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heets/sheet1.xml" ContentType="application/vnd.openxmlformats-officedocument.spreadsheetml.chartsheet+xml"/>
  <Override PartName="/xl/worksheets/sheet24.xml" ContentType="application/vnd.openxmlformats-officedocument.spreadsheetml.worksheet+xml"/>
  <Override PartName="/xl/worksheets/sheet25.xml" ContentType="application/vnd.openxmlformats-officedocument.spreadsheetml.worksheet+xml"/>
  <Override PartName="/xl/chartsheets/sheet2.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1.xml" ContentType="application/vnd.openxmlformats-officedocument.spreadsheetml.comments+xml"/>
  <Override PartName="/xl/drawings/drawing2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2.xml" ContentType="application/vnd.openxmlformats-officedocument.drawing+xml"/>
  <Override PartName="/xl/drawings/drawing2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Users\u677458\Documents\Custom Office Templates\"/>
    </mc:Choice>
  </mc:AlternateContent>
  <xr:revisionPtr revIDLastSave="0" documentId="8_{5B668545-FFEE-4148-B7D7-61349D5DA559}" xr6:coauthVersionLast="47" xr6:coauthVersionMax="47" xr10:uidLastSave="{00000000-0000-0000-0000-000000000000}"/>
  <bookViews>
    <workbookView xWindow="-110" yWindow="-110" windowWidth="19420" windowHeight="11620" tabRatio="845" firstSheet="17" activeTab="19" xr2:uid="{00000000-000D-0000-FFFF-FFFF00000000}"/>
  </bookViews>
  <sheets>
    <sheet name="MENU" sheetId="72" state="hidden" r:id="rId1"/>
    <sheet name="Sheet3" sheetId="71" state="hidden" r:id="rId2"/>
    <sheet name="DESCRIPTIONS" sheetId="69" state="hidden" r:id="rId3"/>
    <sheet name="CHARTS" sheetId="80" state="hidden" r:id="rId4"/>
    <sheet name="EFH AND REV DEPS" sheetId="68" state="hidden" r:id="rId5"/>
    <sheet name="CLAIMS SUMMARY" sheetId="73" state="hidden" r:id="rId6"/>
    <sheet name="EVENT ENTRY" sheetId="30" state="hidden" r:id="rId7"/>
    <sheet name="RATE BASED SUMMARY" sheetId="64" state="hidden" r:id="rId8"/>
    <sheet name="DI SUMMARY" sheetId="65" state="hidden" r:id="rId9"/>
    <sheet name="HPTB&amp;VANE SUMMARY" sheetId="81" state="hidden" r:id="rId10"/>
    <sheet name="ELMB SUMMARY" sheetId="67" state="hidden" r:id="rId11"/>
    <sheet name="EMISSIONS SUMMARY" sheetId="46" state="hidden" r:id="rId12"/>
    <sheet name="WEIGHT SUMMARY" sheetId="82" state="hidden" r:id="rId13"/>
    <sheet name="OIL  " sheetId="58" state="hidden" r:id="rId14"/>
    <sheet name="OIL SUMMARY" sheetId="83" state="hidden" r:id="rId15"/>
    <sheet name="FBR&amp;UNCONT FAIL" sheetId="84" state="hidden" r:id="rId16"/>
    <sheet name="QUALIFIED ENGINES" sheetId="74" r:id="rId17"/>
    <sheet name="QUALIFIED SVs" sheetId="75" r:id="rId18"/>
    <sheet name="QUALIFIED EFH" sheetId="76" r:id="rId19"/>
    <sheet name="HOURS&amp;CYCLES INPUT" sheetId="77" r:id="rId20"/>
    <sheet name="TGT DETERIORATION" sheetId="86" state="hidden" r:id="rId21"/>
    <sheet name="SVRG+ESVRG" sheetId="78" r:id="rId22"/>
    <sheet name="ASSUMPTIONS" sheetId="91" state="hidden" r:id="rId23"/>
    <sheet name="Chart1" sheetId="89" state="hidden" r:id="rId24"/>
    <sheet name="EHPTB MEASURE" sheetId="79" r:id="rId25"/>
    <sheet name="2024 Expected SV's" sheetId="92" r:id="rId26"/>
    <sheet name="Chart2" sheetId="90" state="hidden" r:id="rId27"/>
  </sheets>
  <definedNames>
    <definedName name="_xlnm._FilterDatabase" localSheetId="6" hidden="1">'EVENT ENTRY'!$B$5:$O$5</definedName>
    <definedName name="_xlnm._FilterDatabase" localSheetId="19" hidden="1">'HOURS&amp;CYCLES INPUT'!$A$1:$G$12143</definedName>
    <definedName name="_xlnm._FilterDatabase" localSheetId="18" hidden="1">'QUALIFIED EFH'!$C$5:$C$396</definedName>
    <definedName name="_xlnm._FilterDatabase" localSheetId="16" hidden="1">'QUALIFIED ENGINES'!$A$6:$AP$6</definedName>
    <definedName name="_xlnm._FilterDatabase" localSheetId="17" hidden="1">'QUALIFIED SVs'!$A$6:$P$1208</definedName>
    <definedName name="Engine_Type">Sheet3!$H$2:$H$3</definedName>
    <definedName name="_xlnm.Print_Area" localSheetId="11">'EMISSIONS SUMMARY'!$A$1:$K$22</definedName>
    <definedName name="_xlnm.Print_Area" localSheetId="6">'EVENT ENTRY'!$B$1:$M$21</definedName>
    <definedName name="_xlnm.Print_Area" localSheetId="13">'OIL  '!$A$1:$L$27</definedName>
    <definedName name="_xlnm.Print_Area" localSheetId="20">'TGT DETERIORATION'!$A$1:$I$22</definedName>
    <definedName name="_xlnm.Print_Area" localSheetId="12">'WEIGHT SUMMARY'!$B$1:$M$20</definedName>
    <definedName name="Slicer_TYPE_OF_GUARANTEE">#N/A</definedName>
    <definedName name="Slicer_TYPE_OF_GUARANTEE1">#N/A</definedName>
  </definedNames>
  <calcPr calcId="191029"/>
  <pivotCaches>
    <pivotCache cacheId="0" r:id="rId28"/>
    <pivotCache cacheId="1" r:id="rId29"/>
    <pivotCache cacheId="2" r:id="rId30"/>
    <pivotCache cacheId="3" r:id="rId31"/>
  </pivotCaches>
  <extLst>
    <ext xmlns:x14="http://schemas.microsoft.com/office/spreadsheetml/2009/9/main" uri="{BBE1A952-AA13-448e-AADC-164F8A28A991}">
      <x14:slicerCaches>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76" l="1"/>
  <c r="C7" i="76"/>
  <c r="C8" i="76"/>
  <c r="C9" i="76"/>
  <c r="C10" i="76"/>
  <c r="C11" i="76"/>
  <c r="C12" i="76"/>
  <c r="C13" i="76"/>
  <c r="C14" i="76"/>
  <c r="C15" i="76"/>
  <c r="C16" i="76"/>
  <c r="C17" i="76"/>
  <c r="C18" i="76"/>
  <c r="C19" i="76"/>
  <c r="C20" i="76"/>
  <c r="C21" i="76"/>
  <c r="C22" i="76"/>
  <c r="C23" i="76"/>
  <c r="C24" i="76"/>
  <c r="C25" i="76"/>
  <c r="C26" i="76"/>
  <c r="C27" i="76"/>
  <c r="C28" i="76"/>
  <c r="C29" i="76"/>
  <c r="C30" i="76"/>
  <c r="C31" i="76"/>
  <c r="C32" i="76"/>
  <c r="C33" i="76"/>
  <c r="C34" i="76"/>
  <c r="C35" i="76"/>
  <c r="C36" i="76"/>
  <c r="C37" i="76"/>
  <c r="C38" i="76"/>
  <c r="C39" i="76"/>
  <c r="C40" i="76"/>
  <c r="C41" i="76"/>
  <c r="C42" i="76"/>
  <c r="C43" i="76"/>
  <c r="C44" i="76"/>
  <c r="C45" i="76"/>
  <c r="C46" i="76"/>
  <c r="C47" i="76"/>
  <c r="C48" i="76"/>
  <c r="C49" i="76"/>
  <c r="C50" i="76"/>
  <c r="C51" i="76"/>
  <c r="C52" i="76"/>
  <c r="C53" i="76"/>
  <c r="C54" i="76"/>
  <c r="C55" i="76"/>
  <c r="C56" i="76"/>
  <c r="C57" i="76"/>
  <c r="C58" i="76"/>
  <c r="C59" i="76"/>
  <c r="C60" i="76"/>
  <c r="C61" i="76"/>
  <c r="C62" i="76"/>
  <c r="C63" i="76"/>
  <c r="C64" i="76"/>
  <c r="C65" i="76"/>
  <c r="C66" i="76"/>
  <c r="C67" i="76"/>
  <c r="C68" i="76"/>
  <c r="C69" i="76"/>
  <c r="C70" i="76"/>
  <c r="C71" i="76"/>
  <c r="C72" i="76"/>
  <c r="C73" i="76"/>
  <c r="C74" i="76"/>
  <c r="C75" i="76"/>
  <c r="C76" i="76"/>
  <c r="C77" i="76"/>
  <c r="C78" i="76"/>
  <c r="C79" i="76"/>
  <c r="C80" i="76"/>
  <c r="C81" i="76"/>
  <c r="C82" i="76"/>
  <c r="C83" i="76"/>
  <c r="C84" i="76"/>
  <c r="C85" i="76"/>
  <c r="C86" i="76"/>
  <c r="C87" i="76"/>
  <c r="C88" i="76"/>
  <c r="C89" i="76"/>
  <c r="C90" i="76"/>
  <c r="C91" i="76"/>
  <c r="C92" i="76"/>
  <c r="C93" i="76"/>
  <c r="C94" i="76"/>
  <c r="C95" i="76"/>
  <c r="C96" i="76"/>
  <c r="C97" i="76"/>
  <c r="C98" i="76"/>
  <c r="C99" i="76"/>
  <c r="C100" i="76"/>
  <c r="C101" i="76"/>
  <c r="C102" i="76"/>
  <c r="C103" i="76"/>
  <c r="C104" i="76"/>
  <c r="C105" i="76"/>
  <c r="C106" i="76"/>
  <c r="C107" i="76"/>
  <c r="C108" i="76"/>
  <c r="C109" i="76"/>
  <c r="C110" i="76"/>
  <c r="C111" i="76"/>
  <c r="C112" i="76"/>
  <c r="C113" i="76"/>
  <c r="C114" i="76"/>
  <c r="C115" i="76"/>
  <c r="C116" i="76"/>
  <c r="C117" i="76"/>
  <c r="C118" i="76"/>
  <c r="C119" i="76"/>
  <c r="C120" i="76"/>
  <c r="C121" i="76"/>
  <c r="C122" i="76"/>
  <c r="C123" i="76"/>
  <c r="C124" i="76"/>
  <c r="C125" i="76"/>
  <c r="C126" i="76"/>
  <c r="C127" i="76"/>
  <c r="C128" i="76"/>
  <c r="C129" i="76"/>
  <c r="C130" i="76"/>
  <c r="C131" i="76"/>
  <c r="C132" i="76"/>
  <c r="C133" i="76"/>
  <c r="C134" i="76"/>
  <c r="C137" i="76"/>
  <c r="C138" i="76"/>
  <c r="C139" i="76"/>
  <c r="C140" i="76"/>
  <c r="C141" i="76"/>
  <c r="C142" i="76"/>
  <c r="C143" i="76"/>
  <c r="C144" i="76"/>
  <c r="C145" i="76"/>
  <c r="C146" i="76"/>
  <c r="C147" i="76"/>
  <c r="C148" i="76"/>
  <c r="C149" i="76"/>
  <c r="C150" i="76"/>
  <c r="C151" i="76"/>
  <c r="C152" i="76"/>
  <c r="C153" i="76"/>
  <c r="C154" i="76"/>
  <c r="C155" i="76"/>
  <c r="C156" i="76"/>
  <c r="C157" i="76"/>
  <c r="C158" i="76"/>
  <c r="C159" i="76"/>
  <c r="C160" i="76"/>
  <c r="C161" i="76"/>
  <c r="C162" i="76"/>
  <c r="C163" i="76"/>
  <c r="C164" i="76"/>
  <c r="C165" i="76"/>
  <c r="C166" i="76"/>
  <c r="C167" i="76"/>
  <c r="C168" i="76"/>
  <c r="C169" i="76"/>
  <c r="C170" i="76"/>
  <c r="C171" i="76"/>
  <c r="C172" i="76"/>
  <c r="C173" i="76"/>
  <c r="C174" i="76"/>
  <c r="C175" i="76"/>
  <c r="C176" i="76"/>
  <c r="C177" i="76"/>
  <c r="C178" i="76"/>
  <c r="C179" i="76"/>
  <c r="C180" i="76"/>
  <c r="C181" i="76"/>
  <c r="C182" i="76"/>
  <c r="C183" i="76"/>
  <c r="C184" i="76"/>
  <c r="C185" i="76"/>
  <c r="C186" i="76"/>
  <c r="C187" i="76"/>
  <c r="C188" i="76"/>
  <c r="C189" i="76"/>
  <c r="C190" i="76"/>
  <c r="C191" i="76"/>
  <c r="C192" i="76"/>
  <c r="C193" i="76"/>
  <c r="C194" i="76"/>
  <c r="C195" i="76"/>
  <c r="C196" i="76"/>
  <c r="C197" i="76"/>
  <c r="C198" i="76"/>
  <c r="C199" i="76"/>
  <c r="C200" i="76"/>
  <c r="C201" i="76"/>
  <c r="C202" i="76"/>
  <c r="C203" i="76"/>
  <c r="C204" i="76"/>
  <c r="C205" i="76"/>
  <c r="C206" i="76"/>
  <c r="C207" i="76"/>
  <c r="C208" i="76"/>
  <c r="C209" i="76"/>
  <c r="C210" i="76"/>
  <c r="C211" i="76"/>
  <c r="C212" i="76"/>
  <c r="C213" i="76"/>
  <c r="C214" i="76"/>
  <c r="C215" i="76"/>
  <c r="C216" i="76"/>
  <c r="C217" i="76"/>
  <c r="C218" i="76"/>
  <c r="C219" i="76"/>
  <c r="C220" i="76"/>
  <c r="C221" i="76"/>
  <c r="C222" i="76"/>
  <c r="C223" i="76"/>
  <c r="C224" i="76"/>
  <c r="C225" i="76"/>
  <c r="C226" i="76"/>
  <c r="C227" i="76"/>
  <c r="C228" i="76"/>
  <c r="C229" i="76"/>
  <c r="C230" i="76"/>
  <c r="C231" i="76"/>
  <c r="C232" i="76"/>
  <c r="C233" i="76"/>
  <c r="C234" i="76"/>
  <c r="C235" i="76"/>
  <c r="C236" i="76"/>
  <c r="C237" i="76"/>
  <c r="C238" i="76"/>
  <c r="C239" i="76"/>
  <c r="C240" i="76"/>
  <c r="C241" i="76"/>
  <c r="C242" i="76"/>
  <c r="C243" i="76"/>
  <c r="C244" i="76"/>
  <c r="C245" i="76"/>
  <c r="C246" i="76"/>
  <c r="C247" i="76"/>
  <c r="C248" i="76"/>
  <c r="C249" i="76"/>
  <c r="C250" i="76"/>
  <c r="C251" i="76"/>
  <c r="C252" i="76"/>
  <c r="C253" i="76"/>
  <c r="C254" i="76"/>
  <c r="C255" i="76"/>
  <c r="C256" i="76"/>
  <c r="C257" i="76"/>
  <c r="C258" i="76"/>
  <c r="C259" i="76"/>
  <c r="C260" i="76"/>
  <c r="C261" i="76"/>
  <c r="C262" i="76"/>
  <c r="C263" i="76"/>
  <c r="C264" i="76"/>
  <c r="C265" i="76"/>
  <c r="C268" i="76"/>
  <c r="C269" i="76"/>
  <c r="C270" i="76"/>
  <c r="C271" i="76"/>
  <c r="C272" i="76"/>
  <c r="C273" i="76"/>
  <c r="C274" i="76"/>
  <c r="C275" i="76"/>
  <c r="C276" i="76"/>
  <c r="C277" i="76"/>
  <c r="C278" i="76"/>
  <c r="C279" i="76"/>
  <c r="C280" i="76"/>
  <c r="C281" i="76"/>
  <c r="C282" i="76"/>
  <c r="C283" i="76"/>
  <c r="C284" i="76"/>
  <c r="C285" i="76"/>
  <c r="C286" i="76"/>
  <c r="C287" i="76"/>
  <c r="C288" i="76"/>
  <c r="C289" i="76"/>
  <c r="C290" i="76"/>
  <c r="C291" i="76"/>
  <c r="C292" i="76"/>
  <c r="C293" i="76"/>
  <c r="C294" i="76"/>
  <c r="C295" i="76"/>
  <c r="C296" i="76"/>
  <c r="C297" i="76"/>
  <c r="C298" i="76"/>
  <c r="C299" i="76"/>
  <c r="C300" i="76"/>
  <c r="C301" i="76"/>
  <c r="C302" i="76"/>
  <c r="C303" i="76"/>
  <c r="C304" i="76"/>
  <c r="C305" i="76"/>
  <c r="C306" i="76"/>
  <c r="C307" i="76"/>
  <c r="C308" i="76"/>
  <c r="C309" i="76"/>
  <c r="C310" i="76"/>
  <c r="C311" i="76"/>
  <c r="C312" i="76"/>
  <c r="C313" i="76"/>
  <c r="C314" i="76"/>
  <c r="C315" i="76"/>
  <c r="C316" i="76"/>
  <c r="C317" i="76"/>
  <c r="C318" i="76"/>
  <c r="C319" i="76"/>
  <c r="C320" i="76"/>
  <c r="C321" i="76"/>
  <c r="C322" i="76"/>
  <c r="C323" i="76"/>
  <c r="C324" i="76"/>
  <c r="C325" i="76"/>
  <c r="C326" i="76"/>
  <c r="C327" i="76"/>
  <c r="C328" i="76"/>
  <c r="C329" i="76"/>
  <c r="C330" i="76"/>
  <c r="C331" i="76"/>
  <c r="C332" i="76"/>
  <c r="C333" i="76"/>
  <c r="C334" i="76"/>
  <c r="C335" i="76"/>
  <c r="C336" i="76"/>
  <c r="C337" i="76"/>
  <c r="C338" i="76"/>
  <c r="C339" i="76"/>
  <c r="C340" i="76"/>
  <c r="C341" i="76"/>
  <c r="C342" i="76"/>
  <c r="C343" i="76"/>
  <c r="C344" i="76"/>
  <c r="C345" i="76"/>
  <c r="C346" i="76"/>
  <c r="C347" i="76"/>
  <c r="C348" i="76"/>
  <c r="C349" i="76"/>
  <c r="C350" i="76"/>
  <c r="C351" i="76"/>
  <c r="C352" i="76"/>
  <c r="C353" i="76"/>
  <c r="C354" i="76"/>
  <c r="C355" i="76"/>
  <c r="C356" i="76"/>
  <c r="C357" i="76"/>
  <c r="C358" i="76"/>
  <c r="C359" i="76"/>
  <c r="C360" i="76"/>
  <c r="C361" i="76"/>
  <c r="C362" i="76"/>
  <c r="C363" i="76"/>
  <c r="C364" i="76"/>
  <c r="C365" i="76"/>
  <c r="C366" i="76"/>
  <c r="C367" i="76"/>
  <c r="C368" i="76"/>
  <c r="C369" i="76"/>
  <c r="C370" i="76"/>
  <c r="C371" i="76"/>
  <c r="C372" i="76"/>
  <c r="C373" i="76"/>
  <c r="C374" i="76"/>
  <c r="C375" i="76"/>
  <c r="C376" i="76"/>
  <c r="C377" i="76"/>
  <c r="C378" i="76"/>
  <c r="C379" i="76"/>
  <c r="C380" i="76"/>
  <c r="C381" i="76"/>
  <c r="C382" i="76"/>
  <c r="C383" i="76"/>
  <c r="C384" i="76"/>
  <c r="C385" i="76"/>
  <c r="C386" i="76"/>
  <c r="C387" i="76"/>
  <c r="C388" i="76"/>
  <c r="C389" i="76"/>
  <c r="C390" i="76"/>
  <c r="C391" i="76"/>
  <c r="C392" i="76"/>
  <c r="C393" i="76"/>
  <c r="C394" i="76"/>
  <c r="C395" i="76"/>
  <c r="C396" i="76"/>
  <c r="EK17" i="76"/>
  <c r="R1" i="76"/>
  <c r="CK6" i="76"/>
  <c r="CK7" i="76"/>
  <c r="E8" i="75"/>
  <c r="E9" i="75"/>
  <c r="E10" i="75"/>
  <c r="E11" i="75"/>
  <c r="E12" i="75"/>
  <c r="E13" i="75"/>
  <c r="E14" i="75"/>
  <c r="E15" i="75"/>
  <c r="E16" i="75"/>
  <c r="E17" i="75"/>
  <c r="E18" i="75"/>
  <c r="E19" i="75"/>
  <c r="E20" i="75"/>
  <c r="E21" i="75"/>
  <c r="E22" i="75"/>
  <c r="E23" i="75"/>
  <c r="E24" i="75"/>
  <c r="E25" i="75"/>
  <c r="E26" i="75"/>
  <c r="E27" i="75"/>
  <c r="E28" i="75"/>
  <c r="E29" i="75"/>
  <c r="E30" i="75"/>
  <c r="E31" i="75"/>
  <c r="E32" i="75"/>
  <c r="E33" i="75"/>
  <c r="E34" i="75"/>
  <c r="E35" i="75"/>
  <c r="E36" i="75"/>
  <c r="E37" i="75"/>
  <c r="E38" i="75"/>
  <c r="E39" i="75"/>
  <c r="E40" i="75"/>
  <c r="E41" i="75"/>
  <c r="E42" i="75"/>
  <c r="E43" i="75"/>
  <c r="E44" i="75"/>
  <c r="E45" i="75"/>
  <c r="E46" i="75"/>
  <c r="E47" i="75"/>
  <c r="E48" i="75"/>
  <c r="E49" i="75"/>
  <c r="E50" i="75"/>
  <c r="E51" i="75"/>
  <c r="E52" i="75"/>
  <c r="E53" i="75"/>
  <c r="E54" i="75"/>
  <c r="E55" i="75"/>
  <c r="E56" i="75"/>
  <c r="E57" i="75"/>
  <c r="E58" i="75"/>
  <c r="E59" i="75"/>
  <c r="E60" i="75"/>
  <c r="E61" i="75"/>
  <c r="E62" i="75"/>
  <c r="E63" i="75"/>
  <c r="E64" i="75"/>
  <c r="E65" i="75"/>
  <c r="E66" i="75"/>
  <c r="E67" i="75"/>
  <c r="E68" i="75"/>
  <c r="E69" i="75"/>
  <c r="E70" i="75"/>
  <c r="E71" i="75"/>
  <c r="E72" i="75"/>
  <c r="E73" i="75"/>
  <c r="E74" i="75"/>
  <c r="E75" i="75"/>
  <c r="E76" i="75"/>
  <c r="E77" i="75"/>
  <c r="E78" i="75"/>
  <c r="E79" i="75"/>
  <c r="E80" i="75"/>
  <c r="E81" i="75"/>
  <c r="E82" i="75"/>
  <c r="E83" i="75"/>
  <c r="E84" i="75"/>
  <c r="E85" i="75"/>
  <c r="E86" i="75"/>
  <c r="E87" i="75"/>
  <c r="E88" i="75"/>
  <c r="E89" i="75"/>
  <c r="E90" i="75"/>
  <c r="E91" i="75"/>
  <c r="E92" i="75"/>
  <c r="E93" i="75"/>
  <c r="E94" i="75"/>
  <c r="E95" i="75"/>
  <c r="E96" i="75"/>
  <c r="E97" i="75"/>
  <c r="E98" i="75"/>
  <c r="E99" i="75"/>
  <c r="E100" i="75"/>
  <c r="E101" i="75"/>
  <c r="E102" i="75"/>
  <c r="E103" i="75"/>
  <c r="E104" i="75"/>
  <c r="E105" i="75"/>
  <c r="E106" i="75"/>
  <c r="E107" i="75"/>
  <c r="E108" i="75"/>
  <c r="E109" i="75"/>
  <c r="E110" i="75"/>
  <c r="E111" i="75"/>
  <c r="E112" i="75"/>
  <c r="E113" i="75"/>
  <c r="E114" i="75"/>
  <c r="E115" i="75"/>
  <c r="E116" i="75"/>
  <c r="E117" i="75"/>
  <c r="E118" i="75"/>
  <c r="E119" i="75"/>
  <c r="E120" i="75"/>
  <c r="E121" i="75"/>
  <c r="E122" i="75"/>
  <c r="E123" i="75"/>
  <c r="E124" i="75"/>
  <c r="E125" i="75"/>
  <c r="E126" i="75"/>
  <c r="E127" i="75"/>
  <c r="E128" i="75"/>
  <c r="E129" i="75"/>
  <c r="E130" i="75"/>
  <c r="E131" i="75"/>
  <c r="E132" i="75"/>
  <c r="E133" i="75"/>
  <c r="E134" i="75"/>
  <c r="E135" i="75"/>
  <c r="E136" i="75"/>
  <c r="E137" i="75"/>
  <c r="E138" i="75"/>
  <c r="E139" i="75"/>
  <c r="E140" i="75"/>
  <c r="E141" i="75"/>
  <c r="E142" i="75"/>
  <c r="E143" i="75"/>
  <c r="E144" i="75"/>
  <c r="E145" i="75"/>
  <c r="E146" i="75"/>
  <c r="E147" i="75"/>
  <c r="E148" i="75"/>
  <c r="E149" i="75"/>
  <c r="E150" i="75"/>
  <c r="E151" i="75"/>
  <c r="E152" i="75"/>
  <c r="E153" i="75"/>
  <c r="E154" i="75"/>
  <c r="E155" i="75"/>
  <c r="E156" i="75"/>
  <c r="E157" i="75"/>
  <c r="E158" i="75"/>
  <c r="E159" i="75"/>
  <c r="E160" i="75"/>
  <c r="E161" i="75"/>
  <c r="E162" i="75"/>
  <c r="E163" i="75"/>
  <c r="E164" i="75"/>
  <c r="E165" i="75"/>
  <c r="E166" i="75"/>
  <c r="E167" i="75"/>
  <c r="E168" i="75"/>
  <c r="E169" i="75"/>
  <c r="E170" i="75"/>
  <c r="E171" i="75"/>
  <c r="E172" i="75"/>
  <c r="E173" i="75"/>
  <c r="E174" i="75"/>
  <c r="E175" i="75"/>
  <c r="E176" i="75"/>
  <c r="E177" i="75"/>
  <c r="E178" i="75"/>
  <c r="E179" i="75"/>
  <c r="E180" i="75"/>
  <c r="E181" i="75"/>
  <c r="E182" i="75"/>
  <c r="E183" i="75"/>
  <c r="E184" i="75"/>
  <c r="E185" i="75"/>
  <c r="E186" i="75"/>
  <c r="E187" i="75"/>
  <c r="E188" i="75"/>
  <c r="E189" i="75"/>
  <c r="E190" i="75"/>
  <c r="E191" i="75"/>
  <c r="E192" i="75"/>
  <c r="E193" i="75"/>
  <c r="E194" i="75"/>
  <c r="E195" i="75"/>
  <c r="E196" i="75"/>
  <c r="E197" i="75"/>
  <c r="E198" i="75"/>
  <c r="E199" i="75"/>
  <c r="E200" i="75"/>
  <c r="E201" i="75"/>
  <c r="E202" i="75"/>
  <c r="E203" i="75"/>
  <c r="E204" i="75"/>
  <c r="E205" i="75"/>
  <c r="E206" i="75"/>
  <c r="E207" i="75"/>
  <c r="E208" i="75"/>
  <c r="E209" i="75"/>
  <c r="E210" i="75"/>
  <c r="E211" i="75"/>
  <c r="E212" i="75"/>
  <c r="E213" i="75"/>
  <c r="E214" i="75"/>
  <c r="E215" i="75"/>
  <c r="E216" i="75"/>
  <c r="E217" i="75"/>
  <c r="E230" i="75"/>
  <c r="E231" i="75"/>
  <c r="E232" i="75"/>
  <c r="E233" i="75"/>
  <c r="E234" i="75"/>
  <c r="E235" i="75"/>
  <c r="E236" i="75"/>
  <c r="E237" i="75"/>
  <c r="E312" i="75"/>
  <c r="E313" i="75"/>
  <c r="E315" i="75"/>
  <c r="E316" i="75"/>
  <c r="E317" i="75"/>
  <c r="E318" i="75"/>
  <c r="E319" i="75"/>
  <c r="E320" i="75"/>
  <c r="E321" i="75"/>
  <c r="E322" i="75"/>
  <c r="E323" i="75"/>
  <c r="E324" i="75"/>
  <c r="E325" i="75"/>
  <c r="E326" i="75"/>
  <c r="E327" i="75"/>
  <c r="E328" i="75"/>
  <c r="E329" i="75"/>
  <c r="E330" i="75"/>
  <c r="E331" i="75"/>
  <c r="E332" i="75"/>
  <c r="E333" i="75"/>
  <c r="E334" i="75"/>
  <c r="E335" i="75"/>
  <c r="E336" i="75"/>
  <c r="E337" i="75"/>
  <c r="E338" i="75"/>
  <c r="E339" i="75"/>
  <c r="E341" i="75"/>
  <c r="E342" i="75"/>
  <c r="E343" i="75"/>
  <c r="E344" i="75"/>
  <c r="E345" i="75"/>
  <c r="E346" i="75"/>
  <c r="E347" i="75"/>
  <c r="E348" i="75"/>
  <c r="E349" i="75"/>
  <c r="E350" i="75"/>
  <c r="E351" i="75"/>
  <c r="E352" i="75"/>
  <c r="E353" i="75"/>
  <c r="E354" i="75"/>
  <c r="E355" i="75"/>
  <c r="E356" i="75"/>
  <c r="E357" i="75"/>
  <c r="E358" i="75"/>
  <c r="E359" i="75"/>
  <c r="E360" i="75"/>
  <c r="E361" i="75"/>
  <c r="E362" i="75"/>
  <c r="E363" i="75"/>
  <c r="E364" i="75"/>
  <c r="E365" i="75"/>
  <c r="E366" i="75"/>
  <c r="E367" i="75"/>
  <c r="E368" i="75"/>
  <c r="E369" i="75"/>
  <c r="E370" i="75"/>
  <c r="E371" i="75"/>
  <c r="E372" i="75"/>
  <c r="E373" i="75"/>
  <c r="E374" i="75"/>
  <c r="E375" i="75"/>
  <c r="E376" i="75"/>
  <c r="E377" i="75"/>
  <c r="E378" i="75"/>
  <c r="E379" i="75"/>
  <c r="E380" i="75"/>
  <c r="E381" i="75"/>
  <c r="E382" i="75"/>
  <c r="E383" i="75"/>
  <c r="E384" i="75"/>
  <c r="E385" i="75"/>
  <c r="E386" i="75"/>
  <c r="E387" i="75"/>
  <c r="E388" i="75"/>
  <c r="E389" i="75"/>
  <c r="E390" i="75"/>
  <c r="E391" i="75"/>
  <c r="E392" i="75"/>
  <c r="E393" i="75"/>
  <c r="E394" i="75"/>
  <c r="E395" i="75"/>
  <c r="E396" i="75"/>
  <c r="E397" i="75"/>
  <c r="E398" i="75"/>
  <c r="E399" i="75"/>
  <c r="E400" i="75"/>
  <c r="E401" i="75"/>
  <c r="E402" i="75"/>
  <c r="E403" i="75"/>
  <c r="E404" i="75"/>
  <c r="E405" i="75"/>
  <c r="E406" i="75"/>
  <c r="E407" i="75"/>
  <c r="E408" i="75"/>
  <c r="E409" i="75"/>
  <c r="E410" i="75"/>
  <c r="E411" i="75"/>
  <c r="E412" i="75"/>
  <c r="E413" i="75"/>
  <c r="E414" i="75"/>
  <c r="E415" i="75"/>
  <c r="E416" i="75"/>
  <c r="E417" i="75"/>
  <c r="E418" i="75"/>
  <c r="E419" i="75"/>
  <c r="E420" i="75"/>
  <c r="E421" i="75"/>
  <c r="E422" i="75"/>
  <c r="E423" i="75"/>
  <c r="E424" i="75"/>
  <c r="E425" i="75"/>
  <c r="E426" i="75"/>
  <c r="E427" i="75"/>
  <c r="E428" i="75"/>
  <c r="E429" i="75"/>
  <c r="E430" i="75"/>
  <c r="E431" i="75"/>
  <c r="E432" i="75"/>
  <c r="E433" i="75"/>
  <c r="E434" i="75"/>
  <c r="E435" i="75"/>
  <c r="E436" i="75"/>
  <c r="E437" i="75"/>
  <c r="E438" i="75"/>
  <c r="E439" i="75"/>
  <c r="E440" i="75"/>
  <c r="E441" i="75"/>
  <c r="E442" i="75"/>
  <c r="E443" i="75"/>
  <c r="E444" i="75"/>
  <c r="E445" i="75"/>
  <c r="E446" i="75"/>
  <c r="E447" i="75"/>
  <c r="E448" i="75"/>
  <c r="E449" i="75"/>
  <c r="E450" i="75"/>
  <c r="E451" i="75"/>
  <c r="E452" i="75"/>
  <c r="E453" i="75"/>
  <c r="E454" i="75"/>
  <c r="E455" i="75"/>
  <c r="E456" i="75"/>
  <c r="E457" i="75"/>
  <c r="E458" i="75"/>
  <c r="E459" i="75"/>
  <c r="E460" i="75"/>
  <c r="E461" i="75"/>
  <c r="E462" i="75"/>
  <c r="E463" i="75"/>
  <c r="E464" i="75"/>
  <c r="E465" i="75"/>
  <c r="E466" i="75"/>
  <c r="E467" i="75"/>
  <c r="E468" i="75"/>
  <c r="E469" i="75"/>
  <c r="E470" i="75"/>
  <c r="E471" i="75"/>
  <c r="E472" i="75"/>
  <c r="E473" i="75"/>
  <c r="E474" i="75"/>
  <c r="E475" i="75"/>
  <c r="E476" i="75"/>
  <c r="E477" i="75"/>
  <c r="E478" i="75"/>
  <c r="E479" i="75"/>
  <c r="E480" i="75"/>
  <c r="E481" i="75"/>
  <c r="E482" i="75"/>
  <c r="E483" i="75"/>
  <c r="E484" i="75"/>
  <c r="E485" i="75"/>
  <c r="E486" i="75"/>
  <c r="E487" i="75"/>
  <c r="E488" i="75"/>
  <c r="E489" i="75"/>
  <c r="E490" i="75"/>
  <c r="E491" i="75"/>
  <c r="E492" i="75"/>
  <c r="E493" i="75"/>
  <c r="E494" i="75"/>
  <c r="E495" i="75"/>
  <c r="E496" i="75"/>
  <c r="E497" i="75"/>
  <c r="E498" i="75"/>
  <c r="E499" i="75"/>
  <c r="E500" i="75"/>
  <c r="E501" i="75"/>
  <c r="E502" i="75"/>
  <c r="E503" i="75"/>
  <c r="E504" i="75"/>
  <c r="E505" i="75"/>
  <c r="E506" i="75"/>
  <c r="E507" i="75"/>
  <c r="E508" i="75"/>
  <c r="E509" i="75"/>
  <c r="E510" i="75"/>
  <c r="E511" i="75"/>
  <c r="E512" i="75"/>
  <c r="E513" i="75"/>
  <c r="E514" i="75"/>
  <c r="E515" i="75"/>
  <c r="E516" i="75"/>
  <c r="E517" i="75"/>
  <c r="E518" i="75"/>
  <c r="E519" i="75"/>
  <c r="E520" i="75"/>
  <c r="E521" i="75"/>
  <c r="E522" i="75"/>
  <c r="E523" i="75"/>
  <c r="E524" i="75"/>
  <c r="E525" i="75"/>
  <c r="E526" i="75"/>
  <c r="E527" i="75"/>
  <c r="E528" i="75"/>
  <c r="E529" i="75"/>
  <c r="E530" i="75"/>
  <c r="E531" i="75"/>
  <c r="E532" i="75"/>
  <c r="E533" i="75"/>
  <c r="E534" i="75"/>
  <c r="E535" i="75"/>
  <c r="E536" i="75"/>
  <c r="E537" i="75"/>
  <c r="E538" i="75"/>
  <c r="E539" i="75"/>
  <c r="E540" i="75"/>
  <c r="E541" i="75"/>
  <c r="E542" i="75"/>
  <c r="E543" i="75"/>
  <c r="E544" i="75"/>
  <c r="E545" i="75"/>
  <c r="E546" i="75"/>
  <c r="E547" i="75"/>
  <c r="E548" i="75"/>
  <c r="E549" i="75"/>
  <c r="E550" i="75"/>
  <c r="E551" i="75"/>
  <c r="E552" i="75"/>
  <c r="E553" i="75"/>
  <c r="E554" i="75"/>
  <c r="E555" i="75"/>
  <c r="E556" i="75"/>
  <c r="E557" i="75"/>
  <c r="E558" i="75"/>
  <c r="E559" i="75"/>
  <c r="E560" i="75"/>
  <c r="E561" i="75"/>
  <c r="E562" i="75"/>
  <c r="E563" i="75"/>
  <c r="E564" i="75"/>
  <c r="E565" i="75"/>
  <c r="E566" i="75"/>
  <c r="E567" i="75"/>
  <c r="E568" i="75"/>
  <c r="E569" i="75"/>
  <c r="E570" i="75"/>
  <c r="E571" i="75"/>
  <c r="E572" i="75"/>
  <c r="E573" i="75"/>
  <c r="E574" i="75"/>
  <c r="E575" i="75"/>
  <c r="E576" i="75"/>
  <c r="E577" i="75"/>
  <c r="E578" i="75"/>
  <c r="E579" i="75"/>
  <c r="E580" i="75"/>
  <c r="E581" i="75"/>
  <c r="E582" i="75"/>
  <c r="E583" i="75"/>
  <c r="E584" i="75"/>
  <c r="E585" i="75"/>
  <c r="E586" i="75"/>
  <c r="E587" i="75"/>
  <c r="E588" i="75"/>
  <c r="E589" i="75"/>
  <c r="E590" i="75"/>
  <c r="E591" i="75"/>
  <c r="E592" i="75"/>
  <c r="E593" i="75"/>
  <c r="E594" i="75"/>
  <c r="E595" i="75"/>
  <c r="E596" i="75"/>
  <c r="E597" i="75"/>
  <c r="E598" i="75"/>
  <c r="E599" i="75"/>
  <c r="E600" i="75"/>
  <c r="E601" i="75"/>
  <c r="E602" i="75"/>
  <c r="E603" i="75"/>
  <c r="E604" i="75"/>
  <c r="E605" i="75"/>
  <c r="E606" i="75"/>
  <c r="E607" i="75"/>
  <c r="E608" i="75"/>
  <c r="E609" i="75"/>
  <c r="E610" i="75"/>
  <c r="E611" i="75"/>
  <c r="E612" i="75"/>
  <c r="E613" i="75"/>
  <c r="E614" i="75"/>
  <c r="E615" i="75"/>
  <c r="E616" i="75"/>
  <c r="E617" i="75"/>
  <c r="E618" i="75"/>
  <c r="E619" i="75"/>
  <c r="E620" i="75"/>
  <c r="E621" i="75"/>
  <c r="E622" i="75"/>
  <c r="E623" i="75"/>
  <c r="E624" i="75"/>
  <c r="E625" i="75"/>
  <c r="E626" i="75"/>
  <c r="E627" i="75"/>
  <c r="E628" i="75"/>
  <c r="E629" i="75"/>
  <c r="E630" i="75"/>
  <c r="E631" i="75"/>
  <c r="E632" i="75"/>
  <c r="E633" i="75"/>
  <c r="E634" i="75"/>
  <c r="E635" i="75"/>
  <c r="E660" i="75"/>
  <c r="E661" i="75"/>
  <c r="E662" i="75"/>
  <c r="E663" i="75"/>
  <c r="E664" i="75"/>
  <c r="E665" i="75"/>
  <c r="E666" i="75"/>
  <c r="E667" i="75"/>
  <c r="E668" i="75"/>
  <c r="E669" i="75"/>
  <c r="E670" i="75"/>
  <c r="E671" i="75"/>
  <c r="E672" i="75"/>
  <c r="E673" i="75"/>
  <c r="E674" i="75"/>
  <c r="E675" i="75"/>
  <c r="E676" i="75"/>
  <c r="E677" i="75"/>
  <c r="E678" i="75"/>
  <c r="E679" i="75"/>
  <c r="E680" i="75"/>
  <c r="E681" i="75"/>
  <c r="E682" i="75"/>
  <c r="E683" i="75"/>
  <c r="E684" i="75"/>
  <c r="E685" i="75"/>
  <c r="E686" i="75"/>
  <c r="E687" i="75"/>
  <c r="E688" i="75"/>
  <c r="E689" i="75"/>
  <c r="E690" i="75"/>
  <c r="E691" i="75"/>
  <c r="E692" i="75"/>
  <c r="E693" i="75"/>
  <c r="E694" i="75"/>
  <c r="E695" i="75"/>
  <c r="E696" i="75"/>
  <c r="E697" i="75"/>
  <c r="E698" i="75"/>
  <c r="E699" i="75"/>
  <c r="E700" i="75"/>
  <c r="E701" i="75"/>
  <c r="E702" i="75"/>
  <c r="E703" i="75"/>
  <c r="E704" i="75"/>
  <c r="E705" i="75"/>
  <c r="E706" i="75"/>
  <c r="E707" i="75"/>
  <c r="E708" i="75"/>
  <c r="E709" i="75"/>
  <c r="E710" i="75"/>
  <c r="E711" i="75"/>
  <c r="E712" i="75"/>
  <c r="E713" i="75"/>
  <c r="E714" i="75"/>
  <c r="E715" i="75"/>
  <c r="E716" i="75"/>
  <c r="E717" i="75"/>
  <c r="E718" i="75"/>
  <c r="E719" i="75"/>
  <c r="E720" i="75"/>
  <c r="E721" i="75"/>
  <c r="E722" i="75"/>
  <c r="E723" i="75"/>
  <c r="E724" i="75"/>
  <c r="E725" i="75"/>
  <c r="E726" i="75"/>
  <c r="E727" i="75"/>
  <c r="E728" i="75"/>
  <c r="E729" i="75"/>
  <c r="E730" i="75"/>
  <c r="E731" i="75"/>
  <c r="E732" i="75"/>
  <c r="E733" i="75"/>
  <c r="E734" i="75"/>
  <c r="E735" i="75"/>
  <c r="E736" i="75"/>
  <c r="E737" i="75"/>
  <c r="E738" i="75"/>
  <c r="E739" i="75"/>
  <c r="E740" i="75"/>
  <c r="E741" i="75"/>
  <c r="E742" i="75"/>
  <c r="E743" i="75"/>
  <c r="E744" i="75"/>
  <c r="E745" i="75"/>
  <c r="E746" i="75"/>
  <c r="E747" i="75"/>
  <c r="E748" i="75"/>
  <c r="E749" i="75"/>
  <c r="E750" i="75"/>
  <c r="E751" i="75"/>
  <c r="E752" i="75"/>
  <c r="E753" i="75"/>
  <c r="E754" i="75"/>
  <c r="E755" i="75"/>
  <c r="E756" i="75"/>
  <c r="E757" i="75"/>
  <c r="E758" i="75"/>
  <c r="E759" i="75"/>
  <c r="E760" i="75"/>
  <c r="E761" i="75"/>
  <c r="E762" i="75"/>
  <c r="E763" i="75"/>
  <c r="E764" i="75"/>
  <c r="E765" i="75"/>
  <c r="E766" i="75"/>
  <c r="E767" i="75"/>
  <c r="E768" i="75"/>
  <c r="E769" i="75"/>
  <c r="E770" i="75"/>
  <c r="E771" i="75"/>
  <c r="E772" i="75"/>
  <c r="E773" i="75"/>
  <c r="E774" i="75"/>
  <c r="E775" i="75"/>
  <c r="E776" i="75"/>
  <c r="E777" i="75"/>
  <c r="E778" i="75"/>
  <c r="E779" i="75"/>
  <c r="E780" i="75"/>
  <c r="E781" i="75"/>
  <c r="E782" i="75"/>
  <c r="E783" i="75"/>
  <c r="E784" i="75"/>
  <c r="E785" i="75"/>
  <c r="E786" i="75"/>
  <c r="E787" i="75"/>
  <c r="E788" i="75"/>
  <c r="E789" i="75"/>
  <c r="E790" i="75"/>
  <c r="E791" i="75"/>
  <c r="E792" i="75"/>
  <c r="E793" i="75"/>
  <c r="E794" i="75"/>
  <c r="E795" i="75"/>
  <c r="E796" i="75"/>
  <c r="E797" i="75"/>
  <c r="E798" i="75"/>
  <c r="E799" i="75"/>
  <c r="E800" i="75"/>
  <c r="E801" i="75"/>
  <c r="E802" i="75"/>
  <c r="E803" i="75"/>
  <c r="E804" i="75"/>
  <c r="E805" i="75"/>
  <c r="E806" i="75"/>
  <c r="E807" i="75"/>
  <c r="E808" i="75"/>
  <c r="E809" i="75"/>
  <c r="E810" i="75"/>
  <c r="E811" i="75"/>
  <c r="E812" i="75"/>
  <c r="E813" i="75"/>
  <c r="E814" i="75"/>
  <c r="E815" i="75"/>
  <c r="E816" i="75"/>
  <c r="E817" i="75"/>
  <c r="E818" i="75"/>
  <c r="E819" i="75"/>
  <c r="E820" i="75"/>
  <c r="E821" i="75"/>
  <c r="E822" i="75"/>
  <c r="E823" i="75"/>
  <c r="E824" i="75"/>
  <c r="E825" i="75"/>
  <c r="E826" i="75"/>
  <c r="E827" i="75"/>
  <c r="E828" i="75"/>
  <c r="E829" i="75"/>
  <c r="E830" i="75"/>
  <c r="E831" i="75"/>
  <c r="E832" i="75"/>
  <c r="E833" i="75"/>
  <c r="E834" i="75"/>
  <c r="E835" i="75"/>
  <c r="E836" i="75"/>
  <c r="E837" i="75"/>
  <c r="E838" i="75"/>
  <c r="E839" i="75"/>
  <c r="E840" i="75"/>
  <c r="E841" i="75"/>
  <c r="E842" i="75"/>
  <c r="E843" i="75"/>
  <c r="E844" i="75"/>
  <c r="E845" i="75"/>
  <c r="E846" i="75"/>
  <c r="E847" i="75"/>
  <c r="E848" i="75"/>
  <c r="E849" i="75"/>
  <c r="E850" i="75"/>
  <c r="E851" i="75"/>
  <c r="E852" i="75"/>
  <c r="E853" i="75"/>
  <c r="E854" i="75"/>
  <c r="E855" i="75"/>
  <c r="E856" i="75"/>
  <c r="E857" i="75"/>
  <c r="E858" i="75"/>
  <c r="E859" i="75"/>
  <c r="E860" i="75"/>
  <c r="E861" i="75"/>
  <c r="E862" i="75"/>
  <c r="E863" i="75"/>
  <c r="E864" i="75"/>
  <c r="E865" i="75"/>
  <c r="E866" i="75"/>
  <c r="E867" i="75"/>
  <c r="E868" i="75"/>
  <c r="E869" i="75"/>
  <c r="E870" i="75"/>
  <c r="E871" i="75"/>
  <c r="E872" i="75"/>
  <c r="E873" i="75"/>
  <c r="E874" i="75"/>
  <c r="E875" i="75"/>
  <c r="E876" i="75"/>
  <c r="E877" i="75"/>
  <c r="E878" i="75"/>
  <c r="E879" i="75"/>
  <c r="E880" i="75"/>
  <c r="E881" i="75"/>
  <c r="E882" i="75"/>
  <c r="E883" i="75"/>
  <c r="E884" i="75"/>
  <c r="E885" i="75"/>
  <c r="E886" i="75"/>
  <c r="E887" i="75"/>
  <c r="E888" i="75"/>
  <c r="E889" i="75"/>
  <c r="E890" i="75"/>
  <c r="E891" i="75"/>
  <c r="E892" i="75"/>
  <c r="E893" i="75"/>
  <c r="E894" i="75"/>
  <c r="E895" i="75"/>
  <c r="E896" i="75"/>
  <c r="E897" i="75"/>
  <c r="E898" i="75"/>
  <c r="E899" i="75"/>
  <c r="E900" i="75"/>
  <c r="E901" i="75"/>
  <c r="E902" i="75"/>
  <c r="E903" i="75"/>
  <c r="E904" i="75"/>
  <c r="E905" i="75"/>
  <c r="E906" i="75"/>
  <c r="E907" i="75"/>
  <c r="E908" i="75"/>
  <c r="E909" i="75"/>
  <c r="E910" i="75"/>
  <c r="E911" i="75"/>
  <c r="E912" i="75"/>
  <c r="E913" i="75"/>
  <c r="E914" i="75"/>
  <c r="E915" i="75"/>
  <c r="E916" i="75"/>
  <c r="E917" i="75"/>
  <c r="E918" i="75"/>
  <c r="E919" i="75"/>
  <c r="E920" i="75"/>
  <c r="E921" i="75"/>
  <c r="E922" i="75"/>
  <c r="E923" i="75"/>
  <c r="E924" i="75"/>
  <c r="E925" i="75"/>
  <c r="E926" i="75"/>
  <c r="E927" i="75"/>
  <c r="E928" i="75"/>
  <c r="P7" i="74"/>
  <c r="P8" i="74"/>
  <c r="J8" i="75"/>
  <c r="J13" i="75"/>
  <c r="J14" i="75"/>
  <c r="J15" i="75"/>
  <c r="J16" i="75"/>
  <c r="J17" i="75"/>
  <c r="J18" i="75"/>
  <c r="J19" i="75"/>
  <c r="J20" i="75"/>
  <c r="J21" i="75"/>
  <c r="J22" i="75"/>
  <c r="J23" i="75"/>
  <c r="J24" i="75"/>
  <c r="J25" i="75"/>
  <c r="J26" i="75"/>
  <c r="J27" i="75"/>
  <c r="J28" i="75"/>
  <c r="J29" i="75"/>
  <c r="J30" i="75"/>
  <c r="J31" i="75"/>
  <c r="J32" i="75"/>
  <c r="J33" i="75"/>
  <c r="J34" i="75"/>
  <c r="J35" i="75"/>
  <c r="J36" i="75"/>
  <c r="J37" i="75"/>
  <c r="J38" i="75"/>
  <c r="J39" i="75"/>
  <c r="J40" i="75"/>
  <c r="J41" i="75"/>
  <c r="J42" i="75"/>
  <c r="J43" i="75"/>
  <c r="J44" i="75"/>
  <c r="J45" i="75"/>
  <c r="J46" i="75"/>
  <c r="J47" i="75"/>
  <c r="J49" i="75"/>
  <c r="J50" i="75"/>
  <c r="J51" i="75"/>
  <c r="J52" i="75"/>
  <c r="J54" i="75"/>
  <c r="J55" i="75"/>
  <c r="J56" i="75"/>
  <c r="J57" i="75"/>
  <c r="J58" i="75"/>
  <c r="J59" i="75"/>
  <c r="J60" i="75"/>
  <c r="J61" i="75"/>
  <c r="J62" i="75"/>
  <c r="J63" i="75"/>
  <c r="J64" i="75"/>
  <c r="J65" i="75"/>
  <c r="J66" i="75"/>
  <c r="J67" i="75"/>
  <c r="J68" i="75"/>
  <c r="J69" i="75"/>
  <c r="J70" i="75"/>
  <c r="J71" i="75"/>
  <c r="J72" i="75"/>
  <c r="J73" i="75"/>
  <c r="J74" i="75"/>
  <c r="J75" i="75"/>
  <c r="J76" i="75"/>
  <c r="J78" i="75"/>
  <c r="J79" i="75"/>
  <c r="J80" i="75"/>
  <c r="J81" i="75"/>
  <c r="J82" i="75"/>
  <c r="J83" i="75"/>
  <c r="J84" i="75"/>
  <c r="J85" i="75"/>
  <c r="J86" i="75"/>
  <c r="J87" i="75"/>
  <c r="J88" i="75"/>
  <c r="J89" i="75"/>
  <c r="J90" i="75"/>
  <c r="J91" i="75"/>
  <c r="J92" i="75"/>
  <c r="J93" i="75"/>
  <c r="J94" i="75"/>
  <c r="J95" i="75"/>
  <c r="J96" i="75"/>
  <c r="J97" i="75"/>
  <c r="J98" i="75"/>
  <c r="J99" i="75"/>
  <c r="J100" i="75"/>
  <c r="J101" i="75"/>
  <c r="J102" i="75"/>
  <c r="J103" i="75"/>
  <c r="J104" i="75"/>
  <c r="J105" i="75"/>
  <c r="J106" i="75"/>
  <c r="J107" i="75"/>
  <c r="J108" i="75"/>
  <c r="J109" i="75"/>
  <c r="J110" i="75"/>
  <c r="J111" i="75"/>
  <c r="J112" i="75"/>
  <c r="J113" i="75"/>
  <c r="J114" i="75"/>
  <c r="J115" i="75"/>
  <c r="J116" i="75"/>
  <c r="J117" i="75"/>
  <c r="J118" i="75"/>
  <c r="J119" i="75"/>
  <c r="J120" i="75"/>
  <c r="J121" i="75"/>
  <c r="J122" i="75"/>
  <c r="J123" i="75"/>
  <c r="J124" i="75"/>
  <c r="J125" i="75"/>
  <c r="J126" i="75"/>
  <c r="J127" i="75"/>
  <c r="J128" i="75"/>
  <c r="J129" i="75"/>
  <c r="J130" i="75"/>
  <c r="J131" i="75"/>
  <c r="J132" i="75"/>
  <c r="J133" i="75"/>
  <c r="J134" i="75"/>
  <c r="J135" i="75"/>
  <c r="J136" i="75"/>
  <c r="J137" i="75"/>
  <c r="J138" i="75"/>
  <c r="J139" i="75"/>
  <c r="J140" i="75"/>
  <c r="J141" i="75"/>
  <c r="J142" i="75"/>
  <c r="J143" i="75"/>
  <c r="J144" i="75"/>
  <c r="J145" i="75"/>
  <c r="J146" i="75"/>
  <c r="J147" i="75"/>
  <c r="J148" i="75"/>
  <c r="J149" i="75"/>
  <c r="J150" i="75"/>
  <c r="J151" i="75"/>
  <c r="J152" i="75"/>
  <c r="J153" i="75"/>
  <c r="J154" i="75"/>
  <c r="J155" i="75"/>
  <c r="J156" i="75"/>
  <c r="J157" i="75"/>
  <c r="J158" i="75"/>
  <c r="J159" i="75"/>
  <c r="J160" i="75"/>
  <c r="J161" i="75"/>
  <c r="J162" i="75"/>
  <c r="J163" i="75"/>
  <c r="J164" i="75"/>
  <c r="J165" i="75"/>
  <c r="J166" i="75"/>
  <c r="J167" i="75"/>
  <c r="J168" i="75"/>
  <c r="J169" i="75"/>
  <c r="J170" i="75"/>
  <c r="J171" i="75"/>
  <c r="J172" i="75"/>
  <c r="J173" i="75"/>
  <c r="J174" i="75"/>
  <c r="J175" i="75"/>
  <c r="J176" i="75"/>
  <c r="J179" i="75"/>
  <c r="J180" i="75"/>
  <c r="J181" i="75"/>
  <c r="J182" i="75"/>
  <c r="J183" i="75"/>
  <c r="J184" i="75"/>
  <c r="J185" i="75"/>
  <c r="J186" i="75"/>
  <c r="J187" i="75"/>
  <c r="J188" i="75"/>
  <c r="J189" i="75"/>
  <c r="J190" i="75"/>
  <c r="J191" i="75"/>
  <c r="J192" i="75"/>
  <c r="J193" i="75"/>
  <c r="J194" i="75"/>
  <c r="J195" i="75"/>
  <c r="J196" i="75"/>
  <c r="J197" i="75"/>
  <c r="J198" i="75"/>
  <c r="J199" i="75"/>
  <c r="J200" i="75"/>
  <c r="J201" i="75"/>
  <c r="J202" i="75"/>
  <c r="J203" i="75"/>
  <c r="J204" i="75"/>
  <c r="J205" i="75"/>
  <c r="J206" i="75"/>
  <c r="J207" i="75"/>
  <c r="J208" i="75"/>
  <c r="J209" i="75"/>
  <c r="J210" i="75"/>
  <c r="J212" i="75"/>
  <c r="J213" i="75"/>
  <c r="J214" i="75"/>
  <c r="J215" i="75"/>
  <c r="J216" i="75"/>
  <c r="J217" i="75"/>
  <c r="J230" i="75"/>
  <c r="J231" i="75"/>
  <c r="J232" i="75"/>
  <c r="J233" i="75"/>
  <c r="J234" i="75"/>
  <c r="J235" i="75"/>
  <c r="J236" i="75"/>
  <c r="J237" i="75"/>
  <c r="J239" i="75"/>
  <c r="J240" i="75"/>
  <c r="J241" i="75"/>
  <c r="J242" i="75"/>
  <c r="J243" i="75"/>
  <c r="J244" i="75"/>
  <c r="J245" i="75"/>
  <c r="J246" i="75"/>
  <c r="J247" i="75"/>
  <c r="J248" i="75"/>
  <c r="J249" i="75"/>
  <c r="J250" i="75"/>
  <c r="J251" i="75"/>
  <c r="J252" i="75"/>
  <c r="J253" i="75"/>
  <c r="J254" i="75"/>
  <c r="J255" i="75"/>
  <c r="J256" i="75"/>
  <c r="J257" i="75"/>
  <c r="J258" i="75"/>
  <c r="J259" i="75"/>
  <c r="J260" i="75"/>
  <c r="J261" i="75"/>
  <c r="J262" i="75"/>
  <c r="J263" i="75"/>
  <c r="J264" i="75"/>
  <c r="J265" i="75"/>
  <c r="J266" i="75"/>
  <c r="J267" i="75"/>
  <c r="J268" i="75"/>
  <c r="J269" i="75"/>
  <c r="J270" i="75"/>
  <c r="J271" i="75"/>
  <c r="J272" i="75"/>
  <c r="J273" i="75"/>
  <c r="J274" i="75"/>
  <c r="J275" i="75"/>
  <c r="J276" i="75"/>
  <c r="J277" i="75"/>
  <c r="J278" i="75"/>
  <c r="J279" i="75"/>
  <c r="J280" i="75"/>
  <c r="J281" i="75"/>
  <c r="J282" i="75"/>
  <c r="J283" i="75"/>
  <c r="J284" i="75"/>
  <c r="J285" i="75"/>
  <c r="J286" i="75"/>
  <c r="J287" i="75"/>
  <c r="J288" i="75"/>
  <c r="J289" i="75"/>
  <c r="J290" i="75"/>
  <c r="J291" i="75"/>
  <c r="J292" i="75"/>
  <c r="J293" i="75"/>
  <c r="J294" i="75"/>
  <c r="J295" i="75"/>
  <c r="J296" i="75"/>
  <c r="J297" i="75"/>
  <c r="J298" i="75"/>
  <c r="J299" i="75"/>
  <c r="J300" i="75"/>
  <c r="J301" i="75"/>
  <c r="J302" i="75"/>
  <c r="J303" i="75"/>
  <c r="J304" i="75"/>
  <c r="J341" i="75"/>
  <c r="J342" i="75"/>
  <c r="J343" i="75"/>
  <c r="J344" i="75"/>
  <c r="J345" i="75"/>
  <c r="J346" i="75"/>
  <c r="J347" i="75"/>
  <c r="J348" i="75"/>
  <c r="J349" i="75"/>
  <c r="J350" i="75"/>
  <c r="J351" i="75"/>
  <c r="J352" i="75"/>
  <c r="J353" i="75"/>
  <c r="J354" i="75"/>
  <c r="J355" i="75"/>
  <c r="J356" i="75"/>
  <c r="J357" i="75"/>
  <c r="J358" i="75"/>
  <c r="J359" i="75"/>
  <c r="J360" i="75"/>
  <c r="J361" i="75"/>
  <c r="J362" i="75"/>
  <c r="J363" i="75"/>
  <c r="J364" i="75"/>
  <c r="J365" i="75"/>
  <c r="J366" i="75"/>
  <c r="J367" i="75"/>
  <c r="J368" i="75"/>
  <c r="J369" i="75"/>
  <c r="J370" i="75"/>
  <c r="J371" i="75"/>
  <c r="J372" i="75"/>
  <c r="J373" i="75"/>
  <c r="J374" i="75"/>
  <c r="J375" i="75"/>
  <c r="J376" i="75"/>
  <c r="J377" i="75"/>
  <c r="J378" i="75"/>
  <c r="J379" i="75"/>
  <c r="J380" i="75"/>
  <c r="J381" i="75"/>
  <c r="J382" i="75"/>
  <c r="J383" i="75"/>
  <c r="J384" i="75"/>
  <c r="J385" i="75"/>
  <c r="J386" i="75"/>
  <c r="J387" i="75"/>
  <c r="J388" i="75"/>
  <c r="J389" i="75"/>
  <c r="J390" i="75"/>
  <c r="J391" i="75"/>
  <c r="J392" i="75"/>
  <c r="J393" i="75"/>
  <c r="J394" i="75"/>
  <c r="J395" i="75"/>
  <c r="J396" i="75"/>
  <c r="J397" i="75"/>
  <c r="J398" i="75"/>
  <c r="J399" i="75"/>
  <c r="J400" i="75"/>
  <c r="J401" i="75"/>
  <c r="J402" i="75"/>
  <c r="J403" i="75"/>
  <c r="J404" i="75"/>
  <c r="J405" i="75"/>
  <c r="J406" i="75"/>
  <c r="J407" i="75"/>
  <c r="J408" i="75"/>
  <c r="J409" i="75"/>
  <c r="J410" i="75"/>
  <c r="J411" i="75"/>
  <c r="J412" i="75"/>
  <c r="J413" i="75"/>
  <c r="J414" i="75"/>
  <c r="J415" i="75"/>
  <c r="J416" i="75"/>
  <c r="J417" i="75"/>
  <c r="J418" i="75"/>
  <c r="J419" i="75"/>
  <c r="J420" i="75"/>
  <c r="J421" i="75"/>
  <c r="J422" i="75"/>
  <c r="J423" i="75"/>
  <c r="J424" i="75"/>
  <c r="J425" i="75"/>
  <c r="J426" i="75"/>
  <c r="J427" i="75"/>
  <c r="J428" i="75"/>
  <c r="J429" i="75"/>
  <c r="J430" i="75"/>
  <c r="J431" i="75"/>
  <c r="J432" i="75"/>
  <c r="J433" i="75"/>
  <c r="J434" i="75"/>
  <c r="J435" i="75"/>
  <c r="J436" i="75"/>
  <c r="J437" i="75"/>
  <c r="J438" i="75"/>
  <c r="J439" i="75"/>
  <c r="J440" i="75"/>
  <c r="J441" i="75"/>
  <c r="J442" i="75"/>
  <c r="J443" i="75"/>
  <c r="J444" i="75"/>
  <c r="J445" i="75"/>
  <c r="J446" i="75"/>
  <c r="J447" i="75"/>
  <c r="J448" i="75"/>
  <c r="J449" i="75"/>
  <c r="J450" i="75"/>
  <c r="J451" i="75"/>
  <c r="J452" i="75"/>
  <c r="J453" i="75"/>
  <c r="J454" i="75"/>
  <c r="J455" i="75"/>
  <c r="J456" i="75"/>
  <c r="J457" i="75"/>
  <c r="J458" i="75"/>
  <c r="J459" i="75"/>
  <c r="J460" i="75"/>
  <c r="J461" i="75"/>
  <c r="J462" i="75"/>
  <c r="J463" i="75"/>
  <c r="J464" i="75"/>
  <c r="J465" i="75"/>
  <c r="J466" i="75"/>
  <c r="J467" i="75"/>
  <c r="J468" i="75"/>
  <c r="J469" i="75"/>
  <c r="J470" i="75"/>
  <c r="J471" i="75"/>
  <c r="J472" i="75"/>
  <c r="J473" i="75"/>
  <c r="J474" i="75"/>
  <c r="J475" i="75"/>
  <c r="J476" i="75"/>
  <c r="J477" i="75"/>
  <c r="J478" i="75"/>
  <c r="J479" i="75"/>
  <c r="J480" i="75"/>
  <c r="J481" i="75"/>
  <c r="J482" i="75"/>
  <c r="J483" i="75"/>
  <c r="J484" i="75"/>
  <c r="J485" i="75"/>
  <c r="J486" i="75"/>
  <c r="J487" i="75"/>
  <c r="J488" i="75"/>
  <c r="J489" i="75"/>
  <c r="J490" i="75"/>
  <c r="J491" i="75"/>
  <c r="J492" i="75"/>
  <c r="J493" i="75"/>
  <c r="J494" i="75"/>
  <c r="J495" i="75"/>
  <c r="J496" i="75"/>
  <c r="J497" i="75"/>
  <c r="J498" i="75"/>
  <c r="J499" i="75"/>
  <c r="J500" i="75"/>
  <c r="J501" i="75"/>
  <c r="J502" i="75"/>
  <c r="J503" i="75"/>
  <c r="J504" i="75"/>
  <c r="J505" i="75"/>
  <c r="J506" i="75"/>
  <c r="J507" i="75"/>
  <c r="J508" i="75"/>
  <c r="J509" i="75"/>
  <c r="J510" i="75"/>
  <c r="J511" i="75"/>
  <c r="J512" i="75"/>
  <c r="J513" i="75"/>
  <c r="J514" i="75"/>
  <c r="J515" i="75"/>
  <c r="J516" i="75"/>
  <c r="J517" i="75"/>
  <c r="J518" i="75"/>
  <c r="J519" i="75"/>
  <c r="J520" i="75"/>
  <c r="J521" i="75"/>
  <c r="J522" i="75"/>
  <c r="J523" i="75"/>
  <c r="J524" i="75"/>
  <c r="J525" i="75"/>
  <c r="J526" i="75"/>
  <c r="J527" i="75"/>
  <c r="J528" i="75"/>
  <c r="J529" i="75"/>
  <c r="J530" i="75"/>
  <c r="J531" i="75"/>
  <c r="J532" i="75"/>
  <c r="J533" i="75"/>
  <c r="J534" i="75"/>
  <c r="J535" i="75"/>
  <c r="J536" i="75"/>
  <c r="J537" i="75"/>
  <c r="J538" i="75"/>
  <c r="J539" i="75"/>
  <c r="J540" i="75"/>
  <c r="J541" i="75"/>
  <c r="J542" i="75"/>
  <c r="J543" i="75"/>
  <c r="J544" i="75"/>
  <c r="J545" i="75"/>
  <c r="J546" i="75"/>
  <c r="J547" i="75"/>
  <c r="J548" i="75"/>
  <c r="J549" i="75"/>
  <c r="J550" i="75"/>
  <c r="J551" i="75"/>
  <c r="J552" i="75"/>
  <c r="J553" i="75"/>
  <c r="J554" i="75"/>
  <c r="J555" i="75"/>
  <c r="J556" i="75"/>
  <c r="J557" i="75"/>
  <c r="J558" i="75"/>
  <c r="J559" i="75"/>
  <c r="J560" i="75"/>
  <c r="J561" i="75"/>
  <c r="J562" i="75"/>
  <c r="J563" i="75"/>
  <c r="J564" i="75"/>
  <c r="J565" i="75"/>
  <c r="J566" i="75"/>
  <c r="J567" i="75"/>
  <c r="J568" i="75"/>
  <c r="J569" i="75"/>
  <c r="J570" i="75"/>
  <c r="J571" i="75"/>
  <c r="J572" i="75"/>
  <c r="J573" i="75"/>
  <c r="J574" i="75"/>
  <c r="J575" i="75"/>
  <c r="J576" i="75"/>
  <c r="J577" i="75"/>
  <c r="J578" i="75"/>
  <c r="J579" i="75"/>
  <c r="J580" i="75"/>
  <c r="J660" i="75"/>
  <c r="J661" i="75"/>
  <c r="J662" i="75"/>
  <c r="J663" i="75"/>
  <c r="J664" i="75"/>
  <c r="J665" i="75"/>
  <c r="J666" i="75"/>
  <c r="J667" i="75"/>
  <c r="J668" i="75"/>
  <c r="J669" i="75"/>
  <c r="J670" i="75"/>
  <c r="J671" i="75"/>
  <c r="J672" i="75"/>
  <c r="J673" i="75"/>
  <c r="J674" i="75"/>
  <c r="J675" i="75"/>
  <c r="J676" i="75"/>
  <c r="J677" i="75"/>
  <c r="J678" i="75"/>
  <c r="J679" i="75"/>
  <c r="J680" i="75"/>
  <c r="J681" i="75"/>
  <c r="J682" i="75"/>
  <c r="J683" i="75"/>
  <c r="J684" i="75"/>
  <c r="J685" i="75"/>
  <c r="J686" i="75"/>
  <c r="J687" i="75"/>
  <c r="J688" i="75"/>
  <c r="J689" i="75"/>
  <c r="J690" i="75"/>
  <c r="J691" i="75"/>
  <c r="J692" i="75"/>
  <c r="J693" i="75"/>
  <c r="J694" i="75"/>
  <c r="J695" i="75"/>
  <c r="J696" i="75"/>
  <c r="J697" i="75"/>
  <c r="J698" i="75"/>
  <c r="J699" i="75"/>
  <c r="J700" i="75"/>
  <c r="J701" i="75"/>
  <c r="J702" i="75"/>
  <c r="J703" i="75"/>
  <c r="J704" i="75"/>
  <c r="J705" i="75"/>
  <c r="J706" i="75"/>
  <c r="J707" i="75"/>
  <c r="J708" i="75"/>
  <c r="J709" i="75"/>
  <c r="J710" i="75"/>
  <c r="J711" i="75"/>
  <c r="J712" i="75"/>
  <c r="J713" i="75"/>
  <c r="J714" i="75"/>
  <c r="J715" i="75"/>
  <c r="J716" i="75"/>
  <c r="J717" i="75"/>
  <c r="J718" i="75"/>
  <c r="J719" i="75"/>
  <c r="J720" i="75"/>
  <c r="J721" i="75"/>
  <c r="J722" i="75"/>
  <c r="J723" i="75"/>
  <c r="J724" i="75"/>
  <c r="J725" i="75"/>
  <c r="J726" i="75"/>
  <c r="J727" i="75"/>
  <c r="J728" i="75"/>
  <c r="J729" i="75"/>
  <c r="J730" i="75"/>
  <c r="J731" i="75"/>
  <c r="J732" i="75"/>
  <c r="J733" i="75"/>
  <c r="J734" i="75"/>
  <c r="J735" i="75"/>
  <c r="J736" i="75"/>
  <c r="J737" i="75"/>
  <c r="J738" i="75"/>
  <c r="J739" i="75"/>
  <c r="J740" i="75"/>
  <c r="J741" i="75"/>
  <c r="J742" i="75"/>
  <c r="J743" i="75"/>
  <c r="J744" i="75"/>
  <c r="J745" i="75"/>
  <c r="J746" i="75"/>
  <c r="J747" i="75"/>
  <c r="J748" i="75"/>
  <c r="J749" i="75"/>
  <c r="J750" i="75"/>
  <c r="J751" i="75"/>
  <c r="J752" i="75"/>
  <c r="J753" i="75"/>
  <c r="J754" i="75"/>
  <c r="J755" i="75"/>
  <c r="J756" i="75"/>
  <c r="J757" i="75"/>
  <c r="J758" i="75"/>
  <c r="J759" i="75"/>
  <c r="J760" i="75"/>
  <c r="J761" i="75"/>
  <c r="J762" i="75"/>
  <c r="J763" i="75"/>
  <c r="J764" i="75"/>
  <c r="J765" i="75"/>
  <c r="J766" i="75"/>
  <c r="J767" i="75"/>
  <c r="J768" i="75"/>
  <c r="J769" i="75"/>
  <c r="J770" i="75"/>
  <c r="J771" i="75"/>
  <c r="J772" i="75"/>
  <c r="J773" i="75"/>
  <c r="J774" i="75"/>
  <c r="J775" i="75"/>
  <c r="J776" i="75"/>
  <c r="J777" i="75"/>
  <c r="J778" i="75"/>
  <c r="J779" i="75"/>
  <c r="J780" i="75"/>
  <c r="J781" i="75"/>
  <c r="J782" i="75"/>
  <c r="J783" i="75"/>
  <c r="J784" i="75"/>
  <c r="J785" i="75"/>
  <c r="J786" i="75"/>
  <c r="J787" i="75"/>
  <c r="J788" i="75"/>
  <c r="J789" i="75"/>
  <c r="J790" i="75"/>
  <c r="J791" i="75"/>
  <c r="J792" i="75"/>
  <c r="J793" i="75"/>
  <c r="J794" i="75"/>
  <c r="J795" i="75"/>
  <c r="J796" i="75"/>
  <c r="J797" i="75"/>
  <c r="J798" i="75"/>
  <c r="J799" i="75"/>
  <c r="J800" i="75"/>
  <c r="J801" i="75"/>
  <c r="J802" i="75"/>
  <c r="J803" i="75"/>
  <c r="J804" i="75"/>
  <c r="J805" i="75"/>
  <c r="J806" i="75"/>
  <c r="J807" i="75"/>
  <c r="J808" i="75"/>
  <c r="J809" i="75"/>
  <c r="J810" i="75"/>
  <c r="J811" i="75"/>
  <c r="J812" i="75"/>
  <c r="J813" i="75"/>
  <c r="J814" i="75"/>
  <c r="J815" i="75"/>
  <c r="J816" i="75"/>
  <c r="J817" i="75"/>
  <c r="J818" i="75"/>
  <c r="J819" i="75"/>
  <c r="J820" i="75"/>
  <c r="J821" i="75"/>
  <c r="J822" i="75"/>
  <c r="J823" i="75"/>
  <c r="J824" i="75"/>
  <c r="J825" i="75"/>
  <c r="J826" i="75"/>
  <c r="J827" i="75"/>
  <c r="J828" i="75"/>
  <c r="J829" i="75"/>
  <c r="J830" i="75"/>
  <c r="J831" i="75"/>
  <c r="J832" i="75"/>
  <c r="J833" i="75"/>
  <c r="J834" i="75"/>
  <c r="J835" i="75"/>
  <c r="J836" i="75"/>
  <c r="J837" i="75"/>
  <c r="J838" i="75"/>
  <c r="J839" i="75"/>
  <c r="J840" i="75"/>
  <c r="J841" i="75"/>
  <c r="J842" i="75"/>
  <c r="J843" i="75"/>
  <c r="J844" i="75"/>
  <c r="J845" i="75"/>
  <c r="J846" i="75"/>
  <c r="J847" i="75"/>
  <c r="J848" i="75"/>
  <c r="J849" i="75"/>
  <c r="J850" i="75"/>
  <c r="J851" i="75"/>
  <c r="J852" i="75"/>
  <c r="J853" i="75"/>
  <c r="J854" i="75"/>
  <c r="J855" i="75"/>
  <c r="J856" i="75"/>
  <c r="J857" i="75"/>
  <c r="J858" i="75"/>
  <c r="J859" i="75"/>
  <c r="J860" i="75"/>
  <c r="J861" i="75"/>
  <c r="J862" i="75"/>
  <c r="J863" i="75"/>
  <c r="J864" i="75"/>
  <c r="J865" i="75"/>
  <c r="J866" i="75"/>
  <c r="J867" i="75"/>
  <c r="J868" i="75"/>
  <c r="J869" i="75"/>
  <c r="J870" i="75"/>
  <c r="J871" i="75"/>
  <c r="J872" i="75"/>
  <c r="J873" i="75"/>
  <c r="J874" i="75"/>
  <c r="J875" i="75"/>
  <c r="J876" i="75"/>
  <c r="J877" i="75"/>
  <c r="J878" i="75"/>
  <c r="J879" i="75"/>
  <c r="J880" i="75"/>
  <c r="J881" i="75"/>
  <c r="J882" i="75"/>
  <c r="J883" i="75"/>
  <c r="J884" i="75"/>
  <c r="J885" i="75"/>
  <c r="J886" i="75"/>
  <c r="J887" i="75"/>
  <c r="J888" i="75"/>
  <c r="J889" i="75"/>
  <c r="J890" i="75"/>
  <c r="J891" i="75"/>
  <c r="J892" i="75"/>
  <c r="J893" i="75"/>
  <c r="J894" i="75"/>
  <c r="J895" i="75"/>
  <c r="J896" i="75"/>
  <c r="J897" i="75"/>
  <c r="J898" i="75"/>
  <c r="J899" i="75"/>
  <c r="J900" i="75"/>
  <c r="J901" i="75"/>
  <c r="J902" i="75"/>
  <c r="J903" i="75"/>
  <c r="J904" i="75"/>
  <c r="J905" i="75"/>
  <c r="J906" i="75"/>
  <c r="J907" i="75"/>
  <c r="J908" i="75"/>
  <c r="J909" i="75"/>
  <c r="J910" i="75"/>
  <c r="J911" i="75"/>
  <c r="J912" i="75"/>
  <c r="J913" i="75"/>
  <c r="J914" i="75"/>
  <c r="J915" i="75"/>
  <c r="J916" i="75"/>
  <c r="J917" i="75"/>
  <c r="J918" i="75"/>
  <c r="J919" i="75"/>
  <c r="J920" i="75"/>
  <c r="J921" i="75"/>
  <c r="J922" i="75"/>
  <c r="J923" i="75"/>
  <c r="J924" i="75"/>
  <c r="J925" i="75"/>
  <c r="J926" i="75"/>
  <c r="J927" i="75"/>
  <c r="J928" i="75"/>
  <c r="H141" i="74"/>
  <c r="I141" i="74"/>
  <c r="K141" i="74" s="1"/>
  <c r="J141" i="74"/>
  <c r="U141" i="74"/>
  <c r="V141" i="74" s="1"/>
  <c r="Y141" i="74"/>
  <c r="AC141" i="74"/>
  <c r="AD141" i="74"/>
  <c r="AE141" i="74"/>
  <c r="K79" i="75"/>
  <c r="K80" i="75"/>
  <c r="K213" i="75"/>
  <c r="K214" i="75"/>
  <c r="K215" i="75"/>
  <c r="K216" i="75"/>
  <c r="K217" i="75"/>
  <c r="N25" i="78"/>
  <c r="R25" i="78"/>
  <c r="M141" i="74" l="1"/>
  <c r="N141" i="74" s="1"/>
  <c r="O141" i="74"/>
  <c r="AO141" i="74"/>
  <c r="AB141" i="74"/>
  <c r="AA141" i="74"/>
  <c r="Z141" i="74"/>
  <c r="AF141" i="74"/>
  <c r="X141" i="74"/>
  <c r="AH141" i="74" s="1"/>
  <c r="AI141" i="74" s="1"/>
  <c r="W141" i="74"/>
  <c r="AG141" i="74" s="1"/>
  <c r="Q38" i="74"/>
  <c r="Q9" i="74"/>
  <c r="Q13" i="74"/>
  <c r="Q14" i="74"/>
  <c r="Q15" i="74"/>
  <c r="Q16" i="74"/>
  <c r="Q17" i="74"/>
  <c r="Q18" i="74"/>
  <c r="Q20" i="74"/>
  <c r="Q30" i="74"/>
  <c r="Q31" i="74"/>
  <c r="Q33" i="74"/>
  <c r="Q34" i="74"/>
  <c r="Q35" i="74"/>
  <c r="Q40" i="74"/>
  <c r="Q42" i="74"/>
  <c r="Q43" i="74"/>
  <c r="Q45" i="74"/>
  <c r="Q46" i="74"/>
  <c r="Q47" i="74"/>
  <c r="Q49" i="74"/>
  <c r="Q51" i="74"/>
  <c r="Q52" i="74"/>
  <c r="Q53" i="74"/>
  <c r="Q54" i="74"/>
  <c r="Q55" i="74"/>
  <c r="Q56" i="74"/>
  <c r="Q57" i="74"/>
  <c r="Q59" i="74"/>
  <c r="Q60" i="74"/>
  <c r="Q61" i="74"/>
  <c r="Q62" i="74"/>
  <c r="Q63" i="74"/>
  <c r="Q64" i="74"/>
  <c r="Q65" i="74"/>
  <c r="Q66" i="74"/>
  <c r="Q67" i="74"/>
  <c r="Q68" i="74"/>
  <c r="Q69" i="74"/>
  <c r="Q70" i="74"/>
  <c r="Q72" i="74"/>
  <c r="Q73" i="74"/>
  <c r="Q74" i="74"/>
  <c r="Q75" i="74"/>
  <c r="Q76" i="74"/>
  <c r="Q77" i="74"/>
  <c r="Q78" i="74"/>
  <c r="Q79" i="74"/>
  <c r="Q80" i="74"/>
  <c r="Q81" i="74"/>
  <c r="Q82" i="74"/>
  <c r="Q83" i="74"/>
  <c r="Q84" i="74"/>
  <c r="Q85" i="74"/>
  <c r="Q86" i="74"/>
  <c r="Q87" i="74"/>
  <c r="Q88" i="74"/>
  <c r="Q89" i="74"/>
  <c r="Q90" i="74"/>
  <c r="Q91" i="74"/>
  <c r="Q92" i="74"/>
  <c r="Q93" i="74"/>
  <c r="Q94" i="74"/>
  <c r="Q95" i="74"/>
  <c r="Q98" i="74"/>
  <c r="Q99" i="74"/>
  <c r="Q100" i="74"/>
  <c r="Q101" i="74"/>
  <c r="Q102" i="74"/>
  <c r="Q103" i="74"/>
  <c r="Q104" i="74"/>
  <c r="Q105" i="74"/>
  <c r="Q107" i="74"/>
  <c r="Q110" i="74"/>
  <c r="Q111" i="74"/>
  <c r="Q114" i="74"/>
  <c r="Q115" i="74"/>
  <c r="Q116" i="74"/>
  <c r="Q117" i="74"/>
  <c r="Q118" i="74"/>
  <c r="Q119" i="74"/>
  <c r="Q120" i="74"/>
  <c r="Q121" i="74"/>
  <c r="Q122" i="74"/>
  <c r="Q123" i="74"/>
  <c r="Q124" i="74"/>
  <c r="Q125" i="74"/>
  <c r="Q126" i="74"/>
  <c r="Q127" i="74"/>
  <c r="Q128" i="74"/>
  <c r="Q129" i="74"/>
  <c r="Q130" i="74"/>
  <c r="Q131" i="74"/>
  <c r="Q132" i="74"/>
  <c r="Q133" i="74"/>
  <c r="Q134" i="74"/>
  <c r="Q135" i="74"/>
  <c r="Q136" i="74"/>
  <c r="Q137" i="74"/>
  <c r="Q138" i="74"/>
  <c r="Q139" i="74"/>
  <c r="Q140" i="74"/>
  <c r="Q142" i="74"/>
  <c r="Q143" i="74"/>
  <c r="Q144" i="74"/>
  <c r="Q146" i="74"/>
  <c r="Q147" i="74"/>
  <c r="Q148" i="74"/>
  <c r="Q149" i="74"/>
  <c r="Q150" i="74"/>
  <c r="Q152" i="74"/>
  <c r="Q153" i="74"/>
  <c r="Q154" i="74"/>
  <c r="Q155" i="74"/>
  <c r="Q156" i="74"/>
  <c r="Q157" i="74"/>
  <c r="Q159" i="74"/>
  <c r="Q167" i="74"/>
  <c r="AJ141" i="74" l="1"/>
  <c r="AK141" i="74"/>
  <c r="AL141" i="74" s="1"/>
  <c r="AM141" i="74" s="1"/>
  <c r="AP141" i="74"/>
  <c r="D7" i="92"/>
  <c r="E7" i="92"/>
  <c r="F7" i="92"/>
  <c r="G7" i="92"/>
  <c r="H7" i="92"/>
  <c r="I7" i="92"/>
  <c r="J7" i="92"/>
  <c r="K7" i="92"/>
  <c r="L7" i="92"/>
  <c r="M7" i="92"/>
  <c r="N7" i="92"/>
  <c r="P7" i="92"/>
  <c r="C7" i="92"/>
  <c r="Q3" i="92"/>
  <c r="Q15" i="92"/>
  <c r="Q14" i="92"/>
  <c r="Q12" i="92"/>
  <c r="Q11" i="92"/>
  <c r="Q10" i="92"/>
  <c r="U167" i="74"/>
  <c r="AE166" i="74"/>
  <c r="U166" i="74"/>
  <c r="AE165" i="74"/>
  <c r="U165" i="74"/>
  <c r="AE164" i="74"/>
  <c r="U164" i="74"/>
  <c r="AE163" i="74"/>
  <c r="U163" i="74"/>
  <c r="AE162" i="74"/>
  <c r="U162" i="74"/>
  <c r="AE161" i="74"/>
  <c r="U161" i="74"/>
  <c r="U160" i="74"/>
  <c r="M71" i="75"/>
  <c r="M72" i="75"/>
  <c r="M73" i="75"/>
  <c r="M74" i="75"/>
  <c r="M75" i="75"/>
  <c r="M76" i="75"/>
  <c r="M77" i="75"/>
  <c r="M78" i="75"/>
  <c r="A9" i="75"/>
  <c r="A10" i="75" s="1"/>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59" i="75" s="1"/>
  <c r="A60" i="75" s="1"/>
  <c r="A61" i="75" s="1"/>
  <c r="A62" i="75" s="1"/>
  <c r="A63" i="75" s="1"/>
  <c r="A64" i="75" s="1"/>
  <c r="A65" i="75" s="1"/>
  <c r="A66" i="75" s="1"/>
  <c r="A67" i="75" s="1"/>
  <c r="A68" i="75" s="1"/>
  <c r="A69" i="75" s="1"/>
  <c r="A70" i="75" s="1"/>
  <c r="A71" i="75" s="1"/>
  <c r="A72" i="75" s="1"/>
  <c r="A73" i="75" s="1"/>
  <c r="A74" i="75" s="1"/>
  <c r="A75" i="75" s="1"/>
  <c r="A76" i="75" s="1"/>
  <c r="A77" i="75" s="1"/>
  <c r="A78" i="75" s="1"/>
  <c r="M285" i="75" l="1"/>
  <c r="M99" i="75"/>
  <c r="M9" i="75"/>
  <c r="M10" i="75"/>
  <c r="M11" i="75"/>
  <c r="M12" i="75"/>
  <c r="M13" i="75"/>
  <c r="M14" i="75"/>
  <c r="M15" i="75"/>
  <c r="M16" i="75"/>
  <c r="M17" i="75"/>
  <c r="M18" i="75"/>
  <c r="M19" i="75"/>
  <c r="M20" i="75"/>
  <c r="M21" i="75"/>
  <c r="M22" i="75"/>
  <c r="M23" i="75"/>
  <c r="M24" i="75"/>
  <c r="M25" i="75"/>
  <c r="M26" i="75"/>
  <c r="M27" i="75"/>
  <c r="M28" i="75"/>
  <c r="M29" i="75"/>
  <c r="M30" i="75"/>
  <c r="M31" i="75"/>
  <c r="M32" i="75"/>
  <c r="M33" i="75"/>
  <c r="M34" i="75"/>
  <c r="M35" i="75"/>
  <c r="M36" i="75"/>
  <c r="M37" i="75"/>
  <c r="M38" i="75"/>
  <c r="M39" i="75"/>
  <c r="M40" i="75"/>
  <c r="M41" i="75"/>
  <c r="M42" i="75"/>
  <c r="M43" i="75"/>
  <c r="M44" i="75"/>
  <c r="M45" i="75"/>
  <c r="M46" i="75"/>
  <c r="M47" i="75"/>
  <c r="M48" i="75"/>
  <c r="M49" i="75"/>
  <c r="M50" i="75"/>
  <c r="M51" i="75"/>
  <c r="M52" i="75"/>
  <c r="M53" i="75"/>
  <c r="M54" i="75"/>
  <c r="M55" i="75"/>
  <c r="M56" i="75"/>
  <c r="M57" i="75"/>
  <c r="M58" i="75"/>
  <c r="M59" i="75"/>
  <c r="M60" i="75"/>
  <c r="M61" i="75"/>
  <c r="M62" i="75"/>
  <c r="M63" i="75"/>
  <c r="M64" i="75"/>
  <c r="M65" i="75"/>
  <c r="M66" i="75"/>
  <c r="M67" i="75"/>
  <c r="M68" i="75"/>
  <c r="M69" i="75"/>
  <c r="M70" i="75"/>
  <c r="M8" i="75"/>
  <c r="M221" i="75"/>
  <c r="M222" i="75"/>
  <c r="M223" i="75"/>
  <c r="M224" i="75"/>
  <c r="M225" i="75"/>
  <c r="M603" i="75" l="1"/>
  <c r="M604" i="75"/>
  <c r="M605" i="75"/>
  <c r="M606" i="75"/>
  <c r="M607" i="75"/>
  <c r="M191" i="75" l="1"/>
  <c r="M192" i="75"/>
  <c r="M193" i="75"/>
  <c r="M194" i="75"/>
  <c r="M195" i="75"/>
  <c r="M196" i="75"/>
  <c r="M197" i="75"/>
  <c r="M198" i="75"/>
  <c r="M520" i="75" l="1"/>
  <c r="M519" i="75"/>
  <c r="M518" i="75"/>
  <c r="M517" i="75"/>
  <c r="M516" i="75"/>
  <c r="M515" i="75"/>
  <c r="M514" i="75"/>
  <c r="M513" i="75"/>
  <c r="M512" i="75"/>
  <c r="M511" i="75"/>
  <c r="M510" i="75"/>
  <c r="M509" i="75"/>
  <c r="M508" i="75"/>
  <c r="M507" i="75"/>
  <c r="M506" i="75"/>
  <c r="M505" i="75"/>
  <c r="M504" i="75"/>
  <c r="M503" i="75"/>
  <c r="M502" i="75"/>
  <c r="M501" i="75"/>
  <c r="M500" i="75"/>
  <c r="M499" i="75"/>
  <c r="M498" i="75"/>
  <c r="M497" i="75"/>
  <c r="M496" i="75"/>
  <c r="M495" i="75"/>
  <c r="M494" i="75"/>
  <c r="M493" i="75"/>
  <c r="M492" i="75"/>
  <c r="M491" i="75"/>
  <c r="M490" i="75"/>
  <c r="M489" i="75"/>
  <c r="M488" i="75"/>
  <c r="M487" i="75"/>
  <c r="M486" i="75"/>
  <c r="M485" i="75"/>
  <c r="M484" i="75"/>
  <c r="M483" i="75"/>
  <c r="M482" i="75"/>
  <c r="M481" i="75"/>
  <c r="M480" i="75"/>
  <c r="M479" i="75"/>
  <c r="M478" i="75"/>
  <c r="M477" i="75"/>
  <c r="M476" i="75"/>
  <c r="M475" i="75"/>
  <c r="M474" i="75"/>
  <c r="M473" i="75"/>
  <c r="M472" i="75"/>
  <c r="M471" i="75"/>
  <c r="M470" i="75"/>
  <c r="M469" i="75"/>
  <c r="M468" i="75"/>
  <c r="M467" i="75"/>
  <c r="M466" i="75"/>
  <c r="M465" i="75"/>
  <c r="M464" i="75"/>
  <c r="M463" i="75"/>
  <c r="M462" i="75"/>
  <c r="M461" i="75"/>
  <c r="M460" i="75"/>
  <c r="M459" i="75"/>
  <c r="M458" i="75"/>
  <c r="M457" i="75"/>
  <c r="M456" i="75"/>
  <c r="M455" i="75"/>
  <c r="M454" i="75"/>
  <c r="M453" i="75"/>
  <c r="M452" i="75"/>
  <c r="M451" i="75"/>
  <c r="M450" i="75"/>
  <c r="M449" i="75"/>
  <c r="M448" i="75"/>
  <c r="M447" i="75"/>
  <c r="M446" i="75"/>
  <c r="M445" i="75"/>
  <c r="M444" i="75"/>
  <c r="M443" i="75"/>
  <c r="M442" i="75"/>
  <c r="M441" i="75"/>
  <c r="M440" i="75"/>
  <c r="M439" i="75"/>
  <c r="M438" i="75"/>
  <c r="M437" i="75"/>
  <c r="M436" i="75"/>
  <c r="M435" i="75"/>
  <c r="M434" i="75"/>
  <c r="M433" i="75"/>
  <c r="M432" i="75"/>
  <c r="M431" i="75"/>
  <c r="M430" i="75"/>
  <c r="M429" i="75"/>
  <c r="M428" i="75"/>
  <c r="M427" i="75"/>
  <c r="M426" i="75"/>
  <c r="M425" i="75"/>
  <c r="M424" i="75"/>
  <c r="M423" i="75"/>
  <c r="M422" i="75"/>
  <c r="M421" i="75"/>
  <c r="M420" i="75"/>
  <c r="M419" i="75"/>
  <c r="M418" i="75"/>
  <c r="M417" i="75"/>
  <c r="M416" i="75"/>
  <c r="M415" i="75"/>
  <c r="M414" i="75"/>
  <c r="M413" i="75"/>
  <c r="M412" i="75"/>
  <c r="M411" i="75"/>
  <c r="M410" i="75"/>
  <c r="M409" i="75"/>
  <c r="M408" i="75"/>
  <c r="M407" i="75"/>
  <c r="M406" i="75"/>
  <c r="M405" i="75"/>
  <c r="M404" i="75"/>
  <c r="M403" i="75"/>
  <c r="M402" i="75"/>
  <c r="M401" i="75"/>
  <c r="M400" i="75"/>
  <c r="M399" i="75"/>
  <c r="M398" i="75"/>
  <c r="M397" i="75"/>
  <c r="M396" i="75"/>
  <c r="M395" i="75"/>
  <c r="M394" i="75"/>
  <c r="M393" i="75"/>
  <c r="M392" i="75"/>
  <c r="M391" i="75"/>
  <c r="M390" i="75"/>
  <c r="M389" i="75"/>
  <c r="M388" i="75"/>
  <c r="M387" i="75"/>
  <c r="M386" i="75"/>
  <c r="M385" i="75"/>
  <c r="M384" i="75"/>
  <c r="M383" i="75"/>
  <c r="M382" i="75"/>
  <c r="M381" i="75"/>
  <c r="M380" i="75"/>
  <c r="M379" i="75"/>
  <c r="M378" i="75"/>
  <c r="M377" i="75"/>
  <c r="M376" i="75"/>
  <c r="M375" i="75"/>
  <c r="M374" i="75"/>
  <c r="M373" i="75"/>
  <c r="M372" i="75"/>
  <c r="M371" i="75"/>
  <c r="M370" i="75"/>
  <c r="M369" i="75"/>
  <c r="M368" i="75"/>
  <c r="M367" i="75"/>
  <c r="M366" i="75"/>
  <c r="M365" i="75"/>
  <c r="M364" i="75"/>
  <c r="M363" i="75"/>
  <c r="M362" i="75"/>
  <c r="M361" i="75"/>
  <c r="M360" i="75"/>
  <c r="M359" i="75"/>
  <c r="M358" i="75"/>
  <c r="M357" i="75"/>
  <c r="M356" i="75"/>
  <c r="M355" i="75"/>
  <c r="M354" i="75"/>
  <c r="M353" i="75"/>
  <c r="M352" i="75"/>
  <c r="M351" i="75"/>
  <c r="M350" i="75"/>
  <c r="M349" i="75"/>
  <c r="M348" i="75"/>
  <c r="M347" i="75"/>
  <c r="M346" i="75"/>
  <c r="M345" i="75"/>
  <c r="M344" i="75"/>
  <c r="M343" i="75"/>
  <c r="M342" i="75"/>
  <c r="M341" i="75"/>
  <c r="M326" i="75"/>
  <c r="M325" i="75"/>
  <c r="M324" i="75"/>
  <c r="M323" i="75"/>
  <c r="M322" i="75"/>
  <c r="M321" i="75"/>
  <c r="M320" i="75"/>
  <c r="M319" i="75"/>
  <c r="M318" i="75"/>
  <c r="M317" i="75"/>
  <c r="M316" i="75"/>
  <c r="M315" i="75"/>
  <c r="M314" i="75"/>
  <c r="M313" i="75"/>
  <c r="M311" i="75"/>
  <c r="M310" i="75"/>
  <c r="M309" i="75"/>
  <c r="M308" i="75"/>
  <c r="M307" i="75"/>
  <c r="M306" i="75"/>
  <c r="M305" i="75"/>
  <c r="M304" i="75"/>
  <c r="M303" i="75"/>
  <c r="M302" i="75"/>
  <c r="M301" i="75"/>
  <c r="M300" i="75"/>
  <c r="M299" i="75"/>
  <c r="M298" i="75"/>
  <c r="M297" i="75"/>
  <c r="M296" i="75"/>
  <c r="M295" i="75"/>
  <c r="M294" i="75"/>
  <c r="M293" i="75"/>
  <c r="M292" i="75"/>
  <c r="M291" i="75"/>
  <c r="M290" i="75"/>
  <c r="M289" i="75"/>
  <c r="M288" i="75"/>
  <c r="M287" i="75"/>
  <c r="M286" i="75"/>
  <c r="M284" i="75"/>
  <c r="M283" i="75"/>
  <c r="M282" i="75"/>
  <c r="M281" i="75"/>
  <c r="M280" i="75"/>
  <c r="M279" i="75"/>
  <c r="M278" i="75"/>
  <c r="M277" i="75"/>
  <c r="M276" i="75"/>
  <c r="M275" i="75"/>
  <c r="M274" i="75"/>
  <c r="M273" i="75"/>
  <c r="M272" i="75"/>
  <c r="M271" i="75"/>
  <c r="M270" i="75"/>
  <c r="M269" i="75"/>
  <c r="M268" i="75"/>
  <c r="M267" i="75"/>
  <c r="M266" i="75"/>
  <c r="M265" i="75"/>
  <c r="M264" i="75"/>
  <c r="M263" i="75"/>
  <c r="M262" i="75"/>
  <c r="M261" i="75"/>
  <c r="M260" i="75"/>
  <c r="M259" i="75"/>
  <c r="M258" i="75"/>
  <c r="M257" i="75"/>
  <c r="M256" i="75"/>
  <c r="M255" i="75"/>
  <c r="M254" i="75"/>
  <c r="M253" i="75"/>
  <c r="M252" i="75"/>
  <c r="M251" i="75"/>
  <c r="M250" i="75"/>
  <c r="M249" i="75"/>
  <c r="M248" i="75"/>
  <c r="M247" i="75"/>
  <c r="M246" i="75"/>
  <c r="M245" i="75"/>
  <c r="M244" i="75"/>
  <c r="M243" i="75"/>
  <c r="M242" i="75"/>
  <c r="M241" i="75"/>
  <c r="M240" i="75"/>
  <c r="M239" i="75"/>
  <c r="H124" i="74" l="1"/>
  <c r="M132" i="75" l="1"/>
  <c r="M131" i="75"/>
  <c r="M130" i="75"/>
  <c r="M129" i="75"/>
  <c r="M128" i="75"/>
  <c r="M127" i="75"/>
  <c r="M126" i="75"/>
  <c r="M125" i="75"/>
  <c r="M124" i="75"/>
  <c r="M123" i="75"/>
  <c r="M122" i="75"/>
  <c r="M121" i="75"/>
  <c r="M120" i="75"/>
  <c r="M119" i="75"/>
  <c r="M118" i="75"/>
  <c r="M117" i="75"/>
  <c r="M116" i="75"/>
  <c r="M115" i="75"/>
  <c r="M114" i="75"/>
  <c r="M113" i="75"/>
  <c r="M112" i="75"/>
  <c r="M111" i="75"/>
  <c r="M110" i="75"/>
  <c r="M109" i="75"/>
  <c r="M108" i="75"/>
  <c r="M107" i="75"/>
  <c r="M106" i="75"/>
  <c r="M105" i="75"/>
  <c r="M104" i="75"/>
  <c r="M103" i="75"/>
  <c r="M102" i="75"/>
  <c r="M101" i="75"/>
  <c r="M100" i="75"/>
  <c r="M172" i="75"/>
  <c r="M171" i="75"/>
  <c r="M170" i="75"/>
  <c r="M169" i="75"/>
  <c r="M168" i="75"/>
  <c r="M167" i="75"/>
  <c r="M166" i="75"/>
  <c r="M165" i="75"/>
  <c r="M164" i="75"/>
  <c r="M163" i="75"/>
  <c r="M162" i="75"/>
  <c r="M161" i="75"/>
  <c r="M160" i="75"/>
  <c r="M159" i="75"/>
  <c r="M158" i="75"/>
  <c r="M157" i="75"/>
  <c r="M156" i="75"/>
  <c r="M155" i="75"/>
  <c r="M154" i="75"/>
  <c r="M153" i="75"/>
  <c r="M152" i="75"/>
  <c r="M151" i="75"/>
  <c r="M150" i="75"/>
  <c r="M149" i="75"/>
  <c r="M148" i="75"/>
  <c r="M147" i="75"/>
  <c r="M146" i="75"/>
  <c r="M145" i="75"/>
  <c r="M144" i="75"/>
  <c r="M143" i="75"/>
  <c r="M142" i="75"/>
  <c r="M141" i="75"/>
  <c r="M140" i="75"/>
  <c r="M139" i="75"/>
  <c r="M138" i="75"/>
  <c r="M137" i="75"/>
  <c r="M136" i="75"/>
  <c r="M135" i="75"/>
  <c r="M134" i="75"/>
  <c r="M133" i="75"/>
  <c r="M98" i="75"/>
  <c r="M97" i="75"/>
  <c r="M96" i="75"/>
  <c r="M95" i="75"/>
  <c r="M94" i="75"/>
  <c r="M93" i="75"/>
  <c r="M92" i="75"/>
  <c r="M91" i="75"/>
  <c r="M90" i="75"/>
  <c r="M89" i="75"/>
  <c r="M88" i="75"/>
  <c r="M87" i="75"/>
  <c r="M86" i="75"/>
  <c r="M85" i="75"/>
  <c r="M84" i="75"/>
  <c r="M83" i="75"/>
  <c r="D12" i="91" l="1"/>
  <c r="E12" i="91"/>
  <c r="F12" i="91"/>
  <c r="G12" i="91"/>
  <c r="H12" i="91"/>
  <c r="I12" i="91"/>
  <c r="J12" i="91"/>
  <c r="K12" i="91"/>
  <c r="L12" i="91"/>
  <c r="J17" i="91"/>
  <c r="K17" i="91"/>
  <c r="L17" i="91"/>
  <c r="M17" i="91"/>
  <c r="N17" i="91"/>
  <c r="O17" i="91"/>
  <c r="P17" i="91"/>
  <c r="Q17" i="91"/>
  <c r="R17" i="91"/>
  <c r="S17" i="91"/>
  <c r="T17" i="91"/>
  <c r="U17" i="91"/>
  <c r="V17" i="91"/>
  <c r="W17" i="91"/>
  <c r="X17" i="91"/>
  <c r="Y17" i="91"/>
  <c r="Z17" i="91"/>
  <c r="AA17" i="91"/>
  <c r="AB17" i="91"/>
  <c r="AC17" i="91"/>
  <c r="AD17" i="91"/>
  <c r="AE17" i="91"/>
  <c r="AF17" i="91"/>
  <c r="AG17" i="91"/>
  <c r="AE160" i="74" l="1"/>
  <c r="E112" i="74" l="1"/>
  <c r="E113" i="74" s="1"/>
  <c r="E114" i="74" s="1"/>
  <c r="E108" i="74"/>
  <c r="E109" i="74" s="1"/>
  <c r="E110" i="74" s="1"/>
  <c r="E21" i="91"/>
  <c r="F21" i="91"/>
  <c r="G21" i="91"/>
  <c r="H21" i="91"/>
  <c r="I21" i="91"/>
  <c r="J21" i="91"/>
  <c r="K21" i="91"/>
  <c r="L21" i="91"/>
  <c r="M21" i="91"/>
  <c r="N21" i="91"/>
  <c r="D21" i="91"/>
  <c r="E11" i="91"/>
  <c r="E13" i="91" s="1"/>
  <c r="F11" i="91"/>
  <c r="G11" i="91"/>
  <c r="G13" i="91" s="1"/>
  <c r="H11" i="91"/>
  <c r="I11" i="91"/>
  <c r="J11" i="91"/>
  <c r="K11" i="91"/>
  <c r="L11" i="91"/>
  <c r="L13" i="91" s="1"/>
  <c r="D11" i="91"/>
  <c r="E17" i="91"/>
  <c r="F17" i="91"/>
  <c r="G17" i="91"/>
  <c r="H17" i="91"/>
  <c r="I17" i="91"/>
  <c r="D17" i="91"/>
  <c r="D7" i="91"/>
  <c r="E7" i="91"/>
  <c r="F7" i="91"/>
  <c r="G7" i="91"/>
  <c r="H7" i="91"/>
  <c r="I7" i="91"/>
  <c r="J7" i="91"/>
  <c r="K7" i="91"/>
  <c r="E6" i="91"/>
  <c r="F6" i="91"/>
  <c r="G6" i="91"/>
  <c r="H6" i="91"/>
  <c r="I6" i="91"/>
  <c r="J6" i="91"/>
  <c r="K6" i="91"/>
  <c r="D6" i="91"/>
  <c r="H13" i="91" l="1"/>
  <c r="D13" i="91"/>
  <c r="F13" i="91"/>
  <c r="K13" i="91"/>
  <c r="I13" i="91"/>
  <c r="J13" i="91"/>
  <c r="AD7" i="74"/>
  <c r="AD8" i="74"/>
  <c r="AD9" i="74"/>
  <c r="AD10" i="74"/>
  <c r="AD11" i="74"/>
  <c r="AD12" i="74"/>
  <c r="AD13" i="74"/>
  <c r="AD14" i="74"/>
  <c r="AD15" i="74"/>
  <c r="AD16" i="74"/>
  <c r="AD17" i="74"/>
  <c r="AD18" i="74"/>
  <c r="AD19" i="74"/>
  <c r="AD20" i="74"/>
  <c r="AD21" i="74"/>
  <c r="AD22" i="74"/>
  <c r="AD23" i="74"/>
  <c r="AD24" i="74"/>
  <c r="AD25" i="74"/>
  <c r="AD26" i="74"/>
  <c r="AD27" i="74"/>
  <c r="AD28" i="74"/>
  <c r="AD29" i="74"/>
  <c r="AD30" i="74"/>
  <c r="AD31" i="74"/>
  <c r="AD32" i="74"/>
  <c r="AD33" i="74"/>
  <c r="AD34" i="74"/>
  <c r="AD35" i="74"/>
  <c r="AD36" i="74"/>
  <c r="AD37" i="74"/>
  <c r="AD38" i="74"/>
  <c r="AD39" i="74"/>
  <c r="AD40" i="74"/>
  <c r="AD41" i="74"/>
  <c r="AD42" i="74"/>
  <c r="AD43" i="74"/>
  <c r="AD44" i="74"/>
  <c r="AD45" i="74"/>
  <c r="AD46" i="74"/>
  <c r="AD47" i="74"/>
  <c r="AD48" i="74"/>
  <c r="AD49" i="74"/>
  <c r="AD50" i="74"/>
  <c r="AD51" i="74"/>
  <c r="AD52" i="74"/>
  <c r="AD53" i="74"/>
  <c r="AD54" i="74"/>
  <c r="AD55" i="74"/>
  <c r="AD56" i="74"/>
  <c r="AD57" i="74"/>
  <c r="AD58" i="74"/>
  <c r="AD59" i="74"/>
  <c r="AD60" i="74"/>
  <c r="AD61" i="74"/>
  <c r="AD62" i="74"/>
  <c r="AD63" i="74"/>
  <c r="AD64" i="74"/>
  <c r="AD65" i="74"/>
  <c r="AD66" i="74"/>
  <c r="AD67" i="74"/>
  <c r="AD68" i="74"/>
  <c r="AD69" i="74"/>
  <c r="AD70" i="74"/>
  <c r="AD71" i="74"/>
  <c r="AD72" i="74"/>
  <c r="AD73" i="74"/>
  <c r="AD74" i="74"/>
  <c r="AD75" i="74"/>
  <c r="AD76" i="74"/>
  <c r="AD77" i="74"/>
  <c r="AD78" i="74"/>
  <c r="AD79" i="74"/>
  <c r="AD80" i="74"/>
  <c r="AD81" i="74"/>
  <c r="AD82" i="74"/>
  <c r="AD83" i="74"/>
  <c r="AD84" i="74"/>
  <c r="AD85" i="74"/>
  <c r="AD86" i="74"/>
  <c r="AD87" i="74"/>
  <c r="AD88" i="74"/>
  <c r="AD89" i="74"/>
  <c r="AD90" i="74"/>
  <c r="AD91" i="74"/>
  <c r="AD92" i="74"/>
  <c r="AD93" i="74"/>
  <c r="AD94" i="74"/>
  <c r="AD95" i="74"/>
  <c r="AD96" i="74"/>
  <c r="AD97" i="74"/>
  <c r="AD98" i="74"/>
  <c r="AD99" i="74"/>
  <c r="AD100" i="74"/>
  <c r="AD101" i="74"/>
  <c r="AD102" i="74"/>
  <c r="AD103" i="74"/>
  <c r="AD104" i="74"/>
  <c r="AD105" i="74"/>
  <c r="AD106" i="74"/>
  <c r="AD107" i="74"/>
  <c r="AD108" i="74"/>
  <c r="AD109" i="74"/>
  <c r="AD110" i="74"/>
  <c r="AD111" i="74"/>
  <c r="AD112" i="74"/>
  <c r="AD113" i="74"/>
  <c r="AD114" i="74"/>
  <c r="AD115" i="74"/>
  <c r="AD116" i="74"/>
  <c r="AD117" i="74"/>
  <c r="AD118" i="74"/>
  <c r="AD119" i="74"/>
  <c r="AD120" i="74"/>
  <c r="AD121" i="74"/>
  <c r="AD122" i="74"/>
  <c r="AD123" i="74"/>
  <c r="AD124" i="74"/>
  <c r="AD125" i="74"/>
  <c r="AD126" i="74"/>
  <c r="AD127" i="74"/>
  <c r="AD128" i="74"/>
  <c r="AD129" i="74"/>
  <c r="AD130" i="74"/>
  <c r="AD131" i="74"/>
  <c r="AD132" i="74"/>
  <c r="AD133" i="74"/>
  <c r="AD134" i="74"/>
  <c r="AD135" i="74"/>
  <c r="AD136" i="74"/>
  <c r="AD137" i="74"/>
  <c r="AD138" i="74"/>
  <c r="AD139" i="74"/>
  <c r="AD140" i="74"/>
  <c r="AD142" i="74"/>
  <c r="AD143" i="74"/>
  <c r="AD144" i="74"/>
  <c r="AD145" i="74"/>
  <c r="AD146" i="74"/>
  <c r="AD147" i="74"/>
  <c r="AD148" i="74"/>
  <c r="AD149" i="74"/>
  <c r="AD150" i="74"/>
  <c r="AD151" i="74"/>
  <c r="AD152" i="74"/>
  <c r="AD153" i="74"/>
  <c r="AD154" i="74"/>
  <c r="AD155" i="74"/>
  <c r="AD156" i="74"/>
  <c r="AD157" i="74"/>
  <c r="AD158" i="74"/>
  <c r="AD159" i="74"/>
  <c r="AD160" i="74"/>
  <c r="AD161" i="74"/>
  <c r="AD162" i="74"/>
  <c r="AD163" i="74"/>
  <c r="AD164" i="74"/>
  <c r="AD165" i="74"/>
  <c r="AD166" i="74"/>
  <c r="AD167" i="74"/>
  <c r="L50" i="78" l="1"/>
  <c r="M50" i="78" s="1"/>
  <c r="N50" i="78" s="1"/>
  <c r="O50" i="78" s="1"/>
  <c r="P50" i="78" s="1"/>
  <c r="Q50" i="78" s="1"/>
  <c r="R50" i="78" s="1"/>
  <c r="S50" i="78" s="1"/>
  <c r="I156" i="74"/>
  <c r="I155" i="74"/>
  <c r="I154" i="74"/>
  <c r="I138" i="74"/>
  <c r="I137" i="74"/>
  <c r="I136" i="74"/>
  <c r="I135" i="74"/>
  <c r="I134" i="74"/>
  <c r="I133" i="74"/>
  <c r="I132" i="74"/>
  <c r="I131" i="74"/>
  <c r="I130" i="74"/>
  <c r="I129" i="74"/>
  <c r="I128" i="74"/>
  <c r="I127" i="74"/>
  <c r="I126" i="74"/>
  <c r="I125" i="74"/>
  <c r="I124" i="74"/>
  <c r="I123" i="74"/>
  <c r="I122" i="74"/>
  <c r="I121" i="74"/>
  <c r="I120" i="74"/>
  <c r="I119" i="74"/>
  <c r="I118" i="74"/>
  <c r="I117" i="74"/>
  <c r="I116" i="74"/>
  <c r="I115" i="74"/>
  <c r="M557" i="75"/>
  <c r="M558" i="75"/>
  <c r="M559" i="75"/>
  <c r="M560" i="75"/>
  <c r="M561" i="75"/>
  <c r="M562" i="75"/>
  <c r="M563" i="75"/>
  <c r="M564" i="75"/>
  <c r="M721" i="75"/>
  <c r="M722" i="75"/>
  <c r="M723" i="75"/>
  <c r="M724" i="75"/>
  <c r="M725" i="75"/>
  <c r="M81" i="75"/>
  <c r="M238" i="75"/>
  <c r="M720" i="75" l="1"/>
  <c r="M719" i="75"/>
  <c r="M718" i="75"/>
  <c r="K81" i="75"/>
  <c r="O25" i="78" l="1"/>
  <c r="P25" i="78"/>
  <c r="Q25" i="78"/>
  <c r="Q31" i="78" s="1"/>
  <c r="R31" i="78"/>
  <c r="S25" i="78"/>
  <c r="S31" i="78" s="1"/>
  <c r="U8" i="74"/>
  <c r="U9" i="74"/>
  <c r="U10" i="74"/>
  <c r="U11" i="74"/>
  <c r="U12" i="74"/>
  <c r="U13" i="74"/>
  <c r="U14" i="74"/>
  <c r="U15" i="74"/>
  <c r="U16" i="74"/>
  <c r="U17" i="74"/>
  <c r="U18" i="74"/>
  <c r="U19" i="74"/>
  <c r="U20" i="74"/>
  <c r="U21" i="74"/>
  <c r="U22" i="74"/>
  <c r="U23" i="74"/>
  <c r="U24" i="74"/>
  <c r="U25" i="74"/>
  <c r="U26" i="74"/>
  <c r="U27" i="74"/>
  <c r="U28" i="74"/>
  <c r="U29" i="74"/>
  <c r="U30" i="74"/>
  <c r="U31" i="74"/>
  <c r="U32" i="74"/>
  <c r="U33" i="74"/>
  <c r="U34" i="74"/>
  <c r="U35" i="74"/>
  <c r="U36" i="74"/>
  <c r="U37" i="74"/>
  <c r="U38" i="74"/>
  <c r="U39" i="74"/>
  <c r="U40" i="74"/>
  <c r="U41" i="74"/>
  <c r="U42" i="74"/>
  <c r="U43" i="74"/>
  <c r="U44" i="74"/>
  <c r="U45" i="74"/>
  <c r="U46" i="74"/>
  <c r="U47" i="74"/>
  <c r="U48" i="74"/>
  <c r="U49" i="74"/>
  <c r="U50" i="74"/>
  <c r="U51" i="74"/>
  <c r="U52" i="74"/>
  <c r="U53" i="74"/>
  <c r="U54" i="74"/>
  <c r="U55" i="74"/>
  <c r="U56" i="74"/>
  <c r="U57" i="74"/>
  <c r="U58" i="74"/>
  <c r="U59" i="74"/>
  <c r="U60" i="74"/>
  <c r="U61" i="74"/>
  <c r="U62" i="74"/>
  <c r="U63" i="74"/>
  <c r="U64" i="74"/>
  <c r="U65" i="74"/>
  <c r="U66" i="74"/>
  <c r="U67" i="74"/>
  <c r="U68" i="74"/>
  <c r="U69" i="74"/>
  <c r="U70" i="74"/>
  <c r="U71" i="74"/>
  <c r="U72" i="74"/>
  <c r="U73" i="74"/>
  <c r="U74" i="74"/>
  <c r="U75" i="74"/>
  <c r="U76" i="74"/>
  <c r="U77" i="74"/>
  <c r="U78" i="74"/>
  <c r="U79" i="74"/>
  <c r="U80" i="74"/>
  <c r="U81" i="74"/>
  <c r="U82" i="74"/>
  <c r="U83" i="74"/>
  <c r="U84" i="74"/>
  <c r="U85" i="74"/>
  <c r="U86" i="74"/>
  <c r="U87" i="74"/>
  <c r="U88" i="74"/>
  <c r="U89" i="74"/>
  <c r="U90" i="74"/>
  <c r="U91" i="74"/>
  <c r="U92" i="74"/>
  <c r="U93" i="74"/>
  <c r="U94" i="74"/>
  <c r="U95" i="74"/>
  <c r="U96" i="74"/>
  <c r="U97" i="74"/>
  <c r="U98" i="74"/>
  <c r="U99" i="74"/>
  <c r="U100" i="74"/>
  <c r="U101" i="74"/>
  <c r="U102" i="74"/>
  <c r="U103" i="74"/>
  <c r="U104" i="74"/>
  <c r="U105" i="74"/>
  <c r="U106" i="74"/>
  <c r="U107" i="74"/>
  <c r="U108" i="74"/>
  <c r="U109" i="74"/>
  <c r="U110" i="74"/>
  <c r="U111" i="74"/>
  <c r="U112" i="74"/>
  <c r="U113" i="74"/>
  <c r="U114" i="74"/>
  <c r="U115" i="74"/>
  <c r="U116" i="74"/>
  <c r="U117" i="74"/>
  <c r="U118" i="74"/>
  <c r="U119" i="74"/>
  <c r="U120" i="74"/>
  <c r="U121" i="74"/>
  <c r="U122" i="74"/>
  <c r="U123" i="74"/>
  <c r="U124" i="74"/>
  <c r="U125" i="74"/>
  <c r="U126" i="74"/>
  <c r="U127" i="74"/>
  <c r="U128" i="74"/>
  <c r="U129" i="74"/>
  <c r="U130" i="74"/>
  <c r="U131" i="74"/>
  <c r="U132" i="74"/>
  <c r="U133" i="74"/>
  <c r="U134" i="74"/>
  <c r="U135" i="74"/>
  <c r="U136" i="74"/>
  <c r="U137" i="74"/>
  <c r="U138" i="74"/>
  <c r="U139" i="74"/>
  <c r="U140" i="74"/>
  <c r="U142" i="74"/>
  <c r="U143" i="74"/>
  <c r="U144" i="74"/>
  <c r="U145" i="74"/>
  <c r="U146" i="74"/>
  <c r="U147" i="74"/>
  <c r="U148" i="74"/>
  <c r="U149" i="74"/>
  <c r="U150" i="74"/>
  <c r="U151" i="74"/>
  <c r="U152" i="74"/>
  <c r="U153" i="74"/>
  <c r="U154" i="74"/>
  <c r="U155" i="74"/>
  <c r="U156" i="74"/>
  <c r="U157" i="74"/>
  <c r="U158" i="74"/>
  <c r="U159" i="74"/>
  <c r="U7" i="74"/>
  <c r="AE8" i="74"/>
  <c r="AE9" i="74"/>
  <c r="AE10" i="74"/>
  <c r="AE11" i="74"/>
  <c r="AE12" i="74"/>
  <c r="AE13" i="74"/>
  <c r="AE14" i="74"/>
  <c r="AE15" i="74"/>
  <c r="AE16" i="74"/>
  <c r="AE17" i="74"/>
  <c r="AE18" i="74"/>
  <c r="AE19" i="74"/>
  <c r="AE20" i="74"/>
  <c r="AE21" i="74"/>
  <c r="AE22" i="74"/>
  <c r="AE23" i="74"/>
  <c r="AE24" i="74"/>
  <c r="AE25" i="74"/>
  <c r="AE26" i="74"/>
  <c r="AE27" i="74"/>
  <c r="AE28" i="74"/>
  <c r="AE29" i="74"/>
  <c r="AE30" i="74"/>
  <c r="AE31" i="74"/>
  <c r="AE32" i="74"/>
  <c r="AE33" i="74"/>
  <c r="AE34" i="74"/>
  <c r="AE35" i="74"/>
  <c r="AE36" i="74"/>
  <c r="AE37" i="74"/>
  <c r="AE38" i="74"/>
  <c r="AE39" i="74"/>
  <c r="AE40" i="74"/>
  <c r="AE41" i="74"/>
  <c r="AE42" i="74"/>
  <c r="AE43" i="74"/>
  <c r="AE44" i="74"/>
  <c r="AE45" i="74"/>
  <c r="AE46" i="74"/>
  <c r="AE47" i="74"/>
  <c r="AE48" i="74"/>
  <c r="AE49" i="74"/>
  <c r="AE50" i="74"/>
  <c r="AE51" i="74"/>
  <c r="AE52" i="74"/>
  <c r="AE53" i="74"/>
  <c r="AE54" i="74"/>
  <c r="AE55" i="74"/>
  <c r="AE56" i="74"/>
  <c r="AE57" i="74"/>
  <c r="AE58" i="74"/>
  <c r="AE59" i="74"/>
  <c r="AE60" i="74"/>
  <c r="AE61" i="74"/>
  <c r="AE62" i="74"/>
  <c r="AE63" i="74"/>
  <c r="AE64" i="74"/>
  <c r="AE65" i="74"/>
  <c r="AE66" i="74"/>
  <c r="AE67" i="74"/>
  <c r="AE68" i="74"/>
  <c r="AE69" i="74"/>
  <c r="AE70" i="74"/>
  <c r="AE71" i="74"/>
  <c r="AE72" i="74"/>
  <c r="AE73" i="74"/>
  <c r="AE74" i="74"/>
  <c r="AE75" i="74"/>
  <c r="AE76" i="74"/>
  <c r="AE77" i="74"/>
  <c r="AE78" i="74"/>
  <c r="AE79" i="74"/>
  <c r="AE80" i="74"/>
  <c r="AE81" i="74"/>
  <c r="AE82" i="74"/>
  <c r="AE83" i="74"/>
  <c r="AE84" i="74"/>
  <c r="AE85" i="74"/>
  <c r="AE86" i="74"/>
  <c r="AE87" i="74"/>
  <c r="AE88" i="74"/>
  <c r="AE89" i="74"/>
  <c r="AE90" i="74"/>
  <c r="AE91" i="74"/>
  <c r="AE92" i="74"/>
  <c r="AE93" i="74"/>
  <c r="AE94" i="74"/>
  <c r="AE95" i="74"/>
  <c r="AE96" i="74"/>
  <c r="AE97" i="74"/>
  <c r="AE98" i="74"/>
  <c r="AE99" i="74"/>
  <c r="AE100" i="74"/>
  <c r="AE101" i="74"/>
  <c r="AE102" i="74"/>
  <c r="AE103" i="74"/>
  <c r="AE104" i="74"/>
  <c r="AE105" i="74"/>
  <c r="AE106" i="74"/>
  <c r="AE107" i="74"/>
  <c r="AE108" i="74"/>
  <c r="AE109" i="74"/>
  <c r="AE110" i="74"/>
  <c r="AE111" i="74"/>
  <c r="AE112" i="74"/>
  <c r="AE113" i="74"/>
  <c r="AE114" i="74"/>
  <c r="AE115" i="74"/>
  <c r="AE116" i="74"/>
  <c r="AE117" i="74"/>
  <c r="AE118" i="74"/>
  <c r="AE119" i="74"/>
  <c r="AE120" i="74"/>
  <c r="AE121" i="74"/>
  <c r="AE122" i="74"/>
  <c r="AE123" i="74"/>
  <c r="AE124" i="74"/>
  <c r="AE125" i="74"/>
  <c r="AE126" i="74"/>
  <c r="AE127" i="74"/>
  <c r="AE128" i="74"/>
  <c r="AE129" i="74"/>
  <c r="AE130" i="74"/>
  <c r="AE131" i="74"/>
  <c r="AE132" i="74"/>
  <c r="AE133" i="74"/>
  <c r="AE134" i="74"/>
  <c r="AE135" i="74"/>
  <c r="AE136" i="74"/>
  <c r="AE137" i="74"/>
  <c r="AE138" i="74"/>
  <c r="AE139" i="74"/>
  <c r="AE140" i="74"/>
  <c r="AE142" i="74"/>
  <c r="AE143" i="74"/>
  <c r="AE144" i="74"/>
  <c r="AE145" i="74"/>
  <c r="AE146" i="74"/>
  <c r="AE147" i="74"/>
  <c r="AE148" i="74"/>
  <c r="AE149" i="74"/>
  <c r="AE150" i="74"/>
  <c r="AE151" i="74"/>
  <c r="AE152" i="74"/>
  <c r="AE153" i="74"/>
  <c r="AE154" i="74"/>
  <c r="AE155" i="74"/>
  <c r="AE156" i="74"/>
  <c r="AE157" i="74"/>
  <c r="AE158" i="74"/>
  <c r="AE159" i="74"/>
  <c r="AE7" i="74"/>
  <c r="O31" i="78" l="1"/>
  <c r="CX5" i="79"/>
  <c r="CY5" i="79"/>
  <c r="CR5" i="79"/>
  <c r="CZ5" i="79"/>
  <c r="DA5" i="79"/>
  <c r="CS5" i="79"/>
  <c r="CT5" i="79"/>
  <c r="DB5" i="79"/>
  <c r="CU5" i="79"/>
  <c r="DC5" i="79"/>
  <c r="CV5" i="79"/>
  <c r="CW5" i="79"/>
  <c r="P31" i="78"/>
  <c r="DG5" i="79"/>
  <c r="DO5" i="79"/>
  <c r="DH5" i="79"/>
  <c r="DI5" i="79"/>
  <c r="DJ5" i="79"/>
  <c r="DK5" i="79"/>
  <c r="DE5" i="79"/>
  <c r="DM5" i="79"/>
  <c r="DN5" i="79"/>
  <c r="DD5" i="79"/>
  <c r="DL5" i="79"/>
  <c r="DF5" i="79"/>
  <c r="N31" i="78"/>
  <c r="CI5" i="79"/>
  <c r="CQ5" i="79"/>
  <c r="CK5" i="79"/>
  <c r="CL5" i="79"/>
  <c r="CM5" i="79"/>
  <c r="CO5" i="79"/>
  <c r="CF5" i="79"/>
  <c r="CN5" i="79"/>
  <c r="CG5" i="79"/>
  <c r="CH5" i="79"/>
  <c r="CP5" i="79"/>
  <c r="CJ5" i="79"/>
  <c r="M884" i="75"/>
  <c r="M886" i="75"/>
  <c r="M885" i="75"/>
  <c r="M1042" i="75" l="1"/>
  <c r="M1046" i="75"/>
  <c r="M1203" i="75"/>
  <c r="M879" i="75"/>
  <c r="M882" i="75"/>
  <c r="M1207" i="75"/>
  <c r="M1206" i="75"/>
  <c r="M1043" i="75"/>
  <c r="M1204" i="75"/>
  <c r="M1045" i="75"/>
  <c r="M1205" i="75"/>
  <c r="M880" i="75"/>
  <c r="M1202" i="75"/>
  <c r="M883" i="75"/>
  <c r="M1208" i="75"/>
  <c r="M1040" i="75"/>
  <c r="M1044" i="75"/>
  <c r="M1047" i="75"/>
  <c r="M881" i="75"/>
  <c r="M1201" i="75"/>
  <c r="M1041" i="75"/>
  <c r="J139" i="74" l="1"/>
  <c r="J140" i="74"/>
  <c r="J142" i="74"/>
  <c r="J143" i="74"/>
  <c r="J144" i="74"/>
  <c r="J145" i="74"/>
  <c r="J146" i="74"/>
  <c r="J147" i="74"/>
  <c r="J148" i="74"/>
  <c r="J149" i="74"/>
  <c r="J150" i="74"/>
  <c r="J151" i="74"/>
  <c r="J152" i="74"/>
  <c r="J153" i="74"/>
  <c r="J154" i="74"/>
  <c r="J155" i="74"/>
  <c r="J156" i="74"/>
  <c r="J157" i="74"/>
  <c r="J158" i="74"/>
  <c r="J159" i="74"/>
  <c r="J160" i="74"/>
  <c r="J161" i="74"/>
  <c r="J162" i="74"/>
  <c r="J163" i="74"/>
  <c r="J164" i="74"/>
  <c r="J165" i="74"/>
  <c r="J166" i="74"/>
  <c r="J167" i="74"/>
  <c r="J8" i="74"/>
  <c r="J9" i="74"/>
  <c r="J10" i="74"/>
  <c r="J11" i="74"/>
  <c r="J12" i="74"/>
  <c r="J13" i="74"/>
  <c r="J14" i="74"/>
  <c r="J15" i="74"/>
  <c r="J16" i="74"/>
  <c r="J17" i="74"/>
  <c r="J18" i="74"/>
  <c r="J19" i="74"/>
  <c r="J20" i="74"/>
  <c r="J21" i="74"/>
  <c r="J22" i="74"/>
  <c r="J23" i="74"/>
  <c r="J24" i="74"/>
  <c r="J25" i="74"/>
  <c r="J26" i="74"/>
  <c r="J27" i="74"/>
  <c r="J28" i="74"/>
  <c r="J29" i="74"/>
  <c r="J30" i="74"/>
  <c r="J31" i="74"/>
  <c r="J32" i="74"/>
  <c r="J33" i="74"/>
  <c r="J34" i="74"/>
  <c r="J35" i="74"/>
  <c r="J36" i="74"/>
  <c r="J37" i="74"/>
  <c r="J38" i="74"/>
  <c r="J39" i="74"/>
  <c r="J40" i="74"/>
  <c r="J41" i="74"/>
  <c r="J42" i="74"/>
  <c r="J43" i="74"/>
  <c r="J44" i="74"/>
  <c r="J45" i="74"/>
  <c r="J46" i="74"/>
  <c r="J47" i="74"/>
  <c r="J48" i="74"/>
  <c r="J49" i="74"/>
  <c r="J50" i="74"/>
  <c r="J51" i="74"/>
  <c r="J52" i="74"/>
  <c r="J53" i="74"/>
  <c r="J54" i="74"/>
  <c r="J55" i="74"/>
  <c r="J56" i="74"/>
  <c r="J57" i="74"/>
  <c r="J58" i="74"/>
  <c r="J59" i="74"/>
  <c r="J60" i="74"/>
  <c r="J61" i="74"/>
  <c r="J62" i="74"/>
  <c r="J63" i="74"/>
  <c r="J64" i="74"/>
  <c r="J65" i="74"/>
  <c r="J66" i="74"/>
  <c r="J67" i="74"/>
  <c r="J68" i="74"/>
  <c r="J69" i="74"/>
  <c r="J70" i="74"/>
  <c r="J71" i="74"/>
  <c r="J72" i="74"/>
  <c r="J73" i="74"/>
  <c r="J74" i="74"/>
  <c r="J75" i="74"/>
  <c r="J76" i="74"/>
  <c r="J77" i="74"/>
  <c r="J78" i="74"/>
  <c r="J79" i="74"/>
  <c r="J80" i="74"/>
  <c r="J81" i="74"/>
  <c r="J82" i="74"/>
  <c r="J83" i="74"/>
  <c r="J84" i="74"/>
  <c r="J85" i="74"/>
  <c r="J86" i="74"/>
  <c r="J87" i="74"/>
  <c r="J88" i="74"/>
  <c r="J89" i="74"/>
  <c r="J90" i="74"/>
  <c r="J91" i="74"/>
  <c r="J92" i="74"/>
  <c r="J93" i="74"/>
  <c r="J94" i="74"/>
  <c r="J95" i="74"/>
  <c r="J96" i="74"/>
  <c r="J97" i="74"/>
  <c r="J98" i="74"/>
  <c r="J99" i="74"/>
  <c r="J100" i="74"/>
  <c r="J101" i="74"/>
  <c r="J102" i="74"/>
  <c r="J103" i="74"/>
  <c r="J104" i="74"/>
  <c r="J105" i="74"/>
  <c r="J106" i="74"/>
  <c r="J107" i="74"/>
  <c r="J108" i="74"/>
  <c r="J109" i="74"/>
  <c r="J110" i="74"/>
  <c r="J111" i="74"/>
  <c r="J112" i="74"/>
  <c r="J113" i="74"/>
  <c r="J114" i="74"/>
  <c r="J115" i="74"/>
  <c r="J116" i="74"/>
  <c r="J117" i="74"/>
  <c r="J118" i="74"/>
  <c r="J119" i="74"/>
  <c r="J120" i="74"/>
  <c r="J121" i="74"/>
  <c r="J122" i="74"/>
  <c r="J123" i="74"/>
  <c r="J124" i="74"/>
  <c r="J125" i="74"/>
  <c r="J126" i="74"/>
  <c r="J127" i="74"/>
  <c r="J128" i="74"/>
  <c r="J129" i="74"/>
  <c r="J130" i="74"/>
  <c r="J131" i="74"/>
  <c r="J132" i="74"/>
  <c r="J133" i="74"/>
  <c r="J134" i="74"/>
  <c r="J135" i="74"/>
  <c r="J136" i="74"/>
  <c r="J137" i="74"/>
  <c r="J138" i="74"/>
  <c r="J7" i="74"/>
  <c r="K155" i="74" l="1"/>
  <c r="K156" i="74"/>
  <c r="K135" i="74"/>
  <c r="K136" i="74"/>
  <c r="K137" i="74"/>
  <c r="K138" i="74"/>
  <c r="K154" i="74"/>
  <c r="K128" i="74"/>
  <c r="K129" i="74"/>
  <c r="K120" i="74"/>
  <c r="K121" i="74"/>
  <c r="K122" i="74"/>
  <c r="K130" i="74"/>
  <c r="K115" i="74"/>
  <c r="K123" i="74"/>
  <c r="K131" i="74"/>
  <c r="K116" i="74"/>
  <c r="K124" i="74"/>
  <c r="K132" i="74"/>
  <c r="K117" i="74"/>
  <c r="K125" i="74"/>
  <c r="K133" i="74"/>
  <c r="K118" i="74"/>
  <c r="K126" i="74"/>
  <c r="K134" i="74"/>
  <c r="K119" i="74"/>
  <c r="K127" i="74"/>
  <c r="CK124" i="76"/>
  <c r="CK129" i="76"/>
  <c r="CK130" i="76"/>
  <c r="CK133" i="76"/>
  <c r="I167" i="74" l="1"/>
  <c r="I159" i="74"/>
  <c r="I143" i="74"/>
  <c r="I87" i="74"/>
  <c r="I71" i="74"/>
  <c r="I63" i="74"/>
  <c r="I55" i="74"/>
  <c r="I39" i="74"/>
  <c r="I31" i="74"/>
  <c r="I7" i="74"/>
  <c r="I166" i="74"/>
  <c r="I158" i="74"/>
  <c r="I142" i="74"/>
  <c r="I94" i="74"/>
  <c r="I86" i="74"/>
  <c r="I78" i="74"/>
  <c r="I70" i="74"/>
  <c r="I62" i="74"/>
  <c r="I54" i="74"/>
  <c r="I82" i="74"/>
  <c r="I66" i="74"/>
  <c r="I42" i="74"/>
  <c r="I165" i="74"/>
  <c r="I93" i="74"/>
  <c r="I85" i="74"/>
  <c r="I77" i="74"/>
  <c r="I69" i="74"/>
  <c r="I53" i="74"/>
  <c r="I45" i="74"/>
  <c r="I37" i="74"/>
  <c r="I8" i="74"/>
  <c r="I164" i="74"/>
  <c r="I148" i="74"/>
  <c r="I140" i="74"/>
  <c r="I92" i="74"/>
  <c r="I84" i="74"/>
  <c r="I68" i="74"/>
  <c r="I60" i="74"/>
  <c r="I52" i="74"/>
  <c r="I90" i="74"/>
  <c r="I163" i="74"/>
  <c r="I147" i="74"/>
  <c r="I139" i="74"/>
  <c r="I91" i="74"/>
  <c r="I83" i="74"/>
  <c r="I67" i="74"/>
  <c r="I59" i="74"/>
  <c r="I51" i="74"/>
  <c r="I43" i="74"/>
  <c r="I162" i="74"/>
  <c r="I34" i="74"/>
  <c r="I161" i="74"/>
  <c r="I145" i="74"/>
  <c r="I89" i="74"/>
  <c r="I81" i="74"/>
  <c r="I73" i="74"/>
  <c r="I65" i="74"/>
  <c r="I57" i="74"/>
  <c r="I49" i="74"/>
  <c r="I41" i="74"/>
  <c r="I144" i="74"/>
  <c r="I88" i="74"/>
  <c r="I72" i="74"/>
  <c r="I64" i="74"/>
  <c r="I56" i="74"/>
  <c r="I40" i="74"/>
  <c r="I32" i="74"/>
  <c r="M235" i="75"/>
  <c r="M237" i="75"/>
  <c r="M234" i="75"/>
  <c r="M236" i="75"/>
  <c r="M233" i="75"/>
  <c r="M126" i="74"/>
  <c r="N126" i="74" s="1"/>
  <c r="O126" i="74" s="1"/>
  <c r="M134" i="74"/>
  <c r="N134" i="74" s="1"/>
  <c r="O134" i="74" s="1"/>
  <c r="M130" i="74"/>
  <c r="N130" i="74" s="1"/>
  <c r="O130" i="74" s="1"/>
  <c r="M122" i="74"/>
  <c r="N122" i="74" s="1"/>
  <c r="O122" i="74" s="1"/>
  <c r="M118" i="74"/>
  <c r="N118" i="74" s="1"/>
  <c r="O118" i="74" s="1"/>
  <c r="M119" i="74"/>
  <c r="N119" i="74" s="1"/>
  <c r="O119" i="74" s="1"/>
  <c r="M124" i="74"/>
  <c r="N124" i="74" s="1"/>
  <c r="O124" i="74" s="1"/>
  <c r="M120" i="74"/>
  <c r="N120" i="74" s="1"/>
  <c r="O120" i="74" s="1"/>
  <c r="M116" i="74"/>
  <c r="N116" i="74" s="1"/>
  <c r="O116" i="74" s="1"/>
  <c r="M129" i="74"/>
  <c r="N129" i="74" s="1"/>
  <c r="O129" i="74" s="1"/>
  <c r="M131" i="74"/>
  <c r="N131" i="74" s="1"/>
  <c r="O131" i="74" s="1"/>
  <c r="M128" i="74"/>
  <c r="N128" i="74" s="1"/>
  <c r="O128" i="74" s="1"/>
  <c r="M123" i="74"/>
  <c r="N123" i="74" s="1"/>
  <c r="O123" i="74" s="1"/>
  <c r="M133" i="74"/>
  <c r="N133" i="74" s="1"/>
  <c r="O133" i="74" s="1"/>
  <c r="M115" i="74"/>
  <c r="N115" i="74" s="1"/>
  <c r="O115" i="74" s="1"/>
  <c r="M125" i="74"/>
  <c r="N125" i="74" s="1"/>
  <c r="O125" i="74" s="1"/>
  <c r="M117" i="74"/>
  <c r="N117" i="74" s="1"/>
  <c r="O117" i="74" s="1"/>
  <c r="M127" i="74"/>
  <c r="N127" i="74" s="1"/>
  <c r="O127" i="74" s="1"/>
  <c r="M132" i="74"/>
  <c r="N132" i="74" s="1"/>
  <c r="O132" i="74" s="1"/>
  <c r="M121" i="74"/>
  <c r="N121" i="74" s="1"/>
  <c r="O121" i="74" s="1"/>
  <c r="D128" i="76"/>
  <c r="L128" i="76"/>
  <c r="T128" i="76"/>
  <c r="AB128" i="76"/>
  <c r="AJ128" i="76"/>
  <c r="AS128" i="76"/>
  <c r="E128" i="76"/>
  <c r="M128" i="76"/>
  <c r="U128" i="76"/>
  <c r="AC128" i="76"/>
  <c r="AK128" i="76"/>
  <c r="AT128" i="76"/>
  <c r="F128" i="76"/>
  <c r="N128" i="76"/>
  <c r="V128" i="76"/>
  <c r="AD128" i="76"/>
  <c r="AL128" i="76"/>
  <c r="G128" i="76"/>
  <c r="O128" i="76"/>
  <c r="W128" i="76"/>
  <c r="AE128" i="76"/>
  <c r="AM128" i="76"/>
  <c r="H128" i="76"/>
  <c r="P128" i="76"/>
  <c r="X128" i="76"/>
  <c r="AF128" i="76"/>
  <c r="AN128" i="76"/>
  <c r="I128" i="76"/>
  <c r="Q128" i="76"/>
  <c r="Y128" i="76"/>
  <c r="AG128" i="76"/>
  <c r="AP128" i="76"/>
  <c r="J128" i="76"/>
  <c r="R128" i="76"/>
  <c r="Z128" i="76"/>
  <c r="AH128" i="76"/>
  <c r="AQ128" i="76"/>
  <c r="K128" i="76"/>
  <c r="S128" i="76"/>
  <c r="AA128" i="76"/>
  <c r="AI128" i="76"/>
  <c r="AR128" i="76"/>
  <c r="AX128" i="76"/>
  <c r="CX128" i="76"/>
  <c r="DF128" i="76"/>
  <c r="DN128" i="76"/>
  <c r="DV128" i="76"/>
  <c r="ED128" i="76"/>
  <c r="EL128" i="76"/>
  <c r="ET128" i="76"/>
  <c r="FB128" i="76"/>
  <c r="FJ128" i="76"/>
  <c r="FR128" i="76"/>
  <c r="FZ128" i="76"/>
  <c r="AY128" i="76"/>
  <c r="CY128" i="76"/>
  <c r="DG128" i="76"/>
  <c r="DO128" i="76"/>
  <c r="DW128" i="76"/>
  <c r="EE128" i="76"/>
  <c r="EM128" i="76"/>
  <c r="EU128" i="76"/>
  <c r="FC128" i="76"/>
  <c r="FK128" i="76"/>
  <c r="FS128" i="76"/>
  <c r="GA128" i="76"/>
  <c r="AZ128" i="76"/>
  <c r="CZ128" i="76"/>
  <c r="DH128" i="76"/>
  <c r="DP128" i="76"/>
  <c r="DX128" i="76"/>
  <c r="EF128" i="76"/>
  <c r="EN128" i="76"/>
  <c r="EV128" i="76"/>
  <c r="FD128" i="76"/>
  <c r="FL128" i="76"/>
  <c r="FT128" i="76"/>
  <c r="GB128" i="76"/>
  <c r="AU128" i="76"/>
  <c r="BA128" i="76"/>
  <c r="DA128" i="76"/>
  <c r="DI128" i="76"/>
  <c r="DQ128" i="76"/>
  <c r="DY128" i="76"/>
  <c r="EG128" i="76"/>
  <c r="EO128" i="76"/>
  <c r="EW128" i="76"/>
  <c r="FE128" i="76"/>
  <c r="FM128" i="76"/>
  <c r="FU128" i="76"/>
  <c r="BB128" i="76"/>
  <c r="DB128" i="76"/>
  <c r="DJ128" i="76"/>
  <c r="DR128" i="76"/>
  <c r="DZ128" i="76"/>
  <c r="EH128" i="76"/>
  <c r="EP128" i="76"/>
  <c r="EX128" i="76"/>
  <c r="FF128" i="76"/>
  <c r="FN128" i="76"/>
  <c r="FV128" i="76"/>
  <c r="BC128" i="76"/>
  <c r="DC128" i="76"/>
  <c r="DK128" i="76"/>
  <c r="DS128" i="76"/>
  <c r="EA128" i="76"/>
  <c r="EI128" i="76"/>
  <c r="EQ128" i="76"/>
  <c r="EY128" i="76"/>
  <c r="FG128" i="76"/>
  <c r="FO128" i="76"/>
  <c r="FW128" i="76"/>
  <c r="AV128" i="76"/>
  <c r="CV128" i="76"/>
  <c r="DD128" i="76"/>
  <c r="DL128" i="76"/>
  <c r="DT128" i="76"/>
  <c r="EB128" i="76"/>
  <c r="EJ128" i="76"/>
  <c r="ER128" i="76"/>
  <c r="EZ128" i="76"/>
  <c r="FH128" i="76"/>
  <c r="FP128" i="76"/>
  <c r="FX128" i="76"/>
  <c r="AW128" i="76"/>
  <c r="CW128" i="76"/>
  <c r="DE128" i="76"/>
  <c r="DM128" i="76"/>
  <c r="DU128" i="76"/>
  <c r="EC128" i="76"/>
  <c r="EK128" i="76"/>
  <c r="ES128" i="76"/>
  <c r="FA128" i="76"/>
  <c r="FI128" i="76"/>
  <c r="FQ128" i="76"/>
  <c r="FY128" i="76"/>
  <c r="BD128" i="76"/>
  <c r="BE128" i="76"/>
  <c r="BF128" i="76"/>
  <c r="BG128" i="76"/>
  <c r="BH128" i="76"/>
  <c r="BI128" i="76"/>
  <c r="BJ128" i="76"/>
  <c r="BK128" i="76"/>
  <c r="BL128" i="76"/>
  <c r="BM128" i="76"/>
  <c r="BN128" i="76"/>
  <c r="BO128" i="76"/>
  <c r="BP128" i="76"/>
  <c r="BQ128" i="76"/>
  <c r="BR128" i="76"/>
  <c r="BS128" i="76"/>
  <c r="BT128" i="76"/>
  <c r="BU128" i="76"/>
  <c r="BV128" i="76"/>
  <c r="BW128" i="76"/>
  <c r="BX128" i="76"/>
  <c r="BY128" i="76"/>
  <c r="BZ128" i="76"/>
  <c r="CA128" i="76"/>
  <c r="CB128" i="76"/>
  <c r="CC128" i="76"/>
  <c r="CD128" i="76"/>
  <c r="CE128" i="76"/>
  <c r="CF128" i="76"/>
  <c r="CG128" i="76"/>
  <c r="CH128" i="76"/>
  <c r="CI128" i="76"/>
  <c r="CJ128" i="76"/>
  <c r="F127" i="76"/>
  <c r="N127" i="76"/>
  <c r="V127" i="76"/>
  <c r="AD127" i="76"/>
  <c r="AL127" i="76"/>
  <c r="G127" i="76"/>
  <c r="O127" i="76"/>
  <c r="W127" i="76"/>
  <c r="AE127" i="76"/>
  <c r="AM127" i="76"/>
  <c r="H127" i="76"/>
  <c r="P127" i="76"/>
  <c r="X127" i="76"/>
  <c r="AF127" i="76"/>
  <c r="AN127" i="76"/>
  <c r="I127" i="76"/>
  <c r="Q127" i="76"/>
  <c r="Y127" i="76"/>
  <c r="AG127" i="76"/>
  <c r="AP127" i="76"/>
  <c r="J127" i="76"/>
  <c r="R127" i="76"/>
  <c r="Z127" i="76"/>
  <c r="AH127" i="76"/>
  <c r="AQ127" i="76"/>
  <c r="K127" i="76"/>
  <c r="S127" i="76"/>
  <c r="AA127" i="76"/>
  <c r="AI127" i="76"/>
  <c r="AR127" i="76"/>
  <c r="D127" i="76"/>
  <c r="L127" i="76"/>
  <c r="T127" i="76"/>
  <c r="AB127" i="76"/>
  <c r="AJ127" i="76"/>
  <c r="AS127" i="76"/>
  <c r="E127" i="76"/>
  <c r="M127" i="76"/>
  <c r="U127" i="76"/>
  <c r="AC127" i="76"/>
  <c r="AK127" i="76"/>
  <c r="AT127" i="76"/>
  <c r="BC127" i="76"/>
  <c r="DC127" i="76"/>
  <c r="DK127" i="76"/>
  <c r="DS127" i="76"/>
  <c r="EA127" i="76"/>
  <c r="EI127" i="76"/>
  <c r="EQ127" i="76"/>
  <c r="EY127" i="76"/>
  <c r="FG127" i="76"/>
  <c r="FO127" i="76"/>
  <c r="FW127" i="76"/>
  <c r="AV127" i="76"/>
  <c r="CV127" i="76"/>
  <c r="DD127" i="76"/>
  <c r="DL127" i="76"/>
  <c r="DT127" i="76"/>
  <c r="EB127" i="76"/>
  <c r="EJ127" i="76"/>
  <c r="ER127" i="76"/>
  <c r="EZ127" i="76"/>
  <c r="FH127" i="76"/>
  <c r="FP127" i="76"/>
  <c r="FX127" i="76"/>
  <c r="AU127" i="76"/>
  <c r="AW127" i="76"/>
  <c r="CW127" i="76"/>
  <c r="DE127" i="76"/>
  <c r="DM127" i="76"/>
  <c r="DU127" i="76"/>
  <c r="EC127" i="76"/>
  <c r="EK127" i="76"/>
  <c r="ES127" i="76"/>
  <c r="FA127" i="76"/>
  <c r="FI127" i="76"/>
  <c r="FQ127" i="76"/>
  <c r="FY127" i="76"/>
  <c r="AX127" i="76"/>
  <c r="CX127" i="76"/>
  <c r="DF127" i="76"/>
  <c r="DN127" i="76"/>
  <c r="DV127" i="76"/>
  <c r="ED127" i="76"/>
  <c r="EL127" i="76"/>
  <c r="ET127" i="76"/>
  <c r="FB127" i="76"/>
  <c r="FJ127" i="76"/>
  <c r="FR127" i="76"/>
  <c r="FZ127" i="76"/>
  <c r="AY127" i="76"/>
  <c r="CY127" i="76"/>
  <c r="DG127" i="76"/>
  <c r="DO127" i="76"/>
  <c r="DW127" i="76"/>
  <c r="EE127" i="76"/>
  <c r="EM127" i="76"/>
  <c r="EU127" i="76"/>
  <c r="FC127" i="76"/>
  <c r="FK127" i="76"/>
  <c r="FS127" i="76"/>
  <c r="GA127" i="76"/>
  <c r="AZ127" i="76"/>
  <c r="CZ127" i="76"/>
  <c r="DH127" i="76"/>
  <c r="DP127" i="76"/>
  <c r="DX127" i="76"/>
  <c r="EF127" i="76"/>
  <c r="EN127" i="76"/>
  <c r="EV127" i="76"/>
  <c r="FD127" i="76"/>
  <c r="FL127" i="76"/>
  <c r="FT127" i="76"/>
  <c r="GB127" i="76"/>
  <c r="BA127" i="76"/>
  <c r="DA127" i="76"/>
  <c r="DI127" i="76"/>
  <c r="DQ127" i="76"/>
  <c r="DY127" i="76"/>
  <c r="EG127" i="76"/>
  <c r="EO127" i="76"/>
  <c r="EW127" i="76"/>
  <c r="FE127" i="76"/>
  <c r="FM127" i="76"/>
  <c r="FU127" i="76"/>
  <c r="BB127" i="76"/>
  <c r="DB127" i="76"/>
  <c r="DJ127" i="76"/>
  <c r="DR127" i="76"/>
  <c r="DZ127" i="76"/>
  <c r="EH127" i="76"/>
  <c r="EP127" i="76"/>
  <c r="EX127" i="76"/>
  <c r="FF127" i="76"/>
  <c r="FN127" i="76"/>
  <c r="FV127" i="76"/>
  <c r="BD127" i="76"/>
  <c r="BE127" i="76"/>
  <c r="BF127" i="76"/>
  <c r="BG127" i="76"/>
  <c r="BH127" i="76"/>
  <c r="BI127" i="76"/>
  <c r="BJ127" i="76"/>
  <c r="BK127" i="76"/>
  <c r="BL127" i="76"/>
  <c r="BM127" i="76"/>
  <c r="BN127" i="76"/>
  <c r="BO127" i="76"/>
  <c r="BP127" i="76"/>
  <c r="BQ127" i="76"/>
  <c r="BR127" i="76"/>
  <c r="BS127" i="76"/>
  <c r="BT127" i="76"/>
  <c r="BU127" i="76"/>
  <c r="BV127" i="76"/>
  <c r="BW127" i="76"/>
  <c r="BX127" i="76"/>
  <c r="BY127" i="76"/>
  <c r="BZ127" i="76"/>
  <c r="CA127" i="76"/>
  <c r="CB127" i="76"/>
  <c r="CC127" i="76"/>
  <c r="CD127" i="76"/>
  <c r="CE127" i="76"/>
  <c r="CF127" i="76"/>
  <c r="CG127" i="76"/>
  <c r="CH127" i="76"/>
  <c r="CI127" i="76"/>
  <c r="CJ127" i="76"/>
  <c r="CK127" i="76"/>
  <c r="E134" i="76"/>
  <c r="M134" i="76"/>
  <c r="U134" i="76"/>
  <c r="AC134" i="76"/>
  <c r="AK134" i="76"/>
  <c r="AT134" i="76"/>
  <c r="F134" i="76"/>
  <c r="N134" i="76"/>
  <c r="V134" i="76"/>
  <c r="AD134" i="76"/>
  <c r="AL134" i="76"/>
  <c r="G134" i="76"/>
  <c r="O134" i="76"/>
  <c r="W134" i="76"/>
  <c r="AE134" i="76"/>
  <c r="AM134" i="76"/>
  <c r="H134" i="76"/>
  <c r="P134" i="76"/>
  <c r="X134" i="76"/>
  <c r="AF134" i="76"/>
  <c r="AN134" i="76"/>
  <c r="I134" i="76"/>
  <c r="Q134" i="76"/>
  <c r="Y134" i="76"/>
  <c r="AG134" i="76"/>
  <c r="AP134" i="76"/>
  <c r="J134" i="76"/>
  <c r="R134" i="76"/>
  <c r="Z134" i="76"/>
  <c r="AH134" i="76"/>
  <c r="AQ134" i="76"/>
  <c r="K134" i="76"/>
  <c r="S134" i="76"/>
  <c r="AA134" i="76"/>
  <c r="AI134" i="76"/>
  <c r="AR134" i="76"/>
  <c r="D134" i="76"/>
  <c r="L134" i="76"/>
  <c r="T134" i="76"/>
  <c r="AB134" i="76"/>
  <c r="AJ134" i="76"/>
  <c r="AS134" i="76"/>
  <c r="AZ134" i="76"/>
  <c r="CZ134" i="76"/>
  <c r="DH134" i="76"/>
  <c r="DP134" i="76"/>
  <c r="DX134" i="76"/>
  <c r="EF134" i="76"/>
  <c r="EN134" i="76"/>
  <c r="EV134" i="76"/>
  <c r="FD134" i="76"/>
  <c r="FL134" i="76"/>
  <c r="FT134" i="76"/>
  <c r="GB134" i="76"/>
  <c r="BA134" i="76"/>
  <c r="DA134" i="76"/>
  <c r="DI134" i="76"/>
  <c r="DQ134" i="76"/>
  <c r="DY134" i="76"/>
  <c r="EG134" i="76"/>
  <c r="EO134" i="76"/>
  <c r="EW134" i="76"/>
  <c r="FE134" i="76"/>
  <c r="FM134" i="76"/>
  <c r="FU134" i="76"/>
  <c r="BB134" i="76"/>
  <c r="DB134" i="76"/>
  <c r="DJ134" i="76"/>
  <c r="DR134" i="76"/>
  <c r="DZ134" i="76"/>
  <c r="EH134" i="76"/>
  <c r="EP134" i="76"/>
  <c r="EX134" i="76"/>
  <c r="FF134" i="76"/>
  <c r="FN134" i="76"/>
  <c r="FV134" i="76"/>
  <c r="BC134" i="76"/>
  <c r="DC134" i="76"/>
  <c r="DK134" i="76"/>
  <c r="DS134" i="76"/>
  <c r="EA134" i="76"/>
  <c r="EI134" i="76"/>
  <c r="EQ134" i="76"/>
  <c r="EY134" i="76"/>
  <c r="FG134" i="76"/>
  <c r="FO134" i="76"/>
  <c r="FW134" i="76"/>
  <c r="AV134" i="76"/>
  <c r="CV134" i="76"/>
  <c r="DD134" i="76"/>
  <c r="DL134" i="76"/>
  <c r="DT134" i="76"/>
  <c r="EB134" i="76"/>
  <c r="EJ134" i="76"/>
  <c r="ER134" i="76"/>
  <c r="EZ134" i="76"/>
  <c r="FH134" i="76"/>
  <c r="FP134" i="76"/>
  <c r="FX134" i="76"/>
  <c r="AU134" i="76"/>
  <c r="AW134" i="76"/>
  <c r="CW134" i="76"/>
  <c r="DE134" i="76"/>
  <c r="DM134" i="76"/>
  <c r="DU134" i="76"/>
  <c r="EC134" i="76"/>
  <c r="EK134" i="76"/>
  <c r="ES134" i="76"/>
  <c r="FA134" i="76"/>
  <c r="FI134" i="76"/>
  <c r="FQ134" i="76"/>
  <c r="FY134" i="76"/>
  <c r="AX134" i="76"/>
  <c r="CX134" i="76"/>
  <c r="DF134" i="76"/>
  <c r="DN134" i="76"/>
  <c r="DV134" i="76"/>
  <c r="ED134" i="76"/>
  <c r="EL134" i="76"/>
  <c r="ET134" i="76"/>
  <c r="FB134" i="76"/>
  <c r="FJ134" i="76"/>
  <c r="FR134" i="76"/>
  <c r="FZ134" i="76"/>
  <c r="AY134" i="76"/>
  <c r="CY134" i="76"/>
  <c r="DG134" i="76"/>
  <c r="DO134" i="76"/>
  <c r="DW134" i="76"/>
  <c r="EE134" i="76"/>
  <c r="EM134" i="76"/>
  <c r="EU134" i="76"/>
  <c r="FC134" i="76"/>
  <c r="FK134" i="76"/>
  <c r="FS134" i="76"/>
  <c r="GA134" i="76"/>
  <c r="BD134" i="76"/>
  <c r="BE134" i="76"/>
  <c r="BF134" i="76"/>
  <c r="BG134" i="76"/>
  <c r="BH134" i="76"/>
  <c r="BI134" i="76"/>
  <c r="BJ134" i="76"/>
  <c r="BK134" i="76"/>
  <c r="BL134" i="76"/>
  <c r="BM134" i="76"/>
  <c r="BN134" i="76"/>
  <c r="BO134" i="76"/>
  <c r="BP134" i="76"/>
  <c r="BQ134" i="76"/>
  <c r="BR134" i="76"/>
  <c r="BS134" i="76"/>
  <c r="BT134" i="76"/>
  <c r="BU134" i="76"/>
  <c r="BV134" i="76"/>
  <c r="BW134" i="76"/>
  <c r="BX134" i="76"/>
  <c r="BY134" i="76"/>
  <c r="BZ134" i="76"/>
  <c r="CA134" i="76"/>
  <c r="CB134" i="76"/>
  <c r="CC134" i="76"/>
  <c r="CD134" i="76"/>
  <c r="CE134" i="76"/>
  <c r="CF134" i="76"/>
  <c r="CG134" i="76"/>
  <c r="CH134" i="76"/>
  <c r="CI134" i="76"/>
  <c r="CJ134" i="76"/>
  <c r="H126" i="76"/>
  <c r="P126" i="76"/>
  <c r="X126" i="76"/>
  <c r="AF126" i="76"/>
  <c r="AN126" i="76"/>
  <c r="I126" i="76"/>
  <c r="Q126" i="76"/>
  <c r="Y126" i="76"/>
  <c r="AG126" i="76"/>
  <c r="AP126" i="76"/>
  <c r="J126" i="76"/>
  <c r="R126" i="76"/>
  <c r="Z126" i="76"/>
  <c r="AH126" i="76"/>
  <c r="AQ126" i="76"/>
  <c r="K126" i="76"/>
  <c r="S126" i="76"/>
  <c r="AA126" i="76"/>
  <c r="AI126" i="76"/>
  <c r="AR126" i="76"/>
  <c r="D126" i="76"/>
  <c r="L126" i="76"/>
  <c r="T126" i="76"/>
  <c r="AB126" i="76"/>
  <c r="AJ126" i="76"/>
  <c r="AS126" i="76"/>
  <c r="E126" i="76"/>
  <c r="M126" i="76"/>
  <c r="U126" i="76"/>
  <c r="AC126" i="76"/>
  <c r="AK126" i="76"/>
  <c r="AT126" i="76"/>
  <c r="F126" i="76"/>
  <c r="N126" i="76"/>
  <c r="V126" i="76"/>
  <c r="AD126" i="76"/>
  <c r="AL126" i="76"/>
  <c r="G126" i="76"/>
  <c r="O126" i="76"/>
  <c r="W126" i="76"/>
  <c r="AE126" i="76"/>
  <c r="AM126" i="76"/>
  <c r="AZ126" i="76"/>
  <c r="CZ126" i="76"/>
  <c r="DH126" i="76"/>
  <c r="DP126" i="76"/>
  <c r="DX126" i="76"/>
  <c r="EF126" i="76"/>
  <c r="EN126" i="76"/>
  <c r="EV126" i="76"/>
  <c r="FD126" i="76"/>
  <c r="FL126" i="76"/>
  <c r="FT126" i="76"/>
  <c r="GB126" i="76"/>
  <c r="BA126" i="76"/>
  <c r="DA126" i="76"/>
  <c r="DI126" i="76"/>
  <c r="DQ126" i="76"/>
  <c r="DY126" i="76"/>
  <c r="EG126" i="76"/>
  <c r="EO126" i="76"/>
  <c r="EW126" i="76"/>
  <c r="FE126" i="76"/>
  <c r="FM126" i="76"/>
  <c r="FU126" i="76"/>
  <c r="AU126" i="76"/>
  <c r="BB126" i="76"/>
  <c r="DB126" i="76"/>
  <c r="DJ126" i="76"/>
  <c r="DR126" i="76"/>
  <c r="DZ126" i="76"/>
  <c r="EH126" i="76"/>
  <c r="EP126" i="76"/>
  <c r="EX126" i="76"/>
  <c r="FF126" i="76"/>
  <c r="FN126" i="76"/>
  <c r="FV126" i="76"/>
  <c r="BC126" i="76"/>
  <c r="DC126" i="76"/>
  <c r="DK126" i="76"/>
  <c r="DS126" i="76"/>
  <c r="EA126" i="76"/>
  <c r="EI126" i="76"/>
  <c r="EQ126" i="76"/>
  <c r="EY126" i="76"/>
  <c r="FG126" i="76"/>
  <c r="FO126" i="76"/>
  <c r="FW126" i="76"/>
  <c r="AV126" i="76"/>
  <c r="CV126" i="76"/>
  <c r="DD126" i="76"/>
  <c r="DL126" i="76"/>
  <c r="DT126" i="76"/>
  <c r="EB126" i="76"/>
  <c r="EJ126" i="76"/>
  <c r="ER126" i="76"/>
  <c r="EZ126" i="76"/>
  <c r="FH126" i="76"/>
  <c r="FP126" i="76"/>
  <c r="FX126" i="76"/>
  <c r="AW126" i="76"/>
  <c r="CW126" i="76"/>
  <c r="DE126" i="76"/>
  <c r="DM126" i="76"/>
  <c r="DU126" i="76"/>
  <c r="EC126" i="76"/>
  <c r="EK126" i="76"/>
  <c r="ES126" i="76"/>
  <c r="FA126" i="76"/>
  <c r="FI126" i="76"/>
  <c r="FQ126" i="76"/>
  <c r="FY126" i="76"/>
  <c r="AX126" i="76"/>
  <c r="CX126" i="76"/>
  <c r="DF126" i="76"/>
  <c r="DN126" i="76"/>
  <c r="DV126" i="76"/>
  <c r="ED126" i="76"/>
  <c r="EL126" i="76"/>
  <c r="ET126" i="76"/>
  <c r="FB126" i="76"/>
  <c r="FJ126" i="76"/>
  <c r="FR126" i="76"/>
  <c r="FZ126" i="76"/>
  <c r="AY126" i="76"/>
  <c r="CY126" i="76"/>
  <c r="DG126" i="76"/>
  <c r="DO126" i="76"/>
  <c r="DW126" i="76"/>
  <c r="EE126" i="76"/>
  <c r="EM126" i="76"/>
  <c r="EU126" i="76"/>
  <c r="FC126" i="76"/>
  <c r="FK126" i="76"/>
  <c r="FS126" i="76"/>
  <c r="GA126" i="76"/>
  <c r="BD126" i="76"/>
  <c r="BE126" i="76"/>
  <c r="BF126" i="76"/>
  <c r="BG126" i="76"/>
  <c r="BH126" i="76"/>
  <c r="BI126" i="76"/>
  <c r="BJ126" i="76"/>
  <c r="BK126" i="76"/>
  <c r="BL126" i="76"/>
  <c r="BM126" i="76"/>
  <c r="BN126" i="76"/>
  <c r="BO126" i="76"/>
  <c r="BP126" i="76"/>
  <c r="BQ126" i="76"/>
  <c r="BR126" i="76"/>
  <c r="BS126" i="76"/>
  <c r="BT126" i="76"/>
  <c r="BU126" i="76"/>
  <c r="BV126" i="76"/>
  <c r="BW126" i="76"/>
  <c r="BX126" i="76"/>
  <c r="BY126" i="76"/>
  <c r="BZ126" i="76"/>
  <c r="CA126" i="76"/>
  <c r="CB126" i="76"/>
  <c r="CC126" i="76"/>
  <c r="CD126" i="76"/>
  <c r="CE126" i="76"/>
  <c r="CF126" i="76"/>
  <c r="CG126" i="76"/>
  <c r="CH126" i="76"/>
  <c r="CI126" i="76"/>
  <c r="CJ126" i="76"/>
  <c r="CK134" i="76"/>
  <c r="G133" i="76"/>
  <c r="O133" i="76"/>
  <c r="W133" i="76"/>
  <c r="AE133" i="76"/>
  <c r="AM133" i="76"/>
  <c r="H133" i="76"/>
  <c r="P133" i="76"/>
  <c r="X133" i="76"/>
  <c r="AF133" i="76"/>
  <c r="AN133" i="76"/>
  <c r="I133" i="76"/>
  <c r="Q133" i="76"/>
  <c r="Y133" i="76"/>
  <c r="AG133" i="76"/>
  <c r="AP133" i="76"/>
  <c r="J133" i="76"/>
  <c r="R133" i="76"/>
  <c r="Z133" i="76"/>
  <c r="AH133" i="76"/>
  <c r="AQ133" i="76"/>
  <c r="K133" i="76"/>
  <c r="S133" i="76"/>
  <c r="AA133" i="76"/>
  <c r="AI133" i="76"/>
  <c r="AR133" i="76"/>
  <c r="D133" i="76"/>
  <c r="L133" i="76"/>
  <c r="T133" i="76"/>
  <c r="AB133" i="76"/>
  <c r="AJ133" i="76"/>
  <c r="AS133" i="76"/>
  <c r="E133" i="76"/>
  <c r="M133" i="76"/>
  <c r="U133" i="76"/>
  <c r="AC133" i="76"/>
  <c r="AK133" i="76"/>
  <c r="AT133" i="76"/>
  <c r="F133" i="76"/>
  <c r="N133" i="76"/>
  <c r="V133" i="76"/>
  <c r="AD133" i="76"/>
  <c r="AL133" i="76"/>
  <c r="AW133" i="76"/>
  <c r="CW133" i="76"/>
  <c r="DE133" i="76"/>
  <c r="DM133" i="76"/>
  <c r="DU133" i="76"/>
  <c r="EC133" i="76"/>
  <c r="EK133" i="76"/>
  <c r="ES133" i="76"/>
  <c r="FA133" i="76"/>
  <c r="FI133" i="76"/>
  <c r="FQ133" i="76"/>
  <c r="FY133" i="76"/>
  <c r="AX133" i="76"/>
  <c r="CX133" i="76"/>
  <c r="DF133" i="76"/>
  <c r="DN133" i="76"/>
  <c r="DV133" i="76"/>
  <c r="ED133" i="76"/>
  <c r="EL133" i="76"/>
  <c r="ET133" i="76"/>
  <c r="FB133" i="76"/>
  <c r="FJ133" i="76"/>
  <c r="FR133" i="76"/>
  <c r="FZ133" i="76"/>
  <c r="AY133" i="76"/>
  <c r="CY133" i="76"/>
  <c r="DG133" i="76"/>
  <c r="DO133" i="76"/>
  <c r="DW133" i="76"/>
  <c r="EE133" i="76"/>
  <c r="EM133" i="76"/>
  <c r="EU133" i="76"/>
  <c r="FC133" i="76"/>
  <c r="FK133" i="76"/>
  <c r="FS133" i="76"/>
  <c r="GA133" i="76"/>
  <c r="AZ133" i="76"/>
  <c r="CZ133" i="76"/>
  <c r="DH133" i="76"/>
  <c r="DP133" i="76"/>
  <c r="DX133" i="76"/>
  <c r="EF133" i="76"/>
  <c r="EN133" i="76"/>
  <c r="EV133" i="76"/>
  <c r="FD133" i="76"/>
  <c r="FL133" i="76"/>
  <c r="FT133" i="76"/>
  <c r="GB133" i="76"/>
  <c r="BA133" i="76"/>
  <c r="DA133" i="76"/>
  <c r="DI133" i="76"/>
  <c r="DQ133" i="76"/>
  <c r="DY133" i="76"/>
  <c r="EG133" i="76"/>
  <c r="EO133" i="76"/>
  <c r="EW133" i="76"/>
  <c r="FE133" i="76"/>
  <c r="FM133" i="76"/>
  <c r="FU133" i="76"/>
  <c r="BB133" i="76"/>
  <c r="DB133" i="76"/>
  <c r="DJ133" i="76"/>
  <c r="DR133" i="76"/>
  <c r="DZ133" i="76"/>
  <c r="EH133" i="76"/>
  <c r="EP133" i="76"/>
  <c r="EX133" i="76"/>
  <c r="FF133" i="76"/>
  <c r="FN133" i="76"/>
  <c r="FV133" i="76"/>
  <c r="BC133" i="76"/>
  <c r="DC133" i="76"/>
  <c r="DK133" i="76"/>
  <c r="DS133" i="76"/>
  <c r="EA133" i="76"/>
  <c r="EI133" i="76"/>
  <c r="EQ133" i="76"/>
  <c r="EY133" i="76"/>
  <c r="FG133" i="76"/>
  <c r="FO133" i="76"/>
  <c r="FW133" i="76"/>
  <c r="AV133" i="76"/>
  <c r="CV133" i="76"/>
  <c r="DD133" i="76"/>
  <c r="DL133" i="76"/>
  <c r="DT133" i="76"/>
  <c r="EB133" i="76"/>
  <c r="EJ133" i="76"/>
  <c r="ER133" i="76"/>
  <c r="EZ133" i="76"/>
  <c r="FH133" i="76"/>
  <c r="FP133" i="76"/>
  <c r="FX133" i="76"/>
  <c r="AU133" i="76"/>
  <c r="BD133" i="76"/>
  <c r="BE133" i="76"/>
  <c r="BF133" i="76"/>
  <c r="BG133" i="76"/>
  <c r="BH133" i="76"/>
  <c r="BI133" i="76"/>
  <c r="BJ133" i="76"/>
  <c r="BK133" i="76"/>
  <c r="BL133" i="76"/>
  <c r="BM133" i="76"/>
  <c r="BN133" i="76"/>
  <c r="BO133" i="76"/>
  <c r="BP133" i="76"/>
  <c r="BQ133" i="76"/>
  <c r="BR133" i="76"/>
  <c r="BS133" i="76"/>
  <c r="BT133" i="76"/>
  <c r="BU133" i="76"/>
  <c r="BV133" i="76"/>
  <c r="BW133" i="76"/>
  <c r="BX133" i="76"/>
  <c r="BY133" i="76"/>
  <c r="BZ133" i="76"/>
  <c r="CA133" i="76"/>
  <c r="CB133" i="76"/>
  <c r="CC133" i="76"/>
  <c r="CD133" i="76"/>
  <c r="CE133" i="76"/>
  <c r="CF133" i="76"/>
  <c r="CG133" i="76"/>
  <c r="CH133" i="76"/>
  <c r="CI133" i="76"/>
  <c r="CJ133" i="76"/>
  <c r="J125" i="76"/>
  <c r="R125" i="76"/>
  <c r="Z125" i="76"/>
  <c r="AH125" i="76"/>
  <c r="AQ125" i="76"/>
  <c r="K125" i="76"/>
  <c r="S125" i="76"/>
  <c r="AA125" i="76"/>
  <c r="AI125" i="76"/>
  <c r="AR125" i="76"/>
  <c r="D125" i="76"/>
  <c r="L125" i="76"/>
  <c r="T125" i="76"/>
  <c r="AB125" i="76"/>
  <c r="AJ125" i="76"/>
  <c r="AS125" i="76"/>
  <c r="E125" i="76"/>
  <c r="M125" i="76"/>
  <c r="U125" i="76"/>
  <c r="AC125" i="76"/>
  <c r="AK125" i="76"/>
  <c r="AT125" i="76"/>
  <c r="F125" i="76"/>
  <c r="N125" i="76"/>
  <c r="V125" i="76"/>
  <c r="AD125" i="76"/>
  <c r="AL125" i="76"/>
  <c r="G125" i="76"/>
  <c r="O125" i="76"/>
  <c r="W125" i="76"/>
  <c r="AE125" i="76"/>
  <c r="AM125" i="76"/>
  <c r="H125" i="76"/>
  <c r="P125" i="76"/>
  <c r="X125" i="76"/>
  <c r="AF125" i="76"/>
  <c r="AN125" i="76"/>
  <c r="I125" i="76"/>
  <c r="Q125" i="76"/>
  <c r="Y125" i="76"/>
  <c r="AG125" i="76"/>
  <c r="AP125" i="76"/>
  <c r="AW125" i="76"/>
  <c r="CW125" i="76"/>
  <c r="DE125" i="76"/>
  <c r="DM125" i="76"/>
  <c r="DU125" i="76"/>
  <c r="EC125" i="76"/>
  <c r="EK125" i="76"/>
  <c r="ES125" i="76"/>
  <c r="FA125" i="76"/>
  <c r="FI125" i="76"/>
  <c r="FQ125" i="76"/>
  <c r="FY125" i="76"/>
  <c r="AX125" i="76"/>
  <c r="CX125" i="76"/>
  <c r="DF125" i="76"/>
  <c r="DN125" i="76"/>
  <c r="DV125" i="76"/>
  <c r="ED125" i="76"/>
  <c r="EL125" i="76"/>
  <c r="ET125" i="76"/>
  <c r="FB125" i="76"/>
  <c r="FJ125" i="76"/>
  <c r="FR125" i="76"/>
  <c r="FZ125" i="76"/>
  <c r="AY125" i="76"/>
  <c r="CY125" i="76"/>
  <c r="DG125" i="76"/>
  <c r="DO125" i="76"/>
  <c r="DW125" i="76"/>
  <c r="EE125" i="76"/>
  <c r="EM125" i="76"/>
  <c r="EU125" i="76"/>
  <c r="FC125" i="76"/>
  <c r="FK125" i="76"/>
  <c r="FS125" i="76"/>
  <c r="GA125" i="76"/>
  <c r="AZ125" i="76"/>
  <c r="CZ125" i="76"/>
  <c r="DH125" i="76"/>
  <c r="DP125" i="76"/>
  <c r="DX125" i="76"/>
  <c r="EF125" i="76"/>
  <c r="EN125" i="76"/>
  <c r="EV125" i="76"/>
  <c r="FD125" i="76"/>
  <c r="FL125" i="76"/>
  <c r="FT125" i="76"/>
  <c r="GB125" i="76"/>
  <c r="BA125" i="76"/>
  <c r="DA125" i="76"/>
  <c r="DI125" i="76"/>
  <c r="DQ125" i="76"/>
  <c r="DY125" i="76"/>
  <c r="EG125" i="76"/>
  <c r="EO125" i="76"/>
  <c r="EW125" i="76"/>
  <c r="FE125" i="76"/>
  <c r="FM125" i="76"/>
  <c r="FU125" i="76"/>
  <c r="BB125" i="76"/>
  <c r="DB125" i="76"/>
  <c r="DJ125" i="76"/>
  <c r="DR125" i="76"/>
  <c r="DZ125" i="76"/>
  <c r="EH125" i="76"/>
  <c r="EP125" i="76"/>
  <c r="EX125" i="76"/>
  <c r="FF125" i="76"/>
  <c r="FN125" i="76"/>
  <c r="FV125" i="76"/>
  <c r="BC125" i="76"/>
  <c r="DC125" i="76"/>
  <c r="DK125" i="76"/>
  <c r="DS125" i="76"/>
  <c r="EA125" i="76"/>
  <c r="EI125" i="76"/>
  <c r="EQ125" i="76"/>
  <c r="EY125" i="76"/>
  <c r="FG125" i="76"/>
  <c r="FO125" i="76"/>
  <c r="FW125" i="76"/>
  <c r="AV125" i="76"/>
  <c r="CV125" i="76"/>
  <c r="DD125" i="76"/>
  <c r="DL125" i="76"/>
  <c r="DT125" i="76"/>
  <c r="EB125" i="76"/>
  <c r="EJ125" i="76"/>
  <c r="ER125" i="76"/>
  <c r="EZ125" i="76"/>
  <c r="FH125" i="76"/>
  <c r="FP125" i="76"/>
  <c r="FX125" i="76"/>
  <c r="AU125" i="76"/>
  <c r="BD125" i="76"/>
  <c r="BE125" i="76"/>
  <c r="BF125" i="76"/>
  <c r="BG125" i="76"/>
  <c r="BH125" i="76"/>
  <c r="BI125" i="76"/>
  <c r="BJ125" i="76"/>
  <c r="BK125" i="76"/>
  <c r="BL125" i="76"/>
  <c r="BM125" i="76"/>
  <c r="BN125" i="76"/>
  <c r="BO125" i="76"/>
  <c r="BP125" i="76"/>
  <c r="BQ125" i="76"/>
  <c r="BR125" i="76"/>
  <c r="BS125" i="76"/>
  <c r="BT125" i="76"/>
  <c r="BU125" i="76"/>
  <c r="BV125" i="76"/>
  <c r="BW125" i="76"/>
  <c r="BX125" i="76"/>
  <c r="BY125" i="76"/>
  <c r="BZ125" i="76"/>
  <c r="CA125" i="76"/>
  <c r="CB125" i="76"/>
  <c r="CC125" i="76"/>
  <c r="CD125" i="76"/>
  <c r="CE125" i="76"/>
  <c r="CF125" i="76"/>
  <c r="CG125" i="76"/>
  <c r="CH125" i="76"/>
  <c r="CI125" i="76"/>
  <c r="CJ125" i="76"/>
  <c r="CK125" i="76"/>
  <c r="G132" i="76"/>
  <c r="H132" i="76"/>
  <c r="J132" i="76"/>
  <c r="F132" i="76"/>
  <c r="Q132" i="76"/>
  <c r="Y132" i="76"/>
  <c r="AG132" i="76"/>
  <c r="AP132" i="76"/>
  <c r="I132" i="76"/>
  <c r="R132" i="76"/>
  <c r="Z132" i="76"/>
  <c r="AH132" i="76"/>
  <c r="AQ132" i="76"/>
  <c r="K132" i="76"/>
  <c r="S132" i="76"/>
  <c r="AA132" i="76"/>
  <c r="AI132" i="76"/>
  <c r="AR132" i="76"/>
  <c r="L132" i="76"/>
  <c r="T132" i="76"/>
  <c r="AB132" i="76"/>
  <c r="AJ132" i="76"/>
  <c r="AS132" i="76"/>
  <c r="M132" i="76"/>
  <c r="U132" i="76"/>
  <c r="AC132" i="76"/>
  <c r="AK132" i="76"/>
  <c r="AT132" i="76"/>
  <c r="N132" i="76"/>
  <c r="V132" i="76"/>
  <c r="AD132" i="76"/>
  <c r="AL132" i="76"/>
  <c r="D132" i="76"/>
  <c r="O132" i="76"/>
  <c r="W132" i="76"/>
  <c r="AE132" i="76"/>
  <c r="AM132" i="76"/>
  <c r="E132" i="76"/>
  <c r="P132" i="76"/>
  <c r="X132" i="76"/>
  <c r="AF132" i="76"/>
  <c r="AN132" i="76"/>
  <c r="BB132" i="76"/>
  <c r="DB132" i="76"/>
  <c r="DJ132" i="76"/>
  <c r="DR132" i="76"/>
  <c r="DZ132" i="76"/>
  <c r="EH132" i="76"/>
  <c r="EP132" i="76"/>
  <c r="EX132" i="76"/>
  <c r="FF132" i="76"/>
  <c r="FN132" i="76"/>
  <c r="FV132" i="76"/>
  <c r="BC132" i="76"/>
  <c r="DC132" i="76"/>
  <c r="DK132" i="76"/>
  <c r="DS132" i="76"/>
  <c r="EA132" i="76"/>
  <c r="EI132" i="76"/>
  <c r="EQ132" i="76"/>
  <c r="EY132" i="76"/>
  <c r="FG132" i="76"/>
  <c r="FO132" i="76"/>
  <c r="FW132" i="76"/>
  <c r="AV132" i="76"/>
  <c r="CV132" i="76"/>
  <c r="DD132" i="76"/>
  <c r="DL132" i="76"/>
  <c r="DT132" i="76"/>
  <c r="EB132" i="76"/>
  <c r="EJ132" i="76"/>
  <c r="ER132" i="76"/>
  <c r="EZ132" i="76"/>
  <c r="FH132" i="76"/>
  <c r="FP132" i="76"/>
  <c r="FX132" i="76"/>
  <c r="AU132" i="76"/>
  <c r="AW132" i="76"/>
  <c r="CW132" i="76"/>
  <c r="DE132" i="76"/>
  <c r="DM132" i="76"/>
  <c r="DU132" i="76"/>
  <c r="EC132" i="76"/>
  <c r="EK132" i="76"/>
  <c r="ES132" i="76"/>
  <c r="FA132" i="76"/>
  <c r="FI132" i="76"/>
  <c r="FQ132" i="76"/>
  <c r="FY132" i="76"/>
  <c r="AX132" i="76"/>
  <c r="CX132" i="76"/>
  <c r="DF132" i="76"/>
  <c r="DN132" i="76"/>
  <c r="DV132" i="76"/>
  <c r="ED132" i="76"/>
  <c r="EL132" i="76"/>
  <c r="ET132" i="76"/>
  <c r="FB132" i="76"/>
  <c r="FJ132" i="76"/>
  <c r="FR132" i="76"/>
  <c r="FZ132" i="76"/>
  <c r="AY132" i="76"/>
  <c r="CY132" i="76"/>
  <c r="DG132" i="76"/>
  <c r="DO132" i="76"/>
  <c r="DW132" i="76"/>
  <c r="EE132" i="76"/>
  <c r="EM132" i="76"/>
  <c r="EU132" i="76"/>
  <c r="FC132" i="76"/>
  <c r="FK132" i="76"/>
  <c r="FS132" i="76"/>
  <c r="GA132" i="76"/>
  <c r="AZ132" i="76"/>
  <c r="CZ132" i="76"/>
  <c r="DH132" i="76"/>
  <c r="DP132" i="76"/>
  <c r="DX132" i="76"/>
  <c r="EF132" i="76"/>
  <c r="EN132" i="76"/>
  <c r="EV132" i="76"/>
  <c r="FD132" i="76"/>
  <c r="FL132" i="76"/>
  <c r="FT132" i="76"/>
  <c r="GB132" i="76"/>
  <c r="BA132" i="76"/>
  <c r="DA132" i="76"/>
  <c r="DI132" i="76"/>
  <c r="DQ132" i="76"/>
  <c r="DY132" i="76"/>
  <c r="EG132" i="76"/>
  <c r="EO132" i="76"/>
  <c r="EW132" i="76"/>
  <c r="FE132" i="76"/>
  <c r="FM132" i="76"/>
  <c r="FU132" i="76"/>
  <c r="BD132" i="76"/>
  <c r="BE132" i="76"/>
  <c r="BF132" i="76"/>
  <c r="BG132" i="76"/>
  <c r="BH132" i="76"/>
  <c r="BI132" i="76"/>
  <c r="BJ132" i="76"/>
  <c r="BK132" i="76"/>
  <c r="BL132" i="76"/>
  <c r="BM132" i="76"/>
  <c r="BN132" i="76"/>
  <c r="BO132" i="76"/>
  <c r="BP132" i="76"/>
  <c r="BQ132" i="76"/>
  <c r="BR132" i="76"/>
  <c r="BS132" i="76"/>
  <c r="BT132" i="76"/>
  <c r="BU132" i="76"/>
  <c r="BV132" i="76"/>
  <c r="BW132" i="76"/>
  <c r="BX132" i="76"/>
  <c r="BY132" i="76"/>
  <c r="BZ132" i="76"/>
  <c r="CA132" i="76"/>
  <c r="CB132" i="76"/>
  <c r="CC132" i="76"/>
  <c r="CD132" i="76"/>
  <c r="CE132" i="76"/>
  <c r="CF132" i="76"/>
  <c r="CG132" i="76"/>
  <c r="CH132" i="76"/>
  <c r="CI132" i="76"/>
  <c r="CJ132" i="76"/>
  <c r="D124" i="76"/>
  <c r="L124" i="76"/>
  <c r="T124" i="76"/>
  <c r="AB124" i="76"/>
  <c r="AJ124" i="76"/>
  <c r="AS124" i="76"/>
  <c r="E124" i="76"/>
  <c r="M124" i="76"/>
  <c r="U124" i="76"/>
  <c r="AC124" i="76"/>
  <c r="AK124" i="76"/>
  <c r="AT124" i="76"/>
  <c r="F124" i="76"/>
  <c r="N124" i="76"/>
  <c r="V124" i="76"/>
  <c r="AD124" i="76"/>
  <c r="AL124" i="76"/>
  <c r="G124" i="76"/>
  <c r="O124" i="76"/>
  <c r="W124" i="76"/>
  <c r="AE124" i="76"/>
  <c r="AM124" i="76"/>
  <c r="H124" i="76"/>
  <c r="P124" i="76"/>
  <c r="X124" i="76"/>
  <c r="AF124" i="76"/>
  <c r="AN124" i="76"/>
  <c r="I124" i="76"/>
  <c r="Q124" i="76"/>
  <c r="Y124" i="76"/>
  <c r="AG124" i="76"/>
  <c r="AP124" i="76"/>
  <c r="J124" i="76"/>
  <c r="R124" i="76"/>
  <c r="Z124" i="76"/>
  <c r="AH124" i="76"/>
  <c r="AQ124" i="76"/>
  <c r="K124" i="76"/>
  <c r="S124" i="76"/>
  <c r="AA124" i="76"/>
  <c r="AI124" i="76"/>
  <c r="AR124" i="76"/>
  <c r="BB124" i="76"/>
  <c r="DB124" i="76"/>
  <c r="DJ124" i="76"/>
  <c r="DR124" i="76"/>
  <c r="DZ124" i="76"/>
  <c r="EH124" i="76"/>
  <c r="EP124" i="76"/>
  <c r="EX124" i="76"/>
  <c r="FF124" i="76"/>
  <c r="FN124" i="76"/>
  <c r="FV124" i="76"/>
  <c r="BC124" i="76"/>
  <c r="DC124" i="76"/>
  <c r="DK124" i="76"/>
  <c r="DS124" i="76"/>
  <c r="EA124" i="76"/>
  <c r="EI124" i="76"/>
  <c r="EQ124" i="76"/>
  <c r="EY124" i="76"/>
  <c r="FG124" i="76"/>
  <c r="FO124" i="76"/>
  <c r="FW124" i="76"/>
  <c r="AU124" i="76"/>
  <c r="AV124" i="76"/>
  <c r="CV124" i="76"/>
  <c r="DD124" i="76"/>
  <c r="DL124" i="76"/>
  <c r="DT124" i="76"/>
  <c r="EB124" i="76"/>
  <c r="EJ124" i="76"/>
  <c r="ER124" i="76"/>
  <c r="EZ124" i="76"/>
  <c r="FH124" i="76"/>
  <c r="FP124" i="76"/>
  <c r="FX124" i="76"/>
  <c r="AW124" i="76"/>
  <c r="CW124" i="76"/>
  <c r="DE124" i="76"/>
  <c r="DM124" i="76"/>
  <c r="DU124" i="76"/>
  <c r="EC124" i="76"/>
  <c r="EK124" i="76"/>
  <c r="ES124" i="76"/>
  <c r="FA124" i="76"/>
  <c r="FI124" i="76"/>
  <c r="FQ124" i="76"/>
  <c r="FY124" i="76"/>
  <c r="AX124" i="76"/>
  <c r="CX124" i="76"/>
  <c r="DF124" i="76"/>
  <c r="DN124" i="76"/>
  <c r="DV124" i="76"/>
  <c r="ED124" i="76"/>
  <c r="EL124" i="76"/>
  <c r="ET124" i="76"/>
  <c r="FB124" i="76"/>
  <c r="FJ124" i="76"/>
  <c r="FR124" i="76"/>
  <c r="FZ124" i="76"/>
  <c r="AY124" i="76"/>
  <c r="CY124" i="76"/>
  <c r="DG124" i="76"/>
  <c r="DO124" i="76"/>
  <c r="DW124" i="76"/>
  <c r="EE124" i="76"/>
  <c r="EM124" i="76"/>
  <c r="EU124" i="76"/>
  <c r="FC124" i="76"/>
  <c r="FK124" i="76"/>
  <c r="FS124" i="76"/>
  <c r="GA124" i="76"/>
  <c r="AZ124" i="76"/>
  <c r="CZ124" i="76"/>
  <c r="DH124" i="76"/>
  <c r="DP124" i="76"/>
  <c r="DX124" i="76"/>
  <c r="EF124" i="76"/>
  <c r="EN124" i="76"/>
  <c r="EV124" i="76"/>
  <c r="FD124" i="76"/>
  <c r="FL124" i="76"/>
  <c r="FT124" i="76"/>
  <c r="GB124" i="76"/>
  <c r="BA124" i="76"/>
  <c r="DA124" i="76"/>
  <c r="DI124" i="76"/>
  <c r="DQ124" i="76"/>
  <c r="DY124" i="76"/>
  <c r="EG124" i="76"/>
  <c r="EO124" i="76"/>
  <c r="EW124" i="76"/>
  <c r="FE124" i="76"/>
  <c r="FM124" i="76"/>
  <c r="FU124" i="76"/>
  <c r="BD124" i="76"/>
  <c r="BE124" i="76"/>
  <c r="BF124" i="76"/>
  <c r="BG124" i="76"/>
  <c r="BH124" i="76"/>
  <c r="BI124" i="76"/>
  <c r="BJ124" i="76"/>
  <c r="BK124" i="76"/>
  <c r="BL124" i="76"/>
  <c r="BM124" i="76"/>
  <c r="BN124" i="76"/>
  <c r="BO124" i="76"/>
  <c r="BP124" i="76"/>
  <c r="BQ124" i="76"/>
  <c r="BR124" i="76"/>
  <c r="BS124" i="76"/>
  <c r="BT124" i="76"/>
  <c r="BU124" i="76"/>
  <c r="BV124" i="76"/>
  <c r="BW124" i="76"/>
  <c r="BX124" i="76"/>
  <c r="BY124" i="76"/>
  <c r="BZ124" i="76"/>
  <c r="CA124" i="76"/>
  <c r="CB124" i="76"/>
  <c r="CC124" i="76"/>
  <c r="CD124" i="76"/>
  <c r="CE124" i="76"/>
  <c r="CF124" i="76"/>
  <c r="CG124" i="76"/>
  <c r="CH124" i="76"/>
  <c r="CI124" i="76"/>
  <c r="CJ124" i="76"/>
  <c r="CK132" i="76"/>
  <c r="CK128" i="76"/>
  <c r="F131" i="76"/>
  <c r="G131" i="76"/>
  <c r="O131" i="76"/>
  <c r="W131" i="76"/>
  <c r="AE131" i="76"/>
  <c r="AM131" i="76"/>
  <c r="I131" i="76"/>
  <c r="Q131" i="76"/>
  <c r="Y131" i="76"/>
  <c r="AG131" i="76"/>
  <c r="AP131" i="76"/>
  <c r="J131" i="76"/>
  <c r="R131" i="76"/>
  <c r="Z131" i="76"/>
  <c r="AH131" i="76"/>
  <c r="AQ131" i="76"/>
  <c r="D131" i="76"/>
  <c r="L131" i="76"/>
  <c r="T131" i="76"/>
  <c r="AB131" i="76"/>
  <c r="AJ131" i="76"/>
  <c r="AS131" i="76"/>
  <c r="E131" i="76"/>
  <c r="S131" i="76"/>
  <c r="AI131" i="76"/>
  <c r="U131" i="76"/>
  <c r="AK131" i="76"/>
  <c r="V131" i="76"/>
  <c r="AL131" i="76"/>
  <c r="H131" i="76"/>
  <c r="X131" i="76"/>
  <c r="AN131" i="76"/>
  <c r="K131" i="76"/>
  <c r="AA131" i="76"/>
  <c r="AR131" i="76"/>
  <c r="M131" i="76"/>
  <c r="AC131" i="76"/>
  <c r="AT131" i="76"/>
  <c r="N131" i="76"/>
  <c r="AD131" i="76"/>
  <c r="P131" i="76"/>
  <c r="AF131" i="76"/>
  <c r="AY131" i="76"/>
  <c r="CY131" i="76"/>
  <c r="DG131" i="76"/>
  <c r="DO131" i="76"/>
  <c r="DW131" i="76"/>
  <c r="EE131" i="76"/>
  <c r="EM131" i="76"/>
  <c r="EU131" i="76"/>
  <c r="FC131" i="76"/>
  <c r="FK131" i="76"/>
  <c r="FS131" i="76"/>
  <c r="GA131" i="76"/>
  <c r="AZ131" i="76"/>
  <c r="CZ131" i="76"/>
  <c r="DH131" i="76"/>
  <c r="DP131" i="76"/>
  <c r="DX131" i="76"/>
  <c r="EF131" i="76"/>
  <c r="EN131" i="76"/>
  <c r="EV131" i="76"/>
  <c r="FD131" i="76"/>
  <c r="FL131" i="76"/>
  <c r="FT131" i="76"/>
  <c r="GB131" i="76"/>
  <c r="BA131" i="76"/>
  <c r="DA131" i="76"/>
  <c r="DI131" i="76"/>
  <c r="DQ131" i="76"/>
  <c r="DY131" i="76"/>
  <c r="EG131" i="76"/>
  <c r="EO131" i="76"/>
  <c r="EW131" i="76"/>
  <c r="FE131" i="76"/>
  <c r="FM131" i="76"/>
  <c r="FU131" i="76"/>
  <c r="BB131" i="76"/>
  <c r="DB131" i="76"/>
  <c r="DJ131" i="76"/>
  <c r="DR131" i="76"/>
  <c r="DZ131" i="76"/>
  <c r="EH131" i="76"/>
  <c r="EP131" i="76"/>
  <c r="EX131" i="76"/>
  <c r="FF131" i="76"/>
  <c r="FN131" i="76"/>
  <c r="FV131" i="76"/>
  <c r="BC131" i="76"/>
  <c r="DC131" i="76"/>
  <c r="DK131" i="76"/>
  <c r="DS131" i="76"/>
  <c r="EA131" i="76"/>
  <c r="EI131" i="76"/>
  <c r="EQ131" i="76"/>
  <c r="EY131" i="76"/>
  <c r="FG131" i="76"/>
  <c r="FO131" i="76"/>
  <c r="FW131" i="76"/>
  <c r="AV131" i="76"/>
  <c r="CV131" i="76"/>
  <c r="DD131" i="76"/>
  <c r="DL131" i="76"/>
  <c r="DT131" i="76"/>
  <c r="EB131" i="76"/>
  <c r="EJ131" i="76"/>
  <c r="ER131" i="76"/>
  <c r="EZ131" i="76"/>
  <c r="FH131" i="76"/>
  <c r="FP131" i="76"/>
  <c r="FX131" i="76"/>
  <c r="AU131" i="76"/>
  <c r="AW131" i="76"/>
  <c r="CW131" i="76"/>
  <c r="DE131" i="76"/>
  <c r="DM131" i="76"/>
  <c r="DU131" i="76"/>
  <c r="EC131" i="76"/>
  <c r="EK131" i="76"/>
  <c r="ES131" i="76"/>
  <c r="FA131" i="76"/>
  <c r="FI131" i="76"/>
  <c r="FQ131" i="76"/>
  <c r="FY131" i="76"/>
  <c r="AX131" i="76"/>
  <c r="CX131" i="76"/>
  <c r="DF131" i="76"/>
  <c r="DN131" i="76"/>
  <c r="DV131" i="76"/>
  <c r="ED131" i="76"/>
  <c r="EL131" i="76"/>
  <c r="ET131" i="76"/>
  <c r="FB131" i="76"/>
  <c r="FJ131" i="76"/>
  <c r="FR131" i="76"/>
  <c r="FZ131" i="76"/>
  <c r="BD131" i="76"/>
  <c r="BE131" i="76"/>
  <c r="BF131" i="76"/>
  <c r="BG131" i="76"/>
  <c r="BH131" i="76"/>
  <c r="BI131" i="76"/>
  <c r="BJ131" i="76"/>
  <c r="BK131" i="76"/>
  <c r="BL131" i="76"/>
  <c r="BM131" i="76"/>
  <c r="BN131" i="76"/>
  <c r="BO131" i="76"/>
  <c r="BP131" i="76"/>
  <c r="BQ131" i="76"/>
  <c r="BR131" i="76"/>
  <c r="BS131" i="76"/>
  <c r="BT131" i="76"/>
  <c r="BU131" i="76"/>
  <c r="BV131" i="76"/>
  <c r="BW131" i="76"/>
  <c r="BX131" i="76"/>
  <c r="BY131" i="76"/>
  <c r="BZ131" i="76"/>
  <c r="CA131" i="76"/>
  <c r="CB131" i="76"/>
  <c r="CC131" i="76"/>
  <c r="CD131" i="76"/>
  <c r="CE131" i="76"/>
  <c r="CF131" i="76"/>
  <c r="CG131" i="76"/>
  <c r="CH131" i="76"/>
  <c r="CI131" i="76"/>
  <c r="CJ131" i="76"/>
  <c r="CK131" i="76"/>
  <c r="H130" i="76"/>
  <c r="P130" i="76"/>
  <c r="X130" i="76"/>
  <c r="AF130" i="76"/>
  <c r="AN130" i="76"/>
  <c r="I130" i="76"/>
  <c r="Q130" i="76"/>
  <c r="Y130" i="76"/>
  <c r="AG130" i="76"/>
  <c r="AP130" i="76"/>
  <c r="J130" i="76"/>
  <c r="R130" i="76"/>
  <c r="Z130" i="76"/>
  <c r="AH130" i="76"/>
  <c r="K130" i="76"/>
  <c r="S130" i="76"/>
  <c r="AA130" i="76"/>
  <c r="AI130" i="76"/>
  <c r="AR130" i="76"/>
  <c r="D130" i="76"/>
  <c r="L130" i="76"/>
  <c r="T130" i="76"/>
  <c r="AB130" i="76"/>
  <c r="AJ130" i="76"/>
  <c r="AS130" i="76"/>
  <c r="E130" i="76"/>
  <c r="M130" i="76"/>
  <c r="U130" i="76"/>
  <c r="AC130" i="76"/>
  <c r="F130" i="76"/>
  <c r="N130" i="76"/>
  <c r="V130" i="76"/>
  <c r="AD130" i="76"/>
  <c r="AL130" i="76"/>
  <c r="G130" i="76"/>
  <c r="O130" i="76"/>
  <c r="W130" i="76"/>
  <c r="AE130" i="76"/>
  <c r="AM130" i="76"/>
  <c r="AK130" i="76"/>
  <c r="AQ130" i="76"/>
  <c r="AT130" i="76"/>
  <c r="AV130" i="76"/>
  <c r="CV130" i="76"/>
  <c r="DD130" i="76"/>
  <c r="DL130" i="76"/>
  <c r="DT130" i="76"/>
  <c r="EB130" i="76"/>
  <c r="EJ130" i="76"/>
  <c r="ER130" i="76"/>
  <c r="EZ130" i="76"/>
  <c r="FH130" i="76"/>
  <c r="FP130" i="76"/>
  <c r="FX130" i="76"/>
  <c r="AW130" i="76"/>
  <c r="CW130" i="76"/>
  <c r="DE130" i="76"/>
  <c r="DM130" i="76"/>
  <c r="DU130" i="76"/>
  <c r="EC130" i="76"/>
  <c r="EK130" i="76"/>
  <c r="ES130" i="76"/>
  <c r="FA130" i="76"/>
  <c r="FI130" i="76"/>
  <c r="FQ130" i="76"/>
  <c r="FY130" i="76"/>
  <c r="AX130" i="76"/>
  <c r="CX130" i="76"/>
  <c r="DF130" i="76"/>
  <c r="DN130" i="76"/>
  <c r="DV130" i="76"/>
  <c r="ED130" i="76"/>
  <c r="EL130" i="76"/>
  <c r="ET130" i="76"/>
  <c r="FB130" i="76"/>
  <c r="FJ130" i="76"/>
  <c r="FR130" i="76"/>
  <c r="FZ130" i="76"/>
  <c r="AY130" i="76"/>
  <c r="CY130" i="76"/>
  <c r="DG130" i="76"/>
  <c r="DO130" i="76"/>
  <c r="DW130" i="76"/>
  <c r="EE130" i="76"/>
  <c r="EM130" i="76"/>
  <c r="EU130" i="76"/>
  <c r="FC130" i="76"/>
  <c r="FK130" i="76"/>
  <c r="FS130" i="76"/>
  <c r="GA130" i="76"/>
  <c r="AZ130" i="76"/>
  <c r="CZ130" i="76"/>
  <c r="DH130" i="76"/>
  <c r="DP130" i="76"/>
  <c r="DX130" i="76"/>
  <c r="EF130" i="76"/>
  <c r="EN130" i="76"/>
  <c r="EV130" i="76"/>
  <c r="FD130" i="76"/>
  <c r="FL130" i="76"/>
  <c r="FT130" i="76"/>
  <c r="GB130" i="76"/>
  <c r="AU130" i="76"/>
  <c r="BA130" i="76"/>
  <c r="DA130" i="76"/>
  <c r="DI130" i="76"/>
  <c r="DQ130" i="76"/>
  <c r="DY130" i="76"/>
  <c r="EG130" i="76"/>
  <c r="EO130" i="76"/>
  <c r="EW130" i="76"/>
  <c r="FE130" i="76"/>
  <c r="FM130" i="76"/>
  <c r="FU130" i="76"/>
  <c r="BB130" i="76"/>
  <c r="DB130" i="76"/>
  <c r="DJ130" i="76"/>
  <c r="DR130" i="76"/>
  <c r="DZ130" i="76"/>
  <c r="EH130" i="76"/>
  <c r="EP130" i="76"/>
  <c r="EX130" i="76"/>
  <c r="FF130" i="76"/>
  <c r="FN130" i="76"/>
  <c r="FV130" i="76"/>
  <c r="BC130" i="76"/>
  <c r="DC130" i="76"/>
  <c r="DK130" i="76"/>
  <c r="DS130" i="76"/>
  <c r="EA130" i="76"/>
  <c r="EI130" i="76"/>
  <c r="EQ130" i="76"/>
  <c r="EY130" i="76"/>
  <c r="FG130" i="76"/>
  <c r="FO130" i="76"/>
  <c r="FW130" i="76"/>
  <c r="BD130" i="76"/>
  <c r="BE130" i="76"/>
  <c r="BF130" i="76"/>
  <c r="BG130" i="76"/>
  <c r="BH130" i="76"/>
  <c r="BI130" i="76"/>
  <c r="BJ130" i="76"/>
  <c r="BK130" i="76"/>
  <c r="BL130" i="76"/>
  <c r="BM130" i="76"/>
  <c r="BN130" i="76"/>
  <c r="BO130" i="76"/>
  <c r="BP130" i="76"/>
  <c r="BQ130" i="76"/>
  <c r="BR130" i="76"/>
  <c r="BS130" i="76"/>
  <c r="BT130" i="76"/>
  <c r="BU130" i="76"/>
  <c r="BV130" i="76"/>
  <c r="BW130" i="76"/>
  <c r="BX130" i="76"/>
  <c r="BY130" i="76"/>
  <c r="BZ130" i="76"/>
  <c r="CA130" i="76"/>
  <c r="CB130" i="76"/>
  <c r="CC130" i="76"/>
  <c r="CD130" i="76"/>
  <c r="CE130" i="76"/>
  <c r="CF130" i="76"/>
  <c r="CG130" i="76"/>
  <c r="CH130" i="76"/>
  <c r="CI130" i="76"/>
  <c r="CJ130" i="76"/>
  <c r="J129" i="76"/>
  <c r="R129" i="76"/>
  <c r="Z129" i="76"/>
  <c r="AH129" i="76"/>
  <c r="AQ129" i="76"/>
  <c r="K129" i="76"/>
  <c r="S129" i="76"/>
  <c r="AA129" i="76"/>
  <c r="AI129" i="76"/>
  <c r="AR129" i="76"/>
  <c r="D129" i="76"/>
  <c r="L129" i="76"/>
  <c r="T129" i="76"/>
  <c r="AB129" i="76"/>
  <c r="AJ129" i="76"/>
  <c r="AS129" i="76"/>
  <c r="E129" i="76"/>
  <c r="M129" i="76"/>
  <c r="U129" i="76"/>
  <c r="AC129" i="76"/>
  <c r="AK129" i="76"/>
  <c r="AT129" i="76"/>
  <c r="F129" i="76"/>
  <c r="N129" i="76"/>
  <c r="V129" i="76"/>
  <c r="AD129" i="76"/>
  <c r="AL129" i="76"/>
  <c r="G129" i="76"/>
  <c r="O129" i="76"/>
  <c r="W129" i="76"/>
  <c r="AE129" i="76"/>
  <c r="AM129" i="76"/>
  <c r="H129" i="76"/>
  <c r="P129" i="76"/>
  <c r="X129" i="76"/>
  <c r="AF129" i="76"/>
  <c r="AN129" i="76"/>
  <c r="I129" i="76"/>
  <c r="Q129" i="76"/>
  <c r="Y129" i="76"/>
  <c r="AG129" i="76"/>
  <c r="AP129" i="76"/>
  <c r="BA129" i="76"/>
  <c r="DA129" i="76"/>
  <c r="DI129" i="76"/>
  <c r="DQ129" i="76"/>
  <c r="DY129" i="76"/>
  <c r="EG129" i="76"/>
  <c r="EO129" i="76"/>
  <c r="EW129" i="76"/>
  <c r="FE129" i="76"/>
  <c r="FM129" i="76"/>
  <c r="FU129" i="76"/>
  <c r="BB129" i="76"/>
  <c r="DB129" i="76"/>
  <c r="DJ129" i="76"/>
  <c r="DR129" i="76"/>
  <c r="DZ129" i="76"/>
  <c r="EH129" i="76"/>
  <c r="EP129" i="76"/>
  <c r="EX129" i="76"/>
  <c r="FF129" i="76"/>
  <c r="FN129" i="76"/>
  <c r="FV129" i="76"/>
  <c r="BC129" i="76"/>
  <c r="DC129" i="76"/>
  <c r="DK129" i="76"/>
  <c r="DS129" i="76"/>
  <c r="EA129" i="76"/>
  <c r="EI129" i="76"/>
  <c r="EQ129" i="76"/>
  <c r="EY129" i="76"/>
  <c r="FG129" i="76"/>
  <c r="FO129" i="76"/>
  <c r="FW129" i="76"/>
  <c r="AV129" i="76"/>
  <c r="CV129" i="76"/>
  <c r="DD129" i="76"/>
  <c r="DL129" i="76"/>
  <c r="DT129" i="76"/>
  <c r="EB129" i="76"/>
  <c r="EJ129" i="76"/>
  <c r="ER129" i="76"/>
  <c r="EZ129" i="76"/>
  <c r="FH129" i="76"/>
  <c r="FP129" i="76"/>
  <c r="FX129" i="76"/>
  <c r="AU129" i="76"/>
  <c r="AW129" i="76"/>
  <c r="CW129" i="76"/>
  <c r="DE129" i="76"/>
  <c r="DM129" i="76"/>
  <c r="DU129" i="76"/>
  <c r="EC129" i="76"/>
  <c r="EK129" i="76"/>
  <c r="ES129" i="76"/>
  <c r="FA129" i="76"/>
  <c r="FI129" i="76"/>
  <c r="FQ129" i="76"/>
  <c r="FY129" i="76"/>
  <c r="AX129" i="76"/>
  <c r="CX129" i="76"/>
  <c r="DF129" i="76"/>
  <c r="DN129" i="76"/>
  <c r="DV129" i="76"/>
  <c r="ED129" i="76"/>
  <c r="EL129" i="76"/>
  <c r="ET129" i="76"/>
  <c r="FB129" i="76"/>
  <c r="FJ129" i="76"/>
  <c r="FR129" i="76"/>
  <c r="FZ129" i="76"/>
  <c r="AY129" i="76"/>
  <c r="CY129" i="76"/>
  <c r="DG129" i="76"/>
  <c r="DO129" i="76"/>
  <c r="DW129" i="76"/>
  <c r="EE129" i="76"/>
  <c r="EM129" i="76"/>
  <c r="EU129" i="76"/>
  <c r="FC129" i="76"/>
  <c r="FK129" i="76"/>
  <c r="FS129" i="76"/>
  <c r="GA129" i="76"/>
  <c r="AZ129" i="76"/>
  <c r="CZ129" i="76"/>
  <c r="DH129" i="76"/>
  <c r="DP129" i="76"/>
  <c r="DX129" i="76"/>
  <c r="EF129" i="76"/>
  <c r="EN129" i="76"/>
  <c r="EV129" i="76"/>
  <c r="FD129" i="76"/>
  <c r="FL129" i="76"/>
  <c r="FT129" i="76"/>
  <c r="GB129" i="76"/>
  <c r="BD129" i="76"/>
  <c r="BE129" i="76"/>
  <c r="BF129" i="76"/>
  <c r="BG129" i="76"/>
  <c r="BH129" i="76"/>
  <c r="BI129" i="76"/>
  <c r="BJ129" i="76"/>
  <c r="BK129" i="76"/>
  <c r="BL129" i="76"/>
  <c r="BM129" i="76"/>
  <c r="BN129" i="76"/>
  <c r="BO129" i="76"/>
  <c r="BP129" i="76"/>
  <c r="BQ129" i="76"/>
  <c r="BR129" i="76"/>
  <c r="BS129" i="76"/>
  <c r="BT129" i="76"/>
  <c r="BU129" i="76"/>
  <c r="BV129" i="76"/>
  <c r="BW129" i="76"/>
  <c r="BX129" i="76"/>
  <c r="BY129" i="76"/>
  <c r="BZ129" i="76"/>
  <c r="CA129" i="76"/>
  <c r="CB129" i="76"/>
  <c r="CC129" i="76"/>
  <c r="CD129" i="76"/>
  <c r="CE129" i="76"/>
  <c r="CF129" i="76"/>
  <c r="CG129" i="76"/>
  <c r="CH129" i="76"/>
  <c r="CI129" i="76"/>
  <c r="CJ129" i="76"/>
  <c r="CK126" i="76"/>
  <c r="CL124" i="76"/>
  <c r="CL127" i="76"/>
  <c r="CL128" i="76"/>
  <c r="CL133" i="76"/>
  <c r="CL129" i="76"/>
  <c r="CL130" i="76"/>
  <c r="CL131" i="76"/>
  <c r="CL134" i="76"/>
  <c r="CL132" i="76"/>
  <c r="CL125" i="76"/>
  <c r="CL126" i="76"/>
  <c r="K73" i="74" l="1"/>
  <c r="K68" i="74"/>
  <c r="K81" i="74"/>
  <c r="K65" i="74"/>
  <c r="K67" i="74"/>
  <c r="K45" i="74"/>
  <c r="K85" i="74"/>
  <c r="K54" i="74"/>
  <c r="K69" i="74"/>
  <c r="K70" i="74"/>
  <c r="K39" i="74"/>
  <c r="K56" i="74"/>
  <c r="K144" i="74"/>
  <c r="K89" i="74"/>
  <c r="K40" i="74"/>
  <c r="K91" i="74"/>
  <c r="K84" i="74"/>
  <c r="K86" i="74"/>
  <c r="K94" i="74"/>
  <c r="K63" i="74"/>
  <c r="K159" i="74"/>
  <c r="K90" i="74"/>
  <c r="K72" i="74"/>
  <c r="K43" i="74"/>
  <c r="K142" i="74"/>
  <c r="K93" i="74"/>
  <c r="K62" i="74"/>
  <c r="K143" i="74"/>
  <c r="K41" i="74"/>
  <c r="K60" i="74"/>
  <c r="K52" i="74"/>
  <c r="K83" i="74"/>
  <c r="K78" i="74"/>
  <c r="K64" i="74"/>
  <c r="K42" i="74"/>
  <c r="K92" i="74"/>
  <c r="K71" i="74"/>
  <c r="K66" i="74"/>
  <c r="K51" i="74"/>
  <c r="K147" i="74"/>
  <c r="K140" i="74"/>
  <c r="K53" i="74"/>
  <c r="K158" i="74"/>
  <c r="K87" i="74"/>
  <c r="K88" i="74"/>
  <c r="K49" i="74"/>
  <c r="K145" i="74"/>
  <c r="K82" i="74"/>
  <c r="K59" i="74"/>
  <c r="K148" i="74"/>
  <c r="K77" i="74"/>
  <c r="CM124" i="76"/>
  <c r="CM126" i="76"/>
  <c r="CM134" i="76"/>
  <c r="CM127" i="76"/>
  <c r="CM132" i="76"/>
  <c r="CM128" i="76"/>
  <c r="CM129" i="76"/>
  <c r="CM130" i="76"/>
  <c r="CM125" i="76"/>
  <c r="CM131" i="76"/>
  <c r="CM133" i="76"/>
  <c r="CN125" i="76" l="1"/>
  <c r="CN133" i="76"/>
  <c r="CN131" i="76"/>
  <c r="CN126" i="76"/>
  <c r="CN134" i="76"/>
  <c r="CN127" i="76"/>
  <c r="CN128" i="76"/>
  <c r="CN129" i="76"/>
  <c r="CN132" i="76"/>
  <c r="CN130" i="76"/>
  <c r="CN124" i="76"/>
  <c r="CO132" i="76" l="1"/>
  <c r="CO125" i="76"/>
  <c r="CO133" i="76"/>
  <c r="CO126" i="76"/>
  <c r="CO134" i="76"/>
  <c r="CO127" i="76"/>
  <c r="CO128" i="76"/>
  <c r="CO130" i="76"/>
  <c r="CO131" i="76"/>
  <c r="CO129" i="76"/>
  <c r="CO124" i="76"/>
  <c r="CP124" i="76" l="1"/>
  <c r="CP131" i="76"/>
  <c r="CP132" i="76"/>
  <c r="CP125" i="76"/>
  <c r="CP133" i="76"/>
  <c r="CP126" i="76"/>
  <c r="CP134" i="76"/>
  <c r="CP127" i="76"/>
  <c r="CP130" i="76"/>
  <c r="CP128" i="76"/>
  <c r="CP129" i="76"/>
  <c r="CQ124" i="76" l="1"/>
  <c r="CQ130" i="76"/>
  <c r="CQ131" i="76"/>
  <c r="CQ132" i="76"/>
  <c r="CQ125" i="76"/>
  <c r="CQ133" i="76"/>
  <c r="CQ129" i="76"/>
  <c r="CQ126" i="76"/>
  <c r="CQ134" i="76"/>
  <c r="CQ127" i="76"/>
  <c r="CQ128" i="76"/>
  <c r="CR124" i="76" l="1"/>
  <c r="CR129" i="76"/>
  <c r="CR130" i="76"/>
  <c r="CR131" i="76"/>
  <c r="CR132" i="76"/>
  <c r="CR125" i="76"/>
  <c r="CR133" i="76"/>
  <c r="CR128" i="76"/>
  <c r="CR126" i="76"/>
  <c r="CR134" i="76"/>
  <c r="CR127" i="76"/>
  <c r="M159" i="74"/>
  <c r="N159" i="74" s="1"/>
  <c r="M145" i="74"/>
  <c r="N145" i="74" s="1"/>
  <c r="M147" i="74"/>
  <c r="N147" i="74" s="1"/>
  <c r="M158" i="74"/>
  <c r="N158" i="74" s="1"/>
  <c r="CS124" i="76" l="1"/>
  <c r="CS128" i="76"/>
  <c r="CS129" i="76"/>
  <c r="CS130" i="76"/>
  <c r="CS131" i="76"/>
  <c r="CS132" i="76"/>
  <c r="CS134" i="76"/>
  <c r="CS125" i="76"/>
  <c r="CS133" i="76"/>
  <c r="CS126" i="76"/>
  <c r="CS127" i="76"/>
  <c r="CT124" i="76" l="1"/>
  <c r="CT127" i="76"/>
  <c r="CT128" i="76"/>
  <c r="CT129" i="76"/>
  <c r="CT130" i="76"/>
  <c r="CT133" i="76"/>
  <c r="CT131" i="76"/>
  <c r="CT126" i="76"/>
  <c r="CT132" i="76"/>
  <c r="CT134" i="76"/>
  <c r="CT125" i="76"/>
  <c r="K7" i="82"/>
  <c r="K8" i="82"/>
  <c r="K9" i="82"/>
  <c r="K10" i="82"/>
  <c r="K11" i="82"/>
  <c r="K12" i="82"/>
  <c r="K13" i="82"/>
  <c r="K14" i="82"/>
  <c r="K15" i="82"/>
  <c r="K16" i="82"/>
  <c r="K17" i="82"/>
  <c r="K18" i="82"/>
  <c r="K19" i="82"/>
  <c r="K20" i="82"/>
  <c r="K6" i="82"/>
  <c r="J7" i="82"/>
  <c r="J8" i="82"/>
  <c r="J9" i="82"/>
  <c r="J10" i="82"/>
  <c r="J11" i="82"/>
  <c r="J12" i="82"/>
  <c r="J13" i="82"/>
  <c r="J14" i="82"/>
  <c r="J15" i="82"/>
  <c r="J16" i="82"/>
  <c r="J17" i="82"/>
  <c r="J18" i="82"/>
  <c r="J19" i="82"/>
  <c r="J20" i="82"/>
  <c r="J6" i="82"/>
  <c r="D9" i="82"/>
  <c r="D10" i="82"/>
  <c r="D11" i="82"/>
  <c r="D12" i="82"/>
  <c r="D13" i="82"/>
  <c r="D14" i="82"/>
  <c r="D15" i="82"/>
  <c r="D16" i="82"/>
  <c r="D17" i="82"/>
  <c r="D18" i="82"/>
  <c r="D19" i="82"/>
  <c r="D20" i="82"/>
  <c r="A7" i="30"/>
  <c r="A8" i="30"/>
  <c r="A9" i="30"/>
  <c r="A10" i="30"/>
  <c r="A11" i="30"/>
  <c r="A12" i="30"/>
  <c r="A13" i="30"/>
  <c r="A14" i="30"/>
  <c r="A15" i="30"/>
  <c r="A16" i="30"/>
  <c r="A17" i="30"/>
  <c r="A18" i="30"/>
  <c r="A19" i="30"/>
  <c r="A20" i="30"/>
  <c r="A21" i="30"/>
  <c r="A22" i="30"/>
  <c r="A23" i="30"/>
  <c r="A24" i="30"/>
  <c r="A25" i="30"/>
  <c r="A26" i="30"/>
  <c r="A27" i="30"/>
  <c r="A28" i="30"/>
  <c r="A29" i="30"/>
  <c r="A30" i="30"/>
  <c r="A31" i="30"/>
  <c r="A32" i="30"/>
  <c r="A33" i="30"/>
  <c r="A34" i="30"/>
  <c r="A35" i="30"/>
  <c r="A36" i="30"/>
  <c r="A37" i="30"/>
  <c r="A38" i="30"/>
  <c r="A39" i="30"/>
  <c r="A40" i="30"/>
  <c r="A41" i="30"/>
  <c r="A42" i="30"/>
  <c r="A43" i="30"/>
  <c r="A44" i="30"/>
  <c r="A45" i="30"/>
  <c r="A46" i="30"/>
  <c r="A47" i="30"/>
  <c r="A48" i="30"/>
  <c r="A49" i="30"/>
  <c r="A50" i="30"/>
  <c r="A51" i="30"/>
  <c r="A52" i="30"/>
  <c r="A53" i="30"/>
  <c r="A54" i="30"/>
  <c r="A55" i="30"/>
  <c r="A56" i="30"/>
  <c r="A57" i="30"/>
  <c r="A58" i="30"/>
  <c r="A59" i="30"/>
  <c r="A6" i="30"/>
  <c r="E6" i="84"/>
  <c r="F6" i="84" s="1"/>
  <c r="Q8" i="83"/>
  <c r="P8" i="83"/>
  <c r="O8" i="83"/>
  <c r="N8" i="83"/>
  <c r="M8" i="83"/>
  <c r="L8" i="83"/>
  <c r="K8" i="83"/>
  <c r="J8" i="83"/>
  <c r="I8" i="83"/>
  <c r="H8" i="83"/>
  <c r="G8" i="83"/>
  <c r="F8" i="83"/>
  <c r="E8" i="83"/>
  <c r="D8" i="83"/>
  <c r="C8" i="83"/>
  <c r="Q7" i="83"/>
  <c r="P7" i="83"/>
  <c r="O7" i="83"/>
  <c r="N7" i="83"/>
  <c r="M7" i="83"/>
  <c r="L7" i="83"/>
  <c r="K7" i="83"/>
  <c r="J7" i="83"/>
  <c r="I7" i="83"/>
  <c r="H7" i="83"/>
  <c r="G7" i="83"/>
  <c r="F7" i="83"/>
  <c r="E7" i="83"/>
  <c r="D7" i="83"/>
  <c r="C7" i="83"/>
  <c r="S10" i="81"/>
  <c r="P9" i="81"/>
  <c r="P10" i="81" s="1"/>
  <c r="G7" i="82"/>
  <c r="H7" i="82" s="1"/>
  <c r="G8" i="82"/>
  <c r="G9" i="82"/>
  <c r="H9" i="82" s="1"/>
  <c r="G10" i="82"/>
  <c r="H10" i="82" s="1"/>
  <c r="G11" i="82"/>
  <c r="H11" i="82" s="1"/>
  <c r="G12" i="82"/>
  <c r="H12" i="82" s="1"/>
  <c r="G13" i="82"/>
  <c r="H13" i="82" s="1"/>
  <c r="G14" i="82"/>
  <c r="H14" i="82" s="1"/>
  <c r="G15" i="82"/>
  <c r="H15" i="82" s="1"/>
  <c r="G16" i="82"/>
  <c r="H16" i="82" s="1"/>
  <c r="G17" i="82"/>
  <c r="H17" i="82" s="1"/>
  <c r="G18" i="82"/>
  <c r="H18" i="82" s="1"/>
  <c r="G19" i="82"/>
  <c r="H19" i="82" s="1"/>
  <c r="G20" i="82"/>
  <c r="H20" i="82" s="1"/>
  <c r="G6" i="82"/>
  <c r="B7" i="82"/>
  <c r="B8" i="82" s="1"/>
  <c r="B9" i="82" s="1"/>
  <c r="B10" i="82" s="1"/>
  <c r="B11" i="82" s="1"/>
  <c r="B12" i="82" s="1"/>
  <c r="B13" i="82" s="1"/>
  <c r="B14" i="82" s="1"/>
  <c r="B15" i="82" s="1"/>
  <c r="B16" i="82" s="1"/>
  <c r="B17" i="82" s="1"/>
  <c r="B18" i="82" s="1"/>
  <c r="B19" i="82" s="1"/>
  <c r="B20" i="82" s="1"/>
  <c r="K882" i="75" l="1"/>
  <c r="K719" i="75"/>
  <c r="CU124" i="76"/>
  <c r="CU126" i="76"/>
  <c r="CU134" i="76"/>
  <c r="CU127" i="76"/>
  <c r="CU128" i="76"/>
  <c r="CU129" i="76"/>
  <c r="CU132" i="76"/>
  <c r="CU125" i="76"/>
  <c r="CU130" i="76"/>
  <c r="CU133" i="76"/>
  <c r="CU131" i="76"/>
  <c r="R10" i="81"/>
  <c r="T10" i="81" s="1"/>
  <c r="S11" i="81" s="1"/>
  <c r="I6" i="84"/>
  <c r="I7" i="84"/>
  <c r="P11" i="81"/>
  <c r="P12" i="81" s="1"/>
  <c r="P13" i="81" s="1"/>
  <c r="R13" i="81" s="1"/>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C40" i="73"/>
  <c r="C41" i="73"/>
  <c r="C42" i="73"/>
  <c r="G8" i="73"/>
  <c r="G9" i="73" s="1"/>
  <c r="G10" i="73" s="1"/>
  <c r="R11" i="81" l="1"/>
  <c r="T11" i="81" s="1"/>
  <c r="S12" i="81" s="1"/>
  <c r="P14" i="81"/>
  <c r="P15" i="81" s="1"/>
  <c r="P16" i="81" s="1"/>
  <c r="P17" i="81" s="1"/>
  <c r="P18" i="81" s="1"/>
  <c r="P19" i="81" s="1"/>
  <c r="P20" i="81" s="1"/>
  <c r="P21" i="81" s="1"/>
  <c r="P22" i="81" s="1"/>
  <c r="P23" i="81" s="1"/>
  <c r="R12" i="81"/>
  <c r="C13" i="68"/>
  <c r="C11" i="68"/>
  <c r="C9" i="83" s="1"/>
  <c r="D10" i="68"/>
  <c r="D11" i="68" s="1"/>
  <c r="D9" i="83" s="1"/>
  <c r="T12" i="81" l="1"/>
  <c r="S13" i="81" s="1"/>
  <c r="C11" i="83"/>
  <c r="D7" i="82"/>
  <c r="R14" i="81"/>
  <c r="D13" i="68"/>
  <c r="D11" i="83" s="1"/>
  <c r="E10" i="68"/>
  <c r="T13" i="81" l="1"/>
  <c r="S14" i="81" s="1"/>
  <c r="T14" i="81" s="1"/>
  <c r="S15" i="81" s="1"/>
  <c r="E13" i="68"/>
  <c r="E11" i="83" s="1"/>
  <c r="F10" i="68"/>
  <c r="E11" i="68"/>
  <c r="E9" i="83" s="1"/>
  <c r="I13" i="79"/>
  <c r="H13" i="79"/>
  <c r="G13" i="79"/>
  <c r="F13" i="79"/>
  <c r="E13" i="79"/>
  <c r="D13" i="79"/>
  <c r="B236" i="76"/>
  <c r="B235" i="76"/>
  <c r="B234" i="76"/>
  <c r="B233" i="76"/>
  <c r="FD87" i="76"/>
  <c r="M156" i="74"/>
  <c r="N156" i="74" s="1"/>
  <c r="M155" i="74"/>
  <c r="M154" i="74"/>
  <c r="M148" i="74"/>
  <c r="M144" i="74"/>
  <c r="N144" i="74" s="1"/>
  <c r="M143" i="74"/>
  <c r="N143" i="74" s="1"/>
  <c r="M142" i="74"/>
  <c r="N142" i="74" s="1"/>
  <c r="M140" i="74"/>
  <c r="N140" i="74" s="1"/>
  <c r="M138" i="74"/>
  <c r="M137" i="74"/>
  <c r="N137" i="74" s="1"/>
  <c r="O137" i="74" s="1"/>
  <c r="M136" i="74"/>
  <c r="N136" i="74" s="1"/>
  <c r="O136" i="74" s="1"/>
  <c r="M135" i="74"/>
  <c r="N135" i="74" s="1"/>
  <c r="O135" i="74" s="1"/>
  <c r="M94" i="74"/>
  <c r="N94" i="74" s="1"/>
  <c r="M92" i="74"/>
  <c r="N92" i="74" s="1"/>
  <c r="M88" i="74"/>
  <c r="N88" i="74" s="1"/>
  <c r="M86" i="74"/>
  <c r="N86" i="74" s="1"/>
  <c r="M84" i="74"/>
  <c r="N84" i="74" s="1"/>
  <c r="M82" i="74"/>
  <c r="N82" i="74" s="1"/>
  <c r="M78" i="74"/>
  <c r="N78" i="74" s="1"/>
  <c r="M72" i="74"/>
  <c r="N72" i="74" s="1"/>
  <c r="M70" i="74"/>
  <c r="N70" i="74" s="1"/>
  <c r="M68" i="74"/>
  <c r="N68" i="74" s="1"/>
  <c r="M66" i="74"/>
  <c r="N66" i="74" s="1"/>
  <c r="M62" i="74"/>
  <c r="N62" i="74" s="1"/>
  <c r="M60" i="74"/>
  <c r="N60" i="74" s="1"/>
  <c r="M56" i="74"/>
  <c r="N56" i="74" s="1"/>
  <c r="M54" i="74"/>
  <c r="M52" i="74"/>
  <c r="N52" i="74" s="1"/>
  <c r="M42" i="74"/>
  <c r="N42" i="74" s="1"/>
  <c r="M41" i="74"/>
  <c r="N41" i="74" s="1"/>
  <c r="M40" i="74"/>
  <c r="N40" i="74" s="1"/>
  <c r="M39" i="74"/>
  <c r="N39" i="74" s="1"/>
  <c r="AW6" i="76" l="1"/>
  <c r="D6" i="76"/>
  <c r="BQ13" i="76"/>
  <c r="BW13" i="76"/>
  <c r="BV13" i="76"/>
  <c r="BX13" i="76"/>
  <c r="M568" i="75"/>
  <c r="AB75" i="74"/>
  <c r="AB115" i="74"/>
  <c r="AA126" i="74"/>
  <c r="AB131" i="74"/>
  <c r="AA134" i="74"/>
  <c r="AC136" i="74"/>
  <c r="AC75" i="74"/>
  <c r="AA97" i="74"/>
  <c r="AC115" i="74"/>
  <c r="AB126" i="74"/>
  <c r="AC131" i="74"/>
  <c r="AB134" i="74"/>
  <c r="AB136" i="74"/>
  <c r="AB97" i="74"/>
  <c r="AA100" i="74"/>
  <c r="AA124" i="74"/>
  <c r="AC126" i="74"/>
  <c r="AC134" i="74"/>
  <c r="AC97" i="74"/>
  <c r="AB100" i="74"/>
  <c r="AA119" i="74"/>
  <c r="AB124" i="74"/>
  <c r="AA135" i="74"/>
  <c r="AA151" i="74"/>
  <c r="AA98" i="74"/>
  <c r="AC100" i="74"/>
  <c r="AB119" i="74"/>
  <c r="AC124" i="74"/>
  <c r="AA130" i="74"/>
  <c r="AB135" i="74"/>
  <c r="AA138" i="74"/>
  <c r="AA146" i="74"/>
  <c r="AB151" i="74"/>
  <c r="AA154" i="74"/>
  <c r="AA115" i="74"/>
  <c r="AB98" i="74"/>
  <c r="AC119" i="74"/>
  <c r="AB130" i="74"/>
  <c r="AC135" i="74"/>
  <c r="AB138" i="74"/>
  <c r="AB146" i="74"/>
  <c r="AC151" i="74"/>
  <c r="AB154" i="74"/>
  <c r="AA75" i="74"/>
  <c r="AA131" i="74"/>
  <c r="AC98" i="74"/>
  <c r="AC130" i="74"/>
  <c r="AA136" i="74"/>
  <c r="AC138" i="74"/>
  <c r="AC146" i="74"/>
  <c r="AC154" i="74"/>
  <c r="AC47" i="74"/>
  <c r="AC48" i="74"/>
  <c r="AB74" i="74"/>
  <c r="AA44" i="74"/>
  <c r="AA61" i="74"/>
  <c r="M726" i="75"/>
  <c r="M565" i="75"/>
  <c r="M729" i="75"/>
  <c r="M727" i="75"/>
  <c r="M566" i="75"/>
  <c r="M567" i="75"/>
  <c r="M728" i="75"/>
  <c r="M692" i="75"/>
  <c r="M588" i="75"/>
  <c r="M708" i="75"/>
  <c r="M707" i="75"/>
  <c r="M579" i="75"/>
  <c r="M666" i="75"/>
  <c r="M602" i="75"/>
  <c r="M689" i="75"/>
  <c r="M712" i="75"/>
  <c r="M584" i="75"/>
  <c r="M671" i="75"/>
  <c r="M694" i="75"/>
  <c r="M630" i="75"/>
  <c r="M717" i="75"/>
  <c r="M589" i="75"/>
  <c r="M668" i="75"/>
  <c r="M664" i="75"/>
  <c r="M582" i="75"/>
  <c r="M628" i="75"/>
  <c r="M697" i="75"/>
  <c r="M592" i="75"/>
  <c r="M574" i="75"/>
  <c r="M684" i="75"/>
  <c r="M660" i="75"/>
  <c r="M699" i="75"/>
  <c r="M635" i="75"/>
  <c r="M571" i="75"/>
  <c r="M594" i="75"/>
  <c r="M681" i="75"/>
  <c r="M704" i="75"/>
  <c r="M576" i="75"/>
  <c r="M663" i="75"/>
  <c r="M599" i="75"/>
  <c r="M686" i="75"/>
  <c r="M709" i="75"/>
  <c r="M581" i="75"/>
  <c r="M595" i="75"/>
  <c r="M577" i="75"/>
  <c r="M710" i="75"/>
  <c r="M587" i="75"/>
  <c r="M691" i="75"/>
  <c r="M714" i="75"/>
  <c r="M586" i="75"/>
  <c r="M673" i="75"/>
  <c r="M696" i="75"/>
  <c r="M632" i="75"/>
  <c r="M591" i="75"/>
  <c r="M678" i="75"/>
  <c r="M701" i="75"/>
  <c r="M682" i="75"/>
  <c r="M674" i="75"/>
  <c r="M730" i="75"/>
  <c r="M580" i="75"/>
  <c r="M572" i="75"/>
  <c r="M683" i="75"/>
  <c r="M706" i="75"/>
  <c r="M578" i="75"/>
  <c r="M665" i="75"/>
  <c r="M601" i="75"/>
  <c r="M688" i="75"/>
  <c r="M711" i="75"/>
  <c r="M583" i="75"/>
  <c r="M670" i="75"/>
  <c r="M693" i="75"/>
  <c r="M629" i="75"/>
  <c r="M596" i="75"/>
  <c r="M669" i="75"/>
  <c r="M716" i="75"/>
  <c r="M679" i="75"/>
  <c r="M676" i="75"/>
  <c r="M700" i="75"/>
  <c r="M573" i="75"/>
  <c r="M675" i="75"/>
  <c r="M698" i="75"/>
  <c r="M634" i="75"/>
  <c r="M570" i="75"/>
  <c r="M593" i="75"/>
  <c r="M680" i="75"/>
  <c r="M703" i="75"/>
  <c r="M575" i="75"/>
  <c r="M662" i="75"/>
  <c r="M598" i="75"/>
  <c r="M685" i="75"/>
  <c r="M731" i="75"/>
  <c r="M687" i="75"/>
  <c r="M633" i="75"/>
  <c r="M661" i="75"/>
  <c r="M732" i="75"/>
  <c r="M667" i="75"/>
  <c r="M690" i="75"/>
  <c r="M713" i="75"/>
  <c r="M585" i="75"/>
  <c r="M672" i="75"/>
  <c r="M695" i="75"/>
  <c r="M631" i="75"/>
  <c r="M590" i="75"/>
  <c r="M677" i="75"/>
  <c r="M705" i="75"/>
  <c r="M600" i="75"/>
  <c r="M715" i="75"/>
  <c r="M702" i="75"/>
  <c r="M597" i="75"/>
  <c r="M890" i="75"/>
  <c r="M887" i="75"/>
  <c r="M888" i="75"/>
  <c r="Y126" i="74"/>
  <c r="W61" i="74"/>
  <c r="V124" i="74"/>
  <c r="W100" i="74"/>
  <c r="Z115" i="74"/>
  <c r="Y75" i="74"/>
  <c r="W154" i="74"/>
  <c r="Z146" i="74"/>
  <c r="X130" i="74"/>
  <c r="X135" i="74"/>
  <c r="Y97" i="74"/>
  <c r="M893" i="75"/>
  <c r="M1056" i="75"/>
  <c r="Z126" i="74"/>
  <c r="X61" i="74"/>
  <c r="W124" i="74"/>
  <c r="X100" i="74"/>
  <c r="Z44" i="74"/>
  <c r="V115" i="74"/>
  <c r="Z75" i="74"/>
  <c r="X154" i="74"/>
  <c r="V138" i="74"/>
  <c r="Y130" i="74"/>
  <c r="V74" i="74"/>
  <c r="Y135" i="74"/>
  <c r="Z97" i="74"/>
  <c r="X134" i="74"/>
  <c r="V126" i="74"/>
  <c r="Y61" i="74"/>
  <c r="V119" i="74"/>
  <c r="X124" i="74"/>
  <c r="Y100" i="74"/>
  <c r="V151" i="74"/>
  <c r="V75" i="74"/>
  <c r="Y154" i="74"/>
  <c r="W138" i="74"/>
  <c r="Z130" i="74"/>
  <c r="V98" i="74"/>
  <c r="W74" i="74"/>
  <c r="Z135" i="74"/>
  <c r="Z134" i="74"/>
  <c r="X119" i="74"/>
  <c r="X151" i="74"/>
  <c r="X131" i="74"/>
  <c r="V146" i="74"/>
  <c r="Y138" i="74"/>
  <c r="X98" i="74"/>
  <c r="M894" i="75"/>
  <c r="V134" i="74"/>
  <c r="Y119" i="74"/>
  <c r="Y151" i="74"/>
  <c r="Y131" i="74"/>
  <c r="W115" i="74"/>
  <c r="W146" i="74"/>
  <c r="Z138" i="74"/>
  <c r="Y98" i="74"/>
  <c r="Z74" i="74"/>
  <c r="M1057" i="75"/>
  <c r="W134" i="74"/>
  <c r="W151" i="74"/>
  <c r="Z154" i="74"/>
  <c r="V135" i="74"/>
  <c r="W97" i="74"/>
  <c r="X136" i="74"/>
  <c r="M1054" i="75"/>
  <c r="M891" i="75"/>
  <c r="M889" i="75"/>
  <c r="X126" i="74"/>
  <c r="Z100" i="74"/>
  <c r="Z151" i="74"/>
  <c r="W131" i="74"/>
  <c r="X146" i="74"/>
  <c r="W135" i="74"/>
  <c r="X97" i="74"/>
  <c r="Y136" i="74"/>
  <c r="M1053" i="75"/>
  <c r="M1048" i="75"/>
  <c r="X75" i="74"/>
  <c r="M892" i="75"/>
  <c r="W126" i="74"/>
  <c r="V100" i="74"/>
  <c r="Z131" i="74"/>
  <c r="Y146" i="74"/>
  <c r="X74" i="74"/>
  <c r="Z136" i="74"/>
  <c r="M1052" i="75"/>
  <c r="W75" i="74"/>
  <c r="M1055" i="75"/>
  <c r="M1058" i="75"/>
  <c r="W119" i="74"/>
  <c r="V131" i="74"/>
  <c r="X138" i="74"/>
  <c r="Y74" i="74"/>
  <c r="M1049" i="75"/>
  <c r="V61" i="74"/>
  <c r="Y115" i="74"/>
  <c r="V136" i="74"/>
  <c r="Z61" i="74"/>
  <c r="Z119" i="74"/>
  <c r="Z124" i="74"/>
  <c r="V130" i="74"/>
  <c r="W98" i="74"/>
  <c r="V154" i="74"/>
  <c r="V97" i="74"/>
  <c r="W136" i="74"/>
  <c r="Y124" i="74"/>
  <c r="X115" i="74"/>
  <c r="W130" i="74"/>
  <c r="Z98" i="74"/>
  <c r="M1051" i="75"/>
  <c r="Y134" i="74"/>
  <c r="M1050" i="75"/>
  <c r="M1190" i="75"/>
  <c r="M1100" i="75"/>
  <c r="M758" i="75"/>
  <c r="M922" i="75"/>
  <c r="M1176" i="75"/>
  <c r="M1105" i="75"/>
  <c r="M839" i="75"/>
  <c r="M1006" i="75"/>
  <c r="M1089" i="75"/>
  <c r="M749" i="75"/>
  <c r="M857" i="75"/>
  <c r="M762" i="75"/>
  <c r="M1165" i="75"/>
  <c r="M989" i="75"/>
  <c r="M530" i="75"/>
  <c r="M733" i="75"/>
  <c r="M524" i="75"/>
  <c r="M766" i="75"/>
  <c r="M787" i="75"/>
  <c r="M829" i="75"/>
  <c r="M1136" i="75"/>
  <c r="M1138" i="75"/>
  <c r="M546" i="75"/>
  <c r="M1076" i="75"/>
  <c r="M950" i="75"/>
  <c r="M1062" i="75"/>
  <c r="M773" i="75"/>
  <c r="M750" i="75"/>
  <c r="M842" i="75"/>
  <c r="M824" i="75"/>
  <c r="M911" i="75"/>
  <c r="M912" i="75"/>
  <c r="M876" i="75"/>
  <c r="M1036" i="75"/>
  <c r="M1191" i="75"/>
  <c r="M522" i="75"/>
  <c r="M527" i="75"/>
  <c r="M1087" i="75"/>
  <c r="M985" i="75"/>
  <c r="M1189" i="75"/>
  <c r="M1188" i="75"/>
  <c r="M1019" i="75"/>
  <c r="M910" i="75"/>
  <c r="M1086" i="75"/>
  <c r="M1135" i="75"/>
  <c r="M539" i="75"/>
  <c r="M1059" i="75"/>
  <c r="M737" i="75"/>
  <c r="M818" i="75"/>
  <c r="M828" i="75"/>
  <c r="M859" i="75"/>
  <c r="M874" i="75"/>
  <c r="M1030" i="75"/>
  <c r="M925" i="75"/>
  <c r="M986" i="75"/>
  <c r="M544" i="75"/>
  <c r="M1014" i="75"/>
  <c r="M1200" i="75"/>
  <c r="M909" i="75"/>
  <c r="M847" i="75"/>
  <c r="M1005" i="75"/>
  <c r="M856" i="75"/>
  <c r="M970" i="75"/>
  <c r="M1007" i="75"/>
  <c r="M1073" i="75"/>
  <c r="M1163" i="75"/>
  <c r="M1122" i="75"/>
  <c r="M1108" i="75"/>
  <c r="M1109" i="75"/>
  <c r="M537" i="75"/>
  <c r="M877" i="75"/>
  <c r="M930" i="75"/>
  <c r="M569" i="75"/>
  <c r="M1155" i="75"/>
  <c r="M540" i="75"/>
  <c r="M521" i="75"/>
  <c r="M967" i="75"/>
  <c r="M1090" i="75"/>
  <c r="M1194" i="75"/>
  <c r="M949" i="75"/>
  <c r="M904" i="75"/>
  <c r="M951" i="75"/>
  <c r="M868" i="75"/>
  <c r="M1159" i="75"/>
  <c r="M1166" i="75"/>
  <c r="M1121" i="75"/>
  <c r="M794" i="75"/>
  <c r="M803" i="75"/>
  <c r="M849" i="75"/>
  <c r="M845" i="75"/>
  <c r="M1154" i="75"/>
  <c r="M550" i="75"/>
  <c r="M1140" i="75"/>
  <c r="M1141" i="75"/>
  <c r="M968" i="75"/>
  <c r="M1144" i="75"/>
  <c r="M858" i="75"/>
  <c r="M776" i="75"/>
  <c r="M793" i="75"/>
  <c r="M973" i="75"/>
  <c r="M1149" i="75"/>
  <c r="M983" i="75"/>
  <c r="M1095" i="75"/>
  <c r="M1033" i="75"/>
  <c r="M947" i="75"/>
  <c r="M801" i="75"/>
  <c r="M523" i="75"/>
  <c r="M945" i="75"/>
  <c r="M771" i="75"/>
  <c r="M1168" i="75"/>
  <c r="M1010" i="75"/>
  <c r="M1186" i="75"/>
  <c r="M743" i="75"/>
  <c r="M763" i="75"/>
  <c r="M1183" i="75"/>
  <c r="M1104" i="75"/>
  <c r="M809" i="75"/>
  <c r="M1008" i="75"/>
  <c r="M1097" i="75"/>
  <c r="M1000" i="75"/>
  <c r="M1023" i="75"/>
  <c r="M990" i="75"/>
  <c r="M862" i="75"/>
  <c r="M1080" i="75"/>
  <c r="M554" i="75"/>
  <c r="M850" i="75"/>
  <c r="M1074" i="75"/>
  <c r="M1060" i="75"/>
  <c r="M1198" i="75"/>
  <c r="M977" i="75"/>
  <c r="M994" i="75"/>
  <c r="M924" i="75"/>
  <c r="M1116" i="75"/>
  <c r="M536" i="75"/>
  <c r="M553" i="75"/>
  <c r="M993" i="75"/>
  <c r="M979" i="75"/>
  <c r="M932" i="75"/>
  <c r="M903" i="75"/>
  <c r="M795" i="75"/>
  <c r="M913" i="75"/>
  <c r="M837" i="75"/>
  <c r="M835" i="75"/>
  <c r="M1065" i="75"/>
  <c r="M549" i="75"/>
  <c r="M532" i="75"/>
  <c r="M921" i="75"/>
  <c r="M1034" i="75"/>
  <c r="M931" i="75"/>
  <c r="M1099" i="75"/>
  <c r="M1092" i="75"/>
  <c r="M1085" i="75"/>
  <c r="M1134" i="75"/>
  <c r="M906" i="75"/>
  <c r="M1083" i="75"/>
  <c r="M1182" i="75"/>
  <c r="M1137" i="75"/>
  <c r="M863" i="75"/>
  <c r="M746" i="75"/>
  <c r="M1093" i="75"/>
  <c r="M756" i="75"/>
  <c r="M976" i="75"/>
  <c r="M969" i="75"/>
  <c r="M1038" i="75"/>
  <c r="M901" i="75"/>
  <c r="M1157" i="75"/>
  <c r="M545" i="75"/>
  <c r="M1143" i="75"/>
  <c r="M907" i="75"/>
  <c r="M774" i="75"/>
  <c r="M1025" i="75"/>
  <c r="M1172" i="75"/>
  <c r="M928" i="75"/>
  <c r="M1167" i="75"/>
  <c r="M1101" i="75"/>
  <c r="M807" i="75"/>
  <c r="M1016" i="75"/>
  <c r="M1096" i="75"/>
  <c r="M1185" i="75"/>
  <c r="M955" i="75"/>
  <c r="M1022" i="75"/>
  <c r="M895" i="75"/>
  <c r="M529" i="75"/>
  <c r="M1181" i="75"/>
  <c r="M843" i="75"/>
  <c r="M963" i="75"/>
  <c r="M1147" i="75"/>
  <c r="M933" i="75"/>
  <c r="M934" i="75"/>
  <c r="M1102" i="75"/>
  <c r="M936" i="75"/>
  <c r="M1027" i="75"/>
  <c r="M751" i="75"/>
  <c r="M1130" i="75"/>
  <c r="M988" i="75"/>
  <c r="M1068" i="75"/>
  <c r="M548" i="75"/>
  <c r="M1110" i="75"/>
  <c r="M1103" i="75"/>
  <c r="M752" i="75"/>
  <c r="M1002" i="75"/>
  <c r="M786" i="75"/>
  <c r="M796" i="75"/>
  <c r="M1072" i="75"/>
  <c r="M1015" i="75"/>
  <c r="M946" i="75"/>
  <c r="M543" i="75"/>
  <c r="M1126" i="75"/>
  <c r="M1119" i="75"/>
  <c r="M1035" i="75"/>
  <c r="M954" i="75"/>
  <c r="M996" i="75"/>
  <c r="M1067" i="75"/>
  <c r="M965" i="75"/>
  <c r="M966" i="75"/>
  <c r="M1078" i="75"/>
  <c r="M789" i="75"/>
  <c r="M851" i="75"/>
  <c r="M1081" i="75"/>
  <c r="M541" i="75"/>
  <c r="M810" i="75"/>
  <c r="M974" i="75"/>
  <c r="M820" i="75"/>
  <c r="M914" i="75"/>
  <c r="M899" i="75"/>
  <c r="M1064" i="75"/>
  <c r="M784" i="75"/>
  <c r="M542" i="75"/>
  <c r="M551" i="75"/>
  <c r="M918" i="75"/>
  <c r="M920" i="75"/>
  <c r="M1128" i="75"/>
  <c r="M782" i="75"/>
  <c r="M791" i="75"/>
  <c r="M908" i="75"/>
  <c r="M992" i="75"/>
  <c r="M1161" i="75"/>
  <c r="M867" i="75"/>
  <c r="M869" i="75"/>
  <c r="M844" i="75"/>
  <c r="M1177" i="75"/>
  <c r="M1145" i="75"/>
  <c r="M826" i="75"/>
  <c r="M832" i="75"/>
  <c r="M1113" i="75"/>
  <c r="M1158" i="75"/>
  <c r="M1174" i="75"/>
  <c r="M1153" i="75"/>
  <c r="M1013" i="75"/>
  <c r="M860" i="75"/>
  <c r="M736" i="75"/>
  <c r="M916" i="75"/>
  <c r="M1003" i="75"/>
  <c r="M1004" i="75"/>
  <c r="M1197" i="75"/>
  <c r="M1011" i="75"/>
  <c r="M1115" i="75"/>
  <c r="M815" i="75"/>
  <c r="M1082" i="75"/>
  <c r="M761" i="75"/>
  <c r="M941" i="75"/>
  <c r="M1117" i="75"/>
  <c r="M1063" i="75"/>
  <c r="M555" i="75"/>
  <c r="M816" i="75"/>
  <c r="M769" i="75"/>
  <c r="M1111" i="75"/>
  <c r="M1028" i="75"/>
  <c r="M1180" i="75"/>
  <c r="M1031" i="75"/>
  <c r="M1146" i="75"/>
  <c r="M940" i="75"/>
  <c r="M1070" i="75"/>
  <c r="M1079" i="75"/>
  <c r="M547" i="75"/>
  <c r="M814" i="75"/>
  <c r="M1039" i="75"/>
  <c r="M768" i="75"/>
  <c r="M948" i="75"/>
  <c r="M738" i="75"/>
  <c r="M739" i="75"/>
  <c r="M975" i="75"/>
  <c r="M734" i="75"/>
  <c r="M853" i="75"/>
  <c r="M852" i="75"/>
  <c r="M962" i="75"/>
  <c r="M534" i="75"/>
  <c r="M747" i="75"/>
  <c r="M797" i="75"/>
  <c r="M873" i="75"/>
  <c r="M871" i="75"/>
  <c r="M1156" i="75"/>
  <c r="M982" i="75"/>
  <c r="M1150" i="75"/>
  <c r="M984" i="75"/>
  <c r="M1123" i="75"/>
  <c r="M1179" i="75"/>
  <c r="M998" i="75"/>
  <c r="M978" i="75"/>
  <c r="M846" i="75"/>
  <c r="M854" i="75"/>
  <c r="M1187" i="75"/>
  <c r="M1196" i="75"/>
  <c r="M1018" i="75"/>
  <c r="M938" i="75"/>
  <c r="M526" i="75"/>
  <c r="M836" i="75"/>
  <c r="M792" i="75"/>
  <c r="M1169" i="75"/>
  <c r="M1170" i="75"/>
  <c r="M800" i="75"/>
  <c r="M980" i="75"/>
  <c r="M770" i="75"/>
  <c r="M779" i="75"/>
  <c r="M927" i="75"/>
  <c r="M757" i="75"/>
  <c r="M929" i="75"/>
  <c r="M971" i="75"/>
  <c r="M825" i="75"/>
  <c r="M1061" i="75"/>
  <c r="M935" i="75"/>
  <c r="M944" i="75"/>
  <c r="M1120" i="75"/>
  <c r="M830" i="75"/>
  <c r="M864" i="75"/>
  <c r="M552" i="75"/>
  <c r="M1071" i="75"/>
  <c r="M798" i="75"/>
  <c r="M1026" i="75"/>
  <c r="M1001" i="75"/>
  <c r="M767" i="75"/>
  <c r="M923" i="75"/>
  <c r="M1020" i="75"/>
  <c r="M1132" i="75"/>
  <c r="M1133" i="75"/>
  <c r="M959" i="75"/>
  <c r="M960" i="75"/>
  <c r="M775" i="75"/>
  <c r="M833" i="75"/>
  <c r="M902" i="75"/>
  <c r="M802" i="75"/>
  <c r="M811" i="75"/>
  <c r="M748" i="75"/>
  <c r="M531" i="75"/>
  <c r="M953" i="75"/>
  <c r="M1160" i="75"/>
  <c r="M900" i="75"/>
  <c r="M1098" i="75"/>
  <c r="M1107" i="75"/>
  <c r="M827" i="75"/>
  <c r="M742" i="75"/>
  <c r="M525" i="75"/>
  <c r="M1131" i="75"/>
  <c r="M917" i="75"/>
  <c r="M755" i="75"/>
  <c r="M1094" i="75"/>
  <c r="M741" i="75"/>
  <c r="M806" i="75"/>
  <c r="M997" i="75"/>
  <c r="M1151" i="75"/>
  <c r="M972" i="75"/>
  <c r="M1139" i="75"/>
  <c r="M897" i="75"/>
  <c r="M744" i="75"/>
  <c r="M896" i="75"/>
  <c r="M1199" i="75"/>
  <c r="M1162" i="75"/>
  <c r="M777" i="75"/>
  <c r="M898" i="75"/>
  <c r="M812" i="75"/>
  <c r="M1178" i="75"/>
  <c r="M999" i="75"/>
  <c r="M1164" i="75"/>
  <c r="M823" i="75"/>
  <c r="M538" i="75"/>
  <c r="M753" i="75"/>
  <c r="M780" i="75"/>
  <c r="M808" i="75"/>
  <c r="M1118" i="75"/>
  <c r="M840" i="75"/>
  <c r="M872" i="75"/>
  <c r="M781" i="75"/>
  <c r="M1127" i="75"/>
  <c r="M1148" i="75"/>
  <c r="M991" i="75"/>
  <c r="M1175" i="75"/>
  <c r="M817" i="75"/>
  <c r="M1084" i="75"/>
  <c r="M764" i="75"/>
  <c r="M942" i="75"/>
  <c r="M804" i="75"/>
  <c r="M956" i="75"/>
  <c r="M556" i="75"/>
  <c r="M1021" i="75"/>
  <c r="M961" i="75"/>
  <c r="M834" i="75"/>
  <c r="M821" i="75"/>
  <c r="M905" i="75"/>
  <c r="M952" i="75"/>
  <c r="M785" i="75"/>
  <c r="M783" i="75"/>
  <c r="M1173" i="75"/>
  <c r="M855" i="75"/>
  <c r="M926" i="75"/>
  <c r="M878" i="75"/>
  <c r="M1024" i="75"/>
  <c r="M841" i="75"/>
  <c r="M788" i="75"/>
  <c r="M1037" i="75"/>
  <c r="M831" i="75"/>
  <c r="M957" i="75"/>
  <c r="M865" i="75"/>
  <c r="M870" i="75"/>
  <c r="M943" i="75"/>
  <c r="M1091" i="75"/>
  <c r="M805" i="75"/>
  <c r="M1125" i="75"/>
  <c r="M740" i="75"/>
  <c r="M1171" i="75"/>
  <c r="M754" i="75"/>
  <c r="M745" i="75"/>
  <c r="M1069" i="75"/>
  <c r="M1017" i="75"/>
  <c r="M799" i="75"/>
  <c r="M813" i="75"/>
  <c r="M919" i="75"/>
  <c r="M1009" i="75"/>
  <c r="M528" i="75"/>
  <c r="M1152" i="75"/>
  <c r="M1029" i="75"/>
  <c r="M535" i="75"/>
  <c r="M1088" i="75"/>
  <c r="M1077" i="75"/>
  <c r="M1193" i="75"/>
  <c r="M937" i="75"/>
  <c r="M964" i="75"/>
  <c r="M1066" i="75"/>
  <c r="M790" i="75"/>
  <c r="M995" i="75"/>
  <c r="M1142" i="75"/>
  <c r="M1012" i="75"/>
  <c r="M772" i="75"/>
  <c r="M915" i="75"/>
  <c r="M1106" i="75"/>
  <c r="M1114" i="75"/>
  <c r="M1192" i="75"/>
  <c r="M1184" i="75"/>
  <c r="M759" i="75"/>
  <c r="M848" i="75"/>
  <c r="M1129" i="75"/>
  <c r="M822" i="75"/>
  <c r="M778" i="75"/>
  <c r="M765" i="75"/>
  <c r="M1124" i="75"/>
  <c r="M875" i="75"/>
  <c r="M987" i="75"/>
  <c r="M958" i="75"/>
  <c r="M1032" i="75"/>
  <c r="M1112" i="75"/>
  <c r="M939" i="75"/>
  <c r="M981" i="75"/>
  <c r="M819" i="75"/>
  <c r="M838" i="75"/>
  <c r="M1195" i="75"/>
  <c r="M735" i="75"/>
  <c r="M760" i="75"/>
  <c r="M861" i="75"/>
  <c r="M1075" i="75"/>
  <c r="M533" i="75"/>
  <c r="M866" i="75"/>
  <c r="M207" i="75"/>
  <c r="W114" i="74" s="1"/>
  <c r="M232" i="75"/>
  <c r="M180" i="75"/>
  <c r="AC101" i="74" s="1"/>
  <c r="M82" i="75"/>
  <c r="M217" i="75"/>
  <c r="AB132" i="74" s="1"/>
  <c r="M215" i="75"/>
  <c r="Z117" i="74" s="1"/>
  <c r="M218" i="75"/>
  <c r="W76" i="74" s="1"/>
  <c r="M200" i="75"/>
  <c r="AA125" i="74" s="1"/>
  <c r="M177" i="75"/>
  <c r="M210" i="75"/>
  <c r="V113" i="74" s="1"/>
  <c r="M219" i="75"/>
  <c r="M209" i="75"/>
  <c r="M178" i="75"/>
  <c r="M208" i="75"/>
  <c r="AB112" i="74" s="1"/>
  <c r="M211" i="75"/>
  <c r="AC80" i="74"/>
  <c r="M184" i="75"/>
  <c r="AB133" i="74" s="1"/>
  <c r="M214" i="75"/>
  <c r="Y129" i="74" s="1"/>
  <c r="M173" i="75"/>
  <c r="AA95" i="74" s="1"/>
  <c r="M182" i="75"/>
  <c r="AA102" i="74" s="1"/>
  <c r="M213" i="75"/>
  <c r="H128" i="74" s="1"/>
  <c r="M202" i="75"/>
  <c r="AA111" i="74" s="1"/>
  <c r="M231" i="75"/>
  <c r="M188" i="75"/>
  <c r="AA122" i="74" s="1"/>
  <c r="M203" i="75"/>
  <c r="Z107" i="74" s="1"/>
  <c r="M201" i="75"/>
  <c r="AB118" i="74" s="1"/>
  <c r="M179" i="75"/>
  <c r="M206" i="75"/>
  <c r="AA108" i="74" s="1"/>
  <c r="M212" i="75"/>
  <c r="Z127" i="74" s="1"/>
  <c r="M205" i="75"/>
  <c r="Y109" i="74" s="1"/>
  <c r="M216" i="75"/>
  <c r="AB137" i="74" s="1"/>
  <c r="M189" i="75"/>
  <c r="AB120" i="74" s="1"/>
  <c r="M230" i="75"/>
  <c r="M187" i="75"/>
  <c r="AC104" i="74" s="1"/>
  <c r="M175" i="75"/>
  <c r="M176" i="75"/>
  <c r="V99" i="74" s="1"/>
  <c r="M183" i="75"/>
  <c r="AC103" i="74" s="1"/>
  <c r="M185" i="75"/>
  <c r="X105" i="74" s="1"/>
  <c r="M199" i="75"/>
  <c r="AB123" i="74" s="1"/>
  <c r="M186" i="75"/>
  <c r="M174" i="75"/>
  <c r="V96" i="74" s="1"/>
  <c r="M181" i="75"/>
  <c r="AC106" i="74" s="1"/>
  <c r="M220" i="75"/>
  <c r="M204" i="75"/>
  <c r="Z110" i="74" s="1"/>
  <c r="M190" i="75"/>
  <c r="AA116" i="74" s="1"/>
  <c r="H10" i="76"/>
  <c r="P10" i="76"/>
  <c r="X10" i="76"/>
  <c r="AF10" i="76"/>
  <c r="AN10" i="76"/>
  <c r="I10" i="76"/>
  <c r="Q10" i="76"/>
  <c r="Y10" i="76"/>
  <c r="AG10" i="76"/>
  <c r="AP10" i="76"/>
  <c r="J10" i="76"/>
  <c r="R10" i="76"/>
  <c r="Z10" i="76"/>
  <c r="AH10" i="76"/>
  <c r="AQ10" i="76"/>
  <c r="K10" i="76"/>
  <c r="S10" i="76"/>
  <c r="AA10" i="76"/>
  <c r="AI10" i="76"/>
  <c r="AR10" i="76"/>
  <c r="D10" i="76"/>
  <c r="L10" i="76"/>
  <c r="T10" i="76"/>
  <c r="AB10" i="76"/>
  <c r="AJ10" i="76"/>
  <c r="AS10" i="76"/>
  <c r="E10" i="76"/>
  <c r="M10" i="76"/>
  <c r="U10" i="76"/>
  <c r="AC10" i="76"/>
  <c r="AK10" i="76"/>
  <c r="AT10" i="76"/>
  <c r="F10" i="76"/>
  <c r="N10" i="76"/>
  <c r="V10" i="76"/>
  <c r="AD10" i="76"/>
  <c r="AL10" i="76"/>
  <c r="G10" i="76"/>
  <c r="O10" i="76"/>
  <c r="W10" i="76"/>
  <c r="AE10" i="76"/>
  <c r="AM10" i="76"/>
  <c r="CV10" i="76"/>
  <c r="DD10" i="76"/>
  <c r="DL10" i="76"/>
  <c r="DT10" i="76"/>
  <c r="EB10" i="76"/>
  <c r="EJ10" i="76"/>
  <c r="ER10" i="76"/>
  <c r="EZ10" i="76"/>
  <c r="FH10" i="76"/>
  <c r="FP10" i="76"/>
  <c r="FX10" i="76"/>
  <c r="AV10" i="76"/>
  <c r="CW10" i="76"/>
  <c r="DE10" i="76"/>
  <c r="DM10" i="76"/>
  <c r="DU10" i="76"/>
  <c r="EC10" i="76"/>
  <c r="EK10" i="76"/>
  <c r="ES10" i="76"/>
  <c r="FA10" i="76"/>
  <c r="FI10" i="76"/>
  <c r="FQ10" i="76"/>
  <c r="FY10" i="76"/>
  <c r="AW10" i="76"/>
  <c r="CX10" i="76"/>
  <c r="DF10" i="76"/>
  <c r="DN10" i="76"/>
  <c r="DV10" i="76"/>
  <c r="ED10" i="76"/>
  <c r="EL10" i="76"/>
  <c r="ET10" i="76"/>
  <c r="FB10" i="76"/>
  <c r="FJ10" i="76"/>
  <c r="FR10" i="76"/>
  <c r="FZ10" i="76"/>
  <c r="AX10" i="76"/>
  <c r="CY10" i="76"/>
  <c r="DG10" i="76"/>
  <c r="DO10" i="76"/>
  <c r="DW10" i="76"/>
  <c r="EE10" i="76"/>
  <c r="EM10" i="76"/>
  <c r="EU10" i="76"/>
  <c r="FC10" i="76"/>
  <c r="FK10" i="76"/>
  <c r="FS10" i="76"/>
  <c r="GA10" i="76"/>
  <c r="AY10" i="76"/>
  <c r="CZ10" i="76"/>
  <c r="DH10" i="76"/>
  <c r="DP10" i="76"/>
  <c r="DX10" i="76"/>
  <c r="EF10" i="76"/>
  <c r="EN10" i="76"/>
  <c r="EV10" i="76"/>
  <c r="FD10" i="76"/>
  <c r="FL10" i="76"/>
  <c r="FT10" i="76"/>
  <c r="GB10" i="76"/>
  <c r="AZ10" i="76"/>
  <c r="DA10" i="76"/>
  <c r="DI10" i="76"/>
  <c r="DQ10" i="76"/>
  <c r="DY10" i="76"/>
  <c r="EG10" i="76"/>
  <c r="EO10" i="76"/>
  <c r="EW10" i="76"/>
  <c r="FE10" i="76"/>
  <c r="FM10" i="76"/>
  <c r="FU10" i="76"/>
  <c r="BA10" i="76"/>
  <c r="DB10" i="76"/>
  <c r="DJ10" i="76"/>
  <c r="DR10" i="76"/>
  <c r="DZ10" i="76"/>
  <c r="EH10" i="76"/>
  <c r="EP10" i="76"/>
  <c r="EX10" i="76"/>
  <c r="FF10" i="76"/>
  <c r="FN10" i="76"/>
  <c r="FV10" i="76"/>
  <c r="BB10" i="76"/>
  <c r="DC10" i="76"/>
  <c r="DK10" i="76"/>
  <c r="DS10" i="76"/>
  <c r="EA10" i="76"/>
  <c r="EI10" i="76"/>
  <c r="EQ10" i="76"/>
  <c r="EY10" i="76"/>
  <c r="FG10" i="76"/>
  <c r="FO10" i="76"/>
  <c r="FW10" i="76"/>
  <c r="AU10" i="76"/>
  <c r="BC10" i="76"/>
  <c r="BD10" i="76"/>
  <c r="BE10" i="76"/>
  <c r="BF10" i="76"/>
  <c r="BG10" i="76"/>
  <c r="BH10" i="76"/>
  <c r="BI10" i="76"/>
  <c r="BJ10" i="76"/>
  <c r="BK10" i="76"/>
  <c r="BL10" i="76"/>
  <c r="BM10" i="76"/>
  <c r="BN10" i="76"/>
  <c r="BO10" i="76"/>
  <c r="BP10" i="76"/>
  <c r="BQ10" i="76"/>
  <c r="BR10" i="76"/>
  <c r="BS10" i="76"/>
  <c r="BT10" i="76"/>
  <c r="BU10" i="76"/>
  <c r="BV10" i="76"/>
  <c r="BW10" i="76"/>
  <c r="BX10" i="76"/>
  <c r="BY10" i="76"/>
  <c r="BZ10" i="76"/>
  <c r="CA10" i="76"/>
  <c r="CB10" i="76"/>
  <c r="CC10" i="76"/>
  <c r="CD10" i="76"/>
  <c r="CE10" i="76"/>
  <c r="CF10" i="76"/>
  <c r="CG10" i="76"/>
  <c r="CH10" i="76"/>
  <c r="CI10" i="76"/>
  <c r="CJ10" i="76"/>
  <c r="CK10" i="76"/>
  <c r="CL10" i="76"/>
  <c r="CM10" i="76"/>
  <c r="CN10" i="76"/>
  <c r="CO10" i="76"/>
  <c r="CP10" i="76"/>
  <c r="CQ10" i="76"/>
  <c r="CR10" i="76"/>
  <c r="CS10" i="76"/>
  <c r="CT10" i="76"/>
  <c r="CU10" i="76"/>
  <c r="H18" i="76"/>
  <c r="P18" i="76"/>
  <c r="X18" i="76"/>
  <c r="AF18" i="76"/>
  <c r="AN18" i="76"/>
  <c r="I18" i="76"/>
  <c r="Q18" i="76"/>
  <c r="Y18" i="76"/>
  <c r="AG18" i="76"/>
  <c r="AP18" i="76"/>
  <c r="J18" i="76"/>
  <c r="R18" i="76"/>
  <c r="Z18" i="76"/>
  <c r="AH18" i="76"/>
  <c r="AQ18" i="76"/>
  <c r="K18" i="76"/>
  <c r="S18" i="76"/>
  <c r="AA18" i="76"/>
  <c r="AI18" i="76"/>
  <c r="AR18" i="76"/>
  <c r="D18" i="76"/>
  <c r="L18" i="76"/>
  <c r="T18" i="76"/>
  <c r="AB18" i="76"/>
  <c r="AJ18" i="76"/>
  <c r="AS18" i="76"/>
  <c r="E18" i="76"/>
  <c r="M18" i="76"/>
  <c r="U18" i="76"/>
  <c r="AC18" i="76"/>
  <c r="AK18" i="76"/>
  <c r="AT18" i="76"/>
  <c r="F18" i="76"/>
  <c r="N18" i="76"/>
  <c r="V18" i="76"/>
  <c r="AD18" i="76"/>
  <c r="AL18" i="76"/>
  <c r="G18" i="76"/>
  <c r="O18" i="76"/>
  <c r="W18" i="76"/>
  <c r="AE18" i="76"/>
  <c r="AM18" i="76"/>
  <c r="BB18" i="76"/>
  <c r="DC18" i="76"/>
  <c r="DK18" i="76"/>
  <c r="DS18" i="76"/>
  <c r="EA18" i="76"/>
  <c r="EI18" i="76"/>
  <c r="EQ18" i="76"/>
  <c r="EY18" i="76"/>
  <c r="FG18" i="76"/>
  <c r="FO18" i="76"/>
  <c r="FW18" i="76"/>
  <c r="CV18" i="76"/>
  <c r="DD18" i="76"/>
  <c r="DL18" i="76"/>
  <c r="DT18" i="76"/>
  <c r="EB18" i="76"/>
  <c r="EJ18" i="76"/>
  <c r="ER18" i="76"/>
  <c r="EZ18" i="76"/>
  <c r="FH18" i="76"/>
  <c r="FP18" i="76"/>
  <c r="FX18" i="76"/>
  <c r="AV18" i="76"/>
  <c r="CW18" i="76"/>
  <c r="DE18" i="76"/>
  <c r="DM18" i="76"/>
  <c r="DU18" i="76"/>
  <c r="EC18" i="76"/>
  <c r="EK18" i="76"/>
  <c r="ES18" i="76"/>
  <c r="FA18" i="76"/>
  <c r="FI18" i="76"/>
  <c r="FQ18" i="76"/>
  <c r="FY18" i="76"/>
  <c r="AW18" i="76"/>
  <c r="CX18" i="76"/>
  <c r="DF18" i="76"/>
  <c r="DN18" i="76"/>
  <c r="DV18" i="76"/>
  <c r="ED18" i="76"/>
  <c r="EL18" i="76"/>
  <c r="ET18" i="76"/>
  <c r="FB18" i="76"/>
  <c r="FJ18" i="76"/>
  <c r="FR18" i="76"/>
  <c r="FZ18" i="76"/>
  <c r="AX18" i="76"/>
  <c r="CY18" i="76"/>
  <c r="DG18" i="76"/>
  <c r="DO18" i="76"/>
  <c r="DW18" i="76"/>
  <c r="EE18" i="76"/>
  <c r="EM18" i="76"/>
  <c r="EU18" i="76"/>
  <c r="FC18" i="76"/>
  <c r="FK18" i="76"/>
  <c r="FS18" i="76"/>
  <c r="GA18" i="76"/>
  <c r="AY18" i="76"/>
  <c r="CZ18" i="76"/>
  <c r="DH18" i="76"/>
  <c r="DP18" i="76"/>
  <c r="DX18" i="76"/>
  <c r="EF18" i="76"/>
  <c r="EN18" i="76"/>
  <c r="EV18" i="76"/>
  <c r="FD18" i="76"/>
  <c r="FL18" i="76"/>
  <c r="FT18" i="76"/>
  <c r="GB18" i="76"/>
  <c r="AZ18" i="76"/>
  <c r="DA18" i="76"/>
  <c r="DI18" i="76"/>
  <c r="DQ18" i="76"/>
  <c r="DY18" i="76"/>
  <c r="EG18" i="76"/>
  <c r="EO18" i="76"/>
  <c r="EW18" i="76"/>
  <c r="FE18" i="76"/>
  <c r="FM18" i="76"/>
  <c r="FU18" i="76"/>
  <c r="BA18" i="76"/>
  <c r="DB18" i="76"/>
  <c r="DJ18" i="76"/>
  <c r="DR18" i="76"/>
  <c r="DZ18" i="76"/>
  <c r="EH18" i="76"/>
  <c r="EP18" i="76"/>
  <c r="EX18" i="76"/>
  <c r="FF18" i="76"/>
  <c r="FN18" i="76"/>
  <c r="FV18" i="76"/>
  <c r="AU18" i="76"/>
  <c r="BC18" i="76"/>
  <c r="BD18" i="76"/>
  <c r="BE18" i="76"/>
  <c r="BF18" i="76"/>
  <c r="BG18" i="76"/>
  <c r="BH18" i="76"/>
  <c r="BI18" i="76"/>
  <c r="BJ18" i="76"/>
  <c r="BK18" i="76"/>
  <c r="BL18" i="76"/>
  <c r="BM18" i="76"/>
  <c r="BN18" i="76"/>
  <c r="BO18" i="76"/>
  <c r="BP18" i="76"/>
  <c r="BQ18" i="76"/>
  <c r="BR18" i="76"/>
  <c r="BS18" i="76"/>
  <c r="BT18" i="76"/>
  <c r="BU18" i="76"/>
  <c r="BV18" i="76"/>
  <c r="BW18" i="76"/>
  <c r="BX18" i="76"/>
  <c r="BY18" i="76"/>
  <c r="BZ18" i="76"/>
  <c r="CA18" i="76"/>
  <c r="CB18" i="76"/>
  <c r="CC18" i="76"/>
  <c r="CD18" i="76"/>
  <c r="CE18" i="76"/>
  <c r="CF18" i="76"/>
  <c r="CG18" i="76"/>
  <c r="CH18" i="76"/>
  <c r="CI18" i="76"/>
  <c r="CJ18" i="76"/>
  <c r="CK18" i="76"/>
  <c r="CL18" i="76"/>
  <c r="CM18" i="76"/>
  <c r="CN18" i="76"/>
  <c r="CO18" i="76"/>
  <c r="CP18" i="76"/>
  <c r="CQ18" i="76"/>
  <c r="CR18" i="76"/>
  <c r="CS18" i="76"/>
  <c r="CT18" i="76"/>
  <c r="CU18" i="76"/>
  <c r="G26" i="76"/>
  <c r="O26" i="76"/>
  <c r="W26" i="76"/>
  <c r="AE26" i="76"/>
  <c r="AM26" i="76"/>
  <c r="H26" i="76"/>
  <c r="P26" i="76"/>
  <c r="X26" i="76"/>
  <c r="AF26" i="76"/>
  <c r="AN26" i="76"/>
  <c r="I26" i="76"/>
  <c r="Q26" i="76"/>
  <c r="Y26" i="76"/>
  <c r="AG26" i="76"/>
  <c r="AP26" i="76"/>
  <c r="J26" i="76"/>
  <c r="R26" i="76"/>
  <c r="Z26" i="76"/>
  <c r="AH26" i="76"/>
  <c r="AQ26" i="76"/>
  <c r="K26" i="76"/>
  <c r="S26" i="76"/>
  <c r="AA26" i="76"/>
  <c r="AI26" i="76"/>
  <c r="AR26" i="76"/>
  <c r="D26" i="76"/>
  <c r="L26" i="76"/>
  <c r="T26" i="76"/>
  <c r="AB26" i="76"/>
  <c r="AJ26" i="76"/>
  <c r="AS26" i="76"/>
  <c r="E26" i="76"/>
  <c r="M26" i="76"/>
  <c r="U26" i="76"/>
  <c r="AC26" i="76"/>
  <c r="AK26" i="76"/>
  <c r="AT26" i="76"/>
  <c r="F26" i="76"/>
  <c r="N26" i="76"/>
  <c r="V26" i="76"/>
  <c r="AD26" i="76"/>
  <c r="AL26" i="76"/>
  <c r="BB26" i="76"/>
  <c r="DB26" i="76"/>
  <c r="DJ26" i="76"/>
  <c r="DR26" i="76"/>
  <c r="DZ26" i="76"/>
  <c r="EH26" i="76"/>
  <c r="EP26" i="76"/>
  <c r="EX26" i="76"/>
  <c r="FF26" i="76"/>
  <c r="FN26" i="76"/>
  <c r="FV26" i="76"/>
  <c r="BC26" i="76"/>
  <c r="DC26" i="76"/>
  <c r="DK26" i="76"/>
  <c r="DS26" i="76"/>
  <c r="EA26" i="76"/>
  <c r="EI26" i="76"/>
  <c r="EQ26" i="76"/>
  <c r="EY26" i="76"/>
  <c r="FG26" i="76"/>
  <c r="FO26" i="76"/>
  <c r="FW26" i="76"/>
  <c r="AV26" i="76"/>
  <c r="CV26" i="76"/>
  <c r="DD26" i="76"/>
  <c r="DL26" i="76"/>
  <c r="DT26" i="76"/>
  <c r="EB26" i="76"/>
  <c r="EJ26" i="76"/>
  <c r="ER26" i="76"/>
  <c r="EZ26" i="76"/>
  <c r="FH26" i="76"/>
  <c r="FP26" i="76"/>
  <c r="FX26" i="76"/>
  <c r="AW26" i="76"/>
  <c r="CW26" i="76"/>
  <c r="DE26" i="76"/>
  <c r="DM26" i="76"/>
  <c r="DU26" i="76"/>
  <c r="EC26" i="76"/>
  <c r="EK26" i="76"/>
  <c r="ES26" i="76"/>
  <c r="FA26" i="76"/>
  <c r="FI26" i="76"/>
  <c r="FQ26" i="76"/>
  <c r="FY26" i="76"/>
  <c r="AX26" i="76"/>
  <c r="CX26" i="76"/>
  <c r="DF26" i="76"/>
  <c r="DN26" i="76"/>
  <c r="DV26" i="76"/>
  <c r="ED26" i="76"/>
  <c r="EL26" i="76"/>
  <c r="ET26" i="76"/>
  <c r="FB26" i="76"/>
  <c r="FJ26" i="76"/>
  <c r="FR26" i="76"/>
  <c r="FZ26" i="76"/>
  <c r="AY26" i="76"/>
  <c r="CY26" i="76"/>
  <c r="DG26" i="76"/>
  <c r="DO26" i="76"/>
  <c r="DW26" i="76"/>
  <c r="EE26" i="76"/>
  <c r="EM26" i="76"/>
  <c r="EU26" i="76"/>
  <c r="FC26" i="76"/>
  <c r="FK26" i="76"/>
  <c r="FS26" i="76"/>
  <c r="GA26" i="76"/>
  <c r="AZ26" i="76"/>
  <c r="CZ26" i="76"/>
  <c r="DH26" i="76"/>
  <c r="DP26" i="76"/>
  <c r="DX26" i="76"/>
  <c r="EF26" i="76"/>
  <c r="EN26" i="76"/>
  <c r="EV26" i="76"/>
  <c r="FD26" i="76"/>
  <c r="FL26" i="76"/>
  <c r="FT26" i="76"/>
  <c r="GB26" i="76"/>
  <c r="BA26" i="76"/>
  <c r="DA26" i="76"/>
  <c r="DI26" i="76"/>
  <c r="DQ26" i="76"/>
  <c r="DY26" i="76"/>
  <c r="EG26" i="76"/>
  <c r="EO26" i="76"/>
  <c r="EW26" i="76"/>
  <c r="FE26" i="76"/>
  <c r="FM26" i="76"/>
  <c r="FU26" i="76"/>
  <c r="AU26" i="76"/>
  <c r="BD26" i="76"/>
  <c r="BE26" i="76"/>
  <c r="BF26" i="76"/>
  <c r="BG26" i="76"/>
  <c r="BH26" i="76"/>
  <c r="BI26" i="76"/>
  <c r="BJ26" i="76"/>
  <c r="BK26" i="76"/>
  <c r="BL26" i="76"/>
  <c r="BM26" i="76"/>
  <c r="BN26" i="76"/>
  <c r="BO26" i="76"/>
  <c r="BP26" i="76"/>
  <c r="BQ26" i="76"/>
  <c r="BR26" i="76"/>
  <c r="BS26" i="76"/>
  <c r="BT26" i="76"/>
  <c r="BU26" i="76"/>
  <c r="BV26" i="76"/>
  <c r="BW26" i="76"/>
  <c r="BX26" i="76"/>
  <c r="BY26" i="76"/>
  <c r="BZ26" i="76"/>
  <c r="CA26" i="76"/>
  <c r="CB26" i="76"/>
  <c r="CC26" i="76"/>
  <c r="CD26" i="76"/>
  <c r="CE26" i="76"/>
  <c r="CF26" i="76"/>
  <c r="CG26" i="76"/>
  <c r="CH26" i="76"/>
  <c r="CI26" i="76"/>
  <c r="CJ26" i="76"/>
  <c r="CK26" i="76"/>
  <c r="CL26" i="76"/>
  <c r="CM26" i="76"/>
  <c r="CN26" i="76"/>
  <c r="CO26" i="76"/>
  <c r="CP26" i="76"/>
  <c r="CQ26" i="76"/>
  <c r="CR26" i="76"/>
  <c r="CS26" i="76"/>
  <c r="CT26" i="76"/>
  <c r="CU26" i="76"/>
  <c r="G34" i="76"/>
  <c r="O34" i="76"/>
  <c r="W34" i="76"/>
  <c r="AE34" i="76"/>
  <c r="AM34" i="76"/>
  <c r="H34" i="76"/>
  <c r="P34" i="76"/>
  <c r="X34" i="76"/>
  <c r="AF34" i="76"/>
  <c r="AN34" i="76"/>
  <c r="I34" i="76"/>
  <c r="Q34" i="76"/>
  <c r="Y34" i="76"/>
  <c r="AG34" i="76"/>
  <c r="AP34" i="76"/>
  <c r="J34" i="76"/>
  <c r="R34" i="76"/>
  <c r="Z34" i="76"/>
  <c r="AH34" i="76"/>
  <c r="AQ34" i="76"/>
  <c r="K34" i="76"/>
  <c r="S34" i="76"/>
  <c r="AA34" i="76"/>
  <c r="AI34" i="76"/>
  <c r="AR34" i="76"/>
  <c r="D34" i="76"/>
  <c r="L34" i="76"/>
  <c r="T34" i="76"/>
  <c r="AB34" i="76"/>
  <c r="AJ34" i="76"/>
  <c r="AS34" i="76"/>
  <c r="E34" i="76"/>
  <c r="M34" i="76"/>
  <c r="U34" i="76"/>
  <c r="AC34" i="76"/>
  <c r="AK34" i="76"/>
  <c r="AT34" i="76"/>
  <c r="F34" i="76"/>
  <c r="N34" i="76"/>
  <c r="V34" i="76"/>
  <c r="AD34" i="76"/>
  <c r="AL34" i="76"/>
  <c r="AZ34" i="76"/>
  <c r="CZ34" i="76"/>
  <c r="DH34" i="76"/>
  <c r="DP34" i="76"/>
  <c r="DX34" i="76"/>
  <c r="EF34" i="76"/>
  <c r="EN34" i="76"/>
  <c r="EV34" i="76"/>
  <c r="FD34" i="76"/>
  <c r="FL34" i="76"/>
  <c r="FT34" i="76"/>
  <c r="GB34" i="76"/>
  <c r="BA34" i="76"/>
  <c r="DA34" i="76"/>
  <c r="DI34" i="76"/>
  <c r="DQ34" i="76"/>
  <c r="DY34" i="76"/>
  <c r="EG34" i="76"/>
  <c r="EO34" i="76"/>
  <c r="EW34" i="76"/>
  <c r="FE34" i="76"/>
  <c r="FM34" i="76"/>
  <c r="FU34" i="76"/>
  <c r="BB34" i="76"/>
  <c r="DB34" i="76"/>
  <c r="DJ34" i="76"/>
  <c r="DR34" i="76"/>
  <c r="DZ34" i="76"/>
  <c r="EH34" i="76"/>
  <c r="EP34" i="76"/>
  <c r="EX34" i="76"/>
  <c r="FF34" i="76"/>
  <c r="FN34" i="76"/>
  <c r="FV34" i="76"/>
  <c r="BC34" i="76"/>
  <c r="DC34" i="76"/>
  <c r="DK34" i="76"/>
  <c r="DS34" i="76"/>
  <c r="EA34" i="76"/>
  <c r="EI34" i="76"/>
  <c r="EQ34" i="76"/>
  <c r="EY34" i="76"/>
  <c r="FG34" i="76"/>
  <c r="FO34" i="76"/>
  <c r="FW34" i="76"/>
  <c r="AV34" i="76"/>
  <c r="CV34" i="76"/>
  <c r="DD34" i="76"/>
  <c r="DL34" i="76"/>
  <c r="DT34" i="76"/>
  <c r="EB34" i="76"/>
  <c r="EJ34" i="76"/>
  <c r="ER34" i="76"/>
  <c r="EZ34" i="76"/>
  <c r="FH34" i="76"/>
  <c r="FP34" i="76"/>
  <c r="FX34" i="76"/>
  <c r="AW34" i="76"/>
  <c r="CW34" i="76"/>
  <c r="DE34" i="76"/>
  <c r="DM34" i="76"/>
  <c r="DU34" i="76"/>
  <c r="EC34" i="76"/>
  <c r="EK34" i="76"/>
  <c r="ES34" i="76"/>
  <c r="FA34" i="76"/>
  <c r="FI34" i="76"/>
  <c r="FQ34" i="76"/>
  <c r="FY34" i="76"/>
  <c r="AX34" i="76"/>
  <c r="CX34" i="76"/>
  <c r="DF34" i="76"/>
  <c r="DN34" i="76"/>
  <c r="DV34" i="76"/>
  <c r="ED34" i="76"/>
  <c r="EL34" i="76"/>
  <c r="ET34" i="76"/>
  <c r="FB34" i="76"/>
  <c r="FJ34" i="76"/>
  <c r="FR34" i="76"/>
  <c r="FZ34" i="76"/>
  <c r="AY34" i="76"/>
  <c r="CY34" i="76"/>
  <c r="DG34" i="76"/>
  <c r="DO34" i="76"/>
  <c r="DW34" i="76"/>
  <c r="EE34" i="76"/>
  <c r="EM34" i="76"/>
  <c r="EU34" i="76"/>
  <c r="FC34" i="76"/>
  <c r="FK34" i="76"/>
  <c r="FS34" i="76"/>
  <c r="GA34" i="76"/>
  <c r="AU34" i="76"/>
  <c r="BD34" i="76"/>
  <c r="BE34" i="76"/>
  <c r="BF34" i="76"/>
  <c r="BG34" i="76"/>
  <c r="BH34" i="76"/>
  <c r="BI34" i="76"/>
  <c r="BJ34" i="76"/>
  <c r="BK34" i="76"/>
  <c r="BL34" i="76"/>
  <c r="BM34" i="76"/>
  <c r="BN34" i="76"/>
  <c r="BO34" i="76"/>
  <c r="BP34" i="76"/>
  <c r="BQ34" i="76"/>
  <c r="BR34" i="76"/>
  <c r="BS34" i="76"/>
  <c r="BT34" i="76"/>
  <c r="BU34" i="76"/>
  <c r="BV34" i="76"/>
  <c r="BW34" i="76"/>
  <c r="BX34" i="76"/>
  <c r="BY34" i="76"/>
  <c r="BZ34" i="76"/>
  <c r="CA34" i="76"/>
  <c r="CB34" i="76"/>
  <c r="CC34" i="76"/>
  <c r="CD34" i="76"/>
  <c r="CE34" i="76"/>
  <c r="CF34" i="76"/>
  <c r="CG34" i="76"/>
  <c r="CH34" i="76"/>
  <c r="CI34" i="76"/>
  <c r="CJ34" i="76"/>
  <c r="CK34" i="76"/>
  <c r="CL34" i="76"/>
  <c r="CM34" i="76"/>
  <c r="CN34" i="76"/>
  <c r="CO34" i="76"/>
  <c r="CP34" i="76"/>
  <c r="CQ34" i="76"/>
  <c r="CR34" i="76"/>
  <c r="CS34" i="76"/>
  <c r="CT34" i="76"/>
  <c r="CU34" i="76"/>
  <c r="J42" i="76"/>
  <c r="R42" i="76"/>
  <c r="Z42" i="76"/>
  <c r="AH42" i="76"/>
  <c r="AQ42" i="76"/>
  <c r="K42" i="76"/>
  <c r="S42" i="76"/>
  <c r="AA42" i="76"/>
  <c r="AI42" i="76"/>
  <c r="AR42" i="76"/>
  <c r="D42" i="76"/>
  <c r="L42" i="76"/>
  <c r="T42" i="76"/>
  <c r="AB42" i="76"/>
  <c r="AJ42" i="76"/>
  <c r="AS42" i="76"/>
  <c r="E42" i="76"/>
  <c r="M42" i="76"/>
  <c r="U42" i="76"/>
  <c r="AC42" i="76"/>
  <c r="AK42" i="76"/>
  <c r="AT42" i="76"/>
  <c r="F42" i="76"/>
  <c r="N42" i="76"/>
  <c r="V42" i="76"/>
  <c r="AD42" i="76"/>
  <c r="AL42" i="76"/>
  <c r="G42" i="76"/>
  <c r="O42" i="76"/>
  <c r="W42" i="76"/>
  <c r="AE42" i="76"/>
  <c r="AM42" i="76"/>
  <c r="H42" i="76"/>
  <c r="P42" i="76"/>
  <c r="X42" i="76"/>
  <c r="AF42" i="76"/>
  <c r="AN42" i="76"/>
  <c r="I42" i="76"/>
  <c r="Q42" i="76"/>
  <c r="Y42" i="76"/>
  <c r="AG42" i="76"/>
  <c r="AP42" i="76"/>
  <c r="AZ42" i="76"/>
  <c r="CZ42" i="76"/>
  <c r="DH42" i="76"/>
  <c r="DP42" i="76"/>
  <c r="DX42" i="76"/>
  <c r="EF42" i="76"/>
  <c r="EN42" i="76"/>
  <c r="EV42" i="76"/>
  <c r="FD42" i="76"/>
  <c r="FL42" i="76"/>
  <c r="FT42" i="76"/>
  <c r="GB42" i="76"/>
  <c r="BA42" i="76"/>
  <c r="DA42" i="76"/>
  <c r="DI42" i="76"/>
  <c r="DQ42" i="76"/>
  <c r="DY42" i="76"/>
  <c r="EG42" i="76"/>
  <c r="EO42" i="76"/>
  <c r="EW42" i="76"/>
  <c r="FE42" i="76"/>
  <c r="FM42" i="76"/>
  <c r="FU42" i="76"/>
  <c r="BB42" i="76"/>
  <c r="DB42" i="76"/>
  <c r="DJ42" i="76"/>
  <c r="DR42" i="76"/>
  <c r="DZ42" i="76"/>
  <c r="EH42" i="76"/>
  <c r="EP42" i="76"/>
  <c r="EX42" i="76"/>
  <c r="FF42" i="76"/>
  <c r="FN42" i="76"/>
  <c r="FV42" i="76"/>
  <c r="BC42" i="76"/>
  <c r="DC42" i="76"/>
  <c r="DK42" i="76"/>
  <c r="DS42" i="76"/>
  <c r="EA42" i="76"/>
  <c r="EI42" i="76"/>
  <c r="EQ42" i="76"/>
  <c r="EY42" i="76"/>
  <c r="FG42" i="76"/>
  <c r="FO42" i="76"/>
  <c r="FW42" i="76"/>
  <c r="AV42" i="76"/>
  <c r="CV42" i="76"/>
  <c r="DD42" i="76"/>
  <c r="DL42" i="76"/>
  <c r="DT42" i="76"/>
  <c r="EB42" i="76"/>
  <c r="EJ42" i="76"/>
  <c r="ER42" i="76"/>
  <c r="EZ42" i="76"/>
  <c r="FH42" i="76"/>
  <c r="FP42" i="76"/>
  <c r="FX42" i="76"/>
  <c r="AW42" i="76"/>
  <c r="CW42" i="76"/>
  <c r="DE42" i="76"/>
  <c r="DM42" i="76"/>
  <c r="DU42" i="76"/>
  <c r="EC42" i="76"/>
  <c r="EK42" i="76"/>
  <c r="ES42" i="76"/>
  <c r="FA42" i="76"/>
  <c r="FI42" i="76"/>
  <c r="FQ42" i="76"/>
  <c r="FY42" i="76"/>
  <c r="AX42" i="76"/>
  <c r="CX42" i="76"/>
  <c r="DF42" i="76"/>
  <c r="DN42" i="76"/>
  <c r="DV42" i="76"/>
  <c r="ED42" i="76"/>
  <c r="EL42" i="76"/>
  <c r="ET42" i="76"/>
  <c r="FB42" i="76"/>
  <c r="FJ42" i="76"/>
  <c r="FR42" i="76"/>
  <c r="FZ42" i="76"/>
  <c r="AY42" i="76"/>
  <c r="CY42" i="76"/>
  <c r="DG42" i="76"/>
  <c r="DO42" i="76"/>
  <c r="DW42" i="76"/>
  <c r="EE42" i="76"/>
  <c r="EM42" i="76"/>
  <c r="EU42" i="76"/>
  <c r="FC42" i="76"/>
  <c r="FK42" i="76"/>
  <c r="FS42" i="76"/>
  <c r="GA42" i="76"/>
  <c r="AU42" i="76"/>
  <c r="BD42" i="76"/>
  <c r="BE42" i="76"/>
  <c r="BF42" i="76"/>
  <c r="BG42" i="76"/>
  <c r="BH42" i="76"/>
  <c r="BI42" i="76"/>
  <c r="BJ42" i="76"/>
  <c r="BK42" i="76"/>
  <c r="BL42" i="76"/>
  <c r="BM42" i="76"/>
  <c r="BN42" i="76"/>
  <c r="BO42" i="76"/>
  <c r="BP42" i="76"/>
  <c r="BQ42" i="76"/>
  <c r="BR42" i="76"/>
  <c r="BS42" i="76"/>
  <c r="BT42" i="76"/>
  <c r="BU42" i="76"/>
  <c r="BV42" i="76"/>
  <c r="BW42" i="76"/>
  <c r="BX42" i="76"/>
  <c r="BY42" i="76"/>
  <c r="BZ42" i="76"/>
  <c r="CA42" i="76"/>
  <c r="CB42" i="76"/>
  <c r="CC42" i="76"/>
  <c r="CD42" i="76"/>
  <c r="CE42" i="76"/>
  <c r="CF42" i="76"/>
  <c r="CG42" i="76"/>
  <c r="CH42" i="76"/>
  <c r="CI42" i="76"/>
  <c r="CJ42" i="76"/>
  <c r="CK42" i="76"/>
  <c r="CL42" i="76"/>
  <c r="CM42" i="76"/>
  <c r="CN42" i="76"/>
  <c r="CO42" i="76"/>
  <c r="CP42" i="76"/>
  <c r="CQ42" i="76"/>
  <c r="CR42" i="76"/>
  <c r="CS42" i="76"/>
  <c r="CT42" i="76"/>
  <c r="CU42" i="76"/>
  <c r="J50" i="76"/>
  <c r="R50" i="76"/>
  <c r="Z50" i="76"/>
  <c r="AH50" i="76"/>
  <c r="AQ50" i="76"/>
  <c r="K50" i="76"/>
  <c r="S50" i="76"/>
  <c r="AA50" i="76"/>
  <c r="AI50" i="76"/>
  <c r="AR50" i="76"/>
  <c r="D50" i="76"/>
  <c r="L50" i="76"/>
  <c r="T50" i="76"/>
  <c r="AB50" i="76"/>
  <c r="AJ50" i="76"/>
  <c r="AS50" i="76"/>
  <c r="E50" i="76"/>
  <c r="M50" i="76"/>
  <c r="U50" i="76"/>
  <c r="AC50" i="76"/>
  <c r="AK50" i="76"/>
  <c r="AT50" i="76"/>
  <c r="F50" i="76"/>
  <c r="N50" i="76"/>
  <c r="V50" i="76"/>
  <c r="AD50" i="76"/>
  <c r="AL50" i="76"/>
  <c r="G50" i="76"/>
  <c r="O50" i="76"/>
  <c r="W50" i="76"/>
  <c r="AE50" i="76"/>
  <c r="AM50" i="76"/>
  <c r="H50" i="76"/>
  <c r="P50" i="76"/>
  <c r="X50" i="76"/>
  <c r="AF50" i="76"/>
  <c r="AN50" i="76"/>
  <c r="I50" i="76"/>
  <c r="Q50" i="76"/>
  <c r="Y50" i="76"/>
  <c r="AG50" i="76"/>
  <c r="AP50" i="76"/>
  <c r="AW50" i="76"/>
  <c r="CW50" i="76"/>
  <c r="DE50" i="76"/>
  <c r="DM50" i="76"/>
  <c r="DU50" i="76"/>
  <c r="EC50" i="76"/>
  <c r="EK50" i="76"/>
  <c r="ES50" i="76"/>
  <c r="FA50" i="76"/>
  <c r="FI50" i="76"/>
  <c r="FQ50" i="76"/>
  <c r="FY50" i="76"/>
  <c r="AX50" i="76"/>
  <c r="CX50" i="76"/>
  <c r="DF50" i="76"/>
  <c r="DN50" i="76"/>
  <c r="DV50" i="76"/>
  <c r="ED50" i="76"/>
  <c r="EL50" i="76"/>
  <c r="ET50" i="76"/>
  <c r="FB50" i="76"/>
  <c r="FJ50" i="76"/>
  <c r="FR50" i="76"/>
  <c r="FZ50" i="76"/>
  <c r="AY50" i="76"/>
  <c r="CY50" i="76"/>
  <c r="DG50" i="76"/>
  <c r="DO50" i="76"/>
  <c r="DW50" i="76"/>
  <c r="EE50" i="76"/>
  <c r="EM50" i="76"/>
  <c r="EU50" i="76"/>
  <c r="FC50" i="76"/>
  <c r="FK50" i="76"/>
  <c r="FS50" i="76"/>
  <c r="GA50" i="76"/>
  <c r="AZ50" i="76"/>
  <c r="CZ50" i="76"/>
  <c r="DH50" i="76"/>
  <c r="DP50" i="76"/>
  <c r="DX50" i="76"/>
  <c r="EF50" i="76"/>
  <c r="EN50" i="76"/>
  <c r="EV50" i="76"/>
  <c r="FD50" i="76"/>
  <c r="FL50" i="76"/>
  <c r="FT50" i="76"/>
  <c r="GB50" i="76"/>
  <c r="BA50" i="76"/>
  <c r="DA50" i="76"/>
  <c r="DI50" i="76"/>
  <c r="DQ50" i="76"/>
  <c r="DY50" i="76"/>
  <c r="EG50" i="76"/>
  <c r="EO50" i="76"/>
  <c r="EW50" i="76"/>
  <c r="FE50" i="76"/>
  <c r="FM50" i="76"/>
  <c r="FU50" i="76"/>
  <c r="BB50" i="76"/>
  <c r="DB50" i="76"/>
  <c r="DJ50" i="76"/>
  <c r="DR50" i="76"/>
  <c r="DZ50" i="76"/>
  <c r="EH50" i="76"/>
  <c r="EP50" i="76"/>
  <c r="EX50" i="76"/>
  <c r="FF50" i="76"/>
  <c r="FN50" i="76"/>
  <c r="FV50" i="76"/>
  <c r="BC50" i="76"/>
  <c r="DC50" i="76"/>
  <c r="DK50" i="76"/>
  <c r="DS50" i="76"/>
  <c r="EA50" i="76"/>
  <c r="EI50" i="76"/>
  <c r="EQ50" i="76"/>
  <c r="EY50" i="76"/>
  <c r="FG50" i="76"/>
  <c r="FO50" i="76"/>
  <c r="FW50" i="76"/>
  <c r="AV50" i="76"/>
  <c r="CV50" i="76"/>
  <c r="DD50" i="76"/>
  <c r="DL50" i="76"/>
  <c r="DT50" i="76"/>
  <c r="EB50" i="76"/>
  <c r="EJ50" i="76"/>
  <c r="ER50" i="76"/>
  <c r="EZ50" i="76"/>
  <c r="FH50" i="76"/>
  <c r="FP50" i="76"/>
  <c r="FX50" i="76"/>
  <c r="AU50" i="76"/>
  <c r="BD50" i="76"/>
  <c r="BE50" i="76"/>
  <c r="BF50" i="76"/>
  <c r="BG50" i="76"/>
  <c r="BH50" i="76"/>
  <c r="BI50" i="76"/>
  <c r="BJ50" i="76"/>
  <c r="BK50" i="76"/>
  <c r="BL50" i="76"/>
  <c r="BM50" i="76"/>
  <c r="BN50" i="76"/>
  <c r="BO50" i="76"/>
  <c r="BP50" i="76"/>
  <c r="BQ50" i="76"/>
  <c r="BR50" i="76"/>
  <c r="BS50" i="76"/>
  <c r="BT50" i="76"/>
  <c r="BU50" i="76"/>
  <c r="BV50" i="76"/>
  <c r="BW50" i="76"/>
  <c r="BX50" i="76"/>
  <c r="BY50" i="76"/>
  <c r="BZ50" i="76"/>
  <c r="CA50" i="76"/>
  <c r="CB50" i="76"/>
  <c r="CC50" i="76"/>
  <c r="CD50" i="76"/>
  <c r="CE50" i="76"/>
  <c r="CF50" i="76"/>
  <c r="CG50" i="76"/>
  <c r="CH50" i="76"/>
  <c r="CI50" i="76"/>
  <c r="CJ50" i="76"/>
  <c r="CK50" i="76"/>
  <c r="CL50" i="76"/>
  <c r="CM50" i="76"/>
  <c r="CN50" i="76"/>
  <c r="CO50" i="76"/>
  <c r="CP50" i="76"/>
  <c r="CQ50" i="76"/>
  <c r="CR50" i="76"/>
  <c r="CS50" i="76"/>
  <c r="CT50" i="76"/>
  <c r="CU50" i="76"/>
  <c r="E58" i="76"/>
  <c r="M58" i="76"/>
  <c r="U58" i="76"/>
  <c r="AC58" i="76"/>
  <c r="AK58" i="76"/>
  <c r="AT58" i="76"/>
  <c r="F58" i="76"/>
  <c r="N58" i="76"/>
  <c r="V58" i="76"/>
  <c r="AD58" i="76"/>
  <c r="AL58" i="76"/>
  <c r="G58" i="76"/>
  <c r="O58" i="76"/>
  <c r="W58" i="76"/>
  <c r="AE58" i="76"/>
  <c r="AM58" i="76"/>
  <c r="H58" i="76"/>
  <c r="P58" i="76"/>
  <c r="X58" i="76"/>
  <c r="AF58" i="76"/>
  <c r="AN58" i="76"/>
  <c r="I58" i="76"/>
  <c r="Q58" i="76"/>
  <c r="Y58" i="76"/>
  <c r="AG58" i="76"/>
  <c r="AP58" i="76"/>
  <c r="J58" i="76"/>
  <c r="R58" i="76"/>
  <c r="Z58" i="76"/>
  <c r="AH58" i="76"/>
  <c r="AQ58" i="76"/>
  <c r="K58" i="76"/>
  <c r="S58" i="76"/>
  <c r="AA58" i="76"/>
  <c r="AI58" i="76"/>
  <c r="AR58" i="76"/>
  <c r="D58" i="76"/>
  <c r="L58" i="76"/>
  <c r="T58" i="76"/>
  <c r="AB58" i="76"/>
  <c r="AJ58" i="76"/>
  <c r="AS58" i="76"/>
  <c r="AW58" i="76"/>
  <c r="CW58" i="76"/>
  <c r="DE58" i="76"/>
  <c r="DM58" i="76"/>
  <c r="DU58" i="76"/>
  <c r="EC58" i="76"/>
  <c r="EK58" i="76"/>
  <c r="ES58" i="76"/>
  <c r="FA58" i="76"/>
  <c r="FI58" i="76"/>
  <c r="FQ58" i="76"/>
  <c r="FY58" i="76"/>
  <c r="AX58" i="76"/>
  <c r="CX58" i="76"/>
  <c r="DF58" i="76"/>
  <c r="DN58" i="76"/>
  <c r="DV58" i="76"/>
  <c r="ED58" i="76"/>
  <c r="EL58" i="76"/>
  <c r="ET58" i="76"/>
  <c r="FB58" i="76"/>
  <c r="FJ58" i="76"/>
  <c r="FR58" i="76"/>
  <c r="FZ58" i="76"/>
  <c r="AY58" i="76"/>
  <c r="CY58" i="76"/>
  <c r="DG58" i="76"/>
  <c r="DO58" i="76"/>
  <c r="DW58" i="76"/>
  <c r="EE58" i="76"/>
  <c r="EM58" i="76"/>
  <c r="EU58" i="76"/>
  <c r="FC58" i="76"/>
  <c r="FK58" i="76"/>
  <c r="FS58" i="76"/>
  <c r="GA58" i="76"/>
  <c r="AZ58" i="76"/>
  <c r="CZ58" i="76"/>
  <c r="DH58" i="76"/>
  <c r="DP58" i="76"/>
  <c r="DX58" i="76"/>
  <c r="EF58" i="76"/>
  <c r="EN58" i="76"/>
  <c r="EV58" i="76"/>
  <c r="FD58" i="76"/>
  <c r="FL58" i="76"/>
  <c r="FT58" i="76"/>
  <c r="GB58" i="76"/>
  <c r="BA58" i="76"/>
  <c r="DA58" i="76"/>
  <c r="DI58" i="76"/>
  <c r="DQ58" i="76"/>
  <c r="DY58" i="76"/>
  <c r="EG58" i="76"/>
  <c r="EO58" i="76"/>
  <c r="EW58" i="76"/>
  <c r="FE58" i="76"/>
  <c r="FM58" i="76"/>
  <c r="FU58" i="76"/>
  <c r="BB58" i="76"/>
  <c r="DB58" i="76"/>
  <c r="DJ58" i="76"/>
  <c r="DR58" i="76"/>
  <c r="DZ58" i="76"/>
  <c r="EH58" i="76"/>
  <c r="EP58" i="76"/>
  <c r="EX58" i="76"/>
  <c r="FF58" i="76"/>
  <c r="FN58" i="76"/>
  <c r="FV58" i="76"/>
  <c r="BC58" i="76"/>
  <c r="DC58" i="76"/>
  <c r="DK58" i="76"/>
  <c r="DS58" i="76"/>
  <c r="EA58" i="76"/>
  <c r="EI58" i="76"/>
  <c r="EQ58" i="76"/>
  <c r="EY58" i="76"/>
  <c r="FG58" i="76"/>
  <c r="FO58" i="76"/>
  <c r="FW58" i="76"/>
  <c r="AV58" i="76"/>
  <c r="CV58" i="76"/>
  <c r="DD58" i="76"/>
  <c r="DL58" i="76"/>
  <c r="DT58" i="76"/>
  <c r="EB58" i="76"/>
  <c r="EJ58" i="76"/>
  <c r="ER58" i="76"/>
  <c r="EZ58" i="76"/>
  <c r="FH58" i="76"/>
  <c r="FP58" i="76"/>
  <c r="FX58" i="76"/>
  <c r="AU58" i="76"/>
  <c r="BD58" i="76"/>
  <c r="BE58" i="76"/>
  <c r="BF58" i="76"/>
  <c r="BG58" i="76"/>
  <c r="BH58" i="76"/>
  <c r="BI58" i="76"/>
  <c r="BJ58" i="76"/>
  <c r="BK58" i="76"/>
  <c r="BL58" i="76"/>
  <c r="BM58" i="76"/>
  <c r="BN58" i="76"/>
  <c r="BO58" i="76"/>
  <c r="BP58" i="76"/>
  <c r="BQ58" i="76"/>
  <c r="BR58" i="76"/>
  <c r="BS58" i="76"/>
  <c r="BT58" i="76"/>
  <c r="BU58" i="76"/>
  <c r="BV58" i="76"/>
  <c r="BW58" i="76"/>
  <c r="BX58" i="76"/>
  <c r="BY58" i="76"/>
  <c r="BZ58" i="76"/>
  <c r="CA58" i="76"/>
  <c r="CB58" i="76"/>
  <c r="CC58" i="76"/>
  <c r="CD58" i="76"/>
  <c r="CE58" i="76"/>
  <c r="CF58" i="76"/>
  <c r="CG58" i="76"/>
  <c r="CH58" i="76"/>
  <c r="CI58" i="76"/>
  <c r="CJ58" i="76"/>
  <c r="CK58" i="76"/>
  <c r="CL58" i="76"/>
  <c r="CM58" i="76"/>
  <c r="CN58" i="76"/>
  <c r="CO58" i="76"/>
  <c r="CP58" i="76"/>
  <c r="CQ58" i="76"/>
  <c r="CR58" i="76"/>
  <c r="CS58" i="76"/>
  <c r="CT58" i="76"/>
  <c r="CU58" i="76"/>
  <c r="E66" i="76"/>
  <c r="M66" i="76"/>
  <c r="U66" i="76"/>
  <c r="AC66" i="76"/>
  <c r="AK66" i="76"/>
  <c r="AT66" i="76"/>
  <c r="F66" i="76"/>
  <c r="N66" i="76"/>
  <c r="V66" i="76"/>
  <c r="AD66" i="76"/>
  <c r="AL66" i="76"/>
  <c r="G66" i="76"/>
  <c r="O66" i="76"/>
  <c r="W66" i="76"/>
  <c r="AE66" i="76"/>
  <c r="AM66" i="76"/>
  <c r="H66" i="76"/>
  <c r="P66" i="76"/>
  <c r="X66" i="76"/>
  <c r="AF66" i="76"/>
  <c r="AN66" i="76"/>
  <c r="I66" i="76"/>
  <c r="Q66" i="76"/>
  <c r="Y66" i="76"/>
  <c r="AG66" i="76"/>
  <c r="AP66" i="76"/>
  <c r="J66" i="76"/>
  <c r="R66" i="76"/>
  <c r="Z66" i="76"/>
  <c r="AH66" i="76"/>
  <c r="AQ66" i="76"/>
  <c r="K66" i="76"/>
  <c r="S66" i="76"/>
  <c r="AA66" i="76"/>
  <c r="AI66" i="76"/>
  <c r="AR66" i="76"/>
  <c r="D66" i="76"/>
  <c r="L66" i="76"/>
  <c r="T66" i="76"/>
  <c r="AB66" i="76"/>
  <c r="AJ66" i="76"/>
  <c r="AS66" i="76"/>
  <c r="BB66" i="76"/>
  <c r="DB66" i="76"/>
  <c r="DJ66" i="76"/>
  <c r="DR66" i="76"/>
  <c r="DZ66" i="76"/>
  <c r="EH66" i="76"/>
  <c r="EP66" i="76"/>
  <c r="EX66" i="76"/>
  <c r="FF66" i="76"/>
  <c r="FN66" i="76"/>
  <c r="FV66" i="76"/>
  <c r="BC66" i="76"/>
  <c r="DC66" i="76"/>
  <c r="DK66" i="76"/>
  <c r="DS66" i="76"/>
  <c r="EA66" i="76"/>
  <c r="EI66" i="76"/>
  <c r="EQ66" i="76"/>
  <c r="EY66" i="76"/>
  <c r="FG66" i="76"/>
  <c r="FO66" i="76"/>
  <c r="FW66" i="76"/>
  <c r="AV66" i="76"/>
  <c r="CV66" i="76"/>
  <c r="DD66" i="76"/>
  <c r="DL66" i="76"/>
  <c r="DT66" i="76"/>
  <c r="EB66" i="76"/>
  <c r="EJ66" i="76"/>
  <c r="ER66" i="76"/>
  <c r="EZ66" i="76"/>
  <c r="FH66" i="76"/>
  <c r="FP66" i="76"/>
  <c r="FX66" i="76"/>
  <c r="AW66" i="76"/>
  <c r="CW66" i="76"/>
  <c r="DE66" i="76"/>
  <c r="DM66" i="76"/>
  <c r="DU66" i="76"/>
  <c r="EC66" i="76"/>
  <c r="EK66" i="76"/>
  <c r="ES66" i="76"/>
  <c r="FA66" i="76"/>
  <c r="FI66" i="76"/>
  <c r="FQ66" i="76"/>
  <c r="FY66" i="76"/>
  <c r="AX66" i="76"/>
  <c r="CX66" i="76"/>
  <c r="DF66" i="76"/>
  <c r="DN66" i="76"/>
  <c r="DV66" i="76"/>
  <c r="ED66" i="76"/>
  <c r="EL66" i="76"/>
  <c r="ET66" i="76"/>
  <c r="FB66" i="76"/>
  <c r="FJ66" i="76"/>
  <c r="FR66" i="76"/>
  <c r="FZ66" i="76"/>
  <c r="AY66" i="76"/>
  <c r="CY66" i="76"/>
  <c r="DG66" i="76"/>
  <c r="DO66" i="76"/>
  <c r="DW66" i="76"/>
  <c r="EE66" i="76"/>
  <c r="EM66" i="76"/>
  <c r="EU66" i="76"/>
  <c r="FC66" i="76"/>
  <c r="FK66" i="76"/>
  <c r="FS66" i="76"/>
  <c r="GA66" i="76"/>
  <c r="AZ66" i="76"/>
  <c r="CZ66" i="76"/>
  <c r="DH66" i="76"/>
  <c r="DP66" i="76"/>
  <c r="DX66" i="76"/>
  <c r="EF66" i="76"/>
  <c r="EN66" i="76"/>
  <c r="EV66" i="76"/>
  <c r="FD66" i="76"/>
  <c r="FL66" i="76"/>
  <c r="FT66" i="76"/>
  <c r="GB66" i="76"/>
  <c r="BA66" i="76"/>
  <c r="DA66" i="76"/>
  <c r="DI66" i="76"/>
  <c r="DQ66" i="76"/>
  <c r="DY66" i="76"/>
  <c r="EG66" i="76"/>
  <c r="EO66" i="76"/>
  <c r="EW66" i="76"/>
  <c r="FE66" i="76"/>
  <c r="FM66" i="76"/>
  <c r="FU66" i="76"/>
  <c r="AU66" i="76"/>
  <c r="BD66" i="76"/>
  <c r="BE66" i="76"/>
  <c r="BF66" i="76"/>
  <c r="BG66" i="76"/>
  <c r="BH66" i="76"/>
  <c r="BI66" i="76"/>
  <c r="BJ66" i="76"/>
  <c r="BK66" i="76"/>
  <c r="BL66" i="76"/>
  <c r="BM66" i="76"/>
  <c r="BN66" i="76"/>
  <c r="BO66" i="76"/>
  <c r="BP66" i="76"/>
  <c r="BQ66" i="76"/>
  <c r="BR66" i="76"/>
  <c r="BS66" i="76"/>
  <c r="BT66" i="76"/>
  <c r="BU66" i="76"/>
  <c r="BV66" i="76"/>
  <c r="BW66" i="76"/>
  <c r="BX66" i="76"/>
  <c r="BY66" i="76"/>
  <c r="BZ66" i="76"/>
  <c r="CA66" i="76"/>
  <c r="CB66" i="76"/>
  <c r="CC66" i="76"/>
  <c r="CD66" i="76"/>
  <c r="CE66" i="76"/>
  <c r="CF66" i="76"/>
  <c r="CG66" i="76"/>
  <c r="CH66" i="76"/>
  <c r="CI66" i="76"/>
  <c r="CJ66" i="76"/>
  <c r="CK66" i="76"/>
  <c r="CL66" i="76"/>
  <c r="CM66" i="76"/>
  <c r="CN66" i="76"/>
  <c r="CO66" i="76"/>
  <c r="CP66" i="76"/>
  <c r="CQ66" i="76"/>
  <c r="CR66" i="76"/>
  <c r="CS66" i="76"/>
  <c r="CT66" i="76"/>
  <c r="CU66" i="76"/>
  <c r="K74" i="76"/>
  <c r="S74" i="76"/>
  <c r="AA74" i="76"/>
  <c r="AI74" i="76"/>
  <c r="AR74" i="76"/>
  <c r="D74" i="76"/>
  <c r="L74" i="76"/>
  <c r="T74" i="76"/>
  <c r="AB74" i="76"/>
  <c r="AJ74" i="76"/>
  <c r="AS74" i="76"/>
  <c r="E74" i="76"/>
  <c r="M74" i="76"/>
  <c r="U74" i="76"/>
  <c r="AC74" i="76"/>
  <c r="AK74" i="76"/>
  <c r="AT74" i="76"/>
  <c r="F74" i="76"/>
  <c r="N74" i="76"/>
  <c r="V74" i="76"/>
  <c r="AD74" i="76"/>
  <c r="AL74" i="76"/>
  <c r="G74" i="76"/>
  <c r="O74" i="76"/>
  <c r="W74" i="76"/>
  <c r="AE74" i="76"/>
  <c r="AM74" i="76"/>
  <c r="H74" i="76"/>
  <c r="P74" i="76"/>
  <c r="X74" i="76"/>
  <c r="AF74" i="76"/>
  <c r="AN74" i="76"/>
  <c r="I74" i="76"/>
  <c r="Q74" i="76"/>
  <c r="Y74" i="76"/>
  <c r="AG74" i="76"/>
  <c r="AP74" i="76"/>
  <c r="J74" i="76"/>
  <c r="R74" i="76"/>
  <c r="Z74" i="76"/>
  <c r="AH74" i="76"/>
  <c r="AQ74" i="76"/>
  <c r="BB74" i="76"/>
  <c r="DB74" i="76"/>
  <c r="DJ74" i="76"/>
  <c r="DR74" i="76"/>
  <c r="DZ74" i="76"/>
  <c r="EH74" i="76"/>
  <c r="EP74" i="76"/>
  <c r="EX74" i="76"/>
  <c r="FF74" i="76"/>
  <c r="FN74" i="76"/>
  <c r="FV74" i="76"/>
  <c r="BC74" i="76"/>
  <c r="DC74" i="76"/>
  <c r="DK74" i="76"/>
  <c r="DS74" i="76"/>
  <c r="EA74" i="76"/>
  <c r="EI74" i="76"/>
  <c r="EQ74" i="76"/>
  <c r="EY74" i="76"/>
  <c r="FG74" i="76"/>
  <c r="FO74" i="76"/>
  <c r="FW74" i="76"/>
  <c r="AV74" i="76"/>
  <c r="CV74" i="76"/>
  <c r="DD74" i="76"/>
  <c r="DL74" i="76"/>
  <c r="DT74" i="76"/>
  <c r="EB74" i="76"/>
  <c r="EJ74" i="76"/>
  <c r="ER74" i="76"/>
  <c r="EZ74" i="76"/>
  <c r="FH74" i="76"/>
  <c r="FP74" i="76"/>
  <c r="FX74" i="76"/>
  <c r="AW74" i="76"/>
  <c r="CW74" i="76"/>
  <c r="DE74" i="76"/>
  <c r="DM74" i="76"/>
  <c r="DU74" i="76"/>
  <c r="EC74" i="76"/>
  <c r="EK74" i="76"/>
  <c r="ES74" i="76"/>
  <c r="FA74" i="76"/>
  <c r="FI74" i="76"/>
  <c r="FQ74" i="76"/>
  <c r="FY74" i="76"/>
  <c r="AX74" i="76"/>
  <c r="CX74" i="76"/>
  <c r="DF74" i="76"/>
  <c r="DN74" i="76"/>
  <c r="DV74" i="76"/>
  <c r="ED74" i="76"/>
  <c r="EL74" i="76"/>
  <c r="ET74" i="76"/>
  <c r="FB74" i="76"/>
  <c r="FJ74" i="76"/>
  <c r="FR74" i="76"/>
  <c r="FZ74" i="76"/>
  <c r="AY74" i="76"/>
  <c r="CY74" i="76"/>
  <c r="DG74" i="76"/>
  <c r="DO74" i="76"/>
  <c r="DW74" i="76"/>
  <c r="EE74" i="76"/>
  <c r="EM74" i="76"/>
  <c r="EU74" i="76"/>
  <c r="FC74" i="76"/>
  <c r="FK74" i="76"/>
  <c r="FS74" i="76"/>
  <c r="GA74" i="76"/>
  <c r="AZ74" i="76"/>
  <c r="CZ74" i="76"/>
  <c r="DH74" i="76"/>
  <c r="DP74" i="76"/>
  <c r="DX74" i="76"/>
  <c r="EF74" i="76"/>
  <c r="EN74" i="76"/>
  <c r="EV74" i="76"/>
  <c r="FD74" i="76"/>
  <c r="FL74" i="76"/>
  <c r="FT74" i="76"/>
  <c r="GB74" i="76"/>
  <c r="BA74" i="76"/>
  <c r="DA74" i="76"/>
  <c r="DI74" i="76"/>
  <c r="DQ74" i="76"/>
  <c r="DY74" i="76"/>
  <c r="EG74" i="76"/>
  <c r="EO74" i="76"/>
  <c r="EW74" i="76"/>
  <c r="FE74" i="76"/>
  <c r="FM74" i="76"/>
  <c r="FU74" i="76"/>
  <c r="AU74" i="76"/>
  <c r="BD74" i="76"/>
  <c r="BE74" i="76"/>
  <c r="BF74" i="76"/>
  <c r="BG74" i="76"/>
  <c r="BH74" i="76"/>
  <c r="BI74" i="76"/>
  <c r="BJ74" i="76"/>
  <c r="BK74" i="76"/>
  <c r="BL74" i="76"/>
  <c r="BM74" i="76"/>
  <c r="BN74" i="76"/>
  <c r="BO74" i="76"/>
  <c r="BP74" i="76"/>
  <c r="BQ74" i="76"/>
  <c r="BR74" i="76"/>
  <c r="BS74" i="76"/>
  <c r="BT74" i="76"/>
  <c r="BU74" i="76"/>
  <c r="BV74" i="76"/>
  <c r="BW74" i="76"/>
  <c r="BX74" i="76"/>
  <c r="BY74" i="76"/>
  <c r="BZ74" i="76"/>
  <c r="CA74" i="76"/>
  <c r="CB74" i="76"/>
  <c r="CC74" i="76"/>
  <c r="CD74" i="76"/>
  <c r="CE74" i="76"/>
  <c r="CF74" i="76"/>
  <c r="CG74" i="76"/>
  <c r="CH74" i="76"/>
  <c r="CI74" i="76"/>
  <c r="CJ74" i="76"/>
  <c r="CK74" i="76"/>
  <c r="CL74" i="76"/>
  <c r="CM74" i="76"/>
  <c r="CN74" i="76"/>
  <c r="CO74" i="76"/>
  <c r="CP74" i="76"/>
  <c r="CQ74" i="76"/>
  <c r="CR74" i="76"/>
  <c r="CS74" i="76"/>
  <c r="CT74" i="76"/>
  <c r="CU74" i="76"/>
  <c r="K82" i="76"/>
  <c r="S82" i="76"/>
  <c r="AA82" i="76"/>
  <c r="AI82" i="76"/>
  <c r="AR82" i="76"/>
  <c r="D82" i="76"/>
  <c r="L82" i="76"/>
  <c r="T82" i="76"/>
  <c r="AB82" i="76"/>
  <c r="AJ82" i="76"/>
  <c r="AS82" i="76"/>
  <c r="E82" i="76"/>
  <c r="M82" i="76"/>
  <c r="U82" i="76"/>
  <c r="AC82" i="76"/>
  <c r="AK82" i="76"/>
  <c r="AT82" i="76"/>
  <c r="F82" i="76"/>
  <c r="N82" i="76"/>
  <c r="V82" i="76"/>
  <c r="AD82" i="76"/>
  <c r="AL82" i="76"/>
  <c r="G82" i="76"/>
  <c r="O82" i="76"/>
  <c r="W82" i="76"/>
  <c r="AE82" i="76"/>
  <c r="AM82" i="76"/>
  <c r="H82" i="76"/>
  <c r="P82" i="76"/>
  <c r="X82" i="76"/>
  <c r="AF82" i="76"/>
  <c r="AN82" i="76"/>
  <c r="I82" i="76"/>
  <c r="Q82" i="76"/>
  <c r="Y82" i="76"/>
  <c r="AG82" i="76"/>
  <c r="AP82" i="76"/>
  <c r="J82" i="76"/>
  <c r="R82" i="76"/>
  <c r="Z82" i="76"/>
  <c r="AH82" i="76"/>
  <c r="AQ82" i="76"/>
  <c r="BA82" i="76"/>
  <c r="DA82" i="76"/>
  <c r="DI82" i="76"/>
  <c r="DQ82" i="76"/>
  <c r="DY82" i="76"/>
  <c r="EG82" i="76"/>
  <c r="EO82" i="76"/>
  <c r="EW82" i="76"/>
  <c r="FE82" i="76"/>
  <c r="FM82" i="76"/>
  <c r="FU82" i="76"/>
  <c r="BB82" i="76"/>
  <c r="DB82" i="76"/>
  <c r="DJ82" i="76"/>
  <c r="DR82" i="76"/>
  <c r="DZ82" i="76"/>
  <c r="EH82" i="76"/>
  <c r="EP82" i="76"/>
  <c r="EX82" i="76"/>
  <c r="FF82" i="76"/>
  <c r="FN82" i="76"/>
  <c r="FV82" i="76"/>
  <c r="BC82" i="76"/>
  <c r="DC82" i="76"/>
  <c r="DK82" i="76"/>
  <c r="DS82" i="76"/>
  <c r="EA82" i="76"/>
  <c r="EI82" i="76"/>
  <c r="EQ82" i="76"/>
  <c r="EY82" i="76"/>
  <c r="FG82" i="76"/>
  <c r="FO82" i="76"/>
  <c r="FW82" i="76"/>
  <c r="AV82" i="76"/>
  <c r="CV82" i="76"/>
  <c r="DD82" i="76"/>
  <c r="DL82" i="76"/>
  <c r="DT82" i="76"/>
  <c r="EB82" i="76"/>
  <c r="EJ82" i="76"/>
  <c r="ER82" i="76"/>
  <c r="EZ82" i="76"/>
  <c r="FH82" i="76"/>
  <c r="FP82" i="76"/>
  <c r="FX82" i="76"/>
  <c r="AW82" i="76"/>
  <c r="CW82" i="76"/>
  <c r="DE82" i="76"/>
  <c r="DM82" i="76"/>
  <c r="DU82" i="76"/>
  <c r="EC82" i="76"/>
  <c r="EK82" i="76"/>
  <c r="ES82" i="76"/>
  <c r="FA82" i="76"/>
  <c r="FI82" i="76"/>
  <c r="FQ82" i="76"/>
  <c r="FY82" i="76"/>
  <c r="AX82" i="76"/>
  <c r="CX82" i="76"/>
  <c r="DF82" i="76"/>
  <c r="DN82" i="76"/>
  <c r="DV82" i="76"/>
  <c r="ED82" i="76"/>
  <c r="EL82" i="76"/>
  <c r="ET82" i="76"/>
  <c r="FB82" i="76"/>
  <c r="FJ82" i="76"/>
  <c r="FR82" i="76"/>
  <c r="FZ82" i="76"/>
  <c r="AY82" i="76"/>
  <c r="CY82" i="76"/>
  <c r="DG82" i="76"/>
  <c r="DO82" i="76"/>
  <c r="DW82" i="76"/>
  <c r="EE82" i="76"/>
  <c r="EM82" i="76"/>
  <c r="EU82" i="76"/>
  <c r="FC82" i="76"/>
  <c r="FK82" i="76"/>
  <c r="FS82" i="76"/>
  <c r="GA82" i="76"/>
  <c r="AZ82" i="76"/>
  <c r="CZ82" i="76"/>
  <c r="DH82" i="76"/>
  <c r="DP82" i="76"/>
  <c r="DX82" i="76"/>
  <c r="EF82" i="76"/>
  <c r="EN82" i="76"/>
  <c r="EV82" i="76"/>
  <c r="FD82" i="76"/>
  <c r="FL82" i="76"/>
  <c r="FT82" i="76"/>
  <c r="GB82" i="76"/>
  <c r="AU82" i="76"/>
  <c r="BD82" i="76"/>
  <c r="BE82" i="76"/>
  <c r="BF82" i="76"/>
  <c r="BG82" i="76"/>
  <c r="BH82" i="76"/>
  <c r="BI82" i="76"/>
  <c r="BJ82" i="76"/>
  <c r="BK82" i="76"/>
  <c r="BL82" i="76"/>
  <c r="BM82" i="76"/>
  <c r="BN82" i="76"/>
  <c r="BO82" i="76"/>
  <c r="BP82" i="76"/>
  <c r="BQ82" i="76"/>
  <c r="BR82" i="76"/>
  <c r="BS82" i="76"/>
  <c r="BT82" i="76"/>
  <c r="BU82" i="76"/>
  <c r="BV82" i="76"/>
  <c r="BW82" i="76"/>
  <c r="BX82" i="76"/>
  <c r="BY82" i="76"/>
  <c r="BZ82" i="76"/>
  <c r="CA82" i="76"/>
  <c r="CB82" i="76"/>
  <c r="CC82" i="76"/>
  <c r="CD82" i="76"/>
  <c r="CE82" i="76"/>
  <c r="CF82" i="76"/>
  <c r="CG82" i="76"/>
  <c r="CH82" i="76"/>
  <c r="CI82" i="76"/>
  <c r="CJ82" i="76"/>
  <c r="CK82" i="76"/>
  <c r="CL82" i="76"/>
  <c r="CM82" i="76"/>
  <c r="CN82" i="76"/>
  <c r="CO82" i="76"/>
  <c r="CP82" i="76"/>
  <c r="CQ82" i="76"/>
  <c r="CR82" i="76"/>
  <c r="CS82" i="76"/>
  <c r="CT82" i="76"/>
  <c r="CU82" i="76"/>
  <c r="I90" i="76"/>
  <c r="Q90" i="76"/>
  <c r="Y90" i="76"/>
  <c r="AG90" i="76"/>
  <c r="AP90" i="76"/>
  <c r="J90" i="76"/>
  <c r="R90" i="76"/>
  <c r="Z90" i="76"/>
  <c r="AH90" i="76"/>
  <c r="AQ90" i="76"/>
  <c r="K90" i="76"/>
  <c r="S90" i="76"/>
  <c r="AA90" i="76"/>
  <c r="AI90" i="76"/>
  <c r="AR90" i="76"/>
  <c r="D90" i="76"/>
  <c r="L90" i="76"/>
  <c r="T90" i="76"/>
  <c r="AB90" i="76"/>
  <c r="AJ90" i="76"/>
  <c r="AS90" i="76"/>
  <c r="E90" i="76"/>
  <c r="M90" i="76"/>
  <c r="U90" i="76"/>
  <c r="AC90" i="76"/>
  <c r="AK90" i="76"/>
  <c r="AT90" i="76"/>
  <c r="F90" i="76"/>
  <c r="N90" i="76"/>
  <c r="V90" i="76"/>
  <c r="AD90" i="76"/>
  <c r="AL90" i="76"/>
  <c r="G90" i="76"/>
  <c r="O90" i="76"/>
  <c r="W90" i="76"/>
  <c r="AE90" i="76"/>
  <c r="AM90" i="76"/>
  <c r="H90" i="76"/>
  <c r="P90" i="76"/>
  <c r="X90" i="76"/>
  <c r="AF90" i="76"/>
  <c r="AN90" i="76"/>
  <c r="BA90" i="76"/>
  <c r="DA90" i="76"/>
  <c r="DI90" i="76"/>
  <c r="DQ90" i="76"/>
  <c r="DY90" i="76"/>
  <c r="EG90" i="76"/>
  <c r="EO90" i="76"/>
  <c r="EW90" i="76"/>
  <c r="FE90" i="76"/>
  <c r="FM90" i="76"/>
  <c r="FU90" i="76"/>
  <c r="BB90" i="76"/>
  <c r="DB90" i="76"/>
  <c r="DJ90" i="76"/>
  <c r="DR90" i="76"/>
  <c r="DZ90" i="76"/>
  <c r="EH90" i="76"/>
  <c r="EP90" i="76"/>
  <c r="EX90" i="76"/>
  <c r="FF90" i="76"/>
  <c r="FN90" i="76"/>
  <c r="FV90" i="76"/>
  <c r="BC90" i="76"/>
  <c r="DC90" i="76"/>
  <c r="DK90" i="76"/>
  <c r="DS90" i="76"/>
  <c r="EA90" i="76"/>
  <c r="EI90" i="76"/>
  <c r="EQ90" i="76"/>
  <c r="EY90" i="76"/>
  <c r="FG90" i="76"/>
  <c r="FO90" i="76"/>
  <c r="FW90" i="76"/>
  <c r="AV90" i="76"/>
  <c r="CV90" i="76"/>
  <c r="DD90" i="76"/>
  <c r="DL90" i="76"/>
  <c r="DT90" i="76"/>
  <c r="EB90" i="76"/>
  <c r="EJ90" i="76"/>
  <c r="ER90" i="76"/>
  <c r="EZ90" i="76"/>
  <c r="FH90" i="76"/>
  <c r="FP90" i="76"/>
  <c r="FX90" i="76"/>
  <c r="AW90" i="76"/>
  <c r="CW90" i="76"/>
  <c r="DE90" i="76"/>
  <c r="DM90" i="76"/>
  <c r="DU90" i="76"/>
  <c r="EC90" i="76"/>
  <c r="EK90" i="76"/>
  <c r="ES90" i="76"/>
  <c r="FA90" i="76"/>
  <c r="FI90" i="76"/>
  <c r="FQ90" i="76"/>
  <c r="FY90" i="76"/>
  <c r="AX90" i="76"/>
  <c r="CX90" i="76"/>
  <c r="DF90" i="76"/>
  <c r="DN90" i="76"/>
  <c r="DV90" i="76"/>
  <c r="ED90" i="76"/>
  <c r="EL90" i="76"/>
  <c r="ET90" i="76"/>
  <c r="FB90" i="76"/>
  <c r="FJ90" i="76"/>
  <c r="FR90" i="76"/>
  <c r="FZ90" i="76"/>
  <c r="AY90" i="76"/>
  <c r="CY90" i="76"/>
  <c r="DG90" i="76"/>
  <c r="DO90" i="76"/>
  <c r="DW90" i="76"/>
  <c r="EE90" i="76"/>
  <c r="EM90" i="76"/>
  <c r="EU90" i="76"/>
  <c r="FC90" i="76"/>
  <c r="FK90" i="76"/>
  <c r="FS90" i="76"/>
  <c r="GA90" i="76"/>
  <c r="AZ90" i="76"/>
  <c r="CZ90" i="76"/>
  <c r="DH90" i="76"/>
  <c r="DP90" i="76"/>
  <c r="DX90" i="76"/>
  <c r="EF90" i="76"/>
  <c r="EN90" i="76"/>
  <c r="EV90" i="76"/>
  <c r="FD90" i="76"/>
  <c r="FL90" i="76"/>
  <c r="FT90" i="76"/>
  <c r="GB90" i="76"/>
  <c r="AU90" i="76"/>
  <c r="BD90" i="76"/>
  <c r="BE90" i="76"/>
  <c r="BF90" i="76"/>
  <c r="BG90" i="76"/>
  <c r="BH90" i="76"/>
  <c r="BI90" i="76"/>
  <c r="BJ90" i="76"/>
  <c r="BK90" i="76"/>
  <c r="BL90" i="76"/>
  <c r="BM90" i="76"/>
  <c r="BN90" i="76"/>
  <c r="BO90" i="76"/>
  <c r="BP90" i="76"/>
  <c r="BQ90" i="76"/>
  <c r="BR90" i="76"/>
  <c r="BS90" i="76"/>
  <c r="BT90" i="76"/>
  <c r="BU90" i="76"/>
  <c r="BV90" i="76"/>
  <c r="BW90" i="76"/>
  <c r="BX90" i="76"/>
  <c r="BY90" i="76"/>
  <c r="BZ90" i="76"/>
  <c r="CA90" i="76"/>
  <c r="CB90" i="76"/>
  <c r="CC90" i="76"/>
  <c r="CD90" i="76"/>
  <c r="CE90" i="76"/>
  <c r="CF90" i="76"/>
  <c r="CG90" i="76"/>
  <c r="CH90" i="76"/>
  <c r="CI90" i="76"/>
  <c r="CJ90" i="76"/>
  <c r="CK90" i="76"/>
  <c r="CL90" i="76"/>
  <c r="CM90" i="76"/>
  <c r="CN90" i="76"/>
  <c r="CO90" i="76"/>
  <c r="CP90" i="76"/>
  <c r="CQ90" i="76"/>
  <c r="CR90" i="76"/>
  <c r="CS90" i="76"/>
  <c r="CT90" i="76"/>
  <c r="CU90" i="76"/>
  <c r="I98" i="76"/>
  <c r="Q98" i="76"/>
  <c r="Y98" i="76"/>
  <c r="AG98" i="76"/>
  <c r="AP98" i="76"/>
  <c r="J98" i="76"/>
  <c r="R98" i="76"/>
  <c r="Z98" i="76"/>
  <c r="AH98" i="76"/>
  <c r="AQ98" i="76"/>
  <c r="K98" i="76"/>
  <c r="S98" i="76"/>
  <c r="AA98" i="76"/>
  <c r="AI98" i="76"/>
  <c r="AR98" i="76"/>
  <c r="D98" i="76"/>
  <c r="L98" i="76"/>
  <c r="T98" i="76"/>
  <c r="AB98" i="76"/>
  <c r="AJ98" i="76"/>
  <c r="AS98" i="76"/>
  <c r="E98" i="76"/>
  <c r="M98" i="76"/>
  <c r="U98" i="76"/>
  <c r="AC98" i="76"/>
  <c r="AK98" i="76"/>
  <c r="AT98" i="76"/>
  <c r="F98" i="76"/>
  <c r="N98" i="76"/>
  <c r="V98" i="76"/>
  <c r="AD98" i="76"/>
  <c r="AL98" i="76"/>
  <c r="G98" i="76"/>
  <c r="O98" i="76"/>
  <c r="W98" i="76"/>
  <c r="AE98" i="76"/>
  <c r="AM98" i="76"/>
  <c r="H98" i="76"/>
  <c r="P98" i="76"/>
  <c r="X98" i="76"/>
  <c r="AF98" i="76"/>
  <c r="AN98" i="76"/>
  <c r="AX98" i="76"/>
  <c r="CX98" i="76"/>
  <c r="DF98" i="76"/>
  <c r="DN98" i="76"/>
  <c r="DV98" i="76"/>
  <c r="ED98" i="76"/>
  <c r="EL98" i="76"/>
  <c r="ET98" i="76"/>
  <c r="FB98" i="76"/>
  <c r="FJ98" i="76"/>
  <c r="FR98" i="76"/>
  <c r="FZ98" i="76"/>
  <c r="AY98" i="76"/>
  <c r="CY98" i="76"/>
  <c r="DG98" i="76"/>
  <c r="DO98" i="76"/>
  <c r="DW98" i="76"/>
  <c r="EE98" i="76"/>
  <c r="EM98" i="76"/>
  <c r="EU98" i="76"/>
  <c r="FC98" i="76"/>
  <c r="FK98" i="76"/>
  <c r="FS98" i="76"/>
  <c r="GA98" i="76"/>
  <c r="AZ98" i="76"/>
  <c r="CZ98" i="76"/>
  <c r="DH98" i="76"/>
  <c r="DP98" i="76"/>
  <c r="DX98" i="76"/>
  <c r="EF98" i="76"/>
  <c r="EN98" i="76"/>
  <c r="EV98" i="76"/>
  <c r="FD98" i="76"/>
  <c r="FL98" i="76"/>
  <c r="FT98" i="76"/>
  <c r="GB98" i="76"/>
  <c r="BA98" i="76"/>
  <c r="DA98" i="76"/>
  <c r="DI98" i="76"/>
  <c r="DQ98" i="76"/>
  <c r="DY98" i="76"/>
  <c r="EG98" i="76"/>
  <c r="EO98" i="76"/>
  <c r="EW98" i="76"/>
  <c r="FE98" i="76"/>
  <c r="FM98" i="76"/>
  <c r="FU98" i="76"/>
  <c r="BB98" i="76"/>
  <c r="DB98" i="76"/>
  <c r="DJ98" i="76"/>
  <c r="DR98" i="76"/>
  <c r="DZ98" i="76"/>
  <c r="EH98" i="76"/>
  <c r="EP98" i="76"/>
  <c r="EX98" i="76"/>
  <c r="FF98" i="76"/>
  <c r="FN98" i="76"/>
  <c r="FV98" i="76"/>
  <c r="BC98" i="76"/>
  <c r="DC98" i="76"/>
  <c r="DK98" i="76"/>
  <c r="DS98" i="76"/>
  <c r="EA98" i="76"/>
  <c r="EI98" i="76"/>
  <c r="EQ98" i="76"/>
  <c r="EY98" i="76"/>
  <c r="FG98" i="76"/>
  <c r="FO98" i="76"/>
  <c r="FW98" i="76"/>
  <c r="AV98" i="76"/>
  <c r="CV98" i="76"/>
  <c r="DD98" i="76"/>
  <c r="DL98" i="76"/>
  <c r="DT98" i="76"/>
  <c r="EB98" i="76"/>
  <c r="EJ98" i="76"/>
  <c r="ER98" i="76"/>
  <c r="EZ98" i="76"/>
  <c r="FH98" i="76"/>
  <c r="FP98" i="76"/>
  <c r="FX98" i="76"/>
  <c r="AW98" i="76"/>
  <c r="CW98" i="76"/>
  <c r="DE98" i="76"/>
  <c r="DM98" i="76"/>
  <c r="DU98" i="76"/>
  <c r="EC98" i="76"/>
  <c r="EK98" i="76"/>
  <c r="ES98" i="76"/>
  <c r="FA98" i="76"/>
  <c r="FI98" i="76"/>
  <c r="FQ98" i="76"/>
  <c r="FY98" i="76"/>
  <c r="AU98" i="76"/>
  <c r="BD98" i="76"/>
  <c r="BE98" i="76"/>
  <c r="BF98" i="76"/>
  <c r="BG98" i="76"/>
  <c r="BH98" i="76"/>
  <c r="BI98" i="76"/>
  <c r="BJ98" i="76"/>
  <c r="BK98" i="76"/>
  <c r="BL98" i="76"/>
  <c r="BM98" i="76"/>
  <c r="BN98" i="76"/>
  <c r="BO98" i="76"/>
  <c r="BP98" i="76"/>
  <c r="BQ98" i="76"/>
  <c r="BR98" i="76"/>
  <c r="BS98" i="76"/>
  <c r="BT98" i="76"/>
  <c r="BU98" i="76"/>
  <c r="BV98" i="76"/>
  <c r="BW98" i="76"/>
  <c r="BX98" i="76"/>
  <c r="BY98" i="76"/>
  <c r="BZ98" i="76"/>
  <c r="CA98" i="76"/>
  <c r="CB98" i="76"/>
  <c r="CC98" i="76"/>
  <c r="CD98" i="76"/>
  <c r="CE98" i="76"/>
  <c r="CF98" i="76"/>
  <c r="CG98" i="76"/>
  <c r="CH98" i="76"/>
  <c r="CI98" i="76"/>
  <c r="CJ98" i="76"/>
  <c r="CK98" i="76"/>
  <c r="CL98" i="76"/>
  <c r="CM98" i="76"/>
  <c r="CN98" i="76"/>
  <c r="CO98" i="76"/>
  <c r="CP98" i="76"/>
  <c r="CQ98" i="76"/>
  <c r="CR98" i="76"/>
  <c r="CS98" i="76"/>
  <c r="CT98" i="76"/>
  <c r="CU98" i="76"/>
  <c r="F106" i="76"/>
  <c r="N106" i="76"/>
  <c r="V106" i="76"/>
  <c r="AD106" i="76"/>
  <c r="AL106" i="76"/>
  <c r="G106" i="76"/>
  <c r="O106" i="76"/>
  <c r="W106" i="76"/>
  <c r="AE106" i="76"/>
  <c r="AM106" i="76"/>
  <c r="H106" i="76"/>
  <c r="P106" i="76"/>
  <c r="X106" i="76"/>
  <c r="AF106" i="76"/>
  <c r="AN106" i="76"/>
  <c r="I106" i="76"/>
  <c r="Q106" i="76"/>
  <c r="Y106" i="76"/>
  <c r="AG106" i="76"/>
  <c r="AP106" i="76"/>
  <c r="J106" i="76"/>
  <c r="R106" i="76"/>
  <c r="Z106" i="76"/>
  <c r="AH106" i="76"/>
  <c r="AQ106" i="76"/>
  <c r="K106" i="76"/>
  <c r="S106" i="76"/>
  <c r="AA106" i="76"/>
  <c r="AI106" i="76"/>
  <c r="AR106" i="76"/>
  <c r="D106" i="76"/>
  <c r="L106" i="76"/>
  <c r="T106" i="76"/>
  <c r="AB106" i="76"/>
  <c r="AJ106" i="76"/>
  <c r="AS106" i="76"/>
  <c r="E106" i="76"/>
  <c r="M106" i="76"/>
  <c r="U106" i="76"/>
  <c r="AC106" i="76"/>
  <c r="AK106" i="76"/>
  <c r="AT106" i="76"/>
  <c r="AZ106" i="76"/>
  <c r="BA106" i="76"/>
  <c r="BB106" i="76"/>
  <c r="BC106" i="76"/>
  <c r="DC106" i="76"/>
  <c r="DK106" i="76"/>
  <c r="DS106" i="76"/>
  <c r="EA106" i="76"/>
  <c r="EI106" i="76"/>
  <c r="EQ106" i="76"/>
  <c r="EY106" i="76"/>
  <c r="FG106" i="76"/>
  <c r="FO106" i="76"/>
  <c r="FW106" i="76"/>
  <c r="CV106" i="76"/>
  <c r="DD106" i="76"/>
  <c r="DL106" i="76"/>
  <c r="DT106" i="76"/>
  <c r="EB106" i="76"/>
  <c r="EJ106" i="76"/>
  <c r="ER106" i="76"/>
  <c r="EZ106" i="76"/>
  <c r="FH106" i="76"/>
  <c r="FP106" i="76"/>
  <c r="FX106" i="76"/>
  <c r="CW106" i="76"/>
  <c r="DE106" i="76"/>
  <c r="DM106" i="76"/>
  <c r="DU106" i="76"/>
  <c r="EC106" i="76"/>
  <c r="EK106" i="76"/>
  <c r="ES106" i="76"/>
  <c r="FA106" i="76"/>
  <c r="FI106" i="76"/>
  <c r="FQ106" i="76"/>
  <c r="FY106" i="76"/>
  <c r="CX106" i="76"/>
  <c r="DF106" i="76"/>
  <c r="DN106" i="76"/>
  <c r="DV106" i="76"/>
  <c r="ED106" i="76"/>
  <c r="EL106" i="76"/>
  <c r="ET106" i="76"/>
  <c r="FB106" i="76"/>
  <c r="FJ106" i="76"/>
  <c r="FR106" i="76"/>
  <c r="FZ106" i="76"/>
  <c r="AV106" i="76"/>
  <c r="CY106" i="76"/>
  <c r="DG106" i="76"/>
  <c r="DO106" i="76"/>
  <c r="DW106" i="76"/>
  <c r="EE106" i="76"/>
  <c r="EM106" i="76"/>
  <c r="EU106" i="76"/>
  <c r="FC106" i="76"/>
  <c r="FK106" i="76"/>
  <c r="FS106" i="76"/>
  <c r="GA106" i="76"/>
  <c r="AW106" i="76"/>
  <c r="CZ106" i="76"/>
  <c r="DH106" i="76"/>
  <c r="DP106" i="76"/>
  <c r="DX106" i="76"/>
  <c r="EF106" i="76"/>
  <c r="EN106" i="76"/>
  <c r="EV106" i="76"/>
  <c r="FD106" i="76"/>
  <c r="FL106" i="76"/>
  <c r="FT106" i="76"/>
  <c r="GB106" i="76"/>
  <c r="AX106" i="76"/>
  <c r="DA106" i="76"/>
  <c r="DI106" i="76"/>
  <c r="DQ106" i="76"/>
  <c r="DY106" i="76"/>
  <c r="EG106" i="76"/>
  <c r="EO106" i="76"/>
  <c r="EW106" i="76"/>
  <c r="FE106" i="76"/>
  <c r="FM106" i="76"/>
  <c r="FU106" i="76"/>
  <c r="AY106" i="76"/>
  <c r="DB106" i="76"/>
  <c r="DJ106" i="76"/>
  <c r="DR106" i="76"/>
  <c r="DZ106" i="76"/>
  <c r="EH106" i="76"/>
  <c r="EP106" i="76"/>
  <c r="EX106" i="76"/>
  <c r="FF106" i="76"/>
  <c r="FN106" i="76"/>
  <c r="FV106" i="76"/>
  <c r="AU106" i="76"/>
  <c r="BD106" i="76"/>
  <c r="BE106" i="76"/>
  <c r="BF106" i="76"/>
  <c r="BG106" i="76"/>
  <c r="BH106" i="76"/>
  <c r="BI106" i="76"/>
  <c r="BJ106" i="76"/>
  <c r="BK106" i="76"/>
  <c r="BL106" i="76"/>
  <c r="BM106" i="76"/>
  <c r="BN106" i="76"/>
  <c r="BO106" i="76"/>
  <c r="BP106" i="76"/>
  <c r="BQ106" i="76"/>
  <c r="BR106" i="76"/>
  <c r="BS106" i="76"/>
  <c r="BT106" i="76"/>
  <c r="BU106" i="76"/>
  <c r="BV106" i="76"/>
  <c r="BW106" i="76"/>
  <c r="BX106" i="76"/>
  <c r="BY106" i="76"/>
  <c r="BZ106" i="76"/>
  <c r="CA106" i="76"/>
  <c r="CB106" i="76"/>
  <c r="CC106" i="76"/>
  <c r="CD106" i="76"/>
  <c r="CE106" i="76"/>
  <c r="CF106" i="76"/>
  <c r="CG106" i="76"/>
  <c r="CH106" i="76"/>
  <c r="CI106" i="76"/>
  <c r="CJ106" i="76"/>
  <c r="CK106" i="76"/>
  <c r="CL106" i="76"/>
  <c r="CM106" i="76"/>
  <c r="CN106" i="76"/>
  <c r="CO106" i="76"/>
  <c r="CP106" i="76"/>
  <c r="CQ106" i="76"/>
  <c r="CR106" i="76"/>
  <c r="CS106" i="76"/>
  <c r="CT106" i="76"/>
  <c r="CU106" i="76"/>
  <c r="F114" i="76"/>
  <c r="N114" i="76"/>
  <c r="V114" i="76"/>
  <c r="AD114" i="76"/>
  <c r="AL114" i="76"/>
  <c r="G114" i="76"/>
  <c r="O114" i="76"/>
  <c r="W114" i="76"/>
  <c r="AE114" i="76"/>
  <c r="AM114" i="76"/>
  <c r="H114" i="76"/>
  <c r="P114" i="76"/>
  <c r="X114" i="76"/>
  <c r="AF114" i="76"/>
  <c r="AN114" i="76"/>
  <c r="I114" i="76"/>
  <c r="Q114" i="76"/>
  <c r="Y114" i="76"/>
  <c r="AG114" i="76"/>
  <c r="AP114" i="76"/>
  <c r="J114" i="76"/>
  <c r="R114" i="76"/>
  <c r="Z114" i="76"/>
  <c r="AH114" i="76"/>
  <c r="AQ114" i="76"/>
  <c r="K114" i="76"/>
  <c r="S114" i="76"/>
  <c r="AA114" i="76"/>
  <c r="AI114" i="76"/>
  <c r="AR114" i="76"/>
  <c r="D114" i="76"/>
  <c r="L114" i="76"/>
  <c r="T114" i="76"/>
  <c r="AB114" i="76"/>
  <c r="AJ114" i="76"/>
  <c r="AS114" i="76"/>
  <c r="E114" i="76"/>
  <c r="M114" i="76"/>
  <c r="U114" i="76"/>
  <c r="AC114" i="76"/>
  <c r="AK114" i="76"/>
  <c r="AT114" i="76"/>
  <c r="BC114" i="76"/>
  <c r="DC114" i="76"/>
  <c r="DK114" i="76"/>
  <c r="DS114" i="76"/>
  <c r="EA114" i="76"/>
  <c r="EI114" i="76"/>
  <c r="EQ114" i="76"/>
  <c r="EY114" i="76"/>
  <c r="FG114" i="76"/>
  <c r="FO114" i="76"/>
  <c r="FW114" i="76"/>
  <c r="AV114" i="76"/>
  <c r="CV114" i="76"/>
  <c r="DD114" i="76"/>
  <c r="DL114" i="76"/>
  <c r="DT114" i="76"/>
  <c r="EB114" i="76"/>
  <c r="EJ114" i="76"/>
  <c r="ER114" i="76"/>
  <c r="EZ114" i="76"/>
  <c r="FH114" i="76"/>
  <c r="FP114" i="76"/>
  <c r="FX114" i="76"/>
  <c r="AW114" i="76"/>
  <c r="CW114" i="76"/>
  <c r="DE114" i="76"/>
  <c r="DM114" i="76"/>
  <c r="DU114" i="76"/>
  <c r="EC114" i="76"/>
  <c r="EK114" i="76"/>
  <c r="ES114" i="76"/>
  <c r="FA114" i="76"/>
  <c r="FI114" i="76"/>
  <c r="FQ114" i="76"/>
  <c r="FY114" i="76"/>
  <c r="AX114" i="76"/>
  <c r="CX114" i="76"/>
  <c r="DF114" i="76"/>
  <c r="DN114" i="76"/>
  <c r="DV114" i="76"/>
  <c r="ED114" i="76"/>
  <c r="EL114" i="76"/>
  <c r="ET114" i="76"/>
  <c r="FB114" i="76"/>
  <c r="FJ114" i="76"/>
  <c r="FR114" i="76"/>
  <c r="FZ114" i="76"/>
  <c r="AY114" i="76"/>
  <c r="CY114" i="76"/>
  <c r="DG114" i="76"/>
  <c r="DO114" i="76"/>
  <c r="DW114" i="76"/>
  <c r="EE114" i="76"/>
  <c r="EM114" i="76"/>
  <c r="EU114" i="76"/>
  <c r="FC114" i="76"/>
  <c r="FK114" i="76"/>
  <c r="FS114" i="76"/>
  <c r="GA114" i="76"/>
  <c r="AZ114" i="76"/>
  <c r="CZ114" i="76"/>
  <c r="DH114" i="76"/>
  <c r="DP114" i="76"/>
  <c r="DX114" i="76"/>
  <c r="EF114" i="76"/>
  <c r="EN114" i="76"/>
  <c r="EV114" i="76"/>
  <c r="FD114" i="76"/>
  <c r="FL114" i="76"/>
  <c r="FT114" i="76"/>
  <c r="GB114" i="76"/>
  <c r="BA114" i="76"/>
  <c r="DA114" i="76"/>
  <c r="DI114" i="76"/>
  <c r="DQ114" i="76"/>
  <c r="DY114" i="76"/>
  <c r="EG114" i="76"/>
  <c r="EO114" i="76"/>
  <c r="EW114" i="76"/>
  <c r="FE114" i="76"/>
  <c r="FM114" i="76"/>
  <c r="FU114" i="76"/>
  <c r="BB114" i="76"/>
  <c r="DB114" i="76"/>
  <c r="DJ114" i="76"/>
  <c r="DR114" i="76"/>
  <c r="DZ114" i="76"/>
  <c r="EH114" i="76"/>
  <c r="EP114" i="76"/>
  <c r="EX114" i="76"/>
  <c r="FF114" i="76"/>
  <c r="FN114" i="76"/>
  <c r="FV114" i="76"/>
  <c r="AU114" i="76"/>
  <c r="BD114" i="76"/>
  <c r="BE114" i="76"/>
  <c r="BF114" i="76"/>
  <c r="BG114" i="76"/>
  <c r="BH114" i="76"/>
  <c r="BI114" i="76"/>
  <c r="BJ114" i="76"/>
  <c r="BK114" i="76"/>
  <c r="BL114" i="76"/>
  <c r="BM114" i="76"/>
  <c r="BN114" i="76"/>
  <c r="BO114" i="76"/>
  <c r="BP114" i="76"/>
  <c r="BQ114" i="76"/>
  <c r="BR114" i="76"/>
  <c r="BS114" i="76"/>
  <c r="BT114" i="76"/>
  <c r="BU114" i="76"/>
  <c r="BV114" i="76"/>
  <c r="BW114" i="76"/>
  <c r="BX114" i="76"/>
  <c r="BY114" i="76"/>
  <c r="BZ114" i="76"/>
  <c r="CA114" i="76"/>
  <c r="CB114" i="76"/>
  <c r="CC114" i="76"/>
  <c r="CD114" i="76"/>
  <c r="CE114" i="76"/>
  <c r="CF114" i="76"/>
  <c r="CG114" i="76"/>
  <c r="CH114" i="76"/>
  <c r="CI114" i="76"/>
  <c r="CJ114" i="76"/>
  <c r="CK114" i="76"/>
  <c r="CL114" i="76"/>
  <c r="CM114" i="76"/>
  <c r="CN114" i="76"/>
  <c r="CO114" i="76"/>
  <c r="CP114" i="76"/>
  <c r="CQ114" i="76"/>
  <c r="CR114" i="76"/>
  <c r="CS114" i="76"/>
  <c r="CT114" i="76"/>
  <c r="CU114" i="76"/>
  <c r="H122" i="76"/>
  <c r="P122" i="76"/>
  <c r="X122" i="76"/>
  <c r="AF122" i="76"/>
  <c r="AN122" i="76"/>
  <c r="I122" i="76"/>
  <c r="Q122" i="76"/>
  <c r="Y122" i="76"/>
  <c r="AG122" i="76"/>
  <c r="AP122" i="76"/>
  <c r="J122" i="76"/>
  <c r="R122" i="76"/>
  <c r="Z122" i="76"/>
  <c r="AH122" i="76"/>
  <c r="AQ122" i="76"/>
  <c r="K122" i="76"/>
  <c r="S122" i="76"/>
  <c r="AA122" i="76"/>
  <c r="AI122" i="76"/>
  <c r="AR122" i="76"/>
  <c r="D122" i="76"/>
  <c r="L122" i="76"/>
  <c r="T122" i="76"/>
  <c r="AB122" i="76"/>
  <c r="AJ122" i="76"/>
  <c r="AS122" i="76"/>
  <c r="E122" i="76"/>
  <c r="M122" i="76"/>
  <c r="U122" i="76"/>
  <c r="AC122" i="76"/>
  <c r="AK122" i="76"/>
  <c r="AT122" i="76"/>
  <c r="F122" i="76"/>
  <c r="N122" i="76"/>
  <c r="V122" i="76"/>
  <c r="AD122" i="76"/>
  <c r="AL122" i="76"/>
  <c r="G122" i="76"/>
  <c r="O122" i="76"/>
  <c r="W122" i="76"/>
  <c r="AE122" i="76"/>
  <c r="AM122" i="76"/>
  <c r="AV122" i="76"/>
  <c r="CV122" i="76"/>
  <c r="DD122" i="76"/>
  <c r="DL122" i="76"/>
  <c r="DT122" i="76"/>
  <c r="EB122" i="76"/>
  <c r="EJ122" i="76"/>
  <c r="ER122" i="76"/>
  <c r="EZ122" i="76"/>
  <c r="FH122" i="76"/>
  <c r="FP122" i="76"/>
  <c r="FX122" i="76"/>
  <c r="AW122" i="76"/>
  <c r="CW122" i="76"/>
  <c r="DE122" i="76"/>
  <c r="DM122" i="76"/>
  <c r="DU122" i="76"/>
  <c r="EC122" i="76"/>
  <c r="EK122" i="76"/>
  <c r="ES122" i="76"/>
  <c r="FA122" i="76"/>
  <c r="FI122" i="76"/>
  <c r="FQ122" i="76"/>
  <c r="FY122" i="76"/>
  <c r="AX122" i="76"/>
  <c r="CX122" i="76"/>
  <c r="DF122" i="76"/>
  <c r="DN122" i="76"/>
  <c r="DV122" i="76"/>
  <c r="ED122" i="76"/>
  <c r="EL122" i="76"/>
  <c r="ET122" i="76"/>
  <c r="FB122" i="76"/>
  <c r="FJ122" i="76"/>
  <c r="FR122" i="76"/>
  <c r="FZ122" i="76"/>
  <c r="AY122" i="76"/>
  <c r="CY122" i="76"/>
  <c r="DG122" i="76"/>
  <c r="DO122" i="76"/>
  <c r="DW122" i="76"/>
  <c r="EE122" i="76"/>
  <c r="EM122" i="76"/>
  <c r="EU122" i="76"/>
  <c r="FC122" i="76"/>
  <c r="FK122" i="76"/>
  <c r="FS122" i="76"/>
  <c r="GA122" i="76"/>
  <c r="AZ122" i="76"/>
  <c r="CZ122" i="76"/>
  <c r="DH122" i="76"/>
  <c r="DP122" i="76"/>
  <c r="DX122" i="76"/>
  <c r="EF122" i="76"/>
  <c r="EN122" i="76"/>
  <c r="EV122" i="76"/>
  <c r="FD122" i="76"/>
  <c r="FL122" i="76"/>
  <c r="FT122" i="76"/>
  <c r="GB122" i="76"/>
  <c r="AU122" i="76"/>
  <c r="BA122" i="76"/>
  <c r="DA122" i="76"/>
  <c r="DI122" i="76"/>
  <c r="DQ122" i="76"/>
  <c r="DY122" i="76"/>
  <c r="EG122" i="76"/>
  <c r="EO122" i="76"/>
  <c r="EW122" i="76"/>
  <c r="FE122" i="76"/>
  <c r="FM122" i="76"/>
  <c r="FU122" i="76"/>
  <c r="BB122" i="76"/>
  <c r="DB122" i="76"/>
  <c r="DJ122" i="76"/>
  <c r="DR122" i="76"/>
  <c r="DZ122" i="76"/>
  <c r="EH122" i="76"/>
  <c r="EP122" i="76"/>
  <c r="EX122" i="76"/>
  <c r="FF122" i="76"/>
  <c r="FN122" i="76"/>
  <c r="FV122" i="76"/>
  <c r="BC122" i="76"/>
  <c r="DC122" i="76"/>
  <c r="DK122" i="76"/>
  <c r="DS122" i="76"/>
  <c r="EA122" i="76"/>
  <c r="EI122" i="76"/>
  <c r="EQ122" i="76"/>
  <c r="EY122" i="76"/>
  <c r="FG122" i="76"/>
  <c r="FO122" i="76"/>
  <c r="FW122" i="76"/>
  <c r="BD122" i="76"/>
  <c r="BE122" i="76"/>
  <c r="BF122" i="76"/>
  <c r="BG122" i="76"/>
  <c r="BH122" i="76"/>
  <c r="BI122" i="76"/>
  <c r="BJ122" i="76"/>
  <c r="BK122" i="76"/>
  <c r="BL122" i="76"/>
  <c r="BM122" i="76"/>
  <c r="BN122" i="76"/>
  <c r="BO122" i="76"/>
  <c r="BP122" i="76"/>
  <c r="BQ122" i="76"/>
  <c r="BR122" i="76"/>
  <c r="BS122" i="76"/>
  <c r="BT122" i="76"/>
  <c r="BU122" i="76"/>
  <c r="BV122" i="76"/>
  <c r="BW122" i="76"/>
  <c r="BX122" i="76"/>
  <c r="BY122" i="76"/>
  <c r="BZ122" i="76"/>
  <c r="CA122" i="76"/>
  <c r="CB122" i="76"/>
  <c r="CC122" i="76"/>
  <c r="CD122" i="76"/>
  <c r="CE122" i="76"/>
  <c r="CF122" i="76"/>
  <c r="CG122" i="76"/>
  <c r="CH122" i="76"/>
  <c r="CI122" i="76"/>
  <c r="CJ122" i="76"/>
  <c r="CK122" i="76"/>
  <c r="CL122" i="76"/>
  <c r="CM122" i="76"/>
  <c r="CN122" i="76"/>
  <c r="CO122" i="76"/>
  <c r="CP122" i="76"/>
  <c r="CQ122" i="76"/>
  <c r="CR122" i="76"/>
  <c r="CS122" i="76"/>
  <c r="CT122" i="76"/>
  <c r="CU122" i="76"/>
  <c r="F11" i="76"/>
  <c r="N11" i="76"/>
  <c r="V11" i="76"/>
  <c r="AD11" i="76"/>
  <c r="AL11" i="76"/>
  <c r="G11" i="76"/>
  <c r="O11" i="76"/>
  <c r="W11" i="76"/>
  <c r="AE11" i="76"/>
  <c r="AM11" i="76"/>
  <c r="H11" i="76"/>
  <c r="P11" i="76"/>
  <c r="X11" i="76"/>
  <c r="AF11" i="76"/>
  <c r="AN11" i="76"/>
  <c r="I11" i="76"/>
  <c r="Q11" i="76"/>
  <c r="Y11" i="76"/>
  <c r="AG11" i="76"/>
  <c r="AP11" i="76"/>
  <c r="J11" i="76"/>
  <c r="R11" i="76"/>
  <c r="Z11" i="76"/>
  <c r="AH11" i="76"/>
  <c r="AQ11" i="76"/>
  <c r="K11" i="76"/>
  <c r="S11" i="76"/>
  <c r="AA11" i="76"/>
  <c r="AI11" i="76"/>
  <c r="AR11" i="76"/>
  <c r="D11" i="76"/>
  <c r="L11" i="76"/>
  <c r="T11" i="76"/>
  <c r="AB11" i="76"/>
  <c r="AJ11" i="76"/>
  <c r="AS11" i="76"/>
  <c r="E11" i="76"/>
  <c r="M11" i="76"/>
  <c r="U11" i="76"/>
  <c r="AC11" i="76"/>
  <c r="AK11" i="76"/>
  <c r="AT11" i="76"/>
  <c r="AY11" i="76"/>
  <c r="CZ11" i="76"/>
  <c r="DH11" i="76"/>
  <c r="DP11" i="76"/>
  <c r="DX11" i="76"/>
  <c r="EF11" i="76"/>
  <c r="EN11" i="76"/>
  <c r="EV11" i="76"/>
  <c r="FD11" i="76"/>
  <c r="FL11" i="76"/>
  <c r="FT11" i="76"/>
  <c r="GB11" i="76"/>
  <c r="AZ11" i="76"/>
  <c r="DA11" i="76"/>
  <c r="DI11" i="76"/>
  <c r="DQ11" i="76"/>
  <c r="DY11" i="76"/>
  <c r="EG11" i="76"/>
  <c r="EO11" i="76"/>
  <c r="EW11" i="76"/>
  <c r="FE11" i="76"/>
  <c r="FM11" i="76"/>
  <c r="FU11" i="76"/>
  <c r="BA11" i="76"/>
  <c r="DB11" i="76"/>
  <c r="DJ11" i="76"/>
  <c r="DR11" i="76"/>
  <c r="DZ11" i="76"/>
  <c r="EH11" i="76"/>
  <c r="EP11" i="76"/>
  <c r="EX11" i="76"/>
  <c r="FF11" i="76"/>
  <c r="FN11" i="76"/>
  <c r="FV11" i="76"/>
  <c r="BB11" i="76"/>
  <c r="DC11" i="76"/>
  <c r="DK11" i="76"/>
  <c r="DS11" i="76"/>
  <c r="EA11" i="76"/>
  <c r="EI11" i="76"/>
  <c r="EQ11" i="76"/>
  <c r="EY11" i="76"/>
  <c r="FG11" i="76"/>
  <c r="FO11" i="76"/>
  <c r="FW11" i="76"/>
  <c r="CV11" i="76"/>
  <c r="DD11" i="76"/>
  <c r="DL11" i="76"/>
  <c r="DT11" i="76"/>
  <c r="EB11" i="76"/>
  <c r="EJ11" i="76"/>
  <c r="ER11" i="76"/>
  <c r="EZ11" i="76"/>
  <c r="FH11" i="76"/>
  <c r="FP11" i="76"/>
  <c r="FX11" i="76"/>
  <c r="AV11" i="76"/>
  <c r="CW11" i="76"/>
  <c r="DE11" i="76"/>
  <c r="DM11" i="76"/>
  <c r="DU11" i="76"/>
  <c r="EC11" i="76"/>
  <c r="EK11" i="76"/>
  <c r="ES11" i="76"/>
  <c r="FA11" i="76"/>
  <c r="FI11" i="76"/>
  <c r="FQ11" i="76"/>
  <c r="FY11" i="76"/>
  <c r="AW11" i="76"/>
  <c r="CX11" i="76"/>
  <c r="DF11" i="76"/>
  <c r="DN11" i="76"/>
  <c r="DV11" i="76"/>
  <c r="ED11" i="76"/>
  <c r="EL11" i="76"/>
  <c r="ET11" i="76"/>
  <c r="FB11" i="76"/>
  <c r="FJ11" i="76"/>
  <c r="FR11" i="76"/>
  <c r="FZ11" i="76"/>
  <c r="AX11" i="76"/>
  <c r="CY11" i="76"/>
  <c r="DG11" i="76"/>
  <c r="DO11" i="76"/>
  <c r="DW11" i="76"/>
  <c r="EE11" i="76"/>
  <c r="EM11" i="76"/>
  <c r="EU11" i="76"/>
  <c r="FC11" i="76"/>
  <c r="FK11" i="76"/>
  <c r="FS11" i="76"/>
  <c r="GA11" i="76"/>
  <c r="AU11" i="76"/>
  <c r="BC11" i="76"/>
  <c r="BD11" i="76"/>
  <c r="BE11" i="76"/>
  <c r="BF11" i="76"/>
  <c r="BG11" i="76"/>
  <c r="BH11" i="76"/>
  <c r="BI11" i="76"/>
  <c r="BJ11" i="76"/>
  <c r="BK11" i="76"/>
  <c r="BL11" i="76"/>
  <c r="BM11" i="76"/>
  <c r="BN11" i="76"/>
  <c r="BO11" i="76"/>
  <c r="BP11" i="76"/>
  <c r="BQ11" i="76"/>
  <c r="BR11" i="76"/>
  <c r="BS11" i="76"/>
  <c r="BT11" i="76"/>
  <c r="BU11" i="76"/>
  <c r="BV11" i="76"/>
  <c r="BW11" i="76"/>
  <c r="BX11" i="76"/>
  <c r="BY11" i="76"/>
  <c r="BZ11" i="76"/>
  <c r="CA11" i="76"/>
  <c r="CB11" i="76"/>
  <c r="CC11" i="76"/>
  <c r="CD11" i="76"/>
  <c r="CE11" i="76"/>
  <c r="CF11" i="76"/>
  <c r="CG11" i="76"/>
  <c r="CH11" i="76"/>
  <c r="CI11" i="76"/>
  <c r="CJ11" i="76"/>
  <c r="CK11" i="76"/>
  <c r="CL11" i="76"/>
  <c r="CM11" i="76"/>
  <c r="CN11" i="76"/>
  <c r="CO11" i="76"/>
  <c r="CP11" i="76"/>
  <c r="CQ11" i="76"/>
  <c r="CR11" i="76"/>
  <c r="CS11" i="76"/>
  <c r="CT11" i="76"/>
  <c r="CU11" i="76"/>
  <c r="F19" i="76"/>
  <c r="N19" i="76"/>
  <c r="V19" i="76"/>
  <c r="AD19" i="76"/>
  <c r="AL19" i="76"/>
  <c r="G19" i="76"/>
  <c r="O19" i="76"/>
  <c r="W19" i="76"/>
  <c r="AE19" i="76"/>
  <c r="AM19" i="76"/>
  <c r="H19" i="76"/>
  <c r="P19" i="76"/>
  <c r="X19" i="76"/>
  <c r="AF19" i="76"/>
  <c r="AN19" i="76"/>
  <c r="I19" i="76"/>
  <c r="Q19" i="76"/>
  <c r="Y19" i="76"/>
  <c r="AG19" i="76"/>
  <c r="AP19" i="76"/>
  <c r="J19" i="76"/>
  <c r="R19" i="76"/>
  <c r="Z19" i="76"/>
  <c r="AH19" i="76"/>
  <c r="AQ19" i="76"/>
  <c r="K19" i="76"/>
  <c r="S19" i="76"/>
  <c r="AA19" i="76"/>
  <c r="AI19" i="76"/>
  <c r="AR19" i="76"/>
  <c r="D19" i="76"/>
  <c r="L19" i="76"/>
  <c r="T19" i="76"/>
  <c r="AB19" i="76"/>
  <c r="AJ19" i="76"/>
  <c r="AS19" i="76"/>
  <c r="E19" i="76"/>
  <c r="M19" i="76"/>
  <c r="U19" i="76"/>
  <c r="AC19" i="76"/>
  <c r="AK19" i="76"/>
  <c r="AT19" i="76"/>
  <c r="AX19" i="76"/>
  <c r="CY19" i="76"/>
  <c r="AY19" i="76"/>
  <c r="CZ19" i="76"/>
  <c r="AZ19" i="76"/>
  <c r="DA19" i="76"/>
  <c r="BA19" i="76"/>
  <c r="DB19" i="76"/>
  <c r="BB19" i="76"/>
  <c r="DC19" i="76"/>
  <c r="CV19" i="76"/>
  <c r="DD19" i="76"/>
  <c r="AV19" i="76"/>
  <c r="CW19" i="76"/>
  <c r="AW19" i="76"/>
  <c r="CX19" i="76"/>
  <c r="DE19" i="76"/>
  <c r="DM19" i="76"/>
  <c r="DU19" i="76"/>
  <c r="EC19" i="76"/>
  <c r="EK19" i="76"/>
  <c r="ES19" i="76"/>
  <c r="FA19" i="76"/>
  <c r="FI19" i="76"/>
  <c r="FQ19" i="76"/>
  <c r="FY19" i="76"/>
  <c r="DF19" i="76"/>
  <c r="DN19" i="76"/>
  <c r="DV19" i="76"/>
  <c r="ED19" i="76"/>
  <c r="EL19" i="76"/>
  <c r="ET19" i="76"/>
  <c r="FB19" i="76"/>
  <c r="FJ19" i="76"/>
  <c r="FR19" i="76"/>
  <c r="FZ19" i="76"/>
  <c r="DG19" i="76"/>
  <c r="DO19" i="76"/>
  <c r="DW19" i="76"/>
  <c r="EE19" i="76"/>
  <c r="EM19" i="76"/>
  <c r="EU19" i="76"/>
  <c r="FC19" i="76"/>
  <c r="FK19" i="76"/>
  <c r="FS19" i="76"/>
  <c r="GA19" i="76"/>
  <c r="DH19" i="76"/>
  <c r="DP19" i="76"/>
  <c r="DX19" i="76"/>
  <c r="EF19" i="76"/>
  <c r="EN19" i="76"/>
  <c r="EV19" i="76"/>
  <c r="FD19" i="76"/>
  <c r="FL19" i="76"/>
  <c r="FT19" i="76"/>
  <c r="GB19" i="76"/>
  <c r="DI19" i="76"/>
  <c r="DQ19" i="76"/>
  <c r="DY19" i="76"/>
  <c r="EG19" i="76"/>
  <c r="EO19" i="76"/>
  <c r="EW19" i="76"/>
  <c r="FE19" i="76"/>
  <c r="FM19" i="76"/>
  <c r="FU19" i="76"/>
  <c r="DJ19" i="76"/>
  <c r="DR19" i="76"/>
  <c r="DZ19" i="76"/>
  <c r="EH19" i="76"/>
  <c r="EP19" i="76"/>
  <c r="EX19" i="76"/>
  <c r="FF19" i="76"/>
  <c r="FN19" i="76"/>
  <c r="FV19" i="76"/>
  <c r="DK19" i="76"/>
  <c r="DS19" i="76"/>
  <c r="EA19" i="76"/>
  <c r="EI19" i="76"/>
  <c r="EQ19" i="76"/>
  <c r="EY19" i="76"/>
  <c r="FG19" i="76"/>
  <c r="FO19" i="76"/>
  <c r="FW19" i="76"/>
  <c r="DL19" i="76"/>
  <c r="DT19" i="76"/>
  <c r="EB19" i="76"/>
  <c r="EJ19" i="76"/>
  <c r="ER19" i="76"/>
  <c r="EZ19" i="76"/>
  <c r="FH19" i="76"/>
  <c r="FP19" i="76"/>
  <c r="FX19" i="76"/>
  <c r="AU19" i="76"/>
  <c r="BC19" i="76"/>
  <c r="BD19" i="76"/>
  <c r="BE19" i="76"/>
  <c r="BF19" i="76"/>
  <c r="BG19" i="76"/>
  <c r="BH19" i="76"/>
  <c r="BI19" i="76"/>
  <c r="BJ19" i="76"/>
  <c r="BK19" i="76"/>
  <c r="BL19" i="76"/>
  <c r="BM19" i="76"/>
  <c r="BN19" i="76"/>
  <c r="BO19" i="76"/>
  <c r="BP19" i="76"/>
  <c r="BQ19" i="76"/>
  <c r="BR19" i="76"/>
  <c r="BS19" i="76"/>
  <c r="BT19" i="76"/>
  <c r="BU19" i="76"/>
  <c r="BV19" i="76"/>
  <c r="BW19" i="76"/>
  <c r="BX19" i="76"/>
  <c r="BY19" i="76"/>
  <c r="BZ19" i="76"/>
  <c r="CA19" i="76"/>
  <c r="CB19" i="76"/>
  <c r="CC19" i="76"/>
  <c r="CD19" i="76"/>
  <c r="CE19" i="76"/>
  <c r="CF19" i="76"/>
  <c r="CG19" i="76"/>
  <c r="CH19" i="76"/>
  <c r="CI19" i="76"/>
  <c r="CJ19" i="76"/>
  <c r="CK19" i="76"/>
  <c r="CL19" i="76"/>
  <c r="CM19" i="76"/>
  <c r="CN19" i="76"/>
  <c r="CO19" i="76"/>
  <c r="CP19" i="76"/>
  <c r="CQ19" i="76"/>
  <c r="CR19" i="76"/>
  <c r="CS19" i="76"/>
  <c r="CT19" i="76"/>
  <c r="CU19" i="76"/>
  <c r="E27" i="76"/>
  <c r="M27" i="76"/>
  <c r="U27" i="76"/>
  <c r="AC27" i="76"/>
  <c r="AK27" i="76"/>
  <c r="AT27" i="76"/>
  <c r="F27" i="76"/>
  <c r="N27" i="76"/>
  <c r="V27" i="76"/>
  <c r="AD27" i="76"/>
  <c r="AL27" i="76"/>
  <c r="G27" i="76"/>
  <c r="O27" i="76"/>
  <c r="W27" i="76"/>
  <c r="AE27" i="76"/>
  <c r="AM27" i="76"/>
  <c r="H27" i="76"/>
  <c r="P27" i="76"/>
  <c r="X27" i="76"/>
  <c r="AF27" i="76"/>
  <c r="AN27" i="76"/>
  <c r="I27" i="76"/>
  <c r="Q27" i="76"/>
  <c r="Y27" i="76"/>
  <c r="AG27" i="76"/>
  <c r="AP27" i="76"/>
  <c r="J27" i="76"/>
  <c r="R27" i="76"/>
  <c r="Z27" i="76"/>
  <c r="AH27" i="76"/>
  <c r="AQ27" i="76"/>
  <c r="K27" i="76"/>
  <c r="S27" i="76"/>
  <c r="AA27" i="76"/>
  <c r="AI27" i="76"/>
  <c r="AR27" i="76"/>
  <c r="D27" i="76"/>
  <c r="L27" i="76"/>
  <c r="T27" i="76"/>
  <c r="AB27" i="76"/>
  <c r="AJ27" i="76"/>
  <c r="AS27" i="76"/>
  <c r="AW27" i="76"/>
  <c r="CW27" i="76"/>
  <c r="DE27" i="76"/>
  <c r="DM27" i="76"/>
  <c r="DU27" i="76"/>
  <c r="EC27" i="76"/>
  <c r="EK27" i="76"/>
  <c r="ES27" i="76"/>
  <c r="FA27" i="76"/>
  <c r="FI27" i="76"/>
  <c r="FQ27" i="76"/>
  <c r="FY27" i="76"/>
  <c r="AX27" i="76"/>
  <c r="CX27" i="76"/>
  <c r="DF27" i="76"/>
  <c r="DN27" i="76"/>
  <c r="DV27" i="76"/>
  <c r="ED27" i="76"/>
  <c r="EL27" i="76"/>
  <c r="ET27" i="76"/>
  <c r="FB27" i="76"/>
  <c r="FJ27" i="76"/>
  <c r="FR27" i="76"/>
  <c r="FZ27" i="76"/>
  <c r="AY27" i="76"/>
  <c r="CY27" i="76"/>
  <c r="DG27" i="76"/>
  <c r="DO27" i="76"/>
  <c r="DW27" i="76"/>
  <c r="EE27" i="76"/>
  <c r="EM27" i="76"/>
  <c r="EU27" i="76"/>
  <c r="FC27" i="76"/>
  <c r="FK27" i="76"/>
  <c r="FS27" i="76"/>
  <c r="GA27" i="76"/>
  <c r="AZ27" i="76"/>
  <c r="CZ27" i="76"/>
  <c r="DH27" i="76"/>
  <c r="DP27" i="76"/>
  <c r="DX27" i="76"/>
  <c r="EF27" i="76"/>
  <c r="EN27" i="76"/>
  <c r="EV27" i="76"/>
  <c r="FD27" i="76"/>
  <c r="FL27" i="76"/>
  <c r="FT27" i="76"/>
  <c r="GB27" i="76"/>
  <c r="BA27" i="76"/>
  <c r="DA27" i="76"/>
  <c r="DI27" i="76"/>
  <c r="DQ27" i="76"/>
  <c r="DY27" i="76"/>
  <c r="EG27" i="76"/>
  <c r="EO27" i="76"/>
  <c r="EW27" i="76"/>
  <c r="FE27" i="76"/>
  <c r="FM27" i="76"/>
  <c r="FU27" i="76"/>
  <c r="BB27" i="76"/>
  <c r="DB27" i="76"/>
  <c r="DJ27" i="76"/>
  <c r="DR27" i="76"/>
  <c r="DZ27" i="76"/>
  <c r="EH27" i="76"/>
  <c r="EP27" i="76"/>
  <c r="EX27" i="76"/>
  <c r="FF27" i="76"/>
  <c r="FN27" i="76"/>
  <c r="FV27" i="76"/>
  <c r="BC27" i="76"/>
  <c r="DC27" i="76"/>
  <c r="DK27" i="76"/>
  <c r="DS27" i="76"/>
  <c r="EA27" i="76"/>
  <c r="EI27" i="76"/>
  <c r="EQ27" i="76"/>
  <c r="EY27" i="76"/>
  <c r="FG27" i="76"/>
  <c r="FO27" i="76"/>
  <c r="FW27" i="76"/>
  <c r="AV27" i="76"/>
  <c r="CV27" i="76"/>
  <c r="DD27" i="76"/>
  <c r="DL27" i="76"/>
  <c r="DT27" i="76"/>
  <c r="EB27" i="76"/>
  <c r="EJ27" i="76"/>
  <c r="ER27" i="76"/>
  <c r="EZ27" i="76"/>
  <c r="FH27" i="76"/>
  <c r="FP27" i="76"/>
  <c r="FX27" i="76"/>
  <c r="AU27" i="76"/>
  <c r="BD27" i="76"/>
  <c r="BE27" i="76"/>
  <c r="BF27" i="76"/>
  <c r="BG27" i="76"/>
  <c r="BH27" i="76"/>
  <c r="BI27" i="76"/>
  <c r="BJ27" i="76"/>
  <c r="BK27" i="76"/>
  <c r="BL27" i="76"/>
  <c r="BM27" i="76"/>
  <c r="BN27" i="76"/>
  <c r="BO27" i="76"/>
  <c r="BP27" i="76"/>
  <c r="BQ27" i="76"/>
  <c r="BR27" i="76"/>
  <c r="BS27" i="76"/>
  <c r="BT27" i="76"/>
  <c r="BU27" i="76"/>
  <c r="BV27" i="76"/>
  <c r="BW27" i="76"/>
  <c r="BX27" i="76"/>
  <c r="BY27" i="76"/>
  <c r="BZ27" i="76"/>
  <c r="CA27" i="76"/>
  <c r="CB27" i="76"/>
  <c r="CC27" i="76"/>
  <c r="CD27" i="76"/>
  <c r="CE27" i="76"/>
  <c r="CF27" i="76"/>
  <c r="CG27" i="76"/>
  <c r="CH27" i="76"/>
  <c r="CI27" i="76"/>
  <c r="CJ27" i="76"/>
  <c r="CK27" i="76"/>
  <c r="CL27" i="76"/>
  <c r="CM27" i="76"/>
  <c r="CN27" i="76"/>
  <c r="CO27" i="76"/>
  <c r="CP27" i="76"/>
  <c r="CQ27" i="76"/>
  <c r="CR27" i="76"/>
  <c r="CS27" i="76"/>
  <c r="CT27" i="76"/>
  <c r="CU27" i="76"/>
  <c r="E35" i="76"/>
  <c r="M35" i="76"/>
  <c r="U35" i="76"/>
  <c r="AC35" i="76"/>
  <c r="AK35" i="76"/>
  <c r="AT35" i="76"/>
  <c r="F35" i="76"/>
  <c r="N35" i="76"/>
  <c r="V35" i="76"/>
  <c r="AD35" i="76"/>
  <c r="AL35" i="76"/>
  <c r="G35" i="76"/>
  <c r="O35" i="76"/>
  <c r="W35" i="76"/>
  <c r="AE35" i="76"/>
  <c r="AM35" i="76"/>
  <c r="J35" i="76"/>
  <c r="R35" i="76"/>
  <c r="Z35" i="76"/>
  <c r="AH35" i="76"/>
  <c r="AQ35" i="76"/>
  <c r="D35" i="76"/>
  <c r="L35" i="76"/>
  <c r="T35" i="76"/>
  <c r="AB35" i="76"/>
  <c r="AJ35" i="76"/>
  <c r="H35" i="76"/>
  <c r="AA35" i="76"/>
  <c r="I35" i="76"/>
  <c r="AF35" i="76"/>
  <c r="K35" i="76"/>
  <c r="AG35" i="76"/>
  <c r="P35" i="76"/>
  <c r="AI35" i="76"/>
  <c r="Q35" i="76"/>
  <c r="AN35" i="76"/>
  <c r="S35" i="76"/>
  <c r="AP35" i="76"/>
  <c r="X35" i="76"/>
  <c r="AR35" i="76"/>
  <c r="Y35" i="76"/>
  <c r="AS35" i="76"/>
  <c r="BC35" i="76"/>
  <c r="DC35" i="76"/>
  <c r="DK35" i="76"/>
  <c r="DS35" i="76"/>
  <c r="EA35" i="76"/>
  <c r="EI35" i="76"/>
  <c r="EQ35" i="76"/>
  <c r="EY35" i="76"/>
  <c r="FG35" i="76"/>
  <c r="FO35" i="76"/>
  <c r="FW35" i="76"/>
  <c r="AV35" i="76"/>
  <c r="CV35" i="76"/>
  <c r="DD35" i="76"/>
  <c r="DL35" i="76"/>
  <c r="DT35" i="76"/>
  <c r="EB35" i="76"/>
  <c r="EJ35" i="76"/>
  <c r="ER35" i="76"/>
  <c r="EZ35" i="76"/>
  <c r="FH35" i="76"/>
  <c r="FP35" i="76"/>
  <c r="FX35" i="76"/>
  <c r="AW35" i="76"/>
  <c r="CW35" i="76"/>
  <c r="DE35" i="76"/>
  <c r="DM35" i="76"/>
  <c r="DU35" i="76"/>
  <c r="EC35" i="76"/>
  <c r="EK35" i="76"/>
  <c r="ES35" i="76"/>
  <c r="FA35" i="76"/>
  <c r="FI35" i="76"/>
  <c r="FQ35" i="76"/>
  <c r="FY35" i="76"/>
  <c r="AX35" i="76"/>
  <c r="CX35" i="76"/>
  <c r="DF35" i="76"/>
  <c r="DN35" i="76"/>
  <c r="DV35" i="76"/>
  <c r="ED35" i="76"/>
  <c r="EL35" i="76"/>
  <c r="ET35" i="76"/>
  <c r="FB35" i="76"/>
  <c r="FJ35" i="76"/>
  <c r="FR35" i="76"/>
  <c r="FZ35" i="76"/>
  <c r="AY35" i="76"/>
  <c r="CY35" i="76"/>
  <c r="DG35" i="76"/>
  <c r="DO35" i="76"/>
  <c r="DW35" i="76"/>
  <c r="EE35" i="76"/>
  <c r="EM35" i="76"/>
  <c r="EU35" i="76"/>
  <c r="FC35" i="76"/>
  <c r="FK35" i="76"/>
  <c r="FS35" i="76"/>
  <c r="GA35" i="76"/>
  <c r="AZ35" i="76"/>
  <c r="CZ35" i="76"/>
  <c r="DH35" i="76"/>
  <c r="DP35" i="76"/>
  <c r="DX35" i="76"/>
  <c r="EF35" i="76"/>
  <c r="EN35" i="76"/>
  <c r="EV35" i="76"/>
  <c r="FD35" i="76"/>
  <c r="FL35" i="76"/>
  <c r="FT35" i="76"/>
  <c r="GB35" i="76"/>
  <c r="BA35" i="76"/>
  <c r="DA35" i="76"/>
  <c r="DI35" i="76"/>
  <c r="DQ35" i="76"/>
  <c r="DY35" i="76"/>
  <c r="EG35" i="76"/>
  <c r="EO35" i="76"/>
  <c r="EW35" i="76"/>
  <c r="FE35" i="76"/>
  <c r="FM35" i="76"/>
  <c r="FU35" i="76"/>
  <c r="BB35" i="76"/>
  <c r="DB35" i="76"/>
  <c r="DJ35" i="76"/>
  <c r="DR35" i="76"/>
  <c r="DZ35" i="76"/>
  <c r="EH35" i="76"/>
  <c r="EP35" i="76"/>
  <c r="EX35" i="76"/>
  <c r="FF35" i="76"/>
  <c r="FN35" i="76"/>
  <c r="FV35" i="76"/>
  <c r="AU35" i="76"/>
  <c r="BD35" i="76"/>
  <c r="BE35" i="76"/>
  <c r="BF35" i="76"/>
  <c r="BG35" i="76"/>
  <c r="BH35" i="76"/>
  <c r="BI35" i="76"/>
  <c r="BJ35" i="76"/>
  <c r="BK35" i="76"/>
  <c r="BL35" i="76"/>
  <c r="BM35" i="76"/>
  <c r="BN35" i="76"/>
  <c r="BO35" i="76"/>
  <c r="BP35" i="76"/>
  <c r="BQ35" i="76"/>
  <c r="BR35" i="76"/>
  <c r="BS35" i="76"/>
  <c r="BT35" i="76"/>
  <c r="BU35" i="76"/>
  <c r="BV35" i="76"/>
  <c r="BW35" i="76"/>
  <c r="BX35" i="76"/>
  <c r="BY35" i="76"/>
  <c r="BZ35" i="76"/>
  <c r="CA35" i="76"/>
  <c r="CB35" i="76"/>
  <c r="CC35" i="76"/>
  <c r="CD35" i="76"/>
  <c r="CE35" i="76"/>
  <c r="CF35" i="76"/>
  <c r="CG35" i="76"/>
  <c r="CH35" i="76"/>
  <c r="CI35" i="76"/>
  <c r="CJ35" i="76"/>
  <c r="CK35" i="76"/>
  <c r="CL35" i="76"/>
  <c r="CM35" i="76"/>
  <c r="CN35" i="76"/>
  <c r="CO35" i="76"/>
  <c r="CP35" i="76"/>
  <c r="CQ35" i="76"/>
  <c r="CR35" i="76"/>
  <c r="CS35" i="76"/>
  <c r="CT35" i="76"/>
  <c r="CU35" i="76"/>
  <c r="H43" i="76"/>
  <c r="P43" i="76"/>
  <c r="X43" i="76"/>
  <c r="AF43" i="76"/>
  <c r="AN43" i="76"/>
  <c r="I43" i="76"/>
  <c r="Q43" i="76"/>
  <c r="Y43" i="76"/>
  <c r="AG43" i="76"/>
  <c r="AP43" i="76"/>
  <c r="J43" i="76"/>
  <c r="R43" i="76"/>
  <c r="Z43" i="76"/>
  <c r="AH43" i="76"/>
  <c r="AQ43" i="76"/>
  <c r="K43" i="76"/>
  <c r="S43" i="76"/>
  <c r="AA43" i="76"/>
  <c r="AI43" i="76"/>
  <c r="AR43" i="76"/>
  <c r="D43" i="76"/>
  <c r="L43" i="76"/>
  <c r="T43" i="76"/>
  <c r="AB43" i="76"/>
  <c r="AJ43" i="76"/>
  <c r="AS43" i="76"/>
  <c r="E43" i="76"/>
  <c r="M43" i="76"/>
  <c r="U43" i="76"/>
  <c r="AC43" i="76"/>
  <c r="AK43" i="76"/>
  <c r="AT43" i="76"/>
  <c r="F43" i="76"/>
  <c r="N43" i="76"/>
  <c r="V43" i="76"/>
  <c r="AD43" i="76"/>
  <c r="AL43" i="76"/>
  <c r="G43" i="76"/>
  <c r="O43" i="76"/>
  <c r="W43" i="76"/>
  <c r="AE43" i="76"/>
  <c r="AM43" i="76"/>
  <c r="BC43" i="76"/>
  <c r="DC43" i="76"/>
  <c r="DK43" i="76"/>
  <c r="DS43" i="76"/>
  <c r="EA43" i="76"/>
  <c r="EI43" i="76"/>
  <c r="EQ43" i="76"/>
  <c r="EY43" i="76"/>
  <c r="FG43" i="76"/>
  <c r="FO43" i="76"/>
  <c r="FW43" i="76"/>
  <c r="AV43" i="76"/>
  <c r="CV43" i="76"/>
  <c r="DD43" i="76"/>
  <c r="DL43" i="76"/>
  <c r="DT43" i="76"/>
  <c r="EB43" i="76"/>
  <c r="EJ43" i="76"/>
  <c r="ER43" i="76"/>
  <c r="EZ43" i="76"/>
  <c r="FH43" i="76"/>
  <c r="FP43" i="76"/>
  <c r="FX43" i="76"/>
  <c r="AW43" i="76"/>
  <c r="CW43" i="76"/>
  <c r="DE43" i="76"/>
  <c r="DM43" i="76"/>
  <c r="DU43" i="76"/>
  <c r="EC43" i="76"/>
  <c r="EK43" i="76"/>
  <c r="ES43" i="76"/>
  <c r="FA43" i="76"/>
  <c r="FI43" i="76"/>
  <c r="FQ43" i="76"/>
  <c r="FY43" i="76"/>
  <c r="AX43" i="76"/>
  <c r="CX43" i="76"/>
  <c r="DF43" i="76"/>
  <c r="DN43" i="76"/>
  <c r="DV43" i="76"/>
  <c r="ED43" i="76"/>
  <c r="EL43" i="76"/>
  <c r="ET43" i="76"/>
  <c r="FB43" i="76"/>
  <c r="FJ43" i="76"/>
  <c r="FR43" i="76"/>
  <c r="FZ43" i="76"/>
  <c r="AY43" i="76"/>
  <c r="CY43" i="76"/>
  <c r="DG43" i="76"/>
  <c r="DO43" i="76"/>
  <c r="DW43" i="76"/>
  <c r="EE43" i="76"/>
  <c r="EM43" i="76"/>
  <c r="EU43" i="76"/>
  <c r="FC43" i="76"/>
  <c r="FK43" i="76"/>
  <c r="FS43" i="76"/>
  <c r="GA43" i="76"/>
  <c r="AZ43" i="76"/>
  <c r="CZ43" i="76"/>
  <c r="DH43" i="76"/>
  <c r="DP43" i="76"/>
  <c r="DX43" i="76"/>
  <c r="EF43" i="76"/>
  <c r="EN43" i="76"/>
  <c r="EV43" i="76"/>
  <c r="FD43" i="76"/>
  <c r="FL43" i="76"/>
  <c r="FT43" i="76"/>
  <c r="GB43" i="76"/>
  <c r="BA43" i="76"/>
  <c r="DA43" i="76"/>
  <c r="DI43" i="76"/>
  <c r="DQ43" i="76"/>
  <c r="DY43" i="76"/>
  <c r="EG43" i="76"/>
  <c r="EO43" i="76"/>
  <c r="EW43" i="76"/>
  <c r="FE43" i="76"/>
  <c r="FM43" i="76"/>
  <c r="FU43" i="76"/>
  <c r="BB43" i="76"/>
  <c r="DB43" i="76"/>
  <c r="DJ43" i="76"/>
  <c r="DR43" i="76"/>
  <c r="DZ43" i="76"/>
  <c r="EH43" i="76"/>
  <c r="EP43" i="76"/>
  <c r="EX43" i="76"/>
  <c r="FF43" i="76"/>
  <c r="FN43" i="76"/>
  <c r="FV43" i="76"/>
  <c r="AU43" i="76"/>
  <c r="BD43" i="76"/>
  <c r="BE43" i="76"/>
  <c r="BF43" i="76"/>
  <c r="BG43" i="76"/>
  <c r="BH43" i="76"/>
  <c r="BI43" i="76"/>
  <c r="BJ43" i="76"/>
  <c r="BK43" i="76"/>
  <c r="BL43" i="76"/>
  <c r="BM43" i="76"/>
  <c r="BN43" i="76"/>
  <c r="BO43" i="76"/>
  <c r="BP43" i="76"/>
  <c r="BQ43" i="76"/>
  <c r="BR43" i="76"/>
  <c r="BS43" i="76"/>
  <c r="BT43" i="76"/>
  <c r="BU43" i="76"/>
  <c r="BV43" i="76"/>
  <c r="BW43" i="76"/>
  <c r="BX43" i="76"/>
  <c r="BY43" i="76"/>
  <c r="BZ43" i="76"/>
  <c r="CA43" i="76"/>
  <c r="CB43" i="76"/>
  <c r="CC43" i="76"/>
  <c r="CD43" i="76"/>
  <c r="CE43" i="76"/>
  <c r="CF43" i="76"/>
  <c r="CG43" i="76"/>
  <c r="CH43" i="76"/>
  <c r="CI43" i="76"/>
  <c r="CJ43" i="76"/>
  <c r="CK43" i="76"/>
  <c r="CL43" i="76"/>
  <c r="CM43" i="76"/>
  <c r="CN43" i="76"/>
  <c r="CO43" i="76"/>
  <c r="CP43" i="76"/>
  <c r="CQ43" i="76"/>
  <c r="CR43" i="76"/>
  <c r="CS43" i="76"/>
  <c r="CT43" i="76"/>
  <c r="CU43" i="76"/>
  <c r="H51" i="76"/>
  <c r="P51" i="76"/>
  <c r="I51" i="76"/>
  <c r="Q51" i="76"/>
  <c r="J51" i="76"/>
  <c r="R51" i="76"/>
  <c r="Z51" i="76"/>
  <c r="AH51" i="76"/>
  <c r="AQ51" i="76"/>
  <c r="K51" i="76"/>
  <c r="S51" i="76"/>
  <c r="AA51" i="76"/>
  <c r="AI51" i="76"/>
  <c r="AR51" i="76"/>
  <c r="D51" i="76"/>
  <c r="L51" i="76"/>
  <c r="T51" i="76"/>
  <c r="AB51" i="76"/>
  <c r="AJ51" i="76"/>
  <c r="AS51" i="76"/>
  <c r="E51" i="76"/>
  <c r="M51" i="76"/>
  <c r="U51" i="76"/>
  <c r="AC51" i="76"/>
  <c r="AK51" i="76"/>
  <c r="AT51" i="76"/>
  <c r="F51" i="76"/>
  <c r="N51" i="76"/>
  <c r="V51" i="76"/>
  <c r="AD51" i="76"/>
  <c r="AL51" i="76"/>
  <c r="G51" i="76"/>
  <c r="O51" i="76"/>
  <c r="W51" i="76"/>
  <c r="AE51" i="76"/>
  <c r="AM51" i="76"/>
  <c r="X51" i="76"/>
  <c r="Y51" i="76"/>
  <c r="AF51" i="76"/>
  <c r="AG51" i="76"/>
  <c r="AN51" i="76"/>
  <c r="AP51" i="76"/>
  <c r="AZ51" i="76"/>
  <c r="CZ51" i="76"/>
  <c r="DH51" i="76"/>
  <c r="DP51" i="76"/>
  <c r="DX51" i="76"/>
  <c r="EF51" i="76"/>
  <c r="EN51" i="76"/>
  <c r="EV51" i="76"/>
  <c r="FD51" i="76"/>
  <c r="FL51" i="76"/>
  <c r="FT51" i="76"/>
  <c r="GB51" i="76"/>
  <c r="BA51" i="76"/>
  <c r="DA51" i="76"/>
  <c r="DI51" i="76"/>
  <c r="DQ51" i="76"/>
  <c r="DY51" i="76"/>
  <c r="EG51" i="76"/>
  <c r="EO51" i="76"/>
  <c r="EW51" i="76"/>
  <c r="FE51" i="76"/>
  <c r="FM51" i="76"/>
  <c r="FU51" i="76"/>
  <c r="BB51" i="76"/>
  <c r="DB51" i="76"/>
  <c r="DJ51" i="76"/>
  <c r="DR51" i="76"/>
  <c r="DZ51" i="76"/>
  <c r="EH51" i="76"/>
  <c r="EP51" i="76"/>
  <c r="EX51" i="76"/>
  <c r="FF51" i="76"/>
  <c r="FN51" i="76"/>
  <c r="FV51" i="76"/>
  <c r="BC51" i="76"/>
  <c r="DC51" i="76"/>
  <c r="DK51" i="76"/>
  <c r="DS51" i="76"/>
  <c r="EA51" i="76"/>
  <c r="EI51" i="76"/>
  <c r="EQ51" i="76"/>
  <c r="EY51" i="76"/>
  <c r="FG51" i="76"/>
  <c r="FO51" i="76"/>
  <c r="FW51" i="76"/>
  <c r="AV51" i="76"/>
  <c r="CV51" i="76"/>
  <c r="DD51" i="76"/>
  <c r="DL51" i="76"/>
  <c r="DT51" i="76"/>
  <c r="EB51" i="76"/>
  <c r="EJ51" i="76"/>
  <c r="ER51" i="76"/>
  <c r="EZ51" i="76"/>
  <c r="FH51" i="76"/>
  <c r="FP51" i="76"/>
  <c r="FX51" i="76"/>
  <c r="AW51" i="76"/>
  <c r="CW51" i="76"/>
  <c r="DE51" i="76"/>
  <c r="DM51" i="76"/>
  <c r="DU51" i="76"/>
  <c r="EC51" i="76"/>
  <c r="EK51" i="76"/>
  <c r="ES51" i="76"/>
  <c r="FA51" i="76"/>
  <c r="FI51" i="76"/>
  <c r="FQ51" i="76"/>
  <c r="FY51" i="76"/>
  <c r="AX51" i="76"/>
  <c r="CX51" i="76"/>
  <c r="DF51" i="76"/>
  <c r="DN51" i="76"/>
  <c r="DV51" i="76"/>
  <c r="ED51" i="76"/>
  <c r="EL51" i="76"/>
  <c r="ET51" i="76"/>
  <c r="FB51" i="76"/>
  <c r="FJ51" i="76"/>
  <c r="FR51" i="76"/>
  <c r="FZ51" i="76"/>
  <c r="AY51" i="76"/>
  <c r="CY51" i="76"/>
  <c r="DG51" i="76"/>
  <c r="DO51" i="76"/>
  <c r="DW51" i="76"/>
  <c r="EE51" i="76"/>
  <c r="EM51" i="76"/>
  <c r="EU51" i="76"/>
  <c r="FC51" i="76"/>
  <c r="FK51" i="76"/>
  <c r="FS51" i="76"/>
  <c r="GA51" i="76"/>
  <c r="AU51" i="76"/>
  <c r="BD51" i="76"/>
  <c r="BE51" i="76"/>
  <c r="BF51" i="76"/>
  <c r="BG51" i="76"/>
  <c r="BH51" i="76"/>
  <c r="BI51" i="76"/>
  <c r="BJ51" i="76"/>
  <c r="BK51" i="76"/>
  <c r="BL51" i="76"/>
  <c r="BM51" i="76"/>
  <c r="BN51" i="76"/>
  <c r="BO51" i="76"/>
  <c r="BP51" i="76"/>
  <c r="BQ51" i="76"/>
  <c r="BR51" i="76"/>
  <c r="BS51" i="76"/>
  <c r="BT51" i="76"/>
  <c r="BU51" i="76"/>
  <c r="BV51" i="76"/>
  <c r="BW51" i="76"/>
  <c r="BX51" i="76"/>
  <c r="BY51" i="76"/>
  <c r="BZ51" i="76"/>
  <c r="CA51" i="76"/>
  <c r="CB51" i="76"/>
  <c r="CC51" i="76"/>
  <c r="CD51" i="76"/>
  <c r="CE51" i="76"/>
  <c r="CF51" i="76"/>
  <c r="CG51" i="76"/>
  <c r="CH51" i="76"/>
  <c r="CI51" i="76"/>
  <c r="CJ51" i="76"/>
  <c r="CK51" i="76"/>
  <c r="CL51" i="76"/>
  <c r="CM51" i="76"/>
  <c r="CN51" i="76"/>
  <c r="CO51" i="76"/>
  <c r="CP51" i="76"/>
  <c r="CQ51" i="76"/>
  <c r="CR51" i="76"/>
  <c r="CS51" i="76"/>
  <c r="CT51" i="76"/>
  <c r="CU51" i="76"/>
  <c r="K59" i="76"/>
  <c r="S59" i="76"/>
  <c r="AA59" i="76"/>
  <c r="AI59" i="76"/>
  <c r="AR59" i="76"/>
  <c r="D59" i="76"/>
  <c r="L59" i="76"/>
  <c r="T59" i="76"/>
  <c r="AB59" i="76"/>
  <c r="AJ59" i="76"/>
  <c r="AS59" i="76"/>
  <c r="E59" i="76"/>
  <c r="M59" i="76"/>
  <c r="U59" i="76"/>
  <c r="AC59" i="76"/>
  <c r="AK59" i="76"/>
  <c r="AT59" i="76"/>
  <c r="F59" i="76"/>
  <c r="N59" i="76"/>
  <c r="V59" i="76"/>
  <c r="AD59" i="76"/>
  <c r="AL59" i="76"/>
  <c r="G59" i="76"/>
  <c r="O59" i="76"/>
  <c r="W59" i="76"/>
  <c r="AE59" i="76"/>
  <c r="AM59" i="76"/>
  <c r="H59" i="76"/>
  <c r="P59" i="76"/>
  <c r="X59" i="76"/>
  <c r="AF59" i="76"/>
  <c r="AN59" i="76"/>
  <c r="I59" i="76"/>
  <c r="Q59" i="76"/>
  <c r="Y59" i="76"/>
  <c r="AG59" i="76"/>
  <c r="AP59" i="76"/>
  <c r="J59" i="76"/>
  <c r="R59" i="76"/>
  <c r="Z59" i="76"/>
  <c r="AH59" i="76"/>
  <c r="AQ59" i="76"/>
  <c r="AZ59" i="76"/>
  <c r="CZ59" i="76"/>
  <c r="DH59" i="76"/>
  <c r="DP59" i="76"/>
  <c r="DX59" i="76"/>
  <c r="EF59" i="76"/>
  <c r="EN59" i="76"/>
  <c r="EV59" i="76"/>
  <c r="FD59" i="76"/>
  <c r="FL59" i="76"/>
  <c r="FT59" i="76"/>
  <c r="GB59" i="76"/>
  <c r="BA59" i="76"/>
  <c r="DA59" i="76"/>
  <c r="DI59" i="76"/>
  <c r="DQ59" i="76"/>
  <c r="DY59" i="76"/>
  <c r="EG59" i="76"/>
  <c r="EO59" i="76"/>
  <c r="EW59" i="76"/>
  <c r="FE59" i="76"/>
  <c r="FM59" i="76"/>
  <c r="FU59" i="76"/>
  <c r="BB59" i="76"/>
  <c r="DB59" i="76"/>
  <c r="DJ59" i="76"/>
  <c r="DR59" i="76"/>
  <c r="DZ59" i="76"/>
  <c r="EH59" i="76"/>
  <c r="EP59" i="76"/>
  <c r="EX59" i="76"/>
  <c r="FF59" i="76"/>
  <c r="FN59" i="76"/>
  <c r="FV59" i="76"/>
  <c r="BC59" i="76"/>
  <c r="DC59" i="76"/>
  <c r="DK59" i="76"/>
  <c r="DS59" i="76"/>
  <c r="EA59" i="76"/>
  <c r="EI59" i="76"/>
  <c r="EQ59" i="76"/>
  <c r="EY59" i="76"/>
  <c r="FG59" i="76"/>
  <c r="FO59" i="76"/>
  <c r="FW59" i="76"/>
  <c r="AV59" i="76"/>
  <c r="CV59" i="76"/>
  <c r="DD59" i="76"/>
  <c r="DL59" i="76"/>
  <c r="DT59" i="76"/>
  <c r="EB59" i="76"/>
  <c r="EJ59" i="76"/>
  <c r="ER59" i="76"/>
  <c r="EZ59" i="76"/>
  <c r="FH59" i="76"/>
  <c r="FP59" i="76"/>
  <c r="FX59" i="76"/>
  <c r="AW59" i="76"/>
  <c r="CW59" i="76"/>
  <c r="DE59" i="76"/>
  <c r="DM59" i="76"/>
  <c r="DU59" i="76"/>
  <c r="EC59" i="76"/>
  <c r="EK59" i="76"/>
  <c r="ES59" i="76"/>
  <c r="FA59" i="76"/>
  <c r="FI59" i="76"/>
  <c r="FQ59" i="76"/>
  <c r="FY59" i="76"/>
  <c r="AX59" i="76"/>
  <c r="CX59" i="76"/>
  <c r="DF59" i="76"/>
  <c r="DN59" i="76"/>
  <c r="DV59" i="76"/>
  <c r="ED59" i="76"/>
  <c r="EL59" i="76"/>
  <c r="ET59" i="76"/>
  <c r="FB59" i="76"/>
  <c r="FJ59" i="76"/>
  <c r="FR59" i="76"/>
  <c r="FZ59" i="76"/>
  <c r="AY59" i="76"/>
  <c r="CY59" i="76"/>
  <c r="DG59" i="76"/>
  <c r="DO59" i="76"/>
  <c r="DW59" i="76"/>
  <c r="EE59" i="76"/>
  <c r="EM59" i="76"/>
  <c r="EU59" i="76"/>
  <c r="FC59" i="76"/>
  <c r="FK59" i="76"/>
  <c r="FS59" i="76"/>
  <c r="GA59" i="76"/>
  <c r="AU59" i="76"/>
  <c r="BD59" i="76"/>
  <c r="BE59" i="76"/>
  <c r="BF59" i="76"/>
  <c r="BG59" i="76"/>
  <c r="BH59" i="76"/>
  <c r="BI59" i="76"/>
  <c r="BJ59" i="76"/>
  <c r="BK59" i="76"/>
  <c r="BL59" i="76"/>
  <c r="BM59" i="76"/>
  <c r="BN59" i="76"/>
  <c r="BO59" i="76"/>
  <c r="BP59" i="76"/>
  <c r="BQ59" i="76"/>
  <c r="BR59" i="76"/>
  <c r="BS59" i="76"/>
  <c r="BT59" i="76"/>
  <c r="BU59" i="76"/>
  <c r="BV59" i="76"/>
  <c r="BW59" i="76"/>
  <c r="BX59" i="76"/>
  <c r="BY59" i="76"/>
  <c r="BZ59" i="76"/>
  <c r="CA59" i="76"/>
  <c r="CB59" i="76"/>
  <c r="CC59" i="76"/>
  <c r="CD59" i="76"/>
  <c r="CE59" i="76"/>
  <c r="CF59" i="76"/>
  <c r="CG59" i="76"/>
  <c r="CH59" i="76"/>
  <c r="CI59" i="76"/>
  <c r="CJ59" i="76"/>
  <c r="CK59" i="76"/>
  <c r="CL59" i="76"/>
  <c r="CM59" i="76"/>
  <c r="CN59" i="76"/>
  <c r="CO59" i="76"/>
  <c r="CP59" i="76"/>
  <c r="CQ59" i="76"/>
  <c r="CR59" i="76"/>
  <c r="CS59" i="76"/>
  <c r="CT59" i="76"/>
  <c r="CU59" i="76"/>
  <c r="K67" i="76"/>
  <c r="S67" i="76"/>
  <c r="AA67" i="76"/>
  <c r="AI67" i="76"/>
  <c r="AR67" i="76"/>
  <c r="D67" i="76"/>
  <c r="L67" i="76"/>
  <c r="T67" i="76"/>
  <c r="AB67" i="76"/>
  <c r="AJ67" i="76"/>
  <c r="AS67" i="76"/>
  <c r="E67" i="76"/>
  <c r="M67" i="76"/>
  <c r="U67" i="76"/>
  <c r="AC67" i="76"/>
  <c r="AK67" i="76"/>
  <c r="AT67" i="76"/>
  <c r="F67" i="76"/>
  <c r="N67" i="76"/>
  <c r="V67" i="76"/>
  <c r="AD67" i="76"/>
  <c r="AL67" i="76"/>
  <c r="G67" i="76"/>
  <c r="O67" i="76"/>
  <c r="W67" i="76"/>
  <c r="AE67" i="76"/>
  <c r="AM67" i="76"/>
  <c r="H67" i="76"/>
  <c r="P67" i="76"/>
  <c r="X67" i="76"/>
  <c r="AF67" i="76"/>
  <c r="AN67" i="76"/>
  <c r="I67" i="76"/>
  <c r="Q67" i="76"/>
  <c r="J67" i="76"/>
  <c r="R67" i="76"/>
  <c r="Z67" i="76"/>
  <c r="AH67" i="76"/>
  <c r="AQ67" i="76"/>
  <c r="Y67" i="76"/>
  <c r="AG67" i="76"/>
  <c r="AP67" i="76"/>
  <c r="AW67" i="76"/>
  <c r="CW67" i="76"/>
  <c r="DE67" i="76"/>
  <c r="DM67" i="76"/>
  <c r="DU67" i="76"/>
  <c r="EC67" i="76"/>
  <c r="EK67" i="76"/>
  <c r="ES67" i="76"/>
  <c r="FA67" i="76"/>
  <c r="FI67" i="76"/>
  <c r="FQ67" i="76"/>
  <c r="FY67" i="76"/>
  <c r="AX67" i="76"/>
  <c r="CX67" i="76"/>
  <c r="DF67" i="76"/>
  <c r="DN67" i="76"/>
  <c r="DV67" i="76"/>
  <c r="ED67" i="76"/>
  <c r="EL67" i="76"/>
  <c r="ET67" i="76"/>
  <c r="FB67" i="76"/>
  <c r="FJ67" i="76"/>
  <c r="FR67" i="76"/>
  <c r="FZ67" i="76"/>
  <c r="AY67" i="76"/>
  <c r="CY67" i="76"/>
  <c r="DG67" i="76"/>
  <c r="DO67" i="76"/>
  <c r="DW67" i="76"/>
  <c r="EE67" i="76"/>
  <c r="EM67" i="76"/>
  <c r="EU67" i="76"/>
  <c r="FC67" i="76"/>
  <c r="FK67" i="76"/>
  <c r="FS67" i="76"/>
  <c r="GA67" i="76"/>
  <c r="AZ67" i="76"/>
  <c r="CZ67" i="76"/>
  <c r="DH67" i="76"/>
  <c r="DP67" i="76"/>
  <c r="DX67" i="76"/>
  <c r="EF67" i="76"/>
  <c r="EN67" i="76"/>
  <c r="EV67" i="76"/>
  <c r="FD67" i="76"/>
  <c r="FL67" i="76"/>
  <c r="FT67" i="76"/>
  <c r="GB67" i="76"/>
  <c r="BA67" i="76"/>
  <c r="DA67" i="76"/>
  <c r="DI67" i="76"/>
  <c r="DQ67" i="76"/>
  <c r="DY67" i="76"/>
  <c r="EG67" i="76"/>
  <c r="EO67" i="76"/>
  <c r="EW67" i="76"/>
  <c r="FE67" i="76"/>
  <c r="FM67" i="76"/>
  <c r="FU67" i="76"/>
  <c r="BB67" i="76"/>
  <c r="DB67" i="76"/>
  <c r="DJ67" i="76"/>
  <c r="DR67" i="76"/>
  <c r="DZ67" i="76"/>
  <c r="EH67" i="76"/>
  <c r="EP67" i="76"/>
  <c r="EX67" i="76"/>
  <c r="FF67" i="76"/>
  <c r="FN67" i="76"/>
  <c r="FV67" i="76"/>
  <c r="BC67" i="76"/>
  <c r="DC67" i="76"/>
  <c r="DK67" i="76"/>
  <c r="DS67" i="76"/>
  <c r="EA67" i="76"/>
  <c r="EI67" i="76"/>
  <c r="EQ67" i="76"/>
  <c r="EY67" i="76"/>
  <c r="FG67" i="76"/>
  <c r="FO67" i="76"/>
  <c r="FW67" i="76"/>
  <c r="AV67" i="76"/>
  <c r="CV67" i="76"/>
  <c r="DD67" i="76"/>
  <c r="DL67" i="76"/>
  <c r="DT67" i="76"/>
  <c r="EB67" i="76"/>
  <c r="EJ67" i="76"/>
  <c r="ER67" i="76"/>
  <c r="EZ67" i="76"/>
  <c r="FH67" i="76"/>
  <c r="FP67" i="76"/>
  <c r="FX67" i="76"/>
  <c r="AU67" i="76"/>
  <c r="BD67" i="76"/>
  <c r="BE67" i="76"/>
  <c r="BF67" i="76"/>
  <c r="BG67" i="76"/>
  <c r="BH67" i="76"/>
  <c r="BI67" i="76"/>
  <c r="BJ67" i="76"/>
  <c r="BK67" i="76"/>
  <c r="BL67" i="76"/>
  <c r="BM67" i="76"/>
  <c r="BN67" i="76"/>
  <c r="BO67" i="76"/>
  <c r="BP67" i="76"/>
  <c r="BQ67" i="76"/>
  <c r="BR67" i="76"/>
  <c r="BS67" i="76"/>
  <c r="BT67" i="76"/>
  <c r="BU67" i="76"/>
  <c r="BV67" i="76"/>
  <c r="BW67" i="76"/>
  <c r="BX67" i="76"/>
  <c r="BY67" i="76"/>
  <c r="BZ67" i="76"/>
  <c r="CA67" i="76"/>
  <c r="CB67" i="76"/>
  <c r="CC67" i="76"/>
  <c r="CD67" i="76"/>
  <c r="CE67" i="76"/>
  <c r="CF67" i="76"/>
  <c r="CG67" i="76"/>
  <c r="CH67" i="76"/>
  <c r="CI67" i="76"/>
  <c r="CJ67" i="76"/>
  <c r="CK67" i="76"/>
  <c r="CL67" i="76"/>
  <c r="CM67" i="76"/>
  <c r="CN67" i="76"/>
  <c r="CO67" i="76"/>
  <c r="CP67" i="76"/>
  <c r="CQ67" i="76"/>
  <c r="CR67" i="76"/>
  <c r="CS67" i="76"/>
  <c r="CT67" i="76"/>
  <c r="CU67" i="76"/>
  <c r="I75" i="76"/>
  <c r="Q75" i="76"/>
  <c r="Y75" i="76"/>
  <c r="AG75" i="76"/>
  <c r="AP75" i="76"/>
  <c r="J75" i="76"/>
  <c r="R75" i="76"/>
  <c r="Z75" i="76"/>
  <c r="AH75" i="76"/>
  <c r="AQ75" i="76"/>
  <c r="K75" i="76"/>
  <c r="S75" i="76"/>
  <c r="AA75" i="76"/>
  <c r="AI75" i="76"/>
  <c r="AR75" i="76"/>
  <c r="D75" i="76"/>
  <c r="L75" i="76"/>
  <c r="T75" i="76"/>
  <c r="AB75" i="76"/>
  <c r="AJ75" i="76"/>
  <c r="AS75" i="76"/>
  <c r="E75" i="76"/>
  <c r="M75" i="76"/>
  <c r="U75" i="76"/>
  <c r="AC75" i="76"/>
  <c r="AK75" i="76"/>
  <c r="AT75" i="76"/>
  <c r="F75" i="76"/>
  <c r="N75" i="76"/>
  <c r="V75" i="76"/>
  <c r="AD75" i="76"/>
  <c r="AL75" i="76"/>
  <c r="G75" i="76"/>
  <c r="O75" i="76"/>
  <c r="W75" i="76"/>
  <c r="AE75" i="76"/>
  <c r="AM75" i="76"/>
  <c r="H75" i="76"/>
  <c r="P75" i="76"/>
  <c r="X75" i="76"/>
  <c r="AF75" i="76"/>
  <c r="AN75" i="76"/>
  <c r="AW75" i="76"/>
  <c r="CW75" i="76"/>
  <c r="DE75" i="76"/>
  <c r="DM75" i="76"/>
  <c r="DU75" i="76"/>
  <c r="EC75" i="76"/>
  <c r="EK75" i="76"/>
  <c r="ES75" i="76"/>
  <c r="FA75" i="76"/>
  <c r="FI75" i="76"/>
  <c r="FQ75" i="76"/>
  <c r="FY75" i="76"/>
  <c r="AX75" i="76"/>
  <c r="CX75" i="76"/>
  <c r="DF75" i="76"/>
  <c r="DN75" i="76"/>
  <c r="DV75" i="76"/>
  <c r="ED75" i="76"/>
  <c r="EL75" i="76"/>
  <c r="ET75" i="76"/>
  <c r="FB75" i="76"/>
  <c r="FJ75" i="76"/>
  <c r="FR75" i="76"/>
  <c r="FZ75" i="76"/>
  <c r="AY75" i="76"/>
  <c r="CY75" i="76"/>
  <c r="DG75" i="76"/>
  <c r="DO75" i="76"/>
  <c r="DW75" i="76"/>
  <c r="EE75" i="76"/>
  <c r="EM75" i="76"/>
  <c r="EU75" i="76"/>
  <c r="FC75" i="76"/>
  <c r="FK75" i="76"/>
  <c r="FS75" i="76"/>
  <c r="GA75" i="76"/>
  <c r="AZ75" i="76"/>
  <c r="CZ75" i="76"/>
  <c r="DH75" i="76"/>
  <c r="DP75" i="76"/>
  <c r="DX75" i="76"/>
  <c r="EF75" i="76"/>
  <c r="EN75" i="76"/>
  <c r="EV75" i="76"/>
  <c r="FD75" i="76"/>
  <c r="FL75" i="76"/>
  <c r="FT75" i="76"/>
  <c r="GB75" i="76"/>
  <c r="BA75" i="76"/>
  <c r="DA75" i="76"/>
  <c r="DI75" i="76"/>
  <c r="DQ75" i="76"/>
  <c r="DY75" i="76"/>
  <c r="EG75" i="76"/>
  <c r="EO75" i="76"/>
  <c r="EW75" i="76"/>
  <c r="FE75" i="76"/>
  <c r="FM75" i="76"/>
  <c r="FU75" i="76"/>
  <c r="BB75" i="76"/>
  <c r="DB75" i="76"/>
  <c r="DJ75" i="76"/>
  <c r="DR75" i="76"/>
  <c r="DZ75" i="76"/>
  <c r="EH75" i="76"/>
  <c r="EP75" i="76"/>
  <c r="EX75" i="76"/>
  <c r="FF75" i="76"/>
  <c r="FN75" i="76"/>
  <c r="FV75" i="76"/>
  <c r="BC75" i="76"/>
  <c r="DC75" i="76"/>
  <c r="DK75" i="76"/>
  <c r="DS75" i="76"/>
  <c r="EA75" i="76"/>
  <c r="EI75" i="76"/>
  <c r="EQ75" i="76"/>
  <c r="EY75" i="76"/>
  <c r="FG75" i="76"/>
  <c r="FO75" i="76"/>
  <c r="FW75" i="76"/>
  <c r="AV75" i="76"/>
  <c r="CV75" i="76"/>
  <c r="DD75" i="76"/>
  <c r="DL75" i="76"/>
  <c r="DT75" i="76"/>
  <c r="EB75" i="76"/>
  <c r="EJ75" i="76"/>
  <c r="ER75" i="76"/>
  <c r="EZ75" i="76"/>
  <c r="FH75" i="76"/>
  <c r="FP75" i="76"/>
  <c r="FX75" i="76"/>
  <c r="AU75" i="76"/>
  <c r="BD75" i="76"/>
  <c r="BE75" i="76"/>
  <c r="BF75" i="76"/>
  <c r="BG75" i="76"/>
  <c r="BH75" i="76"/>
  <c r="BI75" i="76"/>
  <c r="BJ75" i="76"/>
  <c r="BK75" i="76"/>
  <c r="BL75" i="76"/>
  <c r="BM75" i="76"/>
  <c r="BN75" i="76"/>
  <c r="BO75" i="76"/>
  <c r="BP75" i="76"/>
  <c r="BQ75" i="76"/>
  <c r="BR75" i="76"/>
  <c r="BS75" i="76"/>
  <c r="BT75" i="76"/>
  <c r="BU75" i="76"/>
  <c r="BV75" i="76"/>
  <c r="BW75" i="76"/>
  <c r="BX75" i="76"/>
  <c r="BY75" i="76"/>
  <c r="BZ75" i="76"/>
  <c r="CA75" i="76"/>
  <c r="CB75" i="76"/>
  <c r="CC75" i="76"/>
  <c r="CD75" i="76"/>
  <c r="CE75" i="76"/>
  <c r="CF75" i="76"/>
  <c r="CG75" i="76"/>
  <c r="CH75" i="76"/>
  <c r="CI75" i="76"/>
  <c r="CJ75" i="76"/>
  <c r="CK75" i="76"/>
  <c r="CL75" i="76"/>
  <c r="CM75" i="76"/>
  <c r="CN75" i="76"/>
  <c r="CO75" i="76"/>
  <c r="CP75" i="76"/>
  <c r="CQ75" i="76"/>
  <c r="CR75" i="76"/>
  <c r="CS75" i="76"/>
  <c r="CT75" i="76"/>
  <c r="CU75" i="76"/>
  <c r="I83" i="76"/>
  <c r="Q83" i="76"/>
  <c r="Y83" i="76"/>
  <c r="AG83" i="76"/>
  <c r="J83" i="76"/>
  <c r="R83" i="76"/>
  <c r="Z83" i="76"/>
  <c r="AH83" i="76"/>
  <c r="AQ83" i="76"/>
  <c r="K83" i="76"/>
  <c r="S83" i="76"/>
  <c r="AA83" i="76"/>
  <c r="AI83" i="76"/>
  <c r="D83" i="76"/>
  <c r="L83" i="76"/>
  <c r="T83" i="76"/>
  <c r="AB83" i="76"/>
  <c r="AJ83" i="76"/>
  <c r="AS83" i="76"/>
  <c r="E83" i="76"/>
  <c r="M83" i="76"/>
  <c r="U83" i="76"/>
  <c r="AC83" i="76"/>
  <c r="AK83" i="76"/>
  <c r="AT83" i="76"/>
  <c r="F83" i="76"/>
  <c r="N83" i="76"/>
  <c r="V83" i="76"/>
  <c r="AD83" i="76"/>
  <c r="G83" i="76"/>
  <c r="O83" i="76"/>
  <c r="W83" i="76"/>
  <c r="AE83" i="76"/>
  <c r="AM83" i="76"/>
  <c r="H83" i="76"/>
  <c r="P83" i="76"/>
  <c r="X83" i="76"/>
  <c r="AF83" i="76"/>
  <c r="AL83" i="76"/>
  <c r="AN83" i="76"/>
  <c r="AP83" i="76"/>
  <c r="AR83" i="76"/>
  <c r="AV83" i="76"/>
  <c r="CV83" i="76"/>
  <c r="DD83" i="76"/>
  <c r="DL83" i="76"/>
  <c r="DT83" i="76"/>
  <c r="EB83" i="76"/>
  <c r="EJ83" i="76"/>
  <c r="ER83" i="76"/>
  <c r="EZ83" i="76"/>
  <c r="FH83" i="76"/>
  <c r="FP83" i="76"/>
  <c r="FX83" i="76"/>
  <c r="AW83" i="76"/>
  <c r="CW83" i="76"/>
  <c r="DE83" i="76"/>
  <c r="DM83" i="76"/>
  <c r="DU83" i="76"/>
  <c r="EC83" i="76"/>
  <c r="EK83" i="76"/>
  <c r="ES83" i="76"/>
  <c r="FA83" i="76"/>
  <c r="FI83" i="76"/>
  <c r="FQ83" i="76"/>
  <c r="FY83" i="76"/>
  <c r="AX83" i="76"/>
  <c r="CX83" i="76"/>
  <c r="DF83" i="76"/>
  <c r="DN83" i="76"/>
  <c r="DV83" i="76"/>
  <c r="ED83" i="76"/>
  <c r="EL83" i="76"/>
  <c r="ET83" i="76"/>
  <c r="FB83" i="76"/>
  <c r="FJ83" i="76"/>
  <c r="FR83" i="76"/>
  <c r="FZ83" i="76"/>
  <c r="AY83" i="76"/>
  <c r="CY83" i="76"/>
  <c r="DG83" i="76"/>
  <c r="DO83" i="76"/>
  <c r="DW83" i="76"/>
  <c r="EE83" i="76"/>
  <c r="EM83" i="76"/>
  <c r="EU83" i="76"/>
  <c r="FC83" i="76"/>
  <c r="FK83" i="76"/>
  <c r="FS83" i="76"/>
  <c r="GA83" i="76"/>
  <c r="AZ83" i="76"/>
  <c r="CZ83" i="76"/>
  <c r="DH83" i="76"/>
  <c r="DP83" i="76"/>
  <c r="DX83" i="76"/>
  <c r="EF83" i="76"/>
  <c r="EN83" i="76"/>
  <c r="EV83" i="76"/>
  <c r="FD83" i="76"/>
  <c r="FL83" i="76"/>
  <c r="FT83" i="76"/>
  <c r="GB83" i="76"/>
  <c r="BA83" i="76"/>
  <c r="DA83" i="76"/>
  <c r="DI83" i="76"/>
  <c r="DQ83" i="76"/>
  <c r="DY83" i="76"/>
  <c r="EG83" i="76"/>
  <c r="EO83" i="76"/>
  <c r="EW83" i="76"/>
  <c r="FE83" i="76"/>
  <c r="FM83" i="76"/>
  <c r="FU83" i="76"/>
  <c r="BB83" i="76"/>
  <c r="DB83" i="76"/>
  <c r="DJ83" i="76"/>
  <c r="DR83" i="76"/>
  <c r="DZ83" i="76"/>
  <c r="EH83" i="76"/>
  <c r="EP83" i="76"/>
  <c r="EX83" i="76"/>
  <c r="FF83" i="76"/>
  <c r="FN83" i="76"/>
  <c r="FV83" i="76"/>
  <c r="BC83" i="76"/>
  <c r="DC83" i="76"/>
  <c r="DK83" i="76"/>
  <c r="DS83" i="76"/>
  <c r="EA83" i="76"/>
  <c r="EI83" i="76"/>
  <c r="EQ83" i="76"/>
  <c r="EY83" i="76"/>
  <c r="FG83" i="76"/>
  <c r="FO83" i="76"/>
  <c r="FW83" i="76"/>
  <c r="AU83" i="76"/>
  <c r="BD83" i="76"/>
  <c r="BE83" i="76"/>
  <c r="BF83" i="76"/>
  <c r="BG83" i="76"/>
  <c r="BH83" i="76"/>
  <c r="BI83" i="76"/>
  <c r="BJ83" i="76"/>
  <c r="BK83" i="76"/>
  <c r="BL83" i="76"/>
  <c r="BM83" i="76"/>
  <c r="BN83" i="76"/>
  <c r="BO83" i="76"/>
  <c r="BP83" i="76"/>
  <c r="BQ83" i="76"/>
  <c r="BR83" i="76"/>
  <c r="BS83" i="76"/>
  <c r="BT83" i="76"/>
  <c r="BU83" i="76"/>
  <c r="BV83" i="76"/>
  <c r="BW83" i="76"/>
  <c r="BX83" i="76"/>
  <c r="BY83" i="76"/>
  <c r="BZ83" i="76"/>
  <c r="CA83" i="76"/>
  <c r="CB83" i="76"/>
  <c r="CC83" i="76"/>
  <c r="CD83" i="76"/>
  <c r="CE83" i="76"/>
  <c r="CF83" i="76"/>
  <c r="CG83" i="76"/>
  <c r="CH83" i="76"/>
  <c r="CI83" i="76"/>
  <c r="CJ83" i="76"/>
  <c r="CK83" i="76"/>
  <c r="CL83" i="76"/>
  <c r="CM83" i="76"/>
  <c r="CN83" i="76"/>
  <c r="CO83" i="76"/>
  <c r="CP83" i="76"/>
  <c r="CQ83" i="76"/>
  <c r="CR83" i="76"/>
  <c r="CS83" i="76"/>
  <c r="CT83" i="76"/>
  <c r="CU83" i="76"/>
  <c r="G91" i="76"/>
  <c r="O91" i="76"/>
  <c r="W91" i="76"/>
  <c r="AE91" i="76"/>
  <c r="AM91" i="76"/>
  <c r="H91" i="76"/>
  <c r="P91" i="76"/>
  <c r="X91" i="76"/>
  <c r="AF91" i="76"/>
  <c r="AN91" i="76"/>
  <c r="I91" i="76"/>
  <c r="Q91" i="76"/>
  <c r="Y91" i="76"/>
  <c r="AG91" i="76"/>
  <c r="AP91" i="76"/>
  <c r="J91" i="76"/>
  <c r="R91" i="76"/>
  <c r="Z91" i="76"/>
  <c r="AH91" i="76"/>
  <c r="AQ91" i="76"/>
  <c r="K91" i="76"/>
  <c r="S91" i="76"/>
  <c r="AA91" i="76"/>
  <c r="AI91" i="76"/>
  <c r="AR91" i="76"/>
  <c r="D91" i="76"/>
  <c r="L91" i="76"/>
  <c r="T91" i="76"/>
  <c r="AB91" i="76"/>
  <c r="AJ91" i="76"/>
  <c r="AS91" i="76"/>
  <c r="E91" i="76"/>
  <c r="M91" i="76"/>
  <c r="U91" i="76"/>
  <c r="AC91" i="76"/>
  <c r="AK91" i="76"/>
  <c r="AT91" i="76"/>
  <c r="F91" i="76"/>
  <c r="N91" i="76"/>
  <c r="V91" i="76"/>
  <c r="AD91" i="76"/>
  <c r="AL91" i="76"/>
  <c r="AV91" i="76"/>
  <c r="CV91" i="76"/>
  <c r="DD91" i="76"/>
  <c r="DL91" i="76"/>
  <c r="DT91" i="76"/>
  <c r="EB91" i="76"/>
  <c r="AW91" i="76"/>
  <c r="CW91" i="76"/>
  <c r="DE91" i="76"/>
  <c r="DM91" i="76"/>
  <c r="DU91" i="76"/>
  <c r="EC91" i="76"/>
  <c r="AX91" i="76"/>
  <c r="CX91" i="76"/>
  <c r="DF91" i="76"/>
  <c r="DN91" i="76"/>
  <c r="DV91" i="76"/>
  <c r="ED91" i="76"/>
  <c r="EL91" i="76"/>
  <c r="ET91" i="76"/>
  <c r="FB91" i="76"/>
  <c r="FJ91" i="76"/>
  <c r="AY91" i="76"/>
  <c r="CY91" i="76"/>
  <c r="DG91" i="76"/>
  <c r="AZ91" i="76"/>
  <c r="CZ91" i="76"/>
  <c r="DH91" i="76"/>
  <c r="DP91" i="76"/>
  <c r="DX91" i="76"/>
  <c r="EF91" i="76"/>
  <c r="EN91" i="76"/>
  <c r="BA91" i="76"/>
  <c r="DA91" i="76"/>
  <c r="DI91" i="76"/>
  <c r="BB91" i="76"/>
  <c r="DB91" i="76"/>
  <c r="DJ91" i="76"/>
  <c r="DR91" i="76"/>
  <c r="DZ91" i="76"/>
  <c r="BC91" i="76"/>
  <c r="DC91" i="76"/>
  <c r="DK91" i="76"/>
  <c r="DS91" i="76"/>
  <c r="EA91" i="76"/>
  <c r="DO91" i="76"/>
  <c r="EJ91" i="76"/>
  <c r="EU91" i="76"/>
  <c r="FD91" i="76"/>
  <c r="FM91" i="76"/>
  <c r="FU91" i="76"/>
  <c r="DQ91" i="76"/>
  <c r="EK91" i="76"/>
  <c r="EV91" i="76"/>
  <c r="FE91" i="76"/>
  <c r="FN91" i="76"/>
  <c r="FV91" i="76"/>
  <c r="DW91" i="76"/>
  <c r="EM91" i="76"/>
  <c r="EW91" i="76"/>
  <c r="FF91" i="76"/>
  <c r="FO91" i="76"/>
  <c r="FW91" i="76"/>
  <c r="DY91" i="76"/>
  <c r="EO91" i="76"/>
  <c r="EX91" i="76"/>
  <c r="FG91" i="76"/>
  <c r="FP91" i="76"/>
  <c r="FX91" i="76"/>
  <c r="EE91" i="76"/>
  <c r="EP91" i="76"/>
  <c r="EY91" i="76"/>
  <c r="FH91" i="76"/>
  <c r="FQ91" i="76"/>
  <c r="FY91" i="76"/>
  <c r="EG91" i="76"/>
  <c r="EQ91" i="76"/>
  <c r="EZ91" i="76"/>
  <c r="FI91" i="76"/>
  <c r="FR91" i="76"/>
  <c r="FZ91" i="76"/>
  <c r="EH91" i="76"/>
  <c r="ER91" i="76"/>
  <c r="FA91" i="76"/>
  <c r="FK91" i="76"/>
  <c r="FS91" i="76"/>
  <c r="GA91" i="76"/>
  <c r="EI91" i="76"/>
  <c r="ES91" i="76"/>
  <c r="FC91" i="76"/>
  <c r="FL91" i="76"/>
  <c r="FT91" i="76"/>
  <c r="GB91" i="76"/>
  <c r="AU91" i="76"/>
  <c r="BD91" i="76"/>
  <c r="BE91" i="76"/>
  <c r="BF91" i="76"/>
  <c r="BG91" i="76"/>
  <c r="BH91" i="76"/>
  <c r="BI91" i="76"/>
  <c r="BJ91" i="76"/>
  <c r="BK91" i="76"/>
  <c r="BL91" i="76"/>
  <c r="BM91" i="76"/>
  <c r="BN91" i="76"/>
  <c r="BO91" i="76"/>
  <c r="BP91" i="76"/>
  <c r="BQ91" i="76"/>
  <c r="BR91" i="76"/>
  <c r="BS91" i="76"/>
  <c r="BT91" i="76"/>
  <c r="BU91" i="76"/>
  <c r="BV91" i="76"/>
  <c r="BW91" i="76"/>
  <c r="BX91" i="76"/>
  <c r="BY91" i="76"/>
  <c r="BZ91" i="76"/>
  <c r="CA91" i="76"/>
  <c r="CB91" i="76"/>
  <c r="CC91" i="76"/>
  <c r="CD91" i="76"/>
  <c r="CE91" i="76"/>
  <c r="CF91" i="76"/>
  <c r="CG91" i="76"/>
  <c r="CH91" i="76"/>
  <c r="CI91" i="76"/>
  <c r="CJ91" i="76"/>
  <c r="CK91" i="76"/>
  <c r="CL91" i="76"/>
  <c r="CM91" i="76"/>
  <c r="CN91" i="76"/>
  <c r="CO91" i="76"/>
  <c r="CP91" i="76"/>
  <c r="CQ91" i="76"/>
  <c r="CR91" i="76"/>
  <c r="CS91" i="76"/>
  <c r="CT91" i="76"/>
  <c r="CU91" i="76"/>
  <c r="G99" i="76"/>
  <c r="O99" i="76"/>
  <c r="W99" i="76"/>
  <c r="AE99" i="76"/>
  <c r="AM99" i="76"/>
  <c r="H99" i="76"/>
  <c r="P99" i="76"/>
  <c r="X99" i="76"/>
  <c r="I99" i="76"/>
  <c r="Q99" i="76"/>
  <c r="Y99" i="76"/>
  <c r="AG99" i="76"/>
  <c r="AP99" i="76"/>
  <c r="J99" i="76"/>
  <c r="R99" i="76"/>
  <c r="Z99" i="76"/>
  <c r="AH99" i="76"/>
  <c r="AQ99" i="76"/>
  <c r="K99" i="76"/>
  <c r="S99" i="76"/>
  <c r="AA99" i="76"/>
  <c r="AI99" i="76"/>
  <c r="AR99" i="76"/>
  <c r="D99" i="76"/>
  <c r="L99" i="76"/>
  <c r="T99" i="76"/>
  <c r="AB99" i="76"/>
  <c r="AJ99" i="76"/>
  <c r="AS99" i="76"/>
  <c r="E99" i="76"/>
  <c r="M99" i="76"/>
  <c r="U99" i="76"/>
  <c r="F99" i="76"/>
  <c r="N99" i="76"/>
  <c r="V99" i="76"/>
  <c r="AD99" i="76"/>
  <c r="AL99" i="76"/>
  <c r="AC99" i="76"/>
  <c r="AF99" i="76"/>
  <c r="AK99" i="76"/>
  <c r="AN99" i="76"/>
  <c r="AT99" i="76"/>
  <c r="BA99" i="76"/>
  <c r="DA99" i="76"/>
  <c r="DI99" i="76"/>
  <c r="DQ99" i="76"/>
  <c r="DY99" i="76"/>
  <c r="EG99" i="76"/>
  <c r="EO99" i="76"/>
  <c r="EW99" i="76"/>
  <c r="FE99" i="76"/>
  <c r="FM99" i="76"/>
  <c r="FU99" i="76"/>
  <c r="BB99" i="76"/>
  <c r="DB99" i="76"/>
  <c r="DJ99" i="76"/>
  <c r="DR99" i="76"/>
  <c r="DZ99" i="76"/>
  <c r="EH99" i="76"/>
  <c r="EP99" i="76"/>
  <c r="EX99" i="76"/>
  <c r="FF99" i="76"/>
  <c r="FN99" i="76"/>
  <c r="FV99" i="76"/>
  <c r="BC99" i="76"/>
  <c r="DC99" i="76"/>
  <c r="DK99" i="76"/>
  <c r="DS99" i="76"/>
  <c r="EA99" i="76"/>
  <c r="EI99" i="76"/>
  <c r="EQ99" i="76"/>
  <c r="EY99" i="76"/>
  <c r="FG99" i="76"/>
  <c r="FO99" i="76"/>
  <c r="FW99" i="76"/>
  <c r="AV99" i="76"/>
  <c r="CV99" i="76"/>
  <c r="DD99" i="76"/>
  <c r="DL99" i="76"/>
  <c r="DT99" i="76"/>
  <c r="EB99" i="76"/>
  <c r="EJ99" i="76"/>
  <c r="ER99" i="76"/>
  <c r="EZ99" i="76"/>
  <c r="FH99" i="76"/>
  <c r="FP99" i="76"/>
  <c r="FX99" i="76"/>
  <c r="AW99" i="76"/>
  <c r="CW99" i="76"/>
  <c r="DE99" i="76"/>
  <c r="DM99" i="76"/>
  <c r="DU99" i="76"/>
  <c r="EC99" i="76"/>
  <c r="EK99" i="76"/>
  <c r="ES99" i="76"/>
  <c r="FA99" i="76"/>
  <c r="FI99" i="76"/>
  <c r="FQ99" i="76"/>
  <c r="FY99" i="76"/>
  <c r="AX99" i="76"/>
  <c r="CX99" i="76"/>
  <c r="DF99" i="76"/>
  <c r="DN99" i="76"/>
  <c r="DV99" i="76"/>
  <c r="ED99" i="76"/>
  <c r="EL99" i="76"/>
  <c r="ET99" i="76"/>
  <c r="FB99" i="76"/>
  <c r="FJ99" i="76"/>
  <c r="FR99" i="76"/>
  <c r="FZ99" i="76"/>
  <c r="AY99" i="76"/>
  <c r="CY99" i="76"/>
  <c r="DG99" i="76"/>
  <c r="DO99" i="76"/>
  <c r="DW99" i="76"/>
  <c r="EE99" i="76"/>
  <c r="EM99" i="76"/>
  <c r="EU99" i="76"/>
  <c r="FC99" i="76"/>
  <c r="FK99" i="76"/>
  <c r="FS99" i="76"/>
  <c r="GA99" i="76"/>
  <c r="AZ99" i="76"/>
  <c r="CZ99" i="76"/>
  <c r="DH99" i="76"/>
  <c r="DP99" i="76"/>
  <c r="DX99" i="76"/>
  <c r="EF99" i="76"/>
  <c r="EN99" i="76"/>
  <c r="EV99" i="76"/>
  <c r="FD99" i="76"/>
  <c r="FL99" i="76"/>
  <c r="FT99" i="76"/>
  <c r="GB99" i="76"/>
  <c r="AU99" i="76"/>
  <c r="BD99" i="76"/>
  <c r="BE99" i="76"/>
  <c r="BF99" i="76"/>
  <c r="BG99" i="76"/>
  <c r="BH99" i="76"/>
  <c r="BI99" i="76"/>
  <c r="BJ99" i="76"/>
  <c r="BK99" i="76"/>
  <c r="BL99" i="76"/>
  <c r="BM99" i="76"/>
  <c r="BN99" i="76"/>
  <c r="BO99" i="76"/>
  <c r="BP99" i="76"/>
  <c r="BQ99" i="76"/>
  <c r="BR99" i="76"/>
  <c r="BS99" i="76"/>
  <c r="BT99" i="76"/>
  <c r="BU99" i="76"/>
  <c r="BV99" i="76"/>
  <c r="BW99" i="76"/>
  <c r="BX99" i="76"/>
  <c r="BY99" i="76"/>
  <c r="BZ99" i="76"/>
  <c r="CA99" i="76"/>
  <c r="CB99" i="76"/>
  <c r="CC99" i="76"/>
  <c r="CD99" i="76"/>
  <c r="CE99" i="76"/>
  <c r="CF99" i="76"/>
  <c r="CG99" i="76"/>
  <c r="CH99" i="76"/>
  <c r="CI99" i="76"/>
  <c r="CJ99" i="76"/>
  <c r="CK99" i="76"/>
  <c r="CL99" i="76"/>
  <c r="CM99" i="76"/>
  <c r="CN99" i="76"/>
  <c r="CO99" i="76"/>
  <c r="CP99" i="76"/>
  <c r="CQ99" i="76"/>
  <c r="CR99" i="76"/>
  <c r="CS99" i="76"/>
  <c r="CT99" i="76"/>
  <c r="CU99" i="76"/>
  <c r="D107" i="76"/>
  <c r="L107" i="76"/>
  <c r="T107" i="76"/>
  <c r="AB107" i="76"/>
  <c r="AJ107" i="76"/>
  <c r="AS107" i="76"/>
  <c r="E107" i="76"/>
  <c r="M107" i="76"/>
  <c r="U107" i="76"/>
  <c r="AC107" i="76"/>
  <c r="AK107" i="76"/>
  <c r="AT107" i="76"/>
  <c r="F107" i="76"/>
  <c r="N107" i="76"/>
  <c r="V107" i="76"/>
  <c r="AD107" i="76"/>
  <c r="AL107" i="76"/>
  <c r="G107" i="76"/>
  <c r="O107" i="76"/>
  <c r="W107" i="76"/>
  <c r="AE107" i="76"/>
  <c r="AM107" i="76"/>
  <c r="H107" i="76"/>
  <c r="P107" i="76"/>
  <c r="X107" i="76"/>
  <c r="AF107" i="76"/>
  <c r="AN107" i="76"/>
  <c r="I107" i="76"/>
  <c r="Q107" i="76"/>
  <c r="Y107" i="76"/>
  <c r="AG107" i="76"/>
  <c r="AP107" i="76"/>
  <c r="J107" i="76"/>
  <c r="R107" i="76"/>
  <c r="Z107" i="76"/>
  <c r="AH107" i="76"/>
  <c r="AQ107" i="76"/>
  <c r="K107" i="76"/>
  <c r="S107" i="76"/>
  <c r="AA107" i="76"/>
  <c r="AI107" i="76"/>
  <c r="AR107" i="76"/>
  <c r="AX107" i="76"/>
  <c r="CX107" i="76"/>
  <c r="DF107" i="76"/>
  <c r="DN107" i="76"/>
  <c r="DV107" i="76"/>
  <c r="ED107" i="76"/>
  <c r="EL107" i="76"/>
  <c r="ET107" i="76"/>
  <c r="FB107" i="76"/>
  <c r="FJ107" i="76"/>
  <c r="FR107" i="76"/>
  <c r="FZ107" i="76"/>
  <c r="AY107" i="76"/>
  <c r="CY107" i="76"/>
  <c r="DG107" i="76"/>
  <c r="DO107" i="76"/>
  <c r="DW107" i="76"/>
  <c r="EE107" i="76"/>
  <c r="EM107" i="76"/>
  <c r="EU107" i="76"/>
  <c r="FC107" i="76"/>
  <c r="FK107" i="76"/>
  <c r="FS107" i="76"/>
  <c r="GA107" i="76"/>
  <c r="AZ107" i="76"/>
  <c r="CZ107" i="76"/>
  <c r="DH107" i="76"/>
  <c r="DP107" i="76"/>
  <c r="DX107" i="76"/>
  <c r="EF107" i="76"/>
  <c r="EN107" i="76"/>
  <c r="EV107" i="76"/>
  <c r="FD107" i="76"/>
  <c r="FL107" i="76"/>
  <c r="FT107" i="76"/>
  <c r="GB107" i="76"/>
  <c r="BA107" i="76"/>
  <c r="DA107" i="76"/>
  <c r="DI107" i="76"/>
  <c r="DQ107" i="76"/>
  <c r="DY107" i="76"/>
  <c r="EG107" i="76"/>
  <c r="EO107" i="76"/>
  <c r="EW107" i="76"/>
  <c r="FE107" i="76"/>
  <c r="FM107" i="76"/>
  <c r="FU107" i="76"/>
  <c r="BB107" i="76"/>
  <c r="DB107" i="76"/>
  <c r="DJ107" i="76"/>
  <c r="DR107" i="76"/>
  <c r="DZ107" i="76"/>
  <c r="EH107" i="76"/>
  <c r="EP107" i="76"/>
  <c r="EX107" i="76"/>
  <c r="FF107" i="76"/>
  <c r="FN107" i="76"/>
  <c r="FV107" i="76"/>
  <c r="BC107" i="76"/>
  <c r="DC107" i="76"/>
  <c r="DK107" i="76"/>
  <c r="DS107" i="76"/>
  <c r="EA107" i="76"/>
  <c r="EI107" i="76"/>
  <c r="EQ107" i="76"/>
  <c r="EY107" i="76"/>
  <c r="FG107" i="76"/>
  <c r="FO107" i="76"/>
  <c r="FW107" i="76"/>
  <c r="AV107" i="76"/>
  <c r="CV107" i="76"/>
  <c r="DD107" i="76"/>
  <c r="DL107" i="76"/>
  <c r="DT107" i="76"/>
  <c r="EB107" i="76"/>
  <c r="EJ107" i="76"/>
  <c r="ER107" i="76"/>
  <c r="EZ107" i="76"/>
  <c r="FH107" i="76"/>
  <c r="FP107" i="76"/>
  <c r="FX107" i="76"/>
  <c r="AW107" i="76"/>
  <c r="CW107" i="76"/>
  <c r="DE107" i="76"/>
  <c r="DM107" i="76"/>
  <c r="DU107" i="76"/>
  <c r="EC107" i="76"/>
  <c r="EK107" i="76"/>
  <c r="ES107" i="76"/>
  <c r="FA107" i="76"/>
  <c r="FI107" i="76"/>
  <c r="FQ107" i="76"/>
  <c r="FY107" i="76"/>
  <c r="AU107" i="76"/>
  <c r="BD107" i="76"/>
  <c r="BE107" i="76"/>
  <c r="BF107" i="76"/>
  <c r="BG107" i="76"/>
  <c r="BH107" i="76"/>
  <c r="BI107" i="76"/>
  <c r="BJ107" i="76"/>
  <c r="BK107" i="76"/>
  <c r="BL107" i="76"/>
  <c r="BM107" i="76"/>
  <c r="BN107" i="76"/>
  <c r="BO107" i="76"/>
  <c r="BP107" i="76"/>
  <c r="BQ107" i="76"/>
  <c r="BR107" i="76"/>
  <c r="BS107" i="76"/>
  <c r="BT107" i="76"/>
  <c r="BU107" i="76"/>
  <c r="BV107" i="76"/>
  <c r="BW107" i="76"/>
  <c r="BX107" i="76"/>
  <c r="BY107" i="76"/>
  <c r="BZ107" i="76"/>
  <c r="CA107" i="76"/>
  <c r="CB107" i="76"/>
  <c r="CC107" i="76"/>
  <c r="CD107" i="76"/>
  <c r="CE107" i="76"/>
  <c r="CF107" i="76"/>
  <c r="CG107" i="76"/>
  <c r="CH107" i="76"/>
  <c r="CI107" i="76"/>
  <c r="CJ107" i="76"/>
  <c r="CK107" i="76"/>
  <c r="CL107" i="76"/>
  <c r="CM107" i="76"/>
  <c r="CN107" i="76"/>
  <c r="CO107" i="76"/>
  <c r="CP107" i="76"/>
  <c r="CQ107" i="76"/>
  <c r="CR107" i="76"/>
  <c r="CS107" i="76"/>
  <c r="CT107" i="76"/>
  <c r="CU107" i="76"/>
  <c r="D115" i="76"/>
  <c r="L115" i="76"/>
  <c r="T115" i="76"/>
  <c r="AB115" i="76"/>
  <c r="AJ115" i="76"/>
  <c r="E115" i="76"/>
  <c r="M115" i="76"/>
  <c r="U115" i="76"/>
  <c r="F115" i="76"/>
  <c r="N115" i="76"/>
  <c r="G115" i="76"/>
  <c r="O115" i="76"/>
  <c r="W115" i="76"/>
  <c r="AE115" i="76"/>
  <c r="AM115" i="76"/>
  <c r="H115" i="76"/>
  <c r="P115" i="76"/>
  <c r="X115" i="76"/>
  <c r="AF115" i="76"/>
  <c r="AN115" i="76"/>
  <c r="I115" i="76"/>
  <c r="J115" i="76"/>
  <c r="R115" i="76"/>
  <c r="Z115" i="76"/>
  <c r="AH115" i="76"/>
  <c r="AQ115" i="76"/>
  <c r="AD115" i="76"/>
  <c r="AT115" i="76"/>
  <c r="K115" i="76"/>
  <c r="AG115" i="76"/>
  <c r="Q115" i="76"/>
  <c r="AI115" i="76"/>
  <c r="S115" i="76"/>
  <c r="AK115" i="76"/>
  <c r="V115" i="76"/>
  <c r="AL115" i="76"/>
  <c r="Y115" i="76"/>
  <c r="AP115" i="76"/>
  <c r="AA115" i="76"/>
  <c r="AR115" i="76"/>
  <c r="AC115" i="76"/>
  <c r="AS115" i="76"/>
  <c r="AX115" i="76"/>
  <c r="CX115" i="76"/>
  <c r="DF115" i="76"/>
  <c r="DN115" i="76"/>
  <c r="DV115" i="76"/>
  <c r="ED115" i="76"/>
  <c r="EL115" i="76"/>
  <c r="ET115" i="76"/>
  <c r="FB115" i="76"/>
  <c r="FJ115" i="76"/>
  <c r="FR115" i="76"/>
  <c r="FZ115" i="76"/>
  <c r="AY115" i="76"/>
  <c r="CY115" i="76"/>
  <c r="DG115" i="76"/>
  <c r="DO115" i="76"/>
  <c r="DW115" i="76"/>
  <c r="EE115" i="76"/>
  <c r="EM115" i="76"/>
  <c r="EU115" i="76"/>
  <c r="FC115" i="76"/>
  <c r="FK115" i="76"/>
  <c r="FS115" i="76"/>
  <c r="GA115" i="76"/>
  <c r="AZ115" i="76"/>
  <c r="CZ115" i="76"/>
  <c r="DH115" i="76"/>
  <c r="DP115" i="76"/>
  <c r="DX115" i="76"/>
  <c r="EF115" i="76"/>
  <c r="EN115" i="76"/>
  <c r="EV115" i="76"/>
  <c r="FD115" i="76"/>
  <c r="FL115" i="76"/>
  <c r="FT115" i="76"/>
  <c r="GB115" i="76"/>
  <c r="BA115" i="76"/>
  <c r="DA115" i="76"/>
  <c r="DI115" i="76"/>
  <c r="DQ115" i="76"/>
  <c r="DY115" i="76"/>
  <c r="EG115" i="76"/>
  <c r="EO115" i="76"/>
  <c r="EW115" i="76"/>
  <c r="FE115" i="76"/>
  <c r="FM115" i="76"/>
  <c r="FU115" i="76"/>
  <c r="BB115" i="76"/>
  <c r="DB115" i="76"/>
  <c r="DJ115" i="76"/>
  <c r="DR115" i="76"/>
  <c r="DZ115" i="76"/>
  <c r="EH115" i="76"/>
  <c r="EP115" i="76"/>
  <c r="EX115" i="76"/>
  <c r="FF115" i="76"/>
  <c r="FN115" i="76"/>
  <c r="FV115" i="76"/>
  <c r="BC115" i="76"/>
  <c r="DC115" i="76"/>
  <c r="DK115" i="76"/>
  <c r="DS115" i="76"/>
  <c r="EA115" i="76"/>
  <c r="EI115" i="76"/>
  <c r="EQ115" i="76"/>
  <c r="EY115" i="76"/>
  <c r="FG115" i="76"/>
  <c r="FO115" i="76"/>
  <c r="FW115" i="76"/>
  <c r="AV115" i="76"/>
  <c r="CV115" i="76"/>
  <c r="DD115" i="76"/>
  <c r="DL115" i="76"/>
  <c r="DT115" i="76"/>
  <c r="EB115" i="76"/>
  <c r="EJ115" i="76"/>
  <c r="ER115" i="76"/>
  <c r="EZ115" i="76"/>
  <c r="FH115" i="76"/>
  <c r="FP115" i="76"/>
  <c r="FX115" i="76"/>
  <c r="AW115" i="76"/>
  <c r="CW115" i="76"/>
  <c r="DE115" i="76"/>
  <c r="DM115" i="76"/>
  <c r="DU115" i="76"/>
  <c r="EC115" i="76"/>
  <c r="EK115" i="76"/>
  <c r="ES115" i="76"/>
  <c r="FA115" i="76"/>
  <c r="FI115" i="76"/>
  <c r="FQ115" i="76"/>
  <c r="FY115" i="76"/>
  <c r="AU115" i="76"/>
  <c r="BD115" i="76"/>
  <c r="BE115" i="76"/>
  <c r="BF115" i="76"/>
  <c r="BG115" i="76"/>
  <c r="BH115" i="76"/>
  <c r="BI115" i="76"/>
  <c r="BJ115" i="76"/>
  <c r="BK115" i="76"/>
  <c r="BL115" i="76"/>
  <c r="BM115" i="76"/>
  <c r="BN115" i="76"/>
  <c r="BO115" i="76"/>
  <c r="BP115" i="76"/>
  <c r="BQ115" i="76"/>
  <c r="BR115" i="76"/>
  <c r="BS115" i="76"/>
  <c r="BT115" i="76"/>
  <c r="BU115" i="76"/>
  <c r="BV115" i="76"/>
  <c r="BW115" i="76"/>
  <c r="BX115" i="76"/>
  <c r="BY115" i="76"/>
  <c r="BZ115" i="76"/>
  <c r="CA115" i="76"/>
  <c r="CB115" i="76"/>
  <c r="CC115" i="76"/>
  <c r="CD115" i="76"/>
  <c r="CE115" i="76"/>
  <c r="CF115" i="76"/>
  <c r="CG115" i="76"/>
  <c r="CH115" i="76"/>
  <c r="CI115" i="76"/>
  <c r="CJ115" i="76"/>
  <c r="CK115" i="76"/>
  <c r="CL115" i="76"/>
  <c r="CM115" i="76"/>
  <c r="CN115" i="76"/>
  <c r="CO115" i="76"/>
  <c r="CP115" i="76"/>
  <c r="CQ115" i="76"/>
  <c r="CR115" i="76"/>
  <c r="CS115" i="76"/>
  <c r="CT115" i="76"/>
  <c r="CU115" i="76"/>
  <c r="F123" i="76"/>
  <c r="N123" i="76"/>
  <c r="V123" i="76"/>
  <c r="AD123" i="76"/>
  <c r="AL123" i="76"/>
  <c r="G123" i="76"/>
  <c r="O123" i="76"/>
  <c r="W123" i="76"/>
  <c r="AE123" i="76"/>
  <c r="AM123" i="76"/>
  <c r="H123" i="76"/>
  <c r="P123" i="76"/>
  <c r="X123" i="76"/>
  <c r="AF123" i="76"/>
  <c r="AN123" i="76"/>
  <c r="I123" i="76"/>
  <c r="Q123" i="76"/>
  <c r="Y123" i="76"/>
  <c r="AG123" i="76"/>
  <c r="AP123" i="76"/>
  <c r="J123" i="76"/>
  <c r="R123" i="76"/>
  <c r="Z123" i="76"/>
  <c r="AH123" i="76"/>
  <c r="AQ123" i="76"/>
  <c r="K123" i="76"/>
  <c r="S123" i="76"/>
  <c r="AA123" i="76"/>
  <c r="AI123" i="76"/>
  <c r="AR123" i="76"/>
  <c r="D123" i="76"/>
  <c r="L123" i="76"/>
  <c r="T123" i="76"/>
  <c r="AB123" i="76"/>
  <c r="AJ123" i="76"/>
  <c r="AS123" i="76"/>
  <c r="E123" i="76"/>
  <c r="M123" i="76"/>
  <c r="U123" i="76"/>
  <c r="AC123" i="76"/>
  <c r="AK123" i="76"/>
  <c r="AT123" i="76"/>
  <c r="AY123" i="76"/>
  <c r="CY123" i="76"/>
  <c r="DG123" i="76"/>
  <c r="DO123" i="76"/>
  <c r="DW123" i="76"/>
  <c r="EE123" i="76"/>
  <c r="EM123" i="76"/>
  <c r="EU123" i="76"/>
  <c r="FC123" i="76"/>
  <c r="FK123" i="76"/>
  <c r="FS123" i="76"/>
  <c r="GA123" i="76"/>
  <c r="AZ123" i="76"/>
  <c r="CZ123" i="76"/>
  <c r="DH123" i="76"/>
  <c r="DP123" i="76"/>
  <c r="DX123" i="76"/>
  <c r="EF123" i="76"/>
  <c r="EN123" i="76"/>
  <c r="EV123" i="76"/>
  <c r="FD123" i="76"/>
  <c r="FL123" i="76"/>
  <c r="FT123" i="76"/>
  <c r="GB123" i="76"/>
  <c r="BA123" i="76"/>
  <c r="DA123" i="76"/>
  <c r="DI123" i="76"/>
  <c r="DQ123" i="76"/>
  <c r="DY123" i="76"/>
  <c r="EG123" i="76"/>
  <c r="EO123" i="76"/>
  <c r="EW123" i="76"/>
  <c r="FE123" i="76"/>
  <c r="FM123" i="76"/>
  <c r="FU123" i="76"/>
  <c r="BB123" i="76"/>
  <c r="DB123" i="76"/>
  <c r="DJ123" i="76"/>
  <c r="DR123" i="76"/>
  <c r="DZ123" i="76"/>
  <c r="EH123" i="76"/>
  <c r="EP123" i="76"/>
  <c r="EX123" i="76"/>
  <c r="FF123" i="76"/>
  <c r="FN123" i="76"/>
  <c r="FV123" i="76"/>
  <c r="BC123" i="76"/>
  <c r="DC123" i="76"/>
  <c r="DK123" i="76"/>
  <c r="DS123" i="76"/>
  <c r="EA123" i="76"/>
  <c r="EI123" i="76"/>
  <c r="EQ123" i="76"/>
  <c r="EY123" i="76"/>
  <c r="FG123" i="76"/>
  <c r="FO123" i="76"/>
  <c r="FW123" i="76"/>
  <c r="AV123" i="76"/>
  <c r="CV123" i="76"/>
  <c r="DD123" i="76"/>
  <c r="DL123" i="76"/>
  <c r="DT123" i="76"/>
  <c r="EB123" i="76"/>
  <c r="EJ123" i="76"/>
  <c r="ER123" i="76"/>
  <c r="EZ123" i="76"/>
  <c r="FH123" i="76"/>
  <c r="FP123" i="76"/>
  <c r="FX123" i="76"/>
  <c r="AU123" i="76"/>
  <c r="AW123" i="76"/>
  <c r="CW123" i="76"/>
  <c r="DE123" i="76"/>
  <c r="DM123" i="76"/>
  <c r="DU123" i="76"/>
  <c r="EC123" i="76"/>
  <c r="EK123" i="76"/>
  <c r="ES123" i="76"/>
  <c r="FA123" i="76"/>
  <c r="FI123" i="76"/>
  <c r="FQ123" i="76"/>
  <c r="FY123" i="76"/>
  <c r="AX123" i="76"/>
  <c r="CX123" i="76"/>
  <c r="DF123" i="76"/>
  <c r="DN123" i="76"/>
  <c r="DV123" i="76"/>
  <c r="ED123" i="76"/>
  <c r="EL123" i="76"/>
  <c r="ET123" i="76"/>
  <c r="FB123" i="76"/>
  <c r="FJ123" i="76"/>
  <c r="FR123" i="76"/>
  <c r="FZ123" i="76"/>
  <c r="BD123" i="76"/>
  <c r="BE123" i="76"/>
  <c r="BF123" i="76"/>
  <c r="BG123" i="76"/>
  <c r="BH123" i="76"/>
  <c r="BI123" i="76"/>
  <c r="BJ123" i="76"/>
  <c r="BK123" i="76"/>
  <c r="BL123" i="76"/>
  <c r="BM123" i="76"/>
  <c r="BN123" i="76"/>
  <c r="BO123" i="76"/>
  <c r="BP123" i="76"/>
  <c r="BQ123" i="76"/>
  <c r="BR123" i="76"/>
  <c r="BS123" i="76"/>
  <c r="BT123" i="76"/>
  <c r="BU123" i="76"/>
  <c r="BV123" i="76"/>
  <c r="BW123" i="76"/>
  <c r="BX123" i="76"/>
  <c r="BY123" i="76"/>
  <c r="BZ123" i="76"/>
  <c r="CA123" i="76"/>
  <c r="CB123" i="76"/>
  <c r="CC123" i="76"/>
  <c r="CD123" i="76"/>
  <c r="CE123" i="76"/>
  <c r="CF123" i="76"/>
  <c r="CG123" i="76"/>
  <c r="CH123" i="76"/>
  <c r="CI123" i="76"/>
  <c r="CJ123" i="76"/>
  <c r="CK123" i="76"/>
  <c r="CL123" i="76"/>
  <c r="CM123" i="76"/>
  <c r="CN123" i="76"/>
  <c r="CO123" i="76"/>
  <c r="CP123" i="76"/>
  <c r="CQ123" i="76"/>
  <c r="CR123" i="76"/>
  <c r="CS123" i="76"/>
  <c r="CT123" i="76"/>
  <c r="CU123" i="76"/>
  <c r="D12" i="76"/>
  <c r="L12" i="76"/>
  <c r="T12" i="76"/>
  <c r="AB12" i="76"/>
  <c r="AJ12" i="76"/>
  <c r="AS12" i="76"/>
  <c r="E12" i="76"/>
  <c r="M12" i="76"/>
  <c r="U12" i="76"/>
  <c r="AC12" i="76"/>
  <c r="AK12" i="76"/>
  <c r="AT12" i="76"/>
  <c r="F12" i="76"/>
  <c r="N12" i="76"/>
  <c r="V12" i="76"/>
  <c r="AD12" i="76"/>
  <c r="AL12" i="76"/>
  <c r="G12" i="76"/>
  <c r="O12" i="76"/>
  <c r="W12" i="76"/>
  <c r="AE12" i="76"/>
  <c r="AM12" i="76"/>
  <c r="H12" i="76"/>
  <c r="P12" i="76"/>
  <c r="X12" i="76"/>
  <c r="AF12" i="76"/>
  <c r="AN12" i="76"/>
  <c r="I12" i="76"/>
  <c r="Q12" i="76"/>
  <c r="Y12" i="76"/>
  <c r="AG12" i="76"/>
  <c r="AP12" i="76"/>
  <c r="J12" i="76"/>
  <c r="R12" i="76"/>
  <c r="Z12" i="76"/>
  <c r="AH12" i="76"/>
  <c r="AQ12" i="76"/>
  <c r="K12" i="76"/>
  <c r="S12" i="76"/>
  <c r="AA12" i="76"/>
  <c r="AI12" i="76"/>
  <c r="AR12" i="76"/>
  <c r="CV12" i="76"/>
  <c r="DD12" i="76"/>
  <c r="DL12" i="76"/>
  <c r="DT12" i="76"/>
  <c r="EB12" i="76"/>
  <c r="EJ12" i="76"/>
  <c r="ER12" i="76"/>
  <c r="EZ12" i="76"/>
  <c r="FH12" i="76"/>
  <c r="FP12" i="76"/>
  <c r="FX12" i="76"/>
  <c r="AV12" i="76"/>
  <c r="CW12" i="76"/>
  <c r="DE12" i="76"/>
  <c r="DM12" i="76"/>
  <c r="DU12" i="76"/>
  <c r="EC12" i="76"/>
  <c r="EK12" i="76"/>
  <c r="ES12" i="76"/>
  <c r="FA12" i="76"/>
  <c r="FI12" i="76"/>
  <c r="FQ12" i="76"/>
  <c r="FY12" i="76"/>
  <c r="AW12" i="76"/>
  <c r="CX12" i="76"/>
  <c r="DF12" i="76"/>
  <c r="DN12" i="76"/>
  <c r="DV12" i="76"/>
  <c r="ED12" i="76"/>
  <c r="EL12" i="76"/>
  <c r="ET12" i="76"/>
  <c r="FB12" i="76"/>
  <c r="FJ12" i="76"/>
  <c r="FR12" i="76"/>
  <c r="FZ12" i="76"/>
  <c r="AX12" i="76"/>
  <c r="CY12" i="76"/>
  <c r="DG12" i="76"/>
  <c r="DO12" i="76"/>
  <c r="DW12" i="76"/>
  <c r="EE12" i="76"/>
  <c r="EM12" i="76"/>
  <c r="EU12" i="76"/>
  <c r="FC12" i="76"/>
  <c r="FK12" i="76"/>
  <c r="FS12" i="76"/>
  <c r="GA12" i="76"/>
  <c r="AY12" i="76"/>
  <c r="CZ12" i="76"/>
  <c r="DH12" i="76"/>
  <c r="DP12" i="76"/>
  <c r="DX12" i="76"/>
  <c r="EF12" i="76"/>
  <c r="EN12" i="76"/>
  <c r="EV12" i="76"/>
  <c r="FD12" i="76"/>
  <c r="FL12" i="76"/>
  <c r="FT12" i="76"/>
  <c r="GB12" i="76"/>
  <c r="AZ12" i="76"/>
  <c r="DA12" i="76"/>
  <c r="DI12" i="76"/>
  <c r="DQ12" i="76"/>
  <c r="DY12" i="76"/>
  <c r="EG12" i="76"/>
  <c r="EO12" i="76"/>
  <c r="EW12" i="76"/>
  <c r="FE12" i="76"/>
  <c r="FM12" i="76"/>
  <c r="FU12" i="76"/>
  <c r="BA12" i="76"/>
  <c r="DB12" i="76"/>
  <c r="DJ12" i="76"/>
  <c r="DR12" i="76"/>
  <c r="DZ12" i="76"/>
  <c r="EH12" i="76"/>
  <c r="EP12" i="76"/>
  <c r="EX12" i="76"/>
  <c r="FF12" i="76"/>
  <c r="FN12" i="76"/>
  <c r="FV12" i="76"/>
  <c r="BB12" i="76"/>
  <c r="DC12" i="76"/>
  <c r="DK12" i="76"/>
  <c r="DS12" i="76"/>
  <c r="EA12" i="76"/>
  <c r="EI12" i="76"/>
  <c r="EQ12" i="76"/>
  <c r="EY12" i="76"/>
  <c r="FG12" i="76"/>
  <c r="FO12" i="76"/>
  <c r="FW12" i="76"/>
  <c r="AU12" i="76"/>
  <c r="BC12" i="76"/>
  <c r="BD12" i="76"/>
  <c r="BE12" i="76"/>
  <c r="BF12" i="76"/>
  <c r="BG12" i="76"/>
  <c r="BH12" i="76"/>
  <c r="BI12" i="76"/>
  <c r="BJ12" i="76"/>
  <c r="BK12" i="76"/>
  <c r="BL12" i="76"/>
  <c r="BM12" i="76"/>
  <c r="BN12" i="76"/>
  <c r="BO12" i="76"/>
  <c r="BP12" i="76"/>
  <c r="BQ12" i="76"/>
  <c r="BR12" i="76"/>
  <c r="BS12" i="76"/>
  <c r="BT12" i="76"/>
  <c r="BU12" i="76"/>
  <c r="BV12" i="76"/>
  <c r="BW12" i="76"/>
  <c r="BX12" i="76"/>
  <c r="BY12" i="76"/>
  <c r="BZ12" i="76"/>
  <c r="CA12" i="76"/>
  <c r="CB12" i="76"/>
  <c r="CC12" i="76"/>
  <c r="CD12" i="76"/>
  <c r="CE12" i="76"/>
  <c r="CF12" i="76"/>
  <c r="CG12" i="76"/>
  <c r="CH12" i="76"/>
  <c r="CI12" i="76"/>
  <c r="CJ12" i="76"/>
  <c r="CK12" i="76"/>
  <c r="CL12" i="76"/>
  <c r="CM12" i="76"/>
  <c r="CN12" i="76"/>
  <c r="CO12" i="76"/>
  <c r="CP12" i="76"/>
  <c r="CQ12" i="76"/>
  <c r="CR12" i="76"/>
  <c r="CS12" i="76"/>
  <c r="CT12" i="76"/>
  <c r="CU12" i="76"/>
  <c r="D20" i="76"/>
  <c r="L20" i="76"/>
  <c r="T20" i="76"/>
  <c r="AB20" i="76"/>
  <c r="AJ20" i="76"/>
  <c r="AS20" i="76"/>
  <c r="E20" i="76"/>
  <c r="M20" i="76"/>
  <c r="U20" i="76"/>
  <c r="AC20" i="76"/>
  <c r="AK20" i="76"/>
  <c r="AT20" i="76"/>
  <c r="F20" i="76"/>
  <c r="N20" i="76"/>
  <c r="V20" i="76"/>
  <c r="AD20" i="76"/>
  <c r="G20" i="76"/>
  <c r="O20" i="76"/>
  <c r="W20" i="76"/>
  <c r="AE20" i="76"/>
  <c r="AM20" i="76"/>
  <c r="H20" i="76"/>
  <c r="P20" i="76"/>
  <c r="X20" i="76"/>
  <c r="AF20" i="76"/>
  <c r="AN20" i="76"/>
  <c r="I20" i="76"/>
  <c r="Q20" i="76"/>
  <c r="Y20" i="76"/>
  <c r="AG20" i="76"/>
  <c r="AP20" i="76"/>
  <c r="J20" i="76"/>
  <c r="AL20" i="76"/>
  <c r="K20" i="76"/>
  <c r="AQ20" i="76"/>
  <c r="R20" i="76"/>
  <c r="AR20" i="76"/>
  <c r="S20" i="76"/>
  <c r="Z20" i="76"/>
  <c r="AA20" i="76"/>
  <c r="AH20" i="76"/>
  <c r="AI20" i="76"/>
  <c r="AZ20" i="76"/>
  <c r="CZ20" i="76"/>
  <c r="DH20" i="76"/>
  <c r="DP20" i="76"/>
  <c r="DX20" i="76"/>
  <c r="EF20" i="76"/>
  <c r="EN20" i="76"/>
  <c r="EV20" i="76"/>
  <c r="FD20" i="76"/>
  <c r="FL20" i="76"/>
  <c r="FT20" i="76"/>
  <c r="GB20" i="76"/>
  <c r="BA20" i="76"/>
  <c r="DA20" i="76"/>
  <c r="DI20" i="76"/>
  <c r="DQ20" i="76"/>
  <c r="DY20" i="76"/>
  <c r="EG20" i="76"/>
  <c r="EO20" i="76"/>
  <c r="EW20" i="76"/>
  <c r="FE20" i="76"/>
  <c r="FM20" i="76"/>
  <c r="FU20" i="76"/>
  <c r="BB20" i="76"/>
  <c r="DB20" i="76"/>
  <c r="DJ20" i="76"/>
  <c r="DR20" i="76"/>
  <c r="DZ20" i="76"/>
  <c r="EH20" i="76"/>
  <c r="EP20" i="76"/>
  <c r="EX20" i="76"/>
  <c r="FF20" i="76"/>
  <c r="FN20" i="76"/>
  <c r="FV20" i="76"/>
  <c r="BC20" i="76"/>
  <c r="DC20" i="76"/>
  <c r="DK20" i="76"/>
  <c r="DS20" i="76"/>
  <c r="EA20" i="76"/>
  <c r="EI20" i="76"/>
  <c r="EQ20" i="76"/>
  <c r="EY20" i="76"/>
  <c r="FG20" i="76"/>
  <c r="FO20" i="76"/>
  <c r="FW20" i="76"/>
  <c r="AV20" i="76"/>
  <c r="CV20" i="76"/>
  <c r="DD20" i="76"/>
  <c r="DL20" i="76"/>
  <c r="DT20" i="76"/>
  <c r="EB20" i="76"/>
  <c r="EJ20" i="76"/>
  <c r="ER20" i="76"/>
  <c r="EZ20" i="76"/>
  <c r="FH20" i="76"/>
  <c r="FP20" i="76"/>
  <c r="FX20" i="76"/>
  <c r="AW20" i="76"/>
  <c r="CW20" i="76"/>
  <c r="DE20" i="76"/>
  <c r="DM20" i="76"/>
  <c r="DU20" i="76"/>
  <c r="EC20" i="76"/>
  <c r="EK20" i="76"/>
  <c r="ES20" i="76"/>
  <c r="FA20" i="76"/>
  <c r="FI20" i="76"/>
  <c r="FQ20" i="76"/>
  <c r="FY20" i="76"/>
  <c r="AX20" i="76"/>
  <c r="CX20" i="76"/>
  <c r="DF20" i="76"/>
  <c r="DN20" i="76"/>
  <c r="DV20" i="76"/>
  <c r="ED20" i="76"/>
  <c r="EL20" i="76"/>
  <c r="ET20" i="76"/>
  <c r="FB20" i="76"/>
  <c r="FJ20" i="76"/>
  <c r="FR20" i="76"/>
  <c r="FZ20" i="76"/>
  <c r="AY20" i="76"/>
  <c r="CY20" i="76"/>
  <c r="DG20" i="76"/>
  <c r="DO20" i="76"/>
  <c r="DW20" i="76"/>
  <c r="EE20" i="76"/>
  <c r="EM20" i="76"/>
  <c r="EU20" i="76"/>
  <c r="FC20" i="76"/>
  <c r="FK20" i="76"/>
  <c r="FS20" i="76"/>
  <c r="GA20" i="76"/>
  <c r="AU20" i="76"/>
  <c r="BD20" i="76"/>
  <c r="BE20" i="76"/>
  <c r="BF20" i="76"/>
  <c r="BG20" i="76"/>
  <c r="BH20" i="76"/>
  <c r="BI20" i="76"/>
  <c r="BJ20" i="76"/>
  <c r="BK20" i="76"/>
  <c r="BL20" i="76"/>
  <c r="BM20" i="76"/>
  <c r="BN20" i="76"/>
  <c r="BO20" i="76"/>
  <c r="BP20" i="76"/>
  <c r="BQ20" i="76"/>
  <c r="BR20" i="76"/>
  <c r="BS20" i="76"/>
  <c r="BT20" i="76"/>
  <c r="BU20" i="76"/>
  <c r="BV20" i="76"/>
  <c r="BW20" i="76"/>
  <c r="BX20" i="76"/>
  <c r="BY20" i="76"/>
  <c r="BZ20" i="76"/>
  <c r="CA20" i="76"/>
  <c r="CB20" i="76"/>
  <c r="CC20" i="76"/>
  <c r="CD20" i="76"/>
  <c r="CE20" i="76"/>
  <c r="CF20" i="76"/>
  <c r="CG20" i="76"/>
  <c r="CH20" i="76"/>
  <c r="CI20" i="76"/>
  <c r="CJ20" i="76"/>
  <c r="CK20" i="76"/>
  <c r="CL20" i="76"/>
  <c r="CM20" i="76"/>
  <c r="CN20" i="76"/>
  <c r="CO20" i="76"/>
  <c r="CP20" i="76"/>
  <c r="CQ20" i="76"/>
  <c r="CR20" i="76"/>
  <c r="CS20" i="76"/>
  <c r="CT20" i="76"/>
  <c r="CU20" i="76"/>
  <c r="K28" i="76"/>
  <c r="S28" i="76"/>
  <c r="AA28" i="76"/>
  <c r="AI28" i="76"/>
  <c r="AR28" i="76"/>
  <c r="D28" i="76"/>
  <c r="L28" i="76"/>
  <c r="T28" i="76"/>
  <c r="AB28" i="76"/>
  <c r="AJ28" i="76"/>
  <c r="AS28" i="76"/>
  <c r="E28" i="76"/>
  <c r="M28" i="76"/>
  <c r="U28" i="76"/>
  <c r="AC28" i="76"/>
  <c r="AK28" i="76"/>
  <c r="AT28" i="76"/>
  <c r="F28" i="76"/>
  <c r="N28" i="76"/>
  <c r="V28" i="76"/>
  <c r="AD28" i="76"/>
  <c r="AL28" i="76"/>
  <c r="G28" i="76"/>
  <c r="O28" i="76"/>
  <c r="W28" i="76"/>
  <c r="AE28" i="76"/>
  <c r="AM28" i="76"/>
  <c r="H28" i="76"/>
  <c r="P28" i="76"/>
  <c r="X28" i="76"/>
  <c r="AF28" i="76"/>
  <c r="AN28" i="76"/>
  <c r="I28" i="76"/>
  <c r="Q28" i="76"/>
  <c r="Y28" i="76"/>
  <c r="AG28" i="76"/>
  <c r="AP28" i="76"/>
  <c r="J28" i="76"/>
  <c r="R28" i="76"/>
  <c r="Z28" i="76"/>
  <c r="AH28" i="76"/>
  <c r="AQ28" i="76"/>
  <c r="AZ28" i="76"/>
  <c r="CZ28" i="76"/>
  <c r="DH28" i="76"/>
  <c r="DP28" i="76"/>
  <c r="DX28" i="76"/>
  <c r="EF28" i="76"/>
  <c r="EN28" i="76"/>
  <c r="EV28" i="76"/>
  <c r="FD28" i="76"/>
  <c r="FL28" i="76"/>
  <c r="FT28" i="76"/>
  <c r="GB28" i="76"/>
  <c r="BA28" i="76"/>
  <c r="DA28" i="76"/>
  <c r="DI28" i="76"/>
  <c r="DQ28" i="76"/>
  <c r="DY28" i="76"/>
  <c r="EG28" i="76"/>
  <c r="EO28" i="76"/>
  <c r="EW28" i="76"/>
  <c r="FE28" i="76"/>
  <c r="FM28" i="76"/>
  <c r="FU28" i="76"/>
  <c r="BB28" i="76"/>
  <c r="DB28" i="76"/>
  <c r="DJ28" i="76"/>
  <c r="DR28" i="76"/>
  <c r="DZ28" i="76"/>
  <c r="EH28" i="76"/>
  <c r="EP28" i="76"/>
  <c r="EX28" i="76"/>
  <c r="FF28" i="76"/>
  <c r="FN28" i="76"/>
  <c r="FV28" i="76"/>
  <c r="BC28" i="76"/>
  <c r="DC28" i="76"/>
  <c r="DK28" i="76"/>
  <c r="DS28" i="76"/>
  <c r="EA28" i="76"/>
  <c r="EI28" i="76"/>
  <c r="EQ28" i="76"/>
  <c r="EY28" i="76"/>
  <c r="FG28" i="76"/>
  <c r="FO28" i="76"/>
  <c r="FW28" i="76"/>
  <c r="AV28" i="76"/>
  <c r="CV28" i="76"/>
  <c r="DD28" i="76"/>
  <c r="DL28" i="76"/>
  <c r="DT28" i="76"/>
  <c r="EB28" i="76"/>
  <c r="EJ28" i="76"/>
  <c r="ER28" i="76"/>
  <c r="EZ28" i="76"/>
  <c r="FH28" i="76"/>
  <c r="FP28" i="76"/>
  <c r="FX28" i="76"/>
  <c r="AW28" i="76"/>
  <c r="CW28" i="76"/>
  <c r="DE28" i="76"/>
  <c r="DM28" i="76"/>
  <c r="DU28" i="76"/>
  <c r="EC28" i="76"/>
  <c r="EK28" i="76"/>
  <c r="ES28" i="76"/>
  <c r="FA28" i="76"/>
  <c r="FI28" i="76"/>
  <c r="FQ28" i="76"/>
  <c r="FY28" i="76"/>
  <c r="AX28" i="76"/>
  <c r="CX28" i="76"/>
  <c r="DF28" i="76"/>
  <c r="DN28" i="76"/>
  <c r="DV28" i="76"/>
  <c r="ED28" i="76"/>
  <c r="EL28" i="76"/>
  <c r="ET28" i="76"/>
  <c r="FB28" i="76"/>
  <c r="FJ28" i="76"/>
  <c r="FR28" i="76"/>
  <c r="FZ28" i="76"/>
  <c r="AY28" i="76"/>
  <c r="CY28" i="76"/>
  <c r="DG28" i="76"/>
  <c r="DO28" i="76"/>
  <c r="DW28" i="76"/>
  <c r="EE28" i="76"/>
  <c r="EM28" i="76"/>
  <c r="EU28" i="76"/>
  <c r="FC28" i="76"/>
  <c r="FK28" i="76"/>
  <c r="FS28" i="76"/>
  <c r="GA28" i="76"/>
  <c r="AU28" i="76"/>
  <c r="BD28" i="76"/>
  <c r="BE28" i="76"/>
  <c r="BF28" i="76"/>
  <c r="BG28" i="76"/>
  <c r="BH28" i="76"/>
  <c r="BI28" i="76"/>
  <c r="BJ28" i="76"/>
  <c r="BK28" i="76"/>
  <c r="BL28" i="76"/>
  <c r="BM28" i="76"/>
  <c r="BN28" i="76"/>
  <c r="BO28" i="76"/>
  <c r="BP28" i="76"/>
  <c r="BQ28" i="76"/>
  <c r="BR28" i="76"/>
  <c r="BS28" i="76"/>
  <c r="BT28" i="76"/>
  <c r="BU28" i="76"/>
  <c r="BV28" i="76"/>
  <c r="BW28" i="76"/>
  <c r="BX28" i="76"/>
  <c r="BY28" i="76"/>
  <c r="BZ28" i="76"/>
  <c r="CA28" i="76"/>
  <c r="CB28" i="76"/>
  <c r="CC28" i="76"/>
  <c r="CD28" i="76"/>
  <c r="CE28" i="76"/>
  <c r="CF28" i="76"/>
  <c r="CG28" i="76"/>
  <c r="CH28" i="76"/>
  <c r="CI28" i="76"/>
  <c r="CJ28" i="76"/>
  <c r="CK28" i="76"/>
  <c r="CL28" i="76"/>
  <c r="CM28" i="76"/>
  <c r="CN28" i="76"/>
  <c r="CO28" i="76"/>
  <c r="CP28" i="76"/>
  <c r="CQ28" i="76"/>
  <c r="CR28" i="76"/>
  <c r="CS28" i="76"/>
  <c r="CT28" i="76"/>
  <c r="CU28" i="76"/>
  <c r="K36" i="76"/>
  <c r="S36" i="76"/>
  <c r="AA36" i="76"/>
  <c r="AI36" i="76"/>
  <c r="AR36" i="76"/>
  <c r="D36" i="76"/>
  <c r="L36" i="76"/>
  <c r="T36" i="76"/>
  <c r="AB36" i="76"/>
  <c r="AJ36" i="76"/>
  <c r="AS36" i="76"/>
  <c r="E36" i="76"/>
  <c r="M36" i="76"/>
  <c r="U36" i="76"/>
  <c r="AC36" i="76"/>
  <c r="AK36" i="76"/>
  <c r="AT36" i="76"/>
  <c r="H36" i="76"/>
  <c r="P36" i="76"/>
  <c r="X36" i="76"/>
  <c r="AF36" i="76"/>
  <c r="AN36" i="76"/>
  <c r="F36" i="76"/>
  <c r="V36" i="76"/>
  <c r="AL36" i="76"/>
  <c r="G36" i="76"/>
  <c r="W36" i="76"/>
  <c r="AM36" i="76"/>
  <c r="I36" i="76"/>
  <c r="Y36" i="76"/>
  <c r="AP36" i="76"/>
  <c r="J36" i="76"/>
  <c r="Z36" i="76"/>
  <c r="AQ36" i="76"/>
  <c r="N36" i="76"/>
  <c r="AD36" i="76"/>
  <c r="O36" i="76"/>
  <c r="AE36" i="76"/>
  <c r="Q36" i="76"/>
  <c r="AG36" i="76"/>
  <c r="R36" i="76"/>
  <c r="AH36" i="76"/>
  <c r="AX36" i="76"/>
  <c r="CX36" i="76"/>
  <c r="DF36" i="76"/>
  <c r="DN36" i="76"/>
  <c r="DV36" i="76"/>
  <c r="ED36" i="76"/>
  <c r="EL36" i="76"/>
  <c r="ET36" i="76"/>
  <c r="FB36" i="76"/>
  <c r="FJ36" i="76"/>
  <c r="FR36" i="76"/>
  <c r="FZ36" i="76"/>
  <c r="AY36" i="76"/>
  <c r="CY36" i="76"/>
  <c r="DG36" i="76"/>
  <c r="DO36" i="76"/>
  <c r="DW36" i="76"/>
  <c r="EE36" i="76"/>
  <c r="EM36" i="76"/>
  <c r="EU36" i="76"/>
  <c r="FC36" i="76"/>
  <c r="FK36" i="76"/>
  <c r="FS36" i="76"/>
  <c r="GA36" i="76"/>
  <c r="AZ36" i="76"/>
  <c r="CZ36" i="76"/>
  <c r="DH36" i="76"/>
  <c r="DP36" i="76"/>
  <c r="DX36" i="76"/>
  <c r="EF36" i="76"/>
  <c r="EN36" i="76"/>
  <c r="EV36" i="76"/>
  <c r="FD36" i="76"/>
  <c r="FL36" i="76"/>
  <c r="FT36" i="76"/>
  <c r="GB36" i="76"/>
  <c r="BA36" i="76"/>
  <c r="DA36" i="76"/>
  <c r="DI36" i="76"/>
  <c r="DQ36" i="76"/>
  <c r="DY36" i="76"/>
  <c r="EG36" i="76"/>
  <c r="EO36" i="76"/>
  <c r="EW36" i="76"/>
  <c r="FE36" i="76"/>
  <c r="FM36" i="76"/>
  <c r="FU36" i="76"/>
  <c r="BB36" i="76"/>
  <c r="DB36" i="76"/>
  <c r="DJ36" i="76"/>
  <c r="DR36" i="76"/>
  <c r="DZ36" i="76"/>
  <c r="EH36" i="76"/>
  <c r="EP36" i="76"/>
  <c r="EX36" i="76"/>
  <c r="FF36" i="76"/>
  <c r="FN36" i="76"/>
  <c r="FV36" i="76"/>
  <c r="BC36" i="76"/>
  <c r="DC36" i="76"/>
  <c r="DK36" i="76"/>
  <c r="DS36" i="76"/>
  <c r="EA36" i="76"/>
  <c r="EI36" i="76"/>
  <c r="EQ36" i="76"/>
  <c r="EY36" i="76"/>
  <c r="FG36" i="76"/>
  <c r="FO36" i="76"/>
  <c r="FW36" i="76"/>
  <c r="AV36" i="76"/>
  <c r="CV36" i="76"/>
  <c r="DD36" i="76"/>
  <c r="DL36" i="76"/>
  <c r="DT36" i="76"/>
  <c r="EB36" i="76"/>
  <c r="EJ36" i="76"/>
  <c r="ER36" i="76"/>
  <c r="EZ36" i="76"/>
  <c r="FH36" i="76"/>
  <c r="FP36" i="76"/>
  <c r="FX36" i="76"/>
  <c r="AW36" i="76"/>
  <c r="CW36" i="76"/>
  <c r="DE36" i="76"/>
  <c r="DM36" i="76"/>
  <c r="DU36" i="76"/>
  <c r="EC36" i="76"/>
  <c r="EK36" i="76"/>
  <c r="ES36" i="76"/>
  <c r="FA36" i="76"/>
  <c r="FI36" i="76"/>
  <c r="FQ36" i="76"/>
  <c r="FY36" i="76"/>
  <c r="AU36" i="76"/>
  <c r="BD36" i="76"/>
  <c r="BE36" i="76"/>
  <c r="BF36" i="76"/>
  <c r="BG36" i="76"/>
  <c r="BH36" i="76"/>
  <c r="BI36" i="76"/>
  <c r="BJ36" i="76"/>
  <c r="BK36" i="76"/>
  <c r="BL36" i="76"/>
  <c r="BM36" i="76"/>
  <c r="BN36" i="76"/>
  <c r="BO36" i="76"/>
  <c r="BP36" i="76"/>
  <c r="BQ36" i="76"/>
  <c r="BR36" i="76"/>
  <c r="BS36" i="76"/>
  <c r="BT36" i="76"/>
  <c r="BU36" i="76"/>
  <c r="BV36" i="76"/>
  <c r="BW36" i="76"/>
  <c r="BX36" i="76"/>
  <c r="BY36" i="76"/>
  <c r="BZ36" i="76"/>
  <c r="CA36" i="76"/>
  <c r="CB36" i="76"/>
  <c r="CC36" i="76"/>
  <c r="CD36" i="76"/>
  <c r="CE36" i="76"/>
  <c r="CF36" i="76"/>
  <c r="CG36" i="76"/>
  <c r="CH36" i="76"/>
  <c r="CI36" i="76"/>
  <c r="CJ36" i="76"/>
  <c r="CK36" i="76"/>
  <c r="CL36" i="76"/>
  <c r="CM36" i="76"/>
  <c r="CN36" i="76"/>
  <c r="CO36" i="76"/>
  <c r="CP36" i="76"/>
  <c r="CQ36" i="76"/>
  <c r="CR36" i="76"/>
  <c r="CS36" i="76"/>
  <c r="CT36" i="76"/>
  <c r="CU36" i="76"/>
  <c r="F44" i="76"/>
  <c r="N44" i="76"/>
  <c r="V44" i="76"/>
  <c r="AD44" i="76"/>
  <c r="AL44" i="76"/>
  <c r="G44" i="76"/>
  <c r="O44" i="76"/>
  <c r="W44" i="76"/>
  <c r="AE44" i="76"/>
  <c r="AM44" i="76"/>
  <c r="H44" i="76"/>
  <c r="P44" i="76"/>
  <c r="X44" i="76"/>
  <c r="AF44" i="76"/>
  <c r="AN44" i="76"/>
  <c r="I44" i="76"/>
  <c r="Q44" i="76"/>
  <c r="Y44" i="76"/>
  <c r="AG44" i="76"/>
  <c r="AP44" i="76"/>
  <c r="J44" i="76"/>
  <c r="R44" i="76"/>
  <c r="Z44" i="76"/>
  <c r="AH44" i="76"/>
  <c r="AQ44" i="76"/>
  <c r="K44" i="76"/>
  <c r="S44" i="76"/>
  <c r="AA44" i="76"/>
  <c r="AI44" i="76"/>
  <c r="AR44" i="76"/>
  <c r="D44" i="76"/>
  <c r="L44" i="76"/>
  <c r="T44" i="76"/>
  <c r="AB44" i="76"/>
  <c r="AJ44" i="76"/>
  <c r="AS44" i="76"/>
  <c r="E44" i="76"/>
  <c r="M44" i="76"/>
  <c r="U44" i="76"/>
  <c r="AC44" i="76"/>
  <c r="AK44" i="76"/>
  <c r="AT44" i="76"/>
  <c r="AX44" i="76"/>
  <c r="CX44" i="76"/>
  <c r="DF44" i="76"/>
  <c r="DN44" i="76"/>
  <c r="DV44" i="76"/>
  <c r="ED44" i="76"/>
  <c r="EL44" i="76"/>
  <c r="ET44" i="76"/>
  <c r="FB44" i="76"/>
  <c r="FJ44" i="76"/>
  <c r="FR44" i="76"/>
  <c r="FZ44" i="76"/>
  <c r="AY44" i="76"/>
  <c r="CY44" i="76"/>
  <c r="DG44" i="76"/>
  <c r="DO44" i="76"/>
  <c r="DW44" i="76"/>
  <c r="EE44" i="76"/>
  <c r="EM44" i="76"/>
  <c r="EU44" i="76"/>
  <c r="FC44" i="76"/>
  <c r="FK44" i="76"/>
  <c r="FS44" i="76"/>
  <c r="GA44" i="76"/>
  <c r="AZ44" i="76"/>
  <c r="CZ44" i="76"/>
  <c r="DH44" i="76"/>
  <c r="DP44" i="76"/>
  <c r="DX44" i="76"/>
  <c r="EF44" i="76"/>
  <c r="EN44" i="76"/>
  <c r="EV44" i="76"/>
  <c r="FD44" i="76"/>
  <c r="FL44" i="76"/>
  <c r="FT44" i="76"/>
  <c r="GB44" i="76"/>
  <c r="BA44" i="76"/>
  <c r="DA44" i="76"/>
  <c r="DI44" i="76"/>
  <c r="DQ44" i="76"/>
  <c r="DY44" i="76"/>
  <c r="EG44" i="76"/>
  <c r="EO44" i="76"/>
  <c r="EW44" i="76"/>
  <c r="FE44" i="76"/>
  <c r="FM44" i="76"/>
  <c r="FU44" i="76"/>
  <c r="BB44" i="76"/>
  <c r="DB44" i="76"/>
  <c r="DJ44" i="76"/>
  <c r="DR44" i="76"/>
  <c r="DZ44" i="76"/>
  <c r="EH44" i="76"/>
  <c r="EP44" i="76"/>
  <c r="EX44" i="76"/>
  <c r="FF44" i="76"/>
  <c r="FN44" i="76"/>
  <c r="FV44" i="76"/>
  <c r="BC44" i="76"/>
  <c r="DC44" i="76"/>
  <c r="DK44" i="76"/>
  <c r="DS44" i="76"/>
  <c r="EA44" i="76"/>
  <c r="EI44" i="76"/>
  <c r="EQ44" i="76"/>
  <c r="EY44" i="76"/>
  <c r="FG44" i="76"/>
  <c r="FO44" i="76"/>
  <c r="FW44" i="76"/>
  <c r="AV44" i="76"/>
  <c r="CV44" i="76"/>
  <c r="DD44" i="76"/>
  <c r="DL44" i="76"/>
  <c r="DT44" i="76"/>
  <c r="EB44" i="76"/>
  <c r="EJ44" i="76"/>
  <c r="ER44" i="76"/>
  <c r="EZ44" i="76"/>
  <c r="FH44" i="76"/>
  <c r="FP44" i="76"/>
  <c r="FX44" i="76"/>
  <c r="AW44" i="76"/>
  <c r="CW44" i="76"/>
  <c r="DE44" i="76"/>
  <c r="DM44" i="76"/>
  <c r="DU44" i="76"/>
  <c r="EC44" i="76"/>
  <c r="EK44" i="76"/>
  <c r="ES44" i="76"/>
  <c r="FA44" i="76"/>
  <c r="FI44" i="76"/>
  <c r="FQ44" i="76"/>
  <c r="FY44" i="76"/>
  <c r="AU44" i="76"/>
  <c r="BD44" i="76"/>
  <c r="BE44" i="76"/>
  <c r="BF44" i="76"/>
  <c r="BG44" i="76"/>
  <c r="BH44" i="76"/>
  <c r="BI44" i="76"/>
  <c r="BJ44" i="76"/>
  <c r="BK44" i="76"/>
  <c r="BL44" i="76"/>
  <c r="BM44" i="76"/>
  <c r="BN44" i="76"/>
  <c r="BO44" i="76"/>
  <c r="BP44" i="76"/>
  <c r="BQ44" i="76"/>
  <c r="BR44" i="76"/>
  <c r="BS44" i="76"/>
  <c r="BT44" i="76"/>
  <c r="BU44" i="76"/>
  <c r="BV44" i="76"/>
  <c r="BW44" i="76"/>
  <c r="BX44" i="76"/>
  <c r="BY44" i="76"/>
  <c r="BZ44" i="76"/>
  <c r="CA44" i="76"/>
  <c r="CB44" i="76"/>
  <c r="CC44" i="76"/>
  <c r="CD44" i="76"/>
  <c r="CE44" i="76"/>
  <c r="CF44" i="76"/>
  <c r="CG44" i="76"/>
  <c r="CH44" i="76"/>
  <c r="CI44" i="76"/>
  <c r="CJ44" i="76"/>
  <c r="CK44" i="76"/>
  <c r="CL44" i="76"/>
  <c r="CM44" i="76"/>
  <c r="CN44" i="76"/>
  <c r="CO44" i="76"/>
  <c r="CP44" i="76"/>
  <c r="CQ44" i="76"/>
  <c r="CR44" i="76"/>
  <c r="CS44" i="76"/>
  <c r="CT44" i="76"/>
  <c r="CU44" i="76"/>
  <c r="H52" i="76"/>
  <c r="I52" i="76"/>
  <c r="Q52" i="76"/>
  <c r="J52" i="76"/>
  <c r="K52" i="76"/>
  <c r="D52" i="76"/>
  <c r="L52" i="76"/>
  <c r="T52" i="76"/>
  <c r="E52" i="76"/>
  <c r="M52" i="76"/>
  <c r="U52" i="76"/>
  <c r="N52" i="76"/>
  <c r="Y52" i="76"/>
  <c r="AG52" i="76"/>
  <c r="AP52" i="76"/>
  <c r="O52" i="76"/>
  <c r="Z52" i="76"/>
  <c r="AH52" i="76"/>
  <c r="AQ52" i="76"/>
  <c r="P52" i="76"/>
  <c r="AA52" i="76"/>
  <c r="AI52" i="76"/>
  <c r="AR52" i="76"/>
  <c r="R52" i="76"/>
  <c r="AB52" i="76"/>
  <c r="AJ52" i="76"/>
  <c r="AS52" i="76"/>
  <c r="S52" i="76"/>
  <c r="AC52" i="76"/>
  <c r="AK52" i="76"/>
  <c r="AT52" i="76"/>
  <c r="V52" i="76"/>
  <c r="AD52" i="76"/>
  <c r="AL52" i="76"/>
  <c r="F52" i="76"/>
  <c r="W52" i="76"/>
  <c r="AE52" i="76"/>
  <c r="AM52" i="76"/>
  <c r="G52" i="76"/>
  <c r="X52" i="76"/>
  <c r="AF52" i="76"/>
  <c r="AN52" i="76"/>
  <c r="BC52" i="76"/>
  <c r="DC52" i="76"/>
  <c r="DK52" i="76"/>
  <c r="DS52" i="76"/>
  <c r="EA52" i="76"/>
  <c r="EI52" i="76"/>
  <c r="EQ52" i="76"/>
  <c r="EY52" i="76"/>
  <c r="FG52" i="76"/>
  <c r="FO52" i="76"/>
  <c r="FW52" i="76"/>
  <c r="AV52" i="76"/>
  <c r="CV52" i="76"/>
  <c r="DD52" i="76"/>
  <c r="DL52" i="76"/>
  <c r="DT52" i="76"/>
  <c r="EB52" i="76"/>
  <c r="EJ52" i="76"/>
  <c r="ER52" i="76"/>
  <c r="EZ52" i="76"/>
  <c r="FH52" i="76"/>
  <c r="FP52" i="76"/>
  <c r="FX52" i="76"/>
  <c r="AW52" i="76"/>
  <c r="CW52" i="76"/>
  <c r="DE52" i="76"/>
  <c r="DM52" i="76"/>
  <c r="DU52" i="76"/>
  <c r="EC52" i="76"/>
  <c r="EK52" i="76"/>
  <c r="ES52" i="76"/>
  <c r="FA52" i="76"/>
  <c r="FI52" i="76"/>
  <c r="FQ52" i="76"/>
  <c r="FY52" i="76"/>
  <c r="AX52" i="76"/>
  <c r="CX52" i="76"/>
  <c r="DF52" i="76"/>
  <c r="DN52" i="76"/>
  <c r="DV52" i="76"/>
  <c r="ED52" i="76"/>
  <c r="EL52" i="76"/>
  <c r="ET52" i="76"/>
  <c r="FB52" i="76"/>
  <c r="FJ52" i="76"/>
  <c r="FR52" i="76"/>
  <c r="FZ52" i="76"/>
  <c r="AY52" i="76"/>
  <c r="CY52" i="76"/>
  <c r="DG52" i="76"/>
  <c r="DO52" i="76"/>
  <c r="DW52" i="76"/>
  <c r="EE52" i="76"/>
  <c r="EM52" i="76"/>
  <c r="EU52" i="76"/>
  <c r="FC52" i="76"/>
  <c r="FK52" i="76"/>
  <c r="FS52" i="76"/>
  <c r="GA52" i="76"/>
  <c r="AZ52" i="76"/>
  <c r="CZ52" i="76"/>
  <c r="DH52" i="76"/>
  <c r="DP52" i="76"/>
  <c r="DX52" i="76"/>
  <c r="EF52" i="76"/>
  <c r="EN52" i="76"/>
  <c r="EV52" i="76"/>
  <c r="FD52" i="76"/>
  <c r="FL52" i="76"/>
  <c r="FT52" i="76"/>
  <c r="GB52" i="76"/>
  <c r="BA52" i="76"/>
  <c r="DA52" i="76"/>
  <c r="DI52" i="76"/>
  <c r="DQ52" i="76"/>
  <c r="DY52" i="76"/>
  <c r="EG52" i="76"/>
  <c r="EO52" i="76"/>
  <c r="EW52" i="76"/>
  <c r="FE52" i="76"/>
  <c r="FM52" i="76"/>
  <c r="FU52" i="76"/>
  <c r="BB52" i="76"/>
  <c r="DB52" i="76"/>
  <c r="DJ52" i="76"/>
  <c r="DR52" i="76"/>
  <c r="DZ52" i="76"/>
  <c r="EH52" i="76"/>
  <c r="EP52" i="76"/>
  <c r="EX52" i="76"/>
  <c r="FF52" i="76"/>
  <c r="FN52" i="76"/>
  <c r="FV52" i="76"/>
  <c r="AU52" i="76"/>
  <c r="BD52" i="76"/>
  <c r="BE52" i="76"/>
  <c r="BF52" i="76"/>
  <c r="BG52" i="76"/>
  <c r="BH52" i="76"/>
  <c r="BI52" i="76"/>
  <c r="BJ52" i="76"/>
  <c r="BK52" i="76"/>
  <c r="BL52" i="76"/>
  <c r="BM52" i="76"/>
  <c r="BN52" i="76"/>
  <c r="BO52" i="76"/>
  <c r="BP52" i="76"/>
  <c r="BQ52" i="76"/>
  <c r="BR52" i="76"/>
  <c r="BS52" i="76"/>
  <c r="BT52" i="76"/>
  <c r="BU52" i="76"/>
  <c r="BV52" i="76"/>
  <c r="BW52" i="76"/>
  <c r="BX52" i="76"/>
  <c r="BY52" i="76"/>
  <c r="BZ52" i="76"/>
  <c r="CA52" i="76"/>
  <c r="CB52" i="76"/>
  <c r="CC52" i="76"/>
  <c r="CD52" i="76"/>
  <c r="CE52" i="76"/>
  <c r="CF52" i="76"/>
  <c r="CG52" i="76"/>
  <c r="CH52" i="76"/>
  <c r="CI52" i="76"/>
  <c r="CJ52" i="76"/>
  <c r="CK52" i="76"/>
  <c r="CL52" i="76"/>
  <c r="CM52" i="76"/>
  <c r="CN52" i="76"/>
  <c r="CO52" i="76"/>
  <c r="CP52" i="76"/>
  <c r="CQ52" i="76"/>
  <c r="CR52" i="76"/>
  <c r="CS52" i="76"/>
  <c r="CT52" i="76"/>
  <c r="CU52" i="76"/>
  <c r="I60" i="76"/>
  <c r="Q60" i="76"/>
  <c r="Y60" i="76"/>
  <c r="AG60" i="76"/>
  <c r="AP60" i="76"/>
  <c r="J60" i="76"/>
  <c r="R60" i="76"/>
  <c r="Z60" i="76"/>
  <c r="AH60" i="76"/>
  <c r="AQ60" i="76"/>
  <c r="K60" i="76"/>
  <c r="S60" i="76"/>
  <c r="AA60" i="76"/>
  <c r="AI60" i="76"/>
  <c r="AR60" i="76"/>
  <c r="D60" i="76"/>
  <c r="L60" i="76"/>
  <c r="T60" i="76"/>
  <c r="AB60" i="76"/>
  <c r="AJ60" i="76"/>
  <c r="AS60" i="76"/>
  <c r="E60" i="76"/>
  <c r="M60" i="76"/>
  <c r="U60" i="76"/>
  <c r="AC60" i="76"/>
  <c r="AK60" i="76"/>
  <c r="AT60" i="76"/>
  <c r="F60" i="76"/>
  <c r="N60" i="76"/>
  <c r="V60" i="76"/>
  <c r="AD60" i="76"/>
  <c r="AL60" i="76"/>
  <c r="G60" i="76"/>
  <c r="O60" i="76"/>
  <c r="W60" i="76"/>
  <c r="AE60" i="76"/>
  <c r="AM60" i="76"/>
  <c r="H60" i="76"/>
  <c r="P60" i="76"/>
  <c r="X60" i="76"/>
  <c r="AF60" i="76"/>
  <c r="AN60" i="76"/>
  <c r="BC60" i="76"/>
  <c r="DC60" i="76"/>
  <c r="DK60" i="76"/>
  <c r="DS60" i="76"/>
  <c r="EA60" i="76"/>
  <c r="EI60" i="76"/>
  <c r="EQ60" i="76"/>
  <c r="EY60" i="76"/>
  <c r="FG60" i="76"/>
  <c r="FO60" i="76"/>
  <c r="FW60" i="76"/>
  <c r="AV60" i="76"/>
  <c r="CV60" i="76"/>
  <c r="DD60" i="76"/>
  <c r="DL60" i="76"/>
  <c r="DT60" i="76"/>
  <c r="EB60" i="76"/>
  <c r="EJ60" i="76"/>
  <c r="ER60" i="76"/>
  <c r="EZ60" i="76"/>
  <c r="FH60" i="76"/>
  <c r="FP60" i="76"/>
  <c r="FX60" i="76"/>
  <c r="AW60" i="76"/>
  <c r="CW60" i="76"/>
  <c r="DE60" i="76"/>
  <c r="DM60" i="76"/>
  <c r="DU60" i="76"/>
  <c r="EC60" i="76"/>
  <c r="EK60" i="76"/>
  <c r="ES60" i="76"/>
  <c r="FA60" i="76"/>
  <c r="FI60" i="76"/>
  <c r="FQ60" i="76"/>
  <c r="FY60" i="76"/>
  <c r="AX60" i="76"/>
  <c r="CX60" i="76"/>
  <c r="DF60" i="76"/>
  <c r="DN60" i="76"/>
  <c r="DV60" i="76"/>
  <c r="ED60" i="76"/>
  <c r="EL60" i="76"/>
  <c r="ET60" i="76"/>
  <c r="FB60" i="76"/>
  <c r="FJ60" i="76"/>
  <c r="FR60" i="76"/>
  <c r="FZ60" i="76"/>
  <c r="AY60" i="76"/>
  <c r="CY60" i="76"/>
  <c r="DG60" i="76"/>
  <c r="DO60" i="76"/>
  <c r="DW60" i="76"/>
  <c r="EE60" i="76"/>
  <c r="EM60" i="76"/>
  <c r="EU60" i="76"/>
  <c r="FC60" i="76"/>
  <c r="FK60" i="76"/>
  <c r="FS60" i="76"/>
  <c r="GA60" i="76"/>
  <c r="AZ60" i="76"/>
  <c r="CZ60" i="76"/>
  <c r="DH60" i="76"/>
  <c r="DP60" i="76"/>
  <c r="DX60" i="76"/>
  <c r="EF60" i="76"/>
  <c r="EN60" i="76"/>
  <c r="EV60" i="76"/>
  <c r="FD60" i="76"/>
  <c r="FL60" i="76"/>
  <c r="FT60" i="76"/>
  <c r="GB60" i="76"/>
  <c r="BA60" i="76"/>
  <c r="DA60" i="76"/>
  <c r="DI60" i="76"/>
  <c r="DQ60" i="76"/>
  <c r="DY60" i="76"/>
  <c r="EG60" i="76"/>
  <c r="EO60" i="76"/>
  <c r="EW60" i="76"/>
  <c r="FE60" i="76"/>
  <c r="FM60" i="76"/>
  <c r="FU60" i="76"/>
  <c r="BB60" i="76"/>
  <c r="DB60" i="76"/>
  <c r="DJ60" i="76"/>
  <c r="DR60" i="76"/>
  <c r="DZ60" i="76"/>
  <c r="EH60" i="76"/>
  <c r="EP60" i="76"/>
  <c r="EX60" i="76"/>
  <c r="FF60" i="76"/>
  <c r="FN60" i="76"/>
  <c r="FV60" i="76"/>
  <c r="AU60" i="76"/>
  <c r="BD60" i="76"/>
  <c r="BE60" i="76"/>
  <c r="BF60" i="76"/>
  <c r="BG60" i="76"/>
  <c r="BH60" i="76"/>
  <c r="BI60" i="76"/>
  <c r="BJ60" i="76"/>
  <c r="BK60" i="76"/>
  <c r="BL60" i="76"/>
  <c r="BM60" i="76"/>
  <c r="BN60" i="76"/>
  <c r="BO60" i="76"/>
  <c r="BP60" i="76"/>
  <c r="BQ60" i="76"/>
  <c r="BR60" i="76"/>
  <c r="BS60" i="76"/>
  <c r="BT60" i="76"/>
  <c r="BU60" i="76"/>
  <c r="BV60" i="76"/>
  <c r="BW60" i="76"/>
  <c r="BX60" i="76"/>
  <c r="BY60" i="76"/>
  <c r="BZ60" i="76"/>
  <c r="CA60" i="76"/>
  <c r="CB60" i="76"/>
  <c r="CC60" i="76"/>
  <c r="CD60" i="76"/>
  <c r="CE60" i="76"/>
  <c r="CF60" i="76"/>
  <c r="CG60" i="76"/>
  <c r="CH60" i="76"/>
  <c r="CI60" i="76"/>
  <c r="CJ60" i="76"/>
  <c r="CK60" i="76"/>
  <c r="CL60" i="76"/>
  <c r="CM60" i="76"/>
  <c r="CN60" i="76"/>
  <c r="CO60" i="76"/>
  <c r="CP60" i="76"/>
  <c r="CQ60" i="76"/>
  <c r="CR60" i="76"/>
  <c r="CS60" i="76"/>
  <c r="CT60" i="76"/>
  <c r="CU60" i="76"/>
  <c r="K68" i="76"/>
  <c r="D68" i="76"/>
  <c r="L68" i="76"/>
  <c r="E68" i="76"/>
  <c r="F68" i="76"/>
  <c r="H68" i="76"/>
  <c r="O68" i="76"/>
  <c r="W68" i="76"/>
  <c r="AE68" i="76"/>
  <c r="AM68" i="76"/>
  <c r="P68" i="76"/>
  <c r="X68" i="76"/>
  <c r="AF68" i="76"/>
  <c r="AN68" i="76"/>
  <c r="Q68" i="76"/>
  <c r="Y68" i="76"/>
  <c r="AG68" i="76"/>
  <c r="AP68" i="76"/>
  <c r="G68" i="76"/>
  <c r="R68" i="76"/>
  <c r="Z68" i="76"/>
  <c r="AH68" i="76"/>
  <c r="AQ68" i="76"/>
  <c r="I68" i="76"/>
  <c r="S68" i="76"/>
  <c r="AA68" i="76"/>
  <c r="AI68" i="76"/>
  <c r="AR68" i="76"/>
  <c r="J68" i="76"/>
  <c r="T68" i="76"/>
  <c r="AB68" i="76"/>
  <c r="AJ68" i="76"/>
  <c r="AS68" i="76"/>
  <c r="M68" i="76"/>
  <c r="U68" i="76"/>
  <c r="AC68" i="76"/>
  <c r="AK68" i="76"/>
  <c r="AT68" i="76"/>
  <c r="N68" i="76"/>
  <c r="V68" i="76"/>
  <c r="AD68" i="76"/>
  <c r="AL68" i="76"/>
  <c r="AZ68" i="76"/>
  <c r="CZ68" i="76"/>
  <c r="DH68" i="76"/>
  <c r="DP68" i="76"/>
  <c r="DX68" i="76"/>
  <c r="EF68" i="76"/>
  <c r="EN68" i="76"/>
  <c r="EV68" i="76"/>
  <c r="FD68" i="76"/>
  <c r="FL68" i="76"/>
  <c r="FT68" i="76"/>
  <c r="GB68" i="76"/>
  <c r="BA68" i="76"/>
  <c r="DA68" i="76"/>
  <c r="DI68" i="76"/>
  <c r="DQ68" i="76"/>
  <c r="DY68" i="76"/>
  <c r="EG68" i="76"/>
  <c r="EO68" i="76"/>
  <c r="EW68" i="76"/>
  <c r="FE68" i="76"/>
  <c r="FM68" i="76"/>
  <c r="FU68" i="76"/>
  <c r="BB68" i="76"/>
  <c r="DB68" i="76"/>
  <c r="DJ68" i="76"/>
  <c r="DR68" i="76"/>
  <c r="DZ68" i="76"/>
  <c r="EH68" i="76"/>
  <c r="EP68" i="76"/>
  <c r="EX68" i="76"/>
  <c r="FF68" i="76"/>
  <c r="FN68" i="76"/>
  <c r="FV68" i="76"/>
  <c r="BC68" i="76"/>
  <c r="DC68" i="76"/>
  <c r="DK68" i="76"/>
  <c r="DS68" i="76"/>
  <c r="EA68" i="76"/>
  <c r="EI68" i="76"/>
  <c r="EQ68" i="76"/>
  <c r="EY68" i="76"/>
  <c r="FG68" i="76"/>
  <c r="FO68" i="76"/>
  <c r="FW68" i="76"/>
  <c r="AV68" i="76"/>
  <c r="CV68" i="76"/>
  <c r="DD68" i="76"/>
  <c r="DL68" i="76"/>
  <c r="DT68" i="76"/>
  <c r="EB68" i="76"/>
  <c r="EJ68" i="76"/>
  <c r="ER68" i="76"/>
  <c r="EZ68" i="76"/>
  <c r="FH68" i="76"/>
  <c r="FP68" i="76"/>
  <c r="FX68" i="76"/>
  <c r="AW68" i="76"/>
  <c r="CW68" i="76"/>
  <c r="DE68" i="76"/>
  <c r="DM68" i="76"/>
  <c r="DU68" i="76"/>
  <c r="EC68" i="76"/>
  <c r="EK68" i="76"/>
  <c r="ES68" i="76"/>
  <c r="FA68" i="76"/>
  <c r="FI68" i="76"/>
  <c r="FQ68" i="76"/>
  <c r="FY68" i="76"/>
  <c r="AX68" i="76"/>
  <c r="CX68" i="76"/>
  <c r="DF68" i="76"/>
  <c r="DN68" i="76"/>
  <c r="DV68" i="76"/>
  <c r="ED68" i="76"/>
  <c r="EL68" i="76"/>
  <c r="ET68" i="76"/>
  <c r="FB68" i="76"/>
  <c r="FJ68" i="76"/>
  <c r="FR68" i="76"/>
  <c r="FZ68" i="76"/>
  <c r="AY68" i="76"/>
  <c r="CY68" i="76"/>
  <c r="DG68" i="76"/>
  <c r="DO68" i="76"/>
  <c r="DW68" i="76"/>
  <c r="EE68" i="76"/>
  <c r="EM68" i="76"/>
  <c r="EU68" i="76"/>
  <c r="FC68" i="76"/>
  <c r="FK68" i="76"/>
  <c r="FS68" i="76"/>
  <c r="GA68" i="76"/>
  <c r="AU68" i="76"/>
  <c r="BD68" i="76"/>
  <c r="BE68" i="76"/>
  <c r="BF68" i="76"/>
  <c r="BG68" i="76"/>
  <c r="BH68" i="76"/>
  <c r="BI68" i="76"/>
  <c r="BJ68" i="76"/>
  <c r="BK68" i="76"/>
  <c r="BL68" i="76"/>
  <c r="BM68" i="76"/>
  <c r="BN68" i="76"/>
  <c r="BO68" i="76"/>
  <c r="BP68" i="76"/>
  <c r="BQ68" i="76"/>
  <c r="BR68" i="76"/>
  <c r="BS68" i="76"/>
  <c r="BT68" i="76"/>
  <c r="BU68" i="76"/>
  <c r="BV68" i="76"/>
  <c r="BW68" i="76"/>
  <c r="BX68" i="76"/>
  <c r="BY68" i="76"/>
  <c r="BZ68" i="76"/>
  <c r="CA68" i="76"/>
  <c r="CB68" i="76"/>
  <c r="CC68" i="76"/>
  <c r="CD68" i="76"/>
  <c r="CE68" i="76"/>
  <c r="CF68" i="76"/>
  <c r="CG68" i="76"/>
  <c r="CH68" i="76"/>
  <c r="CI68" i="76"/>
  <c r="CJ68" i="76"/>
  <c r="CK68" i="76"/>
  <c r="CL68" i="76"/>
  <c r="CM68" i="76"/>
  <c r="CN68" i="76"/>
  <c r="CO68" i="76"/>
  <c r="CP68" i="76"/>
  <c r="CQ68" i="76"/>
  <c r="CR68" i="76"/>
  <c r="CS68" i="76"/>
  <c r="CT68" i="76"/>
  <c r="CU68" i="76"/>
  <c r="G76" i="76"/>
  <c r="O76" i="76"/>
  <c r="W76" i="76"/>
  <c r="AE76" i="76"/>
  <c r="AM76" i="76"/>
  <c r="H76" i="76"/>
  <c r="P76" i="76"/>
  <c r="X76" i="76"/>
  <c r="AF76" i="76"/>
  <c r="AN76" i="76"/>
  <c r="I76" i="76"/>
  <c r="Q76" i="76"/>
  <c r="Y76" i="76"/>
  <c r="AG76" i="76"/>
  <c r="AP76" i="76"/>
  <c r="J76" i="76"/>
  <c r="R76" i="76"/>
  <c r="Z76" i="76"/>
  <c r="AH76" i="76"/>
  <c r="AQ76" i="76"/>
  <c r="K76" i="76"/>
  <c r="S76" i="76"/>
  <c r="AA76" i="76"/>
  <c r="AI76" i="76"/>
  <c r="AR76" i="76"/>
  <c r="D76" i="76"/>
  <c r="L76" i="76"/>
  <c r="T76" i="76"/>
  <c r="AB76" i="76"/>
  <c r="AJ76" i="76"/>
  <c r="AS76" i="76"/>
  <c r="E76" i="76"/>
  <c r="M76" i="76"/>
  <c r="U76" i="76"/>
  <c r="AC76" i="76"/>
  <c r="AK76" i="76"/>
  <c r="AT76" i="76"/>
  <c r="F76" i="76"/>
  <c r="N76" i="76"/>
  <c r="V76" i="76"/>
  <c r="AD76" i="76"/>
  <c r="AL76" i="76"/>
  <c r="AZ76" i="76"/>
  <c r="CZ76" i="76"/>
  <c r="DH76" i="76"/>
  <c r="DP76" i="76"/>
  <c r="DX76" i="76"/>
  <c r="EF76" i="76"/>
  <c r="EN76" i="76"/>
  <c r="EV76" i="76"/>
  <c r="FD76" i="76"/>
  <c r="FL76" i="76"/>
  <c r="FT76" i="76"/>
  <c r="GB76" i="76"/>
  <c r="BA76" i="76"/>
  <c r="DA76" i="76"/>
  <c r="DI76" i="76"/>
  <c r="DQ76" i="76"/>
  <c r="DY76" i="76"/>
  <c r="EG76" i="76"/>
  <c r="EO76" i="76"/>
  <c r="EW76" i="76"/>
  <c r="FE76" i="76"/>
  <c r="FM76" i="76"/>
  <c r="FU76" i="76"/>
  <c r="BB76" i="76"/>
  <c r="DB76" i="76"/>
  <c r="DJ76" i="76"/>
  <c r="DR76" i="76"/>
  <c r="DZ76" i="76"/>
  <c r="EH76" i="76"/>
  <c r="EP76" i="76"/>
  <c r="EX76" i="76"/>
  <c r="FF76" i="76"/>
  <c r="FN76" i="76"/>
  <c r="FV76" i="76"/>
  <c r="BC76" i="76"/>
  <c r="DC76" i="76"/>
  <c r="DK76" i="76"/>
  <c r="DS76" i="76"/>
  <c r="EA76" i="76"/>
  <c r="EI76" i="76"/>
  <c r="EQ76" i="76"/>
  <c r="EY76" i="76"/>
  <c r="FG76" i="76"/>
  <c r="FO76" i="76"/>
  <c r="FW76" i="76"/>
  <c r="AV76" i="76"/>
  <c r="CV76" i="76"/>
  <c r="DD76" i="76"/>
  <c r="DL76" i="76"/>
  <c r="DT76" i="76"/>
  <c r="EB76" i="76"/>
  <c r="EJ76" i="76"/>
  <c r="ER76" i="76"/>
  <c r="EZ76" i="76"/>
  <c r="FH76" i="76"/>
  <c r="FP76" i="76"/>
  <c r="FX76" i="76"/>
  <c r="AW76" i="76"/>
  <c r="CW76" i="76"/>
  <c r="DE76" i="76"/>
  <c r="DM76" i="76"/>
  <c r="DU76" i="76"/>
  <c r="EC76" i="76"/>
  <c r="EK76" i="76"/>
  <c r="ES76" i="76"/>
  <c r="FA76" i="76"/>
  <c r="FI76" i="76"/>
  <c r="FQ76" i="76"/>
  <c r="FY76" i="76"/>
  <c r="AX76" i="76"/>
  <c r="CX76" i="76"/>
  <c r="DF76" i="76"/>
  <c r="DN76" i="76"/>
  <c r="DV76" i="76"/>
  <c r="ED76" i="76"/>
  <c r="EL76" i="76"/>
  <c r="ET76" i="76"/>
  <c r="FB76" i="76"/>
  <c r="FJ76" i="76"/>
  <c r="FR76" i="76"/>
  <c r="FZ76" i="76"/>
  <c r="AY76" i="76"/>
  <c r="CY76" i="76"/>
  <c r="DG76" i="76"/>
  <c r="DO76" i="76"/>
  <c r="DW76" i="76"/>
  <c r="EE76" i="76"/>
  <c r="EM76" i="76"/>
  <c r="EU76" i="76"/>
  <c r="FC76" i="76"/>
  <c r="FK76" i="76"/>
  <c r="FS76" i="76"/>
  <c r="GA76" i="76"/>
  <c r="AU76" i="76"/>
  <c r="BD76" i="76"/>
  <c r="BE76" i="76"/>
  <c r="BF76" i="76"/>
  <c r="BG76" i="76"/>
  <c r="BH76" i="76"/>
  <c r="BI76" i="76"/>
  <c r="BJ76" i="76"/>
  <c r="BK76" i="76"/>
  <c r="BL76" i="76"/>
  <c r="BM76" i="76"/>
  <c r="BN76" i="76"/>
  <c r="BO76" i="76"/>
  <c r="BP76" i="76"/>
  <c r="BQ76" i="76"/>
  <c r="BR76" i="76"/>
  <c r="BS76" i="76"/>
  <c r="BT76" i="76"/>
  <c r="BU76" i="76"/>
  <c r="BV76" i="76"/>
  <c r="BW76" i="76"/>
  <c r="BX76" i="76"/>
  <c r="BY76" i="76"/>
  <c r="BZ76" i="76"/>
  <c r="CA76" i="76"/>
  <c r="CB76" i="76"/>
  <c r="CC76" i="76"/>
  <c r="CD76" i="76"/>
  <c r="CE76" i="76"/>
  <c r="CF76" i="76"/>
  <c r="CG76" i="76"/>
  <c r="CH76" i="76"/>
  <c r="CI76" i="76"/>
  <c r="CJ76" i="76"/>
  <c r="CK76" i="76"/>
  <c r="CL76" i="76"/>
  <c r="CM76" i="76"/>
  <c r="CN76" i="76"/>
  <c r="CO76" i="76"/>
  <c r="CP76" i="76"/>
  <c r="CQ76" i="76"/>
  <c r="CR76" i="76"/>
  <c r="CS76" i="76"/>
  <c r="CT76" i="76"/>
  <c r="CU76" i="76"/>
  <c r="J84" i="76"/>
  <c r="R84" i="76"/>
  <c r="Z84" i="76"/>
  <c r="K84" i="76"/>
  <c r="E84" i="76"/>
  <c r="I84" i="76"/>
  <c r="T84" i="76"/>
  <c r="AC84" i="76"/>
  <c r="AK84" i="76"/>
  <c r="AT84" i="76"/>
  <c r="L84" i="76"/>
  <c r="U84" i="76"/>
  <c r="AD84" i="76"/>
  <c r="AL84" i="76"/>
  <c r="M84" i="76"/>
  <c r="V84" i="76"/>
  <c r="AE84" i="76"/>
  <c r="AM84" i="76"/>
  <c r="N84" i="76"/>
  <c r="W84" i="76"/>
  <c r="AF84" i="76"/>
  <c r="AN84" i="76"/>
  <c r="D84" i="76"/>
  <c r="O84" i="76"/>
  <c r="X84" i="76"/>
  <c r="AG84" i="76"/>
  <c r="AP84" i="76"/>
  <c r="F84" i="76"/>
  <c r="P84" i="76"/>
  <c r="Y84" i="76"/>
  <c r="AH84" i="76"/>
  <c r="AQ84" i="76"/>
  <c r="G84" i="76"/>
  <c r="Q84" i="76"/>
  <c r="AA84" i="76"/>
  <c r="AI84" i="76"/>
  <c r="AR84" i="76"/>
  <c r="H84" i="76"/>
  <c r="S84" i="76"/>
  <c r="AB84" i="76"/>
  <c r="AJ84" i="76"/>
  <c r="AS84" i="76"/>
  <c r="AY84" i="76"/>
  <c r="CY84" i="76"/>
  <c r="DG84" i="76"/>
  <c r="DO84" i="76"/>
  <c r="DW84" i="76"/>
  <c r="EE84" i="76"/>
  <c r="EM84" i="76"/>
  <c r="EU84" i="76"/>
  <c r="FC84" i="76"/>
  <c r="FK84" i="76"/>
  <c r="FS84" i="76"/>
  <c r="GA84" i="76"/>
  <c r="AZ84" i="76"/>
  <c r="CZ84" i="76"/>
  <c r="DH84" i="76"/>
  <c r="DP84" i="76"/>
  <c r="DX84" i="76"/>
  <c r="EF84" i="76"/>
  <c r="EN84" i="76"/>
  <c r="EV84" i="76"/>
  <c r="FD84" i="76"/>
  <c r="FL84" i="76"/>
  <c r="FT84" i="76"/>
  <c r="GB84" i="76"/>
  <c r="BA84" i="76"/>
  <c r="DA84" i="76"/>
  <c r="DI84" i="76"/>
  <c r="DQ84" i="76"/>
  <c r="DY84" i="76"/>
  <c r="EG84" i="76"/>
  <c r="EO84" i="76"/>
  <c r="EW84" i="76"/>
  <c r="FE84" i="76"/>
  <c r="FM84" i="76"/>
  <c r="FU84" i="76"/>
  <c r="BB84" i="76"/>
  <c r="DB84" i="76"/>
  <c r="DJ84" i="76"/>
  <c r="DR84" i="76"/>
  <c r="DZ84" i="76"/>
  <c r="EH84" i="76"/>
  <c r="EP84" i="76"/>
  <c r="EX84" i="76"/>
  <c r="FF84" i="76"/>
  <c r="FN84" i="76"/>
  <c r="FV84" i="76"/>
  <c r="BC84" i="76"/>
  <c r="DC84" i="76"/>
  <c r="DK84" i="76"/>
  <c r="DS84" i="76"/>
  <c r="EA84" i="76"/>
  <c r="EI84" i="76"/>
  <c r="EQ84" i="76"/>
  <c r="EY84" i="76"/>
  <c r="FG84" i="76"/>
  <c r="FO84" i="76"/>
  <c r="FW84" i="76"/>
  <c r="AV84" i="76"/>
  <c r="CV84" i="76"/>
  <c r="DD84" i="76"/>
  <c r="DL84" i="76"/>
  <c r="DT84" i="76"/>
  <c r="EB84" i="76"/>
  <c r="EJ84" i="76"/>
  <c r="ER84" i="76"/>
  <c r="EZ84" i="76"/>
  <c r="FH84" i="76"/>
  <c r="FP84" i="76"/>
  <c r="FX84" i="76"/>
  <c r="AW84" i="76"/>
  <c r="CW84" i="76"/>
  <c r="DE84" i="76"/>
  <c r="DM84" i="76"/>
  <c r="DU84" i="76"/>
  <c r="EC84" i="76"/>
  <c r="EK84" i="76"/>
  <c r="ES84" i="76"/>
  <c r="FA84" i="76"/>
  <c r="FI84" i="76"/>
  <c r="FQ84" i="76"/>
  <c r="FY84" i="76"/>
  <c r="AX84" i="76"/>
  <c r="CX84" i="76"/>
  <c r="DF84" i="76"/>
  <c r="DN84" i="76"/>
  <c r="DV84" i="76"/>
  <c r="ED84" i="76"/>
  <c r="EL84" i="76"/>
  <c r="ET84" i="76"/>
  <c r="FB84" i="76"/>
  <c r="FJ84" i="76"/>
  <c r="FR84" i="76"/>
  <c r="FZ84" i="76"/>
  <c r="AU84" i="76"/>
  <c r="BD84" i="76"/>
  <c r="BE84" i="76"/>
  <c r="BF84" i="76"/>
  <c r="BG84" i="76"/>
  <c r="BH84" i="76"/>
  <c r="BI84" i="76"/>
  <c r="BJ84" i="76"/>
  <c r="BK84" i="76"/>
  <c r="BL84" i="76"/>
  <c r="BM84" i="76"/>
  <c r="BN84" i="76"/>
  <c r="BO84" i="76"/>
  <c r="BP84" i="76"/>
  <c r="BQ84" i="76"/>
  <c r="BR84" i="76"/>
  <c r="BS84" i="76"/>
  <c r="BT84" i="76"/>
  <c r="BU84" i="76"/>
  <c r="BV84" i="76"/>
  <c r="BW84" i="76"/>
  <c r="BX84" i="76"/>
  <c r="BY84" i="76"/>
  <c r="BZ84" i="76"/>
  <c r="CA84" i="76"/>
  <c r="CB84" i="76"/>
  <c r="CC84" i="76"/>
  <c r="CD84" i="76"/>
  <c r="CE84" i="76"/>
  <c r="CF84" i="76"/>
  <c r="CG84" i="76"/>
  <c r="CH84" i="76"/>
  <c r="CI84" i="76"/>
  <c r="CJ84" i="76"/>
  <c r="CK84" i="76"/>
  <c r="CL84" i="76"/>
  <c r="CM84" i="76"/>
  <c r="CN84" i="76"/>
  <c r="CO84" i="76"/>
  <c r="CP84" i="76"/>
  <c r="CQ84" i="76"/>
  <c r="CR84" i="76"/>
  <c r="CS84" i="76"/>
  <c r="CT84" i="76"/>
  <c r="CU84" i="76"/>
  <c r="E92" i="76"/>
  <c r="M92" i="76"/>
  <c r="U92" i="76"/>
  <c r="AC92" i="76"/>
  <c r="AK92" i="76"/>
  <c r="AT92" i="76"/>
  <c r="F92" i="76"/>
  <c r="N92" i="76"/>
  <c r="V92" i="76"/>
  <c r="AD92" i="76"/>
  <c r="AL92" i="76"/>
  <c r="G92" i="76"/>
  <c r="O92" i="76"/>
  <c r="W92" i="76"/>
  <c r="AE92" i="76"/>
  <c r="AM92" i="76"/>
  <c r="H92" i="76"/>
  <c r="P92" i="76"/>
  <c r="X92" i="76"/>
  <c r="AF92" i="76"/>
  <c r="AN92" i="76"/>
  <c r="I92" i="76"/>
  <c r="Q92" i="76"/>
  <c r="Y92" i="76"/>
  <c r="AG92" i="76"/>
  <c r="AP92" i="76"/>
  <c r="J92" i="76"/>
  <c r="R92" i="76"/>
  <c r="Z92" i="76"/>
  <c r="AH92" i="76"/>
  <c r="AQ92" i="76"/>
  <c r="K92" i="76"/>
  <c r="S92" i="76"/>
  <c r="AA92" i="76"/>
  <c r="AI92" i="76"/>
  <c r="AR92" i="76"/>
  <c r="D92" i="76"/>
  <c r="L92" i="76"/>
  <c r="T92" i="76"/>
  <c r="AB92" i="76"/>
  <c r="AJ92" i="76"/>
  <c r="AS92" i="76"/>
  <c r="AV92" i="76"/>
  <c r="CV92" i="76"/>
  <c r="DD92" i="76"/>
  <c r="DL92" i="76"/>
  <c r="DT92" i="76"/>
  <c r="EB92" i="76"/>
  <c r="EJ92" i="76"/>
  <c r="ER92" i="76"/>
  <c r="EZ92" i="76"/>
  <c r="FH92" i="76"/>
  <c r="FP92" i="76"/>
  <c r="FX92" i="76"/>
  <c r="AW92" i="76"/>
  <c r="CW92" i="76"/>
  <c r="DE92" i="76"/>
  <c r="DM92" i="76"/>
  <c r="DU92" i="76"/>
  <c r="EC92" i="76"/>
  <c r="EK92" i="76"/>
  <c r="ES92" i="76"/>
  <c r="FA92" i="76"/>
  <c r="FI92" i="76"/>
  <c r="FQ92" i="76"/>
  <c r="FY92" i="76"/>
  <c r="AX92" i="76"/>
  <c r="CX92" i="76"/>
  <c r="DF92" i="76"/>
  <c r="DN92" i="76"/>
  <c r="DV92" i="76"/>
  <c r="ED92" i="76"/>
  <c r="EL92" i="76"/>
  <c r="ET92" i="76"/>
  <c r="FB92" i="76"/>
  <c r="FJ92" i="76"/>
  <c r="FR92" i="76"/>
  <c r="FZ92" i="76"/>
  <c r="AY92" i="76"/>
  <c r="CY92" i="76"/>
  <c r="DG92" i="76"/>
  <c r="DO92" i="76"/>
  <c r="DW92" i="76"/>
  <c r="EE92" i="76"/>
  <c r="EM92" i="76"/>
  <c r="EU92" i="76"/>
  <c r="FC92" i="76"/>
  <c r="FK92" i="76"/>
  <c r="FS92" i="76"/>
  <c r="GA92" i="76"/>
  <c r="AZ92" i="76"/>
  <c r="CZ92" i="76"/>
  <c r="DH92" i="76"/>
  <c r="DP92" i="76"/>
  <c r="DX92" i="76"/>
  <c r="EF92" i="76"/>
  <c r="EN92" i="76"/>
  <c r="EV92" i="76"/>
  <c r="FD92" i="76"/>
  <c r="FL92" i="76"/>
  <c r="FT92" i="76"/>
  <c r="GB92" i="76"/>
  <c r="BA92" i="76"/>
  <c r="DA92" i="76"/>
  <c r="DI92" i="76"/>
  <c r="DQ92" i="76"/>
  <c r="DY92" i="76"/>
  <c r="EG92" i="76"/>
  <c r="EO92" i="76"/>
  <c r="EW92" i="76"/>
  <c r="FE92" i="76"/>
  <c r="FM92" i="76"/>
  <c r="FU92" i="76"/>
  <c r="BB92" i="76"/>
  <c r="DB92" i="76"/>
  <c r="DJ92" i="76"/>
  <c r="DR92" i="76"/>
  <c r="DZ92" i="76"/>
  <c r="EH92" i="76"/>
  <c r="EP92" i="76"/>
  <c r="EX92" i="76"/>
  <c r="FF92" i="76"/>
  <c r="FN92" i="76"/>
  <c r="FV92" i="76"/>
  <c r="BC92" i="76"/>
  <c r="DC92" i="76"/>
  <c r="DK92" i="76"/>
  <c r="DS92" i="76"/>
  <c r="EA92" i="76"/>
  <c r="EI92" i="76"/>
  <c r="EQ92" i="76"/>
  <c r="EY92" i="76"/>
  <c r="FG92" i="76"/>
  <c r="FO92" i="76"/>
  <c r="FW92" i="76"/>
  <c r="AU92" i="76"/>
  <c r="BD92" i="76"/>
  <c r="BE92" i="76"/>
  <c r="BF92" i="76"/>
  <c r="BG92" i="76"/>
  <c r="BH92" i="76"/>
  <c r="BI92" i="76"/>
  <c r="BJ92" i="76"/>
  <c r="BK92" i="76"/>
  <c r="BL92" i="76"/>
  <c r="BM92" i="76"/>
  <c r="BN92" i="76"/>
  <c r="BO92" i="76"/>
  <c r="BP92" i="76"/>
  <c r="BQ92" i="76"/>
  <c r="BR92" i="76"/>
  <c r="BS92" i="76"/>
  <c r="BT92" i="76"/>
  <c r="BU92" i="76"/>
  <c r="BV92" i="76"/>
  <c r="BW92" i="76"/>
  <c r="BX92" i="76"/>
  <c r="BY92" i="76"/>
  <c r="BZ92" i="76"/>
  <c r="CA92" i="76"/>
  <c r="CB92" i="76"/>
  <c r="CC92" i="76"/>
  <c r="CD92" i="76"/>
  <c r="CE92" i="76"/>
  <c r="CF92" i="76"/>
  <c r="CG92" i="76"/>
  <c r="CH92" i="76"/>
  <c r="CI92" i="76"/>
  <c r="CJ92" i="76"/>
  <c r="CK92" i="76"/>
  <c r="CL92" i="76"/>
  <c r="CM92" i="76"/>
  <c r="CN92" i="76"/>
  <c r="CO92" i="76"/>
  <c r="CP92" i="76"/>
  <c r="CQ92" i="76"/>
  <c r="CR92" i="76"/>
  <c r="CS92" i="76"/>
  <c r="CT92" i="76"/>
  <c r="CU92" i="76"/>
  <c r="E100" i="76"/>
  <c r="G100" i="76"/>
  <c r="H100" i="76"/>
  <c r="I100" i="76"/>
  <c r="Q100" i="76"/>
  <c r="Y100" i="76"/>
  <c r="AG100" i="76"/>
  <c r="J100" i="76"/>
  <c r="D100" i="76"/>
  <c r="L100" i="76"/>
  <c r="T100" i="76"/>
  <c r="N100" i="76"/>
  <c r="X100" i="76"/>
  <c r="AH100" i="76"/>
  <c r="AQ100" i="76"/>
  <c r="O100" i="76"/>
  <c r="Z100" i="76"/>
  <c r="AI100" i="76"/>
  <c r="AR100" i="76"/>
  <c r="P100" i="76"/>
  <c r="AA100" i="76"/>
  <c r="AJ100" i="76"/>
  <c r="AS100" i="76"/>
  <c r="R100" i="76"/>
  <c r="AB100" i="76"/>
  <c r="AK100" i="76"/>
  <c r="AT100" i="76"/>
  <c r="S100" i="76"/>
  <c r="AC100" i="76"/>
  <c r="AL100" i="76"/>
  <c r="F100" i="76"/>
  <c r="U100" i="76"/>
  <c r="AD100" i="76"/>
  <c r="AM100" i="76"/>
  <c r="K100" i="76"/>
  <c r="V100" i="76"/>
  <c r="AE100" i="76"/>
  <c r="AN100" i="76"/>
  <c r="M100" i="76"/>
  <c r="W100" i="76"/>
  <c r="AF100" i="76"/>
  <c r="AP100" i="76"/>
  <c r="AV100" i="76"/>
  <c r="CV100" i="76"/>
  <c r="DD100" i="76"/>
  <c r="DL100" i="76"/>
  <c r="DT100" i="76"/>
  <c r="EB100" i="76"/>
  <c r="EJ100" i="76"/>
  <c r="ER100" i="76"/>
  <c r="EZ100" i="76"/>
  <c r="FH100" i="76"/>
  <c r="FP100" i="76"/>
  <c r="FX100" i="76"/>
  <c r="AW100" i="76"/>
  <c r="CW100" i="76"/>
  <c r="DE100" i="76"/>
  <c r="DM100" i="76"/>
  <c r="DU100" i="76"/>
  <c r="EC100" i="76"/>
  <c r="EK100" i="76"/>
  <c r="ES100" i="76"/>
  <c r="FA100" i="76"/>
  <c r="FI100" i="76"/>
  <c r="FQ100" i="76"/>
  <c r="FY100" i="76"/>
  <c r="AX100" i="76"/>
  <c r="CX100" i="76"/>
  <c r="DF100" i="76"/>
  <c r="DN100" i="76"/>
  <c r="DV100" i="76"/>
  <c r="ED100" i="76"/>
  <c r="EL100" i="76"/>
  <c r="ET100" i="76"/>
  <c r="FB100" i="76"/>
  <c r="FJ100" i="76"/>
  <c r="FR100" i="76"/>
  <c r="FZ100" i="76"/>
  <c r="AY100" i="76"/>
  <c r="CY100" i="76"/>
  <c r="DG100" i="76"/>
  <c r="DO100" i="76"/>
  <c r="DW100" i="76"/>
  <c r="EE100" i="76"/>
  <c r="EM100" i="76"/>
  <c r="EU100" i="76"/>
  <c r="FC100" i="76"/>
  <c r="FK100" i="76"/>
  <c r="FS100" i="76"/>
  <c r="GA100" i="76"/>
  <c r="AZ100" i="76"/>
  <c r="CZ100" i="76"/>
  <c r="DH100" i="76"/>
  <c r="DP100" i="76"/>
  <c r="DX100" i="76"/>
  <c r="EF100" i="76"/>
  <c r="EN100" i="76"/>
  <c r="EV100" i="76"/>
  <c r="FD100" i="76"/>
  <c r="FL100" i="76"/>
  <c r="FT100" i="76"/>
  <c r="GB100" i="76"/>
  <c r="BA100" i="76"/>
  <c r="DA100" i="76"/>
  <c r="DI100" i="76"/>
  <c r="DQ100" i="76"/>
  <c r="DY100" i="76"/>
  <c r="EG100" i="76"/>
  <c r="EO100" i="76"/>
  <c r="EW100" i="76"/>
  <c r="FE100" i="76"/>
  <c r="FM100" i="76"/>
  <c r="FU100" i="76"/>
  <c r="BB100" i="76"/>
  <c r="DB100" i="76"/>
  <c r="DJ100" i="76"/>
  <c r="DR100" i="76"/>
  <c r="DZ100" i="76"/>
  <c r="EH100" i="76"/>
  <c r="EP100" i="76"/>
  <c r="EX100" i="76"/>
  <c r="FF100" i="76"/>
  <c r="FN100" i="76"/>
  <c r="FV100" i="76"/>
  <c r="BC100" i="76"/>
  <c r="DC100" i="76"/>
  <c r="DK100" i="76"/>
  <c r="DS100" i="76"/>
  <c r="EA100" i="76"/>
  <c r="EI100" i="76"/>
  <c r="EQ100" i="76"/>
  <c r="EY100" i="76"/>
  <c r="FG100" i="76"/>
  <c r="FO100" i="76"/>
  <c r="FW100" i="76"/>
  <c r="AU100" i="76"/>
  <c r="BD100" i="76"/>
  <c r="BE100" i="76"/>
  <c r="BF100" i="76"/>
  <c r="BG100" i="76"/>
  <c r="BH100" i="76"/>
  <c r="BI100" i="76"/>
  <c r="BJ100" i="76"/>
  <c r="BK100" i="76"/>
  <c r="BL100" i="76"/>
  <c r="BM100" i="76"/>
  <c r="BN100" i="76"/>
  <c r="BO100" i="76"/>
  <c r="BP100" i="76"/>
  <c r="BQ100" i="76"/>
  <c r="BR100" i="76"/>
  <c r="BS100" i="76"/>
  <c r="BT100" i="76"/>
  <c r="BU100" i="76"/>
  <c r="BV100" i="76"/>
  <c r="BW100" i="76"/>
  <c r="BX100" i="76"/>
  <c r="BY100" i="76"/>
  <c r="BZ100" i="76"/>
  <c r="CA100" i="76"/>
  <c r="CB100" i="76"/>
  <c r="CC100" i="76"/>
  <c r="CD100" i="76"/>
  <c r="CE100" i="76"/>
  <c r="CF100" i="76"/>
  <c r="CG100" i="76"/>
  <c r="CH100" i="76"/>
  <c r="CI100" i="76"/>
  <c r="CJ100" i="76"/>
  <c r="CK100" i="76"/>
  <c r="CL100" i="76"/>
  <c r="CM100" i="76"/>
  <c r="CN100" i="76"/>
  <c r="CO100" i="76"/>
  <c r="CP100" i="76"/>
  <c r="CQ100" i="76"/>
  <c r="CR100" i="76"/>
  <c r="CS100" i="76"/>
  <c r="CT100" i="76"/>
  <c r="CU100" i="76"/>
  <c r="J108" i="76"/>
  <c r="R108" i="76"/>
  <c r="Z108" i="76"/>
  <c r="AH108" i="76"/>
  <c r="AQ108" i="76"/>
  <c r="K108" i="76"/>
  <c r="S108" i="76"/>
  <c r="AA108" i="76"/>
  <c r="AI108" i="76"/>
  <c r="AR108" i="76"/>
  <c r="D108" i="76"/>
  <c r="L108" i="76"/>
  <c r="T108" i="76"/>
  <c r="AB108" i="76"/>
  <c r="AJ108" i="76"/>
  <c r="AS108" i="76"/>
  <c r="E108" i="76"/>
  <c r="M108" i="76"/>
  <c r="U108" i="76"/>
  <c r="AC108" i="76"/>
  <c r="AK108" i="76"/>
  <c r="AT108" i="76"/>
  <c r="F108" i="76"/>
  <c r="N108" i="76"/>
  <c r="V108" i="76"/>
  <c r="AD108" i="76"/>
  <c r="AL108" i="76"/>
  <c r="G108" i="76"/>
  <c r="O108" i="76"/>
  <c r="W108" i="76"/>
  <c r="AE108" i="76"/>
  <c r="AM108" i="76"/>
  <c r="H108" i="76"/>
  <c r="P108" i="76"/>
  <c r="X108" i="76"/>
  <c r="AF108" i="76"/>
  <c r="AN108" i="76"/>
  <c r="I108" i="76"/>
  <c r="Q108" i="76"/>
  <c r="Y108" i="76"/>
  <c r="AG108" i="76"/>
  <c r="AP108" i="76"/>
  <c r="BA108" i="76"/>
  <c r="DA108" i="76"/>
  <c r="DI108" i="76"/>
  <c r="DQ108" i="76"/>
  <c r="DY108" i="76"/>
  <c r="EG108" i="76"/>
  <c r="EO108" i="76"/>
  <c r="EW108" i="76"/>
  <c r="FE108" i="76"/>
  <c r="FM108" i="76"/>
  <c r="FU108" i="76"/>
  <c r="BB108" i="76"/>
  <c r="DB108" i="76"/>
  <c r="DJ108" i="76"/>
  <c r="DR108" i="76"/>
  <c r="DZ108" i="76"/>
  <c r="EH108" i="76"/>
  <c r="EP108" i="76"/>
  <c r="EX108" i="76"/>
  <c r="FF108" i="76"/>
  <c r="FN108" i="76"/>
  <c r="FV108" i="76"/>
  <c r="BC108" i="76"/>
  <c r="DC108" i="76"/>
  <c r="DK108" i="76"/>
  <c r="DS108" i="76"/>
  <c r="EA108" i="76"/>
  <c r="EI108" i="76"/>
  <c r="EQ108" i="76"/>
  <c r="EY108" i="76"/>
  <c r="FG108" i="76"/>
  <c r="FO108" i="76"/>
  <c r="FW108" i="76"/>
  <c r="AV108" i="76"/>
  <c r="CV108" i="76"/>
  <c r="DD108" i="76"/>
  <c r="DL108" i="76"/>
  <c r="DT108" i="76"/>
  <c r="EB108" i="76"/>
  <c r="EJ108" i="76"/>
  <c r="ER108" i="76"/>
  <c r="EZ108" i="76"/>
  <c r="FH108" i="76"/>
  <c r="FP108" i="76"/>
  <c r="FX108" i="76"/>
  <c r="AW108" i="76"/>
  <c r="CW108" i="76"/>
  <c r="DE108" i="76"/>
  <c r="DM108" i="76"/>
  <c r="DU108" i="76"/>
  <c r="EC108" i="76"/>
  <c r="EK108" i="76"/>
  <c r="ES108" i="76"/>
  <c r="FA108" i="76"/>
  <c r="FI108" i="76"/>
  <c r="FQ108" i="76"/>
  <c r="FY108" i="76"/>
  <c r="AX108" i="76"/>
  <c r="CX108" i="76"/>
  <c r="DF108" i="76"/>
  <c r="DN108" i="76"/>
  <c r="DV108" i="76"/>
  <c r="ED108" i="76"/>
  <c r="EL108" i="76"/>
  <c r="ET108" i="76"/>
  <c r="FB108" i="76"/>
  <c r="FJ108" i="76"/>
  <c r="FR108" i="76"/>
  <c r="FZ108" i="76"/>
  <c r="AY108" i="76"/>
  <c r="CY108" i="76"/>
  <c r="DG108" i="76"/>
  <c r="DO108" i="76"/>
  <c r="DW108" i="76"/>
  <c r="EE108" i="76"/>
  <c r="EM108" i="76"/>
  <c r="EU108" i="76"/>
  <c r="FC108" i="76"/>
  <c r="FK108" i="76"/>
  <c r="FS108" i="76"/>
  <c r="GA108" i="76"/>
  <c r="AZ108" i="76"/>
  <c r="CZ108" i="76"/>
  <c r="DH108" i="76"/>
  <c r="DP108" i="76"/>
  <c r="DX108" i="76"/>
  <c r="EF108" i="76"/>
  <c r="EN108" i="76"/>
  <c r="EV108" i="76"/>
  <c r="FD108" i="76"/>
  <c r="FL108" i="76"/>
  <c r="FT108" i="76"/>
  <c r="GB108" i="76"/>
  <c r="AU108" i="76"/>
  <c r="BD108" i="76"/>
  <c r="BE108" i="76"/>
  <c r="BF108" i="76"/>
  <c r="BG108" i="76"/>
  <c r="BH108" i="76"/>
  <c r="BI108" i="76"/>
  <c r="BJ108" i="76"/>
  <c r="BK108" i="76"/>
  <c r="BL108" i="76"/>
  <c r="BM108" i="76"/>
  <c r="BN108" i="76"/>
  <c r="BO108" i="76"/>
  <c r="BP108" i="76"/>
  <c r="BQ108" i="76"/>
  <c r="BR108" i="76"/>
  <c r="BS108" i="76"/>
  <c r="BT108" i="76"/>
  <c r="BU108" i="76"/>
  <c r="BV108" i="76"/>
  <c r="BW108" i="76"/>
  <c r="BX108" i="76"/>
  <c r="BY108" i="76"/>
  <c r="BZ108" i="76"/>
  <c r="CA108" i="76"/>
  <c r="CB108" i="76"/>
  <c r="CC108" i="76"/>
  <c r="CD108" i="76"/>
  <c r="CE108" i="76"/>
  <c r="CF108" i="76"/>
  <c r="CG108" i="76"/>
  <c r="CH108" i="76"/>
  <c r="CI108" i="76"/>
  <c r="CJ108" i="76"/>
  <c r="CK108" i="76"/>
  <c r="CL108" i="76"/>
  <c r="CM108" i="76"/>
  <c r="CN108" i="76"/>
  <c r="CO108" i="76"/>
  <c r="CP108" i="76"/>
  <c r="CQ108" i="76"/>
  <c r="CR108" i="76"/>
  <c r="CS108" i="76"/>
  <c r="CT108" i="76"/>
  <c r="CU108" i="76"/>
  <c r="E116" i="76"/>
  <c r="M116" i="76"/>
  <c r="U116" i="76"/>
  <c r="AC116" i="76"/>
  <c r="F116" i="76"/>
  <c r="N116" i="76"/>
  <c r="V116" i="76"/>
  <c r="H116" i="76"/>
  <c r="P116" i="76"/>
  <c r="Q116" i="76"/>
  <c r="AA116" i="76"/>
  <c r="AJ116" i="76"/>
  <c r="AS116" i="76"/>
  <c r="D116" i="76"/>
  <c r="R116" i="76"/>
  <c r="AB116" i="76"/>
  <c r="AK116" i="76"/>
  <c r="AT116" i="76"/>
  <c r="G116" i="76"/>
  <c r="S116" i="76"/>
  <c r="AD116" i="76"/>
  <c r="AL116" i="76"/>
  <c r="I116" i="76"/>
  <c r="T116" i="76"/>
  <c r="AE116" i="76"/>
  <c r="AM116" i="76"/>
  <c r="J116" i="76"/>
  <c r="W116" i="76"/>
  <c r="AF116" i="76"/>
  <c r="AN116" i="76"/>
  <c r="K116" i="76"/>
  <c r="X116" i="76"/>
  <c r="AG116" i="76"/>
  <c r="AP116" i="76"/>
  <c r="L116" i="76"/>
  <c r="Y116" i="76"/>
  <c r="AH116" i="76"/>
  <c r="AQ116" i="76"/>
  <c r="O116" i="76"/>
  <c r="Z116" i="76"/>
  <c r="AI116" i="76"/>
  <c r="AR116" i="76"/>
  <c r="BA116" i="76"/>
  <c r="DA116" i="76"/>
  <c r="DI116" i="76"/>
  <c r="DQ116" i="76"/>
  <c r="DY116" i="76"/>
  <c r="EG116" i="76"/>
  <c r="EO116" i="76"/>
  <c r="EW116" i="76"/>
  <c r="FE116" i="76"/>
  <c r="FM116" i="76"/>
  <c r="FU116" i="76"/>
  <c r="BB116" i="76"/>
  <c r="DB116" i="76"/>
  <c r="DJ116" i="76"/>
  <c r="DR116" i="76"/>
  <c r="DZ116" i="76"/>
  <c r="EH116" i="76"/>
  <c r="EP116" i="76"/>
  <c r="EX116" i="76"/>
  <c r="FF116" i="76"/>
  <c r="FN116" i="76"/>
  <c r="FV116" i="76"/>
  <c r="BC116" i="76"/>
  <c r="DC116" i="76"/>
  <c r="DK116" i="76"/>
  <c r="DS116" i="76"/>
  <c r="EA116" i="76"/>
  <c r="EI116" i="76"/>
  <c r="EQ116" i="76"/>
  <c r="EY116" i="76"/>
  <c r="FG116" i="76"/>
  <c r="FO116" i="76"/>
  <c r="FW116" i="76"/>
  <c r="AV116" i="76"/>
  <c r="CV116" i="76"/>
  <c r="DD116" i="76"/>
  <c r="DL116" i="76"/>
  <c r="DT116" i="76"/>
  <c r="EB116" i="76"/>
  <c r="EJ116" i="76"/>
  <c r="ER116" i="76"/>
  <c r="EZ116" i="76"/>
  <c r="FH116" i="76"/>
  <c r="FP116" i="76"/>
  <c r="FX116" i="76"/>
  <c r="AW116" i="76"/>
  <c r="CW116" i="76"/>
  <c r="DE116" i="76"/>
  <c r="DM116" i="76"/>
  <c r="DU116" i="76"/>
  <c r="EC116" i="76"/>
  <c r="EK116" i="76"/>
  <c r="ES116" i="76"/>
  <c r="FA116" i="76"/>
  <c r="FI116" i="76"/>
  <c r="FQ116" i="76"/>
  <c r="FY116" i="76"/>
  <c r="AX116" i="76"/>
  <c r="CX116" i="76"/>
  <c r="DF116" i="76"/>
  <c r="DN116" i="76"/>
  <c r="DV116" i="76"/>
  <c r="ED116" i="76"/>
  <c r="EL116" i="76"/>
  <c r="ET116" i="76"/>
  <c r="FB116" i="76"/>
  <c r="FJ116" i="76"/>
  <c r="FR116" i="76"/>
  <c r="FZ116" i="76"/>
  <c r="AY116" i="76"/>
  <c r="CY116" i="76"/>
  <c r="DG116" i="76"/>
  <c r="DO116" i="76"/>
  <c r="DW116" i="76"/>
  <c r="EE116" i="76"/>
  <c r="EM116" i="76"/>
  <c r="EU116" i="76"/>
  <c r="FC116" i="76"/>
  <c r="FK116" i="76"/>
  <c r="FS116" i="76"/>
  <c r="GA116" i="76"/>
  <c r="AZ116" i="76"/>
  <c r="CZ116" i="76"/>
  <c r="DH116" i="76"/>
  <c r="DP116" i="76"/>
  <c r="DX116" i="76"/>
  <c r="EF116" i="76"/>
  <c r="EN116" i="76"/>
  <c r="EV116" i="76"/>
  <c r="FD116" i="76"/>
  <c r="FL116" i="76"/>
  <c r="FT116" i="76"/>
  <c r="GB116" i="76"/>
  <c r="AU116" i="76"/>
  <c r="BD116" i="76"/>
  <c r="BE116" i="76"/>
  <c r="BF116" i="76"/>
  <c r="BG116" i="76"/>
  <c r="BH116" i="76"/>
  <c r="BI116" i="76"/>
  <c r="BJ116" i="76"/>
  <c r="BK116" i="76"/>
  <c r="BL116" i="76"/>
  <c r="BM116" i="76"/>
  <c r="BN116" i="76"/>
  <c r="BO116" i="76"/>
  <c r="BP116" i="76"/>
  <c r="BQ116" i="76"/>
  <c r="BR116" i="76"/>
  <c r="BS116" i="76"/>
  <c r="BT116" i="76"/>
  <c r="BU116" i="76"/>
  <c r="BV116" i="76"/>
  <c r="BW116" i="76"/>
  <c r="BX116" i="76"/>
  <c r="BY116" i="76"/>
  <c r="BZ116" i="76"/>
  <c r="CA116" i="76"/>
  <c r="CB116" i="76"/>
  <c r="CC116" i="76"/>
  <c r="CD116" i="76"/>
  <c r="CE116" i="76"/>
  <c r="CF116" i="76"/>
  <c r="CG116" i="76"/>
  <c r="CH116" i="76"/>
  <c r="CI116" i="76"/>
  <c r="CJ116" i="76"/>
  <c r="CK116" i="76"/>
  <c r="CL116" i="76"/>
  <c r="CM116" i="76"/>
  <c r="CN116" i="76"/>
  <c r="CO116" i="76"/>
  <c r="CP116" i="76"/>
  <c r="CQ116" i="76"/>
  <c r="CR116" i="76"/>
  <c r="CS116" i="76"/>
  <c r="CT116" i="76"/>
  <c r="CU116" i="76"/>
  <c r="J13" i="76"/>
  <c r="R13" i="76"/>
  <c r="Z13" i="76"/>
  <c r="AH13" i="76"/>
  <c r="AQ13" i="76"/>
  <c r="K13" i="76"/>
  <c r="S13" i="76"/>
  <c r="AA13" i="76"/>
  <c r="AI13" i="76"/>
  <c r="AR13" i="76"/>
  <c r="D13" i="76"/>
  <c r="L13" i="76"/>
  <c r="T13" i="76"/>
  <c r="AB13" i="76"/>
  <c r="AJ13" i="76"/>
  <c r="AS13" i="76"/>
  <c r="E13" i="76"/>
  <c r="M13" i="76"/>
  <c r="U13" i="76"/>
  <c r="AC13" i="76"/>
  <c r="AK13" i="76"/>
  <c r="AT13" i="76"/>
  <c r="F13" i="76"/>
  <c r="N13" i="76"/>
  <c r="V13" i="76"/>
  <c r="AD13" i="76"/>
  <c r="AL13" i="76"/>
  <c r="G13" i="76"/>
  <c r="O13" i="76"/>
  <c r="W13" i="76"/>
  <c r="AE13" i="76"/>
  <c r="AM13" i="76"/>
  <c r="H13" i="76"/>
  <c r="P13" i="76"/>
  <c r="X13" i="76"/>
  <c r="AF13" i="76"/>
  <c r="AN13" i="76"/>
  <c r="I13" i="76"/>
  <c r="Q13" i="76"/>
  <c r="Y13" i="76"/>
  <c r="AG13" i="76"/>
  <c r="AP13" i="76"/>
  <c r="AY13" i="76"/>
  <c r="CZ13" i="76"/>
  <c r="DH13" i="76"/>
  <c r="DP13" i="76"/>
  <c r="DX13" i="76"/>
  <c r="EF13" i="76"/>
  <c r="EN13" i="76"/>
  <c r="EV13" i="76"/>
  <c r="FD13" i="76"/>
  <c r="FL13" i="76"/>
  <c r="FT13" i="76"/>
  <c r="GB13" i="76"/>
  <c r="AZ13" i="76"/>
  <c r="DA13" i="76"/>
  <c r="DI13" i="76"/>
  <c r="DQ13" i="76"/>
  <c r="DY13" i="76"/>
  <c r="EG13" i="76"/>
  <c r="EO13" i="76"/>
  <c r="EW13" i="76"/>
  <c r="FE13" i="76"/>
  <c r="FM13" i="76"/>
  <c r="FU13" i="76"/>
  <c r="BA13" i="76"/>
  <c r="DB13" i="76"/>
  <c r="DJ13" i="76"/>
  <c r="DR13" i="76"/>
  <c r="DZ13" i="76"/>
  <c r="EH13" i="76"/>
  <c r="EP13" i="76"/>
  <c r="EX13" i="76"/>
  <c r="FF13" i="76"/>
  <c r="FN13" i="76"/>
  <c r="FV13" i="76"/>
  <c r="BB13" i="76"/>
  <c r="DC13" i="76"/>
  <c r="DK13" i="76"/>
  <c r="DS13" i="76"/>
  <c r="EA13" i="76"/>
  <c r="EI13" i="76"/>
  <c r="EQ13" i="76"/>
  <c r="EY13" i="76"/>
  <c r="FG13" i="76"/>
  <c r="FO13" i="76"/>
  <c r="FW13" i="76"/>
  <c r="CV13" i="76"/>
  <c r="DD13" i="76"/>
  <c r="DL13" i="76"/>
  <c r="DT13" i="76"/>
  <c r="EB13" i="76"/>
  <c r="EJ13" i="76"/>
  <c r="ER13" i="76"/>
  <c r="EZ13" i="76"/>
  <c r="FH13" i="76"/>
  <c r="FP13" i="76"/>
  <c r="FX13" i="76"/>
  <c r="AV13" i="76"/>
  <c r="CW13" i="76"/>
  <c r="DE13" i="76"/>
  <c r="DM13" i="76"/>
  <c r="DU13" i="76"/>
  <c r="EC13" i="76"/>
  <c r="EK13" i="76"/>
  <c r="ES13" i="76"/>
  <c r="FA13" i="76"/>
  <c r="FI13" i="76"/>
  <c r="FQ13" i="76"/>
  <c r="FY13" i="76"/>
  <c r="AW13" i="76"/>
  <c r="CX13" i="76"/>
  <c r="DF13" i="76"/>
  <c r="DN13" i="76"/>
  <c r="DV13" i="76"/>
  <c r="ED13" i="76"/>
  <c r="EL13" i="76"/>
  <c r="ET13" i="76"/>
  <c r="FB13" i="76"/>
  <c r="FJ13" i="76"/>
  <c r="FR13" i="76"/>
  <c r="FZ13" i="76"/>
  <c r="AX13" i="76"/>
  <c r="CY13" i="76"/>
  <c r="DG13" i="76"/>
  <c r="DO13" i="76"/>
  <c r="DW13" i="76"/>
  <c r="EE13" i="76"/>
  <c r="EM13" i="76"/>
  <c r="EU13" i="76"/>
  <c r="FC13" i="76"/>
  <c r="FK13" i="76"/>
  <c r="FS13" i="76"/>
  <c r="GA13" i="76"/>
  <c r="AU13" i="76"/>
  <c r="BC13" i="76"/>
  <c r="BD13" i="76"/>
  <c r="BE13" i="76"/>
  <c r="BF13" i="76"/>
  <c r="BG13" i="76"/>
  <c r="BH13" i="76"/>
  <c r="BI13" i="76"/>
  <c r="BJ13" i="76"/>
  <c r="BK13" i="76"/>
  <c r="BL13" i="76"/>
  <c r="BM13" i="76"/>
  <c r="BN13" i="76"/>
  <c r="BO13" i="76"/>
  <c r="BP13" i="76"/>
  <c r="BR13" i="76"/>
  <c r="BS13" i="76"/>
  <c r="BT13" i="76"/>
  <c r="BU13" i="76"/>
  <c r="BY13" i="76"/>
  <c r="BZ13" i="76"/>
  <c r="CA13" i="76"/>
  <c r="CB13" i="76"/>
  <c r="CC13" i="76"/>
  <c r="CD13" i="76"/>
  <c r="CE13" i="76"/>
  <c r="CF13" i="76"/>
  <c r="CG13" i="76"/>
  <c r="CH13" i="76"/>
  <c r="CI13" i="76"/>
  <c r="CJ13" i="76"/>
  <c r="CK13" i="76"/>
  <c r="CL13" i="76"/>
  <c r="CM13" i="76"/>
  <c r="CN13" i="76"/>
  <c r="CO13" i="76"/>
  <c r="CP13" i="76"/>
  <c r="CQ13" i="76"/>
  <c r="CR13" i="76"/>
  <c r="CS13" i="76"/>
  <c r="CT13" i="76"/>
  <c r="CU13" i="76"/>
  <c r="J21" i="76"/>
  <c r="R21" i="76"/>
  <c r="Z21" i="76"/>
  <c r="AH21" i="76"/>
  <c r="K21" i="76"/>
  <c r="S21" i="76"/>
  <c r="E21" i="76"/>
  <c r="M21" i="76"/>
  <c r="U21" i="76"/>
  <c r="AC21" i="76"/>
  <c r="F21" i="76"/>
  <c r="N21" i="76"/>
  <c r="V21" i="76"/>
  <c r="AD21" i="76"/>
  <c r="G21" i="76"/>
  <c r="O21" i="76"/>
  <c r="Q21" i="76"/>
  <c r="AF21" i="76"/>
  <c r="AP21" i="76"/>
  <c r="T21" i="76"/>
  <c r="AG21" i="76"/>
  <c r="AQ21" i="76"/>
  <c r="W21" i="76"/>
  <c r="AI21" i="76"/>
  <c r="AR21" i="76"/>
  <c r="D21" i="76"/>
  <c r="X21" i="76"/>
  <c r="AJ21" i="76"/>
  <c r="AS21" i="76"/>
  <c r="H21" i="76"/>
  <c r="Y21" i="76"/>
  <c r="AK21" i="76"/>
  <c r="AT21" i="76"/>
  <c r="I21" i="76"/>
  <c r="AA21" i="76"/>
  <c r="AL21" i="76"/>
  <c r="L21" i="76"/>
  <c r="AB21" i="76"/>
  <c r="AM21" i="76"/>
  <c r="P21" i="76"/>
  <c r="AE21" i="76"/>
  <c r="AN21" i="76"/>
  <c r="BC21" i="76"/>
  <c r="DC21" i="76"/>
  <c r="DK21" i="76"/>
  <c r="DS21" i="76"/>
  <c r="EA21" i="76"/>
  <c r="EI21" i="76"/>
  <c r="EQ21" i="76"/>
  <c r="EY21" i="76"/>
  <c r="FG21" i="76"/>
  <c r="FO21" i="76"/>
  <c r="FW21" i="76"/>
  <c r="AV21" i="76"/>
  <c r="CV21" i="76"/>
  <c r="DD21" i="76"/>
  <c r="DL21" i="76"/>
  <c r="DT21" i="76"/>
  <c r="EB21" i="76"/>
  <c r="EJ21" i="76"/>
  <c r="ER21" i="76"/>
  <c r="EZ21" i="76"/>
  <c r="FH21" i="76"/>
  <c r="FP21" i="76"/>
  <c r="FX21" i="76"/>
  <c r="AW21" i="76"/>
  <c r="CW21" i="76"/>
  <c r="DE21" i="76"/>
  <c r="DM21" i="76"/>
  <c r="DU21" i="76"/>
  <c r="EC21" i="76"/>
  <c r="EK21" i="76"/>
  <c r="ES21" i="76"/>
  <c r="FA21" i="76"/>
  <c r="FI21" i="76"/>
  <c r="FQ21" i="76"/>
  <c r="FY21" i="76"/>
  <c r="AX21" i="76"/>
  <c r="CX21" i="76"/>
  <c r="DF21" i="76"/>
  <c r="DN21" i="76"/>
  <c r="DV21" i="76"/>
  <c r="ED21" i="76"/>
  <c r="EL21" i="76"/>
  <c r="ET21" i="76"/>
  <c r="FB21" i="76"/>
  <c r="FJ21" i="76"/>
  <c r="FR21" i="76"/>
  <c r="FZ21" i="76"/>
  <c r="AY21" i="76"/>
  <c r="CY21" i="76"/>
  <c r="DG21" i="76"/>
  <c r="DO21" i="76"/>
  <c r="DW21" i="76"/>
  <c r="EE21" i="76"/>
  <c r="EM21" i="76"/>
  <c r="EU21" i="76"/>
  <c r="FC21" i="76"/>
  <c r="FK21" i="76"/>
  <c r="FS21" i="76"/>
  <c r="GA21" i="76"/>
  <c r="AZ21" i="76"/>
  <c r="CZ21" i="76"/>
  <c r="DH21" i="76"/>
  <c r="DP21" i="76"/>
  <c r="DX21" i="76"/>
  <c r="EF21" i="76"/>
  <c r="EN21" i="76"/>
  <c r="EV21" i="76"/>
  <c r="FD21" i="76"/>
  <c r="FL21" i="76"/>
  <c r="FT21" i="76"/>
  <c r="GB21" i="76"/>
  <c r="BA21" i="76"/>
  <c r="DA21" i="76"/>
  <c r="DI21" i="76"/>
  <c r="DQ21" i="76"/>
  <c r="DY21" i="76"/>
  <c r="EG21" i="76"/>
  <c r="EO21" i="76"/>
  <c r="EW21" i="76"/>
  <c r="FE21" i="76"/>
  <c r="FM21" i="76"/>
  <c r="FU21" i="76"/>
  <c r="BB21" i="76"/>
  <c r="DB21" i="76"/>
  <c r="DJ21" i="76"/>
  <c r="DR21" i="76"/>
  <c r="DZ21" i="76"/>
  <c r="EH21" i="76"/>
  <c r="EP21" i="76"/>
  <c r="EX21" i="76"/>
  <c r="FF21" i="76"/>
  <c r="FN21" i="76"/>
  <c r="FV21" i="76"/>
  <c r="AU21" i="76"/>
  <c r="BD21" i="76"/>
  <c r="BE21" i="76"/>
  <c r="BF21" i="76"/>
  <c r="BG21" i="76"/>
  <c r="BH21" i="76"/>
  <c r="BI21" i="76"/>
  <c r="BJ21" i="76"/>
  <c r="BK21" i="76"/>
  <c r="BL21" i="76"/>
  <c r="BM21" i="76"/>
  <c r="BN21" i="76"/>
  <c r="BO21" i="76"/>
  <c r="BP21" i="76"/>
  <c r="BQ21" i="76"/>
  <c r="BR21" i="76"/>
  <c r="BS21" i="76"/>
  <c r="BT21" i="76"/>
  <c r="BU21" i="76"/>
  <c r="BV21" i="76"/>
  <c r="BW21" i="76"/>
  <c r="BX21" i="76"/>
  <c r="BY21" i="76"/>
  <c r="BZ21" i="76"/>
  <c r="CA21" i="76"/>
  <c r="CB21" i="76"/>
  <c r="CC21" i="76"/>
  <c r="CD21" i="76"/>
  <c r="CE21" i="76"/>
  <c r="CF21" i="76"/>
  <c r="CG21" i="76"/>
  <c r="CH21" i="76"/>
  <c r="CI21" i="76"/>
  <c r="CJ21" i="76"/>
  <c r="CK21" i="76"/>
  <c r="CL21" i="76"/>
  <c r="CM21" i="76"/>
  <c r="CN21" i="76"/>
  <c r="CO21" i="76"/>
  <c r="CP21" i="76"/>
  <c r="CQ21" i="76"/>
  <c r="CR21" i="76"/>
  <c r="CS21" i="76"/>
  <c r="CT21" i="76"/>
  <c r="CU21" i="76"/>
  <c r="I29" i="76"/>
  <c r="Q29" i="76"/>
  <c r="Y29" i="76"/>
  <c r="AG29" i="76"/>
  <c r="AP29" i="76"/>
  <c r="J29" i="76"/>
  <c r="R29" i="76"/>
  <c r="Z29" i="76"/>
  <c r="AH29" i="76"/>
  <c r="AQ29" i="76"/>
  <c r="K29" i="76"/>
  <c r="S29" i="76"/>
  <c r="AA29" i="76"/>
  <c r="AI29" i="76"/>
  <c r="AR29" i="76"/>
  <c r="D29" i="76"/>
  <c r="L29" i="76"/>
  <c r="T29" i="76"/>
  <c r="AB29" i="76"/>
  <c r="AJ29" i="76"/>
  <c r="AS29" i="76"/>
  <c r="E29" i="76"/>
  <c r="M29" i="76"/>
  <c r="U29" i="76"/>
  <c r="AC29" i="76"/>
  <c r="AK29" i="76"/>
  <c r="AT29" i="76"/>
  <c r="F29" i="76"/>
  <c r="N29" i="76"/>
  <c r="V29" i="76"/>
  <c r="AD29" i="76"/>
  <c r="AL29" i="76"/>
  <c r="G29" i="76"/>
  <c r="O29" i="76"/>
  <c r="W29" i="76"/>
  <c r="AE29" i="76"/>
  <c r="AM29" i="76"/>
  <c r="H29" i="76"/>
  <c r="P29" i="76"/>
  <c r="X29" i="76"/>
  <c r="AF29" i="76"/>
  <c r="AN29" i="76"/>
  <c r="BC29" i="76"/>
  <c r="DC29" i="76"/>
  <c r="DK29" i="76"/>
  <c r="DS29" i="76"/>
  <c r="EA29" i="76"/>
  <c r="EI29" i="76"/>
  <c r="EQ29" i="76"/>
  <c r="EY29" i="76"/>
  <c r="FG29" i="76"/>
  <c r="FO29" i="76"/>
  <c r="FW29" i="76"/>
  <c r="AV29" i="76"/>
  <c r="CV29" i="76"/>
  <c r="DD29" i="76"/>
  <c r="DL29" i="76"/>
  <c r="DT29" i="76"/>
  <c r="EB29" i="76"/>
  <c r="EJ29" i="76"/>
  <c r="ER29" i="76"/>
  <c r="EZ29" i="76"/>
  <c r="FH29" i="76"/>
  <c r="FP29" i="76"/>
  <c r="FX29" i="76"/>
  <c r="AW29" i="76"/>
  <c r="CW29" i="76"/>
  <c r="DE29" i="76"/>
  <c r="DM29" i="76"/>
  <c r="DU29" i="76"/>
  <c r="EC29" i="76"/>
  <c r="EK29" i="76"/>
  <c r="ES29" i="76"/>
  <c r="FA29" i="76"/>
  <c r="FI29" i="76"/>
  <c r="FQ29" i="76"/>
  <c r="FY29" i="76"/>
  <c r="AX29" i="76"/>
  <c r="CX29" i="76"/>
  <c r="DF29" i="76"/>
  <c r="DN29" i="76"/>
  <c r="DV29" i="76"/>
  <c r="ED29" i="76"/>
  <c r="EL29" i="76"/>
  <c r="ET29" i="76"/>
  <c r="FB29" i="76"/>
  <c r="FJ29" i="76"/>
  <c r="FR29" i="76"/>
  <c r="FZ29" i="76"/>
  <c r="AY29" i="76"/>
  <c r="CY29" i="76"/>
  <c r="DG29" i="76"/>
  <c r="DO29" i="76"/>
  <c r="DW29" i="76"/>
  <c r="EE29" i="76"/>
  <c r="EM29" i="76"/>
  <c r="EU29" i="76"/>
  <c r="FC29" i="76"/>
  <c r="FK29" i="76"/>
  <c r="FS29" i="76"/>
  <c r="GA29" i="76"/>
  <c r="AZ29" i="76"/>
  <c r="CZ29" i="76"/>
  <c r="DH29" i="76"/>
  <c r="DP29" i="76"/>
  <c r="DX29" i="76"/>
  <c r="EF29" i="76"/>
  <c r="EN29" i="76"/>
  <c r="EV29" i="76"/>
  <c r="FD29" i="76"/>
  <c r="FL29" i="76"/>
  <c r="FT29" i="76"/>
  <c r="GB29" i="76"/>
  <c r="BA29" i="76"/>
  <c r="DA29" i="76"/>
  <c r="DI29" i="76"/>
  <c r="DQ29" i="76"/>
  <c r="DY29" i="76"/>
  <c r="EG29" i="76"/>
  <c r="EO29" i="76"/>
  <c r="EW29" i="76"/>
  <c r="FE29" i="76"/>
  <c r="FM29" i="76"/>
  <c r="FU29" i="76"/>
  <c r="BB29" i="76"/>
  <c r="DB29" i="76"/>
  <c r="DJ29" i="76"/>
  <c r="DR29" i="76"/>
  <c r="DZ29" i="76"/>
  <c r="EH29" i="76"/>
  <c r="EP29" i="76"/>
  <c r="EX29" i="76"/>
  <c r="FF29" i="76"/>
  <c r="FN29" i="76"/>
  <c r="FV29" i="76"/>
  <c r="AU29" i="76"/>
  <c r="BD29" i="76"/>
  <c r="BE29" i="76"/>
  <c r="BF29" i="76"/>
  <c r="BG29" i="76"/>
  <c r="BH29" i="76"/>
  <c r="BI29" i="76"/>
  <c r="BJ29" i="76"/>
  <c r="BK29" i="76"/>
  <c r="BL29" i="76"/>
  <c r="BM29" i="76"/>
  <c r="BN29" i="76"/>
  <c r="BO29" i="76"/>
  <c r="BP29" i="76"/>
  <c r="BQ29" i="76"/>
  <c r="BR29" i="76"/>
  <c r="BS29" i="76"/>
  <c r="BT29" i="76"/>
  <c r="BU29" i="76"/>
  <c r="BV29" i="76"/>
  <c r="BW29" i="76"/>
  <c r="BX29" i="76"/>
  <c r="BY29" i="76"/>
  <c r="BZ29" i="76"/>
  <c r="CA29" i="76"/>
  <c r="CB29" i="76"/>
  <c r="CC29" i="76"/>
  <c r="CD29" i="76"/>
  <c r="CE29" i="76"/>
  <c r="CF29" i="76"/>
  <c r="CG29" i="76"/>
  <c r="CH29" i="76"/>
  <c r="CI29" i="76"/>
  <c r="CJ29" i="76"/>
  <c r="CK29" i="76"/>
  <c r="CL29" i="76"/>
  <c r="CM29" i="76"/>
  <c r="CN29" i="76"/>
  <c r="CO29" i="76"/>
  <c r="CP29" i="76"/>
  <c r="CQ29" i="76"/>
  <c r="CR29" i="76"/>
  <c r="CS29" i="76"/>
  <c r="CT29" i="76"/>
  <c r="CU29" i="76"/>
  <c r="I37" i="76"/>
  <c r="K37" i="76"/>
  <c r="F37" i="76"/>
  <c r="N37" i="76"/>
  <c r="J37" i="76"/>
  <c r="T37" i="76"/>
  <c r="AB37" i="76"/>
  <c r="AJ37" i="76"/>
  <c r="AS37" i="76"/>
  <c r="L37" i="76"/>
  <c r="U37" i="76"/>
  <c r="AC37" i="76"/>
  <c r="AK37" i="76"/>
  <c r="AT37" i="76"/>
  <c r="M37" i="76"/>
  <c r="V37" i="76"/>
  <c r="AD37" i="76"/>
  <c r="AL37" i="76"/>
  <c r="O37" i="76"/>
  <c r="W37" i="76"/>
  <c r="AE37" i="76"/>
  <c r="AM37" i="76"/>
  <c r="D37" i="76"/>
  <c r="P37" i="76"/>
  <c r="X37" i="76"/>
  <c r="AF37" i="76"/>
  <c r="AN37" i="76"/>
  <c r="E37" i="76"/>
  <c r="Q37" i="76"/>
  <c r="Y37" i="76"/>
  <c r="AG37" i="76"/>
  <c r="AP37" i="76"/>
  <c r="G37" i="76"/>
  <c r="R37" i="76"/>
  <c r="Z37" i="76"/>
  <c r="AH37" i="76"/>
  <c r="AQ37" i="76"/>
  <c r="H37" i="76"/>
  <c r="S37" i="76"/>
  <c r="AA37" i="76"/>
  <c r="AI37" i="76"/>
  <c r="AR37" i="76"/>
  <c r="BA37" i="76"/>
  <c r="DA37" i="76"/>
  <c r="DI37" i="76"/>
  <c r="DQ37" i="76"/>
  <c r="DY37" i="76"/>
  <c r="EG37" i="76"/>
  <c r="EO37" i="76"/>
  <c r="EW37" i="76"/>
  <c r="FE37" i="76"/>
  <c r="FM37" i="76"/>
  <c r="FU37" i="76"/>
  <c r="BB37" i="76"/>
  <c r="DB37" i="76"/>
  <c r="DJ37" i="76"/>
  <c r="DR37" i="76"/>
  <c r="DZ37" i="76"/>
  <c r="EH37" i="76"/>
  <c r="EP37" i="76"/>
  <c r="EX37" i="76"/>
  <c r="FF37" i="76"/>
  <c r="FN37" i="76"/>
  <c r="FV37" i="76"/>
  <c r="BC37" i="76"/>
  <c r="DC37" i="76"/>
  <c r="DK37" i="76"/>
  <c r="DS37" i="76"/>
  <c r="EA37" i="76"/>
  <c r="EI37" i="76"/>
  <c r="EQ37" i="76"/>
  <c r="EY37" i="76"/>
  <c r="FG37" i="76"/>
  <c r="FO37" i="76"/>
  <c r="FW37" i="76"/>
  <c r="AV37" i="76"/>
  <c r="CV37" i="76"/>
  <c r="DD37" i="76"/>
  <c r="DL37" i="76"/>
  <c r="DT37" i="76"/>
  <c r="EB37" i="76"/>
  <c r="EJ37" i="76"/>
  <c r="ER37" i="76"/>
  <c r="EZ37" i="76"/>
  <c r="FH37" i="76"/>
  <c r="FP37" i="76"/>
  <c r="FX37" i="76"/>
  <c r="AW37" i="76"/>
  <c r="CW37" i="76"/>
  <c r="DE37" i="76"/>
  <c r="DM37" i="76"/>
  <c r="DU37" i="76"/>
  <c r="EC37" i="76"/>
  <c r="EK37" i="76"/>
  <c r="ES37" i="76"/>
  <c r="FA37" i="76"/>
  <c r="FI37" i="76"/>
  <c r="FQ37" i="76"/>
  <c r="FY37" i="76"/>
  <c r="AX37" i="76"/>
  <c r="CX37" i="76"/>
  <c r="DF37" i="76"/>
  <c r="DN37" i="76"/>
  <c r="DV37" i="76"/>
  <c r="ED37" i="76"/>
  <c r="EL37" i="76"/>
  <c r="ET37" i="76"/>
  <c r="FB37" i="76"/>
  <c r="FJ37" i="76"/>
  <c r="FR37" i="76"/>
  <c r="FZ37" i="76"/>
  <c r="AY37" i="76"/>
  <c r="CY37" i="76"/>
  <c r="DG37" i="76"/>
  <c r="DO37" i="76"/>
  <c r="DW37" i="76"/>
  <c r="EE37" i="76"/>
  <c r="EM37" i="76"/>
  <c r="EU37" i="76"/>
  <c r="FC37" i="76"/>
  <c r="FK37" i="76"/>
  <c r="FS37" i="76"/>
  <c r="GA37" i="76"/>
  <c r="AZ37" i="76"/>
  <c r="CZ37" i="76"/>
  <c r="DH37" i="76"/>
  <c r="DP37" i="76"/>
  <c r="DX37" i="76"/>
  <c r="EF37" i="76"/>
  <c r="EN37" i="76"/>
  <c r="EV37" i="76"/>
  <c r="FD37" i="76"/>
  <c r="FL37" i="76"/>
  <c r="FT37" i="76"/>
  <c r="GB37" i="76"/>
  <c r="AU37" i="76"/>
  <c r="BD37" i="76"/>
  <c r="BE37" i="76"/>
  <c r="BF37" i="76"/>
  <c r="BG37" i="76"/>
  <c r="BH37" i="76"/>
  <c r="BI37" i="76"/>
  <c r="BJ37" i="76"/>
  <c r="BK37" i="76"/>
  <c r="BL37" i="76"/>
  <c r="BM37" i="76"/>
  <c r="BN37" i="76"/>
  <c r="BO37" i="76"/>
  <c r="BP37" i="76"/>
  <c r="BQ37" i="76"/>
  <c r="BR37" i="76"/>
  <c r="BS37" i="76"/>
  <c r="BT37" i="76"/>
  <c r="BU37" i="76"/>
  <c r="BV37" i="76"/>
  <c r="BW37" i="76"/>
  <c r="BX37" i="76"/>
  <c r="BY37" i="76"/>
  <c r="BZ37" i="76"/>
  <c r="CA37" i="76"/>
  <c r="CB37" i="76"/>
  <c r="CC37" i="76"/>
  <c r="CD37" i="76"/>
  <c r="CE37" i="76"/>
  <c r="CF37" i="76"/>
  <c r="CG37" i="76"/>
  <c r="CH37" i="76"/>
  <c r="CI37" i="76"/>
  <c r="CJ37" i="76"/>
  <c r="CK37" i="76"/>
  <c r="CL37" i="76"/>
  <c r="CM37" i="76"/>
  <c r="CN37" i="76"/>
  <c r="CO37" i="76"/>
  <c r="CP37" i="76"/>
  <c r="CQ37" i="76"/>
  <c r="CR37" i="76"/>
  <c r="CS37" i="76"/>
  <c r="CT37" i="76"/>
  <c r="CU37" i="76"/>
  <c r="G53" i="76"/>
  <c r="O53" i="76"/>
  <c r="W53" i="76"/>
  <c r="AE53" i="76"/>
  <c r="AM53" i="76"/>
  <c r="H53" i="76"/>
  <c r="P53" i="76"/>
  <c r="X53" i="76"/>
  <c r="AF53" i="76"/>
  <c r="AN53" i="76"/>
  <c r="I53" i="76"/>
  <c r="Q53" i="76"/>
  <c r="Y53" i="76"/>
  <c r="AG53" i="76"/>
  <c r="AP53" i="76"/>
  <c r="J53" i="76"/>
  <c r="R53" i="76"/>
  <c r="Z53" i="76"/>
  <c r="AH53" i="76"/>
  <c r="AQ53" i="76"/>
  <c r="K53" i="76"/>
  <c r="S53" i="76"/>
  <c r="AA53" i="76"/>
  <c r="AI53" i="76"/>
  <c r="AR53" i="76"/>
  <c r="D53" i="76"/>
  <c r="L53" i="76"/>
  <c r="T53" i="76"/>
  <c r="AB53" i="76"/>
  <c r="AJ53" i="76"/>
  <c r="AS53" i="76"/>
  <c r="E53" i="76"/>
  <c r="M53" i="76"/>
  <c r="U53" i="76"/>
  <c r="AC53" i="76"/>
  <c r="AK53" i="76"/>
  <c r="AT53" i="76"/>
  <c r="F53" i="76"/>
  <c r="N53" i="76"/>
  <c r="V53" i="76"/>
  <c r="AD53" i="76"/>
  <c r="AL53" i="76"/>
  <c r="AX53" i="76"/>
  <c r="CX53" i="76"/>
  <c r="DF53" i="76"/>
  <c r="DN53" i="76"/>
  <c r="DV53" i="76"/>
  <c r="ED53" i="76"/>
  <c r="EL53" i="76"/>
  <c r="ET53" i="76"/>
  <c r="FB53" i="76"/>
  <c r="FJ53" i="76"/>
  <c r="FR53" i="76"/>
  <c r="FZ53" i="76"/>
  <c r="AY53" i="76"/>
  <c r="CY53" i="76"/>
  <c r="DG53" i="76"/>
  <c r="DO53" i="76"/>
  <c r="DW53" i="76"/>
  <c r="EE53" i="76"/>
  <c r="EM53" i="76"/>
  <c r="EU53" i="76"/>
  <c r="FC53" i="76"/>
  <c r="FK53" i="76"/>
  <c r="FS53" i="76"/>
  <c r="GA53" i="76"/>
  <c r="AZ53" i="76"/>
  <c r="CZ53" i="76"/>
  <c r="DH53" i="76"/>
  <c r="DP53" i="76"/>
  <c r="DX53" i="76"/>
  <c r="EF53" i="76"/>
  <c r="EN53" i="76"/>
  <c r="EV53" i="76"/>
  <c r="FD53" i="76"/>
  <c r="FL53" i="76"/>
  <c r="FT53" i="76"/>
  <c r="GB53" i="76"/>
  <c r="BA53" i="76"/>
  <c r="DA53" i="76"/>
  <c r="DI53" i="76"/>
  <c r="DQ53" i="76"/>
  <c r="DY53" i="76"/>
  <c r="EG53" i="76"/>
  <c r="EO53" i="76"/>
  <c r="EW53" i="76"/>
  <c r="FE53" i="76"/>
  <c r="FM53" i="76"/>
  <c r="FU53" i="76"/>
  <c r="BB53" i="76"/>
  <c r="DB53" i="76"/>
  <c r="DJ53" i="76"/>
  <c r="DR53" i="76"/>
  <c r="DZ53" i="76"/>
  <c r="EH53" i="76"/>
  <c r="EP53" i="76"/>
  <c r="EX53" i="76"/>
  <c r="FF53" i="76"/>
  <c r="FN53" i="76"/>
  <c r="FV53" i="76"/>
  <c r="BC53" i="76"/>
  <c r="DC53" i="76"/>
  <c r="DK53" i="76"/>
  <c r="DS53" i="76"/>
  <c r="EA53" i="76"/>
  <c r="EI53" i="76"/>
  <c r="EQ53" i="76"/>
  <c r="EY53" i="76"/>
  <c r="FG53" i="76"/>
  <c r="FO53" i="76"/>
  <c r="FW53" i="76"/>
  <c r="AV53" i="76"/>
  <c r="CV53" i="76"/>
  <c r="DD53" i="76"/>
  <c r="DL53" i="76"/>
  <c r="DT53" i="76"/>
  <c r="EB53" i="76"/>
  <c r="EJ53" i="76"/>
  <c r="ER53" i="76"/>
  <c r="EZ53" i="76"/>
  <c r="FH53" i="76"/>
  <c r="FP53" i="76"/>
  <c r="FX53" i="76"/>
  <c r="AW53" i="76"/>
  <c r="CW53" i="76"/>
  <c r="DE53" i="76"/>
  <c r="DM53" i="76"/>
  <c r="DU53" i="76"/>
  <c r="EC53" i="76"/>
  <c r="EK53" i="76"/>
  <c r="ES53" i="76"/>
  <c r="FA53" i="76"/>
  <c r="FI53" i="76"/>
  <c r="FQ53" i="76"/>
  <c r="FY53" i="76"/>
  <c r="AU53" i="76"/>
  <c r="BD53" i="76"/>
  <c r="BE53" i="76"/>
  <c r="BF53" i="76"/>
  <c r="BG53" i="76"/>
  <c r="BH53" i="76"/>
  <c r="BI53" i="76"/>
  <c r="BJ53" i="76"/>
  <c r="BK53" i="76"/>
  <c r="BL53" i="76"/>
  <c r="BM53" i="76"/>
  <c r="BN53" i="76"/>
  <c r="BO53" i="76"/>
  <c r="BP53" i="76"/>
  <c r="BQ53" i="76"/>
  <c r="BR53" i="76"/>
  <c r="BS53" i="76"/>
  <c r="BT53" i="76"/>
  <c r="BU53" i="76"/>
  <c r="BV53" i="76"/>
  <c r="BW53" i="76"/>
  <c r="BX53" i="76"/>
  <c r="BY53" i="76"/>
  <c r="BZ53" i="76"/>
  <c r="CA53" i="76"/>
  <c r="CB53" i="76"/>
  <c r="CC53" i="76"/>
  <c r="CD53" i="76"/>
  <c r="CE53" i="76"/>
  <c r="CF53" i="76"/>
  <c r="CG53" i="76"/>
  <c r="CH53" i="76"/>
  <c r="CI53" i="76"/>
  <c r="CJ53" i="76"/>
  <c r="CK53" i="76"/>
  <c r="CL53" i="76"/>
  <c r="CM53" i="76"/>
  <c r="CN53" i="76"/>
  <c r="CO53" i="76"/>
  <c r="CP53" i="76"/>
  <c r="CQ53" i="76"/>
  <c r="CR53" i="76"/>
  <c r="CS53" i="76"/>
  <c r="CT53" i="76"/>
  <c r="CU53" i="76"/>
  <c r="G61" i="76"/>
  <c r="O61" i="76"/>
  <c r="W61" i="76"/>
  <c r="AE61" i="76"/>
  <c r="AM61" i="76"/>
  <c r="H61" i="76"/>
  <c r="P61" i="76"/>
  <c r="X61" i="76"/>
  <c r="AF61" i="76"/>
  <c r="AN61" i="76"/>
  <c r="I61" i="76"/>
  <c r="Q61" i="76"/>
  <c r="Y61" i="76"/>
  <c r="AG61" i="76"/>
  <c r="AP61" i="76"/>
  <c r="J61" i="76"/>
  <c r="R61" i="76"/>
  <c r="Z61" i="76"/>
  <c r="AH61" i="76"/>
  <c r="AQ61" i="76"/>
  <c r="K61" i="76"/>
  <c r="S61" i="76"/>
  <c r="AA61" i="76"/>
  <c r="AI61" i="76"/>
  <c r="AR61" i="76"/>
  <c r="D61" i="76"/>
  <c r="L61" i="76"/>
  <c r="T61" i="76"/>
  <c r="AB61" i="76"/>
  <c r="AJ61" i="76"/>
  <c r="AS61" i="76"/>
  <c r="E61" i="76"/>
  <c r="M61" i="76"/>
  <c r="U61" i="76"/>
  <c r="AC61" i="76"/>
  <c r="AK61" i="76"/>
  <c r="AT61" i="76"/>
  <c r="F61" i="76"/>
  <c r="N61" i="76"/>
  <c r="V61" i="76"/>
  <c r="AD61" i="76"/>
  <c r="AL61" i="76"/>
  <c r="AX61" i="76"/>
  <c r="CX61" i="76"/>
  <c r="DF61" i="76"/>
  <c r="DN61" i="76"/>
  <c r="DV61" i="76"/>
  <c r="ED61" i="76"/>
  <c r="EL61" i="76"/>
  <c r="ET61" i="76"/>
  <c r="FB61" i="76"/>
  <c r="FJ61" i="76"/>
  <c r="FR61" i="76"/>
  <c r="FZ61" i="76"/>
  <c r="AY61" i="76"/>
  <c r="CY61" i="76"/>
  <c r="DG61" i="76"/>
  <c r="DO61" i="76"/>
  <c r="DW61" i="76"/>
  <c r="EE61" i="76"/>
  <c r="EM61" i="76"/>
  <c r="EU61" i="76"/>
  <c r="FC61" i="76"/>
  <c r="FK61" i="76"/>
  <c r="FS61" i="76"/>
  <c r="GA61" i="76"/>
  <c r="AZ61" i="76"/>
  <c r="CZ61" i="76"/>
  <c r="DH61" i="76"/>
  <c r="DP61" i="76"/>
  <c r="DX61" i="76"/>
  <c r="EF61" i="76"/>
  <c r="EN61" i="76"/>
  <c r="EV61" i="76"/>
  <c r="FD61" i="76"/>
  <c r="FL61" i="76"/>
  <c r="FT61" i="76"/>
  <c r="GB61" i="76"/>
  <c r="BA61" i="76"/>
  <c r="DA61" i="76"/>
  <c r="DI61" i="76"/>
  <c r="DQ61" i="76"/>
  <c r="DY61" i="76"/>
  <c r="EG61" i="76"/>
  <c r="EO61" i="76"/>
  <c r="EW61" i="76"/>
  <c r="FE61" i="76"/>
  <c r="FM61" i="76"/>
  <c r="FU61" i="76"/>
  <c r="BB61" i="76"/>
  <c r="DB61" i="76"/>
  <c r="DJ61" i="76"/>
  <c r="DR61" i="76"/>
  <c r="DZ61" i="76"/>
  <c r="EH61" i="76"/>
  <c r="EP61" i="76"/>
  <c r="EX61" i="76"/>
  <c r="FF61" i="76"/>
  <c r="FN61" i="76"/>
  <c r="FV61" i="76"/>
  <c r="BC61" i="76"/>
  <c r="DC61" i="76"/>
  <c r="DK61" i="76"/>
  <c r="DS61" i="76"/>
  <c r="EA61" i="76"/>
  <c r="EI61" i="76"/>
  <c r="EQ61" i="76"/>
  <c r="EY61" i="76"/>
  <c r="FG61" i="76"/>
  <c r="FO61" i="76"/>
  <c r="FW61" i="76"/>
  <c r="AV61" i="76"/>
  <c r="CV61" i="76"/>
  <c r="DD61" i="76"/>
  <c r="DL61" i="76"/>
  <c r="DT61" i="76"/>
  <c r="EB61" i="76"/>
  <c r="EJ61" i="76"/>
  <c r="ER61" i="76"/>
  <c r="EZ61" i="76"/>
  <c r="FH61" i="76"/>
  <c r="FP61" i="76"/>
  <c r="FX61" i="76"/>
  <c r="AW61" i="76"/>
  <c r="CW61" i="76"/>
  <c r="DE61" i="76"/>
  <c r="DM61" i="76"/>
  <c r="DU61" i="76"/>
  <c r="EC61" i="76"/>
  <c r="EK61" i="76"/>
  <c r="ES61" i="76"/>
  <c r="FA61" i="76"/>
  <c r="FI61" i="76"/>
  <c r="FQ61" i="76"/>
  <c r="FY61" i="76"/>
  <c r="AU61" i="76"/>
  <c r="BD61" i="76"/>
  <c r="BE61" i="76"/>
  <c r="BF61" i="76"/>
  <c r="BG61" i="76"/>
  <c r="BH61" i="76"/>
  <c r="BI61" i="76"/>
  <c r="BJ61" i="76"/>
  <c r="BK61" i="76"/>
  <c r="BL61" i="76"/>
  <c r="BM61" i="76"/>
  <c r="BN61" i="76"/>
  <c r="BO61" i="76"/>
  <c r="BP61" i="76"/>
  <c r="BQ61" i="76"/>
  <c r="BR61" i="76"/>
  <c r="BS61" i="76"/>
  <c r="BT61" i="76"/>
  <c r="BU61" i="76"/>
  <c r="BV61" i="76"/>
  <c r="BW61" i="76"/>
  <c r="BX61" i="76"/>
  <c r="BY61" i="76"/>
  <c r="BZ61" i="76"/>
  <c r="CA61" i="76"/>
  <c r="CB61" i="76"/>
  <c r="CC61" i="76"/>
  <c r="CD61" i="76"/>
  <c r="CE61" i="76"/>
  <c r="CF61" i="76"/>
  <c r="CG61" i="76"/>
  <c r="CH61" i="76"/>
  <c r="CI61" i="76"/>
  <c r="CJ61" i="76"/>
  <c r="CK61" i="76"/>
  <c r="CL61" i="76"/>
  <c r="CM61" i="76"/>
  <c r="CN61" i="76"/>
  <c r="CO61" i="76"/>
  <c r="CP61" i="76"/>
  <c r="CQ61" i="76"/>
  <c r="CR61" i="76"/>
  <c r="CS61" i="76"/>
  <c r="CT61" i="76"/>
  <c r="CU61" i="76"/>
  <c r="E69" i="76"/>
  <c r="M69" i="76"/>
  <c r="U69" i="76"/>
  <c r="AC69" i="76"/>
  <c r="AK69" i="76"/>
  <c r="AT69" i="76"/>
  <c r="F69" i="76"/>
  <c r="N69" i="76"/>
  <c r="V69" i="76"/>
  <c r="AD69" i="76"/>
  <c r="AL69" i="76"/>
  <c r="G69" i="76"/>
  <c r="O69" i="76"/>
  <c r="W69" i="76"/>
  <c r="AE69" i="76"/>
  <c r="AM69" i="76"/>
  <c r="H69" i="76"/>
  <c r="P69" i="76"/>
  <c r="X69" i="76"/>
  <c r="AF69" i="76"/>
  <c r="AN69" i="76"/>
  <c r="I69" i="76"/>
  <c r="Q69" i="76"/>
  <c r="Y69" i="76"/>
  <c r="AG69" i="76"/>
  <c r="AP69" i="76"/>
  <c r="J69" i="76"/>
  <c r="R69" i="76"/>
  <c r="Z69" i="76"/>
  <c r="AH69" i="76"/>
  <c r="AQ69" i="76"/>
  <c r="K69" i="76"/>
  <c r="S69" i="76"/>
  <c r="AA69" i="76"/>
  <c r="AI69" i="76"/>
  <c r="AR69" i="76"/>
  <c r="D69" i="76"/>
  <c r="L69" i="76"/>
  <c r="T69" i="76"/>
  <c r="AB69" i="76"/>
  <c r="AJ69" i="76"/>
  <c r="AS69" i="76"/>
  <c r="BC69" i="76"/>
  <c r="DC69" i="76"/>
  <c r="DK69" i="76"/>
  <c r="DS69" i="76"/>
  <c r="EA69" i="76"/>
  <c r="EI69" i="76"/>
  <c r="EQ69" i="76"/>
  <c r="EY69" i="76"/>
  <c r="FG69" i="76"/>
  <c r="FO69" i="76"/>
  <c r="FW69" i="76"/>
  <c r="AV69" i="76"/>
  <c r="CV69" i="76"/>
  <c r="DD69" i="76"/>
  <c r="DL69" i="76"/>
  <c r="DT69" i="76"/>
  <c r="EB69" i="76"/>
  <c r="EJ69" i="76"/>
  <c r="ER69" i="76"/>
  <c r="EZ69" i="76"/>
  <c r="FH69" i="76"/>
  <c r="FP69" i="76"/>
  <c r="FX69" i="76"/>
  <c r="AW69" i="76"/>
  <c r="CW69" i="76"/>
  <c r="DE69" i="76"/>
  <c r="DM69" i="76"/>
  <c r="DU69" i="76"/>
  <c r="EC69" i="76"/>
  <c r="EK69" i="76"/>
  <c r="ES69" i="76"/>
  <c r="FA69" i="76"/>
  <c r="FI69" i="76"/>
  <c r="FQ69" i="76"/>
  <c r="FY69" i="76"/>
  <c r="AX69" i="76"/>
  <c r="CX69" i="76"/>
  <c r="DF69" i="76"/>
  <c r="DN69" i="76"/>
  <c r="DV69" i="76"/>
  <c r="ED69" i="76"/>
  <c r="EL69" i="76"/>
  <c r="ET69" i="76"/>
  <c r="FB69" i="76"/>
  <c r="FJ69" i="76"/>
  <c r="FR69" i="76"/>
  <c r="FZ69" i="76"/>
  <c r="AY69" i="76"/>
  <c r="CY69" i="76"/>
  <c r="DG69" i="76"/>
  <c r="DO69" i="76"/>
  <c r="DW69" i="76"/>
  <c r="EE69" i="76"/>
  <c r="EM69" i="76"/>
  <c r="EU69" i="76"/>
  <c r="FC69" i="76"/>
  <c r="FK69" i="76"/>
  <c r="FS69" i="76"/>
  <c r="GA69" i="76"/>
  <c r="AZ69" i="76"/>
  <c r="CZ69" i="76"/>
  <c r="DH69" i="76"/>
  <c r="DP69" i="76"/>
  <c r="DX69" i="76"/>
  <c r="EF69" i="76"/>
  <c r="EN69" i="76"/>
  <c r="EV69" i="76"/>
  <c r="FD69" i="76"/>
  <c r="FL69" i="76"/>
  <c r="FT69" i="76"/>
  <c r="GB69" i="76"/>
  <c r="BA69" i="76"/>
  <c r="DA69" i="76"/>
  <c r="DI69" i="76"/>
  <c r="DQ69" i="76"/>
  <c r="DY69" i="76"/>
  <c r="EG69" i="76"/>
  <c r="EO69" i="76"/>
  <c r="EW69" i="76"/>
  <c r="FE69" i="76"/>
  <c r="FM69" i="76"/>
  <c r="FU69" i="76"/>
  <c r="BB69" i="76"/>
  <c r="DB69" i="76"/>
  <c r="DJ69" i="76"/>
  <c r="DR69" i="76"/>
  <c r="DZ69" i="76"/>
  <c r="EH69" i="76"/>
  <c r="EP69" i="76"/>
  <c r="EX69" i="76"/>
  <c r="FF69" i="76"/>
  <c r="FN69" i="76"/>
  <c r="FV69" i="76"/>
  <c r="AU69" i="76"/>
  <c r="BD69" i="76"/>
  <c r="BE69" i="76"/>
  <c r="BF69" i="76"/>
  <c r="BG69" i="76"/>
  <c r="BH69" i="76"/>
  <c r="BI69" i="76"/>
  <c r="BJ69" i="76"/>
  <c r="BK69" i="76"/>
  <c r="BL69" i="76"/>
  <c r="BM69" i="76"/>
  <c r="BN69" i="76"/>
  <c r="BO69" i="76"/>
  <c r="BP69" i="76"/>
  <c r="BQ69" i="76"/>
  <c r="BR69" i="76"/>
  <c r="BS69" i="76"/>
  <c r="BT69" i="76"/>
  <c r="BU69" i="76"/>
  <c r="BV69" i="76"/>
  <c r="BW69" i="76"/>
  <c r="BX69" i="76"/>
  <c r="BY69" i="76"/>
  <c r="BZ69" i="76"/>
  <c r="CA69" i="76"/>
  <c r="CB69" i="76"/>
  <c r="CC69" i="76"/>
  <c r="CD69" i="76"/>
  <c r="CE69" i="76"/>
  <c r="CF69" i="76"/>
  <c r="CG69" i="76"/>
  <c r="CH69" i="76"/>
  <c r="CI69" i="76"/>
  <c r="CJ69" i="76"/>
  <c r="CK69" i="76"/>
  <c r="CL69" i="76"/>
  <c r="CM69" i="76"/>
  <c r="CN69" i="76"/>
  <c r="CO69" i="76"/>
  <c r="CP69" i="76"/>
  <c r="CQ69" i="76"/>
  <c r="CR69" i="76"/>
  <c r="CS69" i="76"/>
  <c r="CT69" i="76"/>
  <c r="CU69" i="76"/>
  <c r="E77" i="76"/>
  <c r="M77" i="76"/>
  <c r="U77" i="76"/>
  <c r="AC77" i="76"/>
  <c r="AK77" i="76"/>
  <c r="AT77" i="76"/>
  <c r="F77" i="76"/>
  <c r="N77" i="76"/>
  <c r="V77" i="76"/>
  <c r="AD77" i="76"/>
  <c r="AL77" i="76"/>
  <c r="G77" i="76"/>
  <c r="O77" i="76"/>
  <c r="W77" i="76"/>
  <c r="AE77" i="76"/>
  <c r="AM77" i="76"/>
  <c r="H77" i="76"/>
  <c r="P77" i="76"/>
  <c r="X77" i="76"/>
  <c r="AF77" i="76"/>
  <c r="AN77" i="76"/>
  <c r="I77" i="76"/>
  <c r="Q77" i="76"/>
  <c r="Y77" i="76"/>
  <c r="AG77" i="76"/>
  <c r="AP77" i="76"/>
  <c r="J77" i="76"/>
  <c r="R77" i="76"/>
  <c r="Z77" i="76"/>
  <c r="AH77" i="76"/>
  <c r="AQ77" i="76"/>
  <c r="K77" i="76"/>
  <c r="S77" i="76"/>
  <c r="AA77" i="76"/>
  <c r="AI77" i="76"/>
  <c r="AR77" i="76"/>
  <c r="D77" i="76"/>
  <c r="L77" i="76"/>
  <c r="T77" i="76"/>
  <c r="AB77" i="76"/>
  <c r="AJ77" i="76"/>
  <c r="AS77" i="76"/>
  <c r="BC77" i="76"/>
  <c r="DC77" i="76"/>
  <c r="AV77" i="76"/>
  <c r="CV77" i="76"/>
  <c r="DD77" i="76"/>
  <c r="AW77" i="76"/>
  <c r="CW77" i="76"/>
  <c r="DE77" i="76"/>
  <c r="AX77" i="76"/>
  <c r="CX77" i="76"/>
  <c r="DF77" i="76"/>
  <c r="AY77" i="76"/>
  <c r="CY77" i="76"/>
  <c r="AZ77" i="76"/>
  <c r="CZ77" i="76"/>
  <c r="DH77" i="76"/>
  <c r="BA77" i="76"/>
  <c r="DA77" i="76"/>
  <c r="DI77" i="76"/>
  <c r="BB77" i="76"/>
  <c r="DB77" i="76"/>
  <c r="DJ77" i="76"/>
  <c r="DG77" i="76"/>
  <c r="DR77" i="76"/>
  <c r="DZ77" i="76"/>
  <c r="EH77" i="76"/>
  <c r="EP77" i="76"/>
  <c r="EX77" i="76"/>
  <c r="FF77" i="76"/>
  <c r="FN77" i="76"/>
  <c r="FV77" i="76"/>
  <c r="DK77" i="76"/>
  <c r="DS77" i="76"/>
  <c r="EA77" i="76"/>
  <c r="EI77" i="76"/>
  <c r="EQ77" i="76"/>
  <c r="EY77" i="76"/>
  <c r="FG77" i="76"/>
  <c r="FO77" i="76"/>
  <c r="FW77" i="76"/>
  <c r="DL77" i="76"/>
  <c r="DT77" i="76"/>
  <c r="EB77" i="76"/>
  <c r="EJ77" i="76"/>
  <c r="ER77" i="76"/>
  <c r="EZ77" i="76"/>
  <c r="FH77" i="76"/>
  <c r="FP77" i="76"/>
  <c r="FX77" i="76"/>
  <c r="DM77" i="76"/>
  <c r="DU77" i="76"/>
  <c r="EC77" i="76"/>
  <c r="EK77" i="76"/>
  <c r="ES77" i="76"/>
  <c r="FA77" i="76"/>
  <c r="FI77" i="76"/>
  <c r="FQ77" i="76"/>
  <c r="FY77" i="76"/>
  <c r="DN77" i="76"/>
  <c r="DV77" i="76"/>
  <c r="ED77" i="76"/>
  <c r="EL77" i="76"/>
  <c r="ET77" i="76"/>
  <c r="FB77" i="76"/>
  <c r="FJ77" i="76"/>
  <c r="FR77" i="76"/>
  <c r="FZ77" i="76"/>
  <c r="DO77" i="76"/>
  <c r="DW77" i="76"/>
  <c r="EE77" i="76"/>
  <c r="EM77" i="76"/>
  <c r="EU77" i="76"/>
  <c r="FC77" i="76"/>
  <c r="FK77" i="76"/>
  <c r="FS77" i="76"/>
  <c r="GA77" i="76"/>
  <c r="DP77" i="76"/>
  <c r="DX77" i="76"/>
  <c r="EF77" i="76"/>
  <c r="EN77" i="76"/>
  <c r="EV77" i="76"/>
  <c r="FD77" i="76"/>
  <c r="FL77" i="76"/>
  <c r="FT77" i="76"/>
  <c r="GB77" i="76"/>
  <c r="DQ77" i="76"/>
  <c r="DY77" i="76"/>
  <c r="EG77" i="76"/>
  <c r="EO77" i="76"/>
  <c r="EW77" i="76"/>
  <c r="FE77" i="76"/>
  <c r="FM77" i="76"/>
  <c r="FU77" i="76"/>
  <c r="AU77" i="76"/>
  <c r="BD77" i="76"/>
  <c r="BE77" i="76"/>
  <c r="BF77" i="76"/>
  <c r="BG77" i="76"/>
  <c r="BH77" i="76"/>
  <c r="BI77" i="76"/>
  <c r="BJ77" i="76"/>
  <c r="BK77" i="76"/>
  <c r="BL77" i="76"/>
  <c r="BM77" i="76"/>
  <c r="BN77" i="76"/>
  <c r="BO77" i="76"/>
  <c r="BP77" i="76"/>
  <c r="BQ77" i="76"/>
  <c r="BR77" i="76"/>
  <c r="BS77" i="76"/>
  <c r="BT77" i="76"/>
  <c r="BU77" i="76"/>
  <c r="BV77" i="76"/>
  <c r="BW77" i="76"/>
  <c r="BX77" i="76"/>
  <c r="BY77" i="76"/>
  <c r="BZ77" i="76"/>
  <c r="CA77" i="76"/>
  <c r="CB77" i="76"/>
  <c r="CC77" i="76"/>
  <c r="CD77" i="76"/>
  <c r="CE77" i="76"/>
  <c r="CF77" i="76"/>
  <c r="CG77" i="76"/>
  <c r="CH77" i="76"/>
  <c r="CI77" i="76"/>
  <c r="CJ77" i="76"/>
  <c r="CK77" i="76"/>
  <c r="CL77" i="76"/>
  <c r="CM77" i="76"/>
  <c r="CN77" i="76"/>
  <c r="CO77" i="76"/>
  <c r="CP77" i="76"/>
  <c r="CQ77" i="76"/>
  <c r="CR77" i="76"/>
  <c r="CS77" i="76"/>
  <c r="CT77" i="76"/>
  <c r="CU77" i="76"/>
  <c r="K85" i="76"/>
  <c r="S85" i="76"/>
  <c r="AA85" i="76"/>
  <c r="AI85" i="76"/>
  <c r="AR85" i="76"/>
  <c r="D85" i="76"/>
  <c r="L85" i="76"/>
  <c r="T85" i="76"/>
  <c r="AB85" i="76"/>
  <c r="AJ85" i="76"/>
  <c r="AS85" i="76"/>
  <c r="E85" i="76"/>
  <c r="M85" i="76"/>
  <c r="U85" i="76"/>
  <c r="AC85" i="76"/>
  <c r="AK85" i="76"/>
  <c r="AT85" i="76"/>
  <c r="F85" i="76"/>
  <c r="N85" i="76"/>
  <c r="V85" i="76"/>
  <c r="AD85" i="76"/>
  <c r="AL85" i="76"/>
  <c r="G85" i="76"/>
  <c r="O85" i="76"/>
  <c r="W85" i="76"/>
  <c r="AE85" i="76"/>
  <c r="AM85" i="76"/>
  <c r="H85" i="76"/>
  <c r="P85" i="76"/>
  <c r="X85" i="76"/>
  <c r="AF85" i="76"/>
  <c r="AN85" i="76"/>
  <c r="I85" i="76"/>
  <c r="Q85" i="76"/>
  <c r="Y85" i="76"/>
  <c r="AG85" i="76"/>
  <c r="AP85" i="76"/>
  <c r="J85" i="76"/>
  <c r="R85" i="76"/>
  <c r="Z85" i="76"/>
  <c r="AH85" i="76"/>
  <c r="AQ85" i="76"/>
  <c r="BB85" i="76"/>
  <c r="DB85" i="76"/>
  <c r="DJ85" i="76"/>
  <c r="DR85" i="76"/>
  <c r="DZ85" i="76"/>
  <c r="EH85" i="76"/>
  <c r="EP85" i="76"/>
  <c r="EX85" i="76"/>
  <c r="FF85" i="76"/>
  <c r="FN85" i="76"/>
  <c r="FV85" i="76"/>
  <c r="BC85" i="76"/>
  <c r="DC85" i="76"/>
  <c r="DK85" i="76"/>
  <c r="DS85" i="76"/>
  <c r="EA85" i="76"/>
  <c r="EI85" i="76"/>
  <c r="EQ85" i="76"/>
  <c r="EY85" i="76"/>
  <c r="FG85" i="76"/>
  <c r="FO85" i="76"/>
  <c r="FW85" i="76"/>
  <c r="AV85" i="76"/>
  <c r="CV85" i="76"/>
  <c r="DD85" i="76"/>
  <c r="DL85" i="76"/>
  <c r="DT85" i="76"/>
  <c r="EB85" i="76"/>
  <c r="EJ85" i="76"/>
  <c r="ER85" i="76"/>
  <c r="EZ85" i="76"/>
  <c r="FH85" i="76"/>
  <c r="FP85" i="76"/>
  <c r="FX85" i="76"/>
  <c r="AW85" i="76"/>
  <c r="CW85" i="76"/>
  <c r="DE85" i="76"/>
  <c r="DM85" i="76"/>
  <c r="DU85" i="76"/>
  <c r="EC85" i="76"/>
  <c r="EK85" i="76"/>
  <c r="ES85" i="76"/>
  <c r="FA85" i="76"/>
  <c r="FI85" i="76"/>
  <c r="FQ85" i="76"/>
  <c r="FY85" i="76"/>
  <c r="AX85" i="76"/>
  <c r="CX85" i="76"/>
  <c r="DF85" i="76"/>
  <c r="DN85" i="76"/>
  <c r="DV85" i="76"/>
  <c r="ED85" i="76"/>
  <c r="EL85" i="76"/>
  <c r="ET85" i="76"/>
  <c r="FB85" i="76"/>
  <c r="FJ85" i="76"/>
  <c r="FR85" i="76"/>
  <c r="FZ85" i="76"/>
  <c r="AY85" i="76"/>
  <c r="CY85" i="76"/>
  <c r="DG85" i="76"/>
  <c r="DO85" i="76"/>
  <c r="DW85" i="76"/>
  <c r="EE85" i="76"/>
  <c r="EM85" i="76"/>
  <c r="EU85" i="76"/>
  <c r="FC85" i="76"/>
  <c r="FK85" i="76"/>
  <c r="FS85" i="76"/>
  <c r="GA85" i="76"/>
  <c r="AZ85" i="76"/>
  <c r="CZ85" i="76"/>
  <c r="DH85" i="76"/>
  <c r="DP85" i="76"/>
  <c r="DX85" i="76"/>
  <c r="EF85" i="76"/>
  <c r="EN85" i="76"/>
  <c r="EV85" i="76"/>
  <c r="FD85" i="76"/>
  <c r="FL85" i="76"/>
  <c r="FT85" i="76"/>
  <c r="GB85" i="76"/>
  <c r="BA85" i="76"/>
  <c r="DA85" i="76"/>
  <c r="DI85" i="76"/>
  <c r="DQ85" i="76"/>
  <c r="DY85" i="76"/>
  <c r="EG85" i="76"/>
  <c r="EO85" i="76"/>
  <c r="EW85" i="76"/>
  <c r="FE85" i="76"/>
  <c r="FM85" i="76"/>
  <c r="FU85" i="76"/>
  <c r="AU85" i="76"/>
  <c r="BD85" i="76"/>
  <c r="BE85" i="76"/>
  <c r="BF85" i="76"/>
  <c r="BG85" i="76"/>
  <c r="BH85" i="76"/>
  <c r="BI85" i="76"/>
  <c r="BJ85" i="76"/>
  <c r="BK85" i="76"/>
  <c r="BL85" i="76"/>
  <c r="BM85" i="76"/>
  <c r="BN85" i="76"/>
  <c r="BO85" i="76"/>
  <c r="BP85" i="76"/>
  <c r="BQ85" i="76"/>
  <c r="BR85" i="76"/>
  <c r="BS85" i="76"/>
  <c r="BT85" i="76"/>
  <c r="BU85" i="76"/>
  <c r="BV85" i="76"/>
  <c r="BW85" i="76"/>
  <c r="BX85" i="76"/>
  <c r="BY85" i="76"/>
  <c r="BZ85" i="76"/>
  <c r="CA85" i="76"/>
  <c r="CB85" i="76"/>
  <c r="CC85" i="76"/>
  <c r="CD85" i="76"/>
  <c r="CE85" i="76"/>
  <c r="CF85" i="76"/>
  <c r="CG85" i="76"/>
  <c r="CH85" i="76"/>
  <c r="CI85" i="76"/>
  <c r="CJ85" i="76"/>
  <c r="CK85" i="76"/>
  <c r="CL85" i="76"/>
  <c r="CM85" i="76"/>
  <c r="CN85" i="76"/>
  <c r="CO85" i="76"/>
  <c r="CP85" i="76"/>
  <c r="CQ85" i="76"/>
  <c r="CR85" i="76"/>
  <c r="CS85" i="76"/>
  <c r="CT85" i="76"/>
  <c r="CU85" i="76"/>
  <c r="H101" i="76"/>
  <c r="P101" i="76"/>
  <c r="X101" i="76"/>
  <c r="AF101" i="76"/>
  <c r="AN101" i="76"/>
  <c r="I101" i="76"/>
  <c r="Q101" i="76"/>
  <c r="Y101" i="76"/>
  <c r="AG101" i="76"/>
  <c r="AP101" i="76"/>
  <c r="J101" i="76"/>
  <c r="R101" i="76"/>
  <c r="Z101" i="76"/>
  <c r="AH101" i="76"/>
  <c r="AQ101" i="76"/>
  <c r="K101" i="76"/>
  <c r="S101" i="76"/>
  <c r="AA101" i="76"/>
  <c r="AI101" i="76"/>
  <c r="AR101" i="76"/>
  <c r="D101" i="76"/>
  <c r="L101" i="76"/>
  <c r="T101" i="76"/>
  <c r="AB101" i="76"/>
  <c r="AJ101" i="76"/>
  <c r="AS101" i="76"/>
  <c r="E101" i="76"/>
  <c r="M101" i="76"/>
  <c r="U101" i="76"/>
  <c r="AC101" i="76"/>
  <c r="AK101" i="76"/>
  <c r="AT101" i="76"/>
  <c r="F101" i="76"/>
  <c r="N101" i="76"/>
  <c r="V101" i="76"/>
  <c r="AD101" i="76"/>
  <c r="AL101" i="76"/>
  <c r="G101" i="76"/>
  <c r="O101" i="76"/>
  <c r="W101" i="76"/>
  <c r="AE101" i="76"/>
  <c r="AM101" i="76"/>
  <c r="AY101" i="76"/>
  <c r="CY101" i="76"/>
  <c r="DG101" i="76"/>
  <c r="DO101" i="76"/>
  <c r="DW101" i="76"/>
  <c r="EE101" i="76"/>
  <c r="EM101" i="76"/>
  <c r="EU101" i="76"/>
  <c r="FC101" i="76"/>
  <c r="FK101" i="76"/>
  <c r="FS101" i="76"/>
  <c r="GA101" i="76"/>
  <c r="AZ101" i="76"/>
  <c r="CZ101" i="76"/>
  <c r="DH101" i="76"/>
  <c r="DP101" i="76"/>
  <c r="DX101" i="76"/>
  <c r="EF101" i="76"/>
  <c r="EN101" i="76"/>
  <c r="EV101" i="76"/>
  <c r="FD101" i="76"/>
  <c r="FL101" i="76"/>
  <c r="FT101" i="76"/>
  <c r="GB101" i="76"/>
  <c r="BA101" i="76"/>
  <c r="DA101" i="76"/>
  <c r="DI101" i="76"/>
  <c r="DQ101" i="76"/>
  <c r="DY101" i="76"/>
  <c r="EG101" i="76"/>
  <c r="EO101" i="76"/>
  <c r="EW101" i="76"/>
  <c r="FE101" i="76"/>
  <c r="FM101" i="76"/>
  <c r="FU101" i="76"/>
  <c r="BB101" i="76"/>
  <c r="DB101" i="76"/>
  <c r="DJ101" i="76"/>
  <c r="DR101" i="76"/>
  <c r="DZ101" i="76"/>
  <c r="EH101" i="76"/>
  <c r="EP101" i="76"/>
  <c r="EX101" i="76"/>
  <c r="FF101" i="76"/>
  <c r="FN101" i="76"/>
  <c r="FV101" i="76"/>
  <c r="BC101" i="76"/>
  <c r="DC101" i="76"/>
  <c r="DK101" i="76"/>
  <c r="DS101" i="76"/>
  <c r="EA101" i="76"/>
  <c r="EI101" i="76"/>
  <c r="EQ101" i="76"/>
  <c r="EY101" i="76"/>
  <c r="FG101" i="76"/>
  <c r="FO101" i="76"/>
  <c r="FW101" i="76"/>
  <c r="AV101" i="76"/>
  <c r="CV101" i="76"/>
  <c r="DD101" i="76"/>
  <c r="DL101" i="76"/>
  <c r="DT101" i="76"/>
  <c r="EB101" i="76"/>
  <c r="EJ101" i="76"/>
  <c r="ER101" i="76"/>
  <c r="EZ101" i="76"/>
  <c r="FH101" i="76"/>
  <c r="FP101" i="76"/>
  <c r="FX101" i="76"/>
  <c r="AW101" i="76"/>
  <c r="CW101" i="76"/>
  <c r="DE101" i="76"/>
  <c r="DM101" i="76"/>
  <c r="DU101" i="76"/>
  <c r="EC101" i="76"/>
  <c r="EK101" i="76"/>
  <c r="ES101" i="76"/>
  <c r="FA101" i="76"/>
  <c r="FI101" i="76"/>
  <c r="FQ101" i="76"/>
  <c r="FY101" i="76"/>
  <c r="AX101" i="76"/>
  <c r="CX101" i="76"/>
  <c r="DF101" i="76"/>
  <c r="DN101" i="76"/>
  <c r="DV101" i="76"/>
  <c r="ED101" i="76"/>
  <c r="EL101" i="76"/>
  <c r="ET101" i="76"/>
  <c r="FB101" i="76"/>
  <c r="FJ101" i="76"/>
  <c r="FR101" i="76"/>
  <c r="FZ101" i="76"/>
  <c r="AU101" i="76"/>
  <c r="BD101" i="76"/>
  <c r="BE101" i="76"/>
  <c r="BF101" i="76"/>
  <c r="BG101" i="76"/>
  <c r="BH101" i="76"/>
  <c r="BI101" i="76"/>
  <c r="BJ101" i="76"/>
  <c r="BK101" i="76"/>
  <c r="BL101" i="76"/>
  <c r="BM101" i="76"/>
  <c r="BN101" i="76"/>
  <c r="BO101" i="76"/>
  <c r="BP101" i="76"/>
  <c r="BQ101" i="76"/>
  <c r="BR101" i="76"/>
  <c r="BS101" i="76"/>
  <c r="BT101" i="76"/>
  <c r="BU101" i="76"/>
  <c r="BV101" i="76"/>
  <c r="BW101" i="76"/>
  <c r="BX101" i="76"/>
  <c r="BY101" i="76"/>
  <c r="BZ101" i="76"/>
  <c r="CA101" i="76"/>
  <c r="CB101" i="76"/>
  <c r="CC101" i="76"/>
  <c r="CD101" i="76"/>
  <c r="CE101" i="76"/>
  <c r="CF101" i="76"/>
  <c r="CG101" i="76"/>
  <c r="CH101" i="76"/>
  <c r="CI101" i="76"/>
  <c r="CJ101" i="76"/>
  <c r="CK101" i="76"/>
  <c r="CL101" i="76"/>
  <c r="CM101" i="76"/>
  <c r="CN101" i="76"/>
  <c r="CO101" i="76"/>
  <c r="CP101" i="76"/>
  <c r="CQ101" i="76"/>
  <c r="CR101" i="76"/>
  <c r="CS101" i="76"/>
  <c r="CT101" i="76"/>
  <c r="CU101" i="76"/>
  <c r="H109" i="76"/>
  <c r="P109" i="76"/>
  <c r="X109" i="76"/>
  <c r="AF109" i="76"/>
  <c r="AN109" i="76"/>
  <c r="I109" i="76"/>
  <c r="Q109" i="76"/>
  <c r="Y109" i="76"/>
  <c r="AG109" i="76"/>
  <c r="AP109" i="76"/>
  <c r="J109" i="76"/>
  <c r="R109" i="76"/>
  <c r="Z109" i="76"/>
  <c r="AH109" i="76"/>
  <c r="AQ109" i="76"/>
  <c r="K109" i="76"/>
  <c r="S109" i="76"/>
  <c r="AA109" i="76"/>
  <c r="AI109" i="76"/>
  <c r="AR109" i="76"/>
  <c r="D109" i="76"/>
  <c r="L109" i="76"/>
  <c r="T109" i="76"/>
  <c r="AB109" i="76"/>
  <c r="AJ109" i="76"/>
  <c r="AS109" i="76"/>
  <c r="E109" i="76"/>
  <c r="M109" i="76"/>
  <c r="U109" i="76"/>
  <c r="AC109" i="76"/>
  <c r="AK109" i="76"/>
  <c r="AT109" i="76"/>
  <c r="F109" i="76"/>
  <c r="N109" i="76"/>
  <c r="V109" i="76"/>
  <c r="AD109" i="76"/>
  <c r="AL109" i="76"/>
  <c r="G109" i="76"/>
  <c r="O109" i="76"/>
  <c r="W109" i="76"/>
  <c r="AE109" i="76"/>
  <c r="AM109" i="76"/>
  <c r="AV109" i="76"/>
  <c r="CV109" i="76"/>
  <c r="DD109" i="76"/>
  <c r="DL109" i="76"/>
  <c r="DT109" i="76"/>
  <c r="EB109" i="76"/>
  <c r="EJ109" i="76"/>
  <c r="ER109" i="76"/>
  <c r="EZ109" i="76"/>
  <c r="FH109" i="76"/>
  <c r="FP109" i="76"/>
  <c r="FX109" i="76"/>
  <c r="AW109" i="76"/>
  <c r="CW109" i="76"/>
  <c r="DE109" i="76"/>
  <c r="DM109" i="76"/>
  <c r="DU109" i="76"/>
  <c r="EC109" i="76"/>
  <c r="EK109" i="76"/>
  <c r="ES109" i="76"/>
  <c r="FA109" i="76"/>
  <c r="FI109" i="76"/>
  <c r="FQ109" i="76"/>
  <c r="FY109" i="76"/>
  <c r="AX109" i="76"/>
  <c r="CX109" i="76"/>
  <c r="DF109" i="76"/>
  <c r="DN109" i="76"/>
  <c r="DV109" i="76"/>
  <c r="ED109" i="76"/>
  <c r="EL109" i="76"/>
  <c r="ET109" i="76"/>
  <c r="FB109" i="76"/>
  <c r="FJ109" i="76"/>
  <c r="FR109" i="76"/>
  <c r="FZ109" i="76"/>
  <c r="AY109" i="76"/>
  <c r="CY109" i="76"/>
  <c r="DG109" i="76"/>
  <c r="DO109" i="76"/>
  <c r="DW109" i="76"/>
  <c r="EE109" i="76"/>
  <c r="EM109" i="76"/>
  <c r="EU109" i="76"/>
  <c r="FC109" i="76"/>
  <c r="FK109" i="76"/>
  <c r="FS109" i="76"/>
  <c r="GA109" i="76"/>
  <c r="AZ109" i="76"/>
  <c r="CZ109" i="76"/>
  <c r="DH109" i="76"/>
  <c r="DP109" i="76"/>
  <c r="DX109" i="76"/>
  <c r="EF109" i="76"/>
  <c r="EN109" i="76"/>
  <c r="EV109" i="76"/>
  <c r="FD109" i="76"/>
  <c r="FL109" i="76"/>
  <c r="FT109" i="76"/>
  <c r="GB109" i="76"/>
  <c r="BA109" i="76"/>
  <c r="DA109" i="76"/>
  <c r="DI109" i="76"/>
  <c r="DQ109" i="76"/>
  <c r="DY109" i="76"/>
  <c r="EG109" i="76"/>
  <c r="EO109" i="76"/>
  <c r="EW109" i="76"/>
  <c r="FE109" i="76"/>
  <c r="FM109" i="76"/>
  <c r="FU109" i="76"/>
  <c r="BB109" i="76"/>
  <c r="DB109" i="76"/>
  <c r="DJ109" i="76"/>
  <c r="DR109" i="76"/>
  <c r="DZ109" i="76"/>
  <c r="EH109" i="76"/>
  <c r="EP109" i="76"/>
  <c r="EX109" i="76"/>
  <c r="FF109" i="76"/>
  <c r="FN109" i="76"/>
  <c r="FV109" i="76"/>
  <c r="BC109" i="76"/>
  <c r="DC109" i="76"/>
  <c r="DK109" i="76"/>
  <c r="DS109" i="76"/>
  <c r="EA109" i="76"/>
  <c r="EI109" i="76"/>
  <c r="EQ109" i="76"/>
  <c r="EY109" i="76"/>
  <c r="FG109" i="76"/>
  <c r="FO109" i="76"/>
  <c r="FW109" i="76"/>
  <c r="AU109" i="76"/>
  <c r="BD109" i="76"/>
  <c r="BE109" i="76"/>
  <c r="BF109" i="76"/>
  <c r="BG109" i="76"/>
  <c r="BH109" i="76"/>
  <c r="BI109" i="76"/>
  <c r="BJ109" i="76"/>
  <c r="BK109" i="76"/>
  <c r="BL109" i="76"/>
  <c r="BM109" i="76"/>
  <c r="BN109" i="76"/>
  <c r="BO109" i="76"/>
  <c r="BP109" i="76"/>
  <c r="BQ109" i="76"/>
  <c r="BR109" i="76"/>
  <c r="BS109" i="76"/>
  <c r="BT109" i="76"/>
  <c r="BU109" i="76"/>
  <c r="BV109" i="76"/>
  <c r="BW109" i="76"/>
  <c r="BX109" i="76"/>
  <c r="BY109" i="76"/>
  <c r="BZ109" i="76"/>
  <c r="CA109" i="76"/>
  <c r="CB109" i="76"/>
  <c r="CC109" i="76"/>
  <c r="CD109" i="76"/>
  <c r="CE109" i="76"/>
  <c r="CF109" i="76"/>
  <c r="CG109" i="76"/>
  <c r="CH109" i="76"/>
  <c r="CI109" i="76"/>
  <c r="CJ109" i="76"/>
  <c r="CK109" i="76"/>
  <c r="CL109" i="76"/>
  <c r="CM109" i="76"/>
  <c r="CN109" i="76"/>
  <c r="CO109" i="76"/>
  <c r="CP109" i="76"/>
  <c r="CQ109" i="76"/>
  <c r="CR109" i="76"/>
  <c r="CS109" i="76"/>
  <c r="CT109" i="76"/>
  <c r="CU109" i="76"/>
  <c r="J117" i="76"/>
  <c r="R117" i="76"/>
  <c r="Z117" i="76"/>
  <c r="AH117" i="76"/>
  <c r="AQ117" i="76"/>
  <c r="K117" i="76"/>
  <c r="S117" i="76"/>
  <c r="AA117" i="76"/>
  <c r="AI117" i="76"/>
  <c r="AR117" i="76"/>
  <c r="D117" i="76"/>
  <c r="L117" i="76"/>
  <c r="T117" i="76"/>
  <c r="AB117" i="76"/>
  <c r="AJ117" i="76"/>
  <c r="AS117" i="76"/>
  <c r="E117" i="76"/>
  <c r="M117" i="76"/>
  <c r="U117" i="76"/>
  <c r="AC117" i="76"/>
  <c r="AK117" i="76"/>
  <c r="AT117" i="76"/>
  <c r="F117" i="76"/>
  <c r="N117" i="76"/>
  <c r="V117" i="76"/>
  <c r="AD117" i="76"/>
  <c r="AL117" i="76"/>
  <c r="G117" i="76"/>
  <c r="O117" i="76"/>
  <c r="W117" i="76"/>
  <c r="AE117" i="76"/>
  <c r="AM117" i="76"/>
  <c r="H117" i="76"/>
  <c r="P117" i="76"/>
  <c r="X117" i="76"/>
  <c r="AF117" i="76"/>
  <c r="AN117" i="76"/>
  <c r="I117" i="76"/>
  <c r="Q117" i="76"/>
  <c r="Y117" i="76"/>
  <c r="AG117" i="76"/>
  <c r="AP117" i="76"/>
  <c r="AV117" i="76"/>
  <c r="CV117" i="76"/>
  <c r="DD117" i="76"/>
  <c r="DL117" i="76"/>
  <c r="DT117" i="76"/>
  <c r="EB117" i="76"/>
  <c r="EJ117" i="76"/>
  <c r="ER117" i="76"/>
  <c r="EZ117" i="76"/>
  <c r="FH117" i="76"/>
  <c r="FP117" i="76"/>
  <c r="FX117" i="76"/>
  <c r="AW117" i="76"/>
  <c r="CW117" i="76"/>
  <c r="DE117" i="76"/>
  <c r="DM117" i="76"/>
  <c r="DU117" i="76"/>
  <c r="EC117" i="76"/>
  <c r="EK117" i="76"/>
  <c r="ES117" i="76"/>
  <c r="FA117" i="76"/>
  <c r="FI117" i="76"/>
  <c r="FQ117" i="76"/>
  <c r="FY117" i="76"/>
  <c r="AX117" i="76"/>
  <c r="CX117" i="76"/>
  <c r="DF117" i="76"/>
  <c r="DN117" i="76"/>
  <c r="DV117" i="76"/>
  <c r="ED117" i="76"/>
  <c r="EL117" i="76"/>
  <c r="ET117" i="76"/>
  <c r="FB117" i="76"/>
  <c r="FJ117" i="76"/>
  <c r="FR117" i="76"/>
  <c r="FZ117" i="76"/>
  <c r="AY117" i="76"/>
  <c r="CY117" i="76"/>
  <c r="DG117" i="76"/>
  <c r="DO117" i="76"/>
  <c r="DW117" i="76"/>
  <c r="EE117" i="76"/>
  <c r="EM117" i="76"/>
  <c r="EU117" i="76"/>
  <c r="FC117" i="76"/>
  <c r="FK117" i="76"/>
  <c r="FS117" i="76"/>
  <c r="GA117" i="76"/>
  <c r="AZ117" i="76"/>
  <c r="CZ117" i="76"/>
  <c r="DH117" i="76"/>
  <c r="DP117" i="76"/>
  <c r="DX117" i="76"/>
  <c r="EF117" i="76"/>
  <c r="EN117" i="76"/>
  <c r="EV117" i="76"/>
  <c r="FD117" i="76"/>
  <c r="FL117" i="76"/>
  <c r="FT117" i="76"/>
  <c r="GB117" i="76"/>
  <c r="BA117" i="76"/>
  <c r="DA117" i="76"/>
  <c r="DI117" i="76"/>
  <c r="DQ117" i="76"/>
  <c r="DY117" i="76"/>
  <c r="EG117" i="76"/>
  <c r="EO117" i="76"/>
  <c r="EW117" i="76"/>
  <c r="FE117" i="76"/>
  <c r="FM117" i="76"/>
  <c r="FU117" i="76"/>
  <c r="BB117" i="76"/>
  <c r="DB117" i="76"/>
  <c r="DJ117" i="76"/>
  <c r="DR117" i="76"/>
  <c r="DZ117" i="76"/>
  <c r="EH117" i="76"/>
  <c r="EP117" i="76"/>
  <c r="EX117" i="76"/>
  <c r="FF117" i="76"/>
  <c r="FN117" i="76"/>
  <c r="FV117" i="76"/>
  <c r="BC117" i="76"/>
  <c r="DC117" i="76"/>
  <c r="DK117" i="76"/>
  <c r="DS117" i="76"/>
  <c r="EA117" i="76"/>
  <c r="EI117" i="76"/>
  <c r="EQ117" i="76"/>
  <c r="EY117" i="76"/>
  <c r="FG117" i="76"/>
  <c r="FO117" i="76"/>
  <c r="FW117" i="76"/>
  <c r="AU117" i="76"/>
  <c r="BD117" i="76"/>
  <c r="BE117" i="76"/>
  <c r="BF117" i="76"/>
  <c r="BG117" i="76"/>
  <c r="BH117" i="76"/>
  <c r="BI117" i="76"/>
  <c r="BJ117" i="76"/>
  <c r="BK117" i="76"/>
  <c r="BL117" i="76"/>
  <c r="BM117" i="76"/>
  <c r="BN117" i="76"/>
  <c r="BO117" i="76"/>
  <c r="BP117" i="76"/>
  <c r="BQ117" i="76"/>
  <c r="BR117" i="76"/>
  <c r="BS117" i="76"/>
  <c r="BT117" i="76"/>
  <c r="BU117" i="76"/>
  <c r="BV117" i="76"/>
  <c r="BW117" i="76"/>
  <c r="BX117" i="76"/>
  <c r="BY117" i="76"/>
  <c r="BZ117" i="76"/>
  <c r="CA117" i="76"/>
  <c r="CB117" i="76"/>
  <c r="CC117" i="76"/>
  <c r="CD117" i="76"/>
  <c r="CE117" i="76"/>
  <c r="CF117" i="76"/>
  <c r="CG117" i="76"/>
  <c r="CH117" i="76"/>
  <c r="CI117" i="76"/>
  <c r="CJ117" i="76"/>
  <c r="CK117" i="76"/>
  <c r="CL117" i="76"/>
  <c r="CM117" i="76"/>
  <c r="CN117" i="76"/>
  <c r="CO117" i="76"/>
  <c r="CP117" i="76"/>
  <c r="CQ117" i="76"/>
  <c r="CR117" i="76"/>
  <c r="CS117" i="76"/>
  <c r="CT117" i="76"/>
  <c r="CU117" i="76"/>
  <c r="K93" i="76"/>
  <c r="S93" i="76"/>
  <c r="AA93" i="76"/>
  <c r="AI93" i="76"/>
  <c r="AR93" i="76"/>
  <c r="D93" i="76"/>
  <c r="L93" i="76"/>
  <c r="T93" i="76"/>
  <c r="AB93" i="76"/>
  <c r="AJ93" i="76"/>
  <c r="AS93" i="76"/>
  <c r="E93" i="76"/>
  <c r="M93" i="76"/>
  <c r="U93" i="76"/>
  <c r="AC93" i="76"/>
  <c r="AK93" i="76"/>
  <c r="AT93" i="76"/>
  <c r="F93" i="76"/>
  <c r="N93" i="76"/>
  <c r="V93" i="76"/>
  <c r="AD93" i="76"/>
  <c r="AL93" i="76"/>
  <c r="G93" i="76"/>
  <c r="O93" i="76"/>
  <c r="W93" i="76"/>
  <c r="AE93" i="76"/>
  <c r="AM93" i="76"/>
  <c r="H93" i="76"/>
  <c r="P93" i="76"/>
  <c r="X93" i="76"/>
  <c r="AF93" i="76"/>
  <c r="AN93" i="76"/>
  <c r="I93" i="76"/>
  <c r="Q93" i="76"/>
  <c r="Y93" i="76"/>
  <c r="AG93" i="76"/>
  <c r="AP93" i="76"/>
  <c r="J93" i="76"/>
  <c r="R93" i="76"/>
  <c r="Z93" i="76"/>
  <c r="AH93" i="76"/>
  <c r="AQ93" i="76"/>
  <c r="AY93" i="76"/>
  <c r="CY93" i="76"/>
  <c r="DG93" i="76"/>
  <c r="DO93" i="76"/>
  <c r="DW93" i="76"/>
  <c r="EE93" i="76"/>
  <c r="EM93" i="76"/>
  <c r="EU93" i="76"/>
  <c r="FC93" i="76"/>
  <c r="FK93" i="76"/>
  <c r="FS93" i="76"/>
  <c r="GA93" i="76"/>
  <c r="AZ93" i="76"/>
  <c r="CZ93" i="76"/>
  <c r="DH93" i="76"/>
  <c r="DP93" i="76"/>
  <c r="DX93" i="76"/>
  <c r="EF93" i="76"/>
  <c r="EN93" i="76"/>
  <c r="EV93" i="76"/>
  <c r="FD93" i="76"/>
  <c r="FL93" i="76"/>
  <c r="FT93" i="76"/>
  <c r="GB93" i="76"/>
  <c r="BA93" i="76"/>
  <c r="DA93" i="76"/>
  <c r="DI93" i="76"/>
  <c r="DQ93" i="76"/>
  <c r="DY93" i="76"/>
  <c r="EG93" i="76"/>
  <c r="EO93" i="76"/>
  <c r="EW93" i="76"/>
  <c r="FE93" i="76"/>
  <c r="FM93" i="76"/>
  <c r="FU93" i="76"/>
  <c r="BB93" i="76"/>
  <c r="DB93" i="76"/>
  <c r="DJ93" i="76"/>
  <c r="DR93" i="76"/>
  <c r="DZ93" i="76"/>
  <c r="EH93" i="76"/>
  <c r="EP93" i="76"/>
  <c r="EX93" i="76"/>
  <c r="FF93" i="76"/>
  <c r="FN93" i="76"/>
  <c r="FV93" i="76"/>
  <c r="BC93" i="76"/>
  <c r="DC93" i="76"/>
  <c r="DK93" i="76"/>
  <c r="DS93" i="76"/>
  <c r="EA93" i="76"/>
  <c r="EI93" i="76"/>
  <c r="EQ93" i="76"/>
  <c r="EY93" i="76"/>
  <c r="FG93" i="76"/>
  <c r="FO93" i="76"/>
  <c r="FW93" i="76"/>
  <c r="AV93" i="76"/>
  <c r="CV93" i="76"/>
  <c r="DD93" i="76"/>
  <c r="DL93" i="76"/>
  <c r="DT93" i="76"/>
  <c r="EB93" i="76"/>
  <c r="EJ93" i="76"/>
  <c r="ER93" i="76"/>
  <c r="EZ93" i="76"/>
  <c r="FH93" i="76"/>
  <c r="FP93" i="76"/>
  <c r="FX93" i="76"/>
  <c r="AW93" i="76"/>
  <c r="CW93" i="76"/>
  <c r="DE93" i="76"/>
  <c r="DM93" i="76"/>
  <c r="DU93" i="76"/>
  <c r="EC93" i="76"/>
  <c r="EK93" i="76"/>
  <c r="ES93" i="76"/>
  <c r="FA93" i="76"/>
  <c r="FI93" i="76"/>
  <c r="FQ93" i="76"/>
  <c r="FY93" i="76"/>
  <c r="AX93" i="76"/>
  <c r="CX93" i="76"/>
  <c r="DF93" i="76"/>
  <c r="DN93" i="76"/>
  <c r="DV93" i="76"/>
  <c r="ED93" i="76"/>
  <c r="EL93" i="76"/>
  <c r="ET93" i="76"/>
  <c r="FB93" i="76"/>
  <c r="FJ93" i="76"/>
  <c r="FR93" i="76"/>
  <c r="FZ93" i="76"/>
  <c r="AU93" i="76"/>
  <c r="BD93" i="76"/>
  <c r="BE93" i="76"/>
  <c r="BF93" i="76"/>
  <c r="BG93" i="76"/>
  <c r="BH93" i="76"/>
  <c r="BI93" i="76"/>
  <c r="BJ93" i="76"/>
  <c r="BK93" i="76"/>
  <c r="BL93" i="76"/>
  <c r="BM93" i="76"/>
  <c r="BN93" i="76"/>
  <c r="BO93" i="76"/>
  <c r="BP93" i="76"/>
  <c r="BQ93" i="76"/>
  <c r="BR93" i="76"/>
  <c r="BS93" i="76"/>
  <c r="BT93" i="76"/>
  <c r="BU93" i="76"/>
  <c r="BV93" i="76"/>
  <c r="BW93" i="76"/>
  <c r="BX93" i="76"/>
  <c r="BY93" i="76"/>
  <c r="BZ93" i="76"/>
  <c r="CA93" i="76"/>
  <c r="CB93" i="76"/>
  <c r="CC93" i="76"/>
  <c r="CD93" i="76"/>
  <c r="CE93" i="76"/>
  <c r="CF93" i="76"/>
  <c r="CG93" i="76"/>
  <c r="CH93" i="76"/>
  <c r="CI93" i="76"/>
  <c r="CJ93" i="76"/>
  <c r="CK93" i="76"/>
  <c r="CL93" i="76"/>
  <c r="CM93" i="76"/>
  <c r="CN93" i="76"/>
  <c r="CO93" i="76"/>
  <c r="CP93" i="76"/>
  <c r="CQ93" i="76"/>
  <c r="CR93" i="76"/>
  <c r="CS93" i="76"/>
  <c r="CT93" i="76"/>
  <c r="CU93" i="76"/>
  <c r="H6" i="76"/>
  <c r="P6" i="76"/>
  <c r="X6" i="76"/>
  <c r="AF6" i="76"/>
  <c r="AN6" i="76"/>
  <c r="I6" i="76"/>
  <c r="Q6" i="76"/>
  <c r="Y6" i="76"/>
  <c r="AG6" i="76"/>
  <c r="AP6" i="76"/>
  <c r="J6" i="76"/>
  <c r="R6" i="76"/>
  <c r="Z6" i="76"/>
  <c r="AH6" i="76"/>
  <c r="AQ6" i="76"/>
  <c r="K6" i="76"/>
  <c r="S6" i="76"/>
  <c r="AA6" i="76"/>
  <c r="AI6" i="76"/>
  <c r="AR6" i="76"/>
  <c r="L6" i="76"/>
  <c r="T6" i="76"/>
  <c r="AB6" i="76"/>
  <c r="AJ6" i="76"/>
  <c r="AS6" i="76"/>
  <c r="E6" i="76"/>
  <c r="M6" i="76"/>
  <c r="U6" i="76"/>
  <c r="AC6" i="76"/>
  <c r="AK6" i="76"/>
  <c r="AT6" i="76"/>
  <c r="F6" i="76"/>
  <c r="N6" i="76"/>
  <c r="V6" i="76"/>
  <c r="AD6" i="76"/>
  <c r="AL6" i="76"/>
  <c r="G6" i="76"/>
  <c r="O6" i="76"/>
  <c r="W6" i="76"/>
  <c r="AE6" i="76"/>
  <c r="AM6" i="76"/>
  <c r="CV6" i="76"/>
  <c r="DD6" i="76"/>
  <c r="DL6" i="76"/>
  <c r="DT6" i="76"/>
  <c r="EB6" i="76"/>
  <c r="EJ6" i="76"/>
  <c r="ER6" i="76"/>
  <c r="EZ6" i="76"/>
  <c r="FH6" i="76"/>
  <c r="FP6" i="76"/>
  <c r="FX6" i="76"/>
  <c r="AV6" i="76"/>
  <c r="CW6" i="76"/>
  <c r="DE6" i="76"/>
  <c r="DM6" i="76"/>
  <c r="DU6" i="76"/>
  <c r="EC6" i="76"/>
  <c r="EK6" i="76"/>
  <c r="ES6" i="76"/>
  <c r="FA6" i="76"/>
  <c r="FI6" i="76"/>
  <c r="FQ6" i="76"/>
  <c r="FY6" i="76"/>
  <c r="CX6" i="76"/>
  <c r="DF6" i="76"/>
  <c r="DN6" i="76"/>
  <c r="DV6" i="76"/>
  <c r="ED6" i="76"/>
  <c r="EL6" i="76"/>
  <c r="ET6" i="76"/>
  <c r="FB6" i="76"/>
  <c r="FJ6" i="76"/>
  <c r="FR6" i="76"/>
  <c r="FZ6" i="76"/>
  <c r="AX6" i="76"/>
  <c r="CY6" i="76"/>
  <c r="DG6" i="76"/>
  <c r="DO6" i="76"/>
  <c r="DW6" i="76"/>
  <c r="EE6" i="76"/>
  <c r="EM6" i="76"/>
  <c r="EU6" i="76"/>
  <c r="FC6" i="76"/>
  <c r="FK6" i="76"/>
  <c r="FS6" i="76"/>
  <c r="GA6" i="76"/>
  <c r="AY6" i="76"/>
  <c r="CZ6" i="76"/>
  <c r="DH6" i="76"/>
  <c r="DP6" i="76"/>
  <c r="DX6" i="76"/>
  <c r="EF6" i="76"/>
  <c r="EN6" i="76"/>
  <c r="EV6" i="76"/>
  <c r="FD6" i="76"/>
  <c r="FL6" i="76"/>
  <c r="FT6" i="76"/>
  <c r="GB6" i="76"/>
  <c r="AZ6" i="76"/>
  <c r="DA6" i="76"/>
  <c r="DI6" i="76"/>
  <c r="DQ6" i="76"/>
  <c r="DY6" i="76"/>
  <c r="EG6" i="76"/>
  <c r="EO6" i="76"/>
  <c r="EW6" i="76"/>
  <c r="FE6" i="76"/>
  <c r="FM6" i="76"/>
  <c r="FU6" i="76"/>
  <c r="BA6" i="76"/>
  <c r="DB6" i="76"/>
  <c r="DJ6" i="76"/>
  <c r="DR6" i="76"/>
  <c r="DZ6" i="76"/>
  <c r="EH6" i="76"/>
  <c r="EP6" i="76"/>
  <c r="EX6" i="76"/>
  <c r="FF6" i="76"/>
  <c r="FN6" i="76"/>
  <c r="FV6" i="76"/>
  <c r="BB6" i="76"/>
  <c r="DC6" i="76"/>
  <c r="DK6" i="76"/>
  <c r="DS6" i="76"/>
  <c r="EA6" i="76"/>
  <c r="EI6" i="76"/>
  <c r="EQ6" i="76"/>
  <c r="EY6" i="76"/>
  <c r="FG6" i="76"/>
  <c r="FO6" i="76"/>
  <c r="FW6" i="76"/>
  <c r="AU6" i="76"/>
  <c r="BC6" i="76"/>
  <c r="BD6" i="76"/>
  <c r="BE6" i="76"/>
  <c r="BF6" i="76"/>
  <c r="BG6" i="76"/>
  <c r="BH6" i="76"/>
  <c r="BI6" i="76"/>
  <c r="BJ6" i="76"/>
  <c r="BK6" i="76"/>
  <c r="BL6" i="76"/>
  <c r="BM6" i="76"/>
  <c r="BN6" i="76"/>
  <c r="BO6" i="76"/>
  <c r="BP6" i="76"/>
  <c r="BQ6" i="76"/>
  <c r="BR6" i="76"/>
  <c r="BS6" i="76"/>
  <c r="BT6" i="76"/>
  <c r="BU6" i="76"/>
  <c r="BV6" i="76"/>
  <c r="BW6" i="76"/>
  <c r="BX6" i="76"/>
  <c r="BY6" i="76"/>
  <c r="BZ6" i="76"/>
  <c r="CA6" i="76"/>
  <c r="CB6" i="76"/>
  <c r="CC6" i="76"/>
  <c r="CD6" i="76"/>
  <c r="CE6" i="76"/>
  <c r="CF6" i="76"/>
  <c r="CG6" i="76"/>
  <c r="CH6" i="76"/>
  <c r="CI6" i="76"/>
  <c r="CJ6" i="76"/>
  <c r="CL6" i="76"/>
  <c r="CM6" i="76"/>
  <c r="CN6" i="76"/>
  <c r="CO6" i="76"/>
  <c r="CP6" i="76"/>
  <c r="CQ6" i="76"/>
  <c r="CR6" i="76"/>
  <c r="CS6" i="76"/>
  <c r="CT6" i="76"/>
  <c r="CU6" i="76"/>
  <c r="H14" i="76"/>
  <c r="P14" i="76"/>
  <c r="X14" i="76"/>
  <c r="AF14" i="76"/>
  <c r="AN14" i="76"/>
  <c r="I14" i="76"/>
  <c r="Q14" i="76"/>
  <c r="Y14" i="76"/>
  <c r="AG14" i="76"/>
  <c r="AP14" i="76"/>
  <c r="J14" i="76"/>
  <c r="R14" i="76"/>
  <c r="Z14" i="76"/>
  <c r="AH14" i="76"/>
  <c r="AQ14" i="76"/>
  <c r="K14" i="76"/>
  <c r="S14" i="76"/>
  <c r="AA14" i="76"/>
  <c r="AI14" i="76"/>
  <c r="AR14" i="76"/>
  <c r="D14" i="76"/>
  <c r="L14" i="76"/>
  <c r="T14" i="76"/>
  <c r="AB14" i="76"/>
  <c r="AJ14" i="76"/>
  <c r="AS14" i="76"/>
  <c r="E14" i="76"/>
  <c r="M14" i="76"/>
  <c r="U14" i="76"/>
  <c r="AC14" i="76"/>
  <c r="AK14" i="76"/>
  <c r="AT14" i="76"/>
  <c r="F14" i="76"/>
  <c r="N14" i="76"/>
  <c r="V14" i="76"/>
  <c r="AD14" i="76"/>
  <c r="AL14" i="76"/>
  <c r="G14" i="76"/>
  <c r="O14" i="76"/>
  <c r="W14" i="76"/>
  <c r="AE14" i="76"/>
  <c r="AM14" i="76"/>
  <c r="CV14" i="76"/>
  <c r="DD14" i="76"/>
  <c r="DL14" i="76"/>
  <c r="DT14" i="76"/>
  <c r="EB14" i="76"/>
  <c r="EJ14" i="76"/>
  <c r="ER14" i="76"/>
  <c r="EZ14" i="76"/>
  <c r="FH14" i="76"/>
  <c r="FP14" i="76"/>
  <c r="FX14" i="76"/>
  <c r="AV14" i="76"/>
  <c r="CW14" i="76"/>
  <c r="DE14" i="76"/>
  <c r="DM14" i="76"/>
  <c r="DU14" i="76"/>
  <c r="EC14" i="76"/>
  <c r="EK14" i="76"/>
  <c r="ES14" i="76"/>
  <c r="FA14" i="76"/>
  <c r="FI14" i="76"/>
  <c r="FQ14" i="76"/>
  <c r="FY14" i="76"/>
  <c r="AW14" i="76"/>
  <c r="CX14" i="76"/>
  <c r="DF14" i="76"/>
  <c r="DN14" i="76"/>
  <c r="DV14" i="76"/>
  <c r="ED14" i="76"/>
  <c r="EL14" i="76"/>
  <c r="ET14" i="76"/>
  <c r="FB14" i="76"/>
  <c r="FJ14" i="76"/>
  <c r="FR14" i="76"/>
  <c r="FZ14" i="76"/>
  <c r="AX14" i="76"/>
  <c r="CY14" i="76"/>
  <c r="DG14" i="76"/>
  <c r="DO14" i="76"/>
  <c r="DW14" i="76"/>
  <c r="EE14" i="76"/>
  <c r="EM14" i="76"/>
  <c r="EU14" i="76"/>
  <c r="FC14" i="76"/>
  <c r="FK14" i="76"/>
  <c r="FS14" i="76"/>
  <c r="GA14" i="76"/>
  <c r="AY14" i="76"/>
  <c r="CZ14" i="76"/>
  <c r="DH14" i="76"/>
  <c r="DP14" i="76"/>
  <c r="DX14" i="76"/>
  <c r="EF14" i="76"/>
  <c r="EN14" i="76"/>
  <c r="EV14" i="76"/>
  <c r="FD14" i="76"/>
  <c r="FL14" i="76"/>
  <c r="FT14" i="76"/>
  <c r="GB14" i="76"/>
  <c r="AZ14" i="76"/>
  <c r="DA14" i="76"/>
  <c r="DI14" i="76"/>
  <c r="DQ14" i="76"/>
  <c r="DY14" i="76"/>
  <c r="EG14" i="76"/>
  <c r="EO14" i="76"/>
  <c r="EW14" i="76"/>
  <c r="FE14" i="76"/>
  <c r="FM14" i="76"/>
  <c r="FU14" i="76"/>
  <c r="BA14" i="76"/>
  <c r="DB14" i="76"/>
  <c r="DJ14" i="76"/>
  <c r="DR14" i="76"/>
  <c r="DZ14" i="76"/>
  <c r="EH14" i="76"/>
  <c r="EP14" i="76"/>
  <c r="EX14" i="76"/>
  <c r="FF14" i="76"/>
  <c r="FN14" i="76"/>
  <c r="FV14" i="76"/>
  <c r="BB14" i="76"/>
  <c r="DC14" i="76"/>
  <c r="DK14" i="76"/>
  <c r="DS14" i="76"/>
  <c r="EA14" i="76"/>
  <c r="EI14" i="76"/>
  <c r="EQ14" i="76"/>
  <c r="EY14" i="76"/>
  <c r="FG14" i="76"/>
  <c r="FO14" i="76"/>
  <c r="FW14" i="76"/>
  <c r="AU14" i="76"/>
  <c r="BC14" i="76"/>
  <c r="BD14" i="76"/>
  <c r="BE14" i="76"/>
  <c r="BF14" i="76"/>
  <c r="BG14" i="76"/>
  <c r="BH14" i="76"/>
  <c r="BI14" i="76"/>
  <c r="BJ14" i="76"/>
  <c r="BK14" i="76"/>
  <c r="BL14" i="76"/>
  <c r="BM14" i="76"/>
  <c r="BN14" i="76"/>
  <c r="BO14" i="76"/>
  <c r="BP14" i="76"/>
  <c r="BQ14" i="76"/>
  <c r="BR14" i="76"/>
  <c r="BS14" i="76"/>
  <c r="BT14" i="76"/>
  <c r="BU14" i="76"/>
  <c r="BV14" i="76"/>
  <c r="BW14" i="76"/>
  <c r="BX14" i="76"/>
  <c r="BY14" i="76"/>
  <c r="BZ14" i="76"/>
  <c r="CA14" i="76"/>
  <c r="CB14" i="76"/>
  <c r="CC14" i="76"/>
  <c r="CD14" i="76"/>
  <c r="CE14" i="76"/>
  <c r="CF14" i="76"/>
  <c r="CG14" i="76"/>
  <c r="CH14" i="76"/>
  <c r="CI14" i="76"/>
  <c r="CJ14" i="76"/>
  <c r="CK14" i="76"/>
  <c r="CL14" i="76"/>
  <c r="CM14" i="76"/>
  <c r="CN14" i="76"/>
  <c r="CO14" i="76"/>
  <c r="CP14" i="76"/>
  <c r="CQ14" i="76"/>
  <c r="CR14" i="76"/>
  <c r="CS14" i="76"/>
  <c r="CT14" i="76"/>
  <c r="CU14" i="76"/>
  <c r="G22" i="76"/>
  <c r="O22" i="76"/>
  <c r="W22" i="76"/>
  <c r="AE22" i="76"/>
  <c r="AM22" i="76"/>
  <c r="H22" i="76"/>
  <c r="P22" i="76"/>
  <c r="X22" i="76"/>
  <c r="AF22" i="76"/>
  <c r="AN22" i="76"/>
  <c r="I22" i="76"/>
  <c r="Q22" i="76"/>
  <c r="Y22" i="76"/>
  <c r="AG22" i="76"/>
  <c r="AP22" i="76"/>
  <c r="J22" i="76"/>
  <c r="R22" i="76"/>
  <c r="Z22" i="76"/>
  <c r="AH22" i="76"/>
  <c r="AQ22" i="76"/>
  <c r="K22" i="76"/>
  <c r="S22" i="76"/>
  <c r="AA22" i="76"/>
  <c r="AI22" i="76"/>
  <c r="AR22" i="76"/>
  <c r="D22" i="76"/>
  <c r="L22" i="76"/>
  <c r="T22" i="76"/>
  <c r="AB22" i="76"/>
  <c r="AJ22" i="76"/>
  <c r="AS22" i="76"/>
  <c r="E22" i="76"/>
  <c r="M22" i="76"/>
  <c r="U22" i="76"/>
  <c r="AC22" i="76"/>
  <c r="AK22" i="76"/>
  <c r="AT22" i="76"/>
  <c r="F22" i="76"/>
  <c r="N22" i="76"/>
  <c r="V22" i="76"/>
  <c r="AD22" i="76"/>
  <c r="AL22" i="76"/>
  <c r="AX22" i="76"/>
  <c r="CX22" i="76"/>
  <c r="DF22" i="76"/>
  <c r="DN22" i="76"/>
  <c r="DV22" i="76"/>
  <c r="ED22" i="76"/>
  <c r="EL22" i="76"/>
  <c r="ET22" i="76"/>
  <c r="FB22" i="76"/>
  <c r="FJ22" i="76"/>
  <c r="FR22" i="76"/>
  <c r="FZ22" i="76"/>
  <c r="AY22" i="76"/>
  <c r="CY22" i="76"/>
  <c r="DG22" i="76"/>
  <c r="DO22" i="76"/>
  <c r="DW22" i="76"/>
  <c r="EE22" i="76"/>
  <c r="EM22" i="76"/>
  <c r="EU22" i="76"/>
  <c r="FC22" i="76"/>
  <c r="FK22" i="76"/>
  <c r="FS22" i="76"/>
  <c r="GA22" i="76"/>
  <c r="AZ22" i="76"/>
  <c r="CZ22" i="76"/>
  <c r="DH22" i="76"/>
  <c r="DP22" i="76"/>
  <c r="DX22" i="76"/>
  <c r="EF22" i="76"/>
  <c r="EN22" i="76"/>
  <c r="EV22" i="76"/>
  <c r="FD22" i="76"/>
  <c r="FL22" i="76"/>
  <c r="FT22" i="76"/>
  <c r="GB22" i="76"/>
  <c r="BA22" i="76"/>
  <c r="DA22" i="76"/>
  <c r="DI22" i="76"/>
  <c r="DQ22" i="76"/>
  <c r="DY22" i="76"/>
  <c r="EG22" i="76"/>
  <c r="EO22" i="76"/>
  <c r="EW22" i="76"/>
  <c r="FE22" i="76"/>
  <c r="FM22" i="76"/>
  <c r="FU22" i="76"/>
  <c r="BB22" i="76"/>
  <c r="DB22" i="76"/>
  <c r="DJ22" i="76"/>
  <c r="DR22" i="76"/>
  <c r="DZ22" i="76"/>
  <c r="EH22" i="76"/>
  <c r="EP22" i="76"/>
  <c r="EX22" i="76"/>
  <c r="FF22" i="76"/>
  <c r="FN22" i="76"/>
  <c r="FV22" i="76"/>
  <c r="BC22" i="76"/>
  <c r="DC22" i="76"/>
  <c r="DK22" i="76"/>
  <c r="DS22" i="76"/>
  <c r="EA22" i="76"/>
  <c r="EI22" i="76"/>
  <c r="EQ22" i="76"/>
  <c r="EY22" i="76"/>
  <c r="FG22" i="76"/>
  <c r="FO22" i="76"/>
  <c r="FW22" i="76"/>
  <c r="AV22" i="76"/>
  <c r="CV22" i="76"/>
  <c r="DD22" i="76"/>
  <c r="DL22" i="76"/>
  <c r="DT22" i="76"/>
  <c r="EB22" i="76"/>
  <c r="EJ22" i="76"/>
  <c r="ER22" i="76"/>
  <c r="EZ22" i="76"/>
  <c r="FH22" i="76"/>
  <c r="FP22" i="76"/>
  <c r="FX22" i="76"/>
  <c r="AW22" i="76"/>
  <c r="CW22" i="76"/>
  <c r="DE22" i="76"/>
  <c r="DM22" i="76"/>
  <c r="DU22" i="76"/>
  <c r="EC22" i="76"/>
  <c r="EK22" i="76"/>
  <c r="ES22" i="76"/>
  <c r="FA22" i="76"/>
  <c r="FI22" i="76"/>
  <c r="FQ22" i="76"/>
  <c r="FY22" i="76"/>
  <c r="AU22" i="76"/>
  <c r="BD22" i="76"/>
  <c r="BE22" i="76"/>
  <c r="BF22" i="76"/>
  <c r="BG22" i="76"/>
  <c r="BH22" i="76"/>
  <c r="BI22" i="76"/>
  <c r="BJ22" i="76"/>
  <c r="BK22" i="76"/>
  <c r="BL22" i="76"/>
  <c r="BM22" i="76"/>
  <c r="BN22" i="76"/>
  <c r="BO22" i="76"/>
  <c r="BP22" i="76"/>
  <c r="BQ22" i="76"/>
  <c r="BR22" i="76"/>
  <c r="BS22" i="76"/>
  <c r="BT22" i="76"/>
  <c r="BU22" i="76"/>
  <c r="BV22" i="76"/>
  <c r="BW22" i="76"/>
  <c r="BX22" i="76"/>
  <c r="BY22" i="76"/>
  <c r="BZ22" i="76"/>
  <c r="CA22" i="76"/>
  <c r="CB22" i="76"/>
  <c r="CC22" i="76"/>
  <c r="CD22" i="76"/>
  <c r="CE22" i="76"/>
  <c r="CF22" i="76"/>
  <c r="CG22" i="76"/>
  <c r="CH22" i="76"/>
  <c r="CI22" i="76"/>
  <c r="CJ22" i="76"/>
  <c r="CK22" i="76"/>
  <c r="CL22" i="76"/>
  <c r="CM22" i="76"/>
  <c r="CN22" i="76"/>
  <c r="CO22" i="76"/>
  <c r="CP22" i="76"/>
  <c r="CQ22" i="76"/>
  <c r="CR22" i="76"/>
  <c r="CS22" i="76"/>
  <c r="CT22" i="76"/>
  <c r="CU22" i="76"/>
  <c r="G30" i="76"/>
  <c r="O30" i="76"/>
  <c r="W30" i="76"/>
  <c r="AE30" i="76"/>
  <c r="AM30" i="76"/>
  <c r="H30" i="76"/>
  <c r="P30" i="76"/>
  <c r="X30" i="76"/>
  <c r="AF30" i="76"/>
  <c r="AN30" i="76"/>
  <c r="I30" i="76"/>
  <c r="Q30" i="76"/>
  <c r="Y30" i="76"/>
  <c r="AG30" i="76"/>
  <c r="AP30" i="76"/>
  <c r="J30" i="76"/>
  <c r="R30" i="76"/>
  <c r="Z30" i="76"/>
  <c r="AH30" i="76"/>
  <c r="AQ30" i="76"/>
  <c r="K30" i="76"/>
  <c r="S30" i="76"/>
  <c r="AA30" i="76"/>
  <c r="AI30" i="76"/>
  <c r="AR30" i="76"/>
  <c r="D30" i="76"/>
  <c r="L30" i="76"/>
  <c r="T30" i="76"/>
  <c r="AB30" i="76"/>
  <c r="AJ30" i="76"/>
  <c r="AS30" i="76"/>
  <c r="E30" i="76"/>
  <c r="M30" i="76"/>
  <c r="U30" i="76"/>
  <c r="AC30" i="76"/>
  <c r="AK30" i="76"/>
  <c r="AT30" i="76"/>
  <c r="F30" i="76"/>
  <c r="N30" i="76"/>
  <c r="V30" i="76"/>
  <c r="AD30" i="76"/>
  <c r="AL30" i="76"/>
  <c r="AX30" i="76"/>
  <c r="CX30" i="76"/>
  <c r="DF30" i="76"/>
  <c r="DN30" i="76"/>
  <c r="DV30" i="76"/>
  <c r="ED30" i="76"/>
  <c r="EL30" i="76"/>
  <c r="ET30" i="76"/>
  <c r="FB30" i="76"/>
  <c r="FJ30" i="76"/>
  <c r="FR30" i="76"/>
  <c r="FZ30" i="76"/>
  <c r="AY30" i="76"/>
  <c r="CY30" i="76"/>
  <c r="DG30" i="76"/>
  <c r="DO30" i="76"/>
  <c r="DW30" i="76"/>
  <c r="EE30" i="76"/>
  <c r="EM30" i="76"/>
  <c r="EU30" i="76"/>
  <c r="FC30" i="76"/>
  <c r="FK30" i="76"/>
  <c r="FS30" i="76"/>
  <c r="GA30" i="76"/>
  <c r="AZ30" i="76"/>
  <c r="CZ30" i="76"/>
  <c r="DH30" i="76"/>
  <c r="DP30" i="76"/>
  <c r="DX30" i="76"/>
  <c r="EF30" i="76"/>
  <c r="EN30" i="76"/>
  <c r="EV30" i="76"/>
  <c r="FD30" i="76"/>
  <c r="FL30" i="76"/>
  <c r="FT30" i="76"/>
  <c r="GB30" i="76"/>
  <c r="BA30" i="76"/>
  <c r="DA30" i="76"/>
  <c r="DI30" i="76"/>
  <c r="DQ30" i="76"/>
  <c r="DY30" i="76"/>
  <c r="EG30" i="76"/>
  <c r="EO30" i="76"/>
  <c r="EW30" i="76"/>
  <c r="FE30" i="76"/>
  <c r="FM30" i="76"/>
  <c r="FU30" i="76"/>
  <c r="BB30" i="76"/>
  <c r="DB30" i="76"/>
  <c r="DJ30" i="76"/>
  <c r="DR30" i="76"/>
  <c r="DZ30" i="76"/>
  <c r="EH30" i="76"/>
  <c r="EP30" i="76"/>
  <c r="EX30" i="76"/>
  <c r="FF30" i="76"/>
  <c r="FN30" i="76"/>
  <c r="FV30" i="76"/>
  <c r="BC30" i="76"/>
  <c r="DC30" i="76"/>
  <c r="DK30" i="76"/>
  <c r="DS30" i="76"/>
  <c r="EA30" i="76"/>
  <c r="EI30" i="76"/>
  <c r="EQ30" i="76"/>
  <c r="EY30" i="76"/>
  <c r="FG30" i="76"/>
  <c r="FO30" i="76"/>
  <c r="FW30" i="76"/>
  <c r="AV30" i="76"/>
  <c r="CV30" i="76"/>
  <c r="DD30" i="76"/>
  <c r="DL30" i="76"/>
  <c r="DT30" i="76"/>
  <c r="EB30" i="76"/>
  <c r="EJ30" i="76"/>
  <c r="ER30" i="76"/>
  <c r="EZ30" i="76"/>
  <c r="FH30" i="76"/>
  <c r="FP30" i="76"/>
  <c r="FX30" i="76"/>
  <c r="AW30" i="76"/>
  <c r="CW30" i="76"/>
  <c r="DE30" i="76"/>
  <c r="DM30" i="76"/>
  <c r="DU30" i="76"/>
  <c r="EC30" i="76"/>
  <c r="EK30" i="76"/>
  <c r="ES30" i="76"/>
  <c r="FA30" i="76"/>
  <c r="FI30" i="76"/>
  <c r="FQ30" i="76"/>
  <c r="FY30" i="76"/>
  <c r="AU30" i="76"/>
  <c r="BD30" i="76"/>
  <c r="BE30" i="76"/>
  <c r="BF30" i="76"/>
  <c r="BG30" i="76"/>
  <c r="BH30" i="76"/>
  <c r="BI30" i="76"/>
  <c r="BJ30" i="76"/>
  <c r="BK30" i="76"/>
  <c r="BL30" i="76"/>
  <c r="BM30" i="76"/>
  <c r="BN30" i="76"/>
  <c r="BO30" i="76"/>
  <c r="BP30" i="76"/>
  <c r="BQ30" i="76"/>
  <c r="BR30" i="76"/>
  <c r="BS30" i="76"/>
  <c r="BT30" i="76"/>
  <c r="BU30" i="76"/>
  <c r="BV30" i="76"/>
  <c r="BW30" i="76"/>
  <c r="BX30" i="76"/>
  <c r="BY30" i="76"/>
  <c r="BZ30" i="76"/>
  <c r="CA30" i="76"/>
  <c r="CB30" i="76"/>
  <c r="CC30" i="76"/>
  <c r="CD30" i="76"/>
  <c r="CE30" i="76"/>
  <c r="CF30" i="76"/>
  <c r="CG30" i="76"/>
  <c r="CH30" i="76"/>
  <c r="CI30" i="76"/>
  <c r="CJ30" i="76"/>
  <c r="CK30" i="76"/>
  <c r="CL30" i="76"/>
  <c r="CM30" i="76"/>
  <c r="CN30" i="76"/>
  <c r="CO30" i="76"/>
  <c r="CP30" i="76"/>
  <c r="CQ30" i="76"/>
  <c r="CR30" i="76"/>
  <c r="CS30" i="76"/>
  <c r="CT30" i="76"/>
  <c r="CU30" i="76"/>
  <c r="J38" i="76"/>
  <c r="R38" i="76"/>
  <c r="Z38" i="76"/>
  <c r="AH38" i="76"/>
  <c r="AQ38" i="76"/>
  <c r="K38" i="76"/>
  <c r="S38" i="76"/>
  <c r="AA38" i="76"/>
  <c r="AI38" i="76"/>
  <c r="AR38" i="76"/>
  <c r="D38" i="76"/>
  <c r="L38" i="76"/>
  <c r="T38" i="76"/>
  <c r="AB38" i="76"/>
  <c r="AJ38" i="76"/>
  <c r="AS38" i="76"/>
  <c r="E38" i="76"/>
  <c r="M38" i="76"/>
  <c r="U38" i="76"/>
  <c r="AC38" i="76"/>
  <c r="AK38" i="76"/>
  <c r="AT38" i="76"/>
  <c r="F38" i="76"/>
  <c r="N38" i="76"/>
  <c r="V38" i="76"/>
  <c r="AD38" i="76"/>
  <c r="AL38" i="76"/>
  <c r="G38" i="76"/>
  <c r="O38" i="76"/>
  <c r="W38" i="76"/>
  <c r="AE38" i="76"/>
  <c r="AM38" i="76"/>
  <c r="H38" i="76"/>
  <c r="P38" i="76"/>
  <c r="X38" i="76"/>
  <c r="AF38" i="76"/>
  <c r="AN38" i="76"/>
  <c r="I38" i="76"/>
  <c r="Q38" i="76"/>
  <c r="Y38" i="76"/>
  <c r="AG38" i="76"/>
  <c r="AP38" i="76"/>
  <c r="AV38" i="76"/>
  <c r="CV38" i="76"/>
  <c r="DD38" i="76"/>
  <c r="DL38" i="76"/>
  <c r="DT38" i="76"/>
  <c r="EB38" i="76"/>
  <c r="EJ38" i="76"/>
  <c r="ER38" i="76"/>
  <c r="EZ38" i="76"/>
  <c r="FH38" i="76"/>
  <c r="FP38" i="76"/>
  <c r="FX38" i="76"/>
  <c r="AW38" i="76"/>
  <c r="CW38" i="76"/>
  <c r="DE38" i="76"/>
  <c r="DM38" i="76"/>
  <c r="DU38" i="76"/>
  <c r="EC38" i="76"/>
  <c r="EK38" i="76"/>
  <c r="ES38" i="76"/>
  <c r="FA38" i="76"/>
  <c r="FI38" i="76"/>
  <c r="FQ38" i="76"/>
  <c r="FY38" i="76"/>
  <c r="AX38" i="76"/>
  <c r="CX38" i="76"/>
  <c r="DF38" i="76"/>
  <c r="DN38" i="76"/>
  <c r="DV38" i="76"/>
  <c r="ED38" i="76"/>
  <c r="EL38" i="76"/>
  <c r="ET38" i="76"/>
  <c r="FB38" i="76"/>
  <c r="FJ38" i="76"/>
  <c r="FR38" i="76"/>
  <c r="FZ38" i="76"/>
  <c r="AY38" i="76"/>
  <c r="CY38" i="76"/>
  <c r="DG38" i="76"/>
  <c r="DO38" i="76"/>
  <c r="DW38" i="76"/>
  <c r="EE38" i="76"/>
  <c r="EM38" i="76"/>
  <c r="EU38" i="76"/>
  <c r="FC38" i="76"/>
  <c r="FK38" i="76"/>
  <c r="FS38" i="76"/>
  <c r="GA38" i="76"/>
  <c r="AZ38" i="76"/>
  <c r="CZ38" i="76"/>
  <c r="DH38" i="76"/>
  <c r="DP38" i="76"/>
  <c r="DX38" i="76"/>
  <c r="EF38" i="76"/>
  <c r="EN38" i="76"/>
  <c r="EV38" i="76"/>
  <c r="FD38" i="76"/>
  <c r="FL38" i="76"/>
  <c r="FT38" i="76"/>
  <c r="GB38" i="76"/>
  <c r="BA38" i="76"/>
  <c r="DA38" i="76"/>
  <c r="DI38" i="76"/>
  <c r="DQ38" i="76"/>
  <c r="DY38" i="76"/>
  <c r="EG38" i="76"/>
  <c r="EO38" i="76"/>
  <c r="EW38" i="76"/>
  <c r="FE38" i="76"/>
  <c r="FM38" i="76"/>
  <c r="FU38" i="76"/>
  <c r="BB38" i="76"/>
  <c r="DB38" i="76"/>
  <c r="DJ38" i="76"/>
  <c r="DR38" i="76"/>
  <c r="DZ38" i="76"/>
  <c r="EH38" i="76"/>
  <c r="EP38" i="76"/>
  <c r="EX38" i="76"/>
  <c r="FF38" i="76"/>
  <c r="FN38" i="76"/>
  <c r="FV38" i="76"/>
  <c r="BC38" i="76"/>
  <c r="DC38" i="76"/>
  <c r="DK38" i="76"/>
  <c r="DS38" i="76"/>
  <c r="EA38" i="76"/>
  <c r="EI38" i="76"/>
  <c r="EQ38" i="76"/>
  <c r="EY38" i="76"/>
  <c r="FG38" i="76"/>
  <c r="FO38" i="76"/>
  <c r="FW38" i="76"/>
  <c r="AU38" i="76"/>
  <c r="BD38" i="76"/>
  <c r="BE38" i="76"/>
  <c r="BF38" i="76"/>
  <c r="BG38" i="76"/>
  <c r="BH38" i="76"/>
  <c r="BI38" i="76"/>
  <c r="BJ38" i="76"/>
  <c r="BK38" i="76"/>
  <c r="BL38" i="76"/>
  <c r="BM38" i="76"/>
  <c r="BN38" i="76"/>
  <c r="BO38" i="76"/>
  <c r="BP38" i="76"/>
  <c r="BQ38" i="76"/>
  <c r="BR38" i="76"/>
  <c r="BS38" i="76"/>
  <c r="BT38" i="76"/>
  <c r="BU38" i="76"/>
  <c r="BV38" i="76"/>
  <c r="BW38" i="76"/>
  <c r="BX38" i="76"/>
  <c r="BY38" i="76"/>
  <c r="BZ38" i="76"/>
  <c r="CA38" i="76"/>
  <c r="CB38" i="76"/>
  <c r="CC38" i="76"/>
  <c r="CD38" i="76"/>
  <c r="CE38" i="76"/>
  <c r="CF38" i="76"/>
  <c r="CG38" i="76"/>
  <c r="CH38" i="76"/>
  <c r="CI38" i="76"/>
  <c r="CJ38" i="76"/>
  <c r="CK38" i="76"/>
  <c r="CL38" i="76"/>
  <c r="CM38" i="76"/>
  <c r="CN38" i="76"/>
  <c r="CO38" i="76"/>
  <c r="CP38" i="76"/>
  <c r="CQ38" i="76"/>
  <c r="CR38" i="76"/>
  <c r="CS38" i="76"/>
  <c r="CT38" i="76"/>
  <c r="CU38" i="76"/>
  <c r="J46" i="76"/>
  <c r="R46" i="76"/>
  <c r="Z46" i="76"/>
  <c r="AH46" i="76"/>
  <c r="AQ46" i="76"/>
  <c r="K46" i="76"/>
  <c r="S46" i="76"/>
  <c r="AA46" i="76"/>
  <c r="AI46" i="76"/>
  <c r="AR46" i="76"/>
  <c r="D46" i="76"/>
  <c r="L46" i="76"/>
  <c r="T46" i="76"/>
  <c r="AB46" i="76"/>
  <c r="AJ46" i="76"/>
  <c r="AS46" i="76"/>
  <c r="E46" i="76"/>
  <c r="M46" i="76"/>
  <c r="U46" i="76"/>
  <c r="AC46" i="76"/>
  <c r="AK46" i="76"/>
  <c r="AT46" i="76"/>
  <c r="F46" i="76"/>
  <c r="N46" i="76"/>
  <c r="V46" i="76"/>
  <c r="AD46" i="76"/>
  <c r="AL46" i="76"/>
  <c r="G46" i="76"/>
  <c r="O46" i="76"/>
  <c r="W46" i="76"/>
  <c r="AE46" i="76"/>
  <c r="AM46" i="76"/>
  <c r="H46" i="76"/>
  <c r="P46" i="76"/>
  <c r="X46" i="76"/>
  <c r="AF46" i="76"/>
  <c r="AN46" i="76"/>
  <c r="I46" i="76"/>
  <c r="Q46" i="76"/>
  <c r="Y46" i="76"/>
  <c r="AG46" i="76"/>
  <c r="AP46" i="76"/>
  <c r="AV46" i="76"/>
  <c r="CV46" i="76"/>
  <c r="DD46" i="76"/>
  <c r="DL46" i="76"/>
  <c r="DT46" i="76"/>
  <c r="EB46" i="76"/>
  <c r="EJ46" i="76"/>
  <c r="ER46" i="76"/>
  <c r="EZ46" i="76"/>
  <c r="FH46" i="76"/>
  <c r="FP46" i="76"/>
  <c r="FX46" i="76"/>
  <c r="AW46" i="76"/>
  <c r="CW46" i="76"/>
  <c r="DE46" i="76"/>
  <c r="DM46" i="76"/>
  <c r="DU46" i="76"/>
  <c r="EC46" i="76"/>
  <c r="EK46" i="76"/>
  <c r="ES46" i="76"/>
  <c r="FA46" i="76"/>
  <c r="FI46" i="76"/>
  <c r="FQ46" i="76"/>
  <c r="FY46" i="76"/>
  <c r="AX46" i="76"/>
  <c r="CX46" i="76"/>
  <c r="DF46" i="76"/>
  <c r="DN46" i="76"/>
  <c r="DV46" i="76"/>
  <c r="ED46" i="76"/>
  <c r="EL46" i="76"/>
  <c r="ET46" i="76"/>
  <c r="FB46" i="76"/>
  <c r="FJ46" i="76"/>
  <c r="FR46" i="76"/>
  <c r="FZ46" i="76"/>
  <c r="AY46" i="76"/>
  <c r="CY46" i="76"/>
  <c r="DG46" i="76"/>
  <c r="DO46" i="76"/>
  <c r="DW46" i="76"/>
  <c r="EE46" i="76"/>
  <c r="EM46" i="76"/>
  <c r="EU46" i="76"/>
  <c r="FC46" i="76"/>
  <c r="FK46" i="76"/>
  <c r="FS46" i="76"/>
  <c r="GA46" i="76"/>
  <c r="AZ46" i="76"/>
  <c r="CZ46" i="76"/>
  <c r="DH46" i="76"/>
  <c r="DP46" i="76"/>
  <c r="DX46" i="76"/>
  <c r="EF46" i="76"/>
  <c r="EN46" i="76"/>
  <c r="EV46" i="76"/>
  <c r="FD46" i="76"/>
  <c r="FL46" i="76"/>
  <c r="FT46" i="76"/>
  <c r="GB46" i="76"/>
  <c r="BA46" i="76"/>
  <c r="DA46" i="76"/>
  <c r="DI46" i="76"/>
  <c r="DQ46" i="76"/>
  <c r="DY46" i="76"/>
  <c r="EG46" i="76"/>
  <c r="EO46" i="76"/>
  <c r="EW46" i="76"/>
  <c r="FE46" i="76"/>
  <c r="FM46" i="76"/>
  <c r="FU46" i="76"/>
  <c r="BB46" i="76"/>
  <c r="DB46" i="76"/>
  <c r="DJ46" i="76"/>
  <c r="DR46" i="76"/>
  <c r="DZ46" i="76"/>
  <c r="EH46" i="76"/>
  <c r="EP46" i="76"/>
  <c r="EX46" i="76"/>
  <c r="FF46" i="76"/>
  <c r="FN46" i="76"/>
  <c r="FV46" i="76"/>
  <c r="BC46" i="76"/>
  <c r="DC46" i="76"/>
  <c r="DK46" i="76"/>
  <c r="DS46" i="76"/>
  <c r="EA46" i="76"/>
  <c r="EI46" i="76"/>
  <c r="EQ46" i="76"/>
  <c r="EY46" i="76"/>
  <c r="FG46" i="76"/>
  <c r="FO46" i="76"/>
  <c r="FW46" i="76"/>
  <c r="AU46" i="76"/>
  <c r="BD46" i="76"/>
  <c r="BE46" i="76"/>
  <c r="BF46" i="76"/>
  <c r="BG46" i="76"/>
  <c r="BH46" i="76"/>
  <c r="BI46" i="76"/>
  <c r="BJ46" i="76"/>
  <c r="BK46" i="76"/>
  <c r="BL46" i="76"/>
  <c r="BM46" i="76"/>
  <c r="BN46" i="76"/>
  <c r="BO46" i="76"/>
  <c r="BP46" i="76"/>
  <c r="BQ46" i="76"/>
  <c r="BR46" i="76"/>
  <c r="BS46" i="76"/>
  <c r="BT46" i="76"/>
  <c r="BU46" i="76"/>
  <c r="BV46" i="76"/>
  <c r="BW46" i="76"/>
  <c r="BX46" i="76"/>
  <c r="BY46" i="76"/>
  <c r="BZ46" i="76"/>
  <c r="CA46" i="76"/>
  <c r="CB46" i="76"/>
  <c r="CC46" i="76"/>
  <c r="CD46" i="76"/>
  <c r="CE46" i="76"/>
  <c r="CF46" i="76"/>
  <c r="CG46" i="76"/>
  <c r="CH46" i="76"/>
  <c r="CI46" i="76"/>
  <c r="CJ46" i="76"/>
  <c r="CK46" i="76"/>
  <c r="CL46" i="76"/>
  <c r="CM46" i="76"/>
  <c r="CN46" i="76"/>
  <c r="CO46" i="76"/>
  <c r="CP46" i="76"/>
  <c r="CQ46" i="76"/>
  <c r="CR46" i="76"/>
  <c r="CS46" i="76"/>
  <c r="CT46" i="76"/>
  <c r="CU46" i="76"/>
  <c r="E54" i="76"/>
  <c r="M54" i="76"/>
  <c r="U54" i="76"/>
  <c r="AC54" i="76"/>
  <c r="AK54" i="76"/>
  <c r="AT54" i="76"/>
  <c r="F54" i="76"/>
  <c r="N54" i="76"/>
  <c r="V54" i="76"/>
  <c r="AD54" i="76"/>
  <c r="AL54" i="76"/>
  <c r="G54" i="76"/>
  <c r="O54" i="76"/>
  <c r="W54" i="76"/>
  <c r="AE54" i="76"/>
  <c r="AM54" i="76"/>
  <c r="H54" i="76"/>
  <c r="P54" i="76"/>
  <c r="X54" i="76"/>
  <c r="AF54" i="76"/>
  <c r="AN54" i="76"/>
  <c r="I54" i="76"/>
  <c r="Q54" i="76"/>
  <c r="Y54" i="76"/>
  <c r="AG54" i="76"/>
  <c r="AP54" i="76"/>
  <c r="J54" i="76"/>
  <c r="R54" i="76"/>
  <c r="Z54" i="76"/>
  <c r="AH54" i="76"/>
  <c r="AQ54" i="76"/>
  <c r="K54" i="76"/>
  <c r="S54" i="76"/>
  <c r="AA54" i="76"/>
  <c r="AI54" i="76"/>
  <c r="AR54" i="76"/>
  <c r="D54" i="76"/>
  <c r="L54" i="76"/>
  <c r="T54" i="76"/>
  <c r="AB54" i="76"/>
  <c r="AJ54" i="76"/>
  <c r="AS54" i="76"/>
  <c r="BA54" i="76"/>
  <c r="DA54" i="76"/>
  <c r="DI54" i="76"/>
  <c r="DQ54" i="76"/>
  <c r="DY54" i="76"/>
  <c r="EG54" i="76"/>
  <c r="EO54" i="76"/>
  <c r="EW54" i="76"/>
  <c r="FE54" i="76"/>
  <c r="FM54" i="76"/>
  <c r="FU54" i="76"/>
  <c r="BB54" i="76"/>
  <c r="DB54" i="76"/>
  <c r="DJ54" i="76"/>
  <c r="DR54" i="76"/>
  <c r="DZ54" i="76"/>
  <c r="EH54" i="76"/>
  <c r="EP54" i="76"/>
  <c r="EX54" i="76"/>
  <c r="FF54" i="76"/>
  <c r="FN54" i="76"/>
  <c r="FV54" i="76"/>
  <c r="BC54" i="76"/>
  <c r="DC54" i="76"/>
  <c r="DK54" i="76"/>
  <c r="DS54" i="76"/>
  <c r="EA54" i="76"/>
  <c r="EI54" i="76"/>
  <c r="EQ54" i="76"/>
  <c r="EY54" i="76"/>
  <c r="FG54" i="76"/>
  <c r="FO54" i="76"/>
  <c r="FW54" i="76"/>
  <c r="AV54" i="76"/>
  <c r="CV54" i="76"/>
  <c r="DD54" i="76"/>
  <c r="DL54" i="76"/>
  <c r="DT54" i="76"/>
  <c r="EB54" i="76"/>
  <c r="EJ54" i="76"/>
  <c r="ER54" i="76"/>
  <c r="EZ54" i="76"/>
  <c r="FH54" i="76"/>
  <c r="FP54" i="76"/>
  <c r="FX54" i="76"/>
  <c r="AW54" i="76"/>
  <c r="CW54" i="76"/>
  <c r="DE54" i="76"/>
  <c r="DM54" i="76"/>
  <c r="DU54" i="76"/>
  <c r="EC54" i="76"/>
  <c r="EK54" i="76"/>
  <c r="ES54" i="76"/>
  <c r="FA54" i="76"/>
  <c r="FI54" i="76"/>
  <c r="FQ54" i="76"/>
  <c r="FY54" i="76"/>
  <c r="AX54" i="76"/>
  <c r="CX54" i="76"/>
  <c r="DF54" i="76"/>
  <c r="DN54" i="76"/>
  <c r="DV54" i="76"/>
  <c r="ED54" i="76"/>
  <c r="EL54" i="76"/>
  <c r="ET54" i="76"/>
  <c r="FB54" i="76"/>
  <c r="FJ54" i="76"/>
  <c r="FR54" i="76"/>
  <c r="FZ54" i="76"/>
  <c r="AY54" i="76"/>
  <c r="CY54" i="76"/>
  <c r="DG54" i="76"/>
  <c r="DO54" i="76"/>
  <c r="DW54" i="76"/>
  <c r="EE54" i="76"/>
  <c r="EM54" i="76"/>
  <c r="EU54" i="76"/>
  <c r="FC54" i="76"/>
  <c r="FK54" i="76"/>
  <c r="FS54" i="76"/>
  <c r="GA54" i="76"/>
  <c r="AZ54" i="76"/>
  <c r="CZ54" i="76"/>
  <c r="DH54" i="76"/>
  <c r="DP54" i="76"/>
  <c r="DX54" i="76"/>
  <c r="EF54" i="76"/>
  <c r="EN54" i="76"/>
  <c r="EV54" i="76"/>
  <c r="FD54" i="76"/>
  <c r="FL54" i="76"/>
  <c r="FT54" i="76"/>
  <c r="GB54" i="76"/>
  <c r="AU54" i="76"/>
  <c r="BD54" i="76"/>
  <c r="BE54" i="76"/>
  <c r="BF54" i="76"/>
  <c r="BG54" i="76"/>
  <c r="BH54" i="76"/>
  <c r="BI54" i="76"/>
  <c r="BJ54" i="76"/>
  <c r="BK54" i="76"/>
  <c r="BL54" i="76"/>
  <c r="BM54" i="76"/>
  <c r="BN54" i="76"/>
  <c r="BO54" i="76"/>
  <c r="BP54" i="76"/>
  <c r="BQ54" i="76"/>
  <c r="BR54" i="76"/>
  <c r="BS54" i="76"/>
  <c r="BT54" i="76"/>
  <c r="BU54" i="76"/>
  <c r="BV54" i="76"/>
  <c r="BW54" i="76"/>
  <c r="BX54" i="76"/>
  <c r="BY54" i="76"/>
  <c r="BZ54" i="76"/>
  <c r="CA54" i="76"/>
  <c r="CB54" i="76"/>
  <c r="CC54" i="76"/>
  <c r="CD54" i="76"/>
  <c r="CE54" i="76"/>
  <c r="CF54" i="76"/>
  <c r="CG54" i="76"/>
  <c r="CH54" i="76"/>
  <c r="CI54" i="76"/>
  <c r="CJ54" i="76"/>
  <c r="CK54" i="76"/>
  <c r="CL54" i="76"/>
  <c r="CM54" i="76"/>
  <c r="CN54" i="76"/>
  <c r="CO54" i="76"/>
  <c r="CP54" i="76"/>
  <c r="CQ54" i="76"/>
  <c r="CR54" i="76"/>
  <c r="CS54" i="76"/>
  <c r="CT54" i="76"/>
  <c r="CU54" i="76"/>
  <c r="E62" i="76"/>
  <c r="M62" i="76"/>
  <c r="U62" i="76"/>
  <c r="AC62" i="76"/>
  <c r="AK62" i="76"/>
  <c r="AT62" i="76"/>
  <c r="F62" i="76"/>
  <c r="N62" i="76"/>
  <c r="V62" i="76"/>
  <c r="AD62" i="76"/>
  <c r="AL62" i="76"/>
  <c r="G62" i="76"/>
  <c r="O62" i="76"/>
  <c r="W62" i="76"/>
  <c r="AE62" i="76"/>
  <c r="AM62" i="76"/>
  <c r="H62" i="76"/>
  <c r="P62" i="76"/>
  <c r="X62" i="76"/>
  <c r="AF62" i="76"/>
  <c r="AN62" i="76"/>
  <c r="I62" i="76"/>
  <c r="Q62" i="76"/>
  <c r="Y62" i="76"/>
  <c r="AG62" i="76"/>
  <c r="AP62" i="76"/>
  <c r="J62" i="76"/>
  <c r="R62" i="76"/>
  <c r="Z62" i="76"/>
  <c r="AH62" i="76"/>
  <c r="AQ62" i="76"/>
  <c r="K62" i="76"/>
  <c r="S62" i="76"/>
  <c r="AA62" i="76"/>
  <c r="AI62" i="76"/>
  <c r="AR62" i="76"/>
  <c r="D62" i="76"/>
  <c r="L62" i="76"/>
  <c r="T62" i="76"/>
  <c r="AB62" i="76"/>
  <c r="AJ62" i="76"/>
  <c r="AS62" i="76"/>
  <c r="BA62" i="76"/>
  <c r="DA62" i="76"/>
  <c r="DI62" i="76"/>
  <c r="DQ62" i="76"/>
  <c r="DY62" i="76"/>
  <c r="EG62" i="76"/>
  <c r="EO62" i="76"/>
  <c r="BB62" i="76"/>
  <c r="DB62" i="76"/>
  <c r="DJ62" i="76"/>
  <c r="DR62" i="76"/>
  <c r="DZ62" i="76"/>
  <c r="EH62" i="76"/>
  <c r="BC62" i="76"/>
  <c r="DC62" i="76"/>
  <c r="DK62" i="76"/>
  <c r="DS62" i="76"/>
  <c r="EA62" i="76"/>
  <c r="EI62" i="76"/>
  <c r="AV62" i="76"/>
  <c r="CV62" i="76"/>
  <c r="DD62" i="76"/>
  <c r="DL62" i="76"/>
  <c r="DT62" i="76"/>
  <c r="EB62" i="76"/>
  <c r="EJ62" i="76"/>
  <c r="ER62" i="76"/>
  <c r="AW62" i="76"/>
  <c r="CW62" i="76"/>
  <c r="DE62" i="76"/>
  <c r="DM62" i="76"/>
  <c r="DU62" i="76"/>
  <c r="EC62" i="76"/>
  <c r="EK62" i="76"/>
  <c r="AX62" i="76"/>
  <c r="CX62" i="76"/>
  <c r="DF62" i="76"/>
  <c r="DN62" i="76"/>
  <c r="DV62" i="76"/>
  <c r="ED62" i="76"/>
  <c r="EL62" i="76"/>
  <c r="AY62" i="76"/>
  <c r="CY62" i="76"/>
  <c r="DG62" i="76"/>
  <c r="DO62" i="76"/>
  <c r="DW62" i="76"/>
  <c r="EE62" i="76"/>
  <c r="EM62" i="76"/>
  <c r="EU62" i="76"/>
  <c r="FC62" i="76"/>
  <c r="FK62" i="76"/>
  <c r="AZ62" i="76"/>
  <c r="CZ62" i="76"/>
  <c r="DH62" i="76"/>
  <c r="DP62" i="76"/>
  <c r="DX62" i="76"/>
  <c r="EF62" i="76"/>
  <c r="EN62" i="76"/>
  <c r="EP62" i="76"/>
  <c r="EZ62" i="76"/>
  <c r="FI62" i="76"/>
  <c r="FR62" i="76"/>
  <c r="FZ62" i="76"/>
  <c r="EQ62" i="76"/>
  <c r="FA62" i="76"/>
  <c r="FJ62" i="76"/>
  <c r="FS62" i="76"/>
  <c r="GA62" i="76"/>
  <c r="ES62" i="76"/>
  <c r="FB62" i="76"/>
  <c r="FL62" i="76"/>
  <c r="FT62" i="76"/>
  <c r="GB62" i="76"/>
  <c r="ET62" i="76"/>
  <c r="FD62" i="76"/>
  <c r="FM62" i="76"/>
  <c r="FU62" i="76"/>
  <c r="EV62" i="76"/>
  <c r="FE62" i="76"/>
  <c r="FN62" i="76"/>
  <c r="FV62" i="76"/>
  <c r="EW62" i="76"/>
  <c r="FF62" i="76"/>
  <c r="FO62" i="76"/>
  <c r="FW62" i="76"/>
  <c r="EX62" i="76"/>
  <c r="FG62" i="76"/>
  <c r="FP62" i="76"/>
  <c r="FX62" i="76"/>
  <c r="EY62" i="76"/>
  <c r="FH62" i="76"/>
  <c r="FQ62" i="76"/>
  <c r="FY62" i="76"/>
  <c r="AU62" i="76"/>
  <c r="BD62" i="76"/>
  <c r="BE62" i="76"/>
  <c r="BF62" i="76"/>
  <c r="BG62" i="76"/>
  <c r="BH62" i="76"/>
  <c r="BI62" i="76"/>
  <c r="BJ62" i="76"/>
  <c r="BK62" i="76"/>
  <c r="BL62" i="76"/>
  <c r="BM62" i="76"/>
  <c r="BN62" i="76"/>
  <c r="BO62" i="76"/>
  <c r="BP62" i="76"/>
  <c r="BQ62" i="76"/>
  <c r="BR62" i="76"/>
  <c r="BS62" i="76"/>
  <c r="BT62" i="76"/>
  <c r="BU62" i="76"/>
  <c r="BV62" i="76"/>
  <c r="BW62" i="76"/>
  <c r="BX62" i="76"/>
  <c r="BY62" i="76"/>
  <c r="BZ62" i="76"/>
  <c r="CA62" i="76"/>
  <c r="CB62" i="76"/>
  <c r="CC62" i="76"/>
  <c r="CD62" i="76"/>
  <c r="CE62" i="76"/>
  <c r="CF62" i="76"/>
  <c r="CG62" i="76"/>
  <c r="CH62" i="76"/>
  <c r="CI62" i="76"/>
  <c r="CJ62" i="76"/>
  <c r="CK62" i="76"/>
  <c r="CL62" i="76"/>
  <c r="CM62" i="76"/>
  <c r="CN62" i="76"/>
  <c r="CO62" i="76"/>
  <c r="CP62" i="76"/>
  <c r="CQ62" i="76"/>
  <c r="CR62" i="76"/>
  <c r="CS62" i="76"/>
  <c r="CT62" i="76"/>
  <c r="CU62" i="76"/>
  <c r="K70" i="76"/>
  <c r="S70" i="76"/>
  <c r="AA70" i="76"/>
  <c r="AI70" i="76"/>
  <c r="AR70" i="76"/>
  <c r="D70" i="76"/>
  <c r="L70" i="76"/>
  <c r="T70" i="76"/>
  <c r="AB70" i="76"/>
  <c r="AJ70" i="76"/>
  <c r="AS70" i="76"/>
  <c r="E70" i="76"/>
  <c r="M70" i="76"/>
  <c r="U70" i="76"/>
  <c r="AC70" i="76"/>
  <c r="AK70" i="76"/>
  <c r="AT70" i="76"/>
  <c r="F70" i="76"/>
  <c r="N70" i="76"/>
  <c r="V70" i="76"/>
  <c r="AD70" i="76"/>
  <c r="AL70" i="76"/>
  <c r="G70" i="76"/>
  <c r="O70" i="76"/>
  <c r="W70" i="76"/>
  <c r="AE70" i="76"/>
  <c r="AM70" i="76"/>
  <c r="H70" i="76"/>
  <c r="P70" i="76"/>
  <c r="X70" i="76"/>
  <c r="AF70" i="76"/>
  <c r="AN70" i="76"/>
  <c r="I70" i="76"/>
  <c r="Q70" i="76"/>
  <c r="Y70" i="76"/>
  <c r="AG70" i="76"/>
  <c r="AP70" i="76"/>
  <c r="J70" i="76"/>
  <c r="R70" i="76"/>
  <c r="Z70" i="76"/>
  <c r="AH70" i="76"/>
  <c r="AQ70" i="76"/>
  <c r="AX70" i="76"/>
  <c r="CX70" i="76"/>
  <c r="DF70" i="76"/>
  <c r="DN70" i="76"/>
  <c r="DV70" i="76"/>
  <c r="ED70" i="76"/>
  <c r="EL70" i="76"/>
  <c r="ET70" i="76"/>
  <c r="FB70" i="76"/>
  <c r="FJ70" i="76"/>
  <c r="FR70" i="76"/>
  <c r="FZ70" i="76"/>
  <c r="AY70" i="76"/>
  <c r="CY70" i="76"/>
  <c r="DG70" i="76"/>
  <c r="DO70" i="76"/>
  <c r="DW70" i="76"/>
  <c r="EE70" i="76"/>
  <c r="EM70" i="76"/>
  <c r="EU70" i="76"/>
  <c r="FC70" i="76"/>
  <c r="FK70" i="76"/>
  <c r="FS70" i="76"/>
  <c r="GA70" i="76"/>
  <c r="AZ70" i="76"/>
  <c r="CZ70" i="76"/>
  <c r="DH70" i="76"/>
  <c r="DP70" i="76"/>
  <c r="DX70" i="76"/>
  <c r="EF70" i="76"/>
  <c r="EN70" i="76"/>
  <c r="EV70" i="76"/>
  <c r="FD70" i="76"/>
  <c r="FL70" i="76"/>
  <c r="FT70" i="76"/>
  <c r="GB70" i="76"/>
  <c r="BA70" i="76"/>
  <c r="DA70" i="76"/>
  <c r="DI70" i="76"/>
  <c r="DQ70" i="76"/>
  <c r="DY70" i="76"/>
  <c r="EG70" i="76"/>
  <c r="EO70" i="76"/>
  <c r="EW70" i="76"/>
  <c r="FE70" i="76"/>
  <c r="FM70" i="76"/>
  <c r="FU70" i="76"/>
  <c r="BB70" i="76"/>
  <c r="DB70" i="76"/>
  <c r="DJ70" i="76"/>
  <c r="DR70" i="76"/>
  <c r="DZ70" i="76"/>
  <c r="EH70" i="76"/>
  <c r="EP70" i="76"/>
  <c r="EX70" i="76"/>
  <c r="FF70" i="76"/>
  <c r="FN70" i="76"/>
  <c r="FV70" i="76"/>
  <c r="BC70" i="76"/>
  <c r="DC70" i="76"/>
  <c r="DK70" i="76"/>
  <c r="DS70" i="76"/>
  <c r="EA70" i="76"/>
  <c r="EI70" i="76"/>
  <c r="EQ70" i="76"/>
  <c r="EY70" i="76"/>
  <c r="FG70" i="76"/>
  <c r="FO70" i="76"/>
  <c r="FW70" i="76"/>
  <c r="AV70" i="76"/>
  <c r="CV70" i="76"/>
  <c r="DD70" i="76"/>
  <c r="DL70" i="76"/>
  <c r="DT70" i="76"/>
  <c r="EB70" i="76"/>
  <c r="EJ70" i="76"/>
  <c r="ER70" i="76"/>
  <c r="EZ70" i="76"/>
  <c r="FH70" i="76"/>
  <c r="FP70" i="76"/>
  <c r="FX70" i="76"/>
  <c r="AW70" i="76"/>
  <c r="CW70" i="76"/>
  <c r="DE70" i="76"/>
  <c r="DM70" i="76"/>
  <c r="DU70" i="76"/>
  <c r="EC70" i="76"/>
  <c r="EK70" i="76"/>
  <c r="ES70" i="76"/>
  <c r="FA70" i="76"/>
  <c r="FI70" i="76"/>
  <c r="FQ70" i="76"/>
  <c r="FY70" i="76"/>
  <c r="AU70" i="76"/>
  <c r="BD70" i="76"/>
  <c r="BE70" i="76"/>
  <c r="BF70" i="76"/>
  <c r="BG70" i="76"/>
  <c r="BH70" i="76"/>
  <c r="BI70" i="76"/>
  <c r="BJ70" i="76"/>
  <c r="BK70" i="76"/>
  <c r="BL70" i="76"/>
  <c r="BM70" i="76"/>
  <c r="BN70" i="76"/>
  <c r="BO70" i="76"/>
  <c r="BP70" i="76"/>
  <c r="BQ70" i="76"/>
  <c r="BR70" i="76"/>
  <c r="BS70" i="76"/>
  <c r="BT70" i="76"/>
  <c r="BU70" i="76"/>
  <c r="BV70" i="76"/>
  <c r="BW70" i="76"/>
  <c r="BX70" i="76"/>
  <c r="BY70" i="76"/>
  <c r="BZ70" i="76"/>
  <c r="CA70" i="76"/>
  <c r="CB70" i="76"/>
  <c r="CC70" i="76"/>
  <c r="CD70" i="76"/>
  <c r="CE70" i="76"/>
  <c r="CF70" i="76"/>
  <c r="CG70" i="76"/>
  <c r="CH70" i="76"/>
  <c r="CI70" i="76"/>
  <c r="CJ70" i="76"/>
  <c r="CK70" i="76"/>
  <c r="CL70" i="76"/>
  <c r="CM70" i="76"/>
  <c r="CN70" i="76"/>
  <c r="CO70" i="76"/>
  <c r="CP70" i="76"/>
  <c r="CQ70" i="76"/>
  <c r="CR70" i="76"/>
  <c r="CS70" i="76"/>
  <c r="CT70" i="76"/>
  <c r="CU70" i="76"/>
  <c r="K78" i="76"/>
  <c r="S78" i="76"/>
  <c r="AA78" i="76"/>
  <c r="AI78" i="76"/>
  <c r="AR78" i="76"/>
  <c r="D78" i="76"/>
  <c r="L78" i="76"/>
  <c r="T78" i="76"/>
  <c r="AB78" i="76"/>
  <c r="AJ78" i="76"/>
  <c r="AS78" i="76"/>
  <c r="E78" i="76"/>
  <c r="M78" i="76"/>
  <c r="U78" i="76"/>
  <c r="AC78" i="76"/>
  <c r="AK78" i="76"/>
  <c r="AT78" i="76"/>
  <c r="F78" i="76"/>
  <c r="N78" i="76"/>
  <c r="V78" i="76"/>
  <c r="AD78" i="76"/>
  <c r="AL78" i="76"/>
  <c r="G78" i="76"/>
  <c r="O78" i="76"/>
  <c r="W78" i="76"/>
  <c r="AE78" i="76"/>
  <c r="AM78" i="76"/>
  <c r="H78" i="76"/>
  <c r="P78" i="76"/>
  <c r="X78" i="76"/>
  <c r="AF78" i="76"/>
  <c r="AN78" i="76"/>
  <c r="I78" i="76"/>
  <c r="Q78" i="76"/>
  <c r="Y78" i="76"/>
  <c r="AG78" i="76"/>
  <c r="AP78" i="76"/>
  <c r="J78" i="76"/>
  <c r="R78" i="76"/>
  <c r="Z78" i="76"/>
  <c r="AH78" i="76"/>
  <c r="AQ78" i="76"/>
  <c r="AW78" i="76"/>
  <c r="CW78" i="76"/>
  <c r="DE78" i="76"/>
  <c r="DM78" i="76"/>
  <c r="DU78" i="76"/>
  <c r="EC78" i="76"/>
  <c r="EK78" i="76"/>
  <c r="ES78" i="76"/>
  <c r="FA78" i="76"/>
  <c r="FI78" i="76"/>
  <c r="FQ78" i="76"/>
  <c r="FY78" i="76"/>
  <c r="AX78" i="76"/>
  <c r="CX78" i="76"/>
  <c r="DF78" i="76"/>
  <c r="DN78" i="76"/>
  <c r="DV78" i="76"/>
  <c r="ED78" i="76"/>
  <c r="EL78" i="76"/>
  <c r="ET78" i="76"/>
  <c r="FB78" i="76"/>
  <c r="FJ78" i="76"/>
  <c r="FR78" i="76"/>
  <c r="FZ78" i="76"/>
  <c r="AY78" i="76"/>
  <c r="CY78" i="76"/>
  <c r="DG78" i="76"/>
  <c r="DO78" i="76"/>
  <c r="DW78" i="76"/>
  <c r="EE78" i="76"/>
  <c r="EM78" i="76"/>
  <c r="EU78" i="76"/>
  <c r="FC78" i="76"/>
  <c r="FK78" i="76"/>
  <c r="FS78" i="76"/>
  <c r="GA78" i="76"/>
  <c r="AZ78" i="76"/>
  <c r="CZ78" i="76"/>
  <c r="DH78" i="76"/>
  <c r="DP78" i="76"/>
  <c r="DX78" i="76"/>
  <c r="EF78" i="76"/>
  <c r="EN78" i="76"/>
  <c r="EV78" i="76"/>
  <c r="FD78" i="76"/>
  <c r="FL78" i="76"/>
  <c r="FT78" i="76"/>
  <c r="GB78" i="76"/>
  <c r="BA78" i="76"/>
  <c r="DA78" i="76"/>
  <c r="DI78" i="76"/>
  <c r="DQ78" i="76"/>
  <c r="DY78" i="76"/>
  <c r="EG78" i="76"/>
  <c r="EO78" i="76"/>
  <c r="EW78" i="76"/>
  <c r="FE78" i="76"/>
  <c r="FM78" i="76"/>
  <c r="FU78" i="76"/>
  <c r="BB78" i="76"/>
  <c r="DB78" i="76"/>
  <c r="DJ78" i="76"/>
  <c r="DR78" i="76"/>
  <c r="DZ78" i="76"/>
  <c r="EH78" i="76"/>
  <c r="EP78" i="76"/>
  <c r="EX78" i="76"/>
  <c r="FF78" i="76"/>
  <c r="FN78" i="76"/>
  <c r="FV78" i="76"/>
  <c r="BC78" i="76"/>
  <c r="DC78" i="76"/>
  <c r="DK78" i="76"/>
  <c r="DS78" i="76"/>
  <c r="EA78" i="76"/>
  <c r="EI78" i="76"/>
  <c r="EQ78" i="76"/>
  <c r="EY78" i="76"/>
  <c r="FG78" i="76"/>
  <c r="FO78" i="76"/>
  <c r="FW78" i="76"/>
  <c r="AV78" i="76"/>
  <c r="CV78" i="76"/>
  <c r="DD78" i="76"/>
  <c r="DL78" i="76"/>
  <c r="DT78" i="76"/>
  <c r="EB78" i="76"/>
  <c r="EJ78" i="76"/>
  <c r="ER78" i="76"/>
  <c r="EZ78" i="76"/>
  <c r="FH78" i="76"/>
  <c r="FP78" i="76"/>
  <c r="FX78" i="76"/>
  <c r="AU78" i="76"/>
  <c r="BD78" i="76"/>
  <c r="BE78" i="76"/>
  <c r="BF78" i="76"/>
  <c r="BG78" i="76"/>
  <c r="BH78" i="76"/>
  <c r="BI78" i="76"/>
  <c r="BJ78" i="76"/>
  <c r="BK78" i="76"/>
  <c r="BL78" i="76"/>
  <c r="BM78" i="76"/>
  <c r="BN78" i="76"/>
  <c r="BO78" i="76"/>
  <c r="BP78" i="76"/>
  <c r="BQ78" i="76"/>
  <c r="BR78" i="76"/>
  <c r="BS78" i="76"/>
  <c r="BT78" i="76"/>
  <c r="BU78" i="76"/>
  <c r="BV78" i="76"/>
  <c r="BW78" i="76"/>
  <c r="BX78" i="76"/>
  <c r="BY78" i="76"/>
  <c r="BZ78" i="76"/>
  <c r="CA78" i="76"/>
  <c r="CB78" i="76"/>
  <c r="CC78" i="76"/>
  <c r="CD78" i="76"/>
  <c r="CE78" i="76"/>
  <c r="CF78" i="76"/>
  <c r="CG78" i="76"/>
  <c r="CH78" i="76"/>
  <c r="CI78" i="76"/>
  <c r="CJ78" i="76"/>
  <c r="CK78" i="76"/>
  <c r="CL78" i="76"/>
  <c r="CM78" i="76"/>
  <c r="CN78" i="76"/>
  <c r="CO78" i="76"/>
  <c r="CP78" i="76"/>
  <c r="CQ78" i="76"/>
  <c r="CR78" i="76"/>
  <c r="CS78" i="76"/>
  <c r="CT78" i="76"/>
  <c r="CU78" i="76"/>
  <c r="I86" i="76"/>
  <c r="Q86" i="76"/>
  <c r="Y86" i="76"/>
  <c r="AG86" i="76"/>
  <c r="AP86" i="76"/>
  <c r="J86" i="76"/>
  <c r="R86" i="76"/>
  <c r="Z86" i="76"/>
  <c r="AH86" i="76"/>
  <c r="AQ86" i="76"/>
  <c r="K86" i="76"/>
  <c r="S86" i="76"/>
  <c r="AA86" i="76"/>
  <c r="AI86" i="76"/>
  <c r="AR86" i="76"/>
  <c r="D86" i="76"/>
  <c r="L86" i="76"/>
  <c r="T86" i="76"/>
  <c r="AB86" i="76"/>
  <c r="AJ86" i="76"/>
  <c r="AS86" i="76"/>
  <c r="E86" i="76"/>
  <c r="M86" i="76"/>
  <c r="U86" i="76"/>
  <c r="AC86" i="76"/>
  <c r="AK86" i="76"/>
  <c r="AT86" i="76"/>
  <c r="F86" i="76"/>
  <c r="N86" i="76"/>
  <c r="V86" i="76"/>
  <c r="AD86" i="76"/>
  <c r="AL86" i="76"/>
  <c r="G86" i="76"/>
  <c r="O86" i="76"/>
  <c r="W86" i="76"/>
  <c r="AE86" i="76"/>
  <c r="AM86" i="76"/>
  <c r="H86" i="76"/>
  <c r="P86" i="76"/>
  <c r="X86" i="76"/>
  <c r="AF86" i="76"/>
  <c r="AN86" i="76"/>
  <c r="AW86" i="76"/>
  <c r="CW86" i="76"/>
  <c r="DE86" i="76"/>
  <c r="DM86" i="76"/>
  <c r="DU86" i="76"/>
  <c r="EC86" i="76"/>
  <c r="EK86" i="76"/>
  <c r="ES86" i="76"/>
  <c r="FA86" i="76"/>
  <c r="FI86" i="76"/>
  <c r="FQ86" i="76"/>
  <c r="FY86" i="76"/>
  <c r="AX86" i="76"/>
  <c r="CX86" i="76"/>
  <c r="DF86" i="76"/>
  <c r="DN86" i="76"/>
  <c r="DV86" i="76"/>
  <c r="ED86" i="76"/>
  <c r="EL86" i="76"/>
  <c r="ET86" i="76"/>
  <c r="FB86" i="76"/>
  <c r="FJ86" i="76"/>
  <c r="FR86" i="76"/>
  <c r="FZ86" i="76"/>
  <c r="AY86" i="76"/>
  <c r="CY86" i="76"/>
  <c r="DG86" i="76"/>
  <c r="DO86" i="76"/>
  <c r="DW86" i="76"/>
  <c r="EE86" i="76"/>
  <c r="EM86" i="76"/>
  <c r="EU86" i="76"/>
  <c r="FC86" i="76"/>
  <c r="FK86" i="76"/>
  <c r="FS86" i="76"/>
  <c r="GA86" i="76"/>
  <c r="AZ86" i="76"/>
  <c r="CZ86" i="76"/>
  <c r="DH86" i="76"/>
  <c r="DP86" i="76"/>
  <c r="DX86" i="76"/>
  <c r="EF86" i="76"/>
  <c r="EN86" i="76"/>
  <c r="EV86" i="76"/>
  <c r="FD86" i="76"/>
  <c r="FL86" i="76"/>
  <c r="FT86" i="76"/>
  <c r="GB86" i="76"/>
  <c r="BA86" i="76"/>
  <c r="DA86" i="76"/>
  <c r="DI86" i="76"/>
  <c r="DQ86" i="76"/>
  <c r="DY86" i="76"/>
  <c r="EG86" i="76"/>
  <c r="EO86" i="76"/>
  <c r="EW86" i="76"/>
  <c r="FE86" i="76"/>
  <c r="FM86" i="76"/>
  <c r="FU86" i="76"/>
  <c r="BB86" i="76"/>
  <c r="DB86" i="76"/>
  <c r="DJ86" i="76"/>
  <c r="DR86" i="76"/>
  <c r="DZ86" i="76"/>
  <c r="EH86" i="76"/>
  <c r="EP86" i="76"/>
  <c r="EX86" i="76"/>
  <c r="FF86" i="76"/>
  <c r="FN86" i="76"/>
  <c r="FV86" i="76"/>
  <c r="BC86" i="76"/>
  <c r="DC86" i="76"/>
  <c r="DK86" i="76"/>
  <c r="DS86" i="76"/>
  <c r="EA86" i="76"/>
  <c r="EI86" i="76"/>
  <c r="EQ86" i="76"/>
  <c r="EY86" i="76"/>
  <c r="FG86" i="76"/>
  <c r="FO86" i="76"/>
  <c r="FW86" i="76"/>
  <c r="AV86" i="76"/>
  <c r="CV86" i="76"/>
  <c r="DD86" i="76"/>
  <c r="DL86" i="76"/>
  <c r="DT86" i="76"/>
  <c r="EB86" i="76"/>
  <c r="EJ86" i="76"/>
  <c r="ER86" i="76"/>
  <c r="EZ86" i="76"/>
  <c r="FH86" i="76"/>
  <c r="FP86" i="76"/>
  <c r="FX86" i="76"/>
  <c r="AU86" i="76"/>
  <c r="BD86" i="76"/>
  <c r="BE86" i="76"/>
  <c r="BF86" i="76"/>
  <c r="BG86" i="76"/>
  <c r="BH86" i="76"/>
  <c r="BI86" i="76"/>
  <c r="BJ86" i="76"/>
  <c r="BK86" i="76"/>
  <c r="BL86" i="76"/>
  <c r="BM86" i="76"/>
  <c r="BN86" i="76"/>
  <c r="BO86" i="76"/>
  <c r="BP86" i="76"/>
  <c r="BQ86" i="76"/>
  <c r="BR86" i="76"/>
  <c r="BS86" i="76"/>
  <c r="BT86" i="76"/>
  <c r="BU86" i="76"/>
  <c r="BV86" i="76"/>
  <c r="BW86" i="76"/>
  <c r="BX86" i="76"/>
  <c r="BY86" i="76"/>
  <c r="BZ86" i="76"/>
  <c r="CA86" i="76"/>
  <c r="CB86" i="76"/>
  <c r="CC86" i="76"/>
  <c r="CD86" i="76"/>
  <c r="CE86" i="76"/>
  <c r="CF86" i="76"/>
  <c r="CG86" i="76"/>
  <c r="CH86" i="76"/>
  <c r="CI86" i="76"/>
  <c r="CJ86" i="76"/>
  <c r="CK86" i="76"/>
  <c r="CL86" i="76"/>
  <c r="CM86" i="76"/>
  <c r="CN86" i="76"/>
  <c r="CO86" i="76"/>
  <c r="CP86" i="76"/>
  <c r="CQ86" i="76"/>
  <c r="CR86" i="76"/>
  <c r="CS86" i="76"/>
  <c r="CT86" i="76"/>
  <c r="CU86" i="76"/>
  <c r="I94" i="76"/>
  <c r="Q94" i="76"/>
  <c r="Y94" i="76"/>
  <c r="AG94" i="76"/>
  <c r="AP94" i="76"/>
  <c r="J94" i="76"/>
  <c r="R94" i="76"/>
  <c r="Z94" i="76"/>
  <c r="AH94" i="76"/>
  <c r="AQ94" i="76"/>
  <c r="K94" i="76"/>
  <c r="S94" i="76"/>
  <c r="AA94" i="76"/>
  <c r="AI94" i="76"/>
  <c r="AR94" i="76"/>
  <c r="D94" i="76"/>
  <c r="L94" i="76"/>
  <c r="T94" i="76"/>
  <c r="AB94" i="76"/>
  <c r="AJ94" i="76"/>
  <c r="AS94" i="76"/>
  <c r="E94" i="76"/>
  <c r="M94" i="76"/>
  <c r="U94" i="76"/>
  <c r="AC94" i="76"/>
  <c r="AK94" i="76"/>
  <c r="AT94" i="76"/>
  <c r="F94" i="76"/>
  <c r="N94" i="76"/>
  <c r="V94" i="76"/>
  <c r="AD94" i="76"/>
  <c r="AL94" i="76"/>
  <c r="G94" i="76"/>
  <c r="O94" i="76"/>
  <c r="W94" i="76"/>
  <c r="AE94" i="76"/>
  <c r="AM94" i="76"/>
  <c r="H94" i="76"/>
  <c r="P94" i="76"/>
  <c r="X94" i="76"/>
  <c r="AF94" i="76"/>
  <c r="AN94" i="76"/>
  <c r="BB94" i="76"/>
  <c r="DB94" i="76"/>
  <c r="DJ94" i="76"/>
  <c r="DR94" i="76"/>
  <c r="DZ94" i="76"/>
  <c r="EH94" i="76"/>
  <c r="EP94" i="76"/>
  <c r="EX94" i="76"/>
  <c r="FF94" i="76"/>
  <c r="FN94" i="76"/>
  <c r="FV94" i="76"/>
  <c r="BC94" i="76"/>
  <c r="DC94" i="76"/>
  <c r="DK94" i="76"/>
  <c r="DS94" i="76"/>
  <c r="EA94" i="76"/>
  <c r="EI94" i="76"/>
  <c r="EQ94" i="76"/>
  <c r="EY94" i="76"/>
  <c r="FG94" i="76"/>
  <c r="FO94" i="76"/>
  <c r="FW94" i="76"/>
  <c r="AV94" i="76"/>
  <c r="CV94" i="76"/>
  <c r="DD94" i="76"/>
  <c r="DL94" i="76"/>
  <c r="DT94" i="76"/>
  <c r="EB94" i="76"/>
  <c r="EJ94" i="76"/>
  <c r="ER94" i="76"/>
  <c r="EZ94" i="76"/>
  <c r="FH94" i="76"/>
  <c r="FP94" i="76"/>
  <c r="FX94" i="76"/>
  <c r="AW94" i="76"/>
  <c r="CW94" i="76"/>
  <c r="DE94" i="76"/>
  <c r="DM94" i="76"/>
  <c r="DU94" i="76"/>
  <c r="EC94" i="76"/>
  <c r="EK94" i="76"/>
  <c r="ES94" i="76"/>
  <c r="FA94" i="76"/>
  <c r="FI94" i="76"/>
  <c r="FQ94" i="76"/>
  <c r="FY94" i="76"/>
  <c r="AX94" i="76"/>
  <c r="CX94" i="76"/>
  <c r="DF94" i="76"/>
  <c r="DN94" i="76"/>
  <c r="DV94" i="76"/>
  <c r="ED94" i="76"/>
  <c r="EL94" i="76"/>
  <c r="ET94" i="76"/>
  <c r="FB94" i="76"/>
  <c r="FJ94" i="76"/>
  <c r="FR94" i="76"/>
  <c r="FZ94" i="76"/>
  <c r="AY94" i="76"/>
  <c r="CY94" i="76"/>
  <c r="DG94" i="76"/>
  <c r="DO94" i="76"/>
  <c r="DW94" i="76"/>
  <c r="EE94" i="76"/>
  <c r="EM94" i="76"/>
  <c r="EU94" i="76"/>
  <c r="FC94" i="76"/>
  <c r="FK94" i="76"/>
  <c r="FS94" i="76"/>
  <c r="GA94" i="76"/>
  <c r="AZ94" i="76"/>
  <c r="CZ94" i="76"/>
  <c r="DH94" i="76"/>
  <c r="DP94" i="76"/>
  <c r="DX94" i="76"/>
  <c r="EF94" i="76"/>
  <c r="EN94" i="76"/>
  <c r="EV94" i="76"/>
  <c r="FD94" i="76"/>
  <c r="FL94" i="76"/>
  <c r="FT94" i="76"/>
  <c r="GB94" i="76"/>
  <c r="BA94" i="76"/>
  <c r="DA94" i="76"/>
  <c r="DI94" i="76"/>
  <c r="DQ94" i="76"/>
  <c r="DY94" i="76"/>
  <c r="EG94" i="76"/>
  <c r="EO94" i="76"/>
  <c r="EW94" i="76"/>
  <c r="FE94" i="76"/>
  <c r="FM94" i="76"/>
  <c r="FU94" i="76"/>
  <c r="AU94" i="76"/>
  <c r="BD94" i="76"/>
  <c r="BE94" i="76"/>
  <c r="BF94" i="76"/>
  <c r="BG94" i="76"/>
  <c r="BH94" i="76"/>
  <c r="BI94" i="76"/>
  <c r="BJ94" i="76"/>
  <c r="BK94" i="76"/>
  <c r="BL94" i="76"/>
  <c r="BM94" i="76"/>
  <c r="BN94" i="76"/>
  <c r="BO94" i="76"/>
  <c r="BP94" i="76"/>
  <c r="BQ94" i="76"/>
  <c r="BR94" i="76"/>
  <c r="BS94" i="76"/>
  <c r="BT94" i="76"/>
  <c r="BU94" i="76"/>
  <c r="BV94" i="76"/>
  <c r="BW94" i="76"/>
  <c r="BX94" i="76"/>
  <c r="BY94" i="76"/>
  <c r="BZ94" i="76"/>
  <c r="CA94" i="76"/>
  <c r="CB94" i="76"/>
  <c r="CC94" i="76"/>
  <c r="CD94" i="76"/>
  <c r="CE94" i="76"/>
  <c r="CF94" i="76"/>
  <c r="CG94" i="76"/>
  <c r="CH94" i="76"/>
  <c r="CI94" i="76"/>
  <c r="CJ94" i="76"/>
  <c r="CK94" i="76"/>
  <c r="CL94" i="76"/>
  <c r="CM94" i="76"/>
  <c r="CN94" i="76"/>
  <c r="CO94" i="76"/>
  <c r="CP94" i="76"/>
  <c r="CQ94" i="76"/>
  <c r="CR94" i="76"/>
  <c r="CS94" i="76"/>
  <c r="CT94" i="76"/>
  <c r="CU94" i="76"/>
  <c r="F102" i="76"/>
  <c r="N102" i="76"/>
  <c r="V102" i="76"/>
  <c r="AD102" i="76"/>
  <c r="AL102" i="76"/>
  <c r="AL233" i="76" s="1"/>
  <c r="G102" i="76"/>
  <c r="O102" i="76"/>
  <c r="W102" i="76"/>
  <c r="AE102" i="76"/>
  <c r="AM102" i="76"/>
  <c r="AM233" i="76" s="1"/>
  <c r="H102" i="76"/>
  <c r="P102" i="76"/>
  <c r="X102" i="76"/>
  <c r="AF102" i="76"/>
  <c r="AN102" i="76"/>
  <c r="AN233" i="76" s="1"/>
  <c r="I102" i="76"/>
  <c r="Q102" i="76"/>
  <c r="Y102" i="76"/>
  <c r="AG102" i="76"/>
  <c r="AP102" i="76"/>
  <c r="AP233" i="76" s="1"/>
  <c r="J102" i="76"/>
  <c r="R102" i="76"/>
  <c r="Z102" i="76"/>
  <c r="AH102" i="76"/>
  <c r="AQ102" i="76"/>
  <c r="AQ233" i="76" s="1"/>
  <c r="K102" i="76"/>
  <c r="S102" i="76"/>
  <c r="AA102" i="76"/>
  <c r="AI102" i="76"/>
  <c r="AR102" i="76"/>
  <c r="AR233" i="76" s="1"/>
  <c r="D102" i="76"/>
  <c r="L102" i="76"/>
  <c r="T102" i="76"/>
  <c r="AB102" i="76"/>
  <c r="AJ102" i="76"/>
  <c r="AS102" i="76"/>
  <c r="AS233" i="76" s="1"/>
  <c r="E102" i="76"/>
  <c r="M102" i="76"/>
  <c r="U102" i="76"/>
  <c r="AC102" i="76"/>
  <c r="AK102" i="76"/>
  <c r="AT102" i="76"/>
  <c r="AT233" i="76" s="1"/>
  <c r="BB102" i="76"/>
  <c r="DB102" i="76"/>
  <c r="DB233" i="76" s="1"/>
  <c r="DJ102" i="76"/>
  <c r="DJ233" i="76" s="1"/>
  <c r="DR102" i="76"/>
  <c r="DR233" i="76" s="1"/>
  <c r="DZ102" i="76"/>
  <c r="DZ233" i="76" s="1"/>
  <c r="EH102" i="76"/>
  <c r="EH233" i="76" s="1"/>
  <c r="EP102" i="76"/>
  <c r="EX102" i="76"/>
  <c r="EX233" i="76" s="1"/>
  <c r="FF102" i="76"/>
  <c r="FF233" i="76" s="1"/>
  <c r="FN102" i="76"/>
  <c r="FV102" i="76"/>
  <c r="FV233" i="76" s="1"/>
  <c r="BC102" i="76"/>
  <c r="BC233" i="76" s="1"/>
  <c r="DC102" i="76"/>
  <c r="DC233" i="76" s="1"/>
  <c r="DK102" i="76"/>
  <c r="DK233" i="76" s="1"/>
  <c r="DS102" i="76"/>
  <c r="DS233" i="76" s="1"/>
  <c r="EA102" i="76"/>
  <c r="EA233" i="76" s="1"/>
  <c r="EI102" i="76"/>
  <c r="EQ102" i="76"/>
  <c r="EQ233" i="76" s="1"/>
  <c r="EY102" i="76"/>
  <c r="EY233" i="76" s="1"/>
  <c r="FG102" i="76"/>
  <c r="FG233" i="76" s="1"/>
  <c r="FO102" i="76"/>
  <c r="FO233" i="76" s="1"/>
  <c r="FW102" i="76"/>
  <c r="AV102" i="76"/>
  <c r="CV102" i="76"/>
  <c r="CV233" i="76" s="1"/>
  <c r="DD102" i="76"/>
  <c r="DD233" i="76" s="1"/>
  <c r="DL102" i="76"/>
  <c r="DT102" i="76"/>
  <c r="DT233" i="76" s="1"/>
  <c r="EB102" i="76"/>
  <c r="EB233" i="76" s="1"/>
  <c r="EJ102" i="76"/>
  <c r="EJ233" i="76" s="1"/>
  <c r="ER102" i="76"/>
  <c r="EZ102" i="76"/>
  <c r="EZ233" i="76" s="1"/>
  <c r="FH102" i="76"/>
  <c r="FH233" i="76" s="1"/>
  <c r="FP102" i="76"/>
  <c r="FP233" i="76" s="1"/>
  <c r="FX102" i="76"/>
  <c r="AW102" i="76"/>
  <c r="CW102" i="76"/>
  <c r="CW233" i="76" s="1"/>
  <c r="DE102" i="76"/>
  <c r="DE233" i="76" s="1"/>
  <c r="DM102" i="76"/>
  <c r="DM233" i="76" s="1"/>
  <c r="DU102" i="76"/>
  <c r="DU233" i="76" s="1"/>
  <c r="EC102" i="76"/>
  <c r="EC233" i="76" s="1"/>
  <c r="EK102" i="76"/>
  <c r="EK233" i="76" s="1"/>
  <c r="ES102" i="76"/>
  <c r="ES233" i="76" s="1"/>
  <c r="FA102" i="76"/>
  <c r="FA233" i="76" s="1"/>
  <c r="FI102" i="76"/>
  <c r="FI233" i="76" s="1"/>
  <c r="FQ102" i="76"/>
  <c r="FQ233" i="76" s="1"/>
  <c r="FY102" i="76"/>
  <c r="AX102" i="76"/>
  <c r="AX233" i="76" s="1"/>
  <c r="CX102" i="76"/>
  <c r="CX233" i="76" s="1"/>
  <c r="DF102" i="76"/>
  <c r="DF233" i="76" s="1"/>
  <c r="DN102" i="76"/>
  <c r="DN233" i="76" s="1"/>
  <c r="DV102" i="76"/>
  <c r="DV233" i="76" s="1"/>
  <c r="ED102" i="76"/>
  <c r="ED233" i="76" s="1"/>
  <c r="EL102" i="76"/>
  <c r="EL233" i="76" s="1"/>
  <c r="ET102" i="76"/>
  <c r="FB102" i="76"/>
  <c r="FJ102" i="76"/>
  <c r="FJ233" i="76" s="1"/>
  <c r="FR102" i="76"/>
  <c r="FR233" i="76" s="1"/>
  <c r="FZ102" i="76"/>
  <c r="AY102" i="76"/>
  <c r="AY233" i="76" s="1"/>
  <c r="CY102" i="76"/>
  <c r="CY233" i="76" s="1"/>
  <c r="DG102" i="76"/>
  <c r="DG233" i="76" s="1"/>
  <c r="DO102" i="76"/>
  <c r="DW102" i="76"/>
  <c r="DW233" i="76" s="1"/>
  <c r="EE102" i="76"/>
  <c r="EE233" i="76" s="1"/>
  <c r="EM102" i="76"/>
  <c r="EM233" i="76" s="1"/>
  <c r="EU102" i="76"/>
  <c r="EU233" i="76" s="1"/>
  <c r="FC102" i="76"/>
  <c r="FC233" i="76" s="1"/>
  <c r="FK102" i="76"/>
  <c r="FK233" i="76" s="1"/>
  <c r="FS102" i="76"/>
  <c r="FS233" i="76" s="1"/>
  <c r="GA102" i="76"/>
  <c r="GA233" i="76" s="1"/>
  <c r="AZ102" i="76"/>
  <c r="AZ233" i="76" s="1"/>
  <c r="CZ102" i="76"/>
  <c r="CZ233" i="76" s="1"/>
  <c r="DH102" i="76"/>
  <c r="DP102" i="76"/>
  <c r="DP233" i="76" s="1"/>
  <c r="DX102" i="76"/>
  <c r="DX233" i="76" s="1"/>
  <c r="EF102" i="76"/>
  <c r="EN102" i="76"/>
  <c r="EN233" i="76" s="1"/>
  <c r="EV102" i="76"/>
  <c r="EV233" i="76" s="1"/>
  <c r="FD102" i="76"/>
  <c r="FL102" i="76"/>
  <c r="FL233" i="76" s="1"/>
  <c r="FT102" i="76"/>
  <c r="FT233" i="76" s="1"/>
  <c r="GB102" i="76"/>
  <c r="GB233" i="76" s="1"/>
  <c r="BA102" i="76"/>
  <c r="BA233" i="76" s="1"/>
  <c r="DA102" i="76"/>
  <c r="DA233" i="76" s="1"/>
  <c r="DI102" i="76"/>
  <c r="DQ102" i="76"/>
  <c r="DY102" i="76"/>
  <c r="EG102" i="76"/>
  <c r="EG233" i="76" s="1"/>
  <c r="EO102" i="76"/>
  <c r="EW102" i="76"/>
  <c r="EW233" i="76" s="1"/>
  <c r="FE102" i="76"/>
  <c r="FE233" i="76" s="1"/>
  <c r="FM102" i="76"/>
  <c r="FM233" i="76" s="1"/>
  <c r="FU102" i="76"/>
  <c r="AU102" i="76"/>
  <c r="AU233" i="76" s="1"/>
  <c r="BD102" i="76"/>
  <c r="BE102" i="76"/>
  <c r="BE233" i="76" s="1"/>
  <c r="BF102" i="76"/>
  <c r="BF233" i="76" s="1"/>
  <c r="BG102" i="76"/>
  <c r="BH102" i="76"/>
  <c r="BH233" i="76" s="1"/>
  <c r="BI102" i="76"/>
  <c r="BI233" i="76" s="1"/>
  <c r="BJ102" i="76"/>
  <c r="BJ233" i="76" s="1"/>
  <c r="BK102" i="76"/>
  <c r="BK233" i="76" s="1"/>
  <c r="BL102" i="76"/>
  <c r="BL233" i="76" s="1"/>
  <c r="BM102" i="76"/>
  <c r="BM233" i="76" s="1"/>
  <c r="BN102" i="76"/>
  <c r="BO102" i="76"/>
  <c r="BO233" i="76" s="1"/>
  <c r="BP102" i="76"/>
  <c r="BP233" i="76" s="1"/>
  <c r="BQ102" i="76"/>
  <c r="BQ233" i="76" s="1"/>
  <c r="BR102" i="76"/>
  <c r="BR233" i="76" s="1"/>
  <c r="BS102" i="76"/>
  <c r="BS233" i="76" s="1"/>
  <c r="BT102" i="76"/>
  <c r="BT233" i="76" s="1"/>
  <c r="BU102" i="76"/>
  <c r="BU233" i="76" s="1"/>
  <c r="BV102" i="76"/>
  <c r="BV233" i="76" s="1"/>
  <c r="BW102" i="76"/>
  <c r="BW233" i="76" s="1"/>
  <c r="BX102" i="76"/>
  <c r="BX233" i="76" s="1"/>
  <c r="BY102" i="76"/>
  <c r="BY233" i="76" s="1"/>
  <c r="BZ102" i="76"/>
  <c r="BZ233" i="76" s="1"/>
  <c r="CA102" i="76"/>
  <c r="CA233" i="76" s="1"/>
  <c r="CB102" i="76"/>
  <c r="CC102" i="76"/>
  <c r="CC233" i="76" s="1"/>
  <c r="CD102" i="76"/>
  <c r="CD233" i="76" s="1"/>
  <c r="CE102" i="76"/>
  <c r="CE233" i="76" s="1"/>
  <c r="CF102" i="76"/>
  <c r="CF233" i="76" s="1"/>
  <c r="CG102" i="76"/>
  <c r="CH102" i="76"/>
  <c r="CH233" i="76" s="1"/>
  <c r="CI102" i="76"/>
  <c r="CI233" i="76" s="1"/>
  <c r="CJ102" i="76"/>
  <c r="CJ233" i="76" s="1"/>
  <c r="CK102" i="76"/>
  <c r="CK233" i="76" s="1"/>
  <c r="CL102" i="76"/>
  <c r="CL233" i="76" s="1"/>
  <c r="CM102" i="76"/>
  <c r="CM233" i="76" s="1"/>
  <c r="CN102" i="76"/>
  <c r="CO102" i="76"/>
  <c r="CO233" i="76" s="1"/>
  <c r="CP102" i="76"/>
  <c r="CP233" i="76" s="1"/>
  <c r="CQ102" i="76"/>
  <c r="CQ233" i="76" s="1"/>
  <c r="CR102" i="76"/>
  <c r="CR233" i="76" s="1"/>
  <c r="CS102" i="76"/>
  <c r="CS233" i="76" s="1"/>
  <c r="CT102" i="76"/>
  <c r="CT233" i="76" s="1"/>
  <c r="CU102" i="76"/>
  <c r="F110" i="76"/>
  <c r="N110" i="76"/>
  <c r="V110" i="76"/>
  <c r="AD110" i="76"/>
  <c r="AL110" i="76"/>
  <c r="G110" i="76"/>
  <c r="O110" i="76"/>
  <c r="W110" i="76"/>
  <c r="AE110" i="76"/>
  <c r="AM110" i="76"/>
  <c r="H110" i="76"/>
  <c r="P110" i="76"/>
  <c r="X110" i="76"/>
  <c r="AF110" i="76"/>
  <c r="AN110" i="76"/>
  <c r="I110" i="76"/>
  <c r="Q110" i="76"/>
  <c r="Y110" i="76"/>
  <c r="AG110" i="76"/>
  <c r="AP110" i="76"/>
  <c r="J110" i="76"/>
  <c r="R110" i="76"/>
  <c r="Z110" i="76"/>
  <c r="AH110" i="76"/>
  <c r="AQ110" i="76"/>
  <c r="K110" i="76"/>
  <c r="S110" i="76"/>
  <c r="AA110" i="76"/>
  <c r="AI110" i="76"/>
  <c r="AR110" i="76"/>
  <c r="D110" i="76"/>
  <c r="L110" i="76"/>
  <c r="T110" i="76"/>
  <c r="AB110" i="76"/>
  <c r="AJ110" i="76"/>
  <c r="AS110" i="76"/>
  <c r="E110" i="76"/>
  <c r="M110" i="76"/>
  <c r="U110" i="76"/>
  <c r="AC110" i="76"/>
  <c r="AK110" i="76"/>
  <c r="AT110" i="76"/>
  <c r="AY110" i="76"/>
  <c r="CY110" i="76"/>
  <c r="DG110" i="76"/>
  <c r="DO110" i="76"/>
  <c r="DW110" i="76"/>
  <c r="EE110" i="76"/>
  <c r="EM110" i="76"/>
  <c r="EU110" i="76"/>
  <c r="FC110" i="76"/>
  <c r="FK110" i="76"/>
  <c r="FS110" i="76"/>
  <c r="GA110" i="76"/>
  <c r="AZ110" i="76"/>
  <c r="CZ110" i="76"/>
  <c r="DH110" i="76"/>
  <c r="DP110" i="76"/>
  <c r="DX110" i="76"/>
  <c r="EF110" i="76"/>
  <c r="EN110" i="76"/>
  <c r="EV110" i="76"/>
  <c r="FD110" i="76"/>
  <c r="FL110" i="76"/>
  <c r="FT110" i="76"/>
  <c r="GB110" i="76"/>
  <c r="BA110" i="76"/>
  <c r="DA110" i="76"/>
  <c r="DI110" i="76"/>
  <c r="DQ110" i="76"/>
  <c r="DY110" i="76"/>
  <c r="EG110" i="76"/>
  <c r="EO110" i="76"/>
  <c r="EW110" i="76"/>
  <c r="FE110" i="76"/>
  <c r="FM110" i="76"/>
  <c r="FU110" i="76"/>
  <c r="BB110" i="76"/>
  <c r="DB110" i="76"/>
  <c r="DJ110" i="76"/>
  <c r="DR110" i="76"/>
  <c r="DZ110" i="76"/>
  <c r="EH110" i="76"/>
  <c r="EP110" i="76"/>
  <c r="EX110" i="76"/>
  <c r="FF110" i="76"/>
  <c r="FN110" i="76"/>
  <c r="FV110" i="76"/>
  <c r="BC110" i="76"/>
  <c r="DC110" i="76"/>
  <c r="DK110" i="76"/>
  <c r="DS110" i="76"/>
  <c r="EA110" i="76"/>
  <c r="EI110" i="76"/>
  <c r="EQ110" i="76"/>
  <c r="EY110" i="76"/>
  <c r="FG110" i="76"/>
  <c r="FO110" i="76"/>
  <c r="FW110" i="76"/>
  <c r="AV110" i="76"/>
  <c r="CV110" i="76"/>
  <c r="DD110" i="76"/>
  <c r="DL110" i="76"/>
  <c r="DT110" i="76"/>
  <c r="EB110" i="76"/>
  <c r="EJ110" i="76"/>
  <c r="ER110" i="76"/>
  <c r="EZ110" i="76"/>
  <c r="FH110" i="76"/>
  <c r="FP110" i="76"/>
  <c r="FX110" i="76"/>
  <c r="AW110" i="76"/>
  <c r="CW110" i="76"/>
  <c r="DE110" i="76"/>
  <c r="DM110" i="76"/>
  <c r="DU110" i="76"/>
  <c r="EC110" i="76"/>
  <c r="EK110" i="76"/>
  <c r="ES110" i="76"/>
  <c r="FA110" i="76"/>
  <c r="FI110" i="76"/>
  <c r="FQ110" i="76"/>
  <c r="FY110" i="76"/>
  <c r="AX110" i="76"/>
  <c r="CX110" i="76"/>
  <c r="DF110" i="76"/>
  <c r="DN110" i="76"/>
  <c r="DV110" i="76"/>
  <c r="ED110" i="76"/>
  <c r="EL110" i="76"/>
  <c r="ET110" i="76"/>
  <c r="FB110" i="76"/>
  <c r="FJ110" i="76"/>
  <c r="FR110" i="76"/>
  <c r="FZ110" i="76"/>
  <c r="AU110" i="76"/>
  <c r="BD110" i="76"/>
  <c r="BE110" i="76"/>
  <c r="BF110" i="76"/>
  <c r="BG110" i="76"/>
  <c r="BH110" i="76"/>
  <c r="BI110" i="76"/>
  <c r="BJ110" i="76"/>
  <c r="BK110" i="76"/>
  <c r="BL110" i="76"/>
  <c r="BM110" i="76"/>
  <c r="BN110" i="76"/>
  <c r="BO110" i="76"/>
  <c r="BP110" i="76"/>
  <c r="BQ110" i="76"/>
  <c r="BR110" i="76"/>
  <c r="BS110" i="76"/>
  <c r="BT110" i="76"/>
  <c r="BU110" i="76"/>
  <c r="BV110" i="76"/>
  <c r="BW110" i="76"/>
  <c r="BX110" i="76"/>
  <c r="BY110" i="76"/>
  <c r="BZ110" i="76"/>
  <c r="CA110" i="76"/>
  <c r="CB110" i="76"/>
  <c r="CC110" i="76"/>
  <c r="CD110" i="76"/>
  <c r="CE110" i="76"/>
  <c r="CF110" i="76"/>
  <c r="CG110" i="76"/>
  <c r="CH110" i="76"/>
  <c r="CI110" i="76"/>
  <c r="CJ110" i="76"/>
  <c r="CK110" i="76"/>
  <c r="CL110" i="76"/>
  <c r="CM110" i="76"/>
  <c r="CN110" i="76"/>
  <c r="CO110" i="76"/>
  <c r="CP110" i="76"/>
  <c r="CQ110" i="76"/>
  <c r="CR110" i="76"/>
  <c r="CS110" i="76"/>
  <c r="CT110" i="76"/>
  <c r="CU110" i="76"/>
  <c r="H118" i="76"/>
  <c r="P118" i="76"/>
  <c r="X118" i="76"/>
  <c r="AF118" i="76"/>
  <c r="AN118" i="76"/>
  <c r="I118" i="76"/>
  <c r="Q118" i="76"/>
  <c r="Y118" i="76"/>
  <c r="AG118" i="76"/>
  <c r="AP118" i="76"/>
  <c r="J118" i="76"/>
  <c r="R118" i="76"/>
  <c r="Z118" i="76"/>
  <c r="AH118" i="76"/>
  <c r="AQ118" i="76"/>
  <c r="K118" i="76"/>
  <c r="S118" i="76"/>
  <c r="AA118" i="76"/>
  <c r="AI118" i="76"/>
  <c r="AR118" i="76"/>
  <c r="D118" i="76"/>
  <c r="L118" i="76"/>
  <c r="T118" i="76"/>
  <c r="AB118" i="76"/>
  <c r="AJ118" i="76"/>
  <c r="AS118" i="76"/>
  <c r="E118" i="76"/>
  <c r="M118" i="76"/>
  <c r="U118" i="76"/>
  <c r="AC118" i="76"/>
  <c r="AK118" i="76"/>
  <c r="AT118" i="76"/>
  <c r="F118" i="76"/>
  <c r="N118" i="76"/>
  <c r="V118" i="76"/>
  <c r="AD118" i="76"/>
  <c r="AL118" i="76"/>
  <c r="G118" i="76"/>
  <c r="O118" i="76"/>
  <c r="W118" i="76"/>
  <c r="AE118" i="76"/>
  <c r="AM118" i="76"/>
  <c r="AY118" i="76"/>
  <c r="CY118" i="76"/>
  <c r="DG118" i="76"/>
  <c r="DO118" i="76"/>
  <c r="DW118" i="76"/>
  <c r="EE118" i="76"/>
  <c r="EM118" i="76"/>
  <c r="EU118" i="76"/>
  <c r="FC118" i="76"/>
  <c r="FK118" i="76"/>
  <c r="FS118" i="76"/>
  <c r="GA118" i="76"/>
  <c r="AZ118" i="76"/>
  <c r="CZ118" i="76"/>
  <c r="DH118" i="76"/>
  <c r="DP118" i="76"/>
  <c r="DX118" i="76"/>
  <c r="EF118" i="76"/>
  <c r="EN118" i="76"/>
  <c r="EV118" i="76"/>
  <c r="FD118" i="76"/>
  <c r="FL118" i="76"/>
  <c r="FT118" i="76"/>
  <c r="GB118" i="76"/>
  <c r="BA118" i="76"/>
  <c r="DA118" i="76"/>
  <c r="DI118" i="76"/>
  <c r="DQ118" i="76"/>
  <c r="DY118" i="76"/>
  <c r="EG118" i="76"/>
  <c r="EO118" i="76"/>
  <c r="EW118" i="76"/>
  <c r="FE118" i="76"/>
  <c r="FM118" i="76"/>
  <c r="FU118" i="76"/>
  <c r="BB118" i="76"/>
  <c r="DB118" i="76"/>
  <c r="DJ118" i="76"/>
  <c r="DR118" i="76"/>
  <c r="DZ118" i="76"/>
  <c r="EH118" i="76"/>
  <c r="EP118" i="76"/>
  <c r="EX118" i="76"/>
  <c r="FF118" i="76"/>
  <c r="FN118" i="76"/>
  <c r="FV118" i="76"/>
  <c r="BC118" i="76"/>
  <c r="DC118" i="76"/>
  <c r="DK118" i="76"/>
  <c r="DS118" i="76"/>
  <c r="EA118" i="76"/>
  <c r="EI118" i="76"/>
  <c r="EQ118" i="76"/>
  <c r="EY118" i="76"/>
  <c r="FG118" i="76"/>
  <c r="FO118" i="76"/>
  <c r="FW118" i="76"/>
  <c r="AV118" i="76"/>
  <c r="CV118" i="76"/>
  <c r="DD118" i="76"/>
  <c r="DL118" i="76"/>
  <c r="DT118" i="76"/>
  <c r="EB118" i="76"/>
  <c r="EJ118" i="76"/>
  <c r="ER118" i="76"/>
  <c r="EZ118" i="76"/>
  <c r="FH118" i="76"/>
  <c r="FP118" i="76"/>
  <c r="FX118" i="76"/>
  <c r="AW118" i="76"/>
  <c r="CW118" i="76"/>
  <c r="DE118" i="76"/>
  <c r="DM118" i="76"/>
  <c r="DU118" i="76"/>
  <c r="EC118" i="76"/>
  <c r="EK118" i="76"/>
  <c r="ES118" i="76"/>
  <c r="FA118" i="76"/>
  <c r="FI118" i="76"/>
  <c r="FQ118" i="76"/>
  <c r="FY118" i="76"/>
  <c r="AX118" i="76"/>
  <c r="CX118" i="76"/>
  <c r="DF118" i="76"/>
  <c r="DN118" i="76"/>
  <c r="DV118" i="76"/>
  <c r="ED118" i="76"/>
  <c r="EL118" i="76"/>
  <c r="ET118" i="76"/>
  <c r="FB118" i="76"/>
  <c r="FJ118" i="76"/>
  <c r="FR118" i="76"/>
  <c r="FZ118" i="76"/>
  <c r="AU118" i="76"/>
  <c r="BD118" i="76"/>
  <c r="BE118" i="76"/>
  <c r="BF118" i="76"/>
  <c r="BG118" i="76"/>
  <c r="BH118" i="76"/>
  <c r="BI118" i="76"/>
  <c r="BJ118" i="76"/>
  <c r="BK118" i="76"/>
  <c r="BL118" i="76"/>
  <c r="BM118" i="76"/>
  <c r="BN118" i="76"/>
  <c r="BO118" i="76"/>
  <c r="BP118" i="76"/>
  <c r="BQ118" i="76"/>
  <c r="BR118" i="76"/>
  <c r="BS118" i="76"/>
  <c r="BT118" i="76"/>
  <c r="BU118" i="76"/>
  <c r="BV118" i="76"/>
  <c r="BW118" i="76"/>
  <c r="BX118" i="76"/>
  <c r="BY118" i="76"/>
  <c r="BZ118" i="76"/>
  <c r="CA118" i="76"/>
  <c r="CB118" i="76"/>
  <c r="CC118" i="76"/>
  <c r="CD118" i="76"/>
  <c r="CE118" i="76"/>
  <c r="CF118" i="76"/>
  <c r="CG118" i="76"/>
  <c r="CH118" i="76"/>
  <c r="CI118" i="76"/>
  <c r="CJ118" i="76"/>
  <c r="CK118" i="76"/>
  <c r="CL118" i="76"/>
  <c r="CM118" i="76"/>
  <c r="CN118" i="76"/>
  <c r="CO118" i="76"/>
  <c r="CP118" i="76"/>
  <c r="CQ118" i="76"/>
  <c r="CR118" i="76"/>
  <c r="CS118" i="76"/>
  <c r="CT118" i="76"/>
  <c r="CU118" i="76"/>
  <c r="D45" i="76"/>
  <c r="L45" i="76"/>
  <c r="T45" i="76"/>
  <c r="AB45" i="76"/>
  <c r="AJ45" i="76"/>
  <c r="AS45" i="76"/>
  <c r="E45" i="76"/>
  <c r="M45" i="76"/>
  <c r="U45" i="76"/>
  <c r="AC45" i="76"/>
  <c r="AK45" i="76"/>
  <c r="AT45" i="76"/>
  <c r="F45" i="76"/>
  <c r="N45" i="76"/>
  <c r="V45" i="76"/>
  <c r="AD45" i="76"/>
  <c r="AL45" i="76"/>
  <c r="G45" i="76"/>
  <c r="O45" i="76"/>
  <c r="W45" i="76"/>
  <c r="AE45" i="76"/>
  <c r="AM45" i="76"/>
  <c r="H45" i="76"/>
  <c r="P45" i="76"/>
  <c r="X45" i="76"/>
  <c r="AF45" i="76"/>
  <c r="AN45" i="76"/>
  <c r="I45" i="76"/>
  <c r="Q45" i="76"/>
  <c r="Y45" i="76"/>
  <c r="AG45" i="76"/>
  <c r="AP45" i="76"/>
  <c r="J45" i="76"/>
  <c r="R45" i="76"/>
  <c r="Z45" i="76"/>
  <c r="AH45" i="76"/>
  <c r="AQ45" i="76"/>
  <c r="K45" i="76"/>
  <c r="S45" i="76"/>
  <c r="AA45" i="76"/>
  <c r="AI45" i="76"/>
  <c r="AR45" i="76"/>
  <c r="BA45" i="76"/>
  <c r="DA45" i="76"/>
  <c r="DI45" i="76"/>
  <c r="DQ45" i="76"/>
  <c r="DY45" i="76"/>
  <c r="EG45" i="76"/>
  <c r="EO45" i="76"/>
  <c r="EW45" i="76"/>
  <c r="FE45" i="76"/>
  <c r="FM45" i="76"/>
  <c r="FU45" i="76"/>
  <c r="BB45" i="76"/>
  <c r="DB45" i="76"/>
  <c r="DJ45" i="76"/>
  <c r="DR45" i="76"/>
  <c r="DZ45" i="76"/>
  <c r="EH45" i="76"/>
  <c r="EP45" i="76"/>
  <c r="EX45" i="76"/>
  <c r="FF45" i="76"/>
  <c r="FN45" i="76"/>
  <c r="FV45" i="76"/>
  <c r="BC45" i="76"/>
  <c r="DC45" i="76"/>
  <c r="DK45" i="76"/>
  <c r="DS45" i="76"/>
  <c r="EA45" i="76"/>
  <c r="EI45" i="76"/>
  <c r="EQ45" i="76"/>
  <c r="EY45" i="76"/>
  <c r="FG45" i="76"/>
  <c r="FO45" i="76"/>
  <c r="FW45" i="76"/>
  <c r="AV45" i="76"/>
  <c r="CV45" i="76"/>
  <c r="DD45" i="76"/>
  <c r="DL45" i="76"/>
  <c r="DT45" i="76"/>
  <c r="EB45" i="76"/>
  <c r="EJ45" i="76"/>
  <c r="ER45" i="76"/>
  <c r="EZ45" i="76"/>
  <c r="FH45" i="76"/>
  <c r="FP45" i="76"/>
  <c r="FX45" i="76"/>
  <c r="AW45" i="76"/>
  <c r="CW45" i="76"/>
  <c r="DE45" i="76"/>
  <c r="DM45" i="76"/>
  <c r="DU45" i="76"/>
  <c r="EC45" i="76"/>
  <c r="EK45" i="76"/>
  <c r="ES45" i="76"/>
  <c r="FA45" i="76"/>
  <c r="FI45" i="76"/>
  <c r="FQ45" i="76"/>
  <c r="FY45" i="76"/>
  <c r="AX45" i="76"/>
  <c r="CX45" i="76"/>
  <c r="DF45" i="76"/>
  <c r="DN45" i="76"/>
  <c r="DV45" i="76"/>
  <c r="ED45" i="76"/>
  <c r="EL45" i="76"/>
  <c r="ET45" i="76"/>
  <c r="FB45" i="76"/>
  <c r="FJ45" i="76"/>
  <c r="FR45" i="76"/>
  <c r="FZ45" i="76"/>
  <c r="AY45" i="76"/>
  <c r="CY45" i="76"/>
  <c r="DG45" i="76"/>
  <c r="DO45" i="76"/>
  <c r="DW45" i="76"/>
  <c r="EE45" i="76"/>
  <c r="EM45" i="76"/>
  <c r="EU45" i="76"/>
  <c r="FC45" i="76"/>
  <c r="FK45" i="76"/>
  <c r="FS45" i="76"/>
  <c r="GA45" i="76"/>
  <c r="AZ45" i="76"/>
  <c r="CZ45" i="76"/>
  <c r="DH45" i="76"/>
  <c r="DP45" i="76"/>
  <c r="DX45" i="76"/>
  <c r="EF45" i="76"/>
  <c r="EN45" i="76"/>
  <c r="EV45" i="76"/>
  <c r="FD45" i="76"/>
  <c r="FL45" i="76"/>
  <c r="FT45" i="76"/>
  <c r="GB45" i="76"/>
  <c r="AU45" i="76"/>
  <c r="BD45" i="76"/>
  <c r="BE45" i="76"/>
  <c r="BF45" i="76"/>
  <c r="BG45" i="76"/>
  <c r="BH45" i="76"/>
  <c r="BI45" i="76"/>
  <c r="BJ45" i="76"/>
  <c r="BK45" i="76"/>
  <c r="BL45" i="76"/>
  <c r="BM45" i="76"/>
  <c r="BN45" i="76"/>
  <c r="BO45" i="76"/>
  <c r="BP45" i="76"/>
  <c r="BQ45" i="76"/>
  <c r="BR45" i="76"/>
  <c r="BS45" i="76"/>
  <c r="BT45" i="76"/>
  <c r="BU45" i="76"/>
  <c r="BV45" i="76"/>
  <c r="BW45" i="76"/>
  <c r="BX45" i="76"/>
  <c r="BY45" i="76"/>
  <c r="BZ45" i="76"/>
  <c r="CA45" i="76"/>
  <c r="CB45" i="76"/>
  <c r="CC45" i="76"/>
  <c r="CD45" i="76"/>
  <c r="CE45" i="76"/>
  <c r="CF45" i="76"/>
  <c r="CG45" i="76"/>
  <c r="CH45" i="76"/>
  <c r="CI45" i="76"/>
  <c r="CJ45" i="76"/>
  <c r="CK45" i="76"/>
  <c r="CL45" i="76"/>
  <c r="CM45" i="76"/>
  <c r="CN45" i="76"/>
  <c r="CO45" i="76"/>
  <c r="CP45" i="76"/>
  <c r="CQ45" i="76"/>
  <c r="CR45" i="76"/>
  <c r="CS45" i="76"/>
  <c r="CT45" i="76"/>
  <c r="CU45" i="76"/>
  <c r="F7" i="76"/>
  <c r="N7" i="76"/>
  <c r="V7" i="76"/>
  <c r="AD7" i="76"/>
  <c r="AL7" i="76"/>
  <c r="G7" i="76"/>
  <c r="O7" i="76"/>
  <c r="W7" i="76"/>
  <c r="AE7" i="76"/>
  <c r="AM7" i="76"/>
  <c r="H7" i="76"/>
  <c r="P7" i="76"/>
  <c r="X7" i="76"/>
  <c r="AF7" i="76"/>
  <c r="AN7" i="76"/>
  <c r="I7" i="76"/>
  <c r="Q7" i="76"/>
  <c r="Y7" i="76"/>
  <c r="AG7" i="76"/>
  <c r="AP7" i="76"/>
  <c r="J7" i="76"/>
  <c r="R7" i="76"/>
  <c r="Z7" i="76"/>
  <c r="AH7" i="76"/>
  <c r="AQ7" i="76"/>
  <c r="K7" i="76"/>
  <c r="S7" i="76"/>
  <c r="AA7" i="76"/>
  <c r="AI7" i="76"/>
  <c r="AR7" i="76"/>
  <c r="D7" i="76"/>
  <c r="L7" i="76"/>
  <c r="T7" i="76"/>
  <c r="AB7" i="76"/>
  <c r="AJ7" i="76"/>
  <c r="AS7" i="76"/>
  <c r="E7" i="76"/>
  <c r="M7" i="76"/>
  <c r="U7" i="76"/>
  <c r="AC7" i="76"/>
  <c r="AK7" i="76"/>
  <c r="AT7" i="76"/>
  <c r="AY7" i="76"/>
  <c r="CZ7" i="76"/>
  <c r="DH7" i="76"/>
  <c r="DP7" i="76"/>
  <c r="DX7" i="76"/>
  <c r="EF7" i="76"/>
  <c r="EN7" i="76"/>
  <c r="EV7" i="76"/>
  <c r="FD7" i="76"/>
  <c r="FL7" i="76"/>
  <c r="FT7" i="76"/>
  <c r="GB7" i="76"/>
  <c r="AZ7" i="76"/>
  <c r="DA7" i="76"/>
  <c r="DI7" i="76"/>
  <c r="DQ7" i="76"/>
  <c r="DY7" i="76"/>
  <c r="EG7" i="76"/>
  <c r="EO7" i="76"/>
  <c r="EW7" i="76"/>
  <c r="FE7" i="76"/>
  <c r="FM7" i="76"/>
  <c r="FU7" i="76"/>
  <c r="BA7" i="76"/>
  <c r="DB7" i="76"/>
  <c r="DJ7" i="76"/>
  <c r="DR7" i="76"/>
  <c r="DZ7" i="76"/>
  <c r="EH7" i="76"/>
  <c r="EP7" i="76"/>
  <c r="EX7" i="76"/>
  <c r="FF7" i="76"/>
  <c r="FN7" i="76"/>
  <c r="FV7" i="76"/>
  <c r="BB7" i="76"/>
  <c r="DC7" i="76"/>
  <c r="DK7" i="76"/>
  <c r="DS7" i="76"/>
  <c r="EA7" i="76"/>
  <c r="EI7" i="76"/>
  <c r="EQ7" i="76"/>
  <c r="EY7" i="76"/>
  <c r="FG7" i="76"/>
  <c r="FO7" i="76"/>
  <c r="FW7" i="76"/>
  <c r="CV7" i="76"/>
  <c r="DD7" i="76"/>
  <c r="DL7" i="76"/>
  <c r="DT7" i="76"/>
  <c r="EB7" i="76"/>
  <c r="EJ7" i="76"/>
  <c r="ER7" i="76"/>
  <c r="EZ7" i="76"/>
  <c r="FH7" i="76"/>
  <c r="FP7" i="76"/>
  <c r="FX7" i="76"/>
  <c r="AV7" i="76"/>
  <c r="CW7" i="76"/>
  <c r="DE7" i="76"/>
  <c r="DM7" i="76"/>
  <c r="DU7" i="76"/>
  <c r="EC7" i="76"/>
  <c r="EK7" i="76"/>
  <c r="ES7" i="76"/>
  <c r="FA7" i="76"/>
  <c r="FI7" i="76"/>
  <c r="FQ7" i="76"/>
  <c r="FY7" i="76"/>
  <c r="AW7" i="76"/>
  <c r="CX7" i="76"/>
  <c r="DF7" i="76"/>
  <c r="DN7" i="76"/>
  <c r="DV7" i="76"/>
  <c r="ED7" i="76"/>
  <c r="EL7" i="76"/>
  <c r="ET7" i="76"/>
  <c r="FB7" i="76"/>
  <c r="FJ7" i="76"/>
  <c r="FR7" i="76"/>
  <c r="FZ7" i="76"/>
  <c r="AX7" i="76"/>
  <c r="CY7" i="76"/>
  <c r="DG7" i="76"/>
  <c r="DO7" i="76"/>
  <c r="DW7" i="76"/>
  <c r="EE7" i="76"/>
  <c r="EM7" i="76"/>
  <c r="EU7" i="76"/>
  <c r="FC7" i="76"/>
  <c r="FK7" i="76"/>
  <c r="FS7" i="76"/>
  <c r="GA7" i="76"/>
  <c r="AU7" i="76"/>
  <c r="BC7" i="76"/>
  <c r="BD7" i="76"/>
  <c r="BE7" i="76"/>
  <c r="BF7" i="76"/>
  <c r="BG7" i="76"/>
  <c r="BH7" i="76"/>
  <c r="BI7" i="76"/>
  <c r="BJ7" i="76"/>
  <c r="BK7" i="76"/>
  <c r="BL7" i="76"/>
  <c r="BM7" i="76"/>
  <c r="BN7" i="76"/>
  <c r="BO7" i="76"/>
  <c r="BP7" i="76"/>
  <c r="BQ7" i="76"/>
  <c r="BR7" i="76"/>
  <c r="BS7" i="76"/>
  <c r="BT7" i="76"/>
  <c r="BU7" i="76"/>
  <c r="BV7" i="76"/>
  <c r="BW7" i="76"/>
  <c r="BX7" i="76"/>
  <c r="BY7" i="76"/>
  <c r="BZ7" i="76"/>
  <c r="CA7" i="76"/>
  <c r="CB7" i="76"/>
  <c r="CC7" i="76"/>
  <c r="CD7" i="76"/>
  <c r="CE7" i="76"/>
  <c r="CF7" i="76"/>
  <c r="CG7" i="76"/>
  <c r="CH7" i="76"/>
  <c r="CI7" i="76"/>
  <c r="CJ7" i="76"/>
  <c r="CL7" i="76"/>
  <c r="CM7" i="76"/>
  <c r="CN7" i="76"/>
  <c r="CO7" i="76"/>
  <c r="CP7" i="76"/>
  <c r="CQ7" i="76"/>
  <c r="CR7" i="76"/>
  <c r="CS7" i="76"/>
  <c r="CT7" i="76"/>
  <c r="CU7" i="76"/>
  <c r="F15" i="76"/>
  <c r="N15" i="76"/>
  <c r="V15" i="76"/>
  <c r="AD15" i="76"/>
  <c r="AL15" i="76"/>
  <c r="G15" i="76"/>
  <c r="O15" i="76"/>
  <c r="W15" i="76"/>
  <c r="AE15" i="76"/>
  <c r="AM15" i="76"/>
  <c r="H15" i="76"/>
  <c r="P15" i="76"/>
  <c r="X15" i="76"/>
  <c r="AF15" i="76"/>
  <c r="AN15" i="76"/>
  <c r="I15" i="76"/>
  <c r="Q15" i="76"/>
  <c r="Y15" i="76"/>
  <c r="AG15" i="76"/>
  <c r="AP15" i="76"/>
  <c r="J15" i="76"/>
  <c r="R15" i="76"/>
  <c r="Z15" i="76"/>
  <c r="AH15" i="76"/>
  <c r="AQ15" i="76"/>
  <c r="K15" i="76"/>
  <c r="S15" i="76"/>
  <c r="AA15" i="76"/>
  <c r="AI15" i="76"/>
  <c r="AR15" i="76"/>
  <c r="D15" i="76"/>
  <c r="L15" i="76"/>
  <c r="T15" i="76"/>
  <c r="AB15" i="76"/>
  <c r="AJ15" i="76"/>
  <c r="AS15" i="76"/>
  <c r="E15" i="76"/>
  <c r="M15" i="76"/>
  <c r="U15" i="76"/>
  <c r="AC15" i="76"/>
  <c r="AK15" i="76"/>
  <c r="AT15" i="76"/>
  <c r="AY15" i="76"/>
  <c r="CZ15" i="76"/>
  <c r="DH15" i="76"/>
  <c r="DP15" i="76"/>
  <c r="DX15" i="76"/>
  <c r="EF15" i="76"/>
  <c r="EN15" i="76"/>
  <c r="EV15" i="76"/>
  <c r="FD15" i="76"/>
  <c r="FL15" i="76"/>
  <c r="FT15" i="76"/>
  <c r="GB15" i="76"/>
  <c r="AZ15" i="76"/>
  <c r="DA15" i="76"/>
  <c r="DI15" i="76"/>
  <c r="DQ15" i="76"/>
  <c r="DY15" i="76"/>
  <c r="EG15" i="76"/>
  <c r="EO15" i="76"/>
  <c r="EW15" i="76"/>
  <c r="FE15" i="76"/>
  <c r="FM15" i="76"/>
  <c r="FU15" i="76"/>
  <c r="BA15" i="76"/>
  <c r="DB15" i="76"/>
  <c r="DJ15" i="76"/>
  <c r="DR15" i="76"/>
  <c r="DZ15" i="76"/>
  <c r="EH15" i="76"/>
  <c r="EP15" i="76"/>
  <c r="EX15" i="76"/>
  <c r="FF15" i="76"/>
  <c r="FN15" i="76"/>
  <c r="FV15" i="76"/>
  <c r="BB15" i="76"/>
  <c r="DC15" i="76"/>
  <c r="DK15" i="76"/>
  <c r="DS15" i="76"/>
  <c r="EA15" i="76"/>
  <c r="EI15" i="76"/>
  <c r="EQ15" i="76"/>
  <c r="EY15" i="76"/>
  <c r="FG15" i="76"/>
  <c r="FO15" i="76"/>
  <c r="FW15" i="76"/>
  <c r="CV15" i="76"/>
  <c r="DD15" i="76"/>
  <c r="DL15" i="76"/>
  <c r="DT15" i="76"/>
  <c r="EB15" i="76"/>
  <c r="EJ15" i="76"/>
  <c r="ER15" i="76"/>
  <c r="EZ15" i="76"/>
  <c r="FH15" i="76"/>
  <c r="FP15" i="76"/>
  <c r="FX15" i="76"/>
  <c r="AV15" i="76"/>
  <c r="CW15" i="76"/>
  <c r="DE15" i="76"/>
  <c r="DM15" i="76"/>
  <c r="DU15" i="76"/>
  <c r="EC15" i="76"/>
  <c r="EK15" i="76"/>
  <c r="ES15" i="76"/>
  <c r="FA15" i="76"/>
  <c r="FI15" i="76"/>
  <c r="FQ15" i="76"/>
  <c r="FY15" i="76"/>
  <c r="AW15" i="76"/>
  <c r="CX15" i="76"/>
  <c r="DF15" i="76"/>
  <c r="DN15" i="76"/>
  <c r="DV15" i="76"/>
  <c r="ED15" i="76"/>
  <c r="EL15" i="76"/>
  <c r="ET15" i="76"/>
  <c r="FB15" i="76"/>
  <c r="FJ15" i="76"/>
  <c r="FR15" i="76"/>
  <c r="FZ15" i="76"/>
  <c r="AX15" i="76"/>
  <c r="CY15" i="76"/>
  <c r="DG15" i="76"/>
  <c r="DO15" i="76"/>
  <c r="DW15" i="76"/>
  <c r="EE15" i="76"/>
  <c r="EM15" i="76"/>
  <c r="EU15" i="76"/>
  <c r="FC15" i="76"/>
  <c r="FK15" i="76"/>
  <c r="FS15" i="76"/>
  <c r="GA15" i="76"/>
  <c r="AU15" i="76"/>
  <c r="BC15" i="76"/>
  <c r="BD15" i="76"/>
  <c r="BE15" i="76"/>
  <c r="BF15" i="76"/>
  <c r="BG15" i="76"/>
  <c r="BH15" i="76"/>
  <c r="BI15" i="76"/>
  <c r="BJ15" i="76"/>
  <c r="BK15" i="76"/>
  <c r="BL15" i="76"/>
  <c r="BM15" i="76"/>
  <c r="BN15" i="76"/>
  <c r="BO15" i="76"/>
  <c r="BP15" i="76"/>
  <c r="BQ15" i="76"/>
  <c r="BR15" i="76"/>
  <c r="BS15" i="76"/>
  <c r="BT15" i="76"/>
  <c r="BU15" i="76"/>
  <c r="BV15" i="76"/>
  <c r="BW15" i="76"/>
  <c r="BX15" i="76"/>
  <c r="BY15" i="76"/>
  <c r="BZ15" i="76"/>
  <c r="CA15" i="76"/>
  <c r="CB15" i="76"/>
  <c r="CC15" i="76"/>
  <c r="CD15" i="76"/>
  <c r="CE15" i="76"/>
  <c r="CF15" i="76"/>
  <c r="CG15" i="76"/>
  <c r="CH15" i="76"/>
  <c r="CI15" i="76"/>
  <c r="CJ15" i="76"/>
  <c r="CK15" i="76"/>
  <c r="CL15" i="76"/>
  <c r="CM15" i="76"/>
  <c r="CN15" i="76"/>
  <c r="CO15" i="76"/>
  <c r="CP15" i="76"/>
  <c r="CQ15" i="76"/>
  <c r="CR15" i="76"/>
  <c r="CS15" i="76"/>
  <c r="CT15" i="76"/>
  <c r="CU15" i="76"/>
  <c r="E23" i="76"/>
  <c r="M23" i="76"/>
  <c r="U23" i="76"/>
  <c r="AC23" i="76"/>
  <c r="AK23" i="76"/>
  <c r="AT23" i="76"/>
  <c r="F23" i="76"/>
  <c r="N23" i="76"/>
  <c r="V23" i="76"/>
  <c r="AD23" i="76"/>
  <c r="AL23" i="76"/>
  <c r="G23" i="76"/>
  <c r="O23" i="76"/>
  <c r="W23" i="76"/>
  <c r="AE23" i="76"/>
  <c r="AM23" i="76"/>
  <c r="H23" i="76"/>
  <c r="P23" i="76"/>
  <c r="X23" i="76"/>
  <c r="AF23" i="76"/>
  <c r="AN23" i="76"/>
  <c r="I23" i="76"/>
  <c r="Q23" i="76"/>
  <c r="Y23" i="76"/>
  <c r="AG23" i="76"/>
  <c r="AP23" i="76"/>
  <c r="J23" i="76"/>
  <c r="R23" i="76"/>
  <c r="Z23" i="76"/>
  <c r="AH23" i="76"/>
  <c r="AQ23" i="76"/>
  <c r="K23" i="76"/>
  <c r="S23" i="76"/>
  <c r="AA23" i="76"/>
  <c r="AI23" i="76"/>
  <c r="AR23" i="76"/>
  <c r="D23" i="76"/>
  <c r="L23" i="76"/>
  <c r="T23" i="76"/>
  <c r="AB23" i="76"/>
  <c r="AJ23" i="76"/>
  <c r="AS23" i="76"/>
  <c r="BA23" i="76"/>
  <c r="DA23" i="76"/>
  <c r="DI23" i="76"/>
  <c r="DQ23" i="76"/>
  <c r="DY23" i="76"/>
  <c r="EG23" i="76"/>
  <c r="EO23" i="76"/>
  <c r="EW23" i="76"/>
  <c r="FE23" i="76"/>
  <c r="FM23" i="76"/>
  <c r="FU23" i="76"/>
  <c r="BB23" i="76"/>
  <c r="DB23" i="76"/>
  <c r="DJ23" i="76"/>
  <c r="DR23" i="76"/>
  <c r="DZ23" i="76"/>
  <c r="EH23" i="76"/>
  <c r="EP23" i="76"/>
  <c r="EX23" i="76"/>
  <c r="FF23" i="76"/>
  <c r="FN23" i="76"/>
  <c r="FV23" i="76"/>
  <c r="BC23" i="76"/>
  <c r="DC23" i="76"/>
  <c r="DK23" i="76"/>
  <c r="DS23" i="76"/>
  <c r="EA23" i="76"/>
  <c r="EI23" i="76"/>
  <c r="EQ23" i="76"/>
  <c r="EY23" i="76"/>
  <c r="FG23" i="76"/>
  <c r="FO23" i="76"/>
  <c r="FW23" i="76"/>
  <c r="AV23" i="76"/>
  <c r="CV23" i="76"/>
  <c r="DD23" i="76"/>
  <c r="DL23" i="76"/>
  <c r="DT23" i="76"/>
  <c r="EB23" i="76"/>
  <c r="EJ23" i="76"/>
  <c r="ER23" i="76"/>
  <c r="EZ23" i="76"/>
  <c r="FH23" i="76"/>
  <c r="FP23" i="76"/>
  <c r="FX23" i="76"/>
  <c r="AW23" i="76"/>
  <c r="CW23" i="76"/>
  <c r="DE23" i="76"/>
  <c r="DM23" i="76"/>
  <c r="DU23" i="76"/>
  <c r="EC23" i="76"/>
  <c r="EK23" i="76"/>
  <c r="ES23" i="76"/>
  <c r="FA23" i="76"/>
  <c r="FI23" i="76"/>
  <c r="FQ23" i="76"/>
  <c r="FY23" i="76"/>
  <c r="AX23" i="76"/>
  <c r="CX23" i="76"/>
  <c r="DF23" i="76"/>
  <c r="DN23" i="76"/>
  <c r="DV23" i="76"/>
  <c r="ED23" i="76"/>
  <c r="EL23" i="76"/>
  <c r="ET23" i="76"/>
  <c r="FB23" i="76"/>
  <c r="FJ23" i="76"/>
  <c r="FR23" i="76"/>
  <c r="FZ23" i="76"/>
  <c r="AY23" i="76"/>
  <c r="CY23" i="76"/>
  <c r="DG23" i="76"/>
  <c r="DO23" i="76"/>
  <c r="DW23" i="76"/>
  <c r="EE23" i="76"/>
  <c r="EM23" i="76"/>
  <c r="EU23" i="76"/>
  <c r="FC23" i="76"/>
  <c r="FK23" i="76"/>
  <c r="FS23" i="76"/>
  <c r="GA23" i="76"/>
  <c r="AZ23" i="76"/>
  <c r="CZ23" i="76"/>
  <c r="DH23" i="76"/>
  <c r="DP23" i="76"/>
  <c r="DX23" i="76"/>
  <c r="EF23" i="76"/>
  <c r="EN23" i="76"/>
  <c r="EV23" i="76"/>
  <c r="FD23" i="76"/>
  <c r="FL23" i="76"/>
  <c r="FT23" i="76"/>
  <c r="GB23" i="76"/>
  <c r="AU23" i="76"/>
  <c r="BD23" i="76"/>
  <c r="BE23" i="76"/>
  <c r="BF23" i="76"/>
  <c r="BG23" i="76"/>
  <c r="BH23" i="76"/>
  <c r="BI23" i="76"/>
  <c r="BJ23" i="76"/>
  <c r="BK23" i="76"/>
  <c r="BL23" i="76"/>
  <c r="BM23" i="76"/>
  <c r="BN23" i="76"/>
  <c r="BO23" i="76"/>
  <c r="BP23" i="76"/>
  <c r="BQ23" i="76"/>
  <c r="BR23" i="76"/>
  <c r="BS23" i="76"/>
  <c r="BT23" i="76"/>
  <c r="BU23" i="76"/>
  <c r="BV23" i="76"/>
  <c r="BW23" i="76"/>
  <c r="BX23" i="76"/>
  <c r="BY23" i="76"/>
  <c r="BZ23" i="76"/>
  <c r="CA23" i="76"/>
  <c r="CB23" i="76"/>
  <c r="CC23" i="76"/>
  <c r="CD23" i="76"/>
  <c r="CE23" i="76"/>
  <c r="CF23" i="76"/>
  <c r="CG23" i="76"/>
  <c r="CH23" i="76"/>
  <c r="CI23" i="76"/>
  <c r="CJ23" i="76"/>
  <c r="CK23" i="76"/>
  <c r="CL23" i="76"/>
  <c r="CM23" i="76"/>
  <c r="CN23" i="76"/>
  <c r="CO23" i="76"/>
  <c r="CP23" i="76"/>
  <c r="CQ23" i="76"/>
  <c r="CR23" i="76"/>
  <c r="CS23" i="76"/>
  <c r="CT23" i="76"/>
  <c r="CU23" i="76"/>
  <c r="E31" i="76"/>
  <c r="M31" i="76"/>
  <c r="U31" i="76"/>
  <c r="AC31" i="76"/>
  <c r="AK31" i="76"/>
  <c r="AT31" i="76"/>
  <c r="F31" i="76"/>
  <c r="N31" i="76"/>
  <c r="V31" i="76"/>
  <c r="AD31" i="76"/>
  <c r="AL31" i="76"/>
  <c r="G31" i="76"/>
  <c r="O31" i="76"/>
  <c r="W31" i="76"/>
  <c r="AE31" i="76"/>
  <c r="AM31" i="76"/>
  <c r="H31" i="76"/>
  <c r="P31" i="76"/>
  <c r="X31" i="76"/>
  <c r="AF31" i="76"/>
  <c r="AN31" i="76"/>
  <c r="I31" i="76"/>
  <c r="Q31" i="76"/>
  <c r="Y31" i="76"/>
  <c r="AG31" i="76"/>
  <c r="AP31" i="76"/>
  <c r="J31" i="76"/>
  <c r="R31" i="76"/>
  <c r="Z31" i="76"/>
  <c r="AH31" i="76"/>
  <c r="AQ31" i="76"/>
  <c r="K31" i="76"/>
  <c r="S31" i="76"/>
  <c r="AA31" i="76"/>
  <c r="AI31" i="76"/>
  <c r="AR31" i="76"/>
  <c r="D31" i="76"/>
  <c r="L31" i="76"/>
  <c r="T31" i="76"/>
  <c r="AB31" i="76"/>
  <c r="AJ31" i="76"/>
  <c r="AS31" i="76"/>
  <c r="BA31" i="76"/>
  <c r="DA31" i="76"/>
  <c r="DI31" i="76"/>
  <c r="DQ31" i="76"/>
  <c r="DY31" i="76"/>
  <c r="EG31" i="76"/>
  <c r="EO31" i="76"/>
  <c r="EW31" i="76"/>
  <c r="FE31" i="76"/>
  <c r="FM31" i="76"/>
  <c r="FU31" i="76"/>
  <c r="BB31" i="76"/>
  <c r="DB31" i="76"/>
  <c r="DJ31" i="76"/>
  <c r="DR31" i="76"/>
  <c r="DZ31" i="76"/>
  <c r="EH31" i="76"/>
  <c r="EP31" i="76"/>
  <c r="EX31" i="76"/>
  <c r="FF31" i="76"/>
  <c r="FN31" i="76"/>
  <c r="FV31" i="76"/>
  <c r="BC31" i="76"/>
  <c r="DC31" i="76"/>
  <c r="DK31" i="76"/>
  <c r="DS31" i="76"/>
  <c r="EA31" i="76"/>
  <c r="EI31" i="76"/>
  <c r="EQ31" i="76"/>
  <c r="EY31" i="76"/>
  <c r="FG31" i="76"/>
  <c r="FO31" i="76"/>
  <c r="FW31" i="76"/>
  <c r="AV31" i="76"/>
  <c r="CV31" i="76"/>
  <c r="DD31" i="76"/>
  <c r="DL31" i="76"/>
  <c r="DT31" i="76"/>
  <c r="EB31" i="76"/>
  <c r="EJ31" i="76"/>
  <c r="ER31" i="76"/>
  <c r="EZ31" i="76"/>
  <c r="FH31" i="76"/>
  <c r="FP31" i="76"/>
  <c r="FX31" i="76"/>
  <c r="AW31" i="76"/>
  <c r="CW31" i="76"/>
  <c r="DE31" i="76"/>
  <c r="DM31" i="76"/>
  <c r="DU31" i="76"/>
  <c r="EC31" i="76"/>
  <c r="EK31" i="76"/>
  <c r="ES31" i="76"/>
  <c r="FA31" i="76"/>
  <c r="FI31" i="76"/>
  <c r="FQ31" i="76"/>
  <c r="FY31" i="76"/>
  <c r="AX31" i="76"/>
  <c r="CX31" i="76"/>
  <c r="DF31" i="76"/>
  <c r="DN31" i="76"/>
  <c r="DV31" i="76"/>
  <c r="ED31" i="76"/>
  <c r="EL31" i="76"/>
  <c r="ET31" i="76"/>
  <c r="FB31" i="76"/>
  <c r="FJ31" i="76"/>
  <c r="FR31" i="76"/>
  <c r="FZ31" i="76"/>
  <c r="AY31" i="76"/>
  <c r="CY31" i="76"/>
  <c r="DG31" i="76"/>
  <c r="DO31" i="76"/>
  <c r="DW31" i="76"/>
  <c r="EE31" i="76"/>
  <c r="EM31" i="76"/>
  <c r="EU31" i="76"/>
  <c r="FC31" i="76"/>
  <c r="FK31" i="76"/>
  <c r="FS31" i="76"/>
  <c r="GA31" i="76"/>
  <c r="AZ31" i="76"/>
  <c r="CZ31" i="76"/>
  <c r="DH31" i="76"/>
  <c r="DP31" i="76"/>
  <c r="DX31" i="76"/>
  <c r="EF31" i="76"/>
  <c r="EN31" i="76"/>
  <c r="EV31" i="76"/>
  <c r="FD31" i="76"/>
  <c r="FL31" i="76"/>
  <c r="FT31" i="76"/>
  <c r="GB31" i="76"/>
  <c r="AU31" i="76"/>
  <c r="BD31" i="76"/>
  <c r="BE31" i="76"/>
  <c r="BF31" i="76"/>
  <c r="BG31" i="76"/>
  <c r="BH31" i="76"/>
  <c r="BI31" i="76"/>
  <c r="BJ31" i="76"/>
  <c r="BK31" i="76"/>
  <c r="BL31" i="76"/>
  <c r="BM31" i="76"/>
  <c r="BN31" i="76"/>
  <c r="BO31" i="76"/>
  <c r="BP31" i="76"/>
  <c r="BQ31" i="76"/>
  <c r="BR31" i="76"/>
  <c r="BS31" i="76"/>
  <c r="BT31" i="76"/>
  <c r="BU31" i="76"/>
  <c r="BV31" i="76"/>
  <c r="BW31" i="76"/>
  <c r="BX31" i="76"/>
  <c r="BY31" i="76"/>
  <c r="BZ31" i="76"/>
  <c r="CA31" i="76"/>
  <c r="CB31" i="76"/>
  <c r="CC31" i="76"/>
  <c r="CD31" i="76"/>
  <c r="CE31" i="76"/>
  <c r="CF31" i="76"/>
  <c r="CG31" i="76"/>
  <c r="CH31" i="76"/>
  <c r="CI31" i="76"/>
  <c r="CJ31" i="76"/>
  <c r="CK31" i="76"/>
  <c r="CL31" i="76"/>
  <c r="CM31" i="76"/>
  <c r="CN31" i="76"/>
  <c r="CO31" i="76"/>
  <c r="CP31" i="76"/>
  <c r="CQ31" i="76"/>
  <c r="CR31" i="76"/>
  <c r="CS31" i="76"/>
  <c r="CT31" i="76"/>
  <c r="CU31" i="76"/>
  <c r="H39" i="76"/>
  <c r="P39" i="76"/>
  <c r="X39" i="76"/>
  <c r="AF39" i="76"/>
  <c r="AN39" i="76"/>
  <c r="I39" i="76"/>
  <c r="Q39" i="76"/>
  <c r="Y39" i="76"/>
  <c r="AG39" i="76"/>
  <c r="AP39" i="76"/>
  <c r="J39" i="76"/>
  <c r="R39" i="76"/>
  <c r="Z39" i="76"/>
  <c r="AH39" i="76"/>
  <c r="AQ39" i="76"/>
  <c r="K39" i="76"/>
  <c r="S39" i="76"/>
  <c r="AA39" i="76"/>
  <c r="AI39" i="76"/>
  <c r="AR39" i="76"/>
  <c r="D39" i="76"/>
  <c r="L39" i="76"/>
  <c r="T39" i="76"/>
  <c r="AB39" i="76"/>
  <c r="AJ39" i="76"/>
  <c r="AS39" i="76"/>
  <c r="E39" i="76"/>
  <c r="M39" i="76"/>
  <c r="U39" i="76"/>
  <c r="AC39" i="76"/>
  <c r="AK39" i="76"/>
  <c r="AT39" i="76"/>
  <c r="F39" i="76"/>
  <c r="N39" i="76"/>
  <c r="V39" i="76"/>
  <c r="AD39" i="76"/>
  <c r="AL39" i="76"/>
  <c r="G39" i="76"/>
  <c r="O39" i="76"/>
  <c r="W39" i="76"/>
  <c r="AE39" i="76"/>
  <c r="AM39" i="76"/>
  <c r="AY39" i="76"/>
  <c r="CY39" i="76"/>
  <c r="DG39" i="76"/>
  <c r="DO39" i="76"/>
  <c r="DW39" i="76"/>
  <c r="EE39" i="76"/>
  <c r="EM39" i="76"/>
  <c r="EU39" i="76"/>
  <c r="FC39" i="76"/>
  <c r="FK39" i="76"/>
  <c r="FS39" i="76"/>
  <c r="GA39" i="76"/>
  <c r="AZ39" i="76"/>
  <c r="CZ39" i="76"/>
  <c r="DH39" i="76"/>
  <c r="DP39" i="76"/>
  <c r="DX39" i="76"/>
  <c r="EF39" i="76"/>
  <c r="EN39" i="76"/>
  <c r="EV39" i="76"/>
  <c r="FD39" i="76"/>
  <c r="FL39" i="76"/>
  <c r="FT39" i="76"/>
  <c r="GB39" i="76"/>
  <c r="BA39" i="76"/>
  <c r="DA39" i="76"/>
  <c r="DI39" i="76"/>
  <c r="DQ39" i="76"/>
  <c r="DY39" i="76"/>
  <c r="EG39" i="76"/>
  <c r="EO39" i="76"/>
  <c r="EW39" i="76"/>
  <c r="FE39" i="76"/>
  <c r="FM39" i="76"/>
  <c r="FU39" i="76"/>
  <c r="BB39" i="76"/>
  <c r="DB39" i="76"/>
  <c r="DJ39" i="76"/>
  <c r="DR39" i="76"/>
  <c r="DZ39" i="76"/>
  <c r="EH39" i="76"/>
  <c r="EP39" i="76"/>
  <c r="EX39" i="76"/>
  <c r="FF39" i="76"/>
  <c r="FN39" i="76"/>
  <c r="FV39" i="76"/>
  <c r="BC39" i="76"/>
  <c r="DC39" i="76"/>
  <c r="DK39" i="76"/>
  <c r="DS39" i="76"/>
  <c r="EA39" i="76"/>
  <c r="EI39" i="76"/>
  <c r="EQ39" i="76"/>
  <c r="EY39" i="76"/>
  <c r="FG39" i="76"/>
  <c r="FO39" i="76"/>
  <c r="FW39" i="76"/>
  <c r="AV39" i="76"/>
  <c r="CV39" i="76"/>
  <c r="DD39" i="76"/>
  <c r="DL39" i="76"/>
  <c r="DT39" i="76"/>
  <c r="EB39" i="76"/>
  <c r="EJ39" i="76"/>
  <c r="ER39" i="76"/>
  <c r="EZ39" i="76"/>
  <c r="FH39" i="76"/>
  <c r="FP39" i="76"/>
  <c r="FX39" i="76"/>
  <c r="AW39" i="76"/>
  <c r="CW39" i="76"/>
  <c r="DE39" i="76"/>
  <c r="DM39" i="76"/>
  <c r="DU39" i="76"/>
  <c r="EC39" i="76"/>
  <c r="EK39" i="76"/>
  <c r="ES39" i="76"/>
  <c r="FA39" i="76"/>
  <c r="FI39" i="76"/>
  <c r="FQ39" i="76"/>
  <c r="FY39" i="76"/>
  <c r="AX39" i="76"/>
  <c r="CX39" i="76"/>
  <c r="DF39" i="76"/>
  <c r="DN39" i="76"/>
  <c r="DV39" i="76"/>
  <c r="ED39" i="76"/>
  <c r="EL39" i="76"/>
  <c r="ET39" i="76"/>
  <c r="FB39" i="76"/>
  <c r="FJ39" i="76"/>
  <c r="FR39" i="76"/>
  <c r="FZ39" i="76"/>
  <c r="AU39" i="76"/>
  <c r="BD39" i="76"/>
  <c r="BE39" i="76"/>
  <c r="BF39" i="76"/>
  <c r="BG39" i="76"/>
  <c r="BH39" i="76"/>
  <c r="BI39" i="76"/>
  <c r="BJ39" i="76"/>
  <c r="BK39" i="76"/>
  <c r="BL39" i="76"/>
  <c r="BM39" i="76"/>
  <c r="BN39" i="76"/>
  <c r="BO39" i="76"/>
  <c r="BP39" i="76"/>
  <c r="BQ39" i="76"/>
  <c r="BR39" i="76"/>
  <c r="BS39" i="76"/>
  <c r="BT39" i="76"/>
  <c r="BU39" i="76"/>
  <c r="BV39" i="76"/>
  <c r="BW39" i="76"/>
  <c r="BX39" i="76"/>
  <c r="BY39" i="76"/>
  <c r="BZ39" i="76"/>
  <c r="CA39" i="76"/>
  <c r="CB39" i="76"/>
  <c r="CC39" i="76"/>
  <c r="CD39" i="76"/>
  <c r="CE39" i="76"/>
  <c r="CF39" i="76"/>
  <c r="CG39" i="76"/>
  <c r="CH39" i="76"/>
  <c r="CI39" i="76"/>
  <c r="CJ39" i="76"/>
  <c r="CK39" i="76"/>
  <c r="CL39" i="76"/>
  <c r="CM39" i="76"/>
  <c r="CN39" i="76"/>
  <c r="CO39" i="76"/>
  <c r="CP39" i="76"/>
  <c r="CQ39" i="76"/>
  <c r="CR39" i="76"/>
  <c r="CS39" i="76"/>
  <c r="CT39" i="76"/>
  <c r="CU39" i="76"/>
  <c r="H47" i="76"/>
  <c r="P47" i="76"/>
  <c r="X47" i="76"/>
  <c r="AF47" i="76"/>
  <c r="AN47" i="76"/>
  <c r="I47" i="76"/>
  <c r="Q47" i="76"/>
  <c r="Y47" i="76"/>
  <c r="AG47" i="76"/>
  <c r="AP47" i="76"/>
  <c r="J47" i="76"/>
  <c r="R47" i="76"/>
  <c r="Z47" i="76"/>
  <c r="AH47" i="76"/>
  <c r="AQ47" i="76"/>
  <c r="K47" i="76"/>
  <c r="S47" i="76"/>
  <c r="AA47" i="76"/>
  <c r="AI47" i="76"/>
  <c r="AR47" i="76"/>
  <c r="D47" i="76"/>
  <c r="L47" i="76"/>
  <c r="T47" i="76"/>
  <c r="AB47" i="76"/>
  <c r="AJ47" i="76"/>
  <c r="AS47" i="76"/>
  <c r="E47" i="76"/>
  <c r="M47" i="76"/>
  <c r="U47" i="76"/>
  <c r="AC47" i="76"/>
  <c r="AK47" i="76"/>
  <c r="AT47" i="76"/>
  <c r="F47" i="76"/>
  <c r="N47" i="76"/>
  <c r="V47" i="76"/>
  <c r="AD47" i="76"/>
  <c r="AL47" i="76"/>
  <c r="G47" i="76"/>
  <c r="O47" i="76"/>
  <c r="W47" i="76"/>
  <c r="AE47" i="76"/>
  <c r="AM47" i="76"/>
  <c r="AY47" i="76"/>
  <c r="CY47" i="76"/>
  <c r="DG47" i="76"/>
  <c r="DO47" i="76"/>
  <c r="DW47" i="76"/>
  <c r="EE47" i="76"/>
  <c r="EM47" i="76"/>
  <c r="AZ47" i="76"/>
  <c r="CZ47" i="76"/>
  <c r="DH47" i="76"/>
  <c r="DP47" i="76"/>
  <c r="DX47" i="76"/>
  <c r="EF47" i="76"/>
  <c r="EN47" i="76"/>
  <c r="EV47" i="76"/>
  <c r="FD47" i="76"/>
  <c r="FL47" i="76"/>
  <c r="FT47" i="76"/>
  <c r="GB47" i="76"/>
  <c r="BA47" i="76"/>
  <c r="DA47" i="76"/>
  <c r="DI47" i="76"/>
  <c r="DQ47" i="76"/>
  <c r="DY47" i="76"/>
  <c r="EG47" i="76"/>
  <c r="EO47" i="76"/>
  <c r="BB47" i="76"/>
  <c r="DB47" i="76"/>
  <c r="DJ47" i="76"/>
  <c r="DR47" i="76"/>
  <c r="DZ47" i="76"/>
  <c r="EH47" i="76"/>
  <c r="EP47" i="76"/>
  <c r="EX47" i="76"/>
  <c r="FF47" i="76"/>
  <c r="FN47" i="76"/>
  <c r="FV47" i="76"/>
  <c r="BC47" i="76"/>
  <c r="DC47" i="76"/>
  <c r="DK47" i="76"/>
  <c r="DS47" i="76"/>
  <c r="EA47" i="76"/>
  <c r="EI47" i="76"/>
  <c r="EQ47" i="76"/>
  <c r="EY47" i="76"/>
  <c r="AV47" i="76"/>
  <c r="CV47" i="76"/>
  <c r="DD47" i="76"/>
  <c r="DL47" i="76"/>
  <c r="DT47" i="76"/>
  <c r="EB47" i="76"/>
  <c r="EJ47" i="76"/>
  <c r="ER47" i="76"/>
  <c r="EZ47" i="76"/>
  <c r="FH47" i="76"/>
  <c r="FP47" i="76"/>
  <c r="FX47" i="76"/>
  <c r="AW47" i="76"/>
  <c r="CW47" i="76"/>
  <c r="DE47" i="76"/>
  <c r="DM47" i="76"/>
  <c r="DU47" i="76"/>
  <c r="EC47" i="76"/>
  <c r="EK47" i="76"/>
  <c r="ES47" i="76"/>
  <c r="FA47" i="76"/>
  <c r="FI47" i="76"/>
  <c r="FQ47" i="76"/>
  <c r="FY47" i="76"/>
  <c r="AX47" i="76"/>
  <c r="CX47" i="76"/>
  <c r="DF47" i="76"/>
  <c r="DN47" i="76"/>
  <c r="DV47" i="76"/>
  <c r="ED47" i="76"/>
  <c r="EL47" i="76"/>
  <c r="ET47" i="76"/>
  <c r="FB47" i="76"/>
  <c r="FJ47" i="76"/>
  <c r="FR47" i="76"/>
  <c r="FZ47" i="76"/>
  <c r="EU47" i="76"/>
  <c r="FS47" i="76"/>
  <c r="EW47" i="76"/>
  <c r="FU47" i="76"/>
  <c r="FC47" i="76"/>
  <c r="FW47" i="76"/>
  <c r="FE47" i="76"/>
  <c r="GA47" i="76"/>
  <c r="FG47" i="76"/>
  <c r="FK47" i="76"/>
  <c r="FM47" i="76"/>
  <c r="FO47" i="76"/>
  <c r="AU47" i="76"/>
  <c r="BD47" i="76"/>
  <c r="BE47" i="76"/>
  <c r="BF47" i="76"/>
  <c r="BG47" i="76"/>
  <c r="BH47" i="76"/>
  <c r="BI47" i="76"/>
  <c r="BJ47" i="76"/>
  <c r="BK47" i="76"/>
  <c r="BL47" i="76"/>
  <c r="BM47" i="76"/>
  <c r="BN47" i="76"/>
  <c r="BO47" i="76"/>
  <c r="BP47" i="76"/>
  <c r="BQ47" i="76"/>
  <c r="BR47" i="76"/>
  <c r="BS47" i="76"/>
  <c r="BT47" i="76"/>
  <c r="BU47" i="76"/>
  <c r="BV47" i="76"/>
  <c r="BW47" i="76"/>
  <c r="BX47" i="76"/>
  <c r="BY47" i="76"/>
  <c r="BZ47" i="76"/>
  <c r="CA47" i="76"/>
  <c r="CB47" i="76"/>
  <c r="CC47" i="76"/>
  <c r="CD47" i="76"/>
  <c r="CE47" i="76"/>
  <c r="CF47" i="76"/>
  <c r="CG47" i="76"/>
  <c r="CH47" i="76"/>
  <c r="CI47" i="76"/>
  <c r="CJ47" i="76"/>
  <c r="CK47" i="76"/>
  <c r="CL47" i="76"/>
  <c r="CM47" i="76"/>
  <c r="CN47" i="76"/>
  <c r="CO47" i="76"/>
  <c r="CP47" i="76"/>
  <c r="CQ47" i="76"/>
  <c r="CR47" i="76"/>
  <c r="CS47" i="76"/>
  <c r="CT47" i="76"/>
  <c r="CU47" i="76"/>
  <c r="K55" i="76"/>
  <c r="S55" i="76"/>
  <c r="AA55" i="76"/>
  <c r="AI55" i="76"/>
  <c r="AR55" i="76"/>
  <c r="D55" i="76"/>
  <c r="L55" i="76"/>
  <c r="T55" i="76"/>
  <c r="AB55" i="76"/>
  <c r="AJ55" i="76"/>
  <c r="AS55" i="76"/>
  <c r="E55" i="76"/>
  <c r="M55" i="76"/>
  <c r="U55" i="76"/>
  <c r="AC55" i="76"/>
  <c r="AK55" i="76"/>
  <c r="AT55" i="76"/>
  <c r="F55" i="76"/>
  <c r="N55" i="76"/>
  <c r="V55" i="76"/>
  <c r="AD55" i="76"/>
  <c r="AL55" i="76"/>
  <c r="G55" i="76"/>
  <c r="O55" i="76"/>
  <c r="W55" i="76"/>
  <c r="AE55" i="76"/>
  <c r="AM55" i="76"/>
  <c r="H55" i="76"/>
  <c r="P55" i="76"/>
  <c r="X55" i="76"/>
  <c r="AF55" i="76"/>
  <c r="AN55" i="76"/>
  <c r="I55" i="76"/>
  <c r="Q55" i="76"/>
  <c r="Y55" i="76"/>
  <c r="AG55" i="76"/>
  <c r="AP55" i="76"/>
  <c r="J55" i="76"/>
  <c r="R55" i="76"/>
  <c r="Z55" i="76"/>
  <c r="AH55" i="76"/>
  <c r="AQ55" i="76"/>
  <c r="AV55" i="76"/>
  <c r="CV55" i="76"/>
  <c r="DD55" i="76"/>
  <c r="DL55" i="76"/>
  <c r="DT55" i="76"/>
  <c r="EB55" i="76"/>
  <c r="EJ55" i="76"/>
  <c r="ER55" i="76"/>
  <c r="EZ55" i="76"/>
  <c r="FH55" i="76"/>
  <c r="FP55" i="76"/>
  <c r="FX55" i="76"/>
  <c r="AW55" i="76"/>
  <c r="CW55" i="76"/>
  <c r="DE55" i="76"/>
  <c r="DM55" i="76"/>
  <c r="DU55" i="76"/>
  <c r="EC55" i="76"/>
  <c r="EK55" i="76"/>
  <c r="ES55" i="76"/>
  <c r="FA55" i="76"/>
  <c r="FI55" i="76"/>
  <c r="FQ55" i="76"/>
  <c r="FY55" i="76"/>
  <c r="AX55" i="76"/>
  <c r="CX55" i="76"/>
  <c r="DF55" i="76"/>
  <c r="DN55" i="76"/>
  <c r="DV55" i="76"/>
  <c r="ED55" i="76"/>
  <c r="EL55" i="76"/>
  <c r="ET55" i="76"/>
  <c r="FB55" i="76"/>
  <c r="FJ55" i="76"/>
  <c r="FR55" i="76"/>
  <c r="FZ55" i="76"/>
  <c r="AY55" i="76"/>
  <c r="CY55" i="76"/>
  <c r="DG55" i="76"/>
  <c r="DO55" i="76"/>
  <c r="DW55" i="76"/>
  <c r="EE55" i="76"/>
  <c r="EM55" i="76"/>
  <c r="EU55" i="76"/>
  <c r="FC55" i="76"/>
  <c r="FK55" i="76"/>
  <c r="FS55" i="76"/>
  <c r="GA55" i="76"/>
  <c r="AZ55" i="76"/>
  <c r="CZ55" i="76"/>
  <c r="DH55" i="76"/>
  <c r="DP55" i="76"/>
  <c r="DX55" i="76"/>
  <c r="EF55" i="76"/>
  <c r="EN55" i="76"/>
  <c r="EV55" i="76"/>
  <c r="FD55" i="76"/>
  <c r="FL55" i="76"/>
  <c r="FT55" i="76"/>
  <c r="GB55" i="76"/>
  <c r="BA55" i="76"/>
  <c r="DA55" i="76"/>
  <c r="DI55" i="76"/>
  <c r="DQ55" i="76"/>
  <c r="DY55" i="76"/>
  <c r="EG55" i="76"/>
  <c r="EO55" i="76"/>
  <c r="EW55" i="76"/>
  <c r="FE55" i="76"/>
  <c r="FM55" i="76"/>
  <c r="FU55" i="76"/>
  <c r="BB55" i="76"/>
  <c r="DB55" i="76"/>
  <c r="DJ55" i="76"/>
  <c r="DR55" i="76"/>
  <c r="DZ55" i="76"/>
  <c r="EH55" i="76"/>
  <c r="EP55" i="76"/>
  <c r="EX55" i="76"/>
  <c r="FF55" i="76"/>
  <c r="FN55" i="76"/>
  <c r="FV55" i="76"/>
  <c r="BC55" i="76"/>
  <c r="DC55" i="76"/>
  <c r="DK55" i="76"/>
  <c r="DS55" i="76"/>
  <c r="EA55" i="76"/>
  <c r="EI55" i="76"/>
  <c r="EQ55" i="76"/>
  <c r="EY55" i="76"/>
  <c r="FG55" i="76"/>
  <c r="FO55" i="76"/>
  <c r="FW55" i="76"/>
  <c r="AU55" i="76"/>
  <c r="BD55" i="76"/>
  <c r="BE55" i="76"/>
  <c r="BF55" i="76"/>
  <c r="BG55" i="76"/>
  <c r="BH55" i="76"/>
  <c r="BI55" i="76"/>
  <c r="BJ55" i="76"/>
  <c r="BK55" i="76"/>
  <c r="BL55" i="76"/>
  <c r="BM55" i="76"/>
  <c r="BN55" i="76"/>
  <c r="BO55" i="76"/>
  <c r="BP55" i="76"/>
  <c r="BQ55" i="76"/>
  <c r="BR55" i="76"/>
  <c r="BS55" i="76"/>
  <c r="BT55" i="76"/>
  <c r="BU55" i="76"/>
  <c r="BV55" i="76"/>
  <c r="BW55" i="76"/>
  <c r="BX55" i="76"/>
  <c r="BY55" i="76"/>
  <c r="BZ55" i="76"/>
  <c r="CA55" i="76"/>
  <c r="CB55" i="76"/>
  <c r="CC55" i="76"/>
  <c r="CD55" i="76"/>
  <c r="CE55" i="76"/>
  <c r="CF55" i="76"/>
  <c r="CG55" i="76"/>
  <c r="CH55" i="76"/>
  <c r="CI55" i="76"/>
  <c r="CJ55" i="76"/>
  <c r="CK55" i="76"/>
  <c r="CL55" i="76"/>
  <c r="CM55" i="76"/>
  <c r="CN55" i="76"/>
  <c r="CO55" i="76"/>
  <c r="CP55" i="76"/>
  <c r="CQ55" i="76"/>
  <c r="CR55" i="76"/>
  <c r="CS55" i="76"/>
  <c r="CT55" i="76"/>
  <c r="CU55" i="76"/>
  <c r="K63" i="76"/>
  <c r="S63" i="76"/>
  <c r="AA63" i="76"/>
  <c r="AI63" i="76"/>
  <c r="AR63" i="76"/>
  <c r="D63" i="76"/>
  <c r="L63" i="76"/>
  <c r="T63" i="76"/>
  <c r="AB63" i="76"/>
  <c r="AJ63" i="76"/>
  <c r="AS63" i="76"/>
  <c r="E63" i="76"/>
  <c r="M63" i="76"/>
  <c r="U63" i="76"/>
  <c r="AC63" i="76"/>
  <c r="AK63" i="76"/>
  <c r="AT63" i="76"/>
  <c r="F63" i="76"/>
  <c r="N63" i="76"/>
  <c r="V63" i="76"/>
  <c r="AD63" i="76"/>
  <c r="AL63" i="76"/>
  <c r="G63" i="76"/>
  <c r="O63" i="76"/>
  <c r="W63" i="76"/>
  <c r="AE63" i="76"/>
  <c r="AM63" i="76"/>
  <c r="H63" i="76"/>
  <c r="P63" i="76"/>
  <c r="X63" i="76"/>
  <c r="AF63" i="76"/>
  <c r="AN63" i="76"/>
  <c r="I63" i="76"/>
  <c r="Q63" i="76"/>
  <c r="Y63" i="76"/>
  <c r="AG63" i="76"/>
  <c r="AP63" i="76"/>
  <c r="J63" i="76"/>
  <c r="R63" i="76"/>
  <c r="Z63" i="76"/>
  <c r="AH63" i="76"/>
  <c r="AQ63" i="76"/>
  <c r="BA63" i="76"/>
  <c r="DA63" i="76"/>
  <c r="DI63" i="76"/>
  <c r="DQ63" i="76"/>
  <c r="DY63" i="76"/>
  <c r="EG63" i="76"/>
  <c r="EO63" i="76"/>
  <c r="EW63" i="76"/>
  <c r="FE63" i="76"/>
  <c r="FM63" i="76"/>
  <c r="FU63" i="76"/>
  <c r="BB63" i="76"/>
  <c r="DB63" i="76"/>
  <c r="DJ63" i="76"/>
  <c r="DR63" i="76"/>
  <c r="DZ63" i="76"/>
  <c r="EH63" i="76"/>
  <c r="EP63" i="76"/>
  <c r="EX63" i="76"/>
  <c r="FF63" i="76"/>
  <c r="FN63" i="76"/>
  <c r="FV63" i="76"/>
  <c r="BC63" i="76"/>
  <c r="DC63" i="76"/>
  <c r="DK63" i="76"/>
  <c r="DS63" i="76"/>
  <c r="EA63" i="76"/>
  <c r="EI63" i="76"/>
  <c r="EQ63" i="76"/>
  <c r="EY63" i="76"/>
  <c r="FG63" i="76"/>
  <c r="FO63" i="76"/>
  <c r="FW63" i="76"/>
  <c r="AV63" i="76"/>
  <c r="CV63" i="76"/>
  <c r="DD63" i="76"/>
  <c r="DL63" i="76"/>
  <c r="DT63" i="76"/>
  <c r="EB63" i="76"/>
  <c r="EJ63" i="76"/>
  <c r="ER63" i="76"/>
  <c r="EZ63" i="76"/>
  <c r="FH63" i="76"/>
  <c r="FP63" i="76"/>
  <c r="FX63" i="76"/>
  <c r="AW63" i="76"/>
  <c r="CW63" i="76"/>
  <c r="DE63" i="76"/>
  <c r="DM63" i="76"/>
  <c r="DU63" i="76"/>
  <c r="EC63" i="76"/>
  <c r="EK63" i="76"/>
  <c r="ES63" i="76"/>
  <c r="FA63" i="76"/>
  <c r="FI63" i="76"/>
  <c r="FQ63" i="76"/>
  <c r="FY63" i="76"/>
  <c r="AX63" i="76"/>
  <c r="CX63" i="76"/>
  <c r="DF63" i="76"/>
  <c r="DN63" i="76"/>
  <c r="DV63" i="76"/>
  <c r="ED63" i="76"/>
  <c r="EL63" i="76"/>
  <c r="ET63" i="76"/>
  <c r="FB63" i="76"/>
  <c r="FJ63" i="76"/>
  <c r="FR63" i="76"/>
  <c r="FZ63" i="76"/>
  <c r="AY63" i="76"/>
  <c r="CY63" i="76"/>
  <c r="DG63" i="76"/>
  <c r="DO63" i="76"/>
  <c r="DW63" i="76"/>
  <c r="EE63" i="76"/>
  <c r="EM63" i="76"/>
  <c r="EU63" i="76"/>
  <c r="FC63" i="76"/>
  <c r="FK63" i="76"/>
  <c r="FS63" i="76"/>
  <c r="GA63" i="76"/>
  <c r="AZ63" i="76"/>
  <c r="CZ63" i="76"/>
  <c r="DH63" i="76"/>
  <c r="DP63" i="76"/>
  <c r="DX63" i="76"/>
  <c r="EF63" i="76"/>
  <c r="EN63" i="76"/>
  <c r="EV63" i="76"/>
  <c r="FD63" i="76"/>
  <c r="FL63" i="76"/>
  <c r="FT63" i="76"/>
  <c r="GB63" i="76"/>
  <c r="AU63" i="76"/>
  <c r="BD63" i="76"/>
  <c r="BE63" i="76"/>
  <c r="BF63" i="76"/>
  <c r="BG63" i="76"/>
  <c r="BH63" i="76"/>
  <c r="BI63" i="76"/>
  <c r="BJ63" i="76"/>
  <c r="BK63" i="76"/>
  <c r="BL63" i="76"/>
  <c r="BM63" i="76"/>
  <c r="BN63" i="76"/>
  <c r="BO63" i="76"/>
  <c r="BP63" i="76"/>
  <c r="BQ63" i="76"/>
  <c r="BR63" i="76"/>
  <c r="BS63" i="76"/>
  <c r="BT63" i="76"/>
  <c r="BU63" i="76"/>
  <c r="BV63" i="76"/>
  <c r="BW63" i="76"/>
  <c r="BX63" i="76"/>
  <c r="BY63" i="76"/>
  <c r="BZ63" i="76"/>
  <c r="CA63" i="76"/>
  <c r="CB63" i="76"/>
  <c r="CC63" i="76"/>
  <c r="CD63" i="76"/>
  <c r="CE63" i="76"/>
  <c r="CF63" i="76"/>
  <c r="CG63" i="76"/>
  <c r="CH63" i="76"/>
  <c r="CI63" i="76"/>
  <c r="CJ63" i="76"/>
  <c r="CK63" i="76"/>
  <c r="CL63" i="76"/>
  <c r="CM63" i="76"/>
  <c r="CN63" i="76"/>
  <c r="CO63" i="76"/>
  <c r="CP63" i="76"/>
  <c r="CQ63" i="76"/>
  <c r="CR63" i="76"/>
  <c r="CS63" i="76"/>
  <c r="CT63" i="76"/>
  <c r="CU63" i="76"/>
  <c r="I71" i="76"/>
  <c r="Q71" i="76"/>
  <c r="Y71" i="76"/>
  <c r="AG71" i="76"/>
  <c r="AP71" i="76"/>
  <c r="J71" i="76"/>
  <c r="R71" i="76"/>
  <c r="Z71" i="76"/>
  <c r="AH71" i="76"/>
  <c r="AQ71" i="76"/>
  <c r="K71" i="76"/>
  <c r="S71" i="76"/>
  <c r="AA71" i="76"/>
  <c r="AI71" i="76"/>
  <c r="AR71" i="76"/>
  <c r="D71" i="76"/>
  <c r="L71" i="76"/>
  <c r="T71" i="76"/>
  <c r="AB71" i="76"/>
  <c r="AJ71" i="76"/>
  <c r="AS71" i="76"/>
  <c r="E71" i="76"/>
  <c r="M71" i="76"/>
  <c r="U71" i="76"/>
  <c r="AC71" i="76"/>
  <c r="AK71" i="76"/>
  <c r="AT71" i="76"/>
  <c r="F71" i="76"/>
  <c r="N71" i="76"/>
  <c r="V71" i="76"/>
  <c r="AD71" i="76"/>
  <c r="AL71" i="76"/>
  <c r="G71" i="76"/>
  <c r="O71" i="76"/>
  <c r="W71" i="76"/>
  <c r="AE71" i="76"/>
  <c r="AM71" i="76"/>
  <c r="H71" i="76"/>
  <c r="P71" i="76"/>
  <c r="X71" i="76"/>
  <c r="AF71" i="76"/>
  <c r="AN71" i="76"/>
  <c r="BA71" i="76"/>
  <c r="DA71" i="76"/>
  <c r="DI71" i="76"/>
  <c r="DQ71" i="76"/>
  <c r="DY71" i="76"/>
  <c r="EG71" i="76"/>
  <c r="EO71" i="76"/>
  <c r="EW71" i="76"/>
  <c r="FE71" i="76"/>
  <c r="FM71" i="76"/>
  <c r="FU71" i="76"/>
  <c r="BB71" i="76"/>
  <c r="DB71" i="76"/>
  <c r="DJ71" i="76"/>
  <c r="DR71" i="76"/>
  <c r="DZ71" i="76"/>
  <c r="EH71" i="76"/>
  <c r="EP71" i="76"/>
  <c r="EX71" i="76"/>
  <c r="FF71" i="76"/>
  <c r="FN71" i="76"/>
  <c r="FV71" i="76"/>
  <c r="BC71" i="76"/>
  <c r="DC71" i="76"/>
  <c r="DK71" i="76"/>
  <c r="DS71" i="76"/>
  <c r="EA71" i="76"/>
  <c r="EI71" i="76"/>
  <c r="EQ71" i="76"/>
  <c r="EY71" i="76"/>
  <c r="FG71" i="76"/>
  <c r="FO71" i="76"/>
  <c r="FW71" i="76"/>
  <c r="AV71" i="76"/>
  <c r="CV71" i="76"/>
  <c r="DD71" i="76"/>
  <c r="DL71" i="76"/>
  <c r="DT71" i="76"/>
  <c r="EB71" i="76"/>
  <c r="EJ71" i="76"/>
  <c r="ER71" i="76"/>
  <c r="EZ71" i="76"/>
  <c r="FH71" i="76"/>
  <c r="FP71" i="76"/>
  <c r="FX71" i="76"/>
  <c r="AW71" i="76"/>
  <c r="CW71" i="76"/>
  <c r="DE71" i="76"/>
  <c r="DM71" i="76"/>
  <c r="DU71" i="76"/>
  <c r="EC71" i="76"/>
  <c r="EK71" i="76"/>
  <c r="ES71" i="76"/>
  <c r="FA71" i="76"/>
  <c r="FI71" i="76"/>
  <c r="FQ71" i="76"/>
  <c r="FY71" i="76"/>
  <c r="AX71" i="76"/>
  <c r="CX71" i="76"/>
  <c r="DF71" i="76"/>
  <c r="DN71" i="76"/>
  <c r="DV71" i="76"/>
  <c r="ED71" i="76"/>
  <c r="EL71" i="76"/>
  <c r="ET71" i="76"/>
  <c r="FB71" i="76"/>
  <c r="FJ71" i="76"/>
  <c r="FR71" i="76"/>
  <c r="FZ71" i="76"/>
  <c r="AY71" i="76"/>
  <c r="CY71" i="76"/>
  <c r="DG71" i="76"/>
  <c r="DO71" i="76"/>
  <c r="DW71" i="76"/>
  <c r="EE71" i="76"/>
  <c r="EM71" i="76"/>
  <c r="EU71" i="76"/>
  <c r="FC71" i="76"/>
  <c r="FK71" i="76"/>
  <c r="FS71" i="76"/>
  <c r="GA71" i="76"/>
  <c r="AZ71" i="76"/>
  <c r="CZ71" i="76"/>
  <c r="DH71" i="76"/>
  <c r="DP71" i="76"/>
  <c r="DX71" i="76"/>
  <c r="EF71" i="76"/>
  <c r="EN71" i="76"/>
  <c r="EV71" i="76"/>
  <c r="FD71" i="76"/>
  <c r="FL71" i="76"/>
  <c r="FT71" i="76"/>
  <c r="GB71" i="76"/>
  <c r="AU71" i="76"/>
  <c r="BD71" i="76"/>
  <c r="BE71" i="76"/>
  <c r="BF71" i="76"/>
  <c r="BG71" i="76"/>
  <c r="BH71" i="76"/>
  <c r="BI71" i="76"/>
  <c r="BJ71" i="76"/>
  <c r="BK71" i="76"/>
  <c r="BL71" i="76"/>
  <c r="BM71" i="76"/>
  <c r="BN71" i="76"/>
  <c r="BO71" i="76"/>
  <c r="BP71" i="76"/>
  <c r="BQ71" i="76"/>
  <c r="BR71" i="76"/>
  <c r="BS71" i="76"/>
  <c r="BT71" i="76"/>
  <c r="BU71" i="76"/>
  <c r="BV71" i="76"/>
  <c r="BW71" i="76"/>
  <c r="BX71" i="76"/>
  <c r="BY71" i="76"/>
  <c r="BZ71" i="76"/>
  <c r="CA71" i="76"/>
  <c r="CB71" i="76"/>
  <c r="CC71" i="76"/>
  <c r="CD71" i="76"/>
  <c r="CE71" i="76"/>
  <c r="CF71" i="76"/>
  <c r="CG71" i="76"/>
  <c r="CH71" i="76"/>
  <c r="CI71" i="76"/>
  <c r="CJ71" i="76"/>
  <c r="CK71" i="76"/>
  <c r="CL71" i="76"/>
  <c r="CM71" i="76"/>
  <c r="CN71" i="76"/>
  <c r="CO71" i="76"/>
  <c r="CP71" i="76"/>
  <c r="CQ71" i="76"/>
  <c r="CR71" i="76"/>
  <c r="CS71" i="76"/>
  <c r="CT71" i="76"/>
  <c r="CU71" i="76"/>
  <c r="I79" i="76"/>
  <c r="Q79" i="76"/>
  <c r="Y79" i="76"/>
  <c r="AG79" i="76"/>
  <c r="AP79" i="76"/>
  <c r="J79" i="76"/>
  <c r="R79" i="76"/>
  <c r="Z79" i="76"/>
  <c r="AH79" i="76"/>
  <c r="AQ79" i="76"/>
  <c r="K79" i="76"/>
  <c r="S79" i="76"/>
  <c r="AA79" i="76"/>
  <c r="AI79" i="76"/>
  <c r="AR79" i="76"/>
  <c r="D79" i="76"/>
  <c r="L79" i="76"/>
  <c r="T79" i="76"/>
  <c r="AB79" i="76"/>
  <c r="AJ79" i="76"/>
  <c r="AS79" i="76"/>
  <c r="E79" i="76"/>
  <c r="M79" i="76"/>
  <c r="U79" i="76"/>
  <c r="AC79" i="76"/>
  <c r="AK79" i="76"/>
  <c r="AT79" i="76"/>
  <c r="F79" i="76"/>
  <c r="N79" i="76"/>
  <c r="V79" i="76"/>
  <c r="AD79" i="76"/>
  <c r="AL79" i="76"/>
  <c r="G79" i="76"/>
  <c r="O79" i="76"/>
  <c r="W79" i="76"/>
  <c r="AE79" i="76"/>
  <c r="AM79" i="76"/>
  <c r="H79" i="76"/>
  <c r="P79" i="76"/>
  <c r="X79" i="76"/>
  <c r="AF79" i="76"/>
  <c r="AN79" i="76"/>
  <c r="AZ79" i="76"/>
  <c r="CZ79" i="76"/>
  <c r="DH79" i="76"/>
  <c r="DP79" i="76"/>
  <c r="DX79" i="76"/>
  <c r="EF79" i="76"/>
  <c r="EN79" i="76"/>
  <c r="EV79" i="76"/>
  <c r="FD79" i="76"/>
  <c r="FL79" i="76"/>
  <c r="FT79" i="76"/>
  <c r="GB79" i="76"/>
  <c r="BA79" i="76"/>
  <c r="DA79" i="76"/>
  <c r="DI79" i="76"/>
  <c r="DQ79" i="76"/>
  <c r="DY79" i="76"/>
  <c r="EG79" i="76"/>
  <c r="EO79" i="76"/>
  <c r="EW79" i="76"/>
  <c r="FE79" i="76"/>
  <c r="FM79" i="76"/>
  <c r="FU79" i="76"/>
  <c r="BB79" i="76"/>
  <c r="DB79" i="76"/>
  <c r="DJ79" i="76"/>
  <c r="DR79" i="76"/>
  <c r="DZ79" i="76"/>
  <c r="EH79" i="76"/>
  <c r="EP79" i="76"/>
  <c r="EX79" i="76"/>
  <c r="FF79" i="76"/>
  <c r="FN79" i="76"/>
  <c r="FV79" i="76"/>
  <c r="BC79" i="76"/>
  <c r="DC79" i="76"/>
  <c r="DK79" i="76"/>
  <c r="DS79" i="76"/>
  <c r="EA79" i="76"/>
  <c r="EI79" i="76"/>
  <c r="EQ79" i="76"/>
  <c r="EY79" i="76"/>
  <c r="FG79" i="76"/>
  <c r="FO79" i="76"/>
  <c r="FW79" i="76"/>
  <c r="AV79" i="76"/>
  <c r="CV79" i="76"/>
  <c r="DD79" i="76"/>
  <c r="DL79" i="76"/>
  <c r="DT79" i="76"/>
  <c r="EB79" i="76"/>
  <c r="EJ79" i="76"/>
  <c r="ER79" i="76"/>
  <c r="EZ79" i="76"/>
  <c r="FH79" i="76"/>
  <c r="FP79" i="76"/>
  <c r="FX79" i="76"/>
  <c r="AW79" i="76"/>
  <c r="CW79" i="76"/>
  <c r="DE79" i="76"/>
  <c r="DM79" i="76"/>
  <c r="DU79" i="76"/>
  <c r="EC79" i="76"/>
  <c r="EK79" i="76"/>
  <c r="ES79" i="76"/>
  <c r="FA79" i="76"/>
  <c r="FI79" i="76"/>
  <c r="FQ79" i="76"/>
  <c r="FY79" i="76"/>
  <c r="AX79" i="76"/>
  <c r="CX79" i="76"/>
  <c r="DF79" i="76"/>
  <c r="DN79" i="76"/>
  <c r="DV79" i="76"/>
  <c r="ED79" i="76"/>
  <c r="EL79" i="76"/>
  <c r="ET79" i="76"/>
  <c r="FB79" i="76"/>
  <c r="FJ79" i="76"/>
  <c r="FR79" i="76"/>
  <c r="FZ79" i="76"/>
  <c r="AY79" i="76"/>
  <c r="CY79" i="76"/>
  <c r="DG79" i="76"/>
  <c r="DO79" i="76"/>
  <c r="DW79" i="76"/>
  <c r="EE79" i="76"/>
  <c r="EM79" i="76"/>
  <c r="EU79" i="76"/>
  <c r="FC79" i="76"/>
  <c r="FK79" i="76"/>
  <c r="FS79" i="76"/>
  <c r="GA79" i="76"/>
  <c r="AU79" i="76"/>
  <c r="BD79" i="76"/>
  <c r="BE79" i="76"/>
  <c r="BF79" i="76"/>
  <c r="BG79" i="76"/>
  <c r="BH79" i="76"/>
  <c r="BI79" i="76"/>
  <c r="BJ79" i="76"/>
  <c r="BK79" i="76"/>
  <c r="BL79" i="76"/>
  <c r="BM79" i="76"/>
  <c r="BN79" i="76"/>
  <c r="BO79" i="76"/>
  <c r="BP79" i="76"/>
  <c r="BQ79" i="76"/>
  <c r="BR79" i="76"/>
  <c r="BS79" i="76"/>
  <c r="BT79" i="76"/>
  <c r="BU79" i="76"/>
  <c r="BV79" i="76"/>
  <c r="BW79" i="76"/>
  <c r="BX79" i="76"/>
  <c r="BY79" i="76"/>
  <c r="BZ79" i="76"/>
  <c r="CA79" i="76"/>
  <c r="CB79" i="76"/>
  <c r="CC79" i="76"/>
  <c r="CD79" i="76"/>
  <c r="CE79" i="76"/>
  <c r="CF79" i="76"/>
  <c r="CG79" i="76"/>
  <c r="CH79" i="76"/>
  <c r="CI79" i="76"/>
  <c r="CJ79" i="76"/>
  <c r="CK79" i="76"/>
  <c r="CL79" i="76"/>
  <c r="CM79" i="76"/>
  <c r="CN79" i="76"/>
  <c r="CO79" i="76"/>
  <c r="CP79" i="76"/>
  <c r="CQ79" i="76"/>
  <c r="CR79" i="76"/>
  <c r="CS79" i="76"/>
  <c r="CT79" i="76"/>
  <c r="CU79" i="76"/>
  <c r="G87" i="76"/>
  <c r="O87" i="76"/>
  <c r="W87" i="76"/>
  <c r="AE87" i="76"/>
  <c r="AM87" i="76"/>
  <c r="H87" i="76"/>
  <c r="P87" i="76"/>
  <c r="X87" i="76"/>
  <c r="AF87" i="76"/>
  <c r="AN87" i="76"/>
  <c r="I87" i="76"/>
  <c r="Q87" i="76"/>
  <c r="Y87" i="76"/>
  <c r="AG87" i="76"/>
  <c r="AP87" i="76"/>
  <c r="J87" i="76"/>
  <c r="R87" i="76"/>
  <c r="Z87" i="76"/>
  <c r="AH87" i="76"/>
  <c r="AQ87" i="76"/>
  <c r="K87" i="76"/>
  <c r="S87" i="76"/>
  <c r="AA87" i="76"/>
  <c r="AI87" i="76"/>
  <c r="AR87" i="76"/>
  <c r="D87" i="76"/>
  <c r="L87" i="76"/>
  <c r="T87" i="76"/>
  <c r="AB87" i="76"/>
  <c r="AJ87" i="76"/>
  <c r="AS87" i="76"/>
  <c r="E87" i="76"/>
  <c r="M87" i="76"/>
  <c r="U87" i="76"/>
  <c r="AC87" i="76"/>
  <c r="AK87" i="76"/>
  <c r="AT87" i="76"/>
  <c r="F87" i="76"/>
  <c r="N87" i="76"/>
  <c r="V87" i="76"/>
  <c r="AD87" i="76"/>
  <c r="AL87" i="76"/>
  <c r="AZ87" i="76"/>
  <c r="CZ87" i="76"/>
  <c r="DH87" i="76"/>
  <c r="DP87" i="76"/>
  <c r="DX87" i="76"/>
  <c r="EF87" i="76"/>
  <c r="EN87" i="76"/>
  <c r="EV87" i="76"/>
  <c r="FL87" i="76"/>
  <c r="FT87" i="76"/>
  <c r="GB87" i="76"/>
  <c r="BA87" i="76"/>
  <c r="DA87" i="76"/>
  <c r="DI87" i="76"/>
  <c r="DQ87" i="76"/>
  <c r="DY87" i="76"/>
  <c r="EG87" i="76"/>
  <c r="EO87" i="76"/>
  <c r="EW87" i="76"/>
  <c r="FE87" i="76"/>
  <c r="FM87" i="76"/>
  <c r="FU87" i="76"/>
  <c r="BB87" i="76"/>
  <c r="DB87" i="76"/>
  <c r="DJ87" i="76"/>
  <c r="DR87" i="76"/>
  <c r="DZ87" i="76"/>
  <c r="EH87" i="76"/>
  <c r="EP87" i="76"/>
  <c r="EX87" i="76"/>
  <c r="FF87" i="76"/>
  <c r="FN87" i="76"/>
  <c r="FV87" i="76"/>
  <c r="BC87" i="76"/>
  <c r="DC87" i="76"/>
  <c r="DK87" i="76"/>
  <c r="DS87" i="76"/>
  <c r="EA87" i="76"/>
  <c r="EI87" i="76"/>
  <c r="EQ87" i="76"/>
  <c r="EY87" i="76"/>
  <c r="FG87" i="76"/>
  <c r="FO87" i="76"/>
  <c r="FW87" i="76"/>
  <c r="AV87" i="76"/>
  <c r="CV87" i="76"/>
  <c r="DD87" i="76"/>
  <c r="DL87" i="76"/>
  <c r="DT87" i="76"/>
  <c r="EB87" i="76"/>
  <c r="EJ87" i="76"/>
  <c r="ER87" i="76"/>
  <c r="EZ87" i="76"/>
  <c r="FH87" i="76"/>
  <c r="FP87" i="76"/>
  <c r="FX87" i="76"/>
  <c r="AW87" i="76"/>
  <c r="CW87" i="76"/>
  <c r="DE87" i="76"/>
  <c r="DM87" i="76"/>
  <c r="DU87" i="76"/>
  <c r="EC87" i="76"/>
  <c r="EK87" i="76"/>
  <c r="ES87" i="76"/>
  <c r="FA87" i="76"/>
  <c r="FI87" i="76"/>
  <c r="FQ87" i="76"/>
  <c r="FY87" i="76"/>
  <c r="AX87" i="76"/>
  <c r="CX87" i="76"/>
  <c r="DF87" i="76"/>
  <c r="DN87" i="76"/>
  <c r="DV87" i="76"/>
  <c r="ED87" i="76"/>
  <c r="EL87" i="76"/>
  <c r="ET87" i="76"/>
  <c r="FB87" i="76"/>
  <c r="FJ87" i="76"/>
  <c r="FR87" i="76"/>
  <c r="FZ87" i="76"/>
  <c r="AY87" i="76"/>
  <c r="CY87" i="76"/>
  <c r="DG87" i="76"/>
  <c r="DO87" i="76"/>
  <c r="DW87" i="76"/>
  <c r="EE87" i="76"/>
  <c r="EM87" i="76"/>
  <c r="EU87" i="76"/>
  <c r="FC87" i="76"/>
  <c r="FK87" i="76"/>
  <c r="FS87" i="76"/>
  <c r="GA87" i="76"/>
  <c r="AU87" i="76"/>
  <c r="BD87" i="76"/>
  <c r="BE87" i="76"/>
  <c r="BF87" i="76"/>
  <c r="BG87" i="76"/>
  <c r="BH87" i="76"/>
  <c r="BI87" i="76"/>
  <c r="BJ87" i="76"/>
  <c r="BK87" i="76"/>
  <c r="BL87" i="76"/>
  <c r="BM87" i="76"/>
  <c r="BN87" i="76"/>
  <c r="BO87" i="76"/>
  <c r="BP87" i="76"/>
  <c r="BQ87" i="76"/>
  <c r="BR87" i="76"/>
  <c r="BS87" i="76"/>
  <c r="BT87" i="76"/>
  <c r="BU87" i="76"/>
  <c r="BV87" i="76"/>
  <c r="BW87" i="76"/>
  <c r="BX87" i="76"/>
  <c r="BY87" i="76"/>
  <c r="BZ87" i="76"/>
  <c r="CA87" i="76"/>
  <c r="CB87" i="76"/>
  <c r="CC87" i="76"/>
  <c r="CD87" i="76"/>
  <c r="CE87" i="76"/>
  <c r="CF87" i="76"/>
  <c r="CG87" i="76"/>
  <c r="CH87" i="76"/>
  <c r="CI87" i="76"/>
  <c r="CJ87" i="76"/>
  <c r="CK87" i="76"/>
  <c r="CL87" i="76"/>
  <c r="CM87" i="76"/>
  <c r="CN87" i="76"/>
  <c r="CO87" i="76"/>
  <c r="CP87" i="76"/>
  <c r="CQ87" i="76"/>
  <c r="CR87" i="76"/>
  <c r="CS87" i="76"/>
  <c r="CT87" i="76"/>
  <c r="CU87" i="76"/>
  <c r="G95" i="76"/>
  <c r="O95" i="76"/>
  <c r="W95" i="76"/>
  <c r="AE95" i="76"/>
  <c r="AM95" i="76"/>
  <c r="H95" i="76"/>
  <c r="P95" i="76"/>
  <c r="X95" i="76"/>
  <c r="AF95" i="76"/>
  <c r="AN95" i="76"/>
  <c r="I95" i="76"/>
  <c r="Q95" i="76"/>
  <c r="Y95" i="76"/>
  <c r="AG95" i="76"/>
  <c r="AP95" i="76"/>
  <c r="J95" i="76"/>
  <c r="R95" i="76"/>
  <c r="Z95" i="76"/>
  <c r="AH95" i="76"/>
  <c r="AQ95" i="76"/>
  <c r="K95" i="76"/>
  <c r="S95" i="76"/>
  <c r="AA95" i="76"/>
  <c r="AI95" i="76"/>
  <c r="AR95" i="76"/>
  <c r="D95" i="76"/>
  <c r="L95" i="76"/>
  <c r="T95" i="76"/>
  <c r="AB95" i="76"/>
  <c r="AJ95" i="76"/>
  <c r="AS95" i="76"/>
  <c r="E95" i="76"/>
  <c r="M95" i="76"/>
  <c r="U95" i="76"/>
  <c r="AC95" i="76"/>
  <c r="AK95" i="76"/>
  <c r="AT95" i="76"/>
  <c r="F95" i="76"/>
  <c r="N95" i="76"/>
  <c r="V95" i="76"/>
  <c r="AD95" i="76"/>
  <c r="AL95" i="76"/>
  <c r="AW95" i="76"/>
  <c r="CW95" i="76"/>
  <c r="DE95" i="76"/>
  <c r="DM95" i="76"/>
  <c r="DU95" i="76"/>
  <c r="EC95" i="76"/>
  <c r="EK95" i="76"/>
  <c r="ES95" i="76"/>
  <c r="FA95" i="76"/>
  <c r="FI95" i="76"/>
  <c r="FQ95" i="76"/>
  <c r="FY95" i="76"/>
  <c r="AX95" i="76"/>
  <c r="CX95" i="76"/>
  <c r="DF95" i="76"/>
  <c r="DN95" i="76"/>
  <c r="DV95" i="76"/>
  <c r="ED95" i="76"/>
  <c r="EL95" i="76"/>
  <c r="ET95" i="76"/>
  <c r="FB95" i="76"/>
  <c r="FJ95" i="76"/>
  <c r="FR95" i="76"/>
  <c r="FZ95" i="76"/>
  <c r="AY95" i="76"/>
  <c r="CY95" i="76"/>
  <c r="DG95" i="76"/>
  <c r="DO95" i="76"/>
  <c r="DW95" i="76"/>
  <c r="EE95" i="76"/>
  <c r="EM95" i="76"/>
  <c r="EU95" i="76"/>
  <c r="FC95" i="76"/>
  <c r="FK95" i="76"/>
  <c r="FS95" i="76"/>
  <c r="GA95" i="76"/>
  <c r="AZ95" i="76"/>
  <c r="CZ95" i="76"/>
  <c r="DH95" i="76"/>
  <c r="DP95" i="76"/>
  <c r="DX95" i="76"/>
  <c r="EF95" i="76"/>
  <c r="EN95" i="76"/>
  <c r="EV95" i="76"/>
  <c r="FD95" i="76"/>
  <c r="FL95" i="76"/>
  <c r="FT95" i="76"/>
  <c r="GB95" i="76"/>
  <c r="BA95" i="76"/>
  <c r="DA95" i="76"/>
  <c r="DI95" i="76"/>
  <c r="DQ95" i="76"/>
  <c r="DY95" i="76"/>
  <c r="EG95" i="76"/>
  <c r="EO95" i="76"/>
  <c r="EW95" i="76"/>
  <c r="FE95" i="76"/>
  <c r="FM95" i="76"/>
  <c r="FU95" i="76"/>
  <c r="BB95" i="76"/>
  <c r="DB95" i="76"/>
  <c r="DJ95" i="76"/>
  <c r="DR95" i="76"/>
  <c r="DZ95" i="76"/>
  <c r="EH95" i="76"/>
  <c r="EP95" i="76"/>
  <c r="EX95" i="76"/>
  <c r="FF95" i="76"/>
  <c r="FN95" i="76"/>
  <c r="FV95" i="76"/>
  <c r="BC95" i="76"/>
  <c r="DC95" i="76"/>
  <c r="DK95" i="76"/>
  <c r="DS95" i="76"/>
  <c r="EA95" i="76"/>
  <c r="EI95" i="76"/>
  <c r="EQ95" i="76"/>
  <c r="EY95" i="76"/>
  <c r="FG95" i="76"/>
  <c r="FO95" i="76"/>
  <c r="FW95" i="76"/>
  <c r="AV95" i="76"/>
  <c r="CV95" i="76"/>
  <c r="DD95" i="76"/>
  <c r="DL95" i="76"/>
  <c r="DT95" i="76"/>
  <c r="EB95" i="76"/>
  <c r="EJ95" i="76"/>
  <c r="ER95" i="76"/>
  <c r="EZ95" i="76"/>
  <c r="FH95" i="76"/>
  <c r="FP95" i="76"/>
  <c r="FX95" i="76"/>
  <c r="AU95" i="76"/>
  <c r="BD95" i="76"/>
  <c r="BE95" i="76"/>
  <c r="BF95" i="76"/>
  <c r="BG95" i="76"/>
  <c r="BH95" i="76"/>
  <c r="BI95" i="76"/>
  <c r="BJ95" i="76"/>
  <c r="BK95" i="76"/>
  <c r="BL95" i="76"/>
  <c r="BM95" i="76"/>
  <c r="BN95" i="76"/>
  <c r="BO95" i="76"/>
  <c r="BP95" i="76"/>
  <c r="BQ95" i="76"/>
  <c r="BR95" i="76"/>
  <c r="BS95" i="76"/>
  <c r="BT95" i="76"/>
  <c r="BU95" i="76"/>
  <c r="BV95" i="76"/>
  <c r="BW95" i="76"/>
  <c r="BX95" i="76"/>
  <c r="BY95" i="76"/>
  <c r="BZ95" i="76"/>
  <c r="CA95" i="76"/>
  <c r="CB95" i="76"/>
  <c r="CC95" i="76"/>
  <c r="CD95" i="76"/>
  <c r="CE95" i="76"/>
  <c r="CF95" i="76"/>
  <c r="CG95" i="76"/>
  <c r="CH95" i="76"/>
  <c r="CI95" i="76"/>
  <c r="CJ95" i="76"/>
  <c r="CK95" i="76"/>
  <c r="CL95" i="76"/>
  <c r="CM95" i="76"/>
  <c r="CN95" i="76"/>
  <c r="CO95" i="76"/>
  <c r="CP95" i="76"/>
  <c r="CQ95" i="76"/>
  <c r="CR95" i="76"/>
  <c r="CS95" i="76"/>
  <c r="CT95" i="76"/>
  <c r="CU95" i="76"/>
  <c r="D103" i="76"/>
  <c r="L103" i="76"/>
  <c r="T103" i="76"/>
  <c r="AB103" i="76"/>
  <c r="AJ103" i="76"/>
  <c r="AJ234" i="76" s="1"/>
  <c r="AS103" i="76"/>
  <c r="AS234" i="76" s="1"/>
  <c r="E103" i="76"/>
  <c r="M103" i="76"/>
  <c r="U103" i="76"/>
  <c r="AC103" i="76"/>
  <c r="AK103" i="76"/>
  <c r="AK234" i="76" s="1"/>
  <c r="AT103" i="76"/>
  <c r="AT234" i="76" s="1"/>
  <c r="F103" i="76"/>
  <c r="N103" i="76"/>
  <c r="V103" i="76"/>
  <c r="AD103" i="76"/>
  <c r="AL103" i="76"/>
  <c r="AL234" i="76" s="1"/>
  <c r="G103" i="76"/>
  <c r="O103" i="76"/>
  <c r="W103" i="76"/>
  <c r="AE103" i="76"/>
  <c r="AM103" i="76"/>
  <c r="AM234" i="76" s="1"/>
  <c r="H103" i="76"/>
  <c r="P103" i="76"/>
  <c r="X103" i="76"/>
  <c r="AF103" i="76"/>
  <c r="AN103" i="76"/>
  <c r="AN234" i="76" s="1"/>
  <c r="I103" i="76"/>
  <c r="Q103" i="76"/>
  <c r="Y103" i="76"/>
  <c r="AG103" i="76"/>
  <c r="AP103" i="76"/>
  <c r="AP234" i="76" s="1"/>
  <c r="J103" i="76"/>
  <c r="R103" i="76"/>
  <c r="Z103" i="76"/>
  <c r="AH103" i="76"/>
  <c r="AQ103" i="76"/>
  <c r="AQ234" i="76" s="1"/>
  <c r="K103" i="76"/>
  <c r="S103" i="76"/>
  <c r="AA103" i="76"/>
  <c r="AI103" i="76"/>
  <c r="AI234" i="76" s="1"/>
  <c r="AR103" i="76"/>
  <c r="AW103" i="76"/>
  <c r="AW234" i="76" s="1"/>
  <c r="CW103" i="76"/>
  <c r="CW234" i="76" s="1"/>
  <c r="DE103" i="76"/>
  <c r="DE234" i="76" s="1"/>
  <c r="DM103" i="76"/>
  <c r="DM234" i="76" s="1"/>
  <c r="DU103" i="76"/>
  <c r="DU234" i="76" s="1"/>
  <c r="EC103" i="76"/>
  <c r="EC234" i="76" s="1"/>
  <c r="EK103" i="76"/>
  <c r="EK234" i="76" s="1"/>
  <c r="ES103" i="76"/>
  <c r="ES234" i="76" s="1"/>
  <c r="FA103" i="76"/>
  <c r="FA234" i="76" s="1"/>
  <c r="FI103" i="76"/>
  <c r="FI234" i="76" s="1"/>
  <c r="FQ103" i="76"/>
  <c r="FQ234" i="76" s="1"/>
  <c r="FY103" i="76"/>
  <c r="FY234" i="76" s="1"/>
  <c r="AX103" i="76"/>
  <c r="AX234" i="76" s="1"/>
  <c r="CX103" i="76"/>
  <c r="CX234" i="76" s="1"/>
  <c r="DF103" i="76"/>
  <c r="DF234" i="76" s="1"/>
  <c r="DN103" i="76"/>
  <c r="DN234" i="76" s="1"/>
  <c r="DV103" i="76"/>
  <c r="DV234" i="76" s="1"/>
  <c r="ED103" i="76"/>
  <c r="ED234" i="76" s="1"/>
  <c r="EL103" i="76"/>
  <c r="EL234" i="76" s="1"/>
  <c r="ET103" i="76"/>
  <c r="ET234" i="76" s="1"/>
  <c r="FB103" i="76"/>
  <c r="FB234" i="76" s="1"/>
  <c r="FJ103" i="76"/>
  <c r="FJ234" i="76" s="1"/>
  <c r="FR103" i="76"/>
  <c r="FR234" i="76" s="1"/>
  <c r="FZ103" i="76"/>
  <c r="FZ234" i="76" s="1"/>
  <c r="AY103" i="76"/>
  <c r="AY234" i="76" s="1"/>
  <c r="CY103" i="76"/>
  <c r="CY234" i="76" s="1"/>
  <c r="DG103" i="76"/>
  <c r="DG234" i="76" s="1"/>
  <c r="DO103" i="76"/>
  <c r="DO234" i="76" s="1"/>
  <c r="DW103" i="76"/>
  <c r="DW234" i="76" s="1"/>
  <c r="EE103" i="76"/>
  <c r="EE234" i="76" s="1"/>
  <c r="EM103" i="76"/>
  <c r="EM234" i="76" s="1"/>
  <c r="EU103" i="76"/>
  <c r="EU234" i="76" s="1"/>
  <c r="FC103" i="76"/>
  <c r="FC234" i="76" s="1"/>
  <c r="FK103" i="76"/>
  <c r="FK234" i="76" s="1"/>
  <c r="FS103" i="76"/>
  <c r="FS234" i="76" s="1"/>
  <c r="GA103" i="76"/>
  <c r="GA234" i="76" s="1"/>
  <c r="AZ103" i="76"/>
  <c r="AZ234" i="76" s="1"/>
  <c r="CZ103" i="76"/>
  <c r="CZ234" i="76" s="1"/>
  <c r="DH103" i="76"/>
  <c r="DH234" i="76" s="1"/>
  <c r="DP103" i="76"/>
  <c r="DP234" i="76" s="1"/>
  <c r="DX103" i="76"/>
  <c r="DX234" i="76" s="1"/>
  <c r="EF103" i="76"/>
  <c r="EF234" i="76" s="1"/>
  <c r="EN103" i="76"/>
  <c r="EN234" i="76" s="1"/>
  <c r="EV103" i="76"/>
  <c r="EV234" i="76" s="1"/>
  <c r="FD103" i="76"/>
  <c r="FD234" i="76" s="1"/>
  <c r="FL103" i="76"/>
  <c r="FL234" i="76" s="1"/>
  <c r="FT103" i="76"/>
  <c r="FT234" i="76" s="1"/>
  <c r="GB103" i="76"/>
  <c r="GB234" i="76" s="1"/>
  <c r="BA103" i="76"/>
  <c r="BA234" i="76" s="1"/>
  <c r="DA103" i="76"/>
  <c r="DA234" i="76" s="1"/>
  <c r="DI103" i="76"/>
  <c r="DI234" i="76" s="1"/>
  <c r="DQ103" i="76"/>
  <c r="DQ234" i="76" s="1"/>
  <c r="DY103" i="76"/>
  <c r="DY234" i="76" s="1"/>
  <c r="EG103" i="76"/>
  <c r="EG234" i="76" s="1"/>
  <c r="EO103" i="76"/>
  <c r="EO234" i="76" s="1"/>
  <c r="EW103" i="76"/>
  <c r="EW234" i="76" s="1"/>
  <c r="FE103" i="76"/>
  <c r="FE234" i="76" s="1"/>
  <c r="FM103" i="76"/>
  <c r="FM234" i="76" s="1"/>
  <c r="FU103" i="76"/>
  <c r="FU234" i="76" s="1"/>
  <c r="BB103" i="76"/>
  <c r="BB234" i="76" s="1"/>
  <c r="DB103" i="76"/>
  <c r="DB234" i="76" s="1"/>
  <c r="DJ103" i="76"/>
  <c r="DJ234" i="76" s="1"/>
  <c r="DR103" i="76"/>
  <c r="DR234" i="76" s="1"/>
  <c r="DZ103" i="76"/>
  <c r="DZ234" i="76" s="1"/>
  <c r="EH103" i="76"/>
  <c r="EH234" i="76" s="1"/>
  <c r="EP103" i="76"/>
  <c r="EP234" i="76" s="1"/>
  <c r="EX103" i="76"/>
  <c r="EX234" i="76" s="1"/>
  <c r="FF103" i="76"/>
  <c r="FF234" i="76" s="1"/>
  <c r="FN103" i="76"/>
  <c r="FN234" i="76" s="1"/>
  <c r="FV103" i="76"/>
  <c r="FV234" i="76" s="1"/>
  <c r="BC103" i="76"/>
  <c r="BC234" i="76" s="1"/>
  <c r="DC103" i="76"/>
  <c r="DC234" i="76" s="1"/>
  <c r="DK103" i="76"/>
  <c r="DK234" i="76" s="1"/>
  <c r="DS103" i="76"/>
  <c r="DS234" i="76" s="1"/>
  <c r="EA103" i="76"/>
  <c r="EA234" i="76" s="1"/>
  <c r="EI103" i="76"/>
  <c r="EI234" i="76" s="1"/>
  <c r="EQ103" i="76"/>
  <c r="EQ234" i="76" s="1"/>
  <c r="EY103" i="76"/>
  <c r="EY234" i="76" s="1"/>
  <c r="FG103" i="76"/>
  <c r="FG234" i="76" s="1"/>
  <c r="FO103" i="76"/>
  <c r="FO234" i="76" s="1"/>
  <c r="FW103" i="76"/>
  <c r="FW234" i="76" s="1"/>
  <c r="AV103" i="76"/>
  <c r="AV234" i="76" s="1"/>
  <c r="CV103" i="76"/>
  <c r="CV234" i="76" s="1"/>
  <c r="DD103" i="76"/>
  <c r="DD234" i="76" s="1"/>
  <c r="DL103" i="76"/>
  <c r="DL234" i="76" s="1"/>
  <c r="DT103" i="76"/>
  <c r="DT234" i="76" s="1"/>
  <c r="EB103" i="76"/>
  <c r="EB234" i="76" s="1"/>
  <c r="EJ103" i="76"/>
  <c r="EJ234" i="76" s="1"/>
  <c r="ER103" i="76"/>
  <c r="ER234" i="76" s="1"/>
  <c r="EZ103" i="76"/>
  <c r="EZ234" i="76" s="1"/>
  <c r="FH103" i="76"/>
  <c r="FH234" i="76" s="1"/>
  <c r="FP103" i="76"/>
  <c r="FP234" i="76" s="1"/>
  <c r="FX103" i="76"/>
  <c r="FX234" i="76" s="1"/>
  <c r="AU103" i="76"/>
  <c r="AU234" i="76" s="1"/>
  <c r="BD103" i="76"/>
  <c r="BD234" i="76" s="1"/>
  <c r="BE103" i="76"/>
  <c r="BE234" i="76" s="1"/>
  <c r="BF103" i="76"/>
  <c r="BF234" i="76" s="1"/>
  <c r="BG103" i="76"/>
  <c r="BG234" i="76" s="1"/>
  <c r="BH103" i="76"/>
  <c r="BH234" i="76" s="1"/>
  <c r="BI103" i="76"/>
  <c r="BI234" i="76" s="1"/>
  <c r="BJ103" i="76"/>
  <c r="BJ234" i="76" s="1"/>
  <c r="BK103" i="76"/>
  <c r="BK234" i="76" s="1"/>
  <c r="BL103" i="76"/>
  <c r="BL234" i="76" s="1"/>
  <c r="BM103" i="76"/>
  <c r="BM234" i="76" s="1"/>
  <c r="BN103" i="76"/>
  <c r="BN234" i="76" s="1"/>
  <c r="BO103" i="76"/>
  <c r="BO234" i="76" s="1"/>
  <c r="BP103" i="76"/>
  <c r="BP234" i="76" s="1"/>
  <c r="BQ103" i="76"/>
  <c r="BQ234" i="76" s="1"/>
  <c r="BR103" i="76"/>
  <c r="BR234" i="76" s="1"/>
  <c r="BS103" i="76"/>
  <c r="BS234" i="76" s="1"/>
  <c r="BT103" i="76"/>
  <c r="BT234" i="76" s="1"/>
  <c r="BU103" i="76"/>
  <c r="BU234" i="76" s="1"/>
  <c r="BV103" i="76"/>
  <c r="BV234" i="76" s="1"/>
  <c r="BW103" i="76"/>
  <c r="BW234" i="76" s="1"/>
  <c r="BX103" i="76"/>
  <c r="BX234" i="76" s="1"/>
  <c r="BY103" i="76"/>
  <c r="BY234" i="76" s="1"/>
  <c r="BZ103" i="76"/>
  <c r="BZ234" i="76" s="1"/>
  <c r="CA103" i="76"/>
  <c r="CA234" i="76" s="1"/>
  <c r="CB103" i="76"/>
  <c r="CB234" i="76" s="1"/>
  <c r="CC103" i="76"/>
  <c r="CC234" i="76" s="1"/>
  <c r="CD103" i="76"/>
  <c r="CD234" i="76" s="1"/>
  <c r="CE103" i="76"/>
  <c r="CE234" i="76" s="1"/>
  <c r="CF103" i="76"/>
  <c r="CF234" i="76" s="1"/>
  <c r="CG103" i="76"/>
  <c r="CG234" i="76" s="1"/>
  <c r="CH103" i="76"/>
  <c r="CH234" i="76" s="1"/>
  <c r="CI103" i="76"/>
  <c r="CI234" i="76" s="1"/>
  <c r="CJ103" i="76"/>
  <c r="CJ234" i="76" s="1"/>
  <c r="CK103" i="76"/>
  <c r="CK234" i="76" s="1"/>
  <c r="CL103" i="76"/>
  <c r="CL234" i="76" s="1"/>
  <c r="CM103" i="76"/>
  <c r="CM234" i="76" s="1"/>
  <c r="CN103" i="76"/>
  <c r="CN234" i="76" s="1"/>
  <c r="CO103" i="76"/>
  <c r="CO234" i="76" s="1"/>
  <c r="CP103" i="76"/>
  <c r="CP234" i="76" s="1"/>
  <c r="CQ103" i="76"/>
  <c r="CQ234" i="76" s="1"/>
  <c r="CR103" i="76"/>
  <c r="CR234" i="76" s="1"/>
  <c r="CS103" i="76"/>
  <c r="CS234" i="76" s="1"/>
  <c r="CT103" i="76"/>
  <c r="CT234" i="76" s="1"/>
  <c r="CU103" i="76"/>
  <c r="CU234" i="76" s="1"/>
  <c r="D111" i="76"/>
  <c r="L111" i="76"/>
  <c r="T111" i="76"/>
  <c r="AB111" i="76"/>
  <c r="AJ111" i="76"/>
  <c r="AS111" i="76"/>
  <c r="E111" i="76"/>
  <c r="M111" i="76"/>
  <c r="U111" i="76"/>
  <c r="AC111" i="76"/>
  <c r="AK111" i="76"/>
  <c r="AT111" i="76"/>
  <c r="F111" i="76"/>
  <c r="N111" i="76"/>
  <c r="V111" i="76"/>
  <c r="AD111" i="76"/>
  <c r="AL111" i="76"/>
  <c r="G111" i="76"/>
  <c r="O111" i="76"/>
  <c r="W111" i="76"/>
  <c r="AE111" i="76"/>
  <c r="AM111" i="76"/>
  <c r="H111" i="76"/>
  <c r="P111" i="76"/>
  <c r="X111" i="76"/>
  <c r="AF111" i="76"/>
  <c r="AN111" i="76"/>
  <c r="I111" i="76"/>
  <c r="Q111" i="76"/>
  <c r="Y111" i="76"/>
  <c r="AG111" i="76"/>
  <c r="AP111" i="76"/>
  <c r="J111" i="76"/>
  <c r="R111" i="76"/>
  <c r="Z111" i="76"/>
  <c r="AH111" i="76"/>
  <c r="AQ111" i="76"/>
  <c r="K111" i="76"/>
  <c r="S111" i="76"/>
  <c r="AA111" i="76"/>
  <c r="AI111" i="76"/>
  <c r="AR111" i="76"/>
  <c r="BB111" i="76"/>
  <c r="DB111" i="76"/>
  <c r="DJ111" i="76"/>
  <c r="DR111" i="76"/>
  <c r="DZ111" i="76"/>
  <c r="EH111" i="76"/>
  <c r="EP111" i="76"/>
  <c r="EX111" i="76"/>
  <c r="FF111" i="76"/>
  <c r="FN111" i="76"/>
  <c r="FV111" i="76"/>
  <c r="BC111" i="76"/>
  <c r="DC111" i="76"/>
  <c r="DK111" i="76"/>
  <c r="DS111" i="76"/>
  <c r="EA111" i="76"/>
  <c r="EI111" i="76"/>
  <c r="EQ111" i="76"/>
  <c r="EY111" i="76"/>
  <c r="FG111" i="76"/>
  <c r="FO111" i="76"/>
  <c r="FW111" i="76"/>
  <c r="AV111" i="76"/>
  <c r="CV111" i="76"/>
  <c r="DD111" i="76"/>
  <c r="DL111" i="76"/>
  <c r="DT111" i="76"/>
  <c r="EB111" i="76"/>
  <c r="EJ111" i="76"/>
  <c r="ER111" i="76"/>
  <c r="EZ111" i="76"/>
  <c r="FH111" i="76"/>
  <c r="FP111" i="76"/>
  <c r="FX111" i="76"/>
  <c r="AW111" i="76"/>
  <c r="CW111" i="76"/>
  <c r="DE111" i="76"/>
  <c r="DM111" i="76"/>
  <c r="DU111" i="76"/>
  <c r="EC111" i="76"/>
  <c r="EK111" i="76"/>
  <c r="ES111" i="76"/>
  <c r="FA111" i="76"/>
  <c r="FI111" i="76"/>
  <c r="FQ111" i="76"/>
  <c r="FY111" i="76"/>
  <c r="AX111" i="76"/>
  <c r="CX111" i="76"/>
  <c r="DF111" i="76"/>
  <c r="DN111" i="76"/>
  <c r="DV111" i="76"/>
  <c r="ED111" i="76"/>
  <c r="EL111" i="76"/>
  <c r="ET111" i="76"/>
  <c r="FB111" i="76"/>
  <c r="FJ111" i="76"/>
  <c r="FR111" i="76"/>
  <c r="FZ111" i="76"/>
  <c r="AY111" i="76"/>
  <c r="CY111" i="76"/>
  <c r="DG111" i="76"/>
  <c r="DO111" i="76"/>
  <c r="DW111" i="76"/>
  <c r="EE111" i="76"/>
  <c r="EM111" i="76"/>
  <c r="EU111" i="76"/>
  <c r="FC111" i="76"/>
  <c r="FK111" i="76"/>
  <c r="FS111" i="76"/>
  <c r="GA111" i="76"/>
  <c r="AZ111" i="76"/>
  <c r="CZ111" i="76"/>
  <c r="DH111" i="76"/>
  <c r="DP111" i="76"/>
  <c r="DX111" i="76"/>
  <c r="EF111" i="76"/>
  <c r="EN111" i="76"/>
  <c r="EV111" i="76"/>
  <c r="FD111" i="76"/>
  <c r="FL111" i="76"/>
  <c r="FT111" i="76"/>
  <c r="GB111" i="76"/>
  <c r="BA111" i="76"/>
  <c r="DA111" i="76"/>
  <c r="DI111" i="76"/>
  <c r="DQ111" i="76"/>
  <c r="DY111" i="76"/>
  <c r="EG111" i="76"/>
  <c r="EO111" i="76"/>
  <c r="EW111" i="76"/>
  <c r="FE111" i="76"/>
  <c r="FM111" i="76"/>
  <c r="FU111" i="76"/>
  <c r="AU111" i="76"/>
  <c r="BD111" i="76"/>
  <c r="BE111" i="76"/>
  <c r="BF111" i="76"/>
  <c r="BG111" i="76"/>
  <c r="BH111" i="76"/>
  <c r="BI111" i="76"/>
  <c r="BJ111" i="76"/>
  <c r="BK111" i="76"/>
  <c r="BL111" i="76"/>
  <c r="BM111" i="76"/>
  <c r="BN111" i="76"/>
  <c r="BO111" i="76"/>
  <c r="BP111" i="76"/>
  <c r="BQ111" i="76"/>
  <c r="BR111" i="76"/>
  <c r="BS111" i="76"/>
  <c r="BT111" i="76"/>
  <c r="BU111" i="76"/>
  <c r="BV111" i="76"/>
  <c r="BW111" i="76"/>
  <c r="BX111" i="76"/>
  <c r="BY111" i="76"/>
  <c r="BZ111" i="76"/>
  <c r="CA111" i="76"/>
  <c r="CB111" i="76"/>
  <c r="CC111" i="76"/>
  <c r="CD111" i="76"/>
  <c r="CE111" i="76"/>
  <c r="CF111" i="76"/>
  <c r="CG111" i="76"/>
  <c r="CH111" i="76"/>
  <c r="CI111" i="76"/>
  <c r="CJ111" i="76"/>
  <c r="CK111" i="76"/>
  <c r="CL111" i="76"/>
  <c r="CM111" i="76"/>
  <c r="CN111" i="76"/>
  <c r="CO111" i="76"/>
  <c r="CP111" i="76"/>
  <c r="CQ111" i="76"/>
  <c r="CR111" i="76"/>
  <c r="CS111" i="76"/>
  <c r="CT111" i="76"/>
  <c r="CU111" i="76"/>
  <c r="F119" i="76"/>
  <c r="N119" i="76"/>
  <c r="V119" i="76"/>
  <c r="AD119" i="76"/>
  <c r="AL119" i="76"/>
  <c r="G119" i="76"/>
  <c r="O119" i="76"/>
  <c r="W119" i="76"/>
  <c r="AE119" i="76"/>
  <c r="AM119" i="76"/>
  <c r="H119" i="76"/>
  <c r="P119" i="76"/>
  <c r="X119" i="76"/>
  <c r="AF119" i="76"/>
  <c r="AN119" i="76"/>
  <c r="I119" i="76"/>
  <c r="Q119" i="76"/>
  <c r="Y119" i="76"/>
  <c r="AG119" i="76"/>
  <c r="AP119" i="76"/>
  <c r="J119" i="76"/>
  <c r="R119" i="76"/>
  <c r="Z119" i="76"/>
  <c r="AH119" i="76"/>
  <c r="AQ119" i="76"/>
  <c r="K119" i="76"/>
  <c r="S119" i="76"/>
  <c r="AA119" i="76"/>
  <c r="AI119" i="76"/>
  <c r="AR119" i="76"/>
  <c r="D119" i="76"/>
  <c r="L119" i="76"/>
  <c r="T119" i="76"/>
  <c r="AB119" i="76"/>
  <c r="AJ119" i="76"/>
  <c r="AS119" i="76"/>
  <c r="E119" i="76"/>
  <c r="M119" i="76"/>
  <c r="U119" i="76"/>
  <c r="AC119" i="76"/>
  <c r="AK119" i="76"/>
  <c r="AT119" i="76"/>
  <c r="BB119" i="76"/>
  <c r="DB119" i="76"/>
  <c r="DJ119" i="76"/>
  <c r="DR119" i="76"/>
  <c r="DZ119" i="76"/>
  <c r="EH119" i="76"/>
  <c r="EP119" i="76"/>
  <c r="EX119" i="76"/>
  <c r="FF119" i="76"/>
  <c r="FN119" i="76"/>
  <c r="FV119" i="76"/>
  <c r="BC119" i="76"/>
  <c r="DC119" i="76"/>
  <c r="DK119" i="76"/>
  <c r="DS119" i="76"/>
  <c r="EA119" i="76"/>
  <c r="EI119" i="76"/>
  <c r="EQ119" i="76"/>
  <c r="EY119" i="76"/>
  <c r="FG119" i="76"/>
  <c r="FO119" i="76"/>
  <c r="FW119" i="76"/>
  <c r="AV119" i="76"/>
  <c r="CV119" i="76"/>
  <c r="DD119" i="76"/>
  <c r="DL119" i="76"/>
  <c r="DT119" i="76"/>
  <c r="EB119" i="76"/>
  <c r="EJ119" i="76"/>
  <c r="ER119" i="76"/>
  <c r="EZ119" i="76"/>
  <c r="FH119" i="76"/>
  <c r="FP119" i="76"/>
  <c r="FX119" i="76"/>
  <c r="AW119" i="76"/>
  <c r="CW119" i="76"/>
  <c r="DE119" i="76"/>
  <c r="DM119" i="76"/>
  <c r="DU119" i="76"/>
  <c r="EC119" i="76"/>
  <c r="EK119" i="76"/>
  <c r="ES119" i="76"/>
  <c r="FA119" i="76"/>
  <c r="FI119" i="76"/>
  <c r="FQ119" i="76"/>
  <c r="FY119" i="76"/>
  <c r="AX119" i="76"/>
  <c r="CX119" i="76"/>
  <c r="DF119" i="76"/>
  <c r="DN119" i="76"/>
  <c r="DV119" i="76"/>
  <c r="ED119" i="76"/>
  <c r="EL119" i="76"/>
  <c r="ET119" i="76"/>
  <c r="FB119" i="76"/>
  <c r="FJ119" i="76"/>
  <c r="FR119" i="76"/>
  <c r="FZ119" i="76"/>
  <c r="AY119" i="76"/>
  <c r="CY119" i="76"/>
  <c r="DG119" i="76"/>
  <c r="DO119" i="76"/>
  <c r="DW119" i="76"/>
  <c r="EE119" i="76"/>
  <c r="EM119" i="76"/>
  <c r="EU119" i="76"/>
  <c r="FC119" i="76"/>
  <c r="FK119" i="76"/>
  <c r="FS119" i="76"/>
  <c r="GA119" i="76"/>
  <c r="AZ119" i="76"/>
  <c r="CZ119" i="76"/>
  <c r="DH119" i="76"/>
  <c r="DP119" i="76"/>
  <c r="DX119" i="76"/>
  <c r="EF119" i="76"/>
  <c r="EN119" i="76"/>
  <c r="EV119" i="76"/>
  <c r="FD119" i="76"/>
  <c r="FL119" i="76"/>
  <c r="FT119" i="76"/>
  <c r="GB119" i="76"/>
  <c r="BA119" i="76"/>
  <c r="DA119" i="76"/>
  <c r="DI119" i="76"/>
  <c r="DQ119" i="76"/>
  <c r="DY119" i="76"/>
  <c r="EG119" i="76"/>
  <c r="EO119" i="76"/>
  <c r="EW119" i="76"/>
  <c r="FE119" i="76"/>
  <c r="FM119" i="76"/>
  <c r="FU119" i="76"/>
  <c r="AU119" i="76"/>
  <c r="BD119" i="76"/>
  <c r="BE119" i="76"/>
  <c r="BF119" i="76"/>
  <c r="BG119" i="76"/>
  <c r="BH119" i="76"/>
  <c r="BI119" i="76"/>
  <c r="BJ119" i="76"/>
  <c r="BK119" i="76"/>
  <c r="BL119" i="76"/>
  <c r="BM119" i="76"/>
  <c r="BN119" i="76"/>
  <c r="BO119" i="76"/>
  <c r="BP119" i="76"/>
  <c r="BQ119" i="76"/>
  <c r="BR119" i="76"/>
  <c r="BS119" i="76"/>
  <c r="BT119" i="76"/>
  <c r="BU119" i="76"/>
  <c r="BV119" i="76"/>
  <c r="BW119" i="76"/>
  <c r="BX119" i="76"/>
  <c r="BY119" i="76"/>
  <c r="BZ119" i="76"/>
  <c r="CA119" i="76"/>
  <c r="CB119" i="76"/>
  <c r="CC119" i="76"/>
  <c r="CD119" i="76"/>
  <c r="CE119" i="76"/>
  <c r="CF119" i="76"/>
  <c r="CG119" i="76"/>
  <c r="CH119" i="76"/>
  <c r="CI119" i="76"/>
  <c r="CJ119" i="76"/>
  <c r="CK119" i="76"/>
  <c r="CL119" i="76"/>
  <c r="CM119" i="76"/>
  <c r="CN119" i="76"/>
  <c r="CO119" i="76"/>
  <c r="CP119" i="76"/>
  <c r="CQ119" i="76"/>
  <c r="CR119" i="76"/>
  <c r="CS119" i="76"/>
  <c r="CT119" i="76"/>
  <c r="CU119" i="76"/>
  <c r="D8" i="76"/>
  <c r="L8" i="76"/>
  <c r="T8" i="76"/>
  <c r="AB8" i="76"/>
  <c r="AJ8" i="76"/>
  <c r="AS8" i="76"/>
  <c r="E8" i="76"/>
  <c r="M8" i="76"/>
  <c r="U8" i="76"/>
  <c r="AC8" i="76"/>
  <c r="AK8" i="76"/>
  <c r="AT8" i="76"/>
  <c r="F8" i="76"/>
  <c r="N8" i="76"/>
  <c r="V8" i="76"/>
  <c r="AD8" i="76"/>
  <c r="AL8" i="76"/>
  <c r="G8" i="76"/>
  <c r="O8" i="76"/>
  <c r="W8" i="76"/>
  <c r="AE8" i="76"/>
  <c r="AM8" i="76"/>
  <c r="H8" i="76"/>
  <c r="P8" i="76"/>
  <c r="X8" i="76"/>
  <c r="AF8" i="76"/>
  <c r="AN8" i="76"/>
  <c r="I8" i="76"/>
  <c r="Q8" i="76"/>
  <c r="Y8" i="76"/>
  <c r="AG8" i="76"/>
  <c r="AP8" i="76"/>
  <c r="J8" i="76"/>
  <c r="R8" i="76"/>
  <c r="Z8" i="76"/>
  <c r="AH8" i="76"/>
  <c r="AQ8" i="76"/>
  <c r="K8" i="76"/>
  <c r="S8" i="76"/>
  <c r="AA8" i="76"/>
  <c r="AI8" i="76"/>
  <c r="AR8" i="76"/>
  <c r="CV8" i="76"/>
  <c r="DD8" i="76"/>
  <c r="DL8" i="76"/>
  <c r="DT8" i="76"/>
  <c r="EB8" i="76"/>
  <c r="EJ8" i="76"/>
  <c r="ER8" i="76"/>
  <c r="EZ8" i="76"/>
  <c r="FH8" i="76"/>
  <c r="FP8" i="76"/>
  <c r="FX8" i="76"/>
  <c r="AV8" i="76"/>
  <c r="CW8" i="76"/>
  <c r="DE8" i="76"/>
  <c r="DM8" i="76"/>
  <c r="DU8" i="76"/>
  <c r="EC8" i="76"/>
  <c r="EK8" i="76"/>
  <c r="ES8" i="76"/>
  <c r="FA8" i="76"/>
  <c r="FI8" i="76"/>
  <c r="FQ8" i="76"/>
  <c r="FY8" i="76"/>
  <c r="AW8" i="76"/>
  <c r="CX8" i="76"/>
  <c r="DF8" i="76"/>
  <c r="DN8" i="76"/>
  <c r="DV8" i="76"/>
  <c r="ED8" i="76"/>
  <c r="EL8" i="76"/>
  <c r="ET8" i="76"/>
  <c r="FB8" i="76"/>
  <c r="FJ8" i="76"/>
  <c r="FR8" i="76"/>
  <c r="FZ8" i="76"/>
  <c r="AX8" i="76"/>
  <c r="CY8" i="76"/>
  <c r="DG8" i="76"/>
  <c r="DO8" i="76"/>
  <c r="DW8" i="76"/>
  <c r="EE8" i="76"/>
  <c r="EM8" i="76"/>
  <c r="EU8" i="76"/>
  <c r="FC8" i="76"/>
  <c r="FK8" i="76"/>
  <c r="FS8" i="76"/>
  <c r="GA8" i="76"/>
  <c r="AY8" i="76"/>
  <c r="CZ8" i="76"/>
  <c r="DH8" i="76"/>
  <c r="DP8" i="76"/>
  <c r="DX8" i="76"/>
  <c r="EF8" i="76"/>
  <c r="EN8" i="76"/>
  <c r="EV8" i="76"/>
  <c r="FD8" i="76"/>
  <c r="FL8" i="76"/>
  <c r="FT8" i="76"/>
  <c r="GB8" i="76"/>
  <c r="AZ8" i="76"/>
  <c r="DA8" i="76"/>
  <c r="DI8" i="76"/>
  <c r="DQ8" i="76"/>
  <c r="DY8" i="76"/>
  <c r="EG8" i="76"/>
  <c r="EO8" i="76"/>
  <c r="EW8" i="76"/>
  <c r="FE8" i="76"/>
  <c r="FM8" i="76"/>
  <c r="FU8" i="76"/>
  <c r="BA8" i="76"/>
  <c r="DB8" i="76"/>
  <c r="DJ8" i="76"/>
  <c r="DR8" i="76"/>
  <c r="DZ8" i="76"/>
  <c r="EH8" i="76"/>
  <c r="EP8" i="76"/>
  <c r="EX8" i="76"/>
  <c r="FF8" i="76"/>
  <c r="FN8" i="76"/>
  <c r="FV8" i="76"/>
  <c r="BB8" i="76"/>
  <c r="DC8" i="76"/>
  <c r="DK8" i="76"/>
  <c r="DS8" i="76"/>
  <c r="EA8" i="76"/>
  <c r="EI8" i="76"/>
  <c r="EQ8" i="76"/>
  <c r="EY8" i="76"/>
  <c r="FG8" i="76"/>
  <c r="FO8" i="76"/>
  <c r="FW8" i="76"/>
  <c r="AU8" i="76"/>
  <c r="BC8" i="76"/>
  <c r="BD8" i="76"/>
  <c r="BE8" i="76"/>
  <c r="BF8" i="76"/>
  <c r="BG8" i="76"/>
  <c r="BH8" i="76"/>
  <c r="BI8" i="76"/>
  <c r="BJ8" i="76"/>
  <c r="BK8" i="76"/>
  <c r="BL8" i="76"/>
  <c r="BM8" i="76"/>
  <c r="BN8" i="76"/>
  <c r="BO8" i="76"/>
  <c r="BP8" i="76"/>
  <c r="BQ8" i="76"/>
  <c r="BR8" i="76"/>
  <c r="BS8" i="76"/>
  <c r="BT8" i="76"/>
  <c r="BU8" i="76"/>
  <c r="BV8" i="76"/>
  <c r="BW8" i="76"/>
  <c r="BX8" i="76"/>
  <c r="BY8" i="76"/>
  <c r="BZ8" i="76"/>
  <c r="CA8" i="76"/>
  <c r="CB8" i="76"/>
  <c r="CC8" i="76"/>
  <c r="CD8" i="76"/>
  <c r="CE8" i="76"/>
  <c r="CF8" i="76"/>
  <c r="CG8" i="76"/>
  <c r="CH8" i="76"/>
  <c r="CI8" i="76"/>
  <c r="CJ8" i="76"/>
  <c r="CK8" i="76"/>
  <c r="CL8" i="76"/>
  <c r="CM8" i="76"/>
  <c r="CN8" i="76"/>
  <c r="CO8" i="76"/>
  <c r="CP8" i="76"/>
  <c r="CQ8" i="76"/>
  <c r="CR8" i="76"/>
  <c r="CS8" i="76"/>
  <c r="CT8" i="76"/>
  <c r="CU8" i="76"/>
  <c r="D16" i="76"/>
  <c r="L16" i="76"/>
  <c r="T16" i="76"/>
  <c r="AB16" i="76"/>
  <c r="AJ16" i="76"/>
  <c r="AS16" i="76"/>
  <c r="E16" i="76"/>
  <c r="M16" i="76"/>
  <c r="U16" i="76"/>
  <c r="AC16" i="76"/>
  <c r="AK16" i="76"/>
  <c r="AT16" i="76"/>
  <c r="F16" i="76"/>
  <c r="N16" i="76"/>
  <c r="V16" i="76"/>
  <c r="AD16" i="76"/>
  <c r="AL16" i="76"/>
  <c r="G16" i="76"/>
  <c r="O16" i="76"/>
  <c r="W16" i="76"/>
  <c r="AE16" i="76"/>
  <c r="AM16" i="76"/>
  <c r="H16" i="76"/>
  <c r="P16" i="76"/>
  <c r="X16" i="76"/>
  <c r="AF16" i="76"/>
  <c r="AN16" i="76"/>
  <c r="I16" i="76"/>
  <c r="Q16" i="76"/>
  <c r="Y16" i="76"/>
  <c r="AG16" i="76"/>
  <c r="AP16" i="76"/>
  <c r="J16" i="76"/>
  <c r="R16" i="76"/>
  <c r="Z16" i="76"/>
  <c r="AH16" i="76"/>
  <c r="AQ16" i="76"/>
  <c r="K16" i="76"/>
  <c r="S16" i="76"/>
  <c r="AA16" i="76"/>
  <c r="AI16" i="76"/>
  <c r="AR16" i="76"/>
  <c r="CV16" i="76"/>
  <c r="DD16" i="76"/>
  <c r="DL16" i="76"/>
  <c r="DT16" i="76"/>
  <c r="EB16" i="76"/>
  <c r="EJ16" i="76"/>
  <c r="ER16" i="76"/>
  <c r="EZ16" i="76"/>
  <c r="FH16" i="76"/>
  <c r="FP16" i="76"/>
  <c r="FX16" i="76"/>
  <c r="AV16" i="76"/>
  <c r="CW16" i="76"/>
  <c r="DE16" i="76"/>
  <c r="DM16" i="76"/>
  <c r="DU16" i="76"/>
  <c r="EC16" i="76"/>
  <c r="EK16" i="76"/>
  <c r="ES16" i="76"/>
  <c r="FA16" i="76"/>
  <c r="FI16" i="76"/>
  <c r="FQ16" i="76"/>
  <c r="FY16" i="76"/>
  <c r="AW16" i="76"/>
  <c r="CX16" i="76"/>
  <c r="DF16" i="76"/>
  <c r="DN16" i="76"/>
  <c r="DV16" i="76"/>
  <c r="ED16" i="76"/>
  <c r="EL16" i="76"/>
  <c r="ET16" i="76"/>
  <c r="FB16" i="76"/>
  <c r="FJ16" i="76"/>
  <c r="FR16" i="76"/>
  <c r="FZ16" i="76"/>
  <c r="AX16" i="76"/>
  <c r="CY16" i="76"/>
  <c r="DG16" i="76"/>
  <c r="DO16" i="76"/>
  <c r="DW16" i="76"/>
  <c r="EE16" i="76"/>
  <c r="EM16" i="76"/>
  <c r="EU16" i="76"/>
  <c r="FC16" i="76"/>
  <c r="FK16" i="76"/>
  <c r="FS16" i="76"/>
  <c r="GA16" i="76"/>
  <c r="AY16" i="76"/>
  <c r="CZ16" i="76"/>
  <c r="DH16" i="76"/>
  <c r="DP16" i="76"/>
  <c r="DX16" i="76"/>
  <c r="EF16" i="76"/>
  <c r="EN16" i="76"/>
  <c r="EV16" i="76"/>
  <c r="FD16" i="76"/>
  <c r="FL16" i="76"/>
  <c r="FT16" i="76"/>
  <c r="GB16" i="76"/>
  <c r="AZ16" i="76"/>
  <c r="DA16" i="76"/>
  <c r="DI16" i="76"/>
  <c r="DQ16" i="76"/>
  <c r="DY16" i="76"/>
  <c r="EG16" i="76"/>
  <c r="EO16" i="76"/>
  <c r="EW16" i="76"/>
  <c r="FE16" i="76"/>
  <c r="FM16" i="76"/>
  <c r="FU16" i="76"/>
  <c r="BA16" i="76"/>
  <c r="DB16" i="76"/>
  <c r="DJ16" i="76"/>
  <c r="DR16" i="76"/>
  <c r="DZ16" i="76"/>
  <c r="EH16" i="76"/>
  <c r="EP16" i="76"/>
  <c r="EX16" i="76"/>
  <c r="FF16" i="76"/>
  <c r="FN16" i="76"/>
  <c r="FV16" i="76"/>
  <c r="BB16" i="76"/>
  <c r="DC16" i="76"/>
  <c r="DK16" i="76"/>
  <c r="DS16" i="76"/>
  <c r="EA16" i="76"/>
  <c r="EI16" i="76"/>
  <c r="EQ16" i="76"/>
  <c r="EY16" i="76"/>
  <c r="FG16" i="76"/>
  <c r="FO16" i="76"/>
  <c r="FW16" i="76"/>
  <c r="AU16" i="76"/>
  <c r="BC16" i="76"/>
  <c r="BD16" i="76"/>
  <c r="BE16" i="76"/>
  <c r="BF16" i="76"/>
  <c r="BG16" i="76"/>
  <c r="BH16" i="76"/>
  <c r="BI16" i="76"/>
  <c r="BJ16" i="76"/>
  <c r="BK16" i="76"/>
  <c r="BL16" i="76"/>
  <c r="BM16" i="76"/>
  <c r="BN16" i="76"/>
  <c r="BO16" i="76"/>
  <c r="BP16" i="76"/>
  <c r="BQ16" i="76"/>
  <c r="BR16" i="76"/>
  <c r="BS16" i="76"/>
  <c r="BT16" i="76"/>
  <c r="BU16" i="76"/>
  <c r="BV16" i="76"/>
  <c r="BW16" i="76"/>
  <c r="BX16" i="76"/>
  <c r="BY16" i="76"/>
  <c r="BZ16" i="76"/>
  <c r="CA16" i="76"/>
  <c r="CB16" i="76"/>
  <c r="CC16" i="76"/>
  <c r="CD16" i="76"/>
  <c r="CE16" i="76"/>
  <c r="CF16" i="76"/>
  <c r="CG16" i="76"/>
  <c r="CH16" i="76"/>
  <c r="CI16" i="76"/>
  <c r="CJ16" i="76"/>
  <c r="CK16" i="76"/>
  <c r="CL16" i="76"/>
  <c r="CM16" i="76"/>
  <c r="CN16" i="76"/>
  <c r="CO16" i="76"/>
  <c r="CP16" i="76"/>
  <c r="CQ16" i="76"/>
  <c r="CR16" i="76"/>
  <c r="CS16" i="76"/>
  <c r="CT16" i="76"/>
  <c r="CU16" i="76"/>
  <c r="K24" i="76"/>
  <c r="S24" i="76"/>
  <c r="AA24" i="76"/>
  <c r="AI24" i="76"/>
  <c r="AR24" i="76"/>
  <c r="D24" i="76"/>
  <c r="L24" i="76"/>
  <c r="T24" i="76"/>
  <c r="AB24" i="76"/>
  <c r="AJ24" i="76"/>
  <c r="AS24" i="76"/>
  <c r="E24" i="76"/>
  <c r="M24" i="76"/>
  <c r="U24" i="76"/>
  <c r="AC24" i="76"/>
  <c r="AK24" i="76"/>
  <c r="AT24" i="76"/>
  <c r="F24" i="76"/>
  <c r="N24" i="76"/>
  <c r="V24" i="76"/>
  <c r="AD24" i="76"/>
  <c r="AL24" i="76"/>
  <c r="G24" i="76"/>
  <c r="O24" i="76"/>
  <c r="W24" i="76"/>
  <c r="AE24" i="76"/>
  <c r="AM24" i="76"/>
  <c r="H24" i="76"/>
  <c r="P24" i="76"/>
  <c r="X24" i="76"/>
  <c r="AF24" i="76"/>
  <c r="AN24" i="76"/>
  <c r="I24" i="76"/>
  <c r="Q24" i="76"/>
  <c r="Y24" i="76"/>
  <c r="AG24" i="76"/>
  <c r="AP24" i="76"/>
  <c r="J24" i="76"/>
  <c r="R24" i="76"/>
  <c r="Z24" i="76"/>
  <c r="AH24" i="76"/>
  <c r="AQ24" i="76"/>
  <c r="AV24" i="76"/>
  <c r="CV24" i="76"/>
  <c r="DD24" i="76"/>
  <c r="DL24" i="76"/>
  <c r="DT24" i="76"/>
  <c r="EB24" i="76"/>
  <c r="EJ24" i="76"/>
  <c r="ER24" i="76"/>
  <c r="EZ24" i="76"/>
  <c r="FH24" i="76"/>
  <c r="FP24" i="76"/>
  <c r="FX24" i="76"/>
  <c r="AW24" i="76"/>
  <c r="CW24" i="76"/>
  <c r="DE24" i="76"/>
  <c r="DM24" i="76"/>
  <c r="DU24" i="76"/>
  <c r="EC24" i="76"/>
  <c r="EK24" i="76"/>
  <c r="ES24" i="76"/>
  <c r="FA24" i="76"/>
  <c r="FI24" i="76"/>
  <c r="FQ24" i="76"/>
  <c r="FY24" i="76"/>
  <c r="AX24" i="76"/>
  <c r="CX24" i="76"/>
  <c r="DF24" i="76"/>
  <c r="DN24" i="76"/>
  <c r="DV24" i="76"/>
  <c r="ED24" i="76"/>
  <c r="EL24" i="76"/>
  <c r="ET24" i="76"/>
  <c r="FB24" i="76"/>
  <c r="FJ24" i="76"/>
  <c r="FR24" i="76"/>
  <c r="FZ24" i="76"/>
  <c r="AY24" i="76"/>
  <c r="CY24" i="76"/>
  <c r="DG24" i="76"/>
  <c r="DO24" i="76"/>
  <c r="DW24" i="76"/>
  <c r="EE24" i="76"/>
  <c r="EM24" i="76"/>
  <c r="EU24" i="76"/>
  <c r="FC24" i="76"/>
  <c r="FK24" i="76"/>
  <c r="FS24" i="76"/>
  <c r="GA24" i="76"/>
  <c r="AZ24" i="76"/>
  <c r="CZ24" i="76"/>
  <c r="DH24" i="76"/>
  <c r="DP24" i="76"/>
  <c r="DX24" i="76"/>
  <c r="EF24" i="76"/>
  <c r="EN24" i="76"/>
  <c r="EV24" i="76"/>
  <c r="FD24" i="76"/>
  <c r="FL24" i="76"/>
  <c r="FT24" i="76"/>
  <c r="GB24" i="76"/>
  <c r="BA24" i="76"/>
  <c r="DA24" i="76"/>
  <c r="DI24" i="76"/>
  <c r="DQ24" i="76"/>
  <c r="DY24" i="76"/>
  <c r="EG24" i="76"/>
  <c r="EO24" i="76"/>
  <c r="EW24" i="76"/>
  <c r="FE24" i="76"/>
  <c r="FM24" i="76"/>
  <c r="FU24" i="76"/>
  <c r="BB24" i="76"/>
  <c r="DB24" i="76"/>
  <c r="DJ24" i="76"/>
  <c r="DR24" i="76"/>
  <c r="DZ24" i="76"/>
  <c r="EH24" i="76"/>
  <c r="EP24" i="76"/>
  <c r="EX24" i="76"/>
  <c r="FF24" i="76"/>
  <c r="FN24" i="76"/>
  <c r="FV24" i="76"/>
  <c r="BC24" i="76"/>
  <c r="DC24" i="76"/>
  <c r="DK24" i="76"/>
  <c r="DS24" i="76"/>
  <c r="EA24" i="76"/>
  <c r="EI24" i="76"/>
  <c r="EQ24" i="76"/>
  <c r="EY24" i="76"/>
  <c r="FG24" i="76"/>
  <c r="FO24" i="76"/>
  <c r="FW24" i="76"/>
  <c r="AU24" i="76"/>
  <c r="BD24" i="76"/>
  <c r="BE24" i="76"/>
  <c r="BF24" i="76"/>
  <c r="BG24" i="76"/>
  <c r="BH24" i="76"/>
  <c r="BI24" i="76"/>
  <c r="BJ24" i="76"/>
  <c r="BK24" i="76"/>
  <c r="BL24" i="76"/>
  <c r="BM24" i="76"/>
  <c r="BN24" i="76"/>
  <c r="BO24" i="76"/>
  <c r="BP24" i="76"/>
  <c r="BQ24" i="76"/>
  <c r="BR24" i="76"/>
  <c r="BS24" i="76"/>
  <c r="BT24" i="76"/>
  <c r="BU24" i="76"/>
  <c r="BV24" i="76"/>
  <c r="BW24" i="76"/>
  <c r="BX24" i="76"/>
  <c r="BY24" i="76"/>
  <c r="BZ24" i="76"/>
  <c r="CA24" i="76"/>
  <c r="CB24" i="76"/>
  <c r="CC24" i="76"/>
  <c r="CD24" i="76"/>
  <c r="CE24" i="76"/>
  <c r="CF24" i="76"/>
  <c r="CG24" i="76"/>
  <c r="CH24" i="76"/>
  <c r="CI24" i="76"/>
  <c r="CJ24" i="76"/>
  <c r="CK24" i="76"/>
  <c r="CL24" i="76"/>
  <c r="CM24" i="76"/>
  <c r="CN24" i="76"/>
  <c r="CO24" i="76"/>
  <c r="CP24" i="76"/>
  <c r="CQ24" i="76"/>
  <c r="CR24" i="76"/>
  <c r="CS24" i="76"/>
  <c r="CT24" i="76"/>
  <c r="CU24" i="76"/>
  <c r="K32" i="76"/>
  <c r="S32" i="76"/>
  <c r="AA32" i="76"/>
  <c r="AI32" i="76"/>
  <c r="AR32" i="76"/>
  <c r="D32" i="76"/>
  <c r="L32" i="76"/>
  <c r="T32" i="76"/>
  <c r="AB32" i="76"/>
  <c r="AJ32" i="76"/>
  <c r="AS32" i="76"/>
  <c r="E32" i="76"/>
  <c r="M32" i="76"/>
  <c r="U32" i="76"/>
  <c r="AC32" i="76"/>
  <c r="AK32" i="76"/>
  <c r="AT32" i="76"/>
  <c r="F32" i="76"/>
  <c r="N32" i="76"/>
  <c r="V32" i="76"/>
  <c r="AD32" i="76"/>
  <c r="AL32" i="76"/>
  <c r="G32" i="76"/>
  <c r="O32" i="76"/>
  <c r="W32" i="76"/>
  <c r="AE32" i="76"/>
  <c r="AM32" i="76"/>
  <c r="H32" i="76"/>
  <c r="P32" i="76"/>
  <c r="X32" i="76"/>
  <c r="AF32" i="76"/>
  <c r="AN32" i="76"/>
  <c r="I32" i="76"/>
  <c r="Q32" i="76"/>
  <c r="Y32" i="76"/>
  <c r="AG32" i="76"/>
  <c r="AP32" i="76"/>
  <c r="J32" i="76"/>
  <c r="R32" i="76"/>
  <c r="Z32" i="76"/>
  <c r="AH32" i="76"/>
  <c r="AQ32" i="76"/>
  <c r="AV32" i="76"/>
  <c r="CV32" i="76"/>
  <c r="DD32" i="76"/>
  <c r="DL32" i="76"/>
  <c r="DT32" i="76"/>
  <c r="EB32" i="76"/>
  <c r="EJ32" i="76"/>
  <c r="ER32" i="76"/>
  <c r="EZ32" i="76"/>
  <c r="FH32" i="76"/>
  <c r="FP32" i="76"/>
  <c r="FX32" i="76"/>
  <c r="AW32" i="76"/>
  <c r="CW32" i="76"/>
  <c r="DE32" i="76"/>
  <c r="DM32" i="76"/>
  <c r="DU32" i="76"/>
  <c r="EC32" i="76"/>
  <c r="EK32" i="76"/>
  <c r="ES32" i="76"/>
  <c r="FA32" i="76"/>
  <c r="FI32" i="76"/>
  <c r="FQ32" i="76"/>
  <c r="FY32" i="76"/>
  <c r="AX32" i="76"/>
  <c r="CX32" i="76"/>
  <c r="DF32" i="76"/>
  <c r="DN32" i="76"/>
  <c r="DV32" i="76"/>
  <c r="ED32" i="76"/>
  <c r="EL32" i="76"/>
  <c r="ET32" i="76"/>
  <c r="FB32" i="76"/>
  <c r="FJ32" i="76"/>
  <c r="FR32" i="76"/>
  <c r="FZ32" i="76"/>
  <c r="AY32" i="76"/>
  <c r="CY32" i="76"/>
  <c r="DG32" i="76"/>
  <c r="DO32" i="76"/>
  <c r="DW32" i="76"/>
  <c r="EE32" i="76"/>
  <c r="EM32" i="76"/>
  <c r="EU32" i="76"/>
  <c r="FC32" i="76"/>
  <c r="FK32" i="76"/>
  <c r="FS32" i="76"/>
  <c r="GA32" i="76"/>
  <c r="AZ32" i="76"/>
  <c r="CZ32" i="76"/>
  <c r="DH32" i="76"/>
  <c r="DP32" i="76"/>
  <c r="DX32" i="76"/>
  <c r="EF32" i="76"/>
  <c r="EN32" i="76"/>
  <c r="EV32" i="76"/>
  <c r="FD32" i="76"/>
  <c r="FL32" i="76"/>
  <c r="FT32" i="76"/>
  <c r="GB32" i="76"/>
  <c r="BA32" i="76"/>
  <c r="DA32" i="76"/>
  <c r="DI32" i="76"/>
  <c r="DQ32" i="76"/>
  <c r="DY32" i="76"/>
  <c r="EG32" i="76"/>
  <c r="EO32" i="76"/>
  <c r="EW32" i="76"/>
  <c r="FE32" i="76"/>
  <c r="FM32" i="76"/>
  <c r="FU32" i="76"/>
  <c r="BB32" i="76"/>
  <c r="DB32" i="76"/>
  <c r="DJ32" i="76"/>
  <c r="DR32" i="76"/>
  <c r="DZ32" i="76"/>
  <c r="EH32" i="76"/>
  <c r="EP32" i="76"/>
  <c r="EX32" i="76"/>
  <c r="FF32" i="76"/>
  <c r="FN32" i="76"/>
  <c r="FV32" i="76"/>
  <c r="BC32" i="76"/>
  <c r="DC32" i="76"/>
  <c r="DK32" i="76"/>
  <c r="DS32" i="76"/>
  <c r="EA32" i="76"/>
  <c r="EI32" i="76"/>
  <c r="EQ32" i="76"/>
  <c r="EY32" i="76"/>
  <c r="FG32" i="76"/>
  <c r="FO32" i="76"/>
  <c r="FW32" i="76"/>
  <c r="AU32" i="76"/>
  <c r="BD32" i="76"/>
  <c r="BE32" i="76"/>
  <c r="BF32" i="76"/>
  <c r="BG32" i="76"/>
  <c r="BH32" i="76"/>
  <c r="BI32" i="76"/>
  <c r="BJ32" i="76"/>
  <c r="BK32" i="76"/>
  <c r="BL32" i="76"/>
  <c r="BM32" i="76"/>
  <c r="BN32" i="76"/>
  <c r="BO32" i="76"/>
  <c r="BP32" i="76"/>
  <c r="BQ32" i="76"/>
  <c r="BR32" i="76"/>
  <c r="BS32" i="76"/>
  <c r="BT32" i="76"/>
  <c r="BU32" i="76"/>
  <c r="BV32" i="76"/>
  <c r="BW32" i="76"/>
  <c r="BX32" i="76"/>
  <c r="BY32" i="76"/>
  <c r="BZ32" i="76"/>
  <c r="CA32" i="76"/>
  <c r="CB32" i="76"/>
  <c r="CC32" i="76"/>
  <c r="CD32" i="76"/>
  <c r="CE32" i="76"/>
  <c r="CF32" i="76"/>
  <c r="CG32" i="76"/>
  <c r="CH32" i="76"/>
  <c r="CI32" i="76"/>
  <c r="CJ32" i="76"/>
  <c r="CK32" i="76"/>
  <c r="CL32" i="76"/>
  <c r="CM32" i="76"/>
  <c r="CN32" i="76"/>
  <c r="CO32" i="76"/>
  <c r="CP32" i="76"/>
  <c r="CQ32" i="76"/>
  <c r="CR32" i="76"/>
  <c r="CS32" i="76"/>
  <c r="CT32" i="76"/>
  <c r="CU32" i="76"/>
  <c r="F40" i="76"/>
  <c r="N40" i="76"/>
  <c r="V40" i="76"/>
  <c r="AD40" i="76"/>
  <c r="AL40" i="76"/>
  <c r="G40" i="76"/>
  <c r="O40" i="76"/>
  <c r="W40" i="76"/>
  <c r="AE40" i="76"/>
  <c r="AM40" i="76"/>
  <c r="H40" i="76"/>
  <c r="P40" i="76"/>
  <c r="X40" i="76"/>
  <c r="AF40" i="76"/>
  <c r="AN40" i="76"/>
  <c r="I40" i="76"/>
  <c r="Q40" i="76"/>
  <c r="Y40" i="76"/>
  <c r="AG40" i="76"/>
  <c r="AP40" i="76"/>
  <c r="J40" i="76"/>
  <c r="R40" i="76"/>
  <c r="Z40" i="76"/>
  <c r="AH40" i="76"/>
  <c r="AQ40" i="76"/>
  <c r="K40" i="76"/>
  <c r="S40" i="76"/>
  <c r="AA40" i="76"/>
  <c r="AI40" i="76"/>
  <c r="AR40" i="76"/>
  <c r="D40" i="76"/>
  <c r="L40" i="76"/>
  <c r="T40" i="76"/>
  <c r="AB40" i="76"/>
  <c r="AJ40" i="76"/>
  <c r="AS40" i="76"/>
  <c r="E40" i="76"/>
  <c r="M40" i="76"/>
  <c r="U40" i="76"/>
  <c r="AC40" i="76"/>
  <c r="AK40" i="76"/>
  <c r="AT40" i="76"/>
  <c r="BB40" i="76"/>
  <c r="DB40" i="76"/>
  <c r="DJ40" i="76"/>
  <c r="DR40" i="76"/>
  <c r="DZ40" i="76"/>
  <c r="EH40" i="76"/>
  <c r="EP40" i="76"/>
  <c r="EX40" i="76"/>
  <c r="FF40" i="76"/>
  <c r="FN40" i="76"/>
  <c r="FV40" i="76"/>
  <c r="BC40" i="76"/>
  <c r="DC40" i="76"/>
  <c r="DK40" i="76"/>
  <c r="DS40" i="76"/>
  <c r="EA40" i="76"/>
  <c r="EI40" i="76"/>
  <c r="EQ40" i="76"/>
  <c r="EY40" i="76"/>
  <c r="FG40" i="76"/>
  <c r="FO40" i="76"/>
  <c r="FW40" i="76"/>
  <c r="AV40" i="76"/>
  <c r="CV40" i="76"/>
  <c r="DD40" i="76"/>
  <c r="DL40" i="76"/>
  <c r="DT40" i="76"/>
  <c r="EB40" i="76"/>
  <c r="EJ40" i="76"/>
  <c r="ER40" i="76"/>
  <c r="EZ40" i="76"/>
  <c r="FH40" i="76"/>
  <c r="FP40" i="76"/>
  <c r="FX40" i="76"/>
  <c r="AW40" i="76"/>
  <c r="CW40" i="76"/>
  <c r="DE40" i="76"/>
  <c r="DM40" i="76"/>
  <c r="DU40" i="76"/>
  <c r="EC40" i="76"/>
  <c r="EK40" i="76"/>
  <c r="ES40" i="76"/>
  <c r="FA40" i="76"/>
  <c r="FI40" i="76"/>
  <c r="FQ40" i="76"/>
  <c r="FY40" i="76"/>
  <c r="AX40" i="76"/>
  <c r="CX40" i="76"/>
  <c r="DF40" i="76"/>
  <c r="DN40" i="76"/>
  <c r="DV40" i="76"/>
  <c r="ED40" i="76"/>
  <c r="EL40" i="76"/>
  <c r="ET40" i="76"/>
  <c r="FB40" i="76"/>
  <c r="FJ40" i="76"/>
  <c r="FR40" i="76"/>
  <c r="FZ40" i="76"/>
  <c r="AY40" i="76"/>
  <c r="CY40" i="76"/>
  <c r="DG40" i="76"/>
  <c r="DO40" i="76"/>
  <c r="DW40" i="76"/>
  <c r="EE40" i="76"/>
  <c r="EM40" i="76"/>
  <c r="EU40" i="76"/>
  <c r="FC40" i="76"/>
  <c r="FK40" i="76"/>
  <c r="FS40" i="76"/>
  <c r="GA40" i="76"/>
  <c r="AZ40" i="76"/>
  <c r="CZ40" i="76"/>
  <c r="DH40" i="76"/>
  <c r="DP40" i="76"/>
  <c r="DX40" i="76"/>
  <c r="EF40" i="76"/>
  <c r="EN40" i="76"/>
  <c r="EV40" i="76"/>
  <c r="FD40" i="76"/>
  <c r="FL40" i="76"/>
  <c r="FT40" i="76"/>
  <c r="GB40" i="76"/>
  <c r="BA40" i="76"/>
  <c r="DA40" i="76"/>
  <c r="DI40" i="76"/>
  <c r="DQ40" i="76"/>
  <c r="DY40" i="76"/>
  <c r="EG40" i="76"/>
  <c r="EO40" i="76"/>
  <c r="EW40" i="76"/>
  <c r="FE40" i="76"/>
  <c r="FM40" i="76"/>
  <c r="FU40" i="76"/>
  <c r="AU40" i="76"/>
  <c r="BD40" i="76"/>
  <c r="BE40" i="76"/>
  <c r="BF40" i="76"/>
  <c r="BG40" i="76"/>
  <c r="BH40" i="76"/>
  <c r="BI40" i="76"/>
  <c r="BJ40" i="76"/>
  <c r="BK40" i="76"/>
  <c r="BL40" i="76"/>
  <c r="BM40" i="76"/>
  <c r="BN40" i="76"/>
  <c r="BO40" i="76"/>
  <c r="BP40" i="76"/>
  <c r="BQ40" i="76"/>
  <c r="BR40" i="76"/>
  <c r="BS40" i="76"/>
  <c r="BT40" i="76"/>
  <c r="BU40" i="76"/>
  <c r="BV40" i="76"/>
  <c r="BW40" i="76"/>
  <c r="BX40" i="76"/>
  <c r="BY40" i="76"/>
  <c r="BZ40" i="76"/>
  <c r="CA40" i="76"/>
  <c r="CB40" i="76"/>
  <c r="CC40" i="76"/>
  <c r="CD40" i="76"/>
  <c r="CE40" i="76"/>
  <c r="CF40" i="76"/>
  <c r="CG40" i="76"/>
  <c r="CH40" i="76"/>
  <c r="CI40" i="76"/>
  <c r="CJ40" i="76"/>
  <c r="CK40" i="76"/>
  <c r="CL40" i="76"/>
  <c r="CM40" i="76"/>
  <c r="CN40" i="76"/>
  <c r="CO40" i="76"/>
  <c r="CP40" i="76"/>
  <c r="CQ40" i="76"/>
  <c r="CR40" i="76"/>
  <c r="CS40" i="76"/>
  <c r="CT40" i="76"/>
  <c r="CU40" i="76"/>
  <c r="F48" i="76"/>
  <c r="N48" i="76"/>
  <c r="V48" i="76"/>
  <c r="AD48" i="76"/>
  <c r="AL48" i="76"/>
  <c r="G48" i="76"/>
  <c r="O48" i="76"/>
  <c r="W48" i="76"/>
  <c r="AE48" i="76"/>
  <c r="AM48" i="76"/>
  <c r="H48" i="76"/>
  <c r="P48" i="76"/>
  <c r="X48" i="76"/>
  <c r="AF48" i="76"/>
  <c r="AN48" i="76"/>
  <c r="I48" i="76"/>
  <c r="Q48" i="76"/>
  <c r="Y48" i="76"/>
  <c r="AG48" i="76"/>
  <c r="AP48" i="76"/>
  <c r="J48" i="76"/>
  <c r="R48" i="76"/>
  <c r="Z48" i="76"/>
  <c r="AH48" i="76"/>
  <c r="AQ48" i="76"/>
  <c r="K48" i="76"/>
  <c r="S48" i="76"/>
  <c r="AA48" i="76"/>
  <c r="AI48" i="76"/>
  <c r="AR48" i="76"/>
  <c r="D48" i="76"/>
  <c r="L48" i="76"/>
  <c r="T48" i="76"/>
  <c r="AB48" i="76"/>
  <c r="AJ48" i="76"/>
  <c r="AS48" i="76"/>
  <c r="E48" i="76"/>
  <c r="M48" i="76"/>
  <c r="U48" i="76"/>
  <c r="AC48" i="76"/>
  <c r="AK48" i="76"/>
  <c r="AT48" i="76"/>
  <c r="BC48" i="76"/>
  <c r="DC48" i="76"/>
  <c r="DK48" i="76"/>
  <c r="AW48" i="76"/>
  <c r="CW48" i="76"/>
  <c r="DE48" i="76"/>
  <c r="AY48" i="76"/>
  <c r="CY48" i="76"/>
  <c r="DG48" i="76"/>
  <c r="AZ48" i="76"/>
  <c r="CZ48" i="76"/>
  <c r="DH48" i="76"/>
  <c r="DP48" i="76"/>
  <c r="BA48" i="76"/>
  <c r="DA48" i="76"/>
  <c r="CX48" i="76"/>
  <c r="DN48" i="76"/>
  <c r="DW48" i="76"/>
  <c r="EE48" i="76"/>
  <c r="EM48" i="76"/>
  <c r="EU48" i="76"/>
  <c r="FC48" i="76"/>
  <c r="FK48" i="76"/>
  <c r="FS48" i="76"/>
  <c r="GA48" i="76"/>
  <c r="DB48" i="76"/>
  <c r="DO48" i="76"/>
  <c r="DX48" i="76"/>
  <c r="EF48" i="76"/>
  <c r="EN48" i="76"/>
  <c r="EV48" i="76"/>
  <c r="FD48" i="76"/>
  <c r="FL48" i="76"/>
  <c r="FT48" i="76"/>
  <c r="GB48" i="76"/>
  <c r="DD48" i="76"/>
  <c r="DQ48" i="76"/>
  <c r="DY48" i="76"/>
  <c r="EG48" i="76"/>
  <c r="EO48" i="76"/>
  <c r="EW48" i="76"/>
  <c r="FE48" i="76"/>
  <c r="FM48" i="76"/>
  <c r="FU48" i="76"/>
  <c r="DF48" i="76"/>
  <c r="DR48" i="76"/>
  <c r="DZ48" i="76"/>
  <c r="EH48" i="76"/>
  <c r="EP48" i="76"/>
  <c r="EX48" i="76"/>
  <c r="FF48" i="76"/>
  <c r="FN48" i="76"/>
  <c r="FV48" i="76"/>
  <c r="AV48" i="76"/>
  <c r="DI48" i="76"/>
  <c r="DS48" i="76"/>
  <c r="EA48" i="76"/>
  <c r="EI48" i="76"/>
  <c r="EQ48" i="76"/>
  <c r="EY48" i="76"/>
  <c r="FG48" i="76"/>
  <c r="FO48" i="76"/>
  <c r="FW48" i="76"/>
  <c r="AX48" i="76"/>
  <c r="DJ48" i="76"/>
  <c r="DT48" i="76"/>
  <c r="EB48" i="76"/>
  <c r="EJ48" i="76"/>
  <c r="ER48" i="76"/>
  <c r="EZ48" i="76"/>
  <c r="FH48" i="76"/>
  <c r="FP48" i="76"/>
  <c r="FX48" i="76"/>
  <c r="BB48" i="76"/>
  <c r="DL48" i="76"/>
  <c r="DU48" i="76"/>
  <c r="EC48" i="76"/>
  <c r="EK48" i="76"/>
  <c r="ES48" i="76"/>
  <c r="FA48" i="76"/>
  <c r="FI48" i="76"/>
  <c r="FQ48" i="76"/>
  <c r="FY48" i="76"/>
  <c r="CV48" i="76"/>
  <c r="DM48" i="76"/>
  <c r="DV48" i="76"/>
  <c r="ED48" i="76"/>
  <c r="EL48" i="76"/>
  <c r="ET48" i="76"/>
  <c r="FB48" i="76"/>
  <c r="FJ48" i="76"/>
  <c r="FR48" i="76"/>
  <c r="FZ48" i="76"/>
  <c r="AU48" i="76"/>
  <c r="BD48" i="76"/>
  <c r="BE48" i="76"/>
  <c r="BF48" i="76"/>
  <c r="BG48" i="76"/>
  <c r="BH48" i="76"/>
  <c r="BI48" i="76"/>
  <c r="BJ48" i="76"/>
  <c r="BK48" i="76"/>
  <c r="BL48" i="76"/>
  <c r="BM48" i="76"/>
  <c r="BN48" i="76"/>
  <c r="BO48" i="76"/>
  <c r="BP48" i="76"/>
  <c r="BQ48" i="76"/>
  <c r="BR48" i="76"/>
  <c r="BS48" i="76"/>
  <c r="BT48" i="76"/>
  <c r="BU48" i="76"/>
  <c r="BV48" i="76"/>
  <c r="BW48" i="76"/>
  <c r="BX48" i="76"/>
  <c r="BY48" i="76"/>
  <c r="BZ48" i="76"/>
  <c r="CA48" i="76"/>
  <c r="CB48" i="76"/>
  <c r="CC48" i="76"/>
  <c r="CD48" i="76"/>
  <c r="CE48" i="76"/>
  <c r="CF48" i="76"/>
  <c r="CG48" i="76"/>
  <c r="CH48" i="76"/>
  <c r="CI48" i="76"/>
  <c r="CJ48" i="76"/>
  <c r="CK48" i="76"/>
  <c r="CL48" i="76"/>
  <c r="CM48" i="76"/>
  <c r="CN48" i="76"/>
  <c r="CO48" i="76"/>
  <c r="CP48" i="76"/>
  <c r="CQ48" i="76"/>
  <c r="CR48" i="76"/>
  <c r="CS48" i="76"/>
  <c r="CT48" i="76"/>
  <c r="CU48" i="76"/>
  <c r="I56" i="76"/>
  <c r="Q56" i="76"/>
  <c r="Y56" i="76"/>
  <c r="AG56" i="76"/>
  <c r="AP56" i="76"/>
  <c r="J56" i="76"/>
  <c r="R56" i="76"/>
  <c r="Z56" i="76"/>
  <c r="AH56" i="76"/>
  <c r="AQ56" i="76"/>
  <c r="K56" i="76"/>
  <c r="S56" i="76"/>
  <c r="AA56" i="76"/>
  <c r="AI56" i="76"/>
  <c r="AR56" i="76"/>
  <c r="D56" i="76"/>
  <c r="L56" i="76"/>
  <c r="T56" i="76"/>
  <c r="AB56" i="76"/>
  <c r="AJ56" i="76"/>
  <c r="AS56" i="76"/>
  <c r="E56" i="76"/>
  <c r="M56" i="76"/>
  <c r="U56" i="76"/>
  <c r="AC56" i="76"/>
  <c r="AK56" i="76"/>
  <c r="AT56" i="76"/>
  <c r="F56" i="76"/>
  <c r="N56" i="76"/>
  <c r="V56" i="76"/>
  <c r="AD56" i="76"/>
  <c r="AL56" i="76"/>
  <c r="G56" i="76"/>
  <c r="O56" i="76"/>
  <c r="W56" i="76"/>
  <c r="AE56" i="76"/>
  <c r="AM56" i="76"/>
  <c r="H56" i="76"/>
  <c r="P56" i="76"/>
  <c r="X56" i="76"/>
  <c r="AF56" i="76"/>
  <c r="AN56" i="76"/>
  <c r="AY56" i="76"/>
  <c r="CY56" i="76"/>
  <c r="DG56" i="76"/>
  <c r="DO56" i="76"/>
  <c r="DW56" i="76"/>
  <c r="EE56" i="76"/>
  <c r="EM56" i="76"/>
  <c r="EU56" i="76"/>
  <c r="FC56" i="76"/>
  <c r="FK56" i="76"/>
  <c r="FS56" i="76"/>
  <c r="GA56" i="76"/>
  <c r="AZ56" i="76"/>
  <c r="CZ56" i="76"/>
  <c r="DH56" i="76"/>
  <c r="DP56" i="76"/>
  <c r="DX56" i="76"/>
  <c r="EF56" i="76"/>
  <c r="EN56" i="76"/>
  <c r="EV56" i="76"/>
  <c r="FD56" i="76"/>
  <c r="FL56" i="76"/>
  <c r="FT56" i="76"/>
  <c r="GB56" i="76"/>
  <c r="BA56" i="76"/>
  <c r="DA56" i="76"/>
  <c r="DI56" i="76"/>
  <c r="DQ56" i="76"/>
  <c r="DY56" i="76"/>
  <c r="EG56" i="76"/>
  <c r="EO56" i="76"/>
  <c r="EW56" i="76"/>
  <c r="FE56" i="76"/>
  <c r="FM56" i="76"/>
  <c r="FU56" i="76"/>
  <c r="BB56" i="76"/>
  <c r="DB56" i="76"/>
  <c r="DJ56" i="76"/>
  <c r="DR56" i="76"/>
  <c r="DZ56" i="76"/>
  <c r="EH56" i="76"/>
  <c r="EP56" i="76"/>
  <c r="EX56" i="76"/>
  <c r="FF56" i="76"/>
  <c r="FN56" i="76"/>
  <c r="FV56" i="76"/>
  <c r="BC56" i="76"/>
  <c r="DC56" i="76"/>
  <c r="DK56" i="76"/>
  <c r="DS56" i="76"/>
  <c r="EA56" i="76"/>
  <c r="EI56" i="76"/>
  <c r="EQ56" i="76"/>
  <c r="EY56" i="76"/>
  <c r="FG56" i="76"/>
  <c r="FO56" i="76"/>
  <c r="FW56" i="76"/>
  <c r="AV56" i="76"/>
  <c r="CV56" i="76"/>
  <c r="DD56" i="76"/>
  <c r="DL56" i="76"/>
  <c r="DT56" i="76"/>
  <c r="EB56" i="76"/>
  <c r="EJ56" i="76"/>
  <c r="ER56" i="76"/>
  <c r="EZ56" i="76"/>
  <c r="FH56" i="76"/>
  <c r="FP56" i="76"/>
  <c r="FX56" i="76"/>
  <c r="AW56" i="76"/>
  <c r="CW56" i="76"/>
  <c r="DE56" i="76"/>
  <c r="DM56" i="76"/>
  <c r="DU56" i="76"/>
  <c r="EC56" i="76"/>
  <c r="EK56" i="76"/>
  <c r="ES56" i="76"/>
  <c r="FA56" i="76"/>
  <c r="FI56" i="76"/>
  <c r="FQ56" i="76"/>
  <c r="FY56" i="76"/>
  <c r="AX56" i="76"/>
  <c r="CX56" i="76"/>
  <c r="DF56" i="76"/>
  <c r="DN56" i="76"/>
  <c r="DV56" i="76"/>
  <c r="ED56" i="76"/>
  <c r="EL56" i="76"/>
  <c r="ET56" i="76"/>
  <c r="FB56" i="76"/>
  <c r="FJ56" i="76"/>
  <c r="FR56" i="76"/>
  <c r="FZ56" i="76"/>
  <c r="AU56" i="76"/>
  <c r="BD56" i="76"/>
  <c r="BE56" i="76"/>
  <c r="BF56" i="76"/>
  <c r="BG56" i="76"/>
  <c r="BH56" i="76"/>
  <c r="BI56" i="76"/>
  <c r="BJ56" i="76"/>
  <c r="BK56" i="76"/>
  <c r="BL56" i="76"/>
  <c r="BM56" i="76"/>
  <c r="BN56" i="76"/>
  <c r="BO56" i="76"/>
  <c r="BP56" i="76"/>
  <c r="BQ56" i="76"/>
  <c r="BR56" i="76"/>
  <c r="BS56" i="76"/>
  <c r="BT56" i="76"/>
  <c r="BU56" i="76"/>
  <c r="BV56" i="76"/>
  <c r="BW56" i="76"/>
  <c r="BX56" i="76"/>
  <c r="BY56" i="76"/>
  <c r="BZ56" i="76"/>
  <c r="CA56" i="76"/>
  <c r="CB56" i="76"/>
  <c r="CC56" i="76"/>
  <c r="CD56" i="76"/>
  <c r="CE56" i="76"/>
  <c r="CF56" i="76"/>
  <c r="CG56" i="76"/>
  <c r="CH56" i="76"/>
  <c r="CI56" i="76"/>
  <c r="CJ56" i="76"/>
  <c r="CK56" i="76"/>
  <c r="CL56" i="76"/>
  <c r="CM56" i="76"/>
  <c r="CN56" i="76"/>
  <c r="CO56" i="76"/>
  <c r="CP56" i="76"/>
  <c r="CQ56" i="76"/>
  <c r="CR56" i="76"/>
  <c r="CS56" i="76"/>
  <c r="CT56" i="76"/>
  <c r="CU56" i="76"/>
  <c r="I64" i="76"/>
  <c r="Q64" i="76"/>
  <c r="Y64" i="76"/>
  <c r="AG64" i="76"/>
  <c r="AP64" i="76"/>
  <c r="J64" i="76"/>
  <c r="R64" i="76"/>
  <c r="Z64" i="76"/>
  <c r="AH64" i="76"/>
  <c r="AQ64" i="76"/>
  <c r="K64" i="76"/>
  <c r="S64" i="76"/>
  <c r="AA64" i="76"/>
  <c r="AI64" i="76"/>
  <c r="AR64" i="76"/>
  <c r="D64" i="76"/>
  <c r="L64" i="76"/>
  <c r="T64" i="76"/>
  <c r="AB64" i="76"/>
  <c r="AJ64" i="76"/>
  <c r="AS64" i="76"/>
  <c r="E64" i="76"/>
  <c r="M64" i="76"/>
  <c r="U64" i="76"/>
  <c r="AC64" i="76"/>
  <c r="AK64" i="76"/>
  <c r="AT64" i="76"/>
  <c r="F64" i="76"/>
  <c r="N64" i="76"/>
  <c r="V64" i="76"/>
  <c r="AD64" i="76"/>
  <c r="AL64" i="76"/>
  <c r="G64" i="76"/>
  <c r="O64" i="76"/>
  <c r="W64" i="76"/>
  <c r="AE64" i="76"/>
  <c r="AM64" i="76"/>
  <c r="H64" i="76"/>
  <c r="P64" i="76"/>
  <c r="X64" i="76"/>
  <c r="AF64" i="76"/>
  <c r="AN64" i="76"/>
  <c r="AV64" i="76"/>
  <c r="CV64" i="76"/>
  <c r="DD64" i="76"/>
  <c r="DL64" i="76"/>
  <c r="DT64" i="76"/>
  <c r="EB64" i="76"/>
  <c r="EJ64" i="76"/>
  <c r="ER64" i="76"/>
  <c r="EZ64" i="76"/>
  <c r="FH64" i="76"/>
  <c r="FP64" i="76"/>
  <c r="FX64" i="76"/>
  <c r="AW64" i="76"/>
  <c r="CW64" i="76"/>
  <c r="DE64" i="76"/>
  <c r="DM64" i="76"/>
  <c r="DU64" i="76"/>
  <c r="EC64" i="76"/>
  <c r="EK64" i="76"/>
  <c r="ES64" i="76"/>
  <c r="FA64" i="76"/>
  <c r="FI64" i="76"/>
  <c r="FQ64" i="76"/>
  <c r="FY64" i="76"/>
  <c r="AX64" i="76"/>
  <c r="CX64" i="76"/>
  <c r="DF64" i="76"/>
  <c r="DN64" i="76"/>
  <c r="DV64" i="76"/>
  <c r="ED64" i="76"/>
  <c r="EL64" i="76"/>
  <c r="ET64" i="76"/>
  <c r="FB64" i="76"/>
  <c r="FJ64" i="76"/>
  <c r="FR64" i="76"/>
  <c r="FZ64" i="76"/>
  <c r="AY64" i="76"/>
  <c r="CY64" i="76"/>
  <c r="DG64" i="76"/>
  <c r="DO64" i="76"/>
  <c r="DW64" i="76"/>
  <c r="EE64" i="76"/>
  <c r="EM64" i="76"/>
  <c r="EU64" i="76"/>
  <c r="FC64" i="76"/>
  <c r="FK64" i="76"/>
  <c r="FS64" i="76"/>
  <c r="GA64" i="76"/>
  <c r="AZ64" i="76"/>
  <c r="CZ64" i="76"/>
  <c r="DH64" i="76"/>
  <c r="DP64" i="76"/>
  <c r="DX64" i="76"/>
  <c r="EF64" i="76"/>
  <c r="EN64" i="76"/>
  <c r="EV64" i="76"/>
  <c r="FD64" i="76"/>
  <c r="FL64" i="76"/>
  <c r="FT64" i="76"/>
  <c r="GB64" i="76"/>
  <c r="BA64" i="76"/>
  <c r="DA64" i="76"/>
  <c r="DI64" i="76"/>
  <c r="DQ64" i="76"/>
  <c r="DY64" i="76"/>
  <c r="EG64" i="76"/>
  <c r="EO64" i="76"/>
  <c r="EW64" i="76"/>
  <c r="FE64" i="76"/>
  <c r="FM64" i="76"/>
  <c r="FU64" i="76"/>
  <c r="BB64" i="76"/>
  <c r="DB64" i="76"/>
  <c r="DJ64" i="76"/>
  <c r="DR64" i="76"/>
  <c r="DZ64" i="76"/>
  <c r="EH64" i="76"/>
  <c r="EP64" i="76"/>
  <c r="EX64" i="76"/>
  <c r="FF64" i="76"/>
  <c r="FN64" i="76"/>
  <c r="FV64" i="76"/>
  <c r="BC64" i="76"/>
  <c r="DC64" i="76"/>
  <c r="DK64" i="76"/>
  <c r="DS64" i="76"/>
  <c r="EA64" i="76"/>
  <c r="EI64" i="76"/>
  <c r="EQ64" i="76"/>
  <c r="EY64" i="76"/>
  <c r="FG64" i="76"/>
  <c r="FO64" i="76"/>
  <c r="FW64" i="76"/>
  <c r="AU64" i="76"/>
  <c r="BD64" i="76"/>
  <c r="BE64" i="76"/>
  <c r="BF64" i="76"/>
  <c r="BG64" i="76"/>
  <c r="BH64" i="76"/>
  <c r="BI64" i="76"/>
  <c r="BJ64" i="76"/>
  <c r="BK64" i="76"/>
  <c r="BL64" i="76"/>
  <c r="BM64" i="76"/>
  <c r="BN64" i="76"/>
  <c r="BO64" i="76"/>
  <c r="BP64" i="76"/>
  <c r="BQ64" i="76"/>
  <c r="BR64" i="76"/>
  <c r="BS64" i="76"/>
  <c r="BT64" i="76"/>
  <c r="BU64" i="76"/>
  <c r="BV64" i="76"/>
  <c r="BW64" i="76"/>
  <c r="BX64" i="76"/>
  <c r="BY64" i="76"/>
  <c r="BZ64" i="76"/>
  <c r="CA64" i="76"/>
  <c r="CB64" i="76"/>
  <c r="CC64" i="76"/>
  <c r="CD64" i="76"/>
  <c r="CE64" i="76"/>
  <c r="CF64" i="76"/>
  <c r="CG64" i="76"/>
  <c r="CH64" i="76"/>
  <c r="CI64" i="76"/>
  <c r="CJ64" i="76"/>
  <c r="CK64" i="76"/>
  <c r="CL64" i="76"/>
  <c r="CM64" i="76"/>
  <c r="CN64" i="76"/>
  <c r="CO64" i="76"/>
  <c r="CP64" i="76"/>
  <c r="CQ64" i="76"/>
  <c r="CR64" i="76"/>
  <c r="CS64" i="76"/>
  <c r="CT64" i="76"/>
  <c r="CU64" i="76"/>
  <c r="G72" i="76"/>
  <c r="O72" i="76"/>
  <c r="W72" i="76"/>
  <c r="AE72" i="76"/>
  <c r="AM72" i="76"/>
  <c r="H72" i="76"/>
  <c r="P72" i="76"/>
  <c r="X72" i="76"/>
  <c r="AF72" i="76"/>
  <c r="AN72" i="76"/>
  <c r="I72" i="76"/>
  <c r="Q72" i="76"/>
  <c r="Y72" i="76"/>
  <c r="AG72" i="76"/>
  <c r="AP72" i="76"/>
  <c r="J72" i="76"/>
  <c r="R72" i="76"/>
  <c r="Z72" i="76"/>
  <c r="AH72" i="76"/>
  <c r="AQ72" i="76"/>
  <c r="K72" i="76"/>
  <c r="S72" i="76"/>
  <c r="AA72" i="76"/>
  <c r="AI72" i="76"/>
  <c r="AR72" i="76"/>
  <c r="D72" i="76"/>
  <c r="L72" i="76"/>
  <c r="T72" i="76"/>
  <c r="AB72" i="76"/>
  <c r="AJ72" i="76"/>
  <c r="AS72" i="76"/>
  <c r="E72" i="76"/>
  <c r="M72" i="76"/>
  <c r="U72" i="76"/>
  <c r="AC72" i="76"/>
  <c r="AK72" i="76"/>
  <c r="AT72" i="76"/>
  <c r="F72" i="76"/>
  <c r="N72" i="76"/>
  <c r="V72" i="76"/>
  <c r="AD72" i="76"/>
  <c r="AL72" i="76"/>
  <c r="AV72" i="76"/>
  <c r="CV72" i="76"/>
  <c r="DD72" i="76"/>
  <c r="DL72" i="76"/>
  <c r="DT72" i="76"/>
  <c r="EB72" i="76"/>
  <c r="EJ72" i="76"/>
  <c r="ER72" i="76"/>
  <c r="EZ72" i="76"/>
  <c r="FH72" i="76"/>
  <c r="FP72" i="76"/>
  <c r="FX72" i="76"/>
  <c r="AW72" i="76"/>
  <c r="CW72" i="76"/>
  <c r="DE72" i="76"/>
  <c r="DM72" i="76"/>
  <c r="DU72" i="76"/>
  <c r="EC72" i="76"/>
  <c r="EK72" i="76"/>
  <c r="ES72" i="76"/>
  <c r="FA72" i="76"/>
  <c r="FI72" i="76"/>
  <c r="FQ72" i="76"/>
  <c r="FY72" i="76"/>
  <c r="AX72" i="76"/>
  <c r="CX72" i="76"/>
  <c r="DF72" i="76"/>
  <c r="DN72" i="76"/>
  <c r="DV72" i="76"/>
  <c r="ED72" i="76"/>
  <c r="EL72" i="76"/>
  <c r="ET72" i="76"/>
  <c r="FB72" i="76"/>
  <c r="FJ72" i="76"/>
  <c r="FR72" i="76"/>
  <c r="FZ72" i="76"/>
  <c r="AY72" i="76"/>
  <c r="CY72" i="76"/>
  <c r="DG72" i="76"/>
  <c r="DO72" i="76"/>
  <c r="DW72" i="76"/>
  <c r="EE72" i="76"/>
  <c r="EM72" i="76"/>
  <c r="EU72" i="76"/>
  <c r="FC72" i="76"/>
  <c r="FK72" i="76"/>
  <c r="FS72" i="76"/>
  <c r="GA72" i="76"/>
  <c r="AZ72" i="76"/>
  <c r="CZ72" i="76"/>
  <c r="DH72" i="76"/>
  <c r="DP72" i="76"/>
  <c r="DX72" i="76"/>
  <c r="EF72" i="76"/>
  <c r="EN72" i="76"/>
  <c r="EV72" i="76"/>
  <c r="FD72" i="76"/>
  <c r="FL72" i="76"/>
  <c r="FT72" i="76"/>
  <c r="GB72" i="76"/>
  <c r="BA72" i="76"/>
  <c r="DA72" i="76"/>
  <c r="DI72" i="76"/>
  <c r="DQ72" i="76"/>
  <c r="DY72" i="76"/>
  <c r="EG72" i="76"/>
  <c r="EO72" i="76"/>
  <c r="EW72" i="76"/>
  <c r="FE72" i="76"/>
  <c r="FM72" i="76"/>
  <c r="FU72" i="76"/>
  <c r="BB72" i="76"/>
  <c r="DB72" i="76"/>
  <c r="DJ72" i="76"/>
  <c r="DR72" i="76"/>
  <c r="DZ72" i="76"/>
  <c r="EH72" i="76"/>
  <c r="EP72" i="76"/>
  <c r="EX72" i="76"/>
  <c r="FF72" i="76"/>
  <c r="FN72" i="76"/>
  <c r="FV72" i="76"/>
  <c r="BC72" i="76"/>
  <c r="DC72" i="76"/>
  <c r="DK72" i="76"/>
  <c r="DS72" i="76"/>
  <c r="EA72" i="76"/>
  <c r="EI72" i="76"/>
  <c r="EQ72" i="76"/>
  <c r="EY72" i="76"/>
  <c r="FG72" i="76"/>
  <c r="FO72" i="76"/>
  <c r="FW72" i="76"/>
  <c r="AU72" i="76"/>
  <c r="BD72" i="76"/>
  <c r="BE72" i="76"/>
  <c r="BF72" i="76"/>
  <c r="BG72" i="76"/>
  <c r="BH72" i="76"/>
  <c r="BI72" i="76"/>
  <c r="BJ72" i="76"/>
  <c r="BK72" i="76"/>
  <c r="BL72" i="76"/>
  <c r="BM72" i="76"/>
  <c r="BN72" i="76"/>
  <c r="BO72" i="76"/>
  <c r="BP72" i="76"/>
  <c r="BQ72" i="76"/>
  <c r="BR72" i="76"/>
  <c r="BS72" i="76"/>
  <c r="BT72" i="76"/>
  <c r="BU72" i="76"/>
  <c r="BV72" i="76"/>
  <c r="BW72" i="76"/>
  <c r="BX72" i="76"/>
  <c r="BY72" i="76"/>
  <c r="BZ72" i="76"/>
  <c r="CA72" i="76"/>
  <c r="CB72" i="76"/>
  <c r="CC72" i="76"/>
  <c r="CD72" i="76"/>
  <c r="CE72" i="76"/>
  <c r="CF72" i="76"/>
  <c r="CG72" i="76"/>
  <c r="CH72" i="76"/>
  <c r="CI72" i="76"/>
  <c r="CJ72" i="76"/>
  <c r="CK72" i="76"/>
  <c r="CL72" i="76"/>
  <c r="CM72" i="76"/>
  <c r="CN72" i="76"/>
  <c r="CO72" i="76"/>
  <c r="CP72" i="76"/>
  <c r="CQ72" i="76"/>
  <c r="CR72" i="76"/>
  <c r="CS72" i="76"/>
  <c r="CT72" i="76"/>
  <c r="CU72" i="76"/>
  <c r="G80" i="76"/>
  <c r="O80" i="76"/>
  <c r="W80" i="76"/>
  <c r="AE80" i="76"/>
  <c r="AM80" i="76"/>
  <c r="H80" i="76"/>
  <c r="P80" i="76"/>
  <c r="X80" i="76"/>
  <c r="AF80" i="76"/>
  <c r="AN80" i="76"/>
  <c r="I80" i="76"/>
  <c r="Q80" i="76"/>
  <c r="Y80" i="76"/>
  <c r="AG80" i="76"/>
  <c r="AP80" i="76"/>
  <c r="J80" i="76"/>
  <c r="R80" i="76"/>
  <c r="Z80" i="76"/>
  <c r="AH80" i="76"/>
  <c r="AQ80" i="76"/>
  <c r="K80" i="76"/>
  <c r="S80" i="76"/>
  <c r="AA80" i="76"/>
  <c r="AI80" i="76"/>
  <c r="AR80" i="76"/>
  <c r="D80" i="76"/>
  <c r="L80" i="76"/>
  <c r="T80" i="76"/>
  <c r="AB80" i="76"/>
  <c r="AJ80" i="76"/>
  <c r="AS80" i="76"/>
  <c r="E80" i="76"/>
  <c r="M80" i="76"/>
  <c r="U80" i="76"/>
  <c r="AC80" i="76"/>
  <c r="AK80" i="76"/>
  <c r="AT80" i="76"/>
  <c r="F80" i="76"/>
  <c r="N80" i="76"/>
  <c r="V80" i="76"/>
  <c r="AD80" i="76"/>
  <c r="AL80" i="76"/>
  <c r="BC80" i="76"/>
  <c r="DC80" i="76"/>
  <c r="DK80" i="76"/>
  <c r="DS80" i="76"/>
  <c r="EA80" i="76"/>
  <c r="EI80" i="76"/>
  <c r="EQ80" i="76"/>
  <c r="EY80" i="76"/>
  <c r="FG80" i="76"/>
  <c r="FO80" i="76"/>
  <c r="FW80" i="76"/>
  <c r="AV80" i="76"/>
  <c r="CV80" i="76"/>
  <c r="DD80" i="76"/>
  <c r="DL80" i="76"/>
  <c r="DT80" i="76"/>
  <c r="EB80" i="76"/>
  <c r="EJ80" i="76"/>
  <c r="ER80" i="76"/>
  <c r="EZ80" i="76"/>
  <c r="FH80" i="76"/>
  <c r="FP80" i="76"/>
  <c r="FX80" i="76"/>
  <c r="AW80" i="76"/>
  <c r="CW80" i="76"/>
  <c r="DE80" i="76"/>
  <c r="DM80" i="76"/>
  <c r="DU80" i="76"/>
  <c r="EC80" i="76"/>
  <c r="EK80" i="76"/>
  <c r="ES80" i="76"/>
  <c r="FA80" i="76"/>
  <c r="FI80" i="76"/>
  <c r="FQ80" i="76"/>
  <c r="FY80" i="76"/>
  <c r="AX80" i="76"/>
  <c r="CX80" i="76"/>
  <c r="DF80" i="76"/>
  <c r="DN80" i="76"/>
  <c r="DV80" i="76"/>
  <c r="ED80" i="76"/>
  <c r="EL80" i="76"/>
  <c r="ET80" i="76"/>
  <c r="FB80" i="76"/>
  <c r="FJ80" i="76"/>
  <c r="FR80" i="76"/>
  <c r="FZ80" i="76"/>
  <c r="AY80" i="76"/>
  <c r="CY80" i="76"/>
  <c r="DG80" i="76"/>
  <c r="DO80" i="76"/>
  <c r="DW80" i="76"/>
  <c r="EE80" i="76"/>
  <c r="EM80" i="76"/>
  <c r="EU80" i="76"/>
  <c r="FC80" i="76"/>
  <c r="FK80" i="76"/>
  <c r="FS80" i="76"/>
  <c r="GA80" i="76"/>
  <c r="AZ80" i="76"/>
  <c r="CZ80" i="76"/>
  <c r="DH80" i="76"/>
  <c r="DP80" i="76"/>
  <c r="DX80" i="76"/>
  <c r="EF80" i="76"/>
  <c r="EN80" i="76"/>
  <c r="EV80" i="76"/>
  <c r="FD80" i="76"/>
  <c r="FL80" i="76"/>
  <c r="FT80" i="76"/>
  <c r="GB80" i="76"/>
  <c r="BA80" i="76"/>
  <c r="DA80" i="76"/>
  <c r="DI80" i="76"/>
  <c r="DQ80" i="76"/>
  <c r="DY80" i="76"/>
  <c r="EG80" i="76"/>
  <c r="EO80" i="76"/>
  <c r="EW80" i="76"/>
  <c r="FE80" i="76"/>
  <c r="FM80" i="76"/>
  <c r="FU80" i="76"/>
  <c r="BB80" i="76"/>
  <c r="DB80" i="76"/>
  <c r="DJ80" i="76"/>
  <c r="DR80" i="76"/>
  <c r="DZ80" i="76"/>
  <c r="EH80" i="76"/>
  <c r="EP80" i="76"/>
  <c r="EX80" i="76"/>
  <c r="FF80" i="76"/>
  <c r="FN80" i="76"/>
  <c r="FV80" i="76"/>
  <c r="AU80" i="76"/>
  <c r="BD80" i="76"/>
  <c r="BE80" i="76"/>
  <c r="BF80" i="76"/>
  <c r="BG80" i="76"/>
  <c r="BH80" i="76"/>
  <c r="BI80" i="76"/>
  <c r="BJ80" i="76"/>
  <c r="BK80" i="76"/>
  <c r="BL80" i="76"/>
  <c r="BM80" i="76"/>
  <c r="BN80" i="76"/>
  <c r="BO80" i="76"/>
  <c r="BP80" i="76"/>
  <c r="BQ80" i="76"/>
  <c r="BR80" i="76"/>
  <c r="BS80" i="76"/>
  <c r="BT80" i="76"/>
  <c r="BU80" i="76"/>
  <c r="BV80" i="76"/>
  <c r="BW80" i="76"/>
  <c r="BX80" i="76"/>
  <c r="BY80" i="76"/>
  <c r="BZ80" i="76"/>
  <c r="CA80" i="76"/>
  <c r="CB80" i="76"/>
  <c r="CC80" i="76"/>
  <c r="CD80" i="76"/>
  <c r="CE80" i="76"/>
  <c r="CF80" i="76"/>
  <c r="CG80" i="76"/>
  <c r="CH80" i="76"/>
  <c r="CI80" i="76"/>
  <c r="CJ80" i="76"/>
  <c r="CK80" i="76"/>
  <c r="CL80" i="76"/>
  <c r="CM80" i="76"/>
  <c r="CN80" i="76"/>
  <c r="CO80" i="76"/>
  <c r="CP80" i="76"/>
  <c r="CQ80" i="76"/>
  <c r="CR80" i="76"/>
  <c r="CS80" i="76"/>
  <c r="CT80" i="76"/>
  <c r="CU80" i="76"/>
  <c r="E88" i="76"/>
  <c r="M88" i="76"/>
  <c r="U88" i="76"/>
  <c r="AC88" i="76"/>
  <c r="AK88" i="76"/>
  <c r="AT88" i="76"/>
  <c r="F88" i="76"/>
  <c r="N88" i="76"/>
  <c r="V88" i="76"/>
  <c r="AD88" i="76"/>
  <c r="AL88" i="76"/>
  <c r="G88" i="76"/>
  <c r="O88" i="76"/>
  <c r="W88" i="76"/>
  <c r="AE88" i="76"/>
  <c r="AM88" i="76"/>
  <c r="H88" i="76"/>
  <c r="P88" i="76"/>
  <c r="X88" i="76"/>
  <c r="AF88" i="76"/>
  <c r="AN88" i="76"/>
  <c r="I88" i="76"/>
  <c r="Q88" i="76"/>
  <c r="Y88" i="76"/>
  <c r="AG88" i="76"/>
  <c r="AP88" i="76"/>
  <c r="J88" i="76"/>
  <c r="R88" i="76"/>
  <c r="Z88" i="76"/>
  <c r="AH88" i="76"/>
  <c r="AQ88" i="76"/>
  <c r="K88" i="76"/>
  <c r="S88" i="76"/>
  <c r="AA88" i="76"/>
  <c r="AI88" i="76"/>
  <c r="AR88" i="76"/>
  <c r="D88" i="76"/>
  <c r="L88" i="76"/>
  <c r="T88" i="76"/>
  <c r="AB88" i="76"/>
  <c r="AJ88" i="76"/>
  <c r="AS88" i="76"/>
  <c r="BC88" i="76"/>
  <c r="DC88" i="76"/>
  <c r="DK88" i="76"/>
  <c r="DS88" i="76"/>
  <c r="EA88" i="76"/>
  <c r="EI88" i="76"/>
  <c r="EQ88" i="76"/>
  <c r="EY88" i="76"/>
  <c r="FG88" i="76"/>
  <c r="FO88" i="76"/>
  <c r="FW88" i="76"/>
  <c r="AV88" i="76"/>
  <c r="CV88" i="76"/>
  <c r="DD88" i="76"/>
  <c r="DL88" i="76"/>
  <c r="DT88" i="76"/>
  <c r="EB88" i="76"/>
  <c r="EJ88" i="76"/>
  <c r="ER88" i="76"/>
  <c r="EZ88" i="76"/>
  <c r="FH88" i="76"/>
  <c r="FP88" i="76"/>
  <c r="FX88" i="76"/>
  <c r="AW88" i="76"/>
  <c r="CW88" i="76"/>
  <c r="DE88" i="76"/>
  <c r="DM88" i="76"/>
  <c r="DU88" i="76"/>
  <c r="EC88" i="76"/>
  <c r="EK88" i="76"/>
  <c r="ES88" i="76"/>
  <c r="FA88" i="76"/>
  <c r="FI88" i="76"/>
  <c r="FQ88" i="76"/>
  <c r="FY88" i="76"/>
  <c r="AX88" i="76"/>
  <c r="CX88" i="76"/>
  <c r="DF88" i="76"/>
  <c r="DN88" i="76"/>
  <c r="DV88" i="76"/>
  <c r="ED88" i="76"/>
  <c r="EL88" i="76"/>
  <c r="ET88" i="76"/>
  <c r="FB88" i="76"/>
  <c r="FJ88" i="76"/>
  <c r="FR88" i="76"/>
  <c r="FZ88" i="76"/>
  <c r="AY88" i="76"/>
  <c r="CY88" i="76"/>
  <c r="DG88" i="76"/>
  <c r="DO88" i="76"/>
  <c r="DW88" i="76"/>
  <c r="EE88" i="76"/>
  <c r="EM88" i="76"/>
  <c r="EU88" i="76"/>
  <c r="FC88" i="76"/>
  <c r="FK88" i="76"/>
  <c r="FS88" i="76"/>
  <c r="GA88" i="76"/>
  <c r="AZ88" i="76"/>
  <c r="CZ88" i="76"/>
  <c r="DH88" i="76"/>
  <c r="DP88" i="76"/>
  <c r="DX88" i="76"/>
  <c r="EF88" i="76"/>
  <c r="EN88" i="76"/>
  <c r="EV88" i="76"/>
  <c r="FD88" i="76"/>
  <c r="FL88" i="76"/>
  <c r="FT88" i="76"/>
  <c r="GB88" i="76"/>
  <c r="BA88" i="76"/>
  <c r="DA88" i="76"/>
  <c r="DI88" i="76"/>
  <c r="DQ88" i="76"/>
  <c r="DY88" i="76"/>
  <c r="EG88" i="76"/>
  <c r="EO88" i="76"/>
  <c r="EW88" i="76"/>
  <c r="FE88" i="76"/>
  <c r="FM88" i="76"/>
  <c r="FU88" i="76"/>
  <c r="BB88" i="76"/>
  <c r="DB88" i="76"/>
  <c r="DJ88" i="76"/>
  <c r="DR88" i="76"/>
  <c r="DZ88" i="76"/>
  <c r="EH88" i="76"/>
  <c r="EP88" i="76"/>
  <c r="EX88" i="76"/>
  <c r="FF88" i="76"/>
  <c r="FN88" i="76"/>
  <c r="FV88" i="76"/>
  <c r="AU88" i="76"/>
  <c r="BD88" i="76"/>
  <c r="BE88" i="76"/>
  <c r="BF88" i="76"/>
  <c r="BG88" i="76"/>
  <c r="BH88" i="76"/>
  <c r="BI88" i="76"/>
  <c r="BJ88" i="76"/>
  <c r="BK88" i="76"/>
  <c r="BL88" i="76"/>
  <c r="BM88" i="76"/>
  <c r="BN88" i="76"/>
  <c r="BO88" i="76"/>
  <c r="BP88" i="76"/>
  <c r="BQ88" i="76"/>
  <c r="BR88" i="76"/>
  <c r="BS88" i="76"/>
  <c r="BT88" i="76"/>
  <c r="BU88" i="76"/>
  <c r="BV88" i="76"/>
  <c r="BW88" i="76"/>
  <c r="BX88" i="76"/>
  <c r="BY88" i="76"/>
  <c r="BZ88" i="76"/>
  <c r="CA88" i="76"/>
  <c r="CB88" i="76"/>
  <c r="CC88" i="76"/>
  <c r="CD88" i="76"/>
  <c r="CE88" i="76"/>
  <c r="CF88" i="76"/>
  <c r="CG88" i="76"/>
  <c r="CH88" i="76"/>
  <c r="CI88" i="76"/>
  <c r="CJ88" i="76"/>
  <c r="CK88" i="76"/>
  <c r="CL88" i="76"/>
  <c r="CM88" i="76"/>
  <c r="CN88" i="76"/>
  <c r="CO88" i="76"/>
  <c r="CP88" i="76"/>
  <c r="CQ88" i="76"/>
  <c r="CR88" i="76"/>
  <c r="CS88" i="76"/>
  <c r="CT88" i="76"/>
  <c r="CU88" i="76"/>
  <c r="E96" i="76"/>
  <c r="M96" i="76"/>
  <c r="U96" i="76"/>
  <c r="AC96" i="76"/>
  <c r="AK96" i="76"/>
  <c r="AT96" i="76"/>
  <c r="F96" i="76"/>
  <c r="N96" i="76"/>
  <c r="V96" i="76"/>
  <c r="AD96" i="76"/>
  <c r="AL96" i="76"/>
  <c r="G96" i="76"/>
  <c r="O96" i="76"/>
  <c r="W96" i="76"/>
  <c r="AE96" i="76"/>
  <c r="AM96" i="76"/>
  <c r="H96" i="76"/>
  <c r="P96" i="76"/>
  <c r="X96" i="76"/>
  <c r="AF96" i="76"/>
  <c r="AN96" i="76"/>
  <c r="I96" i="76"/>
  <c r="Q96" i="76"/>
  <c r="Y96" i="76"/>
  <c r="AG96" i="76"/>
  <c r="AP96" i="76"/>
  <c r="J96" i="76"/>
  <c r="R96" i="76"/>
  <c r="Z96" i="76"/>
  <c r="AH96" i="76"/>
  <c r="AQ96" i="76"/>
  <c r="K96" i="76"/>
  <c r="S96" i="76"/>
  <c r="AA96" i="76"/>
  <c r="AI96" i="76"/>
  <c r="AR96" i="76"/>
  <c r="D96" i="76"/>
  <c r="L96" i="76"/>
  <c r="T96" i="76"/>
  <c r="AB96" i="76"/>
  <c r="AJ96" i="76"/>
  <c r="AS96" i="76"/>
  <c r="AZ96" i="76"/>
  <c r="CZ96" i="76"/>
  <c r="DH96" i="76"/>
  <c r="DP96" i="76"/>
  <c r="DX96" i="76"/>
  <c r="EF96" i="76"/>
  <c r="EN96" i="76"/>
  <c r="EV96" i="76"/>
  <c r="FD96" i="76"/>
  <c r="FL96" i="76"/>
  <c r="FT96" i="76"/>
  <c r="GB96" i="76"/>
  <c r="BA96" i="76"/>
  <c r="DA96" i="76"/>
  <c r="DI96" i="76"/>
  <c r="DQ96" i="76"/>
  <c r="DY96" i="76"/>
  <c r="EG96" i="76"/>
  <c r="EO96" i="76"/>
  <c r="EW96" i="76"/>
  <c r="FE96" i="76"/>
  <c r="FM96" i="76"/>
  <c r="FU96" i="76"/>
  <c r="BB96" i="76"/>
  <c r="DB96" i="76"/>
  <c r="DJ96" i="76"/>
  <c r="DR96" i="76"/>
  <c r="DZ96" i="76"/>
  <c r="EH96" i="76"/>
  <c r="EP96" i="76"/>
  <c r="EX96" i="76"/>
  <c r="FF96" i="76"/>
  <c r="FN96" i="76"/>
  <c r="FV96" i="76"/>
  <c r="BC96" i="76"/>
  <c r="DC96" i="76"/>
  <c r="DK96" i="76"/>
  <c r="DS96" i="76"/>
  <c r="EA96" i="76"/>
  <c r="EI96" i="76"/>
  <c r="EQ96" i="76"/>
  <c r="EY96" i="76"/>
  <c r="FG96" i="76"/>
  <c r="FO96" i="76"/>
  <c r="FW96" i="76"/>
  <c r="AV96" i="76"/>
  <c r="CV96" i="76"/>
  <c r="DD96" i="76"/>
  <c r="DL96" i="76"/>
  <c r="DT96" i="76"/>
  <c r="EB96" i="76"/>
  <c r="EJ96" i="76"/>
  <c r="ER96" i="76"/>
  <c r="EZ96" i="76"/>
  <c r="FH96" i="76"/>
  <c r="FP96" i="76"/>
  <c r="FX96" i="76"/>
  <c r="AW96" i="76"/>
  <c r="CW96" i="76"/>
  <c r="DE96" i="76"/>
  <c r="DM96" i="76"/>
  <c r="DU96" i="76"/>
  <c r="EC96" i="76"/>
  <c r="EK96" i="76"/>
  <c r="ES96" i="76"/>
  <c r="FA96" i="76"/>
  <c r="FI96" i="76"/>
  <c r="FQ96" i="76"/>
  <c r="FY96" i="76"/>
  <c r="AX96" i="76"/>
  <c r="CX96" i="76"/>
  <c r="DF96" i="76"/>
  <c r="DN96" i="76"/>
  <c r="DV96" i="76"/>
  <c r="ED96" i="76"/>
  <c r="EL96" i="76"/>
  <c r="ET96" i="76"/>
  <c r="FB96" i="76"/>
  <c r="FJ96" i="76"/>
  <c r="FR96" i="76"/>
  <c r="FZ96" i="76"/>
  <c r="AY96" i="76"/>
  <c r="CY96" i="76"/>
  <c r="DG96" i="76"/>
  <c r="DO96" i="76"/>
  <c r="DW96" i="76"/>
  <c r="EE96" i="76"/>
  <c r="EM96" i="76"/>
  <c r="EU96" i="76"/>
  <c r="FC96" i="76"/>
  <c r="FK96" i="76"/>
  <c r="FS96" i="76"/>
  <c r="GA96" i="76"/>
  <c r="AU96" i="76"/>
  <c r="BD96" i="76"/>
  <c r="BE96" i="76"/>
  <c r="BF96" i="76"/>
  <c r="BG96" i="76"/>
  <c r="BH96" i="76"/>
  <c r="BI96" i="76"/>
  <c r="BJ96" i="76"/>
  <c r="BK96" i="76"/>
  <c r="BL96" i="76"/>
  <c r="BM96" i="76"/>
  <c r="BN96" i="76"/>
  <c r="BO96" i="76"/>
  <c r="BP96" i="76"/>
  <c r="BQ96" i="76"/>
  <c r="BR96" i="76"/>
  <c r="BS96" i="76"/>
  <c r="BT96" i="76"/>
  <c r="BU96" i="76"/>
  <c r="BV96" i="76"/>
  <c r="BW96" i="76"/>
  <c r="BX96" i="76"/>
  <c r="BY96" i="76"/>
  <c r="BZ96" i="76"/>
  <c r="CA96" i="76"/>
  <c r="CB96" i="76"/>
  <c r="CC96" i="76"/>
  <c r="CD96" i="76"/>
  <c r="CE96" i="76"/>
  <c r="CF96" i="76"/>
  <c r="CG96" i="76"/>
  <c r="CH96" i="76"/>
  <c r="CI96" i="76"/>
  <c r="CJ96" i="76"/>
  <c r="CK96" i="76"/>
  <c r="CL96" i="76"/>
  <c r="CM96" i="76"/>
  <c r="CN96" i="76"/>
  <c r="CO96" i="76"/>
  <c r="CP96" i="76"/>
  <c r="CQ96" i="76"/>
  <c r="CR96" i="76"/>
  <c r="CS96" i="76"/>
  <c r="CT96" i="76"/>
  <c r="CU96" i="76"/>
  <c r="J104" i="76"/>
  <c r="R104" i="76"/>
  <c r="Z104" i="76"/>
  <c r="AH104" i="76"/>
  <c r="AQ104" i="76"/>
  <c r="K104" i="76"/>
  <c r="S104" i="76"/>
  <c r="AA104" i="76"/>
  <c r="AI104" i="76"/>
  <c r="AR104" i="76"/>
  <c r="D104" i="76"/>
  <c r="L104" i="76"/>
  <c r="T104" i="76"/>
  <c r="AB104" i="76"/>
  <c r="AJ104" i="76"/>
  <c r="AS104" i="76"/>
  <c r="E104" i="76"/>
  <c r="M104" i="76"/>
  <c r="U104" i="76"/>
  <c r="AC104" i="76"/>
  <c r="AK104" i="76"/>
  <c r="AT104" i="76"/>
  <c r="F104" i="76"/>
  <c r="N104" i="76"/>
  <c r="V104" i="76"/>
  <c r="AD104" i="76"/>
  <c r="AL104" i="76"/>
  <c r="G104" i="76"/>
  <c r="O104" i="76"/>
  <c r="W104" i="76"/>
  <c r="AE104" i="76"/>
  <c r="AM104" i="76"/>
  <c r="H104" i="76"/>
  <c r="P104" i="76"/>
  <c r="X104" i="76"/>
  <c r="AF104" i="76"/>
  <c r="AN104" i="76"/>
  <c r="I104" i="76"/>
  <c r="Q104" i="76"/>
  <c r="Y104" i="76"/>
  <c r="AG104" i="76"/>
  <c r="AP104" i="76"/>
  <c r="AZ104" i="76"/>
  <c r="AZ235" i="76" s="1"/>
  <c r="CZ104" i="76"/>
  <c r="CZ235" i="76" s="1"/>
  <c r="DH104" i="76"/>
  <c r="DH235" i="76" s="1"/>
  <c r="DP104" i="76"/>
  <c r="DP235" i="76" s="1"/>
  <c r="DX104" i="76"/>
  <c r="DX235" i="76" s="1"/>
  <c r="EF104" i="76"/>
  <c r="EF235" i="76" s="1"/>
  <c r="EN104" i="76"/>
  <c r="EN235" i="76" s="1"/>
  <c r="EV104" i="76"/>
  <c r="EV235" i="76" s="1"/>
  <c r="FD104" i="76"/>
  <c r="FD235" i="76" s="1"/>
  <c r="FL104" i="76"/>
  <c r="FL235" i="76" s="1"/>
  <c r="FT104" i="76"/>
  <c r="FT235" i="76" s="1"/>
  <c r="GB104" i="76"/>
  <c r="GB235" i="76" s="1"/>
  <c r="BA104" i="76"/>
  <c r="BA235" i="76" s="1"/>
  <c r="DA104" i="76"/>
  <c r="DA235" i="76" s="1"/>
  <c r="DI104" i="76"/>
  <c r="DI235" i="76" s="1"/>
  <c r="DQ104" i="76"/>
  <c r="DQ235" i="76" s="1"/>
  <c r="DY104" i="76"/>
  <c r="DY235" i="76" s="1"/>
  <c r="EG104" i="76"/>
  <c r="EG235" i="76" s="1"/>
  <c r="EO104" i="76"/>
  <c r="EO235" i="76" s="1"/>
  <c r="EW104" i="76"/>
  <c r="EW235" i="76" s="1"/>
  <c r="FE104" i="76"/>
  <c r="FE235" i="76" s="1"/>
  <c r="FM104" i="76"/>
  <c r="FM235" i="76" s="1"/>
  <c r="FU104" i="76"/>
  <c r="FU235" i="76" s="1"/>
  <c r="BB104" i="76"/>
  <c r="BB235" i="76" s="1"/>
  <c r="DB104" i="76"/>
  <c r="DB235" i="76" s="1"/>
  <c r="DJ104" i="76"/>
  <c r="DJ235" i="76" s="1"/>
  <c r="DR104" i="76"/>
  <c r="DR235" i="76" s="1"/>
  <c r="DZ104" i="76"/>
  <c r="DZ235" i="76" s="1"/>
  <c r="EH104" i="76"/>
  <c r="EH235" i="76" s="1"/>
  <c r="EP104" i="76"/>
  <c r="EP235" i="76" s="1"/>
  <c r="EX104" i="76"/>
  <c r="EX235" i="76" s="1"/>
  <c r="FF104" i="76"/>
  <c r="FF235" i="76" s="1"/>
  <c r="FN104" i="76"/>
  <c r="FN235" i="76" s="1"/>
  <c r="FV104" i="76"/>
  <c r="FV235" i="76" s="1"/>
  <c r="BC104" i="76"/>
  <c r="BC235" i="76" s="1"/>
  <c r="DC104" i="76"/>
  <c r="DC235" i="76" s="1"/>
  <c r="DK104" i="76"/>
  <c r="DK235" i="76" s="1"/>
  <c r="DS104" i="76"/>
  <c r="DS235" i="76" s="1"/>
  <c r="EA104" i="76"/>
  <c r="EA235" i="76" s="1"/>
  <c r="EI104" i="76"/>
  <c r="EI235" i="76" s="1"/>
  <c r="EQ104" i="76"/>
  <c r="EQ235" i="76" s="1"/>
  <c r="EY104" i="76"/>
  <c r="EY235" i="76" s="1"/>
  <c r="FG104" i="76"/>
  <c r="FG235" i="76" s="1"/>
  <c r="FO104" i="76"/>
  <c r="FO235" i="76" s="1"/>
  <c r="FW104" i="76"/>
  <c r="FW235" i="76" s="1"/>
  <c r="AV104" i="76"/>
  <c r="AV235" i="76" s="1"/>
  <c r="CV104" i="76"/>
  <c r="CV235" i="76" s="1"/>
  <c r="DD104" i="76"/>
  <c r="DD235" i="76" s="1"/>
  <c r="DL104" i="76"/>
  <c r="DL235" i="76" s="1"/>
  <c r="DT104" i="76"/>
  <c r="DT235" i="76" s="1"/>
  <c r="EB104" i="76"/>
  <c r="EB235" i="76" s="1"/>
  <c r="EJ104" i="76"/>
  <c r="EJ235" i="76" s="1"/>
  <c r="ER104" i="76"/>
  <c r="ER235" i="76" s="1"/>
  <c r="EZ104" i="76"/>
  <c r="EZ235" i="76" s="1"/>
  <c r="FH104" i="76"/>
  <c r="FH235" i="76" s="1"/>
  <c r="FP104" i="76"/>
  <c r="FP235" i="76" s="1"/>
  <c r="FX104" i="76"/>
  <c r="FX235" i="76" s="1"/>
  <c r="AW104" i="76"/>
  <c r="AW235" i="76" s="1"/>
  <c r="CW104" i="76"/>
  <c r="CW235" i="76" s="1"/>
  <c r="DE104" i="76"/>
  <c r="DE235" i="76" s="1"/>
  <c r="DM104" i="76"/>
  <c r="DM235" i="76" s="1"/>
  <c r="DU104" i="76"/>
  <c r="DU235" i="76" s="1"/>
  <c r="EC104" i="76"/>
  <c r="EC235" i="76" s="1"/>
  <c r="EK104" i="76"/>
  <c r="EK235" i="76" s="1"/>
  <c r="ES104" i="76"/>
  <c r="ES235" i="76" s="1"/>
  <c r="FA104" i="76"/>
  <c r="FA235" i="76" s="1"/>
  <c r="FI104" i="76"/>
  <c r="FI235" i="76" s="1"/>
  <c r="FQ104" i="76"/>
  <c r="FQ235" i="76" s="1"/>
  <c r="FY104" i="76"/>
  <c r="FY235" i="76" s="1"/>
  <c r="AX104" i="76"/>
  <c r="AX235" i="76" s="1"/>
  <c r="CX104" i="76"/>
  <c r="CX235" i="76" s="1"/>
  <c r="DF104" i="76"/>
  <c r="DF235" i="76" s="1"/>
  <c r="DN104" i="76"/>
  <c r="DN235" i="76" s="1"/>
  <c r="DV104" i="76"/>
  <c r="DV235" i="76" s="1"/>
  <c r="ED104" i="76"/>
  <c r="ED235" i="76" s="1"/>
  <c r="EL104" i="76"/>
  <c r="EL235" i="76" s="1"/>
  <c r="ET104" i="76"/>
  <c r="ET235" i="76" s="1"/>
  <c r="FB104" i="76"/>
  <c r="FB235" i="76" s="1"/>
  <c r="FJ104" i="76"/>
  <c r="FJ235" i="76" s="1"/>
  <c r="FR104" i="76"/>
  <c r="FR235" i="76" s="1"/>
  <c r="FZ104" i="76"/>
  <c r="FZ235" i="76" s="1"/>
  <c r="AY104" i="76"/>
  <c r="AY235" i="76" s="1"/>
  <c r="CY104" i="76"/>
  <c r="CY235" i="76" s="1"/>
  <c r="DG104" i="76"/>
  <c r="DG235" i="76" s="1"/>
  <c r="DO104" i="76"/>
  <c r="DO235" i="76" s="1"/>
  <c r="DW104" i="76"/>
  <c r="DW235" i="76" s="1"/>
  <c r="EE104" i="76"/>
  <c r="EE235" i="76" s="1"/>
  <c r="EM104" i="76"/>
  <c r="EM235" i="76" s="1"/>
  <c r="EU104" i="76"/>
  <c r="EU235" i="76" s="1"/>
  <c r="FC104" i="76"/>
  <c r="FC235" i="76" s="1"/>
  <c r="FK104" i="76"/>
  <c r="FK235" i="76" s="1"/>
  <c r="FS104" i="76"/>
  <c r="FS235" i="76" s="1"/>
  <c r="GA104" i="76"/>
  <c r="GA235" i="76" s="1"/>
  <c r="AU104" i="76"/>
  <c r="BD104" i="76"/>
  <c r="BD235" i="76" s="1"/>
  <c r="BE104" i="76"/>
  <c r="BE235" i="76" s="1"/>
  <c r="BF104" i="76"/>
  <c r="BF235" i="76" s="1"/>
  <c r="BG104" i="76"/>
  <c r="BG235" i="76" s="1"/>
  <c r="BH104" i="76"/>
  <c r="BH235" i="76" s="1"/>
  <c r="BI104" i="76"/>
  <c r="BI235" i="76" s="1"/>
  <c r="BJ104" i="76"/>
  <c r="BJ235" i="76" s="1"/>
  <c r="BK104" i="76"/>
  <c r="BK235" i="76" s="1"/>
  <c r="BL104" i="76"/>
  <c r="BL235" i="76" s="1"/>
  <c r="BM104" i="76"/>
  <c r="BM235" i="76" s="1"/>
  <c r="BN104" i="76"/>
  <c r="BN235" i="76" s="1"/>
  <c r="BO104" i="76"/>
  <c r="BO235" i="76" s="1"/>
  <c r="BP104" i="76"/>
  <c r="BP235" i="76" s="1"/>
  <c r="BQ104" i="76"/>
  <c r="BQ235" i="76" s="1"/>
  <c r="BR104" i="76"/>
  <c r="BR235" i="76" s="1"/>
  <c r="BS104" i="76"/>
  <c r="BS235" i="76" s="1"/>
  <c r="BT104" i="76"/>
  <c r="BT235" i="76" s="1"/>
  <c r="BU104" i="76"/>
  <c r="BU235" i="76" s="1"/>
  <c r="BV104" i="76"/>
  <c r="BV235" i="76" s="1"/>
  <c r="BW104" i="76"/>
  <c r="BW235" i="76" s="1"/>
  <c r="BX104" i="76"/>
  <c r="BX235" i="76" s="1"/>
  <c r="BY104" i="76"/>
  <c r="BY235" i="76" s="1"/>
  <c r="BZ104" i="76"/>
  <c r="BZ235" i="76" s="1"/>
  <c r="CA104" i="76"/>
  <c r="CA235" i="76" s="1"/>
  <c r="CB104" i="76"/>
  <c r="CB235" i="76" s="1"/>
  <c r="CC104" i="76"/>
  <c r="CC235" i="76" s="1"/>
  <c r="CD104" i="76"/>
  <c r="CD235" i="76" s="1"/>
  <c r="CE104" i="76"/>
  <c r="CE235" i="76" s="1"/>
  <c r="CF104" i="76"/>
  <c r="CF235" i="76" s="1"/>
  <c r="CG104" i="76"/>
  <c r="CG235" i="76" s="1"/>
  <c r="CH104" i="76"/>
  <c r="CH235" i="76" s="1"/>
  <c r="CI104" i="76"/>
  <c r="CI235" i="76" s="1"/>
  <c r="CJ104" i="76"/>
  <c r="CJ235" i="76" s="1"/>
  <c r="CK104" i="76"/>
  <c r="CK235" i="76" s="1"/>
  <c r="CL104" i="76"/>
  <c r="CL235" i="76" s="1"/>
  <c r="CM104" i="76"/>
  <c r="CM235" i="76" s="1"/>
  <c r="CN104" i="76"/>
  <c r="CN235" i="76" s="1"/>
  <c r="CO104" i="76"/>
  <c r="CO235" i="76" s="1"/>
  <c r="CP104" i="76"/>
  <c r="CP235" i="76" s="1"/>
  <c r="CQ104" i="76"/>
  <c r="CQ235" i="76" s="1"/>
  <c r="CR104" i="76"/>
  <c r="CR235" i="76" s="1"/>
  <c r="CS104" i="76"/>
  <c r="CS235" i="76" s="1"/>
  <c r="CT104" i="76"/>
  <c r="CT235" i="76" s="1"/>
  <c r="CU104" i="76"/>
  <c r="CU235" i="76" s="1"/>
  <c r="J112" i="76"/>
  <c r="R112" i="76"/>
  <c r="Z112" i="76"/>
  <c r="AH112" i="76"/>
  <c r="AQ112" i="76"/>
  <c r="K112" i="76"/>
  <c r="S112" i="76"/>
  <c r="AA112" i="76"/>
  <c r="AI112" i="76"/>
  <c r="AR112" i="76"/>
  <c r="D112" i="76"/>
  <c r="L112" i="76"/>
  <c r="T112" i="76"/>
  <c r="AB112" i="76"/>
  <c r="AJ112" i="76"/>
  <c r="AS112" i="76"/>
  <c r="E112" i="76"/>
  <c r="M112" i="76"/>
  <c r="U112" i="76"/>
  <c r="AC112" i="76"/>
  <c r="AK112" i="76"/>
  <c r="AT112" i="76"/>
  <c r="F112" i="76"/>
  <c r="N112" i="76"/>
  <c r="V112" i="76"/>
  <c r="AD112" i="76"/>
  <c r="AL112" i="76"/>
  <c r="G112" i="76"/>
  <c r="O112" i="76"/>
  <c r="W112" i="76"/>
  <c r="AE112" i="76"/>
  <c r="AM112" i="76"/>
  <c r="H112" i="76"/>
  <c r="P112" i="76"/>
  <c r="X112" i="76"/>
  <c r="AF112" i="76"/>
  <c r="AN112" i="76"/>
  <c r="I112" i="76"/>
  <c r="Q112" i="76"/>
  <c r="Y112" i="76"/>
  <c r="AG112" i="76"/>
  <c r="AP112" i="76"/>
  <c r="AW112" i="76"/>
  <c r="CW112" i="76"/>
  <c r="DE112" i="76"/>
  <c r="DM112" i="76"/>
  <c r="DU112" i="76"/>
  <c r="EC112" i="76"/>
  <c r="EK112" i="76"/>
  <c r="ES112" i="76"/>
  <c r="FA112" i="76"/>
  <c r="FI112" i="76"/>
  <c r="FQ112" i="76"/>
  <c r="FY112" i="76"/>
  <c r="AX112" i="76"/>
  <c r="CX112" i="76"/>
  <c r="DF112" i="76"/>
  <c r="DN112" i="76"/>
  <c r="DV112" i="76"/>
  <c r="ED112" i="76"/>
  <c r="EL112" i="76"/>
  <c r="ET112" i="76"/>
  <c r="FB112" i="76"/>
  <c r="FJ112" i="76"/>
  <c r="FR112" i="76"/>
  <c r="FZ112" i="76"/>
  <c r="AY112" i="76"/>
  <c r="CY112" i="76"/>
  <c r="DG112" i="76"/>
  <c r="DO112" i="76"/>
  <c r="DW112" i="76"/>
  <c r="EE112" i="76"/>
  <c r="EM112" i="76"/>
  <c r="EU112" i="76"/>
  <c r="FC112" i="76"/>
  <c r="FK112" i="76"/>
  <c r="FS112" i="76"/>
  <c r="GA112" i="76"/>
  <c r="AZ112" i="76"/>
  <c r="CZ112" i="76"/>
  <c r="DH112" i="76"/>
  <c r="DP112" i="76"/>
  <c r="DX112" i="76"/>
  <c r="EF112" i="76"/>
  <c r="EN112" i="76"/>
  <c r="EV112" i="76"/>
  <c r="FD112" i="76"/>
  <c r="FL112" i="76"/>
  <c r="FT112" i="76"/>
  <c r="GB112" i="76"/>
  <c r="BA112" i="76"/>
  <c r="DA112" i="76"/>
  <c r="DI112" i="76"/>
  <c r="DQ112" i="76"/>
  <c r="DY112" i="76"/>
  <c r="EG112" i="76"/>
  <c r="EO112" i="76"/>
  <c r="EW112" i="76"/>
  <c r="FE112" i="76"/>
  <c r="FM112" i="76"/>
  <c r="FU112" i="76"/>
  <c r="BB112" i="76"/>
  <c r="DB112" i="76"/>
  <c r="DJ112" i="76"/>
  <c r="DR112" i="76"/>
  <c r="DZ112" i="76"/>
  <c r="EH112" i="76"/>
  <c r="EP112" i="76"/>
  <c r="EX112" i="76"/>
  <c r="FF112" i="76"/>
  <c r="FN112" i="76"/>
  <c r="FV112" i="76"/>
  <c r="BC112" i="76"/>
  <c r="DC112" i="76"/>
  <c r="DK112" i="76"/>
  <c r="DS112" i="76"/>
  <c r="EA112" i="76"/>
  <c r="EI112" i="76"/>
  <c r="EQ112" i="76"/>
  <c r="EY112" i="76"/>
  <c r="FG112" i="76"/>
  <c r="FO112" i="76"/>
  <c r="FW112" i="76"/>
  <c r="AV112" i="76"/>
  <c r="CV112" i="76"/>
  <c r="DD112" i="76"/>
  <c r="DL112" i="76"/>
  <c r="DT112" i="76"/>
  <c r="EB112" i="76"/>
  <c r="EJ112" i="76"/>
  <c r="ER112" i="76"/>
  <c r="EZ112" i="76"/>
  <c r="FH112" i="76"/>
  <c r="FP112" i="76"/>
  <c r="FX112" i="76"/>
  <c r="AU112" i="76"/>
  <c r="BD112" i="76"/>
  <c r="BE112" i="76"/>
  <c r="BF112" i="76"/>
  <c r="BG112" i="76"/>
  <c r="BH112" i="76"/>
  <c r="BI112" i="76"/>
  <c r="BJ112" i="76"/>
  <c r="BK112" i="76"/>
  <c r="BL112" i="76"/>
  <c r="BM112" i="76"/>
  <c r="BN112" i="76"/>
  <c r="BO112" i="76"/>
  <c r="BP112" i="76"/>
  <c r="BQ112" i="76"/>
  <c r="BR112" i="76"/>
  <c r="BS112" i="76"/>
  <c r="BT112" i="76"/>
  <c r="BU112" i="76"/>
  <c r="BV112" i="76"/>
  <c r="BW112" i="76"/>
  <c r="BX112" i="76"/>
  <c r="BY112" i="76"/>
  <c r="BZ112" i="76"/>
  <c r="CA112" i="76"/>
  <c r="CB112" i="76"/>
  <c r="CC112" i="76"/>
  <c r="CD112" i="76"/>
  <c r="CE112" i="76"/>
  <c r="CF112" i="76"/>
  <c r="CG112" i="76"/>
  <c r="CH112" i="76"/>
  <c r="CI112" i="76"/>
  <c r="CJ112" i="76"/>
  <c r="CK112" i="76"/>
  <c r="CL112" i="76"/>
  <c r="CM112" i="76"/>
  <c r="CN112" i="76"/>
  <c r="CO112" i="76"/>
  <c r="CP112" i="76"/>
  <c r="CQ112" i="76"/>
  <c r="CR112" i="76"/>
  <c r="CS112" i="76"/>
  <c r="CT112" i="76"/>
  <c r="CU112" i="76"/>
  <c r="D120" i="76"/>
  <c r="L120" i="76"/>
  <c r="T120" i="76"/>
  <c r="AB120" i="76"/>
  <c r="AJ120" i="76"/>
  <c r="AS120" i="76"/>
  <c r="E120" i="76"/>
  <c r="M120" i="76"/>
  <c r="U120" i="76"/>
  <c r="AC120" i="76"/>
  <c r="AK120" i="76"/>
  <c r="AT120" i="76"/>
  <c r="F120" i="76"/>
  <c r="N120" i="76"/>
  <c r="V120" i="76"/>
  <c r="AD120" i="76"/>
  <c r="AL120" i="76"/>
  <c r="G120" i="76"/>
  <c r="O120" i="76"/>
  <c r="W120" i="76"/>
  <c r="AE120" i="76"/>
  <c r="AM120" i="76"/>
  <c r="H120" i="76"/>
  <c r="P120" i="76"/>
  <c r="X120" i="76"/>
  <c r="AF120" i="76"/>
  <c r="AN120" i="76"/>
  <c r="I120" i="76"/>
  <c r="Q120" i="76"/>
  <c r="Y120" i="76"/>
  <c r="AG120" i="76"/>
  <c r="AP120" i="76"/>
  <c r="J120" i="76"/>
  <c r="R120" i="76"/>
  <c r="Z120" i="76"/>
  <c r="AH120" i="76"/>
  <c r="AQ120" i="76"/>
  <c r="K120" i="76"/>
  <c r="S120" i="76"/>
  <c r="AA120" i="76"/>
  <c r="AI120" i="76"/>
  <c r="AR120" i="76"/>
  <c r="AW120" i="76"/>
  <c r="CW120" i="76"/>
  <c r="DE120" i="76"/>
  <c r="DM120" i="76"/>
  <c r="DU120" i="76"/>
  <c r="EC120" i="76"/>
  <c r="EK120" i="76"/>
  <c r="AX120" i="76"/>
  <c r="CX120" i="76"/>
  <c r="DF120" i="76"/>
  <c r="DN120" i="76"/>
  <c r="DV120" i="76"/>
  <c r="ED120" i="76"/>
  <c r="EL120" i="76"/>
  <c r="ET120" i="76"/>
  <c r="AY120" i="76"/>
  <c r="CY120" i="76"/>
  <c r="DG120" i="76"/>
  <c r="DO120" i="76"/>
  <c r="DW120" i="76"/>
  <c r="EE120" i="76"/>
  <c r="AZ120" i="76"/>
  <c r="CZ120" i="76"/>
  <c r="DH120" i="76"/>
  <c r="DP120" i="76"/>
  <c r="DX120" i="76"/>
  <c r="EF120" i="76"/>
  <c r="BA120" i="76"/>
  <c r="DA120" i="76"/>
  <c r="DI120" i="76"/>
  <c r="DQ120" i="76"/>
  <c r="DY120" i="76"/>
  <c r="EG120" i="76"/>
  <c r="BB120" i="76"/>
  <c r="DB120" i="76"/>
  <c r="DJ120" i="76"/>
  <c r="DR120" i="76"/>
  <c r="DZ120" i="76"/>
  <c r="EH120" i="76"/>
  <c r="EP120" i="76"/>
  <c r="EX120" i="76"/>
  <c r="BC120" i="76"/>
  <c r="DC120" i="76"/>
  <c r="DK120" i="76"/>
  <c r="DS120" i="76"/>
  <c r="EA120" i="76"/>
  <c r="EI120" i="76"/>
  <c r="EQ120" i="76"/>
  <c r="EY120" i="76"/>
  <c r="FG120" i="76"/>
  <c r="AV120" i="76"/>
  <c r="CV120" i="76"/>
  <c r="DD120" i="76"/>
  <c r="DL120" i="76"/>
  <c r="DT120" i="76"/>
  <c r="EB120" i="76"/>
  <c r="EJ120" i="76"/>
  <c r="ER120" i="76"/>
  <c r="EM120" i="76"/>
  <c r="FA120" i="76"/>
  <c r="FJ120" i="76"/>
  <c r="FR120" i="76"/>
  <c r="FZ120" i="76"/>
  <c r="EN120" i="76"/>
  <c r="FB120" i="76"/>
  <c r="FK120" i="76"/>
  <c r="FS120" i="76"/>
  <c r="GA120" i="76"/>
  <c r="EO120" i="76"/>
  <c r="FC120" i="76"/>
  <c r="FL120" i="76"/>
  <c r="FT120" i="76"/>
  <c r="GB120" i="76"/>
  <c r="AU120" i="76"/>
  <c r="ES120" i="76"/>
  <c r="FD120" i="76"/>
  <c r="FM120" i="76"/>
  <c r="FU120" i="76"/>
  <c r="EU120" i="76"/>
  <c r="FE120" i="76"/>
  <c r="FN120" i="76"/>
  <c r="FV120" i="76"/>
  <c r="EV120" i="76"/>
  <c r="FF120" i="76"/>
  <c r="FO120" i="76"/>
  <c r="FW120" i="76"/>
  <c r="EW120" i="76"/>
  <c r="FH120" i="76"/>
  <c r="FP120" i="76"/>
  <c r="FX120" i="76"/>
  <c r="EZ120" i="76"/>
  <c r="FI120" i="76"/>
  <c r="FQ120" i="76"/>
  <c r="FY120" i="76"/>
  <c r="BD120" i="76"/>
  <c r="BE120" i="76"/>
  <c r="BF120" i="76"/>
  <c r="BG120" i="76"/>
  <c r="BH120" i="76"/>
  <c r="BI120" i="76"/>
  <c r="BJ120" i="76"/>
  <c r="BK120" i="76"/>
  <c r="BL120" i="76"/>
  <c r="BM120" i="76"/>
  <c r="BN120" i="76"/>
  <c r="BO120" i="76"/>
  <c r="BP120" i="76"/>
  <c r="BQ120" i="76"/>
  <c r="BR120" i="76"/>
  <c r="BS120" i="76"/>
  <c r="BT120" i="76"/>
  <c r="BU120" i="76"/>
  <c r="BV120" i="76"/>
  <c r="BW120" i="76"/>
  <c r="BX120" i="76"/>
  <c r="BY120" i="76"/>
  <c r="BZ120" i="76"/>
  <c r="CA120" i="76"/>
  <c r="CB120" i="76"/>
  <c r="CC120" i="76"/>
  <c r="CD120" i="76"/>
  <c r="CE120" i="76"/>
  <c r="CF120" i="76"/>
  <c r="CG120" i="76"/>
  <c r="CH120" i="76"/>
  <c r="CI120" i="76"/>
  <c r="CJ120" i="76"/>
  <c r="CK120" i="76"/>
  <c r="CL120" i="76"/>
  <c r="CM120" i="76"/>
  <c r="CN120" i="76"/>
  <c r="CO120" i="76"/>
  <c r="CP120" i="76"/>
  <c r="CQ120" i="76"/>
  <c r="CR120" i="76"/>
  <c r="CS120" i="76"/>
  <c r="CT120" i="76"/>
  <c r="CU120" i="76"/>
  <c r="J9" i="76"/>
  <c r="R9" i="76"/>
  <c r="Z9" i="76"/>
  <c r="AH9" i="76"/>
  <c r="AQ9" i="76"/>
  <c r="K9" i="76"/>
  <c r="S9" i="76"/>
  <c r="AA9" i="76"/>
  <c r="AI9" i="76"/>
  <c r="AR9" i="76"/>
  <c r="D9" i="76"/>
  <c r="L9" i="76"/>
  <c r="T9" i="76"/>
  <c r="AB9" i="76"/>
  <c r="AJ9" i="76"/>
  <c r="AS9" i="76"/>
  <c r="E9" i="76"/>
  <c r="M9" i="76"/>
  <c r="U9" i="76"/>
  <c r="AC9" i="76"/>
  <c r="AK9" i="76"/>
  <c r="AT9" i="76"/>
  <c r="F9" i="76"/>
  <c r="N9" i="76"/>
  <c r="V9" i="76"/>
  <c r="AD9" i="76"/>
  <c r="AL9" i="76"/>
  <c r="G9" i="76"/>
  <c r="O9" i="76"/>
  <c r="W9" i="76"/>
  <c r="AE9" i="76"/>
  <c r="AM9" i="76"/>
  <c r="H9" i="76"/>
  <c r="P9" i="76"/>
  <c r="X9" i="76"/>
  <c r="AF9" i="76"/>
  <c r="AN9" i="76"/>
  <c r="I9" i="76"/>
  <c r="Q9" i="76"/>
  <c r="Y9" i="76"/>
  <c r="AG9" i="76"/>
  <c r="AP9" i="76"/>
  <c r="AY9" i="76"/>
  <c r="CZ9" i="76"/>
  <c r="DH9" i="76"/>
  <c r="DP9" i="76"/>
  <c r="DX9" i="76"/>
  <c r="EF9" i="76"/>
  <c r="EN9" i="76"/>
  <c r="EV9" i="76"/>
  <c r="FD9" i="76"/>
  <c r="FL9" i="76"/>
  <c r="FT9" i="76"/>
  <c r="GB9" i="76"/>
  <c r="AZ9" i="76"/>
  <c r="DA9" i="76"/>
  <c r="DI9" i="76"/>
  <c r="DQ9" i="76"/>
  <c r="DY9" i="76"/>
  <c r="EG9" i="76"/>
  <c r="EO9" i="76"/>
  <c r="EW9" i="76"/>
  <c r="FE9" i="76"/>
  <c r="FM9" i="76"/>
  <c r="FU9" i="76"/>
  <c r="BA9" i="76"/>
  <c r="DB9" i="76"/>
  <c r="DJ9" i="76"/>
  <c r="DR9" i="76"/>
  <c r="DZ9" i="76"/>
  <c r="EH9" i="76"/>
  <c r="EP9" i="76"/>
  <c r="EX9" i="76"/>
  <c r="FF9" i="76"/>
  <c r="FN9" i="76"/>
  <c r="FV9" i="76"/>
  <c r="BB9" i="76"/>
  <c r="DC9" i="76"/>
  <c r="DK9" i="76"/>
  <c r="DS9" i="76"/>
  <c r="EA9" i="76"/>
  <c r="EI9" i="76"/>
  <c r="EQ9" i="76"/>
  <c r="EY9" i="76"/>
  <c r="FG9" i="76"/>
  <c r="FO9" i="76"/>
  <c r="FW9" i="76"/>
  <c r="CV9" i="76"/>
  <c r="DD9" i="76"/>
  <c r="DL9" i="76"/>
  <c r="DT9" i="76"/>
  <c r="EB9" i="76"/>
  <c r="EJ9" i="76"/>
  <c r="ER9" i="76"/>
  <c r="EZ9" i="76"/>
  <c r="FH9" i="76"/>
  <c r="FP9" i="76"/>
  <c r="FX9" i="76"/>
  <c r="AV9" i="76"/>
  <c r="CW9" i="76"/>
  <c r="DE9" i="76"/>
  <c r="DM9" i="76"/>
  <c r="DU9" i="76"/>
  <c r="EC9" i="76"/>
  <c r="EK9" i="76"/>
  <c r="ES9" i="76"/>
  <c r="FA9" i="76"/>
  <c r="FI9" i="76"/>
  <c r="FQ9" i="76"/>
  <c r="FY9" i="76"/>
  <c r="AW9" i="76"/>
  <c r="CX9" i="76"/>
  <c r="DF9" i="76"/>
  <c r="DN9" i="76"/>
  <c r="DV9" i="76"/>
  <c r="ED9" i="76"/>
  <c r="EL9" i="76"/>
  <c r="ET9" i="76"/>
  <c r="FB9" i="76"/>
  <c r="FJ9" i="76"/>
  <c r="FR9" i="76"/>
  <c r="FZ9" i="76"/>
  <c r="AX9" i="76"/>
  <c r="CY9" i="76"/>
  <c r="DG9" i="76"/>
  <c r="DO9" i="76"/>
  <c r="DW9" i="76"/>
  <c r="EE9" i="76"/>
  <c r="EM9" i="76"/>
  <c r="EU9" i="76"/>
  <c r="FC9" i="76"/>
  <c r="FK9" i="76"/>
  <c r="FS9" i="76"/>
  <c r="GA9" i="76"/>
  <c r="AU9" i="76"/>
  <c r="BC9" i="76"/>
  <c r="BD9" i="76"/>
  <c r="BE9" i="76"/>
  <c r="BF9" i="76"/>
  <c r="BG9" i="76"/>
  <c r="BH9" i="76"/>
  <c r="BI9" i="76"/>
  <c r="BJ9" i="76"/>
  <c r="BK9" i="76"/>
  <c r="BL9" i="76"/>
  <c r="BM9" i="76"/>
  <c r="BN9" i="76"/>
  <c r="BO9" i="76"/>
  <c r="BP9" i="76"/>
  <c r="BQ9" i="76"/>
  <c r="BR9" i="76"/>
  <c r="BS9" i="76"/>
  <c r="BT9" i="76"/>
  <c r="BU9" i="76"/>
  <c r="BV9" i="76"/>
  <c r="BW9" i="76"/>
  <c r="BX9" i="76"/>
  <c r="BY9" i="76"/>
  <c r="BZ9" i="76"/>
  <c r="CA9" i="76"/>
  <c r="CB9" i="76"/>
  <c r="CC9" i="76"/>
  <c r="CD9" i="76"/>
  <c r="CE9" i="76"/>
  <c r="CF9" i="76"/>
  <c r="CG9" i="76"/>
  <c r="CH9" i="76"/>
  <c r="CI9" i="76"/>
  <c r="CJ9" i="76"/>
  <c r="CK9" i="76"/>
  <c r="CL9" i="76"/>
  <c r="CM9" i="76"/>
  <c r="CN9" i="76"/>
  <c r="CO9" i="76"/>
  <c r="CP9" i="76"/>
  <c r="CQ9" i="76"/>
  <c r="CR9" i="76"/>
  <c r="CS9" i="76"/>
  <c r="CT9" i="76"/>
  <c r="CU9" i="76"/>
  <c r="J17" i="76"/>
  <c r="R17" i="76"/>
  <c r="Z17" i="76"/>
  <c r="AH17" i="76"/>
  <c r="AQ17" i="76"/>
  <c r="K17" i="76"/>
  <c r="S17" i="76"/>
  <c r="AA17" i="76"/>
  <c r="AI17" i="76"/>
  <c r="AR17" i="76"/>
  <c r="D17" i="76"/>
  <c r="L17" i="76"/>
  <c r="T17" i="76"/>
  <c r="AB17" i="76"/>
  <c r="AJ17" i="76"/>
  <c r="AS17" i="76"/>
  <c r="E17" i="76"/>
  <c r="M17" i="76"/>
  <c r="U17" i="76"/>
  <c r="AC17" i="76"/>
  <c r="AK17" i="76"/>
  <c r="AT17" i="76"/>
  <c r="F17" i="76"/>
  <c r="N17" i="76"/>
  <c r="V17" i="76"/>
  <c r="AD17" i="76"/>
  <c r="AL17" i="76"/>
  <c r="G17" i="76"/>
  <c r="O17" i="76"/>
  <c r="W17" i="76"/>
  <c r="AE17" i="76"/>
  <c r="AM17" i="76"/>
  <c r="H17" i="76"/>
  <c r="P17" i="76"/>
  <c r="X17" i="76"/>
  <c r="AF17" i="76"/>
  <c r="AN17" i="76"/>
  <c r="I17" i="76"/>
  <c r="Q17" i="76"/>
  <c r="Y17" i="76"/>
  <c r="AG17" i="76"/>
  <c r="AP17" i="76"/>
  <c r="AY17" i="76"/>
  <c r="CY17" i="76"/>
  <c r="DG17" i="76"/>
  <c r="DO17" i="76"/>
  <c r="DW17" i="76"/>
  <c r="EE17" i="76"/>
  <c r="EM17" i="76"/>
  <c r="EU17" i="76"/>
  <c r="FC17" i="76"/>
  <c r="FK17" i="76"/>
  <c r="FS17" i="76"/>
  <c r="GA17" i="76"/>
  <c r="AZ17" i="76"/>
  <c r="CZ17" i="76"/>
  <c r="DH17" i="76"/>
  <c r="DP17" i="76"/>
  <c r="DX17" i="76"/>
  <c r="EF17" i="76"/>
  <c r="EN17" i="76"/>
  <c r="EV17" i="76"/>
  <c r="FD17" i="76"/>
  <c r="FL17" i="76"/>
  <c r="FT17" i="76"/>
  <c r="GB17" i="76"/>
  <c r="BA17" i="76"/>
  <c r="DA17" i="76"/>
  <c r="DI17" i="76"/>
  <c r="DQ17" i="76"/>
  <c r="DY17" i="76"/>
  <c r="EG17" i="76"/>
  <c r="EO17" i="76"/>
  <c r="EW17" i="76"/>
  <c r="FE17" i="76"/>
  <c r="FM17" i="76"/>
  <c r="FU17" i="76"/>
  <c r="BB17" i="76"/>
  <c r="DB17" i="76"/>
  <c r="DJ17" i="76"/>
  <c r="DR17" i="76"/>
  <c r="DZ17" i="76"/>
  <c r="EH17" i="76"/>
  <c r="EP17" i="76"/>
  <c r="EX17" i="76"/>
  <c r="FF17" i="76"/>
  <c r="FN17" i="76"/>
  <c r="FV17" i="76"/>
  <c r="BC17" i="76"/>
  <c r="DC17" i="76"/>
  <c r="DK17" i="76"/>
  <c r="DS17" i="76"/>
  <c r="EA17" i="76"/>
  <c r="EI17" i="76"/>
  <c r="EQ17" i="76"/>
  <c r="EY17" i="76"/>
  <c r="FG17" i="76"/>
  <c r="FO17" i="76"/>
  <c r="FW17" i="76"/>
  <c r="AV17" i="76"/>
  <c r="CV17" i="76"/>
  <c r="DD17" i="76"/>
  <c r="DL17" i="76"/>
  <c r="DT17" i="76"/>
  <c r="EB17" i="76"/>
  <c r="EJ17" i="76"/>
  <c r="ER17" i="76"/>
  <c r="EZ17" i="76"/>
  <c r="FH17" i="76"/>
  <c r="FP17" i="76"/>
  <c r="FX17" i="76"/>
  <c r="AW17" i="76"/>
  <c r="CW17" i="76"/>
  <c r="DE17" i="76"/>
  <c r="DM17" i="76"/>
  <c r="DU17" i="76"/>
  <c r="EC17" i="76"/>
  <c r="ES17" i="76"/>
  <c r="FA17" i="76"/>
  <c r="FI17" i="76"/>
  <c r="FQ17" i="76"/>
  <c r="FY17" i="76"/>
  <c r="AX17" i="76"/>
  <c r="CX17" i="76"/>
  <c r="DF17" i="76"/>
  <c r="DN17" i="76"/>
  <c r="DV17" i="76"/>
  <c r="ED17" i="76"/>
  <c r="EL17" i="76"/>
  <c r="ET17" i="76"/>
  <c r="FB17" i="76"/>
  <c r="FJ17" i="76"/>
  <c r="FR17" i="76"/>
  <c r="FZ17" i="76"/>
  <c r="AU17" i="76"/>
  <c r="BD17" i="76"/>
  <c r="BE17" i="76"/>
  <c r="BF17" i="76"/>
  <c r="BG17" i="76"/>
  <c r="BH17" i="76"/>
  <c r="BI17" i="76"/>
  <c r="BJ17" i="76"/>
  <c r="BK17" i="76"/>
  <c r="BL17" i="76"/>
  <c r="BM17" i="76"/>
  <c r="BN17" i="76"/>
  <c r="BO17" i="76"/>
  <c r="BP17" i="76"/>
  <c r="BQ17" i="76"/>
  <c r="BR17" i="76"/>
  <c r="BS17" i="76"/>
  <c r="BT17" i="76"/>
  <c r="BU17" i="76"/>
  <c r="BV17" i="76"/>
  <c r="BW17" i="76"/>
  <c r="BX17" i="76"/>
  <c r="BY17" i="76"/>
  <c r="BZ17" i="76"/>
  <c r="CA17" i="76"/>
  <c r="CB17" i="76"/>
  <c r="CC17" i="76"/>
  <c r="CD17" i="76"/>
  <c r="CE17" i="76"/>
  <c r="CF17" i="76"/>
  <c r="CG17" i="76"/>
  <c r="CH17" i="76"/>
  <c r="CI17" i="76"/>
  <c r="CJ17" i="76"/>
  <c r="CK17" i="76"/>
  <c r="CL17" i="76"/>
  <c r="CM17" i="76"/>
  <c r="CN17" i="76"/>
  <c r="CO17" i="76"/>
  <c r="CP17" i="76"/>
  <c r="CQ17" i="76"/>
  <c r="CR17" i="76"/>
  <c r="CS17" i="76"/>
  <c r="CT17" i="76"/>
  <c r="CU17" i="76"/>
  <c r="I25" i="76"/>
  <c r="Q25" i="76"/>
  <c r="Y25" i="76"/>
  <c r="AG25" i="76"/>
  <c r="AP25" i="76"/>
  <c r="J25" i="76"/>
  <c r="R25" i="76"/>
  <c r="Z25" i="76"/>
  <c r="AH25" i="76"/>
  <c r="AQ25" i="76"/>
  <c r="K25" i="76"/>
  <c r="S25" i="76"/>
  <c r="AA25" i="76"/>
  <c r="AI25" i="76"/>
  <c r="AR25" i="76"/>
  <c r="D25" i="76"/>
  <c r="L25" i="76"/>
  <c r="T25" i="76"/>
  <c r="AB25" i="76"/>
  <c r="AJ25" i="76"/>
  <c r="AS25" i="76"/>
  <c r="E25" i="76"/>
  <c r="M25" i="76"/>
  <c r="U25" i="76"/>
  <c r="AC25" i="76"/>
  <c r="AK25" i="76"/>
  <c r="AT25" i="76"/>
  <c r="F25" i="76"/>
  <c r="N25" i="76"/>
  <c r="V25" i="76"/>
  <c r="AD25" i="76"/>
  <c r="AL25" i="76"/>
  <c r="G25" i="76"/>
  <c r="O25" i="76"/>
  <c r="W25" i="76"/>
  <c r="AE25" i="76"/>
  <c r="AM25" i="76"/>
  <c r="H25" i="76"/>
  <c r="P25" i="76"/>
  <c r="X25" i="76"/>
  <c r="AF25" i="76"/>
  <c r="AN25" i="76"/>
  <c r="AY25" i="76"/>
  <c r="CY25" i="76"/>
  <c r="DG25" i="76"/>
  <c r="DO25" i="76"/>
  <c r="DW25" i="76"/>
  <c r="EE25" i="76"/>
  <c r="EM25" i="76"/>
  <c r="EU25" i="76"/>
  <c r="FC25" i="76"/>
  <c r="FK25" i="76"/>
  <c r="FS25" i="76"/>
  <c r="GA25" i="76"/>
  <c r="AZ25" i="76"/>
  <c r="CZ25" i="76"/>
  <c r="DH25" i="76"/>
  <c r="DP25" i="76"/>
  <c r="DX25" i="76"/>
  <c r="EF25" i="76"/>
  <c r="EN25" i="76"/>
  <c r="EV25" i="76"/>
  <c r="FD25" i="76"/>
  <c r="FL25" i="76"/>
  <c r="FT25" i="76"/>
  <c r="GB25" i="76"/>
  <c r="BA25" i="76"/>
  <c r="DA25" i="76"/>
  <c r="DI25" i="76"/>
  <c r="DQ25" i="76"/>
  <c r="DY25" i="76"/>
  <c r="EG25" i="76"/>
  <c r="EO25" i="76"/>
  <c r="EW25" i="76"/>
  <c r="FE25" i="76"/>
  <c r="FM25" i="76"/>
  <c r="FU25" i="76"/>
  <c r="BB25" i="76"/>
  <c r="DB25" i="76"/>
  <c r="DJ25" i="76"/>
  <c r="DR25" i="76"/>
  <c r="DZ25" i="76"/>
  <c r="EH25" i="76"/>
  <c r="EP25" i="76"/>
  <c r="EX25" i="76"/>
  <c r="FF25" i="76"/>
  <c r="FN25" i="76"/>
  <c r="FV25" i="76"/>
  <c r="BC25" i="76"/>
  <c r="DC25" i="76"/>
  <c r="DK25" i="76"/>
  <c r="DS25" i="76"/>
  <c r="EA25" i="76"/>
  <c r="EI25" i="76"/>
  <c r="EQ25" i="76"/>
  <c r="EY25" i="76"/>
  <c r="FG25" i="76"/>
  <c r="FO25" i="76"/>
  <c r="FW25" i="76"/>
  <c r="AV25" i="76"/>
  <c r="CV25" i="76"/>
  <c r="DD25" i="76"/>
  <c r="DL25" i="76"/>
  <c r="DT25" i="76"/>
  <c r="EB25" i="76"/>
  <c r="EJ25" i="76"/>
  <c r="ER25" i="76"/>
  <c r="EZ25" i="76"/>
  <c r="FH25" i="76"/>
  <c r="FP25" i="76"/>
  <c r="FX25" i="76"/>
  <c r="AW25" i="76"/>
  <c r="CW25" i="76"/>
  <c r="DE25" i="76"/>
  <c r="DM25" i="76"/>
  <c r="DU25" i="76"/>
  <c r="EC25" i="76"/>
  <c r="EK25" i="76"/>
  <c r="ES25" i="76"/>
  <c r="FA25" i="76"/>
  <c r="FI25" i="76"/>
  <c r="FQ25" i="76"/>
  <c r="FY25" i="76"/>
  <c r="AX25" i="76"/>
  <c r="CX25" i="76"/>
  <c r="DF25" i="76"/>
  <c r="DN25" i="76"/>
  <c r="DV25" i="76"/>
  <c r="ED25" i="76"/>
  <c r="EL25" i="76"/>
  <c r="ET25" i="76"/>
  <c r="FB25" i="76"/>
  <c r="FJ25" i="76"/>
  <c r="FR25" i="76"/>
  <c r="FZ25" i="76"/>
  <c r="AU25" i="76"/>
  <c r="BD25" i="76"/>
  <c r="BE25" i="76"/>
  <c r="BF25" i="76"/>
  <c r="BG25" i="76"/>
  <c r="BH25" i="76"/>
  <c r="BI25" i="76"/>
  <c r="BJ25" i="76"/>
  <c r="BK25" i="76"/>
  <c r="BL25" i="76"/>
  <c r="BM25" i="76"/>
  <c r="BN25" i="76"/>
  <c r="BO25" i="76"/>
  <c r="BP25" i="76"/>
  <c r="BQ25" i="76"/>
  <c r="BR25" i="76"/>
  <c r="BS25" i="76"/>
  <c r="BT25" i="76"/>
  <c r="BU25" i="76"/>
  <c r="BV25" i="76"/>
  <c r="BW25" i="76"/>
  <c r="BX25" i="76"/>
  <c r="BY25" i="76"/>
  <c r="BZ25" i="76"/>
  <c r="CA25" i="76"/>
  <c r="CB25" i="76"/>
  <c r="CC25" i="76"/>
  <c r="CD25" i="76"/>
  <c r="CE25" i="76"/>
  <c r="CF25" i="76"/>
  <c r="CG25" i="76"/>
  <c r="CH25" i="76"/>
  <c r="CI25" i="76"/>
  <c r="CJ25" i="76"/>
  <c r="CK25" i="76"/>
  <c r="CL25" i="76"/>
  <c r="CM25" i="76"/>
  <c r="CN25" i="76"/>
  <c r="CO25" i="76"/>
  <c r="CP25" i="76"/>
  <c r="CQ25" i="76"/>
  <c r="CR25" i="76"/>
  <c r="CS25" i="76"/>
  <c r="CT25" i="76"/>
  <c r="CU25" i="76"/>
  <c r="I33" i="76"/>
  <c r="Q33" i="76"/>
  <c r="Y33" i="76"/>
  <c r="AG33" i="76"/>
  <c r="AP33" i="76"/>
  <c r="J33" i="76"/>
  <c r="R33" i="76"/>
  <c r="Z33" i="76"/>
  <c r="AH33" i="76"/>
  <c r="AQ33" i="76"/>
  <c r="K33" i="76"/>
  <c r="S33" i="76"/>
  <c r="AA33" i="76"/>
  <c r="AI33" i="76"/>
  <c r="AR33" i="76"/>
  <c r="D33" i="76"/>
  <c r="L33" i="76"/>
  <c r="T33" i="76"/>
  <c r="AB33" i="76"/>
  <c r="AJ33" i="76"/>
  <c r="AS33" i="76"/>
  <c r="E33" i="76"/>
  <c r="M33" i="76"/>
  <c r="U33" i="76"/>
  <c r="AC33" i="76"/>
  <c r="AK33" i="76"/>
  <c r="AT33" i="76"/>
  <c r="F33" i="76"/>
  <c r="N33" i="76"/>
  <c r="V33" i="76"/>
  <c r="AD33" i="76"/>
  <c r="AL33" i="76"/>
  <c r="G33" i="76"/>
  <c r="O33" i="76"/>
  <c r="W33" i="76"/>
  <c r="AE33" i="76"/>
  <c r="AM33" i="76"/>
  <c r="H33" i="76"/>
  <c r="P33" i="76"/>
  <c r="X33" i="76"/>
  <c r="AF33" i="76"/>
  <c r="AN33" i="76"/>
  <c r="AY33" i="76"/>
  <c r="CY33" i="76"/>
  <c r="DG33" i="76"/>
  <c r="DO33" i="76"/>
  <c r="DW33" i="76"/>
  <c r="EE33" i="76"/>
  <c r="EM33" i="76"/>
  <c r="EU33" i="76"/>
  <c r="FC33" i="76"/>
  <c r="AZ33" i="76"/>
  <c r="CZ33" i="76"/>
  <c r="DH33" i="76"/>
  <c r="DP33" i="76"/>
  <c r="DX33" i="76"/>
  <c r="EF33" i="76"/>
  <c r="EN33" i="76"/>
  <c r="EV33" i="76"/>
  <c r="BA33" i="76"/>
  <c r="DA33" i="76"/>
  <c r="DI33" i="76"/>
  <c r="DQ33" i="76"/>
  <c r="DY33" i="76"/>
  <c r="EG33" i="76"/>
  <c r="EO33" i="76"/>
  <c r="BB33" i="76"/>
  <c r="DB33" i="76"/>
  <c r="DJ33" i="76"/>
  <c r="DR33" i="76"/>
  <c r="DZ33" i="76"/>
  <c r="EH33" i="76"/>
  <c r="EP33" i="76"/>
  <c r="BC33" i="76"/>
  <c r="DC33" i="76"/>
  <c r="DK33" i="76"/>
  <c r="DS33" i="76"/>
  <c r="EA33" i="76"/>
  <c r="EI33" i="76"/>
  <c r="EQ33" i="76"/>
  <c r="EY33" i="76"/>
  <c r="AV33" i="76"/>
  <c r="CV33" i="76"/>
  <c r="DD33" i="76"/>
  <c r="DL33" i="76"/>
  <c r="DT33" i="76"/>
  <c r="EB33" i="76"/>
  <c r="EJ33" i="76"/>
  <c r="ER33" i="76"/>
  <c r="AW33" i="76"/>
  <c r="CW33" i="76"/>
  <c r="DE33" i="76"/>
  <c r="DM33" i="76"/>
  <c r="DU33" i="76"/>
  <c r="EC33" i="76"/>
  <c r="EK33" i="76"/>
  <c r="ES33" i="76"/>
  <c r="FA33" i="76"/>
  <c r="FI33" i="76"/>
  <c r="AX33" i="76"/>
  <c r="CX33" i="76"/>
  <c r="DF33" i="76"/>
  <c r="DN33" i="76"/>
  <c r="DV33" i="76"/>
  <c r="ED33" i="76"/>
  <c r="EL33" i="76"/>
  <c r="ET33" i="76"/>
  <c r="EW33" i="76"/>
  <c r="FH33" i="76"/>
  <c r="FQ33" i="76"/>
  <c r="FY33" i="76"/>
  <c r="EX33" i="76"/>
  <c r="FJ33" i="76"/>
  <c r="FR33" i="76"/>
  <c r="FZ33" i="76"/>
  <c r="EZ33" i="76"/>
  <c r="FK33" i="76"/>
  <c r="FS33" i="76"/>
  <c r="GA33" i="76"/>
  <c r="FB33" i="76"/>
  <c r="FL33" i="76"/>
  <c r="FT33" i="76"/>
  <c r="GB33" i="76"/>
  <c r="FD33" i="76"/>
  <c r="FM33" i="76"/>
  <c r="FU33" i="76"/>
  <c r="FE33" i="76"/>
  <c r="FN33" i="76"/>
  <c r="FV33" i="76"/>
  <c r="FF33" i="76"/>
  <c r="FO33" i="76"/>
  <c r="FW33" i="76"/>
  <c r="FG33" i="76"/>
  <c r="FP33" i="76"/>
  <c r="FX33" i="76"/>
  <c r="AU33" i="76"/>
  <c r="BD33" i="76"/>
  <c r="BE33" i="76"/>
  <c r="BF33" i="76"/>
  <c r="BG33" i="76"/>
  <c r="BH33" i="76"/>
  <c r="BI33" i="76"/>
  <c r="BJ33" i="76"/>
  <c r="BK33" i="76"/>
  <c r="BL33" i="76"/>
  <c r="BM33" i="76"/>
  <c r="BN33" i="76"/>
  <c r="BO33" i="76"/>
  <c r="BP33" i="76"/>
  <c r="BQ33" i="76"/>
  <c r="BR33" i="76"/>
  <c r="BS33" i="76"/>
  <c r="BT33" i="76"/>
  <c r="BU33" i="76"/>
  <c r="BV33" i="76"/>
  <c r="BW33" i="76"/>
  <c r="BX33" i="76"/>
  <c r="BY33" i="76"/>
  <c r="BZ33" i="76"/>
  <c r="CA33" i="76"/>
  <c r="CB33" i="76"/>
  <c r="CC33" i="76"/>
  <c r="CD33" i="76"/>
  <c r="CE33" i="76"/>
  <c r="CF33" i="76"/>
  <c r="CG33" i="76"/>
  <c r="CH33" i="76"/>
  <c r="CI33" i="76"/>
  <c r="CJ33" i="76"/>
  <c r="CK33" i="76"/>
  <c r="CL33" i="76"/>
  <c r="CM33" i="76"/>
  <c r="CN33" i="76"/>
  <c r="CO33" i="76"/>
  <c r="CP33" i="76"/>
  <c r="CQ33" i="76"/>
  <c r="CR33" i="76"/>
  <c r="CS33" i="76"/>
  <c r="CT33" i="76"/>
  <c r="CU33" i="76"/>
  <c r="D41" i="76"/>
  <c r="L41" i="76"/>
  <c r="T41" i="76"/>
  <c r="AB41" i="76"/>
  <c r="AJ41" i="76"/>
  <c r="AS41" i="76"/>
  <c r="E41" i="76"/>
  <c r="M41" i="76"/>
  <c r="U41" i="76"/>
  <c r="AC41" i="76"/>
  <c r="AK41" i="76"/>
  <c r="AT41" i="76"/>
  <c r="F41" i="76"/>
  <c r="N41" i="76"/>
  <c r="V41" i="76"/>
  <c r="AD41" i="76"/>
  <c r="AL41" i="76"/>
  <c r="G41" i="76"/>
  <c r="O41" i="76"/>
  <c r="W41" i="76"/>
  <c r="AE41" i="76"/>
  <c r="AM41" i="76"/>
  <c r="H41" i="76"/>
  <c r="P41" i="76"/>
  <c r="X41" i="76"/>
  <c r="AF41" i="76"/>
  <c r="AN41" i="76"/>
  <c r="I41" i="76"/>
  <c r="Q41" i="76"/>
  <c r="Y41" i="76"/>
  <c r="AG41" i="76"/>
  <c r="AP41" i="76"/>
  <c r="J41" i="76"/>
  <c r="R41" i="76"/>
  <c r="Z41" i="76"/>
  <c r="AH41" i="76"/>
  <c r="AQ41" i="76"/>
  <c r="K41" i="76"/>
  <c r="S41" i="76"/>
  <c r="AA41" i="76"/>
  <c r="AI41" i="76"/>
  <c r="AR41" i="76"/>
  <c r="AW41" i="76"/>
  <c r="CW41" i="76"/>
  <c r="DE41" i="76"/>
  <c r="DM41" i="76"/>
  <c r="DU41" i="76"/>
  <c r="EC41" i="76"/>
  <c r="EK41" i="76"/>
  <c r="ES41" i="76"/>
  <c r="FA41" i="76"/>
  <c r="FI41" i="76"/>
  <c r="FQ41" i="76"/>
  <c r="FY41" i="76"/>
  <c r="AX41" i="76"/>
  <c r="CX41" i="76"/>
  <c r="DF41" i="76"/>
  <c r="DN41" i="76"/>
  <c r="DV41" i="76"/>
  <c r="ED41" i="76"/>
  <c r="EL41" i="76"/>
  <c r="ET41" i="76"/>
  <c r="FB41" i="76"/>
  <c r="FJ41" i="76"/>
  <c r="FR41" i="76"/>
  <c r="FZ41" i="76"/>
  <c r="AY41" i="76"/>
  <c r="CY41" i="76"/>
  <c r="DG41" i="76"/>
  <c r="DO41" i="76"/>
  <c r="DW41" i="76"/>
  <c r="EE41" i="76"/>
  <c r="EM41" i="76"/>
  <c r="EU41" i="76"/>
  <c r="FC41" i="76"/>
  <c r="FK41" i="76"/>
  <c r="FS41" i="76"/>
  <c r="GA41" i="76"/>
  <c r="AZ41" i="76"/>
  <c r="CZ41" i="76"/>
  <c r="DH41" i="76"/>
  <c r="DP41" i="76"/>
  <c r="DX41" i="76"/>
  <c r="EF41" i="76"/>
  <c r="EN41" i="76"/>
  <c r="EV41" i="76"/>
  <c r="FD41" i="76"/>
  <c r="FL41" i="76"/>
  <c r="FT41" i="76"/>
  <c r="GB41" i="76"/>
  <c r="BA41" i="76"/>
  <c r="DA41" i="76"/>
  <c r="DI41" i="76"/>
  <c r="DQ41" i="76"/>
  <c r="DY41" i="76"/>
  <c r="EG41" i="76"/>
  <c r="EO41" i="76"/>
  <c r="EW41" i="76"/>
  <c r="FE41" i="76"/>
  <c r="FM41" i="76"/>
  <c r="FU41" i="76"/>
  <c r="BB41" i="76"/>
  <c r="DB41" i="76"/>
  <c r="DJ41" i="76"/>
  <c r="DR41" i="76"/>
  <c r="DZ41" i="76"/>
  <c r="EH41" i="76"/>
  <c r="EP41" i="76"/>
  <c r="EX41" i="76"/>
  <c r="FF41" i="76"/>
  <c r="FN41" i="76"/>
  <c r="FV41" i="76"/>
  <c r="BC41" i="76"/>
  <c r="DC41" i="76"/>
  <c r="DK41" i="76"/>
  <c r="DS41" i="76"/>
  <c r="EA41" i="76"/>
  <c r="EI41" i="76"/>
  <c r="EQ41" i="76"/>
  <c r="EY41" i="76"/>
  <c r="FG41" i="76"/>
  <c r="FO41" i="76"/>
  <c r="FW41" i="76"/>
  <c r="AV41" i="76"/>
  <c r="CV41" i="76"/>
  <c r="DD41" i="76"/>
  <c r="DL41" i="76"/>
  <c r="DT41" i="76"/>
  <c r="EB41" i="76"/>
  <c r="EJ41" i="76"/>
  <c r="ER41" i="76"/>
  <c r="EZ41" i="76"/>
  <c r="FH41" i="76"/>
  <c r="FP41" i="76"/>
  <c r="FX41" i="76"/>
  <c r="AU41" i="76"/>
  <c r="BD41" i="76"/>
  <c r="BE41" i="76"/>
  <c r="BF41" i="76"/>
  <c r="BG41" i="76"/>
  <c r="BH41" i="76"/>
  <c r="BI41" i="76"/>
  <c r="BJ41" i="76"/>
  <c r="BK41" i="76"/>
  <c r="BL41" i="76"/>
  <c r="BM41" i="76"/>
  <c r="BN41" i="76"/>
  <c r="BO41" i="76"/>
  <c r="BP41" i="76"/>
  <c r="BQ41" i="76"/>
  <c r="BR41" i="76"/>
  <c r="BS41" i="76"/>
  <c r="BT41" i="76"/>
  <c r="BU41" i="76"/>
  <c r="BV41" i="76"/>
  <c r="BW41" i="76"/>
  <c r="BX41" i="76"/>
  <c r="BY41" i="76"/>
  <c r="BZ41" i="76"/>
  <c r="CA41" i="76"/>
  <c r="CB41" i="76"/>
  <c r="CC41" i="76"/>
  <c r="CD41" i="76"/>
  <c r="CE41" i="76"/>
  <c r="CF41" i="76"/>
  <c r="CG41" i="76"/>
  <c r="CH41" i="76"/>
  <c r="CI41" i="76"/>
  <c r="CJ41" i="76"/>
  <c r="CK41" i="76"/>
  <c r="CL41" i="76"/>
  <c r="CM41" i="76"/>
  <c r="CN41" i="76"/>
  <c r="CO41" i="76"/>
  <c r="CP41" i="76"/>
  <c r="CQ41" i="76"/>
  <c r="CR41" i="76"/>
  <c r="CS41" i="76"/>
  <c r="CT41" i="76"/>
  <c r="CU41" i="76"/>
  <c r="D49" i="76"/>
  <c r="L49" i="76"/>
  <c r="T49" i="76"/>
  <c r="AB49" i="76"/>
  <c r="AJ49" i="76"/>
  <c r="AS49" i="76"/>
  <c r="E49" i="76"/>
  <c r="M49" i="76"/>
  <c r="U49" i="76"/>
  <c r="AC49" i="76"/>
  <c r="AK49" i="76"/>
  <c r="AT49" i="76"/>
  <c r="F49" i="76"/>
  <c r="N49" i="76"/>
  <c r="V49" i="76"/>
  <c r="AD49" i="76"/>
  <c r="AL49" i="76"/>
  <c r="G49" i="76"/>
  <c r="O49" i="76"/>
  <c r="W49" i="76"/>
  <c r="AE49" i="76"/>
  <c r="AM49" i="76"/>
  <c r="H49" i="76"/>
  <c r="P49" i="76"/>
  <c r="X49" i="76"/>
  <c r="AF49" i="76"/>
  <c r="AN49" i="76"/>
  <c r="I49" i="76"/>
  <c r="Q49" i="76"/>
  <c r="Y49" i="76"/>
  <c r="AG49" i="76"/>
  <c r="AP49" i="76"/>
  <c r="J49" i="76"/>
  <c r="R49" i="76"/>
  <c r="Z49" i="76"/>
  <c r="AH49" i="76"/>
  <c r="AQ49" i="76"/>
  <c r="K49" i="76"/>
  <c r="S49" i="76"/>
  <c r="AA49" i="76"/>
  <c r="AI49" i="76"/>
  <c r="AR49" i="76"/>
  <c r="BB49" i="76"/>
  <c r="DB49" i="76"/>
  <c r="DJ49" i="76"/>
  <c r="DR49" i="76"/>
  <c r="DZ49" i="76"/>
  <c r="EH49" i="76"/>
  <c r="EP49" i="76"/>
  <c r="EX49" i="76"/>
  <c r="FF49" i="76"/>
  <c r="FN49" i="76"/>
  <c r="FV49" i="76"/>
  <c r="BC49" i="76"/>
  <c r="DC49" i="76"/>
  <c r="DK49" i="76"/>
  <c r="DS49" i="76"/>
  <c r="EA49" i="76"/>
  <c r="EI49" i="76"/>
  <c r="EQ49" i="76"/>
  <c r="EY49" i="76"/>
  <c r="FG49" i="76"/>
  <c r="FO49" i="76"/>
  <c r="FW49" i="76"/>
  <c r="AV49" i="76"/>
  <c r="CV49" i="76"/>
  <c r="DD49" i="76"/>
  <c r="DL49" i="76"/>
  <c r="DT49" i="76"/>
  <c r="EB49" i="76"/>
  <c r="EJ49" i="76"/>
  <c r="ER49" i="76"/>
  <c r="EZ49" i="76"/>
  <c r="FH49" i="76"/>
  <c r="FP49" i="76"/>
  <c r="FX49" i="76"/>
  <c r="AW49" i="76"/>
  <c r="CW49" i="76"/>
  <c r="DE49" i="76"/>
  <c r="DM49" i="76"/>
  <c r="DU49" i="76"/>
  <c r="EC49" i="76"/>
  <c r="EK49" i="76"/>
  <c r="ES49" i="76"/>
  <c r="FA49" i="76"/>
  <c r="FI49" i="76"/>
  <c r="FQ49" i="76"/>
  <c r="FY49" i="76"/>
  <c r="AX49" i="76"/>
  <c r="CX49" i="76"/>
  <c r="DF49" i="76"/>
  <c r="DN49" i="76"/>
  <c r="DV49" i="76"/>
  <c r="ED49" i="76"/>
  <c r="EL49" i="76"/>
  <c r="ET49" i="76"/>
  <c r="FB49" i="76"/>
  <c r="FJ49" i="76"/>
  <c r="FR49" i="76"/>
  <c r="FZ49" i="76"/>
  <c r="AY49" i="76"/>
  <c r="CY49" i="76"/>
  <c r="DG49" i="76"/>
  <c r="DO49" i="76"/>
  <c r="DW49" i="76"/>
  <c r="EE49" i="76"/>
  <c r="EM49" i="76"/>
  <c r="EU49" i="76"/>
  <c r="FC49" i="76"/>
  <c r="FK49" i="76"/>
  <c r="FS49" i="76"/>
  <c r="GA49" i="76"/>
  <c r="AZ49" i="76"/>
  <c r="CZ49" i="76"/>
  <c r="DH49" i="76"/>
  <c r="DP49" i="76"/>
  <c r="DX49" i="76"/>
  <c r="EF49" i="76"/>
  <c r="EN49" i="76"/>
  <c r="EV49" i="76"/>
  <c r="FD49" i="76"/>
  <c r="FL49" i="76"/>
  <c r="FT49" i="76"/>
  <c r="GB49" i="76"/>
  <c r="BA49" i="76"/>
  <c r="DA49" i="76"/>
  <c r="DI49" i="76"/>
  <c r="DQ49" i="76"/>
  <c r="DY49" i="76"/>
  <c r="EG49" i="76"/>
  <c r="EO49" i="76"/>
  <c r="EW49" i="76"/>
  <c r="FE49" i="76"/>
  <c r="FM49" i="76"/>
  <c r="FU49" i="76"/>
  <c r="AU49" i="76"/>
  <c r="BD49" i="76"/>
  <c r="BE49" i="76"/>
  <c r="BF49" i="76"/>
  <c r="BG49" i="76"/>
  <c r="BH49" i="76"/>
  <c r="BI49" i="76"/>
  <c r="BJ49" i="76"/>
  <c r="BK49" i="76"/>
  <c r="BL49" i="76"/>
  <c r="BM49" i="76"/>
  <c r="BN49" i="76"/>
  <c r="BO49" i="76"/>
  <c r="BP49" i="76"/>
  <c r="BQ49" i="76"/>
  <c r="BR49" i="76"/>
  <c r="BS49" i="76"/>
  <c r="BT49" i="76"/>
  <c r="BU49" i="76"/>
  <c r="BV49" i="76"/>
  <c r="BW49" i="76"/>
  <c r="BX49" i="76"/>
  <c r="BY49" i="76"/>
  <c r="BZ49" i="76"/>
  <c r="CA49" i="76"/>
  <c r="CB49" i="76"/>
  <c r="CC49" i="76"/>
  <c r="CD49" i="76"/>
  <c r="CE49" i="76"/>
  <c r="CF49" i="76"/>
  <c r="CG49" i="76"/>
  <c r="CH49" i="76"/>
  <c r="CI49" i="76"/>
  <c r="CJ49" i="76"/>
  <c r="CK49" i="76"/>
  <c r="CL49" i="76"/>
  <c r="CM49" i="76"/>
  <c r="CN49" i="76"/>
  <c r="CO49" i="76"/>
  <c r="CP49" i="76"/>
  <c r="CQ49" i="76"/>
  <c r="CR49" i="76"/>
  <c r="CS49" i="76"/>
  <c r="CT49" i="76"/>
  <c r="CU49" i="76"/>
  <c r="G57" i="76"/>
  <c r="O57" i="76"/>
  <c r="W57" i="76"/>
  <c r="AE57" i="76"/>
  <c r="AM57" i="76"/>
  <c r="H57" i="76"/>
  <c r="P57" i="76"/>
  <c r="X57" i="76"/>
  <c r="AF57" i="76"/>
  <c r="AN57" i="76"/>
  <c r="I57" i="76"/>
  <c r="Q57" i="76"/>
  <c r="Y57" i="76"/>
  <c r="AG57" i="76"/>
  <c r="AP57" i="76"/>
  <c r="J57" i="76"/>
  <c r="R57" i="76"/>
  <c r="Z57" i="76"/>
  <c r="AH57" i="76"/>
  <c r="AQ57" i="76"/>
  <c r="K57" i="76"/>
  <c r="S57" i="76"/>
  <c r="AA57" i="76"/>
  <c r="AI57" i="76"/>
  <c r="AR57" i="76"/>
  <c r="D57" i="76"/>
  <c r="L57" i="76"/>
  <c r="T57" i="76"/>
  <c r="AB57" i="76"/>
  <c r="AJ57" i="76"/>
  <c r="AS57" i="76"/>
  <c r="E57" i="76"/>
  <c r="M57" i="76"/>
  <c r="U57" i="76"/>
  <c r="AC57" i="76"/>
  <c r="AK57" i="76"/>
  <c r="AT57" i="76"/>
  <c r="F57" i="76"/>
  <c r="N57" i="76"/>
  <c r="V57" i="76"/>
  <c r="AD57" i="76"/>
  <c r="AL57" i="76"/>
  <c r="BB57" i="76"/>
  <c r="DB57" i="76"/>
  <c r="DJ57" i="76"/>
  <c r="DR57" i="76"/>
  <c r="DZ57" i="76"/>
  <c r="EH57" i="76"/>
  <c r="EP57" i="76"/>
  <c r="EX57" i="76"/>
  <c r="FF57" i="76"/>
  <c r="FN57" i="76"/>
  <c r="FV57" i="76"/>
  <c r="BC57" i="76"/>
  <c r="DC57" i="76"/>
  <c r="DK57" i="76"/>
  <c r="DS57" i="76"/>
  <c r="EA57" i="76"/>
  <c r="EI57" i="76"/>
  <c r="EQ57" i="76"/>
  <c r="EY57" i="76"/>
  <c r="FG57" i="76"/>
  <c r="FO57" i="76"/>
  <c r="FW57" i="76"/>
  <c r="AV57" i="76"/>
  <c r="CV57" i="76"/>
  <c r="DD57" i="76"/>
  <c r="DL57" i="76"/>
  <c r="DT57" i="76"/>
  <c r="EB57" i="76"/>
  <c r="EJ57" i="76"/>
  <c r="ER57" i="76"/>
  <c r="EZ57" i="76"/>
  <c r="FH57" i="76"/>
  <c r="FP57" i="76"/>
  <c r="FX57" i="76"/>
  <c r="AW57" i="76"/>
  <c r="CW57" i="76"/>
  <c r="DE57" i="76"/>
  <c r="DM57" i="76"/>
  <c r="DU57" i="76"/>
  <c r="EC57" i="76"/>
  <c r="EK57" i="76"/>
  <c r="ES57" i="76"/>
  <c r="FA57" i="76"/>
  <c r="FI57" i="76"/>
  <c r="FQ57" i="76"/>
  <c r="FY57" i="76"/>
  <c r="AX57" i="76"/>
  <c r="CX57" i="76"/>
  <c r="DF57" i="76"/>
  <c r="DN57" i="76"/>
  <c r="DV57" i="76"/>
  <c r="ED57" i="76"/>
  <c r="EL57" i="76"/>
  <c r="ET57" i="76"/>
  <c r="FB57" i="76"/>
  <c r="FJ57" i="76"/>
  <c r="FR57" i="76"/>
  <c r="FZ57" i="76"/>
  <c r="AY57" i="76"/>
  <c r="CY57" i="76"/>
  <c r="DG57" i="76"/>
  <c r="DO57" i="76"/>
  <c r="DW57" i="76"/>
  <c r="EE57" i="76"/>
  <c r="EM57" i="76"/>
  <c r="EU57" i="76"/>
  <c r="FC57" i="76"/>
  <c r="FK57" i="76"/>
  <c r="FS57" i="76"/>
  <c r="GA57" i="76"/>
  <c r="AZ57" i="76"/>
  <c r="CZ57" i="76"/>
  <c r="DH57" i="76"/>
  <c r="DP57" i="76"/>
  <c r="DX57" i="76"/>
  <c r="EF57" i="76"/>
  <c r="EN57" i="76"/>
  <c r="EV57" i="76"/>
  <c r="FD57" i="76"/>
  <c r="FL57" i="76"/>
  <c r="FT57" i="76"/>
  <c r="GB57" i="76"/>
  <c r="BA57" i="76"/>
  <c r="DA57" i="76"/>
  <c r="DI57" i="76"/>
  <c r="DQ57" i="76"/>
  <c r="DY57" i="76"/>
  <c r="EG57" i="76"/>
  <c r="EO57" i="76"/>
  <c r="EW57" i="76"/>
  <c r="FE57" i="76"/>
  <c r="FM57" i="76"/>
  <c r="FU57" i="76"/>
  <c r="AU57" i="76"/>
  <c r="BD57" i="76"/>
  <c r="BE57" i="76"/>
  <c r="BF57" i="76"/>
  <c r="BG57" i="76"/>
  <c r="BH57" i="76"/>
  <c r="BI57" i="76"/>
  <c r="BJ57" i="76"/>
  <c r="BK57" i="76"/>
  <c r="BL57" i="76"/>
  <c r="BM57" i="76"/>
  <c r="BN57" i="76"/>
  <c r="BO57" i="76"/>
  <c r="BP57" i="76"/>
  <c r="BQ57" i="76"/>
  <c r="BR57" i="76"/>
  <c r="BS57" i="76"/>
  <c r="BT57" i="76"/>
  <c r="BU57" i="76"/>
  <c r="BV57" i="76"/>
  <c r="BW57" i="76"/>
  <c r="BX57" i="76"/>
  <c r="BY57" i="76"/>
  <c r="BZ57" i="76"/>
  <c r="CA57" i="76"/>
  <c r="CB57" i="76"/>
  <c r="CC57" i="76"/>
  <c r="CD57" i="76"/>
  <c r="CE57" i="76"/>
  <c r="CF57" i="76"/>
  <c r="CG57" i="76"/>
  <c r="CH57" i="76"/>
  <c r="CI57" i="76"/>
  <c r="CJ57" i="76"/>
  <c r="CK57" i="76"/>
  <c r="CL57" i="76"/>
  <c r="CM57" i="76"/>
  <c r="CN57" i="76"/>
  <c r="CO57" i="76"/>
  <c r="CP57" i="76"/>
  <c r="CQ57" i="76"/>
  <c r="CR57" i="76"/>
  <c r="CS57" i="76"/>
  <c r="CT57" i="76"/>
  <c r="CU57" i="76"/>
  <c r="G65" i="76"/>
  <c r="O65" i="76"/>
  <c r="W65" i="76"/>
  <c r="AE65" i="76"/>
  <c r="AM65" i="76"/>
  <c r="H65" i="76"/>
  <c r="P65" i="76"/>
  <c r="X65" i="76"/>
  <c r="AF65" i="76"/>
  <c r="AN65" i="76"/>
  <c r="I65" i="76"/>
  <c r="Q65" i="76"/>
  <c r="Y65" i="76"/>
  <c r="AG65" i="76"/>
  <c r="AP65" i="76"/>
  <c r="J65" i="76"/>
  <c r="R65" i="76"/>
  <c r="Z65" i="76"/>
  <c r="AH65" i="76"/>
  <c r="AQ65" i="76"/>
  <c r="K65" i="76"/>
  <c r="S65" i="76"/>
  <c r="AA65" i="76"/>
  <c r="AI65" i="76"/>
  <c r="AR65" i="76"/>
  <c r="D65" i="76"/>
  <c r="L65" i="76"/>
  <c r="T65" i="76"/>
  <c r="AB65" i="76"/>
  <c r="AJ65" i="76"/>
  <c r="AS65" i="76"/>
  <c r="E65" i="76"/>
  <c r="M65" i="76"/>
  <c r="U65" i="76"/>
  <c r="AC65" i="76"/>
  <c r="AK65" i="76"/>
  <c r="AT65" i="76"/>
  <c r="F65" i="76"/>
  <c r="N65" i="76"/>
  <c r="V65" i="76"/>
  <c r="AD65" i="76"/>
  <c r="AL65" i="76"/>
  <c r="AY65" i="76"/>
  <c r="CY65" i="76"/>
  <c r="DG65" i="76"/>
  <c r="DO65" i="76"/>
  <c r="DW65" i="76"/>
  <c r="EE65" i="76"/>
  <c r="EM65" i="76"/>
  <c r="EU65" i="76"/>
  <c r="FC65" i="76"/>
  <c r="FK65" i="76"/>
  <c r="FS65" i="76"/>
  <c r="GA65" i="76"/>
  <c r="AZ65" i="76"/>
  <c r="CZ65" i="76"/>
  <c r="DH65" i="76"/>
  <c r="DP65" i="76"/>
  <c r="DX65" i="76"/>
  <c r="EF65" i="76"/>
  <c r="EN65" i="76"/>
  <c r="EV65" i="76"/>
  <c r="FD65" i="76"/>
  <c r="FL65" i="76"/>
  <c r="FT65" i="76"/>
  <c r="GB65" i="76"/>
  <c r="BA65" i="76"/>
  <c r="DA65" i="76"/>
  <c r="DI65" i="76"/>
  <c r="DQ65" i="76"/>
  <c r="DY65" i="76"/>
  <c r="EG65" i="76"/>
  <c r="EO65" i="76"/>
  <c r="EW65" i="76"/>
  <c r="FE65" i="76"/>
  <c r="FM65" i="76"/>
  <c r="FU65" i="76"/>
  <c r="BB65" i="76"/>
  <c r="DB65" i="76"/>
  <c r="DJ65" i="76"/>
  <c r="DR65" i="76"/>
  <c r="DZ65" i="76"/>
  <c r="EH65" i="76"/>
  <c r="EP65" i="76"/>
  <c r="EX65" i="76"/>
  <c r="FF65" i="76"/>
  <c r="FN65" i="76"/>
  <c r="FV65" i="76"/>
  <c r="BC65" i="76"/>
  <c r="DC65" i="76"/>
  <c r="DK65" i="76"/>
  <c r="DS65" i="76"/>
  <c r="EA65" i="76"/>
  <c r="EI65" i="76"/>
  <c r="EQ65" i="76"/>
  <c r="EY65" i="76"/>
  <c r="FG65" i="76"/>
  <c r="FO65" i="76"/>
  <c r="FW65" i="76"/>
  <c r="AV65" i="76"/>
  <c r="CV65" i="76"/>
  <c r="DD65" i="76"/>
  <c r="DL65" i="76"/>
  <c r="DT65" i="76"/>
  <c r="EB65" i="76"/>
  <c r="EJ65" i="76"/>
  <c r="ER65" i="76"/>
  <c r="EZ65" i="76"/>
  <c r="FH65" i="76"/>
  <c r="FP65" i="76"/>
  <c r="FX65" i="76"/>
  <c r="AW65" i="76"/>
  <c r="CW65" i="76"/>
  <c r="DE65" i="76"/>
  <c r="DM65" i="76"/>
  <c r="DU65" i="76"/>
  <c r="EC65" i="76"/>
  <c r="EK65" i="76"/>
  <c r="ES65" i="76"/>
  <c r="FA65" i="76"/>
  <c r="FI65" i="76"/>
  <c r="FQ65" i="76"/>
  <c r="FY65" i="76"/>
  <c r="AX65" i="76"/>
  <c r="CX65" i="76"/>
  <c r="DF65" i="76"/>
  <c r="DN65" i="76"/>
  <c r="DV65" i="76"/>
  <c r="ED65" i="76"/>
  <c r="EL65" i="76"/>
  <c r="ET65" i="76"/>
  <c r="FB65" i="76"/>
  <c r="FJ65" i="76"/>
  <c r="FR65" i="76"/>
  <c r="FZ65" i="76"/>
  <c r="AU65" i="76"/>
  <c r="BD65" i="76"/>
  <c r="BE65" i="76"/>
  <c r="BF65" i="76"/>
  <c r="BG65" i="76"/>
  <c r="BH65" i="76"/>
  <c r="BI65" i="76"/>
  <c r="BJ65" i="76"/>
  <c r="BK65" i="76"/>
  <c r="BL65" i="76"/>
  <c r="BM65" i="76"/>
  <c r="BN65" i="76"/>
  <c r="BO65" i="76"/>
  <c r="BP65" i="76"/>
  <c r="BQ65" i="76"/>
  <c r="BR65" i="76"/>
  <c r="BS65" i="76"/>
  <c r="BT65" i="76"/>
  <c r="BU65" i="76"/>
  <c r="BV65" i="76"/>
  <c r="BW65" i="76"/>
  <c r="BX65" i="76"/>
  <c r="BY65" i="76"/>
  <c r="BZ65" i="76"/>
  <c r="CA65" i="76"/>
  <c r="CB65" i="76"/>
  <c r="CC65" i="76"/>
  <c r="CD65" i="76"/>
  <c r="CE65" i="76"/>
  <c r="CF65" i="76"/>
  <c r="CG65" i="76"/>
  <c r="CH65" i="76"/>
  <c r="CI65" i="76"/>
  <c r="CJ65" i="76"/>
  <c r="CK65" i="76"/>
  <c r="CL65" i="76"/>
  <c r="CM65" i="76"/>
  <c r="CN65" i="76"/>
  <c r="CO65" i="76"/>
  <c r="CP65" i="76"/>
  <c r="CQ65" i="76"/>
  <c r="CR65" i="76"/>
  <c r="CS65" i="76"/>
  <c r="CT65" i="76"/>
  <c r="CU65" i="76"/>
  <c r="E73" i="76"/>
  <c r="M73" i="76"/>
  <c r="U73" i="76"/>
  <c r="AC73" i="76"/>
  <c r="AK73" i="76"/>
  <c r="AT73" i="76"/>
  <c r="F73" i="76"/>
  <c r="N73" i="76"/>
  <c r="V73" i="76"/>
  <c r="AD73" i="76"/>
  <c r="AL73" i="76"/>
  <c r="G73" i="76"/>
  <c r="O73" i="76"/>
  <c r="W73" i="76"/>
  <c r="AE73" i="76"/>
  <c r="AM73" i="76"/>
  <c r="H73" i="76"/>
  <c r="P73" i="76"/>
  <c r="X73" i="76"/>
  <c r="AF73" i="76"/>
  <c r="AN73" i="76"/>
  <c r="I73" i="76"/>
  <c r="Q73" i="76"/>
  <c r="Y73" i="76"/>
  <c r="AG73" i="76"/>
  <c r="AP73" i="76"/>
  <c r="J73" i="76"/>
  <c r="R73" i="76"/>
  <c r="Z73" i="76"/>
  <c r="AH73" i="76"/>
  <c r="AQ73" i="76"/>
  <c r="K73" i="76"/>
  <c r="S73" i="76"/>
  <c r="AA73" i="76"/>
  <c r="AI73" i="76"/>
  <c r="AR73" i="76"/>
  <c r="D73" i="76"/>
  <c r="L73" i="76"/>
  <c r="T73" i="76"/>
  <c r="AB73" i="76"/>
  <c r="AJ73" i="76"/>
  <c r="AS73" i="76"/>
  <c r="AY73" i="76"/>
  <c r="CY73" i="76"/>
  <c r="DG73" i="76"/>
  <c r="DO73" i="76"/>
  <c r="DW73" i="76"/>
  <c r="EE73" i="76"/>
  <c r="EM73" i="76"/>
  <c r="EU73" i="76"/>
  <c r="FC73" i="76"/>
  <c r="FK73" i="76"/>
  <c r="FS73" i="76"/>
  <c r="GA73" i="76"/>
  <c r="AZ73" i="76"/>
  <c r="CZ73" i="76"/>
  <c r="DH73" i="76"/>
  <c r="DP73" i="76"/>
  <c r="DX73" i="76"/>
  <c r="EF73" i="76"/>
  <c r="EN73" i="76"/>
  <c r="EV73" i="76"/>
  <c r="FD73" i="76"/>
  <c r="FL73" i="76"/>
  <c r="FT73" i="76"/>
  <c r="GB73" i="76"/>
  <c r="BA73" i="76"/>
  <c r="DA73" i="76"/>
  <c r="DI73" i="76"/>
  <c r="DQ73" i="76"/>
  <c r="DY73" i="76"/>
  <c r="EG73" i="76"/>
  <c r="EO73" i="76"/>
  <c r="EW73" i="76"/>
  <c r="FE73" i="76"/>
  <c r="FM73" i="76"/>
  <c r="FU73" i="76"/>
  <c r="BB73" i="76"/>
  <c r="DB73" i="76"/>
  <c r="DJ73" i="76"/>
  <c r="DR73" i="76"/>
  <c r="DZ73" i="76"/>
  <c r="EH73" i="76"/>
  <c r="EP73" i="76"/>
  <c r="EX73" i="76"/>
  <c r="FF73" i="76"/>
  <c r="FN73" i="76"/>
  <c r="FV73" i="76"/>
  <c r="BC73" i="76"/>
  <c r="DC73" i="76"/>
  <c r="DK73" i="76"/>
  <c r="DS73" i="76"/>
  <c r="EA73" i="76"/>
  <c r="EI73" i="76"/>
  <c r="EQ73" i="76"/>
  <c r="EY73" i="76"/>
  <c r="FG73" i="76"/>
  <c r="FO73" i="76"/>
  <c r="FW73" i="76"/>
  <c r="AV73" i="76"/>
  <c r="CV73" i="76"/>
  <c r="DD73" i="76"/>
  <c r="DL73" i="76"/>
  <c r="DT73" i="76"/>
  <c r="EB73" i="76"/>
  <c r="EJ73" i="76"/>
  <c r="ER73" i="76"/>
  <c r="EZ73" i="76"/>
  <c r="FH73" i="76"/>
  <c r="FP73" i="76"/>
  <c r="FX73" i="76"/>
  <c r="AW73" i="76"/>
  <c r="CW73" i="76"/>
  <c r="DE73" i="76"/>
  <c r="DM73" i="76"/>
  <c r="DU73" i="76"/>
  <c r="EC73" i="76"/>
  <c r="EK73" i="76"/>
  <c r="ES73" i="76"/>
  <c r="FA73" i="76"/>
  <c r="FI73" i="76"/>
  <c r="FQ73" i="76"/>
  <c r="FY73" i="76"/>
  <c r="AX73" i="76"/>
  <c r="CX73" i="76"/>
  <c r="DF73" i="76"/>
  <c r="DN73" i="76"/>
  <c r="DV73" i="76"/>
  <c r="ED73" i="76"/>
  <c r="EL73" i="76"/>
  <c r="ET73" i="76"/>
  <c r="FB73" i="76"/>
  <c r="FJ73" i="76"/>
  <c r="FR73" i="76"/>
  <c r="FZ73" i="76"/>
  <c r="AU73" i="76"/>
  <c r="BD73" i="76"/>
  <c r="BE73" i="76"/>
  <c r="BF73" i="76"/>
  <c r="BG73" i="76"/>
  <c r="BH73" i="76"/>
  <c r="BI73" i="76"/>
  <c r="BJ73" i="76"/>
  <c r="BK73" i="76"/>
  <c r="BL73" i="76"/>
  <c r="BM73" i="76"/>
  <c r="BN73" i="76"/>
  <c r="BO73" i="76"/>
  <c r="BP73" i="76"/>
  <c r="BQ73" i="76"/>
  <c r="BR73" i="76"/>
  <c r="BS73" i="76"/>
  <c r="BT73" i="76"/>
  <c r="BU73" i="76"/>
  <c r="BV73" i="76"/>
  <c r="BW73" i="76"/>
  <c r="BX73" i="76"/>
  <c r="BY73" i="76"/>
  <c r="BZ73" i="76"/>
  <c r="CA73" i="76"/>
  <c r="CB73" i="76"/>
  <c r="CC73" i="76"/>
  <c r="CD73" i="76"/>
  <c r="CE73" i="76"/>
  <c r="CF73" i="76"/>
  <c r="CG73" i="76"/>
  <c r="CH73" i="76"/>
  <c r="CI73" i="76"/>
  <c r="CJ73" i="76"/>
  <c r="CK73" i="76"/>
  <c r="CL73" i="76"/>
  <c r="CM73" i="76"/>
  <c r="CN73" i="76"/>
  <c r="CO73" i="76"/>
  <c r="CP73" i="76"/>
  <c r="CQ73" i="76"/>
  <c r="CR73" i="76"/>
  <c r="CS73" i="76"/>
  <c r="CT73" i="76"/>
  <c r="CU73" i="76"/>
  <c r="E81" i="76"/>
  <c r="M81" i="76"/>
  <c r="U81" i="76"/>
  <c r="AC81" i="76"/>
  <c r="AK81" i="76"/>
  <c r="AT81" i="76"/>
  <c r="F81" i="76"/>
  <c r="N81" i="76"/>
  <c r="V81" i="76"/>
  <c r="AD81" i="76"/>
  <c r="AL81" i="76"/>
  <c r="G81" i="76"/>
  <c r="O81" i="76"/>
  <c r="W81" i="76"/>
  <c r="AE81" i="76"/>
  <c r="AM81" i="76"/>
  <c r="H81" i="76"/>
  <c r="P81" i="76"/>
  <c r="X81" i="76"/>
  <c r="AF81" i="76"/>
  <c r="AN81" i="76"/>
  <c r="I81" i="76"/>
  <c r="Q81" i="76"/>
  <c r="Y81" i="76"/>
  <c r="AG81" i="76"/>
  <c r="AP81" i="76"/>
  <c r="J81" i="76"/>
  <c r="R81" i="76"/>
  <c r="Z81" i="76"/>
  <c r="AH81" i="76"/>
  <c r="AQ81" i="76"/>
  <c r="K81" i="76"/>
  <c r="S81" i="76"/>
  <c r="AA81" i="76"/>
  <c r="AI81" i="76"/>
  <c r="AR81" i="76"/>
  <c r="D81" i="76"/>
  <c r="L81" i="76"/>
  <c r="T81" i="76"/>
  <c r="AB81" i="76"/>
  <c r="AJ81" i="76"/>
  <c r="AS81" i="76"/>
  <c r="AX81" i="76"/>
  <c r="CX81" i="76"/>
  <c r="DF81" i="76"/>
  <c r="DN81" i="76"/>
  <c r="DV81" i="76"/>
  <c r="ED81" i="76"/>
  <c r="EL81" i="76"/>
  <c r="ET81" i="76"/>
  <c r="FB81" i="76"/>
  <c r="FJ81" i="76"/>
  <c r="FR81" i="76"/>
  <c r="FZ81" i="76"/>
  <c r="AY81" i="76"/>
  <c r="CY81" i="76"/>
  <c r="DG81" i="76"/>
  <c r="DO81" i="76"/>
  <c r="DW81" i="76"/>
  <c r="EE81" i="76"/>
  <c r="EM81" i="76"/>
  <c r="EU81" i="76"/>
  <c r="FC81" i="76"/>
  <c r="FK81" i="76"/>
  <c r="FS81" i="76"/>
  <c r="GA81" i="76"/>
  <c r="AZ81" i="76"/>
  <c r="CZ81" i="76"/>
  <c r="DH81" i="76"/>
  <c r="DP81" i="76"/>
  <c r="DX81" i="76"/>
  <c r="EF81" i="76"/>
  <c r="EN81" i="76"/>
  <c r="EV81" i="76"/>
  <c r="FD81" i="76"/>
  <c r="FL81" i="76"/>
  <c r="FT81" i="76"/>
  <c r="GB81" i="76"/>
  <c r="BA81" i="76"/>
  <c r="DA81" i="76"/>
  <c r="DI81" i="76"/>
  <c r="DQ81" i="76"/>
  <c r="DY81" i="76"/>
  <c r="EG81" i="76"/>
  <c r="EO81" i="76"/>
  <c r="EW81" i="76"/>
  <c r="FE81" i="76"/>
  <c r="FM81" i="76"/>
  <c r="FU81" i="76"/>
  <c r="BB81" i="76"/>
  <c r="DB81" i="76"/>
  <c r="DJ81" i="76"/>
  <c r="DR81" i="76"/>
  <c r="DZ81" i="76"/>
  <c r="EH81" i="76"/>
  <c r="EP81" i="76"/>
  <c r="EX81" i="76"/>
  <c r="FF81" i="76"/>
  <c r="FN81" i="76"/>
  <c r="FV81" i="76"/>
  <c r="BC81" i="76"/>
  <c r="DC81" i="76"/>
  <c r="DK81" i="76"/>
  <c r="DS81" i="76"/>
  <c r="EA81" i="76"/>
  <c r="EI81" i="76"/>
  <c r="EQ81" i="76"/>
  <c r="EY81" i="76"/>
  <c r="FG81" i="76"/>
  <c r="FO81" i="76"/>
  <c r="FW81" i="76"/>
  <c r="AV81" i="76"/>
  <c r="CV81" i="76"/>
  <c r="DD81" i="76"/>
  <c r="DL81" i="76"/>
  <c r="DT81" i="76"/>
  <c r="EB81" i="76"/>
  <c r="EJ81" i="76"/>
  <c r="ER81" i="76"/>
  <c r="EZ81" i="76"/>
  <c r="FH81" i="76"/>
  <c r="FP81" i="76"/>
  <c r="FX81" i="76"/>
  <c r="AW81" i="76"/>
  <c r="CW81" i="76"/>
  <c r="DE81" i="76"/>
  <c r="DM81" i="76"/>
  <c r="DU81" i="76"/>
  <c r="EC81" i="76"/>
  <c r="EK81" i="76"/>
  <c r="ES81" i="76"/>
  <c r="FA81" i="76"/>
  <c r="FI81" i="76"/>
  <c r="FQ81" i="76"/>
  <c r="FY81" i="76"/>
  <c r="AU81" i="76"/>
  <c r="BD81" i="76"/>
  <c r="BE81" i="76"/>
  <c r="BF81" i="76"/>
  <c r="BG81" i="76"/>
  <c r="BH81" i="76"/>
  <c r="BI81" i="76"/>
  <c r="BJ81" i="76"/>
  <c r="BK81" i="76"/>
  <c r="BL81" i="76"/>
  <c r="BM81" i="76"/>
  <c r="BN81" i="76"/>
  <c r="BO81" i="76"/>
  <c r="BP81" i="76"/>
  <c r="BQ81" i="76"/>
  <c r="BR81" i="76"/>
  <c r="BS81" i="76"/>
  <c r="BT81" i="76"/>
  <c r="BU81" i="76"/>
  <c r="BV81" i="76"/>
  <c r="BW81" i="76"/>
  <c r="BX81" i="76"/>
  <c r="BY81" i="76"/>
  <c r="BZ81" i="76"/>
  <c r="CA81" i="76"/>
  <c r="CB81" i="76"/>
  <c r="CC81" i="76"/>
  <c r="CD81" i="76"/>
  <c r="CE81" i="76"/>
  <c r="CF81" i="76"/>
  <c r="CG81" i="76"/>
  <c r="CH81" i="76"/>
  <c r="CI81" i="76"/>
  <c r="CJ81" i="76"/>
  <c r="CK81" i="76"/>
  <c r="CL81" i="76"/>
  <c r="CM81" i="76"/>
  <c r="CN81" i="76"/>
  <c r="CO81" i="76"/>
  <c r="CP81" i="76"/>
  <c r="CQ81" i="76"/>
  <c r="CR81" i="76"/>
  <c r="CS81" i="76"/>
  <c r="CT81" i="76"/>
  <c r="CU81" i="76"/>
  <c r="K89" i="76"/>
  <c r="S89" i="76"/>
  <c r="AA89" i="76"/>
  <c r="AI89" i="76"/>
  <c r="AR89" i="76"/>
  <c r="D89" i="76"/>
  <c r="L89" i="76"/>
  <c r="T89" i="76"/>
  <c r="AB89" i="76"/>
  <c r="AJ89" i="76"/>
  <c r="AS89" i="76"/>
  <c r="E89" i="76"/>
  <c r="M89" i="76"/>
  <c r="U89" i="76"/>
  <c r="AC89" i="76"/>
  <c r="AK89" i="76"/>
  <c r="AT89" i="76"/>
  <c r="F89" i="76"/>
  <c r="N89" i="76"/>
  <c r="V89" i="76"/>
  <c r="AD89" i="76"/>
  <c r="AL89" i="76"/>
  <c r="G89" i="76"/>
  <c r="O89" i="76"/>
  <c r="W89" i="76"/>
  <c r="AE89" i="76"/>
  <c r="AM89" i="76"/>
  <c r="H89" i="76"/>
  <c r="P89" i="76"/>
  <c r="X89" i="76"/>
  <c r="AF89" i="76"/>
  <c r="AN89" i="76"/>
  <c r="I89" i="76"/>
  <c r="Q89" i="76"/>
  <c r="Y89" i="76"/>
  <c r="AG89" i="76"/>
  <c r="AP89" i="76"/>
  <c r="J89" i="76"/>
  <c r="R89" i="76"/>
  <c r="Z89" i="76"/>
  <c r="AH89" i="76"/>
  <c r="AQ89" i="76"/>
  <c r="AX89" i="76"/>
  <c r="CX89" i="76"/>
  <c r="DF89" i="76"/>
  <c r="DN89" i="76"/>
  <c r="DV89" i="76"/>
  <c r="ED89" i="76"/>
  <c r="EL89" i="76"/>
  <c r="ET89" i="76"/>
  <c r="FB89" i="76"/>
  <c r="FJ89" i="76"/>
  <c r="FR89" i="76"/>
  <c r="FZ89" i="76"/>
  <c r="AY89" i="76"/>
  <c r="CY89" i="76"/>
  <c r="DG89" i="76"/>
  <c r="DO89" i="76"/>
  <c r="DW89" i="76"/>
  <c r="EE89" i="76"/>
  <c r="EM89" i="76"/>
  <c r="EU89" i="76"/>
  <c r="FC89" i="76"/>
  <c r="FK89" i="76"/>
  <c r="FS89" i="76"/>
  <c r="GA89" i="76"/>
  <c r="AZ89" i="76"/>
  <c r="CZ89" i="76"/>
  <c r="DH89" i="76"/>
  <c r="DP89" i="76"/>
  <c r="DX89" i="76"/>
  <c r="EF89" i="76"/>
  <c r="EN89" i="76"/>
  <c r="EV89" i="76"/>
  <c r="FD89" i="76"/>
  <c r="FL89" i="76"/>
  <c r="FT89" i="76"/>
  <c r="GB89" i="76"/>
  <c r="BA89" i="76"/>
  <c r="DA89" i="76"/>
  <c r="DI89" i="76"/>
  <c r="DQ89" i="76"/>
  <c r="DY89" i="76"/>
  <c r="EG89" i="76"/>
  <c r="EO89" i="76"/>
  <c r="EW89" i="76"/>
  <c r="FE89" i="76"/>
  <c r="FM89" i="76"/>
  <c r="FU89" i="76"/>
  <c r="BB89" i="76"/>
  <c r="DB89" i="76"/>
  <c r="DJ89" i="76"/>
  <c r="DR89" i="76"/>
  <c r="DZ89" i="76"/>
  <c r="EH89" i="76"/>
  <c r="EP89" i="76"/>
  <c r="EX89" i="76"/>
  <c r="FF89" i="76"/>
  <c r="FN89" i="76"/>
  <c r="FV89" i="76"/>
  <c r="BC89" i="76"/>
  <c r="DC89" i="76"/>
  <c r="DK89" i="76"/>
  <c r="DS89" i="76"/>
  <c r="EA89" i="76"/>
  <c r="EI89" i="76"/>
  <c r="EQ89" i="76"/>
  <c r="EY89" i="76"/>
  <c r="FG89" i="76"/>
  <c r="FO89" i="76"/>
  <c r="FW89" i="76"/>
  <c r="AV89" i="76"/>
  <c r="CV89" i="76"/>
  <c r="DD89" i="76"/>
  <c r="DL89" i="76"/>
  <c r="DT89" i="76"/>
  <c r="EB89" i="76"/>
  <c r="EJ89" i="76"/>
  <c r="ER89" i="76"/>
  <c r="EZ89" i="76"/>
  <c r="FH89" i="76"/>
  <c r="FP89" i="76"/>
  <c r="FX89" i="76"/>
  <c r="AW89" i="76"/>
  <c r="CW89" i="76"/>
  <c r="DE89" i="76"/>
  <c r="DM89" i="76"/>
  <c r="DU89" i="76"/>
  <c r="EC89" i="76"/>
  <c r="EK89" i="76"/>
  <c r="ES89" i="76"/>
  <c r="FA89" i="76"/>
  <c r="FI89" i="76"/>
  <c r="FQ89" i="76"/>
  <c r="FY89" i="76"/>
  <c r="AU89" i="76"/>
  <c r="BD89" i="76"/>
  <c r="BE89" i="76"/>
  <c r="BF89" i="76"/>
  <c r="BG89" i="76"/>
  <c r="BH89" i="76"/>
  <c r="BI89" i="76"/>
  <c r="BJ89" i="76"/>
  <c r="BK89" i="76"/>
  <c r="BL89" i="76"/>
  <c r="BM89" i="76"/>
  <c r="BN89" i="76"/>
  <c r="BO89" i="76"/>
  <c r="BP89" i="76"/>
  <c r="BQ89" i="76"/>
  <c r="BR89" i="76"/>
  <c r="BS89" i="76"/>
  <c r="BT89" i="76"/>
  <c r="BU89" i="76"/>
  <c r="BV89" i="76"/>
  <c r="BW89" i="76"/>
  <c r="BX89" i="76"/>
  <c r="BY89" i="76"/>
  <c r="BZ89" i="76"/>
  <c r="CA89" i="76"/>
  <c r="CB89" i="76"/>
  <c r="CC89" i="76"/>
  <c r="CD89" i="76"/>
  <c r="CE89" i="76"/>
  <c r="CF89" i="76"/>
  <c r="CG89" i="76"/>
  <c r="CH89" i="76"/>
  <c r="CI89" i="76"/>
  <c r="CJ89" i="76"/>
  <c r="CK89" i="76"/>
  <c r="CL89" i="76"/>
  <c r="CM89" i="76"/>
  <c r="CN89" i="76"/>
  <c r="CO89" i="76"/>
  <c r="CP89" i="76"/>
  <c r="CQ89" i="76"/>
  <c r="CR89" i="76"/>
  <c r="CS89" i="76"/>
  <c r="CT89" i="76"/>
  <c r="CU89" i="76"/>
  <c r="K97" i="76"/>
  <c r="S97" i="76"/>
  <c r="AA97" i="76"/>
  <c r="AI97" i="76"/>
  <c r="AR97" i="76"/>
  <c r="D97" i="76"/>
  <c r="L97" i="76"/>
  <c r="T97" i="76"/>
  <c r="AB97" i="76"/>
  <c r="AJ97" i="76"/>
  <c r="AS97" i="76"/>
  <c r="E97" i="76"/>
  <c r="M97" i="76"/>
  <c r="U97" i="76"/>
  <c r="AC97" i="76"/>
  <c r="AK97" i="76"/>
  <c r="AT97" i="76"/>
  <c r="F97" i="76"/>
  <c r="N97" i="76"/>
  <c r="V97" i="76"/>
  <c r="AD97" i="76"/>
  <c r="AL97" i="76"/>
  <c r="G97" i="76"/>
  <c r="O97" i="76"/>
  <c r="W97" i="76"/>
  <c r="AE97" i="76"/>
  <c r="AM97" i="76"/>
  <c r="H97" i="76"/>
  <c r="P97" i="76"/>
  <c r="X97" i="76"/>
  <c r="AF97" i="76"/>
  <c r="AN97" i="76"/>
  <c r="I97" i="76"/>
  <c r="Q97" i="76"/>
  <c r="Y97" i="76"/>
  <c r="AG97" i="76"/>
  <c r="AP97" i="76"/>
  <c r="J97" i="76"/>
  <c r="R97" i="76"/>
  <c r="Z97" i="76"/>
  <c r="AH97" i="76"/>
  <c r="AQ97" i="76"/>
  <c r="BC97" i="76"/>
  <c r="DC97" i="76"/>
  <c r="DK97" i="76"/>
  <c r="DS97" i="76"/>
  <c r="EA97" i="76"/>
  <c r="EI97" i="76"/>
  <c r="EQ97" i="76"/>
  <c r="EY97" i="76"/>
  <c r="FG97" i="76"/>
  <c r="FO97" i="76"/>
  <c r="FW97" i="76"/>
  <c r="AV97" i="76"/>
  <c r="CV97" i="76"/>
  <c r="DD97" i="76"/>
  <c r="DL97" i="76"/>
  <c r="DT97" i="76"/>
  <c r="EB97" i="76"/>
  <c r="EJ97" i="76"/>
  <c r="ER97" i="76"/>
  <c r="EZ97" i="76"/>
  <c r="FH97" i="76"/>
  <c r="FP97" i="76"/>
  <c r="FX97" i="76"/>
  <c r="AW97" i="76"/>
  <c r="CW97" i="76"/>
  <c r="DE97" i="76"/>
  <c r="DM97" i="76"/>
  <c r="DU97" i="76"/>
  <c r="EC97" i="76"/>
  <c r="EK97" i="76"/>
  <c r="ES97" i="76"/>
  <c r="FA97" i="76"/>
  <c r="FI97" i="76"/>
  <c r="FQ97" i="76"/>
  <c r="FY97" i="76"/>
  <c r="AX97" i="76"/>
  <c r="CX97" i="76"/>
  <c r="DF97" i="76"/>
  <c r="DN97" i="76"/>
  <c r="DV97" i="76"/>
  <c r="ED97" i="76"/>
  <c r="EL97" i="76"/>
  <c r="ET97" i="76"/>
  <c r="FB97" i="76"/>
  <c r="FJ97" i="76"/>
  <c r="FR97" i="76"/>
  <c r="FZ97" i="76"/>
  <c r="AY97" i="76"/>
  <c r="CY97" i="76"/>
  <c r="DG97" i="76"/>
  <c r="DO97" i="76"/>
  <c r="DW97" i="76"/>
  <c r="EE97" i="76"/>
  <c r="EM97" i="76"/>
  <c r="EU97" i="76"/>
  <c r="FC97" i="76"/>
  <c r="FK97" i="76"/>
  <c r="FS97" i="76"/>
  <c r="GA97" i="76"/>
  <c r="AZ97" i="76"/>
  <c r="CZ97" i="76"/>
  <c r="DH97" i="76"/>
  <c r="DP97" i="76"/>
  <c r="DX97" i="76"/>
  <c r="EF97" i="76"/>
  <c r="EN97" i="76"/>
  <c r="EV97" i="76"/>
  <c r="FD97" i="76"/>
  <c r="FL97" i="76"/>
  <c r="FT97" i="76"/>
  <c r="GB97" i="76"/>
  <c r="BA97" i="76"/>
  <c r="DA97" i="76"/>
  <c r="DI97" i="76"/>
  <c r="DQ97" i="76"/>
  <c r="DY97" i="76"/>
  <c r="EG97" i="76"/>
  <c r="EO97" i="76"/>
  <c r="EW97" i="76"/>
  <c r="FE97" i="76"/>
  <c r="FM97" i="76"/>
  <c r="FU97" i="76"/>
  <c r="BB97" i="76"/>
  <c r="DB97" i="76"/>
  <c r="DJ97" i="76"/>
  <c r="DR97" i="76"/>
  <c r="DZ97" i="76"/>
  <c r="EH97" i="76"/>
  <c r="EP97" i="76"/>
  <c r="EX97" i="76"/>
  <c r="FF97" i="76"/>
  <c r="FN97" i="76"/>
  <c r="FV97" i="76"/>
  <c r="AU97" i="76"/>
  <c r="BD97" i="76"/>
  <c r="BE97" i="76"/>
  <c r="BF97" i="76"/>
  <c r="BG97" i="76"/>
  <c r="BH97" i="76"/>
  <c r="BI97" i="76"/>
  <c r="BJ97" i="76"/>
  <c r="BK97" i="76"/>
  <c r="BL97" i="76"/>
  <c r="BM97" i="76"/>
  <c r="BN97" i="76"/>
  <c r="BO97" i="76"/>
  <c r="BP97" i="76"/>
  <c r="BQ97" i="76"/>
  <c r="BR97" i="76"/>
  <c r="BS97" i="76"/>
  <c r="BT97" i="76"/>
  <c r="BU97" i="76"/>
  <c r="BV97" i="76"/>
  <c r="BW97" i="76"/>
  <c r="BX97" i="76"/>
  <c r="BY97" i="76"/>
  <c r="BZ97" i="76"/>
  <c r="CA97" i="76"/>
  <c r="CB97" i="76"/>
  <c r="CC97" i="76"/>
  <c r="CD97" i="76"/>
  <c r="CE97" i="76"/>
  <c r="CF97" i="76"/>
  <c r="CG97" i="76"/>
  <c r="CH97" i="76"/>
  <c r="CI97" i="76"/>
  <c r="CJ97" i="76"/>
  <c r="CK97" i="76"/>
  <c r="CL97" i="76"/>
  <c r="CM97" i="76"/>
  <c r="CN97" i="76"/>
  <c r="CO97" i="76"/>
  <c r="CP97" i="76"/>
  <c r="CQ97" i="76"/>
  <c r="CR97" i="76"/>
  <c r="CS97" i="76"/>
  <c r="CT97" i="76"/>
  <c r="CU97" i="76"/>
  <c r="H105" i="76"/>
  <c r="P105" i="76"/>
  <c r="X105" i="76"/>
  <c r="AF105" i="76"/>
  <c r="AN105" i="76"/>
  <c r="AN236" i="76" s="1"/>
  <c r="I105" i="76"/>
  <c r="Q105" i="76"/>
  <c r="Y105" i="76"/>
  <c r="AG105" i="76"/>
  <c r="AP105" i="76"/>
  <c r="AP236" i="76" s="1"/>
  <c r="J105" i="76"/>
  <c r="R105" i="76"/>
  <c r="Z105" i="76"/>
  <c r="AH105" i="76"/>
  <c r="AQ105" i="76"/>
  <c r="AQ236" i="76" s="1"/>
  <c r="K105" i="76"/>
  <c r="S105" i="76"/>
  <c r="AA105" i="76"/>
  <c r="AI105" i="76"/>
  <c r="AR105" i="76"/>
  <c r="AR236" i="76" s="1"/>
  <c r="D105" i="76"/>
  <c r="L105" i="76"/>
  <c r="T105" i="76"/>
  <c r="AB105" i="76"/>
  <c r="AJ105" i="76"/>
  <c r="AJ236" i="76" s="1"/>
  <c r="AS105" i="76"/>
  <c r="AS236" i="76" s="1"/>
  <c r="E105" i="76"/>
  <c r="M105" i="76"/>
  <c r="U105" i="76"/>
  <c r="AC105" i="76"/>
  <c r="AK105" i="76"/>
  <c r="AK236" i="76" s="1"/>
  <c r="AT105" i="76"/>
  <c r="AT236" i="76" s="1"/>
  <c r="F105" i="76"/>
  <c r="N105" i="76"/>
  <c r="V105" i="76"/>
  <c r="AD105" i="76"/>
  <c r="AL105" i="76"/>
  <c r="AL236" i="76" s="1"/>
  <c r="G105" i="76"/>
  <c r="O105" i="76"/>
  <c r="W105" i="76"/>
  <c r="AE105" i="76"/>
  <c r="AM105" i="76"/>
  <c r="AM236" i="76" s="1"/>
  <c r="BC105" i="76"/>
  <c r="BC236" i="76" s="1"/>
  <c r="DC105" i="76"/>
  <c r="DC236" i="76" s="1"/>
  <c r="DK105" i="76"/>
  <c r="DK236" i="76" s="1"/>
  <c r="DS105" i="76"/>
  <c r="DS236" i="76" s="1"/>
  <c r="EA105" i="76"/>
  <c r="EA236" i="76" s="1"/>
  <c r="EI105" i="76"/>
  <c r="EI236" i="76" s="1"/>
  <c r="EQ105" i="76"/>
  <c r="EQ236" i="76" s="1"/>
  <c r="EY105" i="76"/>
  <c r="EY236" i="76" s="1"/>
  <c r="FG105" i="76"/>
  <c r="FG236" i="76" s="1"/>
  <c r="AV105" i="76"/>
  <c r="AV236" i="76" s="1"/>
  <c r="CV105" i="76"/>
  <c r="CV236" i="76" s="1"/>
  <c r="DD105" i="76"/>
  <c r="DD236" i="76" s="1"/>
  <c r="DL105" i="76"/>
  <c r="DL236" i="76" s="1"/>
  <c r="DT105" i="76"/>
  <c r="DT236" i="76" s="1"/>
  <c r="EB105" i="76"/>
  <c r="EB236" i="76" s="1"/>
  <c r="EJ105" i="76"/>
  <c r="EJ236" i="76" s="1"/>
  <c r="ER105" i="76"/>
  <c r="ER236" i="76" s="1"/>
  <c r="EZ105" i="76"/>
  <c r="EZ236" i="76" s="1"/>
  <c r="FH105" i="76"/>
  <c r="FH236" i="76" s="1"/>
  <c r="FP105" i="76"/>
  <c r="FP236" i="76" s="1"/>
  <c r="AW105" i="76"/>
  <c r="AW236" i="76" s="1"/>
  <c r="CW105" i="76"/>
  <c r="CW236" i="76" s="1"/>
  <c r="DE105" i="76"/>
  <c r="DE236" i="76" s="1"/>
  <c r="DM105" i="76"/>
  <c r="DM236" i="76" s="1"/>
  <c r="DU105" i="76"/>
  <c r="DU236" i="76" s="1"/>
  <c r="EC105" i="76"/>
  <c r="EC236" i="76" s="1"/>
  <c r="EK105" i="76"/>
  <c r="EK236" i="76" s="1"/>
  <c r="ES105" i="76"/>
  <c r="ES236" i="76" s="1"/>
  <c r="FA105" i="76"/>
  <c r="FA236" i="76" s="1"/>
  <c r="FI105" i="76"/>
  <c r="FI236" i="76" s="1"/>
  <c r="FQ105" i="76"/>
  <c r="FQ236" i="76" s="1"/>
  <c r="FY105" i="76"/>
  <c r="FY236" i="76" s="1"/>
  <c r="AX105" i="76"/>
  <c r="AX236" i="76" s="1"/>
  <c r="CX105" i="76"/>
  <c r="CX236" i="76" s="1"/>
  <c r="DF105" i="76"/>
  <c r="DF236" i="76" s="1"/>
  <c r="DN105" i="76"/>
  <c r="DN236" i="76" s="1"/>
  <c r="DV105" i="76"/>
  <c r="DV236" i="76" s="1"/>
  <c r="ED105" i="76"/>
  <c r="ED236" i="76" s="1"/>
  <c r="EL105" i="76"/>
  <c r="EL236" i="76" s="1"/>
  <c r="ET105" i="76"/>
  <c r="ET236" i="76" s="1"/>
  <c r="FB105" i="76"/>
  <c r="FB236" i="76" s="1"/>
  <c r="FJ105" i="76"/>
  <c r="FJ236" i="76" s="1"/>
  <c r="FR105" i="76"/>
  <c r="FR236" i="76" s="1"/>
  <c r="FZ105" i="76"/>
  <c r="FZ236" i="76" s="1"/>
  <c r="AY105" i="76"/>
  <c r="AY236" i="76" s="1"/>
  <c r="CY105" i="76"/>
  <c r="CY236" i="76" s="1"/>
  <c r="DG105" i="76"/>
  <c r="DG236" i="76" s="1"/>
  <c r="DO105" i="76"/>
  <c r="DO236" i="76" s="1"/>
  <c r="DW105" i="76"/>
  <c r="DW236" i="76" s="1"/>
  <c r="EE105" i="76"/>
  <c r="EE236" i="76" s="1"/>
  <c r="EM105" i="76"/>
  <c r="EM236" i="76" s="1"/>
  <c r="EU105" i="76"/>
  <c r="EU236" i="76" s="1"/>
  <c r="FC105" i="76"/>
  <c r="FC236" i="76" s="1"/>
  <c r="FK105" i="76"/>
  <c r="FK236" i="76" s="1"/>
  <c r="FS105" i="76"/>
  <c r="FS236" i="76" s="1"/>
  <c r="GA105" i="76"/>
  <c r="GA236" i="76" s="1"/>
  <c r="AZ105" i="76"/>
  <c r="AZ236" i="76" s="1"/>
  <c r="CZ105" i="76"/>
  <c r="CZ236" i="76" s="1"/>
  <c r="DH105" i="76"/>
  <c r="DH236" i="76" s="1"/>
  <c r="DP105" i="76"/>
  <c r="DP236" i="76" s="1"/>
  <c r="DX105" i="76"/>
  <c r="DX236" i="76" s="1"/>
  <c r="EF105" i="76"/>
  <c r="EF236" i="76" s="1"/>
  <c r="EN105" i="76"/>
  <c r="EN236" i="76" s="1"/>
  <c r="EV105" i="76"/>
  <c r="EV236" i="76" s="1"/>
  <c r="FD105" i="76"/>
  <c r="FD236" i="76" s="1"/>
  <c r="FL105" i="76"/>
  <c r="FL236" i="76" s="1"/>
  <c r="FT105" i="76"/>
  <c r="FT236" i="76" s="1"/>
  <c r="GB105" i="76"/>
  <c r="GB236" i="76" s="1"/>
  <c r="BA105" i="76"/>
  <c r="BA236" i="76" s="1"/>
  <c r="DA105" i="76"/>
  <c r="DA236" i="76" s="1"/>
  <c r="DI105" i="76"/>
  <c r="DI236" i="76" s="1"/>
  <c r="DQ105" i="76"/>
  <c r="DQ236" i="76" s="1"/>
  <c r="DY105" i="76"/>
  <c r="DY236" i="76" s="1"/>
  <c r="EG105" i="76"/>
  <c r="EG236" i="76" s="1"/>
  <c r="EO105" i="76"/>
  <c r="EO236" i="76" s="1"/>
  <c r="EW105" i="76"/>
  <c r="EW236" i="76" s="1"/>
  <c r="FE105" i="76"/>
  <c r="FE236" i="76" s="1"/>
  <c r="FM105" i="76"/>
  <c r="FM236" i="76" s="1"/>
  <c r="FU105" i="76"/>
  <c r="FU236" i="76" s="1"/>
  <c r="BB105" i="76"/>
  <c r="BB236" i="76" s="1"/>
  <c r="DB105" i="76"/>
  <c r="DB236" i="76" s="1"/>
  <c r="DJ105" i="76"/>
  <c r="DJ236" i="76" s="1"/>
  <c r="DR105" i="76"/>
  <c r="DR236" i="76" s="1"/>
  <c r="DZ105" i="76"/>
  <c r="DZ236" i="76" s="1"/>
  <c r="EH105" i="76"/>
  <c r="EH236" i="76" s="1"/>
  <c r="EP105" i="76"/>
  <c r="EP236" i="76" s="1"/>
  <c r="EX105" i="76"/>
  <c r="EX236" i="76" s="1"/>
  <c r="FF105" i="76"/>
  <c r="FF236" i="76" s="1"/>
  <c r="FN105" i="76"/>
  <c r="FN236" i="76" s="1"/>
  <c r="FO105" i="76"/>
  <c r="FO236" i="76" s="1"/>
  <c r="FV105" i="76"/>
  <c r="FV236" i="76" s="1"/>
  <c r="FW105" i="76"/>
  <c r="FW236" i="76" s="1"/>
  <c r="FX105" i="76"/>
  <c r="FX236" i="76" s="1"/>
  <c r="AU105" i="76"/>
  <c r="AU236" i="76" s="1"/>
  <c r="BD105" i="76"/>
  <c r="BD236" i="76" s="1"/>
  <c r="BE105" i="76"/>
  <c r="BE236" i="76" s="1"/>
  <c r="BF105" i="76"/>
  <c r="BF236" i="76" s="1"/>
  <c r="BG105" i="76"/>
  <c r="BG236" i="76" s="1"/>
  <c r="BH105" i="76"/>
  <c r="BH236" i="76" s="1"/>
  <c r="BI105" i="76"/>
  <c r="BI236" i="76" s="1"/>
  <c r="BJ105" i="76"/>
  <c r="BJ236" i="76" s="1"/>
  <c r="BK105" i="76"/>
  <c r="BK236" i="76" s="1"/>
  <c r="BL105" i="76"/>
  <c r="BL236" i="76" s="1"/>
  <c r="BM105" i="76"/>
  <c r="BM236" i="76" s="1"/>
  <c r="BN105" i="76"/>
  <c r="BN236" i="76" s="1"/>
  <c r="BO105" i="76"/>
  <c r="BO236" i="76" s="1"/>
  <c r="BP105" i="76"/>
  <c r="BP236" i="76" s="1"/>
  <c r="BQ105" i="76"/>
  <c r="BQ236" i="76" s="1"/>
  <c r="BR105" i="76"/>
  <c r="BR236" i="76" s="1"/>
  <c r="BS105" i="76"/>
  <c r="BS236" i="76" s="1"/>
  <c r="BT105" i="76"/>
  <c r="BT236" i="76" s="1"/>
  <c r="BU105" i="76"/>
  <c r="BU236" i="76" s="1"/>
  <c r="BV105" i="76"/>
  <c r="BV236" i="76" s="1"/>
  <c r="BW105" i="76"/>
  <c r="BW236" i="76" s="1"/>
  <c r="BX105" i="76"/>
  <c r="BX236" i="76" s="1"/>
  <c r="BY105" i="76"/>
  <c r="BY236" i="76" s="1"/>
  <c r="BZ105" i="76"/>
  <c r="BZ236" i="76" s="1"/>
  <c r="CA105" i="76"/>
  <c r="CA236" i="76" s="1"/>
  <c r="CB105" i="76"/>
  <c r="CB236" i="76" s="1"/>
  <c r="CC105" i="76"/>
  <c r="CC236" i="76" s="1"/>
  <c r="CD105" i="76"/>
  <c r="CD236" i="76" s="1"/>
  <c r="CE105" i="76"/>
  <c r="CE236" i="76" s="1"/>
  <c r="CF105" i="76"/>
  <c r="CF236" i="76" s="1"/>
  <c r="CG105" i="76"/>
  <c r="CG236" i="76" s="1"/>
  <c r="CH105" i="76"/>
  <c r="CH236" i="76" s="1"/>
  <c r="CI105" i="76"/>
  <c r="CI236" i="76" s="1"/>
  <c r="CJ105" i="76"/>
  <c r="CJ236" i="76" s="1"/>
  <c r="CK105" i="76"/>
  <c r="CK236" i="76" s="1"/>
  <c r="CL105" i="76"/>
  <c r="CL236" i="76" s="1"/>
  <c r="CM105" i="76"/>
  <c r="CM236" i="76" s="1"/>
  <c r="CN105" i="76"/>
  <c r="CN236" i="76" s="1"/>
  <c r="CO105" i="76"/>
  <c r="CO236" i="76" s="1"/>
  <c r="CP105" i="76"/>
  <c r="CP236" i="76" s="1"/>
  <c r="CQ105" i="76"/>
  <c r="CQ236" i="76" s="1"/>
  <c r="CR105" i="76"/>
  <c r="CR236" i="76" s="1"/>
  <c r="CS105" i="76"/>
  <c r="CS236" i="76" s="1"/>
  <c r="CT105" i="76"/>
  <c r="CT236" i="76" s="1"/>
  <c r="CU105" i="76"/>
  <c r="CU236" i="76" s="1"/>
  <c r="H113" i="76"/>
  <c r="P113" i="76"/>
  <c r="X113" i="76"/>
  <c r="AF113" i="76"/>
  <c r="AN113" i="76"/>
  <c r="I113" i="76"/>
  <c r="Q113" i="76"/>
  <c r="Y113" i="76"/>
  <c r="AG113" i="76"/>
  <c r="AP113" i="76"/>
  <c r="J113" i="76"/>
  <c r="R113" i="76"/>
  <c r="Z113" i="76"/>
  <c r="AH113" i="76"/>
  <c r="AQ113" i="76"/>
  <c r="K113" i="76"/>
  <c r="S113" i="76"/>
  <c r="AA113" i="76"/>
  <c r="AI113" i="76"/>
  <c r="AR113" i="76"/>
  <c r="D113" i="76"/>
  <c r="L113" i="76"/>
  <c r="T113" i="76"/>
  <c r="AB113" i="76"/>
  <c r="AJ113" i="76"/>
  <c r="AS113" i="76"/>
  <c r="E113" i="76"/>
  <c r="M113" i="76"/>
  <c r="U113" i="76"/>
  <c r="AC113" i="76"/>
  <c r="AK113" i="76"/>
  <c r="AT113" i="76"/>
  <c r="F113" i="76"/>
  <c r="N113" i="76"/>
  <c r="V113" i="76"/>
  <c r="AD113" i="76"/>
  <c r="AL113" i="76"/>
  <c r="G113" i="76"/>
  <c r="O113" i="76"/>
  <c r="W113" i="76"/>
  <c r="AE113" i="76"/>
  <c r="AM113" i="76"/>
  <c r="AZ113" i="76"/>
  <c r="CZ113" i="76"/>
  <c r="DH113" i="76"/>
  <c r="DP113" i="76"/>
  <c r="DX113" i="76"/>
  <c r="EF113" i="76"/>
  <c r="EN113" i="76"/>
  <c r="EV113" i="76"/>
  <c r="FD113" i="76"/>
  <c r="FL113" i="76"/>
  <c r="FT113" i="76"/>
  <c r="GB113" i="76"/>
  <c r="BA113" i="76"/>
  <c r="DA113" i="76"/>
  <c r="DI113" i="76"/>
  <c r="DQ113" i="76"/>
  <c r="DY113" i="76"/>
  <c r="EG113" i="76"/>
  <c r="EO113" i="76"/>
  <c r="EW113" i="76"/>
  <c r="FE113" i="76"/>
  <c r="FM113" i="76"/>
  <c r="FU113" i="76"/>
  <c r="BB113" i="76"/>
  <c r="DB113" i="76"/>
  <c r="DJ113" i="76"/>
  <c r="DR113" i="76"/>
  <c r="DZ113" i="76"/>
  <c r="EH113" i="76"/>
  <c r="EP113" i="76"/>
  <c r="EX113" i="76"/>
  <c r="FF113" i="76"/>
  <c r="FN113" i="76"/>
  <c r="FV113" i="76"/>
  <c r="BC113" i="76"/>
  <c r="DC113" i="76"/>
  <c r="DK113" i="76"/>
  <c r="DS113" i="76"/>
  <c r="EA113" i="76"/>
  <c r="EI113" i="76"/>
  <c r="EQ113" i="76"/>
  <c r="EY113" i="76"/>
  <c r="FG113" i="76"/>
  <c r="FO113" i="76"/>
  <c r="FW113" i="76"/>
  <c r="AV113" i="76"/>
  <c r="CV113" i="76"/>
  <c r="DD113" i="76"/>
  <c r="DL113" i="76"/>
  <c r="DT113" i="76"/>
  <c r="EB113" i="76"/>
  <c r="EJ113" i="76"/>
  <c r="ER113" i="76"/>
  <c r="EZ113" i="76"/>
  <c r="FH113" i="76"/>
  <c r="FP113" i="76"/>
  <c r="FX113" i="76"/>
  <c r="AW113" i="76"/>
  <c r="CW113" i="76"/>
  <c r="DE113" i="76"/>
  <c r="DM113" i="76"/>
  <c r="DU113" i="76"/>
  <c r="EC113" i="76"/>
  <c r="EK113" i="76"/>
  <c r="ES113" i="76"/>
  <c r="FA113" i="76"/>
  <c r="FI113" i="76"/>
  <c r="FQ113" i="76"/>
  <c r="FY113" i="76"/>
  <c r="AX113" i="76"/>
  <c r="CX113" i="76"/>
  <c r="DF113" i="76"/>
  <c r="DN113" i="76"/>
  <c r="DV113" i="76"/>
  <c r="ED113" i="76"/>
  <c r="EL113" i="76"/>
  <c r="ET113" i="76"/>
  <c r="FB113" i="76"/>
  <c r="FJ113" i="76"/>
  <c r="FR113" i="76"/>
  <c r="FZ113" i="76"/>
  <c r="AY113" i="76"/>
  <c r="CY113" i="76"/>
  <c r="DG113" i="76"/>
  <c r="DO113" i="76"/>
  <c r="DW113" i="76"/>
  <c r="EE113" i="76"/>
  <c r="EM113" i="76"/>
  <c r="EU113" i="76"/>
  <c r="FC113" i="76"/>
  <c r="FK113" i="76"/>
  <c r="FS113" i="76"/>
  <c r="GA113" i="76"/>
  <c r="AU113" i="76"/>
  <c r="BD113" i="76"/>
  <c r="BE113" i="76"/>
  <c r="BF113" i="76"/>
  <c r="BG113" i="76"/>
  <c r="BH113" i="76"/>
  <c r="BI113" i="76"/>
  <c r="BJ113" i="76"/>
  <c r="BK113" i="76"/>
  <c r="BL113" i="76"/>
  <c r="BM113" i="76"/>
  <c r="BN113" i="76"/>
  <c r="BO113" i="76"/>
  <c r="BP113" i="76"/>
  <c r="BQ113" i="76"/>
  <c r="BR113" i="76"/>
  <c r="BS113" i="76"/>
  <c r="BT113" i="76"/>
  <c r="BU113" i="76"/>
  <c r="BV113" i="76"/>
  <c r="BW113" i="76"/>
  <c r="BX113" i="76"/>
  <c r="BY113" i="76"/>
  <c r="BZ113" i="76"/>
  <c r="CA113" i="76"/>
  <c r="CB113" i="76"/>
  <c r="CC113" i="76"/>
  <c r="CD113" i="76"/>
  <c r="CE113" i="76"/>
  <c r="CF113" i="76"/>
  <c r="CG113" i="76"/>
  <c r="CH113" i="76"/>
  <c r="CI113" i="76"/>
  <c r="CJ113" i="76"/>
  <c r="CK113" i="76"/>
  <c r="CL113" i="76"/>
  <c r="CM113" i="76"/>
  <c r="CN113" i="76"/>
  <c r="CO113" i="76"/>
  <c r="CP113" i="76"/>
  <c r="CQ113" i="76"/>
  <c r="CR113" i="76"/>
  <c r="CS113" i="76"/>
  <c r="CT113" i="76"/>
  <c r="CU113" i="76"/>
  <c r="J121" i="76"/>
  <c r="R121" i="76"/>
  <c r="Z121" i="76"/>
  <c r="AH121" i="76"/>
  <c r="AQ121" i="76"/>
  <c r="K121" i="76"/>
  <c r="S121" i="76"/>
  <c r="AA121" i="76"/>
  <c r="AI121" i="76"/>
  <c r="AR121" i="76"/>
  <c r="D121" i="76"/>
  <c r="L121" i="76"/>
  <c r="T121" i="76"/>
  <c r="AB121" i="76"/>
  <c r="AJ121" i="76"/>
  <c r="AS121" i="76"/>
  <c r="E121" i="76"/>
  <c r="M121" i="76"/>
  <c r="U121" i="76"/>
  <c r="AC121" i="76"/>
  <c r="AK121" i="76"/>
  <c r="AT121" i="76"/>
  <c r="F121" i="76"/>
  <c r="N121" i="76"/>
  <c r="V121" i="76"/>
  <c r="AD121" i="76"/>
  <c r="AL121" i="76"/>
  <c r="G121" i="76"/>
  <c r="O121" i="76"/>
  <c r="W121" i="76"/>
  <c r="AE121" i="76"/>
  <c r="AM121" i="76"/>
  <c r="H121" i="76"/>
  <c r="P121" i="76"/>
  <c r="X121" i="76"/>
  <c r="AF121" i="76"/>
  <c r="AN121" i="76"/>
  <c r="I121" i="76"/>
  <c r="Q121" i="76"/>
  <c r="Y121" i="76"/>
  <c r="AG121" i="76"/>
  <c r="AP121" i="76"/>
  <c r="BA121" i="76"/>
  <c r="DA121" i="76"/>
  <c r="DI121" i="76"/>
  <c r="DQ121" i="76"/>
  <c r="DY121" i="76"/>
  <c r="EG121" i="76"/>
  <c r="EO121" i="76"/>
  <c r="EW121" i="76"/>
  <c r="FE121" i="76"/>
  <c r="FM121" i="76"/>
  <c r="FU121" i="76"/>
  <c r="BB121" i="76"/>
  <c r="DB121" i="76"/>
  <c r="DJ121" i="76"/>
  <c r="DR121" i="76"/>
  <c r="DZ121" i="76"/>
  <c r="EH121" i="76"/>
  <c r="EP121" i="76"/>
  <c r="EX121" i="76"/>
  <c r="FF121" i="76"/>
  <c r="FN121" i="76"/>
  <c r="FV121" i="76"/>
  <c r="BC121" i="76"/>
  <c r="DC121" i="76"/>
  <c r="DK121" i="76"/>
  <c r="DS121" i="76"/>
  <c r="EA121" i="76"/>
  <c r="EI121" i="76"/>
  <c r="EQ121" i="76"/>
  <c r="EY121" i="76"/>
  <c r="FG121" i="76"/>
  <c r="FO121" i="76"/>
  <c r="FW121" i="76"/>
  <c r="AU121" i="76"/>
  <c r="AV121" i="76"/>
  <c r="CV121" i="76"/>
  <c r="DD121" i="76"/>
  <c r="DL121" i="76"/>
  <c r="DT121" i="76"/>
  <c r="EB121" i="76"/>
  <c r="EJ121" i="76"/>
  <c r="ER121" i="76"/>
  <c r="EZ121" i="76"/>
  <c r="FH121" i="76"/>
  <c r="FP121" i="76"/>
  <c r="FX121" i="76"/>
  <c r="AW121" i="76"/>
  <c r="CW121" i="76"/>
  <c r="DE121" i="76"/>
  <c r="DM121" i="76"/>
  <c r="DU121" i="76"/>
  <c r="EC121" i="76"/>
  <c r="EK121" i="76"/>
  <c r="ES121" i="76"/>
  <c r="FA121" i="76"/>
  <c r="FI121" i="76"/>
  <c r="FQ121" i="76"/>
  <c r="FY121" i="76"/>
  <c r="AX121" i="76"/>
  <c r="CX121" i="76"/>
  <c r="DF121" i="76"/>
  <c r="DN121" i="76"/>
  <c r="DV121" i="76"/>
  <c r="ED121" i="76"/>
  <c r="EL121" i="76"/>
  <c r="ET121" i="76"/>
  <c r="FB121" i="76"/>
  <c r="FJ121" i="76"/>
  <c r="FR121" i="76"/>
  <c r="FZ121" i="76"/>
  <c r="AY121" i="76"/>
  <c r="CY121" i="76"/>
  <c r="DG121" i="76"/>
  <c r="DO121" i="76"/>
  <c r="DW121" i="76"/>
  <c r="EE121" i="76"/>
  <c r="EM121" i="76"/>
  <c r="EU121" i="76"/>
  <c r="FC121" i="76"/>
  <c r="FK121" i="76"/>
  <c r="FS121" i="76"/>
  <c r="GA121" i="76"/>
  <c r="AZ121" i="76"/>
  <c r="CZ121" i="76"/>
  <c r="DH121" i="76"/>
  <c r="DP121" i="76"/>
  <c r="DX121" i="76"/>
  <c r="EF121" i="76"/>
  <c r="EN121" i="76"/>
  <c r="EV121" i="76"/>
  <c r="FD121" i="76"/>
  <c r="FL121" i="76"/>
  <c r="FT121" i="76"/>
  <c r="GB121" i="76"/>
  <c r="BD121" i="76"/>
  <c r="BE121" i="76"/>
  <c r="BF121" i="76"/>
  <c r="BG121" i="76"/>
  <c r="BH121" i="76"/>
  <c r="BI121" i="76"/>
  <c r="BJ121" i="76"/>
  <c r="BK121" i="76"/>
  <c r="BL121" i="76"/>
  <c r="BM121" i="76"/>
  <c r="BN121" i="76"/>
  <c r="BO121" i="76"/>
  <c r="BP121" i="76"/>
  <c r="BQ121" i="76"/>
  <c r="BR121" i="76"/>
  <c r="BS121" i="76"/>
  <c r="BT121" i="76"/>
  <c r="BU121" i="76"/>
  <c r="BV121" i="76"/>
  <c r="BW121" i="76"/>
  <c r="BX121" i="76"/>
  <c r="BY121" i="76"/>
  <c r="BZ121" i="76"/>
  <c r="CA121" i="76"/>
  <c r="CB121" i="76"/>
  <c r="CC121" i="76"/>
  <c r="CD121" i="76"/>
  <c r="CE121" i="76"/>
  <c r="CF121" i="76"/>
  <c r="CG121" i="76"/>
  <c r="CH121" i="76"/>
  <c r="CI121" i="76"/>
  <c r="CJ121" i="76"/>
  <c r="CK121" i="76"/>
  <c r="CL121" i="76"/>
  <c r="CM121" i="76"/>
  <c r="CN121" i="76"/>
  <c r="CO121" i="76"/>
  <c r="CP121" i="76"/>
  <c r="CQ121" i="76"/>
  <c r="CR121" i="76"/>
  <c r="CS121" i="76"/>
  <c r="CT121" i="76"/>
  <c r="CU121" i="76"/>
  <c r="N148" i="74"/>
  <c r="N155" i="74"/>
  <c r="N154" i="74"/>
  <c r="M90" i="74"/>
  <c r="N90" i="74" s="1"/>
  <c r="M64" i="74"/>
  <c r="N64" i="74" s="1"/>
  <c r="M71" i="74"/>
  <c r="N71" i="74" s="1"/>
  <c r="M89" i="74"/>
  <c r="N89" i="74" s="1"/>
  <c r="M43" i="74"/>
  <c r="N43" i="74" s="1"/>
  <c r="M93" i="74"/>
  <c r="N93" i="74" s="1"/>
  <c r="M53" i="74"/>
  <c r="N53" i="74" s="1"/>
  <c r="M67" i="74"/>
  <c r="N67" i="74" s="1"/>
  <c r="M85" i="74"/>
  <c r="N85" i="74" s="1"/>
  <c r="M59" i="74"/>
  <c r="N59" i="74" s="1"/>
  <c r="M73" i="74"/>
  <c r="N73" i="74" s="1"/>
  <c r="M77" i="74"/>
  <c r="N77" i="74" s="1"/>
  <c r="M91" i="74"/>
  <c r="N91" i="74" s="1"/>
  <c r="M49" i="74"/>
  <c r="N49" i="74" s="1"/>
  <c r="M63" i="74"/>
  <c r="N63" i="74" s="1"/>
  <c r="M81" i="74"/>
  <c r="N81" i="74" s="1"/>
  <c r="M45" i="74"/>
  <c r="N45" i="74" s="1"/>
  <c r="M87" i="74"/>
  <c r="N87" i="74" s="1"/>
  <c r="M51" i="74"/>
  <c r="N51" i="74" s="1"/>
  <c r="M65" i="74"/>
  <c r="N65" i="74" s="1"/>
  <c r="M69" i="74"/>
  <c r="N69" i="74" s="1"/>
  <c r="M83" i="74"/>
  <c r="N83" i="74" s="1"/>
  <c r="N138" i="74"/>
  <c r="O138" i="74" s="1"/>
  <c r="R15" i="81"/>
  <c r="T15" i="81" s="1"/>
  <c r="G10" i="68"/>
  <c r="F13" i="68"/>
  <c r="F11" i="83" s="1"/>
  <c r="F11" i="68"/>
  <c r="F9" i="83" s="1"/>
  <c r="N54" i="74"/>
  <c r="D16" i="79"/>
  <c r="D17" i="79" s="1"/>
  <c r="D18" i="79" s="1"/>
  <c r="F16" i="79"/>
  <c r="F17" i="79" s="1"/>
  <c r="I16" i="79"/>
  <c r="I17" i="79" s="1"/>
  <c r="E16" i="79"/>
  <c r="E17" i="79" s="1"/>
  <c r="G16" i="79"/>
  <c r="G17" i="79" s="1"/>
  <c r="H16" i="79"/>
  <c r="H17" i="79" s="1"/>
  <c r="AT235" i="76"/>
  <c r="EF233" i="76"/>
  <c r="CG233" i="76"/>
  <c r="AJ233" i="76"/>
  <c r="AI233" i="76"/>
  <c r="AG233" i="76"/>
  <c r="P233" i="76"/>
  <c r="AC233" i="76"/>
  <c r="AB233" i="76"/>
  <c r="N233" i="76"/>
  <c r="Y233" i="76"/>
  <c r="Z233" i="76"/>
  <c r="AH233" i="76"/>
  <c r="Z234" i="76"/>
  <c r="EP233" i="76"/>
  <c r="AE233" i="76"/>
  <c r="H233" i="76"/>
  <c r="K233" i="76"/>
  <c r="J233" i="76"/>
  <c r="T234" i="76"/>
  <c r="K234" i="76"/>
  <c r="M234" i="76"/>
  <c r="S234" i="76"/>
  <c r="O234" i="76"/>
  <c r="AA234" i="76"/>
  <c r="D234" i="76"/>
  <c r="AH234" i="76"/>
  <c r="AQ235" i="76"/>
  <c r="Z235" i="76"/>
  <c r="X235" i="76"/>
  <c r="L235" i="76"/>
  <c r="AS235" i="76"/>
  <c r="Q235" i="76"/>
  <c r="O235" i="76"/>
  <c r="F235" i="76"/>
  <c r="Y235" i="76"/>
  <c r="AR235" i="76"/>
  <c r="E235" i="76"/>
  <c r="Q236" i="76"/>
  <c r="X236" i="76"/>
  <c r="H236" i="76"/>
  <c r="AF236" i="76"/>
  <c r="I236" i="76"/>
  <c r="G236" i="76"/>
  <c r="DO233" i="76"/>
  <c r="AU235" i="76"/>
  <c r="BB233" i="76"/>
  <c r="FX233" i="76"/>
  <c r="FZ233" i="76"/>
  <c r="FU233" i="76"/>
  <c r="DQ233" i="76"/>
  <c r="FB233" i="76"/>
  <c r="Q233" i="76"/>
  <c r="D233" i="76"/>
  <c r="L233" i="76"/>
  <c r="AK233" i="76"/>
  <c r="AB234" i="76"/>
  <c r="AR234" i="76"/>
  <c r="U234" i="76"/>
  <c r="D235" i="76"/>
  <c r="N235" i="76"/>
  <c r="AJ235" i="76"/>
  <c r="AN235" i="76"/>
  <c r="K235" i="76"/>
  <c r="Y236" i="76"/>
  <c r="AH236" i="76"/>
  <c r="T236" i="76"/>
  <c r="AA236" i="76"/>
  <c r="F234" i="76"/>
  <c r="V234" i="76"/>
  <c r="AD234" i="76"/>
  <c r="L234" i="76"/>
  <c r="M235" i="76"/>
  <c r="AC235" i="76"/>
  <c r="AP235" i="76"/>
  <c r="AO235" i="76"/>
  <c r="H235" i="76"/>
  <c r="L236" i="76"/>
  <c r="AG236" i="76"/>
  <c r="M236" i="76"/>
  <c r="E233" i="76"/>
  <c r="U233" i="76"/>
  <c r="W233" i="76"/>
  <c r="O233" i="76"/>
  <c r="N234" i="76"/>
  <c r="H234" i="76"/>
  <c r="P234" i="76"/>
  <c r="AC234" i="76"/>
  <c r="U235" i="76"/>
  <c r="G235" i="76"/>
  <c r="T235" i="76"/>
  <c r="AM235" i="76"/>
  <c r="J235" i="76"/>
  <c r="R236" i="76"/>
  <c r="S236" i="76"/>
  <c r="AD236" i="76"/>
  <c r="J236" i="76"/>
  <c r="EI233" i="76"/>
  <c r="BN233" i="76"/>
  <c r="V233" i="76"/>
  <c r="X233" i="76"/>
  <c r="I233" i="76"/>
  <c r="R233" i="76"/>
  <c r="Y234" i="76"/>
  <c r="AG234" i="76"/>
  <c r="AF234" i="76"/>
  <c r="R235" i="76"/>
  <c r="AL235" i="76"/>
  <c r="AF235" i="76"/>
  <c r="AK235" i="76"/>
  <c r="V235" i="76"/>
  <c r="AI235" i="76"/>
  <c r="N236" i="76"/>
  <c r="O236" i="76"/>
  <c r="P236" i="76"/>
  <c r="AC236" i="76"/>
  <c r="FN233" i="76"/>
  <c r="FD233" i="76"/>
  <c r="ER233" i="76"/>
  <c r="CB233" i="76"/>
  <c r="DL233" i="76"/>
  <c r="DI233" i="76"/>
  <c r="BD233" i="76"/>
  <c r="FW233" i="76"/>
  <c r="S233" i="76"/>
  <c r="M233" i="76"/>
  <c r="G233" i="76"/>
  <c r="AA233" i="76"/>
  <c r="AE234" i="76"/>
  <c r="E234" i="76"/>
  <c r="X234" i="76"/>
  <c r="J234" i="76"/>
  <c r="W234" i="76"/>
  <c r="AD235" i="76"/>
  <c r="I235" i="76"/>
  <c r="AE235" i="76"/>
  <c r="AB235" i="76"/>
  <c r="W235" i="76"/>
  <c r="F236" i="76"/>
  <c r="K236" i="76"/>
  <c r="E236" i="76"/>
  <c r="Z236" i="76"/>
  <c r="U236" i="76"/>
  <c r="W236" i="76"/>
  <c r="AV233" i="76"/>
  <c r="DH233" i="76"/>
  <c r="FY233" i="76"/>
  <c r="DY233" i="76"/>
  <c r="F233" i="76"/>
  <c r="AD233" i="76"/>
  <c r="AF233" i="76"/>
  <c r="T233" i="76"/>
  <c r="Q234" i="76"/>
  <c r="G234" i="76"/>
  <c r="R234" i="76"/>
  <c r="I234" i="76"/>
  <c r="P235" i="76"/>
  <c r="AH235" i="76"/>
  <c r="AA235" i="76"/>
  <c r="AG235" i="76"/>
  <c r="S235" i="76"/>
  <c r="AE236" i="76"/>
  <c r="D236" i="76"/>
  <c r="V236" i="76"/>
  <c r="AB236" i="76"/>
  <c r="AI236" i="76"/>
  <c r="CN233" i="76"/>
  <c r="ET233" i="76"/>
  <c r="BG233" i="76"/>
  <c r="EO233" i="76"/>
  <c r="AW233" i="76"/>
  <c r="CU233" i="76"/>
  <c r="W96" i="74" l="1"/>
  <c r="Z125" i="74"/>
  <c r="H127" i="74"/>
  <c r="Y104" i="74"/>
  <c r="Z123" i="74"/>
  <c r="X120" i="74"/>
  <c r="X137" i="74"/>
  <c r="W137" i="74"/>
  <c r="V123" i="74"/>
  <c r="Y125" i="74"/>
  <c r="Z104" i="74"/>
  <c r="Y120" i="74"/>
  <c r="W121" i="74"/>
  <c r="V106" i="74"/>
  <c r="Y118" i="74"/>
  <c r="V125" i="74"/>
  <c r="Y122" i="74"/>
  <c r="X107" i="74"/>
  <c r="Z122" i="74"/>
  <c r="X122" i="74"/>
  <c r="X104" i="74"/>
  <c r="W99" i="74"/>
  <c r="X96" i="74"/>
  <c r="Y137" i="74"/>
  <c r="Z120" i="74"/>
  <c r="Y102" i="74"/>
  <c r="Y95" i="74"/>
  <c r="W107" i="74"/>
  <c r="X125" i="74"/>
  <c r="W120" i="74"/>
  <c r="Y123" i="74"/>
  <c r="W125" i="74"/>
  <c r="V121" i="74"/>
  <c r="AO121" i="74" s="1"/>
  <c r="Z133" i="74"/>
  <c r="Y96" i="74"/>
  <c r="V133" i="74"/>
  <c r="W123" i="74"/>
  <c r="V104" i="74"/>
  <c r="Y113" i="74"/>
  <c r="Y107" i="74"/>
  <c r="V137" i="74"/>
  <c r="Z137" i="74"/>
  <c r="V128" i="74"/>
  <c r="W128" i="74"/>
  <c r="X132" i="74"/>
  <c r="X112" i="74"/>
  <c r="V109" i="74"/>
  <c r="Y105" i="74"/>
  <c r="W112" i="74"/>
  <c r="V116" i="74"/>
  <c r="W109" i="74"/>
  <c r="Z105" i="74"/>
  <c r="Z103" i="74"/>
  <c r="V129" i="74"/>
  <c r="Z113" i="74"/>
  <c r="W103" i="74"/>
  <c r="W129" i="74"/>
  <c r="W116" i="74"/>
  <c r="Y133" i="74"/>
  <c r="Y128" i="74"/>
  <c r="Z121" i="74"/>
  <c r="Y127" i="74"/>
  <c r="V122" i="74"/>
  <c r="W104" i="74"/>
  <c r="W106" i="74"/>
  <c r="V101" i="74"/>
  <c r="Z112" i="74"/>
  <c r="Y114" i="74"/>
  <c r="Z128" i="74"/>
  <c r="V107" i="74"/>
  <c r="Z129" i="74"/>
  <c r="Y103" i="74"/>
  <c r="W122" i="74"/>
  <c r="X108" i="74"/>
  <c r="W117" i="74"/>
  <c r="X133" i="74"/>
  <c r="V117" i="74"/>
  <c r="X129" i="74"/>
  <c r="V95" i="74"/>
  <c r="AA99" i="74"/>
  <c r="AB125" i="74"/>
  <c r="AA104" i="74"/>
  <c r="AB122" i="74"/>
  <c r="AA101" i="74"/>
  <c r="AB95" i="74"/>
  <c r="AC129" i="74"/>
  <c r="AC105" i="74"/>
  <c r="AB113" i="74"/>
  <c r="AA137" i="74"/>
  <c r="AC120" i="74"/>
  <c r="AB99" i="74"/>
  <c r="X111" i="74"/>
  <c r="W110" i="74"/>
  <c r="Z116" i="74"/>
  <c r="V127" i="74"/>
  <c r="X95" i="74"/>
  <c r="V108" i="74"/>
  <c r="V103" i="74"/>
  <c r="W113" i="74"/>
  <c r="V102" i="74"/>
  <c r="X101" i="74"/>
  <c r="AC122" i="74"/>
  <c r="AB101" i="74"/>
  <c r="AC116" i="74"/>
  <c r="AC125" i="74"/>
  <c r="AA127" i="74"/>
  <c r="AA103" i="74"/>
  <c r="AA132" i="74"/>
  <c r="AC110" i="74"/>
  <c r="AA113" i="74"/>
  <c r="AA123" i="74"/>
  <c r="AA118" i="74"/>
  <c r="AC96" i="74"/>
  <c r="W108" i="74"/>
  <c r="W132" i="74"/>
  <c r="W102" i="74"/>
  <c r="Y121" i="74"/>
  <c r="X110" i="74"/>
  <c r="X99" i="74"/>
  <c r="AA120" i="74"/>
  <c r="AA117" i="74"/>
  <c r="AC95" i="74"/>
  <c r="AA114" i="74"/>
  <c r="AC109" i="74"/>
  <c r="AB129" i="74"/>
  <c r="AB105" i="74"/>
  <c r="AB110" i="74"/>
  <c r="Y111" i="74"/>
  <c r="Y108" i="74"/>
  <c r="Z95" i="74"/>
  <c r="Z99" i="74"/>
  <c r="Z132" i="74"/>
  <c r="Y110" i="74"/>
  <c r="W95" i="74"/>
  <c r="Z108" i="74"/>
  <c r="Y106" i="74"/>
  <c r="X109" i="74"/>
  <c r="AB117" i="74"/>
  <c r="AA96" i="74"/>
  <c r="AB114" i="74"/>
  <c r="AC133" i="74"/>
  <c r="AC132" i="74"/>
  <c r="AB111" i="74"/>
  <c r="AB96" i="74"/>
  <c r="AC121" i="74"/>
  <c r="AC102" i="74"/>
  <c r="AA129" i="74"/>
  <c r="AC107" i="74"/>
  <c r="AC112" i="74"/>
  <c r="V112" i="74"/>
  <c r="AF112" i="74" s="1"/>
  <c r="AG112" i="74" s="1"/>
  <c r="AH112" i="74" s="1"/>
  <c r="W101" i="74"/>
  <c r="W127" i="74"/>
  <c r="Y117" i="74"/>
  <c r="Z101" i="74"/>
  <c r="V114" i="74"/>
  <c r="Z102" i="74"/>
  <c r="AC114" i="74"/>
  <c r="AA133" i="74"/>
  <c r="AC111" i="74"/>
  <c r="AA106" i="74"/>
  <c r="AA105" i="74"/>
  <c r="AA110" i="74"/>
  <c r="X113" i="74"/>
  <c r="Z111" i="74"/>
  <c r="X103" i="74"/>
  <c r="X114" i="74"/>
  <c r="Y99" i="74"/>
  <c r="Y101" i="74"/>
  <c r="W133" i="74"/>
  <c r="W118" i="74"/>
  <c r="AA112" i="74"/>
  <c r="AA107" i="74"/>
  <c r="AA109" i="74"/>
  <c r="AB127" i="74"/>
  <c r="AB103" i="74"/>
  <c r="AC137" i="74"/>
  <c r="AB116" i="74"/>
  <c r="AC117" i="74"/>
  <c r="AB121" i="74"/>
  <c r="AC123" i="74"/>
  <c r="AB102" i="74"/>
  <c r="AC128" i="74"/>
  <c r="AB107" i="74"/>
  <c r="X117" i="74"/>
  <c r="Y112" i="74"/>
  <c r="AB128" i="74"/>
  <c r="AB109" i="74"/>
  <c r="AC127" i="74"/>
  <c r="AB106" i="74"/>
  <c r="AC113" i="74"/>
  <c r="AB104" i="74"/>
  <c r="AC118" i="74"/>
  <c r="AA121" i="74"/>
  <c r="AC99" i="74"/>
  <c r="X116" i="74"/>
  <c r="X128" i="74"/>
  <c r="V118" i="74"/>
  <c r="Y132" i="74"/>
  <c r="X127" i="74"/>
  <c r="V105" i="74"/>
  <c r="V110" i="74"/>
  <c r="AF110" i="74" s="1"/>
  <c r="Z106" i="74"/>
  <c r="W105" i="74"/>
  <c r="W111" i="74"/>
  <c r="Z96" i="74"/>
  <c r="X106" i="74"/>
  <c r="Z118" i="74"/>
  <c r="X102" i="74"/>
  <c r="V132" i="74"/>
  <c r="V120" i="74"/>
  <c r="AO120" i="74" s="1"/>
  <c r="X121" i="74"/>
  <c r="Z114" i="74"/>
  <c r="X118" i="74"/>
  <c r="Z109" i="74"/>
  <c r="V111" i="74"/>
  <c r="X123" i="74"/>
  <c r="Y116" i="74"/>
  <c r="AA128" i="74"/>
  <c r="AC152" i="74"/>
  <c r="V156" i="74"/>
  <c r="X152" i="74"/>
  <c r="Z155" i="74"/>
  <c r="Z156" i="74"/>
  <c r="Z152" i="74"/>
  <c r="AA156" i="74"/>
  <c r="Y156" i="74"/>
  <c r="X155" i="74"/>
  <c r="W155" i="74"/>
  <c r="AA155" i="74"/>
  <c r="Y155" i="74"/>
  <c r="AC155" i="74"/>
  <c r="V152" i="74"/>
  <c r="AF152" i="74" s="1"/>
  <c r="Y152" i="74"/>
  <c r="AB156" i="74"/>
  <c r="AB152" i="74"/>
  <c r="V155" i="74"/>
  <c r="AF155" i="74" s="1"/>
  <c r="AC156" i="74"/>
  <c r="AB155" i="74"/>
  <c r="X156" i="74"/>
  <c r="W152" i="74"/>
  <c r="W156" i="74"/>
  <c r="AA152" i="74"/>
  <c r="Y14" i="74"/>
  <c r="H126" i="74"/>
  <c r="X79" i="74"/>
  <c r="H125" i="74"/>
  <c r="AA50" i="74"/>
  <c r="AA74" i="74"/>
  <c r="AB108" i="74"/>
  <c r="AC108" i="74"/>
  <c r="AC61" i="74"/>
  <c r="AB61" i="74"/>
  <c r="AC74" i="74"/>
  <c r="X28" i="74"/>
  <c r="AC150" i="74"/>
  <c r="Y150" i="74"/>
  <c r="AA150" i="74"/>
  <c r="Z150" i="74"/>
  <c r="AB150" i="74"/>
  <c r="V150" i="74"/>
  <c r="AO150" i="74" s="1"/>
  <c r="X150" i="74"/>
  <c r="V20" i="74"/>
  <c r="AO20" i="74" s="1"/>
  <c r="W150" i="74"/>
  <c r="W29" i="74"/>
  <c r="Y33" i="74"/>
  <c r="V14" i="74"/>
  <c r="AF14" i="74" s="1"/>
  <c r="V28" i="74"/>
  <c r="AF28" i="74" s="1"/>
  <c r="AB14" i="74"/>
  <c r="Z14" i="74"/>
  <c r="AC19" i="74"/>
  <c r="AA14" i="74"/>
  <c r="W14" i="74"/>
  <c r="AA13" i="74"/>
  <c r="AC14" i="74"/>
  <c r="X14" i="74"/>
  <c r="AC23" i="74"/>
  <c r="Y149" i="74"/>
  <c r="X153" i="74"/>
  <c r="Y11" i="74"/>
  <c r="Z17" i="74"/>
  <c r="Z20" i="74"/>
  <c r="Z38" i="74"/>
  <c r="AB38" i="74"/>
  <c r="Y20" i="74"/>
  <c r="AB24" i="74"/>
  <c r="X20" i="74"/>
  <c r="V17" i="74"/>
  <c r="AF17" i="74" s="1"/>
  <c r="W17" i="74"/>
  <c r="Y17" i="74"/>
  <c r="W20" i="74"/>
  <c r="H7" i="74"/>
  <c r="AB20" i="74"/>
  <c r="X17" i="74"/>
  <c r="AA17" i="74"/>
  <c r="AC16" i="74"/>
  <c r="Z50" i="74"/>
  <c r="W24" i="74"/>
  <c r="X42" i="74"/>
  <c r="V33" i="74"/>
  <c r="AF33" i="74" s="1"/>
  <c r="W149" i="74"/>
  <c r="AB149" i="74"/>
  <c r="AA153" i="74"/>
  <c r="Y153" i="74"/>
  <c r="Z153" i="74"/>
  <c r="AA149" i="74"/>
  <c r="AB153" i="74"/>
  <c r="X149" i="74"/>
  <c r="W153" i="74"/>
  <c r="X33" i="74"/>
  <c r="Z149" i="74"/>
  <c r="V149" i="74"/>
  <c r="AO149" i="74" s="1"/>
  <c r="AC149" i="74"/>
  <c r="AC153" i="74"/>
  <c r="W33" i="74"/>
  <c r="V153" i="74"/>
  <c r="AF153" i="74" s="1"/>
  <c r="AA33" i="74"/>
  <c r="X47" i="74"/>
  <c r="Y28" i="74"/>
  <c r="X16" i="74"/>
  <c r="X24" i="74"/>
  <c r="W16" i="74"/>
  <c r="Z28" i="74"/>
  <c r="X11" i="74"/>
  <c r="V11" i="74"/>
  <c r="AF11" i="74" s="1"/>
  <c r="AC18" i="74"/>
  <c r="W11" i="74"/>
  <c r="AC11" i="74"/>
  <c r="AB161" i="74"/>
  <c r="Z11" i="74"/>
  <c r="BH365" i="76"/>
  <c r="EP364" i="76"/>
  <c r="DW366" i="76"/>
  <c r="CP367" i="76"/>
  <c r="Z79" i="74"/>
  <c r="X76" i="74"/>
  <c r="X162" i="74"/>
  <c r="W165" i="74"/>
  <c r="Y167" i="74"/>
  <c r="W164" i="74"/>
  <c r="W160" i="74"/>
  <c r="Y164" i="74"/>
  <c r="AC162" i="74"/>
  <c r="AB166" i="74"/>
  <c r="W80" i="74"/>
  <c r="Y163" i="74"/>
  <c r="Y162" i="74"/>
  <c r="Z166" i="74"/>
  <c r="V165" i="74"/>
  <c r="V163" i="74"/>
  <c r="AC35" i="74"/>
  <c r="AB27" i="74"/>
  <c r="AA160" i="74"/>
  <c r="AA79" i="74"/>
  <c r="AC163" i="74"/>
  <c r="AA166" i="74"/>
  <c r="Y76" i="74"/>
  <c r="V167" i="74"/>
  <c r="AF167" i="74" s="1"/>
  <c r="V161" i="74"/>
  <c r="AF161" i="74" s="1"/>
  <c r="Z162" i="74"/>
  <c r="Z163" i="74"/>
  <c r="X160" i="74"/>
  <c r="AC26" i="74"/>
  <c r="AA163" i="74"/>
  <c r="AA167" i="74"/>
  <c r="AB76" i="74"/>
  <c r="AA161" i="74"/>
  <c r="AB163" i="74"/>
  <c r="Z76" i="74"/>
  <c r="V162" i="74"/>
  <c r="W167" i="74"/>
  <c r="Z164" i="74"/>
  <c r="X167" i="74"/>
  <c r="Y166" i="74"/>
  <c r="Z167" i="74"/>
  <c r="AC29" i="74"/>
  <c r="AB167" i="74"/>
  <c r="AB79" i="74"/>
  <c r="AB164" i="74"/>
  <c r="AA76" i="74"/>
  <c r="AC160" i="74"/>
  <c r="V80" i="74"/>
  <c r="X165" i="74"/>
  <c r="W163" i="74"/>
  <c r="X166" i="74"/>
  <c r="AC164" i="74"/>
  <c r="AC76" i="74"/>
  <c r="AC161" i="74"/>
  <c r="Y80" i="74"/>
  <c r="W79" i="74"/>
  <c r="Y165" i="74"/>
  <c r="V164" i="74"/>
  <c r="W162" i="74"/>
  <c r="X161" i="74"/>
  <c r="AC167" i="74"/>
  <c r="AC79" i="74"/>
  <c r="AA162" i="74"/>
  <c r="AC166" i="74"/>
  <c r="AC165" i="74"/>
  <c r="Z80" i="74"/>
  <c r="X80" i="74"/>
  <c r="V76" i="74"/>
  <c r="AP76" i="74" s="1"/>
  <c r="V160" i="74"/>
  <c r="AF160" i="74" s="1"/>
  <c r="Y161" i="74"/>
  <c r="Z165" i="74"/>
  <c r="Y160" i="74"/>
  <c r="W166" i="74"/>
  <c r="X163" i="74"/>
  <c r="Z161" i="74"/>
  <c r="AB80" i="74"/>
  <c r="AA165" i="74"/>
  <c r="AB160" i="74"/>
  <c r="AA164" i="74"/>
  <c r="V79" i="74"/>
  <c r="AF79" i="74" s="1"/>
  <c r="AG79" i="74" s="1"/>
  <c r="Y79" i="74"/>
  <c r="W161" i="74"/>
  <c r="V166" i="74"/>
  <c r="AF166" i="74" s="1"/>
  <c r="Z160" i="74"/>
  <c r="X164" i="74"/>
  <c r="AB165" i="74"/>
  <c r="AA80" i="74"/>
  <c r="AB162" i="74"/>
  <c r="Z33" i="74"/>
  <c r="Z18" i="74"/>
  <c r="V50" i="74"/>
  <c r="AF50" i="74" s="1"/>
  <c r="V29" i="74"/>
  <c r="AF29" i="74" s="1"/>
  <c r="Z29" i="74"/>
  <c r="Y19" i="74"/>
  <c r="V19" i="74"/>
  <c r="AO19" i="74" s="1"/>
  <c r="X50" i="74"/>
  <c r="Y29" i="74"/>
  <c r="X19" i="74"/>
  <c r="Y50" i="74"/>
  <c r="Z19" i="74"/>
  <c r="W50" i="74"/>
  <c r="X29" i="74"/>
  <c r="W19" i="74"/>
  <c r="Y18" i="74"/>
  <c r="AO61" i="74"/>
  <c r="AF61" i="74"/>
  <c r="AG61" i="74" s="1"/>
  <c r="AH61" i="74" s="1"/>
  <c r="AI61" i="74" s="1"/>
  <c r="AJ61" i="74" s="1"/>
  <c r="AK61" i="74" s="1"/>
  <c r="AP61" i="74"/>
  <c r="AP120" i="74"/>
  <c r="AF120" i="74"/>
  <c r="AG120" i="74" s="1"/>
  <c r="AH120" i="74" s="1"/>
  <c r="AI120" i="74" s="1"/>
  <c r="AJ120" i="74" s="1"/>
  <c r="AK120" i="74" s="1"/>
  <c r="AL120" i="74" s="1"/>
  <c r="AM120" i="74" s="1"/>
  <c r="AP151" i="74"/>
  <c r="AO151" i="74"/>
  <c r="AF151" i="74"/>
  <c r="AG151" i="74" s="1"/>
  <c r="AH151" i="74" s="1"/>
  <c r="AI151" i="74" s="1"/>
  <c r="AJ151" i="74" s="1"/>
  <c r="AK151" i="74" s="1"/>
  <c r="AL151" i="74" s="1"/>
  <c r="AM151" i="74" s="1"/>
  <c r="AP119" i="74"/>
  <c r="AO119" i="74"/>
  <c r="AF119" i="74"/>
  <c r="AG119" i="74" s="1"/>
  <c r="AH119" i="74" s="1"/>
  <c r="AI119" i="74" s="1"/>
  <c r="AJ119" i="74" s="1"/>
  <c r="AK119" i="74" s="1"/>
  <c r="AL119" i="74" s="1"/>
  <c r="AM119" i="74" s="1"/>
  <c r="AP102" i="74"/>
  <c r="AO102" i="74"/>
  <c r="AF102" i="74"/>
  <c r="AG102" i="74" s="1"/>
  <c r="AH102" i="74" s="1"/>
  <c r="AI102" i="74" s="1"/>
  <c r="AJ102" i="74" s="1"/>
  <c r="AK102" i="74" s="1"/>
  <c r="AL102" i="74" s="1"/>
  <c r="AM102" i="74" s="1"/>
  <c r="AF121" i="74"/>
  <c r="AG121" i="74" s="1"/>
  <c r="AH121" i="74" s="1"/>
  <c r="AI121" i="74" s="1"/>
  <c r="AJ121" i="74" s="1"/>
  <c r="AK121" i="74" s="1"/>
  <c r="AL121" i="74" s="1"/>
  <c r="AM121" i="74" s="1"/>
  <c r="AP112" i="74"/>
  <c r="AO112" i="74"/>
  <c r="AP97" i="74"/>
  <c r="AO97" i="74"/>
  <c r="AF97" i="74"/>
  <c r="AG97" i="74" s="1"/>
  <c r="AH97" i="74" s="1"/>
  <c r="AI97" i="74" s="1"/>
  <c r="AJ97" i="74" s="1"/>
  <c r="AK97" i="74" s="1"/>
  <c r="AL97" i="74" s="1"/>
  <c r="AM97" i="74" s="1"/>
  <c r="AF122" i="74"/>
  <c r="AG122" i="74" s="1"/>
  <c r="AH122" i="74" s="1"/>
  <c r="AI122" i="74" s="1"/>
  <c r="AJ122" i="74" s="1"/>
  <c r="AK122" i="74" s="1"/>
  <c r="AL122" i="74" s="1"/>
  <c r="AM122" i="74" s="1"/>
  <c r="AP122" i="74"/>
  <c r="AO122" i="74"/>
  <c r="AP128" i="74"/>
  <c r="AO128" i="74"/>
  <c r="AF128" i="74"/>
  <c r="AG128" i="74" s="1"/>
  <c r="AH128" i="74" s="1"/>
  <c r="AI128" i="74" s="1"/>
  <c r="AJ128" i="74" s="1"/>
  <c r="AK128" i="74" s="1"/>
  <c r="AL128" i="74" s="1"/>
  <c r="AM128" i="74" s="1"/>
  <c r="AO133" i="74"/>
  <c r="AF133" i="74"/>
  <c r="AG133" i="74" s="1"/>
  <c r="AH133" i="74" s="1"/>
  <c r="AI133" i="74" s="1"/>
  <c r="AJ133" i="74" s="1"/>
  <c r="AK133" i="74" s="1"/>
  <c r="AL133" i="74" s="1"/>
  <c r="AM133" i="74" s="1"/>
  <c r="AP133" i="74"/>
  <c r="AF116" i="74"/>
  <c r="AG116" i="74" s="1"/>
  <c r="AH116" i="74" s="1"/>
  <c r="AI116" i="74" s="1"/>
  <c r="AJ116" i="74" s="1"/>
  <c r="AK116" i="74" s="1"/>
  <c r="AL116" i="74" s="1"/>
  <c r="AM116" i="74" s="1"/>
  <c r="AP116" i="74"/>
  <c r="AO116" i="74"/>
  <c r="AF137" i="74"/>
  <c r="AG137" i="74" s="1"/>
  <c r="AH137" i="74" s="1"/>
  <c r="AI137" i="74" s="1"/>
  <c r="AJ137" i="74" s="1"/>
  <c r="AK137" i="74" s="1"/>
  <c r="AL137" i="74" s="1"/>
  <c r="AP137" i="74"/>
  <c r="AO137" i="74"/>
  <c r="AF115" i="74"/>
  <c r="AG115" i="74" s="1"/>
  <c r="AH115" i="74" s="1"/>
  <c r="AI115" i="74" s="1"/>
  <c r="AJ115" i="74" s="1"/>
  <c r="AK115" i="74" s="1"/>
  <c r="AL115" i="74" s="1"/>
  <c r="AM115" i="74" s="1"/>
  <c r="AO115" i="74"/>
  <c r="AP115" i="74"/>
  <c r="AP113" i="74"/>
  <c r="AO113" i="74"/>
  <c r="AF113" i="74"/>
  <c r="AG113" i="74" s="1"/>
  <c r="AH113" i="74" s="1"/>
  <c r="AI113" i="74" s="1"/>
  <c r="AJ113" i="74" s="1"/>
  <c r="AK113" i="74" s="1"/>
  <c r="AL113" i="74" s="1"/>
  <c r="AF154" i="74"/>
  <c r="AG154" i="74" s="1"/>
  <c r="AH154" i="74" s="1"/>
  <c r="AI154" i="74" s="1"/>
  <c r="AJ154" i="74" s="1"/>
  <c r="AK154" i="74" s="1"/>
  <c r="AL154" i="74" s="1"/>
  <c r="AM154" i="74" s="1"/>
  <c r="AP154" i="74"/>
  <c r="AO154" i="74"/>
  <c r="X18" i="74"/>
  <c r="AO125" i="74"/>
  <c r="AF125" i="74"/>
  <c r="AG125" i="74" s="1"/>
  <c r="AH125" i="74" s="1"/>
  <c r="AI125" i="74" s="1"/>
  <c r="AJ125" i="74" s="1"/>
  <c r="AK125" i="74" s="1"/>
  <c r="AL125" i="74" s="1"/>
  <c r="AM125" i="74" s="1"/>
  <c r="AP125" i="74"/>
  <c r="AF131" i="74"/>
  <c r="AG131" i="74" s="1"/>
  <c r="AH131" i="74" s="1"/>
  <c r="AI131" i="74" s="1"/>
  <c r="AJ131" i="74" s="1"/>
  <c r="AK131" i="74" s="1"/>
  <c r="AL131" i="74" s="1"/>
  <c r="AM131" i="74" s="1"/>
  <c r="AO131" i="74"/>
  <c r="AP131" i="74"/>
  <c r="AP135" i="74"/>
  <c r="AO135" i="74"/>
  <c r="AF135" i="74"/>
  <c r="AG135" i="74" s="1"/>
  <c r="AH135" i="74" s="1"/>
  <c r="AI135" i="74" s="1"/>
  <c r="AJ135" i="74" s="1"/>
  <c r="AK135" i="74" s="1"/>
  <c r="AL135" i="74" s="1"/>
  <c r="AM135" i="74" s="1"/>
  <c r="W23" i="74"/>
  <c r="W18" i="74"/>
  <c r="AF146" i="74"/>
  <c r="AG146" i="74" s="1"/>
  <c r="AH146" i="74" s="1"/>
  <c r="AI146" i="74" s="1"/>
  <c r="AJ146" i="74" s="1"/>
  <c r="AK146" i="74" s="1"/>
  <c r="AL146" i="74" s="1"/>
  <c r="AM146" i="74" s="1"/>
  <c r="AO146" i="74"/>
  <c r="AP146" i="74"/>
  <c r="Z23" i="74"/>
  <c r="AF138" i="74"/>
  <c r="AG138" i="74" s="1"/>
  <c r="AH138" i="74" s="1"/>
  <c r="AI138" i="74" s="1"/>
  <c r="AJ138" i="74" s="1"/>
  <c r="AK138" i="74" s="1"/>
  <c r="AL138" i="74" s="1"/>
  <c r="AM138" i="74" s="1"/>
  <c r="AO138" i="74"/>
  <c r="AP138" i="74"/>
  <c r="AF114" i="74"/>
  <c r="AG114" i="74" s="1"/>
  <c r="AH114" i="74" s="1"/>
  <c r="AI114" i="74" s="1"/>
  <c r="AJ114" i="74" s="1"/>
  <c r="AK114" i="74" s="1"/>
  <c r="AL114" i="74" s="1"/>
  <c r="AM114" i="74" s="1"/>
  <c r="AO114" i="74"/>
  <c r="AP114" i="74"/>
  <c r="AF124" i="74"/>
  <c r="AG124" i="74" s="1"/>
  <c r="AH124" i="74" s="1"/>
  <c r="AI124" i="74" s="1"/>
  <c r="AJ124" i="74" s="1"/>
  <c r="AK124" i="74" s="1"/>
  <c r="AL124" i="74" s="1"/>
  <c r="AM124" i="74" s="1"/>
  <c r="AP124" i="74"/>
  <c r="AO124" i="74"/>
  <c r="AP104" i="74"/>
  <c r="AO104" i="74"/>
  <c r="AF104" i="74"/>
  <c r="AG104" i="74" s="1"/>
  <c r="AH104" i="74" s="1"/>
  <c r="AI104" i="74" s="1"/>
  <c r="AJ104" i="74" s="1"/>
  <c r="AK104" i="74" s="1"/>
  <c r="AL104" i="74" s="1"/>
  <c r="AM104" i="74" s="1"/>
  <c r="AF100" i="74"/>
  <c r="AG100" i="74" s="1"/>
  <c r="AH100" i="74" s="1"/>
  <c r="AI100" i="74" s="1"/>
  <c r="AJ100" i="74" s="1"/>
  <c r="AK100" i="74" s="1"/>
  <c r="AL100" i="74" s="1"/>
  <c r="AM100" i="74" s="1"/>
  <c r="AP100" i="74"/>
  <c r="AO100" i="74"/>
  <c r="AP134" i="74"/>
  <c r="AO134" i="74"/>
  <c r="AF134" i="74"/>
  <c r="AG134" i="74" s="1"/>
  <c r="AH134" i="74" s="1"/>
  <c r="AI134" i="74" s="1"/>
  <c r="AJ134" i="74" s="1"/>
  <c r="AK134" i="74" s="1"/>
  <c r="AL134" i="74" s="1"/>
  <c r="AM134" i="74" s="1"/>
  <c r="AP110" i="74"/>
  <c r="AO110" i="74"/>
  <c r="AF98" i="74"/>
  <c r="AG98" i="74" s="1"/>
  <c r="AH98" i="74" s="1"/>
  <c r="AI98" i="74" s="1"/>
  <c r="AJ98" i="74" s="1"/>
  <c r="AK98" i="74" s="1"/>
  <c r="AL98" i="74" s="1"/>
  <c r="AM98" i="74" s="1"/>
  <c r="AO98" i="74"/>
  <c r="AP98" i="74"/>
  <c r="AF75" i="74"/>
  <c r="AG75" i="74" s="1"/>
  <c r="AH75" i="74" s="1"/>
  <c r="AI75" i="74" s="1"/>
  <c r="AJ75" i="74" s="1"/>
  <c r="AK75" i="74" s="1"/>
  <c r="AL75" i="74" s="1"/>
  <c r="AM75" i="74" s="1"/>
  <c r="AO75" i="74"/>
  <c r="AP75" i="74"/>
  <c r="AF108" i="74"/>
  <c r="AG108" i="74" s="1"/>
  <c r="AH108" i="74" s="1"/>
  <c r="AI108" i="74" s="1"/>
  <c r="AJ108" i="74" s="1"/>
  <c r="AK108" i="74" s="1"/>
  <c r="AP108" i="74"/>
  <c r="AO108" i="74"/>
  <c r="AF130" i="74"/>
  <c r="AG130" i="74" s="1"/>
  <c r="AH130" i="74" s="1"/>
  <c r="AI130" i="74" s="1"/>
  <c r="AJ130" i="74" s="1"/>
  <c r="AK130" i="74" s="1"/>
  <c r="AL130" i="74" s="1"/>
  <c r="AM130" i="74" s="1"/>
  <c r="AP130" i="74"/>
  <c r="AO130" i="74"/>
  <c r="AP129" i="74"/>
  <c r="AO129" i="74"/>
  <c r="AF129" i="74"/>
  <c r="AG129" i="74" s="1"/>
  <c r="AH129" i="74" s="1"/>
  <c r="AI129" i="74" s="1"/>
  <c r="AJ129" i="74" s="1"/>
  <c r="AK129" i="74" s="1"/>
  <c r="AL129" i="74" s="1"/>
  <c r="AM129" i="74" s="1"/>
  <c r="AP96" i="74"/>
  <c r="AO96" i="74"/>
  <c r="AF96" i="74"/>
  <c r="AG96" i="74" s="1"/>
  <c r="AH96" i="74" s="1"/>
  <c r="AI96" i="74" s="1"/>
  <c r="AJ96" i="74" s="1"/>
  <c r="AK96" i="74" s="1"/>
  <c r="AL96" i="74" s="1"/>
  <c r="AM96" i="74" s="1"/>
  <c r="AF132" i="74"/>
  <c r="AG132" i="74" s="1"/>
  <c r="AP132" i="74"/>
  <c r="AO132" i="74"/>
  <c r="AP103" i="74"/>
  <c r="AO103" i="74"/>
  <c r="AF103" i="74"/>
  <c r="AG103" i="74" s="1"/>
  <c r="AF111" i="74"/>
  <c r="AG111" i="74" s="1"/>
  <c r="AH111" i="74" s="1"/>
  <c r="AI111" i="74" s="1"/>
  <c r="AJ111" i="74" s="1"/>
  <c r="AK111" i="74" s="1"/>
  <c r="AL111" i="74" s="1"/>
  <c r="AM111" i="74" s="1"/>
  <c r="AP111" i="74"/>
  <c r="AO111" i="74"/>
  <c r="Y23" i="74"/>
  <c r="AO155" i="74"/>
  <c r="AP155" i="74"/>
  <c r="V23" i="74"/>
  <c r="AO109" i="74"/>
  <c r="AF109" i="74"/>
  <c r="AG109" i="74" s="1"/>
  <c r="AH109" i="74" s="1"/>
  <c r="AI109" i="74" s="1"/>
  <c r="AJ109" i="74" s="1"/>
  <c r="AK109" i="74" s="1"/>
  <c r="AL109" i="74" s="1"/>
  <c r="AM109" i="74" s="1"/>
  <c r="AP109" i="74"/>
  <c r="AP136" i="74"/>
  <c r="AO136" i="74"/>
  <c r="AF136" i="74"/>
  <c r="AG136" i="74" s="1"/>
  <c r="AH136" i="74" s="1"/>
  <c r="AI136" i="74" s="1"/>
  <c r="AJ136" i="74" s="1"/>
  <c r="AK136" i="74" s="1"/>
  <c r="AL136" i="74" s="1"/>
  <c r="AM136" i="74" s="1"/>
  <c r="V18" i="74"/>
  <c r="AO101" i="74"/>
  <c r="AF101" i="74"/>
  <c r="AP101" i="74"/>
  <c r="AP107" i="74"/>
  <c r="AF107" i="74"/>
  <c r="AG107" i="74" s="1"/>
  <c r="AH107" i="74" s="1"/>
  <c r="AI107" i="74" s="1"/>
  <c r="AJ107" i="74" s="1"/>
  <c r="AK107" i="74" s="1"/>
  <c r="AL107" i="74" s="1"/>
  <c r="AM107" i="74" s="1"/>
  <c r="AO107" i="74"/>
  <c r="AF106" i="74"/>
  <c r="AG106" i="74" s="1"/>
  <c r="AH106" i="74" s="1"/>
  <c r="AI106" i="74" s="1"/>
  <c r="AJ106" i="74" s="1"/>
  <c r="AK106" i="74" s="1"/>
  <c r="AL106" i="74" s="1"/>
  <c r="AM106" i="74" s="1"/>
  <c r="AP106" i="74"/>
  <c r="AO106" i="74"/>
  <c r="AO105" i="74"/>
  <c r="AF105" i="74"/>
  <c r="AG105" i="74" s="1"/>
  <c r="AH105" i="74" s="1"/>
  <c r="AI105" i="74" s="1"/>
  <c r="AJ105" i="74" s="1"/>
  <c r="AK105" i="74" s="1"/>
  <c r="AL105" i="74" s="1"/>
  <c r="AM105" i="74" s="1"/>
  <c r="AF123" i="74"/>
  <c r="AG123" i="74" s="1"/>
  <c r="AH123" i="74" s="1"/>
  <c r="AI123" i="74" s="1"/>
  <c r="AJ123" i="74" s="1"/>
  <c r="AK123" i="74" s="1"/>
  <c r="AL123" i="74" s="1"/>
  <c r="AM123" i="74" s="1"/>
  <c r="AP123" i="74"/>
  <c r="AO123" i="74"/>
  <c r="AF156" i="74"/>
  <c r="AG156" i="74" s="1"/>
  <c r="AH156" i="74" s="1"/>
  <c r="AI156" i="74" s="1"/>
  <c r="AJ156" i="74" s="1"/>
  <c r="AK156" i="74" s="1"/>
  <c r="AL156" i="74" s="1"/>
  <c r="AM156" i="74" s="1"/>
  <c r="AO156" i="74"/>
  <c r="AF74" i="74"/>
  <c r="AG74" i="74" s="1"/>
  <c r="AH74" i="74" s="1"/>
  <c r="AI74" i="74" s="1"/>
  <c r="AJ74" i="74" s="1"/>
  <c r="AP74" i="74"/>
  <c r="AO74" i="74"/>
  <c r="AO117" i="74"/>
  <c r="AF117" i="74"/>
  <c r="AG117" i="74" s="1"/>
  <c r="AH117" i="74" s="1"/>
  <c r="AI117" i="74" s="1"/>
  <c r="AJ117" i="74" s="1"/>
  <c r="AK117" i="74" s="1"/>
  <c r="AL117" i="74" s="1"/>
  <c r="AM117" i="74" s="1"/>
  <c r="AP117" i="74"/>
  <c r="AP95" i="74"/>
  <c r="AO95" i="74"/>
  <c r="AF95" i="74"/>
  <c r="AG95" i="74" s="1"/>
  <c r="AH95" i="74" s="1"/>
  <c r="AI95" i="74" s="1"/>
  <c r="AJ95" i="74" s="1"/>
  <c r="AK95" i="74" s="1"/>
  <c r="AL95" i="74" s="1"/>
  <c r="AM95" i="74" s="1"/>
  <c r="AP118" i="74"/>
  <c r="AO118" i="74"/>
  <c r="AF118" i="74"/>
  <c r="AG118" i="74" s="1"/>
  <c r="AH118" i="74" s="1"/>
  <c r="AI118" i="74" s="1"/>
  <c r="AJ118" i="74" s="1"/>
  <c r="AK118" i="74" s="1"/>
  <c r="AL118" i="74" s="1"/>
  <c r="AM118" i="74" s="1"/>
  <c r="AF99" i="74"/>
  <c r="AG99" i="74" s="1"/>
  <c r="AH99" i="74" s="1"/>
  <c r="AI99" i="74" s="1"/>
  <c r="AJ99" i="74" s="1"/>
  <c r="AK99" i="74" s="1"/>
  <c r="AL99" i="74" s="1"/>
  <c r="AM99" i="74" s="1"/>
  <c r="AO99" i="74"/>
  <c r="AP99" i="74"/>
  <c r="AP127" i="74"/>
  <c r="AO127" i="74"/>
  <c r="AF127" i="74"/>
  <c r="AG127" i="74" s="1"/>
  <c r="AH127" i="74" s="1"/>
  <c r="AI127" i="74" s="1"/>
  <c r="AJ127" i="74" s="1"/>
  <c r="AK127" i="74" s="1"/>
  <c r="AL127" i="74" s="1"/>
  <c r="AM127" i="74" s="1"/>
  <c r="AP126" i="74"/>
  <c r="AO126" i="74"/>
  <c r="AF126" i="74"/>
  <c r="AG126" i="74" s="1"/>
  <c r="AH126" i="74" s="1"/>
  <c r="AI126" i="74" s="1"/>
  <c r="AJ126" i="74" s="1"/>
  <c r="AK126" i="74" s="1"/>
  <c r="AL126" i="74" s="1"/>
  <c r="AM126" i="74" s="1"/>
  <c r="V13" i="74"/>
  <c r="Y44" i="74"/>
  <c r="V48" i="74"/>
  <c r="Z13" i="74"/>
  <c r="X13" i="74"/>
  <c r="Z48" i="74"/>
  <c r="Y13" i="74"/>
  <c r="W48" i="74"/>
  <c r="X48" i="74"/>
  <c r="W44" i="74"/>
  <c r="W13" i="74"/>
  <c r="Y48" i="74"/>
  <c r="X44" i="74"/>
  <c r="V44" i="74"/>
  <c r="V35" i="74"/>
  <c r="Y35" i="74"/>
  <c r="Y38" i="74"/>
  <c r="Y27" i="74"/>
  <c r="W27" i="74"/>
  <c r="Z35" i="74"/>
  <c r="Z27" i="74"/>
  <c r="X38" i="74"/>
  <c r="X27" i="74"/>
  <c r="V38" i="74"/>
  <c r="V27" i="74"/>
  <c r="W35" i="74"/>
  <c r="W38" i="74"/>
  <c r="X35" i="74"/>
  <c r="V7" i="74"/>
  <c r="V47" i="74"/>
  <c r="Y47" i="74"/>
  <c r="Y16" i="74"/>
  <c r="Z47" i="74"/>
  <c r="Z16" i="74"/>
  <c r="X23" i="74"/>
  <c r="W47" i="74"/>
  <c r="V16" i="74"/>
  <c r="AC43" i="74"/>
  <c r="AB43" i="74"/>
  <c r="AA43" i="74"/>
  <c r="AB12" i="74"/>
  <c r="AC12" i="74"/>
  <c r="AA12" i="74"/>
  <c r="X147" i="74"/>
  <c r="AA147" i="74"/>
  <c r="AC147" i="74"/>
  <c r="AB147" i="74"/>
  <c r="Z139" i="74"/>
  <c r="AC139" i="74"/>
  <c r="AB139" i="74"/>
  <c r="AA139" i="74"/>
  <c r="W41" i="74"/>
  <c r="AA41" i="74"/>
  <c r="AC41" i="74"/>
  <c r="AB41" i="74"/>
  <c r="W68" i="74"/>
  <c r="AA68" i="74"/>
  <c r="AC68" i="74"/>
  <c r="AB68" i="74"/>
  <c r="Y145" i="74"/>
  <c r="AA145" i="74"/>
  <c r="AC145" i="74"/>
  <c r="AB145" i="74"/>
  <c r="AB93" i="74"/>
  <c r="AC93" i="74"/>
  <c r="AA93" i="74"/>
  <c r="Y55" i="74"/>
  <c r="AC55" i="74"/>
  <c r="AA55" i="74"/>
  <c r="AB55" i="74"/>
  <c r="V46" i="74"/>
  <c r="AC46" i="74"/>
  <c r="AB46" i="74"/>
  <c r="AA46" i="74"/>
  <c r="Y157" i="74"/>
  <c r="AC157" i="74"/>
  <c r="AB157" i="74"/>
  <c r="AA157" i="74"/>
  <c r="Z53" i="74"/>
  <c r="AC53" i="74"/>
  <c r="AB53" i="74"/>
  <c r="AA53" i="74"/>
  <c r="Y140" i="74"/>
  <c r="AB140" i="74"/>
  <c r="AC140" i="74"/>
  <c r="AA140" i="74"/>
  <c r="AC59" i="74"/>
  <c r="AB59" i="74"/>
  <c r="AA59" i="74"/>
  <c r="AB72" i="74"/>
  <c r="AC72" i="74"/>
  <c r="AA72" i="74"/>
  <c r="AA70" i="74"/>
  <c r="AC70" i="74"/>
  <c r="AB70" i="74"/>
  <c r="Z158" i="74"/>
  <c r="AA158" i="74"/>
  <c r="AC158" i="74"/>
  <c r="AB158" i="74"/>
  <c r="W8" i="74"/>
  <c r="AC8" i="74"/>
  <c r="AB8" i="74"/>
  <c r="AA8" i="74"/>
  <c r="AC49" i="74"/>
  <c r="Z30" i="74"/>
  <c r="AA30" i="74"/>
  <c r="AC30" i="74"/>
  <c r="AB30" i="74"/>
  <c r="V142" i="74"/>
  <c r="AB142" i="74"/>
  <c r="AA142" i="74"/>
  <c r="AC142" i="74"/>
  <c r="AA84" i="74"/>
  <c r="AB84" i="74"/>
  <c r="AC84" i="74"/>
  <c r="X52" i="74"/>
  <c r="AB52" i="74"/>
  <c r="AC52" i="74"/>
  <c r="AA52" i="74"/>
  <c r="X57" i="74"/>
  <c r="AA57" i="74"/>
  <c r="AB57" i="74"/>
  <c r="AC57" i="74"/>
  <c r="V87" i="74"/>
  <c r="AC87" i="74"/>
  <c r="AA87" i="74"/>
  <c r="AB87" i="74"/>
  <c r="W144" i="74"/>
  <c r="AB144" i="74"/>
  <c r="AC144" i="74"/>
  <c r="AA144" i="74"/>
  <c r="Z62" i="74"/>
  <c r="AB62" i="74"/>
  <c r="AA62" i="74"/>
  <c r="AC62" i="74"/>
  <c r="Y9" i="74"/>
  <c r="AC9" i="74"/>
  <c r="AB9" i="74"/>
  <c r="AA9" i="74"/>
  <c r="AB58" i="74"/>
  <c r="AA58" i="74"/>
  <c r="AC58" i="74"/>
  <c r="Z32" i="74"/>
  <c r="AC32" i="74"/>
  <c r="AB32" i="74"/>
  <c r="AA32" i="74"/>
  <c r="Z56" i="74"/>
  <c r="AC56" i="74"/>
  <c r="AB56" i="74"/>
  <c r="AA56" i="74"/>
  <c r="V89" i="74"/>
  <c r="AC89" i="74"/>
  <c r="AB89" i="74"/>
  <c r="AA89" i="74"/>
  <c r="Y81" i="74"/>
  <c r="AA81" i="74"/>
  <c r="AC81" i="74"/>
  <c r="AB81" i="74"/>
  <c r="X54" i="74"/>
  <c r="AB54" i="74"/>
  <c r="AA54" i="74"/>
  <c r="AC54" i="74"/>
  <c r="Y65" i="74"/>
  <c r="AA65" i="74"/>
  <c r="AB65" i="74"/>
  <c r="AC65" i="74"/>
  <c r="AC39" i="74"/>
  <c r="W90" i="74"/>
  <c r="AA90" i="74"/>
  <c r="AC90" i="74"/>
  <c r="AB90" i="74"/>
  <c r="AC15" i="74"/>
  <c r="AA15" i="74"/>
  <c r="AB15" i="74"/>
  <c r="AB25" i="74"/>
  <c r="AA25" i="74"/>
  <c r="AC25" i="74"/>
  <c r="AA94" i="74"/>
  <c r="AC94" i="74"/>
  <c r="AB94" i="74"/>
  <c r="AA37" i="74"/>
  <c r="AC37" i="74"/>
  <c r="AB37" i="74"/>
  <c r="AC66" i="74"/>
  <c r="AA66" i="74"/>
  <c r="AB66" i="74"/>
  <c r="AB92" i="74"/>
  <c r="AC92" i="74"/>
  <c r="AA92" i="74"/>
  <c r="AA64" i="74"/>
  <c r="AC64" i="74"/>
  <c r="AB64" i="74"/>
  <c r="AB60" i="74"/>
  <c r="AC60" i="74"/>
  <c r="AA60" i="74"/>
  <c r="AC45" i="74"/>
  <c r="AC88" i="74"/>
  <c r="AA88" i="74"/>
  <c r="AB88" i="74"/>
  <c r="AC159" i="74"/>
  <c r="AA159" i="74"/>
  <c r="AB159" i="74"/>
  <c r="AC42" i="74"/>
  <c r="AC63" i="74"/>
  <c r="AA63" i="74"/>
  <c r="AB63" i="74"/>
  <c r="AC86" i="74"/>
  <c r="AB86" i="74"/>
  <c r="AA86" i="74"/>
  <c r="AB21" i="74"/>
  <c r="AA21" i="74"/>
  <c r="AC21" i="74"/>
  <c r="AA40" i="74"/>
  <c r="AC40" i="74"/>
  <c r="AB40" i="74"/>
  <c r="AB91" i="74"/>
  <c r="AA91" i="74"/>
  <c r="AC91" i="74"/>
  <c r="AA77" i="74"/>
  <c r="AC77" i="74"/>
  <c r="AB77" i="74"/>
  <c r="AC82" i="74"/>
  <c r="AB82" i="74"/>
  <c r="AA82" i="74"/>
  <c r="AC83" i="74"/>
  <c r="AA83" i="74"/>
  <c r="AB83" i="74"/>
  <c r="AB51" i="74"/>
  <c r="AA51" i="74"/>
  <c r="AC51" i="74"/>
  <c r="AC73" i="74"/>
  <c r="AB73" i="74"/>
  <c r="AA73" i="74"/>
  <c r="AB85" i="74"/>
  <c r="AA85" i="74"/>
  <c r="AC85" i="74"/>
  <c r="Y10" i="74"/>
  <c r="AA10" i="74"/>
  <c r="AC10" i="74"/>
  <c r="AB10" i="74"/>
  <c r="AC22" i="74"/>
  <c r="AB22" i="74"/>
  <c r="AA22" i="74"/>
  <c r="X143" i="74"/>
  <c r="AC143" i="74"/>
  <c r="AA143" i="74"/>
  <c r="AB143" i="74"/>
  <c r="W34" i="74"/>
  <c r="AB34" i="74"/>
  <c r="AA34" i="74"/>
  <c r="AC34" i="74"/>
  <c r="AA67" i="74"/>
  <c r="AC67" i="74"/>
  <c r="AB67" i="74"/>
  <c r="X69" i="74"/>
  <c r="AB69" i="74"/>
  <c r="AC69" i="74"/>
  <c r="AA69" i="74"/>
  <c r="AA148" i="74"/>
  <c r="AB148" i="74"/>
  <c r="AC148" i="74"/>
  <c r="AB78" i="74"/>
  <c r="AA78" i="74"/>
  <c r="AC78" i="74"/>
  <c r="AA36" i="74"/>
  <c r="AB36" i="74"/>
  <c r="AC36" i="74"/>
  <c r="Y71" i="74"/>
  <c r="AA71" i="74"/>
  <c r="AB71" i="74"/>
  <c r="AC71" i="74"/>
  <c r="AA31" i="74"/>
  <c r="AA7" i="74"/>
  <c r="AC24" i="74"/>
  <c r="AA16" i="74"/>
  <c r="AC31" i="74"/>
  <c r="AB47" i="74"/>
  <c r="AA26" i="74"/>
  <c r="AA47" i="74"/>
  <c r="AC38" i="74"/>
  <c r="AA49" i="74"/>
  <c r="AC27" i="74"/>
  <c r="AA19" i="74"/>
  <c r="AB13" i="74"/>
  <c r="AB50" i="74"/>
  <c r="AA29" i="74"/>
  <c r="AC7" i="74"/>
  <c r="AC44" i="74"/>
  <c r="AB23" i="74"/>
  <c r="AB44" i="74"/>
  <c r="AA23" i="74"/>
  <c r="AA20" i="74"/>
  <c r="AB17" i="74"/>
  <c r="AB19" i="74"/>
  <c r="AB16" i="74"/>
  <c r="AB26" i="74"/>
  <c r="AA42" i="74"/>
  <c r="AC20" i="74"/>
  <c r="AA38" i="74"/>
  <c r="AA35" i="74"/>
  <c r="AC13" i="74"/>
  <c r="AC50" i="74"/>
  <c r="AB29" i="74"/>
  <c r="AA45" i="74"/>
  <c r="AB39" i="74"/>
  <c r="AA18" i="74"/>
  <c r="AA39" i="74"/>
  <c r="AC17" i="74"/>
  <c r="AB33" i="74"/>
  <c r="AB35" i="74"/>
  <c r="AA11" i="74"/>
  <c r="AA48" i="74"/>
  <c r="AB42" i="74"/>
  <c r="AB11" i="74"/>
  <c r="AB45" i="74"/>
  <c r="AA24" i="74"/>
  <c r="AB18" i="74"/>
  <c r="AC33" i="74"/>
  <c r="AB48" i="74"/>
  <c r="AA27" i="74"/>
  <c r="AB31" i="74"/>
  <c r="AA28" i="74"/>
  <c r="AB49" i="74"/>
  <c r="AC28" i="74"/>
  <c r="AB7" i="74"/>
  <c r="AB28" i="74"/>
  <c r="V39" i="74"/>
  <c r="W39" i="74"/>
  <c r="Z39" i="74"/>
  <c r="X39" i="74"/>
  <c r="Y39" i="74"/>
  <c r="V88" i="74"/>
  <c r="Z88" i="74"/>
  <c r="W88" i="74"/>
  <c r="Y88" i="74"/>
  <c r="X88" i="74"/>
  <c r="X66" i="74"/>
  <c r="Y66" i="74"/>
  <c r="V66" i="74"/>
  <c r="Z66" i="74"/>
  <c r="W66" i="74"/>
  <c r="V83" i="74"/>
  <c r="Z83" i="74"/>
  <c r="W83" i="74"/>
  <c r="X83" i="74"/>
  <c r="Y83" i="74"/>
  <c r="V64" i="74"/>
  <c r="X64" i="74"/>
  <c r="Y64" i="74"/>
  <c r="Z64" i="74"/>
  <c r="W64" i="74"/>
  <c r="W43" i="74"/>
  <c r="Z43" i="74"/>
  <c r="Y43" i="74"/>
  <c r="V43" i="74"/>
  <c r="X43" i="74"/>
  <c r="W7" i="74"/>
  <c r="Y7" i="74"/>
  <c r="Z7" i="74"/>
  <c r="X7" i="74"/>
  <c r="V73" i="74"/>
  <c r="Y73" i="74"/>
  <c r="W73" i="74"/>
  <c r="Z73" i="74"/>
  <c r="X73" i="74"/>
  <c r="X85" i="74"/>
  <c r="Y85" i="74"/>
  <c r="V85" i="74"/>
  <c r="W85" i="74"/>
  <c r="Z85" i="74"/>
  <c r="W15" i="74"/>
  <c r="Z15" i="74"/>
  <c r="Y15" i="74"/>
  <c r="V15" i="74"/>
  <c r="X15" i="74"/>
  <c r="W60" i="74"/>
  <c r="Y60" i="74"/>
  <c r="X60" i="74"/>
  <c r="V60" i="74"/>
  <c r="Z60" i="74"/>
  <c r="V63" i="74"/>
  <c r="W63" i="74"/>
  <c r="X63" i="74"/>
  <c r="Y63" i="74"/>
  <c r="Z63" i="74"/>
  <c r="V21" i="74"/>
  <c r="Z21" i="74"/>
  <c r="W21" i="74"/>
  <c r="Y21" i="74"/>
  <c r="X21" i="74"/>
  <c r="Z40" i="74"/>
  <c r="Y40" i="74"/>
  <c r="W40" i="74"/>
  <c r="V40" i="74"/>
  <c r="X40" i="74"/>
  <c r="V91" i="74"/>
  <c r="W91" i="74"/>
  <c r="Y91" i="74"/>
  <c r="Z91" i="74"/>
  <c r="X91" i="74"/>
  <c r="Z77" i="74"/>
  <c r="V77" i="74"/>
  <c r="Y77" i="74"/>
  <c r="W77" i="74"/>
  <c r="X77" i="74"/>
  <c r="V82" i="74"/>
  <c r="X82" i="74"/>
  <c r="Y82" i="74"/>
  <c r="W82" i="74"/>
  <c r="Z82" i="74"/>
  <c r="W92" i="74"/>
  <c r="V92" i="74"/>
  <c r="Z92" i="74"/>
  <c r="Y92" i="74"/>
  <c r="X92" i="74"/>
  <c r="Y25" i="74"/>
  <c r="W25" i="74"/>
  <c r="Z25" i="74"/>
  <c r="X25" i="74"/>
  <c r="V25" i="74"/>
  <c r="Z94" i="74"/>
  <c r="Y94" i="74"/>
  <c r="W94" i="74"/>
  <c r="X94" i="74"/>
  <c r="V94" i="74"/>
  <c r="X37" i="74"/>
  <c r="V37" i="74"/>
  <c r="Y37" i="74"/>
  <c r="W37" i="74"/>
  <c r="Z37" i="74"/>
  <c r="Z86" i="74"/>
  <c r="X86" i="74"/>
  <c r="V86" i="74"/>
  <c r="W86" i="74"/>
  <c r="Y86" i="74"/>
  <c r="Z49" i="74"/>
  <c r="X49" i="74"/>
  <c r="W49" i="74"/>
  <c r="Y49" i="74"/>
  <c r="V49" i="74"/>
  <c r="W159" i="74"/>
  <c r="Z159" i="74"/>
  <c r="Y159" i="74"/>
  <c r="V159" i="74"/>
  <c r="X159" i="74"/>
  <c r="X45" i="74"/>
  <c r="Y45" i="74"/>
  <c r="V45" i="74"/>
  <c r="W45" i="74"/>
  <c r="Z45" i="74"/>
  <c r="W51" i="74"/>
  <c r="Z51" i="74"/>
  <c r="Y51" i="74"/>
  <c r="V51" i="74"/>
  <c r="X51" i="74"/>
  <c r="Z69" i="74"/>
  <c r="V8" i="74"/>
  <c r="W140" i="74"/>
  <c r="Z52" i="74"/>
  <c r="X65" i="74"/>
  <c r="Y24" i="74"/>
  <c r="V24" i="74"/>
  <c r="Z24" i="74"/>
  <c r="Y26" i="74"/>
  <c r="Z26" i="74"/>
  <c r="W26" i="74"/>
  <c r="V26" i="74"/>
  <c r="Z144" i="74"/>
  <c r="X81" i="74"/>
  <c r="Z140" i="74"/>
  <c r="Z46" i="74"/>
  <c r="X144" i="74"/>
  <c r="V140" i="74"/>
  <c r="V41" i="74"/>
  <c r="W10" i="74"/>
  <c r="Z10" i="74"/>
  <c r="W22" i="74"/>
  <c r="Y22" i="74"/>
  <c r="Z22" i="74"/>
  <c r="V22" i="74"/>
  <c r="X31" i="74"/>
  <c r="Y31" i="74"/>
  <c r="V31" i="74"/>
  <c r="Z31" i="74"/>
  <c r="W31" i="74"/>
  <c r="W143" i="74"/>
  <c r="Y143" i="74"/>
  <c r="Z143" i="74"/>
  <c r="V34" i="74"/>
  <c r="Y34" i="74"/>
  <c r="X34" i="74"/>
  <c r="Z34" i="74"/>
  <c r="Y67" i="74"/>
  <c r="V67" i="74"/>
  <c r="X67" i="74"/>
  <c r="V69" i="74"/>
  <c r="W69" i="74"/>
  <c r="Y69" i="74"/>
  <c r="V42" i="74"/>
  <c r="Y42" i="74"/>
  <c r="W42" i="74"/>
  <c r="Z42" i="74"/>
  <c r="Y148" i="74"/>
  <c r="W148" i="74"/>
  <c r="Z148" i="74"/>
  <c r="X78" i="74"/>
  <c r="V78" i="74"/>
  <c r="Z78" i="74"/>
  <c r="X87" i="74"/>
  <c r="Z41" i="74"/>
  <c r="Y78" i="74"/>
  <c r="Z90" i="74"/>
  <c r="Y144" i="74"/>
  <c r="Y32" i="74"/>
  <c r="Z67" i="74"/>
  <c r="W28" i="74"/>
  <c r="X140" i="74"/>
  <c r="X36" i="74"/>
  <c r="Z36" i="74"/>
  <c r="V36" i="74"/>
  <c r="Y36" i="74"/>
  <c r="Z12" i="74"/>
  <c r="X12" i="74"/>
  <c r="Y12" i="74"/>
  <c r="V71" i="74"/>
  <c r="W71" i="74"/>
  <c r="Z71" i="74"/>
  <c r="W147" i="74"/>
  <c r="V147" i="74"/>
  <c r="Z147" i="74"/>
  <c r="V139" i="74"/>
  <c r="W139" i="74"/>
  <c r="Y139" i="74"/>
  <c r="X139" i="74"/>
  <c r="X41" i="74"/>
  <c r="Y41" i="74"/>
  <c r="V68" i="74"/>
  <c r="Z68" i="74"/>
  <c r="X68" i="74"/>
  <c r="Y68" i="74"/>
  <c r="Z145" i="74"/>
  <c r="X145" i="74"/>
  <c r="V145" i="74"/>
  <c r="X93" i="74"/>
  <c r="Z93" i="74"/>
  <c r="V93" i="74"/>
  <c r="W93" i="74"/>
  <c r="X10" i="74"/>
  <c r="W65" i="74"/>
  <c r="X71" i="74"/>
  <c r="V148" i="74"/>
  <c r="X22" i="74"/>
  <c r="Y30" i="74"/>
  <c r="X30" i="74"/>
  <c r="V30" i="74"/>
  <c r="W30" i="74"/>
  <c r="W55" i="74"/>
  <c r="X55" i="74"/>
  <c r="Z55" i="74"/>
  <c r="V55" i="74"/>
  <c r="X90" i="74"/>
  <c r="Y90" i="74"/>
  <c r="W142" i="74"/>
  <c r="Z142" i="74"/>
  <c r="X142" i="74"/>
  <c r="W84" i="74"/>
  <c r="Z84" i="74"/>
  <c r="Y84" i="74"/>
  <c r="V52" i="74"/>
  <c r="W52" i="74"/>
  <c r="X62" i="74"/>
  <c r="W62" i="74"/>
  <c r="V62" i="74"/>
  <c r="Y62" i="74"/>
  <c r="V143" i="74"/>
  <c r="V90" i="74"/>
  <c r="Z81" i="74"/>
  <c r="Y142" i="74"/>
  <c r="X84" i="74"/>
  <c r="Z89" i="74"/>
  <c r="W67" i="74"/>
  <c r="X89" i="74"/>
  <c r="V10" i="74"/>
  <c r="W78" i="74"/>
  <c r="W36" i="74"/>
  <c r="W87" i="74"/>
  <c r="Z87" i="74"/>
  <c r="Y87" i="74"/>
  <c r="X46" i="74"/>
  <c r="Y46" i="74"/>
  <c r="W46" i="74"/>
  <c r="W157" i="74"/>
  <c r="Z157" i="74"/>
  <c r="X157" i="74"/>
  <c r="V157" i="74"/>
  <c r="V53" i="74"/>
  <c r="X53" i="74"/>
  <c r="Y53" i="74"/>
  <c r="Y59" i="74"/>
  <c r="W59" i="74"/>
  <c r="Z59" i="74"/>
  <c r="V59" i="74"/>
  <c r="X59" i="74"/>
  <c r="X72" i="74"/>
  <c r="Y72" i="74"/>
  <c r="Z72" i="74"/>
  <c r="V72" i="74"/>
  <c r="W70" i="74"/>
  <c r="X70" i="74"/>
  <c r="V70" i="74"/>
  <c r="Z70" i="74"/>
  <c r="Y70" i="74"/>
  <c r="V158" i="74"/>
  <c r="W158" i="74"/>
  <c r="X158" i="74"/>
  <c r="Y158" i="74"/>
  <c r="Z8" i="74"/>
  <c r="X8" i="74"/>
  <c r="Y8" i="74"/>
  <c r="W12" i="74"/>
  <c r="V144" i="74"/>
  <c r="Y93" i="74"/>
  <c r="X26" i="74"/>
  <c r="V84" i="74"/>
  <c r="Y52" i="74"/>
  <c r="Y57" i="74"/>
  <c r="W57" i="74"/>
  <c r="V57" i="74"/>
  <c r="Z57" i="74"/>
  <c r="Z9" i="74"/>
  <c r="W9" i="74"/>
  <c r="X9" i="74"/>
  <c r="V9" i="74"/>
  <c r="X58" i="74"/>
  <c r="V58" i="74"/>
  <c r="W58" i="74"/>
  <c r="Y58" i="74"/>
  <c r="Z58" i="74"/>
  <c r="W32" i="74"/>
  <c r="X32" i="74"/>
  <c r="V56" i="74"/>
  <c r="W56" i="74"/>
  <c r="X56" i="74"/>
  <c r="Y56" i="74"/>
  <c r="Y89" i="74"/>
  <c r="W89" i="74"/>
  <c r="V81" i="74"/>
  <c r="W81" i="74"/>
  <c r="Y54" i="74"/>
  <c r="Z54" i="74"/>
  <c r="V54" i="74"/>
  <c r="W54" i="74"/>
  <c r="V65" i="74"/>
  <c r="Z65" i="74"/>
  <c r="X148" i="74"/>
  <c r="Y147" i="74"/>
  <c r="V32" i="74"/>
  <c r="V12" i="74"/>
  <c r="W72" i="74"/>
  <c r="W145" i="74"/>
  <c r="W53" i="74"/>
  <c r="H18" i="79"/>
  <c r="AP1" i="76"/>
  <c r="AQ1" i="76"/>
  <c r="AD1" i="76"/>
  <c r="AF1" i="76"/>
  <c r="AI1" i="76"/>
  <c r="AM1" i="76"/>
  <c r="AE1" i="76"/>
  <c r="AJ1" i="76"/>
  <c r="AG1" i="76"/>
  <c r="AK1" i="76"/>
  <c r="AC1" i="76"/>
  <c r="AH1" i="76"/>
  <c r="AL1" i="76"/>
  <c r="AN1" i="76"/>
  <c r="FW367" i="76"/>
  <c r="FS367" i="76"/>
  <c r="FO367" i="76"/>
  <c r="FK367" i="76"/>
  <c r="FG367" i="76"/>
  <c r="FC367" i="76"/>
  <c r="EY367" i="76"/>
  <c r="EU367" i="76"/>
  <c r="EQ367" i="76"/>
  <c r="EM367" i="76"/>
  <c r="EI367" i="76"/>
  <c r="EE367" i="76"/>
  <c r="EA367" i="76"/>
  <c r="DW367" i="76"/>
  <c r="DS367" i="76"/>
  <c r="DO367" i="76"/>
  <c r="DK367" i="76"/>
  <c r="DG367" i="76"/>
  <c r="DC367" i="76"/>
  <c r="CY367" i="76"/>
  <c r="CU367" i="76"/>
  <c r="CQ367" i="76"/>
  <c r="CM367" i="76"/>
  <c r="CI367" i="76"/>
  <c r="CE367" i="76"/>
  <c r="CA367" i="76"/>
  <c r="BW367" i="76"/>
  <c r="BS367" i="76"/>
  <c r="BO367" i="76"/>
  <c r="BK367" i="76"/>
  <c r="BG367" i="76"/>
  <c r="BC367" i="76"/>
  <c r="AY367" i="76"/>
  <c r="AU367" i="76"/>
  <c r="FW365" i="76"/>
  <c r="FS365" i="76"/>
  <c r="FO365" i="76"/>
  <c r="FK365" i="76"/>
  <c r="FG365" i="76"/>
  <c r="FC365" i="76"/>
  <c r="EY365" i="76"/>
  <c r="EU365" i="76"/>
  <c r="EQ365" i="76"/>
  <c r="EM365" i="76"/>
  <c r="EI365" i="76"/>
  <c r="EE365" i="76"/>
  <c r="EA365" i="76"/>
  <c r="DW365" i="76"/>
  <c r="DS365" i="76"/>
  <c r="DO365" i="76"/>
  <c r="DK365" i="76"/>
  <c r="DG365" i="76"/>
  <c r="DC365" i="76"/>
  <c r="CY365" i="76"/>
  <c r="CU365" i="76"/>
  <c r="CQ365" i="76"/>
  <c r="CM365" i="76"/>
  <c r="CI365" i="76"/>
  <c r="CE365" i="76"/>
  <c r="CA365" i="76"/>
  <c r="BW365" i="76"/>
  <c r="BS365" i="76"/>
  <c r="BO365" i="76"/>
  <c r="BK365" i="76"/>
  <c r="BG365" i="76"/>
  <c r="BC365" i="76"/>
  <c r="AY365" i="76"/>
  <c r="AU365" i="76"/>
  <c r="GB366" i="76"/>
  <c r="FW366" i="76"/>
  <c r="FR366" i="76"/>
  <c r="FL366" i="76"/>
  <c r="FG366" i="76"/>
  <c r="FB366" i="76"/>
  <c r="EV366" i="76"/>
  <c r="EQ366" i="76"/>
  <c r="EL366" i="76"/>
  <c r="EF366" i="76"/>
  <c r="EA366" i="76"/>
  <c r="DV366" i="76"/>
  <c r="DP366" i="76"/>
  <c r="DK366" i="76"/>
  <c r="DF366" i="76"/>
  <c r="CZ366" i="76"/>
  <c r="CU366" i="76"/>
  <c r="CP366" i="76"/>
  <c r="CJ366" i="76"/>
  <c r="CE366" i="76"/>
  <c r="BZ366" i="76"/>
  <c r="BT366" i="76"/>
  <c r="BO366" i="76"/>
  <c r="BJ366" i="76"/>
  <c r="BD366" i="76"/>
  <c r="AY366" i="76"/>
  <c r="AT366" i="76"/>
  <c r="AW366" i="76"/>
  <c r="BA366" i="76"/>
  <c r="BE366" i="76"/>
  <c r="BI366" i="76"/>
  <c r="BM366" i="76"/>
  <c r="BQ366" i="76"/>
  <c r="BU366" i="76"/>
  <c r="BY366" i="76"/>
  <c r="CC366" i="76"/>
  <c r="CG366" i="76"/>
  <c r="CK366" i="76"/>
  <c r="CO366" i="76"/>
  <c r="CS366" i="76"/>
  <c r="CW366" i="76"/>
  <c r="DA366" i="76"/>
  <c r="DE366" i="76"/>
  <c r="DI366" i="76"/>
  <c r="DM366" i="76"/>
  <c r="DQ366" i="76"/>
  <c r="DU366" i="76"/>
  <c r="DY366" i="76"/>
  <c r="EC366" i="76"/>
  <c r="EG366" i="76"/>
  <c r="EK366" i="76"/>
  <c r="EO366" i="76"/>
  <c r="ES366" i="76"/>
  <c r="EW366" i="76"/>
  <c r="FA366" i="76"/>
  <c r="FE366" i="76"/>
  <c r="FI366" i="76"/>
  <c r="FM366" i="76"/>
  <c r="FQ366" i="76"/>
  <c r="FU366" i="76"/>
  <c r="FY366" i="76"/>
  <c r="FT366" i="76"/>
  <c r="FO366" i="76"/>
  <c r="FJ366" i="76"/>
  <c r="FD366" i="76"/>
  <c r="EY366" i="76"/>
  <c r="ET366" i="76"/>
  <c r="EN366" i="76"/>
  <c r="EI366" i="76"/>
  <c r="ED366" i="76"/>
  <c r="DX366" i="76"/>
  <c r="DS366" i="76"/>
  <c r="DN366" i="76"/>
  <c r="DH366" i="76"/>
  <c r="DC366" i="76"/>
  <c r="CX366" i="76"/>
  <c r="CR366" i="76"/>
  <c r="CM366" i="76"/>
  <c r="CH366" i="76"/>
  <c r="CB366" i="76"/>
  <c r="BW366" i="76"/>
  <c r="BR366" i="76"/>
  <c r="BL366" i="76"/>
  <c r="BG366" i="76"/>
  <c r="BB366" i="76"/>
  <c r="AV366" i="76"/>
  <c r="GB364" i="76"/>
  <c r="FW364" i="76"/>
  <c r="FR364" i="76"/>
  <c r="FL364" i="76"/>
  <c r="FG364" i="76"/>
  <c r="FB364" i="76"/>
  <c r="EV364" i="76"/>
  <c r="EQ364" i="76"/>
  <c r="EL364" i="76"/>
  <c r="EF364" i="76"/>
  <c r="EA364" i="76"/>
  <c r="DV364" i="76"/>
  <c r="DP364" i="76"/>
  <c r="DK364" i="76"/>
  <c r="DF364" i="76"/>
  <c r="CZ364" i="76"/>
  <c r="CU364" i="76"/>
  <c r="CP364" i="76"/>
  <c r="CJ364" i="76"/>
  <c r="CE364" i="76"/>
  <c r="BZ364" i="76"/>
  <c r="BT364" i="76"/>
  <c r="BO364" i="76"/>
  <c r="BJ364" i="76"/>
  <c r="BD364" i="76"/>
  <c r="AY364" i="76"/>
  <c r="AT364" i="76"/>
  <c r="AW364" i="76"/>
  <c r="BA364" i="76"/>
  <c r="BE364" i="76"/>
  <c r="BI364" i="76"/>
  <c r="BM364" i="76"/>
  <c r="BQ364" i="76"/>
  <c r="BU364" i="76"/>
  <c r="BY364" i="76"/>
  <c r="CC364" i="76"/>
  <c r="CG364" i="76"/>
  <c r="CK364" i="76"/>
  <c r="CO364" i="76"/>
  <c r="CS364" i="76"/>
  <c r="CW364" i="76"/>
  <c r="DA364" i="76"/>
  <c r="DE364" i="76"/>
  <c r="DI364" i="76"/>
  <c r="DM364" i="76"/>
  <c r="DQ364" i="76"/>
  <c r="DU364" i="76"/>
  <c r="DY364" i="76"/>
  <c r="EC364" i="76"/>
  <c r="EG364" i="76"/>
  <c r="EK364" i="76"/>
  <c r="EO364" i="76"/>
  <c r="ES364" i="76"/>
  <c r="EW364" i="76"/>
  <c r="FA364" i="76"/>
  <c r="FE364" i="76"/>
  <c r="FI364" i="76"/>
  <c r="FM364" i="76"/>
  <c r="FQ364" i="76"/>
  <c r="FU364" i="76"/>
  <c r="FY364" i="76"/>
  <c r="GA366" i="76"/>
  <c r="FP366" i="76"/>
  <c r="FF366" i="76"/>
  <c r="EU366" i="76"/>
  <c r="EJ366" i="76"/>
  <c r="DZ366" i="76"/>
  <c r="DO366" i="76"/>
  <c r="DD366" i="76"/>
  <c r="CT366" i="76"/>
  <c r="CI366" i="76"/>
  <c r="BX366" i="76"/>
  <c r="BN366" i="76"/>
  <c r="BC366" i="76"/>
  <c r="FZ364" i="76"/>
  <c r="FO364" i="76"/>
  <c r="FF364" i="76"/>
  <c r="EX364" i="76"/>
  <c r="EM364" i="76"/>
  <c r="ED364" i="76"/>
  <c r="DT364" i="76"/>
  <c r="DL364" i="76"/>
  <c r="DD364" i="76"/>
  <c r="CX364" i="76"/>
  <c r="CQ364" i="76"/>
  <c r="CI364" i="76"/>
  <c r="CB364" i="76"/>
  <c r="BV364" i="76"/>
  <c r="BN364" i="76"/>
  <c r="BG364" i="76"/>
  <c r="AZ364" i="76"/>
  <c r="DS364" i="76"/>
  <c r="DZ364" i="76"/>
  <c r="EH364" i="76"/>
  <c r="EN364" i="76"/>
  <c r="EU364" i="76"/>
  <c r="FC364" i="76"/>
  <c r="FJ364" i="76"/>
  <c r="FP364" i="76"/>
  <c r="FX364" i="76"/>
  <c r="FZ367" i="76"/>
  <c r="FM367" i="76"/>
  <c r="EZ367" i="76"/>
  <c r="EL367" i="76"/>
  <c r="EB367" i="76"/>
  <c r="DP367" i="76"/>
  <c r="DF367" i="76"/>
  <c r="CW367" i="76"/>
  <c r="CL367" i="76"/>
  <c r="CD367" i="76"/>
  <c r="BU367" i="76"/>
  <c r="BJ367" i="76"/>
  <c r="BA367" i="76"/>
  <c r="FV367" i="76"/>
  <c r="FH367" i="76"/>
  <c r="EW367" i="76"/>
  <c r="EK367" i="76"/>
  <c r="DV367" i="76"/>
  <c r="DM367" i="76"/>
  <c r="DE367" i="76"/>
  <c r="CT367" i="76"/>
  <c r="CK367" i="76"/>
  <c r="CB367" i="76"/>
  <c r="BQ367" i="76"/>
  <c r="BI367" i="76"/>
  <c r="AZ367" i="76"/>
  <c r="FR367" i="76"/>
  <c r="FF367" i="76"/>
  <c r="ET367" i="76"/>
  <c r="EF367" i="76"/>
  <c r="DU367" i="76"/>
  <c r="DL367" i="76"/>
  <c r="DA367" i="76"/>
  <c r="CR367" i="76"/>
  <c r="CJ367" i="76"/>
  <c r="BY367" i="76"/>
  <c r="BP367" i="76"/>
  <c r="BF367" i="76"/>
  <c r="AV367" i="76"/>
  <c r="AX367" i="76"/>
  <c r="BE367" i="76"/>
  <c r="BL367" i="76"/>
  <c r="BT367" i="76"/>
  <c r="BZ367" i="76"/>
  <c r="CG367" i="76"/>
  <c r="CO367" i="76"/>
  <c r="CV367" i="76"/>
  <c r="DB367" i="76"/>
  <c r="DJ367" i="76"/>
  <c r="DQ367" i="76"/>
  <c r="DY367" i="76"/>
  <c r="EJ367" i="76"/>
  <c r="ER367" i="76"/>
  <c r="FA367" i="76"/>
  <c r="FL367" i="76"/>
  <c r="FU367" i="76"/>
  <c r="AW367" i="76"/>
  <c r="BB367" i="76"/>
  <c r="BH367" i="76"/>
  <c r="BM367" i="76"/>
  <c r="BR367" i="76"/>
  <c r="BX367" i="76"/>
  <c r="CC367" i="76"/>
  <c r="CH367" i="76"/>
  <c r="CN367" i="76"/>
  <c r="CS367" i="76"/>
  <c r="CX367" i="76"/>
  <c r="DD367" i="76"/>
  <c r="DI367" i="76"/>
  <c r="DN367" i="76"/>
  <c r="DT367" i="76"/>
  <c r="DZ367" i="76"/>
  <c r="EG367" i="76"/>
  <c r="EO367" i="76"/>
  <c r="EV367" i="76"/>
  <c r="FB367" i="76"/>
  <c r="FJ367" i="76"/>
  <c r="FQ367" i="76"/>
  <c r="FX367" i="76"/>
  <c r="DX367" i="76"/>
  <c r="EC367" i="76"/>
  <c r="EH367" i="76"/>
  <c r="EN367" i="76"/>
  <c r="ES367" i="76"/>
  <c r="EX367" i="76"/>
  <c r="FD367" i="76"/>
  <c r="FI367" i="76"/>
  <c r="FN367" i="76"/>
  <c r="FT367" i="76"/>
  <c r="FY367" i="76"/>
  <c r="GA367" i="76"/>
  <c r="EX365" i="76"/>
  <c r="DM365" i="76"/>
  <c r="CB365" i="76"/>
  <c r="BA365" i="76"/>
  <c r="BI365" i="76"/>
  <c r="BT365" i="76"/>
  <c r="CC365" i="76"/>
  <c r="CL365" i="76"/>
  <c r="CW365" i="76"/>
  <c r="DE365" i="76"/>
  <c r="DN365" i="76"/>
  <c r="DY365" i="76"/>
  <c r="EH365" i="76"/>
  <c r="EP365" i="76"/>
  <c r="FA365" i="76"/>
  <c r="FJ365" i="76"/>
  <c r="FT365" i="76"/>
  <c r="BB365" i="76"/>
  <c r="BM365" i="76"/>
  <c r="BV365" i="76"/>
  <c r="CD365" i="76"/>
  <c r="CO365" i="76"/>
  <c r="CX365" i="76"/>
  <c r="DH365" i="76"/>
  <c r="DR365" i="76"/>
  <c r="DZ365" i="76"/>
  <c r="EJ365" i="76"/>
  <c r="ET365" i="76"/>
  <c r="FD365" i="76"/>
  <c r="FL365" i="76"/>
  <c r="FV365" i="76"/>
  <c r="AV365" i="76"/>
  <c r="BF365" i="76"/>
  <c r="BN365" i="76"/>
  <c r="BX365" i="76"/>
  <c r="CH365" i="76"/>
  <c r="CR365" i="76"/>
  <c r="CZ365" i="76"/>
  <c r="DJ365" i="76"/>
  <c r="DT365" i="76"/>
  <c r="EC365" i="76"/>
  <c r="EN365" i="76"/>
  <c r="EV365" i="76"/>
  <c r="FE365" i="76"/>
  <c r="FP365" i="76"/>
  <c r="FY365" i="76"/>
  <c r="AW365" i="76"/>
  <c r="BD365" i="76"/>
  <c r="BL365" i="76"/>
  <c r="BR365" i="76"/>
  <c r="BY365" i="76"/>
  <c r="CG365" i="76"/>
  <c r="CN365" i="76"/>
  <c r="CT365" i="76"/>
  <c r="DB365" i="76"/>
  <c r="DI365" i="76"/>
  <c r="DP365" i="76"/>
  <c r="DX365" i="76"/>
  <c r="ED365" i="76"/>
  <c r="EK365" i="76"/>
  <c r="ES365" i="76"/>
  <c r="EZ365" i="76"/>
  <c r="FF365" i="76"/>
  <c r="FN365" i="76"/>
  <c r="FU365" i="76"/>
  <c r="GB365" i="76"/>
  <c r="AT365" i="76"/>
  <c r="AZ365" i="76"/>
  <c r="BE365" i="76"/>
  <c r="BJ365" i="76"/>
  <c r="BP365" i="76"/>
  <c r="BU365" i="76"/>
  <c r="BZ365" i="76"/>
  <c r="CF365" i="76"/>
  <c r="CK365" i="76"/>
  <c r="CP365" i="76"/>
  <c r="CV365" i="76"/>
  <c r="DA365" i="76"/>
  <c r="DF365" i="76"/>
  <c r="DL365" i="76"/>
  <c r="DQ365" i="76"/>
  <c r="DV365" i="76"/>
  <c r="EB365" i="76"/>
  <c r="EG365" i="76"/>
  <c r="EL365" i="76"/>
  <c r="ER365" i="76"/>
  <c r="EW365" i="76"/>
  <c r="FB365" i="76"/>
  <c r="FH365" i="76"/>
  <c r="FM365" i="76"/>
  <c r="FR365" i="76"/>
  <c r="FX365" i="76"/>
  <c r="GA365" i="76"/>
  <c r="FN366" i="76"/>
  <c r="ER366" i="76"/>
  <c r="EB366" i="76"/>
  <c r="DJ366" i="76"/>
  <c r="CN366" i="76"/>
  <c r="BV366" i="76"/>
  <c r="BF366" i="76"/>
  <c r="AZ366" i="76"/>
  <c r="BP366" i="76"/>
  <c r="CD366" i="76"/>
  <c r="CQ366" i="76"/>
  <c r="DG366" i="76"/>
  <c r="DT366" i="76"/>
  <c r="EH366" i="76"/>
  <c r="EX366" i="76"/>
  <c r="FK366" i="76"/>
  <c r="FX366" i="76"/>
  <c r="FZ366" i="76"/>
  <c r="GA364" i="76"/>
  <c r="FH364" i="76"/>
  <c r="ER364" i="76"/>
  <c r="EB364" i="76"/>
  <c r="DJ364" i="76"/>
  <c r="CY364" i="76"/>
  <c r="CM364" i="76"/>
  <c r="BX364" i="76"/>
  <c r="BL364" i="76"/>
  <c r="BB364" i="76"/>
  <c r="AX364" i="76"/>
  <c r="BH364" i="76"/>
  <c r="BR364" i="76"/>
  <c r="CA364" i="76"/>
  <c r="CL364" i="76"/>
  <c r="CT364" i="76"/>
  <c r="DC364" i="76"/>
  <c r="DN364" i="76"/>
  <c r="DX364" i="76"/>
  <c r="EJ364" i="76"/>
  <c r="EY364" i="76"/>
  <c r="FK364" i="76"/>
  <c r="FV364" i="76"/>
  <c r="FE367" i="76"/>
  <c r="CF367" i="76"/>
  <c r="FI365" i="76"/>
  <c r="CJ365" i="76"/>
  <c r="AX365" i="76"/>
  <c r="DD365" i="76"/>
  <c r="BQ365" i="76"/>
  <c r="DU365" i="76"/>
  <c r="FQ365" i="76"/>
  <c r="FZ365" i="76"/>
  <c r="ED367" i="76"/>
  <c r="BV367" i="76"/>
  <c r="BD367" i="76"/>
  <c r="DH367" i="76"/>
  <c r="FP367" i="76"/>
  <c r="BN367" i="76"/>
  <c r="CZ367" i="76"/>
  <c r="EP367" i="76"/>
  <c r="EP366" i="76"/>
  <c r="DR366" i="76"/>
  <c r="CV366" i="76"/>
  <c r="BS366" i="76"/>
  <c r="AU366" i="76"/>
  <c r="EF365" i="76"/>
  <c r="FD364" i="76"/>
  <c r="DO364" i="76"/>
  <c r="CH364" i="76"/>
  <c r="BP364" i="76"/>
  <c r="AU364" i="76"/>
  <c r="BK364" i="76"/>
  <c r="CD364" i="76"/>
  <c r="CV364" i="76"/>
  <c r="DR364" i="76"/>
  <c r="ET364" i="76"/>
  <c r="CR364" i="76"/>
  <c r="DH364" i="76"/>
  <c r="EE364" i="76"/>
  <c r="EZ364" i="76"/>
  <c r="FT364" i="76"/>
  <c r="DR367" i="76"/>
  <c r="AT367" i="76"/>
  <c r="DG364" i="76"/>
  <c r="CF364" i="76"/>
  <c r="BF364" i="76"/>
  <c r="FS364" i="76"/>
  <c r="EI364" i="76"/>
  <c r="DB364" i="76"/>
  <c r="BW364" i="76"/>
  <c r="BC364" i="76"/>
  <c r="FN364" i="76"/>
  <c r="DW364" i="76"/>
  <c r="CN364" i="76"/>
  <c r="BS364" i="76"/>
  <c r="AV364" i="76"/>
  <c r="EO365" i="76"/>
  <c r="CL366" i="76"/>
  <c r="FC366" i="76"/>
  <c r="DB366" i="76"/>
  <c r="FV366" i="76"/>
  <c r="CA366" i="76"/>
  <c r="EM366" i="76"/>
  <c r="BK366" i="76"/>
  <c r="CY366" i="76"/>
  <c r="EE366" i="76"/>
  <c r="FH366" i="76"/>
  <c r="AX366" i="76"/>
  <c r="CF366" i="76"/>
  <c r="DL366" i="76"/>
  <c r="EZ366" i="76"/>
  <c r="FS366" i="76"/>
  <c r="BH366" i="76"/>
  <c r="CS365" i="76"/>
  <c r="GB367" i="76"/>
  <c r="L367" i="76"/>
  <c r="AR367" i="76"/>
  <c r="AI367" i="76"/>
  <c r="J367" i="76"/>
  <c r="R367" i="76"/>
  <c r="AS366" i="76"/>
  <c r="AM366" i="76"/>
  <c r="N366" i="76"/>
  <c r="AQ366" i="76"/>
  <c r="AB365" i="76"/>
  <c r="AR365" i="76"/>
  <c r="AC365" i="76"/>
  <c r="K365" i="76"/>
  <c r="J365" i="76"/>
  <c r="F365" i="76"/>
  <c r="AK365" i="76"/>
  <c r="X364" i="76"/>
  <c r="AF364" i="76"/>
  <c r="AS364" i="76"/>
  <c r="Z364" i="76"/>
  <c r="F364" i="76"/>
  <c r="AI364" i="76"/>
  <c r="G364" i="76"/>
  <c r="AR364" i="76"/>
  <c r="I364" i="76"/>
  <c r="T364" i="76"/>
  <c r="AG367" i="76"/>
  <c r="AN366" i="76"/>
  <c r="K366" i="76"/>
  <c r="AC366" i="76"/>
  <c r="L366" i="76"/>
  <c r="Y366" i="76"/>
  <c r="O366" i="76"/>
  <c r="V365" i="76"/>
  <c r="N365" i="76"/>
  <c r="AD364" i="76"/>
  <c r="AP364" i="76"/>
  <c r="AK364" i="76"/>
  <c r="H364" i="76"/>
  <c r="AP367" i="76"/>
  <c r="I367" i="76"/>
  <c r="AA367" i="76"/>
  <c r="N367" i="76"/>
  <c r="F367" i="76"/>
  <c r="Y367" i="76"/>
  <c r="Q367" i="76"/>
  <c r="P366" i="76"/>
  <c r="D366" i="76"/>
  <c r="X366" i="76"/>
  <c r="J366" i="76"/>
  <c r="AS365" i="76"/>
  <c r="AA365" i="76"/>
  <c r="R365" i="76"/>
  <c r="AD365" i="76"/>
  <c r="Q365" i="76"/>
  <c r="Z365" i="76"/>
  <c r="T365" i="76"/>
  <c r="U364" i="76"/>
  <c r="AJ364" i="76"/>
  <c r="AG364" i="76"/>
  <c r="AL364" i="76"/>
  <c r="G367" i="76"/>
  <c r="AD367" i="76"/>
  <c r="AN367" i="76"/>
  <c r="AL367" i="76"/>
  <c r="V366" i="76"/>
  <c r="AD366" i="76"/>
  <c r="E366" i="76"/>
  <c r="Z366" i="76"/>
  <c r="P365" i="76"/>
  <c r="S365" i="76"/>
  <c r="AN365" i="76"/>
  <c r="D365" i="76"/>
  <c r="P364" i="76"/>
  <c r="AE364" i="76"/>
  <c r="S364" i="76"/>
  <c r="R364" i="76"/>
  <c r="AA364" i="76"/>
  <c r="AJ367" i="76"/>
  <c r="V367" i="76"/>
  <c r="AS367" i="76"/>
  <c r="U367" i="76"/>
  <c r="M367" i="76"/>
  <c r="H366" i="76"/>
  <c r="AK366" i="76"/>
  <c r="M366" i="76"/>
  <c r="T366" i="76"/>
  <c r="AG366" i="76"/>
  <c r="F366" i="76"/>
  <c r="AI366" i="76"/>
  <c r="G366" i="76"/>
  <c r="AR366" i="76"/>
  <c r="AI365" i="76"/>
  <c r="AH365" i="76"/>
  <c r="AL365" i="76"/>
  <c r="Y365" i="76"/>
  <c r="X365" i="76"/>
  <c r="M365" i="76"/>
  <c r="E365" i="76"/>
  <c r="L365" i="76"/>
  <c r="W364" i="76"/>
  <c r="D364" i="76"/>
  <c r="L364" i="76"/>
  <c r="V364" i="76"/>
  <c r="AH364" i="76"/>
  <c r="AB364" i="76"/>
  <c r="T367" i="76"/>
  <c r="AF367" i="76"/>
  <c r="X367" i="76"/>
  <c r="P367" i="76"/>
  <c r="H367" i="76"/>
  <c r="Q366" i="76"/>
  <c r="AJ366" i="76"/>
  <c r="AB366" i="76"/>
  <c r="W366" i="76"/>
  <c r="AF366" i="76"/>
  <c r="G365" i="76"/>
  <c r="O365" i="76"/>
  <c r="I365" i="76"/>
  <c r="AQ364" i="76"/>
  <c r="O364" i="76"/>
  <c r="Q364" i="76"/>
  <c r="AC364" i="76"/>
  <c r="AB367" i="76"/>
  <c r="D367" i="76"/>
  <c r="AH367" i="76"/>
  <c r="AK367" i="76"/>
  <c r="AE367" i="76"/>
  <c r="AC367" i="76"/>
  <c r="S366" i="76"/>
  <c r="AL366" i="76"/>
  <c r="U366" i="76"/>
  <c r="AP366" i="76"/>
  <c r="I366" i="76"/>
  <c r="H365" i="76"/>
  <c r="AP365" i="76"/>
  <c r="AG365" i="76"/>
  <c r="U365" i="76"/>
  <c r="AF365" i="76"/>
  <c r="AM365" i="76"/>
  <c r="AE365" i="76"/>
  <c r="W365" i="76"/>
  <c r="AM364" i="76"/>
  <c r="M364" i="76"/>
  <c r="AN364" i="76"/>
  <c r="J364" i="76"/>
  <c r="Y364" i="76"/>
  <c r="Z367" i="76"/>
  <c r="AQ367" i="76"/>
  <c r="E367" i="76"/>
  <c r="S367" i="76"/>
  <c r="AM367" i="76"/>
  <c r="W367" i="76"/>
  <c r="O367" i="76"/>
  <c r="K367" i="76"/>
  <c r="AE366" i="76"/>
  <c r="AH366" i="76"/>
  <c r="R366" i="76"/>
  <c r="AA366" i="76"/>
  <c r="AJ365" i="76"/>
  <c r="AQ365" i="76"/>
  <c r="E364" i="76"/>
  <c r="N364" i="76"/>
  <c r="K364" i="76"/>
  <c r="G18" i="79"/>
  <c r="S16" i="81"/>
  <c r="H10" i="68"/>
  <c r="G11" i="68"/>
  <c r="G9" i="83" s="1"/>
  <c r="G13" i="68"/>
  <c r="G11" i="83" s="1"/>
  <c r="E18" i="79"/>
  <c r="E19" i="79" s="1"/>
  <c r="E20" i="79" s="1"/>
  <c r="D19" i="79"/>
  <c r="D20" i="79" s="1"/>
  <c r="F18" i="79"/>
  <c r="I18" i="79"/>
  <c r="H33" i="74"/>
  <c r="H19" i="74"/>
  <c r="H27" i="74"/>
  <c r="H139" i="74"/>
  <c r="H44" i="74"/>
  <c r="H12" i="74"/>
  <c r="H47" i="74"/>
  <c r="H48" i="74"/>
  <c r="H18" i="74"/>
  <c r="H66" i="74"/>
  <c r="H73" i="74"/>
  <c r="H63" i="74"/>
  <c r="H23" i="74"/>
  <c r="H142" i="74"/>
  <c r="H46" i="74"/>
  <c r="H69" i="74"/>
  <c r="H78" i="74"/>
  <c r="H166" i="74"/>
  <c r="H165" i="74"/>
  <c r="H45" i="74"/>
  <c r="H20" i="74"/>
  <c r="H36" i="74"/>
  <c r="H140" i="74"/>
  <c r="H39" i="74"/>
  <c r="H50" i="74"/>
  <c r="H43" i="74"/>
  <c r="H159" i="74"/>
  <c r="H83" i="74"/>
  <c r="H26" i="74"/>
  <c r="H88" i="74"/>
  <c r="H164" i="74"/>
  <c r="H34" i="74"/>
  <c r="H52" i="74"/>
  <c r="H49" i="74"/>
  <c r="H31" i="74"/>
  <c r="H145" i="74"/>
  <c r="H143" i="74"/>
  <c r="H90" i="74"/>
  <c r="O90" i="74" s="1"/>
  <c r="H35" i="74"/>
  <c r="H94" i="74"/>
  <c r="H51" i="74"/>
  <c r="H25" i="74"/>
  <c r="H28" i="74"/>
  <c r="H41" i="74"/>
  <c r="H30" i="74"/>
  <c r="H55" i="74"/>
  <c r="H161" i="74"/>
  <c r="H163" i="74"/>
  <c r="H92" i="74"/>
  <c r="H85" i="74"/>
  <c r="H148" i="74"/>
  <c r="H17" i="74"/>
  <c r="H15" i="74"/>
  <c r="H82" i="74"/>
  <c r="H58" i="74"/>
  <c r="H160" i="74"/>
  <c r="H13" i="74"/>
  <c r="H62" i="74"/>
  <c r="H11" i="74"/>
  <c r="H64" i="74"/>
  <c r="H42" i="74"/>
  <c r="H9" i="74"/>
  <c r="H8" i="74"/>
  <c r="H32" i="74"/>
  <c r="H67" i="74"/>
  <c r="H77" i="74"/>
  <c r="H16" i="74"/>
  <c r="H144" i="74"/>
  <c r="H87" i="74"/>
  <c r="H38" i="74"/>
  <c r="H56" i="74"/>
  <c r="H84" i="74"/>
  <c r="H59" i="74"/>
  <c r="H53" i="74"/>
  <c r="H21" i="74"/>
  <c r="H157" i="74"/>
  <c r="H167" i="74"/>
  <c r="H162" i="74"/>
  <c r="H37" i="74"/>
  <c r="H68" i="74"/>
  <c r="H54" i="74"/>
  <c r="H65" i="74"/>
  <c r="H70" i="74"/>
  <c r="H147" i="74"/>
  <c r="H89" i="74"/>
  <c r="H93" i="74"/>
  <c r="H86" i="74"/>
  <c r="H72" i="74"/>
  <c r="H57" i="74"/>
  <c r="H24" i="74"/>
  <c r="H10" i="74"/>
  <c r="H29" i="74"/>
  <c r="H158" i="74"/>
  <c r="H91" i="74"/>
  <c r="H60" i="74"/>
  <c r="H71" i="74"/>
  <c r="H22" i="74"/>
  <c r="H40" i="74"/>
  <c r="H81" i="74"/>
  <c r="AG110" i="74" l="1"/>
  <c r="AH110" i="74" s="1"/>
  <c r="AI110" i="74" s="1"/>
  <c r="AJ110" i="74" s="1"/>
  <c r="AK110" i="74" s="1"/>
  <c r="AL110" i="74" s="1"/>
  <c r="AM110" i="74" s="1"/>
  <c r="AP121" i="74"/>
  <c r="AP156" i="74"/>
  <c r="AP105" i="74"/>
  <c r="AI112" i="74"/>
  <c r="AJ112" i="74" s="1"/>
  <c r="AK112" i="74" s="1"/>
  <c r="AL112" i="74" s="1"/>
  <c r="AM112" i="74" s="1"/>
  <c r="AK74" i="74"/>
  <c r="AL74" i="74" s="1"/>
  <c r="AM74" i="74" s="1"/>
  <c r="AG101" i="74"/>
  <c r="AH101" i="74" s="1"/>
  <c r="AI101" i="74" s="1"/>
  <c r="AJ101" i="74" s="1"/>
  <c r="AK101" i="74" s="1"/>
  <c r="AL101" i="74" s="1"/>
  <c r="AM101" i="74" s="1"/>
  <c r="AH103" i="74"/>
  <c r="AI103" i="74" s="1"/>
  <c r="AJ103" i="74" s="1"/>
  <c r="AK103" i="74" s="1"/>
  <c r="AL103" i="74" s="1"/>
  <c r="AM103" i="74" s="1"/>
  <c r="AM113" i="74"/>
  <c r="AM137" i="74"/>
  <c r="AG155" i="74"/>
  <c r="AH155" i="74" s="1"/>
  <c r="AI155" i="74" s="1"/>
  <c r="AJ155" i="74" s="1"/>
  <c r="AK155" i="74" s="1"/>
  <c r="AL155" i="74" s="1"/>
  <c r="AM155" i="74" s="1"/>
  <c r="AG167" i="74"/>
  <c r="AH167" i="74" s="1"/>
  <c r="AI167" i="74" s="1"/>
  <c r="AJ167" i="74" s="1"/>
  <c r="AK167" i="74" s="1"/>
  <c r="AL167" i="74" s="1"/>
  <c r="AM167" i="74" s="1"/>
  <c r="AG166" i="74"/>
  <c r="AH166" i="74" s="1"/>
  <c r="AI166" i="74" s="1"/>
  <c r="AJ166" i="74" s="1"/>
  <c r="AK166" i="74" s="1"/>
  <c r="AL166" i="74" s="1"/>
  <c r="AM166" i="74" s="1"/>
  <c r="AO165" i="74"/>
  <c r="AF165" i="74"/>
  <c r="AG165" i="74" s="1"/>
  <c r="AH165" i="74" s="1"/>
  <c r="AI165" i="74" s="1"/>
  <c r="AJ165" i="74" s="1"/>
  <c r="AK165" i="74" s="1"/>
  <c r="AL165" i="74" s="1"/>
  <c r="AM165" i="74" s="1"/>
  <c r="AO164" i="74"/>
  <c r="AF164" i="74"/>
  <c r="AG164" i="74" s="1"/>
  <c r="AH164" i="74" s="1"/>
  <c r="AI164" i="74" s="1"/>
  <c r="AJ164" i="74" s="1"/>
  <c r="AK164" i="74" s="1"/>
  <c r="AL164" i="74" s="1"/>
  <c r="AM164" i="74" s="1"/>
  <c r="AO163" i="74"/>
  <c r="AF163" i="74"/>
  <c r="AG163" i="74" s="1"/>
  <c r="AH163" i="74" s="1"/>
  <c r="AI163" i="74" s="1"/>
  <c r="AJ163" i="74" s="1"/>
  <c r="AK163" i="74" s="1"/>
  <c r="AL163" i="74" s="1"/>
  <c r="AM163" i="74" s="1"/>
  <c r="AO162" i="74"/>
  <c r="AF162" i="74"/>
  <c r="AG162" i="74" s="1"/>
  <c r="AH162" i="74" s="1"/>
  <c r="AI162" i="74" s="1"/>
  <c r="AJ162" i="74" s="1"/>
  <c r="AK162" i="74" s="1"/>
  <c r="AL162" i="74" s="1"/>
  <c r="AM162" i="74" s="1"/>
  <c r="AG161" i="74"/>
  <c r="AH161" i="74" s="1"/>
  <c r="AI161" i="74" s="1"/>
  <c r="AJ161" i="74" s="1"/>
  <c r="AK161" i="74" s="1"/>
  <c r="AL161" i="74" s="1"/>
  <c r="AM161" i="74" s="1"/>
  <c r="AG160" i="74"/>
  <c r="AH160" i="74" s="1"/>
  <c r="AI160" i="74" s="1"/>
  <c r="AJ160" i="74" s="1"/>
  <c r="AK160" i="74" s="1"/>
  <c r="AL160" i="74" s="1"/>
  <c r="AM160" i="74" s="1"/>
  <c r="AG152" i="74"/>
  <c r="AH152" i="74" s="1"/>
  <c r="AI152" i="74" s="1"/>
  <c r="AJ152" i="74" s="1"/>
  <c r="AK152" i="74" s="1"/>
  <c r="AL152" i="74" s="1"/>
  <c r="AM152" i="74" s="1"/>
  <c r="AP152" i="74"/>
  <c r="AO152" i="74"/>
  <c r="AH79" i="74"/>
  <c r="AI79" i="74" s="1"/>
  <c r="AJ79" i="74" s="1"/>
  <c r="AK79" i="74" s="1"/>
  <c r="AL79" i="74" s="1"/>
  <c r="AM79" i="74" s="1"/>
  <c r="AO14" i="74"/>
  <c r="AL61" i="74"/>
  <c r="AM61" i="74" s="1"/>
  <c r="AP14" i="74"/>
  <c r="AL108" i="74"/>
  <c r="AM108" i="74" s="1"/>
  <c r="AG29" i="74"/>
  <c r="AH29" i="74" s="1"/>
  <c r="AI29" i="74" s="1"/>
  <c r="AJ29" i="74" s="1"/>
  <c r="AK29" i="74" s="1"/>
  <c r="AL29" i="74" s="1"/>
  <c r="AM29" i="74" s="1"/>
  <c r="AP28" i="74"/>
  <c r="AO28" i="74"/>
  <c r="AP150" i="74"/>
  <c r="AF150" i="74"/>
  <c r="AG150" i="74" s="1"/>
  <c r="AH150" i="74" s="1"/>
  <c r="AI150" i="74" s="1"/>
  <c r="AJ150" i="74" s="1"/>
  <c r="AK150" i="74" s="1"/>
  <c r="AL150" i="74" s="1"/>
  <c r="AM150" i="74" s="1"/>
  <c r="AO33" i="74"/>
  <c r="AP20" i="74"/>
  <c r="AF20" i="74"/>
  <c r="AG20" i="74" s="1"/>
  <c r="AH20" i="74" s="1"/>
  <c r="AI20" i="74" s="1"/>
  <c r="AJ20" i="74" s="1"/>
  <c r="AP17" i="74"/>
  <c r="AG14" i="74"/>
  <c r="AH14" i="74" s="1"/>
  <c r="AI14" i="74" s="1"/>
  <c r="AJ14" i="74" s="1"/>
  <c r="AK14" i="74" s="1"/>
  <c r="AL14" i="74" s="1"/>
  <c r="AM14" i="74" s="1"/>
  <c r="AG153" i="74"/>
  <c r="AH153" i="74" s="1"/>
  <c r="AI153" i="74" s="1"/>
  <c r="AJ153" i="74" s="1"/>
  <c r="AK153" i="74" s="1"/>
  <c r="AL153" i="74" s="1"/>
  <c r="AM153" i="74" s="1"/>
  <c r="AO153" i="74"/>
  <c r="AG17" i="74"/>
  <c r="AH17" i="74" s="1"/>
  <c r="AI17" i="74" s="1"/>
  <c r="AJ17" i="74" s="1"/>
  <c r="AK17" i="74" s="1"/>
  <c r="AL17" i="74" s="1"/>
  <c r="AM17" i="74" s="1"/>
  <c r="AP153" i="74"/>
  <c r="AO17" i="74"/>
  <c r="AP149" i="74"/>
  <c r="AP33" i="74"/>
  <c r="AF149" i="74"/>
  <c r="AG149" i="74" s="1"/>
  <c r="AH149" i="74" s="1"/>
  <c r="AI149" i="74" s="1"/>
  <c r="AJ149" i="74" s="1"/>
  <c r="AK149" i="74" s="1"/>
  <c r="AL149" i="74" s="1"/>
  <c r="AM149" i="74" s="1"/>
  <c r="AG33" i="74"/>
  <c r="AH33" i="74" s="1"/>
  <c r="AI33" i="74" s="1"/>
  <c r="AJ33" i="74" s="1"/>
  <c r="AK33" i="74" s="1"/>
  <c r="AL33" i="74" s="1"/>
  <c r="AM33" i="74" s="1"/>
  <c r="AO11" i="74"/>
  <c r="AP80" i="74"/>
  <c r="AP160" i="74"/>
  <c r="AP167" i="74"/>
  <c r="AP11" i="74"/>
  <c r="AF76" i="74"/>
  <c r="AG76" i="74" s="1"/>
  <c r="AH76" i="74" s="1"/>
  <c r="AI76" i="74" s="1"/>
  <c r="AJ76" i="74" s="1"/>
  <c r="AK76" i="74" s="1"/>
  <c r="AL76" i="74" s="1"/>
  <c r="AM76" i="74" s="1"/>
  <c r="AP166" i="74"/>
  <c r="AO79" i="74"/>
  <c r="AG11" i="74"/>
  <c r="AH11" i="74" s="1"/>
  <c r="AI11" i="74" s="1"/>
  <c r="AJ11" i="74" s="1"/>
  <c r="AK11" i="74" s="1"/>
  <c r="AL11" i="74" s="1"/>
  <c r="AM11" i="74" s="1"/>
  <c r="AF80" i="74"/>
  <c r="AG80" i="74" s="1"/>
  <c r="AH80" i="74" s="1"/>
  <c r="AI80" i="74" s="1"/>
  <c r="AJ80" i="74" s="1"/>
  <c r="AK80" i="74" s="1"/>
  <c r="AL80" i="74" s="1"/>
  <c r="AM80" i="74" s="1"/>
  <c r="AO167" i="74"/>
  <c r="AP79" i="74"/>
  <c r="AP162" i="74"/>
  <c r="AO76" i="74"/>
  <c r="AO80" i="74"/>
  <c r="AO166" i="74"/>
  <c r="AP163" i="74"/>
  <c r="AP165" i="74"/>
  <c r="AP161" i="74"/>
  <c r="AP164" i="74"/>
  <c r="O81" i="74"/>
  <c r="O40" i="74"/>
  <c r="O71" i="74"/>
  <c r="O60" i="74"/>
  <c r="O91" i="74"/>
  <c r="O158" i="74"/>
  <c r="O72" i="74"/>
  <c r="O86" i="74"/>
  <c r="O93" i="74"/>
  <c r="O89" i="74"/>
  <c r="O147" i="74"/>
  <c r="O70" i="74"/>
  <c r="O65" i="74"/>
  <c r="O54" i="74"/>
  <c r="O68" i="74"/>
  <c r="O53" i="74"/>
  <c r="K73" i="75" s="1"/>
  <c r="O59" i="74"/>
  <c r="O84" i="74"/>
  <c r="O56" i="74"/>
  <c r="O87" i="74"/>
  <c r="O144" i="74"/>
  <c r="O77" i="74"/>
  <c r="O67" i="74"/>
  <c r="O42" i="74"/>
  <c r="O64" i="74"/>
  <c r="K77" i="75" s="1"/>
  <c r="O62" i="74"/>
  <c r="O82" i="74"/>
  <c r="K74" i="75" s="1"/>
  <c r="O148" i="74"/>
  <c r="O85" i="74"/>
  <c r="O92" i="74"/>
  <c r="O41" i="74"/>
  <c r="O51" i="74"/>
  <c r="K76" i="75" s="1"/>
  <c r="O94" i="74"/>
  <c r="O143" i="74"/>
  <c r="O145" i="74"/>
  <c r="O49" i="74"/>
  <c r="O52" i="74"/>
  <c r="O88" i="74"/>
  <c r="O83" i="74"/>
  <c r="O159" i="74"/>
  <c r="O43" i="74"/>
  <c r="O39" i="74"/>
  <c r="O140" i="74"/>
  <c r="O45" i="74"/>
  <c r="O78" i="74"/>
  <c r="O69" i="74"/>
  <c r="O142" i="74"/>
  <c r="O63" i="74"/>
  <c r="O73" i="74"/>
  <c r="O66" i="74"/>
  <c r="AO160" i="74"/>
  <c r="AO161" i="74"/>
  <c r="AO29" i="74"/>
  <c r="AF19" i="74"/>
  <c r="AG19" i="74" s="1"/>
  <c r="AH19" i="74" s="1"/>
  <c r="AI19" i="74" s="1"/>
  <c r="AJ19" i="74" s="1"/>
  <c r="AK19" i="74" s="1"/>
  <c r="AL19" i="74" s="1"/>
  <c r="AM19" i="74" s="1"/>
  <c r="AP29" i="74"/>
  <c r="AO50" i="74"/>
  <c r="AP19" i="74"/>
  <c r="AP50" i="74"/>
  <c r="AG50" i="74"/>
  <c r="AH50" i="74" s="1"/>
  <c r="AI50" i="74" s="1"/>
  <c r="AJ50" i="74" s="1"/>
  <c r="AK50" i="74" s="1"/>
  <c r="AL50" i="74" s="1"/>
  <c r="AM50" i="74" s="1"/>
  <c r="AH132" i="74"/>
  <c r="AI132" i="74" s="1"/>
  <c r="AJ132" i="74" s="1"/>
  <c r="AK132" i="74" s="1"/>
  <c r="AL132" i="74" s="1"/>
  <c r="AM132" i="74" s="1"/>
  <c r="AF140" i="74"/>
  <c r="AG140" i="74" s="1"/>
  <c r="AH140" i="74" s="1"/>
  <c r="AI140" i="74" s="1"/>
  <c r="AJ140" i="74" s="1"/>
  <c r="AK140" i="74" s="1"/>
  <c r="AL140" i="74" s="1"/>
  <c r="AM140" i="74" s="1"/>
  <c r="AP140" i="74"/>
  <c r="AO140" i="74"/>
  <c r="AF12" i="74"/>
  <c r="AG12" i="74" s="1"/>
  <c r="AH12" i="74" s="1"/>
  <c r="AI12" i="74" s="1"/>
  <c r="AJ12" i="74" s="1"/>
  <c r="AK12" i="74" s="1"/>
  <c r="AL12" i="74" s="1"/>
  <c r="AM12" i="74" s="1"/>
  <c r="AP12" i="74"/>
  <c r="AO12" i="74"/>
  <c r="AP54" i="74"/>
  <c r="AO54" i="74"/>
  <c r="AF54" i="74"/>
  <c r="AG54" i="74" s="1"/>
  <c r="AH54" i="74" s="1"/>
  <c r="AI54" i="74" s="1"/>
  <c r="AJ54" i="74" s="1"/>
  <c r="AK54" i="74" s="1"/>
  <c r="AL54" i="74" s="1"/>
  <c r="AM54" i="74" s="1"/>
  <c r="AF58" i="74"/>
  <c r="AG58" i="74" s="1"/>
  <c r="AH58" i="74" s="1"/>
  <c r="AI58" i="74" s="1"/>
  <c r="AJ58" i="74" s="1"/>
  <c r="AK58" i="74" s="1"/>
  <c r="AL58" i="74" s="1"/>
  <c r="AM58" i="74" s="1"/>
  <c r="AP58" i="74"/>
  <c r="AO58" i="74"/>
  <c r="AP62" i="74"/>
  <c r="AO62" i="74"/>
  <c r="AF62" i="74"/>
  <c r="AG62" i="74" s="1"/>
  <c r="AH62" i="74" s="1"/>
  <c r="AI62" i="74" s="1"/>
  <c r="AJ62" i="74" s="1"/>
  <c r="AK62" i="74" s="1"/>
  <c r="AL62" i="74" s="1"/>
  <c r="AM62" i="74" s="1"/>
  <c r="AF145" i="74"/>
  <c r="AG145" i="74" s="1"/>
  <c r="AH145" i="74" s="1"/>
  <c r="AI145" i="74" s="1"/>
  <c r="AJ145" i="74" s="1"/>
  <c r="AK145" i="74" s="1"/>
  <c r="AL145" i="74" s="1"/>
  <c r="AM145" i="74" s="1"/>
  <c r="AP145" i="74"/>
  <c r="AO145" i="74"/>
  <c r="AP78" i="74"/>
  <c r="AO78" i="74"/>
  <c r="AF78" i="74"/>
  <c r="AG78" i="74" s="1"/>
  <c r="AH78" i="74" s="1"/>
  <c r="AI78" i="74" s="1"/>
  <c r="AJ78" i="74" s="1"/>
  <c r="AK78" i="74" s="1"/>
  <c r="AL78" i="74" s="1"/>
  <c r="AM78" i="74" s="1"/>
  <c r="AF42" i="74"/>
  <c r="AG42" i="74" s="1"/>
  <c r="AH42" i="74" s="1"/>
  <c r="AI42" i="74" s="1"/>
  <c r="AJ42" i="74" s="1"/>
  <c r="AK42" i="74" s="1"/>
  <c r="AL42" i="74" s="1"/>
  <c r="AM42" i="74" s="1"/>
  <c r="AO42" i="74"/>
  <c r="AP42" i="74"/>
  <c r="AP31" i="74"/>
  <c r="AO31" i="74"/>
  <c r="AF31" i="74"/>
  <c r="AG31" i="74" s="1"/>
  <c r="AH31" i="74" s="1"/>
  <c r="AI31" i="74" s="1"/>
  <c r="AJ31" i="74" s="1"/>
  <c r="AK31" i="74" s="1"/>
  <c r="AL31" i="74" s="1"/>
  <c r="AM31" i="74" s="1"/>
  <c r="AP32" i="74"/>
  <c r="AO32" i="74"/>
  <c r="AF32" i="74"/>
  <c r="AG32" i="74" s="1"/>
  <c r="AH32" i="74" s="1"/>
  <c r="AI32" i="74" s="1"/>
  <c r="AJ32" i="74" s="1"/>
  <c r="AK32" i="74" s="1"/>
  <c r="AL32" i="74" s="1"/>
  <c r="AM32" i="74" s="1"/>
  <c r="AF144" i="74"/>
  <c r="AG144" i="74" s="1"/>
  <c r="AH144" i="74" s="1"/>
  <c r="AI144" i="74" s="1"/>
  <c r="AJ144" i="74" s="1"/>
  <c r="AK144" i="74" s="1"/>
  <c r="AL144" i="74" s="1"/>
  <c r="AM144" i="74" s="1"/>
  <c r="AP144" i="74"/>
  <c r="AO144" i="74"/>
  <c r="AP72" i="74"/>
  <c r="AO72" i="74"/>
  <c r="AF72" i="74"/>
  <c r="AG72" i="74" s="1"/>
  <c r="AH72" i="74" s="1"/>
  <c r="AI72" i="74" s="1"/>
  <c r="AJ72" i="74" s="1"/>
  <c r="AK72" i="74" s="1"/>
  <c r="AL72" i="74" s="1"/>
  <c r="AM72" i="74" s="1"/>
  <c r="AF147" i="74"/>
  <c r="AG147" i="74" s="1"/>
  <c r="AH147" i="74" s="1"/>
  <c r="AI147" i="74" s="1"/>
  <c r="AJ147" i="74" s="1"/>
  <c r="AK147" i="74" s="1"/>
  <c r="AL147" i="74" s="1"/>
  <c r="AM147" i="74" s="1"/>
  <c r="AO147" i="74"/>
  <c r="AP147" i="74"/>
  <c r="AP41" i="74"/>
  <c r="AO41" i="74"/>
  <c r="AF41" i="74"/>
  <c r="AG41" i="74" s="1"/>
  <c r="AH41" i="74" s="1"/>
  <c r="AI41" i="74" s="1"/>
  <c r="AJ41" i="74" s="1"/>
  <c r="AK41" i="74" s="1"/>
  <c r="AL41" i="74" s="1"/>
  <c r="AM41" i="74" s="1"/>
  <c r="AF159" i="74"/>
  <c r="AG159" i="74" s="1"/>
  <c r="AH159" i="74" s="1"/>
  <c r="AI159" i="74" s="1"/>
  <c r="AJ159" i="74" s="1"/>
  <c r="AK159" i="74" s="1"/>
  <c r="AL159" i="74" s="1"/>
  <c r="AM159" i="74" s="1"/>
  <c r="AP159" i="74"/>
  <c r="AO159" i="74"/>
  <c r="AP25" i="74"/>
  <c r="AO25" i="74"/>
  <c r="AF25" i="74"/>
  <c r="AG25" i="74" s="1"/>
  <c r="AH25" i="74" s="1"/>
  <c r="AI25" i="74" s="1"/>
  <c r="AJ25" i="74" s="1"/>
  <c r="AK25" i="74" s="1"/>
  <c r="AL25" i="74" s="1"/>
  <c r="AM25" i="74" s="1"/>
  <c r="AF92" i="74"/>
  <c r="AG92" i="74" s="1"/>
  <c r="AH92" i="74" s="1"/>
  <c r="AI92" i="74" s="1"/>
  <c r="AJ92" i="74" s="1"/>
  <c r="AK92" i="74" s="1"/>
  <c r="AL92" i="74" s="1"/>
  <c r="AM92" i="74" s="1"/>
  <c r="AP92" i="74"/>
  <c r="AO92" i="74"/>
  <c r="AF82" i="74"/>
  <c r="AG82" i="74" s="1"/>
  <c r="AH82" i="74" s="1"/>
  <c r="AI82" i="74" s="1"/>
  <c r="AJ82" i="74" s="1"/>
  <c r="AK82" i="74" s="1"/>
  <c r="AL82" i="74" s="1"/>
  <c r="AM82" i="74" s="1"/>
  <c r="AP82" i="74"/>
  <c r="AO82" i="74"/>
  <c r="AP15" i="74"/>
  <c r="AO15" i="74"/>
  <c r="AF15" i="74"/>
  <c r="AG15" i="74" s="1"/>
  <c r="AH15" i="74" s="1"/>
  <c r="AI15" i="74" s="1"/>
  <c r="AJ15" i="74" s="1"/>
  <c r="AK15" i="74" s="1"/>
  <c r="AL15" i="74" s="1"/>
  <c r="AM15" i="74" s="1"/>
  <c r="AF83" i="74"/>
  <c r="AG83" i="74" s="1"/>
  <c r="AH83" i="74" s="1"/>
  <c r="AI83" i="74" s="1"/>
  <c r="AJ83" i="74" s="1"/>
  <c r="AK83" i="74" s="1"/>
  <c r="AL83" i="74" s="1"/>
  <c r="AM83" i="74" s="1"/>
  <c r="AO83" i="74"/>
  <c r="AP83" i="74"/>
  <c r="AP48" i="74"/>
  <c r="AF48" i="74"/>
  <c r="AG48" i="74" s="1"/>
  <c r="AH48" i="74" s="1"/>
  <c r="AI48" i="74" s="1"/>
  <c r="AJ48" i="74" s="1"/>
  <c r="AK48" i="74" s="1"/>
  <c r="AL48" i="74" s="1"/>
  <c r="AM48" i="74" s="1"/>
  <c r="AO48" i="74"/>
  <c r="AP56" i="74"/>
  <c r="AO56" i="74"/>
  <c r="AF56" i="74"/>
  <c r="AG56" i="74" s="1"/>
  <c r="AH56" i="74" s="1"/>
  <c r="AI56" i="74" s="1"/>
  <c r="AJ56" i="74" s="1"/>
  <c r="AK56" i="74" s="1"/>
  <c r="AL56" i="74" s="1"/>
  <c r="AM56" i="74" s="1"/>
  <c r="AF36" i="74"/>
  <c r="AG36" i="74" s="1"/>
  <c r="AH36" i="74" s="1"/>
  <c r="AI36" i="74" s="1"/>
  <c r="AJ36" i="74" s="1"/>
  <c r="AK36" i="74" s="1"/>
  <c r="AL36" i="74" s="1"/>
  <c r="AM36" i="74" s="1"/>
  <c r="AP36" i="74"/>
  <c r="AO36" i="74"/>
  <c r="AP26" i="74"/>
  <c r="AF26" i="74"/>
  <c r="AG26" i="74" s="1"/>
  <c r="AH26" i="74" s="1"/>
  <c r="AI26" i="74" s="1"/>
  <c r="AJ26" i="74" s="1"/>
  <c r="AK26" i="74" s="1"/>
  <c r="AL26" i="74" s="1"/>
  <c r="AM26" i="74" s="1"/>
  <c r="AO26" i="74"/>
  <c r="AO37" i="74"/>
  <c r="AF37" i="74"/>
  <c r="AG37" i="74" s="1"/>
  <c r="AH37" i="74" s="1"/>
  <c r="AI37" i="74" s="1"/>
  <c r="AJ37" i="74" s="1"/>
  <c r="AK37" i="74" s="1"/>
  <c r="AL37" i="74" s="1"/>
  <c r="AM37" i="74" s="1"/>
  <c r="AP37" i="74"/>
  <c r="AP63" i="74"/>
  <c r="AO63" i="74"/>
  <c r="AF63" i="74"/>
  <c r="AG63" i="74" s="1"/>
  <c r="AH63" i="74" s="1"/>
  <c r="AI63" i="74" s="1"/>
  <c r="AJ63" i="74" s="1"/>
  <c r="AK63" i="74" s="1"/>
  <c r="AL63" i="74" s="1"/>
  <c r="AM63" i="74" s="1"/>
  <c r="AP39" i="74"/>
  <c r="AO39" i="74"/>
  <c r="AF39" i="74"/>
  <c r="AG39" i="74" s="1"/>
  <c r="AH39" i="74" s="1"/>
  <c r="AI39" i="74" s="1"/>
  <c r="AJ39" i="74" s="1"/>
  <c r="AK39" i="74" s="1"/>
  <c r="AL39" i="74" s="1"/>
  <c r="AM39" i="74" s="1"/>
  <c r="AP47" i="74"/>
  <c r="AF47" i="74"/>
  <c r="AG47" i="74" s="1"/>
  <c r="AH47" i="74" s="1"/>
  <c r="AI47" i="74" s="1"/>
  <c r="AJ47" i="74" s="1"/>
  <c r="AK47" i="74" s="1"/>
  <c r="AL47" i="74" s="1"/>
  <c r="AM47" i="74" s="1"/>
  <c r="AO47" i="74"/>
  <c r="AP158" i="74"/>
  <c r="AO158" i="74"/>
  <c r="AF158" i="74"/>
  <c r="AG158" i="74" s="1"/>
  <c r="AH158" i="74" s="1"/>
  <c r="AI158" i="74" s="1"/>
  <c r="AJ158" i="74" s="1"/>
  <c r="AK158" i="74" s="1"/>
  <c r="AL158" i="74" s="1"/>
  <c r="AM158" i="74" s="1"/>
  <c r="AO69" i="74"/>
  <c r="AF69" i="74"/>
  <c r="AG69" i="74" s="1"/>
  <c r="AH69" i="74" s="1"/>
  <c r="AI69" i="74" s="1"/>
  <c r="AJ69" i="74" s="1"/>
  <c r="AK69" i="74" s="1"/>
  <c r="AL69" i="74" s="1"/>
  <c r="AM69" i="74" s="1"/>
  <c r="AP69" i="74"/>
  <c r="AP22" i="74"/>
  <c r="AO22" i="74"/>
  <c r="AF22" i="74"/>
  <c r="AG22" i="74" s="1"/>
  <c r="AH22" i="74" s="1"/>
  <c r="AI22" i="74" s="1"/>
  <c r="AJ22" i="74" s="1"/>
  <c r="AK22" i="74" s="1"/>
  <c r="AL22" i="74" s="1"/>
  <c r="AM22" i="74" s="1"/>
  <c r="AF91" i="74"/>
  <c r="AG91" i="74" s="1"/>
  <c r="AH91" i="74" s="1"/>
  <c r="AI91" i="74" s="1"/>
  <c r="AJ91" i="74" s="1"/>
  <c r="AK91" i="74" s="1"/>
  <c r="AL91" i="74" s="1"/>
  <c r="AM91" i="74" s="1"/>
  <c r="AO91" i="74"/>
  <c r="AP91" i="74"/>
  <c r="AP88" i="74"/>
  <c r="AO88" i="74"/>
  <c r="AF88" i="74"/>
  <c r="AG88" i="74" s="1"/>
  <c r="AH88" i="74" s="1"/>
  <c r="AI88" i="74" s="1"/>
  <c r="AJ88" i="74" s="1"/>
  <c r="AK88" i="74" s="1"/>
  <c r="AL88" i="74" s="1"/>
  <c r="AM88" i="74" s="1"/>
  <c r="AP27" i="74"/>
  <c r="AO27" i="74"/>
  <c r="AF27" i="74"/>
  <c r="AG27" i="74" s="1"/>
  <c r="AH27" i="74" s="1"/>
  <c r="AI27" i="74" s="1"/>
  <c r="AJ27" i="74" s="1"/>
  <c r="AK27" i="74" s="1"/>
  <c r="AL27" i="74" s="1"/>
  <c r="AM27" i="74" s="1"/>
  <c r="AO13" i="74"/>
  <c r="AF13" i="74"/>
  <c r="AG13" i="74" s="1"/>
  <c r="AH13" i="74" s="1"/>
  <c r="AI13" i="74" s="1"/>
  <c r="AJ13" i="74" s="1"/>
  <c r="AK13" i="74" s="1"/>
  <c r="AL13" i="74" s="1"/>
  <c r="AM13" i="74" s="1"/>
  <c r="AP13" i="74"/>
  <c r="AP23" i="74"/>
  <c r="AO23" i="74"/>
  <c r="AF23" i="74"/>
  <c r="AG23" i="74" s="1"/>
  <c r="AP81" i="74"/>
  <c r="AO81" i="74"/>
  <c r="AF81" i="74"/>
  <c r="AG81" i="74" s="1"/>
  <c r="AH81" i="74" s="1"/>
  <c r="AI81" i="74" s="1"/>
  <c r="AJ81" i="74" s="1"/>
  <c r="AK81" i="74" s="1"/>
  <c r="AL81" i="74" s="1"/>
  <c r="AM81" i="74" s="1"/>
  <c r="AO53" i="74"/>
  <c r="AF53" i="74"/>
  <c r="AG53" i="74" s="1"/>
  <c r="AH53" i="74" s="1"/>
  <c r="AI53" i="74" s="1"/>
  <c r="AJ53" i="74" s="1"/>
  <c r="AK53" i="74" s="1"/>
  <c r="AL53" i="74" s="1"/>
  <c r="AM53" i="74" s="1"/>
  <c r="AP53" i="74"/>
  <c r="AF52" i="74"/>
  <c r="AG52" i="74" s="1"/>
  <c r="AH52" i="74" s="1"/>
  <c r="AI52" i="74" s="1"/>
  <c r="AJ52" i="74" s="1"/>
  <c r="AK52" i="74" s="1"/>
  <c r="AL52" i="74" s="1"/>
  <c r="AM52" i="74" s="1"/>
  <c r="AP52" i="74"/>
  <c r="AO52" i="74"/>
  <c r="AP8" i="74"/>
  <c r="AO8" i="74"/>
  <c r="AF8" i="74"/>
  <c r="AG8" i="74" s="1"/>
  <c r="AH8" i="74" s="1"/>
  <c r="AI8" i="74" s="1"/>
  <c r="AJ8" i="74" s="1"/>
  <c r="AK8" i="74" s="1"/>
  <c r="AL8" i="74" s="1"/>
  <c r="AM8" i="74" s="1"/>
  <c r="AP86" i="74"/>
  <c r="AO86" i="74"/>
  <c r="AF86" i="74"/>
  <c r="AG86" i="74" s="1"/>
  <c r="AH86" i="74" s="1"/>
  <c r="AI86" i="74" s="1"/>
  <c r="AJ86" i="74" s="1"/>
  <c r="AK86" i="74" s="1"/>
  <c r="AL86" i="74" s="1"/>
  <c r="AM86" i="74" s="1"/>
  <c r="AP94" i="74"/>
  <c r="AO94" i="74"/>
  <c r="AF94" i="74"/>
  <c r="AG94" i="74" s="1"/>
  <c r="AH94" i="74" s="1"/>
  <c r="AI94" i="74" s="1"/>
  <c r="AJ94" i="74" s="1"/>
  <c r="AK94" i="74" s="1"/>
  <c r="AL94" i="74" s="1"/>
  <c r="AM94" i="74" s="1"/>
  <c r="AF60" i="74"/>
  <c r="AG60" i="74" s="1"/>
  <c r="AH60" i="74" s="1"/>
  <c r="AI60" i="74" s="1"/>
  <c r="AJ60" i="74" s="1"/>
  <c r="AK60" i="74" s="1"/>
  <c r="AL60" i="74" s="1"/>
  <c r="AM60" i="74" s="1"/>
  <c r="AP60" i="74"/>
  <c r="AO60" i="74"/>
  <c r="AF43" i="74"/>
  <c r="AG43" i="74" s="1"/>
  <c r="AH43" i="74" s="1"/>
  <c r="AI43" i="74" s="1"/>
  <c r="AJ43" i="74" s="1"/>
  <c r="AK43" i="74" s="1"/>
  <c r="AL43" i="74" s="1"/>
  <c r="AM43" i="74" s="1"/>
  <c r="AO43" i="74"/>
  <c r="AP43" i="74"/>
  <c r="AP64" i="74"/>
  <c r="AO64" i="74"/>
  <c r="AF64" i="74"/>
  <c r="AG64" i="74" s="1"/>
  <c r="AH64" i="74" s="1"/>
  <c r="AI64" i="74" s="1"/>
  <c r="AJ64" i="74" s="1"/>
  <c r="AK64" i="74" s="1"/>
  <c r="AL64" i="74" s="1"/>
  <c r="AM64" i="74" s="1"/>
  <c r="AF66" i="74"/>
  <c r="AG66" i="74" s="1"/>
  <c r="AH66" i="74" s="1"/>
  <c r="AI66" i="74" s="1"/>
  <c r="AJ66" i="74" s="1"/>
  <c r="AK66" i="74" s="1"/>
  <c r="AL66" i="74" s="1"/>
  <c r="AM66" i="74" s="1"/>
  <c r="AO66" i="74"/>
  <c r="AP66" i="74"/>
  <c r="AP89" i="74"/>
  <c r="AO89" i="74"/>
  <c r="AF89" i="74"/>
  <c r="AG89" i="74" s="1"/>
  <c r="AH89" i="74" s="1"/>
  <c r="AI89" i="74" s="1"/>
  <c r="AJ89" i="74" s="1"/>
  <c r="AK89" i="74" s="1"/>
  <c r="AL89" i="74" s="1"/>
  <c r="AM89" i="74" s="1"/>
  <c r="AP46" i="74"/>
  <c r="AF46" i="74"/>
  <c r="AG46" i="74" s="1"/>
  <c r="AH46" i="74" s="1"/>
  <c r="AI46" i="74" s="1"/>
  <c r="AJ46" i="74" s="1"/>
  <c r="AK46" i="74" s="1"/>
  <c r="AL46" i="74" s="1"/>
  <c r="AM46" i="74" s="1"/>
  <c r="AO46" i="74"/>
  <c r="AP38" i="74"/>
  <c r="AO38" i="74"/>
  <c r="AF38" i="74"/>
  <c r="AG38" i="74" s="1"/>
  <c r="AH38" i="74" s="1"/>
  <c r="AI38" i="74" s="1"/>
  <c r="AJ38" i="74" s="1"/>
  <c r="AK38" i="74" s="1"/>
  <c r="AL38" i="74" s="1"/>
  <c r="AM38" i="74" s="1"/>
  <c r="AP35" i="74"/>
  <c r="AO35" i="74"/>
  <c r="AF35" i="74"/>
  <c r="AG35" i="74" s="1"/>
  <c r="AH35" i="74" s="1"/>
  <c r="AI35" i="74" s="1"/>
  <c r="AJ35" i="74" s="1"/>
  <c r="AK35" i="74" s="1"/>
  <c r="AL35" i="74" s="1"/>
  <c r="AM35" i="74" s="1"/>
  <c r="AO18" i="74"/>
  <c r="AF18" i="74"/>
  <c r="AG18" i="74" s="1"/>
  <c r="AH18" i="74" s="1"/>
  <c r="AI18" i="74" s="1"/>
  <c r="AJ18" i="74" s="1"/>
  <c r="AK18" i="74" s="1"/>
  <c r="AL18" i="74" s="1"/>
  <c r="AM18" i="74" s="1"/>
  <c r="AP18" i="74"/>
  <c r="AP34" i="74"/>
  <c r="AF34" i="74"/>
  <c r="AG34" i="74" s="1"/>
  <c r="AH34" i="74" s="1"/>
  <c r="AI34" i="74" s="1"/>
  <c r="AJ34" i="74" s="1"/>
  <c r="AK34" i="74" s="1"/>
  <c r="AL34" i="74" s="1"/>
  <c r="AM34" i="74" s="1"/>
  <c r="AO34" i="74"/>
  <c r="AF84" i="74"/>
  <c r="AG84" i="74" s="1"/>
  <c r="AH84" i="74" s="1"/>
  <c r="AI84" i="74" s="1"/>
  <c r="AJ84" i="74" s="1"/>
  <c r="AK84" i="74" s="1"/>
  <c r="AL84" i="74" s="1"/>
  <c r="AM84" i="74" s="1"/>
  <c r="AP84" i="74"/>
  <c r="AO84" i="74"/>
  <c r="AO157" i="74"/>
  <c r="AF157" i="74"/>
  <c r="AG157" i="74" s="1"/>
  <c r="AH157" i="74" s="1"/>
  <c r="AI157" i="74" s="1"/>
  <c r="AJ157" i="74" s="1"/>
  <c r="AK157" i="74" s="1"/>
  <c r="AL157" i="74" s="1"/>
  <c r="AM157" i="74" s="1"/>
  <c r="AP157" i="74"/>
  <c r="AP10" i="74"/>
  <c r="AF10" i="74"/>
  <c r="AG10" i="74" s="1"/>
  <c r="AH10" i="74" s="1"/>
  <c r="AI10" i="74" s="1"/>
  <c r="AJ10" i="74" s="1"/>
  <c r="AK10" i="74" s="1"/>
  <c r="AL10" i="74" s="1"/>
  <c r="AM10" i="74" s="1"/>
  <c r="AO10" i="74"/>
  <c r="AF90" i="74"/>
  <c r="AG90" i="74" s="1"/>
  <c r="AH90" i="74" s="1"/>
  <c r="AI90" i="74" s="1"/>
  <c r="AJ90" i="74" s="1"/>
  <c r="AK90" i="74" s="1"/>
  <c r="AL90" i="74" s="1"/>
  <c r="AM90" i="74" s="1"/>
  <c r="AO90" i="74"/>
  <c r="AP90" i="74"/>
  <c r="AP55" i="74"/>
  <c r="AO55" i="74"/>
  <c r="AF55" i="74"/>
  <c r="AG55" i="74" s="1"/>
  <c r="AH55" i="74" s="1"/>
  <c r="AI55" i="74" s="1"/>
  <c r="AJ55" i="74" s="1"/>
  <c r="AK55" i="74" s="1"/>
  <c r="AL55" i="74" s="1"/>
  <c r="AM55" i="74" s="1"/>
  <c r="AO93" i="74"/>
  <c r="AF93" i="74"/>
  <c r="AG93" i="74" s="1"/>
  <c r="AH93" i="74" s="1"/>
  <c r="AI93" i="74" s="1"/>
  <c r="AJ93" i="74" s="1"/>
  <c r="AK93" i="74" s="1"/>
  <c r="AL93" i="74" s="1"/>
  <c r="AM93" i="74" s="1"/>
  <c r="AP93" i="74"/>
  <c r="AP71" i="74"/>
  <c r="AO71" i="74"/>
  <c r="AF71" i="74"/>
  <c r="AG71" i="74" s="1"/>
  <c r="AH71" i="74" s="1"/>
  <c r="AI71" i="74" s="1"/>
  <c r="AJ71" i="74" s="1"/>
  <c r="AK71" i="74" s="1"/>
  <c r="AL71" i="74" s="1"/>
  <c r="AM71" i="74" s="1"/>
  <c r="AF67" i="74"/>
  <c r="AG67" i="74" s="1"/>
  <c r="AH67" i="74" s="1"/>
  <c r="AI67" i="74" s="1"/>
  <c r="AJ67" i="74" s="1"/>
  <c r="AK67" i="74" s="1"/>
  <c r="AL67" i="74" s="1"/>
  <c r="AM67" i="74" s="1"/>
  <c r="AO67" i="74"/>
  <c r="AP67" i="74"/>
  <c r="AO45" i="74"/>
  <c r="AF45" i="74"/>
  <c r="AG45" i="74" s="1"/>
  <c r="AH45" i="74" s="1"/>
  <c r="AI45" i="74" s="1"/>
  <c r="AJ45" i="74" s="1"/>
  <c r="AK45" i="74" s="1"/>
  <c r="AL45" i="74" s="1"/>
  <c r="AM45" i="74" s="1"/>
  <c r="AP45" i="74"/>
  <c r="AP49" i="74"/>
  <c r="AF49" i="74"/>
  <c r="AG49" i="74" s="1"/>
  <c r="AH49" i="74" s="1"/>
  <c r="AI49" i="74" s="1"/>
  <c r="AJ49" i="74" s="1"/>
  <c r="AK49" i="74" s="1"/>
  <c r="AL49" i="74" s="1"/>
  <c r="AM49" i="74" s="1"/>
  <c r="AO49" i="74"/>
  <c r="AO77" i="74"/>
  <c r="AF77" i="74"/>
  <c r="AG77" i="74" s="1"/>
  <c r="AH77" i="74" s="1"/>
  <c r="AI77" i="74" s="1"/>
  <c r="AJ77" i="74" s="1"/>
  <c r="AK77" i="74" s="1"/>
  <c r="AL77" i="74" s="1"/>
  <c r="AM77" i="74" s="1"/>
  <c r="AP77" i="74"/>
  <c r="AP40" i="74"/>
  <c r="AO40" i="74"/>
  <c r="AF40" i="74"/>
  <c r="AG40" i="74" s="1"/>
  <c r="AH40" i="74" s="1"/>
  <c r="AI40" i="74" s="1"/>
  <c r="AJ40" i="74" s="1"/>
  <c r="AK40" i="74" s="1"/>
  <c r="AL40" i="74" s="1"/>
  <c r="AM40" i="74" s="1"/>
  <c r="AO21" i="74"/>
  <c r="AF21" i="74"/>
  <c r="AG21" i="74" s="1"/>
  <c r="AH21" i="74" s="1"/>
  <c r="AI21" i="74" s="1"/>
  <c r="AJ21" i="74" s="1"/>
  <c r="AK21" i="74" s="1"/>
  <c r="AL21" i="74" s="1"/>
  <c r="AM21" i="74" s="1"/>
  <c r="AP21" i="74"/>
  <c r="AF44" i="74"/>
  <c r="AG44" i="74" s="1"/>
  <c r="AH44" i="74" s="1"/>
  <c r="AI44" i="74" s="1"/>
  <c r="AJ44" i="74" s="1"/>
  <c r="AK44" i="74" s="1"/>
  <c r="AL44" i="74" s="1"/>
  <c r="AM44" i="74" s="1"/>
  <c r="AP44" i="74"/>
  <c r="AO44" i="74"/>
  <c r="AP30" i="74"/>
  <c r="AO30" i="74"/>
  <c r="AF30" i="74"/>
  <c r="AG30" i="74" s="1"/>
  <c r="AH30" i="74" s="1"/>
  <c r="AI30" i="74" s="1"/>
  <c r="AJ30" i="74" s="1"/>
  <c r="AK30" i="74" s="1"/>
  <c r="AL30" i="74" s="1"/>
  <c r="AM30" i="74" s="1"/>
  <c r="AP65" i="74"/>
  <c r="AO65" i="74"/>
  <c r="AF65" i="74"/>
  <c r="AG65" i="74" s="1"/>
  <c r="AH65" i="74" s="1"/>
  <c r="AI65" i="74" s="1"/>
  <c r="AJ65" i="74" s="1"/>
  <c r="AK65" i="74" s="1"/>
  <c r="AL65" i="74" s="1"/>
  <c r="AM65" i="74" s="1"/>
  <c r="AP70" i="74"/>
  <c r="AO70" i="74"/>
  <c r="AF70" i="74"/>
  <c r="AG70" i="74" s="1"/>
  <c r="AH70" i="74" s="1"/>
  <c r="AI70" i="74" s="1"/>
  <c r="AJ70" i="74" s="1"/>
  <c r="AK70" i="74" s="1"/>
  <c r="AL70" i="74" s="1"/>
  <c r="AM70" i="74" s="1"/>
  <c r="AF59" i="74"/>
  <c r="AG59" i="74" s="1"/>
  <c r="AH59" i="74" s="1"/>
  <c r="AI59" i="74" s="1"/>
  <c r="AJ59" i="74" s="1"/>
  <c r="AK59" i="74" s="1"/>
  <c r="AL59" i="74" s="1"/>
  <c r="AM59" i="74" s="1"/>
  <c r="AO59" i="74"/>
  <c r="AP59" i="74"/>
  <c r="AP143" i="74"/>
  <c r="AO143" i="74"/>
  <c r="AF143" i="74"/>
  <c r="AG143" i="74" s="1"/>
  <c r="AH143" i="74" s="1"/>
  <c r="AI143" i="74" s="1"/>
  <c r="AJ143" i="74" s="1"/>
  <c r="AK143" i="74" s="1"/>
  <c r="AL143" i="74" s="1"/>
  <c r="AM143" i="74" s="1"/>
  <c r="AF148" i="74"/>
  <c r="AG148" i="74" s="1"/>
  <c r="AH148" i="74" s="1"/>
  <c r="AI148" i="74" s="1"/>
  <c r="AJ148" i="74" s="1"/>
  <c r="AK148" i="74" s="1"/>
  <c r="AL148" i="74" s="1"/>
  <c r="AM148" i="74" s="1"/>
  <c r="AP148" i="74"/>
  <c r="AO148" i="74"/>
  <c r="AF68" i="74"/>
  <c r="AG68" i="74" s="1"/>
  <c r="AH68" i="74" s="1"/>
  <c r="AI68" i="74" s="1"/>
  <c r="AJ68" i="74" s="1"/>
  <c r="AK68" i="74" s="1"/>
  <c r="AL68" i="74" s="1"/>
  <c r="AM68" i="74" s="1"/>
  <c r="AP68" i="74"/>
  <c r="AO68" i="74"/>
  <c r="AP73" i="74"/>
  <c r="AO73" i="74"/>
  <c r="AF73" i="74"/>
  <c r="AG73" i="74" s="1"/>
  <c r="AH73" i="74" s="1"/>
  <c r="AI73" i="74" s="1"/>
  <c r="AJ73" i="74" s="1"/>
  <c r="AK73" i="74" s="1"/>
  <c r="AL73" i="74" s="1"/>
  <c r="AM73" i="74" s="1"/>
  <c r="AP142" i="74"/>
  <c r="AO142" i="74"/>
  <c r="AF142" i="74"/>
  <c r="AG142" i="74" s="1"/>
  <c r="AH142" i="74" s="1"/>
  <c r="AI142" i="74" s="1"/>
  <c r="AJ142" i="74" s="1"/>
  <c r="AK142" i="74" s="1"/>
  <c r="AL142" i="74" s="1"/>
  <c r="AM142" i="74" s="1"/>
  <c r="AP7" i="74"/>
  <c r="AF7" i="74"/>
  <c r="AG7" i="74" s="1"/>
  <c r="AH7" i="74" s="1"/>
  <c r="AI7" i="74" s="1"/>
  <c r="AJ7" i="74" s="1"/>
  <c r="AK7" i="74" s="1"/>
  <c r="AL7" i="74" s="1"/>
  <c r="AM7" i="74" s="1"/>
  <c r="AO7" i="74"/>
  <c r="AG28" i="74"/>
  <c r="AH28" i="74" s="1"/>
  <c r="AI28" i="74" s="1"/>
  <c r="AJ28" i="74" s="1"/>
  <c r="AK28" i="74" s="1"/>
  <c r="AL28" i="74" s="1"/>
  <c r="AM28" i="74" s="1"/>
  <c r="AF9" i="74"/>
  <c r="AG9" i="74" s="1"/>
  <c r="AH9" i="74" s="1"/>
  <c r="AI9" i="74" s="1"/>
  <c r="AJ9" i="74" s="1"/>
  <c r="AK9" i="74" s="1"/>
  <c r="AL9" i="74" s="1"/>
  <c r="AM9" i="74" s="1"/>
  <c r="AP9" i="74"/>
  <c r="AO9" i="74"/>
  <c r="AP57" i="74"/>
  <c r="AO57" i="74"/>
  <c r="AF57" i="74"/>
  <c r="AG57" i="74" s="1"/>
  <c r="AH57" i="74" s="1"/>
  <c r="AI57" i="74" s="1"/>
  <c r="AJ57" i="74" s="1"/>
  <c r="AK57" i="74" s="1"/>
  <c r="AL57" i="74" s="1"/>
  <c r="AM57" i="74" s="1"/>
  <c r="AF139" i="74"/>
  <c r="AG139" i="74" s="1"/>
  <c r="AH139" i="74" s="1"/>
  <c r="AI139" i="74" s="1"/>
  <c r="AJ139" i="74" s="1"/>
  <c r="AK139" i="74" s="1"/>
  <c r="AL139" i="74" s="1"/>
  <c r="AM139" i="74" s="1"/>
  <c r="AP139" i="74"/>
  <c r="AO139" i="74"/>
  <c r="AP24" i="74"/>
  <c r="AO24" i="74"/>
  <c r="AF24" i="74"/>
  <c r="AG24" i="74" s="1"/>
  <c r="AH24" i="74" s="1"/>
  <c r="AI24" i="74" s="1"/>
  <c r="AJ24" i="74" s="1"/>
  <c r="AK24" i="74" s="1"/>
  <c r="AL24" i="74" s="1"/>
  <c r="AM24" i="74" s="1"/>
  <c r="AP51" i="74"/>
  <c r="AO51" i="74"/>
  <c r="AF51" i="74"/>
  <c r="AG51" i="74" s="1"/>
  <c r="AH51" i="74" s="1"/>
  <c r="AI51" i="74" s="1"/>
  <c r="AJ51" i="74" s="1"/>
  <c r="AK51" i="74" s="1"/>
  <c r="AL51" i="74" s="1"/>
  <c r="AM51" i="74" s="1"/>
  <c r="AO85" i="74"/>
  <c r="AF85" i="74"/>
  <c r="AG85" i="74" s="1"/>
  <c r="AH85" i="74" s="1"/>
  <c r="AI85" i="74" s="1"/>
  <c r="AJ85" i="74" s="1"/>
  <c r="AK85" i="74" s="1"/>
  <c r="AL85" i="74" s="1"/>
  <c r="AM85" i="74" s="1"/>
  <c r="AP85" i="74"/>
  <c r="AP87" i="74"/>
  <c r="AF87" i="74"/>
  <c r="AG87" i="74" s="1"/>
  <c r="AH87" i="74" s="1"/>
  <c r="AI87" i="74" s="1"/>
  <c r="AJ87" i="74" s="1"/>
  <c r="AK87" i="74" s="1"/>
  <c r="AL87" i="74" s="1"/>
  <c r="AM87" i="74" s="1"/>
  <c r="AO87" i="74"/>
  <c r="AP16" i="74"/>
  <c r="AO16" i="74"/>
  <c r="AF16" i="74"/>
  <c r="AG16" i="74" s="1"/>
  <c r="AH16" i="74" s="1"/>
  <c r="AI16" i="74" s="1"/>
  <c r="AJ16" i="74" s="1"/>
  <c r="AK16" i="74" s="1"/>
  <c r="AL16" i="74" s="1"/>
  <c r="AM16" i="74" s="1"/>
  <c r="I146" i="74"/>
  <c r="I113" i="74"/>
  <c r="K163" i="74"/>
  <c r="K139" i="74"/>
  <c r="M139" i="74" s="1"/>
  <c r="N139" i="74" s="1"/>
  <c r="O139" i="74" s="1"/>
  <c r="B220" i="76"/>
  <c r="R16" i="81"/>
  <c r="T16" i="81" s="1"/>
  <c r="S17" i="81" s="1"/>
  <c r="I10" i="68"/>
  <c r="H11" i="68"/>
  <c r="H9" i="83" s="1"/>
  <c r="H13" i="68"/>
  <c r="H11" i="83" s="1"/>
  <c r="E21" i="79"/>
  <c r="I19" i="79"/>
  <c r="I20" i="79" s="1"/>
  <c r="G19" i="79"/>
  <c r="G20" i="79" s="1"/>
  <c r="H19" i="79"/>
  <c r="H20" i="79" s="1"/>
  <c r="F19" i="79"/>
  <c r="F20" i="79" s="1"/>
  <c r="F21" i="79" s="1"/>
  <c r="H103" i="74"/>
  <c r="H155" i="74"/>
  <c r="O155" i="74" s="1"/>
  <c r="H115" i="74"/>
  <c r="H95" i="74"/>
  <c r="H153" i="74"/>
  <c r="H106" i="74"/>
  <c r="H104" i="74"/>
  <c r="H80" i="74"/>
  <c r="H146" i="74"/>
  <c r="H61" i="74"/>
  <c r="H149" i="74"/>
  <c r="H96" i="74"/>
  <c r="H99" i="74"/>
  <c r="H101" i="74"/>
  <c r="H129" i="74"/>
  <c r="H137" i="74"/>
  <c r="H131" i="74"/>
  <c r="H122" i="74"/>
  <c r="B253" i="76" l="1"/>
  <c r="BW220" i="76"/>
  <c r="BR220" i="76"/>
  <c r="BS220" i="76"/>
  <c r="BT220" i="76"/>
  <c r="BV220" i="76"/>
  <c r="BU220" i="76"/>
  <c r="BX220" i="76"/>
  <c r="K67" i="75"/>
  <c r="AK20" i="74"/>
  <c r="AL20" i="74" s="1"/>
  <c r="AM20" i="74" s="1"/>
  <c r="B238" i="76"/>
  <c r="K809" i="75"/>
  <c r="K350" i="75"/>
  <c r="B240" i="76"/>
  <c r="K367" i="75"/>
  <c r="K364" i="75"/>
  <c r="K374" i="75"/>
  <c r="K351" i="75"/>
  <c r="K880" i="75"/>
  <c r="B183" i="76"/>
  <c r="K348" i="75"/>
  <c r="K468" i="75"/>
  <c r="B193" i="76"/>
  <c r="B194" i="76"/>
  <c r="K856" i="75"/>
  <c r="B199" i="76"/>
  <c r="B217" i="76"/>
  <c r="B179" i="76"/>
  <c r="B243" i="76"/>
  <c r="B213" i="76"/>
  <c r="B203" i="76"/>
  <c r="B173" i="76"/>
  <c r="B181" i="76"/>
  <c r="B221" i="76"/>
  <c r="B239" i="76"/>
  <c r="B211" i="76"/>
  <c r="B189" i="76"/>
  <c r="B242" i="76"/>
  <c r="B195" i="76"/>
  <c r="B175" i="76"/>
  <c r="B223" i="76"/>
  <c r="B215" i="76"/>
  <c r="B219" i="76"/>
  <c r="B184" i="76"/>
  <c r="B256" i="76"/>
  <c r="B207" i="76"/>
  <c r="B201" i="76"/>
  <c r="B245" i="76"/>
  <c r="B197" i="76"/>
  <c r="B172" i="76"/>
  <c r="B200" i="76"/>
  <c r="B216" i="76"/>
  <c r="B190" i="76"/>
  <c r="B196" i="76"/>
  <c r="B169" i="76"/>
  <c r="K11" i="75"/>
  <c r="B218" i="76"/>
  <c r="K10" i="75"/>
  <c r="K678" i="75"/>
  <c r="B171" i="76"/>
  <c r="B212" i="76"/>
  <c r="B186" i="76"/>
  <c r="K684" i="75"/>
  <c r="B198" i="76"/>
  <c r="B202" i="76"/>
  <c r="B208" i="76"/>
  <c r="B182" i="76"/>
  <c r="B241" i="76"/>
  <c r="B222" i="76"/>
  <c r="B192" i="76"/>
  <c r="K844" i="75"/>
  <c r="B214" i="76"/>
  <c r="B170" i="76"/>
  <c r="B224" i="76"/>
  <c r="K683" i="75"/>
  <c r="K853" i="75"/>
  <c r="I105" i="74"/>
  <c r="K105" i="74" s="1"/>
  <c r="I153" i="74"/>
  <c r="K153" i="74" s="1"/>
  <c r="I74" i="74"/>
  <c r="I114" i="74"/>
  <c r="K114" i="74" s="1"/>
  <c r="I109" i="74"/>
  <c r="K109" i="74" s="1"/>
  <c r="I76" i="74"/>
  <c r="K76" i="74" s="1"/>
  <c r="I100" i="74"/>
  <c r="I151" i="74"/>
  <c r="I79" i="74"/>
  <c r="K79" i="74" s="1"/>
  <c r="I104" i="74"/>
  <c r="K104" i="74" s="1"/>
  <c r="K696" i="75"/>
  <c r="I149" i="74"/>
  <c r="I103" i="74"/>
  <c r="K103" i="74" s="1"/>
  <c r="I101" i="74"/>
  <c r="AH23" i="74"/>
  <c r="AO2" i="74"/>
  <c r="AP2" i="74"/>
  <c r="I61" i="74"/>
  <c r="AO3" i="74"/>
  <c r="I157" i="74"/>
  <c r="K165" i="74"/>
  <c r="M165" i="74" s="1"/>
  <c r="N165" i="74" s="1"/>
  <c r="O165" i="74" s="1"/>
  <c r="B263" i="76" s="1"/>
  <c r="K166" i="74"/>
  <c r="M166" i="74" s="1"/>
  <c r="N166" i="74" s="1"/>
  <c r="O166" i="74" s="1"/>
  <c r="K167" i="74"/>
  <c r="M167" i="74" s="1"/>
  <c r="N167" i="74" s="1"/>
  <c r="O167" i="74" s="1"/>
  <c r="I95" i="74"/>
  <c r="K95" i="74" s="1"/>
  <c r="I80" i="74"/>
  <c r="K80" i="74" s="1"/>
  <c r="I97" i="74"/>
  <c r="K97" i="74" s="1"/>
  <c r="K161" i="74"/>
  <c r="M161" i="74" s="1"/>
  <c r="N161" i="74" s="1"/>
  <c r="O161" i="74" s="1"/>
  <c r="K162" i="74"/>
  <c r="M162" i="74" s="1"/>
  <c r="N162" i="74" s="1"/>
  <c r="O162" i="74" s="1"/>
  <c r="K164" i="74"/>
  <c r="M164" i="74" s="1"/>
  <c r="N164" i="74" s="1"/>
  <c r="O164" i="74" s="1"/>
  <c r="K146" i="74"/>
  <c r="K113" i="74"/>
  <c r="B237" i="76"/>
  <c r="M163" i="74"/>
  <c r="N163" i="74" s="1"/>
  <c r="O163" i="74" s="1"/>
  <c r="B261" i="76" s="1"/>
  <c r="B246" i="76"/>
  <c r="R17" i="81"/>
  <c r="T17" i="81" s="1"/>
  <c r="S18" i="81" s="1"/>
  <c r="J10" i="68"/>
  <c r="I13" i="68"/>
  <c r="I11" i="83" s="1"/>
  <c r="I11" i="68"/>
  <c r="I9" i="83" s="1"/>
  <c r="H21" i="79"/>
  <c r="G21" i="79"/>
  <c r="I21" i="79"/>
  <c r="H130" i="74"/>
  <c r="H98" i="74"/>
  <c r="H151" i="74"/>
  <c r="H135" i="74"/>
  <c r="H76" i="74"/>
  <c r="H132" i="74"/>
  <c r="H113" i="74"/>
  <c r="H152" i="74"/>
  <c r="H74" i="74"/>
  <c r="H75" i="74"/>
  <c r="H102" i="74"/>
  <c r="H105" i="74"/>
  <c r="H116" i="74"/>
  <c r="H118" i="74"/>
  <c r="H156" i="74"/>
  <c r="O156" i="74" s="1"/>
  <c r="H79" i="74"/>
  <c r="H110" i="74"/>
  <c r="H154" i="74"/>
  <c r="O154" i="74" s="1"/>
  <c r="H100" i="74"/>
  <c r="H150" i="74"/>
  <c r="H134" i="74"/>
  <c r="H114" i="74"/>
  <c r="H109" i="74"/>
  <c r="H14" i="74"/>
  <c r="H97" i="74"/>
  <c r="H138" i="74"/>
  <c r="H123" i="74"/>
  <c r="H119" i="74"/>
  <c r="H121" i="74"/>
  <c r="AB220" i="76"/>
  <c r="Z220" i="76"/>
  <c r="BH220" i="76"/>
  <c r="CN220" i="76"/>
  <c r="DT220" i="76"/>
  <c r="EZ220" i="76"/>
  <c r="I220" i="76"/>
  <c r="AS220" i="76"/>
  <c r="BY220" i="76"/>
  <c r="DE220" i="76"/>
  <c r="EK220" i="76"/>
  <c r="FQ220" i="76"/>
  <c r="AC220" i="76"/>
  <c r="BJ220" i="76"/>
  <c r="CP220" i="76"/>
  <c r="DV220" i="76"/>
  <c r="FB220" i="76"/>
  <c r="K220" i="76"/>
  <c r="AU220" i="76"/>
  <c r="CA220" i="76"/>
  <c r="DG220" i="76"/>
  <c r="EM220" i="76"/>
  <c r="FS220" i="76"/>
  <c r="AE220" i="76"/>
  <c r="BL220" i="76"/>
  <c r="CR220" i="76"/>
  <c r="DX220" i="76"/>
  <c r="FD220" i="76"/>
  <c r="E220" i="76"/>
  <c r="AO220" i="76"/>
  <c r="DA220" i="76"/>
  <c r="EG220" i="76"/>
  <c r="FM220" i="76"/>
  <c r="X220" i="76"/>
  <c r="BF220" i="76"/>
  <c r="CL220" i="76"/>
  <c r="DR220" i="76"/>
  <c r="EX220" i="76"/>
  <c r="BG220" i="76"/>
  <c r="G220" i="76"/>
  <c r="CE220" i="76"/>
  <c r="EY220" i="76"/>
  <c r="AQ220" i="76"/>
  <c r="DK220" i="76"/>
  <c r="D220" i="76"/>
  <c r="AJ220" i="76"/>
  <c r="AI220" i="76"/>
  <c r="BP220" i="76"/>
  <c r="CV220" i="76"/>
  <c r="EB220" i="76"/>
  <c r="FH220" i="76"/>
  <c r="R220" i="76"/>
  <c r="BA220" i="76"/>
  <c r="CG220" i="76"/>
  <c r="DM220" i="76"/>
  <c r="ES220" i="76"/>
  <c r="FY220" i="76"/>
  <c r="AL220" i="76"/>
  <c r="CX220" i="76"/>
  <c r="ED220" i="76"/>
  <c r="FJ220" i="76"/>
  <c r="U220" i="76"/>
  <c r="BC220" i="76"/>
  <c r="CI220" i="76"/>
  <c r="DO220" i="76"/>
  <c r="EU220" i="76"/>
  <c r="GA220" i="76"/>
  <c r="AN220" i="76"/>
  <c r="CZ220" i="76"/>
  <c r="EF220" i="76"/>
  <c r="FL220" i="76"/>
  <c r="N220" i="76"/>
  <c r="AW220" i="76"/>
  <c r="CC220" i="76"/>
  <c r="DI220" i="76"/>
  <c r="EO220" i="76"/>
  <c r="FU220" i="76"/>
  <c r="AG220" i="76"/>
  <c r="BN220" i="76"/>
  <c r="CT220" i="76"/>
  <c r="DZ220" i="76"/>
  <c r="FF220" i="76"/>
  <c r="DS220" i="76"/>
  <c r="EQ220" i="76"/>
  <c r="AH220" i="76"/>
  <c r="DC220" i="76"/>
  <c r="FW220" i="76"/>
  <c r="L220" i="76"/>
  <c r="H220" i="76"/>
  <c r="AR220" i="76"/>
  <c r="DD220" i="76"/>
  <c r="EJ220" i="76"/>
  <c r="FP220" i="76"/>
  <c r="AA220" i="76"/>
  <c r="BI220" i="76"/>
  <c r="CO220" i="76"/>
  <c r="DU220" i="76"/>
  <c r="FA220" i="76"/>
  <c r="J220" i="76"/>
  <c r="AT220" i="76"/>
  <c r="BZ220" i="76"/>
  <c r="DF220" i="76"/>
  <c r="EL220" i="76"/>
  <c r="FR220" i="76"/>
  <c r="AD220" i="76"/>
  <c r="BK220" i="76"/>
  <c r="CQ220" i="76"/>
  <c r="DW220" i="76"/>
  <c r="FC220" i="76"/>
  <c r="M220" i="76"/>
  <c r="AV220" i="76"/>
  <c r="CB220" i="76"/>
  <c r="DH220" i="76"/>
  <c r="EN220" i="76"/>
  <c r="FT220" i="76"/>
  <c r="W220" i="76"/>
  <c r="BE220" i="76"/>
  <c r="CK220" i="76"/>
  <c r="DQ220" i="76"/>
  <c r="EW220" i="76"/>
  <c r="F220" i="76"/>
  <c r="AP220" i="76"/>
  <c r="DB220" i="76"/>
  <c r="EH220" i="76"/>
  <c r="FN220" i="76"/>
  <c r="BO220" i="76"/>
  <c r="EI220" i="76"/>
  <c r="Y220" i="76"/>
  <c r="CU220" i="76"/>
  <c r="FO220" i="76"/>
  <c r="T220" i="76"/>
  <c r="Q220" i="76"/>
  <c r="AZ220" i="76"/>
  <c r="CF220" i="76"/>
  <c r="DL220" i="76"/>
  <c r="ER220" i="76"/>
  <c r="FX220" i="76"/>
  <c r="AK220" i="76"/>
  <c r="BQ220" i="76"/>
  <c r="CW220" i="76"/>
  <c r="EC220" i="76"/>
  <c r="FI220" i="76"/>
  <c r="S220" i="76"/>
  <c r="BB220" i="76"/>
  <c r="CH220" i="76"/>
  <c r="DN220" i="76"/>
  <c r="ET220" i="76"/>
  <c r="FZ220" i="76"/>
  <c r="AM220" i="76"/>
  <c r="CY220" i="76"/>
  <c r="EE220" i="76"/>
  <c r="FK220" i="76"/>
  <c r="V220" i="76"/>
  <c r="BD220" i="76"/>
  <c r="CJ220" i="76"/>
  <c r="DP220" i="76"/>
  <c r="EV220" i="76"/>
  <c r="GB220" i="76"/>
  <c r="AF220" i="76"/>
  <c r="BM220" i="76"/>
  <c r="CS220" i="76"/>
  <c r="DY220" i="76"/>
  <c r="FE220" i="76"/>
  <c r="O220" i="76"/>
  <c r="AX220" i="76"/>
  <c r="CD220" i="76"/>
  <c r="DJ220" i="76"/>
  <c r="EP220" i="76"/>
  <c r="FV220" i="76"/>
  <c r="EA220" i="76"/>
  <c r="P220" i="76"/>
  <c r="CM220" i="76"/>
  <c r="FG220" i="76"/>
  <c r="AY220" i="76"/>
  <c r="B264" i="76" l="1"/>
  <c r="B254" i="76"/>
  <c r="EV253" i="76"/>
  <c r="EV384" i="76" s="1"/>
  <c r="AA253" i="76"/>
  <c r="AA384" i="76" s="1"/>
  <c r="AH253" i="76"/>
  <c r="AH384" i="76" s="1"/>
  <c r="BJ253" i="76"/>
  <c r="BJ384" i="76" s="1"/>
  <c r="BL253" i="76"/>
  <c r="BL384" i="76" s="1"/>
  <c r="EK253" i="76"/>
  <c r="EK384" i="76" s="1"/>
  <c r="AY253" i="76"/>
  <c r="AY384" i="76" s="1"/>
  <c r="R253" i="76"/>
  <c r="R384" i="76" s="1"/>
  <c r="V253" i="76"/>
  <c r="V384" i="76" s="1"/>
  <c r="FH253" i="76"/>
  <c r="FH384" i="76" s="1"/>
  <c r="CW253" i="76"/>
  <c r="CW384" i="76" s="1"/>
  <c r="AQ253" i="76"/>
  <c r="AQ384" i="76" s="1"/>
  <c r="EH253" i="76"/>
  <c r="EH384" i="76" s="1"/>
  <c r="EW253" i="76"/>
  <c r="EW384" i="76" s="1"/>
  <c r="DG253" i="76"/>
  <c r="DG384" i="76" s="1"/>
  <c r="CI253" i="76"/>
  <c r="CI384" i="76" s="1"/>
  <c r="AS253" i="76"/>
  <c r="AS384" i="76" s="1"/>
  <c r="BD253" i="76"/>
  <c r="BD384" i="76" s="1"/>
  <c r="FT253" i="76"/>
  <c r="FT384" i="76" s="1"/>
  <c r="BI253" i="76"/>
  <c r="BI384" i="76" s="1"/>
  <c r="AR253" i="76"/>
  <c r="AR384" i="76" s="1"/>
  <c r="EZ253" i="76"/>
  <c r="EZ384" i="76" s="1"/>
  <c r="FI253" i="76"/>
  <c r="FI384" i="76" s="1"/>
  <c r="DW253" i="76"/>
  <c r="DW384" i="76" s="1"/>
  <c r="DI253" i="76"/>
  <c r="DI384" i="76" s="1"/>
  <c r="Y253" i="76"/>
  <c r="Y384" i="76" s="1"/>
  <c r="FL253" i="76"/>
  <c r="FL384" i="76" s="1"/>
  <c r="FA253" i="76"/>
  <c r="FA384" i="76" s="1"/>
  <c r="BO253" i="76"/>
  <c r="BO384" i="76" s="1"/>
  <c r="FN253" i="76"/>
  <c r="FN384" i="76" s="1"/>
  <c r="G253" i="76"/>
  <c r="G384" i="76" s="1"/>
  <c r="CB253" i="76"/>
  <c r="CB384" i="76" s="1"/>
  <c r="D253" i="76"/>
  <c r="D384" i="76" s="1"/>
  <c r="EU253" i="76"/>
  <c r="EU384" i="76" s="1"/>
  <c r="BA253" i="76"/>
  <c r="BA384" i="76" s="1"/>
  <c r="BS253" i="76"/>
  <c r="BS384" i="76" s="1"/>
  <c r="DL253" i="76"/>
  <c r="DL384" i="76" s="1"/>
  <c r="FM253" i="76"/>
  <c r="FM384" i="76" s="1"/>
  <c r="BN253" i="76"/>
  <c r="BN384" i="76" s="1"/>
  <c r="FY253" i="76"/>
  <c r="FY384" i="76" s="1"/>
  <c r="EM253" i="76"/>
  <c r="EM384" i="76" s="1"/>
  <c r="FW253" i="76"/>
  <c r="FW384" i="76" s="1"/>
  <c r="AP253" i="76"/>
  <c r="AP384" i="76" s="1"/>
  <c r="FR253" i="76"/>
  <c r="FR384" i="76" s="1"/>
  <c r="CL253" i="76"/>
  <c r="CL384" i="76" s="1"/>
  <c r="CG253" i="76"/>
  <c r="CG384" i="76" s="1"/>
  <c r="BC253" i="76"/>
  <c r="BC384" i="76" s="1"/>
  <c r="K253" i="76"/>
  <c r="K384" i="76" s="1"/>
  <c r="CZ253" i="76"/>
  <c r="CZ384" i="76" s="1"/>
  <c r="BU253" i="76"/>
  <c r="BU384" i="76" s="1"/>
  <c r="FU253" i="76"/>
  <c r="FU384" i="76" s="1"/>
  <c r="P253" i="76"/>
  <c r="P384" i="76" s="1"/>
  <c r="DT253" i="76"/>
  <c r="DT384" i="76" s="1"/>
  <c r="CT253" i="76"/>
  <c r="CT384" i="76" s="1"/>
  <c r="FQ253" i="76"/>
  <c r="FQ384" i="76" s="1"/>
  <c r="CE253" i="76"/>
  <c r="CE384" i="76" s="1"/>
  <c r="I253" i="76"/>
  <c r="I384" i="76" s="1"/>
  <c r="EJ253" i="76"/>
  <c r="EJ384" i="76" s="1"/>
  <c r="EB253" i="76"/>
  <c r="EB384" i="76" s="1"/>
  <c r="DB253" i="76"/>
  <c r="DB384" i="76" s="1"/>
  <c r="FG253" i="76"/>
  <c r="FG384" i="76" s="1"/>
  <c r="AF253" i="76"/>
  <c r="AF384" i="76" s="1"/>
  <c r="DN253" i="76"/>
  <c r="DN384" i="76" s="1"/>
  <c r="CJ253" i="76"/>
  <c r="CJ384" i="76" s="1"/>
  <c r="DM253" i="76"/>
  <c r="DM384" i="76" s="1"/>
  <c r="CQ253" i="76"/>
  <c r="CQ384" i="76" s="1"/>
  <c r="O253" i="76"/>
  <c r="O384" i="76" s="1"/>
  <c r="AX253" i="76"/>
  <c r="AX384" i="76" s="1"/>
  <c r="FS253" i="76"/>
  <c r="FS384" i="76" s="1"/>
  <c r="ES253" i="76"/>
  <c r="ES384" i="76" s="1"/>
  <c r="EL253" i="76"/>
  <c r="EL384" i="76" s="1"/>
  <c r="DX253" i="76"/>
  <c r="DX384" i="76" s="1"/>
  <c r="EG253" i="76"/>
  <c r="EG384" i="76" s="1"/>
  <c r="DS253" i="76"/>
  <c r="DS384" i="76" s="1"/>
  <c r="AG253" i="76"/>
  <c r="AG384" i="76" s="1"/>
  <c r="FE253" i="76"/>
  <c r="FE384" i="76" s="1"/>
  <c r="BX253" i="76"/>
  <c r="BX384" i="76" s="1"/>
  <c r="EX253" i="76"/>
  <c r="EX384" i="76" s="1"/>
  <c r="X253" i="76"/>
  <c r="X384" i="76" s="1"/>
  <c r="FD253" i="76"/>
  <c r="FD384" i="76" s="1"/>
  <c r="CD253" i="76"/>
  <c r="CD384" i="76" s="1"/>
  <c r="AW253" i="76"/>
  <c r="AW384" i="76" s="1"/>
  <c r="CU253" i="76"/>
  <c r="CU384" i="76" s="1"/>
  <c r="AE253" i="76"/>
  <c r="AE384" i="76" s="1"/>
  <c r="AV253" i="76"/>
  <c r="AV384" i="76" s="1"/>
  <c r="J253" i="76"/>
  <c r="J384" i="76" s="1"/>
  <c r="FZ253" i="76"/>
  <c r="FZ384" i="76" s="1"/>
  <c r="BP253" i="76"/>
  <c r="BP384" i="76" s="1"/>
  <c r="AI253" i="76"/>
  <c r="AI384" i="76" s="1"/>
  <c r="BZ253" i="76"/>
  <c r="BZ384" i="76" s="1"/>
  <c r="CR253" i="76"/>
  <c r="CR384" i="76" s="1"/>
  <c r="BV253" i="76"/>
  <c r="BV384" i="76" s="1"/>
  <c r="BW253" i="76"/>
  <c r="BW384" i="76" s="1"/>
  <c r="ET253" i="76"/>
  <c r="ET384" i="76" s="1"/>
  <c r="CK253" i="76"/>
  <c r="CK384" i="76" s="1"/>
  <c r="M253" i="76"/>
  <c r="M384" i="76" s="1"/>
  <c r="FJ253" i="76"/>
  <c r="FJ384" i="76" s="1"/>
  <c r="DD253" i="76"/>
  <c r="DD384" i="76" s="1"/>
  <c r="CC253" i="76"/>
  <c r="CC384" i="76" s="1"/>
  <c r="EI253" i="76"/>
  <c r="EI384" i="76" s="1"/>
  <c r="Z253" i="76"/>
  <c r="Z384" i="76" s="1"/>
  <c r="CV253" i="76"/>
  <c r="CV384" i="76" s="1"/>
  <c r="BB253" i="76"/>
  <c r="BB384" i="76" s="1"/>
  <c r="EE253" i="76"/>
  <c r="EE384" i="76" s="1"/>
  <c r="N253" i="76"/>
  <c r="N384" i="76" s="1"/>
  <c r="CH253" i="76"/>
  <c r="CH384" i="76" s="1"/>
  <c r="BY253" i="76"/>
  <c r="BY384" i="76" s="1"/>
  <c r="F253" i="76"/>
  <c r="F384" i="76" s="1"/>
  <c r="DZ253" i="76"/>
  <c r="DZ384" i="76" s="1"/>
  <c r="DJ253" i="76"/>
  <c r="DJ384" i="76" s="1"/>
  <c r="FK253" i="76"/>
  <c r="FK384" i="76" s="1"/>
  <c r="CF253" i="76"/>
  <c r="CF384" i="76" s="1"/>
  <c r="EN253" i="76"/>
  <c r="EN384" i="76" s="1"/>
  <c r="CO253" i="76"/>
  <c r="CO384" i="76" s="1"/>
  <c r="EP253" i="76"/>
  <c r="EP384" i="76" s="1"/>
  <c r="AL253" i="76"/>
  <c r="AL384" i="76" s="1"/>
  <c r="AT253" i="76"/>
  <c r="AT384" i="76" s="1"/>
  <c r="DE253" i="76"/>
  <c r="DE384" i="76" s="1"/>
  <c r="GA253" i="76"/>
  <c r="GA384" i="76" s="1"/>
  <c r="DU253" i="76"/>
  <c r="DU384" i="76" s="1"/>
  <c r="FO253" i="76"/>
  <c r="FO384" i="76" s="1"/>
  <c r="AJ253" i="76"/>
  <c r="AJ384" i="76" s="1"/>
  <c r="CN253" i="76"/>
  <c r="CN384" i="76" s="1"/>
  <c r="EF253" i="76"/>
  <c r="EF384" i="76" s="1"/>
  <c r="CM253" i="76"/>
  <c r="CM384" i="76" s="1"/>
  <c r="AD253" i="76"/>
  <c r="AD384" i="76" s="1"/>
  <c r="EO253" i="76"/>
  <c r="EO384" i="76" s="1"/>
  <c r="CY253" i="76"/>
  <c r="CY384" i="76" s="1"/>
  <c r="FC253" i="76"/>
  <c r="FC384" i="76" s="1"/>
  <c r="BR253" i="76"/>
  <c r="BR384" i="76" s="1"/>
  <c r="DO253" i="76"/>
  <c r="DO384" i="76" s="1"/>
  <c r="CS253" i="76"/>
  <c r="CS384" i="76" s="1"/>
  <c r="L253" i="76"/>
  <c r="L384" i="76" s="1"/>
  <c r="AC253" i="76"/>
  <c r="AC384" i="76" s="1"/>
  <c r="DV253" i="76"/>
  <c r="DV384" i="76" s="1"/>
  <c r="AZ253" i="76"/>
  <c r="AZ384" i="76" s="1"/>
  <c r="DA253" i="76"/>
  <c r="DA384" i="76" s="1"/>
  <c r="EY253" i="76"/>
  <c r="EY384" i="76" s="1"/>
  <c r="U253" i="76"/>
  <c r="U384" i="76" s="1"/>
  <c r="AK253" i="76"/>
  <c r="AK384" i="76" s="1"/>
  <c r="BH253" i="76"/>
  <c r="BH384" i="76" s="1"/>
  <c r="AM253" i="76"/>
  <c r="AM384" i="76" s="1"/>
  <c r="FB253" i="76"/>
  <c r="FB384" i="76" s="1"/>
  <c r="GB253" i="76"/>
  <c r="GB384" i="76" s="1"/>
  <c r="DQ253" i="76"/>
  <c r="DQ384" i="76" s="1"/>
  <c r="CA253" i="76"/>
  <c r="CA384" i="76" s="1"/>
  <c r="DC253" i="76"/>
  <c r="DC384" i="76" s="1"/>
  <c r="ER253" i="76"/>
  <c r="ER384" i="76" s="1"/>
  <c r="EA253" i="76"/>
  <c r="EA384" i="76" s="1"/>
  <c r="E253" i="76"/>
  <c r="E384" i="76" s="1"/>
  <c r="DH253" i="76"/>
  <c r="DH384" i="76" s="1"/>
  <c r="FX253" i="76"/>
  <c r="FX384" i="76" s="1"/>
  <c r="BM253" i="76"/>
  <c r="BM384" i="76" s="1"/>
  <c r="DK253" i="76"/>
  <c r="DK384" i="76" s="1"/>
  <c r="CX253" i="76"/>
  <c r="CX384" i="76" s="1"/>
  <c r="FP253" i="76"/>
  <c r="FP384" i="76" s="1"/>
  <c r="BK253" i="76"/>
  <c r="BK384" i="76" s="1"/>
  <c r="Q253" i="76"/>
  <c r="Q384" i="76" s="1"/>
  <c r="ED253" i="76"/>
  <c r="ED384" i="76" s="1"/>
  <c r="BE253" i="76"/>
  <c r="BE384" i="76" s="1"/>
  <c r="W253" i="76"/>
  <c r="W384" i="76" s="1"/>
  <c r="FV253" i="76"/>
  <c r="FV384" i="76" s="1"/>
  <c r="EQ253" i="76"/>
  <c r="EQ384" i="76" s="1"/>
  <c r="AU253" i="76"/>
  <c r="AU384" i="76" s="1"/>
  <c r="BQ253" i="76"/>
  <c r="BQ384" i="76" s="1"/>
  <c r="BT253" i="76"/>
  <c r="BT384" i="76" s="1"/>
  <c r="S253" i="76"/>
  <c r="S384" i="76" s="1"/>
  <c r="AO253" i="76"/>
  <c r="CP253" i="76"/>
  <c r="CP384" i="76" s="1"/>
  <c r="DP253" i="76"/>
  <c r="DP384" i="76" s="1"/>
  <c r="AB253" i="76"/>
  <c r="AB384" i="76" s="1"/>
  <c r="T253" i="76"/>
  <c r="T384" i="76" s="1"/>
  <c r="AN253" i="76"/>
  <c r="AN384" i="76" s="1"/>
  <c r="EC253" i="76"/>
  <c r="EC384" i="76" s="1"/>
  <c r="DY253" i="76"/>
  <c r="DY384" i="76" s="1"/>
  <c r="DR253" i="76"/>
  <c r="DR384" i="76" s="1"/>
  <c r="H253" i="76"/>
  <c r="H384" i="76" s="1"/>
  <c r="DF253" i="76"/>
  <c r="DF384" i="76" s="1"/>
  <c r="FF253" i="76"/>
  <c r="FF384" i="76" s="1"/>
  <c r="BF253" i="76"/>
  <c r="BF384" i="76" s="1"/>
  <c r="BG253" i="76"/>
  <c r="BG384" i="76" s="1"/>
  <c r="B252" i="76"/>
  <c r="BS263" i="76"/>
  <c r="BS394" i="76" s="1"/>
  <c r="BU263" i="76"/>
  <c r="BU394" i="76" s="1"/>
  <c r="BV263" i="76"/>
  <c r="BV394" i="76" s="1"/>
  <c r="BW263" i="76"/>
  <c r="BW394" i="76" s="1"/>
  <c r="BR263" i="76"/>
  <c r="BR394" i="76" s="1"/>
  <c r="BT263" i="76"/>
  <c r="BT394" i="76" s="1"/>
  <c r="BX263" i="76"/>
  <c r="BX394" i="76" s="1"/>
  <c r="FV182" i="76"/>
  <c r="FV313" i="76" s="1"/>
  <c r="BS182" i="76"/>
  <c r="BS313" i="76" s="1"/>
  <c r="BR182" i="76"/>
  <c r="BR313" i="76" s="1"/>
  <c r="BT182" i="76"/>
  <c r="BT313" i="76" s="1"/>
  <c r="BW182" i="76"/>
  <c r="BW313" i="76" s="1"/>
  <c r="BX182" i="76"/>
  <c r="BX313" i="76" s="1"/>
  <c r="BV182" i="76"/>
  <c r="BV313" i="76" s="1"/>
  <c r="BU182" i="76"/>
  <c r="BU313" i="76" s="1"/>
  <c r="V211" i="76"/>
  <c r="V342" i="76" s="1"/>
  <c r="BS211" i="76"/>
  <c r="BS342" i="76" s="1"/>
  <c r="BR211" i="76"/>
  <c r="BR342" i="76" s="1"/>
  <c r="BW211" i="76"/>
  <c r="BW342" i="76" s="1"/>
  <c r="BX211" i="76"/>
  <c r="BX342" i="76" s="1"/>
  <c r="BT211" i="76"/>
  <c r="BT342" i="76" s="1"/>
  <c r="BU211" i="76"/>
  <c r="BU342" i="76" s="1"/>
  <c r="BV211" i="76"/>
  <c r="BV342" i="76" s="1"/>
  <c r="EB183" i="76"/>
  <c r="EB314" i="76" s="1"/>
  <c r="BR183" i="76"/>
  <c r="BR314" i="76" s="1"/>
  <c r="BS183" i="76"/>
  <c r="BS314" i="76" s="1"/>
  <c r="BW183" i="76"/>
  <c r="BW314" i="76" s="1"/>
  <c r="BU183" i="76"/>
  <c r="BU314" i="76" s="1"/>
  <c r="BX183" i="76"/>
  <c r="BX314" i="76" s="1"/>
  <c r="BT183" i="76"/>
  <c r="BT314" i="76" s="1"/>
  <c r="BV183" i="76"/>
  <c r="BV314" i="76" s="1"/>
  <c r="BW261" i="76"/>
  <c r="BW392" i="76" s="1"/>
  <c r="BS261" i="76"/>
  <c r="BS392" i="76" s="1"/>
  <c r="BT261" i="76"/>
  <c r="BT392" i="76" s="1"/>
  <c r="BU261" i="76"/>
  <c r="BU392" i="76" s="1"/>
  <c r="BV261" i="76"/>
  <c r="BV392" i="76" s="1"/>
  <c r="BX261" i="76"/>
  <c r="BX392" i="76" s="1"/>
  <c r="BR261" i="76"/>
  <c r="BR392" i="76" s="1"/>
  <c r="AS208" i="76"/>
  <c r="AS339" i="76" s="1"/>
  <c r="BX208" i="76"/>
  <c r="BV208" i="76"/>
  <c r="BR208" i="76"/>
  <c r="BR339" i="76" s="1"/>
  <c r="BT208" i="76"/>
  <c r="BT339" i="76" s="1"/>
  <c r="BW208" i="76"/>
  <c r="BW339" i="76" s="1"/>
  <c r="BU208" i="76"/>
  <c r="BU339" i="76" s="1"/>
  <c r="BS208" i="76"/>
  <c r="BS339" i="76" s="1"/>
  <c r="CG218" i="76"/>
  <c r="CG349" i="76" s="1"/>
  <c r="BU218" i="76"/>
  <c r="BU349" i="76" s="1"/>
  <c r="BW218" i="76"/>
  <c r="BW349" i="76" s="1"/>
  <c r="BX218" i="76"/>
  <c r="BX349" i="76" s="1"/>
  <c r="BR218" i="76"/>
  <c r="BR349" i="76" s="1"/>
  <c r="BT218" i="76"/>
  <c r="BT349" i="76" s="1"/>
  <c r="BS218" i="76"/>
  <c r="BS349" i="76" s="1"/>
  <c r="BV218" i="76"/>
  <c r="BV349" i="76" s="1"/>
  <c r="S197" i="76"/>
  <c r="S328" i="76" s="1"/>
  <c r="BX197" i="76"/>
  <c r="BX328" i="76" s="1"/>
  <c r="BR197" i="76"/>
  <c r="BR328" i="76" s="1"/>
  <c r="BS197" i="76"/>
  <c r="BS328" i="76" s="1"/>
  <c r="BT197" i="76"/>
  <c r="BT328" i="76" s="1"/>
  <c r="BU197" i="76"/>
  <c r="BU328" i="76" s="1"/>
  <c r="BW197" i="76"/>
  <c r="BW328" i="76" s="1"/>
  <c r="BV197" i="76"/>
  <c r="BV328" i="76" s="1"/>
  <c r="EV256" i="76"/>
  <c r="EV387" i="76" s="1"/>
  <c r="BS256" i="76"/>
  <c r="BS387" i="76" s="1"/>
  <c r="BU256" i="76"/>
  <c r="BU387" i="76" s="1"/>
  <c r="BW256" i="76"/>
  <c r="BW387" i="76" s="1"/>
  <c r="BX256" i="76"/>
  <c r="BX387" i="76" s="1"/>
  <c r="BR256" i="76"/>
  <c r="BR387" i="76" s="1"/>
  <c r="BV256" i="76"/>
  <c r="BV387" i="76" s="1"/>
  <c r="BT256" i="76"/>
  <c r="BT387" i="76" s="1"/>
  <c r="DW239" i="76"/>
  <c r="DW370" i="76" s="1"/>
  <c r="BR239" i="76"/>
  <c r="BR370" i="76" s="1"/>
  <c r="BT239" i="76"/>
  <c r="BT370" i="76" s="1"/>
  <c r="BU239" i="76"/>
  <c r="BU370" i="76" s="1"/>
  <c r="BV239" i="76"/>
  <c r="BV370" i="76" s="1"/>
  <c r="BS239" i="76"/>
  <c r="BS370" i="76" s="1"/>
  <c r="BX239" i="76"/>
  <c r="BX370" i="76" s="1"/>
  <c r="BW239" i="76"/>
  <c r="BW370" i="76" s="1"/>
  <c r="FM173" i="76"/>
  <c r="FM304" i="76" s="1"/>
  <c r="BS173" i="76"/>
  <c r="BS304" i="76" s="1"/>
  <c r="BU173" i="76"/>
  <c r="BU304" i="76" s="1"/>
  <c r="BT173" i="76"/>
  <c r="BT304" i="76" s="1"/>
  <c r="BW173" i="76"/>
  <c r="BW304" i="76" s="1"/>
  <c r="BX173" i="76"/>
  <c r="BX304" i="76" s="1"/>
  <c r="BV173" i="76"/>
  <c r="BV304" i="76" s="1"/>
  <c r="BR173" i="76"/>
  <c r="BR304" i="76" s="1"/>
  <c r="EP179" i="76"/>
  <c r="EP310" i="76" s="1"/>
  <c r="BV179" i="76"/>
  <c r="BV310" i="76" s="1"/>
  <c r="BR179" i="76"/>
  <c r="BR310" i="76" s="1"/>
  <c r="BS179" i="76"/>
  <c r="BS310" i="76" s="1"/>
  <c r="BW179" i="76"/>
  <c r="BW310" i="76" s="1"/>
  <c r="BX179" i="76"/>
  <c r="BX310" i="76" s="1"/>
  <c r="BU179" i="76"/>
  <c r="BU310" i="76" s="1"/>
  <c r="BT179" i="76"/>
  <c r="BT310" i="76" s="1"/>
  <c r="EO194" i="76"/>
  <c r="EO325" i="76" s="1"/>
  <c r="BR194" i="76"/>
  <c r="BR325" i="76" s="1"/>
  <c r="BS194" i="76"/>
  <c r="BS325" i="76" s="1"/>
  <c r="BW194" i="76"/>
  <c r="BW325" i="76" s="1"/>
  <c r="BT194" i="76"/>
  <c r="BT325" i="76" s="1"/>
  <c r="BU194" i="76"/>
  <c r="BU325" i="76" s="1"/>
  <c r="BV194" i="76"/>
  <c r="BV325" i="76" s="1"/>
  <c r="BX194" i="76"/>
  <c r="BX325" i="76" s="1"/>
  <c r="ED186" i="76"/>
  <c r="ED317" i="76" s="1"/>
  <c r="BR186" i="76"/>
  <c r="BR317" i="76" s="1"/>
  <c r="BT186" i="76"/>
  <c r="BT317" i="76" s="1"/>
  <c r="BV186" i="76"/>
  <c r="BV317" i="76" s="1"/>
  <c r="BW186" i="76"/>
  <c r="BW317" i="76" s="1"/>
  <c r="BS186" i="76"/>
  <c r="BS317" i="76" s="1"/>
  <c r="BU186" i="76"/>
  <c r="BU317" i="76" s="1"/>
  <c r="BX186" i="76"/>
  <c r="BX317" i="76" s="1"/>
  <c r="F207" i="76"/>
  <c r="F338" i="76" s="1"/>
  <c r="BU207" i="76"/>
  <c r="BU338" i="76" s="1"/>
  <c r="BT207" i="76"/>
  <c r="BT338" i="76" s="1"/>
  <c r="BX207" i="76"/>
  <c r="BX338" i="76" s="1"/>
  <c r="BW207" i="76"/>
  <c r="BW338" i="76" s="1"/>
  <c r="BR207" i="76"/>
  <c r="BR338" i="76" s="1"/>
  <c r="BV207" i="76"/>
  <c r="BV338" i="76" s="1"/>
  <c r="BS207" i="76"/>
  <c r="BS338" i="76" s="1"/>
  <c r="FD195" i="76"/>
  <c r="FD326" i="76" s="1"/>
  <c r="BR195" i="76"/>
  <c r="BR326" i="76" s="1"/>
  <c r="BS195" i="76"/>
  <c r="BT195" i="76"/>
  <c r="BT326" i="76" s="1"/>
  <c r="BU195" i="76"/>
  <c r="BU326" i="76" s="1"/>
  <c r="BV195" i="76"/>
  <c r="BV326" i="76" s="1"/>
  <c r="BW195" i="76"/>
  <c r="BW326" i="76" s="1"/>
  <c r="BX195" i="76"/>
  <c r="BX326" i="76" s="1"/>
  <c r="EH238" i="76"/>
  <c r="EH369" i="76" s="1"/>
  <c r="BX238" i="76"/>
  <c r="BX369" i="76" s="1"/>
  <c r="BS238" i="76"/>
  <c r="BS369" i="76" s="1"/>
  <c r="BT238" i="76"/>
  <c r="BT369" i="76" s="1"/>
  <c r="BV238" i="76"/>
  <c r="BV369" i="76" s="1"/>
  <c r="BU238" i="76"/>
  <c r="BU369" i="76" s="1"/>
  <c r="BR238" i="76"/>
  <c r="BR369" i="76" s="1"/>
  <c r="BW238" i="76"/>
  <c r="BW369" i="76" s="1"/>
  <c r="G237" i="76"/>
  <c r="G368" i="76" s="1"/>
  <c r="BT237" i="76"/>
  <c r="BW237" i="76"/>
  <c r="BX237" i="76"/>
  <c r="BV237" i="76"/>
  <c r="BR237" i="76"/>
  <c r="BS237" i="76"/>
  <c r="BU237" i="76"/>
  <c r="AY192" i="76"/>
  <c r="AY323" i="76" s="1"/>
  <c r="BU192" i="76"/>
  <c r="BU323" i="76" s="1"/>
  <c r="BS192" i="76"/>
  <c r="BS323" i="76" s="1"/>
  <c r="BX192" i="76"/>
  <c r="BX323" i="76" s="1"/>
  <c r="BV192" i="76"/>
  <c r="BV323" i="76" s="1"/>
  <c r="BR192" i="76"/>
  <c r="BR323" i="76" s="1"/>
  <c r="BT192" i="76"/>
  <c r="BT323" i="76" s="1"/>
  <c r="BW192" i="76"/>
  <c r="BW323" i="76" s="1"/>
  <c r="FB190" i="76"/>
  <c r="FB321" i="76" s="1"/>
  <c r="BR190" i="76"/>
  <c r="BR321" i="76" s="1"/>
  <c r="BS190" i="76"/>
  <c r="BU190" i="76"/>
  <c r="BU321" i="76" s="1"/>
  <c r="BT190" i="76"/>
  <c r="BT321" i="76" s="1"/>
  <c r="BW190" i="76"/>
  <c r="BW321" i="76" s="1"/>
  <c r="BX190" i="76"/>
  <c r="BX321" i="76" s="1"/>
  <c r="BV190" i="76"/>
  <c r="BV321" i="76" s="1"/>
  <c r="CX184" i="76"/>
  <c r="CX315" i="76" s="1"/>
  <c r="BW184" i="76"/>
  <c r="BW315" i="76" s="1"/>
  <c r="BT184" i="76"/>
  <c r="BT315" i="76" s="1"/>
  <c r="BR184" i="76"/>
  <c r="BR315" i="76" s="1"/>
  <c r="BV184" i="76"/>
  <c r="BV315" i="76" s="1"/>
  <c r="BU184" i="76"/>
  <c r="BU315" i="76" s="1"/>
  <c r="BX184" i="76"/>
  <c r="BX315" i="76" s="1"/>
  <c r="BS184" i="76"/>
  <c r="BS315" i="76" s="1"/>
  <c r="BV203" i="76"/>
  <c r="BV334" i="76" s="1"/>
  <c r="BR203" i="76"/>
  <c r="BR334" i="76" s="1"/>
  <c r="BS203" i="76"/>
  <c r="BT203" i="76"/>
  <c r="BT334" i="76" s="1"/>
  <c r="BU203" i="76"/>
  <c r="BU334" i="76" s="1"/>
  <c r="BW203" i="76"/>
  <c r="BW334" i="76" s="1"/>
  <c r="BX203" i="76"/>
  <c r="BX334" i="76" s="1"/>
  <c r="CM217" i="76"/>
  <c r="CM348" i="76" s="1"/>
  <c r="BT217" i="76"/>
  <c r="BT348" i="76" s="1"/>
  <c r="BV217" i="76"/>
  <c r="BV348" i="76" s="1"/>
  <c r="BW217" i="76"/>
  <c r="BW348" i="76" s="1"/>
  <c r="BX217" i="76"/>
  <c r="BX348" i="76" s="1"/>
  <c r="BS217" i="76"/>
  <c r="BS348" i="76" s="1"/>
  <c r="BR217" i="76"/>
  <c r="BR348" i="76" s="1"/>
  <c r="BU217" i="76"/>
  <c r="BU348" i="76" s="1"/>
  <c r="CQ224" i="76"/>
  <c r="CQ355" i="76" s="1"/>
  <c r="BS224" i="76"/>
  <c r="BS355" i="76" s="1"/>
  <c r="BU224" i="76"/>
  <c r="BU355" i="76" s="1"/>
  <c r="BV224" i="76"/>
  <c r="BV355" i="76" s="1"/>
  <c r="BW224" i="76"/>
  <c r="BW355" i="76" s="1"/>
  <c r="BX224" i="76"/>
  <c r="BX355" i="76" s="1"/>
  <c r="BR224" i="76"/>
  <c r="BR355" i="76" s="1"/>
  <c r="BT224" i="76"/>
  <c r="BT355" i="76" s="1"/>
  <c r="BS222" i="76"/>
  <c r="BS353" i="76" s="1"/>
  <c r="BT222" i="76"/>
  <c r="BT353" i="76" s="1"/>
  <c r="BU222" i="76"/>
  <c r="BU353" i="76" s="1"/>
  <c r="BV222" i="76"/>
  <c r="BV353" i="76" s="1"/>
  <c r="BX222" i="76"/>
  <c r="BX353" i="76" s="1"/>
  <c r="BW222" i="76"/>
  <c r="BW353" i="76" s="1"/>
  <c r="BR222" i="76"/>
  <c r="BR353" i="76" s="1"/>
  <c r="BT202" i="76"/>
  <c r="BT333" i="76" s="1"/>
  <c r="BV202" i="76"/>
  <c r="BV333" i="76" s="1"/>
  <c r="BW202" i="76"/>
  <c r="BW333" i="76" s="1"/>
  <c r="BS202" i="76"/>
  <c r="BS333" i="76" s="1"/>
  <c r="BR202" i="76"/>
  <c r="BR333" i="76" s="1"/>
  <c r="BU202" i="76"/>
  <c r="BU333" i="76" s="1"/>
  <c r="BX202" i="76"/>
  <c r="BX333" i="76" s="1"/>
  <c r="BR212" i="76"/>
  <c r="BR343" i="76" s="1"/>
  <c r="BS212" i="76"/>
  <c r="BS343" i="76" s="1"/>
  <c r="BW212" i="76"/>
  <c r="BW343" i="76" s="1"/>
  <c r="BV212" i="76"/>
  <c r="BV343" i="76" s="1"/>
  <c r="BX212" i="76"/>
  <c r="BX343" i="76" s="1"/>
  <c r="BT212" i="76"/>
  <c r="BU212" i="76"/>
  <c r="BS216" i="76"/>
  <c r="BS347" i="76" s="1"/>
  <c r="BU216" i="76"/>
  <c r="BU347" i="76" s="1"/>
  <c r="BV216" i="76"/>
  <c r="BV347" i="76" s="1"/>
  <c r="BW216" i="76"/>
  <c r="BW347" i="76" s="1"/>
  <c r="BX216" i="76"/>
  <c r="BX347" i="76" s="1"/>
  <c r="BR216" i="76"/>
  <c r="BR347" i="76" s="1"/>
  <c r="BT216" i="76"/>
  <c r="BT347" i="76" s="1"/>
  <c r="AX215" i="76"/>
  <c r="AX346" i="76" s="1"/>
  <c r="BR215" i="76"/>
  <c r="BR346" i="76" s="1"/>
  <c r="BT215" i="76"/>
  <c r="BT346" i="76" s="1"/>
  <c r="BU215" i="76"/>
  <c r="BU346" i="76" s="1"/>
  <c r="BV215" i="76"/>
  <c r="BV346" i="76" s="1"/>
  <c r="BW215" i="76"/>
  <c r="BW346" i="76" s="1"/>
  <c r="BX215" i="76"/>
  <c r="BX346" i="76" s="1"/>
  <c r="BS215" i="76"/>
  <c r="FQ213" i="76"/>
  <c r="FQ344" i="76" s="1"/>
  <c r="BX213" i="76"/>
  <c r="BX344" i="76" s="1"/>
  <c r="BR213" i="76"/>
  <c r="BR344" i="76" s="1"/>
  <c r="BS213" i="76"/>
  <c r="BS344" i="76" s="1"/>
  <c r="BT213" i="76"/>
  <c r="BT344" i="76" s="1"/>
  <c r="BU213" i="76"/>
  <c r="BU344" i="76" s="1"/>
  <c r="BW213" i="76"/>
  <c r="BW344" i="76" s="1"/>
  <c r="BV213" i="76"/>
  <c r="BV344" i="76" s="1"/>
  <c r="CN240" i="76"/>
  <c r="CN371" i="76" s="1"/>
  <c r="BU240" i="76"/>
  <c r="BU371" i="76" s="1"/>
  <c r="BW240" i="76"/>
  <c r="BW371" i="76" s="1"/>
  <c r="BX240" i="76"/>
  <c r="BX371" i="76" s="1"/>
  <c r="BR240" i="76"/>
  <c r="BR371" i="76" s="1"/>
  <c r="BT240" i="76"/>
  <c r="BT371" i="76" s="1"/>
  <c r="BS240" i="76"/>
  <c r="BS371" i="76" s="1"/>
  <c r="BV240" i="76"/>
  <c r="BV371" i="76" s="1"/>
  <c r="BU171" i="76"/>
  <c r="BU302" i="76" s="1"/>
  <c r="BR171" i="76"/>
  <c r="BR302" i="76" s="1"/>
  <c r="BV171" i="76"/>
  <c r="BV302" i="76" s="1"/>
  <c r="BW171" i="76"/>
  <c r="BW302" i="76" s="1"/>
  <c r="BS171" i="76"/>
  <c r="BS302" i="76" s="1"/>
  <c r="BT171" i="76"/>
  <c r="BT302" i="76" s="1"/>
  <c r="BX171" i="76"/>
  <c r="BX302" i="76" s="1"/>
  <c r="EP245" i="76"/>
  <c r="EP376" i="76" s="1"/>
  <c r="BR245" i="76"/>
  <c r="BR376" i="76" s="1"/>
  <c r="BT245" i="76"/>
  <c r="BT376" i="76" s="1"/>
  <c r="BV245" i="76"/>
  <c r="BV376" i="76" s="1"/>
  <c r="BW245" i="76"/>
  <c r="BW376" i="76" s="1"/>
  <c r="BX245" i="76"/>
  <c r="BX376" i="76" s="1"/>
  <c r="BU245" i="76"/>
  <c r="BU376" i="76" s="1"/>
  <c r="BS245" i="76"/>
  <c r="BS376" i="76" s="1"/>
  <c r="M223" i="76"/>
  <c r="BR223" i="76"/>
  <c r="BR354" i="76" s="1"/>
  <c r="BT223" i="76"/>
  <c r="BT354" i="76" s="1"/>
  <c r="BU223" i="76"/>
  <c r="BU354" i="76" s="1"/>
  <c r="BV223" i="76"/>
  <c r="BV354" i="76" s="1"/>
  <c r="BW223" i="76"/>
  <c r="BW354" i="76" s="1"/>
  <c r="BX223" i="76"/>
  <c r="BX354" i="76" s="1"/>
  <c r="BS223" i="76"/>
  <c r="BS354" i="76" s="1"/>
  <c r="FI221" i="76"/>
  <c r="FI352" i="76" s="1"/>
  <c r="BX221" i="76"/>
  <c r="BX352" i="76" s="1"/>
  <c r="BR221" i="76"/>
  <c r="BR352" i="76" s="1"/>
  <c r="BS221" i="76"/>
  <c r="BS352" i="76" s="1"/>
  <c r="BT221" i="76"/>
  <c r="BT352" i="76" s="1"/>
  <c r="BU221" i="76"/>
  <c r="BU352" i="76" s="1"/>
  <c r="BV221" i="76"/>
  <c r="BV352" i="76" s="1"/>
  <c r="BW221" i="76"/>
  <c r="BW352" i="76" s="1"/>
  <c r="CW199" i="76"/>
  <c r="CW330" i="76" s="1"/>
  <c r="BR199" i="76"/>
  <c r="BR330" i="76" s="1"/>
  <c r="BT199" i="76"/>
  <c r="BT330" i="76" s="1"/>
  <c r="BU199" i="76"/>
  <c r="BU330" i="76" s="1"/>
  <c r="BV199" i="76"/>
  <c r="BV330" i="76" s="1"/>
  <c r="BW199" i="76"/>
  <c r="BW330" i="76" s="1"/>
  <c r="BX199" i="76"/>
  <c r="BX330" i="76" s="1"/>
  <c r="BS199" i="76"/>
  <c r="BS330" i="76" s="1"/>
  <c r="BL170" i="76"/>
  <c r="BX170" i="76"/>
  <c r="BX301" i="76" s="1"/>
  <c r="BR170" i="76"/>
  <c r="BR301" i="76" s="1"/>
  <c r="BT170" i="76"/>
  <c r="BT301" i="76" s="1"/>
  <c r="BV170" i="76"/>
  <c r="BV301" i="76" s="1"/>
  <c r="BW170" i="76"/>
  <c r="BW301" i="76" s="1"/>
  <c r="BS170" i="76"/>
  <c r="BS301" i="76" s="1"/>
  <c r="BU170" i="76"/>
  <c r="BU301" i="76" s="1"/>
  <c r="FQ241" i="76"/>
  <c r="FQ372" i="76" s="1"/>
  <c r="BV241" i="76"/>
  <c r="BV372" i="76" s="1"/>
  <c r="BX241" i="76"/>
  <c r="BX372" i="76" s="1"/>
  <c r="BR241" i="76"/>
  <c r="BR372" i="76" s="1"/>
  <c r="BS241" i="76"/>
  <c r="BS372" i="76" s="1"/>
  <c r="BT241" i="76"/>
  <c r="BT372" i="76" s="1"/>
  <c r="BU241" i="76"/>
  <c r="BU372" i="76" s="1"/>
  <c r="BW241" i="76"/>
  <c r="BW372" i="76" s="1"/>
  <c r="DI219" i="76"/>
  <c r="BV219" i="76"/>
  <c r="BV350" i="76" s="1"/>
  <c r="BX219" i="76"/>
  <c r="BX350" i="76" s="1"/>
  <c r="BR219" i="76"/>
  <c r="BR350" i="76" s="1"/>
  <c r="BS219" i="76"/>
  <c r="BS350" i="76" s="1"/>
  <c r="BT219" i="76"/>
  <c r="BT350" i="76" s="1"/>
  <c r="BU219" i="76"/>
  <c r="BU350" i="76" s="1"/>
  <c r="BW219" i="76"/>
  <c r="BW350" i="76" s="1"/>
  <c r="FU242" i="76"/>
  <c r="FU373" i="76" s="1"/>
  <c r="BW242" i="76"/>
  <c r="BW373" i="76" s="1"/>
  <c r="BS242" i="76"/>
  <c r="BS373" i="76" s="1"/>
  <c r="BT242" i="76"/>
  <c r="BT373" i="76" s="1"/>
  <c r="BV242" i="76"/>
  <c r="BV373" i="76" s="1"/>
  <c r="BU242" i="76"/>
  <c r="BU373" i="76" s="1"/>
  <c r="BX242" i="76"/>
  <c r="BX373" i="76" s="1"/>
  <c r="BR242" i="76"/>
  <c r="BR373" i="76" s="1"/>
  <c r="EQ243" i="76"/>
  <c r="EQ374" i="76" s="1"/>
  <c r="BX243" i="76"/>
  <c r="BX374" i="76" s="1"/>
  <c r="BR243" i="76"/>
  <c r="BR374" i="76" s="1"/>
  <c r="BT243" i="76"/>
  <c r="BT374" i="76" s="1"/>
  <c r="BU243" i="76"/>
  <c r="BU374" i="76" s="1"/>
  <c r="BV243" i="76"/>
  <c r="BV374" i="76" s="1"/>
  <c r="BW243" i="76"/>
  <c r="BW374" i="76" s="1"/>
  <c r="BS243" i="76"/>
  <c r="BS374" i="76" s="1"/>
  <c r="J193" i="76"/>
  <c r="BV193" i="76"/>
  <c r="BV324" i="76" s="1"/>
  <c r="BX193" i="76"/>
  <c r="BX324" i="76" s="1"/>
  <c r="BR193" i="76"/>
  <c r="BR324" i="76" s="1"/>
  <c r="BU193" i="76"/>
  <c r="BU324" i="76" s="1"/>
  <c r="BS193" i="76"/>
  <c r="BS324" i="76" s="1"/>
  <c r="BW193" i="76"/>
  <c r="BW324" i="76" s="1"/>
  <c r="BT193" i="76"/>
  <c r="BT324" i="76" s="1"/>
  <c r="FS198" i="76"/>
  <c r="FS329" i="76" s="1"/>
  <c r="BR198" i="76"/>
  <c r="BR329" i="76" s="1"/>
  <c r="BS198" i="76"/>
  <c r="BS329" i="76" s="1"/>
  <c r="BT198" i="76"/>
  <c r="BT329" i="76" s="1"/>
  <c r="BU198" i="76"/>
  <c r="BU329" i="76" s="1"/>
  <c r="BV198" i="76"/>
  <c r="BV329" i="76" s="1"/>
  <c r="BW198" i="76"/>
  <c r="BW329" i="76" s="1"/>
  <c r="BX198" i="76"/>
  <c r="BX329" i="76" s="1"/>
  <c r="EE169" i="76"/>
  <c r="BX169" i="76"/>
  <c r="BX300" i="76" s="1"/>
  <c r="BU169" i="76"/>
  <c r="BU300" i="76" s="1"/>
  <c r="BR169" i="76"/>
  <c r="BR300" i="76" s="1"/>
  <c r="BT169" i="76"/>
  <c r="BT300" i="76" s="1"/>
  <c r="BV169" i="76"/>
  <c r="BV300" i="76" s="1"/>
  <c r="BW169" i="76"/>
  <c r="BW300" i="76" s="1"/>
  <c r="BS169" i="76"/>
  <c r="BS300" i="76" s="1"/>
  <c r="BS200" i="76"/>
  <c r="BU200" i="76"/>
  <c r="BU331" i="76" s="1"/>
  <c r="BV200" i="76"/>
  <c r="BV331" i="76" s="1"/>
  <c r="BW200" i="76"/>
  <c r="BW331" i="76" s="1"/>
  <c r="BX200" i="76"/>
  <c r="BX331" i="76" s="1"/>
  <c r="BR200" i="76"/>
  <c r="BR331" i="76" s="1"/>
  <c r="BT200" i="76"/>
  <c r="BT331" i="76" s="1"/>
  <c r="DY201" i="76"/>
  <c r="DY332" i="76" s="1"/>
  <c r="BV201" i="76"/>
  <c r="BU201" i="76"/>
  <c r="BU332" i="76" s="1"/>
  <c r="BW201" i="76"/>
  <c r="BW332" i="76" s="1"/>
  <c r="BS201" i="76"/>
  <c r="BS332" i="76" s="1"/>
  <c r="BX201" i="76"/>
  <c r="BX332" i="76" s="1"/>
  <c r="BR201" i="76"/>
  <c r="BR332" i="76" s="1"/>
  <c r="BT201" i="76"/>
  <c r="BT332" i="76" s="1"/>
  <c r="BS246" i="76"/>
  <c r="BU246" i="76"/>
  <c r="BW246" i="76"/>
  <c r="BX246" i="76"/>
  <c r="BR246" i="76"/>
  <c r="BT246" i="76"/>
  <c r="BV246" i="76"/>
  <c r="CH214" i="76"/>
  <c r="CH345" i="76" s="1"/>
  <c r="BS214" i="76"/>
  <c r="BS345" i="76" s="1"/>
  <c r="BT214" i="76"/>
  <c r="BT345" i="76" s="1"/>
  <c r="BU214" i="76"/>
  <c r="BU345" i="76" s="1"/>
  <c r="BV214" i="76"/>
  <c r="BV345" i="76" s="1"/>
  <c r="BX214" i="76"/>
  <c r="BX345" i="76" s="1"/>
  <c r="BW214" i="76"/>
  <c r="BW345" i="76" s="1"/>
  <c r="BR214" i="76"/>
  <c r="BR345" i="76" s="1"/>
  <c r="BU196" i="76"/>
  <c r="BU327" i="76" s="1"/>
  <c r="BV196" i="76"/>
  <c r="BR196" i="76"/>
  <c r="BR327" i="76" s="1"/>
  <c r="BT196" i="76"/>
  <c r="BT327" i="76" s="1"/>
  <c r="BS196" i="76"/>
  <c r="BS327" i="76" s="1"/>
  <c r="BW196" i="76"/>
  <c r="BW327" i="76" s="1"/>
  <c r="BX196" i="76"/>
  <c r="BX327" i="76" s="1"/>
  <c r="FU172" i="76"/>
  <c r="FU303" i="76" s="1"/>
  <c r="BU172" i="76"/>
  <c r="BU303" i="76" s="1"/>
  <c r="BR172" i="76"/>
  <c r="BR303" i="76" s="1"/>
  <c r="BV172" i="76"/>
  <c r="BV303" i="76" s="1"/>
  <c r="BS172" i="76"/>
  <c r="BS303" i="76" s="1"/>
  <c r="BW172" i="76"/>
  <c r="BW303" i="76" s="1"/>
  <c r="BT172" i="76"/>
  <c r="BT303" i="76" s="1"/>
  <c r="BX172" i="76"/>
  <c r="BX303" i="76" s="1"/>
  <c r="DE175" i="76"/>
  <c r="DE306" i="76" s="1"/>
  <c r="BS175" i="76"/>
  <c r="BS306" i="76" s="1"/>
  <c r="BU175" i="76"/>
  <c r="BU306" i="76" s="1"/>
  <c r="BT175" i="76"/>
  <c r="BW175" i="76"/>
  <c r="BW306" i="76" s="1"/>
  <c r="BX175" i="76"/>
  <c r="BX306" i="76" s="1"/>
  <c r="BR175" i="76"/>
  <c r="BR306" i="76" s="1"/>
  <c r="BV175" i="76"/>
  <c r="BV306" i="76" s="1"/>
  <c r="FO189" i="76"/>
  <c r="FO320" i="76" s="1"/>
  <c r="BU189" i="76"/>
  <c r="BU320" i="76" s="1"/>
  <c r="BV189" i="76"/>
  <c r="BV320" i="76" s="1"/>
  <c r="BW189" i="76"/>
  <c r="BW320" i="76" s="1"/>
  <c r="BX189" i="76"/>
  <c r="BX320" i="76" s="1"/>
  <c r="BR189" i="76"/>
  <c r="BR320" i="76" s="1"/>
  <c r="BS189" i="76"/>
  <c r="BS320" i="76" s="1"/>
  <c r="BT189" i="76"/>
  <c r="BT320" i="76" s="1"/>
  <c r="Q181" i="76"/>
  <c r="Q312" i="76" s="1"/>
  <c r="BU181" i="76"/>
  <c r="BU312" i="76" s="1"/>
  <c r="BX181" i="76"/>
  <c r="BX312" i="76" s="1"/>
  <c r="BS181" i="76"/>
  <c r="BT181" i="76"/>
  <c r="BT312" i="76" s="1"/>
  <c r="BR181" i="76"/>
  <c r="BR312" i="76" s="1"/>
  <c r="BV181" i="76"/>
  <c r="BV312" i="76" s="1"/>
  <c r="BW181" i="76"/>
  <c r="BW312" i="76" s="1"/>
  <c r="B262" i="76"/>
  <c r="DF263" i="76"/>
  <c r="DF394" i="76" s="1"/>
  <c r="DI263" i="76"/>
  <c r="DI394" i="76" s="1"/>
  <c r="CI263" i="76"/>
  <c r="CI394" i="76" s="1"/>
  <c r="AV263" i="76"/>
  <c r="AV394" i="76" s="1"/>
  <c r="DO263" i="76"/>
  <c r="DO394" i="76" s="1"/>
  <c r="BL263" i="76"/>
  <c r="BL394" i="76" s="1"/>
  <c r="CV263" i="76"/>
  <c r="CV394" i="76" s="1"/>
  <c r="BE263" i="76"/>
  <c r="BE394" i="76" s="1"/>
  <c r="BB263" i="76"/>
  <c r="BB394" i="76" s="1"/>
  <c r="CZ263" i="76"/>
  <c r="CZ394" i="76" s="1"/>
  <c r="CH263" i="76"/>
  <c r="CH394" i="76" s="1"/>
  <c r="AL263" i="76"/>
  <c r="AL394" i="76" s="1"/>
  <c r="K263" i="76"/>
  <c r="K394" i="76" s="1"/>
  <c r="J263" i="76"/>
  <c r="J394" i="76" s="1"/>
  <c r="DR263" i="76"/>
  <c r="DR394" i="76" s="1"/>
  <c r="AT263" i="76"/>
  <c r="AT394" i="76" s="1"/>
  <c r="O263" i="76"/>
  <c r="O394" i="76" s="1"/>
  <c r="EJ263" i="76"/>
  <c r="EJ394" i="76" s="1"/>
  <c r="AD263" i="76"/>
  <c r="AD394" i="76" s="1"/>
  <c r="T263" i="76"/>
  <c r="T394" i="76" s="1"/>
  <c r="ES263" i="76"/>
  <c r="ES394" i="76" s="1"/>
  <c r="EN263" i="76"/>
  <c r="EN394" i="76" s="1"/>
  <c r="DB263" i="76"/>
  <c r="DB394" i="76" s="1"/>
  <c r="EL263" i="76"/>
  <c r="EL394" i="76" s="1"/>
  <c r="EO263" i="76"/>
  <c r="EO394" i="76" s="1"/>
  <c r="DT263" i="76"/>
  <c r="DT394" i="76" s="1"/>
  <c r="GA263" i="76"/>
  <c r="GA394" i="76" s="1"/>
  <c r="BP263" i="76"/>
  <c r="BP394" i="76" s="1"/>
  <c r="FN263" i="76"/>
  <c r="FN394" i="76" s="1"/>
  <c r="FR263" i="76"/>
  <c r="FR394" i="76" s="1"/>
  <c r="FU263" i="76"/>
  <c r="FU394" i="76" s="1"/>
  <c r="EZ263" i="76"/>
  <c r="EZ394" i="76" s="1"/>
  <c r="DP263" i="76"/>
  <c r="DP394" i="76" s="1"/>
  <c r="DU263" i="76"/>
  <c r="DU394" i="76" s="1"/>
  <c r="DD263" i="76"/>
  <c r="DD394" i="76" s="1"/>
  <c r="EG263" i="76"/>
  <c r="EG394" i="76" s="1"/>
  <c r="M263" i="76"/>
  <c r="M394" i="76" s="1"/>
  <c r="AP263" i="76"/>
  <c r="AP394" i="76" s="1"/>
  <c r="FW263" i="76"/>
  <c r="FW394" i="76" s="1"/>
  <c r="EF263" i="76"/>
  <c r="EF394" i="76" s="1"/>
  <c r="D263" i="76"/>
  <c r="D394" i="76" s="1"/>
  <c r="L263" i="76"/>
  <c r="L394" i="76" s="1"/>
  <c r="E263" i="76"/>
  <c r="E394" i="76" s="1"/>
  <c r="EU263" i="76"/>
  <c r="EU394" i="76" s="1"/>
  <c r="FE263" i="76"/>
  <c r="FE394" i="76" s="1"/>
  <c r="CC263" i="76"/>
  <c r="CC394" i="76" s="1"/>
  <c r="FS263" i="76"/>
  <c r="FS394" i="76" s="1"/>
  <c r="AU263" i="76"/>
  <c r="AU394" i="76" s="1"/>
  <c r="BD263" i="76"/>
  <c r="BD394" i="76" s="1"/>
  <c r="FH263" i="76"/>
  <c r="FH394" i="76" s="1"/>
  <c r="EC263" i="76"/>
  <c r="EC394" i="76" s="1"/>
  <c r="BZ263" i="76"/>
  <c r="BZ394" i="76" s="1"/>
  <c r="AQ263" i="76"/>
  <c r="AQ394" i="76" s="1"/>
  <c r="I263" i="76"/>
  <c r="I394" i="76" s="1"/>
  <c r="DJ263" i="76"/>
  <c r="DJ394" i="76" s="1"/>
  <c r="CL263" i="76"/>
  <c r="CL394" i="76" s="1"/>
  <c r="ET263" i="76"/>
  <c r="ET394" i="76" s="1"/>
  <c r="AG263" i="76"/>
  <c r="AG394" i="76" s="1"/>
  <c r="EW263" i="76"/>
  <c r="EW394" i="76" s="1"/>
  <c r="BY263" i="76"/>
  <c r="BY394" i="76" s="1"/>
  <c r="BI263" i="76"/>
  <c r="BI394" i="76" s="1"/>
  <c r="AS263" i="76"/>
  <c r="AS394" i="76" s="1"/>
  <c r="AZ263" i="76"/>
  <c r="AZ394" i="76" s="1"/>
  <c r="FM263" i="76"/>
  <c r="FM394" i="76" s="1"/>
  <c r="DK263" i="76"/>
  <c r="DK394" i="76" s="1"/>
  <c r="DH263" i="76"/>
  <c r="DH394" i="76" s="1"/>
  <c r="DM263" i="76"/>
  <c r="DM394" i="76" s="1"/>
  <c r="BH263" i="76"/>
  <c r="BH394" i="76" s="1"/>
  <c r="AX263" i="76"/>
  <c r="AX394" i="76" s="1"/>
  <c r="CX263" i="76"/>
  <c r="CX394" i="76" s="1"/>
  <c r="CD263" i="76"/>
  <c r="CD394" i="76" s="1"/>
  <c r="AA263" i="76"/>
  <c r="AA394" i="76" s="1"/>
  <c r="W263" i="76"/>
  <c r="W394" i="76" s="1"/>
  <c r="FA263" i="76"/>
  <c r="FA394" i="76" s="1"/>
  <c r="FI263" i="76"/>
  <c r="FI394" i="76" s="1"/>
  <c r="AM263" i="76"/>
  <c r="AM394" i="76" s="1"/>
  <c r="FC263" i="76"/>
  <c r="FC394" i="76" s="1"/>
  <c r="FG263" i="76"/>
  <c r="FG394" i="76" s="1"/>
  <c r="AR263" i="76"/>
  <c r="AR394" i="76" s="1"/>
  <c r="DL263" i="76"/>
  <c r="DL394" i="76" s="1"/>
  <c r="BG263" i="76"/>
  <c r="BG394" i="76" s="1"/>
  <c r="EE263" i="76"/>
  <c r="EE394" i="76" s="1"/>
  <c r="G263" i="76"/>
  <c r="G394" i="76" s="1"/>
  <c r="BA263" i="76"/>
  <c r="BA394" i="76" s="1"/>
  <c r="AK263" i="76"/>
  <c r="AK394" i="76" s="1"/>
  <c r="CW263" i="76"/>
  <c r="CW394" i="76" s="1"/>
  <c r="R263" i="76"/>
  <c r="R394" i="76" s="1"/>
  <c r="X263" i="76"/>
  <c r="X394" i="76" s="1"/>
  <c r="N263" i="76"/>
  <c r="N394" i="76" s="1"/>
  <c r="EQ263" i="76"/>
  <c r="EQ394" i="76" s="1"/>
  <c r="FT263" i="76"/>
  <c r="FT394" i="76" s="1"/>
  <c r="FY263" i="76"/>
  <c r="FY394" i="76" s="1"/>
  <c r="FB263" i="76"/>
  <c r="FB394" i="76" s="1"/>
  <c r="FJ263" i="76"/>
  <c r="FJ394" i="76" s="1"/>
  <c r="CK263" i="76"/>
  <c r="CK394" i="76" s="1"/>
  <c r="Y263" i="76"/>
  <c r="Y394" i="76" s="1"/>
  <c r="AJ263" i="76"/>
  <c r="AJ394" i="76" s="1"/>
  <c r="P263" i="76"/>
  <c r="P394" i="76" s="1"/>
  <c r="EY263" i="76"/>
  <c r="EY394" i="76" s="1"/>
  <c r="Q263" i="76"/>
  <c r="Q394" i="76" s="1"/>
  <c r="CY263" i="76"/>
  <c r="CY394" i="76" s="1"/>
  <c r="AW263" i="76"/>
  <c r="AW394" i="76" s="1"/>
  <c r="CB263" i="76"/>
  <c r="CB394" i="76" s="1"/>
  <c r="DW263" i="76"/>
  <c r="DW394" i="76" s="1"/>
  <c r="FO263" i="76"/>
  <c r="FO394" i="76" s="1"/>
  <c r="CF263" i="76"/>
  <c r="CF394" i="76" s="1"/>
  <c r="BO263" i="76"/>
  <c r="BO394" i="76" s="1"/>
  <c r="FX263" i="76"/>
  <c r="FX394" i="76" s="1"/>
  <c r="BK263" i="76"/>
  <c r="BK394" i="76" s="1"/>
  <c r="FZ263" i="76"/>
  <c r="FZ394" i="76" s="1"/>
  <c r="CJ263" i="76"/>
  <c r="CJ394" i="76" s="1"/>
  <c r="FD263" i="76"/>
  <c r="FD394" i="76" s="1"/>
  <c r="DA263" i="76"/>
  <c r="DA394" i="76" s="1"/>
  <c r="V263" i="76"/>
  <c r="V394" i="76" s="1"/>
  <c r="AI263" i="76"/>
  <c r="AI394" i="76" s="1"/>
  <c r="EI263" i="76"/>
  <c r="EI394" i="76" s="1"/>
  <c r="DG263" i="76"/>
  <c r="DG394" i="76" s="1"/>
  <c r="FV263" i="76"/>
  <c r="FV394" i="76" s="1"/>
  <c r="GB263" i="76"/>
  <c r="GB394" i="76" s="1"/>
  <c r="EX263" i="76"/>
  <c r="EX394" i="76" s="1"/>
  <c r="BM263" i="76"/>
  <c r="BM394" i="76" s="1"/>
  <c r="FF263" i="76"/>
  <c r="FF394" i="76" s="1"/>
  <c r="BN263" i="76"/>
  <c r="BN394" i="76" s="1"/>
  <c r="EK263" i="76"/>
  <c r="EK394" i="76" s="1"/>
  <c r="EP263" i="76"/>
  <c r="EP394" i="76" s="1"/>
  <c r="EV263" i="76"/>
  <c r="EV394" i="76" s="1"/>
  <c r="DY263" i="76"/>
  <c r="DY394" i="76" s="1"/>
  <c r="BF263" i="76"/>
  <c r="BF394" i="76" s="1"/>
  <c r="F263" i="76"/>
  <c r="F394" i="76" s="1"/>
  <c r="Z263" i="76"/>
  <c r="Z394" i="76" s="1"/>
  <c r="DX263" i="76"/>
  <c r="DX394" i="76" s="1"/>
  <c r="CE263" i="76"/>
  <c r="CE394" i="76" s="1"/>
  <c r="S263" i="76"/>
  <c r="S394" i="76" s="1"/>
  <c r="EB263" i="76"/>
  <c r="EB394" i="76" s="1"/>
  <c r="BQ263" i="76"/>
  <c r="BQ394" i="76" s="1"/>
  <c r="AF263" i="76"/>
  <c r="AF394" i="76" s="1"/>
  <c r="AE263" i="76"/>
  <c r="AE394" i="76" s="1"/>
  <c r="AY263" i="76"/>
  <c r="AY394" i="76" s="1"/>
  <c r="FL263" i="76"/>
  <c r="FL394" i="76" s="1"/>
  <c r="DV263" i="76"/>
  <c r="DV394" i="76" s="1"/>
  <c r="EM263" i="76"/>
  <c r="EM394" i="76" s="1"/>
  <c r="CA263" i="76"/>
  <c r="CA394" i="76" s="1"/>
  <c r="DS263" i="76"/>
  <c r="DS394" i="76" s="1"/>
  <c r="DQ263" i="76"/>
  <c r="DQ394" i="76" s="1"/>
  <c r="EA263" i="76"/>
  <c r="EA394" i="76" s="1"/>
  <c r="FP263" i="76"/>
  <c r="FP394" i="76" s="1"/>
  <c r="AC263" i="76"/>
  <c r="AC394" i="76" s="1"/>
  <c r="BC263" i="76"/>
  <c r="BC394" i="76" s="1"/>
  <c r="BJ263" i="76"/>
  <c r="BJ394" i="76" s="1"/>
  <c r="DC263" i="76"/>
  <c r="DC394" i="76" s="1"/>
  <c r="AH263" i="76"/>
  <c r="AH394" i="76" s="1"/>
  <c r="U263" i="76"/>
  <c r="U394" i="76" s="1"/>
  <c r="FK263" i="76"/>
  <c r="FK394" i="76" s="1"/>
  <c r="FQ263" i="76"/>
  <c r="FQ394" i="76" s="1"/>
  <c r="DE263" i="76"/>
  <c r="DE394" i="76" s="1"/>
  <c r="DN263" i="76"/>
  <c r="DN394" i="76" s="1"/>
  <c r="ER263" i="76"/>
  <c r="ER394" i="76" s="1"/>
  <c r="EH263" i="76"/>
  <c r="EH394" i="76" s="1"/>
  <c r="AN263" i="76"/>
  <c r="AN394" i="76" s="1"/>
  <c r="H263" i="76"/>
  <c r="H394" i="76" s="1"/>
  <c r="ED263" i="76"/>
  <c r="ED394" i="76" s="1"/>
  <c r="AB263" i="76"/>
  <c r="AB394" i="76" s="1"/>
  <c r="DZ263" i="76"/>
  <c r="DZ394" i="76" s="1"/>
  <c r="CM263" i="76"/>
  <c r="CM394" i="76" s="1"/>
  <c r="CG263" i="76"/>
  <c r="CG394" i="76" s="1"/>
  <c r="CN263" i="76"/>
  <c r="CN394" i="76" s="1"/>
  <c r="CO263" i="76"/>
  <c r="CO394" i="76" s="1"/>
  <c r="CP263" i="76"/>
  <c r="CP394" i="76" s="1"/>
  <c r="CQ263" i="76"/>
  <c r="CQ394" i="76" s="1"/>
  <c r="CR263" i="76"/>
  <c r="CR394" i="76" s="1"/>
  <c r="CS263" i="76"/>
  <c r="CS394" i="76" s="1"/>
  <c r="CT263" i="76"/>
  <c r="CT394" i="76" s="1"/>
  <c r="CU263" i="76"/>
  <c r="CU394" i="76" s="1"/>
  <c r="AT261" i="76"/>
  <c r="AT392" i="76" s="1"/>
  <c r="ET261" i="76"/>
  <c r="ET392" i="76" s="1"/>
  <c r="DI261" i="76"/>
  <c r="DI392" i="76" s="1"/>
  <c r="BE261" i="76"/>
  <c r="BE392" i="76" s="1"/>
  <c r="EZ261" i="76"/>
  <c r="EZ392" i="76" s="1"/>
  <c r="DW261" i="76"/>
  <c r="DW392" i="76" s="1"/>
  <c r="BB261" i="76"/>
  <c r="BB392" i="76" s="1"/>
  <c r="BN261" i="76"/>
  <c r="BN392" i="76" s="1"/>
  <c r="CV261" i="76"/>
  <c r="CV392" i="76" s="1"/>
  <c r="FJ261" i="76"/>
  <c r="FJ392" i="76" s="1"/>
  <c r="DY261" i="76"/>
  <c r="DY392" i="76" s="1"/>
  <c r="BG261" i="76"/>
  <c r="BG392" i="76" s="1"/>
  <c r="DG261" i="76"/>
  <c r="DG392" i="76" s="1"/>
  <c r="FM261" i="76"/>
  <c r="FM392" i="76" s="1"/>
  <c r="BL261" i="76"/>
  <c r="BL392" i="76" s="1"/>
  <c r="W261" i="76"/>
  <c r="W392" i="76" s="1"/>
  <c r="U261" i="76"/>
  <c r="U392" i="76" s="1"/>
  <c r="Z261" i="76"/>
  <c r="Z392" i="76" s="1"/>
  <c r="R261" i="76"/>
  <c r="R392" i="76" s="1"/>
  <c r="EJ261" i="76"/>
  <c r="EJ392" i="76" s="1"/>
  <c r="AG261" i="76"/>
  <c r="AG392" i="76" s="1"/>
  <c r="DL261" i="76"/>
  <c r="DL392" i="76" s="1"/>
  <c r="FZ261" i="76"/>
  <c r="FZ392" i="76" s="1"/>
  <c r="EO261" i="76"/>
  <c r="EO392" i="76" s="1"/>
  <c r="BI261" i="76"/>
  <c r="BI392" i="76" s="1"/>
  <c r="AW261" i="76"/>
  <c r="AW392" i="76" s="1"/>
  <c r="FC261" i="76"/>
  <c r="FC392" i="76" s="1"/>
  <c r="DZ261" i="76"/>
  <c r="DZ392" i="76" s="1"/>
  <c r="ER261" i="76"/>
  <c r="ER392" i="76" s="1"/>
  <c r="DO261" i="76"/>
  <c r="DO392" i="76" s="1"/>
  <c r="FU261" i="76"/>
  <c r="FU392" i="76" s="1"/>
  <c r="BM261" i="76"/>
  <c r="BM392" i="76" s="1"/>
  <c r="DU261" i="76"/>
  <c r="DU392" i="76" s="1"/>
  <c r="AZ261" i="76"/>
  <c r="AZ392" i="76" s="1"/>
  <c r="FF261" i="76"/>
  <c r="FF392" i="76" s="1"/>
  <c r="FH261" i="76"/>
  <c r="FH392" i="76" s="1"/>
  <c r="EE261" i="76"/>
  <c r="EE392" i="76" s="1"/>
  <c r="DB261" i="76"/>
  <c r="DB392" i="76" s="1"/>
  <c r="BO261" i="76"/>
  <c r="BO392" i="76" s="1"/>
  <c r="DD261" i="76"/>
  <c r="DD392" i="76" s="1"/>
  <c r="FS261" i="76"/>
  <c r="FS392" i="76" s="1"/>
  <c r="EP261" i="76"/>
  <c r="EP392" i="76" s="1"/>
  <c r="AR261" i="76"/>
  <c r="AR392" i="76" s="1"/>
  <c r="V261" i="76"/>
  <c r="V392" i="76" s="1"/>
  <c r="AK261" i="76"/>
  <c r="AK392" i="76" s="1"/>
  <c r="M261" i="76"/>
  <c r="M392" i="76" s="1"/>
  <c r="AM261" i="76"/>
  <c r="AM392" i="76" s="1"/>
  <c r="AH261" i="76"/>
  <c r="AH392" i="76" s="1"/>
  <c r="DN261" i="76"/>
  <c r="DN392" i="76" s="1"/>
  <c r="BC261" i="76"/>
  <c r="BC392" i="76" s="1"/>
  <c r="DX261" i="76"/>
  <c r="DX392" i="76" s="1"/>
  <c r="BF261" i="76"/>
  <c r="BF392" i="76" s="1"/>
  <c r="EC261" i="76"/>
  <c r="EC392" i="76" s="1"/>
  <c r="FL261" i="76"/>
  <c r="FL392" i="76" s="1"/>
  <c r="BK261" i="76"/>
  <c r="BK392" i="76" s="1"/>
  <c r="EL261" i="76"/>
  <c r="EL392" i="76" s="1"/>
  <c r="DJ261" i="76"/>
  <c r="DJ392" i="76" s="1"/>
  <c r="CB261" i="76"/>
  <c r="CB392" i="76" s="1"/>
  <c r="AL261" i="76"/>
  <c r="AL392" i="76" s="1"/>
  <c r="T261" i="76"/>
  <c r="T392" i="76" s="1"/>
  <c r="G261" i="76"/>
  <c r="G392" i="76" s="1"/>
  <c r="K261" i="76"/>
  <c r="K392" i="76" s="1"/>
  <c r="BQ261" i="76"/>
  <c r="BQ392" i="76" s="1"/>
  <c r="FA261" i="76"/>
  <c r="FA392" i="76" s="1"/>
  <c r="BZ261" i="76"/>
  <c r="BZ392" i="76" s="1"/>
  <c r="EH261" i="76"/>
  <c r="EH392" i="76" s="1"/>
  <c r="EY261" i="76"/>
  <c r="EY392" i="76" s="1"/>
  <c r="AC261" i="76"/>
  <c r="AC392" i="76" s="1"/>
  <c r="EU261" i="76"/>
  <c r="EU392" i="76" s="1"/>
  <c r="EA261" i="76"/>
  <c r="EA392" i="76" s="1"/>
  <c r="AV261" i="76"/>
  <c r="AV392" i="76" s="1"/>
  <c r="FD261" i="76"/>
  <c r="FD392" i="76" s="1"/>
  <c r="BJ261" i="76"/>
  <c r="BJ392" i="76" s="1"/>
  <c r="FI261" i="76"/>
  <c r="FI392" i="76" s="1"/>
  <c r="BA261" i="76"/>
  <c r="BA392" i="76" s="1"/>
  <c r="FR261" i="76"/>
  <c r="FR392" i="76" s="1"/>
  <c r="FV261" i="76"/>
  <c r="FV392" i="76" s="1"/>
  <c r="CF261" i="76"/>
  <c r="CF392" i="76" s="1"/>
  <c r="AS261" i="76"/>
  <c r="AS392" i="76" s="1"/>
  <c r="AQ261" i="76"/>
  <c r="AQ392" i="76" s="1"/>
  <c r="AA261" i="76"/>
  <c r="AA392" i="76" s="1"/>
  <c r="I261" i="76"/>
  <c r="I392" i="76" s="1"/>
  <c r="DP261" i="76"/>
  <c r="DP392" i="76" s="1"/>
  <c r="ED261" i="76"/>
  <c r="ED392" i="76" s="1"/>
  <c r="DH261" i="76"/>
  <c r="DH392" i="76" s="1"/>
  <c r="CL261" i="76"/>
  <c r="CL392" i="76" s="1"/>
  <c r="S261" i="76"/>
  <c r="S392" i="76" s="1"/>
  <c r="CK261" i="76"/>
  <c r="CK392" i="76" s="1"/>
  <c r="EK261" i="76"/>
  <c r="EK392" i="76" s="1"/>
  <c r="DA261" i="76"/>
  <c r="DA392" i="76" s="1"/>
  <c r="BP261" i="76"/>
  <c r="BP392" i="76" s="1"/>
  <c r="F261" i="76"/>
  <c r="F392" i="76" s="1"/>
  <c r="AE261" i="76"/>
  <c r="AE392" i="76" s="1"/>
  <c r="Y261" i="76"/>
  <c r="Y392" i="76" s="1"/>
  <c r="GA261" i="76"/>
  <c r="GA392" i="76" s="1"/>
  <c r="FG261" i="76"/>
  <c r="FG392" i="76" s="1"/>
  <c r="DT261" i="76"/>
  <c r="DT392" i="76" s="1"/>
  <c r="AU261" i="76"/>
  <c r="AU392" i="76" s="1"/>
  <c r="CX261" i="76"/>
  <c r="CX392" i="76" s="1"/>
  <c r="FE261" i="76"/>
  <c r="FE392" i="76" s="1"/>
  <c r="EM261" i="76"/>
  <c r="EM392" i="76" s="1"/>
  <c r="DS261" i="76"/>
  <c r="DS392" i="76" s="1"/>
  <c r="CJ261" i="76"/>
  <c r="CJ392" i="76" s="1"/>
  <c r="D261" i="76"/>
  <c r="D392" i="76" s="1"/>
  <c r="AN261" i="76"/>
  <c r="AN392" i="76" s="1"/>
  <c r="CA261" i="76"/>
  <c r="CA392" i="76" s="1"/>
  <c r="FX261" i="76"/>
  <c r="FX392" i="76" s="1"/>
  <c r="EV261" i="76"/>
  <c r="EV392" i="76" s="1"/>
  <c r="AX261" i="76"/>
  <c r="AX392" i="76" s="1"/>
  <c r="EW261" i="76"/>
  <c r="EW392" i="76" s="1"/>
  <c r="CY261" i="76"/>
  <c r="CY392" i="76" s="1"/>
  <c r="CE261" i="76"/>
  <c r="CE392" i="76" s="1"/>
  <c r="EN261" i="76"/>
  <c r="EN392" i="76" s="1"/>
  <c r="AP261" i="76"/>
  <c r="AP392" i="76" s="1"/>
  <c r="AF261" i="76"/>
  <c r="AF392" i="76" s="1"/>
  <c r="ES261" i="76"/>
  <c r="ES392" i="76" s="1"/>
  <c r="DR261" i="76"/>
  <c r="DR392" i="76" s="1"/>
  <c r="CC261" i="76"/>
  <c r="CC392" i="76" s="1"/>
  <c r="FB261" i="76"/>
  <c r="FB392" i="76" s="1"/>
  <c r="EI261" i="76"/>
  <c r="EI392" i="76" s="1"/>
  <c r="EB261" i="76"/>
  <c r="EB392" i="76" s="1"/>
  <c r="CZ261" i="76"/>
  <c r="CZ392" i="76" s="1"/>
  <c r="EQ261" i="76"/>
  <c r="EQ392" i="76" s="1"/>
  <c r="DM261" i="76"/>
  <c r="DM392" i="76" s="1"/>
  <c r="GB261" i="76"/>
  <c r="GB392" i="76" s="1"/>
  <c r="BY261" i="76"/>
  <c r="BY392" i="76" s="1"/>
  <c r="DV261" i="76"/>
  <c r="DV392" i="76" s="1"/>
  <c r="DC261" i="76"/>
  <c r="DC392" i="76" s="1"/>
  <c r="CH261" i="76"/>
  <c r="CH392" i="76" s="1"/>
  <c r="FK261" i="76"/>
  <c r="FK392" i="76" s="1"/>
  <c r="DK261" i="76"/>
  <c r="DK392" i="76" s="1"/>
  <c r="CI261" i="76"/>
  <c r="CI392" i="76" s="1"/>
  <c r="FP261" i="76"/>
  <c r="FP392" i="76" s="1"/>
  <c r="FT261" i="76"/>
  <c r="FT392" i="76" s="1"/>
  <c r="BH261" i="76"/>
  <c r="BH392" i="76" s="1"/>
  <c r="N261" i="76"/>
  <c r="N392" i="76" s="1"/>
  <c r="J261" i="76"/>
  <c r="J392" i="76" s="1"/>
  <c r="P261" i="76"/>
  <c r="P392" i="76" s="1"/>
  <c r="L261" i="76"/>
  <c r="L392" i="76" s="1"/>
  <c r="E261" i="76"/>
  <c r="E392" i="76" s="1"/>
  <c r="FY261" i="76"/>
  <c r="FY392" i="76" s="1"/>
  <c r="EX261" i="76"/>
  <c r="EX392" i="76" s="1"/>
  <c r="CG261" i="76"/>
  <c r="CG392" i="76" s="1"/>
  <c r="AY261" i="76"/>
  <c r="AY392" i="76" s="1"/>
  <c r="FO261" i="76"/>
  <c r="FO392" i="76" s="1"/>
  <c r="CW261" i="76"/>
  <c r="CW392" i="76" s="1"/>
  <c r="EF261" i="76"/>
  <c r="EF392" i="76" s="1"/>
  <c r="FW261" i="76"/>
  <c r="FW392" i="76" s="1"/>
  <c r="DF261" i="76"/>
  <c r="DF392" i="76" s="1"/>
  <c r="EG261" i="76"/>
  <c r="EG392" i="76" s="1"/>
  <c r="AB261" i="76"/>
  <c r="AB392" i="76" s="1"/>
  <c r="O261" i="76"/>
  <c r="O392" i="76" s="1"/>
  <c r="AJ261" i="76"/>
  <c r="AJ392" i="76" s="1"/>
  <c r="DE261" i="76"/>
  <c r="DE392" i="76" s="1"/>
  <c r="X261" i="76"/>
  <c r="X392" i="76" s="1"/>
  <c r="H261" i="76"/>
  <c r="H392" i="76" s="1"/>
  <c r="DQ261" i="76"/>
  <c r="DQ392" i="76" s="1"/>
  <c r="Q261" i="76"/>
  <c r="Q392" i="76" s="1"/>
  <c r="CD261" i="76"/>
  <c r="CD392" i="76" s="1"/>
  <c r="FN261" i="76"/>
  <c r="FN392" i="76" s="1"/>
  <c r="BD261" i="76"/>
  <c r="BD392" i="76" s="1"/>
  <c r="AD261" i="76"/>
  <c r="AD392" i="76" s="1"/>
  <c r="FQ261" i="76"/>
  <c r="FQ392" i="76" s="1"/>
  <c r="AI261" i="76"/>
  <c r="AI392" i="76" s="1"/>
  <c r="CM261" i="76"/>
  <c r="CM392" i="76" s="1"/>
  <c r="CN261" i="76"/>
  <c r="CN392" i="76" s="1"/>
  <c r="CO261" i="76"/>
  <c r="CO392" i="76" s="1"/>
  <c r="CP261" i="76"/>
  <c r="CP392" i="76" s="1"/>
  <c r="CQ261" i="76"/>
  <c r="CQ392" i="76" s="1"/>
  <c r="CR261" i="76"/>
  <c r="CR392" i="76" s="1"/>
  <c r="CS261" i="76"/>
  <c r="CS392" i="76" s="1"/>
  <c r="CT261" i="76"/>
  <c r="CT392" i="76" s="1"/>
  <c r="CU261" i="76"/>
  <c r="CU392" i="76" s="1"/>
  <c r="CP197" i="76"/>
  <c r="CP328" i="76" s="1"/>
  <c r="CO207" i="76"/>
  <c r="CO338" i="76" s="1"/>
  <c r="B259" i="76"/>
  <c r="I193" i="76"/>
  <c r="I324" i="76" s="1"/>
  <c r="DS193" i="76"/>
  <c r="DS324" i="76" s="1"/>
  <c r="M193" i="76"/>
  <c r="M324" i="76" s="1"/>
  <c r="FJ193" i="76"/>
  <c r="FJ324" i="76" s="1"/>
  <c r="BE193" i="76"/>
  <c r="BE324" i="76" s="1"/>
  <c r="AZ193" i="76"/>
  <c r="AZ324" i="76" s="1"/>
  <c r="Q238" i="76"/>
  <c r="Q369" i="76" s="1"/>
  <c r="BL238" i="76"/>
  <c r="BL369" i="76" s="1"/>
  <c r="FR238" i="76"/>
  <c r="FR369" i="76" s="1"/>
  <c r="CW238" i="76"/>
  <c r="CW369" i="76" s="1"/>
  <c r="AB238" i="76"/>
  <c r="AB369" i="76" s="1"/>
  <c r="DZ238" i="76"/>
  <c r="DZ369" i="76" s="1"/>
  <c r="AO238" i="76"/>
  <c r="EM238" i="76"/>
  <c r="EM369" i="76" s="1"/>
  <c r="FX238" i="76"/>
  <c r="FX369" i="76" s="1"/>
  <c r="DC238" i="76"/>
  <c r="DC369" i="76" s="1"/>
  <c r="Z238" i="76"/>
  <c r="Z369" i="76" s="1"/>
  <c r="DH238" i="76"/>
  <c r="DH369" i="76" s="1"/>
  <c r="AM238" i="76"/>
  <c r="AM369" i="76" s="1"/>
  <c r="ES238" i="76"/>
  <c r="ES369" i="76" s="1"/>
  <c r="FV238" i="76"/>
  <c r="FV369" i="76" s="1"/>
  <c r="I238" i="76"/>
  <c r="I369" i="76" s="1"/>
  <c r="AN238" i="76"/>
  <c r="AN369" i="76" s="1"/>
  <c r="ET238" i="76"/>
  <c r="ET369" i="76" s="1"/>
  <c r="BY238" i="76"/>
  <c r="BY369" i="76" s="1"/>
  <c r="D238" i="76"/>
  <c r="D369" i="76" s="1"/>
  <c r="DB238" i="76"/>
  <c r="DB369" i="76" s="1"/>
  <c r="FU238" i="76"/>
  <c r="FU369" i="76" s="1"/>
  <c r="GA238" i="76"/>
  <c r="GA369" i="76" s="1"/>
  <c r="DF238" i="76"/>
  <c r="DF369" i="76" s="1"/>
  <c r="AK238" i="76"/>
  <c r="AK369" i="76" s="1"/>
  <c r="EQ238" i="76"/>
  <c r="EQ369" i="76" s="1"/>
  <c r="BN238" i="76"/>
  <c r="BN369" i="76" s="1"/>
  <c r="EV238" i="76"/>
  <c r="EV369" i="76" s="1"/>
  <c r="CA238" i="76"/>
  <c r="CA369" i="76" s="1"/>
  <c r="F238" i="76"/>
  <c r="F369" i="76" s="1"/>
  <c r="DL238" i="76"/>
  <c r="DL369" i="76" s="1"/>
  <c r="AQ238" i="76"/>
  <c r="AQ369" i="76" s="1"/>
  <c r="AV238" i="76"/>
  <c r="AV369" i="76" s="1"/>
  <c r="FB238" i="76"/>
  <c r="FB369" i="76" s="1"/>
  <c r="CG238" i="76"/>
  <c r="CG369" i="76" s="1"/>
  <c r="L238" i="76"/>
  <c r="L369" i="76" s="1"/>
  <c r="DJ238" i="76"/>
  <c r="DJ369" i="76" s="1"/>
  <c r="FM238" i="76"/>
  <c r="FM369" i="76" s="1"/>
  <c r="FC238" i="76"/>
  <c r="FC369" i="76" s="1"/>
  <c r="CH238" i="76"/>
  <c r="CH369" i="76" s="1"/>
  <c r="M238" i="76"/>
  <c r="M369" i="76" s="1"/>
  <c r="DS238" i="76"/>
  <c r="DS369" i="76" s="1"/>
  <c r="AP238" i="76"/>
  <c r="AP369" i="76" s="1"/>
  <c r="DY238" i="76"/>
  <c r="DY369" i="76" s="1"/>
  <c r="AF238" i="76"/>
  <c r="AF369" i="76" s="1"/>
  <c r="EL238" i="76"/>
  <c r="EL369" i="76" s="1"/>
  <c r="BQ238" i="76"/>
  <c r="BQ369" i="76" s="1"/>
  <c r="FW238" i="76"/>
  <c r="FW369" i="76" s="1"/>
  <c r="CT238" i="76"/>
  <c r="CT369" i="76" s="1"/>
  <c r="GB238" i="76"/>
  <c r="GB369" i="76" s="1"/>
  <c r="DG238" i="76"/>
  <c r="DG369" i="76" s="1"/>
  <c r="AL238" i="76"/>
  <c r="AL369" i="76" s="1"/>
  <c r="ER238" i="76"/>
  <c r="ER369" i="76" s="1"/>
  <c r="EO238" i="76"/>
  <c r="EO369" i="76" s="1"/>
  <c r="CB238" i="76"/>
  <c r="CB369" i="76" s="1"/>
  <c r="G238" i="76"/>
  <c r="G369" i="76" s="1"/>
  <c r="DM238" i="76"/>
  <c r="DM369" i="76" s="1"/>
  <c r="AR238" i="76"/>
  <c r="AR369" i="76" s="1"/>
  <c r="EP238" i="76"/>
  <c r="EP369" i="76" s="1"/>
  <c r="BE238" i="76"/>
  <c r="BE369" i="76" s="1"/>
  <c r="H238" i="76"/>
  <c r="H369" i="76" s="1"/>
  <c r="DN238" i="76"/>
  <c r="DN369" i="76" s="1"/>
  <c r="AS238" i="76"/>
  <c r="AS369" i="76" s="1"/>
  <c r="EY238" i="76"/>
  <c r="EY369" i="76" s="1"/>
  <c r="DA238" i="76"/>
  <c r="DA369" i="76" s="1"/>
  <c r="EU238" i="76"/>
  <c r="EU369" i="76" s="1"/>
  <c r="BZ238" i="76"/>
  <c r="BZ369" i="76" s="1"/>
  <c r="E238" i="76"/>
  <c r="E369" i="76" s="1"/>
  <c r="DK238" i="76"/>
  <c r="DK369" i="76" s="1"/>
  <c r="AH238" i="76"/>
  <c r="AH369" i="76" s="1"/>
  <c r="DP238" i="76"/>
  <c r="DP369" i="76" s="1"/>
  <c r="AU238" i="76"/>
  <c r="AU369" i="76" s="1"/>
  <c r="FA238" i="76"/>
  <c r="FA369" i="76" s="1"/>
  <c r="CF238" i="76"/>
  <c r="CF369" i="76" s="1"/>
  <c r="K238" i="76"/>
  <c r="K369" i="76" s="1"/>
  <c r="DQ238" i="76"/>
  <c r="DQ369" i="76" s="1"/>
  <c r="P238" i="76"/>
  <c r="P369" i="76" s="1"/>
  <c r="DV238" i="76"/>
  <c r="DV369" i="76" s="1"/>
  <c r="BA238" i="76"/>
  <c r="BA369" i="76" s="1"/>
  <c r="FG238" i="76"/>
  <c r="FG369" i="76" s="1"/>
  <c r="CD238" i="76"/>
  <c r="CD369" i="76" s="1"/>
  <c r="CS238" i="76"/>
  <c r="CS369" i="76" s="1"/>
  <c r="DW238" i="76"/>
  <c r="DW369" i="76" s="1"/>
  <c r="BB238" i="76"/>
  <c r="BB369" i="76" s="1"/>
  <c r="FH238" i="76"/>
  <c r="FH369" i="76" s="1"/>
  <c r="CM238" i="76"/>
  <c r="CM369" i="76" s="1"/>
  <c r="J238" i="76"/>
  <c r="J369" i="76" s="1"/>
  <c r="AG238" i="76"/>
  <c r="AG369" i="76" s="1"/>
  <c r="DO238" i="76"/>
  <c r="DO369" i="76" s="1"/>
  <c r="AT238" i="76"/>
  <c r="AT369" i="76" s="1"/>
  <c r="EZ238" i="76"/>
  <c r="EZ369" i="76" s="1"/>
  <c r="CE238" i="76"/>
  <c r="CE369" i="76" s="1"/>
  <c r="EW238" i="76"/>
  <c r="EW369" i="76" s="1"/>
  <c r="CJ238" i="76"/>
  <c r="CJ369" i="76" s="1"/>
  <c r="O238" i="76"/>
  <c r="O369" i="76" s="1"/>
  <c r="DU238" i="76"/>
  <c r="DU369" i="76" s="1"/>
  <c r="AZ238" i="76"/>
  <c r="AZ369" i="76" s="1"/>
  <c r="EX238" i="76"/>
  <c r="EX369" i="76" s="1"/>
  <c r="AW238" i="76"/>
  <c r="AW369" i="76" s="1"/>
  <c r="FK238" i="76"/>
  <c r="FK369" i="76" s="1"/>
  <c r="CP238" i="76"/>
  <c r="CP369" i="76" s="1"/>
  <c r="U238" i="76"/>
  <c r="U369" i="76" s="1"/>
  <c r="EA238" i="76"/>
  <c r="EA369" i="76" s="1"/>
  <c r="AX238" i="76"/>
  <c r="AX369" i="76" s="1"/>
  <c r="FL238" i="76"/>
  <c r="FL369" i="76" s="1"/>
  <c r="CQ238" i="76"/>
  <c r="CQ369" i="76" s="1"/>
  <c r="V238" i="76"/>
  <c r="V369" i="76" s="1"/>
  <c r="EB238" i="76"/>
  <c r="EB369" i="76" s="1"/>
  <c r="BG238" i="76"/>
  <c r="BG369" i="76" s="1"/>
  <c r="FD238" i="76"/>
  <c r="FD369" i="76" s="1"/>
  <c r="CI238" i="76"/>
  <c r="CI369" i="76" s="1"/>
  <c r="N238" i="76"/>
  <c r="N369" i="76" s="1"/>
  <c r="DT238" i="76"/>
  <c r="DT369" i="76" s="1"/>
  <c r="AY238" i="76"/>
  <c r="AY369" i="76" s="1"/>
  <c r="EG238" i="76"/>
  <c r="EG369" i="76" s="1"/>
  <c r="BD238" i="76"/>
  <c r="BD369" i="76" s="1"/>
  <c r="FJ238" i="76"/>
  <c r="FJ369" i="76" s="1"/>
  <c r="CO238" i="76"/>
  <c r="CO369" i="76" s="1"/>
  <c r="T238" i="76"/>
  <c r="T369" i="76" s="1"/>
  <c r="DR238" i="76"/>
  <c r="DR369" i="76" s="1"/>
  <c r="FE238" i="76"/>
  <c r="FE369" i="76" s="1"/>
  <c r="EE238" i="76"/>
  <c r="EE369" i="76" s="1"/>
  <c r="BJ238" i="76"/>
  <c r="BJ369" i="76" s="1"/>
  <c r="FP238" i="76"/>
  <c r="FP369" i="76" s="1"/>
  <c r="CU238" i="76"/>
  <c r="CU369" i="76" s="1"/>
  <c r="R238" i="76"/>
  <c r="R369" i="76" s="1"/>
  <c r="EF238" i="76"/>
  <c r="EF369" i="76" s="1"/>
  <c r="BK238" i="76"/>
  <c r="BK369" i="76" s="1"/>
  <c r="FQ238" i="76"/>
  <c r="FQ369" i="76" s="1"/>
  <c r="CV238" i="76"/>
  <c r="CV369" i="76" s="1"/>
  <c r="AA238" i="76"/>
  <c r="AA369" i="76" s="1"/>
  <c r="DX238" i="76"/>
  <c r="DX369" i="76" s="1"/>
  <c r="BC238" i="76"/>
  <c r="BC369" i="76" s="1"/>
  <c r="FI238" i="76"/>
  <c r="FI369" i="76" s="1"/>
  <c r="CN238" i="76"/>
  <c r="CN369" i="76" s="1"/>
  <c r="S238" i="76"/>
  <c r="S369" i="76" s="1"/>
  <c r="BM238" i="76"/>
  <c r="BM369" i="76" s="1"/>
  <c r="X238" i="76"/>
  <c r="X369" i="76" s="1"/>
  <c r="ED238" i="76"/>
  <c r="ED369" i="76" s="1"/>
  <c r="BI238" i="76"/>
  <c r="BI369" i="76" s="1"/>
  <c r="FO238" i="76"/>
  <c r="FO369" i="76" s="1"/>
  <c r="CL238" i="76"/>
  <c r="CL369" i="76" s="1"/>
  <c r="FT238" i="76"/>
  <c r="FT369" i="76" s="1"/>
  <c r="CY238" i="76"/>
  <c r="CY369" i="76" s="1"/>
  <c r="AD238" i="76"/>
  <c r="AD369" i="76" s="1"/>
  <c r="EJ238" i="76"/>
  <c r="EJ369" i="76" s="1"/>
  <c r="BO238" i="76"/>
  <c r="BO369" i="76" s="1"/>
  <c r="Y238" i="76"/>
  <c r="Y369" i="76" s="1"/>
  <c r="CZ238" i="76"/>
  <c r="CZ369" i="76" s="1"/>
  <c r="AE238" i="76"/>
  <c r="AE369" i="76" s="1"/>
  <c r="EK238" i="76"/>
  <c r="EK369" i="76" s="1"/>
  <c r="BP238" i="76"/>
  <c r="BP369" i="76" s="1"/>
  <c r="FN238" i="76"/>
  <c r="FN369" i="76" s="1"/>
  <c r="CK238" i="76"/>
  <c r="CK369" i="76" s="1"/>
  <c r="CR238" i="76"/>
  <c r="CR369" i="76" s="1"/>
  <c r="W238" i="76"/>
  <c r="W369" i="76" s="1"/>
  <c r="EC238" i="76"/>
  <c r="EC369" i="76" s="1"/>
  <c r="BH238" i="76"/>
  <c r="BH369" i="76" s="1"/>
  <c r="FF238" i="76"/>
  <c r="FF369" i="76" s="1"/>
  <c r="DI238" i="76"/>
  <c r="DI369" i="76" s="1"/>
  <c r="FS238" i="76"/>
  <c r="FS369" i="76" s="1"/>
  <c r="CX238" i="76"/>
  <c r="CX369" i="76" s="1"/>
  <c r="AC238" i="76"/>
  <c r="AC369" i="76" s="1"/>
  <c r="EI238" i="76"/>
  <c r="EI369" i="76" s="1"/>
  <c r="BF238" i="76"/>
  <c r="BF369" i="76" s="1"/>
  <c r="EN238" i="76"/>
  <c r="EN369" i="76" s="1"/>
  <c r="FY238" i="76"/>
  <c r="FY369" i="76" s="1"/>
  <c r="DD238" i="76"/>
  <c r="DD369" i="76" s="1"/>
  <c r="AI238" i="76"/>
  <c r="AI369" i="76" s="1"/>
  <c r="CC238" i="76"/>
  <c r="CC369" i="76" s="1"/>
  <c r="FZ238" i="76"/>
  <c r="FZ369" i="76" s="1"/>
  <c r="DE238" i="76"/>
  <c r="DE369" i="76" s="1"/>
  <c r="AJ238" i="76"/>
  <c r="AJ369" i="76" s="1"/>
  <c r="ET183" i="76"/>
  <c r="ET314" i="76" s="1"/>
  <c r="AI223" i="76"/>
  <c r="AI354" i="76" s="1"/>
  <c r="FP239" i="76"/>
  <c r="FP370" i="76" s="1"/>
  <c r="EJ223" i="76"/>
  <c r="EJ354" i="76" s="1"/>
  <c r="DX223" i="76"/>
  <c r="DX354" i="76" s="1"/>
  <c r="CV223" i="76"/>
  <c r="CV354" i="76" s="1"/>
  <c r="FP223" i="76"/>
  <c r="FP354" i="76" s="1"/>
  <c r="CO223" i="76"/>
  <c r="CO354" i="76" s="1"/>
  <c r="D223" i="76"/>
  <c r="D354" i="76" s="1"/>
  <c r="W223" i="76"/>
  <c r="W354" i="76" s="1"/>
  <c r="AX223" i="76"/>
  <c r="AX354" i="76" s="1"/>
  <c r="P203" i="76"/>
  <c r="P334" i="76" s="1"/>
  <c r="AW223" i="76"/>
  <c r="AW354" i="76" s="1"/>
  <c r="BC239" i="76"/>
  <c r="BC370" i="76" s="1"/>
  <c r="EU239" i="76"/>
  <c r="EU370" i="76" s="1"/>
  <c r="EQ183" i="76"/>
  <c r="EQ314" i="76" s="1"/>
  <c r="AQ183" i="76"/>
  <c r="AQ314" i="76" s="1"/>
  <c r="DN193" i="76"/>
  <c r="DN324" i="76" s="1"/>
  <c r="AW193" i="76"/>
  <c r="AW324" i="76" s="1"/>
  <c r="U193" i="76"/>
  <c r="U324" i="76" s="1"/>
  <c r="FD193" i="76"/>
  <c r="FD324" i="76" s="1"/>
  <c r="FV193" i="76"/>
  <c r="FV324" i="76" s="1"/>
  <c r="FI193" i="76"/>
  <c r="FI324" i="76" s="1"/>
  <c r="FF193" i="76"/>
  <c r="FF324" i="76" s="1"/>
  <c r="FY193" i="76"/>
  <c r="FY324" i="76" s="1"/>
  <c r="FH193" i="76"/>
  <c r="FH324" i="76" s="1"/>
  <c r="Y193" i="76"/>
  <c r="Y324" i="76" s="1"/>
  <c r="AN193" i="76"/>
  <c r="AN324" i="76" s="1"/>
  <c r="Q193" i="76"/>
  <c r="Q324" i="76" s="1"/>
  <c r="FP193" i="76"/>
  <c r="FP324" i="76" s="1"/>
  <c r="BL193" i="76"/>
  <c r="BL324" i="76" s="1"/>
  <c r="EP193" i="76"/>
  <c r="EP324" i="76" s="1"/>
  <c r="CW193" i="76"/>
  <c r="CW324" i="76" s="1"/>
  <c r="FK193" i="76"/>
  <c r="FK324" i="76" s="1"/>
  <c r="DH193" i="76"/>
  <c r="DH324" i="76" s="1"/>
  <c r="R193" i="76"/>
  <c r="R324" i="76" s="1"/>
  <c r="AB193" i="76"/>
  <c r="AB324" i="76" s="1"/>
  <c r="G193" i="76"/>
  <c r="G324" i="76" s="1"/>
  <c r="CR193" i="76"/>
  <c r="CR324" i="76" s="1"/>
  <c r="DR193" i="76"/>
  <c r="DR324" i="76" s="1"/>
  <c r="DV193" i="76"/>
  <c r="DV324" i="76" s="1"/>
  <c r="BM193" i="76"/>
  <c r="BM324" i="76" s="1"/>
  <c r="DB193" i="76"/>
  <c r="DB324" i="76" s="1"/>
  <c r="CB193" i="76"/>
  <c r="CB324" i="76" s="1"/>
  <c r="CI193" i="76"/>
  <c r="CI324" i="76" s="1"/>
  <c r="DQ193" i="76"/>
  <c r="DQ324" i="76" s="1"/>
  <c r="BI193" i="76"/>
  <c r="BI324" i="76" s="1"/>
  <c r="EG193" i="76"/>
  <c r="EG324" i="76" s="1"/>
  <c r="DK193" i="76"/>
  <c r="DK324" i="76" s="1"/>
  <c r="ER193" i="76"/>
  <c r="ER324" i="76" s="1"/>
  <c r="EQ193" i="76"/>
  <c r="EQ324" i="76" s="1"/>
  <c r="AO193" i="76"/>
  <c r="DE193" i="76"/>
  <c r="DE324" i="76" s="1"/>
  <c r="CZ193" i="76"/>
  <c r="CZ324" i="76" s="1"/>
  <c r="CK193" i="76"/>
  <c r="CK324" i="76" s="1"/>
  <c r="EN193" i="76"/>
  <c r="EN324" i="76" s="1"/>
  <c r="CC193" i="76"/>
  <c r="CC324" i="76" s="1"/>
  <c r="AT193" i="76"/>
  <c r="AT324" i="76" s="1"/>
  <c r="DA193" i="76"/>
  <c r="DA324" i="76" s="1"/>
  <c r="DO193" i="76"/>
  <c r="DO324" i="76" s="1"/>
  <c r="CS193" i="76"/>
  <c r="CS324" i="76" s="1"/>
  <c r="E193" i="76"/>
  <c r="E324" i="76" s="1"/>
  <c r="DS213" i="76"/>
  <c r="DS344" i="76" s="1"/>
  <c r="FL193" i="76"/>
  <c r="FL324" i="76" s="1"/>
  <c r="CE193" i="76"/>
  <c r="CE324" i="76" s="1"/>
  <c r="FB193" i="76"/>
  <c r="FB324" i="76" s="1"/>
  <c r="F193" i="76"/>
  <c r="F324" i="76" s="1"/>
  <c r="BY193" i="76"/>
  <c r="BY324" i="76" s="1"/>
  <c r="AF193" i="76"/>
  <c r="AF324" i="76" s="1"/>
  <c r="EZ193" i="76"/>
  <c r="EZ324" i="76" s="1"/>
  <c r="BZ193" i="76"/>
  <c r="BZ324" i="76" s="1"/>
  <c r="T193" i="76"/>
  <c r="T324" i="76" s="1"/>
  <c r="EL193" i="76"/>
  <c r="EL324" i="76" s="1"/>
  <c r="BA193" i="76"/>
  <c r="BA324" i="76" s="1"/>
  <c r="FR193" i="76"/>
  <c r="FR324" i="76" s="1"/>
  <c r="AI193" i="76"/>
  <c r="AI324" i="76" s="1"/>
  <c r="P193" i="76"/>
  <c r="P324" i="76" s="1"/>
  <c r="BH193" i="76"/>
  <c r="BH324" i="76" s="1"/>
  <c r="FW193" i="76"/>
  <c r="FW324" i="76" s="1"/>
  <c r="FA193" i="76"/>
  <c r="FA324" i="76" s="1"/>
  <c r="CT193" i="76"/>
  <c r="CT324" i="76" s="1"/>
  <c r="AL193" i="76"/>
  <c r="AL324" i="76" s="1"/>
  <c r="DW193" i="76"/>
  <c r="DW324" i="76" s="1"/>
  <c r="AQ193" i="76"/>
  <c r="AQ324" i="76" s="1"/>
  <c r="GA193" i="76"/>
  <c r="GA324" i="76" s="1"/>
  <c r="EB193" i="76"/>
  <c r="EB324" i="76" s="1"/>
  <c r="GB193" i="76"/>
  <c r="GB324" i="76" s="1"/>
  <c r="FS193" i="76"/>
  <c r="FS324" i="76" s="1"/>
  <c r="AA193" i="76"/>
  <c r="AA324" i="76" s="1"/>
  <c r="CP193" i="76"/>
  <c r="CP324" i="76" s="1"/>
  <c r="CO193" i="76"/>
  <c r="CO324" i="76" s="1"/>
  <c r="FU193" i="76"/>
  <c r="FU324" i="76" s="1"/>
  <c r="FZ193" i="76"/>
  <c r="FZ324" i="76" s="1"/>
  <c r="AE193" i="76"/>
  <c r="AE324" i="76" s="1"/>
  <c r="K193" i="76"/>
  <c r="K324" i="76" s="1"/>
  <c r="DP193" i="76"/>
  <c r="DP324" i="76" s="1"/>
  <c r="EU193" i="76"/>
  <c r="EU324" i="76" s="1"/>
  <c r="BO193" i="76"/>
  <c r="BO324" i="76" s="1"/>
  <c r="EI193" i="76"/>
  <c r="EI324" i="76" s="1"/>
  <c r="O193" i="76"/>
  <c r="O324" i="76" s="1"/>
  <c r="FN193" i="76"/>
  <c r="FN324" i="76" s="1"/>
  <c r="EX223" i="76"/>
  <c r="EX354" i="76" s="1"/>
  <c r="EL223" i="76"/>
  <c r="EL354" i="76" s="1"/>
  <c r="FE223" i="76"/>
  <c r="FE354" i="76" s="1"/>
  <c r="CE223" i="76"/>
  <c r="CE354" i="76" s="1"/>
  <c r="BK223" i="76"/>
  <c r="BK354" i="76" s="1"/>
  <c r="EA193" i="76"/>
  <c r="EA324" i="76" s="1"/>
  <c r="DU193" i="76"/>
  <c r="DU324" i="76" s="1"/>
  <c r="DZ193" i="76"/>
  <c r="DZ324" i="76" s="1"/>
  <c r="EA239" i="76"/>
  <c r="EA370" i="76" s="1"/>
  <c r="FO193" i="76"/>
  <c r="FO324" i="76" s="1"/>
  <c r="ES193" i="76"/>
  <c r="ES324" i="76" s="1"/>
  <c r="EX193" i="76"/>
  <c r="EX324" i="76" s="1"/>
  <c r="BE239" i="76"/>
  <c r="BE370" i="76" s="1"/>
  <c r="AV193" i="76"/>
  <c r="AV324" i="76" s="1"/>
  <c r="AS193" i="76"/>
  <c r="AS324" i="76" s="1"/>
  <c r="AX193" i="76"/>
  <c r="AX324" i="76" s="1"/>
  <c r="DX193" i="76"/>
  <c r="DX324" i="76" s="1"/>
  <c r="EC193" i="76"/>
  <c r="EC324" i="76" s="1"/>
  <c r="EH193" i="76"/>
  <c r="EH324" i="76" s="1"/>
  <c r="DR223" i="76"/>
  <c r="DR354" i="76" s="1"/>
  <c r="AT223" i="76"/>
  <c r="AT354" i="76" s="1"/>
  <c r="BM223" i="76"/>
  <c r="BM354" i="76" s="1"/>
  <c r="AP223" i="76"/>
  <c r="AP354" i="76" s="1"/>
  <c r="EK223" i="76"/>
  <c r="EK354" i="76" s="1"/>
  <c r="EV239" i="76"/>
  <c r="EV370" i="76" s="1"/>
  <c r="U239" i="76"/>
  <c r="U370" i="76" s="1"/>
  <c r="AO223" i="76"/>
  <c r="AK223" i="76"/>
  <c r="AK354" i="76" s="1"/>
  <c r="EM223" i="76"/>
  <c r="EM354" i="76" s="1"/>
  <c r="P223" i="76"/>
  <c r="P354" i="76" s="1"/>
  <c r="O239" i="76"/>
  <c r="O370" i="76" s="1"/>
  <c r="FL201" i="76"/>
  <c r="FL332" i="76" s="1"/>
  <c r="I223" i="76"/>
  <c r="I354" i="76" s="1"/>
  <c r="DG223" i="76"/>
  <c r="DG354" i="76" s="1"/>
  <c r="CL239" i="76"/>
  <c r="CL370" i="76" s="1"/>
  <c r="FD223" i="76"/>
  <c r="FD354" i="76" s="1"/>
  <c r="FC239" i="76"/>
  <c r="FC370" i="76" s="1"/>
  <c r="BP223" i="76"/>
  <c r="BP354" i="76" s="1"/>
  <c r="ED223" i="76"/>
  <c r="ED354" i="76" s="1"/>
  <c r="CG223" i="76"/>
  <c r="CG354" i="76" s="1"/>
  <c r="BQ239" i="76"/>
  <c r="BQ370" i="76" s="1"/>
  <c r="FG223" i="76"/>
  <c r="FG354" i="76" s="1"/>
  <c r="BC223" i="76"/>
  <c r="BC354" i="76" s="1"/>
  <c r="DF239" i="76"/>
  <c r="DF370" i="76" s="1"/>
  <c r="EY223" i="76"/>
  <c r="EY354" i="76" s="1"/>
  <c r="DX239" i="76"/>
  <c r="DX370" i="76" s="1"/>
  <c r="CT223" i="76"/>
  <c r="CT354" i="76" s="1"/>
  <c r="EY193" i="76"/>
  <c r="EY324" i="76" s="1"/>
  <c r="EE193" i="76"/>
  <c r="EE324" i="76" s="1"/>
  <c r="DL193" i="76"/>
  <c r="DL324" i="76" s="1"/>
  <c r="BN193" i="76"/>
  <c r="BN324" i="76" s="1"/>
  <c r="BJ193" i="76"/>
  <c r="BJ324" i="76" s="1"/>
  <c r="CQ193" i="76"/>
  <c r="CQ324" i="76" s="1"/>
  <c r="EJ193" i="76"/>
  <c r="EJ324" i="76" s="1"/>
  <c r="CL193" i="76"/>
  <c r="CL324" i="76" s="1"/>
  <c r="CH193" i="76"/>
  <c r="CH324" i="76" s="1"/>
  <c r="BC193" i="76"/>
  <c r="BC324" i="76" s="1"/>
  <c r="AJ193" i="76"/>
  <c r="AJ324" i="76" s="1"/>
  <c r="FE193" i="76"/>
  <c r="FE324" i="76" s="1"/>
  <c r="FT193" i="76"/>
  <c r="FT324" i="76" s="1"/>
  <c r="CA193" i="76"/>
  <c r="CA324" i="76" s="1"/>
  <c r="DT193" i="76"/>
  <c r="DT324" i="76" s="1"/>
  <c r="BD193" i="76"/>
  <c r="BD324" i="76" s="1"/>
  <c r="AM193" i="76"/>
  <c r="AM324" i="76" s="1"/>
  <c r="CF193" i="76"/>
  <c r="CF324" i="76" s="1"/>
  <c r="AH193" i="76"/>
  <c r="AH324" i="76" s="1"/>
  <c r="DF193" i="76"/>
  <c r="DF324" i="76" s="1"/>
  <c r="BK193" i="76"/>
  <c r="BK324" i="76" s="1"/>
  <c r="DD193" i="76"/>
  <c r="DD324" i="76" s="1"/>
  <c r="FM193" i="76"/>
  <c r="FM324" i="76" s="1"/>
  <c r="ET193" i="76"/>
  <c r="ET324" i="76" s="1"/>
  <c r="W193" i="76"/>
  <c r="W324" i="76" s="1"/>
  <c r="D193" i="76"/>
  <c r="D324" i="76" s="1"/>
  <c r="DY193" i="76"/>
  <c r="DY324" i="76" s="1"/>
  <c r="CJ193" i="76"/>
  <c r="CJ324" i="76" s="1"/>
  <c r="AU193" i="76"/>
  <c r="AU324" i="76" s="1"/>
  <c r="CN193" i="76"/>
  <c r="CN324" i="76" s="1"/>
  <c r="AP193" i="76"/>
  <c r="AP324" i="76" s="1"/>
  <c r="FG193" i="76"/>
  <c r="FG324" i="76" s="1"/>
  <c r="DC193" i="76"/>
  <c r="DC324" i="76" s="1"/>
  <c r="FX193" i="76"/>
  <c r="FX324" i="76" s="1"/>
  <c r="S193" i="76"/>
  <c r="S324" i="76" s="1"/>
  <c r="DI193" i="76"/>
  <c r="DI324" i="76" s="1"/>
  <c r="X193" i="76"/>
  <c r="X324" i="76" s="1"/>
  <c r="FC193" i="76"/>
  <c r="FC324" i="76" s="1"/>
  <c r="CG193" i="76"/>
  <c r="CG324" i="76" s="1"/>
  <c r="L193" i="76"/>
  <c r="L324" i="76" s="1"/>
  <c r="Z193" i="76"/>
  <c r="Z324" i="76" s="1"/>
  <c r="AD193" i="76"/>
  <c r="AD324" i="76" s="1"/>
  <c r="CX193" i="76"/>
  <c r="CX324" i="76" s="1"/>
  <c r="EK193" i="76"/>
  <c r="EK324" i="76" s="1"/>
  <c r="BP193" i="76"/>
  <c r="BP324" i="76" s="1"/>
  <c r="CD193" i="76"/>
  <c r="CD324" i="76" s="1"/>
  <c r="CU193" i="76"/>
  <c r="CU324" i="76" s="1"/>
  <c r="BB193" i="76"/>
  <c r="BB324" i="76" s="1"/>
  <c r="DG193" i="76"/>
  <c r="DG324" i="76" s="1"/>
  <c r="AK193" i="76"/>
  <c r="AK324" i="76" s="1"/>
  <c r="BG193" i="76"/>
  <c r="BG324" i="76" s="1"/>
  <c r="EW193" i="76"/>
  <c r="EW324" i="76" s="1"/>
  <c r="EZ197" i="76"/>
  <c r="EZ328" i="76" s="1"/>
  <c r="V193" i="76"/>
  <c r="V324" i="76" s="1"/>
  <c r="CY193" i="76"/>
  <c r="CY324" i="76" s="1"/>
  <c r="AC193" i="76"/>
  <c r="AC324" i="76" s="1"/>
  <c r="AY193" i="76"/>
  <c r="AY324" i="76" s="1"/>
  <c r="EO193" i="76"/>
  <c r="EO324" i="76" s="1"/>
  <c r="ED193" i="76"/>
  <c r="ED324" i="76" s="1"/>
  <c r="H193" i="76"/>
  <c r="H324" i="76" s="1"/>
  <c r="DM193" i="76"/>
  <c r="DM324" i="76" s="1"/>
  <c r="AR193" i="76"/>
  <c r="AR324" i="76" s="1"/>
  <c r="BF193" i="76"/>
  <c r="BF324" i="76" s="1"/>
  <c r="U207" i="76"/>
  <c r="U338" i="76" s="1"/>
  <c r="EF193" i="76"/>
  <c r="EF324" i="76" s="1"/>
  <c r="N193" i="76"/>
  <c r="N324" i="76" s="1"/>
  <c r="FQ193" i="76"/>
  <c r="FQ324" i="76" s="1"/>
  <c r="CV193" i="76"/>
  <c r="CV324" i="76" s="1"/>
  <c r="DJ193" i="76"/>
  <c r="DJ324" i="76" s="1"/>
  <c r="AG193" i="76"/>
  <c r="AG324" i="76" s="1"/>
  <c r="EV193" i="76"/>
  <c r="EV324" i="76" s="1"/>
  <c r="EM193" i="76"/>
  <c r="EM324" i="76" s="1"/>
  <c r="BQ193" i="76"/>
  <c r="BQ324" i="76" s="1"/>
  <c r="CM193" i="76"/>
  <c r="CM324" i="76" s="1"/>
  <c r="AT211" i="76"/>
  <c r="AT342" i="76" s="1"/>
  <c r="Y211" i="76"/>
  <c r="Y342" i="76" s="1"/>
  <c r="AN211" i="76"/>
  <c r="AN342" i="76" s="1"/>
  <c r="E219" i="76"/>
  <c r="E350" i="76" s="1"/>
  <c r="DE183" i="76"/>
  <c r="DE314" i="76" s="1"/>
  <c r="BF183" i="76"/>
  <c r="BF314" i="76" s="1"/>
  <c r="FG183" i="76"/>
  <c r="FG314" i="76" s="1"/>
  <c r="DQ183" i="76"/>
  <c r="DQ314" i="76" s="1"/>
  <c r="K183" i="76"/>
  <c r="K314" i="76" s="1"/>
  <c r="CN183" i="76"/>
  <c r="CN314" i="76" s="1"/>
  <c r="CT183" i="76"/>
  <c r="CT314" i="76" s="1"/>
  <c r="CC183" i="76"/>
  <c r="CC314" i="76" s="1"/>
  <c r="EL183" i="76"/>
  <c r="EL314" i="76" s="1"/>
  <c r="V183" i="76"/>
  <c r="V314" i="76" s="1"/>
  <c r="CR183" i="76"/>
  <c r="CR314" i="76" s="1"/>
  <c r="ER242" i="76"/>
  <c r="ER373" i="76" s="1"/>
  <c r="FN183" i="76"/>
  <c r="FN314" i="76" s="1"/>
  <c r="P183" i="76"/>
  <c r="P314" i="76" s="1"/>
  <c r="CP183" i="76"/>
  <c r="CP314" i="76" s="1"/>
  <c r="CH183" i="76"/>
  <c r="CH314" i="76" s="1"/>
  <c r="FA183" i="76"/>
  <c r="FA314" i="76" s="1"/>
  <c r="BQ183" i="76"/>
  <c r="BQ314" i="76" s="1"/>
  <c r="DF183" i="76"/>
  <c r="DF314" i="76" s="1"/>
  <c r="AB223" i="76"/>
  <c r="AB354" i="76" s="1"/>
  <c r="CS223" i="76"/>
  <c r="CS354" i="76" s="1"/>
  <c r="CA223" i="76"/>
  <c r="CA354" i="76" s="1"/>
  <c r="BZ239" i="76"/>
  <c r="BZ370" i="76" s="1"/>
  <c r="CY223" i="76"/>
  <c r="CY354" i="76" s="1"/>
  <c r="CW239" i="76"/>
  <c r="CW370" i="76" s="1"/>
  <c r="FX223" i="76"/>
  <c r="FX354" i="76" s="1"/>
  <c r="CC223" i="76"/>
  <c r="CC354" i="76" s="1"/>
  <c r="BB223" i="76"/>
  <c r="BB354" i="76" s="1"/>
  <c r="N239" i="76"/>
  <c r="N370" i="76" s="1"/>
  <c r="D239" i="76"/>
  <c r="D370" i="76" s="1"/>
  <c r="AU239" i="76"/>
  <c r="AU370" i="76" s="1"/>
  <c r="J239" i="76"/>
  <c r="J370" i="76" s="1"/>
  <c r="AZ223" i="76"/>
  <c r="AZ354" i="76" s="1"/>
  <c r="BF223" i="76"/>
  <c r="BF354" i="76" s="1"/>
  <c r="EU223" i="76"/>
  <c r="EU354" i="76" s="1"/>
  <c r="FI223" i="76"/>
  <c r="FI354" i="76" s="1"/>
  <c r="DA239" i="76"/>
  <c r="DA370" i="76" s="1"/>
  <c r="BG223" i="76"/>
  <c r="BG354" i="76" s="1"/>
  <c r="CJ223" i="76"/>
  <c r="CJ354" i="76" s="1"/>
  <c r="AL223" i="76"/>
  <c r="AL354" i="76" s="1"/>
  <c r="DC239" i="76"/>
  <c r="DC370" i="76" s="1"/>
  <c r="DD223" i="76"/>
  <c r="DD354" i="76" s="1"/>
  <c r="BE223" i="76"/>
  <c r="BE354" i="76" s="1"/>
  <c r="AD223" i="76"/>
  <c r="AD354" i="76" s="1"/>
  <c r="AR223" i="76"/>
  <c r="AR354" i="76" s="1"/>
  <c r="FC223" i="76"/>
  <c r="FC354" i="76" s="1"/>
  <c r="BO239" i="76"/>
  <c r="BO370" i="76" s="1"/>
  <c r="ED239" i="76"/>
  <c r="ED370" i="76" s="1"/>
  <c r="G239" i="76"/>
  <c r="G370" i="76" s="1"/>
  <c r="L173" i="76"/>
  <c r="L304" i="76" s="1"/>
  <c r="CL223" i="76"/>
  <c r="CL354" i="76" s="1"/>
  <c r="CR223" i="76"/>
  <c r="CR354" i="76" s="1"/>
  <c r="N223" i="76"/>
  <c r="N354" i="76" s="1"/>
  <c r="DS223" i="76"/>
  <c r="DS354" i="76" s="1"/>
  <c r="AG223" i="76"/>
  <c r="AG354" i="76" s="1"/>
  <c r="FN223" i="76"/>
  <c r="FN354" i="76" s="1"/>
  <c r="DQ223" i="76"/>
  <c r="DQ354" i="76" s="1"/>
  <c r="G223" i="76"/>
  <c r="G354" i="76" s="1"/>
  <c r="DL223" i="76"/>
  <c r="DL354" i="76" s="1"/>
  <c r="Q223" i="76"/>
  <c r="Q354" i="76" s="1"/>
  <c r="CU239" i="76"/>
  <c r="CU370" i="76" s="1"/>
  <c r="FJ239" i="76"/>
  <c r="FJ370" i="76" s="1"/>
  <c r="EE239" i="76"/>
  <c r="EE370" i="76" s="1"/>
  <c r="ET201" i="76"/>
  <c r="ET332" i="76" s="1"/>
  <c r="FF223" i="76"/>
  <c r="FF354" i="76" s="1"/>
  <c r="Z223" i="76"/>
  <c r="Z354" i="76" s="1"/>
  <c r="DO223" i="76"/>
  <c r="DO354" i="76" s="1"/>
  <c r="EC223" i="76"/>
  <c r="EC354" i="76" s="1"/>
  <c r="FD239" i="76"/>
  <c r="FD370" i="76" s="1"/>
  <c r="AA223" i="76"/>
  <c r="AA354" i="76" s="1"/>
  <c r="BD223" i="76"/>
  <c r="BD354" i="76" s="1"/>
  <c r="F223" i="76"/>
  <c r="F354" i="76" s="1"/>
  <c r="EX239" i="76"/>
  <c r="EX370" i="76" s="1"/>
  <c r="AJ223" i="76"/>
  <c r="AJ354" i="76" s="1"/>
  <c r="Y223" i="76"/>
  <c r="Y354" i="76" s="1"/>
  <c r="FY223" i="76"/>
  <c r="FY354" i="76" s="1"/>
  <c r="DC223" i="76"/>
  <c r="DC354" i="76" s="1"/>
  <c r="DW223" i="76"/>
  <c r="DW354" i="76" s="1"/>
  <c r="AI239" i="76"/>
  <c r="AI370" i="76" s="1"/>
  <c r="AC239" i="76"/>
  <c r="AC370" i="76" s="1"/>
  <c r="FX239" i="76"/>
  <c r="FX370" i="76" s="1"/>
  <c r="DV239" i="76"/>
  <c r="DV370" i="76" s="1"/>
  <c r="S239" i="76"/>
  <c r="S370" i="76" s="1"/>
  <c r="DT223" i="76"/>
  <c r="DT354" i="76" s="1"/>
  <c r="BF239" i="76"/>
  <c r="BF370" i="76" s="1"/>
  <c r="CN223" i="76"/>
  <c r="CN354" i="76" s="1"/>
  <c r="CI223" i="76"/>
  <c r="CI354" i="76" s="1"/>
  <c r="BQ223" i="76"/>
  <c r="BQ354" i="76" s="1"/>
  <c r="AF239" i="76"/>
  <c r="AF370" i="76" s="1"/>
  <c r="CF223" i="76"/>
  <c r="CF354" i="76" s="1"/>
  <c r="CD223" i="76"/>
  <c r="CD354" i="76" s="1"/>
  <c r="FS223" i="76"/>
  <c r="FS354" i="76" s="1"/>
  <c r="DU223" i="76"/>
  <c r="DU354" i="76" s="1"/>
  <c r="Z239" i="76"/>
  <c r="Z370" i="76" s="1"/>
  <c r="FW223" i="76"/>
  <c r="FW354" i="76" s="1"/>
  <c r="CB223" i="76"/>
  <c r="CB354" i="76" s="1"/>
  <c r="DM223" i="76"/>
  <c r="DM354" i="76" s="1"/>
  <c r="FH239" i="76"/>
  <c r="FH370" i="76" s="1"/>
  <c r="DZ223" i="76"/>
  <c r="DZ354" i="76" s="1"/>
  <c r="CQ223" i="76"/>
  <c r="CQ354" i="76" s="1"/>
  <c r="AQ239" i="76"/>
  <c r="AQ370" i="76" s="1"/>
  <c r="FE239" i="76"/>
  <c r="FE370" i="76" s="1"/>
  <c r="FS239" i="76"/>
  <c r="FS370" i="76" s="1"/>
  <c r="CP239" i="76"/>
  <c r="CP370" i="76" s="1"/>
  <c r="DI239" i="76"/>
  <c r="DI370" i="76" s="1"/>
  <c r="DB223" i="76"/>
  <c r="DB354" i="76" s="1"/>
  <c r="EE223" i="76"/>
  <c r="EE354" i="76" s="1"/>
  <c r="BA223" i="76"/>
  <c r="BA354" i="76" s="1"/>
  <c r="AO239" i="76"/>
  <c r="DI223" i="76"/>
  <c r="DI354" i="76" s="1"/>
  <c r="CH223" i="76"/>
  <c r="CH354" i="76" s="1"/>
  <c r="EL239" i="76"/>
  <c r="EL370" i="76" s="1"/>
  <c r="DP239" i="76"/>
  <c r="DP370" i="76" s="1"/>
  <c r="DL239" i="76"/>
  <c r="DL370" i="76" s="1"/>
  <c r="CN201" i="76"/>
  <c r="CN332" i="76" s="1"/>
  <c r="CT217" i="76"/>
  <c r="CT348" i="76" s="1"/>
  <c r="EM195" i="76"/>
  <c r="EM326" i="76" s="1"/>
  <c r="CP195" i="76"/>
  <c r="CP326" i="76" s="1"/>
  <c r="CZ195" i="76"/>
  <c r="CZ326" i="76" s="1"/>
  <c r="EJ184" i="76"/>
  <c r="EJ315" i="76" s="1"/>
  <c r="DC189" i="76"/>
  <c r="DC320" i="76" s="1"/>
  <c r="DQ245" i="76"/>
  <c r="DQ376" i="76" s="1"/>
  <c r="BK183" i="76"/>
  <c r="BK314" i="76" s="1"/>
  <c r="X183" i="76"/>
  <c r="X314" i="76" s="1"/>
  <c r="T183" i="76"/>
  <c r="T314" i="76" s="1"/>
  <c r="CY183" i="76"/>
  <c r="CY314" i="76" s="1"/>
  <c r="BO207" i="76"/>
  <c r="BO338" i="76" s="1"/>
  <c r="CG183" i="76"/>
  <c r="CG314" i="76" s="1"/>
  <c r="EQ207" i="76"/>
  <c r="EQ338" i="76" s="1"/>
  <c r="EA223" i="76"/>
  <c r="EA354" i="76" s="1"/>
  <c r="FM223" i="76"/>
  <c r="FM354" i="76" s="1"/>
  <c r="AF223" i="76"/>
  <c r="AF354" i="76" s="1"/>
  <c r="DF223" i="76"/>
  <c r="DF354" i="76" s="1"/>
  <c r="E223" i="76"/>
  <c r="E354" i="76" s="1"/>
  <c r="BP239" i="76"/>
  <c r="BP370" i="76" s="1"/>
  <c r="FI239" i="76"/>
  <c r="FI370" i="76" s="1"/>
  <c r="BH223" i="76"/>
  <c r="BH354" i="76" s="1"/>
  <c r="EP223" i="76"/>
  <c r="EP354" i="76" s="1"/>
  <c r="GB223" i="76"/>
  <c r="GB354" i="76" s="1"/>
  <c r="O223" i="76"/>
  <c r="O354" i="76" s="1"/>
  <c r="BI223" i="76"/>
  <c r="BI354" i="76" s="1"/>
  <c r="CN239" i="76"/>
  <c r="CN370" i="76" s="1"/>
  <c r="EC239" i="76"/>
  <c r="EC370" i="76" s="1"/>
  <c r="S223" i="76"/>
  <c r="S354" i="76" s="1"/>
  <c r="FT223" i="76"/>
  <c r="FT354" i="76" s="1"/>
  <c r="FB223" i="76"/>
  <c r="FB354" i="76" s="1"/>
  <c r="DR239" i="76"/>
  <c r="DR370" i="76" s="1"/>
  <c r="AQ223" i="76"/>
  <c r="AQ354" i="76" s="1"/>
  <c r="FL223" i="76"/>
  <c r="FL354" i="76" s="1"/>
  <c r="V223" i="76"/>
  <c r="V354" i="76" s="1"/>
  <c r="DY239" i="76"/>
  <c r="DY370" i="76" s="1"/>
  <c r="CX239" i="76"/>
  <c r="CX370" i="76" s="1"/>
  <c r="EW239" i="76"/>
  <c r="EW370" i="76" s="1"/>
  <c r="CQ239" i="76"/>
  <c r="CQ370" i="76" s="1"/>
  <c r="CR173" i="76"/>
  <c r="CR304" i="76" s="1"/>
  <c r="FA173" i="76"/>
  <c r="FA304" i="76" s="1"/>
  <c r="ER223" i="76"/>
  <c r="ER354" i="76" s="1"/>
  <c r="CU223" i="76"/>
  <c r="CU354" i="76" s="1"/>
  <c r="DA223" i="76"/>
  <c r="DA354" i="76" s="1"/>
  <c r="GA223" i="76"/>
  <c r="GA354" i="76" s="1"/>
  <c r="BZ223" i="76"/>
  <c r="BZ354" i="76" s="1"/>
  <c r="EI239" i="76"/>
  <c r="EI370" i="76" s="1"/>
  <c r="FH223" i="76"/>
  <c r="FH354" i="76" s="1"/>
  <c r="DJ223" i="76"/>
  <c r="DJ354" i="76" s="1"/>
  <c r="EV223" i="76"/>
  <c r="EV354" i="76" s="1"/>
  <c r="FJ223" i="76"/>
  <c r="FJ354" i="76" s="1"/>
  <c r="AC223" i="76"/>
  <c r="AC354" i="76" s="1"/>
  <c r="BH239" i="76"/>
  <c r="BH370" i="76" s="1"/>
  <c r="E239" i="76"/>
  <c r="E370" i="76" s="1"/>
  <c r="EH223" i="76"/>
  <c r="EH354" i="76" s="1"/>
  <c r="EN223" i="76"/>
  <c r="EN354" i="76" s="1"/>
  <c r="CP223" i="76"/>
  <c r="CP354" i="76" s="1"/>
  <c r="FM239" i="76"/>
  <c r="FM370" i="76" s="1"/>
  <c r="K223" i="76"/>
  <c r="K354" i="76" s="1"/>
  <c r="H223" i="76"/>
  <c r="H354" i="76" s="1"/>
  <c r="FQ223" i="76"/>
  <c r="FQ354" i="76" s="1"/>
  <c r="FO239" i="76"/>
  <c r="FO370" i="76" s="1"/>
  <c r="CV239" i="76"/>
  <c r="CV370" i="76" s="1"/>
  <c r="CS239" i="76"/>
  <c r="CS370" i="76" s="1"/>
  <c r="BI239" i="76"/>
  <c r="BI370" i="76" s="1"/>
  <c r="DQ239" i="76"/>
  <c r="DQ370" i="76" s="1"/>
  <c r="BB239" i="76"/>
  <c r="BB370" i="76" s="1"/>
  <c r="BO173" i="76"/>
  <c r="BO304" i="76" s="1"/>
  <c r="AK203" i="76"/>
  <c r="AK334" i="76" s="1"/>
  <c r="BC197" i="76"/>
  <c r="BC328" i="76" s="1"/>
  <c r="EV213" i="76"/>
  <c r="EV344" i="76" s="1"/>
  <c r="EC197" i="76"/>
  <c r="EC328" i="76" s="1"/>
  <c r="EN207" i="76"/>
  <c r="EN338" i="76" s="1"/>
  <c r="BJ213" i="76"/>
  <c r="BJ344" i="76" s="1"/>
  <c r="CF197" i="76"/>
  <c r="CF328" i="76" s="1"/>
  <c r="EU207" i="76"/>
  <c r="EU338" i="76" s="1"/>
  <c r="FN213" i="76"/>
  <c r="FN344" i="76" s="1"/>
  <c r="AN207" i="76"/>
  <c r="AN338" i="76" s="1"/>
  <c r="AI207" i="76"/>
  <c r="AI338" i="76" s="1"/>
  <c r="AJ197" i="76"/>
  <c r="AJ328" i="76" s="1"/>
  <c r="J213" i="76"/>
  <c r="J344" i="76" s="1"/>
  <c r="BQ207" i="76"/>
  <c r="BQ338" i="76" s="1"/>
  <c r="DF207" i="76"/>
  <c r="DF338" i="76" s="1"/>
  <c r="DW197" i="76"/>
  <c r="DW328" i="76" s="1"/>
  <c r="FU213" i="76"/>
  <c r="FU344" i="76" s="1"/>
  <c r="AZ197" i="76"/>
  <c r="AZ328" i="76" s="1"/>
  <c r="EW197" i="76"/>
  <c r="EW328" i="76" s="1"/>
  <c r="AD197" i="76"/>
  <c r="AD328" i="76" s="1"/>
  <c r="AB213" i="76"/>
  <c r="AB344" i="76" s="1"/>
  <c r="DQ213" i="76"/>
  <c r="DQ344" i="76" s="1"/>
  <c r="FT179" i="76"/>
  <c r="FT310" i="76" s="1"/>
  <c r="EG207" i="76"/>
  <c r="EG338" i="76" s="1"/>
  <c r="N197" i="76"/>
  <c r="N328" i="76" s="1"/>
  <c r="ES197" i="76"/>
  <c r="ES328" i="76" s="1"/>
  <c r="CO197" i="76"/>
  <c r="CO328" i="76" s="1"/>
  <c r="DA207" i="76"/>
  <c r="DA338" i="76" s="1"/>
  <c r="BN213" i="76"/>
  <c r="BN344" i="76" s="1"/>
  <c r="DS179" i="76"/>
  <c r="DS310" i="76" s="1"/>
  <c r="CH197" i="76"/>
  <c r="CH328" i="76" s="1"/>
  <c r="AM197" i="76"/>
  <c r="AM328" i="76" s="1"/>
  <c r="FK213" i="76"/>
  <c r="FK344" i="76" s="1"/>
  <c r="AA197" i="76"/>
  <c r="AA328" i="76" s="1"/>
  <c r="FR197" i="76"/>
  <c r="FR328" i="76" s="1"/>
  <c r="AM179" i="76"/>
  <c r="AM310" i="76" s="1"/>
  <c r="BJ197" i="76"/>
  <c r="BJ328" i="76" s="1"/>
  <c r="FD197" i="76"/>
  <c r="FD328" i="76" s="1"/>
  <c r="AW197" i="76"/>
  <c r="AW328" i="76" s="1"/>
  <c r="AS197" i="76"/>
  <c r="AS328" i="76" s="1"/>
  <c r="BM197" i="76"/>
  <c r="BM328" i="76" s="1"/>
  <c r="FY197" i="76"/>
  <c r="FY328" i="76" s="1"/>
  <c r="EF197" i="76"/>
  <c r="EF328" i="76" s="1"/>
  <c r="FW207" i="76"/>
  <c r="FW338" i="76" s="1"/>
  <c r="BL213" i="76"/>
  <c r="BL344" i="76" s="1"/>
  <c r="BF207" i="76"/>
  <c r="BF338" i="76" s="1"/>
  <c r="EM213" i="76"/>
  <c r="EM344" i="76" s="1"/>
  <c r="FB207" i="76"/>
  <c r="FB338" i="76" s="1"/>
  <c r="ES213" i="76"/>
  <c r="ES344" i="76" s="1"/>
  <c r="DJ213" i="76"/>
  <c r="DJ344" i="76" s="1"/>
  <c r="DU179" i="76"/>
  <c r="DU310" i="76" s="1"/>
  <c r="FQ179" i="76"/>
  <c r="FQ310" i="76" s="1"/>
  <c r="ED197" i="76"/>
  <c r="ED328" i="76" s="1"/>
  <c r="BL197" i="76"/>
  <c r="BL328" i="76" s="1"/>
  <c r="BI207" i="76"/>
  <c r="BI338" i="76" s="1"/>
  <c r="DG197" i="76"/>
  <c r="DG328" i="76" s="1"/>
  <c r="DM197" i="76"/>
  <c r="DM328" i="76" s="1"/>
  <c r="AV197" i="76"/>
  <c r="AV328" i="76" s="1"/>
  <c r="DK207" i="76"/>
  <c r="DK338" i="76" s="1"/>
  <c r="FX197" i="76"/>
  <c r="FX328" i="76" s="1"/>
  <c r="BC213" i="76"/>
  <c r="BC344" i="76" s="1"/>
  <c r="CK207" i="76"/>
  <c r="CK338" i="76" s="1"/>
  <c r="AU213" i="76"/>
  <c r="AU344" i="76" s="1"/>
  <c r="AO207" i="76"/>
  <c r="EA213" i="76"/>
  <c r="EA344" i="76" s="1"/>
  <c r="EJ213" i="76"/>
  <c r="EJ344" i="76" s="1"/>
  <c r="CQ213" i="76"/>
  <c r="CQ344" i="76" s="1"/>
  <c r="J179" i="76"/>
  <c r="J310" i="76" s="1"/>
  <c r="AU179" i="76"/>
  <c r="AU310" i="76" s="1"/>
  <c r="CU207" i="76"/>
  <c r="CU338" i="76" s="1"/>
  <c r="AH197" i="76"/>
  <c r="AH328" i="76" s="1"/>
  <c r="EL213" i="76"/>
  <c r="EL344" i="76" s="1"/>
  <c r="GB207" i="76"/>
  <c r="GB338" i="76" s="1"/>
  <c r="G207" i="76"/>
  <c r="G338" i="76" s="1"/>
  <c r="AL213" i="76"/>
  <c r="AL344" i="76" s="1"/>
  <c r="FP207" i="76"/>
  <c r="FP338" i="76" s="1"/>
  <c r="BG213" i="76"/>
  <c r="BG344" i="76" s="1"/>
  <c r="L213" i="76"/>
  <c r="L344" i="76" s="1"/>
  <c r="BY213" i="76"/>
  <c r="BY344" i="76" s="1"/>
  <c r="H179" i="76"/>
  <c r="H310" i="76" s="1"/>
  <c r="V207" i="76"/>
  <c r="V338" i="76" s="1"/>
  <c r="DU213" i="76"/>
  <c r="DU344" i="76" s="1"/>
  <c r="Q207" i="76"/>
  <c r="Q338" i="76" s="1"/>
  <c r="DT207" i="76"/>
  <c r="DT338" i="76" s="1"/>
  <c r="AZ179" i="76"/>
  <c r="AZ310" i="76" s="1"/>
  <c r="W197" i="76"/>
  <c r="W328" i="76" s="1"/>
  <c r="FG197" i="76"/>
  <c r="FG328" i="76" s="1"/>
  <c r="DP197" i="76"/>
  <c r="DP328" i="76" s="1"/>
  <c r="EU197" i="76"/>
  <c r="EU328" i="76" s="1"/>
  <c r="AG197" i="76"/>
  <c r="AG328" i="76" s="1"/>
  <c r="EC213" i="76"/>
  <c r="EC344" i="76" s="1"/>
  <c r="CL213" i="76"/>
  <c r="CL344" i="76" s="1"/>
  <c r="V197" i="76"/>
  <c r="V328" i="76" s="1"/>
  <c r="FF197" i="76"/>
  <c r="FF328" i="76" s="1"/>
  <c r="E197" i="76"/>
  <c r="E328" i="76" s="1"/>
  <c r="BP197" i="76"/>
  <c r="BP328" i="76" s="1"/>
  <c r="AK213" i="76"/>
  <c r="AK344" i="76" s="1"/>
  <c r="T207" i="76"/>
  <c r="T338" i="76" s="1"/>
  <c r="AI213" i="76"/>
  <c r="AI344" i="76" s="1"/>
  <c r="DL213" i="76"/>
  <c r="DL344" i="76" s="1"/>
  <c r="D207" i="76"/>
  <c r="D338" i="76" s="1"/>
  <c r="FT213" i="76"/>
  <c r="FT344" i="76" s="1"/>
  <c r="R207" i="76"/>
  <c r="R338" i="76" s="1"/>
  <c r="DI179" i="76"/>
  <c r="DI310" i="76" s="1"/>
  <c r="EE207" i="76"/>
  <c r="EE338" i="76" s="1"/>
  <c r="CB207" i="76"/>
  <c r="CB338" i="76" s="1"/>
  <c r="AA213" i="76"/>
  <c r="AA344" i="76" s="1"/>
  <c r="AN213" i="76"/>
  <c r="AN344" i="76" s="1"/>
  <c r="BB213" i="76"/>
  <c r="BB344" i="76" s="1"/>
  <c r="D213" i="76"/>
  <c r="D344" i="76" s="1"/>
  <c r="BQ179" i="76"/>
  <c r="BQ310" i="76" s="1"/>
  <c r="CM179" i="76"/>
  <c r="CM310" i="76" s="1"/>
  <c r="EN179" i="76"/>
  <c r="EN310" i="76" s="1"/>
  <c r="BM179" i="76"/>
  <c r="BM310" i="76" s="1"/>
  <c r="DE197" i="76"/>
  <c r="DE328" i="76" s="1"/>
  <c r="FO197" i="76"/>
  <c r="FO328" i="76" s="1"/>
  <c r="BH197" i="76"/>
  <c r="BH328" i="76" s="1"/>
  <c r="EA197" i="76"/>
  <c r="EA328" i="76" s="1"/>
  <c r="K197" i="76"/>
  <c r="K328" i="76" s="1"/>
  <c r="CR197" i="76"/>
  <c r="CR328" i="76" s="1"/>
  <c r="DQ207" i="76"/>
  <c r="DQ338" i="76" s="1"/>
  <c r="CD197" i="76"/>
  <c r="CD328" i="76" s="1"/>
  <c r="CK197" i="76"/>
  <c r="CK328" i="76" s="1"/>
  <c r="DS197" i="76"/>
  <c r="DS328" i="76" s="1"/>
  <c r="ER197" i="76"/>
  <c r="ER328" i="76" s="1"/>
  <c r="GB197" i="76"/>
  <c r="GB328" i="76" s="1"/>
  <c r="DU207" i="76"/>
  <c r="DU338" i="76" s="1"/>
  <c r="CP207" i="76"/>
  <c r="CP338" i="76" s="1"/>
  <c r="G197" i="76"/>
  <c r="G328" i="76" s="1"/>
  <c r="AP197" i="76"/>
  <c r="AP328" i="76" s="1"/>
  <c r="CW197" i="76"/>
  <c r="CW328" i="76" s="1"/>
  <c r="CG207" i="76"/>
  <c r="CG338" i="76" s="1"/>
  <c r="BJ207" i="76"/>
  <c r="BJ338" i="76" s="1"/>
  <c r="CV197" i="76"/>
  <c r="CV328" i="76" s="1"/>
  <c r="DA197" i="76"/>
  <c r="DA328" i="76" s="1"/>
  <c r="DZ197" i="76"/>
  <c r="DZ328" i="76" s="1"/>
  <c r="FL197" i="76"/>
  <c r="FL328" i="76" s="1"/>
  <c r="EZ207" i="76"/>
  <c r="EZ338" i="76" s="1"/>
  <c r="EO213" i="76"/>
  <c r="EO344" i="76" s="1"/>
  <c r="CE213" i="76"/>
  <c r="CE344" i="76" s="1"/>
  <c r="CR213" i="76"/>
  <c r="CR344" i="76" s="1"/>
  <c r="FR213" i="76"/>
  <c r="FR344" i="76" s="1"/>
  <c r="BQ213" i="76"/>
  <c r="BQ344" i="76" s="1"/>
  <c r="DL207" i="76"/>
  <c r="DL338" i="76" s="1"/>
  <c r="EB207" i="76"/>
  <c r="EB338" i="76" s="1"/>
  <c r="ER207" i="76"/>
  <c r="ER338" i="76" s="1"/>
  <c r="DX207" i="76"/>
  <c r="DX338" i="76" s="1"/>
  <c r="BB207" i="76"/>
  <c r="BB338" i="76" s="1"/>
  <c r="CM213" i="76"/>
  <c r="CM344" i="76" s="1"/>
  <c r="GB213" i="76"/>
  <c r="GB344" i="76" s="1"/>
  <c r="CA213" i="76"/>
  <c r="CA344" i="76" s="1"/>
  <c r="FA213" i="76"/>
  <c r="FA344" i="76" s="1"/>
  <c r="AZ213" i="76"/>
  <c r="AZ344" i="76" s="1"/>
  <c r="BM207" i="76"/>
  <c r="BM338" i="76" s="1"/>
  <c r="CE207" i="76"/>
  <c r="CE338" i="76" s="1"/>
  <c r="CW207" i="76"/>
  <c r="CW338" i="76" s="1"/>
  <c r="BY207" i="76"/>
  <c r="BY338" i="76" s="1"/>
  <c r="N207" i="76"/>
  <c r="N338" i="76" s="1"/>
  <c r="AG213" i="76"/>
  <c r="AG344" i="76" s="1"/>
  <c r="Z213" i="76"/>
  <c r="Z344" i="76" s="1"/>
  <c r="CY213" i="76"/>
  <c r="CY344" i="76" s="1"/>
  <c r="FY213" i="76"/>
  <c r="FY344" i="76" s="1"/>
  <c r="K207" i="76"/>
  <c r="K338" i="76" s="1"/>
  <c r="BH207" i="76"/>
  <c r="BH338" i="76" s="1"/>
  <c r="FV207" i="76"/>
  <c r="FV338" i="76" s="1"/>
  <c r="EP213" i="76"/>
  <c r="EP344" i="76" s="1"/>
  <c r="FC213" i="76"/>
  <c r="FC344" i="76" s="1"/>
  <c r="DE213" i="76"/>
  <c r="DE344" i="76" s="1"/>
  <c r="CK179" i="76"/>
  <c r="CK310" i="76" s="1"/>
  <c r="AD179" i="76"/>
  <c r="AD310" i="76" s="1"/>
  <c r="S179" i="76"/>
  <c r="S310" i="76" s="1"/>
  <c r="BY179" i="76"/>
  <c r="BY310" i="76" s="1"/>
  <c r="DT179" i="76"/>
  <c r="DT310" i="76" s="1"/>
  <c r="DQ179" i="76"/>
  <c r="DQ310" i="76" s="1"/>
  <c r="CL179" i="76"/>
  <c r="CL310" i="76" s="1"/>
  <c r="R179" i="76"/>
  <c r="R310" i="76" s="1"/>
  <c r="CV179" i="76"/>
  <c r="CV310" i="76" s="1"/>
  <c r="EY197" i="76"/>
  <c r="EY328" i="76" s="1"/>
  <c r="CT197" i="76"/>
  <c r="CT328" i="76" s="1"/>
  <c r="FM197" i="76"/>
  <c r="FM328" i="76" s="1"/>
  <c r="BF197" i="76"/>
  <c r="BF328" i="76" s="1"/>
  <c r="DO197" i="76"/>
  <c r="DO328" i="76" s="1"/>
  <c r="AF197" i="76"/>
  <c r="AF328" i="76" s="1"/>
  <c r="FM207" i="76"/>
  <c r="FM338" i="76" s="1"/>
  <c r="FN207" i="76"/>
  <c r="FN338" i="76" s="1"/>
  <c r="DV197" i="76"/>
  <c r="DV328" i="76" s="1"/>
  <c r="O197" i="76"/>
  <c r="O328" i="76" s="1"/>
  <c r="AX197" i="76"/>
  <c r="AX328" i="76" s="1"/>
  <c r="AL197" i="76"/>
  <c r="AL328" i="76" s="1"/>
  <c r="CJ197" i="76"/>
  <c r="CJ328" i="76" s="1"/>
  <c r="S207" i="76"/>
  <c r="S338" i="76" s="1"/>
  <c r="FQ197" i="76"/>
  <c r="FQ328" i="76" s="1"/>
  <c r="DL197" i="76"/>
  <c r="DL328" i="76" s="1"/>
  <c r="ET197" i="76"/>
  <c r="ET328" i="76" s="1"/>
  <c r="FS197" i="76"/>
  <c r="FS328" i="76" s="1"/>
  <c r="AB197" i="76"/>
  <c r="AB328" i="76" s="1"/>
  <c r="FI207" i="76"/>
  <c r="FI338" i="76" s="1"/>
  <c r="EO197" i="76"/>
  <c r="EO328" i="76" s="1"/>
  <c r="FW197" i="76"/>
  <c r="FW328" i="76" s="1"/>
  <c r="AE197" i="76"/>
  <c r="AE328" i="76" s="1"/>
  <c r="BE197" i="76"/>
  <c r="BE328" i="76" s="1"/>
  <c r="CZ197" i="76"/>
  <c r="CZ328" i="76" s="1"/>
  <c r="BE207" i="76"/>
  <c r="BE338" i="76" s="1"/>
  <c r="EG213" i="76"/>
  <c r="EG344" i="76" s="1"/>
  <c r="EH213" i="76"/>
  <c r="EH344" i="76" s="1"/>
  <c r="AF213" i="76"/>
  <c r="AF344" i="76" s="1"/>
  <c r="DF213" i="76"/>
  <c r="DF344" i="76" s="1"/>
  <c r="E213" i="76"/>
  <c r="E344" i="76" s="1"/>
  <c r="AG207" i="76"/>
  <c r="AG338" i="76" s="1"/>
  <c r="I207" i="76"/>
  <c r="I338" i="76" s="1"/>
  <c r="AA207" i="76"/>
  <c r="AA338" i="76" s="1"/>
  <c r="AS207" i="76"/>
  <c r="AS338" i="76" s="1"/>
  <c r="DI213" i="76"/>
  <c r="DI344" i="76" s="1"/>
  <c r="FW213" i="76"/>
  <c r="FW344" i="76" s="1"/>
  <c r="DP213" i="76"/>
  <c r="DP344" i="76" s="1"/>
  <c r="O213" i="76"/>
  <c r="O344" i="76" s="1"/>
  <c r="BI213" i="76"/>
  <c r="BI344" i="76" s="1"/>
  <c r="DD207" i="76"/>
  <c r="DD338" i="76" s="1"/>
  <c r="FK207" i="76"/>
  <c r="FK338" i="76" s="1"/>
  <c r="ES207" i="76"/>
  <c r="ES338" i="76" s="1"/>
  <c r="FG207" i="76"/>
  <c r="FG338" i="76" s="1"/>
  <c r="CQ207" i="76"/>
  <c r="CQ338" i="76" s="1"/>
  <c r="CK213" i="76"/>
  <c r="CK344" i="76" s="1"/>
  <c r="EN213" i="76"/>
  <c r="EN344" i="76" s="1"/>
  <c r="AM213" i="76"/>
  <c r="AM344" i="76" s="1"/>
  <c r="CG213" i="76"/>
  <c r="CG344" i="76" s="1"/>
  <c r="DM207" i="76"/>
  <c r="DM338" i="76" s="1"/>
  <c r="AP207" i="76"/>
  <c r="AP338" i="76" s="1"/>
  <c r="FH207" i="76"/>
  <c r="FH338" i="76" s="1"/>
  <c r="Y207" i="76"/>
  <c r="Y338" i="76" s="1"/>
  <c r="DC213" i="76"/>
  <c r="DC344" i="76" s="1"/>
  <c r="CD213" i="76"/>
  <c r="CD344" i="76" s="1"/>
  <c r="BK213" i="76"/>
  <c r="BK344" i="76" s="1"/>
  <c r="M213" i="76"/>
  <c r="M344" i="76" s="1"/>
  <c r="FN179" i="76"/>
  <c r="FN310" i="76" s="1"/>
  <c r="BA179" i="76"/>
  <c r="BA310" i="76" s="1"/>
  <c r="FH179" i="76"/>
  <c r="FH310" i="76" s="1"/>
  <c r="FY179" i="76"/>
  <c r="FY310" i="76" s="1"/>
  <c r="FF179" i="76"/>
  <c r="FF310" i="76" s="1"/>
  <c r="EV179" i="76"/>
  <c r="EV310" i="76" s="1"/>
  <c r="CY179" i="76"/>
  <c r="CY310" i="76" s="1"/>
  <c r="DK179" i="76"/>
  <c r="DK310" i="76" s="1"/>
  <c r="FL179" i="76"/>
  <c r="FL310" i="76" s="1"/>
  <c r="FP197" i="76"/>
  <c r="FP328" i="76" s="1"/>
  <c r="BI197" i="76"/>
  <c r="BI328" i="76" s="1"/>
  <c r="EB197" i="76"/>
  <c r="EB328" i="76" s="1"/>
  <c r="U197" i="76"/>
  <c r="U328" i="76" s="1"/>
  <c r="CE197" i="76"/>
  <c r="CE328" i="76" s="1"/>
  <c r="FD207" i="76"/>
  <c r="FD338" i="76" s="1"/>
  <c r="M207" i="76"/>
  <c r="M338" i="76" s="1"/>
  <c r="CL197" i="76"/>
  <c r="CL328" i="76" s="1"/>
  <c r="FE197" i="76"/>
  <c r="FE328" i="76" s="1"/>
  <c r="FB197" i="76"/>
  <c r="FB328" i="76" s="1"/>
  <c r="GA197" i="76"/>
  <c r="GA328" i="76" s="1"/>
  <c r="BD197" i="76"/>
  <c r="BD328" i="76" s="1"/>
  <c r="AX207" i="76"/>
  <c r="AX338" i="76" s="1"/>
  <c r="CM197" i="76"/>
  <c r="CM328" i="76" s="1"/>
  <c r="CA197" i="76"/>
  <c r="CA328" i="76" s="1"/>
  <c r="DJ197" i="76"/>
  <c r="DJ328" i="76" s="1"/>
  <c r="EI197" i="76"/>
  <c r="EI328" i="76" s="1"/>
  <c r="FT197" i="76"/>
  <c r="FT328" i="76" s="1"/>
  <c r="H207" i="76"/>
  <c r="H338" i="76" s="1"/>
  <c r="DD197" i="76"/>
  <c r="DD328" i="76" s="1"/>
  <c r="EL197" i="76"/>
  <c r="EL328" i="76" s="1"/>
  <c r="FU197" i="76"/>
  <c r="FU328" i="76" s="1"/>
  <c r="T197" i="76"/>
  <c r="T328" i="76" s="1"/>
  <c r="AR207" i="76"/>
  <c r="AR338" i="76" s="1"/>
  <c r="O207" i="76"/>
  <c r="O338" i="76" s="1"/>
  <c r="I213" i="76"/>
  <c r="I344" i="76" s="1"/>
  <c r="DB213" i="76"/>
  <c r="DB344" i="76" s="1"/>
  <c r="GA213" i="76"/>
  <c r="GA344" i="76" s="1"/>
  <c r="BZ213" i="76"/>
  <c r="BZ344" i="76" s="1"/>
  <c r="EZ213" i="76"/>
  <c r="EZ344" i="76" s="1"/>
  <c r="FU207" i="76"/>
  <c r="FU338" i="76" s="1"/>
  <c r="EM207" i="76"/>
  <c r="EM338" i="76" s="1"/>
  <c r="FA207" i="76"/>
  <c r="FA338" i="76" s="1"/>
  <c r="FO207" i="76"/>
  <c r="FO338" i="76" s="1"/>
  <c r="CY207" i="76"/>
  <c r="CY338" i="76" s="1"/>
  <c r="FO213" i="76"/>
  <c r="FO344" i="76" s="1"/>
  <c r="AY213" i="76"/>
  <c r="AY344" i="76" s="1"/>
  <c r="CJ213" i="76"/>
  <c r="CJ344" i="76" s="1"/>
  <c r="ED213" i="76"/>
  <c r="ED344" i="76" s="1"/>
  <c r="AC213" i="76"/>
  <c r="AC344" i="76" s="1"/>
  <c r="L207" i="76"/>
  <c r="L338" i="76" s="1"/>
  <c r="CR207" i="76"/>
  <c r="CR338" i="76" s="1"/>
  <c r="DI207" i="76"/>
  <c r="DI338" i="76" s="1"/>
  <c r="DY207" i="76"/>
  <c r="DY338" i="76" s="1"/>
  <c r="BK207" i="76"/>
  <c r="BK338" i="76" s="1"/>
  <c r="CC213" i="76"/>
  <c r="CC344" i="76" s="1"/>
  <c r="EQ213" i="76"/>
  <c r="EQ344" i="76" s="1"/>
  <c r="DH213" i="76"/>
  <c r="DH344" i="76" s="1"/>
  <c r="FB213" i="76"/>
  <c r="FB344" i="76" s="1"/>
  <c r="BA213" i="76"/>
  <c r="BA344" i="76" s="1"/>
  <c r="X207" i="76"/>
  <c r="X338" i="76" s="1"/>
  <c r="FZ207" i="76"/>
  <c r="FZ338" i="76" s="1"/>
  <c r="AW207" i="76"/>
  <c r="AW338" i="76" s="1"/>
  <c r="CI207" i="76"/>
  <c r="CI338" i="76" s="1"/>
  <c r="AO213" i="76"/>
  <c r="R213" i="76"/>
  <c r="R344" i="76" s="1"/>
  <c r="FZ213" i="76"/>
  <c r="FZ344" i="76" s="1"/>
  <c r="FH213" i="76"/>
  <c r="FH344" i="76" s="1"/>
  <c r="CA179" i="76"/>
  <c r="CA310" i="76" s="1"/>
  <c r="FB179" i="76"/>
  <c r="FB310" i="76" s="1"/>
  <c r="AW179" i="76"/>
  <c r="AW310" i="76" s="1"/>
  <c r="DJ179" i="76"/>
  <c r="DJ310" i="76" s="1"/>
  <c r="BE179" i="76"/>
  <c r="BE310" i="76" s="1"/>
  <c r="AR179" i="76"/>
  <c r="AR310" i="76" s="1"/>
  <c r="BP179" i="76"/>
  <c r="BP310" i="76" s="1"/>
  <c r="EB179" i="76"/>
  <c r="EB310" i="76" s="1"/>
  <c r="EE197" i="76"/>
  <c r="EE328" i="76" s="1"/>
  <c r="Y197" i="76"/>
  <c r="Y328" i="76" s="1"/>
  <c r="CQ197" i="76"/>
  <c r="CQ328" i="76" s="1"/>
  <c r="FA197" i="76"/>
  <c r="FA328" i="76" s="1"/>
  <c r="AT197" i="76"/>
  <c r="AT328" i="76" s="1"/>
  <c r="GA207" i="76"/>
  <c r="GA338" i="76" s="1"/>
  <c r="DV207" i="76"/>
  <c r="DV338" i="76" s="1"/>
  <c r="EG197" i="76"/>
  <c r="EG328" i="76" s="1"/>
  <c r="BA197" i="76"/>
  <c r="BA328" i="76" s="1"/>
  <c r="CI197" i="76"/>
  <c r="CI328" i="76" s="1"/>
  <c r="DR197" i="76"/>
  <c r="DR328" i="76" s="1"/>
  <c r="EQ197" i="76"/>
  <c r="EQ328" i="76" s="1"/>
  <c r="X197" i="76"/>
  <c r="X328" i="76" s="1"/>
  <c r="CC207" i="76"/>
  <c r="CC338" i="76" s="1"/>
  <c r="I197" i="76"/>
  <c r="I328" i="76" s="1"/>
  <c r="AQ197" i="76"/>
  <c r="AQ328" i="76" s="1"/>
  <c r="BY197" i="76"/>
  <c r="BY328" i="76" s="1"/>
  <c r="CX197" i="76"/>
  <c r="CX328" i="76" s="1"/>
  <c r="DH197" i="76"/>
  <c r="DH328" i="76" s="1"/>
  <c r="AK207" i="76"/>
  <c r="AK338" i="76" s="1"/>
  <c r="DB197" i="76"/>
  <c r="DB328" i="76" s="1"/>
  <c r="EJ197" i="76"/>
  <c r="EJ328" i="76" s="1"/>
  <c r="FI197" i="76"/>
  <c r="FI328" i="76" s="1"/>
  <c r="H197" i="76"/>
  <c r="H328" i="76" s="1"/>
  <c r="AQ207" i="76"/>
  <c r="AQ338" i="76" s="1"/>
  <c r="AD207" i="76"/>
  <c r="AD338" i="76" s="1"/>
  <c r="BO213" i="76"/>
  <c r="BO344" i="76" s="1"/>
  <c r="EU213" i="76"/>
  <c r="EU344" i="76" s="1"/>
  <c r="AT213" i="76"/>
  <c r="AT344" i="76" s="1"/>
  <c r="CN213" i="76"/>
  <c r="CN344" i="76" s="1"/>
  <c r="EW207" i="76"/>
  <c r="EW338" i="76" s="1"/>
  <c r="DB207" i="76"/>
  <c r="DB338" i="76" s="1"/>
  <c r="DR207" i="76"/>
  <c r="DR338" i="76" s="1"/>
  <c r="EH207" i="76"/>
  <c r="EH338" i="76" s="1"/>
  <c r="AQ213" i="76"/>
  <c r="AQ344" i="76" s="1"/>
  <c r="FF213" i="76"/>
  <c r="FF344" i="76" s="1"/>
  <c r="X213" i="76"/>
  <c r="X344" i="76" s="1"/>
  <c r="CX213" i="76"/>
  <c r="CX344" i="76" s="1"/>
  <c r="FX213" i="76"/>
  <c r="FX344" i="76" s="1"/>
  <c r="BD207" i="76"/>
  <c r="BD338" i="76" s="1"/>
  <c r="AZ207" i="76"/>
  <c r="AZ338" i="76" s="1"/>
  <c r="CL207" i="76"/>
  <c r="CL338" i="76" s="1"/>
  <c r="AE207" i="76"/>
  <c r="AE338" i="76" s="1"/>
  <c r="EI213" i="76"/>
  <c r="EI344" i="76" s="1"/>
  <c r="S213" i="76"/>
  <c r="S344" i="76" s="1"/>
  <c r="AV213" i="76"/>
  <c r="AV344" i="76" s="1"/>
  <c r="DV213" i="76"/>
  <c r="DV344" i="76" s="1"/>
  <c r="U213" i="76"/>
  <c r="U344" i="76" s="1"/>
  <c r="DW207" i="76"/>
  <c r="DW338" i="76" s="1"/>
  <c r="ET207" i="76"/>
  <c r="ET338" i="76" s="1"/>
  <c r="E207" i="76"/>
  <c r="E338" i="76" s="1"/>
  <c r="W207" i="76"/>
  <c r="W338" i="76" s="1"/>
  <c r="CU213" i="76"/>
  <c r="CU344" i="76" s="1"/>
  <c r="FL213" i="76"/>
  <c r="FL344" i="76" s="1"/>
  <c r="DN213" i="76"/>
  <c r="DN344" i="76" s="1"/>
  <c r="EB213" i="76"/>
  <c r="EB344" i="76" s="1"/>
  <c r="DX179" i="76"/>
  <c r="DX310" i="76" s="1"/>
  <c r="AA179" i="76"/>
  <c r="AA310" i="76" s="1"/>
  <c r="FS179" i="76"/>
  <c r="FS310" i="76" s="1"/>
  <c r="CP179" i="76"/>
  <c r="CP310" i="76" s="1"/>
  <c r="D179" i="76"/>
  <c r="D310" i="76" s="1"/>
  <c r="CN179" i="76"/>
  <c r="CN310" i="76" s="1"/>
  <c r="DW179" i="76"/>
  <c r="DW310" i="76" s="1"/>
  <c r="AS179" i="76"/>
  <c r="AS310" i="76" s="1"/>
  <c r="DH179" i="76"/>
  <c r="DH310" i="76" s="1"/>
  <c r="CU197" i="76"/>
  <c r="CU328" i="76" s="1"/>
  <c r="FN197" i="76"/>
  <c r="FN328" i="76" s="1"/>
  <c r="BG197" i="76"/>
  <c r="BG328" i="76" s="1"/>
  <c r="DQ197" i="76"/>
  <c r="DQ328" i="76" s="1"/>
  <c r="J197" i="76"/>
  <c r="J328" i="76" s="1"/>
  <c r="AF207" i="76"/>
  <c r="AF338" i="76" s="1"/>
  <c r="DN197" i="76"/>
  <c r="DN328" i="76" s="1"/>
  <c r="Q197" i="76"/>
  <c r="Q328" i="76" s="1"/>
  <c r="AY197" i="76"/>
  <c r="AY328" i="76" s="1"/>
  <c r="CG197" i="76"/>
  <c r="CG328" i="76" s="1"/>
  <c r="DF197" i="76"/>
  <c r="DF328" i="76" s="1"/>
  <c r="DG207" i="76"/>
  <c r="DG338" i="76" s="1"/>
  <c r="EX197" i="76"/>
  <c r="EX328" i="76" s="1"/>
  <c r="F197" i="76"/>
  <c r="F328" i="76" s="1"/>
  <c r="AO197" i="76"/>
  <c r="AC197" i="76"/>
  <c r="AC328" i="76" s="1"/>
  <c r="CB197" i="76"/>
  <c r="CB328" i="76" s="1"/>
  <c r="BP207" i="76"/>
  <c r="BP338" i="76" s="1"/>
  <c r="EP197" i="76"/>
  <c r="EP328" i="76" s="1"/>
  <c r="AI197" i="76"/>
  <c r="AI328" i="76" s="1"/>
  <c r="BQ197" i="76"/>
  <c r="BQ328" i="76" s="1"/>
  <c r="CY197" i="76"/>
  <c r="CY328" i="76" s="1"/>
  <c r="CN197" i="76"/>
  <c r="CN328" i="76" s="1"/>
  <c r="CS213" i="76"/>
  <c r="CS344" i="76" s="1"/>
  <c r="AP213" i="76"/>
  <c r="AP344" i="76" s="1"/>
  <c r="DO213" i="76"/>
  <c r="DO344" i="76" s="1"/>
  <c r="FI213" i="76"/>
  <c r="FI344" i="76" s="1"/>
  <c r="BH213" i="76"/>
  <c r="BH344" i="76" s="1"/>
  <c r="EF207" i="76"/>
  <c r="EF338" i="76" s="1"/>
  <c r="BL207" i="76"/>
  <c r="BL338" i="76" s="1"/>
  <c r="CD207" i="76"/>
  <c r="CD338" i="76" s="1"/>
  <c r="CV207" i="76"/>
  <c r="CV338" i="76" s="1"/>
  <c r="AM207" i="76"/>
  <c r="AM338" i="76" s="1"/>
  <c r="DA213" i="76"/>
  <c r="DA344" i="76" s="1"/>
  <c r="CT213" i="76"/>
  <c r="CT344" i="76" s="1"/>
  <c r="FS213" i="76"/>
  <c r="FS344" i="76" s="1"/>
  <c r="ER213" i="76"/>
  <c r="ER344" i="76" s="1"/>
  <c r="FT207" i="76"/>
  <c r="FT338" i="76" s="1"/>
  <c r="J207" i="76"/>
  <c r="J338" i="76" s="1"/>
  <c r="AB207" i="76"/>
  <c r="AB338" i="76" s="1"/>
  <c r="AV207" i="76"/>
  <c r="AV338" i="76" s="1"/>
  <c r="EL207" i="76"/>
  <c r="EL338" i="76" s="1"/>
  <c r="K213" i="76"/>
  <c r="K344" i="76" s="1"/>
  <c r="DR213" i="76"/>
  <c r="DR344" i="76" s="1"/>
  <c r="P213" i="76"/>
  <c r="P344" i="76" s="1"/>
  <c r="CP213" i="76"/>
  <c r="CP344" i="76" s="1"/>
  <c r="FP213" i="76"/>
  <c r="FP344" i="76" s="1"/>
  <c r="FL207" i="76"/>
  <c r="FL338" i="76" s="1"/>
  <c r="EY207" i="76"/>
  <c r="EY338" i="76" s="1"/>
  <c r="ED207" i="76"/>
  <c r="ED338" i="76" s="1"/>
  <c r="EY213" i="76"/>
  <c r="EY344" i="76" s="1"/>
  <c r="EF213" i="76"/>
  <c r="EF344" i="76" s="1"/>
  <c r="CH213" i="76"/>
  <c r="CH344" i="76" s="1"/>
  <c r="AJ213" i="76"/>
  <c r="AJ344" i="76" s="1"/>
  <c r="CF179" i="76"/>
  <c r="CF310" i="76" s="1"/>
  <c r="CO179" i="76"/>
  <c r="CO310" i="76" s="1"/>
  <c r="EM179" i="76"/>
  <c r="EM310" i="76" s="1"/>
  <c r="DR179" i="76"/>
  <c r="DR310" i="76" s="1"/>
  <c r="BJ179" i="76"/>
  <c r="BJ310" i="76" s="1"/>
  <c r="DM179" i="76"/>
  <c r="DM310" i="76" s="1"/>
  <c r="FM179" i="76"/>
  <c r="FM310" i="76" s="1"/>
  <c r="FQ207" i="76"/>
  <c r="FQ338" i="76" s="1"/>
  <c r="DL179" i="76"/>
  <c r="DL310" i="76" s="1"/>
  <c r="FG179" i="76"/>
  <c r="FG310" i="76" s="1"/>
  <c r="T179" i="76"/>
  <c r="T310" i="76" s="1"/>
  <c r="V179" i="76"/>
  <c r="V310" i="76" s="1"/>
  <c r="EF179" i="76"/>
  <c r="EF310" i="76" s="1"/>
  <c r="BB197" i="76"/>
  <c r="BB328" i="76" s="1"/>
  <c r="Z197" i="76"/>
  <c r="Z328" i="76" s="1"/>
  <c r="CS197" i="76"/>
  <c r="CS328" i="76" s="1"/>
  <c r="FK197" i="76"/>
  <c r="FK328" i="76" s="1"/>
  <c r="AU197" i="76"/>
  <c r="AU328" i="76" s="1"/>
  <c r="DX197" i="76"/>
  <c r="DX328" i="76" s="1"/>
  <c r="CN207" i="76"/>
  <c r="CN338" i="76" s="1"/>
  <c r="FH197" i="76"/>
  <c r="FH328" i="76" s="1"/>
  <c r="DU197" i="76"/>
  <c r="DU328" i="76" s="1"/>
  <c r="FC197" i="76"/>
  <c r="FC328" i="76" s="1"/>
  <c r="L197" i="76"/>
  <c r="L328" i="76" s="1"/>
  <c r="AK197" i="76"/>
  <c r="AK328" i="76" s="1"/>
  <c r="CJ207" i="76"/>
  <c r="CJ338" i="76" s="1"/>
  <c r="CA207" i="76"/>
  <c r="CA338" i="76" s="1"/>
  <c r="CC197" i="76"/>
  <c r="CC328" i="76" s="1"/>
  <c r="BZ197" i="76"/>
  <c r="BZ328" i="76" s="1"/>
  <c r="DI197" i="76"/>
  <c r="DI328" i="76" s="1"/>
  <c r="EH197" i="76"/>
  <c r="EH328" i="76" s="1"/>
  <c r="P197" i="76"/>
  <c r="P328" i="76" s="1"/>
  <c r="BN207" i="76"/>
  <c r="BN338" i="76" s="1"/>
  <c r="AU207" i="76"/>
  <c r="AU338" i="76" s="1"/>
  <c r="FZ197" i="76"/>
  <c r="FZ328" i="76" s="1"/>
  <c r="EM197" i="76"/>
  <c r="EM328" i="76" s="1"/>
  <c r="EK197" i="76"/>
  <c r="EK328" i="76" s="1"/>
  <c r="FJ197" i="76"/>
  <c r="FJ328" i="76" s="1"/>
  <c r="EA207" i="76"/>
  <c r="EA338" i="76" s="1"/>
  <c r="EW213" i="76"/>
  <c r="EW344" i="76" s="1"/>
  <c r="DX213" i="76"/>
  <c r="DX344" i="76" s="1"/>
  <c r="W213" i="76"/>
  <c r="W344" i="76" s="1"/>
  <c r="CW213" i="76"/>
  <c r="CW344" i="76" s="1"/>
  <c r="EV207" i="76"/>
  <c r="EV338" i="76" s="1"/>
  <c r="FJ207" i="76"/>
  <c r="FJ338" i="76" s="1"/>
  <c r="FX207" i="76"/>
  <c r="FX338" i="76" s="1"/>
  <c r="P207" i="76"/>
  <c r="P338" i="76" s="1"/>
  <c r="CH207" i="76"/>
  <c r="CH338" i="76" s="1"/>
  <c r="BM213" i="76"/>
  <c r="BM344" i="76" s="1"/>
  <c r="AH213" i="76"/>
  <c r="AH344" i="76" s="1"/>
  <c r="DG213" i="76"/>
  <c r="DG344" i="76" s="1"/>
  <c r="F213" i="76"/>
  <c r="F344" i="76" s="1"/>
  <c r="CF213" i="76"/>
  <c r="CF344" i="76" s="1"/>
  <c r="DC207" i="76"/>
  <c r="DC338" i="76" s="1"/>
  <c r="DS207" i="76"/>
  <c r="DS338" i="76" s="1"/>
  <c r="EI207" i="76"/>
  <c r="EI338" i="76" s="1"/>
  <c r="EX207" i="76"/>
  <c r="EX338" i="76" s="1"/>
  <c r="AT207" i="76"/>
  <c r="AT338" i="76" s="1"/>
  <c r="FE213" i="76"/>
  <c r="FE344" i="76" s="1"/>
  <c r="BF213" i="76"/>
  <c r="BF344" i="76" s="1"/>
  <c r="EE213" i="76"/>
  <c r="EE344" i="76" s="1"/>
  <c r="AD213" i="76"/>
  <c r="AD344" i="76" s="1"/>
  <c r="DD213" i="76"/>
  <c r="DD344" i="76" s="1"/>
  <c r="BA207" i="76"/>
  <c r="BA338" i="76" s="1"/>
  <c r="EJ207" i="76"/>
  <c r="EJ338" i="76" s="1"/>
  <c r="AJ207" i="76"/>
  <c r="AJ338" i="76" s="1"/>
  <c r="BE213" i="76"/>
  <c r="BE344" i="76" s="1"/>
  <c r="H213" i="76"/>
  <c r="H344" i="76" s="1"/>
  <c r="EY179" i="76"/>
  <c r="EY310" i="76" s="1"/>
  <c r="FI179" i="76"/>
  <c r="FI310" i="76" s="1"/>
  <c r="AC179" i="76"/>
  <c r="AC310" i="76" s="1"/>
  <c r="AK179" i="76"/>
  <c r="AK310" i="76" s="1"/>
  <c r="CD179" i="76"/>
  <c r="CD310" i="76" s="1"/>
  <c r="BI179" i="76"/>
  <c r="BI310" i="76" s="1"/>
  <c r="F179" i="76"/>
  <c r="F310" i="76" s="1"/>
  <c r="FA217" i="76"/>
  <c r="FA348" i="76" s="1"/>
  <c r="FB217" i="76"/>
  <c r="FB348" i="76" s="1"/>
  <c r="CX217" i="76"/>
  <c r="CX348" i="76" s="1"/>
  <c r="CW256" i="76"/>
  <c r="CW387" i="76" s="1"/>
  <c r="DP256" i="76"/>
  <c r="DP387" i="76" s="1"/>
  <c r="CZ256" i="76"/>
  <c r="CZ387" i="76" s="1"/>
  <c r="AW256" i="76"/>
  <c r="AW387" i="76" s="1"/>
  <c r="M256" i="76"/>
  <c r="M387" i="76" s="1"/>
  <c r="DT256" i="76"/>
  <c r="DT387" i="76" s="1"/>
  <c r="AQ256" i="76"/>
  <c r="AQ387" i="76" s="1"/>
  <c r="AY256" i="76"/>
  <c r="AY387" i="76" s="1"/>
  <c r="BM256" i="76"/>
  <c r="BM387" i="76" s="1"/>
  <c r="EI256" i="76"/>
  <c r="EI387" i="76" s="1"/>
  <c r="CD256" i="76"/>
  <c r="CD387" i="76" s="1"/>
  <c r="G256" i="76"/>
  <c r="G387" i="76" s="1"/>
  <c r="BD256" i="76"/>
  <c r="BD387" i="76" s="1"/>
  <c r="CJ256" i="76"/>
  <c r="CJ387" i="76" s="1"/>
  <c r="FS256" i="76"/>
  <c r="FS387" i="76" s="1"/>
  <c r="AX256" i="76"/>
  <c r="AX387" i="76" s="1"/>
  <c r="CT256" i="76"/>
  <c r="CT387" i="76" s="1"/>
  <c r="DQ256" i="76"/>
  <c r="DQ387" i="76" s="1"/>
  <c r="S256" i="76"/>
  <c r="S387" i="76" s="1"/>
  <c r="FR256" i="76"/>
  <c r="FR387" i="76" s="1"/>
  <c r="FA256" i="76"/>
  <c r="FA387" i="76" s="1"/>
  <c r="BO256" i="76"/>
  <c r="BO387" i="76" s="1"/>
  <c r="BF256" i="76"/>
  <c r="BF387" i="76" s="1"/>
  <c r="FN256" i="76"/>
  <c r="FN387" i="76" s="1"/>
  <c r="AA256" i="76"/>
  <c r="AA387" i="76" s="1"/>
  <c r="W256" i="76"/>
  <c r="W387" i="76" s="1"/>
  <c r="FW256" i="76"/>
  <c r="FW387" i="76" s="1"/>
  <c r="EG256" i="76"/>
  <c r="EG387" i="76" s="1"/>
  <c r="BP256" i="76"/>
  <c r="BP387" i="76" s="1"/>
  <c r="CA256" i="76"/>
  <c r="CA387" i="76" s="1"/>
  <c r="FX256" i="76"/>
  <c r="FX387" i="76" s="1"/>
  <c r="K217" i="76"/>
  <c r="K348" i="76" s="1"/>
  <c r="DL217" i="76"/>
  <c r="DL348" i="76" s="1"/>
  <c r="BK217" i="76"/>
  <c r="BK348" i="76" s="1"/>
  <c r="FE217" i="76"/>
  <c r="FE348" i="76" s="1"/>
  <c r="BN217" i="76"/>
  <c r="BN348" i="76" s="1"/>
  <c r="DE217" i="76"/>
  <c r="DE348" i="76" s="1"/>
  <c r="EC217" i="76"/>
  <c r="EC348" i="76" s="1"/>
  <c r="FV217" i="76"/>
  <c r="FV348" i="76" s="1"/>
  <c r="BA217" i="76"/>
  <c r="BA348" i="76" s="1"/>
  <c r="AY217" i="76"/>
  <c r="AY348" i="76" s="1"/>
  <c r="EV217" i="76"/>
  <c r="EV348" i="76" s="1"/>
  <c r="ER217" i="76"/>
  <c r="ER348" i="76" s="1"/>
  <c r="DM217" i="76"/>
  <c r="DM348" i="76" s="1"/>
  <c r="F217" i="76"/>
  <c r="F348" i="76" s="1"/>
  <c r="EW217" i="76"/>
  <c r="EW348" i="76" s="1"/>
  <c r="DZ217" i="76"/>
  <c r="DZ348" i="76" s="1"/>
  <c r="DF217" i="76"/>
  <c r="DF348" i="76" s="1"/>
  <c r="FN217" i="76"/>
  <c r="FN348" i="76" s="1"/>
  <c r="FP217" i="76"/>
  <c r="FP348" i="76" s="1"/>
  <c r="BE217" i="76"/>
  <c r="BE348" i="76" s="1"/>
  <c r="DW217" i="76"/>
  <c r="DW348" i="76" s="1"/>
  <c r="EA217" i="76"/>
  <c r="EA348" i="76" s="1"/>
  <c r="CZ217" i="76"/>
  <c r="CZ348" i="76" s="1"/>
  <c r="DK217" i="76"/>
  <c r="DK348" i="76" s="1"/>
  <c r="AA217" i="76"/>
  <c r="AA348" i="76" s="1"/>
  <c r="CP217" i="76"/>
  <c r="CP348" i="76" s="1"/>
  <c r="EH217" i="76"/>
  <c r="EH348" i="76" s="1"/>
  <c r="ES217" i="76"/>
  <c r="ES348" i="76" s="1"/>
  <c r="AL217" i="76"/>
  <c r="AL348" i="76" s="1"/>
  <c r="Z217" i="76"/>
  <c r="Z348" i="76" s="1"/>
  <c r="BQ217" i="76"/>
  <c r="BQ348" i="76" s="1"/>
  <c r="CY217" i="76"/>
  <c r="CY348" i="76" s="1"/>
  <c r="AU217" i="76"/>
  <c r="AU348" i="76" s="1"/>
  <c r="V217" i="76"/>
  <c r="V348" i="76" s="1"/>
  <c r="DQ217" i="76"/>
  <c r="DQ348" i="76" s="1"/>
  <c r="Q217" i="76"/>
  <c r="Q348" i="76" s="1"/>
  <c r="FO217" i="76"/>
  <c r="FO348" i="76" s="1"/>
  <c r="EQ217" i="76"/>
  <c r="EQ348" i="76" s="1"/>
  <c r="BG217" i="76"/>
  <c r="BG348" i="76" s="1"/>
  <c r="DV217" i="76"/>
  <c r="DV348" i="76" s="1"/>
  <c r="M217" i="76"/>
  <c r="M348" i="76" s="1"/>
  <c r="FU217" i="76"/>
  <c r="FU348" i="76" s="1"/>
  <c r="CO217" i="76"/>
  <c r="CO348" i="76" s="1"/>
  <c r="E217" i="76"/>
  <c r="E348" i="76" s="1"/>
  <c r="FK217" i="76"/>
  <c r="FK348" i="76" s="1"/>
  <c r="DG217" i="76"/>
  <c r="DG348" i="76" s="1"/>
  <c r="BB217" i="76"/>
  <c r="BB348" i="76" s="1"/>
  <c r="FY217" i="76"/>
  <c r="FY348" i="76" s="1"/>
  <c r="AH217" i="76"/>
  <c r="AH348" i="76" s="1"/>
  <c r="AJ217" i="76"/>
  <c r="AJ348" i="76" s="1"/>
  <c r="G217" i="76"/>
  <c r="G348" i="76" s="1"/>
  <c r="EM217" i="76"/>
  <c r="EM348" i="76" s="1"/>
  <c r="ED217" i="76"/>
  <c r="ED348" i="76" s="1"/>
  <c r="AE217" i="76"/>
  <c r="AE348" i="76" s="1"/>
  <c r="FH217" i="76"/>
  <c r="FH348" i="76" s="1"/>
  <c r="DA217" i="76"/>
  <c r="DA348" i="76" s="1"/>
  <c r="CD217" i="76"/>
  <c r="CD348" i="76" s="1"/>
  <c r="DN217" i="76"/>
  <c r="DN348" i="76" s="1"/>
  <c r="BI217" i="76"/>
  <c r="BI348" i="76" s="1"/>
  <c r="FF217" i="76"/>
  <c r="FF348" i="76" s="1"/>
  <c r="EG217" i="76"/>
  <c r="EG348" i="76" s="1"/>
  <c r="CG217" i="76"/>
  <c r="CG348" i="76" s="1"/>
  <c r="P217" i="76"/>
  <c r="P348" i="76" s="1"/>
  <c r="BP217" i="76"/>
  <c r="BP348" i="76" s="1"/>
  <c r="AG217" i="76"/>
  <c r="AG348" i="76" s="1"/>
  <c r="EU217" i="76"/>
  <c r="EU348" i="76" s="1"/>
  <c r="CQ217" i="76"/>
  <c r="CQ348" i="76" s="1"/>
  <c r="N217" i="76"/>
  <c r="N348" i="76" s="1"/>
  <c r="FL217" i="76"/>
  <c r="FL348" i="76" s="1"/>
  <c r="EP217" i="76"/>
  <c r="EP348" i="76" s="1"/>
  <c r="ET217" i="76"/>
  <c r="ET348" i="76" s="1"/>
  <c r="DU217" i="76"/>
  <c r="DU348" i="76" s="1"/>
  <c r="CW217" i="76"/>
  <c r="CW348" i="76" s="1"/>
  <c r="AV217" i="76"/>
  <c r="AV348" i="76" s="1"/>
  <c r="CS217" i="76"/>
  <c r="CS348" i="76" s="1"/>
  <c r="Y217" i="76"/>
  <c r="Y348" i="76" s="1"/>
  <c r="FC217" i="76"/>
  <c r="FC348" i="76" s="1"/>
  <c r="AT217" i="76"/>
  <c r="AT348" i="76" s="1"/>
  <c r="AS217" i="76"/>
  <c r="AS348" i="76" s="1"/>
  <c r="DO217" i="76"/>
  <c r="DO348" i="76" s="1"/>
  <c r="GB217" i="76"/>
  <c r="GB348" i="76" s="1"/>
  <c r="U217" i="76"/>
  <c r="U348" i="76" s="1"/>
  <c r="S217" i="76"/>
  <c r="S348" i="76" s="1"/>
  <c r="DP217" i="76"/>
  <c r="DP348" i="76" s="1"/>
  <c r="J217" i="76"/>
  <c r="J348" i="76" s="1"/>
  <c r="CK217" i="76"/>
  <c r="CK348" i="76" s="1"/>
  <c r="BZ217" i="76"/>
  <c r="BZ348" i="76" s="1"/>
  <c r="CU183" i="76"/>
  <c r="CU314" i="76" s="1"/>
  <c r="N183" i="76"/>
  <c r="N314" i="76" s="1"/>
  <c r="FQ183" i="76"/>
  <c r="FQ314" i="76" s="1"/>
  <c r="E183" i="76"/>
  <c r="E314" i="76" s="1"/>
  <c r="ER183" i="76"/>
  <c r="ER314" i="76" s="1"/>
  <c r="R183" i="76"/>
  <c r="R314" i="76" s="1"/>
  <c r="EA183" i="76"/>
  <c r="EA314" i="76" s="1"/>
  <c r="M183" i="76"/>
  <c r="M314" i="76" s="1"/>
  <c r="CO183" i="76"/>
  <c r="CO314" i="76" s="1"/>
  <c r="J183" i="76"/>
  <c r="J314" i="76" s="1"/>
  <c r="CA183" i="76"/>
  <c r="CA314" i="76" s="1"/>
  <c r="EG183" i="76"/>
  <c r="EG314" i="76" s="1"/>
  <c r="BG183" i="76"/>
  <c r="BG314" i="76" s="1"/>
  <c r="FB183" i="76"/>
  <c r="FB314" i="76" s="1"/>
  <c r="BA183" i="76"/>
  <c r="BA314" i="76" s="1"/>
  <c r="EU183" i="76"/>
  <c r="EU314" i="76" s="1"/>
  <c r="Y183" i="76"/>
  <c r="Y314" i="76" s="1"/>
  <c r="DJ183" i="76"/>
  <c r="DJ314" i="76" s="1"/>
  <c r="AJ183" i="76"/>
  <c r="AJ314" i="76" s="1"/>
  <c r="DU183" i="76"/>
  <c r="DU314" i="76" s="1"/>
  <c r="EC183" i="76"/>
  <c r="EC314" i="76" s="1"/>
  <c r="CJ183" i="76"/>
  <c r="CJ314" i="76" s="1"/>
  <c r="DY183" i="76"/>
  <c r="DY314" i="76" s="1"/>
  <c r="AY183" i="76"/>
  <c r="AY314" i="76" s="1"/>
  <c r="EJ183" i="76"/>
  <c r="EJ314" i="76" s="1"/>
  <c r="DG183" i="76"/>
  <c r="DG314" i="76" s="1"/>
  <c r="EF183" i="76"/>
  <c r="EF314" i="76" s="1"/>
  <c r="CM183" i="76"/>
  <c r="CM314" i="76" s="1"/>
  <c r="BE183" i="76"/>
  <c r="BE314" i="76" s="1"/>
  <c r="EP183" i="76"/>
  <c r="EP314" i="76" s="1"/>
  <c r="BP183" i="76"/>
  <c r="BP314" i="76" s="1"/>
  <c r="AM183" i="76"/>
  <c r="AM314" i="76" s="1"/>
  <c r="GB183" i="76"/>
  <c r="GB314" i="76" s="1"/>
  <c r="FE183" i="76"/>
  <c r="FE314" i="76" s="1"/>
  <c r="CE183" i="76"/>
  <c r="CE314" i="76" s="1"/>
  <c r="FP183" i="76"/>
  <c r="FP314" i="76" s="1"/>
  <c r="EM183" i="76"/>
  <c r="EM314" i="76" s="1"/>
  <c r="AV183" i="76"/>
  <c r="AV314" i="76" s="1"/>
  <c r="Q183" i="76"/>
  <c r="Q314" i="76" s="1"/>
  <c r="AH183" i="76"/>
  <c r="AH314" i="76" s="1"/>
  <c r="DS183" i="76"/>
  <c r="DS314" i="76" s="1"/>
  <c r="AS183" i="76"/>
  <c r="AS314" i="76" s="1"/>
  <c r="GA183" i="76"/>
  <c r="GA314" i="76" s="1"/>
  <c r="FY183" i="76"/>
  <c r="FY314" i="76" s="1"/>
  <c r="H183" i="76"/>
  <c r="H314" i="76" s="1"/>
  <c r="DB183" i="76"/>
  <c r="DB314" i="76" s="1"/>
  <c r="AB183" i="76"/>
  <c r="AB314" i="76" s="1"/>
  <c r="DM183" i="76"/>
  <c r="DM314" i="76" s="1"/>
  <c r="CX183" i="76"/>
  <c r="CX314" i="76" s="1"/>
  <c r="BD183" i="76"/>
  <c r="BD314" i="76" s="1"/>
  <c r="CK183" i="76"/>
  <c r="CK314" i="76" s="1"/>
  <c r="FV183" i="76"/>
  <c r="FV314" i="76" s="1"/>
  <c r="CV183" i="76"/>
  <c r="CV314" i="76" s="1"/>
  <c r="FT183" i="76"/>
  <c r="FT314" i="76" s="1"/>
  <c r="DV183" i="76"/>
  <c r="DV314" i="76" s="1"/>
  <c r="Z183" i="76"/>
  <c r="Z314" i="76" s="1"/>
  <c r="DK183" i="76"/>
  <c r="DK314" i="76" s="1"/>
  <c r="AK183" i="76"/>
  <c r="AK314" i="76" s="1"/>
  <c r="FS183" i="76"/>
  <c r="FS314" i="76" s="1"/>
  <c r="FD183" i="76"/>
  <c r="FD314" i="76" s="1"/>
  <c r="U183" i="76"/>
  <c r="U314" i="76" s="1"/>
  <c r="BN183" i="76"/>
  <c r="BN314" i="76" s="1"/>
  <c r="EY183" i="76"/>
  <c r="EY314" i="76" s="1"/>
  <c r="BY183" i="76"/>
  <c r="BY314" i="76" s="1"/>
  <c r="DX183" i="76"/>
  <c r="DX314" i="76" s="1"/>
  <c r="DN183" i="76"/>
  <c r="DN314" i="76" s="1"/>
  <c r="AW183" i="76"/>
  <c r="AW314" i="76" s="1"/>
  <c r="EH183" i="76"/>
  <c r="EH314" i="76" s="1"/>
  <c r="BH183" i="76"/>
  <c r="BH314" i="76" s="1"/>
  <c r="AE183" i="76"/>
  <c r="AE314" i="76" s="1"/>
  <c r="AN183" i="76"/>
  <c r="AN314" i="76" s="1"/>
  <c r="FJ183" i="76"/>
  <c r="FJ314" i="76" s="1"/>
  <c r="EW183" i="76"/>
  <c r="EW314" i="76" s="1"/>
  <c r="FH183" i="76"/>
  <c r="FH314" i="76" s="1"/>
  <c r="EE183" i="76"/>
  <c r="EE314" i="76" s="1"/>
  <c r="G183" i="76"/>
  <c r="G314" i="76" s="1"/>
  <c r="O183" i="76"/>
  <c r="O314" i="76" s="1"/>
  <c r="CL183" i="76"/>
  <c r="CL314" i="76" s="1"/>
  <c r="FW183" i="76"/>
  <c r="FW314" i="76" s="1"/>
  <c r="CW183" i="76"/>
  <c r="CW314" i="76" s="1"/>
  <c r="AL183" i="76"/>
  <c r="AL314" i="76" s="1"/>
  <c r="FZ183" i="76"/>
  <c r="FZ314" i="76" s="1"/>
  <c r="AO183" i="76"/>
  <c r="DZ183" i="76"/>
  <c r="DZ314" i="76" s="1"/>
  <c r="AZ183" i="76"/>
  <c r="AZ314" i="76" s="1"/>
  <c r="W183" i="76"/>
  <c r="W314" i="76" s="1"/>
  <c r="FR183" i="76"/>
  <c r="FR314" i="76" s="1"/>
  <c r="EN183" i="76"/>
  <c r="EN314" i="76" s="1"/>
  <c r="DI183" i="76"/>
  <c r="DI314" i="76" s="1"/>
  <c r="AI183" i="76"/>
  <c r="AI314" i="76" s="1"/>
  <c r="DT183" i="76"/>
  <c r="DT314" i="76" s="1"/>
  <c r="CQ183" i="76"/>
  <c r="CQ314" i="76" s="1"/>
  <c r="BZ183" i="76"/>
  <c r="BZ314" i="76" s="1"/>
  <c r="BB183" i="76"/>
  <c r="BB314" i="76" s="1"/>
  <c r="BM183" i="76"/>
  <c r="BM314" i="76" s="1"/>
  <c r="EX183" i="76"/>
  <c r="EX314" i="76" s="1"/>
  <c r="AU183" i="76"/>
  <c r="AU314" i="76" s="1"/>
  <c r="AD183" i="76"/>
  <c r="AD314" i="76" s="1"/>
  <c r="DL183" i="76"/>
  <c r="DL314" i="76" s="1"/>
  <c r="FL183" i="76"/>
  <c r="FL314" i="76" s="1"/>
  <c r="DH183" i="76"/>
  <c r="DH314" i="76" s="1"/>
  <c r="FO183" i="76"/>
  <c r="FO314" i="76" s="1"/>
  <c r="CS183" i="76"/>
  <c r="CS314" i="76" s="1"/>
  <c r="DD183" i="76"/>
  <c r="DD314" i="76" s="1"/>
  <c r="ES183" i="76"/>
  <c r="ES314" i="76" s="1"/>
  <c r="AF183" i="76"/>
  <c r="AF314" i="76" s="1"/>
  <c r="D183" i="76"/>
  <c r="D314" i="76" s="1"/>
  <c r="CB183" i="76"/>
  <c r="CB314" i="76" s="1"/>
  <c r="I183" i="76"/>
  <c r="I314" i="76" s="1"/>
  <c r="DC183" i="76"/>
  <c r="DC314" i="76" s="1"/>
  <c r="AC183" i="76"/>
  <c r="AC314" i="76" s="1"/>
  <c r="FK183" i="76"/>
  <c r="FK314" i="76" s="1"/>
  <c r="EK183" i="76"/>
  <c r="EK314" i="76" s="1"/>
  <c r="AG183" i="76"/>
  <c r="AG314" i="76" s="1"/>
  <c r="DR183" i="76"/>
  <c r="DR314" i="76" s="1"/>
  <c r="AR183" i="76"/>
  <c r="AR314" i="76" s="1"/>
  <c r="F183" i="76"/>
  <c r="F314" i="76" s="1"/>
  <c r="EV183" i="76"/>
  <c r="EV314" i="76" s="1"/>
  <c r="DP183" i="76"/>
  <c r="DP314" i="76" s="1"/>
  <c r="FF183" i="76"/>
  <c r="FF314" i="76" s="1"/>
  <c r="CF183" i="76"/>
  <c r="CF314" i="76" s="1"/>
  <c r="BC183" i="76"/>
  <c r="BC314" i="76" s="1"/>
  <c r="ED183" i="76"/>
  <c r="ED314" i="76" s="1"/>
  <c r="BJ183" i="76"/>
  <c r="BJ314" i="76" s="1"/>
  <c r="EO183" i="76"/>
  <c r="EO314" i="76" s="1"/>
  <c r="BO183" i="76"/>
  <c r="BO314" i="76" s="1"/>
  <c r="EZ183" i="76"/>
  <c r="EZ314" i="76" s="1"/>
  <c r="DW183" i="76"/>
  <c r="DW314" i="76" s="1"/>
  <c r="FX183" i="76"/>
  <c r="FX314" i="76" s="1"/>
  <c r="S183" i="76"/>
  <c r="S314" i="76" s="1"/>
  <c r="AX183" i="76"/>
  <c r="AX314" i="76" s="1"/>
  <c r="EI183" i="76"/>
  <c r="EI314" i="76" s="1"/>
  <c r="BI183" i="76"/>
  <c r="BI314" i="76" s="1"/>
  <c r="BL183" i="76"/>
  <c r="BL314" i="76" s="1"/>
  <c r="CZ183" i="76"/>
  <c r="CZ314" i="76" s="1"/>
  <c r="DA183" i="76"/>
  <c r="DA314" i="76" s="1"/>
  <c r="AA183" i="76"/>
  <c r="AA314" i="76" s="1"/>
  <c r="CI183" i="76"/>
  <c r="CI314" i="76" s="1"/>
  <c r="AT183" i="76"/>
  <c r="AT314" i="76" s="1"/>
  <c r="FU183" i="76"/>
  <c r="FU314" i="76" s="1"/>
  <c r="L183" i="76"/>
  <c r="L314" i="76" s="1"/>
  <c r="FC183" i="76"/>
  <c r="FC314" i="76" s="1"/>
  <c r="CD183" i="76"/>
  <c r="CD314" i="76" s="1"/>
  <c r="FI183" i="76"/>
  <c r="FI314" i="76" s="1"/>
  <c r="DO183" i="76"/>
  <c r="DO314" i="76" s="1"/>
  <c r="AP183" i="76"/>
  <c r="AP314" i="76" s="1"/>
  <c r="FM183" i="76"/>
  <c r="FM314" i="76" s="1"/>
  <c r="AK221" i="76"/>
  <c r="AK352" i="76" s="1"/>
  <c r="AN221" i="76"/>
  <c r="AN352" i="76" s="1"/>
  <c r="BA221" i="76"/>
  <c r="BA352" i="76" s="1"/>
  <c r="AF221" i="76"/>
  <c r="AF352" i="76" s="1"/>
  <c r="DC221" i="76"/>
  <c r="DC352" i="76" s="1"/>
  <c r="FL221" i="76"/>
  <c r="FL352" i="76" s="1"/>
  <c r="FF221" i="76"/>
  <c r="FF352" i="76" s="1"/>
  <c r="BQ221" i="76"/>
  <c r="BQ352" i="76" s="1"/>
  <c r="CV221" i="76"/>
  <c r="CV352" i="76" s="1"/>
  <c r="CA221" i="76"/>
  <c r="CA352" i="76" s="1"/>
  <c r="DM221" i="76"/>
  <c r="DM352" i="76" s="1"/>
  <c r="BL221" i="76"/>
  <c r="BL352" i="76" s="1"/>
  <c r="CF221" i="76"/>
  <c r="CF352" i="76" s="1"/>
  <c r="Q221" i="76"/>
  <c r="Q352" i="76" s="1"/>
  <c r="S221" i="76"/>
  <c r="S352" i="76" s="1"/>
  <c r="CW221" i="76"/>
  <c r="CW352" i="76" s="1"/>
  <c r="FQ221" i="76"/>
  <c r="FQ352" i="76" s="1"/>
  <c r="FS221" i="76"/>
  <c r="FS352" i="76" s="1"/>
  <c r="AT221" i="76"/>
  <c r="AT352" i="76" s="1"/>
  <c r="DX221" i="76"/>
  <c r="DX352" i="76" s="1"/>
  <c r="DL221" i="76"/>
  <c r="DL352" i="76" s="1"/>
  <c r="AW221" i="76"/>
  <c r="AW352" i="76" s="1"/>
  <c r="EQ221" i="76"/>
  <c r="EQ352" i="76" s="1"/>
  <c r="EC221" i="76"/>
  <c r="EC352" i="76" s="1"/>
  <c r="BM221" i="76"/>
  <c r="BM352" i="76" s="1"/>
  <c r="EG221" i="76"/>
  <c r="EG352" i="76" s="1"/>
  <c r="FA221" i="76"/>
  <c r="FA352" i="76" s="1"/>
  <c r="DW221" i="76"/>
  <c r="DW352" i="76" s="1"/>
  <c r="DI221" i="76"/>
  <c r="DI352" i="76" s="1"/>
  <c r="AB221" i="76"/>
  <c r="AB352" i="76" s="1"/>
  <c r="CX221" i="76"/>
  <c r="CX352" i="76" s="1"/>
  <c r="K221" i="76"/>
  <c r="K352" i="76" s="1"/>
  <c r="ET221" i="76"/>
  <c r="ET352" i="76" s="1"/>
  <c r="CT221" i="76"/>
  <c r="CT352" i="76" s="1"/>
  <c r="DV221" i="76"/>
  <c r="DV352" i="76" s="1"/>
  <c r="AX221" i="76"/>
  <c r="AX352" i="76" s="1"/>
  <c r="Z221" i="76"/>
  <c r="Z352" i="76" s="1"/>
  <c r="F221" i="76"/>
  <c r="F352" i="76" s="1"/>
  <c r="FC221" i="76"/>
  <c r="FC352" i="76" s="1"/>
  <c r="BN221" i="76"/>
  <c r="BN352" i="76" s="1"/>
  <c r="BH221" i="76"/>
  <c r="BH352" i="76" s="1"/>
  <c r="FR221" i="76"/>
  <c r="FR352" i="76" s="1"/>
  <c r="EA221" i="76"/>
  <c r="EA352" i="76" s="1"/>
  <c r="H221" i="76"/>
  <c r="H352" i="76" s="1"/>
  <c r="CN221" i="76"/>
  <c r="CN352" i="76" s="1"/>
  <c r="FG221" i="76"/>
  <c r="FG352" i="76" s="1"/>
  <c r="AQ221" i="76"/>
  <c r="AQ352" i="76" s="1"/>
  <c r="DZ221" i="76"/>
  <c r="DZ352" i="76" s="1"/>
  <c r="BF217" i="76"/>
  <c r="BF348" i="76" s="1"/>
  <c r="FW221" i="76"/>
  <c r="FW352" i="76" s="1"/>
  <c r="EV221" i="76"/>
  <c r="EV352" i="76" s="1"/>
  <c r="CH217" i="76"/>
  <c r="CH348" i="76" s="1"/>
  <c r="CC221" i="76"/>
  <c r="CC352" i="76" s="1"/>
  <c r="R217" i="76"/>
  <c r="R348" i="76" s="1"/>
  <c r="CQ221" i="76"/>
  <c r="CQ352" i="76" s="1"/>
  <c r="FV256" i="76"/>
  <c r="FV387" i="76" s="1"/>
  <c r="FX221" i="76"/>
  <c r="FX352" i="76" s="1"/>
  <c r="T217" i="76"/>
  <c r="T348" i="76" s="1"/>
  <c r="AO217" i="76"/>
  <c r="FH256" i="76"/>
  <c r="FH387" i="76" s="1"/>
  <c r="CN217" i="76"/>
  <c r="CN348" i="76" s="1"/>
  <c r="DA221" i="76"/>
  <c r="DA352" i="76" s="1"/>
  <c r="AK217" i="76"/>
  <c r="AK348" i="76" s="1"/>
  <c r="CA217" i="76"/>
  <c r="CA348" i="76" s="1"/>
  <c r="CN256" i="76"/>
  <c r="CN387" i="76" s="1"/>
  <c r="BC256" i="76"/>
  <c r="BC387" i="76" s="1"/>
  <c r="CB203" i="76"/>
  <c r="CB334" i="76" s="1"/>
  <c r="FT203" i="76"/>
  <c r="FT334" i="76" s="1"/>
  <c r="EK203" i="76"/>
  <c r="EK334" i="76" s="1"/>
  <c r="D203" i="76"/>
  <c r="D334" i="76" s="1"/>
  <c r="EX242" i="76"/>
  <c r="EX373" i="76" s="1"/>
  <c r="H219" i="76"/>
  <c r="H350" i="76" s="1"/>
  <c r="DF219" i="76"/>
  <c r="DF350" i="76" s="1"/>
  <c r="Z219" i="76"/>
  <c r="Z350" i="76" s="1"/>
  <c r="DM203" i="76"/>
  <c r="DM334" i="76" s="1"/>
  <c r="EW203" i="76"/>
  <c r="EW334" i="76" s="1"/>
  <c r="CE203" i="76"/>
  <c r="CE334" i="76" s="1"/>
  <c r="CU203" i="76"/>
  <c r="CU334" i="76" s="1"/>
  <c r="BH224" i="76"/>
  <c r="BH355" i="76" s="1"/>
  <c r="H242" i="76"/>
  <c r="H373" i="76" s="1"/>
  <c r="BY242" i="76"/>
  <c r="BY373" i="76" s="1"/>
  <c r="AN242" i="76"/>
  <c r="AN373" i="76" s="1"/>
  <c r="BD242" i="76"/>
  <c r="BD373" i="76" s="1"/>
  <c r="BF242" i="76"/>
  <c r="BF373" i="76" s="1"/>
  <c r="BA242" i="76"/>
  <c r="BA373" i="76" s="1"/>
  <c r="FI242" i="76"/>
  <c r="FI373" i="76" s="1"/>
  <c r="BL242" i="76"/>
  <c r="BL373" i="76" s="1"/>
  <c r="DI242" i="76"/>
  <c r="DI373" i="76" s="1"/>
  <c r="FT242" i="76"/>
  <c r="FT373" i="76" s="1"/>
  <c r="L242" i="76"/>
  <c r="L373" i="76" s="1"/>
  <c r="AA242" i="76"/>
  <c r="AA373" i="76" s="1"/>
  <c r="I242" i="76"/>
  <c r="I373" i="76" s="1"/>
  <c r="D242" i="76"/>
  <c r="D373" i="76" s="1"/>
  <c r="DP242" i="76"/>
  <c r="DP373" i="76" s="1"/>
  <c r="E242" i="76"/>
  <c r="E373" i="76" s="1"/>
  <c r="EP242" i="76"/>
  <c r="EP373" i="76" s="1"/>
  <c r="N222" i="76"/>
  <c r="N353" i="76" s="1"/>
  <c r="T222" i="76"/>
  <c r="T353" i="76" s="1"/>
  <c r="EX222" i="76"/>
  <c r="EX353" i="76" s="1"/>
  <c r="BJ222" i="76"/>
  <c r="BJ353" i="76" s="1"/>
  <c r="U222" i="76"/>
  <c r="U353" i="76" s="1"/>
  <c r="CI222" i="76"/>
  <c r="CI353" i="76" s="1"/>
  <c r="EF222" i="76"/>
  <c r="EF353" i="76" s="1"/>
  <c r="AT222" i="76"/>
  <c r="AT353" i="76" s="1"/>
  <c r="CQ222" i="76"/>
  <c r="CQ353" i="76" s="1"/>
  <c r="CJ222" i="76"/>
  <c r="CJ353" i="76" s="1"/>
  <c r="BK202" i="76"/>
  <c r="BK333" i="76" s="1"/>
  <c r="BM202" i="76"/>
  <c r="BM333" i="76" s="1"/>
  <c r="EM202" i="76"/>
  <c r="EM333" i="76" s="1"/>
  <c r="J202" i="76"/>
  <c r="J333" i="76" s="1"/>
  <c r="AV202" i="76"/>
  <c r="AV333" i="76" s="1"/>
  <c r="CC202" i="76"/>
  <c r="CC333" i="76" s="1"/>
  <c r="DW202" i="76"/>
  <c r="DW333" i="76" s="1"/>
  <c r="FR202" i="76"/>
  <c r="FR333" i="76" s="1"/>
  <c r="CG212" i="76"/>
  <c r="CG343" i="76" s="1"/>
  <c r="AK212" i="76"/>
  <c r="AK343" i="76" s="1"/>
  <c r="CE212" i="76"/>
  <c r="CE343" i="76" s="1"/>
  <c r="ER212" i="76"/>
  <c r="ER343" i="76" s="1"/>
  <c r="K212" i="76"/>
  <c r="K343" i="76" s="1"/>
  <c r="FR212" i="76"/>
  <c r="FR343" i="76" s="1"/>
  <c r="FY212" i="76"/>
  <c r="FY343" i="76" s="1"/>
  <c r="AJ212" i="76"/>
  <c r="AJ343" i="76" s="1"/>
  <c r="Y216" i="76"/>
  <c r="Y347" i="76" s="1"/>
  <c r="FS216" i="76"/>
  <c r="FS347" i="76" s="1"/>
  <c r="BE216" i="76"/>
  <c r="BE347" i="76" s="1"/>
  <c r="CZ216" i="76"/>
  <c r="CZ347" i="76" s="1"/>
  <c r="AN197" i="76"/>
  <c r="AN328" i="76" s="1"/>
  <c r="DY197" i="76"/>
  <c r="DY328" i="76" s="1"/>
  <c r="BO197" i="76"/>
  <c r="BO328" i="76" s="1"/>
  <c r="FV197" i="76"/>
  <c r="FV328" i="76" s="1"/>
  <c r="DC197" i="76"/>
  <c r="DC328" i="76" s="1"/>
  <c r="R197" i="76"/>
  <c r="R328" i="76" s="1"/>
  <c r="EN197" i="76"/>
  <c r="EN328" i="76" s="1"/>
  <c r="BN197" i="76"/>
  <c r="BN328" i="76" s="1"/>
  <c r="D197" i="76"/>
  <c r="D328" i="76" s="1"/>
  <c r="DK197" i="76"/>
  <c r="DK328" i="76" s="1"/>
  <c r="AR197" i="76"/>
  <c r="AR328" i="76" s="1"/>
  <c r="BK197" i="76"/>
  <c r="BK328" i="76" s="1"/>
  <c r="EV197" i="76"/>
  <c r="EV328" i="76" s="1"/>
  <c r="M197" i="76"/>
  <c r="M328" i="76" s="1"/>
  <c r="DT197" i="76"/>
  <c r="DT328" i="76" s="1"/>
  <c r="CX207" i="76"/>
  <c r="CX338" i="76" s="1"/>
  <c r="EP207" i="76"/>
  <c r="EP338" i="76" s="1"/>
  <c r="CM207" i="76"/>
  <c r="CM338" i="76" s="1"/>
  <c r="AC207" i="76"/>
  <c r="AC338" i="76" s="1"/>
  <c r="FC207" i="76"/>
  <c r="FC338" i="76" s="1"/>
  <c r="FE207" i="76"/>
  <c r="FE338" i="76" s="1"/>
  <c r="BZ207" i="76"/>
  <c r="BZ338" i="76" s="1"/>
  <c r="DO207" i="76"/>
  <c r="DO338" i="76" s="1"/>
  <c r="BG207" i="76"/>
  <c r="BG338" i="76" s="1"/>
  <c r="FY207" i="76"/>
  <c r="FY338" i="76" s="1"/>
  <c r="EC207" i="76"/>
  <c r="EC338" i="76" s="1"/>
  <c r="DN207" i="76"/>
  <c r="DN338" i="76" s="1"/>
  <c r="FF207" i="76"/>
  <c r="FF338" i="76" s="1"/>
  <c r="DH207" i="76"/>
  <c r="DH338" i="76" s="1"/>
  <c r="AY207" i="76"/>
  <c r="AY338" i="76" s="1"/>
  <c r="FS207" i="76"/>
  <c r="FS338" i="76" s="1"/>
  <c r="CT207" i="76"/>
  <c r="CT338" i="76" s="1"/>
  <c r="Z207" i="76"/>
  <c r="Z338" i="76" s="1"/>
  <c r="AH207" i="76"/>
  <c r="AH338" i="76" s="1"/>
  <c r="EK207" i="76"/>
  <c r="EK338" i="76" s="1"/>
  <c r="FR207" i="76"/>
  <c r="FR338" i="76" s="1"/>
  <c r="BP213" i="76"/>
  <c r="BP344" i="76" s="1"/>
  <c r="EK213" i="76"/>
  <c r="EK344" i="76" s="1"/>
  <c r="AE213" i="76"/>
  <c r="AE344" i="76" s="1"/>
  <c r="CZ213" i="76"/>
  <c r="CZ344" i="76" s="1"/>
  <c r="FV213" i="76"/>
  <c r="FV344" i="76" s="1"/>
  <c r="FM213" i="76"/>
  <c r="FM344" i="76" s="1"/>
  <c r="AR213" i="76"/>
  <c r="AR344" i="76" s="1"/>
  <c r="DM213" i="76"/>
  <c r="DM344" i="76" s="1"/>
  <c r="G213" i="76"/>
  <c r="G344" i="76" s="1"/>
  <c r="CB213" i="76"/>
  <c r="CB344" i="76" s="1"/>
  <c r="EX213" i="76"/>
  <c r="EX344" i="76" s="1"/>
  <c r="T213" i="76"/>
  <c r="T344" i="76" s="1"/>
  <c r="CO213" i="76"/>
  <c r="CO344" i="76" s="1"/>
  <c r="FJ213" i="76"/>
  <c r="FJ344" i="76" s="1"/>
  <c r="BD213" i="76"/>
  <c r="BD344" i="76" s="1"/>
  <c r="DZ213" i="76"/>
  <c r="DZ344" i="76" s="1"/>
  <c r="FG213" i="76"/>
  <c r="FG344" i="76" s="1"/>
  <c r="DT213" i="76"/>
  <c r="DT344" i="76" s="1"/>
  <c r="N213" i="76"/>
  <c r="N344" i="76" s="1"/>
  <c r="CI213" i="76"/>
  <c r="CI344" i="76" s="1"/>
  <c r="FD213" i="76"/>
  <c r="FD344" i="76" s="1"/>
  <c r="Y213" i="76"/>
  <c r="Y344" i="76" s="1"/>
  <c r="Q213" i="76"/>
  <c r="Q344" i="76" s="1"/>
  <c r="CG179" i="76"/>
  <c r="CG310" i="76" s="1"/>
  <c r="P179" i="76"/>
  <c r="P310" i="76" s="1"/>
  <c r="EQ179" i="76"/>
  <c r="EQ310" i="76" s="1"/>
  <c r="BB179" i="76"/>
  <c r="BB310" i="76" s="1"/>
  <c r="DP179" i="76"/>
  <c r="DP310" i="76" s="1"/>
  <c r="EK179" i="76"/>
  <c r="EK310" i="76" s="1"/>
  <c r="CZ179" i="76"/>
  <c r="CZ310" i="76" s="1"/>
  <c r="CW179" i="76"/>
  <c r="CW310" i="76" s="1"/>
  <c r="FU179" i="76"/>
  <c r="FU310" i="76" s="1"/>
  <c r="FP179" i="76"/>
  <c r="FP310" i="76" s="1"/>
  <c r="BO179" i="76"/>
  <c r="BO310" i="76" s="1"/>
  <c r="FD179" i="76"/>
  <c r="FD310" i="76" s="1"/>
  <c r="EU179" i="76"/>
  <c r="EU310" i="76" s="1"/>
  <c r="K179" i="76"/>
  <c r="K310" i="76" s="1"/>
  <c r="N179" i="76"/>
  <c r="N310" i="76" s="1"/>
  <c r="CH179" i="76"/>
  <c r="CH310" i="76" s="1"/>
  <c r="EI179" i="76"/>
  <c r="EI310" i="76" s="1"/>
  <c r="FJ179" i="76"/>
  <c r="FJ310" i="76" s="1"/>
  <c r="DO179" i="76"/>
  <c r="DO310" i="76" s="1"/>
  <c r="DE179" i="76"/>
  <c r="DE310" i="76" s="1"/>
  <c r="FO179" i="76"/>
  <c r="FO310" i="76" s="1"/>
  <c r="EH179" i="76"/>
  <c r="EH310" i="76" s="1"/>
  <c r="Q179" i="76"/>
  <c r="Q310" i="76" s="1"/>
  <c r="FK179" i="76"/>
  <c r="FK310" i="76" s="1"/>
  <c r="AF179" i="76"/>
  <c r="AF310" i="76" s="1"/>
  <c r="AJ179" i="76"/>
  <c r="AJ310" i="76" s="1"/>
  <c r="EO207" i="76"/>
  <c r="EO338" i="76" s="1"/>
  <c r="CF207" i="76"/>
  <c r="CF338" i="76" s="1"/>
  <c r="CZ207" i="76"/>
  <c r="CZ338" i="76" s="1"/>
  <c r="DP207" i="76"/>
  <c r="DP338" i="76" s="1"/>
  <c r="BC207" i="76"/>
  <c r="BC338" i="76" s="1"/>
  <c r="AW213" i="76"/>
  <c r="AW344" i="76" s="1"/>
  <c r="DK213" i="76"/>
  <c r="DK344" i="76" s="1"/>
  <c r="ET213" i="76"/>
  <c r="ET344" i="76" s="1"/>
  <c r="AS213" i="76"/>
  <c r="AS344" i="76" s="1"/>
  <c r="FX179" i="76"/>
  <c r="FX310" i="76" s="1"/>
  <c r="DF179" i="76"/>
  <c r="DF310" i="76" s="1"/>
  <c r="FW179" i="76"/>
  <c r="FW310" i="76" s="1"/>
  <c r="CQ179" i="76"/>
  <c r="CQ310" i="76" s="1"/>
  <c r="BC179" i="76"/>
  <c r="BC310" i="76" s="1"/>
  <c r="BH179" i="76"/>
  <c r="BH310" i="76" s="1"/>
  <c r="EG179" i="76"/>
  <c r="EG310" i="76" s="1"/>
  <c r="Z179" i="76"/>
  <c r="Z310" i="76" s="1"/>
  <c r="I179" i="76"/>
  <c r="I310" i="76" s="1"/>
  <c r="DZ179" i="76"/>
  <c r="DZ310" i="76" s="1"/>
  <c r="BD179" i="76"/>
  <c r="BD310" i="76" s="1"/>
  <c r="AX179" i="76"/>
  <c r="AX310" i="76" s="1"/>
  <c r="CE179" i="76"/>
  <c r="CE310" i="76" s="1"/>
  <c r="DD179" i="76"/>
  <c r="DD310" i="76" s="1"/>
  <c r="DN179" i="76"/>
  <c r="DN310" i="76" s="1"/>
  <c r="CJ179" i="76"/>
  <c r="CJ310" i="76" s="1"/>
  <c r="AA222" i="76"/>
  <c r="AA353" i="76" s="1"/>
  <c r="AB179" i="76"/>
  <c r="AB310" i="76" s="1"/>
  <c r="EL179" i="76"/>
  <c r="EL310" i="76" s="1"/>
  <c r="EX179" i="76"/>
  <c r="EX310" i="76" s="1"/>
  <c r="GB179" i="76"/>
  <c r="GB310" i="76" s="1"/>
  <c r="DC179" i="76"/>
  <c r="DC310" i="76" s="1"/>
  <c r="GA179" i="76"/>
  <c r="GA310" i="76" s="1"/>
  <c r="AG179" i="76"/>
  <c r="AG310" i="76" s="1"/>
  <c r="FE179" i="76"/>
  <c r="FE310" i="76" s="1"/>
  <c r="BE222" i="76"/>
  <c r="BE353" i="76" s="1"/>
  <c r="ER179" i="76"/>
  <c r="ER310" i="76" s="1"/>
  <c r="AI179" i="76"/>
  <c r="AI310" i="76" s="1"/>
  <c r="CT179" i="76"/>
  <c r="CT310" i="76" s="1"/>
  <c r="BF179" i="76"/>
  <c r="BF310" i="76" s="1"/>
  <c r="DG179" i="76"/>
  <c r="DG310" i="76" s="1"/>
  <c r="AV179" i="76"/>
  <c r="AV310" i="76" s="1"/>
  <c r="EA179" i="76"/>
  <c r="EA310" i="76" s="1"/>
  <c r="CX179" i="76"/>
  <c r="CX310" i="76" s="1"/>
  <c r="CR179" i="76"/>
  <c r="CR310" i="76" s="1"/>
  <c r="DX202" i="76"/>
  <c r="DX333" i="76" s="1"/>
  <c r="CS207" i="76"/>
  <c r="CS338" i="76" s="1"/>
  <c r="DJ207" i="76"/>
  <c r="DJ338" i="76" s="1"/>
  <c r="DZ207" i="76"/>
  <c r="DZ338" i="76" s="1"/>
  <c r="DE207" i="76"/>
  <c r="DE338" i="76" s="1"/>
  <c r="AL207" i="76"/>
  <c r="AL338" i="76" s="1"/>
  <c r="DY213" i="76"/>
  <c r="DY344" i="76" s="1"/>
  <c r="AX213" i="76"/>
  <c r="AX344" i="76" s="1"/>
  <c r="DW213" i="76"/>
  <c r="DW344" i="76" s="1"/>
  <c r="V213" i="76"/>
  <c r="V344" i="76" s="1"/>
  <c r="CV213" i="76"/>
  <c r="CV344" i="76" s="1"/>
  <c r="EZ179" i="76"/>
  <c r="EZ310" i="76" s="1"/>
  <c r="CS179" i="76"/>
  <c r="CS310" i="76" s="1"/>
  <c r="AP179" i="76"/>
  <c r="AP310" i="76" s="1"/>
  <c r="AY179" i="76"/>
  <c r="AY310" i="76" s="1"/>
  <c r="BK179" i="76"/>
  <c r="BK310" i="76" s="1"/>
  <c r="DA179" i="76"/>
  <c r="DA310" i="76" s="1"/>
  <c r="EJ179" i="76"/>
  <c r="EJ310" i="76" s="1"/>
  <c r="EE179" i="76"/>
  <c r="EE310" i="76" s="1"/>
  <c r="FV179" i="76"/>
  <c r="FV310" i="76" s="1"/>
  <c r="EO179" i="76"/>
  <c r="EO310" i="76" s="1"/>
  <c r="U179" i="76"/>
  <c r="U310" i="76" s="1"/>
  <c r="DB179" i="76"/>
  <c r="DB310" i="76" s="1"/>
  <c r="ET179" i="76"/>
  <c r="ET310" i="76" s="1"/>
  <c r="EW179" i="76"/>
  <c r="EW310" i="76" s="1"/>
  <c r="V212" i="76"/>
  <c r="V343" i="76" s="1"/>
  <c r="FO219" i="76"/>
  <c r="FO350" i="76" s="1"/>
  <c r="DP203" i="76"/>
  <c r="DP334" i="76" s="1"/>
  <c r="AM203" i="76"/>
  <c r="AM334" i="76" s="1"/>
  <c r="BH219" i="76"/>
  <c r="BH350" i="76" s="1"/>
  <c r="DY203" i="76"/>
  <c r="DY334" i="76" s="1"/>
  <c r="CU219" i="76"/>
  <c r="CU350" i="76" s="1"/>
  <c r="DB219" i="76"/>
  <c r="DB350" i="76" s="1"/>
  <c r="DI203" i="76"/>
  <c r="DI334" i="76" s="1"/>
  <c r="T203" i="76"/>
  <c r="T334" i="76" s="1"/>
  <c r="G219" i="76"/>
  <c r="G350" i="76" s="1"/>
  <c r="DY219" i="76"/>
  <c r="DY350" i="76" s="1"/>
  <c r="AC219" i="76"/>
  <c r="AC350" i="76" s="1"/>
  <c r="EA219" i="76"/>
  <c r="EA350" i="76" s="1"/>
  <c r="BF203" i="76"/>
  <c r="BF334" i="76" s="1"/>
  <c r="DX219" i="76"/>
  <c r="DX350" i="76" s="1"/>
  <c r="DL219" i="76"/>
  <c r="DL350" i="76" s="1"/>
  <c r="DM219" i="76"/>
  <c r="DM350" i="76" s="1"/>
  <c r="CC219" i="76"/>
  <c r="CC350" i="76" s="1"/>
  <c r="BK222" i="76"/>
  <c r="BK353" i="76" s="1"/>
  <c r="FP222" i="76"/>
  <c r="FP353" i="76" s="1"/>
  <c r="DR222" i="76"/>
  <c r="DR353" i="76" s="1"/>
  <c r="BD222" i="76"/>
  <c r="BD353" i="76" s="1"/>
  <c r="P202" i="76"/>
  <c r="P333" i="76" s="1"/>
  <c r="DG202" i="76"/>
  <c r="DG333" i="76" s="1"/>
  <c r="EL202" i="76"/>
  <c r="EL333" i="76" s="1"/>
  <c r="EX212" i="76"/>
  <c r="EX343" i="76" s="1"/>
  <c r="AY212" i="76"/>
  <c r="AY343" i="76" s="1"/>
  <c r="EY212" i="76"/>
  <c r="EY343" i="76" s="1"/>
  <c r="J216" i="76"/>
  <c r="J347" i="76" s="1"/>
  <c r="CR222" i="76"/>
  <c r="CR353" i="76" s="1"/>
  <c r="W222" i="76"/>
  <c r="W353" i="76" s="1"/>
  <c r="EC222" i="76"/>
  <c r="EC353" i="76" s="1"/>
  <c r="BH222" i="76"/>
  <c r="BH353" i="76" s="1"/>
  <c r="FF222" i="76"/>
  <c r="FF353" i="76" s="1"/>
  <c r="CS222" i="76"/>
  <c r="CS353" i="76" s="1"/>
  <c r="FS222" i="76"/>
  <c r="FS353" i="76" s="1"/>
  <c r="CX222" i="76"/>
  <c r="CX353" i="76" s="1"/>
  <c r="AC222" i="76"/>
  <c r="AC353" i="76" s="1"/>
  <c r="EI222" i="76"/>
  <c r="EI353" i="76" s="1"/>
  <c r="BF222" i="76"/>
  <c r="BF353" i="76" s="1"/>
  <c r="EN222" i="76"/>
  <c r="EN353" i="76" s="1"/>
  <c r="FY222" i="76"/>
  <c r="FY353" i="76" s="1"/>
  <c r="DD222" i="76"/>
  <c r="DD353" i="76" s="1"/>
  <c r="AI222" i="76"/>
  <c r="AI353" i="76" s="1"/>
  <c r="BM222" i="76"/>
  <c r="BM353" i="76" s="1"/>
  <c r="FZ222" i="76"/>
  <c r="FZ353" i="76" s="1"/>
  <c r="DE222" i="76"/>
  <c r="DE353" i="76" s="1"/>
  <c r="AJ222" i="76"/>
  <c r="AJ353" i="76" s="1"/>
  <c r="EH222" i="76"/>
  <c r="EH353" i="76" s="1"/>
  <c r="DQ222" i="76"/>
  <c r="DQ353" i="76" s="1"/>
  <c r="BL222" i="76"/>
  <c r="BL353" i="76" s="1"/>
  <c r="FR222" i="76"/>
  <c r="FR353" i="76" s="1"/>
  <c r="CW222" i="76"/>
  <c r="CW353" i="76" s="1"/>
  <c r="AB222" i="76"/>
  <c r="AB353" i="76" s="1"/>
  <c r="DZ222" i="76"/>
  <c r="DZ353" i="76" s="1"/>
  <c r="Y222" i="76"/>
  <c r="Y353" i="76" s="1"/>
  <c r="EM222" i="76"/>
  <c r="EM353" i="76" s="1"/>
  <c r="FX222" i="76"/>
  <c r="FX353" i="76" s="1"/>
  <c r="DC222" i="76"/>
  <c r="DC353" i="76" s="1"/>
  <c r="Z222" i="76"/>
  <c r="Z353" i="76" s="1"/>
  <c r="DH222" i="76"/>
  <c r="DH353" i="76" s="1"/>
  <c r="AM222" i="76"/>
  <c r="AM353" i="76" s="1"/>
  <c r="ES222" i="76"/>
  <c r="ES353" i="76" s="1"/>
  <c r="FV222" i="76"/>
  <c r="FV353" i="76" s="1"/>
  <c r="DI222" i="76"/>
  <c r="DI353" i="76" s="1"/>
  <c r="AN222" i="76"/>
  <c r="AN353" i="76" s="1"/>
  <c r="ET222" i="76"/>
  <c r="ET353" i="76" s="1"/>
  <c r="BY222" i="76"/>
  <c r="BY353" i="76" s="1"/>
  <c r="D222" i="76"/>
  <c r="D353" i="76" s="1"/>
  <c r="DB222" i="76"/>
  <c r="DB353" i="76" s="1"/>
  <c r="AW222" i="76"/>
  <c r="AW353" i="76" s="1"/>
  <c r="AF222" i="76"/>
  <c r="AF353" i="76" s="1"/>
  <c r="EL222" i="76"/>
  <c r="EL353" i="76" s="1"/>
  <c r="BQ222" i="76"/>
  <c r="BQ353" i="76" s="1"/>
  <c r="FW222" i="76"/>
  <c r="FW353" i="76" s="1"/>
  <c r="CT222" i="76"/>
  <c r="CT353" i="76" s="1"/>
  <c r="GB222" i="76"/>
  <c r="GB353" i="76" s="1"/>
  <c r="DG222" i="76"/>
  <c r="DG353" i="76" s="1"/>
  <c r="AL222" i="76"/>
  <c r="AL353" i="76" s="1"/>
  <c r="ER222" i="76"/>
  <c r="ER353" i="76" s="1"/>
  <c r="DY222" i="76"/>
  <c r="DY353" i="76" s="1"/>
  <c r="CB222" i="76"/>
  <c r="CB353" i="76" s="1"/>
  <c r="G222" i="76"/>
  <c r="G353" i="76" s="1"/>
  <c r="DM222" i="76"/>
  <c r="DM353" i="76" s="1"/>
  <c r="AR222" i="76"/>
  <c r="AR353" i="76" s="1"/>
  <c r="EP222" i="76"/>
  <c r="EP353" i="76" s="1"/>
  <c r="AO222" i="76"/>
  <c r="H222" i="76"/>
  <c r="H353" i="76" s="1"/>
  <c r="DN222" i="76"/>
  <c r="DN353" i="76" s="1"/>
  <c r="AS222" i="76"/>
  <c r="AS353" i="76" s="1"/>
  <c r="EY222" i="76"/>
  <c r="EY353" i="76" s="1"/>
  <c r="FE222" i="76"/>
  <c r="FE353" i="76" s="1"/>
  <c r="GA222" i="76"/>
  <c r="GA353" i="76" s="1"/>
  <c r="DF222" i="76"/>
  <c r="DF353" i="76" s="1"/>
  <c r="AK222" i="76"/>
  <c r="AK353" i="76" s="1"/>
  <c r="EQ222" i="76"/>
  <c r="EQ353" i="76" s="1"/>
  <c r="BN222" i="76"/>
  <c r="BN353" i="76" s="1"/>
  <c r="EV222" i="76"/>
  <c r="EV353" i="76" s="1"/>
  <c r="CA222" i="76"/>
  <c r="CA353" i="76" s="1"/>
  <c r="F222" i="76"/>
  <c r="F353" i="76" s="1"/>
  <c r="DL222" i="76"/>
  <c r="DL353" i="76" s="1"/>
  <c r="AQ222" i="76"/>
  <c r="AQ353" i="76" s="1"/>
  <c r="FU222" i="76"/>
  <c r="FU353" i="76" s="1"/>
  <c r="AV222" i="76"/>
  <c r="AV353" i="76" s="1"/>
  <c r="FB222" i="76"/>
  <c r="FB353" i="76" s="1"/>
  <c r="CG222" i="76"/>
  <c r="CG353" i="76" s="1"/>
  <c r="L222" i="76"/>
  <c r="L353" i="76" s="1"/>
  <c r="DJ222" i="76"/>
  <c r="DJ353" i="76" s="1"/>
  <c r="EW222" i="76"/>
  <c r="EW353" i="76" s="1"/>
  <c r="FC222" i="76"/>
  <c r="FC353" i="76" s="1"/>
  <c r="CH222" i="76"/>
  <c r="CH353" i="76" s="1"/>
  <c r="M222" i="76"/>
  <c r="M353" i="76" s="1"/>
  <c r="DS222" i="76"/>
  <c r="DS353" i="76" s="1"/>
  <c r="AP222" i="76"/>
  <c r="AP353" i="76" s="1"/>
  <c r="CK222" i="76"/>
  <c r="CK353" i="76" s="1"/>
  <c r="EU222" i="76"/>
  <c r="EU353" i="76" s="1"/>
  <c r="BZ222" i="76"/>
  <c r="BZ353" i="76" s="1"/>
  <c r="E222" i="76"/>
  <c r="E353" i="76" s="1"/>
  <c r="DK222" i="76"/>
  <c r="DK353" i="76" s="1"/>
  <c r="AH222" i="76"/>
  <c r="AH353" i="76" s="1"/>
  <c r="DP222" i="76"/>
  <c r="DP353" i="76" s="1"/>
  <c r="AU222" i="76"/>
  <c r="AU353" i="76" s="1"/>
  <c r="FA222" i="76"/>
  <c r="FA353" i="76" s="1"/>
  <c r="CF222" i="76"/>
  <c r="CF353" i="76" s="1"/>
  <c r="K222" i="76"/>
  <c r="K353" i="76" s="1"/>
  <c r="DA222" i="76"/>
  <c r="DA353" i="76" s="1"/>
  <c r="P222" i="76"/>
  <c r="P353" i="76" s="1"/>
  <c r="DV222" i="76"/>
  <c r="DV353" i="76" s="1"/>
  <c r="BA222" i="76"/>
  <c r="BA353" i="76" s="1"/>
  <c r="FG222" i="76"/>
  <c r="FG353" i="76" s="1"/>
  <c r="CD222" i="76"/>
  <c r="CD353" i="76" s="1"/>
  <c r="CC222" i="76"/>
  <c r="CC353" i="76" s="1"/>
  <c r="DW222" i="76"/>
  <c r="DW353" i="76" s="1"/>
  <c r="BB222" i="76"/>
  <c r="BB353" i="76" s="1"/>
  <c r="FH222" i="76"/>
  <c r="FH353" i="76" s="1"/>
  <c r="CM222" i="76"/>
  <c r="CM353" i="76" s="1"/>
  <c r="J222" i="76"/>
  <c r="J353" i="76" s="1"/>
  <c r="DX222" i="76"/>
  <c r="DX353" i="76" s="1"/>
  <c r="BC222" i="76"/>
  <c r="BC353" i="76" s="1"/>
  <c r="FI222" i="76"/>
  <c r="FI353" i="76" s="1"/>
  <c r="CN222" i="76"/>
  <c r="CN353" i="76" s="1"/>
  <c r="S222" i="76"/>
  <c r="S353" i="76" s="1"/>
  <c r="FM222" i="76"/>
  <c r="FM353" i="76" s="1"/>
  <c r="X222" i="76"/>
  <c r="X353" i="76" s="1"/>
  <c r="ED222" i="76"/>
  <c r="ED353" i="76" s="1"/>
  <c r="BI222" i="76"/>
  <c r="BI353" i="76" s="1"/>
  <c r="FO222" i="76"/>
  <c r="FO353" i="76" s="1"/>
  <c r="CL222" i="76"/>
  <c r="CL353" i="76" s="1"/>
  <c r="FT222" i="76"/>
  <c r="FT353" i="76" s="1"/>
  <c r="CY222" i="76"/>
  <c r="CY353" i="76" s="1"/>
  <c r="AD222" i="76"/>
  <c r="AD353" i="76" s="1"/>
  <c r="EJ222" i="76"/>
  <c r="EJ353" i="76" s="1"/>
  <c r="BO222" i="76"/>
  <c r="BO353" i="76" s="1"/>
  <c r="EG222" i="76"/>
  <c r="EG353" i="76" s="1"/>
  <c r="CZ222" i="76"/>
  <c r="CZ353" i="76" s="1"/>
  <c r="AE222" i="76"/>
  <c r="AE353" i="76" s="1"/>
  <c r="EK222" i="76"/>
  <c r="EK353" i="76" s="1"/>
  <c r="BP222" i="76"/>
  <c r="BP353" i="76" s="1"/>
  <c r="FN222" i="76"/>
  <c r="FN353" i="76" s="1"/>
  <c r="DC202" i="76"/>
  <c r="DC333" i="76" s="1"/>
  <c r="DK202" i="76"/>
  <c r="DK333" i="76" s="1"/>
  <c r="L202" i="76"/>
  <c r="L333" i="76" s="1"/>
  <c r="FL202" i="76"/>
  <c r="FL333" i="76" s="1"/>
  <c r="DN202" i="76"/>
  <c r="DN333" i="76" s="1"/>
  <c r="BF202" i="76"/>
  <c r="BF333" i="76" s="1"/>
  <c r="AF202" i="76"/>
  <c r="AF333" i="76" s="1"/>
  <c r="AT202" i="76"/>
  <c r="AT333" i="76" s="1"/>
  <c r="AQ202" i="76"/>
  <c r="AQ333" i="76" s="1"/>
  <c r="EP202" i="76"/>
  <c r="EP333" i="76" s="1"/>
  <c r="DP202" i="76"/>
  <c r="DP333" i="76" s="1"/>
  <c r="FJ202" i="76"/>
  <c r="FJ333" i="76" s="1"/>
  <c r="EQ202" i="76"/>
  <c r="EQ333" i="76" s="1"/>
  <c r="CF202" i="76"/>
  <c r="CF333" i="76" s="1"/>
  <c r="CK202" i="76"/>
  <c r="CK333" i="76" s="1"/>
  <c r="EE202" i="76"/>
  <c r="EE333" i="76" s="1"/>
  <c r="FQ202" i="76"/>
  <c r="FQ333" i="76" s="1"/>
  <c r="FF202" i="76"/>
  <c r="FF333" i="76" s="1"/>
  <c r="CZ202" i="76"/>
  <c r="CZ333" i="76" s="1"/>
  <c r="CH202" i="76"/>
  <c r="CH333" i="76" s="1"/>
  <c r="EC202" i="76"/>
  <c r="EC333" i="76" s="1"/>
  <c r="FM202" i="76"/>
  <c r="FM333" i="76" s="1"/>
  <c r="GA202" i="76"/>
  <c r="GA333" i="76" s="1"/>
  <c r="N202" i="76"/>
  <c r="N333" i="76" s="1"/>
  <c r="CW202" i="76"/>
  <c r="CW333" i="76" s="1"/>
  <c r="CD202" i="76"/>
  <c r="CD333" i="76" s="1"/>
  <c r="CJ202" i="76"/>
  <c r="CJ333" i="76" s="1"/>
  <c r="ED202" i="76"/>
  <c r="ED333" i="76" s="1"/>
  <c r="S202" i="76"/>
  <c r="S333" i="76" s="1"/>
  <c r="T202" i="76"/>
  <c r="T333" i="76" s="1"/>
  <c r="BE202" i="76"/>
  <c r="BE333" i="76" s="1"/>
  <c r="CY202" i="76"/>
  <c r="CY333" i="76" s="1"/>
  <c r="AS202" i="76"/>
  <c r="AS333" i="76" s="1"/>
  <c r="CT202" i="76"/>
  <c r="CT333" i="76" s="1"/>
  <c r="AN202" i="76"/>
  <c r="AN333" i="76" s="1"/>
  <c r="BB202" i="76"/>
  <c r="BB333" i="76" s="1"/>
  <c r="FH202" i="76"/>
  <c r="FH333" i="76" s="1"/>
  <c r="EG202" i="76"/>
  <c r="EG333" i="76" s="1"/>
  <c r="DO202" i="76"/>
  <c r="DO333" i="76" s="1"/>
  <c r="BI202" i="76"/>
  <c r="BI333" i="76" s="1"/>
  <c r="AI202" i="76"/>
  <c r="AI333" i="76" s="1"/>
  <c r="R202" i="76"/>
  <c r="R333" i="76" s="1"/>
  <c r="BD202" i="76"/>
  <c r="BD333" i="76" s="1"/>
  <c r="CX202" i="76"/>
  <c r="CX333" i="76" s="1"/>
  <c r="BY202" i="76"/>
  <c r="BY333" i="76" s="1"/>
  <c r="FN202" i="76"/>
  <c r="FN333" i="76" s="1"/>
  <c r="Y202" i="76"/>
  <c r="Y333" i="76" s="1"/>
  <c r="AM202" i="76"/>
  <c r="AM333" i="76" s="1"/>
  <c r="FI202" i="76"/>
  <c r="FI333" i="76" s="1"/>
  <c r="AH202" i="76"/>
  <c r="AH333" i="76" s="1"/>
  <c r="H202" i="76"/>
  <c r="H333" i="76" s="1"/>
  <c r="V202" i="76"/>
  <c r="V333" i="76" s="1"/>
  <c r="CV202" i="76"/>
  <c r="CV333" i="76" s="1"/>
  <c r="DA202" i="76"/>
  <c r="DA333" i="76" s="1"/>
  <c r="CI202" i="76"/>
  <c r="CI333" i="76" s="1"/>
  <c r="BG202" i="76"/>
  <c r="BG333" i="76" s="1"/>
  <c r="EZ202" i="76"/>
  <c r="EZ333" i="76" s="1"/>
  <c r="FE202" i="76"/>
  <c r="FE333" i="76" s="1"/>
  <c r="X202" i="76"/>
  <c r="X333" i="76" s="1"/>
  <c r="K202" i="76"/>
  <c r="K333" i="76" s="1"/>
  <c r="EH202" i="76"/>
  <c r="EH333" i="76" s="1"/>
  <c r="EN202" i="76"/>
  <c r="EN333" i="76" s="1"/>
  <c r="FB202" i="76"/>
  <c r="FB333" i="76" s="1"/>
  <c r="CU202" i="76"/>
  <c r="CU333" i="76" s="1"/>
  <c r="FU202" i="76"/>
  <c r="FU333" i="76" s="1"/>
  <c r="FC202" i="76"/>
  <c r="FC333" i="76" s="1"/>
  <c r="CM202" i="76"/>
  <c r="CM333" i="76" s="1"/>
  <c r="BP202" i="76"/>
  <c r="BP333" i="76" s="1"/>
  <c r="W202" i="76"/>
  <c r="W333" i="76" s="1"/>
  <c r="DM202" i="76"/>
  <c r="DM333" i="76" s="1"/>
  <c r="CN202" i="76"/>
  <c r="CN333" i="76" s="1"/>
  <c r="DY202" i="76"/>
  <c r="DY333" i="76" s="1"/>
  <c r="FS202" i="76"/>
  <c r="FS333" i="76" s="1"/>
  <c r="AL202" i="76"/>
  <c r="AL333" i="76" s="1"/>
  <c r="BQ202" i="76"/>
  <c r="BQ333" i="76" s="1"/>
  <c r="DH202" i="76"/>
  <c r="DH333" i="76" s="1"/>
  <c r="DV202" i="76"/>
  <c r="DV333" i="76" s="1"/>
  <c r="BA202" i="76"/>
  <c r="BA333" i="76" s="1"/>
  <c r="AW202" i="76"/>
  <c r="AW333" i="76" s="1"/>
  <c r="ET202" i="76"/>
  <c r="ET333" i="76" s="1"/>
  <c r="M202" i="76"/>
  <c r="M333" i="76" s="1"/>
  <c r="EX202" i="76"/>
  <c r="EX333" i="76" s="1"/>
  <c r="BL202" i="76"/>
  <c r="BL333" i="76" s="1"/>
  <c r="DF202" i="76"/>
  <c r="DF333" i="76" s="1"/>
  <c r="FO202" i="76"/>
  <c r="FO333" i="76" s="1"/>
  <c r="FV202" i="76"/>
  <c r="FV333" i="76" s="1"/>
  <c r="AG202" i="76"/>
  <c r="AG333" i="76" s="1"/>
  <c r="O202" i="76"/>
  <c r="O333" i="76" s="1"/>
  <c r="CG202" i="76"/>
  <c r="CG333" i="76" s="1"/>
  <c r="DL202" i="76"/>
  <c r="DL333" i="76" s="1"/>
  <c r="DQ202" i="76"/>
  <c r="DQ333" i="76" s="1"/>
  <c r="FK202" i="76"/>
  <c r="FK333" i="76" s="1"/>
  <c r="AD202" i="76"/>
  <c r="AD333" i="76" s="1"/>
  <c r="GB212" i="76"/>
  <c r="GB343" i="76" s="1"/>
  <c r="FK212" i="76"/>
  <c r="FK343" i="76" s="1"/>
  <c r="DD212" i="76"/>
  <c r="DD343" i="76" s="1"/>
  <c r="FE212" i="76"/>
  <c r="FE343" i="76" s="1"/>
  <c r="BD212" i="76"/>
  <c r="BD343" i="76" s="1"/>
  <c r="BY212" i="76"/>
  <c r="BY343" i="76" s="1"/>
  <c r="BG212" i="76"/>
  <c r="BG343" i="76" s="1"/>
  <c r="BE212" i="76"/>
  <c r="BE343" i="76" s="1"/>
  <c r="EL212" i="76"/>
  <c r="EL343" i="76" s="1"/>
  <c r="EZ212" i="76"/>
  <c r="EZ343" i="76" s="1"/>
  <c r="DZ212" i="76"/>
  <c r="DZ343" i="76" s="1"/>
  <c r="X212" i="76"/>
  <c r="X343" i="76" s="1"/>
  <c r="CF212" i="76"/>
  <c r="CF343" i="76" s="1"/>
  <c r="Z212" i="76"/>
  <c r="Z343" i="76" s="1"/>
  <c r="CY212" i="76"/>
  <c r="CY343" i="76" s="1"/>
  <c r="L212" i="76"/>
  <c r="L343" i="76" s="1"/>
  <c r="DY212" i="76"/>
  <c r="DY343" i="76" s="1"/>
  <c r="CQ212" i="76"/>
  <c r="CQ343" i="76" s="1"/>
  <c r="AS212" i="76"/>
  <c r="AS343" i="76" s="1"/>
  <c r="AA212" i="76"/>
  <c r="AA343" i="76" s="1"/>
  <c r="FD212" i="76"/>
  <c r="FD343" i="76" s="1"/>
  <c r="DF212" i="76"/>
  <c r="DF343" i="76" s="1"/>
  <c r="DT212" i="76"/>
  <c r="DT343" i="76" s="1"/>
  <c r="BN212" i="76"/>
  <c r="BN343" i="76" s="1"/>
  <c r="P212" i="76"/>
  <c r="P343" i="76" s="1"/>
  <c r="AL212" i="76"/>
  <c r="AL343" i="76" s="1"/>
  <c r="T212" i="76"/>
  <c r="T343" i="76" s="1"/>
  <c r="FM212" i="76"/>
  <c r="FM343" i="76" s="1"/>
  <c r="DV212" i="76"/>
  <c r="DV343" i="76" s="1"/>
  <c r="FG212" i="76"/>
  <c r="FG343" i="76" s="1"/>
  <c r="CS212" i="76"/>
  <c r="CS343" i="76" s="1"/>
  <c r="AE212" i="76"/>
  <c r="AE343" i="76" s="1"/>
  <c r="M212" i="76"/>
  <c r="M343" i="76" s="1"/>
  <c r="FN212" i="76"/>
  <c r="FN343" i="76" s="1"/>
  <c r="CB212" i="76"/>
  <c r="CB343" i="76" s="1"/>
  <c r="BZ212" i="76"/>
  <c r="BZ343" i="76" s="1"/>
  <c r="CN212" i="76"/>
  <c r="CN343" i="76" s="1"/>
  <c r="FU212" i="76"/>
  <c r="FU343" i="76" s="1"/>
  <c r="FL212" i="76"/>
  <c r="FL343" i="76" s="1"/>
  <c r="F212" i="76"/>
  <c r="F343" i="76" s="1"/>
  <c r="DC212" i="76"/>
  <c r="DC343" i="76" s="1"/>
  <c r="EG212" i="76"/>
  <c r="EG343" i="76" s="1"/>
  <c r="BJ212" i="76"/>
  <c r="BJ343" i="76" s="1"/>
  <c r="EA212" i="76"/>
  <c r="EA343" i="76" s="1"/>
  <c r="FJ212" i="76"/>
  <c r="FJ343" i="76" s="1"/>
  <c r="ET212" i="76"/>
  <c r="ET343" i="76" s="1"/>
  <c r="EB212" i="76"/>
  <c r="EB343" i="76" s="1"/>
  <c r="DB212" i="76"/>
  <c r="DB343" i="76" s="1"/>
  <c r="BT343" i="76"/>
  <c r="AT212" i="76"/>
  <c r="AT343" i="76" s="1"/>
  <c r="FW212" i="76"/>
  <c r="FW343" i="76" s="1"/>
  <c r="EO212" i="76"/>
  <c r="EO343" i="76" s="1"/>
  <c r="FS212" i="76"/>
  <c r="FS343" i="76" s="1"/>
  <c r="DU212" i="76"/>
  <c r="DU343" i="76" s="1"/>
  <c r="DA212" i="76"/>
  <c r="DA343" i="76" s="1"/>
  <c r="AV212" i="76"/>
  <c r="AV343" i="76" s="1"/>
  <c r="AD212" i="76"/>
  <c r="AD343" i="76" s="1"/>
  <c r="CU212" i="76"/>
  <c r="CU343" i="76" s="1"/>
  <c r="EV212" i="76"/>
  <c r="EV343" i="76" s="1"/>
  <c r="DN212" i="76"/>
  <c r="DN343" i="76" s="1"/>
  <c r="CV212" i="76"/>
  <c r="CV343" i="76" s="1"/>
  <c r="AP212" i="76"/>
  <c r="AP343" i="76" s="1"/>
  <c r="BL212" i="76"/>
  <c r="BL343" i="76" s="1"/>
  <c r="N212" i="76"/>
  <c r="N343" i="76" s="1"/>
  <c r="DK212" i="76"/>
  <c r="DK343" i="76" s="1"/>
  <c r="DI212" i="76"/>
  <c r="DI343" i="76" s="1"/>
  <c r="EM212" i="76"/>
  <c r="EM343" i="76" s="1"/>
  <c r="AC212" i="76"/>
  <c r="AC343" i="76" s="1"/>
  <c r="AQ212" i="76"/>
  <c r="AQ343" i="76" s="1"/>
  <c r="BU343" i="76"/>
  <c r="DP212" i="76"/>
  <c r="DP343" i="76" s="1"/>
  <c r="U212" i="76"/>
  <c r="U343" i="76" s="1"/>
  <c r="R212" i="76"/>
  <c r="R343" i="76" s="1"/>
  <c r="DX212" i="76"/>
  <c r="DX343" i="76" s="1"/>
  <c r="EK212" i="76"/>
  <c r="EK343" i="76" s="1"/>
  <c r="DS212" i="76"/>
  <c r="DS343" i="76" s="1"/>
  <c r="CK212" i="76"/>
  <c r="CK343" i="76" s="1"/>
  <c r="CI212" i="76"/>
  <c r="CI343" i="76" s="1"/>
  <c r="E212" i="76"/>
  <c r="E343" i="76" s="1"/>
  <c r="S212" i="76"/>
  <c r="S343" i="76" s="1"/>
  <c r="CZ212" i="76"/>
  <c r="CZ343" i="76" s="1"/>
  <c r="CX212" i="76"/>
  <c r="CX343" i="76" s="1"/>
  <c r="DL212" i="76"/>
  <c r="DL343" i="76" s="1"/>
  <c r="BF212" i="76"/>
  <c r="BF343" i="76" s="1"/>
  <c r="AU216" i="76"/>
  <c r="AU347" i="76" s="1"/>
  <c r="FE216" i="76"/>
  <c r="FE347" i="76" s="1"/>
  <c r="CG216" i="76"/>
  <c r="CG347" i="76" s="1"/>
  <c r="AJ216" i="76"/>
  <c r="AJ347" i="76" s="1"/>
  <c r="DH216" i="76"/>
  <c r="DH347" i="76" s="1"/>
  <c r="EE216" i="76"/>
  <c r="EE347" i="76" s="1"/>
  <c r="FG216" i="76"/>
  <c r="FG347" i="76" s="1"/>
  <c r="AN216" i="76"/>
  <c r="AN347" i="76" s="1"/>
  <c r="DD216" i="76"/>
  <c r="DD347" i="76" s="1"/>
  <c r="CM216" i="76"/>
  <c r="CM347" i="76" s="1"/>
  <c r="G216" i="76"/>
  <c r="G347" i="76" s="1"/>
  <c r="CS216" i="76"/>
  <c r="CS347" i="76" s="1"/>
  <c r="AE216" i="76"/>
  <c r="AE347" i="76" s="1"/>
  <c r="EJ216" i="76"/>
  <c r="EJ347" i="76" s="1"/>
  <c r="DN216" i="76"/>
  <c r="DN347" i="76" s="1"/>
  <c r="CL216" i="76"/>
  <c r="CL347" i="76" s="1"/>
  <c r="BO216" i="76"/>
  <c r="BO347" i="76" s="1"/>
  <c r="AT216" i="76"/>
  <c r="AT347" i="76" s="1"/>
  <c r="W216" i="76"/>
  <c r="W347" i="76" s="1"/>
  <c r="FM216" i="76"/>
  <c r="FM347" i="76" s="1"/>
  <c r="DU216" i="76"/>
  <c r="DU347" i="76" s="1"/>
  <c r="FV216" i="76"/>
  <c r="FV347" i="76" s="1"/>
  <c r="BM216" i="76"/>
  <c r="BM347" i="76" s="1"/>
  <c r="EI216" i="76"/>
  <c r="EI347" i="76" s="1"/>
  <c r="BB216" i="76"/>
  <c r="BB347" i="76" s="1"/>
  <c r="DZ216" i="76"/>
  <c r="DZ347" i="76" s="1"/>
  <c r="AI216" i="76"/>
  <c r="AI347" i="76" s="1"/>
  <c r="EC216" i="76"/>
  <c r="EC347" i="76" s="1"/>
  <c r="DW216" i="76"/>
  <c r="DW347" i="76" s="1"/>
  <c r="DA216" i="76"/>
  <c r="DA347" i="76" s="1"/>
  <c r="BI216" i="76"/>
  <c r="BI347" i="76" s="1"/>
  <c r="DB216" i="76"/>
  <c r="DB347" i="76" s="1"/>
  <c r="GB216" i="76"/>
  <c r="GB347" i="76" s="1"/>
  <c r="FZ216" i="76"/>
  <c r="FZ347" i="76" s="1"/>
  <c r="AQ216" i="76"/>
  <c r="AQ347" i="76" s="1"/>
  <c r="V216" i="76"/>
  <c r="V347" i="76" s="1"/>
  <c r="AR216" i="76"/>
  <c r="AR347" i="76" s="1"/>
  <c r="EO216" i="76"/>
  <c r="EO347" i="76" s="1"/>
  <c r="CW216" i="76"/>
  <c r="CW347" i="76" s="1"/>
  <c r="AP216" i="76"/>
  <c r="AP347" i="76" s="1"/>
  <c r="AO216" i="76"/>
  <c r="AC216" i="76"/>
  <c r="AC347" i="76" s="1"/>
  <c r="DT216" i="76"/>
  <c r="DT347" i="76" s="1"/>
  <c r="X216" i="76"/>
  <c r="X347" i="76" s="1"/>
  <c r="DG216" i="76"/>
  <c r="DG347" i="76" s="1"/>
  <c r="EW216" i="76"/>
  <c r="EW347" i="76" s="1"/>
  <c r="FQ216" i="76"/>
  <c r="FQ347" i="76" s="1"/>
  <c r="EP216" i="76"/>
  <c r="EP347" i="76" s="1"/>
  <c r="FL216" i="76"/>
  <c r="FL347" i="76" s="1"/>
  <c r="BQ216" i="76"/>
  <c r="BQ347" i="76" s="1"/>
  <c r="EM216" i="76"/>
  <c r="EM347" i="76" s="1"/>
  <c r="CR216" i="76"/>
  <c r="CR347" i="76" s="1"/>
  <c r="DK216" i="76"/>
  <c r="DK347" i="76" s="1"/>
  <c r="BJ216" i="76"/>
  <c r="BJ347" i="76" s="1"/>
  <c r="DR216" i="76"/>
  <c r="DR347" i="76" s="1"/>
  <c r="FT216" i="76"/>
  <c r="FT347" i="76" s="1"/>
  <c r="FN216" i="76"/>
  <c r="FN347" i="76" s="1"/>
  <c r="AH216" i="76"/>
  <c r="AH347" i="76" s="1"/>
  <c r="AB216" i="76"/>
  <c r="AB347" i="76" s="1"/>
  <c r="DS216" i="76"/>
  <c r="DS347" i="76" s="1"/>
  <c r="CX216" i="76"/>
  <c r="CX347" i="76" s="1"/>
  <c r="DY179" i="76"/>
  <c r="DY310" i="76" s="1"/>
  <c r="BN179" i="76"/>
  <c r="BN310" i="76" s="1"/>
  <c r="X179" i="76"/>
  <c r="X310" i="76" s="1"/>
  <c r="Y179" i="76"/>
  <c r="Y310" i="76" s="1"/>
  <c r="CI179" i="76"/>
  <c r="CI310" i="76" s="1"/>
  <c r="FR179" i="76"/>
  <c r="FR310" i="76" s="1"/>
  <c r="G179" i="76"/>
  <c r="G310" i="76" s="1"/>
  <c r="AT179" i="76"/>
  <c r="AT310" i="76" s="1"/>
  <c r="M179" i="76"/>
  <c r="M310" i="76" s="1"/>
  <c r="BG179" i="76"/>
  <c r="BG310" i="76" s="1"/>
  <c r="E179" i="76"/>
  <c r="E310" i="76" s="1"/>
  <c r="AH179" i="76"/>
  <c r="AH310" i="76" s="1"/>
  <c r="AL179" i="76"/>
  <c r="AL310" i="76" s="1"/>
  <c r="ES179" i="76"/>
  <c r="ES310" i="76" s="1"/>
  <c r="W179" i="76"/>
  <c r="W310" i="76" s="1"/>
  <c r="O179" i="76"/>
  <c r="O310" i="76" s="1"/>
  <c r="EE256" i="76"/>
  <c r="EE387" i="76" s="1"/>
  <c r="AM256" i="76"/>
  <c r="AM387" i="76" s="1"/>
  <c r="CL256" i="76"/>
  <c r="CL387" i="76" s="1"/>
  <c r="DG221" i="76"/>
  <c r="DG352" i="76" s="1"/>
  <c r="AR221" i="76"/>
  <c r="AR352" i="76" s="1"/>
  <c r="BC221" i="76"/>
  <c r="BC352" i="76" s="1"/>
  <c r="CC179" i="76"/>
  <c r="CC310" i="76" s="1"/>
  <c r="CB179" i="76"/>
  <c r="CB310" i="76" s="1"/>
  <c r="AE179" i="76"/>
  <c r="AE310" i="76" s="1"/>
  <c r="L179" i="76"/>
  <c r="L310" i="76" s="1"/>
  <c r="FA179" i="76"/>
  <c r="FA310" i="76" s="1"/>
  <c r="EP221" i="76"/>
  <c r="EP352" i="76" s="1"/>
  <c r="FZ179" i="76"/>
  <c r="FZ310" i="76" s="1"/>
  <c r="AQ179" i="76"/>
  <c r="AQ310" i="76" s="1"/>
  <c r="DV179" i="76"/>
  <c r="DV310" i="76" s="1"/>
  <c r="CU179" i="76"/>
  <c r="CU310" i="76" s="1"/>
  <c r="EC179" i="76"/>
  <c r="EC310" i="76" s="1"/>
  <c r="BG256" i="76"/>
  <c r="BG387" i="76" s="1"/>
  <c r="AF217" i="76"/>
  <c r="AF348" i="76" s="1"/>
  <c r="AN179" i="76"/>
  <c r="AN310" i="76" s="1"/>
  <c r="ED179" i="76"/>
  <c r="ED310" i="76" s="1"/>
  <c r="BL179" i="76"/>
  <c r="BL310" i="76" s="1"/>
  <c r="BZ179" i="76"/>
  <c r="BZ310" i="76" s="1"/>
  <c r="FC179" i="76"/>
  <c r="FC310" i="76" s="1"/>
  <c r="EK256" i="76"/>
  <c r="EK387" i="76" s="1"/>
  <c r="BG222" i="76"/>
  <c r="BG353" i="76" s="1"/>
  <c r="FL222" i="76"/>
  <c r="FL353" i="76" s="1"/>
  <c r="CP222" i="76"/>
  <c r="CP353" i="76" s="1"/>
  <c r="AZ222" i="76"/>
  <c r="AZ353" i="76" s="1"/>
  <c r="I222" i="76"/>
  <c r="I353" i="76" s="1"/>
  <c r="DO222" i="76"/>
  <c r="DO353" i="76" s="1"/>
  <c r="AP202" i="76"/>
  <c r="AP333" i="76" s="1"/>
  <c r="CS202" i="76"/>
  <c r="CS333" i="76" s="1"/>
  <c r="I202" i="76"/>
  <c r="I333" i="76" s="1"/>
  <c r="DI202" i="76"/>
  <c r="DI333" i="76" s="1"/>
  <c r="FX212" i="76"/>
  <c r="FX343" i="76" s="1"/>
  <c r="CW212" i="76"/>
  <c r="CW343" i="76" s="1"/>
  <c r="CH212" i="76"/>
  <c r="CH343" i="76" s="1"/>
  <c r="AN212" i="76"/>
  <c r="AN343" i="76" s="1"/>
  <c r="EF216" i="76"/>
  <c r="EF347" i="76" s="1"/>
  <c r="Z216" i="76"/>
  <c r="Z347" i="76" s="1"/>
  <c r="CV222" i="76"/>
  <c r="CV353" i="76" s="1"/>
  <c r="R222" i="76"/>
  <c r="R353" i="76" s="1"/>
  <c r="EE222" i="76"/>
  <c r="EE353" i="76" s="1"/>
  <c r="CO222" i="76"/>
  <c r="CO353" i="76" s="1"/>
  <c r="AY222" i="76"/>
  <c r="AY353" i="76" s="1"/>
  <c r="FD222" i="76"/>
  <c r="FD353" i="76" s="1"/>
  <c r="ER202" i="76"/>
  <c r="ER333" i="76" s="1"/>
  <c r="AB202" i="76"/>
  <c r="AB333" i="76" s="1"/>
  <c r="D202" i="76"/>
  <c r="D333" i="76" s="1"/>
  <c r="DD202" i="76"/>
  <c r="DD333" i="76" s="1"/>
  <c r="O212" i="76"/>
  <c r="O343" i="76" s="1"/>
  <c r="EU212" i="76"/>
  <c r="EU343" i="76" s="1"/>
  <c r="EF212" i="76"/>
  <c r="EF343" i="76" s="1"/>
  <c r="AF216" i="76"/>
  <c r="AF347" i="76" s="1"/>
  <c r="O216" i="76"/>
  <c r="O347" i="76" s="1"/>
  <c r="CP216" i="76"/>
  <c r="CP347" i="76" s="1"/>
  <c r="EB222" i="76"/>
  <c r="EB353" i="76" s="1"/>
  <c r="AX222" i="76"/>
  <c r="AX353" i="76" s="1"/>
  <c r="FK222" i="76"/>
  <c r="FK353" i="76" s="1"/>
  <c r="DU222" i="76"/>
  <c r="DU353" i="76" s="1"/>
  <c r="CE222" i="76"/>
  <c r="CE353" i="76" s="1"/>
  <c r="Q222" i="76"/>
  <c r="Q353" i="76" s="1"/>
  <c r="FX202" i="76"/>
  <c r="FX333" i="76" s="1"/>
  <c r="BH202" i="76"/>
  <c r="BH333" i="76" s="1"/>
  <c r="AJ202" i="76"/>
  <c r="AJ333" i="76" s="1"/>
  <c r="EJ202" i="76"/>
  <c r="EJ333" i="76" s="1"/>
  <c r="CA212" i="76"/>
  <c r="CA343" i="76" s="1"/>
  <c r="GA212" i="76"/>
  <c r="GA343" i="76" s="1"/>
  <c r="EN212" i="76"/>
  <c r="EN343" i="76" s="1"/>
  <c r="BL216" i="76"/>
  <c r="BL347" i="76" s="1"/>
  <c r="FR216" i="76"/>
  <c r="FR347" i="76" s="1"/>
  <c r="DV216" i="76"/>
  <c r="DV347" i="76" s="1"/>
  <c r="FQ222" i="76"/>
  <c r="FQ353" i="76" s="1"/>
  <c r="CU222" i="76"/>
  <c r="CU353" i="76" s="1"/>
  <c r="EO222" i="76"/>
  <c r="EO353" i="76" s="1"/>
  <c r="FJ222" i="76"/>
  <c r="FJ353" i="76" s="1"/>
  <c r="DT222" i="76"/>
  <c r="DT353" i="76" s="1"/>
  <c r="BJ202" i="76"/>
  <c r="BJ333" i="76" s="1"/>
  <c r="AA202" i="76"/>
  <c r="AA333" i="76" s="1"/>
  <c r="DE202" i="76"/>
  <c r="DE333" i="76" s="1"/>
  <c r="EK202" i="76"/>
  <c r="EK333" i="76" s="1"/>
  <c r="DS202" i="76"/>
  <c r="DS333" i="76" s="1"/>
  <c r="Q212" i="76"/>
  <c r="Q343" i="76" s="1"/>
  <c r="DQ212" i="76"/>
  <c r="DQ343" i="76" s="1"/>
  <c r="AX212" i="76"/>
  <c r="AX343" i="76" s="1"/>
  <c r="EY216" i="76"/>
  <c r="EY347" i="76" s="1"/>
  <c r="M216" i="76"/>
  <c r="M347" i="76" s="1"/>
  <c r="FW216" i="76"/>
  <c r="FW347" i="76" s="1"/>
  <c r="V222" i="76"/>
  <c r="V353" i="76" s="1"/>
  <c r="EA222" i="76"/>
  <c r="EA353" i="76" s="1"/>
  <c r="AG222" i="76"/>
  <c r="AG353" i="76" s="1"/>
  <c r="O222" i="76"/>
  <c r="O353" i="76" s="1"/>
  <c r="EZ222" i="76"/>
  <c r="EZ353" i="76" s="1"/>
  <c r="CP202" i="76"/>
  <c r="CP333" i="76" s="1"/>
  <c r="AC202" i="76"/>
  <c r="AC333" i="76" s="1"/>
  <c r="FW202" i="76"/>
  <c r="FW333" i="76" s="1"/>
  <c r="CE202" i="76"/>
  <c r="CE333" i="76" s="1"/>
  <c r="AO212" i="76"/>
  <c r="AW212" i="76"/>
  <c r="AW343" i="76" s="1"/>
  <c r="EW212" i="76"/>
  <c r="EW343" i="76" s="1"/>
  <c r="AI212" i="76"/>
  <c r="AI343" i="76" s="1"/>
  <c r="CT216" i="76"/>
  <c r="CT347" i="76" s="1"/>
  <c r="AS216" i="76"/>
  <c r="AS347" i="76" s="1"/>
  <c r="EZ216" i="76"/>
  <c r="EZ347" i="76" s="1"/>
  <c r="ED219" i="76"/>
  <c r="ED350" i="76" s="1"/>
  <c r="U219" i="76"/>
  <c r="U350" i="76" s="1"/>
  <c r="FS219" i="76"/>
  <c r="FS350" i="76" s="1"/>
  <c r="FQ219" i="76"/>
  <c r="FQ350" i="76" s="1"/>
  <c r="CA219" i="76"/>
  <c r="CA350" i="76" s="1"/>
  <c r="AN203" i="76"/>
  <c r="AN334" i="76" s="1"/>
  <c r="BZ203" i="76"/>
  <c r="BZ334" i="76" s="1"/>
  <c r="E203" i="76"/>
  <c r="E334" i="76" s="1"/>
  <c r="AY203" i="76"/>
  <c r="AY334" i="76" s="1"/>
  <c r="CC203" i="76"/>
  <c r="CC334" i="76" s="1"/>
  <c r="CP219" i="76"/>
  <c r="CP350" i="76" s="1"/>
  <c r="CN219" i="76"/>
  <c r="CN350" i="76" s="1"/>
  <c r="CB219" i="76"/>
  <c r="CB350" i="76" s="1"/>
  <c r="AW219" i="76"/>
  <c r="AW350" i="76" s="1"/>
  <c r="FZ203" i="76"/>
  <c r="FZ334" i="76" s="1"/>
  <c r="G203" i="76"/>
  <c r="G334" i="76" s="1"/>
  <c r="FO203" i="76"/>
  <c r="FO334" i="76" s="1"/>
  <c r="Z203" i="76"/>
  <c r="Z334" i="76" s="1"/>
  <c r="FC192" i="76"/>
  <c r="FC323" i="76" s="1"/>
  <c r="FA219" i="76"/>
  <c r="FA350" i="76" s="1"/>
  <c r="ES219" i="76"/>
  <c r="ES350" i="76" s="1"/>
  <c r="DE203" i="76"/>
  <c r="DE334" i="76" s="1"/>
  <c r="EB219" i="76"/>
  <c r="EB350" i="76" s="1"/>
  <c r="N203" i="76"/>
  <c r="N334" i="76" s="1"/>
  <c r="BM203" i="76"/>
  <c r="BM334" i="76" s="1"/>
  <c r="ET219" i="76"/>
  <c r="ET350" i="76" s="1"/>
  <c r="DK219" i="76"/>
  <c r="DK350" i="76" s="1"/>
  <c r="EI203" i="76"/>
  <c r="EI334" i="76" s="1"/>
  <c r="U192" i="76"/>
  <c r="U323" i="76" s="1"/>
  <c r="AP219" i="76"/>
  <c r="AP350" i="76" s="1"/>
  <c r="CZ203" i="76"/>
  <c r="CZ334" i="76" s="1"/>
  <c r="CS203" i="76"/>
  <c r="CS334" i="76" s="1"/>
  <c r="CS219" i="76"/>
  <c r="CS350" i="76" s="1"/>
  <c r="EY203" i="76"/>
  <c r="EY334" i="76" s="1"/>
  <c r="DQ203" i="76"/>
  <c r="DQ334" i="76" s="1"/>
  <c r="V219" i="76"/>
  <c r="V350" i="76" s="1"/>
  <c r="AK219" i="76"/>
  <c r="AK350" i="76" s="1"/>
  <c r="ED203" i="76"/>
  <c r="ED334" i="76" s="1"/>
  <c r="Q219" i="76"/>
  <c r="Q350" i="76" s="1"/>
  <c r="CF219" i="76"/>
  <c r="CF350" i="76" s="1"/>
  <c r="FV203" i="76"/>
  <c r="FV334" i="76" s="1"/>
  <c r="FZ219" i="76"/>
  <c r="FZ350" i="76" s="1"/>
  <c r="GA203" i="76"/>
  <c r="GA334" i="76" s="1"/>
  <c r="AA203" i="76"/>
  <c r="AA334" i="76" s="1"/>
  <c r="DT203" i="76"/>
  <c r="DT334" i="76" s="1"/>
  <c r="AZ192" i="76"/>
  <c r="AZ323" i="76" s="1"/>
  <c r="EL203" i="76"/>
  <c r="EL334" i="76" s="1"/>
  <c r="BO203" i="76"/>
  <c r="BO334" i="76" s="1"/>
  <c r="CI219" i="76"/>
  <c r="CI350" i="76" s="1"/>
  <c r="DN219" i="76"/>
  <c r="DN350" i="76" s="1"/>
  <c r="FP203" i="76"/>
  <c r="FP334" i="76" s="1"/>
  <c r="AM219" i="76"/>
  <c r="AM350" i="76" s="1"/>
  <c r="DF203" i="76"/>
  <c r="DF334" i="76" s="1"/>
  <c r="BG203" i="76"/>
  <c r="BG334" i="76" s="1"/>
  <c r="CK203" i="76"/>
  <c r="CK334" i="76" s="1"/>
  <c r="EI219" i="76"/>
  <c r="EI350" i="76" s="1"/>
  <c r="EM219" i="76"/>
  <c r="EM350" i="76" s="1"/>
  <c r="CD219" i="76"/>
  <c r="CD350" i="76" s="1"/>
  <c r="FC203" i="76"/>
  <c r="FC334" i="76" s="1"/>
  <c r="DT219" i="76"/>
  <c r="DT350" i="76" s="1"/>
  <c r="FF219" i="76"/>
  <c r="FF350" i="76" s="1"/>
  <c r="FJ203" i="76"/>
  <c r="FJ334" i="76" s="1"/>
  <c r="AS203" i="76"/>
  <c r="AS334" i="76" s="1"/>
  <c r="BE203" i="76"/>
  <c r="BE334" i="76" s="1"/>
  <c r="DJ219" i="76"/>
  <c r="DJ350" i="76" s="1"/>
  <c r="CX219" i="76"/>
  <c r="CX350" i="76" s="1"/>
  <c r="X219" i="76"/>
  <c r="X350" i="76" s="1"/>
  <c r="F203" i="76"/>
  <c r="F334" i="76" s="1"/>
  <c r="CA203" i="76"/>
  <c r="CA334" i="76" s="1"/>
  <c r="FF203" i="76"/>
  <c r="FF334" i="76" s="1"/>
  <c r="R219" i="76"/>
  <c r="R350" i="76" s="1"/>
  <c r="BI203" i="76"/>
  <c r="BI334" i="76" s="1"/>
  <c r="EG203" i="76"/>
  <c r="EG334" i="76" s="1"/>
  <c r="BG219" i="76"/>
  <c r="BG350" i="76" s="1"/>
  <c r="AU219" i="76"/>
  <c r="AU350" i="76" s="1"/>
  <c r="EN219" i="76"/>
  <c r="EN350" i="76" s="1"/>
  <c r="FM219" i="76"/>
  <c r="FM350" i="76" s="1"/>
  <c r="DX203" i="76"/>
  <c r="DX334" i="76" s="1"/>
  <c r="BK203" i="76"/>
  <c r="BK334" i="76" s="1"/>
  <c r="DD203" i="76"/>
  <c r="DD334" i="76" s="1"/>
  <c r="EP203" i="76"/>
  <c r="EP334" i="76" s="1"/>
  <c r="FC219" i="76"/>
  <c r="FC350" i="76" s="1"/>
  <c r="ER219" i="76"/>
  <c r="ER350" i="76" s="1"/>
  <c r="EP219" i="76"/>
  <c r="EP350" i="76" s="1"/>
  <c r="AZ219" i="76"/>
  <c r="AZ350" i="76" s="1"/>
  <c r="AL203" i="76"/>
  <c r="AL334" i="76" s="1"/>
  <c r="EU203" i="76"/>
  <c r="EU334" i="76" s="1"/>
  <c r="EB203" i="76"/>
  <c r="EB334" i="76" s="1"/>
  <c r="FN203" i="76"/>
  <c r="FN334" i="76" s="1"/>
  <c r="Y203" i="76"/>
  <c r="Y334" i="76" s="1"/>
  <c r="BY219" i="76"/>
  <c r="BY350" i="76" s="1"/>
  <c r="FR219" i="76"/>
  <c r="FR350" i="76" s="1"/>
  <c r="FG219" i="76"/>
  <c r="FG350" i="76" s="1"/>
  <c r="D219" i="76"/>
  <c r="D350" i="76" s="1"/>
  <c r="EV203" i="76"/>
  <c r="EV334" i="76" s="1"/>
  <c r="AU203" i="76"/>
  <c r="AU334" i="76" s="1"/>
  <c r="CN203" i="76"/>
  <c r="CN334" i="76" s="1"/>
  <c r="BN203" i="76"/>
  <c r="BN334" i="76" s="1"/>
  <c r="FV219" i="76"/>
  <c r="FV350" i="76" s="1"/>
  <c r="FJ219" i="76"/>
  <c r="FJ350" i="76" s="1"/>
  <c r="CM219" i="76"/>
  <c r="CM350" i="76" s="1"/>
  <c r="EF203" i="76"/>
  <c r="EF334" i="76" s="1"/>
  <c r="FK203" i="76"/>
  <c r="FK334" i="76" s="1"/>
  <c r="AC203" i="76"/>
  <c r="AC334" i="76" s="1"/>
  <c r="AO203" i="76"/>
  <c r="DF224" i="76"/>
  <c r="DF355" i="76" s="1"/>
  <c r="EV192" i="76"/>
  <c r="EV323" i="76" s="1"/>
  <c r="GB190" i="76"/>
  <c r="GB321" i="76" s="1"/>
  <c r="CG203" i="76"/>
  <c r="CG334" i="76" s="1"/>
  <c r="BJ219" i="76"/>
  <c r="BJ350" i="76" s="1"/>
  <c r="FL203" i="76"/>
  <c r="FL334" i="76" s="1"/>
  <c r="AI203" i="76"/>
  <c r="AI334" i="76" s="1"/>
  <c r="EL219" i="76"/>
  <c r="EL350" i="76" s="1"/>
  <c r="BY203" i="76"/>
  <c r="BY334" i="76" s="1"/>
  <c r="AQ219" i="76"/>
  <c r="AQ350" i="76" s="1"/>
  <c r="EZ203" i="76"/>
  <c r="EZ334" i="76" s="1"/>
  <c r="BC219" i="76"/>
  <c r="BC350" i="76" s="1"/>
  <c r="BB203" i="76"/>
  <c r="BB334" i="76" s="1"/>
  <c r="FM203" i="76"/>
  <c r="FM334" i="76" s="1"/>
  <c r="CQ219" i="76"/>
  <c r="CQ350" i="76" s="1"/>
  <c r="T219" i="76"/>
  <c r="T350" i="76" s="1"/>
  <c r="EJ203" i="76"/>
  <c r="EJ334" i="76" s="1"/>
  <c r="AG203" i="76"/>
  <c r="AG334" i="76" s="1"/>
  <c r="GB219" i="76"/>
  <c r="GB350" i="76" s="1"/>
  <c r="AJ219" i="76"/>
  <c r="AJ350" i="76" s="1"/>
  <c r="AE219" i="76"/>
  <c r="AE350" i="76" s="1"/>
  <c r="O219" i="76"/>
  <c r="O350" i="76" s="1"/>
  <c r="DC219" i="76"/>
  <c r="DC350" i="76" s="1"/>
  <c r="DH203" i="76"/>
  <c r="DH334" i="76" s="1"/>
  <c r="DC203" i="76"/>
  <c r="DC334" i="76" s="1"/>
  <c r="S219" i="76"/>
  <c r="S350" i="76" s="1"/>
  <c r="F219" i="76"/>
  <c r="F350" i="76" s="1"/>
  <c r="DD219" i="76"/>
  <c r="DD350" i="76" s="1"/>
  <c r="EG219" i="76"/>
  <c r="EG350" i="76" s="1"/>
  <c r="FB203" i="76"/>
  <c r="FB334" i="76" s="1"/>
  <c r="AE203" i="76"/>
  <c r="AE334" i="76" s="1"/>
  <c r="DJ203" i="76"/>
  <c r="DJ334" i="76" s="1"/>
  <c r="DS219" i="76"/>
  <c r="DS350" i="76" s="1"/>
  <c r="DG219" i="76"/>
  <c r="DG350" i="76" s="1"/>
  <c r="DE219" i="76"/>
  <c r="DE350" i="76" s="1"/>
  <c r="K219" i="76"/>
  <c r="K350" i="76" s="1"/>
  <c r="CR203" i="76"/>
  <c r="CR334" i="76" s="1"/>
  <c r="DO203" i="76"/>
  <c r="DO334" i="76" s="1"/>
  <c r="CV203" i="76"/>
  <c r="CV334" i="76" s="1"/>
  <c r="EH203" i="76"/>
  <c r="EH334" i="76" s="1"/>
  <c r="AN219" i="76"/>
  <c r="AN350" i="76" s="1"/>
  <c r="EH219" i="76"/>
  <c r="EH350" i="76" s="1"/>
  <c r="DV219" i="76"/>
  <c r="DV350" i="76" s="1"/>
  <c r="EW219" i="76"/>
  <c r="EW350" i="76" s="1"/>
  <c r="X203" i="76"/>
  <c r="X334" i="76" s="1"/>
  <c r="O203" i="76"/>
  <c r="O334" i="76" s="1"/>
  <c r="BH203" i="76"/>
  <c r="BH334" i="76" s="1"/>
  <c r="AH203" i="76"/>
  <c r="AH334" i="76" s="1"/>
  <c r="EK219" i="76"/>
  <c r="EK350" i="76" s="1"/>
  <c r="DZ219" i="76"/>
  <c r="DZ350" i="76" s="1"/>
  <c r="BB219" i="76"/>
  <c r="BB350" i="76" s="1"/>
  <c r="AF219" i="76"/>
  <c r="AF350" i="76" s="1"/>
  <c r="H203" i="76"/>
  <c r="H334" i="76" s="1"/>
  <c r="EE203" i="76"/>
  <c r="EE334" i="76" s="1"/>
  <c r="FX203" i="76"/>
  <c r="FX334" i="76" s="1"/>
  <c r="AQ203" i="76"/>
  <c r="AQ334" i="76" s="1"/>
  <c r="I203" i="76"/>
  <c r="I334" i="76" s="1"/>
  <c r="BO224" i="76"/>
  <c r="BO355" i="76" s="1"/>
  <c r="W192" i="76"/>
  <c r="W323" i="76" s="1"/>
  <c r="BL190" i="76"/>
  <c r="BL321" i="76" s="1"/>
  <c r="EY219" i="76"/>
  <c r="EY350" i="76" s="1"/>
  <c r="AV203" i="76"/>
  <c r="AV334" i="76" s="1"/>
  <c r="DP219" i="76"/>
  <c r="DP350" i="76" s="1"/>
  <c r="W219" i="76"/>
  <c r="W350" i="76" s="1"/>
  <c r="BK219" i="76"/>
  <c r="BK350" i="76" s="1"/>
  <c r="DG203" i="76"/>
  <c r="DG334" i="76" s="1"/>
  <c r="S203" i="76"/>
  <c r="S334" i="76" s="1"/>
  <c r="BF219" i="76"/>
  <c r="BF350" i="76" s="1"/>
  <c r="CO203" i="76"/>
  <c r="CO334" i="76" s="1"/>
  <c r="FD219" i="76"/>
  <c r="FD350" i="76" s="1"/>
  <c r="FB219" i="76"/>
  <c r="FB350" i="76" s="1"/>
  <c r="CE219" i="76"/>
  <c r="CE350" i="76" s="1"/>
  <c r="DA219" i="76"/>
  <c r="DA350" i="76" s="1"/>
  <c r="ET203" i="76"/>
  <c r="ET334" i="76" s="1"/>
  <c r="FY203" i="76"/>
  <c r="FY334" i="76" s="1"/>
  <c r="AR203" i="76"/>
  <c r="AR334" i="76" s="1"/>
  <c r="R203" i="76"/>
  <c r="R334" i="76" s="1"/>
  <c r="CH219" i="76"/>
  <c r="CH350" i="76" s="1"/>
  <c r="FP219" i="76"/>
  <c r="FP350" i="76" s="1"/>
  <c r="L219" i="76"/>
  <c r="L350" i="76" s="1"/>
  <c r="DV203" i="76"/>
  <c r="DV334" i="76" s="1"/>
  <c r="W203" i="76"/>
  <c r="W334" i="76" s="1"/>
  <c r="BP203" i="76"/>
  <c r="BP334" i="76" s="1"/>
  <c r="DB203" i="76"/>
  <c r="DB334" i="76" s="1"/>
  <c r="CY219" i="76"/>
  <c r="CY350" i="76" s="1"/>
  <c r="CW219" i="76"/>
  <c r="CW350" i="76" s="1"/>
  <c r="CL219" i="76"/>
  <c r="CL350" i="76" s="1"/>
  <c r="BE219" i="76"/>
  <c r="BE350" i="76" s="1"/>
  <c r="CH203" i="76"/>
  <c r="CH334" i="76" s="1"/>
  <c r="FI203" i="76"/>
  <c r="FI334" i="76" s="1"/>
  <c r="EQ203" i="76"/>
  <c r="EQ334" i="76" s="1"/>
  <c r="FU203" i="76"/>
  <c r="FU334" i="76" s="1"/>
  <c r="CZ219" i="76"/>
  <c r="CZ350" i="76" s="1"/>
  <c r="P219" i="76"/>
  <c r="P350" i="76" s="1"/>
  <c r="N219" i="76"/>
  <c r="N350" i="76" s="1"/>
  <c r="AB219" i="76"/>
  <c r="AB350" i="76" s="1"/>
  <c r="AF203" i="76"/>
  <c r="AF334" i="76" s="1"/>
  <c r="CY203" i="76"/>
  <c r="CY334" i="76" s="1"/>
  <c r="ER203" i="76"/>
  <c r="ER334" i="76" s="1"/>
  <c r="DR203" i="76"/>
  <c r="DR334" i="76" s="1"/>
  <c r="I224" i="76"/>
  <c r="I355" i="76" s="1"/>
  <c r="FW192" i="76"/>
  <c r="FW323" i="76" s="1"/>
  <c r="GA190" i="76"/>
  <c r="GA321" i="76" s="1"/>
  <c r="BZ219" i="76"/>
  <c r="BZ350" i="76" s="1"/>
  <c r="DR219" i="76"/>
  <c r="DR350" i="76" s="1"/>
  <c r="AT219" i="76"/>
  <c r="AT350" i="76" s="1"/>
  <c r="AH219" i="76"/>
  <c r="AH350" i="76" s="1"/>
  <c r="V203" i="76"/>
  <c r="V334" i="76" s="1"/>
  <c r="ES203" i="76"/>
  <c r="ES334" i="76" s="1"/>
  <c r="L203" i="76"/>
  <c r="L334" i="76" s="1"/>
  <c r="FE203" i="76"/>
  <c r="FE334" i="76" s="1"/>
  <c r="AX219" i="76"/>
  <c r="AX350" i="76" s="1"/>
  <c r="AL219" i="76"/>
  <c r="AL350" i="76" s="1"/>
  <c r="EE219" i="76"/>
  <c r="EE350" i="76" s="1"/>
  <c r="FE219" i="76"/>
  <c r="FE350" i="76" s="1"/>
  <c r="GB203" i="76"/>
  <c r="GB334" i="76" s="1"/>
  <c r="FQ203" i="76"/>
  <c r="FQ334" i="76" s="1"/>
  <c r="AJ203" i="76"/>
  <c r="AJ334" i="76" s="1"/>
  <c r="J219" i="76"/>
  <c r="J350" i="76" s="1"/>
  <c r="BO219" i="76"/>
  <c r="BO350" i="76" s="1"/>
  <c r="BL219" i="76"/>
  <c r="BL350" i="76" s="1"/>
  <c r="BA219" i="76"/>
  <c r="BA350" i="76" s="1"/>
  <c r="Y219" i="76"/>
  <c r="Y350" i="76" s="1"/>
  <c r="EN203" i="76"/>
  <c r="EN334" i="76" s="1"/>
  <c r="EC203" i="76"/>
  <c r="EC334" i="76" s="1"/>
  <c r="DK203" i="76"/>
  <c r="DK334" i="76" s="1"/>
  <c r="EO203" i="76"/>
  <c r="EO334" i="76" s="1"/>
  <c r="BP219" i="76"/>
  <c r="BP350" i="76" s="1"/>
  <c r="FI219" i="76"/>
  <c r="FI350" i="76" s="1"/>
  <c r="EX219" i="76"/>
  <c r="EX350" i="76" s="1"/>
  <c r="FU219" i="76"/>
  <c r="FU350" i="76" s="1"/>
  <c r="BJ203" i="76"/>
  <c r="BJ334" i="76" s="1"/>
  <c r="BS334" i="76"/>
  <c r="DL203" i="76"/>
  <c r="DL334" i="76" s="1"/>
  <c r="CL203" i="76"/>
  <c r="CL334" i="76" s="1"/>
  <c r="EM224" i="76"/>
  <c r="EM355" i="76" s="1"/>
  <c r="DW190" i="76"/>
  <c r="DW321" i="76" s="1"/>
  <c r="FF239" i="76"/>
  <c r="FF370" i="76" s="1"/>
  <c r="DN239" i="76"/>
  <c r="DN370" i="76" s="1"/>
  <c r="EW173" i="76"/>
  <c r="EW304" i="76" s="1"/>
  <c r="BN239" i="76"/>
  <c r="BN370" i="76" s="1"/>
  <c r="CH239" i="76"/>
  <c r="CH370" i="76" s="1"/>
  <c r="BK201" i="76"/>
  <c r="BK332" i="76" s="1"/>
  <c r="AS173" i="76"/>
  <c r="AS304" i="76" s="1"/>
  <c r="FS201" i="76"/>
  <c r="FS332" i="76" s="1"/>
  <c r="BG239" i="76"/>
  <c r="BG370" i="76" s="1"/>
  <c r="DH239" i="76"/>
  <c r="DH370" i="76" s="1"/>
  <c r="BJ239" i="76"/>
  <c r="BJ370" i="76" s="1"/>
  <c r="AW239" i="76"/>
  <c r="AW370" i="76" s="1"/>
  <c r="AS239" i="76"/>
  <c r="AS370" i="76" s="1"/>
  <c r="AS201" i="76"/>
  <c r="AS332" i="76" s="1"/>
  <c r="FN173" i="76"/>
  <c r="FN304" i="76" s="1"/>
  <c r="EB223" i="76"/>
  <c r="EB354" i="76" s="1"/>
  <c r="BO223" i="76"/>
  <c r="BO354" i="76" s="1"/>
  <c r="EG223" i="76"/>
  <c r="EG354" i="76" s="1"/>
  <c r="BL223" i="76"/>
  <c r="BL354" i="76" s="1"/>
  <c r="FR223" i="76"/>
  <c r="FR354" i="76" s="1"/>
  <c r="CW223" i="76"/>
  <c r="CW354" i="76" s="1"/>
  <c r="K239" i="76"/>
  <c r="K370" i="76" s="1"/>
  <c r="AK239" i="76"/>
  <c r="AK370" i="76" s="1"/>
  <c r="CM223" i="76"/>
  <c r="CM354" i="76" s="1"/>
  <c r="DY223" i="76"/>
  <c r="DY354" i="76" s="1"/>
  <c r="X223" i="76"/>
  <c r="X354" i="76" s="1"/>
  <c r="CX223" i="76"/>
  <c r="CX354" i="76" s="1"/>
  <c r="W239" i="76"/>
  <c r="W370" i="76" s="1"/>
  <c r="EQ223" i="76"/>
  <c r="EQ354" i="76" s="1"/>
  <c r="EW223" i="76"/>
  <c r="EW354" i="76" s="1"/>
  <c r="AV223" i="76"/>
  <c r="AV354" i="76" s="1"/>
  <c r="DV223" i="76"/>
  <c r="DV354" i="76" s="1"/>
  <c r="U223" i="76"/>
  <c r="U354" i="76" s="1"/>
  <c r="DO239" i="76"/>
  <c r="DO370" i="76" s="1"/>
  <c r="EZ223" i="76"/>
  <c r="EZ354" i="76" s="1"/>
  <c r="BN223" i="76"/>
  <c r="BN354" i="76" s="1"/>
  <c r="EF223" i="76"/>
  <c r="EF354" i="76" s="1"/>
  <c r="AE223" i="76"/>
  <c r="AE354" i="76" s="1"/>
  <c r="BY223" i="76"/>
  <c r="BY354" i="76" s="1"/>
  <c r="EG239" i="76"/>
  <c r="EG370" i="76" s="1"/>
  <c r="AB239" i="76"/>
  <c r="AB370" i="76" s="1"/>
  <c r="FV239" i="76"/>
  <c r="FV370" i="76" s="1"/>
  <c r="CJ239" i="76"/>
  <c r="CJ370" i="76" s="1"/>
  <c r="FA239" i="76"/>
  <c r="FA370" i="76" s="1"/>
  <c r="AA239" i="76"/>
  <c r="AA370" i="76" s="1"/>
  <c r="CB239" i="76"/>
  <c r="CB370" i="76" s="1"/>
  <c r="DM239" i="76"/>
  <c r="DM370" i="76" s="1"/>
  <c r="DT239" i="76"/>
  <c r="DT370" i="76" s="1"/>
  <c r="Q239" i="76"/>
  <c r="Q370" i="76" s="1"/>
  <c r="M239" i="76"/>
  <c r="M370" i="76" s="1"/>
  <c r="D201" i="76"/>
  <c r="D332" i="76" s="1"/>
  <c r="FJ173" i="76"/>
  <c r="FJ304" i="76" s="1"/>
  <c r="FR239" i="76"/>
  <c r="FR370" i="76" s="1"/>
  <c r="FO223" i="76"/>
  <c r="FO354" i="76" s="1"/>
  <c r="AH223" i="76"/>
  <c r="AH354" i="76" s="1"/>
  <c r="CZ223" i="76"/>
  <c r="CZ354" i="76" s="1"/>
  <c r="ET223" i="76"/>
  <c r="ET354" i="76" s="1"/>
  <c r="AS223" i="76"/>
  <c r="AS354" i="76" s="1"/>
  <c r="I239" i="76"/>
  <c r="I370" i="76" s="1"/>
  <c r="T239" i="76"/>
  <c r="T370" i="76" s="1"/>
  <c r="AX239" i="76"/>
  <c r="AX370" i="76" s="1"/>
  <c r="BD239" i="76"/>
  <c r="BD370" i="76" s="1"/>
  <c r="DU239" i="76"/>
  <c r="DU370" i="76" s="1"/>
  <c r="FN239" i="76"/>
  <c r="FN370" i="76" s="1"/>
  <c r="AV239" i="76"/>
  <c r="AV370" i="76" s="1"/>
  <c r="CG239" i="76"/>
  <c r="CG370" i="76" s="1"/>
  <c r="AZ239" i="76"/>
  <c r="AZ370" i="76" s="1"/>
  <c r="FL239" i="76"/>
  <c r="FL370" i="76" s="1"/>
  <c r="DS201" i="76"/>
  <c r="DS332" i="76" s="1"/>
  <c r="AE173" i="76"/>
  <c r="AE304" i="76" s="1"/>
  <c r="L223" i="76"/>
  <c r="L354" i="76" s="1"/>
  <c r="AY223" i="76"/>
  <c r="AY354" i="76" s="1"/>
  <c r="CK223" i="76"/>
  <c r="CK354" i="76" s="1"/>
  <c r="FK223" i="76"/>
  <c r="FK354" i="76" s="1"/>
  <c r="BJ223" i="76"/>
  <c r="BJ354" i="76" s="1"/>
  <c r="CF239" i="76"/>
  <c r="CF370" i="76" s="1"/>
  <c r="AT239" i="76"/>
  <c r="AT370" i="76" s="1"/>
  <c r="EI223" i="76"/>
  <c r="EI354" i="76" s="1"/>
  <c r="FU223" i="76"/>
  <c r="FU354" i="76" s="1"/>
  <c r="AN223" i="76"/>
  <c r="AN354" i="76" s="1"/>
  <c r="DN223" i="76"/>
  <c r="DN354" i="76" s="1"/>
  <c r="CI239" i="76"/>
  <c r="CI370" i="76" s="1"/>
  <c r="L239" i="76"/>
  <c r="L370" i="76" s="1"/>
  <c r="R239" i="76"/>
  <c r="R370" i="76" s="1"/>
  <c r="X239" i="76"/>
  <c r="X370" i="76" s="1"/>
  <c r="CO239" i="76"/>
  <c r="CO370" i="76" s="1"/>
  <c r="GA239" i="76"/>
  <c r="GA370" i="76" s="1"/>
  <c r="EH239" i="76"/>
  <c r="EH370" i="76" s="1"/>
  <c r="P239" i="76"/>
  <c r="P370" i="76" s="1"/>
  <c r="BA239" i="76"/>
  <c r="BA370" i="76" s="1"/>
  <c r="EQ239" i="76"/>
  <c r="EQ370" i="76" s="1"/>
  <c r="AV201" i="76"/>
  <c r="AV332" i="76" s="1"/>
  <c r="FN219" i="76"/>
  <c r="FN350" i="76" s="1"/>
  <c r="CG219" i="76"/>
  <c r="CG350" i="76" s="1"/>
  <c r="EZ219" i="76"/>
  <c r="EZ350" i="76" s="1"/>
  <c r="AS219" i="76"/>
  <c r="AS350" i="76" s="1"/>
  <c r="CT219" i="76"/>
  <c r="CT350" i="76" s="1"/>
  <c r="AO219" i="76"/>
  <c r="AD203" i="76"/>
  <c r="AD334" i="76" s="1"/>
  <c r="DW203" i="76"/>
  <c r="DW334" i="76" s="1"/>
  <c r="BA203" i="76"/>
  <c r="BA334" i="76" s="1"/>
  <c r="FG203" i="76"/>
  <c r="FG334" i="76" s="1"/>
  <c r="CD203" i="76"/>
  <c r="CD334" i="76" s="1"/>
  <c r="FW219" i="76"/>
  <c r="FW350" i="76" s="1"/>
  <c r="DH219" i="76"/>
  <c r="DH350" i="76" s="1"/>
  <c r="GA219" i="76"/>
  <c r="GA350" i="76" s="1"/>
  <c r="DU219" i="76"/>
  <c r="DU350" i="76" s="1"/>
  <c r="BM219" i="76"/>
  <c r="BM350" i="76" s="1"/>
  <c r="BD203" i="76"/>
  <c r="BD334" i="76" s="1"/>
  <c r="CI203" i="76"/>
  <c r="CI334" i="76" s="1"/>
  <c r="M203" i="76"/>
  <c r="M334" i="76" s="1"/>
  <c r="DS203" i="76"/>
  <c r="DS334" i="76" s="1"/>
  <c r="AP203" i="76"/>
  <c r="AP334" i="76" s="1"/>
  <c r="BQ219" i="76"/>
  <c r="BQ350" i="76" s="1"/>
  <c r="FT219" i="76"/>
  <c r="FT350" i="76" s="1"/>
  <c r="BN219" i="76"/>
  <c r="BN350" i="76" s="1"/>
  <c r="EF219" i="76"/>
  <c r="EF350" i="76" s="1"/>
  <c r="M219" i="76"/>
  <c r="M350" i="76" s="1"/>
  <c r="DQ219" i="76"/>
  <c r="DQ350" i="76" s="1"/>
  <c r="BL203" i="76"/>
  <c r="BL334" i="76" s="1"/>
  <c r="FS203" i="76"/>
  <c r="FS334" i="76" s="1"/>
  <c r="CW203" i="76"/>
  <c r="CW334" i="76" s="1"/>
  <c r="AB203" i="76"/>
  <c r="AB334" i="76" s="1"/>
  <c r="DZ203" i="76"/>
  <c r="DZ334" i="76" s="1"/>
  <c r="AW203" i="76"/>
  <c r="AW334" i="76" s="1"/>
  <c r="EU219" i="76"/>
  <c r="EU350" i="76" s="1"/>
  <c r="AD219" i="76"/>
  <c r="AD350" i="76" s="1"/>
  <c r="CO219" i="76"/>
  <c r="CO350" i="76" s="1"/>
  <c r="FH219" i="76"/>
  <c r="FH350" i="76" s="1"/>
  <c r="AR219" i="76"/>
  <c r="AR350" i="76" s="1"/>
  <c r="EO219" i="76"/>
  <c r="EO350" i="76" s="1"/>
  <c r="CX203" i="76"/>
  <c r="CX334" i="76" s="1"/>
  <c r="FR203" i="76"/>
  <c r="FR334" i="76" s="1"/>
  <c r="FA203" i="76"/>
  <c r="FA334" i="76" s="1"/>
  <c r="CF203" i="76"/>
  <c r="CF334" i="76" s="1"/>
  <c r="K203" i="76"/>
  <c r="K334" i="76" s="1"/>
  <c r="DA203" i="76"/>
  <c r="DA334" i="76" s="1"/>
  <c r="EN224" i="76"/>
  <c r="EN355" i="76" s="1"/>
  <c r="EK224" i="76"/>
  <c r="EK355" i="76" s="1"/>
  <c r="AR224" i="76"/>
  <c r="AR355" i="76" s="1"/>
  <c r="FM224" i="76"/>
  <c r="FM355" i="76" s="1"/>
  <c r="BK224" i="76"/>
  <c r="BK355" i="76" s="1"/>
  <c r="AL224" i="76"/>
  <c r="AL355" i="76" s="1"/>
  <c r="EF192" i="76"/>
  <c r="EF323" i="76" s="1"/>
  <c r="CP192" i="76"/>
  <c r="CP323" i="76" s="1"/>
  <c r="DU192" i="76"/>
  <c r="DU323" i="76" s="1"/>
  <c r="DY192" i="76"/>
  <c r="DY323" i="76" s="1"/>
  <c r="GA192" i="76"/>
  <c r="GA323" i="76" s="1"/>
  <c r="BN190" i="76"/>
  <c r="BN321" i="76" s="1"/>
  <c r="DI190" i="76"/>
  <c r="DI321" i="76" s="1"/>
  <c r="Y190" i="76"/>
  <c r="Y321" i="76" s="1"/>
  <c r="FT190" i="76"/>
  <c r="FT321" i="76" s="1"/>
  <c r="FL219" i="76"/>
  <c r="FL350" i="76" s="1"/>
  <c r="AV219" i="76"/>
  <c r="AV350" i="76" s="1"/>
  <c r="DO219" i="76"/>
  <c r="DO350" i="76" s="1"/>
  <c r="FY219" i="76"/>
  <c r="FY350" i="76" s="1"/>
  <c r="BI219" i="76"/>
  <c r="BI350" i="76" s="1"/>
  <c r="I219" i="76"/>
  <c r="I350" i="76" s="1"/>
  <c r="CJ203" i="76"/>
  <c r="CJ334" i="76" s="1"/>
  <c r="CQ203" i="76"/>
  <c r="CQ334" i="76" s="1"/>
  <c r="U203" i="76"/>
  <c r="U334" i="76" s="1"/>
  <c r="EA203" i="76"/>
  <c r="EA334" i="76" s="1"/>
  <c r="AX203" i="76"/>
  <c r="AX334" i="76" s="1"/>
  <c r="CR219" i="76"/>
  <c r="CR350" i="76" s="1"/>
  <c r="EQ219" i="76"/>
  <c r="EQ350" i="76" s="1"/>
  <c r="AI219" i="76"/>
  <c r="AI350" i="76" s="1"/>
  <c r="CJ219" i="76"/>
  <c r="CJ350" i="76" s="1"/>
  <c r="AG219" i="76"/>
  <c r="AG350" i="76" s="1"/>
  <c r="DN203" i="76"/>
  <c r="DN334" i="76" s="1"/>
  <c r="BC203" i="76"/>
  <c r="BC334" i="76" s="1"/>
  <c r="FH203" i="76"/>
  <c r="FH334" i="76" s="1"/>
  <c r="CM203" i="76"/>
  <c r="CM334" i="76" s="1"/>
  <c r="J203" i="76"/>
  <c r="J334" i="76" s="1"/>
  <c r="AY219" i="76"/>
  <c r="AY350" i="76" s="1"/>
  <c r="EJ219" i="76"/>
  <c r="EJ350" i="76" s="1"/>
  <c r="AA219" i="76"/>
  <c r="AA350" i="76" s="1"/>
  <c r="CV219" i="76"/>
  <c r="CV350" i="76" s="1"/>
  <c r="EV219" i="76"/>
  <c r="EV350" i="76" s="1"/>
  <c r="CK219" i="76"/>
  <c r="CK350" i="76" s="1"/>
  <c r="CP203" i="76"/>
  <c r="CP334" i="76" s="1"/>
  <c r="EM203" i="76"/>
  <c r="EM334" i="76" s="1"/>
  <c r="BQ203" i="76"/>
  <c r="BQ334" i="76" s="1"/>
  <c r="FW203" i="76"/>
  <c r="FW334" i="76" s="1"/>
  <c r="CT203" i="76"/>
  <c r="CT334" i="76" s="1"/>
  <c r="Q203" i="76"/>
  <c r="Q334" i="76" s="1"/>
  <c r="EC219" i="76"/>
  <c r="EC350" i="76" s="1"/>
  <c r="FK219" i="76"/>
  <c r="FK350" i="76" s="1"/>
  <c r="BD219" i="76"/>
  <c r="BD350" i="76" s="1"/>
  <c r="DW219" i="76"/>
  <c r="DW350" i="76" s="1"/>
  <c r="FX219" i="76"/>
  <c r="FX350" i="76" s="1"/>
  <c r="FD203" i="76"/>
  <c r="FD334" i="76" s="1"/>
  <c r="AT203" i="76"/>
  <c r="AT334" i="76" s="1"/>
  <c r="DU203" i="76"/>
  <c r="DU334" i="76" s="1"/>
  <c r="AZ203" i="76"/>
  <c r="AZ334" i="76" s="1"/>
  <c r="EX203" i="76"/>
  <c r="EX334" i="76" s="1"/>
  <c r="BE224" i="76"/>
  <c r="BE355" i="76" s="1"/>
  <c r="ES224" i="76"/>
  <c r="ES355" i="76" s="1"/>
  <c r="EJ224" i="76"/>
  <c r="EJ355" i="76" s="1"/>
  <c r="CL224" i="76"/>
  <c r="CL355" i="76" s="1"/>
  <c r="H224" i="76"/>
  <c r="H355" i="76" s="1"/>
  <c r="ED224" i="76"/>
  <c r="ED355" i="76" s="1"/>
  <c r="AW192" i="76"/>
  <c r="AW323" i="76" s="1"/>
  <c r="G192" i="76"/>
  <c r="G323" i="76" s="1"/>
  <c r="FI192" i="76"/>
  <c r="FI323" i="76" s="1"/>
  <c r="AX192" i="76"/>
  <c r="AX323" i="76" s="1"/>
  <c r="DX192" i="76"/>
  <c r="DX323" i="76" s="1"/>
  <c r="FF190" i="76"/>
  <c r="FF321" i="76" s="1"/>
  <c r="I190" i="76"/>
  <c r="I321" i="76" s="1"/>
  <c r="CS190" i="76"/>
  <c r="CS321" i="76" s="1"/>
  <c r="AP224" i="76"/>
  <c r="AP355" i="76" s="1"/>
  <c r="CW224" i="76"/>
  <c r="CW355" i="76" s="1"/>
  <c r="DN224" i="76"/>
  <c r="DN355" i="76" s="1"/>
  <c r="FL224" i="76"/>
  <c r="FL355" i="76" s="1"/>
  <c r="AU224" i="76"/>
  <c r="AU355" i="76" s="1"/>
  <c r="AH192" i="76"/>
  <c r="AH323" i="76" s="1"/>
  <c r="FK192" i="76"/>
  <c r="FK323" i="76" s="1"/>
  <c r="BA192" i="76"/>
  <c r="BA323" i="76" s="1"/>
  <c r="BH192" i="76"/>
  <c r="BH323" i="76" s="1"/>
  <c r="DA192" i="76"/>
  <c r="DA323" i="76" s="1"/>
  <c r="AZ190" i="76"/>
  <c r="AZ321" i="76" s="1"/>
  <c r="CU190" i="76"/>
  <c r="CU321" i="76" s="1"/>
  <c r="EX190" i="76"/>
  <c r="EX321" i="76" s="1"/>
  <c r="EH224" i="76"/>
  <c r="EH355" i="76" s="1"/>
  <c r="CJ224" i="76"/>
  <c r="CJ355" i="76" s="1"/>
  <c r="CY224" i="76"/>
  <c r="CY355" i="76" s="1"/>
  <c r="FO224" i="76"/>
  <c r="FO355" i="76" s="1"/>
  <c r="CC224" i="76"/>
  <c r="CC355" i="76" s="1"/>
  <c r="BC224" i="76"/>
  <c r="BC355" i="76" s="1"/>
  <c r="DZ192" i="76"/>
  <c r="DZ323" i="76" s="1"/>
  <c r="CB192" i="76"/>
  <c r="CB323" i="76" s="1"/>
  <c r="F192" i="76"/>
  <c r="F323" i="76" s="1"/>
  <c r="EZ192" i="76"/>
  <c r="EZ323" i="76" s="1"/>
  <c r="BF192" i="76"/>
  <c r="BF323" i="76" s="1"/>
  <c r="DU190" i="76"/>
  <c r="DU321" i="76" s="1"/>
  <c r="AK190" i="76"/>
  <c r="AK321" i="76" s="1"/>
  <c r="FO190" i="76"/>
  <c r="FO321" i="76" s="1"/>
  <c r="DK190" i="76"/>
  <c r="DK321" i="76" s="1"/>
  <c r="DS224" i="76"/>
  <c r="DS355" i="76" s="1"/>
  <c r="BM224" i="76"/>
  <c r="BM355" i="76" s="1"/>
  <c r="FY224" i="76"/>
  <c r="FY355" i="76" s="1"/>
  <c r="ER224" i="76"/>
  <c r="ER355" i="76" s="1"/>
  <c r="BN224" i="76"/>
  <c r="BN355" i="76" s="1"/>
  <c r="E224" i="76"/>
  <c r="E355" i="76" s="1"/>
  <c r="DD192" i="76"/>
  <c r="DD323" i="76" s="1"/>
  <c r="BE192" i="76"/>
  <c r="BE323" i="76" s="1"/>
  <c r="FJ192" i="76"/>
  <c r="FJ323" i="76" s="1"/>
  <c r="EI192" i="76"/>
  <c r="EI323" i="76" s="1"/>
  <c r="BP192" i="76"/>
  <c r="BP323" i="76" s="1"/>
  <c r="EJ190" i="76"/>
  <c r="EJ321" i="76" s="1"/>
  <c r="FQ190" i="76"/>
  <c r="FQ321" i="76" s="1"/>
  <c r="CG190" i="76"/>
  <c r="CG321" i="76" s="1"/>
  <c r="AJ224" i="76"/>
  <c r="AJ355" i="76" s="1"/>
  <c r="FE224" i="76"/>
  <c r="FE355" i="76" s="1"/>
  <c r="AE224" i="76"/>
  <c r="AE355" i="76" s="1"/>
  <c r="BJ224" i="76"/>
  <c r="BJ355" i="76" s="1"/>
  <c r="FF224" i="76"/>
  <c r="FF355" i="76" s="1"/>
  <c r="CH192" i="76"/>
  <c r="CH323" i="76" s="1"/>
  <c r="CO192" i="76"/>
  <c r="CO323" i="76" s="1"/>
  <c r="EW192" i="76"/>
  <c r="EW323" i="76" s="1"/>
  <c r="CA192" i="76"/>
  <c r="CA323" i="76" s="1"/>
  <c r="EQ192" i="76"/>
  <c r="EQ323" i="76" s="1"/>
  <c r="FH192" i="76"/>
  <c r="FH323" i="76" s="1"/>
  <c r="P190" i="76"/>
  <c r="P321" i="76" s="1"/>
  <c r="EZ190" i="76"/>
  <c r="EZ321" i="76" s="1"/>
  <c r="EL190" i="76"/>
  <c r="EL321" i="76" s="1"/>
  <c r="FH190" i="76"/>
  <c r="FH321" i="76" s="1"/>
  <c r="N224" i="76"/>
  <c r="N355" i="76" s="1"/>
  <c r="EP224" i="76"/>
  <c r="EP355" i="76" s="1"/>
  <c r="CR224" i="76"/>
  <c r="CR355" i="76" s="1"/>
  <c r="EE224" i="76"/>
  <c r="EE355" i="76" s="1"/>
  <c r="EQ224" i="76"/>
  <c r="EQ355" i="76" s="1"/>
  <c r="BK192" i="76"/>
  <c r="BK323" i="76" s="1"/>
  <c r="M192" i="76"/>
  <c r="M323" i="76" s="1"/>
  <c r="EH192" i="76"/>
  <c r="EH323" i="76" s="1"/>
  <c r="BD192" i="76"/>
  <c r="BD323" i="76" s="1"/>
  <c r="BZ192" i="76"/>
  <c r="BZ323" i="76" s="1"/>
  <c r="FO192" i="76"/>
  <c r="FO323" i="76" s="1"/>
  <c r="X190" i="76"/>
  <c r="X321" i="76" s="1"/>
  <c r="EM190" i="76"/>
  <c r="EM321" i="76" s="1"/>
  <c r="BC190" i="76"/>
  <c r="BC321" i="76" s="1"/>
  <c r="T190" i="76"/>
  <c r="T321" i="76" s="1"/>
  <c r="DT190" i="76"/>
  <c r="DT321" i="76" s="1"/>
  <c r="EI171" i="76"/>
  <c r="EI302" i="76" s="1"/>
  <c r="EB171" i="76"/>
  <c r="EB302" i="76" s="1"/>
  <c r="FV171" i="76"/>
  <c r="FV302" i="76" s="1"/>
  <c r="DL171" i="76"/>
  <c r="DL302" i="76" s="1"/>
  <c r="BP171" i="76"/>
  <c r="BP302" i="76" s="1"/>
  <c r="DR256" i="76"/>
  <c r="DR387" i="76" s="1"/>
  <c r="T256" i="76"/>
  <c r="T387" i="76" s="1"/>
  <c r="J256" i="76"/>
  <c r="J387" i="76" s="1"/>
  <c r="AK256" i="76"/>
  <c r="AK387" i="76" s="1"/>
  <c r="EJ256" i="76"/>
  <c r="EJ387" i="76" s="1"/>
  <c r="DW256" i="76"/>
  <c r="DW387" i="76" s="1"/>
  <c r="FE256" i="76"/>
  <c r="FE387" i="76" s="1"/>
  <c r="X256" i="76"/>
  <c r="X387" i="76" s="1"/>
  <c r="Q256" i="76"/>
  <c r="Q387" i="76" s="1"/>
  <c r="AL256" i="76"/>
  <c r="AL387" i="76" s="1"/>
  <c r="EW256" i="76"/>
  <c r="EW387" i="76" s="1"/>
  <c r="BL256" i="76"/>
  <c r="BL387" i="76" s="1"/>
  <c r="DV256" i="76"/>
  <c r="DV387" i="76" s="1"/>
  <c r="EY256" i="76"/>
  <c r="EY387" i="76" s="1"/>
  <c r="EX256" i="76"/>
  <c r="EX387" i="76" s="1"/>
  <c r="FZ256" i="76"/>
  <c r="FZ387" i="76" s="1"/>
  <c r="BH256" i="76"/>
  <c r="BH387" i="76" s="1"/>
  <c r="CK256" i="76"/>
  <c r="CK387" i="76" s="1"/>
  <c r="DB256" i="76"/>
  <c r="DB387" i="76" s="1"/>
  <c r="CX256" i="76"/>
  <c r="CX387" i="76" s="1"/>
  <c r="DZ256" i="76"/>
  <c r="DZ387" i="76" s="1"/>
  <c r="FK256" i="76"/>
  <c r="FK387" i="76" s="1"/>
  <c r="AU256" i="76"/>
  <c r="AU387" i="76" s="1"/>
  <c r="AO256" i="76"/>
  <c r="DN256" i="76"/>
  <c r="DN387" i="76" s="1"/>
  <c r="L256" i="76"/>
  <c r="L387" i="76" s="1"/>
  <c r="EU256" i="76"/>
  <c r="EU387" i="76" s="1"/>
  <c r="CQ256" i="76"/>
  <c r="CQ387" i="76" s="1"/>
  <c r="Z256" i="76"/>
  <c r="Z387" i="76" s="1"/>
  <c r="V256" i="76"/>
  <c r="V387" i="76" s="1"/>
  <c r="FT256" i="76"/>
  <c r="FT387" i="76" s="1"/>
  <c r="EL256" i="76"/>
  <c r="EL387" i="76" s="1"/>
  <c r="FL256" i="76"/>
  <c r="FL387" i="76" s="1"/>
  <c r="AD256" i="76"/>
  <c r="AD387" i="76" s="1"/>
  <c r="CF256" i="76"/>
  <c r="CF387" i="76" s="1"/>
  <c r="K256" i="76"/>
  <c r="K387" i="76" s="1"/>
  <c r="CC256" i="76"/>
  <c r="CC387" i="76" s="1"/>
  <c r="ES256" i="76"/>
  <c r="ES387" i="76" s="1"/>
  <c r="BB256" i="76"/>
  <c r="BB387" i="76" s="1"/>
  <c r="DM256" i="76"/>
  <c r="DM387" i="76" s="1"/>
  <c r="GA256" i="76"/>
  <c r="GA387" i="76" s="1"/>
  <c r="BJ256" i="76"/>
  <c r="BJ387" i="76" s="1"/>
  <c r="DK256" i="76"/>
  <c r="DK387" i="76" s="1"/>
  <c r="AJ256" i="76"/>
  <c r="AJ387" i="76" s="1"/>
  <c r="AI256" i="76"/>
  <c r="AI387" i="76" s="1"/>
  <c r="DG256" i="76"/>
  <c r="DG387" i="76" s="1"/>
  <c r="DU256" i="76"/>
  <c r="DU387" i="76" s="1"/>
  <c r="DL256" i="76"/>
  <c r="DL387" i="76" s="1"/>
  <c r="CH256" i="76"/>
  <c r="CH387" i="76" s="1"/>
  <c r="P256" i="76"/>
  <c r="P387" i="76" s="1"/>
  <c r="BZ256" i="76"/>
  <c r="BZ387" i="76" s="1"/>
  <c r="EB256" i="76"/>
  <c r="EB387" i="76" s="1"/>
  <c r="N256" i="76"/>
  <c r="N387" i="76" s="1"/>
  <c r="R256" i="76"/>
  <c r="R387" i="76" s="1"/>
  <c r="AT256" i="76"/>
  <c r="AT387" i="76" s="1"/>
  <c r="DJ256" i="76"/>
  <c r="DJ387" i="76" s="1"/>
  <c r="AZ256" i="76"/>
  <c r="AZ387" i="76" s="1"/>
  <c r="CR256" i="76"/>
  <c r="CR387" i="76" s="1"/>
  <c r="DC256" i="76"/>
  <c r="DC387" i="76" s="1"/>
  <c r="AC256" i="76"/>
  <c r="AC387" i="76" s="1"/>
  <c r="AS256" i="76"/>
  <c r="AS387" i="76" s="1"/>
  <c r="EQ256" i="76"/>
  <c r="EQ387" i="76" s="1"/>
  <c r="H256" i="76"/>
  <c r="H387" i="76" s="1"/>
  <c r="FJ256" i="76"/>
  <c r="FJ387" i="76" s="1"/>
  <c r="FC256" i="76"/>
  <c r="FC387" i="76" s="1"/>
  <c r="DY256" i="76"/>
  <c r="DY387" i="76" s="1"/>
  <c r="DX256" i="76"/>
  <c r="DX387" i="76" s="1"/>
  <c r="D256" i="76"/>
  <c r="D387" i="76" s="1"/>
  <c r="BA256" i="76"/>
  <c r="BA387" i="76" s="1"/>
  <c r="EF256" i="76"/>
  <c r="EF387" i="76" s="1"/>
  <c r="AH256" i="76"/>
  <c r="AH387" i="76" s="1"/>
  <c r="DE256" i="76"/>
  <c r="DE387" i="76" s="1"/>
  <c r="F256" i="76"/>
  <c r="F387" i="76" s="1"/>
  <c r="BK256" i="76"/>
  <c r="BK387" i="76" s="1"/>
  <c r="CS256" i="76"/>
  <c r="CS387" i="76" s="1"/>
  <c r="CM256" i="76"/>
  <c r="CM387" i="76" s="1"/>
  <c r="DH256" i="76"/>
  <c r="DH387" i="76" s="1"/>
  <c r="CY256" i="76"/>
  <c r="CY387" i="76" s="1"/>
  <c r="FB256" i="76"/>
  <c r="FB387" i="76" s="1"/>
  <c r="BE256" i="76"/>
  <c r="BE387" i="76" s="1"/>
  <c r="CU256" i="76"/>
  <c r="CU387" i="76" s="1"/>
  <c r="EA256" i="76"/>
  <c r="EA387" i="76" s="1"/>
  <c r="CI256" i="76"/>
  <c r="CI387" i="76" s="1"/>
  <c r="U256" i="76"/>
  <c r="U387" i="76" s="1"/>
  <c r="FI256" i="76"/>
  <c r="FI387" i="76" s="1"/>
  <c r="AF256" i="76"/>
  <c r="AF387" i="76" s="1"/>
  <c r="EM256" i="76"/>
  <c r="EM387" i="76" s="1"/>
  <c r="ED256" i="76"/>
  <c r="ED387" i="76" s="1"/>
  <c r="FF256" i="76"/>
  <c r="FF387" i="76" s="1"/>
  <c r="CE256" i="76"/>
  <c r="CE387" i="76" s="1"/>
  <c r="EP256" i="76"/>
  <c r="EP387" i="76" s="1"/>
  <c r="BY256" i="76"/>
  <c r="BY387" i="76" s="1"/>
  <c r="BI256" i="76"/>
  <c r="BI387" i="76" s="1"/>
  <c r="CB256" i="76"/>
  <c r="CB387" i="76" s="1"/>
  <c r="FM256" i="76"/>
  <c r="FM387" i="76" s="1"/>
  <c r="ET256" i="76"/>
  <c r="ET387" i="76" s="1"/>
  <c r="CO256" i="76"/>
  <c r="CO387" i="76" s="1"/>
  <c r="GB256" i="76"/>
  <c r="GB387" i="76" s="1"/>
  <c r="EC256" i="76"/>
  <c r="EC387" i="76" s="1"/>
  <c r="FY256" i="76"/>
  <c r="FY387" i="76" s="1"/>
  <c r="AR256" i="76"/>
  <c r="AR387" i="76" s="1"/>
  <c r="DO256" i="76"/>
  <c r="DO387" i="76" s="1"/>
  <c r="BQ256" i="76"/>
  <c r="BQ387" i="76" s="1"/>
  <c r="AP256" i="76"/>
  <c r="AP387" i="76" s="1"/>
  <c r="FG256" i="76"/>
  <c r="FG387" i="76" s="1"/>
  <c r="DS256" i="76"/>
  <c r="DS387" i="76" s="1"/>
  <c r="FU256" i="76"/>
  <c r="FU387" i="76" s="1"/>
  <c r="AN256" i="76"/>
  <c r="AN387" i="76" s="1"/>
  <c r="CV256" i="76"/>
  <c r="CV387" i="76" s="1"/>
  <c r="AE256" i="76"/>
  <c r="AE387" i="76" s="1"/>
  <c r="CP256" i="76"/>
  <c r="CP387" i="76" s="1"/>
  <c r="ER256" i="76"/>
  <c r="ER387" i="76" s="1"/>
  <c r="I256" i="76"/>
  <c r="I387" i="76" s="1"/>
  <c r="FP256" i="76"/>
  <c r="FP387" i="76" s="1"/>
  <c r="G221" i="76"/>
  <c r="G352" i="76" s="1"/>
  <c r="CB221" i="76"/>
  <c r="CB352" i="76" s="1"/>
  <c r="EW221" i="76"/>
  <c r="EW352" i="76" s="1"/>
  <c r="BG221" i="76"/>
  <c r="BG352" i="76" s="1"/>
  <c r="EB221" i="76"/>
  <c r="EB352" i="76" s="1"/>
  <c r="ED221" i="76"/>
  <c r="ED352" i="76" s="1"/>
  <c r="EM221" i="76"/>
  <c r="EM352" i="76" s="1"/>
  <c r="AG221" i="76"/>
  <c r="AG352" i="76" s="1"/>
  <c r="DJ221" i="76"/>
  <c r="DJ352" i="76" s="1"/>
  <c r="L221" i="76"/>
  <c r="L352" i="76" s="1"/>
  <c r="CG221" i="76"/>
  <c r="CG352" i="76" s="1"/>
  <c r="DN221" i="76"/>
  <c r="DN352" i="76" s="1"/>
  <c r="W221" i="76"/>
  <c r="W352" i="76" s="1"/>
  <c r="CR221" i="76"/>
  <c r="CR352" i="76" s="1"/>
  <c r="FM221" i="76"/>
  <c r="FM352" i="76" s="1"/>
  <c r="ER221" i="76"/>
  <c r="ER352" i="76" s="1"/>
  <c r="BZ221" i="76"/>
  <c r="BZ352" i="76" s="1"/>
  <c r="AM221" i="76"/>
  <c r="AM352" i="76" s="1"/>
  <c r="DH221" i="76"/>
  <c r="DH352" i="76" s="1"/>
  <c r="J221" i="76"/>
  <c r="J352" i="76" s="1"/>
  <c r="CM221" i="76"/>
  <c r="CM352" i="76" s="1"/>
  <c r="FH221" i="76"/>
  <c r="FH352" i="76" s="1"/>
  <c r="V221" i="76"/>
  <c r="V352" i="76" s="1"/>
  <c r="EN221" i="76"/>
  <c r="EN352" i="76" s="1"/>
  <c r="AP221" i="76"/>
  <c r="AP352" i="76" s="1"/>
  <c r="DS221" i="76"/>
  <c r="DS352" i="76" s="1"/>
  <c r="M221" i="76"/>
  <c r="M352" i="76" s="1"/>
  <c r="CP221" i="76"/>
  <c r="CP352" i="76" s="1"/>
  <c r="X221" i="76"/>
  <c r="X352" i="76" s="1"/>
  <c r="CS221" i="76"/>
  <c r="CS352" i="76" s="1"/>
  <c r="FV221" i="76"/>
  <c r="FV352" i="76" s="1"/>
  <c r="ES221" i="76"/>
  <c r="ES352" i="76" s="1"/>
  <c r="CI221" i="76"/>
  <c r="CI352" i="76" s="1"/>
  <c r="FD221" i="76"/>
  <c r="FD352" i="76" s="1"/>
  <c r="BF221" i="76"/>
  <c r="BF352" i="76" s="1"/>
  <c r="EI221" i="76"/>
  <c r="EI352" i="76" s="1"/>
  <c r="AC221" i="76"/>
  <c r="AC352" i="76" s="1"/>
  <c r="AL221" i="76"/>
  <c r="AL352" i="76" s="1"/>
  <c r="CY221" i="76"/>
  <c r="CY352" i="76" s="1"/>
  <c r="FT221" i="76"/>
  <c r="FT352" i="76" s="1"/>
  <c r="EY221" i="76"/>
  <c r="EY352" i="76" s="1"/>
  <c r="AS221" i="76"/>
  <c r="AS352" i="76" s="1"/>
  <c r="FJ221" i="76"/>
  <c r="FJ352" i="76" s="1"/>
  <c r="BD221" i="76"/>
  <c r="BD352" i="76" s="1"/>
  <c r="DY221" i="76"/>
  <c r="DY352" i="76" s="1"/>
  <c r="AI221" i="76"/>
  <c r="AI352" i="76" s="1"/>
  <c r="DD221" i="76"/>
  <c r="DD352" i="76" s="1"/>
  <c r="FY221" i="76"/>
  <c r="FY352" i="76" s="1"/>
  <c r="DO221" i="76"/>
  <c r="DO352" i="76" s="1"/>
  <c r="I221" i="76"/>
  <c r="I352" i="76" s="1"/>
  <c r="CL221" i="76"/>
  <c r="CL352" i="76" s="1"/>
  <c r="FO221" i="76"/>
  <c r="FO352" i="76" s="1"/>
  <c r="BI221" i="76"/>
  <c r="BI352" i="76" s="1"/>
  <c r="DF221" i="76"/>
  <c r="DF352" i="76" s="1"/>
  <c r="EO221" i="76"/>
  <c r="EO352" i="76" s="1"/>
  <c r="AY221" i="76"/>
  <c r="AY352" i="76" s="1"/>
  <c r="DT221" i="76"/>
  <c r="DT352" i="76" s="1"/>
  <c r="EE221" i="76"/>
  <c r="EE352" i="76" s="1"/>
  <c r="Y221" i="76"/>
  <c r="Y352" i="76" s="1"/>
  <c r="DB221" i="76"/>
  <c r="DB352" i="76" s="1"/>
  <c r="D221" i="76"/>
  <c r="D352" i="76" s="1"/>
  <c r="BY221" i="76"/>
  <c r="BY352" i="76" s="1"/>
  <c r="BB221" i="76"/>
  <c r="BB352" i="76" s="1"/>
  <c r="O221" i="76"/>
  <c r="O352" i="76" s="1"/>
  <c r="CJ221" i="76"/>
  <c r="CJ352" i="76" s="1"/>
  <c r="FE221" i="76"/>
  <c r="FE352" i="76" s="1"/>
  <c r="BO221" i="76"/>
  <c r="BO352" i="76" s="1"/>
  <c r="EJ221" i="76"/>
  <c r="EJ352" i="76" s="1"/>
  <c r="N221" i="76"/>
  <c r="N352" i="76" s="1"/>
  <c r="EU221" i="76"/>
  <c r="EU352" i="76" s="1"/>
  <c r="AO221" i="76"/>
  <c r="DR221" i="76"/>
  <c r="DR352" i="76" s="1"/>
  <c r="T221" i="76"/>
  <c r="T352" i="76" s="1"/>
  <c r="CO221" i="76"/>
  <c r="CO352" i="76" s="1"/>
  <c r="FZ221" i="76"/>
  <c r="FZ352" i="76" s="1"/>
  <c r="AE221" i="76"/>
  <c r="AE352" i="76" s="1"/>
  <c r="CZ221" i="76"/>
  <c r="CZ352" i="76" s="1"/>
  <c r="FU221" i="76"/>
  <c r="FU352" i="76" s="1"/>
  <c r="CE221" i="76"/>
  <c r="CE352" i="76" s="1"/>
  <c r="EZ221" i="76"/>
  <c r="EZ352" i="76" s="1"/>
  <c r="EL221" i="76"/>
  <c r="EL352" i="76" s="1"/>
  <c r="FK221" i="76"/>
  <c r="FK352" i="76" s="1"/>
  <c r="BE221" i="76"/>
  <c r="BE352" i="76" s="1"/>
  <c r="EH221" i="76"/>
  <c r="EH352" i="76" s="1"/>
  <c r="AJ221" i="76"/>
  <c r="AJ352" i="76" s="1"/>
  <c r="DE221" i="76"/>
  <c r="DE352" i="76" s="1"/>
  <c r="BJ221" i="76"/>
  <c r="BJ352" i="76" s="1"/>
  <c r="AU221" i="76"/>
  <c r="AU352" i="76" s="1"/>
  <c r="DP221" i="76"/>
  <c r="DP352" i="76" s="1"/>
  <c r="R221" i="76"/>
  <c r="R352" i="76" s="1"/>
  <c r="CU221" i="76"/>
  <c r="CU352" i="76" s="1"/>
  <c r="FP221" i="76"/>
  <c r="FP352" i="76" s="1"/>
  <c r="CH221" i="76"/>
  <c r="CH352" i="76" s="1"/>
  <c r="GA221" i="76"/>
  <c r="GA352" i="76" s="1"/>
  <c r="EX221" i="76"/>
  <c r="EX352" i="76" s="1"/>
  <c r="AZ221" i="76"/>
  <c r="AZ352" i="76" s="1"/>
  <c r="DU221" i="76"/>
  <c r="DU352" i="76" s="1"/>
  <c r="BK221" i="76"/>
  <c r="BK352" i="76" s="1"/>
  <c r="EF221" i="76"/>
  <c r="EF352" i="76" s="1"/>
  <c r="AH221" i="76"/>
  <c r="AH352" i="76" s="1"/>
  <c r="DK221" i="76"/>
  <c r="DK352" i="76" s="1"/>
  <c r="E221" i="76"/>
  <c r="E352" i="76" s="1"/>
  <c r="AD221" i="76"/>
  <c r="AD352" i="76" s="1"/>
  <c r="P221" i="76"/>
  <c r="P352" i="76" s="1"/>
  <c r="CK221" i="76"/>
  <c r="CK352" i="76" s="1"/>
  <c r="FN221" i="76"/>
  <c r="FN352" i="76" s="1"/>
  <c r="BP221" i="76"/>
  <c r="BP352" i="76" s="1"/>
  <c r="EK221" i="76"/>
  <c r="EK352" i="76" s="1"/>
  <c r="CU217" i="76"/>
  <c r="CU348" i="76" s="1"/>
  <c r="EF217" i="76"/>
  <c r="EF348" i="76" s="1"/>
  <c r="AZ217" i="76"/>
  <c r="AZ348" i="76" s="1"/>
  <c r="CE217" i="76"/>
  <c r="CE348" i="76" s="1"/>
  <c r="BL217" i="76"/>
  <c r="BL348" i="76" s="1"/>
  <c r="FG217" i="76"/>
  <c r="FG348" i="76" s="1"/>
  <c r="AQ217" i="76"/>
  <c r="AQ348" i="76" s="1"/>
  <c r="CR217" i="76"/>
  <c r="CR348" i="76" s="1"/>
  <c r="L217" i="76"/>
  <c r="L348" i="76" s="1"/>
  <c r="CB217" i="76"/>
  <c r="CB348" i="76" s="1"/>
  <c r="FW217" i="76"/>
  <c r="FW348" i="76" s="1"/>
  <c r="X217" i="76"/>
  <c r="X348" i="76" s="1"/>
  <c r="DS217" i="76"/>
  <c r="DS348" i="76" s="1"/>
  <c r="FX217" i="76"/>
  <c r="FX348" i="76" s="1"/>
  <c r="EE217" i="76"/>
  <c r="EE348" i="76" s="1"/>
  <c r="BY217" i="76"/>
  <c r="BY348" i="76" s="1"/>
  <c r="AX217" i="76"/>
  <c r="AX348" i="76" s="1"/>
  <c r="CF217" i="76"/>
  <c r="CF348" i="76" s="1"/>
  <c r="FJ217" i="76"/>
  <c r="FJ348" i="76" s="1"/>
  <c r="CL217" i="76"/>
  <c r="CL348" i="76" s="1"/>
  <c r="AW217" i="76"/>
  <c r="AW348" i="76" s="1"/>
  <c r="EL217" i="76"/>
  <c r="EL348" i="76" s="1"/>
  <c r="AP217" i="76"/>
  <c r="AP348" i="76" s="1"/>
  <c r="FQ217" i="76"/>
  <c r="FQ348" i="76" s="1"/>
  <c r="FI217" i="76"/>
  <c r="FI348" i="76" s="1"/>
  <c r="DX217" i="76"/>
  <c r="DX348" i="76" s="1"/>
  <c r="AR217" i="76"/>
  <c r="AR348" i="76" s="1"/>
  <c r="H217" i="76"/>
  <c r="H348" i="76" s="1"/>
  <c r="DC217" i="76"/>
  <c r="DC348" i="76" s="1"/>
  <c r="DH217" i="76"/>
  <c r="DH348" i="76" s="1"/>
  <c r="AB217" i="76"/>
  <c r="AB348" i="76" s="1"/>
  <c r="BD217" i="76"/>
  <c r="BD348" i="76" s="1"/>
  <c r="EY217" i="76"/>
  <c r="EY348" i="76" s="1"/>
  <c r="AD217" i="76"/>
  <c r="AD348" i="76" s="1"/>
  <c r="I217" i="76"/>
  <c r="I348" i="76" s="1"/>
  <c r="EK217" i="76"/>
  <c r="EK348" i="76" s="1"/>
  <c r="DJ217" i="76"/>
  <c r="DJ348" i="76" s="1"/>
  <c r="DT217" i="76"/>
  <c r="DT348" i="76" s="1"/>
  <c r="W217" i="76"/>
  <c r="W348" i="76" s="1"/>
  <c r="EX217" i="76"/>
  <c r="EX348" i="76" s="1"/>
  <c r="DI217" i="76"/>
  <c r="DI348" i="76" s="1"/>
  <c r="CV217" i="76"/>
  <c r="CV348" i="76" s="1"/>
  <c r="FR217" i="76"/>
  <c r="FR348" i="76" s="1"/>
  <c r="DB217" i="76"/>
  <c r="DB348" i="76" s="1"/>
  <c r="BM217" i="76"/>
  <c r="BM348" i="76" s="1"/>
  <c r="DD217" i="76"/>
  <c r="DD348" i="76" s="1"/>
  <c r="FZ217" i="76"/>
  <c r="FZ348" i="76" s="1"/>
  <c r="DR217" i="76"/>
  <c r="DR348" i="76" s="1"/>
  <c r="CC217" i="76"/>
  <c r="CC348" i="76" s="1"/>
  <c r="FD217" i="76"/>
  <c r="FD348" i="76" s="1"/>
  <c r="AN217" i="76"/>
  <c r="AN348" i="76" s="1"/>
  <c r="EI217" i="76"/>
  <c r="EI348" i="76" s="1"/>
  <c r="EN217" i="76"/>
  <c r="EN348" i="76" s="1"/>
  <c r="BH217" i="76"/>
  <c r="BH348" i="76" s="1"/>
  <c r="CJ217" i="76"/>
  <c r="CJ348" i="76" s="1"/>
  <c r="D217" i="76"/>
  <c r="D348" i="76" s="1"/>
  <c r="BJ217" i="76"/>
  <c r="BJ348" i="76" s="1"/>
  <c r="O217" i="76"/>
  <c r="O348" i="76" s="1"/>
  <c r="FT217" i="76"/>
  <c r="FT348" i="76" s="1"/>
  <c r="EZ217" i="76"/>
  <c r="EZ348" i="76" s="1"/>
  <c r="CI217" i="76"/>
  <c r="CI348" i="76" s="1"/>
  <c r="AC217" i="76"/>
  <c r="AC348" i="76" s="1"/>
  <c r="FS217" i="76"/>
  <c r="FS348" i="76" s="1"/>
  <c r="EB217" i="76"/>
  <c r="EB348" i="76" s="1"/>
  <c r="AM217" i="76"/>
  <c r="AM348" i="76" s="1"/>
  <c r="FM217" i="76"/>
  <c r="FM348" i="76" s="1"/>
  <c r="DY217" i="76"/>
  <c r="DY348" i="76" s="1"/>
  <c r="EJ217" i="76"/>
  <c r="EJ348" i="76" s="1"/>
  <c r="BC217" i="76"/>
  <c r="BC348" i="76" s="1"/>
  <c r="GA217" i="76"/>
  <c r="GA348" i="76" s="1"/>
  <c r="EO217" i="76"/>
  <c r="EO348" i="76" s="1"/>
  <c r="AI217" i="76"/>
  <c r="AI348" i="76" s="1"/>
  <c r="CG256" i="76"/>
  <c r="CG387" i="76" s="1"/>
  <c r="BN256" i="76"/>
  <c r="BN387" i="76" s="1"/>
  <c r="FQ256" i="76"/>
  <c r="FQ387" i="76" s="1"/>
  <c r="AG256" i="76"/>
  <c r="AG387" i="76" s="1"/>
  <c r="AA221" i="76"/>
  <c r="AA352" i="76" s="1"/>
  <c r="FO256" i="76"/>
  <c r="FO387" i="76" s="1"/>
  <c r="DH171" i="76"/>
  <c r="DH302" i="76" s="1"/>
  <c r="AV256" i="76"/>
  <c r="AV387" i="76" s="1"/>
  <c r="DA256" i="76"/>
  <c r="DA387" i="76" s="1"/>
  <c r="DD256" i="76"/>
  <c r="DD387" i="76" s="1"/>
  <c r="FB221" i="76"/>
  <c r="FB352" i="76" s="1"/>
  <c r="CD221" i="76"/>
  <c r="CD352" i="76" s="1"/>
  <c r="E256" i="76"/>
  <c r="E387" i="76" s="1"/>
  <c r="EN256" i="76"/>
  <c r="EN387" i="76" s="1"/>
  <c r="BO217" i="76"/>
  <c r="BO348" i="76" s="1"/>
  <c r="DQ221" i="76"/>
  <c r="DQ352" i="76" s="1"/>
  <c r="DF256" i="76"/>
  <c r="DF387" i="76" s="1"/>
  <c r="AV221" i="76"/>
  <c r="AV352" i="76" s="1"/>
  <c r="O256" i="76"/>
  <c r="O387" i="76" s="1"/>
  <c r="U221" i="76"/>
  <c r="U352" i="76" s="1"/>
  <c r="GB221" i="76"/>
  <c r="GB352" i="76" s="1"/>
  <c r="AB256" i="76"/>
  <c r="AB387" i="76" s="1"/>
  <c r="Y256" i="76"/>
  <c r="Y387" i="76" s="1"/>
  <c r="FD256" i="76"/>
  <c r="FD387" i="76" s="1"/>
  <c r="EZ256" i="76"/>
  <c r="EZ387" i="76" s="1"/>
  <c r="EH256" i="76"/>
  <c r="EH387" i="76" s="1"/>
  <c r="DI256" i="76"/>
  <c r="DI387" i="76" s="1"/>
  <c r="EO256" i="76"/>
  <c r="EO387" i="76" s="1"/>
  <c r="R216" i="76"/>
  <c r="R347" i="76" s="1"/>
  <c r="ES216" i="76"/>
  <c r="ES347" i="76" s="1"/>
  <c r="DY216" i="76"/>
  <c r="DY347" i="76" s="1"/>
  <c r="CI216" i="76"/>
  <c r="CI347" i="76" s="1"/>
  <c r="AF242" i="76"/>
  <c r="AF373" i="76" s="1"/>
  <c r="FW242" i="76"/>
  <c r="FW373" i="76" s="1"/>
  <c r="ED242" i="76"/>
  <c r="ED373" i="76" s="1"/>
  <c r="CF242" i="76"/>
  <c r="CF373" i="76" s="1"/>
  <c r="N242" i="76"/>
  <c r="N373" i="76" s="1"/>
  <c r="GB242" i="76"/>
  <c r="GB373" i="76" s="1"/>
  <c r="AE242" i="76"/>
  <c r="AE373" i="76" s="1"/>
  <c r="FK242" i="76"/>
  <c r="FK373" i="76" s="1"/>
  <c r="DR242" i="76"/>
  <c r="DR373" i="76" s="1"/>
  <c r="FE242" i="76"/>
  <c r="FE373" i="76" s="1"/>
  <c r="CU242" i="76"/>
  <c r="CU373" i="76" s="1"/>
  <c r="R242" i="76"/>
  <c r="R373" i="76" s="1"/>
  <c r="FA242" i="76"/>
  <c r="FA373" i="76" s="1"/>
  <c r="DG242" i="76"/>
  <c r="DG373" i="76" s="1"/>
  <c r="EW242" i="76"/>
  <c r="EW373" i="76" s="1"/>
  <c r="FQ242" i="76"/>
  <c r="FQ373" i="76" s="1"/>
  <c r="ES242" i="76"/>
  <c r="ES373" i="76" s="1"/>
  <c r="BI242" i="76"/>
  <c r="BI373" i="76" s="1"/>
  <c r="J242" i="76"/>
  <c r="J373" i="76" s="1"/>
  <c r="CC242" i="76"/>
  <c r="CC373" i="76" s="1"/>
  <c r="FO242" i="76"/>
  <c r="FO373" i="76" s="1"/>
  <c r="EF242" i="76"/>
  <c r="EF373" i="76" s="1"/>
  <c r="AV242" i="76"/>
  <c r="AV373" i="76" s="1"/>
  <c r="AZ242" i="76"/>
  <c r="AZ373" i="76" s="1"/>
  <c r="CJ242" i="76"/>
  <c r="CJ373" i="76" s="1"/>
  <c r="FN242" i="76"/>
  <c r="FN373" i="76" s="1"/>
  <c r="DU242" i="76"/>
  <c r="DU373" i="76" s="1"/>
  <c r="CA242" i="76"/>
  <c r="CA373" i="76" s="1"/>
  <c r="CS242" i="76"/>
  <c r="CS373" i="76" s="1"/>
  <c r="GA242" i="76"/>
  <c r="GA373" i="76" s="1"/>
  <c r="FC242" i="76"/>
  <c r="FC373" i="76" s="1"/>
  <c r="DJ242" i="76"/>
  <c r="DJ373" i="76" s="1"/>
  <c r="BQ242" i="76"/>
  <c r="BQ373" i="76" s="1"/>
  <c r="DQ242" i="76"/>
  <c r="DQ373" i="76" s="1"/>
  <c r="DZ242" i="76"/>
  <c r="DZ373" i="76" s="1"/>
  <c r="BK242" i="76"/>
  <c r="BK373" i="76" s="1"/>
  <c r="M242" i="76"/>
  <c r="M373" i="76" s="1"/>
  <c r="EZ242" i="76"/>
  <c r="EZ373" i="76" s="1"/>
  <c r="AW242" i="76"/>
  <c r="AW373" i="76" s="1"/>
  <c r="BO242" i="76"/>
  <c r="BO373" i="76" s="1"/>
  <c r="DX242" i="76"/>
  <c r="DX373" i="76" s="1"/>
  <c r="AY242" i="76"/>
  <c r="AY373" i="76" s="1"/>
  <c r="FS242" i="76"/>
  <c r="FS373" i="76" s="1"/>
  <c r="T242" i="76"/>
  <c r="T373" i="76" s="1"/>
  <c r="EU242" i="76"/>
  <c r="EU373" i="76" s="1"/>
  <c r="DW242" i="76"/>
  <c r="DW373" i="76" s="1"/>
  <c r="CD242" i="76"/>
  <c r="CD373" i="76" s="1"/>
  <c r="FP242" i="76"/>
  <c r="FP373" i="76" s="1"/>
  <c r="BM242" i="76"/>
  <c r="BM373" i="76" s="1"/>
  <c r="EK242" i="76"/>
  <c r="EK373" i="76" s="1"/>
  <c r="DM242" i="76"/>
  <c r="DM373" i="76" s="1"/>
  <c r="W242" i="76"/>
  <c r="W373" i="76" s="1"/>
  <c r="CK242" i="76"/>
  <c r="CK373" i="76" s="1"/>
  <c r="AS242" i="76"/>
  <c r="AS373" i="76" s="1"/>
  <c r="P242" i="76"/>
  <c r="P373" i="76" s="1"/>
  <c r="EN242" i="76"/>
  <c r="EN373" i="76" s="1"/>
  <c r="DT242" i="76"/>
  <c r="DT373" i="76" s="1"/>
  <c r="Q242" i="76"/>
  <c r="Q373" i="76" s="1"/>
  <c r="AT242" i="76"/>
  <c r="AT373" i="76" s="1"/>
  <c r="FV242" i="76"/>
  <c r="FV373" i="76" s="1"/>
  <c r="EC242" i="76"/>
  <c r="EC373" i="76" s="1"/>
  <c r="FM242" i="76"/>
  <c r="FM373" i="76" s="1"/>
  <c r="CG242" i="76"/>
  <c r="CG373" i="76" s="1"/>
  <c r="EJ242" i="76"/>
  <c r="EJ373" i="76" s="1"/>
  <c r="AG242" i="76"/>
  <c r="AG373" i="76" s="1"/>
  <c r="CT242" i="76"/>
  <c r="CT373" i="76" s="1"/>
  <c r="Z242" i="76"/>
  <c r="Z373" i="76" s="1"/>
  <c r="FH242" i="76"/>
  <c r="FH373" i="76" s="1"/>
  <c r="Y242" i="76"/>
  <c r="Y373" i="76" s="1"/>
  <c r="FZ242" i="76"/>
  <c r="FZ373" i="76" s="1"/>
  <c r="EQ242" i="76"/>
  <c r="EQ373" i="76" s="1"/>
  <c r="CX242" i="76"/>
  <c r="CX373" i="76" s="1"/>
  <c r="CN242" i="76"/>
  <c r="CN373" i="76" s="1"/>
  <c r="V242" i="76"/>
  <c r="V373" i="76" s="1"/>
  <c r="FR242" i="76"/>
  <c r="FR373" i="76" s="1"/>
  <c r="FY242" i="76"/>
  <c r="FY373" i="76" s="1"/>
  <c r="EE242" i="76"/>
  <c r="EE373" i="76" s="1"/>
  <c r="CL242" i="76"/>
  <c r="CL373" i="76" s="1"/>
  <c r="EG242" i="76"/>
  <c r="EG373" i="76" s="1"/>
  <c r="BN242" i="76"/>
  <c r="BN373" i="76" s="1"/>
  <c r="FL242" i="76"/>
  <c r="FL373" i="76" s="1"/>
  <c r="DS242" i="76"/>
  <c r="DS373" i="76" s="1"/>
  <c r="DD242" i="76"/>
  <c r="DD373" i="76" s="1"/>
  <c r="AL242" i="76"/>
  <c r="AL373" i="76" s="1"/>
  <c r="BC242" i="76"/>
  <c r="BC373" i="76" s="1"/>
  <c r="AC242" i="76"/>
  <c r="AC373" i="76" s="1"/>
  <c r="EY242" i="76"/>
  <c r="EY373" i="76" s="1"/>
  <c r="CV242" i="76"/>
  <c r="CV373" i="76" s="1"/>
  <c r="AD242" i="76"/>
  <c r="AD373" i="76" s="1"/>
  <c r="EV242" i="76"/>
  <c r="EV373" i="76" s="1"/>
  <c r="EI242" i="76"/>
  <c r="EI373" i="76" s="1"/>
  <c r="CZ242" i="76"/>
  <c r="CZ373" i="76" s="1"/>
  <c r="BG242" i="76"/>
  <c r="BG373" i="76" s="1"/>
  <c r="BH242" i="76"/>
  <c r="BH373" i="76" s="1"/>
  <c r="AQ242" i="76"/>
  <c r="AQ373" i="76" s="1"/>
  <c r="DE242" i="76"/>
  <c r="DE373" i="76" s="1"/>
  <c r="FJ242" i="76"/>
  <c r="FJ373" i="76" s="1"/>
  <c r="FF242" i="76"/>
  <c r="FF373" i="76" s="1"/>
  <c r="EH242" i="76"/>
  <c r="EH373" i="76" s="1"/>
  <c r="CO242" i="76"/>
  <c r="CO373" i="76" s="1"/>
  <c r="AU242" i="76"/>
  <c r="AU373" i="76" s="1"/>
  <c r="DA242" i="76"/>
  <c r="DA373" i="76" s="1"/>
  <c r="FD242" i="76"/>
  <c r="FD373" i="76" s="1"/>
  <c r="DV242" i="76"/>
  <c r="DV373" i="76" s="1"/>
  <c r="CB242" i="76"/>
  <c r="CB373" i="76" s="1"/>
  <c r="F242" i="76"/>
  <c r="F373" i="76" s="1"/>
  <c r="G242" i="76"/>
  <c r="G373" i="76" s="1"/>
  <c r="FB242" i="76"/>
  <c r="FB373" i="76" s="1"/>
  <c r="BP242" i="76"/>
  <c r="BP373" i="76" s="1"/>
  <c r="EA242" i="76"/>
  <c r="EA373" i="76" s="1"/>
  <c r="CR242" i="76"/>
  <c r="CR373" i="76" s="1"/>
  <c r="BJ242" i="76"/>
  <c r="BJ373" i="76" s="1"/>
  <c r="K242" i="76"/>
  <c r="K373" i="76" s="1"/>
  <c r="AB242" i="76"/>
  <c r="AB373" i="76" s="1"/>
  <c r="DO242" i="76"/>
  <c r="DO373" i="76" s="1"/>
  <c r="CQ242" i="76"/>
  <c r="CQ373" i="76" s="1"/>
  <c r="AX242" i="76"/>
  <c r="AX373" i="76" s="1"/>
  <c r="FX242" i="76"/>
  <c r="FX373" i="76" s="1"/>
  <c r="EL242" i="76"/>
  <c r="EL373" i="76" s="1"/>
  <c r="DN242" i="76"/>
  <c r="DN373" i="76" s="1"/>
  <c r="CE242" i="76"/>
  <c r="CE373" i="76" s="1"/>
  <c r="AK242" i="76"/>
  <c r="AK373" i="76" s="1"/>
  <c r="AR242" i="76"/>
  <c r="AR373" i="76" s="1"/>
  <c r="BZ242" i="76"/>
  <c r="BZ373" i="76" s="1"/>
  <c r="ET242" i="76"/>
  <c r="ET373" i="76" s="1"/>
  <c r="X242" i="76"/>
  <c r="X373" i="76" s="1"/>
  <c r="AJ242" i="76"/>
  <c r="AJ373" i="76" s="1"/>
  <c r="DF242" i="76"/>
  <c r="DF373" i="76" s="1"/>
  <c r="BB242" i="76"/>
  <c r="BB373" i="76" s="1"/>
  <c r="O242" i="76"/>
  <c r="O373" i="76" s="1"/>
  <c r="EM242" i="76"/>
  <c r="EM373" i="76" s="1"/>
  <c r="EO242" i="76"/>
  <c r="EO373" i="76" s="1"/>
  <c r="U242" i="76"/>
  <c r="U373" i="76" s="1"/>
  <c r="CH242" i="76"/>
  <c r="CH373" i="76" s="1"/>
  <c r="CP242" i="76"/>
  <c r="CP373" i="76" s="1"/>
  <c r="CM242" i="76"/>
  <c r="CM373" i="76" s="1"/>
  <c r="DL242" i="76"/>
  <c r="DL373" i="76" s="1"/>
  <c r="FG242" i="76"/>
  <c r="FG373" i="76" s="1"/>
  <c r="S242" i="76"/>
  <c r="S373" i="76" s="1"/>
  <c r="AP242" i="76"/>
  <c r="AP373" i="76" s="1"/>
  <c r="AM242" i="76"/>
  <c r="AM373" i="76" s="1"/>
  <c r="AI242" i="76"/>
  <c r="AI373" i="76" s="1"/>
  <c r="DY242" i="76"/>
  <c r="DY373" i="76" s="1"/>
  <c r="AH242" i="76"/>
  <c r="AH373" i="76" s="1"/>
  <c r="DC242" i="76"/>
  <c r="DC373" i="76" s="1"/>
  <c r="DK242" i="76"/>
  <c r="DK373" i="76" s="1"/>
  <c r="DH242" i="76"/>
  <c r="DH373" i="76" s="1"/>
  <c r="EB242" i="76"/>
  <c r="EB373" i="76" s="1"/>
  <c r="BE242" i="76"/>
  <c r="BE373" i="76" s="1"/>
  <c r="CI242" i="76"/>
  <c r="CI373" i="76" s="1"/>
  <c r="DB242" i="76"/>
  <c r="DB373" i="76" s="1"/>
  <c r="CY242" i="76"/>
  <c r="CY373" i="76" s="1"/>
  <c r="CW242" i="76"/>
  <c r="CW373" i="76" s="1"/>
  <c r="AZ216" i="76"/>
  <c r="AZ347" i="76" s="1"/>
  <c r="DH224" i="76"/>
  <c r="DH355" i="76" s="1"/>
  <c r="J224" i="76"/>
  <c r="J355" i="76" s="1"/>
  <c r="CM224" i="76"/>
  <c r="CM355" i="76" s="1"/>
  <c r="FH224" i="76"/>
  <c r="FH355" i="76" s="1"/>
  <c r="M224" i="76"/>
  <c r="M355" i="76" s="1"/>
  <c r="DW224" i="76"/>
  <c r="DW355" i="76" s="1"/>
  <c r="AG224" i="76"/>
  <c r="AG355" i="76" s="1"/>
  <c r="DJ224" i="76"/>
  <c r="DJ355" i="76" s="1"/>
  <c r="L224" i="76"/>
  <c r="L355" i="76" s="1"/>
  <c r="CH224" i="76"/>
  <c r="CH355" i="76" s="1"/>
  <c r="BA224" i="76"/>
  <c r="BA355" i="76" s="1"/>
  <c r="BL224" i="76"/>
  <c r="BL355" i="76" s="1"/>
  <c r="EG224" i="76"/>
  <c r="EG355" i="76" s="1"/>
  <c r="AQ224" i="76"/>
  <c r="AQ355" i="76" s="1"/>
  <c r="DL224" i="76"/>
  <c r="DL355" i="76" s="1"/>
  <c r="G224" i="76"/>
  <c r="G355" i="76" s="1"/>
  <c r="CO224" i="76"/>
  <c r="CO355" i="76" s="1"/>
  <c r="EF224" i="76"/>
  <c r="EF355" i="76" s="1"/>
  <c r="AH224" i="76"/>
  <c r="AH355" i="76" s="1"/>
  <c r="DK224" i="76"/>
  <c r="DK355" i="76" s="1"/>
  <c r="F224" i="76"/>
  <c r="F355" i="76" s="1"/>
  <c r="DE224" i="76"/>
  <c r="DE355" i="76" s="1"/>
  <c r="BQ224" i="76"/>
  <c r="BQ355" i="76" s="1"/>
  <c r="AE192" i="76"/>
  <c r="AE323" i="76" s="1"/>
  <c r="CZ192" i="76"/>
  <c r="CZ323" i="76" s="1"/>
  <c r="FU192" i="76"/>
  <c r="FU323" i="76" s="1"/>
  <c r="BJ192" i="76"/>
  <c r="BJ323" i="76" s="1"/>
  <c r="EE192" i="76"/>
  <c r="EE323" i="76" s="1"/>
  <c r="Y192" i="76"/>
  <c r="Y323" i="76" s="1"/>
  <c r="DB192" i="76"/>
  <c r="DB323" i="76" s="1"/>
  <c r="FX192" i="76"/>
  <c r="FX323" i="76" s="1"/>
  <c r="DK192" i="76"/>
  <c r="DK323" i="76" s="1"/>
  <c r="ED192" i="76"/>
  <c r="ED323" i="76" s="1"/>
  <c r="X192" i="76"/>
  <c r="X323" i="76" s="1"/>
  <c r="CS192" i="76"/>
  <c r="CS323" i="76" s="1"/>
  <c r="AB192" i="76"/>
  <c r="AB323" i="76" s="1"/>
  <c r="K192" i="76"/>
  <c r="K323" i="76" s="1"/>
  <c r="AT192" i="76"/>
  <c r="AT323" i="76" s="1"/>
  <c r="EU192" i="76"/>
  <c r="EU323" i="76" s="1"/>
  <c r="D192" i="76"/>
  <c r="D323" i="76" s="1"/>
  <c r="AQ192" i="76"/>
  <c r="AQ323" i="76" s="1"/>
  <c r="FK190" i="76"/>
  <c r="FK321" i="76" s="1"/>
  <c r="FM190" i="76"/>
  <c r="FM321" i="76" s="1"/>
  <c r="K190" i="76"/>
  <c r="K321" i="76" s="1"/>
  <c r="FJ190" i="76"/>
  <c r="FJ321" i="76" s="1"/>
  <c r="CA190" i="76"/>
  <c r="CA321" i="76" s="1"/>
  <c r="CC190" i="76"/>
  <c r="CC321" i="76" s="1"/>
  <c r="BO190" i="76"/>
  <c r="BO321" i="76" s="1"/>
  <c r="CP190" i="76"/>
  <c r="CP321" i="76" s="1"/>
  <c r="W190" i="76"/>
  <c r="W321" i="76" s="1"/>
  <c r="FL190" i="76"/>
  <c r="FL321" i="76" s="1"/>
  <c r="FV190" i="76"/>
  <c r="FV321" i="76" s="1"/>
  <c r="EK190" i="76"/>
  <c r="EK321" i="76" s="1"/>
  <c r="CN190" i="76"/>
  <c r="CN321" i="76" s="1"/>
  <c r="DH190" i="76"/>
  <c r="DH321" i="76" s="1"/>
  <c r="DR190" i="76"/>
  <c r="DR321" i="76" s="1"/>
  <c r="BA190" i="76"/>
  <c r="BA321" i="76" s="1"/>
  <c r="FX190" i="76"/>
  <c r="FX321" i="76" s="1"/>
  <c r="FT224" i="76"/>
  <c r="FT355" i="76" s="1"/>
  <c r="EY224" i="76"/>
  <c r="EY355" i="76" s="1"/>
  <c r="AT224" i="76"/>
  <c r="AT355" i="76" s="1"/>
  <c r="CA224" i="76"/>
  <c r="CA355" i="76" s="1"/>
  <c r="X224" i="76"/>
  <c r="X355" i="76" s="1"/>
  <c r="CS224" i="76"/>
  <c r="CS355" i="76" s="1"/>
  <c r="FV224" i="76"/>
  <c r="FV355" i="76" s="1"/>
  <c r="ET224" i="76"/>
  <c r="ET355" i="76" s="1"/>
  <c r="DO224" i="76"/>
  <c r="DO355" i="76" s="1"/>
  <c r="DX224" i="76"/>
  <c r="DX355" i="76" s="1"/>
  <c r="Z224" i="76"/>
  <c r="Z355" i="76" s="1"/>
  <c r="DC224" i="76"/>
  <c r="DC355" i="76" s="1"/>
  <c r="FX224" i="76"/>
  <c r="FX355" i="76" s="1"/>
  <c r="BY224" i="76"/>
  <c r="BY355" i="76" s="1"/>
  <c r="AK224" i="76"/>
  <c r="AK355" i="76" s="1"/>
  <c r="Q224" i="76"/>
  <c r="Q355" i="76" s="1"/>
  <c r="CT224" i="76"/>
  <c r="CT355" i="76" s="1"/>
  <c r="FW224" i="76"/>
  <c r="FW355" i="76" s="1"/>
  <c r="FS224" i="76"/>
  <c r="FS355" i="76" s="1"/>
  <c r="V192" i="76"/>
  <c r="V323" i="76" s="1"/>
  <c r="CQ192" i="76"/>
  <c r="CQ323" i="76" s="1"/>
  <c r="FL192" i="76"/>
  <c r="FL323" i="76" s="1"/>
  <c r="BN192" i="76"/>
  <c r="BN323" i="76" s="1"/>
  <c r="EJ192" i="76"/>
  <c r="EJ323" i="76" s="1"/>
  <c r="EK192" i="76"/>
  <c r="EK323" i="76" s="1"/>
  <c r="DV192" i="76"/>
  <c r="DV323" i="76" s="1"/>
  <c r="P192" i="76"/>
  <c r="P323" i="76" s="1"/>
  <c r="CK192" i="76"/>
  <c r="CK323" i="76" s="1"/>
  <c r="FN192" i="76"/>
  <c r="FN323" i="76" s="1"/>
  <c r="CU192" i="76"/>
  <c r="CU323" i="76" s="1"/>
  <c r="FY192" i="76"/>
  <c r="FY323" i="76" s="1"/>
  <c r="O192" i="76"/>
  <c r="O323" i="76" s="1"/>
  <c r="CJ192" i="76"/>
  <c r="CJ323" i="76" s="1"/>
  <c r="FE192" i="76"/>
  <c r="FE323" i="76" s="1"/>
  <c r="CN192" i="76"/>
  <c r="CN323" i="76" s="1"/>
  <c r="BY192" i="76"/>
  <c r="BY323" i="76" s="1"/>
  <c r="DF192" i="76"/>
  <c r="DF323" i="76" s="1"/>
  <c r="AF192" i="76"/>
  <c r="AF323" i="76" s="1"/>
  <c r="FM192" i="76"/>
  <c r="FM323" i="76" s="1"/>
  <c r="CV192" i="76"/>
  <c r="CV323" i="76" s="1"/>
  <c r="DE192" i="76"/>
  <c r="DE323" i="76" s="1"/>
  <c r="CJ190" i="76"/>
  <c r="CJ321" i="76" s="1"/>
  <c r="CT190" i="76"/>
  <c r="CT321" i="76" s="1"/>
  <c r="AC190" i="76"/>
  <c r="AC321" i="76" s="1"/>
  <c r="CF190" i="76"/>
  <c r="CF321" i="76" s="1"/>
  <c r="FS190" i="76"/>
  <c r="FS321" i="76" s="1"/>
  <c r="EO190" i="76"/>
  <c r="EO321" i="76" s="1"/>
  <c r="FG190" i="76"/>
  <c r="FG321" i="76" s="1"/>
  <c r="M190" i="76"/>
  <c r="M321" i="76" s="1"/>
  <c r="CI190" i="76"/>
  <c r="CI321" i="76" s="1"/>
  <c r="CK190" i="76"/>
  <c r="CK321" i="76" s="1"/>
  <c r="DC190" i="76"/>
  <c r="DC321" i="76" s="1"/>
  <c r="DV190" i="76"/>
  <c r="DV321" i="76" s="1"/>
  <c r="AE190" i="76"/>
  <c r="AE321" i="76" s="1"/>
  <c r="AG190" i="76"/>
  <c r="AG321" i="76" s="1"/>
  <c r="J190" i="76"/>
  <c r="J321" i="76" s="1"/>
  <c r="ES190" i="76"/>
  <c r="ES321" i="76" s="1"/>
  <c r="Y224" i="76"/>
  <c r="Y355" i="76" s="1"/>
  <c r="DB224" i="76"/>
  <c r="DB355" i="76" s="1"/>
  <c r="D224" i="76"/>
  <c r="D355" i="76" s="1"/>
  <c r="BZ224" i="76"/>
  <c r="BZ355" i="76" s="1"/>
  <c r="U224" i="76"/>
  <c r="U355" i="76" s="1"/>
  <c r="BD224" i="76"/>
  <c r="BD355" i="76" s="1"/>
  <c r="DY224" i="76"/>
  <c r="DY355" i="76" s="1"/>
  <c r="AI224" i="76"/>
  <c r="AI355" i="76" s="1"/>
  <c r="DD224" i="76"/>
  <c r="DD355" i="76" s="1"/>
  <c r="FZ224" i="76"/>
  <c r="FZ355" i="76" s="1"/>
  <c r="BI224" i="76"/>
  <c r="BI355" i="76" s="1"/>
  <c r="FD224" i="76"/>
  <c r="FD355" i="76" s="1"/>
  <c r="BF224" i="76"/>
  <c r="BF355" i="76" s="1"/>
  <c r="EI224" i="76"/>
  <c r="EI355" i="76" s="1"/>
  <c r="AD224" i="76"/>
  <c r="AD355" i="76" s="1"/>
  <c r="O224" i="76"/>
  <c r="O355" i="76" s="1"/>
  <c r="FI224" i="76"/>
  <c r="FI355" i="76" s="1"/>
  <c r="AW224" i="76"/>
  <c r="AW355" i="76" s="1"/>
  <c r="DZ224" i="76"/>
  <c r="DZ355" i="76" s="1"/>
  <c r="AB224" i="76"/>
  <c r="AB355" i="76" s="1"/>
  <c r="CX224" i="76"/>
  <c r="CX355" i="76" s="1"/>
  <c r="DM224" i="76"/>
  <c r="DM355" i="76" s="1"/>
  <c r="BB192" i="76"/>
  <c r="BB323" i="76" s="1"/>
  <c r="DW192" i="76"/>
  <c r="DW323" i="76" s="1"/>
  <c r="Q192" i="76"/>
  <c r="Q323" i="76" s="1"/>
  <c r="CT192" i="76"/>
  <c r="CT323" i="76" s="1"/>
  <c r="FP192" i="76"/>
  <c r="FP323" i="76" s="1"/>
  <c r="CE192" i="76"/>
  <c r="CE323" i="76" s="1"/>
  <c r="FB192" i="76"/>
  <c r="FB323" i="76" s="1"/>
  <c r="AV192" i="76"/>
  <c r="AV323" i="76" s="1"/>
  <c r="DQ192" i="76"/>
  <c r="DQ323" i="76" s="1"/>
  <c r="T192" i="76"/>
  <c r="T323" i="76" s="1"/>
  <c r="AK192" i="76"/>
  <c r="AK323" i="76" s="1"/>
  <c r="BG192" i="76"/>
  <c r="BG323" i="76" s="1"/>
  <c r="AU192" i="76"/>
  <c r="AU323" i="76" s="1"/>
  <c r="DP192" i="76"/>
  <c r="DP323" i="76" s="1"/>
  <c r="R192" i="76"/>
  <c r="R323" i="76" s="1"/>
  <c r="DT192" i="76"/>
  <c r="DT323" i="76" s="1"/>
  <c r="S192" i="76"/>
  <c r="S323" i="76" s="1"/>
  <c r="EL192" i="76"/>
  <c r="EL323" i="76" s="1"/>
  <c r="CR192" i="76"/>
  <c r="CR323" i="76" s="1"/>
  <c r="Z192" i="76"/>
  <c r="Z323" i="76" s="1"/>
  <c r="EB192" i="76"/>
  <c r="EB323" i="76" s="1"/>
  <c r="Q190" i="76"/>
  <c r="Q321" i="76" s="1"/>
  <c r="EV190" i="76"/>
  <c r="EV321" i="76" s="1"/>
  <c r="DZ190" i="76"/>
  <c r="DZ321" i="76" s="1"/>
  <c r="BI190" i="76"/>
  <c r="BI321" i="76" s="1"/>
  <c r="FZ190" i="76"/>
  <c r="FZ321" i="76" s="1"/>
  <c r="AF190" i="76"/>
  <c r="AF321" i="76" s="1"/>
  <c r="FU190" i="76"/>
  <c r="FU321" i="76" s="1"/>
  <c r="BH190" i="76"/>
  <c r="BH321" i="76" s="1"/>
  <c r="FP190" i="76"/>
  <c r="FP321" i="76" s="1"/>
  <c r="DO190" i="76"/>
  <c r="DO321" i="76" s="1"/>
  <c r="EW190" i="76"/>
  <c r="EW321" i="76" s="1"/>
  <c r="EI190" i="76"/>
  <c r="EI321" i="76" s="1"/>
  <c r="EB190" i="76"/>
  <c r="EB321" i="76" s="1"/>
  <c r="CQ190" i="76"/>
  <c r="CQ321" i="76" s="1"/>
  <c r="BM190" i="76"/>
  <c r="BM321" i="76" s="1"/>
  <c r="AY190" i="76"/>
  <c r="AY321" i="76" s="1"/>
  <c r="DM192" i="76"/>
  <c r="DM323" i="76" s="1"/>
  <c r="CW192" i="76"/>
  <c r="CW323" i="76" s="1"/>
  <c r="AJ192" i="76"/>
  <c r="AJ323" i="76" s="1"/>
  <c r="EG192" i="76"/>
  <c r="EG323" i="76" s="1"/>
  <c r="BL192" i="76"/>
  <c r="BL323" i="76" s="1"/>
  <c r="FR192" i="76"/>
  <c r="FR323" i="76" s="1"/>
  <c r="CG192" i="76"/>
  <c r="CG323" i="76" s="1"/>
  <c r="FA192" i="76"/>
  <c r="FA323" i="76" s="1"/>
  <c r="EP192" i="76"/>
  <c r="EP323" i="76" s="1"/>
  <c r="AL190" i="76"/>
  <c r="AL321" i="76" s="1"/>
  <c r="DM190" i="76"/>
  <c r="DM321" i="76" s="1"/>
  <c r="CE190" i="76"/>
  <c r="CE321" i="76" s="1"/>
  <c r="FE190" i="76"/>
  <c r="FE321" i="76" s="1"/>
  <c r="CB190" i="76"/>
  <c r="CB321" i="76" s="1"/>
  <c r="O190" i="76"/>
  <c r="O321" i="76" s="1"/>
  <c r="CX190" i="76"/>
  <c r="CX321" i="76" s="1"/>
  <c r="D190" i="76"/>
  <c r="D321" i="76" s="1"/>
  <c r="EP190" i="76"/>
  <c r="EP321" i="76" s="1"/>
  <c r="BE190" i="76"/>
  <c r="BE321" i="76" s="1"/>
  <c r="EU190" i="76"/>
  <c r="EU321" i="76" s="1"/>
  <c r="CH190" i="76"/>
  <c r="CH321" i="76" s="1"/>
  <c r="FI190" i="76"/>
  <c r="FI321" i="76" s="1"/>
  <c r="EA190" i="76"/>
  <c r="EA321" i="76" s="1"/>
  <c r="AP190" i="76"/>
  <c r="AP321" i="76" s="1"/>
  <c r="DX190" i="76"/>
  <c r="DX321" i="76" s="1"/>
  <c r="AU190" i="76"/>
  <c r="AU321" i="76" s="1"/>
  <c r="DF190" i="76"/>
  <c r="DF321" i="76" s="1"/>
  <c r="CO190" i="76"/>
  <c r="CO321" i="76" s="1"/>
  <c r="BG190" i="76"/>
  <c r="BG321" i="76" s="1"/>
  <c r="EG190" i="76"/>
  <c r="EG321" i="76" s="1"/>
  <c r="BD190" i="76"/>
  <c r="BD321" i="76" s="1"/>
  <c r="V190" i="76"/>
  <c r="V321" i="76" s="1"/>
  <c r="ET190" i="76"/>
  <c r="ET321" i="76" s="1"/>
  <c r="FY190" i="76"/>
  <c r="FY321" i="76" s="1"/>
  <c r="EQ190" i="76"/>
  <c r="EQ321" i="76" s="1"/>
  <c r="BF190" i="76"/>
  <c r="BF321" i="76" s="1"/>
  <c r="EN190" i="76"/>
  <c r="EN321" i="76" s="1"/>
  <c r="BK190" i="76"/>
  <c r="BK321" i="76" s="1"/>
  <c r="AD190" i="76"/>
  <c r="AD321" i="76" s="1"/>
  <c r="BY190" i="76"/>
  <c r="BY321" i="76" s="1"/>
  <c r="AQ190" i="76"/>
  <c r="AQ321" i="76" s="1"/>
  <c r="DQ190" i="76"/>
  <c r="DQ321" i="76" s="1"/>
  <c r="AN190" i="76"/>
  <c r="AN321" i="76" s="1"/>
  <c r="S190" i="76"/>
  <c r="S321" i="76" s="1"/>
  <c r="CV190" i="76"/>
  <c r="CV321" i="76" s="1"/>
  <c r="AB190" i="76"/>
  <c r="AB321" i="76" s="1"/>
  <c r="DB190" i="76"/>
  <c r="DB321" i="76" s="1"/>
  <c r="H190" i="76"/>
  <c r="H321" i="76" s="1"/>
  <c r="DG190" i="76"/>
  <c r="DG321" i="76" s="1"/>
  <c r="AT190" i="76"/>
  <c r="AT321" i="76" s="1"/>
  <c r="FA190" i="76"/>
  <c r="FA321" i="76" s="1"/>
  <c r="DS190" i="76"/>
  <c r="DS321" i="76" s="1"/>
  <c r="AH190" i="76"/>
  <c r="AH321" i="76" s="1"/>
  <c r="DP190" i="76"/>
  <c r="DP321" i="76" s="1"/>
  <c r="AM190" i="76"/>
  <c r="AM321" i="76" s="1"/>
  <c r="P224" i="76"/>
  <c r="P355" i="76" s="1"/>
  <c r="CK224" i="76"/>
  <c r="CK355" i="76" s="1"/>
  <c r="FN224" i="76"/>
  <c r="FN355" i="76" s="1"/>
  <c r="BP224" i="76"/>
  <c r="BP355" i="76" s="1"/>
  <c r="EL224" i="76"/>
  <c r="EL355" i="76" s="1"/>
  <c r="CI224" i="76"/>
  <c r="CI355" i="76" s="1"/>
  <c r="DP224" i="76"/>
  <c r="DP355" i="76" s="1"/>
  <c r="R224" i="76"/>
  <c r="R355" i="76" s="1"/>
  <c r="CU224" i="76"/>
  <c r="CU355" i="76" s="1"/>
  <c r="FP224" i="76"/>
  <c r="FP355" i="76" s="1"/>
  <c r="AS224" i="76"/>
  <c r="AS355" i="76" s="1"/>
  <c r="FC224" i="76"/>
  <c r="FC355" i="76" s="1"/>
  <c r="AO224" i="76"/>
  <c r="DR224" i="76"/>
  <c r="DR355" i="76" s="1"/>
  <c r="T224" i="76"/>
  <c r="T355" i="76" s="1"/>
  <c r="CP224" i="76"/>
  <c r="CP355" i="76" s="1"/>
  <c r="CG224" i="76"/>
  <c r="CG355" i="76" s="1"/>
  <c r="AN224" i="76"/>
  <c r="AN355" i="76" s="1"/>
  <c r="DI224" i="76"/>
  <c r="DI355" i="76" s="1"/>
  <c r="S224" i="76"/>
  <c r="S355" i="76" s="1"/>
  <c r="CN224" i="76"/>
  <c r="CN355" i="76" s="1"/>
  <c r="FJ224" i="76"/>
  <c r="FJ355" i="76" s="1"/>
  <c r="GA224" i="76"/>
  <c r="GA355" i="76" s="1"/>
  <c r="DN192" i="76"/>
  <c r="DN323" i="76" s="1"/>
  <c r="H192" i="76"/>
  <c r="H323" i="76" s="1"/>
  <c r="CC192" i="76"/>
  <c r="CC323" i="76" s="1"/>
  <c r="FF192" i="76"/>
  <c r="FF323" i="76" s="1"/>
  <c r="BO192" i="76"/>
  <c r="BO323" i="76" s="1"/>
  <c r="ES192" i="76"/>
  <c r="ES323" i="76" s="1"/>
  <c r="AM192" i="76"/>
  <c r="AM323" i="76" s="1"/>
  <c r="DH192" i="76"/>
  <c r="DH323" i="76" s="1"/>
  <c r="J192" i="76"/>
  <c r="J323" i="76" s="1"/>
  <c r="CF192" i="76"/>
  <c r="CF323" i="76" s="1"/>
  <c r="DC192" i="76"/>
  <c r="DC323" i="76" s="1"/>
  <c r="AL192" i="76"/>
  <c r="AL323" i="76" s="1"/>
  <c r="DG192" i="76"/>
  <c r="DG323" i="76" s="1"/>
  <c r="GB192" i="76"/>
  <c r="GB323" i="76" s="1"/>
  <c r="CD192" i="76"/>
  <c r="CD323" i="76" s="1"/>
  <c r="AC192" i="76"/>
  <c r="AC323" i="76" s="1"/>
  <c r="DS192" i="76"/>
  <c r="DS323" i="76" s="1"/>
  <c r="BC192" i="76"/>
  <c r="BC323" i="76" s="1"/>
  <c r="FD192" i="76"/>
  <c r="FD323" i="76" s="1"/>
  <c r="CL192" i="76"/>
  <c r="CL323" i="76" s="1"/>
  <c r="BI192" i="76"/>
  <c r="BI323" i="76" s="1"/>
  <c r="EY192" i="76"/>
  <c r="EY323" i="76" s="1"/>
  <c r="BS321" i="76"/>
  <c r="AO190" i="76"/>
  <c r="AA190" i="76"/>
  <c r="AA321" i="76" s="1"/>
  <c r="BJ190" i="76"/>
  <c r="BJ321" i="76" s="1"/>
  <c r="R190" i="76"/>
  <c r="R321" i="76" s="1"/>
  <c r="CR190" i="76"/>
  <c r="CR321" i="76" s="1"/>
  <c r="EH190" i="76"/>
  <c r="EH321" i="76" s="1"/>
  <c r="BQ190" i="76"/>
  <c r="BQ321" i="76" s="1"/>
  <c r="DL190" i="76"/>
  <c r="DL321" i="76" s="1"/>
  <c r="AX190" i="76"/>
  <c r="AX321" i="76" s="1"/>
  <c r="AJ190" i="76"/>
  <c r="AJ321" i="76" s="1"/>
  <c r="FR190" i="76"/>
  <c r="FR321" i="76" s="1"/>
  <c r="FC190" i="76"/>
  <c r="FC321" i="76" s="1"/>
  <c r="DY190" i="76"/>
  <c r="DY321" i="76" s="1"/>
  <c r="FW190" i="76"/>
  <c r="FW321" i="76" s="1"/>
  <c r="ED190" i="76"/>
  <c r="ED321" i="76" s="1"/>
  <c r="AV224" i="76"/>
  <c r="AV355" i="76" s="1"/>
  <c r="DQ224" i="76"/>
  <c r="DQ355" i="76" s="1"/>
  <c r="AA224" i="76"/>
  <c r="AA355" i="76" s="1"/>
  <c r="CV224" i="76"/>
  <c r="CV355" i="76" s="1"/>
  <c r="FR224" i="76"/>
  <c r="FR355" i="76" s="1"/>
  <c r="AC224" i="76"/>
  <c r="AC355" i="76" s="1"/>
  <c r="EV224" i="76"/>
  <c r="EV355" i="76" s="1"/>
  <c r="AX224" i="76"/>
  <c r="AX355" i="76" s="1"/>
  <c r="EA224" i="76"/>
  <c r="EA355" i="76" s="1"/>
  <c r="V224" i="76"/>
  <c r="V355" i="76" s="1"/>
  <c r="FQ224" i="76"/>
  <c r="FQ355" i="76" s="1"/>
  <c r="EC224" i="76"/>
  <c r="EC355" i="76" s="1"/>
  <c r="EX224" i="76"/>
  <c r="EX355" i="76" s="1"/>
  <c r="AZ224" i="76"/>
  <c r="AZ355" i="76" s="1"/>
  <c r="DV224" i="76"/>
  <c r="DV355" i="76" s="1"/>
  <c r="W224" i="76"/>
  <c r="W355" i="76" s="1"/>
  <c r="EO224" i="76"/>
  <c r="EO355" i="76" s="1"/>
  <c r="AY224" i="76"/>
  <c r="AY355" i="76" s="1"/>
  <c r="DT224" i="76"/>
  <c r="DT355" i="76" s="1"/>
  <c r="AM224" i="76"/>
  <c r="AM355" i="76" s="1"/>
  <c r="DU224" i="76"/>
  <c r="DU355" i="76" s="1"/>
  <c r="ET192" i="76"/>
  <c r="ET323" i="76" s="1"/>
  <c r="AN192" i="76"/>
  <c r="AN323" i="76" s="1"/>
  <c r="DI192" i="76"/>
  <c r="DI323" i="76" s="1"/>
  <c r="L192" i="76"/>
  <c r="L323" i="76" s="1"/>
  <c r="E192" i="76"/>
  <c r="E323" i="76" s="1"/>
  <c r="AA192" i="76"/>
  <c r="AA323" i="76" s="1"/>
  <c r="EN192" i="76"/>
  <c r="EN323" i="76" s="1"/>
  <c r="AP192" i="76"/>
  <c r="AP323" i="76" s="1"/>
  <c r="DL192" i="76"/>
  <c r="DL323" i="76" s="1"/>
  <c r="AS192" i="76"/>
  <c r="AS323" i="76" s="1"/>
  <c r="EM192" i="76"/>
  <c r="EM323" i="76" s="1"/>
  <c r="AG192" i="76"/>
  <c r="AG323" i="76" s="1"/>
  <c r="DJ192" i="76"/>
  <c r="DJ323" i="76" s="1"/>
  <c r="EA192" i="76"/>
  <c r="EA323" i="76" s="1"/>
  <c r="CM192" i="76"/>
  <c r="CM323" i="76" s="1"/>
  <c r="CI192" i="76"/>
  <c r="CI323" i="76" s="1"/>
  <c r="I192" i="76"/>
  <c r="I323" i="76" s="1"/>
  <c r="DR192" i="76"/>
  <c r="DR323" i="76" s="1"/>
  <c r="AI192" i="76"/>
  <c r="AI323" i="76" s="1"/>
  <c r="CY190" i="76"/>
  <c r="CY321" i="76" s="1"/>
  <c r="CM190" i="76"/>
  <c r="CM321" i="76" s="1"/>
  <c r="BP190" i="76"/>
  <c r="BP321" i="76" s="1"/>
  <c r="U190" i="76"/>
  <c r="U321" i="76" s="1"/>
  <c r="FD190" i="76"/>
  <c r="FD321" i="76" s="1"/>
  <c r="FN190" i="76"/>
  <c r="FN321" i="76" s="1"/>
  <c r="CW190" i="76"/>
  <c r="CW321" i="76" s="1"/>
  <c r="BB190" i="76"/>
  <c r="BB321" i="76" s="1"/>
  <c r="CZ190" i="76"/>
  <c r="CZ321" i="76" s="1"/>
  <c r="CD190" i="76"/>
  <c r="CD321" i="76" s="1"/>
  <c r="AS190" i="76"/>
  <c r="AS321" i="76" s="1"/>
  <c r="ER190" i="76"/>
  <c r="ER321" i="76" s="1"/>
  <c r="G190" i="76"/>
  <c r="G321" i="76" s="1"/>
  <c r="Z190" i="76"/>
  <c r="Z321" i="76" s="1"/>
  <c r="AR190" i="76"/>
  <c r="AR321" i="76" s="1"/>
  <c r="DD190" i="76"/>
  <c r="DD321" i="76" s="1"/>
  <c r="CB224" i="76"/>
  <c r="CB355" i="76" s="1"/>
  <c r="EW224" i="76"/>
  <c r="EW355" i="76" s="1"/>
  <c r="BG224" i="76"/>
  <c r="BG355" i="76" s="1"/>
  <c r="EB224" i="76"/>
  <c r="EB355" i="76" s="1"/>
  <c r="FA224" i="76"/>
  <c r="FA355" i="76" s="1"/>
  <c r="GB224" i="76"/>
  <c r="GB355" i="76" s="1"/>
  <c r="CD224" i="76"/>
  <c r="CD355" i="76" s="1"/>
  <c r="FG224" i="76"/>
  <c r="FG355" i="76" s="1"/>
  <c r="BB224" i="76"/>
  <c r="BB355" i="76" s="1"/>
  <c r="DG224" i="76"/>
  <c r="DG355" i="76" s="1"/>
  <c r="AF224" i="76"/>
  <c r="AF355" i="76" s="1"/>
  <c r="DA224" i="76"/>
  <c r="DA355" i="76" s="1"/>
  <c r="K224" i="76"/>
  <c r="K355" i="76" s="1"/>
  <c r="CF224" i="76"/>
  <c r="CF355" i="76" s="1"/>
  <c r="FB224" i="76"/>
  <c r="FB355" i="76" s="1"/>
  <c r="EU224" i="76"/>
  <c r="EU355" i="76" s="1"/>
  <c r="CZ224" i="76"/>
  <c r="CZ355" i="76" s="1"/>
  <c r="FU224" i="76"/>
  <c r="FU355" i="76" s="1"/>
  <c r="CE224" i="76"/>
  <c r="CE355" i="76" s="1"/>
  <c r="EZ224" i="76"/>
  <c r="EZ355" i="76" s="1"/>
  <c r="FK224" i="76"/>
  <c r="FK355" i="76" s="1"/>
  <c r="FZ192" i="76"/>
  <c r="FZ323" i="76" s="1"/>
  <c r="EO192" i="76"/>
  <c r="EO323" i="76" s="1"/>
  <c r="AR192" i="76"/>
  <c r="AR323" i="76" s="1"/>
  <c r="EC192" i="76"/>
  <c r="EC323" i="76" s="1"/>
  <c r="AD192" i="76"/>
  <c r="AD323" i="76" s="1"/>
  <c r="CY192" i="76"/>
  <c r="CY323" i="76" s="1"/>
  <c r="FT192" i="76"/>
  <c r="FT323" i="76" s="1"/>
  <c r="ER192" i="76"/>
  <c r="ER323" i="76" s="1"/>
  <c r="FQ192" i="76"/>
  <c r="FQ323" i="76" s="1"/>
  <c r="CX192" i="76"/>
  <c r="CX323" i="76" s="1"/>
  <c r="FS192" i="76"/>
  <c r="FS323" i="76" s="1"/>
  <c r="BM192" i="76"/>
  <c r="BM323" i="76" s="1"/>
  <c r="FV192" i="76"/>
  <c r="FV323" i="76" s="1"/>
  <c r="BQ192" i="76"/>
  <c r="BQ323" i="76" s="1"/>
  <c r="N192" i="76"/>
  <c r="N323" i="76" s="1"/>
  <c r="DO192" i="76"/>
  <c r="DO323" i="76" s="1"/>
  <c r="EX192" i="76"/>
  <c r="EX323" i="76" s="1"/>
  <c r="FG192" i="76"/>
  <c r="FG323" i="76" s="1"/>
  <c r="EE190" i="76"/>
  <c r="EE321" i="76" s="1"/>
  <c r="DA190" i="76"/>
  <c r="DA321" i="76" s="1"/>
  <c r="EY190" i="76"/>
  <c r="EY321" i="76" s="1"/>
  <c r="E190" i="76"/>
  <c r="E321" i="76" s="1"/>
  <c r="F190" i="76"/>
  <c r="F321" i="76" s="1"/>
  <c r="AW190" i="76"/>
  <c r="AW321" i="76" s="1"/>
  <c r="AI190" i="76"/>
  <c r="AI321" i="76" s="1"/>
  <c r="EC190" i="76"/>
  <c r="EC321" i="76" s="1"/>
  <c r="N190" i="76"/>
  <c r="N321" i="76" s="1"/>
  <c r="EF190" i="76"/>
  <c r="EF321" i="76" s="1"/>
  <c r="DJ190" i="76"/>
  <c r="DJ321" i="76" s="1"/>
  <c r="DE190" i="76"/>
  <c r="DE321" i="76" s="1"/>
  <c r="DN190" i="76"/>
  <c r="DN321" i="76" s="1"/>
  <c r="AV190" i="76"/>
  <c r="AV321" i="76" s="1"/>
  <c r="CL190" i="76"/>
  <c r="CL321" i="76" s="1"/>
  <c r="L190" i="76"/>
  <c r="L321" i="76" s="1"/>
  <c r="BZ190" i="76"/>
  <c r="BZ321" i="76" s="1"/>
  <c r="FT202" i="76"/>
  <c r="FT333" i="76" s="1"/>
  <c r="DB202" i="76"/>
  <c r="DB333" i="76" s="1"/>
  <c r="EA202" i="76"/>
  <c r="EA333" i="76" s="1"/>
  <c r="EY202" i="76"/>
  <c r="EY333" i="76" s="1"/>
  <c r="AU202" i="76"/>
  <c r="AU333" i="76" s="1"/>
  <c r="GB202" i="76"/>
  <c r="GB333" i="76" s="1"/>
  <c r="DJ202" i="76"/>
  <c r="DJ333" i="76" s="1"/>
  <c r="FG202" i="76"/>
  <c r="FG333" i="76" s="1"/>
  <c r="CO202" i="76"/>
  <c r="CO333" i="76" s="1"/>
  <c r="BC202" i="76"/>
  <c r="BC333" i="76" s="1"/>
  <c r="FD202" i="76"/>
  <c r="FD333" i="76" s="1"/>
  <c r="CL202" i="76"/>
  <c r="CL333" i="76" s="1"/>
  <c r="E202" i="76"/>
  <c r="E333" i="76" s="1"/>
  <c r="DU202" i="76"/>
  <c r="DU333" i="76" s="1"/>
  <c r="CQ202" i="76"/>
  <c r="CQ333" i="76" s="1"/>
  <c r="Q202" i="76"/>
  <c r="Q333" i="76" s="1"/>
  <c r="DZ202" i="76"/>
  <c r="DZ333" i="76" s="1"/>
  <c r="AK202" i="76"/>
  <c r="AK333" i="76" s="1"/>
  <c r="FA202" i="76"/>
  <c r="FA333" i="76" s="1"/>
  <c r="DR212" i="76"/>
  <c r="DR343" i="76" s="1"/>
  <c r="AZ212" i="76"/>
  <c r="AZ343" i="76" s="1"/>
  <c r="FA212" i="76"/>
  <c r="FA343" i="76" s="1"/>
  <c r="DG212" i="76"/>
  <c r="DG343" i="76" s="1"/>
  <c r="DH212" i="76"/>
  <c r="DH343" i="76" s="1"/>
  <c r="CT212" i="76"/>
  <c r="CT343" i="76" s="1"/>
  <c r="AB212" i="76"/>
  <c r="AB343" i="76" s="1"/>
  <c r="FI212" i="76"/>
  <c r="FI343" i="76" s="1"/>
  <c r="DO212" i="76"/>
  <c r="DO343" i="76" s="1"/>
  <c r="Y212" i="76"/>
  <c r="Y343" i="76" s="1"/>
  <c r="EH212" i="76"/>
  <c r="EH343" i="76" s="1"/>
  <c r="BP212" i="76"/>
  <c r="BP343" i="76" s="1"/>
  <c r="FQ212" i="76"/>
  <c r="FQ343" i="76" s="1"/>
  <c r="DW212" i="76"/>
  <c r="DW343" i="76" s="1"/>
  <c r="BM212" i="76"/>
  <c r="BM343" i="76" s="1"/>
  <c r="BO212" i="76"/>
  <c r="BO343" i="76" s="1"/>
  <c r="BA212" i="76"/>
  <c r="BA343" i="76" s="1"/>
  <c r="EE212" i="76"/>
  <c r="EE343" i="76" s="1"/>
  <c r="AK171" i="76"/>
  <c r="AK302" i="76" s="1"/>
  <c r="FA216" i="76"/>
  <c r="FA347" i="76" s="1"/>
  <c r="FP216" i="76"/>
  <c r="FP347" i="76" s="1"/>
  <c r="GA216" i="76"/>
  <c r="GA347" i="76" s="1"/>
  <c r="H216" i="76"/>
  <c r="H347" i="76" s="1"/>
  <c r="FU216" i="76"/>
  <c r="FU347" i="76" s="1"/>
  <c r="BK216" i="76"/>
  <c r="BK347" i="76" s="1"/>
  <c r="CQ216" i="76"/>
  <c r="CQ347" i="76" s="1"/>
  <c r="CB216" i="76"/>
  <c r="CB347" i="76" s="1"/>
  <c r="ER216" i="76"/>
  <c r="ER347" i="76" s="1"/>
  <c r="DM216" i="76"/>
  <c r="DM347" i="76" s="1"/>
  <c r="AG216" i="76"/>
  <c r="AG347" i="76" s="1"/>
  <c r="FK216" i="76"/>
  <c r="FK347" i="76" s="1"/>
  <c r="CR202" i="76"/>
  <c r="CR333" i="76" s="1"/>
  <c r="Z202" i="76"/>
  <c r="Z333" i="76" s="1"/>
  <c r="EB202" i="76"/>
  <c r="EB333" i="76" s="1"/>
  <c r="U202" i="76"/>
  <c r="U333" i="76" s="1"/>
  <c r="AE202" i="76"/>
  <c r="AE333" i="76" s="1"/>
  <c r="EF202" i="76"/>
  <c r="EF333" i="76" s="1"/>
  <c r="BN202" i="76"/>
  <c r="BN333" i="76" s="1"/>
  <c r="FP202" i="76"/>
  <c r="FP333" i="76" s="1"/>
  <c r="FY202" i="76"/>
  <c r="FY333" i="76" s="1"/>
  <c r="EI212" i="76"/>
  <c r="EI343" i="76" s="1"/>
  <c r="CO212" i="76"/>
  <c r="CO343" i="76" s="1"/>
  <c r="AU212" i="76"/>
  <c r="AU343" i="76" s="1"/>
  <c r="AF212" i="76"/>
  <c r="AF343" i="76" s="1"/>
  <c r="AH212" i="76"/>
  <c r="AH343" i="76" s="1"/>
  <c r="EQ212" i="76"/>
  <c r="EQ343" i="76" s="1"/>
  <c r="BQ212" i="76"/>
  <c r="BQ343" i="76" s="1"/>
  <c r="W212" i="76"/>
  <c r="W343" i="76" s="1"/>
  <c r="CR212" i="76"/>
  <c r="CR343" i="76" s="1"/>
  <c r="D212" i="76"/>
  <c r="D343" i="76" s="1"/>
  <c r="DE212" i="76"/>
  <c r="DE343" i="76" s="1"/>
  <c r="BK212" i="76"/>
  <c r="BK343" i="76" s="1"/>
  <c r="FB212" i="76"/>
  <c r="FB343" i="76" s="1"/>
  <c r="CD212" i="76"/>
  <c r="CD343" i="76" s="1"/>
  <c r="FP212" i="76"/>
  <c r="FP343" i="76" s="1"/>
  <c r="G212" i="76"/>
  <c r="G343" i="76" s="1"/>
  <c r="CO216" i="76"/>
  <c r="CO347" i="76" s="1"/>
  <c r="I216" i="76"/>
  <c r="I347" i="76" s="1"/>
  <c r="L216" i="76"/>
  <c r="L347" i="76" s="1"/>
  <c r="ET216" i="76"/>
  <c r="ET347" i="76" s="1"/>
  <c r="FI216" i="76"/>
  <c r="FI347" i="76" s="1"/>
  <c r="DI216" i="76"/>
  <c r="DI347" i="76" s="1"/>
  <c r="CV216" i="76"/>
  <c r="CV347" i="76" s="1"/>
  <c r="DL216" i="76"/>
  <c r="DL347" i="76" s="1"/>
  <c r="CH216" i="76"/>
  <c r="CH347" i="76" s="1"/>
  <c r="K216" i="76"/>
  <c r="K347" i="76" s="1"/>
  <c r="CY216" i="76"/>
  <c r="CY347" i="76" s="1"/>
  <c r="U216" i="76"/>
  <c r="U347" i="76" s="1"/>
  <c r="CJ216" i="76"/>
  <c r="CJ347" i="76" s="1"/>
  <c r="EQ216" i="76"/>
  <c r="EQ347" i="76" s="1"/>
  <c r="EB216" i="76"/>
  <c r="EB347" i="76" s="1"/>
  <c r="DM181" i="76"/>
  <c r="DM312" i="76" s="1"/>
  <c r="EI181" i="76"/>
  <c r="EI312" i="76" s="1"/>
  <c r="EU195" i="76"/>
  <c r="EU326" i="76" s="1"/>
  <c r="CF195" i="76"/>
  <c r="CF326" i="76" s="1"/>
  <c r="EB195" i="76"/>
  <c r="EB326" i="76" s="1"/>
  <c r="DS184" i="76"/>
  <c r="DS315" i="76" s="1"/>
  <c r="CD181" i="76"/>
  <c r="CD312" i="76" s="1"/>
  <c r="AI184" i="76"/>
  <c r="AI315" i="76" s="1"/>
  <c r="AY189" i="76"/>
  <c r="AY320" i="76" s="1"/>
  <c r="DW195" i="76"/>
  <c r="DW326" i="76" s="1"/>
  <c r="CI189" i="76"/>
  <c r="CI320" i="76" s="1"/>
  <c r="AY195" i="76"/>
  <c r="AY326" i="76" s="1"/>
  <c r="AX195" i="76"/>
  <c r="AX326" i="76" s="1"/>
  <c r="AU184" i="76"/>
  <c r="AU315" i="76" s="1"/>
  <c r="EZ245" i="76"/>
  <c r="EZ376" i="76" s="1"/>
  <c r="J195" i="76"/>
  <c r="J326" i="76" s="1"/>
  <c r="FZ245" i="76"/>
  <c r="FZ376" i="76" s="1"/>
  <c r="EC189" i="76"/>
  <c r="EC320" i="76" s="1"/>
  <c r="AK184" i="76"/>
  <c r="AK315" i="76" s="1"/>
  <c r="H245" i="76"/>
  <c r="H376" i="76" s="1"/>
  <c r="AL181" i="76"/>
  <c r="AL312" i="76" s="1"/>
  <c r="EI195" i="76"/>
  <c r="EI326" i="76" s="1"/>
  <c r="FE189" i="76"/>
  <c r="FE320" i="76" s="1"/>
  <c r="AQ245" i="76"/>
  <c r="AQ376" i="76" s="1"/>
  <c r="AE181" i="76"/>
  <c r="AE312" i="76" s="1"/>
  <c r="FF195" i="76"/>
  <c r="FF326" i="76" s="1"/>
  <c r="CL245" i="76"/>
  <c r="CL376" i="76" s="1"/>
  <c r="CN181" i="76"/>
  <c r="CN312" i="76" s="1"/>
  <c r="FX181" i="76"/>
  <c r="FX312" i="76" s="1"/>
  <c r="BJ195" i="76"/>
  <c r="BJ326" i="76" s="1"/>
  <c r="DF189" i="76"/>
  <c r="DF320" i="76" s="1"/>
  <c r="EH181" i="76"/>
  <c r="EH312" i="76" s="1"/>
  <c r="AV189" i="76"/>
  <c r="AV320" i="76" s="1"/>
  <c r="DF181" i="76"/>
  <c r="DF312" i="76" s="1"/>
  <c r="CY181" i="76"/>
  <c r="CY312" i="76" s="1"/>
  <c r="DU184" i="76"/>
  <c r="DU315" i="76" s="1"/>
  <c r="FP189" i="76"/>
  <c r="FP320" i="76" s="1"/>
  <c r="ER195" i="76"/>
  <c r="ER326" i="76" s="1"/>
  <c r="U181" i="76"/>
  <c r="U312" i="76" s="1"/>
  <c r="CH184" i="76"/>
  <c r="CH315" i="76" s="1"/>
  <c r="CL195" i="76"/>
  <c r="CL326" i="76" s="1"/>
  <c r="AF175" i="76"/>
  <c r="AF306" i="76" s="1"/>
  <c r="AC240" i="76"/>
  <c r="AC371" i="76" s="1"/>
  <c r="DM240" i="76"/>
  <c r="DM371" i="76" s="1"/>
  <c r="Y195" i="76"/>
  <c r="Y326" i="76" s="1"/>
  <c r="CA195" i="76"/>
  <c r="CA326" i="76" s="1"/>
  <c r="FH181" i="76"/>
  <c r="FH312" i="76" s="1"/>
  <c r="AV195" i="76"/>
  <c r="AV326" i="76" s="1"/>
  <c r="DF195" i="76"/>
  <c r="DF326" i="76" s="1"/>
  <c r="CR181" i="76"/>
  <c r="CR312" i="76" s="1"/>
  <c r="DQ181" i="76"/>
  <c r="DQ312" i="76" s="1"/>
  <c r="M195" i="76"/>
  <c r="M326" i="76" s="1"/>
  <c r="ET181" i="76"/>
  <c r="ET312" i="76" s="1"/>
  <c r="FV181" i="76"/>
  <c r="FV312" i="76" s="1"/>
  <c r="DS195" i="76"/>
  <c r="DS326" i="76" s="1"/>
  <c r="CK195" i="76"/>
  <c r="CK326" i="76" s="1"/>
  <c r="ES181" i="76"/>
  <c r="ES312" i="76" s="1"/>
  <c r="FH184" i="76"/>
  <c r="FH315" i="76" s="1"/>
  <c r="AQ184" i="76"/>
  <c r="AQ315" i="76" s="1"/>
  <c r="F184" i="76"/>
  <c r="F315" i="76" s="1"/>
  <c r="P184" i="76"/>
  <c r="P315" i="76" s="1"/>
  <c r="DY189" i="76"/>
  <c r="DY320" i="76" s="1"/>
  <c r="G189" i="76"/>
  <c r="G320" i="76" s="1"/>
  <c r="BZ189" i="76"/>
  <c r="BZ320" i="76" s="1"/>
  <c r="EJ189" i="76"/>
  <c r="EJ320" i="76" s="1"/>
  <c r="U189" i="76"/>
  <c r="U320" i="76" s="1"/>
  <c r="CG245" i="76"/>
  <c r="CG376" i="76" s="1"/>
  <c r="DO245" i="76"/>
  <c r="DO376" i="76" s="1"/>
  <c r="EW245" i="76"/>
  <c r="EW376" i="76" s="1"/>
  <c r="F245" i="76"/>
  <c r="F376" i="76" s="1"/>
  <c r="BF245" i="76"/>
  <c r="BF376" i="76" s="1"/>
  <c r="CQ195" i="76"/>
  <c r="CQ326" i="76" s="1"/>
  <c r="CM195" i="76"/>
  <c r="CM326" i="76" s="1"/>
  <c r="DC195" i="76"/>
  <c r="DC326" i="76" s="1"/>
  <c r="AM195" i="76"/>
  <c r="AM326" i="76" s="1"/>
  <c r="BL181" i="76"/>
  <c r="BL312" i="76" s="1"/>
  <c r="FQ181" i="76"/>
  <c r="FQ312" i="76" s="1"/>
  <c r="BH181" i="76"/>
  <c r="BH312" i="76" s="1"/>
  <c r="R181" i="76"/>
  <c r="R312" i="76" s="1"/>
  <c r="FY184" i="76"/>
  <c r="FY315" i="76" s="1"/>
  <c r="CO184" i="76"/>
  <c r="CO315" i="76" s="1"/>
  <c r="BC189" i="76"/>
  <c r="BC320" i="76" s="1"/>
  <c r="CQ245" i="76"/>
  <c r="CQ376" i="76" s="1"/>
  <c r="CX195" i="76"/>
  <c r="CX326" i="76" s="1"/>
  <c r="AE195" i="76"/>
  <c r="AE326" i="76" s="1"/>
  <c r="CF181" i="76"/>
  <c r="CF312" i="76" s="1"/>
  <c r="AY181" i="76"/>
  <c r="AY312" i="76" s="1"/>
  <c r="FH245" i="76"/>
  <c r="FH376" i="76" s="1"/>
  <c r="Z243" i="76"/>
  <c r="Z374" i="76" s="1"/>
  <c r="ED243" i="76"/>
  <c r="ED374" i="76" s="1"/>
  <c r="EA195" i="76"/>
  <c r="EA326" i="76" s="1"/>
  <c r="DJ195" i="76"/>
  <c r="DJ326" i="76" s="1"/>
  <c r="AJ181" i="76"/>
  <c r="AJ312" i="76" s="1"/>
  <c r="P195" i="76"/>
  <c r="P326" i="76" s="1"/>
  <c r="EF195" i="76"/>
  <c r="EF326" i="76" s="1"/>
  <c r="FK181" i="76"/>
  <c r="FK312" i="76" s="1"/>
  <c r="N181" i="76"/>
  <c r="N312" i="76" s="1"/>
  <c r="AR195" i="76"/>
  <c r="AR326" i="76" s="1"/>
  <c r="FL181" i="76"/>
  <c r="FL312" i="76" s="1"/>
  <c r="AX181" i="76"/>
  <c r="AX312" i="76" s="1"/>
  <c r="AT195" i="76"/>
  <c r="AT326" i="76" s="1"/>
  <c r="DL195" i="76"/>
  <c r="DL326" i="76" s="1"/>
  <c r="L181" i="76"/>
  <c r="L312" i="76" s="1"/>
  <c r="FF240" i="76"/>
  <c r="FF371" i="76" s="1"/>
  <c r="Z184" i="76"/>
  <c r="Z315" i="76" s="1"/>
  <c r="FN184" i="76"/>
  <c r="FN315" i="76" s="1"/>
  <c r="FB184" i="76"/>
  <c r="FB315" i="76" s="1"/>
  <c r="U184" i="76"/>
  <c r="U315" i="76" s="1"/>
  <c r="CS189" i="76"/>
  <c r="CS320" i="76" s="1"/>
  <c r="FC189" i="76"/>
  <c r="FC320" i="76" s="1"/>
  <c r="AT189" i="76"/>
  <c r="AT320" i="76" s="1"/>
  <c r="R189" i="76"/>
  <c r="R320" i="76" s="1"/>
  <c r="AV245" i="76"/>
  <c r="AV376" i="76" s="1"/>
  <c r="CE245" i="76"/>
  <c r="CE376" i="76" s="1"/>
  <c r="DM245" i="76"/>
  <c r="DM376" i="76" s="1"/>
  <c r="EU245" i="76"/>
  <c r="EU376" i="76" s="1"/>
  <c r="Z245" i="76"/>
  <c r="Z376" i="76" s="1"/>
  <c r="N195" i="76"/>
  <c r="N326" i="76" s="1"/>
  <c r="AG195" i="76"/>
  <c r="AG326" i="76" s="1"/>
  <c r="AZ195" i="76"/>
  <c r="AZ326" i="76" s="1"/>
  <c r="G195" i="76"/>
  <c r="G326" i="76" s="1"/>
  <c r="CP181" i="76"/>
  <c r="CP312" i="76" s="1"/>
  <c r="EK181" i="76"/>
  <c r="EK312" i="76" s="1"/>
  <c r="FG181" i="76"/>
  <c r="FG312" i="76" s="1"/>
  <c r="AP181" i="76"/>
  <c r="AP312" i="76" s="1"/>
  <c r="EK184" i="76"/>
  <c r="EK315" i="76" s="1"/>
  <c r="FF189" i="76"/>
  <c r="FF320" i="76" s="1"/>
  <c r="FJ189" i="76"/>
  <c r="FJ320" i="76" s="1"/>
  <c r="M245" i="76"/>
  <c r="M376" i="76" s="1"/>
  <c r="V195" i="76"/>
  <c r="V326" i="76" s="1"/>
  <c r="CH181" i="76"/>
  <c r="CH312" i="76" s="1"/>
  <c r="BG181" i="76"/>
  <c r="BG312" i="76" s="1"/>
  <c r="BD195" i="76"/>
  <c r="BD326" i="76" s="1"/>
  <c r="AU195" i="76"/>
  <c r="AU326" i="76" s="1"/>
  <c r="FC195" i="76"/>
  <c r="FC326" i="76" s="1"/>
  <c r="FG195" i="76"/>
  <c r="FG326" i="76" s="1"/>
  <c r="AM181" i="76"/>
  <c r="AM312" i="76" s="1"/>
  <c r="AK195" i="76"/>
  <c r="AK326" i="76" s="1"/>
  <c r="DV181" i="76"/>
  <c r="DV312" i="76" s="1"/>
  <c r="CK181" i="76"/>
  <c r="CK312" i="76" s="1"/>
  <c r="ES195" i="76"/>
  <c r="ES326" i="76" s="1"/>
  <c r="EP195" i="76"/>
  <c r="EP326" i="76" s="1"/>
  <c r="BP181" i="76"/>
  <c r="BP312" i="76" s="1"/>
  <c r="FR240" i="76"/>
  <c r="FR371" i="76" s="1"/>
  <c r="CV184" i="76"/>
  <c r="CV315" i="76" s="1"/>
  <c r="K184" i="76"/>
  <c r="K315" i="76" s="1"/>
  <c r="DY184" i="76"/>
  <c r="DY315" i="76" s="1"/>
  <c r="DV184" i="76"/>
  <c r="DV315" i="76" s="1"/>
  <c r="Q184" i="76"/>
  <c r="Q315" i="76" s="1"/>
  <c r="BM189" i="76"/>
  <c r="BM320" i="76" s="1"/>
  <c r="DW189" i="76"/>
  <c r="DW320" i="76" s="1"/>
  <c r="FA189" i="76"/>
  <c r="FA320" i="76" s="1"/>
  <c r="AR189" i="76"/>
  <c r="AR320" i="76" s="1"/>
  <c r="FL245" i="76"/>
  <c r="FL376" i="76" s="1"/>
  <c r="L245" i="76"/>
  <c r="L376" i="76" s="1"/>
  <c r="AT245" i="76"/>
  <c r="AT376" i="76" s="1"/>
  <c r="CB245" i="76"/>
  <c r="CB376" i="76" s="1"/>
  <c r="DK245" i="76"/>
  <c r="DK376" i="76" s="1"/>
  <c r="DT195" i="76"/>
  <c r="DT326" i="76" s="1"/>
  <c r="FB195" i="76"/>
  <c r="FB326" i="76" s="1"/>
  <c r="FR195" i="76"/>
  <c r="FR326" i="76" s="1"/>
  <c r="I195" i="76"/>
  <c r="I326" i="76" s="1"/>
  <c r="AB195" i="76"/>
  <c r="AB326" i="76" s="1"/>
  <c r="DN181" i="76"/>
  <c r="DN312" i="76" s="1"/>
  <c r="EV181" i="76"/>
  <c r="EV312" i="76" s="1"/>
  <c r="BY181" i="76"/>
  <c r="BY312" i="76" s="1"/>
  <c r="EA181" i="76"/>
  <c r="EA312" i="76" s="1"/>
  <c r="FU181" i="76"/>
  <c r="FU312" i="76" s="1"/>
  <c r="EO240" i="76"/>
  <c r="EO371" i="76" s="1"/>
  <c r="FV184" i="76"/>
  <c r="FV315" i="76" s="1"/>
  <c r="AR184" i="76"/>
  <c r="AR315" i="76" s="1"/>
  <c r="CL189" i="76"/>
  <c r="CL320" i="76" s="1"/>
  <c r="ES189" i="76"/>
  <c r="ES320" i="76" s="1"/>
  <c r="AE245" i="76"/>
  <c r="AE376" i="76" s="1"/>
  <c r="FX245" i="76"/>
  <c r="FX376" i="76" s="1"/>
  <c r="EY195" i="76"/>
  <c r="EY326" i="76" s="1"/>
  <c r="AT181" i="76"/>
  <c r="AT312" i="76" s="1"/>
  <c r="FF181" i="76"/>
  <c r="FF312" i="76" s="1"/>
  <c r="EY184" i="76"/>
  <c r="EY315" i="76" s="1"/>
  <c r="FA199" i="76"/>
  <c r="FA330" i="76" s="1"/>
  <c r="H195" i="76"/>
  <c r="H326" i="76" s="1"/>
  <c r="CV195" i="76"/>
  <c r="CV326" i="76" s="1"/>
  <c r="EW184" i="76"/>
  <c r="EW315" i="76" s="1"/>
  <c r="EX189" i="76"/>
  <c r="EX320" i="76" s="1"/>
  <c r="DU189" i="76"/>
  <c r="DU320" i="76" s="1"/>
  <c r="FA245" i="76"/>
  <c r="FA376" i="76" s="1"/>
  <c r="AR245" i="76"/>
  <c r="AR376" i="76" s="1"/>
  <c r="AO245" i="76"/>
  <c r="FW195" i="76"/>
  <c r="FW326" i="76" s="1"/>
  <c r="DQ195" i="76"/>
  <c r="DQ326" i="76" s="1"/>
  <c r="EG195" i="76"/>
  <c r="EG326" i="76" s="1"/>
  <c r="EW195" i="76"/>
  <c r="EW326" i="76" s="1"/>
  <c r="FN195" i="76"/>
  <c r="FN326" i="76" s="1"/>
  <c r="EN181" i="76"/>
  <c r="EN312" i="76" s="1"/>
  <c r="FC181" i="76"/>
  <c r="FC312" i="76" s="1"/>
  <c r="AS181" i="76"/>
  <c r="AS312" i="76" s="1"/>
  <c r="CU181" i="76"/>
  <c r="CU312" i="76" s="1"/>
  <c r="EO181" i="76"/>
  <c r="EO312" i="76" s="1"/>
  <c r="FD184" i="76"/>
  <c r="FD315" i="76" s="1"/>
  <c r="DM184" i="76"/>
  <c r="DM315" i="76" s="1"/>
  <c r="DJ189" i="76"/>
  <c r="DJ320" i="76" s="1"/>
  <c r="DM189" i="76"/>
  <c r="DM320" i="76" s="1"/>
  <c r="GB245" i="76"/>
  <c r="GB376" i="76" s="1"/>
  <c r="DC245" i="76"/>
  <c r="DC376" i="76" s="1"/>
  <c r="DN195" i="76"/>
  <c r="DN326" i="76" s="1"/>
  <c r="DP181" i="76"/>
  <c r="DP312" i="76" s="1"/>
  <c r="CT181" i="76"/>
  <c r="CT312" i="76" s="1"/>
  <c r="DV240" i="76"/>
  <c r="DV371" i="76" s="1"/>
  <c r="DF184" i="76"/>
  <c r="DF315" i="76" s="1"/>
  <c r="AV181" i="76"/>
  <c r="AV312" i="76" s="1"/>
  <c r="R195" i="76"/>
  <c r="R326" i="76" s="1"/>
  <c r="CH245" i="76"/>
  <c r="CH376" i="76" s="1"/>
  <c r="BG195" i="76"/>
  <c r="BG326" i="76" s="1"/>
  <c r="D195" i="76"/>
  <c r="D326" i="76" s="1"/>
  <c r="EB181" i="76"/>
  <c r="EB312" i="76" s="1"/>
  <c r="FY181" i="76"/>
  <c r="FY312" i="76" s="1"/>
  <c r="FS184" i="76"/>
  <c r="FS315" i="76" s="1"/>
  <c r="BJ184" i="76"/>
  <c r="BJ315" i="76" s="1"/>
  <c r="AE189" i="76"/>
  <c r="AE320" i="76" s="1"/>
  <c r="DP245" i="76"/>
  <c r="DP376" i="76" s="1"/>
  <c r="EV245" i="76"/>
  <c r="EV376" i="76" s="1"/>
  <c r="CR195" i="76"/>
  <c r="CR326" i="76" s="1"/>
  <c r="EH195" i="76"/>
  <c r="EH326" i="76" s="1"/>
  <c r="EA240" i="76"/>
  <c r="EA371" i="76" s="1"/>
  <c r="BO184" i="76"/>
  <c r="BO315" i="76" s="1"/>
  <c r="GA181" i="76"/>
  <c r="GA312" i="76" s="1"/>
  <c r="AO181" i="76"/>
  <c r="F189" i="76"/>
  <c r="F320" i="76" s="1"/>
  <c r="FO199" i="76"/>
  <c r="FO330" i="76" s="1"/>
  <c r="DP195" i="76"/>
  <c r="DP326" i="76" s="1"/>
  <c r="CH195" i="76"/>
  <c r="CH326" i="76" s="1"/>
  <c r="CI195" i="76"/>
  <c r="CI326" i="76" s="1"/>
  <c r="EE181" i="76"/>
  <c r="EE312" i="76" s="1"/>
  <c r="S181" i="76"/>
  <c r="S312" i="76" s="1"/>
  <c r="CB184" i="76"/>
  <c r="CB315" i="76" s="1"/>
  <c r="CC184" i="76"/>
  <c r="CC315" i="76" s="1"/>
  <c r="AG189" i="76"/>
  <c r="AG320" i="76" s="1"/>
  <c r="FW189" i="76"/>
  <c r="FW320" i="76" s="1"/>
  <c r="EQ195" i="76"/>
  <c r="EQ326" i="76" s="1"/>
  <c r="EW181" i="76"/>
  <c r="EW312" i="76" s="1"/>
  <c r="AL195" i="76"/>
  <c r="AL326" i="76" s="1"/>
  <c r="DV195" i="76"/>
  <c r="DV326" i="76" s="1"/>
  <c r="FT181" i="76"/>
  <c r="FT312" i="76" s="1"/>
  <c r="EP181" i="76"/>
  <c r="EP312" i="76" s="1"/>
  <c r="DD184" i="76"/>
  <c r="DD315" i="76" s="1"/>
  <c r="CD189" i="76"/>
  <c r="CD320" i="76" s="1"/>
  <c r="CO189" i="76"/>
  <c r="CO320" i="76" s="1"/>
  <c r="D245" i="76"/>
  <c r="D376" i="76" s="1"/>
  <c r="EY245" i="76"/>
  <c r="EY376" i="76" s="1"/>
  <c r="E245" i="76"/>
  <c r="E376" i="76" s="1"/>
  <c r="CW195" i="76"/>
  <c r="CW326" i="76" s="1"/>
  <c r="DW181" i="76"/>
  <c r="DW312" i="76" s="1"/>
  <c r="BA189" i="76"/>
  <c r="BA320" i="76" s="1"/>
  <c r="BQ245" i="76"/>
  <c r="BQ376" i="76" s="1"/>
  <c r="AO195" i="76"/>
  <c r="FM195" i="76"/>
  <c r="FM326" i="76" s="1"/>
  <c r="FQ195" i="76"/>
  <c r="FQ326" i="76" s="1"/>
  <c r="BD181" i="76"/>
  <c r="BD312" i="76" s="1"/>
  <c r="Y181" i="76"/>
  <c r="Y312" i="76" s="1"/>
  <c r="DH195" i="76"/>
  <c r="DH326" i="76" s="1"/>
  <c r="CD195" i="76"/>
  <c r="CD326" i="76" s="1"/>
  <c r="FO181" i="76"/>
  <c r="FO312" i="76" s="1"/>
  <c r="BP195" i="76"/>
  <c r="BP326" i="76" s="1"/>
  <c r="EV195" i="76"/>
  <c r="EV326" i="76" s="1"/>
  <c r="BA181" i="76"/>
  <c r="BA312" i="76" s="1"/>
  <c r="EL195" i="76"/>
  <c r="EL326" i="76" s="1"/>
  <c r="GA195" i="76"/>
  <c r="GA326" i="76" s="1"/>
  <c r="AN181" i="76"/>
  <c r="AN312" i="76" s="1"/>
  <c r="I181" i="76"/>
  <c r="I312" i="76" s="1"/>
  <c r="BD240" i="76"/>
  <c r="BD371" i="76" s="1"/>
  <c r="AA184" i="76"/>
  <c r="AA315" i="76" s="1"/>
  <c r="EC184" i="76"/>
  <c r="EC315" i="76" s="1"/>
  <c r="BF184" i="76"/>
  <c r="BF315" i="76" s="1"/>
  <c r="EM184" i="76"/>
  <c r="EM315" i="76" s="1"/>
  <c r="AD184" i="76"/>
  <c r="AD315" i="76" s="1"/>
  <c r="FV189" i="76"/>
  <c r="FV320" i="76" s="1"/>
  <c r="DH189" i="76"/>
  <c r="DH320" i="76" s="1"/>
  <c r="FR189" i="76"/>
  <c r="FR320" i="76" s="1"/>
  <c r="BI189" i="76"/>
  <c r="BI320" i="76" s="1"/>
  <c r="DK189" i="76"/>
  <c r="DK320" i="76" s="1"/>
  <c r="BG245" i="76"/>
  <c r="BG376" i="76" s="1"/>
  <c r="CF245" i="76"/>
  <c r="CF376" i="76" s="1"/>
  <c r="CC245" i="76"/>
  <c r="CC376" i="76" s="1"/>
  <c r="DL245" i="76"/>
  <c r="DL376" i="76" s="1"/>
  <c r="EX245" i="76"/>
  <c r="EX376" i="76" s="1"/>
  <c r="E195" i="76"/>
  <c r="E326" i="76" s="1"/>
  <c r="AS195" i="76"/>
  <c r="AS326" i="76" s="1"/>
  <c r="BL195" i="76"/>
  <c r="BL326" i="76" s="1"/>
  <c r="CB195" i="76"/>
  <c r="CB326" i="76" s="1"/>
  <c r="EF181" i="76"/>
  <c r="EF312" i="76" s="1"/>
  <c r="CQ181" i="76"/>
  <c r="CQ312" i="76" s="1"/>
  <c r="EZ181" i="76"/>
  <c r="EZ312" i="76" s="1"/>
  <c r="AI181" i="76"/>
  <c r="AI312" i="76" s="1"/>
  <c r="CC181" i="76"/>
  <c r="CC312" i="76" s="1"/>
  <c r="CK184" i="76"/>
  <c r="CK315" i="76" s="1"/>
  <c r="EE184" i="76"/>
  <c r="EE315" i="76" s="1"/>
  <c r="FL189" i="76"/>
  <c r="FL320" i="76" s="1"/>
  <c r="AJ189" i="76"/>
  <c r="AJ320" i="76" s="1"/>
  <c r="AL245" i="76"/>
  <c r="AL376" i="76" s="1"/>
  <c r="AF245" i="76"/>
  <c r="AF376" i="76" s="1"/>
  <c r="ED195" i="76"/>
  <c r="ED326" i="76" s="1"/>
  <c r="CI181" i="76"/>
  <c r="CI312" i="76" s="1"/>
  <c r="P181" i="76"/>
  <c r="P312" i="76" s="1"/>
  <c r="BM245" i="76"/>
  <c r="BM376" i="76" s="1"/>
  <c r="FY240" i="76"/>
  <c r="FY371" i="76" s="1"/>
  <c r="FM184" i="76"/>
  <c r="FM315" i="76" s="1"/>
  <c r="DJ181" i="76"/>
  <c r="DJ312" i="76" s="1"/>
  <c r="CG181" i="76"/>
  <c r="CG312" i="76" s="1"/>
  <c r="DC181" i="76"/>
  <c r="DC312" i="76" s="1"/>
  <c r="AX184" i="76"/>
  <c r="AX315" i="76" s="1"/>
  <c r="CP184" i="76"/>
  <c r="CP315" i="76" s="1"/>
  <c r="BK189" i="76"/>
  <c r="BK320" i="76" s="1"/>
  <c r="I245" i="76"/>
  <c r="I376" i="76" s="1"/>
  <c r="EK195" i="76"/>
  <c r="EK326" i="76" s="1"/>
  <c r="FA195" i="76"/>
  <c r="FA326" i="76" s="1"/>
  <c r="DC240" i="76"/>
  <c r="DC371" i="76" s="1"/>
  <c r="AZ184" i="76"/>
  <c r="AZ315" i="76" s="1"/>
  <c r="AB184" i="76"/>
  <c r="AB315" i="76" s="1"/>
  <c r="EN189" i="76"/>
  <c r="EN320" i="76" s="1"/>
  <c r="EQ189" i="76"/>
  <c r="EQ320" i="76" s="1"/>
  <c r="CG195" i="76"/>
  <c r="CG326" i="76" s="1"/>
  <c r="DM195" i="76"/>
  <c r="DM326" i="76" s="1"/>
  <c r="BZ181" i="76"/>
  <c r="BZ312" i="76" s="1"/>
  <c r="D181" i="76"/>
  <c r="D312" i="76" s="1"/>
  <c r="BO181" i="76"/>
  <c r="BO312" i="76" s="1"/>
  <c r="DI181" i="76"/>
  <c r="DI312" i="76" s="1"/>
  <c r="DL184" i="76"/>
  <c r="DL315" i="76" s="1"/>
  <c r="BE189" i="76"/>
  <c r="BE320" i="76" s="1"/>
  <c r="ER245" i="76"/>
  <c r="ER376" i="76" s="1"/>
  <c r="FU195" i="76"/>
  <c r="FU326" i="76" s="1"/>
  <c r="T195" i="76"/>
  <c r="T326" i="76" s="1"/>
  <c r="BS312" i="76"/>
  <c r="AI195" i="76"/>
  <c r="AI326" i="76" s="1"/>
  <c r="O195" i="76"/>
  <c r="O326" i="76" s="1"/>
  <c r="AQ181" i="76"/>
  <c r="AQ312" i="76" s="1"/>
  <c r="FK195" i="76"/>
  <c r="FK326" i="76" s="1"/>
  <c r="FV195" i="76"/>
  <c r="FV326" i="76" s="1"/>
  <c r="CV181" i="76"/>
  <c r="CV312" i="76" s="1"/>
  <c r="DA195" i="76"/>
  <c r="DA326" i="76" s="1"/>
  <c r="AF195" i="76"/>
  <c r="AF326" i="76" s="1"/>
  <c r="GB181" i="76"/>
  <c r="GB312" i="76" s="1"/>
  <c r="BE181" i="76"/>
  <c r="BE312" i="76" s="1"/>
  <c r="FL184" i="76"/>
  <c r="FL315" i="76" s="1"/>
  <c r="CJ184" i="76"/>
  <c r="CJ315" i="76" s="1"/>
  <c r="FX184" i="76"/>
  <c r="FX315" i="76" s="1"/>
  <c r="DG184" i="76"/>
  <c r="DG315" i="76" s="1"/>
  <c r="BQ184" i="76"/>
  <c r="BQ315" i="76" s="1"/>
  <c r="DB189" i="76"/>
  <c r="DB320" i="76" s="1"/>
  <c r="CB189" i="76"/>
  <c r="CB320" i="76" s="1"/>
  <c r="EL189" i="76"/>
  <c r="EL320" i="76" s="1"/>
  <c r="AC189" i="76"/>
  <c r="AC320" i="76" s="1"/>
  <c r="CE189" i="76"/>
  <c r="CE320" i="76" s="1"/>
  <c r="DI245" i="76"/>
  <c r="DI376" i="76" s="1"/>
  <c r="K245" i="76"/>
  <c r="K376" i="76" s="1"/>
  <c r="AS245" i="76"/>
  <c r="AS376" i="76" s="1"/>
  <c r="CA245" i="76"/>
  <c r="CA376" i="76" s="1"/>
  <c r="DR245" i="76"/>
  <c r="DR376" i="76" s="1"/>
  <c r="FL195" i="76"/>
  <c r="FL326" i="76" s="1"/>
  <c r="GB195" i="76"/>
  <c r="GB326" i="76" s="1"/>
  <c r="U195" i="76"/>
  <c r="U326" i="76" s="1"/>
  <c r="FX195" i="76"/>
  <c r="FX326" i="76" s="1"/>
  <c r="AP195" i="76"/>
  <c r="AP326" i="76" s="1"/>
  <c r="FJ181" i="76"/>
  <c r="FJ312" i="76" s="1"/>
  <c r="BK181" i="76"/>
  <c r="BK312" i="76" s="1"/>
  <c r="DT181" i="76"/>
  <c r="DT312" i="76" s="1"/>
  <c r="FN181" i="76"/>
  <c r="FN312" i="76" s="1"/>
  <c r="AW181" i="76"/>
  <c r="AW312" i="76" s="1"/>
  <c r="AJ184" i="76"/>
  <c r="AJ315" i="76" s="1"/>
  <c r="DN184" i="76"/>
  <c r="DN315" i="76" s="1"/>
  <c r="CZ189" i="76"/>
  <c r="CZ320" i="76" s="1"/>
  <c r="AK245" i="76"/>
  <c r="AK376" i="76" s="1"/>
  <c r="CS195" i="76"/>
  <c r="CS326" i="76" s="1"/>
  <c r="BQ181" i="76"/>
  <c r="BQ312" i="76" s="1"/>
  <c r="EY214" i="76"/>
  <c r="EY345" i="76" s="1"/>
  <c r="G202" i="76"/>
  <c r="G333" i="76" s="1"/>
  <c r="CB202" i="76"/>
  <c r="CB333" i="76" s="1"/>
  <c r="EW202" i="76"/>
  <c r="EW333" i="76" s="1"/>
  <c r="AZ202" i="76"/>
  <c r="AZ333" i="76" s="1"/>
  <c r="EI202" i="76"/>
  <c r="EI333" i="76" s="1"/>
  <c r="F202" i="76"/>
  <c r="F333" i="76" s="1"/>
  <c r="CA202" i="76"/>
  <c r="CA333" i="76" s="1"/>
  <c r="EV202" i="76"/>
  <c r="EV333" i="76" s="1"/>
  <c r="AX202" i="76"/>
  <c r="AX333" i="76" s="1"/>
  <c r="DT202" i="76"/>
  <c r="DT333" i="76" s="1"/>
  <c r="AY202" i="76"/>
  <c r="AY333" i="76" s="1"/>
  <c r="BZ202" i="76"/>
  <c r="BZ333" i="76" s="1"/>
  <c r="EU202" i="76"/>
  <c r="EU333" i="76" s="1"/>
  <c r="AO202" i="76"/>
  <c r="DR202" i="76"/>
  <c r="DR333" i="76" s="1"/>
  <c r="BO202" i="76"/>
  <c r="BO333" i="76" s="1"/>
  <c r="ES202" i="76"/>
  <c r="ES333" i="76" s="1"/>
  <c r="FZ202" i="76"/>
  <c r="FZ333" i="76" s="1"/>
  <c r="EO202" i="76"/>
  <c r="EO333" i="76" s="1"/>
  <c r="AR202" i="76"/>
  <c r="AR333" i="76" s="1"/>
  <c r="I212" i="76"/>
  <c r="I343" i="76" s="1"/>
  <c r="CL212" i="76"/>
  <c r="CL343" i="76" s="1"/>
  <c r="FO212" i="76"/>
  <c r="FO343" i="76" s="1"/>
  <c r="BI212" i="76"/>
  <c r="BI343" i="76" s="1"/>
  <c r="ED212" i="76"/>
  <c r="ED343" i="76" s="1"/>
  <c r="H212" i="76"/>
  <c r="H343" i="76" s="1"/>
  <c r="CC212" i="76"/>
  <c r="CC343" i="76" s="1"/>
  <c r="FF212" i="76"/>
  <c r="FF343" i="76" s="1"/>
  <c r="BH212" i="76"/>
  <c r="BH343" i="76" s="1"/>
  <c r="EC212" i="76"/>
  <c r="EC343" i="76" s="1"/>
  <c r="BC212" i="76"/>
  <c r="BC343" i="76" s="1"/>
  <c r="CJ212" i="76"/>
  <c r="CJ343" i="76" s="1"/>
  <c r="J212" i="76"/>
  <c r="J343" i="76" s="1"/>
  <c r="CM212" i="76"/>
  <c r="CM343" i="76" s="1"/>
  <c r="FH212" i="76"/>
  <c r="FH343" i="76" s="1"/>
  <c r="BB212" i="76"/>
  <c r="BB343" i="76" s="1"/>
  <c r="FC212" i="76"/>
  <c r="FC343" i="76" s="1"/>
  <c r="AG212" i="76"/>
  <c r="AG343" i="76" s="1"/>
  <c r="DJ212" i="76"/>
  <c r="DJ343" i="76" s="1"/>
  <c r="EJ212" i="76"/>
  <c r="EJ343" i="76" s="1"/>
  <c r="CP212" i="76"/>
  <c r="CP343" i="76" s="1"/>
  <c r="FT212" i="76"/>
  <c r="FT343" i="76" s="1"/>
  <c r="ED216" i="76"/>
  <c r="ED347" i="76" s="1"/>
  <c r="EG216" i="76"/>
  <c r="EG347" i="76" s="1"/>
  <c r="BH216" i="76"/>
  <c r="BH347" i="76" s="1"/>
  <c r="DJ216" i="76"/>
  <c r="DJ347" i="76" s="1"/>
  <c r="N216" i="76"/>
  <c r="N347" i="76" s="1"/>
  <c r="CC216" i="76"/>
  <c r="CC347" i="76" s="1"/>
  <c r="DO216" i="76"/>
  <c r="DO347" i="76" s="1"/>
  <c r="D216" i="76"/>
  <c r="D347" i="76" s="1"/>
  <c r="EK216" i="76"/>
  <c r="EK347" i="76" s="1"/>
  <c r="EN216" i="76"/>
  <c r="EN347" i="76" s="1"/>
  <c r="DC216" i="76"/>
  <c r="DC347" i="76" s="1"/>
  <c r="BN216" i="76"/>
  <c r="BN347" i="76" s="1"/>
  <c r="BA216" i="76"/>
  <c r="BA347" i="76" s="1"/>
  <c r="BD216" i="76"/>
  <c r="BD347" i="76" s="1"/>
  <c r="CE216" i="76"/>
  <c r="CE347" i="76" s="1"/>
  <c r="T216" i="76"/>
  <c r="T347" i="76" s="1"/>
  <c r="EX216" i="76"/>
  <c r="EX347" i="76" s="1"/>
  <c r="AM216" i="76"/>
  <c r="AM347" i="76" s="1"/>
  <c r="CN216" i="76"/>
  <c r="CN347" i="76" s="1"/>
  <c r="AI196" i="76"/>
  <c r="AI327" i="76" s="1"/>
  <c r="FI200" i="76"/>
  <c r="FI331" i="76" s="1"/>
  <c r="DV200" i="76"/>
  <c r="DV331" i="76" s="1"/>
  <c r="BN245" i="76"/>
  <c r="BN376" i="76" s="1"/>
  <c r="FD245" i="76"/>
  <c r="FD376" i="76" s="1"/>
  <c r="CK245" i="76"/>
  <c r="CK376" i="76" s="1"/>
  <c r="S245" i="76"/>
  <c r="S376" i="76" s="1"/>
  <c r="DY245" i="76"/>
  <c r="DY376" i="76" s="1"/>
  <c r="EB245" i="76"/>
  <c r="EB376" i="76" s="1"/>
  <c r="FM245" i="76"/>
  <c r="FM376" i="76" s="1"/>
  <c r="CU245" i="76"/>
  <c r="CU376" i="76" s="1"/>
  <c r="AB245" i="76"/>
  <c r="AB376" i="76" s="1"/>
  <c r="EI245" i="76"/>
  <c r="EI376" i="76" s="1"/>
  <c r="BP245" i="76"/>
  <c r="BP376" i="76" s="1"/>
  <c r="CI245" i="76"/>
  <c r="CI376" i="76" s="1"/>
  <c r="BA245" i="76"/>
  <c r="BA376" i="76" s="1"/>
  <c r="BC245" i="76"/>
  <c r="BC376" i="76" s="1"/>
  <c r="U245" i="76"/>
  <c r="U376" i="76" s="1"/>
  <c r="CZ245" i="76"/>
  <c r="CZ376" i="76" s="1"/>
  <c r="EH245" i="76"/>
  <c r="EH376" i="76" s="1"/>
  <c r="CS245" i="76"/>
  <c r="CS376" i="76" s="1"/>
  <c r="BK245" i="76"/>
  <c r="BK376" i="76" s="1"/>
  <c r="AC245" i="76"/>
  <c r="AC376" i="76" s="1"/>
  <c r="FT245" i="76"/>
  <c r="FT376" i="76" s="1"/>
  <c r="AH245" i="76"/>
  <c r="AH376" i="76" s="1"/>
  <c r="O245" i="76"/>
  <c r="O376" i="76" s="1"/>
  <c r="FG245" i="76"/>
  <c r="FG376" i="76" s="1"/>
  <c r="DX245" i="76"/>
  <c r="DX376" i="76" s="1"/>
  <c r="CP245" i="76"/>
  <c r="CP376" i="76" s="1"/>
  <c r="W245" i="76"/>
  <c r="W376" i="76" s="1"/>
  <c r="FO245" i="76"/>
  <c r="FO376" i="76" s="1"/>
  <c r="EF245" i="76"/>
  <c r="EF376" i="76" s="1"/>
  <c r="CX245" i="76"/>
  <c r="CX376" i="76" s="1"/>
  <c r="ET245" i="76"/>
  <c r="ET376" i="76" s="1"/>
  <c r="CT245" i="76"/>
  <c r="CT376" i="76" s="1"/>
  <c r="AZ245" i="76"/>
  <c r="AZ376" i="76" s="1"/>
  <c r="Q245" i="76"/>
  <c r="Q376" i="76" s="1"/>
  <c r="FI245" i="76"/>
  <c r="FI376" i="76" s="1"/>
  <c r="EA245" i="76"/>
  <c r="EA376" i="76" s="1"/>
  <c r="BH245" i="76"/>
  <c r="BH376" i="76" s="1"/>
  <c r="Y245" i="76"/>
  <c r="Y376" i="76" s="1"/>
  <c r="FQ245" i="76"/>
  <c r="FQ376" i="76" s="1"/>
  <c r="FS245" i="76"/>
  <c r="FS376" i="76" s="1"/>
  <c r="V245" i="76"/>
  <c r="V376" i="76" s="1"/>
  <c r="DZ245" i="76"/>
  <c r="DZ376" i="76" s="1"/>
  <c r="CJ245" i="76"/>
  <c r="CJ376" i="76" s="1"/>
  <c r="BB245" i="76"/>
  <c r="BB376" i="76" s="1"/>
  <c r="T245" i="76"/>
  <c r="T376" i="76" s="1"/>
  <c r="FK245" i="76"/>
  <c r="FK376" i="76" s="1"/>
  <c r="CR245" i="76"/>
  <c r="CR376" i="76" s="1"/>
  <c r="BJ245" i="76"/>
  <c r="BJ376" i="76" s="1"/>
  <c r="BL245" i="76"/>
  <c r="BL376" i="76" s="1"/>
  <c r="AD245" i="76"/>
  <c r="AD376" i="76" s="1"/>
  <c r="FU245" i="76"/>
  <c r="FU376" i="76" s="1"/>
  <c r="FF245" i="76"/>
  <c r="FF376" i="76" s="1"/>
  <c r="DU245" i="76"/>
  <c r="DU376" i="76" s="1"/>
  <c r="CM245" i="76"/>
  <c r="CM376" i="76" s="1"/>
  <c r="BD245" i="76"/>
  <c r="BD376" i="76" s="1"/>
  <c r="AW245" i="76"/>
  <c r="AW376" i="76" s="1"/>
  <c r="J245" i="76"/>
  <c r="J376" i="76" s="1"/>
  <c r="EC245" i="76"/>
  <c r="EC376" i="76" s="1"/>
  <c r="EE245" i="76"/>
  <c r="EE376" i="76" s="1"/>
  <c r="CW245" i="76"/>
  <c r="CW376" i="76" s="1"/>
  <c r="BO245" i="76"/>
  <c r="BO376" i="76" s="1"/>
  <c r="N245" i="76"/>
  <c r="N376" i="76" s="1"/>
  <c r="FE245" i="76"/>
  <c r="FE376" i="76" s="1"/>
  <c r="DW245" i="76"/>
  <c r="DW376" i="76" s="1"/>
  <c r="CO245" i="76"/>
  <c r="CO376" i="76" s="1"/>
  <c r="BY245" i="76"/>
  <c r="BY376" i="76" s="1"/>
  <c r="AP245" i="76"/>
  <c r="AP376" i="76" s="1"/>
  <c r="X245" i="76"/>
  <c r="X376" i="76" s="1"/>
  <c r="FP245" i="76"/>
  <c r="FP376" i="76" s="1"/>
  <c r="EG245" i="76"/>
  <c r="EG376" i="76" s="1"/>
  <c r="CY245" i="76"/>
  <c r="CY376" i="76" s="1"/>
  <c r="R245" i="76"/>
  <c r="R376" i="76" s="1"/>
  <c r="DA245" i="76"/>
  <c r="DA376" i="76" s="1"/>
  <c r="AI245" i="76"/>
  <c r="AI376" i="76" s="1"/>
  <c r="EO245" i="76"/>
  <c r="EO376" i="76" s="1"/>
  <c r="AN245" i="76"/>
  <c r="AN376" i="76" s="1"/>
  <c r="EU184" i="76"/>
  <c r="EU315" i="76" s="1"/>
  <c r="J184" i="76"/>
  <c r="J315" i="76" s="1"/>
  <c r="AW184" i="76"/>
  <c r="AW315" i="76" s="1"/>
  <c r="CL184" i="76"/>
  <c r="CL315" i="76" s="1"/>
  <c r="BZ184" i="76"/>
  <c r="BZ315" i="76" s="1"/>
  <c r="FC184" i="76"/>
  <c r="FC315" i="76" s="1"/>
  <c r="AG184" i="76"/>
  <c r="AG315" i="76" s="1"/>
  <c r="BH184" i="76"/>
  <c r="BH315" i="76" s="1"/>
  <c r="CZ184" i="76"/>
  <c r="CZ315" i="76" s="1"/>
  <c r="R184" i="76"/>
  <c r="R315" i="76" s="1"/>
  <c r="ED184" i="76"/>
  <c r="ED315" i="76" s="1"/>
  <c r="EI184" i="76"/>
  <c r="EI315" i="76" s="1"/>
  <c r="AH184" i="76"/>
  <c r="AH315" i="76" s="1"/>
  <c r="DJ184" i="76"/>
  <c r="DJ315" i="76" s="1"/>
  <c r="CG184" i="76"/>
  <c r="CG315" i="76" s="1"/>
  <c r="CQ184" i="76"/>
  <c r="CQ315" i="76" s="1"/>
  <c r="FF184" i="76"/>
  <c r="FF315" i="76" s="1"/>
  <c r="DI184" i="76"/>
  <c r="DI315" i="76" s="1"/>
  <c r="G184" i="76"/>
  <c r="G315" i="76" s="1"/>
  <c r="D184" i="76"/>
  <c r="D315" i="76" s="1"/>
  <c r="W184" i="76"/>
  <c r="W315" i="76" s="1"/>
  <c r="BE184" i="76"/>
  <c r="BE315" i="76" s="1"/>
  <c r="EB184" i="76"/>
  <c r="EB315" i="76" s="1"/>
  <c r="AN184" i="76"/>
  <c r="AN315" i="76" s="1"/>
  <c r="AT184" i="76"/>
  <c r="AT315" i="76" s="1"/>
  <c r="BD184" i="76"/>
  <c r="BD315" i="76" s="1"/>
  <c r="EA184" i="76"/>
  <c r="EA315" i="76" s="1"/>
  <c r="Y184" i="76"/>
  <c r="Y315" i="76" s="1"/>
  <c r="BN184" i="76"/>
  <c r="BN315" i="76" s="1"/>
  <c r="AS184" i="76"/>
  <c r="AS315" i="76" s="1"/>
  <c r="BC184" i="76"/>
  <c r="BC315" i="76" s="1"/>
  <c r="DC184" i="76"/>
  <c r="DC315" i="76" s="1"/>
  <c r="FQ184" i="76"/>
  <c r="FQ315" i="76" s="1"/>
  <c r="EG184" i="76"/>
  <c r="EG315" i="76" s="1"/>
  <c r="BY184" i="76"/>
  <c r="BY315" i="76" s="1"/>
  <c r="CI184" i="76"/>
  <c r="CI315" i="76" s="1"/>
  <c r="EV184" i="76"/>
  <c r="EV315" i="76" s="1"/>
  <c r="CU184" i="76"/>
  <c r="CU315" i="76" s="1"/>
  <c r="FU184" i="76"/>
  <c r="FU315" i="76" s="1"/>
  <c r="S184" i="76"/>
  <c r="S315" i="76" s="1"/>
  <c r="EL184" i="76"/>
  <c r="EL315" i="76" s="1"/>
  <c r="ES184" i="76"/>
  <c r="ES315" i="76" s="1"/>
  <c r="AV184" i="76"/>
  <c r="AV315" i="76" s="1"/>
  <c r="DT184" i="76"/>
  <c r="DT315" i="76" s="1"/>
  <c r="DE184" i="76"/>
  <c r="DE315" i="76" s="1"/>
  <c r="DO184" i="76"/>
  <c r="DO315" i="76" s="1"/>
  <c r="EO184" i="76"/>
  <c r="EO315" i="76" s="1"/>
  <c r="DX184" i="76"/>
  <c r="DX315" i="76" s="1"/>
  <c r="V184" i="76"/>
  <c r="V315" i="76" s="1"/>
  <c r="FR184" i="76"/>
  <c r="FR315" i="76" s="1"/>
  <c r="I184" i="76"/>
  <c r="I315" i="76" s="1"/>
  <c r="CT184" i="76"/>
  <c r="CT315" i="76" s="1"/>
  <c r="FK184" i="76"/>
  <c r="FK315" i="76" s="1"/>
  <c r="AL184" i="76"/>
  <c r="AL315" i="76" s="1"/>
  <c r="AP184" i="76"/>
  <c r="AP315" i="76" s="1"/>
  <c r="DQ184" i="76"/>
  <c r="DQ315" i="76" s="1"/>
  <c r="GB184" i="76"/>
  <c r="GB315" i="76" s="1"/>
  <c r="ER184" i="76"/>
  <c r="ER315" i="76" s="1"/>
  <c r="L184" i="76"/>
  <c r="L315" i="76" s="1"/>
  <c r="AE184" i="76"/>
  <c r="AE315" i="76" s="1"/>
  <c r="BP184" i="76"/>
  <c r="BP315" i="76" s="1"/>
  <c r="EN184" i="76"/>
  <c r="EN315" i="76" s="1"/>
  <c r="AY184" i="76"/>
  <c r="AY315" i="76" s="1"/>
  <c r="M184" i="76"/>
  <c r="M315" i="76" s="1"/>
  <c r="CY184" i="76"/>
  <c r="CY315" i="76" s="1"/>
  <c r="DZ184" i="76"/>
  <c r="DZ315" i="76" s="1"/>
  <c r="EX184" i="76"/>
  <c r="EX315" i="76" s="1"/>
  <c r="FT184" i="76"/>
  <c r="FT315" i="76" s="1"/>
  <c r="F195" i="76"/>
  <c r="F326" i="76" s="1"/>
  <c r="EE195" i="76"/>
  <c r="EE326" i="76" s="1"/>
  <c r="CE195" i="76"/>
  <c r="CE326" i="76" s="1"/>
  <c r="X195" i="76"/>
  <c r="X326" i="76" s="1"/>
  <c r="ET195" i="76"/>
  <c r="ET326" i="76" s="1"/>
  <c r="Q195" i="76"/>
  <c r="Q326" i="76" s="1"/>
  <c r="EN195" i="76"/>
  <c r="EN326" i="76" s="1"/>
  <c r="BF195" i="76"/>
  <c r="BF326" i="76" s="1"/>
  <c r="S195" i="76"/>
  <c r="S326" i="76" s="1"/>
  <c r="FZ195" i="76"/>
  <c r="FZ326" i="76" s="1"/>
  <c r="FJ195" i="76"/>
  <c r="FJ326" i="76" s="1"/>
  <c r="BZ195" i="76"/>
  <c r="BZ326" i="76" s="1"/>
  <c r="DR195" i="76"/>
  <c r="DR326" i="76" s="1"/>
  <c r="CU195" i="76"/>
  <c r="CU326" i="76" s="1"/>
  <c r="DO195" i="76"/>
  <c r="DO326" i="76" s="1"/>
  <c r="CY195" i="76"/>
  <c r="CY326" i="76" s="1"/>
  <c r="AA195" i="76"/>
  <c r="AA326" i="76" s="1"/>
  <c r="EX195" i="76"/>
  <c r="EX326" i="76" s="1"/>
  <c r="FP195" i="76"/>
  <c r="FP326" i="76" s="1"/>
  <c r="EZ195" i="76"/>
  <c r="EZ326" i="76" s="1"/>
  <c r="EJ195" i="76"/>
  <c r="EJ326" i="76" s="1"/>
  <c r="DK195" i="76"/>
  <c r="DK326" i="76" s="1"/>
  <c r="AW195" i="76"/>
  <c r="AW326" i="76" s="1"/>
  <c r="AD195" i="76"/>
  <c r="AD326" i="76" s="1"/>
  <c r="L195" i="76"/>
  <c r="L326" i="76" s="1"/>
  <c r="FT195" i="76"/>
  <c r="FT326" i="76" s="1"/>
  <c r="EC195" i="76"/>
  <c r="EC326" i="76" s="1"/>
  <c r="W195" i="76"/>
  <c r="W326" i="76" s="1"/>
  <c r="CJ195" i="76"/>
  <c r="CJ326" i="76" s="1"/>
  <c r="BB195" i="76"/>
  <c r="BB326" i="76" s="1"/>
  <c r="AJ195" i="76"/>
  <c r="AJ326" i="76" s="1"/>
  <c r="BC195" i="76"/>
  <c r="BC326" i="76" s="1"/>
  <c r="DU195" i="76"/>
  <c r="DU326" i="76" s="1"/>
  <c r="DE195" i="76"/>
  <c r="DE326" i="76" s="1"/>
  <c r="CO195" i="76"/>
  <c r="CO326" i="76" s="1"/>
  <c r="BY195" i="76"/>
  <c r="BY326" i="76" s="1"/>
  <c r="DZ195" i="76"/>
  <c r="DZ326" i="76" s="1"/>
  <c r="DD195" i="76"/>
  <c r="DD326" i="76" s="1"/>
  <c r="CN195" i="76"/>
  <c r="CN326" i="76" s="1"/>
  <c r="CM189" i="76"/>
  <c r="CM320" i="76" s="1"/>
  <c r="FX189" i="76"/>
  <c r="FX320" i="76" s="1"/>
  <c r="CH189" i="76"/>
  <c r="CH320" i="76" s="1"/>
  <c r="FK189" i="76"/>
  <c r="FK320" i="76" s="1"/>
  <c r="AH189" i="76"/>
  <c r="AH320" i="76" s="1"/>
  <c r="CU189" i="76"/>
  <c r="CU320" i="76" s="1"/>
  <c r="D189" i="76"/>
  <c r="D320" i="76" s="1"/>
  <c r="CP189" i="76"/>
  <c r="CP320" i="76" s="1"/>
  <c r="FS189" i="76"/>
  <c r="FS320" i="76" s="1"/>
  <c r="CC189" i="76"/>
  <c r="CC320" i="76" s="1"/>
  <c r="CT189" i="76"/>
  <c r="CT320" i="76" s="1"/>
  <c r="AZ189" i="76"/>
  <c r="AZ320" i="76" s="1"/>
  <c r="FI189" i="76"/>
  <c r="FI320" i="76" s="1"/>
  <c r="CY189" i="76"/>
  <c r="CY320" i="76" s="1"/>
  <c r="AO189" i="76"/>
  <c r="BO189" i="76"/>
  <c r="BO320" i="76" s="1"/>
  <c r="AS189" i="76"/>
  <c r="AS320" i="76" s="1"/>
  <c r="FB189" i="76"/>
  <c r="FB320" i="76" s="1"/>
  <c r="CR189" i="76"/>
  <c r="CR320" i="76" s="1"/>
  <c r="AX189" i="76"/>
  <c r="AX320" i="76" s="1"/>
  <c r="N189" i="76"/>
  <c r="N320" i="76" s="1"/>
  <c r="DL189" i="76"/>
  <c r="DL320" i="76" s="1"/>
  <c r="BB189" i="76"/>
  <c r="BB320" i="76" s="1"/>
  <c r="X189" i="76"/>
  <c r="X320" i="76" s="1"/>
  <c r="EG189" i="76"/>
  <c r="EG320" i="76" s="1"/>
  <c r="FG189" i="76"/>
  <c r="FG320" i="76" s="1"/>
  <c r="DE189" i="76"/>
  <c r="DE320" i="76" s="1"/>
  <c r="AU189" i="76"/>
  <c r="AU320" i="76" s="1"/>
  <c r="FD189" i="76"/>
  <c r="FD320" i="76" s="1"/>
  <c r="EH189" i="76"/>
  <c r="EH320" i="76" s="1"/>
  <c r="AA189" i="76"/>
  <c r="AA320" i="76" s="1"/>
  <c r="ER189" i="76"/>
  <c r="ER320" i="76" s="1"/>
  <c r="DN189" i="76"/>
  <c r="DN320" i="76" s="1"/>
  <c r="BD189" i="76"/>
  <c r="BD320" i="76" s="1"/>
  <c r="FM189" i="76"/>
  <c r="FM320" i="76" s="1"/>
  <c r="AB189" i="76"/>
  <c r="AB320" i="76" s="1"/>
  <c r="EK189" i="76"/>
  <c r="EK320" i="76" s="1"/>
  <c r="CA189" i="76"/>
  <c r="CA320" i="76" s="1"/>
  <c r="H189" i="76"/>
  <c r="H320" i="76" s="1"/>
  <c r="BG189" i="76"/>
  <c r="BG320" i="76" s="1"/>
  <c r="AK189" i="76"/>
  <c r="AK320" i="76" s="1"/>
  <c r="ET189" i="76"/>
  <c r="ET320" i="76" s="1"/>
  <c r="CJ189" i="76"/>
  <c r="CJ320" i="76" s="1"/>
  <c r="FN189" i="76"/>
  <c r="FN320" i="76" s="1"/>
  <c r="BH189" i="76"/>
  <c r="BH320" i="76" s="1"/>
  <c r="FQ189" i="76"/>
  <c r="FQ320" i="76" s="1"/>
  <c r="DG189" i="76"/>
  <c r="DG320" i="76" s="1"/>
  <c r="AW189" i="76"/>
  <c r="AW320" i="76" s="1"/>
  <c r="DS189" i="76"/>
  <c r="DS320" i="76" s="1"/>
  <c r="BQ189" i="76"/>
  <c r="BQ320" i="76" s="1"/>
  <c r="FZ189" i="76"/>
  <c r="FZ320" i="76" s="1"/>
  <c r="DP189" i="76"/>
  <c r="DP320" i="76" s="1"/>
  <c r="BF189" i="76"/>
  <c r="BF320" i="76" s="1"/>
  <c r="V189" i="76"/>
  <c r="V320" i="76" s="1"/>
  <c r="CN189" i="76"/>
  <c r="CN320" i="76" s="1"/>
  <c r="AD189" i="76"/>
  <c r="AD320" i="76" s="1"/>
  <c r="EM189" i="76"/>
  <c r="EM320" i="76" s="1"/>
  <c r="DI189" i="76"/>
  <c r="DI320" i="76" s="1"/>
  <c r="EY189" i="76"/>
  <c r="EY320" i="76" s="1"/>
  <c r="CW189" i="76"/>
  <c r="CW320" i="76" s="1"/>
  <c r="AM189" i="76"/>
  <c r="AM320" i="76" s="1"/>
  <c r="EV189" i="76"/>
  <c r="EV320" i="76" s="1"/>
  <c r="O189" i="76"/>
  <c r="O320" i="76" s="1"/>
  <c r="DT189" i="76"/>
  <c r="DT320" i="76" s="1"/>
  <c r="BJ189" i="76"/>
  <c r="BJ320" i="76" s="1"/>
  <c r="AF189" i="76"/>
  <c r="AF320" i="76" s="1"/>
  <c r="EO189" i="76"/>
  <c r="EO320" i="76" s="1"/>
  <c r="AQ189" i="76"/>
  <c r="AQ320" i="76" s="1"/>
  <c r="EB189" i="76"/>
  <c r="EB320" i="76" s="1"/>
  <c r="AL189" i="76"/>
  <c r="AL320" i="76" s="1"/>
  <c r="DO189" i="76"/>
  <c r="DO320" i="76" s="1"/>
  <c r="Y189" i="76"/>
  <c r="Y320" i="76" s="1"/>
  <c r="I189" i="76"/>
  <c r="I320" i="76" s="1"/>
  <c r="CS181" i="76"/>
  <c r="CS312" i="76" s="1"/>
  <c r="J181" i="76"/>
  <c r="J312" i="76" s="1"/>
  <c r="DD181" i="76"/>
  <c r="DD312" i="76" s="1"/>
  <c r="F181" i="76"/>
  <c r="F312" i="76" s="1"/>
  <c r="FB181" i="76"/>
  <c r="FB312" i="76" s="1"/>
  <c r="FZ181" i="76"/>
  <c r="FZ312" i="76" s="1"/>
  <c r="DA181" i="76"/>
  <c r="DA312" i="76" s="1"/>
  <c r="AA181" i="76"/>
  <c r="AA312" i="76" s="1"/>
  <c r="DL181" i="76"/>
  <c r="DL312" i="76" s="1"/>
  <c r="W181" i="76"/>
  <c r="W312" i="76" s="1"/>
  <c r="AF181" i="76"/>
  <c r="AF312" i="76" s="1"/>
  <c r="M181" i="76"/>
  <c r="M312" i="76" s="1"/>
  <c r="AG181" i="76"/>
  <c r="AG312" i="76" s="1"/>
  <c r="EX181" i="76"/>
  <c r="EX312" i="76" s="1"/>
  <c r="EJ181" i="76"/>
  <c r="EJ312" i="76" s="1"/>
  <c r="CA181" i="76"/>
  <c r="CA312" i="76" s="1"/>
  <c r="DY181" i="76"/>
  <c r="DY312" i="76" s="1"/>
  <c r="CE181" i="76"/>
  <c r="CE312" i="76" s="1"/>
  <c r="AC181" i="76"/>
  <c r="AC312" i="76" s="1"/>
  <c r="EM181" i="76"/>
  <c r="EM312" i="76" s="1"/>
  <c r="EL181" i="76"/>
  <c r="EL312" i="76" s="1"/>
  <c r="FE181" i="76"/>
  <c r="FE312" i="76" s="1"/>
  <c r="DK181" i="76"/>
  <c r="DK312" i="76" s="1"/>
  <c r="BI181" i="76"/>
  <c r="BI312" i="76" s="1"/>
  <c r="FS181" i="76"/>
  <c r="FS312" i="76" s="1"/>
  <c r="CB181" i="76"/>
  <c r="CB312" i="76" s="1"/>
  <c r="Z181" i="76"/>
  <c r="Z312" i="76" s="1"/>
  <c r="EQ181" i="76"/>
  <c r="EQ312" i="76" s="1"/>
  <c r="CO181" i="76"/>
  <c r="CO312" i="76" s="1"/>
  <c r="CJ181" i="76"/>
  <c r="CJ312" i="76" s="1"/>
  <c r="BB181" i="76"/>
  <c r="BB312" i="76" s="1"/>
  <c r="BF181" i="76"/>
  <c r="BF312" i="76" s="1"/>
  <c r="FW181" i="76"/>
  <c r="FW312" i="76" s="1"/>
  <c r="DU181" i="76"/>
  <c r="DU312" i="76" s="1"/>
  <c r="AD181" i="76"/>
  <c r="AD312" i="76" s="1"/>
  <c r="V181" i="76"/>
  <c r="V312" i="76" s="1"/>
  <c r="CL181" i="76"/>
  <c r="CL312" i="76" s="1"/>
  <c r="AR181" i="76"/>
  <c r="AR312" i="76" s="1"/>
  <c r="FA181" i="76"/>
  <c r="FA312" i="76" s="1"/>
  <c r="DX181" i="76"/>
  <c r="DX312" i="76" s="1"/>
  <c r="EG181" i="76"/>
  <c r="EG312" i="76" s="1"/>
  <c r="CM181" i="76"/>
  <c r="CM312" i="76" s="1"/>
  <c r="AK181" i="76"/>
  <c r="AK312" i="76" s="1"/>
  <c r="EU181" i="76"/>
  <c r="EU312" i="76" s="1"/>
  <c r="FR181" i="76"/>
  <c r="FR312" i="76" s="1"/>
  <c r="DO243" i="76"/>
  <c r="DO374" i="76" s="1"/>
  <c r="CP243" i="76"/>
  <c r="CP374" i="76" s="1"/>
  <c r="BZ243" i="76"/>
  <c r="BZ374" i="76" s="1"/>
  <c r="DW243" i="76"/>
  <c r="DW374" i="76" s="1"/>
  <c r="FA243" i="76"/>
  <c r="FA374" i="76" s="1"/>
  <c r="FO243" i="76"/>
  <c r="FO374" i="76" s="1"/>
  <c r="EZ243" i="76"/>
  <c r="EZ374" i="76" s="1"/>
  <c r="CM243" i="76"/>
  <c r="CM374" i="76" s="1"/>
  <c r="U243" i="76"/>
  <c r="U374" i="76" s="1"/>
  <c r="CK243" i="76"/>
  <c r="CK374" i="76" s="1"/>
  <c r="CA243" i="76"/>
  <c r="CA374" i="76" s="1"/>
  <c r="H243" i="76"/>
  <c r="H374" i="76" s="1"/>
  <c r="EK243" i="76"/>
  <c r="EK374" i="76" s="1"/>
  <c r="AA243" i="76"/>
  <c r="AA374" i="76" s="1"/>
  <c r="AP243" i="76"/>
  <c r="AP374" i="76" s="1"/>
  <c r="L243" i="76"/>
  <c r="L374" i="76" s="1"/>
  <c r="DN243" i="76"/>
  <c r="DN374" i="76" s="1"/>
  <c r="CF243" i="76"/>
  <c r="CF374" i="76" s="1"/>
  <c r="CC243" i="76"/>
  <c r="CC374" i="76" s="1"/>
  <c r="BA243" i="76"/>
  <c r="BA374" i="76" s="1"/>
  <c r="EL243" i="76"/>
  <c r="EL374" i="76" s="1"/>
  <c r="FK243" i="76"/>
  <c r="FK374" i="76" s="1"/>
  <c r="CD243" i="76"/>
  <c r="CD374" i="76" s="1"/>
  <c r="EI243" i="76"/>
  <c r="EI374" i="76" s="1"/>
  <c r="EB243" i="76"/>
  <c r="EB374" i="76" s="1"/>
  <c r="DH243" i="76"/>
  <c r="DH374" i="76" s="1"/>
  <c r="FV243" i="76"/>
  <c r="FV374" i="76" s="1"/>
  <c r="ET243" i="76"/>
  <c r="ET374" i="76" s="1"/>
  <c r="DD243" i="76"/>
  <c r="DD374" i="76" s="1"/>
  <c r="EY243" i="76"/>
  <c r="EY374" i="76" s="1"/>
  <c r="FE243" i="76"/>
  <c r="FE374" i="76" s="1"/>
  <c r="FX243" i="76"/>
  <c r="FX374" i="76" s="1"/>
  <c r="DS243" i="76"/>
  <c r="DS374" i="76" s="1"/>
  <c r="AQ243" i="76"/>
  <c r="AQ374" i="76" s="1"/>
  <c r="P243" i="76"/>
  <c r="P374" i="76" s="1"/>
  <c r="FZ243" i="76"/>
  <c r="FZ374" i="76" s="1"/>
  <c r="FP243" i="76"/>
  <c r="FP374" i="76" s="1"/>
  <c r="R243" i="76"/>
  <c r="R374" i="76" s="1"/>
  <c r="X243" i="76"/>
  <c r="X374" i="76" s="1"/>
  <c r="AE243" i="76"/>
  <c r="AE374" i="76" s="1"/>
  <c r="FJ243" i="76"/>
  <c r="FJ374" i="76" s="1"/>
  <c r="CH243" i="76"/>
  <c r="CH374" i="76" s="1"/>
  <c r="BH243" i="76"/>
  <c r="BH374" i="76" s="1"/>
  <c r="CW243" i="76"/>
  <c r="CW374" i="76" s="1"/>
  <c r="DK243" i="76"/>
  <c r="DK374" i="76" s="1"/>
  <c r="AS243" i="76"/>
  <c r="AS374" i="76" s="1"/>
  <c r="EG243" i="76"/>
  <c r="EG374" i="76" s="1"/>
  <c r="BJ243" i="76"/>
  <c r="BJ374" i="76" s="1"/>
  <c r="FU243" i="76"/>
  <c r="FU374" i="76" s="1"/>
  <c r="AT243" i="76"/>
  <c r="AT374" i="76" s="1"/>
  <c r="DG243" i="76"/>
  <c r="DG374" i="76" s="1"/>
  <c r="EF243" i="76"/>
  <c r="EF374" i="76" s="1"/>
  <c r="BD243" i="76"/>
  <c r="BD374" i="76" s="1"/>
  <c r="EV243" i="76"/>
  <c r="EV374" i="76" s="1"/>
  <c r="J243" i="76"/>
  <c r="J374" i="76" s="1"/>
  <c r="DT243" i="76"/>
  <c r="DT374" i="76" s="1"/>
  <c r="FB243" i="76"/>
  <c r="FB374" i="76" s="1"/>
  <c r="BQ243" i="76"/>
  <c r="BQ374" i="76" s="1"/>
  <c r="FM243" i="76"/>
  <c r="FM374" i="76" s="1"/>
  <c r="GB243" i="76"/>
  <c r="GB374" i="76" s="1"/>
  <c r="N243" i="76"/>
  <c r="N374" i="76" s="1"/>
  <c r="BK243" i="76"/>
  <c r="BK374" i="76" s="1"/>
  <c r="DY243" i="76"/>
  <c r="DY374" i="76" s="1"/>
  <c r="G243" i="76"/>
  <c r="G374" i="76" s="1"/>
  <c r="BL243" i="76"/>
  <c r="BL374" i="76" s="1"/>
  <c r="D243" i="76"/>
  <c r="D374" i="76" s="1"/>
  <c r="EX243" i="76"/>
  <c r="EX374" i="76" s="1"/>
  <c r="AF243" i="76"/>
  <c r="AF374" i="76" s="1"/>
  <c r="EA243" i="76"/>
  <c r="EA374" i="76" s="1"/>
  <c r="CI243" i="76"/>
  <c r="CI374" i="76" s="1"/>
  <c r="FC243" i="76"/>
  <c r="FC374" i="76" s="1"/>
  <c r="BY243" i="76"/>
  <c r="BY374" i="76" s="1"/>
  <c r="AM243" i="76"/>
  <c r="AM374" i="76" s="1"/>
  <c r="DB243" i="76"/>
  <c r="DB374" i="76" s="1"/>
  <c r="AJ243" i="76"/>
  <c r="AJ374" i="76" s="1"/>
  <c r="Q243" i="76"/>
  <c r="Q374" i="76" s="1"/>
  <c r="DM243" i="76"/>
  <c r="DM374" i="76" s="1"/>
  <c r="EW243" i="76"/>
  <c r="EW374" i="76" s="1"/>
  <c r="EU243" i="76"/>
  <c r="EU374" i="76" s="1"/>
  <c r="E243" i="76"/>
  <c r="E374" i="76" s="1"/>
  <c r="CU243" i="76"/>
  <c r="CU374" i="76" s="1"/>
  <c r="EE243" i="76"/>
  <c r="EE374" i="76" s="1"/>
  <c r="BB243" i="76"/>
  <c r="BB374" i="76" s="1"/>
  <c r="FH243" i="76"/>
  <c r="FH374" i="76" s="1"/>
  <c r="BG243" i="76"/>
  <c r="BG374" i="76" s="1"/>
  <c r="FD243" i="76"/>
  <c r="FD374" i="76" s="1"/>
  <c r="CB243" i="76"/>
  <c r="CB374" i="76" s="1"/>
  <c r="FT243" i="76"/>
  <c r="FT374" i="76" s="1"/>
  <c r="DQ243" i="76"/>
  <c r="DQ374" i="76" s="1"/>
  <c r="EN243" i="76"/>
  <c r="EN374" i="76" s="1"/>
  <c r="CJ243" i="76"/>
  <c r="CJ374" i="76" s="1"/>
  <c r="O243" i="76"/>
  <c r="O374" i="76" s="1"/>
  <c r="AX243" i="76"/>
  <c r="AX374" i="76" s="1"/>
  <c r="V243" i="76"/>
  <c r="V374" i="76" s="1"/>
  <c r="BB199" i="76"/>
  <c r="BB330" i="76" s="1"/>
  <c r="FL199" i="76"/>
  <c r="FL330" i="76" s="1"/>
  <c r="FW199" i="76"/>
  <c r="FW330" i="76" s="1"/>
  <c r="CG199" i="76"/>
  <c r="CG330" i="76" s="1"/>
  <c r="EW199" i="76"/>
  <c r="EW330" i="76" s="1"/>
  <c r="EY199" i="76"/>
  <c r="EY330" i="76" s="1"/>
  <c r="AC199" i="76"/>
  <c r="AC330" i="76" s="1"/>
  <c r="AU199" i="76"/>
  <c r="AU330" i="76" s="1"/>
  <c r="GB199" i="76"/>
  <c r="GB330" i="76" s="1"/>
  <c r="EP199" i="76"/>
  <c r="EP330" i="76" s="1"/>
  <c r="DL199" i="76"/>
  <c r="DL330" i="76" s="1"/>
  <c r="BQ199" i="76"/>
  <c r="BQ330" i="76" s="1"/>
  <c r="EL199" i="76"/>
  <c r="EL330" i="76" s="1"/>
  <c r="AF199" i="76"/>
  <c r="AF330" i="76" s="1"/>
  <c r="DA199" i="76"/>
  <c r="DA330" i="76" s="1"/>
  <c r="K199" i="76"/>
  <c r="K330" i="76" s="1"/>
  <c r="ER199" i="76"/>
  <c r="ER330" i="76" s="1"/>
  <c r="FC199" i="76"/>
  <c r="FC330" i="76" s="1"/>
  <c r="CT199" i="76"/>
  <c r="CT330" i="76" s="1"/>
  <c r="BJ199" i="76"/>
  <c r="BJ330" i="76" s="1"/>
  <c r="DH199" i="76"/>
  <c r="DH330" i="76" s="1"/>
  <c r="DB199" i="76"/>
  <c r="DB330" i="76" s="1"/>
  <c r="AZ199" i="76"/>
  <c r="AZ330" i="76" s="1"/>
  <c r="AL199" i="76"/>
  <c r="AL330" i="76" s="1"/>
  <c r="FS199" i="76"/>
  <c r="FS330" i="76" s="1"/>
  <c r="R199" i="76"/>
  <c r="R330" i="76" s="1"/>
  <c r="FG199" i="76"/>
  <c r="FG330" i="76" s="1"/>
  <c r="M199" i="76"/>
  <c r="M330" i="76" s="1"/>
  <c r="DZ199" i="76"/>
  <c r="DZ330" i="76" s="1"/>
  <c r="FB199" i="76"/>
  <c r="FB330" i="76" s="1"/>
  <c r="EN199" i="76"/>
  <c r="EN330" i="76" s="1"/>
  <c r="AA199" i="76"/>
  <c r="AA330" i="76" s="1"/>
  <c r="X199" i="76"/>
  <c r="X330" i="76" s="1"/>
  <c r="AX199" i="76"/>
  <c r="AX330" i="76" s="1"/>
  <c r="DT199" i="76"/>
  <c r="DT330" i="76" s="1"/>
  <c r="DE199" i="76"/>
  <c r="DE330" i="76" s="1"/>
  <c r="CZ199" i="76"/>
  <c r="CZ330" i="76" s="1"/>
  <c r="AY199" i="76"/>
  <c r="AY330" i="76" s="1"/>
  <c r="G199" i="76"/>
  <c r="G330" i="76" s="1"/>
  <c r="FT199" i="76"/>
  <c r="FT330" i="76" s="1"/>
  <c r="BG199" i="76"/>
  <c r="BG330" i="76" s="1"/>
  <c r="CH199" i="76"/>
  <c r="CH330" i="76" s="1"/>
  <c r="CV199" i="76"/>
  <c r="CV330" i="76" s="1"/>
  <c r="CB199" i="76"/>
  <c r="CB330" i="76" s="1"/>
  <c r="FH199" i="76"/>
  <c r="FH330" i="76" s="1"/>
  <c r="F199" i="76"/>
  <c r="F330" i="76" s="1"/>
  <c r="AG199" i="76"/>
  <c r="AG330" i="76" s="1"/>
  <c r="L199" i="76"/>
  <c r="L330" i="76" s="1"/>
  <c r="AK199" i="76"/>
  <c r="AK330" i="76" s="1"/>
  <c r="FR199" i="76"/>
  <c r="FR330" i="76" s="1"/>
  <c r="CR199" i="76"/>
  <c r="CR330" i="76" s="1"/>
  <c r="Z199" i="76"/>
  <c r="Z330" i="76" s="1"/>
  <c r="EI199" i="76"/>
  <c r="EI330" i="76" s="1"/>
  <c r="BK199" i="76"/>
  <c r="BK330" i="76" s="1"/>
  <c r="DM199" i="76"/>
  <c r="DM330" i="76" s="1"/>
  <c r="J199" i="76"/>
  <c r="J330" i="76" s="1"/>
  <c r="ED199" i="76"/>
  <c r="ED330" i="76" s="1"/>
  <c r="CS199" i="76"/>
  <c r="CS330" i="76" s="1"/>
  <c r="EC199" i="76"/>
  <c r="EC330" i="76" s="1"/>
  <c r="BC199" i="76"/>
  <c r="BC330" i="76" s="1"/>
  <c r="FD199" i="76"/>
  <c r="FD330" i="76" s="1"/>
  <c r="CL199" i="76"/>
  <c r="CL330" i="76" s="1"/>
  <c r="D199" i="76"/>
  <c r="D330" i="76" s="1"/>
  <c r="EF199" i="76"/>
  <c r="EF330" i="76" s="1"/>
  <c r="FY199" i="76"/>
  <c r="FY330" i="76" s="1"/>
  <c r="AP199" i="76"/>
  <c r="AP330" i="76" s="1"/>
  <c r="CA199" i="76"/>
  <c r="CA330" i="76" s="1"/>
  <c r="CD199" i="76"/>
  <c r="CD330" i="76" s="1"/>
  <c r="FI199" i="76"/>
  <c r="FI330" i="76" s="1"/>
  <c r="CI199" i="76"/>
  <c r="CI330" i="76" s="1"/>
  <c r="I199" i="76"/>
  <c r="I330" i="76" s="1"/>
  <c r="DR199" i="76"/>
  <c r="DR330" i="76" s="1"/>
  <c r="Q199" i="76"/>
  <c r="Q330" i="76" s="1"/>
  <c r="AD199" i="76"/>
  <c r="AD330" i="76" s="1"/>
  <c r="DG199" i="76"/>
  <c r="DG330" i="76" s="1"/>
  <c r="DJ199" i="76"/>
  <c r="DJ330" i="76" s="1"/>
  <c r="N199" i="76"/>
  <c r="N330" i="76" s="1"/>
  <c r="DO199" i="76"/>
  <c r="DO330" i="76" s="1"/>
  <c r="AO199" i="76"/>
  <c r="EX199" i="76"/>
  <c r="EX330" i="76" s="1"/>
  <c r="AJ199" i="76"/>
  <c r="AJ330" i="76" s="1"/>
  <c r="AH199" i="76"/>
  <c r="AH330" i="76" s="1"/>
  <c r="AM199" i="76"/>
  <c r="AM330" i="76" s="1"/>
  <c r="DS199" i="76"/>
  <c r="DS330" i="76" s="1"/>
  <c r="EM199" i="76"/>
  <c r="EM330" i="76" s="1"/>
  <c r="FV199" i="76"/>
  <c r="FV330" i="76" s="1"/>
  <c r="AT199" i="76"/>
  <c r="AT330" i="76" s="1"/>
  <c r="EU199" i="76"/>
  <c r="EU330" i="76" s="1"/>
  <c r="AQ199" i="76"/>
  <c r="AQ330" i="76" s="1"/>
  <c r="DD199" i="76"/>
  <c r="DD330" i="76" s="1"/>
  <c r="BN199" i="76"/>
  <c r="BN330" i="76" s="1"/>
  <c r="EE199" i="76"/>
  <c r="EE330" i="76" s="1"/>
  <c r="BH199" i="76"/>
  <c r="BH330" i="76" s="1"/>
  <c r="BI199" i="76"/>
  <c r="BI330" i="76" s="1"/>
  <c r="DP199" i="76"/>
  <c r="DP330" i="76" s="1"/>
  <c r="CU199" i="76"/>
  <c r="CU330" i="76" s="1"/>
  <c r="BZ199" i="76"/>
  <c r="BZ330" i="76" s="1"/>
  <c r="GA199" i="76"/>
  <c r="GA330" i="76" s="1"/>
  <c r="EG199" i="76"/>
  <c r="EG330" i="76" s="1"/>
  <c r="FX199" i="76"/>
  <c r="FX330" i="76" s="1"/>
  <c r="CR240" i="76"/>
  <c r="CR371" i="76" s="1"/>
  <c r="DN240" i="76"/>
  <c r="DN371" i="76" s="1"/>
  <c r="D240" i="76"/>
  <c r="D371" i="76" s="1"/>
  <c r="DW240" i="76"/>
  <c r="DW371" i="76" s="1"/>
  <c r="BL240" i="76"/>
  <c r="BL371" i="76" s="1"/>
  <c r="DA184" i="76"/>
  <c r="DA315" i="76" s="1"/>
  <c r="EP184" i="76"/>
  <c r="EP315" i="76" s="1"/>
  <c r="DR184" i="76"/>
  <c r="DR315" i="76" s="1"/>
  <c r="CR184" i="76"/>
  <c r="CR315" i="76" s="1"/>
  <c r="CA184" i="76"/>
  <c r="CA315" i="76" s="1"/>
  <c r="CW184" i="76"/>
  <c r="CW315" i="76" s="1"/>
  <c r="DZ189" i="76"/>
  <c r="DZ320" i="76" s="1"/>
  <c r="FT189" i="76"/>
  <c r="FT320" i="76" s="1"/>
  <c r="CQ189" i="76"/>
  <c r="CQ320" i="76" s="1"/>
  <c r="E189" i="76"/>
  <c r="E320" i="76" s="1"/>
  <c r="DD189" i="76"/>
  <c r="DD320" i="76" s="1"/>
  <c r="J189" i="76"/>
  <c r="J320" i="76" s="1"/>
  <c r="FB245" i="76"/>
  <c r="FB376" i="76" s="1"/>
  <c r="AU245" i="76"/>
  <c r="AU376" i="76" s="1"/>
  <c r="DN245" i="76"/>
  <c r="DN376" i="76" s="1"/>
  <c r="G245" i="76"/>
  <c r="G376" i="76" s="1"/>
  <c r="BZ245" i="76"/>
  <c r="BZ376" i="76" s="1"/>
  <c r="BQ195" i="76"/>
  <c r="BQ326" i="76" s="1"/>
  <c r="BE195" i="76"/>
  <c r="BE326" i="76" s="1"/>
  <c r="DG195" i="76"/>
  <c r="DG326" i="76" s="1"/>
  <c r="FH195" i="76"/>
  <c r="FH326" i="76" s="1"/>
  <c r="AN195" i="76"/>
  <c r="AN326" i="76" s="1"/>
  <c r="DB195" i="76"/>
  <c r="DB326" i="76" s="1"/>
  <c r="G181" i="76"/>
  <c r="G312" i="76" s="1"/>
  <c r="X181" i="76"/>
  <c r="X312" i="76" s="1"/>
  <c r="DE181" i="76"/>
  <c r="DE312" i="76" s="1"/>
  <c r="AB181" i="76"/>
  <c r="AB312" i="76" s="1"/>
  <c r="DB181" i="76"/>
  <c r="DB312" i="76" s="1"/>
  <c r="H181" i="76"/>
  <c r="H312" i="76" s="1"/>
  <c r="FA184" i="76"/>
  <c r="FA315" i="76" s="1"/>
  <c r="FO184" i="76"/>
  <c r="FO315" i="76" s="1"/>
  <c r="BI184" i="76"/>
  <c r="BI315" i="76" s="1"/>
  <c r="AP189" i="76"/>
  <c r="AP320" i="76" s="1"/>
  <c r="ED189" i="76"/>
  <c r="ED320" i="76" s="1"/>
  <c r="L189" i="76"/>
  <c r="L320" i="76" s="1"/>
  <c r="ES245" i="76"/>
  <c r="ES376" i="76" s="1"/>
  <c r="GA245" i="76"/>
  <c r="GA376" i="76" s="1"/>
  <c r="AJ245" i="76"/>
  <c r="AJ376" i="76" s="1"/>
  <c r="DJ245" i="76"/>
  <c r="DJ376" i="76" s="1"/>
  <c r="FI195" i="76"/>
  <c r="FI326" i="76" s="1"/>
  <c r="FY195" i="76"/>
  <c r="FY326" i="76" s="1"/>
  <c r="CT195" i="76"/>
  <c r="CT326" i="76" s="1"/>
  <c r="CZ181" i="76"/>
  <c r="CZ312" i="76" s="1"/>
  <c r="BC181" i="76"/>
  <c r="BC312" i="76" s="1"/>
  <c r="AZ181" i="76"/>
  <c r="AZ312" i="76" s="1"/>
  <c r="BN181" i="76"/>
  <c r="BN312" i="76" s="1"/>
  <c r="GA184" i="76"/>
  <c r="GA315" i="76" s="1"/>
  <c r="E184" i="76"/>
  <c r="E315" i="76" s="1"/>
  <c r="DV189" i="76"/>
  <c r="DV320" i="76" s="1"/>
  <c r="FR245" i="76"/>
  <c r="FR376" i="76" s="1"/>
  <c r="DI195" i="76"/>
  <c r="DI326" i="76" s="1"/>
  <c r="Z195" i="76"/>
  <c r="Z326" i="76" s="1"/>
  <c r="DR181" i="76"/>
  <c r="DR312" i="76" s="1"/>
  <c r="EZ184" i="76"/>
  <c r="EZ315" i="76" s="1"/>
  <c r="N184" i="76"/>
  <c r="N315" i="76" s="1"/>
  <c r="CF189" i="76"/>
  <c r="CF320" i="76" s="1"/>
  <c r="DV245" i="76"/>
  <c r="DV376" i="76" s="1"/>
  <c r="DC199" i="76"/>
  <c r="DC330" i="76" s="1"/>
  <c r="E199" i="76"/>
  <c r="E330" i="76" s="1"/>
  <c r="AU243" i="76"/>
  <c r="AU374" i="76" s="1"/>
  <c r="AC243" i="76"/>
  <c r="AC374" i="76" s="1"/>
  <c r="DK184" i="76"/>
  <c r="DK315" i="76" s="1"/>
  <c r="X184" i="76"/>
  <c r="X315" i="76" s="1"/>
  <c r="CD184" i="76"/>
  <c r="CD315" i="76" s="1"/>
  <c r="AM184" i="76"/>
  <c r="AM315" i="76" s="1"/>
  <c r="AC184" i="76"/>
  <c r="AC315" i="76" s="1"/>
  <c r="EW189" i="76"/>
  <c r="EW320" i="76" s="1"/>
  <c r="AN189" i="76"/>
  <c r="AN320" i="76" s="1"/>
  <c r="CX189" i="76"/>
  <c r="CX320" i="76" s="1"/>
  <c r="FH189" i="76"/>
  <c r="FH320" i="76" s="1"/>
  <c r="P189" i="76"/>
  <c r="P320" i="76" s="1"/>
  <c r="DH245" i="76"/>
  <c r="DH376" i="76" s="1"/>
  <c r="EQ245" i="76"/>
  <c r="EQ376" i="76" s="1"/>
  <c r="FY245" i="76"/>
  <c r="FY376" i="76" s="1"/>
  <c r="AG245" i="76"/>
  <c r="AG376" i="76" s="1"/>
  <c r="CD245" i="76"/>
  <c r="CD376" i="76" s="1"/>
  <c r="DX195" i="76"/>
  <c r="DX326" i="76" s="1"/>
  <c r="BS326" i="76"/>
  <c r="BN195" i="76"/>
  <c r="BN326" i="76" s="1"/>
  <c r="ED181" i="76"/>
  <c r="ED312" i="76" s="1"/>
  <c r="FI181" i="76"/>
  <c r="FI312" i="76" s="1"/>
  <c r="K181" i="76"/>
  <c r="K312" i="76" s="1"/>
  <c r="AH181" i="76"/>
  <c r="AH312" i="76" s="1"/>
  <c r="FP184" i="76"/>
  <c r="FP315" i="76" s="1"/>
  <c r="BA184" i="76"/>
  <c r="BA315" i="76" s="1"/>
  <c r="BY189" i="76"/>
  <c r="BY320" i="76" s="1"/>
  <c r="CV245" i="76"/>
  <c r="CV376" i="76" s="1"/>
  <c r="BO195" i="76"/>
  <c r="BO326" i="76" s="1"/>
  <c r="E181" i="76"/>
  <c r="E312" i="76" s="1"/>
  <c r="BM181" i="76"/>
  <c r="BM312" i="76" s="1"/>
  <c r="BL184" i="76"/>
  <c r="BL315" i="76" s="1"/>
  <c r="EP189" i="76"/>
  <c r="EP320" i="76" s="1"/>
  <c r="K189" i="76"/>
  <c r="K320" i="76" s="1"/>
  <c r="P245" i="76"/>
  <c r="P376" i="76" s="1"/>
  <c r="BF199" i="76"/>
  <c r="BF330" i="76" s="1"/>
  <c r="CN199" i="76"/>
  <c r="CN330" i="76" s="1"/>
  <c r="FW243" i="76"/>
  <c r="FW374" i="76" s="1"/>
  <c r="BM184" i="76"/>
  <c r="BM315" i="76" s="1"/>
  <c r="DH184" i="76"/>
  <c r="DH315" i="76" s="1"/>
  <c r="AF184" i="76"/>
  <c r="AF315" i="76" s="1"/>
  <c r="FZ184" i="76"/>
  <c r="FZ315" i="76" s="1"/>
  <c r="O184" i="76"/>
  <c r="O315" i="76" s="1"/>
  <c r="DQ189" i="76"/>
  <c r="DQ320" i="76" s="1"/>
  <c r="GA189" i="76"/>
  <c r="GA320" i="76" s="1"/>
  <c r="CV189" i="76"/>
  <c r="CV320" i="76" s="1"/>
  <c r="T189" i="76"/>
  <c r="T320" i="76" s="1"/>
  <c r="DF245" i="76"/>
  <c r="DF376" i="76" s="1"/>
  <c r="EN245" i="76"/>
  <c r="EN376" i="76" s="1"/>
  <c r="FW245" i="76"/>
  <c r="FW376" i="76" s="1"/>
  <c r="AX245" i="76"/>
  <c r="AX376" i="76" s="1"/>
  <c r="BA195" i="76"/>
  <c r="BA326" i="76" s="1"/>
  <c r="AC195" i="76"/>
  <c r="AC326" i="76" s="1"/>
  <c r="AH195" i="76"/>
  <c r="AH326" i="76" s="1"/>
  <c r="FD181" i="76"/>
  <c r="FD312" i="76" s="1"/>
  <c r="EC181" i="76"/>
  <c r="EC312" i="76" s="1"/>
  <c r="EY181" i="76"/>
  <c r="EY312" i="76" s="1"/>
  <c r="FM181" i="76"/>
  <c r="FM312" i="76" s="1"/>
  <c r="CE184" i="76"/>
  <c r="CE315" i="76" s="1"/>
  <c r="Z189" i="76"/>
  <c r="Z320" i="76" s="1"/>
  <c r="EZ189" i="76"/>
  <c r="EZ320" i="76" s="1"/>
  <c r="AA245" i="76"/>
  <c r="AA376" i="76" s="1"/>
  <c r="DY195" i="76"/>
  <c r="DY326" i="76" s="1"/>
  <c r="CX181" i="76"/>
  <c r="CX312" i="76" s="1"/>
  <c r="O181" i="76"/>
  <c r="O312" i="76" s="1"/>
  <c r="CF184" i="76"/>
  <c r="CF315" i="76" s="1"/>
  <c r="DA189" i="76"/>
  <c r="DA320" i="76" s="1"/>
  <c r="S189" i="76"/>
  <c r="S320" i="76" s="1"/>
  <c r="DT245" i="76"/>
  <c r="DT376" i="76" s="1"/>
  <c r="FM199" i="76"/>
  <c r="FM330" i="76" s="1"/>
  <c r="CF199" i="76"/>
  <c r="CF330" i="76" s="1"/>
  <c r="Y199" i="76"/>
  <c r="Y330" i="76" s="1"/>
  <c r="FP199" i="76"/>
  <c r="FP330" i="76" s="1"/>
  <c r="AY243" i="76"/>
  <c r="AY374" i="76" s="1"/>
  <c r="EF184" i="76"/>
  <c r="EF315" i="76" s="1"/>
  <c r="BG184" i="76"/>
  <c r="BG315" i="76" s="1"/>
  <c r="FE184" i="76"/>
  <c r="FE315" i="76" s="1"/>
  <c r="ET184" i="76"/>
  <c r="ET315" i="76" s="1"/>
  <c r="T184" i="76"/>
  <c r="T315" i="76" s="1"/>
  <c r="CK189" i="76"/>
  <c r="CK320" i="76" s="1"/>
  <c r="EU189" i="76"/>
  <c r="EU320" i="76" s="1"/>
  <c r="FY189" i="76"/>
  <c r="FY320" i="76" s="1"/>
  <c r="BP189" i="76"/>
  <c r="BP320" i="76" s="1"/>
  <c r="Q189" i="76"/>
  <c r="Q320" i="76" s="1"/>
  <c r="AM245" i="76"/>
  <c r="AM376" i="76" s="1"/>
  <c r="DD245" i="76"/>
  <c r="DD376" i="76" s="1"/>
  <c r="EL245" i="76"/>
  <c r="EL376" i="76" s="1"/>
  <c r="FS195" i="76"/>
  <c r="FS326" i="76" s="1"/>
  <c r="K195" i="76"/>
  <c r="K326" i="76" s="1"/>
  <c r="FO195" i="76"/>
  <c r="FO326" i="76" s="1"/>
  <c r="BK195" i="76"/>
  <c r="BK326" i="76" s="1"/>
  <c r="BJ181" i="76"/>
  <c r="BJ312" i="76" s="1"/>
  <c r="CW181" i="76"/>
  <c r="CW312" i="76" s="1"/>
  <c r="DS181" i="76"/>
  <c r="DS312" i="76" s="1"/>
  <c r="CM184" i="76"/>
  <c r="CM315" i="76" s="1"/>
  <c r="DP184" i="76"/>
  <c r="DP315" i="76" s="1"/>
  <c r="DR189" i="76"/>
  <c r="DR320" i="76" s="1"/>
  <c r="EA189" i="76"/>
  <c r="EA320" i="76" s="1"/>
  <c r="ED245" i="76"/>
  <c r="ED376" i="76" s="1"/>
  <c r="AQ195" i="76"/>
  <c r="AQ326" i="76" s="1"/>
  <c r="DG181" i="76"/>
  <c r="DG312" i="76" s="1"/>
  <c r="FG184" i="76"/>
  <c r="FG315" i="76" s="1"/>
  <c r="GB189" i="76"/>
  <c r="GB320" i="76" s="1"/>
  <c r="FC245" i="76"/>
  <c r="FC376" i="76" s="1"/>
  <c r="AY245" i="76"/>
  <c r="AY376" i="76" s="1"/>
  <c r="DX199" i="76"/>
  <c r="DX330" i="76" s="1"/>
  <c r="CT243" i="76"/>
  <c r="CT374" i="76" s="1"/>
  <c r="EA199" i="76"/>
  <c r="EA330" i="76" s="1"/>
  <c r="AV199" i="76"/>
  <c r="AV330" i="76" s="1"/>
  <c r="EQ199" i="76"/>
  <c r="EQ330" i="76" s="1"/>
  <c r="AO184" i="76"/>
  <c r="DB184" i="76"/>
  <c r="DB315" i="76" s="1"/>
  <c r="FU189" i="76"/>
  <c r="FU320" i="76" s="1"/>
  <c r="AI189" i="76"/>
  <c r="AI320" i="76" s="1"/>
  <c r="BI245" i="76"/>
  <c r="BI376" i="76" s="1"/>
  <c r="EO195" i="76"/>
  <c r="EO326" i="76" s="1"/>
  <c r="AU181" i="76"/>
  <c r="AU312" i="76" s="1"/>
  <c r="FW184" i="76"/>
  <c r="FW315" i="76" s="1"/>
  <c r="EE189" i="76"/>
  <c r="EE320" i="76" s="1"/>
  <c r="BE245" i="76"/>
  <c r="BE376" i="76" s="1"/>
  <c r="BL199" i="76"/>
  <c r="BL330" i="76" s="1"/>
  <c r="M243" i="76"/>
  <c r="M374" i="76" s="1"/>
  <c r="BM199" i="76"/>
  <c r="BM330" i="76" s="1"/>
  <c r="FZ199" i="76"/>
  <c r="FZ330" i="76" s="1"/>
  <c r="EQ184" i="76"/>
  <c r="EQ315" i="76" s="1"/>
  <c r="DW184" i="76"/>
  <c r="DW315" i="76" s="1"/>
  <c r="DX189" i="76"/>
  <c r="DX320" i="76" s="1"/>
  <c r="DS245" i="76"/>
  <c r="DS376" i="76" s="1"/>
  <c r="FN245" i="76"/>
  <c r="FN376" i="76" s="1"/>
  <c r="BI195" i="76"/>
  <c r="BI326" i="76" s="1"/>
  <c r="FP181" i="76"/>
  <c r="FP312" i="76" s="1"/>
  <c r="CN184" i="76"/>
  <c r="CN315" i="76" s="1"/>
  <c r="FJ245" i="76"/>
  <c r="FJ376" i="76" s="1"/>
  <c r="W199" i="76"/>
  <c r="W330" i="76" s="1"/>
  <c r="AO243" i="76"/>
  <c r="EV199" i="76"/>
  <c r="EV330" i="76" s="1"/>
  <c r="Y243" i="76"/>
  <c r="Y374" i="76" s="1"/>
  <c r="V199" i="76"/>
  <c r="V330" i="76" s="1"/>
  <c r="EH184" i="76"/>
  <c r="EH315" i="76" s="1"/>
  <c r="FI184" i="76"/>
  <c r="FI315" i="76" s="1"/>
  <c r="CS184" i="76"/>
  <c r="CS315" i="76" s="1"/>
  <c r="H184" i="76"/>
  <c r="H315" i="76" s="1"/>
  <c r="BB184" i="76"/>
  <c r="BB315" i="76" s="1"/>
  <c r="BN189" i="76"/>
  <c r="BN320" i="76" s="1"/>
  <c r="EF189" i="76"/>
  <c r="EF320" i="76" s="1"/>
  <c r="W189" i="76"/>
  <c r="W320" i="76" s="1"/>
  <c r="CG189" i="76"/>
  <c r="CG320" i="76" s="1"/>
  <c r="EI189" i="76"/>
  <c r="EI320" i="76" s="1"/>
  <c r="EK245" i="76"/>
  <c r="EK376" i="76" s="1"/>
  <c r="DG245" i="76"/>
  <c r="DG376" i="76" s="1"/>
  <c r="DE245" i="76"/>
  <c r="DE376" i="76" s="1"/>
  <c r="EM245" i="76"/>
  <c r="EM376" i="76" s="1"/>
  <c r="FV245" i="76"/>
  <c r="FV376" i="76" s="1"/>
  <c r="BM195" i="76"/>
  <c r="BM326" i="76" s="1"/>
  <c r="CC195" i="76"/>
  <c r="CC326" i="76" s="1"/>
  <c r="BH195" i="76"/>
  <c r="BH326" i="76" s="1"/>
  <c r="DH181" i="76"/>
  <c r="DH312" i="76" s="1"/>
  <c r="DO181" i="76"/>
  <c r="DO312" i="76" s="1"/>
  <c r="ER181" i="76"/>
  <c r="ER312" i="76" s="1"/>
  <c r="DZ181" i="76"/>
  <c r="DZ312" i="76" s="1"/>
  <c r="T181" i="76"/>
  <c r="T312" i="76" s="1"/>
  <c r="BK184" i="76"/>
  <c r="BK315" i="76" s="1"/>
  <c r="BL189" i="76"/>
  <c r="BL320" i="76" s="1"/>
  <c r="EJ245" i="76"/>
  <c r="EJ376" i="76" s="1"/>
  <c r="DB245" i="76"/>
  <c r="DB376" i="76" s="1"/>
  <c r="FE195" i="76"/>
  <c r="FE326" i="76" s="1"/>
  <c r="FJ184" i="76"/>
  <c r="FJ315" i="76" s="1"/>
  <c r="M189" i="76"/>
  <c r="M320" i="76" s="1"/>
  <c r="CN245" i="76"/>
  <c r="CN376" i="76" s="1"/>
  <c r="DF199" i="76"/>
  <c r="DF330" i="76" s="1"/>
  <c r="CO243" i="76"/>
  <c r="CO374" i="76" s="1"/>
  <c r="CX199" i="76"/>
  <c r="CX330" i="76" s="1"/>
  <c r="AN243" i="76"/>
  <c r="AN374" i="76" s="1"/>
  <c r="EP212" i="76"/>
  <c r="EP343" i="76" s="1"/>
  <c r="AR212" i="76"/>
  <c r="AR343" i="76" s="1"/>
  <c r="DM212" i="76"/>
  <c r="DM343" i="76" s="1"/>
  <c r="AM212" i="76"/>
  <c r="AM343" i="76" s="1"/>
  <c r="FZ212" i="76"/>
  <c r="FZ343" i="76" s="1"/>
  <c r="F216" i="76"/>
  <c r="F347" i="76" s="1"/>
  <c r="DX216" i="76"/>
  <c r="DX347" i="76" s="1"/>
  <c r="AA216" i="76"/>
  <c r="AA347" i="76" s="1"/>
  <c r="CA216" i="76"/>
  <c r="CA347" i="76" s="1"/>
  <c r="FX216" i="76"/>
  <c r="FX347" i="76" s="1"/>
  <c r="E216" i="76"/>
  <c r="E347" i="76" s="1"/>
  <c r="BZ216" i="76"/>
  <c r="BZ347" i="76" s="1"/>
  <c r="Q216" i="76"/>
  <c r="Q347" i="76" s="1"/>
  <c r="CU216" i="76"/>
  <c r="CU347" i="76" s="1"/>
  <c r="CD216" i="76"/>
  <c r="CD347" i="76" s="1"/>
  <c r="FJ216" i="76"/>
  <c r="FJ347" i="76" s="1"/>
  <c r="BY216" i="76"/>
  <c r="BY347" i="76" s="1"/>
  <c r="P216" i="76"/>
  <c r="P347" i="76" s="1"/>
  <c r="CK216" i="76"/>
  <c r="CK347" i="76" s="1"/>
  <c r="FO216" i="76"/>
  <c r="FO347" i="76" s="1"/>
  <c r="CF216" i="76"/>
  <c r="CF347" i="76" s="1"/>
  <c r="EU216" i="76"/>
  <c r="EU347" i="76" s="1"/>
  <c r="FY216" i="76"/>
  <c r="FY347" i="76" s="1"/>
  <c r="DP216" i="76"/>
  <c r="DP347" i="76" s="1"/>
  <c r="S216" i="76"/>
  <c r="S347" i="76" s="1"/>
  <c r="BF216" i="76"/>
  <c r="BF347" i="76" s="1"/>
  <c r="FH216" i="76"/>
  <c r="FH347" i="76" s="1"/>
  <c r="FV212" i="76"/>
  <c r="FV343" i="76" s="1"/>
  <c r="ES212" i="76"/>
  <c r="ES343" i="76" s="1"/>
  <c r="AL216" i="76"/>
  <c r="AL347" i="76" s="1"/>
  <c r="FD216" i="76"/>
  <c r="FD347" i="76" s="1"/>
  <c r="BG216" i="76"/>
  <c r="BG347" i="76" s="1"/>
  <c r="FB216" i="76"/>
  <c r="FB347" i="76" s="1"/>
  <c r="BP216" i="76"/>
  <c r="BP347" i="76" s="1"/>
  <c r="AK216" i="76"/>
  <c r="AK347" i="76" s="1"/>
  <c r="DF216" i="76"/>
  <c r="DF347" i="76" s="1"/>
  <c r="AW216" i="76"/>
  <c r="AW347" i="76" s="1"/>
  <c r="EA216" i="76"/>
  <c r="EA347" i="76" s="1"/>
  <c r="FC216" i="76"/>
  <c r="FC347" i="76" s="1"/>
  <c r="AX216" i="76"/>
  <c r="AX347" i="76" s="1"/>
  <c r="DE216" i="76"/>
  <c r="DE347" i="76" s="1"/>
  <c r="AV216" i="76"/>
  <c r="AV347" i="76" s="1"/>
  <c r="DQ216" i="76"/>
  <c r="DQ347" i="76" s="1"/>
  <c r="BC216" i="76"/>
  <c r="BC347" i="76" s="1"/>
  <c r="FF216" i="76"/>
  <c r="FF347" i="76" s="1"/>
  <c r="EH216" i="76"/>
  <c r="EH347" i="76" s="1"/>
  <c r="AD216" i="76"/>
  <c r="AD347" i="76" s="1"/>
  <c r="EV216" i="76"/>
  <c r="EV347" i="76" s="1"/>
  <c r="AY216" i="76"/>
  <c r="AY347" i="76" s="1"/>
  <c r="EL216" i="76"/>
  <c r="EL347" i="76" s="1"/>
  <c r="DV211" i="76"/>
  <c r="DV342" i="76" s="1"/>
  <c r="FE240" i="76"/>
  <c r="FE371" i="76" s="1"/>
  <c r="EL240" i="76"/>
  <c r="EL371" i="76" s="1"/>
  <c r="FX240" i="76"/>
  <c r="FX371" i="76" s="1"/>
  <c r="X240" i="76"/>
  <c r="X371" i="76" s="1"/>
  <c r="BF240" i="76"/>
  <c r="BF371" i="76" s="1"/>
  <c r="CG240" i="76"/>
  <c r="CG371" i="76" s="1"/>
  <c r="BE240" i="76"/>
  <c r="BE371" i="76" s="1"/>
  <c r="AE240" i="76"/>
  <c r="AE371" i="76" s="1"/>
  <c r="CP240" i="76"/>
  <c r="CP371" i="76" s="1"/>
  <c r="EY240" i="76"/>
  <c r="EY371" i="76" s="1"/>
  <c r="DB240" i="76"/>
  <c r="DB371" i="76" s="1"/>
  <c r="CH240" i="76"/>
  <c r="CH371" i="76" s="1"/>
  <c r="EQ240" i="76"/>
  <c r="EQ371" i="76" s="1"/>
  <c r="AF240" i="76"/>
  <c r="AF371" i="76" s="1"/>
  <c r="AQ240" i="76"/>
  <c r="AQ371" i="76" s="1"/>
  <c r="DR240" i="76"/>
  <c r="DR371" i="76" s="1"/>
  <c r="DE240" i="76"/>
  <c r="DE371" i="76" s="1"/>
  <c r="DS240" i="76"/>
  <c r="DS371" i="76" s="1"/>
  <c r="CY240" i="76"/>
  <c r="CY371" i="76" s="1"/>
  <c r="BB240" i="76"/>
  <c r="BB371" i="76" s="1"/>
  <c r="DK240" i="76"/>
  <c r="DK371" i="76" s="1"/>
  <c r="Y240" i="76"/>
  <c r="Y371" i="76" s="1"/>
  <c r="EE240" i="76"/>
  <c r="EE371" i="76" s="1"/>
  <c r="DL240" i="76"/>
  <c r="DL371" i="76" s="1"/>
  <c r="EG240" i="76"/>
  <c r="EG371" i="76" s="1"/>
  <c r="FT240" i="76"/>
  <c r="FT371" i="76" s="1"/>
  <c r="BY240" i="76"/>
  <c r="BY371" i="76" s="1"/>
  <c r="CM240" i="76"/>
  <c r="CM371" i="76" s="1"/>
  <c r="CE240" i="76"/>
  <c r="CE371" i="76" s="1"/>
  <c r="FY215" i="76"/>
  <c r="FY346" i="76" s="1"/>
  <c r="BA240" i="76"/>
  <c r="BA371" i="76" s="1"/>
  <c r="DQ215" i="76"/>
  <c r="DQ346" i="76" s="1"/>
  <c r="W215" i="76"/>
  <c r="W346" i="76" s="1"/>
  <c r="DT215" i="76"/>
  <c r="DT346" i="76" s="1"/>
  <c r="FC240" i="76"/>
  <c r="FC371" i="76" s="1"/>
  <c r="BZ240" i="76"/>
  <c r="BZ371" i="76" s="1"/>
  <c r="K240" i="76"/>
  <c r="K371" i="76" s="1"/>
  <c r="FM240" i="76"/>
  <c r="FM371" i="76" s="1"/>
  <c r="U240" i="76"/>
  <c r="U371" i="76" s="1"/>
  <c r="Z240" i="76"/>
  <c r="Z371" i="76" s="1"/>
  <c r="FS240" i="76"/>
  <c r="FS371" i="76" s="1"/>
  <c r="V240" i="76"/>
  <c r="V371" i="76" s="1"/>
  <c r="AR211" i="76"/>
  <c r="AR342" i="76" s="1"/>
  <c r="AV215" i="76"/>
  <c r="AV346" i="76" s="1"/>
  <c r="BJ215" i="76"/>
  <c r="BJ346" i="76" s="1"/>
  <c r="AF215" i="76"/>
  <c r="AF346" i="76" s="1"/>
  <c r="EU240" i="76"/>
  <c r="EU371" i="76" s="1"/>
  <c r="CA240" i="76"/>
  <c r="CA371" i="76" s="1"/>
  <c r="AT240" i="76"/>
  <c r="AT371" i="76" s="1"/>
  <c r="CF240" i="76"/>
  <c r="CF371" i="76" s="1"/>
  <c r="AG240" i="76"/>
  <c r="AG371" i="76" s="1"/>
  <c r="DI240" i="76"/>
  <c r="DI371" i="76" s="1"/>
  <c r="AU240" i="76"/>
  <c r="AU371" i="76" s="1"/>
  <c r="EN240" i="76"/>
  <c r="EN371" i="76" s="1"/>
  <c r="DQ240" i="76"/>
  <c r="DQ371" i="76" s="1"/>
  <c r="AS240" i="76"/>
  <c r="AS371" i="76" s="1"/>
  <c r="Q240" i="76"/>
  <c r="Q371" i="76" s="1"/>
  <c r="CT240" i="76"/>
  <c r="CT371" i="76" s="1"/>
  <c r="AK240" i="76"/>
  <c r="AK371" i="76" s="1"/>
  <c r="AY240" i="76"/>
  <c r="AY371" i="76" s="1"/>
  <c r="J240" i="76"/>
  <c r="J371" i="76" s="1"/>
  <c r="DF240" i="76"/>
  <c r="DF371" i="76" s="1"/>
  <c r="AP215" i="76"/>
  <c r="AP346" i="76" s="1"/>
  <c r="BA211" i="76"/>
  <c r="BA342" i="76" s="1"/>
  <c r="DY211" i="76"/>
  <c r="DY342" i="76" s="1"/>
  <c r="BP215" i="76"/>
  <c r="BP346" i="76" s="1"/>
  <c r="S215" i="76"/>
  <c r="S346" i="76" s="1"/>
  <c r="BN240" i="76"/>
  <c r="BN371" i="76" s="1"/>
  <c r="FA240" i="76"/>
  <c r="FA371" i="76" s="1"/>
  <c r="N240" i="76"/>
  <c r="N371" i="76" s="1"/>
  <c r="AZ240" i="76"/>
  <c r="AZ371" i="76" s="1"/>
  <c r="EV240" i="76"/>
  <c r="EV371" i="76" s="1"/>
  <c r="BM240" i="76"/>
  <c r="BM371" i="76" s="1"/>
  <c r="FJ240" i="76"/>
  <c r="FJ371" i="76" s="1"/>
  <c r="AR240" i="76"/>
  <c r="AR371" i="76" s="1"/>
  <c r="DH240" i="76"/>
  <c r="DH371" i="76" s="1"/>
  <c r="CL240" i="76"/>
  <c r="CL371" i="76" s="1"/>
  <c r="DJ240" i="76"/>
  <c r="DJ371" i="76" s="1"/>
  <c r="M240" i="76"/>
  <c r="M371" i="76" s="1"/>
  <c r="FL240" i="76"/>
  <c r="FL371" i="76" s="1"/>
  <c r="EW240" i="76"/>
  <c r="EW371" i="76" s="1"/>
  <c r="FQ240" i="76"/>
  <c r="FQ371" i="76" s="1"/>
  <c r="E240" i="76"/>
  <c r="E371" i="76" s="1"/>
  <c r="S240" i="76"/>
  <c r="S371" i="76" s="1"/>
  <c r="DA215" i="76"/>
  <c r="DA346" i="76" s="1"/>
  <c r="CC240" i="76"/>
  <c r="CC371" i="76" s="1"/>
  <c r="ER240" i="76"/>
  <c r="ER371" i="76" s="1"/>
  <c r="AX240" i="76"/>
  <c r="AX371" i="76" s="1"/>
  <c r="DR211" i="76"/>
  <c r="DR342" i="76" s="1"/>
  <c r="AU211" i="76"/>
  <c r="AU342" i="76" s="1"/>
  <c r="EK211" i="76"/>
  <c r="EK342" i="76" s="1"/>
  <c r="DT211" i="76"/>
  <c r="DT342" i="76" s="1"/>
  <c r="FI240" i="76"/>
  <c r="FI371" i="76" s="1"/>
  <c r="DU240" i="76"/>
  <c r="DU371" i="76" s="1"/>
  <c r="FO240" i="76"/>
  <c r="FO371" i="76" s="1"/>
  <c r="DP240" i="76"/>
  <c r="DP371" i="76" s="1"/>
  <c r="EP240" i="76"/>
  <c r="EP371" i="76" s="1"/>
  <c r="ED240" i="76"/>
  <c r="ED371" i="76" s="1"/>
  <c r="L240" i="76"/>
  <c r="L371" i="76" s="1"/>
  <c r="GA240" i="76"/>
  <c r="GA371" i="76" s="1"/>
  <c r="O240" i="76"/>
  <c r="O371" i="76" s="1"/>
  <c r="FH240" i="76"/>
  <c r="FH371" i="76" s="1"/>
  <c r="EF240" i="76"/>
  <c r="EF371" i="76" s="1"/>
  <c r="BI215" i="76"/>
  <c r="BI346" i="76" s="1"/>
  <c r="FK240" i="76"/>
  <c r="FK371" i="76" s="1"/>
  <c r="CS240" i="76"/>
  <c r="CS371" i="76" s="1"/>
  <c r="EZ240" i="76"/>
  <c r="EZ371" i="76" s="1"/>
  <c r="DX240" i="76"/>
  <c r="DX371" i="76" s="1"/>
  <c r="EU172" i="76"/>
  <c r="EU303" i="76" s="1"/>
  <c r="DX211" i="76"/>
  <c r="DX342" i="76" s="1"/>
  <c r="DS211" i="76"/>
  <c r="DS342" i="76" s="1"/>
  <c r="AH211" i="76"/>
  <c r="AH342" i="76" s="1"/>
  <c r="CI240" i="76"/>
  <c r="CI371" i="76" s="1"/>
  <c r="EX240" i="76"/>
  <c r="EX371" i="76" s="1"/>
  <c r="BI240" i="76"/>
  <c r="BI371" i="76" s="1"/>
  <c r="EI240" i="76"/>
  <c r="EI371" i="76" s="1"/>
  <c r="CJ240" i="76"/>
  <c r="CJ371" i="76" s="1"/>
  <c r="BK240" i="76"/>
  <c r="BK371" i="76" s="1"/>
  <c r="F240" i="76"/>
  <c r="F371" i="76" s="1"/>
  <c r="FG240" i="76"/>
  <c r="FG371" i="76" s="1"/>
  <c r="DG240" i="76"/>
  <c r="DG371" i="76" s="1"/>
  <c r="FB240" i="76"/>
  <c r="FB371" i="76" s="1"/>
  <c r="AJ240" i="76"/>
  <c r="AJ371" i="76" s="1"/>
  <c r="CZ240" i="76"/>
  <c r="CZ371" i="76" s="1"/>
  <c r="CK240" i="76"/>
  <c r="CK371" i="76" s="1"/>
  <c r="ET240" i="76"/>
  <c r="ET371" i="76" s="1"/>
  <c r="DT240" i="76"/>
  <c r="DT371" i="76" s="1"/>
  <c r="CV214" i="76"/>
  <c r="CV345" i="76" s="1"/>
  <c r="DC214" i="76"/>
  <c r="DC345" i="76" s="1"/>
  <c r="AH214" i="76"/>
  <c r="AH345" i="76" s="1"/>
  <c r="DG171" i="76"/>
  <c r="DG302" i="76" s="1"/>
  <c r="CV171" i="76"/>
  <c r="CV302" i="76" s="1"/>
  <c r="AL171" i="76"/>
  <c r="AL302" i="76" s="1"/>
  <c r="BZ171" i="76"/>
  <c r="BZ302" i="76" s="1"/>
  <c r="FP171" i="76"/>
  <c r="FP302" i="76" s="1"/>
  <c r="CW171" i="76"/>
  <c r="CW302" i="76" s="1"/>
  <c r="BI171" i="76"/>
  <c r="BI302" i="76" s="1"/>
  <c r="FD171" i="76"/>
  <c r="FD302" i="76" s="1"/>
  <c r="T171" i="76"/>
  <c r="T302" i="76" s="1"/>
  <c r="CM171" i="76"/>
  <c r="CM302" i="76" s="1"/>
  <c r="EO171" i="76"/>
  <c r="EO302" i="76" s="1"/>
  <c r="AB214" i="76"/>
  <c r="AB345" i="76" s="1"/>
  <c r="AX214" i="76"/>
  <c r="AX345" i="76" s="1"/>
  <c r="CP214" i="76"/>
  <c r="CP345" i="76" s="1"/>
  <c r="CA214" i="76"/>
  <c r="CA345" i="76" s="1"/>
  <c r="CB214" i="76"/>
  <c r="CB345" i="76" s="1"/>
  <c r="BL214" i="76"/>
  <c r="BL345" i="76" s="1"/>
  <c r="DT214" i="76"/>
  <c r="DT345" i="76" s="1"/>
  <c r="EY172" i="76"/>
  <c r="EY303" i="76" s="1"/>
  <c r="AR201" i="76"/>
  <c r="AR332" i="76" s="1"/>
  <c r="DU201" i="76"/>
  <c r="DU332" i="76" s="1"/>
  <c r="Y201" i="76"/>
  <c r="Y332" i="76" s="1"/>
  <c r="FN201" i="76"/>
  <c r="FN332" i="76" s="1"/>
  <c r="DD201" i="76"/>
  <c r="DD332" i="76" s="1"/>
  <c r="CY201" i="76"/>
  <c r="CY332" i="76" s="1"/>
  <c r="J201" i="76"/>
  <c r="J332" i="76" s="1"/>
  <c r="DC201" i="76"/>
  <c r="DC332" i="76" s="1"/>
  <c r="AL201" i="76"/>
  <c r="AL332" i="76" s="1"/>
  <c r="CK201" i="76"/>
  <c r="CK332" i="76" s="1"/>
  <c r="DT201" i="76"/>
  <c r="DT332" i="76" s="1"/>
  <c r="DF201" i="76"/>
  <c r="DF332" i="76" s="1"/>
  <c r="FE201" i="76"/>
  <c r="FE332" i="76" s="1"/>
  <c r="CV201" i="76"/>
  <c r="CV332" i="76" s="1"/>
  <c r="V201" i="76"/>
  <c r="V332" i="76" s="1"/>
  <c r="DW201" i="76"/>
  <c r="DW332" i="76" s="1"/>
  <c r="Z201" i="76"/>
  <c r="Z332" i="76" s="1"/>
  <c r="DJ201" i="76"/>
  <c r="DJ332" i="76" s="1"/>
  <c r="EJ201" i="76"/>
  <c r="EJ332" i="76" s="1"/>
  <c r="EE201" i="76"/>
  <c r="EE332" i="76" s="1"/>
  <c r="EH201" i="76"/>
  <c r="EH332" i="76" s="1"/>
  <c r="EI201" i="76"/>
  <c r="EI332" i="76" s="1"/>
  <c r="EW201" i="76"/>
  <c r="EW332" i="76" s="1"/>
  <c r="EZ201" i="76"/>
  <c r="EZ332" i="76" s="1"/>
  <c r="W201" i="76"/>
  <c r="W332" i="76" s="1"/>
  <c r="GB201" i="76"/>
  <c r="GB332" i="76" s="1"/>
  <c r="AA201" i="76"/>
  <c r="AA332" i="76" s="1"/>
  <c r="EB201" i="76"/>
  <c r="EB332" i="76" s="1"/>
  <c r="BB201" i="76"/>
  <c r="BB332" i="76" s="1"/>
  <c r="FC201" i="76"/>
  <c r="FC332" i="76" s="1"/>
  <c r="EX201" i="76"/>
  <c r="EX332" i="76" s="1"/>
  <c r="DM201" i="76"/>
  <c r="DM332" i="76" s="1"/>
  <c r="AW201" i="76"/>
  <c r="AW332" i="76" s="1"/>
  <c r="FO201" i="76"/>
  <c r="FO332" i="76" s="1"/>
  <c r="ED201" i="76"/>
  <c r="ED332" i="76" s="1"/>
  <c r="CL201" i="76"/>
  <c r="CL332" i="76" s="1"/>
  <c r="S201" i="76"/>
  <c r="S332" i="76" s="1"/>
  <c r="E201" i="76"/>
  <c r="E332" i="76" s="1"/>
  <c r="CI201" i="76"/>
  <c r="CI332" i="76" s="1"/>
  <c r="DR201" i="76"/>
  <c r="DR332" i="76" s="1"/>
  <c r="BG201" i="76"/>
  <c r="BG332" i="76" s="1"/>
  <c r="FH201" i="76"/>
  <c r="FH332" i="76" s="1"/>
  <c r="CH201" i="76"/>
  <c r="CH332" i="76" s="1"/>
  <c r="I201" i="76"/>
  <c r="I332" i="76" s="1"/>
  <c r="DX201" i="76"/>
  <c r="DX332" i="76" s="1"/>
  <c r="ES201" i="76"/>
  <c r="ES332" i="76" s="1"/>
  <c r="CC201" i="76"/>
  <c r="CC332" i="76" s="1"/>
  <c r="ER201" i="76"/>
  <c r="ER332" i="76" s="1"/>
  <c r="O201" i="76"/>
  <c r="O332" i="76" s="1"/>
  <c r="BL201" i="76"/>
  <c r="BL332" i="76" s="1"/>
  <c r="FY201" i="76"/>
  <c r="FY332" i="76" s="1"/>
  <c r="DI201" i="76"/>
  <c r="DI332" i="76" s="1"/>
  <c r="FX201" i="76"/>
  <c r="FX332" i="76" s="1"/>
  <c r="AU201" i="76"/>
  <c r="AU332" i="76" s="1"/>
  <c r="FF201" i="76"/>
  <c r="FF332" i="76" s="1"/>
  <c r="CU201" i="76"/>
  <c r="CU332" i="76" s="1"/>
  <c r="AD201" i="76"/>
  <c r="AD332" i="76" s="1"/>
  <c r="DP201" i="76"/>
  <c r="DP332" i="76" s="1"/>
  <c r="K201" i="76"/>
  <c r="K332" i="76" s="1"/>
  <c r="AC201" i="76"/>
  <c r="AC332" i="76" s="1"/>
  <c r="EM201" i="76"/>
  <c r="EM332" i="76" s="1"/>
  <c r="CZ201" i="76"/>
  <c r="CZ332" i="76" s="1"/>
  <c r="EQ201" i="76"/>
  <c r="EQ332" i="76" s="1"/>
  <c r="N201" i="76"/>
  <c r="N332" i="76" s="1"/>
  <c r="GA201" i="76"/>
  <c r="GA332" i="76" s="1"/>
  <c r="BV332" i="76"/>
  <c r="EY201" i="76"/>
  <c r="EY332" i="76" s="1"/>
  <c r="BY201" i="76"/>
  <c r="BY332" i="76" s="1"/>
  <c r="FZ201" i="76"/>
  <c r="FZ332" i="76" s="1"/>
  <c r="EG201" i="76"/>
  <c r="EG332" i="76" s="1"/>
  <c r="DB201" i="76"/>
  <c r="DB332" i="76" s="1"/>
  <c r="DE223" i="76"/>
  <c r="DE354" i="76" s="1"/>
  <c r="FZ223" i="76"/>
  <c r="FZ354" i="76" s="1"/>
  <c r="EO223" i="76"/>
  <c r="EO354" i="76" s="1"/>
  <c r="FV223" i="76"/>
  <c r="FV354" i="76" s="1"/>
  <c r="ES223" i="76"/>
  <c r="ES354" i="76" s="1"/>
  <c r="AM223" i="76"/>
  <c r="AM354" i="76" s="1"/>
  <c r="DH223" i="76"/>
  <c r="DH354" i="76" s="1"/>
  <c r="J223" i="76"/>
  <c r="J354" i="76" s="1"/>
  <c r="DK223" i="76"/>
  <c r="DK354" i="76" s="1"/>
  <c r="T223" i="76"/>
  <c r="T354" i="76" s="1"/>
  <c r="FA223" i="76"/>
  <c r="FA354" i="76" s="1"/>
  <c r="AU223" i="76"/>
  <c r="AU354" i="76" s="1"/>
  <c r="DP223" i="76"/>
  <c r="DP354" i="76" s="1"/>
  <c r="R223" i="76"/>
  <c r="R354" i="76" s="1"/>
  <c r="BY239" i="76"/>
  <c r="BY370" i="76" s="1"/>
  <c r="ET239" i="76"/>
  <c r="ET370" i="76" s="1"/>
  <c r="EO239" i="76"/>
  <c r="EO370" i="76" s="1"/>
  <c r="AY239" i="76"/>
  <c r="AY370" i="76" s="1"/>
  <c r="EJ239" i="76"/>
  <c r="EJ370" i="76" s="1"/>
  <c r="ES239" i="76"/>
  <c r="ES370" i="76" s="1"/>
  <c r="AM239" i="76"/>
  <c r="AM370" i="76" s="1"/>
  <c r="EN239" i="76"/>
  <c r="EN370" i="76" s="1"/>
  <c r="AP239" i="76"/>
  <c r="AP370" i="76" s="1"/>
  <c r="DS239" i="76"/>
  <c r="DS370" i="76" s="1"/>
  <c r="AJ239" i="76"/>
  <c r="AJ370" i="76" s="1"/>
  <c r="F239" i="76"/>
  <c r="F370" i="76" s="1"/>
  <c r="CA239" i="76"/>
  <c r="CA370" i="76" s="1"/>
  <c r="GB239" i="76"/>
  <c r="GB370" i="76" s="1"/>
  <c r="CD239" i="76"/>
  <c r="CD370" i="76" s="1"/>
  <c r="FG239" i="76"/>
  <c r="FG370" i="76" s="1"/>
  <c r="DE239" i="76"/>
  <c r="DE370" i="76" s="1"/>
  <c r="FZ239" i="76"/>
  <c r="FZ370" i="76" s="1"/>
  <c r="CZ239" i="76"/>
  <c r="CZ370" i="76" s="1"/>
  <c r="FU239" i="76"/>
  <c r="FU370" i="76" s="1"/>
  <c r="CE239" i="76"/>
  <c r="CE370" i="76" s="1"/>
  <c r="ER239" i="76"/>
  <c r="ER370" i="76" s="1"/>
  <c r="FY239" i="76"/>
  <c r="FY370" i="76" s="1"/>
  <c r="FT239" i="76"/>
  <c r="FT370" i="76" s="1"/>
  <c r="EY239" i="76"/>
  <c r="EY370" i="76" s="1"/>
  <c r="AL239" i="76"/>
  <c r="AL370" i="76" s="1"/>
  <c r="DG239" i="76"/>
  <c r="DG370" i="76" s="1"/>
  <c r="AG239" i="76"/>
  <c r="AG370" i="76" s="1"/>
  <c r="DJ239" i="76"/>
  <c r="DJ370" i="76" s="1"/>
  <c r="DD239" i="76"/>
  <c r="DD370" i="76" s="1"/>
  <c r="EK239" i="76"/>
  <c r="EK370" i="76" s="1"/>
  <c r="AE239" i="76"/>
  <c r="AE370" i="76" s="1"/>
  <c r="EF239" i="76"/>
  <c r="EF370" i="76" s="1"/>
  <c r="AH239" i="76"/>
  <c r="AH370" i="76" s="1"/>
  <c r="DK239" i="76"/>
  <c r="DK370" i="76" s="1"/>
  <c r="EZ239" i="76"/>
  <c r="EZ370" i="76" s="1"/>
  <c r="AD239" i="76"/>
  <c r="AD370" i="76" s="1"/>
  <c r="CY239" i="76"/>
  <c r="CY370" i="76" s="1"/>
  <c r="Y239" i="76"/>
  <c r="Y370" i="76" s="1"/>
  <c r="DB239" i="76"/>
  <c r="DB370" i="76" s="1"/>
  <c r="AR239" i="76"/>
  <c r="AR370" i="76" s="1"/>
  <c r="EM239" i="76"/>
  <c r="EM370" i="76" s="1"/>
  <c r="BM239" i="76"/>
  <c r="BM370" i="76" s="1"/>
  <c r="EP239" i="76"/>
  <c r="EP370" i="76" s="1"/>
  <c r="FK239" i="76"/>
  <c r="FK370" i="76" s="1"/>
  <c r="BL239" i="76"/>
  <c r="BL370" i="76" s="1"/>
  <c r="CR239" i="76"/>
  <c r="CR370" i="76" s="1"/>
  <c r="EO173" i="76"/>
  <c r="EO304" i="76" s="1"/>
  <c r="BF173" i="76"/>
  <c r="BF304" i="76" s="1"/>
  <c r="FL173" i="76"/>
  <c r="FL304" i="76" s="1"/>
  <c r="BL173" i="76"/>
  <c r="BL304" i="76" s="1"/>
  <c r="Y173" i="76"/>
  <c r="Y304" i="76" s="1"/>
  <c r="S173" i="76"/>
  <c r="S304" i="76" s="1"/>
  <c r="EQ173" i="76"/>
  <c r="EQ304" i="76" s="1"/>
  <c r="DK173" i="76"/>
  <c r="DK304" i="76" s="1"/>
  <c r="EG173" i="76"/>
  <c r="EG304" i="76" s="1"/>
  <c r="DB173" i="76"/>
  <c r="DB304" i="76" s="1"/>
  <c r="EI173" i="76"/>
  <c r="EI304" i="76" s="1"/>
  <c r="BB173" i="76"/>
  <c r="BB304" i="76" s="1"/>
  <c r="EV173" i="76"/>
  <c r="EV304" i="76" s="1"/>
  <c r="CP173" i="76"/>
  <c r="CP304" i="76" s="1"/>
  <c r="DI173" i="76"/>
  <c r="DI304" i="76" s="1"/>
  <c r="DN173" i="76"/>
  <c r="DN304" i="76" s="1"/>
  <c r="FX173" i="76"/>
  <c r="FX304" i="76" s="1"/>
  <c r="EK173" i="76"/>
  <c r="EK304" i="76" s="1"/>
  <c r="DD173" i="76"/>
  <c r="DD304" i="76" s="1"/>
  <c r="CZ173" i="76"/>
  <c r="CZ304" i="76" s="1"/>
  <c r="CE173" i="76"/>
  <c r="CE304" i="76" s="1"/>
  <c r="FE173" i="76"/>
  <c r="FE304" i="76" s="1"/>
  <c r="AU173" i="76"/>
  <c r="AU304" i="76" s="1"/>
  <c r="FK173" i="76"/>
  <c r="FK304" i="76" s="1"/>
  <c r="DW173" i="76"/>
  <c r="DW304" i="76" s="1"/>
  <c r="AX173" i="76"/>
  <c r="AX304" i="76" s="1"/>
  <c r="R173" i="76"/>
  <c r="R304" i="76" s="1"/>
  <c r="G173" i="76"/>
  <c r="G304" i="76" s="1"/>
  <c r="BE173" i="76"/>
  <c r="BE304" i="76" s="1"/>
  <c r="U173" i="76"/>
  <c r="U304" i="76" s="1"/>
  <c r="EN173" i="76"/>
  <c r="EN304" i="76" s="1"/>
  <c r="EJ173" i="76"/>
  <c r="EJ304" i="76" s="1"/>
  <c r="FQ173" i="76"/>
  <c r="FQ304" i="76" s="1"/>
  <c r="CM173" i="76"/>
  <c r="CM304" i="76" s="1"/>
  <c r="AN173" i="76"/>
  <c r="AN304" i="76" s="1"/>
  <c r="CD173" i="76"/>
  <c r="CD304" i="76" s="1"/>
  <c r="EA173" i="76"/>
  <c r="EA304" i="76" s="1"/>
  <c r="AY173" i="76"/>
  <c r="AY304" i="76" s="1"/>
  <c r="BG173" i="76"/>
  <c r="BG304" i="76" s="1"/>
  <c r="K173" i="76"/>
  <c r="K304" i="76" s="1"/>
  <c r="CC173" i="76"/>
  <c r="CC304" i="76" s="1"/>
  <c r="DJ173" i="76"/>
  <c r="DJ304" i="76" s="1"/>
  <c r="CO173" i="76"/>
  <c r="CO304" i="76" s="1"/>
  <c r="BI173" i="76"/>
  <c r="BI304" i="76" s="1"/>
  <c r="BD173" i="76"/>
  <c r="BD304" i="76" s="1"/>
  <c r="DZ173" i="76"/>
  <c r="DZ304" i="76" s="1"/>
  <c r="DC173" i="76"/>
  <c r="DC304" i="76" s="1"/>
  <c r="D173" i="76"/>
  <c r="D304" i="76" s="1"/>
  <c r="AC173" i="76"/>
  <c r="AC304" i="76" s="1"/>
  <c r="ER173" i="76"/>
  <c r="ER304" i="76" s="1"/>
  <c r="DF173" i="76"/>
  <c r="DF304" i="76" s="1"/>
  <c r="ED173" i="76"/>
  <c r="ED304" i="76" s="1"/>
  <c r="FU173" i="76"/>
  <c r="FU304" i="76" s="1"/>
  <c r="FP173" i="76"/>
  <c r="FP304" i="76" s="1"/>
  <c r="BZ173" i="76"/>
  <c r="BZ304" i="76" s="1"/>
  <c r="EX173" i="76"/>
  <c r="EX304" i="76" s="1"/>
  <c r="CS173" i="76"/>
  <c r="CS304" i="76" s="1"/>
  <c r="AD173" i="76"/>
  <c r="AD304" i="76" s="1"/>
  <c r="BJ173" i="76"/>
  <c r="BJ304" i="76" s="1"/>
  <c r="EU173" i="76"/>
  <c r="EU304" i="76" s="1"/>
  <c r="EH173" i="76"/>
  <c r="EH304" i="76" s="1"/>
  <c r="Z173" i="76"/>
  <c r="Z304" i="76" s="1"/>
  <c r="CK173" i="76"/>
  <c r="CK304" i="76" s="1"/>
  <c r="DO173" i="76"/>
  <c r="DO304" i="76" s="1"/>
  <c r="CB173" i="76"/>
  <c r="CB304" i="76" s="1"/>
  <c r="W173" i="76"/>
  <c r="W304" i="76" s="1"/>
  <c r="I173" i="76"/>
  <c r="I304" i="76" s="1"/>
  <c r="FD240" i="76"/>
  <c r="FD371" i="76" s="1"/>
  <c r="FW240" i="76"/>
  <c r="FW371" i="76" s="1"/>
  <c r="BQ240" i="76"/>
  <c r="BQ371" i="76" s="1"/>
  <c r="FZ240" i="76"/>
  <c r="FZ371" i="76" s="1"/>
  <c r="FU240" i="76"/>
  <c r="FU371" i="76" s="1"/>
  <c r="AP240" i="76"/>
  <c r="AP371" i="76" s="1"/>
  <c r="AW240" i="76"/>
  <c r="AW371" i="76" s="1"/>
  <c r="BP240" i="76"/>
  <c r="BP371" i="76" s="1"/>
  <c r="EK240" i="76"/>
  <c r="EK371" i="76" s="1"/>
  <c r="R240" i="76"/>
  <c r="R371" i="76" s="1"/>
  <c r="AH240" i="76"/>
  <c r="AH371" i="76" s="1"/>
  <c r="P240" i="76"/>
  <c r="P371" i="76" s="1"/>
  <c r="AI240" i="76"/>
  <c r="AI371" i="76" s="1"/>
  <c r="DD240" i="76"/>
  <c r="DD371" i="76" s="1"/>
  <c r="AL240" i="76"/>
  <c r="AL371" i="76" s="1"/>
  <c r="EH240" i="76"/>
  <c r="EH371" i="76" s="1"/>
  <c r="ES240" i="76"/>
  <c r="ES371" i="76" s="1"/>
  <c r="I240" i="76"/>
  <c r="I371" i="76" s="1"/>
  <c r="AB240" i="76"/>
  <c r="AB371" i="76" s="1"/>
  <c r="CW240" i="76"/>
  <c r="CW371" i="76" s="1"/>
  <c r="CQ240" i="76"/>
  <c r="CQ371" i="76" s="1"/>
  <c r="DA240" i="76"/>
  <c r="DA371" i="76" s="1"/>
  <c r="H240" i="76"/>
  <c r="H371" i="76" s="1"/>
  <c r="AA240" i="76"/>
  <c r="AA371" i="76" s="1"/>
  <c r="CV240" i="76"/>
  <c r="CV371" i="76" s="1"/>
  <c r="AD240" i="76"/>
  <c r="AD371" i="76" s="1"/>
  <c r="DO240" i="76"/>
  <c r="DO371" i="76" s="1"/>
  <c r="DY240" i="76"/>
  <c r="DY371" i="76" s="1"/>
  <c r="AV240" i="76"/>
  <c r="AV371" i="76" s="1"/>
  <c r="BO240" i="76"/>
  <c r="BO371" i="76" s="1"/>
  <c r="EJ240" i="76"/>
  <c r="EJ371" i="76" s="1"/>
  <c r="BC240" i="76"/>
  <c r="BC371" i="76" s="1"/>
  <c r="AM240" i="76"/>
  <c r="AM371" i="76" s="1"/>
  <c r="AO240" i="76"/>
  <c r="BH240" i="76"/>
  <c r="BH371" i="76" s="1"/>
  <c r="EC240" i="76"/>
  <c r="EC371" i="76" s="1"/>
  <c r="FN240" i="76"/>
  <c r="FN371" i="76" s="1"/>
  <c r="FV240" i="76"/>
  <c r="FV371" i="76" s="1"/>
  <c r="AN240" i="76"/>
  <c r="AN371" i="76" s="1"/>
  <c r="BG240" i="76"/>
  <c r="BG371" i="76" s="1"/>
  <c r="EB240" i="76"/>
  <c r="EB371" i="76" s="1"/>
  <c r="BJ240" i="76"/>
  <c r="BJ371" i="76" s="1"/>
  <c r="W240" i="76"/>
  <c r="W371" i="76" s="1"/>
  <c r="G240" i="76"/>
  <c r="G371" i="76" s="1"/>
  <c r="CB240" i="76"/>
  <c r="CB371" i="76" s="1"/>
  <c r="CU240" i="76"/>
  <c r="CU371" i="76" s="1"/>
  <c r="FP240" i="76"/>
  <c r="FP371" i="76" s="1"/>
  <c r="CX240" i="76"/>
  <c r="CX371" i="76" s="1"/>
  <c r="EM240" i="76"/>
  <c r="EM371" i="76" s="1"/>
  <c r="DZ240" i="76"/>
  <c r="DZ371" i="76" s="1"/>
  <c r="GB240" i="76"/>
  <c r="GB371" i="76" s="1"/>
  <c r="T240" i="76"/>
  <c r="T371" i="76" s="1"/>
  <c r="CO240" i="76"/>
  <c r="CO371" i="76" s="1"/>
  <c r="CD240" i="76"/>
  <c r="CD371" i="76" s="1"/>
  <c r="FW239" i="76"/>
  <c r="FW370" i="76" s="1"/>
  <c r="CC239" i="76"/>
  <c r="CC370" i="76" s="1"/>
  <c r="BK239" i="76"/>
  <c r="BK370" i="76" s="1"/>
  <c r="CT201" i="76"/>
  <c r="CT332" i="76" s="1"/>
  <c r="DN201" i="76"/>
  <c r="DN332" i="76" s="1"/>
  <c r="CM201" i="76"/>
  <c r="CM332" i="76" s="1"/>
  <c r="EC173" i="76"/>
  <c r="EC304" i="76" s="1"/>
  <c r="AT173" i="76"/>
  <c r="AT304" i="76" s="1"/>
  <c r="CS201" i="76"/>
  <c r="CS332" i="76" s="1"/>
  <c r="BH201" i="76"/>
  <c r="BH332" i="76" s="1"/>
  <c r="BP173" i="76"/>
  <c r="BP304" i="76" s="1"/>
  <c r="P173" i="76"/>
  <c r="P304" i="76" s="1"/>
  <c r="BI201" i="76"/>
  <c r="BI332" i="76" s="1"/>
  <c r="DZ201" i="76"/>
  <c r="DZ332" i="76" s="1"/>
  <c r="CJ201" i="76"/>
  <c r="CJ332" i="76" s="1"/>
  <c r="FQ201" i="76"/>
  <c r="FQ332" i="76" s="1"/>
  <c r="BH173" i="76"/>
  <c r="BH304" i="76" s="1"/>
  <c r="EZ173" i="76"/>
  <c r="EZ304" i="76" s="1"/>
  <c r="V173" i="76"/>
  <c r="V304" i="76" s="1"/>
  <c r="EU201" i="76"/>
  <c r="EU332" i="76" s="1"/>
  <c r="DK201" i="76"/>
  <c r="DK332" i="76" s="1"/>
  <c r="FS173" i="76"/>
  <c r="FS304" i="76" s="1"/>
  <c r="BA173" i="76"/>
  <c r="BA304" i="76" s="1"/>
  <c r="AQ201" i="76"/>
  <c r="AQ332" i="76" s="1"/>
  <c r="BJ201" i="76"/>
  <c r="BJ332" i="76" s="1"/>
  <c r="FM201" i="76"/>
  <c r="FM332" i="76" s="1"/>
  <c r="DE201" i="76"/>
  <c r="DE332" i="76" s="1"/>
  <c r="AA173" i="76"/>
  <c r="AA304" i="76" s="1"/>
  <c r="DO201" i="76"/>
  <c r="DO332" i="76" s="1"/>
  <c r="AY201" i="76"/>
  <c r="AY332" i="76" s="1"/>
  <c r="BN173" i="76"/>
  <c r="BN304" i="76" s="1"/>
  <c r="FH173" i="76"/>
  <c r="FH304" i="76" s="1"/>
  <c r="L201" i="76"/>
  <c r="L332" i="76" s="1"/>
  <c r="FV173" i="76"/>
  <c r="FV304" i="76" s="1"/>
  <c r="EN201" i="76"/>
  <c r="EN332" i="76" s="1"/>
  <c r="BZ201" i="76"/>
  <c r="BZ332" i="76" s="1"/>
  <c r="CX173" i="76"/>
  <c r="CX304" i="76" s="1"/>
  <c r="AQ173" i="76"/>
  <c r="AQ304" i="76" s="1"/>
  <c r="CY173" i="76"/>
  <c r="CY304" i="76" s="1"/>
  <c r="DE173" i="76"/>
  <c r="DE304" i="76" s="1"/>
  <c r="DZ239" i="76"/>
  <c r="DZ370" i="76" s="1"/>
  <c r="AN239" i="76"/>
  <c r="AN370" i="76" s="1"/>
  <c r="V239" i="76"/>
  <c r="V370" i="76" s="1"/>
  <c r="M201" i="76"/>
  <c r="M332" i="76" s="1"/>
  <c r="CG173" i="76"/>
  <c r="CG304" i="76" s="1"/>
  <c r="F173" i="76"/>
  <c r="F304" i="76" s="1"/>
  <c r="FC173" i="76"/>
  <c r="FC304" i="76" s="1"/>
  <c r="P201" i="76"/>
  <c r="P332" i="76" s="1"/>
  <c r="AT201" i="76"/>
  <c r="AT332" i="76" s="1"/>
  <c r="J173" i="76"/>
  <c r="J304" i="76" s="1"/>
  <c r="CN173" i="76"/>
  <c r="CN304" i="76" s="1"/>
  <c r="DG173" i="76"/>
  <c r="DG304" i="76" s="1"/>
  <c r="EE173" i="76"/>
  <c r="EE304" i="76" s="1"/>
  <c r="T173" i="76"/>
  <c r="T304" i="76" s="1"/>
  <c r="CM239" i="76"/>
  <c r="CM370" i="76" s="1"/>
  <c r="CK239" i="76"/>
  <c r="CK370" i="76" s="1"/>
  <c r="FB239" i="76"/>
  <c r="FB370" i="76" s="1"/>
  <c r="EB239" i="76"/>
  <c r="EB370" i="76" s="1"/>
  <c r="CT239" i="76"/>
  <c r="CT370" i="76" s="1"/>
  <c r="H239" i="76"/>
  <c r="H370" i="76" s="1"/>
  <c r="FQ239" i="76"/>
  <c r="FQ370" i="76" s="1"/>
  <c r="FT201" i="76"/>
  <c r="FT332" i="76" s="1"/>
  <c r="CQ201" i="76"/>
  <c r="CQ332" i="76" s="1"/>
  <c r="AJ201" i="76"/>
  <c r="AJ332" i="76" s="1"/>
  <c r="AW173" i="76"/>
  <c r="AW304" i="76" s="1"/>
  <c r="FF173" i="76"/>
  <c r="FF304" i="76" s="1"/>
  <c r="EF201" i="76"/>
  <c r="EF332" i="76" s="1"/>
  <c r="FI201" i="76"/>
  <c r="FI332" i="76" s="1"/>
  <c r="EL173" i="76"/>
  <c r="EL304" i="76" s="1"/>
  <c r="CW173" i="76"/>
  <c r="CW304" i="76" s="1"/>
  <c r="H201" i="76"/>
  <c r="H332" i="76" s="1"/>
  <c r="EC201" i="76"/>
  <c r="EC332" i="76" s="1"/>
  <c r="CA173" i="76"/>
  <c r="CA304" i="76" s="1"/>
  <c r="DQ173" i="76"/>
  <c r="DQ304" i="76" s="1"/>
  <c r="AP201" i="76"/>
  <c r="AP332" i="76" s="1"/>
  <c r="AU182" i="76"/>
  <c r="AU313" i="76" s="1"/>
  <c r="FI172" i="76"/>
  <c r="FI303" i="76" s="1"/>
  <c r="FN171" i="76"/>
  <c r="FN302" i="76" s="1"/>
  <c r="L171" i="76"/>
  <c r="L302" i="76" s="1"/>
  <c r="FJ171" i="76"/>
  <c r="FJ302" i="76" s="1"/>
  <c r="AA171" i="76"/>
  <c r="AA302" i="76" s="1"/>
  <c r="AU171" i="76"/>
  <c r="AU302" i="76" s="1"/>
  <c r="DV208" i="76"/>
  <c r="DV339" i="76" s="1"/>
  <c r="DO208" i="76"/>
  <c r="DO339" i="76" s="1"/>
  <c r="AU218" i="76"/>
  <c r="AU349" i="76" s="1"/>
  <c r="FX211" i="76"/>
  <c r="FX342" i="76" s="1"/>
  <c r="CL211" i="76"/>
  <c r="CL342" i="76" s="1"/>
  <c r="GA211" i="76"/>
  <c r="GA342" i="76" s="1"/>
  <c r="N211" i="76"/>
  <c r="N342" i="76" s="1"/>
  <c r="GB215" i="76"/>
  <c r="GB346" i="76" s="1"/>
  <c r="EK215" i="76"/>
  <c r="EK346" i="76" s="1"/>
  <c r="FI211" i="76"/>
  <c r="FI342" i="76" s="1"/>
  <c r="CU211" i="76"/>
  <c r="CU342" i="76" s="1"/>
  <c r="CS211" i="76"/>
  <c r="CS342" i="76" s="1"/>
  <c r="O211" i="76"/>
  <c r="O342" i="76" s="1"/>
  <c r="GA215" i="76"/>
  <c r="GA346" i="76" s="1"/>
  <c r="P215" i="76"/>
  <c r="P346" i="76" s="1"/>
  <c r="CE215" i="76"/>
  <c r="CE346" i="76" s="1"/>
  <c r="BQ211" i="76"/>
  <c r="BQ342" i="76" s="1"/>
  <c r="FN211" i="76"/>
  <c r="FN342" i="76" s="1"/>
  <c r="FT211" i="76"/>
  <c r="FT342" i="76" s="1"/>
  <c r="CP211" i="76"/>
  <c r="CP342" i="76" s="1"/>
  <c r="DI215" i="76"/>
  <c r="DI346" i="76" s="1"/>
  <c r="V215" i="76"/>
  <c r="V346" i="76" s="1"/>
  <c r="CN211" i="76"/>
  <c r="CN342" i="76" s="1"/>
  <c r="FU211" i="76"/>
  <c r="FU342" i="76" s="1"/>
  <c r="H211" i="76"/>
  <c r="H342" i="76" s="1"/>
  <c r="FH215" i="76"/>
  <c r="FH346" i="76" s="1"/>
  <c r="FZ215" i="76"/>
  <c r="FZ346" i="76" s="1"/>
  <c r="EX215" i="76"/>
  <c r="EX346" i="76" s="1"/>
  <c r="L215" i="76"/>
  <c r="L346" i="76" s="1"/>
  <c r="AN172" i="76"/>
  <c r="AN303" i="76" s="1"/>
  <c r="CI172" i="76"/>
  <c r="CI303" i="76" s="1"/>
  <c r="AR172" i="76"/>
  <c r="AR303" i="76" s="1"/>
  <c r="EN211" i="76"/>
  <c r="EN342" i="76" s="1"/>
  <c r="AO215" i="76"/>
  <c r="BH211" i="76"/>
  <c r="BH342" i="76" s="1"/>
  <c r="EO211" i="76"/>
  <c r="EO342" i="76" s="1"/>
  <c r="BK211" i="76"/>
  <c r="BK342" i="76" s="1"/>
  <c r="BK215" i="76"/>
  <c r="BK346" i="76" s="1"/>
  <c r="EL215" i="76"/>
  <c r="EL346" i="76" s="1"/>
  <c r="DB215" i="76"/>
  <c r="DB346" i="76" s="1"/>
  <c r="CU215" i="76"/>
  <c r="CU346" i="76" s="1"/>
  <c r="FR172" i="76"/>
  <c r="FR303" i="76" s="1"/>
  <c r="CO172" i="76"/>
  <c r="CO303" i="76" s="1"/>
  <c r="CZ172" i="76"/>
  <c r="CZ303" i="76" s="1"/>
  <c r="BO211" i="76"/>
  <c r="BO342" i="76" s="1"/>
  <c r="EE215" i="76"/>
  <c r="EE346" i="76" s="1"/>
  <c r="J215" i="76"/>
  <c r="J346" i="76" s="1"/>
  <c r="DP211" i="76"/>
  <c r="DP342" i="76" s="1"/>
  <c r="ED211" i="76"/>
  <c r="ED342" i="76" s="1"/>
  <c r="DN215" i="76"/>
  <c r="DN346" i="76" s="1"/>
  <c r="DI211" i="76"/>
  <c r="DI342" i="76" s="1"/>
  <c r="CC215" i="76"/>
  <c r="CC346" i="76" s="1"/>
  <c r="DE215" i="76"/>
  <c r="DE346" i="76" s="1"/>
  <c r="DJ215" i="76"/>
  <c r="DJ346" i="76" s="1"/>
  <c r="X172" i="76"/>
  <c r="X303" i="76" s="1"/>
  <c r="W172" i="76"/>
  <c r="W303" i="76" s="1"/>
  <c r="AM215" i="76"/>
  <c r="AM346" i="76" s="1"/>
  <c r="CO211" i="76"/>
  <c r="CO342" i="76" s="1"/>
  <c r="FJ211" i="76"/>
  <c r="FJ342" i="76" s="1"/>
  <c r="FB215" i="76"/>
  <c r="FB346" i="76" s="1"/>
  <c r="T211" i="76"/>
  <c r="T342" i="76" s="1"/>
  <c r="DO211" i="76"/>
  <c r="DO342" i="76" s="1"/>
  <c r="AE215" i="76"/>
  <c r="AE346" i="76" s="1"/>
  <c r="AJ215" i="76"/>
  <c r="AJ346" i="76" s="1"/>
  <c r="AI211" i="76"/>
  <c r="AI342" i="76" s="1"/>
  <c r="FN215" i="76"/>
  <c r="FN346" i="76" s="1"/>
  <c r="FO211" i="76"/>
  <c r="FO342" i="76" s="1"/>
  <c r="CI211" i="76"/>
  <c r="CI342" i="76" s="1"/>
  <c r="DO215" i="76"/>
  <c r="DO346" i="76" s="1"/>
  <c r="FV211" i="76"/>
  <c r="FV342" i="76" s="1"/>
  <c r="CX211" i="76"/>
  <c r="CX342" i="76" s="1"/>
  <c r="DG215" i="76"/>
  <c r="DG346" i="76" s="1"/>
  <c r="FK211" i="76"/>
  <c r="FK342" i="76" s="1"/>
  <c r="EF215" i="76"/>
  <c r="EF346" i="76" s="1"/>
  <c r="AK211" i="76"/>
  <c r="AK342" i="76" s="1"/>
  <c r="EW215" i="76"/>
  <c r="EW346" i="76" s="1"/>
  <c r="R215" i="76"/>
  <c r="R346" i="76" s="1"/>
  <c r="BF172" i="76"/>
  <c r="BF303" i="76" s="1"/>
  <c r="EQ172" i="76"/>
  <c r="EQ303" i="76" s="1"/>
  <c r="AQ215" i="76"/>
  <c r="AQ346" i="76" s="1"/>
  <c r="FI215" i="76"/>
  <c r="FI346" i="76" s="1"/>
  <c r="P211" i="76"/>
  <c r="P342" i="76" s="1"/>
  <c r="FL215" i="76"/>
  <c r="FL346" i="76" s="1"/>
  <c r="CJ215" i="76"/>
  <c r="CJ346" i="76" s="1"/>
  <c r="CC211" i="76"/>
  <c r="CC342" i="76" s="1"/>
  <c r="FZ211" i="76"/>
  <c r="FZ342" i="76" s="1"/>
  <c r="CG211" i="76"/>
  <c r="CG342" i="76" s="1"/>
  <c r="EI211" i="76"/>
  <c r="EI342" i="76" s="1"/>
  <c r="AO211" i="76"/>
  <c r="BC211" i="76"/>
  <c r="BC342" i="76" s="1"/>
  <c r="FX215" i="76"/>
  <c r="FX346" i="76" s="1"/>
  <c r="DV215" i="76"/>
  <c r="DV346" i="76" s="1"/>
  <c r="EI215" i="76"/>
  <c r="EI346" i="76" s="1"/>
  <c r="EJ211" i="76"/>
  <c r="EJ342" i="76" s="1"/>
  <c r="EP211" i="76"/>
  <c r="EP342" i="76" s="1"/>
  <c r="BD211" i="76"/>
  <c r="BD342" i="76" s="1"/>
  <c r="G215" i="76"/>
  <c r="G346" i="76" s="1"/>
  <c r="FP215" i="76"/>
  <c r="FP346" i="76" s="1"/>
  <c r="CG215" i="76"/>
  <c r="CG346" i="76" s="1"/>
  <c r="CL215" i="76"/>
  <c r="CL346" i="76" s="1"/>
  <c r="AJ211" i="76"/>
  <c r="AJ342" i="76" s="1"/>
  <c r="AP211" i="76"/>
  <c r="AP342" i="76" s="1"/>
  <c r="EE211" i="76"/>
  <c r="EE342" i="76" s="1"/>
  <c r="FE215" i="76"/>
  <c r="FE346" i="76" s="1"/>
  <c r="CZ215" i="76"/>
  <c r="CZ346" i="76" s="1"/>
  <c r="T215" i="76"/>
  <c r="T346" i="76" s="1"/>
  <c r="ES211" i="76"/>
  <c r="ES342" i="76" s="1"/>
  <c r="AY211" i="76"/>
  <c r="AY342" i="76" s="1"/>
  <c r="EF211" i="76"/>
  <c r="EF342" i="76" s="1"/>
  <c r="ET211" i="76"/>
  <c r="ET342" i="76" s="1"/>
  <c r="AU215" i="76"/>
  <c r="AU346" i="76" s="1"/>
  <c r="U215" i="76"/>
  <c r="U346" i="76" s="1"/>
  <c r="BG172" i="76"/>
  <c r="BG303" i="76" s="1"/>
  <c r="CL172" i="76"/>
  <c r="CL303" i="76" s="1"/>
  <c r="AZ211" i="76"/>
  <c r="AZ342" i="76" s="1"/>
  <c r="EV215" i="76"/>
  <c r="EV346" i="76" s="1"/>
  <c r="FY211" i="76"/>
  <c r="FY342" i="76" s="1"/>
  <c r="EH211" i="76"/>
  <c r="EH342" i="76" s="1"/>
  <c r="BJ211" i="76"/>
  <c r="BJ342" i="76" s="1"/>
  <c r="Z211" i="76"/>
  <c r="Z342" i="76" s="1"/>
  <c r="U211" i="76"/>
  <c r="U342" i="76" s="1"/>
  <c r="DK211" i="76"/>
  <c r="DK342" i="76" s="1"/>
  <c r="FW215" i="76"/>
  <c r="FW346" i="76" s="1"/>
  <c r="FP211" i="76"/>
  <c r="FP342" i="76" s="1"/>
  <c r="CJ211" i="76"/>
  <c r="CJ342" i="76" s="1"/>
  <c r="EC215" i="76"/>
  <c r="EC346" i="76" s="1"/>
  <c r="FM215" i="76"/>
  <c r="FM346" i="76" s="1"/>
  <c r="BH215" i="76"/>
  <c r="BH346" i="76" s="1"/>
  <c r="CE211" i="76"/>
  <c r="CE342" i="76" s="1"/>
  <c r="BQ215" i="76"/>
  <c r="BQ346" i="76" s="1"/>
  <c r="M211" i="76"/>
  <c r="M342" i="76" s="1"/>
  <c r="DC211" i="76"/>
  <c r="DC342" i="76" s="1"/>
  <c r="I211" i="76"/>
  <c r="I342" i="76" s="1"/>
  <c r="DF211" i="76"/>
  <c r="DF342" i="76" s="1"/>
  <c r="CI215" i="76"/>
  <c r="CI346" i="76" s="1"/>
  <c r="CH215" i="76"/>
  <c r="CH346" i="76" s="1"/>
  <c r="CM215" i="76"/>
  <c r="CM346" i="76" s="1"/>
  <c r="DD211" i="76"/>
  <c r="DD342" i="76" s="1"/>
  <c r="R211" i="76"/>
  <c r="R342" i="76" s="1"/>
  <c r="X211" i="76"/>
  <c r="X342" i="76" s="1"/>
  <c r="FK215" i="76"/>
  <c r="FK346" i="76" s="1"/>
  <c r="AS215" i="76"/>
  <c r="AS346" i="76" s="1"/>
  <c r="D211" i="76"/>
  <c r="D342" i="76" s="1"/>
  <c r="CK211" i="76"/>
  <c r="CK342" i="76" s="1"/>
  <c r="CY211" i="76"/>
  <c r="CY342" i="76" s="1"/>
  <c r="BE215" i="76"/>
  <c r="BE346" i="76" s="1"/>
  <c r="EY215" i="76"/>
  <c r="EY346" i="76" s="1"/>
  <c r="AS211" i="76"/>
  <c r="AS342" i="76" s="1"/>
  <c r="S211" i="76"/>
  <c r="S342" i="76" s="1"/>
  <c r="CZ211" i="76"/>
  <c r="CZ342" i="76" s="1"/>
  <c r="DN211" i="76"/>
  <c r="DN342" i="76" s="1"/>
  <c r="DY215" i="76"/>
  <c r="DY346" i="76" s="1"/>
  <c r="CN215" i="76"/>
  <c r="CN346" i="76" s="1"/>
  <c r="ED215" i="76"/>
  <c r="ED346" i="76" s="1"/>
  <c r="FV172" i="76"/>
  <c r="FV303" i="76" s="1"/>
  <c r="FZ172" i="76"/>
  <c r="FZ303" i="76" s="1"/>
  <c r="ED172" i="76"/>
  <c r="ED303" i="76" s="1"/>
  <c r="BF211" i="76"/>
  <c r="BF342" i="76" s="1"/>
  <c r="EU211" i="76"/>
  <c r="EU342" i="76" s="1"/>
  <c r="CF215" i="76"/>
  <c r="CF346" i="76" s="1"/>
  <c r="BM211" i="76"/>
  <c r="BM342" i="76" s="1"/>
  <c r="DP215" i="76"/>
  <c r="DP346" i="76" s="1"/>
  <c r="Q215" i="76"/>
  <c r="Q346" i="76" s="1"/>
  <c r="DE211" i="76"/>
  <c r="DE342" i="76" s="1"/>
  <c r="DB211" i="76"/>
  <c r="DB342" i="76" s="1"/>
  <c r="AD211" i="76"/>
  <c r="AD342" i="76" s="1"/>
  <c r="CY215" i="76"/>
  <c r="CY346" i="76" s="1"/>
  <c r="DM215" i="76"/>
  <c r="DM346" i="76" s="1"/>
  <c r="AE211" i="76"/>
  <c r="AE342" i="76" s="1"/>
  <c r="DZ215" i="76"/>
  <c r="DZ346" i="76" s="1"/>
  <c r="BP211" i="76"/>
  <c r="BP342" i="76" s="1"/>
  <c r="DU211" i="76"/>
  <c r="DU342" i="76" s="1"/>
  <c r="EX211" i="76"/>
  <c r="EX342" i="76" s="1"/>
  <c r="FD211" i="76"/>
  <c r="FD342" i="76" s="1"/>
  <c r="BZ211" i="76"/>
  <c r="BZ342" i="76" s="1"/>
  <c r="EZ215" i="76"/>
  <c r="EZ346" i="76" s="1"/>
  <c r="AT215" i="76"/>
  <c r="AT346" i="76" s="1"/>
  <c r="CT215" i="76"/>
  <c r="CT346" i="76" s="1"/>
  <c r="FE211" i="76"/>
  <c r="FE342" i="76" s="1"/>
  <c r="FS211" i="76"/>
  <c r="FS342" i="76" s="1"/>
  <c r="BM215" i="76"/>
  <c r="BM346" i="76" s="1"/>
  <c r="CB215" i="76"/>
  <c r="CB346" i="76" s="1"/>
  <c r="E215" i="76"/>
  <c r="E346" i="76" s="1"/>
  <c r="AC211" i="76"/>
  <c r="AC342" i="76" s="1"/>
  <c r="EY211" i="76"/>
  <c r="EY342" i="76" s="1"/>
  <c r="BE211" i="76"/>
  <c r="BE342" i="76" s="1"/>
  <c r="EG215" i="76"/>
  <c r="EG346" i="76" s="1"/>
  <c r="DF215" i="76"/>
  <c r="DF346" i="76" s="1"/>
  <c r="DK215" i="76"/>
  <c r="DK346" i="76" s="1"/>
  <c r="EZ211" i="76"/>
  <c r="EZ342" i="76" s="1"/>
  <c r="FF211" i="76"/>
  <c r="FF342" i="76" s="1"/>
  <c r="ER215" i="76"/>
  <c r="ER346" i="76" s="1"/>
  <c r="BL215" i="76"/>
  <c r="BL346" i="76" s="1"/>
  <c r="BG215" i="76"/>
  <c r="BG346" i="76" s="1"/>
  <c r="FA215" i="76"/>
  <c r="FA346" i="76" s="1"/>
  <c r="F172" i="76"/>
  <c r="F303" i="76" s="1"/>
  <c r="DK172" i="76"/>
  <c r="DK303" i="76" s="1"/>
  <c r="AP172" i="76"/>
  <c r="AP303" i="76" s="1"/>
  <c r="ER211" i="76"/>
  <c r="ER342" i="76" s="1"/>
  <c r="FM211" i="76"/>
  <c r="FM342" i="76" s="1"/>
  <c r="CR211" i="76"/>
  <c r="CR342" i="76" s="1"/>
  <c r="W211" i="76"/>
  <c r="W342" i="76" s="1"/>
  <c r="DW215" i="76"/>
  <c r="DW346" i="76" s="1"/>
  <c r="AW215" i="76"/>
  <c r="AW346" i="76" s="1"/>
  <c r="BD215" i="76"/>
  <c r="BD346" i="76" s="1"/>
  <c r="CW215" i="76"/>
  <c r="CW346" i="76" s="1"/>
  <c r="AY215" i="76"/>
  <c r="AY346" i="76" s="1"/>
  <c r="EC211" i="76"/>
  <c r="EC342" i="76" s="1"/>
  <c r="L211" i="76"/>
  <c r="L342" i="76" s="1"/>
  <c r="DJ211" i="76"/>
  <c r="DJ342" i="76" s="1"/>
  <c r="AG211" i="76"/>
  <c r="AG342" i="76" s="1"/>
  <c r="EM211" i="76"/>
  <c r="EM342" i="76" s="1"/>
  <c r="CK215" i="76"/>
  <c r="CK346" i="76" s="1"/>
  <c r="FT215" i="76"/>
  <c r="FT346" i="76" s="1"/>
  <c r="BZ215" i="76"/>
  <c r="BZ346" i="76" s="1"/>
  <c r="AB215" i="76"/>
  <c r="AB346" i="76" s="1"/>
  <c r="Z215" i="76"/>
  <c r="Z346" i="76" s="1"/>
  <c r="FH211" i="76"/>
  <c r="FH342" i="76" s="1"/>
  <c r="CM211" i="76"/>
  <c r="CM342" i="76" s="1"/>
  <c r="J211" i="76"/>
  <c r="J342" i="76" s="1"/>
  <c r="DH211" i="76"/>
  <c r="DH342" i="76" s="1"/>
  <c r="AM211" i="76"/>
  <c r="AM342" i="76" s="1"/>
  <c r="EO215" i="76"/>
  <c r="EO346" i="76" s="1"/>
  <c r="FS215" i="76"/>
  <c r="FS346" i="76" s="1"/>
  <c r="AN215" i="76"/>
  <c r="AN346" i="76" s="1"/>
  <c r="BY215" i="76"/>
  <c r="BY346" i="76" s="1"/>
  <c r="AA215" i="76"/>
  <c r="AA346" i="76" s="1"/>
  <c r="BY211" i="76"/>
  <c r="BY342" i="76" s="1"/>
  <c r="AB211" i="76"/>
  <c r="AB342" i="76" s="1"/>
  <c r="DZ211" i="76"/>
  <c r="DZ342" i="76" s="1"/>
  <c r="AW211" i="76"/>
  <c r="AW342" i="76" s="1"/>
  <c r="FC211" i="76"/>
  <c r="FC342" i="76" s="1"/>
  <c r="CH211" i="76"/>
  <c r="CH342" i="76" s="1"/>
  <c r="EJ215" i="76"/>
  <c r="EJ346" i="76" s="1"/>
  <c r="I215" i="76"/>
  <c r="I346" i="76" s="1"/>
  <c r="CP215" i="76"/>
  <c r="CP346" i="76" s="1"/>
  <c r="AZ215" i="76"/>
  <c r="AZ346" i="76" s="1"/>
  <c r="BF215" i="76"/>
  <c r="BF346" i="76" s="1"/>
  <c r="BN215" i="76"/>
  <c r="BN346" i="76" s="1"/>
  <c r="CX215" i="76"/>
  <c r="CX346" i="76" s="1"/>
  <c r="AC215" i="76"/>
  <c r="AC346" i="76" s="1"/>
  <c r="BO215" i="76"/>
  <c r="BO346" i="76" s="1"/>
  <c r="BI172" i="76"/>
  <c r="BI303" i="76" s="1"/>
  <c r="EW172" i="76"/>
  <c r="EW303" i="76" s="1"/>
  <c r="AT172" i="76"/>
  <c r="AT303" i="76" s="1"/>
  <c r="EC172" i="76"/>
  <c r="EC303" i="76" s="1"/>
  <c r="ET172" i="76"/>
  <c r="ET303" i="76" s="1"/>
  <c r="ES172" i="76"/>
  <c r="ES303" i="76" s="1"/>
  <c r="DU172" i="76"/>
  <c r="DU303" i="76" s="1"/>
  <c r="H172" i="76"/>
  <c r="H303" i="76" s="1"/>
  <c r="DE172" i="76"/>
  <c r="DE303" i="76" s="1"/>
  <c r="AH172" i="76"/>
  <c r="AH303" i="76" s="1"/>
  <c r="CN172" i="76"/>
  <c r="CN303" i="76" s="1"/>
  <c r="EP172" i="76"/>
  <c r="EP303" i="76" s="1"/>
  <c r="DJ172" i="76"/>
  <c r="DJ303" i="76" s="1"/>
  <c r="FY172" i="76"/>
  <c r="FY303" i="76" s="1"/>
  <c r="BN172" i="76"/>
  <c r="BN303" i="76" s="1"/>
  <c r="CD172" i="76"/>
  <c r="CD303" i="76" s="1"/>
  <c r="FG172" i="76"/>
  <c r="FG303" i="76" s="1"/>
  <c r="CG172" i="76"/>
  <c r="CG303" i="76" s="1"/>
  <c r="M172" i="76"/>
  <c r="M303" i="76" s="1"/>
  <c r="EH172" i="76"/>
  <c r="EH303" i="76" s="1"/>
  <c r="DL211" i="76"/>
  <c r="DL342" i="76" s="1"/>
  <c r="AQ211" i="76"/>
  <c r="AQ342" i="76" s="1"/>
  <c r="EG211" i="76"/>
  <c r="EG342" i="76" s="1"/>
  <c r="BL211" i="76"/>
  <c r="BL342" i="76" s="1"/>
  <c r="FR211" i="76"/>
  <c r="FR342" i="76" s="1"/>
  <c r="CS215" i="76"/>
  <c r="CS346" i="76" s="1"/>
  <c r="EB215" i="76"/>
  <c r="EB346" i="76" s="1"/>
  <c r="X215" i="76"/>
  <c r="X346" i="76" s="1"/>
  <c r="BA215" i="76"/>
  <c r="BA346" i="76" s="1"/>
  <c r="K215" i="76"/>
  <c r="K346" i="76" s="1"/>
  <c r="BI211" i="76"/>
  <c r="BI342" i="76" s="1"/>
  <c r="FG211" i="76"/>
  <c r="FG342" i="76" s="1"/>
  <c r="CD211" i="76"/>
  <c r="CD342" i="76" s="1"/>
  <c r="GB211" i="76"/>
  <c r="GB342" i="76" s="1"/>
  <c r="DG211" i="76"/>
  <c r="DG342" i="76" s="1"/>
  <c r="AL211" i="76"/>
  <c r="AL342" i="76" s="1"/>
  <c r="FC215" i="76"/>
  <c r="FC346" i="76" s="1"/>
  <c r="EN215" i="76"/>
  <c r="EN346" i="76" s="1"/>
  <c r="AD215" i="76"/>
  <c r="AD346" i="76" s="1"/>
  <c r="FO215" i="76"/>
  <c r="FO346" i="76" s="1"/>
  <c r="EB211" i="76"/>
  <c r="EB342" i="76" s="1"/>
  <c r="BG211" i="76"/>
  <c r="BG342" i="76" s="1"/>
  <c r="EW211" i="76"/>
  <c r="EW342" i="76" s="1"/>
  <c r="CB211" i="76"/>
  <c r="CB342" i="76" s="1"/>
  <c r="G211" i="76"/>
  <c r="G342" i="76" s="1"/>
  <c r="AG215" i="76"/>
  <c r="AG346" i="76" s="1"/>
  <c r="CA215" i="76"/>
  <c r="CA346" i="76" s="1"/>
  <c r="H215" i="76"/>
  <c r="H346" i="76" s="1"/>
  <c r="AK215" i="76"/>
  <c r="AK346" i="76" s="1"/>
  <c r="FF215" i="76"/>
  <c r="FF346" i="76" s="1"/>
  <c r="E211" i="76"/>
  <c r="E342" i="76" s="1"/>
  <c r="FW211" i="76"/>
  <c r="FW342" i="76" s="1"/>
  <c r="CT211" i="76"/>
  <c r="CT342" i="76" s="1"/>
  <c r="Q211" i="76"/>
  <c r="Q342" i="76" s="1"/>
  <c r="DW211" i="76"/>
  <c r="DW342" i="76" s="1"/>
  <c r="BB211" i="76"/>
  <c r="BB342" i="76" s="1"/>
  <c r="Y215" i="76"/>
  <c r="Y346" i="76" s="1"/>
  <c r="FD215" i="76"/>
  <c r="FD346" i="76" s="1"/>
  <c r="BB215" i="76"/>
  <c r="BB346" i="76" s="1"/>
  <c r="D215" i="76"/>
  <c r="D346" i="76" s="1"/>
  <c r="AH215" i="76"/>
  <c r="AH346" i="76" s="1"/>
  <c r="DD215" i="76"/>
  <c r="DD346" i="76" s="1"/>
  <c r="AI215" i="76"/>
  <c r="AI346" i="76" s="1"/>
  <c r="EE172" i="76"/>
  <c r="EE303" i="76" s="1"/>
  <c r="G172" i="76"/>
  <c r="G303" i="76" s="1"/>
  <c r="CS172" i="76"/>
  <c r="CS303" i="76" s="1"/>
  <c r="BH172" i="76"/>
  <c r="BH303" i="76" s="1"/>
  <c r="FT172" i="76"/>
  <c r="FT303" i="76" s="1"/>
  <c r="BY172" i="76"/>
  <c r="BY303" i="76" s="1"/>
  <c r="DF172" i="76"/>
  <c r="DF303" i="76" s="1"/>
  <c r="AL172" i="76"/>
  <c r="AL303" i="76" s="1"/>
  <c r="FK172" i="76"/>
  <c r="FK303" i="76" s="1"/>
  <c r="AJ172" i="76"/>
  <c r="AJ303" i="76" s="1"/>
  <c r="EF172" i="76"/>
  <c r="EF303" i="76" s="1"/>
  <c r="J172" i="76"/>
  <c r="J303" i="76" s="1"/>
  <c r="E172" i="76"/>
  <c r="E303" i="76" s="1"/>
  <c r="DG172" i="76"/>
  <c r="DG303" i="76" s="1"/>
  <c r="DD172" i="76"/>
  <c r="DD303" i="76" s="1"/>
  <c r="FL172" i="76"/>
  <c r="FL303" i="76" s="1"/>
  <c r="GB172" i="76"/>
  <c r="GB303" i="76" s="1"/>
  <c r="EA172" i="76"/>
  <c r="EA303" i="76" s="1"/>
  <c r="EN172" i="76"/>
  <c r="EN303" i="76" s="1"/>
  <c r="DT172" i="76"/>
  <c r="DT303" i="76" s="1"/>
  <c r="BE172" i="76"/>
  <c r="BE303" i="76" s="1"/>
  <c r="EK172" i="76"/>
  <c r="EK303" i="76" s="1"/>
  <c r="FA211" i="76"/>
  <c r="FA342" i="76" s="1"/>
  <c r="CF211" i="76"/>
  <c r="CF342" i="76" s="1"/>
  <c r="K211" i="76"/>
  <c r="K342" i="76" s="1"/>
  <c r="DA211" i="76"/>
  <c r="DA342" i="76" s="1"/>
  <c r="AF211" i="76"/>
  <c r="AF342" i="76" s="1"/>
  <c r="EL211" i="76"/>
  <c r="EL342" i="76" s="1"/>
  <c r="EM215" i="76"/>
  <c r="EM346" i="76" s="1"/>
  <c r="O215" i="76"/>
  <c r="O346" i="76" s="1"/>
  <c r="FR215" i="76"/>
  <c r="FR346" i="76" s="1"/>
  <c r="M215" i="76"/>
  <c r="M346" i="76" s="1"/>
  <c r="EH215" i="76"/>
  <c r="EH346" i="76" s="1"/>
  <c r="FQ211" i="76"/>
  <c r="FQ342" i="76" s="1"/>
  <c r="EA211" i="76"/>
  <c r="EA342" i="76" s="1"/>
  <c r="AX211" i="76"/>
  <c r="AX342" i="76" s="1"/>
  <c r="EV211" i="76"/>
  <c r="EV342" i="76" s="1"/>
  <c r="CA211" i="76"/>
  <c r="CA342" i="76" s="1"/>
  <c r="F211" i="76"/>
  <c r="F342" i="76" s="1"/>
  <c r="BC215" i="76"/>
  <c r="BC346" i="76" s="1"/>
  <c r="DH215" i="76"/>
  <c r="DH346" i="76" s="1"/>
  <c r="FQ215" i="76"/>
  <c r="FQ346" i="76" s="1"/>
  <c r="DS215" i="76"/>
  <c r="DS346" i="76" s="1"/>
  <c r="CW211" i="76"/>
  <c r="CW342" i="76" s="1"/>
  <c r="CV211" i="76"/>
  <c r="CV342" i="76" s="1"/>
  <c r="AA211" i="76"/>
  <c r="AA342" i="76" s="1"/>
  <c r="DQ211" i="76"/>
  <c r="DQ342" i="76" s="1"/>
  <c r="AV211" i="76"/>
  <c r="AV342" i="76" s="1"/>
  <c r="FB211" i="76"/>
  <c r="FB342" i="76" s="1"/>
  <c r="CQ215" i="76"/>
  <c r="CQ346" i="76" s="1"/>
  <c r="EU215" i="76"/>
  <c r="EU346" i="76" s="1"/>
  <c r="ET215" i="76"/>
  <c r="ET346" i="76" s="1"/>
  <c r="CV215" i="76"/>
  <c r="CV346" i="76" s="1"/>
  <c r="DR215" i="76"/>
  <c r="DR346" i="76" s="1"/>
  <c r="DM211" i="76"/>
  <c r="DM342" i="76" s="1"/>
  <c r="EQ211" i="76"/>
  <c r="EQ342" i="76" s="1"/>
  <c r="BN211" i="76"/>
  <c r="BN342" i="76" s="1"/>
  <c r="FL211" i="76"/>
  <c r="FL342" i="76" s="1"/>
  <c r="CQ211" i="76"/>
  <c r="CQ342" i="76" s="1"/>
  <c r="DL215" i="76"/>
  <c r="DL346" i="76" s="1"/>
  <c r="DX215" i="76"/>
  <c r="DX346" i="76" s="1"/>
  <c r="N215" i="76"/>
  <c r="N346" i="76" s="1"/>
  <c r="EQ215" i="76"/>
  <c r="EQ346" i="76" s="1"/>
  <c r="AL215" i="76"/>
  <c r="AL346" i="76" s="1"/>
  <c r="FV215" i="76"/>
  <c r="FV346" i="76" s="1"/>
  <c r="AB172" i="76"/>
  <c r="AB303" i="76" s="1"/>
  <c r="DB172" i="76"/>
  <c r="DB303" i="76" s="1"/>
  <c r="EZ172" i="76"/>
  <c r="EZ303" i="76" s="1"/>
  <c r="EX172" i="76"/>
  <c r="EX303" i="76" s="1"/>
  <c r="EM172" i="76"/>
  <c r="EM303" i="76" s="1"/>
  <c r="FW172" i="76"/>
  <c r="FW303" i="76" s="1"/>
  <c r="FN172" i="76"/>
  <c r="FN303" i="76" s="1"/>
  <c r="FM172" i="76"/>
  <c r="FM303" i="76" s="1"/>
  <c r="BO172" i="76"/>
  <c r="BO303" i="76" s="1"/>
  <c r="BJ172" i="76"/>
  <c r="BJ303" i="76" s="1"/>
  <c r="DZ172" i="76"/>
  <c r="DZ303" i="76" s="1"/>
  <c r="AX172" i="76"/>
  <c r="AX303" i="76" s="1"/>
  <c r="P172" i="76"/>
  <c r="P303" i="76" s="1"/>
  <c r="BM172" i="76"/>
  <c r="BM303" i="76" s="1"/>
  <c r="BZ172" i="76"/>
  <c r="BZ303" i="76" s="1"/>
  <c r="AA172" i="76"/>
  <c r="AA303" i="76" s="1"/>
  <c r="AE172" i="76"/>
  <c r="AE303" i="76" s="1"/>
  <c r="CQ172" i="76"/>
  <c r="CQ303" i="76" s="1"/>
  <c r="DY172" i="76"/>
  <c r="DY303" i="76" s="1"/>
  <c r="K172" i="76"/>
  <c r="K303" i="76" s="1"/>
  <c r="AQ172" i="76"/>
  <c r="AQ303" i="76" s="1"/>
  <c r="CY172" i="76"/>
  <c r="CY303" i="76" s="1"/>
  <c r="BP172" i="76"/>
  <c r="BP303" i="76" s="1"/>
  <c r="AY182" i="76"/>
  <c r="AY313" i="76" s="1"/>
  <c r="BS346" i="76"/>
  <c r="FU215" i="76"/>
  <c r="FU346" i="76" s="1"/>
  <c r="CR215" i="76"/>
  <c r="CR346" i="76" s="1"/>
  <c r="ES215" i="76"/>
  <c r="ES346" i="76" s="1"/>
  <c r="DC215" i="76"/>
  <c r="DC346" i="76" s="1"/>
  <c r="F215" i="76"/>
  <c r="F346" i="76" s="1"/>
  <c r="AR215" i="76"/>
  <c r="AR346" i="76" s="1"/>
  <c r="EP215" i="76"/>
  <c r="EP346" i="76" s="1"/>
  <c r="DR172" i="76"/>
  <c r="DR303" i="76" s="1"/>
  <c r="FA172" i="76"/>
  <c r="FA303" i="76" s="1"/>
  <c r="GA172" i="76"/>
  <c r="GA303" i="76" s="1"/>
  <c r="FQ172" i="76"/>
  <c r="FQ303" i="76" s="1"/>
  <c r="CT172" i="76"/>
  <c r="CT303" i="76" s="1"/>
  <c r="CK172" i="76"/>
  <c r="CK303" i="76" s="1"/>
  <c r="AK172" i="76"/>
  <c r="AK303" i="76" s="1"/>
  <c r="CJ172" i="76"/>
  <c r="CJ303" i="76" s="1"/>
  <c r="FP172" i="76"/>
  <c r="FP303" i="76" s="1"/>
  <c r="AW172" i="76"/>
  <c r="AW303" i="76" s="1"/>
  <c r="CB172" i="76"/>
  <c r="CB303" i="76" s="1"/>
  <c r="CX172" i="76"/>
  <c r="CX303" i="76" s="1"/>
  <c r="DL172" i="76"/>
  <c r="DL303" i="76" s="1"/>
  <c r="D172" i="76"/>
  <c r="D303" i="76" s="1"/>
  <c r="DQ172" i="76"/>
  <c r="DQ303" i="76" s="1"/>
  <c r="V172" i="76"/>
  <c r="V303" i="76" s="1"/>
  <c r="AD172" i="76"/>
  <c r="AD303" i="76" s="1"/>
  <c r="U172" i="76"/>
  <c r="U303" i="76" s="1"/>
  <c r="N172" i="76"/>
  <c r="N303" i="76" s="1"/>
  <c r="EG172" i="76"/>
  <c r="EG303" i="76" s="1"/>
  <c r="BB172" i="76"/>
  <c r="BB303" i="76" s="1"/>
  <c r="FF172" i="76"/>
  <c r="FF303" i="76" s="1"/>
  <c r="CO182" i="76"/>
  <c r="CO313" i="76" s="1"/>
  <c r="Y172" i="76"/>
  <c r="Y303" i="76" s="1"/>
  <c r="FJ172" i="76"/>
  <c r="FJ303" i="76" s="1"/>
  <c r="O172" i="76"/>
  <c r="O303" i="76" s="1"/>
  <c r="CV172" i="76"/>
  <c r="CV303" i="76" s="1"/>
  <c r="Q172" i="76"/>
  <c r="Q303" i="76" s="1"/>
  <c r="DO172" i="76"/>
  <c r="DO303" i="76" s="1"/>
  <c r="CR172" i="76"/>
  <c r="CR303" i="76" s="1"/>
  <c r="EL172" i="76"/>
  <c r="EL303" i="76" s="1"/>
  <c r="CM172" i="76"/>
  <c r="CM303" i="76" s="1"/>
  <c r="FS172" i="76"/>
  <c r="FS303" i="76" s="1"/>
  <c r="CW172" i="76"/>
  <c r="CW303" i="76" s="1"/>
  <c r="AC172" i="76"/>
  <c r="AC303" i="76" s="1"/>
  <c r="BC172" i="76"/>
  <c r="BC303" i="76" s="1"/>
  <c r="DC172" i="76"/>
  <c r="DC303" i="76" s="1"/>
  <c r="AV172" i="76"/>
  <c r="AV303" i="76" s="1"/>
  <c r="EB172" i="76"/>
  <c r="EB303" i="76" s="1"/>
  <c r="EJ172" i="76"/>
  <c r="EJ303" i="76" s="1"/>
  <c r="BD172" i="76"/>
  <c r="BD303" i="76" s="1"/>
  <c r="FC172" i="76"/>
  <c r="FC303" i="76" s="1"/>
  <c r="BL172" i="76"/>
  <c r="BL303" i="76" s="1"/>
  <c r="FH172" i="76"/>
  <c r="FH303" i="76" s="1"/>
  <c r="CC172" i="76"/>
  <c r="CC303" i="76" s="1"/>
  <c r="G182" i="76"/>
  <c r="G313" i="76" s="1"/>
  <c r="DU215" i="76"/>
  <c r="DU346" i="76" s="1"/>
  <c r="FG215" i="76"/>
  <c r="FG346" i="76" s="1"/>
  <c r="CD215" i="76"/>
  <c r="CD346" i="76" s="1"/>
  <c r="AU172" i="76"/>
  <c r="AU303" i="76" s="1"/>
  <c r="CF172" i="76"/>
  <c r="CF303" i="76" s="1"/>
  <c r="T172" i="76"/>
  <c r="T303" i="76" s="1"/>
  <c r="DV172" i="76"/>
  <c r="DV303" i="76" s="1"/>
  <c r="S172" i="76"/>
  <c r="S303" i="76" s="1"/>
  <c r="R172" i="76"/>
  <c r="R303" i="76" s="1"/>
  <c r="FX172" i="76"/>
  <c r="FX303" i="76" s="1"/>
  <c r="EI172" i="76"/>
  <c r="EI303" i="76" s="1"/>
  <c r="BQ172" i="76"/>
  <c r="BQ303" i="76" s="1"/>
  <c r="I172" i="76"/>
  <c r="I303" i="76" s="1"/>
  <c r="CH172" i="76"/>
  <c r="CH303" i="76" s="1"/>
  <c r="EV172" i="76"/>
  <c r="EV303" i="76" s="1"/>
  <c r="FD172" i="76"/>
  <c r="FD303" i="76" s="1"/>
  <c r="AI172" i="76"/>
  <c r="AI303" i="76" s="1"/>
  <c r="Z172" i="76"/>
  <c r="Z303" i="76" s="1"/>
  <c r="DN172" i="76"/>
  <c r="DN303" i="76" s="1"/>
  <c r="AY172" i="76"/>
  <c r="AY303" i="76" s="1"/>
  <c r="DA172" i="76"/>
  <c r="DA303" i="76" s="1"/>
  <c r="DS172" i="76"/>
  <c r="DS303" i="76" s="1"/>
  <c r="ER172" i="76"/>
  <c r="ER303" i="76" s="1"/>
  <c r="BK172" i="76"/>
  <c r="BK303" i="76" s="1"/>
  <c r="CE172" i="76"/>
  <c r="CE303" i="76" s="1"/>
  <c r="EV182" i="76"/>
  <c r="EV313" i="76" s="1"/>
  <c r="FJ215" i="76"/>
  <c r="FJ346" i="76" s="1"/>
  <c r="CO215" i="76"/>
  <c r="CO346" i="76" s="1"/>
  <c r="EA215" i="76"/>
  <c r="EA346" i="76" s="1"/>
  <c r="AM172" i="76"/>
  <c r="AM303" i="76" s="1"/>
  <c r="AG172" i="76"/>
  <c r="AG303" i="76" s="1"/>
  <c r="BA172" i="76"/>
  <c r="BA303" i="76" s="1"/>
  <c r="DI172" i="76"/>
  <c r="DI303" i="76" s="1"/>
  <c r="DP172" i="76"/>
  <c r="DP303" i="76" s="1"/>
  <c r="CU172" i="76"/>
  <c r="CU303" i="76" s="1"/>
  <c r="DW172" i="76"/>
  <c r="DW303" i="76" s="1"/>
  <c r="FO172" i="76"/>
  <c r="FO303" i="76" s="1"/>
  <c r="DH172" i="76"/>
  <c r="DH303" i="76" s="1"/>
  <c r="L172" i="76"/>
  <c r="L303" i="76" s="1"/>
  <c r="CA172" i="76"/>
  <c r="CA303" i="76" s="1"/>
  <c r="AZ172" i="76"/>
  <c r="AZ303" i="76" s="1"/>
  <c r="CP172" i="76"/>
  <c r="CP303" i="76" s="1"/>
  <c r="DX172" i="76"/>
  <c r="DX303" i="76" s="1"/>
  <c r="AS172" i="76"/>
  <c r="AS303" i="76" s="1"/>
  <c r="EO172" i="76"/>
  <c r="EO303" i="76" s="1"/>
  <c r="AF172" i="76"/>
  <c r="AF303" i="76" s="1"/>
  <c r="FB172" i="76"/>
  <c r="FB303" i="76" s="1"/>
  <c r="FE172" i="76"/>
  <c r="FE303" i="76" s="1"/>
  <c r="DM172" i="76"/>
  <c r="DM303" i="76" s="1"/>
  <c r="Z182" i="76"/>
  <c r="Z313" i="76" s="1"/>
  <c r="I194" i="76"/>
  <c r="I325" i="76" s="1"/>
  <c r="N182" i="76"/>
  <c r="N313" i="76" s="1"/>
  <c r="DL182" i="76"/>
  <c r="DL313" i="76" s="1"/>
  <c r="EI194" i="76"/>
  <c r="EI325" i="76" s="1"/>
  <c r="CV194" i="76"/>
  <c r="CV325" i="76" s="1"/>
  <c r="CS182" i="76"/>
  <c r="CS313" i="76" s="1"/>
  <c r="AY186" i="76"/>
  <c r="AY317" i="76" s="1"/>
  <c r="AU214" i="76"/>
  <c r="AU345" i="76" s="1"/>
  <c r="R214" i="76"/>
  <c r="R345" i="76" s="1"/>
  <c r="FQ214" i="76"/>
  <c r="FQ345" i="76" s="1"/>
  <c r="AF214" i="76"/>
  <c r="AF345" i="76" s="1"/>
  <c r="V214" i="76"/>
  <c r="V345" i="76" s="1"/>
  <c r="FU214" i="76"/>
  <c r="FU345" i="76" s="1"/>
  <c r="FB214" i="76"/>
  <c r="FB345" i="76" s="1"/>
  <c r="AV214" i="76"/>
  <c r="AV345" i="76" s="1"/>
  <c r="DS214" i="76"/>
  <c r="DS345" i="76" s="1"/>
  <c r="BH214" i="76"/>
  <c r="BH345" i="76" s="1"/>
  <c r="O182" i="76"/>
  <c r="O313" i="76" s="1"/>
  <c r="EP182" i="76"/>
  <c r="EP313" i="76" s="1"/>
  <c r="CW196" i="76"/>
  <c r="CW327" i="76" s="1"/>
  <c r="EW196" i="76"/>
  <c r="EW327" i="76" s="1"/>
  <c r="V200" i="76"/>
  <c r="V331" i="76" s="1"/>
  <c r="DG214" i="76"/>
  <c r="DG345" i="76" s="1"/>
  <c r="CD214" i="76"/>
  <c r="CD345" i="76" s="1"/>
  <c r="AJ214" i="76"/>
  <c r="AJ345" i="76" s="1"/>
  <c r="CR214" i="76"/>
  <c r="CR345" i="76" s="1"/>
  <c r="EI214" i="76"/>
  <c r="EI345" i="76" s="1"/>
  <c r="AE214" i="76"/>
  <c r="AE345" i="76" s="1"/>
  <c r="BN214" i="76"/>
  <c r="BN345" i="76" s="1"/>
  <c r="AL214" i="76"/>
  <c r="AL345" i="76" s="1"/>
  <c r="EN214" i="76"/>
  <c r="EN345" i="76" s="1"/>
  <c r="E214" i="76"/>
  <c r="E345" i="76" s="1"/>
  <c r="EJ196" i="76"/>
  <c r="EJ327" i="76" s="1"/>
  <c r="BC200" i="76"/>
  <c r="BC331" i="76" s="1"/>
  <c r="CJ214" i="76"/>
  <c r="CJ345" i="76" s="1"/>
  <c r="BO214" i="76"/>
  <c r="BO345" i="76" s="1"/>
  <c r="AZ214" i="76"/>
  <c r="AZ345" i="76" s="1"/>
  <c r="DA214" i="76"/>
  <c r="DA345" i="76" s="1"/>
  <c r="ES214" i="76"/>
  <c r="ES345" i="76" s="1"/>
  <c r="H214" i="76"/>
  <c r="H345" i="76" s="1"/>
  <c r="CE214" i="76"/>
  <c r="CE345" i="76" s="1"/>
  <c r="BB214" i="76"/>
  <c r="BB345" i="76" s="1"/>
  <c r="DQ214" i="76"/>
  <c r="DQ345" i="76" s="1"/>
  <c r="BJ214" i="76"/>
  <c r="BJ345" i="76" s="1"/>
  <c r="CB182" i="76"/>
  <c r="CB313" i="76" s="1"/>
  <c r="DX182" i="76"/>
  <c r="DX313" i="76" s="1"/>
  <c r="CV196" i="76"/>
  <c r="CV327" i="76" s="1"/>
  <c r="DP214" i="76"/>
  <c r="DP345" i="76" s="1"/>
  <c r="CU214" i="76"/>
  <c r="CU345" i="76" s="1"/>
  <c r="FX214" i="76"/>
  <c r="FX345" i="76" s="1"/>
  <c r="EG214" i="76"/>
  <c r="EG345" i="76" s="1"/>
  <c r="FY214" i="76"/>
  <c r="FY345" i="76" s="1"/>
  <c r="DK214" i="76"/>
  <c r="DK345" i="76" s="1"/>
  <c r="FZ214" i="76"/>
  <c r="FZ345" i="76" s="1"/>
  <c r="EW214" i="76"/>
  <c r="EW345" i="76" s="1"/>
  <c r="D214" i="76"/>
  <c r="D345" i="76" s="1"/>
  <c r="AO196" i="76"/>
  <c r="EV214" i="76"/>
  <c r="EV345" i="76" s="1"/>
  <c r="EA214" i="76"/>
  <c r="EA345" i="76" s="1"/>
  <c r="DN214" i="76"/>
  <c r="DN345" i="76" s="1"/>
  <c r="FM214" i="76"/>
  <c r="FM345" i="76" s="1"/>
  <c r="DV214" i="76"/>
  <c r="DV345" i="76" s="1"/>
  <c r="CZ214" i="76"/>
  <c r="CZ345" i="76" s="1"/>
  <c r="EQ214" i="76"/>
  <c r="EQ345" i="76" s="1"/>
  <c r="EZ214" i="76"/>
  <c r="EZ345" i="76" s="1"/>
  <c r="AP214" i="76"/>
  <c r="AP345" i="76" s="1"/>
  <c r="EB214" i="76"/>
  <c r="EB345" i="76" s="1"/>
  <c r="FY182" i="76"/>
  <c r="FY313" i="76" s="1"/>
  <c r="AJ182" i="76"/>
  <c r="AJ313" i="76" s="1"/>
  <c r="EZ182" i="76"/>
  <c r="EZ313" i="76" s="1"/>
  <c r="AL196" i="76"/>
  <c r="AL327" i="76" s="1"/>
  <c r="GB214" i="76"/>
  <c r="GB345" i="76" s="1"/>
  <c r="FG214" i="76"/>
  <c r="FG345" i="76" s="1"/>
  <c r="CN214" i="76"/>
  <c r="CN345" i="76" s="1"/>
  <c r="Z214" i="76"/>
  <c r="Z345" i="76" s="1"/>
  <c r="F214" i="76"/>
  <c r="F345" i="76" s="1"/>
  <c r="EF214" i="76"/>
  <c r="EF345" i="76" s="1"/>
  <c r="FW214" i="76"/>
  <c r="FW345" i="76" s="1"/>
  <c r="G214" i="76"/>
  <c r="G345" i="76" s="1"/>
  <c r="EF182" i="76"/>
  <c r="EF313" i="76" s="1"/>
  <c r="FE196" i="76"/>
  <c r="FE327" i="76" s="1"/>
  <c r="DX200" i="76"/>
  <c r="DX331" i="76" s="1"/>
  <c r="O214" i="76"/>
  <c r="O345" i="76" s="1"/>
  <c r="FE214" i="76"/>
  <c r="FE345" i="76" s="1"/>
  <c r="EK214" i="76"/>
  <c r="EK345" i="76" s="1"/>
  <c r="GA214" i="76"/>
  <c r="GA345" i="76" s="1"/>
  <c r="AQ214" i="76"/>
  <c r="AQ345" i="76" s="1"/>
  <c r="CF214" i="76"/>
  <c r="CF345" i="76" s="1"/>
  <c r="EO214" i="76"/>
  <c r="EO345" i="76" s="1"/>
  <c r="AD214" i="76"/>
  <c r="AD345" i="76" s="1"/>
  <c r="P214" i="76"/>
  <c r="P345" i="76" s="1"/>
  <c r="BG214" i="76"/>
  <c r="BG345" i="76" s="1"/>
  <c r="EZ196" i="76"/>
  <c r="EZ327" i="76" s="1"/>
  <c r="FR200" i="76"/>
  <c r="FR331" i="76" s="1"/>
  <c r="FL182" i="76"/>
  <c r="FL313" i="76" s="1"/>
  <c r="BN182" i="76"/>
  <c r="BN313" i="76" s="1"/>
  <c r="DB182" i="76"/>
  <c r="DB313" i="76" s="1"/>
  <c r="K186" i="76"/>
  <c r="K317" i="76" s="1"/>
  <c r="AH182" i="76"/>
  <c r="AH313" i="76" s="1"/>
  <c r="BQ182" i="76"/>
  <c r="BQ313" i="76" s="1"/>
  <c r="CA182" i="76"/>
  <c r="CA313" i="76" s="1"/>
  <c r="DX186" i="76"/>
  <c r="DX317" i="76" s="1"/>
  <c r="FG186" i="76"/>
  <c r="FG317" i="76" s="1"/>
  <c r="BD182" i="76"/>
  <c r="BD313" i="76" s="1"/>
  <c r="EI182" i="76"/>
  <c r="EI313" i="76" s="1"/>
  <c r="DQ186" i="76"/>
  <c r="DQ317" i="76" s="1"/>
  <c r="FH186" i="76"/>
  <c r="FH317" i="76" s="1"/>
  <c r="AW186" i="76"/>
  <c r="AW317" i="76" s="1"/>
  <c r="EP186" i="76"/>
  <c r="EP317" i="76" s="1"/>
  <c r="EQ186" i="76"/>
  <c r="EQ317" i="76" s="1"/>
  <c r="AK186" i="76"/>
  <c r="AK317" i="76" s="1"/>
  <c r="ES182" i="76"/>
  <c r="ES313" i="76" s="1"/>
  <c r="BE182" i="76"/>
  <c r="BE313" i="76" s="1"/>
  <c r="AC182" i="76"/>
  <c r="AC313" i="76" s="1"/>
  <c r="BM182" i="76"/>
  <c r="BM313" i="76" s="1"/>
  <c r="CJ182" i="76"/>
  <c r="CJ313" i="76" s="1"/>
  <c r="EH182" i="76"/>
  <c r="EH313" i="76" s="1"/>
  <c r="EM182" i="76"/>
  <c r="EM313" i="76" s="1"/>
  <c r="BF182" i="76"/>
  <c r="BF313" i="76" s="1"/>
  <c r="EH186" i="76"/>
  <c r="EH317" i="76" s="1"/>
  <c r="BP186" i="76"/>
  <c r="BP317" i="76" s="1"/>
  <c r="BI186" i="76"/>
  <c r="BI317" i="76" s="1"/>
  <c r="M186" i="76"/>
  <c r="M317" i="76" s="1"/>
  <c r="CE182" i="76"/>
  <c r="CE313" i="76" s="1"/>
  <c r="BZ182" i="76"/>
  <c r="BZ313" i="76" s="1"/>
  <c r="FE182" i="76"/>
  <c r="FE313" i="76" s="1"/>
  <c r="CW182" i="76"/>
  <c r="CW313" i="76" s="1"/>
  <c r="EG182" i="76"/>
  <c r="EG313" i="76" s="1"/>
  <c r="U182" i="76"/>
  <c r="U313" i="76" s="1"/>
  <c r="FD182" i="76"/>
  <c r="FD313" i="76" s="1"/>
  <c r="BY186" i="76"/>
  <c r="BY317" i="76" s="1"/>
  <c r="DV186" i="76"/>
  <c r="DV317" i="76" s="1"/>
  <c r="BC182" i="76"/>
  <c r="BC313" i="76" s="1"/>
  <c r="EQ182" i="76"/>
  <c r="EQ313" i="76" s="1"/>
  <c r="DF182" i="76"/>
  <c r="DF313" i="76" s="1"/>
  <c r="EY182" i="76"/>
  <c r="EY313" i="76" s="1"/>
  <c r="FI182" i="76"/>
  <c r="FI313" i="76" s="1"/>
  <c r="FM182" i="76"/>
  <c r="FM313" i="76" s="1"/>
  <c r="EK182" i="76"/>
  <c r="EK313" i="76" s="1"/>
  <c r="AW182" i="76"/>
  <c r="AW313" i="76" s="1"/>
  <c r="E186" i="76"/>
  <c r="E317" i="76" s="1"/>
  <c r="AE186" i="76"/>
  <c r="AE317" i="76" s="1"/>
  <c r="FK186" i="76"/>
  <c r="FK317" i="76" s="1"/>
  <c r="CI182" i="76"/>
  <c r="CI313" i="76" s="1"/>
  <c r="ER182" i="76"/>
  <c r="ER313" i="76" s="1"/>
  <c r="FR182" i="76"/>
  <c r="FR313" i="76" s="1"/>
  <c r="AR182" i="76"/>
  <c r="AR313" i="76" s="1"/>
  <c r="ET182" i="76"/>
  <c r="ET313" i="76" s="1"/>
  <c r="BO182" i="76"/>
  <c r="BO313" i="76" s="1"/>
  <c r="FQ182" i="76"/>
  <c r="FQ313" i="76" s="1"/>
  <c r="AQ182" i="76"/>
  <c r="AQ313" i="76" s="1"/>
  <c r="DO186" i="76"/>
  <c r="DO317" i="76" s="1"/>
  <c r="DH186" i="76"/>
  <c r="DH317" i="76" s="1"/>
  <c r="EU182" i="76"/>
  <c r="EU313" i="76" s="1"/>
  <c r="CL182" i="76"/>
  <c r="CL313" i="76" s="1"/>
  <c r="FC182" i="76"/>
  <c r="FC313" i="76" s="1"/>
  <c r="DJ182" i="76"/>
  <c r="DJ313" i="76" s="1"/>
  <c r="FZ182" i="76"/>
  <c r="FZ313" i="76" s="1"/>
  <c r="I182" i="76"/>
  <c r="I313" i="76" s="1"/>
  <c r="BJ182" i="76"/>
  <c r="BJ313" i="76" s="1"/>
  <c r="AU186" i="76"/>
  <c r="AU317" i="76" s="1"/>
  <c r="AN186" i="76"/>
  <c r="AN317" i="76" s="1"/>
  <c r="DY186" i="76"/>
  <c r="DY317" i="76" s="1"/>
  <c r="CT186" i="76"/>
  <c r="CT317" i="76" s="1"/>
  <c r="FD186" i="76"/>
  <c r="FD317" i="76" s="1"/>
  <c r="CU186" i="76"/>
  <c r="CU317" i="76" s="1"/>
  <c r="DE186" i="76"/>
  <c r="DE317" i="76" s="1"/>
  <c r="EU186" i="76"/>
  <c r="EU317" i="76" s="1"/>
  <c r="EW186" i="76"/>
  <c r="EW317" i="76" s="1"/>
  <c r="CV186" i="76"/>
  <c r="CV317" i="76" s="1"/>
  <c r="S186" i="76"/>
  <c r="S317" i="76" s="1"/>
  <c r="EN186" i="76"/>
  <c r="EN317" i="76" s="1"/>
  <c r="CE186" i="76"/>
  <c r="CE317" i="76" s="1"/>
  <c r="CO186" i="76"/>
  <c r="CO317" i="76" s="1"/>
  <c r="CY186" i="76"/>
  <c r="CY317" i="76" s="1"/>
  <c r="AH186" i="76"/>
  <c r="AH317" i="76" s="1"/>
  <c r="AZ186" i="76"/>
  <c r="AZ317" i="76" s="1"/>
  <c r="CP186" i="76"/>
  <c r="CP317" i="76" s="1"/>
  <c r="S182" i="76"/>
  <c r="S313" i="76" s="1"/>
  <c r="AL182" i="76"/>
  <c r="AL313" i="76" s="1"/>
  <c r="DO182" i="76"/>
  <c r="DO313" i="76" s="1"/>
  <c r="Y182" i="76"/>
  <c r="Y313" i="76" s="1"/>
  <c r="DK182" i="76"/>
  <c r="DK313" i="76" s="1"/>
  <c r="BH182" i="76"/>
  <c r="BH313" i="76" s="1"/>
  <c r="BI182" i="76"/>
  <c r="BI313" i="76" s="1"/>
  <c r="EL182" i="76"/>
  <c r="EL313" i="76" s="1"/>
  <c r="AV182" i="76"/>
  <c r="AV313" i="76" s="1"/>
  <c r="DY182" i="76"/>
  <c r="DY313" i="76" s="1"/>
  <c r="FP182" i="76"/>
  <c r="FP313" i="76" s="1"/>
  <c r="FH182" i="76"/>
  <c r="FH313" i="76" s="1"/>
  <c r="EC182" i="76"/>
  <c r="EC313" i="76" s="1"/>
  <c r="AM182" i="76"/>
  <c r="AM313" i="76" s="1"/>
  <c r="DP182" i="76"/>
  <c r="DP313" i="76" s="1"/>
  <c r="AI182" i="76"/>
  <c r="AI313" i="76" s="1"/>
  <c r="CF182" i="76"/>
  <c r="CF313" i="76" s="1"/>
  <c r="R182" i="76"/>
  <c r="R313" i="76" s="1"/>
  <c r="AD182" i="76"/>
  <c r="AD313" i="76" s="1"/>
  <c r="DG182" i="76"/>
  <c r="DG313" i="76" s="1"/>
  <c r="H182" i="76"/>
  <c r="H313" i="76" s="1"/>
  <c r="DC182" i="76"/>
  <c r="DC313" i="76" s="1"/>
  <c r="AB182" i="76"/>
  <c r="AB313" i="76" s="1"/>
  <c r="F186" i="76"/>
  <c r="F317" i="76" s="1"/>
  <c r="H186" i="76"/>
  <c r="H317" i="76" s="1"/>
  <c r="EA186" i="76"/>
  <c r="EA317" i="76" s="1"/>
  <c r="EK186" i="76"/>
  <c r="EK317" i="76" s="1"/>
  <c r="GA186" i="76"/>
  <c r="GA317" i="76" s="1"/>
  <c r="DJ186" i="76"/>
  <c r="DJ317" i="76" s="1"/>
  <c r="EB186" i="76"/>
  <c r="EB317" i="76" s="1"/>
  <c r="O186" i="76"/>
  <c r="O317" i="76" s="1"/>
  <c r="FT186" i="76"/>
  <c r="FT317" i="76" s="1"/>
  <c r="DK186" i="76"/>
  <c r="DK317" i="76" s="1"/>
  <c r="DN186" i="76"/>
  <c r="DN317" i="76" s="1"/>
  <c r="EE186" i="76"/>
  <c r="EE317" i="76" s="1"/>
  <c r="BN186" i="76"/>
  <c r="BN317" i="76" s="1"/>
  <c r="CF186" i="76"/>
  <c r="CF317" i="76" s="1"/>
  <c r="FJ186" i="76"/>
  <c r="FJ317" i="76" s="1"/>
  <c r="L182" i="76"/>
  <c r="L313" i="76" s="1"/>
  <c r="CX182" i="76"/>
  <c r="CX313" i="76" s="1"/>
  <c r="GA182" i="76"/>
  <c r="GA313" i="76" s="1"/>
  <c r="CK182" i="76"/>
  <c r="CK313" i="76" s="1"/>
  <c r="FW182" i="76"/>
  <c r="FW313" i="76" s="1"/>
  <c r="FF182" i="76"/>
  <c r="FF313" i="76" s="1"/>
  <c r="DU182" i="76"/>
  <c r="DU313" i="76" s="1"/>
  <c r="AE182" i="76"/>
  <c r="AE313" i="76" s="1"/>
  <c r="DH182" i="76"/>
  <c r="DH313" i="76" s="1"/>
  <c r="AA182" i="76"/>
  <c r="AA313" i="76" s="1"/>
  <c r="AZ182" i="76"/>
  <c r="AZ313" i="76" s="1"/>
  <c r="Q182" i="76"/>
  <c r="Q313" i="76" s="1"/>
  <c r="M182" i="76"/>
  <c r="M313" i="76" s="1"/>
  <c r="CY182" i="76"/>
  <c r="CY313" i="76" s="1"/>
  <c r="GB182" i="76"/>
  <c r="GB313" i="76" s="1"/>
  <c r="CU182" i="76"/>
  <c r="CU313" i="76" s="1"/>
  <c r="EX182" i="76"/>
  <c r="EX313" i="76" s="1"/>
  <c r="D182" i="76"/>
  <c r="D313" i="76" s="1"/>
  <c r="CP182" i="76"/>
  <c r="CP313" i="76" s="1"/>
  <c r="FS182" i="76"/>
  <c r="FS313" i="76" s="1"/>
  <c r="CC182" i="76"/>
  <c r="CC313" i="76" s="1"/>
  <c r="FO182" i="76"/>
  <c r="FO313" i="76" s="1"/>
  <c r="DZ182" i="76"/>
  <c r="DZ313" i="76" s="1"/>
  <c r="CA186" i="76"/>
  <c r="CA317" i="76" s="1"/>
  <c r="FU186" i="76"/>
  <c r="FU317" i="76" s="1"/>
  <c r="AB186" i="76"/>
  <c r="AB317" i="76" s="1"/>
  <c r="CH186" i="76"/>
  <c r="CH317" i="76" s="1"/>
  <c r="FV186" i="76"/>
  <c r="FV317" i="76" s="1"/>
  <c r="DM186" i="76"/>
  <c r="DM317" i="76" s="1"/>
  <c r="BK186" i="76"/>
  <c r="BK317" i="76" s="1"/>
  <c r="FE186" i="76"/>
  <c r="FE317" i="76" s="1"/>
  <c r="FW186" i="76"/>
  <c r="FW317" i="76" s="1"/>
  <c r="EL186" i="76"/>
  <c r="EL317" i="76" s="1"/>
  <c r="DP186" i="76"/>
  <c r="DP317" i="76" s="1"/>
  <c r="DZ186" i="76"/>
  <c r="DZ317" i="76" s="1"/>
  <c r="BQ186" i="76"/>
  <c r="BQ317" i="76" s="1"/>
  <c r="BA182" i="76"/>
  <c r="BA313" i="76" s="1"/>
  <c r="ED182" i="76"/>
  <c r="ED313" i="76" s="1"/>
  <c r="AN182" i="76"/>
  <c r="AN313" i="76" s="1"/>
  <c r="DQ182" i="76"/>
  <c r="DQ313" i="76" s="1"/>
  <c r="EJ182" i="76"/>
  <c r="EJ313" i="76" s="1"/>
  <c r="EB182" i="76"/>
  <c r="EB313" i="76" s="1"/>
  <c r="FA182" i="76"/>
  <c r="FA313" i="76" s="1"/>
  <c r="BK182" i="76"/>
  <c r="BK313" i="76" s="1"/>
  <c r="EN182" i="76"/>
  <c r="EN313" i="76" s="1"/>
  <c r="BG182" i="76"/>
  <c r="BG313" i="76" s="1"/>
  <c r="FX182" i="76"/>
  <c r="FX313" i="76" s="1"/>
  <c r="V182" i="76"/>
  <c r="V313" i="76" s="1"/>
  <c r="BB182" i="76"/>
  <c r="BB313" i="76" s="1"/>
  <c r="EE182" i="76"/>
  <c r="EE313" i="76" s="1"/>
  <c r="AO182" i="76"/>
  <c r="EA182" i="76"/>
  <c r="EA313" i="76" s="1"/>
  <c r="DT182" i="76"/>
  <c r="DT313" i="76" s="1"/>
  <c r="AS182" i="76"/>
  <c r="AS313" i="76" s="1"/>
  <c r="DV182" i="76"/>
  <c r="DV313" i="76" s="1"/>
  <c r="AF182" i="76"/>
  <c r="AF313" i="76" s="1"/>
  <c r="DI182" i="76"/>
  <c r="DI313" i="76" s="1"/>
  <c r="DD182" i="76"/>
  <c r="DD313" i="76" s="1"/>
  <c r="CV182" i="76"/>
  <c r="CV313" i="76" s="1"/>
  <c r="DG186" i="76"/>
  <c r="DG317" i="76" s="1"/>
  <c r="AP186" i="76"/>
  <c r="AP317" i="76" s="1"/>
  <c r="BH186" i="76"/>
  <c r="BH317" i="76" s="1"/>
  <c r="FB186" i="76"/>
  <c r="FB317" i="76" s="1"/>
  <c r="Y186" i="76"/>
  <c r="Y317" i="76" s="1"/>
  <c r="AQ186" i="76"/>
  <c r="AQ317" i="76" s="1"/>
  <c r="ES186" i="76"/>
  <c r="ES317" i="76" s="1"/>
  <c r="CQ186" i="76"/>
  <c r="CQ317" i="76" s="1"/>
  <c r="Z186" i="76"/>
  <c r="Z317" i="76" s="1"/>
  <c r="EJ186" i="76"/>
  <c r="EJ317" i="76" s="1"/>
  <c r="AD186" i="76"/>
  <c r="AD317" i="76" s="1"/>
  <c r="EV186" i="76"/>
  <c r="EV317" i="76" s="1"/>
  <c r="FF186" i="76"/>
  <c r="FF317" i="76" s="1"/>
  <c r="CW186" i="76"/>
  <c r="CW317" i="76" s="1"/>
  <c r="CG182" i="76"/>
  <c r="CG313" i="76" s="1"/>
  <c r="FJ182" i="76"/>
  <c r="FJ313" i="76" s="1"/>
  <c r="EW182" i="76"/>
  <c r="EW313" i="76" s="1"/>
  <c r="CD182" i="76"/>
  <c r="CD313" i="76" s="1"/>
  <c r="AP182" i="76"/>
  <c r="AP313" i="76" s="1"/>
  <c r="E182" i="76"/>
  <c r="E313" i="76" s="1"/>
  <c r="CQ182" i="76"/>
  <c r="CQ313" i="76" s="1"/>
  <c r="FT182" i="76"/>
  <c r="FT313" i="76" s="1"/>
  <c r="CM182" i="76"/>
  <c r="CM313" i="76" s="1"/>
  <c r="DR182" i="76"/>
  <c r="DR313" i="76" s="1"/>
  <c r="P182" i="76"/>
  <c r="P313" i="76" s="1"/>
  <c r="CH182" i="76"/>
  <c r="CH313" i="76" s="1"/>
  <c r="FK182" i="76"/>
  <c r="FK313" i="76" s="1"/>
  <c r="FG182" i="76"/>
  <c r="FG313" i="76" s="1"/>
  <c r="CT182" i="76"/>
  <c r="CT313" i="76" s="1"/>
  <c r="BY182" i="76"/>
  <c r="BY313" i="76" s="1"/>
  <c r="FB182" i="76"/>
  <c r="FB313" i="76" s="1"/>
  <c r="BL182" i="76"/>
  <c r="BL313" i="76" s="1"/>
  <c r="EO182" i="76"/>
  <c r="EO313" i="76" s="1"/>
  <c r="AX182" i="76"/>
  <c r="AX313" i="76" s="1"/>
  <c r="FN182" i="76"/>
  <c r="FN313" i="76" s="1"/>
  <c r="EM186" i="76"/>
  <c r="EM317" i="76" s="1"/>
  <c r="D186" i="76"/>
  <c r="D317" i="76" s="1"/>
  <c r="R186" i="76"/>
  <c r="R317" i="76" s="1"/>
  <c r="BE186" i="76"/>
  <c r="BE317" i="76" s="1"/>
  <c r="FY186" i="76"/>
  <c r="FY317" i="76" s="1"/>
  <c r="AV186" i="76"/>
  <c r="AV317" i="76" s="1"/>
  <c r="BF186" i="76"/>
  <c r="BF317" i="76" s="1"/>
  <c r="FP186" i="76"/>
  <c r="FP317" i="76" s="1"/>
  <c r="CX186" i="76"/>
  <c r="CX317" i="76" s="1"/>
  <c r="GB186" i="76"/>
  <c r="GB317" i="76" s="1"/>
  <c r="DS186" i="76"/>
  <c r="DS317" i="76" s="1"/>
  <c r="EC186" i="76"/>
  <c r="EC317" i="76" s="1"/>
  <c r="DM182" i="76"/>
  <c r="DM313" i="76" s="1"/>
  <c r="W182" i="76"/>
  <c r="W313" i="76" s="1"/>
  <c r="CZ182" i="76"/>
  <c r="CZ313" i="76" s="1"/>
  <c r="J182" i="76"/>
  <c r="J313" i="76" s="1"/>
  <c r="K182" i="76"/>
  <c r="K313" i="76" s="1"/>
  <c r="T182" i="76"/>
  <c r="T313" i="76" s="1"/>
  <c r="AT182" i="76"/>
  <c r="AT313" i="76" s="1"/>
  <c r="DW182" i="76"/>
  <c r="DW313" i="76" s="1"/>
  <c r="AG182" i="76"/>
  <c r="AG313" i="76" s="1"/>
  <c r="DS182" i="76"/>
  <c r="DS313" i="76" s="1"/>
  <c r="CN182" i="76"/>
  <c r="CN313" i="76" s="1"/>
  <c r="AK182" i="76"/>
  <c r="AK313" i="76" s="1"/>
  <c r="DN182" i="76"/>
  <c r="DN313" i="76" s="1"/>
  <c r="X182" i="76"/>
  <c r="X313" i="76" s="1"/>
  <c r="DA182" i="76"/>
  <c r="DA313" i="76" s="1"/>
  <c r="BP182" i="76"/>
  <c r="BP313" i="76" s="1"/>
  <c r="DE182" i="76"/>
  <c r="DE313" i="76" s="1"/>
  <c r="F182" i="76"/>
  <c r="F313" i="76" s="1"/>
  <c r="CR182" i="76"/>
  <c r="CR313" i="76" s="1"/>
  <c r="FU182" i="76"/>
  <c r="FU313" i="76" s="1"/>
  <c r="CR186" i="76"/>
  <c r="CR317" i="76" s="1"/>
  <c r="DB186" i="76"/>
  <c r="DB317" i="76" s="1"/>
  <c r="AS186" i="76"/>
  <c r="AS317" i="76" s="1"/>
  <c r="N186" i="76"/>
  <c r="N317" i="76" s="1"/>
  <c r="CK186" i="76"/>
  <c r="CK317" i="76" s="1"/>
  <c r="AJ186" i="76"/>
  <c r="AJ317" i="76" s="1"/>
  <c r="BB186" i="76"/>
  <c r="BB317" i="76" s="1"/>
  <c r="CB186" i="76"/>
  <c r="CB317" i="76" s="1"/>
  <c r="CL186" i="76"/>
  <c r="CL317" i="76" s="1"/>
  <c r="AC186" i="76"/>
  <c r="AC317" i="76" s="1"/>
  <c r="AM186" i="76"/>
  <c r="AM317" i="76" s="1"/>
  <c r="AO186" i="76"/>
  <c r="EY186" i="76"/>
  <c r="EY317" i="76" s="1"/>
  <c r="FI186" i="76"/>
  <c r="FI317" i="76" s="1"/>
  <c r="FY194" i="76"/>
  <c r="FY325" i="76" s="1"/>
  <c r="BK194" i="76"/>
  <c r="BK325" i="76" s="1"/>
  <c r="EA198" i="76"/>
  <c r="EA329" i="76" s="1"/>
  <c r="EG194" i="76"/>
  <c r="EG325" i="76" s="1"/>
  <c r="AC175" i="76"/>
  <c r="AC306" i="76" s="1"/>
  <c r="DV198" i="76"/>
  <c r="DV329" i="76" s="1"/>
  <c r="AR198" i="76"/>
  <c r="AR329" i="76" s="1"/>
  <c r="AQ175" i="76"/>
  <c r="AQ306" i="76" s="1"/>
  <c r="ED194" i="76"/>
  <c r="ED325" i="76" s="1"/>
  <c r="DZ194" i="76"/>
  <c r="DZ325" i="76" s="1"/>
  <c r="DQ194" i="76"/>
  <c r="DQ325" i="76" s="1"/>
  <c r="ED175" i="76"/>
  <c r="ED306" i="76" s="1"/>
  <c r="R194" i="76"/>
  <c r="R325" i="76" s="1"/>
  <c r="CG194" i="76"/>
  <c r="CG325" i="76" s="1"/>
  <c r="CB194" i="76"/>
  <c r="CB325" i="76" s="1"/>
  <c r="FV194" i="76"/>
  <c r="FV325" i="76" s="1"/>
  <c r="EL194" i="76"/>
  <c r="EL325" i="76" s="1"/>
  <c r="BC194" i="76"/>
  <c r="BC325" i="76" s="1"/>
  <c r="FJ194" i="76"/>
  <c r="FJ325" i="76" s="1"/>
  <c r="AA194" i="76"/>
  <c r="AA325" i="76" s="1"/>
  <c r="DE194" i="76"/>
  <c r="DE325" i="76" s="1"/>
  <c r="GB194" i="76"/>
  <c r="GB325" i="76" s="1"/>
  <c r="FX194" i="76"/>
  <c r="FX325" i="76" s="1"/>
  <c r="AU194" i="76"/>
  <c r="AU325" i="76" s="1"/>
  <c r="P194" i="76"/>
  <c r="P325" i="76" s="1"/>
  <c r="BL194" i="76"/>
  <c r="BL325" i="76" s="1"/>
  <c r="DU196" i="76"/>
  <c r="DU327" i="76" s="1"/>
  <c r="FY196" i="76"/>
  <c r="FY327" i="76" s="1"/>
  <c r="CZ196" i="76"/>
  <c r="CZ327" i="76" s="1"/>
  <c r="BK196" i="76"/>
  <c r="BK327" i="76" s="1"/>
  <c r="D196" i="76"/>
  <c r="D327" i="76" s="1"/>
  <c r="GA196" i="76"/>
  <c r="GA327" i="76" s="1"/>
  <c r="DS196" i="76"/>
  <c r="DS327" i="76" s="1"/>
  <c r="DP196" i="76"/>
  <c r="DP327" i="76" s="1"/>
  <c r="BL200" i="76"/>
  <c r="BL331" i="76" s="1"/>
  <c r="DF200" i="76"/>
  <c r="DF331" i="76" s="1"/>
  <c r="AK200" i="76"/>
  <c r="AK331" i="76" s="1"/>
  <c r="EB200" i="76"/>
  <c r="EB331" i="76" s="1"/>
  <c r="T214" i="76"/>
  <c r="T345" i="76" s="1"/>
  <c r="FI214" i="76"/>
  <c r="FI345" i="76" s="1"/>
  <c r="CM214" i="76"/>
  <c r="CM345" i="76" s="1"/>
  <c r="J214" i="76"/>
  <c r="J345" i="76" s="1"/>
  <c r="DH214" i="76"/>
  <c r="DH345" i="76" s="1"/>
  <c r="AM214" i="76"/>
  <c r="AM345" i="76" s="1"/>
  <c r="DD214" i="76"/>
  <c r="DD345" i="76" s="1"/>
  <c r="CO214" i="76"/>
  <c r="CO345" i="76" s="1"/>
  <c r="S214" i="76"/>
  <c r="S345" i="76" s="1"/>
  <c r="DI214" i="76"/>
  <c r="DI345" i="76" s="1"/>
  <c r="AN214" i="76"/>
  <c r="AN345" i="76" s="1"/>
  <c r="ET214" i="76"/>
  <c r="ET345" i="76" s="1"/>
  <c r="BP214" i="76"/>
  <c r="BP345" i="76" s="1"/>
  <c r="FO214" i="76"/>
  <c r="FO345" i="76" s="1"/>
  <c r="CL214" i="76"/>
  <c r="CL345" i="76" s="1"/>
  <c r="I214" i="76"/>
  <c r="I345" i="76" s="1"/>
  <c r="DO214" i="76"/>
  <c r="DO345" i="76" s="1"/>
  <c r="DF214" i="76"/>
  <c r="DF345" i="76" s="1"/>
  <c r="AZ196" i="76"/>
  <c r="AZ327" i="76" s="1"/>
  <c r="CR196" i="76"/>
  <c r="CR327" i="76" s="1"/>
  <c r="FB196" i="76"/>
  <c r="FB327" i="76" s="1"/>
  <c r="AU196" i="76"/>
  <c r="AU327" i="76" s="1"/>
  <c r="DN196" i="76"/>
  <c r="DN327" i="76" s="1"/>
  <c r="DT196" i="76"/>
  <c r="DT327" i="76" s="1"/>
  <c r="N196" i="76"/>
  <c r="N327" i="76" s="1"/>
  <c r="EP196" i="76"/>
  <c r="EP327" i="76" s="1"/>
  <c r="FO196" i="76"/>
  <c r="FO327" i="76" s="1"/>
  <c r="AP196" i="76"/>
  <c r="AP327" i="76" s="1"/>
  <c r="DI196" i="76"/>
  <c r="DI327" i="76" s="1"/>
  <c r="FS196" i="76"/>
  <c r="FS327" i="76" s="1"/>
  <c r="BL196" i="76"/>
  <c r="BL327" i="76" s="1"/>
  <c r="P196" i="76"/>
  <c r="P327" i="76" s="1"/>
  <c r="FV196" i="76"/>
  <c r="FV327" i="76" s="1"/>
  <c r="BO196" i="76"/>
  <c r="BO327" i="76" s="1"/>
  <c r="DY196" i="76"/>
  <c r="DY327" i="76" s="1"/>
  <c r="R196" i="76"/>
  <c r="R327" i="76" s="1"/>
  <c r="DM196" i="76"/>
  <c r="DM327" i="76" s="1"/>
  <c r="BY196" i="76"/>
  <c r="BY327" i="76" s="1"/>
  <c r="BQ196" i="76"/>
  <c r="BQ327" i="76" s="1"/>
  <c r="AC196" i="76"/>
  <c r="AC327" i="76" s="1"/>
  <c r="FN196" i="76"/>
  <c r="FN327" i="76" s="1"/>
  <c r="BG196" i="76"/>
  <c r="BG327" i="76" s="1"/>
  <c r="DQ196" i="76"/>
  <c r="DQ327" i="76" s="1"/>
  <c r="J196" i="76"/>
  <c r="J327" i="76" s="1"/>
  <c r="CC196" i="76"/>
  <c r="CC327" i="76" s="1"/>
  <c r="CJ196" i="76"/>
  <c r="CJ327" i="76" s="1"/>
  <c r="FC196" i="76"/>
  <c r="FC327" i="76" s="1"/>
  <c r="AM196" i="76"/>
  <c r="AM327" i="76" s="1"/>
  <c r="DF196" i="76"/>
  <c r="DF327" i="76" s="1"/>
  <c r="CK196" i="76"/>
  <c r="CK327" i="76" s="1"/>
  <c r="F196" i="76"/>
  <c r="F327" i="76" s="1"/>
  <c r="EH196" i="76"/>
  <c r="EH327" i="76" s="1"/>
  <c r="AA196" i="76"/>
  <c r="AA327" i="76" s="1"/>
  <c r="EN196" i="76"/>
  <c r="EN327" i="76" s="1"/>
  <c r="EL196" i="76"/>
  <c r="EL327" i="76" s="1"/>
  <c r="AE196" i="76"/>
  <c r="AE327" i="76" s="1"/>
  <c r="CN196" i="76"/>
  <c r="CN327" i="76" s="1"/>
  <c r="FG196" i="76"/>
  <c r="FG327" i="76" s="1"/>
  <c r="CG196" i="76"/>
  <c r="CG327" i="76" s="1"/>
  <c r="AS196" i="76"/>
  <c r="AS327" i="76" s="1"/>
  <c r="AK196" i="76"/>
  <c r="AK327" i="76" s="1"/>
  <c r="ED196" i="76"/>
  <c r="ED327" i="76" s="1"/>
  <c r="W196" i="76"/>
  <c r="W327" i="76" s="1"/>
  <c r="CF196" i="76"/>
  <c r="CF327" i="76" s="1"/>
  <c r="EY196" i="76"/>
  <c r="EY327" i="76" s="1"/>
  <c r="AH196" i="76"/>
  <c r="AH327" i="76" s="1"/>
  <c r="AY196" i="76"/>
  <c r="AY327" i="76" s="1"/>
  <c r="DR196" i="76"/>
  <c r="DR327" i="76" s="1"/>
  <c r="GB196" i="76"/>
  <c r="GB327" i="76" s="1"/>
  <c r="G196" i="76"/>
  <c r="G327" i="76" s="1"/>
  <c r="EU196" i="76"/>
  <c r="EU327" i="76" s="1"/>
  <c r="AN196" i="76"/>
  <c r="AN327" i="76" s="1"/>
  <c r="CX196" i="76"/>
  <c r="CX327" i="76" s="1"/>
  <c r="FP196" i="76"/>
  <c r="FP327" i="76" s="1"/>
  <c r="DV196" i="76"/>
  <c r="DV327" i="76" s="1"/>
  <c r="DA196" i="76"/>
  <c r="DA327" i="76" s="1"/>
  <c r="FK196" i="76"/>
  <c r="FK327" i="76" s="1"/>
  <c r="BD196" i="76"/>
  <c r="BD327" i="76" s="1"/>
  <c r="DW196" i="76"/>
  <c r="DW327" i="76" s="1"/>
  <c r="BA196" i="76"/>
  <c r="BA327" i="76" s="1"/>
  <c r="M196" i="76"/>
  <c r="M327" i="76" s="1"/>
  <c r="E196" i="76"/>
  <c r="E327" i="76" s="1"/>
  <c r="CS196" i="76"/>
  <c r="CS327" i="76" s="1"/>
  <c r="FL196" i="76"/>
  <c r="FL327" i="76" s="1"/>
  <c r="AV196" i="76"/>
  <c r="AV327" i="76" s="1"/>
  <c r="DO196" i="76"/>
  <c r="DO327" i="76" s="1"/>
  <c r="FF196" i="76"/>
  <c r="FF327" i="76" s="1"/>
  <c r="O196" i="76"/>
  <c r="O327" i="76" s="1"/>
  <c r="CH196" i="76"/>
  <c r="CH327" i="76" s="1"/>
  <c r="EQ196" i="76"/>
  <c r="EQ327" i="76" s="1"/>
  <c r="AJ196" i="76"/>
  <c r="AJ327" i="76" s="1"/>
  <c r="BJ196" i="76"/>
  <c r="BJ327" i="76" s="1"/>
  <c r="DJ196" i="76"/>
  <c r="DJ327" i="76" s="1"/>
  <c r="FT196" i="76"/>
  <c r="FT327" i="76" s="1"/>
  <c r="BM196" i="76"/>
  <c r="BM327" i="76" s="1"/>
  <c r="EF196" i="76"/>
  <c r="EF327" i="76" s="1"/>
  <c r="FW196" i="76"/>
  <c r="FW327" i="76" s="1"/>
  <c r="BP196" i="76"/>
  <c r="BP327" i="76" s="1"/>
  <c r="DZ196" i="76"/>
  <c r="DZ327" i="76" s="1"/>
  <c r="S196" i="76"/>
  <c r="S327" i="76" s="1"/>
  <c r="CL196" i="76"/>
  <c r="CL327" i="76" s="1"/>
  <c r="U196" i="76"/>
  <c r="U327" i="76" s="1"/>
  <c r="BB196" i="76"/>
  <c r="BB327" i="76" s="1"/>
  <c r="H196" i="76"/>
  <c r="H327" i="76" s="1"/>
  <c r="DC196" i="76"/>
  <c r="DC327" i="76" s="1"/>
  <c r="BH196" i="76"/>
  <c r="BH327" i="76" s="1"/>
  <c r="EA196" i="76"/>
  <c r="EA327" i="76" s="1"/>
  <c r="K196" i="76"/>
  <c r="K327" i="76" s="1"/>
  <c r="CD196" i="76"/>
  <c r="CD327" i="76" s="1"/>
  <c r="CB196" i="76"/>
  <c r="CB327" i="76" s="1"/>
  <c r="FD196" i="76"/>
  <c r="FD327" i="76" s="1"/>
  <c r="AW196" i="76"/>
  <c r="AW327" i="76" s="1"/>
  <c r="DG196" i="76"/>
  <c r="DG327" i="76" s="1"/>
  <c r="FZ196" i="76"/>
  <c r="FZ327" i="76" s="1"/>
  <c r="AQ196" i="76"/>
  <c r="AQ327" i="76" s="1"/>
  <c r="BZ196" i="76"/>
  <c r="BZ327" i="76" s="1"/>
  <c r="EI196" i="76"/>
  <c r="EI327" i="76" s="1"/>
  <c r="AB196" i="76"/>
  <c r="AB327" i="76" s="1"/>
  <c r="CU196" i="76"/>
  <c r="CU327" i="76" s="1"/>
  <c r="EM196" i="76"/>
  <c r="EM327" i="76" s="1"/>
  <c r="AF196" i="76"/>
  <c r="AF327" i="76" s="1"/>
  <c r="CP196" i="76"/>
  <c r="CP327" i="76" s="1"/>
  <c r="FH196" i="76"/>
  <c r="FH327" i="76" s="1"/>
  <c r="AR196" i="76"/>
  <c r="AR327" i="76" s="1"/>
  <c r="Z196" i="76"/>
  <c r="Z327" i="76" s="1"/>
  <c r="Q196" i="76"/>
  <c r="Q327" i="76" s="1"/>
  <c r="FA196" i="76"/>
  <c r="FA327" i="76" s="1"/>
  <c r="CO200" i="76"/>
  <c r="CO331" i="76" s="1"/>
  <c r="AM200" i="76"/>
  <c r="AM331" i="76" s="1"/>
  <c r="FA200" i="76"/>
  <c r="FA331" i="76" s="1"/>
  <c r="DW200" i="76"/>
  <c r="DW331" i="76" s="1"/>
  <c r="ED200" i="76"/>
  <c r="ED331" i="76" s="1"/>
  <c r="EJ200" i="76"/>
  <c r="EJ331" i="76" s="1"/>
  <c r="BO200" i="76"/>
  <c r="BO331" i="76" s="1"/>
  <c r="FE200" i="76"/>
  <c r="FE331" i="76" s="1"/>
  <c r="CJ200" i="76"/>
  <c r="CJ331" i="76" s="1"/>
  <c r="BJ200" i="76"/>
  <c r="BJ331" i="76" s="1"/>
  <c r="BP200" i="76"/>
  <c r="BP331" i="76" s="1"/>
  <c r="DO200" i="76"/>
  <c r="DO331" i="76" s="1"/>
  <c r="CI200" i="76"/>
  <c r="CI331" i="76" s="1"/>
  <c r="GA200" i="76"/>
  <c r="GA331" i="76" s="1"/>
  <c r="DU200" i="76"/>
  <c r="DU331" i="76" s="1"/>
  <c r="CX200" i="76"/>
  <c r="CX331" i="76" s="1"/>
  <c r="DD200" i="76"/>
  <c r="DD331" i="76" s="1"/>
  <c r="AI200" i="76"/>
  <c r="AI331" i="76" s="1"/>
  <c r="DY200" i="76"/>
  <c r="DY331" i="76" s="1"/>
  <c r="BD200" i="76"/>
  <c r="BD331" i="76" s="1"/>
  <c r="AD200" i="76"/>
  <c r="AD331" i="76" s="1"/>
  <c r="AJ200" i="76"/>
  <c r="AJ331" i="76" s="1"/>
  <c r="EH200" i="76"/>
  <c r="EH331" i="76" s="1"/>
  <c r="BE200" i="76"/>
  <c r="BE331" i="76" s="1"/>
  <c r="FZ200" i="76"/>
  <c r="FZ331" i="76" s="1"/>
  <c r="E200" i="76"/>
  <c r="E331" i="76" s="1"/>
  <c r="DK200" i="76"/>
  <c r="DK331" i="76" s="1"/>
  <c r="AH200" i="76"/>
  <c r="AH331" i="76" s="1"/>
  <c r="EF200" i="76"/>
  <c r="EF331" i="76" s="1"/>
  <c r="BZ200" i="76"/>
  <c r="BZ331" i="76" s="1"/>
  <c r="CF200" i="76"/>
  <c r="CF331" i="76" s="1"/>
  <c r="K200" i="76"/>
  <c r="K331" i="76" s="1"/>
  <c r="DA200" i="76"/>
  <c r="DA331" i="76" s="1"/>
  <c r="AF200" i="76"/>
  <c r="AF331" i="76" s="1"/>
  <c r="ES200" i="76"/>
  <c r="ES331" i="76" s="1"/>
  <c r="DM200" i="76"/>
  <c r="DM331" i="76" s="1"/>
  <c r="AE200" i="76"/>
  <c r="AE331" i="76" s="1"/>
  <c r="EU200" i="76"/>
  <c r="EU331" i="76" s="1"/>
  <c r="FV200" i="76"/>
  <c r="FV331" i="76" s="1"/>
  <c r="CS200" i="76"/>
  <c r="CS331" i="76" s="1"/>
  <c r="X200" i="76"/>
  <c r="X331" i="76" s="1"/>
  <c r="BY200" i="76"/>
  <c r="BY331" i="76" s="1"/>
  <c r="D200" i="76"/>
  <c r="D331" i="76" s="1"/>
  <c r="DB200" i="76"/>
  <c r="DB331" i="76" s="1"/>
  <c r="Y200" i="76"/>
  <c r="Y331" i="76" s="1"/>
  <c r="ET200" i="76"/>
  <c r="ET331" i="76" s="1"/>
  <c r="EZ200" i="76"/>
  <c r="EZ331" i="76" s="1"/>
  <c r="CE200" i="76"/>
  <c r="CE331" i="76" s="1"/>
  <c r="FU200" i="76"/>
  <c r="FU331" i="76" s="1"/>
  <c r="CZ200" i="76"/>
  <c r="CZ331" i="76" s="1"/>
  <c r="AT200" i="76"/>
  <c r="AT331" i="76" s="1"/>
  <c r="AZ200" i="76"/>
  <c r="AZ331" i="76" s="1"/>
  <c r="EX200" i="76"/>
  <c r="EX331" i="76" s="1"/>
  <c r="FS200" i="76"/>
  <c r="FS331" i="76" s="1"/>
  <c r="EM200" i="76"/>
  <c r="EM331" i="76" s="1"/>
  <c r="CG200" i="76"/>
  <c r="CG331" i="76" s="1"/>
  <c r="FY200" i="76"/>
  <c r="FY331" i="76" s="1"/>
  <c r="AL200" i="76"/>
  <c r="AL331" i="76" s="1"/>
  <c r="AR200" i="76"/>
  <c r="AR331" i="76" s="1"/>
  <c r="EP200" i="76"/>
  <c r="EP331" i="76" s="1"/>
  <c r="BM200" i="76"/>
  <c r="BM331" i="76" s="1"/>
  <c r="FQ200" i="76"/>
  <c r="FQ331" i="76" s="1"/>
  <c r="AS200" i="76"/>
  <c r="AS331" i="76" s="1"/>
  <c r="EY200" i="76"/>
  <c r="EY331" i="76" s="1"/>
  <c r="FT200" i="76"/>
  <c r="FT331" i="76" s="1"/>
  <c r="DN200" i="76"/>
  <c r="DN331" i="76" s="1"/>
  <c r="DT200" i="76"/>
  <c r="DT331" i="76" s="1"/>
  <c r="AY200" i="76"/>
  <c r="AY331" i="76" s="1"/>
  <c r="EO200" i="76"/>
  <c r="EO331" i="76" s="1"/>
  <c r="N200" i="76"/>
  <c r="N331" i="76" s="1"/>
  <c r="T200" i="76"/>
  <c r="T331" i="76" s="1"/>
  <c r="DR200" i="76"/>
  <c r="DR331" i="76" s="1"/>
  <c r="AO200" i="76"/>
  <c r="O200" i="76"/>
  <c r="O331" i="76" s="1"/>
  <c r="EK200" i="76"/>
  <c r="EK331" i="76" s="1"/>
  <c r="DG200" i="76"/>
  <c r="DG331" i="76" s="1"/>
  <c r="W200" i="76"/>
  <c r="W331" i="76" s="1"/>
  <c r="F200" i="76"/>
  <c r="F331" i="76" s="1"/>
  <c r="L200" i="76"/>
  <c r="L331" i="76" s="1"/>
  <c r="DJ200" i="76"/>
  <c r="DJ331" i="76" s="1"/>
  <c r="AG200" i="76"/>
  <c r="AG331" i="76" s="1"/>
  <c r="G200" i="76"/>
  <c r="G331" i="76" s="1"/>
  <c r="M200" i="76"/>
  <c r="M331" i="76" s="1"/>
  <c r="DS200" i="76"/>
  <c r="DS331" i="76" s="1"/>
  <c r="AP200" i="76"/>
  <c r="AP331" i="76" s="1"/>
  <c r="EN200" i="76"/>
  <c r="EN331" i="76" s="1"/>
  <c r="CH200" i="76"/>
  <c r="CH331" i="76" s="1"/>
  <c r="CN200" i="76"/>
  <c r="CN331" i="76" s="1"/>
  <c r="S200" i="76"/>
  <c r="S331" i="76" s="1"/>
  <c r="DI200" i="76"/>
  <c r="DI331" i="76" s="1"/>
  <c r="AN200" i="76"/>
  <c r="AN331" i="76" s="1"/>
  <c r="BI200" i="76"/>
  <c r="BI331" i="76" s="1"/>
  <c r="FO200" i="76"/>
  <c r="FO331" i="76" s="1"/>
  <c r="CL200" i="76"/>
  <c r="CL331" i="76" s="1"/>
  <c r="I200" i="76"/>
  <c r="I331" i="76" s="1"/>
  <c r="CY200" i="76"/>
  <c r="CY331" i="76" s="1"/>
  <c r="BK200" i="76"/>
  <c r="BK331" i="76" s="1"/>
  <c r="FK200" i="76"/>
  <c r="FK331" i="76" s="1"/>
  <c r="DE200" i="76"/>
  <c r="DE331" i="76" s="1"/>
  <c r="CA200" i="76"/>
  <c r="CA331" i="76" s="1"/>
  <c r="BA200" i="76"/>
  <c r="BA331" i="76" s="1"/>
  <c r="FG200" i="76"/>
  <c r="FG331" i="76" s="1"/>
  <c r="CD200" i="76"/>
  <c r="CD331" i="76" s="1"/>
  <c r="GB200" i="76"/>
  <c r="GB331" i="76" s="1"/>
  <c r="FB200" i="76"/>
  <c r="FB331" i="76" s="1"/>
  <c r="FH200" i="76"/>
  <c r="FH331" i="76" s="1"/>
  <c r="CM200" i="76"/>
  <c r="CM331" i="76" s="1"/>
  <c r="J200" i="76"/>
  <c r="J331" i="76" s="1"/>
  <c r="DH200" i="76"/>
  <c r="DH331" i="76" s="1"/>
  <c r="BB200" i="76"/>
  <c r="BB331" i="76" s="1"/>
  <c r="BH200" i="76"/>
  <c r="BH331" i="76" s="1"/>
  <c r="FF200" i="76"/>
  <c r="FF331" i="76" s="1"/>
  <c r="CC200" i="76"/>
  <c r="CC331" i="76" s="1"/>
  <c r="H200" i="76"/>
  <c r="H331" i="76" s="1"/>
  <c r="AC200" i="76"/>
  <c r="AC331" i="76" s="1"/>
  <c r="EI200" i="76"/>
  <c r="EI331" i="76" s="1"/>
  <c r="BF200" i="76"/>
  <c r="BF331" i="76" s="1"/>
  <c r="FD200" i="76"/>
  <c r="FD331" i="76" s="1"/>
  <c r="CQ200" i="76"/>
  <c r="CQ331" i="76" s="1"/>
  <c r="AU200" i="76"/>
  <c r="AU331" i="76" s="1"/>
  <c r="FC200" i="76"/>
  <c r="FC331" i="76" s="1"/>
  <c r="EC200" i="76"/>
  <c r="EC331" i="76" s="1"/>
  <c r="FJ200" i="76"/>
  <c r="FJ331" i="76" s="1"/>
  <c r="FP200" i="76"/>
  <c r="FP331" i="76" s="1"/>
  <c r="CU200" i="76"/>
  <c r="CU331" i="76" s="1"/>
  <c r="R200" i="76"/>
  <c r="R331" i="76" s="1"/>
  <c r="DP200" i="76"/>
  <c r="DP331" i="76" s="1"/>
  <c r="CP200" i="76"/>
  <c r="CP331" i="76" s="1"/>
  <c r="CV200" i="76"/>
  <c r="CV331" i="76" s="1"/>
  <c r="AA200" i="76"/>
  <c r="AA331" i="76" s="1"/>
  <c r="DQ200" i="76"/>
  <c r="DQ331" i="76" s="1"/>
  <c r="AV200" i="76"/>
  <c r="AV331" i="76" s="1"/>
  <c r="BQ200" i="76"/>
  <c r="BQ331" i="76" s="1"/>
  <c r="FW200" i="76"/>
  <c r="FW331" i="76" s="1"/>
  <c r="CT200" i="76"/>
  <c r="CT331" i="76" s="1"/>
  <c r="Q200" i="76"/>
  <c r="Q331" i="76" s="1"/>
  <c r="EL200" i="76"/>
  <c r="EL331" i="76" s="1"/>
  <c r="ER200" i="76"/>
  <c r="ER331" i="76" s="1"/>
  <c r="FM200" i="76"/>
  <c r="FM331" i="76" s="1"/>
  <c r="CR200" i="76"/>
  <c r="CR331" i="76" s="1"/>
  <c r="EC196" i="76"/>
  <c r="EC327" i="76" s="1"/>
  <c r="BC196" i="76"/>
  <c r="BC327" i="76" s="1"/>
  <c r="FU196" i="76"/>
  <c r="FU327" i="76" s="1"/>
  <c r="EG196" i="76"/>
  <c r="EG327" i="76" s="1"/>
  <c r="CA196" i="76"/>
  <c r="CA327" i="76" s="1"/>
  <c r="BV327" i="76"/>
  <c r="DL196" i="76"/>
  <c r="DL327" i="76" s="1"/>
  <c r="V196" i="76"/>
  <c r="V327" i="76" s="1"/>
  <c r="Y196" i="76"/>
  <c r="Y327" i="76" s="1"/>
  <c r="EG200" i="76"/>
  <c r="EG331" i="76" s="1"/>
  <c r="FL200" i="76"/>
  <c r="FL331" i="76" s="1"/>
  <c r="P200" i="76"/>
  <c r="P331" i="76" s="1"/>
  <c r="EV200" i="76"/>
  <c r="EV331" i="76" s="1"/>
  <c r="CW200" i="76"/>
  <c r="CW331" i="76" s="1"/>
  <c r="EM214" i="76"/>
  <c r="EM345" i="76" s="1"/>
  <c r="AG214" i="76"/>
  <c r="AG345" i="76" s="1"/>
  <c r="DJ214" i="76"/>
  <c r="DJ345" i="76" s="1"/>
  <c r="M214" i="76"/>
  <c r="M345" i="76" s="1"/>
  <c r="FH214" i="76"/>
  <c r="FH345" i="76" s="1"/>
  <c r="W214" i="76"/>
  <c r="W345" i="76" s="1"/>
  <c r="DX214" i="76"/>
  <c r="DX345" i="76" s="1"/>
  <c r="BF214" i="76"/>
  <c r="BF345" i="76" s="1"/>
  <c r="U214" i="76"/>
  <c r="U345" i="76" s="1"/>
  <c r="ED214" i="76"/>
  <c r="ED345" i="76" s="1"/>
  <c r="BK214" i="76"/>
  <c r="BK345" i="76" s="1"/>
  <c r="FL214" i="76"/>
  <c r="FL345" i="76" s="1"/>
  <c r="CT214" i="76"/>
  <c r="CT345" i="76" s="1"/>
  <c r="AC214" i="76"/>
  <c r="AC345" i="76" s="1"/>
  <c r="FJ214" i="76"/>
  <c r="FJ345" i="76" s="1"/>
  <c r="FT214" i="76"/>
  <c r="FT345" i="76" s="1"/>
  <c r="DB214" i="76"/>
  <c r="DB345" i="76" s="1"/>
  <c r="AK214" i="76"/>
  <c r="AK345" i="76" s="1"/>
  <c r="L214" i="76"/>
  <c r="L345" i="76" s="1"/>
  <c r="FI196" i="76"/>
  <c r="FI327" i="76" s="1"/>
  <c r="CM196" i="76"/>
  <c r="CM327" i="76" s="1"/>
  <c r="AG196" i="76"/>
  <c r="AG327" i="76" s="1"/>
  <c r="FR196" i="76"/>
  <c r="FR327" i="76" s="1"/>
  <c r="DK196" i="76"/>
  <c r="DK327" i="76" s="1"/>
  <c r="DH196" i="76"/>
  <c r="DH327" i="76" s="1"/>
  <c r="EE196" i="76"/>
  <c r="EE327" i="76" s="1"/>
  <c r="BF196" i="76"/>
  <c r="BF327" i="76" s="1"/>
  <c r="Z200" i="76"/>
  <c r="Z331" i="76" s="1"/>
  <c r="AW200" i="76"/>
  <c r="AW331" i="76" s="1"/>
  <c r="CB200" i="76"/>
  <c r="CB331" i="76" s="1"/>
  <c r="AX200" i="76"/>
  <c r="AX331" i="76" s="1"/>
  <c r="FS214" i="76"/>
  <c r="FS345" i="76" s="1"/>
  <c r="BM214" i="76"/>
  <c r="BM345" i="76" s="1"/>
  <c r="EP214" i="76"/>
  <c r="EP345" i="76" s="1"/>
  <c r="AS214" i="76"/>
  <c r="AS345" i="76" s="1"/>
  <c r="CX214" i="76"/>
  <c r="CX345" i="76" s="1"/>
  <c r="BC214" i="76"/>
  <c r="BC345" i="76" s="1"/>
  <c r="FD214" i="76"/>
  <c r="FD345" i="76" s="1"/>
  <c r="DR214" i="76"/>
  <c r="DR345" i="76" s="1"/>
  <c r="BA214" i="76"/>
  <c r="BA345" i="76" s="1"/>
  <c r="CQ214" i="76"/>
  <c r="CQ345" i="76" s="1"/>
  <c r="Q214" i="76"/>
  <c r="Q345" i="76" s="1"/>
  <c r="DZ214" i="76"/>
  <c r="DZ345" i="76" s="1"/>
  <c r="BI214" i="76"/>
  <c r="BI345" i="76" s="1"/>
  <c r="AT214" i="76"/>
  <c r="AT345" i="76" s="1"/>
  <c r="CY214" i="76"/>
  <c r="CY345" i="76" s="1"/>
  <c r="Y214" i="76"/>
  <c r="Y345" i="76" s="1"/>
  <c r="EH214" i="76"/>
  <c r="EH345" i="76" s="1"/>
  <c r="BQ214" i="76"/>
  <c r="BQ345" i="76" s="1"/>
  <c r="EJ214" i="76"/>
  <c r="EJ345" i="76" s="1"/>
  <c r="DE196" i="76"/>
  <c r="DE327" i="76" s="1"/>
  <c r="DX196" i="76"/>
  <c r="DX327" i="76" s="1"/>
  <c r="AD196" i="76"/>
  <c r="AD327" i="76" s="1"/>
  <c r="EV196" i="76"/>
  <c r="EV327" i="76" s="1"/>
  <c r="ER196" i="76"/>
  <c r="ER327" i="76" s="1"/>
  <c r="EX196" i="76"/>
  <c r="EX327" i="76" s="1"/>
  <c r="CQ196" i="76"/>
  <c r="CQ327" i="76" s="1"/>
  <c r="AQ200" i="76"/>
  <c r="AQ331" i="76" s="1"/>
  <c r="BN200" i="76"/>
  <c r="BN331" i="76" s="1"/>
  <c r="CK200" i="76"/>
  <c r="CK331" i="76" s="1"/>
  <c r="EA200" i="76"/>
  <c r="EA331" i="76" s="1"/>
  <c r="X214" i="76"/>
  <c r="X345" i="76" s="1"/>
  <c r="CS214" i="76"/>
  <c r="CS345" i="76" s="1"/>
  <c r="FV214" i="76"/>
  <c r="FV345" i="76" s="1"/>
  <c r="BY214" i="76"/>
  <c r="BY345" i="76" s="1"/>
  <c r="AR214" i="76"/>
  <c r="AR345" i="76" s="1"/>
  <c r="CI214" i="76"/>
  <c r="CI345" i="76" s="1"/>
  <c r="AO214" i="76"/>
  <c r="EX214" i="76"/>
  <c r="EX345" i="76" s="1"/>
  <c r="CG214" i="76"/>
  <c r="CG345" i="76" s="1"/>
  <c r="N214" i="76"/>
  <c r="N345" i="76" s="1"/>
  <c r="DW214" i="76"/>
  <c r="DW345" i="76" s="1"/>
  <c r="AW214" i="76"/>
  <c r="AW345" i="76" s="1"/>
  <c r="FF214" i="76"/>
  <c r="FF345" i="76" s="1"/>
  <c r="DU214" i="76"/>
  <c r="DU345" i="76" s="1"/>
  <c r="FR214" i="76"/>
  <c r="FR345" i="76" s="1"/>
  <c r="EE214" i="76"/>
  <c r="EE345" i="76" s="1"/>
  <c r="BE214" i="76"/>
  <c r="BE345" i="76" s="1"/>
  <c r="FN214" i="76"/>
  <c r="FN345" i="76" s="1"/>
  <c r="CW214" i="76"/>
  <c r="CW345" i="76" s="1"/>
  <c r="BZ214" i="76"/>
  <c r="BZ345" i="76" s="1"/>
  <c r="EK196" i="76"/>
  <c r="EK327" i="76" s="1"/>
  <c r="FJ196" i="76"/>
  <c r="FJ327" i="76" s="1"/>
  <c r="DB196" i="76"/>
  <c r="DB327" i="76" s="1"/>
  <c r="BN196" i="76"/>
  <c r="BN327" i="76" s="1"/>
  <c r="L196" i="76"/>
  <c r="L327" i="76" s="1"/>
  <c r="I196" i="76"/>
  <c r="I327" i="76" s="1"/>
  <c r="EB196" i="76"/>
  <c r="EB327" i="76" s="1"/>
  <c r="DC200" i="76"/>
  <c r="DC331" i="76" s="1"/>
  <c r="DZ200" i="76"/>
  <c r="DZ331" i="76" s="1"/>
  <c r="EW200" i="76"/>
  <c r="EW331" i="76" s="1"/>
  <c r="U200" i="76"/>
  <c r="U331" i="76" s="1"/>
  <c r="BD214" i="76"/>
  <c r="BD345" i="76" s="1"/>
  <c r="DY214" i="76"/>
  <c r="DY345" i="76" s="1"/>
  <c r="AI214" i="76"/>
  <c r="AI345" i="76" s="1"/>
  <c r="DE214" i="76"/>
  <c r="DE345" i="76" s="1"/>
  <c r="FP214" i="76"/>
  <c r="FP345" i="76" s="1"/>
  <c r="EU214" i="76"/>
  <c r="EU345" i="76" s="1"/>
  <c r="K214" i="76"/>
  <c r="K345" i="76" s="1"/>
  <c r="DM214" i="76"/>
  <c r="DM345" i="76" s="1"/>
  <c r="EL214" i="76"/>
  <c r="EL345" i="76" s="1"/>
  <c r="FC214" i="76"/>
  <c r="FC345" i="76" s="1"/>
  <c r="CC214" i="76"/>
  <c r="CC345" i="76" s="1"/>
  <c r="AY214" i="76"/>
  <c r="AY345" i="76" s="1"/>
  <c r="FA214" i="76"/>
  <c r="FA345" i="76" s="1"/>
  <c r="DL214" i="76"/>
  <c r="DL345" i="76" s="1"/>
  <c r="FK214" i="76"/>
  <c r="FK345" i="76" s="1"/>
  <c r="CK214" i="76"/>
  <c r="CK345" i="76" s="1"/>
  <c r="AA214" i="76"/>
  <c r="AA345" i="76" s="1"/>
  <c r="EC214" i="76"/>
  <c r="EC345" i="76" s="1"/>
  <c r="ER214" i="76"/>
  <c r="ER345" i="76" s="1"/>
  <c r="BI196" i="76"/>
  <c r="BI327" i="76" s="1"/>
  <c r="FQ196" i="76"/>
  <c r="FQ327" i="76" s="1"/>
  <c r="T196" i="76"/>
  <c r="T327" i="76" s="1"/>
  <c r="CT196" i="76"/>
  <c r="CT327" i="76" s="1"/>
  <c r="CY196" i="76"/>
  <c r="CY327" i="76" s="1"/>
  <c r="DD196" i="76"/>
  <c r="DD327" i="76" s="1"/>
  <c r="AX196" i="76"/>
  <c r="AX327" i="76" s="1"/>
  <c r="AT196" i="76"/>
  <c r="AT327" i="76" s="1"/>
  <c r="FM196" i="76"/>
  <c r="FM327" i="76" s="1"/>
  <c r="DL200" i="76"/>
  <c r="DL331" i="76" s="1"/>
  <c r="EQ200" i="76"/>
  <c r="EQ331" i="76" s="1"/>
  <c r="FN200" i="76"/>
  <c r="FN331" i="76" s="1"/>
  <c r="BS331" i="76"/>
  <c r="CO196" i="76"/>
  <c r="CO327" i="76" s="1"/>
  <c r="ES196" i="76"/>
  <c r="ES327" i="76" s="1"/>
  <c r="BE196" i="76"/>
  <c r="BE327" i="76" s="1"/>
  <c r="FX196" i="76"/>
  <c r="FX327" i="76" s="1"/>
  <c r="ET196" i="76"/>
  <c r="ET327" i="76" s="1"/>
  <c r="EO196" i="76"/>
  <c r="EO327" i="76" s="1"/>
  <c r="CI196" i="76"/>
  <c r="CI327" i="76" s="1"/>
  <c r="CE196" i="76"/>
  <c r="CE327" i="76" s="1"/>
  <c r="X196" i="76"/>
  <c r="X327" i="76" s="1"/>
  <c r="FX200" i="76"/>
  <c r="FX331" i="76" s="1"/>
  <c r="AB200" i="76"/>
  <c r="AB331" i="76" s="1"/>
  <c r="BG200" i="76"/>
  <c r="BG331" i="76" s="1"/>
  <c r="EE200" i="76"/>
  <c r="EE331" i="76" s="1"/>
  <c r="DE170" i="76"/>
  <c r="DE301" i="76" s="1"/>
  <c r="EZ170" i="76"/>
  <c r="EZ301" i="76" s="1"/>
  <c r="FS186" i="76"/>
  <c r="FS317" i="76" s="1"/>
  <c r="CC186" i="76"/>
  <c r="CC317" i="76" s="1"/>
  <c r="FN186" i="76"/>
  <c r="FN317" i="76" s="1"/>
  <c r="CN186" i="76"/>
  <c r="CN317" i="76" s="1"/>
  <c r="FQ186" i="76"/>
  <c r="FQ317" i="76" s="1"/>
  <c r="W186" i="76"/>
  <c r="W317" i="76" s="1"/>
  <c r="CZ186" i="76"/>
  <c r="CZ317" i="76" s="1"/>
  <c r="I186" i="76"/>
  <c r="I317" i="76" s="1"/>
  <c r="DC186" i="76"/>
  <c r="DC317" i="76" s="1"/>
  <c r="L186" i="76"/>
  <c r="L317" i="76" s="1"/>
  <c r="BZ186" i="76"/>
  <c r="BZ317" i="76" s="1"/>
  <c r="DW186" i="76"/>
  <c r="DW317" i="76" s="1"/>
  <c r="AG186" i="76"/>
  <c r="AG317" i="76" s="1"/>
  <c r="DR186" i="76"/>
  <c r="DR317" i="76" s="1"/>
  <c r="AR186" i="76"/>
  <c r="AR317" i="76" s="1"/>
  <c r="DU186" i="76"/>
  <c r="DU317" i="76" s="1"/>
  <c r="V186" i="76"/>
  <c r="V317" i="76" s="1"/>
  <c r="X186" i="76"/>
  <c r="X317" i="76" s="1"/>
  <c r="DA186" i="76"/>
  <c r="DA317" i="76" s="1"/>
  <c r="AA186" i="76"/>
  <c r="AA317" i="76" s="1"/>
  <c r="DL186" i="76"/>
  <c r="DL317" i="76" s="1"/>
  <c r="DF186" i="76"/>
  <c r="DF317" i="76" s="1"/>
  <c r="Q186" i="76"/>
  <c r="Q317" i="76" s="1"/>
  <c r="AF186" i="76"/>
  <c r="AF317" i="76" s="1"/>
  <c r="DI186" i="76"/>
  <c r="DI317" i="76" s="1"/>
  <c r="AI186" i="76"/>
  <c r="AI317" i="76" s="1"/>
  <c r="DT186" i="76"/>
  <c r="DT317" i="76" s="1"/>
  <c r="FR186" i="76"/>
  <c r="FR317" i="76" s="1"/>
  <c r="BC186" i="76"/>
  <c r="BC317" i="76" s="1"/>
  <c r="EF186" i="76"/>
  <c r="EF317" i="76" s="1"/>
  <c r="AX186" i="76"/>
  <c r="AX317" i="76" s="1"/>
  <c r="EI186" i="76"/>
  <c r="EI317" i="76" s="1"/>
  <c r="BA186" i="76"/>
  <c r="BA317" i="76" s="1"/>
  <c r="ET186" i="76"/>
  <c r="ET317" i="76" s="1"/>
  <c r="FC186" i="76"/>
  <c r="FC317" i="76" s="1"/>
  <c r="BM186" i="76"/>
  <c r="BM317" i="76" s="1"/>
  <c r="EX186" i="76"/>
  <c r="EX317" i="76" s="1"/>
  <c r="FA186" i="76"/>
  <c r="FA317" i="76" s="1"/>
  <c r="T186" i="76"/>
  <c r="T317" i="76" s="1"/>
  <c r="BD186" i="76"/>
  <c r="BD317" i="76" s="1"/>
  <c r="EG186" i="76"/>
  <c r="EG317" i="76" s="1"/>
  <c r="BG186" i="76"/>
  <c r="BG317" i="76" s="1"/>
  <c r="ER186" i="76"/>
  <c r="ER317" i="76" s="1"/>
  <c r="FZ186" i="76"/>
  <c r="FZ317" i="76" s="1"/>
  <c r="U186" i="76"/>
  <c r="U317" i="76" s="1"/>
  <c r="BL186" i="76"/>
  <c r="BL317" i="76" s="1"/>
  <c r="EO186" i="76"/>
  <c r="EO317" i="76" s="1"/>
  <c r="BO186" i="76"/>
  <c r="BO317" i="76" s="1"/>
  <c r="EZ186" i="76"/>
  <c r="EZ317" i="76" s="1"/>
  <c r="BJ186" i="76"/>
  <c r="BJ317" i="76" s="1"/>
  <c r="CI186" i="76"/>
  <c r="CI317" i="76" s="1"/>
  <c r="FL186" i="76"/>
  <c r="FL317" i="76" s="1"/>
  <c r="CD186" i="76"/>
  <c r="CD317" i="76" s="1"/>
  <c r="FO186" i="76"/>
  <c r="FO317" i="76" s="1"/>
  <c r="CG186" i="76"/>
  <c r="CG317" i="76" s="1"/>
  <c r="AL186" i="76"/>
  <c r="AL317" i="76" s="1"/>
  <c r="G186" i="76"/>
  <c r="G317" i="76" s="1"/>
  <c r="CS186" i="76"/>
  <c r="CS317" i="76" s="1"/>
  <c r="J186" i="76"/>
  <c r="J317" i="76" s="1"/>
  <c r="DD186" i="76"/>
  <c r="DD317" i="76" s="1"/>
  <c r="AT186" i="76"/>
  <c r="AT317" i="76" s="1"/>
  <c r="P186" i="76"/>
  <c r="P317" i="76" s="1"/>
  <c r="CJ186" i="76"/>
  <c r="CJ317" i="76" s="1"/>
  <c r="FM186" i="76"/>
  <c r="FM317" i="76" s="1"/>
  <c r="CM186" i="76"/>
  <c r="CM317" i="76" s="1"/>
  <c r="FX186" i="76"/>
  <c r="FX317" i="76" s="1"/>
  <c r="DP170" i="76"/>
  <c r="DP301" i="76" s="1"/>
  <c r="BI170" i="76"/>
  <c r="BI301" i="76" s="1"/>
  <c r="EY241" i="76"/>
  <c r="EY372" i="76" s="1"/>
  <c r="F241" i="76"/>
  <c r="F372" i="76" s="1"/>
  <c r="EG170" i="76"/>
  <c r="EG301" i="76" s="1"/>
  <c r="CP170" i="76"/>
  <c r="CP301" i="76" s="1"/>
  <c r="AV241" i="76"/>
  <c r="AV372" i="76" s="1"/>
  <c r="DU170" i="76"/>
  <c r="DU301" i="76" s="1"/>
  <c r="K241" i="76"/>
  <c r="K372" i="76" s="1"/>
  <c r="DE241" i="76"/>
  <c r="DE372" i="76" s="1"/>
  <c r="DO170" i="76"/>
  <c r="DO301" i="76" s="1"/>
  <c r="DB241" i="76"/>
  <c r="DB372" i="76" s="1"/>
  <c r="BD241" i="76"/>
  <c r="BD372" i="76" s="1"/>
  <c r="AT170" i="76"/>
  <c r="AT301" i="76" s="1"/>
  <c r="FA241" i="76"/>
  <c r="FA372" i="76" s="1"/>
  <c r="DL241" i="76"/>
  <c r="DL372" i="76" s="1"/>
  <c r="BY170" i="76"/>
  <c r="BY301" i="76" s="1"/>
  <c r="DA241" i="76"/>
  <c r="DA372" i="76" s="1"/>
  <c r="GB170" i="76"/>
  <c r="GB301" i="76" s="1"/>
  <c r="EG241" i="76"/>
  <c r="EG372" i="76" s="1"/>
  <c r="M170" i="76"/>
  <c r="M301" i="76" s="1"/>
  <c r="CA170" i="76"/>
  <c r="CA301" i="76" s="1"/>
  <c r="CU170" i="76"/>
  <c r="CU301" i="76" s="1"/>
  <c r="CB170" i="76"/>
  <c r="CB301" i="76" s="1"/>
  <c r="BB241" i="76"/>
  <c r="BB372" i="76" s="1"/>
  <c r="R241" i="76"/>
  <c r="R372" i="76" s="1"/>
  <c r="EK241" i="76"/>
  <c r="EK372" i="76" s="1"/>
  <c r="AU241" i="76"/>
  <c r="AU372" i="76" s="1"/>
  <c r="AZ241" i="76"/>
  <c r="AZ372" i="76" s="1"/>
  <c r="EN241" i="76"/>
  <c r="EN372" i="76" s="1"/>
  <c r="G170" i="76"/>
  <c r="G301" i="76" s="1"/>
  <c r="EE170" i="76"/>
  <c r="EE301" i="76" s="1"/>
  <c r="BD170" i="76"/>
  <c r="BD301" i="76" s="1"/>
  <c r="CH170" i="76"/>
  <c r="CH301" i="76" s="1"/>
  <c r="CH241" i="76"/>
  <c r="CH372" i="76" s="1"/>
  <c r="CD241" i="76"/>
  <c r="CD372" i="76" s="1"/>
  <c r="J241" i="76"/>
  <c r="J372" i="76" s="1"/>
  <c r="CA241" i="76"/>
  <c r="CA372" i="76" s="1"/>
  <c r="AI241" i="76"/>
  <c r="AI372" i="76" s="1"/>
  <c r="M241" i="76"/>
  <c r="M372" i="76" s="1"/>
  <c r="EK170" i="76"/>
  <c r="EK301" i="76" s="1"/>
  <c r="CK170" i="76"/>
  <c r="CK301" i="76" s="1"/>
  <c r="AA170" i="76"/>
  <c r="AA301" i="76" s="1"/>
  <c r="EO170" i="76"/>
  <c r="EO301" i="76" s="1"/>
  <c r="EC170" i="76"/>
  <c r="EC301" i="76" s="1"/>
  <c r="AJ170" i="76"/>
  <c r="AJ301" i="76" s="1"/>
  <c r="AG241" i="76"/>
  <c r="AG372" i="76" s="1"/>
  <c r="AY241" i="76"/>
  <c r="AY372" i="76" s="1"/>
  <c r="AS241" i="76"/>
  <c r="AS372" i="76" s="1"/>
  <c r="BA241" i="76"/>
  <c r="BA372" i="76" s="1"/>
  <c r="BZ241" i="76"/>
  <c r="BZ372" i="76" s="1"/>
  <c r="BN241" i="76"/>
  <c r="BN372" i="76" s="1"/>
  <c r="AC170" i="76"/>
  <c r="AC301" i="76" s="1"/>
  <c r="DF170" i="76"/>
  <c r="DF301" i="76" s="1"/>
  <c r="BB170" i="76"/>
  <c r="BB301" i="76" s="1"/>
  <c r="CO170" i="76"/>
  <c r="CO301" i="76" s="1"/>
  <c r="S170" i="76"/>
  <c r="S301" i="76" s="1"/>
  <c r="BZ170" i="76"/>
  <c r="BZ301" i="76" s="1"/>
  <c r="BM241" i="76"/>
  <c r="BM372" i="76" s="1"/>
  <c r="CE241" i="76"/>
  <c r="CE372" i="76" s="1"/>
  <c r="DD241" i="76"/>
  <c r="DD372" i="76" s="1"/>
  <c r="DJ241" i="76"/>
  <c r="DJ372" i="76" s="1"/>
  <c r="DF241" i="76"/>
  <c r="DF372" i="76" s="1"/>
  <c r="DT241" i="76"/>
  <c r="DT372" i="76" s="1"/>
  <c r="EI170" i="76"/>
  <c r="EI301" i="76" s="1"/>
  <c r="DA170" i="76"/>
  <c r="DA301" i="76" s="1"/>
  <c r="AW170" i="76"/>
  <c r="AW301" i="76" s="1"/>
  <c r="CJ170" i="76"/>
  <c r="CJ301" i="76" s="1"/>
  <c r="DK170" i="76"/>
  <c r="DK301" i="76" s="1"/>
  <c r="AR170" i="76"/>
  <c r="AR301" i="76" s="1"/>
  <c r="H241" i="76"/>
  <c r="H372" i="76" s="1"/>
  <c r="DV241" i="76"/>
  <c r="DV372" i="76" s="1"/>
  <c r="ES241" i="76"/>
  <c r="ES372" i="76" s="1"/>
  <c r="EM241" i="76"/>
  <c r="EM372" i="76" s="1"/>
  <c r="BE241" i="76"/>
  <c r="BE372" i="76" s="1"/>
  <c r="FK170" i="76"/>
  <c r="FK301" i="76" s="1"/>
  <c r="CD170" i="76"/>
  <c r="CD301" i="76" s="1"/>
  <c r="FH170" i="76"/>
  <c r="FH301" i="76" s="1"/>
  <c r="FX170" i="76"/>
  <c r="FX301" i="76" s="1"/>
  <c r="FL170" i="76"/>
  <c r="FL301" i="76" s="1"/>
  <c r="AB170" i="76"/>
  <c r="AB301" i="76" s="1"/>
  <c r="FB241" i="76"/>
  <c r="FB372" i="76" s="1"/>
  <c r="FT241" i="76"/>
  <c r="FT372" i="76" s="1"/>
  <c r="L241" i="76"/>
  <c r="L372" i="76" s="1"/>
  <c r="CK241" i="76"/>
  <c r="CK372" i="76" s="1"/>
  <c r="EP170" i="76"/>
  <c r="EP301" i="76" s="1"/>
  <c r="CL170" i="76"/>
  <c r="CL301" i="76" s="1"/>
  <c r="AP170" i="76"/>
  <c r="AP301" i="76" s="1"/>
  <c r="BP170" i="76"/>
  <c r="BP301" i="76" s="1"/>
  <c r="D170" i="76"/>
  <c r="D301" i="76" s="1"/>
  <c r="CX170" i="76"/>
  <c r="CX301" i="76" s="1"/>
  <c r="ER170" i="76"/>
  <c r="ER301" i="76" s="1"/>
  <c r="I170" i="76"/>
  <c r="I301" i="76" s="1"/>
  <c r="EW170" i="76"/>
  <c r="EW301" i="76" s="1"/>
  <c r="DR170" i="76"/>
  <c r="DR301" i="76" s="1"/>
  <c r="FP170" i="76"/>
  <c r="FP301" i="76" s="1"/>
  <c r="FS170" i="76"/>
  <c r="FS301" i="76" s="1"/>
  <c r="CQ170" i="76"/>
  <c r="CQ301" i="76" s="1"/>
  <c r="FY170" i="76"/>
  <c r="FY301" i="76" s="1"/>
  <c r="Z170" i="76"/>
  <c r="Z301" i="76" s="1"/>
  <c r="FW170" i="76"/>
  <c r="FW301" i="76" s="1"/>
  <c r="BK170" i="76"/>
  <c r="BK301" i="76" s="1"/>
  <c r="Q170" i="76"/>
  <c r="Q301" i="76" s="1"/>
  <c r="DI170" i="76"/>
  <c r="DI301" i="76" s="1"/>
  <c r="FI170" i="76"/>
  <c r="FI301" i="76" s="1"/>
  <c r="FU170" i="76"/>
  <c r="FU301" i="76" s="1"/>
  <c r="AQ241" i="76"/>
  <c r="AQ372" i="76" s="1"/>
  <c r="DN241" i="76"/>
  <c r="DN372" i="76" s="1"/>
  <c r="CS241" i="76"/>
  <c r="CS372" i="76" s="1"/>
  <c r="DX241" i="76"/>
  <c r="DX372" i="76" s="1"/>
  <c r="AC241" i="76"/>
  <c r="AC372" i="76" s="1"/>
  <c r="EF241" i="76"/>
  <c r="EF372" i="76" s="1"/>
  <c r="DK241" i="76"/>
  <c r="DK372" i="76" s="1"/>
  <c r="G241" i="76"/>
  <c r="G372" i="76" s="1"/>
  <c r="FM241" i="76"/>
  <c r="FM372" i="76" s="1"/>
  <c r="FC241" i="76"/>
  <c r="FC372" i="76" s="1"/>
  <c r="DH241" i="76"/>
  <c r="DH372" i="76" s="1"/>
  <c r="AL241" i="76"/>
  <c r="AL372" i="76" s="1"/>
  <c r="Q241" i="76"/>
  <c r="Q372" i="76" s="1"/>
  <c r="FI241" i="76"/>
  <c r="FI372" i="76" s="1"/>
  <c r="FD241" i="76"/>
  <c r="FD372" i="76" s="1"/>
  <c r="BO241" i="76"/>
  <c r="BO372" i="76" s="1"/>
  <c r="EL241" i="76"/>
  <c r="EL372" i="76" s="1"/>
  <c r="DQ241" i="76"/>
  <c r="DQ372" i="76" s="1"/>
  <c r="FK241" i="76"/>
  <c r="FK372" i="76" s="1"/>
  <c r="BY241" i="76"/>
  <c r="BY372" i="76" s="1"/>
  <c r="FS241" i="76"/>
  <c r="FS372" i="76" s="1"/>
  <c r="FF170" i="76"/>
  <c r="FF301" i="76" s="1"/>
  <c r="FQ170" i="76"/>
  <c r="FQ301" i="76" s="1"/>
  <c r="FZ170" i="76"/>
  <c r="FZ301" i="76" s="1"/>
  <c r="T170" i="76"/>
  <c r="T301" i="76" s="1"/>
  <c r="EQ170" i="76"/>
  <c r="EQ301" i="76" s="1"/>
  <c r="N170" i="76"/>
  <c r="N301" i="76" s="1"/>
  <c r="AS170" i="76"/>
  <c r="AS301" i="76" s="1"/>
  <c r="CS170" i="76"/>
  <c r="CS301" i="76" s="1"/>
  <c r="DY170" i="76"/>
  <c r="DY301" i="76" s="1"/>
  <c r="DB170" i="76"/>
  <c r="DB301" i="76" s="1"/>
  <c r="EB170" i="76"/>
  <c r="EB301" i="76" s="1"/>
  <c r="ED170" i="76"/>
  <c r="ED301" i="76" s="1"/>
  <c r="BH170" i="76"/>
  <c r="BH301" i="76" s="1"/>
  <c r="FE170" i="76"/>
  <c r="FE301" i="76" s="1"/>
  <c r="F170" i="76"/>
  <c r="F301" i="76" s="1"/>
  <c r="FC170" i="76"/>
  <c r="FC301" i="76" s="1"/>
  <c r="CF170" i="76"/>
  <c r="CF301" i="76" s="1"/>
  <c r="L170" i="76"/>
  <c r="L301" i="76" s="1"/>
  <c r="BE170" i="76"/>
  <c r="BE301" i="76" s="1"/>
  <c r="FG170" i="76"/>
  <c r="FG301" i="76" s="1"/>
  <c r="FR170" i="76"/>
  <c r="FR301" i="76" s="1"/>
  <c r="ET241" i="76"/>
  <c r="ET372" i="76" s="1"/>
  <c r="DY241" i="76"/>
  <c r="DY372" i="76" s="1"/>
  <c r="FX241" i="76"/>
  <c r="FX372" i="76" s="1"/>
  <c r="CO241" i="76"/>
  <c r="CO372" i="76" s="1"/>
  <c r="BP241" i="76"/>
  <c r="BP372" i="76" s="1"/>
  <c r="EQ241" i="76"/>
  <c r="EQ372" i="76" s="1"/>
  <c r="AM241" i="76"/>
  <c r="AM372" i="76" s="1"/>
  <c r="AK241" i="76"/>
  <c r="AK372" i="76" s="1"/>
  <c r="DZ241" i="76"/>
  <c r="DZ372" i="76" s="1"/>
  <c r="AF241" i="76"/>
  <c r="AF372" i="76" s="1"/>
  <c r="EH241" i="76"/>
  <c r="EH372" i="76" s="1"/>
  <c r="AW241" i="76"/>
  <c r="AW372" i="76" s="1"/>
  <c r="AN241" i="76"/>
  <c r="AN372" i="76" s="1"/>
  <c r="EB241" i="76"/>
  <c r="EB372" i="76" s="1"/>
  <c r="AX241" i="76"/>
  <c r="AX372" i="76" s="1"/>
  <c r="CU241" i="76"/>
  <c r="CU372" i="76" s="1"/>
  <c r="FR241" i="76"/>
  <c r="FR372" i="76" s="1"/>
  <c r="EW241" i="76"/>
  <c r="EW372" i="76" s="1"/>
  <c r="AP241" i="76"/>
  <c r="AP372" i="76" s="1"/>
  <c r="EC241" i="76"/>
  <c r="EC372" i="76" s="1"/>
  <c r="CF241" i="76"/>
  <c r="CF372" i="76" s="1"/>
  <c r="BA170" i="76"/>
  <c r="BA301" i="76" s="1"/>
  <c r="DG170" i="76"/>
  <c r="DG301" i="76" s="1"/>
  <c r="FD170" i="76"/>
  <c r="FD301" i="76" s="1"/>
  <c r="GA170" i="76"/>
  <c r="GA301" i="76" s="1"/>
  <c r="J170" i="76"/>
  <c r="J301" i="76" s="1"/>
  <c r="R170" i="76"/>
  <c r="R301" i="76" s="1"/>
  <c r="AI170" i="76"/>
  <c r="AI301" i="76" s="1"/>
  <c r="DX170" i="76"/>
  <c r="DX301" i="76" s="1"/>
  <c r="DT170" i="76"/>
  <c r="DT301" i="76" s="1"/>
  <c r="CC170" i="76"/>
  <c r="CC301" i="76" s="1"/>
  <c r="AF170" i="76"/>
  <c r="AF301" i="76" s="1"/>
  <c r="AG170" i="76"/>
  <c r="AG301" i="76" s="1"/>
  <c r="CN170" i="76"/>
  <c r="CN301" i="76" s="1"/>
  <c r="EH170" i="76"/>
  <c r="EH301" i="76" s="1"/>
  <c r="CG170" i="76"/>
  <c r="CG301" i="76" s="1"/>
  <c r="FB170" i="76"/>
  <c r="FB301" i="76" s="1"/>
  <c r="DZ170" i="76"/>
  <c r="DZ301" i="76" s="1"/>
  <c r="EF170" i="76"/>
  <c r="EF301" i="76" s="1"/>
  <c r="DW170" i="76"/>
  <c r="DW301" i="76" s="1"/>
  <c r="EJ170" i="76"/>
  <c r="EJ301" i="76" s="1"/>
  <c r="BQ170" i="76"/>
  <c r="BQ301" i="76" s="1"/>
  <c r="DC241" i="76"/>
  <c r="DC372" i="76" s="1"/>
  <c r="FZ241" i="76"/>
  <c r="FZ372" i="76" s="1"/>
  <c r="FE241" i="76"/>
  <c r="FE372" i="76" s="1"/>
  <c r="BF241" i="76"/>
  <c r="BF372" i="76" s="1"/>
  <c r="EP241" i="76"/>
  <c r="EP372" i="76" s="1"/>
  <c r="CV241" i="76"/>
  <c r="CV372" i="76" s="1"/>
  <c r="FW241" i="76"/>
  <c r="FW372" i="76" s="1"/>
  <c r="CW241" i="76"/>
  <c r="CW372" i="76" s="1"/>
  <c r="FY241" i="76"/>
  <c r="FY372" i="76" s="1"/>
  <c r="CR241" i="76"/>
  <c r="CR372" i="76" s="1"/>
  <c r="AA241" i="76"/>
  <c r="AA372" i="76" s="1"/>
  <c r="CX241" i="76"/>
  <c r="CX372" i="76" s="1"/>
  <c r="CC241" i="76"/>
  <c r="CC372" i="76" s="1"/>
  <c r="CY241" i="76"/>
  <c r="CY372" i="76" s="1"/>
  <c r="GA241" i="76"/>
  <c r="GA372" i="76" s="1"/>
  <c r="DG241" i="76"/>
  <c r="DG372" i="76" s="1"/>
  <c r="EA241" i="76"/>
  <c r="EA372" i="76" s="1"/>
  <c r="W241" i="76"/>
  <c r="W372" i="76" s="1"/>
  <c r="E241" i="76"/>
  <c r="E372" i="76" s="1"/>
  <c r="CZ241" i="76"/>
  <c r="CZ372" i="76" s="1"/>
  <c r="GB241" i="76"/>
  <c r="GB372" i="76" s="1"/>
  <c r="DU241" i="76"/>
  <c r="DU372" i="76" s="1"/>
  <c r="DS170" i="76"/>
  <c r="DS301" i="76" s="1"/>
  <c r="AN170" i="76"/>
  <c r="AN301" i="76" s="1"/>
  <c r="V170" i="76"/>
  <c r="V301" i="76" s="1"/>
  <c r="FO170" i="76"/>
  <c r="FO301" i="76" s="1"/>
  <c r="BJ170" i="76"/>
  <c r="BJ301" i="76" s="1"/>
  <c r="FM170" i="76"/>
  <c r="FM301" i="76" s="1"/>
  <c r="FA170" i="76"/>
  <c r="FA301" i="76" s="1"/>
  <c r="DH170" i="76"/>
  <c r="DH301" i="76" s="1"/>
  <c r="DC170" i="76"/>
  <c r="DC301" i="76" s="1"/>
  <c r="AY170" i="76"/>
  <c r="AY301" i="76" s="1"/>
  <c r="ES170" i="76"/>
  <c r="ES301" i="76" s="1"/>
  <c r="AM170" i="76"/>
  <c r="AM301" i="76" s="1"/>
  <c r="AU170" i="76"/>
  <c r="AU301" i="76" s="1"/>
  <c r="DN170" i="76"/>
  <c r="DN301" i="76" s="1"/>
  <c r="AE170" i="76"/>
  <c r="AE301" i="76" s="1"/>
  <c r="EL170" i="76"/>
  <c r="EL301" i="76" s="1"/>
  <c r="EA170" i="76"/>
  <c r="EA301" i="76" s="1"/>
  <c r="EM170" i="76"/>
  <c r="EM301" i="76" s="1"/>
  <c r="FN170" i="76"/>
  <c r="FN301" i="76" s="1"/>
  <c r="CT170" i="76"/>
  <c r="CT301" i="76" s="1"/>
  <c r="DJ170" i="76"/>
  <c r="DJ301" i="76" s="1"/>
  <c r="DQ170" i="76"/>
  <c r="DQ301" i="76" s="1"/>
  <c r="EI241" i="76"/>
  <c r="EI372" i="76" s="1"/>
  <c r="AE241" i="76"/>
  <c r="AE372" i="76" s="1"/>
  <c r="U241" i="76"/>
  <c r="U372" i="76" s="1"/>
  <c r="DM241" i="76"/>
  <c r="DM372" i="76" s="1"/>
  <c r="P241" i="76"/>
  <c r="P372" i="76" s="1"/>
  <c r="T241" i="76"/>
  <c r="T372" i="76" s="1"/>
  <c r="AD241" i="76"/>
  <c r="AD372" i="76" s="1"/>
  <c r="I241" i="76"/>
  <c r="I372" i="76" s="1"/>
  <c r="EV241" i="76"/>
  <c r="EV372" i="76" s="1"/>
  <c r="BH241" i="76"/>
  <c r="BH372" i="76" s="1"/>
  <c r="ER241" i="76"/>
  <c r="ER372" i="76" s="1"/>
  <c r="BG241" i="76"/>
  <c r="BG372" i="76" s="1"/>
  <c r="ED241" i="76"/>
  <c r="ED372" i="76" s="1"/>
  <c r="DI241" i="76"/>
  <c r="DI372" i="76" s="1"/>
  <c r="EX241" i="76"/>
  <c r="EX372" i="76" s="1"/>
  <c r="BI241" i="76"/>
  <c r="BI372" i="76" s="1"/>
  <c r="FF241" i="76"/>
  <c r="FF372" i="76" s="1"/>
  <c r="FG241" i="76"/>
  <c r="FG372" i="76" s="1"/>
  <c r="BC241" i="76"/>
  <c r="BC372" i="76" s="1"/>
  <c r="BQ241" i="76"/>
  <c r="BQ372" i="76" s="1"/>
  <c r="EZ241" i="76"/>
  <c r="EZ372" i="76" s="1"/>
  <c r="BL241" i="76"/>
  <c r="BL372" i="76" s="1"/>
  <c r="AJ241" i="76"/>
  <c r="AJ372" i="76" s="1"/>
  <c r="AZ170" i="76"/>
  <c r="AZ301" i="76" s="1"/>
  <c r="EV170" i="76"/>
  <c r="EV301" i="76" s="1"/>
  <c r="DD170" i="76"/>
  <c r="DD301" i="76" s="1"/>
  <c r="EU170" i="76"/>
  <c r="EU301" i="76" s="1"/>
  <c r="EN170" i="76"/>
  <c r="EN301" i="76" s="1"/>
  <c r="CY170" i="76"/>
  <c r="CY301" i="76" s="1"/>
  <c r="BO170" i="76"/>
  <c r="BO301" i="76" s="1"/>
  <c r="Y170" i="76"/>
  <c r="Y301" i="76" s="1"/>
  <c r="AX170" i="76"/>
  <c r="AX301" i="76" s="1"/>
  <c r="W170" i="76"/>
  <c r="W301" i="76" s="1"/>
  <c r="AQ170" i="76"/>
  <c r="AQ301" i="76" s="1"/>
  <c r="DM170" i="76"/>
  <c r="DM301" i="76" s="1"/>
  <c r="E170" i="76"/>
  <c r="E301" i="76" s="1"/>
  <c r="EX170" i="76"/>
  <c r="EX301" i="76" s="1"/>
  <c r="BF170" i="76"/>
  <c r="BF301" i="76" s="1"/>
  <c r="AK170" i="76"/>
  <c r="AK301" i="76" s="1"/>
  <c r="CZ170" i="76"/>
  <c r="CZ301" i="76" s="1"/>
  <c r="H170" i="76"/>
  <c r="H301" i="76" s="1"/>
  <c r="CE170" i="76"/>
  <c r="CE301" i="76" s="1"/>
  <c r="ET170" i="76"/>
  <c r="ET301" i="76" s="1"/>
  <c r="CR170" i="76"/>
  <c r="CR301" i="76" s="1"/>
  <c r="DV170" i="76"/>
  <c r="DV301" i="76" s="1"/>
  <c r="CM170" i="76"/>
  <c r="CM301" i="76" s="1"/>
  <c r="FO241" i="76"/>
  <c r="FO372" i="76" s="1"/>
  <c r="BK241" i="76"/>
  <c r="BK372" i="76" s="1"/>
  <c r="CG241" i="76"/>
  <c r="CG372" i="76" s="1"/>
  <c r="FL241" i="76"/>
  <c r="FL372" i="76" s="1"/>
  <c r="CB241" i="76"/>
  <c r="CB372" i="76" s="1"/>
  <c r="EU241" i="76"/>
  <c r="EU372" i="76" s="1"/>
  <c r="BJ241" i="76"/>
  <c r="BJ372" i="76" s="1"/>
  <c r="AO241" i="76"/>
  <c r="X241" i="76"/>
  <c r="X372" i="76" s="1"/>
  <c r="DO241" i="76"/>
  <c r="DO372" i="76" s="1"/>
  <c r="AH241" i="76"/>
  <c r="AH372" i="76" s="1"/>
  <c r="CM241" i="76"/>
  <c r="CM372" i="76" s="1"/>
  <c r="FJ241" i="76"/>
  <c r="FJ372" i="76" s="1"/>
  <c r="EO241" i="76"/>
  <c r="EO372" i="76" s="1"/>
  <c r="Z241" i="76"/>
  <c r="Z372" i="76" s="1"/>
  <c r="DP241" i="76"/>
  <c r="DP372" i="76" s="1"/>
  <c r="FH241" i="76"/>
  <c r="FH372" i="76" s="1"/>
  <c r="N241" i="76"/>
  <c r="N372" i="76" s="1"/>
  <c r="CI241" i="76"/>
  <c r="CI372" i="76" s="1"/>
  <c r="DW241" i="76"/>
  <c r="DW372" i="76" s="1"/>
  <c r="AB241" i="76"/>
  <c r="AB372" i="76" s="1"/>
  <c r="DR241" i="76"/>
  <c r="DR372" i="76" s="1"/>
  <c r="AL170" i="76"/>
  <c r="AL301" i="76" s="1"/>
  <c r="X170" i="76"/>
  <c r="X301" i="76" s="1"/>
  <c r="BM170" i="76"/>
  <c r="BM301" i="76" s="1"/>
  <c r="CI170" i="76"/>
  <c r="CI301" i="76" s="1"/>
  <c r="DL170" i="76"/>
  <c r="DL301" i="76" s="1"/>
  <c r="AD170" i="76"/>
  <c r="AD301" i="76" s="1"/>
  <c r="CV170" i="76"/>
  <c r="CV301" i="76" s="1"/>
  <c r="AV170" i="76"/>
  <c r="AV301" i="76" s="1"/>
  <c r="AH170" i="76"/>
  <c r="AH301" i="76" s="1"/>
  <c r="CW170" i="76"/>
  <c r="CW301" i="76" s="1"/>
  <c r="P170" i="76"/>
  <c r="P301" i="76" s="1"/>
  <c r="FJ170" i="76"/>
  <c r="FJ301" i="76" s="1"/>
  <c r="EY170" i="76"/>
  <c r="EY301" i="76" s="1"/>
  <c r="K170" i="76"/>
  <c r="K301" i="76" s="1"/>
  <c r="FT170" i="76"/>
  <c r="FT301" i="76" s="1"/>
  <c r="BC170" i="76"/>
  <c r="BC301" i="76" s="1"/>
  <c r="FV170" i="76"/>
  <c r="FV301" i="76" s="1"/>
  <c r="O170" i="76"/>
  <c r="O301" i="76" s="1"/>
  <c r="BG170" i="76"/>
  <c r="BG301" i="76" s="1"/>
  <c r="BN170" i="76"/>
  <c r="BN301" i="76" s="1"/>
  <c r="U170" i="76"/>
  <c r="U301" i="76" s="1"/>
  <c r="V241" i="76"/>
  <c r="V372" i="76" s="1"/>
  <c r="CQ241" i="76"/>
  <c r="CQ372" i="76" s="1"/>
  <c r="EJ241" i="76"/>
  <c r="EJ372" i="76" s="1"/>
  <c r="AR241" i="76"/>
  <c r="AR372" i="76" s="1"/>
  <c r="EE241" i="76"/>
  <c r="EE372" i="76" s="1"/>
  <c r="S241" i="76"/>
  <c r="S372" i="76" s="1"/>
  <c r="CP241" i="76"/>
  <c r="CP372" i="76" s="1"/>
  <c r="CJ241" i="76"/>
  <c r="CJ372" i="76" s="1"/>
  <c r="FN241" i="76"/>
  <c r="FN372" i="76" s="1"/>
  <c r="CT241" i="76"/>
  <c r="CT372" i="76" s="1"/>
  <c r="DS241" i="76"/>
  <c r="DS372" i="76" s="1"/>
  <c r="O241" i="76"/>
  <c r="O372" i="76" s="1"/>
  <c r="FU241" i="76"/>
  <c r="FU372" i="76" s="1"/>
  <c r="CL241" i="76"/>
  <c r="CL372" i="76" s="1"/>
  <c r="FP241" i="76"/>
  <c r="FP372" i="76" s="1"/>
  <c r="D241" i="76"/>
  <c r="D372" i="76" s="1"/>
  <c r="AT241" i="76"/>
  <c r="AT372" i="76" s="1"/>
  <c r="Y241" i="76"/>
  <c r="Y372" i="76" s="1"/>
  <c r="FV241" i="76"/>
  <c r="FV372" i="76" s="1"/>
  <c r="CN241" i="76"/>
  <c r="CN372" i="76" s="1"/>
  <c r="AD169" i="76"/>
  <c r="AD300" i="76" s="1"/>
  <c r="K175" i="76"/>
  <c r="K306" i="76" s="1"/>
  <c r="U175" i="76"/>
  <c r="U306" i="76" s="1"/>
  <c r="BN175" i="76"/>
  <c r="BN306" i="76" s="1"/>
  <c r="BZ175" i="76"/>
  <c r="BZ306" i="76" s="1"/>
  <c r="EV175" i="76"/>
  <c r="EV306" i="76" s="1"/>
  <c r="DA175" i="76"/>
  <c r="DA306" i="76" s="1"/>
  <c r="CS175" i="76"/>
  <c r="CS306" i="76" s="1"/>
  <c r="Q175" i="76"/>
  <c r="Q306" i="76" s="1"/>
  <c r="CO175" i="76"/>
  <c r="CO306" i="76" s="1"/>
  <c r="S175" i="76"/>
  <c r="S306" i="76" s="1"/>
  <c r="AJ175" i="76"/>
  <c r="AJ306" i="76" s="1"/>
  <c r="CH175" i="76"/>
  <c r="CH306" i="76" s="1"/>
  <c r="Z175" i="76"/>
  <c r="Z306" i="76" s="1"/>
  <c r="BA175" i="76"/>
  <c r="BA306" i="76" s="1"/>
  <c r="FR175" i="76"/>
  <c r="FR306" i="76" s="1"/>
  <c r="BI175" i="76"/>
  <c r="BI306" i="76" s="1"/>
  <c r="G175" i="76"/>
  <c r="G306" i="76" s="1"/>
  <c r="AY175" i="76"/>
  <c r="AY306" i="76" s="1"/>
  <c r="FI175" i="76"/>
  <c r="FI306" i="76" s="1"/>
  <c r="DC175" i="76"/>
  <c r="DC306" i="76" s="1"/>
  <c r="AU175" i="76"/>
  <c r="AU306" i="76" s="1"/>
  <c r="EL175" i="76"/>
  <c r="EL306" i="76" s="1"/>
  <c r="AH175" i="76"/>
  <c r="AH306" i="76" s="1"/>
  <c r="EI175" i="76"/>
  <c r="EI306" i="76" s="1"/>
  <c r="FB175" i="76"/>
  <c r="FB306" i="76" s="1"/>
  <c r="FE175" i="76"/>
  <c r="FE306" i="76" s="1"/>
  <c r="CX175" i="76"/>
  <c r="CX306" i="76" s="1"/>
  <c r="D175" i="76"/>
  <c r="D306" i="76" s="1"/>
  <c r="CA175" i="76"/>
  <c r="CA306" i="76" s="1"/>
  <c r="DI175" i="76"/>
  <c r="DI306" i="76" s="1"/>
  <c r="Y175" i="76"/>
  <c r="Y306" i="76" s="1"/>
  <c r="AM175" i="76"/>
  <c r="AM306" i="76" s="1"/>
  <c r="FD175" i="76"/>
  <c r="FD306" i="76" s="1"/>
  <c r="CU175" i="76"/>
  <c r="CU306" i="76" s="1"/>
  <c r="L175" i="76"/>
  <c r="L306" i="76" s="1"/>
  <c r="DM175" i="76"/>
  <c r="DM306" i="76" s="1"/>
  <c r="DF175" i="76"/>
  <c r="DF306" i="76" s="1"/>
  <c r="AB175" i="76"/>
  <c r="AB306" i="76" s="1"/>
  <c r="DN175" i="76"/>
  <c r="DN306" i="76" s="1"/>
  <c r="FL175" i="76"/>
  <c r="FL306" i="76" s="1"/>
  <c r="EJ175" i="76"/>
  <c r="EJ306" i="76" s="1"/>
  <c r="CL175" i="76"/>
  <c r="CL306" i="76" s="1"/>
  <c r="I175" i="76"/>
  <c r="I306" i="76" s="1"/>
  <c r="CF175" i="76"/>
  <c r="CF306" i="76" s="1"/>
  <c r="BQ175" i="76"/>
  <c r="BQ306" i="76" s="1"/>
  <c r="EM175" i="76"/>
  <c r="EM306" i="76" s="1"/>
  <c r="FW175" i="76"/>
  <c r="FW306" i="76" s="1"/>
  <c r="P175" i="76"/>
  <c r="P306" i="76" s="1"/>
  <c r="BL175" i="76"/>
  <c r="BL306" i="76" s="1"/>
  <c r="E175" i="76"/>
  <c r="E306" i="76" s="1"/>
  <c r="EF175" i="76"/>
  <c r="EF306" i="76" s="1"/>
  <c r="BM175" i="76"/>
  <c r="BM306" i="76" s="1"/>
  <c r="CE175" i="76"/>
  <c r="CE306" i="76" s="1"/>
  <c r="DP175" i="76"/>
  <c r="DP306" i="76" s="1"/>
  <c r="CI175" i="76"/>
  <c r="CI306" i="76" s="1"/>
  <c r="FF175" i="76"/>
  <c r="FF306" i="76" s="1"/>
  <c r="EO175" i="76"/>
  <c r="EO306" i="76" s="1"/>
  <c r="DK175" i="76"/>
  <c r="DK306" i="76" s="1"/>
  <c r="EA175" i="76"/>
  <c r="EA306" i="76" s="1"/>
  <c r="AS175" i="76"/>
  <c r="AS306" i="76" s="1"/>
  <c r="CQ175" i="76"/>
  <c r="CQ306" i="76" s="1"/>
  <c r="FT175" i="76"/>
  <c r="FT306" i="76" s="1"/>
  <c r="BG175" i="76"/>
  <c r="BG306" i="76" s="1"/>
  <c r="AT175" i="76"/>
  <c r="AT306" i="76" s="1"/>
  <c r="R175" i="76"/>
  <c r="R306" i="76" s="1"/>
  <c r="FG175" i="76"/>
  <c r="FG306" i="76" s="1"/>
  <c r="CY175" i="76"/>
  <c r="CY306" i="76" s="1"/>
  <c r="CW175" i="76"/>
  <c r="CW306" i="76" s="1"/>
  <c r="DL175" i="76"/>
  <c r="DL306" i="76" s="1"/>
  <c r="BK175" i="76"/>
  <c r="BK306" i="76" s="1"/>
  <c r="DJ175" i="76"/>
  <c r="DJ306" i="76" s="1"/>
  <c r="F175" i="76"/>
  <c r="F306" i="76" s="1"/>
  <c r="EQ175" i="76"/>
  <c r="EQ306" i="76" s="1"/>
  <c r="FA175" i="76"/>
  <c r="FA306" i="76" s="1"/>
  <c r="M175" i="76"/>
  <c r="M306" i="76" s="1"/>
  <c r="CJ175" i="76"/>
  <c r="CJ306" i="76" s="1"/>
  <c r="AI175" i="76"/>
  <c r="AI306" i="76" s="1"/>
  <c r="DR175" i="76"/>
  <c r="DR306" i="76" s="1"/>
  <c r="DD175" i="76"/>
  <c r="DD306" i="76" s="1"/>
  <c r="DG175" i="76"/>
  <c r="DG306" i="76" s="1"/>
  <c r="FN175" i="76"/>
  <c r="FN306" i="76" s="1"/>
  <c r="V175" i="76"/>
  <c r="V306" i="76" s="1"/>
  <c r="EX175" i="76"/>
  <c r="EX306" i="76" s="1"/>
  <c r="AK175" i="76"/>
  <c r="AK306" i="76" s="1"/>
  <c r="FX175" i="76"/>
  <c r="FX306" i="76" s="1"/>
  <c r="DW175" i="76"/>
  <c r="DW306" i="76" s="1"/>
  <c r="FV175" i="76"/>
  <c r="FV306" i="76" s="1"/>
  <c r="CG175" i="76"/>
  <c r="CG306" i="76" s="1"/>
  <c r="FQ175" i="76"/>
  <c r="FQ306" i="76" s="1"/>
  <c r="AN175" i="76"/>
  <c r="AN306" i="76" s="1"/>
  <c r="CN175" i="76"/>
  <c r="CN306" i="76" s="1"/>
  <c r="DV175" i="76"/>
  <c r="DV306" i="76" s="1"/>
  <c r="DO175" i="76"/>
  <c r="DO306" i="76" s="1"/>
  <c r="DT175" i="76"/>
  <c r="DT306" i="76" s="1"/>
  <c r="N175" i="76"/>
  <c r="N306" i="76" s="1"/>
  <c r="EP175" i="76"/>
  <c r="EP306" i="76" s="1"/>
  <c r="DX175" i="76"/>
  <c r="DX306" i="76" s="1"/>
  <c r="BF175" i="76"/>
  <c r="BF306" i="76" s="1"/>
  <c r="ER175" i="76"/>
  <c r="ER306" i="76" s="1"/>
  <c r="CR175" i="76"/>
  <c r="CR306" i="76" s="1"/>
  <c r="EY175" i="76"/>
  <c r="EY306" i="76" s="1"/>
  <c r="EB175" i="76"/>
  <c r="EB306" i="76" s="1"/>
  <c r="EN175" i="76"/>
  <c r="EN306" i="76" s="1"/>
  <c r="DZ175" i="76"/>
  <c r="DZ306" i="76" s="1"/>
  <c r="BB175" i="76"/>
  <c r="BB306" i="76" s="1"/>
  <c r="CZ175" i="76"/>
  <c r="CZ306" i="76" s="1"/>
  <c r="O175" i="76"/>
  <c r="O306" i="76" s="1"/>
  <c r="GB175" i="76"/>
  <c r="GB306" i="76" s="1"/>
  <c r="CK175" i="76"/>
  <c r="CK306" i="76" s="1"/>
  <c r="CV175" i="76"/>
  <c r="CV306" i="76" s="1"/>
  <c r="ET175" i="76"/>
  <c r="ET306" i="76" s="1"/>
  <c r="CC175" i="76"/>
  <c r="CC306" i="76" s="1"/>
  <c r="GA175" i="76"/>
  <c r="GA306" i="76" s="1"/>
  <c r="EZ175" i="76"/>
  <c r="EZ306" i="76" s="1"/>
  <c r="DU175" i="76"/>
  <c r="DU306" i="76" s="1"/>
  <c r="BT306" i="76"/>
  <c r="DQ175" i="76"/>
  <c r="DQ306" i="76" s="1"/>
  <c r="CB175" i="76"/>
  <c r="CB306" i="76" s="1"/>
  <c r="CP175" i="76"/>
  <c r="CP306" i="76" s="1"/>
  <c r="AA175" i="76"/>
  <c r="AA306" i="76" s="1"/>
  <c r="W175" i="76"/>
  <c r="W306" i="76" s="1"/>
  <c r="CT175" i="76"/>
  <c r="CT306" i="76" s="1"/>
  <c r="BC175" i="76"/>
  <c r="BC306" i="76" s="1"/>
  <c r="H175" i="76"/>
  <c r="H306" i="76" s="1"/>
  <c r="FJ175" i="76"/>
  <c r="FJ306" i="76" s="1"/>
  <c r="AG175" i="76"/>
  <c r="AG306" i="76" s="1"/>
  <c r="FH175" i="76"/>
  <c r="FH306" i="76" s="1"/>
  <c r="AE175" i="76"/>
  <c r="AE306" i="76" s="1"/>
  <c r="FP175" i="76"/>
  <c r="FP306" i="76" s="1"/>
  <c r="EW175" i="76"/>
  <c r="EW306" i="76" s="1"/>
  <c r="AL175" i="76"/>
  <c r="AL306" i="76" s="1"/>
  <c r="AP175" i="76"/>
  <c r="AP306" i="76" s="1"/>
  <c r="FM175" i="76"/>
  <c r="FM306" i="76" s="1"/>
  <c r="BY175" i="76"/>
  <c r="BY306" i="76" s="1"/>
  <c r="EE175" i="76"/>
  <c r="EE306" i="76" s="1"/>
  <c r="EG175" i="76"/>
  <c r="EG306" i="76" s="1"/>
  <c r="DY175" i="76"/>
  <c r="DY306" i="76" s="1"/>
  <c r="AZ175" i="76"/>
  <c r="AZ306" i="76" s="1"/>
  <c r="FZ175" i="76"/>
  <c r="FZ306" i="76" s="1"/>
  <c r="AX175" i="76"/>
  <c r="AX306" i="76" s="1"/>
  <c r="AV175" i="76"/>
  <c r="AV306" i="76" s="1"/>
  <c r="FS175" i="76"/>
  <c r="FS306" i="76" s="1"/>
  <c r="EC175" i="76"/>
  <c r="EC306" i="76" s="1"/>
  <c r="X175" i="76"/>
  <c r="X306" i="76" s="1"/>
  <c r="CM175" i="76"/>
  <c r="CM306" i="76" s="1"/>
  <c r="BJ175" i="76"/>
  <c r="BJ306" i="76" s="1"/>
  <c r="DH175" i="76"/>
  <c r="DH306" i="76" s="1"/>
  <c r="T175" i="76"/>
  <c r="T306" i="76" s="1"/>
  <c r="DB175" i="76"/>
  <c r="DB306" i="76" s="1"/>
  <c r="EK175" i="76"/>
  <c r="EK306" i="76" s="1"/>
  <c r="EK194" i="76"/>
  <c r="EK325" i="76" s="1"/>
  <c r="GA194" i="76"/>
  <c r="GA325" i="76" s="1"/>
  <c r="BQ194" i="76"/>
  <c r="BQ325" i="76" s="1"/>
  <c r="DS194" i="76"/>
  <c r="DS325" i="76" s="1"/>
  <c r="AF194" i="76"/>
  <c r="AF325" i="76" s="1"/>
  <c r="N194" i="76"/>
  <c r="N325" i="76" s="1"/>
  <c r="BP175" i="76"/>
  <c r="BP306" i="76" s="1"/>
  <c r="EH175" i="76"/>
  <c r="EH306" i="76" s="1"/>
  <c r="FO175" i="76"/>
  <c r="FO306" i="76" s="1"/>
  <c r="AG198" i="76"/>
  <c r="AG329" i="76" s="1"/>
  <c r="AK198" i="76"/>
  <c r="AK329" i="76" s="1"/>
  <c r="CB169" i="76"/>
  <c r="CB300" i="76" s="1"/>
  <c r="FQ169" i="76"/>
  <c r="FQ300" i="76" s="1"/>
  <c r="BN169" i="76"/>
  <c r="BN300" i="76" s="1"/>
  <c r="BF169" i="76"/>
  <c r="BF300" i="76" s="1"/>
  <c r="DQ198" i="76"/>
  <c r="DQ329" i="76" s="1"/>
  <c r="EM198" i="76"/>
  <c r="EM329" i="76" s="1"/>
  <c r="EK198" i="76"/>
  <c r="EK329" i="76" s="1"/>
  <c r="EV198" i="76"/>
  <c r="EV329" i="76" s="1"/>
  <c r="FM198" i="76"/>
  <c r="FM329" i="76" s="1"/>
  <c r="CB198" i="76"/>
  <c r="CB329" i="76" s="1"/>
  <c r="FR198" i="76"/>
  <c r="FR329" i="76" s="1"/>
  <c r="J198" i="76"/>
  <c r="J329" i="76" s="1"/>
  <c r="GA198" i="76"/>
  <c r="GA329" i="76" s="1"/>
  <c r="BJ198" i="76"/>
  <c r="BJ329" i="76" s="1"/>
  <c r="FY198" i="76"/>
  <c r="FY329" i="76" s="1"/>
  <c r="CV198" i="76"/>
  <c r="CV329" i="76" s="1"/>
  <c r="M198" i="76"/>
  <c r="M329" i="76" s="1"/>
  <c r="BH198" i="76"/>
  <c r="BH329" i="76" s="1"/>
  <c r="EX198" i="76"/>
  <c r="EX329" i="76" s="1"/>
  <c r="CH198" i="76"/>
  <c r="CH329" i="76" s="1"/>
  <c r="FX198" i="76"/>
  <c r="FX329" i="76" s="1"/>
  <c r="CU198" i="76"/>
  <c r="CU329" i="76" s="1"/>
  <c r="L198" i="76"/>
  <c r="L329" i="76" s="1"/>
  <c r="EJ198" i="76"/>
  <c r="EJ329" i="76" s="1"/>
  <c r="BF198" i="76"/>
  <c r="BF329" i="76" s="1"/>
  <c r="AA198" i="76"/>
  <c r="AA329" i="76" s="1"/>
  <c r="AU198" i="76"/>
  <c r="AU329" i="76" s="1"/>
  <c r="DG198" i="76"/>
  <c r="DG329" i="76" s="1"/>
  <c r="F198" i="76"/>
  <c r="F329" i="76" s="1"/>
  <c r="DP198" i="76"/>
  <c r="DP329" i="76" s="1"/>
  <c r="AJ198" i="76"/>
  <c r="AJ329" i="76" s="1"/>
  <c r="EW198" i="76"/>
  <c r="EW329" i="76" s="1"/>
  <c r="AT198" i="76"/>
  <c r="AT329" i="76" s="1"/>
  <c r="EL198" i="76"/>
  <c r="EL329" i="76" s="1"/>
  <c r="BM198" i="76"/>
  <c r="BM329" i="76" s="1"/>
  <c r="EU198" i="76"/>
  <c r="EU329" i="76" s="1"/>
  <c r="FQ198" i="76"/>
  <c r="FQ329" i="76" s="1"/>
  <c r="ES198" i="76"/>
  <c r="ES329" i="76" s="1"/>
  <c r="BP198" i="76"/>
  <c r="BP329" i="76" s="1"/>
  <c r="FF198" i="76"/>
  <c r="FF329" i="76" s="1"/>
  <c r="W198" i="76"/>
  <c r="W329" i="76" s="1"/>
  <c r="DR198" i="76"/>
  <c r="DR329" i="76" s="1"/>
  <c r="BA198" i="76"/>
  <c r="BA329" i="76" s="1"/>
  <c r="ER198" i="76"/>
  <c r="ER329" i="76" s="1"/>
  <c r="BO198" i="76"/>
  <c r="BO329" i="76" s="1"/>
  <c r="AI198" i="76"/>
  <c r="AI329" i="76" s="1"/>
  <c r="DD198" i="76"/>
  <c r="DD329" i="76" s="1"/>
  <c r="V198" i="76"/>
  <c r="V329" i="76" s="1"/>
  <c r="FD198" i="76"/>
  <c r="FD329" i="76" s="1"/>
  <c r="CA198" i="76"/>
  <c r="CA329" i="76" s="1"/>
  <c r="AL198" i="76"/>
  <c r="AL329" i="76" s="1"/>
  <c r="CJ198" i="76"/>
  <c r="CJ329" i="76" s="1"/>
  <c r="FZ198" i="76"/>
  <c r="FZ329" i="76" s="1"/>
  <c r="CC198" i="76"/>
  <c r="CC329" i="76" s="1"/>
  <c r="I198" i="76"/>
  <c r="I329" i="76" s="1"/>
  <c r="BZ198" i="76"/>
  <c r="BZ329" i="76" s="1"/>
  <c r="DI198" i="76"/>
  <c r="DI329" i="76" s="1"/>
  <c r="DO198" i="76"/>
  <c r="DO329" i="76" s="1"/>
  <c r="AP198" i="76"/>
  <c r="AP329" i="76" s="1"/>
  <c r="DM198" i="76"/>
  <c r="DM329" i="76" s="1"/>
  <c r="AF198" i="76"/>
  <c r="AF329" i="76" s="1"/>
  <c r="DZ198" i="76"/>
  <c r="DZ329" i="76" s="1"/>
  <c r="FO198" i="76"/>
  <c r="FO329" i="76" s="1"/>
  <c r="CL198" i="76"/>
  <c r="CL329" i="76" s="1"/>
  <c r="P198" i="76"/>
  <c r="P329" i="76" s="1"/>
  <c r="DL198" i="76"/>
  <c r="DL329" i="76" s="1"/>
  <c r="AE198" i="76"/>
  <c r="AE329" i="76" s="1"/>
  <c r="FA198" i="76"/>
  <c r="FA329" i="76" s="1"/>
  <c r="FN198" i="76"/>
  <c r="FN329" i="76" s="1"/>
  <c r="DX198" i="76"/>
  <c r="DX329" i="76" s="1"/>
  <c r="AS198" i="76"/>
  <c r="AS329" i="76" s="1"/>
  <c r="AC198" i="76"/>
  <c r="AC329" i="76" s="1"/>
  <c r="BC198" i="76"/>
  <c r="BC329" i="76" s="1"/>
  <c r="ET198" i="76"/>
  <c r="ET329" i="76" s="1"/>
  <c r="DY198" i="76"/>
  <c r="DY329" i="76" s="1"/>
  <c r="FC198" i="76"/>
  <c r="FC329" i="76" s="1"/>
  <c r="G198" i="76"/>
  <c r="G329" i="76" s="1"/>
  <c r="FL198" i="76"/>
  <c r="FL329" i="76" s="1"/>
  <c r="CI198" i="76"/>
  <c r="CI329" i="76" s="1"/>
  <c r="CN198" i="76"/>
  <c r="CN329" i="76" s="1"/>
  <c r="CG198" i="76"/>
  <c r="CG329" i="76" s="1"/>
  <c r="FW198" i="76"/>
  <c r="FW329" i="76" s="1"/>
  <c r="CT198" i="76"/>
  <c r="CT329" i="76" s="1"/>
  <c r="EI198" i="76"/>
  <c r="EI329" i="76" s="1"/>
  <c r="BE198" i="76"/>
  <c r="BE329" i="76" s="1"/>
  <c r="FI198" i="76"/>
  <c r="FI329" i="76" s="1"/>
  <c r="CF198" i="76"/>
  <c r="CF329" i="76" s="1"/>
  <c r="FV198" i="76"/>
  <c r="FV329" i="76" s="1"/>
  <c r="DU198" i="76"/>
  <c r="DU329" i="76" s="1"/>
  <c r="AO198" i="76"/>
  <c r="EH198" i="76"/>
  <c r="EH329" i="76" s="1"/>
  <c r="DA198" i="76"/>
  <c r="DA329" i="76" s="1"/>
  <c r="CR198" i="76"/>
  <c r="CR329" i="76" s="1"/>
  <c r="H198" i="76"/>
  <c r="H329" i="76" s="1"/>
  <c r="EO198" i="76"/>
  <c r="EO329" i="76" s="1"/>
  <c r="R198" i="76"/>
  <c r="R329" i="76" s="1"/>
  <c r="CP198" i="76"/>
  <c r="CP329" i="76" s="1"/>
  <c r="FU198" i="76"/>
  <c r="FU329" i="76" s="1"/>
  <c r="DW198" i="76"/>
  <c r="DW329" i="76" s="1"/>
  <c r="BY198" i="76"/>
  <c r="BY329" i="76" s="1"/>
  <c r="EF198" i="76"/>
  <c r="EF329" i="76" s="1"/>
  <c r="BB198" i="76"/>
  <c r="BB329" i="76" s="1"/>
  <c r="ED198" i="76"/>
  <c r="ED329" i="76" s="1"/>
  <c r="AZ198" i="76"/>
  <c r="AZ329" i="76" s="1"/>
  <c r="EQ198" i="76"/>
  <c r="EQ329" i="76" s="1"/>
  <c r="BN198" i="76"/>
  <c r="BN329" i="76" s="1"/>
  <c r="DC198" i="76"/>
  <c r="DC329" i="76" s="1"/>
  <c r="U198" i="76"/>
  <c r="U329" i="76" s="1"/>
  <c r="EC198" i="76"/>
  <c r="EC329" i="76" s="1"/>
  <c r="AX198" i="76"/>
  <c r="AX329" i="76" s="1"/>
  <c r="EP198" i="76"/>
  <c r="EP329" i="76" s="1"/>
  <c r="CO198" i="76"/>
  <c r="CO329" i="76" s="1"/>
  <c r="E198" i="76"/>
  <c r="E329" i="76" s="1"/>
  <c r="DB198" i="76"/>
  <c r="DB329" i="76" s="1"/>
  <c r="CS198" i="76"/>
  <c r="CS329" i="76" s="1"/>
  <c r="BL198" i="76"/>
  <c r="BL329" i="76" s="1"/>
  <c r="FB198" i="76"/>
  <c r="FB329" i="76" s="1"/>
  <c r="FK198" i="76"/>
  <c r="FK329" i="76" s="1"/>
  <c r="Y198" i="76"/>
  <c r="Y329" i="76" s="1"/>
  <c r="FT198" i="76"/>
  <c r="FT329" i="76" s="1"/>
  <c r="CQ198" i="76"/>
  <c r="CQ329" i="76" s="1"/>
  <c r="DT198" i="76"/>
  <c r="DT329" i="76" s="1"/>
  <c r="CZ198" i="76"/>
  <c r="CZ329" i="76" s="1"/>
  <c r="Q198" i="76"/>
  <c r="Q329" i="76" s="1"/>
  <c r="CX198" i="76"/>
  <c r="CX329" i="76" s="1"/>
  <c r="O198" i="76"/>
  <c r="O329" i="76" s="1"/>
  <c r="DK198" i="76"/>
  <c r="DK329" i="76" s="1"/>
  <c r="AD198" i="76"/>
  <c r="AD329" i="76" s="1"/>
  <c r="AQ198" i="76"/>
  <c r="AQ329" i="76" s="1"/>
  <c r="CW198" i="76"/>
  <c r="CW329" i="76" s="1"/>
  <c r="N198" i="76"/>
  <c r="N329" i="76" s="1"/>
  <c r="DJ198" i="76"/>
  <c r="DJ329" i="76" s="1"/>
  <c r="BI198" i="76"/>
  <c r="BI329" i="76" s="1"/>
  <c r="EY198" i="76"/>
  <c r="EY329" i="76" s="1"/>
  <c r="T198" i="76"/>
  <c r="T329" i="76" s="1"/>
  <c r="AB198" i="76"/>
  <c r="AB329" i="76" s="1"/>
  <c r="DF198" i="76"/>
  <c r="DF329" i="76" s="1"/>
  <c r="BD198" i="76"/>
  <c r="BD329" i="76" s="1"/>
  <c r="EE198" i="76"/>
  <c r="EE329" i="76" s="1"/>
  <c r="DE198" i="76"/>
  <c r="DE329" i="76" s="1"/>
  <c r="EN198" i="76"/>
  <c r="EN329" i="76" s="1"/>
  <c r="BK198" i="76"/>
  <c r="BK329" i="76" s="1"/>
  <c r="FE198" i="76"/>
  <c r="FE329" i="76" s="1"/>
  <c r="FJ198" i="76"/>
  <c r="FJ329" i="76" s="1"/>
  <c r="FH198" i="76"/>
  <c r="FH329" i="76" s="1"/>
  <c r="CE198" i="76"/>
  <c r="CE329" i="76" s="1"/>
  <c r="AY198" i="76"/>
  <c r="AY329" i="76" s="1"/>
  <c r="AN198" i="76"/>
  <c r="AN329" i="76" s="1"/>
  <c r="K198" i="76"/>
  <c r="K329" i="76" s="1"/>
  <c r="BQ198" i="76"/>
  <c r="BQ329" i="76" s="1"/>
  <c r="FG198" i="76"/>
  <c r="FG329" i="76" s="1"/>
  <c r="CD198" i="76"/>
  <c r="CD329" i="76" s="1"/>
  <c r="X198" i="76"/>
  <c r="X329" i="76" s="1"/>
  <c r="DS198" i="76"/>
  <c r="DS329" i="76" s="1"/>
  <c r="AM198" i="76"/>
  <c r="AM329" i="76" s="1"/>
  <c r="E194" i="76"/>
  <c r="E325" i="76" s="1"/>
  <c r="F194" i="76"/>
  <c r="F325" i="76" s="1"/>
  <c r="K194" i="76"/>
  <c r="K325" i="76" s="1"/>
  <c r="Q194" i="76"/>
  <c r="Q325" i="76" s="1"/>
  <c r="V194" i="76"/>
  <c r="V325" i="76" s="1"/>
  <c r="EB194" i="76"/>
  <c r="EB325" i="76" s="1"/>
  <c r="FK194" i="76"/>
  <c r="FK325" i="76" s="1"/>
  <c r="DJ194" i="76"/>
  <c r="DJ325" i="76" s="1"/>
  <c r="DM194" i="76"/>
  <c r="DM325" i="76" s="1"/>
  <c r="DP194" i="76"/>
  <c r="DP325" i="76" s="1"/>
  <c r="EN194" i="76"/>
  <c r="EN325" i="76" s="1"/>
  <c r="DG194" i="76"/>
  <c r="DG325" i="76" s="1"/>
  <c r="AN194" i="76"/>
  <c r="AN325" i="76" s="1"/>
  <c r="AP194" i="76"/>
  <c r="AP325" i="76" s="1"/>
  <c r="AS194" i="76"/>
  <c r="AS325" i="76" s="1"/>
  <c r="X194" i="76"/>
  <c r="X325" i="76" s="1"/>
  <c r="AZ194" i="76"/>
  <c r="AZ325" i="76" s="1"/>
  <c r="EH194" i="76"/>
  <c r="EH325" i="76" s="1"/>
  <c r="ER194" i="76"/>
  <c r="ER325" i="76" s="1"/>
  <c r="FA194" i="76"/>
  <c r="FA325" i="76" s="1"/>
  <c r="BN194" i="76"/>
  <c r="BN325" i="76" s="1"/>
  <c r="AE194" i="76"/>
  <c r="AE325" i="76" s="1"/>
  <c r="CR194" i="76"/>
  <c r="CR325" i="76" s="1"/>
  <c r="AV194" i="76"/>
  <c r="AV325" i="76" s="1"/>
  <c r="FO194" i="76"/>
  <c r="FO325" i="76" s="1"/>
  <c r="DV194" i="76"/>
  <c r="DV325" i="76" s="1"/>
  <c r="CC194" i="76"/>
  <c r="CC325" i="76" s="1"/>
  <c r="U194" i="76"/>
  <c r="U325" i="76" s="1"/>
  <c r="AH194" i="76"/>
  <c r="AH325" i="76" s="1"/>
  <c r="FD194" i="76"/>
  <c r="FD325" i="76" s="1"/>
  <c r="CY194" i="76"/>
  <c r="CY325" i="76" s="1"/>
  <c r="AJ194" i="76"/>
  <c r="AJ325" i="76" s="1"/>
  <c r="AI194" i="76"/>
  <c r="AI325" i="76" s="1"/>
  <c r="S194" i="76"/>
  <c r="S325" i="76" s="1"/>
  <c r="EQ194" i="76"/>
  <c r="EQ325" i="76" s="1"/>
  <c r="CX194" i="76"/>
  <c r="CX325" i="76" s="1"/>
  <c r="AK194" i="76"/>
  <c r="AK325" i="76" s="1"/>
  <c r="BE175" i="76"/>
  <c r="BE306" i="76" s="1"/>
  <c r="CD175" i="76"/>
  <c r="CD306" i="76" s="1"/>
  <c r="EU175" i="76"/>
  <c r="EU306" i="76" s="1"/>
  <c r="AR175" i="76"/>
  <c r="AR306" i="76" s="1"/>
  <c r="DN198" i="76"/>
  <c r="DN329" i="76" s="1"/>
  <c r="CK198" i="76"/>
  <c r="CK329" i="76" s="1"/>
  <c r="EG198" i="76"/>
  <c r="EG329" i="76" s="1"/>
  <c r="DP169" i="76"/>
  <c r="DP300" i="76" s="1"/>
  <c r="FG169" i="76"/>
  <c r="FG300" i="76" s="1"/>
  <c r="BZ169" i="76"/>
  <c r="BZ300" i="76" s="1"/>
  <c r="EX194" i="76"/>
  <c r="EX325" i="76" s="1"/>
  <c r="FM194" i="76"/>
  <c r="FM325" i="76" s="1"/>
  <c r="BZ194" i="76"/>
  <c r="BZ325" i="76" s="1"/>
  <c r="BP194" i="76"/>
  <c r="BP325" i="76" s="1"/>
  <c r="BF194" i="76"/>
  <c r="BF325" i="76" s="1"/>
  <c r="EC194" i="76"/>
  <c r="EC325" i="76" s="1"/>
  <c r="CT194" i="76"/>
  <c r="CT325" i="76" s="1"/>
  <c r="CO194" i="76"/>
  <c r="CO325" i="76" s="1"/>
  <c r="EU194" i="76"/>
  <c r="EU325" i="76" s="1"/>
  <c r="DL194" i="76"/>
  <c r="DL325" i="76" s="1"/>
  <c r="DH194" i="76"/>
  <c r="DH325" i="76" s="1"/>
  <c r="BD194" i="76"/>
  <c r="BD325" i="76" s="1"/>
  <c r="BA194" i="76"/>
  <c r="BA325" i="76" s="1"/>
  <c r="AX194" i="76"/>
  <c r="AX325" i="76" s="1"/>
  <c r="DO194" i="76"/>
  <c r="DO325" i="76" s="1"/>
  <c r="CF194" i="76"/>
  <c r="CF325" i="76" s="1"/>
  <c r="FR194" i="76"/>
  <c r="FR325" i="76" s="1"/>
  <c r="DY194" i="76"/>
  <c r="DY325" i="76" s="1"/>
  <c r="CE194" i="76"/>
  <c r="CE325" i="76" s="1"/>
  <c r="AL194" i="76"/>
  <c r="AL325" i="76" s="1"/>
  <c r="FP194" i="76"/>
  <c r="FP325" i="76" s="1"/>
  <c r="FF194" i="76"/>
  <c r="FF325" i="76" s="1"/>
  <c r="Z194" i="76"/>
  <c r="Z325" i="76" s="1"/>
  <c r="D194" i="76"/>
  <c r="D325" i="76" s="1"/>
  <c r="FT194" i="76"/>
  <c r="FT325" i="76" s="1"/>
  <c r="ET194" i="76"/>
  <c r="ET325" i="76" s="1"/>
  <c r="DA194" i="76"/>
  <c r="DA325" i="76" s="1"/>
  <c r="BG194" i="76"/>
  <c r="BG325" i="76" s="1"/>
  <c r="EZ194" i="76"/>
  <c r="EZ325" i="76" s="1"/>
  <c r="DS175" i="76"/>
  <c r="DS306" i="76" s="1"/>
  <c r="FC175" i="76"/>
  <c r="FC306" i="76" s="1"/>
  <c r="D198" i="76"/>
  <c r="D329" i="76" s="1"/>
  <c r="Z198" i="76"/>
  <c r="Z329" i="76" s="1"/>
  <c r="W169" i="76"/>
  <c r="W300" i="76" s="1"/>
  <c r="DK169" i="76"/>
  <c r="DK300" i="76" s="1"/>
  <c r="FS169" i="76"/>
  <c r="FS300" i="76" s="1"/>
  <c r="EF194" i="76"/>
  <c r="EF325" i="76" s="1"/>
  <c r="CJ194" i="76"/>
  <c r="CJ325" i="76" s="1"/>
  <c r="O194" i="76"/>
  <c r="O325" i="76" s="1"/>
  <c r="EE194" i="76"/>
  <c r="EE325" i="76" s="1"/>
  <c r="CL194" i="76"/>
  <c r="CL325" i="76" s="1"/>
  <c r="FZ194" i="76"/>
  <c r="FZ325" i="76" s="1"/>
  <c r="FW194" i="76"/>
  <c r="FW325" i="76" s="1"/>
  <c r="FU194" i="76"/>
  <c r="FU325" i="76" s="1"/>
  <c r="CI194" i="76"/>
  <c r="CI325" i="76" s="1"/>
  <c r="T194" i="76"/>
  <c r="T325" i="76" s="1"/>
  <c r="EA194" i="76"/>
  <c r="EA325" i="76" s="1"/>
  <c r="CH194" i="76"/>
  <c r="CH325" i="76" s="1"/>
  <c r="AO194" i="76"/>
  <c r="J194" i="76"/>
  <c r="J325" i="76" s="1"/>
  <c r="EJ194" i="76"/>
  <c r="EJ325" i="76" s="1"/>
  <c r="FI194" i="76"/>
  <c r="FI325" i="76" s="1"/>
  <c r="BY194" i="76"/>
  <c r="BY325" i="76" s="1"/>
  <c r="AD194" i="76"/>
  <c r="AD325" i="76" s="1"/>
  <c r="EY194" i="76"/>
  <c r="EY325" i="76" s="1"/>
  <c r="AM194" i="76"/>
  <c r="AM325" i="76" s="1"/>
  <c r="EW194" i="76"/>
  <c r="EW325" i="76" s="1"/>
  <c r="DC194" i="76"/>
  <c r="DC325" i="76" s="1"/>
  <c r="BJ194" i="76"/>
  <c r="BJ325" i="76" s="1"/>
  <c r="H194" i="76"/>
  <c r="H325" i="76" s="1"/>
  <c r="DT194" i="76"/>
  <c r="DT325" i="76" s="1"/>
  <c r="AW175" i="76"/>
  <c r="AW306" i="76" s="1"/>
  <c r="BG198" i="76"/>
  <c r="BG329" i="76" s="1"/>
  <c r="S198" i="76"/>
  <c r="S329" i="76" s="1"/>
  <c r="DH198" i="76"/>
  <c r="DH329" i="76" s="1"/>
  <c r="DW169" i="76"/>
  <c r="DW300" i="76" s="1"/>
  <c r="EJ169" i="76"/>
  <c r="EJ300" i="76" s="1"/>
  <c r="AP169" i="76"/>
  <c r="AP300" i="76" s="1"/>
  <c r="AQ194" i="76"/>
  <c r="AQ325" i="76" s="1"/>
  <c r="FS194" i="76"/>
  <c r="FS325" i="76" s="1"/>
  <c r="DR194" i="76"/>
  <c r="DR325" i="76" s="1"/>
  <c r="AG194" i="76"/>
  <c r="AG325" i="76" s="1"/>
  <c r="DI194" i="76"/>
  <c r="DI325" i="76" s="1"/>
  <c r="G194" i="76"/>
  <c r="G325" i="76" s="1"/>
  <c r="BM194" i="76"/>
  <c r="BM325" i="76" s="1"/>
  <c r="J175" i="76"/>
  <c r="J306" i="76" s="1"/>
  <c r="BD175" i="76"/>
  <c r="BD306" i="76" s="1"/>
  <c r="FU175" i="76"/>
  <c r="FU306" i="76" s="1"/>
  <c r="CM198" i="76"/>
  <c r="CM329" i="76" s="1"/>
  <c r="AW198" i="76"/>
  <c r="AW329" i="76" s="1"/>
  <c r="EZ198" i="76"/>
  <c r="EZ329" i="76" s="1"/>
  <c r="CF169" i="76"/>
  <c r="CF300" i="76" s="1"/>
  <c r="N169" i="76"/>
  <c r="N300" i="76" s="1"/>
  <c r="EQ169" i="76"/>
  <c r="EQ300" i="76" s="1"/>
  <c r="BH169" i="76"/>
  <c r="BH300" i="76" s="1"/>
  <c r="CL169" i="76"/>
  <c r="CL300" i="76" s="1"/>
  <c r="FA169" i="76"/>
  <c r="FA300" i="76" s="1"/>
  <c r="FZ169" i="76"/>
  <c r="FZ300" i="76" s="1"/>
  <c r="AX169" i="76"/>
  <c r="AX300" i="76" s="1"/>
  <c r="I169" i="76"/>
  <c r="I300" i="76" s="1"/>
  <c r="AC169" i="76"/>
  <c r="AC300" i="76" s="1"/>
  <c r="AV169" i="76"/>
  <c r="AV300" i="76" s="1"/>
  <c r="EI169" i="76"/>
  <c r="EI300" i="76" s="1"/>
  <c r="DS169" i="76"/>
  <c r="DS300" i="76" s="1"/>
  <c r="S169" i="76"/>
  <c r="S300" i="76" s="1"/>
  <c r="AS169" i="76"/>
  <c r="AS300" i="76" s="1"/>
  <c r="EG169" i="76"/>
  <c r="EG300" i="76" s="1"/>
  <c r="DX169" i="76"/>
  <c r="DX300" i="76" s="1"/>
  <c r="FH169" i="76"/>
  <c r="FH300" i="76" s="1"/>
  <c r="GA169" i="76"/>
  <c r="GA300" i="76" s="1"/>
  <c r="DO169" i="76"/>
  <c r="DO300" i="76" s="1"/>
  <c r="DY169" i="76"/>
  <c r="DY300" i="76" s="1"/>
  <c r="DM169" i="76"/>
  <c r="DM300" i="76" s="1"/>
  <c r="DU169" i="76"/>
  <c r="DU300" i="76" s="1"/>
  <c r="FE169" i="76"/>
  <c r="FE300" i="76" s="1"/>
  <c r="DB169" i="76"/>
  <c r="DB300" i="76" s="1"/>
  <c r="FY169" i="76"/>
  <c r="FY300" i="76" s="1"/>
  <c r="CI169" i="76"/>
  <c r="CI300" i="76" s="1"/>
  <c r="FO169" i="76"/>
  <c r="FO300" i="76" s="1"/>
  <c r="GB169" i="76"/>
  <c r="GB300" i="76" s="1"/>
  <c r="BO169" i="76"/>
  <c r="BO300" i="76" s="1"/>
  <c r="EL169" i="76"/>
  <c r="EL300" i="76" s="1"/>
  <c r="CM169" i="76"/>
  <c r="CM300" i="76" s="1"/>
  <c r="BD169" i="76"/>
  <c r="BD300" i="76" s="1"/>
  <c r="EO169" i="76"/>
  <c r="EO300" i="76" s="1"/>
  <c r="FK169" i="76"/>
  <c r="FK300" i="76" s="1"/>
  <c r="EA169" i="76"/>
  <c r="EA300" i="76" s="1"/>
  <c r="EV169" i="76"/>
  <c r="EV300" i="76" s="1"/>
  <c r="CH169" i="76"/>
  <c r="CH300" i="76" s="1"/>
  <c r="AQ169" i="76"/>
  <c r="AQ300" i="76" s="1"/>
  <c r="FP169" i="76"/>
  <c r="FP300" i="76" s="1"/>
  <c r="FV169" i="76"/>
  <c r="FV300" i="76" s="1"/>
  <c r="E169" i="76"/>
  <c r="E300" i="76" s="1"/>
  <c r="ES169" i="76"/>
  <c r="ES300" i="76" s="1"/>
  <c r="AI169" i="76"/>
  <c r="AI300" i="76" s="1"/>
  <c r="FB169" i="76"/>
  <c r="FB300" i="76" s="1"/>
  <c r="DA169" i="76"/>
  <c r="DA300" i="76" s="1"/>
  <c r="DT169" i="76"/>
  <c r="DT300" i="76" s="1"/>
  <c r="BP169" i="76"/>
  <c r="BP300" i="76" s="1"/>
  <c r="AE169" i="76"/>
  <c r="AE300" i="76" s="1"/>
  <c r="R169" i="76"/>
  <c r="R300" i="76" s="1"/>
  <c r="AN169" i="76"/>
  <c r="AN300" i="76" s="1"/>
  <c r="EU169" i="76"/>
  <c r="EU300" i="76" s="1"/>
  <c r="DV169" i="76"/>
  <c r="DV300" i="76" s="1"/>
  <c r="FN169" i="76"/>
  <c r="FN300" i="76" s="1"/>
  <c r="CN169" i="76"/>
  <c r="CN300" i="76" s="1"/>
  <c r="CV169" i="76"/>
  <c r="CV300" i="76" s="1"/>
  <c r="AY169" i="76"/>
  <c r="AY300" i="76" s="1"/>
  <c r="T169" i="76"/>
  <c r="T300" i="76" s="1"/>
  <c r="L169" i="76"/>
  <c r="L300" i="76" s="1"/>
  <c r="P169" i="76"/>
  <c r="P300" i="76" s="1"/>
  <c r="BM169" i="76"/>
  <c r="BM300" i="76" s="1"/>
  <c r="M169" i="76"/>
  <c r="M300" i="76" s="1"/>
  <c r="V169" i="76"/>
  <c r="V300" i="76" s="1"/>
  <c r="FI169" i="76"/>
  <c r="FI300" i="76" s="1"/>
  <c r="CQ169" i="76"/>
  <c r="CQ300" i="76" s="1"/>
  <c r="BE169" i="76"/>
  <c r="BE300" i="76" s="1"/>
  <c r="FX169" i="76"/>
  <c r="FX300" i="76" s="1"/>
  <c r="G169" i="76"/>
  <c r="G300" i="76" s="1"/>
  <c r="J169" i="76"/>
  <c r="J300" i="76" s="1"/>
  <c r="DJ169" i="76"/>
  <c r="DJ300" i="76" s="1"/>
  <c r="AJ169" i="76"/>
  <c r="AJ300" i="76" s="1"/>
  <c r="CU169" i="76"/>
  <c r="CU300" i="76" s="1"/>
  <c r="FM169" i="76"/>
  <c r="FM300" i="76" s="1"/>
  <c r="X169" i="76"/>
  <c r="X300" i="76" s="1"/>
  <c r="DZ169" i="76"/>
  <c r="DZ300" i="76" s="1"/>
  <c r="EC169" i="76"/>
  <c r="EC300" i="76" s="1"/>
  <c r="AB169" i="76"/>
  <c r="AB300" i="76" s="1"/>
  <c r="BI169" i="76"/>
  <c r="BI300" i="76" s="1"/>
  <c r="DL169" i="76"/>
  <c r="DL300" i="76" s="1"/>
  <c r="AT169" i="76"/>
  <c r="AT300" i="76" s="1"/>
  <c r="EP169" i="76"/>
  <c r="EP300" i="76" s="1"/>
  <c r="BC169" i="76"/>
  <c r="BC300" i="76" s="1"/>
  <c r="CP169" i="76"/>
  <c r="CP300" i="76" s="1"/>
  <c r="EZ169" i="76"/>
  <c r="EZ300" i="76" s="1"/>
  <c r="EH169" i="76"/>
  <c r="EH300" i="76" s="1"/>
  <c r="AR169" i="76"/>
  <c r="AR300" i="76" s="1"/>
  <c r="Q169" i="76"/>
  <c r="Q300" i="76" s="1"/>
  <c r="EK169" i="76"/>
  <c r="EK300" i="76" s="1"/>
  <c r="ET169" i="76"/>
  <c r="ET300" i="76" s="1"/>
  <c r="AW169" i="76"/>
  <c r="AW300" i="76" s="1"/>
  <c r="DQ169" i="76"/>
  <c r="DQ300" i="76" s="1"/>
  <c r="CY169" i="76"/>
  <c r="CY300" i="76" s="1"/>
  <c r="DG169" i="76"/>
  <c r="DG300" i="76" s="1"/>
  <c r="Y169" i="76"/>
  <c r="Y300" i="76" s="1"/>
  <c r="AZ169" i="76"/>
  <c r="AZ300" i="76" s="1"/>
  <c r="FD169" i="76"/>
  <c r="FD300" i="76" s="1"/>
  <c r="EX169" i="76"/>
  <c r="EX300" i="76" s="1"/>
  <c r="BQ169" i="76"/>
  <c r="BQ300" i="76" s="1"/>
  <c r="CS169" i="76"/>
  <c r="CS300" i="76" s="1"/>
  <c r="AM169" i="76"/>
  <c r="AM300" i="76" s="1"/>
  <c r="FT169" i="76"/>
  <c r="FT300" i="76" s="1"/>
  <c r="BY169" i="76"/>
  <c r="BY300" i="76" s="1"/>
  <c r="CG169" i="76"/>
  <c r="CG300" i="76" s="1"/>
  <c r="DR169" i="76"/>
  <c r="DR300" i="76" s="1"/>
  <c r="AG169" i="76"/>
  <c r="AG300" i="76" s="1"/>
  <c r="DF169" i="76"/>
  <c r="DF300" i="76" s="1"/>
  <c r="BK169" i="76"/>
  <c r="BK300" i="76" s="1"/>
  <c r="CT169" i="76"/>
  <c r="CT300" i="76" s="1"/>
  <c r="D169" i="76"/>
  <c r="D300" i="76" s="1"/>
  <c r="AU169" i="76"/>
  <c r="AU300" i="76" s="1"/>
  <c r="AA169" i="76"/>
  <c r="AA300" i="76" s="1"/>
  <c r="EN169" i="76"/>
  <c r="EN300" i="76" s="1"/>
  <c r="CC169" i="76"/>
  <c r="CC300" i="76" s="1"/>
  <c r="BL169" i="76"/>
  <c r="BL300" i="76" s="1"/>
  <c r="CK169" i="76"/>
  <c r="CK300" i="76" s="1"/>
  <c r="CZ169" i="76"/>
  <c r="CZ300" i="76" s="1"/>
  <c r="O169" i="76"/>
  <c r="O300" i="76" s="1"/>
  <c r="CJ169" i="76"/>
  <c r="CJ300" i="76" s="1"/>
  <c r="CR169" i="76"/>
  <c r="CR300" i="76" s="1"/>
  <c r="U169" i="76"/>
  <c r="U300" i="76" s="1"/>
  <c r="F169" i="76"/>
  <c r="F300" i="76" s="1"/>
  <c r="EB169" i="76"/>
  <c r="EB300" i="76" s="1"/>
  <c r="K169" i="76"/>
  <c r="K300" i="76" s="1"/>
  <c r="AL169" i="76"/>
  <c r="AL300" i="76" s="1"/>
  <c r="DE169" i="76"/>
  <c r="DE300" i="76" s="1"/>
  <c r="FU169" i="76"/>
  <c r="FU300" i="76" s="1"/>
  <c r="DN169" i="76"/>
  <c r="DN300" i="76" s="1"/>
  <c r="CW169" i="76"/>
  <c r="CW300" i="76" s="1"/>
  <c r="FW169" i="76"/>
  <c r="FW300" i="76" s="1"/>
  <c r="AF169" i="76"/>
  <c r="AF300" i="76" s="1"/>
  <c r="EF169" i="76"/>
  <c r="EF300" i="76" s="1"/>
  <c r="FJ169" i="76"/>
  <c r="FJ300" i="76" s="1"/>
  <c r="FR169" i="76"/>
  <c r="FR300" i="76" s="1"/>
  <c r="FF169" i="76"/>
  <c r="FF300" i="76" s="1"/>
  <c r="DD169" i="76"/>
  <c r="DD300" i="76" s="1"/>
  <c r="EW169" i="76"/>
  <c r="EW300" i="76" s="1"/>
  <c r="ED169" i="76"/>
  <c r="ED300" i="76" s="1"/>
  <c r="CD169" i="76"/>
  <c r="CD300" i="76" s="1"/>
  <c r="EM169" i="76"/>
  <c r="EM300" i="76" s="1"/>
  <c r="DH169" i="76"/>
  <c r="DH300" i="76" s="1"/>
  <c r="BA169" i="76"/>
  <c r="BA300" i="76" s="1"/>
  <c r="BG169" i="76"/>
  <c r="BG300" i="76" s="1"/>
  <c r="EY169" i="76"/>
  <c r="EY300" i="76" s="1"/>
  <c r="FC169" i="76"/>
  <c r="FC300" i="76" s="1"/>
  <c r="AH169" i="76"/>
  <c r="AH300" i="76" s="1"/>
  <c r="CO169" i="76"/>
  <c r="CO300" i="76" s="1"/>
  <c r="FL169" i="76"/>
  <c r="FL300" i="76" s="1"/>
  <c r="CE169" i="76"/>
  <c r="CE300" i="76" s="1"/>
  <c r="ER169" i="76"/>
  <c r="ER300" i="76" s="1"/>
  <c r="Z169" i="76"/>
  <c r="Z300" i="76" s="1"/>
  <c r="BB169" i="76"/>
  <c r="BB300" i="76" s="1"/>
  <c r="BJ169" i="76"/>
  <c r="BJ300" i="76" s="1"/>
  <c r="CU194" i="76"/>
  <c r="CU325" i="76" s="1"/>
  <c r="CS194" i="76"/>
  <c r="CS325" i="76" s="1"/>
  <c r="CP194" i="76"/>
  <c r="CP325" i="76" s="1"/>
  <c r="CM194" i="76"/>
  <c r="CM325" i="76" s="1"/>
  <c r="W194" i="76"/>
  <c r="W325" i="76" s="1"/>
  <c r="AT194" i="76"/>
  <c r="AT325" i="76" s="1"/>
  <c r="FN194" i="76"/>
  <c r="FN325" i="76" s="1"/>
  <c r="DU194" i="76"/>
  <c r="DU325" i="76" s="1"/>
  <c r="EM194" i="76"/>
  <c r="EM325" i="76" s="1"/>
  <c r="AR194" i="76"/>
  <c r="AR325" i="76" s="1"/>
  <c r="CW194" i="76"/>
  <c r="CW325" i="76" s="1"/>
  <c r="FE194" i="76"/>
  <c r="FE325" i="76" s="1"/>
  <c r="DK194" i="76"/>
  <c r="DK325" i="76" s="1"/>
  <c r="M194" i="76"/>
  <c r="M325" i="76" s="1"/>
  <c r="BO194" i="76"/>
  <c r="BO325" i="76" s="1"/>
  <c r="ES194" i="76"/>
  <c r="ES325" i="76" s="1"/>
  <c r="CZ194" i="76"/>
  <c r="CZ325" i="76" s="1"/>
  <c r="DW194" i="76"/>
  <c r="DW325" i="76" s="1"/>
  <c r="BH194" i="76"/>
  <c r="BH325" i="76" s="1"/>
  <c r="ES175" i="76"/>
  <c r="ES306" i="76" s="1"/>
  <c r="FY175" i="76"/>
  <c r="FY306" i="76" s="1"/>
  <c r="FP198" i="76"/>
  <c r="FP329" i="76" s="1"/>
  <c r="EB198" i="76"/>
  <c r="EB329" i="76" s="1"/>
  <c r="CY198" i="76"/>
  <c r="CY329" i="76" s="1"/>
  <c r="DC169" i="76"/>
  <c r="DC300" i="76" s="1"/>
  <c r="DI169" i="76"/>
  <c r="DI300" i="76" s="1"/>
  <c r="CX169" i="76"/>
  <c r="CX300" i="76" s="1"/>
  <c r="CK194" i="76"/>
  <c r="CK325" i="76" s="1"/>
  <c r="FL194" i="76"/>
  <c r="FL325" i="76" s="1"/>
  <c r="DD194" i="76"/>
  <c r="DD325" i="76" s="1"/>
  <c r="FB194" i="76"/>
  <c r="FB325" i="76" s="1"/>
  <c r="DF194" i="76"/>
  <c r="DF325" i="76" s="1"/>
  <c r="EP194" i="76"/>
  <c r="EP325" i="76" s="1"/>
  <c r="FC194" i="76"/>
  <c r="FC325" i="76" s="1"/>
  <c r="CN194" i="76"/>
  <c r="CN325" i="76" s="1"/>
  <c r="BH175" i="76"/>
  <c r="BH306" i="76" s="1"/>
  <c r="BO175" i="76"/>
  <c r="BO306" i="76" s="1"/>
  <c r="BE194" i="76"/>
  <c r="BE325" i="76" s="1"/>
  <c r="BB194" i="76"/>
  <c r="BB325" i="76" s="1"/>
  <c r="AY194" i="76"/>
  <c r="AY325" i="76" s="1"/>
  <c r="AW194" i="76"/>
  <c r="AW325" i="76" s="1"/>
  <c r="AC194" i="76"/>
  <c r="AC325" i="76" s="1"/>
  <c r="FQ194" i="76"/>
  <c r="FQ325" i="76" s="1"/>
  <c r="DX194" i="76"/>
  <c r="DX325" i="76" s="1"/>
  <c r="CD194" i="76"/>
  <c r="CD325" i="76" s="1"/>
  <c r="CA194" i="76"/>
  <c r="CA325" i="76" s="1"/>
  <c r="L194" i="76"/>
  <c r="L325" i="76" s="1"/>
  <c r="FG194" i="76"/>
  <c r="FG325" i="76" s="1"/>
  <c r="DN194" i="76"/>
  <c r="DN325" i="76" s="1"/>
  <c r="Y194" i="76"/>
  <c r="Y325" i="76" s="1"/>
  <c r="FH194" i="76"/>
  <c r="FH325" i="76" s="1"/>
  <c r="EV194" i="76"/>
  <c r="EV325" i="76" s="1"/>
  <c r="DB194" i="76"/>
  <c r="DB325" i="76" s="1"/>
  <c r="BI194" i="76"/>
  <c r="BI325" i="76" s="1"/>
  <c r="CQ194" i="76"/>
  <c r="CQ325" i="76" s="1"/>
  <c r="AB194" i="76"/>
  <c r="AB325" i="76" s="1"/>
  <c r="AD175" i="76"/>
  <c r="AD306" i="76" s="1"/>
  <c r="FK175" i="76"/>
  <c r="FK306" i="76" s="1"/>
  <c r="AV198" i="76"/>
  <c r="AV329" i="76" s="1"/>
  <c r="AH198" i="76"/>
  <c r="AH329" i="76" s="1"/>
  <c r="GB198" i="76"/>
  <c r="GB329" i="76" s="1"/>
  <c r="AK169" i="76"/>
  <c r="AK300" i="76" s="1"/>
  <c r="CA169" i="76"/>
  <c r="CA300" i="76" s="1"/>
  <c r="H169" i="76"/>
  <c r="H300" i="76" s="1"/>
  <c r="G171" i="76"/>
  <c r="G302" i="76" s="1"/>
  <c r="DE171" i="76"/>
  <c r="DE302" i="76" s="1"/>
  <c r="FA171" i="76"/>
  <c r="FA302" i="76" s="1"/>
  <c r="D171" i="76"/>
  <c r="D302" i="76" s="1"/>
  <c r="GB171" i="76"/>
  <c r="GB302" i="76" s="1"/>
  <c r="FH171" i="76"/>
  <c r="FH302" i="76" s="1"/>
  <c r="EA171" i="76"/>
  <c r="EA302" i="76" s="1"/>
  <c r="V171" i="76"/>
  <c r="V302" i="76" s="1"/>
  <c r="DD171" i="76"/>
  <c r="DD302" i="76" s="1"/>
  <c r="W171" i="76"/>
  <c r="W302" i="76" s="1"/>
  <c r="FL171" i="76"/>
  <c r="FL302" i="76" s="1"/>
  <c r="ER171" i="76"/>
  <c r="ER302" i="76" s="1"/>
  <c r="X171" i="76"/>
  <c r="X302" i="76" s="1"/>
  <c r="U171" i="76"/>
  <c r="U302" i="76" s="1"/>
  <c r="BQ171" i="76"/>
  <c r="BQ302" i="76" s="1"/>
  <c r="CU171" i="76"/>
  <c r="CU302" i="76" s="1"/>
  <c r="EM171" i="76"/>
  <c r="EM302" i="76" s="1"/>
  <c r="J171" i="76"/>
  <c r="J302" i="76" s="1"/>
  <c r="EF171" i="76"/>
  <c r="EF302" i="76" s="1"/>
  <c r="FX171" i="76"/>
  <c r="FX302" i="76" s="1"/>
  <c r="FM171" i="76"/>
  <c r="FM302" i="76" s="1"/>
  <c r="FT171" i="76"/>
  <c r="FT302" i="76" s="1"/>
  <c r="CR171" i="76"/>
  <c r="CR302" i="76" s="1"/>
  <c r="EN171" i="76"/>
  <c r="EN302" i="76" s="1"/>
  <c r="EW171" i="76"/>
  <c r="EW302" i="76" s="1"/>
  <c r="CY171" i="76"/>
  <c r="CY302" i="76" s="1"/>
  <c r="DK171" i="76"/>
  <c r="DK302" i="76" s="1"/>
  <c r="AS171" i="76"/>
  <c r="AS302" i="76" s="1"/>
  <c r="F171" i="76"/>
  <c r="F302" i="76" s="1"/>
  <c r="CA171" i="76"/>
  <c r="CA302" i="76" s="1"/>
  <c r="AE171" i="76"/>
  <c r="AE302" i="76" s="1"/>
  <c r="CI171" i="76"/>
  <c r="CI302" i="76" s="1"/>
  <c r="DI171" i="76"/>
  <c r="DI302" i="76" s="1"/>
  <c r="H171" i="76"/>
  <c r="H302" i="76" s="1"/>
  <c r="BK171" i="76"/>
  <c r="BK302" i="76" s="1"/>
  <c r="DO171" i="76"/>
  <c r="DO302" i="76" s="1"/>
  <c r="AH171" i="76"/>
  <c r="AH302" i="76" s="1"/>
  <c r="BN171" i="76"/>
  <c r="BN302" i="76" s="1"/>
  <c r="AP171" i="76"/>
  <c r="AP302" i="76" s="1"/>
  <c r="EH171" i="76"/>
  <c r="EH302" i="76" s="1"/>
  <c r="AY171" i="76"/>
  <c r="AY302" i="76" s="1"/>
  <c r="BC171" i="76"/>
  <c r="BC302" i="76" s="1"/>
  <c r="BG171" i="76"/>
  <c r="BG302" i="76" s="1"/>
  <c r="CJ171" i="76"/>
  <c r="CJ302" i="76" s="1"/>
  <c r="DT171" i="76"/>
  <c r="DT302" i="76" s="1"/>
  <c r="M171" i="76"/>
  <c r="M302" i="76" s="1"/>
  <c r="AF171" i="76"/>
  <c r="AF302" i="76" s="1"/>
  <c r="Q171" i="76"/>
  <c r="Q302" i="76" s="1"/>
  <c r="DA171" i="76"/>
  <c r="DA302" i="76" s="1"/>
  <c r="AD171" i="76"/>
  <c r="AD302" i="76" s="1"/>
  <c r="FS171" i="76"/>
  <c r="FS302" i="76" s="1"/>
  <c r="EL171" i="76"/>
  <c r="EL302" i="76" s="1"/>
  <c r="DP171" i="76"/>
  <c r="DP302" i="76" s="1"/>
  <c r="FY171" i="76"/>
  <c r="FY302" i="76" s="1"/>
  <c r="O171" i="76"/>
  <c r="O302" i="76" s="1"/>
  <c r="FU171" i="76"/>
  <c r="FU302" i="76" s="1"/>
  <c r="BF171" i="76"/>
  <c r="BF302" i="76" s="1"/>
  <c r="AJ171" i="76"/>
  <c r="AJ302" i="76" s="1"/>
  <c r="CE171" i="76"/>
  <c r="CE302" i="76" s="1"/>
  <c r="EV171" i="76"/>
  <c r="EV302" i="76" s="1"/>
  <c r="FB171" i="76"/>
  <c r="FB302" i="76" s="1"/>
  <c r="DU171" i="76"/>
  <c r="DU302" i="76" s="1"/>
  <c r="FQ171" i="76"/>
  <c r="FQ302" i="76" s="1"/>
  <c r="ES171" i="76"/>
  <c r="ES302" i="76" s="1"/>
  <c r="DQ171" i="76"/>
  <c r="DQ302" i="76" s="1"/>
  <c r="FZ171" i="76"/>
  <c r="FZ302" i="76" s="1"/>
  <c r="DB171" i="76"/>
  <c r="DB302" i="76" s="1"/>
  <c r="BM171" i="76"/>
  <c r="BM302" i="76" s="1"/>
  <c r="AC171" i="76"/>
  <c r="AC302" i="76" s="1"/>
  <c r="CG171" i="76"/>
  <c r="CG302" i="76" s="1"/>
  <c r="EP171" i="76"/>
  <c r="EP302" i="76" s="1"/>
  <c r="DN171" i="76"/>
  <c r="DN302" i="76" s="1"/>
  <c r="BJ171" i="76"/>
  <c r="BJ302" i="76" s="1"/>
  <c r="DF171" i="76"/>
  <c r="DF302" i="76" s="1"/>
  <c r="CK171" i="76"/>
  <c r="CK302" i="76" s="1"/>
  <c r="EC171" i="76"/>
  <c r="EC302" i="76" s="1"/>
  <c r="DZ171" i="76"/>
  <c r="DZ302" i="76" s="1"/>
  <c r="K171" i="76"/>
  <c r="K302" i="76" s="1"/>
  <c r="FC171" i="76"/>
  <c r="FC302" i="76" s="1"/>
  <c r="DS171" i="76"/>
  <c r="DS302" i="76" s="1"/>
  <c r="BO171" i="76"/>
  <c r="BO302" i="76" s="1"/>
  <c r="CZ171" i="76"/>
  <c r="CZ302" i="76" s="1"/>
  <c r="FI171" i="76"/>
  <c r="FI302" i="76" s="1"/>
  <c r="EJ171" i="76"/>
  <c r="EJ302" i="76" s="1"/>
  <c r="EQ171" i="76"/>
  <c r="EQ302" i="76" s="1"/>
  <c r="FW171" i="76"/>
  <c r="FW302" i="76" s="1"/>
  <c r="FF171" i="76"/>
  <c r="FF302" i="76" s="1"/>
  <c r="ED171" i="76"/>
  <c r="ED302" i="76" s="1"/>
  <c r="N171" i="76"/>
  <c r="N302" i="76" s="1"/>
  <c r="CO171" i="76"/>
  <c r="CO302" i="76" s="1"/>
  <c r="BH171" i="76"/>
  <c r="BH302" i="76" s="1"/>
  <c r="CQ171" i="76"/>
  <c r="CQ302" i="76" s="1"/>
  <c r="AX171" i="76"/>
  <c r="AX302" i="76" s="1"/>
  <c r="BE171" i="76"/>
  <c r="BE302" i="76" s="1"/>
  <c r="AI171" i="76"/>
  <c r="AI302" i="76" s="1"/>
  <c r="AV171" i="76"/>
  <c r="AV302" i="76" s="1"/>
  <c r="CS171" i="76"/>
  <c r="CS302" i="76" s="1"/>
  <c r="GA171" i="76"/>
  <c r="GA302" i="76" s="1"/>
  <c r="AZ171" i="76"/>
  <c r="AZ302" i="76" s="1"/>
  <c r="AM171" i="76"/>
  <c r="AM302" i="76" s="1"/>
  <c r="E171" i="76"/>
  <c r="E302" i="76" s="1"/>
  <c r="EX171" i="76"/>
  <c r="EX302" i="76" s="1"/>
  <c r="CN171" i="76"/>
  <c r="CN302" i="76" s="1"/>
  <c r="EG171" i="76"/>
  <c r="EG302" i="76" s="1"/>
  <c r="S171" i="76"/>
  <c r="S302" i="76" s="1"/>
  <c r="CF171" i="76"/>
  <c r="CF302" i="76" s="1"/>
  <c r="DW171" i="76"/>
  <c r="DW302" i="76" s="1"/>
  <c r="CP171" i="76"/>
  <c r="CP302" i="76" s="1"/>
  <c r="CL171" i="76"/>
  <c r="CL302" i="76" s="1"/>
  <c r="BA171" i="76"/>
  <c r="BA302" i="76" s="1"/>
  <c r="CB171" i="76"/>
  <c r="CB302" i="76" s="1"/>
  <c r="AT171" i="76"/>
  <c r="AT302" i="76" s="1"/>
  <c r="DC171" i="76"/>
  <c r="DC302" i="76" s="1"/>
  <c r="EU171" i="76"/>
  <c r="EU302" i="76" s="1"/>
  <c r="BY171" i="76"/>
  <c r="BY302" i="76" s="1"/>
  <c r="AQ171" i="76"/>
  <c r="AQ302" i="76" s="1"/>
  <c r="FG171" i="76"/>
  <c r="FG302" i="76" s="1"/>
  <c r="CX171" i="76"/>
  <c r="CX302" i="76" s="1"/>
  <c r="FO171" i="76"/>
  <c r="FO302" i="76" s="1"/>
  <c r="EE171" i="76"/>
  <c r="EE302" i="76" s="1"/>
  <c r="FR171" i="76"/>
  <c r="FR302" i="76" s="1"/>
  <c r="EK171" i="76"/>
  <c r="EK302" i="76" s="1"/>
  <c r="Z171" i="76"/>
  <c r="Z302" i="76" s="1"/>
  <c r="BD171" i="76"/>
  <c r="BD302" i="76" s="1"/>
  <c r="DM171" i="76"/>
  <c r="DM302" i="76" s="1"/>
  <c r="I171" i="76"/>
  <c r="I302" i="76" s="1"/>
  <c r="DR171" i="76"/>
  <c r="DR302" i="76" s="1"/>
  <c r="CC171" i="76"/>
  <c r="CC302" i="76" s="1"/>
  <c r="EY171" i="76"/>
  <c r="EY302" i="76" s="1"/>
  <c r="FK171" i="76"/>
  <c r="FK302" i="76" s="1"/>
  <c r="R171" i="76"/>
  <c r="R302" i="76" s="1"/>
  <c r="AN171" i="76"/>
  <c r="AN302" i="76" s="1"/>
  <c r="DY171" i="76"/>
  <c r="DY302" i="76" s="1"/>
  <c r="CT171" i="76"/>
  <c r="CT302" i="76" s="1"/>
  <c r="BL171" i="76"/>
  <c r="BL302" i="76" s="1"/>
  <c r="AB171" i="76"/>
  <c r="AB302" i="76" s="1"/>
  <c r="AR171" i="76"/>
  <c r="AR302" i="76" s="1"/>
  <c r="P171" i="76"/>
  <c r="P302" i="76" s="1"/>
  <c r="CD171" i="76"/>
  <c r="CD302" i="76" s="1"/>
  <c r="BB171" i="76"/>
  <c r="BB302" i="76" s="1"/>
  <c r="FE171" i="76"/>
  <c r="FE302" i="76" s="1"/>
  <c r="DX171" i="76"/>
  <c r="DX302" i="76" s="1"/>
  <c r="DJ171" i="76"/>
  <c r="DJ302" i="76" s="1"/>
  <c r="ET171" i="76"/>
  <c r="ET302" i="76" s="1"/>
  <c r="AG171" i="76"/>
  <c r="AG302" i="76" s="1"/>
  <c r="DV171" i="76"/>
  <c r="DV302" i="76" s="1"/>
  <c r="EZ171" i="76"/>
  <c r="EZ302" i="76" s="1"/>
  <c r="Y171" i="76"/>
  <c r="Y302" i="76" s="1"/>
  <c r="AW171" i="76"/>
  <c r="AW302" i="76" s="1"/>
  <c r="CH171" i="76"/>
  <c r="CH302" i="76" s="1"/>
  <c r="FH208" i="76"/>
  <c r="FH339" i="76" s="1"/>
  <c r="S208" i="76"/>
  <c r="S339" i="76" s="1"/>
  <c r="DI208" i="76"/>
  <c r="DI339" i="76" s="1"/>
  <c r="AN208" i="76"/>
  <c r="AN339" i="76" s="1"/>
  <c r="ET208" i="76"/>
  <c r="ET339" i="76" s="1"/>
  <c r="BY208" i="76"/>
  <c r="BY339" i="76" s="1"/>
  <c r="EJ208" i="76"/>
  <c r="EJ339" i="76" s="1"/>
  <c r="DR208" i="76"/>
  <c r="DR339" i="76" s="1"/>
  <c r="AO208" i="76"/>
  <c r="EU208" i="76"/>
  <c r="EU339" i="76" s="1"/>
  <c r="BZ208" i="76"/>
  <c r="BZ339" i="76" s="1"/>
  <c r="E208" i="76"/>
  <c r="E339" i="76" s="1"/>
  <c r="EA208" i="76"/>
  <c r="EA339" i="76" s="1"/>
  <c r="AX208" i="76"/>
  <c r="AX339" i="76" s="1"/>
  <c r="EV208" i="76"/>
  <c r="EV339" i="76" s="1"/>
  <c r="CA208" i="76"/>
  <c r="CA339" i="76" s="1"/>
  <c r="F208" i="76"/>
  <c r="F339" i="76" s="1"/>
  <c r="AR208" i="76"/>
  <c r="AR339" i="76" s="1"/>
  <c r="AA208" i="76"/>
  <c r="AA339" i="76" s="1"/>
  <c r="DQ208" i="76"/>
  <c r="DQ339" i="76" s="1"/>
  <c r="AV208" i="76"/>
  <c r="AV339" i="76" s="1"/>
  <c r="FB208" i="76"/>
  <c r="FB339" i="76" s="1"/>
  <c r="CG208" i="76"/>
  <c r="CG339" i="76" s="1"/>
  <c r="T208" i="76"/>
  <c r="T339" i="76" s="1"/>
  <c r="DZ208" i="76"/>
  <c r="DZ339" i="76" s="1"/>
  <c r="AW208" i="76"/>
  <c r="AW339" i="76" s="1"/>
  <c r="FC208" i="76"/>
  <c r="FC339" i="76" s="1"/>
  <c r="CH208" i="76"/>
  <c r="CH339" i="76" s="1"/>
  <c r="M208" i="76"/>
  <c r="M339" i="76" s="1"/>
  <c r="EI208" i="76"/>
  <c r="EI339" i="76" s="1"/>
  <c r="BF208" i="76"/>
  <c r="BF339" i="76" s="1"/>
  <c r="FD208" i="76"/>
  <c r="FD339" i="76" s="1"/>
  <c r="CI208" i="76"/>
  <c r="CI339" i="76" s="1"/>
  <c r="N208" i="76"/>
  <c r="N339" i="76" s="1"/>
  <c r="FX208" i="76"/>
  <c r="FX339" i="76" s="1"/>
  <c r="BO208" i="76"/>
  <c r="BO339" i="76" s="1"/>
  <c r="FE208" i="76"/>
  <c r="FE339" i="76" s="1"/>
  <c r="CJ208" i="76"/>
  <c r="CJ339" i="76" s="1"/>
  <c r="O208" i="76"/>
  <c r="O339" i="76" s="1"/>
  <c r="DU208" i="76"/>
  <c r="DU339" i="76" s="1"/>
  <c r="CF208" i="76"/>
  <c r="CF339" i="76" s="1"/>
  <c r="EH208" i="76"/>
  <c r="EH339" i="76" s="1"/>
  <c r="BE208" i="76"/>
  <c r="BE339" i="76" s="1"/>
  <c r="FK208" i="76"/>
  <c r="FK339" i="76" s="1"/>
  <c r="CP208" i="76"/>
  <c r="CP339" i="76" s="1"/>
  <c r="U208" i="76"/>
  <c r="U339" i="76" s="1"/>
  <c r="FW208" i="76"/>
  <c r="FW339" i="76" s="1"/>
  <c r="CT208" i="76"/>
  <c r="CT339" i="76" s="1"/>
  <c r="Q208" i="76"/>
  <c r="Q339" i="76" s="1"/>
  <c r="DW208" i="76"/>
  <c r="DW339" i="76" s="1"/>
  <c r="BB208" i="76"/>
  <c r="BB339" i="76" s="1"/>
  <c r="EB208" i="76"/>
  <c r="EB339" i="76" s="1"/>
  <c r="DC208" i="76"/>
  <c r="DC339" i="76" s="1"/>
  <c r="Z208" i="76"/>
  <c r="Z339" i="76" s="1"/>
  <c r="DX208" i="76"/>
  <c r="DX339" i="76" s="1"/>
  <c r="BC208" i="76"/>
  <c r="BC339" i="76" s="1"/>
  <c r="FI208" i="76"/>
  <c r="FI339" i="76" s="1"/>
  <c r="DD208" i="76"/>
  <c r="DD339" i="76" s="1"/>
  <c r="AI208" i="76"/>
  <c r="AI339" i="76" s="1"/>
  <c r="DY208" i="76"/>
  <c r="DY339" i="76" s="1"/>
  <c r="BD208" i="76"/>
  <c r="BD339" i="76" s="1"/>
  <c r="FJ208" i="76"/>
  <c r="FJ339" i="76" s="1"/>
  <c r="CO208" i="76"/>
  <c r="CO339" i="76" s="1"/>
  <c r="L208" i="76"/>
  <c r="L339" i="76" s="1"/>
  <c r="DB208" i="76"/>
  <c r="DB339" i="76" s="1"/>
  <c r="Y208" i="76"/>
  <c r="Y339" i="76" s="1"/>
  <c r="EE208" i="76"/>
  <c r="EE339" i="76" s="1"/>
  <c r="BJ208" i="76"/>
  <c r="BJ339" i="76" s="1"/>
  <c r="EQ208" i="76"/>
  <c r="EQ339" i="76" s="1"/>
  <c r="BN208" i="76"/>
  <c r="BN339" i="76" s="1"/>
  <c r="FL208" i="76"/>
  <c r="FL339" i="76" s="1"/>
  <c r="CQ208" i="76"/>
  <c r="CQ339" i="76" s="1"/>
  <c r="V208" i="76"/>
  <c r="V339" i="76" s="1"/>
  <c r="BH208" i="76"/>
  <c r="BH339" i="76" s="1"/>
  <c r="FM208" i="76"/>
  <c r="FM339" i="76" s="1"/>
  <c r="CR208" i="76"/>
  <c r="CR339" i="76" s="1"/>
  <c r="W208" i="76"/>
  <c r="W339" i="76" s="1"/>
  <c r="EC208" i="76"/>
  <c r="EC339" i="76" s="1"/>
  <c r="AJ208" i="76"/>
  <c r="AJ339" i="76" s="1"/>
  <c r="FV208" i="76"/>
  <c r="FV339" i="76" s="1"/>
  <c r="CS208" i="76"/>
  <c r="CS339" i="76" s="1"/>
  <c r="X208" i="76"/>
  <c r="X339" i="76" s="1"/>
  <c r="ED208" i="76"/>
  <c r="ED339" i="76" s="1"/>
  <c r="BI208" i="76"/>
  <c r="BI339" i="76" s="1"/>
  <c r="EY208" i="76"/>
  <c r="EY339" i="76" s="1"/>
  <c r="BV339" i="76"/>
  <c r="FT208" i="76"/>
  <c r="FT339" i="76" s="1"/>
  <c r="CY208" i="76"/>
  <c r="CY339" i="76" s="1"/>
  <c r="AD208" i="76"/>
  <c r="AD339" i="76" s="1"/>
  <c r="DK208" i="76"/>
  <c r="DK339" i="76" s="1"/>
  <c r="AH208" i="76"/>
  <c r="AH339" i="76" s="1"/>
  <c r="EF208" i="76"/>
  <c r="EF339" i="76" s="1"/>
  <c r="BK208" i="76"/>
  <c r="BK339" i="76" s="1"/>
  <c r="FQ208" i="76"/>
  <c r="FQ339" i="76" s="1"/>
  <c r="FP208" i="76"/>
  <c r="FP339" i="76" s="1"/>
  <c r="AQ208" i="76"/>
  <c r="AQ339" i="76" s="1"/>
  <c r="EG208" i="76"/>
  <c r="EG339" i="76" s="1"/>
  <c r="BL208" i="76"/>
  <c r="BL339" i="76" s="1"/>
  <c r="FR208" i="76"/>
  <c r="FR339" i="76" s="1"/>
  <c r="CW208" i="76"/>
  <c r="CW339" i="76" s="1"/>
  <c r="ER208" i="76"/>
  <c r="ER339" i="76" s="1"/>
  <c r="EP208" i="76"/>
  <c r="EP339" i="76" s="1"/>
  <c r="BM208" i="76"/>
  <c r="BM339" i="76" s="1"/>
  <c r="FS208" i="76"/>
  <c r="FS339" i="76" s="1"/>
  <c r="CX208" i="76"/>
  <c r="CX339" i="76" s="1"/>
  <c r="AC208" i="76"/>
  <c r="AC339" i="76" s="1"/>
  <c r="DS208" i="76"/>
  <c r="DS339" i="76" s="1"/>
  <c r="AP208" i="76"/>
  <c r="AP339" i="76" s="1"/>
  <c r="EN208" i="76"/>
  <c r="EN339" i="76" s="1"/>
  <c r="FY208" i="76"/>
  <c r="FY339" i="76" s="1"/>
  <c r="DT208" i="76"/>
  <c r="DT339" i="76" s="1"/>
  <c r="CE208" i="76"/>
  <c r="CE339" i="76" s="1"/>
  <c r="FU208" i="76"/>
  <c r="FU339" i="76" s="1"/>
  <c r="CZ208" i="76"/>
  <c r="CZ339" i="76" s="1"/>
  <c r="AE208" i="76"/>
  <c r="AE339" i="76" s="1"/>
  <c r="EK208" i="76"/>
  <c r="EK339" i="76" s="1"/>
  <c r="CV208" i="76"/>
  <c r="CV339" i="76" s="1"/>
  <c r="K208" i="76"/>
  <c r="K339" i="76" s="1"/>
  <c r="DA208" i="76"/>
  <c r="DA339" i="76" s="1"/>
  <c r="AF208" i="76"/>
  <c r="AF339" i="76" s="1"/>
  <c r="EL208" i="76"/>
  <c r="EL339" i="76" s="1"/>
  <c r="BQ208" i="76"/>
  <c r="BQ339" i="76" s="1"/>
  <c r="BX339" i="76"/>
  <c r="DJ208" i="76"/>
  <c r="DJ339" i="76" s="1"/>
  <c r="AG208" i="76"/>
  <c r="AG339" i="76" s="1"/>
  <c r="EM208" i="76"/>
  <c r="EM339" i="76" s="1"/>
  <c r="D208" i="76"/>
  <c r="D339" i="76" s="1"/>
  <c r="CM208" i="76"/>
  <c r="CM339" i="76" s="1"/>
  <c r="J208" i="76"/>
  <c r="J339" i="76" s="1"/>
  <c r="DH208" i="76"/>
  <c r="DH339" i="76" s="1"/>
  <c r="AM208" i="76"/>
  <c r="AM339" i="76" s="1"/>
  <c r="ES208" i="76"/>
  <c r="ES339" i="76" s="1"/>
  <c r="AY208" i="76"/>
  <c r="AY339" i="76" s="1"/>
  <c r="DE208" i="76"/>
  <c r="DE339" i="76" s="1"/>
  <c r="GA208" i="76"/>
  <c r="GA339" i="76" s="1"/>
  <c r="CD208" i="76"/>
  <c r="CD339" i="76" s="1"/>
  <c r="DL208" i="76"/>
  <c r="DL339" i="76" s="1"/>
  <c r="G208" i="76"/>
  <c r="G339" i="76" s="1"/>
  <c r="EO208" i="76"/>
  <c r="EO339" i="76" s="1"/>
  <c r="AB208" i="76"/>
  <c r="AB339" i="76" s="1"/>
  <c r="DF208" i="76"/>
  <c r="DF339" i="76" s="1"/>
  <c r="GB208" i="76"/>
  <c r="GB339" i="76" s="1"/>
  <c r="BG208" i="76"/>
  <c r="BG339" i="76" s="1"/>
  <c r="DM208" i="76"/>
  <c r="DM339" i="76" s="1"/>
  <c r="CC208" i="76"/>
  <c r="CC339" i="76" s="1"/>
  <c r="FO208" i="76"/>
  <c r="FO339" i="76" s="1"/>
  <c r="AT208" i="76"/>
  <c r="AT339" i="76" s="1"/>
  <c r="DP208" i="76"/>
  <c r="DP339" i="76" s="1"/>
  <c r="FN208" i="76"/>
  <c r="FN339" i="76" s="1"/>
  <c r="BA208" i="76"/>
  <c r="BA339" i="76" s="1"/>
  <c r="EX208" i="76"/>
  <c r="EX339" i="76" s="1"/>
  <c r="AK208" i="76"/>
  <c r="AK339" i="76" s="1"/>
  <c r="DG208" i="76"/>
  <c r="DG339" i="76" s="1"/>
  <c r="EW208" i="76"/>
  <c r="EW339" i="76" s="1"/>
  <c r="H208" i="76"/>
  <c r="H339" i="76" s="1"/>
  <c r="CL208" i="76"/>
  <c r="CL339" i="76" s="1"/>
  <c r="BP208" i="76"/>
  <c r="BP339" i="76" s="1"/>
  <c r="AU208" i="76"/>
  <c r="AU339" i="76" s="1"/>
  <c r="CK208" i="76"/>
  <c r="CK339" i="76" s="1"/>
  <c r="AZ208" i="76"/>
  <c r="AZ339" i="76" s="1"/>
  <c r="FZ208" i="76"/>
  <c r="FZ339" i="76" s="1"/>
  <c r="FG208" i="76"/>
  <c r="FG339" i="76" s="1"/>
  <c r="AL208" i="76"/>
  <c r="AL339" i="76" s="1"/>
  <c r="CB208" i="76"/>
  <c r="CB339" i="76" s="1"/>
  <c r="FV218" i="76"/>
  <c r="FV349" i="76" s="1"/>
  <c r="EX218" i="76"/>
  <c r="EX349" i="76" s="1"/>
  <c r="DX218" i="76"/>
  <c r="DX349" i="76" s="1"/>
  <c r="DQ218" i="76"/>
  <c r="DQ349" i="76" s="1"/>
  <c r="FZ218" i="76"/>
  <c r="FZ349" i="76" s="1"/>
  <c r="DT218" i="76"/>
  <c r="DT349" i="76" s="1"/>
  <c r="S218" i="76"/>
  <c r="S349" i="76" s="1"/>
  <c r="FQ218" i="76"/>
  <c r="FQ349" i="76" s="1"/>
  <c r="ES218" i="76"/>
  <c r="ES349" i="76" s="1"/>
  <c r="Q218" i="76"/>
  <c r="Q349" i="76" s="1"/>
  <c r="BZ218" i="76"/>
  <c r="BZ349" i="76" s="1"/>
  <c r="DS218" i="76"/>
  <c r="DS349" i="76" s="1"/>
  <c r="CO218" i="76"/>
  <c r="CO349" i="76" s="1"/>
  <c r="BN218" i="76"/>
  <c r="BN349" i="76" s="1"/>
  <c r="AJ218" i="76"/>
  <c r="AJ349" i="76" s="1"/>
  <c r="CA218" i="76"/>
  <c r="CA349" i="76" s="1"/>
  <c r="F218" i="76"/>
  <c r="F349" i="76" s="1"/>
  <c r="H218" i="76"/>
  <c r="H349" i="76" s="1"/>
  <c r="FH218" i="76"/>
  <c r="FH349" i="76" s="1"/>
  <c r="EJ218" i="76"/>
  <c r="EJ349" i="76" s="1"/>
  <c r="DY218" i="76"/>
  <c r="DY349" i="76" s="1"/>
  <c r="G218" i="76"/>
  <c r="G349" i="76" s="1"/>
  <c r="BH218" i="76"/>
  <c r="BH349" i="76" s="1"/>
  <c r="CE218" i="76"/>
  <c r="CE349" i="76" s="1"/>
  <c r="BA218" i="76"/>
  <c r="BA349" i="76" s="1"/>
  <c r="Z218" i="76"/>
  <c r="Z349" i="76" s="1"/>
  <c r="BE218" i="76"/>
  <c r="BE349" i="76" s="1"/>
  <c r="DN218" i="76"/>
  <c r="DN349" i="76" s="1"/>
  <c r="EF218" i="76"/>
  <c r="EF349" i="76" s="1"/>
  <c r="DC218" i="76"/>
  <c r="DC349" i="76" s="1"/>
  <c r="BY218" i="76"/>
  <c r="BY349" i="76" s="1"/>
  <c r="AX218" i="76"/>
  <c r="AX349" i="76" s="1"/>
  <c r="CI218" i="76"/>
  <c r="CI349" i="76" s="1"/>
  <c r="N218" i="76"/>
  <c r="N349" i="76" s="1"/>
  <c r="T218" i="76"/>
  <c r="T349" i="76" s="1"/>
  <c r="FS218" i="76"/>
  <c r="FS349" i="76" s="1"/>
  <c r="EU218" i="76"/>
  <c r="EU349" i="76" s="1"/>
  <c r="EG218" i="76"/>
  <c r="EG349" i="76" s="1"/>
  <c r="O218" i="76"/>
  <c r="O349" i="76" s="1"/>
  <c r="FC218" i="76"/>
  <c r="FC349" i="76" s="1"/>
  <c r="CR218" i="76"/>
  <c r="CR349" i="76" s="1"/>
  <c r="BO218" i="76"/>
  <c r="BO349" i="76" s="1"/>
  <c r="AK218" i="76"/>
  <c r="AK349" i="76" s="1"/>
  <c r="BM218" i="76"/>
  <c r="BM349" i="76" s="1"/>
  <c r="DV218" i="76"/>
  <c r="DV349" i="76" s="1"/>
  <c r="AI218" i="76"/>
  <c r="AI349" i="76" s="1"/>
  <c r="AF218" i="76"/>
  <c r="AF349" i="76" s="1"/>
  <c r="GB218" i="76"/>
  <c r="GB349" i="76" s="1"/>
  <c r="FD218" i="76"/>
  <c r="FD349" i="76" s="1"/>
  <c r="Y218" i="76"/>
  <c r="Y349" i="76" s="1"/>
  <c r="CH218" i="76"/>
  <c r="CH349" i="76" s="1"/>
  <c r="CF218" i="76"/>
  <c r="CF349" i="76" s="1"/>
  <c r="BD218" i="76"/>
  <c r="BD349" i="76" s="1"/>
  <c r="AA218" i="76"/>
  <c r="AA349" i="76" s="1"/>
  <c r="FU218" i="76"/>
  <c r="FU349" i="76" s="1"/>
  <c r="BC218" i="76"/>
  <c r="BC349" i="76" s="1"/>
  <c r="CU218" i="76"/>
  <c r="CU349" i="76" s="1"/>
  <c r="EZ218" i="76"/>
  <c r="EZ349" i="76" s="1"/>
  <c r="EA218" i="76"/>
  <c r="EA349" i="76" s="1"/>
  <c r="CW218" i="76"/>
  <c r="CW349" i="76" s="1"/>
  <c r="DA218" i="76"/>
  <c r="DA349" i="76" s="1"/>
  <c r="FJ218" i="76"/>
  <c r="FJ349" i="76" s="1"/>
  <c r="EH218" i="76"/>
  <c r="EH349" i="76" s="1"/>
  <c r="AR218" i="76"/>
  <c r="AR349" i="76" s="1"/>
  <c r="P218" i="76"/>
  <c r="P349" i="76" s="1"/>
  <c r="FO218" i="76"/>
  <c r="FO349" i="76" s="1"/>
  <c r="AG218" i="76"/>
  <c r="AG349" i="76" s="1"/>
  <c r="CP218" i="76"/>
  <c r="CP349" i="76" s="1"/>
  <c r="J218" i="76"/>
  <c r="J349" i="76" s="1"/>
  <c r="FI218" i="76"/>
  <c r="FI349" i="76" s="1"/>
  <c r="EK218" i="76"/>
  <c r="EK349" i="76" s="1"/>
  <c r="DJ218" i="76"/>
  <c r="DJ349" i="76" s="1"/>
  <c r="DW218" i="76"/>
  <c r="DW349" i="76" s="1"/>
  <c r="BB218" i="76"/>
  <c r="BB349" i="76" s="1"/>
  <c r="AH218" i="76"/>
  <c r="AH349" i="76" s="1"/>
  <c r="D218" i="76"/>
  <c r="D349" i="76" s="1"/>
  <c r="FF218" i="76"/>
  <c r="FF349" i="76" s="1"/>
  <c r="EO218" i="76"/>
  <c r="EO349" i="76" s="1"/>
  <c r="W218" i="76"/>
  <c r="W349" i="76" s="1"/>
  <c r="DD218" i="76"/>
  <c r="DD349" i="76" s="1"/>
  <c r="CB218" i="76"/>
  <c r="CB349" i="76" s="1"/>
  <c r="AY218" i="76"/>
  <c r="AY349" i="76" s="1"/>
  <c r="ED218" i="76"/>
  <c r="ED349" i="76" s="1"/>
  <c r="DH218" i="76"/>
  <c r="DH349" i="76" s="1"/>
  <c r="FT218" i="76"/>
  <c r="FT349" i="76" s="1"/>
  <c r="EV218" i="76"/>
  <c r="EV349" i="76" s="1"/>
  <c r="DU218" i="76"/>
  <c r="DU349" i="76" s="1"/>
  <c r="EE218" i="76"/>
  <c r="EE349" i="76" s="1"/>
  <c r="BJ218" i="76"/>
  <c r="BJ349" i="76" s="1"/>
  <c r="EQ218" i="76"/>
  <c r="EQ349" i="76" s="1"/>
  <c r="DP218" i="76"/>
  <c r="DP349" i="76" s="1"/>
  <c r="CM218" i="76"/>
  <c r="CM349" i="76" s="1"/>
  <c r="BI218" i="76"/>
  <c r="BI349" i="76" s="1"/>
  <c r="CQ218" i="76"/>
  <c r="CQ349" i="76" s="1"/>
  <c r="V218" i="76"/>
  <c r="V349" i="76" s="1"/>
  <c r="FK218" i="76"/>
  <c r="FK349" i="76" s="1"/>
  <c r="EM218" i="76"/>
  <c r="EM349" i="76" s="1"/>
  <c r="DK218" i="76"/>
  <c r="DK349" i="76" s="1"/>
  <c r="DI218" i="76"/>
  <c r="DI349" i="76" s="1"/>
  <c r="FR218" i="76"/>
  <c r="FR349" i="76" s="1"/>
  <c r="AV218" i="76"/>
  <c r="AV349" i="76" s="1"/>
  <c r="BF218" i="76"/>
  <c r="BF349" i="76" s="1"/>
  <c r="AB218" i="76"/>
  <c r="AB349" i="76" s="1"/>
  <c r="FY218" i="76"/>
  <c r="FY349" i="76" s="1"/>
  <c r="AO218" i="76"/>
  <c r="CX218" i="76"/>
  <c r="CX349" i="76" s="1"/>
  <c r="FA218" i="76"/>
  <c r="FA349" i="76" s="1"/>
  <c r="EB218" i="76"/>
  <c r="EB349" i="76" s="1"/>
  <c r="CZ218" i="76"/>
  <c r="CZ349" i="76" s="1"/>
  <c r="CY218" i="76"/>
  <c r="CY349" i="76" s="1"/>
  <c r="AD218" i="76"/>
  <c r="AD349" i="76" s="1"/>
  <c r="CT218" i="76"/>
  <c r="CT349" i="76" s="1"/>
  <c r="BP218" i="76"/>
  <c r="BP349" i="76" s="1"/>
  <c r="AN218" i="76"/>
  <c r="AN349" i="76" s="1"/>
  <c r="K218" i="76"/>
  <c r="K349" i="76" s="1"/>
  <c r="BK218" i="76"/>
  <c r="BK349" i="76" s="1"/>
  <c r="FN218" i="76"/>
  <c r="FN349" i="76" s="1"/>
  <c r="DR218" i="76"/>
  <c r="DR349" i="76" s="1"/>
  <c r="CN218" i="76"/>
  <c r="CN349" i="76" s="1"/>
  <c r="BL218" i="76"/>
  <c r="BL349" i="76" s="1"/>
  <c r="CC218" i="76"/>
  <c r="CC349" i="76" s="1"/>
  <c r="EL218" i="76"/>
  <c r="EL349" i="76" s="1"/>
  <c r="U218" i="76"/>
  <c r="U349" i="76" s="1"/>
  <c r="E218" i="76"/>
  <c r="E349" i="76" s="1"/>
  <c r="FG218" i="76"/>
  <c r="FG349" i="76" s="1"/>
  <c r="EI218" i="76"/>
  <c r="EI349" i="76" s="1"/>
  <c r="I218" i="76"/>
  <c r="I349" i="76" s="1"/>
  <c r="DE218" i="76"/>
  <c r="DE349" i="76" s="1"/>
  <c r="CD218" i="76"/>
  <c r="CD349" i="76" s="1"/>
  <c r="AZ218" i="76"/>
  <c r="AZ349" i="76" s="1"/>
  <c r="X218" i="76"/>
  <c r="X349" i="76" s="1"/>
  <c r="EW218" i="76"/>
  <c r="EW349" i="76" s="1"/>
  <c r="AP218" i="76"/>
  <c r="AP349" i="76" s="1"/>
  <c r="FL218" i="76"/>
  <c r="FL349" i="76" s="1"/>
  <c r="DG218" i="76"/>
  <c r="DG349" i="76" s="1"/>
  <c r="GA218" i="76"/>
  <c r="GA349" i="76" s="1"/>
  <c r="AS218" i="76"/>
  <c r="AS349" i="76" s="1"/>
  <c r="AE218" i="76"/>
  <c r="AE349" i="76" s="1"/>
  <c r="L218" i="76"/>
  <c r="L349" i="76" s="1"/>
  <c r="EN218" i="76"/>
  <c r="EN349" i="76" s="1"/>
  <c r="AL218" i="76"/>
  <c r="AL349" i="76" s="1"/>
  <c r="FE218" i="76"/>
  <c r="FE349" i="76" s="1"/>
  <c r="EC218" i="76"/>
  <c r="EC349" i="76" s="1"/>
  <c r="ET218" i="76"/>
  <c r="ET349" i="76" s="1"/>
  <c r="CV218" i="76"/>
  <c r="CV349" i="76" s="1"/>
  <c r="AQ218" i="76"/>
  <c r="AQ349" i="76" s="1"/>
  <c r="FX218" i="76"/>
  <c r="FX349" i="76" s="1"/>
  <c r="CS218" i="76"/>
  <c r="CS349" i="76" s="1"/>
  <c r="R218" i="76"/>
  <c r="R349" i="76" s="1"/>
  <c r="ER218" i="76"/>
  <c r="ER349" i="76" s="1"/>
  <c r="AW218" i="76"/>
  <c r="AW349" i="76" s="1"/>
  <c r="DL218" i="76"/>
  <c r="DL349" i="76" s="1"/>
  <c r="BG218" i="76"/>
  <c r="BG349" i="76" s="1"/>
  <c r="AM218" i="76"/>
  <c r="AM349" i="76" s="1"/>
  <c r="DB218" i="76"/>
  <c r="DB349" i="76" s="1"/>
  <c r="FW218" i="76"/>
  <c r="FW349" i="76" s="1"/>
  <c r="DO218" i="76"/>
  <c r="DO349" i="76" s="1"/>
  <c r="M218" i="76"/>
  <c r="M349" i="76" s="1"/>
  <c r="EP218" i="76"/>
  <c r="EP349" i="76" s="1"/>
  <c r="FB218" i="76"/>
  <c r="FB349" i="76" s="1"/>
  <c r="FP218" i="76"/>
  <c r="FP349" i="76" s="1"/>
  <c r="BQ218" i="76"/>
  <c r="BQ349" i="76" s="1"/>
  <c r="DF218" i="76"/>
  <c r="DF349" i="76" s="1"/>
  <c r="CJ218" i="76"/>
  <c r="CJ349" i="76" s="1"/>
  <c r="AC218" i="76"/>
  <c r="AC349" i="76" s="1"/>
  <c r="EA201" i="76"/>
  <c r="EA332" i="76" s="1"/>
  <c r="U201" i="76"/>
  <c r="U332" i="76" s="1"/>
  <c r="CP201" i="76"/>
  <c r="CP332" i="76" s="1"/>
  <c r="FK201" i="76"/>
  <c r="FK332" i="76" s="1"/>
  <c r="BF201" i="76"/>
  <c r="BF332" i="76" s="1"/>
  <c r="R201" i="76"/>
  <c r="R332" i="76" s="1"/>
  <c r="FG201" i="76"/>
  <c r="FG332" i="76" s="1"/>
  <c r="BA201" i="76"/>
  <c r="BA332" i="76" s="1"/>
  <c r="DV201" i="76"/>
  <c r="DV332" i="76" s="1"/>
  <c r="Q201" i="76"/>
  <c r="Q332" i="76" s="1"/>
  <c r="AF201" i="76"/>
  <c r="AF332" i="76" s="1"/>
  <c r="EP201" i="76"/>
  <c r="EP332" i="76" s="1"/>
  <c r="T201" i="76"/>
  <c r="T332" i="76" s="1"/>
  <c r="CO201" i="76"/>
  <c r="CO332" i="76" s="1"/>
  <c r="FJ201" i="76"/>
  <c r="FJ332" i="76" s="1"/>
  <c r="BE201" i="76"/>
  <c r="BE332" i="76" s="1"/>
  <c r="AH201" i="76"/>
  <c r="AH332" i="76" s="1"/>
  <c r="AI201" i="76"/>
  <c r="AI332" i="76" s="1"/>
  <c r="FP201" i="76"/>
  <c r="FP332" i="76" s="1"/>
  <c r="G201" i="76"/>
  <c r="G332" i="76" s="1"/>
  <c r="EO201" i="76"/>
  <c r="EO332" i="76" s="1"/>
  <c r="CB201" i="76"/>
  <c r="CB332" i="76" s="1"/>
  <c r="AZ201" i="76"/>
  <c r="AZ332" i="76" s="1"/>
  <c r="FA201" i="76"/>
  <c r="FA332" i="76" s="1"/>
  <c r="CA201" i="76"/>
  <c r="CA332" i="76" s="1"/>
  <c r="X201" i="76"/>
  <c r="X332" i="76" s="1"/>
  <c r="DH201" i="76"/>
  <c r="DH332" i="76" s="1"/>
  <c r="FW201" i="76"/>
  <c r="FW332" i="76" s="1"/>
  <c r="BQ201" i="76"/>
  <c r="BQ332" i="76" s="1"/>
  <c r="EL201" i="76"/>
  <c r="EL332" i="76" s="1"/>
  <c r="AG201" i="76"/>
  <c r="AG332" i="76" s="1"/>
  <c r="CR201" i="76"/>
  <c r="CR332" i="76" s="1"/>
  <c r="BP201" i="76"/>
  <c r="BP332" i="76" s="1"/>
  <c r="EK201" i="76"/>
  <c r="EK332" i="76" s="1"/>
  <c r="AE201" i="76"/>
  <c r="AE332" i="76" s="1"/>
  <c r="DA201" i="76"/>
  <c r="DA332" i="76" s="1"/>
  <c r="AN201" i="76"/>
  <c r="AN332" i="76" s="1"/>
  <c r="BO201" i="76"/>
  <c r="BO332" i="76" s="1"/>
  <c r="CG201" i="76"/>
  <c r="CG332" i="76" s="1"/>
  <c r="AM201" i="76"/>
  <c r="AM332" i="76" s="1"/>
  <c r="FU201" i="76"/>
  <c r="FU332" i="76" s="1"/>
  <c r="CF201" i="76"/>
  <c r="CF332" i="76" s="1"/>
  <c r="F201" i="76"/>
  <c r="F332" i="76" s="1"/>
  <c r="DG201" i="76"/>
  <c r="DG332" i="76" s="1"/>
  <c r="EV201" i="76"/>
  <c r="EV332" i="76" s="1"/>
  <c r="AX201" i="76"/>
  <c r="AX332" i="76" s="1"/>
  <c r="AB201" i="76"/>
  <c r="AB332" i="76" s="1"/>
  <c r="CW201" i="76"/>
  <c r="CW332" i="76" s="1"/>
  <c r="FR201" i="76"/>
  <c r="FR332" i="76" s="1"/>
  <c r="BM201" i="76"/>
  <c r="BM332" i="76" s="1"/>
  <c r="BN201" i="76"/>
  <c r="BN332" i="76" s="1"/>
  <c r="FB173" i="76"/>
  <c r="FB304" i="76" s="1"/>
  <c r="FZ173" i="76"/>
  <c r="FZ304" i="76" s="1"/>
  <c r="AP173" i="76"/>
  <c r="AP304" i="76" s="1"/>
  <c r="M173" i="76"/>
  <c r="M304" i="76" s="1"/>
  <c r="EB173" i="76"/>
  <c r="EB304" i="76" s="1"/>
  <c r="FG173" i="76"/>
  <c r="FG304" i="76" s="1"/>
  <c r="AK173" i="76"/>
  <c r="AK304" i="76" s="1"/>
  <c r="FO173" i="76"/>
  <c r="FO304" i="76" s="1"/>
  <c r="CI173" i="76"/>
  <c r="CI304" i="76" s="1"/>
  <c r="AV173" i="76"/>
  <c r="AV304" i="76" s="1"/>
  <c r="CU173" i="76"/>
  <c r="CU304" i="76" s="1"/>
  <c r="FR173" i="76"/>
  <c r="FR304" i="76" s="1"/>
  <c r="AH173" i="76"/>
  <c r="AH304" i="76" s="1"/>
  <c r="DU173" i="76"/>
  <c r="DU304" i="76" s="1"/>
  <c r="DS173" i="76"/>
  <c r="DS304" i="76" s="1"/>
  <c r="GA173" i="76"/>
  <c r="GA304" i="76" s="1"/>
  <c r="FY173" i="76"/>
  <c r="FY304" i="76" s="1"/>
  <c r="DT173" i="76"/>
  <c r="DT304" i="76" s="1"/>
  <c r="GB173" i="76"/>
  <c r="GB304" i="76" s="1"/>
  <c r="DY173" i="76"/>
  <c r="DY304" i="76" s="1"/>
  <c r="BK173" i="76"/>
  <c r="BK304" i="76" s="1"/>
  <c r="AZ173" i="76"/>
  <c r="AZ304" i="76" s="1"/>
  <c r="DR173" i="76"/>
  <c r="DR304" i="76" s="1"/>
  <c r="ET173" i="76"/>
  <c r="ET304" i="76" s="1"/>
  <c r="FI173" i="76"/>
  <c r="FI304" i="76" s="1"/>
  <c r="Q173" i="76"/>
  <c r="Q304" i="76" s="1"/>
  <c r="DL173" i="76"/>
  <c r="DL304" i="76" s="1"/>
  <c r="AF173" i="76"/>
  <c r="AF304" i="76" s="1"/>
  <c r="CH173" i="76"/>
  <c r="CH304" i="76" s="1"/>
  <c r="DH173" i="76"/>
  <c r="DH304" i="76" s="1"/>
  <c r="H173" i="76"/>
  <c r="H304" i="76" s="1"/>
  <c r="AR173" i="76"/>
  <c r="AR304" i="76" s="1"/>
  <c r="EM173" i="76"/>
  <c r="EM304" i="76" s="1"/>
  <c r="EY173" i="76"/>
  <c r="EY304" i="76" s="1"/>
  <c r="AL173" i="76"/>
  <c r="AL304" i="76" s="1"/>
  <c r="O173" i="76"/>
  <c r="O304" i="76" s="1"/>
  <c r="FD173" i="76"/>
  <c r="FD304" i="76" s="1"/>
  <c r="BY173" i="76"/>
  <c r="BY304" i="76" s="1"/>
  <c r="AB173" i="76"/>
  <c r="AB304" i="76" s="1"/>
  <c r="EF173" i="76"/>
  <c r="EF304" i="76" s="1"/>
  <c r="N173" i="76"/>
  <c r="N304" i="76" s="1"/>
  <c r="AI173" i="76"/>
  <c r="AI304" i="76" s="1"/>
  <c r="FT173" i="76"/>
  <c r="FT304" i="76" s="1"/>
  <c r="DP173" i="76"/>
  <c r="DP304" i="76" s="1"/>
  <c r="BC173" i="76"/>
  <c r="BC304" i="76" s="1"/>
  <c r="CT173" i="76"/>
  <c r="CT304" i="76" s="1"/>
  <c r="E173" i="76"/>
  <c r="E304" i="76" s="1"/>
  <c r="DA173" i="76"/>
  <c r="DA304" i="76" s="1"/>
  <c r="ES173" i="76"/>
  <c r="ES304" i="76" s="1"/>
  <c r="CL173" i="76"/>
  <c r="CL304" i="76" s="1"/>
  <c r="DM173" i="76"/>
  <c r="DM304" i="76" s="1"/>
  <c r="AG173" i="76"/>
  <c r="AG304" i="76" s="1"/>
  <c r="BM173" i="76"/>
  <c r="BM304" i="76" s="1"/>
  <c r="EP173" i="76"/>
  <c r="EP304" i="76" s="1"/>
  <c r="W243" i="76"/>
  <c r="W374" i="76" s="1"/>
  <c r="DR243" i="76"/>
  <c r="DR374" i="76" s="1"/>
  <c r="CZ243" i="76"/>
  <c r="CZ374" i="76" s="1"/>
  <c r="CG243" i="76"/>
  <c r="CG374" i="76" s="1"/>
  <c r="BN243" i="76"/>
  <c r="BN374" i="76" s="1"/>
  <c r="BC243" i="76"/>
  <c r="BC374" i="76" s="1"/>
  <c r="FI243" i="76"/>
  <c r="FI374" i="76" s="1"/>
  <c r="EP243" i="76"/>
  <c r="EP374" i="76" s="1"/>
  <c r="DX243" i="76"/>
  <c r="DX374" i="76" s="1"/>
  <c r="DE243" i="76"/>
  <c r="DE374" i="76" s="1"/>
  <c r="T243" i="76"/>
  <c r="T374" i="76" s="1"/>
  <c r="CQ243" i="76"/>
  <c r="CQ374" i="76" s="1"/>
  <c r="AL243" i="76"/>
  <c r="AL374" i="76" s="1"/>
  <c r="S243" i="76"/>
  <c r="S374" i="76" s="1"/>
  <c r="FY243" i="76"/>
  <c r="FY374" i="76" s="1"/>
  <c r="FF243" i="76"/>
  <c r="FF374" i="76" s="1"/>
  <c r="AR243" i="76"/>
  <c r="AR374" i="76" s="1"/>
  <c r="GA243" i="76"/>
  <c r="GA374" i="76" s="1"/>
  <c r="BI243" i="76"/>
  <c r="BI374" i="76" s="1"/>
  <c r="AG243" i="76"/>
  <c r="AG374" i="76" s="1"/>
  <c r="AI243" i="76"/>
  <c r="AI374" i="76" s="1"/>
  <c r="DL243" i="76"/>
  <c r="DL374" i="76" s="1"/>
  <c r="AV243" i="76"/>
  <c r="AV374" i="76" s="1"/>
  <c r="CR243" i="76"/>
  <c r="CR374" i="76" s="1"/>
  <c r="DP243" i="76"/>
  <c r="DP374" i="76" s="1"/>
  <c r="F243" i="76"/>
  <c r="F374" i="76" s="1"/>
  <c r="FL243" i="76"/>
  <c r="FL374" i="76" s="1"/>
  <c r="ES243" i="76"/>
  <c r="ES374" i="76" s="1"/>
  <c r="DZ243" i="76"/>
  <c r="DZ374" i="76" s="1"/>
  <c r="BP243" i="76"/>
  <c r="BP374" i="76" s="1"/>
  <c r="EM243" i="76"/>
  <c r="EM374" i="76" s="1"/>
  <c r="CX243" i="76"/>
  <c r="CX374" i="76" s="1"/>
  <c r="CE243" i="76"/>
  <c r="CE374" i="76" s="1"/>
  <c r="BM243" i="76"/>
  <c r="BM374" i="76" s="1"/>
  <c r="FR243" i="76"/>
  <c r="FR374" i="76" s="1"/>
  <c r="AK243" i="76"/>
  <c r="AK374" i="76" s="1"/>
  <c r="I243" i="76"/>
  <c r="I374" i="76" s="1"/>
  <c r="BE243" i="76"/>
  <c r="BE374" i="76" s="1"/>
  <c r="ER243" i="76"/>
  <c r="ER374" i="76" s="1"/>
  <c r="CL243" i="76"/>
  <c r="CL374" i="76" s="1"/>
  <c r="DJ243" i="76"/>
  <c r="DJ374" i="76" s="1"/>
  <c r="EH243" i="76"/>
  <c r="EH374" i="76" s="1"/>
  <c r="FG243" i="76"/>
  <c r="FG374" i="76" s="1"/>
  <c r="AB243" i="76"/>
  <c r="AB374" i="76" s="1"/>
  <c r="CY243" i="76"/>
  <c r="CY374" i="76" s="1"/>
  <c r="AW243" i="76"/>
  <c r="AW374" i="76" s="1"/>
  <c r="AD243" i="76"/>
  <c r="AD374" i="76" s="1"/>
  <c r="K243" i="76"/>
  <c r="K374" i="76" s="1"/>
  <c r="FQ243" i="76"/>
  <c r="FQ374" i="76" s="1"/>
  <c r="CV243" i="76"/>
  <c r="CV374" i="76" s="1"/>
  <c r="FS243" i="76"/>
  <c r="FS374" i="76" s="1"/>
  <c r="EO243" i="76"/>
  <c r="EO374" i="76" s="1"/>
  <c r="DV243" i="76"/>
  <c r="DV374" i="76" s="1"/>
  <c r="DC243" i="76"/>
  <c r="DC374" i="76" s="1"/>
  <c r="DF243" i="76"/>
  <c r="DF374" i="76" s="1"/>
  <c r="AS199" i="76"/>
  <c r="AS330" i="76" s="1"/>
  <c r="DN199" i="76"/>
  <c r="DN330" i="76" s="1"/>
  <c r="H199" i="76"/>
  <c r="H330" i="76" s="1"/>
  <c r="CC199" i="76"/>
  <c r="CC330" i="76" s="1"/>
  <c r="FF199" i="76"/>
  <c r="FF330" i="76" s="1"/>
  <c r="EJ199" i="76"/>
  <c r="EJ330" i="76" s="1"/>
  <c r="BY199" i="76"/>
  <c r="BY330" i="76" s="1"/>
  <c r="ET199" i="76"/>
  <c r="ET330" i="76" s="1"/>
  <c r="AN199" i="76"/>
  <c r="AN330" i="76" s="1"/>
  <c r="DI199" i="76"/>
  <c r="DI330" i="76" s="1"/>
  <c r="S199" i="76"/>
  <c r="S330" i="76" s="1"/>
  <c r="AB199" i="76"/>
  <c r="AB330" i="76" s="1"/>
  <c r="EK199" i="76"/>
  <c r="EK330" i="76" s="1"/>
  <c r="CQ199" i="76"/>
  <c r="CQ330" i="76" s="1"/>
  <c r="AW199" i="76"/>
  <c r="AW330" i="76" s="1"/>
  <c r="CE199" i="76"/>
  <c r="CE330" i="76" s="1"/>
  <c r="U199" i="76"/>
  <c r="U330" i="76" s="1"/>
  <c r="CP199" i="76"/>
  <c r="CP330" i="76" s="1"/>
  <c r="FK199" i="76"/>
  <c r="FK330" i="76" s="1"/>
  <c r="BE199" i="76"/>
  <c r="BE330" i="76" s="1"/>
  <c r="EH199" i="76"/>
  <c r="EH330" i="76" s="1"/>
  <c r="EB199" i="76"/>
  <c r="EB330" i="76" s="1"/>
  <c r="CO199" i="76"/>
  <c r="CO330" i="76" s="1"/>
  <c r="FJ199" i="76"/>
  <c r="FJ330" i="76" s="1"/>
  <c r="BD199" i="76"/>
  <c r="BD330" i="76" s="1"/>
  <c r="DY199" i="76"/>
  <c r="DY330" i="76" s="1"/>
  <c r="AI199" i="76"/>
  <c r="AI330" i="76" s="1"/>
  <c r="EZ199" i="76"/>
  <c r="EZ330" i="76" s="1"/>
  <c r="FQ199" i="76"/>
  <c r="FQ330" i="76" s="1"/>
  <c r="DW199" i="76"/>
  <c r="DW330" i="76" s="1"/>
  <c r="EO199" i="76"/>
  <c r="EO330" i="76" s="1"/>
  <c r="DK199" i="76"/>
  <c r="DK330" i="76" s="1"/>
  <c r="BA199" i="76"/>
  <c r="BA330" i="76" s="1"/>
  <c r="DV199" i="76"/>
  <c r="DV330" i="76" s="1"/>
  <c r="P199" i="76"/>
  <c r="P330" i="76" s="1"/>
  <c r="CK199" i="76"/>
  <c r="CK330" i="76" s="1"/>
  <c r="FN199" i="76"/>
  <c r="FN330" i="76" s="1"/>
  <c r="T199" i="76"/>
  <c r="T330" i="76" s="1"/>
  <c r="DU199" i="76"/>
  <c r="DU330" i="76" s="1"/>
  <c r="O199" i="76"/>
  <c r="O330" i="76" s="1"/>
  <c r="CJ199" i="76"/>
  <c r="CJ330" i="76" s="1"/>
  <c r="FE199" i="76"/>
  <c r="FE330" i="76" s="1"/>
  <c r="BO199" i="76"/>
  <c r="BO330" i="76" s="1"/>
  <c r="AR199" i="76"/>
  <c r="AR330" i="76" s="1"/>
  <c r="P208" i="76"/>
  <c r="P339" i="76" s="1"/>
  <c r="DN208" i="76"/>
  <c r="DN339" i="76" s="1"/>
  <c r="AT218" i="76"/>
  <c r="AT349" i="76" s="1"/>
  <c r="EZ208" i="76"/>
  <c r="EZ339" i="76" s="1"/>
  <c r="FF208" i="76"/>
  <c r="FF339" i="76" s="1"/>
  <c r="DZ218" i="76"/>
  <c r="DZ349" i="76" s="1"/>
  <c r="FA208" i="76"/>
  <c r="FA339" i="76" s="1"/>
  <c r="CN208" i="76"/>
  <c r="CN339" i="76" s="1"/>
  <c r="EY218" i="76"/>
  <c r="EY349" i="76" s="1"/>
  <c r="R208" i="76"/>
  <c r="R339" i="76" s="1"/>
  <c r="CL218" i="76"/>
  <c r="CL349" i="76" s="1"/>
  <c r="CK218" i="76"/>
  <c r="CK349" i="76" s="1"/>
  <c r="CU208" i="76"/>
  <c r="CU339" i="76" s="1"/>
  <c r="DM218" i="76"/>
  <c r="DM349" i="76" s="1"/>
  <c r="CD201" i="76"/>
  <c r="CD332" i="76" s="1"/>
  <c r="BD201" i="76"/>
  <c r="BD332" i="76" s="1"/>
  <c r="BC201" i="76"/>
  <c r="BC332" i="76" s="1"/>
  <c r="AK201" i="76"/>
  <c r="AK332" i="76" s="1"/>
  <c r="CE201" i="76"/>
  <c r="CE332" i="76" s="1"/>
  <c r="BO243" i="76"/>
  <c r="BO374" i="76" s="1"/>
  <c r="CS243" i="76"/>
  <c r="CS374" i="76" s="1"/>
  <c r="DU243" i="76"/>
  <c r="DU374" i="76" s="1"/>
  <c r="BF243" i="76"/>
  <c r="BF374" i="76" s="1"/>
  <c r="CN243" i="76"/>
  <c r="CN374" i="76" s="1"/>
  <c r="AM173" i="76"/>
  <c r="AM304" i="76" s="1"/>
  <c r="BQ173" i="76"/>
  <c r="BQ304" i="76" s="1"/>
  <c r="DV173" i="76"/>
  <c r="DV304" i="76" s="1"/>
  <c r="DX173" i="76"/>
  <c r="DX304" i="76" s="1"/>
  <c r="FW173" i="76"/>
  <c r="FW304" i="76" s="1"/>
  <c r="CM199" i="76"/>
  <c r="CM330" i="76" s="1"/>
  <c r="DQ199" i="76"/>
  <c r="DQ330" i="76" s="1"/>
  <c r="CY199" i="76"/>
  <c r="CY330" i="76" s="1"/>
  <c r="ES199" i="76"/>
  <c r="ES330" i="76" s="1"/>
  <c r="FV201" i="76"/>
  <c r="FV332" i="76" s="1"/>
  <c r="DQ201" i="76"/>
  <c r="DQ332" i="76" s="1"/>
  <c r="CX201" i="76"/>
  <c r="CX332" i="76" s="1"/>
  <c r="DL201" i="76"/>
  <c r="DL332" i="76" s="1"/>
  <c r="AH243" i="76"/>
  <c r="AH374" i="76" s="1"/>
  <c r="DA243" i="76"/>
  <c r="DA374" i="76" s="1"/>
  <c r="EC243" i="76"/>
  <c r="EC374" i="76" s="1"/>
  <c r="AZ243" i="76"/>
  <c r="AZ374" i="76" s="1"/>
  <c r="CQ173" i="76"/>
  <c r="CQ304" i="76" s="1"/>
  <c r="CJ173" i="76"/>
  <c r="CJ304" i="76" s="1"/>
  <c r="CV173" i="76"/>
  <c r="CV304" i="76" s="1"/>
  <c r="BP199" i="76"/>
  <c r="BP330" i="76" s="1"/>
  <c r="FU199" i="76"/>
  <c r="FU330" i="76" s="1"/>
  <c r="AE199" i="76"/>
  <c r="AE330" i="76" s="1"/>
  <c r="FD201" i="76"/>
  <c r="FD332" i="76" s="1"/>
  <c r="FB201" i="76"/>
  <c r="FB332" i="76" s="1"/>
  <c r="FN243" i="76"/>
  <c r="FN374" i="76" s="1"/>
  <c r="DI243" i="76"/>
  <c r="DI374" i="76" s="1"/>
  <c r="EJ243" i="76"/>
  <c r="EJ374" i="76" s="1"/>
  <c r="CF173" i="76"/>
  <c r="CF304" i="76" s="1"/>
  <c r="X173" i="76"/>
  <c r="X304" i="76" s="1"/>
  <c r="AJ173" i="76"/>
  <c r="AJ304" i="76" s="1"/>
  <c r="I208" i="76"/>
  <c r="I339" i="76" s="1"/>
  <c r="FM218" i="76"/>
  <c r="FM349" i="76" s="1"/>
  <c r="EE300" i="76"/>
  <c r="BL301" i="76"/>
  <c r="AY351" i="76"/>
  <c r="FG351" i="76"/>
  <c r="CM351" i="76"/>
  <c r="P351" i="76"/>
  <c r="EA351" i="76"/>
  <c r="FV351" i="76"/>
  <c r="EP351" i="76"/>
  <c r="DJ351" i="76"/>
  <c r="CD351" i="76"/>
  <c r="AX351" i="76"/>
  <c r="O351" i="76"/>
  <c r="FE351" i="76"/>
  <c r="DY351" i="76"/>
  <c r="CS351" i="76"/>
  <c r="BM351" i="76"/>
  <c r="AF351" i="76"/>
  <c r="GB351" i="76"/>
  <c r="EV351" i="76"/>
  <c r="DP351" i="76"/>
  <c r="CJ351" i="76"/>
  <c r="BD351" i="76"/>
  <c r="V351" i="76"/>
  <c r="FK351" i="76"/>
  <c r="EE351" i="76"/>
  <c r="CY351" i="76"/>
  <c r="BS351" i="76"/>
  <c r="AM351" i="76"/>
  <c r="FZ351" i="76"/>
  <c r="ET351" i="76"/>
  <c r="DN351" i="76"/>
  <c r="CH351" i="76"/>
  <c r="BB351" i="76"/>
  <c r="S351" i="76"/>
  <c r="FI351" i="76"/>
  <c r="EC351" i="76"/>
  <c r="CW351" i="76"/>
  <c r="BQ351" i="76"/>
  <c r="AK351" i="76"/>
  <c r="FX351" i="76"/>
  <c r="ER351" i="76"/>
  <c r="DL351" i="76"/>
  <c r="CF351" i="76"/>
  <c r="AZ351" i="76"/>
  <c r="Q351" i="76"/>
  <c r="T351" i="76"/>
  <c r="FO351" i="76"/>
  <c r="CU351" i="76"/>
  <c r="Y351" i="76"/>
  <c r="EI351" i="76"/>
  <c r="BO351" i="76"/>
  <c r="FN351" i="76"/>
  <c r="EH351" i="76"/>
  <c r="DB351" i="76"/>
  <c r="BV351" i="76"/>
  <c r="AP351" i="76"/>
  <c r="F351" i="76"/>
  <c r="EW351" i="76"/>
  <c r="DQ351" i="76"/>
  <c r="CK351" i="76"/>
  <c r="BE351" i="76"/>
  <c r="W351" i="76"/>
  <c r="FT351" i="76"/>
  <c r="EN351" i="76"/>
  <c r="DH351" i="76"/>
  <c r="CB351" i="76"/>
  <c r="AV351" i="76"/>
  <c r="M351" i="76"/>
  <c r="FC351" i="76"/>
  <c r="DW351" i="76"/>
  <c r="CQ351" i="76"/>
  <c r="BK351" i="76"/>
  <c r="AD351" i="76"/>
  <c r="FR351" i="76"/>
  <c r="EL351" i="76"/>
  <c r="DF351" i="76"/>
  <c r="BZ351" i="76"/>
  <c r="AT351" i="76"/>
  <c r="J351" i="76"/>
  <c r="FA351" i="76"/>
  <c r="DU351" i="76"/>
  <c r="CO351" i="76"/>
  <c r="BI351" i="76"/>
  <c r="AA351" i="76"/>
  <c r="FP351" i="76"/>
  <c r="EJ351" i="76"/>
  <c r="DD351" i="76"/>
  <c r="BX351" i="76"/>
  <c r="AR351" i="76"/>
  <c r="H351" i="76"/>
  <c r="L351" i="76"/>
  <c r="FW351" i="76"/>
  <c r="DC351" i="76"/>
  <c r="AH351" i="76"/>
  <c r="EQ351" i="76"/>
  <c r="BW351" i="76"/>
  <c r="DS351" i="76"/>
  <c r="FF351" i="76"/>
  <c r="DZ351" i="76"/>
  <c r="CT351" i="76"/>
  <c r="BN351" i="76"/>
  <c r="AG351" i="76"/>
  <c r="FU351" i="76"/>
  <c r="EO351" i="76"/>
  <c r="DI351" i="76"/>
  <c r="CC351" i="76"/>
  <c r="AW351" i="76"/>
  <c r="N351" i="76"/>
  <c r="FL351" i="76"/>
  <c r="EF351" i="76"/>
  <c r="CZ351" i="76"/>
  <c r="BT351" i="76"/>
  <c r="AN351" i="76"/>
  <c r="GA351" i="76"/>
  <c r="EU351" i="76"/>
  <c r="DO351" i="76"/>
  <c r="CI351" i="76"/>
  <c r="BC351" i="76"/>
  <c r="U351" i="76"/>
  <c r="FJ351" i="76"/>
  <c r="ED351" i="76"/>
  <c r="CX351" i="76"/>
  <c r="BR351" i="76"/>
  <c r="AL351" i="76"/>
  <c r="FY351" i="76"/>
  <c r="ES351" i="76"/>
  <c r="DM351" i="76"/>
  <c r="CG351" i="76"/>
  <c r="BA351" i="76"/>
  <c r="R351" i="76"/>
  <c r="FH351" i="76"/>
  <c r="EB351" i="76"/>
  <c r="CV351" i="76"/>
  <c r="BP351" i="76"/>
  <c r="AI351" i="76"/>
  <c r="AJ351" i="76"/>
  <c r="D351" i="76"/>
  <c r="DK351" i="76"/>
  <c r="AQ351" i="76"/>
  <c r="EY351" i="76"/>
  <c r="CE351" i="76"/>
  <c r="G351" i="76"/>
  <c r="BG351" i="76"/>
  <c r="EX351" i="76"/>
  <c r="DR351" i="76"/>
  <c r="CL351" i="76"/>
  <c r="BF351" i="76"/>
  <c r="X351" i="76"/>
  <c r="FM351" i="76"/>
  <c r="EG351" i="76"/>
  <c r="DA351" i="76"/>
  <c r="BU351" i="76"/>
  <c r="E351" i="76"/>
  <c r="FD351" i="76"/>
  <c r="DX351" i="76"/>
  <c r="CR351" i="76"/>
  <c r="BL351" i="76"/>
  <c r="AE351" i="76"/>
  <c r="FS351" i="76"/>
  <c r="EM351" i="76"/>
  <c r="DG351" i="76"/>
  <c r="CA351" i="76"/>
  <c r="AU351" i="76"/>
  <c r="K351" i="76"/>
  <c r="FB351" i="76"/>
  <c r="DV351" i="76"/>
  <c r="CP351" i="76"/>
  <c r="BJ351" i="76"/>
  <c r="AC351" i="76"/>
  <c r="FQ351" i="76"/>
  <c r="EK351" i="76"/>
  <c r="DE351" i="76"/>
  <c r="BY351" i="76"/>
  <c r="AS351" i="76"/>
  <c r="I351" i="76"/>
  <c r="EZ351" i="76"/>
  <c r="DT351" i="76"/>
  <c r="CN351" i="76"/>
  <c r="BH351" i="76"/>
  <c r="Z351" i="76"/>
  <c r="AB351" i="76"/>
  <c r="M354" i="76"/>
  <c r="J324" i="76"/>
  <c r="I96" i="74"/>
  <c r="K96" i="74" s="1"/>
  <c r="I98" i="74"/>
  <c r="I106" i="74"/>
  <c r="K106" i="74" s="1"/>
  <c r="I20" i="74"/>
  <c r="I75" i="74"/>
  <c r="K75" i="74" s="1"/>
  <c r="I150" i="74"/>
  <c r="I108" i="74"/>
  <c r="K108" i="74" s="1"/>
  <c r="I152" i="74"/>
  <c r="I110" i="74"/>
  <c r="K110" i="74" s="1"/>
  <c r="I48" i="74"/>
  <c r="I16" i="74"/>
  <c r="AI23" i="74"/>
  <c r="I102" i="74"/>
  <c r="I99" i="74"/>
  <c r="K857" i="75"/>
  <c r="K702" i="75"/>
  <c r="K851" i="75"/>
  <c r="M80" i="74"/>
  <c r="N80" i="74" s="1"/>
  <c r="O80" i="74" s="1"/>
  <c r="M146" i="74"/>
  <c r="N146" i="74" s="1"/>
  <c r="O146" i="74" s="1"/>
  <c r="M79" i="74"/>
  <c r="N79" i="74" s="1"/>
  <c r="O79" i="74" s="1"/>
  <c r="M103" i="74"/>
  <c r="N103" i="74" s="1"/>
  <c r="O103" i="74" s="1"/>
  <c r="M76" i="74"/>
  <c r="N76" i="74" s="1"/>
  <c r="O76" i="74" s="1"/>
  <c r="M109" i="74"/>
  <c r="N109" i="74" s="1"/>
  <c r="O109" i="74" s="1"/>
  <c r="M104" i="74"/>
  <c r="N104" i="74" s="1"/>
  <c r="O104" i="74" s="1"/>
  <c r="M95" i="74"/>
  <c r="N95" i="74" s="1"/>
  <c r="M153" i="74"/>
  <c r="N153" i="74" s="1"/>
  <c r="M114" i="74"/>
  <c r="N114" i="74" s="1"/>
  <c r="O114" i="74" s="1"/>
  <c r="M105" i="74"/>
  <c r="N105" i="74" s="1"/>
  <c r="O105" i="74" s="1"/>
  <c r="M113" i="74"/>
  <c r="N113" i="74" s="1"/>
  <c r="O113" i="74" s="1"/>
  <c r="M97" i="74"/>
  <c r="N97" i="74" s="1"/>
  <c r="DI350" i="76"/>
  <c r="R18" i="81"/>
  <c r="T18" i="81" s="1"/>
  <c r="S19" i="81" s="1"/>
  <c r="K10" i="68"/>
  <c r="J11" i="68"/>
  <c r="J9" i="83" s="1"/>
  <c r="J13" i="68"/>
  <c r="J11" i="83" s="1"/>
  <c r="H108" i="74"/>
  <c r="H136" i="74"/>
  <c r="H133" i="74"/>
  <c r="CR237" i="76"/>
  <c r="CO237" i="76"/>
  <c r="FM237" i="76"/>
  <c r="AC237" i="76"/>
  <c r="T237" i="76"/>
  <c r="FD237" i="76"/>
  <c r="DT237" i="76"/>
  <c r="EO237" i="76"/>
  <c r="DW237" i="76"/>
  <c r="FJ237" i="76"/>
  <c r="FX237" i="76"/>
  <c r="DC237" i="76"/>
  <c r="Z237" i="76"/>
  <c r="DX237" i="76"/>
  <c r="BC237" i="76"/>
  <c r="DM237" i="76"/>
  <c r="AR237" i="76"/>
  <c r="EP237" i="76"/>
  <c r="BM237" i="76"/>
  <c r="FS237" i="76"/>
  <c r="EC237" i="76"/>
  <c r="FF237" i="76"/>
  <c r="EL237" i="76"/>
  <c r="DE237" i="76"/>
  <c r="AJ237" i="76"/>
  <c r="EH237" i="76"/>
  <c r="BE237" i="76"/>
  <c r="FK237" i="76"/>
  <c r="DN237" i="76"/>
  <c r="AK237" i="76"/>
  <c r="EQ237" i="76"/>
  <c r="BN237" i="76"/>
  <c r="FL237" i="76"/>
  <c r="CQ237" i="76"/>
  <c r="AD237" i="76"/>
  <c r="EJ237" i="76"/>
  <c r="BO237" i="76"/>
  <c r="FE237" i="76"/>
  <c r="CJ237" i="76"/>
  <c r="O237" i="76"/>
  <c r="EK237" i="76"/>
  <c r="BP237" i="76"/>
  <c r="FN237" i="76"/>
  <c r="CK237" i="76"/>
  <c r="P237" i="76"/>
  <c r="M246" i="76"/>
  <c r="AS246" i="76"/>
  <c r="BY246" i="76"/>
  <c r="DE246" i="76"/>
  <c r="P246" i="76"/>
  <c r="AZ246" i="76"/>
  <c r="CK246" i="76"/>
  <c r="DV246" i="76"/>
  <c r="FB246" i="76"/>
  <c r="H246" i="76"/>
  <c r="AR246" i="76"/>
  <c r="CC246" i="76"/>
  <c r="DN246" i="76"/>
  <c r="EU246" i="76"/>
  <c r="GA246" i="76"/>
  <c r="AJ246" i="76"/>
  <c r="DF246" i="76"/>
  <c r="EN246" i="76"/>
  <c r="FT246" i="76"/>
  <c r="AB246" i="76"/>
  <c r="BM246" i="76"/>
  <c r="CX246" i="76"/>
  <c r="EG246" i="76"/>
  <c r="FM246" i="76"/>
  <c r="AD246" i="76"/>
  <c r="BN246" i="76"/>
  <c r="CY246" i="76"/>
  <c r="EH246" i="76"/>
  <c r="FN246" i="76"/>
  <c r="AE246" i="76"/>
  <c r="BO246" i="76"/>
  <c r="CZ246" i="76"/>
  <c r="EI246" i="76"/>
  <c r="FO246" i="76"/>
  <c r="W246" i="76"/>
  <c r="BG246" i="76"/>
  <c r="CR246" i="76"/>
  <c r="EB246" i="76"/>
  <c r="FH246" i="76"/>
  <c r="CA246" i="76"/>
  <c r="FA246" i="76"/>
  <c r="FI246" i="76"/>
  <c r="AY246" i="76"/>
  <c r="FA237" i="76"/>
  <c r="DR237" i="76"/>
  <c r="W237" i="76"/>
  <c r="BF237" i="76"/>
  <c r="AO237" i="76"/>
  <c r="F237" i="76"/>
  <c r="FW237" i="76"/>
  <c r="Q237" i="76"/>
  <c r="BK237" i="76"/>
  <c r="V237" i="76"/>
  <c r="DL237" i="76"/>
  <c r="AQ237" i="76"/>
  <c r="EG237" i="76"/>
  <c r="BL237" i="76"/>
  <c r="BJ237" i="76"/>
  <c r="BA237" i="76"/>
  <c r="FG237" i="76"/>
  <c r="CD237" i="76"/>
  <c r="GB237" i="76"/>
  <c r="DG237" i="76"/>
  <c r="E237" i="76"/>
  <c r="AH237" i="76"/>
  <c r="FZ237" i="76"/>
  <c r="AS237" i="76"/>
  <c r="EY237" i="76"/>
  <c r="FT237" i="76"/>
  <c r="CY237" i="76"/>
  <c r="FB237" i="76"/>
  <c r="EZ237" i="76"/>
  <c r="CE237" i="76"/>
  <c r="FU237" i="76"/>
  <c r="CZ237" i="76"/>
  <c r="AE237" i="76"/>
  <c r="ES237" i="76"/>
  <c r="FV237" i="76"/>
  <c r="CS237" i="76"/>
  <c r="X237" i="76"/>
  <c r="BY237" i="76"/>
  <c r="D237" i="76"/>
  <c r="DB237" i="76"/>
  <c r="Y237" i="76"/>
  <c r="EE237" i="76"/>
  <c r="U246" i="76"/>
  <c r="BA246" i="76"/>
  <c r="CG246" i="76"/>
  <c r="DM246" i="76"/>
  <c r="Y246" i="76"/>
  <c r="BJ246" i="76"/>
  <c r="CT246" i="76"/>
  <c r="ED246" i="76"/>
  <c r="FJ246" i="76"/>
  <c r="Q246" i="76"/>
  <c r="BB246" i="76"/>
  <c r="CL246" i="76"/>
  <c r="DW246" i="76"/>
  <c r="FC246" i="76"/>
  <c r="I246" i="76"/>
  <c r="AT246" i="76"/>
  <c r="CD246" i="76"/>
  <c r="DO246" i="76"/>
  <c r="EV246" i="76"/>
  <c r="GB246" i="76"/>
  <c r="AL246" i="76"/>
  <c r="DG246" i="76"/>
  <c r="EO246" i="76"/>
  <c r="FU246" i="76"/>
  <c r="AM246" i="76"/>
  <c r="DH246" i="76"/>
  <c r="EP246" i="76"/>
  <c r="FV246" i="76"/>
  <c r="AN246" i="76"/>
  <c r="DI246" i="76"/>
  <c r="EQ246" i="76"/>
  <c r="FW246" i="76"/>
  <c r="AF246" i="76"/>
  <c r="BP246" i="76"/>
  <c r="DA246" i="76"/>
  <c r="EJ246" i="76"/>
  <c r="FP246" i="76"/>
  <c r="ES246" i="76"/>
  <c r="EK246" i="76"/>
  <c r="AG246" i="76"/>
  <c r="AP246" i="76"/>
  <c r="DT246" i="76"/>
  <c r="CP237" i="76"/>
  <c r="K237" i="76"/>
  <c r="EU237" i="76"/>
  <c r="CF237" i="76"/>
  <c r="CI237" i="76"/>
  <c r="BB237" i="76"/>
  <c r="CH237" i="76"/>
  <c r="AY237" i="76"/>
  <c r="DU237" i="76"/>
  <c r="AZ237" i="76"/>
  <c r="EX237" i="76"/>
  <c r="GA237" i="76"/>
  <c r="CX237" i="76"/>
  <c r="FP237" i="76"/>
  <c r="CU237" i="76"/>
  <c r="R237" i="76"/>
  <c r="DP237" i="76"/>
  <c r="AU237" i="76"/>
  <c r="BH237" i="76"/>
  <c r="CC237" i="76"/>
  <c r="AL237" i="76"/>
  <c r="FH237" i="76"/>
  <c r="CM237" i="76"/>
  <c r="J237" i="76"/>
  <c r="DH237" i="76"/>
  <c r="AM237" i="76"/>
  <c r="FI237" i="76"/>
  <c r="CN237" i="76"/>
  <c r="S237" i="76"/>
  <c r="DI237" i="76"/>
  <c r="AN237" i="76"/>
  <c r="ED237" i="76"/>
  <c r="CG237" i="76"/>
  <c r="L237" i="76"/>
  <c r="DJ237" i="76"/>
  <c r="AG237" i="76"/>
  <c r="EM237" i="76"/>
  <c r="DF237" i="76"/>
  <c r="M237" i="76"/>
  <c r="DS237" i="76"/>
  <c r="AP237" i="76"/>
  <c r="EN237" i="76"/>
  <c r="AC246" i="76"/>
  <c r="BI246" i="76"/>
  <c r="CO246" i="76"/>
  <c r="DU246" i="76"/>
  <c r="AH246" i="76"/>
  <c r="DC246" i="76"/>
  <c r="EL246" i="76"/>
  <c r="FR246" i="76"/>
  <c r="Z246" i="76"/>
  <c r="BK246" i="76"/>
  <c r="CU246" i="76"/>
  <c r="EE246" i="76"/>
  <c r="FK246" i="76"/>
  <c r="R246" i="76"/>
  <c r="BC246" i="76"/>
  <c r="CM246" i="76"/>
  <c r="DX246" i="76"/>
  <c r="FD246" i="76"/>
  <c r="J246" i="76"/>
  <c r="AU246" i="76"/>
  <c r="CE246" i="76"/>
  <c r="DP246" i="76"/>
  <c r="EW246" i="76"/>
  <c r="K246" i="76"/>
  <c r="AV246" i="76"/>
  <c r="CF246" i="76"/>
  <c r="DQ246" i="76"/>
  <c r="EX246" i="76"/>
  <c r="L246" i="76"/>
  <c r="AW246" i="76"/>
  <c r="CH246" i="76"/>
  <c r="DR246" i="76"/>
  <c r="EY246" i="76"/>
  <c r="D246" i="76"/>
  <c r="AO246" i="76"/>
  <c r="BZ246" i="76"/>
  <c r="DJ246" i="76"/>
  <c r="ER246" i="76"/>
  <c r="FX246" i="76"/>
  <c r="O246" i="76"/>
  <c r="X246" i="76"/>
  <c r="DB246" i="76"/>
  <c r="DK246" i="76"/>
  <c r="BH246" i="76"/>
  <c r="AF237" i="76"/>
  <c r="ER237" i="76"/>
  <c r="DA237" i="76"/>
  <c r="N237" i="76"/>
  <c r="EI237" i="76"/>
  <c r="BQ237" i="76"/>
  <c r="CT237" i="76"/>
  <c r="H237" i="76"/>
  <c r="DV237" i="76"/>
  <c r="BI237" i="76"/>
  <c r="FO237" i="76"/>
  <c r="CL237" i="76"/>
  <c r="I237" i="76"/>
  <c r="DO237" i="76"/>
  <c r="FY237" i="76"/>
  <c r="DD237" i="76"/>
  <c r="AI237" i="76"/>
  <c r="DY237" i="76"/>
  <c r="BD237" i="76"/>
  <c r="AT237" i="76"/>
  <c r="DK237" i="76"/>
  <c r="EF237" i="76"/>
  <c r="FQ237" i="76"/>
  <c r="CV237" i="76"/>
  <c r="AA237" i="76"/>
  <c r="DQ237" i="76"/>
  <c r="AV237" i="76"/>
  <c r="BZ237" i="76"/>
  <c r="CW237" i="76"/>
  <c r="AB237" i="76"/>
  <c r="DZ237" i="76"/>
  <c r="AW237" i="76"/>
  <c r="FC237" i="76"/>
  <c r="FR237" i="76"/>
  <c r="U237" i="76"/>
  <c r="EA237" i="76"/>
  <c r="AX237" i="76"/>
  <c r="EV237" i="76"/>
  <c r="CA237" i="76"/>
  <c r="ET237" i="76"/>
  <c r="EB237" i="76"/>
  <c r="BG237" i="76"/>
  <c r="EW237" i="76"/>
  <c r="CB237" i="76"/>
  <c r="E246" i="76"/>
  <c r="AK246" i="76"/>
  <c r="BQ246" i="76"/>
  <c r="CW246" i="76"/>
  <c r="G246" i="76"/>
  <c r="AQ246" i="76"/>
  <c r="CB246" i="76"/>
  <c r="DL246" i="76"/>
  <c r="ET246" i="76"/>
  <c r="FZ246" i="76"/>
  <c r="AI246" i="76"/>
  <c r="DD246" i="76"/>
  <c r="EM246" i="76"/>
  <c r="FS246" i="76"/>
  <c r="AA246" i="76"/>
  <c r="BL246" i="76"/>
  <c r="CV246" i="76"/>
  <c r="EF246" i="76"/>
  <c r="FL246" i="76"/>
  <c r="S246" i="76"/>
  <c r="BD246" i="76"/>
  <c r="CN246" i="76"/>
  <c r="DY246" i="76"/>
  <c r="FE246" i="76"/>
  <c r="T246" i="76"/>
  <c r="BE246" i="76"/>
  <c r="CP246" i="76"/>
  <c r="DZ246" i="76"/>
  <c r="FF246" i="76"/>
  <c r="V246" i="76"/>
  <c r="BF246" i="76"/>
  <c r="CQ246" i="76"/>
  <c r="EA246" i="76"/>
  <c r="FG246" i="76"/>
  <c r="N246" i="76"/>
  <c r="AX246" i="76"/>
  <c r="CI246" i="76"/>
  <c r="DS246" i="76"/>
  <c r="EZ246" i="76"/>
  <c r="F246" i="76"/>
  <c r="CJ246" i="76"/>
  <c r="CS246" i="76"/>
  <c r="FQ246" i="76"/>
  <c r="FY246" i="76"/>
  <c r="EC246" i="76"/>
  <c r="DY264" i="76" l="1"/>
  <c r="DY395" i="76" s="1"/>
  <c r="FM264" i="76"/>
  <c r="FM395" i="76" s="1"/>
  <c r="Q264" i="76"/>
  <c r="Q395" i="76" s="1"/>
  <c r="K264" i="76"/>
  <c r="K395" i="76" s="1"/>
  <c r="AW264" i="76"/>
  <c r="AW395" i="76" s="1"/>
  <c r="BL264" i="76"/>
  <c r="BL395" i="76" s="1"/>
  <c r="FI264" i="76"/>
  <c r="FI395" i="76" s="1"/>
  <c r="D264" i="76"/>
  <c r="D395" i="76" s="1"/>
  <c r="AJ264" i="76"/>
  <c r="AJ395" i="76" s="1"/>
  <c r="FY264" i="76"/>
  <c r="FY395" i="76" s="1"/>
  <c r="BM264" i="76"/>
  <c r="BM395" i="76" s="1"/>
  <c r="FG264" i="76"/>
  <c r="FG395" i="76" s="1"/>
  <c r="BI264" i="76"/>
  <c r="BI395" i="76" s="1"/>
  <c r="FE264" i="76"/>
  <c r="FE395" i="76" s="1"/>
  <c r="EP264" i="76"/>
  <c r="EP395" i="76" s="1"/>
  <c r="DV264" i="76"/>
  <c r="DV395" i="76" s="1"/>
  <c r="AZ264" i="76"/>
  <c r="AZ395" i="76" s="1"/>
  <c r="CF264" i="76"/>
  <c r="CF395" i="76" s="1"/>
  <c r="BK264" i="76"/>
  <c r="BK395" i="76" s="1"/>
  <c r="AS264" i="76"/>
  <c r="AS395" i="76" s="1"/>
  <c r="DE264" i="76"/>
  <c r="DE395" i="76" s="1"/>
  <c r="FB264" i="76"/>
  <c r="FB395" i="76" s="1"/>
  <c r="FX264" i="76"/>
  <c r="FX395" i="76" s="1"/>
  <c r="DC264" i="76"/>
  <c r="DC395" i="76" s="1"/>
  <c r="AB264" i="76"/>
  <c r="AB395" i="76" s="1"/>
  <c r="F264" i="76"/>
  <c r="F395" i="76" s="1"/>
  <c r="EB264" i="76"/>
  <c r="EB395" i="76" s="1"/>
  <c r="FH264" i="76"/>
  <c r="FH395" i="76" s="1"/>
  <c r="CY264" i="76"/>
  <c r="CY395" i="76" s="1"/>
  <c r="U264" i="76"/>
  <c r="U395" i="76" s="1"/>
  <c r="BH264" i="76"/>
  <c r="BH395" i="76" s="1"/>
  <c r="CD264" i="76"/>
  <c r="CD395" i="76" s="1"/>
  <c r="BE264" i="76"/>
  <c r="BE395" i="76" s="1"/>
  <c r="V264" i="76"/>
  <c r="V395" i="76" s="1"/>
  <c r="DI264" i="76"/>
  <c r="DI395" i="76" s="1"/>
  <c r="EV264" i="76"/>
  <c r="EV395" i="76" s="1"/>
  <c r="ET264" i="76"/>
  <c r="ET395" i="76" s="1"/>
  <c r="DQ264" i="76"/>
  <c r="DQ395" i="76" s="1"/>
  <c r="CJ264" i="76"/>
  <c r="CJ395" i="76" s="1"/>
  <c r="AT264" i="76"/>
  <c r="AT395" i="76" s="1"/>
  <c r="EZ264" i="76"/>
  <c r="EZ395" i="76" s="1"/>
  <c r="BD264" i="76"/>
  <c r="BD395" i="76" s="1"/>
  <c r="DW264" i="76"/>
  <c r="DW395" i="76" s="1"/>
  <c r="CH264" i="76"/>
  <c r="CH395" i="76" s="1"/>
  <c r="X264" i="76"/>
  <c r="X395" i="76" s="1"/>
  <c r="FC264" i="76"/>
  <c r="FC395" i="76" s="1"/>
  <c r="G264" i="76"/>
  <c r="G395" i="76" s="1"/>
  <c r="DD264" i="76"/>
  <c r="DD395" i="76" s="1"/>
  <c r="BC264" i="76"/>
  <c r="BC395" i="76" s="1"/>
  <c r="EU264" i="76"/>
  <c r="EU395" i="76" s="1"/>
  <c r="AN264" i="76"/>
  <c r="AN395" i="76" s="1"/>
  <c r="DG264" i="76"/>
  <c r="DG395" i="76" s="1"/>
  <c r="EG264" i="76"/>
  <c r="EG395" i="76" s="1"/>
  <c r="FV264" i="76"/>
  <c r="FV395" i="76" s="1"/>
  <c r="O264" i="76"/>
  <c r="O395" i="76" s="1"/>
  <c r="EE264" i="76"/>
  <c r="EE395" i="76" s="1"/>
  <c r="BB264" i="76"/>
  <c r="BB395" i="76" s="1"/>
  <c r="CA264" i="76"/>
  <c r="CA395" i="76" s="1"/>
  <c r="DX264" i="76"/>
  <c r="DX395" i="76" s="1"/>
  <c r="DZ264" i="76"/>
  <c r="DZ395" i="76" s="1"/>
  <c r="CX264" i="76"/>
  <c r="CX395" i="76" s="1"/>
  <c r="AA264" i="76"/>
  <c r="AA395" i="76" s="1"/>
  <c r="FF264" i="76"/>
  <c r="FF395" i="76" s="1"/>
  <c r="BR264" i="76"/>
  <c r="BR395" i="76" s="1"/>
  <c r="DB264" i="76"/>
  <c r="DB395" i="76" s="1"/>
  <c r="BO264" i="76"/>
  <c r="BO395" i="76" s="1"/>
  <c r="L264" i="76"/>
  <c r="L395" i="76" s="1"/>
  <c r="Z264" i="76"/>
  <c r="Z395" i="76" s="1"/>
  <c r="DR264" i="76"/>
  <c r="DR395" i="76" s="1"/>
  <c r="CZ264" i="76"/>
  <c r="CZ395" i="76" s="1"/>
  <c r="BN264" i="76"/>
  <c r="BN395" i="76" s="1"/>
  <c r="AP264" i="76"/>
  <c r="AP395" i="76" s="1"/>
  <c r="EL264" i="76"/>
  <c r="EL395" i="76" s="1"/>
  <c r="CG264" i="76"/>
  <c r="CG395" i="76" s="1"/>
  <c r="DO264" i="76"/>
  <c r="DO395" i="76" s="1"/>
  <c r="FJ264" i="76"/>
  <c r="FJ395" i="76" s="1"/>
  <c r="AK264" i="76"/>
  <c r="AK395" i="76" s="1"/>
  <c r="BJ264" i="76"/>
  <c r="BJ395" i="76" s="1"/>
  <c r="FZ264" i="76"/>
  <c r="FZ395" i="76" s="1"/>
  <c r="FU264" i="76"/>
  <c r="FU395" i="76" s="1"/>
  <c r="BZ264" i="76"/>
  <c r="BZ395" i="76" s="1"/>
  <c r="BQ264" i="76"/>
  <c r="BQ395" i="76" s="1"/>
  <c r="BP264" i="76"/>
  <c r="BP395" i="76" s="1"/>
  <c r="FA264" i="76"/>
  <c r="FA395" i="76" s="1"/>
  <c r="FN264" i="76"/>
  <c r="FN395" i="76" s="1"/>
  <c r="CE264" i="76"/>
  <c r="CE395" i="76" s="1"/>
  <c r="E264" i="76"/>
  <c r="E395" i="76" s="1"/>
  <c r="I264" i="76"/>
  <c r="I395" i="76" s="1"/>
  <c r="ED264" i="76"/>
  <c r="ED395" i="76" s="1"/>
  <c r="EF264" i="76"/>
  <c r="EF395" i="76" s="1"/>
  <c r="DJ264" i="76"/>
  <c r="DJ395" i="76" s="1"/>
  <c r="Y264" i="76"/>
  <c r="Y395" i="76" s="1"/>
  <c r="DM264" i="76"/>
  <c r="DM395" i="76" s="1"/>
  <c r="DH264" i="76"/>
  <c r="DH395" i="76" s="1"/>
  <c r="FR264" i="76"/>
  <c r="FR395" i="76" s="1"/>
  <c r="AQ264" i="76"/>
  <c r="AQ395" i="76" s="1"/>
  <c r="T264" i="76"/>
  <c r="T395" i="76" s="1"/>
  <c r="AV264" i="76"/>
  <c r="AV395" i="76" s="1"/>
  <c r="EH264" i="76"/>
  <c r="EH395" i="76" s="1"/>
  <c r="J264" i="76"/>
  <c r="J395" i="76" s="1"/>
  <c r="CW264" i="76"/>
  <c r="CW395" i="76" s="1"/>
  <c r="FO264" i="76"/>
  <c r="FO395" i="76" s="1"/>
  <c r="FK264" i="76"/>
  <c r="FK395" i="76" s="1"/>
  <c r="BF264" i="76"/>
  <c r="BF395" i="76" s="1"/>
  <c r="EQ264" i="76"/>
  <c r="EQ395" i="76" s="1"/>
  <c r="S264" i="76"/>
  <c r="S395" i="76" s="1"/>
  <c r="AM264" i="76"/>
  <c r="AM395" i="76" s="1"/>
  <c r="R264" i="76"/>
  <c r="R395" i="76" s="1"/>
  <c r="EX264" i="76"/>
  <c r="EX395" i="76" s="1"/>
  <c r="FT264" i="76"/>
  <c r="FT395" i="76" s="1"/>
  <c r="FS264" i="76"/>
  <c r="FS395" i="76" s="1"/>
  <c r="AU264" i="76"/>
  <c r="AU395" i="76" s="1"/>
  <c r="EC264" i="76"/>
  <c r="EC395" i="76" s="1"/>
  <c r="EN264" i="76"/>
  <c r="EN395" i="76" s="1"/>
  <c r="BY264" i="76"/>
  <c r="BY395" i="76" s="1"/>
  <c r="AO264" i="76"/>
  <c r="EO264" i="76"/>
  <c r="EO395" i="76" s="1"/>
  <c r="CB264" i="76"/>
  <c r="CB395" i="76" s="1"/>
  <c r="GA264" i="76"/>
  <c r="GA395" i="76" s="1"/>
  <c r="P264" i="76"/>
  <c r="P395" i="76" s="1"/>
  <c r="AG264" i="76"/>
  <c r="AG395" i="76" s="1"/>
  <c r="EA264" i="76"/>
  <c r="EA395" i="76" s="1"/>
  <c r="AY264" i="76"/>
  <c r="AY395" i="76" s="1"/>
  <c r="ES264" i="76"/>
  <c r="ES395" i="76" s="1"/>
  <c r="BT264" i="76"/>
  <c r="BT395" i="76" s="1"/>
  <c r="BV264" i="76"/>
  <c r="BV395" i="76" s="1"/>
  <c r="DU264" i="76"/>
  <c r="DU395" i="76" s="1"/>
  <c r="DL264" i="76"/>
  <c r="DL395" i="76" s="1"/>
  <c r="AH264" i="76"/>
  <c r="AH395" i="76" s="1"/>
  <c r="AC264" i="76"/>
  <c r="AC395" i="76" s="1"/>
  <c r="AD264" i="76"/>
  <c r="AD395" i="76" s="1"/>
  <c r="CC264" i="76"/>
  <c r="CC395" i="76" s="1"/>
  <c r="DN264" i="76"/>
  <c r="DN395" i="76" s="1"/>
  <c r="EW264" i="76"/>
  <c r="EW395" i="76" s="1"/>
  <c r="W264" i="76"/>
  <c r="W395" i="76" s="1"/>
  <c r="FW264" i="76"/>
  <c r="FW395" i="76" s="1"/>
  <c r="GB264" i="76"/>
  <c r="GB395" i="76" s="1"/>
  <c r="EI264" i="76"/>
  <c r="EI395" i="76" s="1"/>
  <c r="AI264" i="76"/>
  <c r="AI395" i="76" s="1"/>
  <c r="FP264" i="76"/>
  <c r="FP395" i="76" s="1"/>
  <c r="DP264" i="76"/>
  <c r="DP395" i="76" s="1"/>
  <c r="CK264" i="76"/>
  <c r="CK395" i="76" s="1"/>
  <c r="DT264" i="76"/>
  <c r="DT395" i="76" s="1"/>
  <c r="BG264" i="76"/>
  <c r="BG395" i="76" s="1"/>
  <c r="FL264" i="76"/>
  <c r="FL395" i="76" s="1"/>
  <c r="EM264" i="76"/>
  <c r="EM395" i="76" s="1"/>
  <c r="AX264" i="76"/>
  <c r="AX395" i="76" s="1"/>
  <c r="BW264" i="76"/>
  <c r="BW395" i="76" s="1"/>
  <c r="BX264" i="76"/>
  <c r="BX395" i="76" s="1"/>
  <c r="BU264" i="76"/>
  <c r="BU395" i="76" s="1"/>
  <c r="BS264" i="76"/>
  <c r="BS395" i="76" s="1"/>
  <c r="FD264" i="76"/>
  <c r="FD395" i="76" s="1"/>
  <c r="DA264" i="76"/>
  <c r="DA395" i="76" s="1"/>
  <c r="AE264" i="76"/>
  <c r="AE395" i="76" s="1"/>
  <c r="CL264" i="76"/>
  <c r="CL395" i="76" s="1"/>
  <c r="AR264" i="76"/>
  <c r="AR395" i="76" s="1"/>
  <c r="DS264" i="76"/>
  <c r="DS395" i="76" s="1"/>
  <c r="DF264" i="76"/>
  <c r="DF395" i="76" s="1"/>
  <c r="EK264" i="76"/>
  <c r="EK395" i="76" s="1"/>
  <c r="AL264" i="76"/>
  <c r="AL395" i="76" s="1"/>
  <c r="CI264" i="76"/>
  <c r="CI395" i="76" s="1"/>
  <c r="FQ264" i="76"/>
  <c r="FQ395" i="76" s="1"/>
  <c r="DK264" i="76"/>
  <c r="DK395" i="76" s="1"/>
  <c r="N264" i="76"/>
  <c r="N395" i="76" s="1"/>
  <c r="ER264" i="76"/>
  <c r="ER395" i="76" s="1"/>
  <c r="CV264" i="76"/>
  <c r="CV395" i="76" s="1"/>
  <c r="BA264" i="76"/>
  <c r="BA395" i="76" s="1"/>
  <c r="EY264" i="76"/>
  <c r="EY395" i="76" s="1"/>
  <c r="H264" i="76"/>
  <c r="H395" i="76" s="1"/>
  <c r="EJ264" i="76"/>
  <c r="EJ395" i="76" s="1"/>
  <c r="AF264" i="76"/>
  <c r="AF395" i="76" s="1"/>
  <c r="M264" i="76"/>
  <c r="M395" i="76" s="1"/>
  <c r="CM264" i="76"/>
  <c r="CM395" i="76" s="1"/>
  <c r="CN264" i="76"/>
  <c r="CN395" i="76" s="1"/>
  <c r="CO264" i="76"/>
  <c r="CO395" i="76" s="1"/>
  <c r="CP264" i="76"/>
  <c r="CP395" i="76" s="1"/>
  <c r="CQ264" i="76"/>
  <c r="CQ395" i="76" s="1"/>
  <c r="CR264" i="76"/>
  <c r="CR395" i="76" s="1"/>
  <c r="CS264" i="76"/>
  <c r="CS395" i="76" s="1"/>
  <c r="CT264" i="76"/>
  <c r="CT395" i="76" s="1"/>
  <c r="CU264" i="76"/>
  <c r="CU395" i="76" s="1"/>
  <c r="DG254" i="76"/>
  <c r="DG385" i="76" s="1"/>
  <c r="DU254" i="76"/>
  <c r="DU385" i="76" s="1"/>
  <c r="FF254" i="76"/>
  <c r="FF385" i="76" s="1"/>
  <c r="CO254" i="76"/>
  <c r="CO385" i="76" s="1"/>
  <c r="Q254" i="76"/>
  <c r="Q385" i="76" s="1"/>
  <c r="CZ254" i="76"/>
  <c r="CZ385" i="76" s="1"/>
  <c r="DR254" i="76"/>
  <c r="DR385" i="76" s="1"/>
  <c r="DS254" i="76"/>
  <c r="DS385" i="76" s="1"/>
  <c r="FU254" i="76"/>
  <c r="FU385" i="76" s="1"/>
  <c r="AH254" i="76"/>
  <c r="AH385" i="76" s="1"/>
  <c r="AX254" i="76"/>
  <c r="AX385" i="76" s="1"/>
  <c r="Z254" i="76"/>
  <c r="Z385" i="76" s="1"/>
  <c r="AW254" i="76"/>
  <c r="AW385" i="76" s="1"/>
  <c r="AI254" i="76"/>
  <c r="AI385" i="76" s="1"/>
  <c r="EE254" i="76"/>
  <c r="EE385" i="76" s="1"/>
  <c r="N254" i="76"/>
  <c r="N385" i="76" s="1"/>
  <c r="ET254" i="76"/>
  <c r="ET385" i="76" s="1"/>
  <c r="CA254" i="76"/>
  <c r="CA385" i="76" s="1"/>
  <c r="FQ254" i="76"/>
  <c r="FQ385" i="76" s="1"/>
  <c r="AN254" i="76"/>
  <c r="AN385" i="76" s="1"/>
  <c r="M254" i="76"/>
  <c r="M385" i="76" s="1"/>
  <c r="AP254" i="76"/>
  <c r="AP385" i="76" s="1"/>
  <c r="BJ254" i="76"/>
  <c r="BJ385" i="76" s="1"/>
  <c r="I254" i="76"/>
  <c r="I385" i="76" s="1"/>
  <c r="FD254" i="76"/>
  <c r="FD385" i="76" s="1"/>
  <c r="EA254" i="76"/>
  <c r="EA385" i="76" s="1"/>
  <c r="DO254" i="76"/>
  <c r="DO385" i="76" s="1"/>
  <c r="CX254" i="76"/>
  <c r="CX385" i="76" s="1"/>
  <c r="AE254" i="76"/>
  <c r="AE385" i="76" s="1"/>
  <c r="EB254" i="76"/>
  <c r="EB385" i="76" s="1"/>
  <c r="BR254" i="76"/>
  <c r="BR385" i="76" s="1"/>
  <c r="CE254" i="76"/>
  <c r="CE385" i="76" s="1"/>
  <c r="FS254" i="76"/>
  <c r="FS385" i="76" s="1"/>
  <c r="DV254" i="76"/>
  <c r="DV385" i="76" s="1"/>
  <c r="EI254" i="76"/>
  <c r="EI385" i="76" s="1"/>
  <c r="CS254" i="76"/>
  <c r="CS385" i="76" s="1"/>
  <c r="AQ254" i="76"/>
  <c r="AQ385" i="76" s="1"/>
  <c r="EV254" i="76"/>
  <c r="EV385" i="76" s="1"/>
  <c r="FN254" i="76"/>
  <c r="FN385" i="76" s="1"/>
  <c r="EQ254" i="76"/>
  <c r="EQ385" i="76" s="1"/>
  <c r="E254" i="76"/>
  <c r="E385" i="76" s="1"/>
  <c r="CT254" i="76"/>
  <c r="CT385" i="76" s="1"/>
  <c r="AM254" i="76"/>
  <c r="AM385" i="76" s="1"/>
  <c r="DA254" i="76"/>
  <c r="DA385" i="76" s="1"/>
  <c r="G254" i="76"/>
  <c r="G385" i="76" s="1"/>
  <c r="FC254" i="76"/>
  <c r="FC385" i="76" s="1"/>
  <c r="AC254" i="76"/>
  <c r="AC385" i="76" s="1"/>
  <c r="DC254" i="76"/>
  <c r="DC385" i="76" s="1"/>
  <c r="EH254" i="76"/>
  <c r="EH385" i="76" s="1"/>
  <c r="EX254" i="76"/>
  <c r="EX385" i="76" s="1"/>
  <c r="EF254" i="76"/>
  <c r="EF385" i="76" s="1"/>
  <c r="AU254" i="76"/>
  <c r="AU385" i="76" s="1"/>
  <c r="DM254" i="76"/>
  <c r="DM385" i="76" s="1"/>
  <c r="ES254" i="76"/>
  <c r="ES385" i="76" s="1"/>
  <c r="R254" i="76"/>
  <c r="R385" i="76" s="1"/>
  <c r="CC254" i="76"/>
  <c r="CC385" i="76" s="1"/>
  <c r="CW254" i="76"/>
  <c r="CW385" i="76" s="1"/>
  <c r="BT254" i="76"/>
  <c r="BT385" i="76" s="1"/>
  <c r="CU254" i="76"/>
  <c r="CU385" i="76" s="1"/>
  <c r="EN254" i="76"/>
  <c r="EN385" i="76" s="1"/>
  <c r="FB254" i="76"/>
  <c r="FB385" i="76" s="1"/>
  <c r="DD254" i="76"/>
  <c r="DD385" i="76" s="1"/>
  <c r="AJ254" i="76"/>
  <c r="AJ385" i="76" s="1"/>
  <c r="BP254" i="76"/>
  <c r="BP385" i="76" s="1"/>
  <c r="FG254" i="76"/>
  <c r="FG385" i="76" s="1"/>
  <c r="X254" i="76"/>
  <c r="X385" i="76" s="1"/>
  <c r="FY254" i="76"/>
  <c r="FY385" i="76" s="1"/>
  <c r="BH254" i="76"/>
  <c r="BH385" i="76" s="1"/>
  <c r="F254" i="76"/>
  <c r="F385" i="76" s="1"/>
  <c r="EK254" i="76"/>
  <c r="EK385" i="76" s="1"/>
  <c r="W254" i="76"/>
  <c r="W385" i="76" s="1"/>
  <c r="DJ254" i="76"/>
  <c r="DJ385" i="76" s="1"/>
  <c r="BE254" i="76"/>
  <c r="BE385" i="76" s="1"/>
  <c r="AO254" i="76"/>
  <c r="GB254" i="76"/>
  <c r="GB385" i="76" s="1"/>
  <c r="CD254" i="76"/>
  <c r="CD385" i="76" s="1"/>
  <c r="EM254" i="76"/>
  <c r="EM385" i="76" s="1"/>
  <c r="BK254" i="76"/>
  <c r="BK385" i="76" s="1"/>
  <c r="CB254" i="76"/>
  <c r="CB385" i="76" s="1"/>
  <c r="EJ254" i="76"/>
  <c r="EJ385" i="76" s="1"/>
  <c r="BA254" i="76"/>
  <c r="BA385" i="76" s="1"/>
  <c r="U254" i="76"/>
  <c r="U385" i="76" s="1"/>
  <c r="H254" i="76"/>
  <c r="H385" i="76" s="1"/>
  <c r="FT254" i="76"/>
  <c r="FT385" i="76" s="1"/>
  <c r="FK254" i="76"/>
  <c r="FK385" i="76" s="1"/>
  <c r="EU254" i="76"/>
  <c r="EU385" i="76" s="1"/>
  <c r="AL254" i="76"/>
  <c r="AL385" i="76" s="1"/>
  <c r="EP254" i="76"/>
  <c r="EP385" i="76" s="1"/>
  <c r="P254" i="76"/>
  <c r="P385" i="76" s="1"/>
  <c r="DE254" i="76"/>
  <c r="DE385" i="76" s="1"/>
  <c r="AA254" i="76"/>
  <c r="AA385" i="76" s="1"/>
  <c r="DP254" i="76"/>
  <c r="DP385" i="76" s="1"/>
  <c r="CR254" i="76"/>
  <c r="CR385" i="76" s="1"/>
  <c r="GA254" i="76"/>
  <c r="GA385" i="76" s="1"/>
  <c r="FJ254" i="76"/>
  <c r="FJ385" i="76" s="1"/>
  <c r="BF254" i="76"/>
  <c r="BF385" i="76" s="1"/>
  <c r="EZ254" i="76"/>
  <c r="EZ385" i="76" s="1"/>
  <c r="EY254" i="76"/>
  <c r="EY385" i="76" s="1"/>
  <c r="K254" i="76"/>
  <c r="K385" i="76" s="1"/>
  <c r="BV254" i="76"/>
  <c r="BV385" i="76" s="1"/>
  <c r="DI254" i="76"/>
  <c r="DI385" i="76" s="1"/>
  <c r="FP254" i="76"/>
  <c r="FP385" i="76" s="1"/>
  <c r="Y254" i="76"/>
  <c r="Y385" i="76" s="1"/>
  <c r="AV254" i="76"/>
  <c r="AV385" i="76" s="1"/>
  <c r="DX254" i="76"/>
  <c r="DX385" i="76" s="1"/>
  <c r="ER254" i="76"/>
  <c r="ER385" i="76" s="1"/>
  <c r="CI254" i="76"/>
  <c r="CI385" i="76" s="1"/>
  <c r="AR254" i="76"/>
  <c r="AR385" i="76" s="1"/>
  <c r="DB254" i="76"/>
  <c r="DB385" i="76" s="1"/>
  <c r="BO254" i="76"/>
  <c r="BO385" i="76" s="1"/>
  <c r="FI254" i="76"/>
  <c r="FI385" i="76" s="1"/>
  <c r="FV254" i="76"/>
  <c r="FV385" i="76" s="1"/>
  <c r="BY254" i="76"/>
  <c r="BY385" i="76" s="1"/>
  <c r="AD254" i="76"/>
  <c r="AD385" i="76" s="1"/>
  <c r="DZ254" i="76"/>
  <c r="DZ385" i="76" s="1"/>
  <c r="DK254" i="76"/>
  <c r="DK385" i="76" s="1"/>
  <c r="CF254" i="76"/>
  <c r="CF385" i="76" s="1"/>
  <c r="EC254" i="76"/>
  <c r="EC385" i="76" s="1"/>
  <c r="CK254" i="76"/>
  <c r="CK385" i="76" s="1"/>
  <c r="CM254" i="76"/>
  <c r="CM385" i="76" s="1"/>
  <c r="DT254" i="76"/>
  <c r="DT385" i="76" s="1"/>
  <c r="BI254" i="76"/>
  <c r="BI385" i="76" s="1"/>
  <c r="FO254" i="76"/>
  <c r="FO385" i="76" s="1"/>
  <c r="BM254" i="76"/>
  <c r="BM385" i="76" s="1"/>
  <c r="DW254" i="76"/>
  <c r="DW385" i="76" s="1"/>
  <c r="AF254" i="76"/>
  <c r="AF385" i="76" s="1"/>
  <c r="CV254" i="76"/>
  <c r="CV385" i="76" s="1"/>
  <c r="D254" i="76"/>
  <c r="D385" i="76" s="1"/>
  <c r="EO254" i="76"/>
  <c r="EO385" i="76" s="1"/>
  <c r="L254" i="76"/>
  <c r="L385" i="76" s="1"/>
  <c r="S254" i="76"/>
  <c r="S385" i="76" s="1"/>
  <c r="AY254" i="76"/>
  <c r="AY385" i="76" s="1"/>
  <c r="FM254" i="76"/>
  <c r="FM385" i="76" s="1"/>
  <c r="BB254" i="76"/>
  <c r="BB385" i="76" s="1"/>
  <c r="DY254" i="76"/>
  <c r="DY385" i="76" s="1"/>
  <c r="BW254" i="76"/>
  <c r="BW385" i="76" s="1"/>
  <c r="AT254" i="76"/>
  <c r="AT385" i="76" s="1"/>
  <c r="EG254" i="76"/>
  <c r="EG385" i="76" s="1"/>
  <c r="AZ254" i="76"/>
  <c r="AZ385" i="76" s="1"/>
  <c r="CN254" i="76"/>
  <c r="CN385" i="76" s="1"/>
  <c r="BD254" i="76"/>
  <c r="BD385" i="76" s="1"/>
  <c r="BZ254" i="76"/>
  <c r="BZ385" i="76" s="1"/>
  <c r="DF254" i="76"/>
  <c r="DF385" i="76" s="1"/>
  <c r="DL254" i="76"/>
  <c r="DL385" i="76" s="1"/>
  <c r="CJ254" i="76"/>
  <c r="CJ385" i="76" s="1"/>
  <c r="FX254" i="76"/>
  <c r="FX385" i="76" s="1"/>
  <c r="BX254" i="76"/>
  <c r="BX385" i="76" s="1"/>
  <c r="V254" i="76"/>
  <c r="V385" i="76" s="1"/>
  <c r="AS254" i="76"/>
  <c r="AS385" i="76" s="1"/>
  <c r="BU254" i="76"/>
  <c r="BU385" i="76" s="1"/>
  <c r="BS254" i="76"/>
  <c r="BS385" i="76" s="1"/>
  <c r="FH254" i="76"/>
  <c r="FH385" i="76" s="1"/>
  <c r="DQ254" i="76"/>
  <c r="DQ385" i="76" s="1"/>
  <c r="CG254" i="76"/>
  <c r="CG385" i="76" s="1"/>
  <c r="J254" i="76"/>
  <c r="J385" i="76" s="1"/>
  <c r="CL254" i="76"/>
  <c r="CL385" i="76" s="1"/>
  <c r="FR254" i="76"/>
  <c r="FR385" i="76" s="1"/>
  <c r="CQ254" i="76"/>
  <c r="CQ385" i="76" s="1"/>
  <c r="FE254" i="76"/>
  <c r="FE385" i="76" s="1"/>
  <c r="T254" i="76"/>
  <c r="T385" i="76" s="1"/>
  <c r="O254" i="76"/>
  <c r="O385" i="76" s="1"/>
  <c r="BL254" i="76"/>
  <c r="BL385" i="76" s="1"/>
  <c r="ED254" i="76"/>
  <c r="ED385" i="76" s="1"/>
  <c r="FW254" i="76"/>
  <c r="FW385" i="76" s="1"/>
  <c r="AB254" i="76"/>
  <c r="AB385" i="76" s="1"/>
  <c r="EL254" i="76"/>
  <c r="EL385" i="76" s="1"/>
  <c r="CY254" i="76"/>
  <c r="CY385" i="76" s="1"/>
  <c r="AK254" i="76"/>
  <c r="AK385" i="76" s="1"/>
  <c r="CP254" i="76"/>
  <c r="CP385" i="76" s="1"/>
  <c r="BC254" i="76"/>
  <c r="BC385" i="76" s="1"/>
  <c r="EW254" i="76"/>
  <c r="EW385" i="76" s="1"/>
  <c r="DN254" i="76"/>
  <c r="DN385" i="76" s="1"/>
  <c r="BG254" i="76"/>
  <c r="BG385" i="76" s="1"/>
  <c r="FZ254" i="76"/>
  <c r="FZ385" i="76" s="1"/>
  <c r="DH254" i="76"/>
  <c r="DH385" i="76" s="1"/>
  <c r="FL254" i="76"/>
  <c r="FL385" i="76" s="1"/>
  <c r="CH254" i="76"/>
  <c r="CH385" i="76" s="1"/>
  <c r="AG254" i="76"/>
  <c r="AG385" i="76" s="1"/>
  <c r="FA254" i="76"/>
  <c r="FA385" i="76" s="1"/>
  <c r="BQ254" i="76"/>
  <c r="BQ385" i="76" s="1"/>
  <c r="BN254" i="76"/>
  <c r="BN385" i="76" s="1"/>
  <c r="AT252" i="76"/>
  <c r="AT383" i="76" s="1"/>
  <c r="AR252" i="76"/>
  <c r="AR383" i="76" s="1"/>
  <c r="U252" i="76"/>
  <c r="U383" i="76" s="1"/>
  <c r="G252" i="76"/>
  <c r="G383" i="76" s="1"/>
  <c r="AG252" i="76"/>
  <c r="AG383" i="76" s="1"/>
  <c r="Q252" i="76"/>
  <c r="Q383" i="76" s="1"/>
  <c r="X252" i="76"/>
  <c r="X383" i="76" s="1"/>
  <c r="AZ252" i="76"/>
  <c r="AZ383" i="76" s="1"/>
  <c r="BB252" i="76"/>
  <c r="BB383" i="76" s="1"/>
  <c r="I252" i="76"/>
  <c r="I383" i="76" s="1"/>
  <c r="J252" i="76"/>
  <c r="J383" i="76" s="1"/>
  <c r="AF252" i="76"/>
  <c r="AF383" i="76" s="1"/>
  <c r="AH252" i="76"/>
  <c r="AH383" i="76" s="1"/>
  <c r="AC252" i="76"/>
  <c r="AC383" i="76" s="1"/>
  <c r="AN252" i="76"/>
  <c r="AN383" i="76" s="1"/>
  <c r="AV252" i="76"/>
  <c r="AV383" i="76" s="1"/>
  <c r="AB252" i="76"/>
  <c r="AB383" i="76" s="1"/>
  <c r="H252" i="76"/>
  <c r="H383" i="76" s="1"/>
  <c r="AM252" i="76"/>
  <c r="AM383" i="76" s="1"/>
  <c r="E252" i="76"/>
  <c r="E383" i="76" s="1"/>
  <c r="W252" i="76"/>
  <c r="W383" i="76" s="1"/>
  <c r="AI252" i="76"/>
  <c r="AI383" i="76" s="1"/>
  <c r="AY252" i="76"/>
  <c r="AY383" i="76" s="1"/>
  <c r="N252" i="76"/>
  <c r="N383" i="76" s="1"/>
  <c r="BA252" i="76"/>
  <c r="BA383" i="76" s="1"/>
  <c r="AK252" i="76"/>
  <c r="AK383" i="76" s="1"/>
  <c r="Y252" i="76"/>
  <c r="Y383" i="76" s="1"/>
  <c r="K252" i="76"/>
  <c r="K383" i="76" s="1"/>
  <c r="AA252" i="76"/>
  <c r="AA383" i="76" s="1"/>
  <c r="F252" i="76"/>
  <c r="F383" i="76" s="1"/>
  <c r="S252" i="76"/>
  <c r="S383" i="76" s="1"/>
  <c r="D252" i="76"/>
  <c r="D383" i="76" s="1"/>
  <c r="AW252" i="76"/>
  <c r="AW383" i="76" s="1"/>
  <c r="BX252" i="76"/>
  <c r="BX383" i="76" s="1"/>
  <c r="BR252" i="76"/>
  <c r="BR383" i="76" s="1"/>
  <c r="BT252" i="76"/>
  <c r="BT383" i="76" s="1"/>
  <c r="M252" i="76"/>
  <c r="M383" i="76" s="1"/>
  <c r="AU252" i="76"/>
  <c r="AU383" i="76" s="1"/>
  <c r="AE252" i="76"/>
  <c r="AE383" i="76" s="1"/>
  <c r="AQ252" i="76"/>
  <c r="AQ383" i="76" s="1"/>
  <c r="AJ252" i="76"/>
  <c r="AJ383" i="76" s="1"/>
  <c r="AS252" i="76"/>
  <c r="AS383" i="76" s="1"/>
  <c r="BU252" i="76"/>
  <c r="BU383" i="76" s="1"/>
  <c r="L252" i="76"/>
  <c r="L383" i="76" s="1"/>
  <c r="P252" i="76"/>
  <c r="P383" i="76" s="1"/>
  <c r="AO252" i="76"/>
  <c r="Z252" i="76"/>
  <c r="Z383" i="76" s="1"/>
  <c r="BC252" i="76"/>
  <c r="BC383" i="76" s="1"/>
  <c r="T252" i="76"/>
  <c r="T383" i="76" s="1"/>
  <c r="AP252" i="76"/>
  <c r="AP383" i="76" s="1"/>
  <c r="BV252" i="76"/>
  <c r="BV383" i="76" s="1"/>
  <c r="BW252" i="76"/>
  <c r="BW383" i="76" s="1"/>
  <c r="AL252" i="76"/>
  <c r="AL383" i="76" s="1"/>
  <c r="ER252" i="76"/>
  <c r="ER383" i="76" s="1"/>
  <c r="V252" i="76"/>
  <c r="V383" i="76" s="1"/>
  <c r="AX252" i="76"/>
  <c r="AX383" i="76" s="1"/>
  <c r="R252" i="76"/>
  <c r="R383" i="76" s="1"/>
  <c r="AD252" i="76"/>
  <c r="AD383" i="76" s="1"/>
  <c r="O252" i="76"/>
  <c r="O383" i="76" s="1"/>
  <c r="BS252" i="76"/>
  <c r="BS383" i="76" s="1"/>
  <c r="DH252" i="76"/>
  <c r="DH383" i="76" s="1"/>
  <c r="BY252" i="76"/>
  <c r="BY383" i="76" s="1"/>
  <c r="EC252" i="76"/>
  <c r="EC383" i="76" s="1"/>
  <c r="CN252" i="76"/>
  <c r="CN383" i="76" s="1"/>
  <c r="EZ252" i="76"/>
  <c r="EZ383" i="76" s="1"/>
  <c r="CM252" i="76"/>
  <c r="CM383" i="76" s="1"/>
  <c r="FY252" i="76"/>
  <c r="FY383" i="76" s="1"/>
  <c r="CU252" i="76"/>
  <c r="CU383" i="76" s="1"/>
  <c r="DG252" i="76"/>
  <c r="DG383" i="76" s="1"/>
  <c r="FE252" i="76"/>
  <c r="FE383" i="76" s="1"/>
  <c r="FK252" i="76"/>
  <c r="FK383" i="76" s="1"/>
  <c r="DZ252" i="76"/>
  <c r="DZ383" i="76" s="1"/>
  <c r="DX252" i="76"/>
  <c r="DX383" i="76" s="1"/>
  <c r="EM252" i="76"/>
  <c r="EM383" i="76" s="1"/>
  <c r="FZ252" i="76"/>
  <c r="FZ383" i="76" s="1"/>
  <c r="EG252" i="76"/>
  <c r="EG383" i="76" s="1"/>
  <c r="FP252" i="76"/>
  <c r="FP383" i="76" s="1"/>
  <c r="BQ252" i="76"/>
  <c r="BQ383" i="76" s="1"/>
  <c r="FH252" i="76"/>
  <c r="FH383" i="76" s="1"/>
  <c r="CF252" i="76"/>
  <c r="CF383" i="76" s="1"/>
  <c r="EA252" i="76"/>
  <c r="EA383" i="76" s="1"/>
  <c r="CE252" i="76"/>
  <c r="CE383" i="76" s="1"/>
  <c r="DM252" i="76"/>
  <c r="DM383" i="76" s="1"/>
  <c r="CT252" i="76"/>
  <c r="CT383" i="76" s="1"/>
  <c r="EL252" i="76"/>
  <c r="EL383" i="76" s="1"/>
  <c r="BJ252" i="76"/>
  <c r="BJ383" i="76" s="1"/>
  <c r="CY252" i="76"/>
  <c r="CY383" i="76" s="1"/>
  <c r="EW252" i="76"/>
  <c r="EW383" i="76" s="1"/>
  <c r="FC252" i="76"/>
  <c r="FC383" i="76" s="1"/>
  <c r="CQ252" i="76"/>
  <c r="CQ383" i="76" s="1"/>
  <c r="DN252" i="76"/>
  <c r="DN383" i="76" s="1"/>
  <c r="DD252" i="76"/>
  <c r="DD383" i="76" s="1"/>
  <c r="BI252" i="76"/>
  <c r="BI383" i="76" s="1"/>
  <c r="CV252" i="76"/>
  <c r="CV383" i="76" s="1"/>
  <c r="BP252" i="76"/>
  <c r="BP383" i="76" s="1"/>
  <c r="EX252" i="76"/>
  <c r="EX383" i="76" s="1"/>
  <c r="BO252" i="76"/>
  <c r="BO383" i="76" s="1"/>
  <c r="DS252" i="76"/>
  <c r="DS383" i="76" s="1"/>
  <c r="CL252" i="76"/>
  <c r="CL383" i="76" s="1"/>
  <c r="FQ252" i="76"/>
  <c r="FQ383" i="76" s="1"/>
  <c r="CS252" i="76"/>
  <c r="CS383" i="76" s="1"/>
  <c r="ED252" i="76"/>
  <c r="ED383" i="76" s="1"/>
  <c r="CH252" i="76"/>
  <c r="CH383" i="76" s="1"/>
  <c r="DV252" i="76"/>
  <c r="DV383" i="76" s="1"/>
  <c r="CI252" i="76"/>
  <c r="CI383" i="76" s="1"/>
  <c r="ES252" i="76"/>
  <c r="ES383" i="76" s="1"/>
  <c r="EQ252" i="76"/>
  <c r="EQ383" i="76" s="1"/>
  <c r="FL252" i="76"/>
  <c r="FL383" i="76" s="1"/>
  <c r="EI252" i="76"/>
  <c r="EI383" i="76" s="1"/>
  <c r="BH252" i="76"/>
  <c r="BH383" i="76" s="1"/>
  <c r="FU252" i="76"/>
  <c r="FU383" i="76" s="1"/>
  <c r="BG252" i="76"/>
  <c r="BG383" i="76" s="1"/>
  <c r="EP252" i="76"/>
  <c r="EP383" i="76" s="1"/>
  <c r="CD252" i="76"/>
  <c r="CD383" i="76" s="1"/>
  <c r="DE252" i="76"/>
  <c r="DE383" i="76" s="1"/>
  <c r="CK252" i="76"/>
  <c r="CK383" i="76" s="1"/>
  <c r="FI252" i="76"/>
  <c r="FI383" i="76" s="1"/>
  <c r="CR252" i="76"/>
  <c r="CR383" i="76" s="1"/>
  <c r="FA252" i="76"/>
  <c r="FA383" i="76" s="1"/>
  <c r="CA252" i="76"/>
  <c r="CA383" i="76" s="1"/>
  <c r="FX252" i="76"/>
  <c r="FX383" i="76" s="1"/>
  <c r="FN252" i="76"/>
  <c r="FN383" i="76" s="1"/>
  <c r="CZ252" i="76"/>
  <c r="CZ383" i="76" s="1"/>
  <c r="FF252" i="76"/>
  <c r="FF383" i="76" s="1"/>
  <c r="FD252" i="76"/>
  <c r="FD383" i="76" s="1"/>
  <c r="DI252" i="76"/>
  <c r="DI383" i="76" s="1"/>
  <c r="EV252" i="76"/>
  <c r="EV383" i="76" s="1"/>
  <c r="FM252" i="76"/>
  <c r="FM383" i="76" s="1"/>
  <c r="BN252" i="76"/>
  <c r="BN383" i="76" s="1"/>
  <c r="EJ252" i="76"/>
  <c r="EJ383" i="76" s="1"/>
  <c r="CC252" i="76"/>
  <c r="CC383" i="76" s="1"/>
  <c r="CW252" i="76"/>
  <c r="CW383" i="76" s="1"/>
  <c r="CJ252" i="76"/>
  <c r="CJ383" i="76" s="1"/>
  <c r="DT252" i="76"/>
  <c r="DT383" i="76" s="1"/>
  <c r="BK252" i="76"/>
  <c r="BK383" i="76" s="1"/>
  <c r="DL252" i="76"/>
  <c r="DL383" i="76" s="1"/>
  <c r="DB252" i="76"/>
  <c r="DB383" i="76" s="1"/>
  <c r="EE252" i="76"/>
  <c r="EE383" i="76" s="1"/>
  <c r="DQ252" i="76"/>
  <c r="DQ383" i="76" s="1"/>
  <c r="DW252" i="76"/>
  <c r="DW383" i="76" s="1"/>
  <c r="CP252" i="76"/>
  <c r="CP383" i="76" s="1"/>
  <c r="GA252" i="76"/>
  <c r="GA383" i="76" s="1"/>
  <c r="DA252" i="76"/>
  <c r="DA383" i="76" s="1"/>
  <c r="BF252" i="76"/>
  <c r="BF383" i="76" s="1"/>
  <c r="FW252" i="76"/>
  <c r="FW383" i="76" s="1"/>
  <c r="BM252" i="76"/>
  <c r="BM383" i="76" s="1"/>
  <c r="EB252" i="76"/>
  <c r="EB383" i="76" s="1"/>
  <c r="CB252" i="76"/>
  <c r="CB383" i="76" s="1"/>
  <c r="FG252" i="76"/>
  <c r="FG383" i="76" s="1"/>
  <c r="GB252" i="76"/>
  <c r="GB383" i="76" s="1"/>
  <c r="EY252" i="76"/>
  <c r="EY383" i="76" s="1"/>
  <c r="DY252" i="76"/>
  <c r="DY383" i="76" s="1"/>
  <c r="FJ252" i="76"/>
  <c r="FJ383" i="76" s="1"/>
  <c r="FT252" i="76"/>
  <c r="FT383" i="76" s="1"/>
  <c r="FB252" i="76"/>
  <c r="FB383" i="76" s="1"/>
  <c r="FR252" i="76"/>
  <c r="FR383" i="76" s="1"/>
  <c r="DO252" i="76"/>
  <c r="DO383" i="76" s="1"/>
  <c r="BZ252" i="76"/>
  <c r="BZ383" i="76" s="1"/>
  <c r="EN252" i="76"/>
  <c r="EN383" i="76" s="1"/>
  <c r="DK252" i="76"/>
  <c r="DK383" i="76" s="1"/>
  <c r="BE252" i="76"/>
  <c r="BE383" i="76" s="1"/>
  <c r="FO252" i="76"/>
  <c r="FO383" i="76" s="1"/>
  <c r="BL252" i="76"/>
  <c r="BL383" i="76" s="1"/>
  <c r="DR252" i="76"/>
  <c r="DR383" i="76" s="1"/>
  <c r="DP252" i="76"/>
  <c r="DP383" i="76" s="1"/>
  <c r="FV252" i="76"/>
  <c r="FV383" i="76" s="1"/>
  <c r="EK252" i="76"/>
  <c r="EK383" i="76" s="1"/>
  <c r="CX252" i="76"/>
  <c r="CX383" i="76" s="1"/>
  <c r="CO252" i="76"/>
  <c r="CO383" i="76" s="1"/>
  <c r="DU252" i="76"/>
  <c r="DU383" i="76" s="1"/>
  <c r="CG252" i="76"/>
  <c r="CG383" i="76" s="1"/>
  <c r="ET252" i="76"/>
  <c r="ET383" i="76" s="1"/>
  <c r="DF252" i="76"/>
  <c r="DF383" i="76" s="1"/>
  <c r="FS252" i="76"/>
  <c r="FS383" i="76" s="1"/>
  <c r="EH252" i="76"/>
  <c r="EH383" i="76" s="1"/>
  <c r="EF252" i="76"/>
  <c r="EF383" i="76" s="1"/>
  <c r="DC252" i="76"/>
  <c r="DC383" i="76" s="1"/>
  <c r="BD252" i="76"/>
  <c r="BD383" i="76" s="1"/>
  <c r="EO252" i="76"/>
  <c r="EO383" i="76" s="1"/>
  <c r="EU252" i="76"/>
  <c r="EU383" i="76" s="1"/>
  <c r="DJ252" i="76"/>
  <c r="DJ383" i="76" s="1"/>
  <c r="BX262" i="76"/>
  <c r="BX393" i="76" s="1"/>
  <c r="BR262" i="76"/>
  <c r="BR393" i="76" s="1"/>
  <c r="BT262" i="76"/>
  <c r="BT393" i="76" s="1"/>
  <c r="BU262" i="76"/>
  <c r="BU393" i="76" s="1"/>
  <c r="BV262" i="76"/>
  <c r="BV393" i="76" s="1"/>
  <c r="BW262" i="76"/>
  <c r="BW393" i="76" s="1"/>
  <c r="BS262" i="76"/>
  <c r="BS393" i="76" s="1"/>
  <c r="BU259" i="76"/>
  <c r="BU390" i="76" s="1"/>
  <c r="BW259" i="76"/>
  <c r="BW390" i="76" s="1"/>
  <c r="BT259" i="76"/>
  <c r="BT390" i="76" s="1"/>
  <c r="BR259" i="76"/>
  <c r="BR390" i="76" s="1"/>
  <c r="BS259" i="76"/>
  <c r="BS390" i="76" s="1"/>
  <c r="BX259" i="76"/>
  <c r="BX390" i="76" s="1"/>
  <c r="BV259" i="76"/>
  <c r="BV390" i="76" s="1"/>
  <c r="EG262" i="76"/>
  <c r="EG393" i="76" s="1"/>
  <c r="DT262" i="76"/>
  <c r="DT393" i="76" s="1"/>
  <c r="FZ262" i="76"/>
  <c r="FZ393" i="76" s="1"/>
  <c r="FS262" i="76"/>
  <c r="FS393" i="76" s="1"/>
  <c r="EX262" i="76"/>
  <c r="EX393" i="76" s="1"/>
  <c r="DU262" i="76"/>
  <c r="DU393" i="76" s="1"/>
  <c r="BP262" i="76"/>
  <c r="BP393" i="76" s="1"/>
  <c r="DQ262" i="76"/>
  <c r="DQ393" i="76" s="1"/>
  <c r="FP262" i="76"/>
  <c r="FP393" i="76" s="1"/>
  <c r="BI262" i="76"/>
  <c r="BI393" i="76" s="1"/>
  <c r="FN262" i="76"/>
  <c r="FN393" i="76" s="1"/>
  <c r="EK262" i="76"/>
  <c r="EK393" i="76" s="1"/>
  <c r="BZ262" i="76"/>
  <c r="BZ393" i="76" s="1"/>
  <c r="AO262" i="76"/>
  <c r="AL262" i="76"/>
  <c r="AL393" i="76" s="1"/>
  <c r="E262" i="76"/>
  <c r="E393" i="76" s="1"/>
  <c r="AC262" i="76"/>
  <c r="AC393" i="76" s="1"/>
  <c r="AI262" i="76"/>
  <c r="AI393" i="76" s="1"/>
  <c r="BA262" i="76"/>
  <c r="BA393" i="76" s="1"/>
  <c r="BK262" i="76"/>
  <c r="BK393" i="76" s="1"/>
  <c r="CD262" i="76"/>
  <c r="CD393" i="76" s="1"/>
  <c r="CY262" i="76"/>
  <c r="CY393" i="76" s="1"/>
  <c r="FM262" i="76"/>
  <c r="FM393" i="76" s="1"/>
  <c r="EZ262" i="76"/>
  <c r="EZ393" i="76" s="1"/>
  <c r="BG262" i="76"/>
  <c r="BG393" i="76" s="1"/>
  <c r="DH262" i="76"/>
  <c r="DH393" i="76" s="1"/>
  <c r="BC262" i="76"/>
  <c r="BC393" i="76" s="1"/>
  <c r="FA262" i="76"/>
  <c r="FA393" i="76" s="1"/>
  <c r="EE262" i="76"/>
  <c r="EE393" i="76" s="1"/>
  <c r="DJ262" i="76"/>
  <c r="DJ393" i="76" s="1"/>
  <c r="AU262" i="76"/>
  <c r="AU393" i="76" s="1"/>
  <c r="BO262" i="76"/>
  <c r="BO393" i="76" s="1"/>
  <c r="EN262" i="76"/>
  <c r="EN393" i="76" s="1"/>
  <c r="EA262" i="76"/>
  <c r="EA393" i="76" s="1"/>
  <c r="AX262" i="76"/>
  <c r="AX393" i="76" s="1"/>
  <c r="DZ262" i="76"/>
  <c r="DZ393" i="76" s="1"/>
  <c r="EC262" i="76"/>
  <c r="EC393" i="76" s="1"/>
  <c r="BQ262" i="76"/>
  <c r="BQ393" i="76" s="1"/>
  <c r="DW262" i="76"/>
  <c r="DW393" i="76" s="1"/>
  <c r="EQ262" i="76"/>
  <c r="EQ393" i="76" s="1"/>
  <c r="EL262" i="76"/>
  <c r="EL393" i="76" s="1"/>
  <c r="AR262" i="76"/>
  <c r="AR393" i="76" s="1"/>
  <c r="Q262" i="76"/>
  <c r="Q393" i="76" s="1"/>
  <c r="P262" i="76"/>
  <c r="P393" i="76" s="1"/>
  <c r="AP262" i="76"/>
  <c r="AP393" i="76" s="1"/>
  <c r="Y262" i="76"/>
  <c r="Y393" i="76" s="1"/>
  <c r="AF262" i="76"/>
  <c r="AF393" i="76" s="1"/>
  <c r="FK262" i="76"/>
  <c r="FK393" i="76" s="1"/>
  <c r="EY262" i="76"/>
  <c r="EY393" i="76" s="1"/>
  <c r="DI262" i="76"/>
  <c r="DI393" i="76" s="1"/>
  <c r="AW262" i="76"/>
  <c r="AW393" i="76" s="1"/>
  <c r="CJ262" i="76"/>
  <c r="CJ393" i="76" s="1"/>
  <c r="DO262" i="76"/>
  <c r="DO393" i="76" s="1"/>
  <c r="DD262" i="76"/>
  <c r="DD393" i="76" s="1"/>
  <c r="BM262" i="76"/>
  <c r="BM393" i="76" s="1"/>
  <c r="DK262" i="76"/>
  <c r="DK393" i="76" s="1"/>
  <c r="BF262" i="76"/>
  <c r="BF393" i="76" s="1"/>
  <c r="AG262" i="76"/>
  <c r="AG393" i="76" s="1"/>
  <c r="L262" i="76"/>
  <c r="L393" i="76" s="1"/>
  <c r="D262" i="76"/>
  <c r="D393" i="76" s="1"/>
  <c r="F262" i="76"/>
  <c r="F393" i="76" s="1"/>
  <c r="FL262" i="76"/>
  <c r="FL393" i="76" s="1"/>
  <c r="CI262" i="76"/>
  <c r="CI393" i="76" s="1"/>
  <c r="DR262" i="76"/>
  <c r="DR393" i="76" s="1"/>
  <c r="FI262" i="76"/>
  <c r="FI393" i="76" s="1"/>
  <c r="AZ262" i="76"/>
  <c r="AZ393" i="76" s="1"/>
  <c r="AA262" i="76"/>
  <c r="AA393" i="76" s="1"/>
  <c r="EH262" i="76"/>
  <c r="EH393" i="76" s="1"/>
  <c r="AB262" i="76"/>
  <c r="AB393" i="76" s="1"/>
  <c r="AM262" i="76"/>
  <c r="AM393" i="76" s="1"/>
  <c r="CZ262" i="76"/>
  <c r="CZ393" i="76" s="1"/>
  <c r="AV262" i="76"/>
  <c r="AV393" i="76" s="1"/>
  <c r="CA262" i="76"/>
  <c r="CA393" i="76" s="1"/>
  <c r="EO262" i="76"/>
  <c r="EO393" i="76" s="1"/>
  <c r="DV262" i="76"/>
  <c r="DV393" i="76" s="1"/>
  <c r="GA262" i="76"/>
  <c r="GA393" i="76" s="1"/>
  <c r="EJ262" i="76"/>
  <c r="EJ393" i="76" s="1"/>
  <c r="FW262" i="76"/>
  <c r="FW393" i="76" s="1"/>
  <c r="BJ262" i="76"/>
  <c r="BJ393" i="76" s="1"/>
  <c r="R262" i="76"/>
  <c r="R393" i="76" s="1"/>
  <c r="AS262" i="76"/>
  <c r="AS393" i="76" s="1"/>
  <c r="AN262" i="76"/>
  <c r="AN393" i="76" s="1"/>
  <c r="FC262" i="76"/>
  <c r="FC393" i="76" s="1"/>
  <c r="AK262" i="76"/>
  <c r="AK393" i="76" s="1"/>
  <c r="ES262" i="76"/>
  <c r="ES393" i="76" s="1"/>
  <c r="BD262" i="76"/>
  <c r="BD393" i="76" s="1"/>
  <c r="EV262" i="76"/>
  <c r="EV393" i="76" s="1"/>
  <c r="W262" i="76"/>
  <c r="W393" i="76" s="1"/>
  <c r="I262" i="76"/>
  <c r="I393" i="76" s="1"/>
  <c r="AQ262" i="76"/>
  <c r="AQ393" i="76" s="1"/>
  <c r="EU262" i="76"/>
  <c r="EU393" i="76" s="1"/>
  <c r="CL262" i="76"/>
  <c r="CL393" i="76" s="1"/>
  <c r="EF262" i="76"/>
  <c r="EF393" i="76" s="1"/>
  <c r="DM262" i="76"/>
  <c r="DM393" i="76" s="1"/>
  <c r="CE262" i="76"/>
  <c r="CE393" i="76" s="1"/>
  <c r="FU262" i="76"/>
  <c r="FU393" i="76" s="1"/>
  <c r="FB262" i="76"/>
  <c r="FB393" i="76" s="1"/>
  <c r="DP262" i="76"/>
  <c r="DP393" i="76" s="1"/>
  <c r="CW262" i="76"/>
  <c r="CW393" i="76" s="1"/>
  <c r="BY262" i="76"/>
  <c r="BY393" i="76" s="1"/>
  <c r="DL262" i="76"/>
  <c r="DL393" i="76" s="1"/>
  <c r="G262" i="76"/>
  <c r="G393" i="76" s="1"/>
  <c r="AJ262" i="76"/>
  <c r="AJ393" i="76" s="1"/>
  <c r="GB262" i="76"/>
  <c r="GB393" i="76" s="1"/>
  <c r="X262" i="76"/>
  <c r="X393" i="76" s="1"/>
  <c r="AY262" i="76"/>
  <c r="AY393" i="76" s="1"/>
  <c r="J262" i="76"/>
  <c r="J393" i="76" s="1"/>
  <c r="V262" i="76"/>
  <c r="V393" i="76" s="1"/>
  <c r="DA262" i="76"/>
  <c r="DA393" i="76" s="1"/>
  <c r="FG262" i="76"/>
  <c r="FG393" i="76" s="1"/>
  <c r="CX262" i="76"/>
  <c r="CX393" i="76" s="1"/>
  <c r="FX262" i="76"/>
  <c r="FX393" i="76" s="1"/>
  <c r="N262" i="76"/>
  <c r="N393" i="76" s="1"/>
  <c r="S262" i="76"/>
  <c r="S393" i="76" s="1"/>
  <c r="FV262" i="76"/>
  <c r="FV393" i="76" s="1"/>
  <c r="ET262" i="76"/>
  <c r="ET393" i="76" s="1"/>
  <c r="EM262" i="76"/>
  <c r="EM393" i="76" s="1"/>
  <c r="EB262" i="76"/>
  <c r="EB393" i="76" s="1"/>
  <c r="CB262" i="76"/>
  <c r="CB393" i="76" s="1"/>
  <c r="EI262" i="76"/>
  <c r="EI393" i="76" s="1"/>
  <c r="FJ262" i="76"/>
  <c r="FJ393" i="76" s="1"/>
  <c r="DY262" i="76"/>
  <c r="DY393" i="76" s="1"/>
  <c r="DF262" i="76"/>
  <c r="DF393" i="76" s="1"/>
  <c r="EP262" i="76"/>
  <c r="EP393" i="76" s="1"/>
  <c r="DN262" i="76"/>
  <c r="DN393" i="76" s="1"/>
  <c r="DG262" i="76"/>
  <c r="DG393" i="76" s="1"/>
  <c r="CV262" i="76"/>
  <c r="CV393" i="76" s="1"/>
  <c r="BL262" i="76"/>
  <c r="BL393" i="76" s="1"/>
  <c r="FF262" i="76"/>
  <c r="FF393" i="76" s="1"/>
  <c r="ED262" i="76"/>
  <c r="ED393" i="76" s="1"/>
  <c r="CK262" i="76"/>
  <c r="CK393" i="76" s="1"/>
  <c r="FD262" i="76"/>
  <c r="FD393" i="76" s="1"/>
  <c r="DE262" i="76"/>
  <c r="DE393" i="76" s="1"/>
  <c r="K262" i="76"/>
  <c r="K393" i="76" s="1"/>
  <c r="AH262" i="76"/>
  <c r="AH393" i="76" s="1"/>
  <c r="DS262" i="76"/>
  <c r="DS393" i="76" s="1"/>
  <c r="FT262" i="76"/>
  <c r="FT393" i="76" s="1"/>
  <c r="FH262" i="76"/>
  <c r="FH393" i="76" s="1"/>
  <c r="CF262" i="76"/>
  <c r="CF393" i="76" s="1"/>
  <c r="AT262" i="76"/>
  <c r="AT393" i="76" s="1"/>
  <c r="FO262" i="76"/>
  <c r="FO393" i="76" s="1"/>
  <c r="BE262" i="76"/>
  <c r="BE393" i="76" s="1"/>
  <c r="FE262" i="76"/>
  <c r="FE393" i="76" s="1"/>
  <c r="FR262" i="76"/>
  <c r="FR393" i="76" s="1"/>
  <c r="Z262" i="76"/>
  <c r="Z393" i="76" s="1"/>
  <c r="M262" i="76"/>
  <c r="M393" i="76" s="1"/>
  <c r="BN262" i="76"/>
  <c r="BN393" i="76" s="1"/>
  <c r="U262" i="76"/>
  <c r="U393" i="76" s="1"/>
  <c r="H262" i="76"/>
  <c r="H393" i="76" s="1"/>
  <c r="FQ262" i="76"/>
  <c r="FQ393" i="76" s="1"/>
  <c r="CC262" i="76"/>
  <c r="CC393" i="76" s="1"/>
  <c r="ER262" i="76"/>
  <c r="ER393" i="76" s="1"/>
  <c r="AD262" i="76"/>
  <c r="AD393" i="76" s="1"/>
  <c r="AE262" i="76"/>
  <c r="AE393" i="76" s="1"/>
  <c r="FY262" i="76"/>
  <c r="FY393" i="76" s="1"/>
  <c r="BH262" i="76"/>
  <c r="BH393" i="76" s="1"/>
  <c r="BB262" i="76"/>
  <c r="BB393" i="76" s="1"/>
  <c r="CG262" i="76"/>
  <c r="CG393" i="76" s="1"/>
  <c r="DX262" i="76"/>
  <c r="DX393" i="76" s="1"/>
  <c r="CH262" i="76"/>
  <c r="CH393" i="76" s="1"/>
  <c r="T262" i="76"/>
  <c r="T393" i="76" s="1"/>
  <c r="O262" i="76"/>
  <c r="O393" i="76" s="1"/>
  <c r="DB262" i="76"/>
  <c r="DB393" i="76" s="1"/>
  <c r="DC262" i="76"/>
  <c r="DC393" i="76" s="1"/>
  <c r="CM262" i="76"/>
  <c r="CM393" i="76" s="1"/>
  <c r="EW262" i="76"/>
  <c r="EW393" i="76" s="1"/>
  <c r="CN262" i="76"/>
  <c r="CN393" i="76" s="1"/>
  <c r="CO262" i="76"/>
  <c r="CO393" i="76" s="1"/>
  <c r="CP262" i="76"/>
  <c r="CP393" i="76" s="1"/>
  <c r="CQ262" i="76"/>
  <c r="CQ393" i="76" s="1"/>
  <c r="CR262" i="76"/>
  <c r="CR393" i="76" s="1"/>
  <c r="CS262" i="76"/>
  <c r="CS393" i="76" s="1"/>
  <c r="CT262" i="76"/>
  <c r="CT393" i="76" s="1"/>
  <c r="CU262" i="76"/>
  <c r="CU393" i="76" s="1"/>
  <c r="K360" i="75"/>
  <c r="K480" i="75"/>
  <c r="EY259" i="76"/>
  <c r="EY390" i="76" s="1"/>
  <c r="K259" i="76"/>
  <c r="K390" i="76" s="1"/>
  <c r="M259" i="76"/>
  <c r="M390" i="76" s="1"/>
  <c r="AB259" i="76"/>
  <c r="AB390" i="76" s="1"/>
  <c r="EV259" i="76"/>
  <c r="EV390" i="76" s="1"/>
  <c r="EP259" i="76"/>
  <c r="EP390" i="76" s="1"/>
  <c r="DV259" i="76"/>
  <c r="DV390" i="76" s="1"/>
  <c r="AU259" i="76"/>
  <c r="AU390" i="76" s="1"/>
  <c r="DB259" i="76"/>
  <c r="DB390" i="76" s="1"/>
  <c r="CZ259" i="76"/>
  <c r="CZ390" i="76" s="1"/>
  <c r="BD259" i="76"/>
  <c r="BD390" i="76" s="1"/>
  <c r="BN259" i="76"/>
  <c r="BN390" i="76" s="1"/>
  <c r="Z259" i="76"/>
  <c r="Z390" i="76" s="1"/>
  <c r="BZ259" i="76"/>
  <c r="BZ390" i="76" s="1"/>
  <c r="DA259" i="76"/>
  <c r="DA390" i="76" s="1"/>
  <c r="DD259" i="76"/>
  <c r="DD390" i="76" s="1"/>
  <c r="DG259" i="76"/>
  <c r="DG390" i="76" s="1"/>
  <c r="BF259" i="76"/>
  <c r="BF390" i="76" s="1"/>
  <c r="W259" i="76"/>
  <c r="W390" i="76" s="1"/>
  <c r="AZ259" i="76"/>
  <c r="AZ390" i="76" s="1"/>
  <c r="DT259" i="76"/>
  <c r="DT390" i="76" s="1"/>
  <c r="X259" i="76"/>
  <c r="X390" i="76" s="1"/>
  <c r="AI259" i="76"/>
  <c r="AI390" i="76" s="1"/>
  <c r="BE259" i="76"/>
  <c r="BE390" i="76" s="1"/>
  <c r="BL259" i="76"/>
  <c r="BL390" i="76" s="1"/>
  <c r="FM259" i="76"/>
  <c r="FM390" i="76" s="1"/>
  <c r="J259" i="76"/>
  <c r="J390" i="76" s="1"/>
  <c r="FE259" i="76"/>
  <c r="FE390" i="76" s="1"/>
  <c r="FC259" i="76"/>
  <c r="FC390" i="76" s="1"/>
  <c r="EO259" i="76"/>
  <c r="EO390" i="76" s="1"/>
  <c r="F259" i="76"/>
  <c r="F390" i="76" s="1"/>
  <c r="BI259" i="76"/>
  <c r="BI390" i="76" s="1"/>
  <c r="EU259" i="76"/>
  <c r="EU390" i="76" s="1"/>
  <c r="FD259" i="76"/>
  <c r="FD390" i="76" s="1"/>
  <c r="CH259" i="76"/>
  <c r="CH390" i="76" s="1"/>
  <c r="H259" i="76"/>
  <c r="H390" i="76" s="1"/>
  <c r="AX259" i="76"/>
  <c r="AX390" i="76" s="1"/>
  <c r="FY259" i="76"/>
  <c r="FY390" i="76" s="1"/>
  <c r="AN259" i="76"/>
  <c r="AN390" i="76" s="1"/>
  <c r="AJ259" i="76"/>
  <c r="AJ390" i="76" s="1"/>
  <c r="DZ259" i="76"/>
  <c r="DZ390" i="76" s="1"/>
  <c r="AF259" i="76"/>
  <c r="AF390" i="76" s="1"/>
  <c r="BO259" i="76"/>
  <c r="BO390" i="76" s="1"/>
  <c r="S259" i="76"/>
  <c r="S390" i="76" s="1"/>
  <c r="AV259" i="76"/>
  <c r="AV390" i="76" s="1"/>
  <c r="O259" i="76"/>
  <c r="O390" i="76" s="1"/>
  <c r="ED259" i="76"/>
  <c r="ED390" i="76" s="1"/>
  <c r="FJ259" i="76"/>
  <c r="FJ390" i="76" s="1"/>
  <c r="DF259" i="76"/>
  <c r="DF390" i="76" s="1"/>
  <c r="FA259" i="76"/>
  <c r="FA390" i="76" s="1"/>
  <c r="EX259" i="76"/>
  <c r="EX390" i="76" s="1"/>
  <c r="BJ259" i="76"/>
  <c r="BJ390" i="76" s="1"/>
  <c r="DC259" i="76"/>
  <c r="DC390" i="76" s="1"/>
  <c r="DP259" i="76"/>
  <c r="DP390" i="76" s="1"/>
  <c r="L259" i="76"/>
  <c r="L390" i="76" s="1"/>
  <c r="AC259" i="76"/>
  <c r="AC390" i="76" s="1"/>
  <c r="FR259" i="76"/>
  <c r="FR390" i="76" s="1"/>
  <c r="CF259" i="76"/>
  <c r="CF390" i="76" s="1"/>
  <c r="Q259" i="76"/>
  <c r="Q390" i="76" s="1"/>
  <c r="AO259" i="76"/>
  <c r="BY259" i="76"/>
  <c r="BY390" i="76" s="1"/>
  <c r="FP259" i="76"/>
  <c r="FP390" i="76" s="1"/>
  <c r="BM259" i="76"/>
  <c r="BM390" i="76" s="1"/>
  <c r="R259" i="76"/>
  <c r="R390" i="76" s="1"/>
  <c r="BA259" i="76"/>
  <c r="BA390" i="76" s="1"/>
  <c r="EJ259" i="76"/>
  <c r="EJ390" i="76" s="1"/>
  <c r="EQ259" i="76"/>
  <c r="EQ390" i="76" s="1"/>
  <c r="FO259" i="76"/>
  <c r="FO390" i="76" s="1"/>
  <c r="DY259" i="76"/>
  <c r="DY390" i="76" s="1"/>
  <c r="AT259" i="76"/>
  <c r="AT390" i="76" s="1"/>
  <c r="AS259" i="76"/>
  <c r="AS390" i="76" s="1"/>
  <c r="EC259" i="76"/>
  <c r="EC390" i="76" s="1"/>
  <c r="CV259" i="76"/>
  <c r="CV390" i="76" s="1"/>
  <c r="FH259" i="76"/>
  <c r="FH390" i="76" s="1"/>
  <c r="CI259" i="76"/>
  <c r="CI390" i="76" s="1"/>
  <c r="DW259" i="76"/>
  <c r="DW390" i="76" s="1"/>
  <c r="DE259" i="76"/>
  <c r="DE390" i="76" s="1"/>
  <c r="EW259" i="76"/>
  <c r="EW390" i="76" s="1"/>
  <c r="DR259" i="76"/>
  <c r="DR390" i="76" s="1"/>
  <c r="EM259" i="76"/>
  <c r="EM390" i="76" s="1"/>
  <c r="G259" i="76"/>
  <c r="G390" i="76" s="1"/>
  <c r="BB259" i="76"/>
  <c r="BB390" i="76" s="1"/>
  <c r="AQ259" i="76"/>
  <c r="AQ390" i="76" s="1"/>
  <c r="DM259" i="76"/>
  <c r="DM390" i="76" s="1"/>
  <c r="BP259" i="76"/>
  <c r="BP390" i="76" s="1"/>
  <c r="EF259" i="76"/>
  <c r="EF390" i="76" s="1"/>
  <c r="N259" i="76"/>
  <c r="N390" i="76" s="1"/>
  <c r="CG259" i="76"/>
  <c r="CG390" i="76" s="1"/>
  <c r="GA259" i="76"/>
  <c r="GA390" i="76" s="1"/>
  <c r="CC259" i="76"/>
  <c r="CC390" i="76" s="1"/>
  <c r="Y259" i="76"/>
  <c r="Y390" i="76" s="1"/>
  <c r="FQ259" i="76"/>
  <c r="FQ390" i="76" s="1"/>
  <c r="EL259" i="76"/>
  <c r="EL390" i="76" s="1"/>
  <c r="DS259" i="76"/>
  <c r="DS390" i="76" s="1"/>
  <c r="EB259" i="76"/>
  <c r="EB390" i="76" s="1"/>
  <c r="T259" i="76"/>
  <c r="T390" i="76" s="1"/>
  <c r="DO259" i="76"/>
  <c r="DO390" i="76" s="1"/>
  <c r="FZ259" i="76"/>
  <c r="FZ390" i="76" s="1"/>
  <c r="BQ259" i="76"/>
  <c r="BQ390" i="76" s="1"/>
  <c r="DJ259" i="76"/>
  <c r="DJ390" i="76" s="1"/>
  <c r="DH259" i="76"/>
  <c r="DH390" i="76" s="1"/>
  <c r="P259" i="76"/>
  <c r="P390" i="76" s="1"/>
  <c r="AE259" i="76"/>
  <c r="AE390" i="76" s="1"/>
  <c r="DQ259" i="76"/>
  <c r="DQ390" i="76" s="1"/>
  <c r="DI259" i="76"/>
  <c r="DI390" i="76" s="1"/>
  <c r="AH259" i="76"/>
  <c r="AH390" i="76" s="1"/>
  <c r="CB259" i="76"/>
  <c r="CB390" i="76" s="1"/>
  <c r="FX259" i="76"/>
  <c r="FX390" i="76" s="1"/>
  <c r="AW259" i="76"/>
  <c r="AW390" i="76" s="1"/>
  <c r="FT259" i="76"/>
  <c r="FT390" i="76" s="1"/>
  <c r="AM259" i="76"/>
  <c r="AM390" i="76" s="1"/>
  <c r="AR259" i="76"/>
  <c r="AR390" i="76" s="1"/>
  <c r="AG259" i="76"/>
  <c r="AG390" i="76" s="1"/>
  <c r="AY259" i="76"/>
  <c r="AY390" i="76" s="1"/>
  <c r="FG259" i="76"/>
  <c r="FG390" i="76" s="1"/>
  <c r="FK259" i="76"/>
  <c r="FK390" i="76" s="1"/>
  <c r="V259" i="76"/>
  <c r="V390" i="76" s="1"/>
  <c r="FI259" i="76"/>
  <c r="FI390" i="76" s="1"/>
  <c r="EA259" i="76"/>
  <c r="EA390" i="76" s="1"/>
  <c r="DL259" i="76"/>
  <c r="DL390" i="76" s="1"/>
  <c r="AK259" i="76"/>
  <c r="AK390" i="76" s="1"/>
  <c r="DK259" i="76"/>
  <c r="DK390" i="76" s="1"/>
  <c r="DN259" i="76"/>
  <c r="DN390" i="76" s="1"/>
  <c r="CD259" i="76"/>
  <c r="CD390" i="76" s="1"/>
  <c r="FB259" i="76"/>
  <c r="FB390" i="76" s="1"/>
  <c r="EK259" i="76"/>
  <c r="EK390" i="76" s="1"/>
  <c r="EZ259" i="76"/>
  <c r="EZ390" i="76" s="1"/>
  <c r="DX259" i="76"/>
  <c r="DX390" i="76" s="1"/>
  <c r="E259" i="76"/>
  <c r="E390" i="76" s="1"/>
  <c r="FF259" i="76"/>
  <c r="FF390" i="76" s="1"/>
  <c r="EE259" i="76"/>
  <c r="EE390" i="76" s="1"/>
  <c r="EH259" i="76"/>
  <c r="EH390" i="76" s="1"/>
  <c r="FU259" i="76"/>
  <c r="FU390" i="76" s="1"/>
  <c r="ES259" i="76"/>
  <c r="ES390" i="76" s="1"/>
  <c r="ER259" i="76"/>
  <c r="ER390" i="76" s="1"/>
  <c r="CE259" i="76"/>
  <c r="CE390" i="76" s="1"/>
  <c r="EN259" i="76"/>
  <c r="EN390" i="76" s="1"/>
  <c r="EG259" i="76"/>
  <c r="EG390" i="76" s="1"/>
  <c r="CK259" i="76"/>
  <c r="CK390" i="76" s="1"/>
  <c r="AL259" i="76"/>
  <c r="AL390" i="76" s="1"/>
  <c r="D259" i="76"/>
  <c r="D390" i="76" s="1"/>
  <c r="U259" i="76"/>
  <c r="U390" i="76" s="1"/>
  <c r="EI259" i="76"/>
  <c r="EI390" i="76" s="1"/>
  <c r="CJ259" i="76"/>
  <c r="CJ390" i="76" s="1"/>
  <c r="ET259" i="76"/>
  <c r="ET390" i="76" s="1"/>
  <c r="I259" i="76"/>
  <c r="I390" i="76" s="1"/>
  <c r="BH259" i="76"/>
  <c r="BH390" i="76" s="1"/>
  <c r="GB259" i="76"/>
  <c r="GB390" i="76" s="1"/>
  <c r="BG259" i="76"/>
  <c r="BG390" i="76" s="1"/>
  <c r="AA259" i="76"/>
  <c r="AA390" i="76" s="1"/>
  <c r="FN259" i="76"/>
  <c r="FN390" i="76" s="1"/>
  <c r="FS259" i="76"/>
  <c r="FS390" i="76" s="1"/>
  <c r="FL259" i="76"/>
  <c r="FL390" i="76" s="1"/>
  <c r="FW259" i="76"/>
  <c r="FW390" i="76" s="1"/>
  <c r="AD259" i="76"/>
  <c r="AD390" i="76" s="1"/>
  <c r="BK259" i="76"/>
  <c r="BK390" i="76" s="1"/>
  <c r="CX259" i="76"/>
  <c r="CX390" i="76" s="1"/>
  <c r="CY259" i="76"/>
  <c r="CY390" i="76" s="1"/>
  <c r="FV259" i="76"/>
  <c r="FV390" i="76" s="1"/>
  <c r="CW259" i="76"/>
  <c r="CW390" i="76" s="1"/>
  <c r="BC259" i="76"/>
  <c r="BC390" i="76" s="1"/>
  <c r="DU259" i="76"/>
  <c r="DU390" i="76" s="1"/>
  <c r="CL259" i="76"/>
  <c r="CL390" i="76" s="1"/>
  <c r="AP259" i="76"/>
  <c r="AP390" i="76" s="1"/>
  <c r="CA259" i="76"/>
  <c r="CA390" i="76" s="1"/>
  <c r="CM259" i="76"/>
  <c r="CM390" i="76" s="1"/>
  <c r="CN259" i="76"/>
  <c r="CN390" i="76" s="1"/>
  <c r="CO259" i="76"/>
  <c r="CO390" i="76" s="1"/>
  <c r="CP259" i="76"/>
  <c r="CP390" i="76" s="1"/>
  <c r="CR259" i="76"/>
  <c r="CR390" i="76" s="1"/>
  <c r="CQ259" i="76"/>
  <c r="CQ390" i="76" s="1"/>
  <c r="CS259" i="76"/>
  <c r="CS390" i="76" s="1"/>
  <c r="CT259" i="76"/>
  <c r="CT390" i="76" s="1"/>
  <c r="CU259" i="76"/>
  <c r="CU390" i="76" s="1"/>
  <c r="K462" i="75"/>
  <c r="K365" i="75"/>
  <c r="EC377" i="76"/>
  <c r="FY377" i="76"/>
  <c r="FQ377" i="76"/>
  <c r="CS377" i="76"/>
  <c r="CJ377" i="76"/>
  <c r="F377" i="76"/>
  <c r="EZ377" i="76"/>
  <c r="DS377" i="76"/>
  <c r="CI377" i="76"/>
  <c r="AX377" i="76"/>
  <c r="N377" i="76"/>
  <c r="FG377" i="76"/>
  <c r="EA377" i="76"/>
  <c r="CQ377" i="76"/>
  <c r="BF377" i="76"/>
  <c r="V377" i="76"/>
  <c r="FF377" i="76"/>
  <c r="DZ377" i="76"/>
  <c r="CP377" i="76"/>
  <c r="BE377" i="76"/>
  <c r="T377" i="76"/>
  <c r="FE377" i="76"/>
  <c r="DY377" i="76"/>
  <c r="CN377" i="76"/>
  <c r="BD377" i="76"/>
  <c r="S377" i="76"/>
  <c r="FL377" i="76"/>
  <c r="EF377" i="76"/>
  <c r="CV377" i="76"/>
  <c r="BL377" i="76"/>
  <c r="AA377" i="76"/>
  <c r="FS377" i="76"/>
  <c r="EM377" i="76"/>
  <c r="DD377" i="76"/>
  <c r="BT377" i="76"/>
  <c r="AI377" i="76"/>
  <c r="FZ377" i="76"/>
  <c r="ET377" i="76"/>
  <c r="DL377" i="76"/>
  <c r="CB377" i="76"/>
  <c r="AQ377" i="76"/>
  <c r="G377" i="76"/>
  <c r="CW377" i="76"/>
  <c r="BQ377" i="76"/>
  <c r="AK377" i="76"/>
  <c r="E377" i="76"/>
  <c r="CB368" i="76"/>
  <c r="EW368" i="76"/>
  <c r="BG368" i="76"/>
  <c r="EB368" i="76"/>
  <c r="ET368" i="76"/>
  <c r="CA368" i="76"/>
  <c r="EV368" i="76"/>
  <c r="AX368" i="76"/>
  <c r="EA368" i="76"/>
  <c r="U368" i="76"/>
  <c r="FR368" i="76"/>
  <c r="FC368" i="76"/>
  <c r="AW368" i="76"/>
  <c r="DZ368" i="76"/>
  <c r="AB368" i="76"/>
  <c r="CW368" i="76"/>
  <c r="BZ368" i="76"/>
  <c r="AV368" i="76"/>
  <c r="DQ368" i="76"/>
  <c r="AA368" i="76"/>
  <c r="CV368" i="76"/>
  <c r="FQ368" i="76"/>
  <c r="EF368" i="76"/>
  <c r="DK368" i="76"/>
  <c r="AT368" i="76"/>
  <c r="BD368" i="76"/>
  <c r="DY368" i="76"/>
  <c r="AI368" i="76"/>
  <c r="DD368" i="76"/>
  <c r="FY368" i="76"/>
  <c r="DO368" i="76"/>
  <c r="I368" i="76"/>
  <c r="CL368" i="76"/>
  <c r="FO368" i="76"/>
  <c r="BI368" i="76"/>
  <c r="DV368" i="76"/>
  <c r="H368" i="76"/>
  <c r="CT368" i="76"/>
  <c r="BQ368" i="76"/>
  <c r="EI368" i="76"/>
  <c r="N368" i="76"/>
  <c r="DA368" i="76"/>
  <c r="ER368" i="76"/>
  <c r="AF368" i="76"/>
  <c r="BW368" i="76"/>
  <c r="BH377" i="76"/>
  <c r="DK377" i="76"/>
  <c r="DB377" i="76"/>
  <c r="X377" i="76"/>
  <c r="O377" i="76"/>
  <c r="FX377" i="76"/>
  <c r="ER377" i="76"/>
  <c r="DJ377" i="76"/>
  <c r="BZ377" i="76"/>
  <c r="D377" i="76"/>
  <c r="EY377" i="76"/>
  <c r="DR377" i="76"/>
  <c r="CH377" i="76"/>
  <c r="AW377" i="76"/>
  <c r="L377" i="76"/>
  <c r="EX377" i="76"/>
  <c r="DQ377" i="76"/>
  <c r="CF377" i="76"/>
  <c r="AV377" i="76"/>
  <c r="K377" i="76"/>
  <c r="EW377" i="76"/>
  <c r="DP377" i="76"/>
  <c r="CE377" i="76"/>
  <c r="AU377" i="76"/>
  <c r="J377" i="76"/>
  <c r="FD377" i="76"/>
  <c r="DX377" i="76"/>
  <c r="CM377" i="76"/>
  <c r="BC377" i="76"/>
  <c r="R377" i="76"/>
  <c r="FK377" i="76"/>
  <c r="EE377" i="76"/>
  <c r="CU377" i="76"/>
  <c r="BK377" i="76"/>
  <c r="Z377" i="76"/>
  <c r="FR377" i="76"/>
  <c r="EL377" i="76"/>
  <c r="DC377" i="76"/>
  <c r="BS377" i="76"/>
  <c r="AH377" i="76"/>
  <c r="DU377" i="76"/>
  <c r="CO377" i="76"/>
  <c r="BI377" i="76"/>
  <c r="AC377" i="76"/>
  <c r="BS368" i="76"/>
  <c r="EN368" i="76"/>
  <c r="AP368" i="76"/>
  <c r="DS368" i="76"/>
  <c r="M368" i="76"/>
  <c r="DF368" i="76"/>
  <c r="EM368" i="76"/>
  <c r="AG368" i="76"/>
  <c r="DJ368" i="76"/>
  <c r="L368" i="76"/>
  <c r="CG368" i="76"/>
  <c r="ED368" i="76"/>
  <c r="AN368" i="76"/>
  <c r="DI368" i="76"/>
  <c r="S368" i="76"/>
  <c r="CN368" i="76"/>
  <c r="FI368" i="76"/>
  <c r="AM368" i="76"/>
  <c r="DH368" i="76"/>
  <c r="J368" i="76"/>
  <c r="CM368" i="76"/>
  <c r="FH368" i="76"/>
  <c r="AL368" i="76"/>
  <c r="CC368" i="76"/>
  <c r="BH368" i="76"/>
  <c r="AU368" i="76"/>
  <c r="DP368" i="76"/>
  <c r="R368" i="76"/>
  <c r="CU368" i="76"/>
  <c r="FP368" i="76"/>
  <c r="CX368" i="76"/>
  <c r="GA368" i="76"/>
  <c r="BU368" i="76"/>
  <c r="EX368" i="76"/>
  <c r="AZ368" i="76"/>
  <c r="DU368" i="76"/>
  <c r="BT368" i="76"/>
  <c r="AY368" i="76"/>
  <c r="CH368" i="76"/>
  <c r="BB368" i="76"/>
  <c r="CI368" i="76"/>
  <c r="CF368" i="76"/>
  <c r="EU368" i="76"/>
  <c r="K368" i="76"/>
  <c r="CP368" i="76"/>
  <c r="DT377" i="76"/>
  <c r="AP377" i="76"/>
  <c r="AG377" i="76"/>
  <c r="EK377" i="76"/>
  <c r="ES377" i="76"/>
  <c r="FP377" i="76"/>
  <c r="EJ377" i="76"/>
  <c r="DA377" i="76"/>
  <c r="BP377" i="76"/>
  <c r="AF377" i="76"/>
  <c r="FW377" i="76"/>
  <c r="EQ377" i="76"/>
  <c r="DI377" i="76"/>
  <c r="BX377" i="76"/>
  <c r="AN377" i="76"/>
  <c r="FV377" i="76"/>
  <c r="EP377" i="76"/>
  <c r="DH377" i="76"/>
  <c r="BW377" i="76"/>
  <c r="AM377" i="76"/>
  <c r="FU377" i="76"/>
  <c r="EO377" i="76"/>
  <c r="DG377" i="76"/>
  <c r="BV377" i="76"/>
  <c r="AL377" i="76"/>
  <c r="GB377" i="76"/>
  <c r="EV377" i="76"/>
  <c r="DO377" i="76"/>
  <c r="CD377" i="76"/>
  <c r="AT377" i="76"/>
  <c r="I377" i="76"/>
  <c r="FC377" i="76"/>
  <c r="DW377" i="76"/>
  <c r="CL377" i="76"/>
  <c r="BB377" i="76"/>
  <c r="Q377" i="76"/>
  <c r="FJ377" i="76"/>
  <c r="ED377" i="76"/>
  <c r="CT377" i="76"/>
  <c r="BJ377" i="76"/>
  <c r="Y377" i="76"/>
  <c r="DM377" i="76"/>
  <c r="CG377" i="76"/>
  <c r="BA377" i="76"/>
  <c r="U377" i="76"/>
  <c r="EE368" i="76"/>
  <c r="Y368" i="76"/>
  <c r="DB368" i="76"/>
  <c r="D368" i="76"/>
  <c r="BY368" i="76"/>
  <c r="BR368" i="76"/>
  <c r="X368" i="76"/>
  <c r="CS368" i="76"/>
  <c r="FV368" i="76"/>
  <c r="BX368" i="76"/>
  <c r="ES368" i="76"/>
  <c r="AE368" i="76"/>
  <c r="CZ368" i="76"/>
  <c r="FU368" i="76"/>
  <c r="CE368" i="76"/>
  <c r="EZ368" i="76"/>
  <c r="FB368" i="76"/>
  <c r="CY368" i="76"/>
  <c r="FT368" i="76"/>
  <c r="BV368" i="76"/>
  <c r="EY368" i="76"/>
  <c r="AS368" i="76"/>
  <c r="FZ368" i="76"/>
  <c r="AH368" i="76"/>
  <c r="E368" i="76"/>
  <c r="DG368" i="76"/>
  <c r="GB368" i="76"/>
  <c r="CD368" i="76"/>
  <c r="FG368" i="76"/>
  <c r="BA368" i="76"/>
  <c r="BJ368" i="76"/>
  <c r="BL368" i="76"/>
  <c r="EG368" i="76"/>
  <c r="AQ368" i="76"/>
  <c r="DL368" i="76"/>
  <c r="V368" i="76"/>
  <c r="BK368" i="76"/>
  <c r="Q368" i="76"/>
  <c r="FW368" i="76"/>
  <c r="F368" i="76"/>
  <c r="BF368" i="76"/>
  <c r="W368" i="76"/>
  <c r="DR368" i="76"/>
  <c r="FA368" i="76"/>
  <c r="AY377" i="76"/>
  <c r="BR377" i="76"/>
  <c r="FI377" i="76"/>
  <c r="FA377" i="76"/>
  <c r="CA377" i="76"/>
  <c r="FH377" i="76"/>
  <c r="EB377" i="76"/>
  <c r="CR377" i="76"/>
  <c r="BG377" i="76"/>
  <c r="W377" i="76"/>
  <c r="FO377" i="76"/>
  <c r="EI377" i="76"/>
  <c r="CZ377" i="76"/>
  <c r="BO377" i="76"/>
  <c r="AE377" i="76"/>
  <c r="FN377" i="76"/>
  <c r="EH377" i="76"/>
  <c r="CY377" i="76"/>
  <c r="BN377" i="76"/>
  <c r="AD377" i="76"/>
  <c r="FM377" i="76"/>
  <c r="EG377" i="76"/>
  <c r="CX377" i="76"/>
  <c r="BM377" i="76"/>
  <c r="AB377" i="76"/>
  <c r="FT377" i="76"/>
  <c r="EN377" i="76"/>
  <c r="DF377" i="76"/>
  <c r="BU377" i="76"/>
  <c r="AJ377" i="76"/>
  <c r="GA377" i="76"/>
  <c r="EU377" i="76"/>
  <c r="DN377" i="76"/>
  <c r="CC377" i="76"/>
  <c r="AR377" i="76"/>
  <c r="H377" i="76"/>
  <c r="FB377" i="76"/>
  <c r="DV377" i="76"/>
  <c r="CK377" i="76"/>
  <c r="AZ377" i="76"/>
  <c r="P377" i="76"/>
  <c r="DE377" i="76"/>
  <c r="BY377" i="76"/>
  <c r="AS377" i="76"/>
  <c r="M377" i="76"/>
  <c r="P368" i="76"/>
  <c r="CK368" i="76"/>
  <c r="FN368" i="76"/>
  <c r="BP368" i="76"/>
  <c r="EK368" i="76"/>
  <c r="O368" i="76"/>
  <c r="CJ368" i="76"/>
  <c r="FE368" i="76"/>
  <c r="BO368" i="76"/>
  <c r="EJ368" i="76"/>
  <c r="AD368" i="76"/>
  <c r="CQ368" i="76"/>
  <c r="FL368" i="76"/>
  <c r="BN368" i="76"/>
  <c r="EQ368" i="76"/>
  <c r="AK368" i="76"/>
  <c r="DN368" i="76"/>
  <c r="FK368" i="76"/>
  <c r="BE368" i="76"/>
  <c r="EH368" i="76"/>
  <c r="AJ368" i="76"/>
  <c r="DE368" i="76"/>
  <c r="EL368" i="76"/>
  <c r="FF368" i="76"/>
  <c r="EC368" i="76"/>
  <c r="FS368" i="76"/>
  <c r="BM368" i="76"/>
  <c r="EP368" i="76"/>
  <c r="AR368" i="76"/>
  <c r="DM368" i="76"/>
  <c r="BC368" i="76"/>
  <c r="DX368" i="76"/>
  <c r="Z368" i="76"/>
  <c r="DC368" i="76"/>
  <c r="FX368" i="76"/>
  <c r="FJ368" i="76"/>
  <c r="DW368" i="76"/>
  <c r="EO368" i="76"/>
  <c r="DT368" i="76"/>
  <c r="FD368" i="76"/>
  <c r="T368" i="76"/>
  <c r="AC368" i="76"/>
  <c r="FM368" i="76"/>
  <c r="CO368" i="76"/>
  <c r="CR368" i="76"/>
  <c r="K805" i="75"/>
  <c r="M96" i="74"/>
  <c r="N96" i="74" s="1"/>
  <c r="O96" i="74" s="1"/>
  <c r="M75" i="74"/>
  <c r="N75" i="74" s="1"/>
  <c r="O75" i="74" s="1"/>
  <c r="M106" i="74"/>
  <c r="N106" i="74" s="1"/>
  <c r="O106" i="74" s="1"/>
  <c r="K379" i="75" s="1"/>
  <c r="M108" i="74"/>
  <c r="N108" i="74" s="1"/>
  <c r="O108" i="74" s="1"/>
  <c r="I112" i="74"/>
  <c r="M110" i="74"/>
  <c r="N110" i="74" s="1"/>
  <c r="O110" i="74" s="1"/>
  <c r="I27" i="74"/>
  <c r="I107" i="74"/>
  <c r="I14" i="74"/>
  <c r="I111" i="74"/>
  <c r="AJ23" i="74"/>
  <c r="AK23" i="74" s="1"/>
  <c r="AL23" i="74" s="1"/>
  <c r="AM23" i="74" s="1"/>
  <c r="K697" i="75"/>
  <c r="K811" i="75"/>
  <c r="K792" i="75"/>
  <c r="K791" i="75"/>
  <c r="K784" i="75"/>
  <c r="K783" i="75"/>
  <c r="K787" i="75"/>
  <c r="K806" i="75"/>
  <c r="K773" i="75"/>
  <c r="K860" i="75"/>
  <c r="K701" i="75"/>
  <c r="K878" i="75"/>
  <c r="K865" i="75"/>
  <c r="K796" i="75"/>
  <c r="K75" i="75"/>
  <c r="B244" i="76"/>
  <c r="B209" i="76"/>
  <c r="O153" i="74"/>
  <c r="O97" i="74"/>
  <c r="B210" i="76"/>
  <c r="O95" i="74"/>
  <c r="R19" i="81"/>
  <c r="T19" i="81" s="1"/>
  <c r="S20" i="81" s="1"/>
  <c r="L10" i="68"/>
  <c r="K11" i="68"/>
  <c r="K9" i="83" s="1"/>
  <c r="K13" i="68"/>
  <c r="K11" i="83" s="1"/>
  <c r="H117" i="74"/>
  <c r="H111" i="74"/>
  <c r="H112" i="74"/>
  <c r="H107" i="74"/>
  <c r="H120" i="74"/>
  <c r="K363" i="75" l="1"/>
  <c r="K69" i="75"/>
  <c r="BS244" i="76"/>
  <c r="BU244" i="76"/>
  <c r="BV244" i="76"/>
  <c r="BX244" i="76"/>
  <c r="BW244" i="76"/>
  <c r="BR244" i="76"/>
  <c r="BT244" i="76"/>
  <c r="BS210" i="76"/>
  <c r="BU210" i="76"/>
  <c r="BV210" i="76"/>
  <c r="BW210" i="76"/>
  <c r="BX210" i="76"/>
  <c r="BR210" i="76"/>
  <c r="BT210" i="76"/>
  <c r="BR209" i="76"/>
  <c r="BT209" i="76"/>
  <c r="BU209" i="76"/>
  <c r="BV209" i="76"/>
  <c r="BW209" i="76"/>
  <c r="BX209" i="76"/>
  <c r="BS209" i="76"/>
  <c r="K344" i="75"/>
  <c r="K402" i="75"/>
  <c r="K473" i="75"/>
  <c r="K373" i="75"/>
  <c r="K378" i="75"/>
  <c r="K855" i="75"/>
  <c r="B205" i="76"/>
  <c r="K688" i="75"/>
  <c r="K879" i="75"/>
  <c r="K810" i="75"/>
  <c r="K864" i="75"/>
  <c r="K691" i="75"/>
  <c r="K680" i="75"/>
  <c r="I33" i="74"/>
  <c r="K107" i="74"/>
  <c r="M107" i="74" s="1"/>
  <c r="N107" i="74" s="1"/>
  <c r="O107" i="74" s="1"/>
  <c r="I28" i="74"/>
  <c r="I30" i="74"/>
  <c r="I44" i="74"/>
  <c r="I11" i="74"/>
  <c r="I47" i="74"/>
  <c r="K112" i="74"/>
  <c r="M112" i="74" s="1"/>
  <c r="N112" i="74" s="1"/>
  <c r="O112" i="74" s="1"/>
  <c r="I58" i="74"/>
  <c r="I50" i="74"/>
  <c r="K111" i="74"/>
  <c r="M111" i="74" s="1"/>
  <c r="N111" i="74" s="1"/>
  <c r="O111" i="74" s="1"/>
  <c r="I15" i="74"/>
  <c r="K807" i="75"/>
  <c r="I17" i="74"/>
  <c r="K764" i="75"/>
  <c r="K795" i="75"/>
  <c r="K778" i="75"/>
  <c r="K816" i="75"/>
  <c r="K859" i="75"/>
  <c r="K813" i="75"/>
  <c r="K866" i="75"/>
  <c r="B206" i="76"/>
  <c r="K666" i="75"/>
  <c r="K665" i="75"/>
  <c r="K674" i="75"/>
  <c r="K667" i="75"/>
  <c r="B251" i="76"/>
  <c r="B225" i="76"/>
  <c r="B227" i="76"/>
  <c r="B226" i="76"/>
  <c r="K885" i="75"/>
  <c r="K863" i="75"/>
  <c r="R20" i="81"/>
  <c r="T20" i="81" s="1"/>
  <c r="S21" i="81" s="1"/>
  <c r="M10" i="68"/>
  <c r="L11" i="68"/>
  <c r="L9" i="83" s="1"/>
  <c r="L13" i="68"/>
  <c r="L11" i="83" s="1"/>
  <c r="H209" i="76"/>
  <c r="CK209" i="76"/>
  <c r="FN209" i="76"/>
  <c r="EN209" i="76"/>
  <c r="AX209" i="76"/>
  <c r="EA209" i="76"/>
  <c r="U209" i="76"/>
  <c r="EV209" i="76"/>
  <c r="FD209" i="76"/>
  <c r="BN209" i="76"/>
  <c r="EQ209" i="76"/>
  <c r="AK209" i="76"/>
  <c r="BE209" i="76"/>
  <c r="EH209" i="76"/>
  <c r="AJ209" i="76"/>
  <c r="DE209" i="76"/>
  <c r="FT209" i="76"/>
  <c r="CD209" i="76"/>
  <c r="FG209" i="76"/>
  <c r="BA209" i="76"/>
  <c r="GB209" i="76"/>
  <c r="CL209" i="76"/>
  <c r="FO209" i="76"/>
  <c r="BI209" i="76"/>
  <c r="I209" i="76"/>
  <c r="CT209" i="76"/>
  <c r="FW209" i="76"/>
  <c r="BQ209" i="76"/>
  <c r="AD209" i="76"/>
  <c r="BC209" i="76"/>
  <c r="ES209" i="76"/>
  <c r="FC209" i="76"/>
  <c r="M209" i="76"/>
  <c r="FR209" i="76"/>
  <c r="EI209" i="76"/>
  <c r="DN209" i="76"/>
  <c r="DA209" i="76"/>
  <c r="BJ209" i="76"/>
  <c r="DW209" i="76"/>
  <c r="F209" i="76"/>
  <c r="AU209" i="76"/>
  <c r="CH209" i="76"/>
  <c r="BP209" i="76"/>
  <c r="EL209" i="76"/>
  <c r="CF209" i="76"/>
  <c r="AM244" i="76"/>
  <c r="DJ244" i="76"/>
  <c r="EK244" i="76"/>
  <c r="DL244" i="76"/>
  <c r="BZ244" i="76"/>
  <c r="FS244" i="76"/>
  <c r="FL244" i="76"/>
  <c r="EC244" i="76"/>
  <c r="DC244" i="76"/>
  <c r="BO244" i="76"/>
  <c r="BC244" i="76"/>
  <c r="P244" i="76"/>
  <c r="FD244" i="76"/>
  <c r="ED244" i="76"/>
  <c r="CS244" i="76"/>
  <c r="D244" i="76"/>
  <c r="J244" i="76"/>
  <c r="F244" i="76"/>
  <c r="EV244" i="76"/>
  <c r="DV244" i="76"/>
  <c r="CJ244" i="76"/>
  <c r="G244" i="76"/>
  <c r="CD244" i="76"/>
  <c r="CX244" i="76"/>
  <c r="AG244" i="76"/>
  <c r="FR244" i="76"/>
  <c r="CA244" i="76"/>
  <c r="AV244" i="76"/>
  <c r="H244" i="76"/>
  <c r="FF244" i="76"/>
  <c r="DX244" i="76"/>
  <c r="N244" i="76"/>
  <c r="EU244" i="76"/>
  <c r="EJ244" i="76"/>
  <c r="CZ244" i="76"/>
  <c r="AI244" i="76"/>
  <c r="DZ244" i="76"/>
  <c r="AP244" i="76"/>
  <c r="AW244" i="76"/>
  <c r="I244" i="76"/>
  <c r="FG244" i="76"/>
  <c r="DY244" i="76"/>
  <c r="DK210" i="76"/>
  <c r="E210" i="76"/>
  <c r="BZ210" i="76"/>
  <c r="EU210" i="76"/>
  <c r="AW210" i="76"/>
  <c r="EH210" i="76"/>
  <c r="BP210" i="76"/>
  <c r="EK210" i="76"/>
  <c r="AE210" i="76"/>
  <c r="CZ210" i="76"/>
  <c r="AH210" i="76"/>
  <c r="EA210" i="76"/>
  <c r="U210" i="76"/>
  <c r="CP210" i="76"/>
  <c r="FK210" i="76"/>
  <c r="BM210" i="76"/>
  <c r="CD210" i="76"/>
  <c r="T210" i="76"/>
  <c r="CO210" i="76"/>
  <c r="FJ210" i="76"/>
  <c r="BD210" i="76"/>
  <c r="EG210" i="76"/>
  <c r="S210" i="76"/>
  <c r="CN210" i="76"/>
  <c r="FI210" i="76"/>
  <c r="BC210" i="76"/>
  <c r="DX210" i="76"/>
  <c r="AP210" i="76"/>
  <c r="CM210" i="76"/>
  <c r="FH210" i="76"/>
  <c r="BB210" i="76"/>
  <c r="DW210" i="76"/>
  <c r="Q210" i="76"/>
  <c r="DZ210" i="76"/>
  <c r="FG210" i="76"/>
  <c r="BA210" i="76"/>
  <c r="DV210" i="76"/>
  <c r="P210" i="76"/>
  <c r="CS210" i="76"/>
  <c r="EX210" i="76"/>
  <c r="AZ210" i="76"/>
  <c r="DU210" i="76"/>
  <c r="O210" i="76"/>
  <c r="CJ210" i="76"/>
  <c r="FM210" i="76"/>
  <c r="EW209" i="76"/>
  <c r="BG209" i="76"/>
  <c r="Y209" i="76"/>
  <c r="DJ209" i="76"/>
  <c r="L209" i="76"/>
  <c r="CG209" i="76"/>
  <c r="AG209" i="76"/>
  <c r="AW209" i="76"/>
  <c r="DZ209" i="76"/>
  <c r="AB209" i="76"/>
  <c r="AN209" i="76"/>
  <c r="DQ209" i="76"/>
  <c r="AA209" i="76"/>
  <c r="CV209" i="76"/>
  <c r="FQ209" i="76"/>
  <c r="BM209" i="76"/>
  <c r="EP209" i="76"/>
  <c r="AR209" i="76"/>
  <c r="DM209" i="76"/>
  <c r="EX209" i="76"/>
  <c r="AZ209" i="76"/>
  <c r="DU209" i="76"/>
  <c r="CC209" i="76"/>
  <c r="FF209" i="76"/>
  <c r="BH209" i="76"/>
  <c r="K209" i="76"/>
  <c r="CP209" i="76"/>
  <c r="O209" i="76"/>
  <c r="AL209" i="76"/>
  <c r="DO209" i="76"/>
  <c r="FA209" i="76"/>
  <c r="AM209" i="76"/>
  <c r="AC209" i="76"/>
  <c r="FZ209" i="76"/>
  <c r="D209" i="76"/>
  <c r="DV209" i="76"/>
  <c r="FM209" i="76"/>
  <c r="G209" i="76"/>
  <c r="AE209" i="76"/>
  <c r="CW209" i="76"/>
  <c r="EU209" i="76"/>
  <c r="V209" i="76"/>
  <c r="CY244" i="76"/>
  <c r="CB244" i="76"/>
  <c r="AN244" i="76"/>
  <c r="K244" i="76"/>
  <c r="EY244" i="76"/>
  <c r="EI244" i="76"/>
  <c r="BF244" i="76"/>
  <c r="AD244" i="76"/>
  <c r="FY244" i="76"/>
  <c r="EQ244" i="76"/>
  <c r="DO244" i="76"/>
  <c r="CW244" i="76"/>
  <c r="BI244" i="76"/>
  <c r="AF244" i="76"/>
  <c r="FQ244" i="76"/>
  <c r="DF244" i="76"/>
  <c r="CN244" i="76"/>
  <c r="BJ244" i="76"/>
  <c r="V244" i="76"/>
  <c r="FI244" i="76"/>
  <c r="AK244" i="76"/>
  <c r="FV244" i="76"/>
  <c r="EW244" i="76"/>
  <c r="DN244" i="76"/>
  <c r="FJ244" i="76"/>
  <c r="EM244" i="76"/>
  <c r="EA244" i="76"/>
  <c r="CO244" i="76"/>
  <c r="BL244" i="76"/>
  <c r="X244" i="76"/>
  <c r="AT244" i="76"/>
  <c r="AH244" i="76"/>
  <c r="AL244" i="76"/>
  <c r="FW244" i="76"/>
  <c r="EX244" i="76"/>
  <c r="DP244" i="76"/>
  <c r="AE244" i="76"/>
  <c r="DB244" i="76"/>
  <c r="EB244" i="76"/>
  <c r="DA244" i="76"/>
  <c r="BM244" i="76"/>
  <c r="ER244" i="76"/>
  <c r="FW210" i="76"/>
  <c r="BQ210" i="76"/>
  <c r="EL210" i="76"/>
  <c r="AF210" i="76"/>
  <c r="DI210" i="76"/>
  <c r="BG210" i="76"/>
  <c r="EB210" i="76"/>
  <c r="V210" i="76"/>
  <c r="CQ210" i="76"/>
  <c r="FL210" i="76"/>
  <c r="FV210" i="76"/>
  <c r="L210" i="76"/>
  <c r="CG210" i="76"/>
  <c r="FB210" i="76"/>
  <c r="AV210" i="76"/>
  <c r="DY210" i="76"/>
  <c r="K210" i="76"/>
  <c r="CF210" i="76"/>
  <c r="FA210" i="76"/>
  <c r="AU210" i="76"/>
  <c r="DP210" i="76"/>
  <c r="FF210" i="76"/>
  <c r="CE210" i="76"/>
  <c r="EZ210" i="76"/>
  <c r="AT210" i="76"/>
  <c r="DO210" i="76"/>
  <c r="I210" i="76"/>
  <c r="BN210" i="76"/>
  <c r="EY210" i="76"/>
  <c r="AS210" i="76"/>
  <c r="DN210" i="76"/>
  <c r="H210" i="76"/>
  <c r="CK210" i="76"/>
  <c r="CL210" i="76"/>
  <c r="AR210" i="76"/>
  <c r="DM210" i="76"/>
  <c r="G210" i="76"/>
  <c r="CB210" i="76"/>
  <c r="FE210" i="76"/>
  <c r="AQ210" i="76"/>
  <c r="DL210" i="76"/>
  <c r="F210" i="76"/>
  <c r="CA210" i="76"/>
  <c r="EV210" i="76"/>
  <c r="AX210" i="76"/>
  <c r="EF209" i="76"/>
  <c r="AP209" i="76"/>
  <c r="P209" i="76"/>
  <c r="CS209" i="76"/>
  <c r="FV209" i="76"/>
  <c r="X209" i="76"/>
  <c r="AF209" i="76"/>
  <c r="DI209" i="76"/>
  <c r="S209" i="76"/>
  <c r="CN209" i="76"/>
  <c r="CZ209" i="76"/>
  <c r="J209" i="76"/>
  <c r="CM209" i="76"/>
  <c r="FH209" i="76"/>
  <c r="AV209" i="76"/>
  <c r="DY209" i="76"/>
  <c r="AI209" i="76"/>
  <c r="DD209" i="76"/>
  <c r="BD209" i="76"/>
  <c r="EG209" i="76"/>
  <c r="AQ209" i="76"/>
  <c r="DL209" i="76"/>
  <c r="BL209" i="76"/>
  <c r="EO209" i="76"/>
  <c r="AY209" i="76"/>
  <c r="DT209" i="76"/>
  <c r="EB209" i="76"/>
  <c r="FB209" i="76"/>
  <c r="CX209" i="76"/>
  <c r="CA209" i="76"/>
  <c r="AT209" i="76"/>
  <c r="GA209" i="76"/>
  <c r="FI209" i="76"/>
  <c r="CY209" i="76"/>
  <c r="BY209" i="76"/>
  <c r="W209" i="76"/>
  <c r="T209" i="76"/>
  <c r="ED209" i="76"/>
  <c r="DR209" i="76"/>
  <c r="EE209" i="76"/>
  <c r="N209" i="76"/>
  <c r="DG209" i="76"/>
  <c r="ET209" i="76"/>
  <c r="FK244" i="76"/>
  <c r="FB244" i="76"/>
  <c r="DT244" i="76"/>
  <c r="CR244" i="76"/>
  <c r="BD244" i="76"/>
  <c r="AU244" i="76"/>
  <c r="E244" i="76"/>
  <c r="ET244" i="76"/>
  <c r="DU244" i="76"/>
  <c r="CH244" i="76"/>
  <c r="FA244" i="76"/>
  <c r="GA244" i="76"/>
  <c r="FU244" i="76"/>
  <c r="EL244" i="76"/>
  <c r="DM244" i="76"/>
  <c r="BY244" i="76"/>
  <c r="BK244" i="76"/>
  <c r="AA244" i="76"/>
  <c r="FM244" i="76"/>
  <c r="EN244" i="76"/>
  <c r="DD244" i="76"/>
  <c r="CK244" i="76"/>
  <c r="EE244" i="76"/>
  <c r="DR244" i="76"/>
  <c r="CE244" i="76"/>
  <c r="BA244" i="76"/>
  <c r="M244" i="76"/>
  <c r="DQ244" i="76"/>
  <c r="Z244" i="76"/>
  <c r="AB244" i="76"/>
  <c r="FN244" i="76"/>
  <c r="EO244" i="76"/>
  <c r="DE244" i="76"/>
  <c r="W244" i="76"/>
  <c r="CT244" i="76"/>
  <c r="DS244" i="76"/>
  <c r="CP244" i="76"/>
  <c r="BB244" i="76"/>
  <c r="BP244" i="76"/>
  <c r="CQ244" i="76"/>
  <c r="BQ244" i="76"/>
  <c r="AC244" i="76"/>
  <c r="FX244" i="76"/>
  <c r="EP244" i="76"/>
  <c r="FT244" i="76"/>
  <c r="BH210" i="76"/>
  <c r="EC210" i="76"/>
  <c r="W210" i="76"/>
  <c r="CR210" i="76"/>
  <c r="FU210" i="76"/>
  <c r="DS210" i="76"/>
  <c r="M210" i="76"/>
  <c r="CH210" i="76"/>
  <c r="FC210" i="76"/>
  <c r="BE210" i="76"/>
  <c r="R210" i="76"/>
  <c r="ES210" i="76"/>
  <c r="AM210" i="76"/>
  <c r="DH210" i="76"/>
  <c r="CT210" i="76"/>
  <c r="ER210" i="76"/>
  <c r="AL210" i="76"/>
  <c r="DG210" i="76"/>
  <c r="GB210" i="76"/>
  <c r="DR210" i="76"/>
  <c r="EQ210" i="76"/>
  <c r="AK210" i="76"/>
  <c r="DF210" i="76"/>
  <c r="GA210" i="76"/>
  <c r="CC210" i="76"/>
  <c r="Z210" i="76"/>
  <c r="AJ210" i="76"/>
  <c r="DE210" i="76"/>
  <c r="FZ210" i="76"/>
  <c r="EW210" i="76"/>
  <c r="AI210" i="76"/>
  <c r="DD210" i="76"/>
  <c r="FY210" i="76"/>
  <c r="EN210" i="76"/>
  <c r="FN210" i="76"/>
  <c r="DC210" i="76"/>
  <c r="FX210" i="76"/>
  <c r="EM210" i="76"/>
  <c r="AG210" i="76"/>
  <c r="Q209" i="76"/>
  <c r="DB209" i="76"/>
  <c r="CB209" i="76"/>
  <c r="FE209" i="76"/>
  <c r="BO209" i="76"/>
  <c r="EJ209" i="76"/>
  <c r="CJ209" i="76"/>
  <c r="CR209" i="76"/>
  <c r="FU209" i="76"/>
  <c r="CE209" i="76"/>
  <c r="EZ209" i="76"/>
  <c r="FL209" i="76"/>
  <c r="EY209" i="76"/>
  <c r="AS209" i="76"/>
  <c r="DH209" i="76"/>
  <c r="R209" i="76"/>
  <c r="CU209" i="76"/>
  <c r="FP209" i="76"/>
  <c r="DP209" i="76"/>
  <c r="Z209" i="76"/>
  <c r="DC209" i="76"/>
  <c r="FX209" i="76"/>
  <c r="DX209" i="76"/>
  <c r="AH209" i="76"/>
  <c r="DK209" i="76"/>
  <c r="E209" i="76"/>
  <c r="EK209" i="76"/>
  <c r="CQ209" i="76"/>
  <c r="ER209" i="76"/>
  <c r="FJ209" i="76"/>
  <c r="DS209" i="76"/>
  <c r="DF209" i="76"/>
  <c r="EM209" i="76"/>
  <c r="BB209" i="76"/>
  <c r="BK209" i="76"/>
  <c r="FY209" i="76"/>
  <c r="FK209" i="76"/>
  <c r="CO209" i="76"/>
  <c r="CI209" i="76"/>
  <c r="EC209" i="76"/>
  <c r="BF209" i="76"/>
  <c r="BZ209" i="76"/>
  <c r="FS209" i="76"/>
  <c r="AX244" i="76"/>
  <c r="BH244" i="76"/>
  <c r="T244" i="76"/>
  <c r="FP244" i="76"/>
  <c r="EH244" i="76"/>
  <c r="DG244" i="76"/>
  <c r="CM244" i="76"/>
  <c r="AY244" i="76"/>
  <c r="U244" i="76"/>
  <c r="FH244" i="76"/>
  <c r="Y244" i="76"/>
  <c r="BN244" i="76"/>
  <c r="CC244" i="76"/>
  <c r="AZ244" i="76"/>
  <c r="L244" i="76"/>
  <c r="EZ244" i="76"/>
  <c r="DW244" i="76"/>
  <c r="DH244" i="76"/>
  <c r="AQ244" i="76"/>
  <c r="FZ244" i="76"/>
  <c r="AJ244" i="76"/>
  <c r="R244" i="76"/>
  <c r="Q244" i="76"/>
  <c r="FE244" i="76"/>
  <c r="EF244" i="76"/>
  <c r="CU244" i="76"/>
  <c r="O244" i="76"/>
  <c r="CL244" i="76"/>
  <c r="DI244" i="76"/>
  <c r="CF244" i="76"/>
  <c r="AR244" i="76"/>
  <c r="GB244" i="76"/>
  <c r="CI244" i="76"/>
  <c r="BG244" i="76"/>
  <c r="S244" i="76"/>
  <c r="FO244" i="76"/>
  <c r="EG244" i="76"/>
  <c r="CV244" i="76"/>
  <c r="FC244" i="76"/>
  <c r="ES244" i="76"/>
  <c r="DK244" i="76"/>
  <c r="CG244" i="76"/>
  <c r="AS244" i="76"/>
  <c r="BE244" i="76"/>
  <c r="AY210" i="76"/>
  <c r="DT210" i="76"/>
  <c r="N210" i="76"/>
  <c r="CI210" i="76"/>
  <c r="FD210" i="76"/>
  <c r="DJ210" i="76"/>
  <c r="D210" i="76"/>
  <c r="BY210" i="76"/>
  <c r="ET210" i="76"/>
  <c r="AN210" i="76"/>
  <c r="DQ210" i="76"/>
  <c r="BO210" i="76"/>
  <c r="EJ210" i="76"/>
  <c r="AD210" i="76"/>
  <c r="CY210" i="76"/>
  <c r="FT210" i="76"/>
  <c r="BF210" i="76"/>
  <c r="EI210" i="76"/>
  <c r="AC210" i="76"/>
  <c r="CX210" i="76"/>
  <c r="FS210" i="76"/>
  <c r="EP210" i="76"/>
  <c r="AB210" i="76"/>
  <c r="CW210" i="76"/>
  <c r="FR210" i="76"/>
  <c r="BL210" i="76"/>
  <c r="EO210" i="76"/>
  <c r="AA210" i="76"/>
  <c r="CV210" i="76"/>
  <c r="FQ210" i="76"/>
  <c r="BK210" i="76"/>
  <c r="EF210" i="76"/>
  <c r="DB210" i="76"/>
  <c r="CU210" i="76"/>
  <c r="FP210" i="76"/>
  <c r="BJ210" i="76"/>
  <c r="EE210" i="76"/>
  <c r="Y210" i="76"/>
  <c r="J210" i="76"/>
  <c r="FO210" i="76"/>
  <c r="BI210" i="76"/>
  <c r="ED210" i="76"/>
  <c r="X210" i="76"/>
  <c r="DA210" i="76"/>
  <c r="CR205" i="76" l="1"/>
  <c r="CR336" i="76" s="1"/>
  <c r="BR205" i="76"/>
  <c r="BR336" i="76" s="1"/>
  <c r="BT205" i="76"/>
  <c r="BT336" i="76" s="1"/>
  <c r="BU205" i="76"/>
  <c r="BU336" i="76" s="1"/>
  <c r="BV205" i="76"/>
  <c r="BV336" i="76" s="1"/>
  <c r="BW205" i="76"/>
  <c r="BW336" i="76" s="1"/>
  <c r="BX205" i="76"/>
  <c r="BX336" i="76" s="1"/>
  <c r="BS205" i="76"/>
  <c r="BS336" i="76" s="1"/>
  <c r="BS227" i="76"/>
  <c r="BW227" i="76"/>
  <c r="BX227" i="76"/>
  <c r="BT227" i="76"/>
  <c r="BU227" i="76"/>
  <c r="BV227" i="76"/>
  <c r="BR227" i="76"/>
  <c r="BS226" i="76"/>
  <c r="BT226" i="76"/>
  <c r="BX226" i="76"/>
  <c r="BU226" i="76"/>
  <c r="BR226" i="76"/>
  <c r="BV226" i="76"/>
  <c r="BW226" i="76"/>
  <c r="L206" i="76"/>
  <c r="L337" i="76" s="1"/>
  <c r="BR206" i="76"/>
  <c r="BX206" i="76"/>
  <c r="BS206" i="76"/>
  <c r="BT206" i="76"/>
  <c r="BV206" i="76"/>
  <c r="BU206" i="76"/>
  <c r="BW206" i="76"/>
  <c r="BT225" i="76"/>
  <c r="BV225" i="76"/>
  <c r="BW225" i="76"/>
  <c r="BX225" i="76"/>
  <c r="BS225" i="76"/>
  <c r="BR225" i="76"/>
  <c r="BU225" i="76"/>
  <c r="BW251" i="76"/>
  <c r="BS251" i="76"/>
  <c r="BT251" i="76"/>
  <c r="BV251" i="76"/>
  <c r="BU251" i="76"/>
  <c r="BR251" i="76"/>
  <c r="BX251" i="76"/>
  <c r="FT205" i="76"/>
  <c r="FT336" i="76" s="1"/>
  <c r="BQ205" i="76"/>
  <c r="BQ336" i="76" s="1"/>
  <c r="AA205" i="76"/>
  <c r="AA336" i="76" s="1"/>
  <c r="I205" i="76"/>
  <c r="I336" i="76" s="1"/>
  <c r="FC205" i="76"/>
  <c r="FC336" i="76" s="1"/>
  <c r="DN205" i="76"/>
  <c r="DN336" i="76" s="1"/>
  <c r="CM205" i="76"/>
  <c r="CM336" i="76" s="1"/>
  <c r="BH205" i="76"/>
  <c r="BH336" i="76" s="1"/>
  <c r="AR205" i="76"/>
  <c r="AR336" i="76" s="1"/>
  <c r="DG205" i="76"/>
  <c r="DG336" i="76" s="1"/>
  <c r="EO205" i="76"/>
  <c r="EO336" i="76" s="1"/>
  <c r="CP205" i="76"/>
  <c r="CP336" i="76" s="1"/>
  <c r="EV205" i="76"/>
  <c r="EV336" i="76" s="1"/>
  <c r="FV205" i="76"/>
  <c r="FV336" i="76" s="1"/>
  <c r="AU205" i="76"/>
  <c r="AU336" i="76" s="1"/>
  <c r="DC205" i="76"/>
  <c r="DC336" i="76" s="1"/>
  <c r="CI205" i="76"/>
  <c r="CI336" i="76" s="1"/>
  <c r="EL205" i="76"/>
  <c r="EL336" i="76" s="1"/>
  <c r="AH205" i="76"/>
  <c r="AH336" i="76" s="1"/>
  <c r="EB205" i="76"/>
  <c r="EB336" i="76" s="1"/>
  <c r="AV205" i="76"/>
  <c r="AV336" i="76" s="1"/>
  <c r="DM205" i="76"/>
  <c r="DM336" i="76" s="1"/>
  <c r="W205" i="76"/>
  <c r="W336" i="76" s="1"/>
  <c r="FE205" i="76"/>
  <c r="FE336" i="76" s="1"/>
  <c r="CO205" i="76"/>
  <c r="CO336" i="76" s="1"/>
  <c r="BM205" i="76"/>
  <c r="BM336" i="76" s="1"/>
  <c r="GA205" i="76"/>
  <c r="GA336" i="76" s="1"/>
  <c r="FM205" i="76"/>
  <c r="FM336" i="76" s="1"/>
  <c r="DJ205" i="76"/>
  <c r="DJ336" i="76" s="1"/>
  <c r="X205" i="76"/>
  <c r="X336" i="76" s="1"/>
  <c r="BA205" i="76"/>
  <c r="BA336" i="76" s="1"/>
  <c r="F205" i="76"/>
  <c r="F336" i="76" s="1"/>
  <c r="FW205" i="76"/>
  <c r="FW336" i="76" s="1"/>
  <c r="N205" i="76"/>
  <c r="N336" i="76" s="1"/>
  <c r="O205" i="76"/>
  <c r="O336" i="76" s="1"/>
  <c r="CZ205" i="76"/>
  <c r="CZ336" i="76" s="1"/>
  <c r="FX205" i="76"/>
  <c r="FX336" i="76" s="1"/>
  <c r="CT205" i="76"/>
  <c r="CT336" i="76" s="1"/>
  <c r="G205" i="76"/>
  <c r="G336" i="76" s="1"/>
  <c r="EY205" i="76"/>
  <c r="EY336" i="76" s="1"/>
  <c r="AF205" i="76"/>
  <c r="AF336" i="76" s="1"/>
  <c r="BY205" i="76"/>
  <c r="BY336" i="76" s="1"/>
  <c r="Q205" i="76"/>
  <c r="Q336" i="76" s="1"/>
  <c r="FI205" i="76"/>
  <c r="FI336" i="76" s="1"/>
  <c r="EP205" i="76"/>
  <c r="EP336" i="76" s="1"/>
  <c r="FP205" i="76"/>
  <c r="FP336" i="76" s="1"/>
  <c r="BB205" i="76"/>
  <c r="BB336" i="76" s="1"/>
  <c r="AY205" i="76"/>
  <c r="AY336" i="76" s="1"/>
  <c r="EE205" i="76"/>
  <c r="EE336" i="76" s="1"/>
  <c r="CW205" i="76"/>
  <c r="CW336" i="76" s="1"/>
  <c r="FD205" i="76"/>
  <c r="FD336" i="76" s="1"/>
  <c r="AZ205" i="76"/>
  <c r="AZ336" i="76" s="1"/>
  <c r="FL205" i="76"/>
  <c r="FL336" i="76" s="1"/>
  <c r="CS205" i="76"/>
  <c r="CS336" i="76" s="1"/>
  <c r="AQ205" i="76"/>
  <c r="AQ336" i="76" s="1"/>
  <c r="AC205" i="76"/>
  <c r="AC336" i="76" s="1"/>
  <c r="CJ205" i="76"/>
  <c r="CJ336" i="76" s="1"/>
  <c r="DT205" i="76"/>
  <c r="DT336" i="76" s="1"/>
  <c r="DS205" i="76"/>
  <c r="DS336" i="76" s="1"/>
  <c r="BL205" i="76"/>
  <c r="BL336" i="76" s="1"/>
  <c r="DQ205" i="76"/>
  <c r="DQ336" i="76" s="1"/>
  <c r="AT205" i="76"/>
  <c r="AT336" i="76" s="1"/>
  <c r="FN205" i="76"/>
  <c r="FN336" i="76" s="1"/>
  <c r="DE205" i="76"/>
  <c r="DE336" i="76" s="1"/>
  <c r="FR205" i="76"/>
  <c r="FR336" i="76" s="1"/>
  <c r="DW205" i="76"/>
  <c r="DW336" i="76" s="1"/>
  <c r="EK205" i="76"/>
  <c r="EK336" i="76" s="1"/>
  <c r="FZ205" i="76"/>
  <c r="FZ336" i="76" s="1"/>
  <c r="AI205" i="76"/>
  <c r="AI336" i="76" s="1"/>
  <c r="BC205" i="76"/>
  <c r="BC336" i="76" s="1"/>
  <c r="EI205" i="76"/>
  <c r="EI336" i="76" s="1"/>
  <c r="CV205" i="76"/>
  <c r="CV336" i="76" s="1"/>
  <c r="ER205" i="76"/>
  <c r="ER336" i="76" s="1"/>
  <c r="FS205" i="76"/>
  <c r="FS336" i="76" s="1"/>
  <c r="AP205" i="76"/>
  <c r="AP336" i="76" s="1"/>
  <c r="DV205" i="76"/>
  <c r="DV336" i="76" s="1"/>
  <c r="FG205" i="76"/>
  <c r="FG336" i="76" s="1"/>
  <c r="AN205" i="76"/>
  <c r="AN336" i="76" s="1"/>
  <c r="K205" i="76"/>
  <c r="K336" i="76" s="1"/>
  <c r="CA205" i="76"/>
  <c r="CA336" i="76" s="1"/>
  <c r="V205" i="76"/>
  <c r="V336" i="76" s="1"/>
  <c r="CK205" i="76"/>
  <c r="CK336" i="76" s="1"/>
  <c r="P205" i="76"/>
  <c r="P336" i="76" s="1"/>
  <c r="EG205" i="76"/>
  <c r="EG336" i="76" s="1"/>
  <c r="DZ205" i="76"/>
  <c r="DZ336" i="76" s="1"/>
  <c r="BO205" i="76"/>
  <c r="BO336" i="76" s="1"/>
  <c r="H205" i="76"/>
  <c r="H336" i="76" s="1"/>
  <c r="BP205" i="76"/>
  <c r="BP336" i="76" s="1"/>
  <c r="DY205" i="76"/>
  <c r="DY336" i="76" s="1"/>
  <c r="BZ205" i="76"/>
  <c r="BZ336" i="76" s="1"/>
  <c r="BF205" i="76"/>
  <c r="BF336" i="76" s="1"/>
  <c r="CN205" i="76"/>
  <c r="CN336" i="76" s="1"/>
  <c r="DK205" i="76"/>
  <c r="DK336" i="76" s="1"/>
  <c r="BD205" i="76"/>
  <c r="BD336" i="76" s="1"/>
  <c r="D205" i="76"/>
  <c r="D336" i="76" s="1"/>
  <c r="AW205" i="76"/>
  <c r="AW336" i="76" s="1"/>
  <c r="M205" i="76"/>
  <c r="M336" i="76" s="1"/>
  <c r="EF205" i="76"/>
  <c r="EF336" i="76" s="1"/>
  <c r="EJ205" i="76"/>
  <c r="EJ336" i="76" s="1"/>
  <c r="CD205" i="76"/>
  <c r="CD336" i="76" s="1"/>
  <c r="ET205" i="76"/>
  <c r="ET336" i="76" s="1"/>
  <c r="DA205" i="76"/>
  <c r="DA336" i="76" s="1"/>
  <c r="CB205" i="76"/>
  <c r="CB336" i="76" s="1"/>
  <c r="ED205" i="76"/>
  <c r="ED336" i="76" s="1"/>
  <c r="Z205" i="76"/>
  <c r="Z336" i="76" s="1"/>
  <c r="FK205" i="76"/>
  <c r="FK336" i="76" s="1"/>
  <c r="S205" i="76"/>
  <c r="S336" i="76" s="1"/>
  <c r="AM205" i="76"/>
  <c r="AM336" i="76" s="1"/>
  <c r="AD205" i="76"/>
  <c r="AD336" i="76" s="1"/>
  <c r="E205" i="76"/>
  <c r="E336" i="76" s="1"/>
  <c r="DX205" i="76"/>
  <c r="DX336" i="76" s="1"/>
  <c r="DD205" i="76"/>
  <c r="DD336" i="76" s="1"/>
  <c r="J205" i="76"/>
  <c r="J336" i="76" s="1"/>
  <c r="CF205" i="76"/>
  <c r="CF336" i="76" s="1"/>
  <c r="Y205" i="76"/>
  <c r="Y336" i="76" s="1"/>
  <c r="FY205" i="76"/>
  <c r="FY336" i="76" s="1"/>
  <c r="EX205" i="76"/>
  <c r="EX336" i="76" s="1"/>
  <c r="BK205" i="76"/>
  <c r="BK336" i="76" s="1"/>
  <c r="EQ205" i="76"/>
  <c r="EQ336" i="76" s="1"/>
  <c r="FQ205" i="76"/>
  <c r="FQ336" i="76" s="1"/>
  <c r="DP205" i="76"/>
  <c r="DP336" i="76" s="1"/>
  <c r="AL205" i="76"/>
  <c r="AL336" i="76" s="1"/>
  <c r="DI205" i="76"/>
  <c r="DI336" i="76" s="1"/>
  <c r="DB205" i="76"/>
  <c r="DB336" i="76" s="1"/>
  <c r="AS205" i="76"/>
  <c r="AS336" i="76" s="1"/>
  <c r="ES205" i="76"/>
  <c r="ES336" i="76" s="1"/>
  <c r="CQ205" i="76"/>
  <c r="CQ336" i="76" s="1"/>
  <c r="DU205" i="76"/>
  <c r="DU336" i="76" s="1"/>
  <c r="DF205" i="76"/>
  <c r="DF336" i="76" s="1"/>
  <c r="BN205" i="76"/>
  <c r="BN336" i="76" s="1"/>
  <c r="FH205" i="76"/>
  <c r="FH336" i="76" s="1"/>
  <c r="T205" i="76"/>
  <c r="T336" i="76" s="1"/>
  <c r="EC205" i="76"/>
  <c r="EC336" i="76" s="1"/>
  <c r="FF205" i="76"/>
  <c r="FF336" i="76" s="1"/>
  <c r="R205" i="76"/>
  <c r="R336" i="76" s="1"/>
  <c r="BJ205" i="76"/>
  <c r="BJ336" i="76" s="1"/>
  <c r="DL205" i="76"/>
  <c r="DL336" i="76" s="1"/>
  <c r="CG205" i="76"/>
  <c r="CG336" i="76" s="1"/>
  <c r="DH205" i="76"/>
  <c r="DH336" i="76" s="1"/>
  <c r="CC205" i="76"/>
  <c r="CC336" i="76" s="1"/>
  <c r="FA205" i="76"/>
  <c r="FA336" i="76" s="1"/>
  <c r="CX205" i="76"/>
  <c r="CX336" i="76" s="1"/>
  <c r="CE205" i="76"/>
  <c r="CE336" i="76" s="1"/>
  <c r="EA205" i="76"/>
  <c r="EA336" i="76" s="1"/>
  <c r="CL205" i="76"/>
  <c r="CL336" i="76" s="1"/>
  <c r="L205" i="76"/>
  <c r="L336" i="76" s="1"/>
  <c r="EN205" i="76"/>
  <c r="EN336" i="76" s="1"/>
  <c r="FJ205" i="76"/>
  <c r="FJ336" i="76" s="1"/>
  <c r="AG205" i="76"/>
  <c r="AG336" i="76" s="1"/>
  <c r="AJ205" i="76"/>
  <c r="AJ336" i="76" s="1"/>
  <c r="EU205" i="76"/>
  <c r="EU336" i="76" s="1"/>
  <c r="AX205" i="76"/>
  <c r="AX336" i="76" s="1"/>
  <c r="EM205" i="76"/>
  <c r="EM336" i="76" s="1"/>
  <c r="EH205" i="76"/>
  <c r="EH336" i="76" s="1"/>
  <c r="BG205" i="76"/>
  <c r="BG336" i="76" s="1"/>
  <c r="FO205" i="76"/>
  <c r="FO336" i="76" s="1"/>
  <c r="AK205" i="76"/>
  <c r="AK336" i="76" s="1"/>
  <c r="U205" i="76"/>
  <c r="U336" i="76" s="1"/>
  <c r="CH205" i="76"/>
  <c r="CH336" i="76" s="1"/>
  <c r="EZ205" i="76"/>
  <c r="EZ336" i="76" s="1"/>
  <c r="BE205" i="76"/>
  <c r="BE336" i="76" s="1"/>
  <c r="CY205" i="76"/>
  <c r="CY336" i="76" s="1"/>
  <c r="FB205" i="76"/>
  <c r="FB336" i="76" s="1"/>
  <c r="EW205" i="76"/>
  <c r="EW336" i="76" s="1"/>
  <c r="AB205" i="76"/>
  <c r="AB336" i="76" s="1"/>
  <c r="CU205" i="76"/>
  <c r="CU336" i="76" s="1"/>
  <c r="DO205" i="76"/>
  <c r="DO336" i="76" s="1"/>
  <c r="DR205" i="76"/>
  <c r="DR336" i="76" s="1"/>
  <c r="AE205" i="76"/>
  <c r="AE336" i="76" s="1"/>
  <c r="BI205" i="76"/>
  <c r="BI336" i="76" s="1"/>
  <c r="GB205" i="76"/>
  <c r="GB336" i="76" s="1"/>
  <c r="FU205" i="76"/>
  <c r="FU336" i="76" s="1"/>
  <c r="DA341" i="76"/>
  <c r="X341" i="76"/>
  <c r="ED341" i="76"/>
  <c r="BI341" i="76"/>
  <c r="FO341" i="76"/>
  <c r="J341" i="76"/>
  <c r="Y341" i="76"/>
  <c r="EE341" i="76"/>
  <c r="BJ341" i="76"/>
  <c r="FP341" i="76"/>
  <c r="CU341" i="76"/>
  <c r="DB341" i="76"/>
  <c r="EF341" i="76"/>
  <c r="BK341" i="76"/>
  <c r="FQ341" i="76"/>
  <c r="CV341" i="76"/>
  <c r="AA341" i="76"/>
  <c r="EO341" i="76"/>
  <c r="BL341" i="76"/>
  <c r="FR341" i="76"/>
  <c r="CW341" i="76"/>
  <c r="AB341" i="76"/>
  <c r="EP341" i="76"/>
  <c r="BU341" i="76"/>
  <c r="FS341" i="76"/>
  <c r="CX341" i="76"/>
  <c r="AC341" i="76"/>
  <c r="EI341" i="76"/>
  <c r="BF341" i="76"/>
  <c r="FT341" i="76"/>
  <c r="CY341" i="76"/>
  <c r="AD341" i="76"/>
  <c r="EJ341" i="76"/>
  <c r="BO341" i="76"/>
  <c r="DQ341" i="76"/>
  <c r="AN341" i="76"/>
  <c r="ET341" i="76"/>
  <c r="BY341" i="76"/>
  <c r="D341" i="76"/>
  <c r="DJ341" i="76"/>
  <c r="FD341" i="76"/>
  <c r="CI341" i="76"/>
  <c r="N341" i="76"/>
  <c r="DT341" i="76"/>
  <c r="AY341" i="76"/>
  <c r="BE375" i="76"/>
  <c r="AS375" i="76"/>
  <c r="CG375" i="76"/>
  <c r="DK375" i="76"/>
  <c r="ES375" i="76"/>
  <c r="FC375" i="76"/>
  <c r="CV375" i="76"/>
  <c r="EG375" i="76"/>
  <c r="FO375" i="76"/>
  <c r="S375" i="76"/>
  <c r="BG375" i="76"/>
  <c r="CI375" i="76"/>
  <c r="GB375" i="76"/>
  <c r="AR375" i="76"/>
  <c r="CF375" i="76"/>
  <c r="DI375" i="76"/>
  <c r="CL375" i="76"/>
  <c r="O375" i="76"/>
  <c r="CU375" i="76"/>
  <c r="EF375" i="76"/>
  <c r="FE375" i="76"/>
  <c r="Q375" i="76"/>
  <c r="R375" i="76"/>
  <c r="AJ375" i="76"/>
  <c r="FZ375" i="76"/>
  <c r="AQ375" i="76"/>
  <c r="BT375" i="76"/>
  <c r="DH375" i="76"/>
  <c r="DW375" i="76"/>
  <c r="EZ375" i="76"/>
  <c r="L375" i="76"/>
  <c r="AZ375" i="76"/>
  <c r="CC375" i="76"/>
  <c r="BN375" i="76"/>
  <c r="Y375" i="76"/>
  <c r="FH375" i="76"/>
  <c r="U375" i="76"/>
  <c r="AY375" i="76"/>
  <c r="CM375" i="76"/>
  <c r="DG375" i="76"/>
  <c r="EH375" i="76"/>
  <c r="FP375" i="76"/>
  <c r="T375" i="76"/>
  <c r="BH375" i="76"/>
  <c r="AX375" i="76"/>
  <c r="FS340" i="76"/>
  <c r="BS340" i="76"/>
  <c r="BZ340" i="76"/>
  <c r="BF340" i="76"/>
  <c r="EC340" i="76"/>
  <c r="CI340" i="76"/>
  <c r="CO340" i="76"/>
  <c r="FK340" i="76"/>
  <c r="FY340" i="76"/>
  <c r="BK340" i="76"/>
  <c r="BB340" i="76"/>
  <c r="EM340" i="76"/>
  <c r="DF340" i="76"/>
  <c r="DS340" i="76"/>
  <c r="FJ340" i="76"/>
  <c r="ER340" i="76"/>
  <c r="CQ340" i="76"/>
  <c r="EK340" i="76"/>
  <c r="E340" i="76"/>
  <c r="DK340" i="76"/>
  <c r="AH340" i="76"/>
  <c r="DX340" i="76"/>
  <c r="FX340" i="76"/>
  <c r="DC340" i="76"/>
  <c r="Z340" i="76"/>
  <c r="DP340" i="76"/>
  <c r="FP340" i="76"/>
  <c r="CU340" i="76"/>
  <c r="R340" i="76"/>
  <c r="DH340" i="76"/>
  <c r="AS340" i="76"/>
  <c r="EY340" i="76"/>
  <c r="BV340" i="76"/>
  <c r="FL340" i="76"/>
  <c r="EZ340" i="76"/>
  <c r="CE340" i="76"/>
  <c r="FU340" i="76"/>
  <c r="CR340" i="76"/>
  <c r="CJ340" i="76"/>
  <c r="EJ340" i="76"/>
  <c r="BO340" i="76"/>
  <c r="FE340" i="76"/>
  <c r="CB340" i="76"/>
  <c r="DB340" i="76"/>
  <c r="Q340" i="76"/>
  <c r="BV341" i="76"/>
  <c r="AG341" i="76"/>
  <c r="EM341" i="76"/>
  <c r="BR341" i="76"/>
  <c r="FX341" i="76"/>
  <c r="DC341" i="76"/>
  <c r="FN341" i="76"/>
  <c r="EN341" i="76"/>
  <c r="BS341" i="76"/>
  <c r="FY341" i="76"/>
  <c r="DD341" i="76"/>
  <c r="AI341" i="76"/>
  <c r="EW341" i="76"/>
  <c r="BT341" i="76"/>
  <c r="FZ341" i="76"/>
  <c r="DE341" i="76"/>
  <c r="AJ341" i="76"/>
  <c r="Z341" i="76"/>
  <c r="CC341" i="76"/>
  <c r="GA341" i="76"/>
  <c r="DF341" i="76"/>
  <c r="AK341" i="76"/>
  <c r="EQ341" i="76"/>
  <c r="DR341" i="76"/>
  <c r="GB341" i="76"/>
  <c r="DG341" i="76"/>
  <c r="AL341" i="76"/>
  <c r="ER341" i="76"/>
  <c r="BW341" i="76"/>
  <c r="CT341" i="76"/>
  <c r="DH341" i="76"/>
  <c r="AM341" i="76"/>
  <c r="ES341" i="76"/>
  <c r="BX341" i="76"/>
  <c r="R341" i="76"/>
  <c r="BE341" i="76"/>
  <c r="FC341" i="76"/>
  <c r="CH341" i="76"/>
  <c r="M341" i="76"/>
  <c r="DS341" i="76"/>
  <c r="FU341" i="76"/>
  <c r="CR341" i="76"/>
  <c r="W341" i="76"/>
  <c r="EC341" i="76"/>
  <c r="BH341" i="76"/>
  <c r="FT375" i="76"/>
  <c r="EP375" i="76"/>
  <c r="FX375" i="76"/>
  <c r="AC375" i="76"/>
  <c r="BQ375" i="76"/>
  <c r="CQ375" i="76"/>
  <c r="BP375" i="76"/>
  <c r="BB375" i="76"/>
  <c r="CP375" i="76"/>
  <c r="DS375" i="76"/>
  <c r="CT375" i="76"/>
  <c r="W375" i="76"/>
  <c r="DE375" i="76"/>
  <c r="EO375" i="76"/>
  <c r="FN375" i="76"/>
  <c r="AB375" i="76"/>
  <c r="Z375" i="76"/>
  <c r="DQ375" i="76"/>
  <c r="M375" i="76"/>
  <c r="BA375" i="76"/>
  <c r="CE375" i="76"/>
  <c r="DR375" i="76"/>
  <c r="EE375" i="76"/>
  <c r="CK375" i="76"/>
  <c r="DD375" i="76"/>
  <c r="EN375" i="76"/>
  <c r="FM375" i="76"/>
  <c r="AA375" i="76"/>
  <c r="BK375" i="76"/>
  <c r="BY375" i="76"/>
  <c r="DM375" i="76"/>
  <c r="EL375" i="76"/>
  <c r="FU375" i="76"/>
  <c r="GA375" i="76"/>
  <c r="FA375" i="76"/>
  <c r="CH375" i="76"/>
  <c r="DU375" i="76"/>
  <c r="ET375" i="76"/>
  <c r="E375" i="76"/>
  <c r="AU375" i="76"/>
  <c r="BD375" i="76"/>
  <c r="CR375" i="76"/>
  <c r="DT375" i="76"/>
  <c r="FB375" i="76"/>
  <c r="FK375" i="76"/>
  <c r="ET340" i="76"/>
  <c r="DG340" i="76"/>
  <c r="N340" i="76"/>
  <c r="EE340" i="76"/>
  <c r="DR340" i="76"/>
  <c r="ED340" i="76"/>
  <c r="T340" i="76"/>
  <c r="W340" i="76"/>
  <c r="BY340" i="76"/>
  <c r="CY340" i="76"/>
  <c r="FI340" i="76"/>
  <c r="GA340" i="76"/>
  <c r="AT340" i="76"/>
  <c r="CA340" i="76"/>
  <c r="CX340" i="76"/>
  <c r="BW340" i="76"/>
  <c r="FB340" i="76"/>
  <c r="EB340" i="76"/>
  <c r="DT340" i="76"/>
  <c r="AY340" i="76"/>
  <c r="EO340" i="76"/>
  <c r="BL340" i="76"/>
  <c r="DL340" i="76"/>
  <c r="AQ340" i="76"/>
  <c r="EG340" i="76"/>
  <c r="BD340" i="76"/>
  <c r="DD340" i="76"/>
  <c r="AI340" i="76"/>
  <c r="DY340" i="76"/>
  <c r="AV340" i="76"/>
  <c r="FH340" i="76"/>
  <c r="CM340" i="76"/>
  <c r="J340" i="76"/>
  <c r="CZ340" i="76"/>
  <c r="CN340" i="76"/>
  <c r="S340" i="76"/>
  <c r="DI340" i="76"/>
  <c r="AF340" i="76"/>
  <c r="X340" i="76"/>
  <c r="BX340" i="76"/>
  <c r="FV340" i="76"/>
  <c r="CS340" i="76"/>
  <c r="P340" i="76"/>
  <c r="AP340" i="76"/>
  <c r="EF340" i="76"/>
  <c r="AX341" i="76"/>
  <c r="EV341" i="76"/>
  <c r="CA341" i="76"/>
  <c r="F341" i="76"/>
  <c r="DL341" i="76"/>
  <c r="AQ341" i="76"/>
  <c r="FE341" i="76"/>
  <c r="CB341" i="76"/>
  <c r="G341" i="76"/>
  <c r="DM341" i="76"/>
  <c r="AR341" i="76"/>
  <c r="CL341" i="76"/>
  <c r="CK341" i="76"/>
  <c r="H341" i="76"/>
  <c r="DN341" i="76"/>
  <c r="AS341" i="76"/>
  <c r="EY341" i="76"/>
  <c r="BN341" i="76"/>
  <c r="I341" i="76"/>
  <c r="DO341" i="76"/>
  <c r="AT341" i="76"/>
  <c r="EZ341" i="76"/>
  <c r="CE341" i="76"/>
  <c r="FF341" i="76"/>
  <c r="DP341" i="76"/>
  <c r="AU341" i="76"/>
  <c r="FA341" i="76"/>
  <c r="CF341" i="76"/>
  <c r="K341" i="76"/>
  <c r="DY341" i="76"/>
  <c r="AV341" i="76"/>
  <c r="FB341" i="76"/>
  <c r="CG341" i="76"/>
  <c r="L341" i="76"/>
  <c r="FV341" i="76"/>
  <c r="FL341" i="76"/>
  <c r="CQ341" i="76"/>
  <c r="V341" i="76"/>
  <c r="EB341" i="76"/>
  <c r="BG341" i="76"/>
  <c r="DI341" i="76"/>
  <c r="AF341" i="76"/>
  <c r="EL341" i="76"/>
  <c r="BQ341" i="76"/>
  <c r="FW341" i="76"/>
  <c r="ER375" i="76"/>
  <c r="BM375" i="76"/>
  <c r="DA375" i="76"/>
  <c r="EB375" i="76"/>
  <c r="DB375" i="76"/>
  <c r="AE375" i="76"/>
  <c r="DP375" i="76"/>
  <c r="EX375" i="76"/>
  <c r="FW375" i="76"/>
  <c r="AL375" i="76"/>
  <c r="AH375" i="76"/>
  <c r="AT375" i="76"/>
  <c r="X375" i="76"/>
  <c r="BL375" i="76"/>
  <c r="CO375" i="76"/>
  <c r="EA375" i="76"/>
  <c r="EM375" i="76"/>
  <c r="FJ375" i="76"/>
  <c r="DN375" i="76"/>
  <c r="EW375" i="76"/>
  <c r="FV375" i="76"/>
  <c r="AK375" i="76"/>
  <c r="BS375" i="76"/>
  <c r="FI375" i="76"/>
  <c r="V375" i="76"/>
  <c r="BJ375" i="76"/>
  <c r="CN375" i="76"/>
  <c r="BV375" i="76"/>
  <c r="DF375" i="76"/>
  <c r="FQ375" i="76"/>
  <c r="AF375" i="76"/>
  <c r="BI375" i="76"/>
  <c r="CW375" i="76"/>
  <c r="DO375" i="76"/>
  <c r="EQ375" i="76"/>
  <c r="FY375" i="76"/>
  <c r="AD375" i="76"/>
  <c r="BR375" i="76"/>
  <c r="BF375" i="76"/>
  <c r="EI375" i="76"/>
  <c r="EY375" i="76"/>
  <c r="K375" i="76"/>
  <c r="AN375" i="76"/>
  <c r="CB375" i="76"/>
  <c r="CY375" i="76"/>
  <c r="V340" i="76"/>
  <c r="EU340" i="76"/>
  <c r="CW340" i="76"/>
  <c r="AE340" i="76"/>
  <c r="G340" i="76"/>
  <c r="BR340" i="76"/>
  <c r="FM340" i="76"/>
  <c r="DV340" i="76"/>
  <c r="D340" i="76"/>
  <c r="FZ340" i="76"/>
  <c r="AC340" i="76"/>
  <c r="AM340" i="76"/>
  <c r="FA340" i="76"/>
  <c r="DO340" i="76"/>
  <c r="AL340" i="76"/>
  <c r="O340" i="76"/>
  <c r="CP340" i="76"/>
  <c r="K340" i="76"/>
  <c r="BH340" i="76"/>
  <c r="FF340" i="76"/>
  <c r="CC340" i="76"/>
  <c r="DU340" i="76"/>
  <c r="AZ340" i="76"/>
  <c r="EX340" i="76"/>
  <c r="BU340" i="76"/>
  <c r="DM340" i="76"/>
  <c r="AR340" i="76"/>
  <c r="EP340" i="76"/>
  <c r="BM340" i="76"/>
  <c r="FQ340" i="76"/>
  <c r="CV340" i="76"/>
  <c r="AA340" i="76"/>
  <c r="DQ340" i="76"/>
  <c r="AN340" i="76"/>
  <c r="AB340" i="76"/>
  <c r="DZ340" i="76"/>
  <c r="AW340" i="76"/>
  <c r="AG340" i="76"/>
  <c r="CG340" i="76"/>
  <c r="L340" i="76"/>
  <c r="DJ340" i="76"/>
  <c r="Y340" i="76"/>
  <c r="BG340" i="76"/>
  <c r="EW340" i="76"/>
  <c r="BT340" i="76"/>
  <c r="FM341" i="76"/>
  <c r="CJ341" i="76"/>
  <c r="O341" i="76"/>
  <c r="DU341" i="76"/>
  <c r="AZ341" i="76"/>
  <c r="EX341" i="76"/>
  <c r="CS341" i="76"/>
  <c r="P341" i="76"/>
  <c r="DV341" i="76"/>
  <c r="BA341" i="76"/>
  <c r="FG341" i="76"/>
  <c r="DZ341" i="76"/>
  <c r="Q341" i="76"/>
  <c r="DW341" i="76"/>
  <c r="BB341" i="76"/>
  <c r="FH341" i="76"/>
  <c r="CM341" i="76"/>
  <c r="AP341" i="76"/>
  <c r="DX341" i="76"/>
  <c r="BC341" i="76"/>
  <c r="FI341" i="76"/>
  <c r="CN341" i="76"/>
  <c r="S341" i="76"/>
  <c r="EG341" i="76"/>
  <c r="BD341" i="76"/>
  <c r="FJ341" i="76"/>
  <c r="CO341" i="76"/>
  <c r="T341" i="76"/>
  <c r="CD341" i="76"/>
  <c r="BM341" i="76"/>
  <c r="FK341" i="76"/>
  <c r="CP341" i="76"/>
  <c r="U341" i="76"/>
  <c r="EA341" i="76"/>
  <c r="AH341" i="76"/>
  <c r="CZ341" i="76"/>
  <c r="AE341" i="76"/>
  <c r="EK341" i="76"/>
  <c r="BP341" i="76"/>
  <c r="EH341" i="76"/>
  <c r="AW341" i="76"/>
  <c r="EU341" i="76"/>
  <c r="BZ341" i="76"/>
  <c r="E341" i="76"/>
  <c r="DK341" i="76"/>
  <c r="DY375" i="76"/>
  <c r="FG375" i="76"/>
  <c r="I375" i="76"/>
  <c r="AW375" i="76"/>
  <c r="AP375" i="76"/>
  <c r="DZ375" i="76"/>
  <c r="AI375" i="76"/>
  <c r="BW375" i="76"/>
  <c r="CZ375" i="76"/>
  <c r="EJ375" i="76"/>
  <c r="EU375" i="76"/>
  <c r="N375" i="76"/>
  <c r="DX375" i="76"/>
  <c r="FF375" i="76"/>
  <c r="H375" i="76"/>
  <c r="AV375" i="76"/>
  <c r="CA375" i="76"/>
  <c r="FR375" i="76"/>
  <c r="AG375" i="76"/>
  <c r="BU375" i="76"/>
  <c r="CX375" i="76"/>
  <c r="CD375" i="76"/>
  <c r="G375" i="76"/>
  <c r="CJ375" i="76"/>
  <c r="DV375" i="76"/>
  <c r="EV375" i="76"/>
  <c r="F375" i="76"/>
  <c r="J375" i="76"/>
  <c r="D375" i="76"/>
  <c r="CS375" i="76"/>
  <c r="ED375" i="76"/>
  <c r="FD375" i="76"/>
  <c r="P375" i="76"/>
  <c r="BC375" i="76"/>
  <c r="BO375" i="76"/>
  <c r="DC375" i="76"/>
  <c r="EC375" i="76"/>
  <c r="FL375" i="76"/>
  <c r="FS375" i="76"/>
  <c r="BZ375" i="76"/>
  <c r="BX375" i="76"/>
  <c r="DL375" i="76"/>
  <c r="EK375" i="76"/>
  <c r="DJ375" i="76"/>
  <c r="AM375" i="76"/>
  <c r="CF340" i="76"/>
  <c r="EL340" i="76"/>
  <c r="BP340" i="76"/>
  <c r="CH340" i="76"/>
  <c r="AU340" i="76"/>
  <c r="F340" i="76"/>
  <c r="DW340" i="76"/>
  <c r="BJ340" i="76"/>
  <c r="DA340" i="76"/>
  <c r="DN340" i="76"/>
  <c r="EI340" i="76"/>
  <c r="FR340" i="76"/>
  <c r="M340" i="76"/>
  <c r="FC340" i="76"/>
  <c r="ES340" i="76"/>
  <c r="BC340" i="76"/>
  <c r="AD340" i="76"/>
  <c r="BQ340" i="76"/>
  <c r="FW340" i="76"/>
  <c r="CT340" i="76"/>
  <c r="I340" i="76"/>
  <c r="BI340" i="76"/>
  <c r="FO340" i="76"/>
  <c r="CL340" i="76"/>
  <c r="GB340" i="76"/>
  <c r="BA340" i="76"/>
  <c r="FG340" i="76"/>
  <c r="CD340" i="76"/>
  <c r="FT340" i="76"/>
  <c r="DE340" i="76"/>
  <c r="AJ340" i="76"/>
  <c r="EH340" i="76"/>
  <c r="BE340" i="76"/>
  <c r="AK340" i="76"/>
  <c r="EQ340" i="76"/>
  <c r="BN340" i="76"/>
  <c r="FD340" i="76"/>
  <c r="EV340" i="76"/>
  <c r="U340" i="76"/>
  <c r="EA340" i="76"/>
  <c r="AX340" i="76"/>
  <c r="EN340" i="76"/>
  <c r="FN340" i="76"/>
  <c r="CK340" i="76"/>
  <c r="H340" i="76"/>
  <c r="I19" i="74"/>
  <c r="I25" i="74"/>
  <c r="I13" i="74"/>
  <c r="I46" i="74"/>
  <c r="I21" i="74"/>
  <c r="I36" i="74"/>
  <c r="I29" i="74"/>
  <c r="I38" i="74"/>
  <c r="I35" i="74"/>
  <c r="I24" i="74"/>
  <c r="I26" i="74"/>
  <c r="I23" i="74"/>
  <c r="I18" i="74"/>
  <c r="I10" i="74"/>
  <c r="K804" i="75"/>
  <c r="K724" i="75"/>
  <c r="K837" i="75"/>
  <c r="K836" i="75"/>
  <c r="K799" i="75"/>
  <c r="K829" i="75"/>
  <c r="K832" i="75"/>
  <c r="K833" i="75"/>
  <c r="K803" i="75"/>
  <c r="K838" i="75"/>
  <c r="K723" i="75"/>
  <c r="K800" i="75"/>
  <c r="K828" i="75"/>
  <c r="K830" i="75"/>
  <c r="R21" i="81"/>
  <c r="T21" i="81" s="1"/>
  <c r="S22" i="81" s="1"/>
  <c r="R23" i="81"/>
  <c r="N10" i="68"/>
  <c r="M13" i="68"/>
  <c r="M11" i="83" s="1"/>
  <c r="M11" i="68"/>
  <c r="M9" i="83" s="1"/>
  <c r="M206" i="76"/>
  <c r="CK206" i="76"/>
  <c r="BI206" i="76"/>
  <c r="EB206" i="76"/>
  <c r="Y206" i="76"/>
  <c r="CW206" i="76"/>
  <c r="F206" i="76"/>
  <c r="CZ206" i="76"/>
  <c r="BG206" i="76"/>
  <c r="D206" i="76"/>
  <c r="BA206" i="76"/>
  <c r="BE206" i="76"/>
  <c r="AJ206" i="76"/>
  <c r="X206" i="76"/>
  <c r="DI206" i="76"/>
  <c r="FR206" i="76"/>
  <c r="FE206" i="76"/>
  <c r="BB206" i="76"/>
  <c r="FI206" i="76"/>
  <c r="FY206" i="76"/>
  <c r="DQ206" i="76"/>
  <c r="EQ206" i="76"/>
  <c r="EU206" i="76"/>
  <c r="BQ206" i="76"/>
  <c r="FA206" i="76"/>
  <c r="DO206" i="76"/>
  <c r="GB206" i="76"/>
  <c r="R206" i="76"/>
  <c r="FQ206" i="76"/>
  <c r="FH206" i="76"/>
  <c r="CT206" i="76"/>
  <c r="FZ206" i="76"/>
  <c r="EK206" i="76"/>
  <c r="G206" i="76"/>
  <c r="AP206" i="76"/>
  <c r="CM206" i="76"/>
  <c r="ET206" i="76"/>
  <c r="CX206" i="76"/>
  <c r="BN206" i="76"/>
  <c r="DR206" i="76"/>
  <c r="CB206" i="76"/>
  <c r="BD206" i="76"/>
  <c r="AI206" i="76"/>
  <c r="EP206" i="76"/>
  <c r="O206" i="76"/>
  <c r="N251" i="76"/>
  <c r="CI251" i="76"/>
  <c r="FD251" i="76"/>
  <c r="DR251" i="76"/>
  <c r="EJ251" i="76"/>
  <c r="BY251" i="76"/>
  <c r="ET251" i="76"/>
  <c r="AN251" i="76"/>
  <c r="DI251" i="76"/>
  <c r="S251" i="76"/>
  <c r="AJ251" i="76"/>
  <c r="ES251" i="76"/>
  <c r="AM251" i="76"/>
  <c r="DH251" i="76"/>
  <c r="J251" i="76"/>
  <c r="CM251" i="76"/>
  <c r="FX251" i="76"/>
  <c r="AL251" i="76"/>
  <c r="DG251" i="76"/>
  <c r="GB251" i="76"/>
  <c r="CD251" i="76"/>
  <c r="FG251" i="76"/>
  <c r="AK251" i="76"/>
  <c r="DF251" i="76"/>
  <c r="GA251" i="76"/>
  <c r="EX251" i="76"/>
  <c r="D251" i="76"/>
  <c r="DE251" i="76"/>
  <c r="FZ251" i="76"/>
  <c r="EO251" i="76"/>
  <c r="AY251" i="76"/>
  <c r="AR251" i="76"/>
  <c r="BJ251" i="76"/>
  <c r="EE251" i="76"/>
  <c r="Y251" i="76"/>
  <c r="DB251" i="76"/>
  <c r="L251" i="76"/>
  <c r="DU251" i="76"/>
  <c r="O251" i="76"/>
  <c r="CJ251" i="76"/>
  <c r="FE251" i="76"/>
  <c r="BO251" i="76"/>
  <c r="FP251" i="76"/>
  <c r="FZ225" i="76"/>
  <c r="H225" i="76"/>
  <c r="BQ225" i="76"/>
  <c r="FM225" i="76"/>
  <c r="FT225" i="76"/>
  <c r="DF225" i="76"/>
  <c r="FF225" i="76"/>
  <c r="BI225" i="76"/>
  <c r="CS225" i="76"/>
  <c r="FI225" i="76"/>
  <c r="EA225" i="76"/>
  <c r="K225" i="76"/>
  <c r="BA225" i="76"/>
  <c r="CK225" i="76"/>
  <c r="D225" i="76"/>
  <c r="AD225" i="76"/>
  <c r="EJ225" i="76"/>
  <c r="AS225" i="76"/>
  <c r="CC225" i="76"/>
  <c r="DK225" i="76"/>
  <c r="AE225" i="76"/>
  <c r="AL225" i="76"/>
  <c r="DI225" i="76"/>
  <c r="AI225" i="76"/>
  <c r="BF225" i="76"/>
  <c r="DY225" i="76"/>
  <c r="CP225" i="76"/>
  <c r="FQ225" i="76"/>
  <c r="DJ225" i="76"/>
  <c r="BH225" i="76"/>
  <c r="FC225" i="76"/>
  <c r="GA225" i="76"/>
  <c r="FA225" i="76"/>
  <c r="FG225" i="76"/>
  <c r="O225" i="76"/>
  <c r="AF225" i="76"/>
  <c r="BM225" i="76"/>
  <c r="DN225" i="76"/>
  <c r="CR225" i="76"/>
  <c r="E225" i="76"/>
  <c r="DA225" i="76"/>
  <c r="BN225" i="76"/>
  <c r="L225" i="76"/>
  <c r="V226" i="76"/>
  <c r="DF226" i="76"/>
  <c r="W226" i="76"/>
  <c r="CR226" i="76"/>
  <c r="BF226" i="76"/>
  <c r="EB226" i="76"/>
  <c r="DE226" i="76"/>
  <c r="ED226" i="76"/>
  <c r="AN226" i="76"/>
  <c r="DI226" i="76"/>
  <c r="L226" i="76"/>
  <c r="E226" i="76"/>
  <c r="CM226" i="76"/>
  <c r="CY226" i="76"/>
  <c r="FT226" i="76"/>
  <c r="ER226" i="76"/>
  <c r="FQ226" i="76"/>
  <c r="FJ226" i="76"/>
  <c r="BD226" i="76"/>
  <c r="DY226" i="76"/>
  <c r="AB226" i="76"/>
  <c r="BQ226" i="76"/>
  <c r="EY226" i="76"/>
  <c r="DO226" i="76"/>
  <c r="I226" i="76"/>
  <c r="CL226" i="76"/>
  <c r="FH226" i="76"/>
  <c r="AY226" i="76"/>
  <c r="BK226" i="76"/>
  <c r="EF226" i="76"/>
  <c r="AH226" i="76"/>
  <c r="DD226" i="76"/>
  <c r="M226" i="76"/>
  <c r="CP226" i="76"/>
  <c r="P226" i="76"/>
  <c r="CK226" i="76"/>
  <c r="FN226" i="76"/>
  <c r="CU226" i="76"/>
  <c r="FY226" i="76"/>
  <c r="X226" i="76"/>
  <c r="CS226" i="76"/>
  <c r="FV226" i="76"/>
  <c r="EA226" i="76"/>
  <c r="AA226" i="76"/>
  <c r="BN227" i="76"/>
  <c r="EQ227" i="76"/>
  <c r="AK227" i="76"/>
  <c r="DG227" i="76"/>
  <c r="ET227" i="76"/>
  <c r="BE227" i="76"/>
  <c r="EH227" i="76"/>
  <c r="AJ227" i="76"/>
  <c r="DE227" i="76"/>
  <c r="GA227" i="76"/>
  <c r="BJ227" i="76"/>
  <c r="DY227" i="76"/>
  <c r="AI227" i="76"/>
  <c r="DD227" i="76"/>
  <c r="FY227" i="76"/>
  <c r="BZ227" i="76"/>
  <c r="F227" i="76"/>
  <c r="EG227" i="76"/>
  <c r="AQ227" i="76"/>
  <c r="DL227" i="76"/>
  <c r="G227" i="76"/>
  <c r="DF227" i="76"/>
  <c r="AL227" i="76"/>
  <c r="EO227" i="76"/>
  <c r="AY227" i="76"/>
  <c r="DT227" i="76"/>
  <c r="O227" i="76"/>
  <c r="EL227" i="76"/>
  <c r="AP227" i="76"/>
  <c r="DS227" i="76"/>
  <c r="M227" i="76"/>
  <c r="CI227" i="76"/>
  <c r="BB227" i="76"/>
  <c r="FM227" i="76"/>
  <c r="FA227" i="76"/>
  <c r="CR227" i="76"/>
  <c r="AX227" i="76"/>
  <c r="U227" i="76"/>
  <c r="CH227" i="76"/>
  <c r="AM227" i="76"/>
  <c r="BY226" i="76"/>
  <c r="DX227" i="76"/>
  <c r="CM227" i="76"/>
  <c r="BC227" i="76"/>
  <c r="DA227" i="76"/>
  <c r="FG227" i="76"/>
  <c r="DW227" i="76"/>
  <c r="I227" i="76"/>
  <c r="FO227" i="76"/>
  <c r="EE227" i="76"/>
  <c r="Q227" i="76"/>
  <c r="FW227" i="76"/>
  <c r="EM227" i="76"/>
  <c r="CK227" i="76"/>
  <c r="BP227" i="76"/>
  <c r="CZ227" i="76"/>
  <c r="CF227" i="76"/>
  <c r="CS227" i="76"/>
  <c r="EF227" i="76"/>
  <c r="ER227" i="76"/>
  <c r="FV206" i="76"/>
  <c r="EA206" i="76"/>
  <c r="CD206" i="76"/>
  <c r="ES206" i="76"/>
  <c r="FW206" i="76"/>
  <c r="FK206" i="76"/>
  <c r="FX206" i="76"/>
  <c r="AV206" i="76"/>
  <c r="FU206" i="76"/>
  <c r="EX206" i="76"/>
  <c r="AR206" i="76"/>
  <c r="DU206" i="76"/>
  <c r="U206" i="76"/>
  <c r="FT206" i="76"/>
  <c r="K206" i="76"/>
  <c r="GA206" i="76"/>
  <c r="DB206" i="76"/>
  <c r="EC206" i="76"/>
  <c r="EY206" i="76"/>
  <c r="BY206" i="76"/>
  <c r="P206" i="76"/>
  <c r="DK206" i="76"/>
  <c r="N206" i="76"/>
  <c r="EE206" i="76"/>
  <c r="EV206" i="76"/>
  <c r="FP206" i="76"/>
  <c r="AU206" i="76"/>
  <c r="DV206" i="76"/>
  <c r="ED206" i="76"/>
  <c r="FJ206" i="76"/>
  <c r="EM206" i="76"/>
  <c r="CU206" i="76"/>
  <c r="DH206" i="76"/>
  <c r="CC206" i="76"/>
  <c r="DW206" i="76"/>
  <c r="BH206" i="76"/>
  <c r="DC206" i="76"/>
  <c r="FB206" i="76"/>
  <c r="DF206" i="76"/>
  <c r="T206" i="76"/>
  <c r="E251" i="76"/>
  <c r="BZ251" i="76"/>
  <c r="EU251" i="76"/>
  <c r="DA251" i="76"/>
  <c r="K251" i="76"/>
  <c r="EZ251" i="76"/>
  <c r="EK251" i="76"/>
  <c r="AE251" i="76"/>
  <c r="CZ251" i="76"/>
  <c r="FU251" i="76"/>
  <c r="CE251" i="76"/>
  <c r="DL251" i="76"/>
  <c r="AD251" i="76"/>
  <c r="CY251" i="76"/>
  <c r="FT251" i="76"/>
  <c r="EY251" i="76"/>
  <c r="AC251" i="76"/>
  <c r="CX251" i="76"/>
  <c r="FS251" i="76"/>
  <c r="BM251" i="76"/>
  <c r="EP251" i="76"/>
  <c r="ER251" i="76"/>
  <c r="CW251" i="76"/>
  <c r="FR251" i="76"/>
  <c r="BL251" i="76"/>
  <c r="EG251" i="76"/>
  <c r="AQ251" i="76"/>
  <c r="BP251" i="76"/>
  <c r="FQ251" i="76"/>
  <c r="BK251" i="76"/>
  <c r="EF251" i="76"/>
  <c r="AH251" i="76"/>
  <c r="DK251" i="76"/>
  <c r="BA251" i="76"/>
  <c r="DV251" i="76"/>
  <c r="P251" i="76"/>
  <c r="CK251" i="76"/>
  <c r="FN251" i="76"/>
  <c r="AB251" i="76"/>
  <c r="F251" i="76"/>
  <c r="CA251" i="76"/>
  <c r="EV251" i="76"/>
  <c r="AX251" i="76"/>
  <c r="EA251" i="76"/>
  <c r="ES225" i="76"/>
  <c r="BL225" i="76"/>
  <c r="FX225" i="76"/>
  <c r="AG225" i="76"/>
  <c r="U225" i="76"/>
  <c r="CT225" i="76"/>
  <c r="J225" i="76"/>
  <c r="FP225" i="76"/>
  <c r="Y225" i="76"/>
  <c r="DS225" i="76"/>
  <c r="AC225" i="76"/>
  <c r="EI225" i="76"/>
  <c r="FH225" i="76"/>
  <c r="Q225" i="76"/>
  <c r="AY225" i="76"/>
  <c r="ET225" i="76"/>
  <c r="AK225" i="76"/>
  <c r="EZ225" i="76"/>
  <c r="I225" i="76"/>
  <c r="AQ225" i="76"/>
  <c r="BZ225" i="76"/>
  <c r="AH225" i="76"/>
  <c r="CG225" i="76"/>
  <c r="DP225" i="76"/>
  <c r="FY225" i="76"/>
  <c r="EP225" i="76"/>
  <c r="EB225" i="76"/>
  <c r="FS225" i="76"/>
  <c r="CX225" i="76"/>
  <c r="EG225" i="76"/>
  <c r="FO225" i="76"/>
  <c r="W225" i="76"/>
  <c r="FN225" i="76"/>
  <c r="AU225" i="76"/>
  <c r="CM225" i="76"/>
  <c r="DV225" i="76"/>
  <c r="DX225" i="76"/>
  <c r="BY225" i="76"/>
  <c r="R225" i="76"/>
  <c r="DO225" i="76"/>
  <c r="EV225" i="76"/>
  <c r="DL225" i="76"/>
  <c r="EU225" i="76"/>
  <c r="T225" i="76"/>
  <c r="AX225" i="76"/>
  <c r="N226" i="76"/>
  <c r="CH226" i="76"/>
  <c r="BB226" i="76"/>
  <c r="CI226" i="76"/>
  <c r="FD226" i="76"/>
  <c r="DR226" i="76"/>
  <c r="BI226" i="76"/>
  <c r="FW226" i="76"/>
  <c r="AE226" i="76"/>
  <c r="CZ226" i="76"/>
  <c r="FU226" i="76"/>
  <c r="AD226" i="76"/>
  <c r="FK226" i="76"/>
  <c r="BE226" i="76"/>
  <c r="EH226" i="76"/>
  <c r="DU226" i="76"/>
  <c r="BA226" i="76"/>
  <c r="AU226" i="76"/>
  <c r="DP226" i="76"/>
  <c r="R226" i="76"/>
  <c r="CN226" i="76"/>
  <c r="EI226" i="76"/>
  <c r="BJ226" i="76"/>
  <c r="GA226" i="76"/>
  <c r="EX226" i="76"/>
  <c r="AI226" i="76"/>
  <c r="DM226" i="76"/>
  <c r="DW226" i="76"/>
  <c r="Q226" i="76"/>
  <c r="CT226" i="76"/>
  <c r="FP226" i="76"/>
  <c r="CE226" i="76"/>
  <c r="G226" i="76"/>
  <c r="CB226" i="76"/>
  <c r="EW226" i="76"/>
  <c r="AZ226" i="76"/>
  <c r="FI226" i="76"/>
  <c r="CX226" i="76"/>
  <c r="CJ226" i="76"/>
  <c r="FE226" i="76"/>
  <c r="BH226" i="76"/>
  <c r="K226" i="76"/>
  <c r="AW227" i="76"/>
  <c r="DZ227" i="76"/>
  <c r="AB227" i="76"/>
  <c r="CW227" i="76"/>
  <c r="FS227" i="76"/>
  <c r="AD227" i="76"/>
  <c r="DQ227" i="76"/>
  <c r="AA227" i="76"/>
  <c r="CV227" i="76"/>
  <c r="FQ227" i="76"/>
  <c r="AT227" i="76"/>
  <c r="FD227" i="76"/>
  <c r="R227" i="76"/>
  <c r="CU227" i="76"/>
  <c r="FP227" i="76"/>
  <c r="BK227" i="76"/>
  <c r="EN227" i="76"/>
  <c r="K227" i="76"/>
  <c r="Z227" i="76"/>
  <c r="DC227" i="76"/>
  <c r="FX227" i="76"/>
  <c r="FT227" i="76"/>
  <c r="AH227" i="76"/>
  <c r="DK227" i="76"/>
  <c r="E227" i="76"/>
  <c r="CA227" i="76"/>
  <c r="V227" i="76"/>
  <c r="Y227" i="76"/>
  <c r="DB227" i="76"/>
  <c r="D227" i="76"/>
  <c r="BY227" i="76"/>
  <c r="EU227" i="76"/>
  <c r="DP227" i="76"/>
  <c r="EI227" i="76"/>
  <c r="CY227" i="76"/>
  <c r="AG227" i="76"/>
  <c r="DJ227" i="76"/>
  <c r="L227" i="76"/>
  <c r="CG227" i="76"/>
  <c r="FC227" i="76"/>
  <c r="EV227" i="76"/>
  <c r="T227" i="76"/>
  <c r="FK227" i="76"/>
  <c r="EG206" i="76"/>
  <c r="EL206" i="76"/>
  <c r="BJ206" i="76"/>
  <c r="W206" i="76"/>
  <c r="AH206" i="76"/>
  <c r="EI206" i="76"/>
  <c r="CJ206" i="76"/>
  <c r="FD206" i="76"/>
  <c r="AT206" i="76"/>
  <c r="Q206" i="76"/>
  <c r="CR206" i="76"/>
  <c r="AS206" i="76"/>
  <c r="AB206" i="76"/>
  <c r="DE206" i="76"/>
  <c r="CY206" i="76"/>
  <c r="DD206" i="76"/>
  <c r="E206" i="76"/>
  <c r="AZ206" i="76"/>
  <c r="FM206" i="76"/>
  <c r="DG206" i="76"/>
  <c r="ER206" i="76"/>
  <c r="DM206" i="76"/>
  <c r="BC206" i="76"/>
  <c r="EO206" i="76"/>
  <c r="BK206" i="76"/>
  <c r="BO206" i="76"/>
  <c r="V206" i="76"/>
  <c r="BF206" i="76"/>
  <c r="EF206" i="76"/>
  <c r="CS206" i="76"/>
  <c r="H206" i="76"/>
  <c r="CA206" i="76"/>
  <c r="CQ206" i="76"/>
  <c r="Z206" i="76"/>
  <c r="CE206" i="76"/>
  <c r="EH206" i="76"/>
  <c r="CP206" i="76"/>
  <c r="CV206" i="76"/>
  <c r="DN206" i="76"/>
  <c r="DA206" i="76"/>
  <c r="DZ206" i="76"/>
  <c r="AA206" i="76"/>
  <c r="BL206" i="76"/>
  <c r="FS206" i="76"/>
  <c r="EC251" i="76"/>
  <c r="W251" i="76"/>
  <c r="CR251" i="76"/>
  <c r="BF251" i="76"/>
  <c r="EI251" i="76"/>
  <c r="M251" i="76"/>
  <c r="CH251" i="76"/>
  <c r="FC251" i="76"/>
  <c r="AW251" i="76"/>
  <c r="DZ251" i="76"/>
  <c r="T251" i="76"/>
  <c r="CG251" i="76"/>
  <c r="FB251" i="76"/>
  <c r="AV251" i="76"/>
  <c r="DQ251" i="76"/>
  <c r="AA251" i="76"/>
  <c r="CV251" i="76"/>
  <c r="FA251" i="76"/>
  <c r="AU251" i="76"/>
  <c r="DP251" i="76"/>
  <c r="R251" i="76"/>
  <c r="CU251" i="76"/>
  <c r="BH251" i="76"/>
  <c r="AT251" i="76"/>
  <c r="DO251" i="76"/>
  <c r="I251" i="76"/>
  <c r="CL251" i="76"/>
  <c r="FO251" i="76"/>
  <c r="AS251" i="76"/>
  <c r="DN251" i="76"/>
  <c r="H251" i="76"/>
  <c r="CC251" i="76"/>
  <c r="FF251" i="76"/>
  <c r="EB251" i="76"/>
  <c r="FY251" i="76"/>
  <c r="EN251" i="76"/>
  <c r="AP251" i="76"/>
  <c r="DS251" i="76"/>
  <c r="BI251" i="76"/>
  <c r="ED251" i="76"/>
  <c r="X251" i="76"/>
  <c r="CS251" i="76"/>
  <c r="FV251" i="76"/>
  <c r="CN251" i="76"/>
  <c r="AJ225" i="76"/>
  <c r="DB225" i="76"/>
  <c r="V225" i="76"/>
  <c r="EF225" i="76"/>
  <c r="BK225" i="76"/>
  <c r="EC225" i="76"/>
  <c r="X225" i="76"/>
  <c r="CE225" i="76"/>
  <c r="DG225" i="76"/>
  <c r="AP225" i="76"/>
  <c r="DU225" i="76"/>
  <c r="FE225" i="76"/>
  <c r="FJ225" i="76"/>
  <c r="CN225" i="76"/>
  <c r="FL225" i="76"/>
  <c r="DM225" i="76"/>
  <c r="EW225" i="76"/>
  <c r="BP225" i="76"/>
  <c r="FR225" i="76"/>
  <c r="CW225" i="76"/>
  <c r="DC225" i="76"/>
  <c r="EL225" i="76"/>
  <c r="CZ225" i="76"/>
  <c r="AT225" i="76"/>
  <c r="AA225" i="76"/>
  <c r="BJ225" i="76"/>
  <c r="Z225" i="76"/>
  <c r="M225" i="76"/>
  <c r="FU225" i="76"/>
  <c r="CY225" i="76"/>
  <c r="CD225" i="76"/>
  <c r="AZ225" i="76"/>
  <c r="CI225" i="76"/>
  <c r="DH225" i="76"/>
  <c r="BE225" i="76"/>
  <c r="EY225" i="76"/>
  <c r="G225" i="76"/>
  <c r="AN225" i="76"/>
  <c r="EK225" i="76"/>
  <c r="EN225" i="76"/>
  <c r="CJ225" i="76"/>
  <c r="EL226" i="76"/>
  <c r="AT226" i="76"/>
  <c r="DV226" i="76"/>
  <c r="AF226" i="76"/>
  <c r="FM226" i="76"/>
  <c r="BP226" i="76"/>
  <c r="AQ226" i="76"/>
  <c r="F226" i="76"/>
  <c r="FC226" i="76"/>
  <c r="AW226" i="76"/>
  <c r="DZ226" i="76"/>
  <c r="CO226" i="76"/>
  <c r="U226" i="76"/>
  <c r="AM226" i="76"/>
  <c r="DH226" i="76"/>
  <c r="J226" i="76"/>
  <c r="CF226" i="76"/>
  <c r="DC226" i="76"/>
  <c r="AL226" i="76"/>
  <c r="FS226" i="76"/>
  <c r="BM226" i="76"/>
  <c r="EP226" i="76"/>
  <c r="FA226" i="76"/>
  <c r="CG226" i="76"/>
  <c r="BC226" i="76"/>
  <c r="DX226" i="76"/>
  <c r="Z226" i="76"/>
  <c r="CV226" i="76"/>
  <c r="FO226" i="76"/>
  <c r="FZ226" i="76"/>
  <c r="EO226" i="76"/>
  <c r="AR226" i="76"/>
  <c r="EC226" i="76"/>
  <c r="CA226" i="76"/>
  <c r="EE226" i="76"/>
  <c r="Y226" i="76"/>
  <c r="DB226" i="76"/>
  <c r="FX226" i="76"/>
  <c r="DK226" i="76"/>
  <c r="EM226" i="76"/>
  <c r="AG226" i="76"/>
  <c r="DJ226" i="76"/>
  <c r="AC226" i="76"/>
  <c r="EQ226" i="76"/>
  <c r="FU227" i="76"/>
  <c r="CE227" i="76"/>
  <c r="EZ227" i="76"/>
  <c r="AU227" i="76"/>
  <c r="CB227" i="76"/>
  <c r="BF227" i="76"/>
  <c r="EY227" i="76"/>
  <c r="AS227" i="76"/>
  <c r="DO227" i="76"/>
  <c r="FZ227" i="76"/>
  <c r="BM227" i="76"/>
  <c r="EP227" i="76"/>
  <c r="AR227" i="76"/>
  <c r="DM227" i="76"/>
  <c r="H227" i="76"/>
  <c r="CP227" i="76"/>
  <c r="EX227" i="76"/>
  <c r="AZ227" i="76"/>
  <c r="DU227" i="76"/>
  <c r="AN227" i="76"/>
  <c r="DV227" i="76"/>
  <c r="CC227" i="76"/>
  <c r="FF227" i="76"/>
  <c r="BH227" i="76"/>
  <c r="EC227" i="76"/>
  <c r="FB227" i="76"/>
  <c r="EW227" i="76"/>
  <c r="BG227" i="76"/>
  <c r="EB227" i="76"/>
  <c r="W227" i="76"/>
  <c r="FR227" i="76"/>
  <c r="CX227" i="76"/>
  <c r="AC227" i="76"/>
  <c r="DN227" i="76"/>
  <c r="FE227" i="76"/>
  <c r="BO227" i="76"/>
  <c r="EJ227" i="76"/>
  <c r="AE227" i="76"/>
  <c r="P227" i="76"/>
  <c r="ED227" i="76"/>
  <c r="CO227" i="76"/>
  <c r="GB227" i="76"/>
  <c r="EA227" i="76"/>
  <c r="CQ227" i="76"/>
  <c r="DR227" i="76"/>
  <c r="FJ227" i="76"/>
  <c r="I206" i="76"/>
  <c r="DJ206" i="76"/>
  <c r="AQ206" i="76"/>
  <c r="DX206" i="76"/>
  <c r="EW206" i="76"/>
  <c r="BZ206" i="76"/>
  <c r="FN206" i="76"/>
  <c r="AG206" i="76"/>
  <c r="AD206" i="76"/>
  <c r="DL206" i="76"/>
  <c r="CH206" i="76"/>
  <c r="AE206" i="76"/>
  <c r="AC206" i="76"/>
  <c r="DY206" i="76"/>
  <c r="AY206" i="76"/>
  <c r="BM206" i="76"/>
  <c r="CO206" i="76"/>
  <c r="FG206" i="76"/>
  <c r="FC206" i="76"/>
  <c r="AF206" i="76"/>
  <c r="EJ206" i="76"/>
  <c r="BP206" i="76"/>
  <c r="AN206" i="76"/>
  <c r="AK206" i="76"/>
  <c r="AW206" i="76"/>
  <c r="DS206" i="76"/>
  <c r="CI206" i="76"/>
  <c r="EZ206" i="76"/>
  <c r="FF206" i="76"/>
  <c r="CN206" i="76"/>
  <c r="DT206" i="76"/>
  <c r="FO206" i="76"/>
  <c r="CG206" i="76"/>
  <c r="J206" i="76"/>
  <c r="CF206" i="76"/>
  <c r="AM206" i="76"/>
  <c r="EN206" i="76"/>
  <c r="CL206" i="76"/>
  <c r="AL206" i="76"/>
  <c r="FL206" i="76"/>
  <c r="DP206" i="76"/>
  <c r="S206" i="76"/>
  <c r="AX206" i="76"/>
  <c r="BQ251" i="76"/>
  <c r="EL251" i="76"/>
  <c r="AF251" i="76"/>
  <c r="FM251" i="76"/>
  <c r="AZ251" i="76"/>
  <c r="V251" i="76"/>
  <c r="CQ251" i="76"/>
  <c r="FL251" i="76"/>
  <c r="BN251" i="76"/>
  <c r="EQ251" i="76"/>
  <c r="U251" i="76"/>
  <c r="CP251" i="76"/>
  <c r="FK251" i="76"/>
  <c r="BE251" i="76"/>
  <c r="EH251" i="76"/>
  <c r="CF251" i="76"/>
  <c r="CO251" i="76"/>
  <c r="FJ251" i="76"/>
  <c r="BD251" i="76"/>
  <c r="DY251" i="76"/>
  <c r="AI251" i="76"/>
  <c r="FH251" i="76"/>
  <c r="FI251" i="76"/>
  <c r="BC251" i="76"/>
  <c r="DX251" i="76"/>
  <c r="Z251" i="76"/>
  <c r="DC251" i="76"/>
  <c r="DT251" i="76"/>
  <c r="BB251" i="76"/>
  <c r="DW251" i="76"/>
  <c r="Q251" i="76"/>
  <c r="CT251" i="76"/>
  <c r="FW251" i="76"/>
  <c r="DM251" i="76"/>
  <c r="G251" i="76"/>
  <c r="CB251" i="76"/>
  <c r="EW251" i="76"/>
  <c r="BG251" i="76"/>
  <c r="DD251" i="76"/>
  <c r="EM251" i="76"/>
  <c r="AG251" i="76"/>
  <c r="DJ251" i="76"/>
  <c r="FB225" i="76"/>
  <c r="DD225" i="76"/>
  <c r="EM225" i="76"/>
  <c r="BG225" i="76"/>
  <c r="AB225" i="76"/>
  <c r="DZ225" i="76"/>
  <c r="CV225" i="76"/>
  <c r="EE225" i="76"/>
  <c r="CB225" i="76"/>
  <c r="CH225" i="76"/>
  <c r="DQ225" i="76"/>
  <c r="DW225" i="76"/>
  <c r="AV225" i="76"/>
  <c r="N225" i="76"/>
  <c r="CL225" i="76"/>
  <c r="CF225" i="76"/>
  <c r="EQ225" i="76"/>
  <c r="P225" i="76"/>
  <c r="F225" i="76"/>
  <c r="FV225" i="76"/>
  <c r="FK225" i="76"/>
  <c r="CO225" i="76"/>
  <c r="DE225" i="76"/>
  <c r="EO225" i="76"/>
  <c r="FW225" i="76"/>
  <c r="CQ225" i="76"/>
  <c r="AM225" i="76"/>
  <c r="ER225" i="76"/>
  <c r="CU225" i="76"/>
  <c r="ED225" i="76"/>
  <c r="FD225" i="76"/>
  <c r="EX225" i="76"/>
  <c r="BC225" i="76"/>
  <c r="BB225" i="76"/>
  <c r="GB225" i="76"/>
  <c r="DT225" i="76"/>
  <c r="S225" i="76"/>
  <c r="AW225" i="76"/>
  <c r="DR225" i="76"/>
  <c r="AR225" i="76"/>
  <c r="CA225" i="76"/>
  <c r="EH225" i="76"/>
  <c r="BO225" i="76"/>
  <c r="BD225" i="76"/>
  <c r="BZ226" i="76"/>
  <c r="ET226" i="76"/>
  <c r="DN226" i="76"/>
  <c r="EU226" i="76"/>
  <c r="DA226" i="76"/>
  <c r="D226" i="76"/>
  <c r="FG226" i="76"/>
  <c r="BG226" i="76"/>
  <c r="CQ226" i="76"/>
  <c r="FL226" i="76"/>
  <c r="BN226" i="76"/>
  <c r="EJ226" i="76"/>
  <c r="EK226" i="76"/>
  <c r="FB226" i="76"/>
  <c r="AV226" i="76"/>
  <c r="DQ226" i="76"/>
  <c r="T226" i="76"/>
  <c r="AK226" i="76"/>
  <c r="DS226" i="76"/>
  <c r="DG226" i="76"/>
  <c r="GB226" i="76"/>
  <c r="CD226" i="76"/>
  <c r="EZ226" i="76"/>
  <c r="S226" i="76"/>
  <c r="FR226" i="76"/>
  <c r="BL226" i="76"/>
  <c r="EG226" i="76"/>
  <c r="AJ226" i="76"/>
  <c r="CW226" i="76"/>
  <c r="H226" i="76"/>
  <c r="CC226" i="76"/>
  <c r="FF226" i="76"/>
  <c r="BO226" i="76"/>
  <c r="ES226" i="76"/>
  <c r="EN226" i="76"/>
  <c r="AP226" i="76"/>
  <c r="DL226" i="76"/>
  <c r="AS226" i="76"/>
  <c r="O226" i="76"/>
  <c r="EV226" i="76"/>
  <c r="AX226" i="76"/>
  <c r="DT226" i="76"/>
  <c r="DI227" i="76"/>
  <c r="S227" i="76"/>
  <c r="CN227" i="76"/>
  <c r="FI227" i="76"/>
  <c r="N227" i="76"/>
  <c r="J227" i="76"/>
  <c r="FH227" i="76"/>
  <c r="DH227" i="76"/>
  <c r="CD227" i="76"/>
  <c r="BA227" i="76"/>
  <c r="X227" i="76"/>
  <c r="CL227" i="76"/>
  <c r="BI227" i="76"/>
  <c r="BD227" i="76"/>
  <c r="CT227" i="76"/>
  <c r="BQ227" i="76"/>
  <c r="CJ227" i="76"/>
  <c r="FN227" i="76"/>
  <c r="EK227" i="76"/>
  <c r="AF227" i="76"/>
  <c r="FL227" i="76"/>
  <c r="FV227" i="76"/>
  <c r="ES227" i="76"/>
  <c r="BL227" i="76"/>
  <c r="AV227" i="76"/>
  <c r="AV358" i="76" l="1"/>
  <c r="BL358" i="76"/>
  <c r="ES358" i="76"/>
  <c r="FV358" i="76"/>
  <c r="FL358" i="76"/>
  <c r="AF358" i="76"/>
  <c r="EK358" i="76"/>
  <c r="FN358" i="76"/>
  <c r="CJ358" i="76"/>
  <c r="BQ358" i="76"/>
  <c r="CT358" i="76"/>
  <c r="BD358" i="76"/>
  <c r="BI358" i="76"/>
  <c r="CL358" i="76"/>
  <c r="X358" i="76"/>
  <c r="BA358" i="76"/>
  <c r="CD358" i="76"/>
  <c r="DH358" i="76"/>
  <c r="FH358" i="76"/>
  <c r="J358" i="76"/>
  <c r="N358" i="76"/>
  <c r="FI358" i="76"/>
  <c r="CN358" i="76"/>
  <c r="S358" i="76"/>
  <c r="DI358" i="76"/>
  <c r="DT357" i="76"/>
  <c r="AX357" i="76"/>
  <c r="EV357" i="76"/>
  <c r="O357" i="76"/>
  <c r="AS357" i="76"/>
  <c r="DL357" i="76"/>
  <c r="AP357" i="76"/>
  <c r="EN357" i="76"/>
  <c r="BS357" i="76"/>
  <c r="ES357" i="76"/>
  <c r="BO357" i="76"/>
  <c r="FF357" i="76"/>
  <c r="CC357" i="76"/>
  <c r="H357" i="76"/>
  <c r="BR357" i="76"/>
  <c r="CW357" i="76"/>
  <c r="AJ357" i="76"/>
  <c r="EG357" i="76"/>
  <c r="BL357" i="76"/>
  <c r="FR357" i="76"/>
  <c r="S357" i="76"/>
  <c r="EZ357" i="76"/>
  <c r="CD357" i="76"/>
  <c r="GB357" i="76"/>
  <c r="DG357" i="76"/>
  <c r="DS357" i="76"/>
  <c r="AK357" i="76"/>
  <c r="T357" i="76"/>
  <c r="DQ357" i="76"/>
  <c r="AV357" i="76"/>
  <c r="FB357" i="76"/>
  <c r="EK357" i="76"/>
  <c r="EJ357" i="76"/>
  <c r="BN357" i="76"/>
  <c r="FL357" i="76"/>
  <c r="CQ357" i="76"/>
  <c r="BG357" i="76"/>
  <c r="FG357" i="76"/>
  <c r="D357" i="76"/>
  <c r="DA357" i="76"/>
  <c r="EU357" i="76"/>
  <c r="DN357" i="76"/>
  <c r="ET357" i="76"/>
  <c r="BZ357" i="76"/>
  <c r="BD356" i="76"/>
  <c r="BO356" i="76"/>
  <c r="EH356" i="76"/>
  <c r="CA356" i="76"/>
  <c r="AR356" i="76"/>
  <c r="DR356" i="76"/>
  <c r="AW356" i="76"/>
  <c r="S356" i="76"/>
  <c r="DT356" i="76"/>
  <c r="GB356" i="76"/>
  <c r="BB356" i="76"/>
  <c r="BC356" i="76"/>
  <c r="EX356" i="76"/>
  <c r="FD356" i="76"/>
  <c r="ED356" i="76"/>
  <c r="CU356" i="76"/>
  <c r="ER356" i="76"/>
  <c r="AM356" i="76"/>
  <c r="CQ356" i="76"/>
  <c r="FW356" i="76"/>
  <c r="EO356" i="76"/>
  <c r="DE356" i="76"/>
  <c r="CO356" i="76"/>
  <c r="FK356" i="76"/>
  <c r="FV356" i="76"/>
  <c r="F356" i="76"/>
  <c r="P356" i="76"/>
  <c r="EQ356" i="76"/>
  <c r="CF356" i="76"/>
  <c r="CL356" i="76"/>
  <c r="N356" i="76"/>
  <c r="AV356" i="76"/>
  <c r="DW356" i="76"/>
  <c r="DQ356" i="76"/>
  <c r="BX356" i="76"/>
  <c r="CH356" i="76"/>
  <c r="CB356" i="76"/>
  <c r="EE356" i="76"/>
  <c r="CV356" i="76"/>
  <c r="DZ356" i="76"/>
  <c r="AB356" i="76"/>
  <c r="BG356" i="76"/>
  <c r="EM356" i="76"/>
  <c r="DD356" i="76"/>
  <c r="FB356" i="76"/>
  <c r="BX382" i="76"/>
  <c r="DJ382" i="76"/>
  <c r="AG382" i="76"/>
  <c r="EM382" i="76"/>
  <c r="BR382" i="76"/>
  <c r="DD382" i="76"/>
  <c r="BG382" i="76"/>
  <c r="EW382" i="76"/>
  <c r="CB382" i="76"/>
  <c r="G382" i="76"/>
  <c r="DM382" i="76"/>
  <c r="FW382" i="76"/>
  <c r="CT382" i="76"/>
  <c r="Q382" i="76"/>
  <c r="DW382" i="76"/>
  <c r="BB382" i="76"/>
  <c r="DT382" i="76"/>
  <c r="DC382" i="76"/>
  <c r="Z382" i="76"/>
  <c r="DX382" i="76"/>
  <c r="BC382" i="76"/>
  <c r="FI382" i="76"/>
  <c r="FH382" i="76"/>
  <c r="AI382" i="76"/>
  <c r="DY382" i="76"/>
  <c r="BD382" i="76"/>
  <c r="FJ382" i="76"/>
  <c r="CO382" i="76"/>
  <c r="CF382" i="76"/>
  <c r="EH382" i="76"/>
  <c r="BE382" i="76"/>
  <c r="FK382" i="76"/>
  <c r="CP382" i="76"/>
  <c r="U382" i="76"/>
  <c r="EQ382" i="76"/>
  <c r="BN382" i="76"/>
  <c r="FL382" i="76"/>
  <c r="CQ382" i="76"/>
  <c r="V382" i="76"/>
  <c r="AZ382" i="76"/>
  <c r="BW382" i="76"/>
  <c r="FM382" i="76"/>
  <c r="AF382" i="76"/>
  <c r="EL382" i="76"/>
  <c r="BQ382" i="76"/>
  <c r="AX337" i="76"/>
  <c r="S337" i="76"/>
  <c r="DP337" i="76"/>
  <c r="FL337" i="76"/>
  <c r="AL337" i="76"/>
  <c r="CL337" i="76"/>
  <c r="EN337" i="76"/>
  <c r="AM337" i="76"/>
  <c r="CF337" i="76"/>
  <c r="J337" i="76"/>
  <c r="CG337" i="76"/>
  <c r="FO337" i="76"/>
  <c r="DT337" i="76"/>
  <c r="CN337" i="76"/>
  <c r="FF337" i="76"/>
  <c r="EZ337" i="76"/>
  <c r="CI337" i="76"/>
  <c r="DS337" i="76"/>
  <c r="AW337" i="76"/>
  <c r="AK337" i="76"/>
  <c r="AN337" i="76"/>
  <c r="BP337" i="76"/>
  <c r="EJ337" i="76"/>
  <c r="AF337" i="76"/>
  <c r="FC337" i="76"/>
  <c r="FG337" i="76"/>
  <c r="BR337" i="76"/>
  <c r="CO337" i="76"/>
  <c r="BM337" i="76"/>
  <c r="AY337" i="76"/>
  <c r="DY337" i="76"/>
  <c r="AC337" i="76"/>
  <c r="AE337" i="76"/>
  <c r="CH337" i="76"/>
  <c r="DL337" i="76"/>
  <c r="AD337" i="76"/>
  <c r="AG337" i="76"/>
  <c r="FN337" i="76"/>
  <c r="BZ337" i="76"/>
  <c r="BT337" i="76"/>
  <c r="EW337" i="76"/>
  <c r="DX337" i="76"/>
  <c r="AQ337" i="76"/>
  <c r="DJ337" i="76"/>
  <c r="I337" i="76"/>
  <c r="FJ358" i="76"/>
  <c r="DR358" i="76"/>
  <c r="CQ358" i="76"/>
  <c r="EA358" i="76"/>
  <c r="GB358" i="76"/>
  <c r="CO358" i="76"/>
  <c r="ED358" i="76"/>
  <c r="P358" i="76"/>
  <c r="AE358" i="76"/>
  <c r="EJ358" i="76"/>
  <c r="BO358" i="76"/>
  <c r="FE358" i="76"/>
  <c r="DN358" i="76"/>
  <c r="AC358" i="76"/>
  <c r="CX358" i="76"/>
  <c r="FR358" i="76"/>
  <c r="W358" i="76"/>
  <c r="EB358" i="76"/>
  <c r="BG358" i="76"/>
  <c r="EW358" i="76"/>
  <c r="FB358" i="76"/>
  <c r="BT358" i="76"/>
  <c r="EC358" i="76"/>
  <c r="BH358" i="76"/>
  <c r="FF358" i="76"/>
  <c r="CC358" i="76"/>
  <c r="DV358" i="76"/>
  <c r="AN358" i="76"/>
  <c r="DU358" i="76"/>
  <c r="AZ358" i="76"/>
  <c r="EX358" i="76"/>
  <c r="BU358" i="76"/>
  <c r="CP358" i="76"/>
  <c r="H358" i="76"/>
  <c r="DM358" i="76"/>
  <c r="AR358" i="76"/>
  <c r="EP358" i="76"/>
  <c r="BM358" i="76"/>
  <c r="FZ358" i="76"/>
  <c r="DO358" i="76"/>
  <c r="AS358" i="76"/>
  <c r="EY358" i="76"/>
  <c r="BV358" i="76"/>
  <c r="BF358" i="76"/>
  <c r="CB358" i="76"/>
  <c r="AU358" i="76"/>
  <c r="EZ358" i="76"/>
  <c r="CE358" i="76"/>
  <c r="FU358" i="76"/>
  <c r="EQ357" i="76"/>
  <c r="AC357" i="76"/>
  <c r="DJ357" i="76"/>
  <c r="AG357" i="76"/>
  <c r="EM357" i="76"/>
  <c r="DK357" i="76"/>
  <c r="FX357" i="76"/>
  <c r="DB357" i="76"/>
  <c r="Y357" i="76"/>
  <c r="EE357" i="76"/>
  <c r="CA357" i="76"/>
  <c r="EC357" i="76"/>
  <c r="AR357" i="76"/>
  <c r="EO357" i="76"/>
  <c r="BT357" i="76"/>
  <c r="FZ357" i="76"/>
  <c r="FO357" i="76"/>
  <c r="CV357" i="76"/>
  <c r="Z357" i="76"/>
  <c r="DX357" i="76"/>
  <c r="BC357" i="76"/>
  <c r="CG357" i="76"/>
  <c r="FA357" i="76"/>
  <c r="EP357" i="76"/>
  <c r="BM357" i="76"/>
  <c r="FS357" i="76"/>
  <c r="AL357" i="76"/>
  <c r="DC357" i="76"/>
  <c r="CF357" i="76"/>
  <c r="J357" i="76"/>
  <c r="DH357" i="76"/>
  <c r="AM357" i="76"/>
  <c r="U357" i="76"/>
  <c r="CO357" i="76"/>
  <c r="DZ357" i="76"/>
  <c r="AW357" i="76"/>
  <c r="FC357" i="76"/>
  <c r="F357" i="76"/>
  <c r="AQ357" i="76"/>
  <c r="BP357" i="76"/>
  <c r="FM357" i="76"/>
  <c r="AF357" i="76"/>
  <c r="DV357" i="76"/>
  <c r="AT357" i="76"/>
  <c r="EL357" i="76"/>
  <c r="CJ356" i="76"/>
  <c r="EN356" i="76"/>
  <c r="EK356" i="76"/>
  <c r="AN356" i="76"/>
  <c r="G356" i="76"/>
  <c r="EY356" i="76"/>
  <c r="BE356" i="76"/>
  <c r="DH356" i="76"/>
  <c r="CI356" i="76"/>
  <c r="AZ356" i="76"/>
  <c r="CD356" i="76"/>
  <c r="CY356" i="76"/>
  <c r="FU356" i="76"/>
  <c r="M356" i="76"/>
  <c r="Z356" i="76"/>
  <c r="BJ356" i="76"/>
  <c r="AA356" i="76"/>
  <c r="AT356" i="76"/>
  <c r="CZ356" i="76"/>
  <c r="EL356" i="76"/>
  <c r="DC356" i="76"/>
  <c r="BU356" i="76"/>
  <c r="CW356" i="76"/>
  <c r="FR356" i="76"/>
  <c r="BP356" i="76"/>
  <c r="EW356" i="76"/>
  <c r="DM356" i="76"/>
  <c r="FL356" i="76"/>
  <c r="CN356" i="76"/>
  <c r="FJ356" i="76"/>
  <c r="FE356" i="76"/>
  <c r="DU356" i="76"/>
  <c r="AP356" i="76"/>
  <c r="DG356" i="76"/>
  <c r="CE356" i="76"/>
  <c r="X356" i="76"/>
  <c r="EC356" i="76"/>
  <c r="BV356" i="76"/>
  <c r="BK356" i="76"/>
  <c r="EF356" i="76"/>
  <c r="BW356" i="76"/>
  <c r="V356" i="76"/>
  <c r="DB356" i="76"/>
  <c r="BS356" i="76"/>
  <c r="AJ356" i="76"/>
  <c r="CN382" i="76"/>
  <c r="FV382" i="76"/>
  <c r="CS382" i="76"/>
  <c r="X382" i="76"/>
  <c r="ED382" i="76"/>
  <c r="BI382" i="76"/>
  <c r="DS382" i="76"/>
  <c r="AP382" i="76"/>
  <c r="EN382" i="76"/>
  <c r="BS382" i="76"/>
  <c r="FY382" i="76"/>
  <c r="EB382" i="76"/>
  <c r="FF382" i="76"/>
  <c r="CC382" i="76"/>
  <c r="H382" i="76"/>
  <c r="DN382" i="76"/>
  <c r="AS382" i="76"/>
  <c r="FO382" i="76"/>
  <c r="CL382" i="76"/>
  <c r="I382" i="76"/>
  <c r="DO382" i="76"/>
  <c r="AT382" i="76"/>
  <c r="BH382" i="76"/>
  <c r="CU382" i="76"/>
  <c r="R382" i="76"/>
  <c r="DP382" i="76"/>
  <c r="AU382" i="76"/>
  <c r="FA382" i="76"/>
  <c r="CV382" i="76"/>
  <c r="AA382" i="76"/>
  <c r="DQ382" i="76"/>
  <c r="AV382" i="76"/>
  <c r="FB382" i="76"/>
  <c r="CG382" i="76"/>
  <c r="T382" i="76"/>
  <c r="DZ382" i="76"/>
  <c r="AW382" i="76"/>
  <c r="FC382" i="76"/>
  <c r="CH382" i="76"/>
  <c r="M382" i="76"/>
  <c r="EI382" i="76"/>
  <c r="BF382" i="76"/>
  <c r="CR382" i="76"/>
  <c r="W382" i="76"/>
  <c r="EC382" i="76"/>
  <c r="FS337" i="76"/>
  <c r="BL337" i="76"/>
  <c r="AA337" i="76"/>
  <c r="DZ337" i="76"/>
  <c r="DA337" i="76"/>
  <c r="DN337" i="76"/>
  <c r="CV337" i="76"/>
  <c r="CP337" i="76"/>
  <c r="EH337" i="76"/>
  <c r="CE337" i="76"/>
  <c r="Z337" i="76"/>
  <c r="CQ337" i="76"/>
  <c r="CA337" i="76"/>
  <c r="H337" i="76"/>
  <c r="CS337" i="76"/>
  <c r="EF337" i="76"/>
  <c r="BF337" i="76"/>
  <c r="V337" i="76"/>
  <c r="BO337" i="76"/>
  <c r="BK337" i="76"/>
  <c r="EO337" i="76"/>
  <c r="BC337" i="76"/>
  <c r="DM337" i="76"/>
  <c r="ER337" i="76"/>
  <c r="DG337" i="76"/>
  <c r="FM337" i="76"/>
  <c r="AZ337" i="76"/>
  <c r="E337" i="76"/>
  <c r="DD337" i="76"/>
  <c r="BS337" i="76"/>
  <c r="CY337" i="76"/>
  <c r="DE337" i="76"/>
  <c r="AB337" i="76"/>
  <c r="AS337" i="76"/>
  <c r="CR337" i="76"/>
  <c r="Q337" i="76"/>
  <c r="AT337" i="76"/>
  <c r="FD337" i="76"/>
  <c r="CJ337" i="76"/>
  <c r="EI337" i="76"/>
  <c r="AH337" i="76"/>
  <c r="W337" i="76"/>
  <c r="BJ337" i="76"/>
  <c r="EL337" i="76"/>
  <c r="EG337" i="76"/>
  <c r="FK358" i="76"/>
  <c r="T358" i="76"/>
  <c r="EV358" i="76"/>
  <c r="FC358" i="76"/>
  <c r="CG358" i="76"/>
  <c r="L358" i="76"/>
  <c r="DJ358" i="76"/>
  <c r="AG358" i="76"/>
  <c r="CY358" i="76"/>
  <c r="EI358" i="76"/>
  <c r="DP358" i="76"/>
  <c r="EU358" i="76"/>
  <c r="BY358" i="76"/>
  <c r="D358" i="76"/>
  <c r="DB358" i="76"/>
  <c r="Y358" i="76"/>
  <c r="V358" i="76"/>
  <c r="CA358" i="76"/>
  <c r="E358" i="76"/>
  <c r="DK358" i="76"/>
  <c r="AH358" i="76"/>
  <c r="BW358" i="76"/>
  <c r="FT358" i="76"/>
  <c r="BS358" i="76"/>
  <c r="FX358" i="76"/>
  <c r="DC358" i="76"/>
  <c r="Z358" i="76"/>
  <c r="K358" i="76"/>
  <c r="EN358" i="76"/>
  <c r="BK358" i="76"/>
  <c r="FP358" i="76"/>
  <c r="CU358" i="76"/>
  <c r="R358" i="76"/>
  <c r="FD358" i="76"/>
  <c r="AT358" i="76"/>
  <c r="FQ358" i="76"/>
  <c r="CV358" i="76"/>
  <c r="AA358" i="76"/>
  <c r="DQ358" i="76"/>
  <c r="AD358" i="76"/>
  <c r="FS358" i="76"/>
  <c r="CW358" i="76"/>
  <c r="AB358" i="76"/>
  <c r="DZ358" i="76"/>
  <c r="AW358" i="76"/>
  <c r="K357" i="76"/>
  <c r="BH357" i="76"/>
  <c r="FE357" i="76"/>
  <c r="CJ357" i="76"/>
  <c r="CX357" i="76"/>
  <c r="FI357" i="76"/>
  <c r="AZ357" i="76"/>
  <c r="EW357" i="76"/>
  <c r="CB357" i="76"/>
  <c r="G357" i="76"/>
  <c r="CE357" i="76"/>
  <c r="FP357" i="76"/>
  <c r="CT357" i="76"/>
  <c r="Q357" i="76"/>
  <c r="DW357" i="76"/>
  <c r="DM357" i="76"/>
  <c r="AI357" i="76"/>
  <c r="EX357" i="76"/>
  <c r="BU357" i="76"/>
  <c r="GA357" i="76"/>
  <c r="BJ357" i="76"/>
  <c r="EI357" i="76"/>
  <c r="CN357" i="76"/>
  <c r="R357" i="76"/>
  <c r="DP357" i="76"/>
  <c r="AU357" i="76"/>
  <c r="BA357" i="76"/>
  <c r="DU357" i="76"/>
  <c r="EH357" i="76"/>
  <c r="BE357" i="76"/>
  <c r="FK357" i="76"/>
  <c r="AD357" i="76"/>
  <c r="BW357" i="76"/>
  <c r="BX357" i="76"/>
  <c r="FU357" i="76"/>
  <c r="CZ357" i="76"/>
  <c r="AE357" i="76"/>
  <c r="FW357" i="76"/>
  <c r="BI357" i="76"/>
  <c r="DR357" i="76"/>
  <c r="FD357" i="76"/>
  <c r="CI357" i="76"/>
  <c r="BB357" i="76"/>
  <c r="CH357" i="76"/>
  <c r="N357" i="76"/>
  <c r="AX356" i="76"/>
  <c r="T356" i="76"/>
  <c r="EU356" i="76"/>
  <c r="DL356" i="76"/>
  <c r="EV356" i="76"/>
  <c r="DO356" i="76"/>
  <c r="R356" i="76"/>
  <c r="BY356" i="76"/>
  <c r="DX356" i="76"/>
  <c r="DV356" i="76"/>
  <c r="CM356" i="76"/>
  <c r="AU356" i="76"/>
  <c r="FN356" i="76"/>
  <c r="W356" i="76"/>
  <c r="FO356" i="76"/>
  <c r="EG356" i="76"/>
  <c r="CX356" i="76"/>
  <c r="FS356" i="76"/>
  <c r="EB356" i="76"/>
  <c r="EP356" i="76"/>
  <c r="FY356" i="76"/>
  <c r="DP356" i="76"/>
  <c r="CG356" i="76"/>
  <c r="AH356" i="76"/>
  <c r="BZ356" i="76"/>
  <c r="AQ356" i="76"/>
  <c r="I356" i="76"/>
  <c r="EZ356" i="76"/>
  <c r="AK356" i="76"/>
  <c r="ET356" i="76"/>
  <c r="AY356" i="76"/>
  <c r="Q356" i="76"/>
  <c r="FH356" i="76"/>
  <c r="EI356" i="76"/>
  <c r="AC356" i="76"/>
  <c r="DS356" i="76"/>
  <c r="Y356" i="76"/>
  <c r="FP356" i="76"/>
  <c r="J356" i="76"/>
  <c r="CT356" i="76"/>
  <c r="U356" i="76"/>
  <c r="AG356" i="76"/>
  <c r="FX356" i="76"/>
  <c r="BL356" i="76"/>
  <c r="ES356" i="76"/>
  <c r="EA382" i="76"/>
  <c r="AX382" i="76"/>
  <c r="EV382" i="76"/>
  <c r="CA382" i="76"/>
  <c r="F382" i="76"/>
  <c r="AB382" i="76"/>
  <c r="FN382" i="76"/>
  <c r="CK382" i="76"/>
  <c r="P382" i="76"/>
  <c r="DV382" i="76"/>
  <c r="BA382" i="76"/>
  <c r="DK382" i="76"/>
  <c r="AH382" i="76"/>
  <c r="EF382" i="76"/>
  <c r="BK382" i="76"/>
  <c r="FQ382" i="76"/>
  <c r="BP382" i="76"/>
  <c r="AQ382" i="76"/>
  <c r="EG382" i="76"/>
  <c r="BL382" i="76"/>
  <c r="FR382" i="76"/>
  <c r="CW382" i="76"/>
  <c r="ER382" i="76"/>
  <c r="EP382" i="76"/>
  <c r="BM382" i="76"/>
  <c r="FS382" i="76"/>
  <c r="CX382" i="76"/>
  <c r="AC382" i="76"/>
  <c r="EY382" i="76"/>
  <c r="BV382" i="76"/>
  <c r="FT382" i="76"/>
  <c r="CY382" i="76"/>
  <c r="AD382" i="76"/>
  <c r="DL382" i="76"/>
  <c r="CE382" i="76"/>
  <c r="FU382" i="76"/>
  <c r="CZ382" i="76"/>
  <c r="AE382" i="76"/>
  <c r="EK382" i="76"/>
  <c r="EZ382" i="76"/>
  <c r="K382" i="76"/>
  <c r="DA382" i="76"/>
  <c r="EU382" i="76"/>
  <c r="BZ382" i="76"/>
  <c r="E382" i="76"/>
  <c r="T337" i="76"/>
  <c r="DF337" i="76"/>
  <c r="FB337" i="76"/>
  <c r="DC337" i="76"/>
  <c r="BH337" i="76"/>
  <c r="DW337" i="76"/>
  <c r="CC337" i="76"/>
  <c r="BX337" i="76"/>
  <c r="DH337" i="76"/>
  <c r="BU337" i="76"/>
  <c r="CU337" i="76"/>
  <c r="EM337" i="76"/>
  <c r="FJ337" i="76"/>
  <c r="ED337" i="76"/>
  <c r="DV337" i="76"/>
  <c r="AU337" i="76"/>
  <c r="FP337" i="76"/>
  <c r="EV337" i="76"/>
  <c r="BW337" i="76"/>
  <c r="EE337" i="76"/>
  <c r="N337" i="76"/>
  <c r="DK337" i="76"/>
  <c r="P337" i="76"/>
  <c r="BY337" i="76"/>
  <c r="EY337" i="76"/>
  <c r="EC337" i="76"/>
  <c r="DB337" i="76"/>
  <c r="GA337" i="76"/>
  <c r="K337" i="76"/>
  <c r="FT337" i="76"/>
  <c r="U337" i="76"/>
  <c r="DU337" i="76"/>
  <c r="BV337" i="76"/>
  <c r="AR337" i="76"/>
  <c r="EX337" i="76"/>
  <c r="FU337" i="76"/>
  <c r="AV337" i="76"/>
  <c r="FX337" i="76"/>
  <c r="FK337" i="76"/>
  <c r="FW337" i="76"/>
  <c r="ES337" i="76"/>
  <c r="CD337" i="76"/>
  <c r="EA337" i="76"/>
  <c r="FV337" i="76"/>
  <c r="ER358" i="76"/>
  <c r="EF358" i="76"/>
  <c r="BX358" i="76"/>
  <c r="CS358" i="76"/>
  <c r="CF358" i="76"/>
  <c r="CZ358" i="76"/>
  <c r="BP358" i="76"/>
  <c r="CK358" i="76"/>
  <c r="EM358" i="76"/>
  <c r="FW358" i="76"/>
  <c r="Q358" i="76"/>
  <c r="EE358" i="76"/>
  <c r="FO358" i="76"/>
  <c r="I358" i="76"/>
  <c r="DW358" i="76"/>
  <c r="FG358" i="76"/>
  <c r="DA358" i="76"/>
  <c r="BC358" i="76"/>
  <c r="CM358" i="76"/>
  <c r="DX358" i="76"/>
  <c r="BY357" i="76"/>
  <c r="AM358" i="76"/>
  <c r="CH358" i="76"/>
  <c r="U358" i="76"/>
  <c r="AX358" i="76"/>
  <c r="CR358" i="76"/>
  <c r="FA358" i="76"/>
  <c r="FM358" i="76"/>
  <c r="BB358" i="76"/>
  <c r="CI358" i="76"/>
  <c r="M358" i="76"/>
  <c r="DS358" i="76"/>
  <c r="AP358" i="76"/>
  <c r="BR358" i="76"/>
  <c r="EL358" i="76"/>
  <c r="O358" i="76"/>
  <c r="DT358" i="76"/>
  <c r="AY358" i="76"/>
  <c r="EO358" i="76"/>
  <c r="AL358" i="76"/>
  <c r="DF358" i="76"/>
  <c r="G358" i="76"/>
  <c r="DL358" i="76"/>
  <c r="AQ358" i="76"/>
  <c r="EG358" i="76"/>
  <c r="F358" i="76"/>
  <c r="BZ358" i="76"/>
  <c r="FY358" i="76"/>
  <c r="DD358" i="76"/>
  <c r="AI358" i="76"/>
  <c r="DY358" i="76"/>
  <c r="BJ358" i="76"/>
  <c r="GA358" i="76"/>
  <c r="DE358" i="76"/>
  <c r="AJ358" i="76"/>
  <c r="EH358" i="76"/>
  <c r="BE358" i="76"/>
  <c r="ET358" i="76"/>
  <c r="DG358" i="76"/>
  <c r="AK358" i="76"/>
  <c r="EQ358" i="76"/>
  <c r="BN358" i="76"/>
  <c r="AA357" i="76"/>
  <c r="EA357" i="76"/>
  <c r="FV357" i="76"/>
  <c r="CS357" i="76"/>
  <c r="X357" i="76"/>
  <c r="FY357" i="76"/>
  <c r="CU357" i="76"/>
  <c r="FN357" i="76"/>
  <c r="CK357" i="76"/>
  <c r="P357" i="76"/>
  <c r="CP357" i="76"/>
  <c r="M357" i="76"/>
  <c r="DD357" i="76"/>
  <c r="AH357" i="76"/>
  <c r="EF357" i="76"/>
  <c r="BK357" i="76"/>
  <c r="AY357" i="76"/>
  <c r="FH357" i="76"/>
  <c r="CL357" i="76"/>
  <c r="I357" i="76"/>
  <c r="DO357" i="76"/>
  <c r="EY357" i="76"/>
  <c r="BQ357" i="76"/>
  <c r="AB357" i="76"/>
  <c r="DY357" i="76"/>
  <c r="BD357" i="76"/>
  <c r="FJ357" i="76"/>
  <c r="FQ357" i="76"/>
  <c r="ER357" i="76"/>
  <c r="BV357" i="76"/>
  <c r="FT357" i="76"/>
  <c r="CY357" i="76"/>
  <c r="CM357" i="76"/>
  <c r="E357" i="76"/>
  <c r="L357" i="76"/>
  <c r="DI357" i="76"/>
  <c r="AN357" i="76"/>
  <c r="ED357" i="76"/>
  <c r="DE357" i="76"/>
  <c r="EB357" i="76"/>
  <c r="BF357" i="76"/>
  <c r="CR357" i="76"/>
  <c r="W357" i="76"/>
  <c r="DF357" i="76"/>
  <c r="V357" i="76"/>
  <c r="L356" i="76"/>
  <c r="BN356" i="76"/>
  <c r="DA356" i="76"/>
  <c r="E356" i="76"/>
  <c r="CR356" i="76"/>
  <c r="DN356" i="76"/>
  <c r="BM356" i="76"/>
  <c r="AF356" i="76"/>
  <c r="BT356" i="76"/>
  <c r="O356" i="76"/>
  <c r="FG356" i="76"/>
  <c r="FA356" i="76"/>
  <c r="GA356" i="76"/>
  <c r="FC356" i="76"/>
  <c r="BH356" i="76"/>
  <c r="DJ356" i="76"/>
  <c r="FQ356" i="76"/>
  <c r="CP356" i="76"/>
  <c r="DY356" i="76"/>
  <c r="BF356" i="76"/>
  <c r="BR356" i="76"/>
  <c r="AI356" i="76"/>
  <c r="DI356" i="76"/>
  <c r="AL356" i="76"/>
  <c r="AE356" i="76"/>
  <c r="DK356" i="76"/>
  <c r="CC356" i="76"/>
  <c r="AS356" i="76"/>
  <c r="EJ356" i="76"/>
  <c r="AD356" i="76"/>
  <c r="D356" i="76"/>
  <c r="CK356" i="76"/>
  <c r="BA356" i="76"/>
  <c r="K356" i="76"/>
  <c r="EA356" i="76"/>
  <c r="FI356" i="76"/>
  <c r="CS356" i="76"/>
  <c r="BI356" i="76"/>
  <c r="FF356" i="76"/>
  <c r="DF356" i="76"/>
  <c r="FT356" i="76"/>
  <c r="FM356" i="76"/>
  <c r="BQ356" i="76"/>
  <c r="H356" i="76"/>
  <c r="FZ356" i="76"/>
  <c r="FP382" i="76"/>
  <c r="BO382" i="76"/>
  <c r="FE382" i="76"/>
  <c r="CJ382" i="76"/>
  <c r="O382" i="76"/>
  <c r="DU382" i="76"/>
  <c r="L382" i="76"/>
  <c r="DB382" i="76"/>
  <c r="Y382" i="76"/>
  <c r="EE382" i="76"/>
  <c r="BJ382" i="76"/>
  <c r="AR382" i="76"/>
  <c r="AY382" i="76"/>
  <c r="EO382" i="76"/>
  <c r="BT382" i="76"/>
  <c r="FZ382" i="76"/>
  <c r="DE382" i="76"/>
  <c r="D382" i="76"/>
  <c r="EX382" i="76"/>
  <c r="BU382" i="76"/>
  <c r="GA382" i="76"/>
  <c r="DF382" i="76"/>
  <c r="AK382" i="76"/>
  <c r="FG382" i="76"/>
  <c r="CD382" i="76"/>
  <c r="GB382" i="76"/>
  <c r="DG382" i="76"/>
  <c r="AL382" i="76"/>
  <c r="FX382" i="76"/>
  <c r="CM382" i="76"/>
  <c r="J382" i="76"/>
  <c r="DH382" i="76"/>
  <c r="AM382" i="76"/>
  <c r="ES382" i="76"/>
  <c r="AJ382" i="76"/>
  <c r="S382" i="76"/>
  <c r="DI382" i="76"/>
  <c r="AN382" i="76"/>
  <c r="ET382" i="76"/>
  <c r="BY382" i="76"/>
  <c r="EJ382" i="76"/>
  <c r="DR382" i="76"/>
  <c r="FD382" i="76"/>
  <c r="CI382" i="76"/>
  <c r="N382" i="76"/>
  <c r="O337" i="76"/>
  <c r="EP337" i="76"/>
  <c r="AI337" i="76"/>
  <c r="BD337" i="76"/>
  <c r="CB337" i="76"/>
  <c r="DR337" i="76"/>
  <c r="BN337" i="76"/>
  <c r="CX337" i="76"/>
  <c r="ET337" i="76"/>
  <c r="CM337" i="76"/>
  <c r="AP337" i="76"/>
  <c r="G337" i="76"/>
  <c r="EK337" i="76"/>
  <c r="FZ337" i="76"/>
  <c r="CT337" i="76"/>
  <c r="FH337" i="76"/>
  <c r="FQ337" i="76"/>
  <c r="R337" i="76"/>
  <c r="GB337" i="76"/>
  <c r="DO337" i="76"/>
  <c r="FA337" i="76"/>
  <c r="BQ337" i="76"/>
  <c r="EU337" i="76"/>
  <c r="EQ337" i="76"/>
  <c r="DQ337" i="76"/>
  <c r="FY337" i="76"/>
  <c r="FI337" i="76"/>
  <c r="BB337" i="76"/>
  <c r="FE337" i="76"/>
  <c r="FR337" i="76"/>
  <c r="DI337" i="76"/>
  <c r="X337" i="76"/>
  <c r="AJ337" i="76"/>
  <c r="BE337" i="76"/>
  <c r="BA337" i="76"/>
  <c r="D337" i="76"/>
  <c r="BG337" i="76"/>
  <c r="CZ337" i="76"/>
  <c r="F337" i="76"/>
  <c r="CW337" i="76"/>
  <c r="Y337" i="76"/>
  <c r="EB337" i="76"/>
  <c r="BI337" i="76"/>
  <c r="CK337" i="76"/>
  <c r="M337" i="76"/>
  <c r="I12" i="74"/>
  <c r="I9" i="74"/>
  <c r="I22" i="74"/>
  <c r="R22" i="81"/>
  <c r="T22" i="81" s="1"/>
  <c r="S23" i="81" s="1"/>
  <c r="T23" i="81" s="1"/>
  <c r="O10" i="68"/>
  <c r="N13" i="68"/>
  <c r="N11" i="83" s="1"/>
  <c r="N11" i="68"/>
  <c r="N9" i="83" s="1"/>
  <c r="P10" i="68" l="1"/>
  <c r="O11" i="68"/>
  <c r="O9" i="83" s="1"/>
  <c r="O13" i="68"/>
  <c r="O11" i="83" s="1"/>
  <c r="Q10" i="68" l="1"/>
  <c r="P11" i="68"/>
  <c r="P9" i="83" s="1"/>
  <c r="P13" i="68"/>
  <c r="P11" i="83" s="1"/>
  <c r="Q13" i="68" l="1"/>
  <c r="Q11" i="83" s="1"/>
  <c r="Q11" i="68"/>
  <c r="Q9" i="83" s="1"/>
  <c r="G11" i="73" l="1"/>
  <c r="G12" i="73" s="1"/>
  <c r="G13" i="73" s="1"/>
  <c r="G14" i="73" s="1"/>
  <c r="G15" i="73" s="1"/>
  <c r="G16" i="73" s="1"/>
  <c r="G17" i="73" s="1"/>
  <c r="G18" i="73" s="1"/>
  <c r="G19" i="73" s="1"/>
  <c r="G20" i="73" s="1"/>
  <c r="G21" i="73" s="1"/>
  <c r="G22" i="73" s="1"/>
  <c r="G23" i="73" s="1"/>
  <c r="G24" i="73" s="1"/>
  <c r="G25" i="73" s="1"/>
  <c r="G26" i="73" s="1"/>
  <c r="G27" i="73" s="1"/>
  <c r="G28" i="73" s="1"/>
  <c r="G29" i="73" s="1"/>
  <c r="G30" i="73" s="1"/>
  <c r="G31" i="73" s="1"/>
  <c r="G32" i="73" s="1"/>
  <c r="G33" i="73" s="1"/>
  <c r="G34" i="73" s="1"/>
  <c r="G35" i="73" s="1"/>
  <c r="G36" i="73" s="1"/>
  <c r="G37" i="73" s="1"/>
  <c r="G38" i="73" s="1"/>
  <c r="G39" i="73" s="1"/>
  <c r="G40" i="73" s="1"/>
  <c r="G41" i="73" s="1"/>
  <c r="G42" i="73" s="1"/>
  <c r="C8" i="67" l="1"/>
  <c r="D8" i="67"/>
  <c r="E8" i="67"/>
  <c r="F8" i="67"/>
  <c r="G8" i="67"/>
  <c r="H8" i="67"/>
  <c r="I8" i="67"/>
  <c r="J8" i="67"/>
  <c r="K8" i="67"/>
  <c r="L8" i="67"/>
  <c r="M8" i="67"/>
  <c r="N8" i="67"/>
  <c r="O8" i="67"/>
  <c r="P8" i="67"/>
  <c r="Q8" i="67"/>
  <c r="C9" i="67"/>
  <c r="D9" i="67"/>
  <c r="E9" i="67"/>
  <c r="F9" i="67"/>
  <c r="G9" i="67"/>
  <c r="H9" i="67"/>
  <c r="I9" i="67"/>
  <c r="J9" i="67"/>
  <c r="K9" i="67"/>
  <c r="L9" i="67"/>
  <c r="M9" i="67"/>
  <c r="N9" i="67"/>
  <c r="O9" i="67"/>
  <c r="P9" i="67"/>
  <c r="Q9" i="67"/>
  <c r="C11" i="67"/>
  <c r="D11" i="67"/>
  <c r="C8" i="64"/>
  <c r="D8" i="64"/>
  <c r="E8" i="64"/>
  <c r="F8" i="64"/>
  <c r="G8" i="64"/>
  <c r="H8" i="64"/>
  <c r="I8" i="64"/>
  <c r="J8" i="64"/>
  <c r="K8" i="64"/>
  <c r="L8" i="64"/>
  <c r="M8" i="64"/>
  <c r="N8" i="64"/>
  <c r="O8" i="64"/>
  <c r="P8" i="64"/>
  <c r="Q8" i="64"/>
  <c r="C9" i="64"/>
  <c r="D9" i="64"/>
  <c r="E9" i="64"/>
  <c r="F9" i="64"/>
  <c r="G9" i="64"/>
  <c r="H9" i="64"/>
  <c r="I9" i="64"/>
  <c r="J9" i="64"/>
  <c r="K9" i="64"/>
  <c r="L9" i="64"/>
  <c r="M9" i="64"/>
  <c r="N9" i="64"/>
  <c r="O9" i="64"/>
  <c r="P9" i="64"/>
  <c r="Q9" i="64"/>
  <c r="C11" i="64"/>
  <c r="D11" i="64"/>
  <c r="D7" i="64"/>
  <c r="E7" i="64"/>
  <c r="F7" i="64"/>
  <c r="G7" i="64"/>
  <c r="H7" i="64"/>
  <c r="I7" i="64"/>
  <c r="J7" i="64"/>
  <c r="K7" i="64"/>
  <c r="L7" i="64"/>
  <c r="M7" i="64"/>
  <c r="N7" i="64"/>
  <c r="O7" i="64"/>
  <c r="P7" i="64"/>
  <c r="Q7" i="64"/>
  <c r="C7" i="64"/>
  <c r="C12" i="65"/>
  <c r="D12" i="65"/>
  <c r="D10" i="65"/>
  <c r="E10" i="65"/>
  <c r="F10" i="65"/>
  <c r="G10" i="65"/>
  <c r="H10" i="65"/>
  <c r="I10" i="65"/>
  <c r="J10" i="65"/>
  <c r="K10" i="65"/>
  <c r="L10" i="65"/>
  <c r="M10" i="65"/>
  <c r="N10" i="65"/>
  <c r="O10" i="65"/>
  <c r="P10" i="65"/>
  <c r="Q10" i="65"/>
  <c r="C10" i="65"/>
  <c r="D9" i="65"/>
  <c r="E9" i="65"/>
  <c r="F9" i="65"/>
  <c r="G9" i="65"/>
  <c r="H9" i="65"/>
  <c r="I9" i="65"/>
  <c r="J9" i="65"/>
  <c r="K9" i="65"/>
  <c r="L9" i="65"/>
  <c r="M9" i="65"/>
  <c r="N9" i="65"/>
  <c r="O9" i="65"/>
  <c r="P9" i="65"/>
  <c r="Q9" i="65"/>
  <c r="D7" i="67"/>
  <c r="E7" i="67"/>
  <c r="F7" i="67"/>
  <c r="G7" i="67"/>
  <c r="H7" i="67"/>
  <c r="I7" i="67"/>
  <c r="J7" i="67"/>
  <c r="K7" i="67"/>
  <c r="L7" i="67"/>
  <c r="M7" i="67"/>
  <c r="N7" i="67"/>
  <c r="O7" i="67"/>
  <c r="P7" i="67"/>
  <c r="Q7" i="67"/>
  <c r="C7" i="67"/>
  <c r="C14" i="68"/>
  <c r="Q12" i="65"/>
  <c r="P11" i="67"/>
  <c r="O11" i="67"/>
  <c r="N11" i="67"/>
  <c r="M12" i="65"/>
  <c r="L11" i="67"/>
  <c r="K11" i="67"/>
  <c r="J11" i="67"/>
  <c r="I12" i="65"/>
  <c r="H11" i="67"/>
  <c r="G11" i="67"/>
  <c r="F11" i="67"/>
  <c r="E11" i="67"/>
  <c r="C12" i="68"/>
  <c r="O16" i="67"/>
  <c r="O17" i="67" s="1"/>
  <c r="D12" i="68" l="1"/>
  <c r="D10" i="64" s="1"/>
  <c r="D6" i="82"/>
  <c r="H6" i="82" s="1"/>
  <c r="C10" i="83"/>
  <c r="F16" i="83" s="1"/>
  <c r="H16" i="83" s="1"/>
  <c r="D14" i="68"/>
  <c r="E14" i="68" s="1"/>
  <c r="E12" i="83" s="1"/>
  <c r="C12" i="83"/>
  <c r="D8" i="82"/>
  <c r="H8" i="82" s="1"/>
  <c r="O18" i="67"/>
  <c r="O19" i="67" s="1"/>
  <c r="O20" i="67" s="1"/>
  <c r="O21" i="67" s="1"/>
  <c r="O22" i="67" s="1"/>
  <c r="O23" i="67" s="1"/>
  <c r="O24" i="67" s="1"/>
  <c r="O25" i="67" s="1"/>
  <c r="O26" i="67" s="1"/>
  <c r="O27" i="67" s="1"/>
  <c r="O28" i="67" s="1"/>
  <c r="O29" i="67" s="1"/>
  <c r="O30" i="67" s="1"/>
  <c r="P12" i="65"/>
  <c r="L12" i="65"/>
  <c r="H12" i="65"/>
  <c r="Q11" i="64"/>
  <c r="M11" i="64"/>
  <c r="I11" i="64"/>
  <c r="Q11" i="67"/>
  <c r="M11" i="67"/>
  <c r="I11" i="67"/>
  <c r="O12" i="65"/>
  <c r="K12" i="65"/>
  <c r="G12" i="65"/>
  <c r="P11" i="64"/>
  <c r="L11" i="64"/>
  <c r="H11" i="64"/>
  <c r="N12" i="65"/>
  <c r="J12" i="65"/>
  <c r="F12" i="65"/>
  <c r="O11" i="64"/>
  <c r="K11" i="64"/>
  <c r="G11" i="64"/>
  <c r="N11" i="64"/>
  <c r="J11" i="64"/>
  <c r="F11" i="64"/>
  <c r="C12" i="64"/>
  <c r="C13" i="65"/>
  <c r="C12" i="67"/>
  <c r="E12" i="65"/>
  <c r="E11" i="64"/>
  <c r="C10" i="67"/>
  <c r="P16" i="67" s="1"/>
  <c r="Q16" i="67" s="1"/>
  <c r="C10" i="64"/>
  <c r="C11" i="65"/>
  <c r="D11" i="65" l="1"/>
  <c r="D10" i="67"/>
  <c r="P17" i="67" s="1"/>
  <c r="Q17" i="67" s="1"/>
  <c r="D12" i="67"/>
  <c r="D12" i="64"/>
  <c r="P20" i="64" s="1"/>
  <c r="D13" i="65"/>
  <c r="D12" i="83"/>
  <c r="J16" i="83"/>
  <c r="I17" i="83" s="1"/>
  <c r="I16" i="83"/>
  <c r="E12" i="68"/>
  <c r="D10" i="83"/>
  <c r="F17" i="83" s="1"/>
  <c r="F14" i="68"/>
  <c r="F12" i="83" s="1"/>
  <c r="E13" i="65"/>
  <c r="E12" i="67"/>
  <c r="E12" i="64"/>
  <c r="E10" i="67" l="1"/>
  <c r="P18" i="67" s="1"/>
  <c r="Q18" i="67" s="1"/>
  <c r="E10" i="64"/>
  <c r="E11" i="65"/>
  <c r="F12" i="68"/>
  <c r="E10" i="83"/>
  <c r="F18" i="83" s="1"/>
  <c r="G14" i="68"/>
  <c r="G12" i="83" s="1"/>
  <c r="F12" i="67"/>
  <c r="F12" i="64"/>
  <c r="F13" i="65"/>
  <c r="F10" i="67" l="1"/>
  <c r="P19" i="67" s="1"/>
  <c r="Q19" i="67" s="1"/>
  <c r="F11" i="65"/>
  <c r="F10" i="64"/>
  <c r="G12" i="68"/>
  <c r="F10" i="83"/>
  <c r="F19" i="83" s="1"/>
  <c r="H14" i="68"/>
  <c r="H12" i="83" s="1"/>
  <c r="G12" i="67"/>
  <c r="G12" i="64"/>
  <c r="G13" i="65"/>
  <c r="G10" i="67" l="1"/>
  <c r="P20" i="67" s="1"/>
  <c r="Q20" i="67" s="1"/>
  <c r="G10" i="64"/>
  <c r="G11" i="65"/>
  <c r="H12" i="68"/>
  <c r="G10" i="83"/>
  <c r="F20" i="83" s="1"/>
  <c r="I14" i="68"/>
  <c r="I12" i="83" s="1"/>
  <c r="H13" i="65"/>
  <c r="H12" i="67"/>
  <c r="H12" i="64"/>
  <c r="H10" i="67" l="1"/>
  <c r="P21" i="67" s="1"/>
  <c r="Q21" i="67" s="1"/>
  <c r="H10" i="64"/>
  <c r="H11" i="65"/>
  <c r="I12" i="68"/>
  <c r="H10" i="83"/>
  <c r="F21" i="83" s="1"/>
  <c r="J14" i="68"/>
  <c r="J12" i="83" s="1"/>
  <c r="I13" i="65"/>
  <c r="I12" i="67"/>
  <c r="I12" i="64"/>
  <c r="I10" i="64" l="1"/>
  <c r="I11" i="65"/>
  <c r="I10" i="67"/>
  <c r="P22" i="67" s="1"/>
  <c r="Q22" i="67" s="1"/>
  <c r="J12" i="68"/>
  <c r="I10" i="83"/>
  <c r="F22" i="83" s="1"/>
  <c r="K14" i="68"/>
  <c r="K12" i="83" s="1"/>
  <c r="J12" i="67"/>
  <c r="J12" i="64"/>
  <c r="J13" i="65"/>
  <c r="J11" i="65" l="1"/>
  <c r="J10" i="64"/>
  <c r="J10" i="67"/>
  <c r="P23" i="67" s="1"/>
  <c r="Q23" i="67" s="1"/>
  <c r="K12" i="68"/>
  <c r="J10" i="83"/>
  <c r="F23" i="83" s="1"/>
  <c r="L14" i="68"/>
  <c r="L12" i="83" s="1"/>
  <c r="K13" i="65"/>
  <c r="K12" i="67"/>
  <c r="K12" i="64"/>
  <c r="K11" i="65" l="1"/>
  <c r="K10" i="67"/>
  <c r="P24" i="67" s="1"/>
  <c r="Q24" i="67" s="1"/>
  <c r="K10" i="64"/>
  <c r="L12" i="68"/>
  <c r="K10" i="83"/>
  <c r="F24" i="83" s="1"/>
  <c r="M14" i="68"/>
  <c r="M12" i="83" s="1"/>
  <c r="L13" i="65"/>
  <c r="L12" i="67"/>
  <c r="L12" i="64"/>
  <c r="L10" i="67" l="1"/>
  <c r="P25" i="67" s="1"/>
  <c r="Q25" i="67" s="1"/>
  <c r="L10" i="64"/>
  <c r="L11" i="65"/>
  <c r="M12" i="68"/>
  <c r="L10" i="83"/>
  <c r="F25" i="83" s="1"/>
  <c r="N14" i="68"/>
  <c r="N12" i="83" s="1"/>
  <c r="M12" i="64"/>
  <c r="M13" i="65"/>
  <c r="M12" i="67"/>
  <c r="M10" i="67" l="1"/>
  <c r="P26" i="67" s="1"/>
  <c r="Q26" i="67" s="1"/>
  <c r="M10" i="64"/>
  <c r="M11" i="65"/>
  <c r="N12" i="68"/>
  <c r="M10" i="83"/>
  <c r="F26" i="83" s="1"/>
  <c r="O14" i="68"/>
  <c r="O12" i="83" s="1"/>
  <c r="N12" i="67"/>
  <c r="N12" i="64"/>
  <c r="N13" i="65"/>
  <c r="N10" i="64" l="1"/>
  <c r="N10" i="67"/>
  <c r="P27" i="67" s="1"/>
  <c r="Q27" i="67" s="1"/>
  <c r="N11" i="65"/>
  <c r="O12" i="68"/>
  <c r="N10" i="83"/>
  <c r="F27" i="83" s="1"/>
  <c r="P14" i="68"/>
  <c r="P12" i="83" s="1"/>
  <c r="O12" i="67"/>
  <c r="O12" i="64"/>
  <c r="O13" i="65"/>
  <c r="O10" i="67" l="1"/>
  <c r="P28" i="67" s="1"/>
  <c r="Q28" i="67" s="1"/>
  <c r="O10" i="64"/>
  <c r="O11" i="65"/>
  <c r="P12" i="68"/>
  <c r="O10" i="83"/>
  <c r="F28" i="83" s="1"/>
  <c r="Q14" i="68"/>
  <c r="Q12" i="83" s="1"/>
  <c r="P13" i="65"/>
  <c r="P12" i="64"/>
  <c r="P12" i="67"/>
  <c r="P10" i="67" l="1"/>
  <c r="P29" i="67" s="1"/>
  <c r="Q29" i="67" s="1"/>
  <c r="P10" i="64"/>
  <c r="P11" i="65"/>
  <c r="Q12" i="68"/>
  <c r="P10" i="83"/>
  <c r="F29" i="83" s="1"/>
  <c r="Q13" i="65"/>
  <c r="Q12" i="67"/>
  <c r="Q12" i="64"/>
  <c r="Q10" i="64" l="1"/>
  <c r="Q11" i="65"/>
  <c r="Q10" i="67"/>
  <c r="P30" i="67" s="1"/>
  <c r="Q10" i="83"/>
  <c r="F30" i="83" s="1"/>
  <c r="O68" i="65"/>
  <c r="O36" i="65"/>
  <c r="O32" i="65"/>
  <c r="O33" i="65"/>
  <c r="O29" i="65"/>
  <c r="O34" i="65"/>
  <c r="O30" i="65"/>
  <c r="O35" i="65"/>
  <c r="O31" i="65"/>
  <c r="O66" i="65"/>
  <c r="O64" i="65"/>
  <c r="O65" i="65"/>
  <c r="O63" i="65"/>
  <c r="O74" i="65"/>
  <c r="O70" i="65"/>
  <c r="O73" i="65"/>
  <c r="O69" i="65"/>
  <c r="O71" i="65"/>
  <c r="O67" i="65"/>
  <c r="O72" i="65"/>
  <c r="O76" i="65"/>
  <c r="O75" i="65"/>
  <c r="O62" i="65"/>
  <c r="O61" i="65"/>
  <c r="O60" i="65"/>
  <c r="O59" i="65"/>
  <c r="O58" i="65"/>
  <c r="O57" i="65"/>
  <c r="O56" i="65"/>
  <c r="O55" i="65"/>
  <c r="O54" i="65"/>
  <c r="O53" i="65"/>
  <c r="O52" i="65"/>
  <c r="O51" i="65"/>
  <c r="O50" i="65"/>
  <c r="O49" i="65"/>
  <c r="O48" i="65"/>
  <c r="O47" i="65"/>
  <c r="O46" i="65"/>
  <c r="O45" i="65"/>
  <c r="O44" i="65"/>
  <c r="O43" i="65"/>
  <c r="O42" i="65"/>
  <c r="O41" i="65"/>
  <c r="O40" i="65"/>
  <c r="O39" i="65"/>
  <c r="O38" i="65"/>
  <c r="O37" i="65"/>
  <c r="O28" i="65"/>
  <c r="O27" i="65"/>
  <c r="O26" i="65"/>
  <c r="O25" i="65"/>
  <c r="O24" i="65"/>
  <c r="O23" i="65"/>
  <c r="O22" i="65"/>
  <c r="O21" i="65"/>
  <c r="O20" i="65"/>
  <c r="P20" i="65" s="1"/>
  <c r="O17" i="65"/>
  <c r="P17" i="65" s="1"/>
  <c r="O18" i="65"/>
  <c r="P18" i="65" s="1"/>
  <c r="P22" i="65" s="1"/>
  <c r="O19" i="65"/>
  <c r="P19" i="65" s="1"/>
  <c r="S12" i="65"/>
  <c r="O18" i="64"/>
  <c r="O22" i="64" s="1"/>
  <c r="O19" i="64"/>
  <c r="O23" i="64" s="1"/>
  <c r="O17" i="64"/>
  <c r="O21" i="64" s="1"/>
  <c r="P19" i="64"/>
  <c r="O16" i="64"/>
  <c r="O20" i="64" s="1"/>
  <c r="R20" i="64" s="1"/>
  <c r="S8" i="67" l="1"/>
  <c r="U8" i="67" s="1"/>
  <c r="Q30" i="67"/>
  <c r="P26" i="65"/>
  <c r="P30" i="65" s="1"/>
  <c r="P34" i="65" s="1"/>
  <c r="P38" i="65" s="1"/>
  <c r="P42" i="65" s="1"/>
  <c r="P46" i="65" s="1"/>
  <c r="P50" i="65" s="1"/>
  <c r="P54" i="65" s="1"/>
  <c r="P58" i="65" s="1"/>
  <c r="P62" i="65" s="1"/>
  <c r="P66" i="65" s="1"/>
  <c r="P70" i="65" s="1"/>
  <c r="P74" i="65" s="1"/>
  <c r="P24" i="65"/>
  <c r="P28" i="65" s="1"/>
  <c r="P32" i="65" s="1"/>
  <c r="P36" i="65" s="1"/>
  <c r="P40" i="65" s="1"/>
  <c r="P44" i="65" s="1"/>
  <c r="P48" i="65" s="1"/>
  <c r="P52" i="65" s="1"/>
  <c r="P56" i="65" s="1"/>
  <c r="P60" i="65" s="1"/>
  <c r="P64" i="65" s="1"/>
  <c r="P68" i="65" s="1"/>
  <c r="P72" i="65" s="1"/>
  <c r="P76" i="65" s="1"/>
  <c r="O27" i="64"/>
  <c r="O31" i="64" s="1"/>
  <c r="O24" i="64"/>
  <c r="O26" i="64"/>
  <c r="P23" i="65"/>
  <c r="P27" i="65" s="1"/>
  <c r="P31" i="65" s="1"/>
  <c r="P35" i="65" s="1"/>
  <c r="P39" i="65" s="1"/>
  <c r="P43" i="65" s="1"/>
  <c r="P47" i="65" s="1"/>
  <c r="P51" i="65" s="1"/>
  <c r="P55" i="65" s="1"/>
  <c r="P59" i="65" s="1"/>
  <c r="P63" i="65" s="1"/>
  <c r="P67" i="65" s="1"/>
  <c r="P71" i="65" s="1"/>
  <c r="P75" i="65" s="1"/>
  <c r="O25" i="64"/>
  <c r="P16" i="64"/>
  <c r="P17" i="64"/>
  <c r="P21" i="65"/>
  <c r="P25" i="65" s="1"/>
  <c r="P29" i="65" s="1"/>
  <c r="P33" i="65" s="1"/>
  <c r="P37" i="65" s="1"/>
  <c r="P41" i="65" s="1"/>
  <c r="P45" i="65" s="1"/>
  <c r="P49" i="65" s="1"/>
  <c r="P53" i="65" s="1"/>
  <c r="P57" i="65" s="1"/>
  <c r="P61" i="65" s="1"/>
  <c r="P65" i="65" s="1"/>
  <c r="P69" i="65" s="1"/>
  <c r="P73" i="65" s="1"/>
  <c r="P18" i="64"/>
  <c r="T10" i="65" l="1"/>
  <c r="T12" i="65" s="1"/>
  <c r="V10" i="65" s="1"/>
  <c r="S20" i="64"/>
  <c r="O28" i="64"/>
  <c r="O35" i="64"/>
  <c r="P22" i="64"/>
  <c r="R22" i="64" s="1"/>
  <c r="T22" i="64" s="1"/>
  <c r="S26" i="64" s="1"/>
  <c r="P23" i="64"/>
  <c r="R23" i="64" s="1"/>
  <c r="T23" i="64" s="1"/>
  <c r="S27" i="64" s="1"/>
  <c r="P21" i="64"/>
  <c r="R21" i="64" s="1"/>
  <c r="T21" i="64" s="1"/>
  <c r="S25" i="64" s="1"/>
  <c r="O29" i="64"/>
  <c r="O30" i="64"/>
  <c r="T20" i="64" l="1"/>
  <c r="S24" i="64" s="1"/>
  <c r="P24" i="64"/>
  <c r="R24" i="64" s="1"/>
  <c r="P25" i="64"/>
  <c r="R25" i="64" s="1"/>
  <c r="T25" i="64" s="1"/>
  <c r="S29" i="64" s="1"/>
  <c r="P27" i="64"/>
  <c r="R27" i="64" s="1"/>
  <c r="T27" i="64" s="1"/>
  <c r="S31" i="64" s="1"/>
  <c r="P26" i="64"/>
  <c r="R26" i="64" s="1"/>
  <c r="T26" i="64" s="1"/>
  <c r="S30" i="64" s="1"/>
  <c r="O32" i="64"/>
  <c r="O33" i="64"/>
  <c r="O34" i="64"/>
  <c r="O39" i="64"/>
  <c r="T24" i="64" l="1"/>
  <c r="S28" i="64" s="1"/>
  <c r="O36" i="64"/>
  <c r="O37" i="64"/>
  <c r="P28" i="64"/>
  <c r="R28" i="64" s="1"/>
  <c r="P29" i="64"/>
  <c r="R29" i="64" s="1"/>
  <c r="T29" i="64" s="1"/>
  <c r="S33" i="64" s="1"/>
  <c r="O43" i="64"/>
  <c r="O38" i="64"/>
  <c r="P30" i="64"/>
  <c r="R30" i="64" s="1"/>
  <c r="T30" i="64" s="1"/>
  <c r="S34" i="64" s="1"/>
  <c r="P31" i="64"/>
  <c r="R31" i="64" s="1"/>
  <c r="T31" i="64" s="1"/>
  <c r="S35" i="64" s="1"/>
  <c r="T28" i="64" l="1"/>
  <c r="S32" i="64" s="1"/>
  <c r="O42" i="64"/>
  <c r="O47" i="64"/>
  <c r="O41" i="64"/>
  <c r="P32" i="64"/>
  <c r="R32" i="64" s="1"/>
  <c r="P33" i="64"/>
  <c r="R33" i="64" s="1"/>
  <c r="T33" i="64" s="1"/>
  <c r="S37" i="64" s="1"/>
  <c r="P35" i="64"/>
  <c r="R35" i="64" s="1"/>
  <c r="T35" i="64" s="1"/>
  <c r="S39" i="64" s="1"/>
  <c r="P34" i="64"/>
  <c r="R34" i="64" s="1"/>
  <c r="T34" i="64" s="1"/>
  <c r="S38" i="64" s="1"/>
  <c r="O40" i="64"/>
  <c r="T32" i="64" l="1"/>
  <c r="S36" i="64" s="1"/>
  <c r="O44" i="64"/>
  <c r="O45" i="64"/>
  <c r="O46" i="64"/>
  <c r="P39" i="64"/>
  <c r="R39" i="64" s="1"/>
  <c r="T39" i="64" s="1"/>
  <c r="S43" i="64" s="1"/>
  <c r="P38" i="64"/>
  <c r="R38" i="64" s="1"/>
  <c r="T38" i="64" s="1"/>
  <c r="S42" i="64" s="1"/>
  <c r="P37" i="64"/>
  <c r="R37" i="64" s="1"/>
  <c r="T37" i="64" s="1"/>
  <c r="S41" i="64" s="1"/>
  <c r="P36" i="64"/>
  <c r="R36" i="64" s="1"/>
  <c r="O51" i="64"/>
  <c r="T36" i="64" l="1"/>
  <c r="S40" i="64" s="1"/>
  <c r="O49" i="64"/>
  <c r="P40" i="64"/>
  <c r="R40" i="64" s="1"/>
  <c r="P41" i="64"/>
  <c r="R41" i="64" s="1"/>
  <c r="T41" i="64" s="1"/>
  <c r="S45" i="64" s="1"/>
  <c r="P42" i="64"/>
  <c r="R42" i="64" s="1"/>
  <c r="T42" i="64" s="1"/>
  <c r="S46" i="64" s="1"/>
  <c r="P43" i="64"/>
  <c r="R43" i="64" s="1"/>
  <c r="T43" i="64" s="1"/>
  <c r="S47" i="64" s="1"/>
  <c r="O50" i="64"/>
  <c r="O55" i="64"/>
  <c r="O48" i="64"/>
  <c r="T40" i="64" l="1"/>
  <c r="S44" i="64" s="1"/>
  <c r="O52" i="64"/>
  <c r="O59" i="64"/>
  <c r="P47" i="64"/>
  <c r="R47" i="64" s="1"/>
  <c r="T47" i="64" s="1"/>
  <c r="S51" i="64" s="1"/>
  <c r="P46" i="64"/>
  <c r="R46" i="64" s="1"/>
  <c r="T46" i="64" s="1"/>
  <c r="S50" i="64" s="1"/>
  <c r="O53" i="64"/>
  <c r="P44" i="64"/>
  <c r="R44" i="64" s="1"/>
  <c r="P45" i="64"/>
  <c r="R45" i="64" s="1"/>
  <c r="T45" i="64" s="1"/>
  <c r="S49" i="64" s="1"/>
  <c r="O54" i="64"/>
  <c r="T44" i="64" l="1"/>
  <c r="S48" i="64" s="1"/>
  <c r="P50" i="64"/>
  <c r="R50" i="64" s="1"/>
  <c r="T50" i="64" s="1"/>
  <c r="S54" i="64" s="1"/>
  <c r="P51" i="64"/>
  <c r="R51" i="64" s="1"/>
  <c r="T51" i="64" s="1"/>
  <c r="S55" i="64" s="1"/>
  <c r="O57" i="64"/>
  <c r="O63" i="64"/>
  <c r="P49" i="64"/>
  <c r="R49" i="64" s="1"/>
  <c r="T49" i="64" s="1"/>
  <c r="S53" i="64" s="1"/>
  <c r="P48" i="64"/>
  <c r="R48" i="64" s="1"/>
  <c r="O58" i="64"/>
  <c r="O56" i="64"/>
  <c r="T48" i="64" l="1"/>
  <c r="S52" i="64" s="1"/>
  <c r="O60" i="64"/>
  <c r="O62" i="64"/>
  <c r="O67" i="64"/>
  <c r="O61" i="64"/>
  <c r="P53" i="64"/>
  <c r="R53" i="64" s="1"/>
  <c r="T53" i="64" s="1"/>
  <c r="S57" i="64" s="1"/>
  <c r="P52" i="64"/>
  <c r="R52" i="64" s="1"/>
  <c r="P54" i="64"/>
  <c r="R54" i="64" s="1"/>
  <c r="T54" i="64" s="1"/>
  <c r="S58" i="64" s="1"/>
  <c r="P55" i="64"/>
  <c r="R55" i="64" s="1"/>
  <c r="T55" i="64" s="1"/>
  <c r="S59" i="64" s="1"/>
  <c r="T52" i="64" l="1"/>
  <c r="S56" i="64" s="1"/>
  <c r="O71" i="64"/>
  <c r="P59" i="64"/>
  <c r="R59" i="64" s="1"/>
  <c r="T59" i="64" s="1"/>
  <c r="S63" i="64" s="1"/>
  <c r="P58" i="64"/>
  <c r="R58" i="64" s="1"/>
  <c r="T58" i="64" s="1"/>
  <c r="S62" i="64" s="1"/>
  <c r="O65" i="64"/>
  <c r="O66" i="64"/>
  <c r="P56" i="64"/>
  <c r="R56" i="64" s="1"/>
  <c r="P57" i="64"/>
  <c r="R57" i="64" s="1"/>
  <c r="T57" i="64" s="1"/>
  <c r="S61" i="64" s="1"/>
  <c r="O64" i="64"/>
  <c r="T56" i="64" l="1"/>
  <c r="S60" i="64" s="1"/>
  <c r="O75" i="64"/>
  <c r="O68" i="64"/>
  <c r="O69" i="64"/>
  <c r="O70" i="64"/>
  <c r="P62" i="64"/>
  <c r="R62" i="64" s="1"/>
  <c r="T62" i="64" s="1"/>
  <c r="S66" i="64" s="1"/>
  <c r="P63" i="64"/>
  <c r="R63" i="64" s="1"/>
  <c r="T63" i="64" s="1"/>
  <c r="S67" i="64" s="1"/>
  <c r="P60" i="64"/>
  <c r="R60" i="64" s="1"/>
  <c r="P61" i="64"/>
  <c r="R61" i="64" s="1"/>
  <c r="T61" i="64" s="1"/>
  <c r="S65" i="64" s="1"/>
  <c r="T60" i="64" l="1"/>
  <c r="S64" i="64" s="1"/>
  <c r="O72" i="64"/>
  <c r="O74" i="64"/>
  <c r="P65" i="64"/>
  <c r="R65" i="64" s="1"/>
  <c r="T65" i="64" s="1"/>
  <c r="S69" i="64" s="1"/>
  <c r="P64" i="64"/>
  <c r="R64" i="64" s="1"/>
  <c r="P67" i="64"/>
  <c r="R67" i="64" s="1"/>
  <c r="T67" i="64" s="1"/>
  <c r="S71" i="64" s="1"/>
  <c r="P66" i="64"/>
  <c r="R66" i="64" s="1"/>
  <c r="T66" i="64" s="1"/>
  <c r="S70" i="64" s="1"/>
  <c r="O73" i="64"/>
  <c r="T64" i="64" l="1"/>
  <c r="S68" i="64" s="1"/>
  <c r="P75" i="64"/>
  <c r="R75" i="64" s="1"/>
  <c r="P71" i="64"/>
  <c r="R71" i="64" s="1"/>
  <c r="T71" i="64" s="1"/>
  <c r="S75" i="64" s="1"/>
  <c r="P74" i="64"/>
  <c r="R74" i="64" s="1"/>
  <c r="P70" i="64"/>
  <c r="R70" i="64" s="1"/>
  <c r="T70" i="64" s="1"/>
  <c r="S74" i="64" s="1"/>
  <c r="P73" i="64"/>
  <c r="R73" i="64" s="1"/>
  <c r="P69" i="64"/>
  <c r="R69" i="64" s="1"/>
  <c r="T69" i="64" s="1"/>
  <c r="S73" i="64" s="1"/>
  <c r="P72" i="64"/>
  <c r="R72" i="64" s="1"/>
  <c r="P68" i="64"/>
  <c r="R68" i="64" s="1"/>
  <c r="T68" i="64" l="1"/>
  <c r="S72" i="64" s="1"/>
  <c r="T72" i="64" s="1"/>
  <c r="T75" i="64"/>
  <c r="T74" i="64"/>
  <c r="T73" i="64"/>
  <c r="H17" i="83" l="1"/>
  <c r="J17" i="83" s="1"/>
  <c r="I18" i="83" s="1"/>
  <c r="H18" i="83" l="1"/>
  <c r="J18" i="83" s="1"/>
  <c r="I19" i="83" s="1"/>
  <c r="H19" i="83" l="1"/>
  <c r="J19" i="83" s="1"/>
  <c r="I20" i="83" s="1"/>
  <c r="H20" i="83" l="1"/>
  <c r="J20" i="83" s="1"/>
  <c r="I21" i="83" s="1"/>
  <c r="H21" i="83" l="1"/>
  <c r="J21" i="83" s="1"/>
  <c r="I22" i="83" s="1"/>
  <c r="H22" i="83" l="1"/>
  <c r="J22" i="83" s="1"/>
  <c r="I23" i="83" s="1"/>
  <c r="H23" i="83" l="1"/>
  <c r="J23" i="83" s="1"/>
  <c r="I24" i="83" s="1"/>
  <c r="H24" i="83" l="1"/>
  <c r="J24" i="83" s="1"/>
  <c r="I25" i="83" s="1"/>
  <c r="H25" i="83" l="1"/>
  <c r="J25" i="83" s="1"/>
  <c r="I26" i="83" s="1"/>
  <c r="H26" i="83" l="1"/>
  <c r="J26" i="83" s="1"/>
  <c r="I27" i="83" s="1"/>
  <c r="H27" i="83" l="1"/>
  <c r="J27" i="83" s="1"/>
  <c r="I28" i="83" s="1"/>
  <c r="H28" i="83" l="1"/>
  <c r="J28" i="83" s="1"/>
  <c r="I29" i="83" s="1"/>
  <c r="H30" i="83" l="1"/>
  <c r="H29" i="83"/>
  <c r="J29" i="83" s="1"/>
  <c r="I30" i="83" s="1"/>
  <c r="J30" i="83" l="1"/>
  <c r="K102" i="74"/>
  <c r="K31" i="74"/>
  <c r="K101" i="74"/>
  <c r="K74" i="74"/>
  <c r="K37" i="74"/>
  <c r="K98" i="74"/>
  <c r="K32" i="74"/>
  <c r="K100" i="74"/>
  <c r="K34" i="74"/>
  <c r="K55" i="74"/>
  <c r="K152" i="74"/>
  <c r="K57" i="74"/>
  <c r="K8" i="74"/>
  <c r="K99" i="74"/>
  <c r="M31" i="74" l="1"/>
  <c r="N31" i="74" s="1"/>
  <c r="M152" i="74"/>
  <c r="N152" i="74" s="1"/>
  <c r="O152" i="74" s="1"/>
  <c r="M100" i="74"/>
  <c r="N100" i="74" s="1"/>
  <c r="O100" i="74" s="1"/>
  <c r="M98" i="74"/>
  <c r="N98" i="74" s="1"/>
  <c r="O98" i="74" s="1"/>
  <c r="M74" i="74"/>
  <c r="N74" i="74" s="1"/>
  <c r="O74" i="74" s="1"/>
  <c r="M37" i="74"/>
  <c r="N37" i="74" s="1"/>
  <c r="M99" i="74"/>
  <c r="N99" i="74" s="1"/>
  <c r="O99" i="74" s="1"/>
  <c r="M8" i="74"/>
  <c r="N8" i="74" s="1"/>
  <c r="M34" i="74"/>
  <c r="N34" i="74" s="1"/>
  <c r="M101" i="74"/>
  <c r="N101" i="74" s="1"/>
  <c r="O101" i="74" s="1"/>
  <c r="K493" i="75" s="1"/>
  <c r="M102" i="74"/>
  <c r="N102" i="74" s="1"/>
  <c r="O102" i="74" s="1"/>
  <c r="M55" i="74"/>
  <c r="N55" i="74" s="1"/>
  <c r="M57" i="74"/>
  <c r="N57" i="74" s="1"/>
  <c r="M32" i="74"/>
  <c r="N32" i="74" s="1"/>
  <c r="O55" i="74" l="1"/>
  <c r="O8" i="74"/>
  <c r="K488" i="75"/>
  <c r="O34" i="74"/>
  <c r="K72" i="75" s="1"/>
  <c r="O31" i="74"/>
  <c r="K71" i="75" s="1"/>
  <c r="O37" i="74"/>
  <c r="O32" i="74"/>
  <c r="O57" i="74"/>
  <c r="K22" i="75" l="1"/>
  <c r="K345" i="75"/>
  <c r="K392" i="75"/>
  <c r="K68" i="75"/>
  <c r="K70" i="75"/>
  <c r="K495" i="75"/>
  <c r="K62" i="75"/>
  <c r="K424" i="75"/>
  <c r="K677" i="75"/>
  <c r="K841" i="75"/>
  <c r="K867" i="75"/>
  <c r="K83" i="75"/>
  <c r="K861" i="75"/>
  <c r="K872" i="75"/>
  <c r="K720" i="75"/>
  <c r="K849" i="75"/>
  <c r="K840" i="75"/>
  <c r="K801" i="75"/>
  <c r="K788" i="75"/>
  <c r="K668" i="75"/>
  <c r="K705" i="75"/>
  <c r="K682" i="75"/>
  <c r="K669" i="75"/>
  <c r="K818" i="75"/>
  <c r="K819" i="75"/>
  <c r="K793" i="75"/>
  <c r="K776" i="75"/>
  <c r="K871" i="75"/>
  <c r="K820" i="75"/>
  <c r="K888" i="75"/>
  <c r="K727" i="75"/>
  <c r="K662" i="75"/>
  <c r="K660" i="75"/>
  <c r="K663" i="75"/>
  <c r="B204" i="76"/>
  <c r="B230" i="76"/>
  <c r="K8" i="75"/>
  <c r="Q8" i="74"/>
  <c r="B229" i="76"/>
  <c r="B231" i="76"/>
  <c r="B250" i="76"/>
  <c r="B185" i="76"/>
  <c r="B232" i="76"/>
  <c r="B187" i="76"/>
  <c r="B228" i="76"/>
  <c r="B162" i="76"/>
  <c r="B167" i="76"/>
  <c r="B164" i="76"/>
  <c r="B161" i="76"/>
  <c r="B138" i="76"/>
  <c r="BU162" i="76" l="1"/>
  <c r="BT162" i="76"/>
  <c r="BV162" i="76"/>
  <c r="BX162" i="76"/>
  <c r="BR162" i="76"/>
  <c r="BS162" i="76"/>
  <c r="BW162" i="76"/>
  <c r="M231" i="76"/>
  <c r="M362" i="76" s="1"/>
  <c r="BX231" i="76"/>
  <c r="BR231" i="76"/>
  <c r="BS231" i="76"/>
  <c r="BT231" i="76"/>
  <c r="BU231" i="76"/>
  <c r="BW231" i="76"/>
  <c r="BV231" i="76"/>
  <c r="BS187" i="76"/>
  <c r="BT187" i="76"/>
  <c r="BU187" i="76"/>
  <c r="BR187" i="76"/>
  <c r="BV187" i="76"/>
  <c r="BW187" i="76"/>
  <c r="BX187" i="76"/>
  <c r="BU228" i="76"/>
  <c r="BW228" i="76"/>
  <c r="BX228" i="76"/>
  <c r="BR228" i="76"/>
  <c r="BS228" i="76"/>
  <c r="BT228" i="76"/>
  <c r="BV228" i="76"/>
  <c r="BF250" i="76"/>
  <c r="BF381" i="76" s="1"/>
  <c r="BV250" i="76"/>
  <c r="BX250" i="76"/>
  <c r="BR250" i="76"/>
  <c r="BS250" i="76"/>
  <c r="BT250" i="76"/>
  <c r="BU250" i="76"/>
  <c r="BW250" i="76"/>
  <c r="BR161" i="76"/>
  <c r="BT161" i="76"/>
  <c r="BV161" i="76"/>
  <c r="BX161" i="76"/>
  <c r="BU161" i="76"/>
  <c r="BS161" i="76"/>
  <c r="BW161" i="76"/>
  <c r="P232" i="76"/>
  <c r="P363" i="76" s="1"/>
  <c r="BS232" i="76"/>
  <c r="BT232" i="76"/>
  <c r="BU232" i="76"/>
  <c r="BV232" i="76"/>
  <c r="BW232" i="76"/>
  <c r="BX232" i="76"/>
  <c r="BR232" i="76"/>
  <c r="BT164" i="76"/>
  <c r="BR164" i="76"/>
  <c r="BS164" i="76"/>
  <c r="BV164" i="76"/>
  <c r="BW164" i="76"/>
  <c r="BX164" i="76"/>
  <c r="BU164" i="76"/>
  <c r="S230" i="76"/>
  <c r="S361" i="76" s="1"/>
  <c r="BW230" i="76"/>
  <c r="BR230" i="76"/>
  <c r="BS230" i="76"/>
  <c r="BT230" i="76"/>
  <c r="BU230" i="76"/>
  <c r="BV230" i="76"/>
  <c r="BX230" i="76"/>
  <c r="P229" i="76"/>
  <c r="P360" i="76" s="1"/>
  <c r="BV229" i="76"/>
  <c r="BX229" i="76"/>
  <c r="BR229" i="76"/>
  <c r="BS229" i="76"/>
  <c r="BU229" i="76"/>
  <c r="BT229" i="76"/>
  <c r="BW229" i="76"/>
  <c r="R185" i="76"/>
  <c r="R316" i="76" s="1"/>
  <c r="BX185" i="76"/>
  <c r="BR185" i="76"/>
  <c r="BS185" i="76"/>
  <c r="BT185" i="76"/>
  <c r="BU185" i="76"/>
  <c r="BV185" i="76"/>
  <c r="BW185" i="76"/>
  <c r="BU167" i="76"/>
  <c r="BW167" i="76"/>
  <c r="BX167" i="76"/>
  <c r="BS167" i="76"/>
  <c r="BT167" i="76"/>
  <c r="BV167" i="76"/>
  <c r="BR167" i="76"/>
  <c r="BH204" i="76"/>
  <c r="BH335" i="76" s="1"/>
  <c r="BR204" i="76"/>
  <c r="BS204" i="76"/>
  <c r="BT204" i="76"/>
  <c r="BU204" i="76"/>
  <c r="BW204" i="76"/>
  <c r="BV204" i="76"/>
  <c r="BX204" i="76"/>
  <c r="K823" i="75"/>
  <c r="K779" i="75"/>
  <c r="K822" i="75"/>
  <c r="K781" i="75"/>
  <c r="K824" i="75"/>
  <c r="K826" i="75"/>
  <c r="K761" i="75"/>
  <c r="K758" i="75"/>
  <c r="K919" i="75" l="1"/>
  <c r="K925" i="75"/>
  <c r="K922" i="75"/>
  <c r="CI204" i="76"/>
  <c r="FQ204" i="76"/>
  <c r="FD204" i="76"/>
  <c r="FE204" i="76"/>
  <c r="Q204" i="76"/>
  <c r="DZ204" i="76"/>
  <c r="FC204" i="76"/>
  <c r="FA204" i="76"/>
  <c r="FO204" i="76"/>
  <c r="DR204" i="76"/>
  <c r="EU204" i="76"/>
  <c r="ES204" i="76"/>
  <c r="AY204" i="76"/>
  <c r="BE204" i="76"/>
  <c r="AN204" i="76"/>
  <c r="BB204" i="76"/>
  <c r="DC204" i="76"/>
  <c r="DB204" i="76"/>
  <c r="DW204" i="76"/>
  <c r="DU204" i="76"/>
  <c r="CT204" i="76"/>
  <c r="DG204" i="76"/>
  <c r="DE204" i="76"/>
  <c r="K204" i="76"/>
  <c r="CD204" i="76"/>
  <c r="CY204" i="76"/>
  <c r="CG204" i="76"/>
  <c r="AI204" i="76"/>
  <c r="FL204" i="76"/>
  <c r="O204" i="76"/>
  <c r="ER204" i="76"/>
  <c r="AS204" i="76"/>
  <c r="F204" i="76"/>
  <c r="D204" i="76"/>
  <c r="EN204" i="76"/>
  <c r="FY204" i="76"/>
  <c r="DD204" i="76"/>
  <c r="AQ204" i="76"/>
  <c r="EH204" i="76"/>
  <c r="BL204" i="76"/>
  <c r="FR204" i="76"/>
  <c r="CW204" i="76"/>
  <c r="L204" i="76"/>
  <c r="BL230" i="76"/>
  <c r="FV230" i="76"/>
  <c r="FY230" i="76"/>
  <c r="CL230" i="76"/>
  <c r="DG230" i="76"/>
  <c r="AM230" i="76"/>
  <c r="AL230" i="76"/>
  <c r="DL230" i="76"/>
  <c r="FH230" i="76"/>
  <c r="AE230" i="76"/>
  <c r="D230" i="76"/>
  <c r="G230" i="76"/>
  <c r="EM230" i="76"/>
  <c r="X230" i="76"/>
  <c r="CH230" i="76"/>
  <c r="DY230" i="76"/>
  <c r="BO230" i="76"/>
  <c r="CV230" i="76"/>
  <c r="FJ230" i="76"/>
  <c r="AS230" i="76"/>
  <c r="CY230" i="76"/>
  <c r="AZ230" i="76"/>
  <c r="EO230" i="76"/>
  <c r="DM230" i="76"/>
  <c r="FQ230" i="76"/>
  <c r="BB230" i="76"/>
  <c r="CX230" i="76"/>
  <c r="AQ230" i="76"/>
  <c r="EN230" i="76"/>
  <c r="Y230" i="76"/>
  <c r="CR230" i="76"/>
  <c r="EQ230" i="76"/>
  <c r="H230" i="76"/>
  <c r="AW230" i="76"/>
  <c r="BF230" i="76"/>
  <c r="ED230" i="76"/>
  <c r="FX230" i="76"/>
  <c r="BK230" i="76"/>
  <c r="T230" i="76"/>
  <c r="FE230" i="76"/>
  <c r="FC230" i="76"/>
  <c r="AT230" i="76"/>
  <c r="CZ230" i="76"/>
  <c r="EP230" i="76"/>
  <c r="CE230" i="76"/>
  <c r="DC229" i="76"/>
  <c r="FV229" i="76"/>
  <c r="CC229" i="76"/>
  <c r="AU229" i="76"/>
  <c r="M229" i="76"/>
  <c r="CM229" i="76"/>
  <c r="EE229" i="76"/>
  <c r="BP229" i="76"/>
  <c r="CY229" i="76"/>
  <c r="T229" i="76"/>
  <c r="CE229" i="76"/>
  <c r="EL229" i="76"/>
  <c r="DF229" i="76"/>
  <c r="BG229" i="76"/>
  <c r="FW185" i="76"/>
  <c r="DV185" i="76"/>
  <c r="CR229" i="76"/>
  <c r="AV250" i="76"/>
  <c r="DK185" i="76"/>
  <c r="D229" i="76"/>
  <c r="FF229" i="76"/>
  <c r="EH229" i="76"/>
  <c r="AA229" i="76"/>
  <c r="I229" i="76"/>
  <c r="AY185" i="76"/>
  <c r="FR229" i="76"/>
  <c r="ET229" i="76"/>
  <c r="DV229" i="76"/>
  <c r="S229" i="76"/>
  <c r="GB229" i="76"/>
  <c r="BJ185" i="76"/>
  <c r="FI229" i="76"/>
  <c r="EK229" i="76"/>
  <c r="DM229" i="76"/>
  <c r="CO229" i="76"/>
  <c r="DI229" i="76"/>
  <c r="AN229" i="76"/>
  <c r="CN229" i="76"/>
  <c r="AE229" i="76"/>
  <c r="FY229" i="76"/>
  <c r="FA229" i="76"/>
  <c r="FE229" i="76"/>
  <c r="CJ229" i="76"/>
  <c r="AK229" i="76"/>
  <c r="DR229" i="76"/>
  <c r="CT229" i="76"/>
  <c r="AP229" i="76"/>
  <c r="EN229" i="76"/>
  <c r="AK185" i="76"/>
  <c r="ET232" i="76"/>
  <c r="BP232" i="76"/>
  <c r="V232" i="76"/>
  <c r="BY232" i="76"/>
  <c r="M232" i="76"/>
  <c r="FR250" i="76"/>
  <c r="EL232" i="76"/>
  <c r="BQ232" i="76"/>
  <c r="FW232" i="76"/>
  <c r="CT232" i="76"/>
  <c r="Q232" i="76"/>
  <c r="DM250" i="76"/>
  <c r="O232" i="76"/>
  <c r="FX232" i="76"/>
  <c r="DC232" i="76"/>
  <c r="Z232" i="76"/>
  <c r="DX232" i="76"/>
  <c r="Y232" i="76"/>
  <c r="AE232" i="76"/>
  <c r="DM232" i="76"/>
  <c r="AR232" i="76"/>
  <c r="EP232" i="76"/>
  <c r="BM232" i="76"/>
  <c r="DB232" i="76"/>
  <c r="FZ232" i="76"/>
  <c r="DE232" i="76"/>
  <c r="AJ232" i="76"/>
  <c r="EH232" i="76"/>
  <c r="BE232" i="76"/>
  <c r="CI232" i="76"/>
  <c r="DF232" i="76"/>
  <c r="AK232" i="76"/>
  <c r="EQ232" i="76"/>
  <c r="BN232" i="76"/>
  <c r="FL232" i="76"/>
  <c r="DW232" i="76"/>
  <c r="AL232" i="76"/>
  <c r="ER232" i="76"/>
  <c r="FM232" i="76"/>
  <c r="X232" i="76"/>
  <c r="FB232" i="76"/>
  <c r="CG232" i="76"/>
  <c r="L232" i="76"/>
  <c r="DJ232" i="76"/>
  <c r="AG232" i="76"/>
  <c r="V250" i="76"/>
  <c r="EJ250" i="76"/>
  <c r="DB185" i="76"/>
  <c r="FD185" i="76"/>
  <c r="CA185" i="76"/>
  <c r="FA185" i="76"/>
  <c r="BP185" i="76"/>
  <c r="P185" i="76"/>
  <c r="FY250" i="76"/>
  <c r="BN185" i="76"/>
  <c r="EV185" i="76"/>
  <c r="ES185" i="76"/>
  <c r="BH185" i="76"/>
  <c r="O185" i="76"/>
  <c r="CS185" i="76"/>
  <c r="D185" i="76"/>
  <c r="CX185" i="76"/>
  <c r="FX185" i="76"/>
  <c r="CM185" i="76"/>
  <c r="FD250" i="76"/>
  <c r="DL250" i="76"/>
  <c r="BF185" i="76"/>
  <c r="W185" i="76"/>
  <c r="DO185" i="76"/>
  <c r="AC185" i="76"/>
  <c r="DD185" i="76"/>
  <c r="G185" i="76"/>
  <c r="FV185" i="76"/>
  <c r="E185" i="76"/>
  <c r="DG185" i="76"/>
  <c r="K185" i="76"/>
  <c r="CV185" i="76"/>
  <c r="AH185" i="76"/>
  <c r="CQ250" i="76"/>
  <c r="AY250" i="76"/>
  <c r="EG185" i="76"/>
  <c r="BD185" i="76"/>
  <c r="EL185" i="76"/>
  <c r="BA185" i="76"/>
  <c r="EA185" i="76"/>
  <c r="CS250" i="76"/>
  <c r="BI250" i="76"/>
  <c r="AX185" i="76"/>
  <c r="FT185" i="76"/>
  <c r="CQ185" i="76"/>
  <c r="FQ185" i="76"/>
  <c r="CF185" i="76"/>
  <c r="I185" i="76"/>
  <c r="AD250" i="76"/>
  <c r="DR231" i="76"/>
  <c r="FM231" i="76"/>
  <c r="EL231" i="76"/>
  <c r="FD231" i="76"/>
  <c r="EC231" i="76"/>
  <c r="D231" i="76"/>
  <c r="BO231" i="76"/>
  <c r="FE231" i="76"/>
  <c r="CJ231" i="76"/>
  <c r="O231" i="76"/>
  <c r="DU231" i="76"/>
  <c r="T231" i="76"/>
  <c r="DB231" i="76"/>
  <c r="Y231" i="76"/>
  <c r="EE231" i="76"/>
  <c r="BJ231" i="76"/>
  <c r="BH231" i="76"/>
  <c r="AY231" i="76"/>
  <c r="EO231" i="76"/>
  <c r="FZ231" i="76"/>
  <c r="DE231" i="76"/>
  <c r="FX231" i="76"/>
  <c r="AQ231" i="76"/>
  <c r="EG231" i="76"/>
  <c r="BL231" i="76"/>
  <c r="FR231" i="76"/>
  <c r="CW231" i="76"/>
  <c r="EZ231" i="76"/>
  <c r="EP231" i="76"/>
  <c r="BM231" i="76"/>
  <c r="FS231" i="76"/>
  <c r="CX231" i="76"/>
  <c r="AC231" i="76"/>
  <c r="EY231" i="76"/>
  <c r="FT231" i="76"/>
  <c r="CY231" i="76"/>
  <c r="AD231" i="76"/>
  <c r="EB231" i="76"/>
  <c r="CE231" i="76"/>
  <c r="FU231" i="76"/>
  <c r="CZ231" i="76"/>
  <c r="AE231" i="76"/>
  <c r="EK231" i="76"/>
  <c r="CJ250" i="76"/>
  <c r="AR250" i="76"/>
  <c r="FU250" i="76"/>
  <c r="FC250" i="76"/>
  <c r="EC250" i="76"/>
  <c r="DK250" i="76"/>
  <c r="Q250" i="76"/>
  <c r="W250" i="76"/>
  <c r="E250" i="76"/>
  <c r="EX250" i="76"/>
  <c r="X250" i="76"/>
  <c r="F250" i="76"/>
  <c r="FG250" i="76"/>
  <c r="CD250" i="76"/>
  <c r="DH250" i="76"/>
  <c r="EL250" i="76"/>
  <c r="FP250" i="76"/>
  <c r="FV250" i="76"/>
  <c r="DA250" i="76"/>
  <c r="FZ250" i="76"/>
  <c r="DE250" i="76"/>
  <c r="AJ250" i="76"/>
  <c r="EH250" i="76"/>
  <c r="EO250" i="76"/>
  <c r="FS250" i="76"/>
  <c r="CX250" i="76"/>
  <c r="AC250" i="76"/>
  <c r="EI250" i="76"/>
  <c r="I138" i="76"/>
  <c r="AP138" i="76"/>
  <c r="BV138" i="76"/>
  <c r="DB138" i="76"/>
  <c r="EH138" i="76"/>
  <c r="FN138" i="76"/>
  <c r="AA138" i="76"/>
  <c r="BG138" i="76"/>
  <c r="CM138" i="76"/>
  <c r="DS138" i="76"/>
  <c r="EY138" i="76"/>
  <c r="T138" i="76"/>
  <c r="AZ138" i="76"/>
  <c r="CF138" i="76"/>
  <c r="DL138" i="76"/>
  <c r="ER138" i="76"/>
  <c r="D138" i="76"/>
  <c r="AK138" i="76"/>
  <c r="BQ138" i="76"/>
  <c r="CW138" i="76"/>
  <c r="EC138" i="76"/>
  <c r="FI138" i="76"/>
  <c r="M138" i="76"/>
  <c r="AT138" i="76"/>
  <c r="BZ138" i="76"/>
  <c r="DF138" i="76"/>
  <c r="EL138" i="76"/>
  <c r="FR138" i="76"/>
  <c r="W138" i="76"/>
  <c r="BC138" i="76"/>
  <c r="CI138" i="76"/>
  <c r="DO138" i="76"/>
  <c r="EU138" i="76"/>
  <c r="X138" i="76"/>
  <c r="BD138" i="76"/>
  <c r="CJ138" i="76"/>
  <c r="DP138" i="76"/>
  <c r="EV138" i="76"/>
  <c r="GB138" i="76"/>
  <c r="FU138" i="76"/>
  <c r="FW138" i="76"/>
  <c r="FX138" i="76"/>
  <c r="GA138" i="76"/>
  <c r="BE138" i="76"/>
  <c r="DY138" i="76"/>
  <c r="FM138" i="76"/>
  <c r="W161" i="76"/>
  <c r="BC161" i="76"/>
  <c r="CI161" i="76"/>
  <c r="DO161" i="76"/>
  <c r="EU161" i="76"/>
  <c r="GA161" i="76"/>
  <c r="AF161" i="76"/>
  <c r="BL161" i="76"/>
  <c r="CR161" i="76"/>
  <c r="DX161" i="76"/>
  <c r="FD161" i="76"/>
  <c r="H161" i="76"/>
  <c r="AO161" i="76"/>
  <c r="DA161" i="76"/>
  <c r="EG161" i="76"/>
  <c r="FM161" i="76"/>
  <c r="Z161" i="76"/>
  <c r="BF161" i="76"/>
  <c r="CL161" i="76"/>
  <c r="DR161" i="76"/>
  <c r="EX161" i="76"/>
  <c r="J161" i="76"/>
  <c r="AQ161" i="76"/>
  <c r="DC161" i="76"/>
  <c r="EI161" i="76"/>
  <c r="FO161" i="76"/>
  <c r="AB161" i="76"/>
  <c r="BH161" i="76"/>
  <c r="CN161" i="76"/>
  <c r="DT161" i="76"/>
  <c r="EZ161" i="76"/>
  <c r="D161" i="76"/>
  <c r="AK161" i="76"/>
  <c r="BQ161" i="76"/>
  <c r="CW161" i="76"/>
  <c r="EC161" i="76"/>
  <c r="FI161" i="76"/>
  <c r="DN161" i="76"/>
  <c r="E161" i="76"/>
  <c r="BZ161" i="76"/>
  <c r="ET161" i="76"/>
  <c r="AL161" i="76"/>
  <c r="AT161" i="76"/>
  <c r="S164" i="76"/>
  <c r="AY164" i="76"/>
  <c r="CE164" i="76"/>
  <c r="DK164" i="76"/>
  <c r="EQ164" i="76"/>
  <c r="FW164" i="76"/>
  <c r="AJ164" i="76"/>
  <c r="BP164" i="76"/>
  <c r="CV164" i="76"/>
  <c r="EB164" i="76"/>
  <c r="FH164" i="76"/>
  <c r="AD164" i="76"/>
  <c r="BJ164" i="76"/>
  <c r="CP164" i="76"/>
  <c r="DV164" i="76"/>
  <c r="FB164" i="76"/>
  <c r="F164" i="76"/>
  <c r="H164" i="76"/>
  <c r="AN164" i="76"/>
  <c r="CL164" i="76"/>
  <c r="EM164" i="76"/>
  <c r="G164" i="76"/>
  <c r="BN164" i="76"/>
  <c r="DO164" i="76"/>
  <c r="FM164" i="76"/>
  <c r="AP164" i="76"/>
  <c r="CQ164" i="76"/>
  <c r="EO164" i="76"/>
  <c r="L164" i="76"/>
  <c r="DQ164" i="76"/>
  <c r="FP164" i="76"/>
  <c r="AU164" i="76"/>
  <c r="CS164" i="76"/>
  <c r="ES164" i="76"/>
  <c r="R164" i="76"/>
  <c r="DU164" i="76"/>
  <c r="FS164" i="76"/>
  <c r="BK164" i="76"/>
  <c r="DI164" i="76"/>
  <c r="FI164" i="76"/>
  <c r="BY164" i="76"/>
  <c r="DJ164" i="76"/>
  <c r="EK164" i="76"/>
  <c r="H167" i="76"/>
  <c r="DA167" i="76"/>
  <c r="EG167" i="76"/>
  <c r="FM167" i="76"/>
  <c r="Z167" i="76"/>
  <c r="BF167" i="76"/>
  <c r="CL167" i="76"/>
  <c r="DR167" i="76"/>
  <c r="EX167" i="76"/>
  <c r="J167" i="76"/>
  <c r="AQ167" i="76"/>
  <c r="DC167" i="76"/>
  <c r="EI167" i="76"/>
  <c r="FO167" i="76"/>
  <c r="AB167" i="76"/>
  <c r="BH167" i="76"/>
  <c r="CN167" i="76"/>
  <c r="DT167" i="76"/>
  <c r="EZ167" i="76"/>
  <c r="D167" i="76"/>
  <c r="AK167" i="76"/>
  <c r="BQ167" i="76"/>
  <c r="CW167" i="76"/>
  <c r="EC167" i="76"/>
  <c r="FI167" i="76"/>
  <c r="N167" i="76"/>
  <c r="AU167" i="76"/>
  <c r="CA167" i="76"/>
  <c r="DG167" i="76"/>
  <c r="EM167" i="76"/>
  <c r="FS167" i="76"/>
  <c r="CP167" i="76"/>
  <c r="BL167" i="76"/>
  <c r="E167" i="76"/>
  <c r="ED167" i="76"/>
  <c r="M167" i="76"/>
  <c r="EL167" i="76"/>
  <c r="CB167" i="76"/>
  <c r="V167" i="76"/>
  <c r="ET167" i="76"/>
  <c r="CJ167" i="76"/>
  <c r="O162" i="76"/>
  <c r="AI162" i="76"/>
  <c r="BO162" i="76"/>
  <c r="CU162" i="76"/>
  <c r="EA162" i="76"/>
  <c r="FG162" i="76"/>
  <c r="T162" i="76"/>
  <c r="AZ162" i="76"/>
  <c r="CF162" i="76"/>
  <c r="DL162" i="76"/>
  <c r="ER162" i="76"/>
  <c r="FX162" i="76"/>
  <c r="AC162" i="76"/>
  <c r="BI162" i="76"/>
  <c r="CO162" i="76"/>
  <c r="DU162" i="76"/>
  <c r="AA204" i="76"/>
  <c r="FZ204" i="76"/>
  <c r="EB204" i="76"/>
  <c r="AW204" i="76"/>
  <c r="DA204" i="76"/>
  <c r="AX204" i="76"/>
  <c r="CA204" i="76"/>
  <c r="BI204" i="76"/>
  <c r="AP204" i="76"/>
  <c r="BK204" i="76"/>
  <c r="AC204" i="76"/>
  <c r="EI204" i="76"/>
  <c r="DJ204" i="76"/>
  <c r="EM204" i="76"/>
  <c r="EK204" i="76"/>
  <c r="FG204" i="76"/>
  <c r="R204" i="76"/>
  <c r="AM204" i="76"/>
  <c r="E204" i="76"/>
  <c r="CU204" i="76"/>
  <c r="GB204" i="76"/>
  <c r="AE204" i="76"/>
  <c r="FX204" i="76"/>
  <c r="BO204" i="76"/>
  <c r="FT204" i="76"/>
  <c r="W204" i="76"/>
  <c r="FH204" i="76"/>
  <c r="BG204" i="76"/>
  <c r="CJ204" i="76"/>
  <c r="CX204" i="76"/>
  <c r="EJ204" i="76"/>
  <c r="CO204" i="76"/>
  <c r="EX204" i="76"/>
  <c r="CB204" i="76"/>
  <c r="G204" i="76"/>
  <c r="DM204" i="76"/>
  <c r="AJ204" i="76"/>
  <c r="EA204" i="76"/>
  <c r="GA204" i="76"/>
  <c r="DF204" i="76"/>
  <c r="AK204" i="76"/>
  <c r="T204" i="76"/>
  <c r="FG230" i="76"/>
  <c r="DV230" i="76"/>
  <c r="FD230" i="76"/>
  <c r="AG230" i="76"/>
  <c r="F230" i="76"/>
  <c r="CN230" i="76"/>
  <c r="EU230" i="76"/>
  <c r="AH230" i="76"/>
  <c r="CQ230" i="76"/>
  <c r="EH230" i="76"/>
  <c r="FT230" i="76"/>
  <c r="BQ230" i="76"/>
  <c r="EC230" i="76"/>
  <c r="FW230" i="76"/>
  <c r="AX230" i="76"/>
  <c r="DF230" i="76"/>
  <c r="P230" i="76"/>
  <c r="CS230" i="76"/>
  <c r="ER230" i="76"/>
  <c r="I230" i="76"/>
  <c r="DS230" i="76"/>
  <c r="EV230" i="76"/>
  <c r="AK230" i="76"/>
  <c r="DA230" i="76"/>
  <c r="EY230" i="76"/>
  <c r="R230" i="76"/>
  <c r="DX230" i="76"/>
  <c r="EL230" i="76"/>
  <c r="M230" i="76"/>
  <c r="AB230" i="76"/>
  <c r="Q230" i="76"/>
  <c r="FK230" i="76"/>
  <c r="BD230" i="76"/>
  <c r="DI230" i="76"/>
  <c r="EX230" i="76"/>
  <c r="CM230" i="76"/>
  <c r="BI230" i="76"/>
  <c r="CK230" i="76"/>
  <c r="ES230" i="76"/>
  <c r="V230" i="76"/>
  <c r="DS229" i="76"/>
  <c r="DL229" i="76"/>
  <c r="FM229" i="76"/>
  <c r="G229" i="76"/>
  <c r="FK229" i="76"/>
  <c r="K229" i="76"/>
  <c r="GA229" i="76"/>
  <c r="BF229" i="76"/>
  <c r="EU229" i="76"/>
  <c r="AH229" i="76"/>
  <c r="EA229" i="76"/>
  <c r="J229" i="76"/>
  <c r="BJ229" i="76"/>
  <c r="EO229" i="76"/>
  <c r="AD229" i="76"/>
  <c r="DA229" i="76"/>
  <c r="FI185" i="76"/>
  <c r="EF229" i="76"/>
  <c r="BE229" i="76"/>
  <c r="DZ250" i="76"/>
  <c r="U229" i="76"/>
  <c r="CV229" i="76"/>
  <c r="AM229" i="76"/>
  <c r="Z229" i="76"/>
  <c r="DX229" i="76"/>
  <c r="DJ229" i="76"/>
  <c r="CL229" i="76"/>
  <c r="BI229" i="76"/>
  <c r="W229" i="76"/>
  <c r="R229" i="76"/>
  <c r="DP229" i="76"/>
  <c r="Q185" i="76"/>
  <c r="CA229" i="76"/>
  <c r="AT229" i="76"/>
  <c r="L229" i="76"/>
  <c r="BO229" i="76"/>
  <c r="AW229" i="76"/>
  <c r="BE185" i="76"/>
  <c r="EM229" i="76"/>
  <c r="DO229" i="76"/>
  <c r="CQ229" i="76"/>
  <c r="CS229" i="76"/>
  <c r="X229" i="76"/>
  <c r="FJ229" i="76"/>
  <c r="O229" i="76"/>
  <c r="FO229" i="76"/>
  <c r="EQ229" i="76"/>
  <c r="EW229" i="76"/>
  <c r="CB229" i="76"/>
  <c r="D232" i="76"/>
  <c r="CH232" i="76"/>
  <c r="AW250" i="76"/>
  <c r="EV250" i="76"/>
  <c r="BF231" i="76"/>
  <c r="CA232" i="76"/>
  <c r="BZ232" i="76"/>
  <c r="E232" i="76"/>
  <c r="DK232" i="76"/>
  <c r="AH232" i="76"/>
  <c r="EF232" i="76"/>
  <c r="BG232" i="76"/>
  <c r="BC232" i="76"/>
  <c r="F232" i="76"/>
  <c r="DL232" i="76"/>
  <c r="AQ232" i="76"/>
  <c r="EG232" i="76"/>
  <c r="BL232" i="76"/>
  <c r="CB232" i="76"/>
  <c r="DV232" i="76"/>
  <c r="BA232" i="76"/>
  <c r="FG232" i="76"/>
  <c r="CD232" i="76"/>
  <c r="GB232" i="76"/>
  <c r="EN232" i="76"/>
  <c r="DN232" i="76"/>
  <c r="AS232" i="76"/>
  <c r="EY232" i="76"/>
  <c r="FT232" i="76"/>
  <c r="G232" i="76"/>
  <c r="AT232" i="76"/>
  <c r="EZ232" i="76"/>
  <c r="CE232" i="76"/>
  <c r="FU232" i="76"/>
  <c r="CZ232" i="76"/>
  <c r="FK232" i="76"/>
  <c r="FA232" i="76"/>
  <c r="CF232" i="76"/>
  <c r="K232" i="76"/>
  <c r="DA232" i="76"/>
  <c r="EU232" i="76"/>
  <c r="CP232" i="76"/>
  <c r="U232" i="76"/>
  <c r="EA232" i="76"/>
  <c r="AX232" i="76"/>
  <c r="EV232" i="76"/>
  <c r="GA250" i="76"/>
  <c r="AE250" i="76"/>
  <c r="FU185" i="76"/>
  <c r="CR185" i="76"/>
  <c r="FZ185" i="76"/>
  <c r="CO185" i="76"/>
  <c r="FO185" i="76"/>
  <c r="EZ250" i="76"/>
  <c r="AP185" i="76"/>
  <c r="CJ185" i="76"/>
  <c r="FR185" i="76"/>
  <c r="CG185" i="76"/>
  <c r="FG185" i="76"/>
  <c r="DR185" i="76"/>
  <c r="AF185" i="76"/>
  <c r="DW185" i="76"/>
  <c r="AL185" i="76"/>
  <c r="DL185" i="76"/>
  <c r="Y185" i="76"/>
  <c r="EU250" i="76"/>
  <c r="DC250" i="76"/>
  <c r="CT185" i="76"/>
  <c r="EF185" i="76"/>
  <c r="BC185" i="76"/>
  <c r="EC185" i="76"/>
  <c r="AR185" i="76"/>
  <c r="U185" i="76"/>
  <c r="AG185" i="76"/>
  <c r="DX185" i="76"/>
  <c r="AU185" i="76"/>
  <c r="DU185" i="76"/>
  <c r="AJ185" i="76"/>
  <c r="T185" i="76"/>
  <c r="CH250" i="76"/>
  <c r="F185" i="76"/>
  <c r="FK185" i="76"/>
  <c r="BZ185" i="76"/>
  <c r="EZ185" i="76"/>
  <c r="BO185" i="76"/>
  <c r="CR250" i="76"/>
  <c r="AZ250" i="76"/>
  <c r="CL185" i="76"/>
  <c r="DH185" i="76"/>
  <c r="AD185" i="76"/>
  <c r="DE185" i="76"/>
  <c r="H185" i="76"/>
  <c r="Y250" i="76"/>
  <c r="U250" i="76"/>
  <c r="EU231" i="76"/>
  <c r="W231" i="76"/>
  <c r="ER231" i="76"/>
  <c r="N231" i="76"/>
  <c r="K231" i="76"/>
  <c r="AR231" i="76"/>
  <c r="FV231" i="76"/>
  <c r="CS231" i="76"/>
  <c r="X231" i="76"/>
  <c r="ED231" i="76"/>
  <c r="BI231" i="76"/>
  <c r="DS231" i="76"/>
  <c r="AP231" i="76"/>
  <c r="EN231" i="76"/>
  <c r="FY231" i="76"/>
  <c r="CV231" i="76"/>
  <c r="FF231" i="76"/>
  <c r="CC231" i="76"/>
  <c r="H231" i="76"/>
  <c r="DN231" i="76"/>
  <c r="AS231" i="76"/>
  <c r="AJ231" i="76"/>
  <c r="EX231" i="76"/>
  <c r="GA231" i="76"/>
  <c r="DF231" i="76"/>
  <c r="AK231" i="76"/>
  <c r="FG231" i="76"/>
  <c r="CD231" i="76"/>
  <c r="GB231" i="76"/>
  <c r="DG231" i="76"/>
  <c r="AL231" i="76"/>
  <c r="L231" i="76"/>
  <c r="CM231" i="76"/>
  <c r="J231" i="76"/>
  <c r="DH231" i="76"/>
  <c r="AM231" i="76"/>
  <c r="ES231" i="76"/>
  <c r="FP231" i="76"/>
  <c r="S231" i="76"/>
  <c r="DI231" i="76"/>
  <c r="AN231" i="76"/>
  <c r="ET231" i="76"/>
  <c r="BY231" i="76"/>
  <c r="FK250" i="76"/>
  <c r="EK250" i="76"/>
  <c r="DS250" i="76"/>
  <c r="EW250" i="76"/>
  <c r="AK250" i="76"/>
  <c r="S250" i="76"/>
  <c r="EN250" i="76"/>
  <c r="DF250" i="76"/>
  <c r="CN250" i="76"/>
  <c r="AP250" i="76"/>
  <c r="CY250" i="76"/>
  <c r="CG250" i="76"/>
  <c r="BG250" i="76"/>
  <c r="Z250" i="76"/>
  <c r="AF250" i="76"/>
  <c r="BJ250" i="76"/>
  <c r="CT250" i="76"/>
  <c r="CK250" i="76"/>
  <c r="H250" i="76"/>
  <c r="DN250" i="76"/>
  <c r="AS250" i="76"/>
  <c r="EY250" i="76"/>
  <c r="GB250" i="76"/>
  <c r="DG250" i="76"/>
  <c r="AL250" i="76"/>
  <c r="ER250" i="76"/>
  <c r="R138" i="76"/>
  <c r="AX138" i="76"/>
  <c r="CD138" i="76"/>
  <c r="DJ138" i="76"/>
  <c r="EP138" i="76"/>
  <c r="FV138" i="76"/>
  <c r="AI138" i="76"/>
  <c r="BO138" i="76"/>
  <c r="CU138" i="76"/>
  <c r="EA138" i="76"/>
  <c r="FG138" i="76"/>
  <c r="AB138" i="76"/>
  <c r="BH138" i="76"/>
  <c r="CN138" i="76"/>
  <c r="DT138" i="76"/>
  <c r="EZ138" i="76"/>
  <c r="L138" i="76"/>
  <c r="AS138" i="76"/>
  <c r="BY138" i="76"/>
  <c r="DE138" i="76"/>
  <c r="EK138" i="76"/>
  <c r="FQ138" i="76"/>
  <c r="V138" i="76"/>
  <c r="BB138" i="76"/>
  <c r="CH138" i="76"/>
  <c r="DN138" i="76"/>
  <c r="ET138" i="76"/>
  <c r="FZ138" i="76"/>
  <c r="AE138" i="76"/>
  <c r="BK138" i="76"/>
  <c r="CQ138" i="76"/>
  <c r="DW138" i="76"/>
  <c r="O138" i="76"/>
  <c r="AF138" i="76"/>
  <c r="BL138" i="76"/>
  <c r="CR138" i="76"/>
  <c r="DX138" i="76"/>
  <c r="FD138" i="76"/>
  <c r="H138" i="76"/>
  <c r="Q138" i="76"/>
  <c r="Y138" i="76"/>
  <c r="AG138" i="76"/>
  <c r="BM138" i="76"/>
  <c r="FS138" i="76"/>
  <c r="O161" i="76"/>
  <c r="AE161" i="76"/>
  <c r="BK161" i="76"/>
  <c r="CQ161" i="76"/>
  <c r="DW161" i="76"/>
  <c r="FC161" i="76"/>
  <c r="G161" i="76"/>
  <c r="AN161" i="76"/>
  <c r="CZ161" i="76"/>
  <c r="EF161" i="76"/>
  <c r="FL161" i="76"/>
  <c r="Q161" i="76"/>
  <c r="AW161" i="76"/>
  <c r="CC161" i="76"/>
  <c r="DI161" i="76"/>
  <c r="EO161" i="76"/>
  <c r="FU161" i="76"/>
  <c r="AH161" i="76"/>
  <c r="BN161" i="76"/>
  <c r="CT161" i="76"/>
  <c r="DZ161" i="76"/>
  <c r="FF161" i="76"/>
  <c r="S161" i="76"/>
  <c r="AY161" i="76"/>
  <c r="CE161" i="76"/>
  <c r="DK161" i="76"/>
  <c r="EQ161" i="76"/>
  <c r="FW161" i="76"/>
  <c r="AJ161" i="76"/>
  <c r="BP161" i="76"/>
  <c r="CV161" i="76"/>
  <c r="EB161" i="76"/>
  <c r="FH161" i="76"/>
  <c r="L161" i="76"/>
  <c r="AS161" i="76"/>
  <c r="BY161" i="76"/>
  <c r="DE161" i="76"/>
  <c r="EK161" i="76"/>
  <c r="FQ161" i="76"/>
  <c r="FZ161" i="76"/>
  <c r="EL161" i="76"/>
  <c r="AD161" i="76"/>
  <c r="CX161" i="76"/>
  <c r="DF161" i="76"/>
  <c r="AA164" i="76"/>
  <c r="BG164" i="76"/>
  <c r="CM164" i="76"/>
  <c r="DS164" i="76"/>
  <c r="EY164" i="76"/>
  <c r="K164" i="76"/>
  <c r="AR164" i="76"/>
  <c r="DD164" i="76"/>
  <c r="EJ164" i="76"/>
  <c r="E164" i="76"/>
  <c r="AL164" i="76"/>
  <c r="CX164" i="76"/>
  <c r="ED164" i="76"/>
  <c r="FJ164" i="76"/>
  <c r="N164" i="76"/>
  <c r="Q164" i="76"/>
  <c r="BA164" i="76"/>
  <c r="CZ164" i="76"/>
  <c r="EX164" i="76"/>
  <c r="Z164" i="76"/>
  <c r="CB164" i="76"/>
  <c r="DZ164" i="76"/>
  <c r="FX164" i="76"/>
  <c r="BD164" i="76"/>
  <c r="DB164" i="76"/>
  <c r="FC164" i="76"/>
  <c r="AF164" i="76"/>
  <c r="CD164" i="76"/>
  <c r="EE164" i="76"/>
  <c r="GA164" i="76"/>
  <c r="BF164" i="76"/>
  <c r="DG164" i="76"/>
  <c r="FE164" i="76"/>
  <c r="AH164" i="76"/>
  <c r="CI164" i="76"/>
  <c r="EG164" i="76"/>
  <c r="U164" i="76"/>
  <c r="DW164" i="76"/>
  <c r="FT164" i="76"/>
  <c r="FU164" i="76"/>
  <c r="X164" i="76"/>
  <c r="AX164" i="76"/>
  <c r="Q167" i="76"/>
  <c r="AW167" i="76"/>
  <c r="CC167" i="76"/>
  <c r="DI167" i="76"/>
  <c r="EO167" i="76"/>
  <c r="FU167" i="76"/>
  <c r="AH167" i="76"/>
  <c r="BN167" i="76"/>
  <c r="CT167" i="76"/>
  <c r="DZ167" i="76"/>
  <c r="FF167" i="76"/>
  <c r="S167" i="76"/>
  <c r="AY167" i="76"/>
  <c r="CE167" i="76"/>
  <c r="DK167" i="76"/>
  <c r="EQ167" i="76"/>
  <c r="FW167" i="76"/>
  <c r="AJ167" i="76"/>
  <c r="BP167" i="76"/>
  <c r="CV167" i="76"/>
  <c r="EB167" i="76"/>
  <c r="FH167" i="76"/>
  <c r="L167" i="76"/>
  <c r="AS167" i="76"/>
  <c r="BY167" i="76"/>
  <c r="DE167" i="76"/>
  <c r="EK167" i="76"/>
  <c r="FQ167" i="76"/>
  <c r="W167" i="76"/>
  <c r="BC167" i="76"/>
  <c r="CI167" i="76"/>
  <c r="DO167" i="76"/>
  <c r="EU167" i="76"/>
  <c r="GA167" i="76"/>
  <c r="DV167" i="76"/>
  <c r="CR167" i="76"/>
  <c r="AL167" i="76"/>
  <c r="FJ167" i="76"/>
  <c r="CZ167" i="76"/>
  <c r="AT167" i="76"/>
  <c r="FR167" i="76"/>
  <c r="DH167" i="76"/>
  <c r="BB167" i="76"/>
  <c r="FZ167" i="76"/>
  <c r="DP167" i="76"/>
  <c r="J162" i="76"/>
  <c r="AQ162" i="76"/>
  <c r="DC162" i="76"/>
  <c r="EI162" i="76"/>
  <c r="FO162" i="76"/>
  <c r="AB162" i="76"/>
  <c r="BH162" i="76"/>
  <c r="CN162" i="76"/>
  <c r="DT162" i="76"/>
  <c r="EZ162" i="76"/>
  <c r="D162" i="76"/>
  <c r="AK162" i="76"/>
  <c r="BQ162" i="76"/>
  <c r="CW162" i="76"/>
  <c r="EC162" i="76"/>
  <c r="CP204" i="76"/>
  <c r="BF204" i="76"/>
  <c r="EQ204" i="76"/>
  <c r="FK204" i="76"/>
  <c r="DY204" i="76"/>
  <c r="EV204" i="76"/>
  <c r="FJ204" i="76"/>
  <c r="DT204" i="76"/>
  <c r="CS204" i="76"/>
  <c r="EF204" i="76"/>
  <c r="FB204" i="76"/>
  <c r="CV204" i="76"/>
  <c r="I204" i="76"/>
  <c r="AH204" i="76"/>
  <c r="AU204" i="76"/>
  <c r="CF204" i="76"/>
  <c r="EY204" i="76"/>
  <c r="DH204" i="76"/>
  <c r="EL204" i="76"/>
  <c r="BP204" i="76"/>
  <c r="DS204" i="76"/>
  <c r="CZ204" i="76"/>
  <c r="ED204" i="76"/>
  <c r="AR204" i="76"/>
  <c r="CM204" i="76"/>
  <c r="CR204" i="76"/>
  <c r="DN204" i="76"/>
  <c r="CC204" i="76"/>
  <c r="FF204" i="76"/>
  <c r="FS204" i="76"/>
  <c r="N204" i="76"/>
  <c r="AB204" i="76"/>
  <c r="AZ204" i="76"/>
  <c r="M204" i="76"/>
  <c r="CL204" i="76"/>
  <c r="P204" i="76"/>
  <c r="DV204" i="76"/>
  <c r="BA204" i="76"/>
  <c r="FW204" i="76"/>
  <c r="AG204" i="76"/>
  <c r="J204" i="76"/>
  <c r="DO204" i="76"/>
  <c r="AT204" i="76"/>
  <c r="EZ204" i="76"/>
  <c r="FB230" i="76"/>
  <c r="CP230" i="76"/>
  <c r="AY230" i="76"/>
  <c r="DJ230" i="76"/>
  <c r="AR230" i="76"/>
  <c r="EJ230" i="76"/>
  <c r="GB230" i="76"/>
  <c r="CA230" i="76"/>
  <c r="EK230" i="76"/>
  <c r="J230" i="76"/>
  <c r="BJ230" i="76"/>
  <c r="K230" i="76"/>
  <c r="DE230" i="76"/>
  <c r="FR230" i="76"/>
  <c r="BC230" i="76"/>
  <c r="DH230" i="76"/>
  <c r="BH230" i="76"/>
  <c r="EW230" i="76"/>
  <c r="EE230" i="76"/>
  <c r="N230" i="76"/>
  <c r="DP230" i="76"/>
  <c r="BG230" i="76"/>
  <c r="CB230" i="76"/>
  <c r="ET230" i="76"/>
  <c r="W230" i="76"/>
  <c r="CG230" i="76"/>
  <c r="AJ230" i="76"/>
  <c r="CW230" i="76"/>
  <c r="FS230" i="76"/>
  <c r="BN230" i="76"/>
  <c r="DR230" i="76"/>
  <c r="FF230" i="76"/>
  <c r="CU230" i="76"/>
  <c r="EG230" i="76"/>
  <c r="CT230" i="76"/>
  <c r="FA230" i="76"/>
  <c r="AF230" i="76"/>
  <c r="CD230" i="76"/>
  <c r="AA230" i="76"/>
  <c r="DW230" i="76"/>
  <c r="E230" i="76"/>
  <c r="BY230" i="76"/>
  <c r="DZ230" i="76"/>
  <c r="FH229" i="76"/>
  <c r="AI229" i="76"/>
  <c r="EJ229" i="76"/>
  <c r="AL229" i="76"/>
  <c r="AF229" i="76"/>
  <c r="DN229" i="76"/>
  <c r="FT229" i="76"/>
  <c r="CH229" i="76"/>
  <c r="DH229" i="76"/>
  <c r="AS229" i="76"/>
  <c r="AV229" i="76"/>
  <c r="FC229" i="76"/>
  <c r="H229" i="76"/>
  <c r="DW229" i="76"/>
  <c r="FD229" i="76"/>
  <c r="FN185" i="76"/>
  <c r="DV250" i="76"/>
  <c r="CZ185" i="76"/>
  <c r="EZ229" i="76"/>
  <c r="FQ229" i="76"/>
  <c r="ES229" i="76"/>
  <c r="DU229" i="76"/>
  <c r="EG229" i="76"/>
  <c r="BL229" i="76"/>
  <c r="BQ229" i="76"/>
  <c r="FG229" i="76"/>
  <c r="EI229" i="76"/>
  <c r="DK229" i="76"/>
  <c r="DY229" i="76"/>
  <c r="BD229" i="76"/>
  <c r="EP229" i="76"/>
  <c r="EX229" i="76"/>
  <c r="DZ229" i="76"/>
  <c r="DB229" i="76"/>
  <c r="BN229" i="76"/>
  <c r="FL229" i="76"/>
  <c r="CW185" i="76"/>
  <c r="AZ229" i="76"/>
  <c r="N229" i="76"/>
  <c r="FN229" i="76"/>
  <c r="AY229" i="76"/>
  <c r="AG229" i="76"/>
  <c r="FL185" i="76"/>
  <c r="EC229" i="76"/>
  <c r="DE229" i="76"/>
  <c r="CG229" i="76"/>
  <c r="BB229" i="76"/>
  <c r="CK229" i="76"/>
  <c r="BM250" i="76"/>
  <c r="EU185" i="76"/>
  <c r="FI250" i="76"/>
  <c r="DS232" i="76"/>
  <c r="EA250" i="76"/>
  <c r="BN250" i="76"/>
  <c r="GA232" i="76"/>
  <c r="DO232" i="76"/>
  <c r="N232" i="76"/>
  <c r="DT232" i="76"/>
  <c r="AY232" i="76"/>
  <c r="EO232" i="76"/>
  <c r="AP232" i="76"/>
  <c r="CQ232" i="76"/>
  <c r="DU232" i="76"/>
  <c r="AZ232" i="76"/>
  <c r="EX232" i="76"/>
  <c r="FN232" i="76"/>
  <c r="EE232" i="76"/>
  <c r="BJ232" i="76"/>
  <c r="FP232" i="76"/>
  <c r="CU232" i="76"/>
  <c r="R232" i="76"/>
  <c r="DP232" i="76"/>
  <c r="BB232" i="76"/>
  <c r="FH232" i="76"/>
  <c r="CM232" i="76"/>
  <c r="J232" i="76"/>
  <c r="DH232" i="76"/>
  <c r="AU232" i="76"/>
  <c r="FI232" i="76"/>
  <c r="CN232" i="76"/>
  <c r="S232" i="76"/>
  <c r="DI232" i="76"/>
  <c r="AN232" i="76"/>
  <c r="FJ232" i="76"/>
  <c r="CO232" i="76"/>
  <c r="T232" i="76"/>
  <c r="DR232" i="76"/>
  <c r="FD232" i="76"/>
  <c r="BK232" i="76"/>
  <c r="AD232" i="76"/>
  <c r="EJ232" i="76"/>
  <c r="BO232" i="76"/>
  <c r="FE232" i="76"/>
  <c r="CJ232" i="76"/>
  <c r="M250" i="76"/>
  <c r="DD250" i="76"/>
  <c r="DI185" i="76"/>
  <c r="AE185" i="76"/>
  <c r="DN185" i="76"/>
  <c r="AB185" i="76"/>
  <c r="DC185" i="76"/>
  <c r="P250" i="76"/>
  <c r="EQ250" i="76"/>
  <c r="FM185" i="76"/>
  <c r="M185" i="76"/>
  <c r="DF185" i="76"/>
  <c r="J185" i="76"/>
  <c r="CU185" i="76"/>
  <c r="FF185" i="76"/>
  <c r="EN185" i="76"/>
  <c r="BK185" i="76"/>
  <c r="EK185" i="76"/>
  <c r="AZ185" i="76"/>
  <c r="N185" i="76"/>
  <c r="ED250" i="76"/>
  <c r="AX250" i="76"/>
  <c r="EW185" i="76"/>
  <c r="FB185" i="76"/>
  <c r="BQ185" i="76"/>
  <c r="EQ185" i="76"/>
  <c r="CE250" i="76"/>
  <c r="EO185" i="76"/>
  <c r="BL185" i="76"/>
  <c r="ET185" i="76"/>
  <c r="BI185" i="76"/>
  <c r="EI185" i="76"/>
  <c r="FE250" i="76"/>
  <c r="BY250" i="76"/>
  <c r="DJ185" i="76"/>
  <c r="GB185" i="76"/>
  <c r="CY185" i="76"/>
  <c r="FY185" i="76"/>
  <c r="CN185" i="76"/>
  <c r="Z185" i="76"/>
  <c r="CI250" i="76"/>
  <c r="AQ250" i="76"/>
  <c r="DY185" i="76"/>
  <c r="AV185" i="76"/>
  <c r="ED185" i="76"/>
  <c r="AS185" i="76"/>
  <c r="DS185" i="76"/>
  <c r="BL250" i="76"/>
  <c r="L250" i="76"/>
  <c r="E231" i="76"/>
  <c r="DD231" i="76"/>
  <c r="BZ231" i="76"/>
  <c r="AF231" i="76"/>
  <c r="CF231" i="76"/>
  <c r="DJ231" i="76"/>
  <c r="AG231" i="76"/>
  <c r="EM231" i="76"/>
  <c r="DT231" i="76"/>
  <c r="BG231" i="76"/>
  <c r="EW231" i="76"/>
  <c r="CB231" i="76"/>
  <c r="G231" i="76"/>
  <c r="DM231" i="76"/>
  <c r="FW231" i="76"/>
  <c r="CT231" i="76"/>
  <c r="Q231" i="76"/>
  <c r="DW231" i="76"/>
  <c r="BB231" i="76"/>
  <c r="FF250" i="76"/>
  <c r="FO231" i="76"/>
  <c r="CL231" i="76"/>
  <c r="I231" i="76"/>
  <c r="DO231" i="76"/>
  <c r="AT231" i="76"/>
  <c r="CU231" i="76"/>
  <c r="R231" i="76"/>
  <c r="DP231" i="76"/>
  <c r="AU231" i="76"/>
  <c r="FA231" i="76"/>
  <c r="AZ231" i="76"/>
  <c r="AA231" i="76"/>
  <c r="DQ231" i="76"/>
  <c r="AV231" i="76"/>
  <c r="FB231" i="76"/>
  <c r="CG231" i="76"/>
  <c r="AB231" i="76"/>
  <c r="DZ231" i="76"/>
  <c r="AW231" i="76"/>
  <c r="FC231" i="76"/>
  <c r="CH231" i="76"/>
  <c r="BE250" i="76"/>
  <c r="CA250" i="76"/>
  <c r="BA250" i="76"/>
  <c r="AI250" i="76"/>
  <c r="FL250" i="76"/>
  <c r="ET250" i="76"/>
  <c r="DT250" i="76"/>
  <c r="CL250" i="76"/>
  <c r="AN250" i="76"/>
  <c r="N250" i="76"/>
  <c r="FO250" i="76"/>
  <c r="EG250" i="76"/>
  <c r="O250" i="76"/>
  <c r="FX250" i="76"/>
  <c r="EP250" i="76"/>
  <c r="AG250" i="76"/>
  <c r="EE250" i="76"/>
  <c r="ES250" i="76"/>
  <c r="FW250" i="76"/>
  <c r="R250" i="76"/>
  <c r="DY250" i="76"/>
  <c r="DW250" i="76"/>
  <c r="BB250" i="76"/>
  <c r="FH250" i="76"/>
  <c r="CM250" i="76"/>
  <c r="J250" i="76"/>
  <c r="DP250" i="76"/>
  <c r="AU250" i="76"/>
  <c r="FA250" i="76"/>
  <c r="CF250" i="76"/>
  <c r="K250" i="76"/>
  <c r="Z138" i="76"/>
  <c r="BF138" i="76"/>
  <c r="CL138" i="76"/>
  <c r="DR138" i="76"/>
  <c r="EX138" i="76"/>
  <c r="J138" i="76"/>
  <c r="AQ138" i="76"/>
  <c r="BW138" i="76"/>
  <c r="DC138" i="76"/>
  <c r="EI138" i="76"/>
  <c r="FO138" i="76"/>
  <c r="AJ138" i="76"/>
  <c r="BP138" i="76"/>
  <c r="CV138" i="76"/>
  <c r="EB138" i="76"/>
  <c r="FH138" i="76"/>
  <c r="U138" i="76"/>
  <c r="BA138" i="76"/>
  <c r="CG138" i="76"/>
  <c r="DM138" i="76"/>
  <c r="ES138" i="76"/>
  <c r="FY138" i="76"/>
  <c r="AD138" i="76"/>
  <c r="BJ138" i="76"/>
  <c r="CP138" i="76"/>
  <c r="DV138" i="76"/>
  <c r="FB138" i="76"/>
  <c r="F138" i="76"/>
  <c r="AM138" i="76"/>
  <c r="BS138" i="76"/>
  <c r="CY138" i="76"/>
  <c r="EE138" i="76"/>
  <c r="G138" i="76"/>
  <c r="AN138" i="76"/>
  <c r="BT138" i="76"/>
  <c r="CZ138" i="76"/>
  <c r="EF138" i="76"/>
  <c r="FL138" i="76"/>
  <c r="BU138" i="76"/>
  <c r="CC138" i="76"/>
  <c r="CK138" i="76"/>
  <c r="CS138" i="76"/>
  <c r="DA138" i="76"/>
  <c r="DI138" i="76"/>
  <c r="AW138" i="76"/>
  <c r="F161" i="76"/>
  <c r="AM161" i="76"/>
  <c r="CY161" i="76"/>
  <c r="EE161" i="76"/>
  <c r="FK161" i="76"/>
  <c r="P161" i="76"/>
  <c r="AV161" i="76"/>
  <c r="CB161" i="76"/>
  <c r="DH161" i="76"/>
  <c r="EN161" i="76"/>
  <c r="FT161" i="76"/>
  <c r="Y161" i="76"/>
  <c r="BE161" i="76"/>
  <c r="CK161" i="76"/>
  <c r="DQ161" i="76"/>
  <c r="EW161" i="76"/>
  <c r="I161" i="76"/>
  <c r="AP161" i="76"/>
  <c r="DB161" i="76"/>
  <c r="EH161" i="76"/>
  <c r="FN161" i="76"/>
  <c r="AA161" i="76"/>
  <c r="BG161" i="76"/>
  <c r="CM161" i="76"/>
  <c r="DS161" i="76"/>
  <c r="EY161" i="76"/>
  <c r="K161" i="76"/>
  <c r="AR161" i="76"/>
  <c r="DD161" i="76"/>
  <c r="EJ161" i="76"/>
  <c r="FP161" i="76"/>
  <c r="U161" i="76"/>
  <c r="BA161" i="76"/>
  <c r="CG161" i="76"/>
  <c r="DM161" i="76"/>
  <c r="ES161" i="76"/>
  <c r="FY161" i="76"/>
  <c r="BJ161" i="76"/>
  <c r="ED161" i="76"/>
  <c r="V161" i="76"/>
  <c r="CP161" i="76"/>
  <c r="FJ161" i="76"/>
  <c r="O164" i="76"/>
  <c r="AI164" i="76"/>
  <c r="BO164" i="76"/>
  <c r="CU164" i="76"/>
  <c r="EA164" i="76"/>
  <c r="FG164" i="76"/>
  <c r="T164" i="76"/>
  <c r="AZ164" i="76"/>
  <c r="CF164" i="76"/>
  <c r="DL164" i="76"/>
  <c r="ER164" i="76"/>
  <c r="M164" i="76"/>
  <c r="AT164" i="76"/>
  <c r="BZ164" i="76"/>
  <c r="DF164" i="76"/>
  <c r="EL164" i="76"/>
  <c r="FR164" i="76"/>
  <c r="W164" i="76"/>
  <c r="D164" i="76"/>
  <c r="BM164" i="76"/>
  <c r="DM164" i="76"/>
  <c r="FL164" i="76"/>
  <c r="AO164" i="76"/>
  <c r="CO164" i="76"/>
  <c r="EN164" i="76"/>
  <c r="I164" i="76"/>
  <c r="BQ164" i="76"/>
  <c r="DP164" i="76"/>
  <c r="FN164" i="76"/>
  <c r="AS164" i="76"/>
  <c r="CR164" i="76"/>
  <c r="EP164" i="76"/>
  <c r="P164" i="76"/>
  <c r="DR164" i="76"/>
  <c r="FQ164" i="76"/>
  <c r="AV164" i="76"/>
  <c r="CT164" i="76"/>
  <c r="EU164" i="76"/>
  <c r="AK164" i="76"/>
  <c r="CJ164" i="76"/>
  <c r="EH164" i="76"/>
  <c r="BL164" i="76"/>
  <c r="CK164" i="76"/>
  <c r="DX164" i="76"/>
  <c r="EW164" i="76"/>
  <c r="Y167" i="76"/>
  <c r="BE167" i="76"/>
  <c r="CK167" i="76"/>
  <c r="DQ167" i="76"/>
  <c r="EW167" i="76"/>
  <c r="I167" i="76"/>
  <c r="AP167" i="76"/>
  <c r="DB167" i="76"/>
  <c r="EH167" i="76"/>
  <c r="FN167" i="76"/>
  <c r="AA167" i="76"/>
  <c r="BG167" i="76"/>
  <c r="CM167" i="76"/>
  <c r="DS167" i="76"/>
  <c r="EY167" i="76"/>
  <c r="K167" i="76"/>
  <c r="AR167" i="76"/>
  <c r="DD167" i="76"/>
  <c r="EJ167" i="76"/>
  <c r="FP167" i="76"/>
  <c r="U167" i="76"/>
  <c r="BA167" i="76"/>
  <c r="CG167" i="76"/>
  <c r="DM167" i="76"/>
  <c r="ES167" i="76"/>
  <c r="FY167" i="76"/>
  <c r="AE167" i="76"/>
  <c r="BK167" i="76"/>
  <c r="CQ167" i="76"/>
  <c r="DW167" i="76"/>
  <c r="FC167" i="76"/>
  <c r="AD167" i="76"/>
  <c r="FB167" i="76"/>
  <c r="DX167" i="76"/>
  <c r="G167" i="76"/>
  <c r="EF167" i="76"/>
  <c r="BZ167" i="76"/>
  <c r="P167" i="76"/>
  <c r="EN167" i="76"/>
  <c r="CH167" i="76"/>
  <c r="X167" i="76"/>
  <c r="EV167" i="76"/>
  <c r="S162" i="76"/>
  <c r="AY162" i="76"/>
  <c r="CE162" i="76"/>
  <c r="DK162" i="76"/>
  <c r="EQ162" i="76"/>
  <c r="FW162" i="76"/>
  <c r="AJ162" i="76"/>
  <c r="BP162" i="76"/>
  <c r="CV162" i="76"/>
  <c r="EB162" i="76"/>
  <c r="FH162" i="76"/>
  <c r="L162" i="76"/>
  <c r="AS162" i="76"/>
  <c r="BY162" i="76"/>
  <c r="DE162" i="76"/>
  <c r="EK162" i="76"/>
  <c r="FQ162" i="76"/>
  <c r="EG204" i="76"/>
  <c r="EP204" i="76"/>
  <c r="BQ204" i="76"/>
  <c r="DK204" i="76"/>
  <c r="EW204" i="76"/>
  <c r="BD204" i="76"/>
  <c r="BZ204" i="76"/>
  <c r="CE204" i="76"/>
  <c r="DQ204" i="76"/>
  <c r="AV204" i="76"/>
  <c r="U204" i="76"/>
  <c r="BM204" i="76"/>
  <c r="DP204" i="76"/>
  <c r="ET204" i="76"/>
  <c r="S204" i="76"/>
  <c r="Y204" i="76"/>
  <c r="AF204" i="76"/>
  <c r="AL204" i="76"/>
  <c r="FU204" i="76"/>
  <c r="FV204" i="76"/>
  <c r="X204" i="76"/>
  <c r="AD204" i="76"/>
  <c r="EO204" i="76"/>
  <c r="FN204" i="76"/>
  <c r="H204" i="76"/>
  <c r="V204" i="76"/>
  <c r="FM204" i="76"/>
  <c r="BN204" i="76"/>
  <c r="CQ204" i="76"/>
  <c r="BY204" i="76"/>
  <c r="EC204" i="76"/>
  <c r="CH204" i="76"/>
  <c r="DL204" i="76"/>
  <c r="Z204" i="76"/>
  <c r="EE204" i="76"/>
  <c r="BJ204" i="76"/>
  <c r="FP204" i="76"/>
  <c r="DI204" i="76"/>
  <c r="CK204" i="76"/>
  <c r="DX204" i="76"/>
  <c r="BC204" i="76"/>
  <c r="FI204" i="76"/>
  <c r="CN204" i="76"/>
  <c r="CJ230" i="76"/>
  <c r="AC230" i="76"/>
  <c r="AU230" i="76"/>
  <c r="AD230" i="76"/>
  <c r="CC230" i="76"/>
  <c r="DK230" i="76"/>
  <c r="DN230" i="76"/>
  <c r="FZ230" i="76"/>
  <c r="BM230" i="76"/>
  <c r="DQ230" i="76"/>
  <c r="BP230" i="76"/>
  <c r="FU230" i="76"/>
  <c r="Z230" i="76"/>
  <c r="DB230" i="76"/>
  <c r="EZ230" i="76"/>
  <c r="U230" i="76"/>
  <c r="EA230" i="76"/>
  <c r="FL230" i="76"/>
  <c r="BE230" i="76"/>
  <c r="DT230" i="76"/>
  <c r="FO230" i="76"/>
  <c r="AN230" i="76"/>
  <c r="FM230" i="76"/>
  <c r="GA230" i="76"/>
  <c r="BZ230" i="76"/>
  <c r="EB230" i="76"/>
  <c r="FN230" i="76"/>
  <c r="DC230" i="76"/>
  <c r="DD230" i="76"/>
  <c r="FI230" i="76"/>
  <c r="AP230" i="76"/>
  <c r="CO230" i="76"/>
  <c r="AI230" i="76"/>
  <c r="EF230" i="76"/>
  <c r="O230" i="76"/>
  <c r="CI230" i="76"/>
  <c r="EI230" i="76"/>
  <c r="CF230" i="76"/>
  <c r="DO230" i="76"/>
  <c r="AV230" i="76"/>
  <c r="DU230" i="76"/>
  <c r="FP230" i="76"/>
  <c r="BA230" i="76"/>
  <c r="L230" i="76"/>
  <c r="CU229" i="76"/>
  <c r="FP229" i="76"/>
  <c r="BZ229" i="76"/>
  <c r="Q229" i="76"/>
  <c r="EY229" i="76"/>
  <c r="BA229" i="76"/>
  <c r="AB229" i="76"/>
  <c r="DT229" i="76"/>
  <c r="FX229" i="76"/>
  <c r="E229" i="76"/>
  <c r="ER229" i="76"/>
  <c r="CD229" i="76"/>
  <c r="CP229" i="76"/>
  <c r="FS229" i="76"/>
  <c r="BC229" i="76"/>
  <c r="CI231" i="76"/>
  <c r="DQ185" i="76"/>
  <c r="DQ229" i="76"/>
  <c r="V185" i="76"/>
  <c r="CI185" i="76"/>
  <c r="DG229" i="76"/>
  <c r="CI229" i="76"/>
  <c r="BH229" i="76"/>
  <c r="V229" i="76"/>
  <c r="L185" i="76"/>
  <c r="CW229" i="76"/>
  <c r="BY229" i="76"/>
  <c r="AR229" i="76"/>
  <c r="F229" i="76"/>
  <c r="BM229" i="76"/>
  <c r="X185" i="76"/>
  <c r="CX229" i="76"/>
  <c r="BK229" i="76"/>
  <c r="AC229" i="76"/>
  <c r="FW229" i="76"/>
  <c r="FU229" i="76"/>
  <c r="CZ229" i="76"/>
  <c r="ED229" i="76"/>
  <c r="EB229" i="76"/>
  <c r="DD229" i="76"/>
  <c r="CF229" i="76"/>
  <c r="AX229" i="76"/>
  <c r="EV229" i="76"/>
  <c r="AJ229" i="76"/>
  <c r="FZ229" i="76"/>
  <c r="FB229" i="76"/>
  <c r="AQ229" i="76"/>
  <c r="Y229" i="76"/>
  <c r="AN185" i="76"/>
  <c r="EJ185" i="76"/>
  <c r="AM232" i="76"/>
  <c r="D250" i="76"/>
  <c r="EK232" i="76"/>
  <c r="EM232" i="76"/>
  <c r="EB232" i="76"/>
  <c r="FC232" i="76"/>
  <c r="EC232" i="76"/>
  <c r="BH232" i="76"/>
  <c r="FF232" i="76"/>
  <c r="CC232" i="76"/>
  <c r="CC250" i="76"/>
  <c r="CK232" i="76"/>
  <c r="ED232" i="76"/>
  <c r="BI232" i="76"/>
  <c r="FO232" i="76"/>
  <c r="CL232" i="76"/>
  <c r="I232" i="76"/>
  <c r="EW232" i="76"/>
  <c r="FS232" i="76"/>
  <c r="FY232" i="76"/>
  <c r="DD232" i="76"/>
  <c r="AI232" i="76"/>
  <c r="DY232" i="76"/>
  <c r="BD232" i="76"/>
  <c r="DG232" i="76"/>
  <c r="FQ232" i="76"/>
  <c r="CV232" i="76"/>
  <c r="AA232" i="76"/>
  <c r="DQ232" i="76"/>
  <c r="AV232" i="76"/>
  <c r="FR232" i="76"/>
  <c r="CW232" i="76"/>
  <c r="AB232" i="76"/>
  <c r="DZ232" i="76"/>
  <c r="AW232" i="76"/>
  <c r="W232" i="76"/>
  <c r="CX232" i="76"/>
  <c r="AC232" i="76"/>
  <c r="EI232" i="76"/>
  <c r="BF232" i="76"/>
  <c r="CR232" i="76"/>
  <c r="CY232" i="76"/>
  <c r="ES232" i="76"/>
  <c r="FV232" i="76"/>
  <c r="CS232" i="76"/>
  <c r="H232" i="76"/>
  <c r="EM250" i="76"/>
  <c r="DZ185" i="76"/>
  <c r="AW185" i="76"/>
  <c r="EM185" i="76"/>
  <c r="BB185" i="76"/>
  <c r="EB185" i="76"/>
  <c r="AQ185" i="76"/>
  <c r="G250" i="76"/>
  <c r="DJ250" i="76"/>
  <c r="DA185" i="76"/>
  <c r="EE185" i="76"/>
  <c r="AT185" i="76"/>
  <c r="DT185" i="76"/>
  <c r="AI185" i="76"/>
  <c r="FE185" i="76"/>
  <c r="CB185" i="76"/>
  <c r="FJ185" i="76"/>
  <c r="BY185" i="76"/>
  <c r="EY185" i="76"/>
  <c r="DI250" i="76"/>
  <c r="DU250" i="76"/>
  <c r="EP185" i="76"/>
  <c r="CK185" i="76"/>
  <c r="GA185" i="76"/>
  <c r="CP185" i="76"/>
  <c r="FP185" i="76"/>
  <c r="CE185" i="76"/>
  <c r="CD185" i="76"/>
  <c r="CC185" i="76"/>
  <c r="FS185" i="76"/>
  <c r="CH185" i="76"/>
  <c r="FH185" i="76"/>
  <c r="CZ250" i="76"/>
  <c r="BH250" i="76"/>
  <c r="EX185" i="76"/>
  <c r="DP185" i="76"/>
  <c r="AM185" i="76"/>
  <c r="DM185" i="76"/>
  <c r="AA185" i="76"/>
  <c r="S185" i="76"/>
  <c r="BZ250" i="76"/>
  <c r="EH185" i="76"/>
  <c r="BM185" i="76"/>
  <c r="FC185" i="76"/>
  <c r="ER185" i="76"/>
  <c r="BG185" i="76"/>
  <c r="BC250" i="76"/>
  <c r="FN250" i="76"/>
  <c r="BP231" i="76"/>
  <c r="DA231" i="76"/>
  <c r="EI231" i="76"/>
  <c r="CR231" i="76"/>
  <c r="BQ231" i="76"/>
  <c r="EA231" i="76"/>
  <c r="AX231" i="76"/>
  <c r="EV231" i="76"/>
  <c r="CA231" i="76"/>
  <c r="F231" i="76"/>
  <c r="FH231" i="76"/>
  <c r="FN231" i="76"/>
  <c r="CK231" i="76"/>
  <c r="P231" i="76"/>
  <c r="DV231" i="76"/>
  <c r="BA231" i="76"/>
  <c r="DK231" i="76"/>
  <c r="AH231" i="76"/>
  <c r="EF231" i="76"/>
  <c r="BK231" i="76"/>
  <c r="FQ231" i="76"/>
  <c r="EJ231" i="76"/>
  <c r="DC231" i="76"/>
  <c r="Z231" i="76"/>
  <c r="DX231" i="76"/>
  <c r="BC231" i="76"/>
  <c r="FI231" i="76"/>
  <c r="DL231" i="76"/>
  <c r="AI231" i="76"/>
  <c r="DY231" i="76"/>
  <c r="BD231" i="76"/>
  <c r="FJ231" i="76"/>
  <c r="CO231" i="76"/>
  <c r="CN231" i="76"/>
  <c r="EH231" i="76"/>
  <c r="BE231" i="76"/>
  <c r="FK231" i="76"/>
  <c r="CP231" i="76"/>
  <c r="U231" i="76"/>
  <c r="EQ231" i="76"/>
  <c r="BN231" i="76"/>
  <c r="FL231" i="76"/>
  <c r="CQ231" i="76"/>
  <c r="V231" i="76"/>
  <c r="FT250" i="76"/>
  <c r="FB250" i="76"/>
  <c r="EB250" i="76"/>
  <c r="DB250" i="76"/>
  <c r="CB250" i="76"/>
  <c r="AT250" i="76"/>
  <c r="AB250" i="76"/>
  <c r="FM250" i="76"/>
  <c r="DO250" i="76"/>
  <c r="CW250" i="76"/>
  <c r="BO250" i="76"/>
  <c r="DX250" i="76"/>
  <c r="CP250" i="76"/>
  <c r="BP250" i="76"/>
  <c r="AH250" i="76"/>
  <c r="I250" i="76"/>
  <c r="AM250" i="76"/>
  <c r="BQ250" i="76"/>
  <c r="CU250" i="76"/>
  <c r="AF232" i="76"/>
  <c r="EF250" i="76"/>
  <c r="BK250" i="76"/>
  <c r="FQ250" i="76"/>
  <c r="CV250" i="76"/>
  <c r="AA250" i="76"/>
  <c r="DQ250" i="76"/>
  <c r="BD250" i="76"/>
  <c r="FJ250" i="76"/>
  <c r="CO250" i="76"/>
  <c r="T250" i="76"/>
  <c r="DR250" i="76"/>
  <c r="AH138" i="76"/>
  <c r="BN138" i="76"/>
  <c r="CT138" i="76"/>
  <c r="DZ138" i="76"/>
  <c r="FF138" i="76"/>
  <c r="S138" i="76"/>
  <c r="AY138" i="76"/>
  <c r="CE138" i="76"/>
  <c r="DK138" i="76"/>
  <c r="EQ138" i="76"/>
  <c r="K138" i="76"/>
  <c r="AR138" i="76"/>
  <c r="BX138" i="76"/>
  <c r="DD138" i="76"/>
  <c r="EJ138" i="76"/>
  <c r="FP138" i="76"/>
  <c r="AC138" i="76"/>
  <c r="BI138" i="76"/>
  <c r="CO138" i="76"/>
  <c r="DU138" i="76"/>
  <c r="FA138" i="76"/>
  <c r="E138" i="76"/>
  <c r="AL138" i="76"/>
  <c r="BR138" i="76"/>
  <c r="CX138" i="76"/>
  <c r="ED138" i="76"/>
  <c r="FJ138" i="76"/>
  <c r="N138" i="76"/>
  <c r="AU138" i="76"/>
  <c r="CA138" i="76"/>
  <c r="DG138" i="76"/>
  <c r="EM138" i="76"/>
  <c r="P138" i="76"/>
  <c r="AV138" i="76"/>
  <c r="CB138" i="76"/>
  <c r="DH138" i="76"/>
  <c r="EN138" i="76"/>
  <c r="FT138" i="76"/>
  <c r="EG138" i="76"/>
  <c r="EO138" i="76"/>
  <c r="EW138" i="76"/>
  <c r="FC138" i="76"/>
  <c r="FE138" i="76"/>
  <c r="DQ138" i="76"/>
  <c r="FK138" i="76"/>
  <c r="N161" i="76"/>
  <c r="AU161" i="76"/>
  <c r="CA161" i="76"/>
  <c r="DG161" i="76"/>
  <c r="EM161" i="76"/>
  <c r="FS161" i="76"/>
  <c r="X161" i="76"/>
  <c r="BD161" i="76"/>
  <c r="CJ161" i="76"/>
  <c r="DP161" i="76"/>
  <c r="EV161" i="76"/>
  <c r="GB161" i="76"/>
  <c r="AG161" i="76"/>
  <c r="BM161" i="76"/>
  <c r="CS161" i="76"/>
  <c r="DY161" i="76"/>
  <c r="FE161" i="76"/>
  <c r="R161" i="76"/>
  <c r="AX161" i="76"/>
  <c r="CD161" i="76"/>
  <c r="DJ161" i="76"/>
  <c r="EP161" i="76"/>
  <c r="FV161" i="76"/>
  <c r="AI161" i="76"/>
  <c r="BO161" i="76"/>
  <c r="CU161" i="76"/>
  <c r="EA161" i="76"/>
  <c r="FG161" i="76"/>
  <c r="T161" i="76"/>
  <c r="AZ161" i="76"/>
  <c r="CF161" i="76"/>
  <c r="DL161" i="76"/>
  <c r="ER161" i="76"/>
  <c r="FX161" i="76"/>
  <c r="AC161" i="76"/>
  <c r="BI161" i="76"/>
  <c r="CO161" i="76"/>
  <c r="DU161" i="76"/>
  <c r="FA161" i="76"/>
  <c r="BB161" i="76"/>
  <c r="DV161" i="76"/>
  <c r="M161" i="76"/>
  <c r="CH161" i="76"/>
  <c r="FB161" i="76"/>
  <c r="FR161" i="76"/>
  <c r="J164" i="76"/>
  <c r="AQ164" i="76"/>
  <c r="DC164" i="76"/>
  <c r="EI164" i="76"/>
  <c r="FO164" i="76"/>
  <c r="AB164" i="76"/>
  <c r="BH164" i="76"/>
  <c r="CN164" i="76"/>
  <c r="DT164" i="76"/>
  <c r="EZ164" i="76"/>
  <c r="V164" i="76"/>
  <c r="BB164" i="76"/>
  <c r="CH164" i="76"/>
  <c r="DN164" i="76"/>
  <c r="ET164" i="76"/>
  <c r="FZ164" i="76"/>
  <c r="AE164" i="76"/>
  <c r="Y164" i="76"/>
  <c r="CA164" i="76"/>
  <c r="DY164" i="76"/>
  <c r="FV164" i="76"/>
  <c r="BC164" i="76"/>
  <c r="DA164" i="76"/>
  <c r="FA164" i="76"/>
  <c r="AC164" i="76"/>
  <c r="CC164" i="76"/>
  <c r="EC164" i="76"/>
  <c r="FY164" i="76"/>
  <c r="BE164" i="76"/>
  <c r="DE164" i="76"/>
  <c r="FD164" i="76"/>
  <c r="AG164" i="76"/>
  <c r="CG164" i="76"/>
  <c r="EF164" i="76"/>
  <c r="GB164" i="76"/>
  <c r="BI164" i="76"/>
  <c r="DH164" i="76"/>
  <c r="FF164" i="76"/>
  <c r="AW164" i="76"/>
  <c r="CW164" i="76"/>
  <c r="EV164" i="76"/>
  <c r="FK164" i="76"/>
  <c r="CY164" i="76"/>
  <c r="AM164" i="76"/>
  <c r="O167" i="76"/>
  <c r="AG167" i="76"/>
  <c r="BM167" i="76"/>
  <c r="CS167" i="76"/>
  <c r="DY167" i="76"/>
  <c r="FE167" i="76"/>
  <c r="R167" i="76"/>
  <c r="AX167" i="76"/>
  <c r="CD167" i="76"/>
  <c r="DJ167" i="76"/>
  <c r="EP167" i="76"/>
  <c r="FV167" i="76"/>
  <c r="AI167" i="76"/>
  <c r="BO167" i="76"/>
  <c r="CU167" i="76"/>
  <c r="EA167" i="76"/>
  <c r="FG167" i="76"/>
  <c r="T167" i="76"/>
  <c r="AZ167" i="76"/>
  <c r="CF167" i="76"/>
  <c r="DL167" i="76"/>
  <c r="ER167" i="76"/>
  <c r="FX167" i="76"/>
  <c r="AC167" i="76"/>
  <c r="BI167" i="76"/>
  <c r="CO167" i="76"/>
  <c r="DU167" i="76"/>
  <c r="FA167" i="76"/>
  <c r="F167" i="76"/>
  <c r="AM167" i="76"/>
  <c r="CY167" i="76"/>
  <c r="EE167" i="76"/>
  <c r="FK167" i="76"/>
  <c r="BJ167" i="76"/>
  <c r="AF167" i="76"/>
  <c r="FD167" i="76"/>
  <c r="CX167" i="76"/>
  <c r="AN167" i="76"/>
  <c r="FL167" i="76"/>
  <c r="DF167" i="76"/>
  <c r="AV167" i="76"/>
  <c r="FT167" i="76"/>
  <c r="DN167" i="76"/>
  <c r="BD167" i="76"/>
  <c r="GB167" i="76"/>
  <c r="AA162" i="76"/>
  <c r="BG162" i="76"/>
  <c r="CM162" i="76"/>
  <c r="DS162" i="76"/>
  <c r="EY162" i="76"/>
  <c r="K162" i="76"/>
  <c r="AR162" i="76"/>
  <c r="DD162" i="76"/>
  <c r="EJ162" i="76"/>
  <c r="FP162" i="76"/>
  <c r="U162" i="76"/>
  <c r="BA162" i="76"/>
  <c r="CG162" i="76"/>
  <c r="DM162" i="76"/>
  <c r="ES162" i="76"/>
  <c r="FA162" i="76"/>
  <c r="M162" i="76"/>
  <c r="AT162" i="76"/>
  <c r="BZ162" i="76"/>
  <c r="DF162" i="76"/>
  <c r="EL162" i="76"/>
  <c r="FR162" i="76"/>
  <c r="W162" i="76"/>
  <c r="BC162" i="76"/>
  <c r="CI162" i="76"/>
  <c r="DO162" i="76"/>
  <c r="EU162" i="76"/>
  <c r="GA162" i="76"/>
  <c r="AF162" i="76"/>
  <c r="AG162" i="76"/>
  <c r="BM162" i="76"/>
  <c r="CS162" i="76"/>
  <c r="DY162" i="76"/>
  <c r="FE162" i="76"/>
  <c r="CD162" i="76"/>
  <c r="I162" i="76"/>
  <c r="EV162" i="76"/>
  <c r="CL162" i="76"/>
  <c r="BL162" i="76"/>
  <c r="AH162" i="76"/>
  <c r="FF162" i="76"/>
  <c r="EF162" i="76"/>
  <c r="DB162" i="76"/>
  <c r="CB162" i="76"/>
  <c r="D228" i="76"/>
  <c r="AJ228" i="76"/>
  <c r="BP228" i="76"/>
  <c r="CV228" i="76"/>
  <c r="EB228" i="76"/>
  <c r="U228" i="76"/>
  <c r="BA228" i="76"/>
  <c r="CG228" i="76"/>
  <c r="DM228" i="76"/>
  <c r="ES228" i="76"/>
  <c r="FY228" i="76"/>
  <c r="AD228" i="76"/>
  <c r="BJ228" i="76"/>
  <c r="CP228" i="76"/>
  <c r="DV228" i="76"/>
  <c r="FB228" i="76"/>
  <c r="G228" i="76"/>
  <c r="AM228" i="76"/>
  <c r="CY228" i="76"/>
  <c r="EE228" i="76"/>
  <c r="FK228" i="76"/>
  <c r="P228" i="76"/>
  <c r="AV228" i="76"/>
  <c r="CB228" i="76"/>
  <c r="DH228" i="76"/>
  <c r="EN228" i="76"/>
  <c r="FT228" i="76"/>
  <c r="Z228" i="76"/>
  <c r="BF228" i="76"/>
  <c r="CL228" i="76"/>
  <c r="DR228" i="76"/>
  <c r="EX228" i="76"/>
  <c r="S228" i="76"/>
  <c r="EQ228" i="76"/>
  <c r="CK228" i="76"/>
  <c r="AA228" i="76"/>
  <c r="EW228" i="76"/>
  <c r="CS228" i="76"/>
  <c r="AI228" i="76"/>
  <c r="EZ228" i="76"/>
  <c r="DA228" i="76"/>
  <c r="K228" i="76"/>
  <c r="EI228" i="76"/>
  <c r="EO228" i="76"/>
  <c r="Q187" i="76"/>
  <c r="T187" i="76"/>
  <c r="P187" i="76"/>
  <c r="AQ187" i="76"/>
  <c r="DC187" i="76"/>
  <c r="EI187" i="76"/>
  <c r="FO187" i="76"/>
  <c r="AJ187" i="76"/>
  <c r="BP187" i="76"/>
  <c r="CV187" i="76"/>
  <c r="EB187" i="76"/>
  <c r="FH187" i="76"/>
  <c r="L187" i="76"/>
  <c r="BA187" i="76"/>
  <c r="CG187" i="76"/>
  <c r="DM187" i="76"/>
  <c r="ES187" i="76"/>
  <c r="FY187" i="76"/>
  <c r="AL187" i="76"/>
  <c r="CX187" i="76"/>
  <c r="ED187" i="76"/>
  <c r="FJ187" i="76"/>
  <c r="W187" i="76"/>
  <c r="BC187" i="76"/>
  <c r="CI187" i="76"/>
  <c r="DO187" i="76"/>
  <c r="EU187" i="76"/>
  <c r="GA187" i="76"/>
  <c r="AN187" i="76"/>
  <c r="CZ187" i="76"/>
  <c r="EF187" i="76"/>
  <c r="FL187" i="76"/>
  <c r="Y187" i="76"/>
  <c r="BM187" i="76"/>
  <c r="CS187" i="76"/>
  <c r="DY187" i="76"/>
  <c r="FE187" i="76"/>
  <c r="DZ187" i="76"/>
  <c r="CD187" i="76"/>
  <c r="DJ187" i="76"/>
  <c r="FI162" i="76"/>
  <c r="V162" i="76"/>
  <c r="BB162" i="76"/>
  <c r="CH162" i="76"/>
  <c r="DN162" i="76"/>
  <c r="ET162" i="76"/>
  <c r="FZ162" i="76"/>
  <c r="AE162" i="76"/>
  <c r="BK162" i="76"/>
  <c r="CQ162" i="76"/>
  <c r="DW162" i="76"/>
  <c r="FC162" i="76"/>
  <c r="G162" i="76"/>
  <c r="H162" i="76"/>
  <c r="DA162" i="76"/>
  <c r="EG162" i="76"/>
  <c r="FM162" i="76"/>
  <c r="DJ162" i="76"/>
  <c r="BD162" i="76"/>
  <c r="GB162" i="76"/>
  <c r="DR162" i="76"/>
  <c r="CR162" i="76"/>
  <c r="BN162" i="76"/>
  <c r="AN162" i="76"/>
  <c r="FL162" i="76"/>
  <c r="EH162" i="76"/>
  <c r="DH162" i="76"/>
  <c r="L228" i="76"/>
  <c r="AR228" i="76"/>
  <c r="DD228" i="76"/>
  <c r="EJ228" i="76"/>
  <c r="AC228" i="76"/>
  <c r="BI228" i="76"/>
  <c r="CO228" i="76"/>
  <c r="DU228" i="76"/>
  <c r="FA228" i="76"/>
  <c r="F228" i="76"/>
  <c r="AL228" i="76"/>
  <c r="CX228" i="76"/>
  <c r="ED228" i="76"/>
  <c r="FJ228" i="76"/>
  <c r="O228" i="76"/>
  <c r="AU228" i="76"/>
  <c r="CA228" i="76"/>
  <c r="DG228" i="76"/>
  <c r="EM228" i="76"/>
  <c r="FS228" i="76"/>
  <c r="X228" i="76"/>
  <c r="BD228" i="76"/>
  <c r="CJ228" i="76"/>
  <c r="DP228" i="76"/>
  <c r="EV228" i="76"/>
  <c r="GB228" i="76"/>
  <c r="AH228" i="76"/>
  <c r="BN228" i="76"/>
  <c r="CT228" i="76"/>
  <c r="DZ228" i="76"/>
  <c r="FF228" i="76"/>
  <c r="AY228" i="76"/>
  <c r="FM228" i="76"/>
  <c r="DQ228" i="76"/>
  <c r="BG228" i="76"/>
  <c r="FP228" i="76"/>
  <c r="DY228" i="76"/>
  <c r="BO228" i="76"/>
  <c r="FW228" i="76"/>
  <c r="EG228" i="76"/>
  <c r="AQ228" i="76"/>
  <c r="FG228" i="76"/>
  <c r="FH228" i="76"/>
  <c r="V187" i="76"/>
  <c r="U187" i="76"/>
  <c r="J187" i="76"/>
  <c r="AY187" i="76"/>
  <c r="CE187" i="76"/>
  <c r="DK187" i="76"/>
  <c r="EQ187" i="76"/>
  <c r="FW187" i="76"/>
  <c r="AR187" i="76"/>
  <c r="DD187" i="76"/>
  <c r="EJ187" i="76"/>
  <c r="FP187" i="76"/>
  <c r="AC187" i="76"/>
  <c r="BI187" i="76"/>
  <c r="CO187" i="76"/>
  <c r="DU187" i="76"/>
  <c r="FA187" i="76"/>
  <c r="E187" i="76"/>
  <c r="AT187" i="76"/>
  <c r="BZ187" i="76"/>
  <c r="DF187" i="76"/>
  <c r="EL187" i="76"/>
  <c r="FR187" i="76"/>
  <c r="AE187" i="76"/>
  <c r="BK187" i="76"/>
  <c r="CQ187" i="76"/>
  <c r="DW187" i="76"/>
  <c r="FC187" i="76"/>
  <c r="G187" i="76"/>
  <c r="AV187" i="76"/>
  <c r="CB187" i="76"/>
  <c r="DH187" i="76"/>
  <c r="EN187" i="76"/>
  <c r="FT187" i="76"/>
  <c r="AG187" i="76"/>
  <c r="DA187" i="76"/>
  <c r="EG187" i="76"/>
  <c r="FM187" i="76"/>
  <c r="EP187" i="76"/>
  <c r="AH187" i="76"/>
  <c r="DB187" i="76"/>
  <c r="FV187" i="76"/>
  <c r="FD187" i="76"/>
  <c r="CK187" i="76"/>
  <c r="BN187" i="76"/>
  <c r="FF187" i="76"/>
  <c r="AP187" i="76"/>
  <c r="FY162" i="76"/>
  <c r="AD162" i="76"/>
  <c r="BJ162" i="76"/>
  <c r="CP162" i="76"/>
  <c r="DV162" i="76"/>
  <c r="FB162" i="76"/>
  <c r="F162" i="76"/>
  <c r="AM162" i="76"/>
  <c r="CY162" i="76"/>
  <c r="EE162" i="76"/>
  <c r="FK162" i="76"/>
  <c r="P162" i="76"/>
  <c r="Q162" i="76"/>
  <c r="AW162" i="76"/>
  <c r="CC162" i="76"/>
  <c r="DI162" i="76"/>
  <c r="EO162" i="76"/>
  <c r="FU162" i="76"/>
  <c r="EP162" i="76"/>
  <c r="CJ162" i="76"/>
  <c r="R162" i="76"/>
  <c r="EX162" i="76"/>
  <c r="DX162" i="76"/>
  <c r="CT162" i="76"/>
  <c r="AP162" i="76"/>
  <c r="FN162" i="76"/>
  <c r="EN162" i="76"/>
  <c r="T228" i="76"/>
  <c r="AZ228" i="76"/>
  <c r="CF228" i="76"/>
  <c r="DL228" i="76"/>
  <c r="E228" i="76"/>
  <c r="AK228" i="76"/>
  <c r="BQ228" i="76"/>
  <c r="CW228" i="76"/>
  <c r="EC228" i="76"/>
  <c r="FI228" i="76"/>
  <c r="N228" i="76"/>
  <c r="AT228" i="76"/>
  <c r="BZ228" i="76"/>
  <c r="DF228" i="76"/>
  <c r="EL228" i="76"/>
  <c r="FR228" i="76"/>
  <c r="W228" i="76"/>
  <c r="BC228" i="76"/>
  <c r="CI228" i="76"/>
  <c r="DO228" i="76"/>
  <c r="EU228" i="76"/>
  <c r="GA228" i="76"/>
  <c r="AF228" i="76"/>
  <c r="BL228" i="76"/>
  <c r="CR228" i="76"/>
  <c r="DX228" i="76"/>
  <c r="FD228" i="76"/>
  <c r="J228" i="76"/>
  <c r="AP228" i="76"/>
  <c r="DB228" i="76"/>
  <c r="EH228" i="76"/>
  <c r="FN228" i="76"/>
  <c r="CE228" i="76"/>
  <c r="Y228" i="76"/>
  <c r="ER228" i="76"/>
  <c r="CM228" i="76"/>
  <c r="AG228" i="76"/>
  <c r="EY228" i="76"/>
  <c r="CU228" i="76"/>
  <c r="I228" i="76"/>
  <c r="FE228" i="76"/>
  <c r="CC228" i="76"/>
  <c r="Q228" i="76"/>
  <c r="R187" i="76"/>
  <c r="N187" i="76"/>
  <c r="AA187" i="76"/>
  <c r="BG187" i="76"/>
  <c r="CM187" i="76"/>
  <c r="DS187" i="76"/>
  <c r="EY187" i="76"/>
  <c r="K187" i="76"/>
  <c r="AZ187" i="76"/>
  <c r="CF187" i="76"/>
  <c r="DL187" i="76"/>
  <c r="ER187" i="76"/>
  <c r="FX187" i="76"/>
  <c r="AK187" i="76"/>
  <c r="BQ187" i="76"/>
  <c r="CW187" i="76"/>
  <c r="EC187" i="76"/>
  <c r="FI187" i="76"/>
  <c r="M187" i="76"/>
  <c r="BB187" i="76"/>
  <c r="CH187" i="76"/>
  <c r="DN187" i="76"/>
  <c r="ET187" i="76"/>
  <c r="FZ187" i="76"/>
  <c r="AM187" i="76"/>
  <c r="CY187" i="76"/>
  <c r="EE187" i="76"/>
  <c r="FK187" i="76"/>
  <c r="X187" i="76"/>
  <c r="BD187" i="76"/>
  <c r="CJ187" i="76"/>
  <c r="DP187" i="76"/>
  <c r="EV187" i="76"/>
  <c r="GB187" i="76"/>
  <c r="AW187" i="76"/>
  <c r="CC187" i="76"/>
  <c r="DI187" i="76"/>
  <c r="EO187" i="76"/>
  <c r="FU187" i="76"/>
  <c r="EH187" i="76"/>
  <c r="Z187" i="76"/>
  <c r="CT187" i="76"/>
  <c r="FN187" i="76"/>
  <c r="BF187" i="76"/>
  <c r="DX187" i="76"/>
  <c r="BE187" i="76"/>
  <c r="EW187" i="76"/>
  <c r="CL187" i="76"/>
  <c r="DR187" i="76"/>
  <c r="E162" i="76"/>
  <c r="AL162" i="76"/>
  <c r="CX162" i="76"/>
  <c r="ED162" i="76"/>
  <c r="FJ162" i="76"/>
  <c r="N162" i="76"/>
  <c r="AU162" i="76"/>
  <c r="CA162" i="76"/>
  <c r="DG162" i="76"/>
  <c r="EM162" i="76"/>
  <c r="FS162" i="76"/>
  <c r="X162" i="76"/>
  <c r="Y162" i="76"/>
  <c r="BE162" i="76"/>
  <c r="CK162" i="76"/>
  <c r="DQ162" i="76"/>
  <c r="EW162" i="76"/>
  <c r="AX162" i="76"/>
  <c r="FV162" i="76"/>
  <c r="DP162" i="76"/>
  <c r="BF162" i="76"/>
  <c r="Z162" i="76"/>
  <c r="FD162" i="76"/>
  <c r="DZ162" i="76"/>
  <c r="CZ162" i="76"/>
  <c r="AV162" i="76"/>
  <c r="FT162" i="76"/>
  <c r="AB228" i="76"/>
  <c r="BH228" i="76"/>
  <c r="CN228" i="76"/>
  <c r="DT228" i="76"/>
  <c r="M228" i="76"/>
  <c r="AS228" i="76"/>
  <c r="BY228" i="76"/>
  <c r="DE228" i="76"/>
  <c r="EK228" i="76"/>
  <c r="FQ228" i="76"/>
  <c r="V228" i="76"/>
  <c r="BB228" i="76"/>
  <c r="CH228" i="76"/>
  <c r="DN228" i="76"/>
  <c r="ET228" i="76"/>
  <c r="FZ228" i="76"/>
  <c r="AE228" i="76"/>
  <c r="BK228" i="76"/>
  <c r="CQ228" i="76"/>
  <c r="DW228" i="76"/>
  <c r="FC228" i="76"/>
  <c r="H228" i="76"/>
  <c r="AN228" i="76"/>
  <c r="CZ228" i="76"/>
  <c r="EF228" i="76"/>
  <c r="FL228" i="76"/>
  <c r="R228" i="76"/>
  <c r="AX228" i="76"/>
  <c r="CD228" i="76"/>
  <c r="DJ228" i="76"/>
  <c r="EP228" i="76"/>
  <c r="FV228" i="76"/>
  <c r="DK228" i="76"/>
  <c r="BE228" i="76"/>
  <c r="FO228" i="76"/>
  <c r="DS228" i="76"/>
  <c r="BM228" i="76"/>
  <c r="FU228" i="76"/>
  <c r="EA228" i="76"/>
  <c r="FX228" i="76"/>
  <c r="DC228" i="76"/>
  <c r="DI228" i="76"/>
  <c r="AW228" i="76"/>
  <c r="S187" i="76"/>
  <c r="O187" i="76"/>
  <c r="AI187" i="76"/>
  <c r="BO187" i="76"/>
  <c r="CU187" i="76"/>
  <c r="EA187" i="76"/>
  <c r="FG187" i="76"/>
  <c r="AB187" i="76"/>
  <c r="BH187" i="76"/>
  <c r="CN187" i="76"/>
  <c r="DT187" i="76"/>
  <c r="EZ187" i="76"/>
  <c r="D187" i="76"/>
  <c r="AS187" i="76"/>
  <c r="BY187" i="76"/>
  <c r="DE187" i="76"/>
  <c r="EK187" i="76"/>
  <c r="FQ187" i="76"/>
  <c r="AD187" i="76"/>
  <c r="BJ187" i="76"/>
  <c r="CP187" i="76"/>
  <c r="DV187" i="76"/>
  <c r="FB187" i="76"/>
  <c r="F187" i="76"/>
  <c r="AU187" i="76"/>
  <c r="CA187" i="76"/>
  <c r="DG187" i="76"/>
  <c r="EM187" i="76"/>
  <c r="FS187" i="76"/>
  <c r="AF187" i="76"/>
  <c r="BL187" i="76"/>
  <c r="CR187" i="76"/>
  <c r="H187" i="76"/>
  <c r="DQ187" i="76"/>
  <c r="I187" i="76"/>
  <c r="AX187" i="76"/>
  <c r="EX187" i="76"/>
  <c r="EX318" i="76" l="1"/>
  <c r="AX318" i="76"/>
  <c r="I318" i="76"/>
  <c r="DQ318" i="76"/>
  <c r="H318" i="76"/>
  <c r="CR318" i="76"/>
  <c r="BL318" i="76"/>
  <c r="AF318" i="76"/>
  <c r="FS318" i="76"/>
  <c r="EM318" i="76"/>
  <c r="DG318" i="76"/>
  <c r="CA318" i="76"/>
  <c r="AU318" i="76"/>
  <c r="F318" i="76"/>
  <c r="FB318" i="76"/>
  <c r="DV318" i="76"/>
  <c r="CP318" i="76"/>
  <c r="BJ318" i="76"/>
  <c r="AD318" i="76"/>
  <c r="FQ318" i="76"/>
  <c r="EK318" i="76"/>
  <c r="DE318" i="76"/>
  <c r="BY318" i="76"/>
  <c r="AS318" i="76"/>
  <c r="D318" i="76"/>
  <c r="EZ318" i="76"/>
  <c r="DT318" i="76"/>
  <c r="CN318" i="76"/>
  <c r="BH318" i="76"/>
  <c r="AB318" i="76"/>
  <c r="FG318" i="76"/>
  <c r="EA318" i="76"/>
  <c r="CU318" i="76"/>
  <c r="BO318" i="76"/>
  <c r="AI318" i="76"/>
  <c r="O318" i="76"/>
  <c r="S318" i="76"/>
  <c r="AW359" i="76"/>
  <c r="DI359" i="76"/>
  <c r="DC359" i="76"/>
  <c r="FX359" i="76"/>
  <c r="BU359" i="76"/>
  <c r="EA359" i="76"/>
  <c r="FU359" i="76"/>
  <c r="BM359" i="76"/>
  <c r="DS359" i="76"/>
  <c r="FO359" i="76"/>
  <c r="BE359" i="76"/>
  <c r="DK359" i="76"/>
  <c r="FV359" i="76"/>
  <c r="EP359" i="76"/>
  <c r="DJ359" i="76"/>
  <c r="CD359" i="76"/>
  <c r="AX359" i="76"/>
  <c r="R359" i="76"/>
  <c r="FL359" i="76"/>
  <c r="EF359" i="76"/>
  <c r="CZ359" i="76"/>
  <c r="BT359" i="76"/>
  <c r="AN359" i="76"/>
  <c r="H359" i="76"/>
  <c r="FC359" i="76"/>
  <c r="DW359" i="76"/>
  <c r="CQ359" i="76"/>
  <c r="BK359" i="76"/>
  <c r="AE359" i="76"/>
  <c r="FZ359" i="76"/>
  <c r="ET359" i="76"/>
  <c r="DN359" i="76"/>
  <c r="CH359" i="76"/>
  <c r="BB359" i="76"/>
  <c r="V359" i="76"/>
  <c r="FQ359" i="76"/>
  <c r="EK359" i="76"/>
  <c r="DE359" i="76"/>
  <c r="BY359" i="76"/>
  <c r="AS359" i="76"/>
  <c r="M359" i="76"/>
  <c r="DT359" i="76"/>
  <c r="CN359" i="76"/>
  <c r="BH359" i="76"/>
  <c r="AB359" i="76"/>
  <c r="FT293" i="76"/>
  <c r="AV293" i="76"/>
  <c r="BV293" i="76"/>
  <c r="CZ293" i="76"/>
  <c r="DZ293" i="76"/>
  <c r="FD293" i="76"/>
  <c r="Z293" i="76"/>
  <c r="BF293" i="76"/>
  <c r="DP293" i="76"/>
  <c r="FV293" i="76"/>
  <c r="AX293" i="76"/>
  <c r="EW293" i="76"/>
  <c r="DQ293" i="76"/>
  <c r="CK293" i="76"/>
  <c r="BE293" i="76"/>
  <c r="Y293" i="76"/>
  <c r="X293" i="76"/>
  <c r="FS293" i="76"/>
  <c r="EM293" i="76"/>
  <c r="DG293" i="76"/>
  <c r="CA293" i="76"/>
  <c r="AU293" i="76"/>
  <c r="N293" i="76"/>
  <c r="FJ293" i="76"/>
  <c r="ED293" i="76"/>
  <c r="CX293" i="76"/>
  <c r="BR293" i="76"/>
  <c r="AL293" i="76"/>
  <c r="E293" i="76"/>
  <c r="DR318" i="76"/>
  <c r="CL318" i="76"/>
  <c r="EW318" i="76"/>
  <c r="BE318" i="76"/>
  <c r="DX318" i="76"/>
  <c r="BF318" i="76"/>
  <c r="FN318" i="76"/>
  <c r="CT318" i="76"/>
  <c r="Z318" i="76"/>
  <c r="EH318" i="76"/>
  <c r="FU318" i="76"/>
  <c r="EO318" i="76"/>
  <c r="DI318" i="76"/>
  <c r="CC318" i="76"/>
  <c r="AW318" i="76"/>
  <c r="GB318" i="76"/>
  <c r="EV318" i="76"/>
  <c r="DP318" i="76"/>
  <c r="CJ318" i="76"/>
  <c r="BD318" i="76"/>
  <c r="X318" i="76"/>
  <c r="FK318" i="76"/>
  <c r="EE318" i="76"/>
  <c r="CY318" i="76"/>
  <c r="BS318" i="76"/>
  <c r="AM318" i="76"/>
  <c r="FZ318" i="76"/>
  <c r="ET318" i="76"/>
  <c r="DN318" i="76"/>
  <c r="CH318" i="76"/>
  <c r="BB318" i="76"/>
  <c r="M318" i="76"/>
  <c r="FI318" i="76"/>
  <c r="EC318" i="76"/>
  <c r="CW318" i="76"/>
  <c r="BQ318" i="76"/>
  <c r="AK318" i="76"/>
  <c r="FX318" i="76"/>
  <c r="ER318" i="76"/>
  <c r="DL318" i="76"/>
  <c r="CF318" i="76"/>
  <c r="AZ318" i="76"/>
  <c r="K318" i="76"/>
  <c r="EY318" i="76"/>
  <c r="DS318" i="76"/>
  <c r="CM318" i="76"/>
  <c r="BG318" i="76"/>
  <c r="AA318" i="76"/>
  <c r="N318" i="76"/>
  <c r="R318" i="76"/>
  <c r="Q359" i="76"/>
  <c r="CC359" i="76"/>
  <c r="BW359" i="76"/>
  <c r="FE359" i="76"/>
  <c r="I359" i="76"/>
  <c r="CU359" i="76"/>
  <c r="EY359" i="76"/>
  <c r="AG359" i="76"/>
  <c r="CM359" i="76"/>
  <c r="ER359" i="76"/>
  <c r="Y359" i="76"/>
  <c r="CE359" i="76"/>
  <c r="FN359" i="76"/>
  <c r="EH359" i="76"/>
  <c r="DB359" i="76"/>
  <c r="BV359" i="76"/>
  <c r="AP359" i="76"/>
  <c r="J359" i="76"/>
  <c r="FD359" i="76"/>
  <c r="DX359" i="76"/>
  <c r="CR359" i="76"/>
  <c r="BL359" i="76"/>
  <c r="AF359" i="76"/>
  <c r="GA359" i="76"/>
  <c r="EU359" i="76"/>
  <c r="DO359" i="76"/>
  <c r="CI359" i="76"/>
  <c r="BC359" i="76"/>
  <c r="W359" i="76"/>
  <c r="FR359" i="76"/>
  <c r="EL359" i="76"/>
  <c r="DF359" i="76"/>
  <c r="BZ359" i="76"/>
  <c r="AT359" i="76"/>
  <c r="N359" i="76"/>
  <c r="FI359" i="76"/>
  <c r="EC359" i="76"/>
  <c r="CW359" i="76"/>
  <c r="BQ359" i="76"/>
  <c r="AK359" i="76"/>
  <c r="E359" i="76"/>
  <c r="DL359" i="76"/>
  <c r="CF359" i="76"/>
  <c r="AZ359" i="76"/>
  <c r="T359" i="76"/>
  <c r="EN293" i="76"/>
  <c r="FN293" i="76"/>
  <c r="AP293" i="76"/>
  <c r="BT293" i="76"/>
  <c r="CT293" i="76"/>
  <c r="DX293" i="76"/>
  <c r="EX293" i="76"/>
  <c r="R293" i="76"/>
  <c r="CJ293" i="76"/>
  <c r="EP293" i="76"/>
  <c r="FU293" i="76"/>
  <c r="EO293" i="76"/>
  <c r="DI293" i="76"/>
  <c r="CC293" i="76"/>
  <c r="AW293" i="76"/>
  <c r="Q293" i="76"/>
  <c r="P293" i="76"/>
  <c r="FK293" i="76"/>
  <c r="EE293" i="76"/>
  <c r="CY293" i="76"/>
  <c r="BS293" i="76"/>
  <c r="AM293" i="76"/>
  <c r="F293" i="76"/>
  <c r="FB293" i="76"/>
  <c r="DV293" i="76"/>
  <c r="CP293" i="76"/>
  <c r="BJ293" i="76"/>
  <c r="AD293" i="76"/>
  <c r="FY293" i="76"/>
  <c r="AP318" i="76"/>
  <c r="FF318" i="76"/>
  <c r="BN318" i="76"/>
  <c r="CK318" i="76"/>
  <c r="FD318" i="76"/>
  <c r="FV318" i="76"/>
  <c r="DB318" i="76"/>
  <c r="AH318" i="76"/>
  <c r="EP318" i="76"/>
  <c r="BV318" i="76"/>
  <c r="FM318" i="76"/>
  <c r="EG318" i="76"/>
  <c r="DA318" i="76"/>
  <c r="BU318" i="76"/>
  <c r="AG318" i="76"/>
  <c r="FT318" i="76"/>
  <c r="EN318" i="76"/>
  <c r="DH318" i="76"/>
  <c r="CB318" i="76"/>
  <c r="AV318" i="76"/>
  <c r="G318" i="76"/>
  <c r="FC318" i="76"/>
  <c r="DW318" i="76"/>
  <c r="CQ318" i="76"/>
  <c r="BK318" i="76"/>
  <c r="AE318" i="76"/>
  <c r="FR318" i="76"/>
  <c r="EL318" i="76"/>
  <c r="DF318" i="76"/>
  <c r="BZ318" i="76"/>
  <c r="AT318" i="76"/>
  <c r="E318" i="76"/>
  <c r="FA318" i="76"/>
  <c r="DU318" i="76"/>
  <c r="CO318" i="76"/>
  <c r="BI318" i="76"/>
  <c r="AC318" i="76"/>
  <c r="FP318" i="76"/>
  <c r="EJ318" i="76"/>
  <c r="DD318" i="76"/>
  <c r="BX318" i="76"/>
  <c r="AR318" i="76"/>
  <c r="FW318" i="76"/>
  <c r="EQ318" i="76"/>
  <c r="DK318" i="76"/>
  <c r="CE318" i="76"/>
  <c r="AY318" i="76"/>
  <c r="J318" i="76"/>
  <c r="U318" i="76"/>
  <c r="V318" i="76"/>
  <c r="FH359" i="76"/>
  <c r="FG359" i="76"/>
  <c r="AQ359" i="76"/>
  <c r="EG359" i="76"/>
  <c r="FW359" i="76"/>
  <c r="BO359" i="76"/>
  <c r="DY359" i="76"/>
  <c r="FP359" i="76"/>
  <c r="BG359" i="76"/>
  <c r="DQ359" i="76"/>
  <c r="FM359" i="76"/>
  <c r="AY359" i="76"/>
  <c r="FF359" i="76"/>
  <c r="DZ359" i="76"/>
  <c r="CT359" i="76"/>
  <c r="BN359" i="76"/>
  <c r="AH359" i="76"/>
  <c r="GB359" i="76"/>
  <c r="EV359" i="76"/>
  <c r="DP359" i="76"/>
  <c r="CJ359" i="76"/>
  <c r="BD359" i="76"/>
  <c r="X359" i="76"/>
  <c r="FS359" i="76"/>
  <c r="EM359" i="76"/>
  <c r="DG359" i="76"/>
  <c r="CA359" i="76"/>
  <c r="AU359" i="76"/>
  <c r="O359" i="76"/>
  <c r="FJ359" i="76"/>
  <c r="ED359" i="76"/>
  <c r="CX359" i="76"/>
  <c r="BR359" i="76"/>
  <c r="AL359" i="76"/>
  <c r="F359" i="76"/>
  <c r="FA359" i="76"/>
  <c r="DU359" i="76"/>
  <c r="CO359" i="76"/>
  <c r="BI359" i="76"/>
  <c r="AC359" i="76"/>
  <c r="EJ359" i="76"/>
  <c r="DD359" i="76"/>
  <c r="BX359" i="76"/>
  <c r="AR359" i="76"/>
  <c r="L359" i="76"/>
  <c r="DH293" i="76"/>
  <c r="EH293" i="76"/>
  <c r="FL293" i="76"/>
  <c r="AN293" i="76"/>
  <c r="BN293" i="76"/>
  <c r="CR293" i="76"/>
  <c r="DR293" i="76"/>
  <c r="GB293" i="76"/>
  <c r="BD293" i="76"/>
  <c r="DJ293" i="76"/>
  <c r="FM293" i="76"/>
  <c r="EG293" i="76"/>
  <c r="DA293" i="76"/>
  <c r="BU293" i="76"/>
  <c r="H293" i="76"/>
  <c r="G293" i="76"/>
  <c r="FC293" i="76"/>
  <c r="DW293" i="76"/>
  <c r="CQ293" i="76"/>
  <c r="BK293" i="76"/>
  <c r="AE293" i="76"/>
  <c r="FZ293" i="76"/>
  <c r="ET293" i="76"/>
  <c r="DN293" i="76"/>
  <c r="CH293" i="76"/>
  <c r="BB293" i="76"/>
  <c r="V293" i="76"/>
  <c r="FI293" i="76"/>
  <c r="DJ318" i="76"/>
  <c r="CD318" i="76"/>
  <c r="DZ318" i="76"/>
  <c r="FE318" i="76"/>
  <c r="DY318" i="76"/>
  <c r="CS318" i="76"/>
  <c r="BM318" i="76"/>
  <c r="Y318" i="76"/>
  <c r="FL318" i="76"/>
  <c r="EF318" i="76"/>
  <c r="CZ318" i="76"/>
  <c r="BT318" i="76"/>
  <c r="AN318" i="76"/>
  <c r="GA318" i="76"/>
  <c r="EU318" i="76"/>
  <c r="DO318" i="76"/>
  <c r="CI318" i="76"/>
  <c r="BC318" i="76"/>
  <c r="W318" i="76"/>
  <c r="FJ318" i="76"/>
  <c r="ED318" i="76"/>
  <c r="CX318" i="76"/>
  <c r="BR318" i="76"/>
  <c r="AL318" i="76"/>
  <c r="FY318" i="76"/>
  <c r="ES318" i="76"/>
  <c r="DM318" i="76"/>
  <c r="CG318" i="76"/>
  <c r="BA318" i="76"/>
  <c r="L318" i="76"/>
  <c r="FH318" i="76"/>
  <c r="EB318" i="76"/>
  <c r="CV318" i="76"/>
  <c r="BP318" i="76"/>
  <c r="AJ318" i="76"/>
  <c r="FO318" i="76"/>
  <c r="EI318" i="76"/>
  <c r="DC318" i="76"/>
  <c r="BW318" i="76"/>
  <c r="AQ318" i="76"/>
  <c r="P318" i="76"/>
  <c r="T318" i="76"/>
  <c r="Q318" i="76"/>
  <c r="EO359" i="76"/>
  <c r="EI359" i="76"/>
  <c r="K359" i="76"/>
  <c r="DA359" i="76"/>
  <c r="EZ359" i="76"/>
  <c r="AI359" i="76"/>
  <c r="CS359" i="76"/>
  <c r="EW359" i="76"/>
  <c r="AA359" i="76"/>
  <c r="CK359" i="76"/>
  <c r="EQ359" i="76"/>
  <c r="S359" i="76"/>
  <c r="EX359" i="76"/>
  <c r="DR359" i="76"/>
  <c r="CL359" i="76"/>
  <c r="BF359" i="76"/>
  <c r="Z359" i="76"/>
  <c r="FT359" i="76"/>
  <c r="EN359" i="76"/>
  <c r="DH359" i="76"/>
  <c r="CB359" i="76"/>
  <c r="AV359" i="76"/>
  <c r="P359" i="76"/>
  <c r="FK359" i="76"/>
  <c r="EE359" i="76"/>
  <c r="CY359" i="76"/>
  <c r="BS359" i="76"/>
  <c r="AM359" i="76"/>
  <c r="G359" i="76"/>
  <c r="FB359" i="76"/>
  <c r="DV359" i="76"/>
  <c r="CP359" i="76"/>
  <c r="BJ359" i="76"/>
  <c r="AD359" i="76"/>
  <c r="FY359" i="76"/>
  <c r="ES359" i="76"/>
  <c r="DM359" i="76"/>
  <c r="CG359" i="76"/>
  <c r="BA359" i="76"/>
  <c r="U359" i="76"/>
  <c r="EB359" i="76"/>
  <c r="CV359" i="76"/>
  <c r="BP359" i="76"/>
  <c r="AJ359" i="76"/>
  <c r="D359" i="76"/>
  <c r="CB293" i="76"/>
  <c r="DB293" i="76"/>
  <c r="EF293" i="76"/>
  <c r="FF293" i="76"/>
  <c r="AH293" i="76"/>
  <c r="BL293" i="76"/>
  <c r="CL293" i="76"/>
  <c r="EV293" i="76"/>
  <c r="I293" i="76"/>
  <c r="CD293" i="76"/>
  <c r="FE293" i="76"/>
  <c r="DY293" i="76"/>
  <c r="CS293" i="76"/>
  <c r="BM293" i="76"/>
  <c r="AG293" i="76"/>
  <c r="AF293" i="76"/>
  <c r="GA293" i="76"/>
  <c r="EU293" i="76"/>
  <c r="DO293" i="76"/>
  <c r="CI293" i="76"/>
  <c r="BC293" i="76"/>
  <c r="W293" i="76"/>
  <c r="FR293" i="76"/>
  <c r="EL293" i="76"/>
  <c r="DF293" i="76"/>
  <c r="BZ293" i="76"/>
  <c r="AT293" i="76"/>
  <c r="M293" i="76"/>
  <c r="FA293" i="76"/>
  <c r="ES293" i="76"/>
  <c r="DM293" i="76"/>
  <c r="CG293" i="76"/>
  <c r="BA293" i="76"/>
  <c r="U293" i="76"/>
  <c r="FP293" i="76"/>
  <c r="EJ293" i="76"/>
  <c r="DD293" i="76"/>
  <c r="BX293" i="76"/>
  <c r="AR293" i="76"/>
  <c r="K293" i="76"/>
  <c r="EY293" i="76"/>
  <c r="DS293" i="76"/>
  <c r="CM293" i="76"/>
  <c r="BG293" i="76"/>
  <c r="AA293" i="76"/>
  <c r="GB298" i="76"/>
  <c r="BD298" i="76"/>
  <c r="DN298" i="76"/>
  <c r="FT298" i="76"/>
  <c r="AV298" i="76"/>
  <c r="DF298" i="76"/>
  <c r="FL298" i="76"/>
  <c r="AN298" i="76"/>
  <c r="CX298" i="76"/>
  <c r="FD298" i="76"/>
  <c r="AF298" i="76"/>
  <c r="BJ298" i="76"/>
  <c r="FK298" i="76"/>
  <c r="EE298" i="76"/>
  <c r="CY298" i="76"/>
  <c r="BS298" i="76"/>
  <c r="AM298" i="76"/>
  <c r="F298" i="76"/>
  <c r="FA298" i="76"/>
  <c r="DU298" i="76"/>
  <c r="CO298" i="76"/>
  <c r="BI298" i="76"/>
  <c r="AC298" i="76"/>
  <c r="FX298" i="76"/>
  <c r="ER298" i="76"/>
  <c r="DL298" i="76"/>
  <c r="CF298" i="76"/>
  <c r="AZ298" i="76"/>
  <c r="T298" i="76"/>
  <c r="FG298" i="76"/>
  <c r="EA298" i="76"/>
  <c r="CU298" i="76"/>
  <c r="BO298" i="76"/>
  <c r="AI298" i="76"/>
  <c r="FV298" i="76"/>
  <c r="EP298" i="76"/>
  <c r="DJ298" i="76"/>
  <c r="CD298" i="76"/>
  <c r="AX298" i="76"/>
  <c r="R298" i="76"/>
  <c r="FE298" i="76"/>
  <c r="DY298" i="76"/>
  <c r="CS298" i="76"/>
  <c r="BM298" i="76"/>
  <c r="AG298" i="76"/>
  <c r="O298" i="76"/>
  <c r="AM295" i="76"/>
  <c r="CY295" i="76"/>
  <c r="FK295" i="76"/>
  <c r="EV295" i="76"/>
  <c r="CW295" i="76"/>
  <c r="AW295" i="76"/>
  <c r="FF295" i="76"/>
  <c r="DH295" i="76"/>
  <c r="BI295" i="76"/>
  <c r="GB295" i="76"/>
  <c r="EF295" i="76"/>
  <c r="CG295" i="76"/>
  <c r="AG295" i="76"/>
  <c r="FD295" i="76"/>
  <c r="DE295" i="76"/>
  <c r="BE295" i="76"/>
  <c r="FY295" i="76"/>
  <c r="EC295" i="76"/>
  <c r="CC295" i="76"/>
  <c r="AC295" i="76"/>
  <c r="FA295" i="76"/>
  <c r="DA295" i="76"/>
  <c r="BC295" i="76"/>
  <c r="FV295" i="76"/>
  <c r="DY295" i="76"/>
  <c r="CA295" i="76"/>
  <c r="Y295" i="76"/>
  <c r="AE295" i="76"/>
  <c r="FZ295" i="76"/>
  <c r="ET295" i="76"/>
  <c r="DN295" i="76"/>
  <c r="CH295" i="76"/>
  <c r="BB295" i="76"/>
  <c r="V295" i="76"/>
  <c r="EZ295" i="76"/>
  <c r="DT295" i="76"/>
  <c r="CN295" i="76"/>
  <c r="BH295" i="76"/>
  <c r="AB295" i="76"/>
  <c r="FO295" i="76"/>
  <c r="EI295" i="76"/>
  <c r="DC295" i="76"/>
  <c r="BW295" i="76"/>
  <c r="AQ295" i="76"/>
  <c r="J295" i="76"/>
  <c r="FR292" i="76"/>
  <c r="FB292" i="76"/>
  <c r="CH292" i="76"/>
  <c r="M292" i="76"/>
  <c r="DV292" i="76"/>
  <c r="BB292" i="76"/>
  <c r="FA292" i="76"/>
  <c r="DU292" i="76"/>
  <c r="CO292" i="76"/>
  <c r="BI292" i="76"/>
  <c r="AC292" i="76"/>
  <c r="FX292" i="76"/>
  <c r="ER292" i="76"/>
  <c r="DL292" i="76"/>
  <c r="CF292" i="76"/>
  <c r="AZ292" i="76"/>
  <c r="T292" i="76"/>
  <c r="FG292" i="76"/>
  <c r="EA292" i="76"/>
  <c r="CU292" i="76"/>
  <c r="BO292" i="76"/>
  <c r="AI292" i="76"/>
  <c r="FV292" i="76"/>
  <c r="EP292" i="76"/>
  <c r="DJ292" i="76"/>
  <c r="CD292" i="76"/>
  <c r="AX292" i="76"/>
  <c r="R292" i="76"/>
  <c r="FE292" i="76"/>
  <c r="DY292" i="76"/>
  <c r="CS292" i="76"/>
  <c r="BM292" i="76"/>
  <c r="AG292" i="76"/>
  <c r="GB292" i="76"/>
  <c r="EV292" i="76"/>
  <c r="DP292" i="76"/>
  <c r="CJ292" i="76"/>
  <c r="BD292" i="76"/>
  <c r="X292" i="76"/>
  <c r="FS292" i="76"/>
  <c r="EM292" i="76"/>
  <c r="DG292" i="76"/>
  <c r="CA292" i="76"/>
  <c r="AU292" i="76"/>
  <c r="N292" i="76"/>
  <c r="FK269" i="76"/>
  <c r="DQ269" i="76"/>
  <c r="FE269" i="76"/>
  <c r="FC269" i="76"/>
  <c r="EW269" i="76"/>
  <c r="EO269" i="76"/>
  <c r="EG269" i="76"/>
  <c r="FT269" i="76"/>
  <c r="EN269" i="76"/>
  <c r="DH269" i="76"/>
  <c r="CB269" i="76"/>
  <c r="AV269" i="76"/>
  <c r="P269" i="76"/>
  <c r="EM269" i="76"/>
  <c r="DG269" i="76"/>
  <c r="CA269" i="76"/>
  <c r="AU269" i="76"/>
  <c r="N269" i="76"/>
  <c r="FJ269" i="76"/>
  <c r="ED269" i="76"/>
  <c r="CX269" i="76"/>
  <c r="BR269" i="76"/>
  <c r="AL269" i="76"/>
  <c r="E269" i="76"/>
  <c r="FA269" i="76"/>
  <c r="DU269" i="76"/>
  <c r="CO269" i="76"/>
  <c r="BI269" i="76"/>
  <c r="AC269" i="76"/>
  <c r="FP269" i="76"/>
  <c r="EJ269" i="76"/>
  <c r="DD269" i="76"/>
  <c r="BX269" i="76"/>
  <c r="AR269" i="76"/>
  <c r="K269" i="76"/>
  <c r="EQ269" i="76"/>
  <c r="DK269" i="76"/>
  <c r="CE269" i="76"/>
  <c r="AY269" i="76"/>
  <c r="S269" i="76"/>
  <c r="FF269" i="76"/>
  <c r="DZ269" i="76"/>
  <c r="CT269" i="76"/>
  <c r="BN269" i="76"/>
  <c r="AH269" i="76"/>
  <c r="DR381" i="76"/>
  <c r="T381" i="76"/>
  <c r="CO381" i="76"/>
  <c r="FJ381" i="76"/>
  <c r="BD381" i="76"/>
  <c r="DQ381" i="76"/>
  <c r="AA381" i="76"/>
  <c r="CV381" i="76"/>
  <c r="FQ381" i="76"/>
  <c r="BK381" i="76"/>
  <c r="EF381" i="76"/>
  <c r="AF363" i="76"/>
  <c r="CU381" i="76"/>
  <c r="BQ381" i="76"/>
  <c r="AM381" i="76"/>
  <c r="I381" i="76"/>
  <c r="AH381" i="76"/>
  <c r="BP381" i="76"/>
  <c r="CP381" i="76"/>
  <c r="DX381" i="76"/>
  <c r="BO381" i="76"/>
  <c r="CW381" i="76"/>
  <c r="DO381" i="76"/>
  <c r="FM381" i="76"/>
  <c r="AB381" i="76"/>
  <c r="AT381" i="76"/>
  <c r="CB381" i="76"/>
  <c r="DB381" i="76"/>
  <c r="EB381" i="76"/>
  <c r="FB381" i="76"/>
  <c r="FT381" i="76"/>
  <c r="V362" i="76"/>
  <c r="CQ362" i="76"/>
  <c r="FL362" i="76"/>
  <c r="BN362" i="76"/>
  <c r="EQ362" i="76"/>
  <c r="U362" i="76"/>
  <c r="CP362" i="76"/>
  <c r="FK362" i="76"/>
  <c r="BE362" i="76"/>
  <c r="EH362" i="76"/>
  <c r="CN362" i="76"/>
  <c r="CO362" i="76"/>
  <c r="FJ362" i="76"/>
  <c r="BD362" i="76"/>
  <c r="DY362" i="76"/>
  <c r="AI362" i="76"/>
  <c r="DL362" i="76"/>
  <c r="FI362" i="76"/>
  <c r="BC362" i="76"/>
  <c r="DX362" i="76"/>
  <c r="Z362" i="76"/>
  <c r="DC362" i="76"/>
  <c r="EJ362" i="76"/>
  <c r="FQ362" i="76"/>
  <c r="BK362" i="76"/>
  <c r="EF362" i="76"/>
  <c r="AH362" i="76"/>
  <c r="DK362" i="76"/>
  <c r="BA362" i="76"/>
  <c r="DV362" i="76"/>
  <c r="P362" i="76"/>
  <c r="CK362" i="76"/>
  <c r="FN362" i="76"/>
  <c r="FH362" i="76"/>
  <c r="F362" i="76"/>
  <c r="CA362" i="76"/>
  <c r="EV362" i="76"/>
  <c r="AX362" i="76"/>
  <c r="EA362" i="76"/>
  <c r="BQ362" i="76"/>
  <c r="CR362" i="76"/>
  <c r="EI362" i="76"/>
  <c r="DA362" i="76"/>
  <c r="BP362" i="76"/>
  <c r="FN381" i="76"/>
  <c r="BC381" i="76"/>
  <c r="BG316" i="76"/>
  <c r="ER316" i="76"/>
  <c r="BR316" i="76"/>
  <c r="FC316" i="76"/>
  <c r="BM316" i="76"/>
  <c r="EH316" i="76"/>
  <c r="BZ381" i="76"/>
  <c r="S316" i="76"/>
  <c r="AA316" i="76"/>
  <c r="DM316" i="76"/>
  <c r="AM316" i="76"/>
  <c r="DP316" i="76"/>
  <c r="EX316" i="76"/>
  <c r="BH381" i="76"/>
  <c r="CZ381" i="76"/>
  <c r="BW316" i="76"/>
  <c r="FH316" i="76"/>
  <c r="CH316" i="76"/>
  <c r="FS316" i="76"/>
  <c r="CC316" i="76"/>
  <c r="CD316" i="76"/>
  <c r="CE316" i="76"/>
  <c r="FP316" i="76"/>
  <c r="CP316" i="76"/>
  <c r="GA316" i="76"/>
  <c r="CK316" i="76"/>
  <c r="EP316" i="76"/>
  <c r="DU381" i="76"/>
  <c r="DI381" i="76"/>
  <c r="EY316" i="76"/>
  <c r="BY316" i="76"/>
  <c r="FJ316" i="76"/>
  <c r="CB316" i="76"/>
  <c r="FE316" i="76"/>
  <c r="AI316" i="76"/>
  <c r="DT316" i="76"/>
  <c r="AT316" i="76"/>
  <c r="EE316" i="76"/>
  <c r="DA316" i="76"/>
  <c r="DJ381" i="76"/>
  <c r="G381" i="76"/>
  <c r="AQ316" i="76"/>
  <c r="EB316" i="76"/>
  <c r="BB316" i="76"/>
  <c r="EM316" i="76"/>
  <c r="AW316" i="76"/>
  <c r="DZ316" i="76"/>
  <c r="EM381" i="76"/>
  <c r="H363" i="76"/>
  <c r="CS363" i="76"/>
  <c r="FV363" i="76"/>
  <c r="BX363" i="76"/>
  <c r="ES363" i="76"/>
  <c r="CY363" i="76"/>
  <c r="CR363" i="76"/>
  <c r="BF363" i="76"/>
  <c r="EI363" i="76"/>
  <c r="AC363" i="76"/>
  <c r="CX363" i="76"/>
  <c r="W363" i="76"/>
  <c r="AW363" i="76"/>
  <c r="DZ363" i="76"/>
  <c r="AB363" i="76"/>
  <c r="CW363" i="76"/>
  <c r="FR363" i="76"/>
  <c r="AV363" i="76"/>
  <c r="DQ363" i="76"/>
  <c r="AA363" i="76"/>
  <c r="CV363" i="76"/>
  <c r="FQ363" i="76"/>
  <c r="DG363" i="76"/>
  <c r="BD363" i="76"/>
  <c r="DY363" i="76"/>
  <c r="AI363" i="76"/>
  <c r="DD363" i="76"/>
  <c r="FY363" i="76"/>
  <c r="FS363" i="76"/>
  <c r="EW363" i="76"/>
  <c r="I363" i="76"/>
  <c r="CL363" i="76"/>
  <c r="FO363" i="76"/>
  <c r="BI363" i="76"/>
  <c r="ED363" i="76"/>
  <c r="CK363" i="76"/>
  <c r="CC381" i="76"/>
  <c r="CC363" i="76"/>
  <c r="FF363" i="76"/>
  <c r="BH363" i="76"/>
  <c r="EC363" i="76"/>
  <c r="FC363" i="76"/>
  <c r="EB363" i="76"/>
  <c r="EM363" i="76"/>
  <c r="EK363" i="76"/>
  <c r="D381" i="76"/>
  <c r="AM363" i="76"/>
  <c r="EJ316" i="76"/>
  <c r="AN316" i="76"/>
  <c r="Y360" i="76"/>
  <c r="AQ360" i="76"/>
  <c r="FB360" i="76"/>
  <c r="FZ360" i="76"/>
  <c r="AJ360" i="76"/>
  <c r="BX316" i="76"/>
  <c r="EV360" i="76"/>
  <c r="AX360" i="76"/>
  <c r="CF360" i="76"/>
  <c r="DD360" i="76"/>
  <c r="EB360" i="76"/>
  <c r="ED360" i="76"/>
  <c r="CZ360" i="76"/>
  <c r="FU360" i="76"/>
  <c r="FW360" i="76"/>
  <c r="AC360" i="76"/>
  <c r="BK360" i="76"/>
  <c r="CX360" i="76"/>
  <c r="X316" i="76"/>
  <c r="BM360" i="76"/>
  <c r="F360" i="76"/>
  <c r="AR360" i="76"/>
  <c r="BY360" i="76"/>
  <c r="CW360" i="76"/>
  <c r="L316" i="76"/>
  <c r="BU360" i="76"/>
  <c r="V360" i="76"/>
  <c r="BH360" i="76"/>
  <c r="CI360" i="76"/>
  <c r="DG360" i="76"/>
  <c r="CI316" i="76"/>
  <c r="V316" i="76"/>
  <c r="DQ360" i="76"/>
  <c r="DQ316" i="76"/>
  <c r="CI362" i="76"/>
  <c r="BC360" i="76"/>
  <c r="FS360" i="76"/>
  <c r="CP360" i="76"/>
  <c r="CD360" i="76"/>
  <c r="ER360" i="76"/>
  <c r="E360" i="76"/>
  <c r="FX360" i="76"/>
  <c r="DT360" i="76"/>
  <c r="AB360" i="76"/>
  <c r="BA360" i="76"/>
  <c r="EY360" i="76"/>
  <c r="Q360" i="76"/>
  <c r="BZ360" i="76"/>
  <c r="FP360" i="76"/>
  <c r="CU360" i="76"/>
  <c r="L361" i="76"/>
  <c r="BA361" i="76"/>
  <c r="FP361" i="76"/>
  <c r="DU361" i="76"/>
  <c r="AV361" i="76"/>
  <c r="DO361" i="76"/>
  <c r="CF361" i="76"/>
  <c r="EI361" i="76"/>
  <c r="CI361" i="76"/>
  <c r="O361" i="76"/>
  <c r="EF361" i="76"/>
  <c r="AI361" i="76"/>
  <c r="CO361" i="76"/>
  <c r="AP361" i="76"/>
  <c r="FI361" i="76"/>
  <c r="DD361" i="76"/>
  <c r="BS361" i="76"/>
  <c r="DC361" i="76"/>
  <c r="FN361" i="76"/>
  <c r="EB361" i="76"/>
  <c r="BZ361" i="76"/>
  <c r="GA361" i="76"/>
  <c r="FM361" i="76"/>
  <c r="AN361" i="76"/>
  <c r="FO361" i="76"/>
  <c r="DT361" i="76"/>
  <c r="BE361" i="76"/>
  <c r="FL361" i="76"/>
  <c r="EA361" i="76"/>
  <c r="U361" i="76"/>
  <c r="EZ361" i="76"/>
  <c r="DB361" i="76"/>
  <c r="Z361" i="76"/>
  <c r="FU361" i="76"/>
  <c r="BP361" i="76"/>
  <c r="DQ361" i="76"/>
  <c r="BM361" i="76"/>
  <c r="FZ361" i="76"/>
  <c r="DN361" i="76"/>
  <c r="DK361" i="76"/>
  <c r="CC361" i="76"/>
  <c r="AD361" i="76"/>
  <c r="AU361" i="76"/>
  <c r="AC361" i="76"/>
  <c r="CJ361" i="76"/>
  <c r="CN335" i="76"/>
  <c r="FI335" i="76"/>
  <c r="BC335" i="76"/>
  <c r="DX335" i="76"/>
  <c r="CK335" i="76"/>
  <c r="DI335" i="76"/>
  <c r="FP335" i="76"/>
  <c r="BJ335" i="76"/>
  <c r="EE335" i="76"/>
  <c r="Z335" i="76"/>
  <c r="DL335" i="76"/>
  <c r="CH335" i="76"/>
  <c r="EC335" i="76"/>
  <c r="BY335" i="76"/>
  <c r="CQ335" i="76"/>
  <c r="BN335" i="76"/>
  <c r="FM335" i="76"/>
  <c r="V335" i="76"/>
  <c r="H335" i="76"/>
  <c r="FN335" i="76"/>
  <c r="EO335" i="76"/>
  <c r="AD335" i="76"/>
  <c r="X335" i="76"/>
  <c r="FV335" i="76"/>
  <c r="FU335" i="76"/>
  <c r="AL335" i="76"/>
  <c r="AF335" i="76"/>
  <c r="Y335" i="76"/>
  <c r="S335" i="76"/>
  <c r="ET335" i="76"/>
  <c r="DP335" i="76"/>
  <c r="BM335" i="76"/>
  <c r="U335" i="76"/>
  <c r="BR335" i="76"/>
  <c r="AV335" i="76"/>
  <c r="DQ335" i="76"/>
  <c r="CE335" i="76"/>
  <c r="BZ335" i="76"/>
  <c r="BD335" i="76"/>
  <c r="EW335" i="76"/>
  <c r="DK335" i="76"/>
  <c r="BT335" i="76"/>
  <c r="BQ335" i="76"/>
  <c r="EP335" i="76"/>
  <c r="EG335" i="76"/>
  <c r="FQ293" i="76"/>
  <c r="EK293" i="76"/>
  <c r="DE293" i="76"/>
  <c r="BY293" i="76"/>
  <c r="AS293" i="76"/>
  <c r="L293" i="76"/>
  <c r="FH293" i="76"/>
  <c r="EB293" i="76"/>
  <c r="CV293" i="76"/>
  <c r="BP293" i="76"/>
  <c r="AJ293" i="76"/>
  <c r="FW293" i="76"/>
  <c r="EQ293" i="76"/>
  <c r="DK293" i="76"/>
  <c r="CE293" i="76"/>
  <c r="AY293" i="76"/>
  <c r="S293" i="76"/>
  <c r="EV298" i="76"/>
  <c r="X298" i="76"/>
  <c r="CH298" i="76"/>
  <c r="EN298" i="76"/>
  <c r="P298" i="76"/>
  <c r="BZ298" i="76"/>
  <c r="EF298" i="76"/>
  <c r="G298" i="76"/>
  <c r="BR298" i="76"/>
  <c r="DX298" i="76"/>
  <c r="FB298" i="76"/>
  <c r="AD298" i="76"/>
  <c r="FC298" i="76"/>
  <c r="DW298" i="76"/>
  <c r="CQ298" i="76"/>
  <c r="BK298" i="76"/>
  <c r="AE298" i="76"/>
  <c r="FY298" i="76"/>
  <c r="ES298" i="76"/>
  <c r="DM298" i="76"/>
  <c r="CG298" i="76"/>
  <c r="BA298" i="76"/>
  <c r="U298" i="76"/>
  <c r="FP298" i="76"/>
  <c r="EJ298" i="76"/>
  <c r="DD298" i="76"/>
  <c r="BX298" i="76"/>
  <c r="AR298" i="76"/>
  <c r="K298" i="76"/>
  <c r="EY298" i="76"/>
  <c r="DS298" i="76"/>
  <c r="CM298" i="76"/>
  <c r="BG298" i="76"/>
  <c r="AA298" i="76"/>
  <c r="FN298" i="76"/>
  <c r="EH298" i="76"/>
  <c r="DB298" i="76"/>
  <c r="BV298" i="76"/>
  <c r="AP298" i="76"/>
  <c r="I298" i="76"/>
  <c r="EW298" i="76"/>
  <c r="DQ298" i="76"/>
  <c r="CK298" i="76"/>
  <c r="BE298" i="76"/>
  <c r="Y298" i="76"/>
  <c r="EW295" i="76"/>
  <c r="DX295" i="76"/>
  <c r="CK295" i="76"/>
  <c r="BL295" i="76"/>
  <c r="EH295" i="76"/>
  <c r="CJ295" i="76"/>
  <c r="AK295" i="76"/>
  <c r="EU295" i="76"/>
  <c r="CT295" i="76"/>
  <c r="AV295" i="76"/>
  <c r="FQ295" i="76"/>
  <c r="DR295" i="76"/>
  <c r="BT295" i="76"/>
  <c r="P295" i="76"/>
  <c r="EP295" i="76"/>
  <c r="CR295" i="76"/>
  <c r="AS295" i="76"/>
  <c r="FN295" i="76"/>
  <c r="DP295" i="76"/>
  <c r="BQ295" i="76"/>
  <c r="I295" i="76"/>
  <c r="EN295" i="76"/>
  <c r="CO295" i="76"/>
  <c r="FL295" i="76"/>
  <c r="DM295" i="76"/>
  <c r="BM295" i="76"/>
  <c r="D295" i="76"/>
  <c r="W295" i="76"/>
  <c r="FR295" i="76"/>
  <c r="EL295" i="76"/>
  <c r="DF295" i="76"/>
  <c r="BZ295" i="76"/>
  <c r="AT295" i="76"/>
  <c r="M295" i="76"/>
  <c r="ER295" i="76"/>
  <c r="DL295" i="76"/>
  <c r="CF295" i="76"/>
  <c r="AZ295" i="76"/>
  <c r="T295" i="76"/>
  <c r="FG295" i="76"/>
  <c r="EA295" i="76"/>
  <c r="CU295" i="76"/>
  <c r="BO295" i="76"/>
  <c r="AI295" i="76"/>
  <c r="O295" i="76"/>
  <c r="FJ292" i="76"/>
  <c r="CP292" i="76"/>
  <c r="V292" i="76"/>
  <c r="ED292" i="76"/>
  <c r="BJ292" i="76"/>
  <c r="FY292" i="76"/>
  <c r="ES292" i="76"/>
  <c r="DM292" i="76"/>
  <c r="CG292" i="76"/>
  <c r="BA292" i="76"/>
  <c r="U292" i="76"/>
  <c r="FP292" i="76"/>
  <c r="EJ292" i="76"/>
  <c r="DD292" i="76"/>
  <c r="BX292" i="76"/>
  <c r="AR292" i="76"/>
  <c r="K292" i="76"/>
  <c r="EY292" i="76"/>
  <c r="DS292" i="76"/>
  <c r="CM292" i="76"/>
  <c r="BG292" i="76"/>
  <c r="AA292" i="76"/>
  <c r="FN292" i="76"/>
  <c r="EH292" i="76"/>
  <c r="DB292" i="76"/>
  <c r="BV292" i="76"/>
  <c r="AP292" i="76"/>
  <c r="I292" i="76"/>
  <c r="EW292" i="76"/>
  <c r="DQ292" i="76"/>
  <c r="CK292" i="76"/>
  <c r="BE292" i="76"/>
  <c r="Y292" i="76"/>
  <c r="FT292" i="76"/>
  <c r="EN292" i="76"/>
  <c r="DH292" i="76"/>
  <c r="CB292" i="76"/>
  <c r="AV292" i="76"/>
  <c r="P292" i="76"/>
  <c r="FK292" i="76"/>
  <c r="EE292" i="76"/>
  <c r="CY292" i="76"/>
  <c r="BS292" i="76"/>
  <c r="AM292" i="76"/>
  <c r="F292" i="76"/>
  <c r="AW269" i="76"/>
  <c r="DI269" i="76"/>
  <c r="DA269" i="76"/>
  <c r="CS269" i="76"/>
  <c r="CK269" i="76"/>
  <c r="CC269" i="76"/>
  <c r="BU269" i="76"/>
  <c r="FL269" i="76"/>
  <c r="EF269" i="76"/>
  <c r="CZ269" i="76"/>
  <c r="BT269" i="76"/>
  <c r="AN269" i="76"/>
  <c r="G269" i="76"/>
  <c r="EE269" i="76"/>
  <c r="CY269" i="76"/>
  <c r="BS269" i="76"/>
  <c r="AM269" i="76"/>
  <c r="F269" i="76"/>
  <c r="FB269" i="76"/>
  <c r="DV269" i="76"/>
  <c r="CP269" i="76"/>
  <c r="BJ269" i="76"/>
  <c r="AD269" i="76"/>
  <c r="FY269" i="76"/>
  <c r="ES269" i="76"/>
  <c r="DM269" i="76"/>
  <c r="CG269" i="76"/>
  <c r="BA269" i="76"/>
  <c r="U269" i="76"/>
  <c r="FH269" i="76"/>
  <c r="EB269" i="76"/>
  <c r="CV269" i="76"/>
  <c r="BP269" i="76"/>
  <c r="AJ269" i="76"/>
  <c r="FO269" i="76"/>
  <c r="EI269" i="76"/>
  <c r="DC269" i="76"/>
  <c r="BW269" i="76"/>
  <c r="AQ269" i="76"/>
  <c r="J269" i="76"/>
  <c r="EX269" i="76"/>
  <c r="DR269" i="76"/>
  <c r="CL269" i="76"/>
  <c r="BF269" i="76"/>
  <c r="Z269" i="76"/>
  <c r="K381" i="76"/>
  <c r="CF381" i="76"/>
  <c r="FA381" i="76"/>
  <c r="AU381" i="76"/>
  <c r="DP381" i="76"/>
  <c r="J381" i="76"/>
  <c r="CM381" i="76"/>
  <c r="FH381" i="76"/>
  <c r="BB381" i="76"/>
  <c r="DW381" i="76"/>
  <c r="DY381" i="76"/>
  <c r="R381" i="76"/>
  <c r="FW381" i="76"/>
  <c r="ES381" i="76"/>
  <c r="EE381" i="76"/>
  <c r="AG381" i="76"/>
  <c r="EP381" i="76"/>
  <c r="FX381" i="76"/>
  <c r="O381" i="76"/>
  <c r="EG381" i="76"/>
  <c r="FO381" i="76"/>
  <c r="N381" i="76"/>
  <c r="AN381" i="76"/>
  <c r="CL381" i="76"/>
  <c r="DT381" i="76"/>
  <c r="ET381" i="76"/>
  <c r="FL381" i="76"/>
  <c r="AI381" i="76"/>
  <c r="BA381" i="76"/>
  <c r="CA381" i="76"/>
  <c r="BE381" i="76"/>
  <c r="CH362" i="76"/>
  <c r="FC362" i="76"/>
  <c r="AW362" i="76"/>
  <c r="DZ362" i="76"/>
  <c r="AB362" i="76"/>
  <c r="CG362" i="76"/>
  <c r="FB362" i="76"/>
  <c r="AV362" i="76"/>
  <c r="DQ362" i="76"/>
  <c r="AA362" i="76"/>
  <c r="AZ362" i="76"/>
  <c r="FA362" i="76"/>
  <c r="AU362" i="76"/>
  <c r="DP362" i="76"/>
  <c r="R362" i="76"/>
  <c r="CU362" i="76"/>
  <c r="BX362" i="76"/>
  <c r="AT362" i="76"/>
  <c r="DO362" i="76"/>
  <c r="I362" i="76"/>
  <c r="CL362" i="76"/>
  <c r="FO362" i="76"/>
  <c r="FF381" i="76"/>
  <c r="BB362" i="76"/>
  <c r="DW362" i="76"/>
  <c r="Q362" i="76"/>
  <c r="CT362" i="76"/>
  <c r="FW362" i="76"/>
  <c r="DM362" i="76"/>
  <c r="G362" i="76"/>
  <c r="CB362" i="76"/>
  <c r="EW362" i="76"/>
  <c r="BG362" i="76"/>
  <c r="DT362" i="76"/>
  <c r="BR362" i="76"/>
  <c r="EM362" i="76"/>
  <c r="AG362" i="76"/>
  <c r="DJ362" i="76"/>
  <c r="CF362" i="76"/>
  <c r="AF362" i="76"/>
  <c r="BW362" i="76"/>
  <c r="BZ362" i="76"/>
  <c r="DD362" i="76"/>
  <c r="E362" i="76"/>
  <c r="L381" i="76"/>
  <c r="BL381" i="76"/>
  <c r="DS316" i="76"/>
  <c r="AS316" i="76"/>
  <c r="ED316" i="76"/>
  <c r="AV316" i="76"/>
  <c r="DY316" i="76"/>
  <c r="AQ381" i="76"/>
  <c r="CI381" i="76"/>
  <c r="Z316" i="76"/>
  <c r="CN316" i="76"/>
  <c r="FY316" i="76"/>
  <c r="CY316" i="76"/>
  <c r="GB316" i="76"/>
  <c r="DJ316" i="76"/>
  <c r="BY381" i="76"/>
  <c r="FE381" i="76"/>
  <c r="EI316" i="76"/>
  <c r="BI316" i="76"/>
  <c r="ET316" i="76"/>
  <c r="BL316" i="76"/>
  <c r="EO316" i="76"/>
  <c r="CE381" i="76"/>
  <c r="EQ316" i="76"/>
  <c r="BQ316" i="76"/>
  <c r="FB316" i="76"/>
  <c r="BT316" i="76"/>
  <c r="EW316" i="76"/>
  <c r="AX381" i="76"/>
  <c r="ED381" i="76"/>
  <c r="N316" i="76"/>
  <c r="AZ316" i="76"/>
  <c r="EK316" i="76"/>
  <c r="BK316" i="76"/>
  <c r="EN316" i="76"/>
  <c r="FF316" i="76"/>
  <c r="CU316" i="76"/>
  <c r="J316" i="76"/>
  <c r="DF316" i="76"/>
  <c r="M316" i="76"/>
  <c r="FM316" i="76"/>
  <c r="EQ381" i="76"/>
  <c r="P381" i="76"/>
  <c r="DC316" i="76"/>
  <c r="AB316" i="76"/>
  <c r="DN316" i="76"/>
  <c r="AE316" i="76"/>
  <c r="DI316" i="76"/>
  <c r="DD381" i="76"/>
  <c r="M381" i="76"/>
  <c r="CJ363" i="76"/>
  <c r="FE363" i="76"/>
  <c r="BO363" i="76"/>
  <c r="EJ363" i="76"/>
  <c r="AD363" i="76"/>
  <c r="BK363" i="76"/>
  <c r="FD363" i="76"/>
  <c r="DR363" i="76"/>
  <c r="T363" i="76"/>
  <c r="CO363" i="76"/>
  <c r="FJ363" i="76"/>
  <c r="AN363" i="76"/>
  <c r="DI363" i="76"/>
  <c r="S363" i="76"/>
  <c r="CN363" i="76"/>
  <c r="FI363" i="76"/>
  <c r="AU363" i="76"/>
  <c r="DH363" i="76"/>
  <c r="J363" i="76"/>
  <c r="CM363" i="76"/>
  <c r="FH363" i="76"/>
  <c r="BB363" i="76"/>
  <c r="BS363" i="76"/>
  <c r="DP363" i="76"/>
  <c r="R363" i="76"/>
  <c r="CU363" i="76"/>
  <c r="FP363" i="76"/>
  <c r="BJ363" i="76"/>
  <c r="EE363" i="76"/>
  <c r="FN363" i="76"/>
  <c r="BU363" i="76"/>
  <c r="EX363" i="76"/>
  <c r="AZ363" i="76"/>
  <c r="DU363" i="76"/>
  <c r="CQ363" i="76"/>
  <c r="AP363" i="76"/>
  <c r="BT363" i="76"/>
  <c r="EO363" i="76"/>
  <c r="AY363" i="76"/>
  <c r="DT363" i="76"/>
  <c r="N363" i="76"/>
  <c r="DO363" i="76"/>
  <c r="GA363" i="76"/>
  <c r="BN381" i="76"/>
  <c r="EA381" i="76"/>
  <c r="DS363" i="76"/>
  <c r="FI381" i="76"/>
  <c r="EU316" i="76"/>
  <c r="BM381" i="76"/>
  <c r="CK360" i="76"/>
  <c r="BB360" i="76"/>
  <c r="CG360" i="76"/>
  <c r="DE360" i="76"/>
  <c r="EC360" i="76"/>
  <c r="FL316" i="76"/>
  <c r="AG360" i="76"/>
  <c r="AY360" i="76"/>
  <c r="FN360" i="76"/>
  <c r="N360" i="76"/>
  <c r="AZ360" i="76"/>
  <c r="CW316" i="76"/>
  <c r="FL360" i="76"/>
  <c r="BN360" i="76"/>
  <c r="DB360" i="76"/>
  <c r="DZ360" i="76"/>
  <c r="EX360" i="76"/>
  <c r="EP360" i="76"/>
  <c r="BD360" i="76"/>
  <c r="DY360" i="76"/>
  <c r="DK360" i="76"/>
  <c r="EI360" i="76"/>
  <c r="FG360" i="76"/>
  <c r="BQ360" i="76"/>
  <c r="BL360" i="76"/>
  <c r="EG360" i="76"/>
  <c r="DU360" i="76"/>
  <c r="ES360" i="76"/>
  <c r="FQ360" i="76"/>
  <c r="EZ360" i="76"/>
  <c r="CZ316" i="76"/>
  <c r="BT360" i="76"/>
  <c r="DV381" i="76"/>
  <c r="FN316" i="76"/>
  <c r="FD360" i="76"/>
  <c r="DW360" i="76"/>
  <c r="H360" i="76"/>
  <c r="FC360" i="76"/>
  <c r="AV360" i="76"/>
  <c r="AS360" i="76"/>
  <c r="DH360" i="76"/>
  <c r="CH360" i="76"/>
  <c r="FT360" i="76"/>
  <c r="DN360" i="76"/>
  <c r="AF360" i="76"/>
  <c r="AL360" i="76"/>
  <c r="EJ360" i="76"/>
  <c r="BV360" i="76"/>
  <c r="AI360" i="76"/>
  <c r="FH360" i="76"/>
  <c r="BX361" i="76"/>
  <c r="DZ361" i="76"/>
  <c r="BY361" i="76"/>
  <c r="E361" i="76"/>
  <c r="DW361" i="76"/>
  <c r="AA361" i="76"/>
  <c r="CD361" i="76"/>
  <c r="AF361" i="76"/>
  <c r="FA361" i="76"/>
  <c r="CT361" i="76"/>
  <c r="EG361" i="76"/>
  <c r="CU361" i="76"/>
  <c r="FF361" i="76"/>
  <c r="DR361" i="76"/>
  <c r="BN361" i="76"/>
  <c r="FS361" i="76"/>
  <c r="CW361" i="76"/>
  <c r="AJ361" i="76"/>
  <c r="CG361" i="76"/>
  <c r="W361" i="76"/>
  <c r="ET361" i="76"/>
  <c r="CB361" i="76"/>
  <c r="BG361" i="76"/>
  <c r="DP361" i="76"/>
  <c r="BV361" i="76"/>
  <c r="N361" i="76"/>
  <c r="EE361" i="76"/>
  <c r="EW361" i="76"/>
  <c r="BH361" i="76"/>
  <c r="DH361" i="76"/>
  <c r="BC361" i="76"/>
  <c r="FR361" i="76"/>
  <c r="DE361" i="76"/>
  <c r="K361" i="76"/>
  <c r="BJ361" i="76"/>
  <c r="J361" i="76"/>
  <c r="EK361" i="76"/>
  <c r="CA361" i="76"/>
  <c r="GB361" i="76"/>
  <c r="EJ361" i="76"/>
  <c r="AR361" i="76"/>
  <c r="DJ361" i="76"/>
  <c r="AY361" i="76"/>
  <c r="CP361" i="76"/>
  <c r="FB361" i="76"/>
  <c r="EZ335" i="76"/>
  <c r="AT335" i="76"/>
  <c r="DO335" i="76"/>
  <c r="J335" i="76"/>
  <c r="AG335" i="76"/>
  <c r="FW335" i="76"/>
  <c r="BA335" i="76"/>
  <c r="DV335" i="76"/>
  <c r="P335" i="76"/>
  <c r="CL335" i="76"/>
  <c r="M335" i="76"/>
  <c r="AZ335" i="76"/>
  <c r="AB335" i="76"/>
  <c r="N335" i="76"/>
  <c r="FS335" i="76"/>
  <c r="FF335" i="76"/>
  <c r="CC335" i="76"/>
  <c r="DN335" i="76"/>
  <c r="CR335" i="76"/>
  <c r="CM335" i="76"/>
  <c r="AR335" i="76"/>
  <c r="ED335" i="76"/>
  <c r="CZ335" i="76"/>
  <c r="DS335" i="76"/>
  <c r="BP335" i="76"/>
  <c r="EL335" i="76"/>
  <c r="DH335" i="76"/>
  <c r="EY335" i="76"/>
  <c r="CF335" i="76"/>
  <c r="AU335" i="76"/>
  <c r="AH335" i="76"/>
  <c r="I335" i="76"/>
  <c r="CV335" i="76"/>
  <c r="FB335" i="76"/>
  <c r="EF335" i="76"/>
  <c r="CS335" i="76"/>
  <c r="DT335" i="76"/>
  <c r="FJ335" i="76"/>
  <c r="EV335" i="76"/>
  <c r="DY335" i="76"/>
  <c r="FK335" i="76"/>
  <c r="EQ335" i="76"/>
  <c r="BF335" i="76"/>
  <c r="CP335" i="76"/>
  <c r="EC293" i="76"/>
  <c r="CW293" i="76"/>
  <c r="BQ293" i="76"/>
  <c r="AK293" i="76"/>
  <c r="D293" i="76"/>
  <c r="EZ293" i="76"/>
  <c r="DT293" i="76"/>
  <c r="CN293" i="76"/>
  <c r="BH293" i="76"/>
  <c r="AB293" i="76"/>
  <c r="FO293" i="76"/>
  <c r="EI293" i="76"/>
  <c r="DC293" i="76"/>
  <c r="BW293" i="76"/>
  <c r="AQ293" i="76"/>
  <c r="J293" i="76"/>
  <c r="DP298" i="76"/>
  <c r="FZ298" i="76"/>
  <c r="BB298" i="76"/>
  <c r="DH298" i="76"/>
  <c r="FR298" i="76"/>
  <c r="AT298" i="76"/>
  <c r="CZ298" i="76"/>
  <c r="FJ298" i="76"/>
  <c r="AL298" i="76"/>
  <c r="CR298" i="76"/>
  <c r="DV298" i="76"/>
  <c r="GA298" i="76"/>
  <c r="EU298" i="76"/>
  <c r="DO298" i="76"/>
  <c r="CI298" i="76"/>
  <c r="BC298" i="76"/>
  <c r="W298" i="76"/>
  <c r="FQ298" i="76"/>
  <c r="EK298" i="76"/>
  <c r="DE298" i="76"/>
  <c r="BY298" i="76"/>
  <c r="AS298" i="76"/>
  <c r="L298" i="76"/>
  <c r="FH298" i="76"/>
  <c r="EB298" i="76"/>
  <c r="CV298" i="76"/>
  <c r="BP298" i="76"/>
  <c r="AJ298" i="76"/>
  <c r="FW298" i="76"/>
  <c r="EQ298" i="76"/>
  <c r="DK298" i="76"/>
  <c r="CE298" i="76"/>
  <c r="AY298" i="76"/>
  <c r="S298" i="76"/>
  <c r="FF298" i="76"/>
  <c r="DZ298" i="76"/>
  <c r="CT298" i="76"/>
  <c r="BN298" i="76"/>
  <c r="AH298" i="76"/>
  <c r="FU298" i="76"/>
  <c r="EO298" i="76"/>
  <c r="DI298" i="76"/>
  <c r="CC298" i="76"/>
  <c r="AW298" i="76"/>
  <c r="Q298" i="76"/>
  <c r="AX295" i="76"/>
  <c r="X295" i="76"/>
  <c r="FU295" i="76"/>
  <c r="FT295" i="76"/>
  <c r="DW295" i="76"/>
  <c r="BV295" i="76"/>
  <c r="U295" i="76"/>
  <c r="EG295" i="76"/>
  <c r="CI295" i="76"/>
  <c r="AH295" i="76"/>
  <c r="FE295" i="76"/>
  <c r="DG295" i="76"/>
  <c r="BF295" i="76"/>
  <c r="GA295" i="76"/>
  <c r="EE295" i="76"/>
  <c r="CD295" i="76"/>
  <c r="AF295" i="76"/>
  <c r="FC295" i="76"/>
  <c r="DB295" i="76"/>
  <c r="BD295" i="76"/>
  <c r="FX295" i="76"/>
  <c r="DZ295" i="76"/>
  <c r="CB295" i="76"/>
  <c r="Z295" i="76"/>
  <c r="EX295" i="76"/>
  <c r="CZ295" i="76"/>
  <c r="BA295" i="76"/>
  <c r="Q295" i="76"/>
  <c r="N295" i="76"/>
  <c r="FJ295" i="76"/>
  <c r="ED295" i="76"/>
  <c r="CX295" i="76"/>
  <c r="BR295" i="76"/>
  <c r="AL295" i="76"/>
  <c r="E295" i="76"/>
  <c r="EJ295" i="76"/>
  <c r="DD295" i="76"/>
  <c r="BX295" i="76"/>
  <c r="AR295" i="76"/>
  <c r="K295" i="76"/>
  <c r="EY295" i="76"/>
  <c r="DS295" i="76"/>
  <c r="CM295" i="76"/>
  <c r="BG295" i="76"/>
  <c r="AA295" i="76"/>
  <c r="DF292" i="76"/>
  <c r="CX292" i="76"/>
  <c r="AD292" i="76"/>
  <c r="EL292" i="76"/>
  <c r="BR292" i="76"/>
  <c r="FZ292" i="76"/>
  <c r="FQ292" i="76"/>
  <c r="EK292" i="76"/>
  <c r="DE292" i="76"/>
  <c r="BY292" i="76"/>
  <c r="AS292" i="76"/>
  <c r="L292" i="76"/>
  <c r="FH292" i="76"/>
  <c r="EB292" i="76"/>
  <c r="CV292" i="76"/>
  <c r="BP292" i="76"/>
  <c r="AJ292" i="76"/>
  <c r="FW292" i="76"/>
  <c r="EQ292" i="76"/>
  <c r="DK292" i="76"/>
  <c r="CE292" i="76"/>
  <c r="AY292" i="76"/>
  <c r="S292" i="76"/>
  <c r="FF292" i="76"/>
  <c r="DZ292" i="76"/>
  <c r="CT292" i="76"/>
  <c r="BN292" i="76"/>
  <c r="AH292" i="76"/>
  <c r="FU292" i="76"/>
  <c r="EO292" i="76"/>
  <c r="DI292" i="76"/>
  <c r="CC292" i="76"/>
  <c r="AW292" i="76"/>
  <c r="Q292" i="76"/>
  <c r="FL292" i="76"/>
  <c r="EF292" i="76"/>
  <c r="CZ292" i="76"/>
  <c r="BT292" i="76"/>
  <c r="AN292" i="76"/>
  <c r="G292" i="76"/>
  <c r="FC292" i="76"/>
  <c r="DW292" i="76"/>
  <c r="CQ292" i="76"/>
  <c r="BK292" i="76"/>
  <c r="AE292" i="76"/>
  <c r="O292" i="76"/>
  <c r="FS269" i="76"/>
  <c r="BM269" i="76"/>
  <c r="AG269" i="76"/>
  <c r="Y269" i="76"/>
  <c r="Q269" i="76"/>
  <c r="H269" i="76"/>
  <c r="FD269" i="76"/>
  <c r="DX269" i="76"/>
  <c r="CR269" i="76"/>
  <c r="BL269" i="76"/>
  <c r="AF269" i="76"/>
  <c r="O269" i="76"/>
  <c r="DW269" i="76"/>
  <c r="CQ269" i="76"/>
  <c r="BK269" i="76"/>
  <c r="AE269" i="76"/>
  <c r="FZ269" i="76"/>
  <c r="ET269" i="76"/>
  <c r="DN269" i="76"/>
  <c r="CH269" i="76"/>
  <c r="BB269" i="76"/>
  <c r="V269" i="76"/>
  <c r="FQ269" i="76"/>
  <c r="EK269" i="76"/>
  <c r="DE269" i="76"/>
  <c r="BY269" i="76"/>
  <c r="AS269" i="76"/>
  <c r="L269" i="76"/>
  <c r="EZ269" i="76"/>
  <c r="DT269" i="76"/>
  <c r="CN269" i="76"/>
  <c r="BH269" i="76"/>
  <c r="AB269" i="76"/>
  <c r="FG269" i="76"/>
  <c r="EA269" i="76"/>
  <c r="CU269" i="76"/>
  <c r="BO269" i="76"/>
  <c r="AI269" i="76"/>
  <c r="FV269" i="76"/>
  <c r="EP269" i="76"/>
  <c r="DJ269" i="76"/>
  <c r="CD269" i="76"/>
  <c r="AX269" i="76"/>
  <c r="R269" i="76"/>
  <c r="BW381" i="76"/>
  <c r="ER381" i="76"/>
  <c r="AL381" i="76"/>
  <c r="DG381" i="76"/>
  <c r="GB381" i="76"/>
  <c r="BV381" i="76"/>
  <c r="EY381" i="76"/>
  <c r="AS381" i="76"/>
  <c r="DN381" i="76"/>
  <c r="H381" i="76"/>
  <c r="CK381" i="76"/>
  <c r="CT381" i="76"/>
  <c r="BX381" i="76"/>
  <c r="BJ381" i="76"/>
  <c r="AF381" i="76"/>
  <c r="Z381" i="76"/>
  <c r="BG381" i="76"/>
  <c r="CG381" i="76"/>
  <c r="CY381" i="76"/>
  <c r="AP381" i="76"/>
  <c r="CN381" i="76"/>
  <c r="DF381" i="76"/>
  <c r="EN381" i="76"/>
  <c r="S381" i="76"/>
  <c r="AK381" i="76"/>
  <c r="BS381" i="76"/>
  <c r="EW381" i="76"/>
  <c r="DS381" i="76"/>
  <c r="EK381" i="76"/>
  <c r="FK381" i="76"/>
  <c r="BY362" i="76"/>
  <c r="ET362" i="76"/>
  <c r="AN362" i="76"/>
  <c r="DI362" i="76"/>
  <c r="S362" i="76"/>
  <c r="FP362" i="76"/>
  <c r="ES362" i="76"/>
  <c r="AM362" i="76"/>
  <c r="DH362" i="76"/>
  <c r="J362" i="76"/>
  <c r="CM362" i="76"/>
  <c r="L362" i="76"/>
  <c r="AL362" i="76"/>
  <c r="DG362" i="76"/>
  <c r="GB362" i="76"/>
  <c r="CD362" i="76"/>
  <c r="FG362" i="76"/>
  <c r="AK362" i="76"/>
  <c r="DF362" i="76"/>
  <c r="GA362" i="76"/>
  <c r="BU362" i="76"/>
  <c r="EX362" i="76"/>
  <c r="AJ362" i="76"/>
  <c r="AS362" i="76"/>
  <c r="DN362" i="76"/>
  <c r="H362" i="76"/>
  <c r="CC362" i="76"/>
  <c r="FF362" i="76"/>
  <c r="CV362" i="76"/>
  <c r="FY362" i="76"/>
  <c r="BS362" i="76"/>
  <c r="EN362" i="76"/>
  <c r="AP362" i="76"/>
  <c r="DS362" i="76"/>
  <c r="BI362" i="76"/>
  <c r="ED362" i="76"/>
  <c r="X362" i="76"/>
  <c r="CS362" i="76"/>
  <c r="FV362" i="76"/>
  <c r="AR362" i="76"/>
  <c r="K362" i="76"/>
  <c r="N362" i="76"/>
  <c r="ER362" i="76"/>
  <c r="W362" i="76"/>
  <c r="EU362" i="76"/>
  <c r="U381" i="76"/>
  <c r="Y381" i="76"/>
  <c r="H316" i="76"/>
  <c r="DE316" i="76"/>
  <c r="AD316" i="76"/>
  <c r="DH316" i="76"/>
  <c r="CL316" i="76"/>
  <c r="AZ381" i="76"/>
  <c r="CR381" i="76"/>
  <c r="BO316" i="76"/>
  <c r="EZ316" i="76"/>
  <c r="BZ316" i="76"/>
  <c r="FK316" i="76"/>
  <c r="BU316" i="76"/>
  <c r="F316" i="76"/>
  <c r="CH381" i="76"/>
  <c r="T316" i="76"/>
  <c r="AJ316" i="76"/>
  <c r="DU316" i="76"/>
  <c r="AU316" i="76"/>
  <c r="DX316" i="76"/>
  <c r="AG316" i="76"/>
  <c r="U316" i="76"/>
  <c r="AR316" i="76"/>
  <c r="EC316" i="76"/>
  <c r="BC316" i="76"/>
  <c r="EF316" i="76"/>
  <c r="CT316" i="76"/>
  <c r="DC381" i="76"/>
  <c r="EU381" i="76"/>
  <c r="Y316" i="76"/>
  <c r="DL316" i="76"/>
  <c r="AL316" i="76"/>
  <c r="DW316" i="76"/>
  <c r="AF316" i="76"/>
  <c r="DR316" i="76"/>
  <c r="FG316" i="76"/>
  <c r="CG316" i="76"/>
  <c r="FR316" i="76"/>
  <c r="CJ316" i="76"/>
  <c r="AP316" i="76"/>
  <c r="EZ381" i="76"/>
  <c r="BU381" i="76"/>
  <c r="FO316" i="76"/>
  <c r="CO316" i="76"/>
  <c r="FZ316" i="76"/>
  <c r="CR316" i="76"/>
  <c r="FU316" i="76"/>
  <c r="AE381" i="76"/>
  <c r="GA381" i="76"/>
  <c r="EV363" i="76"/>
  <c r="AX363" i="76"/>
  <c r="EA363" i="76"/>
  <c r="U363" i="76"/>
  <c r="CP363" i="76"/>
  <c r="EU363" i="76"/>
  <c r="DA363" i="76"/>
  <c r="K363" i="76"/>
  <c r="CF363" i="76"/>
  <c r="FA363" i="76"/>
  <c r="FK363" i="76"/>
  <c r="CZ363" i="76"/>
  <c r="FU363" i="76"/>
  <c r="CE363" i="76"/>
  <c r="EZ363" i="76"/>
  <c r="AT363" i="76"/>
  <c r="G363" i="76"/>
  <c r="FT363" i="76"/>
  <c r="BV363" i="76"/>
  <c r="EY363" i="76"/>
  <c r="AS363" i="76"/>
  <c r="DN363" i="76"/>
  <c r="EN363" i="76"/>
  <c r="GB363" i="76"/>
  <c r="CD363" i="76"/>
  <c r="FG363" i="76"/>
  <c r="BA363" i="76"/>
  <c r="DV363" i="76"/>
  <c r="CB363" i="76"/>
  <c r="BL363" i="76"/>
  <c r="EG363" i="76"/>
  <c r="AQ363" i="76"/>
  <c r="DL363" i="76"/>
  <c r="F363" i="76"/>
  <c r="BC363" i="76"/>
  <c r="BG363" i="76"/>
  <c r="EF363" i="76"/>
  <c r="AH363" i="76"/>
  <c r="DK363" i="76"/>
  <c r="E363" i="76"/>
  <c r="BZ363" i="76"/>
  <c r="CA363" i="76"/>
  <c r="BF362" i="76"/>
  <c r="EV381" i="76"/>
  <c r="AW381" i="76"/>
  <c r="CH363" i="76"/>
  <c r="D363" i="76"/>
  <c r="BV316" i="76"/>
  <c r="CB360" i="76"/>
  <c r="EW360" i="76"/>
  <c r="EQ360" i="76"/>
  <c r="FO360" i="76"/>
  <c r="O360" i="76"/>
  <c r="FJ360" i="76"/>
  <c r="X360" i="76"/>
  <c r="CS360" i="76"/>
  <c r="BR360" i="76"/>
  <c r="CQ360" i="76"/>
  <c r="DO360" i="76"/>
  <c r="EM360" i="76"/>
  <c r="BE316" i="76"/>
  <c r="AW360" i="76"/>
  <c r="BO360" i="76"/>
  <c r="L360" i="76"/>
  <c r="AT360" i="76"/>
  <c r="CA360" i="76"/>
  <c r="Q316" i="76"/>
  <c r="DP360" i="76"/>
  <c r="R360" i="76"/>
  <c r="W360" i="76"/>
  <c r="BI360" i="76"/>
  <c r="CL360" i="76"/>
  <c r="DJ360" i="76"/>
  <c r="DX360" i="76"/>
  <c r="Z360" i="76"/>
  <c r="AM360" i="76"/>
  <c r="BX360" i="76"/>
  <c r="CV360" i="76"/>
  <c r="U360" i="76"/>
  <c r="DZ381" i="76"/>
  <c r="BE360" i="76"/>
  <c r="EF360" i="76"/>
  <c r="FI316" i="76"/>
  <c r="DA360" i="76"/>
  <c r="AD360" i="76"/>
  <c r="EO360" i="76"/>
  <c r="BJ360" i="76"/>
  <c r="J360" i="76"/>
  <c r="EA360" i="76"/>
  <c r="AH360" i="76"/>
  <c r="EU360" i="76"/>
  <c r="BF360" i="76"/>
  <c r="GA360" i="76"/>
  <c r="K360" i="76"/>
  <c r="FK360" i="76"/>
  <c r="G360" i="76"/>
  <c r="FM360" i="76"/>
  <c r="DL360" i="76"/>
  <c r="DS360" i="76"/>
  <c r="BT361" i="76"/>
  <c r="V361" i="76"/>
  <c r="ES361" i="76"/>
  <c r="CK361" i="76"/>
  <c r="BI361" i="76"/>
  <c r="CM361" i="76"/>
  <c r="EX361" i="76"/>
  <c r="DI361" i="76"/>
  <c r="BD361" i="76"/>
  <c r="FK361" i="76"/>
  <c r="Q361" i="76"/>
  <c r="AB361" i="76"/>
  <c r="BU361" i="76"/>
  <c r="M361" i="76"/>
  <c r="EL361" i="76"/>
  <c r="BR361" i="76"/>
  <c r="DX361" i="76"/>
  <c r="R361" i="76"/>
  <c r="EY361" i="76"/>
  <c r="DA361" i="76"/>
  <c r="AK361" i="76"/>
  <c r="EV361" i="76"/>
  <c r="DS361" i="76"/>
  <c r="I361" i="76"/>
  <c r="ER361" i="76"/>
  <c r="CS361" i="76"/>
  <c r="P361" i="76"/>
  <c r="DF361" i="76"/>
  <c r="AX361" i="76"/>
  <c r="FW361" i="76"/>
  <c r="EC361" i="76"/>
  <c r="BQ361" i="76"/>
  <c r="FT361" i="76"/>
  <c r="BW361" i="76"/>
  <c r="EH361" i="76"/>
  <c r="CQ361" i="76"/>
  <c r="AH361" i="76"/>
  <c r="EU361" i="76"/>
  <c r="CN361" i="76"/>
  <c r="F361" i="76"/>
  <c r="AG361" i="76"/>
  <c r="FD361" i="76"/>
  <c r="DV361" i="76"/>
  <c r="FG361" i="76"/>
  <c r="T335" i="76"/>
  <c r="AK335" i="76"/>
  <c r="DF335" i="76"/>
  <c r="GA335" i="76"/>
  <c r="BV335" i="76"/>
  <c r="EA335" i="76"/>
  <c r="AJ335" i="76"/>
  <c r="DM335" i="76"/>
  <c r="G335" i="76"/>
  <c r="CB335" i="76"/>
  <c r="EX335" i="76"/>
  <c r="CO335" i="76"/>
  <c r="EJ335" i="76"/>
  <c r="BX335" i="76"/>
  <c r="CX335" i="76"/>
  <c r="CJ335" i="76"/>
  <c r="BG335" i="76"/>
  <c r="FH335" i="76"/>
  <c r="W335" i="76"/>
  <c r="FT335" i="76"/>
  <c r="BO335" i="76"/>
  <c r="FX335" i="76"/>
  <c r="AE335" i="76"/>
  <c r="GB335" i="76"/>
  <c r="CU335" i="76"/>
  <c r="E335" i="76"/>
  <c r="AM335" i="76"/>
  <c r="R335" i="76"/>
  <c r="FG335" i="76"/>
  <c r="EK335" i="76"/>
  <c r="EM335" i="76"/>
  <c r="DJ335" i="76"/>
  <c r="EI335" i="76"/>
  <c r="AC335" i="76"/>
  <c r="BK335" i="76"/>
  <c r="AP335" i="76"/>
  <c r="BU335" i="76"/>
  <c r="BI335" i="76"/>
  <c r="CA335" i="76"/>
  <c r="AX335" i="76"/>
  <c r="DA335" i="76"/>
  <c r="AW335" i="76"/>
  <c r="EB335" i="76"/>
  <c r="FZ335" i="76"/>
  <c r="AA335" i="76"/>
  <c r="DU293" i="76"/>
  <c r="CO293" i="76"/>
  <c r="BI293" i="76"/>
  <c r="AC293" i="76"/>
  <c r="FX293" i="76"/>
  <c r="ER293" i="76"/>
  <c r="DL293" i="76"/>
  <c r="CF293" i="76"/>
  <c r="AZ293" i="76"/>
  <c r="T293" i="76"/>
  <c r="FG293" i="76"/>
  <c r="EA293" i="76"/>
  <c r="CU293" i="76"/>
  <c r="BO293" i="76"/>
  <c r="AI293" i="76"/>
  <c r="O293" i="76"/>
  <c r="CJ298" i="76"/>
  <c r="ET298" i="76"/>
  <c r="V298" i="76"/>
  <c r="CB298" i="76"/>
  <c r="EL298" i="76"/>
  <c r="M298" i="76"/>
  <c r="BT298" i="76"/>
  <c r="ED298" i="76"/>
  <c r="E298" i="76"/>
  <c r="BL298" i="76"/>
  <c r="CP298" i="76"/>
  <c r="FS298" i="76"/>
  <c r="EM298" i="76"/>
  <c r="DG298" i="76"/>
  <c r="CA298" i="76"/>
  <c r="AU298" i="76"/>
  <c r="N298" i="76"/>
  <c r="FI298" i="76"/>
  <c r="EC298" i="76"/>
  <c r="CW298" i="76"/>
  <c r="BQ298" i="76"/>
  <c r="AK298" i="76"/>
  <c r="D298" i="76"/>
  <c r="EZ298" i="76"/>
  <c r="DT298" i="76"/>
  <c r="CN298" i="76"/>
  <c r="BH298" i="76"/>
  <c r="AB298" i="76"/>
  <c r="FO298" i="76"/>
  <c r="EI298" i="76"/>
  <c r="DC298" i="76"/>
  <c r="BW298" i="76"/>
  <c r="AQ298" i="76"/>
  <c r="J298" i="76"/>
  <c r="EX298" i="76"/>
  <c r="DR298" i="76"/>
  <c r="CL298" i="76"/>
  <c r="BF298" i="76"/>
  <c r="Z298" i="76"/>
  <c r="FM298" i="76"/>
  <c r="EG298" i="76"/>
  <c r="DA298" i="76"/>
  <c r="BU298" i="76"/>
  <c r="H298" i="76"/>
  <c r="EK295" i="76"/>
  <c r="DJ295" i="76"/>
  <c r="BY295" i="76"/>
  <c r="FI295" i="76"/>
  <c r="DI295" i="76"/>
  <c r="BK295" i="76"/>
  <c r="FS295" i="76"/>
  <c r="DU295" i="76"/>
  <c r="BU295" i="76"/>
  <c r="R295" i="76"/>
  <c r="ES295" i="76"/>
  <c r="CS295" i="76"/>
  <c r="AU295" i="76"/>
  <c r="FP295" i="76"/>
  <c r="DQ295" i="76"/>
  <c r="BS295" i="76"/>
  <c r="L295" i="76"/>
  <c r="EO295" i="76"/>
  <c r="CQ295" i="76"/>
  <c r="AP295" i="76"/>
  <c r="FM295" i="76"/>
  <c r="DO295" i="76"/>
  <c r="BN295" i="76"/>
  <c r="G295" i="76"/>
  <c r="EM295" i="76"/>
  <c r="CL295" i="76"/>
  <c r="AN295" i="76"/>
  <c r="H295" i="76"/>
  <c r="F295" i="76"/>
  <c r="FB295" i="76"/>
  <c r="DV295" i="76"/>
  <c r="CP295" i="76"/>
  <c r="BJ295" i="76"/>
  <c r="AD295" i="76"/>
  <c r="FH295" i="76"/>
  <c r="EB295" i="76"/>
  <c r="CV295" i="76"/>
  <c r="BP295" i="76"/>
  <c r="AJ295" i="76"/>
  <c r="FW295" i="76"/>
  <c r="EQ295" i="76"/>
  <c r="DK295" i="76"/>
  <c r="CE295" i="76"/>
  <c r="AY295" i="76"/>
  <c r="S295" i="76"/>
  <c r="AT292" i="76"/>
  <c r="AL292" i="76"/>
  <c r="ET292" i="76"/>
  <c r="BZ292" i="76"/>
  <c r="E292" i="76"/>
  <c r="DN292" i="76"/>
  <c r="FI292" i="76"/>
  <c r="EC292" i="76"/>
  <c r="CW292" i="76"/>
  <c r="BQ292" i="76"/>
  <c r="AK292" i="76"/>
  <c r="D292" i="76"/>
  <c r="EZ292" i="76"/>
  <c r="DT292" i="76"/>
  <c r="CN292" i="76"/>
  <c r="BH292" i="76"/>
  <c r="AB292" i="76"/>
  <c r="FO292" i="76"/>
  <c r="EI292" i="76"/>
  <c r="DC292" i="76"/>
  <c r="BW292" i="76"/>
  <c r="AQ292" i="76"/>
  <c r="J292" i="76"/>
  <c r="EX292" i="76"/>
  <c r="DR292" i="76"/>
  <c r="CL292" i="76"/>
  <c r="BF292" i="76"/>
  <c r="Z292" i="76"/>
  <c r="FM292" i="76"/>
  <c r="EG292" i="76"/>
  <c r="DA292" i="76"/>
  <c r="BU292" i="76"/>
  <c r="H292" i="76"/>
  <c r="FD292" i="76"/>
  <c r="DX292" i="76"/>
  <c r="CR292" i="76"/>
  <c r="BL292" i="76"/>
  <c r="AF292" i="76"/>
  <c r="GA292" i="76"/>
  <c r="EU292" i="76"/>
  <c r="DO292" i="76"/>
  <c r="CI292" i="76"/>
  <c r="BC292" i="76"/>
  <c r="W292" i="76"/>
  <c r="FM269" i="76"/>
  <c r="DY269" i="76"/>
  <c r="BE269" i="76"/>
  <c r="GA269" i="76"/>
  <c r="FX269" i="76"/>
  <c r="FW269" i="76"/>
  <c r="FU269" i="76"/>
  <c r="GB269" i="76"/>
  <c r="EV269" i="76"/>
  <c r="DP269" i="76"/>
  <c r="CJ269" i="76"/>
  <c r="BD269" i="76"/>
  <c r="X269" i="76"/>
  <c r="EU269" i="76"/>
  <c r="DO269" i="76"/>
  <c r="CI269" i="76"/>
  <c r="BC269" i="76"/>
  <c r="W269" i="76"/>
  <c r="FR269" i="76"/>
  <c r="EL269" i="76"/>
  <c r="DF269" i="76"/>
  <c r="BZ269" i="76"/>
  <c r="AT269" i="76"/>
  <c r="M269" i="76"/>
  <c r="FI269" i="76"/>
  <c r="EC269" i="76"/>
  <c r="CW269" i="76"/>
  <c r="BQ269" i="76"/>
  <c r="AK269" i="76"/>
  <c r="D269" i="76"/>
  <c r="ER269" i="76"/>
  <c r="DL269" i="76"/>
  <c r="CF269" i="76"/>
  <c r="AZ269" i="76"/>
  <c r="T269" i="76"/>
  <c r="EY269" i="76"/>
  <c r="DS269" i="76"/>
  <c r="CM269" i="76"/>
  <c r="BG269" i="76"/>
  <c r="AA269" i="76"/>
  <c r="FN269" i="76"/>
  <c r="EH269" i="76"/>
  <c r="DB269" i="76"/>
  <c r="BV269" i="76"/>
  <c r="AP269" i="76"/>
  <c r="I269" i="76"/>
  <c r="EI381" i="76"/>
  <c r="AC381" i="76"/>
  <c r="CX381" i="76"/>
  <c r="FS381" i="76"/>
  <c r="EO381" i="76"/>
  <c r="EH381" i="76"/>
  <c r="AJ381" i="76"/>
  <c r="DE381" i="76"/>
  <c r="FZ381" i="76"/>
  <c r="BT381" i="76"/>
  <c r="DA381" i="76"/>
  <c r="FV381" i="76"/>
  <c r="FP381" i="76"/>
  <c r="EL381" i="76"/>
  <c r="DH381" i="76"/>
  <c r="CD381" i="76"/>
  <c r="FG381" i="76"/>
  <c r="F381" i="76"/>
  <c r="X381" i="76"/>
  <c r="EX381" i="76"/>
  <c r="E381" i="76"/>
  <c r="W381" i="76"/>
  <c r="Q381" i="76"/>
  <c r="DK381" i="76"/>
  <c r="EC381" i="76"/>
  <c r="FC381" i="76"/>
  <c r="FU381" i="76"/>
  <c r="AR381" i="76"/>
  <c r="BR381" i="76"/>
  <c r="CJ381" i="76"/>
  <c r="EK362" i="76"/>
  <c r="AE362" i="76"/>
  <c r="CZ362" i="76"/>
  <c r="FU362" i="76"/>
  <c r="CE362" i="76"/>
  <c r="EB362" i="76"/>
  <c r="AD362" i="76"/>
  <c r="CY362" i="76"/>
  <c r="FT362" i="76"/>
  <c r="BV362" i="76"/>
  <c r="EY362" i="76"/>
  <c r="AC362" i="76"/>
  <c r="CX362" i="76"/>
  <c r="FS362" i="76"/>
  <c r="BM362" i="76"/>
  <c r="EP362" i="76"/>
  <c r="EZ362" i="76"/>
  <c r="CW362" i="76"/>
  <c r="FR362" i="76"/>
  <c r="BL362" i="76"/>
  <c r="EG362" i="76"/>
  <c r="AQ362" i="76"/>
  <c r="FX362" i="76"/>
  <c r="DE362" i="76"/>
  <c r="FZ362" i="76"/>
  <c r="BT362" i="76"/>
  <c r="EO362" i="76"/>
  <c r="AY362" i="76"/>
  <c r="BH362" i="76"/>
  <c r="BJ362" i="76"/>
  <c r="EE362" i="76"/>
  <c r="Y362" i="76"/>
  <c r="DB362" i="76"/>
  <c r="T362" i="76"/>
  <c r="DU362" i="76"/>
  <c r="O362" i="76"/>
  <c r="CJ362" i="76"/>
  <c r="FE362" i="76"/>
  <c r="BO362" i="76"/>
  <c r="D362" i="76"/>
  <c r="EC362" i="76"/>
  <c r="FD362" i="76"/>
  <c r="EL362" i="76"/>
  <c r="FM362" i="76"/>
  <c r="DR362" i="76"/>
  <c r="AD381" i="76"/>
  <c r="I316" i="76"/>
  <c r="CF316" i="76"/>
  <c r="FQ316" i="76"/>
  <c r="CQ316" i="76"/>
  <c r="FT316" i="76"/>
  <c r="AX316" i="76"/>
  <c r="BI381" i="76"/>
  <c r="CS381" i="76"/>
  <c r="EA316" i="76"/>
  <c r="BA316" i="76"/>
  <c r="EL316" i="76"/>
  <c r="BD316" i="76"/>
  <c r="EG316" i="76"/>
  <c r="AY381" i="76"/>
  <c r="CQ381" i="76"/>
  <c r="AH316" i="76"/>
  <c r="CV316" i="76"/>
  <c r="K316" i="76"/>
  <c r="DG316" i="76"/>
  <c r="E316" i="76"/>
  <c r="FV316" i="76"/>
  <c r="G316" i="76"/>
  <c r="DD316" i="76"/>
  <c r="AC316" i="76"/>
  <c r="DO316" i="76"/>
  <c r="W316" i="76"/>
  <c r="BF316" i="76"/>
  <c r="DL381" i="76"/>
  <c r="FD381" i="76"/>
  <c r="CM316" i="76"/>
  <c r="FX316" i="76"/>
  <c r="CX316" i="76"/>
  <c r="D316" i="76"/>
  <c r="CS316" i="76"/>
  <c r="O316" i="76"/>
  <c r="BH316" i="76"/>
  <c r="ES316" i="76"/>
  <c r="BS316" i="76"/>
  <c r="EV316" i="76"/>
  <c r="BN316" i="76"/>
  <c r="FY381" i="76"/>
  <c r="P316" i="76"/>
  <c r="BP316" i="76"/>
  <c r="FA316" i="76"/>
  <c r="CA316" i="76"/>
  <c r="FD316" i="76"/>
  <c r="DB316" i="76"/>
  <c r="EJ381" i="76"/>
  <c r="V381" i="76"/>
  <c r="AG363" i="76"/>
  <c r="DJ363" i="76"/>
  <c r="L363" i="76"/>
  <c r="CG363" i="76"/>
  <c r="FB363" i="76"/>
  <c r="X363" i="76"/>
  <c r="FM363" i="76"/>
  <c r="BW363" i="76"/>
  <c r="ER363" i="76"/>
  <c r="AL363" i="76"/>
  <c r="DW363" i="76"/>
  <c r="FL363" i="76"/>
  <c r="BN363" i="76"/>
  <c r="EQ363" i="76"/>
  <c r="AK363" i="76"/>
  <c r="DF363" i="76"/>
  <c r="CI363" i="76"/>
  <c r="BE363" i="76"/>
  <c r="EH363" i="76"/>
  <c r="AJ363" i="76"/>
  <c r="DE363" i="76"/>
  <c r="FZ363" i="76"/>
  <c r="DB363" i="76"/>
  <c r="BM363" i="76"/>
  <c r="EP363" i="76"/>
  <c r="AR363" i="76"/>
  <c r="DM363" i="76"/>
  <c r="AE363" i="76"/>
  <c r="Y363" i="76"/>
  <c r="DX363" i="76"/>
  <c r="Z363" i="76"/>
  <c r="DC363" i="76"/>
  <c r="FX363" i="76"/>
  <c r="BR363" i="76"/>
  <c r="O363" i="76"/>
  <c r="DM381" i="76"/>
  <c r="Q363" i="76"/>
  <c r="CT363" i="76"/>
  <c r="FW363" i="76"/>
  <c r="BQ363" i="76"/>
  <c r="EL363" i="76"/>
  <c r="FR381" i="76"/>
  <c r="M363" i="76"/>
  <c r="BY363" i="76"/>
  <c r="V363" i="76"/>
  <c r="BP363" i="76"/>
  <c r="ET363" i="76"/>
  <c r="AK316" i="76"/>
  <c r="EN360" i="76"/>
  <c r="AP360" i="76"/>
  <c r="BS360" i="76"/>
  <c r="CT360" i="76"/>
  <c r="DR360" i="76"/>
  <c r="AK360" i="76"/>
  <c r="CJ360" i="76"/>
  <c r="FE360" i="76"/>
  <c r="FA360" i="76"/>
  <c r="FY360" i="76"/>
  <c r="AE360" i="76"/>
  <c r="CN360" i="76"/>
  <c r="AN360" i="76"/>
  <c r="DI360" i="76"/>
  <c r="CO360" i="76"/>
  <c r="DM360" i="76"/>
  <c r="EK360" i="76"/>
  <c r="FI360" i="76"/>
  <c r="BJ316" i="76"/>
  <c r="GB360" i="76"/>
  <c r="S360" i="76"/>
  <c r="DV360" i="76"/>
  <c r="ET360" i="76"/>
  <c r="FR360" i="76"/>
  <c r="AY316" i="76"/>
  <c r="I360" i="76"/>
  <c r="AA360" i="76"/>
  <c r="EH360" i="76"/>
  <c r="FF360" i="76"/>
  <c r="D360" i="76"/>
  <c r="DK316" i="76"/>
  <c r="AV381" i="76"/>
  <c r="CR360" i="76"/>
  <c r="DV316" i="76"/>
  <c r="FW316" i="76"/>
  <c r="BG360" i="76"/>
  <c r="DF360" i="76"/>
  <c r="BW360" i="76"/>
  <c r="EL360" i="76"/>
  <c r="CE360" i="76"/>
  <c r="T360" i="76"/>
  <c r="CY360" i="76"/>
  <c r="BP360" i="76"/>
  <c r="EE360" i="76"/>
  <c r="CM360" i="76"/>
  <c r="M360" i="76"/>
  <c r="AU360" i="76"/>
  <c r="CC360" i="76"/>
  <c r="FV360" i="76"/>
  <c r="DC360" i="76"/>
  <c r="CE361" i="76"/>
  <c r="EP361" i="76"/>
  <c r="CZ361" i="76"/>
  <c r="AT361" i="76"/>
  <c r="FC361" i="76"/>
  <c r="FE361" i="76"/>
  <c r="T361" i="76"/>
  <c r="BK361" i="76"/>
  <c r="FX361" i="76"/>
  <c r="ED361" i="76"/>
  <c r="BF361" i="76"/>
  <c r="AW361" i="76"/>
  <c r="H361" i="76"/>
  <c r="EQ361" i="76"/>
  <c r="CR361" i="76"/>
  <c r="Y361" i="76"/>
  <c r="EN361" i="76"/>
  <c r="AQ361" i="76"/>
  <c r="CX361" i="76"/>
  <c r="BB361" i="76"/>
  <c r="FQ361" i="76"/>
  <c r="DM361" i="76"/>
  <c r="EO361" i="76"/>
  <c r="AZ361" i="76"/>
  <c r="CY361" i="76"/>
  <c r="AS361" i="76"/>
  <c r="FJ361" i="76"/>
  <c r="CV361" i="76"/>
  <c r="BO361" i="76"/>
  <c r="DY361" i="76"/>
  <c r="CH361" i="76"/>
  <c r="X361" i="76"/>
  <c r="EM361" i="76"/>
  <c r="G361" i="76"/>
  <c r="D361" i="76"/>
  <c r="AE361" i="76"/>
  <c r="FH361" i="76"/>
  <c r="DL361" i="76"/>
  <c r="AL361" i="76"/>
  <c r="AM361" i="76"/>
  <c r="DG361" i="76"/>
  <c r="CL361" i="76"/>
  <c r="FY361" i="76"/>
  <c r="FV361" i="76"/>
  <c r="BL361" i="76"/>
  <c r="L335" i="76"/>
  <c r="CW335" i="76"/>
  <c r="FR335" i="76"/>
  <c r="BL335" i="76"/>
  <c r="EH335" i="76"/>
  <c r="AQ335" i="76"/>
  <c r="DD335" i="76"/>
  <c r="FY335" i="76"/>
  <c r="BS335" i="76"/>
  <c r="EN335" i="76"/>
  <c r="D335" i="76"/>
  <c r="F335" i="76"/>
  <c r="AS335" i="76"/>
  <c r="ER335" i="76"/>
  <c r="O335" i="76"/>
  <c r="FL335" i="76"/>
  <c r="AI335" i="76"/>
  <c r="CG335" i="76"/>
  <c r="CY335" i="76"/>
  <c r="CD335" i="76"/>
  <c r="K335" i="76"/>
  <c r="DE335" i="76"/>
  <c r="DG335" i="76"/>
  <c r="CT335" i="76"/>
  <c r="BW335" i="76"/>
  <c r="DU335" i="76"/>
  <c r="DW335" i="76"/>
  <c r="DB335" i="76"/>
  <c r="DC335" i="76"/>
  <c r="BB335" i="76"/>
  <c r="AN335" i="76"/>
  <c r="BE335" i="76"/>
  <c r="AY335" i="76"/>
  <c r="ES335" i="76"/>
  <c r="EU335" i="76"/>
  <c r="DR335" i="76"/>
  <c r="FO335" i="76"/>
  <c r="FA335" i="76"/>
  <c r="FC335" i="76"/>
  <c r="DZ335" i="76"/>
  <c r="Q335" i="76"/>
  <c r="FE335" i="76"/>
  <c r="FD335" i="76"/>
  <c r="FQ335" i="76"/>
  <c r="CI335" i="76"/>
  <c r="AO10" i="76"/>
  <c r="AO45" i="76"/>
  <c r="AO27" i="76"/>
  <c r="AO40" i="76"/>
  <c r="AO85" i="76"/>
  <c r="AO347" i="76" s="1"/>
  <c r="AO121" i="76"/>
  <c r="AO383" i="76" s="1"/>
  <c r="AO78" i="76"/>
  <c r="AO82" i="76"/>
  <c r="AO344" i="76" s="1"/>
  <c r="AO58" i="76"/>
  <c r="AO320" i="76" s="1"/>
  <c r="AO86" i="76"/>
  <c r="AO348" i="76" s="1"/>
  <c r="AO98" i="76"/>
  <c r="AO15" i="76"/>
  <c r="AO117" i="76"/>
  <c r="AO119" i="76"/>
  <c r="AO97" i="76"/>
  <c r="AO37" i="76"/>
  <c r="AO56" i="76"/>
  <c r="AO134" i="76"/>
  <c r="AO128" i="76"/>
  <c r="AO390" i="76" s="1"/>
  <c r="AO18" i="76"/>
  <c r="AO19" i="76"/>
  <c r="AO38" i="76"/>
  <c r="AO16" i="76"/>
  <c r="AO49" i="76"/>
  <c r="AO68" i="76"/>
  <c r="AO330" i="76" s="1"/>
  <c r="AO67" i="76"/>
  <c r="AO329" i="76" s="1"/>
  <c r="AO69" i="76"/>
  <c r="AO331" i="76" s="1"/>
  <c r="AO81" i="76"/>
  <c r="AO343" i="76" s="1"/>
  <c r="AO50" i="76"/>
  <c r="AO312" i="76" s="1"/>
  <c r="AO72" i="76"/>
  <c r="AO334" i="76" s="1"/>
  <c r="AO96" i="76"/>
  <c r="AO42" i="76"/>
  <c r="AO114" i="76"/>
  <c r="AO376" i="76" s="1"/>
  <c r="AO17" i="76"/>
  <c r="AO20" i="76"/>
  <c r="AO100" i="76"/>
  <c r="AO13" i="76"/>
  <c r="AO28" i="76"/>
  <c r="AO23" i="76"/>
  <c r="AO101" i="76"/>
  <c r="AO110" i="76"/>
  <c r="AO372" i="76" s="1"/>
  <c r="AO122" i="76"/>
  <c r="AO384" i="76" s="1"/>
  <c r="AO59" i="76"/>
  <c r="AO321" i="76" s="1"/>
  <c r="AO48" i="76"/>
  <c r="AO92" i="76"/>
  <c r="AO354" i="76" s="1"/>
  <c r="AO46" i="76"/>
  <c r="AO112" i="76"/>
  <c r="AO374" i="76" s="1"/>
  <c r="AO63" i="76"/>
  <c r="AO325" i="76" s="1"/>
  <c r="AO44" i="76"/>
  <c r="AO22" i="76"/>
  <c r="AO36" i="76"/>
  <c r="AO127" i="76"/>
  <c r="AO129" i="76"/>
  <c r="AO124" i="76"/>
  <c r="AO104" i="76"/>
  <c r="AO366" i="76" s="1"/>
  <c r="AO39" i="76"/>
  <c r="AO95" i="76"/>
  <c r="AO87" i="76"/>
  <c r="AO349" i="76" s="1"/>
  <c r="AO65" i="76"/>
  <c r="AO327" i="76" s="1"/>
  <c r="AO83" i="76"/>
  <c r="AO345" i="76" s="1"/>
  <c r="AO80" i="76"/>
  <c r="AO342" i="76" s="1"/>
  <c r="AO84" i="76"/>
  <c r="AO346" i="76" s="1"/>
  <c r="AO76" i="76"/>
  <c r="AO338" i="76" s="1"/>
  <c r="AO108" i="76"/>
  <c r="AO370" i="76" s="1"/>
  <c r="AO52" i="76"/>
  <c r="AO314" i="76" s="1"/>
  <c r="AO99" i="76"/>
  <c r="AO24" i="76"/>
  <c r="AO57" i="76"/>
  <c r="AO34" i="76"/>
  <c r="AO103" i="76"/>
  <c r="AO123" i="76"/>
  <c r="AO385" i="76" s="1"/>
  <c r="AO12" i="76"/>
  <c r="AO32" i="76"/>
  <c r="AO41" i="76"/>
  <c r="AO79" i="76"/>
  <c r="AO43" i="76"/>
  <c r="AO91" i="76"/>
  <c r="AO353" i="76" s="1"/>
  <c r="AO107" i="76"/>
  <c r="AO369" i="76" s="1"/>
  <c r="AO116" i="76"/>
  <c r="AO62" i="76"/>
  <c r="AO324" i="76" s="1"/>
  <c r="AO90" i="76"/>
  <c r="AO352" i="76" s="1"/>
  <c r="AO115" i="76"/>
  <c r="AO377" i="76" s="1"/>
  <c r="AO73" i="76"/>
  <c r="AO204" i="76" s="1"/>
  <c r="AO35" i="76"/>
  <c r="AO9" i="76"/>
  <c r="AO29" i="76"/>
  <c r="AO25" i="76"/>
  <c r="AO133" i="76"/>
  <c r="AO395" i="76" s="1"/>
  <c r="AO132" i="76"/>
  <c r="AO126" i="76"/>
  <c r="AO14" i="76"/>
  <c r="AO102" i="76"/>
  <c r="AO75" i="76"/>
  <c r="AO74" i="76"/>
  <c r="AO55" i="76"/>
  <c r="AO317" i="76" s="1"/>
  <c r="AO60" i="76"/>
  <c r="AO61" i="76"/>
  <c r="AO93" i="76"/>
  <c r="AO355" i="76" s="1"/>
  <c r="AO113" i="76"/>
  <c r="AO66" i="76"/>
  <c r="AO328" i="76" s="1"/>
  <c r="AO70" i="76"/>
  <c r="AO88" i="76"/>
  <c r="AO350" i="76" s="1"/>
  <c r="AO94" i="76"/>
  <c r="AO8" i="76"/>
  <c r="AO47" i="76"/>
  <c r="AO26" i="76"/>
  <c r="AO105" i="76"/>
  <c r="AO77" i="76"/>
  <c r="AO339" i="76" s="1"/>
  <c r="AO71" i="76"/>
  <c r="AO333" i="76" s="1"/>
  <c r="AO53" i="76"/>
  <c r="AO315" i="76" s="1"/>
  <c r="AO106" i="76"/>
  <c r="AO368" i="76" s="1"/>
  <c r="AO131" i="76"/>
  <c r="AO393" i="76" s="1"/>
  <c r="AO130" i="76"/>
  <c r="AO125" i="76"/>
  <c r="AO387" i="76" s="1"/>
  <c r="AO51" i="76"/>
  <c r="AO313" i="76" s="1"/>
  <c r="AO64" i="76"/>
  <c r="AO326" i="76" s="1"/>
  <c r="AO111" i="76"/>
  <c r="AO109" i="76"/>
  <c r="AO371" i="76" s="1"/>
  <c r="AO120" i="76"/>
  <c r="AO89" i="76"/>
  <c r="AO351" i="76" s="1"/>
  <c r="AO30" i="76"/>
  <c r="AO292" i="76" s="1"/>
  <c r="AO31" i="76"/>
  <c r="AO54" i="76"/>
  <c r="AO11" i="76"/>
  <c r="AO33" i="76"/>
  <c r="AO295" i="76" s="1"/>
  <c r="AO21" i="76"/>
  <c r="AO7" i="76"/>
  <c r="AO118" i="76"/>
  <c r="AO6" i="76"/>
  <c r="AO231" i="76"/>
  <c r="AO232" i="76"/>
  <c r="AO179" i="76"/>
  <c r="AO230" i="76"/>
  <c r="AO205" i="76"/>
  <c r="AO209" i="76"/>
  <c r="AO229" i="76"/>
  <c r="AO210" i="76"/>
  <c r="AO244" i="76"/>
  <c r="AO234" i="76" l="1"/>
  <c r="AO365" i="76" s="1"/>
  <c r="AO242" i="76"/>
  <c r="AO373" i="76" s="1"/>
  <c r="AO233" i="76"/>
  <c r="AO364" i="76" s="1"/>
  <c r="AO236" i="76"/>
  <c r="AO367" i="76" s="1"/>
  <c r="AO138" i="76"/>
  <c r="AO269" i="76" s="1"/>
  <c r="AO167" i="76"/>
  <c r="AO298" i="76" s="1"/>
  <c r="AO201" i="76"/>
  <c r="AO332" i="76" s="1"/>
  <c r="AO162" i="76"/>
  <c r="AO293" i="76" s="1"/>
  <c r="AO172" i="76"/>
  <c r="AO303" i="76" s="1"/>
  <c r="AO192" i="76"/>
  <c r="AO323" i="76" s="1"/>
  <c r="AO170" i="76"/>
  <c r="AO301" i="76" s="1"/>
  <c r="AO169" i="76"/>
  <c r="AO300" i="76" s="1"/>
  <c r="AO171" i="76"/>
  <c r="AO302" i="76" s="1"/>
  <c r="AO175" i="76"/>
  <c r="AO306" i="76" s="1"/>
  <c r="AO173" i="76"/>
  <c r="AO304" i="76" s="1"/>
  <c r="AO375" i="76"/>
  <c r="AO340" i="76"/>
  <c r="AO336" i="76"/>
  <c r="AO361" i="76"/>
  <c r="AO363" i="76"/>
  <c r="AO362" i="76"/>
  <c r="F6" i="78"/>
  <c r="AO335" i="76"/>
  <c r="E6" i="78"/>
  <c r="J6" i="78"/>
  <c r="AO341" i="76"/>
  <c r="AO1" i="76"/>
  <c r="R6" i="78"/>
  <c r="G6" i="78"/>
  <c r="K6" i="78"/>
  <c r="P6" i="78"/>
  <c r="O6" i="78"/>
  <c r="L6" i="78"/>
  <c r="S6" i="78"/>
  <c r="M6" i="78"/>
  <c r="Q6" i="78"/>
  <c r="N6" i="78"/>
  <c r="I6" i="78"/>
  <c r="H6" i="78"/>
  <c r="AO310" i="76"/>
  <c r="AO360" i="76"/>
  <c r="AO251" i="76"/>
  <c r="AO185" i="76"/>
  <c r="AO206" i="76"/>
  <c r="AO225" i="76"/>
  <c r="AO187" i="76"/>
  <c r="AO228" i="76"/>
  <c r="AO263" i="76"/>
  <c r="AO227" i="76"/>
  <c r="AO261" i="76"/>
  <c r="AO226" i="76"/>
  <c r="AO250" i="76"/>
  <c r="AO381" i="76" l="1"/>
  <c r="AO357" i="76"/>
  <c r="AO392" i="76"/>
  <c r="AO358" i="76"/>
  <c r="AO394" i="76"/>
  <c r="AO359" i="76"/>
  <c r="AO318" i="76"/>
  <c r="AO356" i="76"/>
  <c r="AO337" i="76"/>
  <c r="AO316" i="76"/>
  <c r="AO382" i="76"/>
  <c r="K47" i="74"/>
  <c r="K19" i="74"/>
  <c r="K48" i="74"/>
  <c r="K50" i="74"/>
  <c r="K13" i="74" l="1"/>
  <c r="K28" i="74"/>
  <c r="K61" i="74"/>
  <c r="K24" i="74"/>
  <c r="K12" i="74"/>
  <c r="K21" i="74"/>
  <c r="K150" i="74"/>
  <c r="K10" i="74"/>
  <c r="K29" i="74"/>
  <c r="K33" i="74"/>
  <c r="K36" i="74"/>
  <c r="K26" i="74"/>
  <c r="K25" i="74"/>
  <c r="K14" i="74"/>
  <c r="K20" i="74"/>
  <c r="K15" i="74"/>
  <c r="K58" i="74"/>
  <c r="K16" i="74"/>
  <c r="K18" i="74"/>
  <c r="K151" i="74"/>
  <c r="M50" i="74"/>
  <c r="N50" i="74" s="1"/>
  <c r="K11" i="74"/>
  <c r="K22" i="74"/>
  <c r="K157" i="74"/>
  <c r="M19" i="74"/>
  <c r="N19" i="74" s="1"/>
  <c r="K9" i="74"/>
  <c r="K35" i="74"/>
  <c r="K23" i="74"/>
  <c r="K27" i="74"/>
  <c r="K44" i="74"/>
  <c r="K38" i="74"/>
  <c r="K30" i="74"/>
  <c r="M47" i="74"/>
  <c r="N47" i="74" s="1"/>
  <c r="M48" i="74"/>
  <c r="N48" i="74" s="1"/>
  <c r="K17" i="74"/>
  <c r="K46" i="74"/>
  <c r="K149" i="74"/>
  <c r="M10" i="74" l="1"/>
  <c r="N10" i="74" s="1"/>
  <c r="O10" i="74" s="1"/>
  <c r="M13" i="74"/>
  <c r="N13" i="74" s="1"/>
  <c r="O13" i="74" s="1"/>
  <c r="M28" i="74"/>
  <c r="N28" i="74" s="1"/>
  <c r="O28" i="74" s="1"/>
  <c r="K91" i="75" s="1"/>
  <c r="M33" i="74"/>
  <c r="N33" i="74" s="1"/>
  <c r="O33" i="74" s="1"/>
  <c r="K78" i="75" s="1"/>
  <c r="M24" i="74"/>
  <c r="N24" i="74" s="1"/>
  <c r="O24" i="74" s="1"/>
  <c r="M61" i="74"/>
  <c r="N61" i="74" s="1"/>
  <c r="O61" i="74" s="1"/>
  <c r="M29" i="74"/>
  <c r="N29" i="74" s="1"/>
  <c r="O29" i="74" s="1"/>
  <c r="M150" i="74"/>
  <c r="N150" i="74" s="1"/>
  <c r="O150" i="74" s="1"/>
  <c r="M12" i="74"/>
  <c r="N12" i="74" s="1"/>
  <c r="O12" i="74" s="1"/>
  <c r="K63" i="75" s="1"/>
  <c r="M25" i="74"/>
  <c r="N25" i="74" s="1"/>
  <c r="O25" i="74" s="1"/>
  <c r="M21" i="74"/>
  <c r="N21" i="74" s="1"/>
  <c r="O21" i="74" s="1"/>
  <c r="M26" i="74"/>
  <c r="N26" i="74" s="1"/>
  <c r="O26" i="74" s="1"/>
  <c r="M14" i="74"/>
  <c r="N14" i="74" s="1"/>
  <c r="O14" i="74" s="1"/>
  <c r="K17" i="75" s="1"/>
  <c r="M20" i="74"/>
  <c r="N20" i="74" s="1"/>
  <c r="O20" i="74" s="1"/>
  <c r="M36" i="74"/>
  <c r="N36" i="74" s="1"/>
  <c r="M46" i="74"/>
  <c r="N46" i="74" s="1"/>
  <c r="O46" i="74" s="1"/>
  <c r="M35" i="74"/>
  <c r="N35" i="74" s="1"/>
  <c r="M15" i="74"/>
  <c r="N15" i="74" s="1"/>
  <c r="M151" i="74"/>
  <c r="N151" i="74" s="1"/>
  <c r="M44" i="74"/>
  <c r="N44" i="74" s="1"/>
  <c r="M38" i="74"/>
  <c r="N38" i="74" s="1"/>
  <c r="M9" i="74"/>
  <c r="N9" i="74" s="1"/>
  <c r="M17" i="74"/>
  <c r="N17" i="74" s="1"/>
  <c r="M18" i="74"/>
  <c r="N18" i="74" s="1"/>
  <c r="O19" i="74"/>
  <c r="M22" i="74"/>
  <c r="N22" i="74" s="1"/>
  <c r="M16" i="74"/>
  <c r="N16" i="74" s="1"/>
  <c r="O50" i="74"/>
  <c r="M27" i="74"/>
  <c r="N27" i="74" s="1"/>
  <c r="M149" i="74"/>
  <c r="N149" i="74" s="1"/>
  <c r="M23" i="74"/>
  <c r="N23" i="74" s="1"/>
  <c r="M11" i="74"/>
  <c r="N11" i="74" s="1"/>
  <c r="M30" i="74"/>
  <c r="N30" i="74" s="1"/>
  <c r="O47" i="74"/>
  <c r="O48" i="74"/>
  <c r="K13" i="75" s="1"/>
  <c r="M58" i="74"/>
  <c r="N58" i="74" s="1"/>
  <c r="M157" i="74"/>
  <c r="N157" i="74" s="1"/>
  <c r="B257" i="76" l="1"/>
  <c r="K482" i="75"/>
  <c r="K375" i="75"/>
  <c r="K357" i="75"/>
  <c r="K12" i="75"/>
  <c r="K389" i="75"/>
  <c r="K82" i="75"/>
  <c r="K419" i="75"/>
  <c r="K155" i="75"/>
  <c r="K210" i="75"/>
  <c r="K500" i="75"/>
  <c r="K406" i="75"/>
  <c r="K65" i="75"/>
  <c r="K490" i="75"/>
  <c r="K716" i="75"/>
  <c r="K802" i="75"/>
  <c r="K862" i="75"/>
  <c r="K845" i="75"/>
  <c r="K817" i="75"/>
  <c r="K797" i="75"/>
  <c r="K786" i="75"/>
  <c r="K714" i="75"/>
  <c r="K704" i="75"/>
  <c r="K703" i="75"/>
  <c r="K686" i="75"/>
  <c r="K676" i="75"/>
  <c r="K869" i="75"/>
  <c r="K894" i="75"/>
  <c r="K780" i="75"/>
  <c r="K893" i="75"/>
  <c r="K928" i="75"/>
  <c r="K769" i="75"/>
  <c r="K927" i="75"/>
  <c r="K892" i="75"/>
  <c r="K890" i="75"/>
  <c r="B140" i="76"/>
  <c r="EC140" i="76" s="1"/>
  <c r="O36" i="74"/>
  <c r="K52" i="75" s="1"/>
  <c r="B177" i="76"/>
  <c r="B155" i="76"/>
  <c r="B191" i="76"/>
  <c r="K9" i="75"/>
  <c r="B142" i="76"/>
  <c r="K45" i="75"/>
  <c r="B156" i="76"/>
  <c r="B180" i="76"/>
  <c r="O38" i="74"/>
  <c r="O22" i="74"/>
  <c r="K47" i="75" s="1"/>
  <c r="B158" i="76"/>
  <c r="B176" i="76"/>
  <c r="K41" i="75"/>
  <c r="B159" i="76"/>
  <c r="O16" i="74"/>
  <c r="K31" i="75"/>
  <c r="B149" i="76"/>
  <c r="K25" i="75"/>
  <c r="B163" i="76"/>
  <c r="O151" i="74"/>
  <c r="K475" i="75" s="1"/>
  <c r="K48" i="75"/>
  <c r="B151" i="76"/>
  <c r="B150" i="76"/>
  <c r="O15" i="74"/>
  <c r="K28" i="75" s="1"/>
  <c r="O23" i="74"/>
  <c r="O44" i="74"/>
  <c r="K38" i="75" s="1"/>
  <c r="B178" i="76"/>
  <c r="O17" i="74"/>
  <c r="B154" i="76"/>
  <c r="O30" i="74"/>
  <c r="O149" i="74"/>
  <c r="B248" i="76"/>
  <c r="O18" i="74"/>
  <c r="K32" i="75" s="1"/>
  <c r="O9" i="74"/>
  <c r="B144" i="76"/>
  <c r="O35" i="74"/>
  <c r="K30" i="75"/>
  <c r="B143" i="76"/>
  <c r="O58" i="74"/>
  <c r="K51" i="75" s="1"/>
  <c r="O157" i="74"/>
  <c r="O11" i="74"/>
  <c r="O27" i="74"/>
  <c r="K56" i="75" s="1"/>
  <c r="BS257" i="76" l="1"/>
  <c r="BS388" i="76" s="1"/>
  <c r="FB257" i="76"/>
  <c r="FB388" i="76" s="1"/>
  <c r="CO257" i="76"/>
  <c r="CO388" i="76" s="1"/>
  <c r="BF257" i="76"/>
  <c r="BF388" i="76" s="1"/>
  <c r="F257" i="76"/>
  <c r="F388" i="76" s="1"/>
  <c r="AF257" i="76"/>
  <c r="AF388" i="76" s="1"/>
  <c r="E257" i="76"/>
  <c r="E388" i="76" s="1"/>
  <c r="BK257" i="76"/>
  <c r="BK388" i="76" s="1"/>
  <c r="R257" i="76"/>
  <c r="R388" i="76" s="1"/>
  <c r="BD257" i="76"/>
  <c r="BD388" i="76" s="1"/>
  <c r="L257" i="76"/>
  <c r="L388" i="76" s="1"/>
  <c r="DD257" i="76"/>
  <c r="DD388" i="76" s="1"/>
  <c r="DK257" i="76"/>
  <c r="DK388" i="76" s="1"/>
  <c r="AD257" i="76"/>
  <c r="AD388" i="76" s="1"/>
  <c r="O257" i="76"/>
  <c r="O388" i="76" s="1"/>
  <c r="AE257" i="76"/>
  <c r="AE388" i="76" s="1"/>
  <c r="FS257" i="76"/>
  <c r="FS388" i="76" s="1"/>
  <c r="FF257" i="76"/>
  <c r="FF388" i="76" s="1"/>
  <c r="AR257" i="76"/>
  <c r="AR388" i="76" s="1"/>
  <c r="AN257" i="76"/>
  <c r="AN388" i="76" s="1"/>
  <c r="FI257" i="76"/>
  <c r="FI388" i="76" s="1"/>
  <c r="FX257" i="76"/>
  <c r="FX388" i="76" s="1"/>
  <c r="BV257" i="76"/>
  <c r="BV388" i="76" s="1"/>
  <c r="FR257" i="76"/>
  <c r="FR388" i="76" s="1"/>
  <c r="AS257" i="76"/>
  <c r="AS388" i="76" s="1"/>
  <c r="FA257" i="76"/>
  <c r="FA388" i="76" s="1"/>
  <c r="FH257" i="76"/>
  <c r="FH388" i="76" s="1"/>
  <c r="CX257" i="76"/>
  <c r="CX388" i="76" s="1"/>
  <c r="BY257" i="76"/>
  <c r="BY388" i="76" s="1"/>
  <c r="FO257" i="76"/>
  <c r="FO388" i="76" s="1"/>
  <c r="FZ257" i="76"/>
  <c r="FZ388" i="76" s="1"/>
  <c r="EP257" i="76"/>
  <c r="EP388" i="76" s="1"/>
  <c r="AW257" i="76"/>
  <c r="AW388" i="76" s="1"/>
  <c r="FL257" i="76"/>
  <c r="FL388" i="76" s="1"/>
  <c r="DO257" i="76"/>
  <c r="DO388" i="76" s="1"/>
  <c r="FJ257" i="76"/>
  <c r="FJ388" i="76" s="1"/>
  <c r="CG257" i="76"/>
  <c r="CG388" i="76" s="1"/>
  <c r="FT257" i="76"/>
  <c r="FT388" i="76" s="1"/>
  <c r="D257" i="76"/>
  <c r="D388" i="76" s="1"/>
  <c r="Z257" i="76"/>
  <c r="Z388" i="76" s="1"/>
  <c r="EB257" i="76"/>
  <c r="EB388" i="76" s="1"/>
  <c r="ER257" i="76"/>
  <c r="ER388" i="76" s="1"/>
  <c r="CU257" i="76"/>
  <c r="CU388" i="76" s="1"/>
  <c r="CB257" i="76"/>
  <c r="CB388" i="76" s="1"/>
  <c r="BR257" i="76"/>
  <c r="BR388" i="76" s="1"/>
  <c r="DJ257" i="76"/>
  <c r="DJ388" i="76" s="1"/>
  <c r="H257" i="76"/>
  <c r="H388" i="76" s="1"/>
  <c r="DN257" i="76"/>
  <c r="DN388" i="76" s="1"/>
  <c r="AI257" i="76"/>
  <c r="AI388" i="76" s="1"/>
  <c r="CW257" i="76"/>
  <c r="CW388" i="76" s="1"/>
  <c r="EE257" i="76"/>
  <c r="EE388" i="76" s="1"/>
  <c r="BG257" i="76"/>
  <c r="BG388" i="76" s="1"/>
  <c r="DV257" i="76"/>
  <c r="DV388" i="76" s="1"/>
  <c r="X257" i="76"/>
  <c r="X388" i="76" s="1"/>
  <c r="FN257" i="76"/>
  <c r="FN388" i="76" s="1"/>
  <c r="DY257" i="76"/>
  <c r="DY388" i="76" s="1"/>
  <c r="EK257" i="76"/>
  <c r="EK388" i="76" s="1"/>
  <c r="DC257" i="76"/>
  <c r="DC388" i="76" s="1"/>
  <c r="AK257" i="76"/>
  <c r="AK388" i="76" s="1"/>
  <c r="AQ257" i="76"/>
  <c r="AQ388" i="76" s="1"/>
  <c r="G257" i="76"/>
  <c r="G388" i="76" s="1"/>
  <c r="BE257" i="76"/>
  <c r="BE388" i="76" s="1"/>
  <c r="Q257" i="76"/>
  <c r="Q388" i="76" s="1"/>
  <c r="AY257" i="76"/>
  <c r="AY388" i="76" s="1"/>
  <c r="DU257" i="76"/>
  <c r="DU388" i="76" s="1"/>
  <c r="BU257" i="76"/>
  <c r="BU388" i="76" s="1"/>
  <c r="CS257" i="76"/>
  <c r="CS388" i="76" s="1"/>
  <c r="EF257" i="76"/>
  <c r="EF388" i="76" s="1"/>
  <c r="ET257" i="76"/>
  <c r="ET388" i="76" s="1"/>
  <c r="BQ257" i="76"/>
  <c r="BQ388" i="76" s="1"/>
  <c r="AT257" i="76"/>
  <c r="AT388" i="76" s="1"/>
  <c r="BB257" i="76"/>
  <c r="BB388" i="76" s="1"/>
  <c r="ED257" i="76"/>
  <c r="ED388" i="76" s="1"/>
  <c r="CN257" i="76"/>
  <c r="CN388" i="76" s="1"/>
  <c r="FV257" i="76"/>
  <c r="FV388" i="76" s="1"/>
  <c r="M257" i="76"/>
  <c r="M388" i="76" s="1"/>
  <c r="DQ257" i="76"/>
  <c r="DQ388" i="76" s="1"/>
  <c r="AH257" i="76"/>
  <c r="AH388" i="76" s="1"/>
  <c r="AC257" i="76"/>
  <c r="AC388" i="76" s="1"/>
  <c r="BO257" i="76"/>
  <c r="BO388" i="76" s="1"/>
  <c r="EA257" i="76"/>
  <c r="EA388" i="76" s="1"/>
  <c r="EC257" i="76"/>
  <c r="EC388" i="76" s="1"/>
  <c r="AZ257" i="76"/>
  <c r="AZ388" i="76" s="1"/>
  <c r="DR257" i="76"/>
  <c r="DR388" i="76" s="1"/>
  <c r="EH257" i="76"/>
  <c r="EH388" i="76" s="1"/>
  <c r="FE257" i="76"/>
  <c r="FE388" i="76" s="1"/>
  <c r="CP257" i="76"/>
  <c r="CP388" i="76" s="1"/>
  <c r="CH257" i="76"/>
  <c r="CH388" i="76" s="1"/>
  <c r="CL257" i="76"/>
  <c r="CL388" i="76" s="1"/>
  <c r="FD257" i="76"/>
  <c r="FD388" i="76" s="1"/>
  <c r="FY257" i="76"/>
  <c r="FY388" i="76" s="1"/>
  <c r="DS257" i="76"/>
  <c r="DS388" i="76" s="1"/>
  <c r="T257" i="76"/>
  <c r="T388" i="76" s="1"/>
  <c r="BP257" i="76"/>
  <c r="BP388" i="76" s="1"/>
  <c r="DB257" i="76"/>
  <c r="DB388" i="76" s="1"/>
  <c r="FW257" i="76"/>
  <c r="FW388" i="76" s="1"/>
  <c r="Y257" i="76"/>
  <c r="Y388" i="76" s="1"/>
  <c r="CY257" i="76"/>
  <c r="CY388" i="76" s="1"/>
  <c r="AL257" i="76"/>
  <c r="AL388" i="76" s="1"/>
  <c r="AX257" i="76"/>
  <c r="AX388" i="76" s="1"/>
  <c r="AB257" i="76"/>
  <c r="AB388" i="76" s="1"/>
  <c r="FQ257" i="76"/>
  <c r="FQ388" i="76" s="1"/>
  <c r="BJ257" i="76"/>
  <c r="BJ388" i="76" s="1"/>
  <c r="P257" i="76"/>
  <c r="P388" i="76" s="1"/>
  <c r="CF257" i="76"/>
  <c r="CF388" i="76" s="1"/>
  <c r="EM257" i="76"/>
  <c r="EM388" i="76" s="1"/>
  <c r="CV257" i="76"/>
  <c r="CV388" i="76" s="1"/>
  <c r="DH257" i="76"/>
  <c r="DH388" i="76" s="1"/>
  <c r="EI257" i="76"/>
  <c r="EI388" i="76" s="1"/>
  <c r="N257" i="76"/>
  <c r="N388" i="76" s="1"/>
  <c r="BT257" i="76"/>
  <c r="BT388" i="76" s="1"/>
  <c r="DF257" i="76"/>
  <c r="DF388" i="76" s="1"/>
  <c r="DP257" i="76"/>
  <c r="DP388" i="76" s="1"/>
  <c r="GB257" i="76"/>
  <c r="GB388" i="76" s="1"/>
  <c r="EJ257" i="76"/>
  <c r="EJ388" i="76" s="1"/>
  <c r="EZ257" i="76"/>
  <c r="EZ388" i="76" s="1"/>
  <c r="BA257" i="76"/>
  <c r="BA388" i="76" s="1"/>
  <c r="ES257" i="76"/>
  <c r="ES388" i="76" s="1"/>
  <c r="DI257" i="76"/>
  <c r="DI388" i="76" s="1"/>
  <c r="EN257" i="76"/>
  <c r="EN388" i="76" s="1"/>
  <c r="FP257" i="76"/>
  <c r="FP388" i="76" s="1"/>
  <c r="EW257" i="76"/>
  <c r="EW388" i="76" s="1"/>
  <c r="EY257" i="76"/>
  <c r="EY388" i="76" s="1"/>
  <c r="BI257" i="76"/>
  <c r="BI388" i="76" s="1"/>
  <c r="DG257" i="76"/>
  <c r="DG388" i="76" s="1"/>
  <c r="CQ257" i="76"/>
  <c r="CQ388" i="76" s="1"/>
  <c r="DX257" i="76"/>
  <c r="DX388" i="76" s="1"/>
  <c r="J257" i="76"/>
  <c r="J388" i="76" s="1"/>
  <c r="FU257" i="76"/>
  <c r="FU388" i="76" s="1"/>
  <c r="FM257" i="76"/>
  <c r="FM388" i="76" s="1"/>
  <c r="AP257" i="76"/>
  <c r="AP388" i="76" s="1"/>
  <c r="CD257" i="76"/>
  <c r="CD388" i="76" s="1"/>
  <c r="BH257" i="76"/>
  <c r="BH388" i="76" s="1"/>
  <c r="BX257" i="76"/>
  <c r="BX388" i="76" s="1"/>
  <c r="EL257" i="76"/>
  <c r="EL388" i="76" s="1"/>
  <c r="W257" i="76"/>
  <c r="W388" i="76" s="1"/>
  <c r="DL257" i="76"/>
  <c r="DL388" i="76" s="1"/>
  <c r="FG257" i="76"/>
  <c r="FG388" i="76" s="1"/>
  <c r="AJ257" i="76"/>
  <c r="AJ388" i="76" s="1"/>
  <c r="CJ257" i="76"/>
  <c r="CJ388" i="76" s="1"/>
  <c r="U257" i="76"/>
  <c r="U388" i="76" s="1"/>
  <c r="CR257" i="76"/>
  <c r="CR388" i="76" s="1"/>
  <c r="DT257" i="76"/>
  <c r="DT388" i="76" s="1"/>
  <c r="DW257" i="76"/>
  <c r="DW388" i="76" s="1"/>
  <c r="CE257" i="76"/>
  <c r="CE388" i="76" s="1"/>
  <c r="DZ257" i="76"/>
  <c r="DZ388" i="76" s="1"/>
  <c r="DA257" i="76"/>
  <c r="DA388" i="76" s="1"/>
  <c r="AU257" i="76"/>
  <c r="AU388" i="76" s="1"/>
  <c r="DM257" i="76"/>
  <c r="DM388" i="76" s="1"/>
  <c r="EX257" i="76"/>
  <c r="EX388" i="76" s="1"/>
  <c r="DE257" i="76"/>
  <c r="DE388" i="76" s="1"/>
  <c r="V257" i="76"/>
  <c r="V388" i="76" s="1"/>
  <c r="S257" i="76"/>
  <c r="S388" i="76" s="1"/>
  <c r="AG257" i="76"/>
  <c r="AG388" i="76" s="1"/>
  <c r="EU257" i="76"/>
  <c r="EU388" i="76" s="1"/>
  <c r="K257" i="76"/>
  <c r="K388" i="76" s="1"/>
  <c r="BW257" i="76"/>
  <c r="BW388" i="76" s="1"/>
  <c r="CZ257" i="76"/>
  <c r="CZ388" i="76" s="1"/>
  <c r="CM257" i="76"/>
  <c r="CM388" i="76" s="1"/>
  <c r="BL257" i="76"/>
  <c r="BL388" i="76" s="1"/>
  <c r="CT257" i="76"/>
  <c r="CT388" i="76" s="1"/>
  <c r="BN257" i="76"/>
  <c r="BN388" i="76" s="1"/>
  <c r="AA257" i="76"/>
  <c r="AA388" i="76" s="1"/>
  <c r="AM257" i="76"/>
  <c r="AM388" i="76" s="1"/>
  <c r="BM257" i="76"/>
  <c r="BM388" i="76" s="1"/>
  <c r="I257" i="76"/>
  <c r="I388" i="76" s="1"/>
  <c r="FK257" i="76"/>
  <c r="FK388" i="76" s="1"/>
  <c r="FC257" i="76"/>
  <c r="FC388" i="76" s="1"/>
  <c r="CK257" i="76"/>
  <c r="CK388" i="76" s="1"/>
  <c r="CA257" i="76"/>
  <c r="CA388" i="76" s="1"/>
  <c r="CI257" i="76"/>
  <c r="CI388" i="76" s="1"/>
  <c r="EO257" i="76"/>
  <c r="EO388" i="76" s="1"/>
  <c r="EQ257" i="76"/>
  <c r="EQ388" i="76" s="1"/>
  <c r="BZ257" i="76"/>
  <c r="BZ388" i="76" s="1"/>
  <c r="EG257" i="76"/>
  <c r="EG388" i="76" s="1"/>
  <c r="GA257" i="76"/>
  <c r="GA388" i="76" s="1"/>
  <c r="EV257" i="76"/>
  <c r="EV388" i="76" s="1"/>
  <c r="CC257" i="76"/>
  <c r="CC388" i="76" s="1"/>
  <c r="AV257" i="76"/>
  <c r="AV388" i="76" s="1"/>
  <c r="BC257" i="76"/>
  <c r="BC388" i="76" s="1"/>
  <c r="AO257" i="76"/>
  <c r="AO388" i="76" s="1"/>
  <c r="K515" i="75"/>
  <c r="K21" i="75"/>
  <c r="BX150" i="76"/>
  <c r="BV150" i="76"/>
  <c r="BR150" i="76"/>
  <c r="BS150" i="76"/>
  <c r="BU150" i="76"/>
  <c r="BT150" i="76"/>
  <c r="BW150" i="76"/>
  <c r="BV163" i="76"/>
  <c r="BR163" i="76"/>
  <c r="BS163" i="76"/>
  <c r="BW163" i="76"/>
  <c r="BX163" i="76"/>
  <c r="BU163" i="76"/>
  <c r="BT163" i="76"/>
  <c r="BR159" i="76"/>
  <c r="BV159" i="76"/>
  <c r="BU159" i="76"/>
  <c r="BS159" i="76"/>
  <c r="BT159" i="76"/>
  <c r="BW159" i="76"/>
  <c r="BX159" i="76"/>
  <c r="BV158" i="76"/>
  <c r="BW158" i="76"/>
  <c r="BX158" i="76"/>
  <c r="BU158" i="76"/>
  <c r="BS158" i="76"/>
  <c r="BT158" i="76"/>
  <c r="BR158" i="76"/>
  <c r="BU156" i="76"/>
  <c r="BV156" i="76"/>
  <c r="BR156" i="76"/>
  <c r="BS156" i="76"/>
  <c r="BW156" i="76"/>
  <c r="BX156" i="76"/>
  <c r="BT156" i="76"/>
  <c r="BR191" i="76"/>
  <c r="BS191" i="76"/>
  <c r="BT191" i="76"/>
  <c r="BU191" i="76"/>
  <c r="BV191" i="76"/>
  <c r="BW191" i="76"/>
  <c r="BX191" i="76"/>
  <c r="BV248" i="76"/>
  <c r="BR248" i="76"/>
  <c r="BT248" i="76"/>
  <c r="BW248" i="76"/>
  <c r="BU248" i="76"/>
  <c r="BS248" i="76"/>
  <c r="BX248" i="76"/>
  <c r="BV178" i="76"/>
  <c r="BX178" i="76"/>
  <c r="BR178" i="76"/>
  <c r="BS178" i="76"/>
  <c r="BW178" i="76"/>
  <c r="BU178" i="76"/>
  <c r="BT178" i="76"/>
  <c r="BT151" i="76"/>
  <c r="BV151" i="76"/>
  <c r="BR151" i="76"/>
  <c r="BU151" i="76"/>
  <c r="BW151" i="76"/>
  <c r="BX151" i="76"/>
  <c r="BS151" i="76"/>
  <c r="BV149" i="76"/>
  <c r="BU149" i="76"/>
  <c r="BW149" i="76"/>
  <c r="BX149" i="76"/>
  <c r="BS149" i="76"/>
  <c r="BT149" i="76"/>
  <c r="BR149" i="76"/>
  <c r="BX155" i="76"/>
  <c r="BU155" i="76"/>
  <c r="BR155" i="76"/>
  <c r="BV155" i="76"/>
  <c r="BW155" i="76"/>
  <c r="BS155" i="76"/>
  <c r="BT155" i="76"/>
  <c r="BX142" i="76"/>
  <c r="BS142" i="76"/>
  <c r="BT142" i="76"/>
  <c r="BR142" i="76"/>
  <c r="BV142" i="76"/>
  <c r="BW142" i="76"/>
  <c r="BU142" i="76"/>
  <c r="BS176" i="76"/>
  <c r="BW176" i="76"/>
  <c r="BU176" i="76"/>
  <c r="BT176" i="76"/>
  <c r="BV176" i="76"/>
  <c r="BX176" i="76"/>
  <c r="BR176" i="76"/>
  <c r="BV180" i="76"/>
  <c r="BR180" i="76"/>
  <c r="BW180" i="76"/>
  <c r="BS180" i="76"/>
  <c r="BX180" i="76"/>
  <c r="BT180" i="76"/>
  <c r="BU180" i="76"/>
  <c r="BW143" i="76"/>
  <c r="BX143" i="76"/>
  <c r="BR143" i="76"/>
  <c r="BV143" i="76"/>
  <c r="BU143" i="76"/>
  <c r="BS143" i="76"/>
  <c r="BT143" i="76"/>
  <c r="BU144" i="76"/>
  <c r="BX144" i="76"/>
  <c r="BS144" i="76"/>
  <c r="BW144" i="76"/>
  <c r="BT144" i="76"/>
  <c r="BR144" i="76"/>
  <c r="BV144" i="76"/>
  <c r="BX154" i="76"/>
  <c r="BR154" i="76"/>
  <c r="BT154" i="76"/>
  <c r="BV154" i="76"/>
  <c r="BW154" i="76"/>
  <c r="BU154" i="76"/>
  <c r="BS154" i="76"/>
  <c r="BV177" i="76"/>
  <c r="BX177" i="76"/>
  <c r="BR177" i="76"/>
  <c r="BU177" i="76"/>
  <c r="BS177" i="76"/>
  <c r="BW177" i="76"/>
  <c r="BT177" i="76"/>
  <c r="K26" i="75"/>
  <c r="K33" i="75"/>
  <c r="K35" i="75"/>
  <c r="K42" i="75"/>
  <c r="K59" i="75"/>
  <c r="K34" i="75"/>
  <c r="K209" i="75"/>
  <c r="K58" i="75"/>
  <c r="K15" i="75"/>
  <c r="K44" i="75"/>
  <c r="K133" i="75"/>
  <c r="K196" i="75"/>
  <c r="K208" i="75"/>
  <c r="K207" i="75"/>
  <c r="K205" i="75"/>
  <c r="K420" i="75"/>
  <c r="K193" i="75"/>
  <c r="K212" i="75"/>
  <c r="K151" i="75"/>
  <c r="K119" i="75"/>
  <c r="K564" i="75"/>
  <c r="K563" i="75"/>
  <c r="K204" i="75"/>
  <c r="K197" i="75"/>
  <c r="K148" i="75"/>
  <c r="K60" i="75"/>
  <c r="K206" i="75"/>
  <c r="K126" i="75"/>
  <c r="K66" i="75"/>
  <c r="K169" i="75"/>
  <c r="K64" i="75"/>
  <c r="K121" i="75"/>
  <c r="K61" i="75"/>
  <c r="K98" i="75"/>
  <c r="K99" i="75"/>
  <c r="K104" i="75"/>
  <c r="K157" i="75"/>
  <c r="K178" i="75"/>
  <c r="K848" i="75"/>
  <c r="K127" i="75"/>
  <c r="K117" i="75"/>
  <c r="K116" i="75"/>
  <c r="K852" i="75"/>
  <c r="K456" i="75"/>
  <c r="K847" i="75"/>
  <c r="K106" i="75"/>
  <c r="K159" i="75"/>
  <c r="K765" i="75"/>
  <c r="K118" i="75"/>
  <c r="K693" i="75"/>
  <c r="K827" i="75"/>
  <c r="K729" i="75"/>
  <c r="K815" i="75"/>
  <c r="EC271" i="76"/>
  <c r="K831" i="75"/>
  <c r="K188" i="75"/>
  <c r="K789" i="75"/>
  <c r="K812" i="75"/>
  <c r="K814" i="75"/>
  <c r="K675" i="75"/>
  <c r="K850" i="75"/>
  <c r="K673" i="75"/>
  <c r="K842" i="75"/>
  <c r="K717" i="75"/>
  <c r="K681" i="75"/>
  <c r="K699" i="75"/>
  <c r="K695" i="75"/>
  <c r="K730" i="75"/>
  <c r="K891" i="75"/>
  <c r="K763" i="75"/>
  <c r="K896" i="75"/>
  <c r="K870" i="75"/>
  <c r="K889" i="75"/>
  <c r="K715" i="75"/>
  <c r="K876" i="75"/>
  <c r="K777" i="75"/>
  <c r="K772" i="75"/>
  <c r="K785" i="75"/>
  <c r="K743" i="75"/>
  <c r="K771" i="75"/>
  <c r="K774" i="75"/>
  <c r="K917" i="75"/>
  <c r="B166" i="76"/>
  <c r="K54" i="75"/>
  <c r="K40" i="75"/>
  <c r="K50" i="75"/>
  <c r="B153" i="76"/>
  <c r="K55" i="75"/>
  <c r="B152" i="76"/>
  <c r="K579" i="75"/>
  <c r="K14" i="75"/>
  <c r="K37" i="75"/>
  <c r="B148" i="76"/>
  <c r="K36" i="75"/>
  <c r="B160" i="76"/>
  <c r="K27" i="75"/>
  <c r="B174" i="76"/>
  <c r="K20" i="75"/>
  <c r="B145" i="76"/>
  <c r="K712" i="75"/>
  <c r="B249" i="76"/>
  <c r="K18" i="75"/>
  <c r="B146" i="76"/>
  <c r="K49" i="75"/>
  <c r="B157" i="76"/>
  <c r="K29" i="75"/>
  <c r="B141" i="76"/>
  <c r="K57" i="75"/>
  <c r="B188" i="76"/>
  <c r="K19" i="75"/>
  <c r="B147" i="76"/>
  <c r="K43" i="75"/>
  <c r="K24" i="75"/>
  <c r="B139" i="76"/>
  <c r="K53" i="75"/>
  <c r="B255" i="76"/>
  <c r="K46" i="75"/>
  <c r="B165" i="76"/>
  <c r="K39" i="75"/>
  <c r="B168" i="76"/>
  <c r="K710" i="75"/>
  <c r="B247" i="76"/>
  <c r="Q140" i="76"/>
  <c r="DV140" i="76"/>
  <c r="BU140" i="76"/>
  <c r="CV140" i="76"/>
  <c r="DF140" i="76"/>
  <c r="CW140" i="76"/>
  <c r="AK140" i="76"/>
  <c r="W140" i="76"/>
  <c r="CQ140" i="76"/>
  <c r="DI140" i="76"/>
  <c r="DW140" i="76"/>
  <c r="EA140" i="76"/>
  <c r="DX140" i="76"/>
  <c r="D140" i="76"/>
  <c r="H140" i="76"/>
  <c r="EK140" i="76"/>
  <c r="DZ140" i="76"/>
  <c r="AX140" i="76"/>
  <c r="FX140" i="76"/>
  <c r="EN140" i="76"/>
  <c r="U140" i="76"/>
  <c r="BO140" i="76"/>
  <c r="FS140" i="76"/>
  <c r="EI140" i="76"/>
  <c r="EG140" i="76"/>
  <c r="BI140" i="76"/>
  <c r="AE140" i="76"/>
  <c r="FE140" i="76"/>
  <c r="AD140" i="76"/>
  <c r="EY140" i="76"/>
  <c r="BQ140" i="76"/>
  <c r="DQ140" i="76"/>
  <c r="DA140" i="76"/>
  <c r="GB140" i="76"/>
  <c r="AI140" i="76"/>
  <c r="EU140" i="76"/>
  <c r="FZ140" i="76"/>
  <c r="S140" i="76"/>
  <c r="ER140" i="76"/>
  <c r="AY140" i="76"/>
  <c r="EO140" i="76"/>
  <c r="EJ140" i="76"/>
  <c r="BE140" i="76"/>
  <c r="DK140" i="76"/>
  <c r="EF140" i="76"/>
  <c r="CO178" i="76"/>
  <c r="EZ178" i="76"/>
  <c r="DL178" i="76"/>
  <c r="H178" i="76"/>
  <c r="DF178" i="76"/>
  <c r="AT178" i="76"/>
  <c r="DN178" i="76"/>
  <c r="AQ178" i="76"/>
  <c r="U178" i="76"/>
  <c r="CY178" i="76"/>
  <c r="CL178" i="76"/>
  <c r="DR178" i="76"/>
  <c r="BY178" i="76"/>
  <c r="EJ178" i="76"/>
  <c r="AU178" i="76"/>
  <c r="F178" i="76"/>
  <c r="FK178" i="76"/>
  <c r="BF178" i="76"/>
  <c r="G178" i="76"/>
  <c r="CV178" i="76"/>
  <c r="FG178" i="76"/>
  <c r="BC178" i="76"/>
  <c r="CC178" i="76"/>
  <c r="Q178" i="76"/>
  <c r="FE178" i="76"/>
  <c r="FO178" i="76"/>
  <c r="EO178" i="76"/>
  <c r="E178" i="76"/>
  <c r="BO178" i="76"/>
  <c r="ER178" i="76"/>
  <c r="J178" i="76"/>
  <c r="FF178" i="76"/>
  <c r="FC178" i="76"/>
  <c r="FP178" i="76"/>
  <c r="BD178" i="76"/>
  <c r="CK178" i="76"/>
  <c r="CI178" i="76"/>
  <c r="FR178" i="76"/>
  <c r="EN178" i="76"/>
  <c r="BL178" i="76"/>
  <c r="DX178" i="76"/>
  <c r="BI178" i="76"/>
  <c r="EM178" i="76"/>
  <c r="AR178" i="76"/>
  <c r="DU178" i="76"/>
  <c r="AF151" i="76"/>
  <c r="FK151" i="76"/>
  <c r="L151" i="76"/>
  <c r="Y151" i="76"/>
  <c r="BN151" i="76"/>
  <c r="S151" i="76"/>
  <c r="EF151" i="76"/>
  <c r="DY151" i="76"/>
  <c r="O151" i="76"/>
  <c r="DN151" i="76"/>
  <c r="FH151" i="76"/>
  <c r="FC151" i="76"/>
  <c r="FY151" i="76"/>
  <c r="EU151" i="76"/>
  <c r="FE151" i="76"/>
  <c r="BF151" i="76"/>
  <c r="BY151" i="76"/>
  <c r="CT151" i="76"/>
  <c r="AK151" i="76"/>
  <c r="DE151" i="76"/>
  <c r="DK151" i="76"/>
  <c r="BG151" i="76"/>
  <c r="ES151" i="76"/>
  <c r="BH151" i="76"/>
  <c r="AI151" i="76"/>
  <c r="DG151" i="76"/>
  <c r="BZ151" i="76"/>
  <c r="EC151" i="76"/>
  <c r="FQ151" i="76"/>
  <c r="BA151" i="76"/>
  <c r="FJ151" i="76"/>
  <c r="FO151" i="76"/>
  <c r="FR151" i="76"/>
  <c r="Q151" i="76"/>
  <c r="AL151" i="76"/>
  <c r="CB151" i="76"/>
  <c r="FW151" i="76"/>
  <c r="P151" i="76"/>
  <c r="DD151" i="76"/>
  <c r="BB151" i="76"/>
  <c r="GB151" i="76"/>
  <c r="BQ151" i="76"/>
  <c r="DV180" i="76"/>
  <c r="W180" i="76"/>
  <c r="ES180" i="76"/>
  <c r="AD180" i="76"/>
  <c r="T180" i="76"/>
  <c r="DD180" i="76"/>
  <c r="DN180" i="76"/>
  <c r="AC180" i="76"/>
  <c r="CM180" i="76"/>
  <c r="CA180" i="76"/>
  <c r="FS180" i="76"/>
  <c r="N180" i="76"/>
  <c r="FP180" i="76"/>
  <c r="EY180" i="76"/>
  <c r="EK180" i="76"/>
  <c r="FI180" i="76"/>
  <c r="H180" i="76"/>
  <c r="CH180" i="76"/>
  <c r="CP180" i="76"/>
  <c r="DO180" i="76"/>
  <c r="EV180" i="76"/>
  <c r="AB180" i="76"/>
  <c r="CN180" i="76"/>
  <c r="ET180" i="76"/>
  <c r="AF180" i="76"/>
  <c r="BG180" i="76"/>
  <c r="EL180" i="76"/>
  <c r="AA180" i="76"/>
  <c r="FY180" i="76"/>
  <c r="DT180" i="76"/>
  <c r="CR180" i="76"/>
  <c r="AH180" i="76"/>
  <c r="BA180" i="76"/>
  <c r="CY180" i="76"/>
  <c r="BJ180" i="76"/>
  <c r="EE180" i="76"/>
  <c r="DX180" i="76"/>
  <c r="FG180" i="76"/>
  <c r="AW180" i="76"/>
  <c r="X180" i="76"/>
  <c r="AT180" i="76"/>
  <c r="S180" i="76"/>
  <c r="AE180" i="76"/>
  <c r="CJ180" i="76"/>
  <c r="AO180" i="76"/>
  <c r="EJ143" i="76"/>
  <c r="DG143" i="76"/>
  <c r="L143" i="76"/>
  <c r="K143" i="76"/>
  <c r="AL143" i="76"/>
  <c r="FK143" i="76"/>
  <c r="G143" i="76"/>
  <c r="BJ143" i="76"/>
  <c r="CS143" i="76"/>
  <c r="FN143" i="76"/>
  <c r="CL143" i="76"/>
  <c r="GA143" i="76"/>
  <c r="AU143" i="76"/>
  <c r="FQ143" i="76"/>
  <c r="FJ143" i="76"/>
  <c r="AA143" i="76"/>
  <c r="CY143" i="76"/>
  <c r="EI143" i="76"/>
  <c r="AN143" i="76"/>
  <c r="D143" i="76"/>
  <c r="EC143" i="76"/>
  <c r="DX143" i="76"/>
  <c r="DD143" i="76"/>
  <c r="BA143" i="76"/>
  <c r="F143" i="76"/>
  <c r="X143" i="76"/>
  <c r="DA143" i="76"/>
  <c r="AM143" i="76"/>
  <c r="EG143" i="76"/>
  <c r="FD143" i="76"/>
  <c r="CQ143" i="76"/>
  <c r="I143" i="76"/>
  <c r="BN143" i="76"/>
  <c r="BI143" i="76"/>
  <c r="DZ143" i="76"/>
  <c r="FV143" i="76"/>
  <c r="O143" i="76"/>
  <c r="N143" i="76"/>
  <c r="FS143" i="76"/>
  <c r="FI143" i="76"/>
  <c r="BE143" i="76"/>
  <c r="BC143" i="76"/>
  <c r="FB144" i="76"/>
  <c r="ET144" i="76"/>
  <c r="AA144" i="76"/>
  <c r="H144" i="76"/>
  <c r="AH144" i="76"/>
  <c r="FX144" i="76"/>
  <c r="CQ144" i="76"/>
  <c r="BM144" i="76"/>
  <c r="AL144" i="76"/>
  <c r="FJ144" i="76"/>
  <c r="EN144" i="76"/>
  <c r="BE144" i="76"/>
  <c r="FF144" i="76"/>
  <c r="BQ144" i="76"/>
  <c r="DM144" i="76"/>
  <c r="AW144" i="76"/>
  <c r="EK144" i="76"/>
  <c r="F144" i="76"/>
  <c r="DE144" i="76"/>
  <c r="FD144" i="76"/>
  <c r="CJ144" i="76"/>
  <c r="CH144" i="76"/>
  <c r="O144" i="76"/>
  <c r="BP144" i="76"/>
  <c r="DW144" i="76"/>
  <c r="AK144" i="76"/>
  <c r="DV144" i="76"/>
  <c r="U144" i="76"/>
  <c r="Q144" i="76"/>
  <c r="ER144" i="76"/>
  <c r="EQ144" i="76"/>
  <c r="DP144" i="76"/>
  <c r="FL144" i="76"/>
  <c r="BB144" i="76"/>
  <c r="CF144" i="76"/>
  <c r="DL144" i="76"/>
  <c r="CA144" i="76"/>
  <c r="BZ144" i="76"/>
  <c r="AT144" i="76"/>
  <c r="K144" i="76"/>
  <c r="EW144" i="76"/>
  <c r="AE144" i="76"/>
  <c r="EH144" i="76"/>
  <c r="BO144" i="76"/>
  <c r="AR144" i="76"/>
  <c r="FZ155" i="76"/>
  <c r="DD155" i="76"/>
  <c r="FD155" i="76"/>
  <c r="J155" i="76"/>
  <c r="CZ155" i="76"/>
  <c r="CM155" i="76"/>
  <c r="CB155" i="76"/>
  <c r="CY155" i="76"/>
  <c r="EP155" i="76"/>
  <c r="CQ155" i="76"/>
  <c r="DA155" i="76"/>
  <c r="AV155" i="76"/>
  <c r="CO155" i="76"/>
  <c r="CW155" i="76"/>
  <c r="DQ155" i="76"/>
  <c r="K155" i="76"/>
  <c r="BH155" i="76"/>
  <c r="AP155" i="76"/>
  <c r="DR155" i="76"/>
  <c r="FJ155" i="76"/>
  <c r="DO155" i="76"/>
  <c r="CK155" i="76"/>
  <c r="Z155" i="76"/>
  <c r="DU155" i="76"/>
  <c r="FQ155" i="76"/>
  <c r="FN155" i="76"/>
  <c r="R155" i="76"/>
  <c r="AY155" i="76"/>
  <c r="CU155" i="76"/>
  <c r="EG155" i="76"/>
  <c r="AG155" i="76"/>
  <c r="CE155" i="76"/>
  <c r="CN155" i="76"/>
  <c r="AK155" i="76"/>
  <c r="EY155" i="76"/>
  <c r="FI155" i="76"/>
  <c r="EV155" i="76"/>
  <c r="FE155" i="76"/>
  <c r="EZ155" i="76"/>
  <c r="AS155" i="76"/>
  <c r="ED155" i="76"/>
  <c r="FH155" i="76"/>
  <c r="ES155" i="76"/>
  <c r="CF155" i="76"/>
  <c r="EP177" i="76"/>
  <c r="EA177" i="76"/>
  <c r="DJ177" i="76"/>
  <c r="Z177" i="76"/>
  <c r="CI177" i="76"/>
  <c r="BB177" i="76"/>
  <c r="AP177" i="76"/>
  <c r="U177" i="76"/>
  <c r="AH177" i="76"/>
  <c r="FJ177" i="76"/>
  <c r="CX177" i="76"/>
  <c r="Q177" i="76"/>
  <c r="BA177" i="76"/>
  <c r="BL177" i="76"/>
  <c r="CO177" i="76"/>
  <c r="BC177" i="76"/>
  <c r="AF177" i="76"/>
  <c r="ET177" i="76"/>
  <c r="BF177" i="76"/>
  <c r="AU177" i="76"/>
  <c r="DX177" i="76"/>
  <c r="CF177" i="76"/>
  <c r="FN177" i="76"/>
  <c r="FV177" i="76"/>
  <c r="CK177" i="76"/>
  <c r="BG177" i="76"/>
  <c r="BM177" i="76"/>
  <c r="FM177" i="76"/>
  <c r="BO177" i="76"/>
  <c r="FX177" i="76"/>
  <c r="AI177" i="76"/>
  <c r="M177" i="76"/>
  <c r="BE177" i="76"/>
  <c r="EO177" i="76"/>
  <c r="ER177" i="76"/>
  <c r="BH177" i="76"/>
  <c r="F177" i="76"/>
  <c r="DY177" i="76"/>
  <c r="DL177" i="76"/>
  <c r="AX177" i="76"/>
  <c r="N177" i="76"/>
  <c r="FQ177" i="76"/>
  <c r="J156" i="76"/>
  <c r="AF156" i="76"/>
  <c r="EJ156" i="76"/>
  <c r="CR156" i="76"/>
  <c r="BH156" i="76"/>
  <c r="CI156" i="76"/>
  <c r="BG156" i="76"/>
  <c r="BE156" i="76"/>
  <c r="EK156" i="76"/>
  <c r="CS156" i="76"/>
  <c r="AB156" i="76"/>
  <c r="CX156" i="76"/>
  <c r="BL156" i="76"/>
  <c r="EF156" i="76"/>
  <c r="W156" i="76"/>
  <c r="EM156" i="76"/>
  <c r="FN156" i="76"/>
  <c r="CE156" i="76"/>
  <c r="AH156" i="76"/>
  <c r="CV156" i="76"/>
  <c r="FO156" i="76"/>
  <c r="DO156" i="76"/>
  <c r="L156" i="76"/>
  <c r="FD156" i="76"/>
  <c r="AW156" i="76"/>
  <c r="DZ156" i="76"/>
  <c r="DI156" i="76"/>
  <c r="Q156" i="76"/>
  <c r="CQ156" i="76"/>
  <c r="Z156" i="76"/>
  <c r="BC156" i="76"/>
  <c r="CL156" i="76"/>
  <c r="CJ156" i="76"/>
  <c r="AC156" i="76"/>
  <c r="AT156" i="76"/>
  <c r="P156" i="76"/>
  <c r="EX156" i="76"/>
  <c r="DB156" i="76"/>
  <c r="EZ156" i="76"/>
  <c r="EP156" i="76"/>
  <c r="DS156" i="76"/>
  <c r="BA156" i="76"/>
  <c r="CO156" i="76"/>
  <c r="DG159" i="76"/>
  <c r="DS159" i="76"/>
  <c r="FH159" i="76"/>
  <c r="DI159" i="76"/>
  <c r="FU159" i="76"/>
  <c r="DF159" i="76"/>
  <c r="FV159" i="76"/>
  <c r="FA159" i="76"/>
  <c r="DK159" i="76"/>
  <c r="G159" i="76"/>
  <c r="GA159" i="76"/>
  <c r="FN159" i="76"/>
  <c r="AO159" i="76"/>
  <c r="AW159" i="76"/>
  <c r="DD159" i="76"/>
  <c r="AH159" i="76"/>
  <c r="ED159" i="76"/>
  <c r="CZ159" i="76"/>
  <c r="EH159" i="76"/>
  <c r="DC159" i="76"/>
  <c r="FQ159" i="76"/>
  <c r="GB159" i="76"/>
  <c r="BZ159" i="76"/>
  <c r="CE159" i="76"/>
  <c r="Q159" i="76"/>
  <c r="AT159" i="76"/>
  <c r="BO159" i="76"/>
  <c r="EX159" i="76"/>
  <c r="BF159" i="76"/>
  <c r="EN159" i="76"/>
  <c r="L159" i="76"/>
  <c r="BH159" i="76"/>
  <c r="EY159" i="76"/>
  <c r="DY159" i="76"/>
  <c r="DX159" i="76"/>
  <c r="BC159" i="76"/>
  <c r="FW159" i="76"/>
  <c r="CP159" i="76"/>
  <c r="ES159" i="76"/>
  <c r="H159" i="76"/>
  <c r="BD159" i="76"/>
  <c r="CO159" i="76"/>
  <c r="FR159" i="76"/>
  <c r="AS149" i="76"/>
  <c r="FM149" i="76"/>
  <c r="CH149" i="76"/>
  <c r="AT149" i="76"/>
  <c r="CI149" i="76"/>
  <c r="EF149" i="76"/>
  <c r="GB149" i="76"/>
  <c r="FO149" i="76"/>
  <c r="DN149" i="76"/>
  <c r="EW149" i="76"/>
  <c r="L149" i="76"/>
  <c r="AB149" i="76"/>
  <c r="CO149" i="76"/>
  <c r="W149" i="76"/>
  <c r="EM149" i="76"/>
  <c r="DZ149" i="76"/>
  <c r="FF149" i="76"/>
  <c r="G149" i="76"/>
  <c r="AI149" i="76"/>
  <c r="DC149" i="76"/>
  <c r="EL149" i="76"/>
  <c r="AV149" i="76"/>
  <c r="EA149" i="76"/>
  <c r="DO149" i="76"/>
  <c r="FQ149" i="76"/>
  <c r="AC149" i="76"/>
  <c r="FU149" i="76"/>
  <c r="AK149" i="76"/>
  <c r="FJ149" i="76"/>
  <c r="AE149" i="76"/>
  <c r="BK149" i="76"/>
  <c r="AH149" i="76"/>
  <c r="Y140" i="76"/>
  <c r="EZ140" i="76"/>
  <c r="FH140" i="76"/>
  <c r="AR140" i="76"/>
  <c r="G140" i="76"/>
  <c r="CZ140" i="76"/>
  <c r="BY140" i="76"/>
  <c r="DR140" i="76"/>
  <c r="BK140" i="76"/>
  <c r="AB140" i="76"/>
  <c r="ED140" i="76"/>
  <c r="CH140" i="76"/>
  <c r="BL140" i="76"/>
  <c r="BW140" i="76"/>
  <c r="CM140" i="76"/>
  <c r="BP140" i="76"/>
  <c r="BB140" i="76"/>
  <c r="T140" i="76"/>
  <c r="BT140" i="76"/>
  <c r="DN140" i="76"/>
  <c r="FR140" i="76"/>
  <c r="O140" i="76"/>
  <c r="CJ140" i="76"/>
  <c r="DP140" i="76"/>
  <c r="DL140" i="76"/>
  <c r="EB140" i="76"/>
  <c r="FV140" i="76"/>
  <c r="DM140" i="76"/>
  <c r="CN140" i="76"/>
  <c r="GA140" i="76"/>
  <c r="FN140" i="76"/>
  <c r="FT140" i="76"/>
  <c r="AA140" i="76"/>
  <c r="V140" i="76"/>
  <c r="EE140" i="76"/>
  <c r="CB140" i="76"/>
  <c r="AQ140" i="76"/>
  <c r="FD140" i="76"/>
  <c r="BF140" i="76"/>
  <c r="AU140" i="76"/>
  <c r="F140" i="76"/>
  <c r="AM140" i="76"/>
  <c r="FM140" i="76"/>
  <c r="BZ140" i="76"/>
  <c r="FF140" i="76"/>
  <c r="BJ178" i="76"/>
  <c r="DH178" i="76"/>
  <c r="AY178" i="76"/>
  <c r="EY178" i="76"/>
  <c r="FB178" i="76"/>
  <c r="CT178" i="76"/>
  <c r="GA178" i="76"/>
  <c r="BG178" i="76"/>
  <c r="CQ178" i="76"/>
  <c r="AA178" i="76"/>
  <c r="V178" i="76"/>
  <c r="CS178" i="76"/>
  <c r="X178" i="76"/>
  <c r="CM178" i="76"/>
  <c r="FN178" i="76"/>
  <c r="CX178" i="76"/>
  <c r="FA178" i="76"/>
  <c r="AH178" i="76"/>
  <c r="CE178" i="76"/>
  <c r="BM178" i="76"/>
  <c r="AL178" i="76"/>
  <c r="EX178" i="76"/>
  <c r="EU178" i="76"/>
  <c r="CB178" i="76"/>
  <c r="EE178" i="76"/>
  <c r="CJ178" i="76"/>
  <c r="EL178" i="76"/>
  <c r="CR178" i="76"/>
  <c r="DT178" i="76"/>
  <c r="N178" i="76"/>
  <c r="AI178" i="76"/>
  <c r="EA178" i="76"/>
  <c r="M178" i="76"/>
  <c r="FV178" i="76"/>
  <c r="DS178" i="76"/>
  <c r="DM178" i="76"/>
  <c r="R178" i="76"/>
  <c r="GB178" i="76"/>
  <c r="AV178" i="76"/>
  <c r="CD178" i="76"/>
  <c r="CZ178" i="76"/>
  <c r="AO178" i="76"/>
  <c r="EK178" i="76"/>
  <c r="FP151" i="76"/>
  <c r="CG151" i="76"/>
  <c r="AM151" i="76"/>
  <c r="FD151" i="76"/>
  <c r="EE151" i="76"/>
  <c r="DA151" i="76"/>
  <c r="DX151" i="76"/>
  <c r="AS151" i="76"/>
  <c r="BM151" i="76"/>
  <c r="CR151" i="76"/>
  <c r="CX151" i="76"/>
  <c r="EN151" i="76"/>
  <c r="AH151" i="76"/>
  <c r="CS151" i="76"/>
  <c r="ED151" i="76"/>
  <c r="CV151" i="76"/>
  <c r="AG151" i="76"/>
  <c r="BP151" i="76"/>
  <c r="CQ151" i="76"/>
  <c r="BC151" i="76"/>
  <c r="EV151" i="76"/>
  <c r="EM151" i="76"/>
  <c r="CY151" i="76"/>
  <c r="AW151" i="76"/>
  <c r="AR151" i="76"/>
  <c r="CF151" i="76"/>
  <c r="DS151" i="76"/>
  <c r="DQ151" i="76"/>
  <c r="F151" i="76"/>
  <c r="EW151" i="76"/>
  <c r="FN151" i="76"/>
  <c r="AT151" i="76"/>
  <c r="DP151" i="76"/>
  <c r="DW151" i="76"/>
  <c r="AD151" i="76"/>
  <c r="BJ151" i="76"/>
  <c r="D151" i="76"/>
  <c r="FG151" i="76"/>
  <c r="N151" i="76"/>
  <c r="FX151" i="76"/>
  <c r="DL151" i="76"/>
  <c r="CP151" i="76"/>
  <c r="CW151" i="76"/>
  <c r="FM151" i="76"/>
  <c r="F180" i="76"/>
  <c r="AK180" i="76"/>
  <c r="CI180" i="76"/>
  <c r="AY180" i="76"/>
  <c r="BQ180" i="76"/>
  <c r="FN180" i="76"/>
  <c r="DQ180" i="76"/>
  <c r="CG180" i="76"/>
  <c r="AU180" i="76"/>
  <c r="O180" i="76"/>
  <c r="DA180" i="76"/>
  <c r="CO180" i="76"/>
  <c r="BC180" i="76"/>
  <c r="GB180" i="76"/>
  <c r="EQ180" i="76"/>
  <c r="EC180" i="76"/>
  <c r="FL180" i="76"/>
  <c r="CT180" i="76"/>
  <c r="AI180" i="76"/>
  <c r="FZ180" i="76"/>
  <c r="ER180" i="76"/>
  <c r="AP180" i="76"/>
  <c r="FX180" i="76"/>
  <c r="AQ180" i="76"/>
  <c r="AZ180" i="76"/>
  <c r="FF180" i="76"/>
  <c r="BO180" i="76"/>
  <c r="CS180" i="76"/>
  <c r="CQ180" i="76"/>
  <c r="U180" i="76"/>
  <c r="E180" i="76"/>
  <c r="FR180" i="76"/>
  <c r="BH180" i="76"/>
  <c r="V180" i="76"/>
  <c r="EZ180" i="76"/>
  <c r="BE180" i="76"/>
  <c r="EO180" i="76"/>
  <c r="G180" i="76"/>
  <c r="DH180" i="76"/>
  <c r="CU180" i="76"/>
  <c r="AL180" i="76"/>
  <c r="EJ180" i="76"/>
  <c r="AM180" i="76"/>
  <c r="DJ180" i="76"/>
  <c r="BL180" i="76"/>
  <c r="DQ143" i="76"/>
  <c r="FO143" i="76"/>
  <c r="FL143" i="76"/>
  <c r="AG143" i="76"/>
  <c r="EH143" i="76"/>
  <c r="CK143" i="76"/>
  <c r="DT143" i="76"/>
  <c r="CB143" i="76"/>
  <c r="BL143" i="76"/>
  <c r="FR143" i="76"/>
  <c r="DL143" i="76"/>
  <c r="BY143" i="76"/>
  <c r="Y143" i="76"/>
  <c r="AQ143" i="76"/>
  <c r="CG143" i="76"/>
  <c r="EZ143" i="76"/>
  <c r="AF143" i="76"/>
  <c r="BB143" i="76"/>
  <c r="EX143" i="76"/>
  <c r="CX143" i="76"/>
  <c r="ES143" i="76"/>
  <c r="CI143" i="76"/>
  <c r="CV143" i="76"/>
  <c r="AK143" i="76"/>
  <c r="DB143" i="76"/>
  <c r="FU143" i="76"/>
  <c r="R143" i="76"/>
  <c r="AC143" i="76"/>
  <c r="J143" i="76"/>
  <c r="AE143" i="76"/>
  <c r="EA143" i="76"/>
  <c r="DK143" i="76"/>
  <c r="ET143" i="76"/>
  <c r="AI143" i="76"/>
  <c r="EO143" i="76"/>
  <c r="FY143" i="76"/>
  <c r="CF143" i="76"/>
  <c r="E143" i="76"/>
  <c r="AJ143" i="76"/>
  <c r="S143" i="76"/>
  <c r="DI143" i="76"/>
  <c r="DH143" i="76"/>
  <c r="AX143" i="76"/>
  <c r="V143" i="76"/>
  <c r="CA143" i="76"/>
  <c r="AO143" i="76"/>
  <c r="CI144" i="76"/>
  <c r="CG144" i="76"/>
  <c r="AY144" i="76"/>
  <c r="GB144" i="76"/>
  <c r="EU144" i="76"/>
  <c r="DH144" i="76"/>
  <c r="DF144" i="76"/>
  <c r="CM144" i="76"/>
  <c r="Y144" i="76"/>
  <c r="DN144" i="76"/>
  <c r="FV144" i="76"/>
  <c r="EX144" i="76"/>
  <c r="EY144" i="76"/>
  <c r="DK144" i="76"/>
  <c r="CT144" i="76"/>
  <c r="CV144" i="76"/>
  <c r="AZ144" i="76"/>
  <c r="ES144" i="76"/>
  <c r="DS144" i="76"/>
  <c r="DI144" i="76"/>
  <c r="AF144" i="76"/>
  <c r="W144" i="76"/>
  <c r="FS144" i="76"/>
  <c r="EZ144" i="76"/>
  <c r="EG144" i="76"/>
  <c r="AD144" i="76"/>
  <c r="FE144" i="76"/>
  <c r="D144" i="76"/>
  <c r="N144" i="76"/>
  <c r="L144" i="76"/>
  <c r="CX144" i="76"/>
  <c r="AG144" i="76"/>
  <c r="CL144" i="76"/>
  <c r="R144" i="76"/>
  <c r="FM144" i="76"/>
  <c r="EB144" i="76"/>
  <c r="CK144" i="76"/>
  <c r="DO144" i="76"/>
  <c r="DZ144" i="76"/>
  <c r="DB144" i="76"/>
  <c r="AI144" i="76"/>
  <c r="G144" i="76"/>
  <c r="BC144" i="76"/>
  <c r="M155" i="76"/>
  <c r="BG155" i="76"/>
  <c r="AH155" i="76"/>
  <c r="AD155" i="76"/>
  <c r="EO155" i="76"/>
  <c r="AA155" i="76"/>
  <c r="O155" i="76"/>
  <c r="FG155" i="76"/>
  <c r="CT155" i="76"/>
  <c r="BF155" i="76"/>
  <c r="L155" i="76"/>
  <c r="EW155" i="76"/>
  <c r="CV155" i="76"/>
  <c r="DT155" i="76"/>
  <c r="FO155" i="76"/>
  <c r="W155" i="76"/>
  <c r="EA155" i="76"/>
  <c r="DC155" i="76"/>
  <c r="AW155" i="76"/>
  <c r="BP155" i="76"/>
  <c r="CH155" i="76"/>
  <c r="EB155" i="76"/>
  <c r="CI155" i="76"/>
  <c r="AF155" i="76"/>
  <c r="CD155" i="76"/>
  <c r="CL155" i="76"/>
  <c r="BL155" i="76"/>
  <c r="DF155" i="76"/>
  <c r="FF155" i="76"/>
  <c r="BI155" i="76"/>
  <c r="D155" i="76"/>
  <c r="AX155" i="76"/>
  <c r="AE155" i="76"/>
  <c r="V155" i="76"/>
  <c r="EU155" i="76"/>
  <c r="FA155" i="76"/>
  <c r="DJ155" i="76"/>
  <c r="AJ155" i="76"/>
  <c r="GB155" i="76"/>
  <c r="BJ155" i="76"/>
  <c r="BQ155" i="76"/>
  <c r="AM155" i="76"/>
  <c r="CB177" i="76"/>
  <c r="EL177" i="76"/>
  <c r="CM177" i="76"/>
  <c r="DR177" i="76"/>
  <c r="ES177" i="76"/>
  <c r="AZ177" i="76"/>
  <c r="BP177" i="76"/>
  <c r="DU177" i="76"/>
  <c r="EI177" i="76"/>
  <c r="FS177" i="76"/>
  <c r="FZ177" i="76"/>
  <c r="V177" i="76"/>
  <c r="CP177" i="76"/>
  <c r="AE177" i="76"/>
  <c r="BK177" i="76"/>
  <c r="FY177" i="76"/>
  <c r="AG177" i="76"/>
  <c r="CJ177" i="76"/>
  <c r="O177" i="76"/>
  <c r="Y177" i="76"/>
  <c r="R177" i="76"/>
  <c r="AV177" i="76"/>
  <c r="T177" i="76"/>
  <c r="EM177" i="76"/>
  <c r="DO177" i="76"/>
  <c r="DG177" i="76"/>
  <c r="CL177" i="76"/>
  <c r="CQ177" i="76"/>
  <c r="DB177" i="76"/>
  <c r="BI177" i="76"/>
  <c r="DV177" i="76"/>
  <c r="EC177" i="76"/>
  <c r="K177" i="76"/>
  <c r="BQ177" i="76"/>
  <c r="D177" i="76"/>
  <c r="EB177" i="76"/>
  <c r="EE177" i="76"/>
  <c r="EY177" i="76"/>
  <c r="GA177" i="76"/>
  <c r="S177" i="76"/>
  <c r="EX177" i="76"/>
  <c r="AO177" i="76"/>
  <c r="DP156" i="76"/>
  <c r="CZ156" i="76"/>
  <c r="BD156" i="76"/>
  <c r="T156" i="76"/>
  <c r="FT156" i="76"/>
  <c r="I156" i="76"/>
  <c r="H156" i="76"/>
  <c r="FI156" i="76"/>
  <c r="FC156" i="76"/>
  <c r="N156" i="76"/>
  <c r="CF156" i="76"/>
  <c r="DG156" i="76"/>
  <c r="CP156" i="76"/>
  <c r="AL156" i="76"/>
  <c r="FM156" i="76"/>
  <c r="AS156" i="76"/>
  <c r="FB156" i="76"/>
  <c r="EO156" i="76"/>
  <c r="EC156" i="76"/>
  <c r="EU156" i="76"/>
  <c r="X156" i="76"/>
  <c r="FE156" i="76"/>
  <c r="DX156" i="76"/>
  <c r="CY156" i="76"/>
  <c r="EA156" i="76"/>
  <c r="D156" i="76"/>
  <c r="FJ156" i="76"/>
  <c r="AO156" i="76"/>
  <c r="BI156" i="76"/>
  <c r="EB156" i="76"/>
  <c r="CU156" i="76"/>
  <c r="E156" i="76"/>
  <c r="CK156" i="76"/>
  <c r="CM156" i="76"/>
  <c r="AN156" i="76"/>
  <c r="FH156" i="76"/>
  <c r="DK156" i="76"/>
  <c r="EV156" i="76"/>
  <c r="DA156" i="76"/>
  <c r="FZ156" i="76"/>
  <c r="BJ156" i="76"/>
  <c r="DY156" i="76"/>
  <c r="EM159" i="76"/>
  <c r="P159" i="76"/>
  <c r="FO159" i="76"/>
  <c r="DM159" i="76"/>
  <c r="EG159" i="76"/>
  <c r="DU159" i="76"/>
  <c r="BE159" i="76"/>
  <c r="CD159" i="76"/>
  <c r="M159" i="76"/>
  <c r="Y159" i="76"/>
  <c r="CR159" i="76"/>
  <c r="D159" i="76"/>
  <c r="CX159" i="76"/>
  <c r="AL159" i="76"/>
  <c r="CB159" i="76"/>
  <c r="T159" i="76"/>
  <c r="W159" i="76"/>
  <c r="DN159" i="76"/>
  <c r="DJ159" i="76"/>
  <c r="AZ159" i="76"/>
  <c r="AN159" i="76"/>
  <c r="FS159" i="76"/>
  <c r="EL159" i="76"/>
  <c r="U159" i="76"/>
  <c r="I159" i="76"/>
  <c r="CN159" i="76"/>
  <c r="DH159" i="76"/>
  <c r="EW159" i="76"/>
  <c r="AA159" i="76"/>
  <c r="CT159" i="76"/>
  <c r="DO159" i="76"/>
  <c r="AF159" i="76"/>
  <c r="BB159" i="76"/>
  <c r="CG159" i="76"/>
  <c r="BP159" i="76"/>
  <c r="FG159" i="76"/>
  <c r="DA159" i="76"/>
  <c r="EE159" i="76"/>
  <c r="DT159" i="76"/>
  <c r="FZ159" i="76"/>
  <c r="EZ159" i="76"/>
  <c r="BG159" i="76"/>
  <c r="V159" i="76"/>
  <c r="EO159" i="76"/>
  <c r="ET149" i="76"/>
  <c r="U149" i="76"/>
  <c r="CV149" i="76"/>
  <c r="FC149" i="76"/>
  <c r="DQ149" i="76"/>
  <c r="DU149" i="76"/>
  <c r="EC149" i="76"/>
  <c r="S149" i="76"/>
  <c r="FS149" i="76"/>
  <c r="BI149" i="76"/>
  <c r="AR149" i="76"/>
  <c r="DR149" i="76"/>
  <c r="CS149" i="76"/>
  <c r="O149" i="76"/>
  <c r="FH149" i="76"/>
  <c r="DF149" i="76"/>
  <c r="AU149" i="76"/>
  <c r="CA149" i="76"/>
  <c r="AG149" i="76"/>
  <c r="AY149" i="76"/>
  <c r="CQ149" i="76"/>
  <c r="M149" i="76"/>
  <c r="FW149" i="76"/>
  <c r="CB149" i="76"/>
  <c r="FL149" i="76"/>
  <c r="J149" i="76"/>
  <c r="CK149" i="76"/>
  <c r="P149" i="76"/>
  <c r="AM149" i="76"/>
  <c r="EV149" i="76"/>
  <c r="AF149" i="76"/>
  <c r="FI149" i="76"/>
  <c r="FI140" i="76"/>
  <c r="AG140" i="76"/>
  <c r="Z140" i="76"/>
  <c r="FO140" i="76"/>
  <c r="DJ140" i="76"/>
  <c r="BD140" i="76"/>
  <c r="AP140" i="76"/>
  <c r="EM140" i="76"/>
  <c r="BX140" i="76"/>
  <c r="DD140" i="76"/>
  <c r="FG140" i="76"/>
  <c r="CD140" i="76"/>
  <c r="AV140" i="76"/>
  <c r="CR140" i="76"/>
  <c r="DT140" i="76"/>
  <c r="DB140" i="76"/>
  <c r="CU140" i="76"/>
  <c r="AL140" i="76"/>
  <c r="CI140" i="76"/>
  <c r="DU140" i="76"/>
  <c r="AJ140" i="76"/>
  <c r="ET140" i="76"/>
  <c r="BJ140" i="76"/>
  <c r="DY140" i="76"/>
  <c r="AZ140" i="76"/>
  <c r="FU140" i="76"/>
  <c r="EW140" i="76"/>
  <c r="BS140" i="76"/>
  <c r="CS140" i="76"/>
  <c r="DO140" i="76"/>
  <c r="FW140" i="76"/>
  <c r="AO140" i="76"/>
  <c r="BG140" i="76"/>
  <c r="FA140" i="76"/>
  <c r="CG140" i="76"/>
  <c r="J140" i="76"/>
  <c r="EV140" i="76"/>
  <c r="CY140" i="76"/>
  <c r="CT140" i="76"/>
  <c r="I140" i="76"/>
  <c r="FB140" i="76"/>
  <c r="BN140" i="76"/>
  <c r="CX140" i="76"/>
  <c r="AT140" i="76"/>
  <c r="CF140" i="76"/>
  <c r="AE178" i="76"/>
  <c r="DE178" i="76"/>
  <c r="BP178" i="76"/>
  <c r="FI178" i="76"/>
  <c r="K178" i="76"/>
  <c r="FT178" i="76"/>
  <c r="BN178" i="76"/>
  <c r="EP178" i="76"/>
  <c r="ED178" i="76"/>
  <c r="S178" i="76"/>
  <c r="AS178" i="76"/>
  <c r="EB178" i="76"/>
  <c r="DQ178" i="76"/>
  <c r="DB178" i="76"/>
  <c r="ES178" i="76"/>
  <c r="AG178" i="76"/>
  <c r="Z178" i="76"/>
  <c r="DV178" i="76"/>
  <c r="CF178" i="76"/>
  <c r="AK178" i="76"/>
  <c r="AX178" i="76"/>
  <c r="ET178" i="76"/>
  <c r="BQ178" i="76"/>
  <c r="O178" i="76"/>
  <c r="CW178" i="76"/>
  <c r="FQ178" i="76"/>
  <c r="AP178" i="76"/>
  <c r="EW178" i="76"/>
  <c r="EI178" i="76"/>
  <c r="BE178" i="76"/>
  <c r="CU178" i="76"/>
  <c r="P178" i="76"/>
  <c r="DK178" i="76"/>
  <c r="FY178" i="76"/>
  <c r="L178" i="76"/>
  <c r="DD178" i="76"/>
  <c r="EF178" i="76"/>
  <c r="DW178" i="76"/>
  <c r="BK178" i="76"/>
  <c r="CP178" i="76"/>
  <c r="BA178" i="76"/>
  <c r="FX178" i="76"/>
  <c r="AN178" i="76"/>
  <c r="AM178" i="76"/>
  <c r="DM151" i="76"/>
  <c r="FV151" i="76"/>
  <c r="V151" i="76"/>
  <c r="BK151" i="76"/>
  <c r="DB151" i="76"/>
  <c r="I151" i="76"/>
  <c r="CZ151" i="76"/>
  <c r="FL151" i="76"/>
  <c r="AE151" i="76"/>
  <c r="DI151" i="76"/>
  <c r="BD151" i="76"/>
  <c r="FZ151" i="76"/>
  <c r="BI151" i="76"/>
  <c r="CJ151" i="76"/>
  <c r="AC151" i="76"/>
  <c r="FU151" i="76"/>
  <c r="AQ151" i="76"/>
  <c r="AB151" i="76"/>
  <c r="BL151" i="76"/>
  <c r="CA151" i="76"/>
  <c r="DO151" i="76"/>
  <c r="EY151" i="76"/>
  <c r="CK151" i="76"/>
  <c r="EL151" i="76"/>
  <c r="AY151" i="76"/>
  <c r="EB151" i="76"/>
  <c r="FF151" i="76"/>
  <c r="J151" i="76"/>
  <c r="EI151" i="76"/>
  <c r="CI151" i="76"/>
  <c r="U151" i="76"/>
  <c r="Z151" i="76"/>
  <c r="EZ151" i="76"/>
  <c r="DC151" i="76"/>
  <c r="CD151" i="76"/>
  <c r="DF151" i="76"/>
  <c r="CH151" i="76"/>
  <c r="AV151" i="76"/>
  <c r="CU151" i="76"/>
  <c r="DR151" i="76"/>
  <c r="EK151" i="76"/>
  <c r="AN151" i="76"/>
  <c r="CC151" i="76"/>
  <c r="BO151" i="76"/>
  <c r="Z180" i="76"/>
  <c r="EX180" i="76"/>
  <c r="FT180" i="76"/>
  <c r="DE180" i="76"/>
  <c r="K180" i="76"/>
  <c r="BZ180" i="76"/>
  <c r="BY180" i="76"/>
  <c r="DB180" i="76"/>
  <c r="EP180" i="76"/>
  <c r="BM180" i="76"/>
  <c r="DM180" i="76"/>
  <c r="FW180" i="76"/>
  <c r="BN180" i="76"/>
  <c r="FM180" i="76"/>
  <c r="FK180" i="76"/>
  <c r="CV180" i="76"/>
  <c r="EB180" i="76"/>
  <c r="FC180" i="76"/>
  <c r="CE180" i="76"/>
  <c r="FJ180" i="76"/>
  <c r="CF180" i="76"/>
  <c r="R180" i="76"/>
  <c r="DY180" i="76"/>
  <c r="I180" i="76"/>
  <c r="FE180" i="76"/>
  <c r="CC180" i="76"/>
  <c r="EA180" i="76"/>
  <c r="CZ180" i="76"/>
  <c r="J180" i="76"/>
  <c r="AG180" i="76"/>
  <c r="EH180" i="76"/>
  <c r="FA180" i="76"/>
  <c r="CW180" i="76"/>
  <c r="DS180" i="76"/>
  <c r="DG180" i="76"/>
  <c r="FO180" i="76"/>
  <c r="FD180" i="76"/>
  <c r="EF180" i="76"/>
  <c r="DC180" i="76"/>
  <c r="DF180" i="76"/>
  <c r="FH180" i="76"/>
  <c r="AX180" i="76"/>
  <c r="M143" i="76"/>
  <c r="CU143" i="76"/>
  <c r="FB143" i="76"/>
  <c r="FF143" i="76"/>
  <c r="CE143" i="76"/>
  <c r="BH143" i="76"/>
  <c r="DJ143" i="76"/>
  <c r="EW143" i="76"/>
  <c r="CW143" i="76"/>
  <c r="CH143" i="76"/>
  <c r="BK143" i="76"/>
  <c r="DW143" i="76"/>
  <c r="DO143" i="76"/>
  <c r="EL143" i="76"/>
  <c r="DV143" i="76"/>
  <c r="FX143" i="76"/>
  <c r="AH143" i="76"/>
  <c r="FH143" i="76"/>
  <c r="W143" i="76"/>
  <c r="CO143" i="76"/>
  <c r="DY143" i="76"/>
  <c r="EM143" i="76"/>
  <c r="EY143" i="76"/>
  <c r="U143" i="76"/>
  <c r="DS143" i="76"/>
  <c r="BZ143" i="76"/>
  <c r="AB143" i="76"/>
  <c r="FM143" i="76"/>
  <c r="EB143" i="76"/>
  <c r="H143" i="76"/>
  <c r="EQ143" i="76"/>
  <c r="CT143" i="76"/>
  <c r="CM143" i="76"/>
  <c r="BO143" i="76"/>
  <c r="Q143" i="76"/>
  <c r="DC143" i="76"/>
  <c r="BM143" i="76"/>
  <c r="EF143" i="76"/>
  <c r="CR143" i="76"/>
  <c r="AS143" i="76"/>
  <c r="CP143" i="76"/>
  <c r="ED143" i="76"/>
  <c r="AU144" i="76"/>
  <c r="DD144" i="76"/>
  <c r="EV144" i="76"/>
  <c r="BA144" i="76"/>
  <c r="T144" i="76"/>
  <c r="BH144" i="76"/>
  <c r="E144" i="76"/>
  <c r="FW144" i="76"/>
  <c r="BL144" i="76"/>
  <c r="EP144" i="76"/>
  <c r="BG144" i="76"/>
  <c r="FK144" i="76"/>
  <c r="S144" i="76"/>
  <c r="AM144" i="76"/>
  <c r="FU144" i="76"/>
  <c r="EO144" i="76"/>
  <c r="DR144" i="76"/>
  <c r="BD144" i="76"/>
  <c r="EI144" i="76"/>
  <c r="FH144" i="76"/>
  <c r="CW144" i="76"/>
  <c r="FG144" i="76"/>
  <c r="DJ144" i="76"/>
  <c r="Z144" i="76"/>
  <c r="DC144" i="76"/>
  <c r="FY144" i="76"/>
  <c r="AC144" i="76"/>
  <c r="FP144" i="76"/>
  <c r="CD144" i="76"/>
  <c r="BF144" i="76"/>
  <c r="EE144" i="76"/>
  <c r="P144" i="76"/>
  <c r="X144" i="76"/>
  <c r="CP144" i="76"/>
  <c r="FI144" i="76"/>
  <c r="FQ144" i="76"/>
  <c r="EA144" i="76"/>
  <c r="BK144" i="76"/>
  <c r="GA144" i="76"/>
  <c r="FA144" i="76"/>
  <c r="FO144" i="76"/>
  <c r="BB155" i="76"/>
  <c r="CA155" i="76"/>
  <c r="AR155" i="76"/>
  <c r="EE155" i="76"/>
  <c r="BN155" i="76"/>
  <c r="FK155" i="76"/>
  <c r="BA155" i="76"/>
  <c r="AB155" i="76"/>
  <c r="FR155" i="76"/>
  <c r="BM155" i="76"/>
  <c r="AT155" i="76"/>
  <c r="EC155" i="76"/>
  <c r="DE155" i="76"/>
  <c r="DY155" i="76"/>
  <c r="EI155" i="76"/>
  <c r="AI155" i="76"/>
  <c r="FY155" i="76"/>
  <c r="T155" i="76"/>
  <c r="I155" i="76"/>
  <c r="EF155" i="76"/>
  <c r="DS155" i="76"/>
  <c r="FX155" i="76"/>
  <c r="CP155" i="76"/>
  <c r="EH155" i="76"/>
  <c r="CS155" i="76"/>
  <c r="S155" i="76"/>
  <c r="DK155" i="76"/>
  <c r="FP155" i="76"/>
  <c r="BZ155" i="76"/>
  <c r="BC155" i="76"/>
  <c r="EK155" i="76"/>
  <c r="DP155" i="76"/>
  <c r="DZ155" i="76"/>
  <c r="CG155" i="76"/>
  <c r="N155" i="76"/>
  <c r="BE155" i="76"/>
  <c r="U155" i="76"/>
  <c r="ER155" i="76"/>
  <c r="EX155" i="76"/>
  <c r="GA155" i="76"/>
  <c r="EJ155" i="76"/>
  <c r="DH155" i="76"/>
  <c r="AO155" i="76"/>
  <c r="BZ177" i="76"/>
  <c r="EV177" i="76"/>
  <c r="J177" i="76"/>
  <c r="DF177" i="76"/>
  <c r="FC177" i="76"/>
  <c r="DS177" i="76"/>
  <c r="ED177" i="76"/>
  <c r="AS177" i="76"/>
  <c r="CU177" i="76"/>
  <c r="DP177" i="76"/>
  <c r="DI177" i="76"/>
  <c r="P177" i="76"/>
  <c r="FG177" i="76"/>
  <c r="EH177" i="76"/>
  <c r="FF177" i="76"/>
  <c r="X177" i="76"/>
  <c r="CT177" i="76"/>
  <c r="AR177" i="76"/>
  <c r="AB177" i="76"/>
  <c r="EW177" i="76"/>
  <c r="DN177" i="76"/>
  <c r="FB177" i="76"/>
  <c r="AQ177" i="76"/>
  <c r="DK177" i="76"/>
  <c r="BJ177" i="76"/>
  <c r="CV177" i="76"/>
  <c r="DZ177" i="76"/>
  <c r="EU177" i="76"/>
  <c r="FK177" i="76"/>
  <c r="CC177" i="76"/>
  <c r="FE177" i="76"/>
  <c r="CA177" i="76"/>
  <c r="FD177" i="76"/>
  <c r="AT177" i="76"/>
  <c r="AY177" i="76"/>
  <c r="CW177" i="76"/>
  <c r="CS177" i="76"/>
  <c r="CH177" i="76"/>
  <c r="G177" i="76"/>
  <c r="FT177" i="76"/>
  <c r="AD177" i="76"/>
  <c r="L177" i="76"/>
  <c r="FL177" i="76"/>
  <c r="AC177" i="76"/>
  <c r="CD177" i="76"/>
  <c r="FF156" i="76"/>
  <c r="DM156" i="76"/>
  <c r="FA156" i="76"/>
  <c r="BN156" i="76"/>
  <c r="CT156" i="76"/>
  <c r="EG156" i="76"/>
  <c r="FL156" i="76"/>
  <c r="EH156" i="76"/>
  <c r="FR156" i="76"/>
  <c r="AR156" i="76"/>
  <c r="FQ156" i="76"/>
  <c r="EI156" i="76"/>
  <c r="BQ156" i="76"/>
  <c r="CA156" i="76"/>
  <c r="BB156" i="76"/>
  <c r="AV156" i="76"/>
  <c r="BK156" i="76"/>
  <c r="CN156" i="76"/>
  <c r="FP156" i="76"/>
  <c r="DV156" i="76"/>
  <c r="FY156" i="76"/>
  <c r="CH156" i="76"/>
  <c r="EW156" i="76"/>
  <c r="DF156" i="76"/>
  <c r="R156" i="76"/>
  <c r="AE156" i="76"/>
  <c r="CC156" i="76"/>
  <c r="FK156" i="76"/>
  <c r="AU156" i="76"/>
  <c r="DH156" i="76"/>
  <c r="AI156" i="76"/>
  <c r="DW156" i="76"/>
  <c r="G156" i="76"/>
  <c r="EY156" i="76"/>
  <c r="BY156" i="76"/>
  <c r="S156" i="76"/>
  <c r="DN156" i="76"/>
  <c r="CW156" i="76"/>
  <c r="DU156" i="76"/>
  <c r="GA156" i="76"/>
  <c r="BZ156" i="76"/>
  <c r="DJ156" i="76"/>
  <c r="DC156" i="76"/>
  <c r="DV159" i="76"/>
  <c r="AI159" i="76"/>
  <c r="BN159" i="76"/>
  <c r="CY159" i="76"/>
  <c r="AJ159" i="76"/>
  <c r="DR159" i="76"/>
  <c r="BQ159" i="76"/>
  <c r="DW159" i="76"/>
  <c r="EF159" i="76"/>
  <c r="K159" i="76"/>
  <c r="AE159" i="76"/>
  <c r="X159" i="76"/>
  <c r="FD159" i="76"/>
  <c r="FT159" i="76"/>
  <c r="FJ159" i="76"/>
  <c r="CI159" i="76"/>
  <c r="AU159" i="76"/>
  <c r="FB159" i="76"/>
  <c r="EP159" i="76"/>
  <c r="FM159" i="76"/>
  <c r="F159" i="76"/>
  <c r="DB159" i="76"/>
  <c r="ER159" i="76"/>
  <c r="BA159" i="76"/>
  <c r="AX159" i="76"/>
  <c r="AB159" i="76"/>
  <c r="BM159" i="76"/>
  <c r="FL159" i="76"/>
  <c r="AS159" i="76"/>
  <c r="AP159" i="76"/>
  <c r="CW159" i="76"/>
  <c r="ET159" i="76"/>
  <c r="AC159" i="76"/>
  <c r="DE159" i="76"/>
  <c r="CJ159" i="76"/>
  <c r="FI159" i="76"/>
  <c r="EI159" i="76"/>
  <c r="CU159" i="76"/>
  <c r="EJ159" i="76"/>
  <c r="CH159" i="76"/>
  <c r="CL159" i="76"/>
  <c r="AQ159" i="76"/>
  <c r="FP159" i="76"/>
  <c r="FB149" i="76"/>
  <c r="CP149" i="76"/>
  <c r="Y149" i="76"/>
  <c r="AJ149" i="76"/>
  <c r="FT149" i="76"/>
  <c r="DX149" i="76"/>
  <c r="BZ149" i="76"/>
  <c r="ED149" i="76"/>
  <c r="EQ149" i="76"/>
  <c r="ES149" i="76"/>
  <c r="DK149" i="76"/>
  <c r="AN149" i="76"/>
  <c r="DS149" i="76"/>
  <c r="FK149" i="76"/>
  <c r="BE149" i="76"/>
  <c r="CW149" i="76"/>
  <c r="BL149" i="76"/>
  <c r="FN149" i="76"/>
  <c r="AZ149" i="76"/>
  <c r="EN149" i="76"/>
  <c r="FY149" i="76"/>
  <c r="AL149" i="76"/>
  <c r="T149" i="76"/>
  <c r="FE149" i="76"/>
  <c r="EH149" i="76"/>
  <c r="CG149" i="76"/>
  <c r="FX149" i="76"/>
  <c r="AQ149" i="76"/>
  <c r="CE149" i="76"/>
  <c r="BH149" i="76"/>
  <c r="CD149" i="76"/>
  <c r="X149" i="76"/>
  <c r="DB149" i="76"/>
  <c r="CF149" i="76"/>
  <c r="CL149" i="76"/>
  <c r="EB149" i="76"/>
  <c r="Z149" i="76"/>
  <c r="E149" i="76"/>
  <c r="DP149" i="76"/>
  <c r="BJ149" i="76"/>
  <c r="EZ149" i="76"/>
  <c r="CJ149" i="76"/>
  <c r="EW142" i="76"/>
  <c r="FJ142" i="76"/>
  <c r="BL142" i="76"/>
  <c r="EF142" i="76"/>
  <c r="EK142" i="76"/>
  <c r="EE142" i="76"/>
  <c r="F142" i="76"/>
  <c r="DE142" i="76"/>
  <c r="BZ142" i="76"/>
  <c r="CO142" i="76"/>
  <c r="CT142" i="76"/>
  <c r="EB142" i="76"/>
  <c r="P142" i="76"/>
  <c r="DH142" i="76"/>
  <c r="L140" i="76"/>
  <c r="EH140" i="76"/>
  <c r="BH140" i="76"/>
  <c r="EQ140" i="76"/>
  <c r="DH140" i="76"/>
  <c r="DG140" i="76"/>
  <c r="BC140" i="76"/>
  <c r="CO140" i="76"/>
  <c r="AC140" i="76"/>
  <c r="K140" i="76"/>
  <c r="BM140" i="76"/>
  <c r="AB178" i="76"/>
  <c r="FW178" i="76"/>
  <c r="BZ178" i="76"/>
  <c r="W178" i="76"/>
  <c r="DJ178" i="76"/>
  <c r="AD178" i="76"/>
  <c r="FJ178" i="76"/>
  <c r="AJ178" i="76"/>
  <c r="DI178" i="76"/>
  <c r="DC178" i="76"/>
  <c r="EQ178" i="76"/>
  <c r="CH178" i="76"/>
  <c r="FS151" i="76"/>
  <c r="H151" i="76"/>
  <c r="EG151" i="76"/>
  <c r="EX151" i="76"/>
  <c r="M151" i="76"/>
  <c r="DV151" i="76"/>
  <c r="GA151" i="76"/>
  <c r="ET151" i="76"/>
  <c r="CE151" i="76"/>
  <c r="ED180" i="76"/>
  <c r="AS180" i="76"/>
  <c r="BK180" i="76"/>
  <c r="EI180" i="76"/>
  <c r="L180" i="76"/>
  <c r="BD180" i="76"/>
  <c r="P180" i="76"/>
  <c r="EG180" i="76"/>
  <c r="D180" i="76"/>
  <c r="CX180" i="76"/>
  <c r="Q180" i="76"/>
  <c r="DP143" i="76"/>
  <c r="EU143" i="76"/>
  <c r="AR143" i="76"/>
  <c r="BF143" i="76"/>
  <c r="FZ143" i="76"/>
  <c r="AZ143" i="76"/>
  <c r="GB143" i="76"/>
  <c r="BQ143" i="76"/>
  <c r="EK143" i="76"/>
  <c r="BD143" i="76"/>
  <c r="BG143" i="76"/>
  <c r="CZ143" i="76"/>
  <c r="DU144" i="76"/>
  <c r="BY144" i="76"/>
  <c r="M144" i="76"/>
  <c r="CE144" i="76"/>
  <c r="CO144" i="76"/>
  <c r="DQ144" i="76"/>
  <c r="CY144" i="76"/>
  <c r="BJ144" i="76"/>
  <c r="CB144" i="76"/>
  <c r="CS144" i="76"/>
  <c r="FC144" i="76"/>
  <c r="FC155" i="76"/>
  <c r="DB155" i="76"/>
  <c r="EN155" i="76"/>
  <c r="FT155" i="76"/>
  <c r="FS155" i="76"/>
  <c r="AZ155" i="76"/>
  <c r="H155" i="76"/>
  <c r="BY155" i="76"/>
  <c r="DI155" i="76"/>
  <c r="BD155" i="76"/>
  <c r="EQ155" i="76"/>
  <c r="DV155" i="76"/>
  <c r="W177" i="76"/>
  <c r="BD177" i="76"/>
  <c r="DC177" i="76"/>
  <c r="AW177" i="76"/>
  <c r="CR177" i="76"/>
  <c r="GB177" i="76"/>
  <c r="FH177" i="76"/>
  <c r="AN177" i="76"/>
  <c r="DT177" i="76"/>
  <c r="CN177" i="76"/>
  <c r="BN177" i="76"/>
  <c r="DM177" i="76"/>
  <c r="AX156" i="76"/>
  <c r="ER156" i="76"/>
  <c r="GB156" i="76"/>
  <c r="AP156" i="76"/>
  <c r="AY156" i="76"/>
  <c r="AQ156" i="76"/>
  <c r="FW156" i="76"/>
  <c r="M156" i="76"/>
  <c r="DT156" i="76"/>
  <c r="EE156" i="76"/>
  <c r="Y156" i="76"/>
  <c r="CM159" i="76"/>
  <c r="EK159" i="76"/>
  <c r="CK159" i="76"/>
  <c r="CC159" i="76"/>
  <c r="FX159" i="76"/>
  <c r="AR159" i="76"/>
  <c r="CQ159" i="76"/>
  <c r="Z159" i="76"/>
  <c r="BI159" i="76"/>
  <c r="J159" i="76"/>
  <c r="CS159" i="76"/>
  <c r="AK159" i="76"/>
  <c r="DL149" i="76"/>
  <c r="EJ149" i="76"/>
  <c r="CN149" i="76"/>
  <c r="EY149" i="76"/>
  <c r="I149" i="76"/>
  <c r="CX149" i="76"/>
  <c r="EI149" i="76"/>
  <c r="H149" i="76"/>
  <c r="EK149" i="76"/>
  <c r="DG149" i="76"/>
  <c r="DA149" i="76"/>
  <c r="DJ149" i="76"/>
  <c r="CZ149" i="76"/>
  <c r="EX149" i="76"/>
  <c r="CT149" i="76"/>
  <c r="Q149" i="76"/>
  <c r="CG142" i="76"/>
  <c r="FK142" i="76"/>
  <c r="DU142" i="76"/>
  <c r="EA142" i="76"/>
  <c r="AV142" i="76"/>
  <c r="FZ142" i="76"/>
  <c r="CE142" i="76"/>
  <c r="G142" i="76"/>
  <c r="CN142" i="76"/>
  <c r="CU142" i="76"/>
  <c r="FQ142" i="76"/>
  <c r="DT142" i="76"/>
  <c r="E142" i="76"/>
  <c r="FE142" i="76"/>
  <c r="S142" i="76"/>
  <c r="FL142" i="76"/>
  <c r="AG142" i="76"/>
  <c r="FC142" i="76"/>
  <c r="CH142" i="76"/>
  <c r="AL142" i="76"/>
  <c r="O142" i="76"/>
  <c r="AD142" i="76"/>
  <c r="EN142" i="76"/>
  <c r="DK142" i="76"/>
  <c r="EH142" i="76"/>
  <c r="DX142" i="76"/>
  <c r="DF142" i="76"/>
  <c r="EQ142" i="76"/>
  <c r="AJ142" i="76"/>
  <c r="AK142" i="76"/>
  <c r="AC142" i="76"/>
  <c r="EC142" i="76"/>
  <c r="AY142" i="76"/>
  <c r="BF142" i="76"/>
  <c r="ES142" i="76"/>
  <c r="FM142" i="76"/>
  <c r="R142" i="76"/>
  <c r="EM142" i="76"/>
  <c r="D142" i="76"/>
  <c r="DJ142" i="76"/>
  <c r="BH163" i="76"/>
  <c r="CM163" i="76"/>
  <c r="AF163" i="76"/>
  <c r="DI163" i="76"/>
  <c r="DQ163" i="76"/>
  <c r="BG163" i="76"/>
  <c r="FQ163" i="76"/>
  <c r="AL163" i="76"/>
  <c r="BD163" i="76"/>
  <c r="CA163" i="76"/>
  <c r="AD163" i="76"/>
  <c r="CL163" i="76"/>
  <c r="FS163" i="76"/>
  <c r="O163" i="76"/>
  <c r="ES163" i="76"/>
  <c r="BQ163" i="76"/>
  <c r="DZ163" i="76"/>
  <c r="EE163" i="76"/>
  <c r="AK163" i="76"/>
  <c r="EH163" i="76"/>
  <c r="DS163" i="76"/>
  <c r="FV163" i="76"/>
  <c r="FD163" i="76"/>
  <c r="BI163" i="76"/>
  <c r="BB163" i="76"/>
  <c r="FX163" i="76"/>
  <c r="CY163" i="76"/>
  <c r="FZ163" i="76"/>
  <c r="DL163" i="76"/>
  <c r="FN163" i="76"/>
  <c r="DB163" i="76"/>
  <c r="BL163" i="76"/>
  <c r="AY163" i="76"/>
  <c r="DT163" i="76"/>
  <c r="BJ163" i="76"/>
  <c r="AI163" i="76"/>
  <c r="DJ163" i="76"/>
  <c r="BP163" i="76"/>
  <c r="BA163" i="76"/>
  <c r="AN163" i="76"/>
  <c r="CH163" i="76"/>
  <c r="FB163" i="76"/>
  <c r="P163" i="76"/>
  <c r="G158" i="76"/>
  <c r="P158" i="76"/>
  <c r="AL158" i="76"/>
  <c r="AH158" i="76"/>
  <c r="FK158" i="76"/>
  <c r="AG158" i="76"/>
  <c r="DH158" i="76"/>
  <c r="ER158" i="76"/>
  <c r="FT158" i="76"/>
  <c r="AU158" i="76"/>
  <c r="EQ158" i="76"/>
  <c r="BO158" i="76"/>
  <c r="BJ158" i="76"/>
  <c r="FY158" i="76"/>
  <c r="BA158" i="76"/>
  <c r="CA158" i="76"/>
  <c r="ES158" i="76"/>
  <c r="CI158" i="76"/>
  <c r="FC158" i="76"/>
  <c r="AQ158" i="76"/>
  <c r="EB158" i="76"/>
  <c r="L158" i="76"/>
  <c r="D158" i="76"/>
  <c r="DP158" i="76"/>
  <c r="DB158" i="76"/>
  <c r="GB158" i="76"/>
  <c r="BC158" i="76"/>
  <c r="FQ158" i="76"/>
  <c r="CW158" i="76"/>
  <c r="GA158" i="76"/>
  <c r="EM158" i="76"/>
  <c r="DE158" i="76"/>
  <c r="N158" i="76"/>
  <c r="ET158" i="76"/>
  <c r="FV158" i="76"/>
  <c r="AK158" i="76"/>
  <c r="FS158" i="76"/>
  <c r="EX158" i="76"/>
  <c r="R158" i="76"/>
  <c r="DA158" i="76"/>
  <c r="FW158" i="76"/>
  <c r="W158" i="76"/>
  <c r="DL158" i="76"/>
  <c r="AZ158" i="76"/>
  <c r="AP158" i="76"/>
  <c r="AB154" i="76"/>
  <c r="FS154" i="76"/>
  <c r="G154" i="76"/>
  <c r="EY154" i="76"/>
  <c r="FG154" i="76"/>
  <c r="CB154" i="76"/>
  <c r="FL154" i="76"/>
  <c r="AA154" i="76"/>
  <c r="CX154" i="76"/>
  <c r="AN154" i="76"/>
  <c r="N154" i="76"/>
  <c r="U154" i="76"/>
  <c r="BG154" i="76"/>
  <c r="AZ154" i="76"/>
  <c r="AX154" i="76"/>
  <c r="DJ154" i="76"/>
  <c r="AP154" i="76"/>
  <c r="DS154" i="76"/>
  <c r="DA154" i="76"/>
  <c r="FZ154" i="76"/>
  <c r="AL154" i="76"/>
  <c r="FN154" i="76"/>
  <c r="CQ154" i="76"/>
  <c r="CP154" i="76"/>
  <c r="FI154" i="76"/>
  <c r="FH154" i="76"/>
  <c r="Z154" i="76"/>
  <c r="BY154" i="76"/>
  <c r="EP154" i="76"/>
  <c r="DM154" i="76"/>
  <c r="EW154" i="76"/>
  <c r="BI154" i="76"/>
  <c r="BK154" i="76"/>
  <c r="BZ154" i="76"/>
  <c r="BL154" i="76"/>
  <c r="BJ154" i="76"/>
  <c r="DQ154" i="76"/>
  <c r="EE154" i="76"/>
  <c r="EN154" i="76"/>
  <c r="FV154" i="76"/>
  <c r="AH154" i="76"/>
  <c r="CZ154" i="76"/>
  <c r="DI150" i="76"/>
  <c r="CT150" i="76"/>
  <c r="R150" i="76"/>
  <c r="EK150" i="76"/>
  <c r="BB150" i="76"/>
  <c r="V150" i="76"/>
  <c r="CO150" i="76"/>
  <c r="CH150" i="76"/>
  <c r="ET150" i="76"/>
  <c r="DX150" i="76"/>
  <c r="FT150" i="76"/>
  <c r="AV150" i="76"/>
  <c r="AO150" i="76"/>
  <c r="CB150" i="76"/>
  <c r="EV150" i="76"/>
  <c r="AH150" i="76"/>
  <c r="FI150" i="76"/>
  <c r="EE150" i="76"/>
  <c r="CD150" i="76"/>
  <c r="EF150" i="76"/>
  <c r="FE150" i="76"/>
  <c r="EM150" i="76"/>
  <c r="FM150" i="76"/>
  <c r="FP150" i="76"/>
  <c r="P150" i="76"/>
  <c r="AS150" i="76"/>
  <c r="BM150" i="76"/>
  <c r="FD150" i="76"/>
  <c r="AW150" i="76"/>
  <c r="BP150" i="76"/>
  <c r="N150" i="76"/>
  <c r="EW150" i="76"/>
  <c r="EG150" i="76"/>
  <c r="DE150" i="76"/>
  <c r="DN150" i="76"/>
  <c r="BO150" i="76"/>
  <c r="CR150" i="76"/>
  <c r="FA150" i="76"/>
  <c r="ED150" i="76"/>
  <c r="DY150" i="76"/>
  <c r="EC150" i="76"/>
  <c r="G150" i="76"/>
  <c r="DF150" i="76"/>
  <c r="CA150" i="76"/>
  <c r="EY150" i="76"/>
  <c r="FS191" i="76"/>
  <c r="FW191" i="76"/>
  <c r="Q191" i="76"/>
  <c r="ER191" i="76"/>
  <c r="DQ191" i="76"/>
  <c r="BQ191" i="76"/>
  <c r="DE191" i="76"/>
  <c r="BM191" i="76"/>
  <c r="K191" i="76"/>
  <c r="FY191" i="76"/>
  <c r="O191" i="76"/>
  <c r="BH191" i="76"/>
  <c r="DU191" i="76"/>
  <c r="FM191" i="76"/>
  <c r="DB191" i="76"/>
  <c r="BK191" i="76"/>
  <c r="BY191" i="76"/>
  <c r="I191" i="76"/>
  <c r="GA191" i="76"/>
  <c r="S191" i="76"/>
  <c r="DM191" i="76"/>
  <c r="P191" i="76"/>
  <c r="EG191" i="76"/>
  <c r="AN191" i="76"/>
  <c r="FI191" i="76"/>
  <c r="DZ191" i="76"/>
  <c r="H191" i="76"/>
  <c r="AM191" i="76"/>
  <c r="CE191" i="76"/>
  <c r="CG191" i="76"/>
  <c r="BL191" i="76"/>
  <c r="CN191" i="76"/>
  <c r="CD191" i="76"/>
  <c r="DW191" i="76"/>
  <c r="L191" i="76"/>
  <c r="AT191" i="76"/>
  <c r="FH191" i="76"/>
  <c r="FG191" i="76"/>
  <c r="EN191" i="76"/>
  <c r="EW191" i="76"/>
  <c r="BG191" i="76"/>
  <c r="DY191" i="76"/>
  <c r="CX191" i="76"/>
  <c r="AO191" i="76"/>
  <c r="AA248" i="76"/>
  <c r="EE248" i="76"/>
  <c r="ED248" i="76"/>
  <c r="AP248" i="76"/>
  <c r="BY248" i="76"/>
  <c r="BP248" i="76"/>
  <c r="BJ248" i="76"/>
  <c r="AZ248" i="76"/>
  <c r="FI248" i="76"/>
  <c r="AG248" i="76"/>
  <c r="F248" i="76"/>
  <c r="CJ248" i="76"/>
  <c r="BZ248" i="76"/>
  <c r="DC248" i="76"/>
  <c r="AD248" i="76"/>
  <c r="FA248" i="76"/>
  <c r="CD248" i="76"/>
  <c r="DM248" i="76"/>
  <c r="AQ248" i="76"/>
  <c r="BG248" i="76"/>
  <c r="BA248" i="76"/>
  <c r="DL248" i="76"/>
  <c r="FX248" i="76"/>
  <c r="DP248" i="76"/>
  <c r="EM248" i="76"/>
  <c r="EK248" i="76"/>
  <c r="X248" i="76"/>
  <c r="CR248" i="76"/>
  <c r="EU248" i="76"/>
  <c r="FD248" i="76"/>
  <c r="AM248" i="76"/>
  <c r="AU248" i="76"/>
  <c r="DO248" i="76"/>
  <c r="DE248" i="76"/>
  <c r="CC248" i="76"/>
  <c r="AV248" i="76"/>
  <c r="AT248" i="76"/>
  <c r="DF248" i="76"/>
  <c r="M248" i="76"/>
  <c r="CX248" i="76"/>
  <c r="CP248" i="76"/>
  <c r="T248" i="76"/>
  <c r="CS176" i="76"/>
  <c r="AX176" i="76"/>
  <c r="BN176" i="76"/>
  <c r="G176" i="76"/>
  <c r="I176" i="76"/>
  <c r="EQ176" i="76"/>
  <c r="CH176" i="76"/>
  <c r="AT176" i="76"/>
  <c r="U176" i="76"/>
  <c r="EP176" i="76"/>
  <c r="AY176" i="76"/>
  <c r="AM176" i="76"/>
  <c r="DP176" i="76"/>
  <c r="DS176" i="76"/>
  <c r="FU176" i="76"/>
  <c r="H176" i="76"/>
  <c r="F176" i="76"/>
  <c r="M176" i="76"/>
  <c r="V176" i="76"/>
  <c r="AR176" i="76"/>
  <c r="BC176" i="76"/>
  <c r="AD176" i="76"/>
  <c r="FB176" i="76"/>
  <c r="AG176" i="76"/>
  <c r="BY176" i="76"/>
  <c r="CX176" i="76"/>
  <c r="CJ176" i="76"/>
  <c r="CO176" i="76"/>
  <c r="DV176" i="76"/>
  <c r="AS176" i="76"/>
  <c r="O176" i="76"/>
  <c r="EV176" i="76"/>
  <c r="EE176" i="76"/>
  <c r="D176" i="76"/>
  <c r="BI176" i="76"/>
  <c r="FS176" i="76"/>
  <c r="EJ176" i="76"/>
  <c r="ES176" i="76"/>
  <c r="J176" i="76"/>
  <c r="DY176" i="76"/>
  <c r="EI176" i="76"/>
  <c r="CF176" i="76"/>
  <c r="AN176" i="76"/>
  <c r="DC176" i="76"/>
  <c r="P140" i="76"/>
  <c r="FL140" i="76"/>
  <c r="FJ140" i="76"/>
  <c r="AW140" i="76"/>
  <c r="BA140" i="76"/>
  <c r="EX140" i="76"/>
  <c r="AF178" i="76"/>
  <c r="CN178" i="76"/>
  <c r="CA178" i="76"/>
  <c r="EC178" i="76"/>
  <c r="DJ151" i="76"/>
  <c r="DZ151" i="76"/>
  <c r="EJ151" i="76"/>
  <c r="BF180" i="76"/>
  <c r="DL180" i="76"/>
  <c r="DW180" i="76"/>
  <c r="DU180" i="76"/>
  <c r="Z143" i="76"/>
  <c r="EE143" i="76"/>
  <c r="CN143" i="76"/>
  <c r="FT143" i="76"/>
  <c r="EC144" i="76"/>
  <c r="CU144" i="76"/>
  <c r="BN144" i="76"/>
  <c r="DG144" i="76"/>
  <c r="DX155" i="76"/>
  <c r="EM155" i="76"/>
  <c r="F155" i="76"/>
  <c r="X155" i="76"/>
  <c r="FU177" i="76"/>
  <c r="H177" i="76"/>
  <c r="DH177" i="76"/>
  <c r="FO177" i="76"/>
  <c r="EL156" i="76"/>
  <c r="ET156" i="76"/>
  <c r="DE156" i="76"/>
  <c r="CB156" i="76"/>
  <c r="FC159" i="76"/>
  <c r="DZ159" i="76"/>
  <c r="O159" i="76"/>
  <c r="FD149" i="76"/>
  <c r="DE149" i="76"/>
  <c r="DY149" i="76"/>
  <c r="AX149" i="76"/>
  <c r="AN142" i="76"/>
  <c r="GA142" i="76"/>
  <c r="DI142" i="76"/>
  <c r="CD142" i="76"/>
  <c r="CJ142" i="76"/>
  <c r="BQ142" i="76"/>
  <c r="FI142" i="76"/>
  <c r="DZ142" i="76"/>
  <c r="ER142" i="76"/>
  <c r="X142" i="76"/>
  <c r="FO142" i="76"/>
  <c r="DL142" i="76"/>
  <c r="DN142" i="76"/>
  <c r="EI142" i="76"/>
  <c r="EZ163" i="76"/>
  <c r="FA163" i="76"/>
  <c r="H163" i="76"/>
  <c r="CX163" i="76"/>
  <c r="FY163" i="76"/>
  <c r="AG163" i="76"/>
  <c r="AU163" i="76"/>
  <c r="E163" i="76"/>
  <c r="AV163" i="76"/>
  <c r="CC163" i="76"/>
  <c r="ER163" i="76"/>
  <c r="CW163" i="76"/>
  <c r="CP163" i="76"/>
  <c r="FF158" i="76"/>
  <c r="CO158" i="76"/>
  <c r="FE158" i="76"/>
  <c r="DQ158" i="76"/>
  <c r="EF158" i="76"/>
  <c r="FL158" i="76"/>
  <c r="T158" i="76"/>
  <c r="CL158" i="76"/>
  <c r="J158" i="76"/>
  <c r="EH158" i="76"/>
  <c r="FX158" i="76"/>
  <c r="CX158" i="76"/>
  <c r="CF158" i="76"/>
  <c r="FB158" i="76"/>
  <c r="BB158" i="76"/>
  <c r="H154" i="76"/>
  <c r="CO154" i="76"/>
  <c r="O154" i="76"/>
  <c r="Q154" i="76"/>
  <c r="F154" i="76"/>
  <c r="EG154" i="76"/>
  <c r="CG154" i="76"/>
  <c r="EB154" i="76"/>
  <c r="DH154" i="76"/>
  <c r="I154" i="76"/>
  <c r="EZ154" i="76"/>
  <c r="DN154" i="76"/>
  <c r="FR154" i="76"/>
  <c r="E154" i="76"/>
  <c r="AY154" i="76"/>
  <c r="AJ150" i="76"/>
  <c r="CG150" i="76"/>
  <c r="Z150" i="76"/>
  <c r="AD150" i="76"/>
  <c r="FB150" i="76"/>
  <c r="CU150" i="76"/>
  <c r="X150" i="76"/>
  <c r="CI150" i="76"/>
  <c r="DG150" i="76"/>
  <c r="DA150" i="76"/>
  <c r="DL150" i="76"/>
  <c r="BH150" i="76"/>
  <c r="EQ150" i="76"/>
  <c r="EN150" i="76"/>
  <c r="EB150" i="76"/>
  <c r="AC191" i="76"/>
  <c r="CZ191" i="76"/>
  <c r="CO191" i="76"/>
  <c r="FK191" i="76"/>
  <c r="EB191" i="76"/>
  <c r="FF191" i="76"/>
  <c r="CY191" i="76"/>
  <c r="DX191" i="76"/>
  <c r="FN191" i="76"/>
  <c r="FB191" i="76"/>
  <c r="FU191" i="76"/>
  <c r="DP191" i="76"/>
  <c r="AD191" i="76"/>
  <c r="FU248" i="76"/>
  <c r="ES248" i="76"/>
  <c r="DZ248" i="76"/>
  <c r="BE248" i="76"/>
  <c r="ET248" i="76"/>
  <c r="FZ248" i="76"/>
  <c r="EH248" i="76"/>
  <c r="L248" i="76"/>
  <c r="AK248" i="76"/>
  <c r="Y248" i="76"/>
  <c r="P248" i="76"/>
  <c r="E248" i="76"/>
  <c r="EA248" i="76"/>
  <c r="BM248" i="76"/>
  <c r="AO248" i="76"/>
  <c r="CA176" i="76"/>
  <c r="AL176" i="76"/>
  <c r="Z176" i="76"/>
  <c r="CY176" i="76"/>
  <c r="AA176" i="76"/>
  <c r="CZ176" i="76"/>
  <c r="FV176" i="76"/>
  <c r="AB176" i="76"/>
  <c r="FA176" i="76"/>
  <c r="GB176" i="76"/>
  <c r="FE176" i="76"/>
  <c r="DQ176" i="76"/>
  <c r="EZ176" i="76"/>
  <c r="EW176" i="76"/>
  <c r="CD176" i="76"/>
  <c r="CL140" i="76"/>
  <c r="CC140" i="76"/>
  <c r="FC140" i="76"/>
  <c r="E140" i="76"/>
  <c r="FP140" i="76"/>
  <c r="EL140" i="76"/>
  <c r="CK140" i="76"/>
  <c r="ES140" i="76"/>
  <c r="AS140" i="76"/>
  <c r="CP140" i="76"/>
  <c r="FY140" i="76"/>
  <c r="FL178" i="76"/>
  <c r="AZ178" i="76"/>
  <c r="AW178" i="76"/>
  <c r="DP178" i="76"/>
  <c r="FZ178" i="76"/>
  <c r="EH178" i="76"/>
  <c r="EG178" i="76"/>
  <c r="FH178" i="76"/>
  <c r="D178" i="76"/>
  <c r="AC178" i="76"/>
  <c r="Y178" i="76"/>
  <c r="AJ151" i="76"/>
  <c r="AP151" i="76"/>
  <c r="FI151" i="76"/>
  <c r="DU151" i="76"/>
  <c r="ER151" i="76"/>
  <c r="FT151" i="76"/>
  <c r="EP151" i="76"/>
  <c r="AU151" i="76"/>
  <c r="AZ151" i="76"/>
  <c r="G151" i="76"/>
  <c r="W151" i="76"/>
  <c r="CL151" i="76"/>
  <c r="AN180" i="76"/>
  <c r="DK180" i="76"/>
  <c r="FB180" i="76"/>
  <c r="Y180" i="76"/>
  <c r="GA180" i="76"/>
  <c r="CL180" i="76"/>
  <c r="DR180" i="76"/>
  <c r="BB180" i="76"/>
  <c r="AV180" i="76"/>
  <c r="EN143" i="76"/>
  <c r="FW143" i="76"/>
  <c r="DN143" i="76"/>
  <c r="CD143" i="76"/>
  <c r="BP143" i="76"/>
  <c r="EP143" i="76"/>
  <c r="AD143" i="76"/>
  <c r="AY143" i="76"/>
  <c r="FP143" i="76"/>
  <c r="FG143" i="76"/>
  <c r="ED144" i="76"/>
  <c r="AV144" i="76"/>
  <c r="DX144" i="76"/>
  <c r="EJ144" i="76"/>
  <c r="I144" i="76"/>
  <c r="AP144" i="76"/>
  <c r="AJ144" i="76"/>
  <c r="J144" i="76"/>
  <c r="AQ144" i="76"/>
  <c r="AN144" i="76"/>
  <c r="BI144" i="76"/>
  <c r="FZ144" i="76"/>
  <c r="EL155" i="76"/>
  <c r="FM155" i="76"/>
  <c r="DL155" i="76"/>
  <c r="DW155" i="76"/>
  <c r="DG155" i="76"/>
  <c r="Y155" i="76"/>
  <c r="CX155" i="76"/>
  <c r="Q155" i="76"/>
  <c r="BO155" i="76"/>
  <c r="E155" i="76"/>
  <c r="FV155" i="76"/>
  <c r="AJ177" i="76"/>
  <c r="AK177" i="76"/>
  <c r="EK177" i="76"/>
  <c r="DD177" i="76"/>
  <c r="CG177" i="76"/>
  <c r="EF177" i="76"/>
  <c r="EZ177" i="76"/>
  <c r="AA177" i="76"/>
  <c r="EQ177" i="76"/>
  <c r="CZ177" i="76"/>
  <c r="E177" i="76"/>
  <c r="CD156" i="76"/>
  <c r="FX156" i="76"/>
  <c r="K156" i="76"/>
  <c r="AK156" i="76"/>
  <c r="BF156" i="76"/>
  <c r="F156" i="76"/>
  <c r="EN156" i="76"/>
  <c r="ED156" i="76"/>
  <c r="AM156" i="76"/>
  <c r="FG156" i="76"/>
  <c r="BO156" i="76"/>
  <c r="FY159" i="76"/>
  <c r="DL159" i="76"/>
  <c r="EC159" i="76"/>
  <c r="FE159" i="76"/>
  <c r="CF159" i="76"/>
  <c r="CA159" i="76"/>
  <c r="CV159" i="76"/>
  <c r="S159" i="76"/>
  <c r="AV159" i="76"/>
  <c r="EU159" i="76"/>
  <c r="EA159" i="76"/>
  <c r="BB149" i="76"/>
  <c r="CR149" i="76"/>
  <c r="AA149" i="76"/>
  <c r="R149" i="76"/>
  <c r="CU149" i="76"/>
  <c r="AW149" i="76"/>
  <c r="FV149" i="76"/>
  <c r="AD149" i="76"/>
  <c r="FG149" i="76"/>
  <c r="BG149" i="76"/>
  <c r="V149" i="76"/>
  <c r="BF149" i="76"/>
  <c r="DW149" i="76"/>
  <c r="BQ149" i="76"/>
  <c r="N149" i="76"/>
  <c r="AP149" i="76"/>
  <c r="CM149" i="76"/>
  <c r="K142" i="76"/>
  <c r="EO142" i="76"/>
  <c r="AP142" i="76"/>
  <c r="DR142" i="76"/>
  <c r="DG142" i="76"/>
  <c r="EV142" i="76"/>
  <c r="DS142" i="76"/>
  <c r="AT142" i="76"/>
  <c r="BH142" i="76"/>
  <c r="FA142" i="76"/>
  <c r="FT142" i="76"/>
  <c r="FF142" i="76"/>
  <c r="CL142" i="76"/>
  <c r="AH142" i="76"/>
  <c r="AX142" i="76"/>
  <c r="CF142" i="76"/>
  <c r="DM142" i="76"/>
  <c r="BK142" i="76"/>
  <c r="U142" i="76"/>
  <c r="CX142" i="76"/>
  <c r="FG142" i="76"/>
  <c r="V142" i="76"/>
  <c r="CZ142" i="76"/>
  <c r="BD142" i="76"/>
  <c r="AB142" i="76"/>
  <c r="AE142" i="76"/>
  <c r="BY142" i="76"/>
  <c r="W142" i="76"/>
  <c r="DD142" i="76"/>
  <c r="AO142" i="76"/>
  <c r="ET142" i="76"/>
  <c r="FY142" i="76"/>
  <c r="M142" i="76"/>
  <c r="AA142" i="76"/>
  <c r="Y142" i="76"/>
  <c r="AQ142" i="76"/>
  <c r="FP142" i="76"/>
  <c r="FN142" i="76"/>
  <c r="FS142" i="76"/>
  <c r="BE142" i="76"/>
  <c r="DX163" i="76"/>
  <c r="CK163" i="76"/>
  <c r="FO163" i="76"/>
  <c r="EG163" i="76"/>
  <c r="AH163" i="76"/>
  <c r="I163" i="76"/>
  <c r="AT163" i="76"/>
  <c r="FH163" i="76"/>
  <c r="ET163" i="76"/>
  <c r="DA163" i="76"/>
  <c r="AB163" i="76"/>
  <c r="CS163" i="76"/>
  <c r="EK163" i="76"/>
  <c r="Y163" i="76"/>
  <c r="CT163" i="76"/>
  <c r="EA163" i="76"/>
  <c r="BM163" i="76"/>
  <c r="EF163" i="76"/>
  <c r="EJ163" i="76"/>
  <c r="EN163" i="76"/>
  <c r="EC163" i="76"/>
  <c r="FK163" i="76"/>
  <c r="DU163" i="76"/>
  <c r="V163" i="76"/>
  <c r="EQ163" i="76"/>
  <c r="FL163" i="76"/>
  <c r="FF163" i="76"/>
  <c r="EI163" i="76"/>
  <c r="FP163" i="76"/>
  <c r="DM163" i="76"/>
  <c r="EV163" i="76"/>
  <c r="AR163" i="76"/>
  <c r="DP163" i="76"/>
  <c r="EP163" i="76"/>
  <c r="T163" i="76"/>
  <c r="Z163" i="76"/>
  <c r="DH163" i="76"/>
  <c r="DR163" i="76"/>
  <c r="G163" i="76"/>
  <c r="GA163" i="76"/>
  <c r="J163" i="76"/>
  <c r="AW163" i="76"/>
  <c r="X163" i="76"/>
  <c r="CS158" i="76"/>
  <c r="FD158" i="76"/>
  <c r="Z158" i="76"/>
  <c r="BZ158" i="76"/>
  <c r="DF158" i="76"/>
  <c r="DX158" i="76"/>
  <c r="EV158" i="76"/>
  <c r="DN158" i="76"/>
  <c r="CC158" i="76"/>
  <c r="EC158" i="76"/>
  <c r="BE158" i="76"/>
  <c r="EE158" i="76"/>
  <c r="F158" i="76"/>
  <c r="AI158" i="76"/>
  <c r="AE158" i="76"/>
  <c r="AR158" i="76"/>
  <c r="EK158" i="76"/>
  <c r="DG158" i="76"/>
  <c r="AB158" i="76"/>
  <c r="CN158" i="76"/>
  <c r="FP158" i="76"/>
  <c r="CU158" i="76"/>
  <c r="CG158" i="76"/>
  <c r="EW158" i="76"/>
  <c r="FJ158" i="76"/>
  <c r="CK158" i="76"/>
  <c r="K158" i="76"/>
  <c r="CD158" i="76"/>
  <c r="I158" i="76"/>
  <c r="S158" i="76"/>
  <c r="V158" i="76"/>
  <c r="EI158" i="76"/>
  <c r="AX158" i="76"/>
  <c r="FM158" i="76"/>
  <c r="FG158" i="76"/>
  <c r="ED158" i="76"/>
  <c r="FA158" i="76"/>
  <c r="BI158" i="76"/>
  <c r="CQ158" i="76"/>
  <c r="BL158" i="76"/>
  <c r="DJ158" i="76"/>
  <c r="AC158" i="76"/>
  <c r="DC154" i="76"/>
  <c r="EL154" i="76"/>
  <c r="BD154" i="76"/>
  <c r="DZ154" i="76"/>
  <c r="CJ154" i="76"/>
  <c r="AU154" i="76"/>
  <c r="CE154" i="76"/>
  <c r="CN154" i="76"/>
  <c r="BC154" i="76"/>
  <c r="FA154" i="76"/>
  <c r="CL154" i="76"/>
  <c r="CI154" i="76"/>
  <c r="FK154" i="76"/>
  <c r="CF154" i="76"/>
  <c r="Y154" i="76"/>
  <c r="CA154" i="76"/>
  <c r="CH154" i="76"/>
  <c r="EK154" i="76"/>
  <c r="BH154" i="76"/>
  <c r="S154" i="76"/>
  <c r="FB154" i="76"/>
  <c r="AE154" i="76"/>
  <c r="FD154" i="76"/>
  <c r="BB154" i="76"/>
  <c r="EM154" i="76"/>
  <c r="L154" i="76"/>
  <c r="ED154" i="76"/>
  <c r="DL154" i="76"/>
  <c r="CC154" i="76"/>
  <c r="CD154" i="76"/>
  <c r="FQ154" i="76"/>
  <c r="EI154" i="76"/>
  <c r="BA154" i="76"/>
  <c r="AC154" i="76"/>
  <c r="BQ154" i="76"/>
  <c r="DR154" i="76"/>
  <c r="CR154" i="76"/>
  <c r="ES154" i="76"/>
  <c r="GA154" i="76"/>
  <c r="DF154" i="76"/>
  <c r="EH154" i="76"/>
  <c r="FU154" i="76"/>
  <c r="EC154" i="76"/>
  <c r="CK150" i="76"/>
  <c r="AZ150" i="76"/>
  <c r="FK150" i="76"/>
  <c r="AB150" i="76"/>
  <c r="D150" i="76"/>
  <c r="BL150" i="76"/>
  <c r="H150" i="76"/>
  <c r="AP150" i="76"/>
  <c r="AG150" i="76"/>
  <c r="EZ150" i="76"/>
  <c r="FG150" i="76"/>
  <c r="FC150" i="76"/>
  <c r="DP150" i="76"/>
  <c r="U150" i="76"/>
  <c r="S150" i="76"/>
  <c r="FV150" i="76"/>
  <c r="AN150" i="76"/>
  <c r="BA150" i="76"/>
  <c r="CP150" i="76"/>
  <c r="F150" i="76"/>
  <c r="BK150" i="76"/>
  <c r="CM150" i="76"/>
  <c r="W150" i="76"/>
  <c r="AF150" i="76"/>
  <c r="FF150" i="76"/>
  <c r="M150" i="76"/>
  <c r="O150" i="76"/>
  <c r="DW150" i="76"/>
  <c r="CF150" i="76"/>
  <c r="DS150" i="76"/>
  <c r="CX150" i="76"/>
  <c r="GB150" i="76"/>
  <c r="CY150" i="76"/>
  <c r="FL150" i="76"/>
  <c r="FU150" i="76"/>
  <c r="FY150" i="76"/>
  <c r="AM150" i="76"/>
  <c r="DK150" i="76"/>
  <c r="EP150" i="76"/>
  <c r="FS150" i="76"/>
  <c r="J150" i="76"/>
  <c r="CZ150" i="76"/>
  <c r="DO191" i="76"/>
  <c r="FQ191" i="76"/>
  <c r="AP191" i="76"/>
  <c r="AR191" i="76"/>
  <c r="BJ191" i="76"/>
  <c r="R191" i="76"/>
  <c r="U191" i="76"/>
  <c r="EU191" i="76"/>
  <c r="BC191" i="76"/>
  <c r="FX191" i="76"/>
  <c r="BP191" i="76"/>
  <c r="FV191" i="76"/>
  <c r="AV191" i="76"/>
  <c r="T191" i="76"/>
  <c r="BN191" i="76"/>
  <c r="DK191" i="76"/>
  <c r="AQ191" i="76"/>
  <c r="DC191" i="76"/>
  <c r="BI191" i="76"/>
  <c r="N191" i="76"/>
  <c r="ES191" i="76"/>
  <c r="FA191" i="76"/>
  <c r="FJ191" i="76"/>
  <c r="CS191" i="76"/>
  <c r="AI191" i="76"/>
  <c r="AK191" i="76"/>
  <c r="AA191" i="76"/>
  <c r="BZ191" i="76"/>
  <c r="G191" i="76"/>
  <c r="CJ191" i="76"/>
  <c r="BA191" i="76"/>
  <c r="EY191" i="76"/>
  <c r="FP191" i="76"/>
  <c r="CT191" i="76"/>
  <c r="FC191" i="76"/>
  <c r="FO191" i="76"/>
  <c r="BF191" i="76"/>
  <c r="FD191" i="76"/>
  <c r="AL191" i="76"/>
  <c r="CM191" i="76"/>
  <c r="EC191" i="76"/>
  <c r="F191" i="76"/>
  <c r="FE191" i="76"/>
  <c r="EA191" i="76"/>
  <c r="DL191" i="76"/>
  <c r="CH248" i="76"/>
  <c r="EY248" i="76"/>
  <c r="CS248" i="76"/>
  <c r="G248" i="76"/>
  <c r="EN248" i="76"/>
  <c r="DI248" i="76"/>
  <c r="FC248" i="76"/>
  <c r="DY248" i="76"/>
  <c r="DR248" i="76"/>
  <c r="CO248" i="76"/>
  <c r="FW248" i="76"/>
  <c r="FQ248" i="76"/>
  <c r="DJ248" i="76"/>
  <c r="AB248" i="76"/>
  <c r="FS248" i="76"/>
  <c r="CM248" i="76"/>
  <c r="CA248" i="76"/>
  <c r="BF248" i="76"/>
  <c r="EC248" i="76"/>
  <c r="AS248" i="76"/>
  <c r="DX248" i="76"/>
  <c r="CV248" i="76"/>
  <c r="BN248" i="76"/>
  <c r="BH248" i="76"/>
  <c r="ER248" i="76"/>
  <c r="BO248" i="76"/>
  <c r="EQ248" i="76"/>
  <c r="FV248" i="76"/>
  <c r="DS248" i="76"/>
  <c r="CN248" i="76"/>
  <c r="CF248" i="76"/>
  <c r="R248" i="76"/>
  <c r="FL248" i="76"/>
  <c r="FN248" i="76"/>
  <c r="CU248" i="76"/>
  <c r="CE248" i="76"/>
  <c r="AC248" i="76"/>
  <c r="AR248" i="76"/>
  <c r="EP248" i="76"/>
  <c r="DW248" i="76"/>
  <c r="GA248" i="76"/>
  <c r="AL248" i="76"/>
  <c r="EG248" i="76"/>
  <c r="K176" i="76"/>
  <c r="AW176" i="76"/>
  <c r="FG176" i="76"/>
  <c r="CC176" i="76"/>
  <c r="BB176" i="76"/>
  <c r="DT176" i="76"/>
  <c r="S176" i="76"/>
  <c r="FY176" i="76"/>
  <c r="AC176" i="76"/>
  <c r="FL176" i="76"/>
  <c r="DU176" i="76"/>
  <c r="AJ176" i="76"/>
  <c r="AZ176" i="76"/>
  <c r="L176" i="76"/>
  <c r="BL176" i="76"/>
  <c r="X176" i="76"/>
  <c r="FP176" i="76"/>
  <c r="CV176" i="76"/>
  <c r="DB176" i="76"/>
  <c r="DN176" i="76"/>
  <c r="CL176" i="76"/>
  <c r="BP176" i="76"/>
  <c r="FD176" i="76"/>
  <c r="EG176" i="76"/>
  <c r="EO176" i="76"/>
  <c r="FO176" i="76"/>
  <c r="AE176" i="76"/>
  <c r="CE176" i="76"/>
  <c r="BF176" i="76"/>
  <c r="DD176" i="76"/>
  <c r="EF176" i="76"/>
  <c r="DE176" i="76"/>
  <c r="EK176" i="76"/>
  <c r="AU176" i="76"/>
  <c r="CT176" i="76"/>
  <c r="DH176" i="76"/>
  <c r="P176" i="76"/>
  <c r="BK176" i="76"/>
  <c r="N176" i="76"/>
  <c r="T176" i="76"/>
  <c r="EH176" i="76"/>
  <c r="DX176" i="76"/>
  <c r="CE140" i="76"/>
  <c r="X140" i="76"/>
  <c r="N140" i="76"/>
  <c r="BV140" i="76"/>
  <c r="R140" i="76"/>
  <c r="I178" i="76"/>
  <c r="DA178" i="76"/>
  <c r="FD178" i="76"/>
  <c r="FU178" i="76"/>
  <c r="K151" i="76"/>
  <c r="AA151" i="76"/>
  <c r="DH151" i="76"/>
  <c r="T151" i="76"/>
  <c r="FQ180" i="76"/>
  <c r="DI180" i="76"/>
  <c r="DP180" i="76"/>
  <c r="EM180" i="76"/>
  <c r="AP143" i="76"/>
  <c r="DE143" i="76"/>
  <c r="P143" i="76"/>
  <c r="CC143" i="76"/>
  <c r="AX144" i="76"/>
  <c r="CR144" i="76"/>
  <c r="DT144" i="76"/>
  <c r="AB144" i="76"/>
  <c r="G155" i="76"/>
  <c r="AC155" i="76"/>
  <c r="AL155" i="76"/>
  <c r="DW177" i="76"/>
  <c r="AM177" i="76"/>
  <c r="DQ177" i="76"/>
  <c r="FW177" i="76"/>
  <c r="U156" i="76"/>
  <c r="AD156" i="76"/>
  <c r="AG156" i="76"/>
  <c r="AA156" i="76"/>
  <c r="BK159" i="76"/>
  <c r="FK159" i="76"/>
  <c r="AY159" i="76"/>
  <c r="BY159" i="76"/>
  <c r="ER149" i="76"/>
  <c r="BM149" i="76"/>
  <c r="DT149" i="76"/>
  <c r="BD149" i="76"/>
  <c r="D149" i="76"/>
  <c r="EO149" i="76"/>
  <c r="AO149" i="76"/>
  <c r="BA142" i="76"/>
  <c r="BO142" i="76"/>
  <c r="CA142" i="76"/>
  <c r="CI142" i="76"/>
  <c r="DB142" i="76"/>
  <c r="CM142" i="76"/>
  <c r="BG142" i="76"/>
  <c r="H142" i="76"/>
  <c r="CS142" i="76"/>
  <c r="BJ142" i="76"/>
  <c r="EU142" i="76"/>
  <c r="CC142" i="76"/>
  <c r="AZ163" i="76"/>
  <c r="K163" i="76"/>
  <c r="CZ163" i="76"/>
  <c r="EM163" i="76"/>
  <c r="BZ163" i="76"/>
  <c r="BK163" i="76"/>
  <c r="AM163" i="76"/>
  <c r="BF163" i="76"/>
  <c r="FR163" i="76"/>
  <c r="FJ163" i="76"/>
  <c r="CI163" i="76"/>
  <c r="U163" i="76"/>
  <c r="R163" i="76"/>
  <c r="FW163" i="76"/>
  <c r="EB163" i="76"/>
  <c r="FT163" i="76"/>
  <c r="AN158" i="76"/>
  <c r="CR158" i="76"/>
  <c r="CZ158" i="76"/>
  <c r="AM158" i="76"/>
  <c r="FU158" i="76"/>
  <c r="BD158" i="76"/>
  <c r="FR158" i="76"/>
  <c r="DR158" i="76"/>
  <c r="BP158" i="76"/>
  <c r="EJ158" i="76"/>
  <c r="BN158" i="76"/>
  <c r="CP158" i="76"/>
  <c r="CV158" i="76"/>
  <c r="CY158" i="76"/>
  <c r="AD158" i="76"/>
  <c r="BE154" i="76"/>
  <c r="M154" i="76"/>
  <c r="ER154" i="76"/>
  <c r="AG154" i="76"/>
  <c r="FM154" i="76"/>
  <c r="CT154" i="76"/>
  <c r="EX154" i="76"/>
  <c r="DG154" i="76"/>
  <c r="AF154" i="76"/>
  <c r="BN154" i="76"/>
  <c r="DK154" i="76"/>
  <c r="EQ154" i="76"/>
  <c r="DI154" i="76"/>
  <c r="X154" i="76"/>
  <c r="V154" i="76"/>
  <c r="BQ150" i="76"/>
  <c r="EJ150" i="76"/>
  <c r="FZ150" i="76"/>
  <c r="T150" i="76"/>
  <c r="E150" i="76"/>
  <c r="DC150" i="76"/>
  <c r="DM150" i="76"/>
  <c r="FN150" i="76"/>
  <c r="FX150" i="76"/>
  <c r="ES150" i="76"/>
  <c r="EH150" i="76"/>
  <c r="FJ150" i="76"/>
  <c r="CW150" i="76"/>
  <c r="EL150" i="76"/>
  <c r="BO191" i="76"/>
  <c r="FZ191" i="76"/>
  <c r="EQ191" i="76"/>
  <c r="EE191" i="76"/>
  <c r="AS191" i="76"/>
  <c r="EK191" i="76"/>
  <c r="W191" i="76"/>
  <c r="DS191" i="76"/>
  <c r="DF191" i="76"/>
  <c r="CU191" i="76"/>
  <c r="CL191" i="76"/>
  <c r="CI191" i="76"/>
  <c r="BE191" i="76"/>
  <c r="CF191" i="76"/>
  <c r="BQ248" i="76"/>
  <c r="U248" i="76"/>
  <c r="CW248" i="76"/>
  <c r="FK248" i="76"/>
  <c r="CT248" i="76"/>
  <c r="AJ248" i="76"/>
  <c r="DN248" i="76"/>
  <c r="FG248" i="76"/>
  <c r="CB248" i="76"/>
  <c r="CG248" i="76"/>
  <c r="FR248" i="76"/>
  <c r="BB248" i="76"/>
  <c r="BD248" i="76"/>
  <c r="EI248" i="76"/>
  <c r="E176" i="76"/>
  <c r="CW176" i="76"/>
  <c r="CB176" i="76"/>
  <c r="ED176" i="76"/>
  <c r="EU176" i="76"/>
  <c r="FM176" i="76"/>
  <c r="R176" i="76"/>
  <c r="AH176" i="76"/>
  <c r="CP176" i="76"/>
  <c r="DG176" i="76"/>
  <c r="CQ176" i="76"/>
  <c r="EX176" i="76"/>
  <c r="DA176" i="76"/>
  <c r="AO176" i="76"/>
  <c r="DS140" i="76"/>
  <c r="EP140" i="76"/>
  <c r="FQ140" i="76"/>
  <c r="DC140" i="76"/>
  <c r="CA140" i="76"/>
  <c r="FK140" i="76"/>
  <c r="BR140" i="76"/>
  <c r="DE140" i="76"/>
  <c r="M140" i="76"/>
  <c r="AN140" i="76"/>
  <c r="AH140" i="76"/>
  <c r="AF140" i="76"/>
  <c r="DO178" i="76"/>
  <c r="T178" i="76"/>
  <c r="DY178" i="76"/>
  <c r="FS178" i="76"/>
  <c r="DZ178" i="76"/>
  <c r="CG178" i="76"/>
  <c r="DG178" i="76"/>
  <c r="BB178" i="76"/>
  <c r="EO151" i="76"/>
  <c r="DT151" i="76"/>
  <c r="X151" i="76"/>
  <c r="R151" i="76"/>
  <c r="FA151" i="76"/>
  <c r="EA151" i="76"/>
  <c r="AX151" i="76"/>
  <c r="FB151" i="76"/>
  <c r="CM151" i="76"/>
  <c r="EH151" i="76"/>
  <c r="CN151" i="76"/>
  <c r="EQ151" i="76"/>
  <c r="CD180" i="76"/>
  <c r="AJ180" i="76"/>
  <c r="BP180" i="76"/>
  <c r="CB180" i="76"/>
  <c r="AR180" i="76"/>
  <c r="FU180" i="76"/>
  <c r="DZ180" i="76"/>
  <c r="EU180" i="76"/>
  <c r="EW180" i="76"/>
  <c r="BI180" i="76"/>
  <c r="EN180" i="76"/>
  <c r="FE143" i="76"/>
  <c r="DF143" i="76"/>
  <c r="CJ143" i="76"/>
  <c r="FC143" i="76"/>
  <c r="EV143" i="76"/>
  <c r="DU143" i="76"/>
  <c r="ER143" i="76"/>
  <c r="T143" i="76"/>
  <c r="DM143" i="76"/>
  <c r="AT143" i="76"/>
  <c r="AV143" i="76"/>
  <c r="EF144" i="76"/>
  <c r="FN144" i="76"/>
  <c r="AS144" i="76"/>
  <c r="FR144" i="76"/>
  <c r="CZ144" i="76"/>
  <c r="DY144" i="76"/>
  <c r="DA144" i="76"/>
  <c r="CC144" i="76"/>
  <c r="EL144" i="76"/>
  <c r="CN144" i="76"/>
  <c r="AO144" i="76"/>
  <c r="CR155" i="76"/>
  <c r="AU155" i="76"/>
  <c r="BK155" i="76"/>
  <c r="DN155" i="76"/>
  <c r="P155" i="76"/>
  <c r="CC155" i="76"/>
  <c r="CJ155" i="76"/>
  <c r="FW155" i="76"/>
  <c r="AN155" i="76"/>
  <c r="FU155" i="76"/>
  <c r="AQ155" i="76"/>
  <c r="FP177" i="76"/>
  <c r="CE177" i="76"/>
  <c r="FR177" i="76"/>
  <c r="FI177" i="76"/>
  <c r="FA177" i="76"/>
  <c r="CY177" i="76"/>
  <c r="DA177" i="76"/>
  <c r="EG177" i="76"/>
  <c r="AL177" i="76"/>
  <c r="BY177" i="76"/>
  <c r="DE177" i="76"/>
  <c r="DL156" i="76"/>
  <c r="DR156" i="76"/>
  <c r="O156" i="76"/>
  <c r="FS156" i="76"/>
  <c r="ES156" i="76"/>
  <c r="BP156" i="76"/>
  <c r="CG156" i="76"/>
  <c r="BM156" i="76"/>
  <c r="FU156" i="76"/>
  <c r="AJ156" i="76"/>
  <c r="AZ156" i="76"/>
  <c r="DQ156" i="76"/>
  <c r="DQ159" i="76"/>
  <c r="E159" i="76"/>
  <c r="DP159" i="76"/>
  <c r="AD159" i="76"/>
  <c r="AM159" i="76"/>
  <c r="BJ159" i="76"/>
  <c r="BL159" i="76"/>
  <c r="R159" i="76"/>
  <c r="EB159" i="76"/>
  <c r="EQ159" i="76"/>
  <c r="N159" i="76"/>
  <c r="BO149" i="76"/>
  <c r="BP149" i="76"/>
  <c r="DV149" i="76"/>
  <c r="FR149" i="76"/>
  <c r="EU149" i="76"/>
  <c r="EP149" i="76"/>
  <c r="BA149" i="76"/>
  <c r="DI149" i="76"/>
  <c r="F149" i="76"/>
  <c r="FP149" i="76"/>
  <c r="CY149" i="76"/>
  <c r="FZ149" i="76"/>
  <c r="BC149" i="76"/>
  <c r="BY149" i="76"/>
  <c r="GA149" i="76"/>
  <c r="EG149" i="76"/>
  <c r="DH149" i="76"/>
  <c r="FA149" i="76"/>
  <c r="BP142" i="76"/>
  <c r="BB142" i="76"/>
  <c r="AW142" i="76"/>
  <c r="AS142" i="76"/>
  <c r="GB142" i="76"/>
  <c r="DQ142" i="76"/>
  <c r="AM142" i="76"/>
  <c r="BM142" i="76"/>
  <c r="EL142" i="76"/>
  <c r="BI142" i="76"/>
  <c r="L142" i="76"/>
  <c r="ED142" i="76"/>
  <c r="FB142" i="76"/>
  <c r="DW142" i="76"/>
  <c r="CB142" i="76"/>
  <c r="Z142" i="76"/>
  <c r="DY142" i="76"/>
  <c r="BC142" i="76"/>
  <c r="DO142" i="76"/>
  <c r="AF142" i="76"/>
  <c r="FX142" i="76"/>
  <c r="CK142" i="76"/>
  <c r="FV142" i="76"/>
  <c r="AR142" i="76"/>
  <c r="J142" i="76"/>
  <c r="N142" i="76"/>
  <c r="CW142" i="76"/>
  <c r="CR142" i="76"/>
  <c r="EY142" i="76"/>
  <c r="CY142" i="76"/>
  <c r="FD142" i="76"/>
  <c r="FR142" i="76"/>
  <c r="BN142" i="76"/>
  <c r="CP142" i="76"/>
  <c r="I142" i="76"/>
  <c r="AU142" i="76"/>
  <c r="DP142" i="76"/>
  <c r="DC142" i="76"/>
  <c r="EZ142" i="76"/>
  <c r="EX142" i="76"/>
  <c r="AI142" i="76"/>
  <c r="M163" i="76"/>
  <c r="AX163" i="76"/>
  <c r="DD163" i="76"/>
  <c r="DC163" i="76"/>
  <c r="CE163" i="76"/>
  <c r="FU163" i="76"/>
  <c r="DG163" i="76"/>
  <c r="EY163" i="76"/>
  <c r="DF163" i="76"/>
  <c r="CJ163" i="76"/>
  <c r="FG163" i="76"/>
  <c r="AQ163" i="76"/>
  <c r="AP163" i="76"/>
  <c r="EX163" i="76"/>
  <c r="DW163" i="76"/>
  <c r="FI163" i="76"/>
  <c r="FM163" i="76"/>
  <c r="CB163" i="76"/>
  <c r="DV163" i="76"/>
  <c r="BE163" i="76"/>
  <c r="AA163" i="76"/>
  <c r="CQ163" i="76"/>
  <c r="EU163" i="76"/>
  <c r="FE163" i="76"/>
  <c r="F163" i="76"/>
  <c r="AE163" i="76"/>
  <c r="AJ163" i="76"/>
  <c r="Q163" i="76"/>
  <c r="N163" i="76"/>
  <c r="DY163" i="76"/>
  <c r="DN163" i="76"/>
  <c r="CN163" i="76"/>
  <c r="D163" i="76"/>
  <c r="BY163" i="76"/>
  <c r="W163" i="76"/>
  <c r="EO163" i="76"/>
  <c r="BO163" i="76"/>
  <c r="AS163" i="76"/>
  <c r="ED163" i="76"/>
  <c r="DE163" i="76"/>
  <c r="CO163" i="76"/>
  <c r="CU163" i="76"/>
  <c r="CF163" i="76"/>
  <c r="CD163" i="76"/>
  <c r="EY158" i="76"/>
  <c r="DY158" i="76"/>
  <c r="FZ158" i="76"/>
  <c r="E158" i="76"/>
  <c r="BQ158" i="76"/>
  <c r="CJ158" i="76"/>
  <c r="BY158" i="76"/>
  <c r="DM158" i="76"/>
  <c r="EO158" i="76"/>
  <c r="AJ158" i="76"/>
  <c r="DO158" i="76"/>
  <c r="DD158" i="76"/>
  <c r="AS158" i="76"/>
  <c r="EU158" i="76"/>
  <c r="O158" i="76"/>
  <c r="CT158" i="76"/>
  <c r="U158" i="76"/>
  <c r="DS158" i="76"/>
  <c r="H158" i="76"/>
  <c r="DW158" i="76"/>
  <c r="AY158" i="76"/>
  <c r="EN158" i="76"/>
  <c r="DU158" i="76"/>
  <c r="DV158" i="76"/>
  <c r="BK158" i="76"/>
  <c r="FH158" i="76"/>
  <c r="FI158" i="76"/>
  <c r="AW158" i="76"/>
  <c r="DC158" i="76"/>
  <c r="EG158" i="76"/>
  <c r="AA158" i="76"/>
  <c r="EZ158" i="76"/>
  <c r="EA158" i="76"/>
  <c r="DK158" i="76"/>
  <c r="BG158" i="76"/>
  <c r="DZ158" i="76"/>
  <c r="BH158" i="76"/>
  <c r="CM158" i="76"/>
  <c r="EL158" i="76"/>
  <c r="EP158" i="76"/>
  <c r="AF158" i="76"/>
  <c r="CB158" i="76"/>
  <c r="X158" i="76"/>
  <c r="FO158" i="76"/>
  <c r="DX154" i="76"/>
  <c r="DU154" i="76"/>
  <c r="DE154" i="76"/>
  <c r="AR154" i="76"/>
  <c r="AS154" i="76"/>
  <c r="FE154" i="76"/>
  <c r="EO154" i="76"/>
  <c r="DY154" i="76"/>
  <c r="BP154" i="76"/>
  <c r="GB154" i="76"/>
  <c r="CK154" i="76"/>
  <c r="CM154" i="76"/>
  <c r="T154" i="76"/>
  <c r="FY154" i="76"/>
  <c r="AD154" i="76"/>
  <c r="ET154" i="76"/>
  <c r="DV154" i="76"/>
  <c r="DW154" i="76"/>
  <c r="BM154" i="76"/>
  <c r="AI154" i="76"/>
  <c r="CW154" i="76"/>
  <c r="DB154" i="76"/>
  <c r="P154" i="76"/>
  <c r="AM154" i="76"/>
  <c r="AO154" i="76"/>
  <c r="CV154" i="76"/>
  <c r="W154" i="76"/>
  <c r="CS154" i="76"/>
  <c r="FO154" i="76"/>
  <c r="FC154" i="76"/>
  <c r="FP154" i="76"/>
  <c r="J154" i="76"/>
  <c r="K154" i="76"/>
  <c r="EJ154" i="76"/>
  <c r="R154" i="76"/>
  <c r="FF154" i="76"/>
  <c r="DP154" i="76"/>
  <c r="EA154" i="76"/>
  <c r="BF154" i="76"/>
  <c r="DO154" i="76"/>
  <c r="EF154" i="76"/>
  <c r="AV154" i="76"/>
  <c r="FW154" i="76"/>
  <c r="FJ154" i="76"/>
  <c r="DD150" i="76"/>
  <c r="ER150" i="76"/>
  <c r="AQ150" i="76"/>
  <c r="AR150" i="76"/>
  <c r="BD150" i="76"/>
  <c r="BC150" i="76"/>
  <c r="AL150" i="76"/>
  <c r="EO150" i="76"/>
  <c r="DT150" i="76"/>
  <c r="AI150" i="76"/>
  <c r="AE150" i="76"/>
  <c r="DU150" i="76"/>
  <c r="FQ150" i="76"/>
  <c r="FO150" i="76"/>
  <c r="K150" i="76"/>
  <c r="Q150" i="76"/>
  <c r="CE150" i="76"/>
  <c r="EU150" i="76"/>
  <c r="BF150" i="76"/>
  <c r="AY150" i="76"/>
  <c r="EX150" i="76"/>
  <c r="DQ150" i="76"/>
  <c r="AT150" i="76"/>
  <c r="AX150" i="76"/>
  <c r="FR150" i="76"/>
  <c r="CS150" i="76"/>
  <c r="EI150" i="76"/>
  <c r="BN150" i="76"/>
  <c r="FW150" i="76"/>
  <c r="BI150" i="76"/>
  <c r="BY150" i="76"/>
  <c r="FH150" i="76"/>
  <c r="DV150" i="76"/>
  <c r="AK150" i="76"/>
  <c r="DO150" i="76"/>
  <c r="EA150" i="76"/>
  <c r="DR150" i="76"/>
  <c r="DB150" i="76"/>
  <c r="DZ150" i="76"/>
  <c r="BJ150" i="76"/>
  <c r="DH150" i="76"/>
  <c r="CC150" i="76"/>
  <c r="AA150" i="76"/>
  <c r="AH191" i="76"/>
  <c r="AU191" i="76"/>
  <c r="X191" i="76"/>
  <c r="FL191" i="76"/>
  <c r="ED191" i="76"/>
  <c r="J191" i="76"/>
  <c r="EI191" i="76"/>
  <c r="DA191" i="76"/>
  <c r="DR191" i="76"/>
  <c r="AW191" i="76"/>
  <c r="M191" i="76"/>
  <c r="V191" i="76"/>
  <c r="EL191" i="76"/>
  <c r="CW191" i="76"/>
  <c r="AY191" i="76"/>
  <c r="D191" i="76"/>
  <c r="BB191" i="76"/>
  <c r="EZ191" i="76"/>
  <c r="EJ191" i="76"/>
  <c r="EO191" i="76"/>
  <c r="EM191" i="76"/>
  <c r="DN191" i="76"/>
  <c r="CR191" i="76"/>
  <c r="Y191" i="76"/>
  <c r="AX191" i="76"/>
  <c r="EX191" i="76"/>
  <c r="EH191" i="76"/>
  <c r="CQ191" i="76"/>
  <c r="E191" i="76"/>
  <c r="FR191" i="76"/>
  <c r="ET191" i="76"/>
  <c r="AF191" i="76"/>
  <c r="CK191" i="76"/>
  <c r="EF191" i="76"/>
  <c r="DG191" i="76"/>
  <c r="AG191" i="76"/>
  <c r="DI191" i="76"/>
  <c r="CP191" i="76"/>
  <c r="AJ191" i="76"/>
  <c r="DJ191" i="76"/>
  <c r="AE191" i="76"/>
  <c r="FT191" i="76"/>
  <c r="DH191" i="76"/>
  <c r="S248" i="76"/>
  <c r="AW248" i="76"/>
  <c r="AH248" i="76"/>
  <c r="W248" i="76"/>
  <c r="BI248" i="76"/>
  <c r="FJ248" i="76"/>
  <c r="CK248" i="76"/>
  <c r="AI248" i="76"/>
  <c r="FF248" i="76"/>
  <c r="DQ248" i="76"/>
  <c r="EF248" i="76"/>
  <c r="EL248" i="76"/>
  <c r="N248" i="76"/>
  <c r="FB248" i="76"/>
  <c r="EZ248" i="76"/>
  <c r="O248" i="76"/>
  <c r="FO248" i="76"/>
  <c r="I248" i="76"/>
  <c r="BC248" i="76"/>
  <c r="GB248" i="76"/>
  <c r="CY248" i="76"/>
  <c r="EJ248" i="76"/>
  <c r="AN248" i="76"/>
  <c r="Z248" i="76"/>
  <c r="BK248" i="76"/>
  <c r="DG248" i="76"/>
  <c r="K248" i="76"/>
  <c r="BL248" i="76"/>
  <c r="DU248" i="76"/>
  <c r="DB248" i="76"/>
  <c r="V248" i="76"/>
  <c r="EW248" i="76"/>
  <c r="DV248" i="76"/>
  <c r="EX248" i="76"/>
  <c r="D248" i="76"/>
  <c r="CL248" i="76"/>
  <c r="EB248" i="76"/>
  <c r="FM248" i="76"/>
  <c r="CI248" i="76"/>
  <c r="EO248" i="76"/>
  <c r="AY248" i="76"/>
  <c r="FY248" i="76"/>
  <c r="CQ248" i="76"/>
  <c r="FP248" i="76"/>
  <c r="FH248" i="76"/>
  <c r="CN176" i="76"/>
  <c r="Y176" i="76"/>
  <c r="DJ176" i="76"/>
  <c r="FK176" i="76"/>
  <c r="ET176" i="76"/>
  <c r="CU176" i="76"/>
  <c r="EM176" i="76"/>
  <c r="DK176" i="76"/>
  <c r="DW176" i="76"/>
  <c r="EN176" i="76"/>
  <c r="EA176" i="76"/>
  <c r="DZ176" i="76"/>
  <c r="Q176" i="76"/>
  <c r="AV176" i="76"/>
  <c r="CI176" i="76"/>
  <c r="AI176" i="76"/>
  <c r="FX176" i="76"/>
  <c r="EL176" i="76"/>
  <c r="BE176" i="76"/>
  <c r="AQ176" i="76"/>
  <c r="DR176" i="76"/>
  <c r="AF176" i="76"/>
  <c r="ER176" i="76"/>
  <c r="DO176" i="76"/>
  <c r="DM176" i="76"/>
  <c r="BD176" i="76"/>
  <c r="AP176" i="76"/>
  <c r="DF176" i="76"/>
  <c r="CM176" i="76"/>
  <c r="BJ176" i="76"/>
  <c r="EC176" i="76"/>
  <c r="FR176" i="76"/>
  <c r="CR176" i="76"/>
  <c r="FN176" i="76"/>
  <c r="EY176" i="76"/>
  <c r="W176" i="76"/>
  <c r="BM176" i="76"/>
  <c r="GA176" i="76"/>
  <c r="FH176" i="76"/>
  <c r="BQ176" i="76"/>
  <c r="FW176" i="76"/>
  <c r="CG176" i="76"/>
  <c r="BH176" i="76"/>
  <c r="BZ176" i="76"/>
  <c r="BH178" i="76"/>
  <c r="EV178" i="76"/>
  <c r="FM178" i="76"/>
  <c r="CO151" i="76"/>
  <c r="E151" i="76"/>
  <c r="BE151" i="76"/>
  <c r="AO151" i="76"/>
  <c r="CK180" i="76"/>
  <c r="M180" i="76"/>
  <c r="FV180" i="76"/>
  <c r="AW143" i="76"/>
  <c r="FA143" i="76"/>
  <c r="DR143" i="76"/>
  <c r="EM144" i="76"/>
  <c r="V144" i="76"/>
  <c r="FT144" i="76"/>
  <c r="ET155" i="76"/>
  <c r="FB155" i="76"/>
  <c r="DM155" i="76"/>
  <c r="FL155" i="76"/>
  <c r="I177" i="76"/>
  <c r="EN177" i="76"/>
  <c r="EJ177" i="76"/>
  <c r="FV156" i="76"/>
  <c r="V156" i="76"/>
  <c r="DD156" i="76"/>
  <c r="EQ156" i="76"/>
  <c r="FF159" i="76"/>
  <c r="EV159" i="76"/>
  <c r="AG159" i="76"/>
  <c r="K149" i="76"/>
  <c r="EE149" i="76"/>
  <c r="DM149" i="76"/>
  <c r="BN149" i="76"/>
  <c r="CC149" i="76"/>
  <c r="DD149" i="76"/>
  <c r="Q142" i="76"/>
  <c r="AZ142" i="76"/>
  <c r="EG142" i="76"/>
  <c r="DV142" i="76"/>
  <c r="CQ142" i="76"/>
  <c r="DA142" i="76"/>
  <c r="EJ142" i="76"/>
  <c r="FH142" i="76"/>
  <c r="CV142" i="76"/>
  <c r="FW142" i="76"/>
  <c r="FU142" i="76"/>
  <c r="EP142" i="76"/>
  <c r="T142" i="76"/>
  <c r="S163" i="76"/>
  <c r="AC163" i="76"/>
  <c r="DK163" i="76"/>
  <c r="EL163" i="76"/>
  <c r="GB163" i="76"/>
  <c r="CG163" i="76"/>
  <c r="EW163" i="76"/>
  <c r="BN163" i="76"/>
  <c r="L163" i="76"/>
  <c r="BC163" i="76"/>
  <c r="CV163" i="76"/>
  <c r="CR163" i="76"/>
  <c r="FC163" i="76"/>
  <c r="DO163" i="76"/>
  <c r="AO163" i="76"/>
  <c r="BF158" i="76"/>
  <c r="AV158" i="76"/>
  <c r="CH158" i="76"/>
  <c r="DI158" i="76"/>
  <c r="FN158" i="76"/>
  <c r="AT158" i="76"/>
  <c r="BM158" i="76"/>
  <c r="M158" i="76"/>
  <c r="Q158" i="76"/>
  <c r="Y158" i="76"/>
  <c r="CE158" i="76"/>
  <c r="AO158" i="76"/>
  <c r="DT158" i="76"/>
  <c r="EU154" i="76"/>
  <c r="AT154" i="76"/>
  <c r="CY154" i="76"/>
  <c r="AK154" i="76"/>
  <c r="EV154" i="76"/>
  <c r="AQ154" i="76"/>
  <c r="DD154" i="76"/>
  <c r="DT154" i="76"/>
  <c r="AW154" i="76"/>
  <c r="BO154" i="76"/>
  <c r="CU154" i="76"/>
  <c r="D154" i="76"/>
  <c r="AJ154" i="76"/>
  <c r="FT154" i="76"/>
  <c r="FX154" i="76"/>
  <c r="CQ150" i="76"/>
  <c r="BG150" i="76"/>
  <c r="I150" i="76"/>
  <c r="BE150" i="76"/>
  <c r="Y150" i="76"/>
  <c r="CJ150" i="76"/>
  <c r="GA150" i="76"/>
  <c r="CL150" i="76"/>
  <c r="CV150" i="76"/>
  <c r="DJ150" i="76"/>
  <c r="BZ150" i="76"/>
  <c r="L150" i="76"/>
  <c r="CN150" i="76"/>
  <c r="AC150" i="76"/>
  <c r="AU150" i="76"/>
  <c r="CC191" i="76"/>
  <c r="CB191" i="76"/>
  <c r="AB191" i="76"/>
  <c r="CA191" i="76"/>
  <c r="BD191" i="76"/>
  <c r="CV191" i="76"/>
  <c r="AZ191" i="76"/>
  <c r="CH191" i="76"/>
  <c r="Z191" i="76"/>
  <c r="EV191" i="76"/>
  <c r="DT191" i="76"/>
  <c r="DD191" i="76"/>
  <c r="EP191" i="76"/>
  <c r="GB191" i="76"/>
  <c r="DV191" i="76"/>
  <c r="H248" i="76"/>
  <c r="CZ248" i="76"/>
  <c r="DD248" i="76"/>
  <c r="FT248" i="76"/>
  <c r="AE248" i="76"/>
  <c r="DK248" i="76"/>
  <c r="DA248" i="76"/>
  <c r="EV248" i="76"/>
  <c r="AF248" i="76"/>
  <c r="Q248" i="76"/>
  <c r="DH248" i="76"/>
  <c r="J248" i="76"/>
  <c r="AX248" i="76"/>
  <c r="DT248" i="76"/>
  <c r="FE248" i="76"/>
  <c r="FT176" i="76"/>
  <c r="BO176" i="76"/>
  <c r="BG176" i="76"/>
  <c r="FZ176" i="76"/>
  <c r="FQ176" i="76"/>
  <c r="FJ176" i="76"/>
  <c r="CK176" i="76"/>
  <c r="BA176" i="76"/>
  <c r="DL176" i="76"/>
  <c r="AK176" i="76"/>
  <c r="FI176" i="76"/>
  <c r="FF176" i="76"/>
  <c r="FC176" i="76"/>
  <c r="DI176" i="76"/>
  <c r="EB176" i="76"/>
  <c r="BR168" i="76" l="1"/>
  <c r="BS168" i="76"/>
  <c r="BT168" i="76"/>
  <c r="BU168" i="76"/>
  <c r="BV168" i="76"/>
  <c r="BW168" i="76"/>
  <c r="BX168" i="76"/>
  <c r="BR255" i="76"/>
  <c r="BU255" i="76"/>
  <c r="BX255" i="76"/>
  <c r="BT255" i="76"/>
  <c r="BW255" i="76"/>
  <c r="BS255" i="76"/>
  <c r="BV255" i="76"/>
  <c r="BR147" i="76"/>
  <c r="BS147" i="76"/>
  <c r="BT147" i="76"/>
  <c r="BU147" i="76"/>
  <c r="BV147" i="76"/>
  <c r="BX147" i="76"/>
  <c r="BW147" i="76"/>
  <c r="BX141" i="76"/>
  <c r="BV141" i="76"/>
  <c r="BR141" i="76"/>
  <c r="BU141" i="76"/>
  <c r="BS141" i="76"/>
  <c r="BT141" i="76"/>
  <c r="BW141" i="76"/>
  <c r="BS145" i="76"/>
  <c r="BW145" i="76"/>
  <c r="BT145" i="76"/>
  <c r="BV145" i="76"/>
  <c r="BR145" i="76"/>
  <c r="BX145" i="76"/>
  <c r="BU145" i="76"/>
  <c r="BX153" i="76"/>
  <c r="BU153" i="76"/>
  <c r="BR153" i="76"/>
  <c r="BV153" i="76"/>
  <c r="BT153" i="76"/>
  <c r="BW153" i="76"/>
  <c r="BS153" i="76"/>
  <c r="BS146" i="76"/>
  <c r="BW146" i="76"/>
  <c r="BU146" i="76"/>
  <c r="BT146" i="76"/>
  <c r="BV146" i="76"/>
  <c r="BX146" i="76"/>
  <c r="BR146" i="76"/>
  <c r="BS160" i="76"/>
  <c r="BW160" i="76"/>
  <c r="BT160" i="76"/>
  <c r="BR160" i="76"/>
  <c r="BV160" i="76"/>
  <c r="BU160" i="76"/>
  <c r="BX160" i="76"/>
  <c r="BS166" i="76"/>
  <c r="BT166" i="76"/>
  <c r="BW166" i="76"/>
  <c r="BU166" i="76"/>
  <c r="BX166" i="76"/>
  <c r="BV166" i="76"/>
  <c r="BR166" i="76"/>
  <c r="BT152" i="76"/>
  <c r="BU152" i="76"/>
  <c r="BW152" i="76"/>
  <c r="BS152" i="76"/>
  <c r="BX152" i="76"/>
  <c r="BV152" i="76"/>
  <c r="BR152" i="76"/>
  <c r="BU188" i="76"/>
  <c r="BR188" i="76"/>
  <c r="BV188" i="76"/>
  <c r="BS188" i="76"/>
  <c r="BW188" i="76"/>
  <c r="BT188" i="76"/>
  <c r="BX188" i="76"/>
  <c r="BU157" i="76"/>
  <c r="BS157" i="76"/>
  <c r="BT157" i="76"/>
  <c r="BW157" i="76"/>
  <c r="BX157" i="76"/>
  <c r="BV157" i="76"/>
  <c r="BR157" i="76"/>
  <c r="BU249" i="76"/>
  <c r="BW249" i="76"/>
  <c r="BT249" i="76"/>
  <c r="BR249" i="76"/>
  <c r="BS249" i="76"/>
  <c r="BV249" i="76"/>
  <c r="BX249" i="76"/>
  <c r="BT247" i="76"/>
  <c r="BV247" i="76"/>
  <c r="BX247" i="76"/>
  <c r="BS247" i="76"/>
  <c r="BR247" i="76"/>
  <c r="BU247" i="76"/>
  <c r="BW247" i="76"/>
  <c r="BW165" i="76"/>
  <c r="BU165" i="76"/>
  <c r="BX165" i="76"/>
  <c r="BS165" i="76"/>
  <c r="BT165" i="76"/>
  <c r="BR165" i="76"/>
  <c r="BV165" i="76"/>
  <c r="BW174" i="76"/>
  <c r="BX174" i="76"/>
  <c r="BS174" i="76"/>
  <c r="BU174" i="76"/>
  <c r="BT174" i="76"/>
  <c r="BR174" i="76"/>
  <c r="BV174" i="76"/>
  <c r="BU148" i="76"/>
  <c r="BT148" i="76"/>
  <c r="BX148" i="76"/>
  <c r="BR148" i="76"/>
  <c r="BV148" i="76"/>
  <c r="BW148" i="76"/>
  <c r="BS148" i="76"/>
  <c r="EB307" i="76"/>
  <c r="DI307" i="76"/>
  <c r="FC307" i="76"/>
  <c r="FF307" i="76"/>
  <c r="FI307" i="76"/>
  <c r="AK307" i="76"/>
  <c r="DL307" i="76"/>
  <c r="BA307" i="76"/>
  <c r="CK307" i="76"/>
  <c r="FJ307" i="76"/>
  <c r="FQ307" i="76"/>
  <c r="FZ307" i="76"/>
  <c r="BG307" i="76"/>
  <c r="BO307" i="76"/>
  <c r="FT307" i="76"/>
  <c r="FE379" i="76"/>
  <c r="DT379" i="76"/>
  <c r="AX379" i="76"/>
  <c r="J379" i="76"/>
  <c r="DH379" i="76"/>
  <c r="Q379" i="76"/>
  <c r="AF379" i="76"/>
  <c r="EV379" i="76"/>
  <c r="DA379" i="76"/>
  <c r="DK379" i="76"/>
  <c r="AE379" i="76"/>
  <c r="FT379" i="76"/>
  <c r="DD379" i="76"/>
  <c r="CZ379" i="76"/>
  <c r="H379" i="76"/>
  <c r="DV322" i="76"/>
  <c r="GB322" i="76"/>
  <c r="EP322" i="76"/>
  <c r="DD322" i="76"/>
  <c r="DT322" i="76"/>
  <c r="EV322" i="76"/>
  <c r="Z322" i="76"/>
  <c r="CH322" i="76"/>
  <c r="AZ322" i="76"/>
  <c r="CV322" i="76"/>
  <c r="BD322" i="76"/>
  <c r="CA322" i="76"/>
  <c r="AB322" i="76"/>
  <c r="CB322" i="76"/>
  <c r="CC322" i="76"/>
  <c r="AU281" i="76"/>
  <c r="AC281" i="76"/>
  <c r="CN281" i="76"/>
  <c r="L281" i="76"/>
  <c r="BZ281" i="76"/>
  <c r="DJ281" i="76"/>
  <c r="CV281" i="76"/>
  <c r="CL281" i="76"/>
  <c r="GA281" i="76"/>
  <c r="CJ281" i="76"/>
  <c r="Y281" i="76"/>
  <c r="BE281" i="76"/>
  <c r="I281" i="76"/>
  <c r="BG281" i="76"/>
  <c r="CQ281" i="76"/>
  <c r="FX285" i="76"/>
  <c r="FT285" i="76"/>
  <c r="AJ285" i="76"/>
  <c r="D285" i="76"/>
  <c r="CU285" i="76"/>
  <c r="BO285" i="76"/>
  <c r="AW285" i="76"/>
  <c r="DT285" i="76"/>
  <c r="DD285" i="76"/>
  <c r="AQ285" i="76"/>
  <c r="EV285" i="76"/>
  <c r="AK285" i="76"/>
  <c r="CY285" i="76"/>
  <c r="AT285" i="76"/>
  <c r="EU285" i="76"/>
  <c r="DT289" i="76"/>
  <c r="AO289" i="76"/>
  <c r="CE289" i="76"/>
  <c r="Y289" i="76"/>
  <c r="Q289" i="76"/>
  <c r="BV289" i="76"/>
  <c r="M289" i="76"/>
  <c r="BM289" i="76"/>
  <c r="AT289" i="76"/>
  <c r="FN289" i="76"/>
  <c r="DI289" i="76"/>
  <c r="CH289" i="76"/>
  <c r="AV289" i="76"/>
  <c r="BF289" i="76"/>
  <c r="AO294" i="76"/>
  <c r="DO294" i="76"/>
  <c r="FC294" i="76"/>
  <c r="CR294" i="76"/>
  <c r="CV294" i="76"/>
  <c r="BC294" i="76"/>
  <c r="L294" i="76"/>
  <c r="BN294" i="76"/>
  <c r="EW294" i="76"/>
  <c r="CG294" i="76"/>
  <c r="GB294" i="76"/>
  <c r="EL294" i="76"/>
  <c r="DK294" i="76"/>
  <c r="AC294" i="76"/>
  <c r="S294" i="76"/>
  <c r="T273" i="76"/>
  <c r="EP273" i="76"/>
  <c r="FU273" i="76"/>
  <c r="FW273" i="76"/>
  <c r="CV273" i="76"/>
  <c r="FH273" i="76"/>
  <c r="EJ273" i="76"/>
  <c r="DA273" i="76"/>
  <c r="CQ273" i="76"/>
  <c r="DV273" i="76"/>
  <c r="EG273" i="76"/>
  <c r="AZ273" i="76"/>
  <c r="Q273" i="76"/>
  <c r="DD280" i="76"/>
  <c r="CC280" i="76"/>
  <c r="BN280" i="76"/>
  <c r="DM280" i="76"/>
  <c r="EE280" i="76"/>
  <c r="K280" i="76"/>
  <c r="AG290" i="76"/>
  <c r="EV290" i="76"/>
  <c r="FF290" i="76"/>
  <c r="EQ287" i="76"/>
  <c r="DD287" i="76"/>
  <c r="V287" i="76"/>
  <c r="FV287" i="76"/>
  <c r="EJ308" i="76"/>
  <c r="EN308" i="76"/>
  <c r="I308" i="76"/>
  <c r="FL286" i="76"/>
  <c r="DM286" i="76"/>
  <c r="FB286" i="76"/>
  <c r="ET286" i="76"/>
  <c r="FT275" i="76"/>
  <c r="V275" i="76"/>
  <c r="EM275" i="76"/>
  <c r="DR274" i="76"/>
  <c r="FA274" i="76"/>
  <c r="AW274" i="76"/>
  <c r="BW311" i="76"/>
  <c r="FV311" i="76"/>
  <c r="M311" i="76"/>
  <c r="CK311" i="76"/>
  <c r="AO282" i="76"/>
  <c r="BE282" i="76"/>
  <c r="E282" i="76"/>
  <c r="CO282" i="76"/>
  <c r="FM309" i="76"/>
  <c r="EV309" i="76"/>
  <c r="BH309" i="76"/>
  <c r="BZ307" i="76"/>
  <c r="BH307" i="76"/>
  <c r="CG307" i="76"/>
  <c r="FW307" i="76"/>
  <c r="BQ307" i="76"/>
  <c r="FH307" i="76"/>
  <c r="GA307" i="76"/>
  <c r="BM307" i="76"/>
  <c r="W307" i="76"/>
  <c r="EY307" i="76"/>
  <c r="FN307" i="76"/>
  <c r="CR307" i="76"/>
  <c r="FR307" i="76"/>
  <c r="EC307" i="76"/>
  <c r="BJ307" i="76"/>
  <c r="CM307" i="76"/>
  <c r="DF307" i="76"/>
  <c r="AP307" i="76"/>
  <c r="BD307" i="76"/>
  <c r="DM307" i="76"/>
  <c r="DO307" i="76"/>
  <c r="ER307" i="76"/>
  <c r="AF307" i="76"/>
  <c r="DR307" i="76"/>
  <c r="AQ307" i="76"/>
  <c r="BE307" i="76"/>
  <c r="EL307" i="76"/>
  <c r="FX307" i="76"/>
  <c r="AI307" i="76"/>
  <c r="CI307" i="76"/>
  <c r="AV307" i="76"/>
  <c r="Q307" i="76"/>
  <c r="BU307" i="76"/>
  <c r="DZ307" i="76"/>
  <c r="EA307" i="76"/>
  <c r="EN307" i="76"/>
  <c r="DW307" i="76"/>
  <c r="DK307" i="76"/>
  <c r="EM307" i="76"/>
  <c r="CU307" i="76"/>
  <c r="ET307" i="76"/>
  <c r="FK307" i="76"/>
  <c r="DJ307" i="76"/>
  <c r="Y307" i="76"/>
  <c r="CN307" i="76"/>
  <c r="FH379" i="76"/>
  <c r="FP379" i="76"/>
  <c r="CQ379" i="76"/>
  <c r="FY379" i="76"/>
  <c r="AY379" i="76"/>
  <c r="EO379" i="76"/>
  <c r="CI379" i="76"/>
  <c r="FM379" i="76"/>
  <c r="EB379" i="76"/>
  <c r="CL379" i="76"/>
  <c r="D379" i="76"/>
  <c r="EX379" i="76"/>
  <c r="DV379" i="76"/>
  <c r="EW379" i="76"/>
  <c r="V379" i="76"/>
  <c r="DB379" i="76"/>
  <c r="DU379" i="76"/>
  <c r="BL379" i="76"/>
  <c r="K379" i="76"/>
  <c r="DG379" i="76"/>
  <c r="BK379" i="76"/>
  <c r="Z379" i="76"/>
  <c r="AN379" i="76"/>
  <c r="EJ379" i="76"/>
  <c r="CY379" i="76"/>
  <c r="GB379" i="76"/>
  <c r="BC379" i="76"/>
  <c r="I379" i="76"/>
  <c r="FO379" i="76"/>
  <c r="O379" i="76"/>
  <c r="EZ379" i="76"/>
  <c r="FB379" i="76"/>
  <c r="N379" i="76"/>
  <c r="EL379" i="76"/>
  <c r="EF379" i="76"/>
  <c r="DQ379" i="76"/>
  <c r="FF379" i="76"/>
  <c r="AI379" i="76"/>
  <c r="CK379" i="76"/>
  <c r="FJ379" i="76"/>
  <c r="BI379" i="76"/>
  <c r="W379" i="76"/>
  <c r="AH379" i="76"/>
  <c r="AW379" i="76"/>
  <c r="S379" i="76"/>
  <c r="DH322" i="76"/>
  <c r="FT322" i="76"/>
  <c r="AE322" i="76"/>
  <c r="DJ322" i="76"/>
  <c r="AJ322" i="76"/>
  <c r="CP322" i="76"/>
  <c r="DI322" i="76"/>
  <c r="AG322" i="76"/>
  <c r="DG322" i="76"/>
  <c r="EF322" i="76"/>
  <c r="CK322" i="76"/>
  <c r="AF322" i="76"/>
  <c r="ET322" i="76"/>
  <c r="FR322" i="76"/>
  <c r="E322" i="76"/>
  <c r="CQ322" i="76"/>
  <c r="EH322" i="76"/>
  <c r="BR322" i="76"/>
  <c r="EX322" i="76"/>
  <c r="AX322" i="76"/>
  <c r="Y322" i="76"/>
  <c r="CR322" i="76"/>
  <c r="BS322" i="76"/>
  <c r="DN322" i="76"/>
  <c r="EM322" i="76"/>
  <c r="EO322" i="76"/>
  <c r="EJ322" i="76"/>
  <c r="EZ322" i="76"/>
  <c r="BB322" i="76"/>
  <c r="D322" i="76"/>
  <c r="AY322" i="76"/>
  <c r="CW322" i="76"/>
  <c r="EL322" i="76"/>
  <c r="V322" i="76"/>
  <c r="M322" i="76"/>
  <c r="AW322" i="76"/>
  <c r="DR322" i="76"/>
  <c r="DA322" i="76"/>
  <c r="EI322" i="76"/>
  <c r="J322" i="76"/>
  <c r="ED322" i="76"/>
  <c r="FL322" i="76"/>
  <c r="X322" i="76"/>
  <c r="AU322" i="76"/>
  <c r="AH322" i="76"/>
  <c r="AA281" i="76"/>
  <c r="BX281" i="76"/>
  <c r="CC281" i="76"/>
  <c r="DH281" i="76"/>
  <c r="BJ281" i="76"/>
  <c r="DZ281" i="76"/>
  <c r="DB281" i="76"/>
  <c r="DR281" i="76"/>
  <c r="EA281" i="76"/>
  <c r="DO281" i="76"/>
  <c r="AK281" i="76"/>
  <c r="DV281" i="76"/>
  <c r="FH281" i="76"/>
  <c r="BY281" i="76"/>
  <c r="BI281" i="76"/>
  <c r="FW281" i="76"/>
  <c r="BN281" i="76"/>
  <c r="EI281" i="76"/>
  <c r="CS281" i="76"/>
  <c r="FR281" i="76"/>
  <c r="AX281" i="76"/>
  <c r="AT281" i="76"/>
  <c r="DQ281" i="76"/>
  <c r="EX281" i="76"/>
  <c r="AY281" i="76"/>
  <c r="BF281" i="76"/>
  <c r="EU281" i="76"/>
  <c r="CE281" i="76"/>
  <c r="Q281" i="76"/>
  <c r="K281" i="76"/>
  <c r="FO281" i="76"/>
  <c r="FQ281" i="76"/>
  <c r="DU281" i="76"/>
  <c r="AE281" i="76"/>
  <c r="AI281" i="76"/>
  <c r="DT281" i="76"/>
  <c r="EO281" i="76"/>
  <c r="AL281" i="76"/>
  <c r="BC281" i="76"/>
  <c r="BD281" i="76"/>
  <c r="AR281" i="76"/>
  <c r="AQ281" i="76"/>
  <c r="ER281" i="76"/>
  <c r="DD281" i="76"/>
  <c r="BR281" i="76"/>
  <c r="FJ285" i="76"/>
  <c r="FW285" i="76"/>
  <c r="AV285" i="76"/>
  <c r="EF285" i="76"/>
  <c r="DO285" i="76"/>
  <c r="BF285" i="76"/>
  <c r="EA285" i="76"/>
  <c r="DP285" i="76"/>
  <c r="FF285" i="76"/>
  <c r="BS285" i="76"/>
  <c r="R285" i="76"/>
  <c r="EJ285" i="76"/>
  <c r="K285" i="76"/>
  <c r="J285" i="76"/>
  <c r="FP285" i="76"/>
  <c r="FC285" i="76"/>
  <c r="FO285" i="76"/>
  <c r="CS285" i="76"/>
  <c r="W285" i="76"/>
  <c r="CV285" i="76"/>
  <c r="AO285" i="76"/>
  <c r="AM285" i="76"/>
  <c r="P285" i="76"/>
  <c r="DB285" i="76"/>
  <c r="CW285" i="76"/>
  <c r="AI285" i="76"/>
  <c r="BM285" i="76"/>
  <c r="DW285" i="76"/>
  <c r="DV285" i="76"/>
  <c r="ET285" i="76"/>
  <c r="AD285" i="76"/>
  <c r="FY285" i="76"/>
  <c r="T285" i="76"/>
  <c r="CM285" i="76"/>
  <c r="CK285" i="76"/>
  <c r="GB285" i="76"/>
  <c r="BP285" i="76"/>
  <c r="DY285" i="76"/>
  <c r="EO285" i="76"/>
  <c r="FE285" i="76"/>
  <c r="AS285" i="76"/>
  <c r="AR285" i="76"/>
  <c r="DE285" i="76"/>
  <c r="DU285" i="76"/>
  <c r="DX285" i="76"/>
  <c r="FO289" i="76"/>
  <c r="X289" i="76"/>
  <c r="CB289" i="76"/>
  <c r="AF289" i="76"/>
  <c r="EP289" i="76"/>
  <c r="EL289" i="76"/>
  <c r="CM289" i="76"/>
  <c r="BH289" i="76"/>
  <c r="BT289" i="76"/>
  <c r="DZ289" i="76"/>
  <c r="BG289" i="76"/>
  <c r="DK289" i="76"/>
  <c r="EA289" i="76"/>
  <c r="EZ289" i="76"/>
  <c r="AA289" i="76"/>
  <c r="EG289" i="76"/>
  <c r="DC289" i="76"/>
  <c r="AW289" i="76"/>
  <c r="FI289" i="76"/>
  <c r="FH289" i="76"/>
  <c r="BK289" i="76"/>
  <c r="DV289" i="76"/>
  <c r="DU289" i="76"/>
  <c r="EN289" i="76"/>
  <c r="AY289" i="76"/>
  <c r="DW289" i="76"/>
  <c r="H289" i="76"/>
  <c r="DS289" i="76"/>
  <c r="U289" i="76"/>
  <c r="CT289" i="76"/>
  <c r="O289" i="76"/>
  <c r="EU289" i="76"/>
  <c r="AS289" i="76"/>
  <c r="DD289" i="76"/>
  <c r="DO289" i="76"/>
  <c r="AJ289" i="76"/>
  <c r="EO289" i="76"/>
  <c r="DM289" i="76"/>
  <c r="BY289" i="76"/>
  <c r="CJ289" i="76"/>
  <c r="BQ289" i="76"/>
  <c r="E289" i="76"/>
  <c r="FZ289" i="76"/>
  <c r="DY289" i="76"/>
  <c r="EY289" i="76"/>
  <c r="CD294" i="76"/>
  <c r="CF294" i="76"/>
  <c r="CU294" i="76"/>
  <c r="CO294" i="76"/>
  <c r="DE294" i="76"/>
  <c r="ED294" i="76"/>
  <c r="AS294" i="76"/>
  <c r="BO294" i="76"/>
  <c r="EO294" i="76"/>
  <c r="W294" i="76"/>
  <c r="BY294" i="76"/>
  <c r="D294" i="76"/>
  <c r="CN294" i="76"/>
  <c r="DN294" i="76"/>
  <c r="DY294" i="76"/>
  <c r="N294" i="76"/>
  <c r="BT294" i="76"/>
  <c r="Q294" i="76"/>
  <c r="AJ294" i="76"/>
  <c r="AE294" i="76"/>
  <c r="F294" i="76"/>
  <c r="FE294" i="76"/>
  <c r="EU294" i="76"/>
  <c r="CQ294" i="76"/>
  <c r="AA294" i="76"/>
  <c r="BE294" i="76"/>
  <c r="DV294" i="76"/>
  <c r="CB294" i="76"/>
  <c r="FM294" i="76"/>
  <c r="FI294" i="76"/>
  <c r="DW294" i="76"/>
  <c r="EX294" i="76"/>
  <c r="AP294" i="76"/>
  <c r="AQ294" i="76"/>
  <c r="FG294" i="76"/>
  <c r="CJ294" i="76"/>
  <c r="DF294" i="76"/>
  <c r="EY294" i="76"/>
  <c r="DG294" i="76"/>
  <c r="FU294" i="76"/>
  <c r="CE294" i="76"/>
  <c r="DC294" i="76"/>
  <c r="DD294" i="76"/>
  <c r="AX294" i="76"/>
  <c r="M294" i="76"/>
  <c r="AI273" i="76"/>
  <c r="EX273" i="76"/>
  <c r="EZ273" i="76"/>
  <c r="DC273" i="76"/>
  <c r="DP273" i="76"/>
  <c r="AU273" i="76"/>
  <c r="I273" i="76"/>
  <c r="CP273" i="76"/>
  <c r="BN273" i="76"/>
  <c r="FR273" i="76"/>
  <c r="FD273" i="76"/>
  <c r="CY273" i="76"/>
  <c r="EY273" i="76"/>
  <c r="CR273" i="76"/>
  <c r="CW273" i="76"/>
  <c r="N273" i="76"/>
  <c r="J273" i="76"/>
  <c r="AR273" i="76"/>
  <c r="FV273" i="76"/>
  <c r="CK273" i="76"/>
  <c r="FX273" i="76"/>
  <c r="AF273" i="76"/>
  <c r="DO273" i="76"/>
  <c r="BC273" i="76"/>
  <c r="DY273" i="76"/>
  <c r="Z273" i="76"/>
  <c r="CB273" i="76"/>
  <c r="DW273" i="76"/>
  <c r="FB273" i="76"/>
  <c r="ED273" i="76"/>
  <c r="L273" i="76"/>
  <c r="BI273" i="76"/>
  <c r="EL273" i="76"/>
  <c r="BM273" i="76"/>
  <c r="AM273" i="76"/>
  <c r="DQ273" i="76"/>
  <c r="GB273" i="76"/>
  <c r="AS273" i="76"/>
  <c r="AW273" i="76"/>
  <c r="BB273" i="76"/>
  <c r="BP273" i="76"/>
  <c r="BS273" i="76"/>
  <c r="FA280" i="76"/>
  <c r="DH280" i="76"/>
  <c r="EG280" i="76"/>
  <c r="GA280" i="76"/>
  <c r="BY280" i="76"/>
  <c r="BC280" i="76"/>
  <c r="FZ280" i="76"/>
  <c r="CY280" i="76"/>
  <c r="FP280" i="76"/>
  <c r="F280" i="76"/>
  <c r="DI280" i="76"/>
  <c r="BA280" i="76"/>
  <c r="EP280" i="76"/>
  <c r="EU280" i="76"/>
  <c r="FR280" i="76"/>
  <c r="DV280" i="76"/>
  <c r="BP280" i="76"/>
  <c r="BO280" i="76"/>
  <c r="N290" i="76"/>
  <c r="EQ290" i="76"/>
  <c r="EB290" i="76"/>
  <c r="R290" i="76"/>
  <c r="BL290" i="76"/>
  <c r="BJ290" i="76"/>
  <c r="AM290" i="76"/>
  <c r="AD290" i="76"/>
  <c r="DP290" i="76"/>
  <c r="E290" i="76"/>
  <c r="DQ290" i="76"/>
  <c r="DQ287" i="76"/>
  <c r="AZ287" i="76"/>
  <c r="AJ287" i="76"/>
  <c r="FU287" i="76"/>
  <c r="BM287" i="76"/>
  <c r="CG287" i="76"/>
  <c r="BP287" i="76"/>
  <c r="ES287" i="76"/>
  <c r="FS287" i="76"/>
  <c r="O287" i="76"/>
  <c r="DR287" i="76"/>
  <c r="DL287" i="76"/>
  <c r="DE308" i="76"/>
  <c r="BY308" i="76"/>
  <c r="AL308" i="76"/>
  <c r="EG308" i="76"/>
  <c r="DA308" i="76"/>
  <c r="CY308" i="76"/>
  <c r="FA308" i="76"/>
  <c r="FI308" i="76"/>
  <c r="FR308" i="76"/>
  <c r="CE308" i="76"/>
  <c r="FP308" i="76"/>
  <c r="AQ286" i="76"/>
  <c r="FU286" i="76"/>
  <c r="AN286" i="76"/>
  <c r="FW286" i="76"/>
  <c r="CJ286" i="76"/>
  <c r="CC286" i="76"/>
  <c r="P286" i="76"/>
  <c r="DN286" i="76"/>
  <c r="BK286" i="76"/>
  <c r="AU286" i="76"/>
  <c r="CR286" i="76"/>
  <c r="AO275" i="76"/>
  <c r="CN275" i="76"/>
  <c r="EL275" i="76"/>
  <c r="CC275" i="76"/>
  <c r="DA275" i="76"/>
  <c r="DY275" i="76"/>
  <c r="CZ275" i="76"/>
  <c r="FR275" i="76"/>
  <c r="AS275" i="76"/>
  <c r="FN275" i="76"/>
  <c r="EF275" i="76"/>
  <c r="AV274" i="76"/>
  <c r="AT274" i="76"/>
  <c r="DM274" i="76"/>
  <c r="T274" i="76"/>
  <c r="ER274" i="76"/>
  <c r="DU274" i="76"/>
  <c r="EV274" i="76"/>
  <c r="FC274" i="76"/>
  <c r="CJ274" i="76"/>
  <c r="DF274" i="76"/>
  <c r="FE274" i="76"/>
  <c r="EN311" i="76"/>
  <c r="BI311" i="76"/>
  <c r="EW311" i="76"/>
  <c r="EU311" i="76"/>
  <c r="DZ311" i="76"/>
  <c r="FU311" i="76"/>
  <c r="AR311" i="76"/>
  <c r="CB311" i="76"/>
  <c r="BP311" i="76"/>
  <c r="AJ311" i="76"/>
  <c r="CD311" i="76"/>
  <c r="EQ282" i="76"/>
  <c r="CN282" i="76"/>
  <c r="EH282" i="76"/>
  <c r="CM282" i="76"/>
  <c r="FB282" i="76"/>
  <c r="AX282" i="76"/>
  <c r="EA282" i="76"/>
  <c r="FA282" i="76"/>
  <c r="R282" i="76"/>
  <c r="X282" i="76"/>
  <c r="DT282" i="76"/>
  <c r="EO282" i="76"/>
  <c r="BB309" i="76"/>
  <c r="BS309" i="76"/>
  <c r="DG309" i="76"/>
  <c r="CG309" i="76"/>
  <c r="DZ309" i="76"/>
  <c r="FS309" i="76"/>
  <c r="BW309" i="76"/>
  <c r="DY309" i="76"/>
  <c r="BT309" i="76"/>
  <c r="T309" i="76"/>
  <c r="DO309" i="76"/>
  <c r="AF271" i="76"/>
  <c r="AH271" i="76"/>
  <c r="AN271" i="76"/>
  <c r="M271" i="76"/>
  <c r="DE271" i="76"/>
  <c r="BR271" i="76"/>
  <c r="FK271" i="76"/>
  <c r="CA271" i="76"/>
  <c r="DC271" i="76"/>
  <c r="FQ271" i="76"/>
  <c r="EP271" i="76"/>
  <c r="DS271" i="76"/>
  <c r="AO307" i="76"/>
  <c r="DA307" i="76"/>
  <c r="EX307" i="76"/>
  <c r="CQ307" i="76"/>
  <c r="DG307" i="76"/>
  <c r="CP307" i="76"/>
  <c r="AH307" i="76"/>
  <c r="R307" i="76"/>
  <c r="FM307" i="76"/>
  <c r="EU307" i="76"/>
  <c r="ED307" i="76"/>
  <c r="CB307" i="76"/>
  <c r="CW307" i="76"/>
  <c r="BW307" i="76"/>
  <c r="E307" i="76"/>
  <c r="EI379" i="76"/>
  <c r="BD379" i="76"/>
  <c r="BB379" i="76"/>
  <c r="FR379" i="76"/>
  <c r="CG379" i="76"/>
  <c r="CB379" i="76"/>
  <c r="BV379" i="76"/>
  <c r="FG379" i="76"/>
  <c r="DN379" i="76"/>
  <c r="AJ379" i="76"/>
  <c r="CT379" i="76"/>
  <c r="FK379" i="76"/>
  <c r="CW379" i="76"/>
  <c r="U379" i="76"/>
  <c r="BQ379" i="76"/>
  <c r="CF322" i="76"/>
  <c r="BU322" i="76"/>
  <c r="BE322" i="76"/>
  <c r="CI322" i="76"/>
  <c r="CL322" i="76"/>
  <c r="CU322" i="76"/>
  <c r="DF322" i="76"/>
  <c r="DS322" i="76"/>
  <c r="W322" i="76"/>
  <c r="EK322" i="76"/>
  <c r="AS322" i="76"/>
  <c r="EE322" i="76"/>
  <c r="EQ322" i="76"/>
  <c r="FZ322" i="76"/>
  <c r="BO322" i="76"/>
  <c r="EL281" i="76"/>
  <c r="CW281" i="76"/>
  <c r="FJ281" i="76"/>
  <c r="BT281" i="76"/>
  <c r="EH281" i="76"/>
  <c r="ES281" i="76"/>
  <c r="FX281" i="76"/>
  <c r="FN281" i="76"/>
  <c r="DM281" i="76"/>
  <c r="DC281" i="76"/>
  <c r="E281" i="76"/>
  <c r="T281" i="76"/>
  <c r="FZ281" i="76"/>
  <c r="EJ281" i="76"/>
  <c r="BQ281" i="76"/>
  <c r="V285" i="76"/>
  <c r="X285" i="76"/>
  <c r="DI285" i="76"/>
  <c r="EQ285" i="76"/>
  <c r="DK285" i="76"/>
  <c r="BN285" i="76"/>
  <c r="AF285" i="76"/>
  <c r="DG285" i="76"/>
  <c r="EX285" i="76"/>
  <c r="CT285" i="76"/>
  <c r="FM285" i="76"/>
  <c r="AG285" i="76"/>
  <c r="ER285" i="76"/>
  <c r="M285" i="76"/>
  <c r="BE285" i="76"/>
  <c r="AD289" i="76"/>
  <c r="CY289" i="76"/>
  <c r="CV289" i="76"/>
  <c r="CP289" i="76"/>
  <c r="BN289" i="76"/>
  <c r="EJ289" i="76"/>
  <c r="BP289" i="76"/>
  <c r="DR289" i="76"/>
  <c r="BU289" i="76"/>
  <c r="FR289" i="76"/>
  <c r="BD289" i="76"/>
  <c r="FU289" i="76"/>
  <c r="AM289" i="76"/>
  <c r="CZ289" i="76"/>
  <c r="CR289" i="76"/>
  <c r="AN289" i="76"/>
  <c r="FT294" i="76"/>
  <c r="EB294" i="76"/>
  <c r="FW294" i="76"/>
  <c r="R294" i="76"/>
  <c r="U294" i="76"/>
  <c r="CI294" i="76"/>
  <c r="FJ294" i="76"/>
  <c r="FR294" i="76"/>
  <c r="BF294" i="76"/>
  <c r="AM294" i="76"/>
  <c r="BK294" i="76"/>
  <c r="BZ294" i="76"/>
  <c r="EM294" i="76"/>
  <c r="CZ294" i="76"/>
  <c r="K294" i="76"/>
  <c r="AZ294" i="76"/>
  <c r="CC273" i="76"/>
  <c r="EU273" i="76"/>
  <c r="BJ273" i="76"/>
  <c r="CS273" i="76"/>
  <c r="H273" i="76"/>
  <c r="BG273" i="76"/>
  <c r="CM273" i="76"/>
  <c r="DB273" i="76"/>
  <c r="CI273" i="76"/>
  <c r="BW273" i="76"/>
  <c r="CA273" i="76"/>
  <c r="BO273" i="76"/>
  <c r="BA273" i="76"/>
  <c r="AO280" i="76"/>
  <c r="EO280" i="76"/>
  <c r="D280" i="76"/>
  <c r="BD280" i="76"/>
  <c r="DT280" i="76"/>
  <c r="BM280" i="76"/>
  <c r="ER280" i="76"/>
  <c r="BY290" i="76"/>
  <c r="AY290" i="76"/>
  <c r="FK290" i="76"/>
  <c r="BK290" i="76"/>
  <c r="AA287" i="76"/>
  <c r="AG287" i="76"/>
  <c r="AD287" i="76"/>
  <c r="U287" i="76"/>
  <c r="FW308" i="76"/>
  <c r="DQ308" i="76"/>
  <c r="AM308" i="76"/>
  <c r="DW308" i="76"/>
  <c r="AL286" i="76"/>
  <c r="AC286" i="76"/>
  <c r="G286" i="76"/>
  <c r="AB275" i="76"/>
  <c r="DT275" i="76"/>
  <c r="CR275" i="76"/>
  <c r="AX275" i="76"/>
  <c r="CC274" i="76"/>
  <c r="P274" i="76"/>
  <c r="DE274" i="76"/>
  <c r="AP274" i="76"/>
  <c r="EM311" i="76"/>
  <c r="DP311" i="76"/>
  <c r="DI311" i="76"/>
  <c r="FQ311" i="76"/>
  <c r="T282" i="76"/>
  <c r="DH282" i="76"/>
  <c r="AA282" i="76"/>
  <c r="K282" i="76"/>
  <c r="FU309" i="76"/>
  <c r="FD309" i="76"/>
  <c r="DA309" i="76"/>
  <c r="I309" i="76"/>
  <c r="R271" i="76"/>
  <c r="BV271" i="76"/>
  <c r="N271" i="76"/>
  <c r="X271" i="76"/>
  <c r="CE271" i="76"/>
  <c r="DX307" i="76"/>
  <c r="EH307" i="76"/>
  <c r="T307" i="76"/>
  <c r="N307" i="76"/>
  <c r="BK307" i="76"/>
  <c r="P307" i="76"/>
  <c r="DH307" i="76"/>
  <c r="CT307" i="76"/>
  <c r="AU307" i="76"/>
  <c r="EK307" i="76"/>
  <c r="BS307" i="76"/>
  <c r="DE307" i="76"/>
  <c r="EF307" i="76"/>
  <c r="DD307" i="76"/>
  <c r="BF307" i="76"/>
  <c r="CE307" i="76"/>
  <c r="AE307" i="76"/>
  <c r="FO307" i="76"/>
  <c r="EO307" i="76"/>
  <c r="EG307" i="76"/>
  <c r="FD307" i="76"/>
  <c r="BP307" i="76"/>
  <c r="CL307" i="76"/>
  <c r="DN307" i="76"/>
  <c r="DB307" i="76"/>
  <c r="CV307" i="76"/>
  <c r="FP307" i="76"/>
  <c r="X307" i="76"/>
  <c r="BL307" i="76"/>
  <c r="L307" i="76"/>
  <c r="AZ307" i="76"/>
  <c r="AJ307" i="76"/>
  <c r="DU307" i="76"/>
  <c r="FL307" i="76"/>
  <c r="AC307" i="76"/>
  <c r="FY307" i="76"/>
  <c r="S307" i="76"/>
  <c r="DT307" i="76"/>
  <c r="BB307" i="76"/>
  <c r="CC307" i="76"/>
  <c r="FG307" i="76"/>
  <c r="AW307" i="76"/>
  <c r="K307" i="76"/>
  <c r="EG379" i="76"/>
  <c r="AL379" i="76"/>
  <c r="BU379" i="76"/>
  <c r="GA379" i="76"/>
  <c r="DW379" i="76"/>
  <c r="EP379" i="76"/>
  <c r="AR379" i="76"/>
  <c r="AC379" i="76"/>
  <c r="CE379" i="76"/>
  <c r="CU379" i="76"/>
  <c r="FN379" i="76"/>
  <c r="BX379" i="76"/>
  <c r="FL379" i="76"/>
  <c r="R379" i="76"/>
  <c r="CF379" i="76"/>
  <c r="CN379" i="76"/>
  <c r="DS379" i="76"/>
  <c r="FV379" i="76"/>
  <c r="EQ379" i="76"/>
  <c r="BO379" i="76"/>
  <c r="ER379" i="76"/>
  <c r="BH379" i="76"/>
  <c r="BN379" i="76"/>
  <c r="CV379" i="76"/>
  <c r="DX379" i="76"/>
  <c r="AS379" i="76"/>
  <c r="EC379" i="76"/>
  <c r="BF379" i="76"/>
  <c r="CA379" i="76"/>
  <c r="CM379" i="76"/>
  <c r="FS379" i="76"/>
  <c r="AB379" i="76"/>
  <c r="DJ379" i="76"/>
  <c r="FQ379" i="76"/>
  <c r="FW379" i="76"/>
  <c r="CO379" i="76"/>
  <c r="DR379" i="76"/>
  <c r="DY379" i="76"/>
  <c r="FC379" i="76"/>
  <c r="DI379" i="76"/>
  <c r="EN379" i="76"/>
  <c r="G379" i="76"/>
  <c r="CS379" i="76"/>
  <c r="EY379" i="76"/>
  <c r="BW379" i="76"/>
  <c r="CH379" i="76"/>
  <c r="DL322" i="76"/>
  <c r="EA322" i="76"/>
  <c r="FE322" i="76"/>
  <c r="F322" i="76"/>
  <c r="EC322" i="76"/>
  <c r="CM322" i="76"/>
  <c r="AL322" i="76"/>
  <c r="FD322" i="76"/>
  <c r="BF322" i="76"/>
  <c r="FO322" i="76"/>
  <c r="FC322" i="76"/>
  <c r="CT322" i="76"/>
  <c r="FP322" i="76"/>
  <c r="EY322" i="76"/>
  <c r="BA322" i="76"/>
  <c r="CJ322" i="76"/>
  <c r="G322" i="76"/>
  <c r="BZ322" i="76"/>
  <c r="AA322" i="76"/>
  <c r="AK322" i="76"/>
  <c r="AI322" i="76"/>
  <c r="CS322" i="76"/>
  <c r="FJ322" i="76"/>
  <c r="FA322" i="76"/>
  <c r="ES322" i="76"/>
  <c r="N322" i="76"/>
  <c r="BI322" i="76"/>
  <c r="DC322" i="76"/>
  <c r="AQ322" i="76"/>
  <c r="DK322" i="76"/>
  <c r="BN322" i="76"/>
  <c r="T322" i="76"/>
  <c r="AV322" i="76"/>
  <c r="FV322" i="76"/>
  <c r="BP322" i="76"/>
  <c r="FX322" i="76"/>
  <c r="BC322" i="76"/>
  <c r="EU322" i="76"/>
  <c r="U322" i="76"/>
  <c r="R322" i="76"/>
  <c r="BJ322" i="76"/>
  <c r="AR322" i="76"/>
  <c r="AP322" i="76"/>
  <c r="FQ322" i="76"/>
  <c r="DO322" i="76"/>
  <c r="CZ281" i="76"/>
  <c r="J281" i="76"/>
  <c r="FS281" i="76"/>
  <c r="EP281" i="76"/>
  <c r="DK281" i="76"/>
  <c r="AM281" i="76"/>
  <c r="FY281" i="76"/>
  <c r="FU281" i="76"/>
  <c r="FL281" i="76"/>
  <c r="CY281" i="76"/>
  <c r="GB281" i="76"/>
  <c r="CX281" i="76"/>
  <c r="DS281" i="76"/>
  <c r="CF281" i="76"/>
  <c r="DW281" i="76"/>
  <c r="O281" i="76"/>
  <c r="M281" i="76"/>
  <c r="BS281" i="76"/>
  <c r="FF281" i="76"/>
  <c r="AF281" i="76"/>
  <c r="BV281" i="76"/>
  <c r="W281" i="76"/>
  <c r="CM281" i="76"/>
  <c r="BU281" i="76"/>
  <c r="BK281" i="76"/>
  <c r="F281" i="76"/>
  <c r="CP281" i="76"/>
  <c r="BA281" i="76"/>
  <c r="AN281" i="76"/>
  <c r="FV281" i="76"/>
  <c r="S281" i="76"/>
  <c r="U281" i="76"/>
  <c r="DP281" i="76"/>
  <c r="FC281" i="76"/>
  <c r="FG281" i="76"/>
  <c r="EZ281" i="76"/>
  <c r="AG281" i="76"/>
  <c r="AP281" i="76"/>
  <c r="H281" i="76"/>
  <c r="BL281" i="76"/>
  <c r="D281" i="76"/>
  <c r="AB281" i="76"/>
  <c r="FK281" i="76"/>
  <c r="AZ281" i="76"/>
  <c r="CK281" i="76"/>
  <c r="EC285" i="76"/>
  <c r="FU285" i="76"/>
  <c r="EH285" i="76"/>
  <c r="DF285" i="76"/>
  <c r="GA285" i="76"/>
  <c r="ES285" i="76"/>
  <c r="CR285" i="76"/>
  <c r="DR285" i="76"/>
  <c r="BQ285" i="76"/>
  <c r="AC285" i="76"/>
  <c r="BA285" i="76"/>
  <c r="EI285" i="76"/>
  <c r="FQ285" i="76"/>
  <c r="CD285" i="76"/>
  <c r="CC285" i="76"/>
  <c r="DL285" i="76"/>
  <c r="ED285" i="76"/>
  <c r="L285" i="76"/>
  <c r="EM285" i="76"/>
  <c r="BB285" i="76"/>
  <c r="FD285" i="76"/>
  <c r="AE285" i="76"/>
  <c r="FB285" i="76"/>
  <c r="S285" i="76"/>
  <c r="BH285" i="76"/>
  <c r="EK285" i="76"/>
  <c r="CH285" i="76"/>
  <c r="CA285" i="76"/>
  <c r="Y285" i="76"/>
  <c r="CF285" i="76"/>
  <c r="FK285" i="76"/>
  <c r="BW285" i="76"/>
  <c r="BT285" i="76"/>
  <c r="CI285" i="76"/>
  <c r="CL285" i="76"/>
  <c r="FA285" i="76"/>
  <c r="BC285" i="76"/>
  <c r="CN285" i="76"/>
  <c r="CE285" i="76"/>
  <c r="AU285" i="76"/>
  <c r="CJ285" i="76"/>
  <c r="DZ285" i="76"/>
  <c r="BD285" i="76"/>
  <c r="EL285" i="76"/>
  <c r="DC285" i="76"/>
  <c r="AC289" i="76"/>
  <c r="BR289" i="76"/>
  <c r="DJ289" i="76"/>
  <c r="BL289" i="76"/>
  <c r="CQ289" i="76"/>
  <c r="BI289" i="76"/>
  <c r="FA289" i="76"/>
  <c r="ED289" i="76"/>
  <c r="FG289" i="76"/>
  <c r="FM289" i="76"/>
  <c r="AX289" i="76"/>
  <c r="EI289" i="76"/>
  <c r="V289" i="76"/>
  <c r="S289" i="76"/>
  <c r="I289" i="76"/>
  <c r="CD289" i="76"/>
  <c r="K289" i="76"/>
  <c r="CK289" i="76"/>
  <c r="FJ289" i="76"/>
  <c r="EW289" i="76"/>
  <c r="CG289" i="76"/>
  <c r="CU289" i="76"/>
  <c r="FP289" i="76"/>
  <c r="CN289" i="76"/>
  <c r="AB289" i="76"/>
  <c r="DG289" i="76"/>
  <c r="BW289" i="76"/>
  <c r="EK289" i="76"/>
  <c r="AR289" i="76"/>
  <c r="AE289" i="76"/>
  <c r="AI289" i="76"/>
  <c r="F289" i="76"/>
  <c r="EE289" i="76"/>
  <c r="BE289" i="76"/>
  <c r="EC289" i="76"/>
  <c r="CC289" i="76"/>
  <c r="DN289" i="76"/>
  <c r="EV289" i="76"/>
  <c r="DX289" i="76"/>
  <c r="DF289" i="76"/>
  <c r="BZ289" i="76"/>
  <c r="Z289" i="76"/>
  <c r="FD289" i="76"/>
  <c r="BX289" i="76"/>
  <c r="CS289" i="76"/>
  <c r="X294" i="76"/>
  <c r="AW294" i="76"/>
  <c r="J294" i="76"/>
  <c r="GA294" i="76"/>
  <c r="G294" i="76"/>
  <c r="DR294" i="76"/>
  <c r="DH294" i="76"/>
  <c r="Z294" i="76"/>
  <c r="T294" i="76"/>
  <c r="EP294" i="76"/>
  <c r="DP294" i="76"/>
  <c r="AR294" i="76"/>
  <c r="EV294" i="76"/>
  <c r="DM294" i="76"/>
  <c r="FP294" i="76"/>
  <c r="EI294" i="76"/>
  <c r="FF294" i="76"/>
  <c r="FL294" i="76"/>
  <c r="EQ294" i="76"/>
  <c r="V294" i="76"/>
  <c r="DU294" i="76"/>
  <c r="BX294" i="76"/>
  <c r="FK294" i="76"/>
  <c r="EC294" i="76"/>
  <c r="EN294" i="76"/>
  <c r="EJ294" i="76"/>
  <c r="EF294" i="76"/>
  <c r="BM294" i="76"/>
  <c r="EA294" i="76"/>
  <c r="CT294" i="76"/>
  <c r="Y294" i="76"/>
  <c r="EK294" i="76"/>
  <c r="CS294" i="76"/>
  <c r="AB294" i="76"/>
  <c r="DA294" i="76"/>
  <c r="ET294" i="76"/>
  <c r="FH294" i="76"/>
  <c r="BR294" i="76"/>
  <c r="AT294" i="76"/>
  <c r="I294" i="76"/>
  <c r="AH294" i="76"/>
  <c r="EG294" i="76"/>
  <c r="FO294" i="76"/>
  <c r="CK294" i="76"/>
  <c r="DX294" i="76"/>
  <c r="BE273" i="76"/>
  <c r="FS273" i="76"/>
  <c r="FN273" i="76"/>
  <c r="FP273" i="76"/>
  <c r="AQ273" i="76"/>
  <c r="Y273" i="76"/>
  <c r="AA273" i="76"/>
  <c r="M273" i="76"/>
  <c r="FY273" i="76"/>
  <c r="ET273" i="76"/>
  <c r="AO273" i="76"/>
  <c r="DD273" i="76"/>
  <c r="W273" i="76"/>
  <c r="BY273" i="76"/>
  <c r="AE273" i="76"/>
  <c r="AB273" i="76"/>
  <c r="BD273" i="76"/>
  <c r="CZ273" i="76"/>
  <c r="V273" i="76"/>
  <c r="FG273" i="76"/>
  <c r="CX273" i="76"/>
  <c r="U273" i="76"/>
  <c r="BK273" i="76"/>
  <c r="DM273" i="76"/>
  <c r="CF273" i="76"/>
  <c r="AX273" i="76"/>
  <c r="AH273" i="76"/>
  <c r="CL273" i="76"/>
  <c r="FF273" i="76"/>
  <c r="FT273" i="76"/>
  <c r="BX273" i="76"/>
  <c r="FA273" i="76"/>
  <c r="BH273" i="76"/>
  <c r="AT273" i="76"/>
  <c r="DS273" i="76"/>
  <c r="EV273" i="76"/>
  <c r="DG273" i="76"/>
  <c r="DR273" i="76"/>
  <c r="AP273" i="76"/>
  <c r="EO273" i="76"/>
  <c r="BT273" i="76"/>
  <c r="K273" i="76"/>
  <c r="CM280" i="76"/>
  <c r="AP280" i="76"/>
  <c r="N280" i="76"/>
  <c r="BQ280" i="76"/>
  <c r="DW280" i="76"/>
  <c r="BF280" i="76"/>
  <c r="V280" i="76"/>
  <c r="BG280" i="76"/>
  <c r="BV280" i="76"/>
  <c r="FG280" i="76"/>
  <c r="AD280" i="76"/>
  <c r="FV280" i="76"/>
  <c r="AW280" i="76"/>
  <c r="CU280" i="76"/>
  <c r="R280" i="76"/>
  <c r="AA280" i="76"/>
  <c r="CR280" i="76"/>
  <c r="BB280" i="76"/>
  <c r="EA290" i="76"/>
  <c r="EU290" i="76"/>
  <c r="AV290" i="76"/>
  <c r="S290" i="76"/>
  <c r="CV290" i="76"/>
  <c r="CA290" i="76"/>
  <c r="CF290" i="76"/>
  <c r="FE290" i="76"/>
  <c r="EC290" i="76"/>
  <c r="DL290" i="76"/>
  <c r="FY290" i="76"/>
  <c r="BO287" i="76"/>
  <c r="FG287" i="76"/>
  <c r="AM287" i="76"/>
  <c r="ED287" i="76"/>
  <c r="EN287" i="76"/>
  <c r="F287" i="76"/>
  <c r="BF287" i="76"/>
  <c r="AK287" i="76"/>
  <c r="K287" i="76"/>
  <c r="FX287" i="76"/>
  <c r="CD287" i="76"/>
  <c r="E308" i="76"/>
  <c r="CZ308" i="76"/>
  <c r="EQ308" i="76"/>
  <c r="AA308" i="76"/>
  <c r="EZ308" i="76"/>
  <c r="EF308" i="76"/>
  <c r="CG308" i="76"/>
  <c r="DD308" i="76"/>
  <c r="EK308" i="76"/>
  <c r="AK308" i="76"/>
  <c r="AJ308" i="76"/>
  <c r="FV286" i="76"/>
  <c r="E286" i="76"/>
  <c r="BO286" i="76"/>
  <c r="Q286" i="76"/>
  <c r="CX286" i="76"/>
  <c r="Y286" i="76"/>
  <c r="DG286" i="76"/>
  <c r="DW286" i="76"/>
  <c r="DL286" i="76"/>
  <c r="FM286" i="76"/>
  <c r="EL286" i="76"/>
  <c r="FZ275" i="76"/>
  <c r="BI275" i="76"/>
  <c r="AN275" i="76"/>
  <c r="AQ275" i="76"/>
  <c r="J275" i="76"/>
  <c r="AJ275" i="76"/>
  <c r="AP275" i="76"/>
  <c r="I275" i="76"/>
  <c r="EJ275" i="76"/>
  <c r="DX275" i="76"/>
  <c r="AV275" i="76"/>
  <c r="ED275" i="76"/>
  <c r="FG274" i="76"/>
  <c r="FP274" i="76"/>
  <c r="AY274" i="76"/>
  <c r="BX274" i="76"/>
  <c r="AD274" i="76"/>
  <c r="EP274" i="76"/>
  <c r="BP274" i="76"/>
  <c r="CD274" i="76"/>
  <c r="DN274" i="76"/>
  <c r="FW274" i="76"/>
  <c r="EN274" i="76"/>
  <c r="AV311" i="76"/>
  <c r="BB311" i="76"/>
  <c r="DR311" i="76"/>
  <c r="CL311" i="76"/>
  <c r="GA311" i="76"/>
  <c r="Y311" i="76"/>
  <c r="FB311" i="76"/>
  <c r="DK311" i="76"/>
  <c r="BR311" i="76"/>
  <c r="BV311" i="76"/>
  <c r="AN311" i="76"/>
  <c r="CL282" i="76"/>
  <c r="W282" i="76"/>
  <c r="G282" i="76"/>
  <c r="AZ282" i="76"/>
  <c r="AU282" i="76"/>
  <c r="EP282" i="76"/>
  <c r="FT282" i="76"/>
  <c r="ER282" i="76"/>
  <c r="DU282" i="76"/>
  <c r="FI282" i="76"/>
  <c r="AP282" i="76"/>
  <c r="AJ282" i="76"/>
  <c r="Y309" i="76"/>
  <c r="AC309" i="76"/>
  <c r="D309" i="76"/>
  <c r="FH309" i="76"/>
  <c r="EG309" i="76"/>
  <c r="EH309" i="76"/>
  <c r="FZ309" i="76"/>
  <c r="DP309" i="76"/>
  <c r="AW309" i="76"/>
  <c r="AZ309" i="76"/>
  <c r="FL309" i="76"/>
  <c r="FY271" i="76"/>
  <c r="CP271" i="76"/>
  <c r="AS271" i="76"/>
  <c r="ES271" i="76"/>
  <c r="CK271" i="76"/>
  <c r="EL271" i="76"/>
  <c r="FP271" i="76"/>
  <c r="E271" i="76"/>
  <c r="FC271" i="76"/>
  <c r="CC271" i="76"/>
  <c r="CL271" i="76"/>
  <c r="CD307" i="76"/>
  <c r="EW307" i="76"/>
  <c r="EZ307" i="76"/>
  <c r="DQ307" i="76"/>
  <c r="FE307" i="76"/>
  <c r="GB307" i="76"/>
  <c r="FA307" i="76"/>
  <c r="AB307" i="76"/>
  <c r="FV307" i="76"/>
  <c r="CZ307" i="76"/>
  <c r="AA307" i="76"/>
  <c r="CY307" i="76"/>
  <c r="Z307" i="76"/>
  <c r="AL307" i="76"/>
  <c r="CA307" i="76"/>
  <c r="AO379" i="76"/>
  <c r="BM379" i="76"/>
  <c r="EA379" i="76"/>
  <c r="E379" i="76"/>
  <c r="P379" i="76"/>
  <c r="Y379" i="76"/>
  <c r="AK379" i="76"/>
  <c r="L379" i="76"/>
  <c r="EH379" i="76"/>
  <c r="FZ379" i="76"/>
  <c r="ET379" i="76"/>
  <c r="BE379" i="76"/>
  <c r="DZ379" i="76"/>
  <c r="ES379" i="76"/>
  <c r="FU379" i="76"/>
  <c r="AD322" i="76"/>
  <c r="BV322" i="76"/>
  <c r="DP322" i="76"/>
  <c r="FU322" i="76"/>
  <c r="FB322" i="76"/>
  <c r="FN322" i="76"/>
  <c r="DX322" i="76"/>
  <c r="CY322" i="76"/>
  <c r="FF322" i="76"/>
  <c r="EB322" i="76"/>
  <c r="FK322" i="76"/>
  <c r="CO322" i="76"/>
  <c r="BX322" i="76"/>
  <c r="CZ322" i="76"/>
  <c r="AC322" i="76"/>
  <c r="EB281" i="76"/>
  <c r="EN281" i="76"/>
  <c r="EQ281" i="76"/>
  <c r="BH281" i="76"/>
  <c r="DL281" i="76"/>
  <c r="DA281" i="76"/>
  <c r="DG281" i="76"/>
  <c r="CI281" i="76"/>
  <c r="X281" i="76"/>
  <c r="CU281" i="76"/>
  <c r="FB281" i="76"/>
  <c r="AD281" i="76"/>
  <c r="Z281" i="76"/>
  <c r="CG281" i="76"/>
  <c r="AJ281" i="76"/>
  <c r="AY285" i="76"/>
  <c r="E285" i="76"/>
  <c r="FR285" i="76"/>
  <c r="DN285" i="76"/>
  <c r="EZ285" i="76"/>
  <c r="I285" i="76"/>
  <c r="DH285" i="76"/>
  <c r="BU285" i="76"/>
  <c r="EB285" i="76"/>
  <c r="CG285" i="76"/>
  <c r="EG285" i="76"/>
  <c r="F285" i="76"/>
  <c r="Q285" i="76"/>
  <c r="O285" i="76"/>
  <c r="CO285" i="76"/>
  <c r="H285" i="76"/>
  <c r="BB289" i="76"/>
  <c r="FB289" i="76"/>
  <c r="CF289" i="76"/>
  <c r="CX289" i="76"/>
  <c r="FX289" i="76"/>
  <c r="EH289" i="76"/>
  <c r="J289" i="76"/>
  <c r="CL289" i="76"/>
  <c r="T289" i="76"/>
  <c r="FL289" i="76"/>
  <c r="EF289" i="76"/>
  <c r="DQ289" i="76"/>
  <c r="FE289" i="76"/>
  <c r="CO289" i="76"/>
  <c r="FF289" i="76"/>
  <c r="BU294" i="76"/>
  <c r="CP294" i="76"/>
  <c r="CW294" i="76"/>
  <c r="ER294" i="76"/>
  <c r="CC294" i="76"/>
  <c r="AV294" i="76"/>
  <c r="E294" i="76"/>
  <c r="AU294" i="76"/>
  <c r="BS294" i="76"/>
  <c r="AG294" i="76"/>
  <c r="FY294" i="76"/>
  <c r="CX294" i="76"/>
  <c r="H294" i="76"/>
  <c r="FA294" i="76"/>
  <c r="EZ294" i="76"/>
  <c r="EI273" i="76"/>
  <c r="DN273" i="76"/>
  <c r="DL273" i="76"/>
  <c r="FO273" i="76"/>
  <c r="X273" i="76"/>
  <c r="BR273" i="76"/>
  <c r="ER273" i="76"/>
  <c r="DZ273" i="76"/>
  <c r="FI273" i="76"/>
  <c r="BQ273" i="76"/>
  <c r="CJ273" i="76"/>
  <c r="CD273" i="76"/>
  <c r="DI273" i="76"/>
  <c r="GA273" i="76"/>
  <c r="AN273" i="76"/>
  <c r="BU280" i="76"/>
  <c r="AX280" i="76"/>
  <c r="DY280" i="76"/>
  <c r="DE280" i="76"/>
  <c r="FD280" i="76"/>
  <c r="O290" i="76"/>
  <c r="BS290" i="76"/>
  <c r="DZ290" i="76"/>
  <c r="FC290" i="76"/>
  <c r="CB287" i="76"/>
  <c r="DE287" i="76"/>
  <c r="ET287" i="76"/>
  <c r="EL287" i="76"/>
  <c r="FO308" i="76"/>
  <c r="DH308" i="76"/>
  <c r="H308" i="76"/>
  <c r="FU308" i="76"/>
  <c r="X286" i="76"/>
  <c r="F286" i="76"/>
  <c r="EM286" i="76"/>
  <c r="DX286" i="76"/>
  <c r="DG275" i="76"/>
  <c r="BN275" i="76"/>
  <c r="CU275" i="76"/>
  <c r="EC275" i="76"/>
  <c r="FT274" i="76"/>
  <c r="CN274" i="76"/>
  <c r="EE274" i="76"/>
  <c r="Z274" i="76"/>
  <c r="DU311" i="76"/>
  <c r="DW311" i="76"/>
  <c r="DL311" i="76"/>
  <c r="BF311" i="76"/>
  <c r="EJ282" i="76"/>
  <c r="DZ282" i="76"/>
  <c r="DJ282" i="76"/>
  <c r="EC309" i="76"/>
  <c r="CA309" i="76"/>
  <c r="CN309" i="76"/>
  <c r="AF309" i="76"/>
  <c r="EX271" i="76"/>
  <c r="BA271" i="76"/>
  <c r="AW271" i="76"/>
  <c r="FJ271" i="76"/>
  <c r="FL271" i="76"/>
  <c r="P271" i="76"/>
  <c r="DC307" i="76"/>
  <c r="AN307" i="76"/>
  <c r="CF307" i="76"/>
  <c r="EI307" i="76"/>
  <c r="DY307" i="76"/>
  <c r="J307" i="76"/>
  <c r="BV307" i="76"/>
  <c r="ES307" i="76"/>
  <c r="BR307" i="76"/>
  <c r="EJ307" i="76"/>
  <c r="FS307" i="76"/>
  <c r="BI307" i="76"/>
  <c r="D307" i="76"/>
  <c r="EE307" i="76"/>
  <c r="EV307" i="76"/>
  <c r="O307" i="76"/>
  <c r="BT307" i="76"/>
  <c r="AS307" i="76"/>
  <c r="DV307" i="76"/>
  <c r="CO307" i="76"/>
  <c r="CJ307" i="76"/>
  <c r="CX307" i="76"/>
  <c r="BY307" i="76"/>
  <c r="AG307" i="76"/>
  <c r="FB307" i="76"/>
  <c r="AD307" i="76"/>
  <c r="BC307" i="76"/>
  <c r="AR307" i="76"/>
  <c r="V307" i="76"/>
  <c r="M307" i="76"/>
  <c r="F307" i="76"/>
  <c r="H307" i="76"/>
  <c r="FU307" i="76"/>
  <c r="DS307" i="76"/>
  <c r="DP307" i="76"/>
  <c r="AM307" i="76"/>
  <c r="AY307" i="76"/>
  <c r="EP307" i="76"/>
  <c r="U307" i="76"/>
  <c r="AT307" i="76"/>
  <c r="CH307" i="76"/>
  <c r="EQ307" i="76"/>
  <c r="I307" i="76"/>
  <c r="G307" i="76"/>
  <c r="BN307" i="76"/>
  <c r="AX307" i="76"/>
  <c r="BX307" i="76"/>
  <c r="CS307" i="76"/>
  <c r="T379" i="76"/>
  <c r="CP379" i="76"/>
  <c r="CX379" i="76"/>
  <c r="M379" i="76"/>
  <c r="DF379" i="76"/>
  <c r="AT379" i="76"/>
  <c r="AV379" i="76"/>
  <c r="CC379" i="76"/>
  <c r="DE379" i="76"/>
  <c r="DO379" i="76"/>
  <c r="AU379" i="76"/>
  <c r="AM379" i="76"/>
  <c r="FD379" i="76"/>
  <c r="EU379" i="76"/>
  <c r="CR379" i="76"/>
  <c r="X379" i="76"/>
  <c r="EK379" i="76"/>
  <c r="EM379" i="76"/>
  <c r="DP379" i="76"/>
  <c r="FX379" i="76"/>
  <c r="DL379" i="76"/>
  <c r="BA379" i="76"/>
  <c r="BG379" i="76"/>
  <c r="AQ379" i="76"/>
  <c r="DM379" i="76"/>
  <c r="CD379" i="76"/>
  <c r="FA379" i="76"/>
  <c r="AD379" i="76"/>
  <c r="BT379" i="76"/>
  <c r="DC379" i="76"/>
  <c r="BZ379" i="76"/>
  <c r="CJ379" i="76"/>
  <c r="F379" i="76"/>
  <c r="AG379" i="76"/>
  <c r="FI379" i="76"/>
  <c r="AZ379" i="76"/>
  <c r="BJ379" i="76"/>
  <c r="BS379" i="76"/>
  <c r="BP379" i="76"/>
  <c r="BY379" i="76"/>
  <c r="AP379" i="76"/>
  <c r="ED379" i="76"/>
  <c r="EE379" i="76"/>
  <c r="BR379" i="76"/>
  <c r="AA379" i="76"/>
  <c r="AO322" i="76"/>
  <c r="CX322" i="76"/>
  <c r="DY322" i="76"/>
  <c r="BG322" i="76"/>
  <c r="EW322" i="76"/>
  <c r="EN322" i="76"/>
  <c r="FG322" i="76"/>
  <c r="FH322" i="76"/>
  <c r="AT322" i="76"/>
  <c r="L322" i="76"/>
  <c r="DW322" i="76"/>
  <c r="CD322" i="76"/>
  <c r="CN322" i="76"/>
  <c r="BL322" i="76"/>
  <c r="CG322" i="76"/>
  <c r="CE322" i="76"/>
  <c r="BT322" i="76"/>
  <c r="AM322" i="76"/>
  <c r="H322" i="76"/>
  <c r="DZ322" i="76"/>
  <c r="FI322" i="76"/>
  <c r="AN322" i="76"/>
  <c r="EG322" i="76"/>
  <c r="P322" i="76"/>
  <c r="DM322" i="76"/>
  <c r="S322" i="76"/>
  <c r="GA322" i="76"/>
  <c r="I322" i="76"/>
  <c r="BY322" i="76"/>
  <c r="BK322" i="76"/>
  <c r="DB322" i="76"/>
  <c r="FM322" i="76"/>
  <c r="DU322" i="76"/>
  <c r="BH322" i="76"/>
  <c r="O322" i="76"/>
  <c r="FY322" i="76"/>
  <c r="K322" i="76"/>
  <c r="BM322" i="76"/>
  <c r="DE322" i="76"/>
  <c r="BQ322" i="76"/>
  <c r="BW322" i="76"/>
  <c r="DQ322" i="76"/>
  <c r="ER322" i="76"/>
  <c r="Q322" i="76"/>
  <c r="FW322" i="76"/>
  <c r="FS322" i="76"/>
  <c r="EY281" i="76"/>
  <c r="CA281" i="76"/>
  <c r="DF281" i="76"/>
  <c r="G281" i="76"/>
  <c r="EC281" i="76"/>
  <c r="DY281" i="76"/>
  <c r="ED281" i="76"/>
  <c r="FA281" i="76"/>
  <c r="CR281" i="76"/>
  <c r="BO281" i="76"/>
  <c r="DN281" i="76"/>
  <c r="DE281" i="76"/>
  <c r="EG281" i="76"/>
  <c r="EW281" i="76"/>
  <c r="N281" i="76"/>
  <c r="BP281" i="76"/>
  <c r="AW281" i="76"/>
  <c r="FD281" i="76"/>
  <c r="BM281" i="76"/>
  <c r="AS281" i="76"/>
  <c r="P281" i="76"/>
  <c r="FP281" i="76"/>
  <c r="FM281" i="76"/>
  <c r="EM281" i="76"/>
  <c r="FE281" i="76"/>
  <c r="EF281" i="76"/>
  <c r="CD281" i="76"/>
  <c r="EE281" i="76"/>
  <c r="FI281" i="76"/>
  <c r="AH281" i="76"/>
  <c r="EV281" i="76"/>
  <c r="CB281" i="76"/>
  <c r="AO281" i="76"/>
  <c r="AV281" i="76"/>
  <c r="FT281" i="76"/>
  <c r="DX281" i="76"/>
  <c r="ET281" i="76"/>
  <c r="CH281" i="76"/>
  <c r="CO281" i="76"/>
  <c r="V281" i="76"/>
  <c r="BB281" i="76"/>
  <c r="EK281" i="76"/>
  <c r="R281" i="76"/>
  <c r="CT281" i="76"/>
  <c r="DI281" i="76"/>
  <c r="BW281" i="76"/>
  <c r="CZ285" i="76"/>
  <c r="AH285" i="76"/>
  <c r="FV285" i="76"/>
  <c r="EN285" i="76"/>
  <c r="EE285" i="76"/>
  <c r="DQ285" i="76"/>
  <c r="BJ285" i="76"/>
  <c r="BL285" i="76"/>
  <c r="BZ285" i="76"/>
  <c r="BK285" i="76"/>
  <c r="BI285" i="76"/>
  <c r="EW285" i="76"/>
  <c r="DM285" i="76"/>
  <c r="EP285" i="76"/>
  <c r="BY285" i="76"/>
  <c r="Z285" i="76"/>
  <c r="BR285" i="76"/>
  <c r="FH285" i="76"/>
  <c r="FI285" i="76"/>
  <c r="BX285" i="76"/>
  <c r="CP285" i="76"/>
  <c r="CQ285" i="76"/>
  <c r="FN285" i="76"/>
  <c r="AL285" i="76"/>
  <c r="FZ285" i="76"/>
  <c r="DA285" i="76"/>
  <c r="DS285" i="76"/>
  <c r="AP285" i="76"/>
  <c r="DJ285" i="76"/>
  <c r="AX285" i="76"/>
  <c r="AZ285" i="76"/>
  <c r="BV285" i="76"/>
  <c r="BG285" i="76"/>
  <c r="U285" i="76"/>
  <c r="N285" i="76"/>
  <c r="AN285" i="76"/>
  <c r="CX285" i="76"/>
  <c r="AA285" i="76"/>
  <c r="FL285" i="76"/>
  <c r="CB285" i="76"/>
  <c r="FG285" i="76"/>
  <c r="EY285" i="76"/>
  <c r="G285" i="76"/>
  <c r="FS285" i="76"/>
  <c r="AB285" i="76"/>
  <c r="AP289" i="76"/>
  <c r="AZ289" i="76"/>
  <c r="DL289" i="76"/>
  <c r="W289" i="76"/>
  <c r="FW289" i="76"/>
  <c r="DA289" i="76"/>
  <c r="R289" i="76"/>
  <c r="EX289" i="76"/>
  <c r="FS289" i="76"/>
  <c r="AK289" i="76"/>
  <c r="FV289" i="76"/>
  <c r="ET289" i="76"/>
  <c r="N289" i="76"/>
  <c r="DE289" i="76"/>
  <c r="EM289" i="76"/>
  <c r="GA289" i="76"/>
  <c r="CW289" i="76"/>
  <c r="FQ289" i="76"/>
  <c r="BC289" i="76"/>
  <c r="GB289" i="76"/>
  <c r="DB289" i="76"/>
  <c r="DP289" i="76"/>
  <c r="D289" i="76"/>
  <c r="L289" i="76"/>
  <c r="EB289" i="76"/>
  <c r="AQ289" i="76"/>
  <c r="FC289" i="76"/>
  <c r="CI289" i="76"/>
  <c r="ES289" i="76"/>
  <c r="CA289" i="76"/>
  <c r="BA289" i="76"/>
  <c r="FY289" i="76"/>
  <c r="BJ289" i="76"/>
  <c r="BS289" i="76"/>
  <c r="BO289" i="76"/>
  <c r="EQ289" i="76"/>
  <c r="AU289" i="76"/>
  <c r="FT289" i="76"/>
  <c r="ER289" i="76"/>
  <c r="DH289" i="76"/>
  <c r="AG289" i="76"/>
  <c r="FK289" i="76"/>
  <c r="AH289" i="76"/>
  <c r="AL289" i="76"/>
  <c r="P289" i="76"/>
  <c r="G289" i="76"/>
  <c r="P294" i="76"/>
  <c r="FB294" i="76"/>
  <c r="BV294" i="76"/>
  <c r="CH294" i="76"/>
  <c r="AN294" i="76"/>
  <c r="BA294" i="76"/>
  <c r="BP294" i="76"/>
  <c r="DJ294" i="76"/>
  <c r="AI294" i="76"/>
  <c r="BJ294" i="76"/>
  <c r="DT294" i="76"/>
  <c r="AY294" i="76"/>
  <c r="BL294" i="76"/>
  <c r="DB294" i="76"/>
  <c r="FN294" i="76"/>
  <c r="DL294" i="76"/>
  <c r="FZ294" i="76"/>
  <c r="CY294" i="76"/>
  <c r="FX294" i="76"/>
  <c r="BB294" i="76"/>
  <c r="BI294" i="76"/>
  <c r="FD294" i="76"/>
  <c r="FV294" i="76"/>
  <c r="DS294" i="76"/>
  <c r="EH294" i="76"/>
  <c r="AK294" i="76"/>
  <c r="EE294" i="76"/>
  <c r="DZ294" i="76"/>
  <c r="BQ294" i="76"/>
  <c r="ES294" i="76"/>
  <c r="O294" i="76"/>
  <c r="FS294" i="76"/>
  <c r="CL294" i="76"/>
  <c r="AD294" i="76"/>
  <c r="CA294" i="76"/>
  <c r="BD294" i="76"/>
  <c r="AL294" i="76"/>
  <c r="FQ294" i="76"/>
  <c r="BW294" i="76"/>
  <c r="BG294" i="76"/>
  <c r="DQ294" i="76"/>
  <c r="DI294" i="76"/>
  <c r="AF294" i="76"/>
  <c r="CM294" i="76"/>
  <c r="BH294" i="76"/>
  <c r="BV273" i="76"/>
  <c r="DJ273" i="76"/>
  <c r="D273" i="76"/>
  <c r="EM273" i="76"/>
  <c r="R273" i="76"/>
  <c r="FM273" i="76"/>
  <c r="ES273" i="76"/>
  <c r="BF273" i="76"/>
  <c r="AY273" i="76"/>
  <c r="EC273" i="76"/>
  <c r="AC273" i="76"/>
  <c r="AK273" i="76"/>
  <c r="AJ273" i="76"/>
  <c r="EQ273" i="76"/>
  <c r="DF273" i="76"/>
  <c r="DX273" i="76"/>
  <c r="EH273" i="76"/>
  <c r="DK273" i="76"/>
  <c r="EN273" i="76"/>
  <c r="AD273" i="76"/>
  <c r="O273" i="76"/>
  <c r="AL273" i="76"/>
  <c r="CH273" i="76"/>
  <c r="FC273" i="76"/>
  <c r="AG273" i="76"/>
  <c r="BU273" i="76"/>
  <c r="FL273" i="76"/>
  <c r="S273" i="76"/>
  <c r="FE273" i="76"/>
  <c r="E273" i="76"/>
  <c r="DT273" i="76"/>
  <c r="FQ273" i="76"/>
  <c r="CU273" i="76"/>
  <c r="CN273" i="76"/>
  <c r="G273" i="76"/>
  <c r="CE273" i="76"/>
  <c r="FZ273" i="76"/>
  <c r="AV273" i="76"/>
  <c r="EA273" i="76"/>
  <c r="DU273" i="76"/>
  <c r="FK273" i="76"/>
  <c r="CG273" i="76"/>
  <c r="Q280" i="76"/>
  <c r="CT280" i="76"/>
  <c r="EX280" i="76"/>
  <c r="CZ280" i="76"/>
  <c r="BT280" i="76"/>
  <c r="DJ280" i="76"/>
  <c r="DA280" i="76"/>
  <c r="DG280" i="76"/>
  <c r="EK280" i="76"/>
  <c r="H280" i="76"/>
  <c r="BW280" i="76"/>
  <c r="EI280" i="76"/>
  <c r="CX280" i="76"/>
  <c r="I280" i="76"/>
  <c r="EY280" i="76"/>
  <c r="CN280" i="76"/>
  <c r="EJ280" i="76"/>
  <c r="DL280" i="76"/>
  <c r="AK290" i="76"/>
  <c r="CS290" i="76"/>
  <c r="J290" i="76"/>
  <c r="BI290" i="76"/>
  <c r="Z290" i="76"/>
  <c r="CQ290" i="76"/>
  <c r="AR290" i="76"/>
  <c r="FX290" i="76"/>
  <c r="CC290" i="76"/>
  <c r="CK290" i="76"/>
  <c r="EK290" i="76"/>
  <c r="CM290" i="76"/>
  <c r="Y287" i="76"/>
  <c r="EE287" i="76"/>
  <c r="DT287" i="76"/>
  <c r="M287" i="76"/>
  <c r="FW287" i="76"/>
  <c r="AQ287" i="76"/>
  <c r="AY287" i="76"/>
  <c r="AP287" i="76"/>
  <c r="GB287" i="76"/>
  <c r="ER287" i="76"/>
  <c r="AX287" i="76"/>
  <c r="DM308" i="76"/>
  <c r="BN308" i="76"/>
  <c r="CN308" i="76"/>
  <c r="DT308" i="76"/>
  <c r="AN308" i="76"/>
  <c r="FH308" i="76"/>
  <c r="GB308" i="76"/>
  <c r="CR308" i="76"/>
  <c r="AW308" i="76"/>
  <c r="DC308" i="76"/>
  <c r="BD308" i="76"/>
  <c r="W308" i="76"/>
  <c r="DV286" i="76"/>
  <c r="EQ286" i="76"/>
  <c r="BD286" i="76"/>
  <c r="DI286" i="76"/>
  <c r="BY286" i="76"/>
  <c r="H286" i="76"/>
  <c r="AZ286" i="76"/>
  <c r="FS286" i="76"/>
  <c r="FT286" i="76"/>
  <c r="EN286" i="76"/>
  <c r="DB286" i="76"/>
  <c r="FC286" i="76"/>
  <c r="FC275" i="76"/>
  <c r="CS275" i="76"/>
  <c r="CB275" i="76"/>
  <c r="BJ275" i="76"/>
  <c r="CY275" i="76"/>
  <c r="DQ275" i="76"/>
  <c r="CO275" i="76"/>
  <c r="CE275" i="76"/>
  <c r="M275" i="76"/>
  <c r="BY275" i="76"/>
  <c r="DU275" i="76"/>
  <c r="CZ274" i="76"/>
  <c r="BG274" i="76"/>
  <c r="BD274" i="76"/>
  <c r="EK274" i="76"/>
  <c r="BQ274" i="76"/>
  <c r="GB274" i="76"/>
  <c r="AZ274" i="76"/>
  <c r="FZ274" i="76"/>
  <c r="BF274" i="76"/>
  <c r="AR274" i="76"/>
  <c r="EU274" i="76"/>
  <c r="DP274" i="76"/>
  <c r="Q311" i="76"/>
  <c r="CX311" i="76"/>
  <c r="D311" i="76"/>
  <c r="EG311" i="76"/>
  <c r="P311" i="76"/>
  <c r="BD311" i="76"/>
  <c r="L311" i="76"/>
  <c r="EI311" i="76"/>
  <c r="BK311" i="76"/>
  <c r="AS311" i="76"/>
  <c r="ED311" i="76"/>
  <c r="BS282" i="76"/>
  <c r="CE282" i="76"/>
  <c r="ET282" i="76"/>
  <c r="GA282" i="76"/>
  <c r="DV282" i="76"/>
  <c r="M282" i="76"/>
  <c r="BT282" i="76"/>
  <c r="EX282" i="76"/>
  <c r="EG282" i="76"/>
  <c r="H282" i="76"/>
  <c r="FS282" i="76"/>
  <c r="CH309" i="76"/>
  <c r="EQ309" i="76"/>
  <c r="DC309" i="76"/>
  <c r="DI309" i="76"/>
  <c r="AJ309" i="76"/>
  <c r="FJ309" i="76"/>
  <c r="AD309" i="76"/>
  <c r="DJ309" i="76"/>
  <c r="W309" i="76"/>
  <c r="BZ309" i="76"/>
  <c r="FW309" i="76"/>
  <c r="AB309" i="76"/>
  <c r="BM271" i="76"/>
  <c r="K271" i="76"/>
  <c r="AC271" i="76"/>
  <c r="CO271" i="76"/>
  <c r="BC271" i="76"/>
  <c r="DG271" i="76"/>
  <c r="DH271" i="76"/>
  <c r="EQ271" i="76"/>
  <c r="BH271" i="76"/>
  <c r="EH271" i="76"/>
  <c r="L271" i="76"/>
  <c r="DH273" i="76"/>
  <c r="P273" i="76"/>
  <c r="EB273" i="76"/>
  <c r="CT273" i="76"/>
  <c r="CO273" i="76"/>
  <c r="BZ273" i="76"/>
  <c r="DE273" i="76"/>
  <c r="F273" i="76"/>
  <c r="EE273" i="76"/>
  <c r="EK273" i="76"/>
  <c r="EF273" i="76"/>
  <c r="BL273" i="76"/>
  <c r="FJ273" i="76"/>
  <c r="EW273" i="76"/>
  <c r="CJ280" i="76"/>
  <c r="EZ280" i="76"/>
  <c r="BJ280" i="76"/>
  <c r="DP280" i="76"/>
  <c r="E280" i="76"/>
  <c r="Z280" i="76"/>
  <c r="EB280" i="76"/>
  <c r="CL280" i="76"/>
  <c r="CF280" i="76"/>
  <c r="DB280" i="76"/>
  <c r="X280" i="76"/>
  <c r="CD280" i="76"/>
  <c r="BH280" i="76"/>
  <c r="CE280" i="76"/>
  <c r="AQ280" i="76"/>
  <c r="FX280" i="76"/>
  <c r="CG280" i="76"/>
  <c r="EH280" i="76"/>
  <c r="FE280" i="76"/>
  <c r="T280" i="76"/>
  <c r="AL280" i="76"/>
  <c r="FY280" i="76"/>
  <c r="EN280" i="76"/>
  <c r="AZ280" i="76"/>
  <c r="FN280" i="76"/>
  <c r="BL280" i="76"/>
  <c r="CW280" i="76"/>
  <c r="BE280" i="76"/>
  <c r="FK280" i="76"/>
  <c r="DS280" i="76"/>
  <c r="AN280" i="76"/>
  <c r="BR280" i="76"/>
  <c r="DK280" i="76"/>
  <c r="ES280" i="76"/>
  <c r="EQ280" i="76"/>
  <c r="ED280" i="76"/>
  <c r="BZ280" i="76"/>
  <c r="DX280" i="76"/>
  <c r="BX280" i="76"/>
  <c r="FT280" i="76"/>
  <c r="AJ280" i="76"/>
  <c r="Y280" i="76"/>
  <c r="CP280" i="76"/>
  <c r="BS280" i="76"/>
  <c r="FB280" i="76"/>
  <c r="FP290" i="76"/>
  <c r="AQ290" i="76"/>
  <c r="CL290" i="76"/>
  <c r="CH290" i="76"/>
  <c r="EJ290" i="76"/>
  <c r="CU290" i="76"/>
  <c r="EI290" i="76"/>
  <c r="FI290" i="76"/>
  <c r="BX290" i="76"/>
  <c r="BU290" i="76"/>
  <c r="CJ290" i="76"/>
  <c r="DE290" i="76"/>
  <c r="AC290" i="76"/>
  <c r="ET290" i="76"/>
  <c r="CW290" i="76"/>
  <c r="AP290" i="76"/>
  <c r="AS290" i="76"/>
  <c r="FL290" i="76"/>
  <c r="BM290" i="76"/>
  <c r="AB290" i="76"/>
  <c r="AX290" i="76"/>
  <c r="BA290" i="76"/>
  <c r="ER290" i="76"/>
  <c r="DB290" i="76"/>
  <c r="F290" i="76"/>
  <c r="FM290" i="76"/>
  <c r="EP290" i="76"/>
  <c r="FB290" i="76"/>
  <c r="AU290" i="76"/>
  <c r="CI290" i="76"/>
  <c r="FJ290" i="76"/>
  <c r="FT290" i="76"/>
  <c r="FD290" i="76"/>
  <c r="X290" i="76"/>
  <c r="AE290" i="76"/>
  <c r="K290" i="76"/>
  <c r="EF290" i="76"/>
  <c r="DW290" i="76"/>
  <c r="BQ290" i="76"/>
  <c r="DR290" i="76"/>
  <c r="AJ290" i="76"/>
  <c r="CY290" i="76"/>
  <c r="BN290" i="76"/>
  <c r="AI290" i="76"/>
  <c r="DV290" i="76"/>
  <c r="DC287" i="76"/>
  <c r="DJ287" i="76"/>
  <c r="BZ287" i="76"/>
  <c r="GA287" i="76"/>
  <c r="DU287" i="76"/>
  <c r="CW287" i="76"/>
  <c r="DN287" i="76"/>
  <c r="S287" i="76"/>
  <c r="BY287" i="76"/>
  <c r="EY287" i="76"/>
  <c r="G287" i="76"/>
  <c r="DW287" i="76"/>
  <c r="AI287" i="76"/>
  <c r="DH287" i="76"/>
  <c r="AU287" i="76"/>
  <c r="FK287" i="76"/>
  <c r="CC287" i="76"/>
  <c r="AE287" i="76"/>
  <c r="R287" i="76"/>
  <c r="DF287" i="76"/>
  <c r="EW287" i="76"/>
  <c r="CH287" i="76"/>
  <c r="FY287" i="76"/>
  <c r="DV287" i="76"/>
  <c r="FP287" i="76"/>
  <c r="CN287" i="76"/>
  <c r="BK287" i="76"/>
  <c r="AV287" i="76"/>
  <c r="BB287" i="76"/>
  <c r="CA287" i="76"/>
  <c r="BQ287" i="76"/>
  <c r="BR287" i="76"/>
  <c r="EI287" i="76"/>
  <c r="FQ287" i="76"/>
  <c r="AR287" i="76"/>
  <c r="FR287" i="76"/>
  <c r="EH287" i="76"/>
  <c r="FL287" i="76"/>
  <c r="EG287" i="76"/>
  <c r="CT287" i="76"/>
  <c r="BN287" i="76"/>
  <c r="BS287" i="76"/>
  <c r="FA287" i="76"/>
  <c r="DM287" i="76"/>
  <c r="FF287" i="76"/>
  <c r="CD308" i="76"/>
  <c r="AC308" i="76"/>
  <c r="FL308" i="76"/>
  <c r="L308" i="76"/>
  <c r="AD308" i="76"/>
  <c r="FT308" i="76"/>
  <c r="G308" i="76"/>
  <c r="CH308" i="76"/>
  <c r="CS308" i="76"/>
  <c r="CW308" i="76"/>
  <c r="AY308" i="76"/>
  <c r="AT308" i="76"/>
  <c r="FD308" i="76"/>
  <c r="CA308" i="76"/>
  <c r="FE308" i="76"/>
  <c r="CC308" i="76"/>
  <c r="FK308" i="76"/>
  <c r="EU308" i="76"/>
  <c r="DZ308" i="76"/>
  <c r="CV308" i="76"/>
  <c r="BJ308" i="76"/>
  <c r="DK308" i="76"/>
  <c r="AQ308" i="76"/>
  <c r="FB308" i="76"/>
  <c r="DN308" i="76"/>
  <c r="EW308" i="76"/>
  <c r="AB308" i="76"/>
  <c r="AR308" i="76"/>
  <c r="CT308" i="76"/>
  <c r="X308" i="76"/>
  <c r="FF308" i="76"/>
  <c r="EH308" i="76"/>
  <c r="FG308" i="76"/>
  <c r="P308" i="76"/>
  <c r="DI308" i="76"/>
  <c r="DP308" i="76"/>
  <c r="CU308" i="76"/>
  <c r="AS308" i="76"/>
  <c r="ED308" i="76"/>
  <c r="DS308" i="76"/>
  <c r="FC308" i="76"/>
  <c r="DF308" i="76"/>
  <c r="J308" i="76"/>
  <c r="EV308" i="76"/>
  <c r="BZ308" i="76"/>
  <c r="AO286" i="76"/>
  <c r="DH286" i="76"/>
  <c r="EJ286" i="76"/>
  <c r="GA286" i="76"/>
  <c r="EX286" i="76"/>
  <c r="ER286" i="76"/>
  <c r="U286" i="76"/>
  <c r="BE286" i="76"/>
  <c r="N286" i="76"/>
  <c r="CG286" i="76"/>
  <c r="DZ286" i="76"/>
  <c r="BW286" i="76"/>
  <c r="DP286" i="76"/>
  <c r="EK286" i="76"/>
  <c r="BC286" i="76"/>
  <c r="BZ286" i="76"/>
  <c r="FP286" i="76"/>
  <c r="DK286" i="76"/>
  <c r="S286" i="76"/>
  <c r="CS286" i="76"/>
  <c r="BR286" i="76"/>
  <c r="EH286" i="76"/>
  <c r="CP286" i="76"/>
  <c r="FX286" i="76"/>
  <c r="DS286" i="76"/>
  <c r="EF286" i="76"/>
  <c r="I286" i="76"/>
  <c r="T286" i="76"/>
  <c r="FY286" i="76"/>
  <c r="AI286" i="76"/>
  <c r="EI286" i="76"/>
  <c r="DY286" i="76"/>
  <c r="DE286" i="76"/>
  <c r="EC286" i="76"/>
  <c r="AT286" i="76"/>
  <c r="BM286" i="76"/>
  <c r="FR286" i="76"/>
  <c r="AB286" i="76"/>
  <c r="BA286" i="76"/>
  <c r="FK286" i="76"/>
  <c r="BN286" i="76"/>
  <c r="EE286" i="76"/>
  <c r="AR286" i="76"/>
  <c r="CA286" i="76"/>
  <c r="BB286" i="76"/>
  <c r="FO275" i="76"/>
  <c r="FA275" i="76"/>
  <c r="GA275" i="76"/>
  <c r="BK275" i="76"/>
  <c r="EA275" i="76"/>
  <c r="FQ275" i="76"/>
  <c r="FI275" i="76"/>
  <c r="CP275" i="76"/>
  <c r="X275" i="76"/>
  <c r="P275" i="76"/>
  <c r="EE275" i="76"/>
  <c r="BF275" i="76"/>
  <c r="CD275" i="76"/>
  <c r="FP275" i="76"/>
  <c r="AC275" i="76"/>
  <c r="FY275" i="76"/>
  <c r="DC275" i="76"/>
  <c r="BT275" i="76"/>
  <c r="Z275" i="76"/>
  <c r="DJ275" i="76"/>
  <c r="BR275" i="76"/>
  <c r="FG275" i="76"/>
  <c r="CW275" i="76"/>
  <c r="FH275" i="76"/>
  <c r="EI275" i="76"/>
  <c r="BD275" i="76"/>
  <c r="DR275" i="76"/>
  <c r="BU275" i="76"/>
  <c r="BX275" i="76"/>
  <c r="EO275" i="76"/>
  <c r="FU275" i="76"/>
  <c r="AM275" i="76"/>
  <c r="S275" i="76"/>
  <c r="FK275" i="76"/>
  <c r="BG275" i="76"/>
  <c r="EP275" i="76"/>
  <c r="BL275" i="76"/>
  <c r="FW275" i="76"/>
  <c r="E275" i="76"/>
  <c r="BH275" i="76"/>
  <c r="T275" i="76"/>
  <c r="BA275" i="76"/>
  <c r="BW275" i="76"/>
  <c r="EV275" i="76"/>
  <c r="DD275" i="76"/>
  <c r="AU275" i="76"/>
  <c r="ED274" i="76"/>
  <c r="CP274" i="76"/>
  <c r="AS274" i="76"/>
  <c r="CR274" i="76"/>
  <c r="EF274" i="76"/>
  <c r="BM274" i="76"/>
  <c r="DC274" i="76"/>
  <c r="Q274" i="76"/>
  <c r="BO274" i="76"/>
  <c r="CM274" i="76"/>
  <c r="CT274" i="76"/>
  <c r="EQ274" i="76"/>
  <c r="H274" i="76"/>
  <c r="EB274" i="76"/>
  <c r="FM274" i="76"/>
  <c r="AB274" i="76"/>
  <c r="BR274" i="76"/>
  <c r="BZ274" i="76"/>
  <c r="DS274" i="76"/>
  <c r="U274" i="76"/>
  <c r="EY274" i="76"/>
  <c r="EM274" i="76"/>
  <c r="BW274" i="76"/>
  <c r="DY274" i="76"/>
  <c r="CO274" i="76"/>
  <c r="W274" i="76"/>
  <c r="FH274" i="76"/>
  <c r="AH274" i="76"/>
  <c r="FX274" i="76"/>
  <c r="DV274" i="76"/>
  <c r="EL274" i="76"/>
  <c r="DO274" i="76"/>
  <c r="DW274" i="76"/>
  <c r="BK274" i="76"/>
  <c r="CH274" i="76"/>
  <c r="CW274" i="76"/>
  <c r="EW274" i="76"/>
  <c r="DJ274" i="76"/>
  <c r="BH274" i="76"/>
  <c r="CE274" i="76"/>
  <c r="FF274" i="76"/>
  <c r="BT274" i="76"/>
  <c r="FB274" i="76"/>
  <c r="CU274" i="76"/>
  <c r="M274" i="76"/>
  <c r="AX311" i="76"/>
  <c r="FH311" i="76"/>
  <c r="DF311" i="76"/>
  <c r="DC311" i="76"/>
  <c r="EF311" i="76"/>
  <c r="FD311" i="76"/>
  <c r="FO311" i="76"/>
  <c r="DG311" i="76"/>
  <c r="DS311" i="76"/>
  <c r="CW311" i="76"/>
  <c r="FA311" i="76"/>
  <c r="EH311" i="76"/>
  <c r="BX311" i="76"/>
  <c r="AG311" i="76"/>
  <c r="J311" i="76"/>
  <c r="CZ311" i="76"/>
  <c r="EA311" i="76"/>
  <c r="CC311" i="76"/>
  <c r="FE311" i="76"/>
  <c r="I311" i="76"/>
  <c r="BT311" i="76"/>
  <c r="DY311" i="76"/>
  <c r="R311" i="76"/>
  <c r="CF311" i="76"/>
  <c r="FJ311" i="76"/>
  <c r="CE311" i="76"/>
  <c r="FC311" i="76"/>
  <c r="EB311" i="76"/>
  <c r="CV311" i="76"/>
  <c r="FK311" i="76"/>
  <c r="FM311" i="76"/>
  <c r="BN311" i="76"/>
  <c r="FW311" i="76"/>
  <c r="DM311" i="76"/>
  <c r="BU311" i="76"/>
  <c r="BM311" i="76"/>
  <c r="EP311" i="76"/>
  <c r="DB311" i="76"/>
  <c r="BY311" i="76"/>
  <c r="BZ311" i="76"/>
  <c r="K311" i="76"/>
  <c r="DE311" i="76"/>
  <c r="FT311" i="76"/>
  <c r="EX311" i="76"/>
  <c r="Z311" i="76"/>
  <c r="BO282" i="76"/>
  <c r="CC282" i="76"/>
  <c r="AN282" i="76"/>
  <c r="EK282" i="76"/>
  <c r="DR282" i="76"/>
  <c r="CU282" i="76"/>
  <c r="AV282" i="76"/>
  <c r="CH282" i="76"/>
  <c r="DF282" i="76"/>
  <c r="BX282" i="76"/>
  <c r="CD282" i="76"/>
  <c r="DC282" i="76"/>
  <c r="EZ282" i="76"/>
  <c r="Z282" i="76"/>
  <c r="U282" i="76"/>
  <c r="CI282" i="76"/>
  <c r="EI282" i="76"/>
  <c r="J282" i="76"/>
  <c r="FF282" i="76"/>
  <c r="EB282" i="76"/>
  <c r="AY282" i="76"/>
  <c r="EL282" i="76"/>
  <c r="CK282" i="76"/>
  <c r="EY282" i="76"/>
  <c r="DO282" i="76"/>
  <c r="CA282" i="76"/>
  <c r="BL282" i="76"/>
  <c r="AB282" i="76"/>
  <c r="AQ282" i="76"/>
  <c r="FU282" i="76"/>
  <c r="AC282" i="76"/>
  <c r="CJ282" i="76"/>
  <c r="BI282" i="76"/>
  <c r="FZ282" i="76"/>
  <c r="BD282" i="76"/>
  <c r="DI282" i="76"/>
  <c r="AE282" i="76"/>
  <c r="FL282" i="76"/>
  <c r="CZ282" i="76"/>
  <c r="I282" i="76"/>
  <c r="DB282" i="76"/>
  <c r="BK282" i="76"/>
  <c r="V282" i="76"/>
  <c r="FV282" i="76"/>
  <c r="DM282" i="76"/>
  <c r="BX309" i="76"/>
  <c r="AM309" i="76"/>
  <c r="AN309" i="76"/>
  <c r="FX309" i="76"/>
  <c r="BA309" i="76"/>
  <c r="CP309" i="76"/>
  <c r="BK309" i="76"/>
  <c r="DW309" i="76"/>
  <c r="EF309" i="76"/>
  <c r="DD309" i="76"/>
  <c r="BV309" i="76"/>
  <c r="L309" i="76"/>
  <c r="FY309" i="76"/>
  <c r="DK309" i="76"/>
  <c r="P309" i="76"/>
  <c r="CU309" i="76"/>
  <c r="BE309" i="76"/>
  <c r="EI309" i="76"/>
  <c r="EW309" i="76"/>
  <c r="AP309" i="76"/>
  <c r="FQ309" i="76"/>
  <c r="CW309" i="76"/>
  <c r="O309" i="76"/>
  <c r="BQ309" i="76"/>
  <c r="ET309" i="76"/>
  <c r="AX309" i="76"/>
  <c r="AK309" i="76"/>
  <c r="CF309" i="76"/>
  <c r="DV309" i="76"/>
  <c r="Z309" i="76"/>
  <c r="AG309" i="76"/>
  <c r="ES309" i="76"/>
  <c r="DB309" i="76"/>
  <c r="DQ309" i="76"/>
  <c r="EB309" i="76"/>
  <c r="AS309" i="76"/>
  <c r="S309" i="76"/>
  <c r="ED309" i="76"/>
  <c r="EP309" i="76"/>
  <c r="BN309" i="76"/>
  <c r="FT309" i="76"/>
  <c r="K309" i="76"/>
  <c r="FI309" i="76"/>
  <c r="BP309" i="76"/>
  <c r="DE309" i="76"/>
  <c r="AE309" i="76"/>
  <c r="CF271" i="76"/>
  <c r="AT271" i="76"/>
  <c r="CX271" i="76"/>
  <c r="BN271" i="76"/>
  <c r="FB271" i="76"/>
  <c r="I271" i="76"/>
  <c r="CT271" i="76"/>
  <c r="CY271" i="76"/>
  <c r="EV271" i="76"/>
  <c r="J271" i="76"/>
  <c r="CG271" i="76"/>
  <c r="FA271" i="76"/>
  <c r="BG271" i="76"/>
  <c r="AO271" i="76"/>
  <c r="FW271" i="76"/>
  <c r="DO271" i="76"/>
  <c r="CS271" i="76"/>
  <c r="BS271" i="76"/>
  <c r="EW271" i="76"/>
  <c r="FU271" i="76"/>
  <c r="AZ271" i="76"/>
  <c r="DY271" i="76"/>
  <c r="BJ271" i="76"/>
  <c r="ET271" i="76"/>
  <c r="AJ271" i="76"/>
  <c r="DU271" i="76"/>
  <c r="CI271" i="76"/>
  <c r="AL271" i="76"/>
  <c r="CU271" i="76"/>
  <c r="DB271" i="76"/>
  <c r="DT271" i="76"/>
  <c r="CR271" i="76"/>
  <c r="AV271" i="76"/>
  <c r="CD271" i="76"/>
  <c r="FG271" i="76"/>
  <c r="DD271" i="76"/>
  <c r="BX271" i="76"/>
  <c r="EM271" i="76"/>
  <c r="AP271" i="76"/>
  <c r="BD271" i="76"/>
  <c r="DJ271" i="76"/>
  <c r="FO271" i="76"/>
  <c r="Z271" i="76"/>
  <c r="AG271" i="76"/>
  <c r="FI271" i="76"/>
  <c r="FI280" i="76"/>
  <c r="AF280" i="76"/>
  <c r="EV280" i="76"/>
  <c r="AM280" i="76"/>
  <c r="P280" i="76"/>
  <c r="CK280" i="76"/>
  <c r="J280" i="76"/>
  <c r="FL280" i="76"/>
  <c r="CB280" i="76"/>
  <c r="FW280" i="76"/>
  <c r="M280" i="76"/>
  <c r="CQ280" i="76"/>
  <c r="AY280" i="76"/>
  <c r="AG280" i="76"/>
  <c r="CA280" i="76"/>
  <c r="AU280" i="76"/>
  <c r="DF280" i="76"/>
  <c r="FH280" i="76"/>
  <c r="O280" i="76"/>
  <c r="CS280" i="76"/>
  <c r="DR280" i="76"/>
  <c r="AR280" i="76"/>
  <c r="BI280" i="76"/>
  <c r="FS280" i="76"/>
  <c r="S280" i="76"/>
  <c r="EC280" i="76"/>
  <c r="DU280" i="76"/>
  <c r="DQ280" i="76"/>
  <c r="FC280" i="76"/>
  <c r="CV280" i="76"/>
  <c r="U280" i="76"/>
  <c r="ET280" i="76"/>
  <c r="EO290" i="76"/>
  <c r="V290" i="76"/>
  <c r="BG290" i="76"/>
  <c r="EZ290" i="76"/>
  <c r="FZ290" i="76"/>
  <c r="DT290" i="76"/>
  <c r="EE290" i="76"/>
  <c r="DA290" i="76"/>
  <c r="FG290" i="76"/>
  <c r="BP290" i="76"/>
  <c r="CG290" i="76"/>
  <c r="BB290" i="76"/>
  <c r="AF290" i="76"/>
  <c r="DO290" i="76"/>
  <c r="CT290" i="76"/>
  <c r="AA290" i="76"/>
  <c r="EW290" i="76"/>
  <c r="DH290" i="76"/>
  <c r="CN290" i="76"/>
  <c r="I290" i="76"/>
  <c r="U290" i="76"/>
  <c r="EL290" i="76"/>
  <c r="FS290" i="76"/>
  <c r="AN290" i="76"/>
  <c r="AZ290" i="76"/>
  <c r="BT290" i="76"/>
  <c r="DJ290" i="76"/>
  <c r="DN290" i="76"/>
  <c r="W290" i="76"/>
  <c r="T290" i="76"/>
  <c r="CB290" i="76"/>
  <c r="AL290" i="76"/>
  <c r="CX290" i="76"/>
  <c r="D290" i="76"/>
  <c r="CR290" i="76"/>
  <c r="Y290" i="76"/>
  <c r="M290" i="76"/>
  <c r="CD290" i="76"/>
  <c r="BE290" i="76"/>
  <c r="DU290" i="76"/>
  <c r="EG290" i="76"/>
  <c r="DM290" i="76"/>
  <c r="FO290" i="76"/>
  <c r="P290" i="76"/>
  <c r="EM290" i="76"/>
  <c r="BW287" i="76"/>
  <c r="DY287" i="76"/>
  <c r="BJ287" i="76"/>
  <c r="BT287" i="76"/>
  <c r="FZ287" i="76"/>
  <c r="DA287" i="76"/>
  <c r="EV287" i="76"/>
  <c r="DK287" i="76"/>
  <c r="FH287" i="76"/>
  <c r="AN287" i="76"/>
  <c r="CM287" i="76"/>
  <c r="CK287" i="76"/>
  <c r="E287" i="76"/>
  <c r="CU287" i="76"/>
  <c r="EB287" i="76"/>
  <c r="BI287" i="76"/>
  <c r="AO287" i="76"/>
  <c r="FJ287" i="76"/>
  <c r="D287" i="76"/>
  <c r="EA287" i="76"/>
  <c r="CY287" i="76"/>
  <c r="DX287" i="76"/>
  <c r="FE287" i="76"/>
  <c r="X287" i="76"/>
  <c r="EU287" i="76"/>
  <c r="EC287" i="76"/>
  <c r="EO287" i="76"/>
  <c r="FB287" i="76"/>
  <c r="BX287" i="76"/>
  <c r="AS287" i="76"/>
  <c r="FM287" i="76"/>
  <c r="AL287" i="76"/>
  <c r="CP287" i="76"/>
  <c r="DG287" i="76"/>
  <c r="CF287" i="76"/>
  <c r="N287" i="76"/>
  <c r="FC287" i="76"/>
  <c r="FI287" i="76"/>
  <c r="H287" i="76"/>
  <c r="I287" i="76"/>
  <c r="FT287" i="76"/>
  <c r="T287" i="76"/>
  <c r="BD287" i="76"/>
  <c r="CZ287" i="76"/>
  <c r="DP287" i="76"/>
  <c r="AO308" i="76"/>
  <c r="EX308" i="76"/>
  <c r="S308" i="76"/>
  <c r="GA308" i="76"/>
  <c r="BR308" i="76"/>
  <c r="EY308" i="76"/>
  <c r="EE308" i="76"/>
  <c r="BW308" i="76"/>
  <c r="EB308" i="76"/>
  <c r="D308" i="76"/>
  <c r="BQ308" i="76"/>
  <c r="K308" i="76"/>
  <c r="EC308" i="76"/>
  <c r="DV308" i="76"/>
  <c r="BI308" i="76"/>
  <c r="DB308" i="76"/>
  <c r="CQ308" i="76"/>
  <c r="CL308" i="76"/>
  <c r="DG308" i="76"/>
  <c r="DO308" i="76"/>
  <c r="EM308" i="76"/>
  <c r="T308" i="76"/>
  <c r="AV308" i="76"/>
  <c r="R308" i="76"/>
  <c r="Y308" i="76"/>
  <c r="O308" i="76"/>
  <c r="CJ308" i="76"/>
  <c r="AG308" i="76"/>
  <c r="FY308" i="76"/>
  <c r="BK308" i="76"/>
  <c r="AE308" i="76"/>
  <c r="CP308" i="76"/>
  <c r="V308" i="76"/>
  <c r="BX308" i="76"/>
  <c r="FZ308" i="76"/>
  <c r="FS308" i="76"/>
  <c r="EI308" i="76"/>
  <c r="DU308" i="76"/>
  <c r="BP308" i="76"/>
  <c r="AZ308" i="76"/>
  <c r="BV308" i="76"/>
  <c r="ES308" i="76"/>
  <c r="DR308" i="76"/>
  <c r="CM308" i="76"/>
  <c r="EL308" i="76"/>
  <c r="CB308" i="76"/>
  <c r="AM286" i="76"/>
  <c r="BQ286" i="76"/>
  <c r="BJ286" i="76"/>
  <c r="GB286" i="76"/>
  <c r="BS286" i="76"/>
  <c r="AJ286" i="76"/>
  <c r="DJ286" i="76"/>
  <c r="FA286" i="76"/>
  <c r="EU286" i="76"/>
  <c r="V286" i="76"/>
  <c r="AE286" i="76"/>
  <c r="BT286" i="76"/>
  <c r="AX286" i="76"/>
  <c r="D286" i="76"/>
  <c r="BI286" i="76"/>
  <c r="FF286" i="76"/>
  <c r="DF286" i="76"/>
  <c r="BL286" i="76"/>
  <c r="CL286" i="76"/>
  <c r="BU286" i="76"/>
  <c r="CD286" i="76"/>
  <c r="AF286" i="76"/>
  <c r="CI286" i="76"/>
  <c r="EB286" i="76"/>
  <c r="CH286" i="76"/>
  <c r="BP286" i="76"/>
  <c r="AW286" i="76"/>
  <c r="DC286" i="76"/>
  <c r="EA286" i="76"/>
  <c r="W286" i="76"/>
  <c r="FO286" i="76"/>
  <c r="BX286" i="76"/>
  <c r="DT286" i="76"/>
  <c r="CV286" i="76"/>
  <c r="EW286" i="76"/>
  <c r="L286" i="76"/>
  <c r="BF286" i="76"/>
  <c r="CT286" i="76"/>
  <c r="FG286" i="76"/>
  <c r="O286" i="76"/>
  <c r="AA286" i="76"/>
  <c r="EO286" i="76"/>
  <c r="AD286" i="76"/>
  <c r="AH286" i="76"/>
  <c r="BG286" i="76"/>
  <c r="M286" i="76"/>
  <c r="BC275" i="76"/>
  <c r="G275" i="76"/>
  <c r="AI275" i="76"/>
  <c r="DB275" i="76"/>
  <c r="DZ275" i="76"/>
  <c r="DO275" i="76"/>
  <c r="CK275" i="76"/>
  <c r="EB275" i="76"/>
  <c r="FM275" i="76"/>
  <c r="R275" i="76"/>
  <c r="CL275" i="76"/>
  <c r="AG275" i="76"/>
  <c r="CX275" i="76"/>
  <c r="L275" i="76"/>
  <c r="N275" i="76"/>
  <c r="D275" i="76"/>
  <c r="FE275" i="76"/>
  <c r="AD275" i="76"/>
  <c r="EG275" i="76"/>
  <c r="EZ275" i="76"/>
  <c r="FS275" i="76"/>
  <c r="W275" i="76"/>
  <c r="AF275" i="76"/>
  <c r="DI275" i="76"/>
  <c r="DS275" i="76"/>
  <c r="ES275" i="76"/>
  <c r="AZ275" i="76"/>
  <c r="CV275" i="76"/>
  <c r="CT275" i="76"/>
  <c r="DK275" i="76"/>
  <c r="EY275" i="76"/>
  <c r="EX275" i="76"/>
  <c r="BS275" i="76"/>
  <c r="FV275" i="76"/>
  <c r="DN275" i="76"/>
  <c r="Y275" i="76"/>
  <c r="CM275" i="76"/>
  <c r="DF275" i="76"/>
  <c r="BV275" i="76"/>
  <c r="DH275" i="76"/>
  <c r="EU275" i="76"/>
  <c r="GB275" i="76"/>
  <c r="AY275" i="76"/>
  <c r="CG275" i="76"/>
  <c r="CI275" i="76"/>
  <c r="AO274" i="76"/>
  <c r="CA274" i="76"/>
  <c r="V274" i="76"/>
  <c r="AX274" i="76"/>
  <c r="DH274" i="76"/>
  <c r="DI274" i="76"/>
  <c r="S274" i="76"/>
  <c r="AJ274" i="76"/>
  <c r="E274" i="76"/>
  <c r="CF274" i="76"/>
  <c r="FY274" i="76"/>
  <c r="EO274" i="76"/>
  <c r="AI274" i="76"/>
  <c r="ET274" i="76"/>
  <c r="DK274" i="76"/>
  <c r="EA274" i="76"/>
  <c r="AE274" i="76"/>
  <c r="J274" i="76"/>
  <c r="AC274" i="76"/>
  <c r="R274" i="76"/>
  <c r="FU274" i="76"/>
  <c r="DB274" i="76"/>
  <c r="AK274" i="76"/>
  <c r="CV274" i="76"/>
  <c r="CI274" i="76"/>
  <c r="ES274" i="76"/>
  <c r="CX274" i="76"/>
  <c r="EX274" i="76"/>
  <c r="BB274" i="76"/>
  <c r="AF274" i="76"/>
  <c r="EZ274" i="76"/>
  <c r="CG274" i="76"/>
  <c r="AQ274" i="76"/>
  <c r="Y274" i="76"/>
  <c r="BY274" i="76"/>
  <c r="DL274" i="76"/>
  <c r="FR274" i="76"/>
  <c r="BL274" i="76"/>
  <c r="CB274" i="76"/>
  <c r="DT274" i="76"/>
  <c r="CK274" i="76"/>
  <c r="EH274" i="76"/>
  <c r="AG274" i="76"/>
  <c r="FL274" i="76"/>
  <c r="FO274" i="76"/>
  <c r="DQ274" i="76"/>
  <c r="BL311" i="76"/>
  <c r="DJ311" i="76"/>
  <c r="AM311" i="76"/>
  <c r="EJ311" i="76"/>
  <c r="AL311" i="76"/>
  <c r="CU311" i="76"/>
  <c r="DH311" i="76"/>
  <c r="G311" i="76"/>
  <c r="EO311" i="76"/>
  <c r="BE311" i="76"/>
  <c r="EZ311" i="76"/>
  <c r="V311" i="76"/>
  <c r="BH311" i="76"/>
  <c r="FR311" i="76"/>
  <c r="E311" i="76"/>
  <c r="U311" i="76"/>
  <c r="CQ311" i="76"/>
  <c r="CS311" i="76"/>
  <c r="BO311" i="76"/>
  <c r="FF311" i="76"/>
  <c r="AZ311" i="76"/>
  <c r="AQ311" i="76"/>
  <c r="FX311" i="76"/>
  <c r="AP311" i="76"/>
  <c r="ER311" i="76"/>
  <c r="FZ311" i="76"/>
  <c r="AI311" i="76"/>
  <c r="CT311" i="76"/>
  <c r="FL311" i="76"/>
  <c r="EC311" i="76"/>
  <c r="EQ311" i="76"/>
  <c r="GB311" i="76"/>
  <c r="BC311" i="76"/>
  <c r="CO311" i="76"/>
  <c r="DA311" i="76"/>
  <c r="O311" i="76"/>
  <c r="AU311" i="76"/>
  <c r="CG311" i="76"/>
  <c r="DQ311" i="76"/>
  <c r="FN311" i="76"/>
  <c r="BQ311" i="76"/>
  <c r="AY311" i="76"/>
  <c r="CI311" i="76"/>
  <c r="AK311" i="76"/>
  <c r="F311" i="76"/>
  <c r="FM282" i="76"/>
  <c r="CW282" i="76"/>
  <c r="CP282" i="76"/>
  <c r="DL282" i="76"/>
  <c r="FX282" i="76"/>
  <c r="BU282" i="76"/>
  <c r="N282" i="76"/>
  <c r="FG282" i="76"/>
  <c r="D282" i="76"/>
  <c r="BJ282" i="76"/>
  <c r="AD282" i="76"/>
  <c r="DW282" i="76"/>
  <c r="DP282" i="76"/>
  <c r="AT282" i="76"/>
  <c r="FN282" i="76"/>
  <c r="EW282" i="76"/>
  <c r="F282" i="76"/>
  <c r="DQ282" i="76"/>
  <c r="DS282" i="76"/>
  <c r="CF282" i="76"/>
  <c r="AR282" i="76"/>
  <c r="AW282" i="76"/>
  <c r="CY282" i="76"/>
  <c r="EM282" i="76"/>
  <c r="EV282" i="76"/>
  <c r="BC282" i="76"/>
  <c r="CQ282" i="76"/>
  <c r="BP282" i="76"/>
  <c r="AG282" i="76"/>
  <c r="CV282" i="76"/>
  <c r="ED282" i="76"/>
  <c r="CS282" i="76"/>
  <c r="AH282" i="76"/>
  <c r="EN282" i="76"/>
  <c r="CX282" i="76"/>
  <c r="CR282" i="76"/>
  <c r="BM282" i="76"/>
  <c r="AS282" i="76"/>
  <c r="DX282" i="76"/>
  <c r="DA282" i="76"/>
  <c r="EE282" i="76"/>
  <c r="FD282" i="76"/>
  <c r="AM282" i="76"/>
  <c r="CG282" i="76"/>
  <c r="FP282" i="76"/>
  <c r="EK309" i="76"/>
  <c r="AO309" i="76"/>
  <c r="CZ309" i="76"/>
  <c r="CD309" i="76"/>
  <c r="AV309" i="76"/>
  <c r="GB309" i="76"/>
  <c r="R309" i="76"/>
  <c r="DM309" i="76"/>
  <c r="BR309" i="76"/>
  <c r="DS309" i="76"/>
  <c r="FV309" i="76"/>
  <c r="M309" i="76"/>
  <c r="EA309" i="76"/>
  <c r="AI309" i="76"/>
  <c r="N309" i="76"/>
  <c r="DT309" i="76"/>
  <c r="CR309" i="76"/>
  <c r="EL309" i="76"/>
  <c r="CJ309" i="76"/>
  <c r="EE309" i="76"/>
  <c r="CB309" i="76"/>
  <c r="EU309" i="76"/>
  <c r="EX309" i="76"/>
  <c r="AL309" i="76"/>
  <c r="BM309" i="76"/>
  <c r="CE309" i="76"/>
  <c r="AH309" i="76"/>
  <c r="FA309" i="76"/>
  <c r="CX309" i="76"/>
  <c r="FN309" i="76"/>
  <c r="CM309" i="76"/>
  <c r="X309" i="76"/>
  <c r="CS309" i="76"/>
  <c r="V309" i="76"/>
  <c r="AA309" i="76"/>
  <c r="CQ309" i="76"/>
  <c r="BG309" i="76"/>
  <c r="GA309" i="76"/>
  <c r="CT309" i="76"/>
  <c r="FB309" i="76"/>
  <c r="EY309" i="76"/>
  <c r="BU309" i="76"/>
  <c r="AY309" i="76"/>
  <c r="DH309" i="76"/>
  <c r="BJ309" i="76"/>
  <c r="FF271" i="76"/>
  <c r="BZ271" i="76"/>
  <c r="FM271" i="76"/>
  <c r="AM271" i="76"/>
  <c r="F271" i="76"/>
  <c r="AU271" i="76"/>
  <c r="BF271" i="76"/>
  <c r="FD271" i="76"/>
  <c r="AQ271" i="76"/>
  <c r="CB271" i="76"/>
  <c r="EE271" i="76"/>
  <c r="V271" i="76"/>
  <c r="AA271" i="76"/>
  <c r="FT271" i="76"/>
  <c r="FN271" i="76"/>
  <c r="GA271" i="76"/>
  <c r="CN271" i="76"/>
  <c r="DM271" i="76"/>
  <c r="FV271" i="76"/>
  <c r="EB271" i="76"/>
  <c r="DL271" i="76"/>
  <c r="DP271" i="76"/>
  <c r="CJ271" i="76"/>
  <c r="O271" i="76"/>
  <c r="FR271" i="76"/>
  <c r="DN271" i="76"/>
  <c r="BT271" i="76"/>
  <c r="T271" i="76"/>
  <c r="BB271" i="76"/>
  <c r="BP271" i="76"/>
  <c r="CM271" i="76"/>
  <c r="BW271" i="76"/>
  <c r="BL271" i="76"/>
  <c r="CH271" i="76"/>
  <c r="ED271" i="76"/>
  <c r="AB271" i="76"/>
  <c r="BK271" i="76"/>
  <c r="DR271" i="76"/>
  <c r="BY271" i="76"/>
  <c r="CZ271" i="76"/>
  <c r="G271" i="76"/>
  <c r="AR271" i="76"/>
  <c r="FH271" i="76"/>
  <c r="EZ271" i="76"/>
  <c r="Y271" i="76"/>
  <c r="AH280" i="76"/>
  <c r="BK280" i="76"/>
  <c r="AE280" i="76"/>
  <c r="FJ280" i="76"/>
  <c r="AK280" i="76"/>
  <c r="FU280" i="76"/>
  <c r="AC280" i="76"/>
  <c r="FQ280" i="76"/>
  <c r="DO280" i="76"/>
  <c r="EA280" i="76"/>
  <c r="AV280" i="76"/>
  <c r="EL280" i="76"/>
  <c r="DC280" i="76"/>
  <c r="AI280" i="76"/>
  <c r="G280" i="76"/>
  <c r="FF280" i="76"/>
  <c r="DZ280" i="76"/>
  <c r="EM280" i="76"/>
  <c r="W280" i="76"/>
  <c r="CO280" i="76"/>
  <c r="AB280" i="76"/>
  <c r="L280" i="76"/>
  <c r="EW280" i="76"/>
  <c r="DN280" i="76"/>
  <c r="FO280" i="76"/>
  <c r="GB280" i="76"/>
  <c r="EF280" i="76"/>
  <c r="CI280" i="76"/>
  <c r="AT280" i="76"/>
  <c r="CH280" i="76"/>
  <c r="FM280" i="76"/>
  <c r="AS280" i="76"/>
  <c r="FR290" i="76"/>
  <c r="CO290" i="76"/>
  <c r="BD290" i="76"/>
  <c r="H290" i="76"/>
  <c r="ES290" i="76"/>
  <c r="CP290" i="76"/>
  <c r="FW290" i="76"/>
  <c r="BC290" i="76"/>
  <c r="DX290" i="76"/>
  <c r="DY290" i="76"/>
  <c r="EY290" i="76"/>
  <c r="BH290" i="76"/>
  <c r="L290" i="76"/>
  <c r="EN290" i="76"/>
  <c r="BF290" i="76"/>
  <c r="EX290" i="76"/>
  <c r="BO290" i="76"/>
  <c r="AT290" i="76"/>
  <c r="Q290" i="76"/>
  <c r="CE290" i="76"/>
  <c r="BZ290" i="76"/>
  <c r="GB290" i="76"/>
  <c r="BV290" i="76"/>
  <c r="FQ290" i="76"/>
  <c r="DC290" i="76"/>
  <c r="EH290" i="76"/>
  <c r="CZ290" i="76"/>
  <c r="ED290" i="76"/>
  <c r="AH290" i="76"/>
  <c r="BR290" i="76"/>
  <c r="DD290" i="76"/>
  <c r="BW290" i="76"/>
  <c r="AW290" i="76"/>
  <c r="AO290" i="76"/>
  <c r="FN290" i="76"/>
  <c r="GA290" i="76"/>
  <c r="G290" i="76"/>
  <c r="DK290" i="76"/>
  <c r="FA290" i="76"/>
  <c r="FV290" i="76"/>
  <c r="DF290" i="76"/>
  <c r="FU290" i="76"/>
  <c r="DI290" i="76"/>
  <c r="FH290" i="76"/>
  <c r="DS290" i="76"/>
  <c r="DG290" i="76"/>
  <c r="CO287" i="76"/>
  <c r="BA287" i="76"/>
  <c r="DS287" i="76"/>
  <c r="EP287" i="76"/>
  <c r="EZ287" i="76"/>
  <c r="DB287" i="76"/>
  <c r="EX287" i="76"/>
  <c r="P287" i="76"/>
  <c r="AT287" i="76"/>
  <c r="AC287" i="76"/>
  <c r="CJ287" i="76"/>
  <c r="CL287" i="76"/>
  <c r="BC287" i="76"/>
  <c r="Z287" i="76"/>
  <c r="CQ287" i="76"/>
  <c r="Q287" i="76"/>
  <c r="DI287" i="76"/>
  <c r="DZ287" i="76"/>
  <c r="AW287" i="76"/>
  <c r="BV287" i="76"/>
  <c r="FD287" i="76"/>
  <c r="L287" i="76"/>
  <c r="DO287" i="76"/>
  <c r="FO287" i="76"/>
  <c r="CV287" i="76"/>
  <c r="AH287" i="76"/>
  <c r="CE287" i="76"/>
  <c r="FN287" i="76"/>
  <c r="EM287" i="76"/>
  <c r="W287" i="76"/>
  <c r="EF287" i="76"/>
  <c r="BL287" i="76"/>
  <c r="CX287" i="76"/>
  <c r="AB287" i="76"/>
  <c r="CS287" i="76"/>
  <c r="EK287" i="76"/>
  <c r="BE287" i="76"/>
  <c r="BU287" i="76"/>
  <c r="BG287" i="76"/>
  <c r="CI287" i="76"/>
  <c r="BH287" i="76"/>
  <c r="CR287" i="76"/>
  <c r="EJ287" i="76"/>
  <c r="AF287" i="76"/>
  <c r="J287" i="76"/>
  <c r="FQ308" i="76"/>
  <c r="N308" i="76"/>
  <c r="AX308" i="76"/>
  <c r="DL308" i="76"/>
  <c r="DY308" i="76"/>
  <c r="F308" i="76"/>
  <c r="BH308" i="76"/>
  <c r="ER308" i="76"/>
  <c r="EO308" i="76"/>
  <c r="BE308" i="76"/>
  <c r="M308" i="76"/>
  <c r="AI308" i="76"/>
  <c r="FX308" i="76"/>
  <c r="BO308" i="76"/>
  <c r="FM308" i="76"/>
  <c r="BM308" i="76"/>
  <c r="BG308" i="76"/>
  <c r="CK308" i="76"/>
  <c r="FV308" i="76"/>
  <c r="FN308" i="76"/>
  <c r="CF308" i="76"/>
  <c r="DX308" i="76"/>
  <c r="BS308" i="76"/>
  <c r="AU308" i="76"/>
  <c r="BF308" i="76"/>
  <c r="ET308" i="76"/>
  <c r="AF308" i="76"/>
  <c r="BC308" i="76"/>
  <c r="CO308" i="76"/>
  <c r="BL308" i="76"/>
  <c r="BA308" i="76"/>
  <c r="Q308" i="76"/>
  <c r="CX308" i="76"/>
  <c r="FJ308" i="76"/>
  <c r="AH308" i="76"/>
  <c r="BU308" i="76"/>
  <c r="U308" i="76"/>
  <c r="AP308" i="76"/>
  <c r="BB308" i="76"/>
  <c r="CI308" i="76"/>
  <c r="Z308" i="76"/>
  <c r="DJ308" i="76"/>
  <c r="EA308" i="76"/>
  <c r="EP308" i="76"/>
  <c r="BT308" i="76"/>
  <c r="CF286" i="76"/>
  <c r="ES286" i="76"/>
  <c r="FH286" i="76"/>
  <c r="ED286" i="76"/>
  <c r="AS286" i="76"/>
  <c r="EZ286" i="76"/>
  <c r="FE286" i="76"/>
  <c r="EV286" i="76"/>
  <c r="FI286" i="76"/>
  <c r="EY286" i="76"/>
  <c r="AK286" i="76"/>
  <c r="CN286" i="76"/>
  <c r="CE286" i="76"/>
  <c r="AG286" i="76"/>
  <c r="EG286" i="76"/>
  <c r="CU286" i="76"/>
  <c r="AY286" i="76"/>
  <c r="R286" i="76"/>
  <c r="FN286" i="76"/>
  <c r="FQ286" i="76"/>
  <c r="DU286" i="76"/>
  <c r="Z286" i="76"/>
  <c r="CK286" i="76"/>
  <c r="DO286" i="76"/>
  <c r="FJ286" i="76"/>
  <c r="DR286" i="76"/>
  <c r="AP286" i="76"/>
  <c r="BH286" i="76"/>
  <c r="K286" i="76"/>
  <c r="DQ286" i="76"/>
  <c r="CW286" i="76"/>
  <c r="CO286" i="76"/>
  <c r="AV286" i="76"/>
  <c r="DA286" i="76"/>
  <c r="CQ286" i="76"/>
  <c r="EP286" i="76"/>
  <c r="CY286" i="76"/>
  <c r="CB286" i="76"/>
  <c r="CM286" i="76"/>
  <c r="CZ286" i="76"/>
  <c r="BV286" i="76"/>
  <c r="J286" i="76"/>
  <c r="FD286" i="76"/>
  <c r="DD286" i="76"/>
  <c r="FZ286" i="76"/>
  <c r="AR275" i="76"/>
  <c r="BO275" i="76"/>
  <c r="EH275" i="76"/>
  <c r="AE275" i="76"/>
  <c r="EW275" i="76"/>
  <c r="K275" i="76"/>
  <c r="AT275" i="76"/>
  <c r="BZ275" i="76"/>
  <c r="CA275" i="76"/>
  <c r="DL275" i="76"/>
  <c r="CF275" i="76"/>
  <c r="BB275" i="76"/>
  <c r="FL275" i="76"/>
  <c r="DP275" i="76"/>
  <c r="EQ275" i="76"/>
  <c r="ER275" i="76"/>
  <c r="Q275" i="76"/>
  <c r="U275" i="76"/>
  <c r="DV275" i="76"/>
  <c r="AK275" i="76"/>
  <c r="DW275" i="76"/>
  <c r="BP275" i="76"/>
  <c r="O275" i="76"/>
  <c r="CH275" i="76"/>
  <c r="CJ275" i="76"/>
  <c r="FD275" i="76"/>
  <c r="DE275" i="76"/>
  <c r="F275" i="76"/>
  <c r="EK275" i="76"/>
  <c r="AW275" i="76"/>
  <c r="DM275" i="76"/>
  <c r="BQ275" i="76"/>
  <c r="FF275" i="76"/>
  <c r="BE275" i="76"/>
  <c r="EN275" i="76"/>
  <c r="FJ275" i="76"/>
  <c r="AL275" i="76"/>
  <c r="BM275" i="76"/>
  <c r="CQ275" i="76"/>
  <c r="FX275" i="76"/>
  <c r="AH275" i="76"/>
  <c r="H275" i="76"/>
  <c r="AA275" i="76"/>
  <c r="ET275" i="76"/>
  <c r="FB275" i="76"/>
  <c r="BC274" i="76"/>
  <c r="BE274" i="76"/>
  <c r="FI274" i="76"/>
  <c r="FS274" i="76"/>
  <c r="N274" i="76"/>
  <c r="O274" i="76"/>
  <c r="FV274" i="76"/>
  <c r="DZ274" i="76"/>
  <c r="BI274" i="76"/>
  <c r="BN274" i="76"/>
  <c r="I274" i="76"/>
  <c r="BS274" i="76"/>
  <c r="CQ274" i="76"/>
  <c r="FD274" i="76"/>
  <c r="EG274" i="76"/>
  <c r="AM274" i="76"/>
  <c r="DA274" i="76"/>
  <c r="X274" i="76"/>
  <c r="F274" i="76"/>
  <c r="BA274" i="76"/>
  <c r="DD274" i="76"/>
  <c r="DX274" i="76"/>
  <c r="EC274" i="76"/>
  <c r="D274" i="76"/>
  <c r="AN274" i="76"/>
  <c r="EI274" i="76"/>
  <c r="CY274" i="76"/>
  <c r="AA274" i="76"/>
  <c r="FJ274" i="76"/>
  <c r="FQ274" i="76"/>
  <c r="AU274" i="76"/>
  <c r="GA274" i="76"/>
  <c r="CL274" i="76"/>
  <c r="FN274" i="76"/>
  <c r="CS274" i="76"/>
  <c r="BJ274" i="76"/>
  <c r="G274" i="76"/>
  <c r="FK274" i="76"/>
  <c r="AL274" i="76"/>
  <c r="K274" i="76"/>
  <c r="L274" i="76"/>
  <c r="DG274" i="76"/>
  <c r="EJ274" i="76"/>
  <c r="BV274" i="76"/>
  <c r="BU274" i="76"/>
  <c r="AO311" i="76"/>
  <c r="CJ311" i="76"/>
  <c r="AE311" i="76"/>
  <c r="S311" i="76"/>
  <c r="AT311" i="76"/>
  <c r="X311" i="76"/>
  <c r="AW311" i="76"/>
  <c r="FG311" i="76"/>
  <c r="DX311" i="76"/>
  <c r="EE311" i="76"/>
  <c r="BJ311" i="76"/>
  <c r="CY311" i="76"/>
  <c r="BA311" i="76"/>
  <c r="AH311" i="76"/>
  <c r="CR311" i="76"/>
  <c r="DT311" i="76"/>
  <c r="FY311" i="76"/>
  <c r="AA311" i="76"/>
  <c r="EL311" i="76"/>
  <c r="BG311" i="76"/>
  <c r="AF311" i="76"/>
  <c r="ET311" i="76"/>
  <c r="CN311" i="76"/>
  <c r="AB311" i="76"/>
  <c r="EV311" i="76"/>
  <c r="DO311" i="76"/>
  <c r="CP311" i="76"/>
  <c r="CH311" i="76"/>
  <c r="H311" i="76"/>
  <c r="FI311" i="76"/>
  <c r="EK311" i="76"/>
  <c r="EY311" i="76"/>
  <c r="BS311" i="76"/>
  <c r="FP311" i="76"/>
  <c r="N311" i="76"/>
  <c r="FS311" i="76"/>
  <c r="CA311" i="76"/>
  <c r="CM311" i="76"/>
  <c r="AC311" i="76"/>
  <c r="DN311" i="76"/>
  <c r="DD311" i="76"/>
  <c r="T311" i="76"/>
  <c r="AD311" i="76"/>
  <c r="ES311" i="76"/>
  <c r="W311" i="76"/>
  <c r="DV311" i="76"/>
  <c r="BQ282" i="76"/>
  <c r="GB282" i="76"/>
  <c r="BW282" i="76"/>
  <c r="BB282" i="76"/>
  <c r="DD282" i="76"/>
  <c r="P282" i="76"/>
  <c r="FW282" i="76"/>
  <c r="CB282" i="76"/>
  <c r="AL282" i="76"/>
  <c r="Q282" i="76"/>
  <c r="FR282" i="76"/>
  <c r="FO282" i="76"/>
  <c r="FJ282" i="76"/>
  <c r="BA282" i="76"/>
  <c r="FQ282" i="76"/>
  <c r="EC282" i="76"/>
  <c r="BZ282" i="76"/>
  <c r="DG282" i="76"/>
  <c r="AI282" i="76"/>
  <c r="BH282" i="76"/>
  <c r="ES282" i="76"/>
  <c r="BG282" i="76"/>
  <c r="DK282" i="76"/>
  <c r="DE282" i="76"/>
  <c r="AK282" i="76"/>
  <c r="CT282" i="76"/>
  <c r="BY282" i="76"/>
  <c r="BF282" i="76"/>
  <c r="FE282" i="76"/>
  <c r="EU282" i="76"/>
  <c r="FY282" i="76"/>
  <c r="BV282" i="76"/>
  <c r="FC282" i="76"/>
  <c r="FH282" i="76"/>
  <c r="DN282" i="76"/>
  <c r="O282" i="76"/>
  <c r="DY282" i="76"/>
  <c r="EF282" i="76"/>
  <c r="S282" i="76"/>
  <c r="BN282" i="76"/>
  <c r="Y282" i="76"/>
  <c r="BR282" i="76"/>
  <c r="L282" i="76"/>
  <c r="FK282" i="76"/>
  <c r="AF282" i="76"/>
  <c r="DU309" i="76"/>
  <c r="AR309" i="76"/>
  <c r="EM309" i="76"/>
  <c r="BI309" i="76"/>
  <c r="DX309" i="76"/>
  <c r="BL309" i="76"/>
  <c r="EN309" i="76"/>
  <c r="FR309" i="76"/>
  <c r="CI309" i="76"/>
  <c r="CK309" i="76"/>
  <c r="BD309" i="76"/>
  <c r="FP309" i="76"/>
  <c r="FC309" i="76"/>
  <c r="FF309" i="76"/>
  <c r="J309" i="76"/>
  <c r="ER309" i="76"/>
  <c r="BO309" i="76"/>
  <c r="E309" i="76"/>
  <c r="EO309" i="76"/>
  <c r="FO309" i="76"/>
  <c r="FE309" i="76"/>
  <c r="Q309" i="76"/>
  <c r="CC309" i="76"/>
  <c r="BC309" i="76"/>
  <c r="FG309" i="76"/>
  <c r="CV309" i="76"/>
  <c r="G309" i="76"/>
  <c r="BF309" i="76"/>
  <c r="FK309" i="76"/>
  <c r="F309" i="76"/>
  <c r="AU309" i="76"/>
  <c r="EJ309" i="76"/>
  <c r="BY309" i="76"/>
  <c r="DR309" i="76"/>
  <c r="CL309" i="76"/>
  <c r="CY309" i="76"/>
  <c r="U309" i="76"/>
  <c r="AQ309" i="76"/>
  <c r="DN309" i="76"/>
  <c r="AT309" i="76"/>
  <c r="DF309" i="76"/>
  <c r="H309" i="76"/>
  <c r="DL309" i="76"/>
  <c r="EZ309" i="76"/>
  <c r="CO309" i="76"/>
  <c r="EF271" i="76"/>
  <c r="DK271" i="76"/>
  <c r="BE271" i="76"/>
  <c r="EJ271" i="76"/>
  <c r="EO271" i="76"/>
  <c r="AY271" i="76"/>
  <c r="ER271" i="76"/>
  <c r="S271" i="76"/>
  <c r="FZ271" i="76"/>
  <c r="EU271" i="76"/>
  <c r="AI271" i="76"/>
  <c r="GB271" i="76"/>
  <c r="DA271" i="76"/>
  <c r="DQ271" i="76"/>
  <c r="BQ271" i="76"/>
  <c r="EY271" i="76"/>
  <c r="AD271" i="76"/>
  <c r="FE271" i="76"/>
  <c r="AE271" i="76"/>
  <c r="BI271" i="76"/>
  <c r="EG271" i="76"/>
  <c r="EI271" i="76"/>
  <c r="FS271" i="76"/>
  <c r="BO271" i="76"/>
  <c r="U271" i="76"/>
  <c r="EN271" i="76"/>
  <c r="FX271" i="76"/>
  <c r="AX271" i="76"/>
  <c r="DZ271" i="76"/>
  <c r="EK271" i="76"/>
  <c r="H271" i="76"/>
  <c r="D271" i="76"/>
  <c r="DX271" i="76"/>
  <c r="EA271" i="76"/>
  <c r="DW271" i="76"/>
  <c r="DI271" i="76"/>
  <c r="CQ271" i="76"/>
  <c r="W271" i="76"/>
  <c r="AK271" i="76"/>
  <c r="CW271" i="76"/>
  <c r="DF271" i="76"/>
  <c r="CV271" i="76"/>
  <c r="BU271" i="76"/>
  <c r="DV271" i="76"/>
  <c r="Q271" i="76"/>
  <c r="K571" i="75"/>
  <c r="K753" i="75"/>
  <c r="K750" i="75"/>
  <c r="K768" i="75"/>
  <c r="K737" i="75"/>
  <c r="K742" i="75"/>
  <c r="K738" i="75"/>
  <c r="K746" i="75"/>
  <c r="K741" i="75"/>
  <c r="K770" i="75"/>
  <c r="K735" i="75"/>
  <c r="K907" i="75"/>
  <c r="K909" i="75"/>
  <c r="K875" i="75"/>
  <c r="W166" i="76"/>
  <c r="EA166" i="76"/>
  <c r="CL166" i="76"/>
  <c r="FJ166" i="76"/>
  <c r="CU166" i="76"/>
  <c r="U166" i="76"/>
  <c r="CI166" i="76"/>
  <c r="EM166" i="76"/>
  <c r="EN166" i="76"/>
  <c r="L166" i="76"/>
  <c r="E166" i="76"/>
  <c r="AU166" i="76"/>
  <c r="CN166" i="76"/>
  <c r="DO166" i="76"/>
  <c r="EU166" i="76"/>
  <c r="BO166" i="76"/>
  <c r="DQ166" i="76"/>
  <c r="AS166" i="76"/>
  <c r="BZ166" i="76"/>
  <c r="FB166" i="76"/>
  <c r="CR166" i="76"/>
  <c r="GA166" i="76"/>
  <c r="BG166" i="76"/>
  <c r="Y166" i="76"/>
  <c r="BB166" i="76"/>
  <c r="CG166" i="76"/>
  <c r="AP166" i="76"/>
  <c r="AF166" i="76"/>
  <c r="AC166" i="76"/>
  <c r="EC166" i="76"/>
  <c r="DH166" i="76"/>
  <c r="AT166" i="76"/>
  <c r="DL166" i="76"/>
  <c r="DS166" i="76"/>
  <c r="DM166" i="76"/>
  <c r="FQ166" i="76"/>
  <c r="ES166" i="76"/>
  <c r="DI166" i="76"/>
  <c r="DD166" i="76"/>
  <c r="FL166" i="76"/>
  <c r="EZ166" i="76"/>
  <c r="DV166" i="76"/>
  <c r="AB157" i="76"/>
  <c r="BA157" i="76"/>
  <c r="Q157" i="76"/>
  <c r="AD157" i="76"/>
  <c r="AG157" i="76"/>
  <c r="BE157" i="76"/>
  <c r="U157" i="76"/>
  <c r="CJ157" i="76"/>
  <c r="CK157" i="76"/>
  <c r="FO157" i="76"/>
  <c r="AS157" i="76"/>
  <c r="EN157" i="76"/>
  <c r="DQ157" i="76"/>
  <c r="EJ157" i="76"/>
  <c r="AV157" i="76"/>
  <c r="AM157" i="76"/>
  <c r="CV157" i="76"/>
  <c r="DE157" i="76"/>
  <c r="DF157" i="76"/>
  <c r="DW157" i="76"/>
  <c r="DH157" i="76"/>
  <c r="FH157" i="76"/>
  <c r="FJ157" i="76"/>
  <c r="CE157" i="76"/>
  <c r="BD157" i="76"/>
  <c r="CF157" i="76"/>
  <c r="E157" i="76"/>
  <c r="FQ157" i="76"/>
  <c r="DA157" i="76"/>
  <c r="AU157" i="76"/>
  <c r="BH157" i="76"/>
  <c r="CN157" i="76"/>
  <c r="BQ157" i="76"/>
  <c r="BM157" i="76"/>
  <c r="EE157" i="76"/>
  <c r="CP157" i="76"/>
  <c r="S157" i="76"/>
  <c r="K157" i="76"/>
  <c r="EU157" i="76"/>
  <c r="BO157" i="76"/>
  <c r="EH157" i="76"/>
  <c r="FD157" i="76"/>
  <c r="EB157" i="76"/>
  <c r="L157" i="76"/>
  <c r="CG157" i="76"/>
  <c r="W174" i="76"/>
  <c r="H174" i="76"/>
  <c r="ED174" i="76"/>
  <c r="DT174" i="76"/>
  <c r="FU174" i="76"/>
  <c r="FC174" i="76"/>
  <c r="BH174" i="76"/>
  <c r="N174" i="76"/>
  <c r="BM174" i="76"/>
  <c r="CY174" i="76"/>
  <c r="EM174" i="76"/>
  <c r="FX174" i="76"/>
  <c r="S174" i="76"/>
  <c r="CN174" i="76"/>
  <c r="D174" i="76"/>
  <c r="AJ174" i="76"/>
  <c r="ET174" i="76"/>
  <c r="DQ174" i="76"/>
  <c r="EZ174" i="76"/>
  <c r="FL174" i="76"/>
  <c r="DD174" i="76"/>
  <c r="AR174" i="76"/>
  <c r="CM174" i="76"/>
  <c r="EF174" i="76"/>
  <c r="EV174" i="76"/>
  <c r="CE174" i="76"/>
  <c r="DX174" i="76"/>
  <c r="DU174" i="76"/>
  <c r="EG174" i="76"/>
  <c r="Y174" i="76"/>
  <c r="CL174" i="76"/>
  <c r="FP174" i="76"/>
  <c r="CB174" i="76"/>
  <c r="E174" i="76"/>
  <c r="ER174" i="76"/>
  <c r="CH174" i="76"/>
  <c r="P174" i="76"/>
  <c r="DA174" i="76"/>
  <c r="DI174" i="76"/>
  <c r="EU174" i="76"/>
  <c r="G174" i="76"/>
  <c r="FE174" i="76"/>
  <c r="CI174" i="76"/>
  <c r="AO174" i="76"/>
  <c r="EZ247" i="76"/>
  <c r="FK247" i="76"/>
  <c r="BA247" i="76"/>
  <c r="GA247" i="76"/>
  <c r="FB247" i="76"/>
  <c r="ED247" i="76"/>
  <c r="FA247" i="76"/>
  <c r="CD247" i="76"/>
  <c r="EV247" i="76"/>
  <c r="CT247" i="76"/>
  <c r="DJ247" i="76"/>
  <c r="DP247" i="76"/>
  <c r="CP247" i="76"/>
  <c r="AE247" i="76"/>
  <c r="AT247" i="76"/>
  <c r="DX247" i="76"/>
  <c r="AI247" i="76"/>
  <c r="AW247" i="76"/>
  <c r="CX247" i="76"/>
  <c r="BK247" i="76"/>
  <c r="S247" i="76"/>
  <c r="AX247" i="76"/>
  <c r="FH247" i="76"/>
  <c r="AN247" i="76"/>
  <c r="EW247" i="76"/>
  <c r="ES247" i="76"/>
  <c r="DC247" i="76"/>
  <c r="DZ247" i="76"/>
  <c r="EU247" i="76"/>
  <c r="FL247" i="76"/>
  <c r="AK247" i="76"/>
  <c r="EL247" i="76"/>
  <c r="T247" i="76"/>
  <c r="FN247" i="76"/>
  <c r="EB247" i="76"/>
  <c r="DK247" i="76"/>
  <c r="DM247" i="76"/>
  <c r="BY247" i="76"/>
  <c r="L247" i="76"/>
  <c r="Z247" i="76"/>
  <c r="FC247" i="76"/>
  <c r="EE247" i="76"/>
  <c r="EA247" i="76"/>
  <c r="EO152" i="76"/>
  <c r="DG152" i="76"/>
  <c r="BM152" i="76"/>
  <c r="J152" i="76"/>
  <c r="EM152" i="76"/>
  <c r="AX152" i="76"/>
  <c r="BE152" i="76"/>
  <c r="AL152" i="76"/>
  <c r="CT152" i="76"/>
  <c r="EE152" i="76"/>
  <c r="FL152" i="76"/>
  <c r="DT152" i="76"/>
  <c r="CV152" i="76"/>
  <c r="U152" i="76"/>
  <c r="CD152" i="76"/>
  <c r="EK152" i="76"/>
  <c r="F152" i="76"/>
  <c r="BO152" i="76"/>
  <c r="EZ152" i="76"/>
  <c r="DJ152" i="76"/>
  <c r="DW152" i="76"/>
  <c r="AU152" i="76"/>
  <c r="DA152" i="76"/>
  <c r="BZ152" i="76"/>
  <c r="N152" i="76"/>
  <c r="CQ152" i="76"/>
  <c r="Z152" i="76"/>
  <c r="BA152" i="76"/>
  <c r="AB152" i="76"/>
  <c r="AT152" i="76"/>
  <c r="EG152" i="76"/>
  <c r="FY152" i="76"/>
  <c r="CY152" i="76"/>
  <c r="CJ152" i="76"/>
  <c r="FZ152" i="76"/>
  <c r="FA152" i="76"/>
  <c r="DE152" i="76"/>
  <c r="AI152" i="76"/>
  <c r="CC152" i="76"/>
  <c r="CR152" i="76"/>
  <c r="FC152" i="76"/>
  <c r="FH152" i="76"/>
  <c r="ES152" i="76"/>
  <c r="DI188" i="76"/>
  <c r="DZ188" i="76"/>
  <c r="AQ188" i="76"/>
  <c r="K188" i="76"/>
  <c r="BZ188" i="76"/>
  <c r="AF188" i="76"/>
  <c r="FI188" i="76"/>
  <c r="AT188" i="76"/>
  <c r="AY188" i="76"/>
  <c r="FC188" i="76"/>
  <c r="CL188" i="76"/>
  <c r="AA188" i="76"/>
  <c r="AP188" i="76"/>
  <c r="AB188" i="76"/>
  <c r="BI188" i="76"/>
  <c r="BO188" i="76"/>
  <c r="CJ188" i="76"/>
  <c r="FK188" i="76"/>
  <c r="G188" i="76"/>
  <c r="X188" i="76"/>
  <c r="FF188" i="76"/>
  <c r="AH188" i="76"/>
  <c r="FG188" i="76"/>
  <c r="DB188" i="76"/>
  <c r="EI188" i="76"/>
  <c r="EG188" i="76"/>
  <c r="N188" i="76"/>
  <c r="BQ188" i="76"/>
  <c r="CN188" i="76"/>
  <c r="Q188" i="76"/>
  <c r="AU188" i="76"/>
  <c r="EL188" i="76"/>
  <c r="FQ188" i="76"/>
  <c r="DM188" i="76"/>
  <c r="DW188" i="76"/>
  <c r="CX188" i="76"/>
  <c r="DP188" i="76"/>
  <c r="DQ188" i="76"/>
  <c r="ED188" i="76"/>
  <c r="AO188" i="76"/>
  <c r="CS188" i="76"/>
  <c r="EU188" i="76"/>
  <c r="DE188" i="76"/>
  <c r="E165" i="76"/>
  <c r="BH165" i="76"/>
  <c r="DK165" i="76"/>
  <c r="BB165" i="76"/>
  <c r="AQ165" i="76"/>
  <c r="BN165" i="76"/>
  <c r="CZ165" i="76"/>
  <c r="Z165" i="76"/>
  <c r="U165" i="76"/>
  <c r="AN165" i="76"/>
  <c r="FU165" i="76"/>
  <c r="CJ165" i="76"/>
  <c r="FA165" i="76"/>
  <c r="R165" i="76"/>
  <c r="CQ165" i="76"/>
  <c r="F165" i="76"/>
  <c r="CB165" i="76"/>
  <c r="CE165" i="76"/>
  <c r="L165" i="76"/>
  <c r="CP165" i="76"/>
  <c r="FJ165" i="76"/>
  <c r="EH165" i="76"/>
  <c r="EW165" i="76"/>
  <c r="CW165" i="76"/>
  <c r="DY165" i="76"/>
  <c r="DF165" i="76"/>
  <c r="CO165" i="76"/>
  <c r="CN165" i="76"/>
  <c r="CH165" i="76"/>
  <c r="DM165" i="76"/>
  <c r="AA165" i="76"/>
  <c r="AO165" i="76"/>
  <c r="AW165" i="76"/>
  <c r="FC165" i="76"/>
  <c r="D165" i="76"/>
  <c r="CV165" i="76"/>
  <c r="EA165" i="76"/>
  <c r="DW165" i="76"/>
  <c r="CL165" i="76"/>
  <c r="CK165" i="76"/>
  <c r="DH165" i="76"/>
  <c r="FF165" i="76"/>
  <c r="AL165" i="76"/>
  <c r="FE139" i="76"/>
  <c r="T139" i="76"/>
  <c r="AD139" i="76"/>
  <c r="W139" i="76"/>
  <c r="FF139" i="76"/>
  <c r="S139" i="76"/>
  <c r="FP139" i="76"/>
  <c r="FW139" i="76"/>
  <c r="N139" i="76"/>
  <c r="FT139" i="76"/>
  <c r="CW139" i="76"/>
  <c r="BQ139" i="76"/>
  <c r="DA139" i="76"/>
  <c r="DN139" i="76"/>
  <c r="DX139" i="76"/>
  <c r="EK139" i="76"/>
  <c r="AA139" i="76"/>
  <c r="G139" i="76"/>
  <c r="CY139" i="76"/>
  <c r="BF139" i="76"/>
  <c r="EF139" i="76"/>
  <c r="AK139" i="76"/>
  <c r="DM139" i="76"/>
  <c r="CA139" i="76"/>
  <c r="Z139" i="76"/>
  <c r="BJ139" i="76"/>
  <c r="BL139" i="76"/>
  <c r="DK139" i="76"/>
  <c r="CG139" i="76"/>
  <c r="DL139" i="76"/>
  <c r="V139" i="76"/>
  <c r="AS139" i="76"/>
  <c r="H139" i="76"/>
  <c r="CR139" i="76"/>
  <c r="DE139" i="76"/>
  <c r="DD139" i="76"/>
  <c r="FS139" i="76"/>
  <c r="AI139" i="76"/>
  <c r="EM139" i="76"/>
  <c r="CP139" i="76"/>
  <c r="EQ139" i="76"/>
  <c r="ER139" i="76"/>
  <c r="CN139" i="76"/>
  <c r="EB139" i="76"/>
  <c r="AG139" i="76"/>
  <c r="DY141" i="76"/>
  <c r="FU141" i="76"/>
  <c r="EU141" i="76"/>
  <c r="AY141" i="76"/>
  <c r="U141" i="76"/>
  <c r="Z141" i="76"/>
  <c r="DT141" i="76"/>
  <c r="FY141" i="76"/>
  <c r="EW141" i="76"/>
  <c r="CU141" i="76"/>
  <c r="AN141" i="76"/>
  <c r="BE141" i="76"/>
  <c r="CX141" i="76"/>
  <c r="O141" i="76"/>
  <c r="EY141" i="76"/>
  <c r="CL141" i="76"/>
  <c r="FW141" i="76"/>
  <c r="FX141" i="76"/>
  <c r="EC141" i="76"/>
  <c r="EE141" i="76"/>
  <c r="CT141" i="76"/>
  <c r="CO141" i="76"/>
  <c r="FH141" i="76"/>
  <c r="AE141" i="76"/>
  <c r="AT141" i="76"/>
  <c r="FC141" i="76"/>
  <c r="FG141" i="76"/>
  <c r="DK141" i="76"/>
  <c r="EQ141" i="76"/>
  <c r="EO141" i="76"/>
  <c r="DV141" i="76"/>
  <c r="FQ141" i="76"/>
  <c r="DO141" i="76"/>
  <c r="DD141" i="76"/>
  <c r="EV141" i="76"/>
  <c r="BH141" i="76"/>
  <c r="BP141" i="76"/>
  <c r="CP141" i="76"/>
  <c r="FS141" i="76"/>
  <c r="DX141" i="76"/>
  <c r="EZ141" i="76"/>
  <c r="DN141" i="76"/>
  <c r="CC141" i="76"/>
  <c r="CI141" i="76"/>
  <c r="Y147" i="76"/>
  <c r="J147" i="76"/>
  <c r="DS147" i="76"/>
  <c r="BK147" i="76"/>
  <c r="CB147" i="76"/>
  <c r="DA147" i="76"/>
  <c r="CA147" i="76"/>
  <c r="Q147" i="76"/>
  <c r="FX147" i="76"/>
  <c r="ED147" i="76"/>
  <c r="FV147" i="76"/>
  <c r="AV147" i="76"/>
  <c r="X147" i="76"/>
  <c r="AQ147" i="76"/>
  <c r="CI147" i="76"/>
  <c r="BY147" i="76"/>
  <c r="BL147" i="76"/>
  <c r="FZ147" i="76"/>
  <c r="CM147" i="76"/>
  <c r="FT147" i="76"/>
  <c r="N147" i="76"/>
  <c r="O147" i="76"/>
  <c r="AY147" i="76"/>
  <c r="DN147" i="76"/>
  <c r="BH147" i="76"/>
  <c r="BG147" i="76"/>
  <c r="FB147" i="76"/>
  <c r="EH147" i="76"/>
  <c r="CX147" i="76"/>
  <c r="CE147" i="76"/>
  <c r="FA147" i="76"/>
  <c r="BC147" i="76"/>
  <c r="Z147" i="76"/>
  <c r="BF147" i="76"/>
  <c r="CT147" i="76"/>
  <c r="EV147" i="76"/>
  <c r="CV147" i="76"/>
  <c r="DV147" i="76"/>
  <c r="FC147" i="76"/>
  <c r="DQ147" i="76"/>
  <c r="DP147" i="76"/>
  <c r="AH147" i="76"/>
  <c r="T147" i="76"/>
  <c r="DI255" i="76"/>
  <c r="EP255" i="76"/>
  <c r="CZ255" i="76"/>
  <c r="AZ255" i="76"/>
  <c r="O255" i="76"/>
  <c r="AF255" i="76"/>
  <c r="BQ255" i="76"/>
  <c r="CM255" i="76"/>
  <c r="X255" i="76"/>
  <c r="CY255" i="76"/>
  <c r="AU255" i="76"/>
  <c r="FV255" i="76"/>
  <c r="EI255" i="76"/>
  <c r="CJ255" i="76"/>
  <c r="CQ255" i="76"/>
  <c r="CC255" i="76"/>
  <c r="BE255" i="76"/>
  <c r="CH255" i="76"/>
  <c r="AS255" i="76"/>
  <c r="DF255" i="76"/>
  <c r="DZ255" i="76"/>
  <c r="FD255" i="76"/>
  <c r="DC255" i="76"/>
  <c r="FT255" i="76"/>
  <c r="DV255" i="76"/>
  <c r="E255" i="76"/>
  <c r="BH255" i="76"/>
  <c r="DN255" i="76"/>
  <c r="CI255" i="76"/>
  <c r="EK255" i="76"/>
  <c r="DG255" i="76"/>
  <c r="EC255" i="76"/>
  <c r="DE255" i="76"/>
  <c r="EW255" i="76"/>
  <c r="FK255" i="76"/>
  <c r="I255" i="76"/>
  <c r="DX255" i="76"/>
  <c r="CX255" i="76"/>
  <c r="CS255" i="76"/>
  <c r="BI255" i="76"/>
  <c r="AJ255" i="76"/>
  <c r="DK255" i="76"/>
  <c r="AP255" i="76"/>
  <c r="AP160" i="76"/>
  <c r="EE160" i="76"/>
  <c r="AS160" i="76"/>
  <c r="T160" i="76"/>
  <c r="BZ160" i="76"/>
  <c r="AM160" i="76"/>
  <c r="BE160" i="76"/>
  <c r="FI160" i="76"/>
  <c r="O160" i="76"/>
  <c r="CG160" i="76"/>
  <c r="AE160" i="76"/>
  <c r="BL160" i="76"/>
  <c r="BI160" i="76"/>
  <c r="FU160" i="76"/>
  <c r="V160" i="76"/>
  <c r="EP160" i="76"/>
  <c r="G160" i="76"/>
  <c r="AI160" i="76"/>
  <c r="EZ160" i="76"/>
  <c r="FR160" i="76"/>
  <c r="ET160" i="76"/>
  <c r="ES160" i="76"/>
  <c r="H160" i="76"/>
  <c r="FS160" i="76"/>
  <c r="CL160" i="76"/>
  <c r="EX160" i="76"/>
  <c r="S160" i="76"/>
  <c r="FM160" i="76"/>
  <c r="DJ160" i="76"/>
  <c r="FC160" i="76"/>
  <c r="FO160" i="76"/>
  <c r="I160" i="76"/>
  <c r="DD160" i="76"/>
  <c r="AN160" i="76"/>
  <c r="N160" i="76"/>
  <c r="DY160" i="76"/>
  <c r="DS160" i="76"/>
  <c r="K160" i="76"/>
  <c r="CH160" i="76"/>
  <c r="FE160" i="76"/>
  <c r="AF160" i="76"/>
  <c r="DA160" i="76"/>
  <c r="AW160" i="76"/>
  <c r="AJ160" i="76"/>
  <c r="I146" i="76"/>
  <c r="AF146" i="76"/>
  <c r="GA146" i="76"/>
  <c r="DQ146" i="76"/>
  <c r="DY146" i="76"/>
  <c r="EC146" i="76"/>
  <c r="BQ146" i="76"/>
  <c r="CX146" i="76"/>
  <c r="EG146" i="76"/>
  <c r="F146" i="76"/>
  <c r="EX146" i="76"/>
  <c r="FI146" i="76"/>
  <c r="DC146" i="76"/>
  <c r="DU146" i="76"/>
  <c r="D146" i="76"/>
  <c r="DW146" i="76"/>
  <c r="AW146" i="76"/>
  <c r="AE146" i="76"/>
  <c r="EI146" i="76"/>
  <c r="X146" i="76"/>
  <c r="EJ146" i="76"/>
  <c r="FU146" i="76"/>
  <c r="M146" i="76"/>
  <c r="CV146" i="76"/>
  <c r="J146" i="76"/>
  <c r="AA146" i="76"/>
  <c r="EL146" i="76"/>
  <c r="DK146" i="76"/>
  <c r="BA146" i="76"/>
  <c r="EP146" i="76"/>
  <c r="FB146" i="76"/>
  <c r="DT146" i="76"/>
  <c r="EZ146" i="76"/>
  <c r="H146" i="76"/>
  <c r="BE146" i="76"/>
  <c r="CI146" i="76"/>
  <c r="FH146" i="76"/>
  <c r="EQ146" i="76"/>
  <c r="BZ146" i="76"/>
  <c r="AV146" i="76"/>
  <c r="AH146" i="76"/>
  <c r="CH168" i="76"/>
  <c r="EU168" i="76"/>
  <c r="DT168" i="76"/>
  <c r="CE168" i="76"/>
  <c r="FB168" i="76"/>
  <c r="DL168" i="76"/>
  <c r="Q168" i="76"/>
  <c r="I168" i="76"/>
  <c r="DY168" i="76"/>
  <c r="BG168" i="76"/>
  <c r="BB168" i="76"/>
  <c r="CZ168" i="76"/>
  <c r="AV168" i="76"/>
  <c r="DC168" i="76"/>
  <c r="EF168" i="76"/>
  <c r="EW168" i="76"/>
  <c r="BY168" i="76"/>
  <c r="EM168" i="76"/>
  <c r="CG168" i="76"/>
  <c r="FF168" i="76"/>
  <c r="AU168" i="76"/>
  <c r="DQ168" i="76"/>
  <c r="FI168" i="76"/>
  <c r="FS168" i="76"/>
  <c r="CO168" i="76"/>
  <c r="CD168" i="76"/>
  <c r="CQ168" i="76"/>
  <c r="BN168" i="76"/>
  <c r="EO168" i="76"/>
  <c r="EK168" i="76"/>
  <c r="O168" i="76"/>
  <c r="EL168" i="76"/>
  <c r="Z168" i="76"/>
  <c r="FM168" i="76"/>
  <c r="FZ168" i="76"/>
  <c r="R168" i="76"/>
  <c r="DG168" i="76"/>
  <c r="DI168" i="76"/>
  <c r="CF168" i="76"/>
  <c r="BL168" i="76"/>
  <c r="BQ168" i="76"/>
  <c r="G168" i="76"/>
  <c r="FJ168" i="76"/>
  <c r="FA168" i="76"/>
  <c r="AO168" i="76"/>
  <c r="BP249" i="76"/>
  <c r="EZ249" i="76"/>
  <c r="AL249" i="76"/>
  <c r="CG249" i="76"/>
  <c r="DZ249" i="76"/>
  <c r="W249" i="76"/>
  <c r="DU249" i="76"/>
  <c r="EF249" i="76"/>
  <c r="CN249" i="76"/>
  <c r="EO249" i="76"/>
  <c r="GB249" i="76"/>
  <c r="FQ249" i="76"/>
  <c r="FS249" i="76"/>
  <c r="EP249" i="76"/>
  <c r="U249" i="76"/>
  <c r="AS249" i="76"/>
  <c r="O249" i="76"/>
  <c r="R249" i="76"/>
  <c r="AB249" i="76"/>
  <c r="EW249" i="76"/>
  <c r="FD249" i="76"/>
  <c r="FP249" i="76"/>
  <c r="DG249" i="76"/>
  <c r="H249" i="76"/>
  <c r="CX249" i="76"/>
  <c r="CA249" i="76"/>
  <c r="EE249" i="76"/>
  <c r="CQ249" i="76"/>
  <c r="CK249" i="76"/>
  <c r="BD249" i="76"/>
  <c r="BA249" i="76"/>
  <c r="CO249" i="76"/>
  <c r="CM249" i="76"/>
  <c r="AA249" i="76"/>
  <c r="AN249" i="76"/>
  <c r="DC249" i="76"/>
  <c r="DH249" i="76"/>
  <c r="CB249" i="76"/>
  <c r="BM249" i="76"/>
  <c r="J249" i="76"/>
  <c r="EA249" i="76"/>
  <c r="BB249" i="76"/>
  <c r="BL249" i="76"/>
  <c r="FL249" i="76"/>
  <c r="DH145" i="76"/>
  <c r="FE145" i="76"/>
  <c r="BQ145" i="76"/>
  <c r="DA145" i="76"/>
  <c r="N145" i="76"/>
  <c r="DD145" i="76"/>
  <c r="EF145" i="76"/>
  <c r="EY145" i="76"/>
  <c r="CY145" i="76"/>
  <c r="AI145" i="76"/>
  <c r="H145" i="76"/>
  <c r="AJ145" i="76"/>
  <c r="CQ145" i="76"/>
  <c r="P145" i="76"/>
  <c r="CX145" i="76"/>
  <c r="BC145" i="76"/>
  <c r="DU145" i="76"/>
  <c r="AE145" i="76"/>
  <c r="X145" i="76"/>
  <c r="CD145" i="76"/>
  <c r="FZ145" i="76"/>
  <c r="AV145" i="76"/>
  <c r="CE145" i="76"/>
  <c r="AC145" i="76"/>
  <c r="BA145" i="76"/>
  <c r="GB145" i="76"/>
  <c r="EL145" i="76"/>
  <c r="FO145" i="76"/>
  <c r="DG145" i="76"/>
  <c r="CL145" i="76"/>
  <c r="EM145" i="76"/>
  <c r="AD145" i="76"/>
  <c r="DM145" i="76"/>
  <c r="AN145" i="76"/>
  <c r="CF145" i="76"/>
  <c r="DW145" i="76"/>
  <c r="FM145" i="76"/>
  <c r="AG145" i="76"/>
  <c r="EK145" i="76"/>
  <c r="DB145" i="76"/>
  <c r="FW145" i="76"/>
  <c r="FH145" i="76"/>
  <c r="CS145" i="76"/>
  <c r="FF148" i="76"/>
  <c r="DD148" i="76"/>
  <c r="BM148" i="76"/>
  <c r="AB148" i="76"/>
  <c r="EX148" i="76"/>
  <c r="FA148" i="76"/>
  <c r="DR148" i="76"/>
  <c r="EO148" i="76"/>
  <c r="AD148" i="76"/>
  <c r="DS148" i="76"/>
  <c r="EZ148" i="76"/>
  <c r="M148" i="76"/>
  <c r="BF148" i="76"/>
  <c r="AR148" i="76"/>
  <c r="Q148" i="76"/>
  <c r="AQ148" i="76"/>
  <c r="FI148" i="76"/>
  <c r="FO148" i="76"/>
  <c r="FB148" i="76"/>
  <c r="DE148" i="76"/>
  <c r="CD148" i="76"/>
  <c r="EP148" i="76"/>
  <c r="T148" i="76"/>
  <c r="BB148" i="76"/>
  <c r="FH148" i="76"/>
  <c r="D148" i="76"/>
  <c r="DU148" i="76"/>
  <c r="CT148" i="76"/>
  <c r="K148" i="76"/>
  <c r="G148" i="76"/>
  <c r="CB148" i="76"/>
  <c r="DP148" i="76"/>
  <c r="AT148" i="76"/>
  <c r="EJ148" i="76"/>
  <c r="EM148" i="76"/>
  <c r="AY148" i="76"/>
  <c r="DM148" i="76"/>
  <c r="BH148" i="76"/>
  <c r="AE148" i="76"/>
  <c r="O148" i="76"/>
  <c r="BY148" i="76"/>
  <c r="DC148" i="76"/>
  <c r="CO153" i="76"/>
  <c r="X153" i="76"/>
  <c r="ER153" i="76"/>
  <c r="CW153" i="76"/>
  <c r="DW153" i="76"/>
  <c r="DN153" i="76"/>
  <c r="ED153" i="76"/>
  <c r="EB153" i="76"/>
  <c r="FO153" i="76"/>
  <c r="FL153" i="76"/>
  <c r="DK153" i="76"/>
  <c r="ET153" i="76"/>
  <c r="FT153" i="76"/>
  <c r="EI153" i="76"/>
  <c r="FC153" i="76"/>
  <c r="AL153" i="76"/>
  <c r="DS153" i="76"/>
  <c r="AA153" i="76"/>
  <c r="BO153" i="76"/>
  <c r="FP153" i="76"/>
  <c r="FK153" i="76"/>
  <c r="FZ153" i="76"/>
  <c r="FA153" i="76"/>
  <c r="CG153" i="76"/>
  <c r="BJ153" i="76"/>
  <c r="BY153" i="76"/>
  <c r="AF153" i="76"/>
  <c r="AE153" i="76"/>
  <c r="CY153" i="76"/>
  <c r="EM153" i="76"/>
  <c r="FS153" i="76"/>
  <c r="FJ153" i="76"/>
  <c r="M153" i="76"/>
  <c r="CP153" i="76"/>
  <c r="D153" i="76"/>
  <c r="CU153" i="76"/>
  <c r="AS153" i="76"/>
  <c r="CI153" i="76"/>
  <c r="BY166" i="76"/>
  <c r="AN166" i="76"/>
  <c r="CT166" i="76"/>
  <c r="FI166" i="76"/>
  <c r="CJ166" i="76"/>
  <c r="DP166" i="76"/>
  <c r="BP166" i="76"/>
  <c r="EJ166" i="76"/>
  <c r="EY166" i="76"/>
  <c r="AH166" i="76"/>
  <c r="FM166" i="76"/>
  <c r="DF166" i="76"/>
  <c r="CE166" i="76"/>
  <c r="P166" i="76"/>
  <c r="AG166" i="76"/>
  <c r="BQ166" i="76"/>
  <c r="BH166" i="76"/>
  <c r="FY166" i="76"/>
  <c r="AB166" i="76"/>
  <c r="EE166" i="76"/>
  <c r="CX166" i="76"/>
  <c r="DE166" i="76"/>
  <c r="DG166" i="76"/>
  <c r="BC166" i="76"/>
  <c r="FX166" i="76"/>
  <c r="M166" i="76"/>
  <c r="AM166" i="76"/>
  <c r="AW166" i="76"/>
  <c r="DZ166" i="76"/>
  <c r="FO166" i="76"/>
  <c r="I166" i="76"/>
  <c r="BL166" i="76"/>
  <c r="CZ166" i="76"/>
  <c r="FU166" i="76"/>
  <c r="AR166" i="76"/>
  <c r="G166" i="76"/>
  <c r="D166" i="76"/>
  <c r="CK166" i="76"/>
  <c r="AX166" i="76"/>
  <c r="BA166" i="76"/>
  <c r="CF166" i="76"/>
  <c r="AQ166" i="76"/>
  <c r="FZ166" i="76"/>
  <c r="FV166" i="76"/>
  <c r="DW166" i="76"/>
  <c r="FW157" i="76"/>
  <c r="FL157" i="76"/>
  <c r="EX157" i="76"/>
  <c r="FR157" i="76"/>
  <c r="BL157" i="76"/>
  <c r="CX157" i="76"/>
  <c r="Y157" i="76"/>
  <c r="CZ157" i="76"/>
  <c r="DS157" i="76"/>
  <c r="EW157" i="76"/>
  <c r="FS157" i="76"/>
  <c r="EG157" i="76"/>
  <c r="GA157" i="76"/>
  <c r="ET157" i="76"/>
  <c r="AL157" i="76"/>
  <c r="BC157" i="76"/>
  <c r="DM157" i="76"/>
  <c r="AJ157" i="76"/>
  <c r="BB157" i="76"/>
  <c r="EZ157" i="76"/>
  <c r="FB157" i="76"/>
  <c r="BZ157" i="76"/>
  <c r="FZ157" i="76"/>
  <c r="DO157" i="76"/>
  <c r="FV157" i="76"/>
  <c r="CI157" i="76"/>
  <c r="AX157" i="76"/>
  <c r="FX157" i="76"/>
  <c r="BI157" i="76"/>
  <c r="ED157" i="76"/>
  <c r="G157" i="76"/>
  <c r="R157" i="76"/>
  <c r="DC157" i="76"/>
  <c r="DN157" i="76"/>
  <c r="GB157" i="76"/>
  <c r="DU157" i="76"/>
  <c r="CD157" i="76"/>
  <c r="DD157" i="76"/>
  <c r="DP157" i="76"/>
  <c r="AW157" i="76"/>
  <c r="DI157" i="76"/>
  <c r="O157" i="76"/>
  <c r="EM157" i="76"/>
  <c r="W157" i="76"/>
  <c r="Z174" i="76"/>
  <c r="DY174" i="76"/>
  <c r="BN174" i="76"/>
  <c r="FG174" i="76"/>
  <c r="AF174" i="76"/>
  <c r="EX174" i="76"/>
  <c r="EY174" i="76"/>
  <c r="DV174" i="76"/>
  <c r="FO174" i="76"/>
  <c r="AA174" i="76"/>
  <c r="BL174" i="76"/>
  <c r="CV174" i="76"/>
  <c r="X174" i="76"/>
  <c r="EQ174" i="76"/>
  <c r="DC174" i="76"/>
  <c r="FB174" i="76"/>
  <c r="CC174" i="76"/>
  <c r="BO174" i="76"/>
  <c r="R174" i="76"/>
  <c r="DE174" i="76"/>
  <c r="DN174" i="76"/>
  <c r="BB174" i="76"/>
  <c r="V174" i="76"/>
  <c r="AV174" i="76"/>
  <c r="AQ174" i="76"/>
  <c r="BE174" i="76"/>
  <c r="K174" i="76"/>
  <c r="BY174" i="76"/>
  <c r="EP174" i="76"/>
  <c r="AM174" i="76"/>
  <c r="AC174" i="76"/>
  <c r="FZ174" i="76"/>
  <c r="CO174" i="76"/>
  <c r="AL174" i="76"/>
  <c r="DH174" i="76"/>
  <c r="O174" i="76"/>
  <c r="BK174" i="76"/>
  <c r="EW174" i="76"/>
  <c r="CF174" i="76"/>
  <c r="BA174" i="76"/>
  <c r="DB174" i="76"/>
  <c r="FF174" i="76"/>
  <c r="FK174" i="76"/>
  <c r="BN247" i="76"/>
  <c r="J247" i="76"/>
  <c r="DF247" i="76"/>
  <c r="FR247" i="76"/>
  <c r="CM247" i="76"/>
  <c r="AR247" i="76"/>
  <c r="AZ247" i="76"/>
  <c r="DY247" i="76"/>
  <c r="M247" i="76"/>
  <c r="CZ247" i="76"/>
  <c r="EG247" i="76"/>
  <c r="EO247" i="76"/>
  <c r="CJ247" i="76"/>
  <c r="CI247" i="76"/>
  <c r="CB247" i="76"/>
  <c r="BD247" i="76"/>
  <c r="AG247" i="76"/>
  <c r="AS247" i="76"/>
  <c r="AU247" i="76"/>
  <c r="AB247" i="76"/>
  <c r="FD247" i="76"/>
  <c r="FT247" i="76"/>
  <c r="EI247" i="76"/>
  <c r="AO247" i="76"/>
  <c r="G247" i="76"/>
  <c r="CL247" i="76"/>
  <c r="FG247" i="76"/>
  <c r="CH247" i="76"/>
  <c r="CN247" i="76"/>
  <c r="DW247" i="76"/>
  <c r="W247" i="76"/>
  <c r="FF247" i="76"/>
  <c r="EJ247" i="76"/>
  <c r="DQ247" i="76"/>
  <c r="EC247" i="76"/>
  <c r="DE247" i="76"/>
  <c r="CA247" i="76"/>
  <c r="AJ247" i="76"/>
  <c r="EM247" i="76"/>
  <c r="AC247" i="76"/>
  <c r="CQ247" i="76"/>
  <c r="FZ247" i="76"/>
  <c r="EQ247" i="76"/>
  <c r="DR247" i="76"/>
  <c r="DR152" i="76"/>
  <c r="FP152" i="76"/>
  <c r="CW152" i="76"/>
  <c r="FR152" i="76"/>
  <c r="EY152" i="76"/>
  <c r="BK152" i="76"/>
  <c r="FX152" i="76"/>
  <c r="CP152" i="76"/>
  <c r="AQ152" i="76"/>
  <c r="V152" i="76"/>
  <c r="AD152" i="76"/>
  <c r="FK152" i="76"/>
  <c r="BJ152" i="76"/>
  <c r="EF152" i="76"/>
  <c r="EI152" i="76"/>
  <c r="DP152" i="76"/>
  <c r="CE152" i="76"/>
  <c r="FO152" i="76"/>
  <c r="EW152" i="76"/>
  <c r="G152" i="76"/>
  <c r="FS152" i="76"/>
  <c r="BI152" i="76"/>
  <c r="CG152" i="76"/>
  <c r="DY152" i="76"/>
  <c r="I152" i="76"/>
  <c r="L152" i="76"/>
  <c r="EX152" i="76"/>
  <c r="EJ152" i="76"/>
  <c r="AH152" i="76"/>
  <c r="AR152" i="76"/>
  <c r="AP152" i="76"/>
  <c r="DC152" i="76"/>
  <c r="CZ152" i="76"/>
  <c r="E152" i="76"/>
  <c r="FI152" i="76"/>
  <c r="BD152" i="76"/>
  <c r="BL152" i="76"/>
  <c r="CS152" i="76"/>
  <c r="DS152" i="76"/>
  <c r="FJ152" i="76"/>
  <c r="BQ152" i="76"/>
  <c r="AM152" i="76"/>
  <c r="FD152" i="76"/>
  <c r="DH188" i="76"/>
  <c r="BD188" i="76"/>
  <c r="ES188" i="76"/>
  <c r="AI188" i="76"/>
  <c r="FL188" i="76"/>
  <c r="AL188" i="76"/>
  <c r="CT188" i="76"/>
  <c r="EJ188" i="76"/>
  <c r="BB188" i="76"/>
  <c r="GB188" i="76"/>
  <c r="DL188" i="76"/>
  <c r="DF188" i="76"/>
  <c r="F188" i="76"/>
  <c r="DY188" i="76"/>
  <c r="EX188" i="76"/>
  <c r="BP188" i="76"/>
  <c r="CV188" i="76"/>
  <c r="CA188" i="76"/>
  <c r="EH188" i="76"/>
  <c r="I188" i="76"/>
  <c r="EM188" i="76"/>
  <c r="EA188" i="76"/>
  <c r="V188" i="76"/>
  <c r="FB188" i="76"/>
  <c r="EC188" i="76"/>
  <c r="FY188" i="76"/>
  <c r="DG188" i="76"/>
  <c r="DD188" i="76"/>
  <c r="DC188" i="76"/>
  <c r="FR188" i="76"/>
  <c r="S188" i="76"/>
  <c r="EF188" i="76"/>
  <c r="AZ188" i="76"/>
  <c r="DS188" i="76"/>
  <c r="EN188" i="76"/>
  <c r="BL188" i="76"/>
  <c r="AK188" i="76"/>
  <c r="AM188" i="76"/>
  <c r="FP188" i="76"/>
  <c r="BY188" i="76"/>
  <c r="O188" i="76"/>
  <c r="CC188" i="76"/>
  <c r="D188" i="76"/>
  <c r="FE188" i="76"/>
  <c r="EE165" i="76"/>
  <c r="FR165" i="76"/>
  <c r="BQ165" i="76"/>
  <c r="DO165" i="76"/>
  <c r="DR165" i="76"/>
  <c r="CC165" i="76"/>
  <c r="DN165" i="76"/>
  <c r="O165" i="76"/>
  <c r="V165" i="76"/>
  <c r="S165" i="76"/>
  <c r="AY165" i="76"/>
  <c r="FX165" i="76"/>
  <c r="FK165" i="76"/>
  <c r="DJ165" i="76"/>
  <c r="DU165" i="76"/>
  <c r="BG165" i="76"/>
  <c r="EQ165" i="76"/>
  <c r="EK165" i="76"/>
  <c r="EU165" i="76"/>
  <c r="K165" i="76"/>
  <c r="EY165" i="76"/>
  <c r="DL165" i="76"/>
  <c r="FD165" i="76"/>
  <c r="EI165" i="76"/>
  <c r="BK165" i="76"/>
  <c r="FZ165" i="76"/>
  <c r="DZ165" i="76"/>
  <c r="T165" i="76"/>
  <c r="CG165" i="76"/>
  <c r="CU165" i="76"/>
  <c r="AV165" i="76"/>
  <c r="BY165" i="76"/>
  <c r="BM165" i="76"/>
  <c r="CT165" i="76"/>
  <c r="ES165" i="76"/>
  <c r="DE165" i="76"/>
  <c r="DC165" i="76"/>
  <c r="W165" i="76"/>
  <c r="CS165" i="76"/>
  <c r="BJ165" i="76"/>
  <c r="H165" i="76"/>
  <c r="BD165" i="76"/>
  <c r="EJ165" i="76"/>
  <c r="FE165" i="76"/>
  <c r="FV139" i="76"/>
  <c r="FX139" i="76"/>
  <c r="AE139" i="76"/>
  <c r="EV139" i="76"/>
  <c r="EW139" i="76"/>
  <c r="P139" i="76"/>
  <c r="L139" i="76"/>
  <c r="AC139" i="76"/>
  <c r="FD139" i="76"/>
  <c r="BE139" i="76"/>
  <c r="FY139" i="76"/>
  <c r="EC139" i="76"/>
  <c r="DR139" i="76"/>
  <c r="EZ139" i="76"/>
  <c r="BN139" i="76"/>
  <c r="EH139" i="76"/>
  <c r="I139" i="76"/>
  <c r="X139" i="76"/>
  <c r="CT139" i="76"/>
  <c r="EG139" i="76"/>
  <c r="J139" i="76"/>
  <c r="CC139" i="76"/>
  <c r="BO139" i="76"/>
  <c r="CS139" i="76"/>
  <c r="FC139" i="76"/>
  <c r="EL139" i="76"/>
  <c r="CV139" i="76"/>
  <c r="BR139" i="76"/>
  <c r="DO139" i="76"/>
  <c r="DY139" i="76"/>
  <c r="BB139" i="76"/>
  <c r="BM139" i="76"/>
  <c r="BH139" i="76"/>
  <c r="BK139" i="76"/>
  <c r="CK139" i="76"/>
  <c r="AN139" i="76"/>
  <c r="DH139" i="76"/>
  <c r="DI139" i="76"/>
  <c r="CO139" i="76"/>
  <c r="DS139" i="76"/>
  <c r="CB139" i="76"/>
  <c r="AW139" i="76"/>
  <c r="BC139" i="76"/>
  <c r="DT139" i="76"/>
  <c r="AT139" i="76"/>
  <c r="D139" i="76"/>
  <c r="BD141" i="76"/>
  <c r="FA141" i="76"/>
  <c r="EM141" i="76"/>
  <c r="DM141" i="76"/>
  <c r="DW141" i="76"/>
  <c r="CK141" i="76"/>
  <c r="EA141" i="76"/>
  <c r="ES141" i="76"/>
  <c r="AS141" i="76"/>
  <c r="CE141" i="76"/>
  <c r="BN141" i="76"/>
  <c r="ER141" i="76"/>
  <c r="AA141" i="76"/>
  <c r="FF141" i="76"/>
  <c r="EB141" i="76"/>
  <c r="FT141" i="76"/>
  <c r="DE141" i="76"/>
  <c r="CY141" i="76"/>
  <c r="CJ141" i="76"/>
  <c r="CN141" i="76"/>
  <c r="N141" i="76"/>
  <c r="DA141" i="76"/>
  <c r="DB141" i="76"/>
  <c r="CW141" i="76"/>
  <c r="BY141" i="76"/>
  <c r="AK141" i="76"/>
  <c r="GA141" i="76"/>
  <c r="EJ141" i="76"/>
  <c r="FJ141" i="76"/>
  <c r="V141" i="76"/>
  <c r="FE141" i="76"/>
  <c r="L141" i="76"/>
  <c r="H141" i="76"/>
  <c r="DS141" i="76"/>
  <c r="D141" i="76"/>
  <c r="DU141" i="76"/>
  <c r="BL141" i="76"/>
  <c r="AR141" i="76"/>
  <c r="CV141" i="76"/>
  <c r="I141" i="76"/>
  <c r="Y141" i="76"/>
  <c r="FD141" i="76"/>
  <c r="DG147" i="76"/>
  <c r="CW147" i="76"/>
  <c r="DY147" i="76"/>
  <c r="EO147" i="76"/>
  <c r="K147" i="76"/>
  <c r="CQ147" i="76"/>
  <c r="FU147" i="76"/>
  <c r="CS147" i="76"/>
  <c r="ER147" i="76"/>
  <c r="FP147" i="76"/>
  <c r="CY147" i="76"/>
  <c r="FD147" i="76"/>
  <c r="CD147" i="76"/>
  <c r="R147" i="76"/>
  <c r="EL147" i="76"/>
  <c r="EI147" i="76"/>
  <c r="ES147" i="76"/>
  <c r="EN147" i="76"/>
  <c r="AS147" i="76"/>
  <c r="EE147" i="76"/>
  <c r="DC147" i="76"/>
  <c r="FF147" i="76"/>
  <c r="EM147" i="76"/>
  <c r="U147" i="76"/>
  <c r="V147" i="76"/>
  <c r="CN147" i="76"/>
  <c r="EQ147" i="76"/>
  <c r="G147" i="76"/>
  <c r="AR147" i="76"/>
  <c r="AL147" i="76"/>
  <c r="AU147" i="76"/>
  <c r="CL147" i="76"/>
  <c r="AB147" i="76"/>
  <c r="EU147" i="76"/>
  <c r="I147" i="76"/>
  <c r="EG147" i="76"/>
  <c r="EB147" i="76"/>
  <c r="AK147" i="76"/>
  <c r="EX147" i="76"/>
  <c r="EF147" i="76"/>
  <c r="GA147" i="76"/>
  <c r="AT147" i="76"/>
  <c r="FR147" i="76"/>
  <c r="EY147" i="76"/>
  <c r="FK147" i="76"/>
  <c r="H255" i="76"/>
  <c r="G255" i="76"/>
  <c r="DL255" i="76"/>
  <c r="F255" i="76"/>
  <c r="P255" i="76"/>
  <c r="DW255" i="76"/>
  <c r="EA255" i="76"/>
  <c r="D255" i="76"/>
  <c r="AB255" i="76"/>
  <c r="DD255" i="76"/>
  <c r="BG255" i="76"/>
  <c r="AX255" i="76"/>
  <c r="CE255" i="76"/>
  <c r="FF255" i="76"/>
  <c r="CL255" i="76"/>
  <c r="CB255" i="76"/>
  <c r="FH255" i="76"/>
  <c r="R255" i="76"/>
  <c r="DA255" i="76"/>
  <c r="BB255" i="76"/>
  <c r="J255" i="76"/>
  <c r="BM255" i="76"/>
  <c r="T255" i="76"/>
  <c r="L255" i="76"/>
  <c r="CN255" i="76"/>
  <c r="CK255" i="76"/>
  <c r="DB255" i="76"/>
  <c r="N255" i="76"/>
  <c r="EE255" i="76"/>
  <c r="BP255" i="76"/>
  <c r="DQ255" i="76"/>
  <c r="FG255" i="76"/>
  <c r="DS255" i="76"/>
  <c r="FN255" i="76"/>
  <c r="BN255" i="76"/>
  <c r="DU255" i="76"/>
  <c r="CG255" i="76"/>
  <c r="BJ255" i="76"/>
  <c r="AL255" i="76"/>
  <c r="CU255" i="76"/>
  <c r="M255" i="76"/>
  <c r="BF255" i="76"/>
  <c r="FP255" i="76"/>
  <c r="EY255" i="76"/>
  <c r="BD160" i="76"/>
  <c r="FQ160" i="76"/>
  <c r="BN160" i="76"/>
  <c r="FF160" i="76"/>
  <c r="CN160" i="76"/>
  <c r="DX160" i="76"/>
  <c r="GB160" i="76"/>
  <c r="CZ160" i="76"/>
  <c r="AL160" i="76"/>
  <c r="EQ160" i="76"/>
  <c r="BQ160" i="76"/>
  <c r="EY160" i="76"/>
  <c r="EG160" i="76"/>
  <c r="EJ160" i="76"/>
  <c r="EV160" i="76"/>
  <c r="FA160" i="76"/>
  <c r="DM160" i="76"/>
  <c r="M160" i="76"/>
  <c r="CV160" i="76"/>
  <c r="AT160" i="76"/>
  <c r="FH160" i="76"/>
  <c r="BK160" i="76"/>
  <c r="CT160" i="76"/>
  <c r="CC160" i="76"/>
  <c r="BC160" i="76"/>
  <c r="GA160" i="76"/>
  <c r="AK160" i="76"/>
  <c r="CP160" i="76"/>
  <c r="AD160" i="76"/>
  <c r="CX160" i="76"/>
  <c r="CO160" i="76"/>
  <c r="FN160" i="76"/>
  <c r="BG160" i="76"/>
  <c r="BF160" i="76"/>
  <c r="U160" i="76"/>
  <c r="EU160" i="76"/>
  <c r="FY160" i="76"/>
  <c r="J160" i="76"/>
  <c r="AY160" i="76"/>
  <c r="X160" i="76"/>
  <c r="EI160" i="76"/>
  <c r="CB160" i="76"/>
  <c r="FT160" i="76"/>
  <c r="P146" i="76"/>
  <c r="DX146" i="76"/>
  <c r="BC146" i="76"/>
  <c r="DO146" i="76"/>
  <c r="FL146" i="76"/>
  <c r="BM146" i="76"/>
  <c r="EA146" i="76"/>
  <c r="FW146" i="76"/>
  <c r="N146" i="76"/>
  <c r="FT146" i="76"/>
  <c r="AN146" i="76"/>
  <c r="DM146" i="76"/>
  <c r="AM146" i="76"/>
  <c r="AP146" i="76"/>
  <c r="DR146" i="76"/>
  <c r="CK146" i="76"/>
  <c r="AK146" i="76"/>
  <c r="CB146" i="76"/>
  <c r="EO146" i="76"/>
  <c r="AL146" i="76"/>
  <c r="EM146" i="76"/>
  <c r="S146" i="76"/>
  <c r="T146" i="76"/>
  <c r="DB146" i="76"/>
  <c r="E146" i="76"/>
  <c r="AI146" i="76"/>
  <c r="FR146" i="76"/>
  <c r="GB146" i="76"/>
  <c r="Z146" i="76"/>
  <c r="FM146" i="76"/>
  <c r="FP146" i="76"/>
  <c r="CY146" i="76"/>
  <c r="BN146" i="76"/>
  <c r="AJ146" i="76"/>
  <c r="BF146" i="76"/>
  <c r="L146" i="76"/>
  <c r="CJ146" i="76"/>
  <c r="ET146" i="76"/>
  <c r="BI146" i="76"/>
  <c r="O146" i="76"/>
  <c r="FY146" i="76"/>
  <c r="DZ146" i="76"/>
  <c r="AG146" i="76"/>
  <c r="CN146" i="76"/>
  <c r="BE168" i="76"/>
  <c r="AM168" i="76"/>
  <c r="H168" i="76"/>
  <c r="AH168" i="76"/>
  <c r="FX168" i="76"/>
  <c r="EG168" i="76"/>
  <c r="CI168" i="76"/>
  <c r="FO168" i="76"/>
  <c r="FT168" i="76"/>
  <c r="DB168" i="76"/>
  <c r="EP168" i="76"/>
  <c r="DJ168" i="76"/>
  <c r="AC168" i="76"/>
  <c r="EH168" i="76"/>
  <c r="DA168" i="76"/>
  <c r="AS168" i="76"/>
  <c r="AT168" i="76"/>
  <c r="BH168" i="76"/>
  <c r="Y168" i="76"/>
  <c r="FE168" i="76"/>
  <c r="W168" i="76"/>
  <c r="AA168" i="76"/>
  <c r="N168" i="76"/>
  <c r="DV168" i="76"/>
  <c r="BK168" i="76"/>
  <c r="EN168" i="76"/>
  <c r="P168" i="76"/>
  <c r="GB168" i="76"/>
  <c r="J168" i="76"/>
  <c r="AJ168" i="76"/>
  <c r="CJ168" i="76"/>
  <c r="DX168" i="76"/>
  <c r="AN168" i="76"/>
  <c r="DN168" i="76"/>
  <c r="EB168" i="76"/>
  <c r="DM168" i="76"/>
  <c r="AD168" i="76"/>
  <c r="AP168" i="76"/>
  <c r="T168" i="76"/>
  <c r="GA168" i="76"/>
  <c r="FP168" i="76"/>
  <c r="BM168" i="76"/>
  <c r="DA249" i="76"/>
  <c r="FK249" i="76"/>
  <c r="EC249" i="76"/>
  <c r="DK249" i="76"/>
  <c r="DQ249" i="76"/>
  <c r="DO249" i="76"/>
  <c r="AZ249" i="76"/>
  <c r="DF249" i="76"/>
  <c r="DR249" i="76"/>
  <c r="FZ249" i="76"/>
  <c r="X249" i="76"/>
  <c r="DX249" i="76"/>
  <c r="V249" i="76"/>
  <c r="BZ249" i="76"/>
  <c r="EK249" i="76"/>
  <c r="FM249" i="76"/>
  <c r="CT249" i="76"/>
  <c r="DI249" i="76"/>
  <c r="FO249" i="76"/>
  <c r="BC249" i="76"/>
  <c r="AJ249" i="76"/>
  <c r="S249" i="76"/>
  <c r="ET249" i="76"/>
  <c r="AO249" i="76"/>
  <c r="BJ249" i="76"/>
  <c r="DS249" i="76"/>
  <c r="DV249" i="76"/>
  <c r="CV249" i="76"/>
  <c r="ES249" i="76"/>
  <c r="FU249" i="76"/>
  <c r="CZ249" i="76"/>
  <c r="BN249" i="76"/>
  <c r="BG249" i="76"/>
  <c r="DM249" i="76"/>
  <c r="EI249" i="76"/>
  <c r="BE249" i="76"/>
  <c r="AD249" i="76"/>
  <c r="FV249" i="76"/>
  <c r="FE249" i="76"/>
  <c r="AG249" i="76"/>
  <c r="DW249" i="76"/>
  <c r="ED249" i="76"/>
  <c r="CE249" i="76"/>
  <c r="BL145" i="76"/>
  <c r="ER145" i="76"/>
  <c r="FC145" i="76"/>
  <c r="CN145" i="76"/>
  <c r="EQ145" i="76"/>
  <c r="ET145" i="76"/>
  <c r="CC145" i="76"/>
  <c r="J145" i="76"/>
  <c r="DK145" i="76"/>
  <c r="W145" i="76"/>
  <c r="AF145" i="76"/>
  <c r="ED145" i="76"/>
  <c r="FR145" i="76"/>
  <c r="CU145" i="76"/>
  <c r="EJ145" i="76"/>
  <c r="EE145" i="76"/>
  <c r="CK145" i="76"/>
  <c r="GA145" i="76"/>
  <c r="Y145" i="76"/>
  <c r="AK145" i="76"/>
  <c r="FB145" i="76"/>
  <c r="AB145" i="76"/>
  <c r="EX145" i="76"/>
  <c r="DZ145" i="76"/>
  <c r="FU145" i="76"/>
  <c r="O145" i="76"/>
  <c r="BK145" i="76"/>
  <c r="DL145" i="76"/>
  <c r="AY145" i="76"/>
  <c r="CW145" i="76"/>
  <c r="CA145" i="76"/>
  <c r="Q145" i="76"/>
  <c r="U145" i="76"/>
  <c r="EU145" i="76"/>
  <c r="L145" i="76"/>
  <c r="CG145" i="76"/>
  <c r="DF145" i="76"/>
  <c r="FP145" i="76"/>
  <c r="DS145" i="76"/>
  <c r="EV145" i="76"/>
  <c r="DY145" i="76"/>
  <c r="AA145" i="76"/>
  <c r="AO145" i="76"/>
  <c r="BZ148" i="76"/>
  <c r="DI148" i="76"/>
  <c r="FS148" i="76"/>
  <c r="J148" i="76"/>
  <c r="L148" i="76"/>
  <c r="AM148" i="76"/>
  <c r="EW148" i="76"/>
  <c r="CK148" i="76"/>
  <c r="AW148" i="76"/>
  <c r="FU148" i="76"/>
  <c r="DQ148" i="76"/>
  <c r="EA148" i="76"/>
  <c r="ES148" i="76"/>
  <c r="N148" i="76"/>
  <c r="GA148" i="76"/>
  <c r="EL148" i="76"/>
  <c r="DK148" i="76"/>
  <c r="BC148" i="76"/>
  <c r="H148" i="76"/>
  <c r="BN148" i="76"/>
  <c r="AH148" i="76"/>
  <c r="BA148" i="76"/>
  <c r="CJ148" i="76"/>
  <c r="FV148" i="76"/>
  <c r="EE148" i="76"/>
  <c r="FT148" i="76"/>
  <c r="FE148" i="76"/>
  <c r="DZ148" i="76"/>
  <c r="FR148" i="76"/>
  <c r="AA148" i="76"/>
  <c r="DV148" i="76"/>
  <c r="I148" i="76"/>
  <c r="FW148" i="76"/>
  <c r="FC148" i="76"/>
  <c r="F148" i="76"/>
  <c r="EB148" i="76"/>
  <c r="CQ148" i="76"/>
  <c r="CS148" i="76"/>
  <c r="AF148" i="76"/>
  <c r="AU148" i="76"/>
  <c r="EQ148" i="76"/>
  <c r="AO148" i="76"/>
  <c r="FN153" i="76"/>
  <c r="FU153" i="76"/>
  <c r="EX153" i="76"/>
  <c r="FR153" i="76"/>
  <c r="CK153" i="76"/>
  <c r="AQ153" i="76"/>
  <c r="DV153" i="76"/>
  <c r="AX153" i="76"/>
  <c r="GA153" i="76"/>
  <c r="CX153" i="76"/>
  <c r="DH153" i="76"/>
  <c r="DI153" i="76"/>
  <c r="AD153" i="76"/>
  <c r="AH153" i="76"/>
  <c r="FV153" i="76"/>
  <c r="AY153" i="76"/>
  <c r="Y153" i="76"/>
  <c r="EZ153" i="76"/>
  <c r="EC153" i="76"/>
  <c r="DR153" i="76"/>
  <c r="O153" i="76"/>
  <c r="EE153" i="76"/>
  <c r="BQ153" i="76"/>
  <c r="AV153" i="76"/>
  <c r="AM153" i="76"/>
  <c r="FX153" i="76"/>
  <c r="EW153" i="76"/>
  <c r="EH153" i="76"/>
  <c r="AW153" i="76"/>
  <c r="Q153" i="76"/>
  <c r="ES153" i="76"/>
  <c r="DY153" i="76"/>
  <c r="CJ153" i="76"/>
  <c r="FM153" i="76"/>
  <c r="EL153" i="76"/>
  <c r="FW153" i="76"/>
  <c r="BA153" i="76"/>
  <c r="CA153" i="76"/>
  <c r="DB153" i="76"/>
  <c r="BM153" i="76"/>
  <c r="AJ153" i="76"/>
  <c r="GB153" i="76"/>
  <c r="DX153" i="76"/>
  <c r="BI166" i="76"/>
  <c r="CM166" i="76"/>
  <c r="BF166" i="76"/>
  <c r="DY166" i="76"/>
  <c r="N166" i="76"/>
  <c r="V166" i="76"/>
  <c r="DX166" i="76"/>
  <c r="CW166" i="76"/>
  <c r="EW166" i="76"/>
  <c r="AO166" i="76"/>
  <c r="DA166" i="76"/>
  <c r="CP166" i="76"/>
  <c r="EO166" i="76"/>
  <c r="FT166" i="76"/>
  <c r="AD166" i="76"/>
  <c r="AE166" i="76"/>
  <c r="DK166" i="76"/>
  <c r="ED166" i="76"/>
  <c r="CB166" i="76"/>
  <c r="EK166" i="76"/>
  <c r="FE166" i="76"/>
  <c r="FH166" i="76"/>
  <c r="CO166" i="76"/>
  <c r="BJ166" i="76"/>
  <c r="AY166" i="76"/>
  <c r="BK166" i="76"/>
  <c r="FK166" i="76"/>
  <c r="FC166" i="76"/>
  <c r="AV166" i="76"/>
  <c r="CH166" i="76"/>
  <c r="CV166" i="76"/>
  <c r="BD166" i="76"/>
  <c r="EG166" i="76"/>
  <c r="F166" i="76"/>
  <c r="ER166" i="76"/>
  <c r="CA166" i="76"/>
  <c r="H166" i="76"/>
  <c r="FF166" i="76"/>
  <c r="EQ166" i="76"/>
  <c r="S166" i="76"/>
  <c r="DC166" i="76"/>
  <c r="DN166" i="76"/>
  <c r="FS166" i="76"/>
  <c r="CC166" i="76"/>
  <c r="EH166" i="76"/>
  <c r="DT166" i="76"/>
  <c r="CY157" i="76"/>
  <c r="FU157" i="76"/>
  <c r="CW157" i="76"/>
  <c r="AO157" i="76"/>
  <c r="EK157" i="76"/>
  <c r="F157" i="76"/>
  <c r="EC157" i="76"/>
  <c r="EV157" i="76"/>
  <c r="FP157" i="76"/>
  <c r="AR157" i="76"/>
  <c r="FF157" i="76"/>
  <c r="EA157" i="76"/>
  <c r="EL157" i="76"/>
  <c r="EO157" i="76"/>
  <c r="CC157" i="76"/>
  <c r="DX157" i="76"/>
  <c r="BK157" i="76"/>
  <c r="CU157" i="76"/>
  <c r="CR157" i="76"/>
  <c r="J157" i="76"/>
  <c r="Z157" i="76"/>
  <c r="AP157" i="76"/>
  <c r="CL157" i="76"/>
  <c r="DR157" i="76"/>
  <c r="AF157" i="76"/>
  <c r="DY157" i="76"/>
  <c r="AK157" i="76"/>
  <c r="CM157" i="76"/>
  <c r="FM157" i="76"/>
  <c r="FI157" i="76"/>
  <c r="AE157" i="76"/>
  <c r="M157" i="76"/>
  <c r="FC157" i="76"/>
  <c r="EF157" i="76"/>
  <c r="AI157" i="76"/>
  <c r="CB157" i="76"/>
  <c r="BP157" i="76"/>
  <c r="DJ157" i="76"/>
  <c r="EI157" i="76"/>
  <c r="DZ157" i="76"/>
  <c r="AA157" i="76"/>
  <c r="FK157" i="76"/>
  <c r="X157" i="76"/>
  <c r="AW174" i="76"/>
  <c r="AG174" i="76"/>
  <c r="Q174" i="76"/>
  <c r="EK174" i="76"/>
  <c r="CZ174" i="76"/>
  <c r="BD174" i="76"/>
  <c r="T174" i="76"/>
  <c r="AH174" i="76"/>
  <c r="L174" i="76"/>
  <c r="FY174" i="76"/>
  <c r="AD174" i="76"/>
  <c r="DJ174" i="76"/>
  <c r="EN174" i="76"/>
  <c r="CS174" i="76"/>
  <c r="AB174" i="76"/>
  <c r="CG174" i="76"/>
  <c r="FS174" i="76"/>
  <c r="ES174" i="76"/>
  <c r="DO174" i="76"/>
  <c r="FI174" i="76"/>
  <c r="EE174" i="76"/>
  <c r="BI174" i="76"/>
  <c r="GA174" i="76"/>
  <c r="AP174" i="76"/>
  <c r="DW174" i="76"/>
  <c r="FQ174" i="76"/>
  <c r="DL174" i="76"/>
  <c r="FH174" i="76"/>
  <c r="U174" i="76"/>
  <c r="AI174" i="76"/>
  <c r="FD174" i="76"/>
  <c r="CR174" i="76"/>
  <c r="DR174" i="76"/>
  <c r="AK174" i="76"/>
  <c r="FV174" i="76"/>
  <c r="AY174" i="76"/>
  <c r="CA174" i="76"/>
  <c r="CX174" i="76"/>
  <c r="FA174" i="76"/>
  <c r="BF174" i="76"/>
  <c r="AU174" i="76"/>
  <c r="GB174" i="76"/>
  <c r="EH174" i="76"/>
  <c r="DA247" i="76"/>
  <c r="CG247" i="76"/>
  <c r="BL247" i="76"/>
  <c r="DB247" i="76"/>
  <c r="R247" i="76"/>
  <c r="BQ247" i="76"/>
  <c r="CU247" i="76"/>
  <c r="FU247" i="76"/>
  <c r="FQ247" i="76"/>
  <c r="FM247" i="76"/>
  <c r="BE247" i="76"/>
  <c r="AP247" i="76"/>
  <c r="O247" i="76"/>
  <c r="CK247" i="76"/>
  <c r="BO247" i="76"/>
  <c r="CW247" i="76"/>
  <c r="X247" i="76"/>
  <c r="EP247" i="76"/>
  <c r="DH247" i="76"/>
  <c r="FO247" i="76"/>
  <c r="AY247" i="76"/>
  <c r="BP247" i="76"/>
  <c r="CF247" i="76"/>
  <c r="DV247" i="76"/>
  <c r="AV247" i="76"/>
  <c r="CY247" i="76"/>
  <c r="E247" i="76"/>
  <c r="FW247" i="76"/>
  <c r="AQ247" i="76"/>
  <c r="FE247" i="76"/>
  <c r="FY247" i="76"/>
  <c r="FX247" i="76"/>
  <c r="DD247" i="76"/>
  <c r="EK247" i="76"/>
  <c r="FP247" i="76"/>
  <c r="CO247" i="76"/>
  <c r="DN247" i="76"/>
  <c r="BH247" i="76"/>
  <c r="FJ247" i="76"/>
  <c r="U247" i="76"/>
  <c r="BM247" i="76"/>
  <c r="V247" i="76"/>
  <c r="X152" i="76"/>
  <c r="DL152" i="76"/>
  <c r="AC152" i="76"/>
  <c r="M152" i="76"/>
  <c r="BB152" i="76"/>
  <c r="AS152" i="76"/>
  <c r="DF152" i="76"/>
  <c r="CN152" i="76"/>
  <c r="Y152" i="76"/>
  <c r="O152" i="76"/>
  <c r="BP152" i="76"/>
  <c r="ER152" i="76"/>
  <c r="DB152" i="76"/>
  <c r="EV152" i="76"/>
  <c r="AZ152" i="76"/>
  <c r="DV152" i="76"/>
  <c r="EQ152" i="76"/>
  <c r="DK152" i="76"/>
  <c r="W152" i="76"/>
  <c r="FW152" i="76"/>
  <c r="D152" i="76"/>
  <c r="FN152" i="76"/>
  <c r="EB152" i="76"/>
  <c r="GA152" i="76"/>
  <c r="FM152" i="76"/>
  <c r="CX152" i="76"/>
  <c r="CO152" i="76"/>
  <c r="S152" i="76"/>
  <c r="DU152" i="76"/>
  <c r="Q152" i="76"/>
  <c r="DX152" i="76"/>
  <c r="EC152" i="76"/>
  <c r="AW152" i="76"/>
  <c r="T152" i="76"/>
  <c r="FU152" i="76"/>
  <c r="FF152" i="76"/>
  <c r="EU152" i="76"/>
  <c r="DN152" i="76"/>
  <c r="DZ152" i="76"/>
  <c r="AF152" i="76"/>
  <c r="FG152" i="76"/>
  <c r="DM152" i="76"/>
  <c r="FV152" i="76"/>
  <c r="CH188" i="76"/>
  <c r="AR188" i="76"/>
  <c r="ER188" i="76"/>
  <c r="CE188" i="76"/>
  <c r="R188" i="76"/>
  <c r="FM188" i="76"/>
  <c r="CY188" i="76"/>
  <c r="Y188" i="76"/>
  <c r="CI188" i="76"/>
  <c r="EB188" i="76"/>
  <c r="DA188" i="76"/>
  <c r="AE188" i="76"/>
  <c r="AW188" i="76"/>
  <c r="J188" i="76"/>
  <c r="U188" i="76"/>
  <c r="BK188" i="76"/>
  <c r="BE188" i="76"/>
  <c r="FO188" i="76"/>
  <c r="FU188" i="76"/>
  <c r="FZ188" i="76"/>
  <c r="AJ188" i="76"/>
  <c r="AC188" i="76"/>
  <c r="EY188" i="76"/>
  <c r="BN188" i="76"/>
  <c r="DN188" i="76"/>
  <c r="CB188" i="76"/>
  <c r="W188" i="76"/>
  <c r="DV188" i="76"/>
  <c r="DU188" i="76"/>
  <c r="DT188" i="76"/>
  <c r="DX188" i="76"/>
  <c r="EP188" i="76"/>
  <c r="AG188" i="76"/>
  <c r="BA188" i="76"/>
  <c r="FN188" i="76"/>
  <c r="CG188" i="76"/>
  <c r="BF188" i="76"/>
  <c r="H188" i="76"/>
  <c r="M188" i="76"/>
  <c r="ET188" i="76"/>
  <c r="CM188" i="76"/>
  <c r="EO188" i="76"/>
  <c r="CD188" i="76"/>
  <c r="FT188" i="76"/>
  <c r="AT165" i="76"/>
  <c r="AE165" i="76"/>
  <c r="DI165" i="76"/>
  <c r="FS165" i="76"/>
  <c r="EO165" i="76"/>
  <c r="CA165" i="76"/>
  <c r="DG165" i="76"/>
  <c r="CR165" i="76"/>
  <c r="AS165" i="76"/>
  <c r="DQ165" i="76"/>
  <c r="EP165" i="76"/>
  <c r="DX165" i="76"/>
  <c r="EZ165" i="76"/>
  <c r="AF165" i="76"/>
  <c r="DP165" i="76"/>
  <c r="FQ165" i="76"/>
  <c r="CM165" i="76"/>
  <c r="AG165" i="76"/>
  <c r="BZ165" i="76"/>
  <c r="FT165" i="76"/>
  <c r="AZ165" i="76"/>
  <c r="BF165" i="76"/>
  <c r="GB165" i="76"/>
  <c r="CX165" i="76"/>
  <c r="DV165" i="76"/>
  <c r="J165" i="76"/>
  <c r="Q165" i="76"/>
  <c r="AI165" i="76"/>
  <c r="EB165" i="76"/>
  <c r="CY165" i="76"/>
  <c r="FW165" i="76"/>
  <c r="BE165" i="76"/>
  <c r="DA165" i="76"/>
  <c r="EV165" i="76"/>
  <c r="ER165" i="76"/>
  <c r="FO165" i="76"/>
  <c r="BO165" i="76"/>
  <c r="EN165" i="76"/>
  <c r="ED165" i="76"/>
  <c r="AP165" i="76"/>
  <c r="FL165" i="76"/>
  <c r="AR165" i="76"/>
  <c r="GB139" i="76"/>
  <c r="EU139" i="76"/>
  <c r="Q139" i="76"/>
  <c r="Y139" i="76"/>
  <c r="FK139" i="76"/>
  <c r="BV139" i="76"/>
  <c r="FJ139" i="76"/>
  <c r="E139" i="76"/>
  <c r="BW139" i="76"/>
  <c r="DB139" i="76"/>
  <c r="AH139" i="76"/>
  <c r="O139" i="76"/>
  <c r="CX139" i="76"/>
  <c r="FZ139" i="76"/>
  <c r="DW139" i="76"/>
  <c r="GA139" i="76"/>
  <c r="DG139" i="76"/>
  <c r="FB139" i="76"/>
  <c r="FQ139" i="76"/>
  <c r="CJ139" i="76"/>
  <c r="FU139" i="76"/>
  <c r="AQ139" i="76"/>
  <c r="EY139" i="76"/>
  <c r="FR139" i="76"/>
  <c r="AM139" i="76"/>
  <c r="BA139" i="76"/>
  <c r="CD139" i="76"/>
  <c r="DQ139" i="76"/>
  <c r="BY139" i="76"/>
  <c r="EJ139" i="76"/>
  <c r="BZ139" i="76"/>
  <c r="CM139" i="76"/>
  <c r="AY139" i="76"/>
  <c r="BG139" i="76"/>
  <c r="DJ139" i="76"/>
  <c r="CL139" i="76"/>
  <c r="AZ139" i="76"/>
  <c r="BD139" i="76"/>
  <c r="CZ139" i="76"/>
  <c r="ED139" i="76"/>
  <c r="ES139" i="76"/>
  <c r="BS139" i="76"/>
  <c r="EP139" i="76"/>
  <c r="CU139" i="76"/>
  <c r="BU139" i="76"/>
  <c r="K141" i="76"/>
  <c r="T141" i="76"/>
  <c r="DZ141" i="76"/>
  <c r="BG141" i="76"/>
  <c r="FV141" i="76"/>
  <c r="FB141" i="76"/>
  <c r="AD141" i="76"/>
  <c r="BK141" i="76"/>
  <c r="CH141" i="76"/>
  <c r="EP141" i="76"/>
  <c r="FO141" i="76"/>
  <c r="BZ141" i="76"/>
  <c r="F141" i="76"/>
  <c r="GB141" i="76"/>
  <c r="BI141" i="76"/>
  <c r="AX141" i="76"/>
  <c r="AW141" i="76"/>
  <c r="EH141" i="76"/>
  <c r="DP141" i="76"/>
  <c r="AZ141" i="76"/>
  <c r="AO141" i="76"/>
  <c r="CM141" i="76"/>
  <c r="FI141" i="76"/>
  <c r="DH141" i="76"/>
  <c r="BO141" i="76"/>
  <c r="CD141" i="76"/>
  <c r="BF141" i="76"/>
  <c r="EN141" i="76"/>
  <c r="AC141" i="76"/>
  <c r="CG141" i="76"/>
  <c r="EX141" i="76"/>
  <c r="AU141" i="76"/>
  <c r="DG141" i="76"/>
  <c r="AH141" i="76"/>
  <c r="DI141" i="76"/>
  <c r="BA141" i="76"/>
  <c r="X141" i="76"/>
  <c r="CA141" i="76"/>
  <c r="EI141" i="76"/>
  <c r="BB141" i="76"/>
  <c r="FP141" i="76"/>
  <c r="FL141" i="76"/>
  <c r="DF141" i="76"/>
  <c r="G141" i="76"/>
  <c r="S141" i="76"/>
  <c r="DE147" i="76"/>
  <c r="FN147" i="76"/>
  <c r="FO147" i="76"/>
  <c r="BJ147" i="76"/>
  <c r="EZ147" i="76"/>
  <c r="DF147" i="76"/>
  <c r="EP147" i="76"/>
  <c r="FI147" i="76"/>
  <c r="FG147" i="76"/>
  <c r="DH147" i="76"/>
  <c r="EJ147" i="76"/>
  <c r="FJ147" i="76"/>
  <c r="AW147" i="76"/>
  <c r="FE147" i="76"/>
  <c r="CC147" i="76"/>
  <c r="DJ147" i="76"/>
  <c r="FM147" i="76"/>
  <c r="AC147" i="76"/>
  <c r="AM147" i="76"/>
  <c r="DK147" i="76"/>
  <c r="CF147" i="76"/>
  <c r="EW147" i="76"/>
  <c r="E147" i="76"/>
  <c r="BB147" i="76"/>
  <c r="BA147" i="76"/>
  <c r="AE147" i="76"/>
  <c r="FL147" i="76"/>
  <c r="AP147" i="76"/>
  <c r="AI147" i="76"/>
  <c r="CZ147" i="76"/>
  <c r="DW147" i="76"/>
  <c r="AF147" i="76"/>
  <c r="DD147" i="76"/>
  <c r="CH147" i="76"/>
  <c r="FQ147" i="76"/>
  <c r="BM147" i="76"/>
  <c r="L147" i="76"/>
  <c r="BP147" i="76"/>
  <c r="AJ147" i="76"/>
  <c r="FW147" i="76"/>
  <c r="FH147" i="76"/>
  <c r="BZ147" i="76"/>
  <c r="DJ255" i="76"/>
  <c r="FX255" i="76"/>
  <c r="AD255" i="76"/>
  <c r="AQ255" i="76"/>
  <c r="ES255" i="76"/>
  <c r="CA255" i="76"/>
  <c r="CW255" i="76"/>
  <c r="FL255" i="76"/>
  <c r="AG255" i="76"/>
  <c r="V255" i="76"/>
  <c r="DM255" i="76"/>
  <c r="EM255" i="76"/>
  <c r="BL255" i="76"/>
  <c r="Z255" i="76"/>
  <c r="DT255" i="76"/>
  <c r="K255" i="76"/>
  <c r="EH255" i="76"/>
  <c r="CR255" i="76"/>
  <c r="AN255" i="76"/>
  <c r="BD255" i="76"/>
  <c r="CV255" i="76"/>
  <c r="DH255" i="76"/>
  <c r="AC255" i="76"/>
  <c r="EU255" i="76"/>
  <c r="FE255" i="76"/>
  <c r="FO255" i="76"/>
  <c r="FB255" i="76"/>
  <c r="BZ255" i="76"/>
  <c r="EZ255" i="76"/>
  <c r="AM255" i="76"/>
  <c r="CP255" i="76"/>
  <c r="AV255" i="76"/>
  <c r="EN255" i="76"/>
  <c r="S255" i="76"/>
  <c r="AW255" i="76"/>
  <c r="Q255" i="76"/>
  <c r="BY255" i="76"/>
  <c r="EL255" i="76"/>
  <c r="FY255" i="76"/>
  <c r="AY255" i="76"/>
  <c r="BC255" i="76"/>
  <c r="DO255" i="76"/>
  <c r="FR255" i="76"/>
  <c r="DN160" i="76"/>
  <c r="DL160" i="76"/>
  <c r="AO160" i="76"/>
  <c r="FL160" i="76"/>
  <c r="DV160" i="76"/>
  <c r="D160" i="76"/>
  <c r="F160" i="76"/>
  <c r="FB160" i="76"/>
  <c r="R160" i="76"/>
  <c r="FX160" i="76"/>
  <c r="BB160" i="76"/>
  <c r="FG160" i="76"/>
  <c r="FW160" i="76"/>
  <c r="DG160" i="76"/>
  <c r="CU160" i="76"/>
  <c r="DH160" i="76"/>
  <c r="BH160" i="76"/>
  <c r="EA160" i="76"/>
  <c r="FZ160" i="76"/>
  <c r="DR160" i="76"/>
  <c r="FJ160" i="76"/>
  <c r="BJ160" i="76"/>
  <c r="DI160" i="76"/>
  <c r="AX160" i="76"/>
  <c r="DU160" i="76"/>
  <c r="FD160" i="76"/>
  <c r="DT160" i="76"/>
  <c r="AR160" i="76"/>
  <c r="EK160" i="76"/>
  <c r="EL160" i="76"/>
  <c r="BM160" i="76"/>
  <c r="BA160" i="76"/>
  <c r="FV160" i="76"/>
  <c r="DO160" i="76"/>
  <c r="CQ160" i="76"/>
  <c r="AH160" i="76"/>
  <c r="DP160" i="76"/>
  <c r="CE160" i="76"/>
  <c r="AV160" i="76"/>
  <c r="P160" i="76"/>
  <c r="AQ160" i="76"/>
  <c r="EN160" i="76"/>
  <c r="ER160" i="76"/>
  <c r="CU146" i="76"/>
  <c r="CC146" i="76"/>
  <c r="AX146" i="76"/>
  <c r="EB146" i="76"/>
  <c r="BL146" i="76"/>
  <c r="CT146" i="76"/>
  <c r="DN146" i="76"/>
  <c r="BY146" i="76"/>
  <c r="DD146" i="76"/>
  <c r="BJ146" i="76"/>
  <c r="AU146" i="76"/>
  <c r="CD146" i="76"/>
  <c r="FG146" i="76"/>
  <c r="BK146" i="76"/>
  <c r="BD146" i="76"/>
  <c r="DV146" i="76"/>
  <c r="CM146" i="76"/>
  <c r="EV146" i="76"/>
  <c r="FA146" i="76"/>
  <c r="DE146" i="76"/>
  <c r="CO146" i="76"/>
  <c r="Q146" i="76"/>
  <c r="DA146" i="76"/>
  <c r="EW146" i="76"/>
  <c r="EK146" i="76"/>
  <c r="FO146" i="76"/>
  <c r="DP146" i="76"/>
  <c r="ER146" i="76"/>
  <c r="CQ146" i="76"/>
  <c r="DF146" i="76"/>
  <c r="BO146" i="76"/>
  <c r="R146" i="76"/>
  <c r="CF146" i="76"/>
  <c r="CR146" i="76"/>
  <c r="BH146" i="76"/>
  <c r="CH146" i="76"/>
  <c r="ES146" i="76"/>
  <c r="AZ146" i="76"/>
  <c r="EF146" i="76"/>
  <c r="CW146" i="76"/>
  <c r="EY146" i="76"/>
  <c r="AO146" i="76"/>
  <c r="V146" i="76"/>
  <c r="FN146" i="76"/>
  <c r="BG146" i="76"/>
  <c r="FF146" i="76"/>
  <c r="CW168" i="76"/>
  <c r="DU168" i="76"/>
  <c r="BP168" i="76"/>
  <c r="CL168" i="76"/>
  <c r="X168" i="76"/>
  <c r="FH168" i="76"/>
  <c r="S168" i="76"/>
  <c r="FV168" i="76"/>
  <c r="K168" i="76"/>
  <c r="EI168" i="76"/>
  <c r="EX168" i="76"/>
  <c r="CR168" i="76"/>
  <c r="AF168" i="76"/>
  <c r="FY168" i="76"/>
  <c r="L168" i="76"/>
  <c r="AL168" i="76"/>
  <c r="ED168" i="76"/>
  <c r="BD168" i="76"/>
  <c r="FK168" i="76"/>
  <c r="AZ168" i="76"/>
  <c r="EA168" i="76"/>
  <c r="FQ168" i="76"/>
  <c r="U168" i="76"/>
  <c r="AK168" i="76"/>
  <c r="AW168" i="76"/>
  <c r="CP168" i="76"/>
  <c r="CM168" i="76"/>
  <c r="DD168" i="76"/>
  <c r="CT168" i="76"/>
  <c r="DH168" i="76"/>
  <c r="EC168" i="76"/>
  <c r="DR168" i="76"/>
  <c r="CA168" i="76"/>
  <c r="DP168" i="76"/>
  <c r="CU168" i="76"/>
  <c r="AB168" i="76"/>
  <c r="AI168" i="76"/>
  <c r="EQ168" i="76"/>
  <c r="F168" i="76"/>
  <c r="AQ168" i="76"/>
  <c r="BO168" i="76"/>
  <c r="M168" i="76"/>
  <c r="BK249" i="76"/>
  <c r="CY249" i="76"/>
  <c r="BQ249" i="76"/>
  <c r="AP249" i="76"/>
  <c r="CW249" i="76"/>
  <c r="FI249" i="76"/>
  <c r="BI249" i="76"/>
  <c r="EU249" i="76"/>
  <c r="EQ249" i="76"/>
  <c r="AR249" i="76"/>
  <c r="CF249" i="76"/>
  <c r="EV249" i="76"/>
  <c r="CJ249" i="76"/>
  <c r="FB249" i="76"/>
  <c r="CI249" i="76"/>
  <c r="FR249" i="76"/>
  <c r="DB249" i="76"/>
  <c r="BO249" i="76"/>
  <c r="EG249" i="76"/>
  <c r="CR249" i="76"/>
  <c r="FG249" i="76"/>
  <c r="CC249" i="76"/>
  <c r="EJ249" i="76"/>
  <c r="AI249" i="76"/>
  <c r="M249" i="76"/>
  <c r="AY249" i="76"/>
  <c r="FX249" i="76"/>
  <c r="DY249" i="76"/>
  <c r="EM249" i="76"/>
  <c r="Y249" i="76"/>
  <c r="Q249" i="76"/>
  <c r="AT249" i="76"/>
  <c r="FJ249" i="76"/>
  <c r="DD249" i="76"/>
  <c r="AF249" i="76"/>
  <c r="CP249" i="76"/>
  <c r="EL249" i="76"/>
  <c r="AH249" i="76"/>
  <c r="EB249" i="76"/>
  <c r="FN249" i="76"/>
  <c r="G249" i="76"/>
  <c r="EH249" i="76"/>
  <c r="E249" i="76"/>
  <c r="EN249" i="76"/>
  <c r="FN145" i="76"/>
  <c r="EG145" i="76"/>
  <c r="CT145" i="76"/>
  <c r="DC145" i="76"/>
  <c r="AM145" i="76"/>
  <c r="CB145" i="76"/>
  <c r="BZ145" i="76"/>
  <c r="FK145" i="76"/>
  <c r="EW145" i="76"/>
  <c r="ES145" i="76"/>
  <c r="EP145" i="76"/>
  <c r="BI145" i="76"/>
  <c r="DE145" i="76"/>
  <c r="DT145" i="76"/>
  <c r="BE145" i="76"/>
  <c r="AH145" i="76"/>
  <c r="BO145" i="76"/>
  <c r="DX145" i="76"/>
  <c r="DI145" i="76"/>
  <c r="DV145" i="76"/>
  <c r="FY145" i="76"/>
  <c r="AW145" i="76"/>
  <c r="CJ145" i="76"/>
  <c r="BH145" i="76"/>
  <c r="AU145" i="76"/>
  <c r="DQ145" i="76"/>
  <c r="AS145" i="76"/>
  <c r="DP145" i="76"/>
  <c r="BN145" i="76"/>
  <c r="T145" i="76"/>
  <c r="FG145" i="76"/>
  <c r="EA145" i="76"/>
  <c r="EN145" i="76"/>
  <c r="FQ145" i="76"/>
  <c r="FV145" i="76"/>
  <c r="I145" i="76"/>
  <c r="EH145" i="76"/>
  <c r="CR145" i="76"/>
  <c r="EB145" i="76"/>
  <c r="FL145" i="76"/>
  <c r="BG145" i="76"/>
  <c r="R145" i="76"/>
  <c r="CZ145" i="76"/>
  <c r="FI145" i="76"/>
  <c r="AG148" i="76"/>
  <c r="S148" i="76"/>
  <c r="AN148" i="76"/>
  <c r="EH148" i="76"/>
  <c r="DY148" i="76"/>
  <c r="FY148" i="76"/>
  <c r="EG148" i="76"/>
  <c r="ER148" i="76"/>
  <c r="BL148" i="76"/>
  <c r="CI148" i="76"/>
  <c r="FM148" i="76"/>
  <c r="ED148" i="76"/>
  <c r="E148" i="76"/>
  <c r="FZ148" i="76"/>
  <c r="BI148" i="76"/>
  <c r="FJ148" i="76"/>
  <c r="AL148" i="76"/>
  <c r="CF148" i="76"/>
  <c r="DO148" i="76"/>
  <c r="AJ148" i="76"/>
  <c r="AX148" i="76"/>
  <c r="CG148" i="76"/>
  <c r="BD148" i="76"/>
  <c r="ET148" i="76"/>
  <c r="AP148" i="76"/>
  <c r="CZ148" i="76"/>
  <c r="BK148" i="76"/>
  <c r="DA148" i="76"/>
  <c r="DN148" i="76"/>
  <c r="BO148" i="76"/>
  <c r="CL148" i="76"/>
  <c r="DB148" i="76"/>
  <c r="CP148" i="76"/>
  <c r="EI148" i="76"/>
  <c r="R148" i="76"/>
  <c r="AK148" i="76"/>
  <c r="AC148" i="76"/>
  <c r="FG148" i="76"/>
  <c r="AZ148" i="76"/>
  <c r="CE148" i="76"/>
  <c r="EN148" i="76"/>
  <c r="V148" i="76"/>
  <c r="FP148" i="76"/>
  <c r="AS148" i="76"/>
  <c r="DH148" i="76"/>
  <c r="CW148" i="76"/>
  <c r="DL153" i="76"/>
  <c r="CD153" i="76"/>
  <c r="BP153" i="76"/>
  <c r="AI153" i="76"/>
  <c r="DP153" i="76"/>
  <c r="E153" i="76"/>
  <c r="T153" i="76"/>
  <c r="W153" i="76"/>
  <c r="CS153" i="76"/>
  <c r="CE153" i="76"/>
  <c r="BN153" i="76"/>
  <c r="EN153" i="76"/>
  <c r="P153" i="76"/>
  <c r="AG153" i="76"/>
  <c r="EQ153" i="76"/>
  <c r="AC153" i="76"/>
  <c r="DM153" i="76"/>
  <c r="EY153" i="76"/>
  <c r="N153" i="76"/>
  <c r="EG153" i="76"/>
  <c r="FB153" i="76"/>
  <c r="CT153" i="76"/>
  <c r="CR153" i="76"/>
  <c r="G153" i="76"/>
  <c r="FE153" i="76"/>
  <c r="FI153" i="76"/>
  <c r="CL153" i="76"/>
  <c r="BH153" i="76"/>
  <c r="FH153" i="76"/>
  <c r="BC153" i="76"/>
  <c r="DD153" i="76"/>
  <c r="EA153" i="76"/>
  <c r="CC153" i="76"/>
  <c r="AK153" i="76"/>
  <c r="AT153" i="76"/>
  <c r="CH153" i="76"/>
  <c r="CB153" i="76"/>
  <c r="EJ153" i="76"/>
  <c r="AO153" i="76"/>
  <c r="FD153" i="76"/>
  <c r="CF153" i="76"/>
  <c r="AB153" i="76"/>
  <c r="DE153" i="76"/>
  <c r="FQ153" i="76"/>
  <c r="L153" i="76"/>
  <c r="BI153" i="76"/>
  <c r="FP166" i="76"/>
  <c r="X166" i="76"/>
  <c r="EX166" i="76"/>
  <c r="J166" i="76"/>
  <c r="CS166" i="76"/>
  <c r="EV166" i="76"/>
  <c r="EF166" i="76"/>
  <c r="BN166" i="76"/>
  <c r="DJ166" i="76"/>
  <c r="FA166" i="76"/>
  <c r="CQ166" i="76"/>
  <c r="EI166" i="76"/>
  <c r="AL166" i="76"/>
  <c r="Q166" i="76"/>
  <c r="CY166" i="76"/>
  <c r="K166" i="76"/>
  <c r="EL166" i="76"/>
  <c r="CD166" i="76"/>
  <c r="Z166" i="76"/>
  <c r="ET166" i="76"/>
  <c r="FW166" i="76"/>
  <c r="DB166" i="76"/>
  <c r="BE166" i="76"/>
  <c r="EP166" i="76"/>
  <c r="GB166" i="76"/>
  <c r="T166" i="76"/>
  <c r="O166" i="76"/>
  <c r="AA166" i="76"/>
  <c r="AJ166" i="76"/>
  <c r="BM166" i="76"/>
  <c r="AZ166" i="76"/>
  <c r="FG166" i="76"/>
  <c r="AK166" i="76"/>
  <c r="EB166" i="76"/>
  <c r="R166" i="76"/>
  <c r="FD166" i="76"/>
  <c r="DR166" i="76"/>
  <c r="FN166" i="76"/>
  <c r="FR166" i="76"/>
  <c r="DU166" i="76"/>
  <c r="AI166" i="76"/>
  <c r="ER157" i="76"/>
  <c r="EQ157" i="76"/>
  <c r="AY157" i="76"/>
  <c r="AN157" i="76"/>
  <c r="CH157" i="76"/>
  <c r="BF157" i="76"/>
  <c r="DB157" i="76"/>
  <c r="AQ157" i="76"/>
  <c r="CS157" i="76"/>
  <c r="AH157" i="76"/>
  <c r="CT157" i="76"/>
  <c r="CA157" i="76"/>
  <c r="FG157" i="76"/>
  <c r="BG157" i="76"/>
  <c r="DL157" i="76"/>
  <c r="H157" i="76"/>
  <c r="FE157" i="76"/>
  <c r="N157" i="76"/>
  <c r="I157" i="76"/>
  <c r="CO157" i="76"/>
  <c r="AZ157" i="76"/>
  <c r="ES157" i="76"/>
  <c r="AT157" i="76"/>
  <c r="DT157" i="76"/>
  <c r="D157" i="76"/>
  <c r="DG157" i="76"/>
  <c r="CQ157" i="76"/>
  <c r="FY157" i="76"/>
  <c r="EP157" i="76"/>
  <c r="FT157" i="76"/>
  <c r="BY157" i="76"/>
  <c r="AC157" i="76"/>
  <c r="BJ157" i="76"/>
  <c r="BN157" i="76"/>
  <c r="V157" i="76"/>
  <c r="DK157" i="76"/>
  <c r="DV157" i="76"/>
  <c r="T157" i="76"/>
  <c r="FN157" i="76"/>
  <c r="FA157" i="76"/>
  <c r="P157" i="76"/>
  <c r="EY157" i="76"/>
  <c r="EA174" i="76"/>
  <c r="DM174" i="76"/>
  <c r="EB174" i="76"/>
  <c r="FW174" i="76"/>
  <c r="DZ174" i="76"/>
  <c r="FT174" i="76"/>
  <c r="BQ174" i="76"/>
  <c r="I174" i="76"/>
  <c r="M174" i="76"/>
  <c r="EJ174" i="76"/>
  <c r="AZ174" i="76"/>
  <c r="CU174" i="76"/>
  <c r="BC174" i="76"/>
  <c r="AE174" i="76"/>
  <c r="FM174" i="76"/>
  <c r="CD174" i="76"/>
  <c r="AT174" i="76"/>
  <c r="DF174" i="76"/>
  <c r="BG174" i="76"/>
  <c r="BZ174" i="76"/>
  <c r="FN174" i="76"/>
  <c r="CK174" i="76"/>
  <c r="AS174" i="76"/>
  <c r="CJ174" i="76"/>
  <c r="EI174" i="76"/>
  <c r="J174" i="76"/>
  <c r="FR174" i="76"/>
  <c r="BP174" i="76"/>
  <c r="AX174" i="76"/>
  <c r="EC174" i="76"/>
  <c r="CT174" i="76"/>
  <c r="DP174" i="76"/>
  <c r="DS174" i="76"/>
  <c r="FJ174" i="76"/>
  <c r="CP174" i="76"/>
  <c r="BJ174" i="76"/>
  <c r="F174" i="76"/>
  <c r="DK174" i="76"/>
  <c r="EO174" i="76"/>
  <c r="DG174" i="76"/>
  <c r="CW174" i="76"/>
  <c r="CQ174" i="76"/>
  <c r="EL174" i="76"/>
  <c r="AN174" i="76"/>
  <c r="AA247" i="76"/>
  <c r="DS247" i="76"/>
  <c r="EF247" i="76"/>
  <c r="Y247" i="76"/>
  <c r="CC247" i="76"/>
  <c r="I247" i="76"/>
  <c r="AH247" i="76"/>
  <c r="BZ247" i="76"/>
  <c r="H247" i="76"/>
  <c r="ER247" i="76"/>
  <c r="DG247" i="76"/>
  <c r="BF247" i="76"/>
  <c r="AD247" i="76"/>
  <c r="BC247" i="76"/>
  <c r="BI247" i="76"/>
  <c r="AM247" i="76"/>
  <c r="EH247" i="76"/>
  <c r="DU247" i="76"/>
  <c r="FI247" i="76"/>
  <c r="EN247" i="76"/>
  <c r="FV247" i="76"/>
  <c r="DO247" i="76"/>
  <c r="DL247" i="76"/>
  <c r="P247" i="76"/>
  <c r="CS247" i="76"/>
  <c r="BB247" i="76"/>
  <c r="EY247" i="76"/>
  <c r="GB247" i="76"/>
  <c r="CV247" i="76"/>
  <c r="FS247" i="76"/>
  <c r="ET247" i="76"/>
  <c r="DT247" i="76"/>
  <c r="DI247" i="76"/>
  <c r="Q247" i="76"/>
  <c r="CR247" i="76"/>
  <c r="N247" i="76"/>
  <c r="AL247" i="76"/>
  <c r="EX247" i="76"/>
  <c r="BG247" i="76"/>
  <c r="BJ247" i="76"/>
  <c r="F247" i="76"/>
  <c r="K247" i="76"/>
  <c r="CE247" i="76"/>
  <c r="AF247" i="76"/>
  <c r="D247" i="76"/>
  <c r="ED152" i="76"/>
  <c r="CF152" i="76"/>
  <c r="FB152" i="76"/>
  <c r="ET152" i="76"/>
  <c r="AE152" i="76"/>
  <c r="FQ152" i="76"/>
  <c r="CB152" i="76"/>
  <c r="AY152" i="76"/>
  <c r="AJ152" i="76"/>
  <c r="FT152" i="76"/>
  <c r="BH152" i="76"/>
  <c r="FE152" i="76"/>
  <c r="DQ152" i="76"/>
  <c r="EP152" i="76"/>
  <c r="CH152" i="76"/>
  <c r="DI152" i="76"/>
  <c r="CM152" i="76"/>
  <c r="AK152" i="76"/>
  <c r="DO152" i="76"/>
  <c r="EH152" i="76"/>
  <c r="EA152" i="76"/>
  <c r="CI152" i="76"/>
  <c r="K152" i="76"/>
  <c r="BF152" i="76"/>
  <c r="BN152" i="76"/>
  <c r="P152" i="76"/>
  <c r="EL152" i="76"/>
  <c r="CU152" i="76"/>
  <c r="BY152" i="76"/>
  <c r="H152" i="76"/>
  <c r="CA152" i="76"/>
  <c r="EN152" i="76"/>
  <c r="AN152" i="76"/>
  <c r="BG152" i="76"/>
  <c r="DH152" i="76"/>
  <c r="R152" i="76"/>
  <c r="DD152" i="76"/>
  <c r="AA152" i="76"/>
  <c r="AO152" i="76"/>
  <c r="GB152" i="76"/>
  <c r="CK152" i="76"/>
  <c r="BC152" i="76"/>
  <c r="CL152" i="76"/>
  <c r="AG152" i="76"/>
  <c r="AV152" i="76"/>
  <c r="DO188" i="76"/>
  <c r="CO188" i="76"/>
  <c r="DR188" i="76"/>
  <c r="DK188" i="76"/>
  <c r="EK188" i="76"/>
  <c r="CF188" i="76"/>
  <c r="T188" i="76"/>
  <c r="AD188" i="76"/>
  <c r="AV188" i="76"/>
  <c r="FW188" i="76"/>
  <c r="FD188" i="76"/>
  <c r="BM188" i="76"/>
  <c r="L188" i="76"/>
  <c r="BG188" i="76"/>
  <c r="EW188" i="76"/>
  <c r="Z188" i="76"/>
  <c r="FH188" i="76"/>
  <c r="AS188" i="76"/>
  <c r="AN188" i="76"/>
  <c r="AX188" i="76"/>
  <c r="BJ188" i="76"/>
  <c r="EZ188" i="76"/>
  <c r="EE188" i="76"/>
  <c r="CR188" i="76"/>
  <c r="EV188" i="76"/>
  <c r="FS188" i="76"/>
  <c r="GA188" i="76"/>
  <c r="BH188" i="76"/>
  <c r="E188" i="76"/>
  <c r="BC188" i="76"/>
  <c r="FA188" i="76"/>
  <c r="CQ188" i="76"/>
  <c r="CU188" i="76"/>
  <c r="FX188" i="76"/>
  <c r="CZ188" i="76"/>
  <c r="CW188" i="76"/>
  <c r="CK188" i="76"/>
  <c r="P188" i="76"/>
  <c r="FV188" i="76"/>
  <c r="EQ188" i="76"/>
  <c r="FJ188" i="76"/>
  <c r="CP188" i="76"/>
  <c r="DJ188" i="76"/>
  <c r="DB165" i="76"/>
  <c r="Y165" i="76"/>
  <c r="AC165" i="76"/>
  <c r="FM165" i="76"/>
  <c r="BC165" i="76"/>
  <c r="AJ165" i="76"/>
  <c r="FV165" i="76"/>
  <c r="M165" i="76"/>
  <c r="BP165" i="76"/>
  <c r="AX165" i="76"/>
  <c r="EC165" i="76"/>
  <c r="BI165" i="76"/>
  <c r="X165" i="76"/>
  <c r="CI165" i="76"/>
  <c r="AB165" i="76"/>
  <c r="G165" i="76"/>
  <c r="N165" i="76"/>
  <c r="EF165" i="76"/>
  <c r="DT165" i="76"/>
  <c r="CD165" i="76"/>
  <c r="FB165" i="76"/>
  <c r="DS165" i="76"/>
  <c r="EX165" i="76"/>
  <c r="AK165" i="76"/>
  <c r="EM165" i="76"/>
  <c r="AH165" i="76"/>
  <c r="P165" i="76"/>
  <c r="DD165" i="76"/>
  <c r="AD165" i="76"/>
  <c r="AM165" i="76"/>
  <c r="CF165" i="76"/>
  <c r="FI165" i="76"/>
  <c r="EG165" i="76"/>
  <c r="FG165" i="76"/>
  <c r="FY165" i="76"/>
  <c r="FH165" i="76"/>
  <c r="FP165" i="76"/>
  <c r="BA165" i="76"/>
  <c r="GA165" i="76"/>
  <c r="BL165" i="76"/>
  <c r="AU165" i="76"/>
  <c r="EL165" i="76"/>
  <c r="I165" i="76"/>
  <c r="FN165" i="76"/>
  <c r="ET165" i="76"/>
  <c r="FO139" i="76"/>
  <c r="FI139" i="76"/>
  <c r="AF139" i="76"/>
  <c r="AB139" i="76"/>
  <c r="CE139" i="76"/>
  <c r="FL139" i="76"/>
  <c r="FM139" i="76"/>
  <c r="U139" i="76"/>
  <c r="FA139" i="76"/>
  <c r="DC139" i="76"/>
  <c r="R139" i="76"/>
  <c r="FN139" i="76"/>
  <c r="F139" i="76"/>
  <c r="FG139" i="76"/>
  <c r="K139" i="76"/>
  <c r="DP139" i="76"/>
  <c r="BP139" i="76"/>
  <c r="FH139" i="76"/>
  <c r="DU139" i="76"/>
  <c r="EN139" i="76"/>
  <c r="AU139" i="76"/>
  <c r="EI139" i="76"/>
  <c r="AP139" i="76"/>
  <c r="ET139" i="76"/>
  <c r="EA139" i="76"/>
  <c r="DF139" i="76"/>
  <c r="BI139" i="76"/>
  <c r="AJ139" i="76"/>
  <c r="EX139" i="76"/>
  <c r="DV139" i="76"/>
  <c r="AX139" i="76"/>
  <c r="CQ139" i="76"/>
  <c r="DZ139" i="76"/>
  <c r="AR139" i="76"/>
  <c r="CH139" i="76"/>
  <c r="BX139" i="76"/>
  <c r="EO139" i="76"/>
  <c r="AL139" i="76"/>
  <c r="CF139" i="76"/>
  <c r="AO139" i="76"/>
  <c r="EE139" i="76"/>
  <c r="AV139" i="76"/>
  <c r="BT139" i="76"/>
  <c r="CI139" i="76"/>
  <c r="M139" i="76"/>
  <c r="BQ141" i="76"/>
  <c r="BJ141" i="76"/>
  <c r="DL141" i="76"/>
  <c r="EK141" i="76"/>
  <c r="AJ141" i="76"/>
  <c r="DQ141" i="76"/>
  <c r="AQ141" i="76"/>
  <c r="CB141" i="76"/>
  <c r="FM141" i="76"/>
  <c r="DJ141" i="76"/>
  <c r="EF141" i="76"/>
  <c r="CF141" i="76"/>
  <c r="AV141" i="76"/>
  <c r="M141" i="76"/>
  <c r="CQ141" i="76"/>
  <c r="ET141" i="76"/>
  <c r="FK141" i="76"/>
  <c r="CZ141" i="76"/>
  <c r="P141" i="76"/>
  <c r="DR141" i="76"/>
  <c r="W141" i="76"/>
  <c r="E141" i="76"/>
  <c r="DC141" i="76"/>
  <c r="BC141" i="76"/>
  <c r="EG141" i="76"/>
  <c r="AF141" i="76"/>
  <c r="AG141" i="76"/>
  <c r="AL141" i="76"/>
  <c r="R141" i="76"/>
  <c r="FR141" i="76"/>
  <c r="J141" i="76"/>
  <c r="AM141" i="76"/>
  <c r="AP141" i="76"/>
  <c r="EL141" i="76"/>
  <c r="AI141" i="76"/>
  <c r="Q141" i="76"/>
  <c r="AB141" i="76"/>
  <c r="BM141" i="76"/>
  <c r="ED141" i="76"/>
  <c r="CR141" i="76"/>
  <c r="CS141" i="76"/>
  <c r="FZ141" i="76"/>
  <c r="FN141" i="76"/>
  <c r="GB147" i="76"/>
  <c r="W147" i="76"/>
  <c r="DX147" i="76"/>
  <c r="DI147" i="76"/>
  <c r="BN147" i="76"/>
  <c r="AN147" i="76"/>
  <c r="S147" i="76"/>
  <c r="AD147" i="76"/>
  <c r="DM147" i="76"/>
  <c r="EC147" i="76"/>
  <c r="D147" i="76"/>
  <c r="P147" i="76"/>
  <c r="M147" i="76"/>
  <c r="CO147" i="76"/>
  <c r="BI147" i="76"/>
  <c r="F147" i="76"/>
  <c r="CR147" i="76"/>
  <c r="DZ147" i="76"/>
  <c r="BO147" i="76"/>
  <c r="CK147" i="76"/>
  <c r="DU147" i="76"/>
  <c r="H147" i="76"/>
  <c r="BD147" i="76"/>
  <c r="CJ147" i="76"/>
  <c r="EA147" i="76"/>
  <c r="AG147" i="76"/>
  <c r="DL147" i="76"/>
  <c r="AA147" i="76"/>
  <c r="BE147" i="76"/>
  <c r="DB147" i="76"/>
  <c r="CU147" i="76"/>
  <c r="EK147" i="76"/>
  <c r="CG147" i="76"/>
  <c r="AX147" i="76"/>
  <c r="CP147" i="76"/>
  <c r="FS147" i="76"/>
  <c r="DO147" i="76"/>
  <c r="FY147" i="76"/>
  <c r="DT147" i="76"/>
  <c r="AZ147" i="76"/>
  <c r="DR147" i="76"/>
  <c r="ET147" i="76"/>
  <c r="BQ147" i="76"/>
  <c r="AO147" i="76"/>
  <c r="DR255" i="76"/>
  <c r="FI255" i="76"/>
  <c r="EX255" i="76"/>
  <c r="CF255" i="76"/>
  <c r="Y255" i="76"/>
  <c r="AA255" i="76"/>
  <c r="AO255" i="76"/>
  <c r="GA255" i="76"/>
  <c r="BO255" i="76"/>
  <c r="EO255" i="76"/>
  <c r="BA255" i="76"/>
  <c r="AT255" i="76"/>
  <c r="FC255" i="76"/>
  <c r="AE255" i="76"/>
  <c r="FJ255" i="76"/>
  <c r="GB255" i="76"/>
  <c r="FM255" i="76"/>
  <c r="ER255" i="76"/>
  <c r="W255" i="76"/>
  <c r="EJ255" i="76"/>
  <c r="ED255" i="76"/>
  <c r="AR255" i="76"/>
  <c r="U255" i="76"/>
  <c r="FS255" i="76"/>
  <c r="EV255" i="76"/>
  <c r="EQ255" i="76"/>
  <c r="CO255" i="76"/>
  <c r="CT255" i="76"/>
  <c r="ET255" i="76"/>
  <c r="FZ255" i="76"/>
  <c r="DY255" i="76"/>
  <c r="FU255" i="76"/>
  <c r="AK255" i="76"/>
  <c r="AH255" i="76"/>
  <c r="FW255" i="76"/>
  <c r="FA255" i="76"/>
  <c r="DP255" i="76"/>
  <c r="FQ255" i="76"/>
  <c r="CD255" i="76"/>
  <c r="AI255" i="76"/>
  <c r="EB255" i="76"/>
  <c r="BK255" i="76"/>
  <c r="EG255" i="76"/>
  <c r="EF255" i="76"/>
  <c r="DB160" i="76"/>
  <c r="EC160" i="76"/>
  <c r="Y160" i="76"/>
  <c r="E160" i="76"/>
  <c r="EW160" i="76"/>
  <c r="CY160" i="76"/>
  <c r="AA160" i="76"/>
  <c r="DE160" i="76"/>
  <c r="AZ160" i="76"/>
  <c r="CA160" i="76"/>
  <c r="AB160" i="76"/>
  <c r="DZ160" i="76"/>
  <c r="DK160" i="76"/>
  <c r="Q160" i="76"/>
  <c r="AC160" i="76"/>
  <c r="FK160" i="76"/>
  <c r="AU160" i="76"/>
  <c r="CM160" i="76"/>
  <c r="EH160" i="76"/>
  <c r="EM160" i="76"/>
  <c r="CS160" i="76"/>
  <c r="CR160" i="76"/>
  <c r="EO160" i="76"/>
  <c r="ED160" i="76"/>
  <c r="FP160" i="76"/>
  <c r="CF160" i="76"/>
  <c r="AG160" i="76"/>
  <c r="Z160" i="76"/>
  <c r="EF160" i="76"/>
  <c r="CW160" i="76"/>
  <c r="DW160" i="76"/>
  <c r="BP160" i="76"/>
  <c r="CK160" i="76"/>
  <c r="EB160" i="76"/>
  <c r="L160" i="76"/>
  <c r="CI160" i="76"/>
  <c r="CD160" i="76"/>
  <c r="DF160" i="76"/>
  <c r="BO160" i="76"/>
  <c r="DC160" i="76"/>
  <c r="CJ160" i="76"/>
  <c r="W160" i="76"/>
  <c r="BY160" i="76"/>
  <c r="DQ160" i="76"/>
  <c r="FX146" i="76"/>
  <c r="U146" i="76"/>
  <c r="DS146" i="76"/>
  <c r="FV146" i="76"/>
  <c r="FS146" i="76"/>
  <c r="DI146" i="76"/>
  <c r="K146" i="76"/>
  <c r="EU146" i="76"/>
  <c r="CA146" i="76"/>
  <c r="DL146" i="76"/>
  <c r="AS146" i="76"/>
  <c r="BP146" i="76"/>
  <c r="W146" i="76"/>
  <c r="Y146" i="76"/>
  <c r="AY146" i="76"/>
  <c r="AB146" i="76"/>
  <c r="CL146" i="76"/>
  <c r="EN146" i="76"/>
  <c r="EH146" i="76"/>
  <c r="FD146" i="76"/>
  <c r="AC146" i="76"/>
  <c r="AD146" i="76"/>
  <c r="CG146" i="76"/>
  <c r="EE146" i="76"/>
  <c r="AT146" i="76"/>
  <c r="FQ146" i="76"/>
  <c r="CZ146" i="76"/>
  <c r="FE146" i="76"/>
  <c r="DG146" i="76"/>
  <c r="FZ146" i="76"/>
  <c r="CE146" i="76"/>
  <c r="AR146" i="76"/>
  <c r="CS146" i="76"/>
  <c r="AQ146" i="76"/>
  <c r="FJ146" i="76"/>
  <c r="BB146" i="76"/>
  <c r="CP146" i="76"/>
  <c r="FC146" i="76"/>
  <c r="FK146" i="76"/>
  <c r="DH146" i="76"/>
  <c r="ED146" i="76"/>
  <c r="G146" i="76"/>
  <c r="DJ146" i="76"/>
  <c r="CK168" i="76"/>
  <c r="ET168" i="76"/>
  <c r="FC168" i="76"/>
  <c r="AG168" i="76"/>
  <c r="EZ168" i="76"/>
  <c r="V168" i="76"/>
  <c r="AE168" i="76"/>
  <c r="DS168" i="76"/>
  <c r="CY168" i="76"/>
  <c r="EY168" i="76"/>
  <c r="AX168" i="76"/>
  <c r="DF168" i="76"/>
  <c r="DE168" i="76"/>
  <c r="FD168" i="76"/>
  <c r="CX168" i="76"/>
  <c r="DK168" i="76"/>
  <c r="CC168" i="76"/>
  <c r="CN168" i="76"/>
  <c r="EE168" i="76"/>
  <c r="EJ168" i="76"/>
  <c r="FW168" i="76"/>
  <c r="ES168" i="76"/>
  <c r="DZ168" i="76"/>
  <c r="BC168" i="76"/>
  <c r="ER168" i="76"/>
  <c r="AR168" i="76"/>
  <c r="BA168" i="76"/>
  <c r="DW168" i="76"/>
  <c r="AY168" i="76"/>
  <c r="CS168" i="76"/>
  <c r="FG168" i="76"/>
  <c r="FN168" i="76"/>
  <c r="BJ168" i="76"/>
  <c r="BF168" i="76"/>
  <c r="D168" i="76"/>
  <c r="DO168" i="76"/>
  <c r="EV168" i="76"/>
  <c r="FR168" i="76"/>
  <c r="E168" i="76"/>
  <c r="CV168" i="76"/>
  <c r="FU168" i="76"/>
  <c r="FL168" i="76"/>
  <c r="BI168" i="76"/>
  <c r="CB168" i="76"/>
  <c r="BZ168" i="76"/>
  <c r="GA249" i="76"/>
  <c r="DP249" i="76"/>
  <c r="BH249" i="76"/>
  <c r="CS249" i="76"/>
  <c r="DT249" i="76"/>
  <c r="DJ249" i="76"/>
  <c r="D249" i="76"/>
  <c r="CD249" i="76"/>
  <c r="DL249" i="76"/>
  <c r="AW249" i="76"/>
  <c r="ER249" i="76"/>
  <c r="EX249" i="76"/>
  <c r="DN249" i="76"/>
  <c r="Z249" i="76"/>
  <c r="AU249" i="76"/>
  <c r="CU249" i="76"/>
  <c r="T249" i="76"/>
  <c r="I249" i="76"/>
  <c r="AK249" i="76"/>
  <c r="CL249" i="76"/>
  <c r="AC249" i="76"/>
  <c r="AX249" i="76"/>
  <c r="AM249" i="76"/>
  <c r="FF249" i="76"/>
  <c r="FA249" i="76"/>
  <c r="CH249" i="76"/>
  <c r="FH249" i="76"/>
  <c r="EY249" i="76"/>
  <c r="BF249" i="76"/>
  <c r="K249" i="76"/>
  <c r="BY249" i="76"/>
  <c r="AV249" i="76"/>
  <c r="DE249" i="76"/>
  <c r="FW249" i="76"/>
  <c r="FT249" i="76"/>
  <c r="FY249" i="76"/>
  <c r="N249" i="76"/>
  <c r="AE249" i="76"/>
  <c r="AQ249" i="76"/>
  <c r="P249" i="76"/>
  <c r="L249" i="76"/>
  <c r="F249" i="76"/>
  <c r="FC249" i="76"/>
  <c r="BY145" i="76"/>
  <c r="DO145" i="76"/>
  <c r="V145" i="76"/>
  <c r="AR145" i="76"/>
  <c r="BF145" i="76"/>
  <c r="AT145" i="76"/>
  <c r="EC145" i="76"/>
  <c r="D145" i="76"/>
  <c r="DN145" i="76"/>
  <c r="S145" i="76"/>
  <c r="EI145" i="76"/>
  <c r="AL145" i="76"/>
  <c r="CM145" i="76"/>
  <c r="BP145" i="76"/>
  <c r="AQ145" i="76"/>
  <c r="FJ145" i="76"/>
  <c r="E145" i="76"/>
  <c r="FF145" i="76"/>
  <c r="CV145" i="76"/>
  <c r="FA145" i="76"/>
  <c r="CI145" i="76"/>
  <c r="BD145" i="76"/>
  <c r="FD145" i="76"/>
  <c r="G145" i="76"/>
  <c r="K145" i="76"/>
  <c r="Z145" i="76"/>
  <c r="CO145" i="76"/>
  <c r="BM145" i="76"/>
  <c r="CP145" i="76"/>
  <c r="F145" i="76"/>
  <c r="FT145" i="76"/>
  <c r="AX145" i="76"/>
  <c r="CH145" i="76"/>
  <c r="DR145" i="76"/>
  <c r="DJ145" i="76"/>
  <c r="EO145" i="76"/>
  <c r="EZ145" i="76"/>
  <c r="BB145" i="76"/>
  <c r="AP145" i="76"/>
  <c r="AZ145" i="76"/>
  <c r="BJ145" i="76"/>
  <c r="M145" i="76"/>
  <c r="FX145" i="76"/>
  <c r="FS145" i="76"/>
  <c r="Z148" i="76"/>
  <c r="CN148" i="76"/>
  <c r="P148" i="76"/>
  <c r="DT148" i="76"/>
  <c r="X148" i="76"/>
  <c r="CA148" i="76"/>
  <c r="DG148" i="76"/>
  <c r="CO148" i="76"/>
  <c r="EY148" i="76"/>
  <c r="CY148" i="76"/>
  <c r="CX148" i="76"/>
  <c r="Y148" i="76"/>
  <c r="EV148" i="76"/>
  <c r="EF148" i="76"/>
  <c r="AV148" i="76"/>
  <c r="DL148" i="76"/>
  <c r="DF148" i="76"/>
  <c r="BG148" i="76"/>
  <c r="BP148" i="76"/>
  <c r="DX148" i="76"/>
  <c r="CC148" i="76"/>
  <c r="GB148" i="76"/>
  <c r="U148" i="76"/>
  <c r="EC148" i="76"/>
  <c r="FD148" i="76"/>
  <c r="EU148" i="76"/>
  <c r="DJ148" i="76"/>
  <c r="BQ148" i="76"/>
  <c r="CU148" i="76"/>
  <c r="DW148" i="76"/>
  <c r="AI148" i="76"/>
  <c r="BJ148" i="76"/>
  <c r="CV148" i="76"/>
  <c r="FN148" i="76"/>
  <c r="W148" i="76"/>
  <c r="FQ148" i="76"/>
  <c r="CM148" i="76"/>
  <c r="FL148" i="76"/>
  <c r="FX148" i="76"/>
  <c r="BE148" i="76"/>
  <c r="FK148" i="76"/>
  <c r="CR148" i="76"/>
  <c r="EK148" i="76"/>
  <c r="CH148" i="76"/>
  <c r="CQ153" i="76"/>
  <c r="FG153" i="76"/>
  <c r="S153" i="76"/>
  <c r="CV153" i="76"/>
  <c r="J153" i="76"/>
  <c r="AU153" i="76"/>
  <c r="CZ153" i="76"/>
  <c r="V153" i="76"/>
  <c r="K153" i="76"/>
  <c r="BL153" i="76"/>
  <c r="U153" i="76"/>
  <c r="DQ153" i="76"/>
  <c r="DJ153" i="76"/>
  <c r="CM153" i="76"/>
  <c r="BD153" i="76"/>
  <c r="EV153" i="76"/>
  <c r="AZ153" i="76"/>
  <c r="EP153" i="76"/>
  <c r="AP153" i="76"/>
  <c r="R153" i="76"/>
  <c r="DO153" i="76"/>
  <c r="BF153" i="76"/>
  <c r="DG153" i="76"/>
  <c r="FF153" i="76"/>
  <c r="CN153" i="76"/>
  <c r="AR153" i="76"/>
  <c r="BG153" i="76"/>
  <c r="FY153" i="76"/>
  <c r="I153" i="76"/>
  <c r="EK153" i="76"/>
  <c r="Z153" i="76"/>
  <c r="DA153" i="76"/>
  <c r="EF153" i="76"/>
  <c r="F153" i="76"/>
  <c r="BE153" i="76"/>
  <c r="H153" i="76"/>
  <c r="BK153" i="76"/>
  <c r="DZ153" i="76"/>
  <c r="EU153" i="76"/>
  <c r="DT153" i="76"/>
  <c r="EO153" i="76"/>
  <c r="DC153" i="76"/>
  <c r="DF153" i="76"/>
  <c r="DU153" i="76"/>
  <c r="AN153" i="76"/>
  <c r="BZ153" i="76"/>
  <c r="BB153" i="76"/>
  <c r="BB284" i="76" l="1"/>
  <c r="BZ284" i="76"/>
  <c r="AN284" i="76"/>
  <c r="DU284" i="76"/>
  <c r="DF284" i="76"/>
  <c r="DC284" i="76"/>
  <c r="EO284" i="76"/>
  <c r="DT284" i="76"/>
  <c r="EU284" i="76"/>
  <c r="DZ284" i="76"/>
  <c r="BK284" i="76"/>
  <c r="H284" i="76"/>
  <c r="BE284" i="76"/>
  <c r="F284" i="76"/>
  <c r="EF284" i="76"/>
  <c r="DA284" i="76"/>
  <c r="Z284" i="76"/>
  <c r="EK284" i="76"/>
  <c r="I284" i="76"/>
  <c r="FY284" i="76"/>
  <c r="BG284" i="76"/>
  <c r="AR284" i="76"/>
  <c r="CN284" i="76"/>
  <c r="FF284" i="76"/>
  <c r="DG284" i="76"/>
  <c r="BF284" i="76"/>
  <c r="DO284" i="76"/>
  <c r="R284" i="76"/>
  <c r="AP284" i="76"/>
  <c r="EP284" i="76"/>
  <c r="AZ284" i="76"/>
  <c r="EV284" i="76"/>
  <c r="BD284" i="76"/>
  <c r="CM284" i="76"/>
  <c r="DJ284" i="76"/>
  <c r="DQ284" i="76"/>
  <c r="U284" i="76"/>
  <c r="BL284" i="76"/>
  <c r="K284" i="76"/>
  <c r="V284" i="76"/>
  <c r="CZ284" i="76"/>
  <c r="AU284" i="76"/>
  <c r="J284" i="76"/>
  <c r="CV284" i="76"/>
  <c r="S284" i="76"/>
  <c r="FG284" i="76"/>
  <c r="CQ284" i="76"/>
  <c r="CH279" i="76"/>
  <c r="EK279" i="76"/>
  <c r="CR279" i="76"/>
  <c r="FK279" i="76"/>
  <c r="BE279" i="76"/>
  <c r="FX279" i="76"/>
  <c r="FL279" i="76"/>
  <c r="CM279" i="76"/>
  <c r="FQ279" i="76"/>
  <c r="W279" i="76"/>
  <c r="FN279" i="76"/>
  <c r="CV279" i="76"/>
  <c r="BJ279" i="76"/>
  <c r="AI279" i="76"/>
  <c r="DW279" i="76"/>
  <c r="CU279" i="76"/>
  <c r="BQ279" i="76"/>
  <c r="DJ279" i="76"/>
  <c r="EU279" i="76"/>
  <c r="FD279" i="76"/>
  <c r="EC279" i="76"/>
  <c r="U279" i="76"/>
  <c r="GB279" i="76"/>
  <c r="CC279" i="76"/>
  <c r="DX279" i="76"/>
  <c r="BP279" i="76"/>
  <c r="BG279" i="76"/>
  <c r="DF279" i="76"/>
  <c r="DL279" i="76"/>
  <c r="AV279" i="76"/>
  <c r="BS279" i="76"/>
  <c r="EF279" i="76"/>
  <c r="EV279" i="76"/>
  <c r="Y279" i="76"/>
  <c r="CX279" i="76"/>
  <c r="CY279" i="76"/>
  <c r="EY279" i="76"/>
  <c r="CO279" i="76"/>
  <c r="DG279" i="76"/>
  <c r="CA279" i="76"/>
  <c r="X279" i="76"/>
  <c r="DT279" i="76"/>
  <c r="P279" i="76"/>
  <c r="CN279" i="76"/>
  <c r="Z279" i="76"/>
  <c r="FS276" i="76"/>
  <c r="FX276" i="76"/>
  <c r="M276" i="76"/>
  <c r="BJ276" i="76"/>
  <c r="AZ276" i="76"/>
  <c r="AP276" i="76"/>
  <c r="BX276" i="76"/>
  <c r="BB276" i="76"/>
  <c r="EZ276" i="76"/>
  <c r="EO276" i="76"/>
  <c r="DJ276" i="76"/>
  <c r="DR276" i="76"/>
  <c r="CH276" i="76"/>
  <c r="AX276" i="76"/>
  <c r="FT276" i="76"/>
  <c r="F276" i="76"/>
  <c r="CP276" i="76"/>
  <c r="BM276" i="76"/>
  <c r="CO276" i="76"/>
  <c r="Z276" i="76"/>
  <c r="K276" i="76"/>
  <c r="G276" i="76"/>
  <c r="FD276" i="76"/>
  <c r="BD276" i="76"/>
  <c r="CI276" i="76"/>
  <c r="FA276" i="76"/>
  <c r="CV276" i="76"/>
  <c r="FF276" i="76"/>
  <c r="E276" i="76"/>
  <c r="FJ276" i="76"/>
  <c r="AQ276" i="76"/>
  <c r="BP276" i="76"/>
  <c r="CM276" i="76"/>
  <c r="AL276" i="76"/>
  <c r="EI276" i="76"/>
  <c r="S276" i="76"/>
  <c r="DN276" i="76"/>
  <c r="D276" i="76"/>
  <c r="EC276" i="76"/>
  <c r="AT276" i="76"/>
  <c r="BF276" i="76"/>
  <c r="AR276" i="76"/>
  <c r="V276" i="76"/>
  <c r="DO276" i="76"/>
  <c r="BY276" i="76"/>
  <c r="BX380" i="76"/>
  <c r="FC380" i="76"/>
  <c r="F380" i="76"/>
  <c r="L380" i="76"/>
  <c r="P380" i="76"/>
  <c r="AQ380" i="76"/>
  <c r="AE380" i="76"/>
  <c r="N380" i="76"/>
  <c r="FY380" i="76"/>
  <c r="FT380" i="76"/>
  <c r="FW380" i="76"/>
  <c r="DE380" i="76"/>
  <c r="AV380" i="76"/>
  <c r="BY380" i="76"/>
  <c r="K380" i="76"/>
  <c r="BF380" i="76"/>
  <c r="EY380" i="76"/>
  <c r="FH380" i="76"/>
  <c r="CH380" i="76"/>
  <c r="FA380" i="76"/>
  <c r="FF380" i="76"/>
  <c r="AM380" i="76"/>
  <c r="AX380" i="76"/>
  <c r="AC380" i="76"/>
  <c r="CL380" i="76"/>
  <c r="AK380" i="76"/>
  <c r="I380" i="76"/>
  <c r="T380" i="76"/>
  <c r="CU380" i="76"/>
  <c r="AU380" i="76"/>
  <c r="Z380" i="76"/>
  <c r="DN380" i="76"/>
  <c r="EX380" i="76"/>
  <c r="ER380" i="76"/>
  <c r="AW380" i="76"/>
  <c r="DL380" i="76"/>
  <c r="CD380" i="76"/>
  <c r="D380" i="76"/>
  <c r="BV380" i="76"/>
  <c r="DJ380" i="76"/>
  <c r="DT380" i="76"/>
  <c r="CS380" i="76"/>
  <c r="BH380" i="76"/>
  <c r="DP380" i="76"/>
  <c r="GA380" i="76"/>
  <c r="BZ299" i="76"/>
  <c r="CB299" i="76"/>
  <c r="BI299" i="76"/>
  <c r="FL299" i="76"/>
  <c r="FU299" i="76"/>
  <c r="CV299" i="76"/>
  <c r="E299" i="76"/>
  <c r="FR299" i="76"/>
  <c r="EV299" i="76"/>
  <c r="DO299" i="76"/>
  <c r="D299" i="76"/>
  <c r="BF299" i="76"/>
  <c r="BJ299" i="76"/>
  <c r="FN299" i="76"/>
  <c r="FG299" i="76"/>
  <c r="CS299" i="76"/>
  <c r="AY299" i="76"/>
  <c r="DW299" i="76"/>
  <c r="BA299" i="76"/>
  <c r="AR299" i="76"/>
  <c r="ER299" i="76"/>
  <c r="BC299" i="76"/>
  <c r="DZ299" i="76"/>
  <c r="ES299" i="76"/>
  <c r="FW299" i="76"/>
  <c r="EJ299" i="76"/>
  <c r="EE299" i="76"/>
  <c r="CN299" i="76"/>
  <c r="CC299" i="76"/>
  <c r="DK299" i="76"/>
  <c r="CX299" i="76"/>
  <c r="FD299" i="76"/>
  <c r="DE299" i="76"/>
  <c r="DF299" i="76"/>
  <c r="AX299" i="76"/>
  <c r="BV299" i="76"/>
  <c r="EY299" i="76"/>
  <c r="CY299" i="76"/>
  <c r="DS299" i="76"/>
  <c r="AE299" i="76"/>
  <c r="V299" i="76"/>
  <c r="EZ299" i="76"/>
  <c r="AG299" i="76"/>
  <c r="FC299" i="76"/>
  <c r="ET299" i="76"/>
  <c r="CK299" i="76"/>
  <c r="DJ277" i="76"/>
  <c r="G277" i="76"/>
  <c r="ED277" i="76"/>
  <c r="DH277" i="76"/>
  <c r="FK277" i="76"/>
  <c r="FC277" i="76"/>
  <c r="CP277" i="76"/>
  <c r="BB277" i="76"/>
  <c r="BU277" i="76"/>
  <c r="FJ277" i="76"/>
  <c r="AQ277" i="76"/>
  <c r="CS277" i="76"/>
  <c r="AR277" i="76"/>
  <c r="BT277" i="76"/>
  <c r="CE277" i="76"/>
  <c r="FZ277" i="76"/>
  <c r="DG277" i="76"/>
  <c r="FE277" i="76"/>
  <c r="CZ277" i="76"/>
  <c r="FQ277" i="76"/>
  <c r="AT277" i="76"/>
  <c r="EE277" i="76"/>
  <c r="CG277" i="76"/>
  <c r="AD277" i="76"/>
  <c r="AC277" i="76"/>
  <c r="FD277" i="76"/>
  <c r="EH277" i="76"/>
  <c r="EN277" i="76"/>
  <c r="CL277" i="76"/>
  <c r="AB277" i="76"/>
  <c r="AY277" i="76"/>
  <c r="Y277" i="76"/>
  <c r="W277" i="76"/>
  <c r="BP277" i="76"/>
  <c r="AS277" i="76"/>
  <c r="DL277" i="76"/>
  <c r="CA277" i="76"/>
  <c r="EU277" i="76"/>
  <c r="K277" i="76"/>
  <c r="DI277" i="76"/>
  <c r="FS277" i="76"/>
  <c r="FV277" i="76"/>
  <c r="DS277" i="76"/>
  <c r="U277" i="76"/>
  <c r="FX277" i="76"/>
  <c r="DQ291" i="76"/>
  <c r="BY291" i="76"/>
  <c r="W291" i="76"/>
  <c r="CJ291" i="76"/>
  <c r="DC291" i="76"/>
  <c r="BO291" i="76"/>
  <c r="DF291" i="76"/>
  <c r="CD291" i="76"/>
  <c r="CI291" i="76"/>
  <c r="L291" i="76"/>
  <c r="EB291" i="76"/>
  <c r="CK291" i="76"/>
  <c r="BP291" i="76"/>
  <c r="DW291" i="76"/>
  <c r="CW291" i="76"/>
  <c r="EF291" i="76"/>
  <c r="Z291" i="76"/>
  <c r="AG291" i="76"/>
  <c r="CF291" i="76"/>
  <c r="FP291" i="76"/>
  <c r="ED291" i="76"/>
  <c r="EO291" i="76"/>
  <c r="CR291" i="76"/>
  <c r="CS291" i="76"/>
  <c r="EM291" i="76"/>
  <c r="EH291" i="76"/>
  <c r="CM291" i="76"/>
  <c r="AU291" i="76"/>
  <c r="FK291" i="76"/>
  <c r="AC291" i="76"/>
  <c r="Q291" i="76"/>
  <c r="DK291" i="76"/>
  <c r="DZ291" i="76"/>
  <c r="AB291" i="76"/>
  <c r="CA291" i="76"/>
  <c r="AZ291" i="76"/>
  <c r="DE291" i="76"/>
  <c r="AA291" i="76"/>
  <c r="BS291" i="76"/>
  <c r="CY291" i="76"/>
  <c r="EW291" i="76"/>
  <c r="E291" i="76"/>
  <c r="Y291" i="76"/>
  <c r="EC291" i="76"/>
  <c r="DB291" i="76"/>
  <c r="EF386" i="76"/>
  <c r="EG386" i="76"/>
  <c r="BK386" i="76"/>
  <c r="EB386" i="76"/>
  <c r="AI386" i="76"/>
  <c r="CD386" i="76"/>
  <c r="FQ386" i="76"/>
  <c r="DP386" i="76"/>
  <c r="FA386" i="76"/>
  <c r="FW386" i="76"/>
  <c r="AH386" i="76"/>
  <c r="AK386" i="76"/>
  <c r="FU386" i="76"/>
  <c r="DY386" i="76"/>
  <c r="FZ386" i="76"/>
  <c r="ET386" i="76"/>
  <c r="CT386" i="76"/>
  <c r="CO386" i="76"/>
  <c r="EQ386" i="76"/>
  <c r="EV386" i="76"/>
  <c r="FS386" i="76"/>
  <c r="U386" i="76"/>
  <c r="AR386" i="76"/>
  <c r="ED386" i="76"/>
  <c r="EJ386" i="76"/>
  <c r="W386" i="76"/>
  <c r="ER386" i="76"/>
  <c r="FM386" i="76"/>
  <c r="GB386" i="76"/>
  <c r="FJ386" i="76"/>
  <c r="AE386" i="76"/>
  <c r="FC386" i="76"/>
  <c r="AT386" i="76"/>
  <c r="BA386" i="76"/>
  <c r="EO386" i="76"/>
  <c r="BO386" i="76"/>
  <c r="GA386" i="76"/>
  <c r="AO386" i="76"/>
  <c r="AA386" i="76"/>
  <c r="Y386" i="76"/>
  <c r="CF386" i="76"/>
  <c r="EX386" i="76"/>
  <c r="FI386" i="76"/>
  <c r="BW386" i="76"/>
  <c r="DR386" i="76"/>
  <c r="AO278" i="76"/>
  <c r="BQ278" i="76"/>
  <c r="BX278" i="76"/>
  <c r="ET278" i="76"/>
  <c r="DR278" i="76"/>
  <c r="AZ278" i="76"/>
  <c r="DT278" i="76"/>
  <c r="FY278" i="76"/>
  <c r="BV278" i="76"/>
  <c r="DO278" i="76"/>
  <c r="FS278" i="76"/>
  <c r="CP278" i="76"/>
  <c r="AX278" i="76"/>
  <c r="CG278" i="76"/>
  <c r="EK278" i="76"/>
  <c r="CU278" i="76"/>
  <c r="DB278" i="76"/>
  <c r="BE278" i="76"/>
  <c r="AA278" i="76"/>
  <c r="DL278" i="76"/>
  <c r="AG278" i="76"/>
  <c r="EA278" i="76"/>
  <c r="CJ278" i="76"/>
  <c r="BD278" i="76"/>
  <c r="H278" i="76"/>
  <c r="DU278" i="76"/>
  <c r="CK278" i="76"/>
  <c r="BO278" i="76"/>
  <c r="DZ278" i="76"/>
  <c r="CR278" i="76"/>
  <c r="F278" i="76"/>
  <c r="BI278" i="76"/>
  <c r="CO278" i="76"/>
  <c r="M278" i="76"/>
  <c r="P278" i="76"/>
  <c r="D278" i="76"/>
  <c r="EC278" i="76"/>
  <c r="DM278" i="76"/>
  <c r="AD278" i="76"/>
  <c r="S278" i="76"/>
  <c r="AN278" i="76"/>
  <c r="BN278" i="76"/>
  <c r="DI278" i="76"/>
  <c r="DX278" i="76"/>
  <c r="W278" i="76"/>
  <c r="GB278" i="76"/>
  <c r="FN272" i="76"/>
  <c r="FZ272" i="76"/>
  <c r="CS272" i="76"/>
  <c r="CR272" i="76"/>
  <c r="ED272" i="76"/>
  <c r="BM272" i="76"/>
  <c r="AB272" i="76"/>
  <c r="Q272" i="76"/>
  <c r="BV272" i="76"/>
  <c r="AI272" i="76"/>
  <c r="EL272" i="76"/>
  <c r="AP272" i="76"/>
  <c r="AM272" i="76"/>
  <c r="J272" i="76"/>
  <c r="FR272" i="76"/>
  <c r="R272" i="76"/>
  <c r="AL272" i="76"/>
  <c r="AG272" i="76"/>
  <c r="AF272" i="76"/>
  <c r="EG272" i="76"/>
  <c r="BC272" i="76"/>
  <c r="DC272" i="76"/>
  <c r="E272" i="76"/>
  <c r="W272" i="76"/>
  <c r="DR272" i="76"/>
  <c r="P272" i="76"/>
  <c r="CZ272" i="76"/>
  <c r="FK272" i="76"/>
  <c r="ET272" i="76"/>
  <c r="CQ272" i="76"/>
  <c r="M272" i="76"/>
  <c r="AV272" i="76"/>
  <c r="CF272" i="76"/>
  <c r="EF272" i="76"/>
  <c r="DJ272" i="76"/>
  <c r="FM272" i="76"/>
  <c r="CB272" i="76"/>
  <c r="AQ272" i="76"/>
  <c r="DQ272" i="76"/>
  <c r="AJ272" i="76"/>
  <c r="EK272" i="76"/>
  <c r="DL272" i="76"/>
  <c r="BJ272" i="76"/>
  <c r="BQ272" i="76"/>
  <c r="BX272" i="76"/>
  <c r="M270" i="76"/>
  <c r="EX270" i="76"/>
  <c r="ET270" i="76"/>
  <c r="FH270" i="76"/>
  <c r="K270" i="76"/>
  <c r="FG270" i="76"/>
  <c r="F270" i="76"/>
  <c r="FN270" i="76"/>
  <c r="R270" i="76"/>
  <c r="FA270" i="76"/>
  <c r="U270" i="76"/>
  <c r="FM270" i="76"/>
  <c r="FL270" i="76"/>
  <c r="AB270" i="76"/>
  <c r="AF270" i="76"/>
  <c r="FI270" i="76"/>
  <c r="FO270" i="76"/>
  <c r="ET296" i="76"/>
  <c r="FN296" i="76"/>
  <c r="I296" i="76"/>
  <c r="EL296" i="76"/>
  <c r="AU296" i="76"/>
  <c r="BL296" i="76"/>
  <c r="GA296" i="76"/>
  <c r="BA296" i="76"/>
  <c r="FP296" i="76"/>
  <c r="FH296" i="76"/>
  <c r="FY296" i="76"/>
  <c r="FG296" i="76"/>
  <c r="EG296" i="76"/>
  <c r="FI296" i="76"/>
  <c r="CF296" i="76"/>
  <c r="AM296" i="76"/>
  <c r="AD296" i="76"/>
  <c r="DD296" i="76"/>
  <c r="P296" i="76"/>
  <c r="AH296" i="76"/>
  <c r="EM296" i="76"/>
  <c r="AK296" i="76"/>
  <c r="EX296" i="76"/>
  <c r="DS296" i="76"/>
  <c r="FB296" i="76"/>
  <c r="CD296" i="76"/>
  <c r="DT296" i="76"/>
  <c r="EF296" i="76"/>
  <c r="N296" i="76"/>
  <c r="G296" i="76"/>
  <c r="AB296" i="76"/>
  <c r="CI296" i="76"/>
  <c r="X296" i="76"/>
  <c r="BI296" i="76"/>
  <c r="EC296" i="76"/>
  <c r="AX296" i="76"/>
  <c r="BP296" i="76"/>
  <c r="M296" i="76"/>
  <c r="FV296" i="76"/>
  <c r="AJ296" i="76"/>
  <c r="BC296" i="76"/>
  <c r="FM296" i="76"/>
  <c r="AC296" i="76"/>
  <c r="Y296" i="76"/>
  <c r="DB296" i="76"/>
  <c r="DJ319" i="76"/>
  <c r="CP319" i="76"/>
  <c r="FJ319" i="76"/>
  <c r="EQ319" i="76"/>
  <c r="FV319" i="76"/>
  <c r="P319" i="76"/>
  <c r="CK319" i="76"/>
  <c r="CW319" i="76"/>
  <c r="CZ319" i="76"/>
  <c r="FX319" i="76"/>
  <c r="BW319" i="76"/>
  <c r="CU319" i="76"/>
  <c r="CQ319" i="76"/>
  <c r="FA319" i="76"/>
  <c r="BC319" i="76"/>
  <c r="E319" i="76"/>
  <c r="BH319" i="76"/>
  <c r="GA319" i="76"/>
  <c r="FS319" i="76"/>
  <c r="EV319" i="76"/>
  <c r="CR319" i="76"/>
  <c r="EE319" i="76"/>
  <c r="EZ319" i="76"/>
  <c r="BJ319" i="76"/>
  <c r="AX319" i="76"/>
  <c r="AN319" i="76"/>
  <c r="AS319" i="76"/>
  <c r="FH319" i="76"/>
  <c r="Z319" i="76"/>
  <c r="EW319" i="76"/>
  <c r="BG319" i="76"/>
  <c r="L319" i="76"/>
  <c r="BM319" i="76"/>
  <c r="FD319" i="76"/>
  <c r="FW319" i="76"/>
  <c r="AV319" i="76"/>
  <c r="AD319" i="76"/>
  <c r="T319" i="76"/>
  <c r="CF319" i="76"/>
  <c r="EK319" i="76"/>
  <c r="DK319" i="76"/>
  <c r="BV319" i="76"/>
  <c r="BX319" i="76"/>
  <c r="DR319" i="76"/>
  <c r="CO319" i="76"/>
  <c r="DO319" i="76"/>
  <c r="AV283" i="76"/>
  <c r="AG283" i="76"/>
  <c r="CL283" i="76"/>
  <c r="BC283" i="76"/>
  <c r="CK283" i="76"/>
  <c r="GB283" i="76"/>
  <c r="AO283" i="76"/>
  <c r="AA283" i="76"/>
  <c r="DD283" i="76"/>
  <c r="R283" i="76"/>
  <c r="DH283" i="76"/>
  <c r="BG283" i="76"/>
  <c r="AN283" i="76"/>
  <c r="EN283" i="76"/>
  <c r="CA283" i="76"/>
  <c r="H283" i="76"/>
  <c r="BY283" i="76"/>
  <c r="CU283" i="76"/>
  <c r="EL283" i="76"/>
  <c r="P283" i="76"/>
  <c r="BN283" i="76"/>
  <c r="BF283" i="76"/>
  <c r="K283" i="76"/>
  <c r="CI283" i="76"/>
  <c r="EA283" i="76"/>
  <c r="EH283" i="76"/>
  <c r="DO283" i="76"/>
  <c r="AK283" i="76"/>
  <c r="CM283" i="76"/>
  <c r="DI283" i="76"/>
  <c r="CH283" i="76"/>
  <c r="EP283" i="76"/>
  <c r="DQ283" i="76"/>
  <c r="FE283" i="76"/>
  <c r="BH283" i="76"/>
  <c r="FT283" i="76"/>
  <c r="AJ283" i="76"/>
  <c r="AY283" i="76"/>
  <c r="CB283" i="76"/>
  <c r="FQ283" i="76"/>
  <c r="AE283" i="76"/>
  <c r="ET283" i="76"/>
  <c r="FB283" i="76"/>
  <c r="CF283" i="76"/>
  <c r="ED283" i="76"/>
  <c r="D378" i="76"/>
  <c r="AF378" i="76"/>
  <c r="CE378" i="76"/>
  <c r="K378" i="76"/>
  <c r="F378" i="76"/>
  <c r="BJ378" i="76"/>
  <c r="BG378" i="76"/>
  <c r="EX378" i="76"/>
  <c r="AL378" i="76"/>
  <c r="N378" i="76"/>
  <c r="CR378" i="76"/>
  <c r="Q378" i="76"/>
  <c r="DI378" i="76"/>
  <c r="DT378" i="76"/>
  <c r="ET378" i="76"/>
  <c r="FS378" i="76"/>
  <c r="CV378" i="76"/>
  <c r="GB378" i="76"/>
  <c r="EY378" i="76"/>
  <c r="BB378" i="76"/>
  <c r="CS378" i="76"/>
  <c r="P378" i="76"/>
  <c r="DL378" i="76"/>
  <c r="DO378" i="76"/>
  <c r="FV378" i="76"/>
  <c r="EN378" i="76"/>
  <c r="FI378" i="76"/>
  <c r="DU378" i="76"/>
  <c r="EH378" i="76"/>
  <c r="AM378" i="76"/>
  <c r="BI378" i="76"/>
  <c r="BC378" i="76"/>
  <c r="AD378" i="76"/>
  <c r="BF378" i="76"/>
  <c r="DG378" i="76"/>
  <c r="ER378" i="76"/>
  <c r="H378" i="76"/>
  <c r="BZ378" i="76"/>
  <c r="AH378" i="76"/>
  <c r="I378" i="76"/>
  <c r="CC378" i="76"/>
  <c r="Y378" i="76"/>
  <c r="EF378" i="76"/>
  <c r="DS378" i="76"/>
  <c r="AA378" i="76"/>
  <c r="AN305" i="76"/>
  <c r="EL305" i="76"/>
  <c r="CQ305" i="76"/>
  <c r="CW305" i="76"/>
  <c r="DG305" i="76"/>
  <c r="EO305" i="76"/>
  <c r="DK305" i="76"/>
  <c r="F305" i="76"/>
  <c r="BJ305" i="76"/>
  <c r="CP305" i="76"/>
  <c r="FJ305" i="76"/>
  <c r="DS305" i="76"/>
  <c r="DP305" i="76"/>
  <c r="CT305" i="76"/>
  <c r="EC305" i="76"/>
  <c r="AX305" i="76"/>
  <c r="BP305" i="76"/>
  <c r="FR305" i="76"/>
  <c r="J305" i="76"/>
  <c r="EI305" i="76"/>
  <c r="CJ305" i="76"/>
  <c r="AS305" i="76"/>
  <c r="CK305" i="76"/>
  <c r="FN305" i="76"/>
  <c r="BZ305" i="76"/>
  <c r="BG305" i="76"/>
  <c r="DF305" i="76"/>
  <c r="BV305" i="76"/>
  <c r="AT305" i="76"/>
  <c r="CD305" i="76"/>
  <c r="FM305" i="76"/>
  <c r="AE305" i="76"/>
  <c r="BC305" i="76"/>
  <c r="CU305" i="76"/>
  <c r="AZ305" i="76"/>
  <c r="EJ305" i="76"/>
  <c r="M305" i="76"/>
  <c r="I305" i="76"/>
  <c r="BQ305" i="76"/>
  <c r="FT305" i="76"/>
  <c r="DZ305" i="76"/>
  <c r="FW305" i="76"/>
  <c r="EB305" i="76"/>
  <c r="DM305" i="76"/>
  <c r="EA305" i="76"/>
  <c r="EY288" i="76"/>
  <c r="P288" i="76"/>
  <c r="FA288" i="76"/>
  <c r="FN288" i="76"/>
  <c r="T288" i="76"/>
  <c r="DV288" i="76"/>
  <c r="DK288" i="76"/>
  <c r="V288" i="76"/>
  <c r="BN288" i="76"/>
  <c r="BJ288" i="76"/>
  <c r="AC288" i="76"/>
  <c r="BY288" i="76"/>
  <c r="FT288" i="76"/>
  <c r="EP288" i="76"/>
  <c r="FY288" i="76"/>
  <c r="CQ288" i="76"/>
  <c r="DG288" i="76"/>
  <c r="D288" i="76"/>
  <c r="BW288" i="76"/>
  <c r="BR288" i="76"/>
  <c r="DT288" i="76"/>
  <c r="AT288" i="76"/>
  <c r="ES288" i="76"/>
  <c r="BV288" i="76"/>
  <c r="AZ288" i="76"/>
  <c r="CO288" i="76"/>
  <c r="I288" i="76"/>
  <c r="N288" i="76"/>
  <c r="BT288" i="76"/>
  <c r="FE288" i="76"/>
  <c r="H288" i="76"/>
  <c r="DL288" i="76"/>
  <c r="BG288" i="76"/>
  <c r="FG288" i="76"/>
  <c r="CA288" i="76"/>
  <c r="CT288" i="76"/>
  <c r="AH288" i="76"/>
  <c r="CS288" i="76"/>
  <c r="AQ288" i="76"/>
  <c r="DB288" i="76"/>
  <c r="BF288" i="76"/>
  <c r="CH288" i="76"/>
  <c r="AN288" i="76"/>
  <c r="AY288" i="76"/>
  <c r="EQ288" i="76"/>
  <c r="ER288" i="76"/>
  <c r="BS297" i="76"/>
  <c r="AI297" i="76"/>
  <c r="DU297" i="76"/>
  <c r="FR297" i="76"/>
  <c r="FN297" i="76"/>
  <c r="DR297" i="76"/>
  <c r="FD297" i="76"/>
  <c r="R297" i="76"/>
  <c r="EB297" i="76"/>
  <c r="AK297" i="76"/>
  <c r="FG297" i="76"/>
  <c r="AZ297" i="76"/>
  <c r="BM297" i="76"/>
  <c r="AJ297" i="76"/>
  <c r="AA297" i="76"/>
  <c r="O297" i="76"/>
  <c r="T297" i="76"/>
  <c r="GB297" i="76"/>
  <c r="EP297" i="76"/>
  <c r="BE297" i="76"/>
  <c r="DB297" i="76"/>
  <c r="FW297" i="76"/>
  <c r="ET297" i="76"/>
  <c r="BR297" i="76"/>
  <c r="Z297" i="76"/>
  <c r="BT297" i="76"/>
  <c r="CD297" i="76"/>
  <c r="EL297" i="76"/>
  <c r="K297" i="76"/>
  <c r="CY297" i="76"/>
  <c r="Q297" i="76"/>
  <c r="AL297" i="76"/>
  <c r="BV297" i="76"/>
  <c r="EI297" i="76"/>
  <c r="CQ297" i="76"/>
  <c r="FA297" i="76"/>
  <c r="DJ297" i="76"/>
  <c r="BN297" i="76"/>
  <c r="EF297" i="76"/>
  <c r="EV297" i="76"/>
  <c r="CS297" i="76"/>
  <c r="J297" i="76"/>
  <c r="EX297" i="76"/>
  <c r="X297" i="76"/>
  <c r="FP297" i="76"/>
  <c r="BI284" i="76"/>
  <c r="BT284" i="76"/>
  <c r="L284" i="76"/>
  <c r="FQ284" i="76"/>
  <c r="DE284" i="76"/>
  <c r="AB284" i="76"/>
  <c r="CF284" i="76"/>
  <c r="FD284" i="76"/>
  <c r="AO284" i="76"/>
  <c r="EJ284" i="76"/>
  <c r="CB284" i="76"/>
  <c r="CH284" i="76"/>
  <c r="AT284" i="76"/>
  <c r="AK284" i="76"/>
  <c r="CC284" i="76"/>
  <c r="EA284" i="76"/>
  <c r="DD284" i="76"/>
  <c r="BC284" i="76"/>
  <c r="FH284" i="76"/>
  <c r="BH284" i="76"/>
  <c r="CL284" i="76"/>
  <c r="FI284" i="76"/>
  <c r="FE284" i="76"/>
  <c r="G284" i="76"/>
  <c r="CR284" i="76"/>
  <c r="CT284" i="76"/>
  <c r="FB284" i="76"/>
  <c r="EG284" i="76"/>
  <c r="N284" i="76"/>
  <c r="EY284" i="76"/>
  <c r="DM284" i="76"/>
  <c r="AC284" i="76"/>
  <c r="EQ284" i="76"/>
  <c r="AG284" i="76"/>
  <c r="P284" i="76"/>
  <c r="EN284" i="76"/>
  <c r="BN284" i="76"/>
  <c r="CE284" i="76"/>
  <c r="CS284" i="76"/>
  <c r="W284" i="76"/>
  <c r="T284" i="76"/>
  <c r="E284" i="76"/>
  <c r="DP284" i="76"/>
  <c r="AI284" i="76"/>
  <c r="BP284" i="76"/>
  <c r="CD284" i="76"/>
  <c r="DL284" i="76"/>
  <c r="CW279" i="76"/>
  <c r="DH279" i="76"/>
  <c r="AS279" i="76"/>
  <c r="FP279" i="76"/>
  <c r="V279" i="76"/>
  <c r="EN279" i="76"/>
  <c r="CE279" i="76"/>
  <c r="AZ279" i="76"/>
  <c r="FG279" i="76"/>
  <c r="AC279" i="76"/>
  <c r="AK279" i="76"/>
  <c r="R279" i="76"/>
  <c r="EI279" i="76"/>
  <c r="CP279" i="76"/>
  <c r="DB279" i="76"/>
  <c r="CL279" i="76"/>
  <c r="BO279" i="76"/>
  <c r="DN279" i="76"/>
  <c r="DA279" i="76"/>
  <c r="BK279" i="76"/>
  <c r="CZ279" i="76"/>
  <c r="AP279" i="76"/>
  <c r="ET279" i="76"/>
  <c r="BD279" i="76"/>
  <c r="CG279" i="76"/>
  <c r="AX279" i="76"/>
  <c r="AJ279" i="76"/>
  <c r="DO279" i="76"/>
  <c r="CF279" i="76"/>
  <c r="AL279" i="76"/>
  <c r="FJ279" i="76"/>
  <c r="BI279" i="76"/>
  <c r="FZ279" i="76"/>
  <c r="E279" i="76"/>
  <c r="ED279" i="76"/>
  <c r="FM279" i="76"/>
  <c r="CI279" i="76"/>
  <c r="BL279" i="76"/>
  <c r="ER279" i="76"/>
  <c r="EG279" i="76"/>
  <c r="FY279" i="76"/>
  <c r="DY279" i="76"/>
  <c r="EH279" i="76"/>
  <c r="AN279" i="76"/>
  <c r="S279" i="76"/>
  <c r="AG279" i="76"/>
  <c r="FI276" i="76"/>
  <c r="CZ276" i="76"/>
  <c r="R276" i="76"/>
  <c r="BG276" i="76"/>
  <c r="FL276" i="76"/>
  <c r="EB276" i="76"/>
  <c r="CR276" i="76"/>
  <c r="EH276" i="76"/>
  <c r="I276" i="76"/>
  <c r="FV276" i="76"/>
  <c r="FQ276" i="76"/>
  <c r="EN276" i="76"/>
  <c r="BV276" i="76"/>
  <c r="EA276" i="76"/>
  <c r="FG276" i="76"/>
  <c r="T276" i="76"/>
  <c r="BN276" i="76"/>
  <c r="DP276" i="76"/>
  <c r="AS276" i="76"/>
  <c r="DQ276" i="76"/>
  <c r="AU276" i="76"/>
  <c r="BH276" i="76"/>
  <c r="CJ276" i="76"/>
  <c r="AW276" i="76"/>
  <c r="FY276" i="76"/>
  <c r="DV276" i="76"/>
  <c r="DI276" i="76"/>
  <c r="DX276" i="76"/>
  <c r="BO276" i="76"/>
  <c r="AH276" i="76"/>
  <c r="BE276" i="76"/>
  <c r="DT276" i="76"/>
  <c r="DE276" i="76"/>
  <c r="BI276" i="76"/>
  <c r="EP276" i="76"/>
  <c r="ES276" i="76"/>
  <c r="EW276" i="76"/>
  <c r="FK276" i="76"/>
  <c r="BZ276" i="76"/>
  <c r="CB276" i="76"/>
  <c r="AM276" i="76"/>
  <c r="DC276" i="76"/>
  <c r="CT276" i="76"/>
  <c r="EG276" i="76"/>
  <c r="FN276" i="76"/>
  <c r="EN380" i="76"/>
  <c r="BS380" i="76"/>
  <c r="E380" i="76"/>
  <c r="EH380" i="76"/>
  <c r="G380" i="76"/>
  <c r="FN380" i="76"/>
  <c r="EB380" i="76"/>
  <c r="AH380" i="76"/>
  <c r="EL380" i="76"/>
  <c r="CP380" i="76"/>
  <c r="AF380" i="76"/>
  <c r="DD380" i="76"/>
  <c r="FJ380" i="76"/>
  <c r="AT380" i="76"/>
  <c r="Q380" i="76"/>
  <c r="Y380" i="76"/>
  <c r="EM380" i="76"/>
  <c r="DY380" i="76"/>
  <c r="FX380" i="76"/>
  <c r="AY380" i="76"/>
  <c r="M380" i="76"/>
  <c r="AI380" i="76"/>
  <c r="EJ380" i="76"/>
  <c r="CC380" i="76"/>
  <c r="FG380" i="76"/>
  <c r="CR380" i="76"/>
  <c r="EG380" i="76"/>
  <c r="BO380" i="76"/>
  <c r="DB380" i="76"/>
  <c r="FR380" i="76"/>
  <c r="CI380" i="76"/>
  <c r="FB380" i="76"/>
  <c r="CJ380" i="76"/>
  <c r="EV380" i="76"/>
  <c r="CF380" i="76"/>
  <c r="AR380" i="76"/>
  <c r="EQ380" i="76"/>
  <c r="EU380" i="76"/>
  <c r="BI380" i="76"/>
  <c r="FI380" i="76"/>
  <c r="CW380" i="76"/>
  <c r="AP380" i="76"/>
  <c r="BQ380" i="76"/>
  <c r="CY380" i="76"/>
  <c r="BK380" i="76"/>
  <c r="BT299" i="76"/>
  <c r="M299" i="76"/>
  <c r="BO299" i="76"/>
  <c r="AQ299" i="76"/>
  <c r="F299" i="76"/>
  <c r="EQ299" i="76"/>
  <c r="AI299" i="76"/>
  <c r="AB299" i="76"/>
  <c r="CU299" i="76"/>
  <c r="DP299" i="76"/>
  <c r="CA299" i="76"/>
  <c r="DR299" i="76"/>
  <c r="EC299" i="76"/>
  <c r="DH299" i="76"/>
  <c r="CT299" i="76"/>
  <c r="DD299" i="76"/>
  <c r="CM299" i="76"/>
  <c r="CP299" i="76"/>
  <c r="AW299" i="76"/>
  <c r="AK299" i="76"/>
  <c r="U299" i="76"/>
  <c r="FQ299" i="76"/>
  <c r="EA299" i="76"/>
  <c r="AZ299" i="76"/>
  <c r="BX299" i="76"/>
  <c r="FK299" i="76"/>
  <c r="BD299" i="76"/>
  <c r="ED299" i="76"/>
  <c r="AL299" i="76"/>
  <c r="L299" i="76"/>
  <c r="FY299" i="76"/>
  <c r="AF299" i="76"/>
  <c r="BR299" i="76"/>
  <c r="CR299" i="76"/>
  <c r="EX299" i="76"/>
  <c r="EI299" i="76"/>
  <c r="K299" i="76"/>
  <c r="FV299" i="76"/>
  <c r="S299" i="76"/>
  <c r="FH299" i="76"/>
  <c r="X299" i="76"/>
  <c r="CL299" i="76"/>
  <c r="BP299" i="76"/>
  <c r="DU299" i="76"/>
  <c r="CW299" i="76"/>
  <c r="FF277" i="76"/>
  <c r="BG277" i="76"/>
  <c r="FN277" i="76"/>
  <c r="V277" i="76"/>
  <c r="AO277" i="76"/>
  <c r="EY277" i="76"/>
  <c r="CW277" i="76"/>
  <c r="EF277" i="76"/>
  <c r="AZ277" i="76"/>
  <c r="ES277" i="76"/>
  <c r="CH277" i="76"/>
  <c r="BH277" i="76"/>
  <c r="CR277" i="76"/>
  <c r="CF277" i="76"/>
  <c r="R277" i="76"/>
  <c r="BO277" i="76"/>
  <c r="DF277" i="76"/>
  <c r="CQ277" i="76"/>
  <c r="ER277" i="76"/>
  <c r="DP277" i="76"/>
  <c r="FO277" i="76"/>
  <c r="EK277" i="76"/>
  <c r="EW277" i="76"/>
  <c r="DA277" i="76"/>
  <c r="Q277" i="76"/>
  <c r="CO277" i="76"/>
  <c r="DE277" i="76"/>
  <c r="FA277" i="76"/>
  <c r="EV277" i="76"/>
  <c r="CM277" i="76"/>
  <c r="DV277" i="76"/>
  <c r="BD277" i="76"/>
  <c r="BK277" i="76"/>
  <c r="FG277" i="76"/>
  <c r="CD277" i="76"/>
  <c r="AU277" i="76"/>
  <c r="BJ277" i="76"/>
  <c r="DD277" i="76"/>
  <c r="BY277" i="76"/>
  <c r="DN277" i="76"/>
  <c r="CT277" i="76"/>
  <c r="BL277" i="76"/>
  <c r="EB277" i="76"/>
  <c r="AX277" i="76"/>
  <c r="CC277" i="76"/>
  <c r="CU277" i="76"/>
  <c r="ER291" i="76"/>
  <c r="EN291" i="76"/>
  <c r="AQ291" i="76"/>
  <c r="P291" i="76"/>
  <c r="BT291" i="76"/>
  <c r="AV291" i="76"/>
  <c r="CE291" i="76"/>
  <c r="DP291" i="76"/>
  <c r="AH291" i="76"/>
  <c r="CQ291" i="76"/>
  <c r="DO291" i="76"/>
  <c r="FV291" i="76"/>
  <c r="BA291" i="76"/>
  <c r="BM291" i="76"/>
  <c r="EL291" i="76"/>
  <c r="EK291" i="76"/>
  <c r="AR291" i="76"/>
  <c r="DT291" i="76"/>
  <c r="FD291" i="76"/>
  <c r="DU291" i="76"/>
  <c r="AX291" i="76"/>
  <c r="DI291" i="76"/>
  <c r="BJ291" i="76"/>
  <c r="FJ291" i="76"/>
  <c r="DR291" i="76"/>
  <c r="FZ291" i="76"/>
  <c r="EA291" i="76"/>
  <c r="BH291" i="76"/>
  <c r="DH291" i="76"/>
  <c r="CU291" i="76"/>
  <c r="DG291" i="76"/>
  <c r="FW291" i="76"/>
  <c r="FG291" i="76"/>
  <c r="BR291" i="76"/>
  <c r="BB291" i="76"/>
  <c r="FX291" i="76"/>
  <c r="R291" i="76"/>
  <c r="FB291" i="76"/>
  <c r="F291" i="76"/>
  <c r="D291" i="76"/>
  <c r="DV291" i="76"/>
  <c r="FL291" i="76"/>
  <c r="AO291" i="76"/>
  <c r="DL291" i="76"/>
  <c r="DN291" i="76"/>
  <c r="FR386" i="76"/>
  <c r="DO386" i="76"/>
  <c r="BC386" i="76"/>
  <c r="AY386" i="76"/>
  <c r="FY386" i="76"/>
  <c r="EL386" i="76"/>
  <c r="BY386" i="76"/>
  <c r="Q386" i="76"/>
  <c r="AW386" i="76"/>
  <c r="S386" i="76"/>
  <c r="EN386" i="76"/>
  <c r="AV386" i="76"/>
  <c r="CP386" i="76"/>
  <c r="AM386" i="76"/>
  <c r="EZ386" i="76"/>
  <c r="BZ386" i="76"/>
  <c r="FB386" i="76"/>
  <c r="FO386" i="76"/>
  <c r="FE386" i="76"/>
  <c r="EU386" i="76"/>
  <c r="AC386" i="76"/>
  <c r="DH386" i="76"/>
  <c r="CV386" i="76"/>
  <c r="BD386" i="76"/>
  <c r="AN386" i="76"/>
  <c r="CR386" i="76"/>
  <c r="EH386" i="76"/>
  <c r="K386" i="76"/>
  <c r="DT386" i="76"/>
  <c r="Z386" i="76"/>
  <c r="BL386" i="76"/>
  <c r="EM386" i="76"/>
  <c r="DM386" i="76"/>
  <c r="V386" i="76"/>
  <c r="AG386" i="76"/>
  <c r="FL386" i="76"/>
  <c r="CW386" i="76"/>
  <c r="CA386" i="76"/>
  <c r="BX386" i="76"/>
  <c r="ES386" i="76"/>
  <c r="AQ386" i="76"/>
  <c r="BU386" i="76"/>
  <c r="AD386" i="76"/>
  <c r="FX386" i="76"/>
  <c r="DJ386" i="76"/>
  <c r="BZ278" i="76"/>
  <c r="FH278" i="76"/>
  <c r="BW278" i="76"/>
  <c r="FW278" i="76"/>
  <c r="AJ278" i="76"/>
  <c r="BP278" i="76"/>
  <c r="L278" i="76"/>
  <c r="BM278" i="76"/>
  <c r="FQ278" i="76"/>
  <c r="CH278" i="76"/>
  <c r="DD278" i="76"/>
  <c r="AF278" i="76"/>
  <c r="DW278" i="76"/>
  <c r="CZ278" i="76"/>
  <c r="AI278" i="76"/>
  <c r="AP278" i="76"/>
  <c r="FL278" i="76"/>
  <c r="AE278" i="76"/>
  <c r="BA278" i="76"/>
  <c r="BB278" i="76"/>
  <c r="E278" i="76"/>
  <c r="EW278" i="76"/>
  <c r="CF278" i="76"/>
  <c r="DK278" i="76"/>
  <c r="AM278" i="76"/>
  <c r="AC278" i="76"/>
  <c r="FM278" i="76"/>
  <c r="BU278" i="76"/>
  <c r="DJ278" i="76"/>
  <c r="CC278" i="76"/>
  <c r="FE278" i="76"/>
  <c r="AW278" i="76"/>
  <c r="FJ278" i="76"/>
  <c r="EJ278" i="76"/>
  <c r="DH278" i="76"/>
  <c r="FG278" i="76"/>
  <c r="FI278" i="76"/>
  <c r="EP278" i="76"/>
  <c r="DF278" i="76"/>
  <c r="EZ278" i="76"/>
  <c r="BJ278" i="76"/>
  <c r="FO278" i="76"/>
  <c r="FN278" i="76"/>
  <c r="BT278" i="76"/>
  <c r="DE278" i="76"/>
  <c r="BT272" i="76"/>
  <c r="S272" i="76"/>
  <c r="G272" i="76"/>
  <c r="DF272" i="76"/>
  <c r="FL272" i="76"/>
  <c r="FP272" i="76"/>
  <c r="BB272" i="76"/>
  <c r="EI272" i="76"/>
  <c r="CA272" i="76"/>
  <c r="X272" i="76"/>
  <c r="BA272" i="76"/>
  <c r="DI272" i="76"/>
  <c r="AH272" i="76"/>
  <c r="DG272" i="76"/>
  <c r="AU272" i="76"/>
  <c r="EX272" i="76"/>
  <c r="CG272" i="76"/>
  <c r="AC272" i="76"/>
  <c r="EN272" i="76"/>
  <c r="BF272" i="76"/>
  <c r="CD272" i="76"/>
  <c r="BO272" i="76"/>
  <c r="DH272" i="76"/>
  <c r="FI272" i="76"/>
  <c r="CM272" i="76"/>
  <c r="AO272" i="76"/>
  <c r="AZ272" i="76"/>
  <c r="DP272" i="76"/>
  <c r="EH272" i="76"/>
  <c r="AW272" i="76"/>
  <c r="AX272" i="76"/>
  <c r="BI272" i="76"/>
  <c r="GB272" i="76"/>
  <c r="F272" i="76"/>
  <c r="BZ272" i="76"/>
  <c r="FO272" i="76"/>
  <c r="EP272" i="76"/>
  <c r="CH272" i="76"/>
  <c r="BK272" i="76"/>
  <c r="AD272" i="76"/>
  <c r="FB272" i="76"/>
  <c r="FV272" i="76"/>
  <c r="BG272" i="76"/>
  <c r="DZ272" i="76"/>
  <c r="T272" i="76"/>
  <c r="K272" i="76"/>
  <c r="ES270" i="76"/>
  <c r="FR270" i="76"/>
  <c r="EY270" i="76"/>
  <c r="FU270" i="76"/>
  <c r="FQ270" i="76"/>
  <c r="FB270" i="76"/>
  <c r="GA270" i="76"/>
  <c r="FZ270" i="76"/>
  <c r="O270" i="76"/>
  <c r="E270" i="76"/>
  <c r="FJ270" i="76"/>
  <c r="FK270" i="76"/>
  <c r="Y270" i="76"/>
  <c r="Q270" i="76"/>
  <c r="EU270" i="76"/>
  <c r="GB270" i="76"/>
  <c r="AR296" i="76"/>
  <c r="FL296" i="76"/>
  <c r="AP296" i="76"/>
  <c r="ED296" i="76"/>
  <c r="EN296" i="76"/>
  <c r="BO296" i="76"/>
  <c r="FO296" i="76"/>
  <c r="ER296" i="76"/>
  <c r="EV296" i="76"/>
  <c r="DA296" i="76"/>
  <c r="BE296" i="76"/>
  <c r="FW296" i="76"/>
  <c r="CY296" i="76"/>
  <c r="EB296" i="76"/>
  <c r="AI296" i="76"/>
  <c r="Q296" i="76"/>
  <c r="J296" i="76"/>
  <c r="DV296" i="76"/>
  <c r="CX296" i="76"/>
  <c r="GB296" i="76"/>
  <c r="BF296" i="76"/>
  <c r="AZ296" i="76"/>
  <c r="BU296" i="76"/>
  <c r="FT296" i="76"/>
  <c r="BZ296" i="76"/>
  <c r="AG296" i="76"/>
  <c r="BW296" i="76"/>
  <c r="CM296" i="76"/>
  <c r="BT296" i="76"/>
  <c r="FQ296" i="76"/>
  <c r="DP296" i="76"/>
  <c r="AF296" i="76"/>
  <c r="EZ296" i="76"/>
  <c r="DX296" i="76"/>
  <c r="EP296" i="76"/>
  <c r="DQ296" i="76"/>
  <c r="AS296" i="76"/>
  <c r="CR296" i="76"/>
  <c r="DG296" i="76"/>
  <c r="CA296" i="76"/>
  <c r="EO296" i="76"/>
  <c r="FS296" i="76"/>
  <c r="DI296" i="76"/>
  <c r="AE296" i="76"/>
  <c r="AT296" i="76"/>
  <c r="BS319" i="76"/>
  <c r="FT319" i="76"/>
  <c r="CD319" i="76"/>
  <c r="EO319" i="76"/>
  <c r="CM319" i="76"/>
  <c r="ET319" i="76"/>
  <c r="M319" i="76"/>
  <c r="H319" i="76"/>
  <c r="BF319" i="76"/>
  <c r="CG319" i="76"/>
  <c r="FN319" i="76"/>
  <c r="BA319" i="76"/>
  <c r="AG319" i="76"/>
  <c r="EP319" i="76"/>
  <c r="DX319" i="76"/>
  <c r="DT319" i="76"/>
  <c r="DU319" i="76"/>
  <c r="DV319" i="76"/>
  <c r="W319" i="76"/>
  <c r="CB319" i="76"/>
  <c r="DN319" i="76"/>
  <c r="BN319" i="76"/>
  <c r="EY319" i="76"/>
  <c r="AC319" i="76"/>
  <c r="AJ319" i="76"/>
  <c r="FZ319" i="76"/>
  <c r="FU319" i="76"/>
  <c r="FO319" i="76"/>
  <c r="BE319" i="76"/>
  <c r="BK319" i="76"/>
  <c r="U319" i="76"/>
  <c r="J319" i="76"/>
  <c r="AW319" i="76"/>
  <c r="AE319" i="76"/>
  <c r="DA319" i="76"/>
  <c r="EB319" i="76"/>
  <c r="CI319" i="76"/>
  <c r="Y319" i="76"/>
  <c r="CY319" i="76"/>
  <c r="FM319" i="76"/>
  <c r="R319" i="76"/>
  <c r="CE319" i="76"/>
  <c r="ER319" i="76"/>
  <c r="AR319" i="76"/>
  <c r="CH319" i="76"/>
  <c r="FV283" i="76"/>
  <c r="DM283" i="76"/>
  <c r="FG283" i="76"/>
  <c r="AF283" i="76"/>
  <c r="DZ283" i="76"/>
  <c r="DN283" i="76"/>
  <c r="EU283" i="76"/>
  <c r="FF283" i="76"/>
  <c r="FU283" i="76"/>
  <c r="T283" i="76"/>
  <c r="AW283" i="76"/>
  <c r="EC283" i="76"/>
  <c r="DX283" i="76"/>
  <c r="Q283" i="76"/>
  <c r="DU283" i="76"/>
  <c r="S283" i="76"/>
  <c r="CO283" i="76"/>
  <c r="CX283" i="76"/>
  <c r="FM283" i="76"/>
  <c r="GA283" i="76"/>
  <c r="BS283" i="76"/>
  <c r="EB283" i="76"/>
  <c r="FN283" i="76"/>
  <c r="D283" i="76"/>
  <c r="FW283" i="76"/>
  <c r="W283" i="76"/>
  <c r="BR283" i="76"/>
  <c r="DK283" i="76"/>
  <c r="EQ283" i="76"/>
  <c r="DV283" i="76"/>
  <c r="AZ283" i="76"/>
  <c r="EV283" i="76"/>
  <c r="DB283" i="76"/>
  <c r="ER283" i="76"/>
  <c r="BP283" i="76"/>
  <c r="O283" i="76"/>
  <c r="Y283" i="76"/>
  <c r="CN283" i="76"/>
  <c r="DF283" i="76"/>
  <c r="AS283" i="76"/>
  <c r="BB283" i="76"/>
  <c r="BW283" i="76"/>
  <c r="M283" i="76"/>
  <c r="AC283" i="76"/>
  <c r="DL283" i="76"/>
  <c r="X283" i="76"/>
  <c r="V378" i="76"/>
  <c r="BM378" i="76"/>
  <c r="BU378" i="76"/>
  <c r="U378" i="76"/>
  <c r="BW378" i="76"/>
  <c r="FJ378" i="76"/>
  <c r="BH378" i="76"/>
  <c r="DN378" i="76"/>
  <c r="CO378" i="76"/>
  <c r="FP378" i="76"/>
  <c r="EK378" i="76"/>
  <c r="DD378" i="76"/>
  <c r="FX378" i="76"/>
  <c r="FY378" i="76"/>
  <c r="FE378" i="76"/>
  <c r="AQ378" i="76"/>
  <c r="FW378" i="76"/>
  <c r="E378" i="76"/>
  <c r="CY378" i="76"/>
  <c r="AV378" i="76"/>
  <c r="DV378" i="76"/>
  <c r="CF378" i="76"/>
  <c r="BP378" i="76"/>
  <c r="AY378" i="76"/>
  <c r="FO378" i="76"/>
  <c r="BV378" i="76"/>
  <c r="DH378" i="76"/>
  <c r="EP378" i="76"/>
  <c r="X378" i="76"/>
  <c r="CW378" i="76"/>
  <c r="BO378" i="76"/>
  <c r="CK378" i="76"/>
  <c r="O378" i="76"/>
  <c r="AP378" i="76"/>
  <c r="BE378" i="76"/>
  <c r="FM378" i="76"/>
  <c r="FQ378" i="76"/>
  <c r="FU378" i="76"/>
  <c r="CU378" i="76"/>
  <c r="BQ378" i="76"/>
  <c r="R378" i="76"/>
  <c r="DB378" i="76"/>
  <c r="BL378" i="76"/>
  <c r="CG378" i="76"/>
  <c r="DA378" i="76"/>
  <c r="EH305" i="76"/>
  <c r="GB305" i="76"/>
  <c r="AU305" i="76"/>
  <c r="BF305" i="76"/>
  <c r="FA305" i="76"/>
  <c r="CX305" i="76"/>
  <c r="BT305" i="76"/>
  <c r="BS305" i="76"/>
  <c r="CA305" i="76"/>
  <c r="AY305" i="76"/>
  <c r="FV305" i="76"/>
  <c r="AK305" i="76"/>
  <c r="DR305" i="76"/>
  <c r="CR305" i="76"/>
  <c r="FD305" i="76"/>
  <c r="AI305" i="76"/>
  <c r="U305" i="76"/>
  <c r="FH305" i="76"/>
  <c r="DL305" i="76"/>
  <c r="FQ305" i="76"/>
  <c r="DW305" i="76"/>
  <c r="AP305" i="76"/>
  <c r="GA305" i="76"/>
  <c r="BI305" i="76"/>
  <c r="EE305" i="76"/>
  <c r="FI305" i="76"/>
  <c r="DO305" i="76"/>
  <c r="ES305" i="76"/>
  <c r="FS305" i="76"/>
  <c r="CG305" i="76"/>
  <c r="AB305" i="76"/>
  <c r="CS305" i="76"/>
  <c r="EN305" i="76"/>
  <c r="DJ305" i="76"/>
  <c r="AD305" i="76"/>
  <c r="FY305" i="76"/>
  <c r="L305" i="76"/>
  <c r="AH305" i="76"/>
  <c r="T305" i="76"/>
  <c r="BD305" i="76"/>
  <c r="CZ305" i="76"/>
  <c r="EK305" i="76"/>
  <c r="Q305" i="76"/>
  <c r="AG305" i="76"/>
  <c r="AW305" i="76"/>
  <c r="X288" i="76"/>
  <c r="FK288" i="76"/>
  <c r="AA288" i="76"/>
  <c r="DZ288" i="76"/>
  <c r="EI288" i="76"/>
  <c r="DJ288" i="76"/>
  <c r="BP288" i="76"/>
  <c r="CB288" i="76"/>
  <c r="AI288" i="76"/>
  <c r="EF288" i="76"/>
  <c r="FC288" i="76"/>
  <c r="M288" i="76"/>
  <c r="AE288" i="76"/>
  <c r="FI288" i="76"/>
  <c r="FM288" i="76"/>
  <c r="CM288" i="76"/>
  <c r="AK288" i="76"/>
  <c r="DY288" i="76"/>
  <c r="AF288" i="76"/>
  <c r="DR288" i="76"/>
  <c r="CL288" i="76"/>
  <c r="AP288" i="76"/>
  <c r="Z288" i="76"/>
  <c r="J288" i="76"/>
  <c r="CR288" i="76"/>
  <c r="CU288" i="76"/>
  <c r="BK288" i="76"/>
  <c r="DX288" i="76"/>
  <c r="CC288" i="76"/>
  <c r="EO288" i="76"/>
  <c r="EL288" i="76"/>
  <c r="BU288" i="76"/>
  <c r="EA288" i="76"/>
  <c r="FF288" i="76"/>
  <c r="AR288" i="76"/>
  <c r="FP288" i="76"/>
  <c r="BX288" i="76"/>
  <c r="EV288" i="76"/>
  <c r="EC288" i="76"/>
  <c r="F288" i="76"/>
  <c r="EK288" i="76"/>
  <c r="AO288" i="76"/>
  <c r="CW288" i="76"/>
  <c r="FU288" i="76"/>
  <c r="CY288" i="76"/>
  <c r="DT297" i="76"/>
  <c r="EH297" i="76"/>
  <c r="CC297" i="76"/>
  <c r="FS297" i="76"/>
  <c r="DN297" i="76"/>
  <c r="DC297" i="76"/>
  <c r="S297" i="76"/>
  <c r="EQ297" i="76"/>
  <c r="FF297" i="76"/>
  <c r="H297" i="76"/>
  <c r="CA297" i="76"/>
  <c r="ER297" i="76"/>
  <c r="F297" i="76"/>
  <c r="EG297" i="76"/>
  <c r="BD297" i="76"/>
  <c r="CV297" i="76"/>
  <c r="CH297" i="76"/>
  <c r="AV297" i="76"/>
  <c r="FC297" i="76"/>
  <c r="FK297" i="76"/>
  <c r="BK297" i="76"/>
  <c r="AY297" i="76"/>
  <c r="BJ297" i="76"/>
  <c r="CO297" i="76"/>
  <c r="FH297" i="76"/>
  <c r="FE297" i="76"/>
  <c r="EK297" i="76"/>
  <c r="CB297" i="76"/>
  <c r="ED297" i="76"/>
  <c r="DK297" i="76"/>
  <c r="AE297" i="76"/>
  <c r="AD297" i="76"/>
  <c r="FT297" i="76"/>
  <c r="EO297" i="76"/>
  <c r="CP297" i="76"/>
  <c r="DA297" i="76"/>
  <c r="AO297" i="76"/>
  <c r="EW297" i="76"/>
  <c r="CW297" i="76"/>
  <c r="DX297" i="76"/>
  <c r="V297" i="76"/>
  <c r="N297" i="76"/>
  <c r="DY297" i="76"/>
  <c r="BF297" i="76"/>
  <c r="CM297" i="76"/>
  <c r="BI297" i="76"/>
  <c r="DX284" i="76"/>
  <c r="GB284" i="76"/>
  <c r="AJ284" i="76"/>
  <c r="BM284" i="76"/>
  <c r="DB284" i="76"/>
  <c r="CA284" i="76"/>
  <c r="BA284" i="76"/>
  <c r="FW284" i="76"/>
  <c r="EL284" i="76"/>
  <c r="FM284" i="76"/>
  <c r="CJ284" i="76"/>
  <c r="DY284" i="76"/>
  <c r="ES284" i="76"/>
  <c r="Q284" i="76"/>
  <c r="AW284" i="76"/>
  <c r="EH284" i="76"/>
  <c r="EW284" i="76"/>
  <c r="FX284" i="76"/>
  <c r="AM284" i="76"/>
  <c r="AV284" i="76"/>
  <c r="BQ284" i="76"/>
  <c r="BW284" i="76"/>
  <c r="EE284" i="76"/>
  <c r="O284" i="76"/>
  <c r="DR284" i="76"/>
  <c r="EC284" i="76"/>
  <c r="EZ284" i="76"/>
  <c r="Y284" i="76"/>
  <c r="AY284" i="76"/>
  <c r="FV284" i="76"/>
  <c r="AH284" i="76"/>
  <c r="AD284" i="76"/>
  <c r="DI284" i="76"/>
  <c r="DH284" i="76"/>
  <c r="CX284" i="76"/>
  <c r="GA284" i="76"/>
  <c r="AX284" i="76"/>
  <c r="DV284" i="76"/>
  <c r="AQ284" i="76"/>
  <c r="CK284" i="76"/>
  <c r="FR284" i="76"/>
  <c r="EX284" i="76"/>
  <c r="FU284" i="76"/>
  <c r="FN284" i="76"/>
  <c r="AO279" i="76"/>
  <c r="EQ279" i="76"/>
  <c r="AU279" i="76"/>
  <c r="AF279" i="76"/>
  <c r="CS279" i="76"/>
  <c r="CQ279" i="76"/>
  <c r="EB279" i="76"/>
  <c r="F279" i="76"/>
  <c r="FC279" i="76"/>
  <c r="FW279" i="76"/>
  <c r="I279" i="76"/>
  <c r="DV279" i="76"/>
  <c r="AA279" i="76"/>
  <c r="FR279" i="76"/>
  <c r="DZ279" i="76"/>
  <c r="FE279" i="76"/>
  <c r="FT279" i="76"/>
  <c r="EE279" i="76"/>
  <c r="FV279" i="76"/>
  <c r="CJ279" i="76"/>
  <c r="BA279" i="76"/>
  <c r="AH279" i="76"/>
  <c r="BN279" i="76"/>
  <c r="H279" i="76"/>
  <c r="BX279" i="76"/>
  <c r="BU279" i="76"/>
  <c r="BC279" i="76"/>
  <c r="BT279" i="76"/>
  <c r="DK279" i="76"/>
  <c r="EL279" i="76"/>
  <c r="GA279" i="76"/>
  <c r="N279" i="76"/>
  <c r="ES279" i="76"/>
  <c r="EA279" i="76"/>
  <c r="DQ279" i="76"/>
  <c r="FU279" i="76"/>
  <c r="AW279" i="76"/>
  <c r="CK279" i="76"/>
  <c r="EW279" i="76"/>
  <c r="AM279" i="76"/>
  <c r="L279" i="76"/>
  <c r="J279" i="76"/>
  <c r="FS279" i="76"/>
  <c r="DI279" i="76"/>
  <c r="BZ279" i="76"/>
  <c r="AO276" i="76"/>
  <c r="AA276" i="76"/>
  <c r="DY276" i="76"/>
  <c r="EV276" i="76"/>
  <c r="DS276" i="76"/>
  <c r="FP276" i="76"/>
  <c r="DF276" i="76"/>
  <c r="CG276" i="76"/>
  <c r="L276" i="76"/>
  <c r="EU276" i="76"/>
  <c r="U276" i="76"/>
  <c r="Q276" i="76"/>
  <c r="CA276" i="76"/>
  <c r="CW276" i="76"/>
  <c r="AY276" i="76"/>
  <c r="DL276" i="76"/>
  <c r="BK276" i="76"/>
  <c r="O276" i="76"/>
  <c r="FU276" i="76"/>
  <c r="DZ276" i="76"/>
  <c r="EX276" i="76"/>
  <c r="AB276" i="76"/>
  <c r="FB276" i="76"/>
  <c r="AK276" i="76"/>
  <c r="BS276" i="76"/>
  <c r="Y276" i="76"/>
  <c r="GA276" i="76"/>
  <c r="CK276" i="76"/>
  <c r="EE276" i="76"/>
  <c r="BT276" i="76"/>
  <c r="EJ276" i="76"/>
  <c r="CU276" i="76"/>
  <c r="BW276" i="76"/>
  <c r="FR276" i="76"/>
  <c r="ED276" i="76"/>
  <c r="AF276" i="76"/>
  <c r="W276" i="76"/>
  <c r="DK276" i="76"/>
  <c r="J276" i="76"/>
  <c r="CC276" i="76"/>
  <c r="ET276" i="76"/>
  <c r="EQ276" i="76"/>
  <c r="CN276" i="76"/>
  <c r="FC276" i="76"/>
  <c r="ER276" i="76"/>
  <c r="BL276" i="76"/>
  <c r="CE380" i="76"/>
  <c r="ED380" i="76"/>
  <c r="DW380" i="76"/>
  <c r="AG380" i="76"/>
  <c r="FE380" i="76"/>
  <c r="FV380" i="76"/>
  <c r="AD380" i="76"/>
  <c r="BE380" i="76"/>
  <c r="EI380" i="76"/>
  <c r="DM380" i="76"/>
  <c r="BG380" i="76"/>
  <c r="BN380" i="76"/>
  <c r="CZ380" i="76"/>
  <c r="FU380" i="76"/>
  <c r="ES380" i="76"/>
  <c r="CV380" i="76"/>
  <c r="BT380" i="76"/>
  <c r="DV380" i="76"/>
  <c r="DS380" i="76"/>
  <c r="BJ380" i="76"/>
  <c r="AO380" i="76"/>
  <c r="ET380" i="76"/>
  <c r="S380" i="76"/>
  <c r="AJ380" i="76"/>
  <c r="BC380" i="76"/>
  <c r="FO380" i="76"/>
  <c r="DI380" i="76"/>
  <c r="CT380" i="76"/>
  <c r="FM380" i="76"/>
  <c r="EK380" i="76"/>
  <c r="BZ380" i="76"/>
  <c r="BW380" i="76"/>
  <c r="V380" i="76"/>
  <c r="DX380" i="76"/>
  <c r="X380" i="76"/>
  <c r="FZ380" i="76"/>
  <c r="DR380" i="76"/>
  <c r="DF380" i="76"/>
  <c r="AZ380" i="76"/>
  <c r="DO380" i="76"/>
  <c r="DQ380" i="76"/>
  <c r="DK380" i="76"/>
  <c r="EC380" i="76"/>
  <c r="FK380" i="76"/>
  <c r="DA380" i="76"/>
  <c r="BW299" i="76"/>
  <c r="BM299" i="76"/>
  <c r="FP299" i="76"/>
  <c r="GA299" i="76"/>
  <c r="T299" i="76"/>
  <c r="AP299" i="76"/>
  <c r="AD299" i="76"/>
  <c r="DM299" i="76"/>
  <c r="EB299" i="76"/>
  <c r="DN299" i="76"/>
  <c r="AN299" i="76"/>
  <c r="DX299" i="76"/>
  <c r="CJ299" i="76"/>
  <c r="AJ299" i="76"/>
  <c r="J299" i="76"/>
  <c r="GB299" i="76"/>
  <c r="P299" i="76"/>
  <c r="EN299" i="76"/>
  <c r="BK299" i="76"/>
  <c r="DV299" i="76"/>
  <c r="N299" i="76"/>
  <c r="AA299" i="76"/>
  <c r="W299" i="76"/>
  <c r="BU299" i="76"/>
  <c r="FE299" i="76"/>
  <c r="Y299" i="76"/>
  <c r="BH299" i="76"/>
  <c r="AT299" i="76"/>
  <c r="BS299" i="76"/>
  <c r="AS299" i="76"/>
  <c r="DA299" i="76"/>
  <c r="EH299" i="76"/>
  <c r="AC299" i="76"/>
  <c r="DJ299" i="76"/>
  <c r="EP299" i="76"/>
  <c r="DB299" i="76"/>
  <c r="FT299" i="76"/>
  <c r="FO299" i="76"/>
  <c r="CI299" i="76"/>
  <c r="EG299" i="76"/>
  <c r="FX299" i="76"/>
  <c r="AH299" i="76"/>
  <c r="H299" i="76"/>
  <c r="AM299" i="76"/>
  <c r="BE299" i="76"/>
  <c r="CN277" i="76"/>
  <c r="AG277" i="76"/>
  <c r="DZ277" i="76"/>
  <c r="FY277" i="76"/>
  <c r="O277" i="76"/>
  <c r="BI277" i="76"/>
  <c r="ET277" i="76"/>
  <c r="CJ277" i="76"/>
  <c r="L277" i="76"/>
  <c r="BF277" i="76"/>
  <c r="AJ277" i="76"/>
  <c r="BN277" i="76"/>
  <c r="CY277" i="76"/>
  <c r="FP277" i="76"/>
  <c r="FM277" i="76"/>
  <c r="Z277" i="76"/>
  <c r="GB277" i="76"/>
  <c r="FR277" i="76"/>
  <c r="AI277" i="76"/>
  <c r="E277" i="76"/>
  <c r="DB277" i="76"/>
  <c r="BW277" i="76"/>
  <c r="T277" i="76"/>
  <c r="S277" i="76"/>
  <c r="EM277" i="76"/>
  <c r="AL277" i="76"/>
  <c r="EO277" i="76"/>
  <c r="CB277" i="76"/>
  <c r="AK277" i="76"/>
  <c r="CK277" i="76"/>
  <c r="DR277" i="76"/>
  <c r="AP277" i="76"/>
  <c r="AM277" i="76"/>
  <c r="DM277" i="76"/>
  <c r="AN277" i="76"/>
  <c r="FT277" i="76"/>
  <c r="N277" i="76"/>
  <c r="FW277" i="76"/>
  <c r="EA277" i="76"/>
  <c r="BM277" i="76"/>
  <c r="FL277" i="76"/>
  <c r="DO277" i="76"/>
  <c r="BC277" i="76"/>
  <c r="DX277" i="76"/>
  <c r="P277" i="76"/>
  <c r="FT291" i="76"/>
  <c r="CB291" i="76"/>
  <c r="BV291" i="76"/>
  <c r="EI291" i="76"/>
  <c r="X291" i="76"/>
  <c r="AY291" i="76"/>
  <c r="J291" i="76"/>
  <c r="FY291" i="76"/>
  <c r="EU291" i="76"/>
  <c r="U291" i="76"/>
  <c r="BF291" i="76"/>
  <c r="BG291" i="76"/>
  <c r="FN291" i="76"/>
  <c r="CO291" i="76"/>
  <c r="CX291" i="76"/>
  <c r="AD291" i="76"/>
  <c r="CP291" i="76"/>
  <c r="AK291" i="76"/>
  <c r="GA291" i="76"/>
  <c r="BX291" i="76"/>
  <c r="BC291" i="76"/>
  <c r="CC291" i="76"/>
  <c r="CT291" i="76"/>
  <c r="BK291" i="76"/>
  <c r="FH291" i="76"/>
  <c r="AT291" i="76"/>
  <c r="CV291" i="76"/>
  <c r="M291" i="76"/>
  <c r="DM291" i="76"/>
  <c r="FA291" i="76"/>
  <c r="EV291" i="76"/>
  <c r="BU291" i="76"/>
  <c r="EJ291" i="76"/>
  <c r="EG291" i="76"/>
  <c r="EY291" i="76"/>
  <c r="BQ291" i="76"/>
  <c r="EQ291" i="76"/>
  <c r="AL291" i="76"/>
  <c r="CZ291" i="76"/>
  <c r="GB291" i="76"/>
  <c r="DX291" i="76"/>
  <c r="CN291" i="76"/>
  <c r="FF291" i="76"/>
  <c r="BN291" i="76"/>
  <c r="FQ291" i="76"/>
  <c r="BD291" i="76"/>
  <c r="EY386" i="76"/>
  <c r="FP386" i="76"/>
  <c r="BF386" i="76"/>
  <c r="M386" i="76"/>
  <c r="CU386" i="76"/>
  <c r="AL386" i="76"/>
  <c r="BJ386" i="76"/>
  <c r="CG386" i="76"/>
  <c r="DU386" i="76"/>
  <c r="BN386" i="76"/>
  <c r="FN386" i="76"/>
  <c r="DS386" i="76"/>
  <c r="FG386" i="76"/>
  <c r="DQ386" i="76"/>
  <c r="BP386" i="76"/>
  <c r="EE386" i="76"/>
  <c r="BV386" i="76"/>
  <c r="N386" i="76"/>
  <c r="DB386" i="76"/>
  <c r="CK386" i="76"/>
  <c r="CN386" i="76"/>
  <c r="L386" i="76"/>
  <c r="T386" i="76"/>
  <c r="BM386" i="76"/>
  <c r="J386" i="76"/>
  <c r="BB386" i="76"/>
  <c r="DA386" i="76"/>
  <c r="R386" i="76"/>
  <c r="FH386" i="76"/>
  <c r="CB386" i="76"/>
  <c r="CL386" i="76"/>
  <c r="FF386" i="76"/>
  <c r="CE386" i="76"/>
  <c r="AX386" i="76"/>
  <c r="BG386" i="76"/>
  <c r="DD386" i="76"/>
  <c r="AB386" i="76"/>
  <c r="D386" i="76"/>
  <c r="EA386" i="76"/>
  <c r="DW386" i="76"/>
  <c r="P386" i="76"/>
  <c r="F386" i="76"/>
  <c r="DL386" i="76"/>
  <c r="G386" i="76"/>
  <c r="H386" i="76"/>
  <c r="FK278" i="76"/>
  <c r="EY278" i="76"/>
  <c r="FR278" i="76"/>
  <c r="AT278" i="76"/>
  <c r="GA278" i="76"/>
  <c r="EF278" i="76"/>
  <c r="EX278" i="76"/>
  <c r="AK278" i="76"/>
  <c r="EB278" i="76"/>
  <c r="EG278" i="76"/>
  <c r="I278" i="76"/>
  <c r="EU278" i="76"/>
  <c r="AB278" i="76"/>
  <c r="CL278" i="76"/>
  <c r="AU278" i="76"/>
  <c r="AL278" i="76"/>
  <c r="AR278" i="76"/>
  <c r="G278" i="76"/>
  <c r="EQ278" i="76"/>
  <c r="CN278" i="76"/>
  <c r="V278" i="76"/>
  <c r="U278" i="76"/>
  <c r="EM278" i="76"/>
  <c r="FF278" i="76"/>
  <c r="DC278" i="76"/>
  <c r="EE278" i="76"/>
  <c r="AS278" i="76"/>
  <c r="EN278" i="76"/>
  <c r="ES278" i="76"/>
  <c r="EI278" i="76"/>
  <c r="EL278" i="76"/>
  <c r="R278" i="76"/>
  <c r="CD278" i="76"/>
  <c r="FD278" i="76"/>
  <c r="CY278" i="76"/>
  <c r="FP278" i="76"/>
  <c r="ER278" i="76"/>
  <c r="CS278" i="76"/>
  <c r="FU278" i="76"/>
  <c r="CQ278" i="76"/>
  <c r="K278" i="76"/>
  <c r="EO278" i="76"/>
  <c r="DY278" i="76"/>
  <c r="CW278" i="76"/>
  <c r="DG278" i="76"/>
  <c r="FD272" i="76"/>
  <c r="Y272" i="76"/>
  <c r="I272" i="76"/>
  <c r="CV272" i="76"/>
  <c r="AR272" i="76"/>
  <c r="BL272" i="76"/>
  <c r="DU272" i="76"/>
  <c r="D272" i="76"/>
  <c r="DS272" i="76"/>
  <c r="H272" i="76"/>
  <c r="L272" i="76"/>
  <c r="FE272" i="76"/>
  <c r="V272" i="76"/>
  <c r="FJ272" i="76"/>
  <c r="BR272" i="76"/>
  <c r="EJ272" i="76"/>
  <c r="BW272" i="76"/>
  <c r="GA272" i="76"/>
  <c r="AK272" i="76"/>
  <c r="BY272" i="76"/>
  <c r="CW272" i="76"/>
  <c r="DB272" i="76"/>
  <c r="DA272" i="76"/>
  <c r="N272" i="76"/>
  <c r="CN272" i="76"/>
  <c r="CJ272" i="76"/>
  <c r="CY272" i="76"/>
  <c r="DE272" i="76"/>
  <c r="FT272" i="76"/>
  <c r="EB272" i="76"/>
  <c r="FF272" i="76"/>
  <c r="AA272" i="76"/>
  <c r="ER272" i="76"/>
  <c r="BN272" i="76"/>
  <c r="CE272" i="76"/>
  <c r="AS272" i="76"/>
  <c r="ES272" i="76"/>
  <c r="EA272" i="76"/>
  <c r="CK272" i="76"/>
  <c r="DW272" i="76"/>
  <c r="DM272" i="76"/>
  <c r="EM272" i="76"/>
  <c r="BU272" i="76"/>
  <c r="FA272" i="76"/>
  <c r="BD272" i="76"/>
  <c r="FC270" i="76"/>
  <c r="J270" i="76"/>
  <c r="X270" i="76"/>
  <c r="I270" i="76"/>
  <c r="EZ270" i="76"/>
  <c r="FY270" i="76"/>
  <c r="FD270" i="76"/>
  <c r="AC270" i="76"/>
  <c r="L270" i="76"/>
  <c r="P270" i="76"/>
  <c r="EW270" i="76"/>
  <c r="EV270" i="76"/>
  <c r="AE270" i="76"/>
  <c r="FX270" i="76"/>
  <c r="FV270" i="76"/>
  <c r="FE296" i="76"/>
  <c r="EJ296" i="76"/>
  <c r="BD296" i="76"/>
  <c r="H296" i="76"/>
  <c r="BJ296" i="76"/>
  <c r="CS296" i="76"/>
  <c r="W296" i="76"/>
  <c r="DC296" i="76"/>
  <c r="DE296" i="76"/>
  <c r="ES296" i="76"/>
  <c r="CT296" i="76"/>
  <c r="BM296" i="76"/>
  <c r="BY296" i="76"/>
  <c r="AV296" i="76"/>
  <c r="CU296" i="76"/>
  <c r="CG296" i="76"/>
  <c r="T296" i="76"/>
  <c r="DZ296" i="76"/>
  <c r="FZ296" i="76"/>
  <c r="BK296" i="76"/>
  <c r="EI296" i="76"/>
  <c r="FD296" i="76"/>
  <c r="DL296" i="76"/>
  <c r="EY296" i="76"/>
  <c r="K296" i="76"/>
  <c r="EU296" i="76"/>
  <c r="EK296" i="76"/>
  <c r="BS296" i="76"/>
  <c r="EQ296" i="76"/>
  <c r="BG296" i="76"/>
  <c r="DU296" i="76"/>
  <c r="DJ296" i="76"/>
  <c r="FK296" i="76"/>
  <c r="FX296" i="76"/>
  <c r="AY296" i="76"/>
  <c r="S296" i="76"/>
  <c r="V296" i="76"/>
  <c r="O296" i="76"/>
  <c r="DN296" i="76"/>
  <c r="CC296" i="76"/>
  <c r="DR296" i="76"/>
  <c r="DO296" i="76"/>
  <c r="BQ296" i="76"/>
  <c r="FR296" i="76"/>
  <c r="EE296" i="76"/>
  <c r="FE319" i="76"/>
  <c r="D319" i="76"/>
  <c r="CC319" i="76"/>
  <c r="O319" i="76"/>
  <c r="BY319" i="76"/>
  <c r="FP319" i="76"/>
  <c r="AM319" i="76"/>
  <c r="AK319" i="76"/>
  <c r="BL319" i="76"/>
  <c r="EN319" i="76"/>
  <c r="DS319" i="76"/>
  <c r="AZ319" i="76"/>
  <c r="EF319" i="76"/>
  <c r="S319" i="76"/>
  <c r="FR319" i="76"/>
  <c r="DC319" i="76"/>
  <c r="DD319" i="76"/>
  <c r="DG319" i="76"/>
  <c r="FY319" i="76"/>
  <c r="EC319" i="76"/>
  <c r="FB319" i="76"/>
  <c r="V319" i="76"/>
  <c r="EA319" i="76"/>
  <c r="EM319" i="76"/>
  <c r="I319" i="76"/>
  <c r="EH319" i="76"/>
  <c r="CA319" i="76"/>
  <c r="CV319" i="76"/>
  <c r="BP319" i="76"/>
  <c r="EX319" i="76"/>
  <c r="DY319" i="76"/>
  <c r="F319" i="76"/>
  <c r="DF319" i="76"/>
  <c r="DL319" i="76"/>
  <c r="GB319" i="76"/>
  <c r="BB319" i="76"/>
  <c r="BU319" i="76"/>
  <c r="EJ319" i="76"/>
  <c r="CT319" i="76"/>
  <c r="AL319" i="76"/>
  <c r="FL319" i="76"/>
  <c r="AI319" i="76"/>
  <c r="ES319" i="76"/>
  <c r="BD319" i="76"/>
  <c r="DH319" i="76"/>
  <c r="FD283" i="76"/>
  <c r="AM283" i="76"/>
  <c r="BQ283" i="76"/>
  <c r="FJ283" i="76"/>
  <c r="DS283" i="76"/>
  <c r="CS283" i="76"/>
  <c r="BT283" i="76"/>
  <c r="BL283" i="76"/>
  <c r="BD283" i="76"/>
  <c r="FI283" i="76"/>
  <c r="E283" i="76"/>
  <c r="CZ283" i="76"/>
  <c r="DC283" i="76"/>
  <c r="BU283" i="76"/>
  <c r="AP283" i="76"/>
  <c r="AR283" i="76"/>
  <c r="AH283" i="76"/>
  <c r="EJ283" i="76"/>
  <c r="EX283" i="76"/>
  <c r="L283" i="76"/>
  <c r="I283" i="76"/>
  <c r="DY283" i="76"/>
  <c r="CG283" i="76"/>
  <c r="BI283" i="76"/>
  <c r="FS283" i="76"/>
  <c r="G283" i="76"/>
  <c r="EW283" i="76"/>
  <c r="FO283" i="76"/>
  <c r="CE283" i="76"/>
  <c r="DP283" i="76"/>
  <c r="EI283" i="76"/>
  <c r="EF283" i="76"/>
  <c r="BJ283" i="76"/>
  <c r="FK283" i="76"/>
  <c r="AD283" i="76"/>
  <c r="V283" i="76"/>
  <c r="AQ283" i="76"/>
  <c r="CP283" i="76"/>
  <c r="FX283" i="76"/>
  <c r="BK283" i="76"/>
  <c r="EY283" i="76"/>
  <c r="FR283" i="76"/>
  <c r="CW283" i="76"/>
  <c r="FP283" i="76"/>
  <c r="DR283" i="76"/>
  <c r="DR378" i="76"/>
  <c r="EQ378" i="76"/>
  <c r="FZ378" i="76"/>
  <c r="CQ378" i="76"/>
  <c r="AC378" i="76"/>
  <c r="EM378" i="76"/>
  <c r="AJ378" i="76"/>
  <c r="CA378" i="76"/>
  <c r="DE378" i="76"/>
  <c r="EC378" i="76"/>
  <c r="DQ378" i="76"/>
  <c r="EJ378" i="76"/>
  <c r="FF378" i="76"/>
  <c r="W378" i="76"/>
  <c r="DW378" i="76"/>
  <c r="BX378" i="76"/>
  <c r="CN378" i="76"/>
  <c r="CH378" i="76"/>
  <c r="FG378" i="76"/>
  <c r="CL378" i="76"/>
  <c r="G378" i="76"/>
  <c r="AO378" i="76"/>
  <c r="EI378" i="76"/>
  <c r="FT378" i="76"/>
  <c r="BR378" i="76"/>
  <c r="FD378" i="76"/>
  <c r="AB378" i="76"/>
  <c r="AU378" i="76"/>
  <c r="AS378" i="76"/>
  <c r="AG378" i="76"/>
  <c r="BD378" i="76"/>
  <c r="CB378" i="76"/>
  <c r="CI378" i="76"/>
  <c r="CJ378" i="76"/>
  <c r="EO378" i="76"/>
  <c r="EG378" i="76"/>
  <c r="CZ378" i="76"/>
  <c r="M378" i="76"/>
  <c r="DY378" i="76"/>
  <c r="AZ378" i="76"/>
  <c r="AR378" i="76"/>
  <c r="CM378" i="76"/>
  <c r="FR378" i="76"/>
  <c r="DF378" i="76"/>
  <c r="J378" i="76"/>
  <c r="BN378" i="76"/>
  <c r="FK305" i="76"/>
  <c r="FF305" i="76"/>
  <c r="DB305" i="76"/>
  <c r="BA305" i="76"/>
  <c r="CF305" i="76"/>
  <c r="EW305" i="76"/>
  <c r="BK305" i="76"/>
  <c r="O305" i="76"/>
  <c r="DH305" i="76"/>
  <c r="AL305" i="76"/>
  <c r="CO305" i="76"/>
  <c r="FZ305" i="76"/>
  <c r="AC305" i="76"/>
  <c r="AM305" i="76"/>
  <c r="EP305" i="76"/>
  <c r="BY305" i="76"/>
  <c r="K305" i="76"/>
  <c r="BE305" i="76"/>
  <c r="AQ305" i="76"/>
  <c r="AV305" i="76"/>
  <c r="V305" i="76"/>
  <c r="BB305" i="76"/>
  <c r="DN305" i="76"/>
  <c r="BU305" i="76"/>
  <c r="DE305" i="76"/>
  <c r="R305" i="76"/>
  <c r="BO305" i="76"/>
  <c r="CC305" i="76"/>
  <c r="FB305" i="76"/>
  <c r="DC305" i="76"/>
  <c r="EQ305" i="76"/>
  <c r="X305" i="76"/>
  <c r="CV305" i="76"/>
  <c r="BL305" i="76"/>
  <c r="AA305" i="76"/>
  <c r="FO305" i="76"/>
  <c r="BR305" i="76"/>
  <c r="DV305" i="76"/>
  <c r="EY305" i="76"/>
  <c r="EX305" i="76"/>
  <c r="AF305" i="76"/>
  <c r="FG305" i="76"/>
  <c r="BN305" i="76"/>
  <c r="DY305" i="76"/>
  <c r="Z305" i="76"/>
  <c r="W288" i="76"/>
  <c r="EM288" i="76"/>
  <c r="O288" i="76"/>
  <c r="DI288" i="76"/>
  <c r="AW288" i="76"/>
  <c r="DP288" i="76"/>
  <c r="BS288" i="76"/>
  <c r="DD288" i="76"/>
  <c r="CD288" i="76"/>
  <c r="DU288" i="76"/>
  <c r="GB288" i="76"/>
  <c r="DN288" i="76"/>
  <c r="DC288" i="76"/>
  <c r="R288" i="76"/>
  <c r="G288" i="76"/>
  <c r="ED288" i="76"/>
  <c r="BI288" i="76"/>
  <c r="FX288" i="76"/>
  <c r="AX288" i="76"/>
  <c r="CI288" i="76"/>
  <c r="FV288" i="76"/>
  <c r="DO288" i="76"/>
  <c r="FZ288" i="76"/>
  <c r="BZ288" i="76"/>
  <c r="FB288" i="76"/>
  <c r="EZ288" i="76"/>
  <c r="BB288" i="76"/>
  <c r="AJ288" i="76"/>
  <c r="DM288" i="76"/>
  <c r="BC288" i="76"/>
  <c r="AL288" i="76"/>
  <c r="ET288" i="76"/>
  <c r="GA288" i="76"/>
  <c r="EG288" i="76"/>
  <c r="FS288" i="76"/>
  <c r="EW288" i="76"/>
  <c r="DS288" i="76"/>
  <c r="CZ288" i="76"/>
  <c r="Y288" i="76"/>
  <c r="CX288" i="76"/>
  <c r="BL288" i="76"/>
  <c r="FR288" i="76"/>
  <c r="EX288" i="76"/>
  <c r="FL288" i="76"/>
  <c r="FW288" i="76"/>
  <c r="DW297" i="76"/>
  <c r="FV297" i="76"/>
  <c r="FZ297" i="76"/>
  <c r="AQ297" i="76"/>
  <c r="CF297" i="76"/>
  <c r="BA297" i="76"/>
  <c r="AX297" i="76"/>
  <c r="CK297" i="76"/>
  <c r="D297" i="76"/>
  <c r="G297" i="76"/>
  <c r="AR297" i="76"/>
  <c r="FU297" i="76"/>
  <c r="CZ297" i="76"/>
  <c r="BL297" i="76"/>
  <c r="I297" i="76"/>
  <c r="FO297" i="76"/>
  <c r="DZ297" i="76"/>
  <c r="AW297" i="76"/>
  <c r="AM297" i="76"/>
  <c r="M297" i="76"/>
  <c r="FX297" i="76"/>
  <c r="BC297" i="76"/>
  <c r="DG297" i="76"/>
  <c r="DE297" i="76"/>
  <c r="CX297" i="76"/>
  <c r="EE297" i="76"/>
  <c r="AB297" i="76"/>
  <c r="FY297" i="76"/>
  <c r="BH297" i="76"/>
  <c r="BQ297" i="76"/>
  <c r="AG297" i="76"/>
  <c r="P297" i="76"/>
  <c r="CE297" i="76"/>
  <c r="DF297" i="76"/>
  <c r="FM297" i="76"/>
  <c r="AH297" i="76"/>
  <c r="EY297" i="76"/>
  <c r="EJ297" i="76"/>
  <c r="BP297" i="76"/>
  <c r="DP297" i="76"/>
  <c r="CJ297" i="76"/>
  <c r="FI297" i="76"/>
  <c r="CT297" i="76"/>
  <c r="AN297" i="76"/>
  <c r="BY297" i="76"/>
  <c r="CI284" i="76"/>
  <c r="AS284" i="76"/>
  <c r="CU284" i="76"/>
  <c r="D284" i="76"/>
  <c r="CP284" i="76"/>
  <c r="M284" i="76"/>
  <c r="FJ284" i="76"/>
  <c r="FS284" i="76"/>
  <c r="EM284" i="76"/>
  <c r="CY284" i="76"/>
  <c r="AE284" i="76"/>
  <c r="BR284" i="76"/>
  <c r="AF284" i="76"/>
  <c r="BY284" i="76"/>
  <c r="BJ284" i="76"/>
  <c r="CG284" i="76"/>
  <c r="FA284" i="76"/>
  <c r="FZ284" i="76"/>
  <c r="BS284" i="76"/>
  <c r="FK284" i="76"/>
  <c r="FP284" i="76"/>
  <c r="BO284" i="76"/>
  <c r="AA284" i="76"/>
  <c r="DS284" i="76"/>
  <c r="AL284" i="76"/>
  <c r="FC284" i="76"/>
  <c r="EI284" i="76"/>
  <c r="FT284" i="76"/>
  <c r="ET284" i="76"/>
  <c r="DK284" i="76"/>
  <c r="FL284" i="76"/>
  <c r="FO284" i="76"/>
  <c r="EB284" i="76"/>
  <c r="ED284" i="76"/>
  <c r="DN284" i="76"/>
  <c r="DW284" i="76"/>
  <c r="CW284" i="76"/>
  <c r="ER284" i="76"/>
  <c r="BU284" i="76"/>
  <c r="X284" i="76"/>
  <c r="BV284" i="76"/>
  <c r="CO284" i="76"/>
  <c r="BX284" i="76"/>
  <c r="DC279" i="76"/>
  <c r="BY279" i="76"/>
  <c r="O279" i="76"/>
  <c r="AE279" i="76"/>
  <c r="BR279" i="76"/>
  <c r="BH279" i="76"/>
  <c r="DM279" i="76"/>
  <c r="AY279" i="76"/>
  <c r="EM279" i="76"/>
  <c r="EJ279" i="76"/>
  <c r="AT279" i="76"/>
  <c r="DP279" i="76"/>
  <c r="CB279" i="76"/>
  <c r="G279" i="76"/>
  <c r="K279" i="76"/>
  <c r="CT279" i="76"/>
  <c r="DU279" i="76"/>
  <c r="D279" i="76"/>
  <c r="FH279" i="76"/>
  <c r="BB279" i="76"/>
  <c r="T279" i="76"/>
  <c r="BW279" i="76"/>
  <c r="EP279" i="76"/>
  <c r="CD279" i="76"/>
  <c r="DE279" i="76"/>
  <c r="FB279" i="76"/>
  <c r="FO279" i="76"/>
  <c r="FI279" i="76"/>
  <c r="AQ279" i="76"/>
  <c r="Q279" i="76"/>
  <c r="AR279" i="76"/>
  <c r="BF279" i="76"/>
  <c r="M279" i="76"/>
  <c r="EZ279" i="76"/>
  <c r="DS279" i="76"/>
  <c r="AD279" i="76"/>
  <c r="EO279" i="76"/>
  <c r="DR279" i="76"/>
  <c r="FA279" i="76"/>
  <c r="EX279" i="76"/>
  <c r="AB279" i="76"/>
  <c r="BM279" i="76"/>
  <c r="DD279" i="76"/>
  <c r="BV279" i="76"/>
  <c r="FF279" i="76"/>
  <c r="CS276" i="76"/>
  <c r="FH276" i="76"/>
  <c r="FW276" i="76"/>
  <c r="DB276" i="76"/>
  <c r="EK276" i="76"/>
  <c r="AG276" i="76"/>
  <c r="FM276" i="76"/>
  <c r="DW276" i="76"/>
  <c r="CF276" i="76"/>
  <c r="AN276" i="76"/>
  <c r="DM276" i="76"/>
  <c r="AD276" i="76"/>
  <c r="EM276" i="76"/>
  <c r="CL276" i="76"/>
  <c r="BU276" i="76"/>
  <c r="DG276" i="76"/>
  <c r="FO276" i="76"/>
  <c r="EL276" i="76"/>
  <c r="GB276" i="76"/>
  <c r="BA276" i="76"/>
  <c r="AC276" i="76"/>
  <c r="BR276" i="76"/>
  <c r="CE276" i="76"/>
  <c r="AV276" i="76"/>
  <c r="FZ276" i="76"/>
  <c r="CD276" i="76"/>
  <c r="X276" i="76"/>
  <c r="AE276" i="76"/>
  <c r="DU276" i="76"/>
  <c r="BC276" i="76"/>
  <c r="CX276" i="76"/>
  <c r="P276" i="76"/>
  <c r="CQ276" i="76"/>
  <c r="AJ276" i="76"/>
  <c r="H276" i="76"/>
  <c r="AI276" i="76"/>
  <c r="CY276" i="76"/>
  <c r="EY276" i="76"/>
  <c r="EF276" i="76"/>
  <c r="DD276" i="76"/>
  <c r="N276" i="76"/>
  <c r="DA276" i="76"/>
  <c r="BQ276" i="76"/>
  <c r="FE276" i="76"/>
  <c r="DH276" i="76"/>
  <c r="FL380" i="76"/>
  <c r="BL380" i="76"/>
  <c r="BB380" i="76"/>
  <c r="EA380" i="76"/>
  <c r="J380" i="76"/>
  <c r="BM380" i="76"/>
  <c r="CB380" i="76"/>
  <c r="DH380" i="76"/>
  <c r="DC380" i="76"/>
  <c r="AN380" i="76"/>
  <c r="AA380" i="76"/>
  <c r="CM380" i="76"/>
  <c r="CO380" i="76"/>
  <c r="BR380" i="76"/>
  <c r="BA380" i="76"/>
  <c r="BD380" i="76"/>
  <c r="CK380" i="76"/>
  <c r="CQ380" i="76"/>
  <c r="EE380" i="76"/>
  <c r="CA380" i="76"/>
  <c r="CX380" i="76"/>
  <c r="H380" i="76"/>
  <c r="DG380" i="76"/>
  <c r="FP380" i="76"/>
  <c r="FD380" i="76"/>
  <c r="EW380" i="76"/>
  <c r="AB380" i="76"/>
  <c r="R380" i="76"/>
  <c r="O380" i="76"/>
  <c r="AS380" i="76"/>
  <c r="BU380" i="76"/>
  <c r="U380" i="76"/>
  <c r="EP380" i="76"/>
  <c r="FS380" i="76"/>
  <c r="FQ380" i="76"/>
  <c r="GB380" i="76"/>
  <c r="EO380" i="76"/>
  <c r="CN380" i="76"/>
  <c r="EF380" i="76"/>
  <c r="DU380" i="76"/>
  <c r="W380" i="76"/>
  <c r="DZ380" i="76"/>
  <c r="CG380" i="76"/>
  <c r="AL380" i="76"/>
  <c r="EZ380" i="76"/>
  <c r="BP380" i="76"/>
  <c r="AO299" i="76"/>
  <c r="FA299" i="76"/>
  <c r="FJ299" i="76"/>
  <c r="G299" i="76"/>
  <c r="BQ299" i="76"/>
  <c r="BL299" i="76"/>
  <c r="CF299" i="76"/>
  <c r="DI299" i="76"/>
  <c r="DG299" i="76"/>
  <c r="R299" i="76"/>
  <c r="FZ299" i="76"/>
  <c r="FM299" i="76"/>
  <c r="Z299" i="76"/>
  <c r="EL299" i="76"/>
  <c r="O299" i="76"/>
  <c r="EK299" i="76"/>
  <c r="EO299" i="76"/>
  <c r="BN299" i="76"/>
  <c r="CQ299" i="76"/>
  <c r="CD299" i="76"/>
  <c r="CO299" i="76"/>
  <c r="FS299" i="76"/>
  <c r="FI299" i="76"/>
  <c r="DQ299" i="76"/>
  <c r="AU299" i="76"/>
  <c r="FF299" i="76"/>
  <c r="CG299" i="76"/>
  <c r="EM299" i="76"/>
  <c r="BY299" i="76"/>
  <c r="EW299" i="76"/>
  <c r="EF299" i="76"/>
  <c r="DC299" i="76"/>
  <c r="AV299" i="76"/>
  <c r="CZ299" i="76"/>
  <c r="BB299" i="76"/>
  <c r="BG299" i="76"/>
  <c r="DY299" i="76"/>
  <c r="I299" i="76"/>
  <c r="Q299" i="76"/>
  <c r="DL299" i="76"/>
  <c r="FB299" i="76"/>
  <c r="CE299" i="76"/>
  <c r="DT299" i="76"/>
  <c r="EU299" i="76"/>
  <c r="CH299" i="76"/>
  <c r="AH277" i="76"/>
  <c r="AV277" i="76"/>
  <c r="BZ277" i="76"/>
  <c r="EQ277" i="76"/>
  <c r="FH277" i="76"/>
  <c r="CI277" i="76"/>
  <c r="BE277" i="76"/>
  <c r="H277" i="76"/>
  <c r="EZ277" i="76"/>
  <c r="DT277" i="76"/>
  <c r="FB277" i="76"/>
  <c r="EP277" i="76"/>
  <c r="BV277" i="76"/>
  <c r="BA277" i="76"/>
  <c r="DK277" i="76"/>
  <c r="EL277" i="76"/>
  <c r="AA277" i="76"/>
  <c r="J277" i="76"/>
  <c r="CV277" i="76"/>
  <c r="M277" i="76"/>
  <c r="BR277" i="76"/>
  <c r="BX277" i="76"/>
  <c r="FU277" i="76"/>
  <c r="EJ277" i="76"/>
  <c r="X277" i="76"/>
  <c r="EI277" i="76"/>
  <c r="AE277" i="76"/>
  <c r="AW277" i="76"/>
  <c r="DW277" i="76"/>
  <c r="D277" i="76"/>
  <c r="DU277" i="76"/>
  <c r="BS277" i="76"/>
  <c r="DC277" i="76"/>
  <c r="FI277" i="76"/>
  <c r="EX277" i="76"/>
  <c r="F277" i="76"/>
  <c r="EG277" i="76"/>
  <c r="CX277" i="76"/>
  <c r="BQ277" i="76"/>
  <c r="EC277" i="76"/>
  <c r="DY277" i="76"/>
  <c r="DQ277" i="76"/>
  <c r="GA277" i="76"/>
  <c r="AF277" i="76"/>
  <c r="I277" i="76"/>
  <c r="AJ291" i="76"/>
  <c r="AW291" i="76"/>
  <c r="DA291" i="76"/>
  <c r="AF291" i="76"/>
  <c r="FE291" i="76"/>
  <c r="CH291" i="76"/>
  <c r="K291" i="76"/>
  <c r="BW291" i="76"/>
  <c r="DS291" i="76"/>
  <c r="DY291" i="76"/>
  <c r="N291" i="76"/>
  <c r="AN291" i="76"/>
  <c r="DD291" i="76"/>
  <c r="I291" i="76"/>
  <c r="FO291" i="76"/>
  <c r="FC291" i="76"/>
  <c r="DJ291" i="76"/>
  <c r="FM291" i="76"/>
  <c r="S291" i="76"/>
  <c r="EX291" i="76"/>
  <c r="CL291" i="76"/>
  <c r="FS291" i="76"/>
  <c r="H291" i="76"/>
  <c r="ES291" i="76"/>
  <c r="ET291" i="76"/>
  <c r="FR291" i="76"/>
  <c r="EZ291" i="76"/>
  <c r="AI291" i="76"/>
  <c r="G291" i="76"/>
  <c r="EP291" i="76"/>
  <c r="V291" i="76"/>
  <c r="FU291" i="76"/>
  <c r="BI291" i="76"/>
  <c r="BL291" i="76"/>
  <c r="AE291" i="76"/>
  <c r="CG291" i="76"/>
  <c r="O291" i="76"/>
  <c r="FI291" i="76"/>
  <c r="BE291" i="76"/>
  <c r="AM291" i="76"/>
  <c r="BZ291" i="76"/>
  <c r="T291" i="76"/>
  <c r="AS291" i="76"/>
  <c r="EE291" i="76"/>
  <c r="AP291" i="76"/>
  <c r="AP386" i="76"/>
  <c r="DK386" i="76"/>
  <c r="AJ386" i="76"/>
  <c r="BI386" i="76"/>
  <c r="CS386" i="76"/>
  <c r="CX386" i="76"/>
  <c r="DX386" i="76"/>
  <c r="I386" i="76"/>
  <c r="FK386" i="76"/>
  <c r="EW386" i="76"/>
  <c r="BR386" i="76"/>
  <c r="DE386" i="76"/>
  <c r="BS386" i="76"/>
  <c r="EC386" i="76"/>
  <c r="DG386" i="76"/>
  <c r="EK386" i="76"/>
  <c r="CI386" i="76"/>
  <c r="DN386" i="76"/>
  <c r="BH386" i="76"/>
  <c r="E386" i="76"/>
  <c r="DV386" i="76"/>
  <c r="FT386" i="76"/>
  <c r="DC386" i="76"/>
  <c r="FD386" i="76"/>
  <c r="DZ386" i="76"/>
  <c r="DF386" i="76"/>
  <c r="AS386" i="76"/>
  <c r="CH386" i="76"/>
  <c r="BE386" i="76"/>
  <c r="CC386" i="76"/>
  <c r="CQ386" i="76"/>
  <c r="CJ386" i="76"/>
  <c r="EI386" i="76"/>
  <c r="FV386" i="76"/>
  <c r="AU386" i="76"/>
  <c r="CY386" i="76"/>
  <c r="X386" i="76"/>
  <c r="CM386" i="76"/>
  <c r="BQ386" i="76"/>
  <c r="AF386" i="76"/>
  <c r="O386" i="76"/>
  <c r="AZ386" i="76"/>
  <c r="CZ386" i="76"/>
  <c r="EP386" i="76"/>
  <c r="BT386" i="76"/>
  <c r="DI386" i="76"/>
  <c r="T278" i="76"/>
  <c r="AH278" i="76"/>
  <c r="DP278" i="76"/>
  <c r="DQ278" i="76"/>
  <c r="FC278" i="76"/>
  <c r="BS278" i="76"/>
  <c r="DV278" i="76"/>
  <c r="CV278" i="76"/>
  <c r="EV278" i="76"/>
  <c r="CT278" i="76"/>
  <c r="BF278" i="76"/>
  <c r="Z278" i="76"/>
  <c r="BC278" i="76"/>
  <c r="FA278" i="76"/>
  <c r="CE278" i="76"/>
  <c r="CX278" i="76"/>
  <c r="EH278" i="76"/>
  <c r="FB278" i="76"/>
  <c r="BG278" i="76"/>
  <c r="BH278" i="76"/>
  <c r="DN278" i="76"/>
  <c r="AY278" i="76"/>
  <c r="O278" i="76"/>
  <c r="N278" i="76"/>
  <c r="FT278" i="76"/>
  <c r="CM278" i="76"/>
  <c r="FZ278" i="76"/>
  <c r="BL278" i="76"/>
  <c r="BY278" i="76"/>
  <c r="CI278" i="76"/>
  <c r="AQ278" i="76"/>
  <c r="X278" i="76"/>
  <c r="AV278" i="76"/>
  <c r="FV278" i="76"/>
  <c r="ED278" i="76"/>
  <c r="FX278" i="76"/>
  <c r="Q278" i="76"/>
  <c r="BR278" i="76"/>
  <c r="CA278" i="76"/>
  <c r="DA278" i="76"/>
  <c r="CB278" i="76"/>
  <c r="BK278" i="76"/>
  <c r="DS278" i="76"/>
  <c r="J278" i="76"/>
  <c r="Y278" i="76"/>
  <c r="CI272" i="76"/>
  <c r="CC272" i="76"/>
  <c r="DN272" i="76"/>
  <c r="EZ272" i="76"/>
  <c r="DX272" i="76"/>
  <c r="FS272" i="76"/>
  <c r="CP272" i="76"/>
  <c r="BP272" i="76"/>
  <c r="BH272" i="76"/>
  <c r="EV272" i="76"/>
  <c r="DD272" i="76"/>
  <c r="DO272" i="76"/>
  <c r="FQ272" i="76"/>
  <c r="DV272" i="76"/>
  <c r="EO272" i="76"/>
  <c r="EQ272" i="76"/>
  <c r="DK272" i="76"/>
  <c r="FG272" i="76"/>
  <c r="FC272" i="76"/>
  <c r="AT272" i="76"/>
  <c r="AE272" i="76"/>
  <c r="FH272" i="76"/>
  <c r="CO272" i="76"/>
  <c r="CT272" i="76"/>
  <c r="EE272" i="76"/>
  <c r="EC272" i="76"/>
  <c r="FX272" i="76"/>
  <c r="FW272" i="76"/>
  <c r="CL272" i="76"/>
  <c r="EY272" i="76"/>
  <c r="BS272" i="76"/>
  <c r="O272" i="76"/>
  <c r="CX272" i="76"/>
  <c r="BE272" i="76"/>
  <c r="AN272" i="76"/>
  <c r="CU272" i="76"/>
  <c r="EW272" i="76"/>
  <c r="FY272" i="76"/>
  <c r="DT272" i="76"/>
  <c r="Z272" i="76"/>
  <c r="U272" i="76"/>
  <c r="AY272" i="76"/>
  <c r="EU272" i="76"/>
  <c r="FU272" i="76"/>
  <c r="DY272" i="76"/>
  <c r="FS270" i="76"/>
  <c r="H270" i="76"/>
  <c r="V270" i="76"/>
  <c r="Z270" i="76"/>
  <c r="G270" i="76"/>
  <c r="AA270" i="76"/>
  <c r="FT270" i="76"/>
  <c r="N270" i="76"/>
  <c r="FW270" i="76"/>
  <c r="FP270" i="76"/>
  <c r="S270" i="76"/>
  <c r="FF270" i="76"/>
  <c r="W270" i="76"/>
  <c r="AD270" i="76"/>
  <c r="T270" i="76"/>
  <c r="FE270" i="76"/>
  <c r="AL296" i="76"/>
  <c r="FF296" i="76"/>
  <c r="DH296" i="76"/>
  <c r="CK296" i="76"/>
  <c r="CL296" i="76"/>
  <c r="DW296" i="76"/>
  <c r="EA296" i="76"/>
  <c r="CV296" i="76"/>
  <c r="D296" i="76"/>
  <c r="FC296" i="76"/>
  <c r="AW296" i="76"/>
  <c r="BX296" i="76"/>
  <c r="AO296" i="76"/>
  <c r="AA296" i="76"/>
  <c r="DM296" i="76"/>
  <c r="CH296" i="76"/>
  <c r="CN296" i="76"/>
  <c r="CO296" i="76"/>
  <c r="DF296" i="76"/>
  <c r="DY296" i="76"/>
  <c r="CW296" i="76"/>
  <c r="EW296" i="76"/>
  <c r="EH296" i="76"/>
  <c r="FJ296" i="76"/>
  <c r="CP296" i="76"/>
  <c r="L296" i="76"/>
  <c r="CE296" i="76"/>
  <c r="CB296" i="76"/>
  <c r="BV296" i="76"/>
  <c r="F296" i="76"/>
  <c r="CQ296" i="76"/>
  <c r="R296" i="76"/>
  <c r="FA296" i="76"/>
  <c r="CJ296" i="76"/>
  <c r="FU296" i="76"/>
  <c r="BR296" i="76"/>
  <c r="AN296" i="76"/>
  <c r="U296" i="76"/>
  <c r="Z296" i="76"/>
  <c r="CZ296" i="76"/>
  <c r="BN296" i="76"/>
  <c r="AQ296" i="76"/>
  <c r="BB296" i="76"/>
  <c r="DK296" i="76"/>
  <c r="BH296" i="76"/>
  <c r="E296" i="76"/>
  <c r="BR319" i="76"/>
  <c r="DE319" i="76"/>
  <c r="EU319" i="76"/>
  <c r="CS319" i="76"/>
  <c r="BT319" i="76"/>
  <c r="AO319" i="76"/>
  <c r="ED319" i="76"/>
  <c r="DQ319" i="76"/>
  <c r="DP319" i="76"/>
  <c r="CX319" i="76"/>
  <c r="DW319" i="76"/>
  <c r="DM319" i="76"/>
  <c r="FQ319" i="76"/>
  <c r="EL319" i="76"/>
  <c r="AU319" i="76"/>
  <c r="Q319" i="76"/>
  <c r="CN319" i="76"/>
  <c r="BQ319" i="76"/>
  <c r="N319" i="76"/>
  <c r="EG319" i="76"/>
  <c r="EI319" i="76"/>
  <c r="DB319" i="76"/>
  <c r="FG319" i="76"/>
  <c r="AH319" i="76"/>
  <c r="FF319" i="76"/>
  <c r="X319" i="76"/>
  <c r="G319" i="76"/>
  <c r="FK319" i="76"/>
  <c r="CJ319" i="76"/>
  <c r="BO319" i="76"/>
  <c r="BI319" i="76"/>
  <c r="AB319" i="76"/>
  <c r="AP319" i="76"/>
  <c r="AA319" i="76"/>
  <c r="CL319" i="76"/>
  <c r="FC319" i="76"/>
  <c r="AY319" i="76"/>
  <c r="AT319" i="76"/>
  <c r="FI319" i="76"/>
  <c r="AF319" i="76"/>
  <c r="BZ319" i="76"/>
  <c r="K319" i="76"/>
  <c r="AQ319" i="76"/>
  <c r="DZ319" i="76"/>
  <c r="DI319" i="76"/>
  <c r="ES283" i="76"/>
  <c r="FH283" i="76"/>
  <c r="FC283" i="76"/>
  <c r="CR283" i="76"/>
  <c r="CC283" i="76"/>
  <c r="AI283" i="76"/>
  <c r="DE283" i="76"/>
  <c r="FA283" i="76"/>
  <c r="FZ283" i="76"/>
  <c r="CJ283" i="76"/>
  <c r="CY283" i="76"/>
  <c r="FY283" i="76"/>
  <c r="EG283" i="76"/>
  <c r="AT283" i="76"/>
  <c r="AB283" i="76"/>
  <c r="BA283" i="76"/>
  <c r="Z283" i="76"/>
  <c r="CQ283" i="76"/>
  <c r="N283" i="76"/>
  <c r="BZ283" i="76"/>
  <c r="DA283" i="76"/>
  <c r="AU283" i="76"/>
  <c r="DW283" i="76"/>
  <c r="DJ283" i="76"/>
  <c r="EZ283" i="76"/>
  <c r="BO283" i="76"/>
  <c r="F283" i="76"/>
  <c r="EK283" i="76"/>
  <c r="CD283" i="76"/>
  <c r="U283" i="76"/>
  <c r="CV283" i="76"/>
  <c r="DT283" i="76"/>
  <c r="BV283" i="76"/>
  <c r="BX283" i="76"/>
  <c r="FL283" i="76"/>
  <c r="EE283" i="76"/>
  <c r="CT283" i="76"/>
  <c r="AL283" i="76"/>
  <c r="BE283" i="76"/>
  <c r="AX283" i="76"/>
  <c r="EM283" i="76"/>
  <c r="J283" i="76"/>
  <c r="BM283" i="76"/>
  <c r="DG283" i="76"/>
  <c r="EO283" i="76"/>
  <c r="EA378" i="76"/>
  <c r="BS378" i="76"/>
  <c r="EE378" i="76"/>
  <c r="FC378" i="76"/>
  <c r="Z378" i="76"/>
  <c r="L378" i="76"/>
  <c r="BY378" i="76"/>
  <c r="DM378" i="76"/>
  <c r="DK378" i="76"/>
  <c r="EB378" i="76"/>
  <c r="FN378" i="76"/>
  <c r="T378" i="76"/>
  <c r="EL378" i="76"/>
  <c r="AK378" i="76"/>
  <c r="FL378" i="76"/>
  <c r="EU378" i="76"/>
  <c r="DZ378" i="76"/>
  <c r="DC378" i="76"/>
  <c r="ES378" i="76"/>
  <c r="EW378" i="76"/>
  <c r="AN378" i="76"/>
  <c r="FH378" i="76"/>
  <c r="AX378" i="76"/>
  <c r="S378" i="76"/>
  <c r="BK378" i="76"/>
  <c r="CX378" i="76"/>
  <c r="AW378" i="76"/>
  <c r="AI378" i="76"/>
  <c r="DX378" i="76"/>
  <c r="BT378" i="76"/>
  <c r="AT378" i="76"/>
  <c r="AE378" i="76"/>
  <c r="CP378" i="76"/>
  <c r="DP378" i="76"/>
  <c r="DJ378" i="76"/>
  <c r="CT378" i="76"/>
  <c r="EV378" i="76"/>
  <c r="CD378" i="76"/>
  <c r="FA378" i="76"/>
  <c r="ED378" i="76"/>
  <c r="FB378" i="76"/>
  <c r="GA378" i="76"/>
  <c r="BA378" i="76"/>
  <c r="FK378" i="76"/>
  <c r="EZ378" i="76"/>
  <c r="AO305" i="76"/>
  <c r="CI305" i="76"/>
  <c r="FE305" i="76"/>
  <c r="G305" i="76"/>
  <c r="EU305" i="76"/>
  <c r="DI305" i="76"/>
  <c r="DA305" i="76"/>
  <c r="P305" i="76"/>
  <c r="CH305" i="76"/>
  <c r="ER305" i="76"/>
  <c r="E305" i="76"/>
  <c r="CB305" i="76"/>
  <c r="FP305" i="76"/>
  <c r="CL305" i="76"/>
  <c r="Y305" i="76"/>
  <c r="EG305" i="76"/>
  <c r="DU305" i="76"/>
  <c r="DX305" i="76"/>
  <c r="CE305" i="76"/>
  <c r="EV305" i="76"/>
  <c r="EF305" i="76"/>
  <c r="CM305" i="76"/>
  <c r="AR305" i="76"/>
  <c r="DD305" i="76"/>
  <c r="FL305" i="76"/>
  <c r="EZ305" i="76"/>
  <c r="DQ305" i="76"/>
  <c r="ET305" i="76"/>
  <c r="AJ305" i="76"/>
  <c r="BX305" i="76"/>
  <c r="D305" i="76"/>
  <c r="CN305" i="76"/>
  <c r="S305" i="76"/>
  <c r="FX305" i="76"/>
  <c r="BW305" i="76"/>
  <c r="EM305" i="76"/>
  <c r="CY305" i="76"/>
  <c r="BM305" i="76"/>
  <c r="N305" i="76"/>
  <c r="BH305" i="76"/>
  <c r="FC305" i="76"/>
  <c r="FU305" i="76"/>
  <c r="DT305" i="76"/>
  <c r="ED305" i="76"/>
  <c r="H305" i="76"/>
  <c r="W305" i="76"/>
  <c r="CG288" i="76"/>
  <c r="L288" i="76"/>
  <c r="EB288" i="76"/>
  <c r="FD288" i="76"/>
  <c r="EH288" i="76"/>
  <c r="BO288" i="76"/>
  <c r="EU288" i="76"/>
  <c r="K288" i="76"/>
  <c r="S288" i="76"/>
  <c r="CP288" i="76"/>
  <c r="EE288" i="76"/>
  <c r="BM288" i="76"/>
  <c r="BQ288" i="76"/>
  <c r="CN288" i="76"/>
  <c r="BH288" i="76"/>
  <c r="AU288" i="76"/>
  <c r="DA288" i="76"/>
  <c r="FQ288" i="76"/>
  <c r="E288" i="76"/>
  <c r="CF288" i="76"/>
  <c r="BD288" i="76"/>
  <c r="CE288" i="76"/>
  <c r="FJ288" i="76"/>
  <c r="FH288" i="76"/>
  <c r="DH288" i="76"/>
  <c r="DW288" i="76"/>
  <c r="DF288" i="76"/>
  <c r="DE288" i="76"/>
  <c r="CV288" i="76"/>
  <c r="AM288" i="76"/>
  <c r="AV288" i="76"/>
  <c r="EJ288" i="76"/>
  <c r="DQ288" i="76"/>
  <c r="EN288" i="76"/>
  <c r="AS288" i="76"/>
  <c r="FO288" i="76"/>
  <c r="CK288" i="76"/>
  <c r="CJ288" i="76"/>
  <c r="U288" i="76"/>
  <c r="BE288" i="76"/>
  <c r="AG288" i="76"/>
  <c r="AD288" i="76"/>
  <c r="Q288" i="76"/>
  <c r="BA288" i="76"/>
  <c r="AB288" i="76"/>
  <c r="DV297" i="76"/>
  <c r="EZ297" i="76"/>
  <c r="FL297" i="76"/>
  <c r="DD297" i="76"/>
  <c r="DI297" i="76"/>
  <c r="ES297" i="76"/>
  <c r="FQ297" i="76"/>
  <c r="DM297" i="76"/>
  <c r="DS297" i="76"/>
  <c r="DL297" i="76"/>
  <c r="AT297" i="76"/>
  <c r="DH297" i="76"/>
  <c r="EC297" i="76"/>
  <c r="BW297" i="76"/>
  <c r="AC297" i="76"/>
  <c r="AF297" i="76"/>
  <c r="AP297" i="76"/>
  <c r="CG297" i="76"/>
  <c r="BB297" i="76"/>
  <c r="Y297" i="76"/>
  <c r="BG297" i="76"/>
  <c r="GA297" i="76"/>
  <c r="CR297" i="76"/>
  <c r="FB297" i="76"/>
  <c r="BZ297" i="76"/>
  <c r="AS297" i="76"/>
  <c r="DQ297" i="76"/>
  <c r="BO297" i="76"/>
  <c r="EU297" i="76"/>
  <c r="DO297" i="76"/>
  <c r="CN297" i="76"/>
  <c r="AU297" i="76"/>
  <c r="E297" i="76"/>
  <c r="L297" i="76"/>
  <c r="EN297" i="76"/>
  <c r="EM297" i="76"/>
  <c r="BX297" i="76"/>
  <c r="CI297" i="76"/>
  <c r="U297" i="76"/>
  <c r="CU297" i="76"/>
  <c r="BU297" i="76"/>
  <c r="FJ297" i="76"/>
  <c r="CL297" i="76"/>
  <c r="EA297" i="76"/>
  <c r="W297" i="76"/>
  <c r="K752" i="75"/>
  <c r="K912" i="75"/>
  <c r="K900" i="75"/>
  <c r="K754" i="75"/>
  <c r="K913" i="75"/>
  <c r="K901" i="75"/>
  <c r="K739" i="75"/>
  <c r="K762" i="75"/>
  <c r="K898" i="75"/>
  <c r="K899" i="75"/>
  <c r="K760" i="75"/>
  <c r="K902" i="75"/>
  <c r="K910" i="75"/>
  <c r="K908" i="75"/>
  <c r="BU270" i="76"/>
  <c r="EP270" i="76"/>
  <c r="CZ270" i="76"/>
  <c r="AZ270" i="76"/>
  <c r="DJ270" i="76"/>
  <c r="AY270" i="76"/>
  <c r="BZ270" i="76"/>
  <c r="BY270" i="76"/>
  <c r="CD270" i="76"/>
  <c r="AM270" i="76"/>
  <c r="DG270" i="76"/>
  <c r="DW270" i="76"/>
  <c r="CX270" i="76"/>
  <c r="AH270" i="76"/>
  <c r="BW270" i="76"/>
  <c r="AT270" i="76"/>
  <c r="BC270" i="76"/>
  <c r="CB270" i="76"/>
  <c r="CO270" i="76"/>
  <c r="DH270" i="76"/>
  <c r="CK270" i="76"/>
  <c r="BH270" i="76"/>
  <c r="BB270" i="76"/>
  <c r="DO270" i="76"/>
  <c r="CV270" i="76"/>
  <c r="BO270" i="76"/>
  <c r="CT270" i="76"/>
  <c r="BN270" i="76"/>
  <c r="DR270" i="76"/>
  <c r="EB270" i="76"/>
  <c r="ER270" i="76"/>
  <c r="CP270" i="76"/>
  <c r="AI270" i="76"/>
  <c r="DD270" i="76"/>
  <c r="CR270" i="76"/>
  <c r="AS270" i="76"/>
  <c r="DL270" i="76"/>
  <c r="DK270" i="76"/>
  <c r="BJ270" i="76"/>
  <c r="CA270" i="76"/>
  <c r="AK270" i="76"/>
  <c r="BF270" i="76"/>
  <c r="EK270" i="76"/>
  <c r="DN270" i="76"/>
  <c r="BQ270" i="76"/>
  <c r="CI270" i="76"/>
  <c r="AV270" i="76"/>
  <c r="AO270" i="76"/>
  <c r="AL270" i="76"/>
  <c r="BX270" i="76"/>
  <c r="AR270" i="76"/>
  <c r="CQ270" i="76"/>
  <c r="DV270" i="76"/>
  <c r="AJ270" i="76"/>
  <c r="DF270" i="76"/>
  <c r="EI270" i="76"/>
  <c r="EN270" i="76"/>
  <c r="DP270" i="76"/>
  <c r="DC270" i="76"/>
  <c r="CU270" i="76"/>
  <c r="BS270" i="76"/>
  <c r="ED270" i="76"/>
  <c r="BD270" i="76"/>
  <c r="CL270" i="76"/>
  <c r="BG270" i="76"/>
  <c r="CM270" i="76"/>
  <c r="EJ270" i="76"/>
  <c r="DQ270" i="76"/>
  <c r="BA270" i="76"/>
  <c r="AQ270" i="76"/>
  <c r="CJ270" i="76"/>
  <c r="DB270" i="76"/>
  <c r="BV270" i="76"/>
  <c r="D270" i="76"/>
  <c r="DT270" i="76"/>
  <c r="AW270" i="76"/>
  <c r="DS270" i="76"/>
  <c r="DI270" i="76"/>
  <c r="AN270" i="76"/>
  <c r="BK270" i="76"/>
  <c r="BM270" i="76"/>
  <c r="DY270" i="76"/>
  <c r="BR270" i="76"/>
  <c r="EL270" i="76"/>
  <c r="CS270" i="76"/>
  <c r="CC270" i="76"/>
  <c r="EG270" i="76"/>
  <c r="EH270" i="76"/>
  <c r="EC270" i="76"/>
  <c r="BE270" i="76"/>
  <c r="AG270" i="76"/>
  <c r="CN270" i="76"/>
  <c r="EQ270" i="76"/>
  <c r="EM270" i="76"/>
  <c r="DE270" i="76"/>
  <c r="CG270" i="76"/>
  <c r="BL270" i="76"/>
  <c r="DM270" i="76"/>
  <c r="EF270" i="76"/>
  <c r="CY270" i="76"/>
  <c r="DX270" i="76"/>
  <c r="DA270" i="76"/>
  <c r="CW270" i="76"/>
  <c r="BT270" i="76"/>
  <c r="EE270" i="76"/>
  <c r="CF270" i="76"/>
  <c r="EO270" i="76"/>
  <c r="CH270" i="76"/>
  <c r="DZ270" i="76"/>
  <c r="AX270" i="76"/>
  <c r="BI270" i="76"/>
  <c r="EA270" i="76"/>
  <c r="AP270" i="76"/>
  <c r="AU270" i="76"/>
  <c r="DU270" i="76"/>
  <c r="BP270" i="76"/>
  <c r="CE270" i="76"/>
  <c r="K897" i="75" l="1"/>
  <c r="K915" i="75"/>
  <c r="K911" i="75"/>
  <c r="K903" i="75"/>
  <c r="K926" i="75"/>
  <c r="K7" i="74"/>
  <c r="M7" i="74" l="1"/>
  <c r="N7" i="74" s="1"/>
  <c r="O7" i="74" l="1"/>
  <c r="K16" i="75" l="1"/>
  <c r="B137" i="76"/>
  <c r="K108" i="75"/>
  <c r="K114" i="75"/>
  <c r="K189" i="75"/>
  <c r="K664" i="75"/>
  <c r="K569" i="75"/>
  <c r="K726" i="75"/>
  <c r="K887" i="75"/>
  <c r="Q7" i="74"/>
  <c r="K23" i="75"/>
  <c r="K731" i="75" l="1"/>
  <c r="DN137" i="76"/>
  <c r="V137" i="76"/>
  <c r="EQ137" i="76"/>
  <c r="DL137" i="76"/>
  <c r="FZ137" i="76"/>
  <c r="FJ137" i="76"/>
  <c r="E137" i="76"/>
  <c r="BN137" i="76"/>
  <c r="EO137" i="76"/>
  <c r="EI137" i="76"/>
  <c r="BD137" i="76"/>
  <c r="BQ137" i="76"/>
  <c r="AC137" i="76"/>
  <c r="ED137" i="76"/>
  <c r="FE137" i="76"/>
  <c r="BC137" i="76"/>
  <c r="AS137" i="76"/>
  <c r="CZ137" i="76"/>
  <c r="DK137" i="76"/>
  <c r="ET137" i="76"/>
  <c r="CI137" i="76"/>
  <c r="G137" i="76"/>
  <c r="CR137" i="76"/>
  <c r="EW137" i="76"/>
  <c r="CC137" i="76"/>
  <c r="DY137" i="76"/>
  <c r="AH137" i="76"/>
  <c r="CA137" i="76"/>
  <c r="EB137" i="76"/>
  <c r="U137" i="76"/>
  <c r="DM137" i="76"/>
  <c r="O137" i="76"/>
  <c r="CG137" i="76"/>
  <c r="BF137" i="76"/>
  <c r="S137" i="76"/>
  <c r="I137" i="76"/>
  <c r="FK137" i="76"/>
  <c r="BZ137" i="76"/>
  <c r="N137" i="76"/>
  <c r="FY137" i="76"/>
  <c r="CJ137" i="76"/>
  <c r="CO137" i="76"/>
  <c r="CE137" i="76"/>
  <c r="AD137" i="76"/>
  <c r="FN137" i="76"/>
  <c r="AG137" i="76"/>
  <c r="DR137" i="76"/>
  <c r="FH137" i="76"/>
  <c r="CM137" i="76"/>
  <c r="AF137" i="76"/>
  <c r="DA137" i="76"/>
  <c r="FO137" i="76"/>
  <c r="DT137" i="76"/>
  <c r="EG137" i="76"/>
  <c r="AZ137" i="76"/>
  <c r="DG137" i="76"/>
  <c r="GB137" i="76"/>
  <c r="AV137" i="76"/>
  <c r="AE137" i="76"/>
  <c r="AR137" i="76"/>
  <c r="FS137" i="76"/>
  <c r="AJ137" i="76"/>
  <c r="BB137" i="76"/>
  <c r="EK137" i="76"/>
  <c r="FP137" i="76"/>
  <c r="BJ137" i="76"/>
  <c r="CV137" i="76"/>
  <c r="FR137" i="76"/>
  <c r="AQ137" i="76"/>
  <c r="EV137" i="76"/>
  <c r="AL137" i="76"/>
  <c r="CB137" i="76"/>
  <c r="AO137" i="76"/>
  <c r="H137" i="76"/>
  <c r="Q137" i="76"/>
  <c r="BA137" i="76"/>
  <c r="DP137" i="76"/>
  <c r="FG137" i="76"/>
  <c r="EH137" i="76"/>
  <c r="EF137" i="76"/>
  <c r="FM137" i="76"/>
  <c r="FF137" i="76"/>
  <c r="FL137" i="76"/>
  <c r="AU137" i="76"/>
  <c r="FQ137" i="76"/>
  <c r="AI137" i="76"/>
  <c r="CS137" i="76"/>
  <c r="BH137" i="76"/>
  <c r="FD137" i="76"/>
  <c r="CT137" i="76"/>
  <c r="AK137" i="76"/>
  <c r="EN137" i="76"/>
  <c r="FV137" i="76"/>
  <c r="DJ137" i="76"/>
  <c r="X137" i="76"/>
  <c r="BK137" i="76"/>
  <c r="K137" i="76"/>
  <c r="CF137" i="76"/>
  <c r="BS137" i="76"/>
  <c r="DH137" i="76"/>
  <c r="CD137" i="76"/>
  <c r="CN137" i="76"/>
  <c r="EX137" i="76"/>
  <c r="EL137" i="76"/>
  <c r="DE137" i="76"/>
  <c r="FB137" i="76"/>
  <c r="AT137" i="76"/>
  <c r="CK137" i="76"/>
  <c r="BR137" i="76"/>
  <c r="EY137" i="76"/>
  <c r="AW137" i="76"/>
  <c r="CU137" i="76"/>
  <c r="Z137" i="76"/>
  <c r="W137" i="76"/>
  <c r="DB137" i="76"/>
  <c r="DQ137" i="76"/>
  <c r="DC137" i="76"/>
  <c r="BV137" i="76"/>
  <c r="DO137" i="76"/>
  <c r="ES137" i="76"/>
  <c r="CQ137" i="76"/>
  <c r="Y137" i="76"/>
  <c r="BM137" i="76"/>
  <c r="DI137" i="76"/>
  <c r="DV137" i="76"/>
  <c r="BO137" i="76"/>
  <c r="CH137" i="76"/>
  <c r="AM137" i="76"/>
  <c r="BY137" i="76"/>
  <c r="FA137" i="76"/>
  <c r="AY137" i="76"/>
  <c r="FT137" i="76"/>
  <c r="DZ137" i="76"/>
  <c r="CL137" i="76"/>
  <c r="BW137" i="76"/>
  <c r="GA137" i="76"/>
  <c r="AB137" i="76"/>
  <c r="CX137" i="76"/>
  <c r="BT137" i="76"/>
  <c r="FW137" i="76"/>
  <c r="P137" i="76"/>
  <c r="AP137" i="76"/>
  <c r="EJ137" i="76"/>
  <c r="BX137" i="76"/>
  <c r="CP137" i="76"/>
  <c r="EA137" i="76"/>
  <c r="BP137" i="76"/>
  <c r="FX137" i="76"/>
  <c r="BI137" i="76"/>
  <c r="R137" i="76"/>
  <c r="CY137" i="76"/>
  <c r="BG137" i="76"/>
  <c r="DX137" i="76"/>
  <c r="AX137" i="76"/>
  <c r="EZ137" i="76"/>
  <c r="EP137" i="76"/>
  <c r="L137" i="76"/>
  <c r="AN137" i="76"/>
  <c r="FU137" i="76"/>
  <c r="BU137" i="76"/>
  <c r="CW137" i="76"/>
  <c r="BE137" i="76"/>
  <c r="DF137" i="76"/>
  <c r="EM137" i="76"/>
  <c r="FC137" i="76"/>
  <c r="DD137" i="76"/>
  <c r="J137" i="76"/>
  <c r="DW137" i="76"/>
  <c r="DU137" i="76"/>
  <c r="EU137" i="76"/>
  <c r="BL137" i="76"/>
  <c r="F137" i="76"/>
  <c r="EC137" i="76"/>
  <c r="T137" i="76"/>
  <c r="DS137" i="76"/>
  <c r="ER137" i="76"/>
  <c r="FI137" i="76"/>
  <c r="EE137" i="76"/>
  <c r="M137" i="76"/>
  <c r="D137" i="76"/>
  <c r="AA137" i="76"/>
  <c r="AA268" i="76" l="1"/>
  <c r="D268" i="76"/>
  <c r="M268" i="76"/>
  <c r="EE268" i="76"/>
  <c r="FI268" i="76"/>
  <c r="ER268" i="76"/>
  <c r="DS268" i="76"/>
  <c r="T268" i="76"/>
  <c r="EC268" i="76"/>
  <c r="F268" i="76"/>
  <c r="BL268" i="76"/>
  <c r="AI5" i="79"/>
  <c r="EU268" i="76"/>
  <c r="DU268" i="76"/>
  <c r="DW268" i="76"/>
  <c r="J268" i="76"/>
  <c r="DD268" i="76"/>
  <c r="FC268" i="76"/>
  <c r="EM268" i="76"/>
  <c r="DF268" i="76"/>
  <c r="AB5" i="79"/>
  <c r="BE268" i="76"/>
  <c r="CW268" i="76"/>
  <c r="AR5" i="79"/>
  <c r="BU268" i="76"/>
  <c r="FU268" i="76"/>
  <c r="AN268" i="76"/>
  <c r="K5" i="79"/>
  <c r="L268" i="76"/>
  <c r="EP268" i="76"/>
  <c r="EZ268" i="76"/>
  <c r="AX268" i="76"/>
  <c r="U5" i="79"/>
  <c r="DX268" i="76"/>
  <c r="AD5" i="79"/>
  <c r="BG268" i="76"/>
  <c r="CY268" i="76"/>
  <c r="R268" i="76"/>
  <c r="BI268" i="76"/>
  <c r="AF5" i="79"/>
  <c r="FX268" i="76"/>
  <c r="AM5" i="79"/>
  <c r="BP268" i="76"/>
  <c r="EA268" i="76"/>
  <c r="CP268" i="76"/>
  <c r="BX268" i="76"/>
  <c r="AU5" i="79"/>
  <c r="EJ268" i="76"/>
  <c r="M5" i="79"/>
  <c r="AP268" i="76"/>
  <c r="P268" i="76"/>
  <c r="FW268" i="76"/>
  <c r="BT268" i="76"/>
  <c r="AQ5" i="79"/>
  <c r="CX268" i="76"/>
  <c r="AB268" i="76"/>
  <c r="GA268" i="76"/>
  <c r="BW268" i="76"/>
  <c r="AT5" i="79"/>
  <c r="CL268" i="76"/>
  <c r="DZ268" i="76"/>
  <c r="FT268" i="76"/>
  <c r="V5" i="79"/>
  <c r="AY268" i="76"/>
  <c r="FA268" i="76"/>
  <c r="BY268" i="76"/>
  <c r="AM268" i="76"/>
  <c r="J5" i="79"/>
  <c r="CH268" i="76"/>
  <c r="AL5" i="79"/>
  <c r="BO268" i="76"/>
  <c r="DV268" i="76"/>
  <c r="DI268" i="76"/>
  <c r="AJ5" i="79"/>
  <c r="BM268" i="76"/>
  <c r="Y268" i="76"/>
  <c r="CQ268" i="76"/>
  <c r="ES268" i="76"/>
  <c r="DO268" i="76"/>
  <c r="AS5" i="79"/>
  <c r="BV268" i="76"/>
  <c r="DC268" i="76"/>
  <c r="DQ268" i="76"/>
  <c r="DB268" i="76"/>
  <c r="W268" i="76"/>
  <c r="Z268" i="76"/>
  <c r="CU268" i="76"/>
  <c r="AW268" i="76"/>
  <c r="T5" i="79"/>
  <c r="EY268" i="76"/>
  <c r="AO5" i="79"/>
  <c r="BR268" i="76"/>
  <c r="CK268" i="76"/>
  <c r="AT268" i="76"/>
  <c r="Q5" i="79"/>
  <c r="FB268" i="76"/>
  <c r="DE268" i="76"/>
  <c r="EL268" i="76"/>
  <c r="EX268" i="76"/>
  <c r="CN268" i="76"/>
  <c r="CD268" i="76"/>
  <c r="DH268" i="76"/>
  <c r="AP5" i="79"/>
  <c r="BS268" i="76"/>
  <c r="CF268" i="76"/>
  <c r="K268" i="76"/>
  <c r="AH5" i="79"/>
  <c r="BK268" i="76"/>
  <c r="X268" i="76"/>
  <c r="DJ268" i="76"/>
  <c r="FV268" i="76"/>
  <c r="EN268" i="76"/>
  <c r="AK268" i="76"/>
  <c r="H5" i="79"/>
  <c r="CT268" i="76"/>
  <c r="FD268" i="76"/>
  <c r="BH268" i="76"/>
  <c r="AE5" i="79"/>
  <c r="CS268" i="76"/>
  <c r="F5" i="79"/>
  <c r="AI268" i="76"/>
  <c r="FQ268" i="76"/>
  <c r="R5" i="79"/>
  <c r="AU268" i="76"/>
  <c r="FL268" i="76"/>
  <c r="FF268" i="76"/>
  <c r="FM268" i="76"/>
  <c r="EF268" i="76"/>
  <c r="EH268" i="76"/>
  <c r="FG268" i="76"/>
  <c r="DP268" i="76"/>
  <c r="BA268" i="76"/>
  <c r="X5" i="79"/>
  <c r="Q268" i="76"/>
  <c r="H268" i="76"/>
  <c r="AO268" i="76"/>
  <c r="L5" i="79"/>
  <c r="CB268" i="76"/>
  <c r="I5" i="79"/>
  <c r="AL268" i="76"/>
  <c r="EV268" i="76"/>
  <c r="N5" i="79"/>
  <c r="AQ268" i="76"/>
  <c r="FR268" i="76"/>
  <c r="CV268" i="76"/>
  <c r="BJ268" i="76"/>
  <c r="AG5" i="79"/>
  <c r="FP268" i="76"/>
  <c r="EK268" i="76"/>
  <c r="BB268" i="76"/>
  <c r="Y5" i="79"/>
  <c r="AJ268" i="76"/>
  <c r="G5" i="79"/>
  <c r="FS268" i="76"/>
  <c r="AR268" i="76"/>
  <c r="O5" i="79"/>
  <c r="AE268" i="76"/>
  <c r="S5" i="79"/>
  <c r="AV268" i="76"/>
  <c r="GB268" i="76"/>
  <c r="DG268" i="76"/>
  <c r="AZ268" i="76"/>
  <c r="W5" i="79"/>
  <c r="EG268" i="76"/>
  <c r="DT268" i="76"/>
  <c r="FO268" i="76"/>
  <c r="DA268" i="76"/>
  <c r="AF268" i="76"/>
  <c r="CM268" i="76"/>
  <c r="FH268" i="76"/>
  <c r="DR268" i="76"/>
  <c r="AG268" i="76"/>
  <c r="D5" i="79"/>
  <c r="D6" i="79" s="1"/>
  <c r="FN268" i="76"/>
  <c r="AD268" i="76"/>
  <c r="CE268" i="76"/>
  <c r="CO268" i="76"/>
  <c r="CJ268" i="76"/>
  <c r="FY268" i="76"/>
  <c r="N268" i="76"/>
  <c r="BZ268" i="76"/>
  <c r="FK268" i="76"/>
  <c r="I268" i="76"/>
  <c r="S268" i="76"/>
  <c r="AC5" i="79"/>
  <c r="BF268" i="76"/>
  <c r="CG268" i="76"/>
  <c r="O268" i="76"/>
  <c r="DM268" i="76"/>
  <c r="U268" i="76"/>
  <c r="EB268" i="76"/>
  <c r="CA268" i="76"/>
  <c r="AH268" i="76"/>
  <c r="E5" i="79"/>
  <c r="DY268" i="76"/>
  <c r="CC268" i="76"/>
  <c r="EW268" i="76"/>
  <c r="CR268" i="76"/>
  <c r="G268" i="76"/>
  <c r="CI268" i="76"/>
  <c r="ET268" i="76"/>
  <c r="DK268" i="76"/>
  <c r="CZ268" i="76"/>
  <c r="AS268" i="76"/>
  <c r="P5" i="79"/>
  <c r="Z5" i="79"/>
  <c r="BC268" i="76"/>
  <c r="FE268" i="76"/>
  <c r="ED268" i="76"/>
  <c r="AC268" i="76"/>
  <c r="AN5" i="79"/>
  <c r="BQ268" i="76"/>
  <c r="AA5" i="79"/>
  <c r="BD268" i="76"/>
  <c r="EI268" i="76"/>
  <c r="EO268" i="76"/>
  <c r="BN268" i="76"/>
  <c r="AK5" i="79"/>
  <c r="E268" i="76"/>
  <c r="FJ268" i="76"/>
  <c r="FZ268" i="76"/>
  <c r="DL268" i="76"/>
  <c r="EQ268" i="76"/>
  <c r="V268" i="76"/>
  <c r="DN268" i="76"/>
  <c r="K895" i="75"/>
  <c r="E6" i="79" l="1"/>
  <c r="F6" i="79" s="1"/>
  <c r="G6" i="79" l="1"/>
  <c r="H6" i="79" l="1"/>
  <c r="I6" i="79" l="1"/>
  <c r="J6" i="79" l="1"/>
  <c r="K6" i="79" l="1"/>
  <c r="L6" i="79" l="1"/>
  <c r="M6" i="79" l="1"/>
  <c r="N6" i="79" l="1"/>
  <c r="O6" i="79" l="1"/>
  <c r="P6" i="79" l="1"/>
  <c r="Q6" i="79" l="1"/>
  <c r="R6" i="79" l="1"/>
  <c r="S6" i="79" l="1"/>
  <c r="T6" i="79" l="1"/>
  <c r="U6" i="79" l="1"/>
  <c r="V6" i="79" l="1"/>
  <c r="W6" i="79" l="1"/>
  <c r="X6" i="79" l="1"/>
  <c r="Y6" i="79" l="1"/>
  <c r="Z6" i="79" l="1"/>
  <c r="AA6" i="79" l="1"/>
  <c r="AB6" i="79" l="1"/>
  <c r="AC6" i="79" l="1"/>
  <c r="AD6" i="79" l="1"/>
  <c r="AE6" i="79" l="1"/>
  <c r="AF6" i="79" l="1"/>
  <c r="AG6" i="79" l="1"/>
  <c r="AH6" i="79" l="1"/>
  <c r="AI6" i="79" l="1"/>
  <c r="AJ6" i="79" l="1"/>
  <c r="AK6" i="79" l="1"/>
  <c r="AL6" i="79" l="1"/>
  <c r="AM6" i="79" l="1"/>
  <c r="AN6" i="79" l="1"/>
  <c r="AO6" i="79" l="1"/>
  <c r="AP6" i="79" l="1"/>
  <c r="AQ6" i="79" l="1"/>
  <c r="AR6" i="79" l="1"/>
  <c r="AS6" i="79" l="1"/>
  <c r="AT6" i="79" l="1"/>
  <c r="AU6" i="79" l="1"/>
  <c r="K160" i="74" l="1"/>
  <c r="M160" i="74" l="1"/>
  <c r="N160" i="74" s="1"/>
  <c r="O160" i="74" l="1"/>
  <c r="K380" i="75" l="1"/>
  <c r="K388" i="75"/>
  <c r="K489" i="75"/>
  <c r="K416" i="75"/>
  <c r="K86" i="75"/>
  <c r="K203" i="75"/>
  <c r="K110" i="75"/>
  <c r="K175" i="75"/>
  <c r="K120" i="75"/>
  <c r="K200" i="75"/>
  <c r="K161" i="75"/>
  <c r="K162" i="75"/>
  <c r="K522" i="75"/>
  <c r="K139" i="75"/>
  <c r="K140" i="75"/>
  <c r="K156" i="75"/>
  <c r="K107" i="75"/>
  <c r="K346" i="75"/>
  <c r="K386" i="75"/>
  <c r="K478" i="75"/>
  <c r="K491" i="75"/>
  <c r="K413" i="75"/>
  <c r="K84" i="75"/>
  <c r="K211" i="75"/>
  <c r="K160" i="75"/>
  <c r="K125" i="75"/>
  <c r="K142" i="75"/>
  <c r="K115" i="75"/>
  <c r="K173" i="75"/>
  <c r="K105" i="75"/>
  <c r="K113" i="75"/>
  <c r="K202" i="75"/>
  <c r="K158" i="75"/>
  <c r="K199" i="75"/>
  <c r="K194" i="75"/>
  <c r="K201" i="75"/>
  <c r="K195" i="75"/>
  <c r="K176" i="75"/>
  <c r="K507" i="75"/>
  <c r="K516" i="75"/>
  <c r="K511" i="75"/>
  <c r="K548" i="75"/>
  <c r="K421" i="75"/>
  <c r="K497" i="75"/>
  <c r="K403" i="75"/>
  <c r="K410" i="75"/>
  <c r="K411" i="75"/>
  <c r="K369" i="75"/>
  <c r="K395" i="75"/>
  <c r="K192" i="75"/>
  <c r="K198" i="75"/>
  <c r="K164" i="75"/>
  <c r="K168" i="75"/>
  <c r="K498" i="75"/>
  <c r="K525" i="75"/>
  <c r="K487" i="75"/>
  <c r="K494" i="75"/>
  <c r="K463" i="75"/>
  <c r="K476" i="75"/>
  <c r="K362" i="75"/>
  <c r="K394" i="75"/>
  <c r="K177" i="75"/>
  <c r="H31" i="78" s="1"/>
  <c r="K153" i="75"/>
  <c r="K171" i="75"/>
  <c r="K129" i="75"/>
  <c r="K131" i="75"/>
  <c r="K580" i="75"/>
  <c r="K553" i="75"/>
  <c r="K578" i="75"/>
  <c r="K513" i="75"/>
  <c r="K518" i="75"/>
  <c r="K505" i="75"/>
  <c r="K508" i="75"/>
  <c r="K483" i="75"/>
  <c r="K499" i="75"/>
  <c r="K438" i="75"/>
  <c r="K481" i="75"/>
  <c r="K400" i="75"/>
  <c r="K428" i="75"/>
  <c r="K387" i="75"/>
  <c r="K391" i="75"/>
  <c r="K349" i="75"/>
  <c r="K361" i="75"/>
  <c r="K130" i="75"/>
  <c r="K132" i="75"/>
  <c r="K122" i="75"/>
  <c r="K124" i="75"/>
  <c r="K85" i="75"/>
  <c r="K89" i="75"/>
  <c r="K191" i="75"/>
  <c r="K90" i="75"/>
  <c r="K165" i="75"/>
  <c r="K166" i="75"/>
  <c r="K163" i="75"/>
  <c r="K549" i="75"/>
  <c r="K354" i="75"/>
  <c r="K501" i="75"/>
  <c r="K397" i="75"/>
  <c r="K370" i="75"/>
  <c r="K396" i="75"/>
  <c r="K347" i="75"/>
  <c r="K496" i="75"/>
  <c r="K398" i="75"/>
  <c r="K520" i="75"/>
  <c r="K408" i="75"/>
  <c r="K527" i="75"/>
  <c r="K433" i="75"/>
  <c r="K512" i="75"/>
  <c r="K506" i="75"/>
  <c r="K426" i="75"/>
  <c r="K460" i="75"/>
  <c r="K409" i="75"/>
  <c r="K519" i="75"/>
  <c r="K366" i="75"/>
  <c r="K514" i="75"/>
  <c r="K417" i="75"/>
  <c r="K444" i="75"/>
  <c r="K540" i="75"/>
  <c r="K458" i="75"/>
  <c r="K560" i="75"/>
  <c r="K574" i="75"/>
  <c r="K558" i="75"/>
  <c r="K555" i="75"/>
  <c r="K517" i="75"/>
  <c r="K551" i="75"/>
  <c r="K552" i="75"/>
  <c r="K492" i="75"/>
  <c r="K509" i="75"/>
  <c r="K474" i="75"/>
  <c r="K484" i="75"/>
  <c r="K469" i="75"/>
  <c r="K471" i="75"/>
  <c r="K461" i="75"/>
  <c r="K464" i="75"/>
  <c r="K466" i="75"/>
  <c r="K465" i="75"/>
  <c r="K453" i="75"/>
  <c r="K457" i="75"/>
  <c r="K431" i="75"/>
  <c r="K432" i="75"/>
  <c r="K427" i="75"/>
  <c r="K429" i="75"/>
  <c r="K418" i="75"/>
  <c r="K422" i="75"/>
  <c r="K414" i="75"/>
  <c r="K415" i="75"/>
  <c r="K405" i="75"/>
  <c r="K404" i="75"/>
  <c r="K385" i="75"/>
  <c r="K401" i="75"/>
  <c r="K368" i="75"/>
  <c r="K372" i="75"/>
  <c r="K356" i="75"/>
  <c r="K359" i="75"/>
  <c r="K342" i="75"/>
  <c r="K352" i="75"/>
  <c r="K179" i="75"/>
  <c r="K174" i="75"/>
  <c r="K103" i="75"/>
  <c r="K172" i="75"/>
  <c r="K138" i="75"/>
  <c r="K96" i="75"/>
  <c r="K343" i="75"/>
  <c r="K341" i="75"/>
  <c r="K355" i="75"/>
  <c r="K353" i="75"/>
  <c r="K371" i="75"/>
  <c r="K358" i="75"/>
  <c r="K377" i="75"/>
  <c r="K376" i="75"/>
  <c r="K384" i="75"/>
  <c r="K381" i="75"/>
  <c r="K383" i="75"/>
  <c r="K382" i="75"/>
  <c r="K393" i="75"/>
  <c r="K390" i="75"/>
  <c r="K407" i="75"/>
  <c r="K399" i="75"/>
  <c r="K423" i="75"/>
  <c r="K412" i="75"/>
  <c r="K430" i="75"/>
  <c r="K425" i="75"/>
  <c r="K437" i="75"/>
  <c r="K434" i="75"/>
  <c r="K436" i="75"/>
  <c r="K435" i="75"/>
  <c r="K443" i="75"/>
  <c r="K439" i="75"/>
  <c r="K440" i="75"/>
  <c r="K442" i="75"/>
  <c r="K441" i="75"/>
  <c r="K452" i="75"/>
  <c r="K448" i="75"/>
  <c r="K446" i="75"/>
  <c r="K449" i="75"/>
  <c r="K451" i="75"/>
  <c r="K447" i="75"/>
  <c r="K450" i="75"/>
  <c r="K445" i="75"/>
  <c r="K455" i="75"/>
  <c r="K454" i="75"/>
  <c r="K467" i="75"/>
  <c r="K459" i="75"/>
  <c r="K472" i="75"/>
  <c r="K470" i="75"/>
  <c r="K479" i="75"/>
  <c r="K477" i="75"/>
  <c r="K486" i="75"/>
  <c r="K485" i="75"/>
  <c r="K510" i="75"/>
  <c r="K504" i="75"/>
  <c r="K502" i="75"/>
  <c r="K503" i="75"/>
  <c r="K526" i="75"/>
  <c r="K524" i="75"/>
  <c r="K530" i="75"/>
  <c r="K529" i="75"/>
  <c r="K543" i="75"/>
  <c r="K537" i="75"/>
  <c r="K533" i="75"/>
  <c r="K536" i="75"/>
  <c r="K532" i="75"/>
  <c r="K535" i="75"/>
  <c r="K568" i="75"/>
  <c r="K547" i="75"/>
  <c r="K302" i="75"/>
  <c r="K300" i="75"/>
  <c r="K294" i="75"/>
  <c r="K290" i="75"/>
  <c r="K288" i="75"/>
  <c r="K284" i="75"/>
  <c r="K278" i="75"/>
  <c r="K274" i="75"/>
  <c r="K270" i="75"/>
  <c r="K266" i="75"/>
  <c r="K262" i="75"/>
  <c r="K258" i="75"/>
  <c r="K254" i="75"/>
  <c r="K250" i="75"/>
  <c r="K248" i="75"/>
  <c r="K242" i="75"/>
  <c r="K263" i="75"/>
  <c r="K255" i="75"/>
  <c r="K249" i="75"/>
  <c r="K241" i="75"/>
  <c r="K304" i="75"/>
  <c r="K298" i="75"/>
  <c r="K296" i="75"/>
  <c r="K292" i="75"/>
  <c r="K286" i="75"/>
  <c r="K282" i="75"/>
  <c r="K280" i="75"/>
  <c r="K276" i="75"/>
  <c r="K272" i="75"/>
  <c r="K268" i="75"/>
  <c r="K264" i="75"/>
  <c r="K260" i="75"/>
  <c r="K256" i="75"/>
  <c r="K252" i="75"/>
  <c r="K246" i="75"/>
  <c r="K244" i="75"/>
  <c r="K240" i="75"/>
  <c r="K259" i="75"/>
  <c r="K251" i="75"/>
  <c r="K245" i="75"/>
  <c r="K303" i="75"/>
  <c r="K301" i="75"/>
  <c r="K299" i="75"/>
  <c r="K297" i="75"/>
  <c r="K295" i="75"/>
  <c r="K293" i="75"/>
  <c r="K291" i="75"/>
  <c r="K289" i="75"/>
  <c r="K287" i="75"/>
  <c r="K285" i="75"/>
  <c r="K283" i="75"/>
  <c r="K281" i="75"/>
  <c r="K279" i="75"/>
  <c r="K277" i="75"/>
  <c r="K275" i="75"/>
  <c r="K273" i="75"/>
  <c r="K271" i="75"/>
  <c r="K269" i="75"/>
  <c r="K267" i="75"/>
  <c r="K265" i="75"/>
  <c r="K261" i="75"/>
  <c r="K257" i="75"/>
  <c r="K253" i="75"/>
  <c r="K247" i="75"/>
  <c r="K243" i="75"/>
  <c r="K239" i="75"/>
  <c r="K190" i="75"/>
  <c r="K182" i="75"/>
  <c r="K183" i="75"/>
  <c r="K185" i="75"/>
  <c r="K186" i="75"/>
  <c r="K181" i="75"/>
  <c r="K187" i="75"/>
  <c r="K180" i="75"/>
  <c r="K184" i="75"/>
  <c r="K167" i="75"/>
  <c r="K170" i="75"/>
  <c r="K152" i="75"/>
  <c r="K154" i="75"/>
  <c r="K149" i="75"/>
  <c r="K150" i="75"/>
  <c r="K141" i="75"/>
  <c r="K145" i="75"/>
  <c r="K146" i="75"/>
  <c r="K144" i="75"/>
  <c r="K147" i="75"/>
  <c r="K143" i="75"/>
  <c r="K137" i="75"/>
  <c r="K134" i="75"/>
  <c r="K135" i="75"/>
  <c r="K136" i="75"/>
  <c r="K123" i="75"/>
  <c r="K128" i="75"/>
  <c r="K109" i="75"/>
  <c r="K111" i="75"/>
  <c r="K112" i="75"/>
  <c r="K97" i="75"/>
  <c r="K101" i="75"/>
  <c r="K100" i="75"/>
  <c r="K102" i="75"/>
  <c r="K95" i="75"/>
  <c r="K92" i="75"/>
  <c r="K93" i="75"/>
  <c r="K94" i="75"/>
  <c r="K87" i="75"/>
  <c r="K88" i="75"/>
  <c r="K843" i="75"/>
  <c r="K679" i="75"/>
  <c r="K886" i="75"/>
  <c r="K687" i="75"/>
  <c r="K689" i="75"/>
  <c r="K692" i="75"/>
  <c r="K839" i="75"/>
  <c r="K670" i="75"/>
  <c r="K690" i="75"/>
  <c r="K694" i="75"/>
  <c r="K722" i="75"/>
  <c r="K685" i="75"/>
  <c r="K846" i="75"/>
  <c r="K672" i="75"/>
  <c r="K834" i="75"/>
  <c r="K725" i="75"/>
  <c r="K835" i="75"/>
  <c r="K671" i="75"/>
  <c r="K854" i="75"/>
  <c r="K534" i="75"/>
  <c r="K528" i="75"/>
  <c r="K531" i="75"/>
  <c r="K523" i="75"/>
  <c r="K521" i="75"/>
  <c r="B260" i="76"/>
  <c r="B265" i="76"/>
  <c r="K883" i="75"/>
  <c r="K539" i="75"/>
  <c r="K542" i="75"/>
  <c r="K790" i="75"/>
  <c r="K541" i="75"/>
  <c r="K808" i="75"/>
  <c r="K544" i="75"/>
  <c r="K538" i="75"/>
  <c r="K775" i="75"/>
  <c r="K556" i="75"/>
  <c r="K698" i="75"/>
  <c r="K706" i="75"/>
  <c r="K858" i="75"/>
  <c r="K700" i="75"/>
  <c r="K545" i="75"/>
  <c r="K561" i="75"/>
  <c r="K562" i="75"/>
  <c r="K559" i="75"/>
  <c r="K794" i="75"/>
  <c r="K877" i="75"/>
  <c r="K550" i="75"/>
  <c r="K825" i="75"/>
  <c r="K566" i="75"/>
  <c r="K661" i="75"/>
  <c r="K756" i="75"/>
  <c r="K713" i="75"/>
  <c r="K920" i="75"/>
  <c r="K798" i="75"/>
  <c r="K821" i="75"/>
  <c r="K766" i="75"/>
  <c r="K732" i="75"/>
  <c r="K744" i="75"/>
  <c r="K745" i="75"/>
  <c r="K767" i="75"/>
  <c r="K921" i="75"/>
  <c r="K708" i="75"/>
  <c r="K914" i="75"/>
  <c r="K711" i="75"/>
  <c r="K874" i="75"/>
  <c r="K748" i="75"/>
  <c r="K728" i="75"/>
  <c r="K916" i="75"/>
  <c r="K567" i="75"/>
  <c r="K918" i="75"/>
  <c r="K576" i="75"/>
  <c r="K718" i="75"/>
  <c r="K573" i="75"/>
  <c r="K905" i="75"/>
  <c r="K755" i="75"/>
  <c r="K709" i="75"/>
  <c r="K782" i="75"/>
  <c r="K733" i="75"/>
  <c r="K734" i="75"/>
  <c r="K749" i="75"/>
  <c r="K747" i="75"/>
  <c r="K740" i="75"/>
  <c r="K570" i="75"/>
  <c r="K554" i="75"/>
  <c r="K546" i="75"/>
  <c r="K868" i="75"/>
  <c r="K736" i="75"/>
  <c r="K577" i="75"/>
  <c r="K572" i="75"/>
  <c r="K881" i="75"/>
  <c r="K759" i="75"/>
  <c r="K757" i="75"/>
  <c r="K707" i="75"/>
  <c r="K924" i="75"/>
  <c r="K906" i="75"/>
  <c r="K904" i="75"/>
  <c r="K923" i="75"/>
  <c r="K873" i="75"/>
  <c r="K575" i="75"/>
  <c r="K751" i="75"/>
  <c r="K565" i="75"/>
  <c r="K721" i="75"/>
  <c r="K557" i="75"/>
  <c r="B258" i="76"/>
  <c r="I31" i="78" l="1"/>
  <c r="J31" i="78"/>
  <c r="K31" i="78"/>
  <c r="K34" i="78"/>
  <c r="L34" i="78"/>
  <c r="G31" i="78"/>
  <c r="BS265" i="76"/>
  <c r="BU265" i="76"/>
  <c r="BW265" i="76"/>
  <c r="BX265" i="76"/>
  <c r="BR265" i="76"/>
  <c r="BV265" i="76"/>
  <c r="BT265" i="76"/>
  <c r="BV260" i="76"/>
  <c r="BX260" i="76"/>
  <c r="BR260" i="76"/>
  <c r="BS260" i="76"/>
  <c r="BT260" i="76"/>
  <c r="BW260" i="76"/>
  <c r="BU260" i="76"/>
  <c r="BT258" i="76"/>
  <c r="BV258" i="76"/>
  <c r="BX258" i="76"/>
  <c r="BR258" i="76"/>
  <c r="BS258" i="76"/>
  <c r="BU258" i="76"/>
  <c r="BW258" i="76"/>
  <c r="J34" i="78"/>
  <c r="K884" i="75"/>
  <c r="AL265" i="76"/>
  <c r="E265" i="76"/>
  <c r="AX265" i="76"/>
  <c r="CF265" i="76"/>
  <c r="EK265" i="76"/>
  <c r="FQ265" i="76"/>
  <c r="AQ265" i="76"/>
  <c r="FY265" i="76"/>
  <c r="AF265" i="76"/>
  <c r="BG265" i="76"/>
  <c r="CE265" i="76"/>
  <c r="FG265" i="76"/>
  <c r="AJ265" i="76"/>
  <c r="FM265" i="76"/>
  <c r="DY265" i="76"/>
  <c r="DS265" i="76"/>
  <c r="AE265" i="76"/>
  <c r="DP265" i="76"/>
  <c r="BQ265" i="76"/>
  <c r="EM265" i="76"/>
  <c r="CK265" i="76"/>
  <c r="FC265" i="76"/>
  <c r="ED265" i="76"/>
  <c r="EA265" i="76"/>
  <c r="AR265" i="76"/>
  <c r="DE265" i="76"/>
  <c r="DW265" i="76"/>
  <c r="AH265" i="76"/>
  <c r="ES265" i="76"/>
  <c r="BD265" i="76"/>
  <c r="CZ265" i="76"/>
  <c r="AS265" i="76"/>
  <c r="AA265" i="76"/>
  <c r="AT265" i="76"/>
  <c r="DA265" i="76"/>
  <c r="BF265" i="76"/>
  <c r="BA265" i="76"/>
  <c r="DT265" i="76"/>
  <c r="DD265" i="76"/>
  <c r="DQ265" i="76"/>
  <c r="CM265" i="76"/>
  <c r="CQ265" i="76"/>
  <c r="CU265" i="76"/>
  <c r="DZ258" i="76"/>
  <c r="DG258" i="76"/>
  <c r="W258" i="76"/>
  <c r="EM258" i="76"/>
  <c r="DP258" i="76"/>
  <c r="EZ258" i="76"/>
  <c r="AZ258" i="76"/>
  <c r="BC258" i="76"/>
  <c r="S258" i="76"/>
  <c r="AF258" i="76"/>
  <c r="F258" i="76"/>
  <c r="CC258" i="76"/>
  <c r="FK258" i="76"/>
  <c r="BL258" i="76"/>
  <c r="CW258" i="76"/>
  <c r="FB258" i="76"/>
  <c r="D258" i="76"/>
  <c r="AL258" i="76"/>
  <c r="EB258" i="76"/>
  <c r="FF258" i="76"/>
  <c r="ER258" i="76"/>
  <c r="DL258" i="76"/>
  <c r="DX258" i="76"/>
  <c r="O258" i="76"/>
  <c r="AP258" i="76"/>
  <c r="GA258" i="76"/>
  <c r="FI258" i="76"/>
  <c r="V258" i="76"/>
  <c r="FA258" i="76"/>
  <c r="EV258" i="76"/>
  <c r="EE258" i="76"/>
  <c r="FS258" i="76"/>
  <c r="CF258" i="76"/>
  <c r="FO258" i="76"/>
  <c r="CL258" i="76"/>
  <c r="EO258" i="76"/>
  <c r="EU258" i="76"/>
  <c r="CS258" i="76"/>
  <c r="AB258" i="76"/>
  <c r="P258" i="76"/>
  <c r="ED258" i="76"/>
  <c r="EA258" i="76"/>
  <c r="D260" i="76"/>
  <c r="F260" i="76"/>
  <c r="X260" i="76"/>
  <c r="G260" i="76"/>
  <c r="T260" i="76"/>
  <c r="W260" i="76"/>
  <c r="AF260" i="76"/>
  <c r="L260" i="76"/>
  <c r="AQ260" i="76"/>
  <c r="V260" i="76"/>
  <c r="I260" i="76"/>
  <c r="DA260" i="76"/>
  <c r="EH260" i="76"/>
  <c r="FC260" i="76"/>
  <c r="FX260" i="76"/>
  <c r="CG260" i="76"/>
  <c r="DG260" i="76"/>
  <c r="EW260" i="76"/>
  <c r="BJ260" i="76"/>
  <c r="EA260" i="76"/>
  <c r="DM260" i="76"/>
  <c r="CJ260" i="76"/>
  <c r="FT260" i="76"/>
  <c r="EX260" i="76"/>
  <c r="DS260" i="76"/>
  <c r="FI260" i="76"/>
  <c r="FV260" i="76"/>
  <c r="FU260" i="76"/>
  <c r="CD260" i="76"/>
  <c r="CW260" i="76"/>
  <c r="DJ260" i="76"/>
  <c r="DI260" i="76"/>
  <c r="EJ260" i="76"/>
  <c r="EG260" i="76"/>
  <c r="EP260" i="76"/>
  <c r="FW260" i="76"/>
  <c r="BD260" i="76"/>
  <c r="DF260" i="76"/>
  <c r="FF260" i="76"/>
  <c r="FM260" i="76"/>
  <c r="BO260" i="76"/>
  <c r="DK260" i="76"/>
  <c r="CO260" i="76"/>
  <c r="CS260" i="76"/>
  <c r="AI265" i="76"/>
  <c r="CC265" i="76"/>
  <c r="DZ265" i="76"/>
  <c r="GB265" i="76"/>
  <c r="EO265" i="76"/>
  <c r="G265" i="76"/>
  <c r="O265" i="76"/>
  <c r="EZ265" i="76"/>
  <c r="M265" i="76"/>
  <c r="AO265" i="76"/>
  <c r="AY265" i="76"/>
  <c r="FI265" i="76"/>
  <c r="BB265" i="76"/>
  <c r="DC265" i="76"/>
  <c r="K265" i="76"/>
  <c r="CD265" i="76"/>
  <c r="BE265" i="76"/>
  <c r="L265" i="76"/>
  <c r="H265" i="76"/>
  <c r="EX265" i="76"/>
  <c r="BZ265" i="76"/>
  <c r="BY265" i="76"/>
  <c r="DM265" i="76"/>
  <c r="FA265" i="76"/>
  <c r="BC265" i="76"/>
  <c r="FL265" i="76"/>
  <c r="D265" i="76"/>
  <c r="DR265" i="76"/>
  <c r="FO265" i="76"/>
  <c r="X265" i="76"/>
  <c r="DB265" i="76"/>
  <c r="ER265" i="76"/>
  <c r="EL265" i="76"/>
  <c r="T265" i="76"/>
  <c r="EY265" i="76"/>
  <c r="DX265" i="76"/>
  <c r="DL265" i="76"/>
  <c r="EH265" i="76"/>
  <c r="EU265" i="76"/>
  <c r="FB265" i="76"/>
  <c r="CL265" i="76"/>
  <c r="EE265" i="76"/>
  <c r="CN265" i="76"/>
  <c r="CR265" i="76"/>
  <c r="EL258" i="76"/>
  <c r="AR258" i="76"/>
  <c r="BO258" i="76"/>
  <c r="EK258" i="76"/>
  <c r="T258" i="76"/>
  <c r="CU258" i="76"/>
  <c r="DY258" i="76"/>
  <c r="DH258" i="76"/>
  <c r="BB258" i="76"/>
  <c r="CA258" i="76"/>
  <c r="FC258" i="76"/>
  <c r="FL258" i="76"/>
  <c r="CH258" i="76"/>
  <c r="EN258" i="76"/>
  <c r="AJ258" i="76"/>
  <c r="CP258" i="76"/>
  <c r="AK258" i="76"/>
  <c r="E258" i="76"/>
  <c r="AS258" i="76"/>
  <c r="FG258" i="76"/>
  <c r="CY258" i="76"/>
  <c r="EQ258" i="76"/>
  <c r="BZ258" i="76"/>
  <c r="ES258" i="76"/>
  <c r="ET258" i="76"/>
  <c r="AQ258" i="76"/>
  <c r="DS258" i="76"/>
  <c r="CN258" i="76"/>
  <c r="CE258" i="76"/>
  <c r="BF258" i="76"/>
  <c r="DD258" i="76"/>
  <c r="AT258" i="76"/>
  <c r="EX258" i="76"/>
  <c r="CG258" i="76"/>
  <c r="EG258" i="76"/>
  <c r="DC258" i="76"/>
  <c r="AD258" i="76"/>
  <c r="K258" i="76"/>
  <c r="FY258" i="76"/>
  <c r="EF258" i="76"/>
  <c r="H258" i="76"/>
  <c r="CV258" i="76"/>
  <c r="DU258" i="76"/>
  <c r="BM258" i="76"/>
  <c r="J260" i="76"/>
  <c r="N260" i="76"/>
  <c r="E260" i="76"/>
  <c r="AN260" i="76"/>
  <c r="R260" i="76"/>
  <c r="AK260" i="76"/>
  <c r="AL260" i="76"/>
  <c r="AA260" i="76"/>
  <c r="AG260" i="76"/>
  <c r="AD260" i="76"/>
  <c r="CL260" i="76"/>
  <c r="CF260" i="76"/>
  <c r="ET260" i="76"/>
  <c r="DR260" i="76"/>
  <c r="BB260" i="76"/>
  <c r="CI260" i="76"/>
  <c r="FE260" i="76"/>
  <c r="AY260" i="76"/>
  <c r="DL260" i="76"/>
  <c r="GA260" i="76"/>
  <c r="EL260" i="76"/>
  <c r="DV260" i="76"/>
  <c r="EQ260" i="76"/>
  <c r="FY260" i="76"/>
  <c r="FQ260" i="76"/>
  <c r="CB260" i="76"/>
  <c r="DH260" i="76"/>
  <c r="EZ260" i="76"/>
  <c r="DE260" i="76"/>
  <c r="EM260" i="76"/>
  <c r="AV260" i="76"/>
  <c r="ER260" i="76"/>
  <c r="BL260" i="76"/>
  <c r="FR260" i="76"/>
  <c r="EE260" i="76"/>
  <c r="FD260" i="76"/>
  <c r="FG260" i="76"/>
  <c r="EC260" i="76"/>
  <c r="EF260" i="76"/>
  <c r="DX260" i="76"/>
  <c r="ES260" i="76"/>
  <c r="EK260" i="76"/>
  <c r="CP260" i="76"/>
  <c r="CT260" i="76"/>
  <c r="AB265" i="76"/>
  <c r="DI265" i="76"/>
  <c r="BL265" i="76"/>
  <c r="EJ265" i="76"/>
  <c r="ET265" i="76"/>
  <c r="AD265" i="76"/>
  <c r="AN265" i="76"/>
  <c r="DU265" i="76"/>
  <c r="V265" i="76"/>
  <c r="AU265" i="76"/>
  <c r="BN265" i="76"/>
  <c r="DG265" i="76"/>
  <c r="FU265" i="76"/>
  <c r="FD265" i="76"/>
  <c r="R265" i="76"/>
  <c r="FN265" i="76"/>
  <c r="CA265" i="76"/>
  <c r="AK265" i="76"/>
  <c r="AM265" i="76"/>
  <c r="CW265" i="76"/>
  <c r="FT265" i="76"/>
  <c r="AZ265" i="76"/>
  <c r="F265" i="76"/>
  <c r="BK265" i="76"/>
  <c r="FZ265" i="76"/>
  <c r="FE265" i="76"/>
  <c r="J265" i="76"/>
  <c r="EG265" i="76"/>
  <c r="N265" i="76"/>
  <c r="Q265" i="76"/>
  <c r="FV265" i="76"/>
  <c r="CY265" i="76"/>
  <c r="AV265" i="76"/>
  <c r="Z265" i="76"/>
  <c r="EB265" i="76"/>
  <c r="BM265" i="76"/>
  <c r="FW265" i="76"/>
  <c r="FK265" i="76"/>
  <c r="EC265" i="76"/>
  <c r="EI265" i="76"/>
  <c r="EV265" i="76"/>
  <c r="CO265" i="76"/>
  <c r="CS265" i="76"/>
  <c r="BP258" i="76"/>
  <c r="DT258" i="76"/>
  <c r="FU258" i="76"/>
  <c r="J258" i="76"/>
  <c r="FQ258" i="76"/>
  <c r="BE258" i="76"/>
  <c r="FE258" i="76"/>
  <c r="EI258" i="76"/>
  <c r="BY258" i="76"/>
  <c r="DE258" i="76"/>
  <c r="Y258" i="76"/>
  <c r="AE258" i="76"/>
  <c r="Z258" i="76"/>
  <c r="CB258" i="76"/>
  <c r="DB258" i="76"/>
  <c r="AG258" i="76"/>
  <c r="Q258" i="76"/>
  <c r="N258" i="76"/>
  <c r="CR258" i="76"/>
  <c r="FM258" i="76"/>
  <c r="CQ258" i="76"/>
  <c r="DF258" i="76"/>
  <c r="FT258" i="76"/>
  <c r="CT258" i="76"/>
  <c r="BH258" i="76"/>
  <c r="M258" i="76"/>
  <c r="AU258" i="76"/>
  <c r="FV258" i="76"/>
  <c r="FZ258" i="76"/>
  <c r="CD258" i="76"/>
  <c r="FW258" i="76"/>
  <c r="AV258" i="76"/>
  <c r="DV258" i="76"/>
  <c r="FD258" i="76"/>
  <c r="AX258" i="76"/>
  <c r="AA258" i="76"/>
  <c r="FR258" i="76"/>
  <c r="DK258" i="76"/>
  <c r="I258" i="76"/>
  <c r="DN258" i="76"/>
  <c r="AN258" i="76"/>
  <c r="FP258" i="76"/>
  <c r="AM258" i="76"/>
  <c r="O260" i="76"/>
  <c r="AH260" i="76"/>
  <c r="Z260" i="76"/>
  <c r="AB260" i="76"/>
  <c r="H260" i="76"/>
  <c r="Q260" i="76"/>
  <c r="AI260" i="76"/>
  <c r="U260" i="76"/>
  <c r="AM260" i="76"/>
  <c r="K260" i="76"/>
  <c r="M260" i="76"/>
  <c r="FH260" i="76"/>
  <c r="BG260" i="76"/>
  <c r="FK260" i="76"/>
  <c r="AU260" i="76"/>
  <c r="FL260" i="76"/>
  <c r="EN260" i="76"/>
  <c r="EO260" i="76"/>
  <c r="DQ260" i="76"/>
  <c r="BK260" i="76"/>
  <c r="BA260" i="76"/>
  <c r="GB260" i="76"/>
  <c r="AT260" i="76"/>
  <c r="BY260" i="76"/>
  <c r="CZ260" i="76"/>
  <c r="FA260" i="76"/>
  <c r="FN260" i="76"/>
  <c r="BQ260" i="76"/>
  <c r="FJ260" i="76"/>
  <c r="AW260" i="76"/>
  <c r="DB260" i="76"/>
  <c r="BI260" i="76"/>
  <c r="DD260" i="76"/>
  <c r="EB260" i="76"/>
  <c r="DY260" i="76"/>
  <c r="BE260" i="76"/>
  <c r="DN260" i="76"/>
  <c r="DU260" i="76"/>
  <c r="CA260" i="76"/>
  <c r="FP260" i="76"/>
  <c r="BF260" i="76"/>
  <c r="CM260" i="76"/>
  <c r="CQ260" i="76"/>
  <c r="CU260" i="76"/>
  <c r="P265" i="76"/>
  <c r="CJ265" i="76"/>
  <c r="EQ265" i="76"/>
  <c r="EW265" i="76"/>
  <c r="EN265" i="76"/>
  <c r="AG265" i="76"/>
  <c r="DH265" i="76"/>
  <c r="S265" i="76"/>
  <c r="BI265" i="76"/>
  <c r="EP265" i="76"/>
  <c r="BO265" i="76"/>
  <c r="CI265" i="76"/>
  <c r="DN265" i="76"/>
  <c r="Y265" i="76"/>
  <c r="GA265" i="76"/>
  <c r="AW265" i="76"/>
  <c r="AP265" i="76"/>
  <c r="FX265" i="76"/>
  <c r="FR265" i="76"/>
  <c r="BP265" i="76"/>
  <c r="CH265" i="76"/>
  <c r="DF265" i="76"/>
  <c r="BH265" i="76"/>
  <c r="AC265" i="76"/>
  <c r="FS265" i="76"/>
  <c r="BJ265" i="76"/>
  <c r="I265" i="76"/>
  <c r="DV265" i="76"/>
  <c r="U265" i="76"/>
  <c r="EF265" i="76"/>
  <c r="DO265" i="76"/>
  <c r="CB265" i="76"/>
  <c r="CV265" i="76"/>
  <c r="W265" i="76"/>
  <c r="DJ265" i="76"/>
  <c r="DK265" i="76"/>
  <c r="CG265" i="76"/>
  <c r="CX265" i="76"/>
  <c r="FH265" i="76"/>
  <c r="FP265" i="76"/>
  <c r="FF265" i="76"/>
  <c r="FJ265" i="76"/>
  <c r="CP265" i="76"/>
  <c r="CT265" i="76"/>
  <c r="BA258" i="76"/>
  <c r="AW258" i="76"/>
  <c r="CM258" i="76"/>
  <c r="DO258" i="76"/>
  <c r="X258" i="76"/>
  <c r="FX258" i="76"/>
  <c r="G258" i="76"/>
  <c r="CO258" i="76"/>
  <c r="EW258" i="76"/>
  <c r="AY258" i="76"/>
  <c r="AO258" i="76"/>
  <c r="DI258" i="76"/>
  <c r="BK258" i="76"/>
  <c r="CZ258" i="76"/>
  <c r="BJ258" i="76"/>
  <c r="CI258" i="76"/>
  <c r="U258" i="76"/>
  <c r="BD258" i="76"/>
  <c r="GB258" i="76"/>
  <c r="DR258" i="76"/>
  <c r="DM258" i="76"/>
  <c r="DQ258" i="76"/>
  <c r="DW258" i="76"/>
  <c r="R258" i="76"/>
  <c r="FH258" i="76"/>
  <c r="L258" i="76"/>
  <c r="EC258" i="76"/>
  <c r="CK258" i="76"/>
  <c r="BN258" i="76"/>
  <c r="CJ258" i="76"/>
  <c r="EP258" i="76"/>
  <c r="DJ258" i="76"/>
  <c r="EH258" i="76"/>
  <c r="EY258" i="76"/>
  <c r="FN258" i="76"/>
  <c r="BQ258" i="76"/>
  <c r="AC258" i="76"/>
  <c r="CX258" i="76"/>
  <c r="AI258" i="76"/>
  <c r="BG258" i="76"/>
  <c r="FJ258" i="76"/>
  <c r="AH258" i="76"/>
  <c r="DA258" i="76"/>
  <c r="EJ258" i="76"/>
  <c r="BI258" i="76"/>
  <c r="AR260" i="76"/>
  <c r="CK260" i="76"/>
  <c r="Y260" i="76"/>
  <c r="AO260" i="76"/>
  <c r="AS260" i="76"/>
  <c r="P260" i="76"/>
  <c r="S260" i="76"/>
  <c r="AC260" i="76"/>
  <c r="AE260" i="76"/>
  <c r="AP260" i="76"/>
  <c r="AJ260" i="76"/>
  <c r="FS260" i="76"/>
  <c r="DZ260" i="76"/>
  <c r="CV260" i="76"/>
  <c r="DO260" i="76"/>
  <c r="CY260" i="76"/>
  <c r="DT260" i="76"/>
  <c r="CX260" i="76"/>
  <c r="BP260" i="76"/>
  <c r="ED260" i="76"/>
  <c r="EY260" i="76"/>
  <c r="EI260" i="76"/>
  <c r="BH260" i="76"/>
  <c r="CC260" i="76"/>
  <c r="DP260" i="76"/>
  <c r="DW260" i="76"/>
  <c r="AZ260" i="76"/>
  <c r="EU260" i="76"/>
  <c r="FB260" i="76"/>
  <c r="CE260" i="76"/>
  <c r="BM260" i="76"/>
  <c r="FZ260" i="76"/>
  <c r="AX260" i="76"/>
  <c r="BN260" i="76"/>
  <c r="FO260" i="76"/>
  <c r="CH260" i="76"/>
  <c r="EV260" i="76"/>
  <c r="DC260" i="76"/>
  <c r="BC260" i="76"/>
  <c r="BZ260" i="76"/>
  <c r="CN260" i="76"/>
  <c r="CR260" i="76"/>
  <c r="J25" i="78" l="1" a="1"/>
  <c r="J25" i="78" s="1"/>
  <c r="K25" i="78" a="1"/>
  <c r="K25" i="78" s="1"/>
  <c r="CR391" i="76"/>
  <c r="CN391" i="76"/>
  <c r="BZ391" i="76"/>
  <c r="BC391" i="76"/>
  <c r="DC391" i="76"/>
  <c r="EV391" i="76"/>
  <c r="CH391" i="76"/>
  <c r="FO391" i="76"/>
  <c r="BN391" i="76"/>
  <c r="AX391" i="76"/>
  <c r="FZ391" i="76"/>
  <c r="BM391" i="76"/>
  <c r="CE391" i="76"/>
  <c r="FB391" i="76"/>
  <c r="EU391" i="76"/>
  <c r="BU391" i="76"/>
  <c r="AZ391" i="76"/>
  <c r="DW391" i="76"/>
  <c r="DP391" i="76"/>
  <c r="CC391" i="76"/>
  <c r="BH391" i="76"/>
  <c r="EI391" i="76"/>
  <c r="EY391" i="76"/>
  <c r="ED391" i="76"/>
  <c r="BP391" i="76"/>
  <c r="CX391" i="76"/>
  <c r="DT391" i="76"/>
  <c r="CY391" i="76"/>
  <c r="DO391" i="76"/>
  <c r="CV391" i="76"/>
  <c r="BR391" i="76"/>
  <c r="DZ391" i="76"/>
  <c r="FS391" i="76"/>
  <c r="BS391" i="76"/>
  <c r="AJ391" i="76"/>
  <c r="AP391" i="76"/>
  <c r="AE391" i="76"/>
  <c r="AC391" i="76"/>
  <c r="S391" i="76"/>
  <c r="P391" i="76"/>
  <c r="AS391" i="76"/>
  <c r="AO391" i="76"/>
  <c r="Y391" i="76"/>
  <c r="CK391" i="76"/>
  <c r="AR391" i="76"/>
  <c r="BI389" i="76"/>
  <c r="EJ389" i="76"/>
  <c r="DA389" i="76"/>
  <c r="AH389" i="76"/>
  <c r="FJ389" i="76"/>
  <c r="BG389" i="76"/>
  <c r="AI389" i="76"/>
  <c r="CX389" i="76"/>
  <c r="AC389" i="76"/>
  <c r="BQ389" i="76"/>
  <c r="FN389" i="76"/>
  <c r="EY389" i="76"/>
  <c r="EH389" i="76"/>
  <c r="DJ389" i="76"/>
  <c r="EP389" i="76"/>
  <c r="CJ389" i="76"/>
  <c r="BN389" i="76"/>
  <c r="CK389" i="76"/>
  <c r="EC389" i="76"/>
  <c r="L389" i="76"/>
  <c r="FH389" i="76"/>
  <c r="R389" i="76"/>
  <c r="DW389" i="76"/>
  <c r="DQ389" i="76"/>
  <c r="DM389" i="76"/>
  <c r="DR389" i="76"/>
  <c r="GB389" i="76"/>
  <c r="BD389" i="76"/>
  <c r="U389" i="76"/>
  <c r="CI389" i="76"/>
  <c r="BJ389" i="76"/>
  <c r="CZ389" i="76"/>
  <c r="BK389" i="76"/>
  <c r="DI389" i="76"/>
  <c r="AO389" i="76"/>
  <c r="AY389" i="76"/>
  <c r="EW389" i="76"/>
  <c r="CO389" i="76"/>
  <c r="G389" i="76"/>
  <c r="FX389" i="76"/>
  <c r="X389" i="76"/>
  <c r="DO389" i="76"/>
  <c r="CM389" i="76"/>
  <c r="AW389" i="76"/>
  <c r="BA389" i="76"/>
  <c r="CT396" i="76"/>
  <c r="CP396" i="76"/>
  <c r="FJ396" i="76"/>
  <c r="FF396" i="76"/>
  <c r="FP396" i="76"/>
  <c r="FH396" i="76"/>
  <c r="CX396" i="76"/>
  <c r="CG396" i="76"/>
  <c r="DK396" i="76"/>
  <c r="DJ396" i="76"/>
  <c r="W396" i="76"/>
  <c r="CV396" i="76"/>
  <c r="CB396" i="76"/>
  <c r="DO396" i="76"/>
  <c r="EF396" i="76"/>
  <c r="U396" i="76"/>
  <c r="DV396" i="76"/>
  <c r="I396" i="76"/>
  <c r="BJ396" i="76"/>
  <c r="FS396" i="76"/>
  <c r="AC396" i="76"/>
  <c r="BH396" i="76"/>
  <c r="DF396" i="76"/>
  <c r="CH396" i="76"/>
  <c r="BP396" i="76"/>
  <c r="FR396" i="76"/>
  <c r="FX396" i="76"/>
  <c r="AP396" i="76"/>
  <c r="AW396" i="76"/>
  <c r="GA396" i="76"/>
  <c r="Y396" i="76"/>
  <c r="DN396" i="76"/>
  <c r="CI396" i="76"/>
  <c r="BO396" i="76"/>
  <c r="EP396" i="76"/>
  <c r="BI396" i="76"/>
  <c r="S396" i="76"/>
  <c r="DH396" i="76"/>
  <c r="BX396" i="76"/>
  <c r="AG396" i="76"/>
  <c r="EN396" i="76"/>
  <c r="EW396" i="76"/>
  <c r="EQ396" i="76"/>
  <c r="CJ396" i="76"/>
  <c r="P396" i="76"/>
  <c r="CU391" i="76"/>
  <c r="CQ391" i="76"/>
  <c r="CM391" i="76"/>
  <c r="BF391" i="76"/>
  <c r="FP391" i="76"/>
  <c r="CA391" i="76"/>
  <c r="DU391" i="76"/>
  <c r="DN391" i="76"/>
  <c r="BE391" i="76"/>
  <c r="BW391" i="76"/>
  <c r="DY391" i="76"/>
  <c r="EB391" i="76"/>
  <c r="DD391" i="76"/>
  <c r="BI391" i="76"/>
  <c r="DB391" i="76"/>
  <c r="AW391" i="76"/>
  <c r="FJ391" i="76"/>
  <c r="BQ391" i="76"/>
  <c r="FN391" i="76"/>
  <c r="FA391" i="76"/>
  <c r="CZ391" i="76"/>
  <c r="BY391" i="76"/>
  <c r="AT391" i="76"/>
  <c r="GB391" i="76"/>
  <c r="BA391" i="76"/>
  <c r="BK391" i="76"/>
  <c r="DQ391" i="76"/>
  <c r="EO391" i="76"/>
  <c r="EN391" i="76"/>
  <c r="BX391" i="76"/>
  <c r="FL391" i="76"/>
  <c r="AU391" i="76"/>
  <c r="FK391" i="76"/>
  <c r="BG391" i="76"/>
  <c r="FH391" i="76"/>
  <c r="M391" i="76"/>
  <c r="K391" i="76"/>
  <c r="AM391" i="76"/>
  <c r="U391" i="76"/>
  <c r="AI391" i="76"/>
  <c r="Q391" i="76"/>
  <c r="H391" i="76"/>
  <c r="AB391" i="76"/>
  <c r="Z391" i="76"/>
  <c r="AH391" i="76"/>
  <c r="O391" i="76"/>
  <c r="AM389" i="76"/>
  <c r="FP389" i="76"/>
  <c r="AN389" i="76"/>
  <c r="DN389" i="76"/>
  <c r="I389" i="76"/>
  <c r="BV389" i="76"/>
  <c r="DK389" i="76"/>
  <c r="FR389" i="76"/>
  <c r="AA389" i="76"/>
  <c r="AX389" i="76"/>
  <c r="FD389" i="76"/>
  <c r="DV389" i="76"/>
  <c r="AV389" i="76"/>
  <c r="FW389" i="76"/>
  <c r="CD389" i="76"/>
  <c r="FZ389" i="76"/>
  <c r="FV389" i="76"/>
  <c r="AU389" i="76"/>
  <c r="M389" i="76"/>
  <c r="BH389" i="76"/>
  <c r="CT389" i="76"/>
  <c r="BT389" i="76"/>
  <c r="FT389" i="76"/>
  <c r="DF389" i="76"/>
  <c r="CQ389" i="76"/>
  <c r="FM389" i="76"/>
  <c r="CR389" i="76"/>
  <c r="N389" i="76"/>
  <c r="Q389" i="76"/>
  <c r="AG389" i="76"/>
  <c r="DB389" i="76"/>
  <c r="CB389" i="76"/>
  <c r="Z389" i="76"/>
  <c r="AE389" i="76"/>
  <c r="Y389" i="76"/>
  <c r="DE389" i="76"/>
  <c r="BY389" i="76"/>
  <c r="EI389" i="76"/>
  <c r="FE389" i="76"/>
  <c r="BE389" i="76"/>
  <c r="FQ389" i="76"/>
  <c r="J389" i="76"/>
  <c r="FU389" i="76"/>
  <c r="DT389" i="76"/>
  <c r="BP389" i="76"/>
  <c r="CS396" i="76"/>
  <c r="CO396" i="76"/>
  <c r="EV396" i="76"/>
  <c r="EI396" i="76"/>
  <c r="EC396" i="76"/>
  <c r="FK396" i="76"/>
  <c r="BU396" i="76"/>
  <c r="FW396" i="76"/>
  <c r="BM396" i="76"/>
  <c r="EB396" i="76"/>
  <c r="Z396" i="76"/>
  <c r="AV396" i="76"/>
  <c r="CY396" i="76"/>
  <c r="FV396" i="76"/>
  <c r="Q396" i="76"/>
  <c r="N396" i="76"/>
  <c r="EG396" i="76"/>
  <c r="J396" i="76"/>
  <c r="FE396" i="76"/>
  <c r="BW396" i="76"/>
  <c r="FZ396" i="76"/>
  <c r="BK396" i="76"/>
  <c r="F396" i="76"/>
  <c r="AZ396" i="76"/>
  <c r="FT396" i="76"/>
  <c r="CW396" i="76"/>
  <c r="AM396" i="76"/>
  <c r="AK396" i="76"/>
  <c r="CA396" i="76"/>
  <c r="FN396" i="76"/>
  <c r="R396" i="76"/>
  <c r="FD396" i="76"/>
  <c r="FU396" i="76"/>
  <c r="DG396" i="76"/>
  <c r="BN396" i="76"/>
  <c r="AU396" i="76"/>
  <c r="V396" i="76"/>
  <c r="DU396" i="76"/>
  <c r="AN396" i="76"/>
  <c r="AD396" i="76"/>
  <c r="ET396" i="76"/>
  <c r="EJ396" i="76"/>
  <c r="BL396" i="76"/>
  <c r="DI396" i="76"/>
  <c r="AB396" i="76"/>
  <c r="CT391" i="76"/>
  <c r="CP391" i="76"/>
  <c r="EK391" i="76"/>
  <c r="ES391" i="76"/>
  <c r="DX391" i="76"/>
  <c r="EF391" i="76"/>
  <c r="EC391" i="76"/>
  <c r="FG391" i="76"/>
  <c r="FD391" i="76"/>
  <c r="EE391" i="76"/>
  <c r="FR391" i="76"/>
  <c r="BL391" i="76"/>
  <c r="ER391" i="76"/>
  <c r="AV391" i="76"/>
  <c r="EM391" i="76"/>
  <c r="BT391" i="76"/>
  <c r="DE391" i="76"/>
  <c r="EZ391" i="76"/>
  <c r="DH391" i="76"/>
  <c r="CB391" i="76"/>
  <c r="FQ391" i="76"/>
  <c r="FY391" i="76"/>
  <c r="EQ391" i="76"/>
  <c r="DV391" i="76"/>
  <c r="EL391" i="76"/>
  <c r="GA391" i="76"/>
  <c r="DL391" i="76"/>
  <c r="AY391" i="76"/>
  <c r="FE391" i="76"/>
  <c r="CI391" i="76"/>
  <c r="BB391" i="76"/>
  <c r="DR391" i="76"/>
  <c r="ET391" i="76"/>
  <c r="CF391" i="76"/>
  <c r="CL391" i="76"/>
  <c r="AD391" i="76"/>
  <c r="AG391" i="76"/>
  <c r="AA391" i="76"/>
  <c r="AL391" i="76"/>
  <c r="AK391" i="76"/>
  <c r="R391" i="76"/>
  <c r="AN391" i="76"/>
  <c r="E391" i="76"/>
  <c r="N391" i="76"/>
  <c r="J391" i="76"/>
  <c r="BM389" i="76"/>
  <c r="DU389" i="76"/>
  <c r="CV389" i="76"/>
  <c r="BU389" i="76"/>
  <c r="H389" i="76"/>
  <c r="EF389" i="76"/>
  <c r="FY389" i="76"/>
  <c r="K389" i="76"/>
  <c r="AD389" i="76"/>
  <c r="DC389" i="76"/>
  <c r="EG389" i="76"/>
  <c r="CG389" i="76"/>
  <c r="EX389" i="76"/>
  <c r="AT389" i="76"/>
  <c r="DD389" i="76"/>
  <c r="BF389" i="76"/>
  <c r="CE389" i="76"/>
  <c r="BX389" i="76"/>
  <c r="CN389" i="76"/>
  <c r="DS389" i="76"/>
  <c r="AQ389" i="76"/>
  <c r="ET389" i="76"/>
  <c r="ES389" i="76"/>
  <c r="BZ389" i="76"/>
  <c r="EQ389" i="76"/>
  <c r="CY389" i="76"/>
  <c r="FG389" i="76"/>
  <c r="AS389" i="76"/>
  <c r="E389" i="76"/>
  <c r="AK389" i="76"/>
  <c r="CP389" i="76"/>
  <c r="AJ389" i="76"/>
  <c r="EN389" i="76"/>
  <c r="CH389" i="76"/>
  <c r="FL389" i="76"/>
  <c r="FC389" i="76"/>
  <c r="CA389" i="76"/>
  <c r="BB389" i="76"/>
  <c r="DH389" i="76"/>
  <c r="DY389" i="76"/>
  <c r="CU389" i="76"/>
  <c r="T389" i="76"/>
  <c r="EK389" i="76"/>
  <c r="BO389" i="76"/>
  <c r="AR389" i="76"/>
  <c r="EL389" i="76"/>
  <c r="CR396" i="76"/>
  <c r="CN396" i="76"/>
  <c r="EE396" i="76"/>
  <c r="CL396" i="76"/>
  <c r="FB396" i="76"/>
  <c r="EU396" i="76"/>
  <c r="EH396" i="76"/>
  <c r="DL396" i="76"/>
  <c r="DX396" i="76"/>
  <c r="EY396" i="76"/>
  <c r="T396" i="76"/>
  <c r="EL396" i="76"/>
  <c r="ER396" i="76"/>
  <c r="DB396" i="76"/>
  <c r="X396" i="76"/>
  <c r="FO396" i="76"/>
  <c r="DR396" i="76"/>
  <c r="D396" i="76"/>
  <c r="FL396" i="76"/>
  <c r="BC396" i="76"/>
  <c r="FA396" i="76"/>
  <c r="DM396" i="76"/>
  <c r="BY396" i="76"/>
  <c r="BR396" i="76"/>
  <c r="BZ396" i="76"/>
  <c r="EX396" i="76"/>
  <c r="H396" i="76"/>
  <c r="L396" i="76"/>
  <c r="BE396" i="76"/>
  <c r="CD396" i="76"/>
  <c r="K396" i="76"/>
  <c r="DC396" i="76"/>
  <c r="BB396" i="76"/>
  <c r="FI396" i="76"/>
  <c r="AY396" i="76"/>
  <c r="AO396" i="76"/>
  <c r="M396" i="76"/>
  <c r="EZ396" i="76"/>
  <c r="O396" i="76"/>
  <c r="G396" i="76"/>
  <c r="EO396" i="76"/>
  <c r="GB396" i="76"/>
  <c r="DZ396" i="76"/>
  <c r="CC396" i="76"/>
  <c r="AI396" i="76"/>
  <c r="CS391" i="76"/>
  <c r="CO391" i="76"/>
  <c r="DK391" i="76"/>
  <c r="BO391" i="76"/>
  <c r="FM391" i="76"/>
  <c r="FF391" i="76"/>
  <c r="DF391" i="76"/>
  <c r="BD391" i="76"/>
  <c r="FW391" i="76"/>
  <c r="EP391" i="76"/>
  <c r="EG391" i="76"/>
  <c r="EJ391" i="76"/>
  <c r="BV391" i="76"/>
  <c r="DI391" i="76"/>
  <c r="DJ391" i="76"/>
  <c r="CW391" i="76"/>
  <c r="CD391" i="76"/>
  <c r="FU391" i="76"/>
  <c r="FV391" i="76"/>
  <c r="FI391" i="76"/>
  <c r="DS391" i="76"/>
  <c r="EX391" i="76"/>
  <c r="FT391" i="76"/>
  <c r="CJ391" i="76"/>
  <c r="DM391" i="76"/>
  <c r="EA391" i="76"/>
  <c r="BJ391" i="76"/>
  <c r="EW391" i="76"/>
  <c r="DG391" i="76"/>
  <c r="CG391" i="76"/>
  <c r="FX391" i="76"/>
  <c r="FC391" i="76"/>
  <c r="EH391" i="76"/>
  <c r="DA391" i="76"/>
  <c r="I391" i="76"/>
  <c r="V391" i="76"/>
  <c r="AQ391" i="76"/>
  <c r="L391" i="76"/>
  <c r="AF391" i="76"/>
  <c r="W391" i="76"/>
  <c r="T391" i="76"/>
  <c r="G391" i="76"/>
  <c r="X391" i="76"/>
  <c r="F391" i="76"/>
  <c r="D391" i="76"/>
  <c r="EA389" i="76"/>
  <c r="ED389" i="76"/>
  <c r="P389" i="76"/>
  <c r="AB389" i="76"/>
  <c r="CS389" i="76"/>
  <c r="EU389" i="76"/>
  <c r="EO389" i="76"/>
  <c r="CL389" i="76"/>
  <c r="FO389" i="76"/>
  <c r="CF389" i="76"/>
  <c r="FS389" i="76"/>
  <c r="BR389" i="76"/>
  <c r="EE389" i="76"/>
  <c r="BS389" i="76"/>
  <c r="EV389" i="76"/>
  <c r="BW389" i="76"/>
  <c r="FA389" i="76"/>
  <c r="V389" i="76"/>
  <c r="FI389" i="76"/>
  <c r="GA389" i="76"/>
  <c r="AP389" i="76"/>
  <c r="O389" i="76"/>
  <c r="DX389" i="76"/>
  <c r="DL389" i="76"/>
  <c r="ER389" i="76"/>
  <c r="FF389" i="76"/>
  <c r="EB389" i="76"/>
  <c r="AL389" i="76"/>
  <c r="FB389" i="76"/>
  <c r="CW389" i="76"/>
  <c r="BL389" i="76"/>
  <c r="FK389" i="76"/>
  <c r="CC389" i="76"/>
  <c r="F389" i="76"/>
  <c r="AF389" i="76"/>
  <c r="S389" i="76"/>
  <c r="BC389" i="76"/>
  <c r="AZ389" i="76"/>
  <c r="EZ389" i="76"/>
  <c r="DP389" i="76"/>
  <c r="EM389" i="76"/>
  <c r="W389" i="76"/>
  <c r="DG389" i="76"/>
  <c r="DZ389" i="76"/>
  <c r="CU396" i="76"/>
  <c r="CQ396" i="76"/>
  <c r="CM396" i="76"/>
  <c r="DQ396" i="76"/>
  <c r="DD396" i="76"/>
  <c r="DT396" i="76"/>
  <c r="BA396" i="76"/>
  <c r="BF396" i="76"/>
  <c r="DA396" i="76"/>
  <c r="AT396" i="76"/>
  <c r="AA396" i="76"/>
  <c r="AS396" i="76"/>
  <c r="CZ396" i="76"/>
  <c r="BD396" i="76"/>
  <c r="ES396" i="76"/>
  <c r="AH396" i="76"/>
  <c r="DW396" i="76"/>
  <c r="DE396" i="76"/>
  <c r="AR396" i="76"/>
  <c r="EA396" i="76"/>
  <c r="ED396" i="76"/>
  <c r="FC396" i="76"/>
  <c r="CK396" i="76"/>
  <c r="EM396" i="76"/>
  <c r="BQ396" i="76"/>
  <c r="DP396" i="76"/>
  <c r="BV396" i="76"/>
  <c r="AE396" i="76"/>
  <c r="DS396" i="76"/>
  <c r="DY396" i="76"/>
  <c r="FM396" i="76"/>
  <c r="AJ396" i="76"/>
  <c r="BT396" i="76"/>
  <c r="FG396" i="76"/>
  <c r="CE396" i="76"/>
  <c r="BG396" i="76"/>
  <c r="AF396" i="76"/>
  <c r="FY396" i="76"/>
  <c r="BS396" i="76"/>
  <c r="AQ396" i="76"/>
  <c r="FQ396" i="76"/>
  <c r="EK396" i="76"/>
  <c r="CF396" i="76"/>
  <c r="AX396" i="76"/>
  <c r="E396" i="76"/>
  <c r="AL396" i="76"/>
  <c r="I25" i="78"/>
  <c r="D389" i="76"/>
  <c r="F25" i="78"/>
  <c r="F9" i="78" s="1"/>
  <c r="H25" i="78"/>
  <c r="H9" i="78" s="1"/>
  <c r="G25" i="78"/>
  <c r="G9" i="78" s="1"/>
  <c r="E25" i="78"/>
  <c r="S7" i="79"/>
  <c r="S8" i="79" s="1"/>
  <c r="AC7" i="79"/>
  <c r="AC8" i="79" s="1"/>
  <c r="E7" i="79"/>
  <c r="E8" i="79" s="1"/>
  <c r="AF7" i="79"/>
  <c r="AF8" i="79" s="1"/>
  <c r="BV7" i="79"/>
  <c r="AN7" i="79"/>
  <c r="AN8" i="79" s="1"/>
  <c r="CD7" i="79"/>
  <c r="V7" i="79"/>
  <c r="V8" i="79" s="1"/>
  <c r="Z7" i="79"/>
  <c r="Z8" i="79" s="1"/>
  <c r="DE7" i="79"/>
  <c r="K7" i="79"/>
  <c r="K8" i="79" s="1"/>
  <c r="DJ7" i="79"/>
  <c r="Y7" i="79"/>
  <c r="Y8" i="79" s="1"/>
  <c r="AY7" i="79"/>
  <c r="AM7" i="79"/>
  <c r="AM8" i="79" s="1"/>
  <c r="CL7" i="79"/>
  <c r="F7" i="79"/>
  <c r="F8" i="79" s="1"/>
  <c r="DC7" i="79"/>
  <c r="BH7" i="79"/>
  <c r="D7" i="79"/>
  <c r="D8" i="79" s="1"/>
  <c r="DM7" i="79"/>
  <c r="CV7" i="79"/>
  <c r="BE7" i="79"/>
  <c r="BO7" i="79"/>
  <c r="AZ7" i="79"/>
  <c r="L7" i="79"/>
  <c r="L8" i="79" s="1"/>
  <c r="CJ7" i="79"/>
  <c r="BA7" i="79"/>
  <c r="CB7" i="79"/>
  <c r="BL7" i="79"/>
  <c r="DF7" i="79"/>
  <c r="BB7" i="79"/>
  <c r="DA7" i="79"/>
  <c r="BK7" i="79"/>
  <c r="CW7" i="79"/>
  <c r="BQ7" i="79"/>
  <c r="AA7" i="79"/>
  <c r="AA8" i="79" s="1"/>
  <c r="DH7" i="79"/>
  <c r="J7" i="79"/>
  <c r="J8" i="79" s="1"/>
  <c r="X7" i="79"/>
  <c r="X8" i="79" s="1"/>
  <c r="DN7" i="79"/>
  <c r="CK7" i="79"/>
  <c r="AR7" i="79"/>
  <c r="AR8" i="79" s="1"/>
  <c r="DK7" i="79"/>
  <c r="P7" i="79"/>
  <c r="P8" i="79" s="1"/>
  <c r="CO7" i="79"/>
  <c r="AP7" i="79"/>
  <c r="AP8" i="79" s="1"/>
  <c r="BR7" i="79"/>
  <c r="AB7" i="79"/>
  <c r="AB8" i="79" s="1"/>
  <c r="CG7" i="79"/>
  <c r="AT7" i="79"/>
  <c r="AT8" i="79" s="1"/>
  <c r="BI7" i="79"/>
  <c r="BX7" i="79"/>
  <c r="BG7" i="79"/>
  <c r="CX7" i="79"/>
  <c r="DD7" i="79"/>
  <c r="CR7" i="79"/>
  <c r="R7" i="79"/>
  <c r="R8" i="79" s="1"/>
  <c r="CP7" i="79"/>
  <c r="AI7" i="79"/>
  <c r="AI8" i="79" s="1"/>
  <c r="DB7" i="79"/>
  <c r="AW7" i="79"/>
  <c r="DI7" i="79"/>
  <c r="CF7" i="79"/>
  <c r="H7" i="79"/>
  <c r="H8" i="79" s="1"/>
  <c r="CH7" i="79"/>
  <c r="BD7" i="79"/>
  <c r="BS7" i="79"/>
  <c r="BZ7" i="79"/>
  <c r="CA7" i="79"/>
  <c r="CC7" i="79"/>
  <c r="BM7" i="79"/>
  <c r="BY7" i="79"/>
  <c r="BP7" i="79"/>
  <c r="BW7" i="79"/>
  <c r="BJ7" i="79"/>
  <c r="N7" i="79"/>
  <c r="N8" i="79" s="1"/>
  <c r="CZ7" i="79"/>
  <c r="T7" i="79"/>
  <c r="T8" i="79" s="1"/>
  <c r="AH7" i="79"/>
  <c r="AH8" i="79" s="1"/>
  <c r="AU7" i="79"/>
  <c r="AU8" i="79" s="1"/>
  <c r="DG7" i="79"/>
  <c r="CE7" i="79"/>
  <c r="BF7" i="79"/>
  <c r="CI7" i="79"/>
  <c r="AJ7" i="79"/>
  <c r="AJ8" i="79" s="1"/>
  <c r="CY7" i="79"/>
  <c r="AV7" i="79"/>
  <c r="I7" i="79"/>
  <c r="I8" i="79" s="1"/>
  <c r="AS7" i="79"/>
  <c r="AS8" i="79" s="1"/>
  <c r="BC7" i="79"/>
  <c r="AD7" i="79"/>
  <c r="AD8" i="79" s="1"/>
  <c r="O7" i="79"/>
  <c r="O8" i="79" s="1"/>
  <c r="CQ7" i="79"/>
  <c r="BN7" i="79"/>
  <c r="CM7" i="79"/>
  <c r="AO7" i="79"/>
  <c r="AO8" i="79" s="1"/>
  <c r="M7" i="79"/>
  <c r="M8" i="79" s="1"/>
  <c r="AE7" i="79"/>
  <c r="AE8" i="79" s="1"/>
  <c r="AX7" i="79"/>
  <c r="G7" i="79"/>
  <c r="G8" i="79" s="1"/>
  <c r="AK7" i="79"/>
  <c r="AK8" i="79" s="1"/>
  <c r="AG7" i="79"/>
  <c r="AG8" i="79" s="1"/>
  <c r="BU7" i="79"/>
  <c r="AQ7" i="79"/>
  <c r="AQ8" i="79" s="1"/>
  <c r="CS7" i="79"/>
  <c r="W7" i="79"/>
  <c r="W8" i="79" s="1"/>
  <c r="DO7" i="79"/>
  <c r="DL7" i="79"/>
  <c r="CU7" i="79"/>
  <c r="BT7" i="79"/>
  <c r="U7" i="79"/>
  <c r="U8" i="79" s="1"/>
  <c r="CT7" i="79"/>
  <c r="M34" i="78"/>
  <c r="E34" i="78"/>
  <c r="E35" i="78" s="1"/>
  <c r="S34" i="78"/>
  <c r="S37" i="78" s="1"/>
  <c r="R34" i="78"/>
  <c r="R37" i="78" s="1"/>
  <c r="G14" i="78"/>
  <c r="L14" i="78"/>
  <c r="P34" i="78"/>
  <c r="P37" i="78" s="1"/>
  <c r="E31" i="78"/>
  <c r="F31" i="78"/>
  <c r="N14" i="78"/>
  <c r="R14" i="78"/>
  <c r="O34" i="78"/>
  <c r="O37" i="78" s="1"/>
  <c r="H14" i="78"/>
  <c r="K14" i="78"/>
  <c r="J14" i="78"/>
  <c r="S14" i="78"/>
  <c r="Q34" i="78"/>
  <c r="Q37" i="78" s="1"/>
  <c r="G34" i="78"/>
  <c r="E14" i="78"/>
  <c r="E15" i="78" s="1"/>
  <c r="H34" i="78"/>
  <c r="I34" i="78"/>
  <c r="O14" i="78"/>
  <c r="F14" i="78"/>
  <c r="Q14" i="78"/>
  <c r="N34" i="78"/>
  <c r="N37" i="78" s="1"/>
  <c r="M14" i="78"/>
  <c r="F34" i="78"/>
  <c r="I14" i="78"/>
  <c r="P14" i="78"/>
  <c r="BO5" i="79" l="1"/>
  <c r="BI5" i="79"/>
  <c r="BH5" i="79"/>
  <c r="L31" i="78"/>
  <c r="L37" i="78" s="1"/>
  <c r="BP5" i="79"/>
  <c r="BK5" i="79"/>
  <c r="BJ5" i="79"/>
  <c r="BS5" i="79"/>
  <c r="BL5" i="79"/>
  <c r="BQ5" i="79"/>
  <c r="BR5" i="79"/>
  <c r="BM5" i="79"/>
  <c r="BN5" i="79"/>
  <c r="CA5" i="79"/>
  <c r="CE5" i="79"/>
  <c r="BT5" i="79"/>
  <c r="BX5" i="79"/>
  <c r="BU5" i="79"/>
  <c r="CD5" i="79"/>
  <c r="CB5" i="79"/>
  <c r="BZ5" i="79"/>
  <c r="CC5" i="79"/>
  <c r="BY5" i="79"/>
  <c r="BV5" i="79"/>
  <c r="M31" i="78"/>
  <c r="M37" i="78" s="1"/>
  <c r="BW5" i="79"/>
  <c r="K37" i="78"/>
  <c r="BD5" i="79"/>
  <c r="AV5" i="79"/>
  <c r="AV6" i="79" s="1"/>
  <c r="AV8" i="79" s="1"/>
  <c r="AW9" i="79" s="1"/>
  <c r="AW10" i="79" s="1"/>
  <c r="AW13" i="79" s="1"/>
  <c r="BG5" i="79"/>
  <c r="AW5" i="79"/>
  <c r="BA5" i="79"/>
  <c r="BE5" i="79"/>
  <c r="BB5" i="79"/>
  <c r="AX5" i="79"/>
  <c r="BF5" i="79"/>
  <c r="AY5" i="79"/>
  <c r="AZ5" i="79"/>
  <c r="BC5" i="79"/>
  <c r="AC9" i="79"/>
  <c r="AC10" i="79" s="1"/>
  <c r="AC13" i="79" s="1"/>
  <c r="E9" i="78"/>
  <c r="E10" i="78" s="1"/>
  <c r="E26" i="78"/>
  <c r="J37" i="78"/>
  <c r="J9" i="78"/>
  <c r="I37" i="78"/>
  <c r="I9" i="78"/>
  <c r="CN7" i="79"/>
  <c r="AL7" i="79"/>
  <c r="AL8" i="79" s="1"/>
  <c r="AQ9" i="79" s="1"/>
  <c r="AQ10" i="79" s="1"/>
  <c r="AQ13" i="79" s="1"/>
  <c r="Q7" i="79"/>
  <c r="Q8" i="79" s="1"/>
  <c r="U9" i="79" s="1"/>
  <c r="U10" i="79" s="1"/>
  <c r="U13" i="79" s="1"/>
  <c r="M9" i="79"/>
  <c r="M10" i="79" s="1"/>
  <c r="M13" i="79" s="1"/>
  <c r="G37" i="78"/>
  <c r="AA9" i="79"/>
  <c r="AA10" i="79" s="1"/>
  <c r="AA13" i="79" s="1"/>
  <c r="E37" i="78"/>
  <c r="E38" i="78" s="1"/>
  <c r="E32" i="78"/>
  <c r="F32" i="78" s="1"/>
  <c r="G32" i="78" s="1"/>
  <c r="H32" i="78" s="1"/>
  <c r="AG9" i="79"/>
  <c r="AG10" i="79" s="1"/>
  <c r="AG13" i="79" s="1"/>
  <c r="AE9" i="79"/>
  <c r="AE10" i="79" s="1"/>
  <c r="AE13" i="79" s="1"/>
  <c r="F15" i="78"/>
  <c r="F35" i="78"/>
  <c r="G35" i="78" s="1"/>
  <c r="H35" i="78" s="1"/>
  <c r="I35" i="78" s="1"/>
  <c r="J35" i="78" s="1"/>
  <c r="K35" i="78" s="1"/>
  <c r="AJ9" i="79"/>
  <c r="AJ10" i="79" s="1"/>
  <c r="AJ13" i="79" s="1"/>
  <c r="J9" i="79"/>
  <c r="J10" i="79" s="1"/>
  <c r="J13" i="79" s="1"/>
  <c r="AL9" i="79"/>
  <c r="AL10" i="79" s="1"/>
  <c r="AL13" i="79" s="1"/>
  <c r="AK9" i="79"/>
  <c r="AK10" i="79" s="1"/>
  <c r="AK13" i="79" s="1"/>
  <c r="Q9" i="79"/>
  <c r="Q10" i="79" s="1"/>
  <c r="Q13" i="79" s="1"/>
  <c r="X9" i="79"/>
  <c r="X10" i="79" s="1"/>
  <c r="X13" i="79" s="1"/>
  <c r="AU9" i="79"/>
  <c r="AU10" i="79" s="1"/>
  <c r="AU13" i="79" s="1"/>
  <c r="O9" i="79"/>
  <c r="O10" i="79" s="1"/>
  <c r="O13" i="79" s="1"/>
  <c r="N9" i="79"/>
  <c r="N10" i="79" s="1"/>
  <c r="N13" i="79" s="1"/>
  <c r="AH9" i="79"/>
  <c r="AH10" i="79" s="1"/>
  <c r="AH13" i="79" s="1"/>
  <c r="L9" i="79"/>
  <c r="L10" i="79" s="1"/>
  <c r="L13" i="79" s="1"/>
  <c r="AF9" i="79"/>
  <c r="AF10" i="79" s="1"/>
  <c r="AF13" i="79" s="1"/>
  <c r="H37" i="78"/>
  <c r="F37" i="78"/>
  <c r="AD9" i="79"/>
  <c r="AD10" i="79" s="1"/>
  <c r="AD13" i="79" s="1"/>
  <c r="AB9" i="79"/>
  <c r="AB10" i="79" s="1"/>
  <c r="AB13" i="79" s="1"/>
  <c r="K9" i="79"/>
  <c r="K10" i="79" s="1"/>
  <c r="K13" i="79" s="1"/>
  <c r="Z9" i="79"/>
  <c r="Z10" i="79" s="1"/>
  <c r="Z13" i="79" s="1"/>
  <c r="AV9" i="79"/>
  <c r="AV10" i="79" s="1"/>
  <c r="AV13" i="79" s="1"/>
  <c r="P9" i="79"/>
  <c r="P10" i="79" s="1"/>
  <c r="P13" i="79" s="1"/>
  <c r="AS9" i="79"/>
  <c r="AS10" i="79" s="1"/>
  <c r="AS13" i="79" s="1"/>
  <c r="Y9" i="79"/>
  <c r="Y10" i="79" s="1"/>
  <c r="Y13" i="79" s="1"/>
  <c r="AT9" i="79"/>
  <c r="AT10" i="79" s="1"/>
  <c r="AT13" i="79" s="1"/>
  <c r="AI9" i="79"/>
  <c r="AI10" i="79" s="1"/>
  <c r="AI13" i="79" s="1"/>
  <c r="AW6" i="79" l="1"/>
  <c r="L35" i="78"/>
  <c r="I32" i="78"/>
  <c r="J32" i="78" s="1"/>
  <c r="F26" i="78"/>
  <c r="E28" i="78"/>
  <c r="E40" i="78" s="1"/>
  <c r="E12" i="78"/>
  <c r="E17" i="78" s="1"/>
  <c r="E19" i="78" s="1"/>
  <c r="F10" i="78"/>
  <c r="AN9" i="79"/>
  <c r="AN10" i="79" s="1"/>
  <c r="AN13" i="79" s="1"/>
  <c r="AR9" i="79"/>
  <c r="AR10" i="79" s="1"/>
  <c r="AR13" i="79" s="1"/>
  <c r="AM9" i="79"/>
  <c r="AM10" i="79" s="1"/>
  <c r="AM13" i="79" s="1"/>
  <c r="AM16" i="79" s="1"/>
  <c r="AM17" i="79" s="1"/>
  <c r="R9" i="79"/>
  <c r="R10" i="79" s="1"/>
  <c r="R13" i="79" s="1"/>
  <c r="R16" i="79" s="1"/>
  <c r="R17" i="79" s="1"/>
  <c r="S9" i="79"/>
  <c r="S10" i="79" s="1"/>
  <c r="S13" i="79" s="1"/>
  <c r="AO9" i="79"/>
  <c r="AO10" i="79" s="1"/>
  <c r="AO13" i="79" s="1"/>
  <c r="AP9" i="79"/>
  <c r="AP10" i="79" s="1"/>
  <c r="AP13" i="79" s="1"/>
  <c r="T9" i="79"/>
  <c r="T10" i="79" s="1"/>
  <c r="T13" i="79" s="1"/>
  <c r="W9" i="79"/>
  <c r="W10" i="79" s="1"/>
  <c r="W13" i="79" s="1"/>
  <c r="V9" i="79"/>
  <c r="V10" i="79" s="1"/>
  <c r="V13" i="79" s="1"/>
  <c r="AD16" i="79"/>
  <c r="AD17" i="79" s="1"/>
  <c r="AE16" i="79"/>
  <c r="AE17" i="79" s="1"/>
  <c r="AL16" i="79"/>
  <c r="AL17" i="79" s="1"/>
  <c r="AF16" i="79"/>
  <c r="AF17" i="79" s="1"/>
  <c r="AC16" i="79"/>
  <c r="AC17" i="79" s="1"/>
  <c r="AB16" i="79"/>
  <c r="AB17" i="79" s="1"/>
  <c r="AB18" i="79" s="1"/>
  <c r="AJ16" i="79"/>
  <c r="AJ17" i="79" s="1"/>
  <c r="AK16" i="79"/>
  <c r="AK17" i="79" s="1"/>
  <c r="AI16" i="79"/>
  <c r="AI17" i="79" s="1"/>
  <c r="AG16" i="79"/>
  <c r="AG17" i="79" s="1"/>
  <c r="AH16" i="79"/>
  <c r="AH17" i="79" s="1"/>
  <c r="Q16" i="79"/>
  <c r="Q17" i="79" s="1"/>
  <c r="P16" i="79"/>
  <c r="P17" i="79" s="1"/>
  <c r="P18" i="79" s="1"/>
  <c r="E42" i="78"/>
  <c r="F38" i="78"/>
  <c r="M16" i="79"/>
  <c r="M17" i="79" s="1"/>
  <c r="N16" i="79"/>
  <c r="N17" i="79" s="1"/>
  <c r="L16" i="79"/>
  <c r="L17" i="79" s="1"/>
  <c r="K16" i="79"/>
  <c r="K17" i="79" s="1"/>
  <c r="O16" i="79"/>
  <c r="O17" i="79" s="1"/>
  <c r="J16" i="79"/>
  <c r="J17" i="79" s="1"/>
  <c r="J18" i="79" s="1"/>
  <c r="G15" i="78"/>
  <c r="K32" i="78" l="1"/>
  <c r="L32" i="78" s="1"/>
  <c r="M32" i="78" s="1"/>
  <c r="N32" i="78" s="1"/>
  <c r="O32" i="78" s="1"/>
  <c r="P32" i="78" s="1"/>
  <c r="Q32" i="78" s="1"/>
  <c r="R32" i="78" s="1"/>
  <c r="S32" i="78" s="1"/>
  <c r="AX6" i="79"/>
  <c r="AW8" i="79"/>
  <c r="M35" i="78"/>
  <c r="F28" i="78"/>
  <c r="F40" i="78" s="1"/>
  <c r="G26" i="78"/>
  <c r="F12" i="78"/>
  <c r="F17" i="78" s="1"/>
  <c r="F19" i="78" s="1"/>
  <c r="F20" i="78" s="1"/>
  <c r="G10" i="78"/>
  <c r="T16" i="79"/>
  <c r="T17" i="79" s="1"/>
  <c r="U16" i="79"/>
  <c r="U17" i="79" s="1"/>
  <c r="AO16" i="79"/>
  <c r="AO17" i="79" s="1"/>
  <c r="Y16" i="79"/>
  <c r="Y17" i="79" s="1"/>
  <c r="AN16" i="79"/>
  <c r="AN17" i="79" s="1"/>
  <c r="AN18" i="79" s="1"/>
  <c r="AQ16" i="79"/>
  <c r="AQ17" i="79" s="1"/>
  <c r="AU16" i="79"/>
  <c r="AU17" i="79" s="1"/>
  <c r="Z16" i="79"/>
  <c r="Z17" i="79" s="1"/>
  <c r="AA16" i="79"/>
  <c r="AA17" i="79" s="1"/>
  <c r="X16" i="79"/>
  <c r="X17" i="79" s="1"/>
  <c r="V16" i="79"/>
  <c r="V17" i="79" s="1"/>
  <c r="AW16" i="79"/>
  <c r="AW17" i="79" s="1"/>
  <c r="AS16" i="79"/>
  <c r="AS17" i="79" s="1"/>
  <c r="AT16" i="79"/>
  <c r="AT17" i="79" s="1"/>
  <c r="AV16" i="79"/>
  <c r="AV17" i="79" s="1"/>
  <c r="AR16" i="79"/>
  <c r="AR17" i="79" s="1"/>
  <c r="S16" i="79"/>
  <c r="S17" i="79" s="1"/>
  <c r="AP16" i="79"/>
  <c r="AP17" i="79" s="1"/>
  <c r="W16" i="79"/>
  <c r="W17" i="79" s="1"/>
  <c r="AK18" i="79"/>
  <c r="AC18" i="79"/>
  <c r="AL18" i="79"/>
  <c r="AE18" i="79"/>
  <c r="N18" i="79"/>
  <c r="AG18" i="79"/>
  <c r="AM18" i="79"/>
  <c r="O18" i="79"/>
  <c r="AD18" i="79"/>
  <c r="J19" i="79"/>
  <c r="J20" i="79" s="1"/>
  <c r="J21" i="79" s="1"/>
  <c r="K18" i="79"/>
  <c r="F42" i="78"/>
  <c r="G38" i="78"/>
  <c r="R18" i="79"/>
  <c r="AJ18" i="79"/>
  <c r="L18" i="79"/>
  <c r="E43" i="78"/>
  <c r="AI18" i="79"/>
  <c r="H15" i="78"/>
  <c r="Q18" i="79"/>
  <c r="M18" i="79"/>
  <c r="AF18" i="79"/>
  <c r="AH18" i="79"/>
  <c r="AX9" i="79" l="1"/>
  <c r="AX10" i="79" s="1"/>
  <c r="AX13" i="79" s="1"/>
  <c r="AY6" i="79"/>
  <c r="AX8" i="79"/>
  <c r="N35" i="78"/>
  <c r="G12" i="78"/>
  <c r="G17" i="78" s="1"/>
  <c r="G19" i="78" s="1"/>
  <c r="G20" i="78" s="1"/>
  <c r="H10" i="78"/>
  <c r="H26" i="78"/>
  <c r="H28" i="78" s="1"/>
  <c r="G28" i="78"/>
  <c r="G40" i="78" s="1"/>
  <c r="T18" i="79"/>
  <c r="U18" i="79"/>
  <c r="V18" i="79"/>
  <c r="AP18" i="79"/>
  <c r="AR18" i="79"/>
  <c r="Y18" i="79"/>
  <c r="AO18" i="79"/>
  <c r="AT18" i="79"/>
  <c r="Z18" i="79"/>
  <c r="W18" i="79"/>
  <c r="AA18" i="79"/>
  <c r="AV18" i="79"/>
  <c r="AS18" i="79"/>
  <c r="AU18" i="79"/>
  <c r="X18" i="79"/>
  <c r="S18" i="79"/>
  <c r="AW18" i="79"/>
  <c r="AQ18" i="79"/>
  <c r="F43" i="78"/>
  <c r="F44" i="78" s="1"/>
  <c r="N19" i="79"/>
  <c r="N20" i="79" s="1"/>
  <c r="M19" i="79"/>
  <c r="M20" i="79" s="1"/>
  <c r="O19" i="79"/>
  <c r="O20" i="79" s="1"/>
  <c r="K19" i="79"/>
  <c r="K20" i="79" s="1"/>
  <c r="K21" i="79" s="1"/>
  <c r="I15" i="78"/>
  <c r="P19" i="79"/>
  <c r="P20" i="79" s="1"/>
  <c r="Q19" i="79"/>
  <c r="Q20" i="79" s="1"/>
  <c r="R19" i="79"/>
  <c r="R20" i="79" s="1"/>
  <c r="L19" i="79"/>
  <c r="L20" i="79" s="1"/>
  <c r="G42" i="78"/>
  <c r="H38" i="78"/>
  <c r="AX16" i="79" l="1"/>
  <c r="AX17" i="79" s="1"/>
  <c r="AX18" i="79" s="1"/>
  <c r="AX19" i="79" s="1"/>
  <c r="AX20" i="79" s="1"/>
  <c r="AZ6" i="79"/>
  <c r="AY8" i="79"/>
  <c r="AZ9" i="79" s="1"/>
  <c r="AZ10" i="79" s="1"/>
  <c r="AZ13" i="79" s="1"/>
  <c r="AY9" i="79"/>
  <c r="AY10" i="79" s="1"/>
  <c r="AY13" i="79" s="1"/>
  <c r="AY16" i="79" s="1"/>
  <c r="AY17" i="79" s="1"/>
  <c r="O35" i="78"/>
  <c r="H40" i="78"/>
  <c r="I26" i="78"/>
  <c r="H12" i="78"/>
  <c r="H17" i="78" s="1"/>
  <c r="H19" i="78" s="1"/>
  <c r="H20" i="78" s="1"/>
  <c r="I10" i="78"/>
  <c r="X19" i="79"/>
  <c r="X20" i="79" s="1"/>
  <c r="Y19" i="79"/>
  <c r="Y20" i="79" s="1"/>
  <c r="AD19" i="79"/>
  <c r="AD20" i="79" s="1"/>
  <c r="AR19" i="79"/>
  <c r="AR20" i="79" s="1"/>
  <c r="AB19" i="79"/>
  <c r="AB20" i="79" s="1"/>
  <c r="AK19" i="79"/>
  <c r="AK20" i="79" s="1"/>
  <c r="AJ19" i="79"/>
  <c r="AJ20" i="79" s="1"/>
  <c r="AI19" i="79"/>
  <c r="AI20" i="79" s="1"/>
  <c r="V19" i="79"/>
  <c r="V20" i="79" s="1"/>
  <c r="AE19" i="79"/>
  <c r="AE20" i="79" s="1"/>
  <c r="AT19" i="79"/>
  <c r="AT20" i="79" s="1"/>
  <c r="AM19" i="79"/>
  <c r="AM20" i="79" s="1"/>
  <c r="AL19" i="79"/>
  <c r="AL20" i="79" s="1"/>
  <c r="AC19" i="79"/>
  <c r="AC20" i="79" s="1"/>
  <c r="W19" i="79"/>
  <c r="W20" i="79" s="1"/>
  <c r="AN19" i="79"/>
  <c r="AN20" i="79" s="1"/>
  <c r="AP19" i="79"/>
  <c r="AP20" i="79" s="1"/>
  <c r="S19" i="79"/>
  <c r="S20" i="79" s="1"/>
  <c r="S21" i="79" s="1"/>
  <c r="AW19" i="79"/>
  <c r="AW20" i="79" s="1"/>
  <c r="AV19" i="79"/>
  <c r="AV20" i="79" s="1"/>
  <c r="AA19" i="79"/>
  <c r="AA20" i="79" s="1"/>
  <c r="AF19" i="79"/>
  <c r="AF20" i="79" s="1"/>
  <c r="U19" i="79"/>
  <c r="U20" i="79" s="1"/>
  <c r="Z19" i="79"/>
  <c r="Z20" i="79" s="1"/>
  <c r="AQ19" i="79"/>
  <c r="AQ20" i="79" s="1"/>
  <c r="AG19" i="79"/>
  <c r="AG20" i="79" s="1"/>
  <c r="AH19" i="79"/>
  <c r="AH20" i="79" s="1"/>
  <c r="T19" i="79"/>
  <c r="T20" i="79" s="1"/>
  <c r="AO19" i="79"/>
  <c r="AO20" i="79" s="1"/>
  <c r="AS19" i="79"/>
  <c r="AS20" i="79" s="1"/>
  <c r="AU19" i="79"/>
  <c r="AU20" i="79" s="1"/>
  <c r="N21" i="79"/>
  <c r="O21" i="79"/>
  <c r="Q21" i="79"/>
  <c r="M21" i="79"/>
  <c r="P21" i="79"/>
  <c r="L21" i="79"/>
  <c r="G43" i="78"/>
  <c r="G44" i="78" s="1"/>
  <c r="R21" i="79"/>
  <c r="J15" i="78"/>
  <c r="H42" i="78"/>
  <c r="I38" i="78"/>
  <c r="AY18" i="79" l="1"/>
  <c r="AZ16" i="79"/>
  <c r="AZ17" i="79" s="1"/>
  <c r="AZ18" i="79" s="1"/>
  <c r="BA6" i="79"/>
  <c r="AZ8" i="79"/>
  <c r="J26" i="78"/>
  <c r="I28" i="78"/>
  <c r="I40" i="78" s="1"/>
  <c r="P35" i="78"/>
  <c r="J10" i="78"/>
  <c r="I12" i="78"/>
  <c r="I17" i="78" s="1"/>
  <c r="I19" i="78" s="1"/>
  <c r="I20" i="78" s="1"/>
  <c r="V21" i="79"/>
  <c r="AF21" i="79"/>
  <c r="AC21" i="79"/>
  <c r="AD21" i="79"/>
  <c r="AB21" i="79"/>
  <c r="AR21" i="79"/>
  <c r="Y21" i="79"/>
  <c r="AE21" i="79"/>
  <c r="X21" i="79"/>
  <c r="AK21" i="79"/>
  <c r="AM21" i="79"/>
  <c r="Z21" i="79"/>
  <c r="AX21" i="79"/>
  <c r="AP21" i="79"/>
  <c r="U21" i="79"/>
  <c r="AN21" i="79"/>
  <c r="AL21" i="79"/>
  <c r="AV21" i="79"/>
  <c r="AG21" i="79"/>
  <c r="AI21" i="79"/>
  <c r="W21" i="79"/>
  <c r="AS21" i="79"/>
  <c r="AT21" i="79"/>
  <c r="AU21" i="79"/>
  <c r="T21" i="79"/>
  <c r="AO21" i="79"/>
  <c r="AH21" i="79"/>
  <c r="AQ21" i="79"/>
  <c r="AJ21" i="79"/>
  <c r="AW21" i="79"/>
  <c r="AA21" i="79"/>
  <c r="H43" i="78"/>
  <c r="H44" i="78" s="1"/>
  <c r="K15" i="78"/>
  <c r="I42" i="78"/>
  <c r="J38" i="78"/>
  <c r="AZ19" i="79" l="1"/>
  <c r="AZ20" i="79" s="1"/>
  <c r="AY19" i="79"/>
  <c r="AY20" i="79" s="1"/>
  <c r="AY21" i="79" s="1"/>
  <c r="BA9" i="79"/>
  <c r="BA10" i="79" s="1"/>
  <c r="BA13" i="79" s="1"/>
  <c r="BB6" i="79"/>
  <c r="BA8" i="79"/>
  <c r="J28" i="78"/>
  <c r="J40" i="78" s="1"/>
  <c r="K26" i="78"/>
  <c r="K28" i="78" s="1"/>
  <c r="Q35" i="78"/>
  <c r="J12" i="78"/>
  <c r="J17" i="78" s="1"/>
  <c r="J19" i="78" s="1"/>
  <c r="J20" i="78" s="1"/>
  <c r="K10" i="78"/>
  <c r="L15" i="78"/>
  <c r="J42" i="78"/>
  <c r="K38" i="78"/>
  <c r="I43" i="78"/>
  <c r="I44" i="78" s="1"/>
  <c r="AZ21" i="79" l="1"/>
  <c r="BA16" i="79"/>
  <c r="BA17" i="79" s="1"/>
  <c r="BA18" i="79" s="1"/>
  <c r="BB9" i="79"/>
  <c r="BB10" i="79" s="1"/>
  <c r="BB13" i="79" s="1"/>
  <c r="BC6" i="79"/>
  <c r="BB8" i="79"/>
  <c r="BC9" i="79" s="1"/>
  <c r="BC10" i="79" s="1"/>
  <c r="BC13" i="79" s="1"/>
  <c r="R35" i="78"/>
  <c r="L26" i="78"/>
  <c r="K12" i="78"/>
  <c r="K17" i="78" s="1"/>
  <c r="K19" i="78" s="1"/>
  <c r="K20" i="78" s="1"/>
  <c r="L10" i="78"/>
  <c r="J43" i="78"/>
  <c r="J44" i="78" s="1"/>
  <c r="K42" i="78"/>
  <c r="L38" i="78"/>
  <c r="M15" i="78"/>
  <c r="L28" i="78" l="1"/>
  <c r="M26" i="78"/>
  <c r="BA19" i="79"/>
  <c r="BA20" i="79" s="1"/>
  <c r="BA21" i="79" s="1"/>
  <c r="BB16" i="79"/>
  <c r="BB17" i="79" s="1"/>
  <c r="BB18" i="79" s="1"/>
  <c r="BB19" i="79" s="1"/>
  <c r="BB20" i="79" s="1"/>
  <c r="BC16" i="79"/>
  <c r="BC17" i="79" s="1"/>
  <c r="BD6" i="79"/>
  <c r="BC8" i="79"/>
  <c r="K40" i="78"/>
  <c r="K43" i="78" s="1"/>
  <c r="K44" i="78" s="1"/>
  <c r="S35" i="78"/>
  <c r="L12" i="78"/>
  <c r="L17" i="78" s="1"/>
  <c r="L19" i="78" s="1"/>
  <c r="L20" i="78" s="1"/>
  <c r="M10" i="78"/>
  <c r="N15" i="78"/>
  <c r="L42" i="78"/>
  <c r="M38" i="78"/>
  <c r="BB21" i="79" l="1"/>
  <c r="BC18" i="79"/>
  <c r="BC19" i="79" s="1"/>
  <c r="BC20" i="79" s="1"/>
  <c r="BC21" i="79" s="1"/>
  <c r="BE6" i="79"/>
  <c r="BD8" i="79"/>
  <c r="BD9" i="79"/>
  <c r="BD10" i="79" s="1"/>
  <c r="BD13" i="79" s="1"/>
  <c r="L40" i="78"/>
  <c r="L43" i="78" s="1"/>
  <c r="L44" i="78" s="1"/>
  <c r="L48" i="78"/>
  <c r="M28" i="78"/>
  <c r="N26" i="78"/>
  <c r="M12" i="78"/>
  <c r="M17" i="78" s="1"/>
  <c r="M19" i="78" s="1"/>
  <c r="M20" i="78" s="1"/>
  <c r="N10" i="78"/>
  <c r="M42" i="78"/>
  <c r="N38" i="78"/>
  <c r="O15" i="78"/>
  <c r="BD16" i="79" l="1"/>
  <c r="BD17" i="79" s="1"/>
  <c r="BD18" i="79" s="1"/>
  <c r="BD19" i="79" s="1"/>
  <c r="BD20" i="79" s="1"/>
  <c r="BD21" i="79" s="1"/>
  <c r="BE9" i="79"/>
  <c r="BE10" i="79" s="1"/>
  <c r="BE13" i="79" s="1"/>
  <c r="BF6" i="79"/>
  <c r="BE8" i="79"/>
  <c r="BF9" i="79" s="1"/>
  <c r="BF10" i="79" s="1"/>
  <c r="BF13" i="79" s="1"/>
  <c r="M40" i="78"/>
  <c r="M43" i="78" s="1"/>
  <c r="M44" i="78" s="1"/>
  <c r="M48" i="78"/>
  <c r="O10" i="78"/>
  <c r="N12" i="78"/>
  <c r="N17" i="78" s="1"/>
  <c r="N19" i="78" s="1"/>
  <c r="N20" i="78" s="1"/>
  <c r="N28" i="78"/>
  <c r="O26" i="78"/>
  <c r="P15" i="78"/>
  <c r="N42" i="78"/>
  <c r="O38" i="78"/>
  <c r="BF16" i="79" l="1"/>
  <c r="BF17" i="79" s="1"/>
  <c r="BE16" i="79"/>
  <c r="BE17" i="79" s="1"/>
  <c r="BE18" i="79" s="1"/>
  <c r="BG6" i="79"/>
  <c r="BF8" i="79"/>
  <c r="BG9" i="79" s="1"/>
  <c r="BG10" i="79" s="1"/>
  <c r="BG13" i="79" s="1"/>
  <c r="BG16" i="79" s="1"/>
  <c r="BG17" i="79" s="1"/>
  <c r="N40" i="78"/>
  <c r="N43" i="78" s="1"/>
  <c r="N44" i="78" s="1"/>
  <c r="N48" i="78"/>
  <c r="O12" i="78"/>
  <c r="O17" i="78" s="1"/>
  <c r="O19" i="78" s="1"/>
  <c r="O20" i="78" s="1"/>
  <c r="P10" i="78"/>
  <c r="O28" i="78"/>
  <c r="P26" i="78"/>
  <c r="Q15" i="78"/>
  <c r="O42" i="78"/>
  <c r="P38" i="78"/>
  <c r="BE19" i="79" l="1"/>
  <c r="BE20" i="79" s="1"/>
  <c r="BE21" i="79" s="1"/>
  <c r="BG18" i="79"/>
  <c r="BF18" i="79"/>
  <c r="BF19" i="79" s="1"/>
  <c r="BF20" i="79" s="1"/>
  <c r="BH6" i="79"/>
  <c r="BG8" i="79"/>
  <c r="O40" i="78"/>
  <c r="O43" i="78" s="1"/>
  <c r="O44" i="78" s="1"/>
  <c r="O48" i="78"/>
  <c r="P28" i="78"/>
  <c r="Q26" i="78"/>
  <c r="R26" i="78" s="1"/>
  <c r="P12" i="78"/>
  <c r="P17" i="78" s="1"/>
  <c r="P19" i="78" s="1"/>
  <c r="P20" i="78" s="1"/>
  <c r="Q10" i="78"/>
  <c r="P42" i="78"/>
  <c r="Q38" i="78"/>
  <c r="R15" i="78"/>
  <c r="BF21" i="79" l="1"/>
  <c r="BG19" i="79"/>
  <c r="BG20" i="79" s="1"/>
  <c r="BG21" i="79" s="1"/>
  <c r="BH9" i="79"/>
  <c r="BH10" i="79" s="1"/>
  <c r="BH13" i="79" s="1"/>
  <c r="BH16" i="79" s="1"/>
  <c r="BH17" i="79" s="1"/>
  <c r="BH18" i="79" s="1"/>
  <c r="BH19" i="79" s="1"/>
  <c r="BH20" i="79" s="1"/>
  <c r="BI6" i="79"/>
  <c r="BH8" i="79"/>
  <c r="P40" i="78"/>
  <c r="P43" i="78" s="1"/>
  <c r="P44" i="78" s="1"/>
  <c r="P48" i="78"/>
  <c r="R10" i="78"/>
  <c r="Q12" i="78"/>
  <c r="Q17" i="78" s="1"/>
  <c r="Q19" i="78" s="1"/>
  <c r="Q20" i="78" s="1"/>
  <c r="Q28" i="78"/>
  <c r="Q42" i="78"/>
  <c r="R38" i="78"/>
  <c r="S15" i="78"/>
  <c r="BH21" i="79" l="1"/>
  <c r="BJ6" i="79"/>
  <c r="BI8" i="79"/>
  <c r="BJ9" i="79" s="1"/>
  <c r="BJ10" i="79" s="1"/>
  <c r="BJ13" i="79" s="1"/>
  <c r="BI9" i="79"/>
  <c r="BI10" i="79" s="1"/>
  <c r="BI13" i="79" s="1"/>
  <c r="BI16" i="79" s="1"/>
  <c r="BI17" i="79" s="1"/>
  <c r="BI18" i="79" s="1"/>
  <c r="BI19" i="79" s="1"/>
  <c r="BI20" i="79" s="1"/>
  <c r="BI21" i="79" s="1"/>
  <c r="Q40" i="78"/>
  <c r="Q43" i="78" s="1"/>
  <c r="Q44" i="78" s="1"/>
  <c r="Q48" i="78"/>
  <c r="S10" i="78"/>
  <c r="S12" i="78" s="1"/>
  <c r="S17" i="78" s="1"/>
  <c r="S19" i="78" s="1"/>
  <c r="R12" i="78"/>
  <c r="R17" i="78" s="1"/>
  <c r="R19" i="78" s="1"/>
  <c r="R20" i="78" s="1"/>
  <c r="S26" i="78"/>
  <c r="S28" i="78" s="1"/>
  <c r="S48" i="78" s="1"/>
  <c r="R28" i="78"/>
  <c r="R42" i="78"/>
  <c r="S38" i="78"/>
  <c r="BJ16" i="79" l="1"/>
  <c r="BJ17" i="79" s="1"/>
  <c r="BJ18" i="79" s="1"/>
  <c r="BJ19" i="79" s="1"/>
  <c r="BJ20" i="79" s="1"/>
  <c r="BJ21" i="79" s="1"/>
  <c r="BK6" i="79"/>
  <c r="BJ8" i="79"/>
  <c r="R40" i="78"/>
  <c r="R43" i="78" s="1"/>
  <c r="R44" i="78" s="1"/>
  <c r="R48" i="78"/>
  <c r="S20" i="78"/>
  <c r="S42" i="78"/>
  <c r="S40" i="78"/>
  <c r="BK9" i="79" l="1"/>
  <c r="BK10" i="79" s="1"/>
  <c r="BK13" i="79" s="1"/>
  <c r="BK16" i="79" s="1"/>
  <c r="BK17" i="79" s="1"/>
  <c r="BK18" i="79" s="1"/>
  <c r="BK19" i="79" s="1"/>
  <c r="BK20" i="79" s="1"/>
  <c r="BK21" i="79" s="1"/>
  <c r="BL6" i="79"/>
  <c r="BK8" i="79"/>
  <c r="BL9" i="79" s="1"/>
  <c r="BL10" i="79" s="1"/>
  <c r="BL13" i="79" s="1"/>
  <c r="S43" i="78"/>
  <c r="BL16" i="79" l="1"/>
  <c r="BL17" i="79" s="1"/>
  <c r="BL18" i="79" s="1"/>
  <c r="BL19" i="79" s="1"/>
  <c r="BL20" i="79" s="1"/>
  <c r="BL21" i="79" s="1"/>
  <c r="BM6" i="79"/>
  <c r="BL8" i="79"/>
  <c r="S44" i="78"/>
  <c r="B3" i="78" s="1"/>
  <c r="BN6" i="79" l="1"/>
  <c r="BM8" i="79"/>
  <c r="BN9" i="79" s="1"/>
  <c r="BN10" i="79" s="1"/>
  <c r="BN13" i="79" s="1"/>
  <c r="BM9" i="79"/>
  <c r="BM10" i="79" s="1"/>
  <c r="BM13" i="79" s="1"/>
  <c r="E28" i="91"/>
  <c r="X2" i="74"/>
  <c r="BO6" i="79" l="1"/>
  <c r="BN8" i="79"/>
  <c r="BO9" i="79" s="1"/>
  <c r="BO10" i="79" s="1"/>
  <c r="BO13" i="79" s="1"/>
  <c r="BM16" i="79"/>
  <c r="BM17" i="79" s="1"/>
  <c r="BM18" i="79" s="1"/>
  <c r="BM19" i="79" s="1"/>
  <c r="BM20" i="79" s="1"/>
  <c r="BM21" i="79" s="1"/>
  <c r="BN16" i="79"/>
  <c r="BN17" i="79" s="1"/>
  <c r="BN18" i="79" l="1"/>
  <c r="BN19" i="79" s="1"/>
  <c r="BN20" i="79" s="1"/>
  <c r="BN21" i="79" s="1"/>
  <c r="BO16" i="79"/>
  <c r="BO17" i="79" s="1"/>
  <c r="BO18" i="79" s="1"/>
  <c r="BP6" i="79"/>
  <c r="BO8" i="79"/>
  <c r="BP9" i="79" s="1"/>
  <c r="BP10" i="79" s="1"/>
  <c r="BP13" i="79" s="1"/>
  <c r="BO19" i="79" l="1"/>
  <c r="BO20" i="79" s="1"/>
  <c r="BO21" i="79" s="1"/>
  <c r="BP16" i="79"/>
  <c r="BP17" i="79" s="1"/>
  <c r="BP18" i="79" s="1"/>
  <c r="BP19" i="79" s="1"/>
  <c r="BP20" i="79" s="1"/>
  <c r="BQ6" i="79"/>
  <c r="BP8" i="79"/>
  <c r="BQ9" i="79" s="1"/>
  <c r="BQ10" i="79" s="1"/>
  <c r="BQ13" i="79" s="1"/>
  <c r="BP21" i="79" l="1"/>
  <c r="BQ16" i="79"/>
  <c r="BQ17" i="79" s="1"/>
  <c r="BQ18" i="79" s="1"/>
  <c r="BQ19" i="79" s="1"/>
  <c r="BQ20" i="79" s="1"/>
  <c r="BQ21" i="79" s="1"/>
  <c r="BR6" i="79"/>
  <c r="BQ8" i="79"/>
  <c r="BR9" i="79" l="1"/>
  <c r="BR10" i="79" s="1"/>
  <c r="BR13" i="79" s="1"/>
  <c r="BR16" i="79" s="1"/>
  <c r="BR17" i="79" s="1"/>
  <c r="BR18" i="79" s="1"/>
  <c r="BR19" i="79" s="1"/>
  <c r="BR20" i="79" s="1"/>
  <c r="BR21" i="79" s="1"/>
  <c r="BS6" i="79"/>
  <c r="BR8" i="79"/>
  <c r="BT6" i="79" l="1"/>
  <c r="BS8" i="79"/>
  <c r="BS9" i="79"/>
  <c r="BS10" i="79" s="1"/>
  <c r="BS13" i="79" s="1"/>
  <c r="BS16" i="79" s="1"/>
  <c r="BS17" i="79" s="1"/>
  <c r="BS18" i="79" s="1"/>
  <c r="BS19" i="79" s="1"/>
  <c r="BS20" i="79" s="1"/>
  <c r="BS21" i="79" s="1"/>
  <c r="BU6" i="79" l="1"/>
  <c r="BT8" i="79"/>
  <c r="BT9" i="79"/>
  <c r="BT10" i="79" s="1"/>
  <c r="BT13" i="79" s="1"/>
  <c r="BT16" i="79" s="1"/>
  <c r="BT17" i="79" s="1"/>
  <c r="BT18" i="79" s="1"/>
  <c r="BT19" i="79" s="1"/>
  <c r="BT20" i="79" s="1"/>
  <c r="BT21" i="79" s="1"/>
  <c r="BV6" i="79" l="1"/>
  <c r="BU8" i="79"/>
  <c r="BU9" i="79"/>
  <c r="BU10" i="79" s="1"/>
  <c r="BU13" i="79" s="1"/>
  <c r="BU16" i="79" s="1"/>
  <c r="BU17" i="79" s="1"/>
  <c r="BU18" i="79" s="1"/>
  <c r="BU19" i="79" s="1"/>
  <c r="BU20" i="79" s="1"/>
  <c r="BU21" i="79" s="1"/>
  <c r="BV9" i="79" l="1"/>
  <c r="BV10" i="79" s="1"/>
  <c r="BV13" i="79" s="1"/>
  <c r="BV16" i="79" s="1"/>
  <c r="BV17" i="79" s="1"/>
  <c r="BV18" i="79" s="1"/>
  <c r="BV19" i="79" s="1"/>
  <c r="BV20" i="79" s="1"/>
  <c r="BV21" i="79" s="1"/>
  <c r="BW6" i="79"/>
  <c r="BV8" i="79"/>
  <c r="BW9" i="79" l="1"/>
  <c r="BW10" i="79" s="1"/>
  <c r="BW13" i="79" s="1"/>
  <c r="BW16" i="79" s="1"/>
  <c r="BW17" i="79" s="1"/>
  <c r="BW18" i="79" s="1"/>
  <c r="BW19" i="79" s="1"/>
  <c r="BW20" i="79" s="1"/>
  <c r="BW21" i="79" s="1"/>
  <c r="BX6" i="79"/>
  <c r="BW8" i="79"/>
  <c r="BX9" i="79" s="1"/>
  <c r="BX10" i="79" s="1"/>
  <c r="BX13" i="79" s="1"/>
  <c r="BX16" i="79" l="1"/>
  <c r="BX17" i="79" s="1"/>
  <c r="BX18" i="79" s="1"/>
  <c r="BX19" i="79" s="1"/>
  <c r="BX20" i="79" s="1"/>
  <c r="BX21" i="79" s="1"/>
  <c r="BY6" i="79"/>
  <c r="BX8" i="79"/>
  <c r="BZ6" i="79" l="1"/>
  <c r="BY8" i="79"/>
  <c r="BY9" i="79"/>
  <c r="BY10" i="79" s="1"/>
  <c r="BY13" i="79" s="1"/>
  <c r="BY16" i="79" l="1"/>
  <c r="BY17" i="79" s="1"/>
  <c r="BY18" i="79" s="1"/>
  <c r="BY19" i="79" s="1"/>
  <c r="BY20" i="79" s="1"/>
  <c r="BY21" i="79" s="1"/>
  <c r="BZ9" i="79"/>
  <c r="BZ10" i="79" s="1"/>
  <c r="BZ13" i="79" s="1"/>
  <c r="BZ16" i="79" s="1"/>
  <c r="BZ17" i="79" s="1"/>
  <c r="CA6" i="79"/>
  <c r="BZ8" i="79"/>
  <c r="BZ18" i="79" l="1"/>
  <c r="BZ19" i="79" s="1"/>
  <c r="BZ20" i="79" s="1"/>
  <c r="BZ21" i="79" s="1"/>
  <c r="CA9" i="79"/>
  <c r="CA10" i="79" s="1"/>
  <c r="CA13" i="79" s="1"/>
  <c r="CB6" i="79"/>
  <c r="CA8" i="79"/>
  <c r="CC6" i="79" l="1"/>
  <c r="CB8" i="79"/>
  <c r="CB9" i="79"/>
  <c r="CB10" i="79" s="1"/>
  <c r="CB13" i="79" s="1"/>
  <c r="CA16" i="79"/>
  <c r="CA17" i="79" s="1"/>
  <c r="CA18" i="79" s="1"/>
  <c r="CA19" i="79" s="1"/>
  <c r="CA20" i="79" s="1"/>
  <c r="CA21" i="79" s="1"/>
  <c r="CC9" i="79" l="1"/>
  <c r="CC10" i="79" s="1"/>
  <c r="CC13" i="79" s="1"/>
  <c r="CC16" i="79" s="1"/>
  <c r="CC17" i="79" s="1"/>
  <c r="CB16" i="79"/>
  <c r="CB17" i="79" s="1"/>
  <c r="CB18" i="79" s="1"/>
  <c r="CB19" i="79" s="1"/>
  <c r="CB20" i="79" s="1"/>
  <c r="CB21" i="79" s="1"/>
  <c r="CD6" i="79"/>
  <c r="CC8" i="79"/>
  <c r="CC18" i="79" l="1"/>
  <c r="CC19" i="79" s="1"/>
  <c r="CC20" i="79" s="1"/>
  <c r="CC21" i="79" s="1"/>
  <c r="CE6" i="79"/>
  <c r="CD8" i="79"/>
  <c r="CE9" i="79" s="1"/>
  <c r="CE10" i="79" s="1"/>
  <c r="CE13" i="79" s="1"/>
  <c r="CD9" i="79"/>
  <c r="CD10" i="79" s="1"/>
  <c r="CD13" i="79" s="1"/>
  <c r="CD16" i="79" s="1"/>
  <c r="CD17" i="79" s="1"/>
  <c r="CD18" i="79" s="1"/>
  <c r="CD19" i="79" l="1"/>
  <c r="CD20" i="79" s="1"/>
  <c r="CD21" i="79" s="1"/>
  <c r="CE16" i="79"/>
  <c r="CE17" i="79" s="1"/>
  <c r="CE18" i="79" s="1"/>
  <c r="CE19" i="79" s="1"/>
  <c r="CE20" i="79" s="1"/>
  <c r="CF6" i="79"/>
  <c r="CE8" i="79"/>
  <c r="CE21" i="79" l="1"/>
  <c r="CF9" i="79"/>
  <c r="CF10" i="79" s="1"/>
  <c r="CF13" i="79" s="1"/>
  <c r="CF16" i="79" s="1"/>
  <c r="CF17" i="79" s="1"/>
  <c r="CF18" i="79" s="1"/>
  <c r="CF19" i="79" s="1"/>
  <c r="CF20" i="79" s="1"/>
  <c r="CF21" i="79" s="1"/>
  <c r="CG6" i="79"/>
  <c r="CF8" i="79"/>
  <c r="CH6" i="79" l="1"/>
  <c r="CG8" i="79"/>
  <c r="CH9" i="79" s="1"/>
  <c r="CH10" i="79" s="1"/>
  <c r="CH13" i="79" s="1"/>
  <c r="CG9" i="79"/>
  <c r="CG10" i="79" s="1"/>
  <c r="CG13" i="79" s="1"/>
  <c r="CG16" i="79" s="1"/>
  <c r="CG17" i="79" s="1"/>
  <c r="CG18" i="79" s="1"/>
  <c r="CG19" i="79" s="1"/>
  <c r="CG20" i="79" s="1"/>
  <c r="CG21" i="79" s="1"/>
  <c r="CH16" i="79" l="1"/>
  <c r="CH17" i="79" s="1"/>
  <c r="CH18" i="79" s="1"/>
  <c r="CH19" i="79" s="1"/>
  <c r="CH20" i="79" s="1"/>
  <c r="CH21" i="79" s="1"/>
  <c r="CI6" i="79"/>
  <c r="CH8" i="79"/>
  <c r="CI9" i="79" l="1"/>
  <c r="CI10" i="79" s="1"/>
  <c r="CI13" i="79" s="1"/>
  <c r="CI16" i="79" s="1"/>
  <c r="CI17" i="79" s="1"/>
  <c r="CI18" i="79" s="1"/>
  <c r="CI19" i="79" s="1"/>
  <c r="CI20" i="79" s="1"/>
  <c r="CI21" i="79" s="1"/>
  <c r="CJ6" i="79"/>
  <c r="CI8" i="79"/>
  <c r="CJ9" i="79" s="1"/>
  <c r="CJ10" i="79" s="1"/>
  <c r="CJ13" i="79" s="1"/>
  <c r="CJ16" i="79" l="1"/>
  <c r="CJ17" i="79" s="1"/>
  <c r="CJ18" i="79" s="1"/>
  <c r="CJ19" i="79" s="1"/>
  <c r="CJ20" i="79" s="1"/>
  <c r="CJ21" i="79" s="1"/>
  <c r="CK6" i="79"/>
  <c r="CJ8" i="79"/>
  <c r="CL6" i="79" l="1"/>
  <c r="CK8" i="79"/>
  <c r="CL9" i="79" s="1"/>
  <c r="CL10" i="79" s="1"/>
  <c r="CL13" i="79" s="1"/>
  <c r="CK9" i="79"/>
  <c r="CK10" i="79" s="1"/>
  <c r="CK13" i="79" s="1"/>
  <c r="CL16" i="79" l="1"/>
  <c r="CL17" i="79" s="1"/>
  <c r="CK16" i="79"/>
  <c r="CK17" i="79" s="1"/>
  <c r="CK18" i="79" s="1"/>
  <c r="CK19" i="79" s="1"/>
  <c r="CK20" i="79" s="1"/>
  <c r="CK21" i="79" s="1"/>
  <c r="CM6" i="79"/>
  <c r="CL8" i="79"/>
  <c r="CM9" i="79" s="1"/>
  <c r="CM10" i="79" s="1"/>
  <c r="CM13" i="79" s="1"/>
  <c r="CM16" i="79" l="1"/>
  <c r="CM17" i="79" s="1"/>
  <c r="CM18" i="79" s="1"/>
  <c r="CN6" i="79"/>
  <c r="CM8" i="79"/>
  <c r="CL18" i="79"/>
  <c r="CL19" i="79" s="1"/>
  <c r="CL20" i="79" s="1"/>
  <c r="CL21" i="79" s="1"/>
  <c r="CM19" i="79" l="1"/>
  <c r="CM20" i="79" s="1"/>
  <c r="CM21" i="79" s="1"/>
  <c r="CO6" i="79"/>
  <c r="CN8" i="79"/>
  <c r="CO9" i="79" s="1"/>
  <c r="CO10" i="79" s="1"/>
  <c r="CO13" i="79" s="1"/>
  <c r="CN9" i="79"/>
  <c r="CN10" i="79" s="1"/>
  <c r="CN13" i="79" s="1"/>
  <c r="CN16" i="79" l="1"/>
  <c r="CN17" i="79" s="1"/>
  <c r="CN18" i="79" s="1"/>
  <c r="CN19" i="79" s="1"/>
  <c r="CN20" i="79" s="1"/>
  <c r="CN21" i="79" s="1"/>
  <c r="CO16" i="79"/>
  <c r="CO17" i="79" s="1"/>
  <c r="CP6" i="79"/>
  <c r="CO8" i="79"/>
  <c r="CP9" i="79" s="1"/>
  <c r="CP10" i="79" s="1"/>
  <c r="CP13" i="79" s="1"/>
  <c r="CP16" i="79" s="1"/>
  <c r="CP17" i="79" s="1"/>
  <c r="CP18" i="79" l="1"/>
  <c r="CO18" i="79"/>
  <c r="CO19" i="79" s="1"/>
  <c r="CO20" i="79" s="1"/>
  <c r="CO21" i="79" s="1"/>
  <c r="CQ6" i="79"/>
  <c r="CP8" i="79"/>
  <c r="CQ9" i="79" s="1"/>
  <c r="CQ10" i="79" s="1"/>
  <c r="CQ13" i="79" s="1"/>
  <c r="CQ16" i="79" s="1"/>
  <c r="CQ17" i="79" s="1"/>
  <c r="CQ18" i="79" s="1"/>
  <c r="CQ19" i="79" l="1"/>
  <c r="CQ20" i="79" s="1"/>
  <c r="CP19" i="79"/>
  <c r="CP20" i="79" s="1"/>
  <c r="CP21" i="79" s="1"/>
  <c r="CR6" i="79"/>
  <c r="CQ8" i="79"/>
  <c r="CQ21" i="79" l="1"/>
  <c r="CR9" i="79"/>
  <c r="CR10" i="79" s="1"/>
  <c r="CR13" i="79" s="1"/>
  <c r="CR16" i="79" s="1"/>
  <c r="CR17" i="79" s="1"/>
  <c r="CR18" i="79" s="1"/>
  <c r="CR19" i="79" s="1"/>
  <c r="CR20" i="79" s="1"/>
  <c r="CR21" i="79" s="1"/>
  <c r="CS6" i="79"/>
  <c r="CR8" i="79"/>
  <c r="CS9" i="79" s="1"/>
  <c r="CS10" i="79" s="1"/>
  <c r="CS13" i="79" s="1"/>
  <c r="CS16" i="79" l="1"/>
  <c r="CS17" i="79" s="1"/>
  <c r="CS18" i="79" s="1"/>
  <c r="CS19" i="79" s="1"/>
  <c r="CS20" i="79" s="1"/>
  <c r="CS21" i="79" s="1"/>
  <c r="CT6" i="79"/>
  <c r="CS8" i="79"/>
  <c r="CT9" i="79" s="1"/>
  <c r="CT10" i="79" s="1"/>
  <c r="CT13" i="79" s="1"/>
  <c r="CT16" i="79" s="1"/>
  <c r="CT17" i="79" s="1"/>
  <c r="CT18" i="79" l="1"/>
  <c r="CT19" i="79" s="1"/>
  <c r="CT20" i="79" s="1"/>
  <c r="CT21" i="79" s="1"/>
  <c r="CU6" i="79"/>
  <c r="CT8" i="79"/>
  <c r="CU9" i="79" l="1"/>
  <c r="CU10" i="79" s="1"/>
  <c r="CU13" i="79" s="1"/>
  <c r="CU16" i="79" s="1"/>
  <c r="CU17" i="79" s="1"/>
  <c r="CU18" i="79" s="1"/>
  <c r="CU19" i="79" s="1"/>
  <c r="CU20" i="79" s="1"/>
  <c r="CU21" i="79" s="1"/>
  <c r="CV6" i="79"/>
  <c r="CU8" i="79"/>
  <c r="CV9" i="79" s="1"/>
  <c r="CV10" i="79" s="1"/>
  <c r="CV13" i="79" s="1"/>
  <c r="CV16" i="79" l="1"/>
  <c r="CV17" i="79" s="1"/>
  <c r="CV18" i="79" s="1"/>
  <c r="CV19" i="79" s="1"/>
  <c r="CV20" i="79" s="1"/>
  <c r="CV21" i="79" s="1"/>
  <c r="CW6" i="79"/>
  <c r="CV8" i="79"/>
  <c r="CX6" i="79" l="1"/>
  <c r="CW8" i="79"/>
  <c r="CW9" i="79"/>
  <c r="CW10" i="79" s="1"/>
  <c r="CW13" i="79" s="1"/>
  <c r="CW16" i="79" l="1"/>
  <c r="CW17" i="79" s="1"/>
  <c r="CW18" i="79" s="1"/>
  <c r="CW19" i="79" s="1"/>
  <c r="CW20" i="79" s="1"/>
  <c r="CW21" i="79" s="1"/>
  <c r="CX9" i="79"/>
  <c r="CX10" i="79" s="1"/>
  <c r="CX13" i="79" s="1"/>
  <c r="CY6" i="79"/>
  <c r="CX8" i="79"/>
  <c r="CZ6" i="79" l="1"/>
  <c r="CY8" i="79"/>
  <c r="CX16" i="79"/>
  <c r="CX17" i="79" s="1"/>
  <c r="CX18" i="79" s="1"/>
  <c r="CX19" i="79" s="1"/>
  <c r="CX20" i="79" s="1"/>
  <c r="CX21" i="79" s="1"/>
  <c r="CY9" i="79"/>
  <c r="CY10" i="79" s="1"/>
  <c r="CY13" i="79" s="1"/>
  <c r="CZ9" i="79" l="1"/>
  <c r="CZ10" i="79" s="1"/>
  <c r="CZ13" i="79" s="1"/>
  <c r="CZ16" i="79" s="1"/>
  <c r="CZ17" i="79" s="1"/>
  <c r="CY16" i="79"/>
  <c r="CY17" i="79" s="1"/>
  <c r="CY18" i="79" s="1"/>
  <c r="CY19" i="79" s="1"/>
  <c r="CY20" i="79" s="1"/>
  <c r="CY21" i="79" s="1"/>
  <c r="DA6" i="79"/>
  <c r="CZ8" i="79"/>
  <c r="CZ18" i="79" l="1"/>
  <c r="CZ19" i="79" s="1"/>
  <c r="CZ20" i="79" s="1"/>
  <c r="CZ21" i="79" s="1"/>
  <c r="DB6" i="79"/>
  <c r="DA8" i="79"/>
  <c r="DA9" i="79"/>
  <c r="DA10" i="79" s="1"/>
  <c r="DA13" i="79" s="1"/>
  <c r="DC6" i="79" l="1"/>
  <c r="DB8" i="79"/>
  <c r="DC9" i="79" s="1"/>
  <c r="DC10" i="79" s="1"/>
  <c r="DC13" i="79" s="1"/>
  <c r="DA16" i="79"/>
  <c r="DA17" i="79" s="1"/>
  <c r="DA18" i="79" s="1"/>
  <c r="DA19" i="79" s="1"/>
  <c r="DA20" i="79" s="1"/>
  <c r="DA21" i="79" s="1"/>
  <c r="DB9" i="79"/>
  <c r="DB10" i="79" s="1"/>
  <c r="DB13" i="79" s="1"/>
  <c r="DB16" i="79" s="1"/>
  <c r="DB17" i="79" s="1"/>
  <c r="DC16" i="79" l="1"/>
  <c r="DC17" i="79" s="1"/>
  <c r="DC18" i="79" s="1"/>
  <c r="DD6" i="79"/>
  <c r="DC8" i="79"/>
  <c r="DD9" i="79" s="1"/>
  <c r="DD10" i="79" s="1"/>
  <c r="DD13" i="79" s="1"/>
  <c r="DD16" i="79" s="1"/>
  <c r="DD17" i="79" s="1"/>
  <c r="DB18" i="79"/>
  <c r="DB19" i="79" s="1"/>
  <c r="DB20" i="79" s="1"/>
  <c r="DB21" i="79" s="1"/>
  <c r="DD18" i="79" l="1"/>
  <c r="DD19" i="79" s="1"/>
  <c r="DD20" i="79" s="1"/>
  <c r="DC19" i="79"/>
  <c r="DC20" i="79" s="1"/>
  <c r="DC21" i="79" s="1"/>
  <c r="DE6" i="79"/>
  <c r="DD8" i="79"/>
  <c r="DD21" i="79" l="1"/>
  <c r="DF6" i="79"/>
  <c r="DE8" i="79"/>
  <c r="DE9" i="79"/>
  <c r="DE10" i="79" s="1"/>
  <c r="DE13" i="79" s="1"/>
  <c r="DE16" i="79" s="1"/>
  <c r="DE17" i="79" s="1"/>
  <c r="DE18" i="79" s="1"/>
  <c r="DE19" i="79" s="1"/>
  <c r="DE20" i="79" s="1"/>
  <c r="DE21" i="79" s="1"/>
  <c r="DF9" i="79" l="1"/>
  <c r="DF10" i="79" s="1"/>
  <c r="DF13" i="79" s="1"/>
  <c r="DF16" i="79" s="1"/>
  <c r="DF17" i="79" s="1"/>
  <c r="DF18" i="79" s="1"/>
  <c r="DF19" i="79" s="1"/>
  <c r="DF20" i="79" s="1"/>
  <c r="DF21" i="79" s="1"/>
  <c r="DG6" i="79"/>
  <c r="DF8" i="79"/>
  <c r="DG9" i="79" s="1"/>
  <c r="DG10" i="79" s="1"/>
  <c r="DG13" i="79" s="1"/>
  <c r="DG16" i="79" l="1"/>
  <c r="DG17" i="79" s="1"/>
  <c r="DG18" i="79" s="1"/>
  <c r="DG19" i="79" s="1"/>
  <c r="DG20" i="79" s="1"/>
  <c r="DG21" i="79" s="1"/>
  <c r="DH6" i="79"/>
  <c r="DG8" i="79"/>
  <c r="DH9" i="79" l="1"/>
  <c r="DH10" i="79" s="1"/>
  <c r="DH13" i="79" s="1"/>
  <c r="DI6" i="79"/>
  <c r="DH8" i="79"/>
  <c r="DI9" i="79" l="1"/>
  <c r="DI10" i="79" s="1"/>
  <c r="DI13" i="79" s="1"/>
  <c r="DI16" i="79" s="1"/>
  <c r="DI17" i="79" s="1"/>
  <c r="DJ6" i="79"/>
  <c r="DI8" i="79"/>
  <c r="DH16" i="79"/>
  <c r="DH17" i="79" s="1"/>
  <c r="DH18" i="79" s="1"/>
  <c r="DH19" i="79" s="1"/>
  <c r="DH20" i="79" s="1"/>
  <c r="DH21" i="79" s="1"/>
  <c r="DI18" i="79" l="1"/>
  <c r="DI19" i="79" s="1"/>
  <c r="DI20" i="79" s="1"/>
  <c r="DI21" i="79" s="1"/>
  <c r="DK6" i="79"/>
  <c r="DJ8" i="79"/>
  <c r="DK9" i="79" s="1"/>
  <c r="DK10" i="79" s="1"/>
  <c r="DK13" i="79" s="1"/>
  <c r="DJ9" i="79"/>
  <c r="DJ10" i="79" s="1"/>
  <c r="DJ13" i="79" s="1"/>
  <c r="DJ16" i="79" l="1"/>
  <c r="DJ17" i="79" s="1"/>
  <c r="DJ18" i="79" s="1"/>
  <c r="DJ19" i="79" s="1"/>
  <c r="DJ20" i="79" s="1"/>
  <c r="DJ21" i="79" s="1"/>
  <c r="DK16" i="79"/>
  <c r="DK17" i="79" s="1"/>
  <c r="DL6" i="79"/>
  <c r="DK8" i="79"/>
  <c r="DL9" i="79" l="1"/>
  <c r="DL10" i="79" s="1"/>
  <c r="DL13" i="79" s="1"/>
  <c r="DM6" i="79"/>
  <c r="DL8" i="79"/>
  <c r="DM9" i="79" s="1"/>
  <c r="DM10" i="79" s="1"/>
  <c r="DM13" i="79" s="1"/>
  <c r="DK18" i="79"/>
  <c r="DK19" i="79" s="1"/>
  <c r="DK20" i="79" s="1"/>
  <c r="DK21" i="79" s="1"/>
  <c r="DN6" i="79" l="1"/>
  <c r="DM8" i="79"/>
  <c r="DN9" i="79" s="1"/>
  <c r="DN10" i="79" s="1"/>
  <c r="DN13" i="79" s="1"/>
  <c r="DN16" i="79" s="1"/>
  <c r="DN17" i="79" s="1"/>
  <c r="DM16" i="79"/>
  <c r="DM17" i="79" s="1"/>
  <c r="DL16" i="79"/>
  <c r="DL17" i="79" s="1"/>
  <c r="DL18" i="79" s="1"/>
  <c r="DL19" i="79" s="1"/>
  <c r="DL20" i="79" s="1"/>
  <c r="DL21" i="79" s="1"/>
  <c r="DM18" i="79" l="1"/>
  <c r="DM19" i="79" s="1"/>
  <c r="DM20" i="79" s="1"/>
  <c r="DM21" i="79" s="1"/>
  <c r="DN18" i="79"/>
  <c r="DO6" i="79"/>
  <c r="DO8" i="79" s="1"/>
  <c r="DN8" i="79"/>
  <c r="DO9" i="79" s="1"/>
  <c r="DO10" i="79" s="1"/>
  <c r="DO13" i="79" s="1"/>
  <c r="DN19" i="79" l="1"/>
  <c r="DN20" i="79" s="1"/>
  <c r="DN21" i="79" s="1"/>
  <c r="DR16" i="79"/>
  <c r="DR17" i="79" s="1"/>
  <c r="DO16" i="79"/>
  <c r="DO17" i="79" s="1"/>
  <c r="DO18" i="79" s="1"/>
  <c r="DO19" i="79" s="1"/>
  <c r="DO20" i="79" s="1"/>
  <c r="DQ16" i="79"/>
  <c r="DQ17" i="79" s="1"/>
  <c r="DS16" i="79"/>
  <c r="DS17" i="79" s="1"/>
  <c r="DP16" i="79"/>
  <c r="DP17" i="79" s="1"/>
  <c r="DP18" i="79" l="1"/>
  <c r="DP19" i="79" s="1"/>
  <c r="DP20" i="79" s="1"/>
  <c r="DP21" i="79" s="1"/>
  <c r="DS18" i="79"/>
  <c r="DO21" i="79"/>
  <c r="DQ18" i="79"/>
  <c r="DR18" i="79"/>
  <c r="DR19" i="79" l="1"/>
  <c r="DR20" i="79" s="1"/>
  <c r="DQ19" i="79"/>
  <c r="DQ20" i="79" s="1"/>
  <c r="DQ21" i="79" s="1"/>
  <c r="DS19" i="79"/>
  <c r="DS20" i="79" s="1"/>
  <c r="DR21" i="79" l="1"/>
  <c r="DS21" i="79"/>
  <c r="B3" i="79" l="1"/>
  <c r="E29" i="91" s="1"/>
  <c r="X3" i="7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Hector, Daniel</author>
  </authors>
  <commentList>
    <comment ref="E6" authorId="0" shapeId="0" xr:uid="{00000000-0006-0000-1800-000001000000}">
      <text>
        <r>
          <rPr>
            <b/>
            <sz val="9"/>
            <color indexed="81"/>
            <rFont val="Tahoma"/>
            <family val="2"/>
          </rPr>
          <t>Hector, Daniel:</t>
        </r>
        <r>
          <rPr>
            <sz val="9"/>
            <color indexed="81"/>
            <rFont val="Tahoma"/>
            <family val="2"/>
          </rPr>
          <t xml:space="preserve">
Includes 2016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<sst xmlns="http://schemas.openxmlformats.org/spreadsheetml/2006/main" count="27431" uniqueCount="800">
  <si>
    <t>Date</t>
  </si>
  <si>
    <t>Engine Serial No.</t>
  </si>
  <si>
    <t>A/C No. &amp; Position</t>
  </si>
  <si>
    <t>TSN or TSR (hours)      (Indicate as applicable)</t>
  </si>
  <si>
    <t>CSN or CSR (cycles)     (Indicate as applicable)</t>
  </si>
  <si>
    <t>Further comments</t>
  </si>
  <si>
    <t>R-R Input               Qualified/Non-Qualified</t>
  </si>
  <si>
    <t xml:space="preserve"> Period  ………….……..…   to   …….….....….............              Date ....………...……………....   </t>
  </si>
  <si>
    <t>Swiss Intenrational Airlines</t>
  </si>
  <si>
    <t>REVENUE DEPARTURES</t>
  </si>
  <si>
    <t>END OF YEAR 1</t>
  </si>
  <si>
    <t>FLIGHT HOURS</t>
  </si>
  <si>
    <t>END OF YEAR 2</t>
  </si>
  <si>
    <t>END OF YEAR 3</t>
  </si>
  <si>
    <t>END OF YEAR 4</t>
  </si>
  <si>
    <t>END OF YEAR 5</t>
  </si>
  <si>
    <t>END OF YEAR 6</t>
  </si>
  <si>
    <t>END OF YEAR 7</t>
  </si>
  <si>
    <t>END OF YEAR 8</t>
  </si>
  <si>
    <t>END OF YEAR 9</t>
  </si>
  <si>
    <t>END OF YEAR 10</t>
  </si>
  <si>
    <t>GUARANTEE YEAR</t>
  </si>
  <si>
    <t xml:space="preserve"> Period  ………….……..…   to   …….….....….............             Date ....………...……………....   </t>
  </si>
  <si>
    <t>Emissions Guarantee</t>
  </si>
  <si>
    <t>1) The actual Engine flying hours flown by the Non-EP R-R engines for the preceding guarantee year</t>
  </si>
  <si>
    <t>1) The forecasted Engine flying hours to be flown by the Non-EP R-R engines for the following guarantee year</t>
  </si>
  <si>
    <t>Shop Visit Rate Guarantee</t>
  </si>
  <si>
    <t>Fan Blade Release Guarantee</t>
  </si>
  <si>
    <t>END OF YEAR 11</t>
  </si>
  <si>
    <t>END OF YEAR 12</t>
  </si>
  <si>
    <t>Uncontained Failure Guarantee</t>
  </si>
  <si>
    <t>RR Input              Qualified/Non-Qualified</t>
  </si>
  <si>
    <t xml:space="preserve">RR - Justification </t>
  </si>
  <si>
    <t>Stage 3 - Agreed position</t>
  </si>
  <si>
    <t>Stage 2 - RR Initial position</t>
  </si>
  <si>
    <t>Diversion and Air Turnback Guarantee</t>
  </si>
  <si>
    <t>Remote Sight Removal Guarantee</t>
  </si>
  <si>
    <t>Departure Airport</t>
  </si>
  <si>
    <t xml:space="preserve">Flight No. </t>
  </si>
  <si>
    <t>Landing Airport</t>
  </si>
  <si>
    <t>Substantiating losses                                                                                                       (Please attach substantiating data to validate claim)</t>
  </si>
  <si>
    <t>Year 1</t>
  </si>
  <si>
    <t>TYPE OF GUARANTEE</t>
  </si>
  <si>
    <t>JANUARY</t>
  </si>
  <si>
    <t>FEBRUARY</t>
  </si>
  <si>
    <t>MARCH</t>
  </si>
  <si>
    <t>APRIL</t>
  </si>
  <si>
    <t>MAY</t>
  </si>
  <si>
    <t>JUNE</t>
  </si>
  <si>
    <t>JULY</t>
  </si>
  <si>
    <t>AUGUST</t>
  </si>
  <si>
    <t>SEPTEMBER</t>
  </si>
  <si>
    <t>OCTOBER</t>
  </si>
  <si>
    <t>NOVEMBER</t>
  </si>
  <si>
    <t>DECEMBER</t>
  </si>
  <si>
    <t>Year 2</t>
  </si>
  <si>
    <t>Year 3</t>
  </si>
  <si>
    <t>Year 4</t>
  </si>
  <si>
    <t>Year 5</t>
  </si>
  <si>
    <t>Year 6</t>
  </si>
  <si>
    <t>Year 7</t>
  </si>
  <si>
    <t>Year 8</t>
  </si>
  <si>
    <t>Year 9</t>
  </si>
  <si>
    <t>Year 10</t>
  </si>
  <si>
    <t>Year 11</t>
  </si>
  <si>
    <t>Year 12</t>
  </si>
  <si>
    <t>GUARANTEE MONTH</t>
  </si>
  <si>
    <t>1) The actual fuel price per US Gallon paid by TAP Air Portugal for the preceding guarantee year</t>
  </si>
  <si>
    <t>Year 13</t>
  </si>
  <si>
    <t>Year 14</t>
  </si>
  <si>
    <t>Year 15</t>
  </si>
  <si>
    <t>END OF YEAR 13</t>
  </si>
  <si>
    <t>END OF YEAR 14</t>
  </si>
  <si>
    <t>END OF YEAR 15</t>
  </si>
  <si>
    <t xml:space="preserve">Emirates </t>
  </si>
  <si>
    <t>Stage 1 - Emirates Initial position</t>
  </si>
  <si>
    <t>Emirates Input                 Qualified/Non-Qualified</t>
  </si>
  <si>
    <t xml:space="preserve">Emirates - Justification </t>
  </si>
  <si>
    <t>Trent 900 Guarantee Administration</t>
  </si>
  <si>
    <t>Engine Weight Guarantee</t>
  </si>
  <si>
    <t>Disruption Index Guarantee</t>
  </si>
  <si>
    <t>Oil Consumption Guarantee</t>
  </si>
  <si>
    <t>Enhanced Line Maintenance Burden Guarantee</t>
  </si>
  <si>
    <t>HPT Blade or Vane Failure Guarantee</t>
  </si>
  <si>
    <t>Surge (Whole Flight) Guarantee</t>
  </si>
  <si>
    <t>Oil Cost</t>
  </si>
  <si>
    <t>Number of Litres</t>
  </si>
  <si>
    <t>A6-EUP</t>
  </si>
  <si>
    <t>A6-EUP
Pos 4</t>
  </si>
  <si>
    <t>Qualified</t>
  </si>
  <si>
    <t>A6-EUN</t>
  </si>
  <si>
    <t>A6-EUM</t>
  </si>
  <si>
    <t>A6-EUQ</t>
  </si>
  <si>
    <t>A6-EUX</t>
  </si>
  <si>
    <t>A6-EUV</t>
  </si>
  <si>
    <t>A6-EUT</t>
  </si>
  <si>
    <t>A6-EUU</t>
  </si>
  <si>
    <t>A6-EUO</t>
  </si>
  <si>
    <t>A6-EVE</t>
  </si>
  <si>
    <t>A6-EVA</t>
  </si>
  <si>
    <t>Major Inner FCD damage due to Operator Maintenance Error &amp; Fan Blade Change (1-off)</t>
  </si>
  <si>
    <t>IP BLEED VALVE UPPER STARBOARD REPLACED</t>
  </si>
  <si>
    <t>A6-EUN - ESN 91413 – ENG 2 FADEC SYS FAULT - HMU REPLACED (EK 342 – DXB / KUL)</t>
  </si>
  <si>
    <t>ENG 4 FADEC SYS FAULT - EEC REPLACED</t>
  </si>
  <si>
    <t>Class 4 Fault - ACTUATOR-VSV,ENG / HARNESS-EEC TO CORE ZONE 2 CHANNEL B,ENG</t>
  </si>
  <si>
    <t>HOC Leading to AOG</t>
  </si>
  <si>
    <t>AOG DUE TO HIGH OIL CONSUMPTION - LEAK FROM OIL TANK SIGHTGLASS</t>
  </si>
  <si>
    <t>Engine starter control valve fault</t>
  </si>
  <si>
    <t>Engine Run Down and loss of Thrust Control - EHM Advisory Flame out Recovery</t>
  </si>
  <si>
    <t>ENG 2 FADEC SYS FAULT - Delay in LHR</t>
  </si>
  <si>
    <t>A6-EUO # 4 ESN 91418 – Multiple ECAM messages after Engine Shut-down</t>
  </si>
  <si>
    <t>Emirates A380 aircraft A6-EVE position #4/91547 LOW OIL QTY</t>
  </si>
  <si>
    <t>LH VSV Actuator Replaced following CTRL SYS FAULT on Push Back</t>
  </si>
  <si>
    <t>Anti-Ice PRV REPLACEMENT</t>
  </si>
  <si>
    <t>NO ENGINE INVOLVEMENT</t>
  </si>
  <si>
    <t>[900] BLEED VALVE FAULT</t>
  </si>
  <si>
    <t>[900] HMU MESSAGE</t>
  </si>
  <si>
    <t>[900] EEC REMOVAL</t>
  </si>
  <si>
    <t>[900] ADS D-SEAL</t>
  </si>
  <si>
    <t>[900] OIL LEAK - OIL TANK SIGHT GLASS</t>
  </si>
  <si>
    <t>[900] FAILED TO START</t>
  </si>
  <si>
    <t>[900] LOSS OF THRUST CONTROL</t>
  </si>
  <si>
    <t>[900] FADEC FAULT</t>
  </si>
  <si>
    <t>[900] HMU REMOVAL</t>
  </si>
  <si>
    <t>[900] HP/IP VENT TUBE LEAK</t>
  </si>
  <si>
    <t>[900] CTL SYS FAULT</t>
  </si>
  <si>
    <t>[900] ANTI-ICE VALVE REMOVAL</t>
  </si>
  <si>
    <t>Compressor stall/surge</t>
  </si>
  <si>
    <t>26/12/2016 - 31/12/2017</t>
  </si>
  <si>
    <t>01/01/2018 - 31/12/2018</t>
  </si>
  <si>
    <t>DIV &amp; ATB</t>
  </si>
  <si>
    <t>Allowable Events</t>
  </si>
  <si>
    <t>Total Events</t>
  </si>
  <si>
    <t>Remedy Owed</t>
  </si>
  <si>
    <t>Remedy per Excess Event</t>
  </si>
  <si>
    <t>CUM REV DEPS</t>
  </si>
  <si>
    <t>CUM FLIGHT HOURS</t>
  </si>
  <si>
    <t>ABTO</t>
  </si>
  <si>
    <t>RSR</t>
  </si>
  <si>
    <t>SURGE</t>
  </si>
  <si>
    <t>ACCELERATION SLOW - NON COMPLIANCE WITH MANUFACTURE PROCESSES/RULES/STANDARDS</t>
  </si>
  <si>
    <t>Non-basic</t>
  </si>
  <si>
    <t>VSV SYSTEM</t>
  </si>
  <si>
    <t>01/01/2019 - 31/12/2019</t>
  </si>
  <si>
    <t>01/01/2020 - 31/12/2020</t>
  </si>
  <si>
    <t>01/01/2021 - 31/12/2021</t>
  </si>
  <si>
    <t>01/01/2022 - 31/12/2022</t>
  </si>
  <si>
    <t>01/01/2023 - 31/12/2023</t>
  </si>
  <si>
    <t>01/01/2024 - 31/12/2024</t>
  </si>
  <si>
    <t>01/01/2025 - 31/12/2025</t>
  </si>
  <si>
    <t>01/01/2026 - 31/12/2026</t>
  </si>
  <si>
    <t>01/01/2027 - 31/12/2027</t>
  </si>
  <si>
    <t>01/01/2028 - 31/12/2028</t>
  </si>
  <si>
    <t>01/01/2029 - 31/12/2029</t>
  </si>
  <si>
    <t>01/01/2030 - 31/12/2030</t>
  </si>
  <si>
    <t>01/01/2031 - 31/12/2031</t>
  </si>
  <si>
    <t>DELAY</t>
  </si>
  <si>
    <t>CANCELLATION</t>
  </si>
  <si>
    <t>UNPLANNED ENGINE REMOVAL</t>
  </si>
  <si>
    <t>SHUTDOWN</t>
  </si>
  <si>
    <t>Disruption Figure Index</t>
  </si>
  <si>
    <t>Cumulative Events</t>
  </si>
  <si>
    <t>Measure</t>
  </si>
  <si>
    <t>Credit Due</t>
  </si>
  <si>
    <t>Cumulative Remedy Owed</t>
  </si>
  <si>
    <t>Cumulative Credit Issued</t>
  </si>
  <si>
    <t>YEAR</t>
  </si>
  <si>
    <t>Allowable Hours</t>
  </si>
  <si>
    <t>Engine Flying Hours and Revenue Departures</t>
  </si>
  <si>
    <t>Cumulative Hours</t>
  </si>
  <si>
    <t>Hours in excess of allowable</t>
  </si>
  <si>
    <t>Excess Hours</t>
  </si>
  <si>
    <t>Warranty Labour Rate (2013 Economics)</t>
  </si>
  <si>
    <t>`</t>
  </si>
  <si>
    <t>Disruption Index Calculation Summary</t>
  </si>
  <si>
    <t>Rate Based Guarantee Calculation Summary</t>
  </si>
  <si>
    <t>Enhanced Line Maintenance Burden Calculation Summary</t>
  </si>
  <si>
    <t>Guarantee</t>
  </si>
  <si>
    <t>Description</t>
  </si>
  <si>
    <t>Term</t>
  </si>
  <si>
    <t>Aborted Take-off</t>
  </si>
  <si>
    <t>Abbreviation</t>
  </si>
  <si>
    <t>ELMB</t>
  </si>
  <si>
    <t>SVR</t>
  </si>
  <si>
    <t>RSM</t>
  </si>
  <si>
    <t>TGT</t>
  </si>
  <si>
    <t>Turbine Gas Turbine Deterioration Guarantee</t>
  </si>
  <si>
    <t>EMIRATES</t>
  </si>
  <si>
    <t>TRENT 900 GUARANTEE ADMINISTRATION</t>
  </si>
  <si>
    <t>15 years</t>
  </si>
  <si>
    <t>Oil &amp; HTB</t>
  </si>
  <si>
    <t>HPTB or Vane</t>
  </si>
  <si>
    <t>FB Release</t>
  </si>
  <si>
    <t>Surge</t>
  </si>
  <si>
    <t>Uncontained Failure</t>
  </si>
  <si>
    <t>TGT Dev</t>
  </si>
  <si>
    <t>DI - Delay</t>
  </si>
  <si>
    <t>DI - Cancellation</t>
  </si>
  <si>
    <t>DI - Unplanned removal</t>
  </si>
  <si>
    <t>DI - Shutdown</t>
  </si>
  <si>
    <t>Event Input</t>
  </si>
  <si>
    <t>Cause of event/Disruption event type                                                              
   (Please attach substantiating data to validate claim)</t>
  </si>
  <si>
    <t>Non-qualified</t>
  </si>
  <si>
    <t>Guarantee Coverage</t>
  </si>
  <si>
    <t>Remedy</t>
  </si>
  <si>
    <t>Reconciliation Method</t>
  </si>
  <si>
    <t>Rolls-Royce’s sole obligation will be to provide the Remedy less any credits already provided on the second and each subsequent Anniversary Date if the cumulative number of Qualified Aborted Take-offs exceeds the Measure.</t>
  </si>
  <si>
    <t>Specific Definitions</t>
  </si>
  <si>
    <t>Emirates Reporting Obligations</t>
  </si>
  <si>
    <t>Rolls-Royce’s sole obligation will be to provide the Remedy less any credits already provided on the second and each subsequent Anniversary Date if the cumulative number of Qualified Events exceeds the Measure.</t>
  </si>
  <si>
    <t xml:space="preserve">If Rolls-Royce is able to demonstrate compliance with the Measure at certification then this Emissions Guarantee will be considered to be satisfied in full by Rolls-Royce and there will be no further obligation by Rolls-Royce under this Guarantee.
Rolls-Royce’s sole obligation will be to provide the Remedy if Rolls-Royce is unable to demonstrate compliance with the Measure. </t>
  </si>
  <si>
    <t>Specific Conditions</t>
  </si>
  <si>
    <t xml:space="preserve">If at an Anniversary Date Customer can demonstrate non-compliance with the Measure by comparing the Fleet Average Engine Weight with the Measure, then Customer will submit a claim to Rolls-Royce and Rolls-Royce’s sole obligation will be to provide the Remedy. </t>
  </si>
  <si>
    <t xml:space="preserve">If during the Term of Guarantee a suspected HPT Blade Failure occurs or HP Nozzle Guide Vane Failure occurs, then Customer shall submit a claim to Rolls-Royce and provide such information as Rolls-Royce may reasonably require to enable Rolls-Royce to determine if such failure is a Qualified HPT Blade Failure or Qualified HP Nozzle Guide Vane Failure.
</t>
  </si>
  <si>
    <t>If a Qualified HP Nozzle Guide Vane Failure or Qualified HPT Blade Failure event occurs then Rolls-Royce’s sole obligation will be to provide the Remedy.</t>
  </si>
  <si>
    <t>If a fan blade release occurs during the Term of Guarantee which is suspected to be a Qualified Fan Blade Release, then Emirates will: 
•	submit a claim to Rolls-Royce within three calendar months of such primary fan blade release; and
•	provide such information as Rolls-Royce may reasonably require to enable Rolls-Royce to determine if such primary fan blade release is a Qualified Fan Blade Release.</t>
  </si>
  <si>
    <t xml:space="preserve">If a Qualified Fan Blade Release occurs, then Rolls-Royce’s sole obligation will be to provide the Remedy. </t>
  </si>
  <si>
    <t>•	Where Rolls-Royce recommends that Emirates inspects or removes fan blades to avert what is, in Rolls-Royce’s view, a likely fan blade release and Emirates declines to inspect or remove such item at the first convenient opportunity, then Rolls-Royce’s liability under this Guarantee will cease.</t>
  </si>
  <si>
    <t xml:space="preserve">A fixed credit note for the excess Line Maintenance Burden multiplied by the then current Warranty Labour Rate, subject to a fixed maximum value of $250,000 per Aircraft over the Term of Guarantee. </t>
  </si>
  <si>
    <t>Rolls-Royce’s sole obligation will be to provide the Remedy at the end of the Term of Guarantee if the Line Maintenance Burden exceeds the Measure.</t>
  </si>
  <si>
    <t>Specific Conditions	•	At its election, Rolls-Royce may provide free of charge modifications which remove the requirement to perform line maintenance.  If Emirates declines to incorporate such modifications within a reasonable timescale then any hours associated with carrying out such line maintenance tasks will not be included in the calculation of Line Maintenance Burden.
•	At its election, Rolls-Royce may provide service mechanics to carry out line maintenance.  Any hours associated with such line maintenance carried out by Rolls-Royce mechanics will not be included in the calculation of Line Maintenance Burden.
•	Emirates will ensure that its line maintenance personnel will receive initial and follow-up training from time-to-time on Engine maintenance troubleshooting techniques.
•	The times used to measure Line Maintenance Burden are the times set out in the applicable technical documentation including MPD, AMM and Rolls-Royce Service Bulletins. 
•	Where Line Maintenance Burden tasks are not explicitly recorded within the MPD or by a NMSB, Rolls-Royce and Emirates will mutually agree the duration of the task in man hours, prior to incorporation of such task into this guarantee.</t>
  </si>
  <si>
    <t xml:space="preserve">A fixed credit note for demonstrated costs up to $250,000 for each excess Qualified Remote Site Removal.
</t>
  </si>
  <si>
    <t>Rolls-Royce’s sole obligation will be to provide the Remedy less any credits already provided on the second and each subsequent Anniversary Date if the cumulative number of Qualified Remote Site Removals exceeds the Measure.</t>
  </si>
  <si>
    <t xml:space="preserve">•	Transportation costs of the Spare Engine to the remote site and return transportation of the removed Engine to the Overhaul Base following a Qualified Event (as defined in the TotalCare Service Agreement) are covered pursuant to the terms of the TotalCare Services Agreement. </t>
  </si>
  <si>
    <t>A fixed credit note of $250,000 for each excess Qualified Shop Visit.</t>
  </si>
  <si>
    <t>Rolls-Royce’s sole obligation will be to provide the Remedy less any credits already provided on the second and each subsequent Anniversary Date if the cumulative number of Qualified Shop Visits exceeds the Measure.</t>
  </si>
  <si>
    <t>A fixed credit note of $250,000 for each excess Qualified Surge.</t>
  </si>
  <si>
    <t>Rolls-Royce’s sole obligation will be to provide the Remedy less any credits already provided on the second and each subsequent Anniversary Date if the cumulative number of Qualified Surges exceeds the Measure.</t>
  </si>
  <si>
    <t>A credit note per Qualified Uncontained Failure equal to the lesser of:
(a) 	the Qualifying Repair Costs;  or
(b) 	$1,000,000;</t>
  </si>
  <si>
    <t xml:space="preserve">If a Qualified Uncontained Failure occurs, then Rolls-Royce’s sole obligation and liability will be to provide the Remedy. </t>
  </si>
  <si>
    <t>A fixed credit note of $50,000 for each excess Qualified Delay.
A fixed credit note of $250,000 for each excess Qualified Cancellation.
A fixed credit note of $250,000 for each excess Qualified Unplanned Engine Removal.
A fixed credit note of $250,000 for each excess Qualified Shutdown.
The rate of compensation per excess Qualified Event will be calculated in accordance with the Formula.</t>
  </si>
  <si>
    <t xml:space="preserve">1) List of events which Emirates consider to be "Qualified Event" as per the definition in Schedule 5 of DEG9008 .At the end of each 6 month period during the Term of Guarantee, Customer will provide Rolls-Royce with the following:
•	a list of all delays and cancellations during such 6 month period;
•	a list of all unplanned Engine removals during such 6 month period;
•	a list of all in-flight Engine shutdowns during such 6 month period; and
•	such information as Rolls-Royce may reasonably require to enable Rolls-Royce to determine which of such delays, cancellations, unplanned Engine removals and in-flight Engine shutdowns are Qualified Events.
</t>
  </si>
  <si>
    <t>Rolls-Royce’s sole obligation will be to provide the Remedy at the end of the Term of Guarantee if the cumulative number of Qualified Events exceeds the Measure.</t>
  </si>
  <si>
    <t>•	Customer will procure and maintain at the Main Base and line stations the level of Parts and Tooling as determined pursuant to Clause 11.1(a) of this Agreement
•	Customer will ensure that its line maintenance personnel will receive initial and follow-up training from time to time on Engine maintenance troubleshooting techniques.</t>
  </si>
  <si>
    <t>A credit note for the excess Qualified Oil Consumption multiplied by the Oil Cost, subject to a fixed maximum value of $250,000 per Aircraft over the Term of Guarantee.</t>
  </si>
  <si>
    <t xml:space="preserve">Rolls-Royce’s sole obligation will be to provide the Remedy less any credits already provided on the second and each subsequent Anniversary Date if the cumulative amount of Qualified Oil Consumption exceeds the Measure. </t>
  </si>
  <si>
    <t>•	Rolls-Royce may request that Emirates removes Engines for a shop visit, in accordance with the TotalCare Services Agreement dated on or around the date of this Agreement (Contract reference: DEG 9009), in order to eliminate or reduce oil consumption.  Such request will constitute a Qualified Event as defined in the TotalCare Services Agreement. If Emirates declines to remove Engines within a reasonable timescale then Rolls-Royce’s liability under this Guarantee will cease until such shop visit is carried out.</t>
  </si>
  <si>
    <t>A fixed credit note per Qualified TGT Removal of US$250,000 factored as follows:
For Enhanced Thrust Engines:
•	decreasing pro-rata from 100% from new to 0% at 2,330 Flight Cycles run since new.
For Trent 972 Engines:
•	decreasing pro-rata from 100% from new to 0% at 3,400 Flight Cycles run since new.</t>
  </si>
  <si>
    <t xml:space="preserve">If a Qualified TGT Removal occurs, then Rolls-Royce’s sole obligation shall be to provide the Remedy. </t>
  </si>
  <si>
    <t xml:space="preserve">
The occurrence of a Qualified HPT Blade Failure or Qualified HP Nozzle Guide Vane Failure during the Term of Guarantee.</t>
  </si>
  <si>
    <r>
      <rPr>
        <b/>
        <sz val="12"/>
        <rFont val="Arial"/>
        <family val="2"/>
      </rPr>
      <t>Fixed credit note of $250,000</t>
    </r>
    <r>
      <rPr>
        <sz val="12"/>
        <rFont val="Arial"/>
        <family val="2"/>
      </rPr>
      <t xml:space="preserve"> for each excess Qualified Aborted Take-off.</t>
    </r>
  </si>
  <si>
    <r>
      <t>F</t>
    </r>
    <r>
      <rPr>
        <b/>
        <sz val="12"/>
        <rFont val="Arial"/>
        <family val="2"/>
      </rPr>
      <t>ixed credit note of $250,000</t>
    </r>
    <r>
      <rPr>
        <sz val="12"/>
        <rFont val="Arial"/>
        <family val="2"/>
      </rPr>
      <t xml:space="preserve"> for each excess Qualified Event.</t>
    </r>
  </si>
  <si>
    <r>
      <t xml:space="preserve">A </t>
    </r>
    <r>
      <rPr>
        <b/>
        <sz val="12"/>
        <rFont val="Arial"/>
        <family val="2"/>
      </rPr>
      <t>fixed credit note</t>
    </r>
    <r>
      <rPr>
        <sz val="12"/>
        <rFont val="Arial"/>
        <family val="2"/>
      </rPr>
      <t xml:space="preserve"> equivalent to Emirates</t>
    </r>
    <r>
      <rPr>
        <b/>
        <sz val="12"/>
        <rFont val="Arial"/>
        <family val="2"/>
      </rPr>
      <t xml:space="preserve"> substantiated losses</t>
    </r>
    <r>
      <rPr>
        <sz val="12"/>
        <rFont val="Arial"/>
        <family val="2"/>
      </rPr>
      <t xml:space="preserve"> incurred as a direct result of Engines failing to satisfy the Measure subject to a</t>
    </r>
    <r>
      <rPr>
        <b/>
        <sz val="12"/>
        <rFont val="Arial"/>
        <family val="2"/>
      </rPr>
      <t xml:space="preserve"> fixed maximum value of $250,000 per Aircraft</t>
    </r>
    <r>
      <rPr>
        <sz val="12"/>
        <rFont val="Arial"/>
        <family val="2"/>
      </rPr>
      <t xml:space="preserve"> over the Term of Guarantee.</t>
    </r>
  </si>
  <si>
    <r>
      <rPr>
        <b/>
        <sz val="12"/>
        <rFont val="Arial"/>
        <family val="2"/>
      </rPr>
      <t xml:space="preserve">“Qualified Oil Consumption” </t>
    </r>
    <r>
      <rPr>
        <sz val="12"/>
        <rFont val="Arial"/>
        <family val="2"/>
      </rPr>
      <t xml:space="preserve">means the volume of oil consumed by Engines during revenue flights.
</t>
    </r>
    <r>
      <rPr>
        <b/>
        <sz val="12"/>
        <rFont val="Arial"/>
        <family val="2"/>
      </rPr>
      <t>“Oil Cost”</t>
    </r>
    <r>
      <rPr>
        <sz val="12"/>
        <rFont val="Arial"/>
        <family val="2"/>
      </rPr>
      <t xml:space="preserve"> means the substantiated average cost to Emirates of aviation oil, after the deduction of any subsidies or other allowances received by Emirates. The Oil Cost covers aviation oil only and excludes without limitation, any fees, taxes, or surcharges.
</t>
    </r>
    <r>
      <rPr>
        <b/>
        <sz val="12"/>
        <rFont val="Arial"/>
        <family val="2"/>
      </rPr>
      <t>“Officer’s Review Certificate”</t>
    </r>
    <r>
      <rPr>
        <sz val="12"/>
        <rFont val="Arial"/>
        <family val="2"/>
      </rPr>
      <t xml:space="preserve"> means a certificate certifying Emirates’ Oil Cost in the format of Exhibit B to Schedule 5 of the PA.</t>
    </r>
  </si>
  <si>
    <r>
      <rPr>
        <b/>
        <sz val="12"/>
        <rFont val="Arial"/>
        <family val="2"/>
      </rPr>
      <t>“Qualified Event”</t>
    </r>
    <r>
      <rPr>
        <sz val="12"/>
        <rFont val="Arial"/>
        <family val="2"/>
      </rPr>
      <t xml:space="preserve"> means a Qualified Delay, Qualified Cancellation, Qualified Shutdown or Qualified Unplanned Engine Removal which is determined to have been caused solely by a Failure of a Part of the Dressed Engine (as defined in the Specification), provided that: 
(a)	only one Qualified Event will be deemed to occur for any one Failure; and 
(b)	if the event could have been prevented by timely maintenance action or the incorporation of any modifications for which parts, instruction and Service Bulletins had been made available to Customer by Rolls-Royce, it will not constitute a Qualified Event. 
•	</t>
    </r>
    <r>
      <rPr>
        <b/>
        <sz val="12"/>
        <rFont val="Arial"/>
        <family val="2"/>
      </rPr>
      <t>“Qualified Cancellation”</t>
    </r>
    <r>
      <rPr>
        <sz val="12"/>
        <rFont val="Arial"/>
        <family val="2"/>
      </rPr>
      <t xml:space="preserve"> means the cancellation of a revenue flight of an Aircraft by Customer, where the flight is not resumed or reinstated, with the same or a different flight number, within 24 hours of the start of the original delay leading to such cancellation, which is determined to be a Qualified Event.
•	</t>
    </r>
    <r>
      <rPr>
        <b/>
        <sz val="12"/>
        <rFont val="Arial"/>
        <family val="2"/>
      </rPr>
      <t>“Qualified Delay”</t>
    </r>
    <r>
      <rPr>
        <sz val="12"/>
        <rFont val="Arial"/>
        <family val="2"/>
      </rPr>
      <t xml:space="preserve"> means the delay of a revenue flight of an Aircraft by Customer of 15 minutes or more after the scheduled time of departure of such flight, which is determined to be a Qualified Event.
•	“Qualified Unplanned Engine Removal” means the unplanned, necessary removal of an Engine from an Aircraft where:
(a)	the Engine is incapable of operation within Aircraft Manual limits; and
(b)	all reasonable endeavours to make the Engine serviceable on-wing through Line Maintenance actions have been exhausted; and
(c)	the removal could not have been predicted using trend monitoring or other data that was available to Customer 48 hours prior to such removal. 
The following will not be considered to be Qualified Unplanned Engine Removals:
(i)	Engine removals occurring during ‘C-Check’ or ‘D-Check’ aircraft letter checks;
(ii)	where Rolls-Royce provides a technical variance to Customer to allow an Engine to remain on-wing beyond the Aircraft Manual limits and Customer elects not to accept the technical variance and removes the Engine
•	“Qualified Shutdown” means the necessary in-flight shutdown of an Engine during the course of a revenue flight of the Aircraft by Customer.</t>
    </r>
  </si>
  <si>
    <t xml:space="preserve">The occurrence of a Qualified TGT Removal. </t>
  </si>
  <si>
    <t>Qualified Oil Consumption will not exceed a cumulative rate of 0.19 litres per Flight Hour.</t>
  </si>
  <si>
    <t xml:space="preserve">
The Disruption Figure Index as calculated in Section 7 (Formula) will not exceed a cumulative rate of 0.04 per 100 revenue departures.</t>
  </si>
  <si>
    <t xml:space="preserve">
The occurrence of a Qualified Uncontained Failure.</t>
  </si>
  <si>
    <t xml:space="preserve">
Qualified Surges will not exceed a cumulative rate of 0.015 per 1000 Flight Hours.</t>
  </si>
  <si>
    <t xml:space="preserve">
Qualified Shop Visits will not exceed a cumulative rate of 0.069 per 1000 Flight Hours.</t>
  </si>
  <si>
    <t xml:space="preserve">
Qualified Remote Site Removals will not exceed a cumulative rate of 0.0012 per 1000 Flight Hours.</t>
  </si>
  <si>
    <t xml:space="preserve">
Line Maintenance Burden will not exceed a cumulative rate of 14 hours per 1000 Flight Hours.</t>
  </si>
  <si>
    <t xml:space="preserve">
The occurrence of a Qualified Fan Blade Release.</t>
  </si>
  <si>
    <t xml:space="preserve">
Fleet Average Engine Weight will not exceed 6,545.34 kilograms. </t>
  </si>
  <si>
    <t xml:space="preserve">
Engine Type will not exceed any of the following emission levels at certification:
 - Oxides of Nitrogen (NOx)- CAEP 8 Level minus 10%;
 - Unburned Hydrocarbons (UHC)	- CAEP 8 Level minus 50%;
 - Carbon Monoxide (CO) - CAEP 8 Level minus 50%;
 - Smoke	- CAEP 8 Level minus 30%.</t>
  </si>
  <si>
    <t xml:space="preserve">
 Qualified Events will not exceed a cumulative rate of 0.0008 per 100 revenue departures.</t>
  </si>
  <si>
    <t xml:space="preserve">
 Qualified Aborted Take-offs will not exceed a cumulative rate of 0.008 per 100 revenue departures.</t>
  </si>
  <si>
    <r>
      <t>“</t>
    </r>
    <r>
      <rPr>
        <b/>
        <sz val="12"/>
        <rFont val="Arial"/>
        <family val="2"/>
      </rPr>
      <t>Qualified Aborted Take-off</t>
    </r>
    <r>
      <rPr>
        <sz val="12"/>
        <rFont val="Arial"/>
        <family val="2"/>
      </rPr>
      <t xml:space="preserve">” means an aborted take-off during the course of a revenue departure of an Aircraft by Emirates, which has been aborted due to a power reduction (whether Commanded or un-commanded), and which is determined to have been caused solely by a Failure of a Part of the Dressed Engine (as defined in the Specification).
</t>
    </r>
    <r>
      <rPr>
        <b/>
        <sz val="12"/>
        <rFont val="Arial"/>
        <family val="2"/>
      </rPr>
      <t xml:space="preserve">“Commanded” </t>
    </r>
    <r>
      <rPr>
        <sz val="12"/>
        <rFont val="Arial"/>
        <family val="2"/>
      </rPr>
      <t xml:space="preserve">power reduction means an operation by the pilot of an Aircraft which is required to be performed, and is performed, in accordance with the procedures contained in the relevant flight crew operations manual. </t>
    </r>
  </si>
  <si>
    <r>
      <rPr>
        <b/>
        <sz val="12"/>
        <rFont val="Arial"/>
        <family val="2"/>
      </rPr>
      <t>“Qualified Event”</t>
    </r>
    <r>
      <rPr>
        <sz val="12"/>
        <rFont val="Arial"/>
        <family val="2"/>
      </rPr>
      <t xml:space="preserve"> means the diversion of an Aircraft on a revenue flight by Emirates to another airport other than the destination or departure airport, or the return of an Aircraft on a revenue flight by Emirates to the airport of departure, which is determined to have been caused solely by a Failure of a Part of the Dressed Engine (as defined in the Specification), provided that if the event could have been prevented by timely maintenance action or the incorporation of modifications for which the parts, instructions and Service Bulletins had been made available to Emirates by Rolls-Royce, it will not constitute a Qualified Event.</t>
    </r>
  </si>
  <si>
    <r>
      <rPr>
        <b/>
        <sz val="12"/>
        <rFont val="Arial"/>
        <family val="2"/>
      </rPr>
      <t>“CAEP 8 Levels”</t>
    </r>
    <r>
      <rPr>
        <sz val="12"/>
        <rFont val="Arial"/>
        <family val="2"/>
      </rPr>
      <t xml:space="preserve"> are from CAEP 8 recommendations; ICAO Annex 16, Volume 2, 3rd Edition – Amendment 7.</t>
    </r>
  </si>
  <si>
    <t>If the Measure is not satisfied, Rolls-Royce may at its election make available at no incremental cost to Emirates modifications that will enable Engines to meet the Measure.  Rolls-Royce’s liability under this Guarantee will cease if Emirates fails to incorporate such modifications as soon as practically possible.</t>
  </si>
  <si>
    <r>
      <rPr>
        <b/>
        <sz val="12"/>
        <rFont val="Arial"/>
        <family val="2"/>
      </rPr>
      <t>“Aviation Fuel Cost”</t>
    </r>
    <r>
      <rPr>
        <sz val="12"/>
        <rFont val="Arial"/>
        <family val="2"/>
      </rPr>
      <t xml:space="preserve"> means as mutually agreed between the Parties prior to the administration of this guarantee, either: 
(i) 	 an aviation fuel cost index (representative Emirates  cost of fuel) as agreed between the Parties; or
(ii)	 the substantiated average cost to Emirates of aviation fuel, after the deduction of any applicable subsidies or Government or other allowances received by Emirates and excluding any hedging activity that may have been undertaken by Emirates. (The methodology for substantiating the average cost to Emirates of aviation fuel shall be agreed between the Parties 6 months prior to EIS). The Aviation Fuel Cost covers aviation fuel only and includes Emirates reasonably demonstrated pumping fees and taxes up to a value equivalent to fifteen percent (15%) of the net cost to Emirates of aviation fuel after excluding pumping fees and taxes).
</t>
    </r>
    <r>
      <rPr>
        <b/>
        <sz val="12"/>
        <rFont val="Arial"/>
        <family val="2"/>
      </rPr>
      <t>“Fleet Average Engine Weight”</t>
    </r>
    <r>
      <rPr>
        <sz val="12"/>
        <rFont val="Arial"/>
        <family val="2"/>
      </rPr>
      <t xml:space="preserve"> means the average weight of the Installed Engine(s) (including EBU and fluids) then delivered in kgs (as defined in the Specification) excluding BFE and BFE fluids at the time of delivery to the Airframer or Customer and at the first and each subsequent Anniversary Date.</t>
    </r>
  </si>
  <si>
    <t>At its election, Rolls-Royce may provide, at no incremental cost to Customer, modifications required to reduce the weight of the Engine, where the incorporation of modifications has been demonstrated by Rolls-Royce to be capable of eliminating or reducing excess weight. In the event that Customer declines to incorporate the modifications in a reasonable timescale then the obligations of Rolls-Royce under this Engine Weight Guarantee will be reduced to reflect the reduction in weight to the Engines had such modifications been incorporated.
The claim will be accompanied by the Officer’s Review Certificate as detailed in Exhibit A to  Schedule 5 of the PA.</t>
  </si>
  <si>
    <r>
      <rPr>
        <b/>
        <sz val="12"/>
        <rFont val="Arial"/>
        <family val="2"/>
      </rPr>
      <t>“Qualified HPT Blade Failure”</t>
    </r>
    <r>
      <rPr>
        <sz val="12"/>
        <rFont val="Arial"/>
        <family val="2"/>
      </rPr>
      <t xml:space="preserve"> means the Failure of a HPT Blade, fitted to an Engine, which causes the un-commanded in-flight shutdown of an Engine and as a direct result of such Failure the Engine requires Repair at an Overhaul Base to return it to a serviceable condition excluding any Failure that is caused by FOD, or negligence by anyone other than Rolls-Royce or its sub-contractors, including but not limited to, improper operation, maintenance, repair or overhaul.
</t>
    </r>
    <r>
      <rPr>
        <b/>
        <sz val="12"/>
        <rFont val="Arial"/>
        <family val="2"/>
      </rPr>
      <t xml:space="preserve">
“Qualified HP Nozzle Guide Vane Failure”</t>
    </r>
    <r>
      <rPr>
        <sz val="12"/>
        <rFont val="Arial"/>
        <family val="2"/>
      </rPr>
      <t xml:space="preserve"> means the Failure of a HP Nozzle Guide Vane, fitted to an Engine, which causes the un-commanded in-flight shutdown of an Engine and as a direct result of such Failure the Engine requires Repair at an Overhaul Base to return it to a serviceable condition excluding any Failure that is caused by FOD, or negligence by anyone other than Rolls-Royce or its sub-contractors, including but not limited to, improper operation, maintenance, repair or overhaul.
</t>
    </r>
    <r>
      <rPr>
        <b/>
        <sz val="12"/>
        <rFont val="Arial"/>
        <family val="2"/>
      </rPr>
      <t>“HPT Blade”</t>
    </r>
    <r>
      <rPr>
        <sz val="12"/>
        <rFont val="Arial"/>
        <family val="2"/>
      </rPr>
      <t xml:space="preserve"> means the high pressure turbine blade as detailed in the IPC ref 72-41-52-01 HP Turbine Blade
</t>
    </r>
    <r>
      <rPr>
        <b/>
        <sz val="12"/>
        <rFont val="Arial"/>
        <family val="2"/>
      </rPr>
      <t>“HP Nozzle Guide Vane”</t>
    </r>
    <r>
      <rPr>
        <sz val="12"/>
        <rFont val="Arial"/>
        <family val="2"/>
      </rPr>
      <t xml:space="preserve"> means the high pressure nozzle guide vane as detailed in the IPC ref 72-41-14-01 – HP Nozzle Guide Vanes
</t>
    </r>
  </si>
  <si>
    <r>
      <rPr>
        <b/>
        <sz val="12"/>
        <rFont val="Arial"/>
        <family val="2"/>
      </rPr>
      <t xml:space="preserve">“Qualified Fan Blade Release” </t>
    </r>
    <r>
      <rPr>
        <sz val="12"/>
        <rFont val="Arial"/>
        <family val="2"/>
      </rPr>
      <t xml:space="preserve">means the Failure of a fan blade in an Engine that causes the release of such fan blade. 
</t>
    </r>
    <r>
      <rPr>
        <b/>
        <sz val="12"/>
        <rFont val="Arial"/>
        <family val="2"/>
      </rPr>
      <t xml:space="preserve">
“Qualifying Repair Costs”</t>
    </r>
    <r>
      <rPr>
        <sz val="12"/>
        <rFont val="Arial"/>
        <family val="2"/>
      </rPr>
      <t xml:space="preserve"> means, in respect of a Qualified Fan Blade Release, the amount equal to the demonstrated cost to Emirates of repairing damage done to:
	(i)  the Engine suffering the Qualified Fan Blade Release; and 
	(ii)  the Aircraft on which such Engine was installed at the time of such Qualified Fan Blade Release (including any one or more of the other Engines installed on such Aircraft at the time of such Qualified Fan Blade Release).
	in each case caused wholly and exclusively by such Qualified Fan 	Blade Release.</t>
    </r>
  </si>
  <si>
    <r>
      <rPr>
        <b/>
        <sz val="12"/>
        <rFont val="Arial"/>
        <family val="2"/>
      </rPr>
      <t>“Line Maintenance Burden”</t>
    </r>
    <r>
      <rPr>
        <sz val="12"/>
        <rFont val="Arial"/>
        <family val="2"/>
      </rPr>
      <t xml:space="preserve"> means the number of hours incurred by Emirates in performing (or having performed) repeat line maintenance in accordance with either the MPD, Rolls-Royce issued non-modification Service Bulletins (NMSB), On-Wing Service Bulletins and Ground Running but excluding hours incurred in relation to “once around the fleet” inspections, troubleshooting activities, activities in relation to aircraft maintenance messages, activities in relation to electronic centralised aircraft monitoring messages and hours associated with any Airframer supplied accessory; EBU; nose cowl; thrust reverser; nacelle; Engine removal or reinstallation.
</t>
    </r>
    <r>
      <rPr>
        <b/>
        <sz val="12"/>
        <rFont val="Arial"/>
        <family val="2"/>
      </rPr>
      <t xml:space="preserve">“MPD” </t>
    </r>
    <r>
      <rPr>
        <sz val="12"/>
        <rFont val="Arial"/>
        <family val="2"/>
      </rPr>
      <t xml:space="preserve">means the Airframer maintenance planning document, which captures most of the repeat inspections tasks for the Aircraft.  For the purposes of this Line Maintenance Burden Guarantee, only the Engine related tasks are considered relevant.
</t>
    </r>
    <r>
      <rPr>
        <b/>
        <sz val="12"/>
        <rFont val="Arial"/>
        <family val="2"/>
      </rPr>
      <t>“On-Wing Service Bulletins”</t>
    </r>
    <r>
      <rPr>
        <sz val="12"/>
        <rFont val="Arial"/>
        <family val="2"/>
      </rPr>
      <t xml:space="preserve"> means Rolls-Royce issued Recommended Service Bulletins which Rolls-Royce recommends to be performed On-Wing.</t>
    </r>
    <r>
      <rPr>
        <b/>
        <sz val="12"/>
        <rFont val="Arial"/>
        <family val="2"/>
      </rPr>
      <t xml:space="preserve">
“Ground Running” </t>
    </r>
    <r>
      <rPr>
        <sz val="12"/>
        <rFont val="Arial"/>
        <family val="2"/>
      </rPr>
      <t>means ground running of an Engine required following the performance of routine Line Maintenance (excluding cool down times).</t>
    </r>
  </si>
  <si>
    <r>
      <rPr>
        <b/>
        <sz val="12"/>
        <rFont val="Arial"/>
        <family val="2"/>
      </rPr>
      <t>“Qualified Remote Site Removal”</t>
    </r>
    <r>
      <rPr>
        <sz val="12"/>
        <rFont val="Arial"/>
        <family val="2"/>
      </rPr>
      <t xml:space="preserve"> means the unplanned necessary removal of an Engine from an Aircraft by Emirates which is determined to have been caused solely by a Failure of a Part of the Dressed Engine (as defined in the Specification), where the removal occurs away from Main Base, where no spare Engine is normally located, and where all reasonable endeavours to rectify the Failure on-wing through Line Maintenance actions have been exhausted.</t>
    </r>
  </si>
  <si>
    <r>
      <rPr>
        <b/>
        <sz val="12"/>
        <rFont val="Arial"/>
        <family val="2"/>
      </rPr>
      <t>“Qualified Shop Visit”</t>
    </r>
    <r>
      <rPr>
        <sz val="12"/>
        <rFont val="Arial"/>
        <family val="2"/>
      </rPr>
      <t xml:space="preserve"> means an Engine shop visit that is required solely as a result of the following:
(i) 	a Failure of a Part of the Dressed Engine (as defined in the Specification) where the shop visit was necessary to correct the Failure; or
(ii)	 an Airworthiness Directive or recommendations contained in mandatory compliance Service Bulletins requiring compliance within a specified number of Flight Hours or Flight Cycles; or 
(iii)	 Rolls-Royce’s written recommendation to perform scheduled maintenance which requires an Engine shop visit at scheduled intervals, and requires the separation of a pair of major module mating engine flanges in order to carry out Repair.</t>
    </r>
  </si>
  <si>
    <r>
      <t xml:space="preserve">
</t>
    </r>
    <r>
      <rPr>
        <b/>
        <sz val="12"/>
        <rFont val="Arial"/>
        <family val="2"/>
      </rPr>
      <t>“Qualified TGT Removal”</t>
    </r>
    <r>
      <rPr>
        <sz val="12"/>
        <rFont val="Arial"/>
        <family val="2"/>
      </rPr>
      <t xml:space="preserve"> means the mandatory removal of an Engine from an Aircraft by Customer due solely to such Engine exceeding the TGT Red Line Limit on a revenue flight during the first 2,330 Flight Cycles run since new, with respect to Enhanced Thrust Engines and 3,400 Flight Cycles run since new, with respect to Trent 972 Engines, where such Engine requires a shop visit at an Overhaul Base to restore TGT margin, provided that:
i)	all reasonable endeavours to restore TGT margin on-wing through line maintenance action have been exhausted; and
ii)	such removal shall not be a Qualified TGT Removal if the Engine is found to be within the Guarantee limits when a calibration run in a test cell approved by Rolls-Royce is carried out.
</t>
    </r>
    <r>
      <rPr>
        <b/>
        <sz val="12"/>
        <rFont val="Arial"/>
        <family val="2"/>
      </rPr>
      <t>“TGT Red Line Limit</t>
    </r>
    <r>
      <rPr>
        <sz val="12"/>
        <rFont val="Arial"/>
        <family val="2"/>
      </rPr>
      <t xml:space="preserve">” means the maximum stabilised Turbine Gas Temperature (TGT) operating limit at the maximum take-off rating, as defined in the Manuals. </t>
    </r>
  </si>
  <si>
    <r>
      <rPr>
        <b/>
        <sz val="12"/>
        <rFont val="Arial"/>
        <family val="2"/>
      </rPr>
      <t>“Qualified Uncontained Failure”</t>
    </r>
    <r>
      <rPr>
        <sz val="12"/>
        <rFont val="Arial"/>
        <family val="2"/>
      </rPr>
      <t xml:space="preserve"> means the Failure of a Dressed Engine (as defined in the Specification) Part that causes the high energy release of a rotating Engine Part through the Engine’s nacelle envelope.
</t>
    </r>
    <r>
      <rPr>
        <b/>
        <sz val="12"/>
        <rFont val="Arial"/>
        <family val="2"/>
      </rPr>
      <t>“Qualifying Repair Costs”</t>
    </r>
    <r>
      <rPr>
        <sz val="12"/>
        <rFont val="Arial"/>
        <family val="2"/>
      </rPr>
      <t xml:space="preserve"> means, in respect of a Qualified Uncontained Failure, the amount equal to the demonstrated cost to Emirates of repairing damage done to:
(i) 	 the Engine suffering the Qualified Uncontained Failure; and 
(ii)	 the Aircraft  on which such Engine was installed at the time of such Qualified Uncontained Failure (including any one or more of the other Engines installed on such Aircraft at the time of such Qualified Uncontained Failure).
in each case caused wholly and exclusively by such Qualified Uncontained Failure.</t>
    </r>
  </si>
  <si>
    <r>
      <rPr>
        <b/>
        <sz val="12"/>
        <rFont val="Arial"/>
        <family val="2"/>
      </rPr>
      <t>“Qualified Surge”</t>
    </r>
    <r>
      <rPr>
        <sz val="12"/>
        <rFont val="Arial"/>
        <family val="2"/>
      </rPr>
      <t xml:space="preserve"> means a major aerodynamic stall and reversal of airflow at high power through an Engine (as evidenced by Emirates to Rolls-Royce’s reasonable satisfaction) during a revenue flight, due to the aerodynamic breakdown of the airflow through any of the Engine’s compressors, where such breakdown is caused for any reason except lightning strikes or as specified in Clause 10 of this Agreement. </t>
    </r>
  </si>
  <si>
    <t>Basic</t>
  </si>
  <si>
    <t>Open</t>
  </si>
  <si>
    <t>Data Entry</t>
  </si>
  <si>
    <t>Summary</t>
  </si>
  <si>
    <t>Aborted Take-Off</t>
  </si>
  <si>
    <t xml:space="preserve">Diversion and Air Turnback </t>
  </si>
  <si>
    <t>Engine Weight</t>
  </si>
  <si>
    <t xml:space="preserve">HPT Blade or Vane Failure </t>
  </si>
  <si>
    <t>Fan Blade Release</t>
  </si>
  <si>
    <t>Enhanced Line Maintenance Burden</t>
  </si>
  <si>
    <t>Shop Visit Rate</t>
  </si>
  <si>
    <t>Surge (Whole Flight)</t>
  </si>
  <si>
    <t>Disruption Index</t>
  </si>
  <si>
    <t>Oil Consumption</t>
  </si>
  <si>
    <t>Turbine Gas Turbine Deterioration</t>
  </si>
  <si>
    <r>
      <rPr>
        <b/>
        <sz val="12"/>
        <rFont val="Arial"/>
        <family val="2"/>
      </rPr>
      <t>Within 90 days of each Anniversary Date during the Term of Guarantee</t>
    </r>
    <r>
      <rPr>
        <sz val="12"/>
        <rFont val="Arial"/>
        <family val="2"/>
      </rPr>
      <t>, Customer will provide Rolls-Royce with the following:
•	a report stating the cumulative Engine Flight Hours logged for the year prior to such Anniversary Date;  and
•	such information as Rolls-Royce may reasonably require to demonstrate to its reasonable satisfaction that this Engine Weight Guarantee has not been satisfied.</t>
    </r>
  </si>
  <si>
    <r>
      <rPr>
        <b/>
        <sz val="12"/>
        <rFont val="Arial"/>
        <family val="2"/>
      </rPr>
      <t>At the end of each 6 month period during the Term of Guarantee</t>
    </r>
    <r>
      <rPr>
        <sz val="12"/>
        <rFont val="Arial"/>
        <family val="2"/>
      </rPr>
      <t>, Emirates will provide Rolls-Royce with all data that it may reasonably require relating to substantiated losses due solely to Engines failing to satisfy the Measure.
2) List of departures and arrivals in and out of Customer main base airport.</t>
    </r>
  </si>
  <si>
    <r>
      <rPr>
        <b/>
        <sz val="12"/>
        <rFont val="Arial"/>
        <family val="2"/>
      </rPr>
      <t>At the end of each 6 month period during the Term of Guarantee</t>
    </r>
    <r>
      <rPr>
        <sz val="12"/>
        <rFont val="Arial"/>
        <family val="2"/>
      </rPr>
      <t>, Emirates will provide Rolls-Royce with the following: 
•	list of all diversions and air turnbacks during such 6 month period; and
•	such information as Rolls-Royce may reasonably require to enable Rolls-Royce to determine which of such diversions and air turnbacks are Qualified Events.
2) Evidence of Failure per event.</t>
    </r>
  </si>
  <si>
    <r>
      <rPr>
        <b/>
        <sz val="12"/>
        <rFont val="Arial"/>
        <family val="2"/>
      </rPr>
      <t>At the end of each 6 month period during the Term of Guarante</t>
    </r>
    <r>
      <rPr>
        <sz val="12"/>
        <rFont val="Arial"/>
        <family val="2"/>
      </rPr>
      <t xml:space="preserve">e, Emirates will provide Rolls-Royce with the following:
•	a list of all aborted take-offs during such 6 month period;
•	such information as Rolls-Royce may reasonably require to enable Rolls-Royce to determine which aborted take-offs are Qualified Aborted Take-offs. 
2) Evidence of Failure per event.
</t>
    </r>
  </si>
  <si>
    <r>
      <rPr>
        <b/>
        <sz val="12"/>
        <rFont val="Arial"/>
        <family val="2"/>
      </rPr>
      <t>At the end of each 6 month period during the Term of Guarantee</t>
    </r>
    <r>
      <rPr>
        <sz val="12"/>
        <rFont val="Arial"/>
        <family val="2"/>
      </rPr>
      <t>, Emirates will provide Rolls-Royce with the following:
•	a list of all scheduled line maintenance tasks performed during such 6 month period; and
•	such information as Rolls-Royce may reasonably require to enable Rolls-Royce to determine the Line Maintenance Burden.</t>
    </r>
  </si>
  <si>
    <r>
      <rPr>
        <b/>
        <sz val="12"/>
        <rFont val="Arial"/>
        <family val="2"/>
      </rPr>
      <t>At the end of each 6 month period during the Term of Guarantee</t>
    </r>
    <r>
      <rPr>
        <sz val="12"/>
        <rFont val="Arial"/>
        <family val="2"/>
      </rPr>
      <t>, Emirates will provide Rolls-Royce with the following:
•	a list of all remote site removals during such 6 month period; and
•	such information as Rolls-Royce may reasonably require to enable Rolls-Royce to determine which of such removals are Qualified Remote Site Removals.</t>
    </r>
  </si>
  <si>
    <r>
      <rPr>
        <b/>
        <sz val="12"/>
        <rFont val="Arial"/>
        <family val="2"/>
      </rPr>
      <t>At the end of each 6 month period during the Term of Guarantee</t>
    </r>
    <r>
      <rPr>
        <sz val="12"/>
        <rFont val="Arial"/>
        <family val="2"/>
      </rPr>
      <t>, Emirates will provide Rolls-Royce with the following:
•	a list of all shop visits during such 6 month period; and
•	such information as Rolls-Royce may reasonably require to enable Rolls-Royce to determine which shop visits are Qualified Shop Visits.</t>
    </r>
  </si>
  <si>
    <r>
      <t xml:space="preserve">If an uncontained failure occurs during the Term of Guarantee which is suspected to be a Qualified Uncontained Failure, then Emirates will: 
•	submit a claim to Rolls-Royce </t>
    </r>
    <r>
      <rPr>
        <b/>
        <sz val="12"/>
        <rFont val="Arial"/>
        <family val="2"/>
      </rPr>
      <t>within 3 calendar months</t>
    </r>
    <r>
      <rPr>
        <sz val="12"/>
        <rFont val="Arial"/>
        <family val="2"/>
      </rPr>
      <t xml:space="preserve"> of such uncontained failure; and
•	provide such information as Rolls-Royce may reasonably require to enable Rolls-Royce to determine if such uncontained failure is a Qualified Uncontained Failure.
2) Evidence of Failure per event.</t>
    </r>
  </si>
  <si>
    <t>Links</t>
  </si>
  <si>
    <t>CUMULATIVE CLAIM VALUE</t>
  </si>
  <si>
    <t>Claims Summary</t>
  </si>
  <si>
    <t xml:space="preserve">Remote Site Removal </t>
  </si>
  <si>
    <t>Aircraft Availability HPTB Guarantee</t>
  </si>
  <si>
    <t xml:space="preserve"> - Zero Qualified HPTB Cancellations
 - Zero Qualified HPTB Delas
 - Zero Qualified HPTB Shutdowns
 - Zero Qualified HPTB Diversions
referred to as the "Measures".</t>
  </si>
  <si>
    <t>For Qualified HPTB Events excluding Qualified HPTB Delays:
 - A fixed, cash payment of US$750,000 (subject to escalation as per Clause 1.9 in the SLA1), in the event of a failure to meet any of the Measures (excluding Qualified HPTB Delay) which necessitates immediate remedial actions to be taken at Emirates' hub in Dubai.
 - A fixed, cash payment of US$2,500,000 (subject to escalation as per Clause 1.9 in this SLA1), in the event of a failure to meet any of the Measures (excluding Qualified HPTB Delay) which necessitates immediate remedial actions to be taken at a location other than Emirates' hub in Dubai.
For Qualified HPTB Delays:
 - A fixed, cash payment of US$250,000 (subject to escalation as per Clause 1.9 in SLA1).
If a Failure of the HPTB, or a failure in the delivery of the SLA1 Programme entitles Emirates to claim under more than one Qualified HPTB Event, then Emirates may only claim under one of the Qualified HPTB Events (at its election).</t>
  </si>
  <si>
    <t>At the end of each month during the Term of Guarantee, Emirates will provide Rolls-Royce with a list of all events together with such information as Rolls-Royce may reasonably require to determine whether such events are Qualified HPTB Events for the above remedies to enable Rolls-Royce to settle the claim(s) within 30 days.</t>
  </si>
  <si>
    <t>The provisions of clause 8.2 (b) of the Product Agreement will apply to this Aircraft Availability HPTB Guarantee. 
Any event claimed under this Aircraft Availability Guarantee will be excluded from any of the other Guarantee "Measures".</t>
  </si>
  <si>
    <t>ORIGINAL GUARANTEES</t>
  </si>
  <si>
    <t>Enhanced HPTB Measure</t>
  </si>
  <si>
    <t>At the end of each onth period during the Term of Enhanced HPTB Measure, Emirates will provide Rolls-Royce with the following:
 - a list of all shop visits during such one month period;
 - notification to Rolls-Royce of when each Engine has been fitted with the Improved Annulus Filler Standard in accordance with clause 1.3. of SLA1;
 - notification to Rolls-Royce of when each Aircraft has been fitted with the Improved Auto-derate Software in accordance with Clause 1.3 of the SLA1;
 - a list of which Engines have been operated on which Aircraft to enable Rolls-Royce to determine which are Qualified Engines;
 - a list of Engine Flight Hours by month for Qualified Engines to allow the Qualified Flight Hours to be determined;
to enable Rolls-Royce to settle the claim(s) by credit note within 30 days.</t>
  </si>
  <si>
    <t>The Parties acknowledge that the Improved HPTB Standard and Improved Annulus Filler Standard may be provided on new Aircraft or be retrofitted, in each case in accordance with Clause 1.2 and 1.3 of the SLA1.
Emirates undertakes to use the Improved Auto-derate Software to the maximum extent possible. Rolls-Royce acknowledges that such usage will be subject to operational considerations by Emirates, and that usage of the Improved Auto-derate Software is not a condition to Emirates' ability to claim under this Enhanced HPTB Measure.
Except as set out in the Schedule 1, the provisions of Clause 8 of the Product Agreement will apply to this Enhanced HPTB Measure, where any reference to "Guarantee" will be construed as a reference to this Enhanced HPTB Measure. Rolls-Royce acknowledges that Emirates is entitled to make a claim under both the Enhanced Shop Visit Rate Guarantee and this Enhanced HPTB Measure.</t>
  </si>
  <si>
    <t>CREDIT NOTE REFERENCE</t>
  </si>
  <si>
    <t>GUARANTEE</t>
  </si>
  <si>
    <t>CREDIT NOTE VALUE</t>
  </si>
  <si>
    <t>DATE</t>
  </si>
  <si>
    <t>CLAIMS SUMMARY</t>
  </si>
  <si>
    <t>TO BE USED IN CONJUNCTION WITH PRODUCT AGREEMENT DEG9008  AND SLA1 ONLY</t>
  </si>
  <si>
    <t>Step 1: Determine when engines become Qualified Engines</t>
  </si>
  <si>
    <t>Final Installed Longstop Date</t>
  </si>
  <si>
    <t>ESN</t>
  </si>
  <si>
    <t>Date of first delivery of Engine to Emirates</t>
  </si>
  <si>
    <t>Date of installation of Improved Auto Derate Software on the Aircraft to which the ESN is fitted</t>
  </si>
  <si>
    <t>Month Engine becomes a Qualified Engine</t>
  </si>
  <si>
    <t>Comments</t>
  </si>
  <si>
    <t>A6-EUY</t>
  </si>
  <si>
    <t>A6-EUZ</t>
  </si>
  <si>
    <t>A6-EUS</t>
  </si>
  <si>
    <t>A6-EUR</t>
  </si>
  <si>
    <t>A6-EUW</t>
  </si>
  <si>
    <t>A6-EVB</t>
  </si>
  <si>
    <t>A6-EVF</t>
  </si>
  <si>
    <t>A6-EVH</t>
  </si>
  <si>
    <t>A6-EVC</t>
  </si>
  <si>
    <t>A6-EVG</t>
  </si>
  <si>
    <t>A6-EVD</t>
  </si>
  <si>
    <t>A6-EVJ</t>
  </si>
  <si>
    <t>A6-EVI</t>
  </si>
  <si>
    <t>Step 2: Determine Qualified Shop Visits and Qualified HPTB Shop Visits under SVRG or ESVRG</t>
  </si>
  <si>
    <t>SLA1 Expiry</t>
  </si>
  <si>
    <t>Term of Guarantee Expiry</t>
  </si>
  <si>
    <t>CSN</t>
  </si>
  <si>
    <t>Engine</t>
  </si>
  <si>
    <t>Qualified cause for shop visit?</t>
  </si>
  <si>
    <t>Did Emirates receive $250k under OSP</t>
  </si>
  <si>
    <t>HPTB Driven Shop Visit</t>
  </si>
  <si>
    <t>Qualified HPTB Shop Visit</t>
  </si>
  <si>
    <t>Yes</t>
  </si>
  <si>
    <t>No</t>
  </si>
  <si>
    <t>Qualified Engine Date</t>
  </si>
  <si>
    <t>Flight Hours for SVRG (flight hours before engine became a Qualified Engine)</t>
  </si>
  <si>
    <t>Operator</t>
  </si>
  <si>
    <t>EngineFamily</t>
  </si>
  <si>
    <t>EngineSerial</t>
  </si>
  <si>
    <t>Year</t>
  </si>
  <si>
    <t>Month</t>
  </si>
  <si>
    <t>SumOfCycles</t>
  </si>
  <si>
    <t>TRENT900</t>
  </si>
  <si>
    <t>Step 4: Determine Remedy under Shop Visit Rate Guarantee and Enhanced Shop Visit Rate Guarantee</t>
  </si>
  <si>
    <t>Calculation</t>
  </si>
  <si>
    <t>N/A</t>
  </si>
  <si>
    <t>Total Flight Hours in period</t>
  </si>
  <si>
    <t>A</t>
  </si>
  <si>
    <t>Input</t>
  </si>
  <si>
    <t>&lt; from 'Qualified Flight Hours' worksheet</t>
  </si>
  <si>
    <t>Shop Visit Rate Guarantee (SVRG)</t>
  </si>
  <si>
    <t>Flight Hours (2)</t>
  </si>
  <si>
    <t>B</t>
  </si>
  <si>
    <t>A-B2</t>
  </si>
  <si>
    <t>Cumulative Flight Hours</t>
  </si>
  <si>
    <t>C</t>
  </si>
  <si>
    <t>Cum B</t>
  </si>
  <si>
    <t>D</t>
  </si>
  <si>
    <t>Cumulative allowable shop visits</t>
  </si>
  <si>
    <t>E</t>
  </si>
  <si>
    <t>D x (B/1000)</t>
  </si>
  <si>
    <t>F</t>
  </si>
  <si>
    <t>&lt; 'SVRG Qualified Shop Visits' from 'Qualified Shop Visits' worksheet</t>
  </si>
  <si>
    <t>Cumulative Qualified Shop Visits</t>
  </si>
  <si>
    <t>G</t>
  </si>
  <si>
    <t>Cumulative of F</t>
  </si>
  <si>
    <t>Excess Shop Visits</t>
  </si>
  <si>
    <t>H</t>
  </si>
  <si>
    <t>G - E (minimum of 0)</t>
  </si>
  <si>
    <t>Cumulative Remedy</t>
  </si>
  <si>
    <t>I</t>
  </si>
  <si>
    <t>H x $0.25m</t>
  </si>
  <si>
    <t>Credit Paid</t>
  </si>
  <si>
    <t>J</t>
  </si>
  <si>
    <t>I minus credits already paid under SVRG</t>
  </si>
  <si>
    <t>Enhanced Shop Visit Rate Guarantee (ESVRG)</t>
  </si>
  <si>
    <t>Qualified Flights Hours</t>
  </si>
  <si>
    <t>B2</t>
  </si>
  <si>
    <t>Cumulative Qualified Flight Hours</t>
  </si>
  <si>
    <t>C2</t>
  </si>
  <si>
    <t>Cum B2</t>
  </si>
  <si>
    <t xml:space="preserve"> Measure</t>
  </si>
  <si>
    <t>D2</t>
  </si>
  <si>
    <t>E2</t>
  </si>
  <si>
    <t>D2 x (B2/1000)</t>
  </si>
  <si>
    <t>F2</t>
  </si>
  <si>
    <t>G2</t>
  </si>
  <si>
    <t>Cumulative of F2</t>
  </si>
  <si>
    <t>F3</t>
  </si>
  <si>
    <t>Cumulative Qualified HPTB Shop Visits</t>
  </si>
  <si>
    <t>G3</t>
  </si>
  <si>
    <t>Cumulative of F3</t>
  </si>
  <si>
    <t>Qualified Events</t>
  </si>
  <si>
    <t>F4</t>
  </si>
  <si>
    <t>F2 + F3</t>
  </si>
  <si>
    <t>Cumulative Qualified Events</t>
  </si>
  <si>
    <t>G4</t>
  </si>
  <si>
    <t>Cumulative of F4</t>
  </si>
  <si>
    <t>H2</t>
  </si>
  <si>
    <t>G4 - E2 (minimum of 0)</t>
  </si>
  <si>
    <t>Compensation per excess Qualified Event</t>
  </si>
  <si>
    <t>CO</t>
  </si>
  <si>
    <t>($1.25m x F3 + $0.25m x F2) /(F3 + F2)</t>
  </si>
  <si>
    <t>I2</t>
  </si>
  <si>
    <t>H2 x CO</t>
  </si>
  <si>
    <t>J2</t>
  </si>
  <si>
    <t>I2 minus credits already paid under ESVRG</t>
  </si>
  <si>
    <t>(1) For illustration, not used in calculation</t>
  </si>
  <si>
    <t>(2) Shop Visit Rate Guarantee ends when all engines are Qualified Engines under Enhanced Shop Visit Rate Guarantee</t>
  </si>
  <si>
    <t>(3) Excludes OSP shop visits where Emirates have received $250,000 per removal under SLA1</t>
  </si>
  <si>
    <t>(4) Number of Qualified HPTB Shop Visits will be zero following expiry of SLA1</t>
  </si>
  <si>
    <t>All values and dates are for illustration purposes only</t>
  </si>
  <si>
    <t>Step 5: Determine Remedy under Enhanced HPTB Measure</t>
  </si>
  <si>
    <t>Qualified Flight Hours</t>
  </si>
  <si>
    <t>Cumulative Rate of Qualified HPTB Shop Visits</t>
  </si>
  <si>
    <t>Six Month Rolling Average (once 6 months is available)</t>
  </si>
  <si>
    <t>Breach of Measure</t>
  </si>
  <si>
    <t>Number of Aircraft in Service</t>
  </si>
  <si>
    <t>Monthly Calculated Remedy if Measure is Breached</t>
  </si>
  <si>
    <t>Cumulative Remedy for Year</t>
  </si>
  <si>
    <t>Cumulative Remedy (capped at max $100m) for Year</t>
  </si>
  <si>
    <t>Capped Remedy for Month</t>
  </si>
  <si>
    <t>Cumulative Remedy for Term</t>
  </si>
  <si>
    <t>Cumulative Remedy (capped at max $600m) for Term</t>
  </si>
  <si>
    <t>Capped Remedy for Month (payment to be made)</t>
  </si>
  <si>
    <t>Enhanced Shop Visit Rate</t>
  </si>
  <si>
    <t>ENHANCED GUARANTEES</t>
  </si>
  <si>
    <t>EFH and Cycles Data Input</t>
  </si>
  <si>
    <t>EFH and Cycles Summary</t>
  </si>
  <si>
    <t>Reconciliation Basis</t>
  </si>
  <si>
    <t>Annual</t>
  </si>
  <si>
    <t>Event Based</t>
  </si>
  <si>
    <t>End of Term</t>
  </si>
  <si>
    <t>Monthly</t>
  </si>
  <si>
    <t>Row Labels</t>
  </si>
  <si>
    <t>Grand Total</t>
  </si>
  <si>
    <t>2019</t>
  </si>
  <si>
    <t>2020</t>
  </si>
  <si>
    <t>2021</t>
  </si>
  <si>
    <t>Sum of CUMULATIVE CLAIM VALUE</t>
  </si>
  <si>
    <t>ANNUAL CREDIT NOTE VALUE</t>
  </si>
  <si>
    <t>SUMMARIES</t>
  </si>
  <si>
    <t>Sum of Total Events</t>
  </si>
  <si>
    <t>Emissions</t>
  </si>
  <si>
    <t>Qualified Events will not exceed a cumulative rate of 0.069 per 1000 Flight Hours.</t>
  </si>
  <si>
    <t>At annual intervals during the Term of Guarantee, the cumulative rate of Qualified Events will be calculated for Qualified Engines using all Qualified Flight Hours (“Cumulative Rate”) to allow performance of the Cumulative Rate against the Measure to be determined.
Rolls-Royce’s sole obligation for any breach of this Enhanced Shop Visit Rate Guarantee will be to provide the Remedy less any credits already provided on the second and each subsequent Anniversary Date if the cumulative number of Qualified Events exceeds the Measure.</t>
  </si>
  <si>
    <t>The Parties acknowledge that the Improved HPTB Standard and Improved Annulus Filler Standard may be provided on new Aircraft or be retrofitted, in each case in accordance with Clause 1.2 and 1.3 of the Amended and Restated SLA1.
Engines will be incorporated into this Enhanced Shop Visit Rate Guarantee upon becoming a Qualified Engine at which point such Engine will no longer be considered part of the Shop Visit Rate Guarantee.
Emirates undertakes to use the Improved Auto-derate Software to the maximum extent possible. Rolls-Royce acknowledges that such usage will be subject to operational considerations by Emirates, and that usage of the Improved Auto-derate Software is not a condition to Emirates’ ability to claim under this Enhanced Shop Visit Rate Guarantee.</t>
  </si>
  <si>
    <r>
      <t xml:space="preserve">A </t>
    </r>
    <r>
      <rPr>
        <b/>
        <sz val="12"/>
        <rFont val="Arial"/>
        <family val="2"/>
      </rPr>
      <t xml:space="preserve">credit note per Qualified Fan Blade Release equal to the lesser of:
</t>
    </r>
    <r>
      <rPr>
        <sz val="12"/>
        <rFont val="Arial"/>
        <family val="2"/>
      </rPr>
      <t xml:space="preserve">
(a) 	the Qualifying Repair Costs;  or
(b) 	$1,000,000.</t>
    </r>
  </si>
  <si>
    <r>
      <t xml:space="preserve">A </t>
    </r>
    <r>
      <rPr>
        <b/>
        <sz val="12"/>
        <rFont val="Arial"/>
        <family val="2"/>
      </rPr>
      <t>credit note for excess fuel burn</t>
    </r>
    <r>
      <rPr>
        <sz val="12"/>
        <rFont val="Arial"/>
        <family val="2"/>
      </rPr>
      <t xml:space="preserve"> calculated in accordance with the Formula below, subject to a fixed </t>
    </r>
    <r>
      <rPr>
        <b/>
        <sz val="12"/>
        <rFont val="Arial"/>
        <family val="2"/>
      </rPr>
      <t>maximum value of $250,000 per Aircraft</t>
    </r>
    <r>
      <rPr>
        <sz val="12"/>
        <rFont val="Arial"/>
        <family val="2"/>
      </rPr>
      <t xml:space="preserve"> over the Term of Guarantee with a </t>
    </r>
    <r>
      <rPr>
        <b/>
        <sz val="12"/>
        <rFont val="Arial"/>
        <family val="2"/>
      </rPr>
      <t>fixed maximum value of $25,000 per Aircraft per year.</t>
    </r>
  </si>
  <si>
    <r>
      <t>If during the Term of Guarantee a Qualified HPT Blade Failure or Qualified HP Nozzle Guide Vane Failure is ascertained to have occurred, then Rolls-Royce’s sole obligation shall be to provide Customer with a</t>
    </r>
    <r>
      <rPr>
        <b/>
        <sz val="12"/>
        <rFont val="Arial"/>
        <family val="2"/>
      </rPr>
      <t xml:space="preserve"> fixed credit note amounting to US$250,000 per event.</t>
    </r>
  </si>
  <si>
    <r>
      <t>At monthly intervals during the Term of Enhanced HPTB Measure, the cumulative rate of Qualified HPTB Shop Visits will be calculated for Qualified Engines using all Qualified Flight Hours ("</t>
    </r>
    <r>
      <rPr>
        <b/>
        <sz val="12"/>
        <rFont val="Arial"/>
        <family val="2"/>
      </rPr>
      <t>Cumulative Rate</t>
    </r>
    <r>
      <rPr>
        <sz val="12"/>
        <rFont val="Arial"/>
        <family val="2"/>
      </rPr>
      <t>"). Once a 6 month rolling average of the Cumulative Rate can be established and monthly thereafter ("</t>
    </r>
    <r>
      <rPr>
        <b/>
        <sz val="12"/>
        <rFont val="Arial"/>
        <family val="2"/>
      </rPr>
      <t>Rolling Average Rate</t>
    </r>
    <r>
      <rPr>
        <sz val="12"/>
        <rFont val="Arial"/>
        <family val="2"/>
      </rPr>
      <t>"), perfromance of the Rolling Average Rate against the Measure will be determined.
Rolls-Royce's sole oblighation will be to provide the Remedy less any credits already provided if the Rolling Average Rate of Qualified HPTB Shop Visits exceeds the Measure.</t>
    </r>
  </si>
  <si>
    <r>
      <t xml:space="preserve"> - "</t>
    </r>
    <r>
      <rPr>
        <b/>
        <sz val="12"/>
        <rFont val="Arial"/>
        <family val="2"/>
      </rPr>
      <t>Failure</t>
    </r>
    <r>
      <rPr>
        <sz val="12"/>
        <rFont val="Arial"/>
        <family val="2"/>
      </rPr>
      <t>" has the meaning given to it in the Product Agreement.
 - "</t>
    </r>
    <r>
      <rPr>
        <b/>
        <sz val="12"/>
        <rFont val="Arial"/>
        <family val="2"/>
      </rPr>
      <t>Qualified Engine</t>
    </r>
    <r>
      <rPr>
        <sz val="12"/>
        <rFont val="Arial"/>
        <family val="2"/>
      </rPr>
      <t>" means an Engine that has been (i) fitted with the Improved HPTB Standard; (ii) fitted with the Improved Annulus Filler Standard; and (iii) operated on Aircraft that uses Improved Auto-derate Software; throughout its time on wing since new or since its last Restoration Shop Visit (as defined in the TotalCare Agreement) (where such Improved HPTB Standard HPTN were fitted as new). Notwithstanding the foregoing, Engines delivered on new Aircraft after the Final Installed Longstop Date, will be deemed a Qualified Engine at the date of delivery to Emirates. Engines that have a Restorative Shop Visit after the Final Installed Longstop Date and are not determined to be a Qualified Engine solely because of the non-availability of the Improved Annulus Filler Standard, shall be deemed a Qualified Engine from the time of such Restoration Shop Visit. All Engines will be deemed Qualified Engines from their last Restoration Shop Visit prior to 31 December 2022.
 - "</t>
    </r>
    <r>
      <rPr>
        <b/>
        <sz val="12"/>
        <rFont val="Arial"/>
        <family val="2"/>
      </rPr>
      <t>Qualified Flight Hours</t>
    </r>
    <r>
      <rPr>
        <sz val="12"/>
        <rFont val="Arial"/>
        <family val="2"/>
      </rPr>
      <t>" means the Flight Hours flown by each Qualified Engine since becoming a Qualified Engine.
 - "</t>
    </r>
    <r>
      <rPr>
        <b/>
        <sz val="12"/>
        <rFont val="Arial"/>
        <family val="2"/>
      </rPr>
      <t>Qualified HPTB Shop Visit</t>
    </r>
    <r>
      <rPr>
        <sz val="12"/>
        <rFont val="Arial"/>
        <family val="2"/>
      </rPr>
      <t>" means a shop visit of a Qualified Engine that is required solely as a result of Failure of the HPTB where the shop visit was necessary to correct the Failure.
"</t>
    </r>
    <r>
      <rPr>
        <b/>
        <sz val="12"/>
        <rFont val="Arial"/>
        <family val="2"/>
      </rPr>
      <t>Term of Enhanced HPTB Measure</t>
    </r>
    <r>
      <rPr>
        <sz val="12"/>
        <rFont val="Arial"/>
        <family val="2"/>
      </rPr>
      <t>" means the period starting on signature of SLA1 until expiry of SLA1 in accordance with Clause 1.7.</t>
    </r>
  </si>
  <si>
    <r>
      <t xml:space="preserve"> - "</t>
    </r>
    <r>
      <rPr>
        <b/>
        <sz val="12"/>
        <rFont val="Arial"/>
        <family val="2"/>
      </rPr>
      <t>Qualified HPTB Cancellation</t>
    </r>
    <r>
      <rPr>
        <sz val="12"/>
        <rFont val="Arial"/>
        <family val="2"/>
      </rPr>
      <t>" means where an Aircraft is unavailable to perform a scheduled revenue dlight which leads to the cancellation of the flight by Emirates where the flight is not resumed or reinstated, with the same or a different flight number, within 3 hours of the start of the original delay leading to suhc cancellation, which is caused by a Failure of the HPTB, or a failure in the delivery of the SLA1 Programme. A Qualified HPTB Cancellation can be casued by a planned or unplanned Engine removal.
 - "</t>
    </r>
    <r>
      <rPr>
        <b/>
        <sz val="12"/>
        <rFont val="Arial"/>
        <family val="2"/>
      </rPr>
      <t>Qualified HPTB Delay</t>
    </r>
    <r>
      <rPr>
        <sz val="12"/>
        <rFont val="Arial"/>
        <family val="2"/>
      </rPr>
      <t>" means the delay of a revenue flight of an Aircraft by Emirates of 15 minnutes or more after the scheduled time of departure of such flight, which is caused by a Failure of the HPTB, or a failure in the delivery of the SLA1 Programme.
 - "</t>
    </r>
    <r>
      <rPr>
        <b/>
        <sz val="12"/>
        <rFont val="Arial"/>
        <family val="2"/>
      </rPr>
      <t>Qualified HPTB Shutdown</t>
    </r>
    <r>
      <rPr>
        <sz val="12"/>
        <rFont val="Arial"/>
        <family val="2"/>
      </rPr>
      <t>" means the necessary in-flight shutdown of an Engine during the course of a revenue flight of the Aircraft by Emirates caused by a Failure of the HPTB or a dailure in the delivery of the SLA1 Programme.
"</t>
    </r>
    <r>
      <rPr>
        <b/>
        <sz val="12"/>
        <rFont val="Arial"/>
        <family val="2"/>
      </rPr>
      <t>Qualified HPTB Diversion</t>
    </r>
    <r>
      <rPr>
        <sz val="12"/>
        <rFont val="Arial"/>
        <family val="2"/>
      </rPr>
      <t>" means the diversion of an Aircraft on a revenue flight by Emirates to an airport other than the destination or departure airport, or the return of an Aircraft on a revenue flight by Emirates to the airport of departure, which is determined to have been caused by a Failure of the HPTB, or a failure in the delivery of the SLA1 Programme.
"</t>
    </r>
    <r>
      <rPr>
        <b/>
        <sz val="12"/>
        <rFont val="Arial"/>
        <family val="2"/>
      </rPr>
      <t>Qualified HPTB Event</t>
    </r>
    <r>
      <rPr>
        <sz val="12"/>
        <rFont val="Arial"/>
        <family val="2"/>
      </rPr>
      <t>" means a Qualified HPTB Delay, a Qualified HPTB Cancellation, a Qualified HPTB Diversion or a Qualified HPTB Shutdown.
"</t>
    </r>
    <r>
      <rPr>
        <b/>
        <sz val="12"/>
        <rFont val="Arial"/>
        <family val="2"/>
      </rPr>
      <t>Term of Guarantee</t>
    </r>
    <r>
      <rPr>
        <sz val="12"/>
        <rFont val="Arial"/>
        <family val="2"/>
      </rPr>
      <t>" means the period commencing from the delviery of Aircraft #1 to Emirates and continuing until the expiration of this SLA1 in accordance with Clause 1.7.</t>
    </r>
  </si>
  <si>
    <r>
      <t>- “</t>
    </r>
    <r>
      <rPr>
        <b/>
        <sz val="6.6"/>
        <rFont val="Arial"/>
        <family val="2"/>
      </rPr>
      <t>Amended and Restated”</t>
    </r>
    <r>
      <rPr>
        <sz val="12"/>
        <rFont val="Arial"/>
        <family val="2"/>
      </rPr>
      <t xml:space="preserve">  means the amended and restated SLA1 dated on or around the date of this Amendment 2 to the Product Agreement.
- “</t>
    </r>
    <r>
      <rPr>
        <b/>
        <sz val="12"/>
        <rFont val="Arial"/>
        <family val="2"/>
      </rPr>
      <t>Final Installed Longstop Date</t>
    </r>
    <r>
      <rPr>
        <sz val="12"/>
        <rFont val="Arial"/>
        <family val="2"/>
      </rPr>
      <t>” has the meaning given to it in the Amended and Restated SLA1.
- “</t>
    </r>
    <r>
      <rPr>
        <b/>
        <sz val="12"/>
        <rFont val="Arial"/>
        <family val="2"/>
      </rPr>
      <t>Improved Annulus Filler Standard</t>
    </r>
    <r>
      <rPr>
        <sz val="12"/>
        <rFont val="Arial"/>
        <family val="2"/>
      </rPr>
      <t>” has the meaning given to it in the Amended and Restated SLA1.
- “</t>
    </r>
    <r>
      <rPr>
        <b/>
        <sz val="12"/>
        <rFont val="Arial"/>
        <family val="2"/>
      </rPr>
      <t>Improved Auto-derate Software</t>
    </r>
    <r>
      <rPr>
        <sz val="12"/>
        <rFont val="Arial"/>
        <family val="2"/>
      </rPr>
      <t>” has the meaning given to it in the Amended and Restated SLA1.
- “</t>
    </r>
    <r>
      <rPr>
        <b/>
        <sz val="12"/>
        <rFont val="Arial"/>
        <family val="2"/>
      </rPr>
      <t>Improved HPTB Standard</t>
    </r>
    <r>
      <rPr>
        <sz val="12"/>
        <rFont val="Arial"/>
        <family val="2"/>
      </rPr>
      <t>” has the meaning given to it in the Amended and Restated SLA1.
- “</t>
    </r>
    <r>
      <rPr>
        <b/>
        <sz val="12"/>
        <rFont val="Arial"/>
        <family val="2"/>
      </rPr>
      <t>Qualified Engine</t>
    </r>
    <r>
      <rPr>
        <sz val="12"/>
        <rFont val="Arial"/>
        <family val="2"/>
      </rPr>
      <t>” means an Engine that has been (i) fitted with the Improved HPTB Standard; (ii) fitted with the Improved Annulus Filler Standard; and (iii) operated on Aircraft that uses Improved Auto-derate Software; throughout its time on wing since new or since its last Restoration Shop Visit (where such Improved HPTB Standard were fitted as new). Notwithstanding the foregoing, Engines delivered on new Aircraft after the Final Installed Longstop Date, will be deemed a Qualified Engine at the date of delivery to Emirates. Engines that have a Restoration Shop Visit after the Final Installed Longstop Date and are not determined to be a Qualified Engine solely because of the non-availability of the Improved Annulus Filler Standard, shall be deemed a Qualified Engine from the time of such Restoration Shop Visit. All Engines will be deemed Qualified Engines from their last Restoration Shop Visit prior to 31 December 2022.
- “</t>
    </r>
    <r>
      <rPr>
        <b/>
        <sz val="12"/>
        <rFont val="Arial"/>
        <family val="2"/>
      </rPr>
      <t>Qualified Event</t>
    </r>
    <r>
      <rPr>
        <sz val="12"/>
        <rFont val="Arial"/>
        <family val="2"/>
      </rPr>
      <t>” means a Qualified Shop Visit or Qualified HPTB Shop Visit provided that only one Qualified Event will be deemed to occur for any one Qualified Engine shop visit.
- “</t>
    </r>
    <r>
      <rPr>
        <b/>
        <sz val="12"/>
        <rFont val="Arial"/>
        <family val="2"/>
      </rPr>
      <t>Qualified Flight Hours</t>
    </r>
    <r>
      <rPr>
        <sz val="12"/>
        <rFont val="Arial"/>
        <family val="2"/>
      </rPr>
      <t>” means the Flight Hours flown by each Qualified Engine since becoming a Qualified Engine.
- “</t>
    </r>
    <r>
      <rPr>
        <b/>
        <sz val="12"/>
        <rFont val="Arial"/>
        <family val="2"/>
      </rPr>
      <t>Qualified HPTB Shop Visit</t>
    </r>
    <r>
      <rPr>
        <sz val="12"/>
        <rFont val="Arial"/>
        <family val="2"/>
      </rPr>
      <t>” means a shop visit of a Qualified Engine that occurs prior to expiry of the Amended and Restated SLA1 and is required solely as a result of the Failure of the Improved HPTB Standard where the shop visit was necessary to correct the Failure.
- “</t>
    </r>
    <r>
      <rPr>
        <b/>
        <sz val="12"/>
        <rFont val="Arial"/>
        <family val="2"/>
      </rPr>
      <t>Qualified Shop Visit</t>
    </r>
    <r>
      <rPr>
        <sz val="12"/>
        <rFont val="Arial"/>
        <family val="2"/>
      </rPr>
      <t>” means a shop visit of a Qualified Engine that is required solely as a result of the following:
(i) a Failure of a Part of the Dressed Engine (as defined in the Specification) where the shop visit was necessary to correct the Failure; or
(ii) an Airworthiness Directive or recommendations contained in mandatory compliance Service Bulletins requiring compliance within a specified number of Flight Hours or Flight Cycles; or
(iii) Rolls-Royce’s written recommendation to perform scheduled maintenance which requires an Engine shop visit at scheduled intervals, and requires the separation of a pair of major module mating engine flanges in order to carry out Repair.
- “</t>
    </r>
    <r>
      <rPr>
        <b/>
        <sz val="12"/>
        <rFont val="Arial"/>
        <family val="2"/>
      </rPr>
      <t>+H21</t>
    </r>
    <r>
      <rPr>
        <sz val="12"/>
        <rFont val="Arial"/>
        <family val="2"/>
      </rPr>
      <t>” has the meaning given to it in the TotalCare Agreement.</t>
    </r>
  </si>
  <si>
    <t>Reporting Obligations
At the end of each 6 month period during the Term of Guarantee, Emirates will provide Rolls-Royce with the following:
- a list of all shop visits during such 6 month period;
- notification to Rolls-Royce of when each Engine has been fitted with the Improved Annulus Filler Standard in accordance with Clause 1.3 of the Amended and Restated SLA1;
- notification to Rolls-Royce of when each Aircraft has been fitted with the Improved Auto-derate Software in accordance with Clause 1.3 of the Amended and Restated SLA1;
- a list of which Engines have been operated on which Aircraft to enable Rolls-Royce to determine which are Qualified Engines;
- a list of Engine Flight Hours by month for Qualified Engines to allow the Qualified Flight Hours to be determined.</t>
  </si>
  <si>
    <t>15 years or when engines become "Qualified" under the Enhanced Shop Visit Rate Guarantee</t>
  </si>
  <si>
    <t>Until the expiry of SLA1 in accordance with Clause 1.7 of SLA1</t>
  </si>
  <si>
    <t>Fleet Average Engine Weight</t>
  </si>
  <si>
    <t>Measure Exceeded?</t>
  </si>
  <si>
    <t>Remedy Due</t>
  </si>
  <si>
    <t>Annual Cap</t>
  </si>
  <si>
    <t>Total Cap</t>
  </si>
  <si>
    <t xml:space="preserve"> - Qualified Shop Visits will not exceed a cumulative rate of 0.0952 per 1000 Qualified Flight Hours on a 6-month rolling average basis.</t>
  </si>
  <si>
    <r>
      <t>A f</t>
    </r>
    <r>
      <rPr>
        <b/>
        <sz val="12"/>
        <rFont val="Arial"/>
        <family val="2"/>
      </rPr>
      <t>ixed credit note of US$500,000 per Aircraft</t>
    </r>
    <r>
      <rPr>
        <sz val="12"/>
        <rFont val="Arial"/>
        <family val="2"/>
      </rPr>
      <t xml:space="preserve"> for each month that the Measure is exceeded, subject to a</t>
    </r>
    <r>
      <rPr>
        <b/>
        <sz val="12"/>
        <rFont val="Arial"/>
        <family val="2"/>
      </rPr>
      <t xml:space="preserve"> fixed cap of US$600,000,000 over the Term</t>
    </r>
    <r>
      <rPr>
        <sz val="12"/>
        <rFont val="Arial"/>
        <family val="2"/>
      </rPr>
      <t xml:space="preserve"> of the Enhanced HPTB Measure with a </t>
    </r>
    <r>
      <rPr>
        <b/>
        <sz val="12"/>
        <rFont val="Arial"/>
        <family val="2"/>
      </rPr>
      <t>fixed maximum value of US$100,000,000 per year.</t>
    </r>
  </si>
  <si>
    <t>Oil Consumption Summary</t>
  </si>
  <si>
    <t>Oil Consumption/EFH</t>
  </si>
  <si>
    <t>Allowable Oil Consumption/EFH</t>
  </si>
  <si>
    <t>Cumulative Oil Consumption/EFH</t>
  </si>
  <si>
    <t>H1 2017</t>
  </si>
  <si>
    <t>H2 2017</t>
  </si>
  <si>
    <t>Period</t>
  </si>
  <si>
    <t>Event</t>
  </si>
  <si>
    <t>Maximum Compensation</t>
  </si>
  <si>
    <t>Aviation Fuel Cost ($US/Kg)</t>
  </si>
  <si>
    <t>Data Entry/Summary</t>
  </si>
  <si>
    <t>No. Aircraft</t>
  </si>
  <si>
    <t>Formula: CRn = 0.035 X (Sn - M) X Hn X Cn</t>
  </si>
  <si>
    <t>Claim Due</t>
  </si>
  <si>
    <t>CLAIMS TO DATE</t>
  </si>
  <si>
    <t>ENHANCED LINE MAINTENANCE BURDEN</t>
  </si>
  <si>
    <t>Sum of Allowable Events</t>
  </si>
  <si>
    <t>RATE BASED GUARANTEE WEIGHT EVENTS</t>
  </si>
  <si>
    <t>EMISSIONS</t>
  </si>
  <si>
    <t>WEIGHT</t>
  </si>
  <si>
    <t>HPTB&amp;V</t>
  </si>
  <si>
    <t>FBR</t>
  </si>
  <si>
    <t>UNCONT</t>
  </si>
  <si>
    <t>DI</t>
  </si>
  <si>
    <t>OIL</t>
  </si>
  <si>
    <t>EHPTB</t>
  </si>
  <si>
    <t>AA HPTB</t>
  </si>
  <si>
    <r>
      <t>A</t>
    </r>
    <r>
      <rPr>
        <b/>
        <sz val="12"/>
        <rFont val="Arial"/>
        <family val="2"/>
      </rPr>
      <t xml:space="preserve"> fixed credit note</t>
    </r>
    <r>
      <rPr>
        <sz val="12"/>
        <rFont val="Arial"/>
        <family val="2"/>
      </rPr>
      <t xml:space="preserve"> of:
- US$1,250,000 for each excess Qualified HPTB Shop Visit; and
- US$250,000 for each excess Qualified Shop Visit.
The rate of compensation per excess Qualified Event will be calculated in accordance with the Formula.</t>
    </r>
  </si>
  <si>
    <r>
      <rPr>
        <b/>
        <sz val="12"/>
        <rFont val="Arial"/>
        <family val="2"/>
      </rPr>
      <t>At the end of each 6 month period during the Term of Guarantee</t>
    </r>
    <r>
      <rPr>
        <sz val="12"/>
        <rFont val="Arial"/>
        <family val="2"/>
      </rPr>
      <t>, Emirates will provide Rolls-Royce with the following:
•	a list of all Engine surges during such 6 month period; and
•	such information as Rolls-Royce may reasonably require to enable Rolls-Royce to determine which surges are Qualified Surges.</t>
    </r>
  </si>
  <si>
    <t>No. Events</t>
  </si>
  <si>
    <t>Event Type</t>
  </si>
  <si>
    <r>
      <t xml:space="preserve">1) The number of litres of oil consumed by Engines during such 6 month period. </t>
    </r>
    <r>
      <rPr>
        <b/>
        <sz val="12"/>
        <rFont val="Arial"/>
        <family val="2"/>
      </rPr>
      <t>At the end of each 6 month period during the Term of Guarantee</t>
    </r>
    <r>
      <rPr>
        <sz val="12"/>
        <rFont val="Arial"/>
        <family val="2"/>
      </rPr>
      <t xml:space="preserve">, Emirates will provide Rolls-Royce with the following:
•	the number of litres of oil consumed by Engines during such 6 month period;
•	an Officer’s Review Certificate certifying the Oil Cost during such 6 month period; and
•	such information as Rolls-Royce may reasonably require to determine the Qualified Oil Consumption.
</t>
    </r>
  </si>
  <si>
    <t>Max of Cumulative Events</t>
  </si>
  <si>
    <t>Aircraft Availability HBTP</t>
  </si>
  <si>
    <t>Enhanced Shop Visit Rate Guarantee</t>
  </si>
  <si>
    <t>ESVRG</t>
  </si>
  <si>
    <t>DISRUPTION INDEX GUARANTEE EVENTS</t>
  </si>
  <si>
    <t>CHARTS</t>
  </si>
  <si>
    <t>Charts</t>
  </si>
  <si>
    <t>Max of Total Events</t>
  </si>
  <si>
    <t xml:space="preserve"> </t>
  </si>
  <si>
    <t>Turbine Gas Temperature Deterioration</t>
  </si>
  <si>
    <t>Engine Type</t>
  </si>
  <si>
    <r>
      <t xml:space="preserve">If a TGT removal occurs during the Term of Guarantee which is suspected to be a Qualified TGT Removal, then Customer will:
•	notify Rolls-Royce </t>
    </r>
    <r>
      <rPr>
        <b/>
        <sz val="12"/>
        <rFont val="Arial"/>
        <family val="2"/>
      </rPr>
      <t>within 3 days</t>
    </r>
    <r>
      <rPr>
        <sz val="12"/>
        <rFont val="Arial"/>
        <family val="2"/>
      </rPr>
      <t>;
•	if requested by Rolls-Royce, arrange for a calibration run in a test cell approved by Rolls-Royce to validate the loss of TGT margin. If the Engine is found to be within the Guarantee limits, the cost of testing shall be at Customer’s expense.</t>
    </r>
  </si>
  <si>
    <t>Remedy per Event</t>
  </si>
  <si>
    <t>Flight Cycles Since New</t>
  </si>
  <si>
    <t>Further Comments</t>
  </si>
  <si>
    <t>Factored Remedy Due</t>
  </si>
  <si>
    <t>Trent 972</t>
  </si>
  <si>
    <t>Enhanced Thrust Engine</t>
  </si>
  <si>
    <t>(All)</t>
  </si>
  <si>
    <t>OIL CONSUMPTION</t>
  </si>
  <si>
    <t>Sum of Cumulative Oil Consumption/EFH</t>
  </si>
  <si>
    <t>Sum of Allowable Oil Consumption/EFH</t>
  </si>
  <si>
    <t>510T</t>
  </si>
  <si>
    <t>575T</t>
  </si>
  <si>
    <t>A6-EVK</t>
  </si>
  <si>
    <t>days</t>
  </si>
  <si>
    <t>Final Fix Deadline</t>
  </si>
  <si>
    <t>Rating when new</t>
  </si>
  <si>
    <t>Engine status when delivered</t>
  </si>
  <si>
    <t>Final Fix</t>
  </si>
  <si>
    <t>Forecast</t>
  </si>
  <si>
    <t>Year of SV</t>
  </si>
  <si>
    <t>Month &gt;</t>
  </si>
  <si>
    <t>Shop Visit Rate Guarantee, Enhanced Shop Visit Rate Guarantee and Enhanced HPTB Measure</t>
  </si>
  <si>
    <t>Step 3: Determine Qualified Flight Hours under each guarantee</t>
  </si>
  <si>
    <t>Qualified Flight Hours for ESVRG and EHPTBG (flight hours after engine became a Qualified Engine)</t>
  </si>
  <si>
    <t>Year &gt;</t>
  </si>
  <si>
    <t>All Flight Hours in month from 'Hours&amp;Cycles Input'</t>
  </si>
  <si>
    <t>Date of installation of Improved HPTB after availablility of Improved Annulus Filler (Nov-2020)</t>
  </si>
  <si>
    <t>Final Fix from new?</t>
  </si>
  <si>
    <t>Improved HPTB from new?</t>
  </si>
  <si>
    <t>Date of on-wing incorporation of Improved Annulus Fillers</t>
  </si>
  <si>
    <t>Availability of AD Software</t>
  </si>
  <si>
    <t>Date of installation of Improved Annulus Fillers (SV date unless installed on-wing)</t>
  </si>
  <si>
    <t>Month Engine becomes a Qualified Engine due to  incorporation of hardware and software</t>
  </si>
  <si>
    <t>Is Engine a Qualified Engine due to incorporation of hardware and software?</t>
  </si>
  <si>
    <t>Date of engine removal</t>
  </si>
  <si>
    <t>Date Engine becomes a Qualified Engine</t>
  </si>
  <si>
    <t>SVRG Qualified Shop Visits (2)(3)</t>
  </si>
  <si>
    <t>ESVRG Qualified Shop Visits (3)</t>
  </si>
  <si>
    <t>ESVRG Qualified HPTB Shop Visits (3)(4)</t>
  </si>
  <si>
    <t>Cause for shop visit</t>
  </si>
  <si>
    <t>Year Engine becomes a Qualified Engine</t>
  </si>
  <si>
    <t>OSP/Dedicated Lease</t>
  </si>
  <si>
    <t>Purchased Spare</t>
  </si>
  <si>
    <t>Forecast Monthly EFH &gt;</t>
  </si>
  <si>
    <t>Actual Monthly Total EFH &gt;</t>
  </si>
  <si>
    <t>Delivery</t>
  </si>
  <si>
    <t>MTBR</t>
  </si>
  <si>
    <t>Long term forecast</t>
  </si>
  <si>
    <t>Aircraft &gt;</t>
  </si>
  <si>
    <t>C&amp;R rate &gt;</t>
  </si>
  <si>
    <t>Annual Utilisation &gt;</t>
  </si>
  <si>
    <t>RSV#</t>
  </si>
  <si>
    <t>Asset#</t>
  </si>
  <si>
    <t>K</t>
  </si>
  <si>
    <t>Actuals or Short-Term forecast RSV</t>
  </si>
  <si>
    <t>Services Business Forecast</t>
  </si>
  <si>
    <t>Forecast days between shop visit inductions (includes SV TRT, storage, time on wing, etc.)</t>
  </si>
  <si>
    <t>m</t>
  </si>
  <si>
    <t>&lt; ALLOWABLE</t>
  </si>
  <si>
    <t>&lt; FORECAST</t>
  </si>
  <si>
    <t>Actual shop visits</t>
  </si>
  <si>
    <t>Long Term Fly Forward RSV based on assumed days between removals</t>
  </si>
  <si>
    <t>Actual MTBRs (days)</t>
  </si>
  <si>
    <t>ESVRG Breach</t>
  </si>
  <si>
    <t>EHPTBM Breach</t>
  </si>
  <si>
    <r>
      <t xml:space="preserve">Date of installation of </t>
    </r>
    <r>
      <rPr>
        <b/>
        <u/>
        <sz val="11"/>
        <color theme="1"/>
        <rFont val="Calibri"/>
        <family val="2"/>
        <scheme val="minor"/>
      </rPr>
      <t>first set</t>
    </r>
    <r>
      <rPr>
        <b/>
        <sz val="11"/>
        <color theme="1"/>
        <rFont val="Calibri"/>
        <family val="2"/>
        <scheme val="minor"/>
      </rPr>
      <t xml:space="preserve"> of improved HPTB</t>
    </r>
  </si>
  <si>
    <t>1st to 2nd</t>
  </si>
  <si>
    <t>2nd to 3rd</t>
  </si>
  <si>
    <t>3rd to 4th</t>
  </si>
  <si>
    <t>4th to 5th</t>
  </si>
  <si>
    <t>5th to 6th</t>
  </si>
  <si>
    <t>6th to 7th</t>
  </si>
  <si>
    <t>7th to 8th</t>
  </si>
  <si>
    <t>'E' MTBR</t>
  </si>
  <si>
    <t>'K' MTBR</t>
  </si>
  <si>
    <t>Annual EFH</t>
  </si>
  <si>
    <t>Aircraft</t>
  </si>
  <si>
    <t>Annual Utilisation</t>
  </si>
  <si>
    <t>hours</t>
  </si>
  <si>
    <t>Long term EFH forecast (see 'SVRG+ESVRG')</t>
  </si>
  <si>
    <t>C&amp;R rate</t>
  </si>
  <si>
    <t>C&amp;R rate per 1000 hours (see 'SVRG+ESVRG')</t>
  </si>
  <si>
    <t>Monthly EFH</t>
  </si>
  <si>
    <t>Step 0: Assumptions for forecast - inputs made on relevant worksheet</t>
  </si>
  <si>
    <t>To 1st</t>
  </si>
  <si>
    <t>Forecast days between refurbishment shop visit inductions (includes SV TRT, storage, time on wing, etc.) (see 'QUALIFIED ENGINES')</t>
  </si>
  <si>
    <t>Short term EFH forecast (see 'QUALIFIED EFH')</t>
  </si>
  <si>
    <t>Short term SV forecast</t>
  </si>
  <si>
    <t>Longterm SV forecast</t>
  </si>
  <si>
    <t>Actual SVs</t>
  </si>
  <si>
    <t>K1</t>
  </si>
  <si>
    <t>E1</t>
  </si>
  <si>
    <t>1</t>
  </si>
  <si>
    <t>2</t>
  </si>
  <si>
    <t>3</t>
  </si>
  <si>
    <t>4</t>
  </si>
  <si>
    <t>5</t>
  </si>
  <si>
    <t>6</t>
  </si>
  <si>
    <t>7</t>
  </si>
  <si>
    <t>9</t>
  </si>
  <si>
    <t>8</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</si>
  <si>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</si>
  <si>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</si>
  <si>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</si>
  <si>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</si>
  <si>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</si>
  <si>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</si>
  <si>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</si>
  <si>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</si>
  <si>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</si>
  <si>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</si>
  <si>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</si>
  <si>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</si>
  <si>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</si>
  <si>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</si>
  <si>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</si>
  <si>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</si>
  <si>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</si>
  <si>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</si>
  <si>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</si>
  <si>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</si>
  <si>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</si>
  <si>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</si>
  <si>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</si>
  <si>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</si>
  <si>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</si>
  <si>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</si>
  <si>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</si>
  <si>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</si>
  <si>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</si>
  <si>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</si>
  <si>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</si>
  <si>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</si>
  <si>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</si>
  <si>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</si>
  <si>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</si>
  <si>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</si>
  <si>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</si>
  <si>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</si>
  <si>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</si>
  <si>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</si>
  <si>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</si>
  <si>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</si>
  <si>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</si>
  <si>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</si>
  <si>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</si>
  <si>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</si>
  <si>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</si>
  <si>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</si>
  <si>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</si>
  <si>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</si>
  <si>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</si>
  <si>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</si>
  <si>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</si>
  <si>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</si>
  <si>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</si>
  <si>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</si>
  <si>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</si>
  <si>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</si>
  <si>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</si>
  <si>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</si>
  <si>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</si>
  <si>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</si>
  <si>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</si>
  <si>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</si>
  <si>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</si>
  <si>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</si>
  <si>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</si>
  <si>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</si>
  <si>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</si>
  <si>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</si>
  <si>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</si>
  <si>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</si>
  <si>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</si>
  <si>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</si>
  <si>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</si>
  <si>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</si>
  <si>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</si>
  <si>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</si>
  <si>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</si>
  <si>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</si>
  <si>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</si>
  <si>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</si>
  <si>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</si>
  <si>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</si>
  <si>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</si>
  <si>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</si>
  <si>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</si>
  <si>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</si>
  <si>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</si>
  <si>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</si>
  <si>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</si>
  <si>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</si>
  <si>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</si>
  <si>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</si>
  <si>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</si>
  <si>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</si>
  <si>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</si>
  <si>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</si>
  <si>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</si>
  <si>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</si>
  <si>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</si>
  <si>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</si>
  <si>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</si>
  <si>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</si>
  <si>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</si>
  <si>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</si>
  <si>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</si>
  <si>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</si>
  <si>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</si>
  <si>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</si>
  <si>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</si>
  <si>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</si>
  <si>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</si>
  <si>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</si>
  <si>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</si>
  <si>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</si>
  <si>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</si>
  <si>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</si>
  <si>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</si>
  <si>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</si>
  <si>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</si>
  <si>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</si>
  <si>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A6-EVL</t>
  </si>
  <si>
    <t>A6-EVM</t>
  </si>
  <si>
    <t>A6-EVN</t>
  </si>
  <si>
    <t>A6-EVP</t>
  </si>
  <si>
    <t>A6-EVO</t>
  </si>
  <si>
    <t>A6-EVQ</t>
  </si>
  <si>
    <t>A6-EVR</t>
  </si>
  <si>
    <t>A6-EVS</t>
  </si>
  <si>
    <t>SVRG ends on 31 Dec-23</t>
  </si>
  <si>
    <t>TBC</t>
  </si>
  <si>
    <t>Month Engine becomes a Qualified Engine if Not Qualified before 31 Dec-23</t>
  </si>
  <si>
    <t>HPTB</t>
  </si>
  <si>
    <t>Total</t>
  </si>
  <si>
    <t>Check &amp; Repair</t>
  </si>
  <si>
    <t>First Refurbishment</t>
  </si>
  <si>
    <t>Second Refurbishment</t>
  </si>
  <si>
    <t>Mature Refurbishment</t>
  </si>
  <si>
    <t>Hospital Shop Visit</t>
  </si>
  <si>
    <t>EFH</t>
  </si>
  <si>
    <t>Base CRP</t>
  </si>
  <si>
    <t>Allowable SV's</t>
  </si>
  <si>
    <t xml:space="preserve"> 29/05/2023</t>
  </si>
  <si>
    <t xml:space="preserve"> 21/11/2022</t>
  </si>
  <si>
    <t xml:space="preserve"> 01/05/2022</t>
  </si>
  <si>
    <t xml:space="preserve"> 11/05/2022</t>
  </si>
  <si>
    <t xml:space="preserve"> 08/06/2022</t>
  </si>
  <si>
    <t xml:space="preserve"> 28/04/2022</t>
  </si>
  <si>
    <t xml:space="preserve"> 06/12/2022</t>
  </si>
  <si>
    <t xml:space="preserve"> 13/04/2022</t>
  </si>
  <si>
    <t xml:space="preserve"> 20/05/2022</t>
  </si>
  <si>
    <t xml:space="preserve"> 17/02/2022</t>
  </si>
  <si>
    <t xml:space="preserve"> 20/12/2022</t>
  </si>
  <si>
    <t xml:space="preserve"> 09/05/2022</t>
  </si>
  <si>
    <t xml:space="preserve"> 20/04/2023</t>
  </si>
  <si>
    <t xml:space="preserve"> 05/11/2022</t>
  </si>
  <si>
    <t xml:space="preserve"> 18/07/2023</t>
  </si>
  <si>
    <t xml:space="preserve"> 28/03/2022</t>
  </si>
  <si>
    <t xml:space="preserve"> 24/05/2023</t>
  </si>
  <si>
    <t xml:space="preserve"> 04/03/2022</t>
  </si>
  <si>
    <t>EngineSerialNumber</t>
  </si>
  <si>
    <t>Sum of Hours</t>
  </si>
  <si>
    <t>Sum of Cycles</t>
  </si>
  <si>
    <t>dupe</t>
  </si>
  <si>
    <t xml:space="preserve"> 30/05/2022</t>
  </si>
  <si>
    <t xml:space="preserve"> 19/05/2022</t>
  </si>
  <si>
    <t xml:space="preserve"> 21/03/2022</t>
  </si>
  <si>
    <t xml:space="preserve"> 30/03/2022</t>
  </si>
  <si>
    <t xml:space="preserve"> 02/03/2022</t>
  </si>
  <si>
    <t xml:space="preserve"> 15/03/2022</t>
  </si>
  <si>
    <t xml:space="preserve"> 23/03/2022</t>
  </si>
  <si>
    <t xml:space="preserve"> 17/03/2022</t>
  </si>
  <si>
    <t>00/01/1900</t>
  </si>
  <si>
    <t>FAKE DATE/ ESN DOES NOT APPEAR IN "QUALIFIED ENGINES"</t>
  </si>
  <si>
    <t>132</t>
  </si>
  <si>
    <t>133</t>
  </si>
  <si>
    <t>134</t>
  </si>
  <si>
    <t>135</t>
  </si>
  <si>
    <t>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</si>
</sst>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_(&quot;£&quot;* #,##0.00_);_(&quot;£&quot;* \(#,##0.00\);_(&quot;£&quot;* &quot;-&quot;??_);_(@_)"/>
    <numFmt numFmtId="166" formatCode="_-[$$-409]* #,##0_ ;_-[$$-409]* \-#,##0\ ;_-[$$-409]* &quot;-&quot;??_ ;_-@_ "/>
    <numFmt numFmtId="167" formatCode="_-* #,##0_-;\-* #,##0_-;_-* &quot;-&quot;??_-;_-@_-"/>
    <numFmt numFmtId="168" formatCode="0.000"/>
    <numFmt numFmtId="169" formatCode="_-[$$-409]* #,##0.00_ ;_-[$$-409]* \-#,##0.00\ ;_-[$$-409]* &quot;-&quot;??_ ;_-@_ "/>
    <numFmt numFmtId="170" formatCode="_-* #,##0.000_-;\-* #,##0.000_-;_-* &quot;-&quot;??_-;_-@_-"/>
    <numFmt numFmtId="171" formatCode="0.0"/>
    <numFmt numFmtId="172" formatCode="_-[$$-409]* #,##0.000_ ;_-[$$-409]* \-#,##0.000\ ;_-[$$-409]* &quot;-&quot;??_ ;_-@_ "/>
    <numFmt numFmtId="173" formatCode="_-[$$-409]* #,##0.0_ ;_-[$$-409]* \-#,##0.0\ ;_-[$$-409]* &quot;-&quot;??_ ;_-@_ "/>
    <numFmt numFmtId="174" formatCode="[$$-409]#,##0.00_ ;\-[$$-409]#,##0.00\ "/>
    <numFmt numFmtId="175" formatCode="[$$-409]#,##0"/>
    <numFmt numFmtId="176" formatCode="[$$-409]#,##0.00"/>
    <numFmt numFmtId="177" formatCode="#0"/>
  </numFmts>
  <fonts count="72"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8"/>
      <name val="Arial"/>
      <family val="2"/>
    </font>
    <font>
      <b/>
      <sz val="20"/>
      <name val="Arial"/>
      <family val="2"/>
    </font>
    <font>
      <sz val="12"/>
      <name val="Arial"/>
      <family val="2"/>
    </font>
    <font>
      <sz val="10"/>
      <name val="Arial"/>
      <family val="2"/>
    </font>
    <font>
      <b/>
      <sz val="12"/>
      <name val="Arial"/>
      <family val="2"/>
    </font>
    <font>
      <b/>
      <i/>
      <sz val="12"/>
      <name val="Arial"/>
      <family val="2"/>
    </font>
    <font>
      <sz val="12"/>
      <name val="Arial"/>
      <family val="2"/>
    </font>
    <font>
      <sz val="12"/>
      <color theme="0" tint="-0.14999847407452621"/>
      <name val="Arial"/>
      <family val="2"/>
    </font>
    <font>
      <sz val="12"/>
      <name val="Arial"/>
      <family val="2"/>
    </font>
    <font>
      <u/>
      <sz val="12"/>
      <color theme="10"/>
      <name val="Arial"/>
      <family val="2"/>
    </font>
    <font>
      <i/>
      <sz val="20"/>
      <name val="Arial"/>
      <family val="2"/>
    </font>
    <font>
      <b/>
      <sz val="11"/>
      <color theme="1"/>
      <name val="Calibri"/>
      <family val="2"/>
      <scheme val="minor"/>
    </font>
    <font>
      <b/>
      <sz val="20"/>
      <name val="RR Pioneer"/>
      <family val="2"/>
    </font>
    <font>
      <sz val="12"/>
      <name val="RR Pioneer"/>
      <family val="2"/>
    </font>
    <font>
      <i/>
      <sz val="20"/>
      <name val="RR Pioneer"/>
      <family val="2"/>
    </font>
    <font>
      <b/>
      <sz val="18"/>
      <name val="RR Pioneer"/>
      <family val="2"/>
    </font>
    <font>
      <sz val="7"/>
      <color rgb="FFFFFFFF"/>
      <name val="Arial"/>
      <family val="2"/>
    </font>
    <font>
      <b/>
      <sz val="20"/>
      <color theme="1"/>
      <name val="Calibri"/>
      <family val="2"/>
      <scheme val="minor"/>
    </font>
    <font>
      <b/>
      <sz val="11"/>
      <color rgb="FFFF0000"/>
      <name val="Calibri"/>
      <family val="2"/>
      <scheme val="minor"/>
    </font>
    <font>
      <b/>
      <sz val="11"/>
      <name val="Calibri"/>
      <family val="2"/>
      <scheme val="minor"/>
    </font>
    <font>
      <b/>
      <sz val="16"/>
      <color theme="1"/>
      <name val="Calibri"/>
      <family val="2"/>
      <scheme val="minor"/>
    </font>
    <font>
      <sz val="10"/>
      <color indexed="8"/>
      <name val="Arial"/>
      <family val="2"/>
    </font>
    <font>
      <sz val="11"/>
      <color indexed="8"/>
      <name val="Calibri"/>
      <family val="2"/>
    </font>
    <font>
      <u/>
      <sz val="11"/>
      <color theme="1"/>
      <name val="Calibri"/>
      <family val="2"/>
      <scheme val="minor"/>
    </font>
    <font>
      <b/>
      <sz val="12"/>
      <name val="RR Pioneer"/>
      <family val="2"/>
    </font>
    <font>
      <b/>
      <sz val="14"/>
      <name val="Arial"/>
      <family val="2"/>
    </font>
    <font>
      <sz val="14"/>
      <name val="Arial"/>
      <family val="2"/>
    </font>
    <font>
      <b/>
      <sz val="14"/>
      <name val="RR Pioneer"/>
      <family val="2"/>
    </font>
    <font>
      <b/>
      <sz val="14"/>
      <color theme="3" tint="-0.249977111117893"/>
      <name val="RR Pioneer"/>
      <family val="2"/>
    </font>
    <font>
      <sz val="14"/>
      <name val="RR Pioneer"/>
      <family val="2"/>
    </font>
    <font>
      <b/>
      <sz val="12"/>
      <color theme="0"/>
      <name val="Arial"/>
      <family val="2"/>
    </font>
    <font>
      <sz val="12"/>
      <name val="Arial"/>
      <family val="2"/>
    </font>
    <font>
      <b/>
      <sz val="6.6"/>
      <name val="Arial"/>
      <family val="2"/>
    </font>
    <font>
      <b/>
      <sz val="18"/>
      <name val="Arial"/>
      <family val="2"/>
    </font>
    <font>
      <b/>
      <u/>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b/>
      <sz val="24"/>
      <color theme="1"/>
      <name val="Calibri"/>
      <family val="2"/>
      <scheme val="minor"/>
    </font>
    <font>
      <b/>
      <sz val="11"/>
      <color theme="0"/>
      <name val="Calibri"/>
      <family val="2"/>
      <scheme val="minor"/>
    </font>
    <font>
      <b/>
      <sz val="22"/>
      <color theme="1"/>
      <name val="Calibri"/>
      <family val="2"/>
      <scheme val="minor"/>
    </font>
    <font>
      <sz val="24"/>
      <color theme="1"/>
      <name val="Calibri"/>
      <family val="2"/>
      <scheme val="minor"/>
    </font>
    <font>
      <sz val="20"/>
      <color theme="1"/>
      <name val="Calibri"/>
      <family val="2"/>
      <scheme val="minor"/>
    </font>
    <font>
      <b/>
      <sz val="18"/>
      <color theme="1"/>
      <name val="Calibri"/>
      <family val="2"/>
      <scheme val="minor"/>
    </font>
    <font>
      <sz val="11"/>
      <name val="Arial"/>
      <family val="2"/>
    </font>
    <font>
      <b/>
      <sz val="11"/>
      <name val="Arial"/>
      <family val="2"/>
    </font>
    <font>
      <b/>
      <sz val="16"/>
      <name val="Arial"/>
      <family val="2"/>
    </font>
    <font>
      <b/>
      <u/>
      <sz val="16"/>
      <color theme="10"/>
      <name val="Arial"/>
      <family val="2"/>
    </font>
    <font>
      <b/>
      <u/>
      <sz val="14"/>
      <color theme="1"/>
      <name val="Calibri"/>
      <family val="2"/>
      <scheme val="minor"/>
    </font>
    <font>
      <sz val="11"/>
      <color theme="0" tint="-0.249977111117893"/>
      <name val="Calibri"/>
      <family val="2"/>
      <scheme val="minor"/>
    </font>
    <font>
      <sz val="8"/>
      <name val="Arial"/>
      <family val="2"/>
    </font>
    <font>
      <sz val="10"/>
      <name val="Times New Roman"/>
      <family val="1"/>
    </font>
    <font>
      <b/>
      <sz val="11"/>
      <color rgb="FF000000"/>
      <name val="Calibri"/>
      <family val="2"/>
    </font>
    <font>
      <sz val="11"/>
      <color rgb="FF000000"/>
      <name val="Calibri"/>
      <family val="2"/>
    </font>
    <font>
      <sz val="12"/>
      <color theme="1"/>
      <name val="Calibri"/>
      <family val="2"/>
      <scheme val="minor"/>
    </font>
    <font>
      <b/>
      <sz val="12"/>
      <color theme="1"/>
      <name val="Source Sans Pro"/>
      <family val="2"/>
    </font>
  </fonts>
  <fills count="2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indexed="22"/>
        <bgColor indexed="0"/>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theme="1"/>
        <bgColor indexed="64"/>
      </patternFill>
    </fill>
    <fill>
      <patternFill patternType="solid">
        <fgColor theme="4" tint="0.39997558519241921"/>
        <bgColor indexed="64"/>
      </patternFill>
    </fill>
    <fill>
      <patternFill patternType="solid">
        <fgColor rgb="FFE2EFDA"/>
        <bgColor indexed="64"/>
      </patternFill>
    </fill>
  </fills>
  <borders count="193">
    <border>
      <left/>
      <right/>
      <top/>
      <bottom/>
      <diagonal/>
    </border>
    <border>
      <left/>
      <right/>
      <top style="thin">
        <color indexed="64"/>
      </top>
      <bottom style="thin">
        <color indexed="9"/>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style="thin">
        <color indexed="9"/>
      </left>
      <right/>
      <top style="thin">
        <color indexed="9"/>
      </top>
      <bottom style="thin">
        <color indexed="9"/>
      </bottom>
      <diagonal/>
    </border>
    <border>
      <left/>
      <right/>
      <top style="thin">
        <color indexed="64"/>
      </top>
      <bottom style="thin">
        <color indexed="64"/>
      </bottom>
      <diagonal/>
    </border>
    <border>
      <left style="thin">
        <color indexed="9"/>
      </left>
      <right style="thin">
        <color indexed="9"/>
      </right>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64"/>
      </left>
      <right style="thin">
        <color indexed="9"/>
      </right>
      <top style="thin">
        <color indexed="9"/>
      </top>
      <bottom style="thin">
        <color indexed="9"/>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top style="thin">
        <color indexed="9"/>
      </top>
      <bottom/>
      <diagonal/>
    </border>
    <border>
      <left style="thin">
        <color indexed="8"/>
      </left>
      <right style="thin">
        <color indexed="8"/>
      </right>
      <top style="thin">
        <color indexed="8"/>
      </top>
      <bottom style="thin">
        <color indexed="8"/>
      </bottom>
      <diagonal/>
    </border>
    <border>
      <left style="thin">
        <color indexed="9"/>
      </left>
      <right/>
      <top style="thin">
        <color indexed="64"/>
      </top>
      <bottom style="thin">
        <color indexed="9"/>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8"/>
      </top>
      <bottom style="thin">
        <color indexed="8"/>
      </bottom>
      <diagonal/>
    </border>
    <border>
      <left/>
      <right style="thin">
        <color indexed="64"/>
      </right>
      <top style="thin">
        <color indexed="64"/>
      </top>
      <bottom style="thin">
        <color indexed="64"/>
      </bottom>
      <diagonal/>
    </border>
    <border>
      <left/>
      <right style="thin">
        <color indexed="9"/>
      </right>
      <top style="thin">
        <color indexed="64"/>
      </top>
      <bottom style="thin">
        <color indexed="9"/>
      </bottom>
      <diagonal/>
    </border>
    <border>
      <left style="thin">
        <color indexed="8"/>
      </left>
      <right style="thin">
        <color indexed="8"/>
      </right>
      <top style="thin">
        <color indexed="8"/>
      </top>
      <bottom/>
      <diagonal/>
    </border>
    <border>
      <left/>
      <right/>
      <top style="thin">
        <color indexed="8"/>
      </top>
      <bottom style="thin">
        <color indexed="9"/>
      </bottom>
      <diagonal/>
    </border>
    <border>
      <left/>
      <right/>
      <top style="thin">
        <color indexed="9"/>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n">
        <color indexed="64"/>
      </top>
      <bottom style="mediumDashed">
        <color indexed="64"/>
      </bottom>
      <diagonal/>
    </border>
    <border>
      <left/>
      <right/>
      <top style="thick">
        <color indexed="64"/>
      </top>
      <bottom/>
      <diagonal/>
    </border>
    <border>
      <left style="thick">
        <color indexed="64"/>
      </left>
      <right style="thick">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mediumDashed">
        <color indexed="64"/>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mediumDashed">
        <color indexed="64"/>
      </bottom>
      <diagonal/>
    </border>
    <border>
      <left style="thin">
        <color indexed="64"/>
      </left>
      <right style="thick">
        <color indexed="64"/>
      </right>
      <top style="thin">
        <color indexed="64"/>
      </top>
      <bottom style="mediumDashed">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Dashed">
        <color indexed="64"/>
      </left>
      <right style="mediumDashed">
        <color indexed="64"/>
      </right>
      <top style="thick">
        <color indexed="64"/>
      </top>
      <bottom/>
      <diagonal/>
    </border>
    <border>
      <left style="mediumDashed">
        <color indexed="64"/>
      </left>
      <right style="mediumDashed">
        <color indexed="64"/>
      </right>
      <top style="thick">
        <color indexed="64"/>
      </top>
      <bottom style="thick">
        <color indexed="64"/>
      </bottom>
      <diagonal/>
    </border>
    <border>
      <left/>
      <right style="mediumDashed">
        <color indexed="64"/>
      </right>
      <top style="thick">
        <color indexed="64"/>
      </top>
      <bottom/>
      <diagonal/>
    </border>
    <border>
      <left/>
      <right style="mediumDashed">
        <color indexed="64"/>
      </right>
      <top style="thick">
        <color indexed="64"/>
      </top>
      <bottom style="thick">
        <color indexed="64"/>
      </bottom>
      <diagonal/>
    </border>
    <border>
      <left style="mediumDashed">
        <color indexed="64"/>
      </left>
      <right style="thick">
        <color indexed="64"/>
      </right>
      <top style="thick">
        <color indexed="64"/>
      </top>
      <bottom style="thick">
        <color indexed="64"/>
      </bottom>
      <diagonal/>
    </border>
    <border>
      <left/>
      <right style="thin">
        <color indexed="9"/>
      </right>
      <top style="thin">
        <color indexed="9"/>
      </top>
      <bottom style="thin">
        <color indexed="9"/>
      </bottom>
      <diagonal/>
    </border>
    <border>
      <left style="thin">
        <color indexed="8"/>
      </left>
      <right/>
      <top style="thin">
        <color indexed="9"/>
      </top>
      <bottom style="thin">
        <color indexed="9"/>
      </bottom>
      <diagonal/>
    </border>
    <border>
      <left/>
      <right style="mediumDashed">
        <color indexed="64"/>
      </right>
      <top/>
      <bottom/>
      <diagonal/>
    </border>
    <border>
      <left style="mediumDashed">
        <color indexed="64"/>
      </left>
      <right style="mediumDashed">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thin">
        <color indexed="64"/>
      </top>
      <bottom style="mediumDashed">
        <color indexed="64"/>
      </bottom>
      <diagonal/>
    </border>
    <border>
      <left style="thick">
        <color indexed="64"/>
      </left>
      <right style="thick">
        <color indexed="64"/>
      </right>
      <top style="thin">
        <color indexed="64"/>
      </top>
      <bottom style="medium">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mediumDashed">
        <color indexed="64"/>
      </left>
      <right style="thick">
        <color indexed="64"/>
      </right>
      <top/>
      <bottom/>
      <diagonal/>
    </border>
    <border>
      <left style="medium">
        <color indexed="64"/>
      </left>
      <right style="mediumDashed">
        <color indexed="64"/>
      </right>
      <top style="medium">
        <color indexed="64"/>
      </top>
      <bottom style="thick">
        <color indexed="64"/>
      </bottom>
      <diagonal/>
    </border>
    <border>
      <left style="mediumDashed">
        <color indexed="64"/>
      </left>
      <right style="mediumDashed">
        <color indexed="64"/>
      </right>
      <top style="medium">
        <color indexed="64"/>
      </top>
      <bottom style="thick">
        <color indexed="64"/>
      </bottom>
      <diagonal/>
    </border>
    <border>
      <left style="mediumDashed">
        <color indexed="64"/>
      </left>
      <right style="medium">
        <color indexed="64"/>
      </right>
      <top style="medium">
        <color indexed="64"/>
      </top>
      <bottom style="thick">
        <color indexed="64"/>
      </bottom>
      <diagonal/>
    </border>
    <border>
      <left style="medium">
        <color indexed="64"/>
      </left>
      <right style="mediumDashed">
        <color indexed="64"/>
      </right>
      <top/>
      <bottom style="medium">
        <color indexed="64"/>
      </bottom>
      <diagonal/>
    </border>
    <border>
      <left style="mediumDashed">
        <color indexed="64"/>
      </left>
      <right style="mediumDashed">
        <color indexed="64"/>
      </right>
      <top/>
      <bottom style="medium">
        <color indexed="64"/>
      </bottom>
      <diagonal/>
    </border>
    <border>
      <left style="mediumDashed">
        <color indexed="64"/>
      </left>
      <right style="medium">
        <color indexed="64"/>
      </right>
      <top style="thick">
        <color indexed="64"/>
      </top>
      <bottom style="medium">
        <color indexed="64"/>
      </bottom>
      <diagonal/>
    </border>
    <border>
      <left/>
      <right style="thin">
        <color indexed="64"/>
      </right>
      <top style="medium">
        <color indexed="64"/>
      </top>
      <bottom style="thick">
        <color indexed="64"/>
      </bottom>
      <diagonal/>
    </border>
    <border>
      <left style="thick">
        <color indexed="64"/>
      </left>
      <right style="thick">
        <color indexed="64"/>
      </right>
      <top style="mediumDashed">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style="thick">
        <color indexed="64"/>
      </right>
      <top style="medium">
        <color indexed="64"/>
      </top>
      <bottom style="thick">
        <color indexed="64"/>
      </bottom>
      <diagonal/>
    </border>
    <border>
      <left style="thin">
        <color indexed="64"/>
      </left>
      <right style="medium">
        <color indexed="64"/>
      </right>
      <top style="medium">
        <color indexed="64"/>
      </top>
      <bottom style="thick">
        <color indexed="64"/>
      </bottom>
      <diagonal/>
    </border>
    <border>
      <left style="thick">
        <color indexed="64"/>
      </left>
      <right style="medium">
        <color indexed="64"/>
      </right>
      <top style="mediumDashed">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right style="thick">
        <color indexed="64"/>
      </right>
      <top style="mediumDashed">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medium">
        <color indexed="64"/>
      </top>
      <bottom/>
      <diagonal/>
    </border>
    <border>
      <left style="thin">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top style="thick">
        <color indexed="64"/>
      </top>
      <bottom/>
      <diagonal/>
    </border>
    <border>
      <left style="thick">
        <color indexed="64"/>
      </left>
      <right/>
      <top style="thick">
        <color indexed="64"/>
      </top>
      <bottom style="thick">
        <color indexed="64"/>
      </bottom>
      <diagonal/>
    </border>
    <border>
      <left style="medium">
        <color indexed="64"/>
      </left>
      <right style="mediumDashed">
        <color indexed="64"/>
      </right>
      <top/>
      <bottom/>
      <diagonal/>
    </border>
    <border>
      <left style="mediumDashed">
        <color indexed="64"/>
      </left>
      <right style="medium">
        <color indexed="64"/>
      </right>
      <top/>
      <bottom/>
      <diagonal/>
    </border>
    <border>
      <left style="medium">
        <color indexed="64"/>
      </left>
      <right style="mediumDashed">
        <color indexed="64"/>
      </right>
      <top style="thick">
        <color indexed="64"/>
      </top>
      <bottom/>
      <diagonal/>
    </border>
    <border>
      <left style="medium">
        <color indexed="64"/>
      </left>
      <right style="mediumDashed">
        <color indexed="64"/>
      </right>
      <top style="thick">
        <color indexed="64"/>
      </top>
      <bottom style="thick">
        <color indexed="64"/>
      </bottom>
      <diagonal/>
    </border>
    <border>
      <left style="mediumDashed">
        <color indexed="64"/>
      </left>
      <right style="medium">
        <color indexed="64"/>
      </right>
      <top style="thick">
        <color indexed="64"/>
      </top>
      <bottom style="thick">
        <color indexed="64"/>
      </bottom>
      <diagonal/>
    </border>
    <border>
      <left style="medium">
        <color indexed="64"/>
      </left>
      <right style="mediumDashed">
        <color indexed="64"/>
      </right>
      <top style="thick">
        <color indexed="64"/>
      </top>
      <bottom style="medium">
        <color indexed="64"/>
      </bottom>
      <diagonal/>
    </border>
    <border>
      <left style="mediumDashed">
        <color indexed="64"/>
      </left>
      <right style="mediumDashed">
        <color indexed="64"/>
      </right>
      <top style="thick">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ck">
        <color indexed="64"/>
      </left>
      <right style="thick">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indexed="64"/>
      </left>
      <right style="thick">
        <color indexed="64"/>
      </right>
      <top style="medium">
        <color indexed="64"/>
      </top>
      <bottom/>
      <diagonal/>
    </border>
    <border>
      <left style="thick">
        <color indexed="64"/>
      </left>
      <right style="thick">
        <color indexed="64"/>
      </right>
      <top style="thick">
        <color indexed="64"/>
      </top>
      <bottom style="thin">
        <color indexed="64"/>
      </bottom>
      <diagonal/>
    </border>
    <border>
      <left/>
      <right style="thick">
        <color indexed="64"/>
      </right>
      <top style="thin">
        <color indexed="64"/>
      </top>
      <bottom style="mediumDashed">
        <color indexed="64"/>
      </bottom>
      <diagonal/>
    </border>
    <border>
      <left/>
      <right style="thick">
        <color indexed="64"/>
      </right>
      <top/>
      <bottom style="thin">
        <color indexed="64"/>
      </bottom>
      <diagonal/>
    </border>
    <border>
      <left/>
      <right/>
      <top style="thin">
        <color indexed="64"/>
      </top>
      <bottom style="thick">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right style="thin">
        <color indexed="9"/>
      </right>
      <top style="thin">
        <color indexed="9"/>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top/>
      <bottom style="medium">
        <color indexed="64"/>
      </bottom>
      <diagonal/>
    </border>
    <border>
      <left style="thick">
        <color indexed="64"/>
      </left>
      <right/>
      <top/>
      <bottom/>
      <diagonal/>
    </border>
    <border>
      <left style="thin">
        <color indexed="64"/>
      </left>
      <right style="thin">
        <color indexed="64"/>
      </right>
      <top/>
      <bottom/>
      <diagonal/>
    </border>
    <border>
      <left style="thin">
        <color indexed="64"/>
      </left>
      <right style="thick">
        <color indexed="64"/>
      </right>
      <top/>
      <bottom/>
      <diagonal/>
    </border>
    <border>
      <left style="thin">
        <color indexed="64"/>
      </left>
      <right style="thick">
        <color indexed="64"/>
      </right>
      <top style="thick">
        <color indexed="64"/>
      </top>
      <bottom/>
      <diagonal/>
    </border>
    <border>
      <left style="thin">
        <color indexed="64"/>
      </left>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rgb="FF0070C0"/>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mediumDashed">
        <color indexed="64"/>
      </left>
      <right style="mediumDashed">
        <color indexed="64"/>
      </right>
      <top style="medium">
        <color indexed="64"/>
      </top>
      <bottom style="medium">
        <color indexed="64"/>
      </bottom>
      <diagonal/>
    </border>
    <border>
      <left style="medium">
        <color indexed="64"/>
      </left>
      <right style="mediumDashed">
        <color indexed="64"/>
      </right>
      <top style="medium">
        <color indexed="64"/>
      </top>
      <bottom style="medium">
        <color indexed="64"/>
      </bottom>
      <diagonal/>
    </border>
    <border>
      <left style="thick">
        <color indexed="64"/>
      </left>
      <right style="mediumDashed">
        <color indexed="64"/>
      </right>
      <top style="thick">
        <color indexed="64"/>
      </top>
      <bottom style="medium">
        <color indexed="64"/>
      </bottom>
      <diagonal/>
    </border>
    <border>
      <left style="mediumDashed">
        <color indexed="64"/>
      </left>
      <right style="thick">
        <color indexed="64"/>
      </right>
      <top style="thick">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ck">
        <color indexed="64"/>
      </left>
      <right style="thick">
        <color indexed="64"/>
      </right>
      <top style="mediumDashed">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bottom style="medium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ck">
        <color indexed="64"/>
      </right>
      <top style="thick">
        <color indexed="64"/>
      </top>
      <bottom style="thick">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medium">
        <color indexed="64"/>
      </right>
      <top style="medium">
        <color indexed="64"/>
      </top>
      <bottom style="medium">
        <color indexed="64"/>
      </bottom>
      <diagonal/>
    </border>
    <border>
      <left style="thin">
        <color indexed="64"/>
      </left>
      <right style="thin">
        <color indexed="9"/>
      </right>
      <top style="thin">
        <color indexed="9"/>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style="thin">
        <color indexed="64"/>
      </top>
      <bottom style="medium">
        <color indexed="64"/>
      </bottom>
      <diagonal/>
    </border>
    <border>
      <left style="thin">
        <color indexed="9"/>
      </left>
      <right/>
      <top/>
      <bottom/>
      <diagonal/>
    </border>
    <border>
      <left style="medium">
        <color rgb="FFCCCCCC"/>
      </left>
      <right style="medium">
        <color rgb="FFCCCCCC"/>
      </right>
      <top/>
      <bottom style="medium">
        <color rgb="FFCCCCCC"/>
      </bottom>
      <diagonal/>
    </border>
  </borders>
  <cellStyleXfs count="11">
    <xf numFmtId="0" fontId="0" fillId="0" borderId="0"/>
    <xf numFmtId="0" fontId="15" fillId="0" borderId="0"/>
    <xf numFmtId="164" fontId="22" fillId="0" borderId="0" applyFont="0" applyFill="0" applyBorder="0" applyAlignment="0" applyProtection="0"/>
    <xf numFmtId="165" fontId="24" fillId="0" borderId="0" applyFont="0" applyFill="0" applyBorder="0" applyAlignment="0" applyProtection="0"/>
    <xf numFmtId="0" fontId="25" fillId="0" borderId="0" applyNumberFormat="0" applyFill="0" applyBorder="0" applyAlignment="0" applyProtection="0"/>
    <xf numFmtId="0" fontId="14" fillId="0" borderId="0"/>
    <xf numFmtId="0" fontId="37" fillId="0" borderId="0"/>
    <xf numFmtId="164" fontId="14" fillId="0" borderId="0" applyFont="0" applyFill="0" applyBorder="0" applyAlignment="0" applyProtection="0"/>
    <xf numFmtId="9" fontId="47" fillId="0" borderId="0" applyFont="0" applyFill="0" applyBorder="0" applyAlignment="0" applyProtection="0"/>
    <xf numFmtId="0" fontId="5" fillId="0" borderId="0"/>
    <xf numFmtId="164" fontId="5" fillId="0" borderId="0" applyFont="0" applyFill="0" applyBorder="0" applyAlignment="0" applyProtection="0"/>
  </cellStyleXfs>
  <cellXfs count="856">
    <xf numFmtId="0" fontId="0" fillId="0" borderId="0" xfId="0"/>
    <xf numFmtId="0" fontId="0" fillId="2" borderId="0" xfId="0" applyFill="1"/>
    <xf numFmtId="0" fontId="0" fillId="2" borderId="0" xfId="0" applyFill="1" applyBorder="1"/>
    <xf numFmtId="0" fontId="16" fillId="2" borderId="7" xfId="0" applyFont="1" applyFill="1" applyBorder="1" applyAlignment="1">
      <alignment horizontal="center" vertical="center"/>
    </xf>
    <xf numFmtId="0" fontId="16" fillId="2" borderId="8" xfId="0" applyFont="1" applyFill="1" applyBorder="1" applyAlignment="1">
      <alignment horizontal="center" vertical="center"/>
    </xf>
    <xf numFmtId="0" fontId="16" fillId="2" borderId="0" xfId="0" applyFont="1" applyFill="1" applyBorder="1" applyAlignment="1">
      <alignment horizontal="center" vertical="center"/>
    </xf>
    <xf numFmtId="0" fontId="16" fillId="2" borderId="2" xfId="0" applyFont="1" applyFill="1" applyBorder="1" applyAlignment="1">
      <alignment horizontal="center" vertical="center"/>
    </xf>
    <xf numFmtId="0" fontId="16" fillId="2" borderId="9" xfId="0" applyFont="1" applyFill="1" applyBorder="1" applyAlignment="1">
      <alignment horizontal="center" vertical="center"/>
    </xf>
    <xf numFmtId="0" fontId="0" fillId="2" borderId="4" xfId="0" applyFill="1" applyBorder="1" applyAlignment="1">
      <alignment horizontal="centerContinuous"/>
    </xf>
    <xf numFmtId="0" fontId="17" fillId="2" borderId="2" xfId="0" applyFont="1" applyFill="1" applyBorder="1" applyAlignment="1">
      <alignment horizontal="centerContinuous" vertical="center"/>
    </xf>
    <xf numFmtId="0" fontId="16" fillId="2" borderId="2" xfId="0" applyFont="1" applyFill="1" applyBorder="1" applyAlignment="1">
      <alignment horizontal="centerContinuous" vertical="center"/>
    </xf>
    <xf numFmtId="0" fontId="16" fillId="2" borderId="4" xfId="0" applyFont="1" applyFill="1" applyBorder="1" applyAlignment="1">
      <alignment horizontal="centerContinuous" vertical="center"/>
    </xf>
    <xf numFmtId="0" fontId="16" fillId="2" borderId="4" xfId="0" applyFont="1" applyFill="1" applyBorder="1" applyAlignment="1">
      <alignment horizontal="center" vertical="center"/>
    </xf>
    <xf numFmtId="0" fontId="18" fillId="2" borderId="0" xfId="0" applyFont="1" applyFill="1" applyBorder="1" applyAlignment="1">
      <alignment horizontal="center" vertical="center"/>
    </xf>
    <xf numFmtId="0" fontId="18" fillId="2" borderId="2" xfId="0" applyFont="1" applyFill="1" applyBorder="1" applyAlignment="1">
      <alignment horizontal="center" vertical="center"/>
    </xf>
    <xf numFmtId="0" fontId="19" fillId="2" borderId="0" xfId="0" applyFont="1" applyFill="1" applyBorder="1" applyAlignment="1">
      <alignment horizontal="center" vertical="center"/>
    </xf>
    <xf numFmtId="0" fontId="19" fillId="2" borderId="5" xfId="0" applyFont="1" applyFill="1" applyBorder="1" applyAlignment="1">
      <alignment horizontal="center" vertical="center"/>
    </xf>
    <xf numFmtId="0" fontId="19" fillId="2" borderId="0" xfId="0" applyFont="1" applyFill="1" applyAlignment="1">
      <alignment horizontal="center" vertical="center"/>
    </xf>
    <xf numFmtId="0" fontId="16" fillId="2" borderId="6" xfId="0" applyFont="1" applyFill="1" applyBorder="1" applyAlignment="1">
      <alignment horizontal="center" vertical="center"/>
    </xf>
    <xf numFmtId="0" fontId="19" fillId="2" borderId="2" xfId="0" applyFont="1" applyFill="1" applyBorder="1" applyAlignment="1">
      <alignment horizontal="center" vertical="center"/>
    </xf>
    <xf numFmtId="0" fontId="16" fillId="2" borderId="0" xfId="0" applyFont="1" applyFill="1" applyAlignment="1">
      <alignment horizontal="center" vertical="center"/>
    </xf>
    <xf numFmtId="0" fontId="16" fillId="2" borderId="0" xfId="0" applyFont="1" applyFill="1" applyAlignment="1">
      <alignment horizontal="centerContinuous" vertical="center"/>
    </xf>
    <xf numFmtId="0" fontId="16" fillId="2" borderId="10"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9" fillId="2" borderId="0"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19" fillId="2" borderId="15" xfId="0" applyFont="1" applyFill="1" applyBorder="1" applyAlignment="1">
      <alignment horizontal="center" vertical="center"/>
    </xf>
    <xf numFmtId="0" fontId="16" fillId="2" borderId="16" xfId="0" applyFont="1" applyFill="1" applyBorder="1" applyAlignment="1">
      <alignment horizontal="center" vertical="center"/>
    </xf>
    <xf numFmtId="0" fontId="16" fillId="2" borderId="17" xfId="0" applyFont="1" applyFill="1" applyBorder="1" applyAlignment="1">
      <alignment horizontal="center" vertical="center"/>
    </xf>
    <xf numFmtId="0" fontId="16" fillId="2" borderId="17" xfId="0" applyFont="1" applyFill="1" applyBorder="1" applyAlignment="1">
      <alignment horizontal="centerContinuous" vertical="center"/>
    </xf>
    <xf numFmtId="0" fontId="16" fillId="2" borderId="18" xfId="0" applyFont="1" applyFill="1" applyBorder="1" applyAlignment="1">
      <alignment horizontal="centerContinuous" vertical="center"/>
    </xf>
    <xf numFmtId="0" fontId="16" fillId="2" borderId="18" xfId="0" applyFont="1" applyFill="1" applyBorder="1" applyAlignment="1">
      <alignment horizontal="center" vertical="center"/>
    </xf>
    <xf numFmtId="0" fontId="19" fillId="2" borderId="15"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19" fillId="4" borderId="22" xfId="0" applyFont="1" applyFill="1" applyBorder="1" applyAlignment="1">
      <alignment horizontal="center" vertical="center" wrapText="1"/>
    </xf>
    <xf numFmtId="0" fontId="19" fillId="5" borderId="22" xfId="0" applyFont="1" applyFill="1" applyBorder="1" applyAlignment="1">
      <alignment horizontal="center" vertical="center" wrapText="1"/>
    </xf>
    <xf numFmtId="0" fontId="15" fillId="0" borderId="21" xfId="0" applyFont="1" applyFill="1" applyBorder="1" applyAlignment="1">
      <alignment vertical="center"/>
    </xf>
    <xf numFmtId="0" fontId="19" fillId="2" borderId="15" xfId="0" applyFont="1" applyFill="1" applyBorder="1" applyAlignment="1">
      <alignment vertical="center" wrapText="1"/>
    </xf>
    <xf numFmtId="0" fontId="19" fillId="2" borderId="23" xfId="0" applyFont="1" applyFill="1" applyBorder="1" applyAlignment="1">
      <alignment vertical="center" wrapText="1"/>
    </xf>
    <xf numFmtId="0" fontId="15" fillId="0" borderId="15" xfId="0" applyFont="1" applyFill="1" applyBorder="1" applyAlignment="1">
      <alignment vertical="center"/>
    </xf>
    <xf numFmtId="0" fontId="15" fillId="0" borderId="23" xfId="0" applyFont="1" applyFill="1" applyBorder="1" applyAlignment="1">
      <alignment vertical="center"/>
    </xf>
    <xf numFmtId="0" fontId="19" fillId="2" borderId="15" xfId="0" applyFont="1" applyFill="1" applyBorder="1" applyAlignment="1">
      <alignment horizontal="center" vertical="center"/>
    </xf>
    <xf numFmtId="0" fontId="19" fillId="2" borderId="23" xfId="0" applyFont="1" applyFill="1" applyBorder="1" applyAlignment="1">
      <alignment horizontal="center" vertical="center"/>
    </xf>
    <xf numFmtId="0" fontId="19" fillId="2" borderId="22" xfId="0" applyFont="1" applyFill="1" applyBorder="1" applyAlignment="1">
      <alignment horizontal="center" vertical="center"/>
    </xf>
    <xf numFmtId="0" fontId="19" fillId="2" borderId="22" xfId="0" applyFont="1" applyFill="1" applyBorder="1" applyAlignment="1">
      <alignment horizontal="center" vertical="center" wrapText="1"/>
    </xf>
    <xf numFmtId="14" fontId="19" fillId="2" borderId="15" xfId="0" applyNumberFormat="1" applyFont="1" applyFill="1" applyBorder="1" applyAlignment="1">
      <alignment horizontal="center" vertical="center"/>
    </xf>
    <xf numFmtId="3" fontId="19" fillId="2" borderId="15" xfId="0" applyNumberFormat="1" applyFont="1" applyFill="1" applyBorder="1" applyAlignment="1">
      <alignment horizontal="center" vertical="center"/>
    </xf>
    <xf numFmtId="0" fontId="19" fillId="4" borderId="15" xfId="0" applyFont="1" applyFill="1" applyBorder="1" applyAlignment="1">
      <alignment horizontal="center" vertical="center" wrapText="1"/>
    </xf>
    <xf numFmtId="0" fontId="19" fillId="2" borderId="24"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19" fillId="3" borderId="27" xfId="0" applyFont="1" applyFill="1" applyBorder="1" applyAlignment="1">
      <alignment horizontal="center" vertical="center" wrapText="1"/>
    </xf>
    <xf numFmtId="0" fontId="19" fillId="4" borderId="27" xfId="0" applyFont="1" applyFill="1" applyBorder="1" applyAlignment="1">
      <alignment horizontal="center" vertical="center" wrapText="1"/>
    </xf>
    <xf numFmtId="0" fontId="19" fillId="5" borderId="28" xfId="0" applyFont="1" applyFill="1" applyBorder="1" applyAlignment="1">
      <alignment horizontal="center" vertical="center" wrapText="1"/>
    </xf>
    <xf numFmtId="0" fontId="19" fillId="2" borderId="15" xfId="0" applyFont="1" applyFill="1" applyBorder="1" applyAlignment="1">
      <alignment horizontal="center" vertical="center" wrapText="1"/>
    </xf>
    <xf numFmtId="0" fontId="19" fillId="5" borderId="15" xfId="0" applyFont="1" applyFill="1" applyBorder="1" applyAlignment="1">
      <alignment horizontal="center" vertical="center" wrapText="1"/>
    </xf>
    <xf numFmtId="0" fontId="19" fillId="2" borderId="24"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19" fillId="2" borderId="15" xfId="0" applyFont="1" applyFill="1" applyBorder="1" applyAlignment="1">
      <alignment vertical="center" wrapText="1"/>
    </xf>
    <xf numFmtId="0" fontId="0" fillId="2" borderId="4" xfId="0" applyFill="1" applyBorder="1" applyAlignment="1">
      <alignment horizontal="centerContinuous"/>
    </xf>
    <xf numFmtId="0" fontId="16" fillId="2" borderId="4" xfId="0" applyFont="1" applyFill="1" applyBorder="1" applyAlignment="1">
      <alignment horizontal="centerContinuous" vertical="center"/>
    </xf>
    <xf numFmtId="0" fontId="19" fillId="5" borderId="26" xfId="0" applyFont="1" applyFill="1" applyBorder="1" applyAlignment="1">
      <alignment horizontal="center" vertical="center" wrapText="1"/>
    </xf>
    <xf numFmtId="0" fontId="15" fillId="0" borderId="29" xfId="0" applyFont="1" applyFill="1" applyBorder="1" applyAlignment="1">
      <alignment vertical="center"/>
    </xf>
    <xf numFmtId="0" fontId="19" fillId="3" borderId="30"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2" borderId="31" xfId="0" applyFont="1" applyFill="1" applyBorder="1" applyAlignment="1">
      <alignment vertical="center" wrapText="1"/>
    </xf>
    <xf numFmtId="0" fontId="15" fillId="0" borderId="31" xfId="0" applyFont="1" applyFill="1" applyBorder="1" applyAlignment="1">
      <alignment vertical="center"/>
    </xf>
    <xf numFmtId="0" fontId="19" fillId="2" borderId="31" xfId="0" applyFont="1" applyFill="1" applyBorder="1" applyAlignment="1">
      <alignment horizontal="center" vertical="center"/>
    </xf>
    <xf numFmtId="14" fontId="19" fillId="2" borderId="19" xfId="0" applyNumberFormat="1" applyFont="1" applyFill="1" applyBorder="1" applyAlignment="1">
      <alignment horizontal="center" vertical="center"/>
    </xf>
    <xf numFmtId="14" fontId="19" fillId="2" borderId="19" xfId="0" quotePrefix="1" applyNumberFormat="1" applyFont="1" applyFill="1" applyBorder="1" applyAlignment="1">
      <alignment horizontal="center" vertical="center"/>
    </xf>
    <xf numFmtId="14" fontId="19" fillId="2" borderId="19" xfId="0" applyNumberFormat="1" applyFont="1" applyFill="1" applyBorder="1" applyAlignment="1">
      <alignment horizontal="left" vertical="center"/>
    </xf>
    <xf numFmtId="0" fontId="16" fillId="2" borderId="3" xfId="0" applyFont="1" applyFill="1" applyBorder="1" applyAlignment="1">
      <alignment horizontal="center" vertical="center"/>
    </xf>
    <xf numFmtId="0" fontId="19" fillId="2" borderId="25"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19" fillId="2" borderId="33" xfId="0" applyFont="1" applyFill="1" applyBorder="1" applyAlignment="1">
      <alignment horizontal="center" vertical="center"/>
    </xf>
    <xf numFmtId="0" fontId="0" fillId="2" borderId="34" xfId="0" applyFill="1" applyBorder="1" applyAlignment="1"/>
    <xf numFmtId="0" fontId="0" fillId="2" borderId="3" xfId="0" applyFill="1" applyBorder="1" applyAlignment="1"/>
    <xf numFmtId="0" fontId="16" fillId="2" borderId="35" xfId="0" applyFont="1" applyFill="1" applyBorder="1" applyAlignment="1">
      <alignment horizontal="center" vertical="center"/>
    </xf>
    <xf numFmtId="0" fontId="19" fillId="4" borderId="15" xfId="0" applyFont="1" applyFill="1" applyBorder="1" applyAlignment="1">
      <alignment horizontal="center" vertical="center" wrapText="1"/>
    </xf>
    <xf numFmtId="0" fontId="19" fillId="2" borderId="15" xfId="0" applyFont="1" applyFill="1" applyBorder="1" applyAlignment="1">
      <alignment horizontal="center" vertical="center"/>
    </xf>
    <xf numFmtId="0" fontId="19" fillId="2" borderId="0" xfId="0" applyNumberFormat="1" applyFont="1" applyFill="1" applyBorder="1" applyAlignment="1">
      <alignment horizontal="center" vertical="center"/>
    </xf>
    <xf numFmtId="0" fontId="0" fillId="2" borderId="38" xfId="0" applyFill="1" applyBorder="1"/>
    <xf numFmtId="0" fontId="20" fillId="2" borderId="42" xfId="0" applyFont="1" applyFill="1" applyBorder="1" applyAlignment="1">
      <alignment horizontal="center"/>
    </xf>
    <xf numFmtId="0" fontId="20" fillId="2" borderId="41" xfId="0" applyFont="1" applyFill="1" applyBorder="1"/>
    <xf numFmtId="0" fontId="20" fillId="2" borderId="39" xfId="0" applyFont="1" applyFill="1" applyBorder="1"/>
    <xf numFmtId="0" fontId="17" fillId="2" borderId="20" xfId="0" applyFont="1" applyFill="1" applyBorder="1" applyAlignment="1">
      <alignment horizontal="center" vertical="center"/>
    </xf>
    <xf numFmtId="0" fontId="19" fillId="2" borderId="15" xfId="0" applyFont="1" applyFill="1" applyBorder="1" applyAlignment="1">
      <alignment horizontal="center" vertical="center" wrapText="1"/>
    </xf>
    <xf numFmtId="0" fontId="19" fillId="2" borderId="15" xfId="0" applyFont="1" applyFill="1" applyBorder="1" applyAlignment="1">
      <alignment horizontal="center" vertical="center"/>
    </xf>
    <xf numFmtId="0" fontId="19" fillId="2" borderId="19" xfId="0" applyFont="1" applyFill="1" applyBorder="1" applyAlignment="1">
      <alignment horizontal="center" vertical="center"/>
    </xf>
    <xf numFmtId="0" fontId="19" fillId="0" borderId="15" xfId="0" applyFont="1" applyFill="1" applyBorder="1" applyAlignment="1">
      <alignment horizontal="center" vertical="center"/>
    </xf>
    <xf numFmtId="0" fontId="0" fillId="2" borderId="15" xfId="0" applyFill="1" applyBorder="1" applyAlignment="1">
      <alignment horizontal="center"/>
    </xf>
    <xf numFmtId="0" fontId="0" fillId="2" borderId="46" xfId="0" applyFill="1" applyBorder="1" applyAlignment="1">
      <alignment horizontal="center"/>
    </xf>
    <xf numFmtId="0" fontId="0" fillId="2" borderId="37" xfId="0" applyFill="1" applyBorder="1" applyAlignment="1">
      <alignment horizontal="center"/>
    </xf>
    <xf numFmtId="0" fontId="0" fillId="2" borderId="48" xfId="0" applyFill="1" applyBorder="1" applyAlignment="1">
      <alignment horizontal="center"/>
    </xf>
    <xf numFmtId="0" fontId="0" fillId="6" borderId="46" xfId="0" applyFill="1" applyBorder="1" applyAlignment="1">
      <alignment horizontal="center"/>
    </xf>
    <xf numFmtId="0" fontId="0" fillId="6" borderId="48" xfId="0" applyFill="1" applyBorder="1" applyAlignment="1">
      <alignment horizontal="center"/>
    </xf>
    <xf numFmtId="0" fontId="21" fillId="2" borderId="40" xfId="0" applyFont="1" applyFill="1" applyBorder="1" applyAlignment="1">
      <alignment horizontal="center" wrapText="1"/>
    </xf>
    <xf numFmtId="0" fontId="20" fillId="2" borderId="45" xfId="0" applyFont="1" applyFill="1" applyBorder="1"/>
    <xf numFmtId="0" fontId="20" fillId="2" borderId="49" xfId="0" applyFont="1" applyFill="1" applyBorder="1"/>
    <xf numFmtId="0" fontId="0" fillId="6" borderId="50" xfId="0" applyFill="1" applyBorder="1" applyAlignment="1">
      <alignment horizontal="center"/>
    </xf>
    <xf numFmtId="0" fontId="0" fillId="2" borderId="29" xfId="0" applyFill="1" applyBorder="1" applyAlignment="1">
      <alignment horizontal="center"/>
    </xf>
    <xf numFmtId="0" fontId="0" fillId="2" borderId="50" xfId="0" applyFill="1" applyBorder="1" applyAlignment="1">
      <alignment horizontal="center"/>
    </xf>
    <xf numFmtId="0" fontId="0" fillId="2" borderId="36" xfId="0" applyFill="1" applyBorder="1" applyAlignment="1">
      <alignment horizontal="center"/>
    </xf>
    <xf numFmtId="0" fontId="0" fillId="2" borderId="52" xfId="0" applyFill="1" applyBorder="1" applyAlignment="1">
      <alignment horizontal="center"/>
    </xf>
    <xf numFmtId="167" fontId="0" fillId="2" borderId="56" xfId="2" applyNumberFormat="1" applyFont="1" applyFill="1" applyBorder="1" applyAlignment="1">
      <alignment horizontal="center"/>
    </xf>
    <xf numFmtId="167" fontId="0" fillId="0" borderId="54" xfId="2" applyNumberFormat="1" applyFont="1" applyFill="1" applyBorder="1" applyAlignment="1">
      <alignment horizontal="center"/>
    </xf>
    <xf numFmtId="0" fontId="20" fillId="2" borderId="47" xfId="0" applyFont="1" applyFill="1" applyBorder="1"/>
    <xf numFmtId="0" fontId="20" fillId="2" borderId="51" xfId="0" applyFont="1" applyFill="1" applyBorder="1"/>
    <xf numFmtId="0" fontId="0" fillId="6" borderId="52" xfId="0" applyFill="1" applyBorder="1" applyAlignment="1">
      <alignment horizontal="center"/>
    </xf>
    <xf numFmtId="166" fontId="0" fillId="0" borderId="65" xfId="0" applyNumberFormat="1" applyFill="1" applyBorder="1" applyAlignment="1">
      <alignment horizontal="center"/>
    </xf>
    <xf numFmtId="166" fontId="0" fillId="0" borderId="66" xfId="0" applyNumberFormat="1" applyFill="1" applyBorder="1"/>
    <xf numFmtId="168" fontId="0" fillId="6" borderId="46" xfId="0" applyNumberFormat="1" applyFill="1" applyBorder="1" applyAlignment="1">
      <alignment horizontal="center"/>
    </xf>
    <xf numFmtId="168" fontId="0" fillId="6" borderId="65" xfId="0" applyNumberFormat="1" applyFill="1" applyBorder="1" applyAlignment="1">
      <alignment horizontal="center"/>
    </xf>
    <xf numFmtId="168" fontId="0" fillId="6" borderId="50" xfId="0" applyNumberFormat="1" applyFill="1" applyBorder="1" applyAlignment="1">
      <alignment horizontal="center"/>
    </xf>
    <xf numFmtId="168" fontId="0" fillId="6" borderId="67" xfId="0" applyNumberFormat="1" applyFill="1" applyBorder="1" applyAlignment="1">
      <alignment horizontal="center"/>
    </xf>
    <xf numFmtId="167" fontId="0" fillId="6" borderId="55" xfId="2" applyNumberFormat="1" applyFont="1" applyFill="1" applyBorder="1" applyAlignment="1">
      <alignment horizontal="center"/>
    </xf>
    <xf numFmtId="167" fontId="0" fillId="6" borderId="53" xfId="2" applyNumberFormat="1" applyFont="1" applyFill="1" applyBorder="1" applyAlignment="1">
      <alignment horizontal="center"/>
    </xf>
    <xf numFmtId="167" fontId="0" fillId="6" borderId="56" xfId="2" applyNumberFormat="1" applyFont="1" applyFill="1" applyBorder="1" applyAlignment="1">
      <alignment horizontal="center"/>
    </xf>
    <xf numFmtId="167" fontId="0" fillId="6" borderId="54" xfId="2" applyNumberFormat="1" applyFont="1" applyFill="1" applyBorder="1" applyAlignment="1">
      <alignment horizontal="center"/>
    </xf>
    <xf numFmtId="167" fontId="0" fillId="6" borderId="57" xfId="2" applyNumberFormat="1" applyFont="1" applyFill="1" applyBorder="1" applyAlignment="1">
      <alignment horizontal="center"/>
    </xf>
    <xf numFmtId="167" fontId="0" fillId="0" borderId="60" xfId="2" applyNumberFormat="1" applyFont="1" applyFill="1" applyBorder="1" applyAlignment="1">
      <alignment horizontal="center"/>
    </xf>
    <xf numFmtId="167" fontId="0" fillId="0" borderId="61" xfId="2" applyNumberFormat="1" applyFont="1" applyFill="1" applyBorder="1" applyAlignment="1">
      <alignment horizontal="center"/>
    </xf>
    <xf numFmtId="0" fontId="21" fillId="2" borderId="71" xfId="0" applyFont="1" applyFill="1" applyBorder="1" applyAlignment="1">
      <alignment horizontal="centerContinuous" vertical="center" wrapText="1"/>
    </xf>
    <xf numFmtId="0" fontId="21" fillId="2" borderId="72" xfId="0" applyFont="1" applyFill="1" applyBorder="1" applyAlignment="1">
      <alignment horizontal="centerContinuous" vertical="center" wrapText="1"/>
    </xf>
    <xf numFmtId="0" fontId="21" fillId="2" borderId="72" xfId="0" applyFont="1" applyFill="1" applyBorder="1" applyAlignment="1">
      <alignment horizontal="center" vertical="center" wrapText="1"/>
    </xf>
    <xf numFmtId="0" fontId="21" fillId="2" borderId="73" xfId="0" applyFont="1" applyFill="1" applyBorder="1" applyAlignment="1">
      <alignment horizontal="centerContinuous" vertical="center" wrapText="1"/>
    </xf>
    <xf numFmtId="0" fontId="21" fillId="2" borderId="74" xfId="0" applyFont="1" applyFill="1" applyBorder="1" applyAlignment="1">
      <alignment horizontal="center" vertical="center" wrapText="1"/>
    </xf>
    <xf numFmtId="0" fontId="21" fillId="2" borderId="75" xfId="0" applyFont="1" applyFill="1" applyBorder="1" applyAlignment="1">
      <alignment horizontal="center" vertical="center" wrapText="1"/>
    </xf>
    <xf numFmtId="0" fontId="21" fillId="2" borderId="76" xfId="0" applyFont="1" applyFill="1" applyBorder="1" applyAlignment="1">
      <alignment horizontal="center" vertical="center" wrapText="1"/>
    </xf>
    <xf numFmtId="167" fontId="0" fillId="9" borderId="61" xfId="2" applyNumberFormat="1" applyFont="1" applyFill="1" applyBorder="1" applyAlignment="1">
      <alignment horizontal="center"/>
    </xf>
    <xf numFmtId="167" fontId="0" fillId="9" borderId="70" xfId="2" applyNumberFormat="1" applyFont="1" applyFill="1" applyBorder="1" applyAlignment="1">
      <alignment horizontal="center"/>
    </xf>
    <xf numFmtId="0" fontId="0" fillId="10" borderId="15" xfId="0" applyFill="1" applyBorder="1" applyAlignment="1">
      <alignment horizontal="center"/>
    </xf>
    <xf numFmtId="167" fontId="0" fillId="9" borderId="54" xfId="2" applyNumberFormat="1" applyFont="1" applyFill="1" applyBorder="1" applyAlignment="1">
      <alignment horizontal="center"/>
    </xf>
    <xf numFmtId="0" fontId="19" fillId="0" borderId="15" xfId="0" applyFont="1" applyFill="1" applyBorder="1" applyAlignment="1">
      <alignment vertical="center"/>
    </xf>
    <xf numFmtId="0" fontId="0" fillId="3" borderId="29" xfId="0" applyFill="1" applyBorder="1" applyAlignment="1">
      <alignment horizontal="center"/>
    </xf>
    <xf numFmtId="0" fontId="0" fillId="3" borderId="50" xfId="0" applyFill="1" applyBorder="1" applyAlignment="1">
      <alignment horizontal="center"/>
    </xf>
    <xf numFmtId="166" fontId="0" fillId="0" borderId="79" xfId="0" applyNumberFormat="1" applyFill="1" applyBorder="1"/>
    <xf numFmtId="0" fontId="0" fillId="6" borderId="79" xfId="0" applyFill="1" applyBorder="1" applyAlignment="1">
      <alignment horizontal="center"/>
    </xf>
    <xf numFmtId="0" fontId="0" fillId="6" borderId="65" xfId="0" applyFill="1" applyBorder="1" applyAlignment="1">
      <alignment horizontal="center"/>
    </xf>
    <xf numFmtId="0" fontId="0" fillId="6" borderId="78" xfId="0" applyFill="1" applyBorder="1" applyAlignment="1">
      <alignment horizontal="center"/>
    </xf>
    <xf numFmtId="0" fontId="0" fillId="6" borderId="67" xfId="0" applyFill="1" applyBorder="1" applyAlignment="1">
      <alignment horizontal="center"/>
    </xf>
    <xf numFmtId="0" fontId="21" fillId="2" borderId="68" xfId="0" applyFont="1" applyFill="1" applyBorder="1" applyAlignment="1">
      <alignment horizontal="center" vertical="center" wrapText="1"/>
    </xf>
    <xf numFmtId="0" fontId="21" fillId="2" borderId="68" xfId="0" applyFont="1" applyFill="1" applyBorder="1" applyAlignment="1">
      <alignment horizontal="center" vertical="center"/>
    </xf>
    <xf numFmtId="0" fontId="21" fillId="2" borderId="69" xfId="0" applyFont="1" applyFill="1" applyBorder="1" applyAlignment="1">
      <alignment horizontal="center" vertical="center"/>
    </xf>
    <xf numFmtId="0" fontId="20" fillId="2" borderId="77" xfId="0" applyFont="1" applyFill="1" applyBorder="1" applyAlignment="1">
      <alignment horizontal="center" vertical="center" wrapText="1"/>
    </xf>
    <xf numFmtId="170" fontId="0" fillId="2" borderId="0" xfId="0" applyNumberFormat="1" applyFill="1"/>
    <xf numFmtId="0" fontId="21" fillId="2" borderId="80" xfId="0" applyFont="1" applyFill="1" applyBorder="1" applyAlignment="1">
      <alignment horizontal="center" vertical="center" wrapText="1"/>
    </xf>
    <xf numFmtId="0" fontId="21" fillId="2" borderId="81" xfId="0" applyFont="1" applyFill="1" applyBorder="1" applyAlignment="1">
      <alignment horizontal="center" vertical="center" wrapText="1"/>
    </xf>
    <xf numFmtId="166" fontId="0" fillId="0" borderId="87" xfId="0" applyNumberFormat="1" applyFill="1" applyBorder="1" applyAlignment="1">
      <alignment horizontal="center"/>
    </xf>
    <xf numFmtId="166" fontId="0" fillId="0" borderId="88" xfId="0" applyNumberFormat="1" applyFill="1" applyBorder="1"/>
    <xf numFmtId="0" fontId="21" fillId="2" borderId="89" xfId="0" applyFont="1" applyFill="1" applyBorder="1" applyAlignment="1">
      <alignment horizontal="center" vertical="center" wrapText="1"/>
    </xf>
    <xf numFmtId="0" fontId="21" fillId="2" borderId="90" xfId="0" applyFont="1" applyFill="1" applyBorder="1" applyAlignment="1">
      <alignment horizontal="center" vertical="center" wrapText="1"/>
    </xf>
    <xf numFmtId="0" fontId="20" fillId="2" borderId="92" xfId="0" applyFont="1" applyFill="1" applyBorder="1"/>
    <xf numFmtId="0" fontId="20" fillId="2" borderId="93" xfId="0" applyFont="1" applyFill="1" applyBorder="1"/>
    <xf numFmtId="167" fontId="0" fillId="0" borderId="94" xfId="2" applyNumberFormat="1" applyFont="1" applyFill="1" applyBorder="1" applyAlignment="1">
      <alignment horizontal="center"/>
    </xf>
    <xf numFmtId="167" fontId="0" fillId="9" borderId="95" xfId="2" applyNumberFormat="1" applyFont="1" applyFill="1" applyBorder="1" applyAlignment="1">
      <alignment horizontal="center"/>
    </xf>
    <xf numFmtId="167" fontId="0" fillId="6" borderId="96" xfId="2" applyNumberFormat="1" applyFont="1" applyFill="1" applyBorder="1" applyAlignment="1">
      <alignment horizontal="center"/>
    </xf>
    <xf numFmtId="167" fontId="0" fillId="2" borderId="97" xfId="2" applyNumberFormat="1" applyFont="1" applyFill="1" applyBorder="1" applyAlignment="1">
      <alignment horizontal="center"/>
    </xf>
    <xf numFmtId="167" fontId="0" fillId="6" borderId="99" xfId="2" applyNumberFormat="1" applyFont="1" applyFill="1" applyBorder="1" applyAlignment="1">
      <alignment horizontal="center"/>
    </xf>
    <xf numFmtId="167" fontId="0" fillId="6" borderId="100" xfId="2" applyNumberFormat="1" applyFont="1" applyFill="1" applyBorder="1" applyAlignment="1">
      <alignment horizontal="center"/>
    </xf>
    <xf numFmtId="167" fontId="0" fillId="6" borderId="76" xfId="2" applyNumberFormat="1" applyFont="1" applyFill="1" applyBorder="1" applyAlignment="1">
      <alignment horizontal="center"/>
    </xf>
    <xf numFmtId="0" fontId="0" fillId="0" borderId="29" xfId="0" applyFill="1" applyBorder="1" applyAlignment="1">
      <alignment horizontal="center"/>
    </xf>
    <xf numFmtId="0" fontId="0" fillId="6" borderId="104" xfId="0" applyFill="1" applyBorder="1" applyAlignment="1">
      <alignment horizontal="center"/>
    </xf>
    <xf numFmtId="0" fontId="20" fillId="2" borderId="105" xfId="0" applyFont="1" applyFill="1" applyBorder="1" applyAlignment="1">
      <alignment horizontal="center" vertical="center" wrapText="1"/>
    </xf>
    <xf numFmtId="0" fontId="21" fillId="2" borderId="106" xfId="0" applyFont="1" applyFill="1" applyBorder="1" applyAlignment="1">
      <alignment horizontal="center" vertical="center" wrapText="1"/>
    </xf>
    <xf numFmtId="0" fontId="21" fillId="2" borderId="106" xfId="0" applyFont="1" applyFill="1" applyBorder="1" applyAlignment="1">
      <alignment horizontal="center" vertical="center"/>
    </xf>
    <xf numFmtId="0" fontId="21" fillId="2" borderId="107" xfId="0" applyFont="1" applyFill="1" applyBorder="1" applyAlignment="1">
      <alignment horizontal="center" vertical="center"/>
    </xf>
    <xf numFmtId="0" fontId="21" fillId="2" borderId="107" xfId="0" applyFont="1" applyFill="1" applyBorder="1" applyAlignment="1">
      <alignment horizontal="center" wrapText="1"/>
    </xf>
    <xf numFmtId="0" fontId="21" fillId="2" borderId="108" xfId="0" applyFont="1" applyFill="1" applyBorder="1" applyAlignment="1">
      <alignment horizontal="center" wrapText="1"/>
    </xf>
    <xf numFmtId="166" fontId="0" fillId="0" borderId="67" xfId="0" applyNumberFormat="1" applyFill="1" applyBorder="1"/>
    <xf numFmtId="0" fontId="21" fillId="2" borderId="39" xfId="0" applyFont="1" applyFill="1" applyBorder="1" applyAlignment="1">
      <alignment horizontal="center" wrapText="1"/>
    </xf>
    <xf numFmtId="166" fontId="0" fillId="0" borderId="110" xfId="0" applyNumberFormat="1" applyFill="1" applyBorder="1" applyAlignment="1">
      <alignment horizontal="center"/>
    </xf>
    <xf numFmtId="166" fontId="0" fillId="0" borderId="79" xfId="0" applyNumberFormat="1" applyFill="1" applyBorder="1" applyAlignment="1">
      <alignment horizontal="center"/>
    </xf>
    <xf numFmtId="166" fontId="0" fillId="0" borderId="104" xfId="0" applyNumberFormat="1" applyFill="1" applyBorder="1" applyAlignment="1">
      <alignment horizontal="center"/>
    </xf>
    <xf numFmtId="166" fontId="0" fillId="0" borderId="65" xfId="0" applyNumberFormat="1" applyFill="1" applyBorder="1"/>
    <xf numFmtId="166" fontId="0" fillId="0" borderId="112" xfId="0" applyNumberFormat="1" applyFill="1" applyBorder="1" applyAlignment="1">
      <alignment horizontal="center"/>
    </xf>
    <xf numFmtId="166" fontId="0" fillId="0" borderId="111" xfId="0" applyNumberFormat="1" applyFill="1" applyBorder="1"/>
    <xf numFmtId="166" fontId="0" fillId="0" borderId="113" xfId="0" applyNumberFormat="1" applyFill="1" applyBorder="1"/>
    <xf numFmtId="166" fontId="0" fillId="7" borderId="88" xfId="0" applyNumberFormat="1" applyFill="1" applyBorder="1" applyAlignment="1">
      <alignment horizontal="center"/>
    </xf>
    <xf numFmtId="166" fontId="0" fillId="7" borderId="111" xfId="0" applyNumberFormat="1" applyFill="1" applyBorder="1" applyAlignment="1">
      <alignment horizontal="center"/>
    </xf>
    <xf numFmtId="166" fontId="0" fillId="7" borderId="115" xfId="0" applyNumberFormat="1" applyFill="1" applyBorder="1" applyAlignment="1">
      <alignment horizontal="center"/>
    </xf>
    <xf numFmtId="169" fontId="0" fillId="11" borderId="114" xfId="3" applyNumberFormat="1" applyFont="1" applyFill="1" applyBorder="1" applyAlignment="1">
      <alignment horizontal="center"/>
    </xf>
    <xf numFmtId="169" fontId="0" fillId="11" borderId="5" xfId="3" applyNumberFormat="1" applyFont="1" applyFill="1" applyBorder="1" applyAlignment="1">
      <alignment horizontal="center"/>
    </xf>
    <xf numFmtId="169" fontId="0" fillId="11" borderId="110" xfId="3" applyNumberFormat="1" applyFont="1" applyFill="1" applyBorder="1" applyAlignment="1">
      <alignment horizontal="center"/>
    </xf>
    <xf numFmtId="169" fontId="0" fillId="11" borderId="88" xfId="3" applyNumberFormat="1" applyFont="1" applyFill="1" applyBorder="1" applyAlignment="1">
      <alignment horizontal="center"/>
    </xf>
    <xf numFmtId="169" fontId="0" fillId="11" borderId="79" xfId="3" applyNumberFormat="1" applyFont="1" applyFill="1" applyBorder="1" applyAlignment="1">
      <alignment horizontal="center"/>
    </xf>
    <xf numFmtId="169" fontId="0" fillId="11" borderId="111" xfId="3" applyNumberFormat="1" applyFont="1" applyFill="1" applyBorder="1" applyAlignment="1">
      <alignment horizontal="center"/>
    </xf>
    <xf numFmtId="169" fontId="0" fillId="11" borderId="65" xfId="3" applyNumberFormat="1" applyFont="1" applyFill="1" applyBorder="1" applyAlignment="1">
      <alignment horizontal="center"/>
    </xf>
    <xf numFmtId="0" fontId="21" fillId="2" borderId="117" xfId="0" applyFont="1" applyFill="1" applyBorder="1" applyAlignment="1">
      <alignment horizontal="center" vertical="center" wrapText="1"/>
    </xf>
    <xf numFmtId="0" fontId="0" fillId="6" borderId="117" xfId="0" applyFill="1" applyBorder="1"/>
    <xf numFmtId="168" fontId="0" fillId="6" borderId="23" xfId="0" applyNumberFormat="1" applyFill="1" applyBorder="1" applyAlignment="1">
      <alignment horizontal="center"/>
    </xf>
    <xf numFmtId="0" fontId="21" fillId="2" borderId="118" xfId="0" applyFont="1" applyFill="1" applyBorder="1" applyAlignment="1">
      <alignment horizontal="center" wrapText="1"/>
    </xf>
    <xf numFmtId="0" fontId="15" fillId="2" borderId="119" xfId="0" applyFont="1" applyFill="1" applyBorder="1"/>
    <xf numFmtId="0" fontId="15" fillId="2" borderId="120" xfId="0" applyFont="1" applyFill="1" applyBorder="1"/>
    <xf numFmtId="0" fontId="15" fillId="2" borderId="121" xfId="0" applyFont="1" applyFill="1" applyBorder="1"/>
    <xf numFmtId="169" fontId="0" fillId="6" borderId="117" xfId="0" applyNumberFormat="1" applyFill="1" applyBorder="1"/>
    <xf numFmtId="169" fontId="0" fillId="12" borderId="117" xfId="0" applyNumberFormat="1" applyFill="1" applyBorder="1"/>
    <xf numFmtId="0" fontId="17" fillId="2" borderId="6" xfId="0" applyFont="1" applyFill="1" applyBorder="1" applyAlignment="1">
      <alignment horizontal="centerContinuous" vertical="center"/>
    </xf>
    <xf numFmtId="0" fontId="0" fillId="2" borderId="6" xfId="0" applyFill="1" applyBorder="1" applyAlignment="1">
      <alignment horizontal="centerContinuous"/>
    </xf>
    <xf numFmtId="0" fontId="0" fillId="2" borderId="122" xfId="0" applyFill="1" applyBorder="1" applyAlignment="1">
      <alignment horizontal="centerContinuous"/>
    </xf>
    <xf numFmtId="0" fontId="0" fillId="0" borderId="0" xfId="0" applyBorder="1"/>
    <xf numFmtId="167" fontId="0" fillId="6" borderId="98" xfId="2" applyNumberFormat="1" applyFont="1" applyFill="1" applyBorder="1" applyAlignment="1">
      <alignment horizontal="center"/>
    </xf>
    <xf numFmtId="0" fontId="0" fillId="2" borderId="125" xfId="0" applyFill="1" applyBorder="1"/>
    <xf numFmtId="167" fontId="0" fillId="6" borderId="97" xfId="2" applyNumberFormat="1" applyFont="1" applyFill="1" applyBorder="1" applyAlignment="1">
      <alignment horizontal="center"/>
    </xf>
    <xf numFmtId="0" fontId="21" fillId="2" borderId="97" xfId="0" applyFont="1" applyFill="1" applyBorder="1" applyAlignment="1">
      <alignment horizontal="center" vertical="center" wrapText="1"/>
    </xf>
    <xf numFmtId="0" fontId="21" fillId="2" borderId="54" xfId="0" applyFont="1" applyFill="1" applyBorder="1" applyAlignment="1">
      <alignment horizontal="center" vertical="center" wrapText="1"/>
    </xf>
    <xf numFmtId="0" fontId="21" fillId="2" borderId="98" xfId="0" applyFont="1" applyFill="1" applyBorder="1" applyAlignment="1">
      <alignment horizontal="center" vertical="center" wrapText="1"/>
    </xf>
    <xf numFmtId="0" fontId="0" fillId="2" borderId="126" xfId="0" applyFill="1" applyBorder="1"/>
    <xf numFmtId="0" fontId="20" fillId="2" borderId="118" xfId="0" applyFont="1" applyFill="1" applyBorder="1" applyAlignment="1">
      <alignment horizontal="center" vertical="center" wrapText="1"/>
    </xf>
    <xf numFmtId="0" fontId="21" fillId="2" borderId="13" xfId="0" applyFont="1" applyFill="1" applyBorder="1" applyAlignment="1">
      <alignment horizontal="center" vertical="center" wrapText="1"/>
    </xf>
    <xf numFmtId="0" fontId="21" fillId="2" borderId="127" xfId="0" applyFont="1" applyFill="1" applyBorder="1" applyAlignment="1">
      <alignment horizontal="center" vertical="center"/>
    </xf>
    <xf numFmtId="0" fontId="21" fillId="2" borderId="128" xfId="0" applyFont="1" applyFill="1" applyBorder="1" applyAlignment="1">
      <alignment horizontal="center" vertical="center"/>
    </xf>
    <xf numFmtId="0" fontId="21" fillId="2" borderId="129" xfId="0" applyFont="1" applyFill="1" applyBorder="1" applyAlignment="1">
      <alignment horizontal="center" wrapText="1"/>
    </xf>
    <xf numFmtId="0" fontId="21" fillId="2" borderId="130" xfId="0" applyFont="1" applyFill="1" applyBorder="1" applyAlignment="1">
      <alignment horizontal="center" wrapText="1"/>
    </xf>
    <xf numFmtId="0" fontId="20" fillId="2" borderId="131" xfId="0" applyFont="1" applyFill="1" applyBorder="1"/>
    <xf numFmtId="0" fontId="0" fillId="2" borderId="132" xfId="0" applyFill="1" applyBorder="1" applyAlignment="1">
      <alignment horizontal="center"/>
    </xf>
    <xf numFmtId="0" fontId="0" fillId="0" borderId="132" xfId="0" applyFill="1" applyBorder="1" applyAlignment="1">
      <alignment horizontal="center"/>
    </xf>
    <xf numFmtId="0" fontId="0" fillId="2" borderId="133" xfId="0" applyFill="1" applyBorder="1" applyAlignment="1">
      <alignment horizontal="center"/>
    </xf>
    <xf numFmtId="0" fontId="0" fillId="6" borderId="133" xfId="0" applyFill="1" applyBorder="1" applyAlignment="1">
      <alignment horizontal="center"/>
    </xf>
    <xf numFmtId="168" fontId="0" fillId="6" borderId="134" xfId="0" applyNumberFormat="1" applyFill="1" applyBorder="1" applyAlignment="1">
      <alignment horizontal="center"/>
    </xf>
    <xf numFmtId="0" fontId="20" fillId="2" borderId="135" xfId="0" applyFont="1" applyFill="1" applyBorder="1"/>
    <xf numFmtId="0" fontId="20" fillId="2" borderId="136" xfId="0" applyFont="1" applyFill="1" applyBorder="1"/>
    <xf numFmtId="0" fontId="0" fillId="2" borderId="137" xfId="0" applyFill="1" applyBorder="1" applyAlignment="1">
      <alignment horizontal="center"/>
    </xf>
    <xf numFmtId="0" fontId="0" fillId="2" borderId="138" xfId="0" applyFill="1" applyBorder="1" applyAlignment="1">
      <alignment horizontal="center"/>
    </xf>
    <xf numFmtId="0" fontId="0" fillId="6" borderId="138" xfId="0" applyFill="1" applyBorder="1" applyAlignment="1">
      <alignment horizontal="center"/>
    </xf>
    <xf numFmtId="168" fontId="0" fillId="6" borderId="139" xfId="0" applyNumberFormat="1" applyFill="1" applyBorder="1" applyAlignment="1">
      <alignment horizontal="center"/>
    </xf>
    <xf numFmtId="0" fontId="0" fillId="2" borderId="15" xfId="0" applyFill="1" applyBorder="1" applyAlignment="1">
      <alignment vertical="center"/>
    </xf>
    <xf numFmtId="0" fontId="19" fillId="2" borderId="15" xfId="0" applyFont="1" applyFill="1" applyBorder="1" applyAlignment="1">
      <alignment horizontal="center" vertical="center" wrapText="1"/>
    </xf>
    <xf numFmtId="0" fontId="19" fillId="2" borderId="15" xfId="0" applyFont="1" applyFill="1" applyBorder="1" applyAlignment="1">
      <alignment horizontal="center" vertical="center"/>
    </xf>
    <xf numFmtId="0" fontId="0" fillId="0" borderId="0" xfId="0" applyAlignment="1">
      <alignment wrapText="1"/>
    </xf>
    <xf numFmtId="0" fontId="15" fillId="0" borderId="0" xfId="0" applyFont="1" applyFill="1" applyAlignment="1">
      <alignment vertical="top" wrapText="1"/>
    </xf>
    <xf numFmtId="0" fontId="0" fillId="0" borderId="0" xfId="0" applyAlignment="1">
      <alignment vertical="top" wrapText="1"/>
    </xf>
    <xf numFmtId="0" fontId="15" fillId="0" borderId="15" xfId="0" applyFont="1" applyFill="1" applyBorder="1" applyAlignment="1">
      <alignment vertical="top" wrapText="1"/>
    </xf>
    <xf numFmtId="0" fontId="0" fillId="0" borderId="0" xfId="0" applyAlignment="1">
      <alignment horizontal="center" vertical="center" wrapText="1"/>
    </xf>
    <xf numFmtId="0" fontId="17" fillId="0" borderId="0" xfId="0" applyFont="1" applyAlignment="1">
      <alignment horizontal="center" wrapText="1"/>
    </xf>
    <xf numFmtId="0" fontId="15" fillId="0" borderId="15" xfId="0" applyFont="1" applyFill="1" applyBorder="1" applyAlignment="1">
      <alignment horizontal="center" vertical="center"/>
    </xf>
    <xf numFmtId="0" fontId="26" fillId="0" borderId="0" xfId="0" applyFont="1" applyAlignment="1">
      <alignment horizontal="center" wrapText="1"/>
    </xf>
    <xf numFmtId="0" fontId="15" fillId="0" borderId="15" xfId="0" applyFont="1" applyBorder="1" applyAlignment="1">
      <alignment vertical="top" wrapText="1"/>
    </xf>
    <xf numFmtId="0" fontId="15" fillId="0" borderId="15" xfId="0" applyFont="1" applyBorder="1" applyAlignment="1">
      <alignment horizontal="center" vertical="top" wrapText="1"/>
    </xf>
    <xf numFmtId="0" fontId="20" fillId="13" borderId="135" xfId="0" applyFont="1" applyFill="1" applyBorder="1" applyAlignment="1">
      <alignment horizontal="center" vertical="center" wrapText="1"/>
    </xf>
    <xf numFmtId="0" fontId="15" fillId="0" borderId="0" xfId="0" applyFont="1"/>
    <xf numFmtId="0" fontId="29" fillId="2" borderId="122" xfId="0" applyFont="1" applyFill="1" applyBorder="1" applyAlignment="1">
      <alignment horizontal="left"/>
    </xf>
    <xf numFmtId="0" fontId="28" fillId="2" borderId="2" xfId="0" applyFont="1" applyFill="1" applyBorder="1" applyAlignment="1">
      <alignment horizontal="centerContinuous" vertical="center"/>
    </xf>
    <xf numFmtId="0" fontId="29" fillId="2" borderId="2" xfId="0" applyFont="1" applyFill="1" applyBorder="1" applyAlignment="1">
      <alignment horizontal="centerContinuous"/>
    </xf>
    <xf numFmtId="0" fontId="29" fillId="2" borderId="4" xfId="0" applyFont="1" applyFill="1" applyBorder="1" applyAlignment="1">
      <alignment horizontal="centerContinuous"/>
    </xf>
    <xf numFmtId="0" fontId="28" fillId="2" borderId="0" xfId="0" applyFont="1" applyFill="1" applyBorder="1" applyAlignment="1">
      <alignment horizontal="center" vertical="center"/>
    </xf>
    <xf numFmtId="0" fontId="29" fillId="2" borderId="0" xfId="0" applyFont="1" applyFill="1" applyBorder="1" applyAlignment="1"/>
    <xf numFmtId="0" fontId="28" fillId="2" borderId="6" xfId="0" applyFont="1" applyFill="1" applyBorder="1" applyAlignment="1">
      <alignment vertical="center"/>
    </xf>
    <xf numFmtId="0" fontId="29" fillId="2" borderId="6" xfId="0" applyFont="1" applyFill="1" applyBorder="1" applyAlignment="1"/>
    <xf numFmtId="0" fontId="29" fillId="2" borderId="122" xfId="0" applyFont="1" applyFill="1" applyBorder="1" applyAlignment="1"/>
    <xf numFmtId="0" fontId="28" fillId="2" borderId="124" xfId="0" applyFont="1" applyFill="1" applyBorder="1" applyAlignment="1">
      <alignment vertical="center"/>
    </xf>
    <xf numFmtId="0" fontId="28" fillId="2" borderId="6" xfId="0" applyFont="1" applyFill="1" applyBorder="1" applyAlignment="1">
      <alignment horizontal="centerContinuous" vertical="center"/>
    </xf>
    <xf numFmtId="0" fontId="29" fillId="2" borderId="6" xfId="0" applyFont="1" applyFill="1" applyBorder="1" applyAlignment="1">
      <alignment horizontal="centerContinuous"/>
    </xf>
    <xf numFmtId="0" fontId="29" fillId="2" borderId="122" xfId="0" applyFont="1" applyFill="1" applyBorder="1" applyAlignment="1">
      <alignment horizontal="centerContinuous"/>
    </xf>
    <xf numFmtId="0" fontId="28" fillId="2" borderId="18" xfId="0" applyFont="1" applyFill="1" applyBorder="1" applyAlignment="1">
      <alignment vertical="center"/>
    </xf>
    <xf numFmtId="0" fontId="28" fillId="2" borderId="35" xfId="0" applyFont="1" applyFill="1" applyBorder="1" applyAlignment="1">
      <alignment vertical="center"/>
    </xf>
    <xf numFmtId="0" fontId="28" fillId="2" borderId="116" xfId="0" applyFont="1" applyFill="1" applyBorder="1" applyAlignment="1">
      <alignment vertical="center"/>
    </xf>
    <xf numFmtId="0" fontId="29" fillId="2" borderId="0" xfId="0" applyFont="1" applyFill="1"/>
    <xf numFmtId="0" fontId="28" fillId="2" borderId="2" xfId="0" applyFont="1" applyFill="1" applyBorder="1" applyAlignment="1">
      <alignment horizontal="left" vertical="center"/>
    </xf>
    <xf numFmtId="0" fontId="15" fillId="0" borderId="141" xfId="0" applyFont="1" applyBorder="1" applyAlignment="1">
      <alignment horizontal="center" vertical="top" wrapText="1"/>
    </xf>
    <xf numFmtId="0" fontId="0" fillId="0" borderId="117" xfId="0" applyBorder="1"/>
    <xf numFmtId="169" fontId="0" fillId="2" borderId="0" xfId="0" applyNumberFormat="1" applyFill="1" applyBorder="1"/>
    <xf numFmtId="0" fontId="20" fillId="13" borderId="153" xfId="0" applyFont="1" applyFill="1" applyBorder="1" applyAlignment="1">
      <alignment horizontal="center" vertical="center" wrapText="1"/>
    </xf>
    <xf numFmtId="0" fontId="15" fillId="0" borderId="29" xfId="0" applyFont="1" applyBorder="1" applyAlignment="1">
      <alignment horizontal="center" vertical="top" wrapText="1"/>
    </xf>
    <xf numFmtId="0" fontId="15" fillId="0" borderId="29" xfId="0" applyFont="1" applyBorder="1" applyAlignment="1">
      <alignment vertical="top" wrapText="1"/>
    </xf>
    <xf numFmtId="0" fontId="15" fillId="0" borderId="154" xfId="0" applyFont="1" applyBorder="1" applyAlignment="1">
      <alignment horizontal="center" vertical="top" wrapText="1"/>
    </xf>
    <xf numFmtId="0" fontId="20" fillId="14" borderId="105" xfId="0" applyFont="1" applyFill="1" applyBorder="1" applyAlignment="1">
      <alignment horizontal="center" vertical="center" wrapText="1"/>
    </xf>
    <xf numFmtId="0" fontId="20" fillId="14" borderId="106" xfId="0" applyFont="1" applyFill="1" applyBorder="1" applyAlignment="1">
      <alignment horizontal="center" vertical="center" wrapText="1"/>
    </xf>
    <xf numFmtId="0" fontId="20" fillId="14" borderId="108" xfId="0" applyFont="1" applyFill="1" applyBorder="1" applyAlignment="1">
      <alignment horizontal="center" vertical="center" wrapText="1"/>
    </xf>
    <xf numFmtId="0" fontId="15" fillId="0" borderId="22" xfId="0" applyFont="1" applyBorder="1" applyAlignment="1">
      <alignment vertical="top" wrapText="1"/>
    </xf>
    <xf numFmtId="0" fontId="15" fillId="0" borderId="159" xfId="0" applyFont="1" applyBorder="1" applyAlignment="1">
      <alignment horizontal="center" vertical="top" wrapText="1"/>
    </xf>
    <xf numFmtId="0" fontId="15" fillId="0" borderId="22" xfId="0" applyFont="1" applyBorder="1" applyAlignment="1">
      <alignment horizontal="center" vertical="top" wrapText="1"/>
    </xf>
    <xf numFmtId="0" fontId="20" fillId="6" borderId="118" xfId="0" applyFont="1" applyFill="1" applyBorder="1" applyAlignment="1">
      <alignment horizontal="center" vertical="center" wrapText="1"/>
    </xf>
    <xf numFmtId="0" fontId="20" fillId="6" borderId="64" xfId="0" applyFont="1" applyFill="1" applyBorder="1" applyAlignment="1">
      <alignment vertical="center"/>
    </xf>
    <xf numFmtId="0" fontId="32" fillId="0" borderId="0" xfId="0" applyFont="1"/>
    <xf numFmtId="0" fontId="14" fillId="0" borderId="0" xfId="5"/>
    <xf numFmtId="0" fontId="33" fillId="0" borderId="0" xfId="5" applyFont="1"/>
    <xf numFmtId="0" fontId="14" fillId="0" borderId="0" xfId="5" applyAlignment="1">
      <alignment horizontal="left"/>
    </xf>
    <xf numFmtId="0" fontId="27" fillId="0" borderId="0" xfId="5" applyFont="1" applyAlignment="1">
      <alignment horizontal="right"/>
    </xf>
    <xf numFmtId="0" fontId="14" fillId="0" borderId="0" xfId="5" applyFont="1" applyAlignment="1">
      <alignment horizontal="center"/>
    </xf>
    <xf numFmtId="0" fontId="27" fillId="0" borderId="0" xfId="5" applyFont="1"/>
    <xf numFmtId="0" fontId="27" fillId="0" borderId="15" xfId="5" applyFont="1" applyFill="1" applyBorder="1" applyAlignment="1">
      <alignment horizontal="center" vertical="top" wrapText="1"/>
    </xf>
    <xf numFmtId="0" fontId="27" fillId="0" borderId="15" xfId="5" applyFont="1" applyBorder="1" applyAlignment="1">
      <alignment horizontal="center" vertical="top" wrapText="1"/>
    </xf>
    <xf numFmtId="0" fontId="14" fillId="0" borderId="15" xfId="5" applyBorder="1" applyAlignment="1">
      <alignment horizontal="left" vertical="top"/>
    </xf>
    <xf numFmtId="0" fontId="14" fillId="0" borderId="0" xfId="5" applyAlignment="1">
      <alignment vertical="top"/>
    </xf>
    <xf numFmtId="0" fontId="14" fillId="19" borderId="15" xfId="5" applyFill="1" applyBorder="1" applyAlignment="1">
      <alignment horizontal="center"/>
    </xf>
    <xf numFmtId="17" fontId="14" fillId="4" borderId="15" xfId="5" applyNumberFormat="1" applyFill="1" applyBorder="1" applyAlignment="1">
      <alignment horizontal="center"/>
    </xf>
    <xf numFmtId="0" fontId="14" fillId="0" borderId="15" xfId="5" applyBorder="1" applyAlignment="1">
      <alignment horizontal="left"/>
    </xf>
    <xf numFmtId="0" fontId="14" fillId="0" borderId="0" xfId="5" applyAlignment="1">
      <alignment horizontal="center"/>
    </xf>
    <xf numFmtId="0" fontId="14" fillId="18" borderId="15" xfId="5" applyFill="1" applyBorder="1"/>
    <xf numFmtId="0" fontId="14" fillId="0" borderId="0" xfId="5" applyBorder="1"/>
    <xf numFmtId="0" fontId="14" fillId="0" borderId="0" xfId="5" applyAlignment="1">
      <alignment horizontal="right"/>
    </xf>
    <xf numFmtId="0" fontId="34" fillId="0" borderId="0" xfId="5" applyFont="1"/>
    <xf numFmtId="0" fontId="27" fillId="0" borderId="0" xfId="5" applyFont="1" applyAlignment="1">
      <alignment horizontal="center"/>
    </xf>
    <xf numFmtId="0" fontId="27" fillId="0" borderId="15" xfId="5" applyFont="1" applyBorder="1" applyAlignment="1">
      <alignment horizontal="left"/>
    </xf>
    <xf numFmtId="0" fontId="14" fillId="0" borderId="0" xfId="5" applyFill="1"/>
    <xf numFmtId="0" fontId="38" fillId="20" borderId="19" xfId="6" applyFont="1" applyFill="1" applyBorder="1" applyAlignment="1">
      <alignment horizontal="center"/>
    </xf>
    <xf numFmtId="0" fontId="38" fillId="18" borderId="163" xfId="6" applyNumberFormat="1" applyFont="1" applyFill="1" applyBorder="1" applyAlignment="1">
      <alignment wrapText="1"/>
    </xf>
    <xf numFmtId="0" fontId="38" fillId="18" borderId="163" xfId="6" applyFont="1" applyFill="1" applyBorder="1" applyAlignment="1">
      <alignment horizontal="right" wrapText="1"/>
    </xf>
    <xf numFmtId="0" fontId="14" fillId="0" borderId="0" xfId="5" applyFont="1"/>
    <xf numFmtId="0" fontId="14" fillId="0" borderId="15" xfId="5" applyFont="1" applyBorder="1" applyAlignment="1">
      <alignment horizontal="left"/>
    </xf>
    <xf numFmtId="0" fontId="14" fillId="0" borderId="15" xfId="5" applyBorder="1"/>
    <xf numFmtId="0" fontId="14" fillId="0" borderId="0" xfId="5" applyFont="1" applyAlignment="1">
      <alignment horizontal="left"/>
    </xf>
    <xf numFmtId="0" fontId="36" fillId="0" borderId="0" xfId="5" applyFont="1" applyBorder="1" applyAlignment="1">
      <alignment horizontal="left"/>
    </xf>
    <xf numFmtId="0" fontId="27" fillId="0" borderId="0" xfId="5" applyFont="1" applyBorder="1" applyAlignment="1">
      <alignment horizontal="left"/>
    </xf>
    <xf numFmtId="1" fontId="14" fillId="0" borderId="0" xfId="5" applyNumberFormat="1"/>
    <xf numFmtId="0" fontId="27" fillId="0" borderId="164" xfId="5" applyFont="1" applyBorder="1" applyAlignment="1">
      <alignment horizontal="left"/>
    </xf>
    <xf numFmtId="0" fontId="27" fillId="0" borderId="164" xfId="5" applyFont="1" applyBorder="1"/>
    <xf numFmtId="0" fontId="27" fillId="0" borderId="29" xfId="5" applyFont="1" applyBorder="1" applyAlignment="1">
      <alignment horizontal="left"/>
    </xf>
    <xf numFmtId="0" fontId="39" fillId="0" borderId="0" xfId="5" applyFont="1" applyAlignment="1">
      <alignment horizontal="left"/>
    </xf>
    <xf numFmtId="0" fontId="27" fillId="0" borderId="0" xfId="5" applyFont="1" applyAlignment="1">
      <alignment horizontal="left"/>
    </xf>
    <xf numFmtId="2" fontId="14" fillId="0" borderId="0" xfId="5" applyNumberFormat="1"/>
    <xf numFmtId="169" fontId="14" fillId="0" borderId="0" xfId="5" applyNumberFormat="1"/>
    <xf numFmtId="169" fontId="27" fillId="0" borderId="0" xfId="5" applyNumberFormat="1" applyFont="1"/>
    <xf numFmtId="0" fontId="27" fillId="0" borderId="0" xfId="5" applyFont="1" applyFill="1" applyBorder="1" applyAlignment="1">
      <alignment horizontal="right"/>
    </xf>
    <xf numFmtId="0" fontId="40" fillId="2" borderId="35" xfId="0" applyFont="1" applyFill="1" applyBorder="1" applyAlignment="1">
      <alignment vertical="center"/>
    </xf>
    <xf numFmtId="0" fontId="15" fillId="0" borderId="125" xfId="0" applyFont="1" applyBorder="1" applyAlignment="1">
      <alignment horizontal="center"/>
    </xf>
    <xf numFmtId="0" fontId="28" fillId="2" borderId="6" xfId="0" applyFont="1" applyFill="1" applyBorder="1" applyAlignment="1">
      <alignment horizontal="center" vertical="center"/>
    </xf>
    <xf numFmtId="0" fontId="21" fillId="2" borderId="169" xfId="0" applyFont="1" applyFill="1" applyBorder="1" applyAlignment="1">
      <alignment horizontal="center" vertical="center" wrapText="1"/>
    </xf>
    <xf numFmtId="0" fontId="21" fillId="2" borderId="170" xfId="0" applyFont="1" applyFill="1" applyBorder="1" applyAlignment="1">
      <alignment horizontal="center" vertical="center" wrapText="1"/>
    </xf>
    <xf numFmtId="167" fontId="0" fillId="6" borderId="171" xfId="2" applyNumberFormat="1" applyFont="1" applyFill="1" applyBorder="1" applyAlignment="1">
      <alignment horizontal="center"/>
    </xf>
    <xf numFmtId="167" fontId="0" fillId="6" borderId="172" xfId="2"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20" fillId="2" borderId="42" xfId="0" applyFont="1" applyFill="1" applyBorder="1" applyAlignment="1">
      <alignment horizontal="center" vertical="center"/>
    </xf>
    <xf numFmtId="0" fontId="20" fillId="2" borderId="177" xfId="0" applyFont="1" applyFill="1" applyBorder="1" applyAlignment="1">
      <alignment horizontal="center" vertical="center"/>
    </xf>
    <xf numFmtId="0" fontId="42" fillId="0" borderId="0" xfId="0" applyFont="1"/>
    <xf numFmtId="0" fontId="41" fillId="0" borderId="0" xfId="0" applyFont="1" applyAlignment="1">
      <alignment horizontal="center" vertical="center" textRotation="90"/>
    </xf>
    <xf numFmtId="0" fontId="45" fillId="0" borderId="0" xfId="0" applyFont="1"/>
    <xf numFmtId="0" fontId="45" fillId="0" borderId="62" xfId="0" applyFont="1" applyBorder="1"/>
    <xf numFmtId="0" fontId="45" fillId="0" borderId="63" xfId="0" applyFont="1" applyBorder="1"/>
    <xf numFmtId="0" fontId="45" fillId="0" borderId="125" xfId="0" applyFont="1" applyBorder="1"/>
    <xf numFmtId="0" fontId="45" fillId="0" borderId="151" xfId="0" applyFont="1" applyBorder="1"/>
    <xf numFmtId="0" fontId="41" fillId="0" borderId="0" xfId="0" applyFont="1" applyAlignment="1">
      <alignment vertical="center" textRotation="90"/>
    </xf>
    <xf numFmtId="0" fontId="45" fillId="0" borderId="101" xfId="0" applyFont="1" applyBorder="1"/>
    <xf numFmtId="0" fontId="45" fillId="0" borderId="102" xfId="0" applyFont="1" applyBorder="1"/>
    <xf numFmtId="0" fontId="45" fillId="0" borderId="103" xfId="0" applyFont="1" applyBorder="1"/>
    <xf numFmtId="0" fontId="28" fillId="2" borderId="18" xfId="0" applyFont="1" applyFill="1" applyBorder="1" applyAlignment="1">
      <alignment horizontal="center" vertical="center"/>
    </xf>
    <xf numFmtId="0" fontId="28" fillId="2" borderId="35" xfId="0" applyFont="1" applyFill="1" applyBorder="1" applyAlignment="1">
      <alignment horizontal="center" vertical="center"/>
    </xf>
    <xf numFmtId="0" fontId="28" fillId="2" borderId="20" xfId="0" applyFont="1" applyFill="1" applyBorder="1" applyAlignment="1">
      <alignment horizontal="center" vertical="center"/>
    </xf>
    <xf numFmtId="0" fontId="29" fillId="2" borderId="1" xfId="0" applyFont="1" applyFill="1" applyBorder="1" applyAlignment="1">
      <alignment horizontal="center"/>
    </xf>
    <xf numFmtId="0" fontId="20" fillId="2" borderId="42" xfId="0" applyFont="1" applyFill="1" applyBorder="1" applyAlignment="1">
      <alignment horizontal="center" vertical="center"/>
    </xf>
    <xf numFmtId="0" fontId="20" fillId="2" borderId="177" xfId="0" applyFont="1" applyFill="1" applyBorder="1" applyAlignment="1">
      <alignment horizontal="center" vertical="center"/>
    </xf>
    <xf numFmtId="0" fontId="28" fillId="2" borderId="4" xfId="0" applyFont="1" applyFill="1" applyBorder="1" applyAlignment="1">
      <alignment horizontal="center" vertical="center"/>
    </xf>
    <xf numFmtId="0" fontId="28" fillId="2" borderId="3" xfId="0" applyFont="1" applyFill="1" applyBorder="1" applyAlignment="1">
      <alignment horizontal="center" vertical="center"/>
    </xf>
    <xf numFmtId="0" fontId="46" fillId="2" borderId="177" xfId="0" applyFont="1" applyFill="1" applyBorder="1" applyAlignment="1">
      <alignment horizontal="center" vertical="center"/>
    </xf>
    <xf numFmtId="0" fontId="46" fillId="2" borderId="178" xfId="0" applyFont="1" applyFill="1" applyBorder="1" applyAlignment="1">
      <alignment horizontal="center" vertical="center"/>
    </xf>
    <xf numFmtId="0" fontId="46" fillId="2" borderId="176" xfId="0" applyFont="1" applyFill="1" applyBorder="1" applyAlignment="1">
      <alignment horizontal="center" vertical="center"/>
    </xf>
    <xf numFmtId="0" fontId="46" fillId="2" borderId="175" xfId="0" applyFont="1" applyFill="1" applyBorder="1" applyAlignment="1">
      <alignment horizontal="center" vertical="center"/>
    </xf>
    <xf numFmtId="0" fontId="46" fillId="2" borderId="42" xfId="0" applyFont="1" applyFill="1" applyBorder="1" applyAlignment="1">
      <alignment horizontal="center" vertical="center"/>
    </xf>
    <xf numFmtId="0" fontId="46" fillId="2" borderId="43" xfId="0" applyFont="1" applyFill="1" applyBorder="1" applyAlignment="1">
      <alignment horizontal="center" vertical="center"/>
    </xf>
    <xf numFmtId="0" fontId="46" fillId="2" borderId="44" xfId="0" applyFont="1" applyFill="1" applyBorder="1" applyAlignment="1">
      <alignment horizontal="center"/>
    </xf>
    <xf numFmtId="0" fontId="46" fillId="2" borderId="42" xfId="0" applyFont="1" applyFill="1" applyBorder="1" applyAlignment="1">
      <alignment horizontal="center"/>
    </xf>
    <xf numFmtId="0" fontId="20" fillId="2" borderId="117" xfId="0" applyFont="1" applyFill="1" applyBorder="1" applyAlignment="1">
      <alignment horizontal="center" vertical="center" wrapText="1"/>
    </xf>
    <xf numFmtId="0" fontId="21" fillId="2" borderId="182" xfId="0" applyFont="1" applyFill="1" applyBorder="1" applyAlignment="1">
      <alignment horizontal="center" wrapText="1"/>
    </xf>
    <xf numFmtId="0" fontId="0" fillId="2" borderId="0" xfId="0" applyFill="1" applyBorder="1" applyAlignment="1">
      <alignment vertical="center"/>
    </xf>
    <xf numFmtId="169" fontId="0" fillId="11" borderId="15" xfId="3" applyNumberFormat="1" applyFont="1" applyFill="1" applyBorder="1" applyAlignment="1">
      <alignment horizontal="center"/>
    </xf>
    <xf numFmtId="0" fontId="0" fillId="21" borderId="15" xfId="0" applyFill="1" applyBorder="1" applyAlignment="1"/>
    <xf numFmtId="168" fontId="0" fillId="21" borderId="15" xfId="0" applyNumberFormat="1" applyFill="1" applyBorder="1" applyAlignment="1"/>
    <xf numFmtId="166" fontId="0" fillId="21" borderId="15" xfId="0" applyNumberFormat="1" applyFill="1" applyBorder="1" applyAlignment="1">
      <alignment horizontal="center"/>
    </xf>
    <xf numFmtId="166" fontId="0" fillId="0" borderId="15" xfId="0" applyNumberFormat="1" applyFill="1" applyBorder="1" applyAlignment="1">
      <alignment horizontal="center"/>
    </xf>
    <xf numFmtId="0" fontId="0" fillId="21" borderId="131" xfId="0" applyFill="1" applyBorder="1" applyAlignment="1"/>
    <xf numFmtId="0" fontId="0" fillId="21" borderId="132" xfId="0" applyFill="1" applyBorder="1" applyAlignment="1"/>
    <xf numFmtId="168" fontId="0" fillId="21" borderId="132" xfId="0" applyNumberFormat="1" applyFill="1" applyBorder="1" applyAlignment="1"/>
    <xf numFmtId="169" fontId="0" fillId="11" borderId="132" xfId="3" applyNumberFormat="1" applyFont="1" applyFill="1" applyBorder="1" applyAlignment="1">
      <alignment horizontal="center"/>
    </xf>
    <xf numFmtId="0" fontId="0" fillId="21" borderId="135" xfId="0" applyFill="1" applyBorder="1" applyAlignment="1"/>
    <xf numFmtId="0" fontId="0" fillId="21" borderId="136" xfId="0" applyFill="1" applyBorder="1" applyAlignment="1"/>
    <xf numFmtId="0" fontId="0" fillId="21" borderId="142" xfId="0" applyFill="1" applyBorder="1" applyAlignment="1"/>
    <xf numFmtId="168" fontId="0" fillId="21" borderId="142" xfId="0" applyNumberFormat="1" applyFill="1" applyBorder="1" applyAlignment="1"/>
    <xf numFmtId="166" fontId="0" fillId="21" borderId="142" xfId="0" applyNumberFormat="1" applyFill="1" applyBorder="1" applyAlignment="1">
      <alignment horizontal="center"/>
    </xf>
    <xf numFmtId="166" fontId="0" fillId="0" borderId="142" xfId="0" applyNumberFormat="1" applyFill="1" applyBorder="1" applyAlignment="1">
      <alignment horizontal="center"/>
    </xf>
    <xf numFmtId="0" fontId="20" fillId="2" borderId="183" xfId="0" applyFont="1" applyFill="1" applyBorder="1" applyAlignment="1">
      <alignment horizontal="center" vertical="center"/>
    </xf>
    <xf numFmtId="0" fontId="20" fillId="2" borderId="184" xfId="0" applyFont="1" applyFill="1" applyBorder="1" applyAlignment="1">
      <alignment horizontal="center" vertical="center"/>
    </xf>
    <xf numFmtId="169" fontId="0" fillId="11" borderId="157" xfId="3" applyNumberFormat="1" applyFont="1" applyFill="1" applyBorder="1" applyAlignment="1">
      <alignment horizontal="center"/>
    </xf>
    <xf numFmtId="169" fontId="0" fillId="2" borderId="141" xfId="0" applyNumberFormat="1" applyFill="1" applyBorder="1"/>
    <xf numFmtId="169" fontId="0" fillId="2" borderId="140" xfId="0" applyNumberFormat="1" applyFill="1" applyBorder="1"/>
    <xf numFmtId="0" fontId="21" fillId="2" borderId="107" xfId="0" applyFont="1" applyFill="1" applyBorder="1" applyAlignment="1">
      <alignment horizontal="center" vertical="center" wrapText="1"/>
    </xf>
    <xf numFmtId="0" fontId="21" fillId="2" borderId="185" xfId="0" applyFont="1" applyFill="1" applyBorder="1" applyAlignment="1">
      <alignment horizontal="center" vertical="center" wrapText="1"/>
    </xf>
    <xf numFmtId="166" fontId="0" fillId="21" borderId="132" xfId="0" applyNumberFormat="1" applyFill="1" applyBorder="1" applyAlignment="1">
      <alignment horizontal="center"/>
    </xf>
    <xf numFmtId="169" fontId="0" fillId="11" borderId="137" xfId="3" applyNumberFormat="1" applyFont="1" applyFill="1" applyBorder="1" applyAlignment="1">
      <alignment horizontal="center"/>
    </xf>
    <xf numFmtId="169" fontId="0" fillId="2" borderId="143" xfId="0" applyNumberFormat="1" applyFill="1" applyBorder="1"/>
    <xf numFmtId="0" fontId="0" fillId="6" borderId="88" xfId="0" applyFill="1" applyBorder="1" applyAlignment="1">
      <alignment horizontal="center"/>
    </xf>
    <xf numFmtId="0" fontId="0" fillId="6" borderId="112" xfId="0" applyFill="1" applyBorder="1" applyAlignment="1">
      <alignment horizontal="center"/>
    </xf>
    <xf numFmtId="0" fontId="0" fillId="2" borderId="131" xfId="0" applyFill="1" applyBorder="1" applyAlignment="1">
      <alignment horizontal="center"/>
    </xf>
    <xf numFmtId="0" fontId="0" fillId="2" borderId="140" xfId="0" applyFill="1" applyBorder="1" applyAlignment="1">
      <alignment horizontal="center"/>
    </xf>
    <xf numFmtId="0" fontId="0" fillId="2" borderId="153" xfId="0" applyFill="1" applyBorder="1" applyAlignment="1">
      <alignment horizontal="center"/>
    </xf>
    <xf numFmtId="0" fontId="0" fillId="2" borderId="154" xfId="0" applyFill="1" applyBorder="1" applyAlignment="1">
      <alignment horizontal="center"/>
    </xf>
    <xf numFmtId="0" fontId="0" fillId="2" borderId="135" xfId="0" applyFill="1" applyBorder="1" applyAlignment="1">
      <alignment horizontal="center"/>
    </xf>
    <xf numFmtId="0" fontId="0" fillId="2" borderId="141" xfId="0" applyFill="1" applyBorder="1" applyAlignment="1">
      <alignment horizontal="center"/>
    </xf>
    <xf numFmtId="0" fontId="0" fillId="2" borderId="136" xfId="0" applyFill="1" applyBorder="1" applyAlignment="1">
      <alignment horizontal="center"/>
    </xf>
    <xf numFmtId="0" fontId="0" fillId="2" borderId="142" xfId="0" applyFill="1" applyBorder="1" applyAlignment="1">
      <alignment horizontal="center"/>
    </xf>
    <xf numFmtId="0" fontId="0" fillId="2" borderId="143" xfId="0" applyFill="1" applyBorder="1" applyAlignment="1">
      <alignment horizontal="center"/>
    </xf>
    <xf numFmtId="0" fontId="20" fillId="2" borderId="118" xfId="0" applyFont="1" applyFill="1" applyBorder="1" applyAlignment="1">
      <alignment horizontal="center" vertical="center"/>
    </xf>
    <xf numFmtId="0" fontId="20" fillId="2" borderId="184" xfId="0" applyFont="1" applyFill="1" applyBorder="1" applyAlignment="1">
      <alignment horizontal="center"/>
    </xf>
    <xf numFmtId="0" fontId="21" fillId="2" borderId="105" xfId="0" applyFont="1" applyFill="1" applyBorder="1" applyAlignment="1">
      <alignment horizontal="center" vertical="center" wrapText="1"/>
    </xf>
    <xf numFmtId="0" fontId="21" fillId="2" borderId="108" xfId="0" applyFont="1" applyFill="1" applyBorder="1" applyAlignment="1">
      <alignment horizontal="center" vertical="center"/>
    </xf>
    <xf numFmtId="0" fontId="16" fillId="2" borderId="186" xfId="0" applyFont="1" applyFill="1" applyBorder="1" applyAlignment="1">
      <alignment horizontal="center" vertical="center"/>
    </xf>
    <xf numFmtId="0" fontId="17" fillId="2" borderId="17" xfId="0" applyFont="1" applyFill="1" applyBorder="1" applyAlignment="1">
      <alignment horizontal="centerContinuous" vertical="center"/>
    </xf>
    <xf numFmtId="0" fontId="19" fillId="2" borderId="29" xfId="0" applyFont="1" applyFill="1" applyBorder="1" applyAlignment="1">
      <alignment horizontal="center" vertical="center"/>
    </xf>
    <xf numFmtId="14" fontId="19" fillId="2" borderId="135" xfId="0" applyNumberFormat="1" applyFont="1" applyFill="1" applyBorder="1" applyAlignment="1">
      <alignment horizontal="center" vertical="center"/>
    </xf>
    <xf numFmtId="14" fontId="19" fillId="2" borderId="136" xfId="0" applyNumberFormat="1" applyFont="1" applyFill="1" applyBorder="1" applyAlignment="1">
      <alignment horizontal="center" vertical="center"/>
    </xf>
    <xf numFmtId="0" fontId="19" fillId="2" borderId="142" xfId="0" applyFont="1" applyFill="1" applyBorder="1" applyAlignment="1">
      <alignment horizontal="center" vertical="center"/>
    </xf>
    <xf numFmtId="0" fontId="19" fillId="2" borderId="142" xfId="0" applyFont="1" applyFill="1" applyBorder="1" applyAlignment="1">
      <alignment horizontal="left" vertical="center"/>
    </xf>
    <xf numFmtId="0" fontId="16" fillId="2" borderId="124" xfId="0" applyFont="1" applyFill="1" applyBorder="1" applyAlignment="1">
      <alignment horizontal="center" vertical="center"/>
    </xf>
    <xf numFmtId="0" fontId="16" fillId="2" borderId="58" xfId="0" applyFont="1" applyFill="1" applyBorder="1" applyAlignment="1">
      <alignment horizontal="center" vertical="center"/>
    </xf>
    <xf numFmtId="0" fontId="19" fillId="2" borderId="25" xfId="0" applyFont="1" applyFill="1" applyBorder="1" applyAlignment="1">
      <alignment horizontal="center" vertical="center"/>
    </xf>
    <xf numFmtId="0" fontId="28" fillId="2" borderId="1" xfId="0" applyFont="1" applyFill="1" applyBorder="1" applyAlignment="1">
      <alignment horizontal="center" vertical="center"/>
    </xf>
    <xf numFmtId="0" fontId="15" fillId="2" borderId="29" xfId="0" applyNumberFormat="1" applyFont="1" applyFill="1" applyBorder="1" applyAlignment="1">
      <alignment horizontal="center" vertical="center"/>
    </xf>
    <xf numFmtId="0" fontId="15" fillId="2" borderId="29" xfId="0" applyFont="1" applyFill="1" applyBorder="1" applyAlignment="1">
      <alignment horizontal="center" vertical="center"/>
    </xf>
    <xf numFmtId="0" fontId="15" fillId="2" borderId="15" xfId="0" applyNumberFormat="1" applyFont="1" applyFill="1" applyBorder="1" applyAlignment="1">
      <alignment horizontal="center" vertical="center"/>
    </xf>
    <xf numFmtId="0" fontId="15" fillId="2" borderId="15" xfId="0" applyFont="1" applyFill="1" applyBorder="1" applyAlignment="1">
      <alignment horizontal="center" vertical="center"/>
    </xf>
    <xf numFmtId="169" fontId="15" fillId="22" borderId="29" xfId="0" applyNumberFormat="1" applyFont="1" applyFill="1" applyBorder="1" applyAlignment="1">
      <alignment vertical="center"/>
    </xf>
    <xf numFmtId="169" fontId="15" fillId="12" borderId="29" xfId="8" applyNumberFormat="1" applyFont="1" applyFill="1" applyBorder="1" applyAlignment="1">
      <alignment vertical="center"/>
    </xf>
    <xf numFmtId="169" fontId="15" fillId="0" borderId="23" xfId="0" applyNumberFormat="1" applyFont="1" applyFill="1" applyBorder="1" applyAlignment="1">
      <alignment vertical="center"/>
    </xf>
    <xf numFmtId="169" fontId="19" fillId="2" borderId="23" xfId="0" applyNumberFormat="1" applyFont="1" applyFill="1" applyBorder="1" applyAlignment="1">
      <alignment vertical="center" wrapText="1"/>
    </xf>
    <xf numFmtId="169" fontId="19" fillId="2" borderId="23" xfId="0" applyNumberFormat="1" applyFont="1" applyFill="1" applyBorder="1" applyAlignment="1">
      <alignment horizontal="center" vertical="center"/>
    </xf>
    <xf numFmtId="0" fontId="19" fillId="21" borderId="15" xfId="0" applyFont="1" applyFill="1" applyBorder="1" applyAlignment="1">
      <alignment vertical="center" wrapText="1"/>
    </xf>
    <xf numFmtId="0" fontId="15" fillId="21" borderId="15" xfId="0" applyFont="1" applyFill="1" applyBorder="1" applyAlignment="1">
      <alignment vertical="center"/>
    </xf>
    <xf numFmtId="0" fontId="19" fillId="21" borderId="15" xfId="0" applyFont="1" applyFill="1" applyBorder="1" applyAlignment="1">
      <alignment horizontal="center" vertical="center"/>
    </xf>
    <xf numFmtId="0" fontId="19" fillId="21" borderId="142" xfId="0" applyFont="1" applyFill="1" applyBorder="1" applyAlignment="1">
      <alignment horizontal="center" vertical="center"/>
    </xf>
    <xf numFmtId="0" fontId="0" fillId="0" borderId="0" xfId="0" pivotButton="1" applyBorder="1"/>
    <xf numFmtId="0" fontId="0" fillId="0" borderId="0" xfId="0" applyBorder="1" applyAlignment="1">
      <alignment horizontal="left"/>
    </xf>
    <xf numFmtId="0" fontId="0" fillId="0" borderId="0" xfId="0" applyNumberFormat="1" applyBorder="1"/>
    <xf numFmtId="0" fontId="49" fillId="0" borderId="0" xfId="0" applyFont="1" applyBorder="1" applyAlignment="1">
      <alignment horizontal="center"/>
    </xf>
    <xf numFmtId="0" fontId="17" fillId="0" borderId="0" xfId="0" applyFont="1" applyAlignment="1">
      <alignment vertical="center"/>
    </xf>
    <xf numFmtId="0" fontId="19" fillId="2" borderId="117" xfId="0" applyFont="1" applyFill="1" applyBorder="1" applyAlignment="1">
      <alignment horizontal="center" vertical="center"/>
    </xf>
    <xf numFmtId="169" fontId="0" fillId="0" borderId="117" xfId="0" applyNumberFormat="1" applyBorder="1"/>
    <xf numFmtId="169" fontId="20" fillId="6" borderId="117" xfId="0" applyNumberFormat="1" applyFont="1" applyFill="1" applyBorder="1" applyAlignment="1">
      <alignment vertical="center"/>
    </xf>
    <xf numFmtId="0" fontId="0" fillId="0" borderId="125" xfId="0" applyBorder="1"/>
    <xf numFmtId="0" fontId="13" fillId="0" borderId="15" xfId="5" applyFont="1" applyBorder="1" applyAlignment="1">
      <alignment horizontal="left"/>
    </xf>
    <xf numFmtId="0" fontId="28" fillId="2" borderId="0" xfId="0" applyFont="1" applyFill="1" applyBorder="1" applyAlignment="1">
      <alignment vertical="center"/>
    </xf>
    <xf numFmtId="0" fontId="19" fillId="2" borderId="15" xfId="0" applyFont="1" applyFill="1" applyBorder="1" applyAlignment="1">
      <alignment horizontal="left" vertical="center"/>
    </xf>
    <xf numFmtId="0" fontId="0" fillId="0" borderId="27" xfId="0" applyBorder="1"/>
    <xf numFmtId="0" fontId="0" fillId="0" borderId="189" xfId="0" applyBorder="1"/>
    <xf numFmtId="0" fontId="0" fillId="0" borderId="25" xfId="0" applyBorder="1"/>
    <xf numFmtId="0" fontId="0" fillId="0" borderId="190" xfId="0" applyBorder="1"/>
    <xf numFmtId="0" fontId="49" fillId="0" borderId="25" xfId="0" applyFont="1" applyBorder="1" applyAlignment="1">
      <alignment horizontal="center"/>
    </xf>
    <xf numFmtId="0" fontId="0" fillId="0" borderId="24" xfId="0" applyBorder="1"/>
    <xf numFmtId="0" fontId="0" fillId="0" borderId="26" xfId="0" applyBorder="1"/>
    <xf numFmtId="0" fontId="0" fillId="0" borderId="13" xfId="0" applyBorder="1"/>
    <xf numFmtId="0" fontId="0" fillId="0" borderId="152" xfId="0" applyBorder="1"/>
    <xf numFmtId="0" fontId="0" fillId="0" borderId="161" xfId="0" applyBorder="1"/>
    <xf numFmtId="0" fontId="15" fillId="0" borderId="29" xfId="0" applyFont="1" applyBorder="1" applyAlignment="1">
      <alignment horizontal="left" vertical="top" wrapText="1"/>
    </xf>
    <xf numFmtId="0" fontId="19" fillId="2" borderId="15" xfId="0" applyFont="1" applyFill="1" applyBorder="1" applyAlignment="1">
      <alignment horizontal="left" vertical="center"/>
    </xf>
    <xf numFmtId="0" fontId="28" fillId="2" borderId="191" xfId="0" applyFont="1" applyFill="1" applyBorder="1" applyAlignment="1">
      <alignment vertical="center"/>
    </xf>
    <xf numFmtId="0" fontId="19" fillId="2" borderId="5" xfId="0" applyFont="1" applyFill="1" applyBorder="1" applyAlignment="1">
      <alignment horizontal="center" vertical="center" wrapText="1"/>
    </xf>
    <xf numFmtId="0" fontId="15" fillId="0" borderId="15" xfId="0" applyFont="1" applyBorder="1" applyAlignment="1">
      <alignment horizontal="left" vertical="top" wrapText="1"/>
    </xf>
    <xf numFmtId="0" fontId="19" fillId="2" borderId="29" xfId="0" applyFont="1" applyFill="1" applyBorder="1" applyAlignment="1">
      <alignment horizontal="left" vertical="center"/>
    </xf>
    <xf numFmtId="0" fontId="15" fillId="21" borderId="29" xfId="0" applyFont="1" applyFill="1" applyBorder="1" applyAlignment="1">
      <alignment vertical="center"/>
    </xf>
    <xf numFmtId="14" fontId="19" fillId="2" borderId="153" xfId="0" applyNumberFormat="1" applyFont="1" applyFill="1" applyBorder="1" applyAlignment="1">
      <alignment horizontal="center" vertical="center"/>
    </xf>
    <xf numFmtId="169" fontId="0" fillId="7" borderId="154" xfId="0" applyNumberFormat="1" applyFill="1" applyBorder="1" applyAlignment="1">
      <alignment horizontal="center"/>
    </xf>
    <xf numFmtId="169" fontId="0" fillId="7" borderId="141" xfId="0" applyNumberFormat="1" applyFill="1" applyBorder="1" applyAlignment="1">
      <alignment horizontal="center"/>
    </xf>
    <xf numFmtId="169" fontId="0" fillId="7" borderId="143" xfId="0" applyNumberFormat="1" applyFill="1" applyBorder="1" applyAlignment="1">
      <alignment horizontal="center"/>
    </xf>
    <xf numFmtId="0" fontId="21" fillId="2" borderId="62" xfId="0" applyFont="1" applyFill="1" applyBorder="1" applyAlignment="1">
      <alignment horizontal="center" vertical="center" wrapText="1"/>
    </xf>
    <xf numFmtId="0" fontId="12" fillId="0" borderId="0" xfId="5" applyFont="1"/>
    <xf numFmtId="0" fontId="33" fillId="0" borderId="0" xfId="5" applyFont="1" applyAlignment="1">
      <alignment horizontal="left"/>
    </xf>
    <xf numFmtId="0" fontId="27" fillId="0" borderId="22" xfId="5" applyFont="1" applyFill="1" applyBorder="1" applyAlignment="1">
      <alignment horizontal="center" vertical="top" wrapText="1"/>
    </xf>
    <xf numFmtId="0" fontId="27" fillId="18" borderId="31" xfId="5" applyFont="1" applyFill="1" applyBorder="1" applyAlignment="1">
      <alignment horizontal="center"/>
    </xf>
    <xf numFmtId="17" fontId="27" fillId="18" borderId="15" xfId="5" applyNumberFormat="1" applyFont="1" applyFill="1" applyBorder="1" applyAlignment="1">
      <alignment horizontal="center"/>
    </xf>
    <xf numFmtId="0" fontId="11" fillId="18" borderId="15" xfId="5" applyFont="1" applyFill="1" applyBorder="1" applyAlignment="1">
      <alignment horizontal="center" vertical="center"/>
    </xf>
    <xf numFmtId="0" fontId="11" fillId="0" borderId="0" xfId="5" applyFont="1"/>
    <xf numFmtId="0" fontId="51" fillId="0" borderId="15" xfId="5" applyFont="1" applyFill="1" applyBorder="1" applyAlignment="1">
      <alignment horizontal="center"/>
    </xf>
    <xf numFmtId="17" fontId="51" fillId="18" borderId="15" xfId="5" applyNumberFormat="1" applyFont="1" applyFill="1" applyBorder="1" applyAlignment="1">
      <alignment horizontal="center"/>
    </xf>
    <xf numFmtId="0" fontId="11" fillId="18" borderId="15" xfId="5" applyFont="1" applyFill="1" applyBorder="1" applyAlignment="1">
      <alignment horizontal="center"/>
    </xf>
    <xf numFmtId="0" fontId="11" fillId="18" borderId="15" xfId="5" applyFont="1" applyFill="1" applyBorder="1"/>
    <xf numFmtId="17" fontId="11" fillId="18" borderId="15" xfId="5" applyNumberFormat="1" applyFont="1" applyFill="1" applyBorder="1" applyAlignment="1">
      <alignment horizontal="center"/>
    </xf>
    <xf numFmtId="0" fontId="27" fillId="6" borderId="15" xfId="5" applyFont="1" applyFill="1" applyBorder="1" applyAlignment="1">
      <alignment horizontal="right"/>
    </xf>
    <xf numFmtId="0" fontId="54" fillId="0" borderId="0" xfId="5" applyFont="1" applyAlignment="1">
      <alignment horizontal="left"/>
    </xf>
    <xf numFmtId="0" fontId="36" fillId="0" borderId="0" xfId="5" applyFont="1" applyAlignment="1">
      <alignment horizontal="left"/>
    </xf>
    <xf numFmtId="0" fontId="14" fillId="6" borderId="15" xfId="5" applyFill="1" applyBorder="1"/>
    <xf numFmtId="2" fontId="14" fillId="6" borderId="15" xfId="5" applyNumberFormat="1" applyFill="1" applyBorder="1"/>
    <xf numFmtId="0" fontId="11" fillId="6" borderId="15" xfId="5" applyNumberFormat="1" applyFont="1" applyFill="1" applyBorder="1" applyAlignment="1">
      <alignment horizontal="center"/>
    </xf>
    <xf numFmtId="0" fontId="27" fillId="0" borderId="15" xfId="5" applyFont="1" applyBorder="1" applyAlignment="1">
      <alignment vertical="top" wrapText="1"/>
    </xf>
    <xf numFmtId="0" fontId="27" fillId="0" borderId="15" xfId="5" applyFont="1" applyFill="1" applyBorder="1" applyAlignment="1">
      <alignment vertical="top" wrapText="1"/>
    </xf>
    <xf numFmtId="17" fontId="27" fillId="0" borderId="15" xfId="5" applyNumberFormat="1" applyFont="1" applyFill="1" applyBorder="1" applyAlignment="1">
      <alignment vertical="top"/>
    </xf>
    <xf numFmtId="0" fontId="11" fillId="0" borderId="0" xfId="5" applyFont="1" applyFill="1"/>
    <xf numFmtId="1" fontId="14" fillId="6" borderId="15" xfId="5" applyNumberFormat="1" applyFont="1" applyFill="1" applyBorder="1"/>
    <xf numFmtId="0" fontId="14" fillId="6" borderId="15" xfId="5" applyFont="1" applyFill="1" applyBorder="1"/>
    <xf numFmtId="171" fontId="27" fillId="6" borderId="15" xfId="5" applyNumberFormat="1" applyFont="1" applyFill="1" applyBorder="1"/>
    <xf numFmtId="0" fontId="27" fillId="6" borderId="15" xfId="5" applyFont="1" applyFill="1" applyBorder="1"/>
    <xf numFmtId="171" fontId="14" fillId="6" borderId="15" xfId="5" applyNumberFormat="1" applyFill="1" applyBorder="1"/>
    <xf numFmtId="172" fontId="14" fillId="6" borderId="15" xfId="5" applyNumberFormat="1" applyFill="1" applyBorder="1"/>
    <xf numFmtId="0" fontId="11" fillId="6" borderId="15" xfId="5" applyFont="1" applyFill="1" applyBorder="1"/>
    <xf numFmtId="173" fontId="11" fillId="6" borderId="15" xfId="5" applyNumberFormat="1" applyFont="1" applyFill="1" applyBorder="1"/>
    <xf numFmtId="173" fontId="11" fillId="6" borderId="153" xfId="5" applyNumberFormat="1" applyFont="1" applyFill="1" applyBorder="1"/>
    <xf numFmtId="173" fontId="11" fillId="6" borderId="29" xfId="5" applyNumberFormat="1" applyFont="1" applyFill="1" applyBorder="1"/>
    <xf numFmtId="173" fontId="11" fillId="6" borderId="154" xfId="5" applyNumberFormat="1" applyFont="1" applyFill="1" applyBorder="1"/>
    <xf numFmtId="173" fontId="11" fillId="6" borderId="135" xfId="5" applyNumberFormat="1" applyFont="1" applyFill="1" applyBorder="1"/>
    <xf numFmtId="173" fontId="11" fillId="6" borderId="141" xfId="5" applyNumberFormat="1" applyFont="1" applyFill="1" applyBorder="1"/>
    <xf numFmtId="173" fontId="11" fillId="6" borderId="165" xfId="5" applyNumberFormat="1" applyFont="1" applyFill="1" applyBorder="1"/>
    <xf numFmtId="173" fontId="11" fillId="6" borderId="164" xfId="5" applyNumberFormat="1" applyFont="1" applyFill="1" applyBorder="1"/>
    <xf numFmtId="173" fontId="11" fillId="6" borderId="166" xfId="5" applyNumberFormat="1" applyFont="1" applyFill="1" applyBorder="1"/>
    <xf numFmtId="173" fontId="11" fillId="6" borderId="49" xfId="5" applyNumberFormat="1" applyFont="1" applyFill="1" applyBorder="1"/>
    <xf numFmtId="173" fontId="11" fillId="6" borderId="50" xfId="5" applyNumberFormat="1" applyFont="1" applyFill="1" applyBorder="1"/>
    <xf numFmtId="173" fontId="11" fillId="6" borderId="45" xfId="5" applyNumberFormat="1" applyFont="1" applyFill="1" applyBorder="1"/>
    <xf numFmtId="173" fontId="11" fillId="6" borderId="46" xfId="5" applyNumberFormat="1" applyFont="1" applyFill="1" applyBorder="1"/>
    <xf numFmtId="0" fontId="11" fillId="0" borderId="0" xfId="5" applyFont="1" applyAlignment="1">
      <alignment horizontal="center" vertical="center" wrapText="1"/>
    </xf>
    <xf numFmtId="0" fontId="11" fillId="0" borderId="0" xfId="5" applyFont="1" applyAlignment="1">
      <alignment vertical="center"/>
    </xf>
    <xf numFmtId="17" fontId="27" fillId="0" borderId="15" xfId="5" applyNumberFormat="1" applyFont="1" applyBorder="1" applyAlignment="1">
      <alignment vertical="center"/>
    </xf>
    <xf numFmtId="0" fontId="14" fillId="0" borderId="0" xfId="5" applyAlignment="1">
      <alignment vertical="center"/>
    </xf>
    <xf numFmtId="0" fontId="27" fillId="0" borderId="0" xfId="5" applyFont="1" applyAlignment="1">
      <alignment vertical="center"/>
    </xf>
    <xf numFmtId="0" fontId="27" fillId="0" borderId="15" xfId="5" applyFont="1" applyBorder="1" applyAlignment="1">
      <alignment horizontal="center" vertical="center"/>
    </xf>
    <xf numFmtId="0" fontId="14" fillId="0" borderId="0" xfId="5" applyAlignment="1">
      <alignment horizontal="center" vertical="center" wrapText="1"/>
    </xf>
    <xf numFmtId="0" fontId="27" fillId="0" borderId="15" xfId="5" applyFont="1" applyFill="1" applyBorder="1" applyAlignment="1">
      <alignment horizontal="right" vertical="center" wrapText="1"/>
    </xf>
    <xf numFmtId="0" fontId="27" fillId="0" borderId="15" xfId="5" applyFont="1" applyFill="1" applyBorder="1" applyAlignment="1">
      <alignment horizontal="right" vertical="center"/>
    </xf>
    <xf numFmtId="1" fontId="27" fillId="0" borderId="15" xfId="5" applyNumberFormat="1" applyFont="1" applyBorder="1" applyAlignment="1">
      <alignment horizontal="center" vertical="center"/>
    </xf>
    <xf numFmtId="0" fontId="27" fillId="0" borderId="0" xfId="5" applyFont="1" applyFill="1" applyAlignment="1">
      <alignment horizontal="center" vertical="center"/>
    </xf>
    <xf numFmtId="0" fontId="27" fillId="0" borderId="15" xfId="5" applyFont="1" applyFill="1" applyBorder="1" applyAlignment="1">
      <alignment horizontal="center" vertical="center"/>
    </xf>
    <xf numFmtId="1" fontId="38" fillId="18" borderId="163" xfId="6" applyNumberFormat="1" applyFont="1" applyFill="1" applyBorder="1" applyAlignment="1">
      <alignment horizontal="right" wrapText="1"/>
    </xf>
    <xf numFmtId="0" fontId="11" fillId="0" borderId="15" xfId="5" applyFont="1" applyBorder="1" applyAlignment="1">
      <alignment horizontal="left"/>
    </xf>
    <xf numFmtId="0" fontId="35" fillId="0" borderId="15" xfId="5" applyFont="1" applyFill="1" applyBorder="1" applyAlignment="1">
      <alignment vertical="top" wrapText="1"/>
    </xf>
    <xf numFmtId="15" fontId="14" fillId="15" borderId="15" xfId="5" applyNumberFormat="1" applyFill="1" applyBorder="1" applyAlignment="1">
      <alignment horizontal="center"/>
    </xf>
    <xf numFmtId="15" fontId="14" fillId="0" borderId="0" xfId="5" applyNumberFormat="1"/>
    <xf numFmtId="15" fontId="14" fillId="0" borderId="0" xfId="5" applyNumberFormat="1" applyAlignment="1">
      <alignment horizontal="center"/>
    </xf>
    <xf numFmtId="15" fontId="27" fillId="0" borderId="0" xfId="5" applyNumberFormat="1" applyFont="1" applyAlignment="1">
      <alignment horizontal="center"/>
    </xf>
    <xf numFmtId="15" fontId="27" fillId="0" borderId="15" xfId="5" applyNumberFormat="1" applyFont="1" applyBorder="1" applyAlignment="1">
      <alignment vertical="top" wrapText="1"/>
    </xf>
    <xf numFmtId="15" fontId="11" fillId="18" borderId="15" xfId="5" applyNumberFormat="1" applyFont="1" applyFill="1" applyBorder="1" applyAlignment="1">
      <alignment horizontal="center"/>
    </xf>
    <xf numFmtId="15" fontId="51" fillId="18" borderId="15" xfId="5" applyNumberFormat="1" applyFont="1" applyFill="1" applyBorder="1" applyAlignment="1">
      <alignment horizontal="center"/>
    </xf>
    <xf numFmtId="15" fontId="27" fillId="15" borderId="15" xfId="5" applyNumberFormat="1" applyFont="1" applyFill="1" applyBorder="1" applyAlignment="1">
      <alignment horizontal="center" vertical="top" wrapText="1"/>
    </xf>
    <xf numFmtId="15" fontId="33" fillId="0" borderId="0" xfId="5" applyNumberFormat="1" applyFont="1"/>
    <xf numFmtId="15" fontId="27" fillId="0" borderId="0" xfId="5" applyNumberFormat="1" applyFont="1"/>
    <xf numFmtId="15" fontId="11" fillId="0" borderId="0" xfId="5" applyNumberFormat="1" applyFont="1"/>
    <xf numFmtId="15" fontId="27" fillId="0" borderId="15" xfId="5" applyNumberFormat="1" applyFont="1" applyBorder="1" applyAlignment="1">
      <alignment horizontal="center" vertical="top" wrapText="1"/>
    </xf>
    <xf numFmtId="15" fontId="27" fillId="0" borderId="15" xfId="5" applyNumberFormat="1" applyFont="1" applyFill="1" applyBorder="1" applyAlignment="1">
      <alignment horizontal="center" vertical="top" wrapText="1"/>
    </xf>
    <xf numFmtId="15" fontId="11" fillId="22" borderId="15" xfId="5" applyNumberFormat="1" applyFont="1" applyFill="1" applyBorder="1" applyAlignment="1">
      <alignment horizontal="center"/>
    </xf>
    <xf numFmtId="15" fontId="14" fillId="19" borderId="15" xfId="5" applyNumberFormat="1" applyFill="1" applyBorder="1" applyAlignment="1">
      <alignment horizontal="center"/>
    </xf>
    <xf numFmtId="15" fontId="54" fillId="0" borderId="0" xfId="5" applyNumberFormat="1" applyFont="1" applyAlignment="1">
      <alignment horizontal="left"/>
    </xf>
    <xf numFmtId="15" fontId="33" fillId="0" borderId="0" xfId="5" applyNumberFormat="1" applyFont="1" applyAlignment="1">
      <alignment horizontal="left"/>
    </xf>
    <xf numFmtId="15" fontId="14" fillId="0" borderId="0" xfId="5" applyNumberFormat="1" applyAlignment="1">
      <alignment horizontal="center" vertical="center" wrapText="1"/>
    </xf>
    <xf numFmtId="15" fontId="27" fillId="0" borderId="0" xfId="5" applyNumberFormat="1" applyFont="1" applyFill="1" applyAlignment="1">
      <alignment horizontal="center" vertical="center"/>
    </xf>
    <xf numFmtId="15" fontId="27" fillId="0" borderId="15" xfId="5" applyNumberFormat="1" applyFont="1" applyBorder="1" applyAlignment="1">
      <alignment horizontal="center" wrapText="1"/>
    </xf>
    <xf numFmtId="1" fontId="11" fillId="4" borderId="15" xfId="5" applyNumberFormat="1" applyFont="1" applyFill="1" applyBorder="1"/>
    <xf numFmtId="0" fontId="14" fillId="4" borderId="15" xfId="5" applyFont="1" applyFill="1" applyBorder="1"/>
    <xf numFmtId="0" fontId="11" fillId="18" borderId="15" xfId="5" applyNumberFormat="1" applyFont="1" applyFill="1" applyBorder="1" applyAlignment="1">
      <alignment horizontal="center"/>
    </xf>
    <xf numFmtId="1" fontId="11" fillId="6" borderId="29" xfId="5" applyNumberFormat="1" applyFont="1" applyFill="1" applyBorder="1"/>
    <xf numFmtId="0" fontId="11" fillId="4" borderId="29" xfId="5" applyFont="1" applyFill="1" applyBorder="1"/>
    <xf numFmtId="169" fontId="27" fillId="3" borderId="164" xfId="5" applyNumberFormat="1" applyFont="1" applyFill="1" applyBorder="1"/>
    <xf numFmtId="173" fontId="11" fillId="3" borderId="167" xfId="5" applyNumberFormat="1" applyFont="1" applyFill="1" applyBorder="1"/>
    <xf numFmtId="173" fontId="11" fillId="3" borderId="142" xfId="5" applyNumberFormat="1" applyFont="1" applyFill="1" applyBorder="1"/>
    <xf numFmtId="173" fontId="11" fillId="3" borderId="168" xfId="5" applyNumberFormat="1" applyFont="1" applyFill="1" applyBorder="1"/>
    <xf numFmtId="169" fontId="27" fillId="6" borderId="15" xfId="5" applyNumberFormat="1" applyFont="1" applyFill="1" applyBorder="1"/>
    <xf numFmtId="0" fontId="14" fillId="18" borderId="15" xfId="5" applyFill="1" applyBorder="1" applyAlignment="1">
      <alignment horizontal="left"/>
    </xf>
    <xf numFmtId="0" fontId="11" fillId="18" borderId="15" xfId="5" applyFont="1" applyFill="1" applyBorder="1" applyAlignment="1">
      <alignment horizontal="left"/>
    </xf>
    <xf numFmtId="0" fontId="14" fillId="15" borderId="15" xfId="5" applyNumberFormat="1" applyFill="1" applyBorder="1" applyAlignment="1">
      <alignment horizontal="center"/>
    </xf>
    <xf numFmtId="0" fontId="27" fillId="0" borderId="0" xfId="5" applyFont="1" applyAlignment="1"/>
    <xf numFmtId="1" fontId="14" fillId="0" borderId="15" xfId="5" applyNumberFormat="1" applyBorder="1"/>
    <xf numFmtId="1" fontId="14" fillId="23" borderId="15" xfId="5" applyNumberFormat="1" applyFont="1" applyFill="1" applyBorder="1"/>
    <xf numFmtId="0" fontId="14" fillId="23" borderId="15" xfId="5" applyFont="1" applyFill="1" applyBorder="1"/>
    <xf numFmtId="171" fontId="27" fillId="23" borderId="15" xfId="5" applyNumberFormat="1" applyFont="1" applyFill="1" applyBorder="1"/>
    <xf numFmtId="1" fontId="11" fillId="23" borderId="15" xfId="5" applyNumberFormat="1" applyFont="1" applyFill="1" applyBorder="1"/>
    <xf numFmtId="0" fontId="27" fillId="23" borderId="15" xfId="5" applyFont="1" applyFill="1" applyBorder="1"/>
    <xf numFmtId="171" fontId="14" fillId="23" borderId="15" xfId="5" applyNumberFormat="1" applyFill="1" applyBorder="1"/>
    <xf numFmtId="172" fontId="14" fillId="23" borderId="15" xfId="5" applyNumberFormat="1" applyFill="1" applyBorder="1"/>
    <xf numFmtId="172" fontId="27" fillId="23" borderId="164" xfId="5" applyNumberFormat="1" applyFont="1" applyFill="1" applyBorder="1"/>
    <xf numFmtId="172" fontId="27" fillId="3" borderId="164" xfId="5" applyNumberFormat="1" applyFont="1" applyFill="1" applyBorder="1"/>
    <xf numFmtId="0" fontId="10" fillId="0" borderId="0" xfId="5" applyFont="1"/>
    <xf numFmtId="0" fontId="10" fillId="18" borderId="15" xfId="5" applyNumberFormat="1" applyFont="1" applyFill="1" applyBorder="1" applyAlignment="1">
      <alignment horizontal="center"/>
    </xf>
    <xf numFmtId="1" fontId="14" fillId="24" borderId="15" xfId="5" applyNumberFormat="1" applyFont="1" applyFill="1" applyBorder="1"/>
    <xf numFmtId="0" fontId="14" fillId="18" borderId="15" xfId="5" applyFont="1" applyFill="1" applyBorder="1"/>
    <xf numFmtId="1" fontId="27" fillId="6" borderId="29" xfId="5" applyNumberFormat="1" applyFont="1" applyFill="1" applyBorder="1"/>
    <xf numFmtId="1" fontId="27" fillId="6" borderId="15" xfId="5" applyNumberFormat="1" applyFont="1" applyFill="1" applyBorder="1"/>
    <xf numFmtId="0" fontId="27" fillId="0" borderId="0" xfId="5" applyFont="1" applyAlignment="1">
      <alignment horizontal="right" vertical="center"/>
    </xf>
    <xf numFmtId="0" fontId="14" fillId="24" borderId="15" xfId="5" applyFill="1" applyBorder="1" applyAlignment="1">
      <alignment horizontal="center"/>
    </xf>
    <xf numFmtId="0" fontId="27" fillId="24" borderId="22" xfId="5" applyFont="1" applyFill="1" applyBorder="1" applyAlignment="1">
      <alignment horizontal="center" vertical="top"/>
    </xf>
    <xf numFmtId="15" fontId="14" fillId="24" borderId="15" xfId="5" applyNumberFormat="1" applyFill="1" applyBorder="1" applyAlignment="1">
      <alignment horizontal="center"/>
    </xf>
    <xf numFmtId="15" fontId="27" fillId="18" borderId="15" xfId="5" applyNumberFormat="1" applyFont="1" applyFill="1" applyBorder="1" applyAlignment="1">
      <alignment horizontal="center" vertical="center"/>
    </xf>
    <xf numFmtId="0" fontId="27" fillId="18" borderId="15" xfId="5" applyFont="1" applyFill="1" applyBorder="1" applyAlignment="1">
      <alignment horizontal="right"/>
    </xf>
    <xf numFmtId="0" fontId="34" fillId="18" borderId="15" xfId="5" applyFont="1" applyFill="1" applyBorder="1" applyAlignment="1">
      <alignment horizontal="right"/>
    </xf>
    <xf numFmtId="0" fontId="27" fillId="0" borderId="0" xfId="5" applyFont="1" applyBorder="1" applyAlignment="1">
      <alignment horizontal="right"/>
    </xf>
    <xf numFmtId="168" fontId="14" fillId="0" borderId="0" xfId="5" applyNumberFormat="1"/>
    <xf numFmtId="0" fontId="14" fillId="25" borderId="0" xfId="5" applyFill="1"/>
    <xf numFmtId="0" fontId="34" fillId="25" borderId="15" xfId="5" applyFont="1" applyFill="1" applyBorder="1" applyAlignment="1">
      <alignment horizontal="right"/>
    </xf>
    <xf numFmtId="15" fontId="51" fillId="25" borderId="15" xfId="5" applyNumberFormat="1" applyFont="1" applyFill="1" applyBorder="1" applyAlignment="1">
      <alignment horizontal="center"/>
    </xf>
    <xf numFmtId="0" fontId="11" fillId="25" borderId="15" xfId="5" applyNumberFormat="1" applyFont="1" applyFill="1" applyBorder="1" applyAlignment="1">
      <alignment horizontal="center"/>
    </xf>
    <xf numFmtId="17" fontId="51" fillId="25" borderId="15" xfId="5" applyNumberFormat="1" applyFont="1" applyFill="1" applyBorder="1" applyAlignment="1">
      <alignment horizontal="center"/>
    </xf>
    <xf numFmtId="17" fontId="14" fillId="25" borderId="15" xfId="5" applyNumberFormat="1" applyFill="1" applyBorder="1" applyAlignment="1">
      <alignment horizontal="center"/>
    </xf>
    <xf numFmtId="0" fontId="27" fillId="24" borderId="15" xfId="5" applyFont="1" applyFill="1" applyBorder="1" applyAlignment="1">
      <alignment horizontal="center"/>
    </xf>
    <xf numFmtId="17" fontId="14" fillId="0" borderId="0" xfId="5" applyNumberFormat="1" applyFill="1" applyBorder="1" applyAlignment="1"/>
    <xf numFmtId="17" fontId="11" fillId="18" borderId="15" xfId="5" applyNumberFormat="1" applyFont="1" applyFill="1" applyBorder="1" applyAlignment="1"/>
    <xf numFmtId="17" fontId="11" fillId="25" borderId="15" xfId="5" applyNumberFormat="1" applyFont="1" applyFill="1" applyBorder="1" applyAlignment="1"/>
    <xf numFmtId="0" fontId="10" fillId="18" borderId="15" xfId="5" applyNumberFormat="1" applyFont="1" applyFill="1" applyBorder="1" applyAlignment="1"/>
    <xf numFmtId="0" fontId="14" fillId="0" borderId="0" xfId="5" applyBorder="1" applyAlignment="1"/>
    <xf numFmtId="17" fontId="14" fillId="0" borderId="27" xfId="5" applyNumberFormat="1" applyFill="1" applyBorder="1" applyAlignment="1"/>
    <xf numFmtId="0" fontId="10" fillId="18" borderId="15" xfId="5" applyFont="1" applyFill="1" applyBorder="1" applyAlignment="1">
      <alignment horizontal="center" vertical="center"/>
    </xf>
    <xf numFmtId="0" fontId="10" fillId="0" borderId="0" xfId="5" applyFont="1" applyAlignment="1">
      <alignment vertical="center"/>
    </xf>
    <xf numFmtId="0" fontId="27" fillId="0" borderId="0" xfId="5" applyFont="1" applyAlignment="1">
      <alignment horizontal="center" vertical="center"/>
    </xf>
    <xf numFmtId="15" fontId="27" fillId="0" borderId="0" xfId="5" applyNumberFormat="1" applyFont="1" applyAlignment="1">
      <alignment vertical="center"/>
    </xf>
    <xf numFmtId="15" fontId="14" fillId="0" borderId="0" xfId="5" applyNumberFormat="1" applyAlignment="1">
      <alignment vertical="center"/>
    </xf>
    <xf numFmtId="15" fontId="27" fillId="0" borderId="0" xfId="5" applyNumberFormat="1" applyFont="1" applyAlignment="1">
      <alignment horizontal="center" vertical="center"/>
    </xf>
    <xf numFmtId="0" fontId="14" fillId="0" borderId="0" xfId="5" applyAlignment="1">
      <alignment horizontal="left" vertical="center"/>
    </xf>
    <xf numFmtId="0" fontId="27" fillId="24" borderId="15" xfId="5" applyFont="1" applyFill="1" applyBorder="1" applyAlignment="1">
      <alignment horizontal="center" vertical="top"/>
    </xf>
    <xf numFmtId="0" fontId="27" fillId="24" borderId="15" xfId="5" applyFont="1" applyFill="1" applyBorder="1" applyAlignment="1">
      <alignment horizontal="center" vertical="center"/>
    </xf>
    <xf numFmtId="0" fontId="27" fillId="0" borderId="0" xfId="5" applyFont="1" applyBorder="1" applyAlignment="1">
      <alignment horizontal="center" vertical="center"/>
    </xf>
    <xf numFmtId="0" fontId="35" fillId="24" borderId="15" xfId="5" applyFont="1" applyFill="1" applyBorder="1" applyAlignment="1">
      <alignment horizontal="right" vertical="top"/>
    </xf>
    <xf numFmtId="49" fontId="27" fillId="24" borderId="15" xfId="5" applyNumberFormat="1" applyFont="1" applyFill="1" applyBorder="1" applyAlignment="1">
      <alignment horizontal="right"/>
    </xf>
    <xf numFmtId="0" fontId="27" fillId="24" borderId="15" xfId="5" applyFont="1" applyFill="1" applyBorder="1" applyAlignment="1">
      <alignment horizontal="right"/>
    </xf>
    <xf numFmtId="17" fontId="14" fillId="0" borderId="0" xfId="5" applyNumberFormat="1"/>
    <xf numFmtId="1" fontId="11" fillId="24" borderId="29" xfId="5" applyNumberFormat="1" applyFont="1" applyFill="1" applyBorder="1"/>
    <xf numFmtId="0" fontId="27" fillId="24" borderId="15" xfId="5" applyFont="1" applyFill="1" applyBorder="1"/>
    <xf numFmtId="174" fontId="54" fillId="15" borderId="0" xfId="5" applyNumberFormat="1" applyFont="1" applyFill="1"/>
    <xf numFmtId="0" fontId="56" fillId="15" borderId="0" xfId="5" applyFont="1" applyFill="1"/>
    <xf numFmtId="0" fontId="57" fillId="0" borderId="0" xfId="5" applyFont="1" applyAlignment="1">
      <alignment horizontal="left"/>
    </xf>
    <xf numFmtId="0" fontId="58" fillId="0" borderId="0" xfId="5" applyFont="1"/>
    <xf numFmtId="0" fontId="51" fillId="0" borderId="0" xfId="5" applyFont="1"/>
    <xf numFmtId="0" fontId="8" fillId="18" borderId="15" xfId="5" applyFont="1" applyFill="1" applyBorder="1" applyAlignment="1">
      <alignment horizontal="right"/>
    </xf>
    <xf numFmtId="0" fontId="51" fillId="25" borderId="15" xfId="5" applyFont="1" applyFill="1" applyBorder="1" applyAlignment="1">
      <alignment horizontal="right"/>
    </xf>
    <xf numFmtId="0" fontId="8" fillId="0" borderId="0" xfId="5" applyFont="1" applyBorder="1"/>
    <xf numFmtId="0" fontId="8" fillId="0" borderId="0" xfId="5" applyFont="1"/>
    <xf numFmtId="1" fontId="51" fillId="18" borderId="15" xfId="5" applyNumberFormat="1" applyFont="1" applyFill="1" applyBorder="1" applyAlignment="1">
      <alignment horizontal="right"/>
    </xf>
    <xf numFmtId="17" fontId="8" fillId="18" borderId="15" xfId="5" applyNumberFormat="1" applyFont="1" applyFill="1" applyBorder="1" applyAlignment="1"/>
    <xf numFmtId="0" fontId="27" fillId="25" borderId="15" xfId="5" applyFont="1" applyFill="1" applyBorder="1" applyAlignment="1">
      <alignment vertical="top" wrapText="1"/>
    </xf>
    <xf numFmtId="15" fontId="27" fillId="25" borderId="15" xfId="5" applyNumberFormat="1" applyFont="1" applyFill="1" applyBorder="1" applyAlignment="1">
      <alignment vertical="top" wrapText="1"/>
    </xf>
    <xf numFmtId="0" fontId="8" fillId="25" borderId="15" xfId="5" applyFont="1" applyFill="1" applyBorder="1" applyAlignment="1">
      <alignment vertical="top" wrapText="1"/>
    </xf>
    <xf numFmtId="0" fontId="35" fillId="25" borderId="15" xfId="5" applyFont="1" applyFill="1" applyBorder="1" applyAlignment="1">
      <alignment vertical="top"/>
    </xf>
    <xf numFmtId="17" fontId="27" fillId="25" borderId="15" xfId="5" applyNumberFormat="1" applyFont="1" applyFill="1" applyBorder="1" applyAlignment="1">
      <alignment vertical="top"/>
    </xf>
    <xf numFmtId="0" fontId="27" fillId="25" borderId="15" xfId="5" applyFont="1" applyFill="1" applyBorder="1" applyAlignment="1">
      <alignment horizontal="center" vertical="center"/>
    </xf>
    <xf numFmtId="0" fontId="14" fillId="25" borderId="0" xfId="5" applyFill="1" applyAlignment="1">
      <alignment vertical="top"/>
    </xf>
    <xf numFmtId="49" fontId="55" fillId="25" borderId="15" xfId="5" applyNumberFormat="1" applyFont="1" applyFill="1" applyBorder="1" applyAlignment="1">
      <alignment horizontal="left"/>
    </xf>
    <xf numFmtId="0" fontId="8" fillId="18" borderId="15" xfId="5" applyNumberFormat="1" applyFont="1" applyFill="1" applyBorder="1" applyAlignment="1">
      <alignment horizontal="center"/>
    </xf>
    <xf numFmtId="0" fontId="9" fillId="0" borderId="0" xfId="5" applyFont="1" applyAlignment="1">
      <alignment horizontal="right" vertical="center"/>
    </xf>
    <xf numFmtId="0" fontId="14" fillId="0" borderId="0" xfId="5" applyAlignment="1">
      <alignment horizontal="right" vertical="top"/>
    </xf>
    <xf numFmtId="1" fontId="14" fillId="4" borderId="15" xfId="5" applyNumberFormat="1" applyFill="1" applyBorder="1" applyAlignment="1">
      <alignment horizontal="center" vertical="center"/>
    </xf>
    <xf numFmtId="1" fontId="10" fillId="18" borderId="15" xfId="5" applyNumberFormat="1" applyFont="1" applyFill="1" applyBorder="1" applyAlignment="1">
      <alignment horizontal="center" vertical="center"/>
    </xf>
    <xf numFmtId="0" fontId="33" fillId="15" borderId="0" xfId="5" applyFont="1" applyFill="1"/>
    <xf numFmtId="0" fontId="14" fillId="15" borderId="0" xfId="5" applyFill="1"/>
    <xf numFmtId="0" fontId="59" fillId="15" borderId="0" xfId="5" applyFont="1" applyFill="1" applyAlignment="1">
      <alignment horizontal="right"/>
    </xf>
    <xf numFmtId="0" fontId="14" fillId="15" borderId="0" xfId="5" applyFill="1" applyAlignment="1">
      <alignment vertical="center"/>
    </xf>
    <xf numFmtId="0" fontId="59" fillId="15" borderId="0" xfId="5" applyFont="1" applyFill="1" applyAlignment="1">
      <alignment horizontal="right" vertical="center"/>
    </xf>
    <xf numFmtId="175" fontId="33" fillId="15" borderId="0" xfId="3" applyNumberFormat="1" applyFont="1" applyFill="1" applyAlignment="1"/>
    <xf numFmtId="0" fontId="7" fillId="0" borderId="0" xfId="5" applyFont="1"/>
    <xf numFmtId="0" fontId="60" fillId="0" borderId="0" xfId="0" applyFont="1"/>
    <xf numFmtId="0" fontId="7" fillId="0" borderId="0" xfId="5" applyFont="1" applyAlignment="1">
      <alignment horizontal="right"/>
    </xf>
    <xf numFmtId="0" fontId="7" fillId="0" borderId="0" xfId="5" applyFont="1" applyAlignment="1">
      <alignment horizontal="right" vertical="center"/>
    </xf>
    <xf numFmtId="1" fontId="7" fillId="2" borderId="15" xfId="5" applyNumberFormat="1" applyFont="1" applyFill="1" applyBorder="1" applyAlignment="1">
      <alignment horizontal="center" vertical="center"/>
    </xf>
    <xf numFmtId="0" fontId="7" fillId="0" borderId="0" xfId="5" applyFont="1" applyAlignment="1">
      <alignment vertical="center"/>
    </xf>
    <xf numFmtId="0" fontId="60" fillId="0" borderId="15" xfId="0" applyFont="1" applyBorder="1"/>
    <xf numFmtId="0" fontId="7" fillId="2" borderId="15" xfId="5" applyFont="1" applyFill="1" applyBorder="1"/>
    <xf numFmtId="0" fontId="61" fillId="0" borderId="0" xfId="0" applyFont="1"/>
    <xf numFmtId="0" fontId="14" fillId="2" borderId="15" xfId="5" applyFill="1" applyBorder="1"/>
    <xf numFmtId="0" fontId="61" fillId="0" borderId="15" xfId="0" applyFont="1" applyBorder="1"/>
    <xf numFmtId="0" fontId="27" fillId="0" borderId="15" xfId="5" applyFont="1" applyBorder="1" applyAlignment="1">
      <alignment horizontal="center"/>
    </xf>
    <xf numFmtId="17" fontId="61" fillId="0" borderId="15" xfId="0" applyNumberFormat="1" applyFont="1" applyBorder="1"/>
    <xf numFmtId="0" fontId="61" fillId="0" borderId="0" xfId="0" applyFont="1" applyAlignment="1">
      <alignment horizontal="right"/>
    </xf>
    <xf numFmtId="176" fontId="33" fillId="15" borderId="0" xfId="3" applyNumberFormat="1" applyFont="1" applyFill="1" applyAlignment="1"/>
    <xf numFmtId="168" fontId="14" fillId="2" borderId="15" xfId="5" applyNumberFormat="1" applyFont="1" applyFill="1" applyBorder="1"/>
    <xf numFmtId="0" fontId="62" fillId="0" borderId="0" xfId="0" applyFont="1"/>
    <xf numFmtId="0" fontId="63" fillId="0" borderId="0" xfId="4" applyFont="1"/>
    <xf numFmtId="0" fontId="64" fillId="26" borderId="15" xfId="5" applyFont="1" applyFill="1" applyBorder="1"/>
    <xf numFmtId="1" fontId="27" fillId="26" borderId="29" xfId="5" applyNumberFormat="1" applyFont="1" applyFill="1" applyBorder="1"/>
    <xf numFmtId="0" fontId="27" fillId="18" borderId="15" xfId="5" applyNumberFormat="1" applyFont="1" applyFill="1" applyBorder="1" applyAlignment="1">
      <alignment horizontal="right"/>
    </xf>
    <xf numFmtId="0" fontId="34" fillId="18" borderId="15" xfId="5" applyNumberFormat="1" applyFont="1" applyFill="1" applyBorder="1" applyAlignment="1">
      <alignment horizontal="right"/>
    </xf>
    <xf numFmtId="15" fontId="11" fillId="3" borderId="15" xfId="5" applyNumberFormat="1" applyFont="1" applyFill="1" applyBorder="1" applyAlignment="1">
      <alignment horizontal="center"/>
    </xf>
    <xf numFmtId="0" fontId="6" fillId="18" borderId="15" xfId="5" applyNumberFormat="1" applyFont="1" applyFill="1" applyBorder="1" applyAlignment="1">
      <alignment horizontal="center"/>
    </xf>
    <xf numFmtId="0" fontId="14" fillId="0" borderId="0" xfId="5" applyFont="1" applyAlignment="1"/>
    <xf numFmtId="0" fontId="65" fillId="0" borderId="0" xfId="5" applyFont="1"/>
    <xf numFmtId="10" fontId="14" fillId="0" borderId="0" xfId="5" applyNumberFormat="1" applyFont="1"/>
    <xf numFmtId="0" fontId="34" fillId="25" borderId="15" xfId="5" applyNumberFormat="1" applyFont="1" applyFill="1" applyBorder="1" applyAlignment="1">
      <alignment horizontal="right"/>
    </xf>
    <xf numFmtId="0" fontId="8" fillId="25" borderId="15" xfId="5" applyNumberFormat="1" applyFont="1" applyFill="1" applyBorder="1" applyAlignment="1">
      <alignment horizontal="center"/>
    </xf>
    <xf numFmtId="1" fontId="14" fillId="18" borderId="15" xfId="5" applyNumberFormat="1" applyFill="1" applyBorder="1"/>
    <xf numFmtId="0" fontId="14" fillId="18" borderId="15" xfId="5" applyFont="1" applyFill="1" applyBorder="1" applyAlignment="1">
      <alignment horizontal="center"/>
    </xf>
    <xf numFmtId="1" fontId="14" fillId="24" borderId="15" xfId="5" applyNumberFormat="1" applyFont="1" applyFill="1" applyBorder="1" applyAlignment="1">
      <alignment horizontal="center"/>
    </xf>
    <xf numFmtId="1" fontId="27" fillId="6" borderId="29" xfId="5" applyNumberFormat="1" applyFont="1" applyFill="1" applyBorder="1" applyAlignment="1">
      <alignment horizontal="center"/>
    </xf>
    <xf numFmtId="15" fontId="4" fillId="24" borderId="15" xfId="5" applyNumberFormat="1" applyFont="1" applyFill="1" applyBorder="1" applyAlignment="1">
      <alignment horizontal="center"/>
    </xf>
    <xf numFmtId="1" fontId="14" fillId="0" borderId="0" xfId="5" applyNumberFormat="1" applyAlignment="1">
      <alignment horizontal="center" vertical="top"/>
    </xf>
    <xf numFmtId="1" fontId="14" fillId="0" borderId="0" xfId="5" applyNumberFormat="1" applyAlignment="1">
      <alignment vertical="center"/>
    </xf>
    <xf numFmtId="1" fontId="14" fillId="0" borderId="0" xfId="5" applyNumberFormat="1" applyAlignment="1">
      <alignment vertical="top"/>
    </xf>
    <xf numFmtId="0" fontId="4" fillId="18" borderId="15" xfId="5" applyNumberFormat="1" applyFont="1" applyFill="1" applyBorder="1" applyAlignment="1">
      <alignment horizontal="center"/>
    </xf>
    <xf numFmtId="0" fontId="67" fillId="0" borderId="0" xfId="0" applyFont="1"/>
    <xf numFmtId="0" fontId="68" fillId="27" borderId="117" xfId="0" applyFont="1" applyFill="1" applyBorder="1" applyAlignment="1">
      <alignment horizontal="center" vertical="center"/>
    </xf>
    <xf numFmtId="0" fontId="68" fillId="27" borderId="64" xfId="0" applyFont="1" applyFill="1" applyBorder="1" applyAlignment="1">
      <alignment horizontal="center" vertical="center"/>
    </xf>
    <xf numFmtId="0" fontId="69" fillId="27" borderId="117" xfId="0" applyFont="1" applyFill="1" applyBorder="1" applyAlignment="1">
      <alignment vertical="center"/>
    </xf>
    <xf numFmtId="0" fontId="69" fillId="27" borderId="151" xfId="0" applyFont="1" applyFill="1" applyBorder="1" applyAlignment="1">
      <alignment horizontal="center" vertical="center"/>
    </xf>
    <xf numFmtId="0" fontId="69" fillId="27" borderId="184" xfId="0" applyFont="1" applyFill="1" applyBorder="1" applyAlignment="1">
      <alignment vertical="center"/>
    </xf>
    <xf numFmtId="0" fontId="69" fillId="27" borderId="184" xfId="0" applyFont="1" applyFill="1" applyBorder="1" applyAlignment="1">
      <alignment horizontal="center" vertical="center"/>
    </xf>
    <xf numFmtId="0" fontId="69" fillId="27" borderId="117" xfId="0" applyFont="1" applyFill="1" applyBorder="1" applyAlignment="1">
      <alignment horizontal="center" vertical="center"/>
    </xf>
    <xf numFmtId="2" fontId="68" fillId="27" borderId="64" xfId="0" applyNumberFormat="1" applyFont="1" applyFill="1" applyBorder="1" applyAlignment="1">
      <alignment horizontal="center" vertical="center"/>
    </xf>
    <xf numFmtId="0" fontId="68" fillId="27" borderId="184" xfId="0" applyFont="1" applyFill="1" applyBorder="1" applyAlignment="1">
      <alignment vertical="center"/>
    </xf>
    <xf numFmtId="0" fontId="68" fillId="27" borderId="151" xfId="0" applyFont="1" applyFill="1" applyBorder="1" applyAlignment="1">
      <alignment horizontal="center" vertical="center"/>
    </xf>
    <xf numFmtId="0" fontId="27" fillId="0" borderId="0" xfId="5" applyFont="1" applyBorder="1" applyAlignment="1">
      <alignment horizontal="center"/>
    </xf>
    <xf numFmtId="14" fontId="14" fillId="0" borderId="0" xfId="5" applyNumberFormat="1"/>
    <xf numFmtId="14" fontId="27" fillId="0" borderId="0" xfId="5" applyNumberFormat="1" applyFont="1" applyAlignment="1">
      <alignment horizontal="center"/>
    </xf>
    <xf numFmtId="14" fontId="27" fillId="18" borderId="15" xfId="5" applyNumberFormat="1" applyFont="1" applyFill="1" applyBorder="1" applyAlignment="1">
      <alignment horizontal="center" vertical="center"/>
    </xf>
    <xf numFmtId="14" fontId="27" fillId="15" borderId="15" xfId="5" applyNumberFormat="1" applyFont="1" applyFill="1" applyBorder="1" applyAlignment="1">
      <alignment horizontal="center" vertical="top" wrapText="1"/>
    </xf>
    <xf numFmtId="14" fontId="14" fillId="15" borderId="15" xfId="5" applyNumberFormat="1" applyFill="1" applyBorder="1" applyAlignment="1">
      <alignment horizontal="center"/>
    </xf>
    <xf numFmtId="14" fontId="70" fillId="15" borderId="0" xfId="0" applyNumberFormat="1" applyFont="1" applyFill="1" applyAlignment="1">
      <alignment horizontal="center" vertical="center"/>
    </xf>
    <xf numFmtId="14" fontId="3" fillId="15" borderId="15" xfId="5" applyNumberFormat="1" applyFont="1" applyFill="1" applyBorder="1" applyAlignment="1">
      <alignment horizontal="center"/>
    </xf>
    <xf numFmtId="14" fontId="2" fillId="15" borderId="15" xfId="5" applyNumberFormat="1" applyFont="1" applyFill="1" applyBorder="1" applyAlignment="1">
      <alignment horizontal="center"/>
    </xf>
    <xf numFmtId="0" fontId="71" fillId="18" borderId="192" xfId="0" applyFont="1" applyFill="1" applyBorder="1" applyAlignment="1">
      <alignment horizontal="center" vertical="top"/>
    </xf>
    <xf numFmtId="14" fontId="71" fillId="18" borderId="192" xfId="0" applyNumberFormat="1" applyFont="1" applyFill="1" applyBorder="1" applyAlignment="1">
      <alignment horizontal="center" vertical="top"/>
    </xf>
    <xf numFmtId="177" fontId="71" fillId="18" borderId="192" xfId="0" applyNumberFormat="1" applyFont="1" applyFill="1" applyBorder="1" applyAlignment="1">
      <alignment horizontal="center" vertical="top"/>
    </xf>
    <xf numFmtId="14" fontId="11" fillId="18" borderId="15" xfId="5" applyNumberFormat="1" applyFont="1" applyFill="1" applyBorder="1" applyAlignment="1">
      <alignment horizontal="center"/>
    </xf>
    <xf numFmtId="14" fontId="14" fillId="0" borderId="0" xfId="5" applyNumberFormat="1" applyAlignment="1">
      <alignment horizontal="center"/>
    </xf>
    <xf numFmtId="14" fontId="27" fillId="18" borderId="15" xfId="5" applyNumberFormat="1" applyFont="1" applyFill="1" applyBorder="1" applyAlignment="1">
      <alignment horizontal="center"/>
    </xf>
    <xf numFmtId="14" fontId="27" fillId="0" borderId="15" xfId="5" applyNumberFormat="1" applyFont="1" applyFill="1" applyBorder="1" applyAlignment="1">
      <alignment vertical="top" wrapText="1"/>
    </xf>
    <xf numFmtId="14" fontId="27" fillId="25" borderId="15" xfId="5" applyNumberFormat="1" applyFont="1" applyFill="1" applyBorder="1" applyAlignment="1">
      <alignment vertical="top" wrapText="1"/>
    </xf>
    <xf numFmtId="14" fontId="14" fillId="25" borderId="15" xfId="5" applyNumberFormat="1" applyFill="1" applyBorder="1" applyAlignment="1">
      <alignment horizontal="center"/>
    </xf>
    <xf numFmtId="14" fontId="14" fillId="0" borderId="0" xfId="5" applyNumberFormat="1" applyBorder="1"/>
    <xf numFmtId="17" fontId="1" fillId="18" borderId="15" xfId="5" applyNumberFormat="1" applyFont="1" applyFill="1" applyBorder="1" applyAlignment="1"/>
    <xf numFmtId="0" fontId="41" fillId="14" borderId="62" xfId="0" applyFont="1" applyFill="1" applyBorder="1" applyAlignment="1">
      <alignment horizontal="center" vertical="center" wrapText="1"/>
    </xf>
    <xf numFmtId="0" fontId="41" fillId="14" borderId="63" xfId="0" applyFont="1" applyFill="1" applyBorder="1" applyAlignment="1">
      <alignment horizontal="center" vertical="center" wrapText="1"/>
    </xf>
    <xf numFmtId="0" fontId="41" fillId="14" borderId="64" xfId="0" applyFont="1" applyFill="1" applyBorder="1" applyAlignment="1">
      <alignment horizontal="center" vertical="center" wrapText="1"/>
    </xf>
    <xf numFmtId="0" fontId="44" fillId="16" borderId="31" xfId="4" applyFont="1" applyFill="1" applyBorder="1" applyAlignment="1">
      <alignment horizontal="center" vertical="center"/>
    </xf>
    <xf numFmtId="0" fontId="44" fillId="16" borderId="15" xfId="4" applyFont="1" applyFill="1" applyBorder="1" applyAlignment="1">
      <alignment horizontal="center" vertical="center"/>
    </xf>
    <xf numFmtId="0" fontId="44" fillId="16" borderId="141" xfId="4" applyFont="1" applyFill="1" applyBorder="1" applyAlignment="1">
      <alignment horizontal="center" vertical="center"/>
    </xf>
    <xf numFmtId="0" fontId="44" fillId="16" borderId="146" xfId="4" applyFont="1" applyFill="1" applyBorder="1" applyAlignment="1">
      <alignment horizontal="center" vertical="center"/>
    </xf>
    <xf numFmtId="0" fontId="44" fillId="16" borderId="142" xfId="4" applyFont="1" applyFill="1" applyBorder="1" applyAlignment="1">
      <alignment horizontal="center" vertical="center"/>
    </xf>
    <xf numFmtId="0" fontId="44" fillId="16" borderId="143" xfId="4" applyFont="1" applyFill="1" applyBorder="1" applyAlignment="1">
      <alignment horizontal="center" vertical="center"/>
    </xf>
    <xf numFmtId="0" fontId="44" fillId="16" borderId="179" xfId="4" applyFont="1" applyFill="1" applyBorder="1" applyAlignment="1">
      <alignment horizontal="center" vertical="center"/>
    </xf>
    <xf numFmtId="0" fontId="44" fillId="16" borderId="5" xfId="4" applyFont="1" applyFill="1" applyBorder="1" applyAlignment="1">
      <alignment horizontal="center" vertical="center"/>
    </xf>
    <xf numFmtId="0" fontId="44" fillId="16" borderId="180" xfId="4" applyFont="1" applyFill="1" applyBorder="1" applyAlignment="1">
      <alignment horizontal="center" vertical="center"/>
    </xf>
    <xf numFmtId="0" fontId="43" fillId="13" borderId="101" xfId="0" applyFont="1" applyFill="1" applyBorder="1" applyAlignment="1">
      <alignment horizontal="center" vertical="center" wrapText="1"/>
    </xf>
    <xf numFmtId="0" fontId="43" fillId="13" borderId="102" xfId="0" applyFont="1" applyFill="1" applyBorder="1" applyAlignment="1">
      <alignment horizontal="center" vertical="center" wrapText="1"/>
    </xf>
    <xf numFmtId="0" fontId="43" fillId="13" borderId="103" xfId="0" applyFont="1" applyFill="1" applyBorder="1" applyAlignment="1">
      <alignment horizontal="center" vertical="center" wrapText="1"/>
    </xf>
    <xf numFmtId="0" fontId="43" fillId="13" borderId="144" xfId="0" applyFont="1" applyFill="1" applyBorder="1" applyAlignment="1">
      <alignment horizontal="center" vertical="center" wrapText="1"/>
    </xf>
    <xf numFmtId="0" fontId="43" fillId="13" borderId="0" xfId="0" applyFont="1" applyFill="1" applyBorder="1" applyAlignment="1">
      <alignment horizontal="center" vertical="center" wrapText="1"/>
    </xf>
    <xf numFmtId="0" fontId="43" fillId="13" borderId="150" xfId="0" applyFont="1" applyFill="1" applyBorder="1" applyAlignment="1">
      <alignment horizontal="center" vertical="center" wrapText="1"/>
    </xf>
    <xf numFmtId="0" fontId="43" fillId="13" borderId="145" xfId="0" applyFont="1" applyFill="1" applyBorder="1" applyAlignment="1">
      <alignment horizontal="center" vertical="center" wrapText="1"/>
    </xf>
    <xf numFmtId="0" fontId="43" fillId="13" borderId="125" xfId="0" applyFont="1" applyFill="1" applyBorder="1" applyAlignment="1">
      <alignment horizontal="center" vertical="center" wrapText="1"/>
    </xf>
    <xf numFmtId="0" fontId="43" fillId="13" borderId="151" xfId="0" applyFont="1" applyFill="1" applyBorder="1" applyAlignment="1">
      <alignment horizontal="center" vertical="center" wrapText="1"/>
    </xf>
    <xf numFmtId="0" fontId="41" fillId="0" borderId="0" xfId="0" applyFont="1" applyAlignment="1">
      <alignment horizontal="center" vertical="center" textRotation="90"/>
    </xf>
    <xf numFmtId="0" fontId="44" fillId="16" borderId="152" xfId="4" applyFont="1" applyFill="1" applyBorder="1" applyAlignment="1">
      <alignment horizontal="center" vertical="center"/>
    </xf>
    <xf numFmtId="0" fontId="44" fillId="16" borderId="148" xfId="4" applyFont="1" applyFill="1" applyBorder="1" applyAlignment="1">
      <alignment horizontal="center" vertical="center"/>
    </xf>
    <xf numFmtId="0" fontId="44" fillId="16" borderId="149" xfId="4" applyFont="1" applyFill="1" applyBorder="1" applyAlignment="1">
      <alignment horizontal="center" vertical="center"/>
    </xf>
    <xf numFmtId="0" fontId="44" fillId="16" borderId="147" xfId="4" applyFont="1" applyFill="1" applyBorder="1" applyAlignment="1">
      <alignment horizontal="center" vertical="center"/>
    </xf>
    <xf numFmtId="0" fontId="44" fillId="16" borderId="135" xfId="4" applyFont="1" applyFill="1" applyBorder="1" applyAlignment="1">
      <alignment horizontal="center" vertical="center"/>
    </xf>
    <xf numFmtId="0" fontId="44" fillId="16" borderId="131" xfId="4" applyFont="1" applyFill="1" applyBorder="1" applyAlignment="1">
      <alignment horizontal="center" vertical="center"/>
    </xf>
    <xf numFmtId="0" fontId="44" fillId="16" borderId="132" xfId="4" applyFont="1" applyFill="1" applyBorder="1" applyAlignment="1">
      <alignment horizontal="center" vertical="center"/>
    </xf>
    <xf numFmtId="0" fontId="44" fillId="16" borderId="140" xfId="4" applyFont="1" applyFill="1" applyBorder="1" applyAlignment="1">
      <alignment horizontal="center" vertical="center"/>
    </xf>
    <xf numFmtId="0" fontId="44" fillId="16" borderId="136" xfId="4" applyFont="1" applyFill="1" applyBorder="1" applyAlignment="1">
      <alignment horizontal="center" vertical="center"/>
    </xf>
    <xf numFmtId="0" fontId="44" fillId="16" borderId="187" xfId="4" applyFont="1" applyFill="1" applyBorder="1" applyAlignment="1">
      <alignment horizontal="center" vertical="center"/>
    </xf>
    <xf numFmtId="0" fontId="44" fillId="16" borderId="25" xfId="4" applyFont="1" applyFill="1" applyBorder="1" applyAlignment="1">
      <alignment horizontal="center" vertical="center"/>
    </xf>
    <xf numFmtId="0" fontId="44" fillId="16" borderId="188" xfId="4" applyFont="1" applyFill="1" applyBorder="1" applyAlignment="1">
      <alignment horizontal="center" vertical="center"/>
    </xf>
    <xf numFmtId="0" fontId="44" fillId="16" borderId="145" xfId="4" applyFont="1" applyFill="1" applyBorder="1" applyAlignment="1">
      <alignment horizontal="center" vertical="center"/>
    </xf>
    <xf numFmtId="0" fontId="44" fillId="16" borderId="125" xfId="4" applyFont="1" applyFill="1" applyBorder="1" applyAlignment="1">
      <alignment horizontal="center" vertical="center"/>
    </xf>
    <xf numFmtId="0" fontId="44" fillId="16" borderId="151" xfId="4" applyFont="1" applyFill="1" applyBorder="1" applyAlignment="1">
      <alignment horizontal="center" vertical="center"/>
    </xf>
    <xf numFmtId="0" fontId="43" fillId="17" borderId="101" xfId="4" applyFont="1" applyFill="1" applyBorder="1" applyAlignment="1">
      <alignment horizontal="center" vertical="center"/>
    </xf>
    <xf numFmtId="0" fontId="43" fillId="17" borderId="102" xfId="4" applyFont="1" applyFill="1" applyBorder="1" applyAlignment="1">
      <alignment horizontal="center" vertical="center"/>
    </xf>
    <xf numFmtId="0" fontId="43" fillId="17" borderId="103" xfId="4" applyFont="1" applyFill="1" applyBorder="1" applyAlignment="1">
      <alignment horizontal="center" vertical="center"/>
    </xf>
    <xf numFmtId="0" fontId="43" fillId="17" borderId="144" xfId="4" applyFont="1" applyFill="1" applyBorder="1" applyAlignment="1">
      <alignment horizontal="center" vertical="center"/>
    </xf>
    <xf numFmtId="0" fontId="43" fillId="17" borderId="0" xfId="4" applyFont="1" applyFill="1" applyBorder="1" applyAlignment="1">
      <alignment horizontal="center" vertical="center"/>
    </xf>
    <xf numFmtId="0" fontId="43" fillId="17" borderId="150" xfId="4" applyFont="1" applyFill="1" applyBorder="1" applyAlignment="1">
      <alignment horizontal="center" vertical="center"/>
    </xf>
    <xf numFmtId="0" fontId="43" fillId="17" borderId="145" xfId="4" applyFont="1" applyFill="1" applyBorder="1" applyAlignment="1">
      <alignment horizontal="center" vertical="center"/>
    </xf>
    <xf numFmtId="0" fontId="43" fillId="17" borderId="125" xfId="4" applyFont="1" applyFill="1" applyBorder="1" applyAlignment="1">
      <alignment horizontal="center" vertical="center"/>
    </xf>
    <xf numFmtId="0" fontId="43" fillId="17" borderId="151" xfId="4" applyFont="1" applyFill="1" applyBorder="1" applyAlignment="1">
      <alignment horizontal="center" vertical="center"/>
    </xf>
    <xf numFmtId="0" fontId="15" fillId="0" borderId="22" xfId="0" applyFont="1" applyBorder="1" applyAlignment="1">
      <alignment horizontal="center" vertical="top" wrapText="1"/>
    </xf>
    <xf numFmtId="0" fontId="15" fillId="0" borderId="29" xfId="0" applyFont="1" applyBorder="1" applyAlignment="1">
      <alignment horizontal="center" vertical="top" wrapText="1"/>
    </xf>
    <xf numFmtId="0" fontId="20" fillId="13" borderId="181" xfId="0" applyFont="1" applyFill="1" applyBorder="1" applyAlignment="1">
      <alignment horizontal="center" vertical="center" wrapText="1"/>
    </xf>
    <xf numFmtId="0" fontId="20" fillId="13" borderId="162" xfId="0" applyFont="1" applyFill="1" applyBorder="1" applyAlignment="1">
      <alignment horizontal="center" vertical="center" wrapText="1"/>
    </xf>
    <xf numFmtId="0" fontId="15" fillId="0" borderId="159" xfId="0" applyFont="1" applyBorder="1" applyAlignment="1">
      <alignment horizontal="center" vertical="top" wrapText="1"/>
    </xf>
    <xf numFmtId="0" fontId="0" fillId="0" borderId="160" xfId="0" applyBorder="1" applyAlignment="1">
      <alignment horizontal="center" vertical="top" wrapText="1"/>
    </xf>
    <xf numFmtId="0" fontId="15" fillId="0" borderId="161" xfId="0" applyFont="1" applyBorder="1" applyAlignment="1">
      <alignment vertical="top" wrapText="1"/>
    </xf>
    <xf numFmtId="0" fontId="0" fillId="0" borderId="155" xfId="0" applyBorder="1" applyAlignment="1">
      <alignment vertical="top" wrapText="1"/>
    </xf>
    <xf numFmtId="0" fontId="0" fillId="0" borderId="22" xfId="0" applyBorder="1" applyAlignment="1">
      <alignment horizontal="left" vertical="top" wrapText="1"/>
    </xf>
    <xf numFmtId="0" fontId="0" fillId="0" borderId="137" xfId="0" applyBorder="1" applyAlignment="1">
      <alignment horizontal="left" vertical="top" wrapText="1"/>
    </xf>
    <xf numFmtId="0" fontId="15" fillId="0" borderId="142" xfId="0" applyFont="1" applyBorder="1" applyAlignment="1">
      <alignment vertical="top" wrapText="1"/>
    </xf>
    <xf numFmtId="0" fontId="0" fillId="0" borderId="106" xfId="0" applyBorder="1" applyAlignment="1">
      <alignment vertical="top" wrapText="1"/>
    </xf>
    <xf numFmtId="0" fontId="0" fillId="0" borderId="142" xfId="0" applyBorder="1" applyAlignment="1">
      <alignment vertical="top" wrapText="1"/>
    </xf>
    <xf numFmtId="0" fontId="15" fillId="0" borderId="139" xfId="0" applyFont="1" applyBorder="1" applyAlignment="1">
      <alignment horizontal="center" vertical="center" wrapText="1"/>
    </xf>
    <xf numFmtId="0" fontId="0" fillId="0" borderId="158" xfId="0" applyBorder="1" applyAlignment="1">
      <alignment horizontal="center" vertical="center" wrapText="1"/>
    </xf>
    <xf numFmtId="0" fontId="20" fillId="13" borderId="156" xfId="0" applyFont="1" applyFill="1" applyBorder="1" applyAlignment="1">
      <alignment horizontal="center" vertical="center" wrapText="1"/>
    </xf>
    <xf numFmtId="0" fontId="0" fillId="0" borderId="137" xfId="0" applyBorder="1" applyAlignment="1">
      <alignment horizontal="center" vertical="top" wrapText="1"/>
    </xf>
    <xf numFmtId="0" fontId="0" fillId="0" borderId="159" xfId="0" applyBorder="1" applyAlignment="1">
      <alignment horizontal="center" wrapText="1"/>
    </xf>
    <xf numFmtId="0" fontId="0" fillId="0" borderId="160" xfId="0" applyBorder="1" applyAlignment="1">
      <alignment horizontal="center" wrapText="1"/>
    </xf>
    <xf numFmtId="0" fontId="15" fillId="0" borderId="173" xfId="0" applyFont="1" applyBorder="1" applyAlignment="1">
      <alignment horizontal="center" vertical="top" wrapText="1"/>
    </xf>
    <xf numFmtId="0" fontId="15" fillId="0" borderId="174" xfId="0" applyFont="1" applyBorder="1" applyAlignment="1">
      <alignment horizontal="center" vertical="top" wrapText="1"/>
    </xf>
    <xf numFmtId="0" fontId="28" fillId="0" borderId="0" xfId="0" applyFont="1" applyAlignment="1">
      <alignment horizontal="center" wrapText="1"/>
    </xf>
    <xf numFmtId="0" fontId="30" fillId="0" borderId="0" xfId="0" applyFont="1" applyAlignment="1">
      <alignment horizontal="center" wrapText="1"/>
    </xf>
    <xf numFmtId="0" fontId="0" fillId="0" borderId="139" xfId="0" applyBorder="1" applyAlignment="1">
      <alignment vertical="top" wrapText="1"/>
    </xf>
    <xf numFmtId="0" fontId="0" fillId="0" borderId="158" xfId="0" applyBorder="1" applyAlignment="1">
      <alignment vertical="top" wrapText="1"/>
    </xf>
    <xf numFmtId="0" fontId="0" fillId="0" borderId="157" xfId="0" applyBorder="1" applyAlignment="1">
      <alignment vertical="top" wrapText="1"/>
    </xf>
    <xf numFmtId="0" fontId="0" fillId="0" borderId="139" xfId="0" applyBorder="1" applyAlignment="1">
      <alignment horizontal="left" vertical="top" wrapText="1"/>
    </xf>
    <xf numFmtId="0" fontId="0" fillId="0" borderId="158" xfId="0" applyBorder="1" applyAlignment="1">
      <alignment horizontal="left" vertical="top" wrapText="1"/>
    </xf>
    <xf numFmtId="0" fontId="15" fillId="0" borderId="142" xfId="0" applyFont="1" applyBorder="1" applyAlignment="1">
      <alignment horizontal="left" vertical="top" wrapText="1"/>
    </xf>
    <xf numFmtId="0" fontId="0" fillId="0" borderId="106" xfId="0" applyBorder="1" applyAlignment="1">
      <alignment horizontal="left" vertical="top" wrapText="1"/>
    </xf>
    <xf numFmtId="0" fontId="15" fillId="0" borderId="22" xfId="0" applyFont="1" applyBorder="1" applyAlignment="1">
      <alignment horizontal="left" vertical="top" wrapText="1"/>
    </xf>
    <xf numFmtId="0" fontId="15" fillId="0" borderId="29" xfId="0" applyFont="1" applyBorder="1" applyAlignment="1">
      <alignment horizontal="left" vertical="top" wrapText="1"/>
    </xf>
    <xf numFmtId="0" fontId="15" fillId="0" borderId="22" xfId="0" quotePrefix="1" applyFont="1" applyBorder="1" applyAlignment="1">
      <alignment horizontal="left" vertical="top" wrapText="1"/>
    </xf>
    <xf numFmtId="0" fontId="15" fillId="0" borderId="127" xfId="0" applyFont="1" applyBorder="1" applyAlignment="1">
      <alignment horizontal="left" vertical="top" wrapText="1"/>
    </xf>
    <xf numFmtId="0" fontId="0" fillId="0" borderId="29" xfId="0" applyBorder="1" applyAlignment="1">
      <alignment horizontal="left" vertical="top" wrapText="1"/>
    </xf>
    <xf numFmtId="0" fontId="15" fillId="0" borderId="159" xfId="0" applyFont="1" applyBorder="1" applyAlignment="1">
      <alignment horizontal="left" vertical="top" wrapText="1"/>
    </xf>
    <xf numFmtId="0" fontId="15" fillId="0" borderId="154" xfId="0" applyFont="1" applyBorder="1" applyAlignment="1">
      <alignment horizontal="left" vertical="top" wrapText="1"/>
    </xf>
    <xf numFmtId="0" fontId="15" fillId="0" borderId="173" xfId="0" applyFont="1" applyBorder="1" applyAlignment="1">
      <alignment horizontal="left" vertical="top" wrapText="1"/>
    </xf>
    <xf numFmtId="0" fontId="15" fillId="0" borderId="174" xfId="0" applyFont="1" applyBorder="1" applyAlignment="1">
      <alignment horizontal="left" vertical="top" wrapText="1"/>
    </xf>
    <xf numFmtId="0" fontId="15" fillId="0" borderId="137" xfId="0" applyFont="1" applyBorder="1" applyAlignment="1">
      <alignment horizontal="center" vertical="top" wrapText="1"/>
    </xf>
    <xf numFmtId="0" fontId="17" fillId="0" borderId="0" xfId="0" applyFont="1" applyAlignment="1">
      <alignment horizontal="center" vertical="center"/>
    </xf>
    <xf numFmtId="0" fontId="17" fillId="2" borderId="0" xfId="0" applyFont="1" applyFill="1" applyBorder="1" applyAlignment="1">
      <alignment horizontal="center" vertical="center"/>
    </xf>
    <xf numFmtId="0" fontId="0" fillId="2" borderId="0" xfId="0" applyFill="1" applyBorder="1" applyAlignment="1">
      <alignment horizontal="center"/>
    </xf>
    <xf numFmtId="0" fontId="20" fillId="8" borderId="62" xfId="0" applyFont="1" applyFill="1" applyBorder="1" applyAlignment="1">
      <alignment horizontal="center" wrapText="1"/>
    </xf>
    <xf numFmtId="0" fontId="20" fillId="8" borderId="63" xfId="0" applyFont="1" applyFill="1" applyBorder="1" applyAlignment="1">
      <alignment horizontal="center" wrapText="1"/>
    </xf>
    <xf numFmtId="0" fontId="20" fillId="8" borderId="64" xfId="0" applyFont="1" applyFill="1" applyBorder="1" applyAlignment="1">
      <alignment horizontal="center" wrapText="1"/>
    </xf>
    <xf numFmtId="0" fontId="28" fillId="2" borderId="0" xfId="0" applyFont="1" applyFill="1" applyBorder="1" applyAlignment="1">
      <alignment vertical="center"/>
    </xf>
    <xf numFmtId="0" fontId="29" fillId="2" borderId="0" xfId="0" applyFont="1" applyFill="1" applyBorder="1" applyAlignment="1"/>
    <xf numFmtId="0" fontId="28" fillId="2" borderId="0" xfId="0" applyFont="1" applyFill="1" applyBorder="1" applyAlignment="1">
      <alignment horizontal="center" vertical="center"/>
    </xf>
    <xf numFmtId="0" fontId="29" fillId="2" borderId="0" xfId="0" applyFont="1" applyFill="1" applyBorder="1" applyAlignment="1">
      <alignment horizontal="center"/>
    </xf>
    <xf numFmtId="0" fontId="28" fillId="2" borderId="18" xfId="0" applyFont="1" applyFill="1" applyBorder="1" applyAlignment="1">
      <alignment horizontal="center" vertical="center"/>
    </xf>
    <xf numFmtId="0" fontId="28" fillId="2" borderId="35" xfId="0" applyFont="1" applyFill="1" applyBorder="1" applyAlignment="1">
      <alignment horizontal="center" vertical="center"/>
    </xf>
    <xf numFmtId="0" fontId="17" fillId="2" borderId="18" xfId="0" applyFont="1" applyFill="1" applyBorder="1" applyAlignment="1">
      <alignment horizontal="center" vertical="center"/>
    </xf>
    <xf numFmtId="0" fontId="17" fillId="2" borderId="35" xfId="0" applyFont="1" applyFill="1" applyBorder="1" applyAlignment="1">
      <alignment horizontal="center" vertical="center"/>
    </xf>
    <xf numFmtId="0" fontId="28" fillId="2" borderId="122" xfId="0" applyFont="1" applyFill="1" applyBorder="1" applyAlignment="1">
      <alignment horizontal="center" vertical="center"/>
    </xf>
    <xf numFmtId="0" fontId="28" fillId="2" borderId="123" xfId="0" applyFont="1" applyFill="1" applyBorder="1" applyAlignment="1">
      <alignment horizontal="center" vertical="center"/>
    </xf>
    <xf numFmtId="0" fontId="31" fillId="0" borderId="0" xfId="0" applyFont="1" applyAlignment="1">
      <alignment horizontal="left" vertical="center"/>
    </xf>
    <xf numFmtId="0" fontId="19" fillId="2" borderId="15" xfId="0" applyFont="1" applyFill="1" applyBorder="1" applyAlignment="1">
      <alignment horizontal="left" vertical="center"/>
    </xf>
    <xf numFmtId="0" fontId="0" fillId="2" borderId="15" xfId="0" applyFill="1" applyBorder="1" applyAlignment="1">
      <alignment vertical="center"/>
    </xf>
    <xf numFmtId="0" fontId="28" fillId="2" borderId="20" xfId="0" applyFont="1" applyFill="1" applyBorder="1" applyAlignment="1">
      <alignment horizontal="center" vertical="center"/>
    </xf>
    <xf numFmtId="0" fontId="29" fillId="2" borderId="1" xfId="0" applyFont="1" applyFill="1" applyBorder="1" applyAlignment="1">
      <alignment horizontal="center"/>
    </xf>
    <xf numFmtId="0" fontId="29" fillId="2" borderId="32" xfId="0" applyFont="1" applyFill="1" applyBorder="1" applyAlignment="1">
      <alignment horizontal="center"/>
    </xf>
    <xf numFmtId="0" fontId="19" fillId="2" borderId="22" xfId="0" applyFont="1" applyFill="1" applyBorder="1" applyAlignment="1">
      <alignment horizontal="center" vertical="center" wrapText="1"/>
    </xf>
    <xf numFmtId="0" fontId="0" fillId="2" borderId="22" xfId="0" applyFill="1" applyBorder="1" applyAlignment="1">
      <alignment vertical="center" wrapText="1"/>
    </xf>
    <xf numFmtId="0" fontId="20" fillId="8" borderId="62" xfId="0" applyFont="1" applyFill="1" applyBorder="1" applyAlignment="1">
      <alignment horizontal="center"/>
    </xf>
    <xf numFmtId="0" fontId="20" fillId="8" borderId="63" xfId="0" applyFont="1" applyFill="1" applyBorder="1" applyAlignment="1">
      <alignment horizontal="center"/>
    </xf>
    <xf numFmtId="0" fontId="20" fillId="8" borderId="64" xfId="0" applyFont="1" applyFill="1" applyBorder="1" applyAlignment="1">
      <alignment horizontal="center"/>
    </xf>
    <xf numFmtId="0" fontId="20" fillId="8" borderId="101" xfId="0" applyFont="1" applyFill="1" applyBorder="1" applyAlignment="1">
      <alignment horizontal="center"/>
    </xf>
    <xf numFmtId="0" fontId="20" fillId="8" borderId="102" xfId="0" applyFont="1" applyFill="1" applyBorder="1" applyAlignment="1">
      <alignment horizontal="center"/>
    </xf>
    <xf numFmtId="0" fontId="20" fillId="8" borderId="103" xfId="0" applyFont="1" applyFill="1" applyBorder="1" applyAlignment="1">
      <alignment horizontal="center"/>
    </xf>
    <xf numFmtId="169" fontId="0" fillId="7" borderId="82" xfId="0" applyNumberFormat="1" applyFill="1" applyBorder="1" applyAlignment="1">
      <alignment horizontal="center" vertical="center"/>
    </xf>
    <xf numFmtId="169" fontId="0" fillId="7" borderId="83" xfId="0" applyNumberFormat="1" applyFill="1" applyBorder="1" applyAlignment="1">
      <alignment horizontal="center" vertical="center"/>
    </xf>
    <xf numFmtId="169" fontId="0" fillId="7" borderId="84" xfId="0" applyNumberFormat="1" applyFill="1" applyBorder="1" applyAlignment="1">
      <alignment horizontal="center" vertical="center"/>
    </xf>
    <xf numFmtId="2" fontId="23" fillId="6" borderId="89" xfId="0" applyNumberFormat="1" applyFont="1" applyFill="1" applyBorder="1" applyAlignment="1">
      <alignment horizontal="center" vertical="center"/>
    </xf>
    <xf numFmtId="2" fontId="23" fillId="6" borderId="85" xfId="0" applyNumberFormat="1" applyFont="1" applyFill="1" applyBorder="1" applyAlignment="1">
      <alignment horizontal="center" vertical="center"/>
    </xf>
    <xf numFmtId="168" fontId="0" fillId="6" borderId="89" xfId="0" applyNumberFormat="1" applyFill="1" applyBorder="1" applyAlignment="1">
      <alignment horizontal="center" vertical="center"/>
    </xf>
    <xf numFmtId="168" fontId="0" fillId="6" borderId="85" xfId="0" applyNumberFormat="1" applyFill="1" applyBorder="1" applyAlignment="1">
      <alignment horizontal="center" vertical="center"/>
    </xf>
    <xf numFmtId="168" fontId="0" fillId="6" borderId="109" xfId="0" applyNumberFormat="1" applyFill="1" applyBorder="1" applyAlignment="1">
      <alignment horizontal="center" vertical="center"/>
    </xf>
    <xf numFmtId="168" fontId="0" fillId="6" borderId="86" xfId="0" applyNumberFormat="1" applyFill="1" applyBorder="1" applyAlignment="1">
      <alignment horizontal="center" vertical="center"/>
    </xf>
    <xf numFmtId="2" fontId="23" fillId="6" borderId="91" xfId="0" applyNumberFormat="1" applyFont="1" applyFill="1" applyBorder="1" applyAlignment="1">
      <alignment horizontal="center" vertical="center"/>
    </xf>
    <xf numFmtId="2" fontId="23" fillId="6" borderId="84" xfId="0" applyNumberFormat="1" applyFont="1" applyFill="1" applyBorder="1" applyAlignment="1">
      <alignment horizontal="center" vertical="center"/>
    </xf>
    <xf numFmtId="0" fontId="20" fillId="8" borderId="0" xfId="0" applyFont="1" applyFill="1" applyBorder="1" applyAlignment="1">
      <alignment horizontal="center"/>
    </xf>
    <xf numFmtId="0" fontId="19" fillId="0" borderId="15" xfId="1" applyFont="1" applyFill="1" applyBorder="1" applyAlignment="1">
      <alignment horizontal="center" vertical="center" wrapText="1"/>
    </xf>
    <xf numFmtId="0" fontId="15" fillId="0" borderId="15" xfId="1" applyFill="1" applyBorder="1" applyAlignment="1">
      <alignment vertical="center" wrapText="1"/>
    </xf>
    <xf numFmtId="0" fontId="28" fillId="2" borderId="4" xfId="0" applyFont="1" applyFill="1" applyBorder="1" applyAlignment="1">
      <alignment horizontal="center" vertical="center"/>
    </xf>
    <xf numFmtId="0" fontId="28" fillId="2" borderId="3" xfId="0" applyFont="1" applyFill="1" applyBorder="1" applyAlignment="1">
      <alignment horizontal="center" vertical="center"/>
    </xf>
    <xf numFmtId="0" fontId="41" fillId="2" borderId="0" xfId="0" applyFont="1" applyFill="1" applyBorder="1" applyAlignment="1">
      <alignment horizontal="center" vertical="center" wrapText="1"/>
    </xf>
    <xf numFmtId="0" fontId="28" fillId="2" borderId="58" xfId="0" applyFont="1" applyFill="1" applyBorder="1" applyAlignment="1">
      <alignment horizontal="center" vertical="center"/>
    </xf>
    <xf numFmtId="0" fontId="15" fillId="2" borderId="59" xfId="0" applyFont="1" applyFill="1" applyBorder="1" applyAlignment="1">
      <alignment horizontal="center" vertical="center"/>
    </xf>
    <xf numFmtId="0" fontId="0" fillId="2" borderId="3" xfId="0" applyFill="1" applyBorder="1" applyAlignment="1">
      <alignment horizontal="center"/>
    </xf>
    <xf numFmtId="15" fontId="27" fillId="0" borderId="23" xfId="5" applyNumberFormat="1" applyFont="1" applyBorder="1" applyAlignment="1">
      <alignment horizontal="center"/>
    </xf>
    <xf numFmtId="15" fontId="27" fillId="0" borderId="5" xfId="5" applyNumberFormat="1" applyFont="1" applyBorder="1" applyAlignment="1">
      <alignment horizontal="center"/>
    </xf>
    <xf numFmtId="15" fontId="27" fillId="0" borderId="31" xfId="5" applyNumberFormat="1" applyFont="1" applyBorder="1" applyAlignment="1">
      <alignment horizontal="center"/>
    </xf>
    <xf numFmtId="1" fontId="14" fillId="4" borderId="22" xfId="5" applyNumberFormat="1" applyFill="1" applyBorder="1" applyAlignment="1">
      <alignment horizontal="center" vertical="center"/>
    </xf>
    <xf numFmtId="1" fontId="14" fillId="4" borderId="29" xfId="5" applyNumberFormat="1" applyFill="1" applyBorder="1" applyAlignment="1">
      <alignment horizontal="center" vertical="center"/>
    </xf>
    <xf numFmtId="0" fontId="11" fillId="18" borderId="22" xfId="5" applyFont="1" applyFill="1" applyBorder="1" applyAlignment="1">
      <alignment horizontal="center" vertical="center"/>
    </xf>
    <xf numFmtId="0" fontId="11" fillId="18" borderId="127" xfId="5" applyFont="1" applyFill="1" applyBorder="1" applyAlignment="1">
      <alignment horizontal="center" vertical="center"/>
    </xf>
    <xf numFmtId="0" fontId="11" fillId="18" borderId="29" xfId="5" applyFont="1" applyFill="1" applyBorder="1" applyAlignment="1">
      <alignment horizontal="center" vertical="center"/>
    </xf>
    <xf numFmtId="0" fontId="11" fillId="18" borderId="22" xfId="5" applyFont="1" applyFill="1" applyBorder="1" applyAlignment="1">
      <alignment horizontal="center" vertical="center" wrapText="1"/>
    </xf>
    <xf numFmtId="0" fontId="11" fillId="18" borderId="127" xfId="5" applyFont="1" applyFill="1" applyBorder="1" applyAlignment="1">
      <alignment horizontal="center" vertical="center" wrapText="1"/>
    </xf>
    <xf numFmtId="0" fontId="11" fillId="18" borderId="29" xfId="5" applyFont="1" applyFill="1" applyBorder="1" applyAlignment="1">
      <alignment horizontal="center" vertical="center" wrapText="1"/>
    </xf>
    <xf numFmtId="0" fontId="28" fillId="2" borderId="191" xfId="0" applyFont="1" applyFill="1" applyBorder="1" applyAlignment="1">
      <alignment horizontal="center" vertical="center"/>
    </xf>
    <xf numFmtId="0" fontId="51" fillId="0" borderId="25" xfId="5" applyFont="1" applyBorder="1" applyAlignment="1">
      <alignment horizontal="center"/>
    </xf>
    <xf numFmtId="0" fontId="27" fillId="0" borderId="131" xfId="5" applyFont="1" applyBorder="1" applyAlignment="1">
      <alignment horizontal="center"/>
    </xf>
    <xf numFmtId="0" fontId="27" fillId="0" borderId="132" xfId="5" applyFont="1" applyBorder="1" applyAlignment="1">
      <alignment horizontal="center"/>
    </xf>
    <xf numFmtId="0" fontId="27" fillId="0" borderId="140" xfId="5" applyFont="1" applyBorder="1" applyAlignment="1">
      <alignment horizontal="center"/>
    </xf>
  </cellXfs>
  <cellStyles count="11">
    <cellStyle name="Comma" xfId="2" builtinId="3"/>
    <cellStyle name="Comma 2" xfId="7" xr:uid="{00000000-0005-0000-0000-000001000000}"/>
    <cellStyle name="Comma 3" xfId="10" xr:uid="{10339404-4CCD-4370-8A42-F11AD8D9EB53}"/>
    <cellStyle name="Currency" xfId="3" builtinId="4"/>
    <cellStyle name="Hyperlink" xfId="4" builtinId="8"/>
    <cellStyle name="Normal" xfId="0" builtinId="0"/>
    <cellStyle name="Normal 2" xfId="1" xr:uid="{00000000-0005-0000-0000-000005000000}"/>
    <cellStyle name="Normal 3" xfId="5" xr:uid="{00000000-0005-0000-0000-000006000000}"/>
    <cellStyle name="Normal 4" xfId="9" xr:uid="{AA58E97E-ACBD-4815-A7CA-18B62E78B479}"/>
    <cellStyle name="Normal_Sheet1" xfId="6" xr:uid="{00000000-0005-0000-0000-000007000000}"/>
    <cellStyle name="Percent" xfId="8" builtinId="5"/>
  </cellStyles>
  <dxfs count="18">
    <dxf>
      <fill>
        <patternFill>
          <bgColor rgb="FF92D050"/>
        </patternFill>
      </fill>
    </dxf>
    <dxf>
      <fill>
        <patternFill>
          <bgColor theme="1" tint="0.34998626667073579"/>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44A4A"/>
      <color rgb="FFFB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5.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4.xml"/><Relationship Id="rId33" Type="http://schemas.microsoft.com/office/2007/relationships/slicerCache" Target="slicerCaches/slicerCache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hartsheet" Target="chartsheets/sheet1.xml"/><Relationship Id="rId32" Type="http://schemas.microsoft.com/office/2007/relationships/slicerCache" Target="slicerCaches/slicerCache1.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hartsheet" Target="chartsheets/sheet2.xml"/><Relationship Id="rId30" Type="http://schemas.openxmlformats.org/officeDocument/2006/relationships/pivotCacheDefinition" Target="pivotCache/pivotCacheDefinition3.xml"/><Relationship Id="rId35" Type="http://schemas.openxmlformats.org/officeDocument/2006/relationships/styles" Target="styles.xml"/><Relationship Id="rId43"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[VERSION 2 Enhanced SVRG MASTER FILE (version 1).xlsb LOCAL.xlsx]CHARTS!PivotTable4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Claims</a:t>
            </a:r>
            <a:r>
              <a:rPr lang="en-GB" b="1" baseline="0"/>
              <a:t> to Date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CHARTS!$D$11</c:f>
              <c:strCache>
                <c:ptCount val="1"/>
                <c:pt idx="0">
                  <c:v>ANNUAL CREDIT NOTE VALUE</c:v>
                </c:pt>
              </c:strCache>
            </c:strRef>
          </c:tx>
          <c:spPr>
            <a:ln w="28575" cap="rnd">
              <a:solidFill>
                <a:schemeClr val="accent1"/>
              </a:solidFill>
              <a:round/>
            </a:ln>
            <a:effectLst/>
          </c:spPr>
          <c:marker>
            <c:symbol val="none"/>
          </c:marker>
          <c:cat>
            <c:strRef>
              <c:f>CHARTS!$C$12:$C$15</c:f>
              <c:strCache>
                <c:ptCount val="3"/>
                <c:pt idx="0">
                  <c:v>2019</c:v>
                </c:pt>
                <c:pt idx="1">
                  <c:v>2020</c:v>
                </c:pt>
                <c:pt idx="2">
                  <c:v>2021</c:v>
                </c:pt>
              </c:strCache>
            </c:strRef>
          </c:cat>
          <c:val>
            <c:numRef>
              <c:f>CHARTS!$D$12:$D$15</c:f>
              <c:numCache>
                <c:formatCode>General</c:formatCode>
                <c:ptCount val="3"/>
                <c:pt idx="0">
                  <c:v>5000</c:v>
                </c:pt>
                <c:pt idx="1">
                  <c:v>50000</c:v>
                </c:pt>
                <c:pt idx="2">
                  <c:v>700000</c:v>
                </c:pt>
              </c:numCache>
            </c:numRef>
          </c:val>
          <c:smooth val="0"/>
          <c:extLst>
            <c:ext xmlns:c16="http://schemas.microsoft.com/office/drawing/2014/chart" uri="{C3380CC4-5D6E-409C-BE32-E72D297353CC}">
              <c16:uniqueId val="{00000004-2CDD-4207-9249-2B15890F2153}"/>
            </c:ext>
          </c:extLst>
        </c:ser>
        <c:ser>
          <c:idx val="1"/>
          <c:order val="1"/>
          <c:tx>
            <c:strRef>
              <c:f>CHARTS!$E$11</c:f>
              <c:strCache>
                <c:ptCount val="1"/>
                <c:pt idx="0">
                  <c:v>Sum of CUMULATIVE CLAIM VALUE</c:v>
                </c:pt>
              </c:strCache>
            </c:strRef>
          </c:tx>
          <c:spPr>
            <a:ln w="28575" cap="rnd">
              <a:solidFill>
                <a:schemeClr val="accent2"/>
              </a:solidFill>
              <a:round/>
            </a:ln>
            <a:effectLst/>
          </c:spPr>
          <c:marker>
            <c:symbol val="none"/>
          </c:marker>
          <c:cat>
            <c:strRef>
              <c:f>CHARTS!$C$12:$C$15</c:f>
              <c:strCache>
                <c:ptCount val="3"/>
                <c:pt idx="0">
                  <c:v>2019</c:v>
                </c:pt>
                <c:pt idx="1">
                  <c:v>2020</c:v>
                </c:pt>
                <c:pt idx="2">
                  <c:v>2021</c:v>
                </c:pt>
              </c:strCache>
            </c:strRef>
          </c:cat>
          <c:val>
            <c:numRef>
              <c:f>CHARTS!$E$12:$E$15</c:f>
              <c:numCache>
                <c:formatCode>General</c:formatCode>
                <c:ptCount val="3"/>
                <c:pt idx="0">
                  <c:v>5000</c:v>
                </c:pt>
                <c:pt idx="1">
                  <c:v>55000</c:v>
                </c:pt>
                <c:pt idx="2">
                  <c:v>755000</c:v>
                </c:pt>
              </c:numCache>
            </c:numRef>
          </c:val>
          <c:smooth val="0"/>
          <c:extLst>
            <c:ext xmlns:c16="http://schemas.microsoft.com/office/drawing/2014/chart" uri="{C3380CC4-5D6E-409C-BE32-E72D297353CC}">
              <c16:uniqueId val="{00000005-2CDD-4207-9249-2B15890F2153}"/>
            </c:ext>
          </c:extLst>
        </c:ser>
        <c:dLbls>
          <c:showLegendKey val="0"/>
          <c:showVal val="0"/>
          <c:showCatName val="0"/>
          <c:showSerName val="0"/>
          <c:showPercent val="0"/>
          <c:showBubbleSize val="0"/>
        </c:dLbls>
        <c:smooth val="0"/>
        <c:axId val="528786560"/>
        <c:axId val="528788096"/>
      </c:lineChart>
      <c:catAx>
        <c:axId val="52878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8096"/>
        <c:crosses val="autoZero"/>
        <c:auto val="1"/>
        <c:lblAlgn val="ctr"/>
        <c:lblOffset val="100"/>
        <c:noMultiLvlLbl val="0"/>
      </c:catAx>
      <c:valAx>
        <c:axId val="52878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6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Enhanced</a:t>
            </a:r>
            <a:r>
              <a:rPr lang="en-GB" b="1" baseline="0"/>
              <a:t> Line Maintenance Burden</a:t>
            </a:r>
          </a:p>
          <a:p>
            <a:pPr>
              <a:defRPr b="1"/>
            </a:pP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091682155535397"/>
          <c:y val="0.14984805216790517"/>
          <c:w val="0.85233363294771369"/>
          <c:h val="0.78196723020967407"/>
        </c:manualLayout>
      </c:layout>
      <c:lineChart>
        <c:grouping val="standard"/>
        <c:varyColors val="0"/>
        <c:ser>
          <c:idx val="12"/>
          <c:order val="12"/>
          <c:tx>
            <c:strRef>
              <c:f>'ELMB SUMMARY'!$O$15</c:f>
              <c:strCache>
                <c:ptCount val="1"/>
                <c:pt idx="0">
                  <c:v>Cumulative Hours</c:v>
                </c:pt>
              </c:strCache>
            </c:strRef>
          </c:tx>
          <c:spPr>
            <a:ln w="28575" cap="rnd">
              <a:solidFill>
                <a:schemeClr val="accent1">
                  <a:lumMod val="80000"/>
                  <a:lumOff val="20000"/>
                </a:schemeClr>
              </a:solidFill>
              <a:round/>
            </a:ln>
            <a:effectLst/>
          </c:spPr>
          <c:marker>
            <c:symbol val="none"/>
          </c:marker>
          <c:cat>
            <c:strRef>
              <c:f>'ELMB SUMMARY'!$B$16:$B$30</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'ELMB SUMMARY'!$O$16:$O$30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C-2920-407A-805B-B6467B547695}"/>
            </c:ext>
          </c:extLst>
        </c:ser>
        <c:ser>
          <c:idx val="13"/>
          <c:order val="13"/>
          <c:tx>
            <c:strRef>
              <c:f>'ELMB SUMMARY'!$P$15</c:f>
              <c:strCache>
                <c:ptCount val="1"/>
                <c:pt idx="0">
                  <c:v>Allowable Hours</c:v>
                </c:pt>
              </c:strCache>
            </c:strRef>
          </c:tx>
          <c:spPr>
            <a:ln w="28575" cap="rnd">
              <a:solidFill>
                <a:schemeClr val="accent2">
                  <a:lumMod val="80000"/>
                  <a:lumOff val="20000"/>
                </a:schemeClr>
              </a:solidFill>
              <a:round/>
            </a:ln>
            <a:effectLst/>
          </c:spPr>
          <c:marker>
            <c:symbol val="none"/>
          </c:marker>
          <c:cat>
            <c:strRef>
              <c:f>'ELMB SUMMARY'!$B$16:$B$30</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'ELMB SUMMARY'!$P$16:$P$30</c:f>
              <c:numCache>
                <c:formatCode>0.000</c:formatCode>
                <c:ptCount val="15"/>
                <c:pt idx="0">
                  <c:v>1251.004999999999</c:v>
                </c:pt>
                <c:pt idx="1">
                  <c:v>4573.2022000000024</c:v>
                </c:pt>
                <c:pt idx="2">
                  <c:v>9762.8868399999992</c:v>
                </c:pt>
                <c:pt idx="3">
                  <c:v>11679.890600000001</c:v>
                </c:pt>
                <c:pt idx="4">
                  <c:v>14317.799160000004</c:v>
                </c:pt>
                <c:pt idx="5">
                  <c:v>20627.573399999976</c:v>
                </c:pt>
                <c:pt idx="6">
                  <c:v>28562.048339999994</c:v>
                </c:pt>
                <c:pt idx="7">
                  <c:v>36678.068279999978</c:v>
                </c:pt>
                <c:pt idx="8">
                  <c:v>44272.401319999968</c:v>
                </c:pt>
                <c:pt idx="9">
                  <c:v>44272.401319999968</c:v>
                </c:pt>
                <c:pt idx="10">
                  <c:v>44272.401319999968</c:v>
                </c:pt>
                <c:pt idx="11">
                  <c:v>44272.401319999968</c:v>
                </c:pt>
                <c:pt idx="12">
                  <c:v>44272.401319999968</c:v>
                </c:pt>
                <c:pt idx="13">
                  <c:v>44272.401319999968</c:v>
                </c:pt>
                <c:pt idx="14">
                  <c:v>44272.401319999968</c:v>
                </c:pt>
              </c:numCache>
            </c:numRef>
          </c:val>
          <c:smooth val="0"/>
          <c:extLst>
            <c:ext xmlns:c16="http://schemas.microsoft.com/office/drawing/2014/chart" uri="{C3380CC4-5D6E-409C-BE32-E72D297353CC}">
              <c16:uniqueId val="{0000000D-2920-407A-805B-B6467B547695}"/>
            </c:ext>
          </c:extLst>
        </c:ser>
        <c:dLbls>
          <c:showLegendKey val="0"/>
          <c:showVal val="0"/>
          <c:showCatName val="0"/>
          <c:showSerName val="0"/>
          <c:showPercent val="0"/>
          <c:showBubbleSize val="0"/>
        </c:dLbls>
        <c:smooth val="0"/>
        <c:axId val="636816000"/>
        <c:axId val="680252544"/>
        <c:extLst>
          <c:ext xmlns:c15="http://schemas.microsoft.com/office/drawing/2012/chart" uri="{02D57815-91ED-43cb-92C2-25804820EDAC}">
            <c15:filteredLineSeries>
              <c15:ser>
                <c:idx val="0"/>
                <c:order val="0"/>
                <c:tx>
                  <c:strRef>
                    <c:extLst>
                      <c:ext uri="{02D57815-91ED-43cb-92C2-25804820EDAC}">
                        <c15:formulaRef>
                          <c15:sqref>'ELMB SUMMARY'!$C$15</c15:sqref>
                        </c15:formulaRef>
                      </c:ext>
                    </c:extLst>
                    <c:strCache>
                      <c:ptCount val="1"/>
                      <c:pt idx="0">
                        <c:v>JANUARY</c:v>
                      </c:pt>
                    </c:strCache>
                  </c:strRef>
                </c:tx>
                <c:spPr>
                  <a:ln w="28575" cap="rnd">
                    <a:solidFill>
                      <a:schemeClr val="accent1"/>
                    </a:solidFill>
                    <a:round/>
                  </a:ln>
                  <a:effectLst/>
                </c:spPr>
                <c:marker>
                  <c:symbol val="none"/>
                </c:marker>
                <c:cat>
                  <c:strRef>
                    <c:extLst>
                      <c:ex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c:ext uri="{02D57815-91ED-43cb-92C2-25804820EDAC}">
                        <c15:formulaRef>
                          <c15:sqref>'ELMB SUMMARY'!$C$16:$C$30</c15:sqref>
                        </c15:formulaRef>
                      </c:ext>
                    </c:extLst>
                    <c:numCache>
                      <c:formatCode>General</c:formatCode>
                      <c:ptCount val="15"/>
                    </c:numCache>
                  </c:numRef>
                </c:val>
                <c:smooth val="0"/>
                <c:extLst>
                  <c:ext xmlns:c16="http://schemas.microsoft.com/office/drawing/2014/chart" uri="{C3380CC4-5D6E-409C-BE32-E72D297353CC}">
                    <c16:uniqueId val="{00000000-2920-407A-805B-B6467B547695}"/>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'ELMB SUMMARY'!$D$15</c15:sqref>
                        </c15:formulaRef>
                      </c:ext>
                    </c:extLst>
                    <c:strCache>
                      <c:ptCount val="1"/>
                      <c:pt idx="0">
                        <c:v>FEBRUARY</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SUMMARY'!$D$16:$D$30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1-2920-407A-805B-B6467B547695}"/>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'ELMB SUMMARY'!$E$15</c15:sqref>
                        </c15:formulaRef>
                      </c:ext>
                    </c:extLst>
                    <c:strCache>
                      <c:ptCount val="1"/>
                      <c:pt idx="0">
                        <c:v>MARCH</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SUMMARY'!$E$16:$E$30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2-2920-407A-805B-B6467B547695}"/>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'ELMB SUMMARY'!$F$15</c15:sqref>
                        </c15:formulaRef>
                      </c:ext>
                    </c:extLst>
                    <c:strCache>
                      <c:ptCount val="1"/>
                      <c:pt idx="0">
                        <c:v>APRIL</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SUMMARY'!$F$16:$F$30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3-2920-407A-805B-B6467B547695}"/>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'ELMB SUMMARY'!$G$15</c15:sqref>
                        </c15:formulaRef>
                      </c:ext>
                    </c:extLst>
                    <c:strCache>
                      <c:ptCount val="1"/>
                      <c:pt idx="0">
                        <c:v>MAY</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SUMMARY'!$G$16:$G$30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4-2920-407A-805B-B6467B547695}"/>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'ELMB SUMMARY'!$H$15</c15:sqref>
                        </c15:formulaRef>
                      </c:ext>
                    </c:extLst>
                    <c:strCache>
                      <c:ptCount val="1"/>
                      <c:pt idx="0">
                        <c:v>JUNE</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SUMMARY'!$H$16:$H$30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5-2920-407A-805B-B6467B547695}"/>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'ELMB SUMMARY'!$I$15</c15:sqref>
                        </c15:formulaRef>
                      </c:ext>
                    </c:extLst>
                    <c:strCache>
                      <c:ptCount val="1"/>
                      <c:pt idx="0">
                        <c:v>JULY</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SUMMARY'!$I$16:$I$30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6-2920-407A-805B-B6467B547695}"/>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'ELMB SUMMARY'!$J$15</c15:sqref>
                        </c15:formulaRef>
                      </c:ext>
                    </c:extLst>
                    <c:strCache>
                      <c:ptCount val="1"/>
                      <c:pt idx="0">
                        <c:v>AUGUST</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SUMMARY'!$J$16:$J$30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7-2920-407A-805B-B6467B547695}"/>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'ELMB SUMMARY'!$K$15</c15:sqref>
                        </c15:formulaRef>
                      </c:ext>
                    </c:extLst>
                    <c:strCache>
                      <c:ptCount val="1"/>
                      <c:pt idx="0">
                        <c:v>SEPTEMBER</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SUMMARY'!$K$16:$K$30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8-2920-407A-805B-B6467B547695}"/>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'ELMB SUMMARY'!$L$15</c15:sqref>
                        </c15:formulaRef>
                      </c:ext>
                    </c:extLst>
                    <c:strCache>
                      <c:ptCount val="1"/>
                      <c:pt idx="0">
                        <c:v>OCTOBER</c:v>
                      </c:pt>
                    </c:strCache>
                  </c:strRef>
                </c:tx>
                <c:spPr>
                  <a:ln w="28575" cap="rnd">
                    <a:solidFill>
                      <a:schemeClr val="accent4">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SUMMARY'!$L$16:$L$30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9-2920-407A-805B-B6467B54769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'ELMB SUMMARY'!$M$15</c15:sqref>
                        </c15:formulaRef>
                      </c:ext>
                    </c:extLst>
                    <c:strCache>
                      <c:ptCount val="1"/>
                      <c:pt idx="0">
                        <c:v>NOVEMBER</c:v>
                      </c:pt>
                    </c:strCache>
                  </c:strRef>
                </c:tx>
                <c:spPr>
                  <a:ln w="28575" cap="rnd">
                    <a:solidFill>
                      <a:schemeClr val="accent5">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SUMMARY'!$M$16:$M$30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A-2920-407A-805B-B6467B54769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'ELMB SUMMARY'!$N$15</c15:sqref>
                        </c15:formulaRef>
                      </c:ext>
                    </c:extLst>
                    <c:strCache>
                      <c:ptCount val="1"/>
                      <c:pt idx="0">
                        <c:v>DECEMBER</c:v>
                      </c:pt>
                    </c:strCache>
                  </c:strRef>
                </c:tx>
                <c:spPr>
                  <a:ln w="28575" cap="rnd">
                    <a:solidFill>
                      <a:schemeClr val="accent6">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SUMMARY'!$N$16:$N$30</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0B-2920-407A-805B-B6467B547695}"/>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'ELMB SUMMARY'!$Q$15</c15:sqref>
                        </c15:formulaRef>
                      </c:ext>
                    </c:extLst>
                    <c:strCache>
                      <c:ptCount val="1"/>
                      <c:pt idx="0">
                        <c:v>Excess Hours</c:v>
                      </c:pt>
                    </c:strCache>
                  </c:strRef>
                </c:tx>
                <c:spPr>
                  <a:ln w="28575" cap="rnd">
                    <a:solidFill>
                      <a:schemeClr val="accent3">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'ELMB SUMMARY'!$B$16:$B$30</c15:sqref>
                        </c15:formulaRef>
                      </c:ext>
                    </c:extLst>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extLst xmlns:c15="http://schemas.microsoft.com/office/drawing/2012/chart">
                      <c:ext xmlns:c15="http://schemas.microsoft.com/office/drawing/2012/chart" uri="{02D57815-91ED-43cb-92C2-25804820EDAC}">
                        <c15:formulaRef>
                          <c15:sqref>'ELMB SUMMARY'!$Q$16:$Q$30</c15:sqref>
                        </c15:formulaRef>
                      </c:ext>
                    </c:extLst>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xmlns:c15="http://schemas.microsoft.com/office/drawing/2012/chart">
                  <c:ext xmlns:c16="http://schemas.microsoft.com/office/drawing/2014/chart" uri="{C3380CC4-5D6E-409C-BE32-E72D297353CC}">
                    <c16:uniqueId val="{0000000E-2920-407A-805B-B6467B547695}"/>
                  </c:ext>
                </c:extLst>
              </c15:ser>
            </c15:filteredLineSeries>
          </c:ext>
        </c:extLst>
      </c:lineChart>
      <c:catAx>
        <c:axId val="6368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52544"/>
        <c:crosses val="autoZero"/>
        <c:auto val="1"/>
        <c:lblAlgn val="ctr"/>
        <c:lblOffset val="100"/>
        <c:noMultiLvlLbl val="0"/>
      </c:catAx>
      <c:valAx>
        <c:axId val="68025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1600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[VERSION 2 Enhanced SVRG MASTER FILE (version 1).xlsb LOCAL.xlsx]CHARTS!PivotTable3</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50659608421294"/>
          <c:y val="0.12817986735084927"/>
          <c:w val="0.57358005249343835"/>
          <c:h val="0.58221128608923889"/>
        </c:manualLayout>
      </c:layout>
      <c:lineChart>
        <c:grouping val="standard"/>
        <c:varyColors val="0"/>
        <c:ser>
          <c:idx val="0"/>
          <c:order val="0"/>
          <c:tx>
            <c:strRef>
              <c:f>CHARTS!$C$83</c:f>
              <c:strCache>
                <c:ptCount val="1"/>
                <c:pt idx="0">
                  <c:v>Sum of Total Events</c:v>
                </c:pt>
              </c:strCache>
            </c:strRef>
          </c:tx>
          <c:spPr>
            <a:ln w="28575" cap="rnd">
              <a:solidFill>
                <a:schemeClr val="accent1"/>
              </a:solidFill>
              <a:round/>
            </a:ln>
            <a:effectLst/>
          </c:spPr>
          <c:marker>
            <c:symbol val="none"/>
          </c:marker>
          <c:cat>
            <c:strRef>
              <c:f>CHARTS!$B$84:$B$99</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CHARTS!$C$84:$C$99</c:f>
              <c:numCache>
                <c:formatCode>General</c:formatCode>
                <c:ptCount val="15"/>
                <c:pt idx="0">
                  <c:v>0</c:v>
                </c:pt>
                <c:pt idx="1">
                  <c:v>2</c:v>
                </c:pt>
                <c:pt idx="2">
                  <c:v>8</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7F42-437E-A72F-3596BF7D931E}"/>
            </c:ext>
          </c:extLst>
        </c:ser>
        <c:ser>
          <c:idx val="1"/>
          <c:order val="1"/>
          <c:tx>
            <c:strRef>
              <c:f>CHARTS!$D$83</c:f>
              <c:strCache>
                <c:ptCount val="1"/>
                <c:pt idx="0">
                  <c:v>Max of Cumulative Events</c:v>
                </c:pt>
              </c:strCache>
            </c:strRef>
          </c:tx>
          <c:spPr>
            <a:ln w="28575" cap="rnd">
              <a:solidFill>
                <a:schemeClr val="accent2"/>
              </a:solidFill>
              <a:round/>
            </a:ln>
            <a:effectLst/>
          </c:spPr>
          <c:marker>
            <c:symbol val="none"/>
          </c:marker>
          <c:cat>
            <c:strRef>
              <c:f>CHARTS!$B$84:$B$99</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CHARTS!$D$84:$D$99</c:f>
              <c:numCache>
                <c:formatCode>General</c:formatCode>
                <c:ptCount val="15"/>
                <c:pt idx="0">
                  <c:v>0</c:v>
                </c:pt>
                <c:pt idx="1">
                  <c:v>2</c:v>
                </c:pt>
                <c:pt idx="2">
                  <c:v>10</c:v>
                </c:pt>
                <c:pt idx="3">
                  <c:v>10</c:v>
                </c:pt>
                <c:pt idx="4">
                  <c:v>10</c:v>
                </c:pt>
                <c:pt idx="5">
                  <c:v>10</c:v>
                </c:pt>
                <c:pt idx="6">
                  <c:v>10</c:v>
                </c:pt>
                <c:pt idx="7">
                  <c:v>10</c:v>
                </c:pt>
                <c:pt idx="8">
                  <c:v>10</c:v>
                </c:pt>
                <c:pt idx="9">
                  <c:v>10</c:v>
                </c:pt>
                <c:pt idx="10">
                  <c:v>10</c:v>
                </c:pt>
                <c:pt idx="11">
                  <c:v>10</c:v>
                </c:pt>
                <c:pt idx="12">
                  <c:v>10</c:v>
                </c:pt>
                <c:pt idx="13">
                  <c:v>10</c:v>
                </c:pt>
                <c:pt idx="14">
                  <c:v>10</c:v>
                </c:pt>
              </c:numCache>
            </c:numRef>
          </c:val>
          <c:smooth val="0"/>
          <c:extLst>
            <c:ext xmlns:c16="http://schemas.microsoft.com/office/drawing/2014/chart" uri="{C3380CC4-5D6E-409C-BE32-E72D297353CC}">
              <c16:uniqueId val="{00000001-7F42-437E-A72F-3596BF7D931E}"/>
            </c:ext>
          </c:extLst>
        </c:ser>
        <c:dLbls>
          <c:showLegendKey val="0"/>
          <c:showVal val="0"/>
          <c:showCatName val="0"/>
          <c:showSerName val="0"/>
          <c:showPercent val="0"/>
          <c:showBubbleSize val="0"/>
        </c:dLbls>
        <c:smooth val="0"/>
        <c:axId val="353142272"/>
        <c:axId val="353143808"/>
      </c:lineChart>
      <c:catAx>
        <c:axId val="3531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43808"/>
        <c:crosses val="autoZero"/>
        <c:auto val="1"/>
        <c:lblAlgn val="ctr"/>
        <c:lblOffset val="100"/>
        <c:noMultiLvlLbl val="0"/>
      </c:catAx>
      <c:valAx>
        <c:axId val="35314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42272"/>
        <c:crosses val="autoZero"/>
        <c:crossBetween val="between"/>
      </c:valAx>
      <c:spPr>
        <a:noFill/>
        <a:ln>
          <a:noFill/>
        </a:ln>
        <a:effectLst/>
      </c:spPr>
    </c:plotArea>
    <c:legend>
      <c:legendPos val="l"/>
      <c:layout>
        <c:manualLayout>
          <c:xMode val="edge"/>
          <c:yMode val="edge"/>
          <c:x val="0.80785282647073675"/>
          <c:y val="0.39715382644350294"/>
          <c:w val="0.1905539768772829"/>
          <c:h val="0.16345520458925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[VERSION 2 Enhanced SVRG MASTER FILE (version 1).xlsb LOCAL.xlsx]CHARTS!PivotTable6</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CHARTS!$C$60</c:f>
              <c:strCache>
                <c:ptCount val="1"/>
                <c:pt idx="0">
                  <c:v>Max of Total Events</c:v>
                </c:pt>
              </c:strCache>
            </c:strRef>
          </c:tx>
          <c:spPr>
            <a:ln w="28575" cap="rnd">
              <a:solidFill>
                <a:schemeClr val="accent1"/>
              </a:solidFill>
              <a:round/>
            </a:ln>
            <a:effectLst/>
          </c:spPr>
          <c:marker>
            <c:symbol val="none"/>
          </c:marker>
          <c:cat>
            <c:strRef>
              <c:f>CHARTS!$B$61:$B$76</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CHARTS!$C$61:$C$76</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A515-4B6B-B169-E84FE689CF13}"/>
            </c:ext>
          </c:extLst>
        </c:ser>
        <c:ser>
          <c:idx val="1"/>
          <c:order val="1"/>
          <c:tx>
            <c:strRef>
              <c:f>CHARTS!$D$60</c:f>
              <c:strCache>
                <c:ptCount val="1"/>
                <c:pt idx="0">
                  <c:v>Sum of Allowable Events</c:v>
                </c:pt>
              </c:strCache>
            </c:strRef>
          </c:tx>
          <c:spPr>
            <a:ln w="28575" cap="rnd">
              <a:solidFill>
                <a:schemeClr val="accent2"/>
              </a:solidFill>
              <a:round/>
            </a:ln>
            <a:effectLst/>
          </c:spPr>
          <c:marker>
            <c:symbol val="none"/>
          </c:marker>
          <c:cat>
            <c:strRef>
              <c:f>CHARTS!$B$61:$B$76</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CHARTS!$D$61:$D$76</c:f>
              <c:numCache>
                <c:formatCode>General</c:formatCode>
                <c:ptCount val="15"/>
                <c:pt idx="0">
                  <c:v>3.7861705527118685</c:v>
                </c:pt>
                <c:pt idx="1">
                  <c:v>13.391240113141251</c:v>
                </c:pt>
                <c:pt idx="2">
                  <c:v>26.017104655104447</c:v>
                </c:pt>
                <c:pt idx="3">
                  <c:v>26.017104655104447</c:v>
                </c:pt>
                <c:pt idx="4">
                  <c:v>26.017104655104447</c:v>
                </c:pt>
                <c:pt idx="5">
                  <c:v>26.017104655104447</c:v>
                </c:pt>
                <c:pt idx="6">
                  <c:v>26.017104655104447</c:v>
                </c:pt>
                <c:pt idx="7">
                  <c:v>26.017104655104447</c:v>
                </c:pt>
                <c:pt idx="8">
                  <c:v>26.017104655104447</c:v>
                </c:pt>
                <c:pt idx="9">
                  <c:v>26.017104655104447</c:v>
                </c:pt>
                <c:pt idx="10">
                  <c:v>26.017104655104447</c:v>
                </c:pt>
                <c:pt idx="11">
                  <c:v>26.017104655104447</c:v>
                </c:pt>
                <c:pt idx="12">
                  <c:v>26.017104655104447</c:v>
                </c:pt>
                <c:pt idx="13">
                  <c:v>26.017104655104447</c:v>
                </c:pt>
                <c:pt idx="14">
                  <c:v>26.017104655104447</c:v>
                </c:pt>
              </c:numCache>
            </c:numRef>
          </c:val>
          <c:smooth val="0"/>
          <c:extLst>
            <c:ext xmlns:c16="http://schemas.microsoft.com/office/drawing/2014/chart" uri="{C3380CC4-5D6E-409C-BE32-E72D297353CC}">
              <c16:uniqueId val="{00000001-A515-4B6B-B169-E84FE689CF13}"/>
            </c:ext>
          </c:extLst>
        </c:ser>
        <c:dLbls>
          <c:showLegendKey val="0"/>
          <c:showVal val="0"/>
          <c:showCatName val="0"/>
          <c:showSerName val="0"/>
          <c:showPercent val="0"/>
          <c:showBubbleSize val="0"/>
        </c:dLbls>
        <c:smooth val="0"/>
        <c:axId val="353154944"/>
        <c:axId val="353156480"/>
      </c:lineChart>
      <c:catAx>
        <c:axId val="35315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56480"/>
        <c:crosses val="autoZero"/>
        <c:auto val="1"/>
        <c:lblAlgn val="ctr"/>
        <c:lblOffset val="100"/>
        <c:noMultiLvlLbl val="0"/>
      </c:catAx>
      <c:valAx>
        <c:axId val="35315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5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[VERSION 2 Enhanced SVRG MASTER FILE (version 1).xlsb LOCAL.xlsx]CHARTS!PivotTable2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CHARTS!$D$100</c:f>
              <c:strCache>
                <c:ptCount val="1"/>
                <c:pt idx="0">
                  <c:v>Sum of Cumulative Oil Consumption/EFH</c:v>
                </c:pt>
              </c:strCache>
            </c:strRef>
          </c:tx>
          <c:spPr>
            <a:ln w="28575" cap="rnd">
              <a:solidFill>
                <a:schemeClr val="accent1"/>
              </a:solidFill>
              <a:round/>
            </a:ln>
            <a:effectLst/>
          </c:spPr>
          <c:marker>
            <c:symbol val="none"/>
          </c:marker>
          <c:cat>
            <c:strRef>
              <c:f>CHARTS!$C$101:$C$116</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CHARTS!$D$101:$D$116</c:f>
              <c:numCache>
                <c:formatCode>General</c:formatCode>
                <c:ptCount val="15"/>
                <c:pt idx="0">
                  <c:v>200</c:v>
                </c:pt>
                <c:pt idx="1">
                  <c:v>700</c:v>
                </c:pt>
                <c:pt idx="2">
                  <c:v>1100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1632-4E1F-AF4B-BFE1239D93B5}"/>
            </c:ext>
          </c:extLst>
        </c:ser>
        <c:ser>
          <c:idx val="1"/>
          <c:order val="1"/>
          <c:tx>
            <c:strRef>
              <c:f>CHARTS!$E$100</c:f>
              <c:strCache>
                <c:ptCount val="1"/>
                <c:pt idx="0">
                  <c:v>Sum of Allowable Oil Consumption/EFH</c:v>
                </c:pt>
              </c:strCache>
            </c:strRef>
          </c:tx>
          <c:spPr>
            <a:ln w="28575" cap="rnd">
              <a:solidFill>
                <a:schemeClr val="accent2"/>
              </a:solidFill>
              <a:round/>
            </a:ln>
            <a:effectLst/>
          </c:spPr>
          <c:marker>
            <c:symbol val="none"/>
          </c:marker>
          <c:cat>
            <c:strRef>
              <c:f>CHARTS!$C$101:$C$116</c:f>
              <c:strCache>
                <c:ptCount val="15"/>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pt idx="12">
                  <c:v>Year 13</c:v>
                </c:pt>
                <c:pt idx="13">
                  <c:v>Year 14</c:v>
                </c:pt>
                <c:pt idx="14">
                  <c:v>Year 15</c:v>
                </c:pt>
              </c:strCache>
            </c:strRef>
          </c:cat>
          <c:val>
            <c:numRef>
              <c:f>CHARTS!$E$101:$E$116</c:f>
              <c:numCache>
                <c:formatCode>General</c:formatCode>
                <c:ptCount val="15"/>
                <c:pt idx="0">
                  <c:v>169.10592887859343</c:v>
                </c:pt>
                <c:pt idx="1">
                  <c:v>619.97554884090425</c:v>
                </c:pt>
                <c:pt idx="2">
                  <c:v>1250.8080766721725</c:v>
                </c:pt>
                <c:pt idx="3">
                  <c:v>2010.8080766721725</c:v>
                </c:pt>
                <c:pt idx="4">
                  <c:v>2770.8080766721728</c:v>
                </c:pt>
                <c:pt idx="5">
                  <c:v>3530.8080766721728</c:v>
                </c:pt>
                <c:pt idx="6">
                  <c:v>3530.8080766721728</c:v>
                </c:pt>
                <c:pt idx="7">
                  <c:v>3530.8080766721728</c:v>
                </c:pt>
                <c:pt idx="8">
                  <c:v>3530.8080766721728</c:v>
                </c:pt>
                <c:pt idx="9">
                  <c:v>3530.8080766721728</c:v>
                </c:pt>
                <c:pt idx="10">
                  <c:v>3530.8080766721728</c:v>
                </c:pt>
                <c:pt idx="11">
                  <c:v>3530.8080766721728</c:v>
                </c:pt>
                <c:pt idx="12">
                  <c:v>3530.8080766721728</c:v>
                </c:pt>
                <c:pt idx="13">
                  <c:v>3530.8080766721728</c:v>
                </c:pt>
                <c:pt idx="14">
                  <c:v>3530.8080766721728</c:v>
                </c:pt>
              </c:numCache>
            </c:numRef>
          </c:val>
          <c:smooth val="0"/>
          <c:extLst>
            <c:ext xmlns:c16="http://schemas.microsoft.com/office/drawing/2014/chart" uri="{C3380CC4-5D6E-409C-BE32-E72D297353CC}">
              <c16:uniqueId val="{00000001-1632-4E1F-AF4B-BFE1239D93B5}"/>
            </c:ext>
          </c:extLst>
        </c:ser>
        <c:dLbls>
          <c:showLegendKey val="0"/>
          <c:showVal val="0"/>
          <c:showCatName val="0"/>
          <c:showSerName val="0"/>
          <c:showPercent val="0"/>
          <c:showBubbleSize val="0"/>
        </c:dLbls>
        <c:smooth val="0"/>
        <c:axId val="353171712"/>
        <c:axId val="353177600"/>
      </c:lineChart>
      <c:catAx>
        <c:axId val="35317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7600"/>
        <c:crosses val="autoZero"/>
        <c:auto val="1"/>
        <c:lblAlgn val="ctr"/>
        <c:lblOffset val="100"/>
        <c:noMultiLvlLbl val="0"/>
      </c:catAx>
      <c:valAx>
        <c:axId val="35317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1712"/>
        <c:crosses val="autoZero"/>
        <c:crossBetween val="between"/>
      </c:valAx>
      <c:spPr>
        <a:noFill/>
        <a:ln w="25400">
          <a:noFill/>
        </a:ln>
        <a:effectLst/>
      </c:spPr>
    </c:plotArea>
    <c:legend>
      <c:legendPos val="r"/>
      <c:layout>
        <c:manualLayout>
          <c:xMode val="edge"/>
          <c:yMode val="edge"/>
          <c:x val="0.68738750817749528"/>
          <c:y val="0.40404649896353179"/>
          <c:w val="0.22607936373910381"/>
          <c:h val="0.11090437567580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RSV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Delivery</c:v>
          </c:tx>
          <c:spPr>
            <a:ln w="25400" cap="rnd">
              <a:noFill/>
              <a:round/>
            </a:ln>
            <a:effectLst/>
          </c:spPr>
          <c:marker>
            <c:symbol val="circle"/>
            <c:size val="5"/>
            <c:spPr>
              <a:solidFill>
                <a:schemeClr val="accent1"/>
              </a:solidFill>
              <a:ln w="9525">
                <a:solidFill>
                  <a:schemeClr val="accent1"/>
                </a:solidFill>
              </a:ln>
              <a:effectLst/>
            </c:spPr>
          </c:marker>
          <c:xVal>
            <c:numRef>
              <c:f>'QUALIFIED ENGINES'!$AE$7:$AE$159</c:f>
            </c:numRef>
          </c:xVal>
          <c:yVal>
            <c:numRef>
              <c:f>'QUALIFIED ENGINES'!$U$7:$U$159</c:f>
              <c:numCache>
                <c:formatCode>General</c:formatCode>
                <c:ptCount val="151"/>
                <c:pt idx="0">
                  <c:v>91409</c:v>
                </c:pt>
                <c:pt idx="1">
                  <c:v>91411</c:v>
                </c:pt>
                <c:pt idx="2">
                  <c:v>91416</c:v>
                </c:pt>
                <c:pt idx="3">
                  <c:v>91414</c:v>
                </c:pt>
                <c:pt idx="4">
                  <c:v>91415</c:v>
                </c:pt>
                <c:pt idx="5">
                  <c:v>91413</c:v>
                </c:pt>
                <c:pt idx="6">
                  <c:v>91420</c:v>
                </c:pt>
                <c:pt idx="7">
                  <c:v>91419</c:v>
                </c:pt>
                <c:pt idx="8">
                  <c:v>91418</c:v>
                </c:pt>
                <c:pt idx="9">
                  <c:v>91417</c:v>
                </c:pt>
                <c:pt idx="10">
                  <c:v>91423</c:v>
                </c:pt>
                <c:pt idx="11">
                  <c:v>91421</c:v>
                </c:pt>
                <c:pt idx="12">
                  <c:v>91422</c:v>
                </c:pt>
                <c:pt idx="13">
                  <c:v>91425</c:v>
                </c:pt>
                <c:pt idx="14">
                  <c:v>91429</c:v>
                </c:pt>
                <c:pt idx="15">
                  <c:v>91428</c:v>
                </c:pt>
                <c:pt idx="16">
                  <c:v>91427</c:v>
                </c:pt>
                <c:pt idx="17">
                  <c:v>91452</c:v>
                </c:pt>
                <c:pt idx="18">
                  <c:v>91455</c:v>
                </c:pt>
                <c:pt idx="19">
                  <c:v>91445</c:v>
                </c:pt>
                <c:pt idx="20">
                  <c:v>91457</c:v>
                </c:pt>
                <c:pt idx="21">
                  <c:v>91453</c:v>
                </c:pt>
                <c:pt idx="22">
                  <c:v>91442</c:v>
                </c:pt>
                <c:pt idx="23">
                  <c:v>91461</c:v>
                </c:pt>
                <c:pt idx="24">
                  <c:v>91444</c:v>
                </c:pt>
                <c:pt idx="25">
                  <c:v>91465</c:v>
                </c:pt>
                <c:pt idx="26">
                  <c:v>91473</c:v>
                </c:pt>
                <c:pt idx="27">
                  <c:v>91447</c:v>
                </c:pt>
                <c:pt idx="28">
                  <c:v>91448</c:v>
                </c:pt>
                <c:pt idx="29">
                  <c:v>91449</c:v>
                </c:pt>
                <c:pt idx="30">
                  <c:v>91484</c:v>
                </c:pt>
                <c:pt idx="31">
                  <c:v>91480</c:v>
                </c:pt>
                <c:pt idx="32">
                  <c:v>91502</c:v>
                </c:pt>
                <c:pt idx="33">
                  <c:v>91483</c:v>
                </c:pt>
                <c:pt idx="34">
                  <c:v>91492</c:v>
                </c:pt>
                <c:pt idx="35">
                  <c:v>91490</c:v>
                </c:pt>
                <c:pt idx="36">
                  <c:v>91493</c:v>
                </c:pt>
                <c:pt idx="37">
                  <c:v>91498</c:v>
                </c:pt>
                <c:pt idx="38">
                  <c:v>91495</c:v>
                </c:pt>
                <c:pt idx="39">
                  <c:v>91494</c:v>
                </c:pt>
                <c:pt idx="40">
                  <c:v>91501</c:v>
                </c:pt>
                <c:pt idx="41">
                  <c:v>91497</c:v>
                </c:pt>
                <c:pt idx="42">
                  <c:v>91508</c:v>
                </c:pt>
                <c:pt idx="43">
                  <c:v>91482</c:v>
                </c:pt>
                <c:pt idx="44">
                  <c:v>91487</c:v>
                </c:pt>
                <c:pt idx="45">
                  <c:v>91491</c:v>
                </c:pt>
                <c:pt idx="46">
                  <c:v>91472</c:v>
                </c:pt>
                <c:pt idx="47">
                  <c:v>91476</c:v>
                </c:pt>
                <c:pt idx="48">
                  <c:v>91446</c:v>
                </c:pt>
                <c:pt idx="49">
                  <c:v>91437</c:v>
                </c:pt>
                <c:pt idx="50">
                  <c:v>91511</c:v>
                </c:pt>
                <c:pt idx="51">
                  <c:v>91512</c:v>
                </c:pt>
                <c:pt idx="52">
                  <c:v>91524</c:v>
                </c:pt>
                <c:pt idx="53">
                  <c:v>91522</c:v>
                </c:pt>
                <c:pt idx="54">
                  <c:v>91534</c:v>
                </c:pt>
                <c:pt idx="55">
                  <c:v>91530</c:v>
                </c:pt>
                <c:pt idx="56">
                  <c:v>91535</c:v>
                </c:pt>
                <c:pt idx="57">
                  <c:v>91528</c:v>
                </c:pt>
                <c:pt idx="58">
                  <c:v>91507</c:v>
                </c:pt>
                <c:pt idx="59">
                  <c:v>91506</c:v>
                </c:pt>
                <c:pt idx="60">
                  <c:v>91486</c:v>
                </c:pt>
                <c:pt idx="61">
                  <c:v>91499</c:v>
                </c:pt>
                <c:pt idx="62">
                  <c:v>91547</c:v>
                </c:pt>
                <c:pt idx="63">
                  <c:v>91513</c:v>
                </c:pt>
                <c:pt idx="64">
                  <c:v>91518</c:v>
                </c:pt>
                <c:pt idx="65">
                  <c:v>91514</c:v>
                </c:pt>
                <c:pt idx="66">
                  <c:v>91538</c:v>
                </c:pt>
                <c:pt idx="67">
                  <c:v>91531</c:v>
                </c:pt>
                <c:pt idx="68">
                  <c:v>91537</c:v>
                </c:pt>
                <c:pt idx="69">
                  <c:v>91532</c:v>
                </c:pt>
                <c:pt idx="70">
                  <c:v>91539</c:v>
                </c:pt>
                <c:pt idx="71">
                  <c:v>91541</c:v>
                </c:pt>
                <c:pt idx="72">
                  <c:v>91542</c:v>
                </c:pt>
                <c:pt idx="73">
                  <c:v>91550</c:v>
                </c:pt>
                <c:pt idx="74">
                  <c:v>91510</c:v>
                </c:pt>
                <c:pt idx="75">
                  <c:v>91516</c:v>
                </c:pt>
                <c:pt idx="76">
                  <c:v>91520</c:v>
                </c:pt>
                <c:pt idx="77">
                  <c:v>91515</c:v>
                </c:pt>
                <c:pt idx="78">
                  <c:v>91563</c:v>
                </c:pt>
                <c:pt idx="79">
                  <c:v>91523</c:v>
                </c:pt>
                <c:pt idx="80">
                  <c:v>91546</c:v>
                </c:pt>
                <c:pt idx="81">
                  <c:v>91570</c:v>
                </c:pt>
                <c:pt idx="82">
                  <c:v>91577</c:v>
                </c:pt>
                <c:pt idx="83">
                  <c:v>91548</c:v>
                </c:pt>
                <c:pt idx="84">
                  <c:v>91536</c:v>
                </c:pt>
                <c:pt idx="85">
                  <c:v>91525</c:v>
                </c:pt>
                <c:pt idx="86">
                  <c:v>91558</c:v>
                </c:pt>
                <c:pt idx="87">
                  <c:v>91559</c:v>
                </c:pt>
                <c:pt idx="88">
                  <c:v>91557</c:v>
                </c:pt>
                <c:pt idx="89">
                  <c:v>91576</c:v>
                </c:pt>
                <c:pt idx="90">
                  <c:v>91561</c:v>
                </c:pt>
                <c:pt idx="91">
                  <c:v>91540</c:v>
                </c:pt>
                <c:pt idx="92">
                  <c:v>91564</c:v>
                </c:pt>
                <c:pt idx="93">
                  <c:v>91566</c:v>
                </c:pt>
                <c:pt idx="94">
                  <c:v>91567</c:v>
                </c:pt>
                <c:pt idx="95">
                  <c:v>91571</c:v>
                </c:pt>
                <c:pt idx="96">
                  <c:v>91569</c:v>
                </c:pt>
                <c:pt idx="97">
                  <c:v>91565</c:v>
                </c:pt>
                <c:pt idx="98">
                  <c:v>91594</c:v>
                </c:pt>
                <c:pt idx="99">
                  <c:v>91597</c:v>
                </c:pt>
                <c:pt idx="100">
                  <c:v>91596</c:v>
                </c:pt>
                <c:pt idx="101">
                  <c:v>91595</c:v>
                </c:pt>
                <c:pt idx="102">
                  <c:v>91593</c:v>
                </c:pt>
                <c:pt idx="103">
                  <c:v>91599</c:v>
                </c:pt>
                <c:pt idx="104">
                  <c:v>91600</c:v>
                </c:pt>
                <c:pt idx="105">
                  <c:v>91598</c:v>
                </c:pt>
                <c:pt idx="106">
                  <c:v>91549</c:v>
                </c:pt>
                <c:pt idx="107">
                  <c:v>91574</c:v>
                </c:pt>
                <c:pt idx="108">
                  <c:v>91605</c:v>
                </c:pt>
                <c:pt idx="109">
                  <c:v>91592</c:v>
                </c:pt>
                <c:pt idx="110">
                  <c:v>91575</c:v>
                </c:pt>
                <c:pt idx="111">
                  <c:v>91573</c:v>
                </c:pt>
                <c:pt idx="112">
                  <c:v>91592</c:v>
                </c:pt>
                <c:pt idx="113">
                  <c:v>91572</c:v>
                </c:pt>
                <c:pt idx="114">
                  <c:v>91590</c:v>
                </c:pt>
                <c:pt idx="115">
                  <c:v>91579</c:v>
                </c:pt>
                <c:pt idx="116">
                  <c:v>91591</c:v>
                </c:pt>
                <c:pt idx="117">
                  <c:v>91589</c:v>
                </c:pt>
                <c:pt idx="118">
                  <c:v>91602</c:v>
                </c:pt>
                <c:pt idx="119">
                  <c:v>91603</c:v>
                </c:pt>
                <c:pt idx="120">
                  <c:v>91604</c:v>
                </c:pt>
                <c:pt idx="121">
                  <c:v>91578</c:v>
                </c:pt>
                <c:pt idx="122">
                  <c:v>91556</c:v>
                </c:pt>
                <c:pt idx="123">
                  <c:v>91607</c:v>
                </c:pt>
                <c:pt idx="124">
                  <c:v>91568</c:v>
                </c:pt>
                <c:pt idx="125">
                  <c:v>91585</c:v>
                </c:pt>
                <c:pt idx="126">
                  <c:v>91587</c:v>
                </c:pt>
                <c:pt idx="127">
                  <c:v>91586</c:v>
                </c:pt>
                <c:pt idx="128">
                  <c:v>91606</c:v>
                </c:pt>
                <c:pt idx="129">
                  <c:v>91588</c:v>
                </c:pt>
                <c:pt idx="130">
                  <c:v>91500</c:v>
                </c:pt>
                <c:pt idx="131">
                  <c:v>91503</c:v>
                </c:pt>
                <c:pt idx="132">
                  <c:v>0</c:v>
                </c:pt>
                <c:pt idx="133">
                  <c:v>91521</c:v>
                </c:pt>
                <c:pt idx="134">
                  <c:v>91496</c:v>
                </c:pt>
                <c:pt idx="135">
                  <c:v>91489</c:v>
                </c:pt>
                <c:pt idx="136">
                  <c:v>91553</c:v>
                </c:pt>
                <c:pt idx="137">
                  <c:v>91533</c:v>
                </c:pt>
                <c:pt idx="138">
                  <c:v>91529</c:v>
                </c:pt>
                <c:pt idx="139">
                  <c:v>91488</c:v>
                </c:pt>
                <c:pt idx="140">
                  <c:v>91609</c:v>
                </c:pt>
                <c:pt idx="141">
                  <c:v>91424</c:v>
                </c:pt>
                <c:pt idx="142">
                  <c:v>0</c:v>
                </c:pt>
                <c:pt idx="143">
                  <c:v>91505</c:v>
                </c:pt>
                <c:pt idx="144">
                  <c:v>91517</c:v>
                </c:pt>
                <c:pt idx="145">
                  <c:v>91610</c:v>
                </c:pt>
                <c:pt idx="146">
                  <c:v>91519</c:v>
                </c:pt>
                <c:pt idx="147">
                  <c:v>91504</c:v>
                </c:pt>
                <c:pt idx="148">
                  <c:v>91527</c:v>
                </c:pt>
                <c:pt idx="149">
                  <c:v>0</c:v>
                </c:pt>
                <c:pt idx="150">
                  <c:v>91459</c:v>
                </c:pt>
              </c:numCache>
            </c:numRef>
          </c:yVal>
          <c:smooth val="0"/>
          <c:extLst>
            <c:ext xmlns:c16="http://schemas.microsoft.com/office/drawing/2014/chart" uri="{C3380CC4-5D6E-409C-BE32-E72D297353CC}">
              <c16:uniqueId val="{00000000-17E9-4261-A262-081976995FD1}"/>
            </c:ext>
          </c:extLst>
        </c:ser>
        <c:ser>
          <c:idx val="1"/>
          <c:order val="1"/>
          <c:tx>
            <c:v>RSV1</c:v>
          </c:tx>
          <c:spPr>
            <a:ln w="25400" cap="rnd">
              <a:noFill/>
              <a:round/>
            </a:ln>
            <a:effectLst/>
          </c:spPr>
          <c:marker>
            <c:symbol val="circle"/>
            <c:size val="5"/>
            <c:spPr>
              <a:solidFill>
                <a:schemeClr val="accent2"/>
              </a:solidFill>
              <a:ln w="9525">
                <a:solidFill>
                  <a:schemeClr val="accent2"/>
                </a:solidFill>
              </a:ln>
              <a:effectLst/>
            </c:spPr>
          </c:marker>
          <c:xVal>
            <c:numRef>
              <c:f>'QUALIFIED ENGINES'!$AF$7:$AF$159</c:f>
            </c:numRef>
          </c:xVal>
          <c:yVal>
            <c:numRef>
              <c:f>'QUALIFIED ENGINES'!$U$7:$U$159</c:f>
              <c:numCache>
                <c:formatCode>General</c:formatCode>
                <c:ptCount val="151"/>
                <c:pt idx="0">
                  <c:v>91409</c:v>
                </c:pt>
                <c:pt idx="1">
                  <c:v>91411</c:v>
                </c:pt>
                <c:pt idx="2">
                  <c:v>91416</c:v>
                </c:pt>
                <c:pt idx="3">
                  <c:v>91414</c:v>
                </c:pt>
                <c:pt idx="4">
                  <c:v>91415</c:v>
                </c:pt>
                <c:pt idx="5">
                  <c:v>91413</c:v>
                </c:pt>
                <c:pt idx="6">
                  <c:v>91420</c:v>
                </c:pt>
                <c:pt idx="7">
                  <c:v>91419</c:v>
                </c:pt>
                <c:pt idx="8">
                  <c:v>91418</c:v>
                </c:pt>
                <c:pt idx="9">
                  <c:v>91417</c:v>
                </c:pt>
                <c:pt idx="10">
                  <c:v>91423</c:v>
                </c:pt>
                <c:pt idx="11">
                  <c:v>91421</c:v>
                </c:pt>
                <c:pt idx="12">
                  <c:v>91422</c:v>
                </c:pt>
                <c:pt idx="13">
                  <c:v>91425</c:v>
                </c:pt>
                <c:pt idx="14">
                  <c:v>91429</c:v>
                </c:pt>
                <c:pt idx="15">
                  <c:v>91428</c:v>
                </c:pt>
                <c:pt idx="16">
                  <c:v>91427</c:v>
                </c:pt>
                <c:pt idx="17">
                  <c:v>91452</c:v>
                </c:pt>
                <c:pt idx="18">
                  <c:v>91455</c:v>
                </c:pt>
                <c:pt idx="19">
                  <c:v>91445</c:v>
                </c:pt>
                <c:pt idx="20">
                  <c:v>91457</c:v>
                </c:pt>
                <c:pt idx="21">
                  <c:v>91453</c:v>
                </c:pt>
                <c:pt idx="22">
                  <c:v>91442</c:v>
                </c:pt>
                <c:pt idx="23">
                  <c:v>91461</c:v>
                </c:pt>
                <c:pt idx="24">
                  <c:v>91444</c:v>
                </c:pt>
                <c:pt idx="25">
                  <c:v>91465</c:v>
                </c:pt>
                <c:pt idx="26">
                  <c:v>91473</c:v>
                </c:pt>
                <c:pt idx="27">
                  <c:v>91447</c:v>
                </c:pt>
                <c:pt idx="28">
                  <c:v>91448</c:v>
                </c:pt>
                <c:pt idx="29">
                  <c:v>91449</c:v>
                </c:pt>
                <c:pt idx="30">
                  <c:v>91484</c:v>
                </c:pt>
                <c:pt idx="31">
                  <c:v>91480</c:v>
                </c:pt>
                <c:pt idx="32">
                  <c:v>91502</c:v>
                </c:pt>
                <c:pt idx="33">
                  <c:v>91483</c:v>
                </c:pt>
                <c:pt idx="34">
                  <c:v>91492</c:v>
                </c:pt>
                <c:pt idx="35">
                  <c:v>91490</c:v>
                </c:pt>
                <c:pt idx="36">
                  <c:v>91493</c:v>
                </c:pt>
                <c:pt idx="37">
                  <c:v>91498</c:v>
                </c:pt>
                <c:pt idx="38">
                  <c:v>91495</c:v>
                </c:pt>
                <c:pt idx="39">
                  <c:v>91494</c:v>
                </c:pt>
                <c:pt idx="40">
                  <c:v>91501</c:v>
                </c:pt>
                <c:pt idx="41">
                  <c:v>91497</c:v>
                </c:pt>
                <c:pt idx="42">
                  <c:v>91508</c:v>
                </c:pt>
                <c:pt idx="43">
                  <c:v>91482</c:v>
                </c:pt>
                <c:pt idx="44">
                  <c:v>91487</c:v>
                </c:pt>
                <c:pt idx="45">
                  <c:v>91491</c:v>
                </c:pt>
                <c:pt idx="46">
                  <c:v>91472</c:v>
                </c:pt>
                <c:pt idx="47">
                  <c:v>91476</c:v>
                </c:pt>
                <c:pt idx="48">
                  <c:v>91446</c:v>
                </c:pt>
                <c:pt idx="49">
                  <c:v>91437</c:v>
                </c:pt>
                <c:pt idx="50">
                  <c:v>91511</c:v>
                </c:pt>
                <c:pt idx="51">
                  <c:v>91512</c:v>
                </c:pt>
                <c:pt idx="52">
                  <c:v>91524</c:v>
                </c:pt>
                <c:pt idx="53">
                  <c:v>91522</c:v>
                </c:pt>
                <c:pt idx="54">
                  <c:v>91534</c:v>
                </c:pt>
                <c:pt idx="55">
                  <c:v>91530</c:v>
                </c:pt>
                <c:pt idx="56">
                  <c:v>91535</c:v>
                </c:pt>
                <c:pt idx="57">
                  <c:v>91528</c:v>
                </c:pt>
                <c:pt idx="58">
                  <c:v>91507</c:v>
                </c:pt>
                <c:pt idx="59">
                  <c:v>91506</c:v>
                </c:pt>
                <c:pt idx="60">
                  <c:v>91486</c:v>
                </c:pt>
                <c:pt idx="61">
                  <c:v>91499</c:v>
                </c:pt>
                <c:pt idx="62">
                  <c:v>91547</c:v>
                </c:pt>
                <c:pt idx="63">
                  <c:v>91513</c:v>
                </c:pt>
                <c:pt idx="64">
                  <c:v>91518</c:v>
                </c:pt>
                <c:pt idx="65">
                  <c:v>91514</c:v>
                </c:pt>
                <c:pt idx="66">
                  <c:v>91538</c:v>
                </c:pt>
                <c:pt idx="67">
                  <c:v>91531</c:v>
                </c:pt>
                <c:pt idx="68">
                  <c:v>91537</c:v>
                </c:pt>
                <c:pt idx="69">
                  <c:v>91532</c:v>
                </c:pt>
                <c:pt idx="70">
                  <c:v>91539</c:v>
                </c:pt>
                <c:pt idx="71">
                  <c:v>91541</c:v>
                </c:pt>
                <c:pt idx="72">
                  <c:v>91542</c:v>
                </c:pt>
                <c:pt idx="73">
                  <c:v>91550</c:v>
                </c:pt>
                <c:pt idx="74">
                  <c:v>91510</c:v>
                </c:pt>
                <c:pt idx="75">
                  <c:v>91516</c:v>
                </c:pt>
                <c:pt idx="76">
                  <c:v>91520</c:v>
                </c:pt>
                <c:pt idx="77">
                  <c:v>91515</c:v>
                </c:pt>
                <c:pt idx="78">
                  <c:v>91563</c:v>
                </c:pt>
                <c:pt idx="79">
                  <c:v>91523</c:v>
                </c:pt>
                <c:pt idx="80">
                  <c:v>91546</c:v>
                </c:pt>
                <c:pt idx="81">
                  <c:v>91570</c:v>
                </c:pt>
                <c:pt idx="82">
                  <c:v>91577</c:v>
                </c:pt>
                <c:pt idx="83">
                  <c:v>91548</c:v>
                </c:pt>
                <c:pt idx="84">
                  <c:v>91536</c:v>
                </c:pt>
                <c:pt idx="85">
                  <c:v>91525</c:v>
                </c:pt>
                <c:pt idx="86">
                  <c:v>91558</c:v>
                </c:pt>
                <c:pt idx="87">
                  <c:v>91559</c:v>
                </c:pt>
                <c:pt idx="88">
                  <c:v>91557</c:v>
                </c:pt>
                <c:pt idx="89">
                  <c:v>91576</c:v>
                </c:pt>
                <c:pt idx="90">
                  <c:v>91561</c:v>
                </c:pt>
                <c:pt idx="91">
                  <c:v>91540</c:v>
                </c:pt>
                <c:pt idx="92">
                  <c:v>91564</c:v>
                </c:pt>
                <c:pt idx="93">
                  <c:v>91566</c:v>
                </c:pt>
                <c:pt idx="94">
                  <c:v>91567</c:v>
                </c:pt>
                <c:pt idx="95">
                  <c:v>91571</c:v>
                </c:pt>
                <c:pt idx="96">
                  <c:v>91569</c:v>
                </c:pt>
                <c:pt idx="97">
                  <c:v>91565</c:v>
                </c:pt>
                <c:pt idx="98">
                  <c:v>91594</c:v>
                </c:pt>
                <c:pt idx="99">
                  <c:v>91597</c:v>
                </c:pt>
                <c:pt idx="100">
                  <c:v>91596</c:v>
                </c:pt>
                <c:pt idx="101">
                  <c:v>91595</c:v>
                </c:pt>
                <c:pt idx="102">
                  <c:v>91593</c:v>
                </c:pt>
                <c:pt idx="103">
                  <c:v>91599</c:v>
                </c:pt>
                <c:pt idx="104">
                  <c:v>91600</c:v>
                </c:pt>
                <c:pt idx="105">
                  <c:v>91598</c:v>
                </c:pt>
                <c:pt idx="106">
                  <c:v>91549</c:v>
                </c:pt>
                <c:pt idx="107">
                  <c:v>91574</c:v>
                </c:pt>
                <c:pt idx="108">
                  <c:v>91605</c:v>
                </c:pt>
                <c:pt idx="109">
                  <c:v>91592</c:v>
                </c:pt>
                <c:pt idx="110">
                  <c:v>91575</c:v>
                </c:pt>
                <c:pt idx="111">
                  <c:v>91573</c:v>
                </c:pt>
                <c:pt idx="112">
                  <c:v>91592</c:v>
                </c:pt>
                <c:pt idx="113">
                  <c:v>91572</c:v>
                </c:pt>
                <c:pt idx="114">
                  <c:v>91590</c:v>
                </c:pt>
                <c:pt idx="115">
                  <c:v>91579</c:v>
                </c:pt>
                <c:pt idx="116">
                  <c:v>91591</c:v>
                </c:pt>
                <c:pt idx="117">
                  <c:v>91589</c:v>
                </c:pt>
                <c:pt idx="118">
                  <c:v>91602</c:v>
                </c:pt>
                <c:pt idx="119">
                  <c:v>91603</c:v>
                </c:pt>
                <c:pt idx="120">
                  <c:v>91604</c:v>
                </c:pt>
                <c:pt idx="121">
                  <c:v>91578</c:v>
                </c:pt>
                <c:pt idx="122">
                  <c:v>91556</c:v>
                </c:pt>
                <c:pt idx="123">
                  <c:v>91607</c:v>
                </c:pt>
                <c:pt idx="124">
                  <c:v>91568</c:v>
                </c:pt>
                <c:pt idx="125">
                  <c:v>91585</c:v>
                </c:pt>
                <c:pt idx="126">
                  <c:v>91587</c:v>
                </c:pt>
                <c:pt idx="127">
                  <c:v>91586</c:v>
                </c:pt>
                <c:pt idx="128">
                  <c:v>91606</c:v>
                </c:pt>
                <c:pt idx="129">
                  <c:v>91588</c:v>
                </c:pt>
                <c:pt idx="130">
                  <c:v>91500</c:v>
                </c:pt>
                <c:pt idx="131">
                  <c:v>91503</c:v>
                </c:pt>
                <c:pt idx="132">
                  <c:v>0</c:v>
                </c:pt>
                <c:pt idx="133">
                  <c:v>91521</c:v>
                </c:pt>
                <c:pt idx="134">
                  <c:v>91496</c:v>
                </c:pt>
                <c:pt idx="135">
                  <c:v>91489</c:v>
                </c:pt>
                <c:pt idx="136">
                  <c:v>91553</c:v>
                </c:pt>
                <c:pt idx="137">
                  <c:v>91533</c:v>
                </c:pt>
                <c:pt idx="138">
                  <c:v>91529</c:v>
                </c:pt>
                <c:pt idx="139">
                  <c:v>91488</c:v>
                </c:pt>
                <c:pt idx="140">
                  <c:v>91609</c:v>
                </c:pt>
                <c:pt idx="141">
                  <c:v>91424</c:v>
                </c:pt>
                <c:pt idx="142">
                  <c:v>0</c:v>
                </c:pt>
                <c:pt idx="143">
                  <c:v>91505</c:v>
                </c:pt>
                <c:pt idx="144">
                  <c:v>91517</c:v>
                </c:pt>
                <c:pt idx="145">
                  <c:v>91610</c:v>
                </c:pt>
                <c:pt idx="146">
                  <c:v>91519</c:v>
                </c:pt>
                <c:pt idx="147">
                  <c:v>91504</c:v>
                </c:pt>
                <c:pt idx="148">
                  <c:v>91527</c:v>
                </c:pt>
                <c:pt idx="149">
                  <c:v>0</c:v>
                </c:pt>
                <c:pt idx="150">
                  <c:v>91459</c:v>
                </c:pt>
              </c:numCache>
            </c:numRef>
          </c:yVal>
          <c:smooth val="0"/>
          <c:extLst>
            <c:ext xmlns:c16="http://schemas.microsoft.com/office/drawing/2014/chart" uri="{C3380CC4-5D6E-409C-BE32-E72D297353CC}">
              <c16:uniqueId val="{00000001-17E9-4261-A262-081976995FD1}"/>
            </c:ext>
          </c:extLst>
        </c:ser>
        <c:ser>
          <c:idx val="2"/>
          <c:order val="2"/>
          <c:tx>
            <c:v>RSV2</c:v>
          </c:tx>
          <c:spPr>
            <a:ln w="25400" cap="rnd">
              <a:noFill/>
              <a:round/>
            </a:ln>
            <a:effectLst/>
          </c:spPr>
          <c:marker>
            <c:symbol val="circle"/>
            <c:size val="5"/>
            <c:spPr>
              <a:solidFill>
                <a:schemeClr val="accent3"/>
              </a:solidFill>
              <a:ln w="9525">
                <a:solidFill>
                  <a:schemeClr val="accent3"/>
                </a:solidFill>
              </a:ln>
              <a:effectLst/>
            </c:spPr>
          </c:marker>
          <c:xVal>
            <c:numRef>
              <c:f>'QUALIFIED ENGINES'!$AG$7:$AG$159</c:f>
            </c:numRef>
          </c:xVal>
          <c:yVal>
            <c:numRef>
              <c:f>'QUALIFIED ENGINES'!$U$7:$U$159</c:f>
              <c:numCache>
                <c:formatCode>General</c:formatCode>
                <c:ptCount val="151"/>
                <c:pt idx="0">
                  <c:v>91409</c:v>
                </c:pt>
                <c:pt idx="1">
                  <c:v>91411</c:v>
                </c:pt>
                <c:pt idx="2">
                  <c:v>91416</c:v>
                </c:pt>
                <c:pt idx="3">
                  <c:v>91414</c:v>
                </c:pt>
                <c:pt idx="4">
                  <c:v>91415</c:v>
                </c:pt>
                <c:pt idx="5">
                  <c:v>91413</c:v>
                </c:pt>
                <c:pt idx="6">
                  <c:v>91420</c:v>
                </c:pt>
                <c:pt idx="7">
                  <c:v>91419</c:v>
                </c:pt>
                <c:pt idx="8">
                  <c:v>91418</c:v>
                </c:pt>
                <c:pt idx="9">
                  <c:v>91417</c:v>
                </c:pt>
                <c:pt idx="10">
                  <c:v>91423</c:v>
                </c:pt>
                <c:pt idx="11">
                  <c:v>91421</c:v>
                </c:pt>
                <c:pt idx="12">
                  <c:v>91422</c:v>
                </c:pt>
                <c:pt idx="13">
                  <c:v>91425</c:v>
                </c:pt>
                <c:pt idx="14">
                  <c:v>91429</c:v>
                </c:pt>
                <c:pt idx="15">
                  <c:v>91428</c:v>
                </c:pt>
                <c:pt idx="16">
                  <c:v>91427</c:v>
                </c:pt>
                <c:pt idx="17">
                  <c:v>91452</c:v>
                </c:pt>
                <c:pt idx="18">
                  <c:v>91455</c:v>
                </c:pt>
                <c:pt idx="19">
                  <c:v>91445</c:v>
                </c:pt>
                <c:pt idx="20">
                  <c:v>91457</c:v>
                </c:pt>
                <c:pt idx="21">
                  <c:v>91453</c:v>
                </c:pt>
                <c:pt idx="22">
                  <c:v>91442</c:v>
                </c:pt>
                <c:pt idx="23">
                  <c:v>91461</c:v>
                </c:pt>
                <c:pt idx="24">
                  <c:v>91444</c:v>
                </c:pt>
                <c:pt idx="25">
                  <c:v>91465</c:v>
                </c:pt>
                <c:pt idx="26">
                  <c:v>91473</c:v>
                </c:pt>
                <c:pt idx="27">
                  <c:v>91447</c:v>
                </c:pt>
                <c:pt idx="28">
                  <c:v>91448</c:v>
                </c:pt>
                <c:pt idx="29">
                  <c:v>91449</c:v>
                </c:pt>
                <c:pt idx="30">
                  <c:v>91484</c:v>
                </c:pt>
                <c:pt idx="31">
                  <c:v>91480</c:v>
                </c:pt>
                <c:pt idx="32">
                  <c:v>91502</c:v>
                </c:pt>
                <c:pt idx="33">
                  <c:v>91483</c:v>
                </c:pt>
                <c:pt idx="34">
                  <c:v>91492</c:v>
                </c:pt>
                <c:pt idx="35">
                  <c:v>91490</c:v>
                </c:pt>
                <c:pt idx="36">
                  <c:v>91493</c:v>
                </c:pt>
                <c:pt idx="37">
                  <c:v>91498</c:v>
                </c:pt>
                <c:pt idx="38">
                  <c:v>91495</c:v>
                </c:pt>
                <c:pt idx="39">
                  <c:v>91494</c:v>
                </c:pt>
                <c:pt idx="40">
                  <c:v>91501</c:v>
                </c:pt>
                <c:pt idx="41">
                  <c:v>91497</c:v>
                </c:pt>
                <c:pt idx="42">
                  <c:v>91508</c:v>
                </c:pt>
                <c:pt idx="43">
                  <c:v>91482</c:v>
                </c:pt>
                <c:pt idx="44">
                  <c:v>91487</c:v>
                </c:pt>
                <c:pt idx="45">
                  <c:v>91491</c:v>
                </c:pt>
                <c:pt idx="46">
                  <c:v>91472</c:v>
                </c:pt>
                <c:pt idx="47">
                  <c:v>91476</c:v>
                </c:pt>
                <c:pt idx="48">
                  <c:v>91446</c:v>
                </c:pt>
                <c:pt idx="49">
                  <c:v>91437</c:v>
                </c:pt>
                <c:pt idx="50">
                  <c:v>91511</c:v>
                </c:pt>
                <c:pt idx="51">
                  <c:v>91512</c:v>
                </c:pt>
                <c:pt idx="52">
                  <c:v>91524</c:v>
                </c:pt>
                <c:pt idx="53">
                  <c:v>91522</c:v>
                </c:pt>
                <c:pt idx="54">
                  <c:v>91534</c:v>
                </c:pt>
                <c:pt idx="55">
                  <c:v>91530</c:v>
                </c:pt>
                <c:pt idx="56">
                  <c:v>91535</c:v>
                </c:pt>
                <c:pt idx="57">
                  <c:v>91528</c:v>
                </c:pt>
                <c:pt idx="58">
                  <c:v>91507</c:v>
                </c:pt>
                <c:pt idx="59">
                  <c:v>91506</c:v>
                </c:pt>
                <c:pt idx="60">
                  <c:v>91486</c:v>
                </c:pt>
                <c:pt idx="61">
                  <c:v>91499</c:v>
                </c:pt>
                <c:pt idx="62">
                  <c:v>91547</c:v>
                </c:pt>
                <c:pt idx="63">
                  <c:v>91513</c:v>
                </c:pt>
                <c:pt idx="64">
                  <c:v>91518</c:v>
                </c:pt>
                <c:pt idx="65">
                  <c:v>91514</c:v>
                </c:pt>
                <c:pt idx="66">
                  <c:v>91538</c:v>
                </c:pt>
                <c:pt idx="67">
                  <c:v>91531</c:v>
                </c:pt>
                <c:pt idx="68">
                  <c:v>91537</c:v>
                </c:pt>
                <c:pt idx="69">
                  <c:v>91532</c:v>
                </c:pt>
                <c:pt idx="70">
                  <c:v>91539</c:v>
                </c:pt>
                <c:pt idx="71">
                  <c:v>91541</c:v>
                </c:pt>
                <c:pt idx="72">
                  <c:v>91542</c:v>
                </c:pt>
                <c:pt idx="73">
                  <c:v>91550</c:v>
                </c:pt>
                <c:pt idx="74">
                  <c:v>91510</c:v>
                </c:pt>
                <c:pt idx="75">
                  <c:v>91516</c:v>
                </c:pt>
                <c:pt idx="76">
                  <c:v>91520</c:v>
                </c:pt>
                <c:pt idx="77">
                  <c:v>91515</c:v>
                </c:pt>
                <c:pt idx="78">
                  <c:v>91563</c:v>
                </c:pt>
                <c:pt idx="79">
                  <c:v>91523</c:v>
                </c:pt>
                <c:pt idx="80">
                  <c:v>91546</c:v>
                </c:pt>
                <c:pt idx="81">
                  <c:v>91570</c:v>
                </c:pt>
                <c:pt idx="82">
                  <c:v>91577</c:v>
                </c:pt>
                <c:pt idx="83">
                  <c:v>91548</c:v>
                </c:pt>
                <c:pt idx="84">
                  <c:v>91536</c:v>
                </c:pt>
                <c:pt idx="85">
                  <c:v>91525</c:v>
                </c:pt>
                <c:pt idx="86">
                  <c:v>91558</c:v>
                </c:pt>
                <c:pt idx="87">
                  <c:v>91559</c:v>
                </c:pt>
                <c:pt idx="88">
                  <c:v>91557</c:v>
                </c:pt>
                <c:pt idx="89">
                  <c:v>91576</c:v>
                </c:pt>
                <c:pt idx="90">
                  <c:v>91561</c:v>
                </c:pt>
                <c:pt idx="91">
                  <c:v>91540</c:v>
                </c:pt>
                <c:pt idx="92">
                  <c:v>91564</c:v>
                </c:pt>
                <c:pt idx="93">
                  <c:v>91566</c:v>
                </c:pt>
                <c:pt idx="94">
                  <c:v>91567</c:v>
                </c:pt>
                <c:pt idx="95">
                  <c:v>91571</c:v>
                </c:pt>
                <c:pt idx="96">
                  <c:v>91569</c:v>
                </c:pt>
                <c:pt idx="97">
                  <c:v>91565</c:v>
                </c:pt>
                <c:pt idx="98">
                  <c:v>91594</c:v>
                </c:pt>
                <c:pt idx="99">
                  <c:v>91597</c:v>
                </c:pt>
                <c:pt idx="100">
                  <c:v>91596</c:v>
                </c:pt>
                <c:pt idx="101">
                  <c:v>91595</c:v>
                </c:pt>
                <c:pt idx="102">
                  <c:v>91593</c:v>
                </c:pt>
                <c:pt idx="103">
                  <c:v>91599</c:v>
                </c:pt>
                <c:pt idx="104">
                  <c:v>91600</c:v>
                </c:pt>
                <c:pt idx="105">
                  <c:v>91598</c:v>
                </c:pt>
                <c:pt idx="106">
                  <c:v>91549</c:v>
                </c:pt>
                <c:pt idx="107">
                  <c:v>91574</c:v>
                </c:pt>
                <c:pt idx="108">
                  <c:v>91605</c:v>
                </c:pt>
                <c:pt idx="109">
                  <c:v>91592</c:v>
                </c:pt>
                <c:pt idx="110">
                  <c:v>91575</c:v>
                </c:pt>
                <c:pt idx="111">
                  <c:v>91573</c:v>
                </c:pt>
                <c:pt idx="112">
                  <c:v>91592</c:v>
                </c:pt>
                <c:pt idx="113">
                  <c:v>91572</c:v>
                </c:pt>
                <c:pt idx="114">
                  <c:v>91590</c:v>
                </c:pt>
                <c:pt idx="115">
                  <c:v>91579</c:v>
                </c:pt>
                <c:pt idx="116">
                  <c:v>91591</c:v>
                </c:pt>
                <c:pt idx="117">
                  <c:v>91589</c:v>
                </c:pt>
                <c:pt idx="118">
                  <c:v>91602</c:v>
                </c:pt>
                <c:pt idx="119">
                  <c:v>91603</c:v>
                </c:pt>
                <c:pt idx="120">
                  <c:v>91604</c:v>
                </c:pt>
                <c:pt idx="121">
                  <c:v>91578</c:v>
                </c:pt>
                <c:pt idx="122">
                  <c:v>91556</c:v>
                </c:pt>
                <c:pt idx="123">
                  <c:v>91607</c:v>
                </c:pt>
                <c:pt idx="124">
                  <c:v>91568</c:v>
                </c:pt>
                <c:pt idx="125">
                  <c:v>91585</c:v>
                </c:pt>
                <c:pt idx="126">
                  <c:v>91587</c:v>
                </c:pt>
                <c:pt idx="127">
                  <c:v>91586</c:v>
                </c:pt>
                <c:pt idx="128">
                  <c:v>91606</c:v>
                </c:pt>
                <c:pt idx="129">
                  <c:v>91588</c:v>
                </c:pt>
                <c:pt idx="130">
                  <c:v>91500</c:v>
                </c:pt>
                <c:pt idx="131">
                  <c:v>91503</c:v>
                </c:pt>
                <c:pt idx="132">
                  <c:v>0</c:v>
                </c:pt>
                <c:pt idx="133">
                  <c:v>91521</c:v>
                </c:pt>
                <c:pt idx="134">
                  <c:v>91496</c:v>
                </c:pt>
                <c:pt idx="135">
                  <c:v>91489</c:v>
                </c:pt>
                <c:pt idx="136">
                  <c:v>91553</c:v>
                </c:pt>
                <c:pt idx="137">
                  <c:v>91533</c:v>
                </c:pt>
                <c:pt idx="138">
                  <c:v>91529</c:v>
                </c:pt>
                <c:pt idx="139">
                  <c:v>91488</c:v>
                </c:pt>
                <c:pt idx="140">
                  <c:v>91609</c:v>
                </c:pt>
                <c:pt idx="141">
                  <c:v>91424</c:v>
                </c:pt>
                <c:pt idx="142">
                  <c:v>0</c:v>
                </c:pt>
                <c:pt idx="143">
                  <c:v>91505</c:v>
                </c:pt>
                <c:pt idx="144">
                  <c:v>91517</c:v>
                </c:pt>
                <c:pt idx="145">
                  <c:v>91610</c:v>
                </c:pt>
                <c:pt idx="146">
                  <c:v>91519</c:v>
                </c:pt>
                <c:pt idx="147">
                  <c:v>91504</c:v>
                </c:pt>
                <c:pt idx="148">
                  <c:v>91527</c:v>
                </c:pt>
                <c:pt idx="149">
                  <c:v>0</c:v>
                </c:pt>
                <c:pt idx="150">
                  <c:v>91459</c:v>
                </c:pt>
              </c:numCache>
            </c:numRef>
          </c:yVal>
          <c:smooth val="0"/>
          <c:extLst>
            <c:ext xmlns:c16="http://schemas.microsoft.com/office/drawing/2014/chart" uri="{C3380CC4-5D6E-409C-BE32-E72D297353CC}">
              <c16:uniqueId val="{00000002-17E9-4261-A262-081976995FD1}"/>
            </c:ext>
          </c:extLst>
        </c:ser>
        <c:ser>
          <c:idx val="3"/>
          <c:order val="3"/>
          <c:tx>
            <c:v>RSV3</c:v>
          </c:tx>
          <c:spPr>
            <a:ln w="25400" cap="rnd">
              <a:noFill/>
              <a:round/>
            </a:ln>
            <a:effectLst/>
          </c:spPr>
          <c:marker>
            <c:symbol val="circle"/>
            <c:size val="5"/>
            <c:spPr>
              <a:solidFill>
                <a:schemeClr val="accent4"/>
              </a:solidFill>
              <a:ln w="9525">
                <a:solidFill>
                  <a:schemeClr val="accent4"/>
                </a:solidFill>
              </a:ln>
              <a:effectLst/>
            </c:spPr>
          </c:marker>
          <c:xVal>
            <c:numRef>
              <c:f>'QUALIFIED ENGINES'!$AH$7:$AH$159</c:f>
            </c:numRef>
          </c:xVal>
          <c:yVal>
            <c:numRef>
              <c:f>'QUALIFIED ENGINES'!$U$7:$U$159</c:f>
              <c:numCache>
                <c:formatCode>General</c:formatCode>
                <c:ptCount val="151"/>
                <c:pt idx="0">
                  <c:v>91409</c:v>
                </c:pt>
                <c:pt idx="1">
                  <c:v>91411</c:v>
                </c:pt>
                <c:pt idx="2">
                  <c:v>91416</c:v>
                </c:pt>
                <c:pt idx="3">
                  <c:v>91414</c:v>
                </c:pt>
                <c:pt idx="4">
                  <c:v>91415</c:v>
                </c:pt>
                <c:pt idx="5">
                  <c:v>91413</c:v>
                </c:pt>
                <c:pt idx="6">
                  <c:v>91420</c:v>
                </c:pt>
                <c:pt idx="7">
                  <c:v>91419</c:v>
                </c:pt>
                <c:pt idx="8">
                  <c:v>91418</c:v>
                </c:pt>
                <c:pt idx="9">
                  <c:v>91417</c:v>
                </c:pt>
                <c:pt idx="10">
                  <c:v>91423</c:v>
                </c:pt>
                <c:pt idx="11">
                  <c:v>91421</c:v>
                </c:pt>
                <c:pt idx="12">
                  <c:v>91422</c:v>
                </c:pt>
                <c:pt idx="13">
                  <c:v>91425</c:v>
                </c:pt>
                <c:pt idx="14">
                  <c:v>91429</c:v>
                </c:pt>
                <c:pt idx="15">
                  <c:v>91428</c:v>
                </c:pt>
                <c:pt idx="16">
                  <c:v>91427</c:v>
                </c:pt>
                <c:pt idx="17">
                  <c:v>91452</c:v>
                </c:pt>
                <c:pt idx="18">
                  <c:v>91455</c:v>
                </c:pt>
                <c:pt idx="19">
                  <c:v>91445</c:v>
                </c:pt>
                <c:pt idx="20">
                  <c:v>91457</c:v>
                </c:pt>
                <c:pt idx="21">
                  <c:v>91453</c:v>
                </c:pt>
                <c:pt idx="22">
                  <c:v>91442</c:v>
                </c:pt>
                <c:pt idx="23">
                  <c:v>91461</c:v>
                </c:pt>
                <c:pt idx="24">
                  <c:v>91444</c:v>
                </c:pt>
                <c:pt idx="25">
                  <c:v>91465</c:v>
                </c:pt>
                <c:pt idx="26">
                  <c:v>91473</c:v>
                </c:pt>
                <c:pt idx="27">
                  <c:v>91447</c:v>
                </c:pt>
                <c:pt idx="28">
                  <c:v>91448</c:v>
                </c:pt>
                <c:pt idx="29">
                  <c:v>91449</c:v>
                </c:pt>
                <c:pt idx="30">
                  <c:v>91484</c:v>
                </c:pt>
                <c:pt idx="31">
                  <c:v>91480</c:v>
                </c:pt>
                <c:pt idx="32">
                  <c:v>91502</c:v>
                </c:pt>
                <c:pt idx="33">
                  <c:v>91483</c:v>
                </c:pt>
                <c:pt idx="34">
                  <c:v>91492</c:v>
                </c:pt>
                <c:pt idx="35">
                  <c:v>91490</c:v>
                </c:pt>
                <c:pt idx="36">
                  <c:v>91493</c:v>
                </c:pt>
                <c:pt idx="37">
                  <c:v>91498</c:v>
                </c:pt>
                <c:pt idx="38">
                  <c:v>91495</c:v>
                </c:pt>
                <c:pt idx="39">
                  <c:v>91494</c:v>
                </c:pt>
                <c:pt idx="40">
                  <c:v>91501</c:v>
                </c:pt>
                <c:pt idx="41">
                  <c:v>91497</c:v>
                </c:pt>
                <c:pt idx="42">
                  <c:v>91508</c:v>
                </c:pt>
                <c:pt idx="43">
                  <c:v>91482</c:v>
                </c:pt>
                <c:pt idx="44">
                  <c:v>91487</c:v>
                </c:pt>
                <c:pt idx="45">
                  <c:v>91491</c:v>
                </c:pt>
                <c:pt idx="46">
                  <c:v>91472</c:v>
                </c:pt>
                <c:pt idx="47">
                  <c:v>91476</c:v>
                </c:pt>
                <c:pt idx="48">
                  <c:v>91446</c:v>
                </c:pt>
                <c:pt idx="49">
                  <c:v>91437</c:v>
                </c:pt>
                <c:pt idx="50">
                  <c:v>91511</c:v>
                </c:pt>
                <c:pt idx="51">
                  <c:v>91512</c:v>
                </c:pt>
                <c:pt idx="52">
                  <c:v>91524</c:v>
                </c:pt>
                <c:pt idx="53">
                  <c:v>91522</c:v>
                </c:pt>
                <c:pt idx="54">
                  <c:v>91534</c:v>
                </c:pt>
                <c:pt idx="55">
                  <c:v>91530</c:v>
                </c:pt>
                <c:pt idx="56">
                  <c:v>91535</c:v>
                </c:pt>
                <c:pt idx="57">
                  <c:v>91528</c:v>
                </c:pt>
                <c:pt idx="58">
                  <c:v>91507</c:v>
                </c:pt>
                <c:pt idx="59">
                  <c:v>91506</c:v>
                </c:pt>
                <c:pt idx="60">
                  <c:v>91486</c:v>
                </c:pt>
                <c:pt idx="61">
                  <c:v>91499</c:v>
                </c:pt>
                <c:pt idx="62">
                  <c:v>91547</c:v>
                </c:pt>
                <c:pt idx="63">
                  <c:v>91513</c:v>
                </c:pt>
                <c:pt idx="64">
                  <c:v>91518</c:v>
                </c:pt>
                <c:pt idx="65">
                  <c:v>91514</c:v>
                </c:pt>
                <c:pt idx="66">
                  <c:v>91538</c:v>
                </c:pt>
                <c:pt idx="67">
                  <c:v>91531</c:v>
                </c:pt>
                <c:pt idx="68">
                  <c:v>91537</c:v>
                </c:pt>
                <c:pt idx="69">
                  <c:v>91532</c:v>
                </c:pt>
                <c:pt idx="70">
                  <c:v>91539</c:v>
                </c:pt>
                <c:pt idx="71">
                  <c:v>91541</c:v>
                </c:pt>
                <c:pt idx="72">
                  <c:v>91542</c:v>
                </c:pt>
                <c:pt idx="73">
                  <c:v>91550</c:v>
                </c:pt>
                <c:pt idx="74">
                  <c:v>91510</c:v>
                </c:pt>
                <c:pt idx="75">
                  <c:v>91516</c:v>
                </c:pt>
                <c:pt idx="76">
                  <c:v>91520</c:v>
                </c:pt>
                <c:pt idx="77">
                  <c:v>91515</c:v>
                </c:pt>
                <c:pt idx="78">
                  <c:v>91563</c:v>
                </c:pt>
                <c:pt idx="79">
                  <c:v>91523</c:v>
                </c:pt>
                <c:pt idx="80">
                  <c:v>91546</c:v>
                </c:pt>
                <c:pt idx="81">
                  <c:v>91570</c:v>
                </c:pt>
                <c:pt idx="82">
                  <c:v>91577</c:v>
                </c:pt>
                <c:pt idx="83">
                  <c:v>91548</c:v>
                </c:pt>
                <c:pt idx="84">
                  <c:v>91536</c:v>
                </c:pt>
                <c:pt idx="85">
                  <c:v>91525</c:v>
                </c:pt>
                <c:pt idx="86">
                  <c:v>91558</c:v>
                </c:pt>
                <c:pt idx="87">
                  <c:v>91559</c:v>
                </c:pt>
                <c:pt idx="88">
                  <c:v>91557</c:v>
                </c:pt>
                <c:pt idx="89">
                  <c:v>91576</c:v>
                </c:pt>
                <c:pt idx="90">
                  <c:v>91561</c:v>
                </c:pt>
                <c:pt idx="91">
                  <c:v>91540</c:v>
                </c:pt>
                <c:pt idx="92">
                  <c:v>91564</c:v>
                </c:pt>
                <c:pt idx="93">
                  <c:v>91566</c:v>
                </c:pt>
                <c:pt idx="94">
                  <c:v>91567</c:v>
                </c:pt>
                <c:pt idx="95">
                  <c:v>91571</c:v>
                </c:pt>
                <c:pt idx="96">
                  <c:v>91569</c:v>
                </c:pt>
                <c:pt idx="97">
                  <c:v>91565</c:v>
                </c:pt>
                <c:pt idx="98">
                  <c:v>91594</c:v>
                </c:pt>
                <c:pt idx="99">
                  <c:v>91597</c:v>
                </c:pt>
                <c:pt idx="100">
                  <c:v>91596</c:v>
                </c:pt>
                <c:pt idx="101">
                  <c:v>91595</c:v>
                </c:pt>
                <c:pt idx="102">
                  <c:v>91593</c:v>
                </c:pt>
                <c:pt idx="103">
                  <c:v>91599</c:v>
                </c:pt>
                <c:pt idx="104">
                  <c:v>91600</c:v>
                </c:pt>
                <c:pt idx="105">
                  <c:v>91598</c:v>
                </c:pt>
                <c:pt idx="106">
                  <c:v>91549</c:v>
                </c:pt>
                <c:pt idx="107">
                  <c:v>91574</c:v>
                </c:pt>
                <c:pt idx="108">
                  <c:v>91605</c:v>
                </c:pt>
                <c:pt idx="109">
                  <c:v>91592</c:v>
                </c:pt>
                <c:pt idx="110">
                  <c:v>91575</c:v>
                </c:pt>
                <c:pt idx="111">
                  <c:v>91573</c:v>
                </c:pt>
                <c:pt idx="112">
                  <c:v>91592</c:v>
                </c:pt>
                <c:pt idx="113">
                  <c:v>91572</c:v>
                </c:pt>
                <c:pt idx="114">
                  <c:v>91590</c:v>
                </c:pt>
                <c:pt idx="115">
                  <c:v>91579</c:v>
                </c:pt>
                <c:pt idx="116">
                  <c:v>91591</c:v>
                </c:pt>
                <c:pt idx="117">
                  <c:v>91589</c:v>
                </c:pt>
                <c:pt idx="118">
                  <c:v>91602</c:v>
                </c:pt>
                <c:pt idx="119">
                  <c:v>91603</c:v>
                </c:pt>
                <c:pt idx="120">
                  <c:v>91604</c:v>
                </c:pt>
                <c:pt idx="121">
                  <c:v>91578</c:v>
                </c:pt>
                <c:pt idx="122">
                  <c:v>91556</c:v>
                </c:pt>
                <c:pt idx="123">
                  <c:v>91607</c:v>
                </c:pt>
                <c:pt idx="124">
                  <c:v>91568</c:v>
                </c:pt>
                <c:pt idx="125">
                  <c:v>91585</c:v>
                </c:pt>
                <c:pt idx="126">
                  <c:v>91587</c:v>
                </c:pt>
                <c:pt idx="127">
                  <c:v>91586</c:v>
                </c:pt>
                <c:pt idx="128">
                  <c:v>91606</c:v>
                </c:pt>
                <c:pt idx="129">
                  <c:v>91588</c:v>
                </c:pt>
                <c:pt idx="130">
                  <c:v>91500</c:v>
                </c:pt>
                <c:pt idx="131">
                  <c:v>91503</c:v>
                </c:pt>
                <c:pt idx="132">
                  <c:v>0</c:v>
                </c:pt>
                <c:pt idx="133">
                  <c:v>91521</c:v>
                </c:pt>
                <c:pt idx="134">
                  <c:v>91496</c:v>
                </c:pt>
                <c:pt idx="135">
                  <c:v>91489</c:v>
                </c:pt>
                <c:pt idx="136">
                  <c:v>91553</c:v>
                </c:pt>
                <c:pt idx="137">
                  <c:v>91533</c:v>
                </c:pt>
                <c:pt idx="138">
                  <c:v>91529</c:v>
                </c:pt>
                <c:pt idx="139">
                  <c:v>91488</c:v>
                </c:pt>
                <c:pt idx="140">
                  <c:v>91609</c:v>
                </c:pt>
                <c:pt idx="141">
                  <c:v>91424</c:v>
                </c:pt>
                <c:pt idx="142">
                  <c:v>0</c:v>
                </c:pt>
                <c:pt idx="143">
                  <c:v>91505</c:v>
                </c:pt>
                <c:pt idx="144">
                  <c:v>91517</c:v>
                </c:pt>
                <c:pt idx="145">
                  <c:v>91610</c:v>
                </c:pt>
                <c:pt idx="146">
                  <c:v>91519</c:v>
                </c:pt>
                <c:pt idx="147">
                  <c:v>91504</c:v>
                </c:pt>
                <c:pt idx="148">
                  <c:v>91527</c:v>
                </c:pt>
                <c:pt idx="149">
                  <c:v>0</c:v>
                </c:pt>
                <c:pt idx="150">
                  <c:v>91459</c:v>
                </c:pt>
              </c:numCache>
            </c:numRef>
          </c:yVal>
          <c:smooth val="0"/>
          <c:extLst>
            <c:ext xmlns:c16="http://schemas.microsoft.com/office/drawing/2014/chart" uri="{C3380CC4-5D6E-409C-BE32-E72D297353CC}">
              <c16:uniqueId val="{00000003-17E9-4261-A262-081976995FD1}"/>
            </c:ext>
          </c:extLst>
        </c:ser>
        <c:ser>
          <c:idx val="4"/>
          <c:order val="4"/>
          <c:tx>
            <c:v>RSV4</c:v>
          </c:tx>
          <c:spPr>
            <a:ln w="25400" cap="rnd">
              <a:noFill/>
              <a:round/>
            </a:ln>
            <a:effectLst/>
          </c:spPr>
          <c:marker>
            <c:symbol val="circle"/>
            <c:size val="5"/>
            <c:spPr>
              <a:solidFill>
                <a:schemeClr val="accent5"/>
              </a:solidFill>
              <a:ln w="9525">
                <a:solidFill>
                  <a:schemeClr val="accent5"/>
                </a:solidFill>
              </a:ln>
              <a:effectLst/>
            </c:spPr>
          </c:marker>
          <c:xVal>
            <c:numRef>
              <c:f>'QUALIFIED ENGINES'!$AI$7:$AI$159</c:f>
            </c:numRef>
          </c:xVal>
          <c:yVal>
            <c:numRef>
              <c:f>'QUALIFIED ENGINES'!$U$7:$U$159</c:f>
              <c:numCache>
                <c:formatCode>General</c:formatCode>
                <c:ptCount val="151"/>
                <c:pt idx="0">
                  <c:v>91409</c:v>
                </c:pt>
                <c:pt idx="1">
                  <c:v>91411</c:v>
                </c:pt>
                <c:pt idx="2">
                  <c:v>91416</c:v>
                </c:pt>
                <c:pt idx="3">
                  <c:v>91414</c:v>
                </c:pt>
                <c:pt idx="4">
                  <c:v>91415</c:v>
                </c:pt>
                <c:pt idx="5">
                  <c:v>91413</c:v>
                </c:pt>
                <c:pt idx="6">
                  <c:v>91420</c:v>
                </c:pt>
                <c:pt idx="7">
                  <c:v>91419</c:v>
                </c:pt>
                <c:pt idx="8">
                  <c:v>91418</c:v>
                </c:pt>
                <c:pt idx="9">
                  <c:v>91417</c:v>
                </c:pt>
                <c:pt idx="10">
                  <c:v>91423</c:v>
                </c:pt>
                <c:pt idx="11">
                  <c:v>91421</c:v>
                </c:pt>
                <c:pt idx="12">
                  <c:v>91422</c:v>
                </c:pt>
                <c:pt idx="13">
                  <c:v>91425</c:v>
                </c:pt>
                <c:pt idx="14">
                  <c:v>91429</c:v>
                </c:pt>
                <c:pt idx="15">
                  <c:v>91428</c:v>
                </c:pt>
                <c:pt idx="16">
                  <c:v>91427</c:v>
                </c:pt>
                <c:pt idx="17">
                  <c:v>91452</c:v>
                </c:pt>
                <c:pt idx="18">
                  <c:v>91455</c:v>
                </c:pt>
                <c:pt idx="19">
                  <c:v>91445</c:v>
                </c:pt>
                <c:pt idx="20">
                  <c:v>91457</c:v>
                </c:pt>
                <c:pt idx="21">
                  <c:v>91453</c:v>
                </c:pt>
                <c:pt idx="22">
                  <c:v>91442</c:v>
                </c:pt>
                <c:pt idx="23">
                  <c:v>91461</c:v>
                </c:pt>
                <c:pt idx="24">
                  <c:v>91444</c:v>
                </c:pt>
                <c:pt idx="25">
                  <c:v>91465</c:v>
                </c:pt>
                <c:pt idx="26">
                  <c:v>91473</c:v>
                </c:pt>
                <c:pt idx="27">
                  <c:v>91447</c:v>
                </c:pt>
                <c:pt idx="28">
                  <c:v>91448</c:v>
                </c:pt>
                <c:pt idx="29">
                  <c:v>91449</c:v>
                </c:pt>
                <c:pt idx="30">
                  <c:v>91484</c:v>
                </c:pt>
                <c:pt idx="31">
                  <c:v>91480</c:v>
                </c:pt>
                <c:pt idx="32">
                  <c:v>91502</c:v>
                </c:pt>
                <c:pt idx="33">
                  <c:v>91483</c:v>
                </c:pt>
                <c:pt idx="34">
                  <c:v>91492</c:v>
                </c:pt>
                <c:pt idx="35">
                  <c:v>91490</c:v>
                </c:pt>
                <c:pt idx="36">
                  <c:v>91493</c:v>
                </c:pt>
                <c:pt idx="37">
                  <c:v>91498</c:v>
                </c:pt>
                <c:pt idx="38">
                  <c:v>91495</c:v>
                </c:pt>
                <c:pt idx="39">
                  <c:v>91494</c:v>
                </c:pt>
                <c:pt idx="40">
                  <c:v>91501</c:v>
                </c:pt>
                <c:pt idx="41">
                  <c:v>91497</c:v>
                </c:pt>
                <c:pt idx="42">
                  <c:v>91508</c:v>
                </c:pt>
                <c:pt idx="43">
                  <c:v>91482</c:v>
                </c:pt>
                <c:pt idx="44">
                  <c:v>91487</c:v>
                </c:pt>
                <c:pt idx="45">
                  <c:v>91491</c:v>
                </c:pt>
                <c:pt idx="46">
                  <c:v>91472</c:v>
                </c:pt>
                <c:pt idx="47">
                  <c:v>91476</c:v>
                </c:pt>
                <c:pt idx="48">
                  <c:v>91446</c:v>
                </c:pt>
                <c:pt idx="49">
                  <c:v>91437</c:v>
                </c:pt>
                <c:pt idx="50">
                  <c:v>91511</c:v>
                </c:pt>
                <c:pt idx="51">
                  <c:v>91512</c:v>
                </c:pt>
                <c:pt idx="52">
                  <c:v>91524</c:v>
                </c:pt>
                <c:pt idx="53">
                  <c:v>91522</c:v>
                </c:pt>
                <c:pt idx="54">
                  <c:v>91534</c:v>
                </c:pt>
                <c:pt idx="55">
                  <c:v>91530</c:v>
                </c:pt>
                <c:pt idx="56">
                  <c:v>91535</c:v>
                </c:pt>
                <c:pt idx="57">
                  <c:v>91528</c:v>
                </c:pt>
                <c:pt idx="58">
                  <c:v>91507</c:v>
                </c:pt>
                <c:pt idx="59">
                  <c:v>91506</c:v>
                </c:pt>
                <c:pt idx="60">
                  <c:v>91486</c:v>
                </c:pt>
                <c:pt idx="61">
                  <c:v>91499</c:v>
                </c:pt>
                <c:pt idx="62">
                  <c:v>91547</c:v>
                </c:pt>
                <c:pt idx="63">
                  <c:v>91513</c:v>
                </c:pt>
                <c:pt idx="64">
                  <c:v>91518</c:v>
                </c:pt>
                <c:pt idx="65">
                  <c:v>91514</c:v>
                </c:pt>
                <c:pt idx="66">
                  <c:v>91538</c:v>
                </c:pt>
                <c:pt idx="67">
                  <c:v>91531</c:v>
                </c:pt>
                <c:pt idx="68">
                  <c:v>91537</c:v>
                </c:pt>
                <c:pt idx="69">
                  <c:v>91532</c:v>
                </c:pt>
                <c:pt idx="70">
                  <c:v>91539</c:v>
                </c:pt>
                <c:pt idx="71">
                  <c:v>91541</c:v>
                </c:pt>
                <c:pt idx="72">
                  <c:v>91542</c:v>
                </c:pt>
                <c:pt idx="73">
                  <c:v>91550</c:v>
                </c:pt>
                <c:pt idx="74">
                  <c:v>91510</c:v>
                </c:pt>
                <c:pt idx="75">
                  <c:v>91516</c:v>
                </c:pt>
                <c:pt idx="76">
                  <c:v>91520</c:v>
                </c:pt>
                <c:pt idx="77">
                  <c:v>91515</c:v>
                </c:pt>
                <c:pt idx="78">
                  <c:v>91563</c:v>
                </c:pt>
                <c:pt idx="79">
                  <c:v>91523</c:v>
                </c:pt>
                <c:pt idx="80">
                  <c:v>91546</c:v>
                </c:pt>
                <c:pt idx="81">
                  <c:v>91570</c:v>
                </c:pt>
                <c:pt idx="82">
                  <c:v>91577</c:v>
                </c:pt>
                <c:pt idx="83">
                  <c:v>91548</c:v>
                </c:pt>
                <c:pt idx="84">
                  <c:v>91536</c:v>
                </c:pt>
                <c:pt idx="85">
                  <c:v>91525</c:v>
                </c:pt>
                <c:pt idx="86">
                  <c:v>91558</c:v>
                </c:pt>
                <c:pt idx="87">
                  <c:v>91559</c:v>
                </c:pt>
                <c:pt idx="88">
                  <c:v>91557</c:v>
                </c:pt>
                <c:pt idx="89">
                  <c:v>91576</c:v>
                </c:pt>
                <c:pt idx="90">
                  <c:v>91561</c:v>
                </c:pt>
                <c:pt idx="91">
                  <c:v>91540</c:v>
                </c:pt>
                <c:pt idx="92">
                  <c:v>91564</c:v>
                </c:pt>
                <c:pt idx="93">
                  <c:v>91566</c:v>
                </c:pt>
                <c:pt idx="94">
                  <c:v>91567</c:v>
                </c:pt>
                <c:pt idx="95">
                  <c:v>91571</c:v>
                </c:pt>
                <c:pt idx="96">
                  <c:v>91569</c:v>
                </c:pt>
                <c:pt idx="97">
                  <c:v>91565</c:v>
                </c:pt>
                <c:pt idx="98">
                  <c:v>91594</c:v>
                </c:pt>
                <c:pt idx="99">
                  <c:v>91597</c:v>
                </c:pt>
                <c:pt idx="100">
                  <c:v>91596</c:v>
                </c:pt>
                <c:pt idx="101">
                  <c:v>91595</c:v>
                </c:pt>
                <c:pt idx="102">
                  <c:v>91593</c:v>
                </c:pt>
                <c:pt idx="103">
                  <c:v>91599</c:v>
                </c:pt>
                <c:pt idx="104">
                  <c:v>91600</c:v>
                </c:pt>
                <c:pt idx="105">
                  <c:v>91598</c:v>
                </c:pt>
                <c:pt idx="106">
                  <c:v>91549</c:v>
                </c:pt>
                <c:pt idx="107">
                  <c:v>91574</c:v>
                </c:pt>
                <c:pt idx="108">
                  <c:v>91605</c:v>
                </c:pt>
                <c:pt idx="109">
                  <c:v>91592</c:v>
                </c:pt>
                <c:pt idx="110">
                  <c:v>91575</c:v>
                </c:pt>
                <c:pt idx="111">
                  <c:v>91573</c:v>
                </c:pt>
                <c:pt idx="112">
                  <c:v>91592</c:v>
                </c:pt>
                <c:pt idx="113">
                  <c:v>91572</c:v>
                </c:pt>
                <c:pt idx="114">
                  <c:v>91590</c:v>
                </c:pt>
                <c:pt idx="115">
                  <c:v>91579</c:v>
                </c:pt>
                <c:pt idx="116">
                  <c:v>91591</c:v>
                </c:pt>
                <c:pt idx="117">
                  <c:v>91589</c:v>
                </c:pt>
                <c:pt idx="118">
                  <c:v>91602</c:v>
                </c:pt>
                <c:pt idx="119">
                  <c:v>91603</c:v>
                </c:pt>
                <c:pt idx="120">
                  <c:v>91604</c:v>
                </c:pt>
                <c:pt idx="121">
                  <c:v>91578</c:v>
                </c:pt>
                <c:pt idx="122">
                  <c:v>91556</c:v>
                </c:pt>
                <c:pt idx="123">
                  <c:v>91607</c:v>
                </c:pt>
                <c:pt idx="124">
                  <c:v>91568</c:v>
                </c:pt>
                <c:pt idx="125">
                  <c:v>91585</c:v>
                </c:pt>
                <c:pt idx="126">
                  <c:v>91587</c:v>
                </c:pt>
                <c:pt idx="127">
                  <c:v>91586</c:v>
                </c:pt>
                <c:pt idx="128">
                  <c:v>91606</c:v>
                </c:pt>
                <c:pt idx="129">
                  <c:v>91588</c:v>
                </c:pt>
                <c:pt idx="130">
                  <c:v>91500</c:v>
                </c:pt>
                <c:pt idx="131">
                  <c:v>91503</c:v>
                </c:pt>
                <c:pt idx="132">
                  <c:v>0</c:v>
                </c:pt>
                <c:pt idx="133">
                  <c:v>91521</c:v>
                </c:pt>
                <c:pt idx="134">
                  <c:v>91496</c:v>
                </c:pt>
                <c:pt idx="135">
                  <c:v>91489</c:v>
                </c:pt>
                <c:pt idx="136">
                  <c:v>91553</c:v>
                </c:pt>
                <c:pt idx="137">
                  <c:v>91533</c:v>
                </c:pt>
                <c:pt idx="138">
                  <c:v>91529</c:v>
                </c:pt>
                <c:pt idx="139">
                  <c:v>91488</c:v>
                </c:pt>
                <c:pt idx="140">
                  <c:v>91609</c:v>
                </c:pt>
                <c:pt idx="141">
                  <c:v>91424</c:v>
                </c:pt>
                <c:pt idx="142">
                  <c:v>0</c:v>
                </c:pt>
                <c:pt idx="143">
                  <c:v>91505</c:v>
                </c:pt>
                <c:pt idx="144">
                  <c:v>91517</c:v>
                </c:pt>
                <c:pt idx="145">
                  <c:v>91610</c:v>
                </c:pt>
                <c:pt idx="146">
                  <c:v>91519</c:v>
                </c:pt>
                <c:pt idx="147">
                  <c:v>91504</c:v>
                </c:pt>
                <c:pt idx="148">
                  <c:v>91527</c:v>
                </c:pt>
                <c:pt idx="149">
                  <c:v>0</c:v>
                </c:pt>
                <c:pt idx="150">
                  <c:v>91459</c:v>
                </c:pt>
              </c:numCache>
            </c:numRef>
          </c:yVal>
          <c:smooth val="0"/>
          <c:extLst>
            <c:ext xmlns:c16="http://schemas.microsoft.com/office/drawing/2014/chart" uri="{C3380CC4-5D6E-409C-BE32-E72D297353CC}">
              <c16:uniqueId val="{00000004-17E9-4261-A262-081976995FD1}"/>
            </c:ext>
          </c:extLst>
        </c:ser>
        <c:ser>
          <c:idx val="5"/>
          <c:order val="5"/>
          <c:tx>
            <c:v>RSV5</c:v>
          </c:tx>
          <c:spPr>
            <a:ln w="25400" cap="rnd">
              <a:noFill/>
              <a:round/>
            </a:ln>
            <a:effectLst/>
          </c:spPr>
          <c:marker>
            <c:symbol val="circle"/>
            <c:size val="5"/>
            <c:spPr>
              <a:solidFill>
                <a:schemeClr val="accent6"/>
              </a:solidFill>
              <a:ln w="9525">
                <a:solidFill>
                  <a:schemeClr val="accent6"/>
                </a:solidFill>
              </a:ln>
              <a:effectLst/>
            </c:spPr>
          </c:marker>
          <c:xVal>
            <c:numRef>
              <c:f>'QUALIFIED ENGINES'!$AJ$7:$AJ$159</c:f>
            </c:numRef>
          </c:xVal>
          <c:yVal>
            <c:numRef>
              <c:f>'QUALIFIED ENGINES'!$U$7:$U$159</c:f>
              <c:numCache>
                <c:formatCode>General</c:formatCode>
                <c:ptCount val="151"/>
                <c:pt idx="0">
                  <c:v>91409</c:v>
                </c:pt>
                <c:pt idx="1">
                  <c:v>91411</c:v>
                </c:pt>
                <c:pt idx="2">
                  <c:v>91416</c:v>
                </c:pt>
                <c:pt idx="3">
                  <c:v>91414</c:v>
                </c:pt>
                <c:pt idx="4">
                  <c:v>91415</c:v>
                </c:pt>
                <c:pt idx="5">
                  <c:v>91413</c:v>
                </c:pt>
                <c:pt idx="6">
                  <c:v>91420</c:v>
                </c:pt>
                <c:pt idx="7">
                  <c:v>91419</c:v>
                </c:pt>
                <c:pt idx="8">
                  <c:v>91418</c:v>
                </c:pt>
                <c:pt idx="9">
                  <c:v>91417</c:v>
                </c:pt>
                <c:pt idx="10">
                  <c:v>91423</c:v>
                </c:pt>
                <c:pt idx="11">
                  <c:v>91421</c:v>
                </c:pt>
                <c:pt idx="12">
                  <c:v>91422</c:v>
                </c:pt>
                <c:pt idx="13">
                  <c:v>91425</c:v>
                </c:pt>
                <c:pt idx="14">
                  <c:v>91429</c:v>
                </c:pt>
                <c:pt idx="15">
                  <c:v>91428</c:v>
                </c:pt>
                <c:pt idx="16">
                  <c:v>91427</c:v>
                </c:pt>
                <c:pt idx="17">
                  <c:v>91452</c:v>
                </c:pt>
                <c:pt idx="18">
                  <c:v>91455</c:v>
                </c:pt>
                <c:pt idx="19">
                  <c:v>91445</c:v>
                </c:pt>
                <c:pt idx="20">
                  <c:v>91457</c:v>
                </c:pt>
                <c:pt idx="21">
                  <c:v>91453</c:v>
                </c:pt>
                <c:pt idx="22">
                  <c:v>91442</c:v>
                </c:pt>
                <c:pt idx="23">
                  <c:v>91461</c:v>
                </c:pt>
                <c:pt idx="24">
                  <c:v>91444</c:v>
                </c:pt>
                <c:pt idx="25">
                  <c:v>91465</c:v>
                </c:pt>
                <c:pt idx="26">
                  <c:v>91473</c:v>
                </c:pt>
                <c:pt idx="27">
                  <c:v>91447</c:v>
                </c:pt>
                <c:pt idx="28">
                  <c:v>91448</c:v>
                </c:pt>
                <c:pt idx="29">
                  <c:v>91449</c:v>
                </c:pt>
                <c:pt idx="30">
                  <c:v>91484</c:v>
                </c:pt>
                <c:pt idx="31">
                  <c:v>91480</c:v>
                </c:pt>
                <c:pt idx="32">
                  <c:v>91502</c:v>
                </c:pt>
                <c:pt idx="33">
                  <c:v>91483</c:v>
                </c:pt>
                <c:pt idx="34">
                  <c:v>91492</c:v>
                </c:pt>
                <c:pt idx="35">
                  <c:v>91490</c:v>
                </c:pt>
                <c:pt idx="36">
                  <c:v>91493</c:v>
                </c:pt>
                <c:pt idx="37">
                  <c:v>91498</c:v>
                </c:pt>
                <c:pt idx="38">
                  <c:v>91495</c:v>
                </c:pt>
                <c:pt idx="39">
                  <c:v>91494</c:v>
                </c:pt>
                <c:pt idx="40">
                  <c:v>91501</c:v>
                </c:pt>
                <c:pt idx="41">
                  <c:v>91497</c:v>
                </c:pt>
                <c:pt idx="42">
                  <c:v>91508</c:v>
                </c:pt>
                <c:pt idx="43">
                  <c:v>91482</c:v>
                </c:pt>
                <c:pt idx="44">
                  <c:v>91487</c:v>
                </c:pt>
                <c:pt idx="45">
                  <c:v>91491</c:v>
                </c:pt>
                <c:pt idx="46">
                  <c:v>91472</c:v>
                </c:pt>
                <c:pt idx="47">
                  <c:v>91476</c:v>
                </c:pt>
                <c:pt idx="48">
                  <c:v>91446</c:v>
                </c:pt>
                <c:pt idx="49">
                  <c:v>91437</c:v>
                </c:pt>
                <c:pt idx="50">
                  <c:v>91511</c:v>
                </c:pt>
                <c:pt idx="51">
                  <c:v>91512</c:v>
                </c:pt>
                <c:pt idx="52">
                  <c:v>91524</c:v>
                </c:pt>
                <c:pt idx="53">
                  <c:v>91522</c:v>
                </c:pt>
                <c:pt idx="54">
                  <c:v>91534</c:v>
                </c:pt>
                <c:pt idx="55">
                  <c:v>91530</c:v>
                </c:pt>
                <c:pt idx="56">
                  <c:v>91535</c:v>
                </c:pt>
                <c:pt idx="57">
                  <c:v>91528</c:v>
                </c:pt>
                <c:pt idx="58">
                  <c:v>91507</c:v>
                </c:pt>
                <c:pt idx="59">
                  <c:v>91506</c:v>
                </c:pt>
                <c:pt idx="60">
                  <c:v>91486</c:v>
                </c:pt>
                <c:pt idx="61">
                  <c:v>91499</c:v>
                </c:pt>
                <c:pt idx="62">
                  <c:v>91547</c:v>
                </c:pt>
                <c:pt idx="63">
                  <c:v>91513</c:v>
                </c:pt>
                <c:pt idx="64">
                  <c:v>91518</c:v>
                </c:pt>
                <c:pt idx="65">
                  <c:v>91514</c:v>
                </c:pt>
                <c:pt idx="66">
                  <c:v>91538</c:v>
                </c:pt>
                <c:pt idx="67">
                  <c:v>91531</c:v>
                </c:pt>
                <c:pt idx="68">
                  <c:v>91537</c:v>
                </c:pt>
                <c:pt idx="69">
                  <c:v>91532</c:v>
                </c:pt>
                <c:pt idx="70">
                  <c:v>91539</c:v>
                </c:pt>
                <c:pt idx="71">
                  <c:v>91541</c:v>
                </c:pt>
                <c:pt idx="72">
                  <c:v>91542</c:v>
                </c:pt>
                <c:pt idx="73">
                  <c:v>91550</c:v>
                </c:pt>
                <c:pt idx="74">
                  <c:v>91510</c:v>
                </c:pt>
                <c:pt idx="75">
                  <c:v>91516</c:v>
                </c:pt>
                <c:pt idx="76">
                  <c:v>91520</c:v>
                </c:pt>
                <c:pt idx="77">
                  <c:v>91515</c:v>
                </c:pt>
                <c:pt idx="78">
                  <c:v>91563</c:v>
                </c:pt>
                <c:pt idx="79">
                  <c:v>91523</c:v>
                </c:pt>
                <c:pt idx="80">
                  <c:v>91546</c:v>
                </c:pt>
                <c:pt idx="81">
                  <c:v>91570</c:v>
                </c:pt>
                <c:pt idx="82">
                  <c:v>91577</c:v>
                </c:pt>
                <c:pt idx="83">
                  <c:v>91548</c:v>
                </c:pt>
                <c:pt idx="84">
                  <c:v>91536</c:v>
                </c:pt>
                <c:pt idx="85">
                  <c:v>91525</c:v>
                </c:pt>
                <c:pt idx="86">
                  <c:v>91558</c:v>
                </c:pt>
                <c:pt idx="87">
                  <c:v>91559</c:v>
                </c:pt>
                <c:pt idx="88">
                  <c:v>91557</c:v>
                </c:pt>
                <c:pt idx="89">
                  <c:v>91576</c:v>
                </c:pt>
                <c:pt idx="90">
                  <c:v>91561</c:v>
                </c:pt>
                <c:pt idx="91">
                  <c:v>91540</c:v>
                </c:pt>
                <c:pt idx="92">
                  <c:v>91564</c:v>
                </c:pt>
                <c:pt idx="93">
                  <c:v>91566</c:v>
                </c:pt>
                <c:pt idx="94">
                  <c:v>91567</c:v>
                </c:pt>
                <c:pt idx="95">
                  <c:v>91571</c:v>
                </c:pt>
                <c:pt idx="96">
                  <c:v>91569</c:v>
                </c:pt>
                <c:pt idx="97">
                  <c:v>91565</c:v>
                </c:pt>
                <c:pt idx="98">
                  <c:v>91594</c:v>
                </c:pt>
                <c:pt idx="99">
                  <c:v>91597</c:v>
                </c:pt>
                <c:pt idx="100">
                  <c:v>91596</c:v>
                </c:pt>
                <c:pt idx="101">
                  <c:v>91595</c:v>
                </c:pt>
                <c:pt idx="102">
                  <c:v>91593</c:v>
                </c:pt>
                <c:pt idx="103">
                  <c:v>91599</c:v>
                </c:pt>
                <c:pt idx="104">
                  <c:v>91600</c:v>
                </c:pt>
                <c:pt idx="105">
                  <c:v>91598</c:v>
                </c:pt>
                <c:pt idx="106">
                  <c:v>91549</c:v>
                </c:pt>
                <c:pt idx="107">
                  <c:v>91574</c:v>
                </c:pt>
                <c:pt idx="108">
                  <c:v>91605</c:v>
                </c:pt>
                <c:pt idx="109">
                  <c:v>91592</c:v>
                </c:pt>
                <c:pt idx="110">
                  <c:v>91575</c:v>
                </c:pt>
                <c:pt idx="111">
                  <c:v>91573</c:v>
                </c:pt>
                <c:pt idx="112">
                  <c:v>91592</c:v>
                </c:pt>
                <c:pt idx="113">
                  <c:v>91572</c:v>
                </c:pt>
                <c:pt idx="114">
                  <c:v>91590</c:v>
                </c:pt>
                <c:pt idx="115">
                  <c:v>91579</c:v>
                </c:pt>
                <c:pt idx="116">
                  <c:v>91591</c:v>
                </c:pt>
                <c:pt idx="117">
                  <c:v>91589</c:v>
                </c:pt>
                <c:pt idx="118">
                  <c:v>91602</c:v>
                </c:pt>
                <c:pt idx="119">
                  <c:v>91603</c:v>
                </c:pt>
                <c:pt idx="120">
                  <c:v>91604</c:v>
                </c:pt>
                <c:pt idx="121">
                  <c:v>91578</c:v>
                </c:pt>
                <c:pt idx="122">
                  <c:v>91556</c:v>
                </c:pt>
                <c:pt idx="123">
                  <c:v>91607</c:v>
                </c:pt>
                <c:pt idx="124">
                  <c:v>91568</c:v>
                </c:pt>
                <c:pt idx="125">
                  <c:v>91585</c:v>
                </c:pt>
                <c:pt idx="126">
                  <c:v>91587</c:v>
                </c:pt>
                <c:pt idx="127">
                  <c:v>91586</c:v>
                </c:pt>
                <c:pt idx="128">
                  <c:v>91606</c:v>
                </c:pt>
                <c:pt idx="129">
                  <c:v>91588</c:v>
                </c:pt>
                <c:pt idx="130">
                  <c:v>91500</c:v>
                </c:pt>
                <c:pt idx="131">
                  <c:v>91503</c:v>
                </c:pt>
                <c:pt idx="132">
                  <c:v>0</c:v>
                </c:pt>
                <c:pt idx="133">
                  <c:v>91521</c:v>
                </c:pt>
                <c:pt idx="134">
                  <c:v>91496</c:v>
                </c:pt>
                <c:pt idx="135">
                  <c:v>91489</c:v>
                </c:pt>
                <c:pt idx="136">
                  <c:v>91553</c:v>
                </c:pt>
                <c:pt idx="137">
                  <c:v>91533</c:v>
                </c:pt>
                <c:pt idx="138">
                  <c:v>91529</c:v>
                </c:pt>
                <c:pt idx="139">
                  <c:v>91488</c:v>
                </c:pt>
                <c:pt idx="140">
                  <c:v>91609</c:v>
                </c:pt>
                <c:pt idx="141">
                  <c:v>91424</c:v>
                </c:pt>
                <c:pt idx="142">
                  <c:v>0</c:v>
                </c:pt>
                <c:pt idx="143">
                  <c:v>91505</c:v>
                </c:pt>
                <c:pt idx="144">
                  <c:v>91517</c:v>
                </c:pt>
                <c:pt idx="145">
                  <c:v>91610</c:v>
                </c:pt>
                <c:pt idx="146">
                  <c:v>91519</c:v>
                </c:pt>
                <c:pt idx="147">
                  <c:v>91504</c:v>
                </c:pt>
                <c:pt idx="148">
                  <c:v>91527</c:v>
                </c:pt>
                <c:pt idx="149">
                  <c:v>0</c:v>
                </c:pt>
                <c:pt idx="150">
                  <c:v>91459</c:v>
                </c:pt>
              </c:numCache>
            </c:numRef>
          </c:yVal>
          <c:smooth val="0"/>
          <c:extLst>
            <c:ext xmlns:c16="http://schemas.microsoft.com/office/drawing/2014/chart" uri="{C3380CC4-5D6E-409C-BE32-E72D297353CC}">
              <c16:uniqueId val="{00000005-17E9-4261-A262-081976995FD1}"/>
            </c:ext>
          </c:extLst>
        </c:ser>
        <c:dLbls>
          <c:showLegendKey val="0"/>
          <c:showVal val="0"/>
          <c:showCatName val="0"/>
          <c:showSerName val="0"/>
          <c:showPercent val="0"/>
          <c:showBubbleSize val="0"/>
        </c:dLbls>
        <c:axId val="617937152"/>
        <c:axId val="618992000"/>
      </c:scatterChart>
      <c:valAx>
        <c:axId val="617937152"/>
        <c:scaling>
          <c:orientation val="minMax"/>
          <c:max val="48944"/>
          <c:min val="42736"/>
        </c:scaling>
        <c:delete val="0"/>
        <c:axPos val="t"/>
        <c:majorGridlines>
          <c:spPr>
            <a:ln w="9525" cap="flat" cmpd="sng" algn="ctr">
              <a:solidFill>
                <a:schemeClr val="tx1">
                  <a:lumMod val="15000"/>
                  <a:lumOff val="85000"/>
                </a:schemeClr>
              </a:solidFill>
              <a:round/>
            </a:ln>
            <a:effectLst/>
          </c:spPr>
        </c:majorGridlines>
        <c:numFmt formatCode="d\-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92000"/>
        <c:crosses val="autoZero"/>
        <c:crossBetween val="midCat"/>
      </c:valAx>
      <c:valAx>
        <c:axId val="618992000"/>
        <c:scaling>
          <c:orientation val="maxMin"/>
          <c:max val="91600"/>
          <c:min val="91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371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Allowable SV</a:t>
            </a:r>
            <a:r>
              <a:rPr lang="en-GB" baseline="0"/>
              <a:t> versus Forecasted Qualified Events</a:t>
            </a:r>
            <a:endParaRPr lang="en-GB"/>
          </a:p>
        </c:rich>
      </c:tx>
      <c:layout>
        <c:manualLayout>
          <c:xMode val="edge"/>
          <c:yMode val="edge"/>
          <c:x val="0.32285530342555768"/>
          <c:y val="1.2559138792493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'SVRG+ESVRG'!$B$12</c:f>
              <c:strCache>
                <c:ptCount val="1"/>
                <c:pt idx="0">
                  <c:v>Cumulative allowable shop visits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'SVRG+ESVRG'!$E$5:$S$5</c:f>
              <c:numCache>
                <c:formatCode>General</c:formatCode>
                <c:ptCount val="15"/>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numCache>
            </c:numRef>
          </c:cat>
          <c:val>
            <c:numRef>
              <c:f>'SVRG+ESVRG'!$E$28:$S$28</c:f>
              <c:numCache>
                <c:formatCode>0.0</c:formatCode>
                <c:ptCount val="15"/>
                <c:pt idx="0">
                  <c:v>0</c:v>
                </c:pt>
                <c:pt idx="1">
                  <c:v>0</c:v>
                </c:pt>
                <c:pt idx="2">
                  <c:v>0.38826507000000005</c:v>
                </c:pt>
                <c:pt idx="3">
                  <c:v>0.60516795000000023</c:v>
                </c:pt>
                <c:pt idx="4">
                  <c:v>0.82855338000000023</c:v>
                </c:pt>
                <c:pt idx="5">
                  <c:v>1.9585525800000008</c:v>
                </c:pt>
                <c:pt idx="6">
                  <c:v>9.2866340999999952</c:v>
                </c:pt>
                <c:pt idx="7">
                  <c:v>49.286969099999993</c:v>
                </c:pt>
                <c:pt idx="8">
                  <c:v>86.716157100000004</c:v>
                </c:pt>
                <c:pt idx="9">
                  <c:v>126.7913571</c:v>
                </c:pt>
                <c:pt idx="10">
                  <c:v>166.86655710000002</c:v>
                </c:pt>
                <c:pt idx="11">
                  <c:v>206.94175709999999</c:v>
                </c:pt>
                <c:pt idx="12">
                  <c:v>247.01695710000001</c:v>
                </c:pt>
                <c:pt idx="13">
                  <c:v>287.09215710000001</c:v>
                </c:pt>
                <c:pt idx="14">
                  <c:v>327.16735710000006</c:v>
                </c:pt>
              </c:numCache>
            </c:numRef>
          </c:val>
          <c:smooth val="0"/>
          <c:extLst>
            <c:ext xmlns:c16="http://schemas.microsoft.com/office/drawing/2014/chart" uri="{C3380CC4-5D6E-409C-BE32-E72D297353CC}">
              <c16:uniqueId val="{00000001-22F1-4A05-974C-2EE8FF90D4C9}"/>
            </c:ext>
          </c:extLst>
        </c:ser>
        <c:ser>
          <c:idx val="2"/>
          <c:order val="1"/>
          <c:tx>
            <c:strRef>
              <c:f>'SVRG+ESVRG'!$B$38</c:f>
              <c:strCache>
                <c:ptCount val="1"/>
                <c:pt idx="0">
                  <c:v>Cumulative Qualified Events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'SVRG+ESVRG'!$E$5:$S$5</c:f>
              <c:numCache>
                <c:formatCode>General</c:formatCode>
                <c:ptCount val="15"/>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numCache>
            </c:numRef>
          </c:cat>
          <c:val>
            <c:numRef>
              <c:f>'SVRG+ESVRG'!$E$38:$S$38</c:f>
              <c:numCache>
                <c:formatCode>0</c:formatCode>
                <c:ptCount val="15"/>
                <c:pt idx="0">
                  <c:v>0</c:v>
                </c:pt>
                <c:pt idx="1">
                  <c:v>0</c:v>
                </c:pt>
                <c:pt idx="2">
                  <c:v>1</c:v>
                </c:pt>
                <c:pt idx="3">
                  <c:v>1</c:v>
                </c:pt>
                <c:pt idx="4">
                  <c:v>1</c:v>
                </c:pt>
                <c:pt idx="5">
                  <c:v>1</c:v>
                </c:pt>
                <c:pt idx="6">
                  <c:v>6</c:v>
                </c:pt>
                <c:pt idx="7">
                  <c:v>47.797150000000002</c:v>
                </c:pt>
                <c:pt idx="8">
                  <c:v>85.221670000000003</c:v>
                </c:pt>
                <c:pt idx="9">
                  <c:v>93.02967000000001</c:v>
                </c:pt>
                <c:pt idx="10">
                  <c:v>98.837670000000003</c:v>
                </c:pt>
                <c:pt idx="11">
                  <c:v>104.64567</c:v>
                </c:pt>
                <c:pt idx="12">
                  <c:v>110.45366999999999</c:v>
                </c:pt>
                <c:pt idx="13">
                  <c:v>116.26166999999998</c:v>
                </c:pt>
                <c:pt idx="14">
                  <c:v>122.06966999999997</c:v>
                </c:pt>
              </c:numCache>
            </c:numRef>
          </c:val>
          <c:smooth val="0"/>
          <c:extLst>
            <c:ext xmlns:c16="http://schemas.microsoft.com/office/drawing/2014/chart" uri="{C3380CC4-5D6E-409C-BE32-E72D297353CC}">
              <c16:uniqueId val="{00000002-22F1-4A05-974C-2EE8FF90D4C9}"/>
            </c:ext>
          </c:extLst>
        </c:ser>
        <c:ser>
          <c:idx val="0"/>
          <c:order val="2"/>
          <c:tx>
            <c:strRef>
              <c:f>'SVRG+ESVRG'!$E$48</c:f>
              <c:strCache>
                <c:ptCount val="1"/>
                <c:pt idx="0">
                  <c:v>Services Business Forecast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'SVRG+ESVRG'!$E$50:$S$50</c:f>
              <c:numCache>
                <c:formatCode>General</c:formatCode>
                <c:ptCount val="15"/>
                <c:pt idx="7">
                  <c:v>70</c:v>
                </c:pt>
                <c:pt idx="8">
                  <c:v>108</c:v>
                </c:pt>
                <c:pt idx="9">
                  <c:v>138</c:v>
                </c:pt>
                <c:pt idx="10">
                  <c:v>185</c:v>
                </c:pt>
                <c:pt idx="11">
                  <c:v>221</c:v>
                </c:pt>
                <c:pt idx="12">
                  <c:v>257</c:v>
                </c:pt>
                <c:pt idx="13">
                  <c:v>291</c:v>
                </c:pt>
                <c:pt idx="14">
                  <c:v>325</c:v>
                </c:pt>
              </c:numCache>
            </c:numRef>
          </c:val>
          <c:smooth val="0"/>
          <c:extLst>
            <c:ext xmlns:c16="http://schemas.microsoft.com/office/drawing/2014/chart" uri="{C3380CC4-5D6E-409C-BE32-E72D297353CC}">
              <c16:uniqueId val="{00000003-22F1-4A05-974C-2EE8FF90D4C9}"/>
            </c:ext>
          </c:extLst>
        </c:ser>
        <c:dLbls>
          <c:showLegendKey val="0"/>
          <c:showVal val="0"/>
          <c:showCatName val="0"/>
          <c:showSerName val="0"/>
          <c:showPercent val="0"/>
          <c:showBubbleSize val="0"/>
        </c:dLbls>
        <c:marker val="1"/>
        <c:smooth val="0"/>
        <c:axId val="619020288"/>
        <c:axId val="619022208"/>
      </c:lineChart>
      <c:catAx>
        <c:axId val="61902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22208"/>
        <c:crosses val="autoZero"/>
        <c:auto val="1"/>
        <c:lblAlgn val="ctr"/>
        <c:lblOffset val="100"/>
        <c:noMultiLvlLbl val="0"/>
      </c:catAx>
      <c:valAx>
        <c:axId val="619022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2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codeName="Chart25">
    <tabColor rgb="FFFF0000"/>
  </sheetPr>
  <sheetViews>
    <sheetView zoomScale="9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codeName="Chart26">
    <tabColor rgb="FFFF0000"/>
  </sheetPr>
  <sheetViews>
    <sheetView zoomScale="8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MENU!A1"/><Relationship Id="rId5"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4.svg"/><Relationship Id="rId7"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hyperlink" Target="#MENU!A1"/><Relationship Id="rId6" Type="http://schemas.openxmlformats.org/officeDocument/2006/relationships/chart" Target="../charts/chart1.xml"/><Relationship Id="rId5" Type="http://schemas.openxmlformats.org/officeDocument/2006/relationships/image" Target="../media/image2.png"/><Relationship Id="rId10" Type="http://schemas.openxmlformats.org/officeDocument/2006/relationships/chart" Target="../charts/chart5.xml"/><Relationship Id="rId4" Type="http://schemas.openxmlformats.org/officeDocument/2006/relationships/image" Target="../media/image1.png"/><Relationship Id="rId9"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MENU!A1"/></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svg"/><Relationship Id="rId4"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MENU!A1"/></Relationships>
</file>

<file path=xl/drawings/_rels/drawing2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MENU!A1"/></Relationships>
</file>

<file path=xl/drawings/_rels/drawing2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420290</xdr:colOff>
      <xdr:row>0</xdr:row>
      <xdr:rowOff>164011</xdr:rowOff>
    </xdr:from>
    <xdr:to>
      <xdr:col>4</xdr:col>
      <xdr:colOff>87771</xdr:colOff>
      <xdr:row>4</xdr:row>
      <xdr:rowOff>239916</xdr:rowOff>
    </xdr:to>
    <xdr:pic>
      <xdr:nvPicPr>
        <xdr:cNvPr id="10" name="Picture 9">
          <a:extLst>
            <a:ext uri="{FF2B5EF4-FFF2-40B4-BE49-F238E27FC236}">
              <a16:creationId xmlns:a16="http://schemas.microsoft.com/office/drawing/2014/main" id="{619C9412-67FB-4C6E-9470-E90E2A431215}"/>
            </a:ext>
          </a:extLst>
        </xdr:cNvPr>
        <xdr:cNvPicPr>
          <a:picLocks noChangeAspect="1"/>
        </xdr:cNvPicPr>
      </xdr:nvPicPr>
      <xdr:blipFill rotWithShape="1">
        <a:blip xmlns:r="http://schemas.openxmlformats.org/officeDocument/2006/relationships" r:embed="rId1"/>
        <a:srcRect l="17723" t="14269" r="17894" b="13556"/>
        <a:stretch/>
      </xdr:blipFill>
      <xdr:spPr>
        <a:xfrm>
          <a:off x="1066835" y="164011"/>
          <a:ext cx="724359" cy="1070325"/>
        </a:xfrm>
        <a:prstGeom prst="rect">
          <a:avLst/>
        </a:prstGeom>
      </xdr:spPr>
    </xdr:pic>
    <xdr:clientData/>
  </xdr:twoCellAnchor>
  <xdr:twoCellAnchor editAs="oneCell">
    <xdr:from>
      <xdr:col>4</xdr:col>
      <xdr:colOff>136487</xdr:colOff>
      <xdr:row>1</xdr:row>
      <xdr:rowOff>54736</xdr:rowOff>
    </xdr:from>
    <xdr:to>
      <xdr:col>5</xdr:col>
      <xdr:colOff>333489</xdr:colOff>
      <xdr:row>4</xdr:row>
      <xdr:rowOff>140913</xdr:rowOff>
    </xdr:to>
    <xdr:pic>
      <xdr:nvPicPr>
        <xdr:cNvPr id="25" name="Picture 24" descr="See the source image">
          <a:extLst>
            <a:ext uri="{FF2B5EF4-FFF2-40B4-BE49-F238E27FC236}">
              <a16:creationId xmlns:a16="http://schemas.microsoft.com/office/drawing/2014/main" id="{BC375E51-A4B0-469B-9FDE-BAD812B8AA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08951" y="247997"/>
          <a:ext cx="828827" cy="883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23091</xdr:colOff>
      <xdr:row>0</xdr:row>
      <xdr:rowOff>219364</xdr:rowOff>
    </xdr:from>
    <xdr:to>
      <xdr:col>1</xdr:col>
      <xdr:colOff>219647</xdr:colOff>
      <xdr:row>3</xdr:row>
      <xdr:rowOff>217408</xdr:rowOff>
    </xdr:to>
    <xdr:pic>
      <xdr:nvPicPr>
        <xdr:cNvPr id="4" name="Graphic 3" descr="Home">
          <a:hlinkClick xmlns:r="http://schemas.openxmlformats.org/officeDocument/2006/relationships" r:id="rId1"/>
          <a:extLst>
            <a:ext uri="{FF2B5EF4-FFF2-40B4-BE49-F238E27FC236}">
              <a16:creationId xmlns:a16="http://schemas.microsoft.com/office/drawing/2014/main" id="{DDFF1DEE-7276-4772-AB7C-BAAA2340A9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3091" y="219364"/>
          <a:ext cx="955381" cy="936401"/>
        </a:xfrm>
        <a:prstGeom prst="rect">
          <a:avLst/>
        </a:prstGeom>
      </xdr:spPr>
    </xdr:pic>
    <xdr:clientData/>
  </xdr:twoCellAnchor>
  <xdr:twoCellAnchor editAs="oneCell">
    <xdr:from>
      <xdr:col>1</xdr:col>
      <xdr:colOff>184727</xdr:colOff>
      <xdr:row>0</xdr:row>
      <xdr:rowOff>173181</xdr:rowOff>
    </xdr:from>
    <xdr:to>
      <xdr:col>1</xdr:col>
      <xdr:colOff>905911</xdr:colOff>
      <xdr:row>4</xdr:row>
      <xdr:rowOff>19688</xdr:rowOff>
    </xdr:to>
    <xdr:pic>
      <xdr:nvPicPr>
        <xdr:cNvPr id="7" name="Picture 6">
          <a:extLst>
            <a:ext uri="{FF2B5EF4-FFF2-40B4-BE49-F238E27FC236}">
              <a16:creationId xmlns:a16="http://schemas.microsoft.com/office/drawing/2014/main" id="{BBBF58BB-3AD4-4FDF-BBC6-2ED1F6383AD3}"/>
            </a:ext>
          </a:extLst>
        </xdr:cNvPr>
        <xdr:cNvPicPr>
          <a:picLocks noChangeAspect="1"/>
        </xdr:cNvPicPr>
      </xdr:nvPicPr>
      <xdr:blipFill rotWithShape="1">
        <a:blip xmlns:r="http://schemas.openxmlformats.org/officeDocument/2006/relationships" r:embed="rId4"/>
        <a:srcRect l="17723" t="14269" r="17894" b="13556"/>
        <a:stretch/>
      </xdr:blipFill>
      <xdr:spPr>
        <a:xfrm>
          <a:off x="946727" y="173181"/>
          <a:ext cx="724359" cy="1070325"/>
        </a:xfrm>
        <a:prstGeom prst="rect">
          <a:avLst/>
        </a:prstGeom>
      </xdr:spPr>
    </xdr:pic>
    <xdr:clientData/>
  </xdr:twoCellAnchor>
  <xdr:twoCellAnchor editAs="oneCell">
    <xdr:from>
      <xdr:col>1</xdr:col>
      <xdr:colOff>961299</xdr:colOff>
      <xdr:row>0</xdr:row>
      <xdr:rowOff>287788</xdr:rowOff>
    </xdr:from>
    <xdr:to>
      <xdr:col>2</xdr:col>
      <xdr:colOff>226787</xdr:colOff>
      <xdr:row>3</xdr:row>
      <xdr:rowOff>228534</xdr:rowOff>
    </xdr:to>
    <xdr:pic>
      <xdr:nvPicPr>
        <xdr:cNvPr id="8" name="Picture 7" descr="See the source image">
          <a:extLst>
            <a:ext uri="{FF2B5EF4-FFF2-40B4-BE49-F238E27FC236}">
              <a16:creationId xmlns:a16="http://schemas.microsoft.com/office/drawing/2014/main" id="{C845C7D0-30F6-4DA2-90E2-DB1FEB62FC5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23299" y="287788"/>
          <a:ext cx="824124" cy="875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112858</xdr:rowOff>
    </xdr:from>
    <xdr:to>
      <xdr:col>1</xdr:col>
      <xdr:colOff>218781</xdr:colOff>
      <xdr:row>5</xdr:row>
      <xdr:rowOff>66452</xdr:rowOff>
    </xdr:to>
    <xdr:pic>
      <xdr:nvPicPr>
        <xdr:cNvPr id="2" name="Graphic 1" descr="Home">
          <a:hlinkClick xmlns:r="http://schemas.openxmlformats.org/officeDocument/2006/relationships" r:id="rId1"/>
          <a:extLst>
            <a:ext uri="{FF2B5EF4-FFF2-40B4-BE49-F238E27FC236}">
              <a16:creationId xmlns:a16="http://schemas.microsoft.com/office/drawing/2014/main" id="{B662C485-8031-4D2F-8AE8-F87B46022F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8575" y="112858"/>
          <a:ext cx="955381" cy="956894"/>
        </a:xfrm>
        <a:prstGeom prst="rect">
          <a:avLst/>
        </a:prstGeom>
      </xdr:spPr>
    </xdr:pic>
    <xdr:clientData/>
  </xdr:twoCellAnchor>
  <xdr:twoCellAnchor editAs="oneCell">
    <xdr:from>
      <xdr:col>1</xdr:col>
      <xdr:colOff>183861</xdr:colOff>
      <xdr:row>0</xdr:row>
      <xdr:rowOff>66675</xdr:rowOff>
    </xdr:from>
    <xdr:to>
      <xdr:col>1</xdr:col>
      <xdr:colOff>911395</xdr:colOff>
      <xdr:row>5</xdr:row>
      <xdr:rowOff>163141</xdr:rowOff>
    </xdr:to>
    <xdr:pic>
      <xdr:nvPicPr>
        <xdr:cNvPr id="3" name="Picture 2">
          <a:extLst>
            <a:ext uri="{FF2B5EF4-FFF2-40B4-BE49-F238E27FC236}">
              <a16:creationId xmlns:a16="http://schemas.microsoft.com/office/drawing/2014/main" id="{FBF00FF7-9FA6-449D-9DF7-44CDC58C9E09}"/>
            </a:ext>
          </a:extLst>
        </xdr:cNvPr>
        <xdr:cNvPicPr>
          <a:picLocks noChangeAspect="1"/>
        </xdr:cNvPicPr>
      </xdr:nvPicPr>
      <xdr:blipFill rotWithShape="1">
        <a:blip xmlns:r="http://schemas.openxmlformats.org/officeDocument/2006/relationships" r:embed="rId4"/>
        <a:srcRect l="17723" t="14269" r="17894" b="13556"/>
        <a:stretch/>
      </xdr:blipFill>
      <xdr:spPr>
        <a:xfrm>
          <a:off x="945861" y="66675"/>
          <a:ext cx="727534" cy="1093416"/>
        </a:xfrm>
        <a:prstGeom prst="rect">
          <a:avLst/>
        </a:prstGeom>
      </xdr:spPr>
    </xdr:pic>
    <xdr:clientData/>
  </xdr:twoCellAnchor>
  <xdr:twoCellAnchor editAs="oneCell">
    <xdr:from>
      <xdr:col>1</xdr:col>
      <xdr:colOff>963608</xdr:colOff>
      <xdr:row>0</xdr:row>
      <xdr:rowOff>160552</xdr:rowOff>
    </xdr:from>
    <xdr:to>
      <xdr:col>2</xdr:col>
      <xdr:colOff>10249</xdr:colOff>
      <xdr:row>5</xdr:row>
      <xdr:rowOff>69548</xdr:rowOff>
    </xdr:to>
    <xdr:pic>
      <xdr:nvPicPr>
        <xdr:cNvPr id="4" name="Picture 3" descr="See the source image">
          <a:extLst>
            <a:ext uri="{FF2B5EF4-FFF2-40B4-BE49-F238E27FC236}">
              <a16:creationId xmlns:a16="http://schemas.microsoft.com/office/drawing/2014/main" id="{3C6B5AC3-12A5-4E5F-931E-B8B28CC2CE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25608" y="160552"/>
          <a:ext cx="817774" cy="91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506639</xdr:colOff>
      <xdr:row>16</xdr:row>
      <xdr:rowOff>107548</xdr:rowOff>
    </xdr:from>
    <xdr:to>
      <xdr:col>6</xdr:col>
      <xdr:colOff>145677</xdr:colOff>
      <xdr:row>32</xdr:row>
      <xdr:rowOff>125666</xdr:rowOff>
    </xdr:to>
    <xdr:graphicFrame macro="">
      <xdr:nvGraphicFramePr>
        <xdr:cNvPr id="5" name="Chart 4">
          <a:extLst>
            <a:ext uri="{FF2B5EF4-FFF2-40B4-BE49-F238E27FC236}">
              <a16:creationId xmlns:a16="http://schemas.microsoft.com/office/drawing/2014/main" id="{77BE7A3A-AF1F-4CF0-86F8-035087564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244928</xdr:colOff>
      <xdr:row>10</xdr:row>
      <xdr:rowOff>149678</xdr:rowOff>
    </xdr:from>
    <xdr:to>
      <xdr:col>14</xdr:col>
      <xdr:colOff>547687</xdr:colOff>
      <xdr:row>32</xdr:row>
      <xdr:rowOff>87992</xdr:rowOff>
    </xdr:to>
    <xdr:graphicFrame macro="">
      <xdr:nvGraphicFramePr>
        <xdr:cNvPr id="6" name="Chart 5">
          <a:extLst>
            <a:ext uri="{FF2B5EF4-FFF2-40B4-BE49-F238E27FC236}">
              <a16:creationId xmlns:a16="http://schemas.microsoft.com/office/drawing/2014/main" id="{6781098A-59A1-469C-821C-8CB92DD9A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2771802</xdr:colOff>
      <xdr:row>40</xdr:row>
      <xdr:rowOff>39221</xdr:rowOff>
    </xdr:from>
    <xdr:to>
      <xdr:col>6</xdr:col>
      <xdr:colOff>414619</xdr:colOff>
      <xdr:row>48</xdr:row>
      <xdr:rowOff>94289</xdr:rowOff>
    </xdr:to>
    <xdr:sp macro="" textlink="">
      <xdr:nvSpPr>
        <xdr:cNvPr id="17" name="Rectangle 16">
          <a:extLst>
            <a:ext uri="{FF2B5EF4-FFF2-40B4-BE49-F238E27FC236}">
              <a16:creationId xmlns:a16="http://schemas.microsoft.com/office/drawing/2014/main" id="{5E1C96F2-C021-41DE-BCD2-8F208370E4EE}"/>
            </a:ext>
          </a:extLst>
        </xdr:cNvPr>
        <xdr:cNvSpPr/>
      </xdr:nvSpPr>
      <xdr:spPr>
        <a:xfrm>
          <a:off x="11646861" y="8208309"/>
          <a:ext cx="1228699" cy="1668715"/>
        </a:xfrm>
        <a:prstGeom prst="rect">
          <a:avLst/>
        </a:prstGeom>
        <a:solidFill>
          <a:schemeClr val="bg1"/>
        </a:solid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rgbClr val="002060"/>
              </a:solidFill>
            </a:rPr>
            <a:t>Covers:</a:t>
          </a:r>
        </a:p>
        <a:p>
          <a:pPr algn="l"/>
          <a:endParaRPr lang="en-GB" sz="1400" b="1">
            <a:solidFill>
              <a:srgbClr val="002060"/>
            </a:solidFill>
          </a:endParaRPr>
        </a:p>
        <a:p>
          <a:pPr algn="l"/>
          <a:r>
            <a:rPr lang="en-GB" sz="1400" b="1">
              <a:solidFill>
                <a:srgbClr val="002060"/>
              </a:solidFill>
            </a:rPr>
            <a:t>-</a:t>
          </a:r>
          <a:r>
            <a:rPr lang="en-GB" sz="1400" b="1" baseline="0">
              <a:solidFill>
                <a:srgbClr val="002060"/>
              </a:solidFill>
            </a:rPr>
            <a:t>  ABTO</a:t>
          </a:r>
        </a:p>
        <a:p>
          <a:pPr algn="l"/>
          <a:r>
            <a:rPr lang="en-GB" sz="1400" b="1" baseline="0">
              <a:solidFill>
                <a:srgbClr val="002060"/>
              </a:solidFill>
            </a:rPr>
            <a:t>- DIV &amp; ATB</a:t>
          </a:r>
        </a:p>
        <a:p>
          <a:pPr algn="l"/>
          <a:r>
            <a:rPr lang="en-GB" sz="1400" b="1" baseline="0">
              <a:solidFill>
                <a:srgbClr val="002060"/>
              </a:solidFill>
            </a:rPr>
            <a:t>- RSR</a:t>
          </a:r>
        </a:p>
        <a:p>
          <a:pPr algn="l"/>
          <a:r>
            <a:rPr lang="en-GB" sz="1400" b="1" baseline="0">
              <a:solidFill>
                <a:srgbClr val="002060"/>
              </a:solidFill>
            </a:rPr>
            <a:t>- Surge</a:t>
          </a:r>
          <a:endParaRPr lang="en-GB" sz="1400" b="1">
            <a:solidFill>
              <a:srgbClr val="002060"/>
            </a:solidFill>
          </a:endParaRPr>
        </a:p>
      </xdr:txBody>
    </xdr:sp>
    <xdr:clientData/>
  </xdr:twoCellAnchor>
  <xdr:twoCellAnchor>
    <xdr:from>
      <xdr:col>7</xdr:col>
      <xdr:colOff>276171</xdr:colOff>
      <xdr:row>36</xdr:row>
      <xdr:rowOff>149679</xdr:rowOff>
    </xdr:from>
    <xdr:to>
      <xdr:col>13</xdr:col>
      <xdr:colOff>28294</xdr:colOff>
      <xdr:row>54</xdr:row>
      <xdr:rowOff>123264</xdr:rowOff>
    </xdr:to>
    <xdr:graphicFrame macro="">
      <xdr:nvGraphicFramePr>
        <xdr:cNvPr id="18" name="Chart 17">
          <a:extLst>
            <a:ext uri="{FF2B5EF4-FFF2-40B4-BE49-F238E27FC236}">
              <a16:creationId xmlns:a16="http://schemas.microsoft.com/office/drawing/2014/main" id="{22F15F93-4A1E-484C-BBED-F7071E148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350609</xdr:colOff>
      <xdr:row>41</xdr:row>
      <xdr:rowOff>122464</xdr:rowOff>
    </xdr:from>
    <xdr:to>
      <xdr:col>17</xdr:col>
      <xdr:colOff>274489</xdr:colOff>
      <xdr:row>49</xdr:row>
      <xdr:rowOff>165607</xdr:rowOff>
    </xdr:to>
    <xdr:sp macro="" textlink="">
      <xdr:nvSpPr>
        <xdr:cNvPr id="19" name="Rectangle 18">
          <a:extLst>
            <a:ext uri="{FF2B5EF4-FFF2-40B4-BE49-F238E27FC236}">
              <a16:creationId xmlns:a16="http://schemas.microsoft.com/office/drawing/2014/main" id="{7E0909AB-0941-47DF-ADB1-3A183615D01E}"/>
            </a:ext>
          </a:extLst>
        </xdr:cNvPr>
        <xdr:cNvSpPr/>
      </xdr:nvSpPr>
      <xdr:spPr>
        <a:xfrm>
          <a:off x="26517145" y="8599714"/>
          <a:ext cx="2971880" cy="1676000"/>
        </a:xfrm>
        <a:prstGeom prst="rect">
          <a:avLst/>
        </a:prstGeom>
        <a:solidFill>
          <a:schemeClr val="bg1"/>
        </a:solid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400" b="1">
              <a:solidFill>
                <a:srgbClr val="002060"/>
              </a:solidFill>
              <a:latin typeface="+mn-lt"/>
              <a:ea typeface="+mn-ea"/>
              <a:cs typeface="+mn-cs"/>
            </a:rPr>
            <a:t>Covers:</a:t>
          </a:r>
        </a:p>
        <a:p>
          <a:pPr marL="0" indent="0" algn="l"/>
          <a:endParaRPr lang="en-GB" sz="1400" b="1">
            <a:solidFill>
              <a:srgbClr val="002060"/>
            </a:solidFill>
            <a:latin typeface="+mn-lt"/>
            <a:ea typeface="+mn-ea"/>
            <a:cs typeface="+mn-cs"/>
          </a:endParaRPr>
        </a:p>
        <a:p>
          <a:pPr marL="0" indent="0" algn="l"/>
          <a:r>
            <a:rPr lang="en-GB" sz="1400" b="1">
              <a:solidFill>
                <a:srgbClr val="002060"/>
              </a:solidFill>
              <a:latin typeface="+mn-lt"/>
              <a:ea typeface="+mn-ea"/>
              <a:cs typeface="+mn-cs"/>
            </a:rPr>
            <a:t>- Delay</a:t>
          </a:r>
        </a:p>
        <a:p>
          <a:pPr marL="0" indent="0" algn="l"/>
          <a:r>
            <a:rPr lang="en-GB" sz="1400" b="1">
              <a:solidFill>
                <a:srgbClr val="002060"/>
              </a:solidFill>
              <a:latin typeface="+mn-lt"/>
              <a:ea typeface="+mn-ea"/>
              <a:cs typeface="+mn-cs"/>
            </a:rPr>
            <a:t>- Cancellation</a:t>
          </a:r>
        </a:p>
        <a:p>
          <a:pPr marL="0" indent="0" algn="l"/>
          <a:r>
            <a:rPr lang="en-GB" sz="1400" b="1">
              <a:solidFill>
                <a:srgbClr val="002060"/>
              </a:solidFill>
              <a:latin typeface="+mn-lt"/>
              <a:ea typeface="+mn-ea"/>
              <a:cs typeface="+mn-cs"/>
            </a:rPr>
            <a:t>- Unplanned Engine Removal</a:t>
          </a:r>
        </a:p>
        <a:p>
          <a:pPr marL="0" indent="0" algn="l"/>
          <a:r>
            <a:rPr lang="en-GB" sz="1400" b="1">
              <a:solidFill>
                <a:srgbClr val="002060"/>
              </a:solidFill>
              <a:latin typeface="+mn-lt"/>
              <a:ea typeface="+mn-ea"/>
              <a:cs typeface="+mn-cs"/>
            </a:rPr>
            <a:t>- Shutdown</a:t>
          </a:r>
        </a:p>
      </xdr:txBody>
    </xdr:sp>
    <xdr:clientData/>
  </xdr:twoCellAnchor>
  <xdr:twoCellAnchor editAs="oneCell">
    <xdr:from>
      <xdr:col>7</xdr:col>
      <xdr:colOff>414618</xdr:colOff>
      <xdr:row>39</xdr:row>
      <xdr:rowOff>83297</xdr:rowOff>
    </xdr:from>
    <xdr:to>
      <xdr:col>8</xdr:col>
      <xdr:colOff>1078006</xdr:colOff>
      <xdr:row>52</xdr:row>
      <xdr:rowOff>15936</xdr:rowOff>
    </xdr:to>
    <mc:AlternateContent xmlns:mc="http://schemas.openxmlformats.org/markup-compatibility/2006" xmlns:a14="http://schemas.microsoft.com/office/drawing/2010/main">
      <mc:Choice Requires="a14">
        <xdr:graphicFrame macro="">
          <xdr:nvGraphicFramePr>
            <xdr:cNvPr id="21" name="TYPE OF GUARANTEE">
              <a:extLst>
                <a:ext uri="{FF2B5EF4-FFF2-40B4-BE49-F238E27FC236}">
                  <a16:creationId xmlns:a16="http://schemas.microsoft.com/office/drawing/2014/main" id="{069CB795-A0BD-4913-8727-03ED2B3D3548}"/>
                </a:ext>
              </a:extLst>
            </xdr:cNvPr>
            <xdr:cNvGraphicFramePr/>
          </xdr:nvGraphicFramePr>
          <xdr:xfrm>
            <a:off x="0" y="0"/>
            <a:ext cx="0" cy="0"/>
          </xdr:xfrm>
          <a:graphic>
            <a:graphicData uri="http://schemas.microsoft.com/office/drawing/2010/slicer">
              <sle:slicer xmlns:sle="http://schemas.microsoft.com/office/drawing/2010/slicer" name="TYPE OF GUARANTEE"/>
            </a:graphicData>
          </a:graphic>
        </xdr:graphicFrame>
      </mc:Choice>
      <mc:Fallback xmlns="">
        <xdr:sp macro="" textlink="">
          <xdr:nvSpPr>
            <xdr:cNvPr id="0" name=""/>
            <xdr:cNvSpPr>
              <a:spLocks noTextEdit="1"/>
            </xdr:cNvSpPr>
          </xdr:nvSpPr>
          <xdr:spPr>
            <a:xfrm>
              <a:off x="14872125" y="8277972"/>
              <a:ext cx="1823706" cy="263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1419972</xdr:colOff>
      <xdr:row>37</xdr:row>
      <xdr:rowOff>85911</xdr:rowOff>
    </xdr:from>
    <xdr:to>
      <xdr:col>5</xdr:col>
      <xdr:colOff>2434851</xdr:colOff>
      <xdr:row>54</xdr:row>
      <xdr:rowOff>65554</xdr:rowOff>
    </xdr:to>
    <xdr:graphicFrame macro="">
      <xdr:nvGraphicFramePr>
        <xdr:cNvPr id="23" name="Chart 22">
          <a:extLst>
            <a:ext uri="{FF2B5EF4-FFF2-40B4-BE49-F238E27FC236}">
              <a16:creationId xmlns:a16="http://schemas.microsoft.com/office/drawing/2014/main" id="{36BC6384-EBCD-4D08-BF40-E32FDA87E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100852</xdr:colOff>
      <xdr:row>39</xdr:row>
      <xdr:rowOff>73398</xdr:rowOff>
    </xdr:from>
    <xdr:to>
      <xdr:col>1</xdr:col>
      <xdr:colOff>1174002</xdr:colOff>
      <xdr:row>52</xdr:row>
      <xdr:rowOff>4543</xdr:rowOff>
    </xdr:to>
    <mc:AlternateContent xmlns:mc="http://schemas.openxmlformats.org/markup-compatibility/2006" xmlns:a14="http://schemas.microsoft.com/office/drawing/2010/main">
      <mc:Choice Requires="a14">
        <xdr:graphicFrame macro="">
          <xdr:nvGraphicFramePr>
            <xdr:cNvPr id="24" name="TYPE OF GUARANTEE 1">
              <a:extLst>
                <a:ext uri="{FF2B5EF4-FFF2-40B4-BE49-F238E27FC236}">
                  <a16:creationId xmlns:a16="http://schemas.microsoft.com/office/drawing/2014/main" id="{3A4B8A0C-731D-4F58-A026-1C2922675697}"/>
                </a:ext>
              </a:extLst>
            </xdr:cNvPr>
            <xdr:cNvGraphicFramePr/>
          </xdr:nvGraphicFramePr>
          <xdr:xfrm>
            <a:off x="0" y="0"/>
            <a:ext cx="0" cy="0"/>
          </xdr:xfrm>
          <a:graphic>
            <a:graphicData uri="http://schemas.microsoft.com/office/drawing/2010/slicer">
              <sle:slicer xmlns:sle="http://schemas.microsoft.com/office/drawing/2010/slicer" name="TYPE OF GUARANTEE 1"/>
            </a:graphicData>
          </a:graphic>
        </xdr:graphicFrame>
      </mc:Choice>
      <mc:Fallback xmlns="">
        <xdr:sp macro="" textlink="">
          <xdr:nvSpPr>
            <xdr:cNvPr id="0" name=""/>
            <xdr:cNvSpPr>
              <a:spLocks noTextEdit="1"/>
            </xdr:cNvSpPr>
          </xdr:nvSpPr>
          <xdr:spPr>
            <a:xfrm>
              <a:off x="104027" y="8264898"/>
              <a:ext cx="1828800" cy="26186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1454728</xdr:colOff>
      <xdr:row>79</xdr:row>
      <xdr:rowOff>103906</xdr:rowOff>
    </xdr:from>
    <xdr:to>
      <xdr:col>5</xdr:col>
      <xdr:colOff>2412999</xdr:colOff>
      <xdr:row>136</xdr:row>
      <xdr:rowOff>158749</xdr:rowOff>
    </xdr:to>
    <xdr:graphicFrame macro="">
      <xdr:nvGraphicFramePr>
        <xdr:cNvPr id="7" name="Chart 6">
          <a:extLst>
            <a:ext uri="{FF2B5EF4-FFF2-40B4-BE49-F238E27FC236}">
              <a16:creationId xmlns:a16="http://schemas.microsoft.com/office/drawing/2014/main" id="{DE12094D-1F26-4C7F-8917-35494AF0E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204312</xdr:colOff>
      <xdr:row>0</xdr:row>
      <xdr:rowOff>63500</xdr:rowOff>
    </xdr:from>
    <xdr:to>
      <xdr:col>1</xdr:col>
      <xdr:colOff>931846</xdr:colOff>
      <xdr:row>4</xdr:row>
      <xdr:rowOff>6494</xdr:rowOff>
    </xdr:to>
    <xdr:pic>
      <xdr:nvPicPr>
        <xdr:cNvPr id="4" name="Picture 3">
          <a:extLst>
            <a:ext uri="{FF2B5EF4-FFF2-40B4-BE49-F238E27FC236}">
              <a16:creationId xmlns:a16="http://schemas.microsoft.com/office/drawing/2014/main" id="{23104762-3126-43FC-B5C7-19F3CF6E66D1}"/>
            </a:ext>
          </a:extLst>
        </xdr:cNvPr>
        <xdr:cNvPicPr>
          <a:picLocks noChangeAspect="1"/>
        </xdr:cNvPicPr>
      </xdr:nvPicPr>
      <xdr:blipFill rotWithShape="1">
        <a:blip xmlns:r="http://schemas.openxmlformats.org/officeDocument/2006/relationships" r:embed="rId1"/>
        <a:srcRect l="17723" t="14269" r="17894" b="13556"/>
        <a:stretch/>
      </xdr:blipFill>
      <xdr:spPr>
        <a:xfrm>
          <a:off x="966312" y="63500"/>
          <a:ext cx="727534" cy="1076923"/>
        </a:xfrm>
        <a:prstGeom prst="rect">
          <a:avLst/>
        </a:prstGeom>
      </xdr:spPr>
    </xdr:pic>
    <xdr:clientData/>
  </xdr:twoCellAnchor>
  <xdr:twoCellAnchor editAs="oneCell">
    <xdr:from>
      <xdr:col>1</xdr:col>
      <xdr:colOff>971813</xdr:colOff>
      <xdr:row>1</xdr:row>
      <xdr:rowOff>32964</xdr:rowOff>
    </xdr:from>
    <xdr:to>
      <xdr:col>1</xdr:col>
      <xdr:colOff>1800623</xdr:colOff>
      <xdr:row>3</xdr:row>
      <xdr:rowOff>241029</xdr:rowOff>
    </xdr:to>
    <xdr:pic>
      <xdr:nvPicPr>
        <xdr:cNvPr id="5" name="Picture 4" descr="See the source image">
          <a:extLst>
            <a:ext uri="{FF2B5EF4-FFF2-40B4-BE49-F238E27FC236}">
              <a16:creationId xmlns:a16="http://schemas.microsoft.com/office/drawing/2014/main" id="{226869E0-3C17-4369-ABA4-E74BCF8716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33813" y="114607"/>
          <a:ext cx="825635" cy="882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63568</xdr:rowOff>
    </xdr:from>
    <xdr:to>
      <xdr:col>1</xdr:col>
      <xdr:colOff>193381</xdr:colOff>
      <xdr:row>3</xdr:row>
      <xdr:rowOff>201683</xdr:rowOff>
    </xdr:to>
    <xdr:pic>
      <xdr:nvPicPr>
        <xdr:cNvPr id="6" name="Graphic 5" descr="Home">
          <a:hlinkClick xmlns:r="http://schemas.openxmlformats.org/officeDocument/2006/relationships" r:id="rId3"/>
          <a:extLst>
            <a:ext uri="{FF2B5EF4-FFF2-40B4-BE49-F238E27FC236}">
              <a16:creationId xmlns:a16="http://schemas.microsoft.com/office/drawing/2014/main" id="{9A2A668B-ED8E-4B20-B89F-249D148078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63568"/>
          <a:ext cx="955381" cy="9364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1001714</xdr:colOff>
      <xdr:row>0</xdr:row>
      <xdr:rowOff>79376</xdr:rowOff>
    </xdr:from>
    <xdr:to>
      <xdr:col>1</xdr:col>
      <xdr:colOff>616159</xdr:colOff>
      <xdr:row>5</xdr:row>
      <xdr:rowOff>6481</xdr:rowOff>
    </xdr:to>
    <xdr:pic>
      <xdr:nvPicPr>
        <xdr:cNvPr id="9" name="Picture 8">
          <a:extLst>
            <a:ext uri="{FF2B5EF4-FFF2-40B4-BE49-F238E27FC236}">
              <a16:creationId xmlns:a16="http://schemas.microsoft.com/office/drawing/2014/main" id="{0A6128C0-8937-48E5-8675-EB27B5AC60BE}"/>
            </a:ext>
          </a:extLst>
        </xdr:cNvPr>
        <xdr:cNvPicPr>
          <a:picLocks noChangeAspect="1"/>
        </xdr:cNvPicPr>
      </xdr:nvPicPr>
      <xdr:blipFill rotWithShape="1">
        <a:blip xmlns:r="http://schemas.openxmlformats.org/officeDocument/2006/relationships" r:embed="rId1"/>
        <a:srcRect l="17723" t="14269" r="17894" b="13556"/>
        <a:stretch/>
      </xdr:blipFill>
      <xdr:spPr>
        <a:xfrm>
          <a:off x="1001714" y="79376"/>
          <a:ext cx="624095" cy="917705"/>
        </a:xfrm>
        <a:prstGeom prst="rect">
          <a:avLst/>
        </a:prstGeom>
      </xdr:spPr>
    </xdr:pic>
    <xdr:clientData/>
  </xdr:twoCellAnchor>
  <xdr:twoCellAnchor editAs="oneCell">
    <xdr:from>
      <xdr:col>1</xdr:col>
      <xdr:colOff>671797</xdr:colOff>
      <xdr:row>0</xdr:row>
      <xdr:rowOff>149534</xdr:rowOff>
    </xdr:from>
    <xdr:to>
      <xdr:col>2</xdr:col>
      <xdr:colOff>520700</xdr:colOff>
      <xdr:row>4</xdr:row>
      <xdr:rowOff>103332</xdr:rowOff>
    </xdr:to>
    <xdr:pic>
      <xdr:nvPicPr>
        <xdr:cNvPr id="10" name="Picture 9" descr="See the source image">
          <a:extLst>
            <a:ext uri="{FF2B5EF4-FFF2-40B4-BE49-F238E27FC236}">
              <a16:creationId xmlns:a16="http://schemas.microsoft.com/office/drawing/2014/main" id="{7ECD62B0-BE65-4046-882F-0AAFA77102B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75097" y="149534"/>
          <a:ext cx="712503" cy="747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92941</xdr:colOff>
      <xdr:row>0</xdr:row>
      <xdr:rowOff>129310</xdr:rowOff>
    </xdr:from>
    <xdr:to>
      <xdr:col>0</xdr:col>
      <xdr:colOff>844550</xdr:colOff>
      <xdr:row>4</xdr:row>
      <xdr:rowOff>84633</xdr:rowOff>
    </xdr:to>
    <xdr:pic>
      <xdr:nvPicPr>
        <xdr:cNvPr id="11" name="Graphic 10" descr="Home">
          <a:hlinkClick xmlns:r="http://schemas.openxmlformats.org/officeDocument/2006/relationships" r:id="rId3"/>
          <a:extLst>
            <a:ext uri="{FF2B5EF4-FFF2-40B4-BE49-F238E27FC236}">
              <a16:creationId xmlns:a16="http://schemas.microsoft.com/office/drawing/2014/main" id="{F64C00D8-11BB-494B-8C7D-669634C8C31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2941" y="129310"/>
          <a:ext cx="757959" cy="7427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56696</xdr:colOff>
      <xdr:row>0</xdr:row>
      <xdr:rowOff>109614</xdr:rowOff>
    </xdr:from>
    <xdr:to>
      <xdr:col>2</xdr:col>
      <xdr:colOff>781055</xdr:colOff>
      <xdr:row>3</xdr:row>
      <xdr:rowOff>178907</xdr:rowOff>
    </xdr:to>
    <xdr:pic>
      <xdr:nvPicPr>
        <xdr:cNvPr id="5" name="Picture 4">
          <a:extLst>
            <a:ext uri="{FF2B5EF4-FFF2-40B4-BE49-F238E27FC236}">
              <a16:creationId xmlns:a16="http://schemas.microsoft.com/office/drawing/2014/main" id="{1F49C4D7-0358-4EDD-85E1-C8D03CD72C48}"/>
            </a:ext>
          </a:extLst>
        </xdr:cNvPr>
        <xdr:cNvPicPr>
          <a:picLocks noChangeAspect="1"/>
        </xdr:cNvPicPr>
      </xdr:nvPicPr>
      <xdr:blipFill rotWithShape="1">
        <a:blip xmlns:r="http://schemas.openxmlformats.org/officeDocument/2006/relationships" r:embed="rId1"/>
        <a:srcRect l="17723" t="14269" r="17894" b="13556"/>
        <a:stretch/>
      </xdr:blipFill>
      <xdr:spPr>
        <a:xfrm>
          <a:off x="827767" y="109614"/>
          <a:ext cx="724359" cy="1070325"/>
        </a:xfrm>
        <a:prstGeom prst="rect">
          <a:avLst/>
        </a:prstGeom>
      </xdr:spPr>
    </xdr:pic>
    <xdr:clientData/>
  </xdr:twoCellAnchor>
  <xdr:twoCellAnchor editAs="oneCell">
    <xdr:from>
      <xdr:col>2</xdr:col>
      <xdr:colOff>833268</xdr:colOff>
      <xdr:row>0</xdr:row>
      <xdr:rowOff>224221</xdr:rowOff>
    </xdr:from>
    <xdr:to>
      <xdr:col>3</xdr:col>
      <xdr:colOff>515903</xdr:colOff>
      <xdr:row>3</xdr:row>
      <xdr:rowOff>105467</xdr:rowOff>
    </xdr:to>
    <xdr:pic>
      <xdr:nvPicPr>
        <xdr:cNvPr id="6" name="Picture 5" descr="See the source image">
          <a:extLst>
            <a:ext uri="{FF2B5EF4-FFF2-40B4-BE49-F238E27FC236}">
              <a16:creationId xmlns:a16="http://schemas.microsoft.com/office/drawing/2014/main" id="{739E8347-541D-45D8-829A-F530F7E680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04339" y="224221"/>
          <a:ext cx="824124" cy="875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34637</xdr:colOff>
      <xdr:row>0</xdr:row>
      <xdr:rowOff>173182</xdr:rowOff>
    </xdr:from>
    <xdr:to>
      <xdr:col>2</xdr:col>
      <xdr:colOff>54836</xdr:colOff>
      <xdr:row>3</xdr:row>
      <xdr:rowOff>101953</xdr:rowOff>
    </xdr:to>
    <xdr:pic>
      <xdr:nvPicPr>
        <xdr:cNvPr id="7" name="Graphic 6" descr="Home">
          <a:hlinkClick xmlns:r="http://schemas.openxmlformats.org/officeDocument/2006/relationships" r:id="rId3"/>
          <a:extLst>
            <a:ext uri="{FF2B5EF4-FFF2-40B4-BE49-F238E27FC236}">
              <a16:creationId xmlns:a16="http://schemas.microsoft.com/office/drawing/2014/main" id="{E62689CD-96B8-4D25-9161-541E338310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4637" y="173182"/>
          <a:ext cx="955381" cy="9364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122670</xdr:colOff>
      <xdr:row>0</xdr:row>
      <xdr:rowOff>127000</xdr:rowOff>
    </xdr:from>
    <xdr:to>
      <xdr:col>1</xdr:col>
      <xdr:colOff>847029</xdr:colOff>
      <xdr:row>4</xdr:row>
      <xdr:rowOff>598</xdr:rowOff>
    </xdr:to>
    <xdr:pic>
      <xdr:nvPicPr>
        <xdr:cNvPr id="4" name="Picture 3">
          <a:extLst>
            <a:ext uri="{FF2B5EF4-FFF2-40B4-BE49-F238E27FC236}">
              <a16:creationId xmlns:a16="http://schemas.microsoft.com/office/drawing/2014/main" id="{257DB55C-0353-4278-AC63-63B8485C035A}"/>
            </a:ext>
          </a:extLst>
        </xdr:cNvPr>
        <xdr:cNvPicPr>
          <a:picLocks noChangeAspect="1"/>
        </xdr:cNvPicPr>
      </xdr:nvPicPr>
      <xdr:blipFill rotWithShape="1">
        <a:blip xmlns:r="http://schemas.openxmlformats.org/officeDocument/2006/relationships" r:embed="rId1"/>
        <a:srcRect l="17723" t="14269" r="17894" b="13556"/>
        <a:stretch/>
      </xdr:blipFill>
      <xdr:spPr>
        <a:xfrm>
          <a:off x="957241" y="127000"/>
          <a:ext cx="724359" cy="1076923"/>
        </a:xfrm>
        <a:prstGeom prst="rect">
          <a:avLst/>
        </a:prstGeom>
      </xdr:spPr>
    </xdr:pic>
    <xdr:clientData/>
  </xdr:twoCellAnchor>
  <xdr:twoCellAnchor editAs="oneCell">
    <xdr:from>
      <xdr:col>1</xdr:col>
      <xdr:colOff>899242</xdr:colOff>
      <xdr:row>1</xdr:row>
      <xdr:rowOff>42036</xdr:rowOff>
    </xdr:from>
    <xdr:to>
      <xdr:col>1</xdr:col>
      <xdr:colOff>1724877</xdr:colOff>
      <xdr:row>3</xdr:row>
      <xdr:rowOff>259626</xdr:rowOff>
    </xdr:to>
    <xdr:pic>
      <xdr:nvPicPr>
        <xdr:cNvPr id="5" name="Picture 4" descr="See the source image">
          <a:extLst>
            <a:ext uri="{FF2B5EF4-FFF2-40B4-BE49-F238E27FC236}">
              <a16:creationId xmlns:a16="http://schemas.microsoft.com/office/drawing/2014/main" id="{80017CBA-2BDF-48A3-A443-C729F323C1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33813" y="241607"/>
          <a:ext cx="825635" cy="882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190568</xdr:rowOff>
    </xdr:from>
    <xdr:to>
      <xdr:col>1</xdr:col>
      <xdr:colOff>75452</xdr:colOff>
      <xdr:row>3</xdr:row>
      <xdr:rowOff>256112</xdr:rowOff>
    </xdr:to>
    <xdr:pic>
      <xdr:nvPicPr>
        <xdr:cNvPr id="6" name="Graphic 5" descr="Home">
          <a:hlinkClick xmlns:r="http://schemas.openxmlformats.org/officeDocument/2006/relationships" r:id="rId3"/>
          <a:extLst>
            <a:ext uri="{FF2B5EF4-FFF2-40B4-BE49-F238E27FC236}">
              <a16:creationId xmlns:a16="http://schemas.microsoft.com/office/drawing/2014/main" id="{509553E5-4BCD-474A-85DD-36E2941CDD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90568"/>
          <a:ext cx="955381" cy="9364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79786</xdr:colOff>
      <xdr:row>0</xdr:row>
      <xdr:rowOff>150091</xdr:rowOff>
    </xdr:from>
    <xdr:to>
      <xdr:col>1</xdr:col>
      <xdr:colOff>807320</xdr:colOff>
      <xdr:row>4</xdr:row>
      <xdr:rowOff>29462</xdr:rowOff>
    </xdr:to>
    <xdr:pic>
      <xdr:nvPicPr>
        <xdr:cNvPr id="7" name="Picture 6">
          <a:extLst>
            <a:ext uri="{FF2B5EF4-FFF2-40B4-BE49-F238E27FC236}">
              <a16:creationId xmlns:a16="http://schemas.microsoft.com/office/drawing/2014/main" id="{4F80A6C6-1CB0-45D7-8D6B-4D9A70FD2C2A}"/>
            </a:ext>
          </a:extLst>
        </xdr:cNvPr>
        <xdr:cNvPicPr>
          <a:picLocks noChangeAspect="1"/>
        </xdr:cNvPicPr>
      </xdr:nvPicPr>
      <xdr:blipFill rotWithShape="1">
        <a:blip xmlns:r="http://schemas.openxmlformats.org/officeDocument/2006/relationships" r:embed="rId1"/>
        <a:srcRect l="17723" t="14269" r="17894" b="13556"/>
        <a:stretch/>
      </xdr:blipFill>
      <xdr:spPr>
        <a:xfrm>
          <a:off x="957241" y="150091"/>
          <a:ext cx="724359" cy="1076923"/>
        </a:xfrm>
        <a:prstGeom prst="rect">
          <a:avLst/>
        </a:prstGeom>
      </xdr:spPr>
    </xdr:pic>
    <xdr:clientData/>
  </xdr:twoCellAnchor>
  <xdr:twoCellAnchor editAs="oneCell">
    <xdr:from>
      <xdr:col>1</xdr:col>
      <xdr:colOff>856358</xdr:colOff>
      <xdr:row>1</xdr:row>
      <xdr:rowOff>68425</xdr:rowOff>
    </xdr:from>
    <xdr:to>
      <xdr:col>1</xdr:col>
      <xdr:colOff>1685168</xdr:colOff>
      <xdr:row>3</xdr:row>
      <xdr:rowOff>278140</xdr:rowOff>
    </xdr:to>
    <xdr:pic>
      <xdr:nvPicPr>
        <xdr:cNvPr id="8" name="Picture 7" descr="See the source image">
          <a:extLst>
            <a:ext uri="{FF2B5EF4-FFF2-40B4-BE49-F238E27FC236}">
              <a16:creationId xmlns:a16="http://schemas.microsoft.com/office/drawing/2014/main" id="{73EF069C-BC92-465C-B6CE-7DFAC3A2D1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33813" y="264698"/>
          <a:ext cx="825635" cy="882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17386</xdr:rowOff>
    </xdr:from>
    <xdr:to>
      <xdr:col>1</xdr:col>
      <xdr:colOff>77926</xdr:colOff>
      <xdr:row>3</xdr:row>
      <xdr:rowOff>284151</xdr:rowOff>
    </xdr:to>
    <xdr:pic>
      <xdr:nvPicPr>
        <xdr:cNvPr id="9" name="Graphic 8" descr="Home">
          <a:hlinkClick xmlns:r="http://schemas.openxmlformats.org/officeDocument/2006/relationships" r:id="rId3"/>
          <a:extLst>
            <a:ext uri="{FF2B5EF4-FFF2-40B4-BE49-F238E27FC236}">
              <a16:creationId xmlns:a16="http://schemas.microsoft.com/office/drawing/2014/main" id="{9462874C-5812-4285-8C8D-0111B3C3AB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213659"/>
          <a:ext cx="955381" cy="9364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240599</xdr:colOff>
      <xdr:row>0</xdr:row>
      <xdr:rowOff>0</xdr:rowOff>
    </xdr:from>
    <xdr:to>
      <xdr:col>3</xdr:col>
      <xdr:colOff>199783</xdr:colOff>
      <xdr:row>3</xdr:row>
      <xdr:rowOff>210148</xdr:rowOff>
    </xdr:to>
    <xdr:pic>
      <xdr:nvPicPr>
        <xdr:cNvPr id="2" name="Picture 1">
          <a:extLst>
            <a:ext uri="{FF2B5EF4-FFF2-40B4-BE49-F238E27FC236}">
              <a16:creationId xmlns:a16="http://schemas.microsoft.com/office/drawing/2014/main" id="{0345D3C9-F919-4E87-809C-0BBA6F3C16F3}"/>
            </a:ext>
          </a:extLst>
        </xdr:cNvPr>
        <xdr:cNvPicPr>
          <a:picLocks noChangeAspect="1"/>
        </xdr:cNvPicPr>
      </xdr:nvPicPr>
      <xdr:blipFill rotWithShape="1">
        <a:blip xmlns:r="http://schemas.openxmlformats.org/officeDocument/2006/relationships" r:embed="rId1"/>
        <a:srcRect l="17723" t="14269" r="17894" b="13556"/>
        <a:stretch/>
      </xdr:blipFill>
      <xdr:spPr>
        <a:xfrm>
          <a:off x="1002599" y="0"/>
          <a:ext cx="724359" cy="1080098"/>
        </a:xfrm>
        <a:prstGeom prst="rect">
          <a:avLst/>
        </a:prstGeom>
      </xdr:spPr>
    </xdr:pic>
    <xdr:clientData/>
  </xdr:twoCellAnchor>
  <xdr:twoCellAnchor editAs="oneCell">
    <xdr:from>
      <xdr:col>3</xdr:col>
      <xdr:colOff>255171</xdr:colOff>
      <xdr:row>0</xdr:row>
      <xdr:rowOff>114607</xdr:rowOff>
    </xdr:from>
    <xdr:to>
      <xdr:col>3</xdr:col>
      <xdr:colOff>1077631</xdr:colOff>
      <xdr:row>3</xdr:row>
      <xdr:rowOff>133533</xdr:rowOff>
    </xdr:to>
    <xdr:pic>
      <xdr:nvPicPr>
        <xdr:cNvPr id="3" name="Picture 2" descr="See the source image">
          <a:extLst>
            <a:ext uri="{FF2B5EF4-FFF2-40B4-BE49-F238E27FC236}">
              <a16:creationId xmlns:a16="http://schemas.microsoft.com/office/drawing/2014/main" id="{88C58FAE-3B52-45B9-BD08-7FF7763F68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79171" y="114607"/>
          <a:ext cx="825635" cy="888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63568</xdr:rowOff>
    </xdr:from>
    <xdr:to>
      <xdr:col>2</xdr:col>
      <xdr:colOff>193381</xdr:colOff>
      <xdr:row>3</xdr:row>
      <xdr:rowOff>126844</xdr:rowOff>
    </xdr:to>
    <xdr:pic>
      <xdr:nvPicPr>
        <xdr:cNvPr id="4" name="Graphic 3" descr="Home">
          <a:hlinkClick xmlns:r="http://schemas.openxmlformats.org/officeDocument/2006/relationships" r:id="rId3"/>
          <a:extLst>
            <a:ext uri="{FF2B5EF4-FFF2-40B4-BE49-F238E27FC236}">
              <a16:creationId xmlns:a16="http://schemas.microsoft.com/office/drawing/2014/main" id="{1143DA9C-D25A-4954-9FDE-8255821F2FC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63568"/>
          <a:ext cx="955381" cy="9364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316345</xdr:colOff>
      <xdr:row>0</xdr:row>
      <xdr:rowOff>122464</xdr:rowOff>
    </xdr:from>
    <xdr:to>
      <xdr:col>1</xdr:col>
      <xdr:colOff>1037529</xdr:colOff>
      <xdr:row>3</xdr:row>
      <xdr:rowOff>334880</xdr:rowOff>
    </xdr:to>
    <xdr:pic>
      <xdr:nvPicPr>
        <xdr:cNvPr id="4" name="Picture 3">
          <a:extLst>
            <a:ext uri="{FF2B5EF4-FFF2-40B4-BE49-F238E27FC236}">
              <a16:creationId xmlns:a16="http://schemas.microsoft.com/office/drawing/2014/main" id="{C08597C5-3FAB-48BF-9D30-DEA6D637A4B9}"/>
            </a:ext>
          </a:extLst>
        </xdr:cNvPr>
        <xdr:cNvPicPr>
          <a:picLocks noChangeAspect="1"/>
        </xdr:cNvPicPr>
      </xdr:nvPicPr>
      <xdr:blipFill rotWithShape="1">
        <a:blip xmlns:r="http://schemas.openxmlformats.org/officeDocument/2006/relationships" r:embed="rId1"/>
        <a:srcRect l="17723" t="14269" r="17894" b="13556"/>
        <a:stretch/>
      </xdr:blipFill>
      <xdr:spPr>
        <a:xfrm>
          <a:off x="996702" y="122464"/>
          <a:ext cx="727534" cy="1096880"/>
        </a:xfrm>
        <a:prstGeom prst="rect">
          <a:avLst/>
        </a:prstGeom>
      </xdr:spPr>
    </xdr:pic>
    <xdr:clientData/>
  </xdr:twoCellAnchor>
  <xdr:twoCellAnchor editAs="oneCell">
    <xdr:from>
      <xdr:col>1</xdr:col>
      <xdr:colOff>1096092</xdr:colOff>
      <xdr:row>1</xdr:row>
      <xdr:rowOff>40675</xdr:rowOff>
    </xdr:from>
    <xdr:to>
      <xdr:col>2</xdr:col>
      <xdr:colOff>163230</xdr:colOff>
      <xdr:row>3</xdr:row>
      <xdr:rowOff>255090</xdr:rowOff>
    </xdr:to>
    <xdr:pic>
      <xdr:nvPicPr>
        <xdr:cNvPr id="6" name="Picture 5" descr="See the source image">
          <a:extLst>
            <a:ext uri="{FF2B5EF4-FFF2-40B4-BE49-F238E27FC236}">
              <a16:creationId xmlns:a16="http://schemas.microsoft.com/office/drawing/2014/main" id="{2D3C1AA9-0E44-4573-8C9E-97A1FEE6EC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76449" y="244782"/>
          <a:ext cx="822460" cy="894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186032</xdr:rowOff>
    </xdr:from>
    <xdr:to>
      <xdr:col>1</xdr:col>
      <xdr:colOff>269127</xdr:colOff>
      <xdr:row>3</xdr:row>
      <xdr:rowOff>257926</xdr:rowOff>
    </xdr:to>
    <xdr:pic>
      <xdr:nvPicPr>
        <xdr:cNvPr id="7" name="Graphic 6" descr="Home">
          <a:hlinkClick xmlns:r="http://schemas.openxmlformats.org/officeDocument/2006/relationships" r:id="rId3"/>
          <a:extLst>
            <a:ext uri="{FF2B5EF4-FFF2-40B4-BE49-F238E27FC236}">
              <a16:creationId xmlns:a16="http://schemas.microsoft.com/office/drawing/2014/main" id="{ACA2B677-1C2F-475D-9FE7-4E244F5CE6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86032"/>
          <a:ext cx="949484" cy="9500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228806</xdr:colOff>
      <xdr:row>0</xdr:row>
      <xdr:rowOff>34018</xdr:rowOff>
    </xdr:from>
    <xdr:to>
      <xdr:col>1</xdr:col>
      <xdr:colOff>949990</xdr:colOff>
      <xdr:row>3</xdr:row>
      <xdr:rowOff>144380</xdr:rowOff>
    </xdr:to>
    <xdr:pic>
      <xdr:nvPicPr>
        <xdr:cNvPr id="5" name="Picture 4">
          <a:extLst>
            <a:ext uri="{FF2B5EF4-FFF2-40B4-BE49-F238E27FC236}">
              <a16:creationId xmlns:a16="http://schemas.microsoft.com/office/drawing/2014/main" id="{11CC6056-599E-4084-B59C-4FE240655146}"/>
            </a:ext>
          </a:extLst>
        </xdr:cNvPr>
        <xdr:cNvPicPr>
          <a:picLocks noChangeAspect="1"/>
        </xdr:cNvPicPr>
      </xdr:nvPicPr>
      <xdr:blipFill rotWithShape="1">
        <a:blip xmlns:r="http://schemas.openxmlformats.org/officeDocument/2006/relationships" r:embed="rId1"/>
        <a:srcRect l="17723" t="14269" r="17894" b="13556"/>
        <a:stretch/>
      </xdr:blipFill>
      <xdr:spPr>
        <a:xfrm>
          <a:off x="999877" y="34018"/>
          <a:ext cx="721184" cy="1096880"/>
        </a:xfrm>
        <a:prstGeom prst="rect">
          <a:avLst/>
        </a:prstGeom>
      </xdr:spPr>
    </xdr:pic>
    <xdr:clientData/>
  </xdr:twoCellAnchor>
  <xdr:twoCellAnchor editAs="oneCell">
    <xdr:from>
      <xdr:col>1</xdr:col>
      <xdr:colOff>999028</xdr:colOff>
      <xdr:row>0</xdr:row>
      <xdr:rowOff>159511</xdr:rowOff>
    </xdr:from>
    <xdr:to>
      <xdr:col>2</xdr:col>
      <xdr:colOff>679395</xdr:colOff>
      <xdr:row>3</xdr:row>
      <xdr:rowOff>67765</xdr:rowOff>
    </xdr:to>
    <xdr:pic>
      <xdr:nvPicPr>
        <xdr:cNvPr id="6" name="Picture 5" descr="See the source image">
          <a:extLst>
            <a:ext uri="{FF2B5EF4-FFF2-40B4-BE49-F238E27FC236}">
              <a16:creationId xmlns:a16="http://schemas.microsoft.com/office/drawing/2014/main" id="{56599F54-C2BD-427A-9958-7D0617B9A2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70099" y="159511"/>
          <a:ext cx="825635" cy="894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97586</xdr:rowOff>
    </xdr:from>
    <xdr:to>
      <xdr:col>1</xdr:col>
      <xdr:colOff>172063</xdr:colOff>
      <xdr:row>3</xdr:row>
      <xdr:rowOff>67426</xdr:rowOff>
    </xdr:to>
    <xdr:pic>
      <xdr:nvPicPr>
        <xdr:cNvPr id="7" name="Graphic 6" descr="Home">
          <a:hlinkClick xmlns:r="http://schemas.openxmlformats.org/officeDocument/2006/relationships" r:id="rId3"/>
          <a:extLst>
            <a:ext uri="{FF2B5EF4-FFF2-40B4-BE49-F238E27FC236}">
              <a16:creationId xmlns:a16="http://schemas.microsoft.com/office/drawing/2014/main" id="{7D2FF4AF-0743-44BC-B4C5-96C4E499AB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97586"/>
          <a:ext cx="943134" cy="95000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225631</xdr:colOff>
      <xdr:row>0</xdr:row>
      <xdr:rowOff>56697</xdr:rowOff>
    </xdr:from>
    <xdr:to>
      <xdr:col>2</xdr:col>
      <xdr:colOff>924756</xdr:colOff>
      <xdr:row>3</xdr:row>
      <xdr:rowOff>116196</xdr:rowOff>
    </xdr:to>
    <xdr:pic>
      <xdr:nvPicPr>
        <xdr:cNvPr id="2" name="Picture 1">
          <a:extLst>
            <a:ext uri="{FF2B5EF4-FFF2-40B4-BE49-F238E27FC236}">
              <a16:creationId xmlns:a16="http://schemas.microsoft.com/office/drawing/2014/main" id="{88C2C651-CEA4-4ABB-B293-63288CB3DE68}"/>
            </a:ext>
          </a:extLst>
        </xdr:cNvPr>
        <xdr:cNvPicPr>
          <a:picLocks noChangeAspect="1"/>
        </xdr:cNvPicPr>
      </xdr:nvPicPr>
      <xdr:blipFill rotWithShape="1">
        <a:blip xmlns:r="http://schemas.openxmlformats.org/officeDocument/2006/relationships" r:embed="rId1"/>
        <a:srcRect l="17723" t="14269" r="17894" b="13556"/>
        <a:stretch/>
      </xdr:blipFill>
      <xdr:spPr>
        <a:xfrm>
          <a:off x="993981" y="56697"/>
          <a:ext cx="692775" cy="1043749"/>
        </a:xfrm>
        <a:prstGeom prst="rect">
          <a:avLst/>
        </a:prstGeom>
      </xdr:spPr>
    </xdr:pic>
    <xdr:clientData/>
  </xdr:twoCellAnchor>
  <xdr:twoCellAnchor editAs="oneCell">
    <xdr:from>
      <xdr:col>2</xdr:col>
      <xdr:colOff>1002203</xdr:colOff>
      <xdr:row>0</xdr:row>
      <xdr:rowOff>182190</xdr:rowOff>
    </xdr:from>
    <xdr:to>
      <xdr:col>3</xdr:col>
      <xdr:colOff>83790</xdr:colOff>
      <xdr:row>3</xdr:row>
      <xdr:rowOff>45357</xdr:rowOff>
    </xdr:to>
    <xdr:pic>
      <xdr:nvPicPr>
        <xdr:cNvPr id="3" name="Picture 2" descr="See the source image">
          <a:extLst>
            <a:ext uri="{FF2B5EF4-FFF2-40B4-BE49-F238E27FC236}">
              <a16:creationId xmlns:a16="http://schemas.microsoft.com/office/drawing/2014/main" id="{DCC26B9A-588D-4E2F-ACEE-4DE62073F5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70553" y="182190"/>
          <a:ext cx="775221" cy="847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123440</xdr:rowOff>
    </xdr:from>
    <xdr:to>
      <xdr:col>2</xdr:col>
      <xdr:colOff>140049</xdr:colOff>
      <xdr:row>3</xdr:row>
      <xdr:rowOff>48821</xdr:rowOff>
    </xdr:to>
    <xdr:pic>
      <xdr:nvPicPr>
        <xdr:cNvPr id="4" name="Graphic 3" descr="Home">
          <a:hlinkClick xmlns:r="http://schemas.openxmlformats.org/officeDocument/2006/relationships" r:id="rId3"/>
          <a:extLst>
            <a:ext uri="{FF2B5EF4-FFF2-40B4-BE49-F238E27FC236}">
              <a16:creationId xmlns:a16="http://schemas.microsoft.com/office/drawing/2014/main" id="{FC2CD52F-42F5-4DBC-93A9-C27020639AB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23440"/>
          <a:ext cx="908400" cy="90328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228806</xdr:colOff>
      <xdr:row>0</xdr:row>
      <xdr:rowOff>45357</xdr:rowOff>
    </xdr:from>
    <xdr:to>
      <xdr:col>1</xdr:col>
      <xdr:colOff>959515</xdr:colOff>
      <xdr:row>3</xdr:row>
      <xdr:rowOff>162069</xdr:rowOff>
    </xdr:to>
    <xdr:pic>
      <xdr:nvPicPr>
        <xdr:cNvPr id="5" name="Picture 4">
          <a:extLst>
            <a:ext uri="{FF2B5EF4-FFF2-40B4-BE49-F238E27FC236}">
              <a16:creationId xmlns:a16="http://schemas.microsoft.com/office/drawing/2014/main" id="{1D1935F0-4B51-4FAB-81EC-B82562FFAF86}"/>
            </a:ext>
          </a:extLst>
        </xdr:cNvPr>
        <xdr:cNvPicPr>
          <a:picLocks noChangeAspect="1"/>
        </xdr:cNvPicPr>
      </xdr:nvPicPr>
      <xdr:blipFill rotWithShape="1">
        <a:blip xmlns:r="http://schemas.openxmlformats.org/officeDocument/2006/relationships" r:embed="rId1"/>
        <a:srcRect l="17723" t="14269" r="17894" b="13556"/>
        <a:stretch/>
      </xdr:blipFill>
      <xdr:spPr>
        <a:xfrm>
          <a:off x="999877" y="45357"/>
          <a:ext cx="727534" cy="1100055"/>
        </a:xfrm>
        <a:prstGeom prst="rect">
          <a:avLst/>
        </a:prstGeom>
      </xdr:spPr>
    </xdr:pic>
    <xdr:clientData/>
  </xdr:twoCellAnchor>
  <xdr:twoCellAnchor editAs="oneCell">
    <xdr:from>
      <xdr:col>1</xdr:col>
      <xdr:colOff>1002203</xdr:colOff>
      <xdr:row>0</xdr:row>
      <xdr:rowOff>167675</xdr:rowOff>
    </xdr:from>
    <xdr:to>
      <xdr:col>2</xdr:col>
      <xdr:colOff>676220</xdr:colOff>
      <xdr:row>3</xdr:row>
      <xdr:rowOff>75929</xdr:rowOff>
    </xdr:to>
    <xdr:pic>
      <xdr:nvPicPr>
        <xdr:cNvPr id="6" name="Picture 5" descr="See the source image">
          <a:extLst>
            <a:ext uri="{FF2B5EF4-FFF2-40B4-BE49-F238E27FC236}">
              <a16:creationId xmlns:a16="http://schemas.microsoft.com/office/drawing/2014/main" id="{67A57D46-41DB-4CB6-8501-81DE18603A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73274" y="167675"/>
          <a:ext cx="822460" cy="894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108925</xdr:rowOff>
    </xdr:from>
    <xdr:to>
      <xdr:col>1</xdr:col>
      <xdr:colOff>172063</xdr:colOff>
      <xdr:row>3</xdr:row>
      <xdr:rowOff>69240</xdr:rowOff>
    </xdr:to>
    <xdr:pic>
      <xdr:nvPicPr>
        <xdr:cNvPr id="7" name="Graphic 6" descr="Home">
          <a:hlinkClick xmlns:r="http://schemas.openxmlformats.org/officeDocument/2006/relationships" r:id="rId3"/>
          <a:extLst>
            <a:ext uri="{FF2B5EF4-FFF2-40B4-BE49-F238E27FC236}">
              <a16:creationId xmlns:a16="http://schemas.microsoft.com/office/drawing/2014/main" id="{A563ACC3-DD25-46F8-BCC1-5C164FBD674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08925"/>
          <a:ext cx="943134" cy="9500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122671</xdr:colOff>
      <xdr:row>0</xdr:row>
      <xdr:rowOff>175078</xdr:rowOff>
    </xdr:from>
    <xdr:to>
      <xdr:col>1</xdr:col>
      <xdr:colOff>826899</xdr:colOff>
      <xdr:row>4</xdr:row>
      <xdr:rowOff>47250</xdr:rowOff>
    </xdr:to>
    <xdr:pic>
      <xdr:nvPicPr>
        <xdr:cNvPr id="2" name="Picture 1">
          <a:extLst>
            <a:ext uri="{FF2B5EF4-FFF2-40B4-BE49-F238E27FC236}">
              <a16:creationId xmlns:a16="http://schemas.microsoft.com/office/drawing/2014/main" id="{F34AD1CF-DE23-4E97-94C3-34DBF730D5CF}"/>
            </a:ext>
          </a:extLst>
        </xdr:cNvPr>
        <xdr:cNvPicPr>
          <a:picLocks noChangeAspect="1"/>
        </xdr:cNvPicPr>
      </xdr:nvPicPr>
      <xdr:blipFill rotWithShape="1">
        <a:blip xmlns:r="http://schemas.openxmlformats.org/officeDocument/2006/relationships" r:embed="rId1"/>
        <a:srcRect l="17723" t="14269" r="17894" b="13556"/>
        <a:stretch/>
      </xdr:blipFill>
      <xdr:spPr>
        <a:xfrm>
          <a:off x="993528" y="175078"/>
          <a:ext cx="704228" cy="1096815"/>
        </a:xfrm>
        <a:prstGeom prst="rect">
          <a:avLst/>
        </a:prstGeom>
      </xdr:spPr>
    </xdr:pic>
    <xdr:clientData/>
  </xdr:twoCellAnchor>
  <xdr:twoCellAnchor editAs="oneCell">
    <xdr:from>
      <xdr:col>1</xdr:col>
      <xdr:colOff>905592</xdr:colOff>
      <xdr:row>1</xdr:row>
      <xdr:rowOff>102814</xdr:rowOff>
    </xdr:from>
    <xdr:to>
      <xdr:col>1</xdr:col>
      <xdr:colOff>1707243</xdr:colOff>
      <xdr:row>3</xdr:row>
      <xdr:rowOff>333828</xdr:rowOff>
    </xdr:to>
    <xdr:pic>
      <xdr:nvPicPr>
        <xdr:cNvPr id="3" name="Picture 2" descr="See the source image">
          <a:extLst>
            <a:ext uri="{FF2B5EF4-FFF2-40B4-BE49-F238E27FC236}">
              <a16:creationId xmlns:a16="http://schemas.microsoft.com/office/drawing/2014/main" id="{C947D983-CA13-48FC-A292-8FB726614C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76449" y="306921"/>
          <a:ext cx="801651" cy="917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190568</xdr:rowOff>
    </xdr:from>
    <xdr:to>
      <xdr:col>1</xdr:col>
      <xdr:colOff>46877</xdr:colOff>
      <xdr:row>3</xdr:row>
      <xdr:rowOff>312965</xdr:rowOff>
    </xdr:to>
    <xdr:pic>
      <xdr:nvPicPr>
        <xdr:cNvPr id="4" name="Graphic 3" descr="Home">
          <a:hlinkClick xmlns:r="http://schemas.openxmlformats.org/officeDocument/2006/relationships" r:id="rId3"/>
          <a:extLst>
            <a:ext uri="{FF2B5EF4-FFF2-40B4-BE49-F238E27FC236}">
              <a16:creationId xmlns:a16="http://schemas.microsoft.com/office/drawing/2014/main" id="{4AA2AEF7-9988-40A1-943C-DB8B9C7D0F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90568"/>
          <a:ext cx="917734" cy="100686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228806</xdr:colOff>
      <xdr:row>0</xdr:row>
      <xdr:rowOff>27668</xdr:rowOff>
    </xdr:from>
    <xdr:to>
      <xdr:col>1</xdr:col>
      <xdr:colOff>924590</xdr:colOff>
      <xdr:row>2</xdr:row>
      <xdr:rowOff>236680</xdr:rowOff>
    </xdr:to>
    <xdr:pic>
      <xdr:nvPicPr>
        <xdr:cNvPr id="2" name="Picture 1">
          <a:extLst>
            <a:ext uri="{FF2B5EF4-FFF2-40B4-BE49-F238E27FC236}">
              <a16:creationId xmlns:a16="http://schemas.microsoft.com/office/drawing/2014/main" id="{93BD3071-3ED1-4849-A738-82430AA49C4B}"/>
            </a:ext>
          </a:extLst>
        </xdr:cNvPr>
        <xdr:cNvPicPr>
          <a:picLocks noChangeAspect="1"/>
        </xdr:cNvPicPr>
      </xdr:nvPicPr>
      <xdr:blipFill rotWithShape="1">
        <a:blip xmlns:r="http://schemas.openxmlformats.org/officeDocument/2006/relationships" r:embed="rId1"/>
        <a:srcRect l="17723" t="14269" r="17894" b="13556"/>
        <a:stretch/>
      </xdr:blipFill>
      <xdr:spPr>
        <a:xfrm>
          <a:off x="1004413" y="27668"/>
          <a:ext cx="695784" cy="889369"/>
        </a:xfrm>
        <a:prstGeom prst="rect">
          <a:avLst/>
        </a:prstGeom>
      </xdr:spPr>
    </xdr:pic>
    <xdr:clientData/>
  </xdr:twoCellAnchor>
  <xdr:twoCellAnchor editAs="oneCell">
    <xdr:from>
      <xdr:col>1</xdr:col>
      <xdr:colOff>970906</xdr:colOff>
      <xdr:row>0</xdr:row>
      <xdr:rowOff>108257</xdr:rowOff>
    </xdr:from>
    <xdr:to>
      <xdr:col>2</xdr:col>
      <xdr:colOff>543776</xdr:colOff>
      <xdr:row>2</xdr:row>
      <xdr:rowOff>200932</xdr:rowOff>
    </xdr:to>
    <xdr:pic>
      <xdr:nvPicPr>
        <xdr:cNvPr id="3" name="Picture 2" descr="See the source image">
          <a:extLst>
            <a:ext uri="{FF2B5EF4-FFF2-40B4-BE49-F238E27FC236}">
              <a16:creationId xmlns:a16="http://schemas.microsoft.com/office/drawing/2014/main" id="{EB13B470-5188-4287-9962-2D3C0F4E47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46513" y="108257"/>
          <a:ext cx="788442" cy="773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97586</xdr:rowOff>
    </xdr:from>
    <xdr:to>
      <xdr:col>1</xdr:col>
      <xdr:colOff>140313</xdr:colOff>
      <xdr:row>2</xdr:row>
      <xdr:rowOff>229105</xdr:rowOff>
    </xdr:to>
    <xdr:pic>
      <xdr:nvPicPr>
        <xdr:cNvPr id="4" name="Graphic 3" descr="Home">
          <a:hlinkClick xmlns:r="http://schemas.openxmlformats.org/officeDocument/2006/relationships" r:id="rId3"/>
          <a:extLst>
            <a:ext uri="{FF2B5EF4-FFF2-40B4-BE49-F238E27FC236}">
              <a16:creationId xmlns:a16="http://schemas.microsoft.com/office/drawing/2014/main" id="{90D1BF6C-1A96-47F3-A242-12A2389DF7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97586"/>
          <a:ext cx="915920" cy="8118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19464</xdr:colOff>
      <xdr:row>2</xdr:row>
      <xdr:rowOff>35812</xdr:rowOff>
    </xdr:to>
    <xdr:pic>
      <xdr:nvPicPr>
        <xdr:cNvPr id="7" name="Graphic 6" descr="Home">
          <a:hlinkClick xmlns:r="http://schemas.openxmlformats.org/officeDocument/2006/relationships" r:id="rId1"/>
          <a:extLst>
            <a:ext uri="{FF2B5EF4-FFF2-40B4-BE49-F238E27FC236}">
              <a16:creationId xmlns:a16="http://schemas.microsoft.com/office/drawing/2014/main" id="{A0C003FE-94E1-470D-AE53-FE46B089B5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756064" cy="7660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0</xdr:col>
      <xdr:colOff>769308</xdr:colOff>
      <xdr:row>2</xdr:row>
      <xdr:rowOff>97135</xdr:rowOff>
    </xdr:to>
    <xdr:pic>
      <xdr:nvPicPr>
        <xdr:cNvPr id="7" name="Graphic 6" descr="Home">
          <a:hlinkClick xmlns:r="http://schemas.openxmlformats.org/officeDocument/2006/relationships" r:id="rId1"/>
          <a:extLst>
            <a:ext uri="{FF2B5EF4-FFF2-40B4-BE49-F238E27FC236}">
              <a16:creationId xmlns:a16="http://schemas.microsoft.com/office/drawing/2014/main" id="{C3A0F96C-1F0C-4F21-9656-42F120A38B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461625" y="47625"/>
          <a:ext cx="771485" cy="768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56918</xdr:colOff>
      <xdr:row>2</xdr:row>
      <xdr:rowOff>17648</xdr:rowOff>
    </xdr:to>
    <xdr:pic>
      <xdr:nvPicPr>
        <xdr:cNvPr id="4" name="Graphic 3" descr="Home">
          <a:hlinkClick xmlns:r="http://schemas.openxmlformats.org/officeDocument/2006/relationships" r:id="rId1"/>
          <a:extLst>
            <a:ext uri="{FF2B5EF4-FFF2-40B4-BE49-F238E27FC236}">
              <a16:creationId xmlns:a16="http://schemas.microsoft.com/office/drawing/2014/main" id="{501D6EDB-93F6-443B-953D-672D02698F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770658" cy="75170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228806</xdr:colOff>
      <xdr:row>0</xdr:row>
      <xdr:rowOff>34018</xdr:rowOff>
    </xdr:from>
    <xdr:to>
      <xdr:col>1</xdr:col>
      <xdr:colOff>949990</xdr:colOff>
      <xdr:row>3</xdr:row>
      <xdr:rowOff>144380</xdr:rowOff>
    </xdr:to>
    <xdr:pic>
      <xdr:nvPicPr>
        <xdr:cNvPr id="2" name="Picture 1">
          <a:extLst>
            <a:ext uri="{FF2B5EF4-FFF2-40B4-BE49-F238E27FC236}">
              <a16:creationId xmlns:a16="http://schemas.microsoft.com/office/drawing/2014/main" id="{1B8E4DAB-3DDD-4262-9142-46D87F2CF0DB}"/>
            </a:ext>
          </a:extLst>
        </xdr:cNvPr>
        <xdr:cNvPicPr>
          <a:picLocks noChangeAspect="1"/>
        </xdr:cNvPicPr>
      </xdr:nvPicPr>
      <xdr:blipFill rotWithShape="1">
        <a:blip xmlns:r="http://schemas.openxmlformats.org/officeDocument/2006/relationships" r:embed="rId1"/>
        <a:srcRect l="17723" t="14269" r="17894" b="13556"/>
        <a:stretch/>
      </xdr:blipFill>
      <xdr:spPr>
        <a:xfrm>
          <a:off x="997156" y="34018"/>
          <a:ext cx="721184" cy="1094612"/>
        </a:xfrm>
        <a:prstGeom prst="rect">
          <a:avLst/>
        </a:prstGeom>
      </xdr:spPr>
    </xdr:pic>
    <xdr:clientData/>
  </xdr:twoCellAnchor>
  <xdr:twoCellAnchor editAs="oneCell">
    <xdr:from>
      <xdr:col>1</xdr:col>
      <xdr:colOff>999028</xdr:colOff>
      <xdr:row>0</xdr:row>
      <xdr:rowOff>159511</xdr:rowOff>
    </xdr:from>
    <xdr:to>
      <xdr:col>2</xdr:col>
      <xdr:colOff>679395</xdr:colOff>
      <xdr:row>3</xdr:row>
      <xdr:rowOff>67765</xdr:rowOff>
    </xdr:to>
    <xdr:pic>
      <xdr:nvPicPr>
        <xdr:cNvPr id="3" name="Picture 2" descr="See the source image">
          <a:extLst>
            <a:ext uri="{FF2B5EF4-FFF2-40B4-BE49-F238E27FC236}">
              <a16:creationId xmlns:a16="http://schemas.microsoft.com/office/drawing/2014/main" id="{E0D389F5-53EF-4A15-8748-BD89AA37EF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67378" y="159511"/>
          <a:ext cx="823367" cy="892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97586</xdr:rowOff>
    </xdr:from>
    <xdr:to>
      <xdr:col>1</xdr:col>
      <xdr:colOff>172063</xdr:colOff>
      <xdr:row>3</xdr:row>
      <xdr:rowOff>67426</xdr:rowOff>
    </xdr:to>
    <xdr:pic>
      <xdr:nvPicPr>
        <xdr:cNvPr id="4" name="Graphic 3" descr="Home">
          <a:hlinkClick xmlns:r="http://schemas.openxmlformats.org/officeDocument/2006/relationships" r:id="rId3"/>
          <a:extLst>
            <a:ext uri="{FF2B5EF4-FFF2-40B4-BE49-F238E27FC236}">
              <a16:creationId xmlns:a16="http://schemas.microsoft.com/office/drawing/2014/main" id="{FF3CC4A3-72CB-4896-B9D1-8A08ECF833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97586"/>
          <a:ext cx="940413" cy="95409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21386</xdr:rowOff>
    </xdr:from>
    <xdr:to>
      <xdr:col>1</xdr:col>
      <xdr:colOff>54843</xdr:colOff>
      <xdr:row>2</xdr:row>
      <xdr:rowOff>57470</xdr:rowOff>
    </xdr:to>
    <xdr:pic>
      <xdr:nvPicPr>
        <xdr:cNvPr id="10" name="Graphic 9" descr="Home">
          <a:hlinkClick xmlns:r="http://schemas.openxmlformats.org/officeDocument/2006/relationships" r:id="rId1"/>
          <a:extLst>
            <a:ext uri="{FF2B5EF4-FFF2-40B4-BE49-F238E27FC236}">
              <a16:creationId xmlns:a16="http://schemas.microsoft.com/office/drawing/2014/main" id="{2C00505E-1A34-4BBD-A5B5-D3CF6DEDB4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21386"/>
          <a:ext cx="748807" cy="755630"/>
        </a:xfrm>
        <a:prstGeom prst="rect">
          <a:avLst/>
        </a:prstGeom>
      </xdr:spPr>
    </xdr:pic>
    <xdr:clientData/>
  </xdr:twoCellAnchor>
  <xdr:twoCellAnchor>
    <xdr:from>
      <xdr:col>10</xdr:col>
      <xdr:colOff>988857</xdr:colOff>
      <xdr:row>6</xdr:row>
      <xdr:rowOff>30284</xdr:rowOff>
    </xdr:from>
    <xdr:to>
      <xdr:col>10</xdr:col>
      <xdr:colOff>993043</xdr:colOff>
      <xdr:row>22</xdr:row>
      <xdr:rowOff>81573</xdr:rowOff>
    </xdr:to>
    <xdr:cxnSp macro="">
      <xdr:nvCxnSpPr>
        <xdr:cNvPr id="5" name="Straight Arrow Connector 4">
          <a:extLst>
            <a:ext uri="{FF2B5EF4-FFF2-40B4-BE49-F238E27FC236}">
              <a16:creationId xmlns:a16="http://schemas.microsoft.com/office/drawing/2014/main" id="{FEF06A86-E22B-4EA3-AF00-06EB6A7995D2}"/>
            </a:ext>
          </a:extLst>
        </xdr:cNvPr>
        <xdr:cNvCxnSpPr/>
      </xdr:nvCxnSpPr>
      <xdr:spPr>
        <a:xfrm flipH="1">
          <a:off x="14977907" y="1763834"/>
          <a:ext cx="4186" cy="41958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absoluteAnchor>
    <xdr:pos x="0" y="0"/>
    <xdr:ext cx="11632660" cy="7589601"/>
    <xdr:graphicFrame macro="">
      <xdr:nvGraphicFramePr>
        <xdr:cNvPr id="2" name="Chart 1">
          <a:extLst>
            <a:ext uri="{FF2B5EF4-FFF2-40B4-BE49-F238E27FC236}">
              <a16:creationId xmlns:a16="http://schemas.microsoft.com/office/drawing/2014/main" id="{9FAA9916-5837-413D-ACA5-7D4D8BD31A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56657</xdr:colOff>
      <xdr:row>2</xdr:row>
      <xdr:rowOff>18395</xdr:rowOff>
    </xdr:to>
    <xdr:pic>
      <xdr:nvPicPr>
        <xdr:cNvPr id="5" name="Graphic 4" descr="Home">
          <a:hlinkClick xmlns:r="http://schemas.openxmlformats.org/officeDocument/2006/relationships" r:id="rId1"/>
          <a:extLst>
            <a:ext uri="{FF2B5EF4-FFF2-40B4-BE49-F238E27FC236}">
              <a16:creationId xmlns:a16="http://schemas.microsoft.com/office/drawing/2014/main" id="{FEF5F2D2-A1EA-4B46-A33F-B176B61976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764682" cy="76198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absoluteAnchor>
    <xdr:pos x="0" y="0"/>
    <xdr:ext cx="13958241" cy="9113426"/>
    <xdr:graphicFrame macro="">
      <xdr:nvGraphicFramePr>
        <xdr:cNvPr id="2" name="Chart 1">
          <a:extLst>
            <a:ext uri="{FF2B5EF4-FFF2-40B4-BE49-F238E27FC236}">
              <a16:creationId xmlns:a16="http://schemas.microsoft.com/office/drawing/2014/main" id="{B4DF675E-91D7-4B2A-8924-0FA36B98C3E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pman, Georgia" refreshedDate="43870.500608912036" createdVersion="6" refreshedVersion="6" minRefreshableVersion="3" recordCount="28" xr:uid="{00000000-000A-0000-FFFF-FFFF00000000}">
  <cacheSource type="worksheet">
    <worksheetSource ref="B7:G35" sheet="CLAIMS SUMMARY"/>
  </cacheSource>
  <cacheFields count="6">
    <cacheField name="DATE" numFmtId="0">
      <sharedItems containsBlank="1"/>
    </cacheField>
    <cacheField name="Year" numFmtId="0">
      <sharedItems count="4">
        <s v="2019"/>
        <s v="2020"/>
        <s v="2021"/>
        <s v=""/>
      </sharedItems>
    </cacheField>
    <cacheField name="CREDIT NOTE REFERENCE" numFmtId="0">
      <sharedItems containsNonDate="0" containsString="0" containsBlank="1"/>
    </cacheField>
    <cacheField name="GUARANTEE" numFmtId="0">
      <sharedItems containsNonDate="0" containsString="0" containsBlank="1"/>
    </cacheField>
    <cacheField name="CREDIT NOTE VALUE" numFmtId="0">
      <sharedItems containsString="0" containsBlank="1" containsNumber="1" containsInteger="1" minValue="5000" maxValue="700000"/>
    </cacheField>
    <cacheField name="CUMULATIVE CLAIM VALUE" numFmtId="0">
      <sharedItems containsSemiMixedTypes="0" containsString="0" containsNumber="1" containsInteger="1" minValue="5000" maxValue="755000" count="3">
        <n v="5000"/>
        <n v="55000"/>
        <n v="755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pman, Georgia" refreshedDate="43878.504866203701" createdVersion="6" refreshedVersion="6" minRefreshableVersion="3" recordCount="60" xr:uid="{00000000-000A-0000-FFFF-FFFF01000000}">
  <cacheSource type="worksheet">
    <worksheetSource ref="A16:P76" sheet="DI SUMMARY"/>
  </cacheSource>
  <cacheFields count="16">
    <cacheField name="YEAR" numFmtId="0">
      <sharedItems count="15">
        <s v="Year 1"/>
        <s v="Year 2"/>
        <s v="Year 3"/>
        <s v="Year 4"/>
        <s v="Year 5"/>
        <s v="Year 6"/>
        <s v="Year 7"/>
        <s v="Year 8"/>
        <s v="Year 9"/>
        <s v="Year 10"/>
        <s v="Year 11"/>
        <s v="Year 12"/>
        <s v="Year 13"/>
        <s v="Year 14"/>
        <s v="Year 15"/>
      </sharedItems>
    </cacheField>
    <cacheField name="TYPE OF GUARANTEE" numFmtId="0">
      <sharedItems count="4">
        <s v="DELAY"/>
        <s v="CANCELLATION"/>
        <s v="UNPLANNED ENGINE REMOVAL"/>
        <s v="SHUTDOWN"/>
      </sharedItems>
    </cacheField>
    <cacheField name="JANUARY" numFmtId="0">
      <sharedItems containsString="0" containsBlank="1" containsNumber="1" containsInteger="1" minValue="1" maxValue="1"/>
    </cacheField>
    <cacheField name="FEBRUARY" numFmtId="0">
      <sharedItems containsNonDate="0" containsString="0" containsBlank="1"/>
    </cacheField>
    <cacheField name="MARCH" numFmtId="0">
      <sharedItems containsString="0" containsBlank="1" containsNumber="1" containsInteger="1" minValue="1" maxValue="1"/>
    </cacheField>
    <cacheField name="APRIL" numFmtId="0">
      <sharedItems containsNonDate="0" containsString="0" containsBlank="1"/>
    </cacheField>
    <cacheField name="MAY" numFmtId="0">
      <sharedItems containsNonDate="0" containsString="0" containsBlank="1"/>
    </cacheField>
    <cacheField name="JUNE" numFmtId="0">
      <sharedItems containsNonDate="0" containsString="0" containsBlank="1"/>
    </cacheField>
    <cacheField name="JULY" numFmtId="0">
      <sharedItems containsString="0" containsBlank="1" containsNumber="1" containsInteger="1" minValue="1" maxValue="1"/>
    </cacheField>
    <cacheField name="AUGUST" numFmtId="0">
      <sharedItems containsString="0" containsBlank="1" containsNumber="1" containsInteger="1" minValue="1" maxValue="1"/>
    </cacheField>
    <cacheField name="SEPTEMBER" numFmtId="0">
      <sharedItems containsString="0" containsBlank="1" containsNumber="1" containsInteger="1" minValue="1" maxValue="1"/>
    </cacheField>
    <cacheField name="OCTOBER" numFmtId="0">
      <sharedItems containsString="0" containsBlank="1" containsNumber="1" containsInteger="1" minValue="3" maxValue="3"/>
    </cacheField>
    <cacheField name="NOVEMBER" numFmtId="0">
      <sharedItems containsString="0" containsBlank="1" containsNumber="1" containsInteger="1" minValue="1" maxValue="1"/>
    </cacheField>
    <cacheField name="DECEMBER" numFmtId="0">
      <sharedItems containsString="0" containsBlank="1" containsNumber="1" containsInteger="1" minValue="1" maxValue="1"/>
    </cacheField>
    <cacheField name="Total Events" numFmtId="0">
      <sharedItems containsSemiMixedTypes="0" containsString="0" containsNumber="1" containsInteger="1" minValue="0" maxValue="8"/>
    </cacheField>
    <cacheField name="Cumulative Events"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139615308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pman, Georgia" refreshedDate="43885.759809490744" createdVersion="6" refreshedVersion="6" minRefreshableVersion="3" recordCount="60" xr:uid="{00000000-000A-0000-FFFF-FFFF02000000}">
  <cacheSource type="worksheet">
    <worksheetSource ref="A15:T75" sheet="RATE BASED SUMMARY"/>
  </cacheSource>
  <cacheFields count="20">
    <cacheField name="Year" numFmtId="0">
      <sharedItems count="15">
        <s v="Year 1"/>
        <s v="Year 2"/>
        <s v="Year 3"/>
        <s v="Year 4"/>
        <s v="Year 5"/>
        <s v="Year 6"/>
        <s v="Year 7"/>
        <s v="Year 8"/>
        <s v="Year 9"/>
        <s v="Year 10"/>
        <s v="Year 11"/>
        <s v="Year 12"/>
        <s v="Year 13"/>
        <s v="Year 14"/>
        <s v="Year 15"/>
      </sharedItems>
    </cacheField>
    <cacheField name="TYPE OF GUARANTEE" numFmtId="0">
      <sharedItems count="4">
        <s v="DIV &amp; ATB"/>
        <s v="ABTO"/>
        <s v="RSR"/>
        <s v="SURGE"/>
      </sharedItems>
    </cacheField>
    <cacheField name="JANUARY" numFmtId="0">
      <sharedItems containsNonDate="0" containsString="0" containsBlank="1"/>
    </cacheField>
    <cacheField name="FEBRUARY" numFmtId="0">
      <sharedItems containsNonDate="0" containsString="0" containsBlank="1"/>
    </cacheField>
    <cacheField name="MARCH" numFmtId="0">
      <sharedItems containsNonDate="0" containsString="0" containsBlank="1"/>
    </cacheField>
    <cacheField name="APRIL" numFmtId="0">
      <sharedItems containsNonDate="0" containsString="0" containsBlank="1"/>
    </cacheField>
    <cacheField name="MAY" numFmtId="0">
      <sharedItems containsNonDate="0" containsString="0" containsBlank="1"/>
    </cacheField>
    <cacheField name="JUNE" numFmtId="0">
      <sharedItems containsNonDate="0" containsString="0" containsBlank="1"/>
    </cacheField>
    <cacheField name="JULY" numFmtId="0">
      <sharedItems containsNonDate="0" containsString="0" containsBlank="1"/>
    </cacheField>
    <cacheField name="AUGUST" numFmtId="0">
      <sharedItems containsNonDate="0" containsString="0" containsBlank="1"/>
    </cacheField>
    <cacheField name="SEPTEMBER" numFmtId="0">
      <sharedItems containsString="0" containsBlank="1" containsNumber="1" containsInteger="1" minValue="1" maxValue="1"/>
    </cacheField>
    <cacheField name="OCTOBER" numFmtId="0">
      <sharedItems containsNonDate="0" containsString="0" containsBlank="1"/>
    </cacheField>
    <cacheField name="NOVEMBER" numFmtId="0">
      <sharedItems containsNonDate="0" containsString="0" containsBlank="1"/>
    </cacheField>
    <cacheField name="DECEMBER" numFmtId="0">
      <sharedItems containsNonDate="0" containsString="0" containsBlank="1"/>
    </cacheField>
    <cacheField name="Total Events" numFmtId="0">
      <sharedItems containsSemiMixedTypes="0" containsString="0" containsNumber="1" containsInteger="1" minValue="0" maxValue="1"/>
    </cacheField>
    <cacheField name="Allowable Events" numFmtId="168">
      <sharedItems containsSemiMixedTypes="0" containsString="0" containsNumber="1" minValue="0.1068037445549011" maxValue="9.8748006053066248"/>
    </cacheField>
    <cacheField name="Remedy per Excess Event" numFmtId="166">
      <sharedItems containsSemiMixedTypes="0" containsString="0" containsNumber="1" containsInteger="1" minValue="250000" maxValue="250000"/>
    </cacheField>
    <cacheField name="Cumulative Remedy Owed" numFmtId="0">
      <sharedItems containsSemiMixedTypes="0" containsString="0" containsNumber="1" containsInteger="1" minValue="0" maxValue="0"/>
    </cacheField>
    <cacheField name="Cumulative Credit Issued" numFmtId="0">
      <sharedItems containsString="0" containsBlank="1" containsNumber="1" containsInteger="1" minValue="0" maxValue="0"/>
    </cacheField>
    <cacheField name="Credit Due" numFmtId="0">
      <sharedItems containsString="0" containsBlank="1" containsNumber="1" containsInteger="1" minValue="0" maxValue="0"/>
    </cacheField>
  </cacheFields>
  <extLst>
    <ext xmlns:x14="http://schemas.microsoft.com/office/spreadsheetml/2009/9/main" uri="{725AE2AE-9491-48be-B2B4-4EB974FC3084}">
      <x14:pivotCacheDefinition pivotCacheId="14868734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pman, Georgia" refreshedDate="43888.342023611112" createdVersion="6" refreshedVersion="6" minRefreshableVersion="3" recordCount="15" xr:uid="{00000000-000A-0000-FFFF-FFFF03000000}">
  <cacheSource type="worksheet">
    <worksheetSource ref="C15:J30" sheet="OIL SUMMARY"/>
  </cacheSource>
  <cacheFields count="8">
    <cacheField name="Year" numFmtId="0">
      <sharedItems count="15">
        <s v="Year 1"/>
        <s v="Year 2"/>
        <s v="Year 3"/>
        <s v="Year 4"/>
        <s v="Year 5"/>
        <s v="Year 6"/>
        <s v="Year 7"/>
        <s v="Year 8"/>
        <s v="Year 9"/>
        <s v="Year 10"/>
        <s v="Year 11"/>
        <s v="Year 12"/>
        <s v="Year 13"/>
        <s v="Year 14"/>
        <s v="Year 15"/>
      </sharedItems>
    </cacheField>
    <cacheField name="Oil Consumption/EFH" numFmtId="0">
      <sharedItems containsSemiMixedTypes="0" containsString="0" containsNumber="1" containsInteger="1" minValue="0" maxValue="0"/>
    </cacheField>
    <cacheField name="Cumulative Oil Consumption/EFH" numFmtId="0">
      <sharedItems containsSemiMixedTypes="0" containsString="0" containsNumber="1" containsInteger="1" minValue="0" maxValue="1100"/>
    </cacheField>
    <cacheField name="Allowable Oil Consumption/EFH" numFmtId="168">
      <sharedItems containsSemiMixedTypes="0" containsString="0" containsNumber="1" minValue="169.10592887859343" maxValue="3530.8080766721728"/>
    </cacheField>
    <cacheField name="Oil Cost" numFmtId="166">
      <sharedItems containsSemiMixedTypes="0" containsString="0" containsNumber="1" containsInteger="1" minValue="0" maxValue="0"/>
    </cacheField>
    <cacheField name="Cumulative Remedy Owed" numFmtId="169">
      <sharedItems containsSemiMixedTypes="0" containsString="0" containsNumber="1" containsInteger="1" minValue="0" maxValue="0"/>
    </cacheField>
    <cacheField name="Cumulative Credit Issued" numFmtId="0">
      <sharedItems containsSemiMixedTypes="0" containsString="0" containsNumber="1" containsInteger="1" minValue="0" maxValue="0"/>
    </cacheField>
    <cacheField name="Credit Due" numFmtId="169">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20.01.2019"/>
    <x v="0"/>
    <m/>
    <m/>
    <n v="5000"/>
    <x v="0"/>
  </r>
  <r>
    <s v="20.10.2020"/>
    <x v="1"/>
    <m/>
    <m/>
    <n v="50000"/>
    <x v="1"/>
  </r>
  <r>
    <s v="21.02.2021"/>
    <x v="2"/>
    <m/>
    <m/>
    <n v="700000"/>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r>
    <m/>
    <x v="3"/>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m/>
    <m/>
    <m/>
    <m/>
    <m/>
    <m/>
    <m/>
    <m/>
    <m/>
    <m/>
    <m/>
    <m/>
    <n v="0"/>
    <n v="0"/>
  </r>
  <r>
    <x v="0"/>
    <x v="1"/>
    <m/>
    <m/>
    <m/>
    <m/>
    <m/>
    <m/>
    <m/>
    <m/>
    <m/>
    <m/>
    <m/>
    <m/>
    <n v="0"/>
    <n v="0"/>
  </r>
  <r>
    <x v="0"/>
    <x v="2"/>
    <m/>
    <m/>
    <m/>
    <m/>
    <m/>
    <m/>
    <m/>
    <m/>
    <m/>
    <m/>
    <m/>
    <m/>
    <n v="0"/>
    <n v="0"/>
  </r>
  <r>
    <x v="0"/>
    <x v="3"/>
    <m/>
    <m/>
    <m/>
    <m/>
    <m/>
    <m/>
    <m/>
    <m/>
    <m/>
    <m/>
    <m/>
    <m/>
    <n v="0"/>
    <n v="0"/>
  </r>
  <r>
    <x v="1"/>
    <x v="0"/>
    <m/>
    <m/>
    <n v="1"/>
    <m/>
    <m/>
    <m/>
    <m/>
    <m/>
    <n v="1"/>
    <m/>
    <m/>
    <m/>
    <n v="2"/>
    <n v="2"/>
  </r>
  <r>
    <x v="1"/>
    <x v="1"/>
    <m/>
    <m/>
    <m/>
    <m/>
    <m/>
    <m/>
    <m/>
    <m/>
    <m/>
    <m/>
    <m/>
    <m/>
    <n v="0"/>
    <n v="0"/>
  </r>
  <r>
    <x v="1"/>
    <x v="2"/>
    <m/>
    <m/>
    <m/>
    <m/>
    <m/>
    <m/>
    <m/>
    <m/>
    <m/>
    <m/>
    <m/>
    <m/>
    <n v="0"/>
    <n v="0"/>
  </r>
  <r>
    <x v="1"/>
    <x v="3"/>
    <m/>
    <m/>
    <m/>
    <m/>
    <m/>
    <m/>
    <m/>
    <m/>
    <m/>
    <m/>
    <m/>
    <m/>
    <n v="0"/>
    <n v="0"/>
  </r>
  <r>
    <x v="2"/>
    <x v="0"/>
    <n v="1"/>
    <m/>
    <m/>
    <m/>
    <m/>
    <m/>
    <n v="1"/>
    <n v="1"/>
    <m/>
    <n v="3"/>
    <n v="1"/>
    <n v="1"/>
    <n v="8"/>
    <n v="10"/>
  </r>
  <r>
    <x v="2"/>
    <x v="1"/>
    <m/>
    <m/>
    <m/>
    <m/>
    <m/>
    <m/>
    <m/>
    <m/>
    <m/>
    <m/>
    <m/>
    <m/>
    <n v="0"/>
    <n v="0"/>
  </r>
  <r>
    <x v="2"/>
    <x v="2"/>
    <m/>
    <m/>
    <m/>
    <m/>
    <m/>
    <m/>
    <m/>
    <m/>
    <m/>
    <m/>
    <m/>
    <m/>
    <n v="0"/>
    <n v="0"/>
  </r>
  <r>
    <x v="2"/>
    <x v="3"/>
    <m/>
    <m/>
    <m/>
    <m/>
    <m/>
    <m/>
    <m/>
    <m/>
    <m/>
    <m/>
    <m/>
    <m/>
    <n v="0"/>
    <n v="0"/>
  </r>
  <r>
    <x v="3"/>
    <x v="0"/>
    <m/>
    <m/>
    <m/>
    <m/>
    <m/>
    <m/>
    <m/>
    <m/>
    <m/>
    <m/>
    <m/>
    <m/>
    <n v="0"/>
    <n v="10"/>
  </r>
  <r>
    <x v="3"/>
    <x v="1"/>
    <m/>
    <m/>
    <m/>
    <m/>
    <m/>
    <m/>
    <m/>
    <m/>
    <m/>
    <m/>
    <m/>
    <m/>
    <n v="0"/>
    <n v="0"/>
  </r>
  <r>
    <x v="3"/>
    <x v="2"/>
    <m/>
    <m/>
    <m/>
    <m/>
    <m/>
    <m/>
    <m/>
    <m/>
    <m/>
    <m/>
    <m/>
    <m/>
    <n v="0"/>
    <n v="0"/>
  </r>
  <r>
    <x v="3"/>
    <x v="3"/>
    <m/>
    <m/>
    <m/>
    <m/>
    <m/>
    <m/>
    <m/>
    <m/>
    <m/>
    <m/>
    <m/>
    <m/>
    <n v="0"/>
    <n v="0"/>
  </r>
  <r>
    <x v="4"/>
    <x v="0"/>
    <m/>
    <m/>
    <m/>
    <m/>
    <m/>
    <m/>
    <m/>
    <m/>
    <m/>
    <m/>
    <m/>
    <m/>
    <n v="0"/>
    <n v="10"/>
  </r>
  <r>
    <x v="4"/>
    <x v="1"/>
    <m/>
    <m/>
    <m/>
    <m/>
    <m/>
    <m/>
    <m/>
    <m/>
    <m/>
    <m/>
    <m/>
    <m/>
    <n v="0"/>
    <n v="0"/>
  </r>
  <r>
    <x v="4"/>
    <x v="2"/>
    <m/>
    <m/>
    <m/>
    <m/>
    <m/>
    <m/>
    <m/>
    <m/>
    <m/>
    <m/>
    <m/>
    <m/>
    <n v="0"/>
    <n v="0"/>
  </r>
  <r>
    <x v="4"/>
    <x v="3"/>
    <m/>
    <m/>
    <m/>
    <m/>
    <m/>
    <m/>
    <m/>
    <m/>
    <m/>
    <m/>
    <m/>
    <m/>
    <n v="0"/>
    <n v="0"/>
  </r>
  <r>
    <x v="5"/>
    <x v="0"/>
    <m/>
    <m/>
    <m/>
    <m/>
    <m/>
    <m/>
    <m/>
    <m/>
    <m/>
    <m/>
    <m/>
    <m/>
    <n v="0"/>
    <n v="10"/>
  </r>
  <r>
    <x v="5"/>
    <x v="1"/>
    <m/>
    <m/>
    <m/>
    <m/>
    <m/>
    <m/>
    <m/>
    <m/>
    <m/>
    <m/>
    <m/>
    <m/>
    <n v="0"/>
    <n v="0"/>
  </r>
  <r>
    <x v="5"/>
    <x v="2"/>
    <m/>
    <m/>
    <m/>
    <m/>
    <m/>
    <m/>
    <m/>
    <m/>
    <m/>
    <m/>
    <m/>
    <m/>
    <n v="0"/>
    <n v="0"/>
  </r>
  <r>
    <x v="5"/>
    <x v="3"/>
    <m/>
    <m/>
    <m/>
    <m/>
    <m/>
    <m/>
    <m/>
    <m/>
    <m/>
    <m/>
    <m/>
    <m/>
    <n v="0"/>
    <n v="0"/>
  </r>
  <r>
    <x v="6"/>
    <x v="0"/>
    <m/>
    <m/>
    <m/>
    <m/>
    <m/>
    <m/>
    <m/>
    <m/>
    <m/>
    <m/>
    <m/>
    <m/>
    <n v="0"/>
    <n v="10"/>
  </r>
  <r>
    <x v="6"/>
    <x v="1"/>
    <m/>
    <m/>
    <m/>
    <m/>
    <m/>
    <m/>
    <m/>
    <m/>
    <m/>
    <m/>
    <m/>
    <m/>
    <n v="0"/>
    <n v="0"/>
  </r>
  <r>
    <x v="6"/>
    <x v="2"/>
    <m/>
    <m/>
    <m/>
    <m/>
    <m/>
    <m/>
    <m/>
    <m/>
    <m/>
    <m/>
    <m/>
    <m/>
    <n v="0"/>
    <n v="0"/>
  </r>
  <r>
    <x v="6"/>
    <x v="3"/>
    <m/>
    <m/>
    <m/>
    <m/>
    <m/>
    <m/>
    <m/>
    <m/>
    <m/>
    <m/>
    <m/>
    <m/>
    <n v="0"/>
    <n v="0"/>
  </r>
  <r>
    <x v="7"/>
    <x v="0"/>
    <m/>
    <m/>
    <m/>
    <m/>
    <m/>
    <m/>
    <m/>
    <m/>
    <m/>
    <m/>
    <m/>
    <m/>
    <n v="0"/>
    <n v="10"/>
  </r>
  <r>
    <x v="7"/>
    <x v="1"/>
    <m/>
    <m/>
    <m/>
    <m/>
    <m/>
    <m/>
    <m/>
    <m/>
    <m/>
    <m/>
    <m/>
    <m/>
    <n v="0"/>
    <n v="0"/>
  </r>
  <r>
    <x v="7"/>
    <x v="2"/>
    <m/>
    <m/>
    <m/>
    <m/>
    <m/>
    <m/>
    <m/>
    <m/>
    <m/>
    <m/>
    <m/>
    <m/>
    <n v="0"/>
    <n v="0"/>
  </r>
  <r>
    <x v="7"/>
    <x v="3"/>
    <m/>
    <m/>
    <m/>
    <m/>
    <m/>
    <m/>
    <m/>
    <m/>
    <m/>
    <m/>
    <m/>
    <m/>
    <n v="0"/>
    <n v="0"/>
  </r>
  <r>
    <x v="8"/>
    <x v="0"/>
    <m/>
    <m/>
    <m/>
    <m/>
    <m/>
    <m/>
    <m/>
    <m/>
    <m/>
    <m/>
    <m/>
    <m/>
    <n v="0"/>
    <n v="10"/>
  </r>
  <r>
    <x v="8"/>
    <x v="1"/>
    <m/>
    <m/>
    <m/>
    <m/>
    <m/>
    <m/>
    <m/>
    <m/>
    <m/>
    <m/>
    <m/>
    <m/>
    <n v="0"/>
    <n v="0"/>
  </r>
  <r>
    <x v="8"/>
    <x v="2"/>
    <m/>
    <m/>
    <m/>
    <m/>
    <m/>
    <m/>
    <m/>
    <m/>
    <m/>
    <m/>
    <m/>
    <m/>
    <n v="0"/>
    <n v="0"/>
  </r>
  <r>
    <x v="8"/>
    <x v="3"/>
    <m/>
    <m/>
    <m/>
    <m/>
    <m/>
    <m/>
    <m/>
    <m/>
    <m/>
    <m/>
    <m/>
    <m/>
    <n v="0"/>
    <n v="0"/>
  </r>
  <r>
    <x v="9"/>
    <x v="0"/>
    <m/>
    <m/>
    <m/>
    <m/>
    <m/>
    <m/>
    <m/>
    <m/>
    <m/>
    <m/>
    <m/>
    <m/>
    <n v="0"/>
    <n v="10"/>
  </r>
  <r>
    <x v="9"/>
    <x v="1"/>
    <m/>
    <m/>
    <m/>
    <m/>
    <m/>
    <m/>
    <m/>
    <m/>
    <m/>
    <m/>
    <m/>
    <m/>
    <n v="0"/>
    <n v="0"/>
  </r>
  <r>
    <x v="9"/>
    <x v="2"/>
    <m/>
    <m/>
    <m/>
    <m/>
    <m/>
    <m/>
    <m/>
    <m/>
    <m/>
    <m/>
    <m/>
    <m/>
    <n v="0"/>
    <n v="0"/>
  </r>
  <r>
    <x v="9"/>
    <x v="3"/>
    <m/>
    <m/>
    <m/>
    <m/>
    <m/>
    <m/>
    <m/>
    <m/>
    <m/>
    <m/>
    <m/>
    <m/>
    <n v="0"/>
    <n v="0"/>
  </r>
  <r>
    <x v="10"/>
    <x v="0"/>
    <m/>
    <m/>
    <m/>
    <m/>
    <m/>
    <m/>
    <m/>
    <m/>
    <m/>
    <m/>
    <m/>
    <m/>
    <n v="0"/>
    <n v="10"/>
  </r>
  <r>
    <x v="10"/>
    <x v="1"/>
    <m/>
    <m/>
    <m/>
    <m/>
    <m/>
    <m/>
    <m/>
    <m/>
    <m/>
    <m/>
    <m/>
    <m/>
    <n v="0"/>
    <n v="0"/>
  </r>
  <r>
    <x v="10"/>
    <x v="2"/>
    <m/>
    <m/>
    <m/>
    <m/>
    <m/>
    <m/>
    <m/>
    <m/>
    <m/>
    <m/>
    <m/>
    <m/>
    <n v="0"/>
    <n v="0"/>
  </r>
  <r>
    <x v="10"/>
    <x v="3"/>
    <m/>
    <m/>
    <m/>
    <m/>
    <m/>
    <m/>
    <m/>
    <m/>
    <m/>
    <m/>
    <m/>
    <m/>
    <n v="0"/>
    <n v="0"/>
  </r>
  <r>
    <x v="11"/>
    <x v="0"/>
    <m/>
    <m/>
    <m/>
    <m/>
    <m/>
    <m/>
    <m/>
    <m/>
    <m/>
    <m/>
    <m/>
    <m/>
    <n v="0"/>
    <n v="10"/>
  </r>
  <r>
    <x v="11"/>
    <x v="1"/>
    <m/>
    <m/>
    <m/>
    <m/>
    <m/>
    <m/>
    <m/>
    <m/>
    <m/>
    <m/>
    <m/>
    <m/>
    <n v="0"/>
    <n v="0"/>
  </r>
  <r>
    <x v="11"/>
    <x v="2"/>
    <m/>
    <m/>
    <m/>
    <m/>
    <m/>
    <m/>
    <m/>
    <m/>
    <m/>
    <m/>
    <m/>
    <m/>
    <n v="0"/>
    <n v="0"/>
  </r>
  <r>
    <x v="11"/>
    <x v="3"/>
    <m/>
    <m/>
    <m/>
    <m/>
    <m/>
    <m/>
    <m/>
    <m/>
    <m/>
    <m/>
    <m/>
    <m/>
    <n v="0"/>
    <n v="0"/>
  </r>
  <r>
    <x v="12"/>
    <x v="0"/>
    <m/>
    <m/>
    <m/>
    <m/>
    <m/>
    <m/>
    <m/>
    <m/>
    <m/>
    <m/>
    <m/>
    <m/>
    <n v="0"/>
    <n v="10"/>
  </r>
  <r>
    <x v="12"/>
    <x v="1"/>
    <m/>
    <m/>
    <m/>
    <m/>
    <m/>
    <m/>
    <m/>
    <m/>
    <m/>
    <m/>
    <m/>
    <m/>
    <n v="0"/>
    <n v="0"/>
  </r>
  <r>
    <x v="12"/>
    <x v="2"/>
    <m/>
    <m/>
    <m/>
    <m/>
    <m/>
    <m/>
    <m/>
    <m/>
    <m/>
    <m/>
    <m/>
    <m/>
    <n v="0"/>
    <n v="0"/>
  </r>
  <r>
    <x v="12"/>
    <x v="3"/>
    <m/>
    <m/>
    <m/>
    <m/>
    <m/>
    <m/>
    <m/>
    <m/>
    <m/>
    <m/>
    <m/>
    <m/>
    <n v="0"/>
    <n v="0"/>
  </r>
  <r>
    <x v="13"/>
    <x v="0"/>
    <m/>
    <m/>
    <m/>
    <m/>
    <m/>
    <m/>
    <m/>
    <m/>
    <m/>
    <m/>
    <m/>
    <m/>
    <n v="0"/>
    <n v="10"/>
  </r>
  <r>
    <x v="13"/>
    <x v="1"/>
    <m/>
    <m/>
    <m/>
    <m/>
    <m/>
    <m/>
    <m/>
    <m/>
    <m/>
    <m/>
    <m/>
    <m/>
    <n v="0"/>
    <n v="0"/>
  </r>
  <r>
    <x v="13"/>
    <x v="2"/>
    <m/>
    <m/>
    <m/>
    <m/>
    <m/>
    <m/>
    <m/>
    <m/>
    <m/>
    <m/>
    <m/>
    <m/>
    <n v="0"/>
    <n v="0"/>
  </r>
  <r>
    <x v="13"/>
    <x v="3"/>
    <m/>
    <m/>
    <m/>
    <m/>
    <m/>
    <m/>
    <m/>
    <m/>
    <m/>
    <m/>
    <m/>
    <m/>
    <n v="0"/>
    <n v="0"/>
  </r>
  <r>
    <x v="14"/>
    <x v="0"/>
    <m/>
    <m/>
    <m/>
    <m/>
    <m/>
    <m/>
    <m/>
    <m/>
    <m/>
    <m/>
    <m/>
    <m/>
    <n v="0"/>
    <n v="10"/>
  </r>
  <r>
    <x v="14"/>
    <x v="1"/>
    <m/>
    <m/>
    <m/>
    <m/>
    <m/>
    <m/>
    <m/>
    <m/>
    <m/>
    <m/>
    <m/>
    <m/>
    <n v="0"/>
    <n v="0"/>
  </r>
  <r>
    <x v="14"/>
    <x v="2"/>
    <m/>
    <m/>
    <m/>
    <m/>
    <m/>
    <m/>
    <m/>
    <m/>
    <m/>
    <m/>
    <m/>
    <m/>
    <n v="0"/>
    <n v="0"/>
  </r>
  <r>
    <x v="14"/>
    <x v="3"/>
    <m/>
    <m/>
    <m/>
    <m/>
    <m/>
    <m/>
    <m/>
    <m/>
    <m/>
    <m/>
    <m/>
    <m/>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m/>
    <m/>
    <m/>
    <m/>
    <m/>
    <m/>
    <m/>
    <m/>
    <n v="1"/>
    <m/>
    <m/>
    <m/>
    <n v="1"/>
    <n v="1.1721600006103516"/>
    <n v="250000"/>
    <n v="0"/>
    <m/>
    <m/>
  </r>
  <r>
    <x v="0"/>
    <x v="1"/>
    <m/>
    <m/>
    <m/>
    <m/>
    <m/>
    <m/>
    <m/>
    <m/>
    <m/>
    <m/>
    <m/>
    <m/>
    <n v="0"/>
    <n v="1.1721600006103516"/>
    <n v="250000"/>
    <n v="0"/>
    <m/>
    <m/>
  </r>
  <r>
    <x v="0"/>
    <x v="2"/>
    <m/>
    <m/>
    <m/>
    <m/>
    <m/>
    <m/>
    <m/>
    <m/>
    <m/>
    <m/>
    <m/>
    <m/>
    <n v="0"/>
    <n v="0.1068037445549011"/>
    <n v="250000"/>
    <n v="0"/>
    <m/>
    <m/>
  </r>
  <r>
    <x v="0"/>
    <x v="3"/>
    <m/>
    <m/>
    <m/>
    <m/>
    <m/>
    <m/>
    <m/>
    <m/>
    <m/>
    <m/>
    <m/>
    <m/>
    <n v="0"/>
    <n v="1.335046806936264"/>
    <n v="250000"/>
    <n v="0"/>
    <m/>
    <m/>
  </r>
  <r>
    <x v="1"/>
    <x v="0"/>
    <m/>
    <m/>
    <m/>
    <m/>
    <m/>
    <m/>
    <m/>
    <m/>
    <m/>
    <m/>
    <m/>
    <m/>
    <n v="1"/>
    <n v="4.0525664009857181"/>
    <n v="250000"/>
    <n v="0"/>
    <n v="0"/>
    <n v="0"/>
  </r>
  <r>
    <x v="1"/>
    <x v="1"/>
    <m/>
    <m/>
    <m/>
    <m/>
    <m/>
    <m/>
    <m/>
    <m/>
    <m/>
    <m/>
    <m/>
    <m/>
    <n v="0"/>
    <n v="4.0525664009857181"/>
    <n v="250000"/>
    <n v="0"/>
    <n v="0"/>
    <n v="0"/>
  </r>
  <r>
    <x v="1"/>
    <x v="2"/>
    <m/>
    <m/>
    <m/>
    <m/>
    <m/>
    <m/>
    <m/>
    <m/>
    <m/>
    <m/>
    <m/>
    <m/>
    <n v="0"/>
    <n v="0.39156350453109739"/>
    <n v="250000"/>
    <n v="0"/>
    <n v="0"/>
    <n v="0"/>
  </r>
  <r>
    <x v="1"/>
    <x v="3"/>
    <m/>
    <m/>
    <m/>
    <m/>
    <m/>
    <m/>
    <m/>
    <m/>
    <m/>
    <m/>
    <m/>
    <m/>
    <n v="0"/>
    <n v="4.8945438066387172"/>
    <n v="250000"/>
    <n v="0"/>
    <n v="0"/>
    <n v="0"/>
  </r>
  <r>
    <x v="2"/>
    <x v="0"/>
    <m/>
    <m/>
    <m/>
    <m/>
    <m/>
    <m/>
    <m/>
    <m/>
    <m/>
    <m/>
    <m/>
    <m/>
    <n v="1"/>
    <n v="7.6761600006866457"/>
    <n v="250000"/>
    <n v="0"/>
    <n v="0"/>
    <n v="0"/>
  </r>
  <r>
    <x v="2"/>
    <x v="1"/>
    <m/>
    <m/>
    <m/>
    <m/>
    <m/>
    <m/>
    <m/>
    <m/>
    <m/>
    <m/>
    <m/>
    <m/>
    <n v="0"/>
    <n v="7.6761600006866457"/>
    <n v="250000"/>
    <n v="0"/>
    <n v="0"/>
    <n v="0"/>
  </r>
  <r>
    <x v="2"/>
    <x v="2"/>
    <m/>
    <m/>
    <m/>
    <m/>
    <m/>
    <m/>
    <m/>
    <m/>
    <m/>
    <m/>
    <m/>
    <m/>
    <n v="0"/>
    <n v="0.78998404842452985"/>
    <n v="250000"/>
    <n v="0"/>
    <n v="0"/>
    <n v="0"/>
  </r>
  <r>
    <x v="2"/>
    <x v="3"/>
    <m/>
    <m/>
    <m/>
    <m/>
    <m/>
    <m/>
    <m/>
    <m/>
    <m/>
    <m/>
    <m/>
    <m/>
    <n v="0"/>
    <n v="9.8748006053066248"/>
    <n v="250000"/>
    <n v="0"/>
    <n v="0"/>
    <n v="0"/>
  </r>
  <r>
    <x v="3"/>
    <x v="0"/>
    <m/>
    <m/>
    <m/>
    <m/>
    <m/>
    <m/>
    <m/>
    <m/>
    <m/>
    <m/>
    <m/>
    <m/>
    <n v="1"/>
    <n v="7.6761600006866457"/>
    <n v="250000"/>
    <n v="0"/>
    <n v="0"/>
    <n v="0"/>
  </r>
  <r>
    <x v="3"/>
    <x v="1"/>
    <m/>
    <m/>
    <m/>
    <m/>
    <m/>
    <m/>
    <m/>
    <m/>
    <m/>
    <m/>
    <m/>
    <m/>
    <n v="0"/>
    <n v="7.6761600006866457"/>
    <n v="250000"/>
    <n v="0"/>
    <n v="0"/>
    <n v="0"/>
  </r>
  <r>
    <x v="3"/>
    <x v="2"/>
    <m/>
    <m/>
    <m/>
    <m/>
    <m/>
    <m/>
    <m/>
    <m/>
    <m/>
    <m/>
    <m/>
    <m/>
    <n v="0"/>
    <n v="0.78998404842452985"/>
    <n v="250000"/>
    <n v="0"/>
    <n v="0"/>
    <n v="0"/>
  </r>
  <r>
    <x v="3"/>
    <x v="3"/>
    <m/>
    <m/>
    <m/>
    <m/>
    <m/>
    <m/>
    <m/>
    <m/>
    <m/>
    <m/>
    <m/>
    <m/>
    <n v="0"/>
    <n v="9.8748006053066248"/>
    <n v="250000"/>
    <n v="0"/>
    <n v="0"/>
    <n v="0"/>
  </r>
  <r>
    <x v="4"/>
    <x v="0"/>
    <m/>
    <m/>
    <m/>
    <m/>
    <m/>
    <m/>
    <m/>
    <m/>
    <m/>
    <m/>
    <m/>
    <m/>
    <n v="1"/>
    <n v="7.6761600006866457"/>
    <n v="250000"/>
    <n v="0"/>
    <n v="0"/>
    <n v="0"/>
  </r>
  <r>
    <x v="4"/>
    <x v="1"/>
    <m/>
    <m/>
    <m/>
    <m/>
    <m/>
    <m/>
    <m/>
    <m/>
    <m/>
    <m/>
    <m/>
    <m/>
    <n v="0"/>
    <n v="7.6761600006866457"/>
    <n v="250000"/>
    <n v="0"/>
    <n v="0"/>
    <n v="0"/>
  </r>
  <r>
    <x v="4"/>
    <x v="2"/>
    <m/>
    <m/>
    <m/>
    <m/>
    <m/>
    <m/>
    <m/>
    <m/>
    <m/>
    <m/>
    <m/>
    <m/>
    <n v="0"/>
    <n v="0.78998404842452985"/>
    <n v="250000"/>
    <n v="0"/>
    <n v="0"/>
    <n v="0"/>
  </r>
  <r>
    <x v="4"/>
    <x v="3"/>
    <m/>
    <m/>
    <m/>
    <m/>
    <m/>
    <m/>
    <m/>
    <m/>
    <m/>
    <m/>
    <m/>
    <m/>
    <n v="0"/>
    <n v="9.8748006053066248"/>
    <n v="250000"/>
    <n v="0"/>
    <n v="0"/>
    <n v="0"/>
  </r>
  <r>
    <x v="5"/>
    <x v="0"/>
    <m/>
    <m/>
    <m/>
    <m/>
    <m/>
    <m/>
    <m/>
    <m/>
    <m/>
    <m/>
    <m/>
    <m/>
    <n v="1"/>
    <n v="7.6761600006866457"/>
    <n v="250000"/>
    <n v="0"/>
    <n v="0"/>
    <n v="0"/>
  </r>
  <r>
    <x v="5"/>
    <x v="1"/>
    <m/>
    <m/>
    <m/>
    <m/>
    <m/>
    <m/>
    <m/>
    <m/>
    <m/>
    <m/>
    <m/>
    <m/>
    <n v="0"/>
    <n v="7.6761600006866457"/>
    <n v="250000"/>
    <n v="0"/>
    <n v="0"/>
    <n v="0"/>
  </r>
  <r>
    <x v="5"/>
    <x v="2"/>
    <m/>
    <m/>
    <m/>
    <m/>
    <m/>
    <m/>
    <m/>
    <m/>
    <m/>
    <m/>
    <m/>
    <m/>
    <n v="0"/>
    <n v="0.78998404842452985"/>
    <n v="250000"/>
    <n v="0"/>
    <n v="0"/>
    <n v="0"/>
  </r>
  <r>
    <x v="5"/>
    <x v="3"/>
    <m/>
    <m/>
    <m/>
    <m/>
    <m/>
    <m/>
    <m/>
    <m/>
    <m/>
    <m/>
    <m/>
    <m/>
    <n v="0"/>
    <n v="9.8748006053066248"/>
    <n v="250000"/>
    <n v="0"/>
    <n v="0"/>
    <n v="0"/>
  </r>
  <r>
    <x v="6"/>
    <x v="0"/>
    <m/>
    <m/>
    <m/>
    <m/>
    <m/>
    <m/>
    <m/>
    <m/>
    <m/>
    <m/>
    <m/>
    <m/>
    <n v="1"/>
    <n v="7.6761600006866457"/>
    <n v="250000"/>
    <n v="0"/>
    <n v="0"/>
    <n v="0"/>
  </r>
  <r>
    <x v="6"/>
    <x v="1"/>
    <m/>
    <m/>
    <m/>
    <m/>
    <m/>
    <m/>
    <m/>
    <m/>
    <m/>
    <m/>
    <m/>
    <m/>
    <n v="0"/>
    <n v="7.6761600006866457"/>
    <n v="250000"/>
    <n v="0"/>
    <n v="0"/>
    <n v="0"/>
  </r>
  <r>
    <x v="6"/>
    <x v="2"/>
    <m/>
    <m/>
    <m/>
    <m/>
    <m/>
    <m/>
    <m/>
    <m/>
    <m/>
    <m/>
    <m/>
    <m/>
    <n v="0"/>
    <n v="0.78998404842452985"/>
    <n v="250000"/>
    <n v="0"/>
    <n v="0"/>
    <n v="0"/>
  </r>
  <r>
    <x v="6"/>
    <x v="3"/>
    <m/>
    <m/>
    <m/>
    <m/>
    <m/>
    <m/>
    <m/>
    <m/>
    <m/>
    <m/>
    <m/>
    <m/>
    <n v="0"/>
    <n v="9.8748006053066248"/>
    <n v="250000"/>
    <n v="0"/>
    <n v="0"/>
    <n v="0"/>
  </r>
  <r>
    <x v="7"/>
    <x v="0"/>
    <m/>
    <m/>
    <m/>
    <m/>
    <m/>
    <m/>
    <m/>
    <m/>
    <m/>
    <m/>
    <m/>
    <m/>
    <n v="1"/>
    <n v="7.6761600006866457"/>
    <n v="250000"/>
    <n v="0"/>
    <n v="0"/>
    <n v="0"/>
  </r>
  <r>
    <x v="7"/>
    <x v="1"/>
    <m/>
    <m/>
    <m/>
    <m/>
    <m/>
    <m/>
    <m/>
    <m/>
    <m/>
    <m/>
    <m/>
    <m/>
    <n v="0"/>
    <n v="7.6761600006866457"/>
    <n v="250000"/>
    <n v="0"/>
    <n v="0"/>
    <n v="0"/>
  </r>
  <r>
    <x v="7"/>
    <x v="2"/>
    <m/>
    <m/>
    <m/>
    <m/>
    <m/>
    <m/>
    <m/>
    <m/>
    <m/>
    <m/>
    <m/>
    <m/>
    <n v="0"/>
    <n v="0.78998404842452985"/>
    <n v="250000"/>
    <n v="0"/>
    <n v="0"/>
    <n v="0"/>
  </r>
  <r>
    <x v="7"/>
    <x v="3"/>
    <m/>
    <m/>
    <m/>
    <m/>
    <m/>
    <m/>
    <m/>
    <m/>
    <m/>
    <m/>
    <m/>
    <m/>
    <n v="0"/>
    <n v="9.8748006053066248"/>
    <n v="250000"/>
    <n v="0"/>
    <n v="0"/>
    <n v="0"/>
  </r>
  <r>
    <x v="8"/>
    <x v="0"/>
    <m/>
    <m/>
    <m/>
    <m/>
    <m/>
    <m/>
    <m/>
    <m/>
    <m/>
    <m/>
    <m/>
    <m/>
    <n v="1"/>
    <n v="7.6761600006866457"/>
    <n v="250000"/>
    <n v="0"/>
    <n v="0"/>
    <n v="0"/>
  </r>
  <r>
    <x v="8"/>
    <x v="1"/>
    <m/>
    <m/>
    <m/>
    <m/>
    <m/>
    <m/>
    <m/>
    <m/>
    <m/>
    <m/>
    <m/>
    <m/>
    <n v="0"/>
    <n v="7.6761600006866457"/>
    <n v="250000"/>
    <n v="0"/>
    <n v="0"/>
    <n v="0"/>
  </r>
  <r>
    <x v="8"/>
    <x v="2"/>
    <m/>
    <m/>
    <m/>
    <m/>
    <m/>
    <m/>
    <m/>
    <m/>
    <m/>
    <m/>
    <m/>
    <m/>
    <n v="0"/>
    <n v="0.78998404842452985"/>
    <n v="250000"/>
    <n v="0"/>
    <n v="0"/>
    <n v="0"/>
  </r>
  <r>
    <x v="8"/>
    <x v="3"/>
    <m/>
    <m/>
    <m/>
    <m/>
    <m/>
    <m/>
    <m/>
    <m/>
    <m/>
    <m/>
    <m/>
    <m/>
    <n v="0"/>
    <n v="9.8748006053066248"/>
    <n v="250000"/>
    <n v="0"/>
    <n v="0"/>
    <n v="0"/>
  </r>
  <r>
    <x v="9"/>
    <x v="0"/>
    <m/>
    <m/>
    <m/>
    <m/>
    <m/>
    <m/>
    <m/>
    <m/>
    <m/>
    <m/>
    <m/>
    <m/>
    <n v="1"/>
    <n v="7.6761600006866457"/>
    <n v="250000"/>
    <n v="0"/>
    <n v="0"/>
    <n v="0"/>
  </r>
  <r>
    <x v="9"/>
    <x v="1"/>
    <m/>
    <m/>
    <m/>
    <m/>
    <m/>
    <m/>
    <m/>
    <m/>
    <m/>
    <m/>
    <m/>
    <m/>
    <n v="0"/>
    <n v="7.6761600006866457"/>
    <n v="250000"/>
    <n v="0"/>
    <n v="0"/>
    <n v="0"/>
  </r>
  <r>
    <x v="9"/>
    <x v="2"/>
    <m/>
    <m/>
    <m/>
    <m/>
    <m/>
    <m/>
    <m/>
    <m/>
    <m/>
    <m/>
    <m/>
    <m/>
    <n v="0"/>
    <n v="0.78998404842452985"/>
    <n v="250000"/>
    <n v="0"/>
    <n v="0"/>
    <n v="0"/>
  </r>
  <r>
    <x v="9"/>
    <x v="3"/>
    <m/>
    <m/>
    <m/>
    <m/>
    <m/>
    <m/>
    <m/>
    <m/>
    <m/>
    <m/>
    <m/>
    <m/>
    <n v="0"/>
    <n v="9.8748006053066248"/>
    <n v="250000"/>
    <n v="0"/>
    <n v="0"/>
    <n v="0"/>
  </r>
  <r>
    <x v="10"/>
    <x v="0"/>
    <m/>
    <m/>
    <m/>
    <m/>
    <m/>
    <m/>
    <m/>
    <m/>
    <m/>
    <m/>
    <m/>
    <m/>
    <n v="1"/>
    <n v="7.6761600006866457"/>
    <n v="250000"/>
    <n v="0"/>
    <n v="0"/>
    <n v="0"/>
  </r>
  <r>
    <x v="10"/>
    <x v="1"/>
    <m/>
    <m/>
    <m/>
    <m/>
    <m/>
    <m/>
    <m/>
    <m/>
    <m/>
    <m/>
    <m/>
    <m/>
    <n v="0"/>
    <n v="7.6761600006866457"/>
    <n v="250000"/>
    <n v="0"/>
    <n v="0"/>
    <n v="0"/>
  </r>
  <r>
    <x v="10"/>
    <x v="2"/>
    <m/>
    <m/>
    <m/>
    <m/>
    <m/>
    <m/>
    <m/>
    <m/>
    <m/>
    <m/>
    <m/>
    <m/>
    <n v="0"/>
    <n v="0.78998404842452985"/>
    <n v="250000"/>
    <n v="0"/>
    <n v="0"/>
    <n v="0"/>
  </r>
  <r>
    <x v="10"/>
    <x v="3"/>
    <m/>
    <m/>
    <m/>
    <m/>
    <m/>
    <m/>
    <m/>
    <m/>
    <m/>
    <m/>
    <m/>
    <m/>
    <n v="0"/>
    <n v="9.8748006053066248"/>
    <n v="250000"/>
    <n v="0"/>
    <n v="0"/>
    <n v="0"/>
  </r>
  <r>
    <x v="11"/>
    <x v="0"/>
    <m/>
    <m/>
    <m/>
    <m/>
    <m/>
    <m/>
    <m/>
    <m/>
    <m/>
    <m/>
    <m/>
    <m/>
    <n v="1"/>
    <n v="7.6761600006866457"/>
    <n v="250000"/>
    <n v="0"/>
    <n v="0"/>
    <n v="0"/>
  </r>
  <r>
    <x v="11"/>
    <x v="1"/>
    <m/>
    <m/>
    <m/>
    <m/>
    <m/>
    <m/>
    <m/>
    <m/>
    <m/>
    <m/>
    <m/>
    <m/>
    <n v="0"/>
    <n v="7.6761600006866457"/>
    <n v="250000"/>
    <n v="0"/>
    <n v="0"/>
    <n v="0"/>
  </r>
  <r>
    <x v="11"/>
    <x v="2"/>
    <m/>
    <m/>
    <m/>
    <m/>
    <m/>
    <m/>
    <m/>
    <m/>
    <m/>
    <m/>
    <m/>
    <m/>
    <n v="0"/>
    <n v="0.78998404842452985"/>
    <n v="250000"/>
    <n v="0"/>
    <n v="0"/>
    <n v="0"/>
  </r>
  <r>
    <x v="11"/>
    <x v="3"/>
    <m/>
    <m/>
    <m/>
    <m/>
    <m/>
    <m/>
    <m/>
    <m/>
    <m/>
    <m/>
    <m/>
    <m/>
    <n v="0"/>
    <n v="9.8748006053066248"/>
    <n v="250000"/>
    <n v="0"/>
    <n v="0"/>
    <n v="0"/>
  </r>
  <r>
    <x v="12"/>
    <x v="0"/>
    <m/>
    <m/>
    <m/>
    <m/>
    <m/>
    <m/>
    <m/>
    <m/>
    <m/>
    <m/>
    <m/>
    <m/>
    <n v="1"/>
    <n v="7.6761600006866457"/>
    <n v="250000"/>
    <n v="0"/>
    <n v="0"/>
    <n v="0"/>
  </r>
  <r>
    <x v="12"/>
    <x v="1"/>
    <m/>
    <m/>
    <m/>
    <m/>
    <m/>
    <m/>
    <m/>
    <m/>
    <m/>
    <m/>
    <m/>
    <m/>
    <n v="0"/>
    <n v="7.6761600006866457"/>
    <n v="250000"/>
    <n v="0"/>
    <n v="0"/>
    <n v="0"/>
  </r>
  <r>
    <x v="12"/>
    <x v="2"/>
    <m/>
    <m/>
    <m/>
    <m/>
    <m/>
    <m/>
    <m/>
    <m/>
    <m/>
    <m/>
    <m/>
    <m/>
    <n v="0"/>
    <n v="0.78998404842452985"/>
    <n v="250000"/>
    <n v="0"/>
    <n v="0"/>
    <n v="0"/>
  </r>
  <r>
    <x v="12"/>
    <x v="3"/>
    <m/>
    <m/>
    <m/>
    <m/>
    <m/>
    <m/>
    <m/>
    <m/>
    <m/>
    <m/>
    <m/>
    <m/>
    <n v="0"/>
    <n v="9.8748006053066248"/>
    <n v="250000"/>
    <n v="0"/>
    <n v="0"/>
    <n v="0"/>
  </r>
  <r>
    <x v="13"/>
    <x v="0"/>
    <m/>
    <m/>
    <m/>
    <m/>
    <m/>
    <m/>
    <m/>
    <m/>
    <m/>
    <m/>
    <m/>
    <m/>
    <n v="1"/>
    <n v="7.6761600006866457"/>
    <n v="250000"/>
    <n v="0"/>
    <n v="0"/>
    <n v="0"/>
  </r>
  <r>
    <x v="13"/>
    <x v="1"/>
    <m/>
    <m/>
    <m/>
    <m/>
    <m/>
    <m/>
    <m/>
    <m/>
    <m/>
    <m/>
    <m/>
    <m/>
    <n v="0"/>
    <n v="7.6761600006866457"/>
    <n v="250000"/>
    <n v="0"/>
    <n v="0"/>
    <n v="0"/>
  </r>
  <r>
    <x v="13"/>
    <x v="2"/>
    <m/>
    <m/>
    <m/>
    <m/>
    <m/>
    <m/>
    <m/>
    <m/>
    <m/>
    <m/>
    <m/>
    <m/>
    <n v="0"/>
    <n v="0.78998404842452985"/>
    <n v="250000"/>
    <n v="0"/>
    <n v="0"/>
    <n v="0"/>
  </r>
  <r>
    <x v="13"/>
    <x v="3"/>
    <m/>
    <m/>
    <m/>
    <m/>
    <m/>
    <m/>
    <m/>
    <m/>
    <m/>
    <m/>
    <m/>
    <m/>
    <n v="0"/>
    <n v="9.8748006053066248"/>
    <n v="250000"/>
    <n v="0"/>
    <n v="0"/>
    <n v="0"/>
  </r>
  <r>
    <x v="14"/>
    <x v="0"/>
    <m/>
    <m/>
    <m/>
    <m/>
    <m/>
    <m/>
    <m/>
    <m/>
    <m/>
    <m/>
    <m/>
    <m/>
    <n v="1"/>
    <n v="7.6761600006866457"/>
    <n v="250000"/>
    <n v="0"/>
    <n v="0"/>
    <n v="0"/>
  </r>
  <r>
    <x v="14"/>
    <x v="1"/>
    <m/>
    <m/>
    <m/>
    <m/>
    <m/>
    <m/>
    <m/>
    <m/>
    <m/>
    <m/>
    <m/>
    <m/>
    <n v="0"/>
    <n v="7.6761600006866457"/>
    <n v="250000"/>
    <n v="0"/>
    <n v="0"/>
    <n v="0"/>
  </r>
  <r>
    <x v="14"/>
    <x v="2"/>
    <m/>
    <m/>
    <m/>
    <m/>
    <m/>
    <m/>
    <m/>
    <m/>
    <m/>
    <m/>
    <m/>
    <m/>
    <n v="0"/>
    <n v="0.78998404842452985"/>
    <n v="250000"/>
    <n v="0"/>
    <n v="0"/>
    <n v="0"/>
  </r>
  <r>
    <x v="14"/>
    <x v="3"/>
    <m/>
    <m/>
    <m/>
    <m/>
    <m/>
    <m/>
    <m/>
    <m/>
    <m/>
    <m/>
    <m/>
    <m/>
    <n v="0"/>
    <n v="9.8748006053066248"/>
    <n v="25000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0"/>
    <n v="200"/>
    <n v="169.10592887859343"/>
    <n v="0"/>
    <n v="0"/>
    <n v="0"/>
    <n v="0"/>
  </r>
  <r>
    <x v="1"/>
    <n v="0"/>
    <n v="700"/>
    <n v="619.97554884090425"/>
    <n v="0"/>
    <n v="0"/>
    <n v="0"/>
    <n v="0"/>
  </r>
  <r>
    <x v="2"/>
    <n v="0"/>
    <n v="1100"/>
    <n v="1250.8080766721725"/>
    <n v="0"/>
    <n v="0"/>
    <n v="0"/>
    <n v="0"/>
  </r>
  <r>
    <x v="3"/>
    <n v="0"/>
    <n v="0"/>
    <n v="2010.8080766721725"/>
    <n v="0"/>
    <n v="0"/>
    <n v="0"/>
    <n v="0"/>
  </r>
  <r>
    <x v="4"/>
    <n v="0"/>
    <n v="0"/>
    <n v="2770.8080766721728"/>
    <n v="0"/>
    <n v="0"/>
    <n v="0"/>
    <n v="0"/>
  </r>
  <r>
    <x v="5"/>
    <n v="0"/>
    <n v="0"/>
    <n v="3530.8080766721728"/>
    <n v="0"/>
    <n v="0"/>
    <n v="0"/>
    <n v="0"/>
  </r>
  <r>
    <x v="6"/>
    <n v="0"/>
    <n v="0"/>
    <n v="3530.8080766721728"/>
    <n v="0"/>
    <n v="0"/>
    <n v="0"/>
    <n v="0"/>
  </r>
  <r>
    <x v="7"/>
    <n v="0"/>
    <n v="0"/>
    <n v="3530.8080766721728"/>
    <n v="0"/>
    <n v="0"/>
    <n v="0"/>
    <n v="0"/>
  </r>
  <r>
    <x v="8"/>
    <n v="0"/>
    <n v="0"/>
    <n v="3530.8080766721728"/>
    <n v="0"/>
    <n v="0"/>
    <n v="0"/>
    <n v="0"/>
  </r>
  <r>
    <x v="9"/>
    <n v="0"/>
    <n v="0"/>
    <n v="3530.8080766721728"/>
    <n v="0"/>
    <n v="0"/>
    <n v="0"/>
    <n v="0"/>
  </r>
  <r>
    <x v="10"/>
    <n v="0"/>
    <n v="0"/>
    <n v="3530.8080766721728"/>
    <n v="0"/>
    <n v="0"/>
    <n v="0"/>
    <n v="0"/>
  </r>
  <r>
    <x v="11"/>
    <n v="0"/>
    <n v="0"/>
    <n v="3530.8080766721728"/>
    <n v="0"/>
    <n v="0"/>
    <n v="0"/>
    <n v="0"/>
  </r>
  <r>
    <x v="12"/>
    <n v="0"/>
    <n v="0"/>
    <n v="3530.8080766721728"/>
    <n v="0"/>
    <n v="0"/>
    <n v="0"/>
    <n v="0"/>
  </r>
  <r>
    <x v="13"/>
    <n v="0"/>
    <n v="0"/>
    <n v="3530.8080766721728"/>
    <n v="0"/>
    <n v="0"/>
    <n v="0"/>
    <n v="0"/>
  </r>
  <r>
    <x v="14"/>
    <n v="0"/>
    <n v="0"/>
    <n v="3530.8080766721728"/>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3:D99" firstHeaderRow="0" firstDataRow="1" firstDataCol="1"/>
  <pivotFields count="16">
    <pivotField axis="axisRow" showAll="0">
      <items count="16">
        <item x="0"/>
        <item x="1"/>
        <item x="2"/>
        <item x="3"/>
        <item x="4"/>
        <item x="5"/>
        <item x="6"/>
        <item x="7"/>
        <item x="8"/>
        <item x="9"/>
        <item x="10"/>
        <item x="11"/>
        <item x="12"/>
        <item x="13"/>
        <item x="14"/>
        <item t="default"/>
      </items>
    </pivotField>
    <pivotField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otal Events" fld="14" baseField="0" baseItem="0"/>
    <dataField name="Max of Cumulative Events" fld="15" subtotal="max"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11:E15" firstHeaderRow="0" firstDataRow="1" firstDataCol="1"/>
  <pivotFields count="6">
    <pivotField showAll="0"/>
    <pivotField axis="axisRow" showAll="0">
      <items count="5">
        <item h="1" x="3"/>
        <item x="0"/>
        <item x="1"/>
        <item x="2"/>
        <item t="default"/>
      </items>
    </pivotField>
    <pivotField showAll="0"/>
    <pivotField showAll="0"/>
    <pivotField dataField="1" showAll="0"/>
    <pivotField dataField="1" showAll="0">
      <items count="4">
        <item x="0"/>
        <item x="1"/>
        <item x="2"/>
        <item t="default"/>
      </items>
    </pivotField>
  </pivotFields>
  <rowFields count="1">
    <field x="1"/>
  </rowFields>
  <rowItems count="4">
    <i>
      <x v="1"/>
    </i>
    <i>
      <x v="2"/>
    </i>
    <i>
      <x v="3"/>
    </i>
    <i t="grand">
      <x/>
    </i>
  </rowItems>
  <colFields count="1">
    <field x="-2"/>
  </colFields>
  <colItems count="2">
    <i>
      <x/>
    </i>
    <i i="1">
      <x v="1"/>
    </i>
  </colItems>
  <dataFields count="2">
    <dataField name="ANNUAL CREDIT NOTE VALUE" fld="4" baseField="0" baseItem="0"/>
    <dataField name="Sum of CUMULATIVE CLAIM VALUE" fld="5" baseField="0" baseItem="0"/>
  </dataFields>
  <formats count="12">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C100:E116" firstHeaderRow="0" firstDataRow="1" firstDataCol="1"/>
  <pivotFields count="8">
    <pivotField axis="axisRow" showAll="0">
      <items count="16">
        <item x="0"/>
        <item x="1"/>
        <item x="2"/>
        <item x="3"/>
        <item x="4"/>
        <item x="5"/>
        <item x="6"/>
        <item x="7"/>
        <item x="8"/>
        <item x="9"/>
        <item x="10"/>
        <item x="11"/>
        <item x="12"/>
        <item x="13"/>
        <item x="14"/>
        <item t="default"/>
      </items>
    </pivotField>
    <pivotField showAll="0"/>
    <pivotField dataField="1" showAll="0"/>
    <pivotField dataField="1" numFmtId="168" showAll="0"/>
    <pivotField numFmtId="166" showAll="0"/>
    <pivotField numFmtId="169" showAll="0"/>
    <pivotField showAll="0"/>
    <pivotField numFmtId="169"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Cumulative Oil Consumption/EFH" fld="2" baseField="0" baseItem="1"/>
    <dataField name="Sum of Allowable Oil Consumption/EFH" fld="3" baseField="0" baseItem="1"/>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60:D76" firstHeaderRow="0" firstDataRow="1" firstDataCol="1" rowPageCount="1" colPageCount="1"/>
  <pivotFields count="20">
    <pivotField axis="axisRow" showAll="0">
      <items count="16">
        <item x="0"/>
        <item x="1"/>
        <item x="2"/>
        <item x="3"/>
        <item x="4"/>
        <item x="5"/>
        <item x="6"/>
        <item x="7"/>
        <item x="8"/>
        <item x="9"/>
        <item x="10"/>
        <item x="11"/>
        <item x="12"/>
        <item x="13"/>
        <item x="14"/>
        <item t="default"/>
      </items>
    </pivotField>
    <pivotField axis="axisPage"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68" showAll="0"/>
    <pivotField numFmtId="166"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pageFields count="1">
    <pageField fld="1" hier="-1"/>
  </pageFields>
  <dataFields count="2">
    <dataField name="Max of Total Events" fld="14" subtotal="max" baseField="0" baseItem="0"/>
    <dataField name="Sum of Allowable Events" fld="15"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GUARANTEE" xr10:uid="{00000000-0013-0000-FFFF-FFFF01000000}" sourceName="TYPE OF GUARANTEE">
  <pivotTables>
    <pivotTable tabId="80" name="PivotTable3"/>
  </pivotTables>
  <data>
    <tabular pivotCacheId="139615308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GUARANTEE1" xr10:uid="{00000000-0013-0000-FFFF-FFFF02000000}" sourceName="TYPE OF GUARANTEE">
  <pivotTables>
    <pivotTable tabId="80" name="PivotTable6"/>
  </pivotTables>
  <data>
    <tabular pivotCacheId="14868734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GUARANTEE" xr10:uid="{00000000-0014-0000-FFFF-FFFF01000000}" cache="Slicer_TYPE_OF_GUARANTEE" caption="TYPE OF GUARANTEE" rowHeight="241300"/>
  <slicer name="TYPE OF GUARANTEE 1" xr10:uid="{00000000-0014-0000-FFFF-FFFF02000000}" cache="Slicer_TYPE_OF_GUARANTEE1" caption="TYPE OF GUARANTE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0.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F34"/>
  <sheetViews>
    <sheetView showGridLines="0" zoomScale="64" zoomScaleNormal="70" workbookViewId="0">
      <pane ySplit="5" topLeftCell="A6" activePane="bottomLeft" state="frozen"/>
      <selection activeCell="AB14" sqref="AB14:AE14"/>
      <selection pane="bottomLeft" activeCell="AB14" sqref="AB14:AE14"/>
    </sheetView>
  </sheetViews>
  <sheetFormatPr defaultRowHeight="15.5" x14ac:dyDescent="0.35"/>
  <cols>
    <col min="1" max="2" width="3.921875" customWidth="1"/>
    <col min="3" max="3" width="7.421875E-2" customWidth="1"/>
    <col min="4" max="7" width="7.61328125" customWidth="1"/>
    <col min="8" max="11" width="5.3828125" customWidth="1"/>
    <col min="12" max="12" width="4.921875" customWidth="1"/>
    <col min="13" max="16" width="7.61328125" customWidth="1"/>
    <col min="17" max="20" width="5.3828125" customWidth="1"/>
    <col min="21" max="21" width="4.61328125" customWidth="1"/>
    <col min="22" max="22" width="4.07421875" customWidth="1"/>
    <col min="23" max="23" width="0.3828125" customWidth="1"/>
    <col min="24" max="27" width="7.61328125" customWidth="1"/>
    <col min="28" max="31" width="5.3828125" customWidth="1"/>
  </cols>
  <sheetData>
    <row r="1" spans="1:32" x14ac:dyDescent="0.35">
      <c r="A1" s="245"/>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row>
    <row r="2" spans="1:32" ht="16" x14ac:dyDescent="0.4">
      <c r="A2" s="245"/>
      <c r="B2" s="245"/>
      <c r="C2" s="245"/>
      <c r="D2" s="245"/>
      <c r="E2" s="245"/>
      <c r="F2" s="245"/>
      <c r="G2" s="251"/>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row>
    <row r="3" spans="1:32" ht="26.5" x14ac:dyDescent="0.4">
      <c r="A3" s="245"/>
      <c r="B3" s="245"/>
      <c r="C3" s="245"/>
      <c r="D3" s="245"/>
      <c r="E3" s="245"/>
      <c r="F3" s="245"/>
      <c r="G3" s="246"/>
      <c r="H3" s="245"/>
      <c r="I3" s="245"/>
      <c r="J3" s="245"/>
      <c r="M3" s="250" t="s">
        <v>74</v>
      </c>
      <c r="N3" s="245"/>
      <c r="O3" s="245"/>
      <c r="P3" s="245"/>
      <c r="Q3" s="245"/>
      <c r="R3" s="245"/>
      <c r="S3" s="245"/>
      <c r="T3" s="245"/>
      <c r="U3" s="245"/>
      <c r="V3" s="245"/>
      <c r="W3" s="245"/>
      <c r="X3" s="245"/>
      <c r="Y3" s="245"/>
      <c r="Z3" s="245"/>
      <c r="AA3" s="245"/>
      <c r="AB3" s="245"/>
      <c r="AC3" s="245"/>
      <c r="AD3" s="245"/>
      <c r="AE3" s="245"/>
      <c r="AF3" s="245"/>
    </row>
    <row r="4" spans="1:32" ht="20.149999999999999" customHeight="1" x14ac:dyDescent="0.35">
      <c r="A4" s="245"/>
      <c r="B4" s="245"/>
      <c r="C4" s="245"/>
      <c r="D4" s="245"/>
      <c r="E4" s="245"/>
      <c r="F4" s="245"/>
      <c r="G4" s="320"/>
      <c r="H4" s="245"/>
      <c r="I4" s="245"/>
      <c r="J4" s="245"/>
      <c r="M4" s="322" t="s">
        <v>78</v>
      </c>
      <c r="N4" s="245"/>
      <c r="O4" s="245"/>
      <c r="P4" s="245"/>
      <c r="Q4" s="245"/>
      <c r="R4" s="245"/>
      <c r="S4" s="245"/>
      <c r="T4" s="245"/>
      <c r="U4" s="245"/>
      <c r="V4" s="245"/>
      <c r="W4" s="245"/>
      <c r="X4" s="245"/>
      <c r="Y4" s="245"/>
      <c r="Z4" s="245"/>
      <c r="AA4" s="245"/>
      <c r="AB4" s="245"/>
      <c r="AC4" s="245"/>
      <c r="AD4" s="245"/>
      <c r="AE4" s="245"/>
      <c r="AF4" s="245"/>
    </row>
    <row r="5" spans="1:32" ht="24" customHeight="1" x14ac:dyDescent="0.35">
      <c r="A5" s="245"/>
      <c r="B5" s="245"/>
      <c r="C5" s="245"/>
      <c r="D5" s="245"/>
      <c r="E5" s="245"/>
      <c r="F5" s="245"/>
      <c r="G5" s="245"/>
      <c r="H5" s="245"/>
      <c r="I5" s="245"/>
      <c r="J5" s="245"/>
      <c r="K5" s="245"/>
      <c r="L5" s="245"/>
      <c r="M5" s="245"/>
      <c r="N5" s="245"/>
      <c r="O5" s="245"/>
      <c r="P5" s="245"/>
      <c r="Q5" s="245"/>
      <c r="R5" s="245"/>
      <c r="S5" s="245"/>
      <c r="T5" s="245"/>
      <c r="U5" s="245"/>
      <c r="V5" s="245"/>
      <c r="W5" s="245"/>
      <c r="X5" s="245"/>
      <c r="Y5" s="245"/>
      <c r="Z5" s="245"/>
      <c r="AA5" s="245"/>
      <c r="AB5" s="245"/>
      <c r="AC5" s="245"/>
      <c r="AD5" s="245"/>
      <c r="AE5" s="245"/>
      <c r="AF5" s="245"/>
    </row>
    <row r="6" spans="1:32" ht="9.65" customHeight="1" thickBot="1" x14ac:dyDescent="0.4">
      <c r="A6" s="245"/>
      <c r="B6" s="245"/>
      <c r="C6" s="245"/>
      <c r="D6" s="321"/>
      <c r="E6" s="321"/>
      <c r="F6" s="321"/>
      <c r="G6" s="321"/>
      <c r="H6" s="321"/>
      <c r="I6" s="321"/>
      <c r="J6" s="321"/>
      <c r="K6" s="321"/>
      <c r="L6" s="245"/>
      <c r="M6" s="245"/>
      <c r="N6" s="245"/>
      <c r="O6" s="245"/>
      <c r="P6" s="245"/>
      <c r="Q6" s="245"/>
      <c r="R6" s="245"/>
      <c r="S6" s="245"/>
      <c r="T6" s="245"/>
      <c r="U6" s="245"/>
      <c r="V6" s="245"/>
      <c r="W6" s="245"/>
      <c r="X6" s="245"/>
      <c r="Y6" s="245"/>
      <c r="Z6" s="245"/>
      <c r="AA6" s="245"/>
      <c r="AB6" s="245"/>
      <c r="AC6" s="245"/>
      <c r="AD6" s="245"/>
      <c r="AE6" s="245"/>
      <c r="AF6" s="245"/>
    </row>
    <row r="7" spans="1:32" ht="38.15" customHeight="1" thickBot="1" x14ac:dyDescent="0.4">
      <c r="A7" s="245"/>
      <c r="B7" s="725" t="s">
        <v>304</v>
      </c>
      <c r="C7" s="245"/>
      <c r="D7" s="704" t="s">
        <v>177</v>
      </c>
      <c r="E7" s="705"/>
      <c r="F7" s="705"/>
      <c r="G7" s="706"/>
      <c r="H7" s="704" t="s">
        <v>295</v>
      </c>
      <c r="I7" s="705"/>
      <c r="J7" s="705"/>
      <c r="K7" s="706"/>
      <c r="L7" s="332"/>
      <c r="M7" s="704" t="s">
        <v>177</v>
      </c>
      <c r="N7" s="705"/>
      <c r="O7" s="705"/>
      <c r="P7" s="706"/>
      <c r="Q7" s="704" t="s">
        <v>295</v>
      </c>
      <c r="R7" s="705"/>
      <c r="S7" s="705"/>
      <c r="T7" s="706"/>
      <c r="U7" s="332"/>
      <c r="V7" s="725" t="s">
        <v>437</v>
      </c>
      <c r="W7" s="333"/>
      <c r="X7" s="704" t="s">
        <v>177</v>
      </c>
      <c r="Y7" s="705"/>
      <c r="Z7" s="705"/>
      <c r="AA7" s="706"/>
      <c r="AB7" s="704" t="s">
        <v>295</v>
      </c>
      <c r="AC7" s="705"/>
      <c r="AD7" s="705"/>
      <c r="AE7" s="706"/>
      <c r="AF7" s="245"/>
    </row>
    <row r="8" spans="1:32" ht="26.15" customHeight="1" x14ac:dyDescent="0.5">
      <c r="A8" s="245"/>
      <c r="B8" s="725"/>
      <c r="C8" s="245"/>
      <c r="D8" s="716" t="s">
        <v>276</v>
      </c>
      <c r="E8" s="717"/>
      <c r="F8" s="717"/>
      <c r="G8" s="717"/>
      <c r="H8" s="731" t="s">
        <v>178</v>
      </c>
      <c r="I8" s="732"/>
      <c r="J8" s="732"/>
      <c r="K8" s="733"/>
      <c r="L8" s="334"/>
      <c r="M8" s="716" t="s">
        <v>298</v>
      </c>
      <c r="N8" s="717"/>
      <c r="O8" s="717"/>
      <c r="P8" s="718"/>
      <c r="Q8" s="727" t="s">
        <v>178</v>
      </c>
      <c r="R8" s="727"/>
      <c r="S8" s="727"/>
      <c r="T8" s="728"/>
      <c r="U8" s="332"/>
      <c r="V8" s="725"/>
      <c r="W8" s="333"/>
      <c r="X8" s="716" t="s">
        <v>299</v>
      </c>
      <c r="Y8" s="717"/>
      <c r="Z8" s="717"/>
      <c r="AA8" s="718"/>
      <c r="AB8" s="707" t="s">
        <v>178</v>
      </c>
      <c r="AC8" s="708"/>
      <c r="AD8" s="708"/>
      <c r="AE8" s="709"/>
      <c r="AF8" s="245"/>
    </row>
    <row r="9" spans="1:32" ht="26.15" customHeight="1" x14ac:dyDescent="0.5">
      <c r="A9" s="245"/>
      <c r="B9" s="725"/>
      <c r="C9" s="245"/>
      <c r="D9" s="719"/>
      <c r="E9" s="720"/>
      <c r="F9" s="720"/>
      <c r="G9" s="720"/>
      <c r="H9" s="730" t="s">
        <v>274</v>
      </c>
      <c r="I9" s="708"/>
      <c r="J9" s="708"/>
      <c r="K9" s="709"/>
      <c r="L9" s="334"/>
      <c r="M9" s="719"/>
      <c r="N9" s="720"/>
      <c r="O9" s="720"/>
      <c r="P9" s="721"/>
      <c r="Q9" s="707" t="s">
        <v>274</v>
      </c>
      <c r="R9" s="708"/>
      <c r="S9" s="708"/>
      <c r="T9" s="709"/>
      <c r="U9" s="332"/>
      <c r="V9" s="725"/>
      <c r="W9" s="333"/>
      <c r="X9" s="719"/>
      <c r="Y9" s="720"/>
      <c r="Z9" s="720"/>
      <c r="AA9" s="721"/>
      <c r="AB9" s="707" t="s">
        <v>274</v>
      </c>
      <c r="AC9" s="708"/>
      <c r="AD9" s="708"/>
      <c r="AE9" s="709"/>
      <c r="AF9" s="245"/>
    </row>
    <row r="10" spans="1:32" ht="26.15" customHeight="1" thickBot="1" x14ac:dyDescent="0.55000000000000004">
      <c r="A10" s="245"/>
      <c r="B10" s="725"/>
      <c r="C10" s="245"/>
      <c r="D10" s="722"/>
      <c r="E10" s="723"/>
      <c r="F10" s="723"/>
      <c r="G10" s="723"/>
      <c r="H10" s="734" t="s">
        <v>275</v>
      </c>
      <c r="I10" s="711"/>
      <c r="J10" s="711"/>
      <c r="K10" s="712"/>
      <c r="L10" s="334"/>
      <c r="M10" s="722"/>
      <c r="N10" s="723"/>
      <c r="O10" s="723"/>
      <c r="P10" s="724"/>
      <c r="Q10" s="710" t="s">
        <v>275</v>
      </c>
      <c r="R10" s="711"/>
      <c r="S10" s="711"/>
      <c r="T10" s="712"/>
      <c r="U10" s="332"/>
      <c r="V10" s="725"/>
      <c r="W10" s="333"/>
      <c r="X10" s="722"/>
      <c r="Y10" s="723"/>
      <c r="Z10" s="723"/>
      <c r="AA10" s="724"/>
      <c r="AB10" s="710" t="s">
        <v>275</v>
      </c>
      <c r="AC10" s="711"/>
      <c r="AD10" s="711"/>
      <c r="AE10" s="712"/>
      <c r="AF10" s="245"/>
    </row>
    <row r="11" spans="1:32" ht="4.5" customHeight="1" thickBot="1" x14ac:dyDescent="0.55000000000000004">
      <c r="A11" s="245"/>
      <c r="B11" s="725"/>
      <c r="C11" s="245"/>
      <c r="D11" s="334"/>
      <c r="E11" s="334"/>
      <c r="F11" s="334"/>
      <c r="G11" s="334"/>
      <c r="H11" s="334"/>
      <c r="I11" s="334"/>
      <c r="J11" s="334"/>
      <c r="K11" s="334"/>
      <c r="L11" s="334"/>
      <c r="M11" s="334"/>
      <c r="N11" s="334"/>
      <c r="O11" s="334"/>
      <c r="P11" s="334"/>
      <c r="Q11" s="334"/>
      <c r="R11" s="334"/>
      <c r="S11" s="334"/>
      <c r="T11" s="334"/>
      <c r="U11" s="332"/>
      <c r="V11" s="725"/>
      <c r="W11" s="333"/>
      <c r="X11" s="332"/>
      <c r="Y11" s="332"/>
      <c r="Z11" s="332"/>
      <c r="AA11" s="332"/>
      <c r="AB11" s="332"/>
      <c r="AC11" s="332"/>
      <c r="AD11" s="332"/>
      <c r="AE11" s="332"/>
      <c r="AF11" s="245"/>
    </row>
    <row r="12" spans="1:32" ht="26.15" customHeight="1" x14ac:dyDescent="0.5">
      <c r="A12" s="245"/>
      <c r="B12" s="725"/>
      <c r="C12" s="245"/>
      <c r="D12" s="716" t="s">
        <v>277</v>
      </c>
      <c r="E12" s="717"/>
      <c r="F12" s="717"/>
      <c r="G12" s="718"/>
      <c r="H12" s="729" t="s">
        <v>178</v>
      </c>
      <c r="I12" s="727"/>
      <c r="J12" s="727"/>
      <c r="K12" s="728"/>
      <c r="L12" s="334"/>
      <c r="M12" s="716" t="s">
        <v>282</v>
      </c>
      <c r="N12" s="717"/>
      <c r="O12" s="717"/>
      <c r="P12" s="718"/>
      <c r="Q12" s="727" t="s">
        <v>178</v>
      </c>
      <c r="R12" s="727"/>
      <c r="S12" s="727"/>
      <c r="T12" s="728"/>
      <c r="U12" s="332"/>
      <c r="V12" s="725"/>
      <c r="W12" s="333"/>
      <c r="X12" s="716" t="s">
        <v>436</v>
      </c>
      <c r="Y12" s="717"/>
      <c r="Z12" s="717"/>
      <c r="AA12" s="718"/>
      <c r="AB12" s="707" t="s">
        <v>178</v>
      </c>
      <c r="AC12" s="708"/>
      <c r="AD12" s="708"/>
      <c r="AE12" s="709"/>
      <c r="AF12" s="245"/>
    </row>
    <row r="13" spans="1:32" ht="26.15" customHeight="1" x14ac:dyDescent="0.5">
      <c r="A13" s="245"/>
      <c r="B13" s="725"/>
      <c r="C13" s="245"/>
      <c r="D13" s="719"/>
      <c r="E13" s="720"/>
      <c r="F13" s="720"/>
      <c r="G13" s="721"/>
      <c r="H13" s="730" t="s">
        <v>274</v>
      </c>
      <c r="I13" s="708"/>
      <c r="J13" s="708"/>
      <c r="K13" s="709"/>
      <c r="L13" s="334"/>
      <c r="M13" s="719"/>
      <c r="N13" s="720"/>
      <c r="O13" s="720"/>
      <c r="P13" s="721"/>
      <c r="Q13" s="707" t="s">
        <v>274</v>
      </c>
      <c r="R13" s="708"/>
      <c r="S13" s="708"/>
      <c r="T13" s="709"/>
      <c r="U13" s="332"/>
      <c r="V13" s="725"/>
      <c r="W13" s="333"/>
      <c r="X13" s="719"/>
      <c r="Y13" s="720"/>
      <c r="Z13" s="720"/>
      <c r="AA13" s="721"/>
      <c r="AB13" s="707" t="s">
        <v>274</v>
      </c>
      <c r="AC13" s="708"/>
      <c r="AD13" s="708"/>
      <c r="AE13" s="709"/>
      <c r="AF13" s="245"/>
    </row>
    <row r="14" spans="1:32" ht="26.15" customHeight="1" thickBot="1" x14ac:dyDescent="0.55000000000000004">
      <c r="A14" s="245"/>
      <c r="B14" s="725"/>
      <c r="C14" s="245"/>
      <c r="D14" s="722"/>
      <c r="E14" s="723"/>
      <c r="F14" s="723"/>
      <c r="G14" s="724"/>
      <c r="H14" s="710" t="s">
        <v>275</v>
      </c>
      <c r="I14" s="711"/>
      <c r="J14" s="711"/>
      <c r="K14" s="712"/>
      <c r="L14" s="334"/>
      <c r="M14" s="719"/>
      <c r="N14" s="720"/>
      <c r="O14" s="720"/>
      <c r="P14" s="721"/>
      <c r="Q14" s="710" t="s">
        <v>275</v>
      </c>
      <c r="R14" s="711"/>
      <c r="S14" s="711"/>
      <c r="T14" s="712"/>
      <c r="U14" s="332"/>
      <c r="V14" s="725"/>
      <c r="W14" s="333"/>
      <c r="X14" s="722"/>
      <c r="Y14" s="723"/>
      <c r="Z14" s="723"/>
      <c r="AA14" s="724"/>
      <c r="AB14" s="710" t="s">
        <v>275</v>
      </c>
      <c r="AC14" s="711"/>
      <c r="AD14" s="711"/>
      <c r="AE14" s="712"/>
      <c r="AF14" s="245"/>
    </row>
    <row r="15" spans="1:32" ht="4.5" customHeight="1" thickBot="1" x14ac:dyDescent="0.55000000000000004">
      <c r="A15" s="245"/>
      <c r="B15" s="725"/>
      <c r="C15" s="245"/>
      <c r="D15" s="334"/>
      <c r="E15" s="334"/>
      <c r="F15" s="334"/>
      <c r="G15" s="334"/>
      <c r="H15" s="334"/>
      <c r="I15" s="334"/>
      <c r="J15" s="334"/>
      <c r="K15" s="334"/>
      <c r="L15" s="334"/>
      <c r="M15" s="335"/>
      <c r="N15" s="336"/>
      <c r="O15" s="336"/>
      <c r="P15" s="336"/>
      <c r="Q15" s="337"/>
      <c r="R15" s="337"/>
      <c r="S15" s="337"/>
      <c r="T15" s="338"/>
      <c r="U15" s="332"/>
      <c r="V15" s="725"/>
      <c r="W15" s="333"/>
      <c r="X15" s="332"/>
      <c r="Y15" s="332"/>
      <c r="Z15" s="332"/>
      <c r="AA15" s="332"/>
      <c r="AB15" s="332"/>
      <c r="AC15" s="332"/>
      <c r="AD15" s="332"/>
      <c r="AE15" s="332"/>
      <c r="AF15" s="245"/>
    </row>
    <row r="16" spans="1:32" ht="26.15" customHeight="1" x14ac:dyDescent="0.5">
      <c r="A16" s="245"/>
      <c r="B16" s="725"/>
      <c r="C16" s="245"/>
      <c r="D16" s="716" t="s">
        <v>454</v>
      </c>
      <c r="E16" s="717"/>
      <c r="F16" s="717"/>
      <c r="G16" s="718"/>
      <c r="H16" s="727" t="s">
        <v>178</v>
      </c>
      <c r="I16" s="727"/>
      <c r="J16" s="727"/>
      <c r="K16" s="728"/>
      <c r="L16" s="334"/>
      <c r="M16" s="716" t="s">
        <v>283</v>
      </c>
      <c r="N16" s="717"/>
      <c r="O16" s="717"/>
      <c r="P16" s="718"/>
      <c r="Q16" s="727" t="s">
        <v>178</v>
      </c>
      <c r="R16" s="727"/>
      <c r="S16" s="727"/>
      <c r="T16" s="728"/>
      <c r="U16" s="332"/>
      <c r="V16" s="725"/>
      <c r="W16" s="333"/>
      <c r="X16" s="716" t="s">
        <v>305</v>
      </c>
      <c r="Y16" s="717"/>
      <c r="Z16" s="717"/>
      <c r="AA16" s="718"/>
      <c r="AB16" s="713" t="s">
        <v>178</v>
      </c>
      <c r="AC16" s="714"/>
      <c r="AD16" s="714"/>
      <c r="AE16" s="715"/>
      <c r="AF16" s="245"/>
    </row>
    <row r="17" spans="1:32" ht="26.15" customHeight="1" x14ac:dyDescent="0.5">
      <c r="A17" s="245"/>
      <c r="B17" s="725"/>
      <c r="C17" s="245"/>
      <c r="D17" s="719"/>
      <c r="E17" s="720"/>
      <c r="F17" s="720"/>
      <c r="G17" s="721"/>
      <c r="H17" s="735" t="s">
        <v>485</v>
      </c>
      <c r="I17" s="736"/>
      <c r="J17" s="736"/>
      <c r="K17" s="737"/>
      <c r="L17" s="334"/>
      <c r="M17" s="719"/>
      <c r="N17" s="720"/>
      <c r="O17" s="720"/>
      <c r="P17" s="721"/>
      <c r="Q17" s="707" t="s">
        <v>274</v>
      </c>
      <c r="R17" s="708"/>
      <c r="S17" s="708"/>
      <c r="T17" s="709"/>
      <c r="U17" s="332"/>
      <c r="V17" s="725"/>
      <c r="W17" s="333"/>
      <c r="X17" s="719"/>
      <c r="Y17" s="720"/>
      <c r="Z17" s="720"/>
      <c r="AA17" s="721"/>
      <c r="AB17" s="713" t="s">
        <v>274</v>
      </c>
      <c r="AC17" s="714"/>
      <c r="AD17" s="714"/>
      <c r="AE17" s="715"/>
      <c r="AF17" s="245"/>
    </row>
    <row r="18" spans="1:32" ht="26.15" customHeight="1" thickBot="1" x14ac:dyDescent="0.55000000000000004">
      <c r="A18" s="245"/>
      <c r="B18" s="725"/>
      <c r="C18" s="245"/>
      <c r="D18" s="722"/>
      <c r="E18" s="723"/>
      <c r="F18" s="723"/>
      <c r="G18" s="724"/>
      <c r="H18" s="738"/>
      <c r="I18" s="739"/>
      <c r="J18" s="739"/>
      <c r="K18" s="740"/>
      <c r="L18" s="334"/>
      <c r="M18" s="722"/>
      <c r="N18" s="723"/>
      <c r="O18" s="723"/>
      <c r="P18" s="724"/>
      <c r="Q18" s="726" t="s">
        <v>275</v>
      </c>
      <c r="R18" s="711"/>
      <c r="S18" s="711"/>
      <c r="T18" s="712"/>
      <c r="U18" s="332"/>
      <c r="V18" s="725"/>
      <c r="W18" s="333"/>
      <c r="X18" s="722"/>
      <c r="Y18" s="723"/>
      <c r="Z18" s="723"/>
      <c r="AA18" s="724"/>
      <c r="AB18" s="710" t="s">
        <v>275</v>
      </c>
      <c r="AC18" s="711"/>
      <c r="AD18" s="711"/>
      <c r="AE18" s="712"/>
      <c r="AF18" s="245"/>
    </row>
    <row r="19" spans="1:32" ht="4.5" customHeight="1" thickBot="1" x14ac:dyDescent="0.55000000000000004">
      <c r="A19" s="245"/>
      <c r="B19" s="725"/>
      <c r="C19" s="245"/>
      <c r="D19" s="334"/>
      <c r="E19" s="334"/>
      <c r="F19" s="334"/>
      <c r="G19" s="334"/>
      <c r="H19" s="334"/>
      <c r="I19" s="334"/>
      <c r="J19" s="334"/>
      <c r="K19" s="334"/>
      <c r="L19" s="334"/>
      <c r="M19" s="334"/>
      <c r="N19" s="334"/>
      <c r="O19" s="334"/>
      <c r="P19" s="334"/>
      <c r="Q19" s="334"/>
      <c r="R19" s="334"/>
      <c r="S19" s="334"/>
      <c r="T19" s="334"/>
      <c r="U19" s="332"/>
      <c r="V19" s="339"/>
      <c r="W19" s="333"/>
      <c r="X19" s="332"/>
      <c r="Y19" s="332"/>
      <c r="Z19" s="332"/>
      <c r="AA19" s="332"/>
      <c r="AB19" s="332"/>
      <c r="AC19" s="332"/>
      <c r="AD19" s="332"/>
      <c r="AE19" s="332"/>
      <c r="AF19" s="245"/>
    </row>
    <row r="20" spans="1:32" ht="26.15" customHeight="1" x14ac:dyDescent="0.5">
      <c r="A20" s="245"/>
      <c r="B20" s="725"/>
      <c r="C20" s="245"/>
      <c r="D20" s="716" t="s">
        <v>278</v>
      </c>
      <c r="E20" s="717"/>
      <c r="F20" s="717"/>
      <c r="G20" s="718"/>
      <c r="H20" s="729" t="s">
        <v>178</v>
      </c>
      <c r="I20" s="727"/>
      <c r="J20" s="727"/>
      <c r="K20" s="728"/>
      <c r="L20" s="334"/>
      <c r="M20" s="716" t="s">
        <v>194</v>
      </c>
      <c r="N20" s="717"/>
      <c r="O20" s="717"/>
      <c r="P20" s="718"/>
      <c r="Q20" s="727" t="s">
        <v>178</v>
      </c>
      <c r="R20" s="727"/>
      <c r="S20" s="727"/>
      <c r="T20" s="728"/>
      <c r="U20" s="332"/>
      <c r="V20" s="725" t="s">
        <v>452</v>
      </c>
      <c r="W20" s="333"/>
      <c r="X20" s="741" t="s">
        <v>297</v>
      </c>
      <c r="Y20" s="742"/>
      <c r="Z20" s="742"/>
      <c r="AA20" s="742"/>
      <c r="AB20" s="742"/>
      <c r="AC20" s="742"/>
      <c r="AD20" s="742"/>
      <c r="AE20" s="743"/>
      <c r="AF20" s="245"/>
    </row>
    <row r="21" spans="1:32" ht="26.15" customHeight="1" x14ac:dyDescent="0.5">
      <c r="A21" s="245"/>
      <c r="B21" s="725"/>
      <c r="C21" s="245"/>
      <c r="D21" s="719"/>
      <c r="E21" s="720"/>
      <c r="F21" s="720"/>
      <c r="G21" s="721"/>
      <c r="H21" s="735" t="s">
        <v>485</v>
      </c>
      <c r="I21" s="736"/>
      <c r="J21" s="736"/>
      <c r="K21" s="737"/>
      <c r="L21" s="334"/>
      <c r="M21" s="719"/>
      <c r="N21" s="720"/>
      <c r="O21" s="720"/>
      <c r="P21" s="721"/>
      <c r="Q21" s="707" t="s">
        <v>274</v>
      </c>
      <c r="R21" s="708"/>
      <c r="S21" s="708"/>
      <c r="T21" s="709"/>
      <c r="U21" s="332"/>
      <c r="V21" s="725"/>
      <c r="W21" s="333"/>
      <c r="X21" s="744"/>
      <c r="Y21" s="745"/>
      <c r="Z21" s="745"/>
      <c r="AA21" s="745"/>
      <c r="AB21" s="745"/>
      <c r="AC21" s="745"/>
      <c r="AD21" s="745"/>
      <c r="AE21" s="746"/>
      <c r="AF21" s="245"/>
    </row>
    <row r="22" spans="1:32" ht="26.15" customHeight="1" thickBot="1" x14ac:dyDescent="0.55000000000000004">
      <c r="A22" s="245"/>
      <c r="B22" s="725"/>
      <c r="C22" s="245"/>
      <c r="D22" s="722"/>
      <c r="E22" s="723"/>
      <c r="F22" s="723"/>
      <c r="G22" s="724"/>
      <c r="H22" s="738"/>
      <c r="I22" s="739"/>
      <c r="J22" s="739"/>
      <c r="K22" s="740"/>
      <c r="L22" s="334"/>
      <c r="M22" s="722"/>
      <c r="N22" s="723"/>
      <c r="O22" s="723"/>
      <c r="P22" s="724"/>
      <c r="Q22" s="726" t="s">
        <v>275</v>
      </c>
      <c r="R22" s="711"/>
      <c r="S22" s="711"/>
      <c r="T22" s="712"/>
      <c r="U22" s="332"/>
      <c r="V22" s="725"/>
      <c r="W22" s="333"/>
      <c r="X22" s="747"/>
      <c r="Y22" s="748"/>
      <c r="Z22" s="748"/>
      <c r="AA22" s="748"/>
      <c r="AB22" s="748"/>
      <c r="AC22" s="748"/>
      <c r="AD22" s="748"/>
      <c r="AE22" s="749"/>
      <c r="AF22" s="245"/>
    </row>
    <row r="23" spans="1:32" ht="4.5" customHeight="1" thickBot="1" x14ac:dyDescent="0.55000000000000004">
      <c r="A23" s="245"/>
      <c r="B23" s="725"/>
      <c r="C23" s="245"/>
      <c r="D23" s="334"/>
      <c r="E23" s="334"/>
      <c r="F23" s="334"/>
      <c r="G23" s="334"/>
      <c r="H23" s="334"/>
      <c r="I23" s="334"/>
      <c r="J23" s="334"/>
      <c r="K23" s="334"/>
      <c r="L23" s="334"/>
      <c r="M23" s="340"/>
      <c r="N23" s="341"/>
      <c r="O23" s="341"/>
      <c r="P23" s="341"/>
      <c r="Q23" s="341"/>
      <c r="R23" s="341"/>
      <c r="S23" s="341"/>
      <c r="T23" s="342"/>
      <c r="U23" s="332"/>
      <c r="V23" s="725"/>
      <c r="W23" s="333"/>
      <c r="X23" s="332"/>
      <c r="Y23" s="332"/>
      <c r="Z23" s="332"/>
      <c r="AA23" s="332"/>
      <c r="AB23" s="332"/>
      <c r="AC23" s="332"/>
      <c r="AD23" s="332"/>
      <c r="AE23" s="332"/>
      <c r="AF23" s="245"/>
    </row>
    <row r="24" spans="1:32" ht="26.15" customHeight="1" x14ac:dyDescent="0.5">
      <c r="A24" s="245"/>
      <c r="B24" s="725"/>
      <c r="C24" s="245"/>
      <c r="D24" s="716" t="s">
        <v>279</v>
      </c>
      <c r="E24" s="717"/>
      <c r="F24" s="717"/>
      <c r="G24" s="718"/>
      <c r="H24" s="727" t="s">
        <v>178</v>
      </c>
      <c r="I24" s="727"/>
      <c r="J24" s="727"/>
      <c r="K24" s="728"/>
      <c r="L24" s="334"/>
      <c r="M24" s="716" t="s">
        <v>284</v>
      </c>
      <c r="N24" s="717"/>
      <c r="O24" s="717"/>
      <c r="P24" s="718"/>
      <c r="Q24" s="729" t="s">
        <v>178</v>
      </c>
      <c r="R24" s="727"/>
      <c r="S24" s="727"/>
      <c r="T24" s="728"/>
      <c r="U24" s="332"/>
      <c r="V24" s="725"/>
      <c r="W24" s="333"/>
      <c r="X24" s="741" t="s">
        <v>439</v>
      </c>
      <c r="Y24" s="742"/>
      <c r="Z24" s="742"/>
      <c r="AA24" s="742"/>
      <c r="AB24" s="742"/>
      <c r="AC24" s="742"/>
      <c r="AD24" s="742"/>
      <c r="AE24" s="743"/>
      <c r="AF24" s="245"/>
    </row>
    <row r="25" spans="1:32" ht="26.15" customHeight="1" x14ac:dyDescent="0.5">
      <c r="A25" s="245"/>
      <c r="B25" s="725"/>
      <c r="C25" s="245"/>
      <c r="D25" s="719"/>
      <c r="E25" s="720"/>
      <c r="F25" s="720"/>
      <c r="G25" s="721"/>
      <c r="H25" s="707" t="s">
        <v>274</v>
      </c>
      <c r="I25" s="708"/>
      <c r="J25" s="708"/>
      <c r="K25" s="709"/>
      <c r="L25" s="334"/>
      <c r="M25" s="719"/>
      <c r="N25" s="720"/>
      <c r="O25" s="720"/>
      <c r="P25" s="721"/>
      <c r="Q25" s="713" t="s">
        <v>274</v>
      </c>
      <c r="R25" s="714"/>
      <c r="S25" s="714"/>
      <c r="T25" s="715"/>
      <c r="U25" s="332"/>
      <c r="V25" s="725"/>
      <c r="W25" s="333"/>
      <c r="X25" s="744"/>
      <c r="Y25" s="745"/>
      <c r="Z25" s="745"/>
      <c r="AA25" s="745"/>
      <c r="AB25" s="745"/>
      <c r="AC25" s="745"/>
      <c r="AD25" s="745"/>
      <c r="AE25" s="746"/>
      <c r="AF25" s="245"/>
    </row>
    <row r="26" spans="1:32" ht="26.15" customHeight="1" thickBot="1" x14ac:dyDescent="0.55000000000000004">
      <c r="A26" s="245"/>
      <c r="B26" s="725"/>
      <c r="C26" s="245"/>
      <c r="D26" s="722"/>
      <c r="E26" s="723"/>
      <c r="F26" s="723"/>
      <c r="G26" s="724"/>
      <c r="H26" s="710" t="s">
        <v>275</v>
      </c>
      <c r="I26" s="711"/>
      <c r="J26" s="711"/>
      <c r="K26" s="712"/>
      <c r="L26" s="334"/>
      <c r="M26" s="722"/>
      <c r="N26" s="723"/>
      <c r="O26" s="723"/>
      <c r="P26" s="724"/>
      <c r="Q26" s="726" t="s">
        <v>275</v>
      </c>
      <c r="R26" s="711"/>
      <c r="S26" s="711"/>
      <c r="T26" s="712"/>
      <c r="U26" s="332"/>
      <c r="V26" s="725"/>
      <c r="W26" s="333"/>
      <c r="X26" s="747"/>
      <c r="Y26" s="748"/>
      <c r="Z26" s="748"/>
      <c r="AA26" s="748"/>
      <c r="AB26" s="748"/>
      <c r="AC26" s="748"/>
      <c r="AD26" s="748"/>
      <c r="AE26" s="749"/>
      <c r="AF26" s="245"/>
    </row>
    <row r="27" spans="1:32" ht="4.5" customHeight="1" thickBot="1" x14ac:dyDescent="0.55000000000000004">
      <c r="A27" s="245"/>
      <c r="B27" s="725"/>
      <c r="C27" s="245"/>
      <c r="D27" s="334"/>
      <c r="E27" s="334"/>
      <c r="F27" s="334"/>
      <c r="G27" s="334"/>
      <c r="H27" s="334"/>
      <c r="I27" s="334"/>
      <c r="J27" s="334"/>
      <c r="K27" s="334"/>
      <c r="L27" s="334"/>
      <c r="M27" s="334"/>
      <c r="N27" s="334"/>
      <c r="O27" s="334"/>
      <c r="P27" s="334"/>
      <c r="Q27" s="334"/>
      <c r="R27" s="334"/>
      <c r="S27" s="334"/>
      <c r="T27" s="334"/>
      <c r="U27" s="332"/>
      <c r="V27" s="725"/>
      <c r="W27" s="333"/>
      <c r="X27" s="332"/>
      <c r="Y27" s="332"/>
      <c r="Z27" s="332"/>
      <c r="AA27" s="332"/>
      <c r="AB27" s="332"/>
      <c r="AC27" s="332"/>
      <c r="AD27" s="332"/>
      <c r="AE27" s="332"/>
      <c r="AF27" s="245"/>
    </row>
    <row r="28" spans="1:32" ht="26.15" customHeight="1" x14ac:dyDescent="0.5">
      <c r="A28" s="245"/>
      <c r="B28" s="725"/>
      <c r="C28" s="245"/>
      <c r="D28" s="716" t="s">
        <v>280</v>
      </c>
      <c r="E28" s="717"/>
      <c r="F28" s="717"/>
      <c r="G28" s="718"/>
      <c r="H28" s="727" t="s">
        <v>178</v>
      </c>
      <c r="I28" s="727"/>
      <c r="J28" s="727"/>
      <c r="K28" s="728"/>
      <c r="L28" s="334"/>
      <c r="M28" s="716" t="s">
        <v>285</v>
      </c>
      <c r="N28" s="717"/>
      <c r="O28" s="717"/>
      <c r="P28" s="718"/>
      <c r="Q28" s="727" t="s">
        <v>178</v>
      </c>
      <c r="R28" s="727"/>
      <c r="S28" s="727"/>
      <c r="T28" s="728"/>
      <c r="U28" s="332"/>
      <c r="V28" s="725"/>
      <c r="W28" s="333"/>
      <c r="X28" s="741" t="s">
        <v>438</v>
      </c>
      <c r="Y28" s="742"/>
      <c r="Z28" s="742"/>
      <c r="AA28" s="742"/>
      <c r="AB28" s="742"/>
      <c r="AC28" s="742"/>
      <c r="AD28" s="742"/>
      <c r="AE28" s="743"/>
      <c r="AF28" s="245"/>
    </row>
    <row r="29" spans="1:32" ht="26.15" customHeight="1" x14ac:dyDescent="0.5">
      <c r="A29" s="245"/>
      <c r="B29" s="725"/>
      <c r="C29" s="245"/>
      <c r="D29" s="719"/>
      <c r="E29" s="720"/>
      <c r="F29" s="720"/>
      <c r="G29" s="721"/>
      <c r="H29" s="707" t="s">
        <v>274</v>
      </c>
      <c r="I29" s="708"/>
      <c r="J29" s="708"/>
      <c r="K29" s="709"/>
      <c r="L29" s="334"/>
      <c r="M29" s="719"/>
      <c r="N29" s="720"/>
      <c r="O29" s="720"/>
      <c r="P29" s="721"/>
      <c r="Q29" s="730" t="s">
        <v>274</v>
      </c>
      <c r="R29" s="708"/>
      <c r="S29" s="708"/>
      <c r="T29" s="709"/>
      <c r="U29" s="332"/>
      <c r="V29" s="725"/>
      <c r="W29" s="333"/>
      <c r="X29" s="744"/>
      <c r="Y29" s="745"/>
      <c r="Z29" s="745"/>
      <c r="AA29" s="745"/>
      <c r="AB29" s="745"/>
      <c r="AC29" s="745"/>
      <c r="AD29" s="745"/>
      <c r="AE29" s="746"/>
      <c r="AF29" s="245"/>
    </row>
    <row r="30" spans="1:32" ht="26.15" customHeight="1" thickBot="1" x14ac:dyDescent="0.55000000000000004">
      <c r="A30" s="245"/>
      <c r="B30" s="725"/>
      <c r="C30" s="245"/>
      <c r="D30" s="722"/>
      <c r="E30" s="723"/>
      <c r="F30" s="723"/>
      <c r="G30" s="724"/>
      <c r="H30" s="726" t="s">
        <v>275</v>
      </c>
      <c r="I30" s="711"/>
      <c r="J30" s="711"/>
      <c r="K30" s="712"/>
      <c r="L30" s="334"/>
      <c r="M30" s="722"/>
      <c r="N30" s="723"/>
      <c r="O30" s="723"/>
      <c r="P30" s="724"/>
      <c r="Q30" s="726" t="s">
        <v>275</v>
      </c>
      <c r="R30" s="711"/>
      <c r="S30" s="711"/>
      <c r="T30" s="712"/>
      <c r="U30" s="332"/>
      <c r="V30" s="725"/>
      <c r="W30" s="333"/>
      <c r="X30" s="747"/>
      <c r="Y30" s="748"/>
      <c r="Z30" s="748"/>
      <c r="AA30" s="748"/>
      <c r="AB30" s="748"/>
      <c r="AC30" s="748"/>
      <c r="AD30" s="748"/>
      <c r="AE30" s="749"/>
      <c r="AF30" s="245"/>
    </row>
    <row r="31" spans="1:32" ht="4.5" customHeight="1" thickBot="1" x14ac:dyDescent="0.55000000000000004">
      <c r="A31" s="245"/>
      <c r="B31" s="725"/>
      <c r="C31" s="245"/>
      <c r="D31" s="340"/>
      <c r="E31" s="341"/>
      <c r="F31" s="341"/>
      <c r="G31" s="341"/>
      <c r="H31" s="341"/>
      <c r="I31" s="341"/>
      <c r="J31" s="341"/>
      <c r="K31" s="342"/>
      <c r="L31" s="334"/>
      <c r="M31" s="334"/>
      <c r="N31" s="334"/>
      <c r="O31" s="334"/>
      <c r="P31" s="334"/>
      <c r="Q31" s="334"/>
      <c r="R31" s="334"/>
      <c r="S31" s="334"/>
      <c r="T31" s="334"/>
      <c r="U31" s="332"/>
      <c r="V31" s="725"/>
      <c r="W31" s="333"/>
      <c r="X31" s="332"/>
      <c r="Y31" s="332"/>
      <c r="Z31" s="332"/>
      <c r="AA31" s="332"/>
      <c r="AB31" s="332"/>
      <c r="AC31" s="332"/>
      <c r="AD31" s="332"/>
      <c r="AE31" s="332"/>
      <c r="AF31" s="245"/>
    </row>
    <row r="32" spans="1:32" ht="26.15" customHeight="1" x14ac:dyDescent="0.5">
      <c r="A32" s="245"/>
      <c r="B32" s="725"/>
      <c r="C32" s="245"/>
      <c r="D32" s="716" t="s">
        <v>281</v>
      </c>
      <c r="E32" s="717"/>
      <c r="F32" s="717"/>
      <c r="G32" s="718"/>
      <c r="H32" s="727" t="s">
        <v>178</v>
      </c>
      <c r="I32" s="727"/>
      <c r="J32" s="727"/>
      <c r="K32" s="728"/>
      <c r="L32" s="334"/>
      <c r="M32" s="716" t="s">
        <v>286</v>
      </c>
      <c r="N32" s="717"/>
      <c r="O32" s="717"/>
      <c r="P32" s="718"/>
      <c r="Q32" s="727" t="s">
        <v>178</v>
      </c>
      <c r="R32" s="727"/>
      <c r="S32" s="727"/>
      <c r="T32" s="728"/>
      <c r="U32" s="332"/>
      <c r="V32" s="725"/>
      <c r="W32" s="333"/>
      <c r="X32" s="741" t="s">
        <v>513</v>
      </c>
      <c r="Y32" s="742"/>
      <c r="Z32" s="742"/>
      <c r="AA32" s="742"/>
      <c r="AB32" s="742"/>
      <c r="AC32" s="742"/>
      <c r="AD32" s="742"/>
      <c r="AE32" s="743"/>
      <c r="AF32" s="245"/>
    </row>
    <row r="33" spans="1:32" ht="26.15" customHeight="1" x14ac:dyDescent="0.5">
      <c r="A33" s="245"/>
      <c r="B33" s="725"/>
      <c r="C33" s="245"/>
      <c r="D33" s="719"/>
      <c r="E33" s="720"/>
      <c r="F33" s="720"/>
      <c r="G33" s="721"/>
      <c r="H33" s="707" t="s">
        <v>274</v>
      </c>
      <c r="I33" s="708"/>
      <c r="J33" s="708"/>
      <c r="K33" s="709"/>
      <c r="L33" s="334"/>
      <c r="M33" s="719"/>
      <c r="N33" s="720"/>
      <c r="O33" s="720"/>
      <c r="P33" s="721"/>
      <c r="Q33" s="707" t="s">
        <v>274</v>
      </c>
      <c r="R33" s="708"/>
      <c r="S33" s="708"/>
      <c r="T33" s="709"/>
      <c r="U33" s="332"/>
      <c r="V33" s="725"/>
      <c r="W33" s="333"/>
      <c r="X33" s="744"/>
      <c r="Y33" s="745"/>
      <c r="Z33" s="745"/>
      <c r="AA33" s="745"/>
      <c r="AB33" s="745"/>
      <c r="AC33" s="745"/>
      <c r="AD33" s="745"/>
      <c r="AE33" s="746"/>
      <c r="AF33" s="245"/>
    </row>
    <row r="34" spans="1:32" ht="26.15" customHeight="1" thickBot="1" x14ac:dyDescent="0.55000000000000004">
      <c r="A34" s="245"/>
      <c r="B34" s="725"/>
      <c r="C34" s="245"/>
      <c r="D34" s="722"/>
      <c r="E34" s="723"/>
      <c r="F34" s="723"/>
      <c r="G34" s="724"/>
      <c r="H34" s="726" t="s">
        <v>275</v>
      </c>
      <c r="I34" s="711"/>
      <c r="J34" s="711"/>
      <c r="K34" s="712"/>
      <c r="L34" s="334"/>
      <c r="M34" s="722"/>
      <c r="N34" s="723"/>
      <c r="O34" s="723"/>
      <c r="P34" s="724"/>
      <c r="Q34" s="726" t="s">
        <v>275</v>
      </c>
      <c r="R34" s="711"/>
      <c r="S34" s="711"/>
      <c r="T34" s="712"/>
      <c r="U34" s="332"/>
      <c r="V34" s="725"/>
      <c r="W34" s="333"/>
      <c r="X34" s="747"/>
      <c r="Y34" s="748"/>
      <c r="Z34" s="748"/>
      <c r="AA34" s="748"/>
      <c r="AB34" s="748"/>
      <c r="AC34" s="748"/>
      <c r="AD34" s="748"/>
      <c r="AE34" s="749"/>
      <c r="AF34" s="245"/>
    </row>
  </sheetData>
  <mergeCells count="79">
    <mergeCell ref="H21:K22"/>
    <mergeCell ref="X32:AE34"/>
    <mergeCell ref="V20:V34"/>
    <mergeCell ref="X20:AE22"/>
    <mergeCell ref="X24:AE26"/>
    <mergeCell ref="X28:AE30"/>
    <mergeCell ref="H34:K34"/>
    <mergeCell ref="H20:K20"/>
    <mergeCell ref="H24:K24"/>
    <mergeCell ref="H25:K25"/>
    <mergeCell ref="H26:K26"/>
    <mergeCell ref="H28:K28"/>
    <mergeCell ref="H29:K29"/>
    <mergeCell ref="H30:K30"/>
    <mergeCell ref="H32:K32"/>
    <mergeCell ref="H33:K33"/>
    <mergeCell ref="H8:K8"/>
    <mergeCell ref="H9:K9"/>
    <mergeCell ref="H10:K10"/>
    <mergeCell ref="X12:AA14"/>
    <mergeCell ref="V7:V18"/>
    <mergeCell ref="H12:K12"/>
    <mergeCell ref="H13:K13"/>
    <mergeCell ref="H14:K14"/>
    <mergeCell ref="H16:K16"/>
    <mergeCell ref="M8:P10"/>
    <mergeCell ref="M12:P14"/>
    <mergeCell ref="M16:P18"/>
    <mergeCell ref="Q16:T16"/>
    <mergeCell ref="Q17:T17"/>
    <mergeCell ref="Q7:T7"/>
    <mergeCell ref="H17:K18"/>
    <mergeCell ref="Q14:T14"/>
    <mergeCell ref="Q34:T34"/>
    <mergeCell ref="M20:P22"/>
    <mergeCell ref="M24:P26"/>
    <mergeCell ref="M28:P30"/>
    <mergeCell ref="Q24:T24"/>
    <mergeCell ref="Q25:T25"/>
    <mergeCell ref="Q26:T26"/>
    <mergeCell ref="Q28:T28"/>
    <mergeCell ref="Q29:T29"/>
    <mergeCell ref="Q30:T30"/>
    <mergeCell ref="Q20:T20"/>
    <mergeCell ref="Q21:T21"/>
    <mergeCell ref="Q22:T22"/>
    <mergeCell ref="Q32:T32"/>
    <mergeCell ref="Q8:T8"/>
    <mergeCell ref="Q9:T9"/>
    <mergeCell ref="Q10:T10"/>
    <mergeCell ref="Q12:T12"/>
    <mergeCell ref="Q13:T13"/>
    <mergeCell ref="B7:B34"/>
    <mergeCell ref="X7:AA7"/>
    <mergeCell ref="M32:P34"/>
    <mergeCell ref="D20:G22"/>
    <mergeCell ref="D24:G26"/>
    <mergeCell ref="D28:G30"/>
    <mergeCell ref="D32:G34"/>
    <mergeCell ref="D7:G7"/>
    <mergeCell ref="H7:K7"/>
    <mergeCell ref="M7:P7"/>
    <mergeCell ref="D8:G10"/>
    <mergeCell ref="D12:G14"/>
    <mergeCell ref="D16:G18"/>
    <mergeCell ref="X16:AA18"/>
    <mergeCell ref="Q18:T18"/>
    <mergeCell ref="Q33:T33"/>
    <mergeCell ref="AB17:AE17"/>
    <mergeCell ref="AB18:AE18"/>
    <mergeCell ref="X8:AA10"/>
    <mergeCell ref="AB8:AE8"/>
    <mergeCell ref="AB9:AE9"/>
    <mergeCell ref="AB10:AE10"/>
    <mergeCell ref="AB7:AE7"/>
    <mergeCell ref="AB12:AE12"/>
    <mergeCell ref="AB13:AE13"/>
    <mergeCell ref="AB14:AE14"/>
    <mergeCell ref="AB16:AE16"/>
  </mergeCells>
  <hyperlinks>
    <hyperlink ref="H8:K8" location="DESCRIPTIONS!B7" display="Description" xr:uid="{00000000-0004-0000-0000-000000000000}"/>
    <hyperlink ref="H12:K12" location="DESCRIPTIONS!B8" display="Description" xr:uid="{00000000-0004-0000-0000-000001000000}"/>
    <hyperlink ref="H16:K16" location="DESCRIPTIONS!B9" display="Description" xr:uid="{00000000-0004-0000-0000-000002000000}"/>
    <hyperlink ref="H24:K24" location="DESCRIPTIONS!B11" display="Description" xr:uid="{00000000-0004-0000-0000-000003000000}"/>
    <hyperlink ref="H28:K28" location="DESCRIPTIONS!B12" display="Description" xr:uid="{00000000-0004-0000-0000-000004000000}"/>
    <hyperlink ref="H32:K32" location="DESCRIPTIONS!B13" display="Description" xr:uid="{00000000-0004-0000-0000-000005000000}"/>
    <hyperlink ref="Q8:T8" location="DESCRIPTIONS!B14" display="Description" xr:uid="{00000000-0004-0000-0000-000006000000}"/>
    <hyperlink ref="Q12:T12" location="DESCRIPTIONS!B15" display="Description" xr:uid="{00000000-0004-0000-0000-000007000000}"/>
    <hyperlink ref="Q16:T16" location="DESCRIPTIONS!B16" display="Description" xr:uid="{00000000-0004-0000-0000-000008000000}"/>
    <hyperlink ref="Q20:T20" location="DESCRIPTIONS!B17" display="Description" xr:uid="{00000000-0004-0000-0000-000009000000}"/>
    <hyperlink ref="Q28:T28" location="DESCRIPTIONS!B19" display="Description" xr:uid="{00000000-0004-0000-0000-00000A000000}"/>
    <hyperlink ref="Q32:T32" location="DESCRIPTIONS!B20" display="Description" xr:uid="{00000000-0004-0000-0000-00000B000000}"/>
    <hyperlink ref="H9:K9" location="'EVENT ENTRY'!A1" display="Data Entry" xr:uid="{00000000-0004-0000-0000-00000C000000}"/>
    <hyperlink ref="H13:K13" location="'EVENT ENTRY'!A1" display="Data Entry" xr:uid="{00000000-0004-0000-0000-00000D000000}"/>
    <hyperlink ref="H33:K33" location="ELMB!A1" display="Data Entry" xr:uid="{00000000-0004-0000-0000-00000E000000}"/>
    <hyperlink ref="Q29:T29" location="'OIL  '!A1" display="Data Entry" xr:uid="{00000000-0004-0000-0000-00000F000000}"/>
    <hyperlink ref="H29:K29" location="'EVENT ENTRY'!A1" display="Data Entry" xr:uid="{00000000-0004-0000-0000-000010000000}"/>
    <hyperlink ref="H25:K25" location="'EVENT ENTRY'!A1" display="Data Entry" xr:uid="{00000000-0004-0000-0000-000011000000}"/>
    <hyperlink ref="Q21:T21" location="'EVENT ENTRY'!A1" display="Data Entry" xr:uid="{00000000-0004-0000-0000-000012000000}"/>
    <hyperlink ref="Q33:T33" location="'EVENT ENTRY'!A1" display="Data Entry" xr:uid="{00000000-0004-0000-0000-000013000000}"/>
    <hyperlink ref="Q9:T9" location="'EVENT ENTRY'!A1" display="Data Entry" xr:uid="{00000000-0004-0000-0000-000014000000}"/>
    <hyperlink ref="H10:K10" location="'RATE BASED SUMMARY'!A1" display="Summary" xr:uid="{00000000-0004-0000-0000-000015000000}"/>
    <hyperlink ref="H14:K14" location="'RATE BASED SUMMARY'!A1" display="Summary" xr:uid="{00000000-0004-0000-0000-000016000000}"/>
    <hyperlink ref="Q10:T10" location="'RATE BASED SUMMARY'!A1" display="Summary" xr:uid="{00000000-0004-0000-0000-000017000000}"/>
    <hyperlink ref="Q18:T18" location="'RATE BASED SUMMARY'!A1" display="Summary" xr:uid="{00000000-0004-0000-0000-000018000000}"/>
    <hyperlink ref="Q26:T26" location="'DISRUPTION INDEX SUMMARY'!A1" display="Summary" xr:uid="{00000000-0004-0000-0000-000019000000}"/>
    <hyperlink ref="Q17:T17" location="'EVENT ENTRY'!A1" display="Data Entry" xr:uid="{00000000-0004-0000-0000-00001A000000}"/>
    <hyperlink ref="AB9:AE9" location="'EVENT ENTRY'!A1" display="Data Entry" xr:uid="{00000000-0004-0000-0000-00001B000000}"/>
    <hyperlink ref="AB10:AE10" location="'RATE BASED SUMMARY'!A1" display="Summary" xr:uid="{00000000-0004-0000-0000-00001C000000}"/>
    <hyperlink ref="AB18:AE18" location="'RATE BASED SUMMARY'!A1" display="Summary" xr:uid="{00000000-0004-0000-0000-00001D000000}"/>
    <hyperlink ref="AB12:AE12" location="DESCRIPTIONS!B21" display="Description" xr:uid="{00000000-0004-0000-0000-00001E000000}"/>
    <hyperlink ref="AB13:AE13" location="'SVRG+ESVRG'!A1" display="Data Entry" xr:uid="{00000000-0004-0000-0000-00001F000000}"/>
    <hyperlink ref="X20:AE22" location="'CLAIMS SUMMARY'!A1" display="Claims Summary" xr:uid="{00000000-0004-0000-0000-000020000000}"/>
    <hyperlink ref="X24:AE26" location="'EFH AND REV DEPS'!A1" display="EFH and Cycles Summary" xr:uid="{00000000-0004-0000-0000-000021000000}"/>
    <hyperlink ref="X28:AE30" location="'RAW DATA INPUT'!A1" display="EFH and Cycles Data Input" xr:uid="{00000000-0004-0000-0000-000022000000}"/>
    <hyperlink ref="AB8:AE8" location="DESCRIPTIONS!B23" display="Description" xr:uid="{00000000-0004-0000-0000-000023000000}"/>
    <hyperlink ref="X32:AE34" location="PIVOTS!A1" display="Pivot Tables" xr:uid="{00000000-0004-0000-0000-000024000000}"/>
    <hyperlink ref="H20:K20" location="DESCRIPTIONS!B10" display="Description" xr:uid="{00000000-0004-0000-0000-000025000000}"/>
    <hyperlink ref="H34:K34" location="'ELMB SUMMARY'!A1" display="Summary" xr:uid="{00000000-0004-0000-0000-000026000000}"/>
    <hyperlink ref="AB14:AE14" location="'EHPTB MEASURE'!A1" display="Summary" xr:uid="{00000000-0004-0000-0000-000027000000}"/>
    <hyperlink ref="AB17:AE17" location="'EVENT ENTRY'!A1" display="Data Entry" xr:uid="{00000000-0004-0000-0000-000028000000}"/>
    <hyperlink ref="AB16:AE16" location="DESCRIPTIONS!B24" display="Description" xr:uid="{00000000-0004-0000-0000-000029000000}"/>
    <hyperlink ref="Q13:T13" location="'SVRG+ESVRG'!A1" display="Data Entry" xr:uid="{00000000-0004-0000-0000-00002A000000}"/>
    <hyperlink ref="Q14:T14" location="'SVRG+ESVRG'!A1" display="Summary" xr:uid="{00000000-0004-0000-0000-00002B000000}"/>
    <hyperlink ref="H26:K26" location="'EVENT BASED SUMMARY'!A1" display="Summary" xr:uid="{00000000-0004-0000-0000-00002C000000}"/>
    <hyperlink ref="Q30:T30" location="'OIL SUMMARY'!A1" display="Summary" xr:uid="{00000000-0004-0000-0000-00002D000000}"/>
    <hyperlink ref="Q22:T22" location="'FBR&amp;UNCONT FAIL'!A1" display="Summary" xr:uid="{00000000-0004-0000-0000-00002E000000}"/>
    <hyperlink ref="Q25:T25" location="'EVENT ENTRY'!A1" display="Data Entry" xr:uid="{00000000-0004-0000-0000-00002F000000}"/>
    <hyperlink ref="Q24:T24" location="DESCRIPTIONS!B18" display="Description" xr:uid="{00000000-0004-0000-0000-000030000000}"/>
    <hyperlink ref="H30:K30" location="'FBR&amp;UNCONT FAIL'!A1" display="Summary" xr:uid="{00000000-0004-0000-0000-000031000000}"/>
    <hyperlink ref="H17:K18" location="'EMISSIONS '!A1" display="Data Entry/Summary" xr:uid="{00000000-0004-0000-0000-000032000000}"/>
    <hyperlink ref="H21:K22" location="'WEIGHT SUMMARY'!A1" display="Data Entry/Summary" xr:uid="{00000000-0004-0000-0000-000033000000}"/>
    <hyperlink ref="Q34:T34" location="'TGT DETERIORATION'!A1" display="Summary" xr:uid="{00000000-0004-0000-0000-000034000000}"/>
  </hyperlinks>
  <pageMargins left="0.7" right="0.7" top="0.75" bottom="0.75" header="0.3" footer="0.3"/>
  <pageSetup paperSize="9" orientation="portrait" horizontalDpi="90" verticalDpi="90"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autoPageBreaks="0"/>
  </sheetPr>
  <dimension ref="B2:H15"/>
  <sheetViews>
    <sheetView workbookViewId="0">
      <selection activeCell="H2" sqref="H2:H3"/>
    </sheetView>
  </sheetViews>
  <sheetFormatPr defaultRowHeight="15.5" x14ac:dyDescent="0.35"/>
  <sheetData>
    <row r="2" spans="2:8" x14ac:dyDescent="0.35">
      <c r="B2" t="s">
        <v>137</v>
      </c>
      <c r="F2" s="245" t="s">
        <v>89</v>
      </c>
      <c r="H2" t="s">
        <v>523</v>
      </c>
    </row>
    <row r="3" spans="2:8" x14ac:dyDescent="0.35">
      <c r="B3" t="s">
        <v>197</v>
      </c>
      <c r="F3" s="245" t="s">
        <v>202</v>
      </c>
      <c r="H3" t="s">
        <v>524</v>
      </c>
    </row>
    <row r="4" spans="2:8" x14ac:dyDescent="0.35">
      <c r="B4" t="s">
        <v>196</v>
      </c>
      <c r="F4" s="245" t="s">
        <v>272</v>
      </c>
    </row>
    <row r="5" spans="2:8" x14ac:dyDescent="0.35">
      <c r="B5" t="s">
        <v>199</v>
      </c>
      <c r="F5" s="245" t="s">
        <v>141</v>
      </c>
    </row>
    <row r="6" spans="2:8" x14ac:dyDescent="0.35">
      <c r="B6" t="s">
        <v>198</v>
      </c>
      <c r="F6" s="245" t="s">
        <v>273</v>
      </c>
    </row>
    <row r="7" spans="2:8" x14ac:dyDescent="0.35">
      <c r="B7" t="s">
        <v>130</v>
      </c>
    </row>
    <row r="8" spans="2:8" x14ac:dyDescent="0.35">
      <c r="B8" t="s">
        <v>192</v>
      </c>
    </row>
    <row r="9" spans="2:8" x14ac:dyDescent="0.35">
      <c r="B9" t="s">
        <v>191</v>
      </c>
    </row>
    <row r="10" spans="2:8" x14ac:dyDescent="0.35">
      <c r="B10" t="s">
        <v>190</v>
      </c>
    </row>
    <row r="11" spans="2:8" x14ac:dyDescent="0.35">
      <c r="B11" t="s">
        <v>138</v>
      </c>
    </row>
    <row r="12" spans="2:8" x14ac:dyDescent="0.35">
      <c r="B12" t="s">
        <v>193</v>
      </c>
    </row>
    <row r="13" spans="2:8" x14ac:dyDescent="0.35">
      <c r="B13" t="s">
        <v>195</v>
      </c>
    </row>
    <row r="14" spans="2:8" x14ac:dyDescent="0.35">
      <c r="B14" t="s">
        <v>194</v>
      </c>
    </row>
    <row r="15" spans="2:8" x14ac:dyDescent="0.35">
      <c r="B15" t="s">
        <v>202</v>
      </c>
    </row>
  </sheetData>
  <sortState xmlns:xlrd2="http://schemas.microsoft.com/office/spreadsheetml/2017/richdata2" ref="B3:B14">
    <sortCondition ref="B2"/>
  </sortState>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B1:T26"/>
  <sheetViews>
    <sheetView showGridLines="0" zoomScale="50" zoomScaleNormal="50" workbookViewId="0">
      <pane ySplit="4" topLeftCell="A24" activePane="bottomLeft" state="frozen"/>
      <selection activeCell="AB14" sqref="AB14:AE14"/>
      <selection pane="bottomLeft" activeCell="AB14" sqref="AB14:AE14"/>
    </sheetView>
  </sheetViews>
  <sheetFormatPr defaultColWidth="9.15234375" defaultRowHeight="15.5" x14ac:dyDescent="0.35"/>
  <cols>
    <col min="1" max="1" width="9.15234375" style="234"/>
    <col min="2" max="2" width="18.84375" style="238" customWidth="1"/>
    <col min="3" max="3" width="17.07421875" style="238" customWidth="1"/>
    <col min="4" max="4" width="30.84375" style="234" customWidth="1"/>
    <col min="5" max="5" width="33.53515625" style="234" customWidth="1"/>
    <col min="6" max="6" width="55.4609375" style="234" customWidth="1"/>
    <col min="7" max="7" width="44.3828125" style="234" customWidth="1"/>
    <col min="8" max="8" width="48.07421875" style="234" customWidth="1"/>
    <col min="9" max="9" width="41.07421875" style="234" customWidth="1"/>
    <col min="10" max="10" width="9.15234375" style="234"/>
    <col min="11" max="11" width="17.3828125" style="234" customWidth="1"/>
    <col min="12" max="16384" width="9.15234375" style="234"/>
  </cols>
  <sheetData>
    <row r="1" spans="2:20" ht="28.5" customHeight="1" x14ac:dyDescent="0.35"/>
    <row r="2" spans="2:20" ht="23.15" customHeight="1" x14ac:dyDescent="0.65">
      <c r="D2" s="771" t="s">
        <v>187</v>
      </c>
      <c r="E2" s="771"/>
      <c r="F2" s="771"/>
      <c r="G2" s="771"/>
      <c r="H2" s="239"/>
      <c r="I2" s="239"/>
    </row>
    <row r="3" spans="2:20" ht="22.5" customHeight="1" x14ac:dyDescent="0.65">
      <c r="D3" s="771" t="s">
        <v>188</v>
      </c>
      <c r="E3" s="771"/>
      <c r="F3" s="771"/>
      <c r="G3" s="771"/>
      <c r="H3" s="239"/>
      <c r="I3" s="239"/>
    </row>
    <row r="4" spans="2:20" ht="22.5" customHeight="1" x14ac:dyDescent="0.65">
      <c r="D4" s="772" t="s">
        <v>313</v>
      </c>
      <c r="E4" s="772"/>
      <c r="F4" s="772"/>
      <c r="G4" s="772"/>
      <c r="H4" s="241"/>
      <c r="I4" s="241"/>
    </row>
    <row r="5" spans="2:20" ht="31.5" customHeight="1" thickBot="1" x14ac:dyDescent="0.55000000000000004">
      <c r="D5" s="241"/>
      <c r="E5" s="241"/>
      <c r="F5" s="241"/>
      <c r="G5" s="241"/>
      <c r="H5" s="241"/>
      <c r="I5" s="241"/>
    </row>
    <row r="6" spans="2:20" ht="39.65" customHeight="1" thickBot="1" x14ac:dyDescent="0.4">
      <c r="B6" s="271" t="s">
        <v>177</v>
      </c>
      <c r="C6" s="272" t="s">
        <v>181</v>
      </c>
      <c r="D6" s="272" t="s">
        <v>178</v>
      </c>
      <c r="E6" s="272" t="s">
        <v>204</v>
      </c>
      <c r="F6" s="272" t="s">
        <v>208</v>
      </c>
      <c r="G6" s="272" t="s">
        <v>205</v>
      </c>
      <c r="H6" s="272" t="s">
        <v>207</v>
      </c>
      <c r="I6" s="272" t="s">
        <v>211</v>
      </c>
      <c r="J6" s="273" t="s">
        <v>179</v>
      </c>
      <c r="K6" s="273" t="s">
        <v>440</v>
      </c>
    </row>
    <row r="7" spans="2:20" s="236" customFormat="1" ht="201" customHeight="1" x14ac:dyDescent="0.35">
      <c r="B7" s="267" t="s">
        <v>180</v>
      </c>
      <c r="C7" s="268" t="s">
        <v>137</v>
      </c>
      <c r="D7" s="448" t="s">
        <v>257</v>
      </c>
      <c r="E7" s="269" t="s">
        <v>240</v>
      </c>
      <c r="F7" s="269" t="s">
        <v>290</v>
      </c>
      <c r="G7" s="269" t="s">
        <v>206</v>
      </c>
      <c r="H7" s="269" t="s">
        <v>258</v>
      </c>
      <c r="I7" s="269" t="s">
        <v>356</v>
      </c>
      <c r="J7" s="270" t="s">
        <v>189</v>
      </c>
      <c r="K7" s="270" t="s">
        <v>441</v>
      </c>
    </row>
    <row r="8" spans="2:20" s="236" customFormat="1" ht="194.4" customHeight="1" x14ac:dyDescent="0.35">
      <c r="B8" s="244" t="s">
        <v>35</v>
      </c>
      <c r="C8" s="243" t="s">
        <v>130</v>
      </c>
      <c r="D8" s="452" t="s">
        <v>256</v>
      </c>
      <c r="E8" s="242" t="s">
        <v>241</v>
      </c>
      <c r="F8" s="242" t="s">
        <v>289</v>
      </c>
      <c r="G8" s="242" t="s">
        <v>209</v>
      </c>
      <c r="H8" s="242" t="s">
        <v>259</v>
      </c>
      <c r="I8" s="242" t="s">
        <v>356</v>
      </c>
      <c r="J8" s="264" t="s">
        <v>189</v>
      </c>
      <c r="K8" s="270" t="s">
        <v>441</v>
      </c>
    </row>
    <row r="9" spans="2:20" s="236" customFormat="1" ht="183" customHeight="1" x14ac:dyDescent="0.35">
      <c r="B9" s="244" t="s">
        <v>23</v>
      </c>
      <c r="C9" s="243" t="s">
        <v>493</v>
      </c>
      <c r="D9" s="452" t="s">
        <v>255</v>
      </c>
      <c r="E9" s="242" t="s">
        <v>242</v>
      </c>
      <c r="F9" s="242" t="s">
        <v>288</v>
      </c>
      <c r="G9" s="242" t="s">
        <v>210</v>
      </c>
      <c r="H9" s="242" t="s">
        <v>260</v>
      </c>
      <c r="I9" s="242" t="s">
        <v>261</v>
      </c>
      <c r="J9" s="264" t="s">
        <v>189</v>
      </c>
      <c r="K9" s="270"/>
    </row>
    <row r="10" spans="2:20" s="236" customFormat="1" ht="409.6" customHeight="1" x14ac:dyDescent="0.35">
      <c r="B10" s="244" t="s">
        <v>79</v>
      </c>
      <c r="C10" s="243" t="s">
        <v>494</v>
      </c>
      <c r="D10" s="452" t="s">
        <v>254</v>
      </c>
      <c r="E10" s="242" t="s">
        <v>459</v>
      </c>
      <c r="F10" s="242" t="s">
        <v>287</v>
      </c>
      <c r="G10" s="242" t="s">
        <v>212</v>
      </c>
      <c r="H10" s="242" t="s">
        <v>262</v>
      </c>
      <c r="I10" s="242" t="s">
        <v>263</v>
      </c>
      <c r="J10" s="264" t="s">
        <v>189</v>
      </c>
      <c r="K10" s="270" t="s">
        <v>441</v>
      </c>
    </row>
    <row r="11" spans="2:20" s="236" customFormat="1" ht="409.6" customHeight="1" x14ac:dyDescent="0.35">
      <c r="B11" s="244" t="s">
        <v>83</v>
      </c>
      <c r="C11" s="243" t="s">
        <v>495</v>
      </c>
      <c r="D11" s="452" t="s">
        <v>239</v>
      </c>
      <c r="E11" s="242" t="s">
        <v>460</v>
      </c>
      <c r="F11" s="242" t="s">
        <v>213</v>
      </c>
      <c r="G11" s="242" t="s">
        <v>214</v>
      </c>
      <c r="H11" s="242" t="s">
        <v>264</v>
      </c>
      <c r="I11" s="242" t="s">
        <v>356</v>
      </c>
      <c r="J11" s="264" t="s">
        <v>189</v>
      </c>
      <c r="K11" s="270" t="s">
        <v>442</v>
      </c>
    </row>
    <row r="12" spans="2:20" s="236" customFormat="1" ht="173.15" customHeight="1" x14ac:dyDescent="0.35">
      <c r="B12" s="244" t="s">
        <v>27</v>
      </c>
      <c r="C12" s="243" t="s">
        <v>496</v>
      </c>
      <c r="D12" s="452" t="s">
        <v>253</v>
      </c>
      <c r="E12" s="237" t="s">
        <v>458</v>
      </c>
      <c r="F12" s="237" t="s">
        <v>215</v>
      </c>
      <c r="G12" s="237" t="s">
        <v>216</v>
      </c>
      <c r="H12" s="237" t="s">
        <v>265</v>
      </c>
      <c r="I12" s="237" t="s">
        <v>217</v>
      </c>
      <c r="J12" s="264" t="s">
        <v>189</v>
      </c>
      <c r="K12" s="270" t="s">
        <v>442</v>
      </c>
      <c r="L12" s="235"/>
      <c r="M12" s="235"/>
      <c r="N12" s="235"/>
      <c r="O12" s="235"/>
      <c r="P12" s="235"/>
      <c r="Q12" s="235"/>
      <c r="R12" s="235"/>
      <c r="S12" s="235"/>
      <c r="T12" s="235"/>
    </row>
    <row r="13" spans="2:20" s="236" customFormat="1" ht="387.9" customHeight="1" x14ac:dyDescent="0.35">
      <c r="B13" s="244" t="s">
        <v>82</v>
      </c>
      <c r="C13" s="243" t="s">
        <v>182</v>
      </c>
      <c r="D13" s="452" t="s">
        <v>252</v>
      </c>
      <c r="E13" s="242" t="s">
        <v>218</v>
      </c>
      <c r="F13" s="242" t="s">
        <v>291</v>
      </c>
      <c r="G13" s="242" t="s">
        <v>219</v>
      </c>
      <c r="H13" s="242" t="s">
        <v>266</v>
      </c>
      <c r="I13" s="242" t="s">
        <v>220</v>
      </c>
      <c r="J13" s="264" t="s">
        <v>189</v>
      </c>
      <c r="K13" s="270" t="s">
        <v>443</v>
      </c>
    </row>
    <row r="14" spans="2:20" s="236" customFormat="1" ht="173.15" customHeight="1" x14ac:dyDescent="0.35">
      <c r="B14" s="244" t="s">
        <v>36</v>
      </c>
      <c r="C14" s="243" t="s">
        <v>184</v>
      </c>
      <c r="D14" s="452" t="s">
        <v>251</v>
      </c>
      <c r="E14" s="242" t="s">
        <v>221</v>
      </c>
      <c r="F14" s="242" t="s">
        <v>292</v>
      </c>
      <c r="G14" s="242" t="s">
        <v>222</v>
      </c>
      <c r="H14" s="242" t="s">
        <v>267</v>
      </c>
      <c r="I14" s="242" t="s">
        <v>223</v>
      </c>
      <c r="J14" s="264" t="s">
        <v>189</v>
      </c>
      <c r="K14" s="270" t="s">
        <v>441</v>
      </c>
    </row>
    <row r="15" spans="2:20" s="236" customFormat="1" ht="173.15" customHeight="1" x14ac:dyDescent="0.35">
      <c r="B15" s="244" t="s">
        <v>26</v>
      </c>
      <c r="C15" s="243" t="s">
        <v>183</v>
      </c>
      <c r="D15" s="452" t="s">
        <v>250</v>
      </c>
      <c r="E15" s="242" t="s">
        <v>224</v>
      </c>
      <c r="F15" s="242" t="s">
        <v>293</v>
      </c>
      <c r="G15" s="242" t="s">
        <v>225</v>
      </c>
      <c r="H15" s="242" t="s">
        <v>268</v>
      </c>
      <c r="I15" s="242" t="s">
        <v>356</v>
      </c>
      <c r="J15" s="264" t="s">
        <v>466</v>
      </c>
      <c r="K15" s="270" t="s">
        <v>441</v>
      </c>
    </row>
    <row r="16" spans="2:20" s="236" customFormat="1" ht="173.15" customHeight="1" x14ac:dyDescent="0.35">
      <c r="B16" s="244" t="s">
        <v>84</v>
      </c>
      <c r="C16" s="243" t="s">
        <v>139</v>
      </c>
      <c r="D16" s="452" t="s">
        <v>249</v>
      </c>
      <c r="E16" s="242" t="s">
        <v>226</v>
      </c>
      <c r="F16" s="242" t="s">
        <v>503</v>
      </c>
      <c r="G16" s="242" t="s">
        <v>227</v>
      </c>
      <c r="H16" s="242" t="s">
        <v>271</v>
      </c>
      <c r="I16" s="242" t="s">
        <v>356</v>
      </c>
      <c r="J16" s="264" t="s">
        <v>189</v>
      </c>
      <c r="K16" s="270" t="s">
        <v>441</v>
      </c>
    </row>
    <row r="17" spans="2:20" s="236" customFormat="1" ht="262.5" customHeight="1" x14ac:dyDescent="0.35">
      <c r="B17" s="244" t="s">
        <v>30</v>
      </c>
      <c r="C17" s="243" t="s">
        <v>497</v>
      </c>
      <c r="D17" s="452" t="s">
        <v>248</v>
      </c>
      <c r="E17" s="237" t="s">
        <v>228</v>
      </c>
      <c r="F17" s="237" t="s">
        <v>294</v>
      </c>
      <c r="G17" s="237" t="s">
        <v>229</v>
      </c>
      <c r="H17" s="237" t="s">
        <v>270</v>
      </c>
      <c r="I17" s="237" t="s">
        <v>356</v>
      </c>
      <c r="J17" s="264" t="s">
        <v>189</v>
      </c>
      <c r="K17" s="270" t="s">
        <v>442</v>
      </c>
      <c r="L17" s="235"/>
      <c r="M17" s="235"/>
      <c r="N17" s="235"/>
      <c r="O17" s="235"/>
      <c r="P17" s="235"/>
      <c r="Q17" s="235"/>
      <c r="R17" s="235"/>
      <c r="S17" s="235"/>
      <c r="T17" s="235"/>
    </row>
    <row r="18" spans="2:20" s="236" customFormat="1" ht="173.15" customHeight="1" x14ac:dyDescent="0.35">
      <c r="B18" s="244" t="s">
        <v>80</v>
      </c>
      <c r="C18" s="243" t="s">
        <v>498</v>
      </c>
      <c r="D18" s="452" t="s">
        <v>247</v>
      </c>
      <c r="E18" s="242" t="s">
        <v>230</v>
      </c>
      <c r="F18" s="237" t="s">
        <v>231</v>
      </c>
      <c r="G18" s="242" t="s">
        <v>232</v>
      </c>
      <c r="H18" s="242" t="s">
        <v>244</v>
      </c>
      <c r="I18" s="242" t="s">
        <v>233</v>
      </c>
      <c r="J18" s="264" t="s">
        <v>189</v>
      </c>
      <c r="K18" s="270" t="s">
        <v>443</v>
      </c>
    </row>
    <row r="19" spans="2:20" s="236" customFormat="1" ht="197.15" customHeight="1" x14ac:dyDescent="0.35">
      <c r="B19" s="244" t="s">
        <v>81</v>
      </c>
      <c r="C19" s="243" t="s">
        <v>499</v>
      </c>
      <c r="D19" s="452" t="s">
        <v>246</v>
      </c>
      <c r="E19" s="242" t="s">
        <v>234</v>
      </c>
      <c r="F19" s="242" t="s">
        <v>506</v>
      </c>
      <c r="G19" s="242" t="s">
        <v>235</v>
      </c>
      <c r="H19" s="242" t="s">
        <v>243</v>
      </c>
      <c r="I19" s="242" t="s">
        <v>236</v>
      </c>
      <c r="J19" s="264" t="s">
        <v>189</v>
      </c>
      <c r="K19" s="270" t="s">
        <v>441</v>
      </c>
    </row>
    <row r="20" spans="2:20" s="236" customFormat="1" ht="363.9" customHeight="1" x14ac:dyDescent="0.35">
      <c r="B20" s="244" t="s">
        <v>186</v>
      </c>
      <c r="C20" s="276" t="s">
        <v>185</v>
      </c>
      <c r="D20" s="452" t="s">
        <v>245</v>
      </c>
      <c r="E20" s="274" t="s">
        <v>237</v>
      </c>
      <c r="F20" s="274" t="s">
        <v>518</v>
      </c>
      <c r="G20" s="274" t="s">
        <v>238</v>
      </c>
      <c r="H20" s="242" t="s">
        <v>269</v>
      </c>
      <c r="I20" s="274" t="s">
        <v>356</v>
      </c>
      <c r="J20" s="275" t="s">
        <v>189</v>
      </c>
      <c r="K20" s="270" t="s">
        <v>442</v>
      </c>
    </row>
    <row r="21" spans="2:20" s="236" customFormat="1" ht="363.9" customHeight="1" x14ac:dyDescent="0.35">
      <c r="B21" s="753" t="s">
        <v>509</v>
      </c>
      <c r="C21" s="750" t="s">
        <v>510</v>
      </c>
      <c r="D21" s="780" t="s">
        <v>455</v>
      </c>
      <c r="E21" s="780" t="s">
        <v>502</v>
      </c>
      <c r="F21" s="780" t="s">
        <v>465</v>
      </c>
      <c r="G21" s="780" t="s">
        <v>456</v>
      </c>
      <c r="H21" s="782" t="s">
        <v>464</v>
      </c>
      <c r="I21" s="758" t="s">
        <v>457</v>
      </c>
      <c r="J21" s="785"/>
      <c r="K21" s="787" t="s">
        <v>441</v>
      </c>
    </row>
    <row r="22" spans="2:20" s="236" customFormat="1" ht="363.9" customHeight="1" thickBot="1" x14ac:dyDescent="0.4">
      <c r="B22" s="765"/>
      <c r="C22" s="789"/>
      <c r="D22" s="781"/>
      <c r="E22" s="781"/>
      <c r="F22" s="781"/>
      <c r="G22" s="781"/>
      <c r="H22" s="783"/>
      <c r="I22" s="784"/>
      <c r="J22" s="786"/>
      <c r="K22" s="788"/>
    </row>
    <row r="23" spans="2:20" ht="409.5" customHeight="1" thickBot="1" x14ac:dyDescent="0.4">
      <c r="B23" s="753" t="s">
        <v>299</v>
      </c>
      <c r="C23" s="763" t="s">
        <v>501</v>
      </c>
      <c r="D23" s="776" t="s">
        <v>300</v>
      </c>
      <c r="E23" s="773" t="s">
        <v>301</v>
      </c>
      <c r="F23" s="762" t="s">
        <v>302</v>
      </c>
      <c r="G23" s="762" t="s">
        <v>303</v>
      </c>
      <c r="H23" s="756" t="s">
        <v>463</v>
      </c>
      <c r="I23" s="750" t="s">
        <v>356</v>
      </c>
      <c r="J23" s="767"/>
      <c r="K23" s="769" t="s">
        <v>444</v>
      </c>
    </row>
    <row r="24" spans="2:20" ht="352.5" customHeight="1" thickBot="1" x14ac:dyDescent="0.4">
      <c r="B24" s="765"/>
      <c r="C24" s="764"/>
      <c r="D24" s="777"/>
      <c r="E24" s="774"/>
      <c r="F24" s="775"/>
      <c r="G24" s="761"/>
      <c r="H24" s="757"/>
      <c r="I24" s="766"/>
      <c r="J24" s="768"/>
      <c r="K24" s="770"/>
    </row>
    <row r="25" spans="2:20" ht="409.5" customHeight="1" thickBot="1" x14ac:dyDescent="0.4">
      <c r="B25" s="752" t="s">
        <v>305</v>
      </c>
      <c r="C25" s="750" t="s">
        <v>500</v>
      </c>
      <c r="D25" s="778" t="s">
        <v>473</v>
      </c>
      <c r="E25" s="760" t="s">
        <v>474</v>
      </c>
      <c r="F25" s="762" t="s">
        <v>306</v>
      </c>
      <c r="G25" s="760" t="s">
        <v>461</v>
      </c>
      <c r="H25" s="756" t="s">
        <v>462</v>
      </c>
      <c r="I25" s="758" t="s">
        <v>307</v>
      </c>
      <c r="J25" s="754" t="s">
        <v>467</v>
      </c>
      <c r="K25" s="769" t="s">
        <v>444</v>
      </c>
    </row>
    <row r="26" spans="2:20" ht="224.4" customHeight="1" thickBot="1" x14ac:dyDescent="0.4">
      <c r="B26" s="753"/>
      <c r="C26" s="751"/>
      <c r="D26" s="779"/>
      <c r="E26" s="761"/>
      <c r="F26" s="761"/>
      <c r="G26" s="761"/>
      <c r="H26" s="757"/>
      <c r="I26" s="759"/>
      <c r="J26" s="755"/>
      <c r="K26" s="770"/>
    </row>
  </sheetData>
  <mergeCells count="33">
    <mergeCell ref="B21:B22"/>
    <mergeCell ref="C21:C22"/>
    <mergeCell ref="D21:D22"/>
    <mergeCell ref="E21:E22"/>
    <mergeCell ref="F21:F22"/>
    <mergeCell ref="K23:K24"/>
    <mergeCell ref="K25:K26"/>
    <mergeCell ref="D2:G2"/>
    <mergeCell ref="D3:G3"/>
    <mergeCell ref="D4:G4"/>
    <mergeCell ref="E23:E24"/>
    <mergeCell ref="G23:G24"/>
    <mergeCell ref="F23:F24"/>
    <mergeCell ref="D23:D24"/>
    <mergeCell ref="D25:D26"/>
    <mergeCell ref="G21:G22"/>
    <mergeCell ref="H21:H22"/>
    <mergeCell ref="I21:I22"/>
    <mergeCell ref="J21:J22"/>
    <mergeCell ref="K21:K22"/>
    <mergeCell ref="C23:C24"/>
    <mergeCell ref="B23:B24"/>
    <mergeCell ref="H23:H24"/>
    <mergeCell ref="I23:I24"/>
    <mergeCell ref="J23:J24"/>
    <mergeCell ref="C25:C26"/>
    <mergeCell ref="B25:B26"/>
    <mergeCell ref="J25:J26"/>
    <mergeCell ref="H25:H26"/>
    <mergeCell ref="I25:I26"/>
    <mergeCell ref="G25:G26"/>
    <mergeCell ref="F25:F26"/>
    <mergeCell ref="E25:E26"/>
  </mergeCells>
  <hyperlinks>
    <hyperlink ref="B18" location="'DISRUPTION INDEX SUMMARY'!A1" display="Disruption Index Guarantee" xr:uid="{00000000-0004-0000-0200-000000000000}"/>
  </hyperlinks>
  <pageMargins left="0.7" right="0.7" top="0.75" bottom="0.75" header="0.3" footer="0.3"/>
  <pageSetup paperSize="9" orientation="portrait" horizontalDpi="90" verticalDpi="90"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autoPageBreaks="0"/>
  </sheetPr>
  <dimension ref="A3:S117"/>
  <sheetViews>
    <sheetView showGridLines="0" zoomScale="40" zoomScaleNormal="40" workbookViewId="0">
      <pane ySplit="6" topLeftCell="A7" activePane="bottomLeft" state="frozen"/>
      <selection activeCell="AB14" sqref="AB14:AE14"/>
      <selection pane="bottomLeft" activeCell="AB14" sqref="AB14:AE14"/>
    </sheetView>
  </sheetViews>
  <sheetFormatPr defaultRowHeight="15.5" x14ac:dyDescent="0.35"/>
  <cols>
    <col min="2" max="2" width="20.921875" bestFit="1" customWidth="1"/>
    <col min="3" max="3" width="14.84375" bestFit="1" customWidth="1"/>
    <col min="4" max="4" width="38.07421875" bestFit="1" customWidth="1"/>
    <col min="5" max="5" width="36.921875" bestFit="1" customWidth="1"/>
    <col min="6" max="6" width="43.3828125" customWidth="1"/>
    <col min="7" max="7" width="8.4609375" customWidth="1"/>
    <col min="8" max="8" width="14.07421875" style="205" bestFit="1" customWidth="1"/>
    <col min="9" max="9" width="17.53515625" bestFit="1" customWidth="1"/>
    <col min="10" max="11" width="43.61328125" bestFit="1" customWidth="1"/>
    <col min="12" max="12" width="15" customWidth="1"/>
    <col min="19" max="19" width="9.15234375" style="205"/>
  </cols>
  <sheetData>
    <row r="3" spans="1:18" ht="15.65" customHeight="1" x14ac:dyDescent="0.35">
      <c r="E3" s="790" t="s">
        <v>512</v>
      </c>
      <c r="F3" s="790"/>
      <c r="G3" s="790"/>
      <c r="H3" s="790"/>
      <c r="I3" s="790"/>
    </row>
    <row r="4" spans="1:18" ht="15.65" customHeight="1" x14ac:dyDescent="0.35">
      <c r="E4" s="790"/>
      <c r="F4" s="790"/>
      <c r="G4" s="790"/>
      <c r="H4" s="790"/>
      <c r="I4" s="790"/>
    </row>
    <row r="5" spans="1:18" ht="15.65" customHeight="1" x14ac:dyDescent="0.35">
      <c r="F5" s="430"/>
      <c r="G5" s="430"/>
    </row>
    <row r="8" spans="1:18" s="205" customFormat="1" ht="9.9" customHeight="1" x14ac:dyDescent="0.5">
      <c r="A8" s="440"/>
      <c r="B8" s="440"/>
      <c r="C8" s="440"/>
      <c r="D8" s="442"/>
      <c r="E8" s="440"/>
      <c r="F8" s="440"/>
      <c r="G8" s="440"/>
      <c r="H8" s="443"/>
      <c r="I8" s="440"/>
      <c r="J8" s="440"/>
      <c r="K8" s="440"/>
      <c r="L8" s="440"/>
      <c r="M8" s="440"/>
      <c r="N8" s="440"/>
      <c r="O8" s="440"/>
      <c r="P8" s="440"/>
      <c r="Q8" s="440"/>
      <c r="R8" s="444"/>
    </row>
    <row r="9" spans="1:18" s="205" customFormat="1" ht="23" x14ac:dyDescent="0.5">
      <c r="D9" s="429" t="s">
        <v>489</v>
      </c>
      <c r="H9" s="438"/>
      <c r="K9" s="429" t="s">
        <v>490</v>
      </c>
      <c r="R9" s="445"/>
    </row>
    <row r="10" spans="1:18" x14ac:dyDescent="0.35">
      <c r="A10" s="205"/>
      <c r="B10" s="205"/>
      <c r="C10" s="205"/>
      <c r="D10" s="205"/>
      <c r="E10" s="205"/>
      <c r="F10" s="205"/>
      <c r="G10" s="205"/>
      <c r="H10" s="438"/>
      <c r="I10" s="205"/>
      <c r="J10" s="205"/>
      <c r="K10" s="205"/>
      <c r="L10" s="205"/>
      <c r="M10" s="205"/>
      <c r="N10" s="205"/>
      <c r="O10" s="205"/>
      <c r="P10" s="205"/>
      <c r="R10" s="445"/>
    </row>
    <row r="11" spans="1:18" x14ac:dyDescent="0.35">
      <c r="A11" s="205"/>
      <c r="B11" s="205"/>
      <c r="C11" s="426" t="s">
        <v>445</v>
      </c>
      <c r="D11" s="205" t="s">
        <v>451</v>
      </c>
      <c r="E11" s="205" t="s">
        <v>450</v>
      </c>
      <c r="F11" s="205"/>
      <c r="G11" s="205"/>
      <c r="H11" s="438"/>
      <c r="I11" s="205"/>
      <c r="J11" s="205"/>
      <c r="K11" s="205"/>
      <c r="L11" s="205"/>
      <c r="M11" s="205"/>
      <c r="N11" s="205"/>
      <c r="O11" s="205"/>
      <c r="P11" s="205"/>
      <c r="R11" s="445"/>
    </row>
    <row r="12" spans="1:18" x14ac:dyDescent="0.35">
      <c r="A12" s="205"/>
      <c r="B12" s="205"/>
      <c r="C12" s="427" t="s">
        <v>447</v>
      </c>
      <c r="D12" s="428">
        <v>5000</v>
      </c>
      <c r="E12" s="428">
        <v>5000</v>
      </c>
      <c r="F12" s="205"/>
      <c r="G12" s="205"/>
      <c r="H12" s="438"/>
      <c r="I12" s="205"/>
      <c r="J12" s="205"/>
      <c r="K12" s="205"/>
      <c r="L12" s="205"/>
      <c r="M12" s="205"/>
      <c r="N12" s="205"/>
      <c r="O12" s="205"/>
      <c r="P12" s="205"/>
      <c r="R12" s="445"/>
    </row>
    <row r="13" spans="1:18" x14ac:dyDescent="0.35">
      <c r="A13" s="205"/>
      <c r="B13" s="205"/>
      <c r="C13" s="427" t="s">
        <v>448</v>
      </c>
      <c r="D13" s="428">
        <v>50000</v>
      </c>
      <c r="E13" s="428">
        <v>55000</v>
      </c>
      <c r="F13" s="205"/>
      <c r="G13" s="205"/>
      <c r="H13" s="438"/>
      <c r="I13" s="205"/>
      <c r="J13" s="205"/>
      <c r="K13" s="205"/>
      <c r="L13" s="205"/>
      <c r="M13" s="205"/>
      <c r="N13" s="205"/>
      <c r="O13" s="205"/>
      <c r="P13" s="205"/>
      <c r="R13" s="445"/>
    </row>
    <row r="14" spans="1:18" x14ac:dyDescent="0.35">
      <c r="A14" s="205"/>
      <c r="B14" s="205"/>
      <c r="C14" s="427" t="s">
        <v>449</v>
      </c>
      <c r="D14" s="428">
        <v>700000</v>
      </c>
      <c r="E14" s="428">
        <v>755000</v>
      </c>
      <c r="F14" s="205"/>
      <c r="G14" s="205"/>
      <c r="H14" s="438"/>
      <c r="I14" s="205"/>
      <c r="J14" s="205"/>
      <c r="K14" s="205"/>
      <c r="L14" s="205"/>
      <c r="M14" s="205"/>
      <c r="N14" s="205"/>
      <c r="O14" s="205"/>
      <c r="P14" s="205"/>
      <c r="R14" s="445"/>
    </row>
    <row r="15" spans="1:18" x14ac:dyDescent="0.35">
      <c r="A15" s="205"/>
      <c r="B15" s="205"/>
      <c r="C15" s="427" t="s">
        <v>446</v>
      </c>
      <c r="D15" s="428">
        <v>755000</v>
      </c>
      <c r="E15" s="428">
        <v>815000</v>
      </c>
      <c r="F15" s="205"/>
      <c r="G15" s="205"/>
      <c r="H15" s="438"/>
      <c r="I15" s="205"/>
      <c r="J15" s="205"/>
      <c r="K15" s="205"/>
      <c r="L15" s="205"/>
      <c r="M15" s="205"/>
      <c r="N15" s="205"/>
      <c r="O15" s="205"/>
      <c r="P15" s="205"/>
      <c r="R15" s="445"/>
    </row>
    <row r="16" spans="1:18" x14ac:dyDescent="0.35">
      <c r="A16" s="205"/>
      <c r="B16" s="205"/>
      <c r="C16" s="205"/>
      <c r="D16" s="205"/>
      <c r="E16" s="205"/>
      <c r="F16" s="205"/>
      <c r="G16" s="205"/>
      <c r="H16" s="438"/>
      <c r="I16" s="205"/>
      <c r="J16" s="205"/>
      <c r="K16" s="205"/>
      <c r="L16" s="205"/>
      <c r="M16" s="205"/>
      <c r="N16" s="205"/>
      <c r="O16" s="205"/>
      <c r="P16" s="205"/>
      <c r="R16" s="445"/>
    </row>
    <row r="17" spans="1:18" x14ac:dyDescent="0.35">
      <c r="A17" s="205"/>
      <c r="B17" s="205"/>
      <c r="C17" s="205"/>
      <c r="D17" s="205"/>
      <c r="E17" s="205"/>
      <c r="F17" s="205"/>
      <c r="G17" s="205"/>
      <c r="H17" s="438"/>
      <c r="I17" s="205"/>
      <c r="J17" s="205"/>
      <c r="K17" s="205"/>
      <c r="L17" s="205"/>
      <c r="M17" s="205"/>
      <c r="N17" s="205"/>
      <c r="O17" s="205"/>
      <c r="P17" s="205"/>
      <c r="R17" s="445"/>
    </row>
    <row r="18" spans="1:18" x14ac:dyDescent="0.35">
      <c r="B18" s="205"/>
      <c r="C18" s="205"/>
      <c r="D18" s="205"/>
      <c r="E18" s="205"/>
      <c r="F18" s="205"/>
      <c r="G18" s="205"/>
      <c r="H18" s="438"/>
      <c r="R18" s="445"/>
    </row>
    <row r="19" spans="1:18" x14ac:dyDescent="0.35">
      <c r="B19" s="205"/>
      <c r="C19" s="205"/>
      <c r="D19" s="205"/>
      <c r="E19" s="205"/>
      <c r="F19" s="205"/>
      <c r="G19" s="205"/>
      <c r="H19" s="438"/>
      <c r="R19" s="445"/>
    </row>
    <row r="20" spans="1:18" x14ac:dyDescent="0.35">
      <c r="B20" s="205"/>
      <c r="C20" s="205"/>
      <c r="D20" s="205"/>
      <c r="E20" s="205"/>
      <c r="F20" s="205"/>
      <c r="G20" s="205"/>
      <c r="H20" s="438"/>
      <c r="R20" s="445"/>
    </row>
    <row r="21" spans="1:18" x14ac:dyDescent="0.35">
      <c r="B21" s="205"/>
      <c r="C21" s="205"/>
      <c r="D21" s="205"/>
      <c r="E21" s="205"/>
      <c r="F21" s="205"/>
      <c r="G21" s="205"/>
      <c r="H21" s="438"/>
      <c r="R21" s="445"/>
    </row>
    <row r="22" spans="1:18" x14ac:dyDescent="0.35">
      <c r="B22" s="205"/>
      <c r="C22" s="205"/>
      <c r="D22" s="205"/>
      <c r="E22" s="205"/>
      <c r="F22" s="205"/>
      <c r="G22" s="205"/>
      <c r="H22" s="438"/>
      <c r="R22" s="445"/>
    </row>
    <row r="23" spans="1:18" x14ac:dyDescent="0.35">
      <c r="B23" s="205"/>
      <c r="C23" s="205"/>
      <c r="D23" s="205"/>
      <c r="E23" s="205"/>
      <c r="F23" s="205"/>
      <c r="G23" s="205"/>
      <c r="H23" s="438"/>
      <c r="R23" s="445"/>
    </row>
    <row r="24" spans="1:18" x14ac:dyDescent="0.35">
      <c r="B24" s="205"/>
      <c r="C24" s="205"/>
      <c r="D24" s="205"/>
      <c r="E24" s="205"/>
      <c r="F24" s="205"/>
      <c r="G24" s="205"/>
      <c r="H24" s="438"/>
      <c r="R24" s="445"/>
    </row>
    <row r="25" spans="1:18" x14ac:dyDescent="0.35">
      <c r="B25" s="205"/>
      <c r="C25" s="205"/>
      <c r="D25" s="205"/>
      <c r="E25" s="205"/>
      <c r="F25" s="205"/>
      <c r="G25" s="205"/>
      <c r="H25" s="438"/>
      <c r="R25" s="445"/>
    </row>
    <row r="26" spans="1:18" x14ac:dyDescent="0.35">
      <c r="B26" s="205"/>
      <c r="C26" s="205"/>
      <c r="D26" s="205"/>
      <c r="E26" s="205"/>
      <c r="F26" s="205"/>
      <c r="G26" s="205"/>
      <c r="H26" s="438"/>
      <c r="R26" s="445"/>
    </row>
    <row r="27" spans="1:18" x14ac:dyDescent="0.35">
      <c r="B27" s="205"/>
      <c r="C27" s="205"/>
      <c r="D27" s="205"/>
      <c r="E27" s="205"/>
      <c r="F27" s="205"/>
      <c r="G27" s="205"/>
      <c r="H27" s="438"/>
      <c r="R27" s="445"/>
    </row>
    <row r="28" spans="1:18" x14ac:dyDescent="0.35">
      <c r="B28" s="205"/>
      <c r="C28" s="205"/>
      <c r="D28" s="205"/>
      <c r="E28" s="205"/>
      <c r="F28" s="205"/>
      <c r="G28" s="205"/>
      <c r="H28" s="438"/>
      <c r="R28" s="445"/>
    </row>
    <row r="29" spans="1:18" x14ac:dyDescent="0.35">
      <c r="B29" s="205"/>
      <c r="C29" s="205"/>
      <c r="D29" s="205"/>
      <c r="E29" s="205"/>
      <c r="F29" s="205"/>
      <c r="G29" s="205"/>
      <c r="H29" s="438"/>
      <c r="R29" s="445"/>
    </row>
    <row r="30" spans="1:18" x14ac:dyDescent="0.35">
      <c r="B30" s="205"/>
      <c r="C30" s="205"/>
      <c r="D30" s="205"/>
      <c r="E30" s="205"/>
      <c r="F30" s="205"/>
      <c r="G30" s="205"/>
      <c r="H30" s="438"/>
      <c r="R30" s="445"/>
    </row>
    <row r="31" spans="1:18" x14ac:dyDescent="0.35">
      <c r="B31" s="205"/>
      <c r="C31" s="205"/>
      <c r="D31" s="205"/>
      <c r="E31" s="205"/>
      <c r="F31" s="205"/>
      <c r="G31" s="205"/>
      <c r="H31" s="438"/>
      <c r="R31" s="445"/>
    </row>
    <row r="32" spans="1:18" x14ac:dyDescent="0.35">
      <c r="B32" s="205"/>
      <c r="C32" s="205"/>
      <c r="D32" s="205"/>
      <c r="E32" s="205"/>
      <c r="F32" s="205"/>
      <c r="G32" s="205"/>
      <c r="H32" s="438"/>
      <c r="R32" s="445"/>
    </row>
    <row r="33" spans="1:18" x14ac:dyDescent="0.35">
      <c r="B33" s="205"/>
      <c r="C33" s="205"/>
      <c r="D33" s="205"/>
      <c r="E33" s="205"/>
      <c r="F33" s="205"/>
      <c r="G33" s="205"/>
      <c r="H33" s="438"/>
      <c r="R33" s="445"/>
    </row>
    <row r="34" spans="1:18" s="205" customFormat="1" ht="16" thickBot="1" x14ac:dyDescent="0.4">
      <c r="A34" s="441"/>
      <c r="B34" s="441"/>
      <c r="C34" s="441"/>
      <c r="D34" s="441"/>
      <c r="E34" s="441"/>
      <c r="F34" s="441"/>
      <c r="G34" s="441"/>
      <c r="H34" s="441"/>
      <c r="I34" s="441"/>
      <c r="J34" s="441"/>
      <c r="K34" s="441"/>
      <c r="L34" s="441"/>
      <c r="M34" s="441"/>
      <c r="N34" s="441"/>
      <c r="O34" s="441"/>
      <c r="P34" s="441"/>
      <c r="Q34" s="441"/>
      <c r="R34" s="446"/>
    </row>
    <row r="35" spans="1:18" s="205" customFormat="1" x14ac:dyDescent="0.35">
      <c r="H35" s="438"/>
      <c r="R35" s="445"/>
    </row>
    <row r="36" spans="1:18" ht="23" x14ac:dyDescent="0.5">
      <c r="D36" s="429" t="s">
        <v>492</v>
      </c>
      <c r="G36" s="205"/>
      <c r="H36" s="438"/>
      <c r="K36" s="429" t="s">
        <v>511</v>
      </c>
      <c r="O36" s="205"/>
      <c r="R36" s="445"/>
    </row>
    <row r="37" spans="1:18" x14ac:dyDescent="0.35">
      <c r="G37" s="205"/>
      <c r="H37" s="438"/>
      <c r="O37" s="205"/>
      <c r="R37" s="445"/>
    </row>
    <row r="38" spans="1:18" x14ac:dyDescent="0.35">
      <c r="G38" s="205"/>
      <c r="H38" s="438"/>
      <c r="O38" s="205"/>
      <c r="R38" s="445"/>
    </row>
    <row r="39" spans="1:18" x14ac:dyDescent="0.35">
      <c r="G39" s="205"/>
      <c r="H39" s="438"/>
      <c r="O39" s="205"/>
      <c r="R39" s="445"/>
    </row>
    <row r="40" spans="1:18" x14ac:dyDescent="0.35">
      <c r="G40" s="205"/>
      <c r="H40" s="438"/>
      <c r="O40" s="205"/>
      <c r="R40" s="445"/>
    </row>
    <row r="41" spans="1:18" x14ac:dyDescent="0.35">
      <c r="G41" s="205"/>
      <c r="H41" s="438"/>
      <c r="O41" s="205"/>
      <c r="R41" s="445"/>
    </row>
    <row r="42" spans="1:18" x14ac:dyDescent="0.35">
      <c r="G42" s="205"/>
      <c r="H42" s="438"/>
      <c r="O42" s="205"/>
      <c r="R42" s="445"/>
    </row>
    <row r="43" spans="1:18" x14ac:dyDescent="0.35">
      <c r="G43" s="205"/>
      <c r="H43" s="438"/>
      <c r="O43" s="205"/>
      <c r="R43" s="445"/>
    </row>
    <row r="44" spans="1:18" x14ac:dyDescent="0.35">
      <c r="G44" s="205"/>
      <c r="H44" s="438"/>
      <c r="O44" s="205"/>
      <c r="R44" s="445"/>
    </row>
    <row r="45" spans="1:18" x14ac:dyDescent="0.35">
      <c r="G45" s="205"/>
      <c r="H45" s="438"/>
      <c r="O45" s="205"/>
      <c r="R45" s="445"/>
    </row>
    <row r="46" spans="1:18" x14ac:dyDescent="0.35">
      <c r="G46" s="205"/>
      <c r="H46" s="438"/>
      <c r="O46" s="205"/>
      <c r="R46" s="445"/>
    </row>
    <row r="47" spans="1:18" x14ac:dyDescent="0.35">
      <c r="G47" s="205"/>
      <c r="H47" s="438"/>
      <c r="O47" s="205"/>
      <c r="R47" s="445"/>
    </row>
    <row r="48" spans="1:18" x14ac:dyDescent="0.35">
      <c r="G48" s="205"/>
      <c r="H48" s="438"/>
      <c r="O48" s="205"/>
      <c r="R48" s="445"/>
    </row>
    <row r="49" spans="1:18" x14ac:dyDescent="0.35">
      <c r="G49" s="205"/>
      <c r="H49" s="438"/>
      <c r="O49" s="205"/>
      <c r="R49" s="445"/>
    </row>
    <row r="50" spans="1:18" x14ac:dyDescent="0.35">
      <c r="A50" s="205"/>
      <c r="B50" s="205"/>
      <c r="C50" s="205"/>
      <c r="D50" s="205"/>
      <c r="E50" s="205"/>
      <c r="F50" s="205"/>
      <c r="G50" s="205"/>
      <c r="H50" s="438"/>
      <c r="I50" s="205"/>
      <c r="J50" s="205"/>
      <c r="K50" s="205"/>
      <c r="L50" s="205"/>
      <c r="M50" s="205"/>
      <c r="N50" s="205"/>
      <c r="O50" s="205"/>
      <c r="P50" s="205"/>
      <c r="Q50" s="205"/>
      <c r="R50" s="445"/>
    </row>
    <row r="51" spans="1:18" x14ac:dyDescent="0.35">
      <c r="A51" s="205"/>
      <c r="B51" s="205"/>
      <c r="C51" s="205"/>
      <c r="D51" s="205"/>
      <c r="E51" s="205"/>
      <c r="F51" s="205"/>
      <c r="G51" s="205"/>
      <c r="H51" s="438"/>
      <c r="I51" s="205"/>
      <c r="J51" s="205"/>
      <c r="K51" s="205"/>
      <c r="L51" s="205"/>
      <c r="M51" s="205"/>
      <c r="N51" s="205"/>
      <c r="O51" s="205"/>
      <c r="P51" s="205"/>
      <c r="Q51" s="205"/>
      <c r="R51" s="445"/>
    </row>
    <row r="52" spans="1:18" x14ac:dyDescent="0.35">
      <c r="A52" s="205"/>
      <c r="B52" s="205"/>
      <c r="C52" s="205"/>
      <c r="D52" s="205"/>
      <c r="E52" s="205"/>
      <c r="F52" s="205"/>
      <c r="G52" s="205"/>
      <c r="H52" s="438"/>
      <c r="I52" s="205"/>
      <c r="J52" s="205"/>
      <c r="K52" s="205"/>
      <c r="L52" s="205"/>
      <c r="M52" s="205"/>
      <c r="N52" s="205"/>
      <c r="O52" s="205"/>
      <c r="P52" s="205"/>
      <c r="Q52" s="205"/>
      <c r="R52" s="445"/>
    </row>
    <row r="53" spans="1:18" x14ac:dyDescent="0.35">
      <c r="A53" s="205"/>
      <c r="B53" s="205"/>
      <c r="C53" s="205"/>
      <c r="D53" s="205"/>
      <c r="E53" s="205"/>
      <c r="F53" s="205"/>
      <c r="G53" s="205"/>
      <c r="H53" s="438"/>
      <c r="I53" s="205"/>
      <c r="J53" s="205"/>
      <c r="K53" s="205"/>
      <c r="L53" s="205"/>
      <c r="M53" s="205"/>
      <c r="N53" s="205"/>
      <c r="O53" s="205"/>
      <c r="P53" s="205"/>
      <c r="Q53" s="205"/>
      <c r="R53" s="445"/>
    </row>
    <row r="54" spans="1:18" x14ac:dyDescent="0.35">
      <c r="A54" s="205"/>
      <c r="B54" s="205"/>
      <c r="C54" s="205"/>
      <c r="D54" s="205"/>
      <c r="E54" s="205"/>
      <c r="F54" s="205"/>
      <c r="G54" s="205"/>
      <c r="H54" s="438"/>
      <c r="I54" s="205"/>
      <c r="J54" s="205"/>
      <c r="K54" s="205"/>
      <c r="L54" s="205"/>
      <c r="M54" s="205"/>
      <c r="N54" s="205"/>
      <c r="O54" s="205"/>
      <c r="P54" s="205"/>
      <c r="Q54" s="205"/>
      <c r="R54" s="445"/>
    </row>
    <row r="55" spans="1:18" x14ac:dyDescent="0.35">
      <c r="A55" s="205"/>
      <c r="B55" s="205"/>
      <c r="C55" s="205"/>
      <c r="D55" s="205"/>
      <c r="E55" s="205"/>
      <c r="F55" s="205"/>
      <c r="G55" s="205"/>
      <c r="H55" s="438"/>
      <c r="I55" s="205"/>
      <c r="J55" s="205"/>
      <c r="K55" s="205"/>
      <c r="L55" s="205"/>
      <c r="M55" s="205"/>
      <c r="N55" s="205"/>
      <c r="O55" s="205"/>
      <c r="P55" s="205"/>
      <c r="Q55" s="205"/>
      <c r="R55" s="445"/>
    </row>
    <row r="56" spans="1:18" s="205" customFormat="1" x14ac:dyDescent="0.35">
      <c r="H56" s="438"/>
      <c r="R56" s="445"/>
    </row>
    <row r="57" spans="1:18" s="205" customFormat="1" ht="16" thickBot="1" x14ac:dyDescent="0.4">
      <c r="A57" s="434"/>
      <c r="B57" s="434"/>
      <c r="C57" s="434"/>
      <c r="D57" s="434"/>
      <c r="E57" s="434"/>
      <c r="F57" s="434"/>
      <c r="G57" s="434"/>
      <c r="H57" s="439"/>
      <c r="I57" s="434"/>
      <c r="J57" s="434"/>
      <c r="K57" s="434"/>
      <c r="L57" s="434"/>
      <c r="M57" s="434"/>
      <c r="N57" s="434"/>
      <c r="O57" s="434"/>
      <c r="P57" s="434"/>
      <c r="Q57" s="434"/>
      <c r="R57" s="447"/>
    </row>
    <row r="58" spans="1:18" s="205" customFormat="1" hidden="1" x14ac:dyDescent="0.35">
      <c r="B58" s="327" t="s">
        <v>42</v>
      </c>
      <c r="C58" t="s">
        <v>525</v>
      </c>
      <c r="I58"/>
      <c r="J58"/>
    </row>
    <row r="59" spans="1:18" ht="23" hidden="1" x14ac:dyDescent="0.5">
      <c r="D59" s="429"/>
      <c r="K59" s="429"/>
    </row>
    <row r="60" spans="1:18" hidden="1" x14ac:dyDescent="0.35">
      <c r="B60" s="327" t="s">
        <v>445</v>
      </c>
      <c r="C60" t="s">
        <v>514</v>
      </c>
      <c r="D60" t="s">
        <v>491</v>
      </c>
    </row>
    <row r="61" spans="1:18" hidden="1" x14ac:dyDescent="0.35">
      <c r="B61" s="328" t="s">
        <v>41</v>
      </c>
      <c r="C61" s="329">
        <v>1</v>
      </c>
      <c r="D61" s="329">
        <v>3.7861705527118685</v>
      </c>
    </row>
    <row r="62" spans="1:18" hidden="1" x14ac:dyDescent="0.35">
      <c r="B62" s="328" t="s">
        <v>55</v>
      </c>
      <c r="C62" s="329">
        <v>1</v>
      </c>
      <c r="D62" s="329">
        <v>13.391240113141251</v>
      </c>
    </row>
    <row r="63" spans="1:18" hidden="1" x14ac:dyDescent="0.35">
      <c r="B63" s="328" t="s">
        <v>56</v>
      </c>
      <c r="C63" s="329">
        <v>1</v>
      </c>
      <c r="D63" s="329">
        <v>26.017104655104447</v>
      </c>
    </row>
    <row r="64" spans="1:18" hidden="1" x14ac:dyDescent="0.35">
      <c r="B64" s="328" t="s">
        <v>57</v>
      </c>
      <c r="C64" s="329">
        <v>1</v>
      </c>
      <c r="D64" s="329">
        <v>26.017104655104447</v>
      </c>
    </row>
    <row r="65" spans="2:4" hidden="1" x14ac:dyDescent="0.35">
      <c r="B65" s="328" t="s">
        <v>58</v>
      </c>
      <c r="C65" s="329">
        <v>1</v>
      </c>
      <c r="D65" s="329">
        <v>26.017104655104447</v>
      </c>
    </row>
    <row r="66" spans="2:4" hidden="1" x14ac:dyDescent="0.35">
      <c r="B66" s="328" t="s">
        <v>59</v>
      </c>
      <c r="C66" s="329">
        <v>1</v>
      </c>
      <c r="D66" s="329">
        <v>26.017104655104447</v>
      </c>
    </row>
    <row r="67" spans="2:4" hidden="1" x14ac:dyDescent="0.35">
      <c r="B67" s="328" t="s">
        <v>60</v>
      </c>
      <c r="C67" s="329">
        <v>1</v>
      </c>
      <c r="D67" s="329">
        <v>26.017104655104447</v>
      </c>
    </row>
    <row r="68" spans="2:4" hidden="1" x14ac:dyDescent="0.35">
      <c r="B68" s="328" t="s">
        <v>61</v>
      </c>
      <c r="C68" s="329">
        <v>1</v>
      </c>
      <c r="D68" s="329">
        <v>26.017104655104447</v>
      </c>
    </row>
    <row r="69" spans="2:4" hidden="1" x14ac:dyDescent="0.35">
      <c r="B69" s="328" t="s">
        <v>62</v>
      </c>
      <c r="C69" s="329">
        <v>1</v>
      </c>
      <c r="D69" s="329">
        <v>26.017104655104447</v>
      </c>
    </row>
    <row r="70" spans="2:4" hidden="1" x14ac:dyDescent="0.35">
      <c r="B70" s="328" t="s">
        <v>63</v>
      </c>
      <c r="C70" s="329">
        <v>1</v>
      </c>
      <c r="D70" s="329">
        <v>26.017104655104447</v>
      </c>
    </row>
    <row r="71" spans="2:4" hidden="1" x14ac:dyDescent="0.35">
      <c r="B71" s="328" t="s">
        <v>64</v>
      </c>
      <c r="C71" s="329">
        <v>1</v>
      </c>
      <c r="D71" s="329">
        <v>26.017104655104447</v>
      </c>
    </row>
    <row r="72" spans="2:4" hidden="1" x14ac:dyDescent="0.35">
      <c r="B72" s="328" t="s">
        <v>65</v>
      </c>
      <c r="C72" s="329">
        <v>1</v>
      </c>
      <c r="D72" s="329">
        <v>26.017104655104447</v>
      </c>
    </row>
    <row r="73" spans="2:4" hidden="1" x14ac:dyDescent="0.35">
      <c r="B73" s="328" t="s">
        <v>68</v>
      </c>
      <c r="C73" s="329">
        <v>1</v>
      </c>
      <c r="D73" s="329">
        <v>26.017104655104447</v>
      </c>
    </row>
    <row r="74" spans="2:4" hidden="1" x14ac:dyDescent="0.35">
      <c r="B74" s="328" t="s">
        <v>69</v>
      </c>
      <c r="C74" s="329">
        <v>1</v>
      </c>
      <c r="D74" s="329">
        <v>26.017104655104447</v>
      </c>
    </row>
    <row r="75" spans="2:4" hidden="1" x14ac:dyDescent="0.35">
      <c r="B75" s="328" t="s">
        <v>70</v>
      </c>
      <c r="C75" s="329">
        <v>1</v>
      </c>
      <c r="D75" s="329">
        <v>26.017104655104447</v>
      </c>
    </row>
    <row r="76" spans="2:4" hidden="1" x14ac:dyDescent="0.35">
      <c r="B76" s="328" t="s">
        <v>446</v>
      </c>
      <c r="C76" s="329">
        <v>1</v>
      </c>
      <c r="D76" s="329">
        <v>355.39977118221105</v>
      </c>
    </row>
    <row r="78" spans="2:4" ht="23" x14ac:dyDescent="0.5">
      <c r="D78" s="429" t="s">
        <v>526</v>
      </c>
    </row>
    <row r="81" spans="2:4" ht="44.15" hidden="1" customHeight="1" x14ac:dyDescent="0.35"/>
    <row r="82" spans="2:4" hidden="1" x14ac:dyDescent="0.35"/>
    <row r="83" spans="2:4" hidden="1" x14ac:dyDescent="0.35">
      <c r="B83" s="327" t="s">
        <v>445</v>
      </c>
      <c r="C83" t="s">
        <v>453</v>
      </c>
      <c r="D83" t="s">
        <v>507</v>
      </c>
    </row>
    <row r="84" spans="2:4" hidden="1" x14ac:dyDescent="0.35">
      <c r="B84" s="328" t="s">
        <v>41</v>
      </c>
      <c r="C84" s="329">
        <v>0</v>
      </c>
      <c r="D84" s="329">
        <v>0</v>
      </c>
    </row>
    <row r="85" spans="2:4" hidden="1" x14ac:dyDescent="0.35">
      <c r="B85" s="328" t="s">
        <v>55</v>
      </c>
      <c r="C85" s="329">
        <v>2</v>
      </c>
      <c r="D85" s="329">
        <v>2</v>
      </c>
    </row>
    <row r="86" spans="2:4" hidden="1" x14ac:dyDescent="0.35">
      <c r="B86" s="328" t="s">
        <v>56</v>
      </c>
      <c r="C86" s="329">
        <v>8</v>
      </c>
      <c r="D86" s="329">
        <v>10</v>
      </c>
    </row>
    <row r="87" spans="2:4" hidden="1" x14ac:dyDescent="0.35">
      <c r="B87" s="328" t="s">
        <v>57</v>
      </c>
      <c r="C87" s="329">
        <v>0</v>
      </c>
      <c r="D87" s="329">
        <v>10</v>
      </c>
    </row>
    <row r="88" spans="2:4" hidden="1" x14ac:dyDescent="0.35">
      <c r="B88" s="328" t="s">
        <v>58</v>
      </c>
      <c r="C88" s="329">
        <v>0</v>
      </c>
      <c r="D88" s="329">
        <v>10</v>
      </c>
    </row>
    <row r="89" spans="2:4" hidden="1" x14ac:dyDescent="0.35">
      <c r="B89" s="328" t="s">
        <v>59</v>
      </c>
      <c r="C89" s="329">
        <v>0</v>
      </c>
      <c r="D89" s="329">
        <v>10</v>
      </c>
    </row>
    <row r="90" spans="2:4" hidden="1" x14ac:dyDescent="0.35">
      <c r="B90" s="328" t="s">
        <v>60</v>
      </c>
      <c r="C90" s="329">
        <v>0</v>
      </c>
      <c r="D90" s="329">
        <v>10</v>
      </c>
    </row>
    <row r="91" spans="2:4" hidden="1" x14ac:dyDescent="0.35">
      <c r="B91" s="328" t="s">
        <v>61</v>
      </c>
      <c r="C91" s="329">
        <v>0</v>
      </c>
      <c r="D91" s="329">
        <v>10</v>
      </c>
    </row>
    <row r="92" spans="2:4" hidden="1" x14ac:dyDescent="0.35">
      <c r="B92" s="328" t="s">
        <v>62</v>
      </c>
      <c r="C92" s="329">
        <v>0</v>
      </c>
      <c r="D92" s="329">
        <v>10</v>
      </c>
    </row>
    <row r="93" spans="2:4" hidden="1" x14ac:dyDescent="0.35">
      <c r="B93" s="328" t="s">
        <v>63</v>
      </c>
      <c r="C93" s="329">
        <v>0</v>
      </c>
      <c r="D93" s="329">
        <v>10</v>
      </c>
    </row>
    <row r="94" spans="2:4" hidden="1" x14ac:dyDescent="0.35">
      <c r="B94" s="328" t="s">
        <v>64</v>
      </c>
      <c r="C94" s="329">
        <v>0</v>
      </c>
      <c r="D94" s="329">
        <v>10</v>
      </c>
    </row>
    <row r="95" spans="2:4" hidden="1" x14ac:dyDescent="0.35">
      <c r="B95" s="328" t="s">
        <v>65</v>
      </c>
      <c r="C95" s="329">
        <v>0</v>
      </c>
      <c r="D95" s="329">
        <v>10</v>
      </c>
    </row>
    <row r="96" spans="2:4" hidden="1" x14ac:dyDescent="0.35">
      <c r="B96" s="328" t="s">
        <v>68</v>
      </c>
      <c r="C96" s="329">
        <v>0</v>
      </c>
      <c r="D96" s="329">
        <v>10</v>
      </c>
    </row>
    <row r="97" spans="2:5" hidden="1" x14ac:dyDescent="0.35">
      <c r="B97" s="328" t="s">
        <v>69</v>
      </c>
      <c r="C97" s="329">
        <v>0</v>
      </c>
      <c r="D97" s="329">
        <v>10</v>
      </c>
    </row>
    <row r="98" spans="2:5" hidden="1" x14ac:dyDescent="0.35">
      <c r="B98" s="328" t="s">
        <v>70</v>
      </c>
      <c r="C98" s="329">
        <v>0</v>
      </c>
      <c r="D98" s="329">
        <v>10</v>
      </c>
    </row>
    <row r="99" spans="2:5" hidden="1" x14ac:dyDescent="0.35">
      <c r="B99" s="328" t="s">
        <v>446</v>
      </c>
      <c r="C99" s="329">
        <v>10</v>
      </c>
      <c r="D99" s="329">
        <v>10</v>
      </c>
    </row>
    <row r="100" spans="2:5" hidden="1" x14ac:dyDescent="0.35">
      <c r="C100" s="327" t="s">
        <v>445</v>
      </c>
      <c r="D100" t="s">
        <v>527</v>
      </c>
      <c r="E100" t="s">
        <v>528</v>
      </c>
    </row>
    <row r="101" spans="2:5" hidden="1" x14ac:dyDescent="0.35">
      <c r="C101" s="328" t="s">
        <v>41</v>
      </c>
      <c r="D101" s="329">
        <v>200</v>
      </c>
      <c r="E101" s="329">
        <v>169.10592887859343</v>
      </c>
    </row>
    <row r="102" spans="2:5" hidden="1" x14ac:dyDescent="0.35">
      <c r="C102" s="328" t="s">
        <v>55</v>
      </c>
      <c r="D102" s="329">
        <v>700</v>
      </c>
      <c r="E102" s="329">
        <v>619.97554884090425</v>
      </c>
    </row>
    <row r="103" spans="2:5" hidden="1" x14ac:dyDescent="0.35">
      <c r="C103" s="328" t="s">
        <v>56</v>
      </c>
      <c r="D103" s="329">
        <v>1100</v>
      </c>
      <c r="E103" s="329">
        <v>1250.8080766721725</v>
      </c>
    </row>
    <row r="104" spans="2:5" hidden="1" x14ac:dyDescent="0.35">
      <c r="C104" s="328" t="s">
        <v>57</v>
      </c>
      <c r="D104" s="329">
        <v>0</v>
      </c>
      <c r="E104" s="329">
        <v>2010.8080766721725</v>
      </c>
    </row>
    <row r="105" spans="2:5" hidden="1" x14ac:dyDescent="0.35">
      <c r="C105" s="328" t="s">
        <v>58</v>
      </c>
      <c r="D105" s="329">
        <v>0</v>
      </c>
      <c r="E105" s="329">
        <v>2770.8080766721728</v>
      </c>
    </row>
    <row r="106" spans="2:5" hidden="1" x14ac:dyDescent="0.35">
      <c r="C106" s="328" t="s">
        <v>59</v>
      </c>
      <c r="D106" s="329">
        <v>0</v>
      </c>
      <c r="E106" s="329">
        <v>3530.8080766721728</v>
      </c>
    </row>
    <row r="107" spans="2:5" hidden="1" x14ac:dyDescent="0.35">
      <c r="C107" s="328" t="s">
        <v>60</v>
      </c>
      <c r="D107" s="329">
        <v>0</v>
      </c>
      <c r="E107" s="329">
        <v>3530.8080766721728</v>
      </c>
    </row>
    <row r="108" spans="2:5" hidden="1" x14ac:dyDescent="0.35">
      <c r="C108" s="328" t="s">
        <v>61</v>
      </c>
      <c r="D108" s="329">
        <v>0</v>
      </c>
      <c r="E108" s="329">
        <v>3530.8080766721728</v>
      </c>
    </row>
    <row r="109" spans="2:5" hidden="1" x14ac:dyDescent="0.35">
      <c r="C109" s="328" t="s">
        <v>62</v>
      </c>
      <c r="D109" s="329">
        <v>0</v>
      </c>
      <c r="E109" s="329">
        <v>3530.8080766721728</v>
      </c>
    </row>
    <row r="110" spans="2:5" hidden="1" x14ac:dyDescent="0.35">
      <c r="C110" s="328" t="s">
        <v>63</v>
      </c>
      <c r="D110" s="329">
        <v>0</v>
      </c>
      <c r="E110" s="329">
        <v>3530.8080766721728</v>
      </c>
    </row>
    <row r="111" spans="2:5" hidden="1" x14ac:dyDescent="0.35">
      <c r="C111" s="328" t="s">
        <v>64</v>
      </c>
      <c r="D111" s="329">
        <v>0</v>
      </c>
      <c r="E111" s="329">
        <v>3530.8080766721728</v>
      </c>
    </row>
    <row r="112" spans="2:5" hidden="1" x14ac:dyDescent="0.35">
      <c r="C112" s="328" t="s">
        <v>65</v>
      </c>
      <c r="D112" s="329">
        <v>0</v>
      </c>
      <c r="E112" s="329">
        <v>3530.8080766721728</v>
      </c>
    </row>
    <row r="113" spans="3:5" hidden="1" x14ac:dyDescent="0.35">
      <c r="C113" s="328" t="s">
        <v>68</v>
      </c>
      <c r="D113" s="329">
        <v>0</v>
      </c>
      <c r="E113" s="329">
        <v>3530.8080766721728</v>
      </c>
    </row>
    <row r="114" spans="3:5" hidden="1" x14ac:dyDescent="0.35">
      <c r="C114" s="328" t="s">
        <v>69</v>
      </c>
      <c r="D114" s="329">
        <v>0</v>
      </c>
      <c r="E114" s="329">
        <v>3530.8080766721728</v>
      </c>
    </row>
    <row r="115" spans="3:5" hidden="1" x14ac:dyDescent="0.35">
      <c r="C115" s="328" t="s">
        <v>70</v>
      </c>
      <c r="D115" s="329">
        <v>0</v>
      </c>
      <c r="E115" s="329">
        <v>3530.8080766721728</v>
      </c>
    </row>
    <row r="116" spans="3:5" hidden="1" x14ac:dyDescent="0.35">
      <c r="C116" s="328" t="s">
        <v>446</v>
      </c>
      <c r="D116" s="329">
        <v>2000</v>
      </c>
      <c r="E116" s="329">
        <v>42129.586474457748</v>
      </c>
    </row>
    <row r="117" spans="3:5" hidden="1" x14ac:dyDescent="0.35"/>
  </sheetData>
  <mergeCells count="1">
    <mergeCell ref="E3:I4"/>
  </mergeCells>
  <pageMargins left="0.7" right="0.7" top="0.75" bottom="0.75" header="0.3" footer="0.3"/>
  <pageSetup paperSize="9" orientation="portrait" horizontalDpi="90" verticalDpi="90" r:id="rId5"/>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autoPageBreaks="0"/>
  </sheetPr>
  <dimension ref="A1:XFD15"/>
  <sheetViews>
    <sheetView showGridLines="0" zoomScale="70" zoomScaleNormal="70" workbookViewId="0">
      <selection activeCell="E11" sqref="E11"/>
    </sheetView>
  </sheetViews>
  <sheetFormatPr defaultRowHeight="15.5" x14ac:dyDescent="0.35"/>
  <cols>
    <col min="2" max="2" width="24.3828125" customWidth="1"/>
    <col min="3" max="17" width="11.84375" customWidth="1"/>
  </cols>
  <sheetData>
    <row r="1" spans="1:16384" ht="9.9" customHeight="1" x14ac:dyDescent="0.35"/>
    <row r="2" spans="1:16384" s="205" customFormat="1" ht="26.5" x14ac:dyDescent="0.4">
      <c r="A2" s="796"/>
      <c r="B2" s="797"/>
      <c r="C2" s="797"/>
      <c r="D2" s="797"/>
      <c r="E2" s="796"/>
      <c r="F2" s="797"/>
      <c r="G2" s="797"/>
      <c r="H2" s="797"/>
      <c r="I2" s="798" t="s">
        <v>74</v>
      </c>
      <c r="J2" s="798"/>
      <c r="K2" s="251"/>
      <c r="L2" s="251"/>
      <c r="M2" s="798"/>
      <c r="N2" s="799"/>
      <c r="O2" s="799"/>
      <c r="P2" s="799"/>
      <c r="Q2" s="791"/>
      <c r="R2" s="792"/>
      <c r="S2" s="792"/>
      <c r="T2" s="792"/>
      <c r="U2" s="791"/>
      <c r="V2" s="792"/>
      <c r="W2" s="792"/>
      <c r="X2" s="792"/>
      <c r="Y2" s="791"/>
      <c r="Z2" s="792"/>
      <c r="AA2" s="792"/>
      <c r="AB2" s="792"/>
      <c r="AC2" s="791"/>
      <c r="AD2" s="792"/>
      <c r="AE2" s="792"/>
      <c r="AF2" s="792"/>
      <c r="AG2" s="791"/>
      <c r="AH2" s="792"/>
      <c r="AI2" s="792"/>
      <c r="AJ2" s="792"/>
      <c r="AK2" s="791"/>
      <c r="AL2" s="792"/>
      <c r="AM2" s="792"/>
      <c r="AN2" s="792"/>
      <c r="AO2" s="791"/>
      <c r="AP2" s="792"/>
      <c r="AQ2" s="792"/>
      <c r="AR2" s="792"/>
      <c r="AS2" s="791"/>
      <c r="AT2" s="792"/>
      <c r="AU2" s="792"/>
      <c r="AV2" s="792"/>
      <c r="AW2" s="791"/>
      <c r="AX2" s="792"/>
      <c r="AY2" s="792"/>
      <c r="AZ2" s="792"/>
      <c r="BA2" s="791"/>
      <c r="BB2" s="792"/>
      <c r="BC2" s="792"/>
      <c r="BD2" s="792"/>
      <c r="BE2" s="791"/>
      <c r="BF2" s="792"/>
      <c r="BG2" s="792"/>
      <c r="BH2" s="792"/>
      <c r="BI2" s="791"/>
      <c r="BJ2" s="792"/>
      <c r="BK2" s="792"/>
      <c r="BL2" s="792"/>
      <c r="BM2" s="791"/>
      <c r="BN2" s="792"/>
      <c r="BO2" s="792"/>
      <c r="BP2" s="792"/>
      <c r="BQ2" s="791"/>
      <c r="BR2" s="792"/>
      <c r="BS2" s="792"/>
      <c r="BT2" s="792"/>
      <c r="BU2" s="791"/>
      <c r="BV2" s="792"/>
      <c r="BW2" s="792"/>
      <c r="BX2" s="792"/>
      <c r="BY2" s="791"/>
      <c r="BZ2" s="792"/>
      <c r="CA2" s="792"/>
      <c r="CB2" s="792"/>
      <c r="CC2" s="791"/>
      <c r="CD2" s="792"/>
      <c r="CE2" s="792"/>
      <c r="CF2" s="792"/>
      <c r="CG2" s="791"/>
      <c r="CH2" s="792"/>
      <c r="CI2" s="792"/>
      <c r="CJ2" s="792"/>
      <c r="CK2" s="791"/>
      <c r="CL2" s="792"/>
      <c r="CM2" s="792"/>
      <c r="CN2" s="792"/>
      <c r="CO2" s="791"/>
      <c r="CP2" s="792"/>
      <c r="CQ2" s="792"/>
      <c r="CR2" s="792"/>
      <c r="CS2" s="791"/>
      <c r="CT2" s="792"/>
      <c r="CU2" s="792"/>
      <c r="CV2" s="792"/>
      <c r="CW2" s="791"/>
      <c r="CX2" s="792"/>
      <c r="CY2" s="792"/>
      <c r="CZ2" s="792"/>
      <c r="DA2" s="791"/>
      <c r="DB2" s="792"/>
      <c r="DC2" s="792"/>
      <c r="DD2" s="792"/>
      <c r="DE2" s="791"/>
      <c r="DF2" s="792"/>
      <c r="DG2" s="792"/>
      <c r="DH2" s="792"/>
      <c r="DI2" s="791"/>
      <c r="DJ2" s="792"/>
      <c r="DK2" s="792"/>
      <c r="DL2" s="792"/>
      <c r="DM2" s="791"/>
      <c r="DN2" s="792"/>
      <c r="DO2" s="792"/>
      <c r="DP2" s="792"/>
      <c r="DQ2" s="791"/>
      <c r="DR2" s="792"/>
      <c r="DS2" s="792"/>
      <c r="DT2" s="792"/>
      <c r="DU2" s="791"/>
      <c r="DV2" s="792"/>
      <c r="DW2" s="792"/>
      <c r="DX2" s="792"/>
      <c r="DY2" s="791"/>
      <c r="DZ2" s="792"/>
      <c r="EA2" s="792"/>
      <c r="EB2" s="792"/>
      <c r="EC2" s="791"/>
      <c r="ED2" s="792"/>
      <c r="EE2" s="792"/>
      <c r="EF2" s="792"/>
      <c r="EG2" s="791"/>
      <c r="EH2" s="792"/>
      <c r="EI2" s="792"/>
      <c r="EJ2" s="792"/>
      <c r="EK2" s="791"/>
      <c r="EL2" s="792"/>
      <c r="EM2" s="792"/>
      <c r="EN2" s="792"/>
      <c r="EO2" s="791"/>
      <c r="EP2" s="792"/>
      <c r="EQ2" s="792"/>
      <c r="ER2" s="792"/>
      <c r="ES2" s="791"/>
      <c r="ET2" s="792"/>
      <c r="EU2" s="792"/>
      <c r="EV2" s="792"/>
      <c r="EW2" s="791"/>
      <c r="EX2" s="792"/>
      <c r="EY2" s="792"/>
      <c r="EZ2" s="792"/>
      <c r="FA2" s="791"/>
      <c r="FB2" s="792"/>
      <c r="FC2" s="792"/>
      <c r="FD2" s="792"/>
      <c r="FE2" s="791"/>
      <c r="FF2" s="792"/>
      <c r="FG2" s="792"/>
      <c r="FH2" s="792"/>
      <c r="FI2" s="791"/>
      <c r="FJ2" s="792"/>
      <c r="FK2" s="792"/>
      <c r="FL2" s="792"/>
      <c r="FM2" s="791"/>
      <c r="FN2" s="792"/>
      <c r="FO2" s="792"/>
      <c r="FP2" s="792"/>
      <c r="FQ2" s="791"/>
      <c r="FR2" s="792"/>
      <c r="FS2" s="792"/>
      <c r="FT2" s="792"/>
      <c r="FU2" s="791"/>
      <c r="FV2" s="792"/>
      <c r="FW2" s="792"/>
      <c r="FX2" s="792"/>
      <c r="FY2" s="791"/>
      <c r="FZ2" s="792"/>
      <c r="GA2" s="792"/>
      <c r="GB2" s="792"/>
      <c r="GC2" s="791"/>
      <c r="GD2" s="792"/>
      <c r="GE2" s="792"/>
      <c r="GF2" s="792"/>
      <c r="GG2" s="791"/>
      <c r="GH2" s="792"/>
      <c r="GI2" s="792"/>
      <c r="GJ2" s="792"/>
      <c r="GK2" s="791"/>
      <c r="GL2" s="792"/>
      <c r="GM2" s="792"/>
      <c r="GN2" s="792"/>
      <c r="GO2" s="791"/>
      <c r="GP2" s="792"/>
      <c r="GQ2" s="792"/>
      <c r="GR2" s="792"/>
      <c r="GS2" s="791"/>
      <c r="GT2" s="792"/>
      <c r="GU2" s="792"/>
      <c r="GV2" s="792"/>
      <c r="GW2" s="791"/>
      <c r="GX2" s="792"/>
      <c r="GY2" s="792"/>
      <c r="GZ2" s="792"/>
      <c r="HA2" s="791"/>
      <c r="HB2" s="792"/>
      <c r="HC2" s="792"/>
      <c r="HD2" s="792"/>
      <c r="HE2" s="791"/>
      <c r="HF2" s="792"/>
      <c r="HG2" s="792"/>
      <c r="HH2" s="792"/>
      <c r="HI2" s="791"/>
      <c r="HJ2" s="792"/>
      <c r="HK2" s="792"/>
      <c r="HL2" s="792"/>
      <c r="HM2" s="791"/>
      <c r="HN2" s="792"/>
      <c r="HO2" s="792"/>
      <c r="HP2" s="792"/>
      <c r="HQ2" s="791"/>
      <c r="HR2" s="792"/>
      <c r="HS2" s="792"/>
      <c r="HT2" s="792"/>
      <c r="HU2" s="791"/>
      <c r="HV2" s="792"/>
      <c r="HW2" s="792"/>
      <c r="HX2" s="792"/>
      <c r="HY2" s="791"/>
      <c r="HZ2" s="792"/>
      <c r="IA2" s="792"/>
      <c r="IB2" s="792"/>
      <c r="IC2" s="791"/>
      <c r="ID2" s="792"/>
      <c r="IE2" s="792"/>
      <c r="IF2" s="792"/>
      <c r="IG2" s="791"/>
      <c r="IH2" s="792"/>
      <c r="II2" s="792"/>
      <c r="IJ2" s="792"/>
      <c r="IK2" s="791"/>
      <c r="IL2" s="792"/>
      <c r="IM2" s="792"/>
      <c r="IN2" s="792"/>
      <c r="IO2" s="791"/>
      <c r="IP2" s="792"/>
      <c r="IQ2" s="792"/>
      <c r="IR2" s="792"/>
      <c r="IS2" s="791"/>
      <c r="IT2" s="792"/>
      <c r="IU2" s="792"/>
      <c r="IV2" s="792"/>
      <c r="IW2" s="791"/>
      <c r="IX2" s="792"/>
      <c r="IY2" s="792"/>
      <c r="IZ2" s="792"/>
      <c r="JA2" s="791"/>
      <c r="JB2" s="792"/>
      <c r="JC2" s="792"/>
      <c r="JD2" s="792"/>
      <c r="JE2" s="791"/>
      <c r="JF2" s="792"/>
      <c r="JG2" s="792"/>
      <c r="JH2" s="792"/>
      <c r="JI2" s="791"/>
      <c r="JJ2" s="792"/>
      <c r="JK2" s="792"/>
      <c r="JL2" s="792"/>
      <c r="JM2" s="791"/>
      <c r="JN2" s="792"/>
      <c r="JO2" s="792"/>
      <c r="JP2" s="792"/>
      <c r="JQ2" s="791"/>
      <c r="JR2" s="792"/>
      <c r="JS2" s="792"/>
      <c r="JT2" s="792"/>
      <c r="JU2" s="791"/>
      <c r="JV2" s="792"/>
      <c r="JW2" s="792"/>
      <c r="JX2" s="792"/>
      <c r="JY2" s="791"/>
      <c r="JZ2" s="792"/>
      <c r="KA2" s="792"/>
      <c r="KB2" s="792"/>
      <c r="KC2" s="791"/>
      <c r="KD2" s="792"/>
      <c r="KE2" s="792"/>
      <c r="KF2" s="792"/>
      <c r="KG2" s="791"/>
      <c r="KH2" s="792"/>
      <c r="KI2" s="792"/>
      <c r="KJ2" s="792"/>
      <c r="KK2" s="791"/>
      <c r="KL2" s="792"/>
      <c r="KM2" s="792"/>
      <c r="KN2" s="792"/>
      <c r="KO2" s="791"/>
      <c r="KP2" s="792"/>
      <c r="KQ2" s="792"/>
      <c r="KR2" s="792"/>
      <c r="KS2" s="791"/>
      <c r="KT2" s="792"/>
      <c r="KU2" s="792"/>
      <c r="KV2" s="792"/>
      <c r="KW2" s="791"/>
      <c r="KX2" s="792"/>
      <c r="KY2" s="792"/>
      <c r="KZ2" s="792"/>
      <c r="LA2" s="791"/>
      <c r="LB2" s="792"/>
      <c r="LC2" s="792"/>
      <c r="LD2" s="792"/>
      <c r="LE2" s="791"/>
      <c r="LF2" s="792"/>
      <c r="LG2" s="792"/>
      <c r="LH2" s="792"/>
      <c r="LI2" s="791"/>
      <c r="LJ2" s="792"/>
      <c r="LK2" s="792"/>
      <c r="LL2" s="792"/>
      <c r="LM2" s="791"/>
      <c r="LN2" s="792"/>
      <c r="LO2" s="792"/>
      <c r="LP2" s="792"/>
      <c r="LQ2" s="791"/>
      <c r="LR2" s="792"/>
      <c r="LS2" s="792"/>
      <c r="LT2" s="792"/>
      <c r="LU2" s="791"/>
      <c r="LV2" s="792"/>
      <c r="LW2" s="792"/>
      <c r="LX2" s="792"/>
      <c r="LY2" s="791"/>
      <c r="LZ2" s="792"/>
      <c r="MA2" s="792"/>
      <c r="MB2" s="792"/>
      <c r="MC2" s="791"/>
      <c r="MD2" s="792"/>
      <c r="ME2" s="792"/>
      <c r="MF2" s="792"/>
      <c r="MG2" s="791"/>
      <c r="MH2" s="792"/>
      <c r="MI2" s="792"/>
      <c r="MJ2" s="792"/>
      <c r="MK2" s="791"/>
      <c r="ML2" s="792"/>
      <c r="MM2" s="792"/>
      <c r="MN2" s="792"/>
      <c r="MO2" s="791"/>
      <c r="MP2" s="792"/>
      <c r="MQ2" s="792"/>
      <c r="MR2" s="792"/>
      <c r="MS2" s="791"/>
      <c r="MT2" s="792"/>
      <c r="MU2" s="792"/>
      <c r="MV2" s="792"/>
      <c r="MW2" s="791"/>
      <c r="MX2" s="792"/>
      <c r="MY2" s="792"/>
      <c r="MZ2" s="792"/>
      <c r="NA2" s="791"/>
      <c r="NB2" s="792"/>
      <c r="NC2" s="792"/>
      <c r="ND2" s="792"/>
      <c r="NE2" s="791"/>
      <c r="NF2" s="792"/>
      <c r="NG2" s="792"/>
      <c r="NH2" s="792"/>
      <c r="NI2" s="791"/>
      <c r="NJ2" s="792"/>
      <c r="NK2" s="792"/>
      <c r="NL2" s="792"/>
      <c r="NM2" s="791"/>
      <c r="NN2" s="792"/>
      <c r="NO2" s="792"/>
      <c r="NP2" s="792"/>
      <c r="NQ2" s="791"/>
      <c r="NR2" s="792"/>
      <c r="NS2" s="792"/>
      <c r="NT2" s="792"/>
      <c r="NU2" s="791"/>
      <c r="NV2" s="792"/>
      <c r="NW2" s="792"/>
      <c r="NX2" s="792"/>
      <c r="NY2" s="791"/>
      <c r="NZ2" s="792"/>
      <c r="OA2" s="792"/>
      <c r="OB2" s="792"/>
      <c r="OC2" s="791"/>
      <c r="OD2" s="792"/>
      <c r="OE2" s="792"/>
      <c r="OF2" s="792"/>
      <c r="OG2" s="791"/>
      <c r="OH2" s="792"/>
      <c r="OI2" s="792"/>
      <c r="OJ2" s="792"/>
      <c r="OK2" s="791"/>
      <c r="OL2" s="792"/>
      <c r="OM2" s="792"/>
      <c r="ON2" s="792"/>
      <c r="OO2" s="791"/>
      <c r="OP2" s="792"/>
      <c r="OQ2" s="792"/>
      <c r="OR2" s="792"/>
      <c r="OS2" s="791"/>
      <c r="OT2" s="792"/>
      <c r="OU2" s="792"/>
      <c r="OV2" s="792"/>
      <c r="OW2" s="791"/>
      <c r="OX2" s="792"/>
      <c r="OY2" s="792"/>
      <c r="OZ2" s="792"/>
      <c r="PA2" s="791"/>
      <c r="PB2" s="792"/>
      <c r="PC2" s="792"/>
      <c r="PD2" s="792"/>
      <c r="PE2" s="791"/>
      <c r="PF2" s="792"/>
      <c r="PG2" s="792"/>
      <c r="PH2" s="792"/>
      <c r="PI2" s="791"/>
      <c r="PJ2" s="792"/>
      <c r="PK2" s="792"/>
      <c r="PL2" s="792"/>
      <c r="PM2" s="791"/>
      <c r="PN2" s="792"/>
      <c r="PO2" s="792"/>
      <c r="PP2" s="792"/>
      <c r="PQ2" s="791"/>
      <c r="PR2" s="792"/>
      <c r="PS2" s="792"/>
      <c r="PT2" s="792"/>
      <c r="PU2" s="791"/>
      <c r="PV2" s="792"/>
      <c r="PW2" s="792"/>
      <c r="PX2" s="792"/>
      <c r="PY2" s="791"/>
      <c r="PZ2" s="792"/>
      <c r="QA2" s="792"/>
      <c r="QB2" s="792"/>
      <c r="QC2" s="791"/>
      <c r="QD2" s="792"/>
      <c r="QE2" s="792"/>
      <c r="QF2" s="792"/>
      <c r="QG2" s="791"/>
      <c r="QH2" s="792"/>
      <c r="QI2" s="792"/>
      <c r="QJ2" s="792"/>
      <c r="QK2" s="791"/>
      <c r="QL2" s="792"/>
      <c r="QM2" s="792"/>
      <c r="QN2" s="792"/>
      <c r="QO2" s="791"/>
      <c r="QP2" s="792"/>
      <c r="QQ2" s="792"/>
      <c r="QR2" s="792"/>
      <c r="QS2" s="791"/>
      <c r="QT2" s="792"/>
      <c r="QU2" s="792"/>
      <c r="QV2" s="792"/>
      <c r="QW2" s="791"/>
      <c r="QX2" s="792"/>
      <c r="QY2" s="792"/>
      <c r="QZ2" s="792"/>
      <c r="RA2" s="791"/>
      <c r="RB2" s="792"/>
      <c r="RC2" s="792"/>
      <c r="RD2" s="792"/>
      <c r="RE2" s="791"/>
      <c r="RF2" s="792"/>
      <c r="RG2" s="792"/>
      <c r="RH2" s="792"/>
      <c r="RI2" s="791"/>
      <c r="RJ2" s="792"/>
      <c r="RK2" s="792"/>
      <c r="RL2" s="792"/>
      <c r="RM2" s="791"/>
      <c r="RN2" s="792"/>
      <c r="RO2" s="792"/>
      <c r="RP2" s="792"/>
      <c r="RQ2" s="791"/>
      <c r="RR2" s="792"/>
      <c r="RS2" s="792"/>
      <c r="RT2" s="792"/>
      <c r="RU2" s="791"/>
      <c r="RV2" s="792"/>
      <c r="RW2" s="792"/>
      <c r="RX2" s="792"/>
      <c r="RY2" s="791"/>
      <c r="RZ2" s="792"/>
      <c r="SA2" s="792"/>
      <c r="SB2" s="792"/>
      <c r="SC2" s="791"/>
      <c r="SD2" s="792"/>
      <c r="SE2" s="792"/>
      <c r="SF2" s="792"/>
      <c r="SG2" s="791"/>
      <c r="SH2" s="792"/>
      <c r="SI2" s="792"/>
      <c r="SJ2" s="792"/>
      <c r="SK2" s="791"/>
      <c r="SL2" s="792"/>
      <c r="SM2" s="792"/>
      <c r="SN2" s="792"/>
      <c r="SO2" s="791"/>
      <c r="SP2" s="792"/>
      <c r="SQ2" s="792"/>
      <c r="SR2" s="792"/>
      <c r="SS2" s="791"/>
      <c r="ST2" s="792"/>
      <c r="SU2" s="792"/>
      <c r="SV2" s="792"/>
      <c r="SW2" s="791"/>
      <c r="SX2" s="792"/>
      <c r="SY2" s="792"/>
      <c r="SZ2" s="792"/>
      <c r="TA2" s="791"/>
      <c r="TB2" s="792"/>
      <c r="TC2" s="792"/>
      <c r="TD2" s="792"/>
      <c r="TE2" s="791"/>
      <c r="TF2" s="792"/>
      <c r="TG2" s="792"/>
      <c r="TH2" s="792"/>
      <c r="TI2" s="791"/>
      <c r="TJ2" s="792"/>
      <c r="TK2" s="792"/>
      <c r="TL2" s="792"/>
      <c r="TM2" s="791"/>
      <c r="TN2" s="792"/>
      <c r="TO2" s="792"/>
      <c r="TP2" s="792"/>
      <c r="TQ2" s="791"/>
      <c r="TR2" s="792"/>
      <c r="TS2" s="792"/>
      <c r="TT2" s="792"/>
      <c r="TU2" s="791"/>
      <c r="TV2" s="792"/>
      <c r="TW2" s="792"/>
      <c r="TX2" s="792"/>
      <c r="TY2" s="791"/>
      <c r="TZ2" s="792"/>
      <c r="UA2" s="792"/>
      <c r="UB2" s="792"/>
      <c r="UC2" s="791"/>
      <c r="UD2" s="792"/>
      <c r="UE2" s="792"/>
      <c r="UF2" s="792"/>
      <c r="UG2" s="791"/>
      <c r="UH2" s="792"/>
      <c r="UI2" s="792"/>
      <c r="UJ2" s="792"/>
      <c r="UK2" s="791"/>
      <c r="UL2" s="792"/>
      <c r="UM2" s="792"/>
      <c r="UN2" s="792"/>
      <c r="UO2" s="791"/>
      <c r="UP2" s="792"/>
      <c r="UQ2" s="792"/>
      <c r="UR2" s="792"/>
      <c r="US2" s="791"/>
      <c r="UT2" s="792"/>
      <c r="UU2" s="792"/>
      <c r="UV2" s="792"/>
      <c r="UW2" s="791"/>
      <c r="UX2" s="792"/>
      <c r="UY2" s="792"/>
      <c r="UZ2" s="792"/>
      <c r="VA2" s="791"/>
      <c r="VB2" s="792"/>
      <c r="VC2" s="792"/>
      <c r="VD2" s="792"/>
      <c r="VE2" s="791"/>
      <c r="VF2" s="792"/>
      <c r="VG2" s="792"/>
      <c r="VH2" s="792"/>
      <c r="VI2" s="791"/>
      <c r="VJ2" s="792"/>
      <c r="VK2" s="792"/>
      <c r="VL2" s="792"/>
      <c r="VM2" s="791"/>
      <c r="VN2" s="792"/>
      <c r="VO2" s="792"/>
      <c r="VP2" s="792"/>
      <c r="VQ2" s="791"/>
      <c r="VR2" s="792"/>
      <c r="VS2" s="792"/>
      <c r="VT2" s="792"/>
      <c r="VU2" s="791"/>
      <c r="VV2" s="792"/>
      <c r="VW2" s="792"/>
      <c r="VX2" s="792"/>
      <c r="VY2" s="791"/>
      <c r="VZ2" s="792"/>
      <c r="WA2" s="792"/>
      <c r="WB2" s="792"/>
      <c r="WC2" s="791"/>
      <c r="WD2" s="792"/>
      <c r="WE2" s="792"/>
      <c r="WF2" s="792"/>
      <c r="WG2" s="791"/>
      <c r="WH2" s="792"/>
      <c r="WI2" s="792"/>
      <c r="WJ2" s="792"/>
      <c r="WK2" s="791"/>
      <c r="WL2" s="792"/>
      <c r="WM2" s="792"/>
      <c r="WN2" s="792"/>
      <c r="WO2" s="791"/>
      <c r="WP2" s="792"/>
      <c r="WQ2" s="792"/>
      <c r="WR2" s="792"/>
      <c r="WS2" s="791"/>
      <c r="WT2" s="792"/>
      <c r="WU2" s="792"/>
      <c r="WV2" s="792"/>
      <c r="WW2" s="791"/>
      <c r="WX2" s="792"/>
      <c r="WY2" s="792"/>
      <c r="WZ2" s="792"/>
      <c r="XA2" s="791"/>
      <c r="XB2" s="792"/>
      <c r="XC2" s="792"/>
      <c r="XD2" s="792"/>
      <c r="XE2" s="791"/>
      <c r="XF2" s="792"/>
      <c r="XG2" s="792"/>
      <c r="XH2" s="792"/>
      <c r="XI2" s="791"/>
      <c r="XJ2" s="792"/>
      <c r="XK2" s="792"/>
      <c r="XL2" s="792"/>
      <c r="XM2" s="791"/>
      <c r="XN2" s="792"/>
      <c r="XO2" s="792"/>
      <c r="XP2" s="792"/>
      <c r="XQ2" s="791"/>
      <c r="XR2" s="792"/>
      <c r="XS2" s="792"/>
      <c r="XT2" s="792"/>
      <c r="XU2" s="791"/>
      <c r="XV2" s="792"/>
      <c r="XW2" s="792"/>
      <c r="XX2" s="792"/>
      <c r="XY2" s="791"/>
      <c r="XZ2" s="792"/>
      <c r="YA2" s="792"/>
      <c r="YB2" s="792"/>
      <c r="YC2" s="791"/>
      <c r="YD2" s="792"/>
      <c r="YE2" s="792"/>
      <c r="YF2" s="792"/>
      <c r="YG2" s="791"/>
      <c r="YH2" s="792"/>
      <c r="YI2" s="792"/>
      <c r="YJ2" s="792"/>
      <c r="YK2" s="791"/>
      <c r="YL2" s="792"/>
      <c r="YM2" s="792"/>
      <c r="YN2" s="792"/>
      <c r="YO2" s="791"/>
      <c r="YP2" s="792"/>
      <c r="YQ2" s="792"/>
      <c r="YR2" s="792"/>
      <c r="YS2" s="791"/>
      <c r="YT2" s="792"/>
      <c r="YU2" s="792"/>
      <c r="YV2" s="792"/>
      <c r="YW2" s="791"/>
      <c r="YX2" s="792"/>
      <c r="YY2" s="792"/>
      <c r="YZ2" s="792"/>
      <c r="ZA2" s="791"/>
      <c r="ZB2" s="792"/>
      <c r="ZC2" s="792"/>
      <c r="ZD2" s="792"/>
      <c r="ZE2" s="791"/>
      <c r="ZF2" s="792"/>
      <c r="ZG2" s="792"/>
      <c r="ZH2" s="792"/>
      <c r="ZI2" s="791"/>
      <c r="ZJ2" s="792"/>
      <c r="ZK2" s="792"/>
      <c r="ZL2" s="792"/>
      <c r="ZM2" s="791"/>
      <c r="ZN2" s="792"/>
      <c r="ZO2" s="792"/>
      <c r="ZP2" s="792"/>
      <c r="ZQ2" s="791"/>
      <c r="ZR2" s="792"/>
      <c r="ZS2" s="792"/>
      <c r="ZT2" s="792"/>
      <c r="ZU2" s="791"/>
      <c r="ZV2" s="792"/>
      <c r="ZW2" s="792"/>
      <c r="ZX2" s="792"/>
      <c r="ZY2" s="791"/>
      <c r="ZZ2" s="792"/>
      <c r="AAA2" s="792"/>
      <c r="AAB2" s="792"/>
      <c r="AAC2" s="791"/>
      <c r="AAD2" s="792"/>
      <c r="AAE2" s="792"/>
      <c r="AAF2" s="792"/>
      <c r="AAG2" s="791"/>
      <c r="AAH2" s="792"/>
      <c r="AAI2" s="792"/>
      <c r="AAJ2" s="792"/>
      <c r="AAK2" s="791"/>
      <c r="AAL2" s="792"/>
      <c r="AAM2" s="792"/>
      <c r="AAN2" s="792"/>
      <c r="AAO2" s="791"/>
      <c r="AAP2" s="792"/>
      <c r="AAQ2" s="792"/>
      <c r="AAR2" s="792"/>
      <c r="AAS2" s="791"/>
      <c r="AAT2" s="792"/>
      <c r="AAU2" s="792"/>
      <c r="AAV2" s="792"/>
      <c r="AAW2" s="791"/>
      <c r="AAX2" s="792"/>
      <c r="AAY2" s="792"/>
      <c r="AAZ2" s="792"/>
      <c r="ABA2" s="791"/>
      <c r="ABB2" s="792"/>
      <c r="ABC2" s="792"/>
      <c r="ABD2" s="792"/>
      <c r="ABE2" s="791"/>
      <c r="ABF2" s="792"/>
      <c r="ABG2" s="792"/>
      <c r="ABH2" s="792"/>
      <c r="ABI2" s="791"/>
      <c r="ABJ2" s="792"/>
      <c r="ABK2" s="792"/>
      <c r="ABL2" s="792"/>
      <c r="ABM2" s="791"/>
      <c r="ABN2" s="792"/>
      <c r="ABO2" s="792"/>
      <c r="ABP2" s="792"/>
      <c r="ABQ2" s="791"/>
      <c r="ABR2" s="792"/>
      <c r="ABS2" s="792"/>
      <c r="ABT2" s="792"/>
      <c r="ABU2" s="791"/>
      <c r="ABV2" s="792"/>
      <c r="ABW2" s="792"/>
      <c r="ABX2" s="792"/>
      <c r="ABY2" s="791"/>
      <c r="ABZ2" s="792"/>
      <c r="ACA2" s="792"/>
      <c r="ACB2" s="792"/>
      <c r="ACC2" s="791"/>
      <c r="ACD2" s="792"/>
      <c r="ACE2" s="792"/>
      <c r="ACF2" s="792"/>
      <c r="ACG2" s="791"/>
      <c r="ACH2" s="792"/>
      <c r="ACI2" s="792"/>
      <c r="ACJ2" s="792"/>
      <c r="ACK2" s="791"/>
      <c r="ACL2" s="792"/>
      <c r="ACM2" s="792"/>
      <c r="ACN2" s="792"/>
      <c r="ACO2" s="791"/>
      <c r="ACP2" s="792"/>
      <c r="ACQ2" s="792"/>
      <c r="ACR2" s="792"/>
      <c r="ACS2" s="791"/>
      <c r="ACT2" s="792"/>
      <c r="ACU2" s="792"/>
      <c r="ACV2" s="792"/>
      <c r="ACW2" s="791"/>
      <c r="ACX2" s="792"/>
      <c r="ACY2" s="792"/>
      <c r="ACZ2" s="792"/>
      <c r="ADA2" s="791"/>
      <c r="ADB2" s="792"/>
      <c r="ADC2" s="792"/>
      <c r="ADD2" s="792"/>
      <c r="ADE2" s="791"/>
      <c r="ADF2" s="792"/>
      <c r="ADG2" s="792"/>
      <c r="ADH2" s="792"/>
      <c r="ADI2" s="791"/>
      <c r="ADJ2" s="792"/>
      <c r="ADK2" s="792"/>
      <c r="ADL2" s="792"/>
      <c r="ADM2" s="791"/>
      <c r="ADN2" s="792"/>
      <c r="ADO2" s="792"/>
      <c r="ADP2" s="792"/>
      <c r="ADQ2" s="791"/>
      <c r="ADR2" s="792"/>
      <c r="ADS2" s="792"/>
      <c r="ADT2" s="792"/>
      <c r="ADU2" s="791"/>
      <c r="ADV2" s="792"/>
      <c r="ADW2" s="792"/>
      <c r="ADX2" s="792"/>
      <c r="ADY2" s="791"/>
      <c r="ADZ2" s="792"/>
      <c r="AEA2" s="792"/>
      <c r="AEB2" s="792"/>
      <c r="AEC2" s="791"/>
      <c r="AED2" s="792"/>
      <c r="AEE2" s="792"/>
      <c r="AEF2" s="792"/>
      <c r="AEG2" s="791"/>
      <c r="AEH2" s="792"/>
      <c r="AEI2" s="792"/>
      <c r="AEJ2" s="792"/>
      <c r="AEK2" s="791"/>
      <c r="AEL2" s="792"/>
      <c r="AEM2" s="792"/>
      <c r="AEN2" s="792"/>
      <c r="AEO2" s="791"/>
      <c r="AEP2" s="792"/>
      <c r="AEQ2" s="792"/>
      <c r="AER2" s="792"/>
      <c r="AES2" s="791"/>
      <c r="AET2" s="792"/>
      <c r="AEU2" s="792"/>
      <c r="AEV2" s="792"/>
      <c r="AEW2" s="791"/>
      <c r="AEX2" s="792"/>
      <c r="AEY2" s="792"/>
      <c r="AEZ2" s="792"/>
      <c r="AFA2" s="791"/>
      <c r="AFB2" s="792"/>
      <c r="AFC2" s="792"/>
      <c r="AFD2" s="792"/>
      <c r="AFE2" s="791"/>
      <c r="AFF2" s="792"/>
      <c r="AFG2" s="792"/>
      <c r="AFH2" s="792"/>
      <c r="AFI2" s="791"/>
      <c r="AFJ2" s="792"/>
      <c r="AFK2" s="792"/>
      <c r="AFL2" s="792"/>
      <c r="AFM2" s="791"/>
      <c r="AFN2" s="792"/>
      <c r="AFO2" s="792"/>
      <c r="AFP2" s="792"/>
      <c r="AFQ2" s="791"/>
      <c r="AFR2" s="792"/>
      <c r="AFS2" s="792"/>
      <c r="AFT2" s="792"/>
      <c r="AFU2" s="791"/>
      <c r="AFV2" s="792"/>
      <c r="AFW2" s="792"/>
      <c r="AFX2" s="792"/>
      <c r="AFY2" s="791"/>
      <c r="AFZ2" s="792"/>
      <c r="AGA2" s="792"/>
      <c r="AGB2" s="792"/>
      <c r="AGC2" s="791"/>
      <c r="AGD2" s="792"/>
      <c r="AGE2" s="792"/>
      <c r="AGF2" s="792"/>
      <c r="AGG2" s="791"/>
      <c r="AGH2" s="792"/>
      <c r="AGI2" s="792"/>
      <c r="AGJ2" s="792"/>
      <c r="AGK2" s="791"/>
      <c r="AGL2" s="792"/>
      <c r="AGM2" s="792"/>
      <c r="AGN2" s="792"/>
      <c r="AGO2" s="791"/>
      <c r="AGP2" s="792"/>
      <c r="AGQ2" s="792"/>
      <c r="AGR2" s="792"/>
      <c r="AGS2" s="791"/>
      <c r="AGT2" s="792"/>
      <c r="AGU2" s="792"/>
      <c r="AGV2" s="792"/>
      <c r="AGW2" s="791"/>
      <c r="AGX2" s="792"/>
      <c r="AGY2" s="792"/>
      <c r="AGZ2" s="792"/>
      <c r="AHA2" s="791"/>
      <c r="AHB2" s="792"/>
      <c r="AHC2" s="792"/>
      <c r="AHD2" s="792"/>
      <c r="AHE2" s="791"/>
      <c r="AHF2" s="792"/>
      <c r="AHG2" s="792"/>
      <c r="AHH2" s="792"/>
      <c r="AHI2" s="791"/>
      <c r="AHJ2" s="792"/>
      <c r="AHK2" s="792"/>
      <c r="AHL2" s="792"/>
      <c r="AHM2" s="791"/>
      <c r="AHN2" s="792"/>
      <c r="AHO2" s="792"/>
      <c r="AHP2" s="792"/>
      <c r="AHQ2" s="791"/>
      <c r="AHR2" s="792"/>
      <c r="AHS2" s="792"/>
      <c r="AHT2" s="792"/>
      <c r="AHU2" s="791"/>
      <c r="AHV2" s="792"/>
      <c r="AHW2" s="792"/>
      <c r="AHX2" s="792"/>
      <c r="AHY2" s="791"/>
      <c r="AHZ2" s="792"/>
      <c r="AIA2" s="792"/>
      <c r="AIB2" s="792"/>
      <c r="AIC2" s="791"/>
      <c r="AID2" s="792"/>
      <c r="AIE2" s="792"/>
      <c r="AIF2" s="792"/>
      <c r="AIG2" s="791"/>
      <c r="AIH2" s="792"/>
      <c r="AII2" s="792"/>
      <c r="AIJ2" s="792"/>
      <c r="AIK2" s="791"/>
      <c r="AIL2" s="792"/>
      <c r="AIM2" s="792"/>
      <c r="AIN2" s="792"/>
      <c r="AIO2" s="791"/>
      <c r="AIP2" s="792"/>
      <c r="AIQ2" s="792"/>
      <c r="AIR2" s="792"/>
      <c r="AIS2" s="791"/>
      <c r="AIT2" s="792"/>
      <c r="AIU2" s="792"/>
      <c r="AIV2" s="792"/>
      <c r="AIW2" s="791"/>
      <c r="AIX2" s="792"/>
      <c r="AIY2" s="792"/>
      <c r="AIZ2" s="792"/>
      <c r="AJA2" s="791"/>
      <c r="AJB2" s="792"/>
      <c r="AJC2" s="792"/>
      <c r="AJD2" s="792"/>
      <c r="AJE2" s="791"/>
      <c r="AJF2" s="792"/>
      <c r="AJG2" s="792"/>
      <c r="AJH2" s="792"/>
      <c r="AJI2" s="791"/>
      <c r="AJJ2" s="792"/>
      <c r="AJK2" s="792"/>
      <c r="AJL2" s="792"/>
      <c r="AJM2" s="791"/>
      <c r="AJN2" s="792"/>
      <c r="AJO2" s="792"/>
      <c r="AJP2" s="792"/>
      <c r="AJQ2" s="791"/>
      <c r="AJR2" s="792"/>
      <c r="AJS2" s="792"/>
      <c r="AJT2" s="792"/>
      <c r="AJU2" s="791"/>
      <c r="AJV2" s="792"/>
      <c r="AJW2" s="792"/>
      <c r="AJX2" s="792"/>
      <c r="AJY2" s="791"/>
      <c r="AJZ2" s="792"/>
      <c r="AKA2" s="792"/>
      <c r="AKB2" s="792"/>
      <c r="AKC2" s="791"/>
      <c r="AKD2" s="792"/>
      <c r="AKE2" s="792"/>
      <c r="AKF2" s="792"/>
      <c r="AKG2" s="791"/>
      <c r="AKH2" s="792"/>
      <c r="AKI2" s="792"/>
      <c r="AKJ2" s="792"/>
      <c r="AKK2" s="791"/>
      <c r="AKL2" s="792"/>
      <c r="AKM2" s="792"/>
      <c r="AKN2" s="792"/>
      <c r="AKO2" s="791"/>
      <c r="AKP2" s="792"/>
      <c r="AKQ2" s="792"/>
      <c r="AKR2" s="792"/>
      <c r="AKS2" s="791"/>
      <c r="AKT2" s="792"/>
      <c r="AKU2" s="792"/>
      <c r="AKV2" s="792"/>
      <c r="AKW2" s="791"/>
      <c r="AKX2" s="792"/>
      <c r="AKY2" s="792"/>
      <c r="AKZ2" s="792"/>
      <c r="ALA2" s="791"/>
      <c r="ALB2" s="792"/>
      <c r="ALC2" s="792"/>
      <c r="ALD2" s="792"/>
      <c r="ALE2" s="791"/>
      <c r="ALF2" s="792"/>
      <c r="ALG2" s="792"/>
      <c r="ALH2" s="792"/>
      <c r="ALI2" s="791"/>
      <c r="ALJ2" s="792"/>
      <c r="ALK2" s="792"/>
      <c r="ALL2" s="792"/>
      <c r="ALM2" s="791"/>
      <c r="ALN2" s="792"/>
      <c r="ALO2" s="792"/>
      <c r="ALP2" s="792"/>
      <c r="ALQ2" s="791"/>
      <c r="ALR2" s="792"/>
      <c r="ALS2" s="792"/>
      <c r="ALT2" s="792"/>
      <c r="ALU2" s="791"/>
      <c r="ALV2" s="792"/>
      <c r="ALW2" s="792"/>
      <c r="ALX2" s="792"/>
      <c r="ALY2" s="791"/>
      <c r="ALZ2" s="792"/>
      <c r="AMA2" s="792"/>
      <c r="AMB2" s="792"/>
      <c r="AMC2" s="791"/>
      <c r="AMD2" s="792"/>
      <c r="AME2" s="792"/>
      <c r="AMF2" s="792"/>
      <c r="AMG2" s="791"/>
      <c r="AMH2" s="792"/>
      <c r="AMI2" s="792"/>
      <c r="AMJ2" s="792"/>
      <c r="AMK2" s="791"/>
      <c r="AML2" s="792"/>
      <c r="AMM2" s="792"/>
      <c r="AMN2" s="792"/>
      <c r="AMO2" s="791"/>
      <c r="AMP2" s="792"/>
      <c r="AMQ2" s="792"/>
      <c r="AMR2" s="792"/>
      <c r="AMS2" s="791"/>
      <c r="AMT2" s="792"/>
      <c r="AMU2" s="792"/>
      <c r="AMV2" s="792"/>
      <c r="AMW2" s="791"/>
      <c r="AMX2" s="792"/>
      <c r="AMY2" s="792"/>
      <c r="AMZ2" s="792"/>
      <c r="ANA2" s="791"/>
      <c r="ANB2" s="792"/>
      <c r="ANC2" s="792"/>
      <c r="AND2" s="792"/>
      <c r="ANE2" s="791"/>
      <c r="ANF2" s="792"/>
      <c r="ANG2" s="792"/>
      <c r="ANH2" s="792"/>
      <c r="ANI2" s="791"/>
      <c r="ANJ2" s="792"/>
      <c r="ANK2" s="792"/>
      <c r="ANL2" s="792"/>
      <c r="ANM2" s="791"/>
      <c r="ANN2" s="792"/>
      <c r="ANO2" s="792"/>
      <c r="ANP2" s="792"/>
      <c r="ANQ2" s="791"/>
      <c r="ANR2" s="792"/>
      <c r="ANS2" s="792"/>
      <c r="ANT2" s="792"/>
      <c r="ANU2" s="791"/>
      <c r="ANV2" s="792"/>
      <c r="ANW2" s="792"/>
      <c r="ANX2" s="792"/>
      <c r="ANY2" s="791"/>
      <c r="ANZ2" s="792"/>
      <c r="AOA2" s="792"/>
      <c r="AOB2" s="792"/>
      <c r="AOC2" s="791"/>
      <c r="AOD2" s="792"/>
      <c r="AOE2" s="792"/>
      <c r="AOF2" s="792"/>
      <c r="AOG2" s="791"/>
      <c r="AOH2" s="792"/>
      <c r="AOI2" s="792"/>
      <c r="AOJ2" s="792"/>
      <c r="AOK2" s="791"/>
      <c r="AOL2" s="792"/>
      <c r="AOM2" s="792"/>
      <c r="AON2" s="792"/>
      <c r="AOO2" s="791"/>
      <c r="AOP2" s="792"/>
      <c r="AOQ2" s="792"/>
      <c r="AOR2" s="792"/>
      <c r="AOS2" s="791"/>
      <c r="AOT2" s="792"/>
      <c r="AOU2" s="792"/>
      <c r="AOV2" s="792"/>
      <c r="AOW2" s="791"/>
      <c r="AOX2" s="792"/>
      <c r="AOY2" s="792"/>
      <c r="AOZ2" s="792"/>
      <c r="APA2" s="791"/>
      <c r="APB2" s="792"/>
      <c r="APC2" s="792"/>
      <c r="APD2" s="792"/>
      <c r="APE2" s="791"/>
      <c r="APF2" s="792"/>
      <c r="APG2" s="792"/>
      <c r="APH2" s="792"/>
      <c r="API2" s="791"/>
      <c r="APJ2" s="792"/>
      <c r="APK2" s="792"/>
      <c r="APL2" s="792"/>
      <c r="APM2" s="791"/>
      <c r="APN2" s="792"/>
      <c r="APO2" s="792"/>
      <c r="APP2" s="792"/>
      <c r="APQ2" s="791"/>
      <c r="APR2" s="792"/>
      <c r="APS2" s="792"/>
      <c r="APT2" s="792"/>
      <c r="APU2" s="791"/>
      <c r="APV2" s="792"/>
      <c r="APW2" s="792"/>
      <c r="APX2" s="792"/>
      <c r="APY2" s="791"/>
      <c r="APZ2" s="792"/>
      <c r="AQA2" s="792"/>
      <c r="AQB2" s="792"/>
      <c r="AQC2" s="791"/>
      <c r="AQD2" s="792"/>
      <c r="AQE2" s="792"/>
      <c r="AQF2" s="792"/>
      <c r="AQG2" s="791"/>
      <c r="AQH2" s="792"/>
      <c r="AQI2" s="792"/>
      <c r="AQJ2" s="792"/>
      <c r="AQK2" s="791"/>
      <c r="AQL2" s="792"/>
      <c r="AQM2" s="792"/>
      <c r="AQN2" s="792"/>
      <c r="AQO2" s="791"/>
      <c r="AQP2" s="792"/>
      <c r="AQQ2" s="792"/>
      <c r="AQR2" s="792"/>
      <c r="AQS2" s="791"/>
      <c r="AQT2" s="792"/>
      <c r="AQU2" s="792"/>
      <c r="AQV2" s="792"/>
      <c r="AQW2" s="791"/>
      <c r="AQX2" s="792"/>
      <c r="AQY2" s="792"/>
      <c r="AQZ2" s="792"/>
      <c r="ARA2" s="791"/>
      <c r="ARB2" s="792"/>
      <c r="ARC2" s="792"/>
      <c r="ARD2" s="792"/>
      <c r="ARE2" s="791"/>
      <c r="ARF2" s="792"/>
      <c r="ARG2" s="792"/>
      <c r="ARH2" s="792"/>
      <c r="ARI2" s="791"/>
      <c r="ARJ2" s="792"/>
      <c r="ARK2" s="792"/>
      <c r="ARL2" s="792"/>
      <c r="ARM2" s="791"/>
      <c r="ARN2" s="792"/>
      <c r="ARO2" s="792"/>
      <c r="ARP2" s="792"/>
      <c r="ARQ2" s="791"/>
      <c r="ARR2" s="792"/>
      <c r="ARS2" s="792"/>
      <c r="ART2" s="792"/>
      <c r="ARU2" s="791"/>
      <c r="ARV2" s="792"/>
      <c r="ARW2" s="792"/>
      <c r="ARX2" s="792"/>
      <c r="ARY2" s="791"/>
      <c r="ARZ2" s="792"/>
      <c r="ASA2" s="792"/>
      <c r="ASB2" s="792"/>
      <c r="ASC2" s="791"/>
      <c r="ASD2" s="792"/>
      <c r="ASE2" s="792"/>
      <c r="ASF2" s="792"/>
      <c r="ASG2" s="791"/>
      <c r="ASH2" s="792"/>
      <c r="ASI2" s="792"/>
      <c r="ASJ2" s="792"/>
      <c r="ASK2" s="791"/>
      <c r="ASL2" s="792"/>
      <c r="ASM2" s="792"/>
      <c r="ASN2" s="792"/>
      <c r="ASO2" s="791"/>
      <c r="ASP2" s="792"/>
      <c r="ASQ2" s="792"/>
      <c r="ASR2" s="792"/>
      <c r="ASS2" s="791"/>
      <c r="AST2" s="792"/>
      <c r="ASU2" s="792"/>
      <c r="ASV2" s="792"/>
      <c r="ASW2" s="791"/>
      <c r="ASX2" s="792"/>
      <c r="ASY2" s="792"/>
      <c r="ASZ2" s="792"/>
      <c r="ATA2" s="791"/>
      <c r="ATB2" s="792"/>
      <c r="ATC2" s="792"/>
      <c r="ATD2" s="792"/>
      <c r="ATE2" s="791"/>
      <c r="ATF2" s="792"/>
      <c r="ATG2" s="792"/>
      <c r="ATH2" s="792"/>
      <c r="ATI2" s="791"/>
      <c r="ATJ2" s="792"/>
      <c r="ATK2" s="792"/>
      <c r="ATL2" s="792"/>
      <c r="ATM2" s="791"/>
      <c r="ATN2" s="792"/>
      <c r="ATO2" s="792"/>
      <c r="ATP2" s="792"/>
      <c r="ATQ2" s="791"/>
      <c r="ATR2" s="792"/>
      <c r="ATS2" s="792"/>
      <c r="ATT2" s="792"/>
      <c r="ATU2" s="791"/>
      <c r="ATV2" s="792"/>
      <c r="ATW2" s="792"/>
      <c r="ATX2" s="792"/>
      <c r="ATY2" s="791"/>
      <c r="ATZ2" s="792"/>
      <c r="AUA2" s="792"/>
      <c r="AUB2" s="792"/>
      <c r="AUC2" s="791"/>
      <c r="AUD2" s="792"/>
      <c r="AUE2" s="792"/>
      <c r="AUF2" s="792"/>
      <c r="AUG2" s="791"/>
      <c r="AUH2" s="792"/>
      <c r="AUI2" s="792"/>
      <c r="AUJ2" s="792"/>
      <c r="AUK2" s="791"/>
      <c r="AUL2" s="792"/>
      <c r="AUM2" s="792"/>
      <c r="AUN2" s="792"/>
      <c r="AUO2" s="791"/>
      <c r="AUP2" s="792"/>
      <c r="AUQ2" s="792"/>
      <c r="AUR2" s="792"/>
      <c r="AUS2" s="791"/>
      <c r="AUT2" s="792"/>
      <c r="AUU2" s="792"/>
      <c r="AUV2" s="792"/>
      <c r="AUW2" s="791"/>
      <c r="AUX2" s="792"/>
      <c r="AUY2" s="792"/>
      <c r="AUZ2" s="792"/>
      <c r="AVA2" s="791"/>
      <c r="AVB2" s="792"/>
      <c r="AVC2" s="792"/>
      <c r="AVD2" s="792"/>
      <c r="AVE2" s="791"/>
      <c r="AVF2" s="792"/>
      <c r="AVG2" s="792"/>
      <c r="AVH2" s="792"/>
      <c r="AVI2" s="791"/>
      <c r="AVJ2" s="792"/>
      <c r="AVK2" s="792"/>
      <c r="AVL2" s="792"/>
      <c r="AVM2" s="791"/>
      <c r="AVN2" s="792"/>
      <c r="AVO2" s="792"/>
      <c r="AVP2" s="792"/>
      <c r="AVQ2" s="791"/>
      <c r="AVR2" s="792"/>
      <c r="AVS2" s="792"/>
      <c r="AVT2" s="792"/>
      <c r="AVU2" s="791"/>
      <c r="AVV2" s="792"/>
      <c r="AVW2" s="792"/>
      <c r="AVX2" s="792"/>
      <c r="AVY2" s="791"/>
      <c r="AVZ2" s="792"/>
      <c r="AWA2" s="792"/>
      <c r="AWB2" s="792"/>
      <c r="AWC2" s="791"/>
      <c r="AWD2" s="792"/>
      <c r="AWE2" s="792"/>
      <c r="AWF2" s="792"/>
      <c r="AWG2" s="791"/>
      <c r="AWH2" s="792"/>
      <c r="AWI2" s="792"/>
      <c r="AWJ2" s="792"/>
      <c r="AWK2" s="791"/>
      <c r="AWL2" s="792"/>
      <c r="AWM2" s="792"/>
      <c r="AWN2" s="792"/>
      <c r="AWO2" s="791"/>
      <c r="AWP2" s="792"/>
      <c r="AWQ2" s="792"/>
      <c r="AWR2" s="792"/>
      <c r="AWS2" s="791"/>
      <c r="AWT2" s="792"/>
      <c r="AWU2" s="792"/>
      <c r="AWV2" s="792"/>
      <c r="AWW2" s="791"/>
      <c r="AWX2" s="792"/>
      <c r="AWY2" s="792"/>
      <c r="AWZ2" s="792"/>
      <c r="AXA2" s="791"/>
      <c r="AXB2" s="792"/>
      <c r="AXC2" s="792"/>
      <c r="AXD2" s="792"/>
      <c r="AXE2" s="791"/>
      <c r="AXF2" s="792"/>
      <c r="AXG2" s="792"/>
      <c r="AXH2" s="792"/>
      <c r="AXI2" s="791"/>
      <c r="AXJ2" s="792"/>
      <c r="AXK2" s="792"/>
      <c r="AXL2" s="792"/>
      <c r="AXM2" s="791"/>
      <c r="AXN2" s="792"/>
      <c r="AXO2" s="792"/>
      <c r="AXP2" s="792"/>
      <c r="AXQ2" s="791"/>
      <c r="AXR2" s="792"/>
      <c r="AXS2" s="792"/>
      <c r="AXT2" s="792"/>
      <c r="AXU2" s="791"/>
      <c r="AXV2" s="792"/>
      <c r="AXW2" s="792"/>
      <c r="AXX2" s="792"/>
      <c r="AXY2" s="791"/>
      <c r="AXZ2" s="792"/>
      <c r="AYA2" s="792"/>
      <c r="AYB2" s="792"/>
      <c r="AYC2" s="791"/>
      <c r="AYD2" s="792"/>
      <c r="AYE2" s="792"/>
      <c r="AYF2" s="792"/>
      <c r="AYG2" s="791"/>
      <c r="AYH2" s="792"/>
      <c r="AYI2" s="792"/>
      <c r="AYJ2" s="792"/>
      <c r="AYK2" s="791"/>
      <c r="AYL2" s="792"/>
      <c r="AYM2" s="792"/>
      <c r="AYN2" s="792"/>
      <c r="AYO2" s="791"/>
      <c r="AYP2" s="792"/>
      <c r="AYQ2" s="792"/>
      <c r="AYR2" s="792"/>
      <c r="AYS2" s="791"/>
      <c r="AYT2" s="792"/>
      <c r="AYU2" s="792"/>
      <c r="AYV2" s="792"/>
      <c r="AYW2" s="791"/>
      <c r="AYX2" s="792"/>
      <c r="AYY2" s="792"/>
      <c r="AYZ2" s="792"/>
      <c r="AZA2" s="791"/>
      <c r="AZB2" s="792"/>
      <c r="AZC2" s="792"/>
      <c r="AZD2" s="792"/>
      <c r="AZE2" s="791"/>
      <c r="AZF2" s="792"/>
      <c r="AZG2" s="792"/>
      <c r="AZH2" s="792"/>
      <c r="AZI2" s="791"/>
      <c r="AZJ2" s="792"/>
      <c r="AZK2" s="792"/>
      <c r="AZL2" s="792"/>
      <c r="AZM2" s="791"/>
      <c r="AZN2" s="792"/>
      <c r="AZO2" s="792"/>
      <c r="AZP2" s="792"/>
      <c r="AZQ2" s="791"/>
      <c r="AZR2" s="792"/>
      <c r="AZS2" s="792"/>
      <c r="AZT2" s="792"/>
      <c r="AZU2" s="791"/>
      <c r="AZV2" s="792"/>
      <c r="AZW2" s="792"/>
      <c r="AZX2" s="792"/>
      <c r="AZY2" s="791"/>
      <c r="AZZ2" s="792"/>
      <c r="BAA2" s="792"/>
      <c r="BAB2" s="792"/>
      <c r="BAC2" s="791"/>
      <c r="BAD2" s="792"/>
      <c r="BAE2" s="792"/>
      <c r="BAF2" s="792"/>
      <c r="BAG2" s="791"/>
      <c r="BAH2" s="792"/>
      <c r="BAI2" s="792"/>
      <c r="BAJ2" s="792"/>
      <c r="BAK2" s="791"/>
      <c r="BAL2" s="792"/>
      <c r="BAM2" s="792"/>
      <c r="BAN2" s="792"/>
      <c r="BAO2" s="791"/>
      <c r="BAP2" s="792"/>
      <c r="BAQ2" s="792"/>
      <c r="BAR2" s="792"/>
      <c r="BAS2" s="791"/>
      <c r="BAT2" s="792"/>
      <c r="BAU2" s="792"/>
      <c r="BAV2" s="792"/>
      <c r="BAW2" s="791"/>
      <c r="BAX2" s="792"/>
      <c r="BAY2" s="792"/>
      <c r="BAZ2" s="792"/>
      <c r="BBA2" s="791"/>
      <c r="BBB2" s="792"/>
      <c r="BBC2" s="792"/>
      <c r="BBD2" s="792"/>
      <c r="BBE2" s="791"/>
      <c r="BBF2" s="792"/>
      <c r="BBG2" s="792"/>
      <c r="BBH2" s="792"/>
      <c r="BBI2" s="791"/>
      <c r="BBJ2" s="792"/>
      <c r="BBK2" s="792"/>
      <c r="BBL2" s="792"/>
      <c r="BBM2" s="791"/>
      <c r="BBN2" s="792"/>
      <c r="BBO2" s="792"/>
      <c r="BBP2" s="792"/>
      <c r="BBQ2" s="791"/>
      <c r="BBR2" s="792"/>
      <c r="BBS2" s="792"/>
      <c r="BBT2" s="792"/>
      <c r="BBU2" s="791"/>
      <c r="BBV2" s="792"/>
      <c r="BBW2" s="792"/>
      <c r="BBX2" s="792"/>
      <c r="BBY2" s="791"/>
      <c r="BBZ2" s="792"/>
      <c r="BCA2" s="792"/>
      <c r="BCB2" s="792"/>
      <c r="BCC2" s="791"/>
      <c r="BCD2" s="792"/>
      <c r="BCE2" s="792"/>
      <c r="BCF2" s="792"/>
      <c r="BCG2" s="791"/>
      <c r="BCH2" s="792"/>
      <c r="BCI2" s="792"/>
      <c r="BCJ2" s="792"/>
      <c r="BCK2" s="791"/>
      <c r="BCL2" s="792"/>
      <c r="BCM2" s="792"/>
      <c r="BCN2" s="792"/>
      <c r="BCO2" s="791"/>
      <c r="BCP2" s="792"/>
      <c r="BCQ2" s="792"/>
      <c r="BCR2" s="792"/>
      <c r="BCS2" s="791"/>
      <c r="BCT2" s="792"/>
      <c r="BCU2" s="792"/>
      <c r="BCV2" s="792"/>
      <c r="BCW2" s="791"/>
      <c r="BCX2" s="792"/>
      <c r="BCY2" s="792"/>
      <c r="BCZ2" s="792"/>
      <c r="BDA2" s="791"/>
      <c r="BDB2" s="792"/>
      <c r="BDC2" s="792"/>
      <c r="BDD2" s="792"/>
      <c r="BDE2" s="791"/>
      <c r="BDF2" s="792"/>
      <c r="BDG2" s="792"/>
      <c r="BDH2" s="792"/>
      <c r="BDI2" s="791"/>
      <c r="BDJ2" s="792"/>
      <c r="BDK2" s="792"/>
      <c r="BDL2" s="792"/>
      <c r="BDM2" s="791"/>
      <c r="BDN2" s="792"/>
      <c r="BDO2" s="792"/>
      <c r="BDP2" s="792"/>
      <c r="BDQ2" s="791"/>
      <c r="BDR2" s="792"/>
      <c r="BDS2" s="792"/>
      <c r="BDT2" s="792"/>
      <c r="BDU2" s="791"/>
      <c r="BDV2" s="792"/>
      <c r="BDW2" s="792"/>
      <c r="BDX2" s="792"/>
      <c r="BDY2" s="791"/>
      <c r="BDZ2" s="792"/>
      <c r="BEA2" s="792"/>
      <c r="BEB2" s="792"/>
      <c r="BEC2" s="791"/>
      <c r="BED2" s="792"/>
      <c r="BEE2" s="792"/>
      <c r="BEF2" s="792"/>
      <c r="BEG2" s="791"/>
      <c r="BEH2" s="792"/>
      <c r="BEI2" s="792"/>
      <c r="BEJ2" s="792"/>
      <c r="BEK2" s="791"/>
      <c r="BEL2" s="792"/>
      <c r="BEM2" s="792"/>
      <c r="BEN2" s="792"/>
      <c r="BEO2" s="791"/>
      <c r="BEP2" s="792"/>
      <c r="BEQ2" s="792"/>
      <c r="BER2" s="792"/>
      <c r="BES2" s="791"/>
      <c r="BET2" s="792"/>
      <c r="BEU2" s="792"/>
      <c r="BEV2" s="792"/>
      <c r="BEW2" s="791"/>
      <c r="BEX2" s="792"/>
      <c r="BEY2" s="792"/>
      <c r="BEZ2" s="792"/>
      <c r="BFA2" s="791"/>
      <c r="BFB2" s="792"/>
      <c r="BFC2" s="792"/>
      <c r="BFD2" s="792"/>
      <c r="BFE2" s="791"/>
      <c r="BFF2" s="792"/>
      <c r="BFG2" s="792"/>
      <c r="BFH2" s="792"/>
      <c r="BFI2" s="791"/>
      <c r="BFJ2" s="792"/>
      <c r="BFK2" s="792"/>
      <c r="BFL2" s="792"/>
      <c r="BFM2" s="791"/>
      <c r="BFN2" s="792"/>
      <c r="BFO2" s="792"/>
      <c r="BFP2" s="792"/>
      <c r="BFQ2" s="791"/>
      <c r="BFR2" s="792"/>
      <c r="BFS2" s="792"/>
      <c r="BFT2" s="792"/>
      <c r="BFU2" s="791"/>
      <c r="BFV2" s="792"/>
      <c r="BFW2" s="792"/>
      <c r="BFX2" s="792"/>
      <c r="BFY2" s="791"/>
      <c r="BFZ2" s="792"/>
      <c r="BGA2" s="792"/>
      <c r="BGB2" s="792"/>
      <c r="BGC2" s="791"/>
      <c r="BGD2" s="792"/>
      <c r="BGE2" s="792"/>
      <c r="BGF2" s="792"/>
      <c r="BGG2" s="791"/>
      <c r="BGH2" s="792"/>
      <c r="BGI2" s="792"/>
      <c r="BGJ2" s="792"/>
      <c r="BGK2" s="791"/>
      <c r="BGL2" s="792"/>
      <c r="BGM2" s="792"/>
      <c r="BGN2" s="792"/>
      <c r="BGO2" s="791"/>
      <c r="BGP2" s="792"/>
      <c r="BGQ2" s="792"/>
      <c r="BGR2" s="792"/>
      <c r="BGS2" s="791"/>
      <c r="BGT2" s="792"/>
      <c r="BGU2" s="792"/>
      <c r="BGV2" s="792"/>
      <c r="BGW2" s="791"/>
      <c r="BGX2" s="792"/>
      <c r="BGY2" s="792"/>
      <c r="BGZ2" s="792"/>
      <c r="BHA2" s="791"/>
      <c r="BHB2" s="792"/>
      <c r="BHC2" s="792"/>
      <c r="BHD2" s="792"/>
      <c r="BHE2" s="791"/>
      <c r="BHF2" s="792"/>
      <c r="BHG2" s="792"/>
      <c r="BHH2" s="792"/>
      <c r="BHI2" s="791"/>
      <c r="BHJ2" s="792"/>
      <c r="BHK2" s="792"/>
      <c r="BHL2" s="792"/>
      <c r="BHM2" s="791"/>
      <c r="BHN2" s="792"/>
      <c r="BHO2" s="792"/>
      <c r="BHP2" s="792"/>
      <c r="BHQ2" s="791"/>
      <c r="BHR2" s="792"/>
      <c r="BHS2" s="792"/>
      <c r="BHT2" s="792"/>
      <c r="BHU2" s="791"/>
      <c r="BHV2" s="792"/>
      <c r="BHW2" s="792"/>
      <c r="BHX2" s="792"/>
      <c r="BHY2" s="791"/>
      <c r="BHZ2" s="792"/>
      <c r="BIA2" s="792"/>
      <c r="BIB2" s="792"/>
      <c r="BIC2" s="791"/>
      <c r="BID2" s="792"/>
      <c r="BIE2" s="792"/>
      <c r="BIF2" s="792"/>
      <c r="BIG2" s="791"/>
      <c r="BIH2" s="792"/>
      <c r="BII2" s="792"/>
      <c r="BIJ2" s="792"/>
      <c r="BIK2" s="791"/>
      <c r="BIL2" s="792"/>
      <c r="BIM2" s="792"/>
      <c r="BIN2" s="792"/>
      <c r="BIO2" s="791"/>
      <c r="BIP2" s="792"/>
      <c r="BIQ2" s="792"/>
      <c r="BIR2" s="792"/>
      <c r="BIS2" s="791"/>
      <c r="BIT2" s="792"/>
      <c r="BIU2" s="792"/>
      <c r="BIV2" s="792"/>
      <c r="BIW2" s="791"/>
      <c r="BIX2" s="792"/>
      <c r="BIY2" s="792"/>
      <c r="BIZ2" s="792"/>
      <c r="BJA2" s="791"/>
      <c r="BJB2" s="792"/>
      <c r="BJC2" s="792"/>
      <c r="BJD2" s="792"/>
      <c r="BJE2" s="791"/>
      <c r="BJF2" s="792"/>
      <c r="BJG2" s="792"/>
      <c r="BJH2" s="792"/>
      <c r="BJI2" s="791"/>
      <c r="BJJ2" s="792"/>
      <c r="BJK2" s="792"/>
      <c r="BJL2" s="792"/>
      <c r="BJM2" s="791"/>
      <c r="BJN2" s="792"/>
      <c r="BJO2" s="792"/>
      <c r="BJP2" s="792"/>
      <c r="BJQ2" s="791"/>
      <c r="BJR2" s="792"/>
      <c r="BJS2" s="792"/>
      <c r="BJT2" s="792"/>
      <c r="BJU2" s="791"/>
      <c r="BJV2" s="792"/>
      <c r="BJW2" s="792"/>
      <c r="BJX2" s="792"/>
      <c r="BJY2" s="791"/>
      <c r="BJZ2" s="792"/>
      <c r="BKA2" s="792"/>
      <c r="BKB2" s="792"/>
      <c r="BKC2" s="791"/>
      <c r="BKD2" s="792"/>
      <c r="BKE2" s="792"/>
      <c r="BKF2" s="792"/>
      <c r="BKG2" s="791"/>
      <c r="BKH2" s="792"/>
      <c r="BKI2" s="792"/>
      <c r="BKJ2" s="792"/>
      <c r="BKK2" s="791"/>
      <c r="BKL2" s="792"/>
      <c r="BKM2" s="792"/>
      <c r="BKN2" s="792"/>
      <c r="BKO2" s="791"/>
      <c r="BKP2" s="792"/>
      <c r="BKQ2" s="792"/>
      <c r="BKR2" s="792"/>
      <c r="BKS2" s="791"/>
      <c r="BKT2" s="792"/>
      <c r="BKU2" s="792"/>
      <c r="BKV2" s="792"/>
      <c r="BKW2" s="791"/>
      <c r="BKX2" s="792"/>
      <c r="BKY2" s="792"/>
      <c r="BKZ2" s="792"/>
      <c r="BLA2" s="791"/>
      <c r="BLB2" s="792"/>
      <c r="BLC2" s="792"/>
      <c r="BLD2" s="792"/>
      <c r="BLE2" s="791"/>
      <c r="BLF2" s="792"/>
      <c r="BLG2" s="792"/>
      <c r="BLH2" s="792"/>
      <c r="BLI2" s="791"/>
      <c r="BLJ2" s="792"/>
      <c r="BLK2" s="792"/>
      <c r="BLL2" s="792"/>
      <c r="BLM2" s="791"/>
      <c r="BLN2" s="792"/>
      <c r="BLO2" s="792"/>
      <c r="BLP2" s="792"/>
      <c r="BLQ2" s="791"/>
      <c r="BLR2" s="792"/>
      <c r="BLS2" s="792"/>
      <c r="BLT2" s="792"/>
      <c r="BLU2" s="791"/>
      <c r="BLV2" s="792"/>
      <c r="BLW2" s="792"/>
      <c r="BLX2" s="792"/>
      <c r="BLY2" s="791"/>
      <c r="BLZ2" s="792"/>
      <c r="BMA2" s="792"/>
      <c r="BMB2" s="792"/>
      <c r="BMC2" s="791"/>
      <c r="BMD2" s="792"/>
      <c r="BME2" s="792"/>
      <c r="BMF2" s="792"/>
      <c r="BMG2" s="791"/>
      <c r="BMH2" s="792"/>
      <c r="BMI2" s="792"/>
      <c r="BMJ2" s="792"/>
      <c r="BMK2" s="791"/>
      <c r="BML2" s="792"/>
      <c r="BMM2" s="792"/>
      <c r="BMN2" s="792"/>
      <c r="BMO2" s="791"/>
      <c r="BMP2" s="792"/>
      <c r="BMQ2" s="792"/>
      <c r="BMR2" s="792"/>
      <c r="BMS2" s="791"/>
      <c r="BMT2" s="792"/>
      <c r="BMU2" s="792"/>
      <c r="BMV2" s="792"/>
      <c r="BMW2" s="791"/>
      <c r="BMX2" s="792"/>
      <c r="BMY2" s="792"/>
      <c r="BMZ2" s="792"/>
      <c r="BNA2" s="791"/>
      <c r="BNB2" s="792"/>
      <c r="BNC2" s="792"/>
      <c r="BND2" s="792"/>
      <c r="BNE2" s="791"/>
      <c r="BNF2" s="792"/>
      <c r="BNG2" s="792"/>
      <c r="BNH2" s="792"/>
      <c r="BNI2" s="791"/>
      <c r="BNJ2" s="792"/>
      <c r="BNK2" s="792"/>
      <c r="BNL2" s="792"/>
      <c r="BNM2" s="791"/>
      <c r="BNN2" s="792"/>
      <c r="BNO2" s="792"/>
      <c r="BNP2" s="792"/>
      <c r="BNQ2" s="791"/>
      <c r="BNR2" s="792"/>
      <c r="BNS2" s="792"/>
      <c r="BNT2" s="792"/>
      <c r="BNU2" s="791"/>
      <c r="BNV2" s="792"/>
      <c r="BNW2" s="792"/>
      <c r="BNX2" s="792"/>
      <c r="BNY2" s="791"/>
      <c r="BNZ2" s="792"/>
      <c r="BOA2" s="792"/>
      <c r="BOB2" s="792"/>
      <c r="BOC2" s="791"/>
      <c r="BOD2" s="792"/>
      <c r="BOE2" s="792"/>
      <c r="BOF2" s="792"/>
      <c r="BOG2" s="791"/>
      <c r="BOH2" s="792"/>
      <c r="BOI2" s="792"/>
      <c r="BOJ2" s="792"/>
      <c r="BOK2" s="791"/>
      <c r="BOL2" s="792"/>
      <c r="BOM2" s="792"/>
      <c r="BON2" s="792"/>
      <c r="BOO2" s="791"/>
      <c r="BOP2" s="792"/>
      <c r="BOQ2" s="792"/>
      <c r="BOR2" s="792"/>
      <c r="BOS2" s="791"/>
      <c r="BOT2" s="792"/>
      <c r="BOU2" s="792"/>
      <c r="BOV2" s="792"/>
      <c r="BOW2" s="791"/>
      <c r="BOX2" s="792"/>
      <c r="BOY2" s="792"/>
      <c r="BOZ2" s="792"/>
      <c r="BPA2" s="791"/>
      <c r="BPB2" s="792"/>
      <c r="BPC2" s="792"/>
      <c r="BPD2" s="792"/>
      <c r="BPE2" s="791"/>
      <c r="BPF2" s="792"/>
      <c r="BPG2" s="792"/>
      <c r="BPH2" s="792"/>
      <c r="BPI2" s="791"/>
      <c r="BPJ2" s="792"/>
      <c r="BPK2" s="792"/>
      <c r="BPL2" s="792"/>
      <c r="BPM2" s="791"/>
      <c r="BPN2" s="792"/>
      <c r="BPO2" s="792"/>
      <c r="BPP2" s="792"/>
      <c r="BPQ2" s="791"/>
      <c r="BPR2" s="792"/>
      <c r="BPS2" s="792"/>
      <c r="BPT2" s="792"/>
      <c r="BPU2" s="791"/>
      <c r="BPV2" s="792"/>
      <c r="BPW2" s="792"/>
      <c r="BPX2" s="792"/>
      <c r="BPY2" s="791"/>
      <c r="BPZ2" s="792"/>
      <c r="BQA2" s="792"/>
      <c r="BQB2" s="792"/>
      <c r="BQC2" s="791"/>
      <c r="BQD2" s="792"/>
      <c r="BQE2" s="792"/>
      <c r="BQF2" s="792"/>
      <c r="BQG2" s="791"/>
      <c r="BQH2" s="792"/>
      <c r="BQI2" s="792"/>
      <c r="BQJ2" s="792"/>
      <c r="BQK2" s="791"/>
      <c r="BQL2" s="792"/>
      <c r="BQM2" s="792"/>
      <c r="BQN2" s="792"/>
      <c r="BQO2" s="791"/>
      <c r="BQP2" s="792"/>
      <c r="BQQ2" s="792"/>
      <c r="BQR2" s="792"/>
      <c r="BQS2" s="791"/>
      <c r="BQT2" s="792"/>
      <c r="BQU2" s="792"/>
      <c r="BQV2" s="792"/>
      <c r="BQW2" s="791"/>
      <c r="BQX2" s="792"/>
      <c r="BQY2" s="792"/>
      <c r="BQZ2" s="792"/>
      <c r="BRA2" s="791"/>
      <c r="BRB2" s="792"/>
      <c r="BRC2" s="792"/>
      <c r="BRD2" s="792"/>
      <c r="BRE2" s="791"/>
      <c r="BRF2" s="792"/>
      <c r="BRG2" s="792"/>
      <c r="BRH2" s="792"/>
      <c r="BRI2" s="791"/>
      <c r="BRJ2" s="792"/>
      <c r="BRK2" s="792"/>
      <c r="BRL2" s="792"/>
      <c r="BRM2" s="791"/>
      <c r="BRN2" s="792"/>
      <c r="BRO2" s="792"/>
      <c r="BRP2" s="792"/>
      <c r="BRQ2" s="791"/>
      <c r="BRR2" s="792"/>
      <c r="BRS2" s="792"/>
      <c r="BRT2" s="792"/>
      <c r="BRU2" s="791"/>
      <c r="BRV2" s="792"/>
      <c r="BRW2" s="792"/>
      <c r="BRX2" s="792"/>
      <c r="BRY2" s="791"/>
      <c r="BRZ2" s="792"/>
      <c r="BSA2" s="792"/>
      <c r="BSB2" s="792"/>
      <c r="BSC2" s="791"/>
      <c r="BSD2" s="792"/>
      <c r="BSE2" s="792"/>
      <c r="BSF2" s="792"/>
      <c r="BSG2" s="791"/>
      <c r="BSH2" s="792"/>
      <c r="BSI2" s="792"/>
      <c r="BSJ2" s="792"/>
      <c r="BSK2" s="791"/>
      <c r="BSL2" s="792"/>
      <c r="BSM2" s="792"/>
      <c r="BSN2" s="792"/>
      <c r="BSO2" s="791"/>
      <c r="BSP2" s="792"/>
      <c r="BSQ2" s="792"/>
      <c r="BSR2" s="792"/>
      <c r="BSS2" s="791"/>
      <c r="BST2" s="792"/>
      <c r="BSU2" s="792"/>
      <c r="BSV2" s="792"/>
      <c r="BSW2" s="791"/>
      <c r="BSX2" s="792"/>
      <c r="BSY2" s="792"/>
      <c r="BSZ2" s="792"/>
      <c r="BTA2" s="791"/>
      <c r="BTB2" s="792"/>
      <c r="BTC2" s="792"/>
      <c r="BTD2" s="792"/>
      <c r="BTE2" s="791"/>
      <c r="BTF2" s="792"/>
      <c r="BTG2" s="792"/>
      <c r="BTH2" s="792"/>
      <c r="BTI2" s="791"/>
      <c r="BTJ2" s="792"/>
      <c r="BTK2" s="792"/>
      <c r="BTL2" s="792"/>
      <c r="BTM2" s="791"/>
      <c r="BTN2" s="792"/>
      <c r="BTO2" s="792"/>
      <c r="BTP2" s="792"/>
      <c r="BTQ2" s="791"/>
      <c r="BTR2" s="792"/>
      <c r="BTS2" s="792"/>
      <c r="BTT2" s="792"/>
      <c r="BTU2" s="791"/>
      <c r="BTV2" s="792"/>
      <c r="BTW2" s="792"/>
      <c r="BTX2" s="792"/>
      <c r="BTY2" s="791"/>
      <c r="BTZ2" s="792"/>
      <c r="BUA2" s="792"/>
      <c r="BUB2" s="792"/>
      <c r="BUC2" s="791"/>
      <c r="BUD2" s="792"/>
      <c r="BUE2" s="792"/>
      <c r="BUF2" s="792"/>
      <c r="BUG2" s="791"/>
      <c r="BUH2" s="792"/>
      <c r="BUI2" s="792"/>
      <c r="BUJ2" s="792"/>
      <c r="BUK2" s="791"/>
      <c r="BUL2" s="792"/>
      <c r="BUM2" s="792"/>
      <c r="BUN2" s="792"/>
      <c r="BUO2" s="791"/>
      <c r="BUP2" s="792"/>
      <c r="BUQ2" s="792"/>
      <c r="BUR2" s="792"/>
      <c r="BUS2" s="791"/>
      <c r="BUT2" s="792"/>
      <c r="BUU2" s="792"/>
      <c r="BUV2" s="792"/>
      <c r="BUW2" s="791"/>
      <c r="BUX2" s="792"/>
      <c r="BUY2" s="792"/>
      <c r="BUZ2" s="792"/>
      <c r="BVA2" s="791"/>
      <c r="BVB2" s="792"/>
      <c r="BVC2" s="792"/>
      <c r="BVD2" s="792"/>
      <c r="BVE2" s="791"/>
      <c r="BVF2" s="792"/>
      <c r="BVG2" s="792"/>
      <c r="BVH2" s="792"/>
      <c r="BVI2" s="791"/>
      <c r="BVJ2" s="792"/>
      <c r="BVK2" s="792"/>
      <c r="BVL2" s="792"/>
      <c r="BVM2" s="791"/>
      <c r="BVN2" s="792"/>
      <c r="BVO2" s="792"/>
      <c r="BVP2" s="792"/>
      <c r="BVQ2" s="791"/>
      <c r="BVR2" s="792"/>
      <c r="BVS2" s="792"/>
      <c r="BVT2" s="792"/>
      <c r="BVU2" s="791"/>
      <c r="BVV2" s="792"/>
      <c r="BVW2" s="792"/>
      <c r="BVX2" s="792"/>
      <c r="BVY2" s="791"/>
      <c r="BVZ2" s="792"/>
      <c r="BWA2" s="792"/>
      <c r="BWB2" s="792"/>
      <c r="BWC2" s="791"/>
      <c r="BWD2" s="792"/>
      <c r="BWE2" s="792"/>
      <c r="BWF2" s="792"/>
      <c r="BWG2" s="791"/>
      <c r="BWH2" s="792"/>
      <c r="BWI2" s="792"/>
      <c r="BWJ2" s="792"/>
      <c r="BWK2" s="791"/>
      <c r="BWL2" s="792"/>
      <c r="BWM2" s="792"/>
      <c r="BWN2" s="792"/>
      <c r="BWO2" s="791"/>
      <c r="BWP2" s="792"/>
      <c r="BWQ2" s="792"/>
      <c r="BWR2" s="792"/>
      <c r="BWS2" s="791"/>
      <c r="BWT2" s="792"/>
      <c r="BWU2" s="792"/>
      <c r="BWV2" s="792"/>
      <c r="BWW2" s="791"/>
      <c r="BWX2" s="792"/>
      <c r="BWY2" s="792"/>
      <c r="BWZ2" s="792"/>
      <c r="BXA2" s="791"/>
      <c r="BXB2" s="792"/>
      <c r="BXC2" s="792"/>
      <c r="BXD2" s="792"/>
      <c r="BXE2" s="791"/>
      <c r="BXF2" s="792"/>
      <c r="BXG2" s="792"/>
      <c r="BXH2" s="792"/>
      <c r="BXI2" s="791"/>
      <c r="BXJ2" s="792"/>
      <c r="BXK2" s="792"/>
      <c r="BXL2" s="792"/>
      <c r="BXM2" s="791"/>
      <c r="BXN2" s="792"/>
      <c r="BXO2" s="792"/>
      <c r="BXP2" s="792"/>
      <c r="BXQ2" s="791"/>
      <c r="BXR2" s="792"/>
      <c r="BXS2" s="792"/>
      <c r="BXT2" s="792"/>
      <c r="BXU2" s="791"/>
      <c r="BXV2" s="792"/>
      <c r="BXW2" s="792"/>
      <c r="BXX2" s="792"/>
      <c r="BXY2" s="791"/>
      <c r="BXZ2" s="792"/>
      <c r="BYA2" s="792"/>
      <c r="BYB2" s="792"/>
      <c r="BYC2" s="791"/>
      <c r="BYD2" s="792"/>
      <c r="BYE2" s="792"/>
      <c r="BYF2" s="792"/>
      <c r="BYG2" s="791"/>
      <c r="BYH2" s="792"/>
      <c r="BYI2" s="792"/>
      <c r="BYJ2" s="792"/>
      <c r="BYK2" s="791"/>
      <c r="BYL2" s="792"/>
      <c r="BYM2" s="792"/>
      <c r="BYN2" s="792"/>
      <c r="BYO2" s="791"/>
      <c r="BYP2" s="792"/>
      <c r="BYQ2" s="792"/>
      <c r="BYR2" s="792"/>
      <c r="BYS2" s="791"/>
      <c r="BYT2" s="792"/>
      <c r="BYU2" s="792"/>
      <c r="BYV2" s="792"/>
      <c r="BYW2" s="791"/>
      <c r="BYX2" s="792"/>
      <c r="BYY2" s="792"/>
      <c r="BYZ2" s="792"/>
      <c r="BZA2" s="791"/>
      <c r="BZB2" s="792"/>
      <c r="BZC2" s="792"/>
      <c r="BZD2" s="792"/>
      <c r="BZE2" s="791"/>
      <c r="BZF2" s="792"/>
      <c r="BZG2" s="792"/>
      <c r="BZH2" s="792"/>
      <c r="BZI2" s="791"/>
      <c r="BZJ2" s="792"/>
      <c r="BZK2" s="792"/>
      <c r="BZL2" s="792"/>
      <c r="BZM2" s="791"/>
      <c r="BZN2" s="792"/>
      <c r="BZO2" s="792"/>
      <c r="BZP2" s="792"/>
      <c r="BZQ2" s="791"/>
      <c r="BZR2" s="792"/>
      <c r="BZS2" s="792"/>
      <c r="BZT2" s="792"/>
      <c r="BZU2" s="791"/>
      <c r="BZV2" s="792"/>
      <c r="BZW2" s="792"/>
      <c r="BZX2" s="792"/>
      <c r="BZY2" s="791"/>
      <c r="BZZ2" s="792"/>
      <c r="CAA2" s="792"/>
      <c r="CAB2" s="792"/>
      <c r="CAC2" s="791"/>
      <c r="CAD2" s="792"/>
      <c r="CAE2" s="792"/>
      <c r="CAF2" s="792"/>
      <c r="CAG2" s="791"/>
      <c r="CAH2" s="792"/>
      <c r="CAI2" s="792"/>
      <c r="CAJ2" s="792"/>
      <c r="CAK2" s="791"/>
      <c r="CAL2" s="792"/>
      <c r="CAM2" s="792"/>
      <c r="CAN2" s="792"/>
      <c r="CAO2" s="791"/>
      <c r="CAP2" s="792"/>
      <c r="CAQ2" s="792"/>
      <c r="CAR2" s="792"/>
      <c r="CAS2" s="791"/>
      <c r="CAT2" s="792"/>
      <c r="CAU2" s="792"/>
      <c r="CAV2" s="792"/>
      <c r="CAW2" s="791"/>
      <c r="CAX2" s="792"/>
      <c r="CAY2" s="792"/>
      <c r="CAZ2" s="792"/>
      <c r="CBA2" s="791"/>
      <c r="CBB2" s="792"/>
      <c r="CBC2" s="792"/>
      <c r="CBD2" s="792"/>
      <c r="CBE2" s="791"/>
      <c r="CBF2" s="792"/>
      <c r="CBG2" s="792"/>
      <c r="CBH2" s="792"/>
      <c r="CBI2" s="791"/>
      <c r="CBJ2" s="792"/>
      <c r="CBK2" s="792"/>
      <c r="CBL2" s="792"/>
      <c r="CBM2" s="791"/>
      <c r="CBN2" s="792"/>
      <c r="CBO2" s="792"/>
      <c r="CBP2" s="792"/>
      <c r="CBQ2" s="791"/>
      <c r="CBR2" s="792"/>
      <c r="CBS2" s="792"/>
      <c r="CBT2" s="792"/>
      <c r="CBU2" s="791"/>
      <c r="CBV2" s="792"/>
      <c r="CBW2" s="792"/>
      <c r="CBX2" s="792"/>
      <c r="CBY2" s="791"/>
      <c r="CBZ2" s="792"/>
      <c r="CCA2" s="792"/>
      <c r="CCB2" s="792"/>
      <c r="CCC2" s="791"/>
      <c r="CCD2" s="792"/>
      <c r="CCE2" s="792"/>
      <c r="CCF2" s="792"/>
      <c r="CCG2" s="791"/>
      <c r="CCH2" s="792"/>
      <c r="CCI2" s="792"/>
      <c r="CCJ2" s="792"/>
      <c r="CCK2" s="791"/>
      <c r="CCL2" s="792"/>
      <c r="CCM2" s="792"/>
      <c r="CCN2" s="792"/>
      <c r="CCO2" s="791"/>
      <c r="CCP2" s="792"/>
      <c r="CCQ2" s="792"/>
      <c r="CCR2" s="792"/>
      <c r="CCS2" s="791"/>
      <c r="CCT2" s="792"/>
      <c r="CCU2" s="792"/>
      <c r="CCV2" s="792"/>
      <c r="CCW2" s="791"/>
      <c r="CCX2" s="792"/>
      <c r="CCY2" s="792"/>
      <c r="CCZ2" s="792"/>
      <c r="CDA2" s="791"/>
      <c r="CDB2" s="792"/>
      <c r="CDC2" s="792"/>
      <c r="CDD2" s="792"/>
      <c r="CDE2" s="791"/>
      <c r="CDF2" s="792"/>
      <c r="CDG2" s="792"/>
      <c r="CDH2" s="792"/>
      <c r="CDI2" s="791"/>
      <c r="CDJ2" s="792"/>
      <c r="CDK2" s="792"/>
      <c r="CDL2" s="792"/>
      <c r="CDM2" s="791"/>
      <c r="CDN2" s="792"/>
      <c r="CDO2" s="792"/>
      <c r="CDP2" s="792"/>
      <c r="CDQ2" s="791"/>
      <c r="CDR2" s="792"/>
      <c r="CDS2" s="792"/>
      <c r="CDT2" s="792"/>
      <c r="CDU2" s="791"/>
      <c r="CDV2" s="792"/>
      <c r="CDW2" s="792"/>
      <c r="CDX2" s="792"/>
      <c r="CDY2" s="791"/>
      <c r="CDZ2" s="792"/>
      <c r="CEA2" s="792"/>
      <c r="CEB2" s="792"/>
      <c r="CEC2" s="791"/>
      <c r="CED2" s="792"/>
      <c r="CEE2" s="792"/>
      <c r="CEF2" s="792"/>
      <c r="CEG2" s="791"/>
      <c r="CEH2" s="792"/>
      <c r="CEI2" s="792"/>
      <c r="CEJ2" s="792"/>
      <c r="CEK2" s="791"/>
      <c r="CEL2" s="792"/>
      <c r="CEM2" s="792"/>
      <c r="CEN2" s="792"/>
      <c r="CEO2" s="791"/>
      <c r="CEP2" s="792"/>
      <c r="CEQ2" s="792"/>
      <c r="CER2" s="792"/>
      <c r="CES2" s="791"/>
      <c r="CET2" s="792"/>
      <c r="CEU2" s="792"/>
      <c r="CEV2" s="792"/>
      <c r="CEW2" s="791"/>
      <c r="CEX2" s="792"/>
      <c r="CEY2" s="792"/>
      <c r="CEZ2" s="792"/>
      <c r="CFA2" s="791"/>
      <c r="CFB2" s="792"/>
      <c r="CFC2" s="792"/>
      <c r="CFD2" s="792"/>
      <c r="CFE2" s="791"/>
      <c r="CFF2" s="792"/>
      <c r="CFG2" s="792"/>
      <c r="CFH2" s="792"/>
      <c r="CFI2" s="791"/>
      <c r="CFJ2" s="792"/>
      <c r="CFK2" s="792"/>
      <c r="CFL2" s="792"/>
      <c r="CFM2" s="791"/>
      <c r="CFN2" s="792"/>
      <c r="CFO2" s="792"/>
      <c r="CFP2" s="792"/>
      <c r="CFQ2" s="791"/>
      <c r="CFR2" s="792"/>
      <c r="CFS2" s="792"/>
      <c r="CFT2" s="792"/>
      <c r="CFU2" s="791"/>
      <c r="CFV2" s="792"/>
      <c r="CFW2" s="792"/>
      <c r="CFX2" s="792"/>
      <c r="CFY2" s="791"/>
      <c r="CFZ2" s="792"/>
      <c r="CGA2" s="792"/>
      <c r="CGB2" s="792"/>
      <c r="CGC2" s="791"/>
      <c r="CGD2" s="792"/>
      <c r="CGE2" s="792"/>
      <c r="CGF2" s="792"/>
      <c r="CGG2" s="791"/>
      <c r="CGH2" s="792"/>
      <c r="CGI2" s="792"/>
      <c r="CGJ2" s="792"/>
      <c r="CGK2" s="791"/>
      <c r="CGL2" s="792"/>
      <c r="CGM2" s="792"/>
      <c r="CGN2" s="792"/>
      <c r="CGO2" s="791"/>
      <c r="CGP2" s="792"/>
      <c r="CGQ2" s="792"/>
      <c r="CGR2" s="792"/>
      <c r="CGS2" s="791"/>
      <c r="CGT2" s="792"/>
      <c r="CGU2" s="792"/>
      <c r="CGV2" s="792"/>
      <c r="CGW2" s="791"/>
      <c r="CGX2" s="792"/>
      <c r="CGY2" s="792"/>
      <c r="CGZ2" s="792"/>
      <c r="CHA2" s="791"/>
      <c r="CHB2" s="792"/>
      <c r="CHC2" s="792"/>
      <c r="CHD2" s="792"/>
      <c r="CHE2" s="791"/>
      <c r="CHF2" s="792"/>
      <c r="CHG2" s="792"/>
      <c r="CHH2" s="792"/>
      <c r="CHI2" s="791"/>
      <c r="CHJ2" s="792"/>
      <c r="CHK2" s="792"/>
      <c r="CHL2" s="792"/>
      <c r="CHM2" s="791"/>
      <c r="CHN2" s="792"/>
      <c r="CHO2" s="792"/>
      <c r="CHP2" s="792"/>
      <c r="CHQ2" s="791"/>
      <c r="CHR2" s="792"/>
      <c r="CHS2" s="792"/>
      <c r="CHT2" s="792"/>
      <c r="CHU2" s="791"/>
      <c r="CHV2" s="792"/>
      <c r="CHW2" s="792"/>
      <c r="CHX2" s="792"/>
      <c r="CHY2" s="791"/>
      <c r="CHZ2" s="792"/>
      <c r="CIA2" s="792"/>
      <c r="CIB2" s="792"/>
      <c r="CIC2" s="791"/>
      <c r="CID2" s="792"/>
      <c r="CIE2" s="792"/>
      <c r="CIF2" s="792"/>
      <c r="CIG2" s="791"/>
      <c r="CIH2" s="792"/>
      <c r="CII2" s="792"/>
      <c r="CIJ2" s="792"/>
      <c r="CIK2" s="791"/>
      <c r="CIL2" s="792"/>
      <c r="CIM2" s="792"/>
      <c r="CIN2" s="792"/>
      <c r="CIO2" s="791"/>
      <c r="CIP2" s="792"/>
      <c r="CIQ2" s="792"/>
      <c r="CIR2" s="792"/>
      <c r="CIS2" s="791"/>
      <c r="CIT2" s="792"/>
      <c r="CIU2" s="792"/>
      <c r="CIV2" s="792"/>
      <c r="CIW2" s="791"/>
      <c r="CIX2" s="792"/>
      <c r="CIY2" s="792"/>
      <c r="CIZ2" s="792"/>
      <c r="CJA2" s="791"/>
      <c r="CJB2" s="792"/>
      <c r="CJC2" s="792"/>
      <c r="CJD2" s="792"/>
      <c r="CJE2" s="791"/>
      <c r="CJF2" s="792"/>
      <c r="CJG2" s="792"/>
      <c r="CJH2" s="792"/>
      <c r="CJI2" s="791"/>
      <c r="CJJ2" s="792"/>
      <c r="CJK2" s="792"/>
      <c r="CJL2" s="792"/>
      <c r="CJM2" s="791"/>
      <c r="CJN2" s="792"/>
      <c r="CJO2" s="792"/>
      <c r="CJP2" s="792"/>
      <c r="CJQ2" s="791"/>
      <c r="CJR2" s="792"/>
      <c r="CJS2" s="792"/>
      <c r="CJT2" s="792"/>
      <c r="CJU2" s="791"/>
      <c r="CJV2" s="792"/>
      <c r="CJW2" s="792"/>
      <c r="CJX2" s="792"/>
      <c r="CJY2" s="791"/>
      <c r="CJZ2" s="792"/>
      <c r="CKA2" s="792"/>
      <c r="CKB2" s="792"/>
      <c r="CKC2" s="791"/>
      <c r="CKD2" s="792"/>
      <c r="CKE2" s="792"/>
      <c r="CKF2" s="792"/>
      <c r="CKG2" s="791"/>
      <c r="CKH2" s="792"/>
      <c r="CKI2" s="792"/>
      <c r="CKJ2" s="792"/>
      <c r="CKK2" s="791"/>
      <c r="CKL2" s="792"/>
      <c r="CKM2" s="792"/>
      <c r="CKN2" s="792"/>
      <c r="CKO2" s="791"/>
      <c r="CKP2" s="792"/>
      <c r="CKQ2" s="792"/>
      <c r="CKR2" s="792"/>
      <c r="CKS2" s="791"/>
      <c r="CKT2" s="792"/>
      <c r="CKU2" s="792"/>
      <c r="CKV2" s="792"/>
      <c r="CKW2" s="791"/>
      <c r="CKX2" s="792"/>
      <c r="CKY2" s="792"/>
      <c r="CKZ2" s="792"/>
      <c r="CLA2" s="791"/>
      <c r="CLB2" s="792"/>
      <c r="CLC2" s="792"/>
      <c r="CLD2" s="792"/>
      <c r="CLE2" s="791"/>
      <c r="CLF2" s="792"/>
      <c r="CLG2" s="792"/>
      <c r="CLH2" s="792"/>
      <c r="CLI2" s="791"/>
      <c r="CLJ2" s="792"/>
      <c r="CLK2" s="792"/>
      <c r="CLL2" s="792"/>
      <c r="CLM2" s="791"/>
      <c r="CLN2" s="792"/>
      <c r="CLO2" s="792"/>
      <c r="CLP2" s="792"/>
      <c r="CLQ2" s="791"/>
      <c r="CLR2" s="792"/>
      <c r="CLS2" s="792"/>
      <c r="CLT2" s="792"/>
      <c r="CLU2" s="791"/>
      <c r="CLV2" s="792"/>
      <c r="CLW2" s="792"/>
      <c r="CLX2" s="792"/>
      <c r="CLY2" s="791"/>
      <c r="CLZ2" s="792"/>
      <c r="CMA2" s="792"/>
      <c r="CMB2" s="792"/>
      <c r="CMC2" s="791"/>
      <c r="CMD2" s="792"/>
      <c r="CME2" s="792"/>
      <c r="CMF2" s="792"/>
      <c r="CMG2" s="791"/>
      <c r="CMH2" s="792"/>
      <c r="CMI2" s="792"/>
      <c r="CMJ2" s="792"/>
      <c r="CMK2" s="791"/>
      <c r="CML2" s="792"/>
      <c r="CMM2" s="792"/>
      <c r="CMN2" s="792"/>
      <c r="CMO2" s="791"/>
      <c r="CMP2" s="792"/>
      <c r="CMQ2" s="792"/>
      <c r="CMR2" s="792"/>
      <c r="CMS2" s="791"/>
      <c r="CMT2" s="792"/>
      <c r="CMU2" s="792"/>
      <c r="CMV2" s="792"/>
      <c r="CMW2" s="791"/>
      <c r="CMX2" s="792"/>
      <c r="CMY2" s="792"/>
      <c r="CMZ2" s="792"/>
      <c r="CNA2" s="791"/>
      <c r="CNB2" s="792"/>
      <c r="CNC2" s="792"/>
      <c r="CND2" s="792"/>
      <c r="CNE2" s="791"/>
      <c r="CNF2" s="792"/>
      <c r="CNG2" s="792"/>
      <c r="CNH2" s="792"/>
      <c r="CNI2" s="791"/>
      <c r="CNJ2" s="792"/>
      <c r="CNK2" s="792"/>
      <c r="CNL2" s="792"/>
      <c r="CNM2" s="791"/>
      <c r="CNN2" s="792"/>
      <c r="CNO2" s="792"/>
      <c r="CNP2" s="792"/>
      <c r="CNQ2" s="791"/>
      <c r="CNR2" s="792"/>
      <c r="CNS2" s="792"/>
      <c r="CNT2" s="792"/>
      <c r="CNU2" s="791"/>
      <c r="CNV2" s="792"/>
      <c r="CNW2" s="792"/>
      <c r="CNX2" s="792"/>
      <c r="CNY2" s="791"/>
      <c r="CNZ2" s="792"/>
      <c r="COA2" s="792"/>
      <c r="COB2" s="792"/>
      <c r="COC2" s="791"/>
      <c r="COD2" s="792"/>
      <c r="COE2" s="792"/>
      <c r="COF2" s="792"/>
      <c r="COG2" s="791"/>
      <c r="COH2" s="792"/>
      <c r="COI2" s="792"/>
      <c r="COJ2" s="792"/>
      <c r="COK2" s="791"/>
      <c r="COL2" s="792"/>
      <c r="COM2" s="792"/>
      <c r="CON2" s="792"/>
      <c r="COO2" s="791"/>
      <c r="COP2" s="792"/>
      <c r="COQ2" s="792"/>
      <c r="COR2" s="792"/>
      <c r="COS2" s="791"/>
      <c r="COT2" s="792"/>
      <c r="COU2" s="792"/>
      <c r="COV2" s="792"/>
      <c r="COW2" s="791"/>
      <c r="COX2" s="792"/>
      <c r="COY2" s="792"/>
      <c r="COZ2" s="792"/>
      <c r="CPA2" s="791"/>
      <c r="CPB2" s="792"/>
      <c r="CPC2" s="792"/>
      <c r="CPD2" s="792"/>
      <c r="CPE2" s="791"/>
      <c r="CPF2" s="792"/>
      <c r="CPG2" s="792"/>
      <c r="CPH2" s="792"/>
      <c r="CPI2" s="791"/>
      <c r="CPJ2" s="792"/>
      <c r="CPK2" s="792"/>
      <c r="CPL2" s="792"/>
      <c r="CPM2" s="791"/>
      <c r="CPN2" s="792"/>
      <c r="CPO2" s="792"/>
      <c r="CPP2" s="792"/>
      <c r="CPQ2" s="791"/>
      <c r="CPR2" s="792"/>
      <c r="CPS2" s="792"/>
      <c r="CPT2" s="792"/>
      <c r="CPU2" s="791"/>
      <c r="CPV2" s="792"/>
      <c r="CPW2" s="792"/>
      <c r="CPX2" s="792"/>
      <c r="CPY2" s="791"/>
      <c r="CPZ2" s="792"/>
      <c r="CQA2" s="792"/>
      <c r="CQB2" s="792"/>
      <c r="CQC2" s="791"/>
      <c r="CQD2" s="792"/>
      <c r="CQE2" s="792"/>
      <c r="CQF2" s="792"/>
      <c r="CQG2" s="791"/>
      <c r="CQH2" s="792"/>
      <c r="CQI2" s="792"/>
      <c r="CQJ2" s="792"/>
      <c r="CQK2" s="791"/>
      <c r="CQL2" s="792"/>
      <c r="CQM2" s="792"/>
      <c r="CQN2" s="792"/>
      <c r="CQO2" s="791"/>
      <c r="CQP2" s="792"/>
      <c r="CQQ2" s="792"/>
      <c r="CQR2" s="792"/>
      <c r="CQS2" s="791"/>
      <c r="CQT2" s="792"/>
      <c r="CQU2" s="792"/>
      <c r="CQV2" s="792"/>
      <c r="CQW2" s="791"/>
      <c r="CQX2" s="792"/>
      <c r="CQY2" s="792"/>
      <c r="CQZ2" s="792"/>
      <c r="CRA2" s="791"/>
      <c r="CRB2" s="792"/>
      <c r="CRC2" s="792"/>
      <c r="CRD2" s="792"/>
      <c r="CRE2" s="791"/>
      <c r="CRF2" s="792"/>
      <c r="CRG2" s="792"/>
      <c r="CRH2" s="792"/>
      <c r="CRI2" s="791"/>
      <c r="CRJ2" s="792"/>
      <c r="CRK2" s="792"/>
      <c r="CRL2" s="792"/>
      <c r="CRM2" s="791"/>
      <c r="CRN2" s="792"/>
      <c r="CRO2" s="792"/>
      <c r="CRP2" s="792"/>
      <c r="CRQ2" s="791"/>
      <c r="CRR2" s="792"/>
      <c r="CRS2" s="792"/>
      <c r="CRT2" s="792"/>
      <c r="CRU2" s="791"/>
      <c r="CRV2" s="792"/>
      <c r="CRW2" s="792"/>
      <c r="CRX2" s="792"/>
      <c r="CRY2" s="791"/>
      <c r="CRZ2" s="792"/>
      <c r="CSA2" s="792"/>
      <c r="CSB2" s="792"/>
      <c r="CSC2" s="791"/>
      <c r="CSD2" s="792"/>
      <c r="CSE2" s="792"/>
      <c r="CSF2" s="792"/>
      <c r="CSG2" s="791"/>
      <c r="CSH2" s="792"/>
      <c r="CSI2" s="792"/>
      <c r="CSJ2" s="792"/>
      <c r="CSK2" s="791"/>
      <c r="CSL2" s="792"/>
      <c r="CSM2" s="792"/>
      <c r="CSN2" s="792"/>
      <c r="CSO2" s="791"/>
      <c r="CSP2" s="792"/>
      <c r="CSQ2" s="792"/>
      <c r="CSR2" s="792"/>
      <c r="CSS2" s="791"/>
      <c r="CST2" s="792"/>
      <c r="CSU2" s="792"/>
      <c r="CSV2" s="792"/>
      <c r="CSW2" s="791"/>
      <c r="CSX2" s="792"/>
      <c r="CSY2" s="792"/>
      <c r="CSZ2" s="792"/>
      <c r="CTA2" s="791"/>
      <c r="CTB2" s="792"/>
      <c r="CTC2" s="792"/>
      <c r="CTD2" s="792"/>
      <c r="CTE2" s="791"/>
      <c r="CTF2" s="792"/>
      <c r="CTG2" s="792"/>
      <c r="CTH2" s="792"/>
      <c r="CTI2" s="791"/>
      <c r="CTJ2" s="792"/>
      <c r="CTK2" s="792"/>
      <c r="CTL2" s="792"/>
      <c r="CTM2" s="791"/>
      <c r="CTN2" s="792"/>
      <c r="CTO2" s="792"/>
      <c r="CTP2" s="792"/>
      <c r="CTQ2" s="791"/>
      <c r="CTR2" s="792"/>
      <c r="CTS2" s="792"/>
      <c r="CTT2" s="792"/>
      <c r="CTU2" s="791"/>
      <c r="CTV2" s="792"/>
      <c r="CTW2" s="792"/>
      <c r="CTX2" s="792"/>
      <c r="CTY2" s="791"/>
      <c r="CTZ2" s="792"/>
      <c r="CUA2" s="792"/>
      <c r="CUB2" s="792"/>
      <c r="CUC2" s="791"/>
      <c r="CUD2" s="792"/>
      <c r="CUE2" s="792"/>
      <c r="CUF2" s="792"/>
      <c r="CUG2" s="791"/>
      <c r="CUH2" s="792"/>
      <c r="CUI2" s="792"/>
      <c r="CUJ2" s="792"/>
      <c r="CUK2" s="791"/>
      <c r="CUL2" s="792"/>
      <c r="CUM2" s="792"/>
      <c r="CUN2" s="792"/>
      <c r="CUO2" s="791"/>
      <c r="CUP2" s="792"/>
      <c r="CUQ2" s="792"/>
      <c r="CUR2" s="792"/>
      <c r="CUS2" s="791"/>
      <c r="CUT2" s="792"/>
      <c r="CUU2" s="792"/>
      <c r="CUV2" s="792"/>
      <c r="CUW2" s="791"/>
      <c r="CUX2" s="792"/>
      <c r="CUY2" s="792"/>
      <c r="CUZ2" s="792"/>
      <c r="CVA2" s="791"/>
      <c r="CVB2" s="792"/>
      <c r="CVC2" s="792"/>
      <c r="CVD2" s="792"/>
      <c r="CVE2" s="791"/>
      <c r="CVF2" s="792"/>
      <c r="CVG2" s="792"/>
      <c r="CVH2" s="792"/>
      <c r="CVI2" s="791"/>
      <c r="CVJ2" s="792"/>
      <c r="CVK2" s="792"/>
      <c r="CVL2" s="792"/>
      <c r="CVM2" s="791"/>
      <c r="CVN2" s="792"/>
      <c r="CVO2" s="792"/>
      <c r="CVP2" s="792"/>
      <c r="CVQ2" s="791"/>
      <c r="CVR2" s="792"/>
      <c r="CVS2" s="792"/>
      <c r="CVT2" s="792"/>
      <c r="CVU2" s="791"/>
      <c r="CVV2" s="792"/>
      <c r="CVW2" s="792"/>
      <c r="CVX2" s="792"/>
      <c r="CVY2" s="791"/>
      <c r="CVZ2" s="792"/>
      <c r="CWA2" s="792"/>
      <c r="CWB2" s="792"/>
      <c r="CWC2" s="791"/>
      <c r="CWD2" s="792"/>
      <c r="CWE2" s="792"/>
      <c r="CWF2" s="792"/>
      <c r="CWG2" s="791"/>
      <c r="CWH2" s="792"/>
      <c r="CWI2" s="792"/>
      <c r="CWJ2" s="792"/>
      <c r="CWK2" s="791"/>
      <c r="CWL2" s="792"/>
      <c r="CWM2" s="792"/>
      <c r="CWN2" s="792"/>
      <c r="CWO2" s="791"/>
      <c r="CWP2" s="792"/>
      <c r="CWQ2" s="792"/>
      <c r="CWR2" s="792"/>
      <c r="CWS2" s="791"/>
      <c r="CWT2" s="792"/>
      <c r="CWU2" s="792"/>
      <c r="CWV2" s="792"/>
      <c r="CWW2" s="791"/>
      <c r="CWX2" s="792"/>
      <c r="CWY2" s="792"/>
      <c r="CWZ2" s="792"/>
      <c r="CXA2" s="791"/>
      <c r="CXB2" s="792"/>
      <c r="CXC2" s="792"/>
      <c r="CXD2" s="792"/>
      <c r="CXE2" s="791"/>
      <c r="CXF2" s="792"/>
      <c r="CXG2" s="792"/>
      <c r="CXH2" s="792"/>
      <c r="CXI2" s="791"/>
      <c r="CXJ2" s="792"/>
      <c r="CXK2" s="792"/>
      <c r="CXL2" s="792"/>
      <c r="CXM2" s="791"/>
      <c r="CXN2" s="792"/>
      <c r="CXO2" s="792"/>
      <c r="CXP2" s="792"/>
      <c r="CXQ2" s="791"/>
      <c r="CXR2" s="792"/>
      <c r="CXS2" s="792"/>
      <c r="CXT2" s="792"/>
      <c r="CXU2" s="791"/>
      <c r="CXV2" s="792"/>
      <c r="CXW2" s="792"/>
      <c r="CXX2" s="792"/>
      <c r="CXY2" s="791"/>
      <c r="CXZ2" s="792"/>
      <c r="CYA2" s="792"/>
      <c r="CYB2" s="792"/>
      <c r="CYC2" s="791"/>
      <c r="CYD2" s="792"/>
      <c r="CYE2" s="792"/>
      <c r="CYF2" s="792"/>
      <c r="CYG2" s="791"/>
      <c r="CYH2" s="792"/>
      <c r="CYI2" s="792"/>
      <c r="CYJ2" s="792"/>
      <c r="CYK2" s="791"/>
      <c r="CYL2" s="792"/>
      <c r="CYM2" s="792"/>
      <c r="CYN2" s="792"/>
      <c r="CYO2" s="791"/>
      <c r="CYP2" s="792"/>
      <c r="CYQ2" s="792"/>
      <c r="CYR2" s="792"/>
      <c r="CYS2" s="791"/>
      <c r="CYT2" s="792"/>
      <c r="CYU2" s="792"/>
      <c r="CYV2" s="792"/>
      <c r="CYW2" s="791"/>
      <c r="CYX2" s="792"/>
      <c r="CYY2" s="792"/>
      <c r="CYZ2" s="792"/>
      <c r="CZA2" s="791"/>
      <c r="CZB2" s="792"/>
      <c r="CZC2" s="792"/>
      <c r="CZD2" s="792"/>
      <c r="CZE2" s="791"/>
      <c r="CZF2" s="792"/>
      <c r="CZG2" s="792"/>
      <c r="CZH2" s="792"/>
      <c r="CZI2" s="791"/>
      <c r="CZJ2" s="792"/>
      <c r="CZK2" s="792"/>
      <c r="CZL2" s="792"/>
      <c r="CZM2" s="791"/>
      <c r="CZN2" s="792"/>
      <c r="CZO2" s="792"/>
      <c r="CZP2" s="792"/>
      <c r="CZQ2" s="791"/>
      <c r="CZR2" s="792"/>
      <c r="CZS2" s="792"/>
      <c r="CZT2" s="792"/>
      <c r="CZU2" s="791"/>
      <c r="CZV2" s="792"/>
      <c r="CZW2" s="792"/>
      <c r="CZX2" s="792"/>
      <c r="CZY2" s="791"/>
      <c r="CZZ2" s="792"/>
      <c r="DAA2" s="792"/>
      <c r="DAB2" s="792"/>
      <c r="DAC2" s="791"/>
      <c r="DAD2" s="792"/>
      <c r="DAE2" s="792"/>
      <c r="DAF2" s="792"/>
      <c r="DAG2" s="791"/>
      <c r="DAH2" s="792"/>
      <c r="DAI2" s="792"/>
      <c r="DAJ2" s="792"/>
      <c r="DAK2" s="791"/>
      <c r="DAL2" s="792"/>
      <c r="DAM2" s="792"/>
      <c r="DAN2" s="792"/>
      <c r="DAO2" s="791"/>
      <c r="DAP2" s="792"/>
      <c r="DAQ2" s="792"/>
      <c r="DAR2" s="792"/>
      <c r="DAS2" s="791"/>
      <c r="DAT2" s="792"/>
      <c r="DAU2" s="792"/>
      <c r="DAV2" s="792"/>
      <c r="DAW2" s="791"/>
      <c r="DAX2" s="792"/>
      <c r="DAY2" s="792"/>
      <c r="DAZ2" s="792"/>
      <c r="DBA2" s="791"/>
      <c r="DBB2" s="792"/>
      <c r="DBC2" s="792"/>
      <c r="DBD2" s="792"/>
      <c r="DBE2" s="791"/>
      <c r="DBF2" s="792"/>
      <c r="DBG2" s="792"/>
      <c r="DBH2" s="792"/>
      <c r="DBI2" s="791"/>
      <c r="DBJ2" s="792"/>
      <c r="DBK2" s="792"/>
      <c r="DBL2" s="792"/>
      <c r="DBM2" s="791"/>
      <c r="DBN2" s="792"/>
      <c r="DBO2" s="792"/>
      <c r="DBP2" s="792"/>
      <c r="DBQ2" s="791"/>
      <c r="DBR2" s="792"/>
      <c r="DBS2" s="792"/>
      <c r="DBT2" s="792"/>
      <c r="DBU2" s="791"/>
      <c r="DBV2" s="792"/>
      <c r="DBW2" s="792"/>
      <c r="DBX2" s="792"/>
      <c r="DBY2" s="791"/>
      <c r="DBZ2" s="792"/>
      <c r="DCA2" s="792"/>
      <c r="DCB2" s="792"/>
      <c r="DCC2" s="791"/>
      <c r="DCD2" s="792"/>
      <c r="DCE2" s="792"/>
      <c r="DCF2" s="792"/>
      <c r="DCG2" s="791"/>
      <c r="DCH2" s="792"/>
      <c r="DCI2" s="792"/>
      <c r="DCJ2" s="792"/>
      <c r="DCK2" s="791"/>
      <c r="DCL2" s="792"/>
      <c r="DCM2" s="792"/>
      <c r="DCN2" s="792"/>
      <c r="DCO2" s="791"/>
      <c r="DCP2" s="792"/>
      <c r="DCQ2" s="792"/>
      <c r="DCR2" s="792"/>
      <c r="DCS2" s="791"/>
      <c r="DCT2" s="792"/>
      <c r="DCU2" s="792"/>
      <c r="DCV2" s="792"/>
      <c r="DCW2" s="791"/>
      <c r="DCX2" s="792"/>
      <c r="DCY2" s="792"/>
      <c r="DCZ2" s="792"/>
      <c r="DDA2" s="791"/>
      <c r="DDB2" s="792"/>
      <c r="DDC2" s="792"/>
      <c r="DDD2" s="792"/>
      <c r="DDE2" s="791"/>
      <c r="DDF2" s="792"/>
      <c r="DDG2" s="792"/>
      <c r="DDH2" s="792"/>
      <c r="DDI2" s="791"/>
      <c r="DDJ2" s="792"/>
      <c r="DDK2" s="792"/>
      <c r="DDL2" s="792"/>
      <c r="DDM2" s="791"/>
      <c r="DDN2" s="792"/>
      <c r="DDO2" s="792"/>
      <c r="DDP2" s="792"/>
      <c r="DDQ2" s="791"/>
      <c r="DDR2" s="792"/>
      <c r="DDS2" s="792"/>
      <c r="DDT2" s="792"/>
      <c r="DDU2" s="791"/>
      <c r="DDV2" s="792"/>
      <c r="DDW2" s="792"/>
      <c r="DDX2" s="792"/>
      <c r="DDY2" s="791"/>
      <c r="DDZ2" s="792"/>
      <c r="DEA2" s="792"/>
      <c r="DEB2" s="792"/>
      <c r="DEC2" s="791"/>
      <c r="DED2" s="792"/>
      <c r="DEE2" s="792"/>
      <c r="DEF2" s="792"/>
      <c r="DEG2" s="791"/>
      <c r="DEH2" s="792"/>
      <c r="DEI2" s="792"/>
      <c r="DEJ2" s="792"/>
      <c r="DEK2" s="791"/>
      <c r="DEL2" s="792"/>
      <c r="DEM2" s="792"/>
      <c r="DEN2" s="792"/>
      <c r="DEO2" s="791"/>
      <c r="DEP2" s="792"/>
      <c r="DEQ2" s="792"/>
      <c r="DER2" s="792"/>
      <c r="DES2" s="791"/>
      <c r="DET2" s="792"/>
      <c r="DEU2" s="792"/>
      <c r="DEV2" s="792"/>
      <c r="DEW2" s="791"/>
      <c r="DEX2" s="792"/>
      <c r="DEY2" s="792"/>
      <c r="DEZ2" s="792"/>
      <c r="DFA2" s="791"/>
      <c r="DFB2" s="792"/>
      <c r="DFC2" s="792"/>
      <c r="DFD2" s="792"/>
      <c r="DFE2" s="791"/>
      <c r="DFF2" s="792"/>
      <c r="DFG2" s="792"/>
      <c r="DFH2" s="792"/>
      <c r="DFI2" s="791"/>
      <c r="DFJ2" s="792"/>
      <c r="DFK2" s="792"/>
      <c r="DFL2" s="792"/>
      <c r="DFM2" s="791"/>
      <c r="DFN2" s="792"/>
      <c r="DFO2" s="792"/>
      <c r="DFP2" s="792"/>
      <c r="DFQ2" s="791"/>
      <c r="DFR2" s="792"/>
      <c r="DFS2" s="792"/>
      <c r="DFT2" s="792"/>
      <c r="DFU2" s="791"/>
      <c r="DFV2" s="792"/>
      <c r="DFW2" s="792"/>
      <c r="DFX2" s="792"/>
      <c r="DFY2" s="791"/>
      <c r="DFZ2" s="792"/>
      <c r="DGA2" s="792"/>
      <c r="DGB2" s="792"/>
      <c r="DGC2" s="791"/>
      <c r="DGD2" s="792"/>
      <c r="DGE2" s="792"/>
      <c r="DGF2" s="792"/>
      <c r="DGG2" s="791"/>
      <c r="DGH2" s="792"/>
      <c r="DGI2" s="792"/>
      <c r="DGJ2" s="792"/>
      <c r="DGK2" s="791"/>
      <c r="DGL2" s="792"/>
      <c r="DGM2" s="792"/>
      <c r="DGN2" s="792"/>
      <c r="DGO2" s="791"/>
      <c r="DGP2" s="792"/>
      <c r="DGQ2" s="792"/>
      <c r="DGR2" s="792"/>
      <c r="DGS2" s="791"/>
      <c r="DGT2" s="792"/>
      <c r="DGU2" s="792"/>
      <c r="DGV2" s="792"/>
      <c r="DGW2" s="791"/>
      <c r="DGX2" s="792"/>
      <c r="DGY2" s="792"/>
      <c r="DGZ2" s="792"/>
      <c r="DHA2" s="791"/>
      <c r="DHB2" s="792"/>
      <c r="DHC2" s="792"/>
      <c r="DHD2" s="792"/>
      <c r="DHE2" s="791"/>
      <c r="DHF2" s="792"/>
      <c r="DHG2" s="792"/>
      <c r="DHH2" s="792"/>
      <c r="DHI2" s="791"/>
      <c r="DHJ2" s="792"/>
      <c r="DHK2" s="792"/>
      <c r="DHL2" s="792"/>
      <c r="DHM2" s="791"/>
      <c r="DHN2" s="792"/>
      <c r="DHO2" s="792"/>
      <c r="DHP2" s="792"/>
      <c r="DHQ2" s="791"/>
      <c r="DHR2" s="792"/>
      <c r="DHS2" s="792"/>
      <c r="DHT2" s="792"/>
      <c r="DHU2" s="791"/>
      <c r="DHV2" s="792"/>
      <c r="DHW2" s="792"/>
      <c r="DHX2" s="792"/>
      <c r="DHY2" s="791"/>
      <c r="DHZ2" s="792"/>
      <c r="DIA2" s="792"/>
      <c r="DIB2" s="792"/>
      <c r="DIC2" s="791"/>
      <c r="DID2" s="792"/>
      <c r="DIE2" s="792"/>
      <c r="DIF2" s="792"/>
      <c r="DIG2" s="791"/>
      <c r="DIH2" s="792"/>
      <c r="DII2" s="792"/>
      <c r="DIJ2" s="792"/>
      <c r="DIK2" s="791"/>
      <c r="DIL2" s="792"/>
      <c r="DIM2" s="792"/>
      <c r="DIN2" s="792"/>
      <c r="DIO2" s="791"/>
      <c r="DIP2" s="792"/>
      <c r="DIQ2" s="792"/>
      <c r="DIR2" s="792"/>
      <c r="DIS2" s="791"/>
      <c r="DIT2" s="792"/>
      <c r="DIU2" s="792"/>
      <c r="DIV2" s="792"/>
      <c r="DIW2" s="791"/>
      <c r="DIX2" s="792"/>
      <c r="DIY2" s="792"/>
      <c r="DIZ2" s="792"/>
      <c r="DJA2" s="791"/>
      <c r="DJB2" s="792"/>
      <c r="DJC2" s="792"/>
      <c r="DJD2" s="792"/>
      <c r="DJE2" s="791"/>
      <c r="DJF2" s="792"/>
      <c r="DJG2" s="792"/>
      <c r="DJH2" s="792"/>
      <c r="DJI2" s="791"/>
      <c r="DJJ2" s="792"/>
      <c r="DJK2" s="792"/>
      <c r="DJL2" s="792"/>
      <c r="DJM2" s="791"/>
      <c r="DJN2" s="792"/>
      <c r="DJO2" s="792"/>
      <c r="DJP2" s="792"/>
      <c r="DJQ2" s="791"/>
      <c r="DJR2" s="792"/>
      <c r="DJS2" s="792"/>
      <c r="DJT2" s="792"/>
      <c r="DJU2" s="791"/>
      <c r="DJV2" s="792"/>
      <c r="DJW2" s="792"/>
      <c r="DJX2" s="792"/>
      <c r="DJY2" s="791"/>
      <c r="DJZ2" s="792"/>
      <c r="DKA2" s="792"/>
      <c r="DKB2" s="792"/>
      <c r="DKC2" s="791"/>
      <c r="DKD2" s="792"/>
      <c r="DKE2" s="792"/>
      <c r="DKF2" s="792"/>
      <c r="DKG2" s="791"/>
      <c r="DKH2" s="792"/>
      <c r="DKI2" s="792"/>
      <c r="DKJ2" s="792"/>
      <c r="DKK2" s="791"/>
      <c r="DKL2" s="792"/>
      <c r="DKM2" s="792"/>
      <c r="DKN2" s="792"/>
      <c r="DKO2" s="791"/>
      <c r="DKP2" s="792"/>
      <c r="DKQ2" s="792"/>
      <c r="DKR2" s="792"/>
      <c r="DKS2" s="791"/>
      <c r="DKT2" s="792"/>
      <c r="DKU2" s="792"/>
      <c r="DKV2" s="792"/>
      <c r="DKW2" s="791"/>
      <c r="DKX2" s="792"/>
      <c r="DKY2" s="792"/>
      <c r="DKZ2" s="792"/>
      <c r="DLA2" s="791"/>
      <c r="DLB2" s="792"/>
      <c r="DLC2" s="792"/>
      <c r="DLD2" s="792"/>
      <c r="DLE2" s="791"/>
      <c r="DLF2" s="792"/>
      <c r="DLG2" s="792"/>
      <c r="DLH2" s="792"/>
      <c r="DLI2" s="791"/>
      <c r="DLJ2" s="792"/>
      <c r="DLK2" s="792"/>
      <c r="DLL2" s="792"/>
      <c r="DLM2" s="791"/>
      <c r="DLN2" s="792"/>
      <c r="DLO2" s="792"/>
      <c r="DLP2" s="792"/>
      <c r="DLQ2" s="791"/>
      <c r="DLR2" s="792"/>
      <c r="DLS2" s="792"/>
      <c r="DLT2" s="792"/>
      <c r="DLU2" s="791"/>
      <c r="DLV2" s="792"/>
      <c r="DLW2" s="792"/>
      <c r="DLX2" s="792"/>
      <c r="DLY2" s="791"/>
      <c r="DLZ2" s="792"/>
      <c r="DMA2" s="792"/>
      <c r="DMB2" s="792"/>
      <c r="DMC2" s="791"/>
      <c r="DMD2" s="792"/>
      <c r="DME2" s="792"/>
      <c r="DMF2" s="792"/>
      <c r="DMG2" s="791"/>
      <c r="DMH2" s="792"/>
      <c r="DMI2" s="792"/>
      <c r="DMJ2" s="792"/>
      <c r="DMK2" s="791"/>
      <c r="DML2" s="792"/>
      <c r="DMM2" s="792"/>
      <c r="DMN2" s="792"/>
      <c r="DMO2" s="791"/>
      <c r="DMP2" s="792"/>
      <c r="DMQ2" s="792"/>
      <c r="DMR2" s="792"/>
      <c r="DMS2" s="791"/>
      <c r="DMT2" s="792"/>
      <c r="DMU2" s="792"/>
      <c r="DMV2" s="792"/>
      <c r="DMW2" s="791"/>
      <c r="DMX2" s="792"/>
      <c r="DMY2" s="792"/>
      <c r="DMZ2" s="792"/>
      <c r="DNA2" s="791"/>
      <c r="DNB2" s="792"/>
      <c r="DNC2" s="792"/>
      <c r="DND2" s="792"/>
      <c r="DNE2" s="791"/>
      <c r="DNF2" s="792"/>
      <c r="DNG2" s="792"/>
      <c r="DNH2" s="792"/>
      <c r="DNI2" s="791"/>
      <c r="DNJ2" s="792"/>
      <c r="DNK2" s="792"/>
      <c r="DNL2" s="792"/>
      <c r="DNM2" s="791"/>
      <c r="DNN2" s="792"/>
      <c r="DNO2" s="792"/>
      <c r="DNP2" s="792"/>
      <c r="DNQ2" s="791"/>
      <c r="DNR2" s="792"/>
      <c r="DNS2" s="792"/>
      <c r="DNT2" s="792"/>
      <c r="DNU2" s="791"/>
      <c r="DNV2" s="792"/>
      <c r="DNW2" s="792"/>
      <c r="DNX2" s="792"/>
      <c r="DNY2" s="791"/>
      <c r="DNZ2" s="792"/>
      <c r="DOA2" s="792"/>
      <c r="DOB2" s="792"/>
      <c r="DOC2" s="791"/>
      <c r="DOD2" s="792"/>
      <c r="DOE2" s="792"/>
      <c r="DOF2" s="792"/>
      <c r="DOG2" s="791"/>
      <c r="DOH2" s="792"/>
      <c r="DOI2" s="792"/>
      <c r="DOJ2" s="792"/>
      <c r="DOK2" s="791"/>
      <c r="DOL2" s="792"/>
      <c r="DOM2" s="792"/>
      <c r="DON2" s="792"/>
      <c r="DOO2" s="791"/>
      <c r="DOP2" s="792"/>
      <c r="DOQ2" s="792"/>
      <c r="DOR2" s="792"/>
      <c r="DOS2" s="791"/>
      <c r="DOT2" s="792"/>
      <c r="DOU2" s="792"/>
      <c r="DOV2" s="792"/>
      <c r="DOW2" s="791"/>
      <c r="DOX2" s="792"/>
      <c r="DOY2" s="792"/>
      <c r="DOZ2" s="792"/>
      <c r="DPA2" s="791"/>
      <c r="DPB2" s="792"/>
      <c r="DPC2" s="792"/>
      <c r="DPD2" s="792"/>
      <c r="DPE2" s="791"/>
      <c r="DPF2" s="792"/>
      <c r="DPG2" s="792"/>
      <c r="DPH2" s="792"/>
      <c r="DPI2" s="791"/>
      <c r="DPJ2" s="792"/>
      <c r="DPK2" s="792"/>
      <c r="DPL2" s="792"/>
      <c r="DPM2" s="791"/>
      <c r="DPN2" s="792"/>
      <c r="DPO2" s="792"/>
      <c r="DPP2" s="792"/>
      <c r="DPQ2" s="791"/>
      <c r="DPR2" s="792"/>
      <c r="DPS2" s="792"/>
      <c r="DPT2" s="792"/>
      <c r="DPU2" s="791"/>
      <c r="DPV2" s="792"/>
      <c r="DPW2" s="792"/>
      <c r="DPX2" s="792"/>
      <c r="DPY2" s="791"/>
      <c r="DPZ2" s="792"/>
      <c r="DQA2" s="792"/>
      <c r="DQB2" s="792"/>
      <c r="DQC2" s="791"/>
      <c r="DQD2" s="792"/>
      <c r="DQE2" s="792"/>
      <c r="DQF2" s="792"/>
      <c r="DQG2" s="791"/>
      <c r="DQH2" s="792"/>
      <c r="DQI2" s="792"/>
      <c r="DQJ2" s="792"/>
      <c r="DQK2" s="791"/>
      <c r="DQL2" s="792"/>
      <c r="DQM2" s="792"/>
      <c r="DQN2" s="792"/>
      <c r="DQO2" s="791"/>
      <c r="DQP2" s="792"/>
      <c r="DQQ2" s="792"/>
      <c r="DQR2" s="792"/>
      <c r="DQS2" s="791"/>
      <c r="DQT2" s="792"/>
      <c r="DQU2" s="792"/>
      <c r="DQV2" s="792"/>
      <c r="DQW2" s="791"/>
      <c r="DQX2" s="792"/>
      <c r="DQY2" s="792"/>
      <c r="DQZ2" s="792"/>
      <c r="DRA2" s="791"/>
      <c r="DRB2" s="792"/>
      <c r="DRC2" s="792"/>
      <c r="DRD2" s="792"/>
      <c r="DRE2" s="791"/>
      <c r="DRF2" s="792"/>
      <c r="DRG2" s="792"/>
      <c r="DRH2" s="792"/>
      <c r="DRI2" s="791"/>
      <c r="DRJ2" s="792"/>
      <c r="DRK2" s="792"/>
      <c r="DRL2" s="792"/>
      <c r="DRM2" s="791"/>
      <c r="DRN2" s="792"/>
      <c r="DRO2" s="792"/>
      <c r="DRP2" s="792"/>
      <c r="DRQ2" s="791"/>
      <c r="DRR2" s="792"/>
      <c r="DRS2" s="792"/>
      <c r="DRT2" s="792"/>
      <c r="DRU2" s="791"/>
      <c r="DRV2" s="792"/>
      <c r="DRW2" s="792"/>
      <c r="DRX2" s="792"/>
      <c r="DRY2" s="791"/>
      <c r="DRZ2" s="792"/>
      <c r="DSA2" s="792"/>
      <c r="DSB2" s="792"/>
      <c r="DSC2" s="791"/>
      <c r="DSD2" s="792"/>
      <c r="DSE2" s="792"/>
      <c r="DSF2" s="792"/>
      <c r="DSG2" s="791"/>
      <c r="DSH2" s="792"/>
      <c r="DSI2" s="792"/>
      <c r="DSJ2" s="792"/>
      <c r="DSK2" s="791"/>
      <c r="DSL2" s="792"/>
      <c r="DSM2" s="792"/>
      <c r="DSN2" s="792"/>
      <c r="DSO2" s="791"/>
      <c r="DSP2" s="792"/>
      <c r="DSQ2" s="792"/>
      <c r="DSR2" s="792"/>
      <c r="DSS2" s="791"/>
      <c r="DST2" s="792"/>
      <c r="DSU2" s="792"/>
      <c r="DSV2" s="792"/>
      <c r="DSW2" s="791"/>
      <c r="DSX2" s="792"/>
      <c r="DSY2" s="792"/>
      <c r="DSZ2" s="792"/>
      <c r="DTA2" s="791"/>
      <c r="DTB2" s="792"/>
      <c r="DTC2" s="792"/>
      <c r="DTD2" s="792"/>
      <c r="DTE2" s="791"/>
      <c r="DTF2" s="792"/>
      <c r="DTG2" s="792"/>
      <c r="DTH2" s="792"/>
      <c r="DTI2" s="791"/>
      <c r="DTJ2" s="792"/>
      <c r="DTK2" s="792"/>
      <c r="DTL2" s="792"/>
      <c r="DTM2" s="791"/>
      <c r="DTN2" s="792"/>
      <c r="DTO2" s="792"/>
      <c r="DTP2" s="792"/>
      <c r="DTQ2" s="791"/>
      <c r="DTR2" s="792"/>
      <c r="DTS2" s="792"/>
      <c r="DTT2" s="792"/>
      <c r="DTU2" s="791"/>
      <c r="DTV2" s="792"/>
      <c r="DTW2" s="792"/>
      <c r="DTX2" s="792"/>
      <c r="DTY2" s="791"/>
      <c r="DTZ2" s="792"/>
      <c r="DUA2" s="792"/>
      <c r="DUB2" s="792"/>
      <c r="DUC2" s="791"/>
      <c r="DUD2" s="792"/>
      <c r="DUE2" s="792"/>
      <c r="DUF2" s="792"/>
      <c r="DUG2" s="791"/>
      <c r="DUH2" s="792"/>
      <c r="DUI2" s="792"/>
      <c r="DUJ2" s="792"/>
      <c r="DUK2" s="791"/>
      <c r="DUL2" s="792"/>
      <c r="DUM2" s="792"/>
      <c r="DUN2" s="792"/>
      <c r="DUO2" s="791"/>
      <c r="DUP2" s="792"/>
      <c r="DUQ2" s="792"/>
      <c r="DUR2" s="792"/>
      <c r="DUS2" s="791"/>
      <c r="DUT2" s="792"/>
      <c r="DUU2" s="792"/>
      <c r="DUV2" s="792"/>
      <c r="DUW2" s="791"/>
      <c r="DUX2" s="792"/>
      <c r="DUY2" s="792"/>
      <c r="DUZ2" s="792"/>
      <c r="DVA2" s="791"/>
      <c r="DVB2" s="792"/>
      <c r="DVC2" s="792"/>
      <c r="DVD2" s="792"/>
      <c r="DVE2" s="791"/>
      <c r="DVF2" s="792"/>
      <c r="DVG2" s="792"/>
      <c r="DVH2" s="792"/>
      <c r="DVI2" s="791"/>
      <c r="DVJ2" s="792"/>
      <c r="DVK2" s="792"/>
      <c r="DVL2" s="792"/>
      <c r="DVM2" s="791"/>
      <c r="DVN2" s="792"/>
      <c r="DVO2" s="792"/>
      <c r="DVP2" s="792"/>
      <c r="DVQ2" s="791"/>
      <c r="DVR2" s="792"/>
      <c r="DVS2" s="792"/>
      <c r="DVT2" s="792"/>
      <c r="DVU2" s="791"/>
      <c r="DVV2" s="792"/>
      <c r="DVW2" s="792"/>
      <c r="DVX2" s="792"/>
      <c r="DVY2" s="791"/>
      <c r="DVZ2" s="792"/>
      <c r="DWA2" s="792"/>
      <c r="DWB2" s="792"/>
      <c r="DWC2" s="791"/>
      <c r="DWD2" s="792"/>
      <c r="DWE2" s="792"/>
      <c r="DWF2" s="792"/>
      <c r="DWG2" s="791"/>
      <c r="DWH2" s="792"/>
      <c r="DWI2" s="792"/>
      <c r="DWJ2" s="792"/>
      <c r="DWK2" s="791"/>
      <c r="DWL2" s="792"/>
      <c r="DWM2" s="792"/>
      <c r="DWN2" s="792"/>
      <c r="DWO2" s="791"/>
      <c r="DWP2" s="792"/>
      <c r="DWQ2" s="792"/>
      <c r="DWR2" s="792"/>
      <c r="DWS2" s="791"/>
      <c r="DWT2" s="792"/>
      <c r="DWU2" s="792"/>
      <c r="DWV2" s="792"/>
      <c r="DWW2" s="791"/>
      <c r="DWX2" s="792"/>
      <c r="DWY2" s="792"/>
      <c r="DWZ2" s="792"/>
      <c r="DXA2" s="791"/>
      <c r="DXB2" s="792"/>
      <c r="DXC2" s="792"/>
      <c r="DXD2" s="792"/>
      <c r="DXE2" s="791"/>
      <c r="DXF2" s="792"/>
      <c r="DXG2" s="792"/>
      <c r="DXH2" s="792"/>
      <c r="DXI2" s="791"/>
      <c r="DXJ2" s="792"/>
      <c r="DXK2" s="792"/>
      <c r="DXL2" s="792"/>
      <c r="DXM2" s="791"/>
      <c r="DXN2" s="792"/>
      <c r="DXO2" s="792"/>
      <c r="DXP2" s="792"/>
      <c r="DXQ2" s="791"/>
      <c r="DXR2" s="792"/>
      <c r="DXS2" s="792"/>
      <c r="DXT2" s="792"/>
      <c r="DXU2" s="791"/>
      <c r="DXV2" s="792"/>
      <c r="DXW2" s="792"/>
      <c r="DXX2" s="792"/>
      <c r="DXY2" s="791"/>
      <c r="DXZ2" s="792"/>
      <c r="DYA2" s="792"/>
      <c r="DYB2" s="792"/>
      <c r="DYC2" s="791"/>
      <c r="DYD2" s="792"/>
      <c r="DYE2" s="792"/>
      <c r="DYF2" s="792"/>
      <c r="DYG2" s="791"/>
      <c r="DYH2" s="792"/>
      <c r="DYI2" s="792"/>
      <c r="DYJ2" s="792"/>
      <c r="DYK2" s="791"/>
      <c r="DYL2" s="792"/>
      <c r="DYM2" s="792"/>
      <c r="DYN2" s="792"/>
      <c r="DYO2" s="791"/>
      <c r="DYP2" s="792"/>
      <c r="DYQ2" s="792"/>
      <c r="DYR2" s="792"/>
      <c r="DYS2" s="791"/>
      <c r="DYT2" s="792"/>
      <c r="DYU2" s="792"/>
      <c r="DYV2" s="792"/>
      <c r="DYW2" s="791"/>
      <c r="DYX2" s="792"/>
      <c r="DYY2" s="792"/>
      <c r="DYZ2" s="792"/>
      <c r="DZA2" s="791"/>
      <c r="DZB2" s="792"/>
      <c r="DZC2" s="792"/>
      <c r="DZD2" s="792"/>
      <c r="DZE2" s="791"/>
      <c r="DZF2" s="792"/>
      <c r="DZG2" s="792"/>
      <c r="DZH2" s="792"/>
      <c r="DZI2" s="791"/>
      <c r="DZJ2" s="792"/>
      <c r="DZK2" s="792"/>
      <c r="DZL2" s="792"/>
      <c r="DZM2" s="791"/>
      <c r="DZN2" s="792"/>
      <c r="DZO2" s="792"/>
      <c r="DZP2" s="792"/>
      <c r="DZQ2" s="791"/>
      <c r="DZR2" s="792"/>
      <c r="DZS2" s="792"/>
      <c r="DZT2" s="792"/>
      <c r="DZU2" s="791"/>
      <c r="DZV2" s="792"/>
      <c r="DZW2" s="792"/>
      <c r="DZX2" s="792"/>
      <c r="DZY2" s="791"/>
      <c r="DZZ2" s="792"/>
      <c r="EAA2" s="792"/>
      <c r="EAB2" s="792"/>
      <c r="EAC2" s="791"/>
      <c r="EAD2" s="792"/>
      <c r="EAE2" s="792"/>
      <c r="EAF2" s="792"/>
      <c r="EAG2" s="791"/>
      <c r="EAH2" s="792"/>
      <c r="EAI2" s="792"/>
      <c r="EAJ2" s="792"/>
      <c r="EAK2" s="791"/>
      <c r="EAL2" s="792"/>
      <c r="EAM2" s="792"/>
      <c r="EAN2" s="792"/>
      <c r="EAO2" s="791"/>
      <c r="EAP2" s="792"/>
      <c r="EAQ2" s="792"/>
      <c r="EAR2" s="792"/>
      <c r="EAS2" s="791"/>
      <c r="EAT2" s="792"/>
      <c r="EAU2" s="792"/>
      <c r="EAV2" s="792"/>
      <c r="EAW2" s="791"/>
      <c r="EAX2" s="792"/>
      <c r="EAY2" s="792"/>
      <c r="EAZ2" s="792"/>
      <c r="EBA2" s="791"/>
      <c r="EBB2" s="792"/>
      <c r="EBC2" s="792"/>
      <c r="EBD2" s="792"/>
      <c r="EBE2" s="791"/>
      <c r="EBF2" s="792"/>
      <c r="EBG2" s="792"/>
      <c r="EBH2" s="792"/>
      <c r="EBI2" s="791"/>
      <c r="EBJ2" s="792"/>
      <c r="EBK2" s="792"/>
      <c r="EBL2" s="792"/>
      <c r="EBM2" s="791"/>
      <c r="EBN2" s="792"/>
      <c r="EBO2" s="792"/>
      <c r="EBP2" s="792"/>
      <c r="EBQ2" s="791"/>
      <c r="EBR2" s="792"/>
      <c r="EBS2" s="792"/>
      <c r="EBT2" s="792"/>
      <c r="EBU2" s="791"/>
      <c r="EBV2" s="792"/>
      <c r="EBW2" s="792"/>
      <c r="EBX2" s="792"/>
      <c r="EBY2" s="791"/>
      <c r="EBZ2" s="792"/>
      <c r="ECA2" s="792"/>
      <c r="ECB2" s="792"/>
      <c r="ECC2" s="791"/>
      <c r="ECD2" s="792"/>
      <c r="ECE2" s="792"/>
      <c r="ECF2" s="792"/>
      <c r="ECG2" s="791"/>
      <c r="ECH2" s="792"/>
      <c r="ECI2" s="792"/>
      <c r="ECJ2" s="792"/>
      <c r="ECK2" s="791"/>
      <c r="ECL2" s="792"/>
      <c r="ECM2" s="792"/>
      <c r="ECN2" s="792"/>
      <c r="ECO2" s="791"/>
      <c r="ECP2" s="792"/>
      <c r="ECQ2" s="792"/>
      <c r="ECR2" s="792"/>
      <c r="ECS2" s="791"/>
      <c r="ECT2" s="792"/>
      <c r="ECU2" s="792"/>
      <c r="ECV2" s="792"/>
      <c r="ECW2" s="791"/>
      <c r="ECX2" s="792"/>
      <c r="ECY2" s="792"/>
      <c r="ECZ2" s="792"/>
      <c r="EDA2" s="791"/>
      <c r="EDB2" s="792"/>
      <c r="EDC2" s="792"/>
      <c r="EDD2" s="792"/>
      <c r="EDE2" s="791"/>
      <c r="EDF2" s="792"/>
      <c r="EDG2" s="792"/>
      <c r="EDH2" s="792"/>
      <c r="EDI2" s="791"/>
      <c r="EDJ2" s="792"/>
      <c r="EDK2" s="792"/>
      <c r="EDL2" s="792"/>
      <c r="EDM2" s="791"/>
      <c r="EDN2" s="792"/>
      <c r="EDO2" s="792"/>
      <c r="EDP2" s="792"/>
      <c r="EDQ2" s="791"/>
      <c r="EDR2" s="792"/>
      <c r="EDS2" s="792"/>
      <c r="EDT2" s="792"/>
      <c r="EDU2" s="791"/>
      <c r="EDV2" s="792"/>
      <c r="EDW2" s="792"/>
      <c r="EDX2" s="792"/>
      <c r="EDY2" s="791"/>
      <c r="EDZ2" s="792"/>
      <c r="EEA2" s="792"/>
      <c r="EEB2" s="792"/>
      <c r="EEC2" s="791"/>
      <c r="EED2" s="792"/>
      <c r="EEE2" s="792"/>
      <c r="EEF2" s="792"/>
      <c r="EEG2" s="791"/>
      <c r="EEH2" s="792"/>
      <c r="EEI2" s="792"/>
      <c r="EEJ2" s="792"/>
      <c r="EEK2" s="791"/>
      <c r="EEL2" s="792"/>
      <c r="EEM2" s="792"/>
      <c r="EEN2" s="792"/>
      <c r="EEO2" s="791"/>
      <c r="EEP2" s="792"/>
      <c r="EEQ2" s="792"/>
      <c r="EER2" s="792"/>
      <c r="EES2" s="791"/>
      <c r="EET2" s="792"/>
      <c r="EEU2" s="792"/>
      <c r="EEV2" s="792"/>
      <c r="EEW2" s="791"/>
      <c r="EEX2" s="792"/>
      <c r="EEY2" s="792"/>
      <c r="EEZ2" s="792"/>
      <c r="EFA2" s="791"/>
      <c r="EFB2" s="792"/>
      <c r="EFC2" s="792"/>
      <c r="EFD2" s="792"/>
      <c r="EFE2" s="791"/>
      <c r="EFF2" s="792"/>
      <c r="EFG2" s="792"/>
      <c r="EFH2" s="792"/>
      <c r="EFI2" s="791"/>
      <c r="EFJ2" s="792"/>
      <c r="EFK2" s="792"/>
      <c r="EFL2" s="792"/>
      <c r="EFM2" s="791"/>
      <c r="EFN2" s="792"/>
      <c r="EFO2" s="792"/>
      <c r="EFP2" s="792"/>
      <c r="EFQ2" s="791"/>
      <c r="EFR2" s="792"/>
      <c r="EFS2" s="792"/>
      <c r="EFT2" s="792"/>
      <c r="EFU2" s="791"/>
      <c r="EFV2" s="792"/>
      <c r="EFW2" s="792"/>
      <c r="EFX2" s="792"/>
      <c r="EFY2" s="791"/>
      <c r="EFZ2" s="792"/>
      <c r="EGA2" s="792"/>
      <c r="EGB2" s="792"/>
      <c r="EGC2" s="791"/>
      <c r="EGD2" s="792"/>
      <c r="EGE2" s="792"/>
      <c r="EGF2" s="792"/>
      <c r="EGG2" s="791"/>
      <c r="EGH2" s="792"/>
      <c r="EGI2" s="792"/>
      <c r="EGJ2" s="792"/>
      <c r="EGK2" s="791"/>
      <c r="EGL2" s="792"/>
      <c r="EGM2" s="792"/>
      <c r="EGN2" s="792"/>
      <c r="EGO2" s="791"/>
      <c r="EGP2" s="792"/>
      <c r="EGQ2" s="792"/>
      <c r="EGR2" s="792"/>
      <c r="EGS2" s="791"/>
      <c r="EGT2" s="792"/>
      <c r="EGU2" s="792"/>
      <c r="EGV2" s="792"/>
      <c r="EGW2" s="791"/>
      <c r="EGX2" s="792"/>
      <c r="EGY2" s="792"/>
      <c r="EGZ2" s="792"/>
      <c r="EHA2" s="791"/>
      <c r="EHB2" s="792"/>
      <c r="EHC2" s="792"/>
      <c r="EHD2" s="792"/>
      <c r="EHE2" s="791"/>
      <c r="EHF2" s="792"/>
      <c r="EHG2" s="792"/>
      <c r="EHH2" s="792"/>
      <c r="EHI2" s="791"/>
      <c r="EHJ2" s="792"/>
      <c r="EHK2" s="792"/>
      <c r="EHL2" s="792"/>
      <c r="EHM2" s="791"/>
      <c r="EHN2" s="792"/>
      <c r="EHO2" s="792"/>
      <c r="EHP2" s="792"/>
      <c r="EHQ2" s="791"/>
      <c r="EHR2" s="792"/>
      <c r="EHS2" s="792"/>
      <c r="EHT2" s="792"/>
      <c r="EHU2" s="791"/>
      <c r="EHV2" s="792"/>
      <c r="EHW2" s="792"/>
      <c r="EHX2" s="792"/>
      <c r="EHY2" s="791"/>
      <c r="EHZ2" s="792"/>
      <c r="EIA2" s="792"/>
      <c r="EIB2" s="792"/>
      <c r="EIC2" s="791"/>
      <c r="EID2" s="792"/>
      <c r="EIE2" s="792"/>
      <c r="EIF2" s="792"/>
      <c r="EIG2" s="791"/>
      <c r="EIH2" s="792"/>
      <c r="EII2" s="792"/>
      <c r="EIJ2" s="792"/>
      <c r="EIK2" s="791"/>
      <c r="EIL2" s="792"/>
      <c r="EIM2" s="792"/>
      <c r="EIN2" s="792"/>
      <c r="EIO2" s="791"/>
      <c r="EIP2" s="792"/>
      <c r="EIQ2" s="792"/>
      <c r="EIR2" s="792"/>
      <c r="EIS2" s="791"/>
      <c r="EIT2" s="792"/>
      <c r="EIU2" s="792"/>
      <c r="EIV2" s="792"/>
      <c r="EIW2" s="791"/>
      <c r="EIX2" s="792"/>
      <c r="EIY2" s="792"/>
      <c r="EIZ2" s="792"/>
      <c r="EJA2" s="791"/>
      <c r="EJB2" s="792"/>
      <c r="EJC2" s="792"/>
      <c r="EJD2" s="792"/>
      <c r="EJE2" s="791"/>
      <c r="EJF2" s="792"/>
      <c r="EJG2" s="792"/>
      <c r="EJH2" s="792"/>
      <c r="EJI2" s="791"/>
      <c r="EJJ2" s="792"/>
      <c r="EJK2" s="792"/>
      <c r="EJL2" s="792"/>
      <c r="EJM2" s="791"/>
      <c r="EJN2" s="792"/>
      <c r="EJO2" s="792"/>
      <c r="EJP2" s="792"/>
      <c r="EJQ2" s="791"/>
      <c r="EJR2" s="792"/>
      <c r="EJS2" s="792"/>
      <c r="EJT2" s="792"/>
      <c r="EJU2" s="791"/>
      <c r="EJV2" s="792"/>
      <c r="EJW2" s="792"/>
      <c r="EJX2" s="792"/>
      <c r="EJY2" s="791"/>
      <c r="EJZ2" s="792"/>
      <c r="EKA2" s="792"/>
      <c r="EKB2" s="792"/>
      <c r="EKC2" s="791"/>
      <c r="EKD2" s="792"/>
      <c r="EKE2" s="792"/>
      <c r="EKF2" s="792"/>
      <c r="EKG2" s="791"/>
      <c r="EKH2" s="792"/>
      <c r="EKI2" s="792"/>
      <c r="EKJ2" s="792"/>
      <c r="EKK2" s="791"/>
      <c r="EKL2" s="792"/>
      <c r="EKM2" s="792"/>
      <c r="EKN2" s="792"/>
      <c r="EKO2" s="791"/>
      <c r="EKP2" s="792"/>
      <c r="EKQ2" s="792"/>
      <c r="EKR2" s="792"/>
      <c r="EKS2" s="791"/>
      <c r="EKT2" s="792"/>
      <c r="EKU2" s="792"/>
      <c r="EKV2" s="792"/>
      <c r="EKW2" s="791"/>
      <c r="EKX2" s="792"/>
      <c r="EKY2" s="792"/>
      <c r="EKZ2" s="792"/>
      <c r="ELA2" s="791"/>
      <c r="ELB2" s="792"/>
      <c r="ELC2" s="792"/>
      <c r="ELD2" s="792"/>
      <c r="ELE2" s="791"/>
      <c r="ELF2" s="792"/>
      <c r="ELG2" s="792"/>
      <c r="ELH2" s="792"/>
      <c r="ELI2" s="791"/>
      <c r="ELJ2" s="792"/>
      <c r="ELK2" s="792"/>
      <c r="ELL2" s="792"/>
      <c r="ELM2" s="791"/>
      <c r="ELN2" s="792"/>
      <c r="ELO2" s="792"/>
      <c r="ELP2" s="792"/>
      <c r="ELQ2" s="791"/>
      <c r="ELR2" s="792"/>
      <c r="ELS2" s="792"/>
      <c r="ELT2" s="792"/>
      <c r="ELU2" s="791"/>
      <c r="ELV2" s="792"/>
      <c r="ELW2" s="792"/>
      <c r="ELX2" s="792"/>
      <c r="ELY2" s="791"/>
      <c r="ELZ2" s="792"/>
      <c r="EMA2" s="792"/>
      <c r="EMB2" s="792"/>
      <c r="EMC2" s="791"/>
      <c r="EMD2" s="792"/>
      <c r="EME2" s="792"/>
      <c r="EMF2" s="792"/>
      <c r="EMG2" s="791"/>
      <c r="EMH2" s="792"/>
      <c r="EMI2" s="792"/>
      <c r="EMJ2" s="792"/>
      <c r="EMK2" s="791"/>
      <c r="EML2" s="792"/>
      <c r="EMM2" s="792"/>
      <c r="EMN2" s="792"/>
      <c r="EMO2" s="791"/>
      <c r="EMP2" s="792"/>
      <c r="EMQ2" s="792"/>
      <c r="EMR2" s="792"/>
      <c r="EMS2" s="791"/>
      <c r="EMT2" s="792"/>
      <c r="EMU2" s="792"/>
      <c r="EMV2" s="792"/>
      <c r="EMW2" s="791"/>
      <c r="EMX2" s="792"/>
      <c r="EMY2" s="792"/>
      <c r="EMZ2" s="792"/>
      <c r="ENA2" s="791"/>
      <c r="ENB2" s="792"/>
      <c r="ENC2" s="792"/>
      <c r="END2" s="792"/>
      <c r="ENE2" s="791"/>
      <c r="ENF2" s="792"/>
      <c r="ENG2" s="792"/>
      <c r="ENH2" s="792"/>
      <c r="ENI2" s="791"/>
      <c r="ENJ2" s="792"/>
      <c r="ENK2" s="792"/>
      <c r="ENL2" s="792"/>
      <c r="ENM2" s="791"/>
      <c r="ENN2" s="792"/>
      <c r="ENO2" s="792"/>
      <c r="ENP2" s="792"/>
      <c r="ENQ2" s="791"/>
      <c r="ENR2" s="792"/>
      <c r="ENS2" s="792"/>
      <c r="ENT2" s="792"/>
      <c r="ENU2" s="791"/>
      <c r="ENV2" s="792"/>
      <c r="ENW2" s="792"/>
      <c r="ENX2" s="792"/>
      <c r="ENY2" s="791"/>
      <c r="ENZ2" s="792"/>
      <c r="EOA2" s="792"/>
      <c r="EOB2" s="792"/>
      <c r="EOC2" s="791"/>
      <c r="EOD2" s="792"/>
      <c r="EOE2" s="792"/>
      <c r="EOF2" s="792"/>
      <c r="EOG2" s="791"/>
      <c r="EOH2" s="792"/>
      <c r="EOI2" s="792"/>
      <c r="EOJ2" s="792"/>
      <c r="EOK2" s="791"/>
      <c r="EOL2" s="792"/>
      <c r="EOM2" s="792"/>
      <c r="EON2" s="792"/>
      <c r="EOO2" s="791"/>
      <c r="EOP2" s="792"/>
      <c r="EOQ2" s="792"/>
      <c r="EOR2" s="792"/>
      <c r="EOS2" s="791"/>
      <c r="EOT2" s="792"/>
      <c r="EOU2" s="792"/>
      <c r="EOV2" s="792"/>
      <c r="EOW2" s="791"/>
      <c r="EOX2" s="792"/>
      <c r="EOY2" s="792"/>
      <c r="EOZ2" s="792"/>
      <c r="EPA2" s="791"/>
      <c r="EPB2" s="792"/>
      <c r="EPC2" s="792"/>
      <c r="EPD2" s="792"/>
      <c r="EPE2" s="791"/>
      <c r="EPF2" s="792"/>
      <c r="EPG2" s="792"/>
      <c r="EPH2" s="792"/>
      <c r="EPI2" s="791"/>
      <c r="EPJ2" s="792"/>
      <c r="EPK2" s="792"/>
      <c r="EPL2" s="792"/>
      <c r="EPM2" s="791"/>
      <c r="EPN2" s="792"/>
      <c r="EPO2" s="792"/>
      <c r="EPP2" s="792"/>
      <c r="EPQ2" s="791"/>
      <c r="EPR2" s="792"/>
      <c r="EPS2" s="792"/>
      <c r="EPT2" s="792"/>
      <c r="EPU2" s="791"/>
      <c r="EPV2" s="792"/>
      <c r="EPW2" s="792"/>
      <c r="EPX2" s="792"/>
      <c r="EPY2" s="791"/>
      <c r="EPZ2" s="792"/>
      <c r="EQA2" s="792"/>
      <c r="EQB2" s="792"/>
      <c r="EQC2" s="791"/>
      <c r="EQD2" s="792"/>
      <c r="EQE2" s="792"/>
      <c r="EQF2" s="792"/>
      <c r="EQG2" s="791"/>
      <c r="EQH2" s="792"/>
      <c r="EQI2" s="792"/>
      <c r="EQJ2" s="792"/>
      <c r="EQK2" s="791"/>
      <c r="EQL2" s="792"/>
      <c r="EQM2" s="792"/>
      <c r="EQN2" s="792"/>
      <c r="EQO2" s="791"/>
      <c r="EQP2" s="792"/>
      <c r="EQQ2" s="792"/>
      <c r="EQR2" s="792"/>
      <c r="EQS2" s="791"/>
      <c r="EQT2" s="792"/>
      <c r="EQU2" s="792"/>
      <c r="EQV2" s="792"/>
      <c r="EQW2" s="791"/>
      <c r="EQX2" s="792"/>
      <c r="EQY2" s="792"/>
      <c r="EQZ2" s="792"/>
      <c r="ERA2" s="791"/>
      <c r="ERB2" s="792"/>
      <c r="ERC2" s="792"/>
      <c r="ERD2" s="792"/>
      <c r="ERE2" s="791"/>
      <c r="ERF2" s="792"/>
      <c r="ERG2" s="792"/>
      <c r="ERH2" s="792"/>
      <c r="ERI2" s="791"/>
      <c r="ERJ2" s="792"/>
      <c r="ERK2" s="792"/>
      <c r="ERL2" s="792"/>
      <c r="ERM2" s="791"/>
      <c r="ERN2" s="792"/>
      <c r="ERO2" s="792"/>
      <c r="ERP2" s="792"/>
      <c r="ERQ2" s="791"/>
      <c r="ERR2" s="792"/>
      <c r="ERS2" s="792"/>
      <c r="ERT2" s="792"/>
      <c r="ERU2" s="791"/>
      <c r="ERV2" s="792"/>
      <c r="ERW2" s="792"/>
      <c r="ERX2" s="792"/>
      <c r="ERY2" s="791"/>
      <c r="ERZ2" s="792"/>
      <c r="ESA2" s="792"/>
      <c r="ESB2" s="792"/>
      <c r="ESC2" s="791"/>
      <c r="ESD2" s="792"/>
      <c r="ESE2" s="792"/>
      <c r="ESF2" s="792"/>
      <c r="ESG2" s="791"/>
      <c r="ESH2" s="792"/>
      <c r="ESI2" s="792"/>
      <c r="ESJ2" s="792"/>
      <c r="ESK2" s="791"/>
      <c r="ESL2" s="792"/>
      <c r="ESM2" s="792"/>
      <c r="ESN2" s="792"/>
      <c r="ESO2" s="791"/>
      <c r="ESP2" s="792"/>
      <c r="ESQ2" s="792"/>
      <c r="ESR2" s="792"/>
      <c r="ESS2" s="791"/>
      <c r="EST2" s="792"/>
      <c r="ESU2" s="792"/>
      <c r="ESV2" s="792"/>
      <c r="ESW2" s="791"/>
      <c r="ESX2" s="792"/>
      <c r="ESY2" s="792"/>
      <c r="ESZ2" s="792"/>
      <c r="ETA2" s="791"/>
      <c r="ETB2" s="792"/>
      <c r="ETC2" s="792"/>
      <c r="ETD2" s="792"/>
      <c r="ETE2" s="791"/>
      <c r="ETF2" s="792"/>
      <c r="ETG2" s="792"/>
      <c r="ETH2" s="792"/>
      <c r="ETI2" s="791"/>
      <c r="ETJ2" s="792"/>
      <c r="ETK2" s="792"/>
      <c r="ETL2" s="792"/>
      <c r="ETM2" s="791"/>
      <c r="ETN2" s="792"/>
      <c r="ETO2" s="792"/>
      <c r="ETP2" s="792"/>
      <c r="ETQ2" s="791"/>
      <c r="ETR2" s="792"/>
      <c r="ETS2" s="792"/>
      <c r="ETT2" s="792"/>
      <c r="ETU2" s="791"/>
      <c r="ETV2" s="792"/>
      <c r="ETW2" s="792"/>
      <c r="ETX2" s="792"/>
      <c r="ETY2" s="791"/>
      <c r="ETZ2" s="792"/>
      <c r="EUA2" s="792"/>
      <c r="EUB2" s="792"/>
      <c r="EUC2" s="791"/>
      <c r="EUD2" s="792"/>
      <c r="EUE2" s="792"/>
      <c r="EUF2" s="792"/>
      <c r="EUG2" s="791"/>
      <c r="EUH2" s="792"/>
      <c r="EUI2" s="792"/>
      <c r="EUJ2" s="792"/>
      <c r="EUK2" s="791"/>
      <c r="EUL2" s="792"/>
      <c r="EUM2" s="792"/>
      <c r="EUN2" s="792"/>
      <c r="EUO2" s="791"/>
      <c r="EUP2" s="792"/>
      <c r="EUQ2" s="792"/>
      <c r="EUR2" s="792"/>
      <c r="EUS2" s="791"/>
      <c r="EUT2" s="792"/>
      <c r="EUU2" s="792"/>
      <c r="EUV2" s="792"/>
      <c r="EUW2" s="791"/>
      <c r="EUX2" s="792"/>
      <c r="EUY2" s="792"/>
      <c r="EUZ2" s="792"/>
      <c r="EVA2" s="791"/>
      <c r="EVB2" s="792"/>
      <c r="EVC2" s="792"/>
      <c r="EVD2" s="792"/>
      <c r="EVE2" s="791"/>
      <c r="EVF2" s="792"/>
      <c r="EVG2" s="792"/>
      <c r="EVH2" s="792"/>
      <c r="EVI2" s="791"/>
      <c r="EVJ2" s="792"/>
      <c r="EVK2" s="792"/>
      <c r="EVL2" s="792"/>
      <c r="EVM2" s="791"/>
      <c r="EVN2" s="792"/>
      <c r="EVO2" s="792"/>
      <c r="EVP2" s="792"/>
      <c r="EVQ2" s="791"/>
      <c r="EVR2" s="792"/>
      <c r="EVS2" s="792"/>
      <c r="EVT2" s="792"/>
      <c r="EVU2" s="791"/>
      <c r="EVV2" s="792"/>
      <c r="EVW2" s="792"/>
      <c r="EVX2" s="792"/>
      <c r="EVY2" s="791"/>
      <c r="EVZ2" s="792"/>
      <c r="EWA2" s="792"/>
      <c r="EWB2" s="792"/>
      <c r="EWC2" s="791"/>
      <c r="EWD2" s="792"/>
      <c r="EWE2" s="792"/>
      <c r="EWF2" s="792"/>
      <c r="EWG2" s="791"/>
      <c r="EWH2" s="792"/>
      <c r="EWI2" s="792"/>
      <c r="EWJ2" s="792"/>
      <c r="EWK2" s="791"/>
      <c r="EWL2" s="792"/>
      <c r="EWM2" s="792"/>
      <c r="EWN2" s="792"/>
      <c r="EWO2" s="791"/>
      <c r="EWP2" s="792"/>
      <c r="EWQ2" s="792"/>
      <c r="EWR2" s="792"/>
      <c r="EWS2" s="791"/>
      <c r="EWT2" s="792"/>
      <c r="EWU2" s="792"/>
      <c r="EWV2" s="792"/>
      <c r="EWW2" s="791"/>
      <c r="EWX2" s="792"/>
      <c r="EWY2" s="792"/>
      <c r="EWZ2" s="792"/>
      <c r="EXA2" s="791"/>
      <c r="EXB2" s="792"/>
      <c r="EXC2" s="792"/>
      <c r="EXD2" s="792"/>
      <c r="EXE2" s="791"/>
      <c r="EXF2" s="792"/>
      <c r="EXG2" s="792"/>
      <c r="EXH2" s="792"/>
      <c r="EXI2" s="791"/>
      <c r="EXJ2" s="792"/>
      <c r="EXK2" s="792"/>
      <c r="EXL2" s="792"/>
      <c r="EXM2" s="791"/>
      <c r="EXN2" s="792"/>
      <c r="EXO2" s="792"/>
      <c r="EXP2" s="792"/>
      <c r="EXQ2" s="791"/>
      <c r="EXR2" s="792"/>
      <c r="EXS2" s="792"/>
      <c r="EXT2" s="792"/>
      <c r="EXU2" s="791"/>
      <c r="EXV2" s="792"/>
      <c r="EXW2" s="792"/>
      <c r="EXX2" s="792"/>
      <c r="EXY2" s="791"/>
      <c r="EXZ2" s="792"/>
      <c r="EYA2" s="792"/>
      <c r="EYB2" s="792"/>
      <c r="EYC2" s="791"/>
      <c r="EYD2" s="792"/>
      <c r="EYE2" s="792"/>
      <c r="EYF2" s="792"/>
      <c r="EYG2" s="791"/>
      <c r="EYH2" s="792"/>
      <c r="EYI2" s="792"/>
      <c r="EYJ2" s="792"/>
      <c r="EYK2" s="791"/>
      <c r="EYL2" s="792"/>
      <c r="EYM2" s="792"/>
      <c r="EYN2" s="792"/>
      <c r="EYO2" s="791"/>
      <c r="EYP2" s="792"/>
      <c r="EYQ2" s="792"/>
      <c r="EYR2" s="792"/>
      <c r="EYS2" s="791"/>
      <c r="EYT2" s="792"/>
      <c r="EYU2" s="792"/>
      <c r="EYV2" s="792"/>
      <c r="EYW2" s="791"/>
      <c r="EYX2" s="792"/>
      <c r="EYY2" s="792"/>
      <c r="EYZ2" s="792"/>
      <c r="EZA2" s="791"/>
      <c r="EZB2" s="792"/>
      <c r="EZC2" s="792"/>
      <c r="EZD2" s="792"/>
      <c r="EZE2" s="791"/>
      <c r="EZF2" s="792"/>
      <c r="EZG2" s="792"/>
      <c r="EZH2" s="792"/>
      <c r="EZI2" s="791"/>
      <c r="EZJ2" s="792"/>
      <c r="EZK2" s="792"/>
      <c r="EZL2" s="792"/>
      <c r="EZM2" s="791"/>
      <c r="EZN2" s="792"/>
      <c r="EZO2" s="792"/>
      <c r="EZP2" s="792"/>
      <c r="EZQ2" s="791"/>
      <c r="EZR2" s="792"/>
      <c r="EZS2" s="792"/>
      <c r="EZT2" s="792"/>
      <c r="EZU2" s="791"/>
      <c r="EZV2" s="792"/>
      <c r="EZW2" s="792"/>
      <c r="EZX2" s="792"/>
      <c r="EZY2" s="791"/>
      <c r="EZZ2" s="792"/>
      <c r="FAA2" s="792"/>
      <c r="FAB2" s="792"/>
      <c r="FAC2" s="791"/>
      <c r="FAD2" s="792"/>
      <c r="FAE2" s="792"/>
      <c r="FAF2" s="792"/>
      <c r="FAG2" s="791"/>
      <c r="FAH2" s="792"/>
      <c r="FAI2" s="792"/>
      <c r="FAJ2" s="792"/>
      <c r="FAK2" s="791"/>
      <c r="FAL2" s="792"/>
      <c r="FAM2" s="792"/>
      <c r="FAN2" s="792"/>
      <c r="FAO2" s="791"/>
      <c r="FAP2" s="792"/>
      <c r="FAQ2" s="792"/>
      <c r="FAR2" s="792"/>
      <c r="FAS2" s="791"/>
      <c r="FAT2" s="792"/>
      <c r="FAU2" s="792"/>
      <c r="FAV2" s="792"/>
      <c r="FAW2" s="791"/>
      <c r="FAX2" s="792"/>
      <c r="FAY2" s="792"/>
      <c r="FAZ2" s="792"/>
      <c r="FBA2" s="791"/>
      <c r="FBB2" s="792"/>
      <c r="FBC2" s="792"/>
      <c r="FBD2" s="792"/>
      <c r="FBE2" s="791"/>
      <c r="FBF2" s="792"/>
      <c r="FBG2" s="792"/>
      <c r="FBH2" s="792"/>
      <c r="FBI2" s="791"/>
      <c r="FBJ2" s="792"/>
      <c r="FBK2" s="792"/>
      <c r="FBL2" s="792"/>
      <c r="FBM2" s="791"/>
      <c r="FBN2" s="792"/>
      <c r="FBO2" s="792"/>
      <c r="FBP2" s="792"/>
      <c r="FBQ2" s="791"/>
      <c r="FBR2" s="792"/>
      <c r="FBS2" s="792"/>
      <c r="FBT2" s="792"/>
      <c r="FBU2" s="791"/>
      <c r="FBV2" s="792"/>
      <c r="FBW2" s="792"/>
      <c r="FBX2" s="792"/>
      <c r="FBY2" s="791"/>
      <c r="FBZ2" s="792"/>
      <c r="FCA2" s="792"/>
      <c r="FCB2" s="792"/>
      <c r="FCC2" s="791"/>
      <c r="FCD2" s="792"/>
      <c r="FCE2" s="792"/>
      <c r="FCF2" s="792"/>
      <c r="FCG2" s="791"/>
      <c r="FCH2" s="792"/>
      <c r="FCI2" s="792"/>
      <c r="FCJ2" s="792"/>
      <c r="FCK2" s="791"/>
      <c r="FCL2" s="792"/>
      <c r="FCM2" s="792"/>
      <c r="FCN2" s="792"/>
      <c r="FCO2" s="791"/>
      <c r="FCP2" s="792"/>
      <c r="FCQ2" s="792"/>
      <c r="FCR2" s="792"/>
      <c r="FCS2" s="791"/>
      <c r="FCT2" s="792"/>
      <c r="FCU2" s="792"/>
      <c r="FCV2" s="792"/>
      <c r="FCW2" s="791"/>
      <c r="FCX2" s="792"/>
      <c r="FCY2" s="792"/>
      <c r="FCZ2" s="792"/>
      <c r="FDA2" s="791"/>
      <c r="FDB2" s="792"/>
      <c r="FDC2" s="792"/>
      <c r="FDD2" s="792"/>
      <c r="FDE2" s="791"/>
      <c r="FDF2" s="792"/>
      <c r="FDG2" s="792"/>
      <c r="FDH2" s="792"/>
      <c r="FDI2" s="791"/>
      <c r="FDJ2" s="792"/>
      <c r="FDK2" s="792"/>
      <c r="FDL2" s="792"/>
      <c r="FDM2" s="791"/>
      <c r="FDN2" s="792"/>
      <c r="FDO2" s="792"/>
      <c r="FDP2" s="792"/>
      <c r="FDQ2" s="791"/>
      <c r="FDR2" s="792"/>
      <c r="FDS2" s="792"/>
      <c r="FDT2" s="792"/>
      <c r="FDU2" s="791"/>
      <c r="FDV2" s="792"/>
      <c r="FDW2" s="792"/>
      <c r="FDX2" s="792"/>
      <c r="FDY2" s="791"/>
      <c r="FDZ2" s="792"/>
      <c r="FEA2" s="792"/>
      <c r="FEB2" s="792"/>
      <c r="FEC2" s="791"/>
      <c r="FED2" s="792"/>
      <c r="FEE2" s="792"/>
      <c r="FEF2" s="792"/>
      <c r="FEG2" s="791"/>
      <c r="FEH2" s="792"/>
      <c r="FEI2" s="792"/>
      <c r="FEJ2" s="792"/>
      <c r="FEK2" s="791"/>
      <c r="FEL2" s="792"/>
      <c r="FEM2" s="792"/>
      <c r="FEN2" s="792"/>
      <c r="FEO2" s="791"/>
      <c r="FEP2" s="792"/>
      <c r="FEQ2" s="792"/>
      <c r="FER2" s="792"/>
      <c r="FES2" s="791"/>
      <c r="FET2" s="792"/>
      <c r="FEU2" s="792"/>
      <c r="FEV2" s="792"/>
      <c r="FEW2" s="791"/>
      <c r="FEX2" s="792"/>
      <c r="FEY2" s="792"/>
      <c r="FEZ2" s="792"/>
      <c r="FFA2" s="791"/>
      <c r="FFB2" s="792"/>
      <c r="FFC2" s="792"/>
      <c r="FFD2" s="792"/>
      <c r="FFE2" s="791"/>
      <c r="FFF2" s="792"/>
      <c r="FFG2" s="792"/>
      <c r="FFH2" s="792"/>
      <c r="FFI2" s="791"/>
      <c r="FFJ2" s="792"/>
      <c r="FFK2" s="792"/>
      <c r="FFL2" s="792"/>
      <c r="FFM2" s="791"/>
      <c r="FFN2" s="792"/>
      <c r="FFO2" s="792"/>
      <c r="FFP2" s="792"/>
      <c r="FFQ2" s="791"/>
      <c r="FFR2" s="792"/>
      <c r="FFS2" s="792"/>
      <c r="FFT2" s="792"/>
      <c r="FFU2" s="791"/>
      <c r="FFV2" s="792"/>
      <c r="FFW2" s="792"/>
      <c r="FFX2" s="792"/>
      <c r="FFY2" s="791"/>
      <c r="FFZ2" s="792"/>
      <c r="FGA2" s="792"/>
      <c r="FGB2" s="792"/>
      <c r="FGC2" s="791"/>
      <c r="FGD2" s="792"/>
      <c r="FGE2" s="792"/>
      <c r="FGF2" s="792"/>
      <c r="FGG2" s="791"/>
      <c r="FGH2" s="792"/>
      <c r="FGI2" s="792"/>
      <c r="FGJ2" s="792"/>
      <c r="FGK2" s="791"/>
      <c r="FGL2" s="792"/>
      <c r="FGM2" s="792"/>
      <c r="FGN2" s="792"/>
      <c r="FGO2" s="791"/>
      <c r="FGP2" s="792"/>
      <c r="FGQ2" s="792"/>
      <c r="FGR2" s="792"/>
      <c r="FGS2" s="791"/>
      <c r="FGT2" s="792"/>
      <c r="FGU2" s="792"/>
      <c r="FGV2" s="792"/>
      <c r="FGW2" s="791"/>
      <c r="FGX2" s="792"/>
      <c r="FGY2" s="792"/>
      <c r="FGZ2" s="792"/>
      <c r="FHA2" s="791"/>
      <c r="FHB2" s="792"/>
      <c r="FHC2" s="792"/>
      <c r="FHD2" s="792"/>
      <c r="FHE2" s="791"/>
      <c r="FHF2" s="792"/>
      <c r="FHG2" s="792"/>
      <c r="FHH2" s="792"/>
      <c r="FHI2" s="791"/>
      <c r="FHJ2" s="792"/>
      <c r="FHK2" s="792"/>
      <c r="FHL2" s="792"/>
      <c r="FHM2" s="791"/>
      <c r="FHN2" s="792"/>
      <c r="FHO2" s="792"/>
      <c r="FHP2" s="792"/>
      <c r="FHQ2" s="791"/>
      <c r="FHR2" s="792"/>
      <c r="FHS2" s="792"/>
      <c r="FHT2" s="792"/>
      <c r="FHU2" s="791"/>
      <c r="FHV2" s="792"/>
      <c r="FHW2" s="792"/>
      <c r="FHX2" s="792"/>
      <c r="FHY2" s="791"/>
      <c r="FHZ2" s="792"/>
      <c r="FIA2" s="792"/>
      <c r="FIB2" s="792"/>
      <c r="FIC2" s="791"/>
      <c r="FID2" s="792"/>
      <c r="FIE2" s="792"/>
      <c r="FIF2" s="792"/>
      <c r="FIG2" s="791"/>
      <c r="FIH2" s="792"/>
      <c r="FII2" s="792"/>
      <c r="FIJ2" s="792"/>
      <c r="FIK2" s="791"/>
      <c r="FIL2" s="792"/>
      <c r="FIM2" s="792"/>
      <c r="FIN2" s="792"/>
      <c r="FIO2" s="791"/>
      <c r="FIP2" s="792"/>
      <c r="FIQ2" s="792"/>
      <c r="FIR2" s="792"/>
      <c r="FIS2" s="791"/>
      <c r="FIT2" s="792"/>
      <c r="FIU2" s="792"/>
      <c r="FIV2" s="792"/>
      <c r="FIW2" s="791"/>
      <c r="FIX2" s="792"/>
      <c r="FIY2" s="792"/>
      <c r="FIZ2" s="792"/>
      <c r="FJA2" s="791"/>
      <c r="FJB2" s="792"/>
      <c r="FJC2" s="792"/>
      <c r="FJD2" s="792"/>
      <c r="FJE2" s="791"/>
      <c r="FJF2" s="792"/>
      <c r="FJG2" s="792"/>
      <c r="FJH2" s="792"/>
      <c r="FJI2" s="791"/>
      <c r="FJJ2" s="792"/>
      <c r="FJK2" s="792"/>
      <c r="FJL2" s="792"/>
      <c r="FJM2" s="791"/>
      <c r="FJN2" s="792"/>
      <c r="FJO2" s="792"/>
      <c r="FJP2" s="792"/>
      <c r="FJQ2" s="791"/>
      <c r="FJR2" s="792"/>
      <c r="FJS2" s="792"/>
      <c r="FJT2" s="792"/>
      <c r="FJU2" s="791"/>
      <c r="FJV2" s="792"/>
      <c r="FJW2" s="792"/>
      <c r="FJX2" s="792"/>
      <c r="FJY2" s="791"/>
      <c r="FJZ2" s="792"/>
      <c r="FKA2" s="792"/>
      <c r="FKB2" s="792"/>
      <c r="FKC2" s="791"/>
      <c r="FKD2" s="792"/>
      <c r="FKE2" s="792"/>
      <c r="FKF2" s="792"/>
      <c r="FKG2" s="791"/>
      <c r="FKH2" s="792"/>
      <c r="FKI2" s="792"/>
      <c r="FKJ2" s="792"/>
      <c r="FKK2" s="791"/>
      <c r="FKL2" s="792"/>
      <c r="FKM2" s="792"/>
      <c r="FKN2" s="792"/>
      <c r="FKO2" s="791"/>
      <c r="FKP2" s="792"/>
      <c r="FKQ2" s="792"/>
      <c r="FKR2" s="792"/>
      <c r="FKS2" s="791"/>
      <c r="FKT2" s="792"/>
      <c r="FKU2" s="792"/>
      <c r="FKV2" s="792"/>
      <c r="FKW2" s="791"/>
      <c r="FKX2" s="792"/>
      <c r="FKY2" s="792"/>
      <c r="FKZ2" s="792"/>
      <c r="FLA2" s="791"/>
      <c r="FLB2" s="792"/>
      <c r="FLC2" s="792"/>
      <c r="FLD2" s="792"/>
      <c r="FLE2" s="791"/>
      <c r="FLF2" s="792"/>
      <c r="FLG2" s="792"/>
      <c r="FLH2" s="792"/>
      <c r="FLI2" s="791"/>
      <c r="FLJ2" s="792"/>
      <c r="FLK2" s="792"/>
      <c r="FLL2" s="792"/>
      <c r="FLM2" s="791"/>
      <c r="FLN2" s="792"/>
      <c r="FLO2" s="792"/>
      <c r="FLP2" s="792"/>
      <c r="FLQ2" s="791"/>
      <c r="FLR2" s="792"/>
      <c r="FLS2" s="792"/>
      <c r="FLT2" s="792"/>
      <c r="FLU2" s="791"/>
      <c r="FLV2" s="792"/>
      <c r="FLW2" s="792"/>
      <c r="FLX2" s="792"/>
      <c r="FLY2" s="791"/>
      <c r="FLZ2" s="792"/>
      <c r="FMA2" s="792"/>
      <c r="FMB2" s="792"/>
      <c r="FMC2" s="791"/>
      <c r="FMD2" s="792"/>
      <c r="FME2" s="792"/>
      <c r="FMF2" s="792"/>
      <c r="FMG2" s="791"/>
      <c r="FMH2" s="792"/>
      <c r="FMI2" s="792"/>
      <c r="FMJ2" s="792"/>
      <c r="FMK2" s="791"/>
      <c r="FML2" s="792"/>
      <c r="FMM2" s="792"/>
      <c r="FMN2" s="792"/>
      <c r="FMO2" s="791"/>
      <c r="FMP2" s="792"/>
      <c r="FMQ2" s="792"/>
      <c r="FMR2" s="792"/>
      <c r="FMS2" s="791"/>
      <c r="FMT2" s="792"/>
      <c r="FMU2" s="792"/>
      <c r="FMV2" s="792"/>
      <c r="FMW2" s="791"/>
      <c r="FMX2" s="792"/>
      <c r="FMY2" s="792"/>
      <c r="FMZ2" s="792"/>
      <c r="FNA2" s="791"/>
      <c r="FNB2" s="792"/>
      <c r="FNC2" s="792"/>
      <c r="FND2" s="792"/>
      <c r="FNE2" s="791"/>
      <c r="FNF2" s="792"/>
      <c r="FNG2" s="792"/>
      <c r="FNH2" s="792"/>
      <c r="FNI2" s="791"/>
      <c r="FNJ2" s="792"/>
      <c r="FNK2" s="792"/>
      <c r="FNL2" s="792"/>
      <c r="FNM2" s="791"/>
      <c r="FNN2" s="792"/>
      <c r="FNO2" s="792"/>
      <c r="FNP2" s="792"/>
      <c r="FNQ2" s="791"/>
      <c r="FNR2" s="792"/>
      <c r="FNS2" s="792"/>
      <c r="FNT2" s="792"/>
      <c r="FNU2" s="791"/>
      <c r="FNV2" s="792"/>
      <c r="FNW2" s="792"/>
      <c r="FNX2" s="792"/>
      <c r="FNY2" s="791"/>
      <c r="FNZ2" s="792"/>
      <c r="FOA2" s="792"/>
      <c r="FOB2" s="792"/>
      <c r="FOC2" s="791"/>
      <c r="FOD2" s="792"/>
      <c r="FOE2" s="792"/>
      <c r="FOF2" s="792"/>
      <c r="FOG2" s="791"/>
      <c r="FOH2" s="792"/>
      <c r="FOI2" s="792"/>
      <c r="FOJ2" s="792"/>
      <c r="FOK2" s="791"/>
      <c r="FOL2" s="792"/>
      <c r="FOM2" s="792"/>
      <c r="FON2" s="792"/>
      <c r="FOO2" s="791"/>
      <c r="FOP2" s="792"/>
      <c r="FOQ2" s="792"/>
      <c r="FOR2" s="792"/>
      <c r="FOS2" s="791"/>
      <c r="FOT2" s="792"/>
      <c r="FOU2" s="792"/>
      <c r="FOV2" s="792"/>
      <c r="FOW2" s="791"/>
      <c r="FOX2" s="792"/>
      <c r="FOY2" s="792"/>
      <c r="FOZ2" s="792"/>
      <c r="FPA2" s="791"/>
      <c r="FPB2" s="792"/>
      <c r="FPC2" s="792"/>
      <c r="FPD2" s="792"/>
      <c r="FPE2" s="791"/>
      <c r="FPF2" s="792"/>
      <c r="FPG2" s="792"/>
      <c r="FPH2" s="792"/>
      <c r="FPI2" s="791"/>
      <c r="FPJ2" s="792"/>
      <c r="FPK2" s="792"/>
      <c r="FPL2" s="792"/>
      <c r="FPM2" s="791"/>
      <c r="FPN2" s="792"/>
      <c r="FPO2" s="792"/>
      <c r="FPP2" s="792"/>
      <c r="FPQ2" s="791"/>
      <c r="FPR2" s="792"/>
      <c r="FPS2" s="792"/>
      <c r="FPT2" s="792"/>
      <c r="FPU2" s="791"/>
      <c r="FPV2" s="792"/>
      <c r="FPW2" s="792"/>
      <c r="FPX2" s="792"/>
      <c r="FPY2" s="791"/>
      <c r="FPZ2" s="792"/>
      <c r="FQA2" s="792"/>
      <c r="FQB2" s="792"/>
      <c r="FQC2" s="791"/>
      <c r="FQD2" s="792"/>
      <c r="FQE2" s="792"/>
      <c r="FQF2" s="792"/>
      <c r="FQG2" s="791"/>
      <c r="FQH2" s="792"/>
      <c r="FQI2" s="792"/>
      <c r="FQJ2" s="792"/>
      <c r="FQK2" s="791"/>
      <c r="FQL2" s="792"/>
      <c r="FQM2" s="792"/>
      <c r="FQN2" s="792"/>
      <c r="FQO2" s="791"/>
      <c r="FQP2" s="792"/>
      <c r="FQQ2" s="792"/>
      <c r="FQR2" s="792"/>
      <c r="FQS2" s="791"/>
      <c r="FQT2" s="792"/>
      <c r="FQU2" s="792"/>
      <c r="FQV2" s="792"/>
      <c r="FQW2" s="791"/>
      <c r="FQX2" s="792"/>
      <c r="FQY2" s="792"/>
      <c r="FQZ2" s="792"/>
      <c r="FRA2" s="791"/>
      <c r="FRB2" s="792"/>
      <c r="FRC2" s="792"/>
      <c r="FRD2" s="792"/>
      <c r="FRE2" s="791"/>
      <c r="FRF2" s="792"/>
      <c r="FRG2" s="792"/>
      <c r="FRH2" s="792"/>
      <c r="FRI2" s="791"/>
      <c r="FRJ2" s="792"/>
      <c r="FRK2" s="792"/>
      <c r="FRL2" s="792"/>
      <c r="FRM2" s="791"/>
      <c r="FRN2" s="792"/>
      <c r="FRO2" s="792"/>
      <c r="FRP2" s="792"/>
      <c r="FRQ2" s="791"/>
      <c r="FRR2" s="792"/>
      <c r="FRS2" s="792"/>
      <c r="FRT2" s="792"/>
      <c r="FRU2" s="791"/>
      <c r="FRV2" s="792"/>
      <c r="FRW2" s="792"/>
      <c r="FRX2" s="792"/>
      <c r="FRY2" s="791"/>
      <c r="FRZ2" s="792"/>
      <c r="FSA2" s="792"/>
      <c r="FSB2" s="792"/>
      <c r="FSC2" s="791"/>
      <c r="FSD2" s="792"/>
      <c r="FSE2" s="792"/>
      <c r="FSF2" s="792"/>
      <c r="FSG2" s="791"/>
      <c r="FSH2" s="792"/>
      <c r="FSI2" s="792"/>
      <c r="FSJ2" s="792"/>
      <c r="FSK2" s="791"/>
      <c r="FSL2" s="792"/>
      <c r="FSM2" s="792"/>
      <c r="FSN2" s="792"/>
      <c r="FSO2" s="791"/>
      <c r="FSP2" s="792"/>
      <c r="FSQ2" s="792"/>
      <c r="FSR2" s="792"/>
      <c r="FSS2" s="791"/>
      <c r="FST2" s="792"/>
      <c r="FSU2" s="792"/>
      <c r="FSV2" s="792"/>
      <c r="FSW2" s="791"/>
      <c r="FSX2" s="792"/>
      <c r="FSY2" s="792"/>
      <c r="FSZ2" s="792"/>
      <c r="FTA2" s="791"/>
      <c r="FTB2" s="792"/>
      <c r="FTC2" s="792"/>
      <c r="FTD2" s="792"/>
      <c r="FTE2" s="791"/>
      <c r="FTF2" s="792"/>
      <c r="FTG2" s="792"/>
      <c r="FTH2" s="792"/>
      <c r="FTI2" s="791"/>
      <c r="FTJ2" s="792"/>
      <c r="FTK2" s="792"/>
      <c r="FTL2" s="792"/>
      <c r="FTM2" s="791"/>
      <c r="FTN2" s="792"/>
      <c r="FTO2" s="792"/>
      <c r="FTP2" s="792"/>
      <c r="FTQ2" s="791"/>
      <c r="FTR2" s="792"/>
      <c r="FTS2" s="792"/>
      <c r="FTT2" s="792"/>
      <c r="FTU2" s="791"/>
      <c r="FTV2" s="792"/>
      <c r="FTW2" s="792"/>
      <c r="FTX2" s="792"/>
      <c r="FTY2" s="791"/>
      <c r="FTZ2" s="792"/>
      <c r="FUA2" s="792"/>
      <c r="FUB2" s="792"/>
      <c r="FUC2" s="791"/>
      <c r="FUD2" s="792"/>
      <c r="FUE2" s="792"/>
      <c r="FUF2" s="792"/>
      <c r="FUG2" s="791"/>
      <c r="FUH2" s="792"/>
      <c r="FUI2" s="792"/>
      <c r="FUJ2" s="792"/>
      <c r="FUK2" s="791"/>
      <c r="FUL2" s="792"/>
      <c r="FUM2" s="792"/>
      <c r="FUN2" s="792"/>
      <c r="FUO2" s="791"/>
      <c r="FUP2" s="792"/>
      <c r="FUQ2" s="792"/>
      <c r="FUR2" s="792"/>
      <c r="FUS2" s="791"/>
      <c r="FUT2" s="792"/>
      <c r="FUU2" s="792"/>
      <c r="FUV2" s="792"/>
      <c r="FUW2" s="791"/>
      <c r="FUX2" s="792"/>
      <c r="FUY2" s="792"/>
      <c r="FUZ2" s="792"/>
      <c r="FVA2" s="791"/>
      <c r="FVB2" s="792"/>
      <c r="FVC2" s="792"/>
      <c r="FVD2" s="792"/>
      <c r="FVE2" s="791"/>
      <c r="FVF2" s="792"/>
      <c r="FVG2" s="792"/>
      <c r="FVH2" s="792"/>
      <c r="FVI2" s="791"/>
      <c r="FVJ2" s="792"/>
      <c r="FVK2" s="792"/>
      <c r="FVL2" s="792"/>
      <c r="FVM2" s="791"/>
      <c r="FVN2" s="792"/>
      <c r="FVO2" s="792"/>
      <c r="FVP2" s="792"/>
      <c r="FVQ2" s="791"/>
      <c r="FVR2" s="792"/>
      <c r="FVS2" s="792"/>
      <c r="FVT2" s="792"/>
      <c r="FVU2" s="791"/>
      <c r="FVV2" s="792"/>
      <c r="FVW2" s="792"/>
      <c r="FVX2" s="792"/>
      <c r="FVY2" s="791"/>
      <c r="FVZ2" s="792"/>
      <c r="FWA2" s="792"/>
      <c r="FWB2" s="792"/>
      <c r="FWC2" s="791"/>
      <c r="FWD2" s="792"/>
      <c r="FWE2" s="792"/>
      <c r="FWF2" s="792"/>
      <c r="FWG2" s="791"/>
      <c r="FWH2" s="792"/>
      <c r="FWI2" s="792"/>
      <c r="FWJ2" s="792"/>
      <c r="FWK2" s="791"/>
      <c r="FWL2" s="792"/>
      <c r="FWM2" s="792"/>
      <c r="FWN2" s="792"/>
      <c r="FWO2" s="791"/>
      <c r="FWP2" s="792"/>
      <c r="FWQ2" s="792"/>
      <c r="FWR2" s="792"/>
      <c r="FWS2" s="791"/>
      <c r="FWT2" s="792"/>
      <c r="FWU2" s="792"/>
      <c r="FWV2" s="792"/>
      <c r="FWW2" s="791"/>
      <c r="FWX2" s="792"/>
      <c r="FWY2" s="792"/>
      <c r="FWZ2" s="792"/>
      <c r="FXA2" s="791"/>
      <c r="FXB2" s="792"/>
      <c r="FXC2" s="792"/>
      <c r="FXD2" s="792"/>
      <c r="FXE2" s="791"/>
      <c r="FXF2" s="792"/>
      <c r="FXG2" s="792"/>
      <c r="FXH2" s="792"/>
      <c r="FXI2" s="791"/>
      <c r="FXJ2" s="792"/>
      <c r="FXK2" s="792"/>
      <c r="FXL2" s="792"/>
      <c r="FXM2" s="791"/>
      <c r="FXN2" s="792"/>
      <c r="FXO2" s="792"/>
      <c r="FXP2" s="792"/>
      <c r="FXQ2" s="791"/>
      <c r="FXR2" s="792"/>
      <c r="FXS2" s="792"/>
      <c r="FXT2" s="792"/>
      <c r="FXU2" s="791"/>
      <c r="FXV2" s="792"/>
      <c r="FXW2" s="792"/>
      <c r="FXX2" s="792"/>
      <c r="FXY2" s="791"/>
      <c r="FXZ2" s="792"/>
      <c r="FYA2" s="792"/>
      <c r="FYB2" s="792"/>
      <c r="FYC2" s="791"/>
      <c r="FYD2" s="792"/>
      <c r="FYE2" s="792"/>
      <c r="FYF2" s="792"/>
      <c r="FYG2" s="791"/>
      <c r="FYH2" s="792"/>
      <c r="FYI2" s="792"/>
      <c r="FYJ2" s="792"/>
      <c r="FYK2" s="791"/>
      <c r="FYL2" s="792"/>
      <c r="FYM2" s="792"/>
      <c r="FYN2" s="792"/>
      <c r="FYO2" s="791"/>
      <c r="FYP2" s="792"/>
      <c r="FYQ2" s="792"/>
      <c r="FYR2" s="792"/>
      <c r="FYS2" s="791"/>
      <c r="FYT2" s="792"/>
      <c r="FYU2" s="792"/>
      <c r="FYV2" s="792"/>
      <c r="FYW2" s="791"/>
      <c r="FYX2" s="792"/>
      <c r="FYY2" s="792"/>
      <c r="FYZ2" s="792"/>
      <c r="FZA2" s="791"/>
      <c r="FZB2" s="792"/>
      <c r="FZC2" s="792"/>
      <c r="FZD2" s="792"/>
      <c r="FZE2" s="791"/>
      <c r="FZF2" s="792"/>
      <c r="FZG2" s="792"/>
      <c r="FZH2" s="792"/>
      <c r="FZI2" s="791"/>
      <c r="FZJ2" s="792"/>
      <c r="FZK2" s="792"/>
      <c r="FZL2" s="792"/>
      <c r="FZM2" s="791"/>
      <c r="FZN2" s="792"/>
      <c r="FZO2" s="792"/>
      <c r="FZP2" s="792"/>
      <c r="FZQ2" s="791"/>
      <c r="FZR2" s="792"/>
      <c r="FZS2" s="792"/>
      <c r="FZT2" s="792"/>
      <c r="FZU2" s="791"/>
      <c r="FZV2" s="792"/>
      <c r="FZW2" s="792"/>
      <c r="FZX2" s="792"/>
      <c r="FZY2" s="791"/>
      <c r="FZZ2" s="792"/>
      <c r="GAA2" s="792"/>
      <c r="GAB2" s="792"/>
      <c r="GAC2" s="791"/>
      <c r="GAD2" s="792"/>
      <c r="GAE2" s="792"/>
      <c r="GAF2" s="792"/>
      <c r="GAG2" s="791"/>
      <c r="GAH2" s="792"/>
      <c r="GAI2" s="792"/>
      <c r="GAJ2" s="792"/>
      <c r="GAK2" s="791"/>
      <c r="GAL2" s="792"/>
      <c r="GAM2" s="792"/>
      <c r="GAN2" s="792"/>
      <c r="GAO2" s="791"/>
      <c r="GAP2" s="792"/>
      <c r="GAQ2" s="792"/>
      <c r="GAR2" s="792"/>
      <c r="GAS2" s="791"/>
      <c r="GAT2" s="792"/>
      <c r="GAU2" s="792"/>
      <c r="GAV2" s="792"/>
      <c r="GAW2" s="791"/>
      <c r="GAX2" s="792"/>
      <c r="GAY2" s="792"/>
      <c r="GAZ2" s="792"/>
      <c r="GBA2" s="791"/>
      <c r="GBB2" s="792"/>
      <c r="GBC2" s="792"/>
      <c r="GBD2" s="792"/>
      <c r="GBE2" s="791"/>
      <c r="GBF2" s="792"/>
      <c r="GBG2" s="792"/>
      <c r="GBH2" s="792"/>
      <c r="GBI2" s="791"/>
      <c r="GBJ2" s="792"/>
      <c r="GBK2" s="792"/>
      <c r="GBL2" s="792"/>
      <c r="GBM2" s="791"/>
      <c r="GBN2" s="792"/>
      <c r="GBO2" s="792"/>
      <c r="GBP2" s="792"/>
      <c r="GBQ2" s="791"/>
      <c r="GBR2" s="792"/>
      <c r="GBS2" s="792"/>
      <c r="GBT2" s="792"/>
      <c r="GBU2" s="791"/>
      <c r="GBV2" s="792"/>
      <c r="GBW2" s="792"/>
      <c r="GBX2" s="792"/>
      <c r="GBY2" s="791"/>
      <c r="GBZ2" s="792"/>
      <c r="GCA2" s="792"/>
      <c r="GCB2" s="792"/>
      <c r="GCC2" s="791"/>
      <c r="GCD2" s="792"/>
      <c r="GCE2" s="792"/>
      <c r="GCF2" s="792"/>
      <c r="GCG2" s="791"/>
      <c r="GCH2" s="792"/>
      <c r="GCI2" s="792"/>
      <c r="GCJ2" s="792"/>
      <c r="GCK2" s="791"/>
      <c r="GCL2" s="792"/>
      <c r="GCM2" s="792"/>
      <c r="GCN2" s="792"/>
      <c r="GCO2" s="791"/>
      <c r="GCP2" s="792"/>
      <c r="GCQ2" s="792"/>
      <c r="GCR2" s="792"/>
      <c r="GCS2" s="791"/>
      <c r="GCT2" s="792"/>
      <c r="GCU2" s="792"/>
      <c r="GCV2" s="792"/>
      <c r="GCW2" s="791"/>
      <c r="GCX2" s="792"/>
      <c r="GCY2" s="792"/>
      <c r="GCZ2" s="792"/>
      <c r="GDA2" s="791"/>
      <c r="GDB2" s="792"/>
      <c r="GDC2" s="792"/>
      <c r="GDD2" s="792"/>
      <c r="GDE2" s="791"/>
      <c r="GDF2" s="792"/>
      <c r="GDG2" s="792"/>
      <c r="GDH2" s="792"/>
      <c r="GDI2" s="791"/>
      <c r="GDJ2" s="792"/>
      <c r="GDK2" s="792"/>
      <c r="GDL2" s="792"/>
      <c r="GDM2" s="791"/>
      <c r="GDN2" s="792"/>
      <c r="GDO2" s="792"/>
      <c r="GDP2" s="792"/>
      <c r="GDQ2" s="791"/>
      <c r="GDR2" s="792"/>
      <c r="GDS2" s="792"/>
      <c r="GDT2" s="792"/>
      <c r="GDU2" s="791"/>
      <c r="GDV2" s="792"/>
      <c r="GDW2" s="792"/>
      <c r="GDX2" s="792"/>
      <c r="GDY2" s="791"/>
      <c r="GDZ2" s="792"/>
      <c r="GEA2" s="792"/>
      <c r="GEB2" s="792"/>
      <c r="GEC2" s="791"/>
      <c r="GED2" s="792"/>
      <c r="GEE2" s="792"/>
      <c r="GEF2" s="792"/>
      <c r="GEG2" s="791"/>
      <c r="GEH2" s="792"/>
      <c r="GEI2" s="792"/>
      <c r="GEJ2" s="792"/>
      <c r="GEK2" s="791"/>
      <c r="GEL2" s="792"/>
      <c r="GEM2" s="792"/>
      <c r="GEN2" s="792"/>
      <c r="GEO2" s="791"/>
      <c r="GEP2" s="792"/>
      <c r="GEQ2" s="792"/>
      <c r="GER2" s="792"/>
      <c r="GES2" s="791"/>
      <c r="GET2" s="792"/>
      <c r="GEU2" s="792"/>
      <c r="GEV2" s="792"/>
      <c r="GEW2" s="791"/>
      <c r="GEX2" s="792"/>
      <c r="GEY2" s="792"/>
      <c r="GEZ2" s="792"/>
      <c r="GFA2" s="791"/>
      <c r="GFB2" s="792"/>
      <c r="GFC2" s="792"/>
      <c r="GFD2" s="792"/>
      <c r="GFE2" s="791"/>
      <c r="GFF2" s="792"/>
      <c r="GFG2" s="792"/>
      <c r="GFH2" s="792"/>
      <c r="GFI2" s="791"/>
      <c r="GFJ2" s="792"/>
      <c r="GFK2" s="792"/>
      <c r="GFL2" s="792"/>
      <c r="GFM2" s="791"/>
      <c r="GFN2" s="792"/>
      <c r="GFO2" s="792"/>
      <c r="GFP2" s="792"/>
      <c r="GFQ2" s="791"/>
      <c r="GFR2" s="792"/>
      <c r="GFS2" s="792"/>
      <c r="GFT2" s="792"/>
      <c r="GFU2" s="791"/>
      <c r="GFV2" s="792"/>
      <c r="GFW2" s="792"/>
      <c r="GFX2" s="792"/>
      <c r="GFY2" s="791"/>
      <c r="GFZ2" s="792"/>
      <c r="GGA2" s="792"/>
      <c r="GGB2" s="792"/>
      <c r="GGC2" s="791"/>
      <c r="GGD2" s="792"/>
      <c r="GGE2" s="792"/>
      <c r="GGF2" s="792"/>
      <c r="GGG2" s="791"/>
      <c r="GGH2" s="792"/>
      <c r="GGI2" s="792"/>
      <c r="GGJ2" s="792"/>
      <c r="GGK2" s="791"/>
      <c r="GGL2" s="792"/>
      <c r="GGM2" s="792"/>
      <c r="GGN2" s="792"/>
      <c r="GGO2" s="791"/>
      <c r="GGP2" s="792"/>
      <c r="GGQ2" s="792"/>
      <c r="GGR2" s="792"/>
      <c r="GGS2" s="791"/>
      <c r="GGT2" s="792"/>
      <c r="GGU2" s="792"/>
      <c r="GGV2" s="792"/>
      <c r="GGW2" s="791"/>
      <c r="GGX2" s="792"/>
      <c r="GGY2" s="792"/>
      <c r="GGZ2" s="792"/>
      <c r="GHA2" s="791"/>
      <c r="GHB2" s="792"/>
      <c r="GHC2" s="792"/>
      <c r="GHD2" s="792"/>
      <c r="GHE2" s="791"/>
      <c r="GHF2" s="792"/>
      <c r="GHG2" s="792"/>
      <c r="GHH2" s="792"/>
      <c r="GHI2" s="791"/>
      <c r="GHJ2" s="792"/>
      <c r="GHK2" s="792"/>
      <c r="GHL2" s="792"/>
      <c r="GHM2" s="791"/>
      <c r="GHN2" s="792"/>
      <c r="GHO2" s="792"/>
      <c r="GHP2" s="792"/>
      <c r="GHQ2" s="791"/>
      <c r="GHR2" s="792"/>
      <c r="GHS2" s="792"/>
      <c r="GHT2" s="792"/>
      <c r="GHU2" s="791"/>
      <c r="GHV2" s="792"/>
      <c r="GHW2" s="792"/>
      <c r="GHX2" s="792"/>
      <c r="GHY2" s="791"/>
      <c r="GHZ2" s="792"/>
      <c r="GIA2" s="792"/>
      <c r="GIB2" s="792"/>
      <c r="GIC2" s="791"/>
      <c r="GID2" s="792"/>
      <c r="GIE2" s="792"/>
      <c r="GIF2" s="792"/>
      <c r="GIG2" s="791"/>
      <c r="GIH2" s="792"/>
      <c r="GII2" s="792"/>
      <c r="GIJ2" s="792"/>
      <c r="GIK2" s="791"/>
      <c r="GIL2" s="792"/>
      <c r="GIM2" s="792"/>
      <c r="GIN2" s="792"/>
      <c r="GIO2" s="791"/>
      <c r="GIP2" s="792"/>
      <c r="GIQ2" s="792"/>
      <c r="GIR2" s="792"/>
      <c r="GIS2" s="791"/>
      <c r="GIT2" s="792"/>
      <c r="GIU2" s="792"/>
      <c r="GIV2" s="792"/>
      <c r="GIW2" s="791"/>
      <c r="GIX2" s="792"/>
      <c r="GIY2" s="792"/>
      <c r="GIZ2" s="792"/>
      <c r="GJA2" s="791"/>
      <c r="GJB2" s="792"/>
      <c r="GJC2" s="792"/>
      <c r="GJD2" s="792"/>
      <c r="GJE2" s="791"/>
      <c r="GJF2" s="792"/>
      <c r="GJG2" s="792"/>
      <c r="GJH2" s="792"/>
      <c r="GJI2" s="791"/>
      <c r="GJJ2" s="792"/>
      <c r="GJK2" s="792"/>
      <c r="GJL2" s="792"/>
      <c r="GJM2" s="791"/>
      <c r="GJN2" s="792"/>
      <c r="GJO2" s="792"/>
      <c r="GJP2" s="792"/>
      <c r="GJQ2" s="791"/>
      <c r="GJR2" s="792"/>
      <c r="GJS2" s="792"/>
      <c r="GJT2" s="792"/>
      <c r="GJU2" s="791"/>
      <c r="GJV2" s="792"/>
      <c r="GJW2" s="792"/>
      <c r="GJX2" s="792"/>
      <c r="GJY2" s="791"/>
      <c r="GJZ2" s="792"/>
      <c r="GKA2" s="792"/>
      <c r="GKB2" s="792"/>
      <c r="GKC2" s="791"/>
      <c r="GKD2" s="792"/>
      <c r="GKE2" s="792"/>
      <c r="GKF2" s="792"/>
      <c r="GKG2" s="791"/>
      <c r="GKH2" s="792"/>
      <c r="GKI2" s="792"/>
      <c r="GKJ2" s="792"/>
      <c r="GKK2" s="791"/>
      <c r="GKL2" s="792"/>
      <c r="GKM2" s="792"/>
      <c r="GKN2" s="792"/>
      <c r="GKO2" s="791"/>
      <c r="GKP2" s="792"/>
      <c r="GKQ2" s="792"/>
      <c r="GKR2" s="792"/>
      <c r="GKS2" s="791"/>
      <c r="GKT2" s="792"/>
      <c r="GKU2" s="792"/>
      <c r="GKV2" s="792"/>
      <c r="GKW2" s="791"/>
      <c r="GKX2" s="792"/>
      <c r="GKY2" s="792"/>
      <c r="GKZ2" s="792"/>
      <c r="GLA2" s="791"/>
      <c r="GLB2" s="792"/>
      <c r="GLC2" s="792"/>
      <c r="GLD2" s="792"/>
      <c r="GLE2" s="791"/>
      <c r="GLF2" s="792"/>
      <c r="GLG2" s="792"/>
      <c r="GLH2" s="792"/>
      <c r="GLI2" s="791"/>
      <c r="GLJ2" s="792"/>
      <c r="GLK2" s="792"/>
      <c r="GLL2" s="792"/>
      <c r="GLM2" s="791"/>
      <c r="GLN2" s="792"/>
      <c r="GLO2" s="792"/>
      <c r="GLP2" s="792"/>
      <c r="GLQ2" s="791"/>
      <c r="GLR2" s="792"/>
      <c r="GLS2" s="792"/>
      <c r="GLT2" s="792"/>
      <c r="GLU2" s="791"/>
      <c r="GLV2" s="792"/>
      <c r="GLW2" s="792"/>
      <c r="GLX2" s="792"/>
      <c r="GLY2" s="791"/>
      <c r="GLZ2" s="792"/>
      <c r="GMA2" s="792"/>
      <c r="GMB2" s="792"/>
      <c r="GMC2" s="791"/>
      <c r="GMD2" s="792"/>
      <c r="GME2" s="792"/>
      <c r="GMF2" s="792"/>
      <c r="GMG2" s="791"/>
      <c r="GMH2" s="792"/>
      <c r="GMI2" s="792"/>
      <c r="GMJ2" s="792"/>
      <c r="GMK2" s="791"/>
      <c r="GML2" s="792"/>
      <c r="GMM2" s="792"/>
      <c r="GMN2" s="792"/>
      <c r="GMO2" s="791"/>
      <c r="GMP2" s="792"/>
      <c r="GMQ2" s="792"/>
      <c r="GMR2" s="792"/>
      <c r="GMS2" s="791"/>
      <c r="GMT2" s="792"/>
      <c r="GMU2" s="792"/>
      <c r="GMV2" s="792"/>
      <c r="GMW2" s="791"/>
      <c r="GMX2" s="792"/>
      <c r="GMY2" s="792"/>
      <c r="GMZ2" s="792"/>
      <c r="GNA2" s="791"/>
      <c r="GNB2" s="792"/>
      <c r="GNC2" s="792"/>
      <c r="GND2" s="792"/>
      <c r="GNE2" s="791"/>
      <c r="GNF2" s="792"/>
      <c r="GNG2" s="792"/>
      <c r="GNH2" s="792"/>
      <c r="GNI2" s="791"/>
      <c r="GNJ2" s="792"/>
      <c r="GNK2" s="792"/>
      <c r="GNL2" s="792"/>
      <c r="GNM2" s="791"/>
      <c r="GNN2" s="792"/>
      <c r="GNO2" s="792"/>
      <c r="GNP2" s="792"/>
      <c r="GNQ2" s="791"/>
      <c r="GNR2" s="792"/>
      <c r="GNS2" s="792"/>
      <c r="GNT2" s="792"/>
      <c r="GNU2" s="791"/>
      <c r="GNV2" s="792"/>
      <c r="GNW2" s="792"/>
      <c r="GNX2" s="792"/>
      <c r="GNY2" s="791"/>
      <c r="GNZ2" s="792"/>
      <c r="GOA2" s="792"/>
      <c r="GOB2" s="792"/>
      <c r="GOC2" s="791"/>
      <c r="GOD2" s="792"/>
      <c r="GOE2" s="792"/>
      <c r="GOF2" s="792"/>
      <c r="GOG2" s="791"/>
      <c r="GOH2" s="792"/>
      <c r="GOI2" s="792"/>
      <c r="GOJ2" s="792"/>
      <c r="GOK2" s="791"/>
      <c r="GOL2" s="792"/>
      <c r="GOM2" s="792"/>
      <c r="GON2" s="792"/>
      <c r="GOO2" s="791"/>
      <c r="GOP2" s="792"/>
      <c r="GOQ2" s="792"/>
      <c r="GOR2" s="792"/>
      <c r="GOS2" s="791"/>
      <c r="GOT2" s="792"/>
      <c r="GOU2" s="792"/>
      <c r="GOV2" s="792"/>
      <c r="GOW2" s="791"/>
      <c r="GOX2" s="792"/>
      <c r="GOY2" s="792"/>
      <c r="GOZ2" s="792"/>
      <c r="GPA2" s="791"/>
      <c r="GPB2" s="792"/>
      <c r="GPC2" s="792"/>
      <c r="GPD2" s="792"/>
      <c r="GPE2" s="791"/>
      <c r="GPF2" s="792"/>
      <c r="GPG2" s="792"/>
      <c r="GPH2" s="792"/>
      <c r="GPI2" s="791"/>
      <c r="GPJ2" s="792"/>
      <c r="GPK2" s="792"/>
      <c r="GPL2" s="792"/>
      <c r="GPM2" s="791"/>
      <c r="GPN2" s="792"/>
      <c r="GPO2" s="792"/>
      <c r="GPP2" s="792"/>
      <c r="GPQ2" s="791"/>
      <c r="GPR2" s="792"/>
      <c r="GPS2" s="792"/>
      <c r="GPT2" s="792"/>
      <c r="GPU2" s="791"/>
      <c r="GPV2" s="792"/>
      <c r="GPW2" s="792"/>
      <c r="GPX2" s="792"/>
      <c r="GPY2" s="791"/>
      <c r="GPZ2" s="792"/>
      <c r="GQA2" s="792"/>
      <c r="GQB2" s="792"/>
      <c r="GQC2" s="791"/>
      <c r="GQD2" s="792"/>
      <c r="GQE2" s="792"/>
      <c r="GQF2" s="792"/>
      <c r="GQG2" s="791"/>
      <c r="GQH2" s="792"/>
      <c r="GQI2" s="792"/>
      <c r="GQJ2" s="792"/>
      <c r="GQK2" s="791"/>
      <c r="GQL2" s="792"/>
      <c r="GQM2" s="792"/>
      <c r="GQN2" s="792"/>
      <c r="GQO2" s="791"/>
      <c r="GQP2" s="792"/>
      <c r="GQQ2" s="792"/>
      <c r="GQR2" s="792"/>
      <c r="GQS2" s="791"/>
      <c r="GQT2" s="792"/>
      <c r="GQU2" s="792"/>
      <c r="GQV2" s="792"/>
      <c r="GQW2" s="791"/>
      <c r="GQX2" s="792"/>
      <c r="GQY2" s="792"/>
      <c r="GQZ2" s="792"/>
      <c r="GRA2" s="791"/>
      <c r="GRB2" s="792"/>
      <c r="GRC2" s="792"/>
      <c r="GRD2" s="792"/>
      <c r="GRE2" s="791"/>
      <c r="GRF2" s="792"/>
      <c r="GRG2" s="792"/>
      <c r="GRH2" s="792"/>
      <c r="GRI2" s="791"/>
      <c r="GRJ2" s="792"/>
      <c r="GRK2" s="792"/>
      <c r="GRL2" s="792"/>
      <c r="GRM2" s="791"/>
      <c r="GRN2" s="792"/>
      <c r="GRO2" s="792"/>
      <c r="GRP2" s="792"/>
      <c r="GRQ2" s="791"/>
      <c r="GRR2" s="792"/>
      <c r="GRS2" s="792"/>
      <c r="GRT2" s="792"/>
      <c r="GRU2" s="791"/>
      <c r="GRV2" s="792"/>
      <c r="GRW2" s="792"/>
      <c r="GRX2" s="792"/>
      <c r="GRY2" s="791"/>
      <c r="GRZ2" s="792"/>
      <c r="GSA2" s="792"/>
      <c r="GSB2" s="792"/>
      <c r="GSC2" s="791"/>
      <c r="GSD2" s="792"/>
      <c r="GSE2" s="792"/>
      <c r="GSF2" s="792"/>
      <c r="GSG2" s="791"/>
      <c r="GSH2" s="792"/>
      <c r="GSI2" s="792"/>
      <c r="GSJ2" s="792"/>
      <c r="GSK2" s="791"/>
      <c r="GSL2" s="792"/>
      <c r="GSM2" s="792"/>
      <c r="GSN2" s="792"/>
      <c r="GSO2" s="791"/>
      <c r="GSP2" s="792"/>
      <c r="GSQ2" s="792"/>
      <c r="GSR2" s="792"/>
      <c r="GSS2" s="791"/>
      <c r="GST2" s="792"/>
      <c r="GSU2" s="792"/>
      <c r="GSV2" s="792"/>
      <c r="GSW2" s="791"/>
      <c r="GSX2" s="792"/>
      <c r="GSY2" s="792"/>
      <c r="GSZ2" s="792"/>
      <c r="GTA2" s="791"/>
      <c r="GTB2" s="792"/>
      <c r="GTC2" s="792"/>
      <c r="GTD2" s="792"/>
      <c r="GTE2" s="791"/>
      <c r="GTF2" s="792"/>
      <c r="GTG2" s="792"/>
      <c r="GTH2" s="792"/>
      <c r="GTI2" s="791"/>
      <c r="GTJ2" s="792"/>
      <c r="GTK2" s="792"/>
      <c r="GTL2" s="792"/>
      <c r="GTM2" s="791"/>
      <c r="GTN2" s="792"/>
      <c r="GTO2" s="792"/>
      <c r="GTP2" s="792"/>
      <c r="GTQ2" s="791"/>
      <c r="GTR2" s="792"/>
      <c r="GTS2" s="792"/>
      <c r="GTT2" s="792"/>
      <c r="GTU2" s="791"/>
      <c r="GTV2" s="792"/>
      <c r="GTW2" s="792"/>
      <c r="GTX2" s="792"/>
      <c r="GTY2" s="791"/>
      <c r="GTZ2" s="792"/>
      <c r="GUA2" s="792"/>
      <c r="GUB2" s="792"/>
      <c r="GUC2" s="791"/>
      <c r="GUD2" s="792"/>
      <c r="GUE2" s="792"/>
      <c r="GUF2" s="792"/>
      <c r="GUG2" s="791"/>
      <c r="GUH2" s="792"/>
      <c r="GUI2" s="792"/>
      <c r="GUJ2" s="792"/>
      <c r="GUK2" s="791"/>
      <c r="GUL2" s="792"/>
      <c r="GUM2" s="792"/>
      <c r="GUN2" s="792"/>
      <c r="GUO2" s="791"/>
      <c r="GUP2" s="792"/>
      <c r="GUQ2" s="792"/>
      <c r="GUR2" s="792"/>
      <c r="GUS2" s="791"/>
      <c r="GUT2" s="792"/>
      <c r="GUU2" s="792"/>
      <c r="GUV2" s="792"/>
      <c r="GUW2" s="791"/>
      <c r="GUX2" s="792"/>
      <c r="GUY2" s="792"/>
      <c r="GUZ2" s="792"/>
      <c r="GVA2" s="791"/>
      <c r="GVB2" s="792"/>
      <c r="GVC2" s="792"/>
      <c r="GVD2" s="792"/>
      <c r="GVE2" s="791"/>
      <c r="GVF2" s="792"/>
      <c r="GVG2" s="792"/>
      <c r="GVH2" s="792"/>
      <c r="GVI2" s="791"/>
      <c r="GVJ2" s="792"/>
      <c r="GVK2" s="792"/>
      <c r="GVL2" s="792"/>
      <c r="GVM2" s="791"/>
      <c r="GVN2" s="792"/>
      <c r="GVO2" s="792"/>
      <c r="GVP2" s="792"/>
      <c r="GVQ2" s="791"/>
      <c r="GVR2" s="792"/>
      <c r="GVS2" s="792"/>
      <c r="GVT2" s="792"/>
      <c r="GVU2" s="791"/>
      <c r="GVV2" s="792"/>
      <c r="GVW2" s="792"/>
      <c r="GVX2" s="792"/>
      <c r="GVY2" s="791"/>
      <c r="GVZ2" s="792"/>
      <c r="GWA2" s="792"/>
      <c r="GWB2" s="792"/>
      <c r="GWC2" s="791"/>
      <c r="GWD2" s="792"/>
      <c r="GWE2" s="792"/>
      <c r="GWF2" s="792"/>
      <c r="GWG2" s="791"/>
      <c r="GWH2" s="792"/>
      <c r="GWI2" s="792"/>
      <c r="GWJ2" s="792"/>
      <c r="GWK2" s="791"/>
      <c r="GWL2" s="792"/>
      <c r="GWM2" s="792"/>
      <c r="GWN2" s="792"/>
      <c r="GWO2" s="791"/>
      <c r="GWP2" s="792"/>
      <c r="GWQ2" s="792"/>
      <c r="GWR2" s="792"/>
      <c r="GWS2" s="791"/>
      <c r="GWT2" s="792"/>
      <c r="GWU2" s="792"/>
      <c r="GWV2" s="792"/>
      <c r="GWW2" s="791"/>
      <c r="GWX2" s="792"/>
      <c r="GWY2" s="792"/>
      <c r="GWZ2" s="792"/>
      <c r="GXA2" s="791"/>
      <c r="GXB2" s="792"/>
      <c r="GXC2" s="792"/>
      <c r="GXD2" s="792"/>
      <c r="GXE2" s="791"/>
      <c r="GXF2" s="792"/>
      <c r="GXG2" s="792"/>
      <c r="GXH2" s="792"/>
      <c r="GXI2" s="791"/>
      <c r="GXJ2" s="792"/>
      <c r="GXK2" s="792"/>
      <c r="GXL2" s="792"/>
      <c r="GXM2" s="791"/>
      <c r="GXN2" s="792"/>
      <c r="GXO2" s="792"/>
      <c r="GXP2" s="792"/>
      <c r="GXQ2" s="791"/>
      <c r="GXR2" s="792"/>
      <c r="GXS2" s="792"/>
      <c r="GXT2" s="792"/>
      <c r="GXU2" s="791"/>
      <c r="GXV2" s="792"/>
      <c r="GXW2" s="792"/>
      <c r="GXX2" s="792"/>
      <c r="GXY2" s="791"/>
      <c r="GXZ2" s="792"/>
      <c r="GYA2" s="792"/>
      <c r="GYB2" s="792"/>
      <c r="GYC2" s="791"/>
      <c r="GYD2" s="792"/>
      <c r="GYE2" s="792"/>
      <c r="GYF2" s="792"/>
      <c r="GYG2" s="791"/>
      <c r="GYH2" s="792"/>
      <c r="GYI2" s="792"/>
      <c r="GYJ2" s="792"/>
      <c r="GYK2" s="791"/>
      <c r="GYL2" s="792"/>
      <c r="GYM2" s="792"/>
      <c r="GYN2" s="792"/>
      <c r="GYO2" s="791"/>
      <c r="GYP2" s="792"/>
      <c r="GYQ2" s="792"/>
      <c r="GYR2" s="792"/>
      <c r="GYS2" s="791"/>
      <c r="GYT2" s="792"/>
      <c r="GYU2" s="792"/>
      <c r="GYV2" s="792"/>
      <c r="GYW2" s="791"/>
      <c r="GYX2" s="792"/>
      <c r="GYY2" s="792"/>
      <c r="GYZ2" s="792"/>
      <c r="GZA2" s="791"/>
      <c r="GZB2" s="792"/>
      <c r="GZC2" s="792"/>
      <c r="GZD2" s="792"/>
      <c r="GZE2" s="791"/>
      <c r="GZF2" s="792"/>
      <c r="GZG2" s="792"/>
      <c r="GZH2" s="792"/>
      <c r="GZI2" s="791"/>
      <c r="GZJ2" s="792"/>
      <c r="GZK2" s="792"/>
      <c r="GZL2" s="792"/>
      <c r="GZM2" s="791"/>
      <c r="GZN2" s="792"/>
      <c r="GZO2" s="792"/>
      <c r="GZP2" s="792"/>
      <c r="GZQ2" s="791"/>
      <c r="GZR2" s="792"/>
      <c r="GZS2" s="792"/>
      <c r="GZT2" s="792"/>
      <c r="GZU2" s="791"/>
      <c r="GZV2" s="792"/>
      <c r="GZW2" s="792"/>
      <c r="GZX2" s="792"/>
      <c r="GZY2" s="791"/>
      <c r="GZZ2" s="792"/>
      <c r="HAA2" s="792"/>
      <c r="HAB2" s="792"/>
      <c r="HAC2" s="791"/>
      <c r="HAD2" s="792"/>
      <c r="HAE2" s="792"/>
      <c r="HAF2" s="792"/>
      <c r="HAG2" s="791"/>
      <c r="HAH2" s="792"/>
      <c r="HAI2" s="792"/>
      <c r="HAJ2" s="792"/>
      <c r="HAK2" s="791"/>
      <c r="HAL2" s="792"/>
      <c r="HAM2" s="792"/>
      <c r="HAN2" s="792"/>
      <c r="HAO2" s="791"/>
      <c r="HAP2" s="792"/>
      <c r="HAQ2" s="792"/>
      <c r="HAR2" s="792"/>
      <c r="HAS2" s="791"/>
      <c r="HAT2" s="792"/>
      <c r="HAU2" s="792"/>
      <c r="HAV2" s="792"/>
      <c r="HAW2" s="791"/>
      <c r="HAX2" s="792"/>
      <c r="HAY2" s="792"/>
      <c r="HAZ2" s="792"/>
      <c r="HBA2" s="791"/>
      <c r="HBB2" s="792"/>
      <c r="HBC2" s="792"/>
      <c r="HBD2" s="792"/>
      <c r="HBE2" s="791"/>
      <c r="HBF2" s="792"/>
      <c r="HBG2" s="792"/>
      <c r="HBH2" s="792"/>
      <c r="HBI2" s="791"/>
      <c r="HBJ2" s="792"/>
      <c r="HBK2" s="792"/>
      <c r="HBL2" s="792"/>
      <c r="HBM2" s="791"/>
      <c r="HBN2" s="792"/>
      <c r="HBO2" s="792"/>
      <c r="HBP2" s="792"/>
      <c r="HBQ2" s="791"/>
      <c r="HBR2" s="792"/>
      <c r="HBS2" s="792"/>
      <c r="HBT2" s="792"/>
      <c r="HBU2" s="791"/>
      <c r="HBV2" s="792"/>
      <c r="HBW2" s="792"/>
      <c r="HBX2" s="792"/>
      <c r="HBY2" s="791"/>
      <c r="HBZ2" s="792"/>
      <c r="HCA2" s="792"/>
      <c r="HCB2" s="792"/>
      <c r="HCC2" s="791"/>
      <c r="HCD2" s="792"/>
      <c r="HCE2" s="792"/>
      <c r="HCF2" s="792"/>
      <c r="HCG2" s="791"/>
      <c r="HCH2" s="792"/>
      <c r="HCI2" s="792"/>
      <c r="HCJ2" s="792"/>
      <c r="HCK2" s="791"/>
      <c r="HCL2" s="792"/>
      <c r="HCM2" s="792"/>
      <c r="HCN2" s="792"/>
      <c r="HCO2" s="791"/>
      <c r="HCP2" s="792"/>
      <c r="HCQ2" s="792"/>
      <c r="HCR2" s="792"/>
      <c r="HCS2" s="791"/>
      <c r="HCT2" s="792"/>
      <c r="HCU2" s="792"/>
      <c r="HCV2" s="792"/>
      <c r="HCW2" s="791"/>
      <c r="HCX2" s="792"/>
      <c r="HCY2" s="792"/>
      <c r="HCZ2" s="792"/>
      <c r="HDA2" s="791"/>
      <c r="HDB2" s="792"/>
      <c r="HDC2" s="792"/>
      <c r="HDD2" s="792"/>
      <c r="HDE2" s="791"/>
      <c r="HDF2" s="792"/>
      <c r="HDG2" s="792"/>
      <c r="HDH2" s="792"/>
      <c r="HDI2" s="791"/>
      <c r="HDJ2" s="792"/>
      <c r="HDK2" s="792"/>
      <c r="HDL2" s="792"/>
      <c r="HDM2" s="791"/>
      <c r="HDN2" s="792"/>
      <c r="HDO2" s="792"/>
      <c r="HDP2" s="792"/>
      <c r="HDQ2" s="791"/>
      <c r="HDR2" s="792"/>
      <c r="HDS2" s="792"/>
      <c r="HDT2" s="792"/>
      <c r="HDU2" s="791"/>
      <c r="HDV2" s="792"/>
      <c r="HDW2" s="792"/>
      <c r="HDX2" s="792"/>
      <c r="HDY2" s="791"/>
      <c r="HDZ2" s="792"/>
      <c r="HEA2" s="792"/>
      <c r="HEB2" s="792"/>
      <c r="HEC2" s="791"/>
      <c r="HED2" s="792"/>
      <c r="HEE2" s="792"/>
      <c r="HEF2" s="792"/>
      <c r="HEG2" s="791"/>
      <c r="HEH2" s="792"/>
      <c r="HEI2" s="792"/>
      <c r="HEJ2" s="792"/>
      <c r="HEK2" s="791"/>
      <c r="HEL2" s="792"/>
      <c r="HEM2" s="792"/>
      <c r="HEN2" s="792"/>
      <c r="HEO2" s="791"/>
      <c r="HEP2" s="792"/>
      <c r="HEQ2" s="792"/>
      <c r="HER2" s="792"/>
      <c r="HES2" s="791"/>
      <c r="HET2" s="792"/>
      <c r="HEU2" s="792"/>
      <c r="HEV2" s="792"/>
      <c r="HEW2" s="791"/>
      <c r="HEX2" s="792"/>
      <c r="HEY2" s="792"/>
      <c r="HEZ2" s="792"/>
      <c r="HFA2" s="791"/>
      <c r="HFB2" s="792"/>
      <c r="HFC2" s="792"/>
      <c r="HFD2" s="792"/>
      <c r="HFE2" s="791"/>
      <c r="HFF2" s="792"/>
      <c r="HFG2" s="792"/>
      <c r="HFH2" s="792"/>
      <c r="HFI2" s="791"/>
      <c r="HFJ2" s="792"/>
      <c r="HFK2" s="792"/>
      <c r="HFL2" s="792"/>
      <c r="HFM2" s="791"/>
      <c r="HFN2" s="792"/>
      <c r="HFO2" s="792"/>
      <c r="HFP2" s="792"/>
      <c r="HFQ2" s="791"/>
      <c r="HFR2" s="792"/>
      <c r="HFS2" s="792"/>
      <c r="HFT2" s="792"/>
      <c r="HFU2" s="791"/>
      <c r="HFV2" s="792"/>
      <c r="HFW2" s="792"/>
      <c r="HFX2" s="792"/>
      <c r="HFY2" s="791"/>
      <c r="HFZ2" s="792"/>
      <c r="HGA2" s="792"/>
      <c r="HGB2" s="792"/>
      <c r="HGC2" s="791"/>
      <c r="HGD2" s="792"/>
      <c r="HGE2" s="792"/>
      <c r="HGF2" s="792"/>
      <c r="HGG2" s="791"/>
      <c r="HGH2" s="792"/>
      <c r="HGI2" s="792"/>
      <c r="HGJ2" s="792"/>
      <c r="HGK2" s="791"/>
      <c r="HGL2" s="792"/>
      <c r="HGM2" s="792"/>
      <c r="HGN2" s="792"/>
      <c r="HGO2" s="791"/>
      <c r="HGP2" s="792"/>
      <c r="HGQ2" s="792"/>
      <c r="HGR2" s="792"/>
      <c r="HGS2" s="791"/>
      <c r="HGT2" s="792"/>
      <c r="HGU2" s="792"/>
      <c r="HGV2" s="792"/>
      <c r="HGW2" s="791"/>
      <c r="HGX2" s="792"/>
      <c r="HGY2" s="792"/>
      <c r="HGZ2" s="792"/>
      <c r="HHA2" s="791"/>
      <c r="HHB2" s="792"/>
      <c r="HHC2" s="792"/>
      <c r="HHD2" s="792"/>
      <c r="HHE2" s="791"/>
      <c r="HHF2" s="792"/>
      <c r="HHG2" s="792"/>
      <c r="HHH2" s="792"/>
      <c r="HHI2" s="791"/>
      <c r="HHJ2" s="792"/>
      <c r="HHK2" s="792"/>
      <c r="HHL2" s="792"/>
      <c r="HHM2" s="791"/>
      <c r="HHN2" s="792"/>
      <c r="HHO2" s="792"/>
      <c r="HHP2" s="792"/>
      <c r="HHQ2" s="791"/>
      <c r="HHR2" s="792"/>
      <c r="HHS2" s="792"/>
      <c r="HHT2" s="792"/>
      <c r="HHU2" s="791"/>
      <c r="HHV2" s="792"/>
      <c r="HHW2" s="792"/>
      <c r="HHX2" s="792"/>
      <c r="HHY2" s="791"/>
      <c r="HHZ2" s="792"/>
      <c r="HIA2" s="792"/>
      <c r="HIB2" s="792"/>
      <c r="HIC2" s="791"/>
      <c r="HID2" s="792"/>
      <c r="HIE2" s="792"/>
      <c r="HIF2" s="792"/>
      <c r="HIG2" s="791"/>
      <c r="HIH2" s="792"/>
      <c r="HII2" s="792"/>
      <c r="HIJ2" s="792"/>
      <c r="HIK2" s="791"/>
      <c r="HIL2" s="792"/>
      <c r="HIM2" s="792"/>
      <c r="HIN2" s="792"/>
      <c r="HIO2" s="791"/>
      <c r="HIP2" s="792"/>
      <c r="HIQ2" s="792"/>
      <c r="HIR2" s="792"/>
      <c r="HIS2" s="791"/>
      <c r="HIT2" s="792"/>
      <c r="HIU2" s="792"/>
      <c r="HIV2" s="792"/>
      <c r="HIW2" s="791"/>
      <c r="HIX2" s="792"/>
      <c r="HIY2" s="792"/>
      <c r="HIZ2" s="792"/>
      <c r="HJA2" s="791"/>
      <c r="HJB2" s="792"/>
      <c r="HJC2" s="792"/>
      <c r="HJD2" s="792"/>
      <c r="HJE2" s="791"/>
      <c r="HJF2" s="792"/>
      <c r="HJG2" s="792"/>
      <c r="HJH2" s="792"/>
      <c r="HJI2" s="791"/>
      <c r="HJJ2" s="792"/>
      <c r="HJK2" s="792"/>
      <c r="HJL2" s="792"/>
      <c r="HJM2" s="791"/>
      <c r="HJN2" s="792"/>
      <c r="HJO2" s="792"/>
      <c r="HJP2" s="792"/>
      <c r="HJQ2" s="791"/>
      <c r="HJR2" s="792"/>
      <c r="HJS2" s="792"/>
      <c r="HJT2" s="792"/>
      <c r="HJU2" s="791"/>
      <c r="HJV2" s="792"/>
      <c r="HJW2" s="792"/>
      <c r="HJX2" s="792"/>
      <c r="HJY2" s="791"/>
      <c r="HJZ2" s="792"/>
      <c r="HKA2" s="792"/>
      <c r="HKB2" s="792"/>
      <c r="HKC2" s="791"/>
      <c r="HKD2" s="792"/>
      <c r="HKE2" s="792"/>
      <c r="HKF2" s="792"/>
      <c r="HKG2" s="791"/>
      <c r="HKH2" s="792"/>
      <c r="HKI2" s="792"/>
      <c r="HKJ2" s="792"/>
      <c r="HKK2" s="791"/>
      <c r="HKL2" s="792"/>
      <c r="HKM2" s="792"/>
      <c r="HKN2" s="792"/>
      <c r="HKO2" s="791"/>
      <c r="HKP2" s="792"/>
      <c r="HKQ2" s="792"/>
      <c r="HKR2" s="792"/>
      <c r="HKS2" s="791"/>
      <c r="HKT2" s="792"/>
      <c r="HKU2" s="792"/>
      <c r="HKV2" s="792"/>
      <c r="HKW2" s="791"/>
      <c r="HKX2" s="792"/>
      <c r="HKY2" s="792"/>
      <c r="HKZ2" s="792"/>
      <c r="HLA2" s="791"/>
      <c r="HLB2" s="792"/>
      <c r="HLC2" s="792"/>
      <c r="HLD2" s="792"/>
      <c r="HLE2" s="791"/>
      <c r="HLF2" s="792"/>
      <c r="HLG2" s="792"/>
      <c r="HLH2" s="792"/>
      <c r="HLI2" s="791"/>
      <c r="HLJ2" s="792"/>
      <c r="HLK2" s="792"/>
      <c r="HLL2" s="792"/>
      <c r="HLM2" s="791"/>
      <c r="HLN2" s="792"/>
      <c r="HLO2" s="792"/>
      <c r="HLP2" s="792"/>
      <c r="HLQ2" s="791"/>
      <c r="HLR2" s="792"/>
      <c r="HLS2" s="792"/>
      <c r="HLT2" s="792"/>
      <c r="HLU2" s="791"/>
      <c r="HLV2" s="792"/>
      <c r="HLW2" s="792"/>
      <c r="HLX2" s="792"/>
      <c r="HLY2" s="791"/>
      <c r="HLZ2" s="792"/>
      <c r="HMA2" s="792"/>
      <c r="HMB2" s="792"/>
      <c r="HMC2" s="791"/>
      <c r="HMD2" s="792"/>
      <c r="HME2" s="792"/>
      <c r="HMF2" s="792"/>
      <c r="HMG2" s="791"/>
      <c r="HMH2" s="792"/>
      <c r="HMI2" s="792"/>
      <c r="HMJ2" s="792"/>
      <c r="HMK2" s="791"/>
      <c r="HML2" s="792"/>
      <c r="HMM2" s="792"/>
      <c r="HMN2" s="792"/>
      <c r="HMO2" s="791"/>
      <c r="HMP2" s="792"/>
      <c r="HMQ2" s="792"/>
      <c r="HMR2" s="792"/>
      <c r="HMS2" s="791"/>
      <c r="HMT2" s="792"/>
      <c r="HMU2" s="792"/>
      <c r="HMV2" s="792"/>
      <c r="HMW2" s="791"/>
      <c r="HMX2" s="792"/>
      <c r="HMY2" s="792"/>
      <c r="HMZ2" s="792"/>
      <c r="HNA2" s="791"/>
      <c r="HNB2" s="792"/>
      <c r="HNC2" s="792"/>
      <c r="HND2" s="792"/>
      <c r="HNE2" s="791"/>
      <c r="HNF2" s="792"/>
      <c r="HNG2" s="792"/>
      <c r="HNH2" s="792"/>
      <c r="HNI2" s="791"/>
      <c r="HNJ2" s="792"/>
      <c r="HNK2" s="792"/>
      <c r="HNL2" s="792"/>
      <c r="HNM2" s="791"/>
      <c r="HNN2" s="792"/>
      <c r="HNO2" s="792"/>
      <c r="HNP2" s="792"/>
      <c r="HNQ2" s="791"/>
      <c r="HNR2" s="792"/>
      <c r="HNS2" s="792"/>
      <c r="HNT2" s="792"/>
      <c r="HNU2" s="791"/>
      <c r="HNV2" s="792"/>
      <c r="HNW2" s="792"/>
      <c r="HNX2" s="792"/>
      <c r="HNY2" s="791"/>
      <c r="HNZ2" s="792"/>
      <c r="HOA2" s="792"/>
      <c r="HOB2" s="792"/>
      <c r="HOC2" s="791"/>
      <c r="HOD2" s="792"/>
      <c r="HOE2" s="792"/>
      <c r="HOF2" s="792"/>
      <c r="HOG2" s="791"/>
      <c r="HOH2" s="792"/>
      <c r="HOI2" s="792"/>
      <c r="HOJ2" s="792"/>
      <c r="HOK2" s="791"/>
      <c r="HOL2" s="792"/>
      <c r="HOM2" s="792"/>
      <c r="HON2" s="792"/>
      <c r="HOO2" s="791"/>
      <c r="HOP2" s="792"/>
      <c r="HOQ2" s="792"/>
      <c r="HOR2" s="792"/>
      <c r="HOS2" s="791"/>
      <c r="HOT2" s="792"/>
      <c r="HOU2" s="792"/>
      <c r="HOV2" s="792"/>
      <c r="HOW2" s="791"/>
      <c r="HOX2" s="792"/>
      <c r="HOY2" s="792"/>
      <c r="HOZ2" s="792"/>
      <c r="HPA2" s="791"/>
      <c r="HPB2" s="792"/>
      <c r="HPC2" s="792"/>
      <c r="HPD2" s="792"/>
      <c r="HPE2" s="791"/>
      <c r="HPF2" s="792"/>
      <c r="HPG2" s="792"/>
      <c r="HPH2" s="792"/>
      <c r="HPI2" s="791"/>
      <c r="HPJ2" s="792"/>
      <c r="HPK2" s="792"/>
      <c r="HPL2" s="792"/>
      <c r="HPM2" s="791"/>
      <c r="HPN2" s="792"/>
      <c r="HPO2" s="792"/>
      <c r="HPP2" s="792"/>
      <c r="HPQ2" s="791"/>
      <c r="HPR2" s="792"/>
      <c r="HPS2" s="792"/>
      <c r="HPT2" s="792"/>
      <c r="HPU2" s="791"/>
      <c r="HPV2" s="792"/>
      <c r="HPW2" s="792"/>
      <c r="HPX2" s="792"/>
      <c r="HPY2" s="791"/>
      <c r="HPZ2" s="792"/>
      <c r="HQA2" s="792"/>
      <c r="HQB2" s="792"/>
      <c r="HQC2" s="791"/>
      <c r="HQD2" s="792"/>
      <c r="HQE2" s="792"/>
      <c r="HQF2" s="792"/>
      <c r="HQG2" s="791"/>
      <c r="HQH2" s="792"/>
      <c r="HQI2" s="792"/>
      <c r="HQJ2" s="792"/>
      <c r="HQK2" s="791"/>
      <c r="HQL2" s="792"/>
      <c r="HQM2" s="792"/>
      <c r="HQN2" s="792"/>
      <c r="HQO2" s="791"/>
      <c r="HQP2" s="792"/>
      <c r="HQQ2" s="792"/>
      <c r="HQR2" s="792"/>
      <c r="HQS2" s="791"/>
      <c r="HQT2" s="792"/>
      <c r="HQU2" s="792"/>
      <c r="HQV2" s="792"/>
      <c r="HQW2" s="791"/>
      <c r="HQX2" s="792"/>
      <c r="HQY2" s="792"/>
      <c r="HQZ2" s="792"/>
      <c r="HRA2" s="791"/>
      <c r="HRB2" s="792"/>
      <c r="HRC2" s="792"/>
      <c r="HRD2" s="792"/>
      <c r="HRE2" s="791"/>
      <c r="HRF2" s="792"/>
      <c r="HRG2" s="792"/>
      <c r="HRH2" s="792"/>
      <c r="HRI2" s="791"/>
      <c r="HRJ2" s="792"/>
      <c r="HRK2" s="792"/>
      <c r="HRL2" s="792"/>
      <c r="HRM2" s="791"/>
      <c r="HRN2" s="792"/>
      <c r="HRO2" s="792"/>
      <c r="HRP2" s="792"/>
      <c r="HRQ2" s="791"/>
      <c r="HRR2" s="792"/>
      <c r="HRS2" s="792"/>
      <c r="HRT2" s="792"/>
      <c r="HRU2" s="791"/>
      <c r="HRV2" s="792"/>
      <c r="HRW2" s="792"/>
      <c r="HRX2" s="792"/>
      <c r="HRY2" s="791"/>
      <c r="HRZ2" s="792"/>
      <c r="HSA2" s="792"/>
      <c r="HSB2" s="792"/>
      <c r="HSC2" s="791"/>
      <c r="HSD2" s="792"/>
      <c r="HSE2" s="792"/>
      <c r="HSF2" s="792"/>
      <c r="HSG2" s="791"/>
      <c r="HSH2" s="792"/>
      <c r="HSI2" s="792"/>
      <c r="HSJ2" s="792"/>
      <c r="HSK2" s="791"/>
      <c r="HSL2" s="792"/>
      <c r="HSM2" s="792"/>
      <c r="HSN2" s="792"/>
      <c r="HSO2" s="791"/>
      <c r="HSP2" s="792"/>
      <c r="HSQ2" s="792"/>
      <c r="HSR2" s="792"/>
      <c r="HSS2" s="791"/>
      <c r="HST2" s="792"/>
      <c r="HSU2" s="792"/>
      <c r="HSV2" s="792"/>
      <c r="HSW2" s="791"/>
      <c r="HSX2" s="792"/>
      <c r="HSY2" s="792"/>
      <c r="HSZ2" s="792"/>
      <c r="HTA2" s="791"/>
      <c r="HTB2" s="792"/>
      <c r="HTC2" s="792"/>
      <c r="HTD2" s="792"/>
      <c r="HTE2" s="791"/>
      <c r="HTF2" s="792"/>
      <c r="HTG2" s="792"/>
      <c r="HTH2" s="792"/>
      <c r="HTI2" s="791"/>
      <c r="HTJ2" s="792"/>
      <c r="HTK2" s="792"/>
      <c r="HTL2" s="792"/>
      <c r="HTM2" s="791"/>
      <c r="HTN2" s="792"/>
      <c r="HTO2" s="792"/>
      <c r="HTP2" s="792"/>
      <c r="HTQ2" s="791"/>
      <c r="HTR2" s="792"/>
      <c r="HTS2" s="792"/>
      <c r="HTT2" s="792"/>
      <c r="HTU2" s="791"/>
      <c r="HTV2" s="792"/>
      <c r="HTW2" s="792"/>
      <c r="HTX2" s="792"/>
      <c r="HTY2" s="791"/>
      <c r="HTZ2" s="792"/>
      <c r="HUA2" s="792"/>
      <c r="HUB2" s="792"/>
      <c r="HUC2" s="791"/>
      <c r="HUD2" s="792"/>
      <c r="HUE2" s="792"/>
      <c r="HUF2" s="792"/>
      <c r="HUG2" s="791"/>
      <c r="HUH2" s="792"/>
      <c r="HUI2" s="792"/>
      <c r="HUJ2" s="792"/>
      <c r="HUK2" s="791"/>
      <c r="HUL2" s="792"/>
      <c r="HUM2" s="792"/>
      <c r="HUN2" s="792"/>
      <c r="HUO2" s="791"/>
      <c r="HUP2" s="792"/>
      <c r="HUQ2" s="792"/>
      <c r="HUR2" s="792"/>
      <c r="HUS2" s="791"/>
      <c r="HUT2" s="792"/>
      <c r="HUU2" s="792"/>
      <c r="HUV2" s="792"/>
      <c r="HUW2" s="791"/>
      <c r="HUX2" s="792"/>
      <c r="HUY2" s="792"/>
      <c r="HUZ2" s="792"/>
      <c r="HVA2" s="791"/>
      <c r="HVB2" s="792"/>
      <c r="HVC2" s="792"/>
      <c r="HVD2" s="792"/>
      <c r="HVE2" s="791"/>
      <c r="HVF2" s="792"/>
      <c r="HVG2" s="792"/>
      <c r="HVH2" s="792"/>
      <c r="HVI2" s="791"/>
      <c r="HVJ2" s="792"/>
      <c r="HVK2" s="792"/>
      <c r="HVL2" s="792"/>
      <c r="HVM2" s="791"/>
      <c r="HVN2" s="792"/>
      <c r="HVO2" s="792"/>
      <c r="HVP2" s="792"/>
      <c r="HVQ2" s="791"/>
      <c r="HVR2" s="792"/>
      <c r="HVS2" s="792"/>
      <c r="HVT2" s="792"/>
      <c r="HVU2" s="791"/>
      <c r="HVV2" s="792"/>
      <c r="HVW2" s="792"/>
      <c r="HVX2" s="792"/>
      <c r="HVY2" s="791"/>
      <c r="HVZ2" s="792"/>
      <c r="HWA2" s="792"/>
      <c r="HWB2" s="792"/>
      <c r="HWC2" s="791"/>
      <c r="HWD2" s="792"/>
      <c r="HWE2" s="792"/>
      <c r="HWF2" s="792"/>
      <c r="HWG2" s="791"/>
      <c r="HWH2" s="792"/>
      <c r="HWI2" s="792"/>
      <c r="HWJ2" s="792"/>
      <c r="HWK2" s="791"/>
      <c r="HWL2" s="792"/>
      <c r="HWM2" s="792"/>
      <c r="HWN2" s="792"/>
      <c r="HWO2" s="791"/>
      <c r="HWP2" s="792"/>
      <c r="HWQ2" s="792"/>
      <c r="HWR2" s="792"/>
      <c r="HWS2" s="791"/>
      <c r="HWT2" s="792"/>
      <c r="HWU2" s="792"/>
      <c r="HWV2" s="792"/>
      <c r="HWW2" s="791"/>
      <c r="HWX2" s="792"/>
      <c r="HWY2" s="792"/>
      <c r="HWZ2" s="792"/>
      <c r="HXA2" s="791"/>
      <c r="HXB2" s="792"/>
      <c r="HXC2" s="792"/>
      <c r="HXD2" s="792"/>
      <c r="HXE2" s="791"/>
      <c r="HXF2" s="792"/>
      <c r="HXG2" s="792"/>
      <c r="HXH2" s="792"/>
      <c r="HXI2" s="791"/>
      <c r="HXJ2" s="792"/>
      <c r="HXK2" s="792"/>
      <c r="HXL2" s="792"/>
      <c r="HXM2" s="791"/>
      <c r="HXN2" s="792"/>
      <c r="HXO2" s="792"/>
      <c r="HXP2" s="792"/>
      <c r="HXQ2" s="791"/>
      <c r="HXR2" s="792"/>
      <c r="HXS2" s="792"/>
      <c r="HXT2" s="792"/>
      <c r="HXU2" s="791"/>
      <c r="HXV2" s="792"/>
      <c r="HXW2" s="792"/>
      <c r="HXX2" s="792"/>
      <c r="HXY2" s="791"/>
      <c r="HXZ2" s="792"/>
      <c r="HYA2" s="792"/>
      <c r="HYB2" s="792"/>
      <c r="HYC2" s="791"/>
      <c r="HYD2" s="792"/>
      <c r="HYE2" s="792"/>
      <c r="HYF2" s="792"/>
      <c r="HYG2" s="791"/>
      <c r="HYH2" s="792"/>
      <c r="HYI2" s="792"/>
      <c r="HYJ2" s="792"/>
      <c r="HYK2" s="791"/>
      <c r="HYL2" s="792"/>
      <c r="HYM2" s="792"/>
      <c r="HYN2" s="792"/>
      <c r="HYO2" s="791"/>
      <c r="HYP2" s="792"/>
      <c r="HYQ2" s="792"/>
      <c r="HYR2" s="792"/>
      <c r="HYS2" s="791"/>
      <c r="HYT2" s="792"/>
      <c r="HYU2" s="792"/>
      <c r="HYV2" s="792"/>
      <c r="HYW2" s="791"/>
      <c r="HYX2" s="792"/>
      <c r="HYY2" s="792"/>
      <c r="HYZ2" s="792"/>
      <c r="HZA2" s="791"/>
      <c r="HZB2" s="792"/>
      <c r="HZC2" s="792"/>
      <c r="HZD2" s="792"/>
      <c r="HZE2" s="791"/>
      <c r="HZF2" s="792"/>
      <c r="HZG2" s="792"/>
      <c r="HZH2" s="792"/>
      <c r="HZI2" s="791"/>
      <c r="HZJ2" s="792"/>
      <c r="HZK2" s="792"/>
      <c r="HZL2" s="792"/>
      <c r="HZM2" s="791"/>
      <c r="HZN2" s="792"/>
      <c r="HZO2" s="792"/>
      <c r="HZP2" s="792"/>
      <c r="HZQ2" s="791"/>
      <c r="HZR2" s="792"/>
      <c r="HZS2" s="792"/>
      <c r="HZT2" s="792"/>
      <c r="HZU2" s="791"/>
      <c r="HZV2" s="792"/>
      <c r="HZW2" s="792"/>
      <c r="HZX2" s="792"/>
      <c r="HZY2" s="791"/>
      <c r="HZZ2" s="792"/>
      <c r="IAA2" s="792"/>
      <c r="IAB2" s="792"/>
      <c r="IAC2" s="791"/>
      <c r="IAD2" s="792"/>
      <c r="IAE2" s="792"/>
      <c r="IAF2" s="792"/>
      <c r="IAG2" s="791"/>
      <c r="IAH2" s="792"/>
      <c r="IAI2" s="792"/>
      <c r="IAJ2" s="792"/>
      <c r="IAK2" s="791"/>
      <c r="IAL2" s="792"/>
      <c r="IAM2" s="792"/>
      <c r="IAN2" s="792"/>
      <c r="IAO2" s="791"/>
      <c r="IAP2" s="792"/>
      <c r="IAQ2" s="792"/>
      <c r="IAR2" s="792"/>
      <c r="IAS2" s="791"/>
      <c r="IAT2" s="792"/>
      <c r="IAU2" s="792"/>
      <c r="IAV2" s="792"/>
      <c r="IAW2" s="791"/>
      <c r="IAX2" s="792"/>
      <c r="IAY2" s="792"/>
      <c r="IAZ2" s="792"/>
      <c r="IBA2" s="791"/>
      <c r="IBB2" s="792"/>
      <c r="IBC2" s="792"/>
      <c r="IBD2" s="792"/>
      <c r="IBE2" s="791"/>
      <c r="IBF2" s="792"/>
      <c r="IBG2" s="792"/>
      <c r="IBH2" s="792"/>
      <c r="IBI2" s="791"/>
      <c r="IBJ2" s="792"/>
      <c r="IBK2" s="792"/>
      <c r="IBL2" s="792"/>
      <c r="IBM2" s="791"/>
      <c r="IBN2" s="792"/>
      <c r="IBO2" s="792"/>
      <c r="IBP2" s="792"/>
      <c r="IBQ2" s="791"/>
      <c r="IBR2" s="792"/>
      <c r="IBS2" s="792"/>
      <c r="IBT2" s="792"/>
      <c r="IBU2" s="791"/>
      <c r="IBV2" s="792"/>
      <c r="IBW2" s="792"/>
      <c r="IBX2" s="792"/>
      <c r="IBY2" s="791"/>
      <c r="IBZ2" s="792"/>
      <c r="ICA2" s="792"/>
      <c r="ICB2" s="792"/>
      <c r="ICC2" s="791"/>
      <c r="ICD2" s="792"/>
      <c r="ICE2" s="792"/>
      <c r="ICF2" s="792"/>
      <c r="ICG2" s="791"/>
      <c r="ICH2" s="792"/>
      <c r="ICI2" s="792"/>
      <c r="ICJ2" s="792"/>
      <c r="ICK2" s="791"/>
      <c r="ICL2" s="792"/>
      <c r="ICM2" s="792"/>
      <c r="ICN2" s="792"/>
      <c r="ICO2" s="791"/>
      <c r="ICP2" s="792"/>
      <c r="ICQ2" s="792"/>
      <c r="ICR2" s="792"/>
      <c r="ICS2" s="791"/>
      <c r="ICT2" s="792"/>
      <c r="ICU2" s="792"/>
      <c r="ICV2" s="792"/>
      <c r="ICW2" s="791"/>
      <c r="ICX2" s="792"/>
      <c r="ICY2" s="792"/>
      <c r="ICZ2" s="792"/>
      <c r="IDA2" s="791"/>
      <c r="IDB2" s="792"/>
      <c r="IDC2" s="792"/>
      <c r="IDD2" s="792"/>
      <c r="IDE2" s="791"/>
      <c r="IDF2" s="792"/>
      <c r="IDG2" s="792"/>
      <c r="IDH2" s="792"/>
      <c r="IDI2" s="791"/>
      <c r="IDJ2" s="792"/>
      <c r="IDK2" s="792"/>
      <c r="IDL2" s="792"/>
      <c r="IDM2" s="791"/>
      <c r="IDN2" s="792"/>
      <c r="IDO2" s="792"/>
      <c r="IDP2" s="792"/>
      <c r="IDQ2" s="791"/>
      <c r="IDR2" s="792"/>
      <c r="IDS2" s="792"/>
      <c r="IDT2" s="792"/>
      <c r="IDU2" s="791"/>
      <c r="IDV2" s="792"/>
      <c r="IDW2" s="792"/>
      <c r="IDX2" s="792"/>
      <c r="IDY2" s="791"/>
      <c r="IDZ2" s="792"/>
      <c r="IEA2" s="792"/>
      <c r="IEB2" s="792"/>
      <c r="IEC2" s="791"/>
      <c r="IED2" s="792"/>
      <c r="IEE2" s="792"/>
      <c r="IEF2" s="792"/>
      <c r="IEG2" s="791"/>
      <c r="IEH2" s="792"/>
      <c r="IEI2" s="792"/>
      <c r="IEJ2" s="792"/>
      <c r="IEK2" s="791"/>
      <c r="IEL2" s="792"/>
      <c r="IEM2" s="792"/>
      <c r="IEN2" s="792"/>
      <c r="IEO2" s="791"/>
      <c r="IEP2" s="792"/>
      <c r="IEQ2" s="792"/>
      <c r="IER2" s="792"/>
      <c r="IES2" s="791"/>
      <c r="IET2" s="792"/>
      <c r="IEU2" s="792"/>
      <c r="IEV2" s="792"/>
      <c r="IEW2" s="791"/>
      <c r="IEX2" s="792"/>
      <c r="IEY2" s="792"/>
      <c r="IEZ2" s="792"/>
      <c r="IFA2" s="791"/>
      <c r="IFB2" s="792"/>
      <c r="IFC2" s="792"/>
      <c r="IFD2" s="792"/>
      <c r="IFE2" s="791"/>
      <c r="IFF2" s="792"/>
      <c r="IFG2" s="792"/>
      <c r="IFH2" s="792"/>
      <c r="IFI2" s="791"/>
      <c r="IFJ2" s="792"/>
      <c r="IFK2" s="792"/>
      <c r="IFL2" s="792"/>
      <c r="IFM2" s="791"/>
      <c r="IFN2" s="792"/>
      <c r="IFO2" s="792"/>
      <c r="IFP2" s="792"/>
      <c r="IFQ2" s="791"/>
      <c r="IFR2" s="792"/>
      <c r="IFS2" s="792"/>
      <c r="IFT2" s="792"/>
      <c r="IFU2" s="791"/>
      <c r="IFV2" s="792"/>
      <c r="IFW2" s="792"/>
      <c r="IFX2" s="792"/>
      <c r="IFY2" s="791"/>
      <c r="IFZ2" s="792"/>
      <c r="IGA2" s="792"/>
      <c r="IGB2" s="792"/>
      <c r="IGC2" s="791"/>
      <c r="IGD2" s="792"/>
      <c r="IGE2" s="792"/>
      <c r="IGF2" s="792"/>
      <c r="IGG2" s="791"/>
      <c r="IGH2" s="792"/>
      <c r="IGI2" s="792"/>
      <c r="IGJ2" s="792"/>
      <c r="IGK2" s="791"/>
      <c r="IGL2" s="792"/>
      <c r="IGM2" s="792"/>
      <c r="IGN2" s="792"/>
      <c r="IGO2" s="791"/>
      <c r="IGP2" s="792"/>
      <c r="IGQ2" s="792"/>
      <c r="IGR2" s="792"/>
      <c r="IGS2" s="791"/>
      <c r="IGT2" s="792"/>
      <c r="IGU2" s="792"/>
      <c r="IGV2" s="792"/>
      <c r="IGW2" s="791"/>
      <c r="IGX2" s="792"/>
      <c r="IGY2" s="792"/>
      <c r="IGZ2" s="792"/>
      <c r="IHA2" s="791"/>
      <c r="IHB2" s="792"/>
      <c r="IHC2" s="792"/>
      <c r="IHD2" s="792"/>
      <c r="IHE2" s="791"/>
      <c r="IHF2" s="792"/>
      <c r="IHG2" s="792"/>
      <c r="IHH2" s="792"/>
      <c r="IHI2" s="791"/>
      <c r="IHJ2" s="792"/>
      <c r="IHK2" s="792"/>
      <c r="IHL2" s="792"/>
      <c r="IHM2" s="791"/>
      <c r="IHN2" s="792"/>
      <c r="IHO2" s="792"/>
      <c r="IHP2" s="792"/>
      <c r="IHQ2" s="791"/>
      <c r="IHR2" s="792"/>
      <c r="IHS2" s="792"/>
      <c r="IHT2" s="792"/>
      <c r="IHU2" s="791"/>
      <c r="IHV2" s="792"/>
      <c r="IHW2" s="792"/>
      <c r="IHX2" s="792"/>
      <c r="IHY2" s="791"/>
      <c r="IHZ2" s="792"/>
      <c r="IIA2" s="792"/>
      <c r="IIB2" s="792"/>
      <c r="IIC2" s="791"/>
      <c r="IID2" s="792"/>
      <c r="IIE2" s="792"/>
      <c r="IIF2" s="792"/>
      <c r="IIG2" s="791"/>
      <c r="IIH2" s="792"/>
      <c r="III2" s="792"/>
      <c r="IIJ2" s="792"/>
      <c r="IIK2" s="791"/>
      <c r="IIL2" s="792"/>
      <c r="IIM2" s="792"/>
      <c r="IIN2" s="792"/>
      <c r="IIO2" s="791"/>
      <c r="IIP2" s="792"/>
      <c r="IIQ2" s="792"/>
      <c r="IIR2" s="792"/>
      <c r="IIS2" s="791"/>
      <c r="IIT2" s="792"/>
      <c r="IIU2" s="792"/>
      <c r="IIV2" s="792"/>
      <c r="IIW2" s="791"/>
      <c r="IIX2" s="792"/>
      <c r="IIY2" s="792"/>
      <c r="IIZ2" s="792"/>
      <c r="IJA2" s="791"/>
      <c r="IJB2" s="792"/>
      <c r="IJC2" s="792"/>
      <c r="IJD2" s="792"/>
      <c r="IJE2" s="791"/>
      <c r="IJF2" s="792"/>
      <c r="IJG2" s="792"/>
      <c r="IJH2" s="792"/>
      <c r="IJI2" s="791"/>
      <c r="IJJ2" s="792"/>
      <c r="IJK2" s="792"/>
      <c r="IJL2" s="792"/>
      <c r="IJM2" s="791"/>
      <c r="IJN2" s="792"/>
      <c r="IJO2" s="792"/>
      <c r="IJP2" s="792"/>
      <c r="IJQ2" s="791"/>
      <c r="IJR2" s="792"/>
      <c r="IJS2" s="792"/>
      <c r="IJT2" s="792"/>
      <c r="IJU2" s="791"/>
      <c r="IJV2" s="792"/>
      <c r="IJW2" s="792"/>
      <c r="IJX2" s="792"/>
      <c r="IJY2" s="791"/>
      <c r="IJZ2" s="792"/>
      <c r="IKA2" s="792"/>
      <c r="IKB2" s="792"/>
      <c r="IKC2" s="791"/>
      <c r="IKD2" s="792"/>
      <c r="IKE2" s="792"/>
      <c r="IKF2" s="792"/>
      <c r="IKG2" s="791"/>
      <c r="IKH2" s="792"/>
      <c r="IKI2" s="792"/>
      <c r="IKJ2" s="792"/>
      <c r="IKK2" s="791"/>
      <c r="IKL2" s="792"/>
      <c r="IKM2" s="792"/>
      <c r="IKN2" s="792"/>
      <c r="IKO2" s="791"/>
      <c r="IKP2" s="792"/>
      <c r="IKQ2" s="792"/>
      <c r="IKR2" s="792"/>
      <c r="IKS2" s="791"/>
      <c r="IKT2" s="792"/>
      <c r="IKU2" s="792"/>
      <c r="IKV2" s="792"/>
      <c r="IKW2" s="791"/>
      <c r="IKX2" s="792"/>
      <c r="IKY2" s="792"/>
      <c r="IKZ2" s="792"/>
      <c r="ILA2" s="791"/>
      <c r="ILB2" s="792"/>
      <c r="ILC2" s="792"/>
      <c r="ILD2" s="792"/>
      <c r="ILE2" s="791"/>
      <c r="ILF2" s="792"/>
      <c r="ILG2" s="792"/>
      <c r="ILH2" s="792"/>
      <c r="ILI2" s="791"/>
      <c r="ILJ2" s="792"/>
      <c r="ILK2" s="792"/>
      <c r="ILL2" s="792"/>
      <c r="ILM2" s="791"/>
      <c r="ILN2" s="792"/>
      <c r="ILO2" s="792"/>
      <c r="ILP2" s="792"/>
      <c r="ILQ2" s="791"/>
      <c r="ILR2" s="792"/>
      <c r="ILS2" s="792"/>
      <c r="ILT2" s="792"/>
      <c r="ILU2" s="791"/>
      <c r="ILV2" s="792"/>
      <c r="ILW2" s="792"/>
      <c r="ILX2" s="792"/>
      <c r="ILY2" s="791"/>
      <c r="ILZ2" s="792"/>
      <c r="IMA2" s="792"/>
      <c r="IMB2" s="792"/>
      <c r="IMC2" s="791"/>
      <c r="IMD2" s="792"/>
      <c r="IME2" s="792"/>
      <c r="IMF2" s="792"/>
      <c r="IMG2" s="791"/>
      <c r="IMH2" s="792"/>
      <c r="IMI2" s="792"/>
      <c r="IMJ2" s="792"/>
      <c r="IMK2" s="791"/>
      <c r="IML2" s="792"/>
      <c r="IMM2" s="792"/>
      <c r="IMN2" s="792"/>
      <c r="IMO2" s="791"/>
      <c r="IMP2" s="792"/>
      <c r="IMQ2" s="792"/>
      <c r="IMR2" s="792"/>
      <c r="IMS2" s="791"/>
      <c r="IMT2" s="792"/>
      <c r="IMU2" s="792"/>
      <c r="IMV2" s="792"/>
      <c r="IMW2" s="791"/>
      <c r="IMX2" s="792"/>
      <c r="IMY2" s="792"/>
      <c r="IMZ2" s="792"/>
      <c r="INA2" s="791"/>
      <c r="INB2" s="792"/>
      <c r="INC2" s="792"/>
      <c r="IND2" s="792"/>
      <c r="INE2" s="791"/>
      <c r="INF2" s="792"/>
      <c r="ING2" s="792"/>
      <c r="INH2" s="792"/>
      <c r="INI2" s="791"/>
      <c r="INJ2" s="792"/>
      <c r="INK2" s="792"/>
      <c r="INL2" s="792"/>
      <c r="INM2" s="791"/>
      <c r="INN2" s="792"/>
      <c r="INO2" s="792"/>
      <c r="INP2" s="792"/>
      <c r="INQ2" s="791"/>
      <c r="INR2" s="792"/>
      <c r="INS2" s="792"/>
      <c r="INT2" s="792"/>
      <c r="INU2" s="791"/>
      <c r="INV2" s="792"/>
      <c r="INW2" s="792"/>
      <c r="INX2" s="792"/>
      <c r="INY2" s="791"/>
      <c r="INZ2" s="792"/>
      <c r="IOA2" s="792"/>
      <c r="IOB2" s="792"/>
      <c r="IOC2" s="791"/>
      <c r="IOD2" s="792"/>
      <c r="IOE2" s="792"/>
      <c r="IOF2" s="792"/>
      <c r="IOG2" s="791"/>
      <c r="IOH2" s="792"/>
      <c r="IOI2" s="792"/>
      <c r="IOJ2" s="792"/>
      <c r="IOK2" s="791"/>
      <c r="IOL2" s="792"/>
      <c r="IOM2" s="792"/>
      <c r="ION2" s="792"/>
      <c r="IOO2" s="791"/>
      <c r="IOP2" s="792"/>
      <c r="IOQ2" s="792"/>
      <c r="IOR2" s="792"/>
      <c r="IOS2" s="791"/>
      <c r="IOT2" s="792"/>
      <c r="IOU2" s="792"/>
      <c r="IOV2" s="792"/>
      <c r="IOW2" s="791"/>
      <c r="IOX2" s="792"/>
      <c r="IOY2" s="792"/>
      <c r="IOZ2" s="792"/>
      <c r="IPA2" s="791"/>
      <c r="IPB2" s="792"/>
      <c r="IPC2" s="792"/>
      <c r="IPD2" s="792"/>
      <c r="IPE2" s="791"/>
      <c r="IPF2" s="792"/>
      <c r="IPG2" s="792"/>
      <c r="IPH2" s="792"/>
      <c r="IPI2" s="791"/>
      <c r="IPJ2" s="792"/>
      <c r="IPK2" s="792"/>
      <c r="IPL2" s="792"/>
      <c r="IPM2" s="791"/>
      <c r="IPN2" s="792"/>
      <c r="IPO2" s="792"/>
      <c r="IPP2" s="792"/>
      <c r="IPQ2" s="791"/>
      <c r="IPR2" s="792"/>
      <c r="IPS2" s="792"/>
      <c r="IPT2" s="792"/>
      <c r="IPU2" s="791"/>
      <c r="IPV2" s="792"/>
      <c r="IPW2" s="792"/>
      <c r="IPX2" s="792"/>
      <c r="IPY2" s="791"/>
      <c r="IPZ2" s="792"/>
      <c r="IQA2" s="792"/>
      <c r="IQB2" s="792"/>
      <c r="IQC2" s="791"/>
      <c r="IQD2" s="792"/>
      <c r="IQE2" s="792"/>
      <c r="IQF2" s="792"/>
      <c r="IQG2" s="791"/>
      <c r="IQH2" s="792"/>
      <c r="IQI2" s="792"/>
      <c r="IQJ2" s="792"/>
      <c r="IQK2" s="791"/>
      <c r="IQL2" s="792"/>
      <c r="IQM2" s="792"/>
      <c r="IQN2" s="792"/>
      <c r="IQO2" s="791"/>
      <c r="IQP2" s="792"/>
      <c r="IQQ2" s="792"/>
      <c r="IQR2" s="792"/>
      <c r="IQS2" s="791"/>
      <c r="IQT2" s="792"/>
      <c r="IQU2" s="792"/>
      <c r="IQV2" s="792"/>
      <c r="IQW2" s="791"/>
      <c r="IQX2" s="792"/>
      <c r="IQY2" s="792"/>
      <c r="IQZ2" s="792"/>
      <c r="IRA2" s="791"/>
      <c r="IRB2" s="792"/>
      <c r="IRC2" s="792"/>
      <c r="IRD2" s="792"/>
      <c r="IRE2" s="791"/>
      <c r="IRF2" s="792"/>
      <c r="IRG2" s="792"/>
      <c r="IRH2" s="792"/>
      <c r="IRI2" s="791"/>
      <c r="IRJ2" s="792"/>
      <c r="IRK2" s="792"/>
      <c r="IRL2" s="792"/>
      <c r="IRM2" s="791"/>
      <c r="IRN2" s="792"/>
      <c r="IRO2" s="792"/>
      <c r="IRP2" s="792"/>
      <c r="IRQ2" s="791"/>
      <c r="IRR2" s="792"/>
      <c r="IRS2" s="792"/>
      <c r="IRT2" s="792"/>
      <c r="IRU2" s="791"/>
      <c r="IRV2" s="792"/>
      <c r="IRW2" s="792"/>
      <c r="IRX2" s="792"/>
      <c r="IRY2" s="791"/>
      <c r="IRZ2" s="792"/>
      <c r="ISA2" s="792"/>
      <c r="ISB2" s="792"/>
      <c r="ISC2" s="791"/>
      <c r="ISD2" s="792"/>
      <c r="ISE2" s="792"/>
      <c r="ISF2" s="792"/>
      <c r="ISG2" s="791"/>
      <c r="ISH2" s="792"/>
      <c r="ISI2" s="792"/>
      <c r="ISJ2" s="792"/>
      <c r="ISK2" s="791"/>
      <c r="ISL2" s="792"/>
      <c r="ISM2" s="792"/>
      <c r="ISN2" s="792"/>
      <c r="ISO2" s="791"/>
      <c r="ISP2" s="792"/>
      <c r="ISQ2" s="792"/>
      <c r="ISR2" s="792"/>
      <c r="ISS2" s="791"/>
      <c r="IST2" s="792"/>
      <c r="ISU2" s="792"/>
      <c r="ISV2" s="792"/>
      <c r="ISW2" s="791"/>
      <c r="ISX2" s="792"/>
      <c r="ISY2" s="792"/>
      <c r="ISZ2" s="792"/>
      <c r="ITA2" s="791"/>
      <c r="ITB2" s="792"/>
      <c r="ITC2" s="792"/>
      <c r="ITD2" s="792"/>
      <c r="ITE2" s="791"/>
      <c r="ITF2" s="792"/>
      <c r="ITG2" s="792"/>
      <c r="ITH2" s="792"/>
      <c r="ITI2" s="791"/>
      <c r="ITJ2" s="792"/>
      <c r="ITK2" s="792"/>
      <c r="ITL2" s="792"/>
      <c r="ITM2" s="791"/>
      <c r="ITN2" s="792"/>
      <c r="ITO2" s="792"/>
      <c r="ITP2" s="792"/>
      <c r="ITQ2" s="791"/>
      <c r="ITR2" s="792"/>
      <c r="ITS2" s="792"/>
      <c r="ITT2" s="792"/>
      <c r="ITU2" s="791"/>
      <c r="ITV2" s="792"/>
      <c r="ITW2" s="792"/>
      <c r="ITX2" s="792"/>
      <c r="ITY2" s="791"/>
      <c r="ITZ2" s="792"/>
      <c r="IUA2" s="792"/>
      <c r="IUB2" s="792"/>
      <c r="IUC2" s="791"/>
      <c r="IUD2" s="792"/>
      <c r="IUE2" s="792"/>
      <c r="IUF2" s="792"/>
      <c r="IUG2" s="791"/>
      <c r="IUH2" s="792"/>
      <c r="IUI2" s="792"/>
      <c r="IUJ2" s="792"/>
      <c r="IUK2" s="791"/>
      <c r="IUL2" s="792"/>
      <c r="IUM2" s="792"/>
      <c r="IUN2" s="792"/>
      <c r="IUO2" s="791"/>
      <c r="IUP2" s="792"/>
      <c r="IUQ2" s="792"/>
      <c r="IUR2" s="792"/>
      <c r="IUS2" s="791"/>
      <c r="IUT2" s="792"/>
      <c r="IUU2" s="792"/>
      <c r="IUV2" s="792"/>
      <c r="IUW2" s="791"/>
      <c r="IUX2" s="792"/>
      <c r="IUY2" s="792"/>
      <c r="IUZ2" s="792"/>
      <c r="IVA2" s="791"/>
      <c r="IVB2" s="792"/>
      <c r="IVC2" s="792"/>
      <c r="IVD2" s="792"/>
      <c r="IVE2" s="791"/>
      <c r="IVF2" s="792"/>
      <c r="IVG2" s="792"/>
      <c r="IVH2" s="792"/>
      <c r="IVI2" s="791"/>
      <c r="IVJ2" s="792"/>
      <c r="IVK2" s="792"/>
      <c r="IVL2" s="792"/>
      <c r="IVM2" s="791"/>
      <c r="IVN2" s="792"/>
      <c r="IVO2" s="792"/>
      <c r="IVP2" s="792"/>
      <c r="IVQ2" s="791"/>
      <c r="IVR2" s="792"/>
      <c r="IVS2" s="792"/>
      <c r="IVT2" s="792"/>
      <c r="IVU2" s="791"/>
      <c r="IVV2" s="792"/>
      <c r="IVW2" s="792"/>
      <c r="IVX2" s="792"/>
      <c r="IVY2" s="791"/>
      <c r="IVZ2" s="792"/>
      <c r="IWA2" s="792"/>
      <c r="IWB2" s="792"/>
      <c r="IWC2" s="791"/>
      <c r="IWD2" s="792"/>
      <c r="IWE2" s="792"/>
      <c r="IWF2" s="792"/>
      <c r="IWG2" s="791"/>
      <c r="IWH2" s="792"/>
      <c r="IWI2" s="792"/>
      <c r="IWJ2" s="792"/>
      <c r="IWK2" s="791"/>
      <c r="IWL2" s="792"/>
      <c r="IWM2" s="792"/>
      <c r="IWN2" s="792"/>
      <c r="IWO2" s="791"/>
      <c r="IWP2" s="792"/>
      <c r="IWQ2" s="792"/>
      <c r="IWR2" s="792"/>
      <c r="IWS2" s="791"/>
      <c r="IWT2" s="792"/>
      <c r="IWU2" s="792"/>
      <c r="IWV2" s="792"/>
      <c r="IWW2" s="791"/>
      <c r="IWX2" s="792"/>
      <c r="IWY2" s="792"/>
      <c r="IWZ2" s="792"/>
      <c r="IXA2" s="791"/>
      <c r="IXB2" s="792"/>
      <c r="IXC2" s="792"/>
      <c r="IXD2" s="792"/>
      <c r="IXE2" s="791"/>
      <c r="IXF2" s="792"/>
      <c r="IXG2" s="792"/>
      <c r="IXH2" s="792"/>
      <c r="IXI2" s="791"/>
      <c r="IXJ2" s="792"/>
      <c r="IXK2" s="792"/>
      <c r="IXL2" s="792"/>
      <c r="IXM2" s="791"/>
      <c r="IXN2" s="792"/>
      <c r="IXO2" s="792"/>
      <c r="IXP2" s="792"/>
      <c r="IXQ2" s="791"/>
      <c r="IXR2" s="792"/>
      <c r="IXS2" s="792"/>
      <c r="IXT2" s="792"/>
      <c r="IXU2" s="791"/>
      <c r="IXV2" s="792"/>
      <c r="IXW2" s="792"/>
      <c r="IXX2" s="792"/>
      <c r="IXY2" s="791"/>
      <c r="IXZ2" s="792"/>
      <c r="IYA2" s="792"/>
      <c r="IYB2" s="792"/>
      <c r="IYC2" s="791"/>
      <c r="IYD2" s="792"/>
      <c r="IYE2" s="792"/>
      <c r="IYF2" s="792"/>
      <c r="IYG2" s="791"/>
      <c r="IYH2" s="792"/>
      <c r="IYI2" s="792"/>
      <c r="IYJ2" s="792"/>
      <c r="IYK2" s="791"/>
      <c r="IYL2" s="792"/>
      <c r="IYM2" s="792"/>
      <c r="IYN2" s="792"/>
      <c r="IYO2" s="791"/>
      <c r="IYP2" s="792"/>
      <c r="IYQ2" s="792"/>
      <c r="IYR2" s="792"/>
      <c r="IYS2" s="791"/>
      <c r="IYT2" s="792"/>
      <c r="IYU2" s="792"/>
      <c r="IYV2" s="792"/>
      <c r="IYW2" s="791"/>
      <c r="IYX2" s="792"/>
      <c r="IYY2" s="792"/>
      <c r="IYZ2" s="792"/>
      <c r="IZA2" s="791"/>
      <c r="IZB2" s="792"/>
      <c r="IZC2" s="792"/>
      <c r="IZD2" s="792"/>
      <c r="IZE2" s="791"/>
      <c r="IZF2" s="792"/>
      <c r="IZG2" s="792"/>
      <c r="IZH2" s="792"/>
      <c r="IZI2" s="791"/>
      <c r="IZJ2" s="792"/>
      <c r="IZK2" s="792"/>
      <c r="IZL2" s="792"/>
      <c r="IZM2" s="791"/>
      <c r="IZN2" s="792"/>
      <c r="IZO2" s="792"/>
      <c r="IZP2" s="792"/>
      <c r="IZQ2" s="791"/>
      <c r="IZR2" s="792"/>
      <c r="IZS2" s="792"/>
      <c r="IZT2" s="792"/>
      <c r="IZU2" s="791"/>
      <c r="IZV2" s="792"/>
      <c r="IZW2" s="792"/>
      <c r="IZX2" s="792"/>
      <c r="IZY2" s="791"/>
      <c r="IZZ2" s="792"/>
      <c r="JAA2" s="792"/>
      <c r="JAB2" s="792"/>
      <c r="JAC2" s="791"/>
      <c r="JAD2" s="792"/>
      <c r="JAE2" s="792"/>
      <c r="JAF2" s="792"/>
      <c r="JAG2" s="791"/>
      <c r="JAH2" s="792"/>
      <c r="JAI2" s="792"/>
      <c r="JAJ2" s="792"/>
      <c r="JAK2" s="791"/>
      <c r="JAL2" s="792"/>
      <c r="JAM2" s="792"/>
      <c r="JAN2" s="792"/>
      <c r="JAO2" s="791"/>
      <c r="JAP2" s="792"/>
      <c r="JAQ2" s="792"/>
      <c r="JAR2" s="792"/>
      <c r="JAS2" s="791"/>
      <c r="JAT2" s="792"/>
      <c r="JAU2" s="792"/>
      <c r="JAV2" s="792"/>
      <c r="JAW2" s="791"/>
      <c r="JAX2" s="792"/>
      <c r="JAY2" s="792"/>
      <c r="JAZ2" s="792"/>
      <c r="JBA2" s="791"/>
      <c r="JBB2" s="792"/>
      <c r="JBC2" s="792"/>
      <c r="JBD2" s="792"/>
      <c r="JBE2" s="791"/>
      <c r="JBF2" s="792"/>
      <c r="JBG2" s="792"/>
      <c r="JBH2" s="792"/>
      <c r="JBI2" s="791"/>
      <c r="JBJ2" s="792"/>
      <c r="JBK2" s="792"/>
      <c r="JBL2" s="792"/>
      <c r="JBM2" s="791"/>
      <c r="JBN2" s="792"/>
      <c r="JBO2" s="792"/>
      <c r="JBP2" s="792"/>
      <c r="JBQ2" s="791"/>
      <c r="JBR2" s="792"/>
      <c r="JBS2" s="792"/>
      <c r="JBT2" s="792"/>
      <c r="JBU2" s="791"/>
      <c r="JBV2" s="792"/>
      <c r="JBW2" s="792"/>
      <c r="JBX2" s="792"/>
      <c r="JBY2" s="791"/>
      <c r="JBZ2" s="792"/>
      <c r="JCA2" s="792"/>
      <c r="JCB2" s="792"/>
      <c r="JCC2" s="791"/>
      <c r="JCD2" s="792"/>
      <c r="JCE2" s="792"/>
      <c r="JCF2" s="792"/>
      <c r="JCG2" s="791"/>
      <c r="JCH2" s="792"/>
      <c r="JCI2" s="792"/>
      <c r="JCJ2" s="792"/>
      <c r="JCK2" s="791"/>
      <c r="JCL2" s="792"/>
      <c r="JCM2" s="792"/>
      <c r="JCN2" s="792"/>
      <c r="JCO2" s="791"/>
      <c r="JCP2" s="792"/>
      <c r="JCQ2" s="792"/>
      <c r="JCR2" s="792"/>
      <c r="JCS2" s="791"/>
      <c r="JCT2" s="792"/>
      <c r="JCU2" s="792"/>
      <c r="JCV2" s="792"/>
      <c r="JCW2" s="791"/>
      <c r="JCX2" s="792"/>
      <c r="JCY2" s="792"/>
      <c r="JCZ2" s="792"/>
      <c r="JDA2" s="791"/>
      <c r="JDB2" s="792"/>
      <c r="JDC2" s="792"/>
      <c r="JDD2" s="792"/>
      <c r="JDE2" s="791"/>
      <c r="JDF2" s="792"/>
      <c r="JDG2" s="792"/>
      <c r="JDH2" s="792"/>
      <c r="JDI2" s="791"/>
      <c r="JDJ2" s="792"/>
      <c r="JDK2" s="792"/>
      <c r="JDL2" s="792"/>
      <c r="JDM2" s="791"/>
      <c r="JDN2" s="792"/>
      <c r="JDO2" s="792"/>
      <c r="JDP2" s="792"/>
      <c r="JDQ2" s="791"/>
      <c r="JDR2" s="792"/>
      <c r="JDS2" s="792"/>
      <c r="JDT2" s="792"/>
      <c r="JDU2" s="791"/>
      <c r="JDV2" s="792"/>
      <c r="JDW2" s="792"/>
      <c r="JDX2" s="792"/>
      <c r="JDY2" s="791"/>
      <c r="JDZ2" s="792"/>
      <c r="JEA2" s="792"/>
      <c r="JEB2" s="792"/>
      <c r="JEC2" s="791"/>
      <c r="JED2" s="792"/>
      <c r="JEE2" s="792"/>
      <c r="JEF2" s="792"/>
      <c r="JEG2" s="791"/>
      <c r="JEH2" s="792"/>
      <c r="JEI2" s="792"/>
      <c r="JEJ2" s="792"/>
      <c r="JEK2" s="791"/>
      <c r="JEL2" s="792"/>
      <c r="JEM2" s="792"/>
      <c r="JEN2" s="792"/>
      <c r="JEO2" s="791"/>
      <c r="JEP2" s="792"/>
      <c r="JEQ2" s="792"/>
      <c r="JER2" s="792"/>
      <c r="JES2" s="791"/>
      <c r="JET2" s="792"/>
      <c r="JEU2" s="792"/>
      <c r="JEV2" s="792"/>
      <c r="JEW2" s="791"/>
      <c r="JEX2" s="792"/>
      <c r="JEY2" s="792"/>
      <c r="JEZ2" s="792"/>
      <c r="JFA2" s="791"/>
      <c r="JFB2" s="792"/>
      <c r="JFC2" s="792"/>
      <c r="JFD2" s="792"/>
      <c r="JFE2" s="791"/>
      <c r="JFF2" s="792"/>
      <c r="JFG2" s="792"/>
      <c r="JFH2" s="792"/>
      <c r="JFI2" s="791"/>
      <c r="JFJ2" s="792"/>
      <c r="JFK2" s="792"/>
      <c r="JFL2" s="792"/>
      <c r="JFM2" s="791"/>
      <c r="JFN2" s="792"/>
      <c r="JFO2" s="792"/>
      <c r="JFP2" s="792"/>
      <c r="JFQ2" s="791"/>
      <c r="JFR2" s="792"/>
      <c r="JFS2" s="792"/>
      <c r="JFT2" s="792"/>
      <c r="JFU2" s="791"/>
      <c r="JFV2" s="792"/>
      <c r="JFW2" s="792"/>
      <c r="JFX2" s="792"/>
      <c r="JFY2" s="791"/>
      <c r="JFZ2" s="792"/>
      <c r="JGA2" s="792"/>
      <c r="JGB2" s="792"/>
      <c r="JGC2" s="791"/>
      <c r="JGD2" s="792"/>
      <c r="JGE2" s="792"/>
      <c r="JGF2" s="792"/>
      <c r="JGG2" s="791"/>
      <c r="JGH2" s="792"/>
      <c r="JGI2" s="792"/>
      <c r="JGJ2" s="792"/>
      <c r="JGK2" s="791"/>
      <c r="JGL2" s="792"/>
      <c r="JGM2" s="792"/>
      <c r="JGN2" s="792"/>
      <c r="JGO2" s="791"/>
      <c r="JGP2" s="792"/>
      <c r="JGQ2" s="792"/>
      <c r="JGR2" s="792"/>
      <c r="JGS2" s="791"/>
      <c r="JGT2" s="792"/>
      <c r="JGU2" s="792"/>
      <c r="JGV2" s="792"/>
      <c r="JGW2" s="791"/>
      <c r="JGX2" s="792"/>
      <c r="JGY2" s="792"/>
      <c r="JGZ2" s="792"/>
      <c r="JHA2" s="791"/>
      <c r="JHB2" s="792"/>
      <c r="JHC2" s="792"/>
      <c r="JHD2" s="792"/>
      <c r="JHE2" s="791"/>
      <c r="JHF2" s="792"/>
      <c r="JHG2" s="792"/>
      <c r="JHH2" s="792"/>
      <c r="JHI2" s="791"/>
      <c r="JHJ2" s="792"/>
      <c r="JHK2" s="792"/>
      <c r="JHL2" s="792"/>
      <c r="JHM2" s="791"/>
      <c r="JHN2" s="792"/>
      <c r="JHO2" s="792"/>
      <c r="JHP2" s="792"/>
      <c r="JHQ2" s="791"/>
      <c r="JHR2" s="792"/>
      <c r="JHS2" s="792"/>
      <c r="JHT2" s="792"/>
      <c r="JHU2" s="791"/>
      <c r="JHV2" s="792"/>
      <c r="JHW2" s="792"/>
      <c r="JHX2" s="792"/>
      <c r="JHY2" s="791"/>
      <c r="JHZ2" s="792"/>
      <c r="JIA2" s="792"/>
      <c r="JIB2" s="792"/>
      <c r="JIC2" s="791"/>
      <c r="JID2" s="792"/>
      <c r="JIE2" s="792"/>
      <c r="JIF2" s="792"/>
      <c r="JIG2" s="791"/>
      <c r="JIH2" s="792"/>
      <c r="JII2" s="792"/>
      <c r="JIJ2" s="792"/>
      <c r="JIK2" s="791"/>
      <c r="JIL2" s="792"/>
      <c r="JIM2" s="792"/>
      <c r="JIN2" s="792"/>
      <c r="JIO2" s="791"/>
      <c r="JIP2" s="792"/>
      <c r="JIQ2" s="792"/>
      <c r="JIR2" s="792"/>
      <c r="JIS2" s="791"/>
      <c r="JIT2" s="792"/>
      <c r="JIU2" s="792"/>
      <c r="JIV2" s="792"/>
      <c r="JIW2" s="791"/>
      <c r="JIX2" s="792"/>
      <c r="JIY2" s="792"/>
      <c r="JIZ2" s="792"/>
      <c r="JJA2" s="791"/>
      <c r="JJB2" s="792"/>
      <c r="JJC2" s="792"/>
      <c r="JJD2" s="792"/>
      <c r="JJE2" s="791"/>
      <c r="JJF2" s="792"/>
      <c r="JJG2" s="792"/>
      <c r="JJH2" s="792"/>
      <c r="JJI2" s="791"/>
      <c r="JJJ2" s="792"/>
      <c r="JJK2" s="792"/>
      <c r="JJL2" s="792"/>
      <c r="JJM2" s="791"/>
      <c r="JJN2" s="792"/>
      <c r="JJO2" s="792"/>
      <c r="JJP2" s="792"/>
      <c r="JJQ2" s="791"/>
      <c r="JJR2" s="792"/>
      <c r="JJS2" s="792"/>
      <c r="JJT2" s="792"/>
      <c r="JJU2" s="791"/>
      <c r="JJV2" s="792"/>
      <c r="JJW2" s="792"/>
      <c r="JJX2" s="792"/>
      <c r="JJY2" s="791"/>
      <c r="JJZ2" s="792"/>
      <c r="JKA2" s="792"/>
      <c r="JKB2" s="792"/>
      <c r="JKC2" s="791"/>
      <c r="JKD2" s="792"/>
      <c r="JKE2" s="792"/>
      <c r="JKF2" s="792"/>
      <c r="JKG2" s="791"/>
      <c r="JKH2" s="792"/>
      <c r="JKI2" s="792"/>
      <c r="JKJ2" s="792"/>
      <c r="JKK2" s="791"/>
      <c r="JKL2" s="792"/>
      <c r="JKM2" s="792"/>
      <c r="JKN2" s="792"/>
      <c r="JKO2" s="791"/>
      <c r="JKP2" s="792"/>
      <c r="JKQ2" s="792"/>
      <c r="JKR2" s="792"/>
      <c r="JKS2" s="791"/>
      <c r="JKT2" s="792"/>
      <c r="JKU2" s="792"/>
      <c r="JKV2" s="792"/>
      <c r="JKW2" s="791"/>
      <c r="JKX2" s="792"/>
      <c r="JKY2" s="792"/>
      <c r="JKZ2" s="792"/>
      <c r="JLA2" s="791"/>
      <c r="JLB2" s="792"/>
      <c r="JLC2" s="792"/>
      <c r="JLD2" s="792"/>
      <c r="JLE2" s="791"/>
      <c r="JLF2" s="792"/>
      <c r="JLG2" s="792"/>
      <c r="JLH2" s="792"/>
      <c r="JLI2" s="791"/>
      <c r="JLJ2" s="792"/>
      <c r="JLK2" s="792"/>
      <c r="JLL2" s="792"/>
      <c r="JLM2" s="791"/>
      <c r="JLN2" s="792"/>
      <c r="JLO2" s="792"/>
      <c r="JLP2" s="792"/>
      <c r="JLQ2" s="791"/>
      <c r="JLR2" s="792"/>
      <c r="JLS2" s="792"/>
      <c r="JLT2" s="792"/>
      <c r="JLU2" s="791"/>
      <c r="JLV2" s="792"/>
      <c r="JLW2" s="792"/>
      <c r="JLX2" s="792"/>
      <c r="JLY2" s="791"/>
      <c r="JLZ2" s="792"/>
      <c r="JMA2" s="792"/>
      <c r="JMB2" s="792"/>
      <c r="JMC2" s="791"/>
      <c r="JMD2" s="792"/>
      <c r="JME2" s="792"/>
      <c r="JMF2" s="792"/>
      <c r="JMG2" s="791"/>
      <c r="JMH2" s="792"/>
      <c r="JMI2" s="792"/>
      <c r="JMJ2" s="792"/>
      <c r="JMK2" s="791"/>
      <c r="JML2" s="792"/>
      <c r="JMM2" s="792"/>
      <c r="JMN2" s="792"/>
      <c r="JMO2" s="791"/>
      <c r="JMP2" s="792"/>
      <c r="JMQ2" s="792"/>
      <c r="JMR2" s="792"/>
      <c r="JMS2" s="791"/>
      <c r="JMT2" s="792"/>
      <c r="JMU2" s="792"/>
      <c r="JMV2" s="792"/>
      <c r="JMW2" s="791"/>
      <c r="JMX2" s="792"/>
      <c r="JMY2" s="792"/>
      <c r="JMZ2" s="792"/>
      <c r="JNA2" s="791"/>
      <c r="JNB2" s="792"/>
      <c r="JNC2" s="792"/>
      <c r="JND2" s="792"/>
      <c r="JNE2" s="791"/>
      <c r="JNF2" s="792"/>
      <c r="JNG2" s="792"/>
      <c r="JNH2" s="792"/>
      <c r="JNI2" s="791"/>
      <c r="JNJ2" s="792"/>
      <c r="JNK2" s="792"/>
      <c r="JNL2" s="792"/>
      <c r="JNM2" s="791"/>
      <c r="JNN2" s="792"/>
      <c r="JNO2" s="792"/>
      <c r="JNP2" s="792"/>
      <c r="JNQ2" s="791"/>
      <c r="JNR2" s="792"/>
      <c r="JNS2" s="792"/>
      <c r="JNT2" s="792"/>
      <c r="JNU2" s="791"/>
      <c r="JNV2" s="792"/>
      <c r="JNW2" s="792"/>
      <c r="JNX2" s="792"/>
      <c r="JNY2" s="791"/>
      <c r="JNZ2" s="792"/>
      <c r="JOA2" s="792"/>
      <c r="JOB2" s="792"/>
      <c r="JOC2" s="791"/>
      <c r="JOD2" s="792"/>
      <c r="JOE2" s="792"/>
      <c r="JOF2" s="792"/>
      <c r="JOG2" s="791"/>
      <c r="JOH2" s="792"/>
      <c r="JOI2" s="792"/>
      <c r="JOJ2" s="792"/>
      <c r="JOK2" s="791"/>
      <c r="JOL2" s="792"/>
      <c r="JOM2" s="792"/>
      <c r="JON2" s="792"/>
      <c r="JOO2" s="791"/>
      <c r="JOP2" s="792"/>
      <c r="JOQ2" s="792"/>
      <c r="JOR2" s="792"/>
      <c r="JOS2" s="791"/>
      <c r="JOT2" s="792"/>
      <c r="JOU2" s="792"/>
      <c r="JOV2" s="792"/>
      <c r="JOW2" s="791"/>
      <c r="JOX2" s="792"/>
      <c r="JOY2" s="792"/>
      <c r="JOZ2" s="792"/>
      <c r="JPA2" s="791"/>
      <c r="JPB2" s="792"/>
      <c r="JPC2" s="792"/>
      <c r="JPD2" s="792"/>
      <c r="JPE2" s="791"/>
      <c r="JPF2" s="792"/>
      <c r="JPG2" s="792"/>
      <c r="JPH2" s="792"/>
      <c r="JPI2" s="791"/>
      <c r="JPJ2" s="792"/>
      <c r="JPK2" s="792"/>
      <c r="JPL2" s="792"/>
      <c r="JPM2" s="791"/>
      <c r="JPN2" s="792"/>
      <c r="JPO2" s="792"/>
      <c r="JPP2" s="792"/>
      <c r="JPQ2" s="791"/>
      <c r="JPR2" s="792"/>
      <c r="JPS2" s="792"/>
      <c r="JPT2" s="792"/>
      <c r="JPU2" s="791"/>
      <c r="JPV2" s="792"/>
      <c r="JPW2" s="792"/>
      <c r="JPX2" s="792"/>
      <c r="JPY2" s="791"/>
      <c r="JPZ2" s="792"/>
      <c r="JQA2" s="792"/>
      <c r="JQB2" s="792"/>
      <c r="JQC2" s="791"/>
      <c r="JQD2" s="792"/>
      <c r="JQE2" s="792"/>
      <c r="JQF2" s="792"/>
      <c r="JQG2" s="791"/>
      <c r="JQH2" s="792"/>
      <c r="JQI2" s="792"/>
      <c r="JQJ2" s="792"/>
      <c r="JQK2" s="791"/>
      <c r="JQL2" s="792"/>
      <c r="JQM2" s="792"/>
      <c r="JQN2" s="792"/>
      <c r="JQO2" s="791"/>
      <c r="JQP2" s="792"/>
      <c r="JQQ2" s="792"/>
      <c r="JQR2" s="792"/>
      <c r="JQS2" s="791"/>
      <c r="JQT2" s="792"/>
      <c r="JQU2" s="792"/>
      <c r="JQV2" s="792"/>
      <c r="JQW2" s="791"/>
      <c r="JQX2" s="792"/>
      <c r="JQY2" s="792"/>
      <c r="JQZ2" s="792"/>
      <c r="JRA2" s="791"/>
      <c r="JRB2" s="792"/>
      <c r="JRC2" s="792"/>
      <c r="JRD2" s="792"/>
      <c r="JRE2" s="791"/>
      <c r="JRF2" s="792"/>
      <c r="JRG2" s="792"/>
      <c r="JRH2" s="792"/>
      <c r="JRI2" s="791"/>
      <c r="JRJ2" s="792"/>
      <c r="JRK2" s="792"/>
      <c r="JRL2" s="792"/>
      <c r="JRM2" s="791"/>
      <c r="JRN2" s="792"/>
      <c r="JRO2" s="792"/>
      <c r="JRP2" s="792"/>
      <c r="JRQ2" s="791"/>
      <c r="JRR2" s="792"/>
      <c r="JRS2" s="792"/>
      <c r="JRT2" s="792"/>
      <c r="JRU2" s="791"/>
      <c r="JRV2" s="792"/>
      <c r="JRW2" s="792"/>
      <c r="JRX2" s="792"/>
      <c r="JRY2" s="791"/>
      <c r="JRZ2" s="792"/>
      <c r="JSA2" s="792"/>
      <c r="JSB2" s="792"/>
      <c r="JSC2" s="791"/>
      <c r="JSD2" s="792"/>
      <c r="JSE2" s="792"/>
      <c r="JSF2" s="792"/>
      <c r="JSG2" s="791"/>
      <c r="JSH2" s="792"/>
      <c r="JSI2" s="792"/>
      <c r="JSJ2" s="792"/>
      <c r="JSK2" s="791"/>
      <c r="JSL2" s="792"/>
      <c r="JSM2" s="792"/>
      <c r="JSN2" s="792"/>
      <c r="JSO2" s="791"/>
      <c r="JSP2" s="792"/>
      <c r="JSQ2" s="792"/>
      <c r="JSR2" s="792"/>
      <c r="JSS2" s="791"/>
      <c r="JST2" s="792"/>
      <c r="JSU2" s="792"/>
      <c r="JSV2" s="792"/>
      <c r="JSW2" s="791"/>
      <c r="JSX2" s="792"/>
      <c r="JSY2" s="792"/>
      <c r="JSZ2" s="792"/>
      <c r="JTA2" s="791"/>
      <c r="JTB2" s="792"/>
      <c r="JTC2" s="792"/>
      <c r="JTD2" s="792"/>
      <c r="JTE2" s="791"/>
      <c r="JTF2" s="792"/>
      <c r="JTG2" s="792"/>
      <c r="JTH2" s="792"/>
      <c r="JTI2" s="791"/>
      <c r="JTJ2" s="792"/>
      <c r="JTK2" s="792"/>
      <c r="JTL2" s="792"/>
      <c r="JTM2" s="791"/>
      <c r="JTN2" s="792"/>
      <c r="JTO2" s="792"/>
      <c r="JTP2" s="792"/>
      <c r="JTQ2" s="791"/>
      <c r="JTR2" s="792"/>
      <c r="JTS2" s="792"/>
      <c r="JTT2" s="792"/>
      <c r="JTU2" s="791"/>
      <c r="JTV2" s="792"/>
      <c r="JTW2" s="792"/>
      <c r="JTX2" s="792"/>
      <c r="JTY2" s="791"/>
      <c r="JTZ2" s="792"/>
      <c r="JUA2" s="792"/>
      <c r="JUB2" s="792"/>
      <c r="JUC2" s="791"/>
      <c r="JUD2" s="792"/>
      <c r="JUE2" s="792"/>
      <c r="JUF2" s="792"/>
      <c r="JUG2" s="791"/>
      <c r="JUH2" s="792"/>
      <c r="JUI2" s="792"/>
      <c r="JUJ2" s="792"/>
      <c r="JUK2" s="791"/>
      <c r="JUL2" s="792"/>
      <c r="JUM2" s="792"/>
      <c r="JUN2" s="792"/>
      <c r="JUO2" s="791"/>
      <c r="JUP2" s="792"/>
      <c r="JUQ2" s="792"/>
      <c r="JUR2" s="792"/>
      <c r="JUS2" s="791"/>
      <c r="JUT2" s="792"/>
      <c r="JUU2" s="792"/>
      <c r="JUV2" s="792"/>
      <c r="JUW2" s="791"/>
      <c r="JUX2" s="792"/>
      <c r="JUY2" s="792"/>
      <c r="JUZ2" s="792"/>
      <c r="JVA2" s="791"/>
      <c r="JVB2" s="792"/>
      <c r="JVC2" s="792"/>
      <c r="JVD2" s="792"/>
      <c r="JVE2" s="791"/>
      <c r="JVF2" s="792"/>
      <c r="JVG2" s="792"/>
      <c r="JVH2" s="792"/>
      <c r="JVI2" s="791"/>
      <c r="JVJ2" s="792"/>
      <c r="JVK2" s="792"/>
      <c r="JVL2" s="792"/>
      <c r="JVM2" s="791"/>
      <c r="JVN2" s="792"/>
      <c r="JVO2" s="792"/>
      <c r="JVP2" s="792"/>
      <c r="JVQ2" s="791"/>
      <c r="JVR2" s="792"/>
      <c r="JVS2" s="792"/>
      <c r="JVT2" s="792"/>
      <c r="JVU2" s="791"/>
      <c r="JVV2" s="792"/>
      <c r="JVW2" s="792"/>
      <c r="JVX2" s="792"/>
      <c r="JVY2" s="791"/>
      <c r="JVZ2" s="792"/>
      <c r="JWA2" s="792"/>
      <c r="JWB2" s="792"/>
      <c r="JWC2" s="791"/>
      <c r="JWD2" s="792"/>
      <c r="JWE2" s="792"/>
      <c r="JWF2" s="792"/>
      <c r="JWG2" s="791"/>
      <c r="JWH2" s="792"/>
      <c r="JWI2" s="792"/>
      <c r="JWJ2" s="792"/>
      <c r="JWK2" s="791"/>
      <c r="JWL2" s="792"/>
      <c r="JWM2" s="792"/>
      <c r="JWN2" s="792"/>
      <c r="JWO2" s="791"/>
      <c r="JWP2" s="792"/>
      <c r="JWQ2" s="792"/>
      <c r="JWR2" s="792"/>
      <c r="JWS2" s="791"/>
      <c r="JWT2" s="792"/>
      <c r="JWU2" s="792"/>
      <c r="JWV2" s="792"/>
      <c r="JWW2" s="791"/>
      <c r="JWX2" s="792"/>
      <c r="JWY2" s="792"/>
      <c r="JWZ2" s="792"/>
      <c r="JXA2" s="791"/>
      <c r="JXB2" s="792"/>
      <c r="JXC2" s="792"/>
      <c r="JXD2" s="792"/>
      <c r="JXE2" s="791"/>
      <c r="JXF2" s="792"/>
      <c r="JXG2" s="792"/>
      <c r="JXH2" s="792"/>
      <c r="JXI2" s="791"/>
      <c r="JXJ2" s="792"/>
      <c r="JXK2" s="792"/>
      <c r="JXL2" s="792"/>
      <c r="JXM2" s="791"/>
      <c r="JXN2" s="792"/>
      <c r="JXO2" s="792"/>
      <c r="JXP2" s="792"/>
      <c r="JXQ2" s="791"/>
      <c r="JXR2" s="792"/>
      <c r="JXS2" s="792"/>
      <c r="JXT2" s="792"/>
      <c r="JXU2" s="791"/>
      <c r="JXV2" s="792"/>
      <c r="JXW2" s="792"/>
      <c r="JXX2" s="792"/>
      <c r="JXY2" s="791"/>
      <c r="JXZ2" s="792"/>
      <c r="JYA2" s="792"/>
      <c r="JYB2" s="792"/>
      <c r="JYC2" s="791"/>
      <c r="JYD2" s="792"/>
      <c r="JYE2" s="792"/>
      <c r="JYF2" s="792"/>
      <c r="JYG2" s="791"/>
      <c r="JYH2" s="792"/>
      <c r="JYI2" s="792"/>
      <c r="JYJ2" s="792"/>
      <c r="JYK2" s="791"/>
      <c r="JYL2" s="792"/>
      <c r="JYM2" s="792"/>
      <c r="JYN2" s="792"/>
      <c r="JYO2" s="791"/>
      <c r="JYP2" s="792"/>
      <c r="JYQ2" s="792"/>
      <c r="JYR2" s="792"/>
      <c r="JYS2" s="791"/>
      <c r="JYT2" s="792"/>
      <c r="JYU2" s="792"/>
      <c r="JYV2" s="792"/>
      <c r="JYW2" s="791"/>
      <c r="JYX2" s="792"/>
      <c r="JYY2" s="792"/>
      <c r="JYZ2" s="792"/>
      <c r="JZA2" s="791"/>
      <c r="JZB2" s="792"/>
      <c r="JZC2" s="792"/>
      <c r="JZD2" s="792"/>
      <c r="JZE2" s="791"/>
      <c r="JZF2" s="792"/>
      <c r="JZG2" s="792"/>
      <c r="JZH2" s="792"/>
      <c r="JZI2" s="791"/>
      <c r="JZJ2" s="792"/>
      <c r="JZK2" s="792"/>
      <c r="JZL2" s="792"/>
      <c r="JZM2" s="791"/>
      <c r="JZN2" s="792"/>
      <c r="JZO2" s="792"/>
      <c r="JZP2" s="792"/>
      <c r="JZQ2" s="791"/>
      <c r="JZR2" s="792"/>
      <c r="JZS2" s="792"/>
      <c r="JZT2" s="792"/>
      <c r="JZU2" s="791"/>
      <c r="JZV2" s="792"/>
      <c r="JZW2" s="792"/>
      <c r="JZX2" s="792"/>
      <c r="JZY2" s="791"/>
      <c r="JZZ2" s="792"/>
      <c r="KAA2" s="792"/>
      <c r="KAB2" s="792"/>
      <c r="KAC2" s="791"/>
      <c r="KAD2" s="792"/>
      <c r="KAE2" s="792"/>
      <c r="KAF2" s="792"/>
      <c r="KAG2" s="791"/>
      <c r="KAH2" s="792"/>
      <c r="KAI2" s="792"/>
      <c r="KAJ2" s="792"/>
      <c r="KAK2" s="791"/>
      <c r="KAL2" s="792"/>
      <c r="KAM2" s="792"/>
      <c r="KAN2" s="792"/>
      <c r="KAO2" s="791"/>
      <c r="KAP2" s="792"/>
      <c r="KAQ2" s="792"/>
      <c r="KAR2" s="792"/>
      <c r="KAS2" s="791"/>
      <c r="KAT2" s="792"/>
      <c r="KAU2" s="792"/>
      <c r="KAV2" s="792"/>
      <c r="KAW2" s="791"/>
      <c r="KAX2" s="792"/>
      <c r="KAY2" s="792"/>
      <c r="KAZ2" s="792"/>
      <c r="KBA2" s="791"/>
      <c r="KBB2" s="792"/>
      <c r="KBC2" s="792"/>
      <c r="KBD2" s="792"/>
      <c r="KBE2" s="791"/>
      <c r="KBF2" s="792"/>
      <c r="KBG2" s="792"/>
      <c r="KBH2" s="792"/>
      <c r="KBI2" s="791"/>
      <c r="KBJ2" s="792"/>
      <c r="KBK2" s="792"/>
      <c r="KBL2" s="792"/>
      <c r="KBM2" s="791"/>
      <c r="KBN2" s="792"/>
      <c r="KBO2" s="792"/>
      <c r="KBP2" s="792"/>
      <c r="KBQ2" s="791"/>
      <c r="KBR2" s="792"/>
      <c r="KBS2" s="792"/>
      <c r="KBT2" s="792"/>
      <c r="KBU2" s="791"/>
      <c r="KBV2" s="792"/>
      <c r="KBW2" s="792"/>
      <c r="KBX2" s="792"/>
      <c r="KBY2" s="791"/>
      <c r="KBZ2" s="792"/>
      <c r="KCA2" s="792"/>
      <c r="KCB2" s="792"/>
      <c r="KCC2" s="791"/>
      <c r="KCD2" s="792"/>
      <c r="KCE2" s="792"/>
      <c r="KCF2" s="792"/>
      <c r="KCG2" s="791"/>
      <c r="KCH2" s="792"/>
      <c r="KCI2" s="792"/>
      <c r="KCJ2" s="792"/>
      <c r="KCK2" s="791"/>
      <c r="KCL2" s="792"/>
      <c r="KCM2" s="792"/>
      <c r="KCN2" s="792"/>
      <c r="KCO2" s="791"/>
      <c r="KCP2" s="792"/>
      <c r="KCQ2" s="792"/>
      <c r="KCR2" s="792"/>
      <c r="KCS2" s="791"/>
      <c r="KCT2" s="792"/>
      <c r="KCU2" s="792"/>
      <c r="KCV2" s="792"/>
      <c r="KCW2" s="791"/>
      <c r="KCX2" s="792"/>
      <c r="KCY2" s="792"/>
      <c r="KCZ2" s="792"/>
      <c r="KDA2" s="791"/>
      <c r="KDB2" s="792"/>
      <c r="KDC2" s="792"/>
      <c r="KDD2" s="792"/>
      <c r="KDE2" s="791"/>
      <c r="KDF2" s="792"/>
      <c r="KDG2" s="792"/>
      <c r="KDH2" s="792"/>
      <c r="KDI2" s="791"/>
      <c r="KDJ2" s="792"/>
      <c r="KDK2" s="792"/>
      <c r="KDL2" s="792"/>
      <c r="KDM2" s="791"/>
      <c r="KDN2" s="792"/>
      <c r="KDO2" s="792"/>
      <c r="KDP2" s="792"/>
      <c r="KDQ2" s="791"/>
      <c r="KDR2" s="792"/>
      <c r="KDS2" s="792"/>
      <c r="KDT2" s="792"/>
      <c r="KDU2" s="791"/>
      <c r="KDV2" s="792"/>
      <c r="KDW2" s="792"/>
      <c r="KDX2" s="792"/>
      <c r="KDY2" s="791"/>
      <c r="KDZ2" s="792"/>
      <c r="KEA2" s="792"/>
      <c r="KEB2" s="792"/>
      <c r="KEC2" s="791"/>
      <c r="KED2" s="792"/>
      <c r="KEE2" s="792"/>
      <c r="KEF2" s="792"/>
      <c r="KEG2" s="791"/>
      <c r="KEH2" s="792"/>
      <c r="KEI2" s="792"/>
      <c r="KEJ2" s="792"/>
      <c r="KEK2" s="791"/>
      <c r="KEL2" s="792"/>
      <c r="KEM2" s="792"/>
      <c r="KEN2" s="792"/>
      <c r="KEO2" s="791"/>
      <c r="KEP2" s="792"/>
      <c r="KEQ2" s="792"/>
      <c r="KER2" s="792"/>
      <c r="KES2" s="791"/>
      <c r="KET2" s="792"/>
      <c r="KEU2" s="792"/>
      <c r="KEV2" s="792"/>
      <c r="KEW2" s="791"/>
      <c r="KEX2" s="792"/>
      <c r="KEY2" s="792"/>
      <c r="KEZ2" s="792"/>
      <c r="KFA2" s="791"/>
      <c r="KFB2" s="792"/>
      <c r="KFC2" s="792"/>
      <c r="KFD2" s="792"/>
      <c r="KFE2" s="791"/>
      <c r="KFF2" s="792"/>
      <c r="KFG2" s="792"/>
      <c r="KFH2" s="792"/>
      <c r="KFI2" s="791"/>
      <c r="KFJ2" s="792"/>
      <c r="KFK2" s="792"/>
      <c r="KFL2" s="792"/>
      <c r="KFM2" s="791"/>
      <c r="KFN2" s="792"/>
      <c r="KFO2" s="792"/>
      <c r="KFP2" s="792"/>
      <c r="KFQ2" s="791"/>
      <c r="KFR2" s="792"/>
      <c r="KFS2" s="792"/>
      <c r="KFT2" s="792"/>
      <c r="KFU2" s="791"/>
      <c r="KFV2" s="792"/>
      <c r="KFW2" s="792"/>
      <c r="KFX2" s="792"/>
      <c r="KFY2" s="791"/>
      <c r="KFZ2" s="792"/>
      <c r="KGA2" s="792"/>
      <c r="KGB2" s="792"/>
      <c r="KGC2" s="791"/>
      <c r="KGD2" s="792"/>
      <c r="KGE2" s="792"/>
      <c r="KGF2" s="792"/>
      <c r="KGG2" s="791"/>
      <c r="KGH2" s="792"/>
      <c r="KGI2" s="792"/>
      <c r="KGJ2" s="792"/>
      <c r="KGK2" s="791"/>
      <c r="KGL2" s="792"/>
      <c r="KGM2" s="792"/>
      <c r="KGN2" s="792"/>
      <c r="KGO2" s="791"/>
      <c r="KGP2" s="792"/>
      <c r="KGQ2" s="792"/>
      <c r="KGR2" s="792"/>
      <c r="KGS2" s="791"/>
      <c r="KGT2" s="792"/>
      <c r="KGU2" s="792"/>
      <c r="KGV2" s="792"/>
      <c r="KGW2" s="791"/>
      <c r="KGX2" s="792"/>
      <c r="KGY2" s="792"/>
      <c r="KGZ2" s="792"/>
      <c r="KHA2" s="791"/>
      <c r="KHB2" s="792"/>
      <c r="KHC2" s="792"/>
      <c r="KHD2" s="792"/>
      <c r="KHE2" s="791"/>
      <c r="KHF2" s="792"/>
      <c r="KHG2" s="792"/>
      <c r="KHH2" s="792"/>
      <c r="KHI2" s="791"/>
      <c r="KHJ2" s="792"/>
      <c r="KHK2" s="792"/>
      <c r="KHL2" s="792"/>
      <c r="KHM2" s="791"/>
      <c r="KHN2" s="792"/>
      <c r="KHO2" s="792"/>
      <c r="KHP2" s="792"/>
      <c r="KHQ2" s="791"/>
      <c r="KHR2" s="792"/>
      <c r="KHS2" s="792"/>
      <c r="KHT2" s="792"/>
      <c r="KHU2" s="791"/>
      <c r="KHV2" s="792"/>
      <c r="KHW2" s="792"/>
      <c r="KHX2" s="792"/>
      <c r="KHY2" s="791"/>
      <c r="KHZ2" s="792"/>
      <c r="KIA2" s="792"/>
      <c r="KIB2" s="792"/>
      <c r="KIC2" s="791"/>
      <c r="KID2" s="792"/>
      <c r="KIE2" s="792"/>
      <c r="KIF2" s="792"/>
      <c r="KIG2" s="791"/>
      <c r="KIH2" s="792"/>
      <c r="KII2" s="792"/>
      <c r="KIJ2" s="792"/>
      <c r="KIK2" s="791"/>
      <c r="KIL2" s="792"/>
      <c r="KIM2" s="792"/>
      <c r="KIN2" s="792"/>
      <c r="KIO2" s="791"/>
      <c r="KIP2" s="792"/>
      <c r="KIQ2" s="792"/>
      <c r="KIR2" s="792"/>
      <c r="KIS2" s="791"/>
      <c r="KIT2" s="792"/>
      <c r="KIU2" s="792"/>
      <c r="KIV2" s="792"/>
      <c r="KIW2" s="791"/>
      <c r="KIX2" s="792"/>
      <c r="KIY2" s="792"/>
      <c r="KIZ2" s="792"/>
      <c r="KJA2" s="791"/>
      <c r="KJB2" s="792"/>
      <c r="KJC2" s="792"/>
      <c r="KJD2" s="792"/>
      <c r="KJE2" s="791"/>
      <c r="KJF2" s="792"/>
      <c r="KJG2" s="792"/>
      <c r="KJH2" s="792"/>
      <c r="KJI2" s="791"/>
      <c r="KJJ2" s="792"/>
      <c r="KJK2" s="792"/>
      <c r="KJL2" s="792"/>
      <c r="KJM2" s="791"/>
      <c r="KJN2" s="792"/>
      <c r="KJO2" s="792"/>
      <c r="KJP2" s="792"/>
      <c r="KJQ2" s="791"/>
      <c r="KJR2" s="792"/>
      <c r="KJS2" s="792"/>
      <c r="KJT2" s="792"/>
      <c r="KJU2" s="791"/>
      <c r="KJV2" s="792"/>
      <c r="KJW2" s="792"/>
      <c r="KJX2" s="792"/>
      <c r="KJY2" s="791"/>
      <c r="KJZ2" s="792"/>
      <c r="KKA2" s="792"/>
      <c r="KKB2" s="792"/>
      <c r="KKC2" s="791"/>
      <c r="KKD2" s="792"/>
      <c r="KKE2" s="792"/>
      <c r="KKF2" s="792"/>
      <c r="KKG2" s="791"/>
      <c r="KKH2" s="792"/>
      <c r="KKI2" s="792"/>
      <c r="KKJ2" s="792"/>
      <c r="KKK2" s="791"/>
      <c r="KKL2" s="792"/>
      <c r="KKM2" s="792"/>
      <c r="KKN2" s="792"/>
      <c r="KKO2" s="791"/>
      <c r="KKP2" s="792"/>
      <c r="KKQ2" s="792"/>
      <c r="KKR2" s="792"/>
      <c r="KKS2" s="791"/>
      <c r="KKT2" s="792"/>
      <c r="KKU2" s="792"/>
      <c r="KKV2" s="792"/>
      <c r="KKW2" s="791"/>
      <c r="KKX2" s="792"/>
      <c r="KKY2" s="792"/>
      <c r="KKZ2" s="792"/>
      <c r="KLA2" s="791"/>
      <c r="KLB2" s="792"/>
      <c r="KLC2" s="792"/>
      <c r="KLD2" s="792"/>
      <c r="KLE2" s="791"/>
      <c r="KLF2" s="792"/>
      <c r="KLG2" s="792"/>
      <c r="KLH2" s="792"/>
      <c r="KLI2" s="791"/>
      <c r="KLJ2" s="792"/>
      <c r="KLK2" s="792"/>
      <c r="KLL2" s="792"/>
      <c r="KLM2" s="791"/>
      <c r="KLN2" s="792"/>
      <c r="KLO2" s="792"/>
      <c r="KLP2" s="792"/>
      <c r="KLQ2" s="791"/>
      <c r="KLR2" s="792"/>
      <c r="KLS2" s="792"/>
      <c r="KLT2" s="792"/>
      <c r="KLU2" s="791"/>
      <c r="KLV2" s="792"/>
      <c r="KLW2" s="792"/>
      <c r="KLX2" s="792"/>
      <c r="KLY2" s="791"/>
      <c r="KLZ2" s="792"/>
      <c r="KMA2" s="792"/>
      <c r="KMB2" s="792"/>
      <c r="KMC2" s="791"/>
      <c r="KMD2" s="792"/>
      <c r="KME2" s="792"/>
      <c r="KMF2" s="792"/>
      <c r="KMG2" s="791"/>
      <c r="KMH2" s="792"/>
      <c r="KMI2" s="792"/>
      <c r="KMJ2" s="792"/>
      <c r="KMK2" s="791"/>
      <c r="KML2" s="792"/>
      <c r="KMM2" s="792"/>
      <c r="KMN2" s="792"/>
      <c r="KMO2" s="791"/>
      <c r="KMP2" s="792"/>
      <c r="KMQ2" s="792"/>
      <c r="KMR2" s="792"/>
      <c r="KMS2" s="791"/>
      <c r="KMT2" s="792"/>
      <c r="KMU2" s="792"/>
      <c r="KMV2" s="792"/>
      <c r="KMW2" s="791"/>
      <c r="KMX2" s="792"/>
      <c r="KMY2" s="792"/>
      <c r="KMZ2" s="792"/>
      <c r="KNA2" s="791"/>
      <c r="KNB2" s="792"/>
      <c r="KNC2" s="792"/>
      <c r="KND2" s="792"/>
      <c r="KNE2" s="791"/>
      <c r="KNF2" s="792"/>
      <c r="KNG2" s="792"/>
      <c r="KNH2" s="792"/>
      <c r="KNI2" s="791"/>
      <c r="KNJ2" s="792"/>
      <c r="KNK2" s="792"/>
      <c r="KNL2" s="792"/>
      <c r="KNM2" s="791"/>
      <c r="KNN2" s="792"/>
      <c r="KNO2" s="792"/>
      <c r="KNP2" s="792"/>
      <c r="KNQ2" s="791"/>
      <c r="KNR2" s="792"/>
      <c r="KNS2" s="792"/>
      <c r="KNT2" s="792"/>
      <c r="KNU2" s="791"/>
      <c r="KNV2" s="792"/>
      <c r="KNW2" s="792"/>
      <c r="KNX2" s="792"/>
      <c r="KNY2" s="791"/>
      <c r="KNZ2" s="792"/>
      <c r="KOA2" s="792"/>
      <c r="KOB2" s="792"/>
      <c r="KOC2" s="791"/>
      <c r="KOD2" s="792"/>
      <c r="KOE2" s="792"/>
      <c r="KOF2" s="792"/>
      <c r="KOG2" s="791"/>
      <c r="KOH2" s="792"/>
      <c r="KOI2" s="792"/>
      <c r="KOJ2" s="792"/>
      <c r="KOK2" s="791"/>
      <c r="KOL2" s="792"/>
      <c r="KOM2" s="792"/>
      <c r="KON2" s="792"/>
      <c r="KOO2" s="791"/>
      <c r="KOP2" s="792"/>
      <c r="KOQ2" s="792"/>
      <c r="KOR2" s="792"/>
      <c r="KOS2" s="791"/>
      <c r="KOT2" s="792"/>
      <c r="KOU2" s="792"/>
      <c r="KOV2" s="792"/>
      <c r="KOW2" s="791"/>
      <c r="KOX2" s="792"/>
      <c r="KOY2" s="792"/>
      <c r="KOZ2" s="792"/>
      <c r="KPA2" s="791"/>
      <c r="KPB2" s="792"/>
      <c r="KPC2" s="792"/>
      <c r="KPD2" s="792"/>
      <c r="KPE2" s="791"/>
      <c r="KPF2" s="792"/>
      <c r="KPG2" s="792"/>
      <c r="KPH2" s="792"/>
      <c r="KPI2" s="791"/>
      <c r="KPJ2" s="792"/>
      <c r="KPK2" s="792"/>
      <c r="KPL2" s="792"/>
      <c r="KPM2" s="791"/>
      <c r="KPN2" s="792"/>
      <c r="KPO2" s="792"/>
      <c r="KPP2" s="792"/>
      <c r="KPQ2" s="791"/>
      <c r="KPR2" s="792"/>
      <c r="KPS2" s="792"/>
      <c r="KPT2" s="792"/>
      <c r="KPU2" s="791"/>
      <c r="KPV2" s="792"/>
      <c r="KPW2" s="792"/>
      <c r="KPX2" s="792"/>
      <c r="KPY2" s="791"/>
      <c r="KPZ2" s="792"/>
      <c r="KQA2" s="792"/>
      <c r="KQB2" s="792"/>
      <c r="KQC2" s="791"/>
      <c r="KQD2" s="792"/>
      <c r="KQE2" s="792"/>
      <c r="KQF2" s="792"/>
      <c r="KQG2" s="791"/>
      <c r="KQH2" s="792"/>
      <c r="KQI2" s="792"/>
      <c r="KQJ2" s="792"/>
      <c r="KQK2" s="791"/>
      <c r="KQL2" s="792"/>
      <c r="KQM2" s="792"/>
      <c r="KQN2" s="792"/>
      <c r="KQO2" s="791"/>
      <c r="KQP2" s="792"/>
      <c r="KQQ2" s="792"/>
      <c r="KQR2" s="792"/>
      <c r="KQS2" s="791"/>
      <c r="KQT2" s="792"/>
      <c r="KQU2" s="792"/>
      <c r="KQV2" s="792"/>
      <c r="KQW2" s="791"/>
      <c r="KQX2" s="792"/>
      <c r="KQY2" s="792"/>
      <c r="KQZ2" s="792"/>
      <c r="KRA2" s="791"/>
      <c r="KRB2" s="792"/>
      <c r="KRC2" s="792"/>
      <c r="KRD2" s="792"/>
      <c r="KRE2" s="791"/>
      <c r="KRF2" s="792"/>
      <c r="KRG2" s="792"/>
      <c r="KRH2" s="792"/>
      <c r="KRI2" s="791"/>
      <c r="KRJ2" s="792"/>
      <c r="KRK2" s="792"/>
      <c r="KRL2" s="792"/>
      <c r="KRM2" s="791"/>
      <c r="KRN2" s="792"/>
      <c r="KRO2" s="792"/>
      <c r="KRP2" s="792"/>
      <c r="KRQ2" s="791"/>
      <c r="KRR2" s="792"/>
      <c r="KRS2" s="792"/>
      <c r="KRT2" s="792"/>
      <c r="KRU2" s="791"/>
      <c r="KRV2" s="792"/>
      <c r="KRW2" s="792"/>
      <c r="KRX2" s="792"/>
      <c r="KRY2" s="791"/>
      <c r="KRZ2" s="792"/>
      <c r="KSA2" s="792"/>
      <c r="KSB2" s="792"/>
      <c r="KSC2" s="791"/>
      <c r="KSD2" s="792"/>
      <c r="KSE2" s="792"/>
      <c r="KSF2" s="792"/>
      <c r="KSG2" s="791"/>
      <c r="KSH2" s="792"/>
      <c r="KSI2" s="792"/>
      <c r="KSJ2" s="792"/>
      <c r="KSK2" s="791"/>
      <c r="KSL2" s="792"/>
      <c r="KSM2" s="792"/>
      <c r="KSN2" s="792"/>
      <c r="KSO2" s="791"/>
      <c r="KSP2" s="792"/>
      <c r="KSQ2" s="792"/>
      <c r="KSR2" s="792"/>
      <c r="KSS2" s="791"/>
      <c r="KST2" s="792"/>
      <c r="KSU2" s="792"/>
      <c r="KSV2" s="792"/>
      <c r="KSW2" s="791"/>
      <c r="KSX2" s="792"/>
      <c r="KSY2" s="792"/>
      <c r="KSZ2" s="792"/>
      <c r="KTA2" s="791"/>
      <c r="KTB2" s="792"/>
      <c r="KTC2" s="792"/>
      <c r="KTD2" s="792"/>
      <c r="KTE2" s="791"/>
      <c r="KTF2" s="792"/>
      <c r="KTG2" s="792"/>
      <c r="KTH2" s="792"/>
      <c r="KTI2" s="791"/>
      <c r="KTJ2" s="792"/>
      <c r="KTK2" s="792"/>
      <c r="KTL2" s="792"/>
      <c r="KTM2" s="791"/>
      <c r="KTN2" s="792"/>
      <c r="KTO2" s="792"/>
      <c r="KTP2" s="792"/>
      <c r="KTQ2" s="791"/>
      <c r="KTR2" s="792"/>
      <c r="KTS2" s="792"/>
      <c r="KTT2" s="792"/>
      <c r="KTU2" s="791"/>
      <c r="KTV2" s="792"/>
      <c r="KTW2" s="792"/>
      <c r="KTX2" s="792"/>
      <c r="KTY2" s="791"/>
      <c r="KTZ2" s="792"/>
      <c r="KUA2" s="792"/>
      <c r="KUB2" s="792"/>
      <c r="KUC2" s="791"/>
      <c r="KUD2" s="792"/>
      <c r="KUE2" s="792"/>
      <c r="KUF2" s="792"/>
      <c r="KUG2" s="791"/>
      <c r="KUH2" s="792"/>
      <c r="KUI2" s="792"/>
      <c r="KUJ2" s="792"/>
      <c r="KUK2" s="791"/>
      <c r="KUL2" s="792"/>
      <c r="KUM2" s="792"/>
      <c r="KUN2" s="792"/>
      <c r="KUO2" s="791"/>
      <c r="KUP2" s="792"/>
      <c r="KUQ2" s="792"/>
      <c r="KUR2" s="792"/>
      <c r="KUS2" s="791"/>
      <c r="KUT2" s="792"/>
      <c r="KUU2" s="792"/>
      <c r="KUV2" s="792"/>
      <c r="KUW2" s="791"/>
      <c r="KUX2" s="792"/>
      <c r="KUY2" s="792"/>
      <c r="KUZ2" s="792"/>
      <c r="KVA2" s="791"/>
      <c r="KVB2" s="792"/>
      <c r="KVC2" s="792"/>
      <c r="KVD2" s="792"/>
      <c r="KVE2" s="791"/>
      <c r="KVF2" s="792"/>
      <c r="KVG2" s="792"/>
      <c r="KVH2" s="792"/>
      <c r="KVI2" s="791"/>
      <c r="KVJ2" s="792"/>
      <c r="KVK2" s="792"/>
      <c r="KVL2" s="792"/>
      <c r="KVM2" s="791"/>
      <c r="KVN2" s="792"/>
      <c r="KVO2" s="792"/>
      <c r="KVP2" s="792"/>
      <c r="KVQ2" s="791"/>
      <c r="KVR2" s="792"/>
      <c r="KVS2" s="792"/>
      <c r="KVT2" s="792"/>
      <c r="KVU2" s="791"/>
      <c r="KVV2" s="792"/>
      <c r="KVW2" s="792"/>
      <c r="KVX2" s="792"/>
      <c r="KVY2" s="791"/>
      <c r="KVZ2" s="792"/>
      <c r="KWA2" s="792"/>
      <c r="KWB2" s="792"/>
      <c r="KWC2" s="791"/>
      <c r="KWD2" s="792"/>
      <c r="KWE2" s="792"/>
      <c r="KWF2" s="792"/>
      <c r="KWG2" s="791"/>
      <c r="KWH2" s="792"/>
      <c r="KWI2" s="792"/>
      <c r="KWJ2" s="792"/>
      <c r="KWK2" s="791"/>
      <c r="KWL2" s="792"/>
      <c r="KWM2" s="792"/>
      <c r="KWN2" s="792"/>
      <c r="KWO2" s="791"/>
      <c r="KWP2" s="792"/>
      <c r="KWQ2" s="792"/>
      <c r="KWR2" s="792"/>
      <c r="KWS2" s="791"/>
      <c r="KWT2" s="792"/>
      <c r="KWU2" s="792"/>
      <c r="KWV2" s="792"/>
      <c r="KWW2" s="791"/>
      <c r="KWX2" s="792"/>
      <c r="KWY2" s="792"/>
      <c r="KWZ2" s="792"/>
      <c r="KXA2" s="791"/>
      <c r="KXB2" s="792"/>
      <c r="KXC2" s="792"/>
      <c r="KXD2" s="792"/>
      <c r="KXE2" s="791"/>
      <c r="KXF2" s="792"/>
      <c r="KXG2" s="792"/>
      <c r="KXH2" s="792"/>
      <c r="KXI2" s="791"/>
      <c r="KXJ2" s="792"/>
      <c r="KXK2" s="792"/>
      <c r="KXL2" s="792"/>
      <c r="KXM2" s="791"/>
      <c r="KXN2" s="792"/>
      <c r="KXO2" s="792"/>
      <c r="KXP2" s="792"/>
      <c r="KXQ2" s="791"/>
      <c r="KXR2" s="792"/>
      <c r="KXS2" s="792"/>
      <c r="KXT2" s="792"/>
      <c r="KXU2" s="791"/>
      <c r="KXV2" s="792"/>
      <c r="KXW2" s="792"/>
      <c r="KXX2" s="792"/>
      <c r="KXY2" s="791"/>
      <c r="KXZ2" s="792"/>
      <c r="KYA2" s="792"/>
      <c r="KYB2" s="792"/>
      <c r="KYC2" s="791"/>
      <c r="KYD2" s="792"/>
      <c r="KYE2" s="792"/>
      <c r="KYF2" s="792"/>
      <c r="KYG2" s="791"/>
      <c r="KYH2" s="792"/>
      <c r="KYI2" s="792"/>
      <c r="KYJ2" s="792"/>
      <c r="KYK2" s="791"/>
      <c r="KYL2" s="792"/>
      <c r="KYM2" s="792"/>
      <c r="KYN2" s="792"/>
      <c r="KYO2" s="791"/>
      <c r="KYP2" s="792"/>
      <c r="KYQ2" s="792"/>
      <c r="KYR2" s="792"/>
      <c r="KYS2" s="791"/>
      <c r="KYT2" s="792"/>
      <c r="KYU2" s="792"/>
      <c r="KYV2" s="792"/>
      <c r="KYW2" s="791"/>
      <c r="KYX2" s="792"/>
      <c r="KYY2" s="792"/>
      <c r="KYZ2" s="792"/>
      <c r="KZA2" s="791"/>
      <c r="KZB2" s="792"/>
      <c r="KZC2" s="792"/>
      <c r="KZD2" s="792"/>
      <c r="KZE2" s="791"/>
      <c r="KZF2" s="792"/>
      <c r="KZG2" s="792"/>
      <c r="KZH2" s="792"/>
      <c r="KZI2" s="791"/>
      <c r="KZJ2" s="792"/>
      <c r="KZK2" s="792"/>
      <c r="KZL2" s="792"/>
      <c r="KZM2" s="791"/>
      <c r="KZN2" s="792"/>
      <c r="KZO2" s="792"/>
      <c r="KZP2" s="792"/>
      <c r="KZQ2" s="791"/>
      <c r="KZR2" s="792"/>
      <c r="KZS2" s="792"/>
      <c r="KZT2" s="792"/>
      <c r="KZU2" s="791"/>
      <c r="KZV2" s="792"/>
      <c r="KZW2" s="792"/>
      <c r="KZX2" s="792"/>
      <c r="KZY2" s="791"/>
      <c r="KZZ2" s="792"/>
      <c r="LAA2" s="792"/>
      <c r="LAB2" s="792"/>
      <c r="LAC2" s="791"/>
      <c r="LAD2" s="792"/>
      <c r="LAE2" s="792"/>
      <c r="LAF2" s="792"/>
      <c r="LAG2" s="791"/>
      <c r="LAH2" s="792"/>
      <c r="LAI2" s="792"/>
      <c r="LAJ2" s="792"/>
      <c r="LAK2" s="791"/>
      <c r="LAL2" s="792"/>
      <c r="LAM2" s="792"/>
      <c r="LAN2" s="792"/>
      <c r="LAO2" s="791"/>
      <c r="LAP2" s="792"/>
      <c r="LAQ2" s="792"/>
      <c r="LAR2" s="792"/>
      <c r="LAS2" s="791"/>
      <c r="LAT2" s="792"/>
      <c r="LAU2" s="792"/>
      <c r="LAV2" s="792"/>
      <c r="LAW2" s="791"/>
      <c r="LAX2" s="792"/>
      <c r="LAY2" s="792"/>
      <c r="LAZ2" s="792"/>
      <c r="LBA2" s="791"/>
      <c r="LBB2" s="792"/>
      <c r="LBC2" s="792"/>
      <c r="LBD2" s="792"/>
      <c r="LBE2" s="791"/>
      <c r="LBF2" s="792"/>
      <c r="LBG2" s="792"/>
      <c r="LBH2" s="792"/>
      <c r="LBI2" s="791"/>
      <c r="LBJ2" s="792"/>
      <c r="LBK2" s="792"/>
      <c r="LBL2" s="792"/>
      <c r="LBM2" s="791"/>
      <c r="LBN2" s="792"/>
      <c r="LBO2" s="792"/>
      <c r="LBP2" s="792"/>
      <c r="LBQ2" s="791"/>
      <c r="LBR2" s="792"/>
      <c r="LBS2" s="792"/>
      <c r="LBT2" s="792"/>
      <c r="LBU2" s="791"/>
      <c r="LBV2" s="792"/>
      <c r="LBW2" s="792"/>
      <c r="LBX2" s="792"/>
      <c r="LBY2" s="791"/>
      <c r="LBZ2" s="792"/>
      <c r="LCA2" s="792"/>
      <c r="LCB2" s="792"/>
      <c r="LCC2" s="791"/>
      <c r="LCD2" s="792"/>
      <c r="LCE2" s="792"/>
      <c r="LCF2" s="792"/>
      <c r="LCG2" s="791"/>
      <c r="LCH2" s="792"/>
      <c r="LCI2" s="792"/>
      <c r="LCJ2" s="792"/>
      <c r="LCK2" s="791"/>
      <c r="LCL2" s="792"/>
      <c r="LCM2" s="792"/>
      <c r="LCN2" s="792"/>
      <c r="LCO2" s="791"/>
      <c r="LCP2" s="792"/>
      <c r="LCQ2" s="792"/>
      <c r="LCR2" s="792"/>
      <c r="LCS2" s="791"/>
      <c r="LCT2" s="792"/>
      <c r="LCU2" s="792"/>
      <c r="LCV2" s="792"/>
      <c r="LCW2" s="791"/>
      <c r="LCX2" s="792"/>
      <c r="LCY2" s="792"/>
      <c r="LCZ2" s="792"/>
      <c r="LDA2" s="791"/>
      <c r="LDB2" s="792"/>
      <c r="LDC2" s="792"/>
      <c r="LDD2" s="792"/>
      <c r="LDE2" s="791"/>
      <c r="LDF2" s="792"/>
      <c r="LDG2" s="792"/>
      <c r="LDH2" s="792"/>
      <c r="LDI2" s="791"/>
      <c r="LDJ2" s="792"/>
      <c r="LDK2" s="792"/>
      <c r="LDL2" s="792"/>
      <c r="LDM2" s="791"/>
      <c r="LDN2" s="792"/>
      <c r="LDO2" s="792"/>
      <c r="LDP2" s="792"/>
      <c r="LDQ2" s="791"/>
      <c r="LDR2" s="792"/>
      <c r="LDS2" s="792"/>
      <c r="LDT2" s="792"/>
      <c r="LDU2" s="791"/>
      <c r="LDV2" s="792"/>
      <c r="LDW2" s="792"/>
      <c r="LDX2" s="792"/>
      <c r="LDY2" s="791"/>
      <c r="LDZ2" s="792"/>
      <c r="LEA2" s="792"/>
      <c r="LEB2" s="792"/>
      <c r="LEC2" s="791"/>
      <c r="LED2" s="792"/>
      <c r="LEE2" s="792"/>
      <c r="LEF2" s="792"/>
      <c r="LEG2" s="791"/>
      <c r="LEH2" s="792"/>
      <c r="LEI2" s="792"/>
      <c r="LEJ2" s="792"/>
      <c r="LEK2" s="791"/>
      <c r="LEL2" s="792"/>
      <c r="LEM2" s="792"/>
      <c r="LEN2" s="792"/>
      <c r="LEO2" s="791"/>
      <c r="LEP2" s="792"/>
      <c r="LEQ2" s="792"/>
      <c r="LER2" s="792"/>
      <c r="LES2" s="791"/>
      <c r="LET2" s="792"/>
      <c r="LEU2" s="792"/>
      <c r="LEV2" s="792"/>
      <c r="LEW2" s="791"/>
      <c r="LEX2" s="792"/>
      <c r="LEY2" s="792"/>
      <c r="LEZ2" s="792"/>
      <c r="LFA2" s="791"/>
      <c r="LFB2" s="792"/>
      <c r="LFC2" s="792"/>
      <c r="LFD2" s="792"/>
      <c r="LFE2" s="791"/>
      <c r="LFF2" s="792"/>
      <c r="LFG2" s="792"/>
      <c r="LFH2" s="792"/>
      <c r="LFI2" s="791"/>
      <c r="LFJ2" s="792"/>
      <c r="LFK2" s="792"/>
      <c r="LFL2" s="792"/>
      <c r="LFM2" s="791"/>
      <c r="LFN2" s="792"/>
      <c r="LFO2" s="792"/>
      <c r="LFP2" s="792"/>
      <c r="LFQ2" s="791"/>
      <c r="LFR2" s="792"/>
      <c r="LFS2" s="792"/>
      <c r="LFT2" s="792"/>
      <c r="LFU2" s="791"/>
      <c r="LFV2" s="792"/>
      <c r="LFW2" s="792"/>
      <c r="LFX2" s="792"/>
      <c r="LFY2" s="791"/>
      <c r="LFZ2" s="792"/>
      <c r="LGA2" s="792"/>
      <c r="LGB2" s="792"/>
      <c r="LGC2" s="791"/>
      <c r="LGD2" s="792"/>
      <c r="LGE2" s="792"/>
      <c r="LGF2" s="792"/>
      <c r="LGG2" s="791"/>
      <c r="LGH2" s="792"/>
      <c r="LGI2" s="792"/>
      <c r="LGJ2" s="792"/>
      <c r="LGK2" s="791"/>
      <c r="LGL2" s="792"/>
      <c r="LGM2" s="792"/>
      <c r="LGN2" s="792"/>
      <c r="LGO2" s="791"/>
      <c r="LGP2" s="792"/>
      <c r="LGQ2" s="792"/>
      <c r="LGR2" s="792"/>
      <c r="LGS2" s="791"/>
      <c r="LGT2" s="792"/>
      <c r="LGU2" s="792"/>
      <c r="LGV2" s="792"/>
      <c r="LGW2" s="791"/>
      <c r="LGX2" s="792"/>
      <c r="LGY2" s="792"/>
      <c r="LGZ2" s="792"/>
      <c r="LHA2" s="791"/>
      <c r="LHB2" s="792"/>
      <c r="LHC2" s="792"/>
      <c r="LHD2" s="792"/>
      <c r="LHE2" s="791"/>
      <c r="LHF2" s="792"/>
      <c r="LHG2" s="792"/>
      <c r="LHH2" s="792"/>
      <c r="LHI2" s="791"/>
      <c r="LHJ2" s="792"/>
      <c r="LHK2" s="792"/>
      <c r="LHL2" s="792"/>
      <c r="LHM2" s="791"/>
      <c r="LHN2" s="792"/>
      <c r="LHO2" s="792"/>
      <c r="LHP2" s="792"/>
      <c r="LHQ2" s="791"/>
      <c r="LHR2" s="792"/>
      <c r="LHS2" s="792"/>
      <c r="LHT2" s="792"/>
      <c r="LHU2" s="791"/>
      <c r="LHV2" s="792"/>
      <c r="LHW2" s="792"/>
      <c r="LHX2" s="792"/>
      <c r="LHY2" s="791"/>
      <c r="LHZ2" s="792"/>
      <c r="LIA2" s="792"/>
      <c r="LIB2" s="792"/>
      <c r="LIC2" s="791"/>
      <c r="LID2" s="792"/>
      <c r="LIE2" s="792"/>
      <c r="LIF2" s="792"/>
      <c r="LIG2" s="791"/>
      <c r="LIH2" s="792"/>
      <c r="LII2" s="792"/>
      <c r="LIJ2" s="792"/>
      <c r="LIK2" s="791"/>
      <c r="LIL2" s="792"/>
      <c r="LIM2" s="792"/>
      <c r="LIN2" s="792"/>
      <c r="LIO2" s="791"/>
      <c r="LIP2" s="792"/>
      <c r="LIQ2" s="792"/>
      <c r="LIR2" s="792"/>
      <c r="LIS2" s="791"/>
      <c r="LIT2" s="792"/>
      <c r="LIU2" s="792"/>
      <c r="LIV2" s="792"/>
      <c r="LIW2" s="791"/>
      <c r="LIX2" s="792"/>
      <c r="LIY2" s="792"/>
      <c r="LIZ2" s="792"/>
      <c r="LJA2" s="791"/>
      <c r="LJB2" s="792"/>
      <c r="LJC2" s="792"/>
      <c r="LJD2" s="792"/>
      <c r="LJE2" s="791"/>
      <c r="LJF2" s="792"/>
      <c r="LJG2" s="792"/>
      <c r="LJH2" s="792"/>
      <c r="LJI2" s="791"/>
      <c r="LJJ2" s="792"/>
      <c r="LJK2" s="792"/>
      <c r="LJL2" s="792"/>
      <c r="LJM2" s="791"/>
      <c r="LJN2" s="792"/>
      <c r="LJO2" s="792"/>
      <c r="LJP2" s="792"/>
      <c r="LJQ2" s="791"/>
      <c r="LJR2" s="792"/>
      <c r="LJS2" s="792"/>
      <c r="LJT2" s="792"/>
      <c r="LJU2" s="791"/>
      <c r="LJV2" s="792"/>
      <c r="LJW2" s="792"/>
      <c r="LJX2" s="792"/>
      <c r="LJY2" s="791"/>
      <c r="LJZ2" s="792"/>
      <c r="LKA2" s="792"/>
      <c r="LKB2" s="792"/>
      <c r="LKC2" s="791"/>
      <c r="LKD2" s="792"/>
      <c r="LKE2" s="792"/>
      <c r="LKF2" s="792"/>
      <c r="LKG2" s="791"/>
      <c r="LKH2" s="792"/>
      <c r="LKI2" s="792"/>
      <c r="LKJ2" s="792"/>
      <c r="LKK2" s="791"/>
      <c r="LKL2" s="792"/>
      <c r="LKM2" s="792"/>
      <c r="LKN2" s="792"/>
      <c r="LKO2" s="791"/>
      <c r="LKP2" s="792"/>
      <c r="LKQ2" s="792"/>
      <c r="LKR2" s="792"/>
      <c r="LKS2" s="791"/>
      <c r="LKT2" s="792"/>
      <c r="LKU2" s="792"/>
      <c r="LKV2" s="792"/>
      <c r="LKW2" s="791"/>
      <c r="LKX2" s="792"/>
      <c r="LKY2" s="792"/>
      <c r="LKZ2" s="792"/>
      <c r="LLA2" s="791"/>
      <c r="LLB2" s="792"/>
      <c r="LLC2" s="792"/>
      <c r="LLD2" s="792"/>
      <c r="LLE2" s="791"/>
      <c r="LLF2" s="792"/>
      <c r="LLG2" s="792"/>
      <c r="LLH2" s="792"/>
      <c r="LLI2" s="791"/>
      <c r="LLJ2" s="792"/>
      <c r="LLK2" s="792"/>
      <c r="LLL2" s="792"/>
      <c r="LLM2" s="791"/>
      <c r="LLN2" s="792"/>
      <c r="LLO2" s="792"/>
      <c r="LLP2" s="792"/>
      <c r="LLQ2" s="791"/>
      <c r="LLR2" s="792"/>
      <c r="LLS2" s="792"/>
      <c r="LLT2" s="792"/>
      <c r="LLU2" s="791"/>
      <c r="LLV2" s="792"/>
      <c r="LLW2" s="792"/>
      <c r="LLX2" s="792"/>
      <c r="LLY2" s="791"/>
      <c r="LLZ2" s="792"/>
      <c r="LMA2" s="792"/>
      <c r="LMB2" s="792"/>
      <c r="LMC2" s="791"/>
      <c r="LMD2" s="792"/>
      <c r="LME2" s="792"/>
      <c r="LMF2" s="792"/>
      <c r="LMG2" s="791"/>
      <c r="LMH2" s="792"/>
      <c r="LMI2" s="792"/>
      <c r="LMJ2" s="792"/>
      <c r="LMK2" s="791"/>
      <c r="LML2" s="792"/>
      <c r="LMM2" s="792"/>
      <c r="LMN2" s="792"/>
      <c r="LMO2" s="791"/>
      <c r="LMP2" s="792"/>
      <c r="LMQ2" s="792"/>
      <c r="LMR2" s="792"/>
      <c r="LMS2" s="791"/>
      <c r="LMT2" s="792"/>
      <c r="LMU2" s="792"/>
      <c r="LMV2" s="792"/>
      <c r="LMW2" s="791"/>
      <c r="LMX2" s="792"/>
      <c r="LMY2" s="792"/>
      <c r="LMZ2" s="792"/>
      <c r="LNA2" s="791"/>
      <c r="LNB2" s="792"/>
      <c r="LNC2" s="792"/>
      <c r="LND2" s="792"/>
      <c r="LNE2" s="791"/>
      <c r="LNF2" s="792"/>
      <c r="LNG2" s="792"/>
      <c r="LNH2" s="792"/>
      <c r="LNI2" s="791"/>
      <c r="LNJ2" s="792"/>
      <c r="LNK2" s="792"/>
      <c r="LNL2" s="792"/>
      <c r="LNM2" s="791"/>
      <c r="LNN2" s="792"/>
      <c r="LNO2" s="792"/>
      <c r="LNP2" s="792"/>
      <c r="LNQ2" s="791"/>
      <c r="LNR2" s="792"/>
      <c r="LNS2" s="792"/>
      <c r="LNT2" s="792"/>
      <c r="LNU2" s="791"/>
      <c r="LNV2" s="792"/>
      <c r="LNW2" s="792"/>
      <c r="LNX2" s="792"/>
      <c r="LNY2" s="791"/>
      <c r="LNZ2" s="792"/>
      <c r="LOA2" s="792"/>
      <c r="LOB2" s="792"/>
      <c r="LOC2" s="791"/>
      <c r="LOD2" s="792"/>
      <c r="LOE2" s="792"/>
      <c r="LOF2" s="792"/>
      <c r="LOG2" s="791"/>
      <c r="LOH2" s="792"/>
      <c r="LOI2" s="792"/>
      <c r="LOJ2" s="792"/>
      <c r="LOK2" s="791"/>
      <c r="LOL2" s="792"/>
      <c r="LOM2" s="792"/>
      <c r="LON2" s="792"/>
      <c r="LOO2" s="791"/>
      <c r="LOP2" s="792"/>
      <c r="LOQ2" s="792"/>
      <c r="LOR2" s="792"/>
      <c r="LOS2" s="791"/>
      <c r="LOT2" s="792"/>
      <c r="LOU2" s="792"/>
      <c r="LOV2" s="792"/>
      <c r="LOW2" s="791"/>
      <c r="LOX2" s="792"/>
      <c r="LOY2" s="792"/>
      <c r="LOZ2" s="792"/>
      <c r="LPA2" s="791"/>
      <c r="LPB2" s="792"/>
      <c r="LPC2" s="792"/>
      <c r="LPD2" s="792"/>
      <c r="LPE2" s="791"/>
      <c r="LPF2" s="792"/>
      <c r="LPG2" s="792"/>
      <c r="LPH2" s="792"/>
      <c r="LPI2" s="791"/>
      <c r="LPJ2" s="792"/>
      <c r="LPK2" s="792"/>
      <c r="LPL2" s="792"/>
      <c r="LPM2" s="791"/>
      <c r="LPN2" s="792"/>
      <c r="LPO2" s="792"/>
      <c r="LPP2" s="792"/>
      <c r="LPQ2" s="791"/>
      <c r="LPR2" s="792"/>
      <c r="LPS2" s="792"/>
      <c r="LPT2" s="792"/>
      <c r="LPU2" s="791"/>
      <c r="LPV2" s="792"/>
      <c r="LPW2" s="792"/>
      <c r="LPX2" s="792"/>
      <c r="LPY2" s="791"/>
      <c r="LPZ2" s="792"/>
      <c r="LQA2" s="792"/>
      <c r="LQB2" s="792"/>
      <c r="LQC2" s="791"/>
      <c r="LQD2" s="792"/>
      <c r="LQE2" s="792"/>
      <c r="LQF2" s="792"/>
      <c r="LQG2" s="791"/>
      <c r="LQH2" s="792"/>
      <c r="LQI2" s="792"/>
      <c r="LQJ2" s="792"/>
      <c r="LQK2" s="791"/>
      <c r="LQL2" s="792"/>
      <c r="LQM2" s="792"/>
      <c r="LQN2" s="792"/>
      <c r="LQO2" s="791"/>
      <c r="LQP2" s="792"/>
      <c r="LQQ2" s="792"/>
      <c r="LQR2" s="792"/>
      <c r="LQS2" s="791"/>
      <c r="LQT2" s="792"/>
      <c r="LQU2" s="792"/>
      <c r="LQV2" s="792"/>
      <c r="LQW2" s="791"/>
      <c r="LQX2" s="792"/>
      <c r="LQY2" s="792"/>
      <c r="LQZ2" s="792"/>
      <c r="LRA2" s="791"/>
      <c r="LRB2" s="792"/>
      <c r="LRC2" s="792"/>
      <c r="LRD2" s="792"/>
      <c r="LRE2" s="791"/>
      <c r="LRF2" s="792"/>
      <c r="LRG2" s="792"/>
      <c r="LRH2" s="792"/>
      <c r="LRI2" s="791"/>
      <c r="LRJ2" s="792"/>
      <c r="LRK2" s="792"/>
      <c r="LRL2" s="792"/>
      <c r="LRM2" s="791"/>
      <c r="LRN2" s="792"/>
      <c r="LRO2" s="792"/>
      <c r="LRP2" s="792"/>
      <c r="LRQ2" s="791"/>
      <c r="LRR2" s="792"/>
      <c r="LRS2" s="792"/>
      <c r="LRT2" s="792"/>
      <c r="LRU2" s="791"/>
      <c r="LRV2" s="792"/>
      <c r="LRW2" s="792"/>
      <c r="LRX2" s="792"/>
      <c r="LRY2" s="791"/>
      <c r="LRZ2" s="792"/>
      <c r="LSA2" s="792"/>
      <c r="LSB2" s="792"/>
      <c r="LSC2" s="791"/>
      <c r="LSD2" s="792"/>
      <c r="LSE2" s="792"/>
      <c r="LSF2" s="792"/>
      <c r="LSG2" s="791"/>
      <c r="LSH2" s="792"/>
      <c r="LSI2" s="792"/>
      <c r="LSJ2" s="792"/>
      <c r="LSK2" s="791"/>
      <c r="LSL2" s="792"/>
      <c r="LSM2" s="792"/>
      <c r="LSN2" s="792"/>
      <c r="LSO2" s="791"/>
      <c r="LSP2" s="792"/>
      <c r="LSQ2" s="792"/>
      <c r="LSR2" s="792"/>
      <c r="LSS2" s="791"/>
      <c r="LST2" s="792"/>
      <c r="LSU2" s="792"/>
      <c r="LSV2" s="792"/>
      <c r="LSW2" s="791"/>
      <c r="LSX2" s="792"/>
      <c r="LSY2" s="792"/>
      <c r="LSZ2" s="792"/>
      <c r="LTA2" s="791"/>
      <c r="LTB2" s="792"/>
      <c r="LTC2" s="792"/>
      <c r="LTD2" s="792"/>
      <c r="LTE2" s="791"/>
      <c r="LTF2" s="792"/>
      <c r="LTG2" s="792"/>
      <c r="LTH2" s="792"/>
      <c r="LTI2" s="791"/>
      <c r="LTJ2" s="792"/>
      <c r="LTK2" s="792"/>
      <c r="LTL2" s="792"/>
      <c r="LTM2" s="791"/>
      <c r="LTN2" s="792"/>
      <c r="LTO2" s="792"/>
      <c r="LTP2" s="792"/>
      <c r="LTQ2" s="791"/>
      <c r="LTR2" s="792"/>
      <c r="LTS2" s="792"/>
      <c r="LTT2" s="792"/>
      <c r="LTU2" s="791"/>
      <c r="LTV2" s="792"/>
      <c r="LTW2" s="792"/>
      <c r="LTX2" s="792"/>
      <c r="LTY2" s="791"/>
      <c r="LTZ2" s="792"/>
      <c r="LUA2" s="792"/>
      <c r="LUB2" s="792"/>
      <c r="LUC2" s="791"/>
      <c r="LUD2" s="792"/>
      <c r="LUE2" s="792"/>
      <c r="LUF2" s="792"/>
      <c r="LUG2" s="791"/>
      <c r="LUH2" s="792"/>
      <c r="LUI2" s="792"/>
      <c r="LUJ2" s="792"/>
      <c r="LUK2" s="791"/>
      <c r="LUL2" s="792"/>
      <c r="LUM2" s="792"/>
      <c r="LUN2" s="792"/>
      <c r="LUO2" s="791"/>
      <c r="LUP2" s="792"/>
      <c r="LUQ2" s="792"/>
      <c r="LUR2" s="792"/>
      <c r="LUS2" s="791"/>
      <c r="LUT2" s="792"/>
      <c r="LUU2" s="792"/>
      <c r="LUV2" s="792"/>
      <c r="LUW2" s="791"/>
      <c r="LUX2" s="792"/>
      <c r="LUY2" s="792"/>
      <c r="LUZ2" s="792"/>
      <c r="LVA2" s="791"/>
      <c r="LVB2" s="792"/>
      <c r="LVC2" s="792"/>
      <c r="LVD2" s="792"/>
      <c r="LVE2" s="791"/>
      <c r="LVF2" s="792"/>
      <c r="LVG2" s="792"/>
      <c r="LVH2" s="792"/>
      <c r="LVI2" s="791"/>
      <c r="LVJ2" s="792"/>
      <c r="LVK2" s="792"/>
      <c r="LVL2" s="792"/>
      <c r="LVM2" s="791"/>
      <c r="LVN2" s="792"/>
      <c r="LVO2" s="792"/>
      <c r="LVP2" s="792"/>
      <c r="LVQ2" s="791"/>
      <c r="LVR2" s="792"/>
      <c r="LVS2" s="792"/>
      <c r="LVT2" s="792"/>
      <c r="LVU2" s="791"/>
      <c r="LVV2" s="792"/>
      <c r="LVW2" s="792"/>
      <c r="LVX2" s="792"/>
      <c r="LVY2" s="791"/>
      <c r="LVZ2" s="792"/>
      <c r="LWA2" s="792"/>
      <c r="LWB2" s="792"/>
      <c r="LWC2" s="791"/>
      <c r="LWD2" s="792"/>
      <c r="LWE2" s="792"/>
      <c r="LWF2" s="792"/>
      <c r="LWG2" s="791"/>
      <c r="LWH2" s="792"/>
      <c r="LWI2" s="792"/>
      <c r="LWJ2" s="792"/>
      <c r="LWK2" s="791"/>
      <c r="LWL2" s="792"/>
      <c r="LWM2" s="792"/>
      <c r="LWN2" s="792"/>
      <c r="LWO2" s="791"/>
      <c r="LWP2" s="792"/>
      <c r="LWQ2" s="792"/>
      <c r="LWR2" s="792"/>
      <c r="LWS2" s="791"/>
      <c r="LWT2" s="792"/>
      <c r="LWU2" s="792"/>
      <c r="LWV2" s="792"/>
      <c r="LWW2" s="791"/>
      <c r="LWX2" s="792"/>
      <c r="LWY2" s="792"/>
      <c r="LWZ2" s="792"/>
      <c r="LXA2" s="791"/>
      <c r="LXB2" s="792"/>
      <c r="LXC2" s="792"/>
      <c r="LXD2" s="792"/>
      <c r="LXE2" s="791"/>
      <c r="LXF2" s="792"/>
      <c r="LXG2" s="792"/>
      <c r="LXH2" s="792"/>
      <c r="LXI2" s="791"/>
      <c r="LXJ2" s="792"/>
      <c r="LXK2" s="792"/>
      <c r="LXL2" s="792"/>
      <c r="LXM2" s="791"/>
      <c r="LXN2" s="792"/>
      <c r="LXO2" s="792"/>
      <c r="LXP2" s="792"/>
      <c r="LXQ2" s="791"/>
      <c r="LXR2" s="792"/>
      <c r="LXS2" s="792"/>
      <c r="LXT2" s="792"/>
      <c r="LXU2" s="791"/>
      <c r="LXV2" s="792"/>
      <c r="LXW2" s="792"/>
      <c r="LXX2" s="792"/>
      <c r="LXY2" s="791"/>
      <c r="LXZ2" s="792"/>
      <c r="LYA2" s="792"/>
      <c r="LYB2" s="792"/>
      <c r="LYC2" s="791"/>
      <c r="LYD2" s="792"/>
      <c r="LYE2" s="792"/>
      <c r="LYF2" s="792"/>
      <c r="LYG2" s="791"/>
      <c r="LYH2" s="792"/>
      <c r="LYI2" s="792"/>
      <c r="LYJ2" s="792"/>
      <c r="LYK2" s="791"/>
      <c r="LYL2" s="792"/>
      <c r="LYM2" s="792"/>
      <c r="LYN2" s="792"/>
      <c r="LYO2" s="791"/>
      <c r="LYP2" s="792"/>
      <c r="LYQ2" s="792"/>
      <c r="LYR2" s="792"/>
      <c r="LYS2" s="791"/>
      <c r="LYT2" s="792"/>
      <c r="LYU2" s="792"/>
      <c r="LYV2" s="792"/>
      <c r="LYW2" s="791"/>
      <c r="LYX2" s="792"/>
      <c r="LYY2" s="792"/>
      <c r="LYZ2" s="792"/>
      <c r="LZA2" s="791"/>
      <c r="LZB2" s="792"/>
      <c r="LZC2" s="792"/>
      <c r="LZD2" s="792"/>
      <c r="LZE2" s="791"/>
      <c r="LZF2" s="792"/>
      <c r="LZG2" s="792"/>
      <c r="LZH2" s="792"/>
      <c r="LZI2" s="791"/>
      <c r="LZJ2" s="792"/>
      <c r="LZK2" s="792"/>
      <c r="LZL2" s="792"/>
      <c r="LZM2" s="791"/>
      <c r="LZN2" s="792"/>
      <c r="LZO2" s="792"/>
      <c r="LZP2" s="792"/>
      <c r="LZQ2" s="791"/>
      <c r="LZR2" s="792"/>
      <c r="LZS2" s="792"/>
      <c r="LZT2" s="792"/>
      <c r="LZU2" s="791"/>
      <c r="LZV2" s="792"/>
      <c r="LZW2" s="792"/>
      <c r="LZX2" s="792"/>
      <c r="LZY2" s="791"/>
      <c r="LZZ2" s="792"/>
      <c r="MAA2" s="792"/>
      <c r="MAB2" s="792"/>
      <c r="MAC2" s="791"/>
      <c r="MAD2" s="792"/>
      <c r="MAE2" s="792"/>
      <c r="MAF2" s="792"/>
      <c r="MAG2" s="791"/>
      <c r="MAH2" s="792"/>
      <c r="MAI2" s="792"/>
      <c r="MAJ2" s="792"/>
      <c r="MAK2" s="791"/>
      <c r="MAL2" s="792"/>
      <c r="MAM2" s="792"/>
      <c r="MAN2" s="792"/>
      <c r="MAO2" s="791"/>
      <c r="MAP2" s="792"/>
      <c r="MAQ2" s="792"/>
      <c r="MAR2" s="792"/>
      <c r="MAS2" s="791"/>
      <c r="MAT2" s="792"/>
      <c r="MAU2" s="792"/>
      <c r="MAV2" s="792"/>
      <c r="MAW2" s="791"/>
      <c r="MAX2" s="792"/>
      <c r="MAY2" s="792"/>
      <c r="MAZ2" s="792"/>
      <c r="MBA2" s="791"/>
      <c r="MBB2" s="792"/>
      <c r="MBC2" s="792"/>
      <c r="MBD2" s="792"/>
      <c r="MBE2" s="791"/>
      <c r="MBF2" s="792"/>
      <c r="MBG2" s="792"/>
      <c r="MBH2" s="792"/>
      <c r="MBI2" s="791"/>
      <c r="MBJ2" s="792"/>
      <c r="MBK2" s="792"/>
      <c r="MBL2" s="792"/>
      <c r="MBM2" s="791"/>
      <c r="MBN2" s="792"/>
      <c r="MBO2" s="792"/>
      <c r="MBP2" s="792"/>
      <c r="MBQ2" s="791"/>
      <c r="MBR2" s="792"/>
      <c r="MBS2" s="792"/>
      <c r="MBT2" s="792"/>
      <c r="MBU2" s="791"/>
      <c r="MBV2" s="792"/>
      <c r="MBW2" s="792"/>
      <c r="MBX2" s="792"/>
      <c r="MBY2" s="791"/>
      <c r="MBZ2" s="792"/>
      <c r="MCA2" s="792"/>
      <c r="MCB2" s="792"/>
      <c r="MCC2" s="791"/>
      <c r="MCD2" s="792"/>
      <c r="MCE2" s="792"/>
      <c r="MCF2" s="792"/>
      <c r="MCG2" s="791"/>
      <c r="MCH2" s="792"/>
      <c r="MCI2" s="792"/>
      <c r="MCJ2" s="792"/>
      <c r="MCK2" s="791"/>
      <c r="MCL2" s="792"/>
      <c r="MCM2" s="792"/>
      <c r="MCN2" s="792"/>
      <c r="MCO2" s="791"/>
      <c r="MCP2" s="792"/>
      <c r="MCQ2" s="792"/>
      <c r="MCR2" s="792"/>
      <c r="MCS2" s="791"/>
      <c r="MCT2" s="792"/>
      <c r="MCU2" s="792"/>
      <c r="MCV2" s="792"/>
      <c r="MCW2" s="791"/>
      <c r="MCX2" s="792"/>
      <c r="MCY2" s="792"/>
      <c r="MCZ2" s="792"/>
      <c r="MDA2" s="791"/>
      <c r="MDB2" s="792"/>
      <c r="MDC2" s="792"/>
      <c r="MDD2" s="792"/>
      <c r="MDE2" s="791"/>
      <c r="MDF2" s="792"/>
      <c r="MDG2" s="792"/>
      <c r="MDH2" s="792"/>
      <c r="MDI2" s="791"/>
      <c r="MDJ2" s="792"/>
      <c r="MDK2" s="792"/>
      <c r="MDL2" s="792"/>
      <c r="MDM2" s="791"/>
      <c r="MDN2" s="792"/>
      <c r="MDO2" s="792"/>
      <c r="MDP2" s="792"/>
      <c r="MDQ2" s="791"/>
      <c r="MDR2" s="792"/>
      <c r="MDS2" s="792"/>
      <c r="MDT2" s="792"/>
      <c r="MDU2" s="791"/>
      <c r="MDV2" s="792"/>
      <c r="MDW2" s="792"/>
      <c r="MDX2" s="792"/>
      <c r="MDY2" s="791"/>
      <c r="MDZ2" s="792"/>
      <c r="MEA2" s="792"/>
      <c r="MEB2" s="792"/>
      <c r="MEC2" s="791"/>
      <c r="MED2" s="792"/>
      <c r="MEE2" s="792"/>
      <c r="MEF2" s="792"/>
      <c r="MEG2" s="791"/>
      <c r="MEH2" s="792"/>
      <c r="MEI2" s="792"/>
      <c r="MEJ2" s="792"/>
      <c r="MEK2" s="791"/>
      <c r="MEL2" s="792"/>
      <c r="MEM2" s="792"/>
      <c r="MEN2" s="792"/>
      <c r="MEO2" s="791"/>
      <c r="MEP2" s="792"/>
      <c r="MEQ2" s="792"/>
      <c r="MER2" s="792"/>
      <c r="MES2" s="791"/>
      <c r="MET2" s="792"/>
      <c r="MEU2" s="792"/>
      <c r="MEV2" s="792"/>
      <c r="MEW2" s="791"/>
      <c r="MEX2" s="792"/>
      <c r="MEY2" s="792"/>
      <c r="MEZ2" s="792"/>
      <c r="MFA2" s="791"/>
      <c r="MFB2" s="792"/>
      <c r="MFC2" s="792"/>
      <c r="MFD2" s="792"/>
      <c r="MFE2" s="791"/>
      <c r="MFF2" s="792"/>
      <c r="MFG2" s="792"/>
      <c r="MFH2" s="792"/>
      <c r="MFI2" s="791"/>
      <c r="MFJ2" s="792"/>
      <c r="MFK2" s="792"/>
      <c r="MFL2" s="792"/>
      <c r="MFM2" s="791"/>
      <c r="MFN2" s="792"/>
      <c r="MFO2" s="792"/>
      <c r="MFP2" s="792"/>
      <c r="MFQ2" s="791"/>
      <c r="MFR2" s="792"/>
      <c r="MFS2" s="792"/>
      <c r="MFT2" s="792"/>
      <c r="MFU2" s="791"/>
      <c r="MFV2" s="792"/>
      <c r="MFW2" s="792"/>
      <c r="MFX2" s="792"/>
      <c r="MFY2" s="791"/>
      <c r="MFZ2" s="792"/>
      <c r="MGA2" s="792"/>
      <c r="MGB2" s="792"/>
      <c r="MGC2" s="791"/>
      <c r="MGD2" s="792"/>
      <c r="MGE2" s="792"/>
      <c r="MGF2" s="792"/>
      <c r="MGG2" s="791"/>
      <c r="MGH2" s="792"/>
      <c r="MGI2" s="792"/>
      <c r="MGJ2" s="792"/>
      <c r="MGK2" s="791"/>
      <c r="MGL2" s="792"/>
      <c r="MGM2" s="792"/>
      <c r="MGN2" s="792"/>
      <c r="MGO2" s="791"/>
      <c r="MGP2" s="792"/>
      <c r="MGQ2" s="792"/>
      <c r="MGR2" s="792"/>
      <c r="MGS2" s="791"/>
      <c r="MGT2" s="792"/>
      <c r="MGU2" s="792"/>
      <c r="MGV2" s="792"/>
      <c r="MGW2" s="791"/>
      <c r="MGX2" s="792"/>
      <c r="MGY2" s="792"/>
      <c r="MGZ2" s="792"/>
      <c r="MHA2" s="791"/>
      <c r="MHB2" s="792"/>
      <c r="MHC2" s="792"/>
      <c r="MHD2" s="792"/>
      <c r="MHE2" s="791"/>
      <c r="MHF2" s="792"/>
      <c r="MHG2" s="792"/>
      <c r="MHH2" s="792"/>
      <c r="MHI2" s="791"/>
      <c r="MHJ2" s="792"/>
      <c r="MHK2" s="792"/>
      <c r="MHL2" s="792"/>
      <c r="MHM2" s="791"/>
      <c r="MHN2" s="792"/>
      <c r="MHO2" s="792"/>
      <c r="MHP2" s="792"/>
      <c r="MHQ2" s="791"/>
      <c r="MHR2" s="792"/>
      <c r="MHS2" s="792"/>
      <c r="MHT2" s="792"/>
      <c r="MHU2" s="791"/>
      <c r="MHV2" s="792"/>
      <c r="MHW2" s="792"/>
      <c r="MHX2" s="792"/>
      <c r="MHY2" s="791"/>
      <c r="MHZ2" s="792"/>
      <c r="MIA2" s="792"/>
      <c r="MIB2" s="792"/>
      <c r="MIC2" s="791"/>
      <c r="MID2" s="792"/>
      <c r="MIE2" s="792"/>
      <c r="MIF2" s="792"/>
      <c r="MIG2" s="791"/>
      <c r="MIH2" s="792"/>
      <c r="MII2" s="792"/>
      <c r="MIJ2" s="792"/>
      <c r="MIK2" s="791"/>
      <c r="MIL2" s="792"/>
      <c r="MIM2" s="792"/>
      <c r="MIN2" s="792"/>
      <c r="MIO2" s="791"/>
      <c r="MIP2" s="792"/>
      <c r="MIQ2" s="792"/>
      <c r="MIR2" s="792"/>
      <c r="MIS2" s="791"/>
      <c r="MIT2" s="792"/>
      <c r="MIU2" s="792"/>
      <c r="MIV2" s="792"/>
      <c r="MIW2" s="791"/>
      <c r="MIX2" s="792"/>
      <c r="MIY2" s="792"/>
      <c r="MIZ2" s="792"/>
      <c r="MJA2" s="791"/>
      <c r="MJB2" s="792"/>
      <c r="MJC2" s="792"/>
      <c r="MJD2" s="792"/>
      <c r="MJE2" s="791"/>
      <c r="MJF2" s="792"/>
      <c r="MJG2" s="792"/>
      <c r="MJH2" s="792"/>
      <c r="MJI2" s="791"/>
      <c r="MJJ2" s="792"/>
      <c r="MJK2" s="792"/>
      <c r="MJL2" s="792"/>
      <c r="MJM2" s="791"/>
      <c r="MJN2" s="792"/>
      <c r="MJO2" s="792"/>
      <c r="MJP2" s="792"/>
      <c r="MJQ2" s="791"/>
      <c r="MJR2" s="792"/>
      <c r="MJS2" s="792"/>
      <c r="MJT2" s="792"/>
      <c r="MJU2" s="791"/>
      <c r="MJV2" s="792"/>
      <c r="MJW2" s="792"/>
      <c r="MJX2" s="792"/>
      <c r="MJY2" s="791"/>
      <c r="MJZ2" s="792"/>
      <c r="MKA2" s="792"/>
      <c r="MKB2" s="792"/>
      <c r="MKC2" s="791"/>
      <c r="MKD2" s="792"/>
      <c r="MKE2" s="792"/>
      <c r="MKF2" s="792"/>
      <c r="MKG2" s="791"/>
      <c r="MKH2" s="792"/>
      <c r="MKI2" s="792"/>
      <c r="MKJ2" s="792"/>
      <c r="MKK2" s="791"/>
      <c r="MKL2" s="792"/>
      <c r="MKM2" s="792"/>
      <c r="MKN2" s="792"/>
      <c r="MKO2" s="791"/>
      <c r="MKP2" s="792"/>
      <c r="MKQ2" s="792"/>
      <c r="MKR2" s="792"/>
      <c r="MKS2" s="791"/>
      <c r="MKT2" s="792"/>
      <c r="MKU2" s="792"/>
      <c r="MKV2" s="792"/>
      <c r="MKW2" s="791"/>
      <c r="MKX2" s="792"/>
      <c r="MKY2" s="792"/>
      <c r="MKZ2" s="792"/>
      <c r="MLA2" s="791"/>
      <c r="MLB2" s="792"/>
      <c r="MLC2" s="792"/>
      <c r="MLD2" s="792"/>
      <c r="MLE2" s="791"/>
      <c r="MLF2" s="792"/>
      <c r="MLG2" s="792"/>
      <c r="MLH2" s="792"/>
      <c r="MLI2" s="791"/>
      <c r="MLJ2" s="792"/>
      <c r="MLK2" s="792"/>
      <c r="MLL2" s="792"/>
      <c r="MLM2" s="791"/>
      <c r="MLN2" s="792"/>
      <c r="MLO2" s="792"/>
      <c r="MLP2" s="792"/>
      <c r="MLQ2" s="791"/>
      <c r="MLR2" s="792"/>
      <c r="MLS2" s="792"/>
      <c r="MLT2" s="792"/>
      <c r="MLU2" s="791"/>
      <c r="MLV2" s="792"/>
      <c r="MLW2" s="792"/>
      <c r="MLX2" s="792"/>
      <c r="MLY2" s="791"/>
      <c r="MLZ2" s="792"/>
      <c r="MMA2" s="792"/>
      <c r="MMB2" s="792"/>
      <c r="MMC2" s="791"/>
      <c r="MMD2" s="792"/>
      <c r="MME2" s="792"/>
      <c r="MMF2" s="792"/>
      <c r="MMG2" s="791"/>
      <c r="MMH2" s="792"/>
      <c r="MMI2" s="792"/>
      <c r="MMJ2" s="792"/>
      <c r="MMK2" s="791"/>
      <c r="MML2" s="792"/>
      <c r="MMM2" s="792"/>
      <c r="MMN2" s="792"/>
      <c r="MMO2" s="791"/>
      <c r="MMP2" s="792"/>
      <c r="MMQ2" s="792"/>
      <c r="MMR2" s="792"/>
      <c r="MMS2" s="791"/>
      <c r="MMT2" s="792"/>
      <c r="MMU2" s="792"/>
      <c r="MMV2" s="792"/>
      <c r="MMW2" s="791"/>
      <c r="MMX2" s="792"/>
      <c r="MMY2" s="792"/>
      <c r="MMZ2" s="792"/>
      <c r="MNA2" s="791"/>
      <c r="MNB2" s="792"/>
      <c r="MNC2" s="792"/>
      <c r="MND2" s="792"/>
      <c r="MNE2" s="791"/>
      <c r="MNF2" s="792"/>
      <c r="MNG2" s="792"/>
      <c r="MNH2" s="792"/>
      <c r="MNI2" s="791"/>
      <c r="MNJ2" s="792"/>
      <c r="MNK2" s="792"/>
      <c r="MNL2" s="792"/>
      <c r="MNM2" s="791"/>
      <c r="MNN2" s="792"/>
      <c r="MNO2" s="792"/>
      <c r="MNP2" s="792"/>
      <c r="MNQ2" s="791"/>
      <c r="MNR2" s="792"/>
      <c r="MNS2" s="792"/>
      <c r="MNT2" s="792"/>
      <c r="MNU2" s="791"/>
      <c r="MNV2" s="792"/>
      <c r="MNW2" s="792"/>
      <c r="MNX2" s="792"/>
      <c r="MNY2" s="791"/>
      <c r="MNZ2" s="792"/>
      <c r="MOA2" s="792"/>
      <c r="MOB2" s="792"/>
      <c r="MOC2" s="791"/>
      <c r="MOD2" s="792"/>
      <c r="MOE2" s="792"/>
      <c r="MOF2" s="792"/>
      <c r="MOG2" s="791"/>
      <c r="MOH2" s="792"/>
      <c r="MOI2" s="792"/>
      <c r="MOJ2" s="792"/>
      <c r="MOK2" s="791"/>
      <c r="MOL2" s="792"/>
      <c r="MOM2" s="792"/>
      <c r="MON2" s="792"/>
      <c r="MOO2" s="791"/>
      <c r="MOP2" s="792"/>
      <c r="MOQ2" s="792"/>
      <c r="MOR2" s="792"/>
      <c r="MOS2" s="791"/>
      <c r="MOT2" s="792"/>
      <c r="MOU2" s="792"/>
      <c r="MOV2" s="792"/>
      <c r="MOW2" s="791"/>
      <c r="MOX2" s="792"/>
      <c r="MOY2" s="792"/>
      <c r="MOZ2" s="792"/>
      <c r="MPA2" s="791"/>
      <c r="MPB2" s="792"/>
      <c r="MPC2" s="792"/>
      <c r="MPD2" s="792"/>
      <c r="MPE2" s="791"/>
      <c r="MPF2" s="792"/>
      <c r="MPG2" s="792"/>
      <c r="MPH2" s="792"/>
      <c r="MPI2" s="791"/>
      <c r="MPJ2" s="792"/>
      <c r="MPK2" s="792"/>
      <c r="MPL2" s="792"/>
      <c r="MPM2" s="791"/>
      <c r="MPN2" s="792"/>
      <c r="MPO2" s="792"/>
      <c r="MPP2" s="792"/>
      <c r="MPQ2" s="791"/>
      <c r="MPR2" s="792"/>
      <c r="MPS2" s="792"/>
      <c r="MPT2" s="792"/>
      <c r="MPU2" s="791"/>
      <c r="MPV2" s="792"/>
      <c r="MPW2" s="792"/>
      <c r="MPX2" s="792"/>
      <c r="MPY2" s="791"/>
      <c r="MPZ2" s="792"/>
      <c r="MQA2" s="792"/>
      <c r="MQB2" s="792"/>
      <c r="MQC2" s="791"/>
      <c r="MQD2" s="792"/>
      <c r="MQE2" s="792"/>
      <c r="MQF2" s="792"/>
      <c r="MQG2" s="791"/>
      <c r="MQH2" s="792"/>
      <c r="MQI2" s="792"/>
      <c r="MQJ2" s="792"/>
      <c r="MQK2" s="791"/>
      <c r="MQL2" s="792"/>
      <c r="MQM2" s="792"/>
      <c r="MQN2" s="792"/>
      <c r="MQO2" s="791"/>
      <c r="MQP2" s="792"/>
      <c r="MQQ2" s="792"/>
      <c r="MQR2" s="792"/>
      <c r="MQS2" s="791"/>
      <c r="MQT2" s="792"/>
      <c r="MQU2" s="792"/>
      <c r="MQV2" s="792"/>
      <c r="MQW2" s="791"/>
      <c r="MQX2" s="792"/>
      <c r="MQY2" s="792"/>
      <c r="MQZ2" s="792"/>
      <c r="MRA2" s="791"/>
      <c r="MRB2" s="792"/>
      <c r="MRC2" s="792"/>
      <c r="MRD2" s="792"/>
      <c r="MRE2" s="791"/>
      <c r="MRF2" s="792"/>
      <c r="MRG2" s="792"/>
      <c r="MRH2" s="792"/>
      <c r="MRI2" s="791"/>
      <c r="MRJ2" s="792"/>
      <c r="MRK2" s="792"/>
      <c r="MRL2" s="792"/>
      <c r="MRM2" s="791"/>
      <c r="MRN2" s="792"/>
      <c r="MRO2" s="792"/>
      <c r="MRP2" s="792"/>
      <c r="MRQ2" s="791"/>
      <c r="MRR2" s="792"/>
      <c r="MRS2" s="792"/>
      <c r="MRT2" s="792"/>
      <c r="MRU2" s="791"/>
      <c r="MRV2" s="792"/>
      <c r="MRW2" s="792"/>
      <c r="MRX2" s="792"/>
      <c r="MRY2" s="791"/>
      <c r="MRZ2" s="792"/>
      <c r="MSA2" s="792"/>
      <c r="MSB2" s="792"/>
      <c r="MSC2" s="791"/>
      <c r="MSD2" s="792"/>
      <c r="MSE2" s="792"/>
      <c r="MSF2" s="792"/>
      <c r="MSG2" s="791"/>
      <c r="MSH2" s="792"/>
      <c r="MSI2" s="792"/>
      <c r="MSJ2" s="792"/>
      <c r="MSK2" s="791"/>
      <c r="MSL2" s="792"/>
      <c r="MSM2" s="792"/>
      <c r="MSN2" s="792"/>
      <c r="MSO2" s="791"/>
      <c r="MSP2" s="792"/>
      <c r="MSQ2" s="792"/>
      <c r="MSR2" s="792"/>
      <c r="MSS2" s="791"/>
      <c r="MST2" s="792"/>
      <c r="MSU2" s="792"/>
      <c r="MSV2" s="792"/>
      <c r="MSW2" s="791"/>
      <c r="MSX2" s="792"/>
      <c r="MSY2" s="792"/>
      <c r="MSZ2" s="792"/>
      <c r="MTA2" s="791"/>
      <c r="MTB2" s="792"/>
      <c r="MTC2" s="792"/>
      <c r="MTD2" s="792"/>
      <c r="MTE2" s="791"/>
      <c r="MTF2" s="792"/>
      <c r="MTG2" s="792"/>
      <c r="MTH2" s="792"/>
      <c r="MTI2" s="791"/>
      <c r="MTJ2" s="792"/>
      <c r="MTK2" s="792"/>
      <c r="MTL2" s="792"/>
      <c r="MTM2" s="791"/>
      <c r="MTN2" s="792"/>
      <c r="MTO2" s="792"/>
      <c r="MTP2" s="792"/>
      <c r="MTQ2" s="791"/>
      <c r="MTR2" s="792"/>
      <c r="MTS2" s="792"/>
      <c r="MTT2" s="792"/>
      <c r="MTU2" s="791"/>
      <c r="MTV2" s="792"/>
      <c r="MTW2" s="792"/>
      <c r="MTX2" s="792"/>
      <c r="MTY2" s="791"/>
      <c r="MTZ2" s="792"/>
      <c r="MUA2" s="792"/>
      <c r="MUB2" s="792"/>
      <c r="MUC2" s="791"/>
      <c r="MUD2" s="792"/>
      <c r="MUE2" s="792"/>
      <c r="MUF2" s="792"/>
      <c r="MUG2" s="791"/>
      <c r="MUH2" s="792"/>
      <c r="MUI2" s="792"/>
      <c r="MUJ2" s="792"/>
      <c r="MUK2" s="791"/>
      <c r="MUL2" s="792"/>
      <c r="MUM2" s="792"/>
      <c r="MUN2" s="792"/>
      <c r="MUO2" s="791"/>
      <c r="MUP2" s="792"/>
      <c r="MUQ2" s="792"/>
      <c r="MUR2" s="792"/>
      <c r="MUS2" s="791"/>
      <c r="MUT2" s="792"/>
      <c r="MUU2" s="792"/>
      <c r="MUV2" s="792"/>
      <c r="MUW2" s="791"/>
      <c r="MUX2" s="792"/>
      <c r="MUY2" s="792"/>
      <c r="MUZ2" s="792"/>
      <c r="MVA2" s="791"/>
      <c r="MVB2" s="792"/>
      <c r="MVC2" s="792"/>
      <c r="MVD2" s="792"/>
      <c r="MVE2" s="791"/>
      <c r="MVF2" s="792"/>
      <c r="MVG2" s="792"/>
      <c r="MVH2" s="792"/>
      <c r="MVI2" s="791"/>
      <c r="MVJ2" s="792"/>
      <c r="MVK2" s="792"/>
      <c r="MVL2" s="792"/>
      <c r="MVM2" s="791"/>
      <c r="MVN2" s="792"/>
      <c r="MVO2" s="792"/>
      <c r="MVP2" s="792"/>
      <c r="MVQ2" s="791"/>
      <c r="MVR2" s="792"/>
      <c r="MVS2" s="792"/>
      <c r="MVT2" s="792"/>
      <c r="MVU2" s="791"/>
      <c r="MVV2" s="792"/>
      <c r="MVW2" s="792"/>
      <c r="MVX2" s="792"/>
      <c r="MVY2" s="791"/>
      <c r="MVZ2" s="792"/>
      <c r="MWA2" s="792"/>
      <c r="MWB2" s="792"/>
      <c r="MWC2" s="791"/>
      <c r="MWD2" s="792"/>
      <c r="MWE2" s="792"/>
      <c r="MWF2" s="792"/>
      <c r="MWG2" s="791"/>
      <c r="MWH2" s="792"/>
      <c r="MWI2" s="792"/>
      <c r="MWJ2" s="792"/>
      <c r="MWK2" s="791"/>
      <c r="MWL2" s="792"/>
      <c r="MWM2" s="792"/>
      <c r="MWN2" s="792"/>
      <c r="MWO2" s="791"/>
      <c r="MWP2" s="792"/>
      <c r="MWQ2" s="792"/>
      <c r="MWR2" s="792"/>
      <c r="MWS2" s="791"/>
      <c r="MWT2" s="792"/>
      <c r="MWU2" s="792"/>
      <c r="MWV2" s="792"/>
      <c r="MWW2" s="791"/>
      <c r="MWX2" s="792"/>
      <c r="MWY2" s="792"/>
      <c r="MWZ2" s="792"/>
      <c r="MXA2" s="791"/>
      <c r="MXB2" s="792"/>
      <c r="MXC2" s="792"/>
      <c r="MXD2" s="792"/>
      <c r="MXE2" s="791"/>
      <c r="MXF2" s="792"/>
      <c r="MXG2" s="792"/>
      <c r="MXH2" s="792"/>
      <c r="MXI2" s="791"/>
      <c r="MXJ2" s="792"/>
      <c r="MXK2" s="792"/>
      <c r="MXL2" s="792"/>
      <c r="MXM2" s="791"/>
      <c r="MXN2" s="792"/>
      <c r="MXO2" s="792"/>
      <c r="MXP2" s="792"/>
      <c r="MXQ2" s="791"/>
      <c r="MXR2" s="792"/>
      <c r="MXS2" s="792"/>
      <c r="MXT2" s="792"/>
      <c r="MXU2" s="791"/>
      <c r="MXV2" s="792"/>
      <c r="MXW2" s="792"/>
      <c r="MXX2" s="792"/>
      <c r="MXY2" s="791"/>
      <c r="MXZ2" s="792"/>
      <c r="MYA2" s="792"/>
      <c r="MYB2" s="792"/>
      <c r="MYC2" s="791"/>
      <c r="MYD2" s="792"/>
      <c r="MYE2" s="792"/>
      <c r="MYF2" s="792"/>
      <c r="MYG2" s="791"/>
      <c r="MYH2" s="792"/>
      <c r="MYI2" s="792"/>
      <c r="MYJ2" s="792"/>
      <c r="MYK2" s="791"/>
      <c r="MYL2" s="792"/>
      <c r="MYM2" s="792"/>
      <c r="MYN2" s="792"/>
      <c r="MYO2" s="791"/>
      <c r="MYP2" s="792"/>
      <c r="MYQ2" s="792"/>
      <c r="MYR2" s="792"/>
      <c r="MYS2" s="791"/>
      <c r="MYT2" s="792"/>
      <c r="MYU2" s="792"/>
      <c r="MYV2" s="792"/>
      <c r="MYW2" s="791"/>
      <c r="MYX2" s="792"/>
      <c r="MYY2" s="792"/>
      <c r="MYZ2" s="792"/>
      <c r="MZA2" s="791"/>
      <c r="MZB2" s="792"/>
      <c r="MZC2" s="792"/>
      <c r="MZD2" s="792"/>
      <c r="MZE2" s="791"/>
      <c r="MZF2" s="792"/>
      <c r="MZG2" s="792"/>
      <c r="MZH2" s="792"/>
      <c r="MZI2" s="791"/>
      <c r="MZJ2" s="792"/>
      <c r="MZK2" s="792"/>
      <c r="MZL2" s="792"/>
      <c r="MZM2" s="791"/>
      <c r="MZN2" s="792"/>
      <c r="MZO2" s="792"/>
      <c r="MZP2" s="792"/>
      <c r="MZQ2" s="791"/>
      <c r="MZR2" s="792"/>
      <c r="MZS2" s="792"/>
      <c r="MZT2" s="792"/>
      <c r="MZU2" s="791"/>
      <c r="MZV2" s="792"/>
      <c r="MZW2" s="792"/>
      <c r="MZX2" s="792"/>
      <c r="MZY2" s="791"/>
      <c r="MZZ2" s="792"/>
      <c r="NAA2" s="792"/>
      <c r="NAB2" s="792"/>
      <c r="NAC2" s="791"/>
      <c r="NAD2" s="792"/>
      <c r="NAE2" s="792"/>
      <c r="NAF2" s="792"/>
      <c r="NAG2" s="791"/>
      <c r="NAH2" s="792"/>
      <c r="NAI2" s="792"/>
      <c r="NAJ2" s="792"/>
      <c r="NAK2" s="791"/>
      <c r="NAL2" s="792"/>
      <c r="NAM2" s="792"/>
      <c r="NAN2" s="792"/>
      <c r="NAO2" s="791"/>
      <c r="NAP2" s="792"/>
      <c r="NAQ2" s="792"/>
      <c r="NAR2" s="792"/>
      <c r="NAS2" s="791"/>
      <c r="NAT2" s="792"/>
      <c r="NAU2" s="792"/>
      <c r="NAV2" s="792"/>
      <c r="NAW2" s="791"/>
      <c r="NAX2" s="792"/>
      <c r="NAY2" s="792"/>
      <c r="NAZ2" s="792"/>
      <c r="NBA2" s="791"/>
      <c r="NBB2" s="792"/>
      <c r="NBC2" s="792"/>
      <c r="NBD2" s="792"/>
      <c r="NBE2" s="791"/>
      <c r="NBF2" s="792"/>
      <c r="NBG2" s="792"/>
      <c r="NBH2" s="792"/>
      <c r="NBI2" s="791"/>
      <c r="NBJ2" s="792"/>
      <c r="NBK2" s="792"/>
      <c r="NBL2" s="792"/>
      <c r="NBM2" s="791"/>
      <c r="NBN2" s="792"/>
      <c r="NBO2" s="792"/>
      <c r="NBP2" s="792"/>
      <c r="NBQ2" s="791"/>
      <c r="NBR2" s="792"/>
      <c r="NBS2" s="792"/>
      <c r="NBT2" s="792"/>
      <c r="NBU2" s="791"/>
      <c r="NBV2" s="792"/>
      <c r="NBW2" s="792"/>
      <c r="NBX2" s="792"/>
      <c r="NBY2" s="791"/>
      <c r="NBZ2" s="792"/>
      <c r="NCA2" s="792"/>
      <c r="NCB2" s="792"/>
      <c r="NCC2" s="791"/>
      <c r="NCD2" s="792"/>
      <c r="NCE2" s="792"/>
      <c r="NCF2" s="792"/>
      <c r="NCG2" s="791"/>
      <c r="NCH2" s="792"/>
      <c r="NCI2" s="792"/>
      <c r="NCJ2" s="792"/>
      <c r="NCK2" s="791"/>
      <c r="NCL2" s="792"/>
      <c r="NCM2" s="792"/>
      <c r="NCN2" s="792"/>
      <c r="NCO2" s="791"/>
      <c r="NCP2" s="792"/>
      <c r="NCQ2" s="792"/>
      <c r="NCR2" s="792"/>
      <c r="NCS2" s="791"/>
      <c r="NCT2" s="792"/>
      <c r="NCU2" s="792"/>
      <c r="NCV2" s="792"/>
      <c r="NCW2" s="791"/>
      <c r="NCX2" s="792"/>
      <c r="NCY2" s="792"/>
      <c r="NCZ2" s="792"/>
      <c r="NDA2" s="791"/>
      <c r="NDB2" s="792"/>
      <c r="NDC2" s="792"/>
      <c r="NDD2" s="792"/>
      <c r="NDE2" s="791"/>
      <c r="NDF2" s="792"/>
      <c r="NDG2" s="792"/>
      <c r="NDH2" s="792"/>
      <c r="NDI2" s="791"/>
      <c r="NDJ2" s="792"/>
      <c r="NDK2" s="792"/>
      <c r="NDL2" s="792"/>
      <c r="NDM2" s="791"/>
      <c r="NDN2" s="792"/>
      <c r="NDO2" s="792"/>
      <c r="NDP2" s="792"/>
      <c r="NDQ2" s="791"/>
      <c r="NDR2" s="792"/>
      <c r="NDS2" s="792"/>
      <c r="NDT2" s="792"/>
      <c r="NDU2" s="791"/>
      <c r="NDV2" s="792"/>
      <c r="NDW2" s="792"/>
      <c r="NDX2" s="792"/>
      <c r="NDY2" s="791"/>
      <c r="NDZ2" s="792"/>
      <c r="NEA2" s="792"/>
      <c r="NEB2" s="792"/>
      <c r="NEC2" s="791"/>
      <c r="NED2" s="792"/>
      <c r="NEE2" s="792"/>
      <c r="NEF2" s="792"/>
      <c r="NEG2" s="791"/>
      <c r="NEH2" s="792"/>
      <c r="NEI2" s="792"/>
      <c r="NEJ2" s="792"/>
      <c r="NEK2" s="791"/>
      <c r="NEL2" s="792"/>
      <c r="NEM2" s="792"/>
      <c r="NEN2" s="792"/>
      <c r="NEO2" s="791"/>
      <c r="NEP2" s="792"/>
      <c r="NEQ2" s="792"/>
      <c r="NER2" s="792"/>
      <c r="NES2" s="791"/>
      <c r="NET2" s="792"/>
      <c r="NEU2" s="792"/>
      <c r="NEV2" s="792"/>
      <c r="NEW2" s="791"/>
      <c r="NEX2" s="792"/>
      <c r="NEY2" s="792"/>
      <c r="NEZ2" s="792"/>
      <c r="NFA2" s="791"/>
      <c r="NFB2" s="792"/>
      <c r="NFC2" s="792"/>
      <c r="NFD2" s="792"/>
      <c r="NFE2" s="791"/>
      <c r="NFF2" s="792"/>
      <c r="NFG2" s="792"/>
      <c r="NFH2" s="792"/>
      <c r="NFI2" s="791"/>
      <c r="NFJ2" s="792"/>
      <c r="NFK2" s="792"/>
      <c r="NFL2" s="792"/>
      <c r="NFM2" s="791"/>
      <c r="NFN2" s="792"/>
      <c r="NFO2" s="792"/>
      <c r="NFP2" s="792"/>
      <c r="NFQ2" s="791"/>
      <c r="NFR2" s="792"/>
      <c r="NFS2" s="792"/>
      <c r="NFT2" s="792"/>
      <c r="NFU2" s="791"/>
      <c r="NFV2" s="792"/>
      <c r="NFW2" s="792"/>
      <c r="NFX2" s="792"/>
      <c r="NFY2" s="791"/>
      <c r="NFZ2" s="792"/>
      <c r="NGA2" s="792"/>
      <c r="NGB2" s="792"/>
      <c r="NGC2" s="791"/>
      <c r="NGD2" s="792"/>
      <c r="NGE2" s="792"/>
      <c r="NGF2" s="792"/>
      <c r="NGG2" s="791"/>
      <c r="NGH2" s="792"/>
      <c r="NGI2" s="792"/>
      <c r="NGJ2" s="792"/>
      <c r="NGK2" s="791"/>
      <c r="NGL2" s="792"/>
      <c r="NGM2" s="792"/>
      <c r="NGN2" s="792"/>
      <c r="NGO2" s="791"/>
      <c r="NGP2" s="792"/>
      <c r="NGQ2" s="792"/>
      <c r="NGR2" s="792"/>
      <c r="NGS2" s="791"/>
      <c r="NGT2" s="792"/>
      <c r="NGU2" s="792"/>
      <c r="NGV2" s="792"/>
      <c r="NGW2" s="791"/>
      <c r="NGX2" s="792"/>
      <c r="NGY2" s="792"/>
      <c r="NGZ2" s="792"/>
      <c r="NHA2" s="791"/>
      <c r="NHB2" s="792"/>
      <c r="NHC2" s="792"/>
      <c r="NHD2" s="792"/>
      <c r="NHE2" s="791"/>
      <c r="NHF2" s="792"/>
      <c r="NHG2" s="792"/>
      <c r="NHH2" s="792"/>
      <c r="NHI2" s="791"/>
      <c r="NHJ2" s="792"/>
      <c r="NHK2" s="792"/>
      <c r="NHL2" s="792"/>
      <c r="NHM2" s="791"/>
      <c r="NHN2" s="792"/>
      <c r="NHO2" s="792"/>
      <c r="NHP2" s="792"/>
      <c r="NHQ2" s="791"/>
      <c r="NHR2" s="792"/>
      <c r="NHS2" s="792"/>
      <c r="NHT2" s="792"/>
      <c r="NHU2" s="791"/>
      <c r="NHV2" s="792"/>
      <c r="NHW2" s="792"/>
      <c r="NHX2" s="792"/>
      <c r="NHY2" s="791"/>
      <c r="NHZ2" s="792"/>
      <c r="NIA2" s="792"/>
      <c r="NIB2" s="792"/>
      <c r="NIC2" s="791"/>
      <c r="NID2" s="792"/>
      <c r="NIE2" s="792"/>
      <c r="NIF2" s="792"/>
      <c r="NIG2" s="791"/>
      <c r="NIH2" s="792"/>
      <c r="NII2" s="792"/>
      <c r="NIJ2" s="792"/>
      <c r="NIK2" s="791"/>
      <c r="NIL2" s="792"/>
      <c r="NIM2" s="792"/>
      <c r="NIN2" s="792"/>
      <c r="NIO2" s="791"/>
      <c r="NIP2" s="792"/>
      <c r="NIQ2" s="792"/>
      <c r="NIR2" s="792"/>
      <c r="NIS2" s="791"/>
      <c r="NIT2" s="792"/>
      <c r="NIU2" s="792"/>
      <c r="NIV2" s="792"/>
      <c r="NIW2" s="791"/>
      <c r="NIX2" s="792"/>
      <c r="NIY2" s="792"/>
      <c r="NIZ2" s="792"/>
      <c r="NJA2" s="791"/>
      <c r="NJB2" s="792"/>
      <c r="NJC2" s="792"/>
      <c r="NJD2" s="792"/>
      <c r="NJE2" s="791"/>
      <c r="NJF2" s="792"/>
      <c r="NJG2" s="792"/>
      <c r="NJH2" s="792"/>
      <c r="NJI2" s="791"/>
      <c r="NJJ2" s="792"/>
      <c r="NJK2" s="792"/>
      <c r="NJL2" s="792"/>
      <c r="NJM2" s="791"/>
      <c r="NJN2" s="792"/>
      <c r="NJO2" s="792"/>
      <c r="NJP2" s="792"/>
      <c r="NJQ2" s="791"/>
      <c r="NJR2" s="792"/>
      <c r="NJS2" s="792"/>
      <c r="NJT2" s="792"/>
      <c r="NJU2" s="791"/>
      <c r="NJV2" s="792"/>
      <c r="NJW2" s="792"/>
      <c r="NJX2" s="792"/>
      <c r="NJY2" s="791"/>
      <c r="NJZ2" s="792"/>
      <c r="NKA2" s="792"/>
      <c r="NKB2" s="792"/>
      <c r="NKC2" s="791"/>
      <c r="NKD2" s="792"/>
      <c r="NKE2" s="792"/>
      <c r="NKF2" s="792"/>
      <c r="NKG2" s="791"/>
      <c r="NKH2" s="792"/>
      <c r="NKI2" s="792"/>
      <c r="NKJ2" s="792"/>
      <c r="NKK2" s="791"/>
      <c r="NKL2" s="792"/>
      <c r="NKM2" s="792"/>
      <c r="NKN2" s="792"/>
      <c r="NKO2" s="791"/>
      <c r="NKP2" s="792"/>
      <c r="NKQ2" s="792"/>
      <c r="NKR2" s="792"/>
      <c r="NKS2" s="791"/>
      <c r="NKT2" s="792"/>
      <c r="NKU2" s="792"/>
      <c r="NKV2" s="792"/>
      <c r="NKW2" s="791"/>
      <c r="NKX2" s="792"/>
      <c r="NKY2" s="792"/>
      <c r="NKZ2" s="792"/>
      <c r="NLA2" s="791"/>
      <c r="NLB2" s="792"/>
      <c r="NLC2" s="792"/>
      <c r="NLD2" s="792"/>
      <c r="NLE2" s="791"/>
      <c r="NLF2" s="792"/>
      <c r="NLG2" s="792"/>
      <c r="NLH2" s="792"/>
      <c r="NLI2" s="791"/>
      <c r="NLJ2" s="792"/>
      <c r="NLK2" s="792"/>
      <c r="NLL2" s="792"/>
      <c r="NLM2" s="791"/>
      <c r="NLN2" s="792"/>
      <c r="NLO2" s="792"/>
      <c r="NLP2" s="792"/>
      <c r="NLQ2" s="791"/>
      <c r="NLR2" s="792"/>
      <c r="NLS2" s="792"/>
      <c r="NLT2" s="792"/>
      <c r="NLU2" s="791"/>
      <c r="NLV2" s="792"/>
      <c r="NLW2" s="792"/>
      <c r="NLX2" s="792"/>
      <c r="NLY2" s="791"/>
      <c r="NLZ2" s="792"/>
      <c r="NMA2" s="792"/>
      <c r="NMB2" s="792"/>
      <c r="NMC2" s="791"/>
      <c r="NMD2" s="792"/>
      <c r="NME2" s="792"/>
      <c r="NMF2" s="792"/>
      <c r="NMG2" s="791"/>
      <c r="NMH2" s="792"/>
      <c r="NMI2" s="792"/>
      <c r="NMJ2" s="792"/>
      <c r="NMK2" s="791"/>
      <c r="NML2" s="792"/>
      <c r="NMM2" s="792"/>
      <c r="NMN2" s="792"/>
      <c r="NMO2" s="791"/>
      <c r="NMP2" s="792"/>
      <c r="NMQ2" s="792"/>
      <c r="NMR2" s="792"/>
      <c r="NMS2" s="791"/>
      <c r="NMT2" s="792"/>
      <c r="NMU2" s="792"/>
      <c r="NMV2" s="792"/>
      <c r="NMW2" s="791"/>
      <c r="NMX2" s="792"/>
      <c r="NMY2" s="792"/>
      <c r="NMZ2" s="792"/>
      <c r="NNA2" s="791"/>
      <c r="NNB2" s="792"/>
      <c r="NNC2" s="792"/>
      <c r="NND2" s="792"/>
      <c r="NNE2" s="791"/>
      <c r="NNF2" s="792"/>
      <c r="NNG2" s="792"/>
      <c r="NNH2" s="792"/>
      <c r="NNI2" s="791"/>
      <c r="NNJ2" s="792"/>
      <c r="NNK2" s="792"/>
      <c r="NNL2" s="792"/>
      <c r="NNM2" s="791"/>
      <c r="NNN2" s="792"/>
      <c r="NNO2" s="792"/>
      <c r="NNP2" s="792"/>
      <c r="NNQ2" s="791"/>
      <c r="NNR2" s="792"/>
      <c r="NNS2" s="792"/>
      <c r="NNT2" s="792"/>
      <c r="NNU2" s="791"/>
      <c r="NNV2" s="792"/>
      <c r="NNW2" s="792"/>
      <c r="NNX2" s="792"/>
      <c r="NNY2" s="791"/>
      <c r="NNZ2" s="792"/>
      <c r="NOA2" s="792"/>
      <c r="NOB2" s="792"/>
      <c r="NOC2" s="791"/>
      <c r="NOD2" s="792"/>
      <c r="NOE2" s="792"/>
      <c r="NOF2" s="792"/>
      <c r="NOG2" s="791"/>
      <c r="NOH2" s="792"/>
      <c r="NOI2" s="792"/>
      <c r="NOJ2" s="792"/>
      <c r="NOK2" s="791"/>
      <c r="NOL2" s="792"/>
      <c r="NOM2" s="792"/>
      <c r="NON2" s="792"/>
      <c r="NOO2" s="791"/>
      <c r="NOP2" s="792"/>
      <c r="NOQ2" s="792"/>
      <c r="NOR2" s="792"/>
      <c r="NOS2" s="791"/>
      <c r="NOT2" s="792"/>
      <c r="NOU2" s="792"/>
      <c r="NOV2" s="792"/>
      <c r="NOW2" s="791"/>
      <c r="NOX2" s="792"/>
      <c r="NOY2" s="792"/>
      <c r="NOZ2" s="792"/>
      <c r="NPA2" s="791"/>
      <c r="NPB2" s="792"/>
      <c r="NPC2" s="792"/>
      <c r="NPD2" s="792"/>
      <c r="NPE2" s="791"/>
      <c r="NPF2" s="792"/>
      <c r="NPG2" s="792"/>
      <c r="NPH2" s="792"/>
      <c r="NPI2" s="791"/>
      <c r="NPJ2" s="792"/>
      <c r="NPK2" s="792"/>
      <c r="NPL2" s="792"/>
      <c r="NPM2" s="791"/>
      <c r="NPN2" s="792"/>
      <c r="NPO2" s="792"/>
      <c r="NPP2" s="792"/>
      <c r="NPQ2" s="791"/>
      <c r="NPR2" s="792"/>
      <c r="NPS2" s="792"/>
      <c r="NPT2" s="792"/>
      <c r="NPU2" s="791"/>
      <c r="NPV2" s="792"/>
      <c r="NPW2" s="792"/>
      <c r="NPX2" s="792"/>
      <c r="NPY2" s="791"/>
      <c r="NPZ2" s="792"/>
      <c r="NQA2" s="792"/>
      <c r="NQB2" s="792"/>
      <c r="NQC2" s="791"/>
      <c r="NQD2" s="792"/>
      <c r="NQE2" s="792"/>
      <c r="NQF2" s="792"/>
      <c r="NQG2" s="791"/>
      <c r="NQH2" s="792"/>
      <c r="NQI2" s="792"/>
      <c r="NQJ2" s="792"/>
      <c r="NQK2" s="791"/>
      <c r="NQL2" s="792"/>
      <c r="NQM2" s="792"/>
      <c r="NQN2" s="792"/>
      <c r="NQO2" s="791"/>
      <c r="NQP2" s="792"/>
      <c r="NQQ2" s="792"/>
      <c r="NQR2" s="792"/>
      <c r="NQS2" s="791"/>
      <c r="NQT2" s="792"/>
      <c r="NQU2" s="792"/>
      <c r="NQV2" s="792"/>
      <c r="NQW2" s="791"/>
      <c r="NQX2" s="792"/>
      <c r="NQY2" s="792"/>
      <c r="NQZ2" s="792"/>
      <c r="NRA2" s="791"/>
      <c r="NRB2" s="792"/>
      <c r="NRC2" s="792"/>
      <c r="NRD2" s="792"/>
      <c r="NRE2" s="791"/>
      <c r="NRF2" s="792"/>
      <c r="NRG2" s="792"/>
      <c r="NRH2" s="792"/>
      <c r="NRI2" s="791"/>
      <c r="NRJ2" s="792"/>
      <c r="NRK2" s="792"/>
      <c r="NRL2" s="792"/>
      <c r="NRM2" s="791"/>
      <c r="NRN2" s="792"/>
      <c r="NRO2" s="792"/>
      <c r="NRP2" s="792"/>
      <c r="NRQ2" s="791"/>
      <c r="NRR2" s="792"/>
      <c r="NRS2" s="792"/>
      <c r="NRT2" s="792"/>
      <c r="NRU2" s="791"/>
      <c r="NRV2" s="792"/>
      <c r="NRW2" s="792"/>
      <c r="NRX2" s="792"/>
      <c r="NRY2" s="791"/>
      <c r="NRZ2" s="792"/>
      <c r="NSA2" s="792"/>
      <c r="NSB2" s="792"/>
      <c r="NSC2" s="791"/>
      <c r="NSD2" s="792"/>
      <c r="NSE2" s="792"/>
      <c r="NSF2" s="792"/>
      <c r="NSG2" s="791"/>
      <c r="NSH2" s="792"/>
      <c r="NSI2" s="792"/>
      <c r="NSJ2" s="792"/>
      <c r="NSK2" s="791"/>
      <c r="NSL2" s="792"/>
      <c r="NSM2" s="792"/>
      <c r="NSN2" s="792"/>
      <c r="NSO2" s="791"/>
      <c r="NSP2" s="792"/>
      <c r="NSQ2" s="792"/>
      <c r="NSR2" s="792"/>
      <c r="NSS2" s="791"/>
      <c r="NST2" s="792"/>
      <c r="NSU2" s="792"/>
      <c r="NSV2" s="792"/>
      <c r="NSW2" s="791"/>
      <c r="NSX2" s="792"/>
      <c r="NSY2" s="792"/>
      <c r="NSZ2" s="792"/>
      <c r="NTA2" s="791"/>
      <c r="NTB2" s="792"/>
      <c r="NTC2" s="792"/>
      <c r="NTD2" s="792"/>
      <c r="NTE2" s="791"/>
      <c r="NTF2" s="792"/>
      <c r="NTG2" s="792"/>
      <c r="NTH2" s="792"/>
      <c r="NTI2" s="791"/>
      <c r="NTJ2" s="792"/>
      <c r="NTK2" s="792"/>
      <c r="NTL2" s="792"/>
      <c r="NTM2" s="791"/>
      <c r="NTN2" s="792"/>
      <c r="NTO2" s="792"/>
      <c r="NTP2" s="792"/>
      <c r="NTQ2" s="791"/>
      <c r="NTR2" s="792"/>
      <c r="NTS2" s="792"/>
      <c r="NTT2" s="792"/>
      <c r="NTU2" s="791"/>
      <c r="NTV2" s="792"/>
      <c r="NTW2" s="792"/>
      <c r="NTX2" s="792"/>
      <c r="NTY2" s="791"/>
      <c r="NTZ2" s="792"/>
      <c r="NUA2" s="792"/>
      <c r="NUB2" s="792"/>
      <c r="NUC2" s="791"/>
      <c r="NUD2" s="792"/>
      <c r="NUE2" s="792"/>
      <c r="NUF2" s="792"/>
      <c r="NUG2" s="791"/>
      <c r="NUH2" s="792"/>
      <c r="NUI2" s="792"/>
      <c r="NUJ2" s="792"/>
      <c r="NUK2" s="791"/>
      <c r="NUL2" s="792"/>
      <c r="NUM2" s="792"/>
      <c r="NUN2" s="792"/>
      <c r="NUO2" s="791"/>
      <c r="NUP2" s="792"/>
      <c r="NUQ2" s="792"/>
      <c r="NUR2" s="792"/>
      <c r="NUS2" s="791"/>
      <c r="NUT2" s="792"/>
      <c r="NUU2" s="792"/>
      <c r="NUV2" s="792"/>
      <c r="NUW2" s="791"/>
      <c r="NUX2" s="792"/>
      <c r="NUY2" s="792"/>
      <c r="NUZ2" s="792"/>
      <c r="NVA2" s="791"/>
      <c r="NVB2" s="792"/>
      <c r="NVC2" s="792"/>
      <c r="NVD2" s="792"/>
      <c r="NVE2" s="791"/>
      <c r="NVF2" s="792"/>
      <c r="NVG2" s="792"/>
      <c r="NVH2" s="792"/>
      <c r="NVI2" s="791"/>
      <c r="NVJ2" s="792"/>
      <c r="NVK2" s="792"/>
      <c r="NVL2" s="792"/>
      <c r="NVM2" s="791"/>
      <c r="NVN2" s="792"/>
      <c r="NVO2" s="792"/>
      <c r="NVP2" s="792"/>
      <c r="NVQ2" s="791"/>
      <c r="NVR2" s="792"/>
      <c r="NVS2" s="792"/>
      <c r="NVT2" s="792"/>
      <c r="NVU2" s="791"/>
      <c r="NVV2" s="792"/>
      <c r="NVW2" s="792"/>
      <c r="NVX2" s="792"/>
      <c r="NVY2" s="791"/>
      <c r="NVZ2" s="792"/>
      <c r="NWA2" s="792"/>
      <c r="NWB2" s="792"/>
      <c r="NWC2" s="791"/>
      <c r="NWD2" s="792"/>
      <c r="NWE2" s="792"/>
      <c r="NWF2" s="792"/>
      <c r="NWG2" s="791"/>
      <c r="NWH2" s="792"/>
      <c r="NWI2" s="792"/>
      <c r="NWJ2" s="792"/>
      <c r="NWK2" s="791"/>
      <c r="NWL2" s="792"/>
      <c r="NWM2" s="792"/>
      <c r="NWN2" s="792"/>
      <c r="NWO2" s="791"/>
      <c r="NWP2" s="792"/>
      <c r="NWQ2" s="792"/>
      <c r="NWR2" s="792"/>
      <c r="NWS2" s="791"/>
      <c r="NWT2" s="792"/>
      <c r="NWU2" s="792"/>
      <c r="NWV2" s="792"/>
      <c r="NWW2" s="791"/>
      <c r="NWX2" s="792"/>
      <c r="NWY2" s="792"/>
      <c r="NWZ2" s="792"/>
      <c r="NXA2" s="791"/>
      <c r="NXB2" s="792"/>
      <c r="NXC2" s="792"/>
      <c r="NXD2" s="792"/>
      <c r="NXE2" s="791"/>
      <c r="NXF2" s="792"/>
      <c r="NXG2" s="792"/>
      <c r="NXH2" s="792"/>
      <c r="NXI2" s="791"/>
      <c r="NXJ2" s="792"/>
      <c r="NXK2" s="792"/>
      <c r="NXL2" s="792"/>
      <c r="NXM2" s="791"/>
      <c r="NXN2" s="792"/>
      <c r="NXO2" s="792"/>
      <c r="NXP2" s="792"/>
      <c r="NXQ2" s="791"/>
      <c r="NXR2" s="792"/>
      <c r="NXS2" s="792"/>
      <c r="NXT2" s="792"/>
      <c r="NXU2" s="791"/>
      <c r="NXV2" s="792"/>
      <c r="NXW2" s="792"/>
      <c r="NXX2" s="792"/>
      <c r="NXY2" s="791"/>
      <c r="NXZ2" s="792"/>
      <c r="NYA2" s="792"/>
      <c r="NYB2" s="792"/>
      <c r="NYC2" s="791"/>
      <c r="NYD2" s="792"/>
      <c r="NYE2" s="792"/>
      <c r="NYF2" s="792"/>
      <c r="NYG2" s="791"/>
      <c r="NYH2" s="792"/>
      <c r="NYI2" s="792"/>
      <c r="NYJ2" s="792"/>
      <c r="NYK2" s="791"/>
      <c r="NYL2" s="792"/>
      <c r="NYM2" s="792"/>
      <c r="NYN2" s="792"/>
      <c r="NYO2" s="791"/>
      <c r="NYP2" s="792"/>
      <c r="NYQ2" s="792"/>
      <c r="NYR2" s="792"/>
      <c r="NYS2" s="791"/>
      <c r="NYT2" s="792"/>
      <c r="NYU2" s="792"/>
      <c r="NYV2" s="792"/>
      <c r="NYW2" s="791"/>
      <c r="NYX2" s="792"/>
      <c r="NYY2" s="792"/>
      <c r="NYZ2" s="792"/>
      <c r="NZA2" s="791"/>
      <c r="NZB2" s="792"/>
      <c r="NZC2" s="792"/>
      <c r="NZD2" s="792"/>
      <c r="NZE2" s="791"/>
      <c r="NZF2" s="792"/>
      <c r="NZG2" s="792"/>
      <c r="NZH2" s="792"/>
      <c r="NZI2" s="791"/>
      <c r="NZJ2" s="792"/>
      <c r="NZK2" s="792"/>
      <c r="NZL2" s="792"/>
      <c r="NZM2" s="791"/>
      <c r="NZN2" s="792"/>
      <c r="NZO2" s="792"/>
      <c r="NZP2" s="792"/>
      <c r="NZQ2" s="791"/>
      <c r="NZR2" s="792"/>
      <c r="NZS2" s="792"/>
      <c r="NZT2" s="792"/>
      <c r="NZU2" s="791"/>
      <c r="NZV2" s="792"/>
      <c r="NZW2" s="792"/>
      <c r="NZX2" s="792"/>
      <c r="NZY2" s="791"/>
      <c r="NZZ2" s="792"/>
      <c r="OAA2" s="792"/>
      <c r="OAB2" s="792"/>
      <c r="OAC2" s="791"/>
      <c r="OAD2" s="792"/>
      <c r="OAE2" s="792"/>
      <c r="OAF2" s="792"/>
      <c r="OAG2" s="791"/>
      <c r="OAH2" s="792"/>
      <c r="OAI2" s="792"/>
      <c r="OAJ2" s="792"/>
      <c r="OAK2" s="791"/>
      <c r="OAL2" s="792"/>
      <c r="OAM2" s="792"/>
      <c r="OAN2" s="792"/>
      <c r="OAO2" s="791"/>
      <c r="OAP2" s="792"/>
      <c r="OAQ2" s="792"/>
      <c r="OAR2" s="792"/>
      <c r="OAS2" s="791"/>
      <c r="OAT2" s="792"/>
      <c r="OAU2" s="792"/>
      <c r="OAV2" s="792"/>
      <c r="OAW2" s="791"/>
      <c r="OAX2" s="792"/>
      <c r="OAY2" s="792"/>
      <c r="OAZ2" s="792"/>
      <c r="OBA2" s="791"/>
      <c r="OBB2" s="792"/>
      <c r="OBC2" s="792"/>
      <c r="OBD2" s="792"/>
      <c r="OBE2" s="791"/>
      <c r="OBF2" s="792"/>
      <c r="OBG2" s="792"/>
      <c r="OBH2" s="792"/>
      <c r="OBI2" s="791"/>
      <c r="OBJ2" s="792"/>
      <c r="OBK2" s="792"/>
      <c r="OBL2" s="792"/>
      <c r="OBM2" s="791"/>
      <c r="OBN2" s="792"/>
      <c r="OBO2" s="792"/>
      <c r="OBP2" s="792"/>
      <c r="OBQ2" s="791"/>
      <c r="OBR2" s="792"/>
      <c r="OBS2" s="792"/>
      <c r="OBT2" s="792"/>
      <c r="OBU2" s="791"/>
      <c r="OBV2" s="792"/>
      <c r="OBW2" s="792"/>
      <c r="OBX2" s="792"/>
      <c r="OBY2" s="791"/>
      <c r="OBZ2" s="792"/>
      <c r="OCA2" s="792"/>
      <c r="OCB2" s="792"/>
      <c r="OCC2" s="791"/>
      <c r="OCD2" s="792"/>
      <c r="OCE2" s="792"/>
      <c r="OCF2" s="792"/>
      <c r="OCG2" s="791"/>
      <c r="OCH2" s="792"/>
      <c r="OCI2" s="792"/>
      <c r="OCJ2" s="792"/>
      <c r="OCK2" s="791"/>
      <c r="OCL2" s="792"/>
      <c r="OCM2" s="792"/>
      <c r="OCN2" s="792"/>
      <c r="OCO2" s="791"/>
      <c r="OCP2" s="792"/>
      <c r="OCQ2" s="792"/>
      <c r="OCR2" s="792"/>
      <c r="OCS2" s="791"/>
      <c r="OCT2" s="792"/>
      <c r="OCU2" s="792"/>
      <c r="OCV2" s="792"/>
      <c r="OCW2" s="791"/>
      <c r="OCX2" s="792"/>
      <c r="OCY2" s="792"/>
      <c r="OCZ2" s="792"/>
      <c r="ODA2" s="791"/>
      <c r="ODB2" s="792"/>
      <c r="ODC2" s="792"/>
      <c r="ODD2" s="792"/>
      <c r="ODE2" s="791"/>
      <c r="ODF2" s="792"/>
      <c r="ODG2" s="792"/>
      <c r="ODH2" s="792"/>
      <c r="ODI2" s="791"/>
      <c r="ODJ2" s="792"/>
      <c r="ODK2" s="792"/>
      <c r="ODL2" s="792"/>
      <c r="ODM2" s="791"/>
      <c r="ODN2" s="792"/>
      <c r="ODO2" s="792"/>
      <c r="ODP2" s="792"/>
      <c r="ODQ2" s="791"/>
      <c r="ODR2" s="792"/>
      <c r="ODS2" s="792"/>
      <c r="ODT2" s="792"/>
      <c r="ODU2" s="791"/>
      <c r="ODV2" s="792"/>
      <c r="ODW2" s="792"/>
      <c r="ODX2" s="792"/>
      <c r="ODY2" s="791"/>
      <c r="ODZ2" s="792"/>
      <c r="OEA2" s="792"/>
      <c r="OEB2" s="792"/>
      <c r="OEC2" s="791"/>
      <c r="OED2" s="792"/>
      <c r="OEE2" s="792"/>
      <c r="OEF2" s="792"/>
      <c r="OEG2" s="791"/>
      <c r="OEH2" s="792"/>
      <c r="OEI2" s="792"/>
      <c r="OEJ2" s="792"/>
      <c r="OEK2" s="791"/>
      <c r="OEL2" s="792"/>
      <c r="OEM2" s="792"/>
      <c r="OEN2" s="792"/>
      <c r="OEO2" s="791"/>
      <c r="OEP2" s="792"/>
      <c r="OEQ2" s="792"/>
      <c r="OER2" s="792"/>
      <c r="OES2" s="791"/>
      <c r="OET2" s="792"/>
      <c r="OEU2" s="792"/>
      <c r="OEV2" s="792"/>
      <c r="OEW2" s="791"/>
      <c r="OEX2" s="792"/>
      <c r="OEY2" s="792"/>
      <c r="OEZ2" s="792"/>
      <c r="OFA2" s="791"/>
      <c r="OFB2" s="792"/>
      <c r="OFC2" s="792"/>
      <c r="OFD2" s="792"/>
      <c r="OFE2" s="791"/>
      <c r="OFF2" s="792"/>
      <c r="OFG2" s="792"/>
      <c r="OFH2" s="792"/>
      <c r="OFI2" s="791"/>
      <c r="OFJ2" s="792"/>
      <c r="OFK2" s="792"/>
      <c r="OFL2" s="792"/>
      <c r="OFM2" s="791"/>
      <c r="OFN2" s="792"/>
      <c r="OFO2" s="792"/>
      <c r="OFP2" s="792"/>
      <c r="OFQ2" s="791"/>
      <c r="OFR2" s="792"/>
      <c r="OFS2" s="792"/>
      <c r="OFT2" s="792"/>
      <c r="OFU2" s="791"/>
      <c r="OFV2" s="792"/>
      <c r="OFW2" s="792"/>
      <c r="OFX2" s="792"/>
      <c r="OFY2" s="791"/>
      <c r="OFZ2" s="792"/>
      <c r="OGA2" s="792"/>
      <c r="OGB2" s="792"/>
      <c r="OGC2" s="791"/>
      <c r="OGD2" s="792"/>
      <c r="OGE2" s="792"/>
      <c r="OGF2" s="792"/>
      <c r="OGG2" s="791"/>
      <c r="OGH2" s="792"/>
      <c r="OGI2" s="792"/>
      <c r="OGJ2" s="792"/>
      <c r="OGK2" s="791"/>
      <c r="OGL2" s="792"/>
      <c r="OGM2" s="792"/>
      <c r="OGN2" s="792"/>
      <c r="OGO2" s="791"/>
      <c r="OGP2" s="792"/>
      <c r="OGQ2" s="792"/>
      <c r="OGR2" s="792"/>
      <c r="OGS2" s="791"/>
      <c r="OGT2" s="792"/>
      <c r="OGU2" s="792"/>
      <c r="OGV2" s="792"/>
      <c r="OGW2" s="791"/>
      <c r="OGX2" s="792"/>
      <c r="OGY2" s="792"/>
      <c r="OGZ2" s="792"/>
      <c r="OHA2" s="791"/>
      <c r="OHB2" s="792"/>
      <c r="OHC2" s="792"/>
      <c r="OHD2" s="792"/>
      <c r="OHE2" s="791"/>
      <c r="OHF2" s="792"/>
      <c r="OHG2" s="792"/>
      <c r="OHH2" s="792"/>
      <c r="OHI2" s="791"/>
      <c r="OHJ2" s="792"/>
      <c r="OHK2" s="792"/>
      <c r="OHL2" s="792"/>
      <c r="OHM2" s="791"/>
      <c r="OHN2" s="792"/>
      <c r="OHO2" s="792"/>
      <c r="OHP2" s="792"/>
      <c r="OHQ2" s="791"/>
      <c r="OHR2" s="792"/>
      <c r="OHS2" s="792"/>
      <c r="OHT2" s="792"/>
      <c r="OHU2" s="791"/>
      <c r="OHV2" s="792"/>
      <c r="OHW2" s="792"/>
      <c r="OHX2" s="792"/>
      <c r="OHY2" s="791"/>
      <c r="OHZ2" s="792"/>
      <c r="OIA2" s="792"/>
      <c r="OIB2" s="792"/>
      <c r="OIC2" s="791"/>
      <c r="OID2" s="792"/>
      <c r="OIE2" s="792"/>
      <c r="OIF2" s="792"/>
      <c r="OIG2" s="791"/>
      <c r="OIH2" s="792"/>
      <c r="OII2" s="792"/>
      <c r="OIJ2" s="792"/>
      <c r="OIK2" s="791"/>
      <c r="OIL2" s="792"/>
      <c r="OIM2" s="792"/>
      <c r="OIN2" s="792"/>
      <c r="OIO2" s="791"/>
      <c r="OIP2" s="792"/>
      <c r="OIQ2" s="792"/>
      <c r="OIR2" s="792"/>
      <c r="OIS2" s="791"/>
      <c r="OIT2" s="792"/>
      <c r="OIU2" s="792"/>
      <c r="OIV2" s="792"/>
      <c r="OIW2" s="791"/>
      <c r="OIX2" s="792"/>
      <c r="OIY2" s="792"/>
      <c r="OIZ2" s="792"/>
      <c r="OJA2" s="791"/>
      <c r="OJB2" s="792"/>
      <c r="OJC2" s="792"/>
      <c r="OJD2" s="792"/>
      <c r="OJE2" s="791"/>
      <c r="OJF2" s="792"/>
      <c r="OJG2" s="792"/>
      <c r="OJH2" s="792"/>
      <c r="OJI2" s="791"/>
      <c r="OJJ2" s="792"/>
      <c r="OJK2" s="792"/>
      <c r="OJL2" s="792"/>
      <c r="OJM2" s="791"/>
      <c r="OJN2" s="792"/>
      <c r="OJO2" s="792"/>
      <c r="OJP2" s="792"/>
      <c r="OJQ2" s="791"/>
      <c r="OJR2" s="792"/>
      <c r="OJS2" s="792"/>
      <c r="OJT2" s="792"/>
      <c r="OJU2" s="791"/>
      <c r="OJV2" s="792"/>
      <c r="OJW2" s="792"/>
      <c r="OJX2" s="792"/>
      <c r="OJY2" s="791"/>
      <c r="OJZ2" s="792"/>
      <c r="OKA2" s="792"/>
      <c r="OKB2" s="792"/>
      <c r="OKC2" s="791"/>
      <c r="OKD2" s="792"/>
      <c r="OKE2" s="792"/>
      <c r="OKF2" s="792"/>
      <c r="OKG2" s="791"/>
      <c r="OKH2" s="792"/>
      <c r="OKI2" s="792"/>
      <c r="OKJ2" s="792"/>
      <c r="OKK2" s="791"/>
      <c r="OKL2" s="792"/>
      <c r="OKM2" s="792"/>
      <c r="OKN2" s="792"/>
      <c r="OKO2" s="791"/>
      <c r="OKP2" s="792"/>
      <c r="OKQ2" s="792"/>
      <c r="OKR2" s="792"/>
      <c r="OKS2" s="791"/>
      <c r="OKT2" s="792"/>
      <c r="OKU2" s="792"/>
      <c r="OKV2" s="792"/>
      <c r="OKW2" s="791"/>
      <c r="OKX2" s="792"/>
      <c r="OKY2" s="792"/>
      <c r="OKZ2" s="792"/>
      <c r="OLA2" s="791"/>
      <c r="OLB2" s="792"/>
      <c r="OLC2" s="792"/>
      <c r="OLD2" s="792"/>
      <c r="OLE2" s="791"/>
      <c r="OLF2" s="792"/>
      <c r="OLG2" s="792"/>
      <c r="OLH2" s="792"/>
      <c r="OLI2" s="791"/>
      <c r="OLJ2" s="792"/>
      <c r="OLK2" s="792"/>
      <c r="OLL2" s="792"/>
      <c r="OLM2" s="791"/>
      <c r="OLN2" s="792"/>
      <c r="OLO2" s="792"/>
      <c r="OLP2" s="792"/>
      <c r="OLQ2" s="791"/>
      <c r="OLR2" s="792"/>
      <c r="OLS2" s="792"/>
      <c r="OLT2" s="792"/>
      <c r="OLU2" s="791"/>
      <c r="OLV2" s="792"/>
      <c r="OLW2" s="792"/>
      <c r="OLX2" s="792"/>
      <c r="OLY2" s="791"/>
      <c r="OLZ2" s="792"/>
      <c r="OMA2" s="792"/>
      <c r="OMB2" s="792"/>
      <c r="OMC2" s="791"/>
      <c r="OMD2" s="792"/>
      <c r="OME2" s="792"/>
      <c r="OMF2" s="792"/>
      <c r="OMG2" s="791"/>
      <c r="OMH2" s="792"/>
      <c r="OMI2" s="792"/>
      <c r="OMJ2" s="792"/>
      <c r="OMK2" s="791"/>
      <c r="OML2" s="792"/>
      <c r="OMM2" s="792"/>
      <c r="OMN2" s="792"/>
      <c r="OMO2" s="791"/>
      <c r="OMP2" s="792"/>
      <c r="OMQ2" s="792"/>
      <c r="OMR2" s="792"/>
      <c r="OMS2" s="791"/>
      <c r="OMT2" s="792"/>
      <c r="OMU2" s="792"/>
      <c r="OMV2" s="792"/>
      <c r="OMW2" s="791"/>
      <c r="OMX2" s="792"/>
      <c r="OMY2" s="792"/>
      <c r="OMZ2" s="792"/>
      <c r="ONA2" s="791"/>
      <c r="ONB2" s="792"/>
      <c r="ONC2" s="792"/>
      <c r="OND2" s="792"/>
      <c r="ONE2" s="791"/>
      <c r="ONF2" s="792"/>
      <c r="ONG2" s="792"/>
      <c r="ONH2" s="792"/>
      <c r="ONI2" s="791"/>
      <c r="ONJ2" s="792"/>
      <c r="ONK2" s="792"/>
      <c r="ONL2" s="792"/>
      <c r="ONM2" s="791"/>
      <c r="ONN2" s="792"/>
      <c r="ONO2" s="792"/>
      <c r="ONP2" s="792"/>
      <c r="ONQ2" s="791"/>
      <c r="ONR2" s="792"/>
      <c r="ONS2" s="792"/>
      <c r="ONT2" s="792"/>
      <c r="ONU2" s="791"/>
      <c r="ONV2" s="792"/>
      <c r="ONW2" s="792"/>
      <c r="ONX2" s="792"/>
      <c r="ONY2" s="791"/>
      <c r="ONZ2" s="792"/>
      <c r="OOA2" s="792"/>
      <c r="OOB2" s="792"/>
      <c r="OOC2" s="791"/>
      <c r="OOD2" s="792"/>
      <c r="OOE2" s="792"/>
      <c r="OOF2" s="792"/>
      <c r="OOG2" s="791"/>
      <c r="OOH2" s="792"/>
      <c r="OOI2" s="792"/>
      <c r="OOJ2" s="792"/>
      <c r="OOK2" s="791"/>
      <c r="OOL2" s="792"/>
      <c r="OOM2" s="792"/>
      <c r="OON2" s="792"/>
      <c r="OOO2" s="791"/>
      <c r="OOP2" s="792"/>
      <c r="OOQ2" s="792"/>
      <c r="OOR2" s="792"/>
      <c r="OOS2" s="791"/>
      <c r="OOT2" s="792"/>
      <c r="OOU2" s="792"/>
      <c r="OOV2" s="792"/>
      <c r="OOW2" s="791"/>
      <c r="OOX2" s="792"/>
      <c r="OOY2" s="792"/>
      <c r="OOZ2" s="792"/>
      <c r="OPA2" s="791"/>
      <c r="OPB2" s="792"/>
      <c r="OPC2" s="792"/>
      <c r="OPD2" s="792"/>
      <c r="OPE2" s="791"/>
      <c r="OPF2" s="792"/>
      <c r="OPG2" s="792"/>
      <c r="OPH2" s="792"/>
      <c r="OPI2" s="791"/>
      <c r="OPJ2" s="792"/>
      <c r="OPK2" s="792"/>
      <c r="OPL2" s="792"/>
      <c r="OPM2" s="791"/>
      <c r="OPN2" s="792"/>
      <c r="OPO2" s="792"/>
      <c r="OPP2" s="792"/>
      <c r="OPQ2" s="791"/>
      <c r="OPR2" s="792"/>
      <c r="OPS2" s="792"/>
      <c r="OPT2" s="792"/>
      <c r="OPU2" s="791"/>
      <c r="OPV2" s="792"/>
      <c r="OPW2" s="792"/>
      <c r="OPX2" s="792"/>
      <c r="OPY2" s="791"/>
      <c r="OPZ2" s="792"/>
      <c r="OQA2" s="792"/>
      <c r="OQB2" s="792"/>
      <c r="OQC2" s="791"/>
      <c r="OQD2" s="792"/>
      <c r="OQE2" s="792"/>
      <c r="OQF2" s="792"/>
      <c r="OQG2" s="791"/>
      <c r="OQH2" s="792"/>
      <c r="OQI2" s="792"/>
      <c r="OQJ2" s="792"/>
      <c r="OQK2" s="791"/>
      <c r="OQL2" s="792"/>
      <c r="OQM2" s="792"/>
      <c r="OQN2" s="792"/>
      <c r="OQO2" s="791"/>
      <c r="OQP2" s="792"/>
      <c r="OQQ2" s="792"/>
      <c r="OQR2" s="792"/>
      <c r="OQS2" s="791"/>
      <c r="OQT2" s="792"/>
      <c r="OQU2" s="792"/>
      <c r="OQV2" s="792"/>
      <c r="OQW2" s="791"/>
      <c r="OQX2" s="792"/>
      <c r="OQY2" s="792"/>
      <c r="OQZ2" s="792"/>
      <c r="ORA2" s="791"/>
      <c r="ORB2" s="792"/>
      <c r="ORC2" s="792"/>
      <c r="ORD2" s="792"/>
      <c r="ORE2" s="791"/>
      <c r="ORF2" s="792"/>
      <c r="ORG2" s="792"/>
      <c r="ORH2" s="792"/>
      <c r="ORI2" s="791"/>
      <c r="ORJ2" s="792"/>
      <c r="ORK2" s="792"/>
      <c r="ORL2" s="792"/>
      <c r="ORM2" s="791"/>
      <c r="ORN2" s="792"/>
      <c r="ORO2" s="792"/>
      <c r="ORP2" s="792"/>
      <c r="ORQ2" s="791"/>
      <c r="ORR2" s="792"/>
      <c r="ORS2" s="792"/>
      <c r="ORT2" s="792"/>
      <c r="ORU2" s="791"/>
      <c r="ORV2" s="792"/>
      <c r="ORW2" s="792"/>
      <c r="ORX2" s="792"/>
      <c r="ORY2" s="791"/>
      <c r="ORZ2" s="792"/>
      <c r="OSA2" s="792"/>
      <c r="OSB2" s="792"/>
      <c r="OSC2" s="791"/>
      <c r="OSD2" s="792"/>
      <c r="OSE2" s="792"/>
      <c r="OSF2" s="792"/>
      <c r="OSG2" s="791"/>
      <c r="OSH2" s="792"/>
      <c r="OSI2" s="792"/>
      <c r="OSJ2" s="792"/>
      <c r="OSK2" s="791"/>
      <c r="OSL2" s="792"/>
      <c r="OSM2" s="792"/>
      <c r="OSN2" s="792"/>
      <c r="OSO2" s="791"/>
      <c r="OSP2" s="792"/>
      <c r="OSQ2" s="792"/>
      <c r="OSR2" s="792"/>
      <c r="OSS2" s="791"/>
      <c r="OST2" s="792"/>
      <c r="OSU2" s="792"/>
      <c r="OSV2" s="792"/>
      <c r="OSW2" s="791"/>
      <c r="OSX2" s="792"/>
      <c r="OSY2" s="792"/>
      <c r="OSZ2" s="792"/>
      <c r="OTA2" s="791"/>
      <c r="OTB2" s="792"/>
      <c r="OTC2" s="792"/>
      <c r="OTD2" s="792"/>
      <c r="OTE2" s="791"/>
      <c r="OTF2" s="792"/>
      <c r="OTG2" s="792"/>
      <c r="OTH2" s="792"/>
      <c r="OTI2" s="791"/>
      <c r="OTJ2" s="792"/>
      <c r="OTK2" s="792"/>
      <c r="OTL2" s="792"/>
      <c r="OTM2" s="791"/>
      <c r="OTN2" s="792"/>
      <c r="OTO2" s="792"/>
      <c r="OTP2" s="792"/>
      <c r="OTQ2" s="791"/>
      <c r="OTR2" s="792"/>
      <c r="OTS2" s="792"/>
      <c r="OTT2" s="792"/>
      <c r="OTU2" s="791"/>
      <c r="OTV2" s="792"/>
      <c r="OTW2" s="792"/>
      <c r="OTX2" s="792"/>
      <c r="OTY2" s="791"/>
      <c r="OTZ2" s="792"/>
      <c r="OUA2" s="792"/>
      <c r="OUB2" s="792"/>
      <c r="OUC2" s="791"/>
      <c r="OUD2" s="792"/>
      <c r="OUE2" s="792"/>
      <c r="OUF2" s="792"/>
      <c r="OUG2" s="791"/>
      <c r="OUH2" s="792"/>
      <c r="OUI2" s="792"/>
      <c r="OUJ2" s="792"/>
      <c r="OUK2" s="791"/>
      <c r="OUL2" s="792"/>
      <c r="OUM2" s="792"/>
      <c r="OUN2" s="792"/>
      <c r="OUO2" s="791"/>
      <c r="OUP2" s="792"/>
      <c r="OUQ2" s="792"/>
      <c r="OUR2" s="792"/>
      <c r="OUS2" s="791"/>
      <c r="OUT2" s="792"/>
      <c r="OUU2" s="792"/>
      <c r="OUV2" s="792"/>
      <c r="OUW2" s="791"/>
      <c r="OUX2" s="792"/>
      <c r="OUY2" s="792"/>
      <c r="OUZ2" s="792"/>
      <c r="OVA2" s="791"/>
      <c r="OVB2" s="792"/>
      <c r="OVC2" s="792"/>
      <c r="OVD2" s="792"/>
      <c r="OVE2" s="791"/>
      <c r="OVF2" s="792"/>
      <c r="OVG2" s="792"/>
      <c r="OVH2" s="792"/>
      <c r="OVI2" s="791"/>
      <c r="OVJ2" s="792"/>
      <c r="OVK2" s="792"/>
      <c r="OVL2" s="792"/>
      <c r="OVM2" s="791"/>
      <c r="OVN2" s="792"/>
      <c r="OVO2" s="792"/>
      <c r="OVP2" s="792"/>
      <c r="OVQ2" s="791"/>
      <c r="OVR2" s="792"/>
      <c r="OVS2" s="792"/>
      <c r="OVT2" s="792"/>
      <c r="OVU2" s="791"/>
      <c r="OVV2" s="792"/>
      <c r="OVW2" s="792"/>
      <c r="OVX2" s="792"/>
      <c r="OVY2" s="791"/>
      <c r="OVZ2" s="792"/>
      <c r="OWA2" s="792"/>
      <c r="OWB2" s="792"/>
      <c r="OWC2" s="791"/>
      <c r="OWD2" s="792"/>
      <c r="OWE2" s="792"/>
      <c r="OWF2" s="792"/>
      <c r="OWG2" s="791"/>
      <c r="OWH2" s="792"/>
      <c r="OWI2" s="792"/>
      <c r="OWJ2" s="792"/>
      <c r="OWK2" s="791"/>
      <c r="OWL2" s="792"/>
      <c r="OWM2" s="792"/>
      <c r="OWN2" s="792"/>
      <c r="OWO2" s="791"/>
      <c r="OWP2" s="792"/>
      <c r="OWQ2" s="792"/>
      <c r="OWR2" s="792"/>
      <c r="OWS2" s="791"/>
      <c r="OWT2" s="792"/>
      <c r="OWU2" s="792"/>
      <c r="OWV2" s="792"/>
      <c r="OWW2" s="791"/>
      <c r="OWX2" s="792"/>
      <c r="OWY2" s="792"/>
      <c r="OWZ2" s="792"/>
      <c r="OXA2" s="791"/>
      <c r="OXB2" s="792"/>
      <c r="OXC2" s="792"/>
      <c r="OXD2" s="792"/>
      <c r="OXE2" s="791"/>
      <c r="OXF2" s="792"/>
      <c r="OXG2" s="792"/>
      <c r="OXH2" s="792"/>
      <c r="OXI2" s="791"/>
      <c r="OXJ2" s="792"/>
      <c r="OXK2" s="792"/>
      <c r="OXL2" s="792"/>
      <c r="OXM2" s="791"/>
      <c r="OXN2" s="792"/>
      <c r="OXO2" s="792"/>
      <c r="OXP2" s="792"/>
      <c r="OXQ2" s="791"/>
      <c r="OXR2" s="792"/>
      <c r="OXS2" s="792"/>
      <c r="OXT2" s="792"/>
      <c r="OXU2" s="791"/>
      <c r="OXV2" s="792"/>
      <c r="OXW2" s="792"/>
      <c r="OXX2" s="792"/>
      <c r="OXY2" s="791"/>
      <c r="OXZ2" s="792"/>
      <c r="OYA2" s="792"/>
      <c r="OYB2" s="792"/>
      <c r="OYC2" s="791"/>
      <c r="OYD2" s="792"/>
      <c r="OYE2" s="792"/>
      <c r="OYF2" s="792"/>
      <c r="OYG2" s="791"/>
      <c r="OYH2" s="792"/>
      <c r="OYI2" s="792"/>
      <c r="OYJ2" s="792"/>
      <c r="OYK2" s="791"/>
      <c r="OYL2" s="792"/>
      <c r="OYM2" s="792"/>
      <c r="OYN2" s="792"/>
      <c r="OYO2" s="791"/>
      <c r="OYP2" s="792"/>
      <c r="OYQ2" s="792"/>
      <c r="OYR2" s="792"/>
      <c r="OYS2" s="791"/>
      <c r="OYT2" s="792"/>
      <c r="OYU2" s="792"/>
      <c r="OYV2" s="792"/>
      <c r="OYW2" s="791"/>
      <c r="OYX2" s="792"/>
      <c r="OYY2" s="792"/>
      <c r="OYZ2" s="792"/>
      <c r="OZA2" s="791"/>
      <c r="OZB2" s="792"/>
      <c r="OZC2" s="792"/>
      <c r="OZD2" s="792"/>
      <c r="OZE2" s="791"/>
      <c r="OZF2" s="792"/>
      <c r="OZG2" s="792"/>
      <c r="OZH2" s="792"/>
      <c r="OZI2" s="791"/>
      <c r="OZJ2" s="792"/>
      <c r="OZK2" s="792"/>
      <c r="OZL2" s="792"/>
      <c r="OZM2" s="791"/>
      <c r="OZN2" s="792"/>
      <c r="OZO2" s="792"/>
      <c r="OZP2" s="792"/>
      <c r="OZQ2" s="791"/>
      <c r="OZR2" s="792"/>
      <c r="OZS2" s="792"/>
      <c r="OZT2" s="792"/>
      <c r="OZU2" s="791"/>
      <c r="OZV2" s="792"/>
      <c r="OZW2" s="792"/>
      <c r="OZX2" s="792"/>
      <c r="OZY2" s="791"/>
      <c r="OZZ2" s="792"/>
      <c r="PAA2" s="792"/>
      <c r="PAB2" s="792"/>
      <c r="PAC2" s="791"/>
      <c r="PAD2" s="792"/>
      <c r="PAE2" s="792"/>
      <c r="PAF2" s="792"/>
      <c r="PAG2" s="791"/>
      <c r="PAH2" s="792"/>
      <c r="PAI2" s="792"/>
      <c r="PAJ2" s="792"/>
      <c r="PAK2" s="791"/>
      <c r="PAL2" s="792"/>
      <c r="PAM2" s="792"/>
      <c r="PAN2" s="792"/>
      <c r="PAO2" s="791"/>
      <c r="PAP2" s="792"/>
      <c r="PAQ2" s="792"/>
      <c r="PAR2" s="792"/>
      <c r="PAS2" s="791"/>
      <c r="PAT2" s="792"/>
      <c r="PAU2" s="792"/>
      <c r="PAV2" s="792"/>
      <c r="PAW2" s="791"/>
      <c r="PAX2" s="792"/>
      <c r="PAY2" s="792"/>
      <c r="PAZ2" s="792"/>
      <c r="PBA2" s="791"/>
      <c r="PBB2" s="792"/>
      <c r="PBC2" s="792"/>
      <c r="PBD2" s="792"/>
      <c r="PBE2" s="791"/>
      <c r="PBF2" s="792"/>
      <c r="PBG2" s="792"/>
      <c r="PBH2" s="792"/>
      <c r="PBI2" s="791"/>
      <c r="PBJ2" s="792"/>
      <c r="PBK2" s="792"/>
      <c r="PBL2" s="792"/>
      <c r="PBM2" s="791"/>
      <c r="PBN2" s="792"/>
      <c r="PBO2" s="792"/>
      <c r="PBP2" s="792"/>
      <c r="PBQ2" s="791"/>
      <c r="PBR2" s="792"/>
      <c r="PBS2" s="792"/>
      <c r="PBT2" s="792"/>
      <c r="PBU2" s="791"/>
      <c r="PBV2" s="792"/>
      <c r="PBW2" s="792"/>
      <c r="PBX2" s="792"/>
      <c r="PBY2" s="791"/>
      <c r="PBZ2" s="792"/>
      <c r="PCA2" s="792"/>
      <c r="PCB2" s="792"/>
      <c r="PCC2" s="791"/>
      <c r="PCD2" s="792"/>
      <c r="PCE2" s="792"/>
      <c r="PCF2" s="792"/>
      <c r="PCG2" s="791"/>
      <c r="PCH2" s="792"/>
      <c r="PCI2" s="792"/>
      <c r="PCJ2" s="792"/>
      <c r="PCK2" s="791"/>
      <c r="PCL2" s="792"/>
      <c r="PCM2" s="792"/>
      <c r="PCN2" s="792"/>
      <c r="PCO2" s="791"/>
      <c r="PCP2" s="792"/>
      <c r="PCQ2" s="792"/>
      <c r="PCR2" s="792"/>
      <c r="PCS2" s="791"/>
      <c r="PCT2" s="792"/>
      <c r="PCU2" s="792"/>
      <c r="PCV2" s="792"/>
      <c r="PCW2" s="791"/>
      <c r="PCX2" s="792"/>
      <c r="PCY2" s="792"/>
      <c r="PCZ2" s="792"/>
      <c r="PDA2" s="791"/>
      <c r="PDB2" s="792"/>
      <c r="PDC2" s="792"/>
      <c r="PDD2" s="792"/>
      <c r="PDE2" s="791"/>
      <c r="PDF2" s="792"/>
      <c r="PDG2" s="792"/>
      <c r="PDH2" s="792"/>
      <c r="PDI2" s="791"/>
      <c r="PDJ2" s="792"/>
      <c r="PDK2" s="792"/>
      <c r="PDL2" s="792"/>
      <c r="PDM2" s="791"/>
      <c r="PDN2" s="792"/>
      <c r="PDO2" s="792"/>
      <c r="PDP2" s="792"/>
      <c r="PDQ2" s="791"/>
      <c r="PDR2" s="792"/>
      <c r="PDS2" s="792"/>
      <c r="PDT2" s="792"/>
      <c r="PDU2" s="791"/>
      <c r="PDV2" s="792"/>
      <c r="PDW2" s="792"/>
      <c r="PDX2" s="792"/>
      <c r="PDY2" s="791"/>
      <c r="PDZ2" s="792"/>
      <c r="PEA2" s="792"/>
      <c r="PEB2" s="792"/>
      <c r="PEC2" s="791"/>
      <c r="PED2" s="792"/>
      <c r="PEE2" s="792"/>
      <c r="PEF2" s="792"/>
      <c r="PEG2" s="791"/>
      <c r="PEH2" s="792"/>
      <c r="PEI2" s="792"/>
      <c r="PEJ2" s="792"/>
      <c r="PEK2" s="791"/>
      <c r="PEL2" s="792"/>
      <c r="PEM2" s="792"/>
      <c r="PEN2" s="792"/>
      <c r="PEO2" s="791"/>
      <c r="PEP2" s="792"/>
      <c r="PEQ2" s="792"/>
      <c r="PER2" s="792"/>
      <c r="PES2" s="791"/>
      <c r="PET2" s="792"/>
      <c r="PEU2" s="792"/>
      <c r="PEV2" s="792"/>
      <c r="PEW2" s="791"/>
      <c r="PEX2" s="792"/>
      <c r="PEY2" s="792"/>
      <c r="PEZ2" s="792"/>
      <c r="PFA2" s="791"/>
      <c r="PFB2" s="792"/>
      <c r="PFC2" s="792"/>
      <c r="PFD2" s="792"/>
      <c r="PFE2" s="791"/>
      <c r="PFF2" s="792"/>
      <c r="PFG2" s="792"/>
      <c r="PFH2" s="792"/>
      <c r="PFI2" s="791"/>
      <c r="PFJ2" s="792"/>
      <c r="PFK2" s="792"/>
      <c r="PFL2" s="792"/>
      <c r="PFM2" s="791"/>
      <c r="PFN2" s="792"/>
      <c r="PFO2" s="792"/>
      <c r="PFP2" s="792"/>
      <c r="PFQ2" s="791"/>
      <c r="PFR2" s="792"/>
      <c r="PFS2" s="792"/>
      <c r="PFT2" s="792"/>
      <c r="PFU2" s="791"/>
      <c r="PFV2" s="792"/>
      <c r="PFW2" s="792"/>
      <c r="PFX2" s="792"/>
      <c r="PFY2" s="791"/>
      <c r="PFZ2" s="792"/>
      <c r="PGA2" s="792"/>
      <c r="PGB2" s="792"/>
      <c r="PGC2" s="791"/>
      <c r="PGD2" s="792"/>
      <c r="PGE2" s="792"/>
      <c r="PGF2" s="792"/>
      <c r="PGG2" s="791"/>
      <c r="PGH2" s="792"/>
      <c r="PGI2" s="792"/>
      <c r="PGJ2" s="792"/>
      <c r="PGK2" s="791"/>
      <c r="PGL2" s="792"/>
      <c r="PGM2" s="792"/>
      <c r="PGN2" s="792"/>
      <c r="PGO2" s="791"/>
      <c r="PGP2" s="792"/>
      <c r="PGQ2" s="792"/>
      <c r="PGR2" s="792"/>
      <c r="PGS2" s="791"/>
      <c r="PGT2" s="792"/>
      <c r="PGU2" s="792"/>
      <c r="PGV2" s="792"/>
      <c r="PGW2" s="791"/>
      <c r="PGX2" s="792"/>
      <c r="PGY2" s="792"/>
      <c r="PGZ2" s="792"/>
      <c r="PHA2" s="791"/>
      <c r="PHB2" s="792"/>
      <c r="PHC2" s="792"/>
      <c r="PHD2" s="792"/>
      <c r="PHE2" s="791"/>
      <c r="PHF2" s="792"/>
      <c r="PHG2" s="792"/>
      <c r="PHH2" s="792"/>
      <c r="PHI2" s="791"/>
      <c r="PHJ2" s="792"/>
      <c r="PHK2" s="792"/>
      <c r="PHL2" s="792"/>
      <c r="PHM2" s="791"/>
      <c r="PHN2" s="792"/>
      <c r="PHO2" s="792"/>
      <c r="PHP2" s="792"/>
      <c r="PHQ2" s="791"/>
      <c r="PHR2" s="792"/>
      <c r="PHS2" s="792"/>
      <c r="PHT2" s="792"/>
      <c r="PHU2" s="791"/>
      <c r="PHV2" s="792"/>
      <c r="PHW2" s="792"/>
      <c r="PHX2" s="792"/>
      <c r="PHY2" s="791"/>
      <c r="PHZ2" s="792"/>
      <c r="PIA2" s="792"/>
      <c r="PIB2" s="792"/>
      <c r="PIC2" s="791"/>
      <c r="PID2" s="792"/>
      <c r="PIE2" s="792"/>
      <c r="PIF2" s="792"/>
      <c r="PIG2" s="791"/>
      <c r="PIH2" s="792"/>
      <c r="PII2" s="792"/>
      <c r="PIJ2" s="792"/>
      <c r="PIK2" s="791"/>
      <c r="PIL2" s="792"/>
      <c r="PIM2" s="792"/>
      <c r="PIN2" s="792"/>
      <c r="PIO2" s="791"/>
      <c r="PIP2" s="792"/>
      <c r="PIQ2" s="792"/>
      <c r="PIR2" s="792"/>
      <c r="PIS2" s="791"/>
      <c r="PIT2" s="792"/>
      <c r="PIU2" s="792"/>
      <c r="PIV2" s="792"/>
      <c r="PIW2" s="791"/>
      <c r="PIX2" s="792"/>
      <c r="PIY2" s="792"/>
      <c r="PIZ2" s="792"/>
      <c r="PJA2" s="791"/>
      <c r="PJB2" s="792"/>
      <c r="PJC2" s="792"/>
      <c r="PJD2" s="792"/>
      <c r="PJE2" s="791"/>
      <c r="PJF2" s="792"/>
      <c r="PJG2" s="792"/>
      <c r="PJH2" s="792"/>
      <c r="PJI2" s="791"/>
      <c r="PJJ2" s="792"/>
      <c r="PJK2" s="792"/>
      <c r="PJL2" s="792"/>
      <c r="PJM2" s="791"/>
      <c r="PJN2" s="792"/>
      <c r="PJO2" s="792"/>
      <c r="PJP2" s="792"/>
      <c r="PJQ2" s="791"/>
      <c r="PJR2" s="792"/>
      <c r="PJS2" s="792"/>
      <c r="PJT2" s="792"/>
      <c r="PJU2" s="791"/>
      <c r="PJV2" s="792"/>
      <c r="PJW2" s="792"/>
      <c r="PJX2" s="792"/>
      <c r="PJY2" s="791"/>
      <c r="PJZ2" s="792"/>
      <c r="PKA2" s="792"/>
      <c r="PKB2" s="792"/>
      <c r="PKC2" s="791"/>
      <c r="PKD2" s="792"/>
      <c r="PKE2" s="792"/>
      <c r="PKF2" s="792"/>
      <c r="PKG2" s="791"/>
      <c r="PKH2" s="792"/>
      <c r="PKI2" s="792"/>
      <c r="PKJ2" s="792"/>
      <c r="PKK2" s="791"/>
      <c r="PKL2" s="792"/>
      <c r="PKM2" s="792"/>
      <c r="PKN2" s="792"/>
      <c r="PKO2" s="791"/>
      <c r="PKP2" s="792"/>
      <c r="PKQ2" s="792"/>
      <c r="PKR2" s="792"/>
      <c r="PKS2" s="791"/>
      <c r="PKT2" s="792"/>
      <c r="PKU2" s="792"/>
      <c r="PKV2" s="792"/>
      <c r="PKW2" s="791"/>
      <c r="PKX2" s="792"/>
      <c r="PKY2" s="792"/>
      <c r="PKZ2" s="792"/>
      <c r="PLA2" s="791"/>
      <c r="PLB2" s="792"/>
      <c r="PLC2" s="792"/>
      <c r="PLD2" s="792"/>
      <c r="PLE2" s="791"/>
      <c r="PLF2" s="792"/>
      <c r="PLG2" s="792"/>
      <c r="PLH2" s="792"/>
      <c r="PLI2" s="791"/>
      <c r="PLJ2" s="792"/>
      <c r="PLK2" s="792"/>
      <c r="PLL2" s="792"/>
      <c r="PLM2" s="791"/>
      <c r="PLN2" s="792"/>
      <c r="PLO2" s="792"/>
      <c r="PLP2" s="792"/>
      <c r="PLQ2" s="791"/>
      <c r="PLR2" s="792"/>
      <c r="PLS2" s="792"/>
      <c r="PLT2" s="792"/>
      <c r="PLU2" s="791"/>
      <c r="PLV2" s="792"/>
      <c r="PLW2" s="792"/>
      <c r="PLX2" s="792"/>
      <c r="PLY2" s="791"/>
      <c r="PLZ2" s="792"/>
      <c r="PMA2" s="792"/>
      <c r="PMB2" s="792"/>
      <c r="PMC2" s="791"/>
      <c r="PMD2" s="792"/>
      <c r="PME2" s="792"/>
      <c r="PMF2" s="792"/>
      <c r="PMG2" s="791"/>
      <c r="PMH2" s="792"/>
      <c r="PMI2" s="792"/>
      <c r="PMJ2" s="792"/>
      <c r="PMK2" s="791"/>
      <c r="PML2" s="792"/>
      <c r="PMM2" s="792"/>
      <c r="PMN2" s="792"/>
      <c r="PMO2" s="791"/>
      <c r="PMP2" s="792"/>
      <c r="PMQ2" s="792"/>
      <c r="PMR2" s="792"/>
      <c r="PMS2" s="791"/>
      <c r="PMT2" s="792"/>
      <c r="PMU2" s="792"/>
      <c r="PMV2" s="792"/>
      <c r="PMW2" s="791"/>
      <c r="PMX2" s="792"/>
      <c r="PMY2" s="792"/>
      <c r="PMZ2" s="792"/>
      <c r="PNA2" s="791"/>
      <c r="PNB2" s="792"/>
      <c r="PNC2" s="792"/>
      <c r="PND2" s="792"/>
      <c r="PNE2" s="791"/>
      <c r="PNF2" s="792"/>
      <c r="PNG2" s="792"/>
      <c r="PNH2" s="792"/>
      <c r="PNI2" s="791"/>
      <c r="PNJ2" s="792"/>
      <c r="PNK2" s="792"/>
      <c r="PNL2" s="792"/>
      <c r="PNM2" s="791"/>
      <c r="PNN2" s="792"/>
      <c r="PNO2" s="792"/>
      <c r="PNP2" s="792"/>
      <c r="PNQ2" s="791"/>
      <c r="PNR2" s="792"/>
      <c r="PNS2" s="792"/>
      <c r="PNT2" s="792"/>
      <c r="PNU2" s="791"/>
      <c r="PNV2" s="792"/>
      <c r="PNW2" s="792"/>
      <c r="PNX2" s="792"/>
      <c r="PNY2" s="791"/>
      <c r="PNZ2" s="792"/>
      <c r="POA2" s="792"/>
      <c r="POB2" s="792"/>
      <c r="POC2" s="791"/>
      <c r="POD2" s="792"/>
      <c r="POE2" s="792"/>
      <c r="POF2" s="792"/>
      <c r="POG2" s="791"/>
      <c r="POH2" s="792"/>
      <c r="POI2" s="792"/>
      <c r="POJ2" s="792"/>
      <c r="POK2" s="791"/>
      <c r="POL2" s="792"/>
      <c r="POM2" s="792"/>
      <c r="PON2" s="792"/>
      <c r="POO2" s="791"/>
      <c r="POP2" s="792"/>
      <c r="POQ2" s="792"/>
      <c r="POR2" s="792"/>
      <c r="POS2" s="791"/>
      <c r="POT2" s="792"/>
      <c r="POU2" s="792"/>
      <c r="POV2" s="792"/>
      <c r="POW2" s="791"/>
      <c r="POX2" s="792"/>
      <c r="POY2" s="792"/>
      <c r="POZ2" s="792"/>
      <c r="PPA2" s="791"/>
      <c r="PPB2" s="792"/>
      <c r="PPC2" s="792"/>
      <c r="PPD2" s="792"/>
      <c r="PPE2" s="791"/>
      <c r="PPF2" s="792"/>
      <c r="PPG2" s="792"/>
      <c r="PPH2" s="792"/>
      <c r="PPI2" s="791"/>
      <c r="PPJ2" s="792"/>
      <c r="PPK2" s="792"/>
      <c r="PPL2" s="792"/>
      <c r="PPM2" s="791"/>
      <c r="PPN2" s="792"/>
      <c r="PPO2" s="792"/>
      <c r="PPP2" s="792"/>
      <c r="PPQ2" s="791"/>
      <c r="PPR2" s="792"/>
      <c r="PPS2" s="792"/>
      <c r="PPT2" s="792"/>
      <c r="PPU2" s="791"/>
      <c r="PPV2" s="792"/>
      <c r="PPW2" s="792"/>
      <c r="PPX2" s="792"/>
      <c r="PPY2" s="791"/>
      <c r="PPZ2" s="792"/>
      <c r="PQA2" s="792"/>
      <c r="PQB2" s="792"/>
      <c r="PQC2" s="791"/>
      <c r="PQD2" s="792"/>
      <c r="PQE2" s="792"/>
      <c r="PQF2" s="792"/>
      <c r="PQG2" s="791"/>
      <c r="PQH2" s="792"/>
      <c r="PQI2" s="792"/>
      <c r="PQJ2" s="792"/>
      <c r="PQK2" s="791"/>
      <c r="PQL2" s="792"/>
      <c r="PQM2" s="792"/>
      <c r="PQN2" s="792"/>
      <c r="PQO2" s="791"/>
      <c r="PQP2" s="792"/>
      <c r="PQQ2" s="792"/>
      <c r="PQR2" s="792"/>
      <c r="PQS2" s="791"/>
      <c r="PQT2" s="792"/>
      <c r="PQU2" s="792"/>
      <c r="PQV2" s="792"/>
      <c r="PQW2" s="791"/>
      <c r="PQX2" s="792"/>
      <c r="PQY2" s="792"/>
      <c r="PQZ2" s="792"/>
      <c r="PRA2" s="791"/>
      <c r="PRB2" s="792"/>
      <c r="PRC2" s="792"/>
      <c r="PRD2" s="792"/>
      <c r="PRE2" s="791"/>
      <c r="PRF2" s="792"/>
      <c r="PRG2" s="792"/>
      <c r="PRH2" s="792"/>
      <c r="PRI2" s="791"/>
      <c r="PRJ2" s="792"/>
      <c r="PRK2" s="792"/>
      <c r="PRL2" s="792"/>
      <c r="PRM2" s="791"/>
      <c r="PRN2" s="792"/>
      <c r="PRO2" s="792"/>
      <c r="PRP2" s="792"/>
      <c r="PRQ2" s="791"/>
      <c r="PRR2" s="792"/>
      <c r="PRS2" s="792"/>
      <c r="PRT2" s="792"/>
      <c r="PRU2" s="791"/>
      <c r="PRV2" s="792"/>
      <c r="PRW2" s="792"/>
      <c r="PRX2" s="792"/>
      <c r="PRY2" s="791"/>
      <c r="PRZ2" s="792"/>
      <c r="PSA2" s="792"/>
      <c r="PSB2" s="792"/>
      <c r="PSC2" s="791"/>
      <c r="PSD2" s="792"/>
      <c r="PSE2" s="792"/>
      <c r="PSF2" s="792"/>
      <c r="PSG2" s="791"/>
      <c r="PSH2" s="792"/>
      <c r="PSI2" s="792"/>
      <c r="PSJ2" s="792"/>
      <c r="PSK2" s="791"/>
      <c r="PSL2" s="792"/>
      <c r="PSM2" s="792"/>
      <c r="PSN2" s="792"/>
      <c r="PSO2" s="791"/>
      <c r="PSP2" s="792"/>
      <c r="PSQ2" s="792"/>
      <c r="PSR2" s="792"/>
      <c r="PSS2" s="791"/>
      <c r="PST2" s="792"/>
      <c r="PSU2" s="792"/>
      <c r="PSV2" s="792"/>
      <c r="PSW2" s="791"/>
      <c r="PSX2" s="792"/>
      <c r="PSY2" s="792"/>
      <c r="PSZ2" s="792"/>
      <c r="PTA2" s="791"/>
      <c r="PTB2" s="792"/>
      <c r="PTC2" s="792"/>
      <c r="PTD2" s="792"/>
      <c r="PTE2" s="791"/>
      <c r="PTF2" s="792"/>
      <c r="PTG2" s="792"/>
      <c r="PTH2" s="792"/>
      <c r="PTI2" s="791"/>
      <c r="PTJ2" s="792"/>
      <c r="PTK2" s="792"/>
      <c r="PTL2" s="792"/>
      <c r="PTM2" s="791"/>
      <c r="PTN2" s="792"/>
      <c r="PTO2" s="792"/>
      <c r="PTP2" s="792"/>
      <c r="PTQ2" s="791"/>
      <c r="PTR2" s="792"/>
      <c r="PTS2" s="792"/>
      <c r="PTT2" s="792"/>
      <c r="PTU2" s="791"/>
      <c r="PTV2" s="792"/>
      <c r="PTW2" s="792"/>
      <c r="PTX2" s="792"/>
      <c r="PTY2" s="791"/>
      <c r="PTZ2" s="792"/>
      <c r="PUA2" s="792"/>
      <c r="PUB2" s="792"/>
      <c r="PUC2" s="791"/>
      <c r="PUD2" s="792"/>
      <c r="PUE2" s="792"/>
      <c r="PUF2" s="792"/>
      <c r="PUG2" s="791"/>
      <c r="PUH2" s="792"/>
      <c r="PUI2" s="792"/>
      <c r="PUJ2" s="792"/>
      <c r="PUK2" s="791"/>
      <c r="PUL2" s="792"/>
      <c r="PUM2" s="792"/>
      <c r="PUN2" s="792"/>
      <c r="PUO2" s="791"/>
      <c r="PUP2" s="792"/>
      <c r="PUQ2" s="792"/>
      <c r="PUR2" s="792"/>
      <c r="PUS2" s="791"/>
      <c r="PUT2" s="792"/>
      <c r="PUU2" s="792"/>
      <c r="PUV2" s="792"/>
      <c r="PUW2" s="791"/>
      <c r="PUX2" s="792"/>
      <c r="PUY2" s="792"/>
      <c r="PUZ2" s="792"/>
      <c r="PVA2" s="791"/>
      <c r="PVB2" s="792"/>
      <c r="PVC2" s="792"/>
      <c r="PVD2" s="792"/>
      <c r="PVE2" s="791"/>
      <c r="PVF2" s="792"/>
      <c r="PVG2" s="792"/>
      <c r="PVH2" s="792"/>
      <c r="PVI2" s="791"/>
      <c r="PVJ2" s="792"/>
      <c r="PVK2" s="792"/>
      <c r="PVL2" s="792"/>
      <c r="PVM2" s="791"/>
      <c r="PVN2" s="792"/>
      <c r="PVO2" s="792"/>
      <c r="PVP2" s="792"/>
      <c r="PVQ2" s="791"/>
      <c r="PVR2" s="792"/>
      <c r="PVS2" s="792"/>
      <c r="PVT2" s="792"/>
      <c r="PVU2" s="791"/>
      <c r="PVV2" s="792"/>
      <c r="PVW2" s="792"/>
      <c r="PVX2" s="792"/>
      <c r="PVY2" s="791"/>
      <c r="PVZ2" s="792"/>
      <c r="PWA2" s="792"/>
      <c r="PWB2" s="792"/>
      <c r="PWC2" s="791"/>
      <c r="PWD2" s="792"/>
      <c r="PWE2" s="792"/>
      <c r="PWF2" s="792"/>
      <c r="PWG2" s="791"/>
      <c r="PWH2" s="792"/>
      <c r="PWI2" s="792"/>
      <c r="PWJ2" s="792"/>
      <c r="PWK2" s="791"/>
      <c r="PWL2" s="792"/>
      <c r="PWM2" s="792"/>
      <c r="PWN2" s="792"/>
      <c r="PWO2" s="791"/>
      <c r="PWP2" s="792"/>
      <c r="PWQ2" s="792"/>
      <c r="PWR2" s="792"/>
      <c r="PWS2" s="791"/>
      <c r="PWT2" s="792"/>
      <c r="PWU2" s="792"/>
      <c r="PWV2" s="792"/>
      <c r="PWW2" s="791"/>
      <c r="PWX2" s="792"/>
      <c r="PWY2" s="792"/>
      <c r="PWZ2" s="792"/>
      <c r="PXA2" s="791"/>
      <c r="PXB2" s="792"/>
      <c r="PXC2" s="792"/>
      <c r="PXD2" s="792"/>
      <c r="PXE2" s="791"/>
      <c r="PXF2" s="792"/>
      <c r="PXG2" s="792"/>
      <c r="PXH2" s="792"/>
      <c r="PXI2" s="791"/>
      <c r="PXJ2" s="792"/>
      <c r="PXK2" s="792"/>
      <c r="PXL2" s="792"/>
      <c r="PXM2" s="791"/>
      <c r="PXN2" s="792"/>
      <c r="PXO2" s="792"/>
      <c r="PXP2" s="792"/>
      <c r="PXQ2" s="791"/>
      <c r="PXR2" s="792"/>
      <c r="PXS2" s="792"/>
      <c r="PXT2" s="792"/>
      <c r="PXU2" s="791"/>
      <c r="PXV2" s="792"/>
      <c r="PXW2" s="792"/>
      <c r="PXX2" s="792"/>
      <c r="PXY2" s="791"/>
      <c r="PXZ2" s="792"/>
      <c r="PYA2" s="792"/>
      <c r="PYB2" s="792"/>
      <c r="PYC2" s="791"/>
      <c r="PYD2" s="792"/>
      <c r="PYE2" s="792"/>
      <c r="PYF2" s="792"/>
      <c r="PYG2" s="791"/>
      <c r="PYH2" s="792"/>
      <c r="PYI2" s="792"/>
      <c r="PYJ2" s="792"/>
      <c r="PYK2" s="791"/>
      <c r="PYL2" s="792"/>
      <c r="PYM2" s="792"/>
      <c r="PYN2" s="792"/>
      <c r="PYO2" s="791"/>
      <c r="PYP2" s="792"/>
      <c r="PYQ2" s="792"/>
      <c r="PYR2" s="792"/>
      <c r="PYS2" s="791"/>
      <c r="PYT2" s="792"/>
      <c r="PYU2" s="792"/>
      <c r="PYV2" s="792"/>
      <c r="PYW2" s="791"/>
      <c r="PYX2" s="792"/>
      <c r="PYY2" s="792"/>
      <c r="PYZ2" s="792"/>
      <c r="PZA2" s="791"/>
      <c r="PZB2" s="792"/>
      <c r="PZC2" s="792"/>
      <c r="PZD2" s="792"/>
      <c r="PZE2" s="791"/>
      <c r="PZF2" s="792"/>
      <c r="PZG2" s="792"/>
      <c r="PZH2" s="792"/>
      <c r="PZI2" s="791"/>
      <c r="PZJ2" s="792"/>
      <c r="PZK2" s="792"/>
      <c r="PZL2" s="792"/>
      <c r="PZM2" s="791"/>
      <c r="PZN2" s="792"/>
      <c r="PZO2" s="792"/>
      <c r="PZP2" s="792"/>
      <c r="PZQ2" s="791"/>
      <c r="PZR2" s="792"/>
      <c r="PZS2" s="792"/>
      <c r="PZT2" s="792"/>
      <c r="PZU2" s="791"/>
      <c r="PZV2" s="792"/>
      <c r="PZW2" s="792"/>
      <c r="PZX2" s="792"/>
      <c r="PZY2" s="791"/>
      <c r="PZZ2" s="792"/>
      <c r="QAA2" s="792"/>
      <c r="QAB2" s="792"/>
      <c r="QAC2" s="791"/>
      <c r="QAD2" s="792"/>
      <c r="QAE2" s="792"/>
      <c r="QAF2" s="792"/>
      <c r="QAG2" s="791"/>
      <c r="QAH2" s="792"/>
      <c r="QAI2" s="792"/>
      <c r="QAJ2" s="792"/>
      <c r="QAK2" s="791"/>
      <c r="QAL2" s="792"/>
      <c r="QAM2" s="792"/>
      <c r="QAN2" s="792"/>
      <c r="QAO2" s="791"/>
      <c r="QAP2" s="792"/>
      <c r="QAQ2" s="792"/>
      <c r="QAR2" s="792"/>
      <c r="QAS2" s="791"/>
      <c r="QAT2" s="792"/>
      <c r="QAU2" s="792"/>
      <c r="QAV2" s="792"/>
      <c r="QAW2" s="791"/>
      <c r="QAX2" s="792"/>
      <c r="QAY2" s="792"/>
      <c r="QAZ2" s="792"/>
      <c r="QBA2" s="791"/>
      <c r="QBB2" s="792"/>
      <c r="QBC2" s="792"/>
      <c r="QBD2" s="792"/>
      <c r="QBE2" s="791"/>
      <c r="QBF2" s="792"/>
      <c r="QBG2" s="792"/>
      <c r="QBH2" s="792"/>
      <c r="QBI2" s="791"/>
      <c r="QBJ2" s="792"/>
      <c r="QBK2" s="792"/>
      <c r="QBL2" s="792"/>
      <c r="QBM2" s="791"/>
      <c r="QBN2" s="792"/>
      <c r="QBO2" s="792"/>
      <c r="QBP2" s="792"/>
      <c r="QBQ2" s="791"/>
      <c r="QBR2" s="792"/>
      <c r="QBS2" s="792"/>
      <c r="QBT2" s="792"/>
      <c r="QBU2" s="791"/>
      <c r="QBV2" s="792"/>
      <c r="QBW2" s="792"/>
      <c r="QBX2" s="792"/>
      <c r="QBY2" s="791"/>
      <c r="QBZ2" s="792"/>
      <c r="QCA2" s="792"/>
      <c r="QCB2" s="792"/>
      <c r="QCC2" s="791"/>
      <c r="QCD2" s="792"/>
      <c r="QCE2" s="792"/>
      <c r="QCF2" s="792"/>
      <c r="QCG2" s="791"/>
      <c r="QCH2" s="792"/>
      <c r="QCI2" s="792"/>
      <c r="QCJ2" s="792"/>
      <c r="QCK2" s="791"/>
      <c r="QCL2" s="792"/>
      <c r="QCM2" s="792"/>
      <c r="QCN2" s="792"/>
      <c r="QCO2" s="791"/>
      <c r="QCP2" s="792"/>
      <c r="QCQ2" s="792"/>
      <c r="QCR2" s="792"/>
      <c r="QCS2" s="791"/>
      <c r="QCT2" s="792"/>
      <c r="QCU2" s="792"/>
      <c r="QCV2" s="792"/>
      <c r="QCW2" s="791"/>
      <c r="QCX2" s="792"/>
      <c r="QCY2" s="792"/>
      <c r="QCZ2" s="792"/>
      <c r="QDA2" s="791"/>
      <c r="QDB2" s="792"/>
      <c r="QDC2" s="792"/>
      <c r="QDD2" s="792"/>
      <c r="QDE2" s="791"/>
      <c r="QDF2" s="792"/>
      <c r="QDG2" s="792"/>
      <c r="QDH2" s="792"/>
      <c r="QDI2" s="791"/>
      <c r="QDJ2" s="792"/>
      <c r="QDK2" s="792"/>
      <c r="QDL2" s="792"/>
      <c r="QDM2" s="791"/>
      <c r="QDN2" s="792"/>
      <c r="QDO2" s="792"/>
      <c r="QDP2" s="792"/>
      <c r="QDQ2" s="791"/>
      <c r="QDR2" s="792"/>
      <c r="QDS2" s="792"/>
      <c r="QDT2" s="792"/>
      <c r="QDU2" s="791"/>
      <c r="QDV2" s="792"/>
      <c r="QDW2" s="792"/>
      <c r="QDX2" s="792"/>
      <c r="QDY2" s="791"/>
      <c r="QDZ2" s="792"/>
      <c r="QEA2" s="792"/>
      <c r="QEB2" s="792"/>
      <c r="QEC2" s="791"/>
      <c r="QED2" s="792"/>
      <c r="QEE2" s="792"/>
      <c r="QEF2" s="792"/>
      <c r="QEG2" s="791"/>
      <c r="QEH2" s="792"/>
      <c r="QEI2" s="792"/>
      <c r="QEJ2" s="792"/>
      <c r="QEK2" s="791"/>
      <c r="QEL2" s="792"/>
      <c r="QEM2" s="792"/>
      <c r="QEN2" s="792"/>
      <c r="QEO2" s="791"/>
      <c r="QEP2" s="792"/>
      <c r="QEQ2" s="792"/>
      <c r="QER2" s="792"/>
      <c r="QES2" s="791"/>
      <c r="QET2" s="792"/>
      <c r="QEU2" s="792"/>
      <c r="QEV2" s="792"/>
      <c r="QEW2" s="791"/>
      <c r="QEX2" s="792"/>
      <c r="QEY2" s="792"/>
      <c r="QEZ2" s="792"/>
      <c r="QFA2" s="791"/>
      <c r="QFB2" s="792"/>
      <c r="QFC2" s="792"/>
      <c r="QFD2" s="792"/>
      <c r="QFE2" s="791"/>
      <c r="QFF2" s="792"/>
      <c r="QFG2" s="792"/>
      <c r="QFH2" s="792"/>
      <c r="QFI2" s="791"/>
      <c r="QFJ2" s="792"/>
      <c r="QFK2" s="792"/>
      <c r="QFL2" s="792"/>
      <c r="QFM2" s="791"/>
      <c r="QFN2" s="792"/>
      <c r="QFO2" s="792"/>
      <c r="QFP2" s="792"/>
      <c r="QFQ2" s="791"/>
      <c r="QFR2" s="792"/>
      <c r="QFS2" s="792"/>
      <c r="QFT2" s="792"/>
      <c r="QFU2" s="791"/>
      <c r="QFV2" s="792"/>
      <c r="QFW2" s="792"/>
      <c r="QFX2" s="792"/>
      <c r="QFY2" s="791"/>
      <c r="QFZ2" s="792"/>
      <c r="QGA2" s="792"/>
      <c r="QGB2" s="792"/>
      <c r="QGC2" s="791"/>
      <c r="QGD2" s="792"/>
      <c r="QGE2" s="792"/>
      <c r="QGF2" s="792"/>
      <c r="QGG2" s="791"/>
      <c r="QGH2" s="792"/>
      <c r="QGI2" s="792"/>
      <c r="QGJ2" s="792"/>
      <c r="QGK2" s="791"/>
      <c r="QGL2" s="792"/>
      <c r="QGM2" s="792"/>
      <c r="QGN2" s="792"/>
      <c r="QGO2" s="791"/>
      <c r="QGP2" s="792"/>
      <c r="QGQ2" s="792"/>
      <c r="QGR2" s="792"/>
      <c r="QGS2" s="791"/>
      <c r="QGT2" s="792"/>
      <c r="QGU2" s="792"/>
      <c r="QGV2" s="792"/>
      <c r="QGW2" s="791"/>
      <c r="QGX2" s="792"/>
      <c r="QGY2" s="792"/>
      <c r="QGZ2" s="792"/>
      <c r="QHA2" s="791"/>
      <c r="QHB2" s="792"/>
      <c r="QHC2" s="792"/>
      <c r="QHD2" s="792"/>
      <c r="QHE2" s="791"/>
      <c r="QHF2" s="792"/>
      <c r="QHG2" s="792"/>
      <c r="QHH2" s="792"/>
      <c r="QHI2" s="791"/>
      <c r="QHJ2" s="792"/>
      <c r="QHK2" s="792"/>
      <c r="QHL2" s="792"/>
      <c r="QHM2" s="791"/>
      <c r="QHN2" s="792"/>
      <c r="QHO2" s="792"/>
      <c r="QHP2" s="792"/>
      <c r="QHQ2" s="791"/>
      <c r="QHR2" s="792"/>
      <c r="QHS2" s="792"/>
      <c r="QHT2" s="792"/>
      <c r="QHU2" s="791"/>
      <c r="QHV2" s="792"/>
      <c r="QHW2" s="792"/>
      <c r="QHX2" s="792"/>
      <c r="QHY2" s="791"/>
      <c r="QHZ2" s="792"/>
      <c r="QIA2" s="792"/>
      <c r="QIB2" s="792"/>
      <c r="QIC2" s="791"/>
      <c r="QID2" s="792"/>
      <c r="QIE2" s="792"/>
      <c r="QIF2" s="792"/>
      <c r="QIG2" s="791"/>
      <c r="QIH2" s="792"/>
      <c r="QII2" s="792"/>
      <c r="QIJ2" s="792"/>
      <c r="QIK2" s="791"/>
      <c r="QIL2" s="792"/>
      <c r="QIM2" s="792"/>
      <c r="QIN2" s="792"/>
      <c r="QIO2" s="791"/>
      <c r="QIP2" s="792"/>
      <c r="QIQ2" s="792"/>
      <c r="QIR2" s="792"/>
      <c r="QIS2" s="791"/>
      <c r="QIT2" s="792"/>
      <c r="QIU2" s="792"/>
      <c r="QIV2" s="792"/>
      <c r="QIW2" s="791"/>
      <c r="QIX2" s="792"/>
      <c r="QIY2" s="792"/>
      <c r="QIZ2" s="792"/>
      <c r="QJA2" s="791"/>
      <c r="QJB2" s="792"/>
      <c r="QJC2" s="792"/>
      <c r="QJD2" s="792"/>
      <c r="QJE2" s="791"/>
      <c r="QJF2" s="792"/>
      <c r="QJG2" s="792"/>
      <c r="QJH2" s="792"/>
      <c r="QJI2" s="791"/>
      <c r="QJJ2" s="792"/>
      <c r="QJK2" s="792"/>
      <c r="QJL2" s="792"/>
      <c r="QJM2" s="791"/>
      <c r="QJN2" s="792"/>
      <c r="QJO2" s="792"/>
      <c r="QJP2" s="792"/>
      <c r="QJQ2" s="791"/>
      <c r="QJR2" s="792"/>
      <c r="QJS2" s="792"/>
      <c r="QJT2" s="792"/>
      <c r="QJU2" s="791"/>
      <c r="QJV2" s="792"/>
      <c r="QJW2" s="792"/>
      <c r="QJX2" s="792"/>
      <c r="QJY2" s="791"/>
      <c r="QJZ2" s="792"/>
      <c r="QKA2" s="792"/>
      <c r="QKB2" s="792"/>
      <c r="QKC2" s="791"/>
      <c r="QKD2" s="792"/>
      <c r="QKE2" s="792"/>
      <c r="QKF2" s="792"/>
      <c r="QKG2" s="791"/>
      <c r="QKH2" s="792"/>
      <c r="QKI2" s="792"/>
      <c r="QKJ2" s="792"/>
      <c r="QKK2" s="791"/>
      <c r="QKL2" s="792"/>
      <c r="QKM2" s="792"/>
      <c r="QKN2" s="792"/>
      <c r="QKO2" s="791"/>
      <c r="QKP2" s="792"/>
      <c r="QKQ2" s="792"/>
      <c r="QKR2" s="792"/>
      <c r="QKS2" s="791"/>
      <c r="QKT2" s="792"/>
      <c r="QKU2" s="792"/>
      <c r="QKV2" s="792"/>
      <c r="QKW2" s="791"/>
      <c r="QKX2" s="792"/>
      <c r="QKY2" s="792"/>
      <c r="QKZ2" s="792"/>
      <c r="QLA2" s="791"/>
      <c r="QLB2" s="792"/>
      <c r="QLC2" s="792"/>
      <c r="QLD2" s="792"/>
      <c r="QLE2" s="791"/>
      <c r="QLF2" s="792"/>
      <c r="QLG2" s="792"/>
      <c r="QLH2" s="792"/>
      <c r="QLI2" s="791"/>
      <c r="QLJ2" s="792"/>
      <c r="QLK2" s="792"/>
      <c r="QLL2" s="792"/>
      <c r="QLM2" s="791"/>
      <c r="QLN2" s="792"/>
      <c r="QLO2" s="792"/>
      <c r="QLP2" s="792"/>
      <c r="QLQ2" s="791"/>
      <c r="QLR2" s="792"/>
      <c r="QLS2" s="792"/>
      <c r="QLT2" s="792"/>
      <c r="QLU2" s="791"/>
      <c r="QLV2" s="792"/>
      <c r="QLW2" s="792"/>
      <c r="QLX2" s="792"/>
      <c r="QLY2" s="791"/>
      <c r="QLZ2" s="792"/>
      <c r="QMA2" s="792"/>
      <c r="QMB2" s="792"/>
      <c r="QMC2" s="791"/>
      <c r="QMD2" s="792"/>
      <c r="QME2" s="792"/>
      <c r="QMF2" s="792"/>
      <c r="QMG2" s="791"/>
      <c r="QMH2" s="792"/>
      <c r="QMI2" s="792"/>
      <c r="QMJ2" s="792"/>
      <c r="QMK2" s="791"/>
      <c r="QML2" s="792"/>
      <c r="QMM2" s="792"/>
      <c r="QMN2" s="792"/>
      <c r="QMO2" s="791"/>
      <c r="QMP2" s="792"/>
      <c r="QMQ2" s="792"/>
      <c r="QMR2" s="792"/>
      <c r="QMS2" s="791"/>
      <c r="QMT2" s="792"/>
      <c r="QMU2" s="792"/>
      <c r="QMV2" s="792"/>
      <c r="QMW2" s="791"/>
      <c r="QMX2" s="792"/>
      <c r="QMY2" s="792"/>
      <c r="QMZ2" s="792"/>
      <c r="QNA2" s="791"/>
      <c r="QNB2" s="792"/>
      <c r="QNC2" s="792"/>
      <c r="QND2" s="792"/>
      <c r="QNE2" s="791"/>
      <c r="QNF2" s="792"/>
      <c r="QNG2" s="792"/>
      <c r="QNH2" s="792"/>
      <c r="QNI2" s="791"/>
      <c r="QNJ2" s="792"/>
      <c r="QNK2" s="792"/>
      <c r="QNL2" s="792"/>
      <c r="QNM2" s="791"/>
      <c r="QNN2" s="792"/>
      <c r="QNO2" s="792"/>
      <c r="QNP2" s="792"/>
      <c r="QNQ2" s="791"/>
      <c r="QNR2" s="792"/>
      <c r="QNS2" s="792"/>
      <c r="QNT2" s="792"/>
      <c r="QNU2" s="791"/>
      <c r="QNV2" s="792"/>
      <c r="QNW2" s="792"/>
      <c r="QNX2" s="792"/>
      <c r="QNY2" s="791"/>
      <c r="QNZ2" s="792"/>
      <c r="QOA2" s="792"/>
      <c r="QOB2" s="792"/>
      <c r="QOC2" s="791"/>
      <c r="QOD2" s="792"/>
      <c r="QOE2" s="792"/>
      <c r="QOF2" s="792"/>
      <c r="QOG2" s="791"/>
      <c r="QOH2" s="792"/>
      <c r="QOI2" s="792"/>
      <c r="QOJ2" s="792"/>
      <c r="QOK2" s="791"/>
      <c r="QOL2" s="792"/>
      <c r="QOM2" s="792"/>
      <c r="QON2" s="792"/>
      <c r="QOO2" s="791"/>
      <c r="QOP2" s="792"/>
      <c r="QOQ2" s="792"/>
      <c r="QOR2" s="792"/>
      <c r="QOS2" s="791"/>
      <c r="QOT2" s="792"/>
      <c r="QOU2" s="792"/>
      <c r="QOV2" s="792"/>
      <c r="QOW2" s="791"/>
      <c r="QOX2" s="792"/>
      <c r="QOY2" s="792"/>
      <c r="QOZ2" s="792"/>
      <c r="QPA2" s="791"/>
      <c r="QPB2" s="792"/>
      <c r="QPC2" s="792"/>
      <c r="QPD2" s="792"/>
      <c r="QPE2" s="791"/>
      <c r="QPF2" s="792"/>
      <c r="QPG2" s="792"/>
      <c r="QPH2" s="792"/>
      <c r="QPI2" s="791"/>
      <c r="QPJ2" s="792"/>
      <c r="QPK2" s="792"/>
      <c r="QPL2" s="792"/>
      <c r="QPM2" s="791"/>
      <c r="QPN2" s="792"/>
      <c r="QPO2" s="792"/>
      <c r="QPP2" s="792"/>
      <c r="QPQ2" s="791"/>
      <c r="QPR2" s="792"/>
      <c r="QPS2" s="792"/>
      <c r="QPT2" s="792"/>
      <c r="QPU2" s="791"/>
      <c r="QPV2" s="792"/>
      <c r="QPW2" s="792"/>
      <c r="QPX2" s="792"/>
      <c r="QPY2" s="791"/>
      <c r="QPZ2" s="792"/>
      <c r="QQA2" s="792"/>
      <c r="QQB2" s="792"/>
      <c r="QQC2" s="791"/>
      <c r="QQD2" s="792"/>
      <c r="QQE2" s="792"/>
      <c r="QQF2" s="792"/>
      <c r="QQG2" s="791"/>
      <c r="QQH2" s="792"/>
      <c r="QQI2" s="792"/>
      <c r="QQJ2" s="792"/>
      <c r="QQK2" s="791"/>
      <c r="QQL2" s="792"/>
      <c r="QQM2" s="792"/>
      <c r="QQN2" s="792"/>
      <c r="QQO2" s="791"/>
      <c r="QQP2" s="792"/>
      <c r="QQQ2" s="792"/>
      <c r="QQR2" s="792"/>
      <c r="QQS2" s="791"/>
      <c r="QQT2" s="792"/>
      <c r="QQU2" s="792"/>
      <c r="QQV2" s="792"/>
      <c r="QQW2" s="791"/>
      <c r="QQX2" s="792"/>
      <c r="QQY2" s="792"/>
      <c r="QQZ2" s="792"/>
      <c r="QRA2" s="791"/>
      <c r="QRB2" s="792"/>
      <c r="QRC2" s="792"/>
      <c r="QRD2" s="792"/>
      <c r="QRE2" s="791"/>
      <c r="QRF2" s="792"/>
      <c r="QRG2" s="792"/>
      <c r="QRH2" s="792"/>
      <c r="QRI2" s="791"/>
      <c r="QRJ2" s="792"/>
      <c r="QRK2" s="792"/>
      <c r="QRL2" s="792"/>
      <c r="QRM2" s="791"/>
      <c r="QRN2" s="792"/>
      <c r="QRO2" s="792"/>
      <c r="QRP2" s="792"/>
      <c r="QRQ2" s="791"/>
      <c r="QRR2" s="792"/>
      <c r="QRS2" s="792"/>
      <c r="QRT2" s="792"/>
      <c r="QRU2" s="791"/>
      <c r="QRV2" s="792"/>
      <c r="QRW2" s="792"/>
      <c r="QRX2" s="792"/>
      <c r="QRY2" s="791"/>
      <c r="QRZ2" s="792"/>
      <c r="QSA2" s="792"/>
      <c r="QSB2" s="792"/>
      <c r="QSC2" s="791"/>
      <c r="QSD2" s="792"/>
      <c r="QSE2" s="792"/>
      <c r="QSF2" s="792"/>
      <c r="QSG2" s="791"/>
      <c r="QSH2" s="792"/>
      <c r="QSI2" s="792"/>
      <c r="QSJ2" s="792"/>
      <c r="QSK2" s="791"/>
      <c r="QSL2" s="792"/>
      <c r="QSM2" s="792"/>
      <c r="QSN2" s="792"/>
      <c r="QSO2" s="791"/>
      <c r="QSP2" s="792"/>
      <c r="QSQ2" s="792"/>
      <c r="QSR2" s="792"/>
      <c r="QSS2" s="791"/>
      <c r="QST2" s="792"/>
      <c r="QSU2" s="792"/>
      <c r="QSV2" s="792"/>
      <c r="QSW2" s="791"/>
      <c r="QSX2" s="792"/>
      <c r="QSY2" s="792"/>
      <c r="QSZ2" s="792"/>
      <c r="QTA2" s="791"/>
      <c r="QTB2" s="792"/>
      <c r="QTC2" s="792"/>
      <c r="QTD2" s="792"/>
      <c r="QTE2" s="791"/>
      <c r="QTF2" s="792"/>
      <c r="QTG2" s="792"/>
      <c r="QTH2" s="792"/>
      <c r="QTI2" s="791"/>
      <c r="QTJ2" s="792"/>
      <c r="QTK2" s="792"/>
      <c r="QTL2" s="792"/>
      <c r="QTM2" s="791"/>
      <c r="QTN2" s="792"/>
      <c r="QTO2" s="792"/>
      <c r="QTP2" s="792"/>
      <c r="QTQ2" s="791"/>
      <c r="QTR2" s="792"/>
      <c r="QTS2" s="792"/>
      <c r="QTT2" s="792"/>
      <c r="QTU2" s="791"/>
      <c r="QTV2" s="792"/>
      <c r="QTW2" s="792"/>
      <c r="QTX2" s="792"/>
      <c r="QTY2" s="791"/>
      <c r="QTZ2" s="792"/>
      <c r="QUA2" s="792"/>
      <c r="QUB2" s="792"/>
      <c r="QUC2" s="791"/>
      <c r="QUD2" s="792"/>
      <c r="QUE2" s="792"/>
      <c r="QUF2" s="792"/>
      <c r="QUG2" s="791"/>
      <c r="QUH2" s="792"/>
      <c r="QUI2" s="792"/>
      <c r="QUJ2" s="792"/>
      <c r="QUK2" s="791"/>
      <c r="QUL2" s="792"/>
      <c r="QUM2" s="792"/>
      <c r="QUN2" s="792"/>
      <c r="QUO2" s="791"/>
      <c r="QUP2" s="792"/>
      <c r="QUQ2" s="792"/>
      <c r="QUR2" s="792"/>
      <c r="QUS2" s="791"/>
      <c r="QUT2" s="792"/>
      <c r="QUU2" s="792"/>
      <c r="QUV2" s="792"/>
      <c r="QUW2" s="791"/>
      <c r="QUX2" s="792"/>
      <c r="QUY2" s="792"/>
      <c r="QUZ2" s="792"/>
      <c r="QVA2" s="791"/>
      <c r="QVB2" s="792"/>
      <c r="QVC2" s="792"/>
      <c r="QVD2" s="792"/>
      <c r="QVE2" s="791"/>
      <c r="QVF2" s="792"/>
      <c r="QVG2" s="792"/>
      <c r="QVH2" s="792"/>
      <c r="QVI2" s="791"/>
      <c r="QVJ2" s="792"/>
      <c r="QVK2" s="792"/>
      <c r="QVL2" s="792"/>
      <c r="QVM2" s="791"/>
      <c r="QVN2" s="792"/>
      <c r="QVO2" s="792"/>
      <c r="QVP2" s="792"/>
      <c r="QVQ2" s="791"/>
      <c r="QVR2" s="792"/>
      <c r="QVS2" s="792"/>
      <c r="QVT2" s="792"/>
      <c r="QVU2" s="791"/>
      <c r="QVV2" s="792"/>
      <c r="QVW2" s="792"/>
      <c r="QVX2" s="792"/>
      <c r="QVY2" s="791"/>
      <c r="QVZ2" s="792"/>
      <c r="QWA2" s="792"/>
      <c r="QWB2" s="792"/>
      <c r="QWC2" s="791"/>
      <c r="QWD2" s="792"/>
      <c r="QWE2" s="792"/>
      <c r="QWF2" s="792"/>
      <c r="QWG2" s="791"/>
      <c r="QWH2" s="792"/>
      <c r="QWI2" s="792"/>
      <c r="QWJ2" s="792"/>
      <c r="QWK2" s="791"/>
      <c r="QWL2" s="792"/>
      <c r="QWM2" s="792"/>
      <c r="QWN2" s="792"/>
      <c r="QWO2" s="791"/>
      <c r="QWP2" s="792"/>
      <c r="QWQ2" s="792"/>
      <c r="QWR2" s="792"/>
      <c r="QWS2" s="791"/>
      <c r="QWT2" s="792"/>
      <c r="QWU2" s="792"/>
      <c r="QWV2" s="792"/>
      <c r="QWW2" s="791"/>
      <c r="QWX2" s="792"/>
      <c r="QWY2" s="792"/>
      <c r="QWZ2" s="792"/>
      <c r="QXA2" s="791"/>
      <c r="QXB2" s="792"/>
      <c r="QXC2" s="792"/>
      <c r="QXD2" s="792"/>
      <c r="QXE2" s="791"/>
      <c r="QXF2" s="792"/>
      <c r="QXG2" s="792"/>
      <c r="QXH2" s="792"/>
      <c r="QXI2" s="791"/>
      <c r="QXJ2" s="792"/>
      <c r="QXK2" s="792"/>
      <c r="QXL2" s="792"/>
      <c r="QXM2" s="791"/>
      <c r="QXN2" s="792"/>
      <c r="QXO2" s="792"/>
      <c r="QXP2" s="792"/>
      <c r="QXQ2" s="791"/>
      <c r="QXR2" s="792"/>
      <c r="QXS2" s="792"/>
      <c r="QXT2" s="792"/>
      <c r="QXU2" s="791"/>
      <c r="QXV2" s="792"/>
      <c r="QXW2" s="792"/>
      <c r="QXX2" s="792"/>
      <c r="QXY2" s="791"/>
      <c r="QXZ2" s="792"/>
      <c r="QYA2" s="792"/>
      <c r="QYB2" s="792"/>
      <c r="QYC2" s="791"/>
      <c r="QYD2" s="792"/>
      <c r="QYE2" s="792"/>
      <c r="QYF2" s="792"/>
      <c r="QYG2" s="791"/>
      <c r="QYH2" s="792"/>
      <c r="QYI2" s="792"/>
      <c r="QYJ2" s="792"/>
      <c r="QYK2" s="791"/>
      <c r="QYL2" s="792"/>
      <c r="QYM2" s="792"/>
      <c r="QYN2" s="792"/>
      <c r="QYO2" s="791"/>
      <c r="QYP2" s="792"/>
      <c r="QYQ2" s="792"/>
      <c r="QYR2" s="792"/>
      <c r="QYS2" s="791"/>
      <c r="QYT2" s="792"/>
      <c r="QYU2" s="792"/>
      <c r="QYV2" s="792"/>
      <c r="QYW2" s="791"/>
      <c r="QYX2" s="792"/>
      <c r="QYY2" s="792"/>
      <c r="QYZ2" s="792"/>
      <c r="QZA2" s="791"/>
      <c r="QZB2" s="792"/>
      <c r="QZC2" s="792"/>
      <c r="QZD2" s="792"/>
      <c r="QZE2" s="791"/>
      <c r="QZF2" s="792"/>
      <c r="QZG2" s="792"/>
      <c r="QZH2" s="792"/>
      <c r="QZI2" s="791"/>
      <c r="QZJ2" s="792"/>
      <c r="QZK2" s="792"/>
      <c r="QZL2" s="792"/>
      <c r="QZM2" s="791"/>
      <c r="QZN2" s="792"/>
      <c r="QZO2" s="792"/>
      <c r="QZP2" s="792"/>
      <c r="QZQ2" s="791"/>
      <c r="QZR2" s="792"/>
      <c r="QZS2" s="792"/>
      <c r="QZT2" s="792"/>
      <c r="QZU2" s="791"/>
      <c r="QZV2" s="792"/>
      <c r="QZW2" s="792"/>
      <c r="QZX2" s="792"/>
      <c r="QZY2" s="791"/>
      <c r="QZZ2" s="792"/>
      <c r="RAA2" s="792"/>
      <c r="RAB2" s="792"/>
      <c r="RAC2" s="791"/>
      <c r="RAD2" s="792"/>
      <c r="RAE2" s="792"/>
      <c r="RAF2" s="792"/>
      <c r="RAG2" s="791"/>
      <c r="RAH2" s="792"/>
      <c r="RAI2" s="792"/>
      <c r="RAJ2" s="792"/>
      <c r="RAK2" s="791"/>
      <c r="RAL2" s="792"/>
      <c r="RAM2" s="792"/>
      <c r="RAN2" s="792"/>
      <c r="RAO2" s="791"/>
      <c r="RAP2" s="792"/>
      <c r="RAQ2" s="792"/>
      <c r="RAR2" s="792"/>
      <c r="RAS2" s="791"/>
      <c r="RAT2" s="792"/>
      <c r="RAU2" s="792"/>
      <c r="RAV2" s="792"/>
      <c r="RAW2" s="791"/>
      <c r="RAX2" s="792"/>
      <c r="RAY2" s="792"/>
      <c r="RAZ2" s="792"/>
      <c r="RBA2" s="791"/>
      <c r="RBB2" s="792"/>
      <c r="RBC2" s="792"/>
      <c r="RBD2" s="792"/>
      <c r="RBE2" s="791"/>
      <c r="RBF2" s="792"/>
      <c r="RBG2" s="792"/>
      <c r="RBH2" s="792"/>
      <c r="RBI2" s="791"/>
      <c r="RBJ2" s="792"/>
      <c r="RBK2" s="792"/>
      <c r="RBL2" s="792"/>
      <c r="RBM2" s="791"/>
      <c r="RBN2" s="792"/>
      <c r="RBO2" s="792"/>
      <c r="RBP2" s="792"/>
      <c r="RBQ2" s="791"/>
      <c r="RBR2" s="792"/>
      <c r="RBS2" s="792"/>
      <c r="RBT2" s="792"/>
      <c r="RBU2" s="791"/>
      <c r="RBV2" s="792"/>
      <c r="RBW2" s="792"/>
      <c r="RBX2" s="792"/>
      <c r="RBY2" s="791"/>
      <c r="RBZ2" s="792"/>
      <c r="RCA2" s="792"/>
      <c r="RCB2" s="792"/>
      <c r="RCC2" s="791"/>
      <c r="RCD2" s="792"/>
      <c r="RCE2" s="792"/>
      <c r="RCF2" s="792"/>
      <c r="RCG2" s="791"/>
      <c r="RCH2" s="792"/>
      <c r="RCI2" s="792"/>
      <c r="RCJ2" s="792"/>
      <c r="RCK2" s="791"/>
      <c r="RCL2" s="792"/>
      <c r="RCM2" s="792"/>
      <c r="RCN2" s="792"/>
      <c r="RCO2" s="791"/>
      <c r="RCP2" s="792"/>
      <c r="RCQ2" s="792"/>
      <c r="RCR2" s="792"/>
      <c r="RCS2" s="791"/>
      <c r="RCT2" s="792"/>
      <c r="RCU2" s="792"/>
      <c r="RCV2" s="792"/>
      <c r="RCW2" s="791"/>
      <c r="RCX2" s="792"/>
      <c r="RCY2" s="792"/>
      <c r="RCZ2" s="792"/>
      <c r="RDA2" s="791"/>
      <c r="RDB2" s="792"/>
      <c r="RDC2" s="792"/>
      <c r="RDD2" s="792"/>
      <c r="RDE2" s="791"/>
      <c r="RDF2" s="792"/>
      <c r="RDG2" s="792"/>
      <c r="RDH2" s="792"/>
      <c r="RDI2" s="791"/>
      <c r="RDJ2" s="792"/>
      <c r="RDK2" s="792"/>
      <c r="RDL2" s="792"/>
      <c r="RDM2" s="791"/>
      <c r="RDN2" s="792"/>
      <c r="RDO2" s="792"/>
      <c r="RDP2" s="792"/>
      <c r="RDQ2" s="791"/>
      <c r="RDR2" s="792"/>
      <c r="RDS2" s="792"/>
      <c r="RDT2" s="792"/>
      <c r="RDU2" s="791"/>
      <c r="RDV2" s="792"/>
      <c r="RDW2" s="792"/>
      <c r="RDX2" s="792"/>
      <c r="RDY2" s="791"/>
      <c r="RDZ2" s="792"/>
      <c r="REA2" s="792"/>
      <c r="REB2" s="792"/>
      <c r="REC2" s="791"/>
      <c r="RED2" s="792"/>
      <c r="REE2" s="792"/>
      <c r="REF2" s="792"/>
      <c r="REG2" s="791"/>
      <c r="REH2" s="792"/>
      <c r="REI2" s="792"/>
      <c r="REJ2" s="792"/>
      <c r="REK2" s="791"/>
      <c r="REL2" s="792"/>
      <c r="REM2" s="792"/>
      <c r="REN2" s="792"/>
      <c r="REO2" s="791"/>
      <c r="REP2" s="792"/>
      <c r="REQ2" s="792"/>
      <c r="RER2" s="792"/>
      <c r="RES2" s="791"/>
      <c r="RET2" s="792"/>
      <c r="REU2" s="792"/>
      <c r="REV2" s="792"/>
      <c r="REW2" s="791"/>
      <c r="REX2" s="792"/>
      <c r="REY2" s="792"/>
      <c r="REZ2" s="792"/>
      <c r="RFA2" s="791"/>
      <c r="RFB2" s="792"/>
      <c r="RFC2" s="792"/>
      <c r="RFD2" s="792"/>
      <c r="RFE2" s="791"/>
      <c r="RFF2" s="792"/>
      <c r="RFG2" s="792"/>
      <c r="RFH2" s="792"/>
      <c r="RFI2" s="791"/>
      <c r="RFJ2" s="792"/>
      <c r="RFK2" s="792"/>
      <c r="RFL2" s="792"/>
      <c r="RFM2" s="791"/>
      <c r="RFN2" s="792"/>
      <c r="RFO2" s="792"/>
      <c r="RFP2" s="792"/>
      <c r="RFQ2" s="791"/>
      <c r="RFR2" s="792"/>
      <c r="RFS2" s="792"/>
      <c r="RFT2" s="792"/>
      <c r="RFU2" s="791"/>
      <c r="RFV2" s="792"/>
      <c r="RFW2" s="792"/>
      <c r="RFX2" s="792"/>
      <c r="RFY2" s="791"/>
      <c r="RFZ2" s="792"/>
      <c r="RGA2" s="792"/>
      <c r="RGB2" s="792"/>
      <c r="RGC2" s="791"/>
      <c r="RGD2" s="792"/>
      <c r="RGE2" s="792"/>
      <c r="RGF2" s="792"/>
      <c r="RGG2" s="791"/>
      <c r="RGH2" s="792"/>
      <c r="RGI2" s="792"/>
      <c r="RGJ2" s="792"/>
      <c r="RGK2" s="791"/>
      <c r="RGL2" s="792"/>
      <c r="RGM2" s="792"/>
      <c r="RGN2" s="792"/>
      <c r="RGO2" s="791"/>
      <c r="RGP2" s="792"/>
      <c r="RGQ2" s="792"/>
      <c r="RGR2" s="792"/>
      <c r="RGS2" s="791"/>
      <c r="RGT2" s="792"/>
      <c r="RGU2" s="792"/>
      <c r="RGV2" s="792"/>
      <c r="RGW2" s="791"/>
      <c r="RGX2" s="792"/>
      <c r="RGY2" s="792"/>
      <c r="RGZ2" s="792"/>
      <c r="RHA2" s="791"/>
      <c r="RHB2" s="792"/>
      <c r="RHC2" s="792"/>
      <c r="RHD2" s="792"/>
      <c r="RHE2" s="791"/>
      <c r="RHF2" s="792"/>
      <c r="RHG2" s="792"/>
      <c r="RHH2" s="792"/>
      <c r="RHI2" s="791"/>
      <c r="RHJ2" s="792"/>
      <c r="RHK2" s="792"/>
      <c r="RHL2" s="792"/>
      <c r="RHM2" s="791"/>
      <c r="RHN2" s="792"/>
      <c r="RHO2" s="792"/>
      <c r="RHP2" s="792"/>
      <c r="RHQ2" s="791"/>
      <c r="RHR2" s="792"/>
      <c r="RHS2" s="792"/>
      <c r="RHT2" s="792"/>
      <c r="RHU2" s="791"/>
      <c r="RHV2" s="792"/>
      <c r="RHW2" s="792"/>
      <c r="RHX2" s="792"/>
      <c r="RHY2" s="791"/>
      <c r="RHZ2" s="792"/>
      <c r="RIA2" s="792"/>
      <c r="RIB2" s="792"/>
      <c r="RIC2" s="791"/>
      <c r="RID2" s="792"/>
      <c r="RIE2" s="792"/>
      <c r="RIF2" s="792"/>
      <c r="RIG2" s="791"/>
      <c r="RIH2" s="792"/>
      <c r="RII2" s="792"/>
      <c r="RIJ2" s="792"/>
      <c r="RIK2" s="791"/>
      <c r="RIL2" s="792"/>
      <c r="RIM2" s="792"/>
      <c r="RIN2" s="792"/>
      <c r="RIO2" s="791"/>
      <c r="RIP2" s="792"/>
      <c r="RIQ2" s="792"/>
      <c r="RIR2" s="792"/>
      <c r="RIS2" s="791"/>
      <c r="RIT2" s="792"/>
      <c r="RIU2" s="792"/>
      <c r="RIV2" s="792"/>
      <c r="RIW2" s="791"/>
      <c r="RIX2" s="792"/>
      <c r="RIY2" s="792"/>
      <c r="RIZ2" s="792"/>
      <c r="RJA2" s="791"/>
      <c r="RJB2" s="792"/>
      <c r="RJC2" s="792"/>
      <c r="RJD2" s="792"/>
      <c r="RJE2" s="791"/>
      <c r="RJF2" s="792"/>
      <c r="RJG2" s="792"/>
      <c r="RJH2" s="792"/>
      <c r="RJI2" s="791"/>
      <c r="RJJ2" s="792"/>
      <c r="RJK2" s="792"/>
      <c r="RJL2" s="792"/>
      <c r="RJM2" s="791"/>
      <c r="RJN2" s="792"/>
      <c r="RJO2" s="792"/>
      <c r="RJP2" s="792"/>
      <c r="RJQ2" s="791"/>
      <c r="RJR2" s="792"/>
      <c r="RJS2" s="792"/>
      <c r="RJT2" s="792"/>
      <c r="RJU2" s="791"/>
      <c r="RJV2" s="792"/>
      <c r="RJW2" s="792"/>
      <c r="RJX2" s="792"/>
      <c r="RJY2" s="791"/>
      <c r="RJZ2" s="792"/>
      <c r="RKA2" s="792"/>
      <c r="RKB2" s="792"/>
      <c r="RKC2" s="791"/>
      <c r="RKD2" s="792"/>
      <c r="RKE2" s="792"/>
      <c r="RKF2" s="792"/>
      <c r="RKG2" s="791"/>
      <c r="RKH2" s="792"/>
      <c r="RKI2" s="792"/>
      <c r="RKJ2" s="792"/>
      <c r="RKK2" s="791"/>
      <c r="RKL2" s="792"/>
      <c r="RKM2" s="792"/>
      <c r="RKN2" s="792"/>
      <c r="RKO2" s="791"/>
      <c r="RKP2" s="792"/>
      <c r="RKQ2" s="792"/>
      <c r="RKR2" s="792"/>
      <c r="RKS2" s="791"/>
      <c r="RKT2" s="792"/>
      <c r="RKU2" s="792"/>
      <c r="RKV2" s="792"/>
      <c r="RKW2" s="791"/>
      <c r="RKX2" s="792"/>
      <c r="RKY2" s="792"/>
      <c r="RKZ2" s="792"/>
      <c r="RLA2" s="791"/>
      <c r="RLB2" s="792"/>
      <c r="RLC2" s="792"/>
      <c r="RLD2" s="792"/>
      <c r="RLE2" s="791"/>
      <c r="RLF2" s="792"/>
      <c r="RLG2" s="792"/>
      <c r="RLH2" s="792"/>
      <c r="RLI2" s="791"/>
      <c r="RLJ2" s="792"/>
      <c r="RLK2" s="792"/>
      <c r="RLL2" s="792"/>
      <c r="RLM2" s="791"/>
      <c r="RLN2" s="792"/>
      <c r="RLO2" s="792"/>
      <c r="RLP2" s="792"/>
      <c r="RLQ2" s="791"/>
      <c r="RLR2" s="792"/>
      <c r="RLS2" s="792"/>
      <c r="RLT2" s="792"/>
      <c r="RLU2" s="791"/>
      <c r="RLV2" s="792"/>
      <c r="RLW2" s="792"/>
      <c r="RLX2" s="792"/>
      <c r="RLY2" s="791"/>
      <c r="RLZ2" s="792"/>
      <c r="RMA2" s="792"/>
      <c r="RMB2" s="792"/>
      <c r="RMC2" s="791"/>
      <c r="RMD2" s="792"/>
      <c r="RME2" s="792"/>
      <c r="RMF2" s="792"/>
      <c r="RMG2" s="791"/>
      <c r="RMH2" s="792"/>
      <c r="RMI2" s="792"/>
      <c r="RMJ2" s="792"/>
      <c r="RMK2" s="791"/>
      <c r="RML2" s="792"/>
      <c r="RMM2" s="792"/>
      <c r="RMN2" s="792"/>
      <c r="RMO2" s="791"/>
      <c r="RMP2" s="792"/>
      <c r="RMQ2" s="792"/>
      <c r="RMR2" s="792"/>
      <c r="RMS2" s="791"/>
      <c r="RMT2" s="792"/>
      <c r="RMU2" s="792"/>
      <c r="RMV2" s="792"/>
      <c r="RMW2" s="791"/>
      <c r="RMX2" s="792"/>
      <c r="RMY2" s="792"/>
      <c r="RMZ2" s="792"/>
      <c r="RNA2" s="791"/>
      <c r="RNB2" s="792"/>
      <c r="RNC2" s="792"/>
      <c r="RND2" s="792"/>
      <c r="RNE2" s="791"/>
      <c r="RNF2" s="792"/>
      <c r="RNG2" s="792"/>
      <c r="RNH2" s="792"/>
      <c r="RNI2" s="791"/>
      <c r="RNJ2" s="792"/>
      <c r="RNK2" s="792"/>
      <c r="RNL2" s="792"/>
      <c r="RNM2" s="791"/>
      <c r="RNN2" s="792"/>
      <c r="RNO2" s="792"/>
      <c r="RNP2" s="792"/>
      <c r="RNQ2" s="791"/>
      <c r="RNR2" s="792"/>
      <c r="RNS2" s="792"/>
      <c r="RNT2" s="792"/>
      <c r="RNU2" s="791"/>
      <c r="RNV2" s="792"/>
      <c r="RNW2" s="792"/>
      <c r="RNX2" s="792"/>
      <c r="RNY2" s="791"/>
      <c r="RNZ2" s="792"/>
      <c r="ROA2" s="792"/>
      <c r="ROB2" s="792"/>
      <c r="ROC2" s="791"/>
      <c r="ROD2" s="792"/>
      <c r="ROE2" s="792"/>
      <c r="ROF2" s="792"/>
      <c r="ROG2" s="791"/>
      <c r="ROH2" s="792"/>
      <c r="ROI2" s="792"/>
      <c r="ROJ2" s="792"/>
      <c r="ROK2" s="791"/>
      <c r="ROL2" s="792"/>
      <c r="ROM2" s="792"/>
      <c r="RON2" s="792"/>
      <c r="ROO2" s="791"/>
      <c r="ROP2" s="792"/>
      <c r="ROQ2" s="792"/>
      <c r="ROR2" s="792"/>
      <c r="ROS2" s="791"/>
      <c r="ROT2" s="792"/>
      <c r="ROU2" s="792"/>
      <c r="ROV2" s="792"/>
      <c r="ROW2" s="791"/>
      <c r="ROX2" s="792"/>
      <c r="ROY2" s="792"/>
      <c r="ROZ2" s="792"/>
      <c r="RPA2" s="791"/>
      <c r="RPB2" s="792"/>
      <c r="RPC2" s="792"/>
      <c r="RPD2" s="792"/>
      <c r="RPE2" s="791"/>
      <c r="RPF2" s="792"/>
      <c r="RPG2" s="792"/>
      <c r="RPH2" s="792"/>
      <c r="RPI2" s="791"/>
      <c r="RPJ2" s="792"/>
      <c r="RPK2" s="792"/>
      <c r="RPL2" s="792"/>
      <c r="RPM2" s="791"/>
      <c r="RPN2" s="792"/>
      <c r="RPO2" s="792"/>
      <c r="RPP2" s="792"/>
      <c r="RPQ2" s="791"/>
      <c r="RPR2" s="792"/>
      <c r="RPS2" s="792"/>
      <c r="RPT2" s="792"/>
      <c r="RPU2" s="791"/>
      <c r="RPV2" s="792"/>
      <c r="RPW2" s="792"/>
      <c r="RPX2" s="792"/>
      <c r="RPY2" s="791"/>
      <c r="RPZ2" s="792"/>
      <c r="RQA2" s="792"/>
      <c r="RQB2" s="792"/>
      <c r="RQC2" s="791"/>
      <c r="RQD2" s="792"/>
      <c r="RQE2" s="792"/>
      <c r="RQF2" s="792"/>
      <c r="RQG2" s="791"/>
      <c r="RQH2" s="792"/>
      <c r="RQI2" s="792"/>
      <c r="RQJ2" s="792"/>
      <c r="RQK2" s="791"/>
      <c r="RQL2" s="792"/>
      <c r="RQM2" s="792"/>
      <c r="RQN2" s="792"/>
      <c r="RQO2" s="791"/>
      <c r="RQP2" s="792"/>
      <c r="RQQ2" s="792"/>
      <c r="RQR2" s="792"/>
      <c r="RQS2" s="791"/>
      <c r="RQT2" s="792"/>
      <c r="RQU2" s="792"/>
      <c r="RQV2" s="792"/>
      <c r="RQW2" s="791"/>
      <c r="RQX2" s="792"/>
      <c r="RQY2" s="792"/>
      <c r="RQZ2" s="792"/>
      <c r="RRA2" s="791"/>
      <c r="RRB2" s="792"/>
      <c r="RRC2" s="792"/>
      <c r="RRD2" s="792"/>
      <c r="RRE2" s="791"/>
      <c r="RRF2" s="792"/>
      <c r="RRG2" s="792"/>
      <c r="RRH2" s="792"/>
      <c r="RRI2" s="791"/>
      <c r="RRJ2" s="792"/>
      <c r="RRK2" s="792"/>
      <c r="RRL2" s="792"/>
      <c r="RRM2" s="791"/>
      <c r="RRN2" s="792"/>
      <c r="RRO2" s="792"/>
      <c r="RRP2" s="792"/>
      <c r="RRQ2" s="791"/>
      <c r="RRR2" s="792"/>
      <c r="RRS2" s="792"/>
      <c r="RRT2" s="792"/>
      <c r="RRU2" s="791"/>
      <c r="RRV2" s="792"/>
      <c r="RRW2" s="792"/>
      <c r="RRX2" s="792"/>
      <c r="RRY2" s="791"/>
      <c r="RRZ2" s="792"/>
      <c r="RSA2" s="792"/>
      <c r="RSB2" s="792"/>
      <c r="RSC2" s="791"/>
      <c r="RSD2" s="792"/>
      <c r="RSE2" s="792"/>
      <c r="RSF2" s="792"/>
      <c r="RSG2" s="791"/>
      <c r="RSH2" s="792"/>
      <c r="RSI2" s="792"/>
      <c r="RSJ2" s="792"/>
      <c r="RSK2" s="791"/>
      <c r="RSL2" s="792"/>
      <c r="RSM2" s="792"/>
      <c r="RSN2" s="792"/>
      <c r="RSO2" s="791"/>
      <c r="RSP2" s="792"/>
      <c r="RSQ2" s="792"/>
      <c r="RSR2" s="792"/>
      <c r="RSS2" s="791"/>
      <c r="RST2" s="792"/>
      <c r="RSU2" s="792"/>
      <c r="RSV2" s="792"/>
      <c r="RSW2" s="791"/>
      <c r="RSX2" s="792"/>
      <c r="RSY2" s="792"/>
      <c r="RSZ2" s="792"/>
      <c r="RTA2" s="791"/>
      <c r="RTB2" s="792"/>
      <c r="RTC2" s="792"/>
      <c r="RTD2" s="792"/>
      <c r="RTE2" s="791"/>
      <c r="RTF2" s="792"/>
      <c r="RTG2" s="792"/>
      <c r="RTH2" s="792"/>
      <c r="RTI2" s="791"/>
      <c r="RTJ2" s="792"/>
      <c r="RTK2" s="792"/>
      <c r="RTL2" s="792"/>
      <c r="RTM2" s="791"/>
      <c r="RTN2" s="792"/>
      <c r="RTO2" s="792"/>
      <c r="RTP2" s="792"/>
      <c r="RTQ2" s="791"/>
      <c r="RTR2" s="792"/>
      <c r="RTS2" s="792"/>
      <c r="RTT2" s="792"/>
      <c r="RTU2" s="791"/>
      <c r="RTV2" s="792"/>
      <c r="RTW2" s="792"/>
      <c r="RTX2" s="792"/>
      <c r="RTY2" s="791"/>
      <c r="RTZ2" s="792"/>
      <c r="RUA2" s="792"/>
      <c r="RUB2" s="792"/>
      <c r="RUC2" s="791"/>
      <c r="RUD2" s="792"/>
      <c r="RUE2" s="792"/>
      <c r="RUF2" s="792"/>
      <c r="RUG2" s="791"/>
      <c r="RUH2" s="792"/>
      <c r="RUI2" s="792"/>
      <c r="RUJ2" s="792"/>
      <c r="RUK2" s="791"/>
      <c r="RUL2" s="792"/>
      <c r="RUM2" s="792"/>
      <c r="RUN2" s="792"/>
      <c r="RUO2" s="791"/>
      <c r="RUP2" s="792"/>
      <c r="RUQ2" s="792"/>
      <c r="RUR2" s="792"/>
      <c r="RUS2" s="791"/>
      <c r="RUT2" s="792"/>
      <c r="RUU2" s="792"/>
      <c r="RUV2" s="792"/>
      <c r="RUW2" s="791"/>
      <c r="RUX2" s="792"/>
      <c r="RUY2" s="792"/>
      <c r="RUZ2" s="792"/>
      <c r="RVA2" s="791"/>
      <c r="RVB2" s="792"/>
      <c r="RVC2" s="792"/>
      <c r="RVD2" s="792"/>
      <c r="RVE2" s="791"/>
      <c r="RVF2" s="792"/>
      <c r="RVG2" s="792"/>
      <c r="RVH2" s="792"/>
      <c r="RVI2" s="791"/>
      <c r="RVJ2" s="792"/>
      <c r="RVK2" s="792"/>
      <c r="RVL2" s="792"/>
      <c r="RVM2" s="791"/>
      <c r="RVN2" s="792"/>
      <c r="RVO2" s="792"/>
      <c r="RVP2" s="792"/>
      <c r="RVQ2" s="791"/>
      <c r="RVR2" s="792"/>
      <c r="RVS2" s="792"/>
      <c r="RVT2" s="792"/>
      <c r="RVU2" s="791"/>
      <c r="RVV2" s="792"/>
      <c r="RVW2" s="792"/>
      <c r="RVX2" s="792"/>
      <c r="RVY2" s="791"/>
      <c r="RVZ2" s="792"/>
      <c r="RWA2" s="792"/>
      <c r="RWB2" s="792"/>
      <c r="RWC2" s="791"/>
      <c r="RWD2" s="792"/>
      <c r="RWE2" s="792"/>
      <c r="RWF2" s="792"/>
      <c r="RWG2" s="791"/>
      <c r="RWH2" s="792"/>
      <c r="RWI2" s="792"/>
      <c r="RWJ2" s="792"/>
      <c r="RWK2" s="791"/>
      <c r="RWL2" s="792"/>
      <c r="RWM2" s="792"/>
      <c r="RWN2" s="792"/>
      <c r="RWO2" s="791"/>
      <c r="RWP2" s="792"/>
      <c r="RWQ2" s="792"/>
      <c r="RWR2" s="792"/>
      <c r="RWS2" s="791"/>
      <c r="RWT2" s="792"/>
      <c r="RWU2" s="792"/>
      <c r="RWV2" s="792"/>
      <c r="RWW2" s="791"/>
      <c r="RWX2" s="792"/>
      <c r="RWY2" s="792"/>
      <c r="RWZ2" s="792"/>
      <c r="RXA2" s="791"/>
      <c r="RXB2" s="792"/>
      <c r="RXC2" s="792"/>
      <c r="RXD2" s="792"/>
      <c r="RXE2" s="791"/>
      <c r="RXF2" s="792"/>
      <c r="RXG2" s="792"/>
      <c r="RXH2" s="792"/>
      <c r="RXI2" s="791"/>
      <c r="RXJ2" s="792"/>
      <c r="RXK2" s="792"/>
      <c r="RXL2" s="792"/>
      <c r="RXM2" s="791"/>
      <c r="RXN2" s="792"/>
      <c r="RXO2" s="792"/>
      <c r="RXP2" s="792"/>
      <c r="RXQ2" s="791"/>
      <c r="RXR2" s="792"/>
      <c r="RXS2" s="792"/>
      <c r="RXT2" s="792"/>
      <c r="RXU2" s="791"/>
      <c r="RXV2" s="792"/>
      <c r="RXW2" s="792"/>
      <c r="RXX2" s="792"/>
      <c r="RXY2" s="791"/>
      <c r="RXZ2" s="792"/>
      <c r="RYA2" s="792"/>
      <c r="RYB2" s="792"/>
      <c r="RYC2" s="791"/>
      <c r="RYD2" s="792"/>
      <c r="RYE2" s="792"/>
      <c r="RYF2" s="792"/>
      <c r="RYG2" s="791"/>
      <c r="RYH2" s="792"/>
      <c r="RYI2" s="792"/>
      <c r="RYJ2" s="792"/>
      <c r="RYK2" s="791"/>
      <c r="RYL2" s="792"/>
      <c r="RYM2" s="792"/>
      <c r="RYN2" s="792"/>
      <c r="RYO2" s="791"/>
      <c r="RYP2" s="792"/>
      <c r="RYQ2" s="792"/>
      <c r="RYR2" s="792"/>
      <c r="RYS2" s="791"/>
      <c r="RYT2" s="792"/>
      <c r="RYU2" s="792"/>
      <c r="RYV2" s="792"/>
      <c r="RYW2" s="791"/>
      <c r="RYX2" s="792"/>
      <c r="RYY2" s="792"/>
      <c r="RYZ2" s="792"/>
      <c r="RZA2" s="791"/>
      <c r="RZB2" s="792"/>
      <c r="RZC2" s="792"/>
      <c r="RZD2" s="792"/>
      <c r="RZE2" s="791"/>
      <c r="RZF2" s="792"/>
      <c r="RZG2" s="792"/>
      <c r="RZH2" s="792"/>
      <c r="RZI2" s="791"/>
      <c r="RZJ2" s="792"/>
      <c r="RZK2" s="792"/>
      <c r="RZL2" s="792"/>
      <c r="RZM2" s="791"/>
      <c r="RZN2" s="792"/>
      <c r="RZO2" s="792"/>
      <c r="RZP2" s="792"/>
      <c r="RZQ2" s="791"/>
      <c r="RZR2" s="792"/>
      <c r="RZS2" s="792"/>
      <c r="RZT2" s="792"/>
      <c r="RZU2" s="791"/>
      <c r="RZV2" s="792"/>
      <c r="RZW2" s="792"/>
      <c r="RZX2" s="792"/>
      <c r="RZY2" s="791"/>
      <c r="RZZ2" s="792"/>
      <c r="SAA2" s="792"/>
      <c r="SAB2" s="792"/>
      <c r="SAC2" s="791"/>
      <c r="SAD2" s="792"/>
      <c r="SAE2" s="792"/>
      <c r="SAF2" s="792"/>
      <c r="SAG2" s="791"/>
      <c r="SAH2" s="792"/>
      <c r="SAI2" s="792"/>
      <c r="SAJ2" s="792"/>
      <c r="SAK2" s="791"/>
      <c r="SAL2" s="792"/>
      <c r="SAM2" s="792"/>
      <c r="SAN2" s="792"/>
      <c r="SAO2" s="791"/>
      <c r="SAP2" s="792"/>
      <c r="SAQ2" s="792"/>
      <c r="SAR2" s="792"/>
      <c r="SAS2" s="791"/>
      <c r="SAT2" s="792"/>
      <c r="SAU2" s="792"/>
      <c r="SAV2" s="792"/>
      <c r="SAW2" s="791"/>
      <c r="SAX2" s="792"/>
      <c r="SAY2" s="792"/>
      <c r="SAZ2" s="792"/>
      <c r="SBA2" s="791"/>
      <c r="SBB2" s="792"/>
      <c r="SBC2" s="792"/>
      <c r="SBD2" s="792"/>
      <c r="SBE2" s="791"/>
      <c r="SBF2" s="792"/>
      <c r="SBG2" s="792"/>
      <c r="SBH2" s="792"/>
      <c r="SBI2" s="791"/>
      <c r="SBJ2" s="792"/>
      <c r="SBK2" s="792"/>
      <c r="SBL2" s="792"/>
      <c r="SBM2" s="791"/>
      <c r="SBN2" s="792"/>
      <c r="SBO2" s="792"/>
      <c r="SBP2" s="792"/>
      <c r="SBQ2" s="791"/>
      <c r="SBR2" s="792"/>
      <c r="SBS2" s="792"/>
      <c r="SBT2" s="792"/>
      <c r="SBU2" s="791"/>
      <c r="SBV2" s="792"/>
      <c r="SBW2" s="792"/>
      <c r="SBX2" s="792"/>
      <c r="SBY2" s="791"/>
      <c r="SBZ2" s="792"/>
      <c r="SCA2" s="792"/>
      <c r="SCB2" s="792"/>
      <c r="SCC2" s="791"/>
      <c r="SCD2" s="792"/>
      <c r="SCE2" s="792"/>
      <c r="SCF2" s="792"/>
      <c r="SCG2" s="791"/>
      <c r="SCH2" s="792"/>
      <c r="SCI2" s="792"/>
      <c r="SCJ2" s="792"/>
      <c r="SCK2" s="791"/>
      <c r="SCL2" s="792"/>
      <c r="SCM2" s="792"/>
      <c r="SCN2" s="792"/>
      <c r="SCO2" s="791"/>
      <c r="SCP2" s="792"/>
      <c r="SCQ2" s="792"/>
      <c r="SCR2" s="792"/>
      <c r="SCS2" s="791"/>
      <c r="SCT2" s="792"/>
      <c r="SCU2" s="792"/>
      <c r="SCV2" s="792"/>
      <c r="SCW2" s="791"/>
      <c r="SCX2" s="792"/>
      <c r="SCY2" s="792"/>
      <c r="SCZ2" s="792"/>
      <c r="SDA2" s="791"/>
      <c r="SDB2" s="792"/>
      <c r="SDC2" s="792"/>
      <c r="SDD2" s="792"/>
      <c r="SDE2" s="791"/>
      <c r="SDF2" s="792"/>
      <c r="SDG2" s="792"/>
      <c r="SDH2" s="792"/>
      <c r="SDI2" s="791"/>
      <c r="SDJ2" s="792"/>
      <c r="SDK2" s="792"/>
      <c r="SDL2" s="792"/>
      <c r="SDM2" s="791"/>
      <c r="SDN2" s="792"/>
      <c r="SDO2" s="792"/>
      <c r="SDP2" s="792"/>
      <c r="SDQ2" s="791"/>
      <c r="SDR2" s="792"/>
      <c r="SDS2" s="792"/>
      <c r="SDT2" s="792"/>
      <c r="SDU2" s="791"/>
      <c r="SDV2" s="792"/>
      <c r="SDW2" s="792"/>
      <c r="SDX2" s="792"/>
      <c r="SDY2" s="791"/>
      <c r="SDZ2" s="792"/>
      <c r="SEA2" s="792"/>
      <c r="SEB2" s="792"/>
      <c r="SEC2" s="791"/>
      <c r="SED2" s="792"/>
      <c r="SEE2" s="792"/>
      <c r="SEF2" s="792"/>
      <c r="SEG2" s="791"/>
      <c r="SEH2" s="792"/>
      <c r="SEI2" s="792"/>
      <c r="SEJ2" s="792"/>
      <c r="SEK2" s="791"/>
      <c r="SEL2" s="792"/>
      <c r="SEM2" s="792"/>
      <c r="SEN2" s="792"/>
      <c r="SEO2" s="791"/>
      <c r="SEP2" s="792"/>
      <c r="SEQ2" s="792"/>
      <c r="SER2" s="792"/>
      <c r="SES2" s="791"/>
      <c r="SET2" s="792"/>
      <c r="SEU2" s="792"/>
      <c r="SEV2" s="792"/>
      <c r="SEW2" s="791"/>
      <c r="SEX2" s="792"/>
      <c r="SEY2" s="792"/>
      <c r="SEZ2" s="792"/>
      <c r="SFA2" s="791"/>
      <c r="SFB2" s="792"/>
      <c r="SFC2" s="792"/>
      <c r="SFD2" s="792"/>
      <c r="SFE2" s="791"/>
      <c r="SFF2" s="792"/>
      <c r="SFG2" s="792"/>
      <c r="SFH2" s="792"/>
      <c r="SFI2" s="791"/>
      <c r="SFJ2" s="792"/>
      <c r="SFK2" s="792"/>
      <c r="SFL2" s="792"/>
      <c r="SFM2" s="791"/>
      <c r="SFN2" s="792"/>
      <c r="SFO2" s="792"/>
      <c r="SFP2" s="792"/>
      <c r="SFQ2" s="791"/>
      <c r="SFR2" s="792"/>
      <c r="SFS2" s="792"/>
      <c r="SFT2" s="792"/>
      <c r="SFU2" s="791"/>
      <c r="SFV2" s="792"/>
      <c r="SFW2" s="792"/>
      <c r="SFX2" s="792"/>
      <c r="SFY2" s="791"/>
      <c r="SFZ2" s="792"/>
      <c r="SGA2" s="792"/>
      <c r="SGB2" s="792"/>
      <c r="SGC2" s="791"/>
      <c r="SGD2" s="792"/>
      <c r="SGE2" s="792"/>
      <c r="SGF2" s="792"/>
      <c r="SGG2" s="791"/>
      <c r="SGH2" s="792"/>
      <c r="SGI2" s="792"/>
      <c r="SGJ2" s="792"/>
      <c r="SGK2" s="791"/>
      <c r="SGL2" s="792"/>
      <c r="SGM2" s="792"/>
      <c r="SGN2" s="792"/>
      <c r="SGO2" s="791"/>
      <c r="SGP2" s="792"/>
      <c r="SGQ2" s="792"/>
      <c r="SGR2" s="792"/>
      <c r="SGS2" s="791"/>
      <c r="SGT2" s="792"/>
      <c r="SGU2" s="792"/>
      <c r="SGV2" s="792"/>
      <c r="SGW2" s="791"/>
      <c r="SGX2" s="792"/>
      <c r="SGY2" s="792"/>
      <c r="SGZ2" s="792"/>
      <c r="SHA2" s="791"/>
      <c r="SHB2" s="792"/>
      <c r="SHC2" s="792"/>
      <c r="SHD2" s="792"/>
      <c r="SHE2" s="791"/>
      <c r="SHF2" s="792"/>
      <c r="SHG2" s="792"/>
      <c r="SHH2" s="792"/>
      <c r="SHI2" s="791"/>
      <c r="SHJ2" s="792"/>
      <c r="SHK2" s="792"/>
      <c r="SHL2" s="792"/>
      <c r="SHM2" s="791"/>
      <c r="SHN2" s="792"/>
      <c r="SHO2" s="792"/>
      <c r="SHP2" s="792"/>
      <c r="SHQ2" s="791"/>
      <c r="SHR2" s="792"/>
      <c r="SHS2" s="792"/>
      <c r="SHT2" s="792"/>
      <c r="SHU2" s="791"/>
      <c r="SHV2" s="792"/>
      <c r="SHW2" s="792"/>
      <c r="SHX2" s="792"/>
      <c r="SHY2" s="791"/>
      <c r="SHZ2" s="792"/>
      <c r="SIA2" s="792"/>
      <c r="SIB2" s="792"/>
      <c r="SIC2" s="791"/>
      <c r="SID2" s="792"/>
      <c r="SIE2" s="792"/>
      <c r="SIF2" s="792"/>
      <c r="SIG2" s="791"/>
      <c r="SIH2" s="792"/>
      <c r="SII2" s="792"/>
      <c r="SIJ2" s="792"/>
      <c r="SIK2" s="791"/>
      <c r="SIL2" s="792"/>
      <c r="SIM2" s="792"/>
      <c r="SIN2" s="792"/>
      <c r="SIO2" s="791"/>
      <c r="SIP2" s="792"/>
      <c r="SIQ2" s="792"/>
      <c r="SIR2" s="792"/>
      <c r="SIS2" s="791"/>
      <c r="SIT2" s="792"/>
      <c r="SIU2" s="792"/>
      <c r="SIV2" s="792"/>
      <c r="SIW2" s="791"/>
      <c r="SIX2" s="792"/>
      <c r="SIY2" s="792"/>
      <c r="SIZ2" s="792"/>
      <c r="SJA2" s="791"/>
      <c r="SJB2" s="792"/>
      <c r="SJC2" s="792"/>
      <c r="SJD2" s="792"/>
      <c r="SJE2" s="791"/>
      <c r="SJF2" s="792"/>
      <c r="SJG2" s="792"/>
      <c r="SJH2" s="792"/>
      <c r="SJI2" s="791"/>
      <c r="SJJ2" s="792"/>
      <c r="SJK2" s="792"/>
      <c r="SJL2" s="792"/>
      <c r="SJM2" s="791"/>
      <c r="SJN2" s="792"/>
      <c r="SJO2" s="792"/>
      <c r="SJP2" s="792"/>
      <c r="SJQ2" s="791"/>
      <c r="SJR2" s="792"/>
      <c r="SJS2" s="792"/>
      <c r="SJT2" s="792"/>
      <c r="SJU2" s="791"/>
      <c r="SJV2" s="792"/>
      <c r="SJW2" s="792"/>
      <c r="SJX2" s="792"/>
      <c r="SJY2" s="791"/>
      <c r="SJZ2" s="792"/>
      <c r="SKA2" s="792"/>
      <c r="SKB2" s="792"/>
      <c r="SKC2" s="791"/>
      <c r="SKD2" s="792"/>
      <c r="SKE2" s="792"/>
      <c r="SKF2" s="792"/>
      <c r="SKG2" s="791"/>
      <c r="SKH2" s="792"/>
      <c r="SKI2" s="792"/>
      <c r="SKJ2" s="792"/>
      <c r="SKK2" s="791"/>
      <c r="SKL2" s="792"/>
      <c r="SKM2" s="792"/>
      <c r="SKN2" s="792"/>
      <c r="SKO2" s="791"/>
      <c r="SKP2" s="792"/>
      <c r="SKQ2" s="792"/>
      <c r="SKR2" s="792"/>
      <c r="SKS2" s="791"/>
      <c r="SKT2" s="792"/>
      <c r="SKU2" s="792"/>
      <c r="SKV2" s="792"/>
      <c r="SKW2" s="791"/>
      <c r="SKX2" s="792"/>
      <c r="SKY2" s="792"/>
      <c r="SKZ2" s="792"/>
      <c r="SLA2" s="791"/>
      <c r="SLB2" s="792"/>
      <c r="SLC2" s="792"/>
      <c r="SLD2" s="792"/>
      <c r="SLE2" s="791"/>
      <c r="SLF2" s="792"/>
      <c r="SLG2" s="792"/>
      <c r="SLH2" s="792"/>
      <c r="SLI2" s="791"/>
      <c r="SLJ2" s="792"/>
      <c r="SLK2" s="792"/>
      <c r="SLL2" s="792"/>
      <c r="SLM2" s="791"/>
      <c r="SLN2" s="792"/>
      <c r="SLO2" s="792"/>
      <c r="SLP2" s="792"/>
      <c r="SLQ2" s="791"/>
      <c r="SLR2" s="792"/>
      <c r="SLS2" s="792"/>
      <c r="SLT2" s="792"/>
      <c r="SLU2" s="791"/>
      <c r="SLV2" s="792"/>
      <c r="SLW2" s="792"/>
      <c r="SLX2" s="792"/>
      <c r="SLY2" s="791"/>
      <c r="SLZ2" s="792"/>
      <c r="SMA2" s="792"/>
      <c r="SMB2" s="792"/>
      <c r="SMC2" s="791"/>
      <c r="SMD2" s="792"/>
      <c r="SME2" s="792"/>
      <c r="SMF2" s="792"/>
      <c r="SMG2" s="791"/>
      <c r="SMH2" s="792"/>
      <c r="SMI2" s="792"/>
      <c r="SMJ2" s="792"/>
      <c r="SMK2" s="791"/>
      <c r="SML2" s="792"/>
      <c r="SMM2" s="792"/>
      <c r="SMN2" s="792"/>
      <c r="SMO2" s="791"/>
      <c r="SMP2" s="792"/>
      <c r="SMQ2" s="792"/>
      <c r="SMR2" s="792"/>
      <c r="SMS2" s="791"/>
      <c r="SMT2" s="792"/>
      <c r="SMU2" s="792"/>
      <c r="SMV2" s="792"/>
      <c r="SMW2" s="791"/>
      <c r="SMX2" s="792"/>
      <c r="SMY2" s="792"/>
      <c r="SMZ2" s="792"/>
      <c r="SNA2" s="791"/>
      <c r="SNB2" s="792"/>
      <c r="SNC2" s="792"/>
      <c r="SND2" s="792"/>
      <c r="SNE2" s="791"/>
      <c r="SNF2" s="792"/>
      <c r="SNG2" s="792"/>
      <c r="SNH2" s="792"/>
      <c r="SNI2" s="791"/>
      <c r="SNJ2" s="792"/>
      <c r="SNK2" s="792"/>
      <c r="SNL2" s="792"/>
      <c r="SNM2" s="791"/>
      <c r="SNN2" s="792"/>
      <c r="SNO2" s="792"/>
      <c r="SNP2" s="792"/>
      <c r="SNQ2" s="791"/>
      <c r="SNR2" s="792"/>
      <c r="SNS2" s="792"/>
      <c r="SNT2" s="792"/>
      <c r="SNU2" s="791"/>
      <c r="SNV2" s="792"/>
      <c r="SNW2" s="792"/>
      <c r="SNX2" s="792"/>
      <c r="SNY2" s="791"/>
      <c r="SNZ2" s="792"/>
      <c r="SOA2" s="792"/>
      <c r="SOB2" s="792"/>
      <c r="SOC2" s="791"/>
      <c r="SOD2" s="792"/>
      <c r="SOE2" s="792"/>
      <c r="SOF2" s="792"/>
      <c r="SOG2" s="791"/>
      <c r="SOH2" s="792"/>
      <c r="SOI2" s="792"/>
      <c r="SOJ2" s="792"/>
      <c r="SOK2" s="791"/>
      <c r="SOL2" s="792"/>
      <c r="SOM2" s="792"/>
      <c r="SON2" s="792"/>
      <c r="SOO2" s="791"/>
      <c r="SOP2" s="792"/>
      <c r="SOQ2" s="792"/>
      <c r="SOR2" s="792"/>
      <c r="SOS2" s="791"/>
      <c r="SOT2" s="792"/>
      <c r="SOU2" s="792"/>
      <c r="SOV2" s="792"/>
      <c r="SOW2" s="791"/>
      <c r="SOX2" s="792"/>
      <c r="SOY2" s="792"/>
      <c r="SOZ2" s="792"/>
      <c r="SPA2" s="791"/>
      <c r="SPB2" s="792"/>
      <c r="SPC2" s="792"/>
      <c r="SPD2" s="792"/>
      <c r="SPE2" s="791"/>
      <c r="SPF2" s="792"/>
      <c r="SPG2" s="792"/>
      <c r="SPH2" s="792"/>
      <c r="SPI2" s="791"/>
      <c r="SPJ2" s="792"/>
      <c r="SPK2" s="792"/>
      <c r="SPL2" s="792"/>
      <c r="SPM2" s="791"/>
      <c r="SPN2" s="792"/>
      <c r="SPO2" s="792"/>
      <c r="SPP2" s="792"/>
      <c r="SPQ2" s="791"/>
      <c r="SPR2" s="792"/>
      <c r="SPS2" s="792"/>
      <c r="SPT2" s="792"/>
      <c r="SPU2" s="791"/>
      <c r="SPV2" s="792"/>
      <c r="SPW2" s="792"/>
      <c r="SPX2" s="792"/>
      <c r="SPY2" s="791"/>
      <c r="SPZ2" s="792"/>
      <c r="SQA2" s="792"/>
      <c r="SQB2" s="792"/>
      <c r="SQC2" s="791"/>
      <c r="SQD2" s="792"/>
      <c r="SQE2" s="792"/>
      <c r="SQF2" s="792"/>
      <c r="SQG2" s="791"/>
      <c r="SQH2" s="792"/>
      <c r="SQI2" s="792"/>
      <c r="SQJ2" s="792"/>
      <c r="SQK2" s="791"/>
      <c r="SQL2" s="792"/>
      <c r="SQM2" s="792"/>
      <c r="SQN2" s="792"/>
      <c r="SQO2" s="791"/>
      <c r="SQP2" s="792"/>
      <c r="SQQ2" s="792"/>
      <c r="SQR2" s="792"/>
      <c r="SQS2" s="791"/>
      <c r="SQT2" s="792"/>
      <c r="SQU2" s="792"/>
      <c r="SQV2" s="792"/>
      <c r="SQW2" s="791"/>
      <c r="SQX2" s="792"/>
      <c r="SQY2" s="792"/>
      <c r="SQZ2" s="792"/>
      <c r="SRA2" s="791"/>
      <c r="SRB2" s="792"/>
      <c r="SRC2" s="792"/>
      <c r="SRD2" s="792"/>
      <c r="SRE2" s="791"/>
      <c r="SRF2" s="792"/>
      <c r="SRG2" s="792"/>
      <c r="SRH2" s="792"/>
      <c r="SRI2" s="791"/>
      <c r="SRJ2" s="792"/>
      <c r="SRK2" s="792"/>
      <c r="SRL2" s="792"/>
      <c r="SRM2" s="791"/>
      <c r="SRN2" s="792"/>
      <c r="SRO2" s="792"/>
      <c r="SRP2" s="792"/>
      <c r="SRQ2" s="791"/>
      <c r="SRR2" s="792"/>
      <c r="SRS2" s="792"/>
      <c r="SRT2" s="792"/>
      <c r="SRU2" s="791"/>
      <c r="SRV2" s="792"/>
      <c r="SRW2" s="792"/>
      <c r="SRX2" s="792"/>
      <c r="SRY2" s="791"/>
      <c r="SRZ2" s="792"/>
      <c r="SSA2" s="792"/>
      <c r="SSB2" s="792"/>
      <c r="SSC2" s="791"/>
      <c r="SSD2" s="792"/>
      <c r="SSE2" s="792"/>
      <c r="SSF2" s="792"/>
      <c r="SSG2" s="791"/>
      <c r="SSH2" s="792"/>
      <c r="SSI2" s="792"/>
      <c r="SSJ2" s="792"/>
      <c r="SSK2" s="791"/>
      <c r="SSL2" s="792"/>
      <c r="SSM2" s="792"/>
      <c r="SSN2" s="792"/>
      <c r="SSO2" s="791"/>
      <c r="SSP2" s="792"/>
      <c r="SSQ2" s="792"/>
      <c r="SSR2" s="792"/>
      <c r="SSS2" s="791"/>
      <c r="SST2" s="792"/>
      <c r="SSU2" s="792"/>
      <c r="SSV2" s="792"/>
      <c r="SSW2" s="791"/>
      <c r="SSX2" s="792"/>
      <c r="SSY2" s="792"/>
      <c r="SSZ2" s="792"/>
      <c r="STA2" s="791"/>
      <c r="STB2" s="792"/>
      <c r="STC2" s="792"/>
      <c r="STD2" s="792"/>
      <c r="STE2" s="791"/>
      <c r="STF2" s="792"/>
      <c r="STG2" s="792"/>
      <c r="STH2" s="792"/>
      <c r="STI2" s="791"/>
      <c r="STJ2" s="792"/>
      <c r="STK2" s="792"/>
      <c r="STL2" s="792"/>
      <c r="STM2" s="791"/>
      <c r="STN2" s="792"/>
      <c r="STO2" s="792"/>
      <c r="STP2" s="792"/>
      <c r="STQ2" s="791"/>
      <c r="STR2" s="792"/>
      <c r="STS2" s="792"/>
      <c r="STT2" s="792"/>
      <c r="STU2" s="791"/>
      <c r="STV2" s="792"/>
      <c r="STW2" s="792"/>
      <c r="STX2" s="792"/>
      <c r="STY2" s="791"/>
      <c r="STZ2" s="792"/>
      <c r="SUA2" s="792"/>
      <c r="SUB2" s="792"/>
      <c r="SUC2" s="791"/>
      <c r="SUD2" s="792"/>
      <c r="SUE2" s="792"/>
      <c r="SUF2" s="792"/>
      <c r="SUG2" s="791"/>
      <c r="SUH2" s="792"/>
      <c r="SUI2" s="792"/>
      <c r="SUJ2" s="792"/>
      <c r="SUK2" s="791"/>
      <c r="SUL2" s="792"/>
      <c r="SUM2" s="792"/>
      <c r="SUN2" s="792"/>
      <c r="SUO2" s="791"/>
      <c r="SUP2" s="792"/>
      <c r="SUQ2" s="792"/>
      <c r="SUR2" s="792"/>
      <c r="SUS2" s="791"/>
      <c r="SUT2" s="792"/>
      <c r="SUU2" s="792"/>
      <c r="SUV2" s="792"/>
      <c r="SUW2" s="791"/>
      <c r="SUX2" s="792"/>
      <c r="SUY2" s="792"/>
      <c r="SUZ2" s="792"/>
      <c r="SVA2" s="791"/>
      <c r="SVB2" s="792"/>
      <c r="SVC2" s="792"/>
      <c r="SVD2" s="792"/>
      <c r="SVE2" s="791"/>
      <c r="SVF2" s="792"/>
      <c r="SVG2" s="792"/>
      <c r="SVH2" s="792"/>
      <c r="SVI2" s="791"/>
      <c r="SVJ2" s="792"/>
      <c r="SVK2" s="792"/>
      <c r="SVL2" s="792"/>
      <c r="SVM2" s="791"/>
      <c r="SVN2" s="792"/>
      <c r="SVO2" s="792"/>
      <c r="SVP2" s="792"/>
      <c r="SVQ2" s="791"/>
      <c r="SVR2" s="792"/>
      <c r="SVS2" s="792"/>
      <c r="SVT2" s="792"/>
      <c r="SVU2" s="791"/>
      <c r="SVV2" s="792"/>
      <c r="SVW2" s="792"/>
      <c r="SVX2" s="792"/>
      <c r="SVY2" s="791"/>
      <c r="SVZ2" s="792"/>
      <c r="SWA2" s="792"/>
      <c r="SWB2" s="792"/>
      <c r="SWC2" s="791"/>
      <c r="SWD2" s="792"/>
      <c r="SWE2" s="792"/>
      <c r="SWF2" s="792"/>
      <c r="SWG2" s="791"/>
      <c r="SWH2" s="792"/>
      <c r="SWI2" s="792"/>
      <c r="SWJ2" s="792"/>
      <c r="SWK2" s="791"/>
      <c r="SWL2" s="792"/>
      <c r="SWM2" s="792"/>
      <c r="SWN2" s="792"/>
      <c r="SWO2" s="791"/>
      <c r="SWP2" s="792"/>
      <c r="SWQ2" s="792"/>
      <c r="SWR2" s="792"/>
      <c r="SWS2" s="791"/>
      <c r="SWT2" s="792"/>
      <c r="SWU2" s="792"/>
      <c r="SWV2" s="792"/>
      <c r="SWW2" s="791"/>
      <c r="SWX2" s="792"/>
      <c r="SWY2" s="792"/>
      <c r="SWZ2" s="792"/>
      <c r="SXA2" s="791"/>
      <c r="SXB2" s="792"/>
      <c r="SXC2" s="792"/>
      <c r="SXD2" s="792"/>
      <c r="SXE2" s="791"/>
      <c r="SXF2" s="792"/>
      <c r="SXG2" s="792"/>
      <c r="SXH2" s="792"/>
      <c r="SXI2" s="791"/>
      <c r="SXJ2" s="792"/>
      <c r="SXK2" s="792"/>
      <c r="SXL2" s="792"/>
      <c r="SXM2" s="791"/>
      <c r="SXN2" s="792"/>
      <c r="SXO2" s="792"/>
      <c r="SXP2" s="792"/>
      <c r="SXQ2" s="791"/>
      <c r="SXR2" s="792"/>
      <c r="SXS2" s="792"/>
      <c r="SXT2" s="792"/>
      <c r="SXU2" s="791"/>
      <c r="SXV2" s="792"/>
      <c r="SXW2" s="792"/>
      <c r="SXX2" s="792"/>
      <c r="SXY2" s="791"/>
      <c r="SXZ2" s="792"/>
      <c r="SYA2" s="792"/>
      <c r="SYB2" s="792"/>
      <c r="SYC2" s="791"/>
      <c r="SYD2" s="792"/>
      <c r="SYE2" s="792"/>
      <c r="SYF2" s="792"/>
      <c r="SYG2" s="791"/>
      <c r="SYH2" s="792"/>
      <c r="SYI2" s="792"/>
      <c r="SYJ2" s="792"/>
      <c r="SYK2" s="791"/>
      <c r="SYL2" s="792"/>
      <c r="SYM2" s="792"/>
      <c r="SYN2" s="792"/>
      <c r="SYO2" s="791"/>
      <c r="SYP2" s="792"/>
      <c r="SYQ2" s="792"/>
      <c r="SYR2" s="792"/>
      <c r="SYS2" s="791"/>
      <c r="SYT2" s="792"/>
      <c r="SYU2" s="792"/>
      <c r="SYV2" s="792"/>
      <c r="SYW2" s="791"/>
      <c r="SYX2" s="792"/>
      <c r="SYY2" s="792"/>
      <c r="SYZ2" s="792"/>
      <c r="SZA2" s="791"/>
      <c r="SZB2" s="792"/>
      <c r="SZC2" s="792"/>
      <c r="SZD2" s="792"/>
      <c r="SZE2" s="791"/>
      <c r="SZF2" s="792"/>
      <c r="SZG2" s="792"/>
      <c r="SZH2" s="792"/>
      <c r="SZI2" s="791"/>
      <c r="SZJ2" s="792"/>
      <c r="SZK2" s="792"/>
      <c r="SZL2" s="792"/>
      <c r="SZM2" s="791"/>
      <c r="SZN2" s="792"/>
      <c r="SZO2" s="792"/>
      <c r="SZP2" s="792"/>
      <c r="SZQ2" s="791"/>
      <c r="SZR2" s="792"/>
      <c r="SZS2" s="792"/>
      <c r="SZT2" s="792"/>
      <c r="SZU2" s="791"/>
      <c r="SZV2" s="792"/>
      <c r="SZW2" s="792"/>
      <c r="SZX2" s="792"/>
      <c r="SZY2" s="791"/>
      <c r="SZZ2" s="792"/>
      <c r="TAA2" s="792"/>
      <c r="TAB2" s="792"/>
      <c r="TAC2" s="791"/>
      <c r="TAD2" s="792"/>
      <c r="TAE2" s="792"/>
      <c r="TAF2" s="792"/>
      <c r="TAG2" s="791"/>
      <c r="TAH2" s="792"/>
      <c r="TAI2" s="792"/>
      <c r="TAJ2" s="792"/>
      <c r="TAK2" s="791"/>
      <c r="TAL2" s="792"/>
      <c r="TAM2" s="792"/>
      <c r="TAN2" s="792"/>
      <c r="TAO2" s="791"/>
      <c r="TAP2" s="792"/>
      <c r="TAQ2" s="792"/>
      <c r="TAR2" s="792"/>
      <c r="TAS2" s="791"/>
      <c r="TAT2" s="792"/>
      <c r="TAU2" s="792"/>
      <c r="TAV2" s="792"/>
      <c r="TAW2" s="791"/>
      <c r="TAX2" s="792"/>
      <c r="TAY2" s="792"/>
      <c r="TAZ2" s="792"/>
      <c r="TBA2" s="791"/>
      <c r="TBB2" s="792"/>
      <c r="TBC2" s="792"/>
      <c r="TBD2" s="792"/>
      <c r="TBE2" s="791"/>
      <c r="TBF2" s="792"/>
      <c r="TBG2" s="792"/>
      <c r="TBH2" s="792"/>
      <c r="TBI2" s="791"/>
      <c r="TBJ2" s="792"/>
      <c r="TBK2" s="792"/>
      <c r="TBL2" s="792"/>
      <c r="TBM2" s="791"/>
      <c r="TBN2" s="792"/>
      <c r="TBO2" s="792"/>
      <c r="TBP2" s="792"/>
      <c r="TBQ2" s="791"/>
      <c r="TBR2" s="792"/>
      <c r="TBS2" s="792"/>
      <c r="TBT2" s="792"/>
      <c r="TBU2" s="791"/>
      <c r="TBV2" s="792"/>
      <c r="TBW2" s="792"/>
      <c r="TBX2" s="792"/>
      <c r="TBY2" s="791"/>
      <c r="TBZ2" s="792"/>
      <c r="TCA2" s="792"/>
      <c r="TCB2" s="792"/>
      <c r="TCC2" s="791"/>
      <c r="TCD2" s="792"/>
      <c r="TCE2" s="792"/>
      <c r="TCF2" s="792"/>
      <c r="TCG2" s="791"/>
      <c r="TCH2" s="792"/>
      <c r="TCI2" s="792"/>
      <c r="TCJ2" s="792"/>
      <c r="TCK2" s="791"/>
      <c r="TCL2" s="792"/>
      <c r="TCM2" s="792"/>
      <c r="TCN2" s="792"/>
      <c r="TCO2" s="791"/>
      <c r="TCP2" s="792"/>
      <c r="TCQ2" s="792"/>
      <c r="TCR2" s="792"/>
      <c r="TCS2" s="791"/>
      <c r="TCT2" s="792"/>
      <c r="TCU2" s="792"/>
      <c r="TCV2" s="792"/>
      <c r="TCW2" s="791"/>
      <c r="TCX2" s="792"/>
      <c r="TCY2" s="792"/>
      <c r="TCZ2" s="792"/>
      <c r="TDA2" s="791"/>
      <c r="TDB2" s="792"/>
      <c r="TDC2" s="792"/>
      <c r="TDD2" s="792"/>
      <c r="TDE2" s="791"/>
      <c r="TDF2" s="792"/>
      <c r="TDG2" s="792"/>
      <c r="TDH2" s="792"/>
      <c r="TDI2" s="791"/>
      <c r="TDJ2" s="792"/>
      <c r="TDK2" s="792"/>
      <c r="TDL2" s="792"/>
      <c r="TDM2" s="791"/>
      <c r="TDN2" s="792"/>
      <c r="TDO2" s="792"/>
      <c r="TDP2" s="792"/>
      <c r="TDQ2" s="791"/>
      <c r="TDR2" s="792"/>
      <c r="TDS2" s="792"/>
      <c r="TDT2" s="792"/>
      <c r="TDU2" s="791"/>
      <c r="TDV2" s="792"/>
      <c r="TDW2" s="792"/>
      <c r="TDX2" s="792"/>
      <c r="TDY2" s="791"/>
      <c r="TDZ2" s="792"/>
      <c r="TEA2" s="792"/>
      <c r="TEB2" s="792"/>
      <c r="TEC2" s="791"/>
      <c r="TED2" s="792"/>
      <c r="TEE2" s="792"/>
      <c r="TEF2" s="792"/>
      <c r="TEG2" s="791"/>
      <c r="TEH2" s="792"/>
      <c r="TEI2" s="792"/>
      <c r="TEJ2" s="792"/>
      <c r="TEK2" s="791"/>
      <c r="TEL2" s="792"/>
      <c r="TEM2" s="792"/>
      <c r="TEN2" s="792"/>
      <c r="TEO2" s="791"/>
      <c r="TEP2" s="792"/>
      <c r="TEQ2" s="792"/>
      <c r="TER2" s="792"/>
      <c r="TES2" s="791"/>
      <c r="TET2" s="792"/>
      <c r="TEU2" s="792"/>
      <c r="TEV2" s="792"/>
      <c r="TEW2" s="791"/>
      <c r="TEX2" s="792"/>
      <c r="TEY2" s="792"/>
      <c r="TEZ2" s="792"/>
      <c r="TFA2" s="791"/>
      <c r="TFB2" s="792"/>
      <c r="TFC2" s="792"/>
      <c r="TFD2" s="792"/>
      <c r="TFE2" s="791"/>
      <c r="TFF2" s="792"/>
      <c r="TFG2" s="792"/>
      <c r="TFH2" s="792"/>
      <c r="TFI2" s="791"/>
      <c r="TFJ2" s="792"/>
      <c r="TFK2" s="792"/>
      <c r="TFL2" s="792"/>
      <c r="TFM2" s="791"/>
      <c r="TFN2" s="792"/>
      <c r="TFO2" s="792"/>
      <c r="TFP2" s="792"/>
      <c r="TFQ2" s="791"/>
      <c r="TFR2" s="792"/>
      <c r="TFS2" s="792"/>
      <c r="TFT2" s="792"/>
      <c r="TFU2" s="791"/>
      <c r="TFV2" s="792"/>
      <c r="TFW2" s="792"/>
      <c r="TFX2" s="792"/>
      <c r="TFY2" s="791"/>
      <c r="TFZ2" s="792"/>
      <c r="TGA2" s="792"/>
      <c r="TGB2" s="792"/>
      <c r="TGC2" s="791"/>
      <c r="TGD2" s="792"/>
      <c r="TGE2" s="792"/>
      <c r="TGF2" s="792"/>
      <c r="TGG2" s="791"/>
      <c r="TGH2" s="792"/>
      <c r="TGI2" s="792"/>
      <c r="TGJ2" s="792"/>
      <c r="TGK2" s="791"/>
      <c r="TGL2" s="792"/>
      <c r="TGM2" s="792"/>
      <c r="TGN2" s="792"/>
      <c r="TGO2" s="791"/>
      <c r="TGP2" s="792"/>
      <c r="TGQ2" s="792"/>
      <c r="TGR2" s="792"/>
      <c r="TGS2" s="791"/>
      <c r="TGT2" s="792"/>
      <c r="TGU2" s="792"/>
      <c r="TGV2" s="792"/>
      <c r="TGW2" s="791"/>
      <c r="TGX2" s="792"/>
      <c r="TGY2" s="792"/>
      <c r="TGZ2" s="792"/>
      <c r="THA2" s="791"/>
      <c r="THB2" s="792"/>
      <c r="THC2" s="792"/>
      <c r="THD2" s="792"/>
      <c r="THE2" s="791"/>
      <c r="THF2" s="792"/>
      <c r="THG2" s="792"/>
      <c r="THH2" s="792"/>
      <c r="THI2" s="791"/>
      <c r="THJ2" s="792"/>
      <c r="THK2" s="792"/>
      <c r="THL2" s="792"/>
      <c r="THM2" s="791"/>
      <c r="THN2" s="792"/>
      <c r="THO2" s="792"/>
      <c r="THP2" s="792"/>
      <c r="THQ2" s="791"/>
      <c r="THR2" s="792"/>
      <c r="THS2" s="792"/>
      <c r="THT2" s="792"/>
      <c r="THU2" s="791"/>
      <c r="THV2" s="792"/>
      <c r="THW2" s="792"/>
      <c r="THX2" s="792"/>
      <c r="THY2" s="791"/>
      <c r="THZ2" s="792"/>
      <c r="TIA2" s="792"/>
      <c r="TIB2" s="792"/>
      <c r="TIC2" s="791"/>
      <c r="TID2" s="792"/>
      <c r="TIE2" s="792"/>
      <c r="TIF2" s="792"/>
      <c r="TIG2" s="791"/>
      <c r="TIH2" s="792"/>
      <c r="TII2" s="792"/>
      <c r="TIJ2" s="792"/>
      <c r="TIK2" s="791"/>
      <c r="TIL2" s="792"/>
      <c r="TIM2" s="792"/>
      <c r="TIN2" s="792"/>
      <c r="TIO2" s="791"/>
      <c r="TIP2" s="792"/>
      <c r="TIQ2" s="792"/>
      <c r="TIR2" s="792"/>
      <c r="TIS2" s="791"/>
      <c r="TIT2" s="792"/>
      <c r="TIU2" s="792"/>
      <c r="TIV2" s="792"/>
      <c r="TIW2" s="791"/>
      <c r="TIX2" s="792"/>
      <c r="TIY2" s="792"/>
      <c r="TIZ2" s="792"/>
      <c r="TJA2" s="791"/>
      <c r="TJB2" s="792"/>
      <c r="TJC2" s="792"/>
      <c r="TJD2" s="792"/>
      <c r="TJE2" s="791"/>
      <c r="TJF2" s="792"/>
      <c r="TJG2" s="792"/>
      <c r="TJH2" s="792"/>
      <c r="TJI2" s="791"/>
      <c r="TJJ2" s="792"/>
      <c r="TJK2" s="792"/>
      <c r="TJL2" s="792"/>
      <c r="TJM2" s="791"/>
      <c r="TJN2" s="792"/>
      <c r="TJO2" s="792"/>
      <c r="TJP2" s="792"/>
      <c r="TJQ2" s="791"/>
      <c r="TJR2" s="792"/>
      <c r="TJS2" s="792"/>
      <c r="TJT2" s="792"/>
      <c r="TJU2" s="791"/>
      <c r="TJV2" s="792"/>
      <c r="TJW2" s="792"/>
      <c r="TJX2" s="792"/>
      <c r="TJY2" s="791"/>
      <c r="TJZ2" s="792"/>
      <c r="TKA2" s="792"/>
      <c r="TKB2" s="792"/>
      <c r="TKC2" s="791"/>
      <c r="TKD2" s="792"/>
      <c r="TKE2" s="792"/>
      <c r="TKF2" s="792"/>
      <c r="TKG2" s="791"/>
      <c r="TKH2" s="792"/>
      <c r="TKI2" s="792"/>
      <c r="TKJ2" s="792"/>
      <c r="TKK2" s="791"/>
      <c r="TKL2" s="792"/>
      <c r="TKM2" s="792"/>
      <c r="TKN2" s="792"/>
      <c r="TKO2" s="791"/>
      <c r="TKP2" s="792"/>
      <c r="TKQ2" s="792"/>
      <c r="TKR2" s="792"/>
      <c r="TKS2" s="791"/>
      <c r="TKT2" s="792"/>
      <c r="TKU2" s="792"/>
      <c r="TKV2" s="792"/>
      <c r="TKW2" s="791"/>
      <c r="TKX2" s="792"/>
      <c r="TKY2" s="792"/>
      <c r="TKZ2" s="792"/>
      <c r="TLA2" s="791"/>
      <c r="TLB2" s="792"/>
      <c r="TLC2" s="792"/>
      <c r="TLD2" s="792"/>
      <c r="TLE2" s="791"/>
      <c r="TLF2" s="792"/>
      <c r="TLG2" s="792"/>
      <c r="TLH2" s="792"/>
      <c r="TLI2" s="791"/>
      <c r="TLJ2" s="792"/>
      <c r="TLK2" s="792"/>
      <c r="TLL2" s="792"/>
      <c r="TLM2" s="791"/>
      <c r="TLN2" s="792"/>
      <c r="TLO2" s="792"/>
      <c r="TLP2" s="792"/>
      <c r="TLQ2" s="791"/>
      <c r="TLR2" s="792"/>
      <c r="TLS2" s="792"/>
      <c r="TLT2" s="792"/>
      <c r="TLU2" s="791"/>
      <c r="TLV2" s="792"/>
      <c r="TLW2" s="792"/>
      <c r="TLX2" s="792"/>
      <c r="TLY2" s="791"/>
      <c r="TLZ2" s="792"/>
      <c r="TMA2" s="792"/>
      <c r="TMB2" s="792"/>
      <c r="TMC2" s="791"/>
      <c r="TMD2" s="792"/>
      <c r="TME2" s="792"/>
      <c r="TMF2" s="792"/>
      <c r="TMG2" s="791"/>
      <c r="TMH2" s="792"/>
      <c r="TMI2" s="792"/>
      <c r="TMJ2" s="792"/>
      <c r="TMK2" s="791"/>
      <c r="TML2" s="792"/>
      <c r="TMM2" s="792"/>
      <c r="TMN2" s="792"/>
      <c r="TMO2" s="791"/>
      <c r="TMP2" s="792"/>
      <c r="TMQ2" s="792"/>
      <c r="TMR2" s="792"/>
      <c r="TMS2" s="791"/>
      <c r="TMT2" s="792"/>
      <c r="TMU2" s="792"/>
      <c r="TMV2" s="792"/>
      <c r="TMW2" s="791"/>
      <c r="TMX2" s="792"/>
      <c r="TMY2" s="792"/>
      <c r="TMZ2" s="792"/>
      <c r="TNA2" s="791"/>
      <c r="TNB2" s="792"/>
      <c r="TNC2" s="792"/>
      <c r="TND2" s="792"/>
      <c r="TNE2" s="791"/>
      <c r="TNF2" s="792"/>
      <c r="TNG2" s="792"/>
      <c r="TNH2" s="792"/>
      <c r="TNI2" s="791"/>
      <c r="TNJ2" s="792"/>
      <c r="TNK2" s="792"/>
      <c r="TNL2" s="792"/>
      <c r="TNM2" s="791"/>
      <c r="TNN2" s="792"/>
      <c r="TNO2" s="792"/>
      <c r="TNP2" s="792"/>
      <c r="TNQ2" s="791"/>
      <c r="TNR2" s="792"/>
      <c r="TNS2" s="792"/>
      <c r="TNT2" s="792"/>
      <c r="TNU2" s="791"/>
      <c r="TNV2" s="792"/>
      <c r="TNW2" s="792"/>
      <c r="TNX2" s="792"/>
      <c r="TNY2" s="791"/>
      <c r="TNZ2" s="792"/>
      <c r="TOA2" s="792"/>
      <c r="TOB2" s="792"/>
      <c r="TOC2" s="791"/>
      <c r="TOD2" s="792"/>
      <c r="TOE2" s="792"/>
      <c r="TOF2" s="792"/>
      <c r="TOG2" s="791"/>
      <c r="TOH2" s="792"/>
      <c r="TOI2" s="792"/>
      <c r="TOJ2" s="792"/>
      <c r="TOK2" s="791"/>
      <c r="TOL2" s="792"/>
      <c r="TOM2" s="792"/>
      <c r="TON2" s="792"/>
      <c r="TOO2" s="791"/>
      <c r="TOP2" s="792"/>
      <c r="TOQ2" s="792"/>
      <c r="TOR2" s="792"/>
      <c r="TOS2" s="791"/>
      <c r="TOT2" s="792"/>
      <c r="TOU2" s="792"/>
      <c r="TOV2" s="792"/>
      <c r="TOW2" s="791"/>
      <c r="TOX2" s="792"/>
      <c r="TOY2" s="792"/>
      <c r="TOZ2" s="792"/>
      <c r="TPA2" s="791"/>
      <c r="TPB2" s="792"/>
      <c r="TPC2" s="792"/>
      <c r="TPD2" s="792"/>
      <c r="TPE2" s="791"/>
      <c r="TPF2" s="792"/>
      <c r="TPG2" s="792"/>
      <c r="TPH2" s="792"/>
      <c r="TPI2" s="791"/>
      <c r="TPJ2" s="792"/>
      <c r="TPK2" s="792"/>
      <c r="TPL2" s="792"/>
      <c r="TPM2" s="791"/>
      <c r="TPN2" s="792"/>
      <c r="TPO2" s="792"/>
      <c r="TPP2" s="792"/>
      <c r="TPQ2" s="791"/>
      <c r="TPR2" s="792"/>
      <c r="TPS2" s="792"/>
      <c r="TPT2" s="792"/>
      <c r="TPU2" s="791"/>
      <c r="TPV2" s="792"/>
      <c r="TPW2" s="792"/>
      <c r="TPX2" s="792"/>
      <c r="TPY2" s="791"/>
      <c r="TPZ2" s="792"/>
      <c r="TQA2" s="792"/>
      <c r="TQB2" s="792"/>
      <c r="TQC2" s="791"/>
      <c r="TQD2" s="792"/>
      <c r="TQE2" s="792"/>
      <c r="TQF2" s="792"/>
      <c r="TQG2" s="791"/>
      <c r="TQH2" s="792"/>
      <c r="TQI2" s="792"/>
      <c r="TQJ2" s="792"/>
      <c r="TQK2" s="791"/>
      <c r="TQL2" s="792"/>
      <c r="TQM2" s="792"/>
      <c r="TQN2" s="792"/>
      <c r="TQO2" s="791"/>
      <c r="TQP2" s="792"/>
      <c r="TQQ2" s="792"/>
      <c r="TQR2" s="792"/>
      <c r="TQS2" s="791"/>
      <c r="TQT2" s="792"/>
      <c r="TQU2" s="792"/>
      <c r="TQV2" s="792"/>
      <c r="TQW2" s="791"/>
      <c r="TQX2" s="792"/>
      <c r="TQY2" s="792"/>
      <c r="TQZ2" s="792"/>
      <c r="TRA2" s="791"/>
      <c r="TRB2" s="792"/>
      <c r="TRC2" s="792"/>
      <c r="TRD2" s="792"/>
      <c r="TRE2" s="791"/>
      <c r="TRF2" s="792"/>
      <c r="TRG2" s="792"/>
      <c r="TRH2" s="792"/>
      <c r="TRI2" s="791"/>
      <c r="TRJ2" s="792"/>
      <c r="TRK2" s="792"/>
      <c r="TRL2" s="792"/>
      <c r="TRM2" s="791"/>
      <c r="TRN2" s="792"/>
      <c r="TRO2" s="792"/>
      <c r="TRP2" s="792"/>
      <c r="TRQ2" s="791"/>
      <c r="TRR2" s="792"/>
      <c r="TRS2" s="792"/>
      <c r="TRT2" s="792"/>
      <c r="TRU2" s="791"/>
      <c r="TRV2" s="792"/>
      <c r="TRW2" s="792"/>
      <c r="TRX2" s="792"/>
      <c r="TRY2" s="791"/>
      <c r="TRZ2" s="792"/>
      <c r="TSA2" s="792"/>
      <c r="TSB2" s="792"/>
      <c r="TSC2" s="791"/>
      <c r="TSD2" s="792"/>
      <c r="TSE2" s="792"/>
      <c r="TSF2" s="792"/>
      <c r="TSG2" s="791"/>
      <c r="TSH2" s="792"/>
      <c r="TSI2" s="792"/>
      <c r="TSJ2" s="792"/>
      <c r="TSK2" s="791"/>
      <c r="TSL2" s="792"/>
      <c r="TSM2" s="792"/>
      <c r="TSN2" s="792"/>
      <c r="TSO2" s="791"/>
      <c r="TSP2" s="792"/>
      <c r="TSQ2" s="792"/>
      <c r="TSR2" s="792"/>
      <c r="TSS2" s="791"/>
      <c r="TST2" s="792"/>
      <c r="TSU2" s="792"/>
      <c r="TSV2" s="792"/>
      <c r="TSW2" s="791"/>
      <c r="TSX2" s="792"/>
      <c r="TSY2" s="792"/>
      <c r="TSZ2" s="792"/>
      <c r="TTA2" s="791"/>
      <c r="TTB2" s="792"/>
      <c r="TTC2" s="792"/>
      <c r="TTD2" s="792"/>
      <c r="TTE2" s="791"/>
      <c r="TTF2" s="792"/>
      <c r="TTG2" s="792"/>
      <c r="TTH2" s="792"/>
      <c r="TTI2" s="791"/>
      <c r="TTJ2" s="792"/>
      <c r="TTK2" s="792"/>
      <c r="TTL2" s="792"/>
      <c r="TTM2" s="791"/>
      <c r="TTN2" s="792"/>
      <c r="TTO2" s="792"/>
      <c r="TTP2" s="792"/>
      <c r="TTQ2" s="791"/>
      <c r="TTR2" s="792"/>
      <c r="TTS2" s="792"/>
      <c r="TTT2" s="792"/>
      <c r="TTU2" s="791"/>
      <c r="TTV2" s="792"/>
      <c r="TTW2" s="792"/>
      <c r="TTX2" s="792"/>
      <c r="TTY2" s="791"/>
      <c r="TTZ2" s="792"/>
      <c r="TUA2" s="792"/>
      <c r="TUB2" s="792"/>
      <c r="TUC2" s="791"/>
      <c r="TUD2" s="792"/>
      <c r="TUE2" s="792"/>
      <c r="TUF2" s="792"/>
      <c r="TUG2" s="791"/>
      <c r="TUH2" s="792"/>
      <c r="TUI2" s="792"/>
      <c r="TUJ2" s="792"/>
      <c r="TUK2" s="791"/>
      <c r="TUL2" s="792"/>
      <c r="TUM2" s="792"/>
      <c r="TUN2" s="792"/>
      <c r="TUO2" s="791"/>
      <c r="TUP2" s="792"/>
      <c r="TUQ2" s="792"/>
      <c r="TUR2" s="792"/>
      <c r="TUS2" s="791"/>
      <c r="TUT2" s="792"/>
      <c r="TUU2" s="792"/>
      <c r="TUV2" s="792"/>
      <c r="TUW2" s="791"/>
      <c r="TUX2" s="792"/>
      <c r="TUY2" s="792"/>
      <c r="TUZ2" s="792"/>
      <c r="TVA2" s="791"/>
      <c r="TVB2" s="792"/>
      <c r="TVC2" s="792"/>
      <c r="TVD2" s="792"/>
      <c r="TVE2" s="791"/>
      <c r="TVF2" s="792"/>
      <c r="TVG2" s="792"/>
      <c r="TVH2" s="792"/>
      <c r="TVI2" s="791"/>
      <c r="TVJ2" s="792"/>
      <c r="TVK2" s="792"/>
      <c r="TVL2" s="792"/>
      <c r="TVM2" s="791"/>
      <c r="TVN2" s="792"/>
      <c r="TVO2" s="792"/>
      <c r="TVP2" s="792"/>
      <c r="TVQ2" s="791"/>
      <c r="TVR2" s="792"/>
      <c r="TVS2" s="792"/>
      <c r="TVT2" s="792"/>
      <c r="TVU2" s="791"/>
      <c r="TVV2" s="792"/>
      <c r="TVW2" s="792"/>
      <c r="TVX2" s="792"/>
      <c r="TVY2" s="791"/>
      <c r="TVZ2" s="792"/>
      <c r="TWA2" s="792"/>
      <c r="TWB2" s="792"/>
      <c r="TWC2" s="791"/>
      <c r="TWD2" s="792"/>
      <c r="TWE2" s="792"/>
      <c r="TWF2" s="792"/>
      <c r="TWG2" s="791"/>
      <c r="TWH2" s="792"/>
      <c r="TWI2" s="792"/>
      <c r="TWJ2" s="792"/>
      <c r="TWK2" s="791"/>
      <c r="TWL2" s="792"/>
      <c r="TWM2" s="792"/>
      <c r="TWN2" s="792"/>
      <c r="TWO2" s="791"/>
      <c r="TWP2" s="792"/>
      <c r="TWQ2" s="792"/>
      <c r="TWR2" s="792"/>
      <c r="TWS2" s="791"/>
      <c r="TWT2" s="792"/>
      <c r="TWU2" s="792"/>
      <c r="TWV2" s="792"/>
      <c r="TWW2" s="791"/>
      <c r="TWX2" s="792"/>
      <c r="TWY2" s="792"/>
      <c r="TWZ2" s="792"/>
      <c r="TXA2" s="791"/>
      <c r="TXB2" s="792"/>
      <c r="TXC2" s="792"/>
      <c r="TXD2" s="792"/>
      <c r="TXE2" s="791"/>
      <c r="TXF2" s="792"/>
      <c r="TXG2" s="792"/>
      <c r="TXH2" s="792"/>
      <c r="TXI2" s="791"/>
      <c r="TXJ2" s="792"/>
      <c r="TXK2" s="792"/>
      <c r="TXL2" s="792"/>
      <c r="TXM2" s="791"/>
      <c r="TXN2" s="792"/>
      <c r="TXO2" s="792"/>
      <c r="TXP2" s="792"/>
      <c r="TXQ2" s="791"/>
      <c r="TXR2" s="792"/>
      <c r="TXS2" s="792"/>
      <c r="TXT2" s="792"/>
      <c r="TXU2" s="791"/>
      <c r="TXV2" s="792"/>
      <c r="TXW2" s="792"/>
      <c r="TXX2" s="792"/>
      <c r="TXY2" s="791"/>
      <c r="TXZ2" s="792"/>
      <c r="TYA2" s="792"/>
      <c r="TYB2" s="792"/>
      <c r="TYC2" s="791"/>
      <c r="TYD2" s="792"/>
      <c r="TYE2" s="792"/>
      <c r="TYF2" s="792"/>
      <c r="TYG2" s="791"/>
      <c r="TYH2" s="792"/>
      <c r="TYI2" s="792"/>
      <c r="TYJ2" s="792"/>
      <c r="TYK2" s="791"/>
      <c r="TYL2" s="792"/>
      <c r="TYM2" s="792"/>
      <c r="TYN2" s="792"/>
      <c r="TYO2" s="791"/>
      <c r="TYP2" s="792"/>
      <c r="TYQ2" s="792"/>
      <c r="TYR2" s="792"/>
      <c r="TYS2" s="791"/>
      <c r="TYT2" s="792"/>
      <c r="TYU2" s="792"/>
      <c r="TYV2" s="792"/>
      <c r="TYW2" s="791"/>
      <c r="TYX2" s="792"/>
      <c r="TYY2" s="792"/>
      <c r="TYZ2" s="792"/>
      <c r="TZA2" s="791"/>
      <c r="TZB2" s="792"/>
      <c r="TZC2" s="792"/>
      <c r="TZD2" s="792"/>
      <c r="TZE2" s="791"/>
      <c r="TZF2" s="792"/>
      <c r="TZG2" s="792"/>
      <c r="TZH2" s="792"/>
      <c r="TZI2" s="791"/>
      <c r="TZJ2" s="792"/>
      <c r="TZK2" s="792"/>
      <c r="TZL2" s="792"/>
      <c r="TZM2" s="791"/>
      <c r="TZN2" s="792"/>
      <c r="TZO2" s="792"/>
      <c r="TZP2" s="792"/>
      <c r="TZQ2" s="791"/>
      <c r="TZR2" s="792"/>
      <c r="TZS2" s="792"/>
      <c r="TZT2" s="792"/>
      <c r="TZU2" s="791"/>
      <c r="TZV2" s="792"/>
      <c r="TZW2" s="792"/>
      <c r="TZX2" s="792"/>
      <c r="TZY2" s="791"/>
      <c r="TZZ2" s="792"/>
      <c r="UAA2" s="792"/>
      <c r="UAB2" s="792"/>
      <c r="UAC2" s="791"/>
      <c r="UAD2" s="792"/>
      <c r="UAE2" s="792"/>
      <c r="UAF2" s="792"/>
      <c r="UAG2" s="791"/>
      <c r="UAH2" s="792"/>
      <c r="UAI2" s="792"/>
      <c r="UAJ2" s="792"/>
      <c r="UAK2" s="791"/>
      <c r="UAL2" s="792"/>
      <c r="UAM2" s="792"/>
      <c r="UAN2" s="792"/>
      <c r="UAO2" s="791"/>
      <c r="UAP2" s="792"/>
      <c r="UAQ2" s="792"/>
      <c r="UAR2" s="792"/>
      <c r="UAS2" s="791"/>
      <c r="UAT2" s="792"/>
      <c r="UAU2" s="792"/>
      <c r="UAV2" s="792"/>
      <c r="UAW2" s="791"/>
      <c r="UAX2" s="792"/>
      <c r="UAY2" s="792"/>
      <c r="UAZ2" s="792"/>
      <c r="UBA2" s="791"/>
      <c r="UBB2" s="792"/>
      <c r="UBC2" s="792"/>
      <c r="UBD2" s="792"/>
      <c r="UBE2" s="791"/>
      <c r="UBF2" s="792"/>
      <c r="UBG2" s="792"/>
      <c r="UBH2" s="792"/>
      <c r="UBI2" s="791"/>
      <c r="UBJ2" s="792"/>
      <c r="UBK2" s="792"/>
      <c r="UBL2" s="792"/>
      <c r="UBM2" s="791"/>
      <c r="UBN2" s="792"/>
      <c r="UBO2" s="792"/>
      <c r="UBP2" s="792"/>
      <c r="UBQ2" s="791"/>
      <c r="UBR2" s="792"/>
      <c r="UBS2" s="792"/>
      <c r="UBT2" s="792"/>
      <c r="UBU2" s="791"/>
      <c r="UBV2" s="792"/>
      <c r="UBW2" s="792"/>
      <c r="UBX2" s="792"/>
      <c r="UBY2" s="791"/>
      <c r="UBZ2" s="792"/>
      <c r="UCA2" s="792"/>
      <c r="UCB2" s="792"/>
      <c r="UCC2" s="791"/>
      <c r="UCD2" s="792"/>
      <c r="UCE2" s="792"/>
      <c r="UCF2" s="792"/>
      <c r="UCG2" s="791"/>
      <c r="UCH2" s="792"/>
      <c r="UCI2" s="792"/>
      <c r="UCJ2" s="792"/>
      <c r="UCK2" s="791"/>
      <c r="UCL2" s="792"/>
      <c r="UCM2" s="792"/>
      <c r="UCN2" s="792"/>
      <c r="UCO2" s="791"/>
      <c r="UCP2" s="792"/>
      <c r="UCQ2" s="792"/>
      <c r="UCR2" s="792"/>
      <c r="UCS2" s="791"/>
      <c r="UCT2" s="792"/>
      <c r="UCU2" s="792"/>
      <c r="UCV2" s="792"/>
      <c r="UCW2" s="791"/>
      <c r="UCX2" s="792"/>
      <c r="UCY2" s="792"/>
      <c r="UCZ2" s="792"/>
      <c r="UDA2" s="791"/>
      <c r="UDB2" s="792"/>
      <c r="UDC2" s="792"/>
      <c r="UDD2" s="792"/>
      <c r="UDE2" s="791"/>
      <c r="UDF2" s="792"/>
      <c r="UDG2" s="792"/>
      <c r="UDH2" s="792"/>
      <c r="UDI2" s="791"/>
      <c r="UDJ2" s="792"/>
      <c r="UDK2" s="792"/>
      <c r="UDL2" s="792"/>
      <c r="UDM2" s="791"/>
      <c r="UDN2" s="792"/>
      <c r="UDO2" s="792"/>
      <c r="UDP2" s="792"/>
      <c r="UDQ2" s="791"/>
      <c r="UDR2" s="792"/>
      <c r="UDS2" s="792"/>
      <c r="UDT2" s="792"/>
      <c r="UDU2" s="791"/>
      <c r="UDV2" s="792"/>
      <c r="UDW2" s="792"/>
      <c r="UDX2" s="792"/>
      <c r="UDY2" s="791"/>
      <c r="UDZ2" s="792"/>
      <c r="UEA2" s="792"/>
      <c r="UEB2" s="792"/>
      <c r="UEC2" s="791"/>
      <c r="UED2" s="792"/>
      <c r="UEE2" s="792"/>
      <c r="UEF2" s="792"/>
      <c r="UEG2" s="791"/>
      <c r="UEH2" s="792"/>
      <c r="UEI2" s="792"/>
      <c r="UEJ2" s="792"/>
      <c r="UEK2" s="791"/>
      <c r="UEL2" s="792"/>
      <c r="UEM2" s="792"/>
      <c r="UEN2" s="792"/>
      <c r="UEO2" s="791"/>
      <c r="UEP2" s="792"/>
      <c r="UEQ2" s="792"/>
      <c r="UER2" s="792"/>
      <c r="UES2" s="791"/>
      <c r="UET2" s="792"/>
      <c r="UEU2" s="792"/>
      <c r="UEV2" s="792"/>
      <c r="UEW2" s="791"/>
      <c r="UEX2" s="792"/>
      <c r="UEY2" s="792"/>
      <c r="UEZ2" s="792"/>
      <c r="UFA2" s="791"/>
      <c r="UFB2" s="792"/>
      <c r="UFC2" s="792"/>
      <c r="UFD2" s="792"/>
      <c r="UFE2" s="791"/>
      <c r="UFF2" s="792"/>
      <c r="UFG2" s="792"/>
      <c r="UFH2" s="792"/>
      <c r="UFI2" s="791"/>
      <c r="UFJ2" s="792"/>
      <c r="UFK2" s="792"/>
      <c r="UFL2" s="792"/>
      <c r="UFM2" s="791"/>
      <c r="UFN2" s="792"/>
      <c r="UFO2" s="792"/>
      <c r="UFP2" s="792"/>
      <c r="UFQ2" s="791"/>
      <c r="UFR2" s="792"/>
      <c r="UFS2" s="792"/>
      <c r="UFT2" s="792"/>
      <c r="UFU2" s="791"/>
      <c r="UFV2" s="792"/>
      <c r="UFW2" s="792"/>
      <c r="UFX2" s="792"/>
      <c r="UFY2" s="791"/>
      <c r="UFZ2" s="792"/>
      <c r="UGA2" s="792"/>
      <c r="UGB2" s="792"/>
      <c r="UGC2" s="791"/>
      <c r="UGD2" s="792"/>
      <c r="UGE2" s="792"/>
      <c r="UGF2" s="792"/>
      <c r="UGG2" s="791"/>
      <c r="UGH2" s="792"/>
      <c r="UGI2" s="792"/>
      <c r="UGJ2" s="792"/>
      <c r="UGK2" s="791"/>
      <c r="UGL2" s="792"/>
      <c r="UGM2" s="792"/>
      <c r="UGN2" s="792"/>
      <c r="UGO2" s="791"/>
      <c r="UGP2" s="792"/>
      <c r="UGQ2" s="792"/>
      <c r="UGR2" s="792"/>
      <c r="UGS2" s="791"/>
      <c r="UGT2" s="792"/>
      <c r="UGU2" s="792"/>
      <c r="UGV2" s="792"/>
      <c r="UGW2" s="791"/>
      <c r="UGX2" s="792"/>
      <c r="UGY2" s="792"/>
      <c r="UGZ2" s="792"/>
      <c r="UHA2" s="791"/>
      <c r="UHB2" s="792"/>
      <c r="UHC2" s="792"/>
      <c r="UHD2" s="792"/>
      <c r="UHE2" s="791"/>
      <c r="UHF2" s="792"/>
      <c r="UHG2" s="792"/>
      <c r="UHH2" s="792"/>
      <c r="UHI2" s="791"/>
      <c r="UHJ2" s="792"/>
      <c r="UHK2" s="792"/>
      <c r="UHL2" s="792"/>
      <c r="UHM2" s="791"/>
      <c r="UHN2" s="792"/>
      <c r="UHO2" s="792"/>
      <c r="UHP2" s="792"/>
      <c r="UHQ2" s="791"/>
      <c r="UHR2" s="792"/>
      <c r="UHS2" s="792"/>
      <c r="UHT2" s="792"/>
      <c r="UHU2" s="791"/>
      <c r="UHV2" s="792"/>
      <c r="UHW2" s="792"/>
      <c r="UHX2" s="792"/>
      <c r="UHY2" s="791"/>
      <c r="UHZ2" s="792"/>
      <c r="UIA2" s="792"/>
      <c r="UIB2" s="792"/>
      <c r="UIC2" s="791"/>
      <c r="UID2" s="792"/>
      <c r="UIE2" s="792"/>
      <c r="UIF2" s="792"/>
      <c r="UIG2" s="791"/>
      <c r="UIH2" s="792"/>
      <c r="UII2" s="792"/>
      <c r="UIJ2" s="792"/>
      <c r="UIK2" s="791"/>
      <c r="UIL2" s="792"/>
      <c r="UIM2" s="792"/>
      <c r="UIN2" s="792"/>
      <c r="UIO2" s="791"/>
      <c r="UIP2" s="792"/>
      <c r="UIQ2" s="792"/>
      <c r="UIR2" s="792"/>
      <c r="UIS2" s="791"/>
      <c r="UIT2" s="792"/>
      <c r="UIU2" s="792"/>
      <c r="UIV2" s="792"/>
      <c r="UIW2" s="791"/>
      <c r="UIX2" s="792"/>
      <c r="UIY2" s="792"/>
      <c r="UIZ2" s="792"/>
      <c r="UJA2" s="791"/>
      <c r="UJB2" s="792"/>
      <c r="UJC2" s="792"/>
      <c r="UJD2" s="792"/>
      <c r="UJE2" s="791"/>
      <c r="UJF2" s="792"/>
      <c r="UJG2" s="792"/>
      <c r="UJH2" s="792"/>
      <c r="UJI2" s="791"/>
      <c r="UJJ2" s="792"/>
      <c r="UJK2" s="792"/>
      <c r="UJL2" s="792"/>
      <c r="UJM2" s="791"/>
      <c r="UJN2" s="792"/>
      <c r="UJO2" s="792"/>
      <c r="UJP2" s="792"/>
      <c r="UJQ2" s="791"/>
      <c r="UJR2" s="792"/>
      <c r="UJS2" s="792"/>
      <c r="UJT2" s="792"/>
      <c r="UJU2" s="791"/>
      <c r="UJV2" s="792"/>
      <c r="UJW2" s="792"/>
      <c r="UJX2" s="792"/>
      <c r="UJY2" s="791"/>
      <c r="UJZ2" s="792"/>
      <c r="UKA2" s="792"/>
      <c r="UKB2" s="792"/>
      <c r="UKC2" s="791"/>
      <c r="UKD2" s="792"/>
      <c r="UKE2" s="792"/>
      <c r="UKF2" s="792"/>
      <c r="UKG2" s="791"/>
      <c r="UKH2" s="792"/>
      <c r="UKI2" s="792"/>
      <c r="UKJ2" s="792"/>
      <c r="UKK2" s="791"/>
      <c r="UKL2" s="792"/>
      <c r="UKM2" s="792"/>
      <c r="UKN2" s="792"/>
      <c r="UKO2" s="791"/>
      <c r="UKP2" s="792"/>
      <c r="UKQ2" s="792"/>
      <c r="UKR2" s="792"/>
      <c r="UKS2" s="791"/>
      <c r="UKT2" s="792"/>
      <c r="UKU2" s="792"/>
      <c r="UKV2" s="792"/>
      <c r="UKW2" s="791"/>
      <c r="UKX2" s="792"/>
      <c r="UKY2" s="792"/>
      <c r="UKZ2" s="792"/>
      <c r="ULA2" s="791"/>
      <c r="ULB2" s="792"/>
      <c r="ULC2" s="792"/>
      <c r="ULD2" s="792"/>
      <c r="ULE2" s="791"/>
      <c r="ULF2" s="792"/>
      <c r="ULG2" s="792"/>
      <c r="ULH2" s="792"/>
      <c r="ULI2" s="791"/>
      <c r="ULJ2" s="792"/>
      <c r="ULK2" s="792"/>
      <c r="ULL2" s="792"/>
      <c r="ULM2" s="791"/>
      <c r="ULN2" s="792"/>
      <c r="ULO2" s="792"/>
      <c r="ULP2" s="792"/>
      <c r="ULQ2" s="791"/>
      <c r="ULR2" s="792"/>
      <c r="ULS2" s="792"/>
      <c r="ULT2" s="792"/>
      <c r="ULU2" s="791"/>
      <c r="ULV2" s="792"/>
      <c r="ULW2" s="792"/>
      <c r="ULX2" s="792"/>
      <c r="ULY2" s="791"/>
      <c r="ULZ2" s="792"/>
      <c r="UMA2" s="792"/>
      <c r="UMB2" s="792"/>
      <c r="UMC2" s="791"/>
      <c r="UMD2" s="792"/>
      <c r="UME2" s="792"/>
      <c r="UMF2" s="792"/>
      <c r="UMG2" s="791"/>
      <c r="UMH2" s="792"/>
      <c r="UMI2" s="792"/>
      <c r="UMJ2" s="792"/>
      <c r="UMK2" s="791"/>
      <c r="UML2" s="792"/>
      <c r="UMM2" s="792"/>
      <c r="UMN2" s="792"/>
      <c r="UMO2" s="791"/>
      <c r="UMP2" s="792"/>
      <c r="UMQ2" s="792"/>
      <c r="UMR2" s="792"/>
      <c r="UMS2" s="791"/>
      <c r="UMT2" s="792"/>
      <c r="UMU2" s="792"/>
      <c r="UMV2" s="792"/>
      <c r="UMW2" s="791"/>
      <c r="UMX2" s="792"/>
      <c r="UMY2" s="792"/>
      <c r="UMZ2" s="792"/>
      <c r="UNA2" s="791"/>
      <c r="UNB2" s="792"/>
      <c r="UNC2" s="792"/>
      <c r="UND2" s="792"/>
      <c r="UNE2" s="791"/>
      <c r="UNF2" s="792"/>
      <c r="UNG2" s="792"/>
      <c r="UNH2" s="792"/>
      <c r="UNI2" s="791"/>
      <c r="UNJ2" s="792"/>
      <c r="UNK2" s="792"/>
      <c r="UNL2" s="792"/>
      <c r="UNM2" s="791"/>
      <c r="UNN2" s="792"/>
      <c r="UNO2" s="792"/>
      <c r="UNP2" s="792"/>
      <c r="UNQ2" s="791"/>
      <c r="UNR2" s="792"/>
      <c r="UNS2" s="792"/>
      <c r="UNT2" s="792"/>
      <c r="UNU2" s="791"/>
      <c r="UNV2" s="792"/>
      <c r="UNW2" s="792"/>
      <c r="UNX2" s="792"/>
      <c r="UNY2" s="791"/>
      <c r="UNZ2" s="792"/>
      <c r="UOA2" s="792"/>
      <c r="UOB2" s="792"/>
      <c r="UOC2" s="791"/>
      <c r="UOD2" s="792"/>
      <c r="UOE2" s="792"/>
      <c r="UOF2" s="792"/>
      <c r="UOG2" s="791"/>
      <c r="UOH2" s="792"/>
      <c r="UOI2" s="792"/>
      <c r="UOJ2" s="792"/>
      <c r="UOK2" s="791"/>
      <c r="UOL2" s="792"/>
      <c r="UOM2" s="792"/>
      <c r="UON2" s="792"/>
      <c r="UOO2" s="791"/>
      <c r="UOP2" s="792"/>
      <c r="UOQ2" s="792"/>
      <c r="UOR2" s="792"/>
      <c r="UOS2" s="791"/>
      <c r="UOT2" s="792"/>
      <c r="UOU2" s="792"/>
      <c r="UOV2" s="792"/>
      <c r="UOW2" s="791"/>
      <c r="UOX2" s="792"/>
      <c r="UOY2" s="792"/>
      <c r="UOZ2" s="792"/>
      <c r="UPA2" s="791"/>
      <c r="UPB2" s="792"/>
      <c r="UPC2" s="792"/>
      <c r="UPD2" s="792"/>
      <c r="UPE2" s="791"/>
      <c r="UPF2" s="792"/>
      <c r="UPG2" s="792"/>
      <c r="UPH2" s="792"/>
      <c r="UPI2" s="791"/>
      <c r="UPJ2" s="792"/>
      <c r="UPK2" s="792"/>
      <c r="UPL2" s="792"/>
      <c r="UPM2" s="791"/>
      <c r="UPN2" s="792"/>
      <c r="UPO2" s="792"/>
      <c r="UPP2" s="792"/>
      <c r="UPQ2" s="791"/>
      <c r="UPR2" s="792"/>
      <c r="UPS2" s="792"/>
      <c r="UPT2" s="792"/>
      <c r="UPU2" s="791"/>
      <c r="UPV2" s="792"/>
      <c r="UPW2" s="792"/>
      <c r="UPX2" s="792"/>
      <c r="UPY2" s="791"/>
      <c r="UPZ2" s="792"/>
      <c r="UQA2" s="792"/>
      <c r="UQB2" s="792"/>
      <c r="UQC2" s="791"/>
      <c r="UQD2" s="792"/>
      <c r="UQE2" s="792"/>
      <c r="UQF2" s="792"/>
      <c r="UQG2" s="791"/>
      <c r="UQH2" s="792"/>
      <c r="UQI2" s="792"/>
      <c r="UQJ2" s="792"/>
      <c r="UQK2" s="791"/>
      <c r="UQL2" s="792"/>
      <c r="UQM2" s="792"/>
      <c r="UQN2" s="792"/>
      <c r="UQO2" s="791"/>
      <c r="UQP2" s="792"/>
      <c r="UQQ2" s="792"/>
      <c r="UQR2" s="792"/>
      <c r="UQS2" s="791"/>
      <c r="UQT2" s="792"/>
      <c r="UQU2" s="792"/>
      <c r="UQV2" s="792"/>
      <c r="UQW2" s="791"/>
      <c r="UQX2" s="792"/>
      <c r="UQY2" s="792"/>
      <c r="UQZ2" s="792"/>
      <c r="URA2" s="791"/>
      <c r="URB2" s="792"/>
      <c r="URC2" s="792"/>
      <c r="URD2" s="792"/>
      <c r="URE2" s="791"/>
      <c r="URF2" s="792"/>
      <c r="URG2" s="792"/>
      <c r="URH2" s="792"/>
      <c r="URI2" s="791"/>
      <c r="URJ2" s="792"/>
      <c r="URK2" s="792"/>
      <c r="URL2" s="792"/>
      <c r="URM2" s="791"/>
      <c r="URN2" s="792"/>
      <c r="URO2" s="792"/>
      <c r="URP2" s="792"/>
      <c r="URQ2" s="791"/>
      <c r="URR2" s="792"/>
      <c r="URS2" s="792"/>
      <c r="URT2" s="792"/>
      <c r="URU2" s="791"/>
      <c r="URV2" s="792"/>
      <c r="URW2" s="792"/>
      <c r="URX2" s="792"/>
      <c r="URY2" s="791"/>
      <c r="URZ2" s="792"/>
      <c r="USA2" s="792"/>
      <c r="USB2" s="792"/>
      <c r="USC2" s="791"/>
      <c r="USD2" s="792"/>
      <c r="USE2" s="792"/>
      <c r="USF2" s="792"/>
      <c r="USG2" s="791"/>
      <c r="USH2" s="792"/>
      <c r="USI2" s="792"/>
      <c r="USJ2" s="792"/>
      <c r="USK2" s="791"/>
      <c r="USL2" s="792"/>
      <c r="USM2" s="792"/>
      <c r="USN2" s="792"/>
      <c r="USO2" s="791"/>
      <c r="USP2" s="792"/>
      <c r="USQ2" s="792"/>
      <c r="USR2" s="792"/>
      <c r="USS2" s="791"/>
      <c r="UST2" s="792"/>
      <c r="USU2" s="792"/>
      <c r="USV2" s="792"/>
      <c r="USW2" s="791"/>
      <c r="USX2" s="792"/>
      <c r="USY2" s="792"/>
      <c r="USZ2" s="792"/>
      <c r="UTA2" s="791"/>
      <c r="UTB2" s="792"/>
      <c r="UTC2" s="792"/>
      <c r="UTD2" s="792"/>
      <c r="UTE2" s="791"/>
      <c r="UTF2" s="792"/>
      <c r="UTG2" s="792"/>
      <c r="UTH2" s="792"/>
      <c r="UTI2" s="791"/>
      <c r="UTJ2" s="792"/>
      <c r="UTK2" s="792"/>
      <c r="UTL2" s="792"/>
      <c r="UTM2" s="791"/>
      <c r="UTN2" s="792"/>
      <c r="UTO2" s="792"/>
      <c r="UTP2" s="792"/>
      <c r="UTQ2" s="791"/>
      <c r="UTR2" s="792"/>
      <c r="UTS2" s="792"/>
      <c r="UTT2" s="792"/>
      <c r="UTU2" s="791"/>
      <c r="UTV2" s="792"/>
      <c r="UTW2" s="792"/>
      <c r="UTX2" s="792"/>
      <c r="UTY2" s="791"/>
      <c r="UTZ2" s="792"/>
      <c r="UUA2" s="792"/>
      <c r="UUB2" s="792"/>
      <c r="UUC2" s="791"/>
      <c r="UUD2" s="792"/>
      <c r="UUE2" s="792"/>
      <c r="UUF2" s="792"/>
      <c r="UUG2" s="791"/>
      <c r="UUH2" s="792"/>
      <c r="UUI2" s="792"/>
      <c r="UUJ2" s="792"/>
      <c r="UUK2" s="791"/>
      <c r="UUL2" s="792"/>
      <c r="UUM2" s="792"/>
      <c r="UUN2" s="792"/>
      <c r="UUO2" s="791"/>
      <c r="UUP2" s="792"/>
      <c r="UUQ2" s="792"/>
      <c r="UUR2" s="792"/>
      <c r="UUS2" s="791"/>
      <c r="UUT2" s="792"/>
      <c r="UUU2" s="792"/>
      <c r="UUV2" s="792"/>
      <c r="UUW2" s="791"/>
      <c r="UUX2" s="792"/>
      <c r="UUY2" s="792"/>
      <c r="UUZ2" s="792"/>
      <c r="UVA2" s="791"/>
      <c r="UVB2" s="792"/>
      <c r="UVC2" s="792"/>
      <c r="UVD2" s="792"/>
      <c r="UVE2" s="791"/>
      <c r="UVF2" s="792"/>
      <c r="UVG2" s="792"/>
      <c r="UVH2" s="792"/>
      <c r="UVI2" s="791"/>
      <c r="UVJ2" s="792"/>
      <c r="UVK2" s="792"/>
      <c r="UVL2" s="792"/>
      <c r="UVM2" s="791"/>
      <c r="UVN2" s="792"/>
      <c r="UVO2" s="792"/>
      <c r="UVP2" s="792"/>
      <c r="UVQ2" s="791"/>
      <c r="UVR2" s="792"/>
      <c r="UVS2" s="792"/>
      <c r="UVT2" s="792"/>
      <c r="UVU2" s="791"/>
      <c r="UVV2" s="792"/>
      <c r="UVW2" s="792"/>
      <c r="UVX2" s="792"/>
      <c r="UVY2" s="791"/>
      <c r="UVZ2" s="792"/>
      <c r="UWA2" s="792"/>
      <c r="UWB2" s="792"/>
      <c r="UWC2" s="791"/>
      <c r="UWD2" s="792"/>
      <c r="UWE2" s="792"/>
      <c r="UWF2" s="792"/>
      <c r="UWG2" s="791"/>
      <c r="UWH2" s="792"/>
      <c r="UWI2" s="792"/>
      <c r="UWJ2" s="792"/>
      <c r="UWK2" s="791"/>
      <c r="UWL2" s="792"/>
      <c r="UWM2" s="792"/>
      <c r="UWN2" s="792"/>
      <c r="UWO2" s="791"/>
      <c r="UWP2" s="792"/>
      <c r="UWQ2" s="792"/>
      <c r="UWR2" s="792"/>
      <c r="UWS2" s="791"/>
      <c r="UWT2" s="792"/>
      <c r="UWU2" s="792"/>
      <c r="UWV2" s="792"/>
      <c r="UWW2" s="791"/>
      <c r="UWX2" s="792"/>
      <c r="UWY2" s="792"/>
      <c r="UWZ2" s="792"/>
      <c r="UXA2" s="791"/>
      <c r="UXB2" s="792"/>
      <c r="UXC2" s="792"/>
      <c r="UXD2" s="792"/>
      <c r="UXE2" s="791"/>
      <c r="UXF2" s="792"/>
      <c r="UXG2" s="792"/>
      <c r="UXH2" s="792"/>
      <c r="UXI2" s="791"/>
      <c r="UXJ2" s="792"/>
      <c r="UXK2" s="792"/>
      <c r="UXL2" s="792"/>
      <c r="UXM2" s="791"/>
      <c r="UXN2" s="792"/>
      <c r="UXO2" s="792"/>
      <c r="UXP2" s="792"/>
      <c r="UXQ2" s="791"/>
      <c r="UXR2" s="792"/>
      <c r="UXS2" s="792"/>
      <c r="UXT2" s="792"/>
      <c r="UXU2" s="791"/>
      <c r="UXV2" s="792"/>
      <c r="UXW2" s="792"/>
      <c r="UXX2" s="792"/>
      <c r="UXY2" s="791"/>
      <c r="UXZ2" s="792"/>
      <c r="UYA2" s="792"/>
      <c r="UYB2" s="792"/>
      <c r="UYC2" s="791"/>
      <c r="UYD2" s="792"/>
      <c r="UYE2" s="792"/>
      <c r="UYF2" s="792"/>
      <c r="UYG2" s="791"/>
      <c r="UYH2" s="792"/>
      <c r="UYI2" s="792"/>
      <c r="UYJ2" s="792"/>
      <c r="UYK2" s="791"/>
      <c r="UYL2" s="792"/>
      <c r="UYM2" s="792"/>
      <c r="UYN2" s="792"/>
      <c r="UYO2" s="791"/>
      <c r="UYP2" s="792"/>
      <c r="UYQ2" s="792"/>
      <c r="UYR2" s="792"/>
      <c r="UYS2" s="791"/>
      <c r="UYT2" s="792"/>
      <c r="UYU2" s="792"/>
      <c r="UYV2" s="792"/>
      <c r="UYW2" s="791"/>
      <c r="UYX2" s="792"/>
      <c r="UYY2" s="792"/>
      <c r="UYZ2" s="792"/>
      <c r="UZA2" s="791"/>
      <c r="UZB2" s="792"/>
      <c r="UZC2" s="792"/>
      <c r="UZD2" s="792"/>
      <c r="UZE2" s="791"/>
      <c r="UZF2" s="792"/>
      <c r="UZG2" s="792"/>
      <c r="UZH2" s="792"/>
      <c r="UZI2" s="791"/>
      <c r="UZJ2" s="792"/>
      <c r="UZK2" s="792"/>
      <c r="UZL2" s="792"/>
      <c r="UZM2" s="791"/>
      <c r="UZN2" s="792"/>
      <c r="UZO2" s="792"/>
      <c r="UZP2" s="792"/>
      <c r="UZQ2" s="791"/>
      <c r="UZR2" s="792"/>
      <c r="UZS2" s="792"/>
      <c r="UZT2" s="792"/>
      <c r="UZU2" s="791"/>
      <c r="UZV2" s="792"/>
      <c r="UZW2" s="792"/>
      <c r="UZX2" s="792"/>
      <c r="UZY2" s="791"/>
      <c r="UZZ2" s="792"/>
      <c r="VAA2" s="792"/>
      <c r="VAB2" s="792"/>
      <c r="VAC2" s="791"/>
      <c r="VAD2" s="792"/>
      <c r="VAE2" s="792"/>
      <c r="VAF2" s="792"/>
      <c r="VAG2" s="791"/>
      <c r="VAH2" s="792"/>
      <c r="VAI2" s="792"/>
      <c r="VAJ2" s="792"/>
      <c r="VAK2" s="791"/>
      <c r="VAL2" s="792"/>
      <c r="VAM2" s="792"/>
      <c r="VAN2" s="792"/>
      <c r="VAO2" s="791"/>
      <c r="VAP2" s="792"/>
      <c r="VAQ2" s="792"/>
      <c r="VAR2" s="792"/>
      <c r="VAS2" s="791"/>
      <c r="VAT2" s="792"/>
      <c r="VAU2" s="792"/>
      <c r="VAV2" s="792"/>
      <c r="VAW2" s="791"/>
      <c r="VAX2" s="792"/>
      <c r="VAY2" s="792"/>
      <c r="VAZ2" s="792"/>
      <c r="VBA2" s="791"/>
      <c r="VBB2" s="792"/>
      <c r="VBC2" s="792"/>
      <c r="VBD2" s="792"/>
      <c r="VBE2" s="791"/>
      <c r="VBF2" s="792"/>
      <c r="VBG2" s="792"/>
      <c r="VBH2" s="792"/>
      <c r="VBI2" s="791"/>
      <c r="VBJ2" s="792"/>
      <c r="VBK2" s="792"/>
      <c r="VBL2" s="792"/>
      <c r="VBM2" s="791"/>
      <c r="VBN2" s="792"/>
      <c r="VBO2" s="792"/>
      <c r="VBP2" s="792"/>
      <c r="VBQ2" s="791"/>
      <c r="VBR2" s="792"/>
      <c r="VBS2" s="792"/>
      <c r="VBT2" s="792"/>
      <c r="VBU2" s="791"/>
      <c r="VBV2" s="792"/>
      <c r="VBW2" s="792"/>
      <c r="VBX2" s="792"/>
      <c r="VBY2" s="791"/>
      <c r="VBZ2" s="792"/>
      <c r="VCA2" s="792"/>
      <c r="VCB2" s="792"/>
      <c r="VCC2" s="791"/>
      <c r="VCD2" s="792"/>
      <c r="VCE2" s="792"/>
      <c r="VCF2" s="792"/>
      <c r="VCG2" s="791"/>
      <c r="VCH2" s="792"/>
      <c r="VCI2" s="792"/>
      <c r="VCJ2" s="792"/>
      <c r="VCK2" s="791"/>
      <c r="VCL2" s="792"/>
      <c r="VCM2" s="792"/>
      <c r="VCN2" s="792"/>
      <c r="VCO2" s="791"/>
      <c r="VCP2" s="792"/>
      <c r="VCQ2" s="792"/>
      <c r="VCR2" s="792"/>
      <c r="VCS2" s="791"/>
      <c r="VCT2" s="792"/>
      <c r="VCU2" s="792"/>
      <c r="VCV2" s="792"/>
      <c r="VCW2" s="791"/>
      <c r="VCX2" s="792"/>
      <c r="VCY2" s="792"/>
      <c r="VCZ2" s="792"/>
      <c r="VDA2" s="791"/>
      <c r="VDB2" s="792"/>
      <c r="VDC2" s="792"/>
      <c r="VDD2" s="792"/>
      <c r="VDE2" s="791"/>
      <c r="VDF2" s="792"/>
      <c r="VDG2" s="792"/>
      <c r="VDH2" s="792"/>
      <c r="VDI2" s="791"/>
      <c r="VDJ2" s="792"/>
      <c r="VDK2" s="792"/>
      <c r="VDL2" s="792"/>
      <c r="VDM2" s="791"/>
      <c r="VDN2" s="792"/>
      <c r="VDO2" s="792"/>
      <c r="VDP2" s="792"/>
      <c r="VDQ2" s="791"/>
      <c r="VDR2" s="792"/>
      <c r="VDS2" s="792"/>
      <c r="VDT2" s="792"/>
      <c r="VDU2" s="791"/>
      <c r="VDV2" s="792"/>
      <c r="VDW2" s="792"/>
      <c r="VDX2" s="792"/>
      <c r="VDY2" s="791"/>
      <c r="VDZ2" s="792"/>
      <c r="VEA2" s="792"/>
      <c r="VEB2" s="792"/>
      <c r="VEC2" s="791"/>
      <c r="VED2" s="792"/>
      <c r="VEE2" s="792"/>
      <c r="VEF2" s="792"/>
      <c r="VEG2" s="791"/>
      <c r="VEH2" s="792"/>
      <c r="VEI2" s="792"/>
      <c r="VEJ2" s="792"/>
      <c r="VEK2" s="791"/>
      <c r="VEL2" s="792"/>
      <c r="VEM2" s="792"/>
      <c r="VEN2" s="792"/>
      <c r="VEO2" s="791"/>
      <c r="VEP2" s="792"/>
      <c r="VEQ2" s="792"/>
      <c r="VER2" s="792"/>
      <c r="VES2" s="791"/>
      <c r="VET2" s="792"/>
      <c r="VEU2" s="792"/>
      <c r="VEV2" s="792"/>
      <c r="VEW2" s="791"/>
      <c r="VEX2" s="792"/>
      <c r="VEY2" s="792"/>
      <c r="VEZ2" s="792"/>
      <c r="VFA2" s="791"/>
      <c r="VFB2" s="792"/>
      <c r="VFC2" s="792"/>
      <c r="VFD2" s="792"/>
      <c r="VFE2" s="791"/>
      <c r="VFF2" s="792"/>
      <c r="VFG2" s="792"/>
      <c r="VFH2" s="792"/>
      <c r="VFI2" s="791"/>
      <c r="VFJ2" s="792"/>
      <c r="VFK2" s="792"/>
      <c r="VFL2" s="792"/>
      <c r="VFM2" s="791"/>
      <c r="VFN2" s="792"/>
      <c r="VFO2" s="792"/>
      <c r="VFP2" s="792"/>
      <c r="VFQ2" s="791"/>
      <c r="VFR2" s="792"/>
      <c r="VFS2" s="792"/>
      <c r="VFT2" s="792"/>
      <c r="VFU2" s="791"/>
      <c r="VFV2" s="792"/>
      <c r="VFW2" s="792"/>
      <c r="VFX2" s="792"/>
      <c r="VFY2" s="791"/>
      <c r="VFZ2" s="792"/>
      <c r="VGA2" s="792"/>
      <c r="VGB2" s="792"/>
      <c r="VGC2" s="791"/>
      <c r="VGD2" s="792"/>
      <c r="VGE2" s="792"/>
      <c r="VGF2" s="792"/>
      <c r="VGG2" s="791"/>
      <c r="VGH2" s="792"/>
      <c r="VGI2" s="792"/>
      <c r="VGJ2" s="792"/>
      <c r="VGK2" s="791"/>
      <c r="VGL2" s="792"/>
      <c r="VGM2" s="792"/>
      <c r="VGN2" s="792"/>
      <c r="VGO2" s="791"/>
      <c r="VGP2" s="792"/>
      <c r="VGQ2" s="792"/>
      <c r="VGR2" s="792"/>
      <c r="VGS2" s="791"/>
      <c r="VGT2" s="792"/>
      <c r="VGU2" s="792"/>
      <c r="VGV2" s="792"/>
      <c r="VGW2" s="791"/>
      <c r="VGX2" s="792"/>
      <c r="VGY2" s="792"/>
      <c r="VGZ2" s="792"/>
      <c r="VHA2" s="791"/>
      <c r="VHB2" s="792"/>
      <c r="VHC2" s="792"/>
      <c r="VHD2" s="792"/>
      <c r="VHE2" s="791"/>
      <c r="VHF2" s="792"/>
      <c r="VHG2" s="792"/>
      <c r="VHH2" s="792"/>
      <c r="VHI2" s="791"/>
      <c r="VHJ2" s="792"/>
      <c r="VHK2" s="792"/>
      <c r="VHL2" s="792"/>
      <c r="VHM2" s="791"/>
      <c r="VHN2" s="792"/>
      <c r="VHO2" s="792"/>
      <c r="VHP2" s="792"/>
      <c r="VHQ2" s="791"/>
      <c r="VHR2" s="792"/>
      <c r="VHS2" s="792"/>
      <c r="VHT2" s="792"/>
      <c r="VHU2" s="791"/>
      <c r="VHV2" s="792"/>
      <c r="VHW2" s="792"/>
      <c r="VHX2" s="792"/>
      <c r="VHY2" s="791"/>
      <c r="VHZ2" s="792"/>
      <c r="VIA2" s="792"/>
      <c r="VIB2" s="792"/>
      <c r="VIC2" s="791"/>
      <c r="VID2" s="792"/>
      <c r="VIE2" s="792"/>
      <c r="VIF2" s="792"/>
      <c r="VIG2" s="791"/>
      <c r="VIH2" s="792"/>
      <c r="VII2" s="792"/>
      <c r="VIJ2" s="792"/>
      <c r="VIK2" s="791"/>
      <c r="VIL2" s="792"/>
      <c r="VIM2" s="792"/>
      <c r="VIN2" s="792"/>
      <c r="VIO2" s="791"/>
      <c r="VIP2" s="792"/>
      <c r="VIQ2" s="792"/>
      <c r="VIR2" s="792"/>
      <c r="VIS2" s="791"/>
      <c r="VIT2" s="792"/>
      <c r="VIU2" s="792"/>
      <c r="VIV2" s="792"/>
      <c r="VIW2" s="791"/>
      <c r="VIX2" s="792"/>
      <c r="VIY2" s="792"/>
      <c r="VIZ2" s="792"/>
      <c r="VJA2" s="791"/>
      <c r="VJB2" s="792"/>
      <c r="VJC2" s="792"/>
      <c r="VJD2" s="792"/>
      <c r="VJE2" s="791"/>
      <c r="VJF2" s="792"/>
      <c r="VJG2" s="792"/>
      <c r="VJH2" s="792"/>
      <c r="VJI2" s="791"/>
      <c r="VJJ2" s="792"/>
      <c r="VJK2" s="792"/>
      <c r="VJL2" s="792"/>
      <c r="VJM2" s="791"/>
      <c r="VJN2" s="792"/>
      <c r="VJO2" s="792"/>
      <c r="VJP2" s="792"/>
      <c r="VJQ2" s="791"/>
      <c r="VJR2" s="792"/>
      <c r="VJS2" s="792"/>
      <c r="VJT2" s="792"/>
      <c r="VJU2" s="791"/>
      <c r="VJV2" s="792"/>
      <c r="VJW2" s="792"/>
      <c r="VJX2" s="792"/>
      <c r="VJY2" s="791"/>
      <c r="VJZ2" s="792"/>
      <c r="VKA2" s="792"/>
      <c r="VKB2" s="792"/>
      <c r="VKC2" s="791"/>
      <c r="VKD2" s="792"/>
      <c r="VKE2" s="792"/>
      <c r="VKF2" s="792"/>
      <c r="VKG2" s="791"/>
      <c r="VKH2" s="792"/>
      <c r="VKI2" s="792"/>
      <c r="VKJ2" s="792"/>
      <c r="VKK2" s="791"/>
      <c r="VKL2" s="792"/>
      <c r="VKM2" s="792"/>
      <c r="VKN2" s="792"/>
      <c r="VKO2" s="791"/>
      <c r="VKP2" s="792"/>
      <c r="VKQ2" s="792"/>
      <c r="VKR2" s="792"/>
      <c r="VKS2" s="791"/>
      <c r="VKT2" s="792"/>
      <c r="VKU2" s="792"/>
      <c r="VKV2" s="792"/>
      <c r="VKW2" s="791"/>
      <c r="VKX2" s="792"/>
      <c r="VKY2" s="792"/>
      <c r="VKZ2" s="792"/>
      <c r="VLA2" s="791"/>
      <c r="VLB2" s="792"/>
      <c r="VLC2" s="792"/>
      <c r="VLD2" s="792"/>
      <c r="VLE2" s="791"/>
      <c r="VLF2" s="792"/>
      <c r="VLG2" s="792"/>
      <c r="VLH2" s="792"/>
      <c r="VLI2" s="791"/>
      <c r="VLJ2" s="792"/>
      <c r="VLK2" s="792"/>
      <c r="VLL2" s="792"/>
      <c r="VLM2" s="791"/>
      <c r="VLN2" s="792"/>
      <c r="VLO2" s="792"/>
      <c r="VLP2" s="792"/>
      <c r="VLQ2" s="791"/>
      <c r="VLR2" s="792"/>
      <c r="VLS2" s="792"/>
      <c r="VLT2" s="792"/>
      <c r="VLU2" s="791"/>
      <c r="VLV2" s="792"/>
      <c r="VLW2" s="792"/>
      <c r="VLX2" s="792"/>
      <c r="VLY2" s="791"/>
      <c r="VLZ2" s="792"/>
      <c r="VMA2" s="792"/>
      <c r="VMB2" s="792"/>
      <c r="VMC2" s="791"/>
      <c r="VMD2" s="792"/>
      <c r="VME2" s="792"/>
      <c r="VMF2" s="792"/>
      <c r="VMG2" s="791"/>
      <c r="VMH2" s="792"/>
      <c r="VMI2" s="792"/>
      <c r="VMJ2" s="792"/>
      <c r="VMK2" s="791"/>
      <c r="VML2" s="792"/>
      <c r="VMM2" s="792"/>
      <c r="VMN2" s="792"/>
      <c r="VMO2" s="791"/>
      <c r="VMP2" s="792"/>
      <c r="VMQ2" s="792"/>
      <c r="VMR2" s="792"/>
      <c r="VMS2" s="791"/>
      <c r="VMT2" s="792"/>
      <c r="VMU2" s="792"/>
      <c r="VMV2" s="792"/>
      <c r="VMW2" s="791"/>
      <c r="VMX2" s="792"/>
      <c r="VMY2" s="792"/>
      <c r="VMZ2" s="792"/>
      <c r="VNA2" s="791"/>
      <c r="VNB2" s="792"/>
      <c r="VNC2" s="792"/>
      <c r="VND2" s="792"/>
      <c r="VNE2" s="791"/>
      <c r="VNF2" s="792"/>
      <c r="VNG2" s="792"/>
      <c r="VNH2" s="792"/>
      <c r="VNI2" s="791"/>
      <c r="VNJ2" s="792"/>
      <c r="VNK2" s="792"/>
      <c r="VNL2" s="792"/>
      <c r="VNM2" s="791"/>
      <c r="VNN2" s="792"/>
      <c r="VNO2" s="792"/>
      <c r="VNP2" s="792"/>
      <c r="VNQ2" s="791"/>
      <c r="VNR2" s="792"/>
      <c r="VNS2" s="792"/>
      <c r="VNT2" s="792"/>
      <c r="VNU2" s="791"/>
      <c r="VNV2" s="792"/>
      <c r="VNW2" s="792"/>
      <c r="VNX2" s="792"/>
      <c r="VNY2" s="791"/>
      <c r="VNZ2" s="792"/>
      <c r="VOA2" s="792"/>
      <c r="VOB2" s="792"/>
      <c r="VOC2" s="791"/>
      <c r="VOD2" s="792"/>
      <c r="VOE2" s="792"/>
      <c r="VOF2" s="792"/>
      <c r="VOG2" s="791"/>
      <c r="VOH2" s="792"/>
      <c r="VOI2" s="792"/>
      <c r="VOJ2" s="792"/>
      <c r="VOK2" s="791"/>
      <c r="VOL2" s="792"/>
      <c r="VOM2" s="792"/>
      <c r="VON2" s="792"/>
      <c r="VOO2" s="791"/>
      <c r="VOP2" s="792"/>
      <c r="VOQ2" s="792"/>
      <c r="VOR2" s="792"/>
      <c r="VOS2" s="791"/>
      <c r="VOT2" s="792"/>
      <c r="VOU2" s="792"/>
      <c r="VOV2" s="792"/>
      <c r="VOW2" s="791"/>
      <c r="VOX2" s="792"/>
      <c r="VOY2" s="792"/>
      <c r="VOZ2" s="792"/>
      <c r="VPA2" s="791"/>
      <c r="VPB2" s="792"/>
      <c r="VPC2" s="792"/>
      <c r="VPD2" s="792"/>
      <c r="VPE2" s="791"/>
      <c r="VPF2" s="792"/>
      <c r="VPG2" s="792"/>
      <c r="VPH2" s="792"/>
      <c r="VPI2" s="791"/>
      <c r="VPJ2" s="792"/>
      <c r="VPK2" s="792"/>
      <c r="VPL2" s="792"/>
      <c r="VPM2" s="791"/>
      <c r="VPN2" s="792"/>
      <c r="VPO2" s="792"/>
      <c r="VPP2" s="792"/>
      <c r="VPQ2" s="791"/>
      <c r="VPR2" s="792"/>
      <c r="VPS2" s="792"/>
      <c r="VPT2" s="792"/>
      <c r="VPU2" s="791"/>
      <c r="VPV2" s="792"/>
      <c r="VPW2" s="792"/>
      <c r="VPX2" s="792"/>
      <c r="VPY2" s="791"/>
      <c r="VPZ2" s="792"/>
      <c r="VQA2" s="792"/>
      <c r="VQB2" s="792"/>
      <c r="VQC2" s="791"/>
      <c r="VQD2" s="792"/>
      <c r="VQE2" s="792"/>
      <c r="VQF2" s="792"/>
      <c r="VQG2" s="791"/>
      <c r="VQH2" s="792"/>
      <c r="VQI2" s="792"/>
      <c r="VQJ2" s="792"/>
      <c r="VQK2" s="791"/>
      <c r="VQL2" s="792"/>
      <c r="VQM2" s="792"/>
      <c r="VQN2" s="792"/>
      <c r="VQO2" s="791"/>
      <c r="VQP2" s="792"/>
      <c r="VQQ2" s="792"/>
      <c r="VQR2" s="792"/>
      <c r="VQS2" s="791"/>
      <c r="VQT2" s="792"/>
      <c r="VQU2" s="792"/>
      <c r="VQV2" s="792"/>
      <c r="VQW2" s="791"/>
      <c r="VQX2" s="792"/>
      <c r="VQY2" s="792"/>
      <c r="VQZ2" s="792"/>
      <c r="VRA2" s="791"/>
      <c r="VRB2" s="792"/>
      <c r="VRC2" s="792"/>
      <c r="VRD2" s="792"/>
      <c r="VRE2" s="791"/>
      <c r="VRF2" s="792"/>
      <c r="VRG2" s="792"/>
      <c r="VRH2" s="792"/>
      <c r="VRI2" s="791"/>
      <c r="VRJ2" s="792"/>
      <c r="VRK2" s="792"/>
      <c r="VRL2" s="792"/>
      <c r="VRM2" s="791"/>
      <c r="VRN2" s="792"/>
      <c r="VRO2" s="792"/>
      <c r="VRP2" s="792"/>
      <c r="VRQ2" s="791"/>
      <c r="VRR2" s="792"/>
      <c r="VRS2" s="792"/>
      <c r="VRT2" s="792"/>
      <c r="VRU2" s="791"/>
      <c r="VRV2" s="792"/>
      <c r="VRW2" s="792"/>
      <c r="VRX2" s="792"/>
      <c r="VRY2" s="791"/>
      <c r="VRZ2" s="792"/>
      <c r="VSA2" s="792"/>
      <c r="VSB2" s="792"/>
      <c r="VSC2" s="791"/>
      <c r="VSD2" s="792"/>
      <c r="VSE2" s="792"/>
      <c r="VSF2" s="792"/>
      <c r="VSG2" s="791"/>
      <c r="VSH2" s="792"/>
      <c r="VSI2" s="792"/>
      <c r="VSJ2" s="792"/>
      <c r="VSK2" s="791"/>
      <c r="VSL2" s="792"/>
      <c r="VSM2" s="792"/>
      <c r="VSN2" s="792"/>
      <c r="VSO2" s="791"/>
      <c r="VSP2" s="792"/>
      <c r="VSQ2" s="792"/>
      <c r="VSR2" s="792"/>
      <c r="VSS2" s="791"/>
      <c r="VST2" s="792"/>
      <c r="VSU2" s="792"/>
      <c r="VSV2" s="792"/>
      <c r="VSW2" s="791"/>
      <c r="VSX2" s="792"/>
      <c r="VSY2" s="792"/>
      <c r="VSZ2" s="792"/>
      <c r="VTA2" s="791"/>
      <c r="VTB2" s="792"/>
      <c r="VTC2" s="792"/>
      <c r="VTD2" s="792"/>
      <c r="VTE2" s="791"/>
      <c r="VTF2" s="792"/>
      <c r="VTG2" s="792"/>
      <c r="VTH2" s="792"/>
      <c r="VTI2" s="791"/>
      <c r="VTJ2" s="792"/>
      <c r="VTK2" s="792"/>
      <c r="VTL2" s="792"/>
      <c r="VTM2" s="791"/>
      <c r="VTN2" s="792"/>
      <c r="VTO2" s="792"/>
      <c r="VTP2" s="792"/>
      <c r="VTQ2" s="791"/>
      <c r="VTR2" s="792"/>
      <c r="VTS2" s="792"/>
      <c r="VTT2" s="792"/>
      <c r="VTU2" s="791"/>
      <c r="VTV2" s="792"/>
      <c r="VTW2" s="792"/>
      <c r="VTX2" s="792"/>
      <c r="VTY2" s="791"/>
      <c r="VTZ2" s="792"/>
      <c r="VUA2" s="792"/>
      <c r="VUB2" s="792"/>
      <c r="VUC2" s="791"/>
      <c r="VUD2" s="792"/>
      <c r="VUE2" s="792"/>
      <c r="VUF2" s="792"/>
      <c r="VUG2" s="791"/>
      <c r="VUH2" s="792"/>
      <c r="VUI2" s="792"/>
      <c r="VUJ2" s="792"/>
      <c r="VUK2" s="791"/>
      <c r="VUL2" s="792"/>
      <c r="VUM2" s="792"/>
      <c r="VUN2" s="792"/>
      <c r="VUO2" s="791"/>
      <c r="VUP2" s="792"/>
      <c r="VUQ2" s="792"/>
      <c r="VUR2" s="792"/>
      <c r="VUS2" s="791"/>
      <c r="VUT2" s="792"/>
      <c r="VUU2" s="792"/>
      <c r="VUV2" s="792"/>
      <c r="VUW2" s="791"/>
      <c r="VUX2" s="792"/>
      <c r="VUY2" s="792"/>
      <c r="VUZ2" s="792"/>
      <c r="VVA2" s="791"/>
      <c r="VVB2" s="792"/>
      <c r="VVC2" s="792"/>
      <c r="VVD2" s="792"/>
      <c r="VVE2" s="791"/>
      <c r="VVF2" s="792"/>
      <c r="VVG2" s="792"/>
      <c r="VVH2" s="792"/>
      <c r="VVI2" s="791"/>
      <c r="VVJ2" s="792"/>
      <c r="VVK2" s="792"/>
      <c r="VVL2" s="792"/>
      <c r="VVM2" s="791"/>
      <c r="VVN2" s="792"/>
      <c r="VVO2" s="792"/>
      <c r="VVP2" s="792"/>
      <c r="VVQ2" s="791"/>
      <c r="VVR2" s="792"/>
      <c r="VVS2" s="792"/>
      <c r="VVT2" s="792"/>
      <c r="VVU2" s="791"/>
      <c r="VVV2" s="792"/>
      <c r="VVW2" s="792"/>
      <c r="VVX2" s="792"/>
      <c r="VVY2" s="791"/>
      <c r="VVZ2" s="792"/>
      <c r="VWA2" s="792"/>
      <c r="VWB2" s="792"/>
      <c r="VWC2" s="791"/>
      <c r="VWD2" s="792"/>
      <c r="VWE2" s="792"/>
      <c r="VWF2" s="792"/>
      <c r="VWG2" s="791"/>
      <c r="VWH2" s="792"/>
      <c r="VWI2" s="792"/>
      <c r="VWJ2" s="792"/>
      <c r="VWK2" s="791"/>
      <c r="VWL2" s="792"/>
      <c r="VWM2" s="792"/>
      <c r="VWN2" s="792"/>
      <c r="VWO2" s="791"/>
      <c r="VWP2" s="792"/>
      <c r="VWQ2" s="792"/>
      <c r="VWR2" s="792"/>
      <c r="VWS2" s="791"/>
      <c r="VWT2" s="792"/>
      <c r="VWU2" s="792"/>
      <c r="VWV2" s="792"/>
      <c r="VWW2" s="791"/>
      <c r="VWX2" s="792"/>
      <c r="VWY2" s="792"/>
      <c r="VWZ2" s="792"/>
      <c r="VXA2" s="791"/>
      <c r="VXB2" s="792"/>
      <c r="VXC2" s="792"/>
      <c r="VXD2" s="792"/>
      <c r="VXE2" s="791"/>
      <c r="VXF2" s="792"/>
      <c r="VXG2" s="792"/>
      <c r="VXH2" s="792"/>
      <c r="VXI2" s="791"/>
      <c r="VXJ2" s="792"/>
      <c r="VXK2" s="792"/>
      <c r="VXL2" s="792"/>
      <c r="VXM2" s="791"/>
      <c r="VXN2" s="792"/>
      <c r="VXO2" s="792"/>
      <c r="VXP2" s="792"/>
      <c r="VXQ2" s="791"/>
      <c r="VXR2" s="792"/>
      <c r="VXS2" s="792"/>
      <c r="VXT2" s="792"/>
      <c r="VXU2" s="791"/>
      <c r="VXV2" s="792"/>
      <c r="VXW2" s="792"/>
      <c r="VXX2" s="792"/>
      <c r="VXY2" s="791"/>
      <c r="VXZ2" s="792"/>
      <c r="VYA2" s="792"/>
      <c r="VYB2" s="792"/>
      <c r="VYC2" s="791"/>
      <c r="VYD2" s="792"/>
      <c r="VYE2" s="792"/>
      <c r="VYF2" s="792"/>
      <c r="VYG2" s="791"/>
      <c r="VYH2" s="792"/>
      <c r="VYI2" s="792"/>
      <c r="VYJ2" s="792"/>
      <c r="VYK2" s="791"/>
      <c r="VYL2" s="792"/>
      <c r="VYM2" s="792"/>
      <c r="VYN2" s="792"/>
      <c r="VYO2" s="791"/>
      <c r="VYP2" s="792"/>
      <c r="VYQ2" s="792"/>
      <c r="VYR2" s="792"/>
      <c r="VYS2" s="791"/>
      <c r="VYT2" s="792"/>
      <c r="VYU2" s="792"/>
      <c r="VYV2" s="792"/>
      <c r="VYW2" s="791"/>
      <c r="VYX2" s="792"/>
      <c r="VYY2" s="792"/>
      <c r="VYZ2" s="792"/>
      <c r="VZA2" s="791"/>
      <c r="VZB2" s="792"/>
      <c r="VZC2" s="792"/>
      <c r="VZD2" s="792"/>
      <c r="VZE2" s="791"/>
      <c r="VZF2" s="792"/>
      <c r="VZG2" s="792"/>
      <c r="VZH2" s="792"/>
      <c r="VZI2" s="791"/>
      <c r="VZJ2" s="792"/>
      <c r="VZK2" s="792"/>
      <c r="VZL2" s="792"/>
      <c r="VZM2" s="791"/>
      <c r="VZN2" s="792"/>
      <c r="VZO2" s="792"/>
      <c r="VZP2" s="792"/>
      <c r="VZQ2" s="791"/>
      <c r="VZR2" s="792"/>
      <c r="VZS2" s="792"/>
      <c r="VZT2" s="792"/>
      <c r="VZU2" s="791"/>
      <c r="VZV2" s="792"/>
      <c r="VZW2" s="792"/>
      <c r="VZX2" s="792"/>
      <c r="VZY2" s="791"/>
      <c r="VZZ2" s="792"/>
      <c r="WAA2" s="792"/>
      <c r="WAB2" s="792"/>
      <c r="WAC2" s="791"/>
      <c r="WAD2" s="792"/>
      <c r="WAE2" s="792"/>
      <c r="WAF2" s="792"/>
      <c r="WAG2" s="791"/>
      <c r="WAH2" s="792"/>
      <c r="WAI2" s="792"/>
      <c r="WAJ2" s="792"/>
      <c r="WAK2" s="791"/>
      <c r="WAL2" s="792"/>
      <c r="WAM2" s="792"/>
      <c r="WAN2" s="792"/>
      <c r="WAO2" s="791"/>
      <c r="WAP2" s="792"/>
      <c r="WAQ2" s="792"/>
      <c r="WAR2" s="792"/>
      <c r="WAS2" s="791"/>
      <c r="WAT2" s="792"/>
      <c r="WAU2" s="792"/>
      <c r="WAV2" s="792"/>
      <c r="WAW2" s="791"/>
      <c r="WAX2" s="792"/>
      <c r="WAY2" s="792"/>
      <c r="WAZ2" s="792"/>
      <c r="WBA2" s="791"/>
      <c r="WBB2" s="792"/>
      <c r="WBC2" s="792"/>
      <c r="WBD2" s="792"/>
      <c r="WBE2" s="791"/>
      <c r="WBF2" s="792"/>
      <c r="WBG2" s="792"/>
      <c r="WBH2" s="792"/>
      <c r="WBI2" s="791"/>
      <c r="WBJ2" s="792"/>
      <c r="WBK2" s="792"/>
      <c r="WBL2" s="792"/>
      <c r="WBM2" s="791"/>
      <c r="WBN2" s="792"/>
      <c r="WBO2" s="792"/>
      <c r="WBP2" s="792"/>
      <c r="WBQ2" s="791"/>
      <c r="WBR2" s="792"/>
      <c r="WBS2" s="792"/>
      <c r="WBT2" s="792"/>
      <c r="WBU2" s="791"/>
      <c r="WBV2" s="792"/>
      <c r="WBW2" s="792"/>
      <c r="WBX2" s="792"/>
      <c r="WBY2" s="791"/>
      <c r="WBZ2" s="792"/>
      <c r="WCA2" s="792"/>
      <c r="WCB2" s="792"/>
      <c r="WCC2" s="791"/>
      <c r="WCD2" s="792"/>
      <c r="WCE2" s="792"/>
      <c r="WCF2" s="792"/>
      <c r="WCG2" s="791"/>
      <c r="WCH2" s="792"/>
      <c r="WCI2" s="792"/>
      <c r="WCJ2" s="792"/>
      <c r="WCK2" s="791"/>
      <c r="WCL2" s="792"/>
      <c r="WCM2" s="792"/>
      <c r="WCN2" s="792"/>
      <c r="WCO2" s="791"/>
      <c r="WCP2" s="792"/>
      <c r="WCQ2" s="792"/>
      <c r="WCR2" s="792"/>
      <c r="WCS2" s="791"/>
      <c r="WCT2" s="792"/>
      <c r="WCU2" s="792"/>
      <c r="WCV2" s="792"/>
      <c r="WCW2" s="791"/>
      <c r="WCX2" s="792"/>
      <c r="WCY2" s="792"/>
      <c r="WCZ2" s="792"/>
      <c r="WDA2" s="791"/>
      <c r="WDB2" s="792"/>
      <c r="WDC2" s="792"/>
      <c r="WDD2" s="792"/>
      <c r="WDE2" s="791"/>
      <c r="WDF2" s="792"/>
      <c r="WDG2" s="792"/>
      <c r="WDH2" s="792"/>
      <c r="WDI2" s="791"/>
      <c r="WDJ2" s="792"/>
      <c r="WDK2" s="792"/>
      <c r="WDL2" s="792"/>
      <c r="WDM2" s="791"/>
      <c r="WDN2" s="792"/>
      <c r="WDO2" s="792"/>
      <c r="WDP2" s="792"/>
      <c r="WDQ2" s="791"/>
      <c r="WDR2" s="792"/>
      <c r="WDS2" s="792"/>
      <c r="WDT2" s="792"/>
      <c r="WDU2" s="791"/>
      <c r="WDV2" s="792"/>
      <c r="WDW2" s="792"/>
      <c r="WDX2" s="792"/>
      <c r="WDY2" s="791"/>
      <c r="WDZ2" s="792"/>
      <c r="WEA2" s="792"/>
      <c r="WEB2" s="792"/>
      <c r="WEC2" s="791"/>
      <c r="WED2" s="792"/>
      <c r="WEE2" s="792"/>
      <c r="WEF2" s="792"/>
      <c r="WEG2" s="791"/>
      <c r="WEH2" s="792"/>
      <c r="WEI2" s="792"/>
      <c r="WEJ2" s="792"/>
      <c r="WEK2" s="791"/>
      <c r="WEL2" s="792"/>
      <c r="WEM2" s="792"/>
      <c r="WEN2" s="792"/>
      <c r="WEO2" s="791"/>
      <c r="WEP2" s="792"/>
      <c r="WEQ2" s="792"/>
      <c r="WER2" s="792"/>
      <c r="WES2" s="791"/>
      <c r="WET2" s="792"/>
      <c r="WEU2" s="792"/>
      <c r="WEV2" s="792"/>
      <c r="WEW2" s="791"/>
      <c r="WEX2" s="792"/>
      <c r="WEY2" s="792"/>
      <c r="WEZ2" s="792"/>
      <c r="WFA2" s="791"/>
      <c r="WFB2" s="792"/>
      <c r="WFC2" s="792"/>
      <c r="WFD2" s="792"/>
      <c r="WFE2" s="791"/>
      <c r="WFF2" s="792"/>
      <c r="WFG2" s="792"/>
      <c r="WFH2" s="792"/>
      <c r="WFI2" s="791"/>
      <c r="WFJ2" s="792"/>
      <c r="WFK2" s="792"/>
      <c r="WFL2" s="792"/>
      <c r="WFM2" s="791"/>
      <c r="WFN2" s="792"/>
      <c r="WFO2" s="792"/>
      <c r="WFP2" s="792"/>
      <c r="WFQ2" s="791"/>
      <c r="WFR2" s="792"/>
      <c r="WFS2" s="792"/>
      <c r="WFT2" s="792"/>
      <c r="WFU2" s="791"/>
      <c r="WFV2" s="792"/>
      <c r="WFW2" s="792"/>
      <c r="WFX2" s="792"/>
      <c r="WFY2" s="791"/>
      <c r="WFZ2" s="792"/>
      <c r="WGA2" s="792"/>
      <c r="WGB2" s="792"/>
      <c r="WGC2" s="791"/>
      <c r="WGD2" s="792"/>
      <c r="WGE2" s="792"/>
      <c r="WGF2" s="792"/>
      <c r="WGG2" s="791"/>
      <c r="WGH2" s="792"/>
      <c r="WGI2" s="792"/>
      <c r="WGJ2" s="792"/>
      <c r="WGK2" s="791"/>
      <c r="WGL2" s="792"/>
      <c r="WGM2" s="792"/>
      <c r="WGN2" s="792"/>
      <c r="WGO2" s="791"/>
      <c r="WGP2" s="792"/>
      <c r="WGQ2" s="792"/>
      <c r="WGR2" s="792"/>
      <c r="WGS2" s="791"/>
      <c r="WGT2" s="792"/>
      <c r="WGU2" s="792"/>
      <c r="WGV2" s="792"/>
      <c r="WGW2" s="791"/>
      <c r="WGX2" s="792"/>
      <c r="WGY2" s="792"/>
      <c r="WGZ2" s="792"/>
      <c r="WHA2" s="791"/>
      <c r="WHB2" s="792"/>
      <c r="WHC2" s="792"/>
      <c r="WHD2" s="792"/>
      <c r="WHE2" s="791"/>
      <c r="WHF2" s="792"/>
      <c r="WHG2" s="792"/>
      <c r="WHH2" s="792"/>
      <c r="WHI2" s="791"/>
      <c r="WHJ2" s="792"/>
      <c r="WHK2" s="792"/>
      <c r="WHL2" s="792"/>
      <c r="WHM2" s="791"/>
      <c r="WHN2" s="792"/>
      <c r="WHO2" s="792"/>
      <c r="WHP2" s="792"/>
      <c r="WHQ2" s="791"/>
      <c r="WHR2" s="792"/>
      <c r="WHS2" s="792"/>
      <c r="WHT2" s="792"/>
      <c r="WHU2" s="791"/>
      <c r="WHV2" s="792"/>
      <c r="WHW2" s="792"/>
      <c r="WHX2" s="792"/>
      <c r="WHY2" s="791"/>
      <c r="WHZ2" s="792"/>
      <c r="WIA2" s="792"/>
      <c r="WIB2" s="792"/>
      <c r="WIC2" s="791"/>
      <c r="WID2" s="792"/>
      <c r="WIE2" s="792"/>
      <c r="WIF2" s="792"/>
      <c r="WIG2" s="791"/>
      <c r="WIH2" s="792"/>
      <c r="WII2" s="792"/>
      <c r="WIJ2" s="792"/>
      <c r="WIK2" s="791"/>
      <c r="WIL2" s="792"/>
      <c r="WIM2" s="792"/>
      <c r="WIN2" s="792"/>
      <c r="WIO2" s="791"/>
      <c r="WIP2" s="792"/>
      <c r="WIQ2" s="792"/>
      <c r="WIR2" s="792"/>
      <c r="WIS2" s="791"/>
      <c r="WIT2" s="792"/>
      <c r="WIU2" s="792"/>
      <c r="WIV2" s="792"/>
      <c r="WIW2" s="791"/>
      <c r="WIX2" s="792"/>
      <c r="WIY2" s="792"/>
      <c r="WIZ2" s="792"/>
      <c r="WJA2" s="791"/>
      <c r="WJB2" s="792"/>
      <c r="WJC2" s="792"/>
      <c r="WJD2" s="792"/>
      <c r="WJE2" s="791"/>
      <c r="WJF2" s="792"/>
      <c r="WJG2" s="792"/>
      <c r="WJH2" s="792"/>
      <c r="WJI2" s="791"/>
      <c r="WJJ2" s="792"/>
      <c r="WJK2" s="792"/>
      <c r="WJL2" s="792"/>
      <c r="WJM2" s="791"/>
      <c r="WJN2" s="792"/>
      <c r="WJO2" s="792"/>
      <c r="WJP2" s="792"/>
      <c r="WJQ2" s="791"/>
      <c r="WJR2" s="792"/>
      <c r="WJS2" s="792"/>
      <c r="WJT2" s="792"/>
      <c r="WJU2" s="791"/>
      <c r="WJV2" s="792"/>
      <c r="WJW2" s="792"/>
      <c r="WJX2" s="792"/>
      <c r="WJY2" s="791"/>
      <c r="WJZ2" s="792"/>
      <c r="WKA2" s="792"/>
      <c r="WKB2" s="792"/>
      <c r="WKC2" s="791"/>
      <c r="WKD2" s="792"/>
      <c r="WKE2" s="792"/>
      <c r="WKF2" s="792"/>
      <c r="WKG2" s="791"/>
      <c r="WKH2" s="792"/>
      <c r="WKI2" s="792"/>
      <c r="WKJ2" s="792"/>
      <c r="WKK2" s="791"/>
      <c r="WKL2" s="792"/>
      <c r="WKM2" s="792"/>
      <c r="WKN2" s="792"/>
      <c r="WKO2" s="791"/>
      <c r="WKP2" s="792"/>
      <c r="WKQ2" s="792"/>
      <c r="WKR2" s="792"/>
      <c r="WKS2" s="791"/>
      <c r="WKT2" s="792"/>
      <c r="WKU2" s="792"/>
      <c r="WKV2" s="792"/>
      <c r="WKW2" s="791"/>
      <c r="WKX2" s="792"/>
      <c r="WKY2" s="792"/>
      <c r="WKZ2" s="792"/>
      <c r="WLA2" s="791"/>
      <c r="WLB2" s="792"/>
      <c r="WLC2" s="792"/>
      <c r="WLD2" s="792"/>
      <c r="WLE2" s="791"/>
      <c r="WLF2" s="792"/>
      <c r="WLG2" s="792"/>
      <c r="WLH2" s="792"/>
      <c r="WLI2" s="791"/>
      <c r="WLJ2" s="792"/>
      <c r="WLK2" s="792"/>
      <c r="WLL2" s="792"/>
      <c r="WLM2" s="791"/>
      <c r="WLN2" s="792"/>
      <c r="WLO2" s="792"/>
      <c r="WLP2" s="792"/>
      <c r="WLQ2" s="791"/>
      <c r="WLR2" s="792"/>
      <c r="WLS2" s="792"/>
      <c r="WLT2" s="792"/>
      <c r="WLU2" s="791"/>
      <c r="WLV2" s="792"/>
      <c r="WLW2" s="792"/>
      <c r="WLX2" s="792"/>
      <c r="WLY2" s="791"/>
      <c r="WLZ2" s="792"/>
      <c r="WMA2" s="792"/>
      <c r="WMB2" s="792"/>
      <c r="WMC2" s="791"/>
      <c r="WMD2" s="792"/>
      <c r="WME2" s="792"/>
      <c r="WMF2" s="792"/>
      <c r="WMG2" s="791"/>
      <c r="WMH2" s="792"/>
      <c r="WMI2" s="792"/>
      <c r="WMJ2" s="792"/>
      <c r="WMK2" s="791"/>
      <c r="WML2" s="792"/>
      <c r="WMM2" s="792"/>
      <c r="WMN2" s="792"/>
      <c r="WMO2" s="791"/>
      <c r="WMP2" s="792"/>
      <c r="WMQ2" s="792"/>
      <c r="WMR2" s="792"/>
      <c r="WMS2" s="791"/>
      <c r="WMT2" s="792"/>
      <c r="WMU2" s="792"/>
      <c r="WMV2" s="792"/>
      <c r="WMW2" s="791"/>
      <c r="WMX2" s="792"/>
      <c r="WMY2" s="792"/>
      <c r="WMZ2" s="792"/>
      <c r="WNA2" s="791"/>
      <c r="WNB2" s="792"/>
      <c r="WNC2" s="792"/>
      <c r="WND2" s="792"/>
      <c r="WNE2" s="791"/>
      <c r="WNF2" s="792"/>
      <c r="WNG2" s="792"/>
      <c r="WNH2" s="792"/>
      <c r="WNI2" s="791"/>
      <c r="WNJ2" s="792"/>
      <c r="WNK2" s="792"/>
      <c r="WNL2" s="792"/>
      <c r="WNM2" s="791"/>
      <c r="WNN2" s="792"/>
      <c r="WNO2" s="792"/>
      <c r="WNP2" s="792"/>
      <c r="WNQ2" s="791"/>
      <c r="WNR2" s="792"/>
      <c r="WNS2" s="792"/>
      <c r="WNT2" s="792"/>
      <c r="WNU2" s="791"/>
      <c r="WNV2" s="792"/>
      <c r="WNW2" s="792"/>
      <c r="WNX2" s="792"/>
      <c r="WNY2" s="791"/>
      <c r="WNZ2" s="792"/>
      <c r="WOA2" s="792"/>
      <c r="WOB2" s="792"/>
      <c r="WOC2" s="791"/>
      <c r="WOD2" s="792"/>
      <c r="WOE2" s="792"/>
      <c r="WOF2" s="792"/>
      <c r="WOG2" s="791"/>
      <c r="WOH2" s="792"/>
      <c r="WOI2" s="792"/>
      <c r="WOJ2" s="792"/>
      <c r="WOK2" s="791"/>
      <c r="WOL2" s="792"/>
      <c r="WOM2" s="792"/>
      <c r="WON2" s="792"/>
      <c r="WOO2" s="791"/>
      <c r="WOP2" s="792"/>
      <c r="WOQ2" s="792"/>
      <c r="WOR2" s="792"/>
      <c r="WOS2" s="791"/>
      <c r="WOT2" s="792"/>
      <c r="WOU2" s="792"/>
      <c r="WOV2" s="792"/>
      <c r="WOW2" s="791"/>
      <c r="WOX2" s="792"/>
      <c r="WOY2" s="792"/>
      <c r="WOZ2" s="792"/>
      <c r="WPA2" s="791"/>
      <c r="WPB2" s="792"/>
      <c r="WPC2" s="792"/>
      <c r="WPD2" s="792"/>
      <c r="WPE2" s="791"/>
      <c r="WPF2" s="792"/>
      <c r="WPG2" s="792"/>
      <c r="WPH2" s="792"/>
      <c r="WPI2" s="791"/>
      <c r="WPJ2" s="792"/>
      <c r="WPK2" s="792"/>
      <c r="WPL2" s="792"/>
      <c r="WPM2" s="791"/>
      <c r="WPN2" s="792"/>
      <c r="WPO2" s="792"/>
      <c r="WPP2" s="792"/>
      <c r="WPQ2" s="791"/>
      <c r="WPR2" s="792"/>
      <c r="WPS2" s="792"/>
      <c r="WPT2" s="792"/>
      <c r="WPU2" s="791"/>
      <c r="WPV2" s="792"/>
      <c r="WPW2" s="792"/>
      <c r="WPX2" s="792"/>
      <c r="WPY2" s="791"/>
      <c r="WPZ2" s="792"/>
      <c r="WQA2" s="792"/>
      <c r="WQB2" s="792"/>
      <c r="WQC2" s="791"/>
      <c r="WQD2" s="792"/>
      <c r="WQE2" s="792"/>
      <c r="WQF2" s="792"/>
      <c r="WQG2" s="791"/>
      <c r="WQH2" s="792"/>
      <c r="WQI2" s="792"/>
      <c r="WQJ2" s="792"/>
      <c r="WQK2" s="791"/>
      <c r="WQL2" s="792"/>
      <c r="WQM2" s="792"/>
      <c r="WQN2" s="792"/>
      <c r="WQO2" s="791"/>
      <c r="WQP2" s="792"/>
      <c r="WQQ2" s="792"/>
      <c r="WQR2" s="792"/>
      <c r="WQS2" s="791"/>
      <c r="WQT2" s="792"/>
      <c r="WQU2" s="792"/>
      <c r="WQV2" s="792"/>
      <c r="WQW2" s="791"/>
      <c r="WQX2" s="792"/>
      <c r="WQY2" s="792"/>
      <c r="WQZ2" s="792"/>
      <c r="WRA2" s="791"/>
      <c r="WRB2" s="792"/>
      <c r="WRC2" s="792"/>
      <c r="WRD2" s="792"/>
      <c r="WRE2" s="791"/>
      <c r="WRF2" s="792"/>
      <c r="WRG2" s="792"/>
      <c r="WRH2" s="792"/>
      <c r="WRI2" s="791"/>
      <c r="WRJ2" s="792"/>
      <c r="WRK2" s="792"/>
      <c r="WRL2" s="792"/>
      <c r="WRM2" s="791"/>
      <c r="WRN2" s="792"/>
      <c r="WRO2" s="792"/>
      <c r="WRP2" s="792"/>
      <c r="WRQ2" s="791"/>
      <c r="WRR2" s="792"/>
      <c r="WRS2" s="792"/>
      <c r="WRT2" s="792"/>
      <c r="WRU2" s="791"/>
      <c r="WRV2" s="792"/>
      <c r="WRW2" s="792"/>
      <c r="WRX2" s="792"/>
      <c r="WRY2" s="791"/>
      <c r="WRZ2" s="792"/>
      <c r="WSA2" s="792"/>
      <c r="WSB2" s="792"/>
      <c r="WSC2" s="791"/>
      <c r="WSD2" s="792"/>
      <c r="WSE2" s="792"/>
      <c r="WSF2" s="792"/>
      <c r="WSG2" s="791"/>
      <c r="WSH2" s="792"/>
      <c r="WSI2" s="792"/>
      <c r="WSJ2" s="792"/>
      <c r="WSK2" s="791"/>
      <c r="WSL2" s="792"/>
      <c r="WSM2" s="792"/>
      <c r="WSN2" s="792"/>
      <c r="WSO2" s="791"/>
      <c r="WSP2" s="792"/>
      <c r="WSQ2" s="792"/>
      <c r="WSR2" s="792"/>
      <c r="WSS2" s="791"/>
      <c r="WST2" s="792"/>
      <c r="WSU2" s="792"/>
      <c r="WSV2" s="792"/>
      <c r="WSW2" s="791"/>
      <c r="WSX2" s="792"/>
      <c r="WSY2" s="792"/>
      <c r="WSZ2" s="792"/>
      <c r="WTA2" s="791"/>
      <c r="WTB2" s="792"/>
      <c r="WTC2" s="792"/>
      <c r="WTD2" s="792"/>
      <c r="WTE2" s="791"/>
      <c r="WTF2" s="792"/>
      <c r="WTG2" s="792"/>
      <c r="WTH2" s="792"/>
      <c r="WTI2" s="791"/>
      <c r="WTJ2" s="792"/>
      <c r="WTK2" s="792"/>
      <c r="WTL2" s="792"/>
      <c r="WTM2" s="791"/>
      <c r="WTN2" s="792"/>
      <c r="WTO2" s="792"/>
      <c r="WTP2" s="792"/>
      <c r="WTQ2" s="791"/>
      <c r="WTR2" s="792"/>
      <c r="WTS2" s="792"/>
      <c r="WTT2" s="792"/>
      <c r="WTU2" s="791"/>
      <c r="WTV2" s="792"/>
      <c r="WTW2" s="792"/>
      <c r="WTX2" s="792"/>
      <c r="WTY2" s="791"/>
      <c r="WTZ2" s="792"/>
      <c r="WUA2" s="792"/>
      <c r="WUB2" s="792"/>
      <c r="WUC2" s="791"/>
      <c r="WUD2" s="792"/>
      <c r="WUE2" s="792"/>
      <c r="WUF2" s="792"/>
      <c r="WUG2" s="791"/>
      <c r="WUH2" s="792"/>
      <c r="WUI2" s="792"/>
      <c r="WUJ2" s="792"/>
      <c r="WUK2" s="791"/>
      <c r="WUL2" s="792"/>
      <c r="WUM2" s="792"/>
      <c r="WUN2" s="792"/>
      <c r="WUO2" s="791"/>
      <c r="WUP2" s="792"/>
      <c r="WUQ2" s="792"/>
      <c r="WUR2" s="792"/>
      <c r="WUS2" s="791"/>
      <c r="WUT2" s="792"/>
      <c r="WUU2" s="792"/>
      <c r="WUV2" s="792"/>
      <c r="WUW2" s="791"/>
      <c r="WUX2" s="792"/>
      <c r="WUY2" s="792"/>
      <c r="WUZ2" s="792"/>
      <c r="WVA2" s="791"/>
      <c r="WVB2" s="792"/>
      <c r="WVC2" s="792"/>
      <c r="WVD2" s="792"/>
      <c r="WVE2" s="791"/>
      <c r="WVF2" s="792"/>
      <c r="WVG2" s="792"/>
      <c r="WVH2" s="792"/>
      <c r="WVI2" s="791"/>
      <c r="WVJ2" s="792"/>
      <c r="WVK2" s="792"/>
      <c r="WVL2" s="792"/>
      <c r="WVM2" s="791"/>
      <c r="WVN2" s="792"/>
      <c r="WVO2" s="792"/>
      <c r="WVP2" s="792"/>
      <c r="WVQ2" s="791"/>
      <c r="WVR2" s="792"/>
      <c r="WVS2" s="792"/>
      <c r="WVT2" s="792"/>
      <c r="WVU2" s="791"/>
      <c r="WVV2" s="792"/>
      <c r="WVW2" s="792"/>
      <c r="WVX2" s="792"/>
      <c r="WVY2" s="791"/>
      <c r="WVZ2" s="792"/>
      <c r="WWA2" s="792"/>
      <c r="WWB2" s="792"/>
      <c r="WWC2" s="791"/>
      <c r="WWD2" s="792"/>
      <c r="WWE2" s="792"/>
      <c r="WWF2" s="792"/>
      <c r="WWG2" s="791"/>
      <c r="WWH2" s="792"/>
      <c r="WWI2" s="792"/>
      <c r="WWJ2" s="792"/>
      <c r="WWK2" s="791"/>
      <c r="WWL2" s="792"/>
      <c r="WWM2" s="792"/>
      <c r="WWN2" s="792"/>
      <c r="WWO2" s="791"/>
      <c r="WWP2" s="792"/>
      <c r="WWQ2" s="792"/>
      <c r="WWR2" s="792"/>
      <c r="WWS2" s="791"/>
      <c r="WWT2" s="792"/>
      <c r="WWU2" s="792"/>
      <c r="WWV2" s="792"/>
      <c r="WWW2" s="791"/>
      <c r="WWX2" s="792"/>
      <c r="WWY2" s="792"/>
      <c r="WWZ2" s="792"/>
      <c r="WXA2" s="791"/>
      <c r="WXB2" s="792"/>
      <c r="WXC2" s="792"/>
      <c r="WXD2" s="792"/>
      <c r="WXE2" s="791"/>
      <c r="WXF2" s="792"/>
      <c r="WXG2" s="792"/>
      <c r="WXH2" s="792"/>
      <c r="WXI2" s="791"/>
      <c r="WXJ2" s="792"/>
      <c r="WXK2" s="792"/>
      <c r="WXL2" s="792"/>
      <c r="WXM2" s="791"/>
      <c r="WXN2" s="792"/>
      <c r="WXO2" s="792"/>
      <c r="WXP2" s="792"/>
      <c r="WXQ2" s="791"/>
      <c r="WXR2" s="792"/>
      <c r="WXS2" s="792"/>
      <c r="WXT2" s="792"/>
      <c r="WXU2" s="791"/>
      <c r="WXV2" s="792"/>
      <c r="WXW2" s="792"/>
      <c r="WXX2" s="792"/>
      <c r="WXY2" s="791"/>
      <c r="WXZ2" s="792"/>
      <c r="WYA2" s="792"/>
      <c r="WYB2" s="792"/>
      <c r="WYC2" s="791"/>
      <c r="WYD2" s="792"/>
      <c r="WYE2" s="792"/>
      <c r="WYF2" s="792"/>
      <c r="WYG2" s="791"/>
      <c r="WYH2" s="792"/>
      <c r="WYI2" s="792"/>
      <c r="WYJ2" s="792"/>
      <c r="WYK2" s="791"/>
      <c r="WYL2" s="792"/>
      <c r="WYM2" s="792"/>
      <c r="WYN2" s="792"/>
      <c r="WYO2" s="791"/>
      <c r="WYP2" s="792"/>
      <c r="WYQ2" s="792"/>
      <c r="WYR2" s="792"/>
      <c r="WYS2" s="791"/>
      <c r="WYT2" s="792"/>
      <c r="WYU2" s="792"/>
      <c r="WYV2" s="792"/>
      <c r="WYW2" s="791"/>
      <c r="WYX2" s="792"/>
      <c r="WYY2" s="792"/>
      <c r="WYZ2" s="792"/>
      <c r="WZA2" s="791"/>
      <c r="WZB2" s="792"/>
      <c r="WZC2" s="792"/>
      <c r="WZD2" s="792"/>
      <c r="WZE2" s="791"/>
      <c r="WZF2" s="792"/>
      <c r="WZG2" s="792"/>
      <c r="WZH2" s="792"/>
      <c r="WZI2" s="791"/>
      <c r="WZJ2" s="792"/>
      <c r="WZK2" s="792"/>
      <c r="WZL2" s="792"/>
      <c r="WZM2" s="791"/>
      <c r="WZN2" s="792"/>
      <c r="WZO2" s="792"/>
      <c r="WZP2" s="792"/>
      <c r="WZQ2" s="791"/>
      <c r="WZR2" s="792"/>
      <c r="WZS2" s="792"/>
      <c r="WZT2" s="792"/>
      <c r="WZU2" s="791"/>
      <c r="WZV2" s="792"/>
      <c r="WZW2" s="792"/>
      <c r="WZX2" s="792"/>
      <c r="WZY2" s="791"/>
      <c r="WZZ2" s="792"/>
      <c r="XAA2" s="792"/>
      <c r="XAB2" s="792"/>
      <c r="XAC2" s="791"/>
      <c r="XAD2" s="792"/>
      <c r="XAE2" s="792"/>
      <c r="XAF2" s="792"/>
      <c r="XAG2" s="791"/>
      <c r="XAH2" s="792"/>
      <c r="XAI2" s="792"/>
      <c r="XAJ2" s="792"/>
      <c r="XAK2" s="791"/>
      <c r="XAL2" s="792"/>
      <c r="XAM2" s="792"/>
      <c r="XAN2" s="792"/>
      <c r="XAO2" s="791"/>
      <c r="XAP2" s="792"/>
      <c r="XAQ2" s="792"/>
      <c r="XAR2" s="792"/>
      <c r="XAS2" s="791"/>
      <c r="XAT2" s="792"/>
      <c r="XAU2" s="792"/>
      <c r="XAV2" s="792"/>
      <c r="XAW2" s="791"/>
      <c r="XAX2" s="792"/>
      <c r="XAY2" s="792"/>
      <c r="XAZ2" s="792"/>
      <c r="XBA2" s="791"/>
      <c r="XBB2" s="792"/>
      <c r="XBC2" s="792"/>
      <c r="XBD2" s="792"/>
      <c r="XBE2" s="791"/>
      <c r="XBF2" s="792"/>
      <c r="XBG2" s="792"/>
      <c r="XBH2" s="792"/>
      <c r="XBI2" s="791"/>
      <c r="XBJ2" s="792"/>
      <c r="XBK2" s="792"/>
      <c r="XBL2" s="792"/>
      <c r="XBM2" s="791"/>
      <c r="XBN2" s="792"/>
      <c r="XBO2" s="792"/>
      <c r="XBP2" s="792"/>
      <c r="XBQ2" s="791"/>
      <c r="XBR2" s="792"/>
      <c r="XBS2" s="792"/>
      <c r="XBT2" s="792"/>
      <c r="XBU2" s="791"/>
      <c r="XBV2" s="792"/>
      <c r="XBW2" s="792"/>
      <c r="XBX2" s="792"/>
      <c r="XBY2" s="791"/>
      <c r="XBZ2" s="792"/>
      <c r="XCA2" s="792"/>
      <c r="XCB2" s="792"/>
      <c r="XCC2" s="791"/>
      <c r="XCD2" s="792"/>
      <c r="XCE2" s="792"/>
      <c r="XCF2" s="792"/>
      <c r="XCG2" s="791"/>
      <c r="XCH2" s="792"/>
      <c r="XCI2" s="792"/>
      <c r="XCJ2" s="792"/>
      <c r="XCK2" s="791"/>
      <c r="XCL2" s="792"/>
      <c r="XCM2" s="792"/>
      <c r="XCN2" s="792"/>
      <c r="XCO2" s="791"/>
      <c r="XCP2" s="792"/>
      <c r="XCQ2" s="792"/>
      <c r="XCR2" s="792"/>
      <c r="XCS2" s="791"/>
      <c r="XCT2" s="792"/>
      <c r="XCU2" s="792"/>
      <c r="XCV2" s="792"/>
      <c r="XCW2" s="791"/>
      <c r="XCX2" s="792"/>
      <c r="XCY2" s="792"/>
      <c r="XCZ2" s="792"/>
      <c r="XDA2" s="791"/>
      <c r="XDB2" s="792"/>
      <c r="XDC2" s="792"/>
      <c r="XDD2" s="792"/>
      <c r="XDE2" s="791"/>
      <c r="XDF2" s="792"/>
      <c r="XDG2" s="792"/>
      <c r="XDH2" s="792"/>
      <c r="XDI2" s="791"/>
      <c r="XDJ2" s="792"/>
      <c r="XDK2" s="792"/>
      <c r="XDL2" s="792"/>
      <c r="XDM2" s="791"/>
      <c r="XDN2" s="792"/>
      <c r="XDO2" s="792"/>
      <c r="XDP2" s="792"/>
      <c r="XDQ2" s="791"/>
      <c r="XDR2" s="792"/>
      <c r="XDS2" s="792"/>
      <c r="XDT2" s="792"/>
      <c r="XDU2" s="791"/>
      <c r="XDV2" s="792"/>
      <c r="XDW2" s="792"/>
      <c r="XDX2" s="792"/>
      <c r="XDY2" s="791"/>
      <c r="XDZ2" s="792"/>
      <c r="XEA2" s="792"/>
      <c r="XEB2" s="792"/>
      <c r="XEC2" s="791"/>
      <c r="XED2" s="792"/>
      <c r="XEE2" s="792"/>
      <c r="XEF2" s="792"/>
      <c r="XEG2" s="791"/>
      <c r="XEH2" s="792"/>
      <c r="XEI2" s="792"/>
      <c r="XEJ2" s="792"/>
      <c r="XEK2" s="791"/>
      <c r="XEL2" s="792"/>
      <c r="XEM2" s="792"/>
      <c r="XEN2" s="792"/>
      <c r="XEO2" s="791"/>
      <c r="XEP2" s="792"/>
      <c r="XEQ2" s="792"/>
      <c r="XER2" s="792"/>
      <c r="XES2" s="791"/>
      <c r="XET2" s="792"/>
      <c r="XEU2" s="792"/>
      <c r="XEV2" s="792"/>
      <c r="XEW2" s="791"/>
      <c r="XEX2" s="792"/>
      <c r="XEY2" s="792"/>
      <c r="XEZ2" s="792"/>
      <c r="XFA2" s="791"/>
      <c r="XFB2" s="792"/>
      <c r="XFC2" s="792"/>
      <c r="XFD2" s="792"/>
    </row>
    <row r="3" spans="1:16384" ht="26.5" x14ac:dyDescent="0.4">
      <c r="A3" s="252"/>
      <c r="B3" s="252"/>
      <c r="C3" s="253"/>
      <c r="D3" s="254"/>
      <c r="E3" s="252"/>
      <c r="F3" s="252"/>
      <c r="G3" s="804" t="s">
        <v>78</v>
      </c>
      <c r="H3" s="805"/>
      <c r="I3" s="805"/>
      <c r="J3" s="805"/>
      <c r="K3" s="805"/>
      <c r="L3" s="805"/>
      <c r="M3" s="255"/>
      <c r="N3" s="256"/>
      <c r="O3" s="257"/>
      <c r="P3" s="258"/>
      <c r="Q3" s="202"/>
      <c r="R3" s="202"/>
      <c r="S3" s="203"/>
      <c r="T3" s="204"/>
      <c r="U3" s="202"/>
      <c r="V3" s="202"/>
      <c r="W3" s="203"/>
      <c r="X3" s="204"/>
      <c r="Y3" s="202"/>
      <c r="Z3" s="202"/>
      <c r="AA3" s="203"/>
      <c r="AB3" s="204"/>
      <c r="AC3" s="202"/>
      <c r="AD3" s="202"/>
      <c r="AE3" s="203"/>
      <c r="AF3" s="204"/>
      <c r="AG3" s="202"/>
      <c r="AH3" s="202"/>
      <c r="AI3" s="203"/>
      <c r="AJ3" s="204"/>
      <c r="AK3" s="202"/>
      <c r="AL3" s="202"/>
      <c r="AM3" s="203"/>
      <c r="AN3" s="204"/>
      <c r="AO3" s="202"/>
      <c r="AP3" s="202"/>
      <c r="AQ3" s="203"/>
      <c r="AR3" s="204"/>
      <c r="AS3" s="202"/>
      <c r="AT3" s="202"/>
      <c r="AU3" s="203"/>
      <c r="AV3" s="204"/>
      <c r="AW3" s="202"/>
      <c r="AX3" s="202"/>
      <c r="AY3" s="203"/>
      <c r="AZ3" s="204"/>
      <c r="BA3" s="202"/>
      <c r="BB3" s="202"/>
      <c r="BC3" s="203"/>
      <c r="BD3" s="204"/>
      <c r="BE3" s="202"/>
      <c r="BF3" s="202"/>
      <c r="BG3" s="203"/>
      <c r="BH3" s="204"/>
      <c r="BI3" s="202"/>
      <c r="BJ3" s="202"/>
      <c r="BK3" s="203"/>
      <c r="BL3" s="204"/>
      <c r="BM3" s="202"/>
      <c r="BN3" s="202"/>
      <c r="BO3" s="203"/>
      <c r="BP3" s="204"/>
      <c r="BQ3" s="202"/>
      <c r="BR3" s="202"/>
      <c r="BS3" s="203"/>
      <c r="BT3" s="204"/>
      <c r="BU3" s="202"/>
      <c r="BV3" s="202"/>
      <c r="BW3" s="203"/>
      <c r="BX3" s="204"/>
      <c r="BY3" s="202"/>
      <c r="BZ3" s="202"/>
      <c r="CA3" s="203"/>
      <c r="CB3" s="204"/>
      <c r="CC3" s="202"/>
      <c r="CD3" s="202"/>
      <c r="CE3" s="203"/>
      <c r="CF3" s="204"/>
      <c r="CG3" s="202"/>
      <c r="CH3" s="202"/>
      <c r="CI3" s="203"/>
      <c r="CJ3" s="204"/>
      <c r="CK3" s="202"/>
      <c r="CL3" s="202"/>
      <c r="CM3" s="203"/>
      <c r="CN3" s="204"/>
      <c r="CO3" s="202"/>
      <c r="CP3" s="202"/>
      <c r="CQ3" s="203"/>
      <c r="CR3" s="204"/>
      <c r="CS3" s="202"/>
      <c r="CT3" s="202"/>
      <c r="CU3" s="203"/>
      <c r="CV3" s="204"/>
      <c r="CW3" s="202"/>
      <c r="CX3" s="202"/>
      <c r="CY3" s="203"/>
      <c r="CZ3" s="204"/>
      <c r="DA3" s="202"/>
      <c r="DB3" s="202"/>
      <c r="DC3" s="203"/>
      <c r="DD3" s="204"/>
      <c r="DE3" s="202"/>
      <c r="DF3" s="202"/>
      <c r="DG3" s="203"/>
      <c r="DH3" s="204"/>
      <c r="DI3" s="202"/>
      <c r="DJ3" s="202"/>
      <c r="DK3" s="203"/>
      <c r="DL3" s="204"/>
      <c r="DM3" s="202"/>
      <c r="DN3" s="202"/>
      <c r="DO3" s="203"/>
      <c r="DP3" s="204"/>
      <c r="DQ3" s="202"/>
      <c r="DR3" s="202"/>
      <c r="DS3" s="203"/>
      <c r="DT3" s="204"/>
      <c r="DU3" s="202"/>
      <c r="DV3" s="202"/>
      <c r="DW3" s="203"/>
      <c r="DX3" s="204"/>
      <c r="DY3" s="202"/>
      <c r="DZ3" s="202"/>
      <c r="EA3" s="203"/>
      <c r="EB3" s="204"/>
      <c r="EC3" s="202"/>
      <c r="ED3" s="202"/>
      <c r="EE3" s="203"/>
      <c r="EF3" s="204"/>
      <c r="EG3" s="202"/>
      <c r="EH3" s="202"/>
      <c r="EI3" s="203"/>
      <c r="EJ3" s="204"/>
      <c r="EK3" s="202"/>
      <c r="EL3" s="202"/>
      <c r="EM3" s="203"/>
      <c r="EN3" s="204"/>
      <c r="EO3" s="202"/>
      <c r="EP3" s="202"/>
      <c r="EQ3" s="203"/>
      <c r="ER3" s="204"/>
      <c r="ES3" s="202"/>
      <c r="ET3" s="202"/>
      <c r="EU3" s="203"/>
      <c r="EV3" s="204"/>
      <c r="EW3" s="202"/>
      <c r="EX3" s="202"/>
      <c r="EY3" s="203"/>
      <c r="EZ3" s="204"/>
      <c r="FA3" s="202"/>
      <c r="FB3" s="202"/>
      <c r="FC3" s="203"/>
      <c r="FD3" s="204"/>
      <c r="FE3" s="202"/>
      <c r="FF3" s="202"/>
      <c r="FG3" s="203"/>
      <c r="FH3" s="204"/>
      <c r="FI3" s="202"/>
      <c r="FJ3" s="202"/>
      <c r="FK3" s="203"/>
      <c r="FL3" s="204"/>
      <c r="FM3" s="202"/>
      <c r="FN3" s="202"/>
      <c r="FO3" s="203"/>
      <c r="FP3" s="204"/>
      <c r="FQ3" s="202"/>
      <c r="FR3" s="202"/>
      <c r="FS3" s="203"/>
      <c r="FT3" s="204"/>
      <c r="FU3" s="202"/>
      <c r="FV3" s="202"/>
      <c r="FW3" s="203"/>
      <c r="FX3" s="204"/>
      <c r="FY3" s="202"/>
      <c r="FZ3" s="202"/>
      <c r="GA3" s="203"/>
      <c r="GB3" s="204"/>
      <c r="GC3" s="202"/>
      <c r="GD3" s="202"/>
      <c r="GE3" s="203"/>
      <c r="GF3" s="204"/>
      <c r="GG3" s="202"/>
      <c r="GH3" s="202"/>
      <c r="GI3" s="203"/>
      <c r="GJ3" s="204"/>
      <c r="GK3" s="202"/>
      <c r="GL3" s="202"/>
      <c r="GM3" s="203"/>
      <c r="GN3" s="204"/>
      <c r="GO3" s="202"/>
      <c r="GP3" s="202"/>
      <c r="GQ3" s="203"/>
      <c r="GR3" s="204"/>
      <c r="GS3" s="202"/>
      <c r="GT3" s="202"/>
      <c r="GU3" s="203"/>
      <c r="GV3" s="204"/>
      <c r="GW3" s="202"/>
      <c r="GX3" s="202"/>
      <c r="GY3" s="203"/>
      <c r="GZ3" s="204"/>
      <c r="HA3" s="202"/>
      <c r="HB3" s="202"/>
      <c r="HC3" s="203"/>
      <c r="HD3" s="204"/>
      <c r="HE3" s="202"/>
      <c r="HF3" s="202"/>
      <c r="HG3" s="203"/>
      <c r="HH3" s="204"/>
      <c r="HI3" s="202"/>
      <c r="HJ3" s="202"/>
      <c r="HK3" s="203"/>
      <c r="HL3" s="204"/>
      <c r="HM3" s="202"/>
      <c r="HN3" s="202"/>
      <c r="HO3" s="203"/>
      <c r="HP3" s="204"/>
      <c r="HQ3" s="202"/>
      <c r="HR3" s="202"/>
      <c r="HS3" s="203"/>
      <c r="HT3" s="204"/>
      <c r="HU3" s="202"/>
      <c r="HV3" s="202"/>
      <c r="HW3" s="203"/>
      <c r="HX3" s="204"/>
      <c r="HY3" s="202"/>
      <c r="HZ3" s="202"/>
      <c r="IA3" s="203"/>
      <c r="IB3" s="204"/>
      <c r="IC3" s="202"/>
      <c r="ID3" s="202"/>
      <c r="IE3" s="203"/>
      <c r="IF3" s="204"/>
      <c r="IG3" s="202"/>
      <c r="IH3" s="202"/>
      <c r="II3" s="203"/>
      <c r="IJ3" s="204"/>
      <c r="IK3" s="202"/>
      <c r="IL3" s="202"/>
      <c r="IM3" s="203"/>
      <c r="IN3" s="204"/>
      <c r="IO3" s="202"/>
      <c r="IP3" s="202"/>
      <c r="IQ3" s="203"/>
      <c r="IR3" s="204"/>
      <c r="IS3" s="202"/>
      <c r="IT3" s="202"/>
      <c r="IU3" s="203"/>
      <c r="IV3" s="204"/>
      <c r="IW3" s="202"/>
      <c r="IX3" s="202"/>
      <c r="IY3" s="203"/>
      <c r="IZ3" s="204"/>
      <c r="JA3" s="202"/>
      <c r="JB3" s="202"/>
      <c r="JC3" s="203"/>
      <c r="JD3" s="204"/>
      <c r="JE3" s="202"/>
      <c r="JF3" s="202"/>
      <c r="JG3" s="203"/>
      <c r="JH3" s="204"/>
      <c r="JI3" s="202"/>
      <c r="JJ3" s="202"/>
      <c r="JK3" s="203"/>
      <c r="JL3" s="204"/>
      <c r="JM3" s="202"/>
      <c r="JN3" s="202"/>
      <c r="JO3" s="203"/>
      <c r="JP3" s="204"/>
      <c r="JQ3" s="202"/>
      <c r="JR3" s="202"/>
      <c r="JS3" s="203"/>
      <c r="JT3" s="204"/>
      <c r="JU3" s="202"/>
      <c r="JV3" s="202"/>
      <c r="JW3" s="203"/>
      <c r="JX3" s="204"/>
      <c r="JY3" s="202"/>
      <c r="JZ3" s="202"/>
      <c r="KA3" s="203"/>
      <c r="KB3" s="204"/>
      <c r="KC3" s="202"/>
      <c r="KD3" s="202"/>
      <c r="KE3" s="203"/>
      <c r="KF3" s="204"/>
      <c r="KG3" s="202"/>
      <c r="KH3" s="202"/>
      <c r="KI3" s="203"/>
      <c r="KJ3" s="204"/>
      <c r="KK3" s="202"/>
      <c r="KL3" s="202"/>
      <c r="KM3" s="203"/>
      <c r="KN3" s="204"/>
      <c r="KO3" s="202"/>
      <c r="KP3" s="202"/>
      <c r="KQ3" s="203"/>
      <c r="KR3" s="204"/>
      <c r="KS3" s="202"/>
      <c r="KT3" s="202"/>
      <c r="KU3" s="203"/>
      <c r="KV3" s="204"/>
      <c r="KW3" s="202"/>
      <c r="KX3" s="202"/>
      <c r="KY3" s="203"/>
      <c r="KZ3" s="204"/>
      <c r="LA3" s="202"/>
      <c r="LB3" s="202"/>
      <c r="LC3" s="203"/>
      <c r="LD3" s="204"/>
      <c r="LE3" s="202"/>
      <c r="LF3" s="202"/>
      <c r="LG3" s="203"/>
      <c r="LH3" s="204"/>
      <c r="LI3" s="202"/>
      <c r="LJ3" s="202"/>
      <c r="LK3" s="203"/>
      <c r="LL3" s="204"/>
      <c r="LM3" s="202"/>
      <c r="LN3" s="202"/>
      <c r="LO3" s="203"/>
      <c r="LP3" s="204"/>
      <c r="LQ3" s="202"/>
      <c r="LR3" s="202"/>
      <c r="LS3" s="203"/>
      <c r="LT3" s="204"/>
      <c r="LU3" s="202"/>
      <c r="LV3" s="202"/>
      <c r="LW3" s="203"/>
      <c r="LX3" s="204"/>
      <c r="LY3" s="202"/>
      <c r="LZ3" s="202"/>
      <c r="MA3" s="203"/>
      <c r="MB3" s="204"/>
      <c r="MC3" s="202"/>
      <c r="MD3" s="202"/>
      <c r="ME3" s="203"/>
      <c r="MF3" s="204"/>
      <c r="MG3" s="202"/>
      <c r="MH3" s="202"/>
      <c r="MI3" s="203"/>
      <c r="MJ3" s="204"/>
      <c r="MK3" s="202"/>
      <c r="ML3" s="202"/>
      <c r="MM3" s="203"/>
      <c r="MN3" s="204"/>
      <c r="MO3" s="202"/>
      <c r="MP3" s="202"/>
      <c r="MQ3" s="203"/>
      <c r="MR3" s="204"/>
      <c r="MS3" s="202"/>
      <c r="MT3" s="202"/>
      <c r="MU3" s="203"/>
      <c r="MV3" s="204"/>
      <c r="MW3" s="202"/>
      <c r="MX3" s="202"/>
      <c r="MY3" s="203"/>
      <c r="MZ3" s="204"/>
      <c r="NA3" s="202"/>
      <c r="NB3" s="202"/>
      <c r="NC3" s="203"/>
      <c r="ND3" s="204"/>
      <c r="NE3" s="202"/>
      <c r="NF3" s="202"/>
      <c r="NG3" s="203"/>
      <c r="NH3" s="204"/>
      <c r="NI3" s="202"/>
      <c r="NJ3" s="202"/>
      <c r="NK3" s="203"/>
      <c r="NL3" s="204"/>
      <c r="NM3" s="202"/>
      <c r="NN3" s="202"/>
      <c r="NO3" s="203"/>
      <c r="NP3" s="204"/>
      <c r="NQ3" s="202"/>
      <c r="NR3" s="202"/>
      <c r="NS3" s="203"/>
      <c r="NT3" s="204"/>
      <c r="NU3" s="202"/>
      <c r="NV3" s="202"/>
      <c r="NW3" s="203"/>
      <c r="NX3" s="204"/>
      <c r="NY3" s="202"/>
      <c r="NZ3" s="202"/>
      <c r="OA3" s="203"/>
      <c r="OB3" s="204"/>
      <c r="OC3" s="202"/>
      <c r="OD3" s="202"/>
      <c r="OE3" s="203"/>
      <c r="OF3" s="204"/>
      <c r="OG3" s="202"/>
      <c r="OH3" s="202"/>
      <c r="OI3" s="203"/>
      <c r="OJ3" s="204"/>
      <c r="OK3" s="202"/>
      <c r="OL3" s="202"/>
      <c r="OM3" s="203"/>
      <c r="ON3" s="204"/>
      <c r="OO3" s="202"/>
      <c r="OP3" s="202"/>
      <c r="OQ3" s="203"/>
      <c r="OR3" s="204"/>
      <c r="OS3" s="202"/>
      <c r="OT3" s="202"/>
      <c r="OU3" s="203"/>
      <c r="OV3" s="204"/>
      <c r="OW3" s="202"/>
      <c r="OX3" s="202"/>
      <c r="OY3" s="203"/>
      <c r="OZ3" s="204"/>
      <c r="PA3" s="202"/>
      <c r="PB3" s="202"/>
      <c r="PC3" s="203"/>
      <c r="PD3" s="204"/>
      <c r="PE3" s="202"/>
      <c r="PF3" s="202"/>
      <c r="PG3" s="203"/>
      <c r="PH3" s="204"/>
      <c r="PI3" s="202"/>
      <c r="PJ3" s="202"/>
      <c r="PK3" s="203"/>
      <c r="PL3" s="204"/>
      <c r="PM3" s="202"/>
      <c r="PN3" s="202"/>
      <c r="PO3" s="203"/>
      <c r="PP3" s="204"/>
      <c r="PQ3" s="202"/>
      <c r="PR3" s="202"/>
      <c r="PS3" s="203"/>
      <c r="PT3" s="204"/>
      <c r="PU3" s="202"/>
      <c r="PV3" s="202"/>
      <c r="PW3" s="203"/>
      <c r="PX3" s="204"/>
      <c r="PY3" s="202"/>
      <c r="PZ3" s="202"/>
      <c r="QA3" s="203"/>
      <c r="QB3" s="204"/>
      <c r="QC3" s="202"/>
      <c r="QD3" s="202"/>
      <c r="QE3" s="203"/>
      <c r="QF3" s="204"/>
      <c r="QG3" s="202"/>
      <c r="QH3" s="202"/>
      <c r="QI3" s="203"/>
      <c r="QJ3" s="204"/>
      <c r="QK3" s="202"/>
      <c r="QL3" s="202"/>
      <c r="QM3" s="203"/>
      <c r="QN3" s="204"/>
      <c r="QO3" s="202"/>
      <c r="QP3" s="202"/>
      <c r="QQ3" s="203"/>
      <c r="QR3" s="204"/>
      <c r="QS3" s="202"/>
      <c r="QT3" s="202"/>
      <c r="QU3" s="203"/>
      <c r="QV3" s="204"/>
      <c r="QW3" s="202"/>
      <c r="QX3" s="202"/>
      <c r="QY3" s="203"/>
      <c r="QZ3" s="204"/>
      <c r="RA3" s="202"/>
      <c r="RB3" s="202"/>
      <c r="RC3" s="203"/>
      <c r="RD3" s="204"/>
      <c r="RE3" s="202"/>
      <c r="RF3" s="202"/>
      <c r="RG3" s="203"/>
      <c r="RH3" s="204"/>
      <c r="RI3" s="202"/>
      <c r="RJ3" s="202"/>
      <c r="RK3" s="203"/>
      <c r="RL3" s="204"/>
      <c r="RM3" s="202"/>
      <c r="RN3" s="202"/>
      <c r="RO3" s="203"/>
      <c r="RP3" s="204"/>
      <c r="RQ3" s="202"/>
      <c r="RR3" s="202"/>
      <c r="RS3" s="203"/>
      <c r="RT3" s="204"/>
      <c r="RU3" s="202"/>
      <c r="RV3" s="202"/>
      <c r="RW3" s="203"/>
      <c r="RX3" s="204"/>
      <c r="RY3" s="202"/>
      <c r="RZ3" s="202"/>
      <c r="SA3" s="203"/>
      <c r="SB3" s="204"/>
      <c r="SC3" s="202"/>
      <c r="SD3" s="202"/>
      <c r="SE3" s="203"/>
      <c r="SF3" s="204"/>
      <c r="SG3" s="202"/>
      <c r="SH3" s="202"/>
      <c r="SI3" s="203"/>
      <c r="SJ3" s="204"/>
      <c r="SK3" s="202"/>
      <c r="SL3" s="202"/>
      <c r="SM3" s="203"/>
      <c r="SN3" s="204"/>
      <c r="SO3" s="202"/>
      <c r="SP3" s="202"/>
      <c r="SQ3" s="203"/>
      <c r="SR3" s="204"/>
      <c r="SS3" s="202"/>
      <c r="ST3" s="202"/>
      <c r="SU3" s="203"/>
      <c r="SV3" s="204"/>
      <c r="SW3" s="202"/>
      <c r="SX3" s="202"/>
      <c r="SY3" s="203"/>
      <c r="SZ3" s="204"/>
      <c r="TA3" s="202"/>
      <c r="TB3" s="202"/>
      <c r="TC3" s="203"/>
      <c r="TD3" s="204"/>
      <c r="TE3" s="202"/>
      <c r="TF3" s="202"/>
      <c r="TG3" s="203"/>
      <c r="TH3" s="204"/>
      <c r="TI3" s="202"/>
      <c r="TJ3" s="202"/>
      <c r="TK3" s="203"/>
      <c r="TL3" s="204"/>
      <c r="TM3" s="202"/>
      <c r="TN3" s="202"/>
      <c r="TO3" s="203"/>
      <c r="TP3" s="204"/>
      <c r="TQ3" s="202"/>
      <c r="TR3" s="202"/>
      <c r="TS3" s="203"/>
      <c r="TT3" s="204"/>
      <c r="TU3" s="202"/>
      <c r="TV3" s="202"/>
      <c r="TW3" s="203"/>
      <c r="TX3" s="204"/>
      <c r="TY3" s="202"/>
      <c r="TZ3" s="202"/>
      <c r="UA3" s="203"/>
      <c r="UB3" s="204"/>
      <c r="UC3" s="202"/>
      <c r="UD3" s="202"/>
      <c r="UE3" s="203"/>
      <c r="UF3" s="204"/>
      <c r="UG3" s="202"/>
      <c r="UH3" s="202"/>
      <c r="UI3" s="203"/>
      <c r="UJ3" s="204"/>
      <c r="UK3" s="202"/>
      <c r="UL3" s="202"/>
      <c r="UM3" s="203"/>
      <c r="UN3" s="204"/>
      <c r="UO3" s="202"/>
      <c r="UP3" s="202"/>
      <c r="UQ3" s="203"/>
      <c r="UR3" s="204"/>
      <c r="US3" s="202"/>
      <c r="UT3" s="202"/>
      <c r="UU3" s="203"/>
      <c r="UV3" s="204"/>
      <c r="UW3" s="202"/>
      <c r="UX3" s="202"/>
      <c r="UY3" s="203"/>
      <c r="UZ3" s="204"/>
      <c r="VA3" s="202"/>
      <c r="VB3" s="202"/>
      <c r="VC3" s="203"/>
      <c r="VD3" s="204"/>
      <c r="VE3" s="202"/>
      <c r="VF3" s="202"/>
      <c r="VG3" s="203"/>
      <c r="VH3" s="204"/>
      <c r="VI3" s="202"/>
      <c r="VJ3" s="202"/>
      <c r="VK3" s="203"/>
      <c r="VL3" s="204"/>
      <c r="VM3" s="202"/>
      <c r="VN3" s="202"/>
      <c r="VO3" s="203"/>
      <c r="VP3" s="204"/>
      <c r="VQ3" s="202"/>
      <c r="VR3" s="202"/>
      <c r="VS3" s="203"/>
      <c r="VT3" s="204"/>
      <c r="VU3" s="202"/>
      <c r="VV3" s="202"/>
      <c r="VW3" s="203"/>
      <c r="VX3" s="204"/>
      <c r="VY3" s="202"/>
      <c r="VZ3" s="202"/>
      <c r="WA3" s="203"/>
      <c r="WB3" s="204"/>
      <c r="WC3" s="202"/>
      <c r="WD3" s="202"/>
      <c r="WE3" s="203"/>
      <c r="WF3" s="204"/>
      <c r="WG3" s="202"/>
      <c r="WH3" s="202"/>
      <c r="WI3" s="203"/>
      <c r="WJ3" s="204"/>
      <c r="WK3" s="202"/>
      <c r="WL3" s="202"/>
      <c r="WM3" s="203"/>
      <c r="WN3" s="204"/>
      <c r="WO3" s="202"/>
      <c r="WP3" s="202"/>
      <c r="WQ3" s="203"/>
      <c r="WR3" s="204"/>
      <c r="WS3" s="202"/>
      <c r="WT3" s="202"/>
      <c r="WU3" s="203"/>
      <c r="WV3" s="204"/>
      <c r="WW3" s="202"/>
      <c r="WX3" s="202"/>
      <c r="WY3" s="203"/>
      <c r="WZ3" s="204"/>
      <c r="XA3" s="202"/>
      <c r="XB3" s="202"/>
      <c r="XC3" s="203"/>
      <c r="XD3" s="204"/>
      <c r="XE3" s="202"/>
      <c r="XF3" s="202"/>
      <c r="XG3" s="203"/>
      <c r="XH3" s="204"/>
      <c r="XI3" s="202"/>
      <c r="XJ3" s="202"/>
      <c r="XK3" s="203"/>
      <c r="XL3" s="204"/>
      <c r="XM3" s="202"/>
      <c r="XN3" s="202"/>
      <c r="XO3" s="203"/>
      <c r="XP3" s="204"/>
      <c r="XQ3" s="202"/>
      <c r="XR3" s="202"/>
      <c r="XS3" s="203"/>
      <c r="XT3" s="204"/>
      <c r="XU3" s="202"/>
      <c r="XV3" s="202"/>
      <c r="XW3" s="203"/>
      <c r="XX3" s="204"/>
      <c r="XY3" s="202"/>
      <c r="XZ3" s="202"/>
      <c r="YA3" s="203"/>
      <c r="YB3" s="204"/>
      <c r="YC3" s="202"/>
      <c r="YD3" s="202"/>
      <c r="YE3" s="203"/>
      <c r="YF3" s="204"/>
      <c r="YG3" s="202"/>
      <c r="YH3" s="202"/>
      <c r="YI3" s="203"/>
      <c r="YJ3" s="204"/>
      <c r="YK3" s="202"/>
      <c r="YL3" s="202"/>
      <c r="YM3" s="203"/>
      <c r="YN3" s="204"/>
      <c r="YO3" s="202"/>
      <c r="YP3" s="202"/>
      <c r="YQ3" s="203"/>
      <c r="YR3" s="204"/>
      <c r="YS3" s="202"/>
      <c r="YT3" s="202"/>
      <c r="YU3" s="203"/>
      <c r="YV3" s="204"/>
      <c r="YW3" s="202"/>
      <c r="YX3" s="202"/>
      <c r="YY3" s="203"/>
      <c r="YZ3" s="204"/>
      <c r="ZA3" s="202"/>
      <c r="ZB3" s="202"/>
      <c r="ZC3" s="203"/>
      <c r="ZD3" s="204"/>
      <c r="ZE3" s="202"/>
      <c r="ZF3" s="202"/>
      <c r="ZG3" s="203"/>
      <c r="ZH3" s="204"/>
      <c r="ZI3" s="202"/>
      <c r="ZJ3" s="202"/>
      <c r="ZK3" s="203"/>
      <c r="ZL3" s="204"/>
      <c r="ZM3" s="202"/>
      <c r="ZN3" s="202"/>
      <c r="ZO3" s="203"/>
      <c r="ZP3" s="204"/>
      <c r="ZQ3" s="202"/>
      <c r="ZR3" s="202"/>
      <c r="ZS3" s="203"/>
      <c r="ZT3" s="204"/>
      <c r="ZU3" s="202"/>
      <c r="ZV3" s="202"/>
      <c r="ZW3" s="203"/>
      <c r="ZX3" s="204"/>
      <c r="ZY3" s="202"/>
      <c r="ZZ3" s="202"/>
      <c r="AAA3" s="203"/>
      <c r="AAB3" s="204"/>
      <c r="AAC3" s="202"/>
      <c r="AAD3" s="202"/>
      <c r="AAE3" s="203"/>
      <c r="AAF3" s="204"/>
      <c r="AAG3" s="202"/>
      <c r="AAH3" s="202"/>
      <c r="AAI3" s="203"/>
      <c r="AAJ3" s="204"/>
      <c r="AAK3" s="202"/>
      <c r="AAL3" s="202"/>
      <c r="AAM3" s="203"/>
      <c r="AAN3" s="204"/>
      <c r="AAO3" s="202"/>
      <c r="AAP3" s="202"/>
      <c r="AAQ3" s="203"/>
      <c r="AAR3" s="204"/>
      <c r="AAS3" s="202"/>
      <c r="AAT3" s="202"/>
      <c r="AAU3" s="203"/>
      <c r="AAV3" s="204"/>
      <c r="AAW3" s="202"/>
      <c r="AAX3" s="202"/>
      <c r="AAY3" s="203"/>
      <c r="AAZ3" s="204"/>
      <c r="ABA3" s="202"/>
      <c r="ABB3" s="202"/>
      <c r="ABC3" s="203"/>
      <c r="ABD3" s="204"/>
      <c r="ABE3" s="202"/>
      <c r="ABF3" s="202"/>
      <c r="ABG3" s="203"/>
      <c r="ABH3" s="204"/>
      <c r="ABI3" s="202"/>
      <c r="ABJ3" s="202"/>
      <c r="ABK3" s="203"/>
      <c r="ABL3" s="204"/>
      <c r="ABM3" s="202"/>
      <c r="ABN3" s="202"/>
      <c r="ABO3" s="203"/>
      <c r="ABP3" s="204"/>
      <c r="ABQ3" s="202"/>
      <c r="ABR3" s="202"/>
      <c r="ABS3" s="203"/>
      <c r="ABT3" s="204"/>
      <c r="ABU3" s="202"/>
      <c r="ABV3" s="202"/>
      <c r="ABW3" s="203"/>
      <c r="ABX3" s="204"/>
      <c r="ABY3" s="202"/>
      <c r="ABZ3" s="202"/>
      <c r="ACA3" s="203"/>
      <c r="ACB3" s="204"/>
      <c r="ACC3" s="202"/>
      <c r="ACD3" s="202"/>
      <c r="ACE3" s="203"/>
      <c r="ACF3" s="204"/>
      <c r="ACG3" s="202"/>
      <c r="ACH3" s="202"/>
      <c r="ACI3" s="203"/>
      <c r="ACJ3" s="204"/>
      <c r="ACK3" s="202"/>
      <c r="ACL3" s="202"/>
      <c r="ACM3" s="203"/>
      <c r="ACN3" s="204"/>
      <c r="ACO3" s="202"/>
      <c r="ACP3" s="202"/>
      <c r="ACQ3" s="203"/>
      <c r="ACR3" s="204"/>
      <c r="ACS3" s="202"/>
      <c r="ACT3" s="202"/>
      <c r="ACU3" s="203"/>
      <c r="ACV3" s="204"/>
      <c r="ACW3" s="202"/>
      <c r="ACX3" s="202"/>
      <c r="ACY3" s="203"/>
      <c r="ACZ3" s="204"/>
      <c r="ADA3" s="202"/>
      <c r="ADB3" s="202"/>
      <c r="ADC3" s="203"/>
      <c r="ADD3" s="204"/>
      <c r="ADE3" s="202"/>
      <c r="ADF3" s="202"/>
      <c r="ADG3" s="203"/>
      <c r="ADH3" s="204"/>
      <c r="ADI3" s="202"/>
      <c r="ADJ3" s="202"/>
      <c r="ADK3" s="203"/>
      <c r="ADL3" s="204"/>
      <c r="ADM3" s="202"/>
      <c r="ADN3" s="202"/>
      <c r="ADO3" s="203"/>
      <c r="ADP3" s="204"/>
      <c r="ADQ3" s="202"/>
      <c r="ADR3" s="202"/>
      <c r="ADS3" s="203"/>
      <c r="ADT3" s="204"/>
      <c r="ADU3" s="202"/>
      <c r="ADV3" s="202"/>
      <c r="ADW3" s="203"/>
      <c r="ADX3" s="204"/>
      <c r="ADY3" s="202"/>
      <c r="ADZ3" s="202"/>
      <c r="AEA3" s="203"/>
      <c r="AEB3" s="204"/>
      <c r="AEC3" s="202"/>
      <c r="AED3" s="202"/>
      <c r="AEE3" s="203"/>
      <c r="AEF3" s="204"/>
      <c r="AEG3" s="202"/>
      <c r="AEH3" s="202"/>
      <c r="AEI3" s="203"/>
      <c r="AEJ3" s="204"/>
      <c r="AEK3" s="202"/>
      <c r="AEL3" s="202"/>
      <c r="AEM3" s="203"/>
      <c r="AEN3" s="204"/>
      <c r="AEO3" s="202"/>
      <c r="AEP3" s="202"/>
      <c r="AEQ3" s="203"/>
      <c r="AER3" s="204"/>
      <c r="AES3" s="202"/>
      <c r="AET3" s="202"/>
      <c r="AEU3" s="203"/>
      <c r="AEV3" s="204"/>
      <c r="AEW3" s="202"/>
      <c r="AEX3" s="202"/>
      <c r="AEY3" s="203"/>
      <c r="AEZ3" s="204"/>
      <c r="AFA3" s="202"/>
      <c r="AFB3" s="202"/>
      <c r="AFC3" s="203"/>
      <c r="AFD3" s="204"/>
      <c r="AFE3" s="202"/>
      <c r="AFF3" s="202"/>
      <c r="AFG3" s="203"/>
      <c r="AFH3" s="204"/>
      <c r="AFI3" s="202"/>
      <c r="AFJ3" s="202"/>
      <c r="AFK3" s="203"/>
      <c r="AFL3" s="204"/>
      <c r="AFM3" s="202"/>
      <c r="AFN3" s="202"/>
      <c r="AFO3" s="203"/>
      <c r="AFP3" s="204"/>
      <c r="AFQ3" s="202"/>
      <c r="AFR3" s="202"/>
      <c r="AFS3" s="203"/>
      <c r="AFT3" s="204"/>
      <c r="AFU3" s="202"/>
      <c r="AFV3" s="202"/>
      <c r="AFW3" s="203"/>
      <c r="AFX3" s="204"/>
      <c r="AFY3" s="202"/>
      <c r="AFZ3" s="202"/>
      <c r="AGA3" s="203"/>
      <c r="AGB3" s="204"/>
      <c r="AGC3" s="202"/>
      <c r="AGD3" s="202"/>
      <c r="AGE3" s="203"/>
      <c r="AGF3" s="204"/>
      <c r="AGG3" s="202"/>
      <c r="AGH3" s="202"/>
      <c r="AGI3" s="203"/>
      <c r="AGJ3" s="204"/>
      <c r="AGK3" s="202"/>
      <c r="AGL3" s="202"/>
      <c r="AGM3" s="203"/>
      <c r="AGN3" s="204"/>
      <c r="AGO3" s="202"/>
      <c r="AGP3" s="202"/>
      <c r="AGQ3" s="203"/>
      <c r="AGR3" s="204"/>
      <c r="AGS3" s="202"/>
      <c r="AGT3" s="202"/>
      <c r="AGU3" s="203"/>
      <c r="AGV3" s="204"/>
      <c r="AGW3" s="202"/>
      <c r="AGX3" s="202"/>
      <c r="AGY3" s="203"/>
      <c r="AGZ3" s="204"/>
      <c r="AHA3" s="202"/>
      <c r="AHB3" s="202"/>
      <c r="AHC3" s="203"/>
      <c r="AHD3" s="204"/>
      <c r="AHE3" s="202"/>
      <c r="AHF3" s="202"/>
      <c r="AHG3" s="203"/>
      <c r="AHH3" s="204"/>
      <c r="AHI3" s="202"/>
      <c r="AHJ3" s="202"/>
      <c r="AHK3" s="203"/>
      <c r="AHL3" s="204"/>
      <c r="AHM3" s="202"/>
      <c r="AHN3" s="202"/>
      <c r="AHO3" s="203"/>
      <c r="AHP3" s="204"/>
      <c r="AHQ3" s="202"/>
      <c r="AHR3" s="202"/>
      <c r="AHS3" s="203"/>
      <c r="AHT3" s="204"/>
      <c r="AHU3" s="202"/>
      <c r="AHV3" s="202"/>
      <c r="AHW3" s="203"/>
      <c r="AHX3" s="204"/>
      <c r="AHY3" s="202"/>
      <c r="AHZ3" s="202"/>
      <c r="AIA3" s="203"/>
      <c r="AIB3" s="204"/>
      <c r="AIC3" s="202"/>
      <c r="AID3" s="202"/>
      <c r="AIE3" s="203"/>
      <c r="AIF3" s="204"/>
      <c r="AIG3" s="202"/>
      <c r="AIH3" s="202"/>
      <c r="AII3" s="203"/>
      <c r="AIJ3" s="204"/>
      <c r="AIK3" s="202"/>
      <c r="AIL3" s="202"/>
      <c r="AIM3" s="203"/>
      <c r="AIN3" s="204"/>
      <c r="AIO3" s="202"/>
      <c r="AIP3" s="202"/>
      <c r="AIQ3" s="203"/>
      <c r="AIR3" s="204"/>
      <c r="AIS3" s="202"/>
      <c r="AIT3" s="202"/>
      <c r="AIU3" s="203"/>
      <c r="AIV3" s="204"/>
      <c r="AIW3" s="202"/>
      <c r="AIX3" s="202"/>
      <c r="AIY3" s="203"/>
      <c r="AIZ3" s="204"/>
      <c r="AJA3" s="202"/>
      <c r="AJB3" s="202"/>
      <c r="AJC3" s="203"/>
      <c r="AJD3" s="204"/>
      <c r="AJE3" s="202"/>
      <c r="AJF3" s="202"/>
      <c r="AJG3" s="203"/>
      <c r="AJH3" s="204"/>
      <c r="AJI3" s="202"/>
      <c r="AJJ3" s="202"/>
      <c r="AJK3" s="203"/>
      <c r="AJL3" s="204"/>
      <c r="AJM3" s="202"/>
      <c r="AJN3" s="202"/>
      <c r="AJO3" s="203"/>
      <c r="AJP3" s="204"/>
      <c r="AJQ3" s="202"/>
      <c r="AJR3" s="202"/>
      <c r="AJS3" s="203"/>
      <c r="AJT3" s="204"/>
      <c r="AJU3" s="202"/>
      <c r="AJV3" s="202"/>
      <c r="AJW3" s="203"/>
      <c r="AJX3" s="204"/>
      <c r="AJY3" s="202"/>
      <c r="AJZ3" s="202"/>
      <c r="AKA3" s="203"/>
      <c r="AKB3" s="204"/>
      <c r="AKC3" s="202"/>
      <c r="AKD3" s="202"/>
      <c r="AKE3" s="203"/>
      <c r="AKF3" s="204"/>
      <c r="AKG3" s="202"/>
      <c r="AKH3" s="202"/>
      <c r="AKI3" s="203"/>
      <c r="AKJ3" s="204"/>
      <c r="AKK3" s="202"/>
      <c r="AKL3" s="202"/>
      <c r="AKM3" s="203"/>
      <c r="AKN3" s="204"/>
      <c r="AKO3" s="202"/>
      <c r="AKP3" s="202"/>
      <c r="AKQ3" s="203"/>
      <c r="AKR3" s="204"/>
      <c r="AKS3" s="202"/>
      <c r="AKT3" s="202"/>
      <c r="AKU3" s="203"/>
      <c r="AKV3" s="204"/>
      <c r="AKW3" s="202"/>
      <c r="AKX3" s="202"/>
      <c r="AKY3" s="203"/>
      <c r="AKZ3" s="204"/>
      <c r="ALA3" s="202"/>
      <c r="ALB3" s="202"/>
      <c r="ALC3" s="203"/>
      <c r="ALD3" s="204"/>
      <c r="ALE3" s="202"/>
      <c r="ALF3" s="202"/>
      <c r="ALG3" s="203"/>
      <c r="ALH3" s="204"/>
      <c r="ALI3" s="202"/>
      <c r="ALJ3" s="202"/>
      <c r="ALK3" s="203"/>
      <c r="ALL3" s="204"/>
      <c r="ALM3" s="202"/>
      <c r="ALN3" s="202"/>
      <c r="ALO3" s="203"/>
      <c r="ALP3" s="204"/>
      <c r="ALQ3" s="202"/>
      <c r="ALR3" s="202"/>
      <c r="ALS3" s="203"/>
      <c r="ALT3" s="204"/>
      <c r="ALU3" s="202"/>
      <c r="ALV3" s="202"/>
      <c r="ALW3" s="203"/>
      <c r="ALX3" s="204"/>
      <c r="ALY3" s="202"/>
      <c r="ALZ3" s="202"/>
      <c r="AMA3" s="203"/>
      <c r="AMB3" s="204"/>
      <c r="AMC3" s="202"/>
      <c r="AMD3" s="202"/>
      <c r="AME3" s="203"/>
      <c r="AMF3" s="204"/>
      <c r="AMG3" s="202"/>
      <c r="AMH3" s="202"/>
      <c r="AMI3" s="203"/>
      <c r="AMJ3" s="204"/>
      <c r="AMK3" s="202"/>
      <c r="AML3" s="202"/>
      <c r="AMM3" s="203"/>
      <c r="AMN3" s="204"/>
      <c r="AMO3" s="202"/>
      <c r="AMP3" s="202"/>
      <c r="AMQ3" s="203"/>
      <c r="AMR3" s="204"/>
      <c r="AMS3" s="202"/>
      <c r="AMT3" s="202"/>
      <c r="AMU3" s="203"/>
      <c r="AMV3" s="204"/>
      <c r="AMW3" s="202"/>
      <c r="AMX3" s="202"/>
      <c r="AMY3" s="203"/>
      <c r="AMZ3" s="204"/>
      <c r="ANA3" s="202"/>
      <c r="ANB3" s="202"/>
      <c r="ANC3" s="203"/>
      <c r="AND3" s="204"/>
      <c r="ANE3" s="202"/>
      <c r="ANF3" s="202"/>
      <c r="ANG3" s="203"/>
      <c r="ANH3" s="204"/>
      <c r="ANI3" s="202"/>
      <c r="ANJ3" s="202"/>
      <c r="ANK3" s="203"/>
      <c r="ANL3" s="204"/>
      <c r="ANM3" s="202"/>
      <c r="ANN3" s="202"/>
      <c r="ANO3" s="203"/>
      <c r="ANP3" s="204"/>
      <c r="ANQ3" s="202"/>
      <c r="ANR3" s="202"/>
      <c r="ANS3" s="203"/>
      <c r="ANT3" s="204"/>
      <c r="ANU3" s="202"/>
      <c r="ANV3" s="202"/>
      <c r="ANW3" s="203"/>
      <c r="ANX3" s="204"/>
      <c r="ANY3" s="202"/>
      <c r="ANZ3" s="202"/>
      <c r="AOA3" s="203"/>
      <c r="AOB3" s="204"/>
      <c r="AOC3" s="202"/>
      <c r="AOD3" s="202"/>
      <c r="AOE3" s="203"/>
      <c r="AOF3" s="204"/>
      <c r="AOG3" s="202"/>
      <c r="AOH3" s="202"/>
      <c r="AOI3" s="203"/>
      <c r="AOJ3" s="204"/>
      <c r="AOK3" s="202"/>
      <c r="AOL3" s="202"/>
      <c r="AOM3" s="203"/>
      <c r="AON3" s="204"/>
      <c r="AOO3" s="202"/>
      <c r="AOP3" s="202"/>
      <c r="AOQ3" s="203"/>
      <c r="AOR3" s="204"/>
      <c r="AOS3" s="202"/>
      <c r="AOT3" s="202"/>
      <c r="AOU3" s="203"/>
      <c r="AOV3" s="204"/>
      <c r="AOW3" s="202"/>
      <c r="AOX3" s="202"/>
      <c r="AOY3" s="203"/>
      <c r="AOZ3" s="204"/>
      <c r="APA3" s="202"/>
      <c r="APB3" s="202"/>
      <c r="APC3" s="203"/>
      <c r="APD3" s="204"/>
      <c r="APE3" s="202"/>
      <c r="APF3" s="202"/>
      <c r="APG3" s="203"/>
      <c r="APH3" s="204"/>
      <c r="API3" s="202"/>
      <c r="APJ3" s="202"/>
      <c r="APK3" s="203"/>
      <c r="APL3" s="204"/>
      <c r="APM3" s="202"/>
      <c r="APN3" s="202"/>
      <c r="APO3" s="203"/>
      <c r="APP3" s="204"/>
      <c r="APQ3" s="202"/>
      <c r="APR3" s="202"/>
      <c r="APS3" s="203"/>
      <c r="APT3" s="204"/>
      <c r="APU3" s="202"/>
      <c r="APV3" s="202"/>
      <c r="APW3" s="203"/>
      <c r="APX3" s="204"/>
      <c r="APY3" s="202"/>
      <c r="APZ3" s="202"/>
      <c r="AQA3" s="203"/>
      <c r="AQB3" s="204"/>
      <c r="AQC3" s="202"/>
      <c r="AQD3" s="202"/>
      <c r="AQE3" s="203"/>
      <c r="AQF3" s="204"/>
      <c r="AQG3" s="202"/>
      <c r="AQH3" s="202"/>
      <c r="AQI3" s="203"/>
      <c r="AQJ3" s="204"/>
      <c r="AQK3" s="202"/>
      <c r="AQL3" s="202"/>
      <c r="AQM3" s="203"/>
      <c r="AQN3" s="204"/>
      <c r="AQO3" s="202"/>
      <c r="AQP3" s="202"/>
      <c r="AQQ3" s="203"/>
      <c r="AQR3" s="204"/>
      <c r="AQS3" s="202"/>
      <c r="AQT3" s="202"/>
      <c r="AQU3" s="203"/>
      <c r="AQV3" s="204"/>
      <c r="AQW3" s="202"/>
      <c r="AQX3" s="202"/>
      <c r="AQY3" s="203"/>
      <c r="AQZ3" s="204"/>
      <c r="ARA3" s="202"/>
      <c r="ARB3" s="202"/>
      <c r="ARC3" s="203"/>
      <c r="ARD3" s="204"/>
      <c r="ARE3" s="202"/>
      <c r="ARF3" s="202"/>
      <c r="ARG3" s="203"/>
      <c r="ARH3" s="204"/>
      <c r="ARI3" s="202"/>
      <c r="ARJ3" s="202"/>
      <c r="ARK3" s="203"/>
      <c r="ARL3" s="204"/>
      <c r="ARM3" s="202"/>
      <c r="ARN3" s="202"/>
      <c r="ARO3" s="203"/>
      <c r="ARP3" s="204"/>
      <c r="ARQ3" s="202"/>
      <c r="ARR3" s="202"/>
      <c r="ARS3" s="203"/>
      <c r="ART3" s="204"/>
      <c r="ARU3" s="202"/>
      <c r="ARV3" s="202"/>
      <c r="ARW3" s="203"/>
      <c r="ARX3" s="204"/>
      <c r="ARY3" s="202"/>
      <c r="ARZ3" s="202"/>
      <c r="ASA3" s="203"/>
      <c r="ASB3" s="204"/>
      <c r="ASC3" s="202"/>
      <c r="ASD3" s="202"/>
      <c r="ASE3" s="203"/>
      <c r="ASF3" s="204"/>
      <c r="ASG3" s="202"/>
      <c r="ASH3" s="202"/>
      <c r="ASI3" s="203"/>
      <c r="ASJ3" s="204"/>
      <c r="ASK3" s="202"/>
      <c r="ASL3" s="202"/>
      <c r="ASM3" s="203"/>
      <c r="ASN3" s="204"/>
      <c r="ASO3" s="202"/>
      <c r="ASP3" s="202"/>
      <c r="ASQ3" s="203"/>
      <c r="ASR3" s="204"/>
      <c r="ASS3" s="202"/>
      <c r="AST3" s="202"/>
      <c r="ASU3" s="203"/>
      <c r="ASV3" s="204"/>
      <c r="ASW3" s="202"/>
      <c r="ASX3" s="202"/>
      <c r="ASY3" s="203"/>
      <c r="ASZ3" s="204"/>
      <c r="ATA3" s="202"/>
      <c r="ATB3" s="202"/>
      <c r="ATC3" s="203"/>
      <c r="ATD3" s="204"/>
      <c r="ATE3" s="202"/>
      <c r="ATF3" s="202"/>
      <c r="ATG3" s="203"/>
      <c r="ATH3" s="204"/>
      <c r="ATI3" s="202"/>
      <c r="ATJ3" s="202"/>
      <c r="ATK3" s="203"/>
      <c r="ATL3" s="204"/>
      <c r="ATM3" s="202"/>
      <c r="ATN3" s="202"/>
      <c r="ATO3" s="203"/>
      <c r="ATP3" s="204"/>
      <c r="ATQ3" s="202"/>
      <c r="ATR3" s="202"/>
      <c r="ATS3" s="203"/>
      <c r="ATT3" s="204"/>
      <c r="ATU3" s="202"/>
      <c r="ATV3" s="202"/>
      <c r="ATW3" s="203"/>
      <c r="ATX3" s="204"/>
      <c r="ATY3" s="202"/>
      <c r="ATZ3" s="202"/>
      <c r="AUA3" s="203"/>
      <c r="AUB3" s="204"/>
      <c r="AUC3" s="202"/>
      <c r="AUD3" s="202"/>
      <c r="AUE3" s="203"/>
      <c r="AUF3" s="204"/>
      <c r="AUG3" s="202"/>
      <c r="AUH3" s="202"/>
      <c r="AUI3" s="203"/>
      <c r="AUJ3" s="204"/>
      <c r="AUK3" s="202"/>
      <c r="AUL3" s="202"/>
      <c r="AUM3" s="203"/>
      <c r="AUN3" s="204"/>
      <c r="AUO3" s="202"/>
      <c r="AUP3" s="202"/>
      <c r="AUQ3" s="203"/>
      <c r="AUR3" s="204"/>
      <c r="AUS3" s="202"/>
      <c r="AUT3" s="202"/>
      <c r="AUU3" s="203"/>
      <c r="AUV3" s="204"/>
      <c r="AUW3" s="202"/>
      <c r="AUX3" s="202"/>
      <c r="AUY3" s="203"/>
      <c r="AUZ3" s="204"/>
      <c r="AVA3" s="202"/>
      <c r="AVB3" s="202"/>
      <c r="AVC3" s="203"/>
      <c r="AVD3" s="204"/>
      <c r="AVE3" s="202"/>
      <c r="AVF3" s="202"/>
      <c r="AVG3" s="203"/>
      <c r="AVH3" s="204"/>
      <c r="AVI3" s="202"/>
      <c r="AVJ3" s="202"/>
      <c r="AVK3" s="203"/>
      <c r="AVL3" s="204"/>
      <c r="AVM3" s="202"/>
      <c r="AVN3" s="202"/>
      <c r="AVO3" s="203"/>
      <c r="AVP3" s="204"/>
      <c r="AVQ3" s="202"/>
      <c r="AVR3" s="202"/>
      <c r="AVS3" s="203"/>
      <c r="AVT3" s="204"/>
      <c r="AVU3" s="202"/>
      <c r="AVV3" s="202"/>
      <c r="AVW3" s="203"/>
      <c r="AVX3" s="204"/>
      <c r="AVY3" s="202"/>
      <c r="AVZ3" s="202"/>
      <c r="AWA3" s="203"/>
      <c r="AWB3" s="204"/>
      <c r="AWC3" s="202"/>
      <c r="AWD3" s="202"/>
      <c r="AWE3" s="203"/>
      <c r="AWF3" s="204"/>
      <c r="AWG3" s="202"/>
      <c r="AWH3" s="202"/>
      <c r="AWI3" s="203"/>
      <c r="AWJ3" s="204"/>
      <c r="AWK3" s="202"/>
      <c r="AWL3" s="202"/>
      <c r="AWM3" s="203"/>
      <c r="AWN3" s="204"/>
      <c r="AWO3" s="202"/>
      <c r="AWP3" s="202"/>
      <c r="AWQ3" s="203"/>
      <c r="AWR3" s="204"/>
      <c r="AWS3" s="202"/>
      <c r="AWT3" s="202"/>
      <c r="AWU3" s="203"/>
      <c r="AWV3" s="204"/>
      <c r="AWW3" s="202"/>
      <c r="AWX3" s="202"/>
      <c r="AWY3" s="203"/>
      <c r="AWZ3" s="204"/>
      <c r="AXA3" s="202"/>
      <c r="AXB3" s="202"/>
      <c r="AXC3" s="203"/>
      <c r="AXD3" s="204"/>
      <c r="AXE3" s="202"/>
      <c r="AXF3" s="202"/>
      <c r="AXG3" s="203"/>
      <c r="AXH3" s="204"/>
      <c r="AXI3" s="202"/>
      <c r="AXJ3" s="202"/>
      <c r="AXK3" s="203"/>
      <c r="AXL3" s="204"/>
      <c r="AXM3" s="202"/>
      <c r="AXN3" s="202"/>
      <c r="AXO3" s="203"/>
      <c r="AXP3" s="204"/>
      <c r="AXQ3" s="202"/>
      <c r="AXR3" s="202"/>
      <c r="AXS3" s="203"/>
      <c r="AXT3" s="204"/>
      <c r="AXU3" s="202"/>
      <c r="AXV3" s="202"/>
      <c r="AXW3" s="203"/>
      <c r="AXX3" s="204"/>
      <c r="AXY3" s="202"/>
      <c r="AXZ3" s="202"/>
      <c r="AYA3" s="203"/>
      <c r="AYB3" s="204"/>
      <c r="AYC3" s="202"/>
      <c r="AYD3" s="202"/>
      <c r="AYE3" s="203"/>
      <c r="AYF3" s="204"/>
      <c r="AYG3" s="202"/>
      <c r="AYH3" s="202"/>
      <c r="AYI3" s="203"/>
      <c r="AYJ3" s="204"/>
      <c r="AYK3" s="202"/>
      <c r="AYL3" s="202"/>
      <c r="AYM3" s="203"/>
      <c r="AYN3" s="204"/>
      <c r="AYO3" s="202"/>
      <c r="AYP3" s="202"/>
      <c r="AYQ3" s="203"/>
      <c r="AYR3" s="204"/>
      <c r="AYS3" s="202"/>
      <c r="AYT3" s="202"/>
      <c r="AYU3" s="203"/>
      <c r="AYV3" s="204"/>
      <c r="AYW3" s="202"/>
      <c r="AYX3" s="202"/>
      <c r="AYY3" s="203"/>
      <c r="AYZ3" s="204"/>
      <c r="AZA3" s="202"/>
      <c r="AZB3" s="202"/>
      <c r="AZC3" s="203"/>
      <c r="AZD3" s="204"/>
      <c r="AZE3" s="202"/>
      <c r="AZF3" s="202"/>
      <c r="AZG3" s="203"/>
      <c r="AZH3" s="204"/>
      <c r="AZI3" s="202"/>
      <c r="AZJ3" s="202"/>
      <c r="AZK3" s="203"/>
      <c r="AZL3" s="204"/>
      <c r="AZM3" s="202"/>
      <c r="AZN3" s="202"/>
      <c r="AZO3" s="203"/>
      <c r="AZP3" s="204"/>
      <c r="AZQ3" s="202"/>
      <c r="AZR3" s="202"/>
      <c r="AZS3" s="203"/>
      <c r="AZT3" s="204"/>
      <c r="AZU3" s="202"/>
      <c r="AZV3" s="202"/>
      <c r="AZW3" s="203"/>
      <c r="AZX3" s="204"/>
      <c r="AZY3" s="202"/>
      <c r="AZZ3" s="202"/>
      <c r="BAA3" s="203"/>
      <c r="BAB3" s="204"/>
      <c r="BAC3" s="202"/>
      <c r="BAD3" s="202"/>
      <c r="BAE3" s="203"/>
      <c r="BAF3" s="204"/>
      <c r="BAG3" s="202"/>
      <c r="BAH3" s="202"/>
      <c r="BAI3" s="203"/>
      <c r="BAJ3" s="204"/>
      <c r="BAK3" s="202"/>
      <c r="BAL3" s="202"/>
      <c r="BAM3" s="203"/>
      <c r="BAN3" s="204"/>
      <c r="BAO3" s="202"/>
      <c r="BAP3" s="202"/>
      <c r="BAQ3" s="203"/>
      <c r="BAR3" s="204"/>
      <c r="BAS3" s="202"/>
      <c r="BAT3" s="202"/>
      <c r="BAU3" s="203"/>
      <c r="BAV3" s="204"/>
      <c r="BAW3" s="202"/>
      <c r="BAX3" s="202"/>
      <c r="BAY3" s="203"/>
      <c r="BAZ3" s="204"/>
      <c r="BBA3" s="202"/>
      <c r="BBB3" s="202"/>
      <c r="BBC3" s="203"/>
      <c r="BBD3" s="204"/>
      <c r="BBE3" s="202"/>
      <c r="BBF3" s="202"/>
      <c r="BBG3" s="203"/>
      <c r="BBH3" s="204"/>
      <c r="BBI3" s="202"/>
      <c r="BBJ3" s="202"/>
      <c r="BBK3" s="203"/>
      <c r="BBL3" s="204"/>
      <c r="BBM3" s="202"/>
      <c r="BBN3" s="202"/>
      <c r="BBO3" s="203"/>
      <c r="BBP3" s="204"/>
      <c r="BBQ3" s="202"/>
      <c r="BBR3" s="202"/>
      <c r="BBS3" s="203"/>
      <c r="BBT3" s="204"/>
      <c r="BBU3" s="202"/>
      <c r="BBV3" s="202"/>
      <c r="BBW3" s="203"/>
      <c r="BBX3" s="204"/>
      <c r="BBY3" s="202"/>
      <c r="BBZ3" s="202"/>
      <c r="BCA3" s="203"/>
      <c r="BCB3" s="204"/>
      <c r="BCC3" s="202"/>
      <c r="BCD3" s="202"/>
      <c r="BCE3" s="203"/>
      <c r="BCF3" s="204"/>
      <c r="BCG3" s="202"/>
      <c r="BCH3" s="202"/>
      <c r="BCI3" s="203"/>
      <c r="BCJ3" s="204"/>
      <c r="BCK3" s="202"/>
      <c r="BCL3" s="202"/>
      <c r="BCM3" s="203"/>
      <c r="BCN3" s="204"/>
      <c r="BCO3" s="202"/>
      <c r="BCP3" s="202"/>
      <c r="BCQ3" s="203"/>
      <c r="BCR3" s="204"/>
      <c r="BCS3" s="202"/>
      <c r="BCT3" s="202"/>
      <c r="BCU3" s="203"/>
      <c r="BCV3" s="204"/>
      <c r="BCW3" s="202"/>
      <c r="BCX3" s="202"/>
      <c r="BCY3" s="203"/>
      <c r="BCZ3" s="204"/>
      <c r="BDA3" s="202"/>
      <c r="BDB3" s="202"/>
      <c r="BDC3" s="203"/>
      <c r="BDD3" s="204"/>
      <c r="BDE3" s="202"/>
      <c r="BDF3" s="202"/>
      <c r="BDG3" s="203"/>
      <c r="BDH3" s="204"/>
      <c r="BDI3" s="202"/>
      <c r="BDJ3" s="202"/>
      <c r="BDK3" s="203"/>
      <c r="BDL3" s="204"/>
      <c r="BDM3" s="202"/>
      <c r="BDN3" s="202"/>
      <c r="BDO3" s="203"/>
      <c r="BDP3" s="204"/>
      <c r="BDQ3" s="202"/>
      <c r="BDR3" s="202"/>
      <c r="BDS3" s="203"/>
      <c r="BDT3" s="204"/>
      <c r="BDU3" s="202"/>
      <c r="BDV3" s="202"/>
      <c r="BDW3" s="203"/>
      <c r="BDX3" s="204"/>
      <c r="BDY3" s="202"/>
      <c r="BDZ3" s="202"/>
      <c r="BEA3" s="203"/>
      <c r="BEB3" s="204"/>
      <c r="BEC3" s="202"/>
      <c r="BED3" s="202"/>
      <c r="BEE3" s="203"/>
      <c r="BEF3" s="204"/>
      <c r="BEG3" s="202"/>
      <c r="BEH3" s="202"/>
      <c r="BEI3" s="203"/>
      <c r="BEJ3" s="204"/>
      <c r="BEK3" s="202"/>
      <c r="BEL3" s="202"/>
      <c r="BEM3" s="203"/>
      <c r="BEN3" s="204"/>
      <c r="BEO3" s="202"/>
      <c r="BEP3" s="202"/>
      <c r="BEQ3" s="203"/>
      <c r="BER3" s="204"/>
      <c r="BES3" s="202"/>
      <c r="BET3" s="202"/>
      <c r="BEU3" s="203"/>
      <c r="BEV3" s="204"/>
      <c r="BEW3" s="202"/>
      <c r="BEX3" s="202"/>
      <c r="BEY3" s="203"/>
      <c r="BEZ3" s="204"/>
      <c r="BFA3" s="202"/>
      <c r="BFB3" s="202"/>
      <c r="BFC3" s="203"/>
      <c r="BFD3" s="204"/>
      <c r="BFE3" s="202"/>
      <c r="BFF3" s="202"/>
      <c r="BFG3" s="203"/>
      <c r="BFH3" s="204"/>
      <c r="BFI3" s="202"/>
      <c r="BFJ3" s="202"/>
      <c r="BFK3" s="203"/>
      <c r="BFL3" s="204"/>
      <c r="BFM3" s="202"/>
      <c r="BFN3" s="202"/>
      <c r="BFO3" s="203"/>
      <c r="BFP3" s="204"/>
      <c r="BFQ3" s="202"/>
      <c r="BFR3" s="202"/>
      <c r="BFS3" s="203"/>
      <c r="BFT3" s="204"/>
      <c r="BFU3" s="202"/>
      <c r="BFV3" s="202"/>
      <c r="BFW3" s="203"/>
      <c r="BFX3" s="204"/>
      <c r="BFY3" s="202"/>
      <c r="BFZ3" s="202"/>
      <c r="BGA3" s="203"/>
      <c r="BGB3" s="204"/>
      <c r="BGC3" s="202"/>
      <c r="BGD3" s="202"/>
      <c r="BGE3" s="203"/>
      <c r="BGF3" s="204"/>
      <c r="BGG3" s="202"/>
      <c r="BGH3" s="202"/>
      <c r="BGI3" s="203"/>
      <c r="BGJ3" s="204"/>
      <c r="BGK3" s="202"/>
      <c r="BGL3" s="202"/>
      <c r="BGM3" s="203"/>
      <c r="BGN3" s="204"/>
      <c r="BGO3" s="202"/>
      <c r="BGP3" s="202"/>
      <c r="BGQ3" s="203"/>
      <c r="BGR3" s="204"/>
      <c r="BGS3" s="202"/>
      <c r="BGT3" s="202"/>
      <c r="BGU3" s="203"/>
      <c r="BGV3" s="204"/>
      <c r="BGW3" s="202"/>
      <c r="BGX3" s="202"/>
      <c r="BGY3" s="203"/>
      <c r="BGZ3" s="204"/>
      <c r="BHA3" s="202"/>
      <c r="BHB3" s="202"/>
      <c r="BHC3" s="203"/>
      <c r="BHD3" s="204"/>
      <c r="BHE3" s="202"/>
      <c r="BHF3" s="202"/>
      <c r="BHG3" s="203"/>
      <c r="BHH3" s="204"/>
      <c r="BHI3" s="202"/>
      <c r="BHJ3" s="202"/>
      <c r="BHK3" s="203"/>
      <c r="BHL3" s="204"/>
      <c r="BHM3" s="202"/>
      <c r="BHN3" s="202"/>
      <c r="BHO3" s="203"/>
      <c r="BHP3" s="204"/>
      <c r="BHQ3" s="202"/>
      <c r="BHR3" s="202"/>
      <c r="BHS3" s="203"/>
      <c r="BHT3" s="204"/>
      <c r="BHU3" s="202"/>
      <c r="BHV3" s="202"/>
      <c r="BHW3" s="203"/>
      <c r="BHX3" s="204"/>
      <c r="BHY3" s="202"/>
      <c r="BHZ3" s="202"/>
      <c r="BIA3" s="203"/>
      <c r="BIB3" s="204"/>
      <c r="BIC3" s="202"/>
      <c r="BID3" s="202"/>
      <c r="BIE3" s="203"/>
      <c r="BIF3" s="204"/>
      <c r="BIG3" s="202"/>
      <c r="BIH3" s="202"/>
      <c r="BII3" s="203"/>
      <c r="BIJ3" s="204"/>
      <c r="BIK3" s="202"/>
      <c r="BIL3" s="202"/>
      <c r="BIM3" s="203"/>
      <c r="BIN3" s="204"/>
      <c r="BIO3" s="202"/>
      <c r="BIP3" s="202"/>
      <c r="BIQ3" s="203"/>
      <c r="BIR3" s="204"/>
      <c r="BIS3" s="202"/>
      <c r="BIT3" s="202"/>
      <c r="BIU3" s="203"/>
      <c r="BIV3" s="204"/>
      <c r="BIW3" s="202"/>
      <c r="BIX3" s="202"/>
      <c r="BIY3" s="203"/>
      <c r="BIZ3" s="204"/>
      <c r="BJA3" s="202"/>
      <c r="BJB3" s="202"/>
      <c r="BJC3" s="203"/>
      <c r="BJD3" s="204"/>
      <c r="BJE3" s="202"/>
      <c r="BJF3" s="202"/>
      <c r="BJG3" s="203"/>
      <c r="BJH3" s="204"/>
      <c r="BJI3" s="202"/>
      <c r="BJJ3" s="202"/>
      <c r="BJK3" s="203"/>
      <c r="BJL3" s="204"/>
      <c r="BJM3" s="202"/>
      <c r="BJN3" s="202"/>
      <c r="BJO3" s="203"/>
      <c r="BJP3" s="204"/>
      <c r="BJQ3" s="202"/>
      <c r="BJR3" s="202"/>
      <c r="BJS3" s="203"/>
      <c r="BJT3" s="204"/>
      <c r="BJU3" s="202"/>
      <c r="BJV3" s="202"/>
      <c r="BJW3" s="203"/>
      <c r="BJX3" s="204"/>
      <c r="BJY3" s="202"/>
      <c r="BJZ3" s="202"/>
      <c r="BKA3" s="203"/>
      <c r="BKB3" s="204"/>
      <c r="BKC3" s="202"/>
      <c r="BKD3" s="202"/>
      <c r="BKE3" s="203"/>
      <c r="BKF3" s="204"/>
      <c r="BKG3" s="202"/>
      <c r="BKH3" s="202"/>
      <c r="BKI3" s="203"/>
      <c r="BKJ3" s="204"/>
      <c r="BKK3" s="202"/>
      <c r="BKL3" s="202"/>
      <c r="BKM3" s="203"/>
      <c r="BKN3" s="204"/>
      <c r="BKO3" s="202"/>
      <c r="BKP3" s="202"/>
      <c r="BKQ3" s="203"/>
      <c r="BKR3" s="204"/>
      <c r="BKS3" s="202"/>
      <c r="BKT3" s="202"/>
      <c r="BKU3" s="203"/>
      <c r="BKV3" s="204"/>
      <c r="BKW3" s="202"/>
      <c r="BKX3" s="202"/>
      <c r="BKY3" s="203"/>
      <c r="BKZ3" s="204"/>
      <c r="BLA3" s="202"/>
      <c r="BLB3" s="202"/>
      <c r="BLC3" s="203"/>
      <c r="BLD3" s="204"/>
      <c r="BLE3" s="202"/>
      <c r="BLF3" s="202"/>
      <c r="BLG3" s="203"/>
      <c r="BLH3" s="204"/>
      <c r="BLI3" s="202"/>
      <c r="BLJ3" s="202"/>
      <c r="BLK3" s="203"/>
      <c r="BLL3" s="204"/>
      <c r="BLM3" s="202"/>
      <c r="BLN3" s="202"/>
      <c r="BLO3" s="203"/>
      <c r="BLP3" s="204"/>
      <c r="BLQ3" s="202"/>
      <c r="BLR3" s="202"/>
      <c r="BLS3" s="203"/>
      <c r="BLT3" s="204"/>
      <c r="BLU3" s="202"/>
      <c r="BLV3" s="202"/>
      <c r="BLW3" s="203"/>
      <c r="BLX3" s="204"/>
      <c r="BLY3" s="202"/>
      <c r="BLZ3" s="202"/>
      <c r="BMA3" s="203"/>
      <c r="BMB3" s="204"/>
      <c r="BMC3" s="202"/>
      <c r="BMD3" s="202"/>
      <c r="BME3" s="203"/>
      <c r="BMF3" s="204"/>
      <c r="BMG3" s="202"/>
      <c r="BMH3" s="202"/>
      <c r="BMI3" s="203"/>
      <c r="BMJ3" s="204"/>
      <c r="BMK3" s="202"/>
      <c r="BML3" s="202"/>
      <c r="BMM3" s="203"/>
      <c r="BMN3" s="204"/>
      <c r="BMO3" s="202"/>
      <c r="BMP3" s="202"/>
      <c r="BMQ3" s="203"/>
      <c r="BMR3" s="204"/>
      <c r="BMS3" s="202"/>
      <c r="BMT3" s="202"/>
      <c r="BMU3" s="203"/>
      <c r="BMV3" s="204"/>
      <c r="BMW3" s="202"/>
      <c r="BMX3" s="202"/>
      <c r="BMY3" s="203"/>
      <c r="BMZ3" s="204"/>
      <c r="BNA3" s="202"/>
      <c r="BNB3" s="202"/>
      <c r="BNC3" s="203"/>
      <c r="BND3" s="204"/>
      <c r="BNE3" s="202"/>
      <c r="BNF3" s="202"/>
      <c r="BNG3" s="203"/>
      <c r="BNH3" s="204"/>
      <c r="BNI3" s="202"/>
      <c r="BNJ3" s="202"/>
      <c r="BNK3" s="203"/>
      <c r="BNL3" s="204"/>
      <c r="BNM3" s="202"/>
      <c r="BNN3" s="202"/>
      <c r="BNO3" s="203"/>
      <c r="BNP3" s="204"/>
      <c r="BNQ3" s="202"/>
      <c r="BNR3" s="202"/>
      <c r="BNS3" s="203"/>
      <c r="BNT3" s="204"/>
      <c r="BNU3" s="202"/>
      <c r="BNV3" s="202"/>
      <c r="BNW3" s="203"/>
      <c r="BNX3" s="204"/>
      <c r="BNY3" s="202"/>
      <c r="BNZ3" s="202"/>
      <c r="BOA3" s="203"/>
      <c r="BOB3" s="204"/>
      <c r="BOC3" s="202"/>
      <c r="BOD3" s="202"/>
      <c r="BOE3" s="203"/>
      <c r="BOF3" s="204"/>
      <c r="BOG3" s="202"/>
      <c r="BOH3" s="202"/>
      <c r="BOI3" s="203"/>
      <c r="BOJ3" s="204"/>
      <c r="BOK3" s="202"/>
      <c r="BOL3" s="202"/>
      <c r="BOM3" s="203"/>
      <c r="BON3" s="204"/>
      <c r="BOO3" s="202"/>
      <c r="BOP3" s="202"/>
      <c r="BOQ3" s="203"/>
      <c r="BOR3" s="204"/>
      <c r="BOS3" s="202"/>
      <c r="BOT3" s="202"/>
      <c r="BOU3" s="203"/>
      <c r="BOV3" s="204"/>
      <c r="BOW3" s="202"/>
      <c r="BOX3" s="202"/>
      <c r="BOY3" s="203"/>
      <c r="BOZ3" s="204"/>
      <c r="BPA3" s="202"/>
      <c r="BPB3" s="202"/>
      <c r="BPC3" s="203"/>
      <c r="BPD3" s="204"/>
      <c r="BPE3" s="202"/>
      <c r="BPF3" s="202"/>
      <c r="BPG3" s="203"/>
      <c r="BPH3" s="204"/>
      <c r="BPI3" s="202"/>
      <c r="BPJ3" s="202"/>
      <c r="BPK3" s="203"/>
      <c r="BPL3" s="204"/>
      <c r="BPM3" s="202"/>
      <c r="BPN3" s="202"/>
      <c r="BPO3" s="203"/>
      <c r="BPP3" s="204"/>
      <c r="BPQ3" s="202"/>
      <c r="BPR3" s="202"/>
      <c r="BPS3" s="203"/>
      <c r="BPT3" s="204"/>
      <c r="BPU3" s="202"/>
      <c r="BPV3" s="202"/>
      <c r="BPW3" s="203"/>
      <c r="BPX3" s="204"/>
      <c r="BPY3" s="202"/>
      <c r="BPZ3" s="202"/>
      <c r="BQA3" s="203"/>
      <c r="BQB3" s="204"/>
      <c r="BQC3" s="202"/>
      <c r="BQD3" s="202"/>
      <c r="BQE3" s="203"/>
      <c r="BQF3" s="204"/>
      <c r="BQG3" s="202"/>
      <c r="BQH3" s="202"/>
      <c r="BQI3" s="203"/>
      <c r="BQJ3" s="204"/>
      <c r="BQK3" s="202"/>
      <c r="BQL3" s="202"/>
      <c r="BQM3" s="203"/>
      <c r="BQN3" s="204"/>
      <c r="BQO3" s="202"/>
      <c r="BQP3" s="202"/>
      <c r="BQQ3" s="203"/>
      <c r="BQR3" s="204"/>
      <c r="BQS3" s="202"/>
      <c r="BQT3" s="202"/>
      <c r="BQU3" s="203"/>
      <c r="BQV3" s="204"/>
      <c r="BQW3" s="202"/>
      <c r="BQX3" s="202"/>
      <c r="BQY3" s="203"/>
      <c r="BQZ3" s="204"/>
      <c r="BRA3" s="202"/>
      <c r="BRB3" s="202"/>
      <c r="BRC3" s="203"/>
      <c r="BRD3" s="204"/>
      <c r="BRE3" s="202"/>
      <c r="BRF3" s="202"/>
      <c r="BRG3" s="203"/>
      <c r="BRH3" s="204"/>
      <c r="BRI3" s="202"/>
      <c r="BRJ3" s="202"/>
      <c r="BRK3" s="203"/>
      <c r="BRL3" s="204"/>
      <c r="BRM3" s="202"/>
      <c r="BRN3" s="202"/>
      <c r="BRO3" s="203"/>
      <c r="BRP3" s="204"/>
      <c r="BRQ3" s="202"/>
      <c r="BRR3" s="202"/>
      <c r="BRS3" s="203"/>
      <c r="BRT3" s="204"/>
      <c r="BRU3" s="202"/>
      <c r="BRV3" s="202"/>
      <c r="BRW3" s="203"/>
      <c r="BRX3" s="204"/>
      <c r="BRY3" s="202"/>
      <c r="BRZ3" s="202"/>
      <c r="BSA3" s="203"/>
      <c r="BSB3" s="204"/>
      <c r="BSC3" s="202"/>
      <c r="BSD3" s="202"/>
      <c r="BSE3" s="203"/>
      <c r="BSF3" s="204"/>
      <c r="BSG3" s="202"/>
      <c r="BSH3" s="202"/>
      <c r="BSI3" s="203"/>
      <c r="BSJ3" s="204"/>
      <c r="BSK3" s="202"/>
      <c r="BSL3" s="202"/>
      <c r="BSM3" s="203"/>
      <c r="BSN3" s="204"/>
      <c r="BSO3" s="202"/>
      <c r="BSP3" s="202"/>
      <c r="BSQ3" s="203"/>
      <c r="BSR3" s="204"/>
      <c r="BSS3" s="202"/>
      <c r="BST3" s="202"/>
      <c r="BSU3" s="203"/>
      <c r="BSV3" s="204"/>
      <c r="BSW3" s="202"/>
      <c r="BSX3" s="202"/>
      <c r="BSY3" s="203"/>
      <c r="BSZ3" s="204"/>
      <c r="BTA3" s="202"/>
      <c r="BTB3" s="202"/>
      <c r="BTC3" s="203"/>
      <c r="BTD3" s="204"/>
      <c r="BTE3" s="202"/>
      <c r="BTF3" s="202"/>
      <c r="BTG3" s="203"/>
      <c r="BTH3" s="204"/>
      <c r="BTI3" s="202"/>
      <c r="BTJ3" s="202"/>
      <c r="BTK3" s="203"/>
      <c r="BTL3" s="204"/>
      <c r="BTM3" s="202"/>
      <c r="BTN3" s="202"/>
      <c r="BTO3" s="203"/>
      <c r="BTP3" s="204"/>
      <c r="BTQ3" s="202"/>
      <c r="BTR3" s="202"/>
      <c r="BTS3" s="203"/>
      <c r="BTT3" s="204"/>
      <c r="BTU3" s="202"/>
      <c r="BTV3" s="202"/>
      <c r="BTW3" s="203"/>
      <c r="BTX3" s="204"/>
      <c r="BTY3" s="202"/>
      <c r="BTZ3" s="202"/>
      <c r="BUA3" s="203"/>
      <c r="BUB3" s="204"/>
      <c r="BUC3" s="202"/>
      <c r="BUD3" s="202"/>
      <c r="BUE3" s="203"/>
      <c r="BUF3" s="204"/>
      <c r="BUG3" s="202"/>
      <c r="BUH3" s="202"/>
      <c r="BUI3" s="203"/>
      <c r="BUJ3" s="204"/>
      <c r="BUK3" s="202"/>
      <c r="BUL3" s="202"/>
      <c r="BUM3" s="203"/>
      <c r="BUN3" s="204"/>
      <c r="BUO3" s="202"/>
      <c r="BUP3" s="202"/>
      <c r="BUQ3" s="203"/>
      <c r="BUR3" s="204"/>
      <c r="BUS3" s="202"/>
      <c r="BUT3" s="202"/>
      <c r="BUU3" s="203"/>
      <c r="BUV3" s="204"/>
      <c r="BUW3" s="202"/>
      <c r="BUX3" s="202"/>
      <c r="BUY3" s="203"/>
      <c r="BUZ3" s="204"/>
      <c r="BVA3" s="202"/>
      <c r="BVB3" s="202"/>
      <c r="BVC3" s="203"/>
      <c r="BVD3" s="204"/>
      <c r="BVE3" s="202"/>
      <c r="BVF3" s="202"/>
      <c r="BVG3" s="203"/>
      <c r="BVH3" s="204"/>
      <c r="BVI3" s="202"/>
      <c r="BVJ3" s="202"/>
      <c r="BVK3" s="203"/>
      <c r="BVL3" s="204"/>
      <c r="BVM3" s="202"/>
      <c r="BVN3" s="202"/>
      <c r="BVO3" s="203"/>
      <c r="BVP3" s="204"/>
      <c r="BVQ3" s="202"/>
      <c r="BVR3" s="202"/>
      <c r="BVS3" s="203"/>
      <c r="BVT3" s="204"/>
      <c r="BVU3" s="202"/>
      <c r="BVV3" s="202"/>
      <c r="BVW3" s="203"/>
      <c r="BVX3" s="204"/>
      <c r="BVY3" s="202"/>
      <c r="BVZ3" s="202"/>
      <c r="BWA3" s="203"/>
      <c r="BWB3" s="204"/>
      <c r="BWC3" s="202"/>
      <c r="BWD3" s="202"/>
      <c r="BWE3" s="203"/>
      <c r="BWF3" s="204"/>
      <c r="BWG3" s="202"/>
      <c r="BWH3" s="202"/>
      <c r="BWI3" s="203"/>
      <c r="BWJ3" s="204"/>
      <c r="BWK3" s="202"/>
      <c r="BWL3" s="202"/>
      <c r="BWM3" s="203"/>
      <c r="BWN3" s="204"/>
      <c r="BWO3" s="202"/>
      <c r="BWP3" s="202"/>
      <c r="BWQ3" s="203"/>
      <c r="BWR3" s="204"/>
      <c r="BWS3" s="202"/>
      <c r="BWT3" s="202"/>
      <c r="BWU3" s="203"/>
      <c r="BWV3" s="204"/>
      <c r="BWW3" s="202"/>
      <c r="BWX3" s="202"/>
      <c r="BWY3" s="203"/>
      <c r="BWZ3" s="204"/>
      <c r="BXA3" s="202"/>
      <c r="BXB3" s="202"/>
      <c r="BXC3" s="203"/>
      <c r="BXD3" s="204"/>
      <c r="BXE3" s="202"/>
      <c r="BXF3" s="202"/>
      <c r="BXG3" s="203"/>
      <c r="BXH3" s="204"/>
      <c r="BXI3" s="202"/>
      <c r="BXJ3" s="202"/>
      <c r="BXK3" s="203"/>
      <c r="BXL3" s="204"/>
      <c r="BXM3" s="202"/>
      <c r="BXN3" s="202"/>
      <c r="BXO3" s="203"/>
      <c r="BXP3" s="204"/>
      <c r="BXQ3" s="202"/>
      <c r="BXR3" s="202"/>
      <c r="BXS3" s="203"/>
      <c r="BXT3" s="204"/>
      <c r="BXU3" s="202"/>
      <c r="BXV3" s="202"/>
      <c r="BXW3" s="203"/>
      <c r="BXX3" s="204"/>
      <c r="BXY3" s="202"/>
      <c r="BXZ3" s="202"/>
      <c r="BYA3" s="203"/>
      <c r="BYB3" s="204"/>
      <c r="BYC3" s="202"/>
      <c r="BYD3" s="202"/>
      <c r="BYE3" s="203"/>
      <c r="BYF3" s="204"/>
      <c r="BYG3" s="202"/>
      <c r="BYH3" s="202"/>
      <c r="BYI3" s="203"/>
      <c r="BYJ3" s="204"/>
      <c r="BYK3" s="202"/>
      <c r="BYL3" s="202"/>
      <c r="BYM3" s="203"/>
      <c r="BYN3" s="204"/>
      <c r="BYO3" s="202"/>
      <c r="BYP3" s="202"/>
      <c r="BYQ3" s="203"/>
      <c r="BYR3" s="204"/>
      <c r="BYS3" s="202"/>
      <c r="BYT3" s="202"/>
      <c r="BYU3" s="203"/>
      <c r="BYV3" s="204"/>
      <c r="BYW3" s="202"/>
      <c r="BYX3" s="202"/>
      <c r="BYY3" s="203"/>
      <c r="BYZ3" s="204"/>
      <c r="BZA3" s="202"/>
      <c r="BZB3" s="202"/>
      <c r="BZC3" s="203"/>
      <c r="BZD3" s="204"/>
      <c r="BZE3" s="202"/>
      <c r="BZF3" s="202"/>
      <c r="BZG3" s="203"/>
      <c r="BZH3" s="204"/>
      <c r="BZI3" s="202"/>
      <c r="BZJ3" s="202"/>
      <c r="BZK3" s="203"/>
      <c r="BZL3" s="204"/>
      <c r="BZM3" s="202"/>
      <c r="BZN3" s="202"/>
      <c r="BZO3" s="203"/>
      <c r="BZP3" s="204"/>
      <c r="BZQ3" s="202"/>
      <c r="BZR3" s="202"/>
      <c r="BZS3" s="203"/>
      <c r="BZT3" s="204"/>
      <c r="BZU3" s="202"/>
      <c r="BZV3" s="202"/>
      <c r="BZW3" s="203"/>
      <c r="BZX3" s="204"/>
      <c r="BZY3" s="202"/>
      <c r="BZZ3" s="202"/>
      <c r="CAA3" s="203"/>
      <c r="CAB3" s="204"/>
      <c r="CAC3" s="202"/>
      <c r="CAD3" s="202"/>
      <c r="CAE3" s="203"/>
      <c r="CAF3" s="204"/>
      <c r="CAG3" s="202"/>
      <c r="CAH3" s="202"/>
      <c r="CAI3" s="203"/>
      <c r="CAJ3" s="204"/>
      <c r="CAK3" s="202"/>
      <c r="CAL3" s="202"/>
      <c r="CAM3" s="203"/>
      <c r="CAN3" s="204"/>
      <c r="CAO3" s="202"/>
      <c r="CAP3" s="202"/>
      <c r="CAQ3" s="203"/>
      <c r="CAR3" s="204"/>
      <c r="CAS3" s="202"/>
      <c r="CAT3" s="202"/>
      <c r="CAU3" s="203"/>
      <c r="CAV3" s="204"/>
      <c r="CAW3" s="202"/>
      <c r="CAX3" s="202"/>
      <c r="CAY3" s="203"/>
      <c r="CAZ3" s="204"/>
      <c r="CBA3" s="202"/>
      <c r="CBB3" s="202"/>
      <c r="CBC3" s="203"/>
      <c r="CBD3" s="204"/>
      <c r="CBE3" s="202"/>
      <c r="CBF3" s="202"/>
      <c r="CBG3" s="203"/>
      <c r="CBH3" s="204"/>
      <c r="CBI3" s="202"/>
      <c r="CBJ3" s="202"/>
      <c r="CBK3" s="203"/>
      <c r="CBL3" s="204"/>
      <c r="CBM3" s="202"/>
      <c r="CBN3" s="202"/>
      <c r="CBO3" s="203"/>
      <c r="CBP3" s="204"/>
      <c r="CBQ3" s="202"/>
      <c r="CBR3" s="202"/>
      <c r="CBS3" s="203"/>
      <c r="CBT3" s="204"/>
      <c r="CBU3" s="202"/>
      <c r="CBV3" s="202"/>
      <c r="CBW3" s="203"/>
      <c r="CBX3" s="204"/>
      <c r="CBY3" s="202"/>
      <c r="CBZ3" s="202"/>
      <c r="CCA3" s="203"/>
      <c r="CCB3" s="204"/>
      <c r="CCC3" s="202"/>
      <c r="CCD3" s="202"/>
      <c r="CCE3" s="203"/>
      <c r="CCF3" s="204"/>
      <c r="CCG3" s="202"/>
      <c r="CCH3" s="202"/>
      <c r="CCI3" s="203"/>
      <c r="CCJ3" s="204"/>
      <c r="CCK3" s="202"/>
      <c r="CCL3" s="202"/>
      <c r="CCM3" s="203"/>
      <c r="CCN3" s="204"/>
      <c r="CCO3" s="202"/>
      <c r="CCP3" s="202"/>
      <c r="CCQ3" s="203"/>
      <c r="CCR3" s="204"/>
      <c r="CCS3" s="202"/>
      <c r="CCT3" s="202"/>
      <c r="CCU3" s="203"/>
      <c r="CCV3" s="204"/>
      <c r="CCW3" s="202"/>
      <c r="CCX3" s="202"/>
      <c r="CCY3" s="203"/>
      <c r="CCZ3" s="204"/>
      <c r="CDA3" s="202"/>
      <c r="CDB3" s="202"/>
      <c r="CDC3" s="203"/>
      <c r="CDD3" s="204"/>
      <c r="CDE3" s="202"/>
      <c r="CDF3" s="202"/>
      <c r="CDG3" s="203"/>
      <c r="CDH3" s="204"/>
      <c r="CDI3" s="202"/>
      <c r="CDJ3" s="202"/>
      <c r="CDK3" s="203"/>
      <c r="CDL3" s="204"/>
      <c r="CDM3" s="202"/>
      <c r="CDN3" s="202"/>
      <c r="CDO3" s="203"/>
      <c r="CDP3" s="204"/>
      <c r="CDQ3" s="202"/>
      <c r="CDR3" s="202"/>
      <c r="CDS3" s="203"/>
      <c r="CDT3" s="204"/>
      <c r="CDU3" s="202"/>
      <c r="CDV3" s="202"/>
      <c r="CDW3" s="203"/>
      <c r="CDX3" s="204"/>
      <c r="CDY3" s="202"/>
      <c r="CDZ3" s="202"/>
      <c r="CEA3" s="203"/>
      <c r="CEB3" s="204"/>
      <c r="CEC3" s="202"/>
      <c r="CED3" s="202"/>
      <c r="CEE3" s="203"/>
      <c r="CEF3" s="204"/>
      <c r="CEG3" s="202"/>
      <c r="CEH3" s="202"/>
      <c r="CEI3" s="203"/>
      <c r="CEJ3" s="204"/>
      <c r="CEK3" s="202"/>
      <c r="CEL3" s="202"/>
      <c r="CEM3" s="203"/>
      <c r="CEN3" s="204"/>
      <c r="CEO3" s="202"/>
      <c r="CEP3" s="202"/>
      <c r="CEQ3" s="203"/>
      <c r="CER3" s="204"/>
      <c r="CES3" s="202"/>
      <c r="CET3" s="202"/>
      <c r="CEU3" s="203"/>
      <c r="CEV3" s="204"/>
      <c r="CEW3" s="202"/>
      <c r="CEX3" s="202"/>
      <c r="CEY3" s="203"/>
      <c r="CEZ3" s="204"/>
      <c r="CFA3" s="202"/>
      <c r="CFB3" s="202"/>
      <c r="CFC3" s="203"/>
      <c r="CFD3" s="204"/>
      <c r="CFE3" s="202"/>
      <c r="CFF3" s="202"/>
      <c r="CFG3" s="203"/>
      <c r="CFH3" s="204"/>
      <c r="CFI3" s="202"/>
      <c r="CFJ3" s="202"/>
      <c r="CFK3" s="203"/>
      <c r="CFL3" s="204"/>
      <c r="CFM3" s="202"/>
      <c r="CFN3" s="202"/>
      <c r="CFO3" s="203"/>
      <c r="CFP3" s="204"/>
      <c r="CFQ3" s="202"/>
      <c r="CFR3" s="202"/>
      <c r="CFS3" s="203"/>
      <c r="CFT3" s="204"/>
      <c r="CFU3" s="202"/>
      <c r="CFV3" s="202"/>
      <c r="CFW3" s="203"/>
      <c r="CFX3" s="204"/>
      <c r="CFY3" s="202"/>
      <c r="CFZ3" s="202"/>
      <c r="CGA3" s="203"/>
      <c r="CGB3" s="204"/>
      <c r="CGC3" s="202"/>
      <c r="CGD3" s="202"/>
      <c r="CGE3" s="203"/>
      <c r="CGF3" s="204"/>
      <c r="CGG3" s="202"/>
      <c r="CGH3" s="202"/>
      <c r="CGI3" s="203"/>
      <c r="CGJ3" s="204"/>
      <c r="CGK3" s="202"/>
      <c r="CGL3" s="202"/>
      <c r="CGM3" s="203"/>
      <c r="CGN3" s="204"/>
      <c r="CGO3" s="202"/>
      <c r="CGP3" s="202"/>
      <c r="CGQ3" s="203"/>
      <c r="CGR3" s="204"/>
      <c r="CGS3" s="202"/>
      <c r="CGT3" s="202"/>
      <c r="CGU3" s="203"/>
      <c r="CGV3" s="204"/>
      <c r="CGW3" s="202"/>
      <c r="CGX3" s="202"/>
      <c r="CGY3" s="203"/>
      <c r="CGZ3" s="204"/>
      <c r="CHA3" s="202"/>
      <c r="CHB3" s="202"/>
      <c r="CHC3" s="203"/>
      <c r="CHD3" s="204"/>
      <c r="CHE3" s="202"/>
      <c r="CHF3" s="202"/>
      <c r="CHG3" s="203"/>
      <c r="CHH3" s="204"/>
      <c r="CHI3" s="202"/>
      <c r="CHJ3" s="202"/>
      <c r="CHK3" s="203"/>
      <c r="CHL3" s="204"/>
      <c r="CHM3" s="202"/>
      <c r="CHN3" s="202"/>
      <c r="CHO3" s="203"/>
      <c r="CHP3" s="204"/>
      <c r="CHQ3" s="202"/>
      <c r="CHR3" s="202"/>
      <c r="CHS3" s="203"/>
      <c r="CHT3" s="204"/>
      <c r="CHU3" s="202"/>
      <c r="CHV3" s="202"/>
      <c r="CHW3" s="203"/>
      <c r="CHX3" s="204"/>
      <c r="CHY3" s="202"/>
      <c r="CHZ3" s="202"/>
      <c r="CIA3" s="203"/>
      <c r="CIB3" s="204"/>
      <c r="CIC3" s="202"/>
      <c r="CID3" s="202"/>
      <c r="CIE3" s="203"/>
      <c r="CIF3" s="204"/>
      <c r="CIG3" s="202"/>
      <c r="CIH3" s="202"/>
      <c r="CII3" s="203"/>
      <c r="CIJ3" s="204"/>
      <c r="CIK3" s="202"/>
      <c r="CIL3" s="202"/>
      <c r="CIM3" s="203"/>
      <c r="CIN3" s="204"/>
      <c r="CIO3" s="202"/>
      <c r="CIP3" s="202"/>
      <c r="CIQ3" s="203"/>
      <c r="CIR3" s="204"/>
      <c r="CIS3" s="202"/>
      <c r="CIT3" s="202"/>
      <c r="CIU3" s="203"/>
      <c r="CIV3" s="204"/>
      <c r="CIW3" s="202"/>
      <c r="CIX3" s="202"/>
      <c r="CIY3" s="203"/>
      <c r="CIZ3" s="204"/>
      <c r="CJA3" s="202"/>
      <c r="CJB3" s="202"/>
      <c r="CJC3" s="203"/>
      <c r="CJD3" s="204"/>
      <c r="CJE3" s="202"/>
      <c r="CJF3" s="202"/>
      <c r="CJG3" s="203"/>
      <c r="CJH3" s="204"/>
      <c r="CJI3" s="202"/>
      <c r="CJJ3" s="202"/>
      <c r="CJK3" s="203"/>
      <c r="CJL3" s="204"/>
      <c r="CJM3" s="202"/>
      <c r="CJN3" s="202"/>
      <c r="CJO3" s="203"/>
      <c r="CJP3" s="204"/>
      <c r="CJQ3" s="202"/>
      <c r="CJR3" s="202"/>
      <c r="CJS3" s="203"/>
      <c r="CJT3" s="204"/>
      <c r="CJU3" s="202"/>
      <c r="CJV3" s="202"/>
      <c r="CJW3" s="203"/>
      <c r="CJX3" s="204"/>
      <c r="CJY3" s="202"/>
      <c r="CJZ3" s="202"/>
      <c r="CKA3" s="203"/>
      <c r="CKB3" s="204"/>
      <c r="CKC3" s="202"/>
      <c r="CKD3" s="202"/>
      <c r="CKE3" s="203"/>
      <c r="CKF3" s="204"/>
      <c r="CKG3" s="202"/>
      <c r="CKH3" s="202"/>
      <c r="CKI3" s="203"/>
      <c r="CKJ3" s="204"/>
      <c r="CKK3" s="202"/>
      <c r="CKL3" s="202"/>
      <c r="CKM3" s="203"/>
      <c r="CKN3" s="204"/>
      <c r="CKO3" s="202"/>
      <c r="CKP3" s="202"/>
      <c r="CKQ3" s="203"/>
      <c r="CKR3" s="204"/>
      <c r="CKS3" s="202"/>
      <c r="CKT3" s="202"/>
      <c r="CKU3" s="203"/>
      <c r="CKV3" s="204"/>
      <c r="CKW3" s="202"/>
      <c r="CKX3" s="202"/>
      <c r="CKY3" s="203"/>
      <c r="CKZ3" s="204"/>
      <c r="CLA3" s="202"/>
      <c r="CLB3" s="202"/>
      <c r="CLC3" s="203"/>
      <c r="CLD3" s="204"/>
      <c r="CLE3" s="202"/>
      <c r="CLF3" s="202"/>
      <c r="CLG3" s="203"/>
      <c r="CLH3" s="204"/>
      <c r="CLI3" s="202"/>
      <c r="CLJ3" s="202"/>
      <c r="CLK3" s="203"/>
      <c r="CLL3" s="204"/>
      <c r="CLM3" s="202"/>
      <c r="CLN3" s="202"/>
      <c r="CLO3" s="203"/>
      <c r="CLP3" s="204"/>
      <c r="CLQ3" s="202"/>
      <c r="CLR3" s="202"/>
      <c r="CLS3" s="203"/>
      <c r="CLT3" s="204"/>
      <c r="CLU3" s="202"/>
      <c r="CLV3" s="202"/>
      <c r="CLW3" s="203"/>
      <c r="CLX3" s="204"/>
      <c r="CLY3" s="202"/>
      <c r="CLZ3" s="202"/>
      <c r="CMA3" s="203"/>
      <c r="CMB3" s="204"/>
      <c r="CMC3" s="202"/>
      <c r="CMD3" s="202"/>
      <c r="CME3" s="203"/>
      <c r="CMF3" s="204"/>
      <c r="CMG3" s="202"/>
      <c r="CMH3" s="202"/>
      <c r="CMI3" s="203"/>
      <c r="CMJ3" s="204"/>
      <c r="CMK3" s="202"/>
      <c r="CML3" s="202"/>
      <c r="CMM3" s="203"/>
      <c r="CMN3" s="204"/>
      <c r="CMO3" s="202"/>
      <c r="CMP3" s="202"/>
      <c r="CMQ3" s="203"/>
      <c r="CMR3" s="204"/>
      <c r="CMS3" s="202"/>
      <c r="CMT3" s="202"/>
      <c r="CMU3" s="203"/>
      <c r="CMV3" s="204"/>
      <c r="CMW3" s="202"/>
      <c r="CMX3" s="202"/>
      <c r="CMY3" s="203"/>
      <c r="CMZ3" s="204"/>
      <c r="CNA3" s="202"/>
      <c r="CNB3" s="202"/>
      <c r="CNC3" s="203"/>
      <c r="CND3" s="204"/>
      <c r="CNE3" s="202"/>
      <c r="CNF3" s="202"/>
      <c r="CNG3" s="203"/>
      <c r="CNH3" s="204"/>
      <c r="CNI3" s="202"/>
      <c r="CNJ3" s="202"/>
      <c r="CNK3" s="203"/>
      <c r="CNL3" s="204"/>
      <c r="CNM3" s="202"/>
      <c r="CNN3" s="202"/>
      <c r="CNO3" s="203"/>
      <c r="CNP3" s="204"/>
      <c r="CNQ3" s="202"/>
      <c r="CNR3" s="202"/>
      <c r="CNS3" s="203"/>
      <c r="CNT3" s="204"/>
      <c r="CNU3" s="202"/>
      <c r="CNV3" s="202"/>
      <c r="CNW3" s="203"/>
      <c r="CNX3" s="204"/>
      <c r="CNY3" s="202"/>
      <c r="CNZ3" s="202"/>
      <c r="COA3" s="203"/>
      <c r="COB3" s="204"/>
      <c r="COC3" s="202"/>
      <c r="COD3" s="202"/>
      <c r="COE3" s="203"/>
      <c r="COF3" s="204"/>
      <c r="COG3" s="202"/>
      <c r="COH3" s="202"/>
      <c r="COI3" s="203"/>
      <c r="COJ3" s="204"/>
      <c r="COK3" s="202"/>
      <c r="COL3" s="202"/>
      <c r="COM3" s="203"/>
      <c r="CON3" s="204"/>
      <c r="COO3" s="202"/>
      <c r="COP3" s="202"/>
      <c r="COQ3" s="203"/>
      <c r="COR3" s="204"/>
      <c r="COS3" s="202"/>
      <c r="COT3" s="202"/>
      <c r="COU3" s="203"/>
      <c r="COV3" s="204"/>
      <c r="COW3" s="202"/>
      <c r="COX3" s="202"/>
      <c r="COY3" s="203"/>
      <c r="COZ3" s="204"/>
      <c r="CPA3" s="202"/>
      <c r="CPB3" s="202"/>
      <c r="CPC3" s="203"/>
      <c r="CPD3" s="204"/>
      <c r="CPE3" s="202"/>
      <c r="CPF3" s="202"/>
      <c r="CPG3" s="203"/>
      <c r="CPH3" s="204"/>
      <c r="CPI3" s="202"/>
      <c r="CPJ3" s="202"/>
      <c r="CPK3" s="203"/>
      <c r="CPL3" s="204"/>
      <c r="CPM3" s="202"/>
      <c r="CPN3" s="202"/>
      <c r="CPO3" s="203"/>
      <c r="CPP3" s="204"/>
      <c r="CPQ3" s="202"/>
      <c r="CPR3" s="202"/>
      <c r="CPS3" s="203"/>
      <c r="CPT3" s="204"/>
      <c r="CPU3" s="202"/>
      <c r="CPV3" s="202"/>
      <c r="CPW3" s="203"/>
      <c r="CPX3" s="204"/>
      <c r="CPY3" s="202"/>
      <c r="CPZ3" s="202"/>
      <c r="CQA3" s="203"/>
      <c r="CQB3" s="204"/>
      <c r="CQC3" s="202"/>
      <c r="CQD3" s="202"/>
      <c r="CQE3" s="203"/>
      <c r="CQF3" s="204"/>
      <c r="CQG3" s="202"/>
      <c r="CQH3" s="202"/>
      <c r="CQI3" s="203"/>
      <c r="CQJ3" s="204"/>
      <c r="CQK3" s="202"/>
      <c r="CQL3" s="202"/>
      <c r="CQM3" s="203"/>
      <c r="CQN3" s="204"/>
      <c r="CQO3" s="202"/>
      <c r="CQP3" s="202"/>
      <c r="CQQ3" s="203"/>
      <c r="CQR3" s="204"/>
      <c r="CQS3" s="202"/>
      <c r="CQT3" s="202"/>
      <c r="CQU3" s="203"/>
      <c r="CQV3" s="204"/>
      <c r="CQW3" s="202"/>
      <c r="CQX3" s="202"/>
      <c r="CQY3" s="203"/>
      <c r="CQZ3" s="204"/>
      <c r="CRA3" s="202"/>
      <c r="CRB3" s="202"/>
      <c r="CRC3" s="203"/>
      <c r="CRD3" s="204"/>
      <c r="CRE3" s="202"/>
      <c r="CRF3" s="202"/>
      <c r="CRG3" s="203"/>
      <c r="CRH3" s="204"/>
      <c r="CRI3" s="202"/>
      <c r="CRJ3" s="202"/>
      <c r="CRK3" s="203"/>
      <c r="CRL3" s="204"/>
      <c r="CRM3" s="202"/>
      <c r="CRN3" s="202"/>
      <c r="CRO3" s="203"/>
      <c r="CRP3" s="204"/>
      <c r="CRQ3" s="202"/>
      <c r="CRR3" s="202"/>
      <c r="CRS3" s="203"/>
      <c r="CRT3" s="204"/>
      <c r="CRU3" s="202"/>
      <c r="CRV3" s="202"/>
      <c r="CRW3" s="203"/>
      <c r="CRX3" s="204"/>
      <c r="CRY3" s="202"/>
      <c r="CRZ3" s="202"/>
      <c r="CSA3" s="203"/>
      <c r="CSB3" s="204"/>
      <c r="CSC3" s="202"/>
      <c r="CSD3" s="202"/>
      <c r="CSE3" s="203"/>
      <c r="CSF3" s="204"/>
      <c r="CSG3" s="202"/>
      <c r="CSH3" s="202"/>
      <c r="CSI3" s="203"/>
      <c r="CSJ3" s="204"/>
      <c r="CSK3" s="202"/>
      <c r="CSL3" s="202"/>
      <c r="CSM3" s="203"/>
      <c r="CSN3" s="204"/>
      <c r="CSO3" s="202"/>
      <c r="CSP3" s="202"/>
      <c r="CSQ3" s="203"/>
      <c r="CSR3" s="204"/>
      <c r="CSS3" s="202"/>
      <c r="CST3" s="202"/>
      <c r="CSU3" s="203"/>
      <c r="CSV3" s="204"/>
      <c r="CSW3" s="202"/>
      <c r="CSX3" s="202"/>
      <c r="CSY3" s="203"/>
      <c r="CSZ3" s="204"/>
      <c r="CTA3" s="202"/>
      <c r="CTB3" s="202"/>
      <c r="CTC3" s="203"/>
      <c r="CTD3" s="204"/>
      <c r="CTE3" s="202"/>
      <c r="CTF3" s="202"/>
      <c r="CTG3" s="203"/>
      <c r="CTH3" s="204"/>
      <c r="CTI3" s="202"/>
      <c r="CTJ3" s="202"/>
      <c r="CTK3" s="203"/>
      <c r="CTL3" s="204"/>
      <c r="CTM3" s="202"/>
      <c r="CTN3" s="202"/>
      <c r="CTO3" s="203"/>
      <c r="CTP3" s="204"/>
      <c r="CTQ3" s="202"/>
      <c r="CTR3" s="202"/>
      <c r="CTS3" s="203"/>
      <c r="CTT3" s="204"/>
      <c r="CTU3" s="202"/>
      <c r="CTV3" s="202"/>
      <c r="CTW3" s="203"/>
      <c r="CTX3" s="204"/>
      <c r="CTY3" s="202"/>
      <c r="CTZ3" s="202"/>
      <c r="CUA3" s="203"/>
      <c r="CUB3" s="204"/>
      <c r="CUC3" s="202"/>
      <c r="CUD3" s="202"/>
      <c r="CUE3" s="203"/>
      <c r="CUF3" s="204"/>
      <c r="CUG3" s="202"/>
      <c r="CUH3" s="202"/>
      <c r="CUI3" s="203"/>
      <c r="CUJ3" s="204"/>
      <c r="CUK3" s="202"/>
      <c r="CUL3" s="202"/>
      <c r="CUM3" s="203"/>
      <c r="CUN3" s="204"/>
      <c r="CUO3" s="202"/>
      <c r="CUP3" s="202"/>
      <c r="CUQ3" s="203"/>
      <c r="CUR3" s="204"/>
      <c r="CUS3" s="202"/>
      <c r="CUT3" s="202"/>
      <c r="CUU3" s="203"/>
      <c r="CUV3" s="204"/>
      <c r="CUW3" s="202"/>
      <c r="CUX3" s="202"/>
      <c r="CUY3" s="203"/>
      <c r="CUZ3" s="204"/>
      <c r="CVA3" s="202"/>
      <c r="CVB3" s="202"/>
      <c r="CVC3" s="203"/>
      <c r="CVD3" s="204"/>
      <c r="CVE3" s="202"/>
      <c r="CVF3" s="202"/>
      <c r="CVG3" s="203"/>
      <c r="CVH3" s="204"/>
      <c r="CVI3" s="202"/>
      <c r="CVJ3" s="202"/>
      <c r="CVK3" s="203"/>
      <c r="CVL3" s="204"/>
      <c r="CVM3" s="202"/>
      <c r="CVN3" s="202"/>
      <c r="CVO3" s="203"/>
      <c r="CVP3" s="204"/>
      <c r="CVQ3" s="202"/>
      <c r="CVR3" s="202"/>
      <c r="CVS3" s="203"/>
      <c r="CVT3" s="204"/>
      <c r="CVU3" s="202"/>
      <c r="CVV3" s="202"/>
      <c r="CVW3" s="203"/>
      <c r="CVX3" s="204"/>
      <c r="CVY3" s="202"/>
      <c r="CVZ3" s="202"/>
      <c r="CWA3" s="203"/>
      <c r="CWB3" s="204"/>
      <c r="CWC3" s="202"/>
      <c r="CWD3" s="202"/>
      <c r="CWE3" s="203"/>
      <c r="CWF3" s="204"/>
      <c r="CWG3" s="202"/>
      <c r="CWH3" s="202"/>
      <c r="CWI3" s="203"/>
      <c r="CWJ3" s="204"/>
      <c r="CWK3" s="202"/>
      <c r="CWL3" s="202"/>
      <c r="CWM3" s="203"/>
      <c r="CWN3" s="204"/>
      <c r="CWO3" s="202"/>
      <c r="CWP3" s="202"/>
      <c r="CWQ3" s="203"/>
      <c r="CWR3" s="204"/>
      <c r="CWS3" s="202"/>
      <c r="CWT3" s="202"/>
      <c r="CWU3" s="203"/>
      <c r="CWV3" s="204"/>
      <c r="CWW3" s="202"/>
      <c r="CWX3" s="202"/>
      <c r="CWY3" s="203"/>
      <c r="CWZ3" s="204"/>
      <c r="CXA3" s="202"/>
      <c r="CXB3" s="202"/>
      <c r="CXC3" s="203"/>
      <c r="CXD3" s="204"/>
      <c r="CXE3" s="202"/>
      <c r="CXF3" s="202"/>
      <c r="CXG3" s="203"/>
      <c r="CXH3" s="204"/>
      <c r="CXI3" s="202"/>
      <c r="CXJ3" s="202"/>
      <c r="CXK3" s="203"/>
      <c r="CXL3" s="204"/>
      <c r="CXM3" s="202"/>
      <c r="CXN3" s="202"/>
      <c r="CXO3" s="203"/>
      <c r="CXP3" s="204"/>
      <c r="CXQ3" s="202"/>
      <c r="CXR3" s="202"/>
      <c r="CXS3" s="203"/>
      <c r="CXT3" s="204"/>
      <c r="CXU3" s="202"/>
      <c r="CXV3" s="202"/>
      <c r="CXW3" s="203"/>
      <c r="CXX3" s="204"/>
      <c r="CXY3" s="202"/>
      <c r="CXZ3" s="202"/>
      <c r="CYA3" s="203"/>
      <c r="CYB3" s="204"/>
      <c r="CYC3" s="202"/>
      <c r="CYD3" s="202"/>
      <c r="CYE3" s="203"/>
      <c r="CYF3" s="204"/>
      <c r="CYG3" s="202"/>
      <c r="CYH3" s="202"/>
      <c r="CYI3" s="203"/>
      <c r="CYJ3" s="204"/>
      <c r="CYK3" s="202"/>
      <c r="CYL3" s="202"/>
      <c r="CYM3" s="203"/>
      <c r="CYN3" s="204"/>
      <c r="CYO3" s="202"/>
      <c r="CYP3" s="202"/>
      <c r="CYQ3" s="203"/>
      <c r="CYR3" s="204"/>
      <c r="CYS3" s="202"/>
      <c r="CYT3" s="202"/>
      <c r="CYU3" s="203"/>
      <c r="CYV3" s="204"/>
      <c r="CYW3" s="202"/>
      <c r="CYX3" s="202"/>
      <c r="CYY3" s="203"/>
      <c r="CYZ3" s="204"/>
      <c r="CZA3" s="202"/>
      <c r="CZB3" s="202"/>
      <c r="CZC3" s="203"/>
      <c r="CZD3" s="204"/>
      <c r="CZE3" s="202"/>
      <c r="CZF3" s="202"/>
      <c r="CZG3" s="203"/>
      <c r="CZH3" s="204"/>
      <c r="CZI3" s="202"/>
      <c r="CZJ3" s="202"/>
      <c r="CZK3" s="203"/>
      <c r="CZL3" s="204"/>
      <c r="CZM3" s="202"/>
      <c r="CZN3" s="202"/>
      <c r="CZO3" s="203"/>
      <c r="CZP3" s="204"/>
      <c r="CZQ3" s="202"/>
      <c r="CZR3" s="202"/>
      <c r="CZS3" s="203"/>
      <c r="CZT3" s="204"/>
      <c r="CZU3" s="202"/>
      <c r="CZV3" s="202"/>
      <c r="CZW3" s="203"/>
      <c r="CZX3" s="204"/>
      <c r="CZY3" s="202"/>
      <c r="CZZ3" s="202"/>
      <c r="DAA3" s="203"/>
      <c r="DAB3" s="204"/>
      <c r="DAC3" s="202"/>
      <c r="DAD3" s="202"/>
      <c r="DAE3" s="203"/>
      <c r="DAF3" s="204"/>
      <c r="DAG3" s="202"/>
      <c r="DAH3" s="202"/>
      <c r="DAI3" s="203"/>
      <c r="DAJ3" s="204"/>
      <c r="DAK3" s="202"/>
      <c r="DAL3" s="202"/>
      <c r="DAM3" s="203"/>
      <c r="DAN3" s="204"/>
      <c r="DAO3" s="202"/>
      <c r="DAP3" s="202"/>
      <c r="DAQ3" s="203"/>
      <c r="DAR3" s="204"/>
      <c r="DAS3" s="202"/>
      <c r="DAT3" s="202"/>
      <c r="DAU3" s="203"/>
      <c r="DAV3" s="204"/>
      <c r="DAW3" s="202"/>
      <c r="DAX3" s="202"/>
      <c r="DAY3" s="203"/>
      <c r="DAZ3" s="204"/>
      <c r="DBA3" s="202"/>
      <c r="DBB3" s="202"/>
      <c r="DBC3" s="203"/>
      <c r="DBD3" s="204"/>
      <c r="DBE3" s="202"/>
      <c r="DBF3" s="202"/>
      <c r="DBG3" s="203"/>
      <c r="DBH3" s="204"/>
      <c r="DBI3" s="202"/>
      <c r="DBJ3" s="202"/>
      <c r="DBK3" s="203"/>
      <c r="DBL3" s="204"/>
      <c r="DBM3" s="202"/>
      <c r="DBN3" s="202"/>
      <c r="DBO3" s="203"/>
      <c r="DBP3" s="204"/>
      <c r="DBQ3" s="202"/>
      <c r="DBR3" s="202"/>
      <c r="DBS3" s="203"/>
      <c r="DBT3" s="204"/>
      <c r="DBU3" s="202"/>
      <c r="DBV3" s="202"/>
      <c r="DBW3" s="203"/>
      <c r="DBX3" s="204"/>
      <c r="DBY3" s="202"/>
      <c r="DBZ3" s="202"/>
      <c r="DCA3" s="203"/>
      <c r="DCB3" s="204"/>
      <c r="DCC3" s="202"/>
      <c r="DCD3" s="202"/>
      <c r="DCE3" s="203"/>
      <c r="DCF3" s="204"/>
      <c r="DCG3" s="202"/>
      <c r="DCH3" s="202"/>
      <c r="DCI3" s="203"/>
      <c r="DCJ3" s="204"/>
      <c r="DCK3" s="202"/>
      <c r="DCL3" s="202"/>
      <c r="DCM3" s="203"/>
      <c r="DCN3" s="204"/>
      <c r="DCO3" s="202"/>
      <c r="DCP3" s="202"/>
      <c r="DCQ3" s="203"/>
      <c r="DCR3" s="204"/>
      <c r="DCS3" s="202"/>
      <c r="DCT3" s="202"/>
      <c r="DCU3" s="203"/>
      <c r="DCV3" s="204"/>
      <c r="DCW3" s="202"/>
      <c r="DCX3" s="202"/>
      <c r="DCY3" s="203"/>
      <c r="DCZ3" s="204"/>
      <c r="DDA3" s="202"/>
      <c r="DDB3" s="202"/>
      <c r="DDC3" s="203"/>
      <c r="DDD3" s="204"/>
      <c r="DDE3" s="202"/>
      <c r="DDF3" s="202"/>
      <c r="DDG3" s="203"/>
      <c r="DDH3" s="204"/>
      <c r="DDI3" s="202"/>
      <c r="DDJ3" s="202"/>
      <c r="DDK3" s="203"/>
      <c r="DDL3" s="204"/>
      <c r="DDM3" s="202"/>
      <c r="DDN3" s="202"/>
      <c r="DDO3" s="203"/>
      <c r="DDP3" s="204"/>
      <c r="DDQ3" s="202"/>
      <c r="DDR3" s="202"/>
      <c r="DDS3" s="203"/>
      <c r="DDT3" s="204"/>
      <c r="DDU3" s="202"/>
      <c r="DDV3" s="202"/>
      <c r="DDW3" s="203"/>
      <c r="DDX3" s="204"/>
      <c r="DDY3" s="202"/>
      <c r="DDZ3" s="202"/>
      <c r="DEA3" s="203"/>
      <c r="DEB3" s="204"/>
      <c r="DEC3" s="202"/>
      <c r="DED3" s="202"/>
      <c r="DEE3" s="203"/>
      <c r="DEF3" s="204"/>
      <c r="DEG3" s="202"/>
      <c r="DEH3" s="202"/>
      <c r="DEI3" s="203"/>
      <c r="DEJ3" s="204"/>
      <c r="DEK3" s="202"/>
      <c r="DEL3" s="202"/>
      <c r="DEM3" s="203"/>
      <c r="DEN3" s="204"/>
      <c r="DEO3" s="202"/>
      <c r="DEP3" s="202"/>
      <c r="DEQ3" s="203"/>
      <c r="DER3" s="204"/>
      <c r="DES3" s="202"/>
      <c r="DET3" s="202"/>
      <c r="DEU3" s="203"/>
      <c r="DEV3" s="204"/>
      <c r="DEW3" s="202"/>
      <c r="DEX3" s="202"/>
      <c r="DEY3" s="203"/>
      <c r="DEZ3" s="204"/>
      <c r="DFA3" s="202"/>
      <c r="DFB3" s="202"/>
      <c r="DFC3" s="203"/>
      <c r="DFD3" s="204"/>
      <c r="DFE3" s="202"/>
      <c r="DFF3" s="202"/>
      <c r="DFG3" s="203"/>
      <c r="DFH3" s="204"/>
      <c r="DFI3" s="202"/>
      <c r="DFJ3" s="202"/>
      <c r="DFK3" s="203"/>
      <c r="DFL3" s="204"/>
      <c r="DFM3" s="202"/>
      <c r="DFN3" s="202"/>
      <c r="DFO3" s="203"/>
      <c r="DFP3" s="204"/>
      <c r="DFQ3" s="202"/>
      <c r="DFR3" s="202"/>
      <c r="DFS3" s="203"/>
      <c r="DFT3" s="204"/>
      <c r="DFU3" s="202"/>
      <c r="DFV3" s="202"/>
      <c r="DFW3" s="203"/>
      <c r="DFX3" s="204"/>
      <c r="DFY3" s="202"/>
      <c r="DFZ3" s="202"/>
      <c r="DGA3" s="203"/>
      <c r="DGB3" s="204"/>
      <c r="DGC3" s="202"/>
      <c r="DGD3" s="202"/>
      <c r="DGE3" s="203"/>
      <c r="DGF3" s="204"/>
      <c r="DGG3" s="202"/>
      <c r="DGH3" s="202"/>
      <c r="DGI3" s="203"/>
      <c r="DGJ3" s="204"/>
      <c r="DGK3" s="202"/>
      <c r="DGL3" s="202"/>
      <c r="DGM3" s="203"/>
      <c r="DGN3" s="204"/>
      <c r="DGO3" s="202"/>
      <c r="DGP3" s="202"/>
      <c r="DGQ3" s="203"/>
      <c r="DGR3" s="204"/>
      <c r="DGS3" s="202"/>
      <c r="DGT3" s="202"/>
      <c r="DGU3" s="203"/>
      <c r="DGV3" s="204"/>
      <c r="DGW3" s="202"/>
      <c r="DGX3" s="202"/>
      <c r="DGY3" s="203"/>
      <c r="DGZ3" s="204"/>
      <c r="DHA3" s="202"/>
      <c r="DHB3" s="202"/>
      <c r="DHC3" s="203"/>
      <c r="DHD3" s="204"/>
      <c r="DHE3" s="202"/>
      <c r="DHF3" s="202"/>
      <c r="DHG3" s="203"/>
      <c r="DHH3" s="204"/>
      <c r="DHI3" s="202"/>
      <c r="DHJ3" s="202"/>
      <c r="DHK3" s="203"/>
      <c r="DHL3" s="204"/>
      <c r="DHM3" s="202"/>
      <c r="DHN3" s="202"/>
      <c r="DHO3" s="203"/>
      <c r="DHP3" s="204"/>
      <c r="DHQ3" s="202"/>
      <c r="DHR3" s="202"/>
      <c r="DHS3" s="203"/>
      <c r="DHT3" s="204"/>
      <c r="DHU3" s="202"/>
      <c r="DHV3" s="202"/>
      <c r="DHW3" s="203"/>
      <c r="DHX3" s="204"/>
      <c r="DHY3" s="202"/>
      <c r="DHZ3" s="202"/>
      <c r="DIA3" s="203"/>
      <c r="DIB3" s="204"/>
      <c r="DIC3" s="202"/>
      <c r="DID3" s="202"/>
      <c r="DIE3" s="203"/>
      <c r="DIF3" s="204"/>
      <c r="DIG3" s="202"/>
      <c r="DIH3" s="202"/>
      <c r="DII3" s="203"/>
      <c r="DIJ3" s="204"/>
      <c r="DIK3" s="202"/>
      <c r="DIL3" s="202"/>
      <c r="DIM3" s="203"/>
      <c r="DIN3" s="204"/>
      <c r="DIO3" s="202"/>
      <c r="DIP3" s="202"/>
      <c r="DIQ3" s="203"/>
      <c r="DIR3" s="204"/>
      <c r="DIS3" s="202"/>
      <c r="DIT3" s="202"/>
      <c r="DIU3" s="203"/>
      <c r="DIV3" s="204"/>
      <c r="DIW3" s="202"/>
      <c r="DIX3" s="202"/>
      <c r="DIY3" s="203"/>
      <c r="DIZ3" s="204"/>
      <c r="DJA3" s="202"/>
      <c r="DJB3" s="202"/>
      <c r="DJC3" s="203"/>
      <c r="DJD3" s="204"/>
      <c r="DJE3" s="202"/>
      <c r="DJF3" s="202"/>
      <c r="DJG3" s="203"/>
      <c r="DJH3" s="204"/>
      <c r="DJI3" s="202"/>
      <c r="DJJ3" s="202"/>
      <c r="DJK3" s="203"/>
      <c r="DJL3" s="204"/>
      <c r="DJM3" s="202"/>
      <c r="DJN3" s="202"/>
      <c r="DJO3" s="203"/>
      <c r="DJP3" s="204"/>
      <c r="DJQ3" s="202"/>
      <c r="DJR3" s="202"/>
      <c r="DJS3" s="203"/>
      <c r="DJT3" s="204"/>
      <c r="DJU3" s="202"/>
      <c r="DJV3" s="202"/>
      <c r="DJW3" s="203"/>
      <c r="DJX3" s="204"/>
      <c r="DJY3" s="202"/>
      <c r="DJZ3" s="202"/>
      <c r="DKA3" s="203"/>
      <c r="DKB3" s="204"/>
      <c r="DKC3" s="202"/>
      <c r="DKD3" s="202"/>
      <c r="DKE3" s="203"/>
      <c r="DKF3" s="204"/>
      <c r="DKG3" s="202"/>
      <c r="DKH3" s="202"/>
      <c r="DKI3" s="203"/>
      <c r="DKJ3" s="204"/>
      <c r="DKK3" s="202"/>
      <c r="DKL3" s="202"/>
      <c r="DKM3" s="203"/>
      <c r="DKN3" s="204"/>
      <c r="DKO3" s="202"/>
      <c r="DKP3" s="202"/>
      <c r="DKQ3" s="203"/>
      <c r="DKR3" s="204"/>
      <c r="DKS3" s="202"/>
      <c r="DKT3" s="202"/>
      <c r="DKU3" s="203"/>
      <c r="DKV3" s="204"/>
      <c r="DKW3" s="202"/>
      <c r="DKX3" s="202"/>
      <c r="DKY3" s="203"/>
      <c r="DKZ3" s="204"/>
      <c r="DLA3" s="202"/>
      <c r="DLB3" s="202"/>
      <c r="DLC3" s="203"/>
      <c r="DLD3" s="204"/>
      <c r="DLE3" s="202"/>
      <c r="DLF3" s="202"/>
      <c r="DLG3" s="203"/>
      <c r="DLH3" s="204"/>
      <c r="DLI3" s="202"/>
      <c r="DLJ3" s="202"/>
      <c r="DLK3" s="203"/>
      <c r="DLL3" s="204"/>
      <c r="DLM3" s="202"/>
      <c r="DLN3" s="202"/>
      <c r="DLO3" s="203"/>
      <c r="DLP3" s="204"/>
      <c r="DLQ3" s="202"/>
      <c r="DLR3" s="202"/>
      <c r="DLS3" s="203"/>
      <c r="DLT3" s="204"/>
      <c r="DLU3" s="202"/>
      <c r="DLV3" s="202"/>
      <c r="DLW3" s="203"/>
      <c r="DLX3" s="204"/>
      <c r="DLY3" s="202"/>
      <c r="DLZ3" s="202"/>
      <c r="DMA3" s="203"/>
      <c r="DMB3" s="204"/>
      <c r="DMC3" s="202"/>
      <c r="DMD3" s="202"/>
      <c r="DME3" s="203"/>
      <c r="DMF3" s="204"/>
      <c r="DMG3" s="202"/>
      <c r="DMH3" s="202"/>
      <c r="DMI3" s="203"/>
      <c r="DMJ3" s="204"/>
      <c r="DMK3" s="202"/>
      <c r="DML3" s="202"/>
      <c r="DMM3" s="203"/>
      <c r="DMN3" s="204"/>
      <c r="DMO3" s="202"/>
      <c r="DMP3" s="202"/>
      <c r="DMQ3" s="203"/>
      <c r="DMR3" s="204"/>
      <c r="DMS3" s="202"/>
      <c r="DMT3" s="202"/>
      <c r="DMU3" s="203"/>
      <c r="DMV3" s="204"/>
      <c r="DMW3" s="202"/>
      <c r="DMX3" s="202"/>
      <c r="DMY3" s="203"/>
      <c r="DMZ3" s="204"/>
      <c r="DNA3" s="202"/>
      <c r="DNB3" s="202"/>
      <c r="DNC3" s="203"/>
      <c r="DND3" s="204"/>
      <c r="DNE3" s="202"/>
      <c r="DNF3" s="202"/>
      <c r="DNG3" s="203"/>
      <c r="DNH3" s="204"/>
      <c r="DNI3" s="202"/>
      <c r="DNJ3" s="202"/>
      <c r="DNK3" s="203"/>
      <c r="DNL3" s="204"/>
      <c r="DNM3" s="202"/>
      <c r="DNN3" s="202"/>
      <c r="DNO3" s="203"/>
      <c r="DNP3" s="204"/>
      <c r="DNQ3" s="202"/>
      <c r="DNR3" s="202"/>
      <c r="DNS3" s="203"/>
      <c r="DNT3" s="204"/>
      <c r="DNU3" s="202"/>
      <c r="DNV3" s="202"/>
      <c r="DNW3" s="203"/>
      <c r="DNX3" s="204"/>
      <c r="DNY3" s="202"/>
      <c r="DNZ3" s="202"/>
      <c r="DOA3" s="203"/>
      <c r="DOB3" s="204"/>
      <c r="DOC3" s="202"/>
      <c r="DOD3" s="202"/>
      <c r="DOE3" s="203"/>
      <c r="DOF3" s="204"/>
      <c r="DOG3" s="202"/>
      <c r="DOH3" s="202"/>
      <c r="DOI3" s="203"/>
      <c r="DOJ3" s="204"/>
      <c r="DOK3" s="202"/>
      <c r="DOL3" s="202"/>
      <c r="DOM3" s="203"/>
      <c r="DON3" s="204"/>
      <c r="DOO3" s="202"/>
      <c r="DOP3" s="202"/>
      <c r="DOQ3" s="203"/>
      <c r="DOR3" s="204"/>
      <c r="DOS3" s="202"/>
      <c r="DOT3" s="202"/>
      <c r="DOU3" s="203"/>
      <c r="DOV3" s="204"/>
      <c r="DOW3" s="202"/>
      <c r="DOX3" s="202"/>
      <c r="DOY3" s="203"/>
      <c r="DOZ3" s="204"/>
      <c r="DPA3" s="202"/>
      <c r="DPB3" s="202"/>
      <c r="DPC3" s="203"/>
      <c r="DPD3" s="204"/>
      <c r="DPE3" s="202"/>
      <c r="DPF3" s="202"/>
      <c r="DPG3" s="203"/>
      <c r="DPH3" s="204"/>
      <c r="DPI3" s="202"/>
      <c r="DPJ3" s="202"/>
      <c r="DPK3" s="203"/>
      <c r="DPL3" s="204"/>
      <c r="DPM3" s="202"/>
      <c r="DPN3" s="202"/>
      <c r="DPO3" s="203"/>
      <c r="DPP3" s="204"/>
      <c r="DPQ3" s="202"/>
      <c r="DPR3" s="202"/>
      <c r="DPS3" s="203"/>
      <c r="DPT3" s="204"/>
      <c r="DPU3" s="202"/>
      <c r="DPV3" s="202"/>
      <c r="DPW3" s="203"/>
      <c r="DPX3" s="204"/>
      <c r="DPY3" s="202"/>
      <c r="DPZ3" s="202"/>
      <c r="DQA3" s="203"/>
      <c r="DQB3" s="204"/>
      <c r="DQC3" s="202"/>
      <c r="DQD3" s="202"/>
      <c r="DQE3" s="203"/>
      <c r="DQF3" s="204"/>
      <c r="DQG3" s="202"/>
      <c r="DQH3" s="202"/>
      <c r="DQI3" s="203"/>
      <c r="DQJ3" s="204"/>
      <c r="DQK3" s="202"/>
      <c r="DQL3" s="202"/>
      <c r="DQM3" s="203"/>
      <c r="DQN3" s="204"/>
      <c r="DQO3" s="202"/>
      <c r="DQP3" s="202"/>
      <c r="DQQ3" s="203"/>
      <c r="DQR3" s="204"/>
      <c r="DQS3" s="202"/>
      <c r="DQT3" s="202"/>
      <c r="DQU3" s="203"/>
      <c r="DQV3" s="204"/>
      <c r="DQW3" s="202"/>
      <c r="DQX3" s="202"/>
      <c r="DQY3" s="203"/>
      <c r="DQZ3" s="204"/>
      <c r="DRA3" s="202"/>
      <c r="DRB3" s="202"/>
      <c r="DRC3" s="203"/>
      <c r="DRD3" s="204"/>
      <c r="DRE3" s="202"/>
      <c r="DRF3" s="202"/>
      <c r="DRG3" s="203"/>
      <c r="DRH3" s="204"/>
      <c r="DRI3" s="202"/>
      <c r="DRJ3" s="202"/>
      <c r="DRK3" s="203"/>
      <c r="DRL3" s="204"/>
      <c r="DRM3" s="202"/>
      <c r="DRN3" s="202"/>
      <c r="DRO3" s="203"/>
      <c r="DRP3" s="204"/>
      <c r="DRQ3" s="202"/>
      <c r="DRR3" s="202"/>
      <c r="DRS3" s="203"/>
      <c r="DRT3" s="204"/>
      <c r="DRU3" s="202"/>
      <c r="DRV3" s="202"/>
      <c r="DRW3" s="203"/>
      <c r="DRX3" s="204"/>
      <c r="DRY3" s="202"/>
      <c r="DRZ3" s="202"/>
      <c r="DSA3" s="203"/>
      <c r="DSB3" s="204"/>
      <c r="DSC3" s="202"/>
      <c r="DSD3" s="202"/>
      <c r="DSE3" s="203"/>
      <c r="DSF3" s="204"/>
      <c r="DSG3" s="202"/>
      <c r="DSH3" s="202"/>
      <c r="DSI3" s="203"/>
      <c r="DSJ3" s="204"/>
      <c r="DSK3" s="202"/>
      <c r="DSL3" s="202"/>
      <c r="DSM3" s="203"/>
      <c r="DSN3" s="204"/>
      <c r="DSO3" s="202"/>
      <c r="DSP3" s="202"/>
      <c r="DSQ3" s="203"/>
      <c r="DSR3" s="204"/>
      <c r="DSS3" s="202"/>
      <c r="DST3" s="202"/>
      <c r="DSU3" s="203"/>
      <c r="DSV3" s="204"/>
      <c r="DSW3" s="202"/>
      <c r="DSX3" s="202"/>
      <c r="DSY3" s="203"/>
      <c r="DSZ3" s="204"/>
      <c r="DTA3" s="202"/>
      <c r="DTB3" s="202"/>
      <c r="DTC3" s="203"/>
      <c r="DTD3" s="204"/>
      <c r="DTE3" s="202"/>
      <c r="DTF3" s="202"/>
      <c r="DTG3" s="203"/>
      <c r="DTH3" s="204"/>
      <c r="DTI3" s="202"/>
      <c r="DTJ3" s="202"/>
      <c r="DTK3" s="203"/>
      <c r="DTL3" s="204"/>
      <c r="DTM3" s="202"/>
      <c r="DTN3" s="202"/>
      <c r="DTO3" s="203"/>
      <c r="DTP3" s="204"/>
      <c r="DTQ3" s="202"/>
      <c r="DTR3" s="202"/>
      <c r="DTS3" s="203"/>
      <c r="DTT3" s="204"/>
      <c r="DTU3" s="202"/>
      <c r="DTV3" s="202"/>
      <c r="DTW3" s="203"/>
      <c r="DTX3" s="204"/>
      <c r="DTY3" s="202"/>
      <c r="DTZ3" s="202"/>
      <c r="DUA3" s="203"/>
      <c r="DUB3" s="204"/>
      <c r="DUC3" s="202"/>
      <c r="DUD3" s="202"/>
      <c r="DUE3" s="203"/>
      <c r="DUF3" s="204"/>
      <c r="DUG3" s="202"/>
      <c r="DUH3" s="202"/>
      <c r="DUI3" s="203"/>
      <c r="DUJ3" s="204"/>
      <c r="DUK3" s="202"/>
      <c r="DUL3" s="202"/>
      <c r="DUM3" s="203"/>
      <c r="DUN3" s="204"/>
      <c r="DUO3" s="202"/>
      <c r="DUP3" s="202"/>
      <c r="DUQ3" s="203"/>
      <c r="DUR3" s="204"/>
      <c r="DUS3" s="202"/>
      <c r="DUT3" s="202"/>
      <c r="DUU3" s="203"/>
      <c r="DUV3" s="204"/>
      <c r="DUW3" s="202"/>
      <c r="DUX3" s="202"/>
      <c r="DUY3" s="203"/>
      <c r="DUZ3" s="204"/>
      <c r="DVA3" s="202"/>
      <c r="DVB3" s="202"/>
      <c r="DVC3" s="203"/>
      <c r="DVD3" s="204"/>
      <c r="DVE3" s="202"/>
      <c r="DVF3" s="202"/>
      <c r="DVG3" s="203"/>
      <c r="DVH3" s="204"/>
      <c r="DVI3" s="202"/>
      <c r="DVJ3" s="202"/>
      <c r="DVK3" s="203"/>
      <c r="DVL3" s="204"/>
      <c r="DVM3" s="202"/>
      <c r="DVN3" s="202"/>
      <c r="DVO3" s="203"/>
      <c r="DVP3" s="204"/>
      <c r="DVQ3" s="202"/>
      <c r="DVR3" s="202"/>
      <c r="DVS3" s="203"/>
      <c r="DVT3" s="204"/>
      <c r="DVU3" s="202"/>
      <c r="DVV3" s="202"/>
      <c r="DVW3" s="203"/>
      <c r="DVX3" s="204"/>
      <c r="DVY3" s="202"/>
      <c r="DVZ3" s="202"/>
      <c r="DWA3" s="203"/>
      <c r="DWB3" s="204"/>
      <c r="DWC3" s="202"/>
      <c r="DWD3" s="202"/>
      <c r="DWE3" s="203"/>
      <c r="DWF3" s="204"/>
      <c r="DWG3" s="202"/>
      <c r="DWH3" s="202"/>
      <c r="DWI3" s="203"/>
      <c r="DWJ3" s="204"/>
      <c r="DWK3" s="202"/>
      <c r="DWL3" s="202"/>
      <c r="DWM3" s="203"/>
      <c r="DWN3" s="204"/>
      <c r="DWO3" s="202"/>
      <c r="DWP3" s="202"/>
      <c r="DWQ3" s="203"/>
      <c r="DWR3" s="204"/>
      <c r="DWS3" s="202"/>
      <c r="DWT3" s="202"/>
      <c r="DWU3" s="203"/>
      <c r="DWV3" s="204"/>
      <c r="DWW3" s="202"/>
      <c r="DWX3" s="202"/>
      <c r="DWY3" s="203"/>
      <c r="DWZ3" s="204"/>
      <c r="DXA3" s="202"/>
      <c r="DXB3" s="202"/>
      <c r="DXC3" s="203"/>
      <c r="DXD3" s="204"/>
      <c r="DXE3" s="202"/>
      <c r="DXF3" s="202"/>
      <c r="DXG3" s="203"/>
      <c r="DXH3" s="204"/>
      <c r="DXI3" s="202"/>
      <c r="DXJ3" s="202"/>
      <c r="DXK3" s="203"/>
      <c r="DXL3" s="204"/>
      <c r="DXM3" s="202"/>
      <c r="DXN3" s="202"/>
      <c r="DXO3" s="203"/>
      <c r="DXP3" s="204"/>
      <c r="DXQ3" s="202"/>
      <c r="DXR3" s="202"/>
      <c r="DXS3" s="203"/>
      <c r="DXT3" s="204"/>
      <c r="DXU3" s="202"/>
      <c r="DXV3" s="202"/>
      <c r="DXW3" s="203"/>
      <c r="DXX3" s="204"/>
      <c r="DXY3" s="202"/>
      <c r="DXZ3" s="202"/>
      <c r="DYA3" s="203"/>
      <c r="DYB3" s="204"/>
      <c r="DYC3" s="202"/>
      <c r="DYD3" s="202"/>
      <c r="DYE3" s="203"/>
      <c r="DYF3" s="204"/>
      <c r="DYG3" s="202"/>
      <c r="DYH3" s="202"/>
      <c r="DYI3" s="203"/>
      <c r="DYJ3" s="204"/>
      <c r="DYK3" s="202"/>
      <c r="DYL3" s="202"/>
      <c r="DYM3" s="203"/>
      <c r="DYN3" s="204"/>
      <c r="DYO3" s="202"/>
      <c r="DYP3" s="202"/>
      <c r="DYQ3" s="203"/>
      <c r="DYR3" s="204"/>
      <c r="DYS3" s="202"/>
      <c r="DYT3" s="202"/>
      <c r="DYU3" s="203"/>
      <c r="DYV3" s="204"/>
      <c r="DYW3" s="202"/>
      <c r="DYX3" s="202"/>
      <c r="DYY3" s="203"/>
      <c r="DYZ3" s="204"/>
      <c r="DZA3" s="202"/>
      <c r="DZB3" s="202"/>
      <c r="DZC3" s="203"/>
      <c r="DZD3" s="204"/>
      <c r="DZE3" s="202"/>
      <c r="DZF3" s="202"/>
      <c r="DZG3" s="203"/>
      <c r="DZH3" s="204"/>
      <c r="DZI3" s="202"/>
      <c r="DZJ3" s="202"/>
      <c r="DZK3" s="203"/>
      <c r="DZL3" s="204"/>
      <c r="DZM3" s="202"/>
      <c r="DZN3" s="202"/>
      <c r="DZO3" s="203"/>
      <c r="DZP3" s="204"/>
      <c r="DZQ3" s="202"/>
      <c r="DZR3" s="202"/>
      <c r="DZS3" s="203"/>
      <c r="DZT3" s="204"/>
      <c r="DZU3" s="202"/>
      <c r="DZV3" s="202"/>
      <c r="DZW3" s="203"/>
      <c r="DZX3" s="204"/>
      <c r="DZY3" s="202"/>
      <c r="DZZ3" s="202"/>
      <c r="EAA3" s="203"/>
      <c r="EAB3" s="204"/>
      <c r="EAC3" s="202"/>
      <c r="EAD3" s="202"/>
      <c r="EAE3" s="203"/>
      <c r="EAF3" s="204"/>
      <c r="EAG3" s="202"/>
      <c r="EAH3" s="202"/>
      <c r="EAI3" s="203"/>
      <c r="EAJ3" s="204"/>
      <c r="EAK3" s="202"/>
      <c r="EAL3" s="202"/>
      <c r="EAM3" s="203"/>
      <c r="EAN3" s="204"/>
      <c r="EAO3" s="202"/>
      <c r="EAP3" s="202"/>
      <c r="EAQ3" s="203"/>
      <c r="EAR3" s="204"/>
      <c r="EAS3" s="202"/>
      <c r="EAT3" s="202"/>
      <c r="EAU3" s="203"/>
      <c r="EAV3" s="204"/>
      <c r="EAW3" s="202"/>
      <c r="EAX3" s="202"/>
      <c r="EAY3" s="203"/>
      <c r="EAZ3" s="204"/>
      <c r="EBA3" s="202"/>
      <c r="EBB3" s="202"/>
      <c r="EBC3" s="203"/>
      <c r="EBD3" s="204"/>
      <c r="EBE3" s="202"/>
      <c r="EBF3" s="202"/>
      <c r="EBG3" s="203"/>
      <c r="EBH3" s="204"/>
      <c r="EBI3" s="202"/>
      <c r="EBJ3" s="202"/>
      <c r="EBK3" s="203"/>
      <c r="EBL3" s="204"/>
      <c r="EBM3" s="202"/>
      <c r="EBN3" s="202"/>
      <c r="EBO3" s="203"/>
      <c r="EBP3" s="204"/>
      <c r="EBQ3" s="202"/>
      <c r="EBR3" s="202"/>
      <c r="EBS3" s="203"/>
      <c r="EBT3" s="204"/>
      <c r="EBU3" s="202"/>
      <c r="EBV3" s="202"/>
      <c r="EBW3" s="203"/>
      <c r="EBX3" s="204"/>
      <c r="EBY3" s="202"/>
      <c r="EBZ3" s="202"/>
      <c r="ECA3" s="203"/>
      <c r="ECB3" s="204"/>
      <c r="ECC3" s="202"/>
      <c r="ECD3" s="202"/>
      <c r="ECE3" s="203"/>
      <c r="ECF3" s="204"/>
      <c r="ECG3" s="202"/>
      <c r="ECH3" s="202"/>
      <c r="ECI3" s="203"/>
      <c r="ECJ3" s="204"/>
      <c r="ECK3" s="202"/>
      <c r="ECL3" s="202"/>
      <c r="ECM3" s="203"/>
      <c r="ECN3" s="204"/>
      <c r="ECO3" s="202"/>
      <c r="ECP3" s="202"/>
      <c r="ECQ3" s="203"/>
      <c r="ECR3" s="204"/>
      <c r="ECS3" s="202"/>
      <c r="ECT3" s="202"/>
      <c r="ECU3" s="203"/>
      <c r="ECV3" s="204"/>
      <c r="ECW3" s="202"/>
      <c r="ECX3" s="202"/>
      <c r="ECY3" s="203"/>
      <c r="ECZ3" s="204"/>
      <c r="EDA3" s="202"/>
      <c r="EDB3" s="202"/>
      <c r="EDC3" s="203"/>
      <c r="EDD3" s="204"/>
      <c r="EDE3" s="202"/>
      <c r="EDF3" s="202"/>
      <c r="EDG3" s="203"/>
      <c r="EDH3" s="204"/>
      <c r="EDI3" s="202"/>
      <c r="EDJ3" s="202"/>
      <c r="EDK3" s="203"/>
      <c r="EDL3" s="204"/>
      <c r="EDM3" s="202"/>
      <c r="EDN3" s="202"/>
      <c r="EDO3" s="203"/>
      <c r="EDP3" s="204"/>
      <c r="EDQ3" s="202"/>
      <c r="EDR3" s="202"/>
      <c r="EDS3" s="203"/>
      <c r="EDT3" s="204"/>
      <c r="EDU3" s="202"/>
      <c r="EDV3" s="202"/>
      <c r="EDW3" s="203"/>
      <c r="EDX3" s="204"/>
      <c r="EDY3" s="202"/>
      <c r="EDZ3" s="202"/>
      <c r="EEA3" s="203"/>
      <c r="EEB3" s="204"/>
      <c r="EEC3" s="202"/>
      <c r="EED3" s="202"/>
      <c r="EEE3" s="203"/>
      <c r="EEF3" s="204"/>
      <c r="EEG3" s="202"/>
      <c r="EEH3" s="202"/>
      <c r="EEI3" s="203"/>
      <c r="EEJ3" s="204"/>
      <c r="EEK3" s="202"/>
      <c r="EEL3" s="202"/>
      <c r="EEM3" s="203"/>
      <c r="EEN3" s="204"/>
      <c r="EEO3" s="202"/>
      <c r="EEP3" s="202"/>
      <c r="EEQ3" s="203"/>
      <c r="EER3" s="204"/>
      <c r="EES3" s="202"/>
      <c r="EET3" s="202"/>
      <c r="EEU3" s="203"/>
      <c r="EEV3" s="204"/>
      <c r="EEW3" s="202"/>
      <c r="EEX3" s="202"/>
      <c r="EEY3" s="203"/>
      <c r="EEZ3" s="204"/>
      <c r="EFA3" s="202"/>
      <c r="EFB3" s="202"/>
      <c r="EFC3" s="203"/>
      <c r="EFD3" s="204"/>
      <c r="EFE3" s="202"/>
      <c r="EFF3" s="202"/>
      <c r="EFG3" s="203"/>
      <c r="EFH3" s="204"/>
      <c r="EFI3" s="202"/>
      <c r="EFJ3" s="202"/>
      <c r="EFK3" s="203"/>
      <c r="EFL3" s="204"/>
      <c r="EFM3" s="202"/>
      <c r="EFN3" s="202"/>
      <c r="EFO3" s="203"/>
      <c r="EFP3" s="204"/>
      <c r="EFQ3" s="202"/>
      <c r="EFR3" s="202"/>
      <c r="EFS3" s="203"/>
      <c r="EFT3" s="204"/>
      <c r="EFU3" s="202"/>
      <c r="EFV3" s="202"/>
      <c r="EFW3" s="203"/>
      <c r="EFX3" s="204"/>
      <c r="EFY3" s="202"/>
      <c r="EFZ3" s="202"/>
      <c r="EGA3" s="203"/>
      <c r="EGB3" s="204"/>
      <c r="EGC3" s="202"/>
      <c r="EGD3" s="202"/>
      <c r="EGE3" s="203"/>
      <c r="EGF3" s="204"/>
      <c r="EGG3" s="202"/>
      <c r="EGH3" s="202"/>
      <c r="EGI3" s="203"/>
      <c r="EGJ3" s="204"/>
      <c r="EGK3" s="202"/>
      <c r="EGL3" s="202"/>
      <c r="EGM3" s="203"/>
      <c r="EGN3" s="204"/>
      <c r="EGO3" s="202"/>
      <c r="EGP3" s="202"/>
      <c r="EGQ3" s="203"/>
      <c r="EGR3" s="204"/>
      <c r="EGS3" s="202"/>
      <c r="EGT3" s="202"/>
      <c r="EGU3" s="203"/>
      <c r="EGV3" s="204"/>
      <c r="EGW3" s="202"/>
      <c r="EGX3" s="202"/>
      <c r="EGY3" s="203"/>
      <c r="EGZ3" s="204"/>
      <c r="EHA3" s="202"/>
      <c r="EHB3" s="202"/>
      <c r="EHC3" s="203"/>
      <c r="EHD3" s="204"/>
      <c r="EHE3" s="202"/>
      <c r="EHF3" s="202"/>
      <c r="EHG3" s="203"/>
      <c r="EHH3" s="204"/>
      <c r="EHI3" s="202"/>
      <c r="EHJ3" s="202"/>
      <c r="EHK3" s="203"/>
      <c r="EHL3" s="204"/>
      <c r="EHM3" s="202"/>
      <c r="EHN3" s="202"/>
      <c r="EHO3" s="203"/>
      <c r="EHP3" s="204"/>
      <c r="EHQ3" s="202"/>
      <c r="EHR3" s="202"/>
      <c r="EHS3" s="203"/>
      <c r="EHT3" s="204"/>
      <c r="EHU3" s="202"/>
      <c r="EHV3" s="202"/>
      <c r="EHW3" s="203"/>
      <c r="EHX3" s="204"/>
      <c r="EHY3" s="202"/>
      <c r="EHZ3" s="202"/>
      <c r="EIA3" s="203"/>
      <c r="EIB3" s="204"/>
      <c r="EIC3" s="202"/>
      <c r="EID3" s="202"/>
      <c r="EIE3" s="203"/>
      <c r="EIF3" s="204"/>
      <c r="EIG3" s="202"/>
      <c r="EIH3" s="202"/>
      <c r="EII3" s="203"/>
      <c r="EIJ3" s="204"/>
      <c r="EIK3" s="202"/>
      <c r="EIL3" s="202"/>
      <c r="EIM3" s="203"/>
      <c r="EIN3" s="204"/>
      <c r="EIO3" s="202"/>
      <c r="EIP3" s="202"/>
      <c r="EIQ3" s="203"/>
      <c r="EIR3" s="204"/>
      <c r="EIS3" s="202"/>
      <c r="EIT3" s="202"/>
      <c r="EIU3" s="203"/>
      <c r="EIV3" s="204"/>
      <c r="EIW3" s="202"/>
      <c r="EIX3" s="202"/>
      <c r="EIY3" s="203"/>
      <c r="EIZ3" s="204"/>
      <c r="EJA3" s="202"/>
      <c r="EJB3" s="202"/>
      <c r="EJC3" s="203"/>
      <c r="EJD3" s="204"/>
      <c r="EJE3" s="202"/>
      <c r="EJF3" s="202"/>
      <c r="EJG3" s="203"/>
      <c r="EJH3" s="204"/>
      <c r="EJI3" s="202"/>
      <c r="EJJ3" s="202"/>
      <c r="EJK3" s="203"/>
      <c r="EJL3" s="204"/>
      <c r="EJM3" s="202"/>
      <c r="EJN3" s="202"/>
      <c r="EJO3" s="203"/>
      <c r="EJP3" s="204"/>
      <c r="EJQ3" s="202"/>
      <c r="EJR3" s="202"/>
      <c r="EJS3" s="203"/>
      <c r="EJT3" s="204"/>
      <c r="EJU3" s="202"/>
      <c r="EJV3" s="202"/>
      <c r="EJW3" s="203"/>
      <c r="EJX3" s="204"/>
      <c r="EJY3" s="202"/>
      <c r="EJZ3" s="202"/>
      <c r="EKA3" s="203"/>
      <c r="EKB3" s="204"/>
      <c r="EKC3" s="202"/>
      <c r="EKD3" s="202"/>
      <c r="EKE3" s="203"/>
      <c r="EKF3" s="204"/>
      <c r="EKG3" s="202"/>
      <c r="EKH3" s="202"/>
      <c r="EKI3" s="203"/>
      <c r="EKJ3" s="204"/>
      <c r="EKK3" s="202"/>
      <c r="EKL3" s="202"/>
      <c r="EKM3" s="203"/>
      <c r="EKN3" s="204"/>
      <c r="EKO3" s="202"/>
      <c r="EKP3" s="202"/>
      <c r="EKQ3" s="203"/>
      <c r="EKR3" s="204"/>
      <c r="EKS3" s="202"/>
      <c r="EKT3" s="202"/>
      <c r="EKU3" s="203"/>
      <c r="EKV3" s="204"/>
      <c r="EKW3" s="202"/>
      <c r="EKX3" s="202"/>
      <c r="EKY3" s="203"/>
      <c r="EKZ3" s="204"/>
      <c r="ELA3" s="202"/>
      <c r="ELB3" s="202"/>
      <c r="ELC3" s="203"/>
      <c r="ELD3" s="204"/>
      <c r="ELE3" s="202"/>
      <c r="ELF3" s="202"/>
      <c r="ELG3" s="203"/>
      <c r="ELH3" s="204"/>
      <c r="ELI3" s="202"/>
      <c r="ELJ3" s="202"/>
      <c r="ELK3" s="203"/>
      <c r="ELL3" s="204"/>
      <c r="ELM3" s="202"/>
      <c r="ELN3" s="202"/>
      <c r="ELO3" s="203"/>
      <c r="ELP3" s="204"/>
      <c r="ELQ3" s="202"/>
      <c r="ELR3" s="202"/>
      <c r="ELS3" s="203"/>
      <c r="ELT3" s="204"/>
      <c r="ELU3" s="202"/>
      <c r="ELV3" s="202"/>
      <c r="ELW3" s="203"/>
      <c r="ELX3" s="204"/>
      <c r="ELY3" s="202"/>
      <c r="ELZ3" s="202"/>
      <c r="EMA3" s="203"/>
      <c r="EMB3" s="204"/>
      <c r="EMC3" s="202"/>
      <c r="EMD3" s="202"/>
      <c r="EME3" s="203"/>
      <c r="EMF3" s="204"/>
      <c r="EMG3" s="202"/>
      <c r="EMH3" s="202"/>
      <c r="EMI3" s="203"/>
      <c r="EMJ3" s="204"/>
      <c r="EMK3" s="202"/>
      <c r="EML3" s="202"/>
      <c r="EMM3" s="203"/>
      <c r="EMN3" s="204"/>
      <c r="EMO3" s="202"/>
      <c r="EMP3" s="202"/>
      <c r="EMQ3" s="203"/>
      <c r="EMR3" s="204"/>
      <c r="EMS3" s="202"/>
      <c r="EMT3" s="202"/>
      <c r="EMU3" s="203"/>
      <c r="EMV3" s="204"/>
      <c r="EMW3" s="202"/>
      <c r="EMX3" s="202"/>
      <c r="EMY3" s="203"/>
      <c r="EMZ3" s="204"/>
      <c r="ENA3" s="202"/>
      <c r="ENB3" s="202"/>
      <c r="ENC3" s="203"/>
      <c r="END3" s="204"/>
      <c r="ENE3" s="202"/>
      <c r="ENF3" s="202"/>
      <c r="ENG3" s="203"/>
      <c r="ENH3" s="204"/>
      <c r="ENI3" s="202"/>
      <c r="ENJ3" s="202"/>
      <c r="ENK3" s="203"/>
      <c r="ENL3" s="204"/>
      <c r="ENM3" s="202"/>
      <c r="ENN3" s="202"/>
      <c r="ENO3" s="203"/>
      <c r="ENP3" s="204"/>
      <c r="ENQ3" s="202"/>
      <c r="ENR3" s="202"/>
      <c r="ENS3" s="203"/>
      <c r="ENT3" s="204"/>
      <c r="ENU3" s="202"/>
      <c r="ENV3" s="202"/>
      <c r="ENW3" s="203"/>
      <c r="ENX3" s="204"/>
      <c r="ENY3" s="202"/>
      <c r="ENZ3" s="202"/>
      <c r="EOA3" s="203"/>
      <c r="EOB3" s="204"/>
      <c r="EOC3" s="202"/>
      <c r="EOD3" s="202"/>
      <c r="EOE3" s="203"/>
      <c r="EOF3" s="204"/>
      <c r="EOG3" s="202"/>
      <c r="EOH3" s="202"/>
      <c r="EOI3" s="203"/>
      <c r="EOJ3" s="204"/>
      <c r="EOK3" s="202"/>
      <c r="EOL3" s="202"/>
      <c r="EOM3" s="203"/>
      <c r="EON3" s="204"/>
      <c r="EOO3" s="202"/>
      <c r="EOP3" s="202"/>
      <c r="EOQ3" s="203"/>
      <c r="EOR3" s="204"/>
      <c r="EOS3" s="202"/>
      <c r="EOT3" s="202"/>
      <c r="EOU3" s="203"/>
      <c r="EOV3" s="204"/>
      <c r="EOW3" s="202"/>
      <c r="EOX3" s="202"/>
      <c r="EOY3" s="203"/>
      <c r="EOZ3" s="204"/>
      <c r="EPA3" s="202"/>
      <c r="EPB3" s="202"/>
      <c r="EPC3" s="203"/>
      <c r="EPD3" s="204"/>
      <c r="EPE3" s="202"/>
      <c r="EPF3" s="202"/>
      <c r="EPG3" s="203"/>
      <c r="EPH3" s="204"/>
      <c r="EPI3" s="202"/>
      <c r="EPJ3" s="202"/>
      <c r="EPK3" s="203"/>
      <c r="EPL3" s="204"/>
      <c r="EPM3" s="202"/>
      <c r="EPN3" s="202"/>
      <c r="EPO3" s="203"/>
      <c r="EPP3" s="204"/>
      <c r="EPQ3" s="202"/>
      <c r="EPR3" s="202"/>
      <c r="EPS3" s="203"/>
      <c r="EPT3" s="204"/>
      <c r="EPU3" s="202"/>
      <c r="EPV3" s="202"/>
      <c r="EPW3" s="203"/>
      <c r="EPX3" s="204"/>
      <c r="EPY3" s="202"/>
      <c r="EPZ3" s="202"/>
      <c r="EQA3" s="203"/>
      <c r="EQB3" s="204"/>
      <c r="EQC3" s="202"/>
      <c r="EQD3" s="202"/>
      <c r="EQE3" s="203"/>
      <c r="EQF3" s="204"/>
      <c r="EQG3" s="202"/>
      <c r="EQH3" s="202"/>
      <c r="EQI3" s="203"/>
      <c r="EQJ3" s="204"/>
      <c r="EQK3" s="202"/>
      <c r="EQL3" s="202"/>
      <c r="EQM3" s="203"/>
      <c r="EQN3" s="204"/>
      <c r="EQO3" s="202"/>
      <c r="EQP3" s="202"/>
      <c r="EQQ3" s="203"/>
      <c r="EQR3" s="204"/>
      <c r="EQS3" s="202"/>
      <c r="EQT3" s="202"/>
      <c r="EQU3" s="203"/>
      <c r="EQV3" s="204"/>
      <c r="EQW3" s="202"/>
      <c r="EQX3" s="202"/>
      <c r="EQY3" s="203"/>
      <c r="EQZ3" s="204"/>
      <c r="ERA3" s="202"/>
      <c r="ERB3" s="202"/>
      <c r="ERC3" s="203"/>
      <c r="ERD3" s="204"/>
      <c r="ERE3" s="202"/>
      <c r="ERF3" s="202"/>
      <c r="ERG3" s="203"/>
      <c r="ERH3" s="204"/>
      <c r="ERI3" s="202"/>
      <c r="ERJ3" s="202"/>
      <c r="ERK3" s="203"/>
      <c r="ERL3" s="204"/>
      <c r="ERM3" s="202"/>
      <c r="ERN3" s="202"/>
      <c r="ERO3" s="203"/>
      <c r="ERP3" s="204"/>
      <c r="ERQ3" s="202"/>
      <c r="ERR3" s="202"/>
      <c r="ERS3" s="203"/>
      <c r="ERT3" s="204"/>
      <c r="ERU3" s="202"/>
      <c r="ERV3" s="202"/>
      <c r="ERW3" s="203"/>
      <c r="ERX3" s="204"/>
      <c r="ERY3" s="202"/>
      <c r="ERZ3" s="202"/>
      <c r="ESA3" s="203"/>
      <c r="ESB3" s="204"/>
      <c r="ESC3" s="202"/>
      <c r="ESD3" s="202"/>
      <c r="ESE3" s="203"/>
      <c r="ESF3" s="204"/>
      <c r="ESG3" s="202"/>
      <c r="ESH3" s="202"/>
      <c r="ESI3" s="203"/>
      <c r="ESJ3" s="204"/>
      <c r="ESK3" s="202"/>
      <c r="ESL3" s="202"/>
      <c r="ESM3" s="203"/>
      <c r="ESN3" s="204"/>
      <c r="ESO3" s="202"/>
      <c r="ESP3" s="202"/>
      <c r="ESQ3" s="203"/>
      <c r="ESR3" s="204"/>
      <c r="ESS3" s="202"/>
      <c r="EST3" s="202"/>
      <c r="ESU3" s="203"/>
      <c r="ESV3" s="204"/>
      <c r="ESW3" s="202"/>
      <c r="ESX3" s="202"/>
      <c r="ESY3" s="203"/>
      <c r="ESZ3" s="204"/>
      <c r="ETA3" s="202"/>
      <c r="ETB3" s="202"/>
      <c r="ETC3" s="203"/>
      <c r="ETD3" s="204"/>
      <c r="ETE3" s="202"/>
      <c r="ETF3" s="202"/>
      <c r="ETG3" s="203"/>
      <c r="ETH3" s="204"/>
      <c r="ETI3" s="202"/>
      <c r="ETJ3" s="202"/>
      <c r="ETK3" s="203"/>
      <c r="ETL3" s="204"/>
      <c r="ETM3" s="202"/>
      <c r="ETN3" s="202"/>
      <c r="ETO3" s="203"/>
      <c r="ETP3" s="204"/>
      <c r="ETQ3" s="202"/>
      <c r="ETR3" s="202"/>
      <c r="ETS3" s="203"/>
      <c r="ETT3" s="204"/>
      <c r="ETU3" s="202"/>
      <c r="ETV3" s="202"/>
      <c r="ETW3" s="203"/>
      <c r="ETX3" s="204"/>
      <c r="ETY3" s="202"/>
      <c r="ETZ3" s="202"/>
      <c r="EUA3" s="203"/>
      <c r="EUB3" s="204"/>
      <c r="EUC3" s="202"/>
      <c r="EUD3" s="202"/>
      <c r="EUE3" s="203"/>
      <c r="EUF3" s="204"/>
      <c r="EUG3" s="202"/>
      <c r="EUH3" s="202"/>
      <c r="EUI3" s="203"/>
      <c r="EUJ3" s="204"/>
      <c r="EUK3" s="202"/>
      <c r="EUL3" s="202"/>
      <c r="EUM3" s="203"/>
      <c r="EUN3" s="204"/>
      <c r="EUO3" s="202"/>
      <c r="EUP3" s="202"/>
      <c r="EUQ3" s="203"/>
      <c r="EUR3" s="204"/>
      <c r="EUS3" s="202"/>
      <c r="EUT3" s="202"/>
      <c r="EUU3" s="203"/>
      <c r="EUV3" s="204"/>
      <c r="EUW3" s="202"/>
      <c r="EUX3" s="202"/>
      <c r="EUY3" s="203"/>
      <c r="EUZ3" s="204"/>
      <c r="EVA3" s="202"/>
      <c r="EVB3" s="202"/>
      <c r="EVC3" s="203"/>
      <c r="EVD3" s="204"/>
      <c r="EVE3" s="202"/>
      <c r="EVF3" s="202"/>
      <c r="EVG3" s="203"/>
      <c r="EVH3" s="204"/>
      <c r="EVI3" s="202"/>
      <c r="EVJ3" s="202"/>
      <c r="EVK3" s="203"/>
      <c r="EVL3" s="204"/>
      <c r="EVM3" s="202"/>
      <c r="EVN3" s="202"/>
      <c r="EVO3" s="203"/>
      <c r="EVP3" s="204"/>
      <c r="EVQ3" s="202"/>
      <c r="EVR3" s="202"/>
      <c r="EVS3" s="203"/>
      <c r="EVT3" s="204"/>
      <c r="EVU3" s="202"/>
      <c r="EVV3" s="202"/>
      <c r="EVW3" s="203"/>
      <c r="EVX3" s="204"/>
      <c r="EVY3" s="202"/>
      <c r="EVZ3" s="202"/>
      <c r="EWA3" s="203"/>
      <c r="EWB3" s="204"/>
      <c r="EWC3" s="202"/>
      <c r="EWD3" s="202"/>
      <c r="EWE3" s="203"/>
      <c r="EWF3" s="204"/>
      <c r="EWG3" s="202"/>
      <c r="EWH3" s="202"/>
      <c r="EWI3" s="203"/>
      <c r="EWJ3" s="204"/>
      <c r="EWK3" s="202"/>
      <c r="EWL3" s="202"/>
      <c r="EWM3" s="203"/>
      <c r="EWN3" s="204"/>
      <c r="EWO3" s="202"/>
      <c r="EWP3" s="202"/>
      <c r="EWQ3" s="203"/>
      <c r="EWR3" s="204"/>
      <c r="EWS3" s="202"/>
      <c r="EWT3" s="202"/>
      <c r="EWU3" s="203"/>
      <c r="EWV3" s="204"/>
      <c r="EWW3" s="202"/>
      <c r="EWX3" s="202"/>
      <c r="EWY3" s="203"/>
      <c r="EWZ3" s="204"/>
      <c r="EXA3" s="202"/>
      <c r="EXB3" s="202"/>
      <c r="EXC3" s="203"/>
      <c r="EXD3" s="204"/>
      <c r="EXE3" s="202"/>
      <c r="EXF3" s="202"/>
      <c r="EXG3" s="203"/>
      <c r="EXH3" s="204"/>
      <c r="EXI3" s="202"/>
      <c r="EXJ3" s="202"/>
      <c r="EXK3" s="203"/>
      <c r="EXL3" s="204"/>
      <c r="EXM3" s="202"/>
      <c r="EXN3" s="202"/>
      <c r="EXO3" s="203"/>
      <c r="EXP3" s="204"/>
      <c r="EXQ3" s="202"/>
      <c r="EXR3" s="202"/>
      <c r="EXS3" s="203"/>
      <c r="EXT3" s="204"/>
      <c r="EXU3" s="202"/>
      <c r="EXV3" s="202"/>
      <c r="EXW3" s="203"/>
      <c r="EXX3" s="204"/>
      <c r="EXY3" s="202"/>
      <c r="EXZ3" s="202"/>
      <c r="EYA3" s="203"/>
      <c r="EYB3" s="204"/>
      <c r="EYC3" s="202"/>
      <c r="EYD3" s="202"/>
      <c r="EYE3" s="203"/>
      <c r="EYF3" s="204"/>
      <c r="EYG3" s="202"/>
      <c r="EYH3" s="202"/>
      <c r="EYI3" s="203"/>
      <c r="EYJ3" s="204"/>
      <c r="EYK3" s="202"/>
      <c r="EYL3" s="202"/>
      <c r="EYM3" s="203"/>
      <c r="EYN3" s="204"/>
      <c r="EYO3" s="202"/>
      <c r="EYP3" s="202"/>
      <c r="EYQ3" s="203"/>
      <c r="EYR3" s="204"/>
      <c r="EYS3" s="202"/>
      <c r="EYT3" s="202"/>
      <c r="EYU3" s="203"/>
      <c r="EYV3" s="204"/>
      <c r="EYW3" s="202"/>
      <c r="EYX3" s="202"/>
      <c r="EYY3" s="203"/>
      <c r="EYZ3" s="204"/>
      <c r="EZA3" s="202"/>
      <c r="EZB3" s="202"/>
      <c r="EZC3" s="203"/>
      <c r="EZD3" s="204"/>
      <c r="EZE3" s="202"/>
      <c r="EZF3" s="202"/>
      <c r="EZG3" s="203"/>
      <c r="EZH3" s="204"/>
      <c r="EZI3" s="202"/>
      <c r="EZJ3" s="202"/>
      <c r="EZK3" s="203"/>
      <c r="EZL3" s="204"/>
      <c r="EZM3" s="202"/>
      <c r="EZN3" s="202"/>
      <c r="EZO3" s="203"/>
      <c r="EZP3" s="204"/>
      <c r="EZQ3" s="202"/>
      <c r="EZR3" s="202"/>
      <c r="EZS3" s="203"/>
      <c r="EZT3" s="204"/>
      <c r="EZU3" s="202"/>
      <c r="EZV3" s="202"/>
      <c r="EZW3" s="203"/>
      <c r="EZX3" s="204"/>
      <c r="EZY3" s="202"/>
      <c r="EZZ3" s="202"/>
      <c r="FAA3" s="203"/>
      <c r="FAB3" s="204"/>
      <c r="FAC3" s="202"/>
      <c r="FAD3" s="202"/>
      <c r="FAE3" s="203"/>
      <c r="FAF3" s="204"/>
      <c r="FAG3" s="202"/>
      <c r="FAH3" s="202"/>
      <c r="FAI3" s="203"/>
      <c r="FAJ3" s="204"/>
      <c r="FAK3" s="202"/>
      <c r="FAL3" s="202"/>
      <c r="FAM3" s="203"/>
      <c r="FAN3" s="204"/>
      <c r="FAO3" s="202"/>
      <c r="FAP3" s="202"/>
      <c r="FAQ3" s="203"/>
      <c r="FAR3" s="204"/>
      <c r="FAS3" s="202"/>
      <c r="FAT3" s="202"/>
      <c r="FAU3" s="203"/>
      <c r="FAV3" s="204"/>
      <c r="FAW3" s="202"/>
      <c r="FAX3" s="202"/>
      <c r="FAY3" s="203"/>
      <c r="FAZ3" s="204"/>
      <c r="FBA3" s="202"/>
      <c r="FBB3" s="202"/>
      <c r="FBC3" s="203"/>
      <c r="FBD3" s="204"/>
      <c r="FBE3" s="202"/>
      <c r="FBF3" s="202"/>
      <c r="FBG3" s="203"/>
      <c r="FBH3" s="204"/>
      <c r="FBI3" s="202"/>
      <c r="FBJ3" s="202"/>
      <c r="FBK3" s="203"/>
      <c r="FBL3" s="204"/>
      <c r="FBM3" s="202"/>
      <c r="FBN3" s="202"/>
      <c r="FBO3" s="203"/>
      <c r="FBP3" s="204"/>
      <c r="FBQ3" s="202"/>
      <c r="FBR3" s="202"/>
      <c r="FBS3" s="203"/>
      <c r="FBT3" s="204"/>
      <c r="FBU3" s="202"/>
      <c r="FBV3" s="202"/>
      <c r="FBW3" s="203"/>
      <c r="FBX3" s="204"/>
      <c r="FBY3" s="202"/>
      <c r="FBZ3" s="202"/>
      <c r="FCA3" s="203"/>
      <c r="FCB3" s="204"/>
      <c r="FCC3" s="202"/>
      <c r="FCD3" s="202"/>
      <c r="FCE3" s="203"/>
      <c r="FCF3" s="204"/>
      <c r="FCG3" s="202"/>
      <c r="FCH3" s="202"/>
      <c r="FCI3" s="203"/>
      <c r="FCJ3" s="204"/>
      <c r="FCK3" s="202"/>
      <c r="FCL3" s="202"/>
      <c r="FCM3" s="203"/>
      <c r="FCN3" s="204"/>
      <c r="FCO3" s="202"/>
      <c r="FCP3" s="202"/>
      <c r="FCQ3" s="203"/>
      <c r="FCR3" s="204"/>
      <c r="FCS3" s="202"/>
      <c r="FCT3" s="202"/>
      <c r="FCU3" s="203"/>
      <c r="FCV3" s="204"/>
      <c r="FCW3" s="202"/>
      <c r="FCX3" s="202"/>
      <c r="FCY3" s="203"/>
      <c r="FCZ3" s="204"/>
      <c r="FDA3" s="202"/>
      <c r="FDB3" s="202"/>
      <c r="FDC3" s="203"/>
      <c r="FDD3" s="204"/>
      <c r="FDE3" s="202"/>
      <c r="FDF3" s="202"/>
      <c r="FDG3" s="203"/>
      <c r="FDH3" s="204"/>
      <c r="FDI3" s="202"/>
      <c r="FDJ3" s="202"/>
      <c r="FDK3" s="203"/>
      <c r="FDL3" s="204"/>
      <c r="FDM3" s="202"/>
      <c r="FDN3" s="202"/>
      <c r="FDO3" s="203"/>
      <c r="FDP3" s="204"/>
      <c r="FDQ3" s="202"/>
      <c r="FDR3" s="202"/>
      <c r="FDS3" s="203"/>
      <c r="FDT3" s="204"/>
      <c r="FDU3" s="202"/>
      <c r="FDV3" s="202"/>
      <c r="FDW3" s="203"/>
      <c r="FDX3" s="204"/>
      <c r="FDY3" s="202"/>
      <c r="FDZ3" s="202"/>
      <c r="FEA3" s="203"/>
      <c r="FEB3" s="204"/>
      <c r="FEC3" s="202"/>
      <c r="FED3" s="202"/>
      <c r="FEE3" s="203"/>
      <c r="FEF3" s="204"/>
      <c r="FEG3" s="202"/>
      <c r="FEH3" s="202"/>
      <c r="FEI3" s="203"/>
      <c r="FEJ3" s="204"/>
      <c r="FEK3" s="202"/>
      <c r="FEL3" s="202"/>
      <c r="FEM3" s="203"/>
      <c r="FEN3" s="204"/>
      <c r="FEO3" s="202"/>
      <c r="FEP3" s="202"/>
      <c r="FEQ3" s="203"/>
      <c r="FER3" s="204"/>
      <c r="FES3" s="202"/>
      <c r="FET3" s="202"/>
      <c r="FEU3" s="203"/>
      <c r="FEV3" s="204"/>
      <c r="FEW3" s="202"/>
      <c r="FEX3" s="202"/>
      <c r="FEY3" s="203"/>
      <c r="FEZ3" s="204"/>
      <c r="FFA3" s="202"/>
      <c r="FFB3" s="202"/>
      <c r="FFC3" s="203"/>
      <c r="FFD3" s="204"/>
      <c r="FFE3" s="202"/>
      <c r="FFF3" s="202"/>
      <c r="FFG3" s="203"/>
      <c r="FFH3" s="204"/>
      <c r="FFI3" s="202"/>
      <c r="FFJ3" s="202"/>
      <c r="FFK3" s="203"/>
      <c r="FFL3" s="204"/>
      <c r="FFM3" s="202"/>
      <c r="FFN3" s="202"/>
      <c r="FFO3" s="203"/>
      <c r="FFP3" s="204"/>
      <c r="FFQ3" s="202"/>
      <c r="FFR3" s="202"/>
      <c r="FFS3" s="203"/>
      <c r="FFT3" s="204"/>
      <c r="FFU3" s="202"/>
      <c r="FFV3" s="202"/>
      <c r="FFW3" s="203"/>
      <c r="FFX3" s="204"/>
      <c r="FFY3" s="202"/>
      <c r="FFZ3" s="202"/>
      <c r="FGA3" s="203"/>
      <c r="FGB3" s="204"/>
      <c r="FGC3" s="202"/>
      <c r="FGD3" s="202"/>
      <c r="FGE3" s="203"/>
      <c r="FGF3" s="204"/>
      <c r="FGG3" s="202"/>
      <c r="FGH3" s="202"/>
      <c r="FGI3" s="203"/>
      <c r="FGJ3" s="204"/>
      <c r="FGK3" s="202"/>
      <c r="FGL3" s="202"/>
      <c r="FGM3" s="203"/>
      <c r="FGN3" s="204"/>
      <c r="FGO3" s="202"/>
      <c r="FGP3" s="202"/>
      <c r="FGQ3" s="203"/>
      <c r="FGR3" s="204"/>
      <c r="FGS3" s="202"/>
      <c r="FGT3" s="202"/>
      <c r="FGU3" s="203"/>
      <c r="FGV3" s="204"/>
      <c r="FGW3" s="202"/>
      <c r="FGX3" s="202"/>
      <c r="FGY3" s="203"/>
      <c r="FGZ3" s="204"/>
      <c r="FHA3" s="202"/>
      <c r="FHB3" s="202"/>
      <c r="FHC3" s="203"/>
      <c r="FHD3" s="204"/>
      <c r="FHE3" s="202"/>
      <c r="FHF3" s="202"/>
      <c r="FHG3" s="203"/>
      <c r="FHH3" s="204"/>
      <c r="FHI3" s="202"/>
      <c r="FHJ3" s="202"/>
      <c r="FHK3" s="203"/>
      <c r="FHL3" s="204"/>
      <c r="FHM3" s="202"/>
      <c r="FHN3" s="202"/>
      <c r="FHO3" s="203"/>
      <c r="FHP3" s="204"/>
      <c r="FHQ3" s="202"/>
      <c r="FHR3" s="202"/>
      <c r="FHS3" s="203"/>
      <c r="FHT3" s="204"/>
      <c r="FHU3" s="202"/>
      <c r="FHV3" s="202"/>
      <c r="FHW3" s="203"/>
      <c r="FHX3" s="204"/>
      <c r="FHY3" s="202"/>
      <c r="FHZ3" s="202"/>
      <c r="FIA3" s="203"/>
      <c r="FIB3" s="204"/>
      <c r="FIC3" s="202"/>
      <c r="FID3" s="202"/>
      <c r="FIE3" s="203"/>
      <c r="FIF3" s="204"/>
      <c r="FIG3" s="202"/>
      <c r="FIH3" s="202"/>
      <c r="FII3" s="203"/>
      <c r="FIJ3" s="204"/>
      <c r="FIK3" s="202"/>
      <c r="FIL3" s="202"/>
      <c r="FIM3" s="203"/>
      <c r="FIN3" s="204"/>
      <c r="FIO3" s="202"/>
      <c r="FIP3" s="202"/>
      <c r="FIQ3" s="203"/>
      <c r="FIR3" s="204"/>
      <c r="FIS3" s="202"/>
      <c r="FIT3" s="202"/>
      <c r="FIU3" s="203"/>
      <c r="FIV3" s="204"/>
      <c r="FIW3" s="202"/>
      <c r="FIX3" s="202"/>
      <c r="FIY3" s="203"/>
      <c r="FIZ3" s="204"/>
      <c r="FJA3" s="202"/>
      <c r="FJB3" s="202"/>
      <c r="FJC3" s="203"/>
      <c r="FJD3" s="204"/>
      <c r="FJE3" s="202"/>
      <c r="FJF3" s="202"/>
      <c r="FJG3" s="203"/>
      <c r="FJH3" s="204"/>
      <c r="FJI3" s="202"/>
      <c r="FJJ3" s="202"/>
      <c r="FJK3" s="203"/>
      <c r="FJL3" s="204"/>
      <c r="FJM3" s="202"/>
      <c r="FJN3" s="202"/>
      <c r="FJO3" s="203"/>
      <c r="FJP3" s="204"/>
      <c r="FJQ3" s="202"/>
      <c r="FJR3" s="202"/>
      <c r="FJS3" s="203"/>
      <c r="FJT3" s="204"/>
      <c r="FJU3" s="202"/>
      <c r="FJV3" s="202"/>
      <c r="FJW3" s="203"/>
      <c r="FJX3" s="204"/>
      <c r="FJY3" s="202"/>
      <c r="FJZ3" s="202"/>
      <c r="FKA3" s="203"/>
      <c r="FKB3" s="204"/>
      <c r="FKC3" s="202"/>
      <c r="FKD3" s="202"/>
      <c r="FKE3" s="203"/>
      <c r="FKF3" s="204"/>
      <c r="FKG3" s="202"/>
      <c r="FKH3" s="202"/>
      <c r="FKI3" s="203"/>
      <c r="FKJ3" s="204"/>
      <c r="FKK3" s="202"/>
      <c r="FKL3" s="202"/>
      <c r="FKM3" s="203"/>
      <c r="FKN3" s="204"/>
      <c r="FKO3" s="202"/>
      <c r="FKP3" s="202"/>
      <c r="FKQ3" s="203"/>
      <c r="FKR3" s="204"/>
      <c r="FKS3" s="202"/>
      <c r="FKT3" s="202"/>
      <c r="FKU3" s="203"/>
      <c r="FKV3" s="204"/>
      <c r="FKW3" s="202"/>
      <c r="FKX3" s="202"/>
      <c r="FKY3" s="203"/>
      <c r="FKZ3" s="204"/>
      <c r="FLA3" s="202"/>
      <c r="FLB3" s="202"/>
      <c r="FLC3" s="203"/>
      <c r="FLD3" s="204"/>
      <c r="FLE3" s="202"/>
      <c r="FLF3" s="202"/>
      <c r="FLG3" s="203"/>
      <c r="FLH3" s="204"/>
      <c r="FLI3" s="202"/>
      <c r="FLJ3" s="202"/>
      <c r="FLK3" s="203"/>
      <c r="FLL3" s="204"/>
      <c r="FLM3" s="202"/>
      <c r="FLN3" s="202"/>
      <c r="FLO3" s="203"/>
      <c r="FLP3" s="204"/>
      <c r="FLQ3" s="202"/>
      <c r="FLR3" s="202"/>
      <c r="FLS3" s="203"/>
      <c r="FLT3" s="204"/>
      <c r="FLU3" s="202"/>
      <c r="FLV3" s="202"/>
      <c r="FLW3" s="203"/>
      <c r="FLX3" s="204"/>
      <c r="FLY3" s="202"/>
      <c r="FLZ3" s="202"/>
      <c r="FMA3" s="203"/>
      <c r="FMB3" s="204"/>
      <c r="FMC3" s="202"/>
      <c r="FMD3" s="202"/>
      <c r="FME3" s="203"/>
      <c r="FMF3" s="204"/>
      <c r="FMG3" s="202"/>
      <c r="FMH3" s="202"/>
      <c r="FMI3" s="203"/>
      <c r="FMJ3" s="204"/>
      <c r="FMK3" s="202"/>
      <c r="FML3" s="202"/>
      <c r="FMM3" s="203"/>
      <c r="FMN3" s="204"/>
      <c r="FMO3" s="202"/>
      <c r="FMP3" s="202"/>
      <c r="FMQ3" s="203"/>
      <c r="FMR3" s="204"/>
      <c r="FMS3" s="202"/>
      <c r="FMT3" s="202"/>
      <c r="FMU3" s="203"/>
      <c r="FMV3" s="204"/>
      <c r="FMW3" s="202"/>
      <c r="FMX3" s="202"/>
      <c r="FMY3" s="203"/>
      <c r="FMZ3" s="204"/>
      <c r="FNA3" s="202"/>
      <c r="FNB3" s="202"/>
      <c r="FNC3" s="203"/>
      <c r="FND3" s="204"/>
      <c r="FNE3" s="202"/>
      <c r="FNF3" s="202"/>
      <c r="FNG3" s="203"/>
      <c r="FNH3" s="204"/>
      <c r="FNI3" s="202"/>
      <c r="FNJ3" s="202"/>
      <c r="FNK3" s="203"/>
      <c r="FNL3" s="204"/>
      <c r="FNM3" s="202"/>
      <c r="FNN3" s="202"/>
      <c r="FNO3" s="203"/>
      <c r="FNP3" s="204"/>
      <c r="FNQ3" s="202"/>
      <c r="FNR3" s="202"/>
      <c r="FNS3" s="203"/>
      <c r="FNT3" s="204"/>
      <c r="FNU3" s="202"/>
      <c r="FNV3" s="202"/>
      <c r="FNW3" s="203"/>
      <c r="FNX3" s="204"/>
      <c r="FNY3" s="202"/>
      <c r="FNZ3" s="202"/>
      <c r="FOA3" s="203"/>
      <c r="FOB3" s="204"/>
      <c r="FOC3" s="202"/>
      <c r="FOD3" s="202"/>
      <c r="FOE3" s="203"/>
      <c r="FOF3" s="204"/>
      <c r="FOG3" s="202"/>
      <c r="FOH3" s="202"/>
      <c r="FOI3" s="203"/>
      <c r="FOJ3" s="204"/>
      <c r="FOK3" s="202"/>
      <c r="FOL3" s="202"/>
      <c r="FOM3" s="203"/>
      <c r="FON3" s="204"/>
      <c r="FOO3" s="202"/>
      <c r="FOP3" s="202"/>
      <c r="FOQ3" s="203"/>
      <c r="FOR3" s="204"/>
      <c r="FOS3" s="202"/>
      <c r="FOT3" s="202"/>
      <c r="FOU3" s="203"/>
      <c r="FOV3" s="204"/>
      <c r="FOW3" s="202"/>
      <c r="FOX3" s="202"/>
      <c r="FOY3" s="203"/>
      <c r="FOZ3" s="204"/>
      <c r="FPA3" s="202"/>
      <c r="FPB3" s="202"/>
      <c r="FPC3" s="203"/>
      <c r="FPD3" s="204"/>
      <c r="FPE3" s="202"/>
      <c r="FPF3" s="202"/>
      <c r="FPG3" s="203"/>
      <c r="FPH3" s="204"/>
      <c r="FPI3" s="202"/>
      <c r="FPJ3" s="202"/>
      <c r="FPK3" s="203"/>
      <c r="FPL3" s="204"/>
      <c r="FPM3" s="202"/>
      <c r="FPN3" s="202"/>
      <c r="FPO3" s="203"/>
      <c r="FPP3" s="204"/>
      <c r="FPQ3" s="202"/>
      <c r="FPR3" s="202"/>
      <c r="FPS3" s="203"/>
      <c r="FPT3" s="204"/>
      <c r="FPU3" s="202"/>
      <c r="FPV3" s="202"/>
      <c r="FPW3" s="203"/>
      <c r="FPX3" s="204"/>
      <c r="FPY3" s="202"/>
      <c r="FPZ3" s="202"/>
      <c r="FQA3" s="203"/>
      <c r="FQB3" s="204"/>
      <c r="FQC3" s="202"/>
      <c r="FQD3" s="202"/>
      <c r="FQE3" s="203"/>
      <c r="FQF3" s="204"/>
      <c r="FQG3" s="202"/>
      <c r="FQH3" s="202"/>
      <c r="FQI3" s="203"/>
      <c r="FQJ3" s="204"/>
      <c r="FQK3" s="202"/>
      <c r="FQL3" s="202"/>
      <c r="FQM3" s="203"/>
      <c r="FQN3" s="204"/>
      <c r="FQO3" s="202"/>
      <c r="FQP3" s="202"/>
      <c r="FQQ3" s="203"/>
      <c r="FQR3" s="204"/>
      <c r="FQS3" s="202"/>
      <c r="FQT3" s="202"/>
      <c r="FQU3" s="203"/>
      <c r="FQV3" s="204"/>
      <c r="FQW3" s="202"/>
      <c r="FQX3" s="202"/>
      <c r="FQY3" s="203"/>
      <c r="FQZ3" s="204"/>
      <c r="FRA3" s="202"/>
      <c r="FRB3" s="202"/>
      <c r="FRC3" s="203"/>
      <c r="FRD3" s="204"/>
      <c r="FRE3" s="202"/>
      <c r="FRF3" s="202"/>
      <c r="FRG3" s="203"/>
      <c r="FRH3" s="204"/>
      <c r="FRI3" s="202"/>
      <c r="FRJ3" s="202"/>
      <c r="FRK3" s="203"/>
      <c r="FRL3" s="204"/>
      <c r="FRM3" s="202"/>
      <c r="FRN3" s="202"/>
      <c r="FRO3" s="203"/>
      <c r="FRP3" s="204"/>
      <c r="FRQ3" s="202"/>
      <c r="FRR3" s="202"/>
      <c r="FRS3" s="203"/>
      <c r="FRT3" s="204"/>
      <c r="FRU3" s="202"/>
      <c r="FRV3" s="202"/>
      <c r="FRW3" s="203"/>
      <c r="FRX3" s="204"/>
      <c r="FRY3" s="202"/>
      <c r="FRZ3" s="202"/>
      <c r="FSA3" s="203"/>
      <c r="FSB3" s="204"/>
      <c r="FSC3" s="202"/>
      <c r="FSD3" s="202"/>
      <c r="FSE3" s="203"/>
      <c r="FSF3" s="204"/>
      <c r="FSG3" s="202"/>
      <c r="FSH3" s="202"/>
      <c r="FSI3" s="203"/>
      <c r="FSJ3" s="204"/>
      <c r="FSK3" s="202"/>
      <c r="FSL3" s="202"/>
      <c r="FSM3" s="203"/>
      <c r="FSN3" s="204"/>
      <c r="FSO3" s="202"/>
      <c r="FSP3" s="202"/>
      <c r="FSQ3" s="203"/>
      <c r="FSR3" s="204"/>
      <c r="FSS3" s="202"/>
      <c r="FST3" s="202"/>
      <c r="FSU3" s="203"/>
      <c r="FSV3" s="204"/>
      <c r="FSW3" s="202"/>
      <c r="FSX3" s="202"/>
      <c r="FSY3" s="203"/>
      <c r="FSZ3" s="204"/>
      <c r="FTA3" s="202"/>
      <c r="FTB3" s="202"/>
      <c r="FTC3" s="203"/>
      <c r="FTD3" s="204"/>
      <c r="FTE3" s="202"/>
      <c r="FTF3" s="202"/>
      <c r="FTG3" s="203"/>
      <c r="FTH3" s="204"/>
      <c r="FTI3" s="202"/>
      <c r="FTJ3" s="202"/>
      <c r="FTK3" s="203"/>
      <c r="FTL3" s="204"/>
      <c r="FTM3" s="202"/>
      <c r="FTN3" s="202"/>
      <c r="FTO3" s="203"/>
      <c r="FTP3" s="204"/>
      <c r="FTQ3" s="202"/>
      <c r="FTR3" s="202"/>
      <c r="FTS3" s="203"/>
      <c r="FTT3" s="204"/>
      <c r="FTU3" s="202"/>
      <c r="FTV3" s="202"/>
      <c r="FTW3" s="203"/>
      <c r="FTX3" s="204"/>
      <c r="FTY3" s="202"/>
      <c r="FTZ3" s="202"/>
      <c r="FUA3" s="203"/>
      <c r="FUB3" s="204"/>
      <c r="FUC3" s="202"/>
      <c r="FUD3" s="202"/>
      <c r="FUE3" s="203"/>
      <c r="FUF3" s="204"/>
      <c r="FUG3" s="202"/>
      <c r="FUH3" s="202"/>
      <c r="FUI3" s="203"/>
      <c r="FUJ3" s="204"/>
      <c r="FUK3" s="202"/>
      <c r="FUL3" s="202"/>
      <c r="FUM3" s="203"/>
      <c r="FUN3" s="204"/>
      <c r="FUO3" s="202"/>
      <c r="FUP3" s="202"/>
      <c r="FUQ3" s="203"/>
      <c r="FUR3" s="204"/>
      <c r="FUS3" s="202"/>
      <c r="FUT3" s="202"/>
      <c r="FUU3" s="203"/>
      <c r="FUV3" s="204"/>
      <c r="FUW3" s="202"/>
      <c r="FUX3" s="202"/>
      <c r="FUY3" s="203"/>
      <c r="FUZ3" s="204"/>
      <c r="FVA3" s="202"/>
      <c r="FVB3" s="202"/>
      <c r="FVC3" s="203"/>
      <c r="FVD3" s="204"/>
      <c r="FVE3" s="202"/>
      <c r="FVF3" s="202"/>
      <c r="FVG3" s="203"/>
      <c r="FVH3" s="204"/>
      <c r="FVI3" s="202"/>
      <c r="FVJ3" s="202"/>
      <c r="FVK3" s="203"/>
      <c r="FVL3" s="204"/>
      <c r="FVM3" s="202"/>
      <c r="FVN3" s="202"/>
      <c r="FVO3" s="203"/>
      <c r="FVP3" s="204"/>
      <c r="FVQ3" s="202"/>
      <c r="FVR3" s="202"/>
      <c r="FVS3" s="203"/>
      <c r="FVT3" s="204"/>
      <c r="FVU3" s="202"/>
      <c r="FVV3" s="202"/>
      <c r="FVW3" s="203"/>
      <c r="FVX3" s="204"/>
      <c r="FVY3" s="202"/>
      <c r="FVZ3" s="202"/>
      <c r="FWA3" s="203"/>
      <c r="FWB3" s="204"/>
      <c r="FWC3" s="202"/>
      <c r="FWD3" s="202"/>
      <c r="FWE3" s="203"/>
      <c r="FWF3" s="204"/>
      <c r="FWG3" s="202"/>
      <c r="FWH3" s="202"/>
      <c r="FWI3" s="203"/>
      <c r="FWJ3" s="204"/>
      <c r="FWK3" s="202"/>
      <c r="FWL3" s="202"/>
      <c r="FWM3" s="203"/>
      <c r="FWN3" s="204"/>
      <c r="FWO3" s="202"/>
      <c r="FWP3" s="202"/>
      <c r="FWQ3" s="203"/>
      <c r="FWR3" s="204"/>
      <c r="FWS3" s="202"/>
      <c r="FWT3" s="202"/>
      <c r="FWU3" s="203"/>
      <c r="FWV3" s="204"/>
      <c r="FWW3" s="202"/>
      <c r="FWX3" s="202"/>
      <c r="FWY3" s="203"/>
      <c r="FWZ3" s="204"/>
      <c r="FXA3" s="202"/>
      <c r="FXB3" s="202"/>
      <c r="FXC3" s="203"/>
      <c r="FXD3" s="204"/>
      <c r="FXE3" s="202"/>
      <c r="FXF3" s="202"/>
      <c r="FXG3" s="203"/>
      <c r="FXH3" s="204"/>
      <c r="FXI3" s="202"/>
      <c r="FXJ3" s="202"/>
      <c r="FXK3" s="203"/>
      <c r="FXL3" s="204"/>
      <c r="FXM3" s="202"/>
      <c r="FXN3" s="202"/>
      <c r="FXO3" s="203"/>
      <c r="FXP3" s="204"/>
      <c r="FXQ3" s="202"/>
      <c r="FXR3" s="202"/>
      <c r="FXS3" s="203"/>
      <c r="FXT3" s="204"/>
      <c r="FXU3" s="202"/>
      <c r="FXV3" s="202"/>
      <c r="FXW3" s="203"/>
      <c r="FXX3" s="204"/>
      <c r="FXY3" s="202"/>
      <c r="FXZ3" s="202"/>
      <c r="FYA3" s="203"/>
      <c r="FYB3" s="204"/>
      <c r="FYC3" s="202"/>
      <c r="FYD3" s="202"/>
      <c r="FYE3" s="203"/>
      <c r="FYF3" s="204"/>
      <c r="FYG3" s="202"/>
      <c r="FYH3" s="202"/>
      <c r="FYI3" s="203"/>
      <c r="FYJ3" s="204"/>
      <c r="FYK3" s="202"/>
      <c r="FYL3" s="202"/>
      <c r="FYM3" s="203"/>
      <c r="FYN3" s="204"/>
      <c r="FYO3" s="202"/>
      <c r="FYP3" s="202"/>
      <c r="FYQ3" s="203"/>
      <c r="FYR3" s="204"/>
      <c r="FYS3" s="202"/>
      <c r="FYT3" s="202"/>
      <c r="FYU3" s="203"/>
      <c r="FYV3" s="204"/>
      <c r="FYW3" s="202"/>
      <c r="FYX3" s="202"/>
      <c r="FYY3" s="203"/>
      <c r="FYZ3" s="204"/>
      <c r="FZA3" s="202"/>
      <c r="FZB3" s="202"/>
      <c r="FZC3" s="203"/>
      <c r="FZD3" s="204"/>
      <c r="FZE3" s="202"/>
      <c r="FZF3" s="202"/>
      <c r="FZG3" s="203"/>
      <c r="FZH3" s="204"/>
      <c r="FZI3" s="202"/>
      <c r="FZJ3" s="202"/>
      <c r="FZK3" s="203"/>
      <c r="FZL3" s="204"/>
      <c r="FZM3" s="202"/>
      <c r="FZN3" s="202"/>
      <c r="FZO3" s="203"/>
      <c r="FZP3" s="204"/>
      <c r="FZQ3" s="202"/>
      <c r="FZR3" s="202"/>
      <c r="FZS3" s="203"/>
      <c r="FZT3" s="204"/>
      <c r="FZU3" s="202"/>
      <c r="FZV3" s="202"/>
      <c r="FZW3" s="203"/>
      <c r="FZX3" s="204"/>
      <c r="FZY3" s="202"/>
      <c r="FZZ3" s="202"/>
      <c r="GAA3" s="203"/>
      <c r="GAB3" s="204"/>
      <c r="GAC3" s="202"/>
      <c r="GAD3" s="202"/>
      <c r="GAE3" s="203"/>
      <c r="GAF3" s="204"/>
      <c r="GAG3" s="202"/>
      <c r="GAH3" s="202"/>
      <c r="GAI3" s="203"/>
      <c r="GAJ3" s="204"/>
      <c r="GAK3" s="202"/>
      <c r="GAL3" s="202"/>
      <c r="GAM3" s="203"/>
      <c r="GAN3" s="204"/>
      <c r="GAO3" s="202"/>
      <c r="GAP3" s="202"/>
      <c r="GAQ3" s="203"/>
      <c r="GAR3" s="204"/>
      <c r="GAS3" s="202"/>
      <c r="GAT3" s="202"/>
      <c r="GAU3" s="203"/>
      <c r="GAV3" s="204"/>
      <c r="GAW3" s="202"/>
      <c r="GAX3" s="202"/>
      <c r="GAY3" s="203"/>
      <c r="GAZ3" s="204"/>
      <c r="GBA3" s="202"/>
      <c r="GBB3" s="202"/>
      <c r="GBC3" s="203"/>
      <c r="GBD3" s="204"/>
      <c r="GBE3" s="202"/>
      <c r="GBF3" s="202"/>
      <c r="GBG3" s="203"/>
      <c r="GBH3" s="204"/>
      <c r="GBI3" s="202"/>
      <c r="GBJ3" s="202"/>
      <c r="GBK3" s="203"/>
      <c r="GBL3" s="204"/>
      <c r="GBM3" s="202"/>
      <c r="GBN3" s="202"/>
      <c r="GBO3" s="203"/>
      <c r="GBP3" s="204"/>
      <c r="GBQ3" s="202"/>
      <c r="GBR3" s="202"/>
      <c r="GBS3" s="203"/>
      <c r="GBT3" s="204"/>
      <c r="GBU3" s="202"/>
      <c r="GBV3" s="202"/>
      <c r="GBW3" s="203"/>
      <c r="GBX3" s="204"/>
      <c r="GBY3" s="202"/>
      <c r="GBZ3" s="202"/>
      <c r="GCA3" s="203"/>
      <c r="GCB3" s="204"/>
      <c r="GCC3" s="202"/>
      <c r="GCD3" s="202"/>
      <c r="GCE3" s="203"/>
      <c r="GCF3" s="204"/>
      <c r="GCG3" s="202"/>
      <c r="GCH3" s="202"/>
      <c r="GCI3" s="203"/>
      <c r="GCJ3" s="204"/>
      <c r="GCK3" s="202"/>
      <c r="GCL3" s="202"/>
      <c r="GCM3" s="203"/>
      <c r="GCN3" s="204"/>
      <c r="GCO3" s="202"/>
      <c r="GCP3" s="202"/>
      <c r="GCQ3" s="203"/>
      <c r="GCR3" s="204"/>
      <c r="GCS3" s="202"/>
      <c r="GCT3" s="202"/>
      <c r="GCU3" s="203"/>
      <c r="GCV3" s="204"/>
      <c r="GCW3" s="202"/>
      <c r="GCX3" s="202"/>
      <c r="GCY3" s="203"/>
      <c r="GCZ3" s="204"/>
      <c r="GDA3" s="202"/>
      <c r="GDB3" s="202"/>
      <c r="GDC3" s="203"/>
      <c r="GDD3" s="204"/>
      <c r="GDE3" s="202"/>
      <c r="GDF3" s="202"/>
      <c r="GDG3" s="203"/>
      <c r="GDH3" s="204"/>
      <c r="GDI3" s="202"/>
      <c r="GDJ3" s="202"/>
      <c r="GDK3" s="203"/>
      <c r="GDL3" s="204"/>
      <c r="GDM3" s="202"/>
      <c r="GDN3" s="202"/>
      <c r="GDO3" s="203"/>
      <c r="GDP3" s="204"/>
      <c r="GDQ3" s="202"/>
      <c r="GDR3" s="202"/>
      <c r="GDS3" s="203"/>
      <c r="GDT3" s="204"/>
      <c r="GDU3" s="202"/>
      <c r="GDV3" s="202"/>
      <c r="GDW3" s="203"/>
      <c r="GDX3" s="204"/>
      <c r="GDY3" s="202"/>
      <c r="GDZ3" s="202"/>
      <c r="GEA3" s="203"/>
      <c r="GEB3" s="204"/>
      <c r="GEC3" s="202"/>
      <c r="GED3" s="202"/>
      <c r="GEE3" s="203"/>
      <c r="GEF3" s="204"/>
      <c r="GEG3" s="202"/>
      <c r="GEH3" s="202"/>
      <c r="GEI3" s="203"/>
      <c r="GEJ3" s="204"/>
      <c r="GEK3" s="202"/>
      <c r="GEL3" s="202"/>
      <c r="GEM3" s="203"/>
      <c r="GEN3" s="204"/>
      <c r="GEO3" s="202"/>
      <c r="GEP3" s="202"/>
      <c r="GEQ3" s="203"/>
      <c r="GER3" s="204"/>
      <c r="GES3" s="202"/>
      <c r="GET3" s="202"/>
      <c r="GEU3" s="203"/>
      <c r="GEV3" s="204"/>
      <c r="GEW3" s="202"/>
      <c r="GEX3" s="202"/>
      <c r="GEY3" s="203"/>
      <c r="GEZ3" s="204"/>
      <c r="GFA3" s="202"/>
      <c r="GFB3" s="202"/>
      <c r="GFC3" s="203"/>
      <c r="GFD3" s="204"/>
      <c r="GFE3" s="202"/>
      <c r="GFF3" s="202"/>
      <c r="GFG3" s="203"/>
      <c r="GFH3" s="204"/>
      <c r="GFI3" s="202"/>
      <c r="GFJ3" s="202"/>
      <c r="GFK3" s="203"/>
      <c r="GFL3" s="204"/>
      <c r="GFM3" s="202"/>
      <c r="GFN3" s="202"/>
      <c r="GFO3" s="203"/>
      <c r="GFP3" s="204"/>
      <c r="GFQ3" s="202"/>
      <c r="GFR3" s="202"/>
      <c r="GFS3" s="203"/>
      <c r="GFT3" s="204"/>
      <c r="GFU3" s="202"/>
      <c r="GFV3" s="202"/>
      <c r="GFW3" s="203"/>
      <c r="GFX3" s="204"/>
      <c r="GFY3" s="202"/>
      <c r="GFZ3" s="202"/>
      <c r="GGA3" s="203"/>
      <c r="GGB3" s="204"/>
      <c r="GGC3" s="202"/>
      <c r="GGD3" s="202"/>
      <c r="GGE3" s="203"/>
      <c r="GGF3" s="204"/>
      <c r="GGG3" s="202"/>
      <c r="GGH3" s="202"/>
      <c r="GGI3" s="203"/>
      <c r="GGJ3" s="204"/>
      <c r="GGK3" s="202"/>
      <c r="GGL3" s="202"/>
      <c r="GGM3" s="203"/>
      <c r="GGN3" s="204"/>
      <c r="GGO3" s="202"/>
      <c r="GGP3" s="202"/>
      <c r="GGQ3" s="203"/>
      <c r="GGR3" s="204"/>
      <c r="GGS3" s="202"/>
      <c r="GGT3" s="202"/>
      <c r="GGU3" s="203"/>
      <c r="GGV3" s="204"/>
      <c r="GGW3" s="202"/>
      <c r="GGX3" s="202"/>
      <c r="GGY3" s="203"/>
      <c r="GGZ3" s="204"/>
      <c r="GHA3" s="202"/>
      <c r="GHB3" s="202"/>
      <c r="GHC3" s="203"/>
      <c r="GHD3" s="204"/>
      <c r="GHE3" s="202"/>
      <c r="GHF3" s="202"/>
      <c r="GHG3" s="203"/>
      <c r="GHH3" s="204"/>
      <c r="GHI3" s="202"/>
      <c r="GHJ3" s="202"/>
      <c r="GHK3" s="203"/>
      <c r="GHL3" s="204"/>
      <c r="GHM3" s="202"/>
      <c r="GHN3" s="202"/>
      <c r="GHO3" s="203"/>
      <c r="GHP3" s="204"/>
      <c r="GHQ3" s="202"/>
      <c r="GHR3" s="202"/>
      <c r="GHS3" s="203"/>
      <c r="GHT3" s="204"/>
      <c r="GHU3" s="202"/>
      <c r="GHV3" s="202"/>
      <c r="GHW3" s="203"/>
      <c r="GHX3" s="204"/>
      <c r="GHY3" s="202"/>
      <c r="GHZ3" s="202"/>
      <c r="GIA3" s="203"/>
      <c r="GIB3" s="204"/>
      <c r="GIC3" s="202"/>
      <c r="GID3" s="202"/>
      <c r="GIE3" s="203"/>
      <c r="GIF3" s="204"/>
      <c r="GIG3" s="202"/>
      <c r="GIH3" s="202"/>
      <c r="GII3" s="203"/>
      <c r="GIJ3" s="204"/>
      <c r="GIK3" s="202"/>
      <c r="GIL3" s="202"/>
      <c r="GIM3" s="203"/>
      <c r="GIN3" s="204"/>
      <c r="GIO3" s="202"/>
      <c r="GIP3" s="202"/>
      <c r="GIQ3" s="203"/>
      <c r="GIR3" s="204"/>
      <c r="GIS3" s="202"/>
      <c r="GIT3" s="202"/>
      <c r="GIU3" s="203"/>
      <c r="GIV3" s="204"/>
      <c r="GIW3" s="202"/>
      <c r="GIX3" s="202"/>
      <c r="GIY3" s="203"/>
      <c r="GIZ3" s="204"/>
      <c r="GJA3" s="202"/>
      <c r="GJB3" s="202"/>
      <c r="GJC3" s="203"/>
      <c r="GJD3" s="204"/>
      <c r="GJE3" s="202"/>
      <c r="GJF3" s="202"/>
      <c r="GJG3" s="203"/>
      <c r="GJH3" s="204"/>
      <c r="GJI3" s="202"/>
      <c r="GJJ3" s="202"/>
      <c r="GJK3" s="203"/>
      <c r="GJL3" s="204"/>
      <c r="GJM3" s="202"/>
      <c r="GJN3" s="202"/>
      <c r="GJO3" s="203"/>
      <c r="GJP3" s="204"/>
      <c r="GJQ3" s="202"/>
      <c r="GJR3" s="202"/>
      <c r="GJS3" s="203"/>
      <c r="GJT3" s="204"/>
      <c r="GJU3" s="202"/>
      <c r="GJV3" s="202"/>
      <c r="GJW3" s="203"/>
      <c r="GJX3" s="204"/>
      <c r="GJY3" s="202"/>
      <c r="GJZ3" s="202"/>
      <c r="GKA3" s="203"/>
      <c r="GKB3" s="204"/>
      <c r="GKC3" s="202"/>
      <c r="GKD3" s="202"/>
      <c r="GKE3" s="203"/>
      <c r="GKF3" s="204"/>
      <c r="GKG3" s="202"/>
      <c r="GKH3" s="202"/>
      <c r="GKI3" s="203"/>
      <c r="GKJ3" s="204"/>
      <c r="GKK3" s="202"/>
      <c r="GKL3" s="202"/>
      <c r="GKM3" s="203"/>
      <c r="GKN3" s="204"/>
      <c r="GKO3" s="202"/>
      <c r="GKP3" s="202"/>
      <c r="GKQ3" s="203"/>
      <c r="GKR3" s="204"/>
      <c r="GKS3" s="202"/>
      <c r="GKT3" s="202"/>
      <c r="GKU3" s="203"/>
      <c r="GKV3" s="204"/>
      <c r="GKW3" s="202"/>
      <c r="GKX3" s="202"/>
      <c r="GKY3" s="203"/>
      <c r="GKZ3" s="204"/>
      <c r="GLA3" s="202"/>
      <c r="GLB3" s="202"/>
      <c r="GLC3" s="203"/>
      <c r="GLD3" s="204"/>
      <c r="GLE3" s="202"/>
      <c r="GLF3" s="202"/>
      <c r="GLG3" s="203"/>
      <c r="GLH3" s="204"/>
      <c r="GLI3" s="202"/>
      <c r="GLJ3" s="202"/>
      <c r="GLK3" s="203"/>
      <c r="GLL3" s="204"/>
      <c r="GLM3" s="202"/>
      <c r="GLN3" s="202"/>
      <c r="GLO3" s="203"/>
      <c r="GLP3" s="204"/>
      <c r="GLQ3" s="202"/>
      <c r="GLR3" s="202"/>
      <c r="GLS3" s="203"/>
      <c r="GLT3" s="204"/>
      <c r="GLU3" s="202"/>
      <c r="GLV3" s="202"/>
      <c r="GLW3" s="203"/>
      <c r="GLX3" s="204"/>
      <c r="GLY3" s="202"/>
      <c r="GLZ3" s="202"/>
      <c r="GMA3" s="203"/>
      <c r="GMB3" s="204"/>
      <c r="GMC3" s="202"/>
      <c r="GMD3" s="202"/>
      <c r="GME3" s="203"/>
      <c r="GMF3" s="204"/>
      <c r="GMG3" s="202"/>
      <c r="GMH3" s="202"/>
      <c r="GMI3" s="203"/>
      <c r="GMJ3" s="204"/>
      <c r="GMK3" s="202"/>
      <c r="GML3" s="202"/>
      <c r="GMM3" s="203"/>
      <c r="GMN3" s="204"/>
      <c r="GMO3" s="202"/>
      <c r="GMP3" s="202"/>
      <c r="GMQ3" s="203"/>
      <c r="GMR3" s="204"/>
      <c r="GMS3" s="202"/>
      <c r="GMT3" s="202"/>
      <c r="GMU3" s="203"/>
      <c r="GMV3" s="204"/>
      <c r="GMW3" s="202"/>
      <c r="GMX3" s="202"/>
      <c r="GMY3" s="203"/>
      <c r="GMZ3" s="204"/>
      <c r="GNA3" s="202"/>
      <c r="GNB3" s="202"/>
      <c r="GNC3" s="203"/>
      <c r="GND3" s="204"/>
      <c r="GNE3" s="202"/>
      <c r="GNF3" s="202"/>
      <c r="GNG3" s="203"/>
      <c r="GNH3" s="204"/>
      <c r="GNI3" s="202"/>
      <c r="GNJ3" s="202"/>
      <c r="GNK3" s="203"/>
      <c r="GNL3" s="204"/>
      <c r="GNM3" s="202"/>
      <c r="GNN3" s="202"/>
      <c r="GNO3" s="203"/>
      <c r="GNP3" s="204"/>
      <c r="GNQ3" s="202"/>
      <c r="GNR3" s="202"/>
      <c r="GNS3" s="203"/>
      <c r="GNT3" s="204"/>
      <c r="GNU3" s="202"/>
      <c r="GNV3" s="202"/>
      <c r="GNW3" s="203"/>
      <c r="GNX3" s="204"/>
      <c r="GNY3" s="202"/>
      <c r="GNZ3" s="202"/>
      <c r="GOA3" s="203"/>
      <c r="GOB3" s="204"/>
      <c r="GOC3" s="202"/>
      <c r="GOD3" s="202"/>
      <c r="GOE3" s="203"/>
      <c r="GOF3" s="204"/>
      <c r="GOG3" s="202"/>
      <c r="GOH3" s="202"/>
      <c r="GOI3" s="203"/>
      <c r="GOJ3" s="204"/>
      <c r="GOK3" s="202"/>
      <c r="GOL3" s="202"/>
      <c r="GOM3" s="203"/>
      <c r="GON3" s="204"/>
      <c r="GOO3" s="202"/>
      <c r="GOP3" s="202"/>
      <c r="GOQ3" s="203"/>
      <c r="GOR3" s="204"/>
      <c r="GOS3" s="202"/>
      <c r="GOT3" s="202"/>
      <c r="GOU3" s="203"/>
      <c r="GOV3" s="204"/>
      <c r="GOW3" s="202"/>
      <c r="GOX3" s="202"/>
      <c r="GOY3" s="203"/>
      <c r="GOZ3" s="204"/>
      <c r="GPA3" s="202"/>
      <c r="GPB3" s="202"/>
      <c r="GPC3" s="203"/>
      <c r="GPD3" s="204"/>
      <c r="GPE3" s="202"/>
      <c r="GPF3" s="202"/>
      <c r="GPG3" s="203"/>
      <c r="GPH3" s="204"/>
      <c r="GPI3" s="202"/>
      <c r="GPJ3" s="202"/>
      <c r="GPK3" s="203"/>
      <c r="GPL3" s="204"/>
      <c r="GPM3" s="202"/>
      <c r="GPN3" s="202"/>
      <c r="GPO3" s="203"/>
      <c r="GPP3" s="204"/>
      <c r="GPQ3" s="202"/>
      <c r="GPR3" s="202"/>
      <c r="GPS3" s="203"/>
      <c r="GPT3" s="204"/>
      <c r="GPU3" s="202"/>
      <c r="GPV3" s="202"/>
      <c r="GPW3" s="203"/>
      <c r="GPX3" s="204"/>
      <c r="GPY3" s="202"/>
      <c r="GPZ3" s="202"/>
      <c r="GQA3" s="203"/>
      <c r="GQB3" s="204"/>
      <c r="GQC3" s="202"/>
      <c r="GQD3" s="202"/>
      <c r="GQE3" s="203"/>
      <c r="GQF3" s="204"/>
      <c r="GQG3" s="202"/>
      <c r="GQH3" s="202"/>
      <c r="GQI3" s="203"/>
      <c r="GQJ3" s="204"/>
      <c r="GQK3" s="202"/>
      <c r="GQL3" s="202"/>
      <c r="GQM3" s="203"/>
      <c r="GQN3" s="204"/>
      <c r="GQO3" s="202"/>
      <c r="GQP3" s="202"/>
      <c r="GQQ3" s="203"/>
      <c r="GQR3" s="204"/>
      <c r="GQS3" s="202"/>
      <c r="GQT3" s="202"/>
      <c r="GQU3" s="203"/>
      <c r="GQV3" s="204"/>
      <c r="GQW3" s="202"/>
      <c r="GQX3" s="202"/>
      <c r="GQY3" s="203"/>
      <c r="GQZ3" s="204"/>
      <c r="GRA3" s="202"/>
      <c r="GRB3" s="202"/>
      <c r="GRC3" s="203"/>
      <c r="GRD3" s="204"/>
      <c r="GRE3" s="202"/>
      <c r="GRF3" s="202"/>
      <c r="GRG3" s="203"/>
      <c r="GRH3" s="204"/>
      <c r="GRI3" s="202"/>
      <c r="GRJ3" s="202"/>
      <c r="GRK3" s="203"/>
      <c r="GRL3" s="204"/>
      <c r="GRM3" s="202"/>
      <c r="GRN3" s="202"/>
      <c r="GRO3" s="203"/>
      <c r="GRP3" s="204"/>
      <c r="GRQ3" s="202"/>
      <c r="GRR3" s="202"/>
      <c r="GRS3" s="203"/>
      <c r="GRT3" s="204"/>
      <c r="GRU3" s="202"/>
      <c r="GRV3" s="202"/>
      <c r="GRW3" s="203"/>
      <c r="GRX3" s="204"/>
      <c r="GRY3" s="202"/>
      <c r="GRZ3" s="202"/>
      <c r="GSA3" s="203"/>
      <c r="GSB3" s="204"/>
      <c r="GSC3" s="202"/>
      <c r="GSD3" s="202"/>
      <c r="GSE3" s="203"/>
      <c r="GSF3" s="204"/>
      <c r="GSG3" s="202"/>
      <c r="GSH3" s="202"/>
      <c r="GSI3" s="203"/>
      <c r="GSJ3" s="204"/>
      <c r="GSK3" s="202"/>
      <c r="GSL3" s="202"/>
      <c r="GSM3" s="203"/>
      <c r="GSN3" s="204"/>
      <c r="GSO3" s="202"/>
      <c r="GSP3" s="202"/>
      <c r="GSQ3" s="203"/>
      <c r="GSR3" s="204"/>
      <c r="GSS3" s="202"/>
      <c r="GST3" s="202"/>
      <c r="GSU3" s="203"/>
      <c r="GSV3" s="204"/>
      <c r="GSW3" s="202"/>
      <c r="GSX3" s="202"/>
      <c r="GSY3" s="203"/>
      <c r="GSZ3" s="204"/>
      <c r="GTA3" s="202"/>
      <c r="GTB3" s="202"/>
      <c r="GTC3" s="203"/>
      <c r="GTD3" s="204"/>
      <c r="GTE3" s="202"/>
      <c r="GTF3" s="202"/>
      <c r="GTG3" s="203"/>
      <c r="GTH3" s="204"/>
      <c r="GTI3" s="202"/>
      <c r="GTJ3" s="202"/>
      <c r="GTK3" s="203"/>
      <c r="GTL3" s="204"/>
      <c r="GTM3" s="202"/>
      <c r="GTN3" s="202"/>
      <c r="GTO3" s="203"/>
      <c r="GTP3" s="204"/>
      <c r="GTQ3" s="202"/>
      <c r="GTR3" s="202"/>
      <c r="GTS3" s="203"/>
      <c r="GTT3" s="204"/>
      <c r="GTU3" s="202"/>
      <c r="GTV3" s="202"/>
      <c r="GTW3" s="203"/>
      <c r="GTX3" s="204"/>
      <c r="GTY3" s="202"/>
      <c r="GTZ3" s="202"/>
      <c r="GUA3" s="203"/>
      <c r="GUB3" s="204"/>
      <c r="GUC3" s="202"/>
      <c r="GUD3" s="202"/>
      <c r="GUE3" s="203"/>
      <c r="GUF3" s="204"/>
      <c r="GUG3" s="202"/>
      <c r="GUH3" s="202"/>
      <c r="GUI3" s="203"/>
      <c r="GUJ3" s="204"/>
      <c r="GUK3" s="202"/>
      <c r="GUL3" s="202"/>
      <c r="GUM3" s="203"/>
      <c r="GUN3" s="204"/>
      <c r="GUO3" s="202"/>
      <c r="GUP3" s="202"/>
      <c r="GUQ3" s="203"/>
      <c r="GUR3" s="204"/>
      <c r="GUS3" s="202"/>
      <c r="GUT3" s="202"/>
      <c r="GUU3" s="203"/>
      <c r="GUV3" s="204"/>
      <c r="GUW3" s="202"/>
      <c r="GUX3" s="202"/>
      <c r="GUY3" s="203"/>
      <c r="GUZ3" s="204"/>
      <c r="GVA3" s="202"/>
      <c r="GVB3" s="202"/>
      <c r="GVC3" s="203"/>
      <c r="GVD3" s="204"/>
      <c r="GVE3" s="202"/>
      <c r="GVF3" s="202"/>
      <c r="GVG3" s="203"/>
      <c r="GVH3" s="204"/>
      <c r="GVI3" s="202"/>
      <c r="GVJ3" s="202"/>
      <c r="GVK3" s="203"/>
      <c r="GVL3" s="204"/>
      <c r="GVM3" s="202"/>
      <c r="GVN3" s="202"/>
      <c r="GVO3" s="203"/>
      <c r="GVP3" s="204"/>
      <c r="GVQ3" s="202"/>
      <c r="GVR3" s="202"/>
      <c r="GVS3" s="203"/>
      <c r="GVT3" s="204"/>
      <c r="GVU3" s="202"/>
      <c r="GVV3" s="202"/>
      <c r="GVW3" s="203"/>
      <c r="GVX3" s="204"/>
      <c r="GVY3" s="202"/>
      <c r="GVZ3" s="202"/>
      <c r="GWA3" s="203"/>
      <c r="GWB3" s="204"/>
      <c r="GWC3" s="202"/>
      <c r="GWD3" s="202"/>
      <c r="GWE3" s="203"/>
      <c r="GWF3" s="204"/>
      <c r="GWG3" s="202"/>
      <c r="GWH3" s="202"/>
      <c r="GWI3" s="203"/>
      <c r="GWJ3" s="204"/>
      <c r="GWK3" s="202"/>
      <c r="GWL3" s="202"/>
      <c r="GWM3" s="203"/>
      <c r="GWN3" s="204"/>
      <c r="GWO3" s="202"/>
      <c r="GWP3" s="202"/>
      <c r="GWQ3" s="203"/>
      <c r="GWR3" s="204"/>
      <c r="GWS3" s="202"/>
      <c r="GWT3" s="202"/>
      <c r="GWU3" s="203"/>
      <c r="GWV3" s="204"/>
      <c r="GWW3" s="202"/>
      <c r="GWX3" s="202"/>
      <c r="GWY3" s="203"/>
      <c r="GWZ3" s="204"/>
      <c r="GXA3" s="202"/>
      <c r="GXB3" s="202"/>
      <c r="GXC3" s="203"/>
      <c r="GXD3" s="204"/>
      <c r="GXE3" s="202"/>
      <c r="GXF3" s="202"/>
      <c r="GXG3" s="203"/>
      <c r="GXH3" s="204"/>
      <c r="GXI3" s="202"/>
      <c r="GXJ3" s="202"/>
      <c r="GXK3" s="203"/>
      <c r="GXL3" s="204"/>
      <c r="GXM3" s="202"/>
      <c r="GXN3" s="202"/>
      <c r="GXO3" s="203"/>
      <c r="GXP3" s="204"/>
      <c r="GXQ3" s="202"/>
      <c r="GXR3" s="202"/>
      <c r="GXS3" s="203"/>
      <c r="GXT3" s="204"/>
      <c r="GXU3" s="202"/>
      <c r="GXV3" s="202"/>
      <c r="GXW3" s="203"/>
      <c r="GXX3" s="204"/>
      <c r="GXY3" s="202"/>
      <c r="GXZ3" s="202"/>
      <c r="GYA3" s="203"/>
      <c r="GYB3" s="204"/>
      <c r="GYC3" s="202"/>
      <c r="GYD3" s="202"/>
      <c r="GYE3" s="203"/>
      <c r="GYF3" s="204"/>
      <c r="GYG3" s="202"/>
      <c r="GYH3" s="202"/>
      <c r="GYI3" s="203"/>
      <c r="GYJ3" s="204"/>
      <c r="GYK3" s="202"/>
      <c r="GYL3" s="202"/>
      <c r="GYM3" s="203"/>
      <c r="GYN3" s="204"/>
      <c r="GYO3" s="202"/>
      <c r="GYP3" s="202"/>
      <c r="GYQ3" s="203"/>
      <c r="GYR3" s="204"/>
      <c r="GYS3" s="202"/>
      <c r="GYT3" s="202"/>
      <c r="GYU3" s="203"/>
      <c r="GYV3" s="204"/>
      <c r="GYW3" s="202"/>
      <c r="GYX3" s="202"/>
      <c r="GYY3" s="203"/>
      <c r="GYZ3" s="204"/>
      <c r="GZA3" s="202"/>
      <c r="GZB3" s="202"/>
      <c r="GZC3" s="203"/>
      <c r="GZD3" s="204"/>
      <c r="GZE3" s="202"/>
      <c r="GZF3" s="202"/>
      <c r="GZG3" s="203"/>
      <c r="GZH3" s="204"/>
      <c r="GZI3" s="202"/>
      <c r="GZJ3" s="202"/>
      <c r="GZK3" s="203"/>
      <c r="GZL3" s="204"/>
      <c r="GZM3" s="202"/>
      <c r="GZN3" s="202"/>
      <c r="GZO3" s="203"/>
      <c r="GZP3" s="204"/>
      <c r="GZQ3" s="202"/>
      <c r="GZR3" s="202"/>
      <c r="GZS3" s="203"/>
      <c r="GZT3" s="204"/>
      <c r="GZU3" s="202"/>
      <c r="GZV3" s="202"/>
      <c r="GZW3" s="203"/>
      <c r="GZX3" s="204"/>
      <c r="GZY3" s="202"/>
      <c r="GZZ3" s="202"/>
      <c r="HAA3" s="203"/>
      <c r="HAB3" s="204"/>
      <c r="HAC3" s="202"/>
      <c r="HAD3" s="202"/>
      <c r="HAE3" s="203"/>
      <c r="HAF3" s="204"/>
      <c r="HAG3" s="202"/>
      <c r="HAH3" s="202"/>
      <c r="HAI3" s="203"/>
      <c r="HAJ3" s="204"/>
      <c r="HAK3" s="202"/>
      <c r="HAL3" s="202"/>
      <c r="HAM3" s="203"/>
      <c r="HAN3" s="204"/>
      <c r="HAO3" s="202"/>
      <c r="HAP3" s="202"/>
      <c r="HAQ3" s="203"/>
      <c r="HAR3" s="204"/>
      <c r="HAS3" s="202"/>
      <c r="HAT3" s="202"/>
      <c r="HAU3" s="203"/>
      <c r="HAV3" s="204"/>
      <c r="HAW3" s="202"/>
      <c r="HAX3" s="202"/>
      <c r="HAY3" s="203"/>
      <c r="HAZ3" s="204"/>
      <c r="HBA3" s="202"/>
      <c r="HBB3" s="202"/>
      <c r="HBC3" s="203"/>
      <c r="HBD3" s="204"/>
      <c r="HBE3" s="202"/>
      <c r="HBF3" s="202"/>
      <c r="HBG3" s="203"/>
      <c r="HBH3" s="204"/>
      <c r="HBI3" s="202"/>
      <c r="HBJ3" s="202"/>
      <c r="HBK3" s="203"/>
      <c r="HBL3" s="204"/>
      <c r="HBM3" s="202"/>
      <c r="HBN3" s="202"/>
      <c r="HBO3" s="203"/>
      <c r="HBP3" s="204"/>
      <c r="HBQ3" s="202"/>
      <c r="HBR3" s="202"/>
      <c r="HBS3" s="203"/>
      <c r="HBT3" s="204"/>
      <c r="HBU3" s="202"/>
      <c r="HBV3" s="202"/>
      <c r="HBW3" s="203"/>
      <c r="HBX3" s="204"/>
      <c r="HBY3" s="202"/>
      <c r="HBZ3" s="202"/>
      <c r="HCA3" s="203"/>
      <c r="HCB3" s="204"/>
      <c r="HCC3" s="202"/>
      <c r="HCD3" s="202"/>
      <c r="HCE3" s="203"/>
      <c r="HCF3" s="204"/>
      <c r="HCG3" s="202"/>
      <c r="HCH3" s="202"/>
      <c r="HCI3" s="203"/>
      <c r="HCJ3" s="204"/>
      <c r="HCK3" s="202"/>
      <c r="HCL3" s="202"/>
      <c r="HCM3" s="203"/>
      <c r="HCN3" s="204"/>
      <c r="HCO3" s="202"/>
      <c r="HCP3" s="202"/>
      <c r="HCQ3" s="203"/>
      <c r="HCR3" s="204"/>
      <c r="HCS3" s="202"/>
      <c r="HCT3" s="202"/>
      <c r="HCU3" s="203"/>
      <c r="HCV3" s="204"/>
      <c r="HCW3" s="202"/>
      <c r="HCX3" s="202"/>
      <c r="HCY3" s="203"/>
      <c r="HCZ3" s="204"/>
      <c r="HDA3" s="202"/>
      <c r="HDB3" s="202"/>
      <c r="HDC3" s="203"/>
      <c r="HDD3" s="204"/>
      <c r="HDE3" s="202"/>
      <c r="HDF3" s="202"/>
      <c r="HDG3" s="203"/>
      <c r="HDH3" s="204"/>
      <c r="HDI3" s="202"/>
      <c r="HDJ3" s="202"/>
      <c r="HDK3" s="203"/>
      <c r="HDL3" s="204"/>
      <c r="HDM3" s="202"/>
      <c r="HDN3" s="202"/>
      <c r="HDO3" s="203"/>
      <c r="HDP3" s="204"/>
      <c r="HDQ3" s="202"/>
      <c r="HDR3" s="202"/>
      <c r="HDS3" s="203"/>
      <c r="HDT3" s="204"/>
      <c r="HDU3" s="202"/>
      <c r="HDV3" s="202"/>
      <c r="HDW3" s="203"/>
      <c r="HDX3" s="204"/>
      <c r="HDY3" s="202"/>
      <c r="HDZ3" s="202"/>
      <c r="HEA3" s="203"/>
      <c r="HEB3" s="204"/>
      <c r="HEC3" s="202"/>
      <c r="HED3" s="202"/>
      <c r="HEE3" s="203"/>
      <c r="HEF3" s="204"/>
      <c r="HEG3" s="202"/>
      <c r="HEH3" s="202"/>
      <c r="HEI3" s="203"/>
      <c r="HEJ3" s="204"/>
      <c r="HEK3" s="202"/>
      <c r="HEL3" s="202"/>
      <c r="HEM3" s="203"/>
      <c r="HEN3" s="204"/>
      <c r="HEO3" s="202"/>
      <c r="HEP3" s="202"/>
      <c r="HEQ3" s="203"/>
      <c r="HER3" s="204"/>
      <c r="HES3" s="202"/>
      <c r="HET3" s="202"/>
      <c r="HEU3" s="203"/>
      <c r="HEV3" s="204"/>
      <c r="HEW3" s="202"/>
      <c r="HEX3" s="202"/>
      <c r="HEY3" s="203"/>
      <c r="HEZ3" s="204"/>
      <c r="HFA3" s="202"/>
      <c r="HFB3" s="202"/>
      <c r="HFC3" s="203"/>
      <c r="HFD3" s="204"/>
      <c r="HFE3" s="202"/>
      <c r="HFF3" s="202"/>
      <c r="HFG3" s="203"/>
      <c r="HFH3" s="204"/>
      <c r="HFI3" s="202"/>
      <c r="HFJ3" s="202"/>
      <c r="HFK3" s="203"/>
      <c r="HFL3" s="204"/>
      <c r="HFM3" s="202"/>
      <c r="HFN3" s="202"/>
      <c r="HFO3" s="203"/>
      <c r="HFP3" s="204"/>
      <c r="HFQ3" s="202"/>
      <c r="HFR3" s="202"/>
      <c r="HFS3" s="203"/>
      <c r="HFT3" s="204"/>
      <c r="HFU3" s="202"/>
      <c r="HFV3" s="202"/>
      <c r="HFW3" s="203"/>
      <c r="HFX3" s="204"/>
      <c r="HFY3" s="202"/>
      <c r="HFZ3" s="202"/>
      <c r="HGA3" s="203"/>
      <c r="HGB3" s="204"/>
      <c r="HGC3" s="202"/>
      <c r="HGD3" s="202"/>
      <c r="HGE3" s="203"/>
      <c r="HGF3" s="204"/>
      <c r="HGG3" s="202"/>
      <c r="HGH3" s="202"/>
      <c r="HGI3" s="203"/>
      <c r="HGJ3" s="204"/>
      <c r="HGK3" s="202"/>
      <c r="HGL3" s="202"/>
      <c r="HGM3" s="203"/>
      <c r="HGN3" s="204"/>
      <c r="HGO3" s="202"/>
      <c r="HGP3" s="202"/>
      <c r="HGQ3" s="203"/>
      <c r="HGR3" s="204"/>
      <c r="HGS3" s="202"/>
      <c r="HGT3" s="202"/>
      <c r="HGU3" s="203"/>
      <c r="HGV3" s="204"/>
      <c r="HGW3" s="202"/>
      <c r="HGX3" s="202"/>
      <c r="HGY3" s="203"/>
      <c r="HGZ3" s="204"/>
      <c r="HHA3" s="202"/>
      <c r="HHB3" s="202"/>
      <c r="HHC3" s="203"/>
      <c r="HHD3" s="204"/>
      <c r="HHE3" s="202"/>
      <c r="HHF3" s="202"/>
      <c r="HHG3" s="203"/>
      <c r="HHH3" s="204"/>
      <c r="HHI3" s="202"/>
      <c r="HHJ3" s="202"/>
      <c r="HHK3" s="203"/>
      <c r="HHL3" s="204"/>
      <c r="HHM3" s="202"/>
      <c r="HHN3" s="202"/>
      <c r="HHO3" s="203"/>
      <c r="HHP3" s="204"/>
      <c r="HHQ3" s="202"/>
      <c r="HHR3" s="202"/>
      <c r="HHS3" s="203"/>
      <c r="HHT3" s="204"/>
      <c r="HHU3" s="202"/>
      <c r="HHV3" s="202"/>
      <c r="HHW3" s="203"/>
      <c r="HHX3" s="204"/>
      <c r="HHY3" s="202"/>
      <c r="HHZ3" s="202"/>
      <c r="HIA3" s="203"/>
      <c r="HIB3" s="204"/>
      <c r="HIC3" s="202"/>
      <c r="HID3" s="202"/>
      <c r="HIE3" s="203"/>
      <c r="HIF3" s="204"/>
      <c r="HIG3" s="202"/>
      <c r="HIH3" s="202"/>
      <c r="HII3" s="203"/>
      <c r="HIJ3" s="204"/>
      <c r="HIK3" s="202"/>
      <c r="HIL3" s="202"/>
      <c r="HIM3" s="203"/>
      <c r="HIN3" s="204"/>
      <c r="HIO3" s="202"/>
      <c r="HIP3" s="202"/>
      <c r="HIQ3" s="203"/>
      <c r="HIR3" s="204"/>
      <c r="HIS3" s="202"/>
      <c r="HIT3" s="202"/>
      <c r="HIU3" s="203"/>
      <c r="HIV3" s="204"/>
      <c r="HIW3" s="202"/>
      <c r="HIX3" s="202"/>
      <c r="HIY3" s="203"/>
      <c r="HIZ3" s="204"/>
      <c r="HJA3" s="202"/>
      <c r="HJB3" s="202"/>
      <c r="HJC3" s="203"/>
      <c r="HJD3" s="204"/>
      <c r="HJE3" s="202"/>
      <c r="HJF3" s="202"/>
      <c r="HJG3" s="203"/>
      <c r="HJH3" s="204"/>
      <c r="HJI3" s="202"/>
      <c r="HJJ3" s="202"/>
      <c r="HJK3" s="203"/>
      <c r="HJL3" s="204"/>
      <c r="HJM3" s="202"/>
      <c r="HJN3" s="202"/>
      <c r="HJO3" s="203"/>
      <c r="HJP3" s="204"/>
      <c r="HJQ3" s="202"/>
      <c r="HJR3" s="202"/>
      <c r="HJS3" s="203"/>
      <c r="HJT3" s="204"/>
      <c r="HJU3" s="202"/>
      <c r="HJV3" s="202"/>
      <c r="HJW3" s="203"/>
      <c r="HJX3" s="204"/>
      <c r="HJY3" s="202"/>
      <c r="HJZ3" s="202"/>
      <c r="HKA3" s="203"/>
      <c r="HKB3" s="204"/>
      <c r="HKC3" s="202"/>
      <c r="HKD3" s="202"/>
      <c r="HKE3" s="203"/>
      <c r="HKF3" s="204"/>
      <c r="HKG3" s="202"/>
      <c r="HKH3" s="202"/>
      <c r="HKI3" s="203"/>
      <c r="HKJ3" s="204"/>
      <c r="HKK3" s="202"/>
      <c r="HKL3" s="202"/>
      <c r="HKM3" s="203"/>
      <c r="HKN3" s="204"/>
      <c r="HKO3" s="202"/>
      <c r="HKP3" s="202"/>
      <c r="HKQ3" s="203"/>
      <c r="HKR3" s="204"/>
      <c r="HKS3" s="202"/>
      <c r="HKT3" s="202"/>
      <c r="HKU3" s="203"/>
      <c r="HKV3" s="204"/>
      <c r="HKW3" s="202"/>
      <c r="HKX3" s="202"/>
      <c r="HKY3" s="203"/>
      <c r="HKZ3" s="204"/>
      <c r="HLA3" s="202"/>
      <c r="HLB3" s="202"/>
      <c r="HLC3" s="203"/>
      <c r="HLD3" s="204"/>
      <c r="HLE3" s="202"/>
      <c r="HLF3" s="202"/>
      <c r="HLG3" s="203"/>
      <c r="HLH3" s="204"/>
      <c r="HLI3" s="202"/>
      <c r="HLJ3" s="202"/>
      <c r="HLK3" s="203"/>
      <c r="HLL3" s="204"/>
      <c r="HLM3" s="202"/>
      <c r="HLN3" s="202"/>
      <c r="HLO3" s="203"/>
      <c r="HLP3" s="204"/>
      <c r="HLQ3" s="202"/>
      <c r="HLR3" s="202"/>
      <c r="HLS3" s="203"/>
      <c r="HLT3" s="204"/>
      <c r="HLU3" s="202"/>
      <c r="HLV3" s="202"/>
      <c r="HLW3" s="203"/>
      <c r="HLX3" s="204"/>
      <c r="HLY3" s="202"/>
      <c r="HLZ3" s="202"/>
      <c r="HMA3" s="203"/>
      <c r="HMB3" s="204"/>
      <c r="HMC3" s="202"/>
      <c r="HMD3" s="202"/>
      <c r="HME3" s="203"/>
      <c r="HMF3" s="204"/>
      <c r="HMG3" s="202"/>
      <c r="HMH3" s="202"/>
      <c r="HMI3" s="203"/>
      <c r="HMJ3" s="204"/>
      <c r="HMK3" s="202"/>
      <c r="HML3" s="202"/>
      <c r="HMM3" s="203"/>
      <c r="HMN3" s="204"/>
      <c r="HMO3" s="202"/>
      <c r="HMP3" s="202"/>
      <c r="HMQ3" s="203"/>
      <c r="HMR3" s="204"/>
      <c r="HMS3" s="202"/>
      <c r="HMT3" s="202"/>
      <c r="HMU3" s="203"/>
      <c r="HMV3" s="204"/>
      <c r="HMW3" s="202"/>
      <c r="HMX3" s="202"/>
      <c r="HMY3" s="203"/>
      <c r="HMZ3" s="204"/>
      <c r="HNA3" s="202"/>
      <c r="HNB3" s="202"/>
      <c r="HNC3" s="203"/>
      <c r="HND3" s="204"/>
      <c r="HNE3" s="202"/>
      <c r="HNF3" s="202"/>
      <c r="HNG3" s="203"/>
      <c r="HNH3" s="204"/>
      <c r="HNI3" s="202"/>
      <c r="HNJ3" s="202"/>
      <c r="HNK3" s="203"/>
      <c r="HNL3" s="204"/>
      <c r="HNM3" s="202"/>
      <c r="HNN3" s="202"/>
      <c r="HNO3" s="203"/>
      <c r="HNP3" s="204"/>
      <c r="HNQ3" s="202"/>
      <c r="HNR3" s="202"/>
      <c r="HNS3" s="203"/>
      <c r="HNT3" s="204"/>
      <c r="HNU3" s="202"/>
      <c r="HNV3" s="202"/>
      <c r="HNW3" s="203"/>
      <c r="HNX3" s="204"/>
      <c r="HNY3" s="202"/>
      <c r="HNZ3" s="202"/>
      <c r="HOA3" s="203"/>
      <c r="HOB3" s="204"/>
      <c r="HOC3" s="202"/>
      <c r="HOD3" s="202"/>
      <c r="HOE3" s="203"/>
      <c r="HOF3" s="204"/>
      <c r="HOG3" s="202"/>
      <c r="HOH3" s="202"/>
      <c r="HOI3" s="203"/>
      <c r="HOJ3" s="204"/>
      <c r="HOK3" s="202"/>
      <c r="HOL3" s="202"/>
      <c r="HOM3" s="203"/>
      <c r="HON3" s="204"/>
      <c r="HOO3" s="202"/>
      <c r="HOP3" s="202"/>
      <c r="HOQ3" s="203"/>
      <c r="HOR3" s="204"/>
      <c r="HOS3" s="202"/>
      <c r="HOT3" s="202"/>
      <c r="HOU3" s="203"/>
      <c r="HOV3" s="204"/>
      <c r="HOW3" s="202"/>
      <c r="HOX3" s="202"/>
      <c r="HOY3" s="203"/>
      <c r="HOZ3" s="204"/>
      <c r="HPA3" s="202"/>
      <c r="HPB3" s="202"/>
      <c r="HPC3" s="203"/>
      <c r="HPD3" s="204"/>
      <c r="HPE3" s="202"/>
      <c r="HPF3" s="202"/>
      <c r="HPG3" s="203"/>
      <c r="HPH3" s="204"/>
      <c r="HPI3" s="202"/>
      <c r="HPJ3" s="202"/>
      <c r="HPK3" s="203"/>
      <c r="HPL3" s="204"/>
      <c r="HPM3" s="202"/>
      <c r="HPN3" s="202"/>
      <c r="HPO3" s="203"/>
      <c r="HPP3" s="204"/>
      <c r="HPQ3" s="202"/>
      <c r="HPR3" s="202"/>
      <c r="HPS3" s="203"/>
      <c r="HPT3" s="204"/>
      <c r="HPU3" s="202"/>
      <c r="HPV3" s="202"/>
      <c r="HPW3" s="203"/>
      <c r="HPX3" s="204"/>
      <c r="HPY3" s="202"/>
      <c r="HPZ3" s="202"/>
      <c r="HQA3" s="203"/>
      <c r="HQB3" s="204"/>
      <c r="HQC3" s="202"/>
      <c r="HQD3" s="202"/>
      <c r="HQE3" s="203"/>
      <c r="HQF3" s="204"/>
      <c r="HQG3" s="202"/>
      <c r="HQH3" s="202"/>
      <c r="HQI3" s="203"/>
      <c r="HQJ3" s="204"/>
      <c r="HQK3" s="202"/>
      <c r="HQL3" s="202"/>
      <c r="HQM3" s="203"/>
      <c r="HQN3" s="204"/>
      <c r="HQO3" s="202"/>
      <c r="HQP3" s="202"/>
      <c r="HQQ3" s="203"/>
      <c r="HQR3" s="204"/>
      <c r="HQS3" s="202"/>
      <c r="HQT3" s="202"/>
      <c r="HQU3" s="203"/>
      <c r="HQV3" s="204"/>
      <c r="HQW3" s="202"/>
      <c r="HQX3" s="202"/>
      <c r="HQY3" s="203"/>
      <c r="HQZ3" s="204"/>
      <c r="HRA3" s="202"/>
      <c r="HRB3" s="202"/>
      <c r="HRC3" s="203"/>
      <c r="HRD3" s="204"/>
      <c r="HRE3" s="202"/>
      <c r="HRF3" s="202"/>
      <c r="HRG3" s="203"/>
      <c r="HRH3" s="204"/>
      <c r="HRI3" s="202"/>
      <c r="HRJ3" s="202"/>
      <c r="HRK3" s="203"/>
      <c r="HRL3" s="204"/>
      <c r="HRM3" s="202"/>
      <c r="HRN3" s="202"/>
      <c r="HRO3" s="203"/>
      <c r="HRP3" s="204"/>
      <c r="HRQ3" s="202"/>
      <c r="HRR3" s="202"/>
      <c r="HRS3" s="203"/>
      <c r="HRT3" s="204"/>
      <c r="HRU3" s="202"/>
      <c r="HRV3" s="202"/>
      <c r="HRW3" s="203"/>
      <c r="HRX3" s="204"/>
      <c r="HRY3" s="202"/>
      <c r="HRZ3" s="202"/>
      <c r="HSA3" s="203"/>
      <c r="HSB3" s="204"/>
      <c r="HSC3" s="202"/>
      <c r="HSD3" s="202"/>
      <c r="HSE3" s="203"/>
      <c r="HSF3" s="204"/>
      <c r="HSG3" s="202"/>
      <c r="HSH3" s="202"/>
      <c r="HSI3" s="203"/>
      <c r="HSJ3" s="204"/>
      <c r="HSK3" s="202"/>
      <c r="HSL3" s="202"/>
      <c r="HSM3" s="203"/>
      <c r="HSN3" s="204"/>
      <c r="HSO3" s="202"/>
      <c r="HSP3" s="202"/>
      <c r="HSQ3" s="203"/>
      <c r="HSR3" s="204"/>
      <c r="HSS3" s="202"/>
      <c r="HST3" s="202"/>
      <c r="HSU3" s="203"/>
      <c r="HSV3" s="204"/>
      <c r="HSW3" s="202"/>
      <c r="HSX3" s="202"/>
      <c r="HSY3" s="203"/>
      <c r="HSZ3" s="204"/>
      <c r="HTA3" s="202"/>
      <c r="HTB3" s="202"/>
      <c r="HTC3" s="203"/>
      <c r="HTD3" s="204"/>
      <c r="HTE3" s="202"/>
      <c r="HTF3" s="202"/>
      <c r="HTG3" s="203"/>
      <c r="HTH3" s="204"/>
      <c r="HTI3" s="202"/>
      <c r="HTJ3" s="202"/>
      <c r="HTK3" s="203"/>
      <c r="HTL3" s="204"/>
      <c r="HTM3" s="202"/>
      <c r="HTN3" s="202"/>
      <c r="HTO3" s="203"/>
      <c r="HTP3" s="204"/>
      <c r="HTQ3" s="202"/>
      <c r="HTR3" s="202"/>
      <c r="HTS3" s="203"/>
      <c r="HTT3" s="204"/>
      <c r="HTU3" s="202"/>
      <c r="HTV3" s="202"/>
      <c r="HTW3" s="203"/>
      <c r="HTX3" s="204"/>
      <c r="HTY3" s="202"/>
      <c r="HTZ3" s="202"/>
      <c r="HUA3" s="203"/>
      <c r="HUB3" s="204"/>
      <c r="HUC3" s="202"/>
      <c r="HUD3" s="202"/>
      <c r="HUE3" s="203"/>
      <c r="HUF3" s="204"/>
      <c r="HUG3" s="202"/>
      <c r="HUH3" s="202"/>
      <c r="HUI3" s="203"/>
      <c r="HUJ3" s="204"/>
      <c r="HUK3" s="202"/>
      <c r="HUL3" s="202"/>
      <c r="HUM3" s="203"/>
      <c r="HUN3" s="204"/>
      <c r="HUO3" s="202"/>
      <c r="HUP3" s="202"/>
      <c r="HUQ3" s="203"/>
      <c r="HUR3" s="204"/>
      <c r="HUS3" s="202"/>
      <c r="HUT3" s="202"/>
      <c r="HUU3" s="203"/>
      <c r="HUV3" s="204"/>
      <c r="HUW3" s="202"/>
      <c r="HUX3" s="202"/>
      <c r="HUY3" s="203"/>
      <c r="HUZ3" s="204"/>
      <c r="HVA3" s="202"/>
      <c r="HVB3" s="202"/>
      <c r="HVC3" s="203"/>
      <c r="HVD3" s="204"/>
      <c r="HVE3" s="202"/>
      <c r="HVF3" s="202"/>
      <c r="HVG3" s="203"/>
      <c r="HVH3" s="204"/>
      <c r="HVI3" s="202"/>
      <c r="HVJ3" s="202"/>
      <c r="HVK3" s="203"/>
      <c r="HVL3" s="204"/>
      <c r="HVM3" s="202"/>
      <c r="HVN3" s="202"/>
      <c r="HVO3" s="203"/>
      <c r="HVP3" s="204"/>
      <c r="HVQ3" s="202"/>
      <c r="HVR3" s="202"/>
      <c r="HVS3" s="203"/>
      <c r="HVT3" s="204"/>
      <c r="HVU3" s="202"/>
      <c r="HVV3" s="202"/>
      <c r="HVW3" s="203"/>
      <c r="HVX3" s="204"/>
      <c r="HVY3" s="202"/>
      <c r="HVZ3" s="202"/>
      <c r="HWA3" s="203"/>
      <c r="HWB3" s="204"/>
      <c r="HWC3" s="202"/>
      <c r="HWD3" s="202"/>
      <c r="HWE3" s="203"/>
      <c r="HWF3" s="204"/>
      <c r="HWG3" s="202"/>
      <c r="HWH3" s="202"/>
      <c r="HWI3" s="203"/>
      <c r="HWJ3" s="204"/>
      <c r="HWK3" s="202"/>
      <c r="HWL3" s="202"/>
      <c r="HWM3" s="203"/>
      <c r="HWN3" s="204"/>
      <c r="HWO3" s="202"/>
      <c r="HWP3" s="202"/>
      <c r="HWQ3" s="203"/>
      <c r="HWR3" s="204"/>
      <c r="HWS3" s="202"/>
      <c r="HWT3" s="202"/>
      <c r="HWU3" s="203"/>
      <c r="HWV3" s="204"/>
      <c r="HWW3" s="202"/>
      <c r="HWX3" s="202"/>
      <c r="HWY3" s="203"/>
      <c r="HWZ3" s="204"/>
      <c r="HXA3" s="202"/>
      <c r="HXB3" s="202"/>
      <c r="HXC3" s="203"/>
      <c r="HXD3" s="204"/>
      <c r="HXE3" s="202"/>
      <c r="HXF3" s="202"/>
      <c r="HXG3" s="203"/>
      <c r="HXH3" s="204"/>
      <c r="HXI3" s="202"/>
      <c r="HXJ3" s="202"/>
      <c r="HXK3" s="203"/>
      <c r="HXL3" s="204"/>
      <c r="HXM3" s="202"/>
      <c r="HXN3" s="202"/>
      <c r="HXO3" s="203"/>
      <c r="HXP3" s="204"/>
      <c r="HXQ3" s="202"/>
      <c r="HXR3" s="202"/>
      <c r="HXS3" s="203"/>
      <c r="HXT3" s="204"/>
      <c r="HXU3" s="202"/>
      <c r="HXV3" s="202"/>
      <c r="HXW3" s="203"/>
      <c r="HXX3" s="204"/>
      <c r="HXY3" s="202"/>
      <c r="HXZ3" s="202"/>
      <c r="HYA3" s="203"/>
      <c r="HYB3" s="204"/>
      <c r="HYC3" s="202"/>
      <c r="HYD3" s="202"/>
      <c r="HYE3" s="203"/>
      <c r="HYF3" s="204"/>
      <c r="HYG3" s="202"/>
      <c r="HYH3" s="202"/>
      <c r="HYI3" s="203"/>
      <c r="HYJ3" s="204"/>
      <c r="HYK3" s="202"/>
      <c r="HYL3" s="202"/>
      <c r="HYM3" s="203"/>
      <c r="HYN3" s="204"/>
      <c r="HYO3" s="202"/>
      <c r="HYP3" s="202"/>
      <c r="HYQ3" s="203"/>
      <c r="HYR3" s="204"/>
      <c r="HYS3" s="202"/>
      <c r="HYT3" s="202"/>
      <c r="HYU3" s="203"/>
      <c r="HYV3" s="204"/>
      <c r="HYW3" s="202"/>
      <c r="HYX3" s="202"/>
      <c r="HYY3" s="203"/>
      <c r="HYZ3" s="204"/>
      <c r="HZA3" s="202"/>
      <c r="HZB3" s="202"/>
      <c r="HZC3" s="203"/>
      <c r="HZD3" s="204"/>
      <c r="HZE3" s="202"/>
      <c r="HZF3" s="202"/>
      <c r="HZG3" s="203"/>
      <c r="HZH3" s="204"/>
      <c r="HZI3" s="202"/>
      <c r="HZJ3" s="202"/>
      <c r="HZK3" s="203"/>
      <c r="HZL3" s="204"/>
      <c r="HZM3" s="202"/>
      <c r="HZN3" s="202"/>
      <c r="HZO3" s="203"/>
      <c r="HZP3" s="204"/>
      <c r="HZQ3" s="202"/>
      <c r="HZR3" s="202"/>
      <c r="HZS3" s="203"/>
      <c r="HZT3" s="204"/>
      <c r="HZU3" s="202"/>
      <c r="HZV3" s="202"/>
      <c r="HZW3" s="203"/>
      <c r="HZX3" s="204"/>
      <c r="HZY3" s="202"/>
      <c r="HZZ3" s="202"/>
      <c r="IAA3" s="203"/>
      <c r="IAB3" s="204"/>
      <c r="IAC3" s="202"/>
      <c r="IAD3" s="202"/>
      <c r="IAE3" s="203"/>
      <c r="IAF3" s="204"/>
      <c r="IAG3" s="202"/>
      <c r="IAH3" s="202"/>
      <c r="IAI3" s="203"/>
      <c r="IAJ3" s="204"/>
      <c r="IAK3" s="202"/>
      <c r="IAL3" s="202"/>
      <c r="IAM3" s="203"/>
      <c r="IAN3" s="204"/>
      <c r="IAO3" s="202"/>
      <c r="IAP3" s="202"/>
      <c r="IAQ3" s="203"/>
      <c r="IAR3" s="204"/>
      <c r="IAS3" s="202"/>
      <c r="IAT3" s="202"/>
      <c r="IAU3" s="203"/>
      <c r="IAV3" s="204"/>
      <c r="IAW3" s="202"/>
      <c r="IAX3" s="202"/>
      <c r="IAY3" s="203"/>
      <c r="IAZ3" s="204"/>
      <c r="IBA3" s="202"/>
      <c r="IBB3" s="202"/>
      <c r="IBC3" s="203"/>
      <c r="IBD3" s="204"/>
      <c r="IBE3" s="202"/>
      <c r="IBF3" s="202"/>
      <c r="IBG3" s="203"/>
      <c r="IBH3" s="204"/>
      <c r="IBI3" s="202"/>
      <c r="IBJ3" s="202"/>
      <c r="IBK3" s="203"/>
      <c r="IBL3" s="204"/>
      <c r="IBM3" s="202"/>
      <c r="IBN3" s="202"/>
      <c r="IBO3" s="203"/>
      <c r="IBP3" s="204"/>
      <c r="IBQ3" s="202"/>
      <c r="IBR3" s="202"/>
      <c r="IBS3" s="203"/>
      <c r="IBT3" s="204"/>
      <c r="IBU3" s="202"/>
      <c r="IBV3" s="202"/>
      <c r="IBW3" s="203"/>
      <c r="IBX3" s="204"/>
      <c r="IBY3" s="202"/>
      <c r="IBZ3" s="202"/>
      <c r="ICA3" s="203"/>
      <c r="ICB3" s="204"/>
      <c r="ICC3" s="202"/>
      <c r="ICD3" s="202"/>
      <c r="ICE3" s="203"/>
      <c r="ICF3" s="204"/>
      <c r="ICG3" s="202"/>
      <c r="ICH3" s="202"/>
      <c r="ICI3" s="203"/>
      <c r="ICJ3" s="204"/>
      <c r="ICK3" s="202"/>
      <c r="ICL3" s="202"/>
      <c r="ICM3" s="203"/>
      <c r="ICN3" s="204"/>
      <c r="ICO3" s="202"/>
      <c r="ICP3" s="202"/>
      <c r="ICQ3" s="203"/>
      <c r="ICR3" s="204"/>
      <c r="ICS3" s="202"/>
      <c r="ICT3" s="202"/>
      <c r="ICU3" s="203"/>
      <c r="ICV3" s="204"/>
      <c r="ICW3" s="202"/>
      <c r="ICX3" s="202"/>
      <c r="ICY3" s="203"/>
      <c r="ICZ3" s="204"/>
      <c r="IDA3" s="202"/>
      <c r="IDB3" s="202"/>
      <c r="IDC3" s="203"/>
      <c r="IDD3" s="204"/>
      <c r="IDE3" s="202"/>
      <c r="IDF3" s="202"/>
      <c r="IDG3" s="203"/>
      <c r="IDH3" s="204"/>
      <c r="IDI3" s="202"/>
      <c r="IDJ3" s="202"/>
      <c r="IDK3" s="203"/>
      <c r="IDL3" s="204"/>
      <c r="IDM3" s="202"/>
      <c r="IDN3" s="202"/>
      <c r="IDO3" s="203"/>
      <c r="IDP3" s="204"/>
      <c r="IDQ3" s="202"/>
      <c r="IDR3" s="202"/>
      <c r="IDS3" s="203"/>
      <c r="IDT3" s="204"/>
      <c r="IDU3" s="202"/>
      <c r="IDV3" s="202"/>
      <c r="IDW3" s="203"/>
      <c r="IDX3" s="204"/>
      <c r="IDY3" s="202"/>
      <c r="IDZ3" s="202"/>
      <c r="IEA3" s="203"/>
      <c r="IEB3" s="204"/>
      <c r="IEC3" s="202"/>
      <c r="IED3" s="202"/>
      <c r="IEE3" s="203"/>
      <c r="IEF3" s="204"/>
      <c r="IEG3" s="202"/>
      <c r="IEH3" s="202"/>
      <c r="IEI3" s="203"/>
      <c r="IEJ3" s="204"/>
      <c r="IEK3" s="202"/>
      <c r="IEL3" s="202"/>
      <c r="IEM3" s="203"/>
      <c r="IEN3" s="204"/>
      <c r="IEO3" s="202"/>
      <c r="IEP3" s="202"/>
      <c r="IEQ3" s="203"/>
      <c r="IER3" s="204"/>
      <c r="IES3" s="202"/>
      <c r="IET3" s="202"/>
      <c r="IEU3" s="203"/>
      <c r="IEV3" s="204"/>
      <c r="IEW3" s="202"/>
      <c r="IEX3" s="202"/>
      <c r="IEY3" s="203"/>
      <c r="IEZ3" s="204"/>
      <c r="IFA3" s="202"/>
      <c r="IFB3" s="202"/>
      <c r="IFC3" s="203"/>
      <c r="IFD3" s="204"/>
      <c r="IFE3" s="202"/>
      <c r="IFF3" s="202"/>
      <c r="IFG3" s="203"/>
      <c r="IFH3" s="204"/>
      <c r="IFI3" s="202"/>
      <c r="IFJ3" s="202"/>
      <c r="IFK3" s="203"/>
      <c r="IFL3" s="204"/>
      <c r="IFM3" s="202"/>
      <c r="IFN3" s="202"/>
      <c r="IFO3" s="203"/>
      <c r="IFP3" s="204"/>
      <c r="IFQ3" s="202"/>
      <c r="IFR3" s="202"/>
      <c r="IFS3" s="203"/>
      <c r="IFT3" s="204"/>
      <c r="IFU3" s="202"/>
      <c r="IFV3" s="202"/>
      <c r="IFW3" s="203"/>
      <c r="IFX3" s="204"/>
      <c r="IFY3" s="202"/>
      <c r="IFZ3" s="202"/>
      <c r="IGA3" s="203"/>
      <c r="IGB3" s="204"/>
      <c r="IGC3" s="202"/>
      <c r="IGD3" s="202"/>
      <c r="IGE3" s="203"/>
      <c r="IGF3" s="204"/>
      <c r="IGG3" s="202"/>
      <c r="IGH3" s="202"/>
      <c r="IGI3" s="203"/>
      <c r="IGJ3" s="204"/>
      <c r="IGK3" s="202"/>
      <c r="IGL3" s="202"/>
      <c r="IGM3" s="203"/>
      <c r="IGN3" s="204"/>
      <c r="IGO3" s="202"/>
      <c r="IGP3" s="202"/>
      <c r="IGQ3" s="203"/>
      <c r="IGR3" s="204"/>
      <c r="IGS3" s="202"/>
      <c r="IGT3" s="202"/>
      <c r="IGU3" s="203"/>
      <c r="IGV3" s="204"/>
      <c r="IGW3" s="202"/>
      <c r="IGX3" s="202"/>
      <c r="IGY3" s="203"/>
      <c r="IGZ3" s="204"/>
      <c r="IHA3" s="202"/>
      <c r="IHB3" s="202"/>
      <c r="IHC3" s="203"/>
      <c r="IHD3" s="204"/>
      <c r="IHE3" s="202"/>
      <c r="IHF3" s="202"/>
      <c r="IHG3" s="203"/>
      <c r="IHH3" s="204"/>
      <c r="IHI3" s="202"/>
      <c r="IHJ3" s="202"/>
      <c r="IHK3" s="203"/>
      <c r="IHL3" s="204"/>
      <c r="IHM3" s="202"/>
      <c r="IHN3" s="202"/>
      <c r="IHO3" s="203"/>
      <c r="IHP3" s="204"/>
      <c r="IHQ3" s="202"/>
      <c r="IHR3" s="202"/>
      <c r="IHS3" s="203"/>
      <c r="IHT3" s="204"/>
      <c r="IHU3" s="202"/>
      <c r="IHV3" s="202"/>
      <c r="IHW3" s="203"/>
      <c r="IHX3" s="204"/>
      <c r="IHY3" s="202"/>
      <c r="IHZ3" s="202"/>
      <c r="IIA3" s="203"/>
      <c r="IIB3" s="204"/>
      <c r="IIC3" s="202"/>
      <c r="IID3" s="202"/>
      <c r="IIE3" s="203"/>
      <c r="IIF3" s="204"/>
      <c r="IIG3" s="202"/>
      <c r="IIH3" s="202"/>
      <c r="III3" s="203"/>
      <c r="IIJ3" s="204"/>
      <c r="IIK3" s="202"/>
      <c r="IIL3" s="202"/>
      <c r="IIM3" s="203"/>
      <c r="IIN3" s="204"/>
      <c r="IIO3" s="202"/>
      <c r="IIP3" s="202"/>
      <c r="IIQ3" s="203"/>
      <c r="IIR3" s="204"/>
      <c r="IIS3" s="202"/>
      <c r="IIT3" s="202"/>
      <c r="IIU3" s="203"/>
      <c r="IIV3" s="204"/>
      <c r="IIW3" s="202"/>
      <c r="IIX3" s="202"/>
      <c r="IIY3" s="203"/>
      <c r="IIZ3" s="204"/>
      <c r="IJA3" s="202"/>
      <c r="IJB3" s="202"/>
      <c r="IJC3" s="203"/>
      <c r="IJD3" s="204"/>
      <c r="IJE3" s="202"/>
      <c r="IJF3" s="202"/>
      <c r="IJG3" s="203"/>
      <c r="IJH3" s="204"/>
      <c r="IJI3" s="202"/>
      <c r="IJJ3" s="202"/>
      <c r="IJK3" s="203"/>
      <c r="IJL3" s="204"/>
      <c r="IJM3" s="202"/>
      <c r="IJN3" s="202"/>
      <c r="IJO3" s="203"/>
      <c r="IJP3" s="204"/>
      <c r="IJQ3" s="202"/>
      <c r="IJR3" s="202"/>
      <c r="IJS3" s="203"/>
      <c r="IJT3" s="204"/>
      <c r="IJU3" s="202"/>
      <c r="IJV3" s="202"/>
      <c r="IJW3" s="203"/>
      <c r="IJX3" s="204"/>
      <c r="IJY3" s="202"/>
      <c r="IJZ3" s="202"/>
      <c r="IKA3" s="203"/>
      <c r="IKB3" s="204"/>
      <c r="IKC3" s="202"/>
      <c r="IKD3" s="202"/>
      <c r="IKE3" s="203"/>
      <c r="IKF3" s="204"/>
      <c r="IKG3" s="202"/>
      <c r="IKH3" s="202"/>
      <c r="IKI3" s="203"/>
      <c r="IKJ3" s="204"/>
      <c r="IKK3" s="202"/>
      <c r="IKL3" s="202"/>
      <c r="IKM3" s="203"/>
      <c r="IKN3" s="204"/>
      <c r="IKO3" s="202"/>
      <c r="IKP3" s="202"/>
      <c r="IKQ3" s="203"/>
      <c r="IKR3" s="204"/>
      <c r="IKS3" s="202"/>
      <c r="IKT3" s="202"/>
      <c r="IKU3" s="203"/>
      <c r="IKV3" s="204"/>
      <c r="IKW3" s="202"/>
      <c r="IKX3" s="202"/>
      <c r="IKY3" s="203"/>
      <c r="IKZ3" s="204"/>
      <c r="ILA3" s="202"/>
      <c r="ILB3" s="202"/>
      <c r="ILC3" s="203"/>
      <c r="ILD3" s="204"/>
      <c r="ILE3" s="202"/>
      <c r="ILF3" s="202"/>
      <c r="ILG3" s="203"/>
      <c r="ILH3" s="204"/>
      <c r="ILI3" s="202"/>
      <c r="ILJ3" s="202"/>
      <c r="ILK3" s="203"/>
      <c r="ILL3" s="204"/>
      <c r="ILM3" s="202"/>
      <c r="ILN3" s="202"/>
      <c r="ILO3" s="203"/>
      <c r="ILP3" s="204"/>
      <c r="ILQ3" s="202"/>
      <c r="ILR3" s="202"/>
      <c r="ILS3" s="203"/>
      <c r="ILT3" s="204"/>
      <c r="ILU3" s="202"/>
      <c r="ILV3" s="202"/>
      <c r="ILW3" s="203"/>
      <c r="ILX3" s="204"/>
      <c r="ILY3" s="202"/>
      <c r="ILZ3" s="202"/>
      <c r="IMA3" s="203"/>
      <c r="IMB3" s="204"/>
      <c r="IMC3" s="202"/>
      <c r="IMD3" s="202"/>
      <c r="IME3" s="203"/>
      <c r="IMF3" s="204"/>
      <c r="IMG3" s="202"/>
      <c r="IMH3" s="202"/>
      <c r="IMI3" s="203"/>
      <c r="IMJ3" s="204"/>
      <c r="IMK3" s="202"/>
      <c r="IML3" s="202"/>
      <c r="IMM3" s="203"/>
      <c r="IMN3" s="204"/>
      <c r="IMO3" s="202"/>
      <c r="IMP3" s="202"/>
      <c r="IMQ3" s="203"/>
      <c r="IMR3" s="204"/>
      <c r="IMS3" s="202"/>
      <c r="IMT3" s="202"/>
      <c r="IMU3" s="203"/>
      <c r="IMV3" s="204"/>
      <c r="IMW3" s="202"/>
      <c r="IMX3" s="202"/>
      <c r="IMY3" s="203"/>
      <c r="IMZ3" s="204"/>
      <c r="INA3" s="202"/>
      <c r="INB3" s="202"/>
      <c r="INC3" s="203"/>
      <c r="IND3" s="204"/>
      <c r="INE3" s="202"/>
      <c r="INF3" s="202"/>
      <c r="ING3" s="203"/>
      <c r="INH3" s="204"/>
      <c r="INI3" s="202"/>
      <c r="INJ3" s="202"/>
      <c r="INK3" s="203"/>
      <c r="INL3" s="204"/>
      <c r="INM3" s="202"/>
      <c r="INN3" s="202"/>
      <c r="INO3" s="203"/>
      <c r="INP3" s="204"/>
      <c r="INQ3" s="202"/>
      <c r="INR3" s="202"/>
      <c r="INS3" s="203"/>
      <c r="INT3" s="204"/>
      <c r="INU3" s="202"/>
      <c r="INV3" s="202"/>
      <c r="INW3" s="203"/>
      <c r="INX3" s="204"/>
      <c r="INY3" s="202"/>
      <c r="INZ3" s="202"/>
      <c r="IOA3" s="203"/>
      <c r="IOB3" s="204"/>
      <c r="IOC3" s="202"/>
      <c r="IOD3" s="202"/>
      <c r="IOE3" s="203"/>
      <c r="IOF3" s="204"/>
      <c r="IOG3" s="202"/>
      <c r="IOH3" s="202"/>
      <c r="IOI3" s="203"/>
      <c r="IOJ3" s="204"/>
      <c r="IOK3" s="202"/>
      <c r="IOL3" s="202"/>
      <c r="IOM3" s="203"/>
      <c r="ION3" s="204"/>
      <c r="IOO3" s="202"/>
      <c r="IOP3" s="202"/>
      <c r="IOQ3" s="203"/>
      <c r="IOR3" s="204"/>
      <c r="IOS3" s="202"/>
      <c r="IOT3" s="202"/>
      <c r="IOU3" s="203"/>
      <c r="IOV3" s="204"/>
      <c r="IOW3" s="202"/>
      <c r="IOX3" s="202"/>
      <c r="IOY3" s="203"/>
      <c r="IOZ3" s="204"/>
      <c r="IPA3" s="202"/>
      <c r="IPB3" s="202"/>
      <c r="IPC3" s="203"/>
      <c r="IPD3" s="204"/>
      <c r="IPE3" s="202"/>
      <c r="IPF3" s="202"/>
      <c r="IPG3" s="203"/>
      <c r="IPH3" s="204"/>
      <c r="IPI3" s="202"/>
      <c r="IPJ3" s="202"/>
      <c r="IPK3" s="203"/>
      <c r="IPL3" s="204"/>
      <c r="IPM3" s="202"/>
      <c r="IPN3" s="202"/>
      <c r="IPO3" s="203"/>
      <c r="IPP3" s="204"/>
      <c r="IPQ3" s="202"/>
      <c r="IPR3" s="202"/>
      <c r="IPS3" s="203"/>
      <c r="IPT3" s="204"/>
      <c r="IPU3" s="202"/>
      <c r="IPV3" s="202"/>
      <c r="IPW3" s="203"/>
      <c r="IPX3" s="204"/>
      <c r="IPY3" s="202"/>
      <c r="IPZ3" s="202"/>
      <c r="IQA3" s="203"/>
      <c r="IQB3" s="204"/>
      <c r="IQC3" s="202"/>
      <c r="IQD3" s="202"/>
      <c r="IQE3" s="203"/>
      <c r="IQF3" s="204"/>
      <c r="IQG3" s="202"/>
      <c r="IQH3" s="202"/>
      <c r="IQI3" s="203"/>
      <c r="IQJ3" s="204"/>
      <c r="IQK3" s="202"/>
      <c r="IQL3" s="202"/>
      <c r="IQM3" s="203"/>
      <c r="IQN3" s="204"/>
      <c r="IQO3" s="202"/>
      <c r="IQP3" s="202"/>
      <c r="IQQ3" s="203"/>
      <c r="IQR3" s="204"/>
      <c r="IQS3" s="202"/>
      <c r="IQT3" s="202"/>
      <c r="IQU3" s="203"/>
      <c r="IQV3" s="204"/>
      <c r="IQW3" s="202"/>
      <c r="IQX3" s="202"/>
      <c r="IQY3" s="203"/>
      <c r="IQZ3" s="204"/>
      <c r="IRA3" s="202"/>
      <c r="IRB3" s="202"/>
      <c r="IRC3" s="203"/>
      <c r="IRD3" s="204"/>
      <c r="IRE3" s="202"/>
      <c r="IRF3" s="202"/>
      <c r="IRG3" s="203"/>
      <c r="IRH3" s="204"/>
      <c r="IRI3" s="202"/>
      <c r="IRJ3" s="202"/>
      <c r="IRK3" s="203"/>
      <c r="IRL3" s="204"/>
      <c r="IRM3" s="202"/>
      <c r="IRN3" s="202"/>
      <c r="IRO3" s="203"/>
      <c r="IRP3" s="204"/>
      <c r="IRQ3" s="202"/>
      <c r="IRR3" s="202"/>
      <c r="IRS3" s="203"/>
      <c r="IRT3" s="204"/>
      <c r="IRU3" s="202"/>
      <c r="IRV3" s="202"/>
      <c r="IRW3" s="203"/>
      <c r="IRX3" s="204"/>
      <c r="IRY3" s="202"/>
      <c r="IRZ3" s="202"/>
      <c r="ISA3" s="203"/>
      <c r="ISB3" s="204"/>
      <c r="ISC3" s="202"/>
      <c r="ISD3" s="202"/>
      <c r="ISE3" s="203"/>
      <c r="ISF3" s="204"/>
      <c r="ISG3" s="202"/>
      <c r="ISH3" s="202"/>
      <c r="ISI3" s="203"/>
      <c r="ISJ3" s="204"/>
      <c r="ISK3" s="202"/>
      <c r="ISL3" s="202"/>
      <c r="ISM3" s="203"/>
      <c r="ISN3" s="204"/>
      <c r="ISO3" s="202"/>
      <c r="ISP3" s="202"/>
      <c r="ISQ3" s="203"/>
      <c r="ISR3" s="204"/>
      <c r="ISS3" s="202"/>
      <c r="IST3" s="202"/>
      <c r="ISU3" s="203"/>
      <c r="ISV3" s="204"/>
      <c r="ISW3" s="202"/>
      <c r="ISX3" s="202"/>
      <c r="ISY3" s="203"/>
      <c r="ISZ3" s="204"/>
      <c r="ITA3" s="202"/>
      <c r="ITB3" s="202"/>
      <c r="ITC3" s="203"/>
      <c r="ITD3" s="204"/>
      <c r="ITE3" s="202"/>
      <c r="ITF3" s="202"/>
      <c r="ITG3" s="203"/>
      <c r="ITH3" s="204"/>
      <c r="ITI3" s="202"/>
      <c r="ITJ3" s="202"/>
      <c r="ITK3" s="203"/>
      <c r="ITL3" s="204"/>
      <c r="ITM3" s="202"/>
      <c r="ITN3" s="202"/>
      <c r="ITO3" s="203"/>
      <c r="ITP3" s="204"/>
      <c r="ITQ3" s="202"/>
      <c r="ITR3" s="202"/>
      <c r="ITS3" s="203"/>
      <c r="ITT3" s="204"/>
      <c r="ITU3" s="202"/>
      <c r="ITV3" s="202"/>
      <c r="ITW3" s="203"/>
      <c r="ITX3" s="204"/>
      <c r="ITY3" s="202"/>
      <c r="ITZ3" s="202"/>
      <c r="IUA3" s="203"/>
      <c r="IUB3" s="204"/>
      <c r="IUC3" s="202"/>
      <c r="IUD3" s="202"/>
      <c r="IUE3" s="203"/>
      <c r="IUF3" s="204"/>
      <c r="IUG3" s="202"/>
      <c r="IUH3" s="202"/>
      <c r="IUI3" s="203"/>
      <c r="IUJ3" s="204"/>
      <c r="IUK3" s="202"/>
      <c r="IUL3" s="202"/>
      <c r="IUM3" s="203"/>
      <c r="IUN3" s="204"/>
      <c r="IUO3" s="202"/>
      <c r="IUP3" s="202"/>
      <c r="IUQ3" s="203"/>
      <c r="IUR3" s="204"/>
      <c r="IUS3" s="202"/>
      <c r="IUT3" s="202"/>
      <c r="IUU3" s="203"/>
      <c r="IUV3" s="204"/>
      <c r="IUW3" s="202"/>
      <c r="IUX3" s="202"/>
      <c r="IUY3" s="203"/>
      <c r="IUZ3" s="204"/>
      <c r="IVA3" s="202"/>
      <c r="IVB3" s="202"/>
      <c r="IVC3" s="203"/>
      <c r="IVD3" s="204"/>
      <c r="IVE3" s="202"/>
      <c r="IVF3" s="202"/>
      <c r="IVG3" s="203"/>
      <c r="IVH3" s="204"/>
      <c r="IVI3" s="202"/>
      <c r="IVJ3" s="202"/>
      <c r="IVK3" s="203"/>
      <c r="IVL3" s="204"/>
      <c r="IVM3" s="202"/>
      <c r="IVN3" s="202"/>
      <c r="IVO3" s="203"/>
      <c r="IVP3" s="204"/>
      <c r="IVQ3" s="202"/>
      <c r="IVR3" s="202"/>
      <c r="IVS3" s="203"/>
      <c r="IVT3" s="204"/>
      <c r="IVU3" s="202"/>
      <c r="IVV3" s="202"/>
      <c r="IVW3" s="203"/>
      <c r="IVX3" s="204"/>
      <c r="IVY3" s="202"/>
      <c r="IVZ3" s="202"/>
      <c r="IWA3" s="203"/>
      <c r="IWB3" s="204"/>
      <c r="IWC3" s="202"/>
      <c r="IWD3" s="202"/>
      <c r="IWE3" s="203"/>
      <c r="IWF3" s="204"/>
      <c r="IWG3" s="202"/>
      <c r="IWH3" s="202"/>
      <c r="IWI3" s="203"/>
      <c r="IWJ3" s="204"/>
      <c r="IWK3" s="202"/>
      <c r="IWL3" s="202"/>
      <c r="IWM3" s="203"/>
      <c r="IWN3" s="204"/>
      <c r="IWO3" s="202"/>
      <c r="IWP3" s="202"/>
      <c r="IWQ3" s="203"/>
      <c r="IWR3" s="204"/>
      <c r="IWS3" s="202"/>
      <c r="IWT3" s="202"/>
      <c r="IWU3" s="203"/>
      <c r="IWV3" s="204"/>
      <c r="IWW3" s="202"/>
      <c r="IWX3" s="202"/>
      <c r="IWY3" s="203"/>
      <c r="IWZ3" s="204"/>
      <c r="IXA3" s="202"/>
      <c r="IXB3" s="202"/>
      <c r="IXC3" s="203"/>
      <c r="IXD3" s="204"/>
      <c r="IXE3" s="202"/>
      <c r="IXF3" s="202"/>
      <c r="IXG3" s="203"/>
      <c r="IXH3" s="204"/>
      <c r="IXI3" s="202"/>
      <c r="IXJ3" s="202"/>
      <c r="IXK3" s="203"/>
      <c r="IXL3" s="204"/>
      <c r="IXM3" s="202"/>
      <c r="IXN3" s="202"/>
      <c r="IXO3" s="203"/>
      <c r="IXP3" s="204"/>
      <c r="IXQ3" s="202"/>
      <c r="IXR3" s="202"/>
      <c r="IXS3" s="203"/>
      <c r="IXT3" s="204"/>
      <c r="IXU3" s="202"/>
      <c r="IXV3" s="202"/>
      <c r="IXW3" s="203"/>
      <c r="IXX3" s="204"/>
      <c r="IXY3" s="202"/>
      <c r="IXZ3" s="202"/>
      <c r="IYA3" s="203"/>
      <c r="IYB3" s="204"/>
      <c r="IYC3" s="202"/>
      <c r="IYD3" s="202"/>
      <c r="IYE3" s="203"/>
      <c r="IYF3" s="204"/>
      <c r="IYG3" s="202"/>
      <c r="IYH3" s="202"/>
      <c r="IYI3" s="203"/>
      <c r="IYJ3" s="204"/>
      <c r="IYK3" s="202"/>
      <c r="IYL3" s="202"/>
      <c r="IYM3" s="203"/>
      <c r="IYN3" s="204"/>
      <c r="IYO3" s="202"/>
      <c r="IYP3" s="202"/>
      <c r="IYQ3" s="203"/>
      <c r="IYR3" s="204"/>
      <c r="IYS3" s="202"/>
      <c r="IYT3" s="202"/>
      <c r="IYU3" s="203"/>
      <c r="IYV3" s="204"/>
      <c r="IYW3" s="202"/>
      <c r="IYX3" s="202"/>
      <c r="IYY3" s="203"/>
      <c r="IYZ3" s="204"/>
      <c r="IZA3" s="202"/>
      <c r="IZB3" s="202"/>
      <c r="IZC3" s="203"/>
      <c r="IZD3" s="204"/>
      <c r="IZE3" s="202"/>
      <c r="IZF3" s="202"/>
      <c r="IZG3" s="203"/>
      <c r="IZH3" s="204"/>
      <c r="IZI3" s="202"/>
      <c r="IZJ3" s="202"/>
      <c r="IZK3" s="203"/>
      <c r="IZL3" s="204"/>
      <c r="IZM3" s="202"/>
      <c r="IZN3" s="202"/>
      <c r="IZO3" s="203"/>
      <c r="IZP3" s="204"/>
      <c r="IZQ3" s="202"/>
      <c r="IZR3" s="202"/>
      <c r="IZS3" s="203"/>
      <c r="IZT3" s="204"/>
      <c r="IZU3" s="202"/>
      <c r="IZV3" s="202"/>
      <c r="IZW3" s="203"/>
      <c r="IZX3" s="204"/>
      <c r="IZY3" s="202"/>
      <c r="IZZ3" s="202"/>
      <c r="JAA3" s="203"/>
      <c r="JAB3" s="204"/>
      <c r="JAC3" s="202"/>
      <c r="JAD3" s="202"/>
      <c r="JAE3" s="203"/>
      <c r="JAF3" s="204"/>
      <c r="JAG3" s="202"/>
      <c r="JAH3" s="202"/>
      <c r="JAI3" s="203"/>
      <c r="JAJ3" s="204"/>
      <c r="JAK3" s="202"/>
      <c r="JAL3" s="202"/>
      <c r="JAM3" s="203"/>
      <c r="JAN3" s="204"/>
      <c r="JAO3" s="202"/>
      <c r="JAP3" s="202"/>
      <c r="JAQ3" s="203"/>
      <c r="JAR3" s="204"/>
      <c r="JAS3" s="202"/>
      <c r="JAT3" s="202"/>
      <c r="JAU3" s="203"/>
      <c r="JAV3" s="204"/>
      <c r="JAW3" s="202"/>
      <c r="JAX3" s="202"/>
      <c r="JAY3" s="203"/>
      <c r="JAZ3" s="204"/>
      <c r="JBA3" s="202"/>
      <c r="JBB3" s="202"/>
      <c r="JBC3" s="203"/>
      <c r="JBD3" s="204"/>
      <c r="JBE3" s="202"/>
      <c r="JBF3" s="202"/>
      <c r="JBG3" s="203"/>
      <c r="JBH3" s="204"/>
      <c r="JBI3" s="202"/>
      <c r="JBJ3" s="202"/>
      <c r="JBK3" s="203"/>
      <c r="JBL3" s="204"/>
      <c r="JBM3" s="202"/>
      <c r="JBN3" s="202"/>
      <c r="JBO3" s="203"/>
      <c r="JBP3" s="204"/>
      <c r="JBQ3" s="202"/>
      <c r="JBR3" s="202"/>
      <c r="JBS3" s="203"/>
      <c r="JBT3" s="204"/>
      <c r="JBU3" s="202"/>
      <c r="JBV3" s="202"/>
      <c r="JBW3" s="203"/>
      <c r="JBX3" s="204"/>
      <c r="JBY3" s="202"/>
      <c r="JBZ3" s="202"/>
      <c r="JCA3" s="203"/>
      <c r="JCB3" s="204"/>
      <c r="JCC3" s="202"/>
      <c r="JCD3" s="202"/>
      <c r="JCE3" s="203"/>
      <c r="JCF3" s="204"/>
      <c r="JCG3" s="202"/>
      <c r="JCH3" s="202"/>
      <c r="JCI3" s="203"/>
      <c r="JCJ3" s="204"/>
      <c r="JCK3" s="202"/>
      <c r="JCL3" s="202"/>
      <c r="JCM3" s="203"/>
      <c r="JCN3" s="204"/>
      <c r="JCO3" s="202"/>
      <c r="JCP3" s="202"/>
      <c r="JCQ3" s="203"/>
      <c r="JCR3" s="204"/>
      <c r="JCS3" s="202"/>
      <c r="JCT3" s="202"/>
      <c r="JCU3" s="203"/>
      <c r="JCV3" s="204"/>
      <c r="JCW3" s="202"/>
      <c r="JCX3" s="202"/>
      <c r="JCY3" s="203"/>
      <c r="JCZ3" s="204"/>
      <c r="JDA3" s="202"/>
      <c r="JDB3" s="202"/>
      <c r="JDC3" s="203"/>
      <c r="JDD3" s="204"/>
      <c r="JDE3" s="202"/>
      <c r="JDF3" s="202"/>
      <c r="JDG3" s="203"/>
      <c r="JDH3" s="204"/>
      <c r="JDI3" s="202"/>
      <c r="JDJ3" s="202"/>
      <c r="JDK3" s="203"/>
      <c r="JDL3" s="204"/>
      <c r="JDM3" s="202"/>
      <c r="JDN3" s="202"/>
      <c r="JDO3" s="203"/>
      <c r="JDP3" s="204"/>
      <c r="JDQ3" s="202"/>
      <c r="JDR3" s="202"/>
      <c r="JDS3" s="203"/>
      <c r="JDT3" s="204"/>
      <c r="JDU3" s="202"/>
      <c r="JDV3" s="202"/>
      <c r="JDW3" s="203"/>
      <c r="JDX3" s="204"/>
      <c r="JDY3" s="202"/>
      <c r="JDZ3" s="202"/>
      <c r="JEA3" s="203"/>
      <c r="JEB3" s="204"/>
      <c r="JEC3" s="202"/>
      <c r="JED3" s="202"/>
      <c r="JEE3" s="203"/>
      <c r="JEF3" s="204"/>
      <c r="JEG3" s="202"/>
      <c r="JEH3" s="202"/>
      <c r="JEI3" s="203"/>
      <c r="JEJ3" s="204"/>
      <c r="JEK3" s="202"/>
      <c r="JEL3" s="202"/>
      <c r="JEM3" s="203"/>
      <c r="JEN3" s="204"/>
      <c r="JEO3" s="202"/>
      <c r="JEP3" s="202"/>
      <c r="JEQ3" s="203"/>
      <c r="JER3" s="204"/>
      <c r="JES3" s="202"/>
      <c r="JET3" s="202"/>
      <c r="JEU3" s="203"/>
      <c r="JEV3" s="204"/>
      <c r="JEW3" s="202"/>
      <c r="JEX3" s="202"/>
      <c r="JEY3" s="203"/>
      <c r="JEZ3" s="204"/>
      <c r="JFA3" s="202"/>
      <c r="JFB3" s="202"/>
      <c r="JFC3" s="203"/>
      <c r="JFD3" s="204"/>
      <c r="JFE3" s="202"/>
      <c r="JFF3" s="202"/>
      <c r="JFG3" s="203"/>
      <c r="JFH3" s="204"/>
      <c r="JFI3" s="202"/>
      <c r="JFJ3" s="202"/>
      <c r="JFK3" s="203"/>
      <c r="JFL3" s="204"/>
      <c r="JFM3" s="202"/>
      <c r="JFN3" s="202"/>
      <c r="JFO3" s="203"/>
      <c r="JFP3" s="204"/>
      <c r="JFQ3" s="202"/>
      <c r="JFR3" s="202"/>
      <c r="JFS3" s="203"/>
      <c r="JFT3" s="204"/>
      <c r="JFU3" s="202"/>
      <c r="JFV3" s="202"/>
      <c r="JFW3" s="203"/>
      <c r="JFX3" s="204"/>
      <c r="JFY3" s="202"/>
      <c r="JFZ3" s="202"/>
      <c r="JGA3" s="203"/>
      <c r="JGB3" s="204"/>
      <c r="JGC3" s="202"/>
      <c r="JGD3" s="202"/>
      <c r="JGE3" s="203"/>
      <c r="JGF3" s="204"/>
      <c r="JGG3" s="202"/>
      <c r="JGH3" s="202"/>
      <c r="JGI3" s="203"/>
      <c r="JGJ3" s="204"/>
      <c r="JGK3" s="202"/>
      <c r="JGL3" s="202"/>
      <c r="JGM3" s="203"/>
      <c r="JGN3" s="204"/>
      <c r="JGO3" s="202"/>
      <c r="JGP3" s="202"/>
      <c r="JGQ3" s="203"/>
      <c r="JGR3" s="204"/>
      <c r="JGS3" s="202"/>
      <c r="JGT3" s="202"/>
      <c r="JGU3" s="203"/>
      <c r="JGV3" s="204"/>
      <c r="JGW3" s="202"/>
      <c r="JGX3" s="202"/>
      <c r="JGY3" s="203"/>
      <c r="JGZ3" s="204"/>
      <c r="JHA3" s="202"/>
      <c r="JHB3" s="202"/>
      <c r="JHC3" s="203"/>
      <c r="JHD3" s="204"/>
      <c r="JHE3" s="202"/>
      <c r="JHF3" s="202"/>
      <c r="JHG3" s="203"/>
      <c r="JHH3" s="204"/>
      <c r="JHI3" s="202"/>
      <c r="JHJ3" s="202"/>
      <c r="JHK3" s="203"/>
      <c r="JHL3" s="204"/>
      <c r="JHM3" s="202"/>
      <c r="JHN3" s="202"/>
      <c r="JHO3" s="203"/>
      <c r="JHP3" s="204"/>
      <c r="JHQ3" s="202"/>
      <c r="JHR3" s="202"/>
      <c r="JHS3" s="203"/>
      <c r="JHT3" s="204"/>
      <c r="JHU3" s="202"/>
      <c r="JHV3" s="202"/>
      <c r="JHW3" s="203"/>
      <c r="JHX3" s="204"/>
      <c r="JHY3" s="202"/>
      <c r="JHZ3" s="202"/>
      <c r="JIA3" s="203"/>
      <c r="JIB3" s="204"/>
      <c r="JIC3" s="202"/>
      <c r="JID3" s="202"/>
      <c r="JIE3" s="203"/>
      <c r="JIF3" s="204"/>
      <c r="JIG3" s="202"/>
      <c r="JIH3" s="202"/>
      <c r="JII3" s="203"/>
      <c r="JIJ3" s="204"/>
      <c r="JIK3" s="202"/>
      <c r="JIL3" s="202"/>
      <c r="JIM3" s="203"/>
      <c r="JIN3" s="204"/>
      <c r="JIO3" s="202"/>
      <c r="JIP3" s="202"/>
      <c r="JIQ3" s="203"/>
      <c r="JIR3" s="204"/>
      <c r="JIS3" s="202"/>
      <c r="JIT3" s="202"/>
      <c r="JIU3" s="203"/>
      <c r="JIV3" s="204"/>
      <c r="JIW3" s="202"/>
      <c r="JIX3" s="202"/>
      <c r="JIY3" s="203"/>
      <c r="JIZ3" s="204"/>
      <c r="JJA3" s="202"/>
      <c r="JJB3" s="202"/>
      <c r="JJC3" s="203"/>
      <c r="JJD3" s="204"/>
      <c r="JJE3" s="202"/>
      <c r="JJF3" s="202"/>
      <c r="JJG3" s="203"/>
      <c r="JJH3" s="204"/>
      <c r="JJI3" s="202"/>
      <c r="JJJ3" s="202"/>
      <c r="JJK3" s="203"/>
      <c r="JJL3" s="204"/>
      <c r="JJM3" s="202"/>
      <c r="JJN3" s="202"/>
      <c r="JJO3" s="203"/>
      <c r="JJP3" s="204"/>
      <c r="JJQ3" s="202"/>
      <c r="JJR3" s="202"/>
      <c r="JJS3" s="203"/>
      <c r="JJT3" s="204"/>
      <c r="JJU3" s="202"/>
      <c r="JJV3" s="202"/>
      <c r="JJW3" s="203"/>
      <c r="JJX3" s="204"/>
      <c r="JJY3" s="202"/>
      <c r="JJZ3" s="202"/>
      <c r="JKA3" s="203"/>
      <c r="JKB3" s="204"/>
      <c r="JKC3" s="202"/>
      <c r="JKD3" s="202"/>
      <c r="JKE3" s="203"/>
      <c r="JKF3" s="204"/>
      <c r="JKG3" s="202"/>
      <c r="JKH3" s="202"/>
      <c r="JKI3" s="203"/>
      <c r="JKJ3" s="204"/>
      <c r="JKK3" s="202"/>
      <c r="JKL3" s="202"/>
      <c r="JKM3" s="203"/>
      <c r="JKN3" s="204"/>
      <c r="JKO3" s="202"/>
      <c r="JKP3" s="202"/>
      <c r="JKQ3" s="203"/>
      <c r="JKR3" s="204"/>
      <c r="JKS3" s="202"/>
      <c r="JKT3" s="202"/>
      <c r="JKU3" s="203"/>
      <c r="JKV3" s="204"/>
      <c r="JKW3" s="202"/>
      <c r="JKX3" s="202"/>
      <c r="JKY3" s="203"/>
      <c r="JKZ3" s="204"/>
      <c r="JLA3" s="202"/>
      <c r="JLB3" s="202"/>
      <c r="JLC3" s="203"/>
      <c r="JLD3" s="204"/>
      <c r="JLE3" s="202"/>
      <c r="JLF3" s="202"/>
      <c r="JLG3" s="203"/>
      <c r="JLH3" s="204"/>
      <c r="JLI3" s="202"/>
      <c r="JLJ3" s="202"/>
      <c r="JLK3" s="203"/>
      <c r="JLL3" s="204"/>
      <c r="JLM3" s="202"/>
      <c r="JLN3" s="202"/>
      <c r="JLO3" s="203"/>
      <c r="JLP3" s="204"/>
      <c r="JLQ3" s="202"/>
      <c r="JLR3" s="202"/>
      <c r="JLS3" s="203"/>
      <c r="JLT3" s="204"/>
      <c r="JLU3" s="202"/>
      <c r="JLV3" s="202"/>
      <c r="JLW3" s="203"/>
      <c r="JLX3" s="204"/>
      <c r="JLY3" s="202"/>
      <c r="JLZ3" s="202"/>
      <c r="JMA3" s="203"/>
      <c r="JMB3" s="204"/>
      <c r="JMC3" s="202"/>
      <c r="JMD3" s="202"/>
      <c r="JME3" s="203"/>
      <c r="JMF3" s="204"/>
      <c r="JMG3" s="202"/>
      <c r="JMH3" s="202"/>
      <c r="JMI3" s="203"/>
      <c r="JMJ3" s="204"/>
      <c r="JMK3" s="202"/>
      <c r="JML3" s="202"/>
      <c r="JMM3" s="203"/>
      <c r="JMN3" s="204"/>
      <c r="JMO3" s="202"/>
      <c r="JMP3" s="202"/>
      <c r="JMQ3" s="203"/>
      <c r="JMR3" s="204"/>
      <c r="JMS3" s="202"/>
      <c r="JMT3" s="202"/>
      <c r="JMU3" s="203"/>
      <c r="JMV3" s="204"/>
      <c r="JMW3" s="202"/>
      <c r="JMX3" s="202"/>
      <c r="JMY3" s="203"/>
      <c r="JMZ3" s="204"/>
      <c r="JNA3" s="202"/>
      <c r="JNB3" s="202"/>
      <c r="JNC3" s="203"/>
      <c r="JND3" s="204"/>
      <c r="JNE3" s="202"/>
      <c r="JNF3" s="202"/>
      <c r="JNG3" s="203"/>
      <c r="JNH3" s="204"/>
      <c r="JNI3" s="202"/>
      <c r="JNJ3" s="202"/>
      <c r="JNK3" s="203"/>
      <c r="JNL3" s="204"/>
      <c r="JNM3" s="202"/>
      <c r="JNN3" s="202"/>
      <c r="JNO3" s="203"/>
      <c r="JNP3" s="204"/>
      <c r="JNQ3" s="202"/>
      <c r="JNR3" s="202"/>
      <c r="JNS3" s="203"/>
      <c r="JNT3" s="204"/>
      <c r="JNU3" s="202"/>
      <c r="JNV3" s="202"/>
      <c r="JNW3" s="203"/>
      <c r="JNX3" s="204"/>
      <c r="JNY3" s="202"/>
      <c r="JNZ3" s="202"/>
      <c r="JOA3" s="203"/>
      <c r="JOB3" s="204"/>
      <c r="JOC3" s="202"/>
      <c r="JOD3" s="202"/>
      <c r="JOE3" s="203"/>
      <c r="JOF3" s="204"/>
      <c r="JOG3" s="202"/>
      <c r="JOH3" s="202"/>
      <c r="JOI3" s="203"/>
      <c r="JOJ3" s="204"/>
      <c r="JOK3" s="202"/>
      <c r="JOL3" s="202"/>
      <c r="JOM3" s="203"/>
      <c r="JON3" s="204"/>
      <c r="JOO3" s="202"/>
      <c r="JOP3" s="202"/>
      <c r="JOQ3" s="203"/>
      <c r="JOR3" s="204"/>
      <c r="JOS3" s="202"/>
      <c r="JOT3" s="202"/>
      <c r="JOU3" s="203"/>
      <c r="JOV3" s="204"/>
      <c r="JOW3" s="202"/>
      <c r="JOX3" s="202"/>
      <c r="JOY3" s="203"/>
      <c r="JOZ3" s="204"/>
      <c r="JPA3" s="202"/>
      <c r="JPB3" s="202"/>
      <c r="JPC3" s="203"/>
      <c r="JPD3" s="204"/>
      <c r="JPE3" s="202"/>
      <c r="JPF3" s="202"/>
      <c r="JPG3" s="203"/>
      <c r="JPH3" s="204"/>
      <c r="JPI3" s="202"/>
      <c r="JPJ3" s="202"/>
      <c r="JPK3" s="203"/>
      <c r="JPL3" s="204"/>
      <c r="JPM3" s="202"/>
      <c r="JPN3" s="202"/>
      <c r="JPO3" s="203"/>
      <c r="JPP3" s="204"/>
      <c r="JPQ3" s="202"/>
      <c r="JPR3" s="202"/>
      <c r="JPS3" s="203"/>
      <c r="JPT3" s="204"/>
      <c r="JPU3" s="202"/>
      <c r="JPV3" s="202"/>
      <c r="JPW3" s="203"/>
      <c r="JPX3" s="204"/>
      <c r="JPY3" s="202"/>
      <c r="JPZ3" s="202"/>
      <c r="JQA3" s="203"/>
      <c r="JQB3" s="204"/>
      <c r="JQC3" s="202"/>
      <c r="JQD3" s="202"/>
      <c r="JQE3" s="203"/>
      <c r="JQF3" s="204"/>
      <c r="JQG3" s="202"/>
      <c r="JQH3" s="202"/>
      <c r="JQI3" s="203"/>
      <c r="JQJ3" s="204"/>
      <c r="JQK3" s="202"/>
      <c r="JQL3" s="202"/>
      <c r="JQM3" s="203"/>
      <c r="JQN3" s="204"/>
      <c r="JQO3" s="202"/>
      <c r="JQP3" s="202"/>
      <c r="JQQ3" s="203"/>
      <c r="JQR3" s="204"/>
      <c r="JQS3" s="202"/>
      <c r="JQT3" s="202"/>
      <c r="JQU3" s="203"/>
      <c r="JQV3" s="204"/>
      <c r="JQW3" s="202"/>
      <c r="JQX3" s="202"/>
      <c r="JQY3" s="203"/>
      <c r="JQZ3" s="204"/>
      <c r="JRA3" s="202"/>
      <c r="JRB3" s="202"/>
      <c r="JRC3" s="203"/>
      <c r="JRD3" s="204"/>
      <c r="JRE3" s="202"/>
      <c r="JRF3" s="202"/>
      <c r="JRG3" s="203"/>
      <c r="JRH3" s="204"/>
      <c r="JRI3" s="202"/>
      <c r="JRJ3" s="202"/>
      <c r="JRK3" s="203"/>
      <c r="JRL3" s="204"/>
      <c r="JRM3" s="202"/>
      <c r="JRN3" s="202"/>
      <c r="JRO3" s="203"/>
      <c r="JRP3" s="204"/>
      <c r="JRQ3" s="202"/>
      <c r="JRR3" s="202"/>
      <c r="JRS3" s="203"/>
      <c r="JRT3" s="204"/>
      <c r="JRU3" s="202"/>
      <c r="JRV3" s="202"/>
      <c r="JRW3" s="203"/>
      <c r="JRX3" s="204"/>
      <c r="JRY3" s="202"/>
      <c r="JRZ3" s="202"/>
      <c r="JSA3" s="203"/>
      <c r="JSB3" s="204"/>
      <c r="JSC3" s="202"/>
      <c r="JSD3" s="202"/>
      <c r="JSE3" s="203"/>
      <c r="JSF3" s="204"/>
      <c r="JSG3" s="202"/>
      <c r="JSH3" s="202"/>
      <c r="JSI3" s="203"/>
      <c r="JSJ3" s="204"/>
      <c r="JSK3" s="202"/>
      <c r="JSL3" s="202"/>
      <c r="JSM3" s="203"/>
      <c r="JSN3" s="204"/>
      <c r="JSO3" s="202"/>
      <c r="JSP3" s="202"/>
      <c r="JSQ3" s="203"/>
      <c r="JSR3" s="204"/>
      <c r="JSS3" s="202"/>
      <c r="JST3" s="202"/>
      <c r="JSU3" s="203"/>
      <c r="JSV3" s="204"/>
      <c r="JSW3" s="202"/>
      <c r="JSX3" s="202"/>
      <c r="JSY3" s="203"/>
      <c r="JSZ3" s="204"/>
      <c r="JTA3" s="202"/>
      <c r="JTB3" s="202"/>
      <c r="JTC3" s="203"/>
      <c r="JTD3" s="204"/>
      <c r="JTE3" s="202"/>
      <c r="JTF3" s="202"/>
      <c r="JTG3" s="203"/>
      <c r="JTH3" s="204"/>
      <c r="JTI3" s="202"/>
      <c r="JTJ3" s="202"/>
      <c r="JTK3" s="203"/>
      <c r="JTL3" s="204"/>
      <c r="JTM3" s="202"/>
      <c r="JTN3" s="202"/>
      <c r="JTO3" s="203"/>
      <c r="JTP3" s="204"/>
      <c r="JTQ3" s="202"/>
      <c r="JTR3" s="202"/>
      <c r="JTS3" s="203"/>
      <c r="JTT3" s="204"/>
      <c r="JTU3" s="202"/>
      <c r="JTV3" s="202"/>
      <c r="JTW3" s="203"/>
      <c r="JTX3" s="204"/>
      <c r="JTY3" s="202"/>
      <c r="JTZ3" s="202"/>
      <c r="JUA3" s="203"/>
      <c r="JUB3" s="204"/>
      <c r="JUC3" s="202"/>
      <c r="JUD3" s="202"/>
      <c r="JUE3" s="203"/>
      <c r="JUF3" s="204"/>
      <c r="JUG3" s="202"/>
      <c r="JUH3" s="202"/>
      <c r="JUI3" s="203"/>
      <c r="JUJ3" s="204"/>
      <c r="JUK3" s="202"/>
      <c r="JUL3" s="202"/>
      <c r="JUM3" s="203"/>
      <c r="JUN3" s="204"/>
      <c r="JUO3" s="202"/>
      <c r="JUP3" s="202"/>
      <c r="JUQ3" s="203"/>
      <c r="JUR3" s="204"/>
      <c r="JUS3" s="202"/>
      <c r="JUT3" s="202"/>
      <c r="JUU3" s="203"/>
      <c r="JUV3" s="204"/>
      <c r="JUW3" s="202"/>
      <c r="JUX3" s="202"/>
      <c r="JUY3" s="203"/>
      <c r="JUZ3" s="204"/>
      <c r="JVA3" s="202"/>
      <c r="JVB3" s="202"/>
      <c r="JVC3" s="203"/>
      <c r="JVD3" s="204"/>
      <c r="JVE3" s="202"/>
      <c r="JVF3" s="202"/>
      <c r="JVG3" s="203"/>
      <c r="JVH3" s="204"/>
      <c r="JVI3" s="202"/>
      <c r="JVJ3" s="202"/>
      <c r="JVK3" s="203"/>
      <c r="JVL3" s="204"/>
      <c r="JVM3" s="202"/>
      <c r="JVN3" s="202"/>
      <c r="JVO3" s="203"/>
      <c r="JVP3" s="204"/>
      <c r="JVQ3" s="202"/>
      <c r="JVR3" s="202"/>
      <c r="JVS3" s="203"/>
      <c r="JVT3" s="204"/>
      <c r="JVU3" s="202"/>
      <c r="JVV3" s="202"/>
      <c r="JVW3" s="203"/>
      <c r="JVX3" s="204"/>
      <c r="JVY3" s="202"/>
      <c r="JVZ3" s="202"/>
      <c r="JWA3" s="203"/>
      <c r="JWB3" s="204"/>
      <c r="JWC3" s="202"/>
      <c r="JWD3" s="202"/>
      <c r="JWE3" s="203"/>
      <c r="JWF3" s="204"/>
      <c r="JWG3" s="202"/>
      <c r="JWH3" s="202"/>
      <c r="JWI3" s="203"/>
      <c r="JWJ3" s="204"/>
      <c r="JWK3" s="202"/>
      <c r="JWL3" s="202"/>
      <c r="JWM3" s="203"/>
      <c r="JWN3" s="204"/>
      <c r="JWO3" s="202"/>
      <c r="JWP3" s="202"/>
      <c r="JWQ3" s="203"/>
      <c r="JWR3" s="204"/>
      <c r="JWS3" s="202"/>
      <c r="JWT3" s="202"/>
      <c r="JWU3" s="203"/>
      <c r="JWV3" s="204"/>
      <c r="JWW3" s="202"/>
      <c r="JWX3" s="202"/>
      <c r="JWY3" s="203"/>
      <c r="JWZ3" s="204"/>
      <c r="JXA3" s="202"/>
      <c r="JXB3" s="202"/>
      <c r="JXC3" s="203"/>
      <c r="JXD3" s="204"/>
      <c r="JXE3" s="202"/>
      <c r="JXF3" s="202"/>
      <c r="JXG3" s="203"/>
      <c r="JXH3" s="204"/>
      <c r="JXI3" s="202"/>
      <c r="JXJ3" s="202"/>
      <c r="JXK3" s="203"/>
      <c r="JXL3" s="204"/>
      <c r="JXM3" s="202"/>
      <c r="JXN3" s="202"/>
      <c r="JXO3" s="203"/>
      <c r="JXP3" s="204"/>
      <c r="JXQ3" s="202"/>
      <c r="JXR3" s="202"/>
      <c r="JXS3" s="203"/>
      <c r="JXT3" s="204"/>
      <c r="JXU3" s="202"/>
      <c r="JXV3" s="202"/>
      <c r="JXW3" s="203"/>
      <c r="JXX3" s="204"/>
      <c r="JXY3" s="202"/>
      <c r="JXZ3" s="202"/>
      <c r="JYA3" s="203"/>
      <c r="JYB3" s="204"/>
      <c r="JYC3" s="202"/>
      <c r="JYD3" s="202"/>
      <c r="JYE3" s="203"/>
      <c r="JYF3" s="204"/>
      <c r="JYG3" s="202"/>
      <c r="JYH3" s="202"/>
      <c r="JYI3" s="203"/>
      <c r="JYJ3" s="204"/>
      <c r="JYK3" s="202"/>
      <c r="JYL3" s="202"/>
      <c r="JYM3" s="203"/>
      <c r="JYN3" s="204"/>
      <c r="JYO3" s="202"/>
      <c r="JYP3" s="202"/>
      <c r="JYQ3" s="203"/>
      <c r="JYR3" s="204"/>
      <c r="JYS3" s="202"/>
      <c r="JYT3" s="202"/>
      <c r="JYU3" s="203"/>
      <c r="JYV3" s="204"/>
      <c r="JYW3" s="202"/>
      <c r="JYX3" s="202"/>
      <c r="JYY3" s="203"/>
      <c r="JYZ3" s="204"/>
      <c r="JZA3" s="202"/>
      <c r="JZB3" s="202"/>
      <c r="JZC3" s="203"/>
      <c r="JZD3" s="204"/>
      <c r="JZE3" s="202"/>
      <c r="JZF3" s="202"/>
      <c r="JZG3" s="203"/>
      <c r="JZH3" s="204"/>
      <c r="JZI3" s="202"/>
      <c r="JZJ3" s="202"/>
      <c r="JZK3" s="203"/>
      <c r="JZL3" s="204"/>
      <c r="JZM3" s="202"/>
      <c r="JZN3" s="202"/>
      <c r="JZO3" s="203"/>
      <c r="JZP3" s="204"/>
      <c r="JZQ3" s="202"/>
      <c r="JZR3" s="202"/>
      <c r="JZS3" s="203"/>
      <c r="JZT3" s="204"/>
      <c r="JZU3" s="202"/>
      <c r="JZV3" s="202"/>
      <c r="JZW3" s="203"/>
      <c r="JZX3" s="204"/>
      <c r="JZY3" s="202"/>
      <c r="JZZ3" s="202"/>
      <c r="KAA3" s="203"/>
      <c r="KAB3" s="204"/>
      <c r="KAC3" s="202"/>
      <c r="KAD3" s="202"/>
      <c r="KAE3" s="203"/>
      <c r="KAF3" s="204"/>
      <c r="KAG3" s="202"/>
      <c r="KAH3" s="202"/>
      <c r="KAI3" s="203"/>
      <c r="KAJ3" s="204"/>
      <c r="KAK3" s="202"/>
      <c r="KAL3" s="202"/>
      <c r="KAM3" s="203"/>
      <c r="KAN3" s="204"/>
      <c r="KAO3" s="202"/>
      <c r="KAP3" s="202"/>
      <c r="KAQ3" s="203"/>
      <c r="KAR3" s="204"/>
      <c r="KAS3" s="202"/>
      <c r="KAT3" s="202"/>
      <c r="KAU3" s="203"/>
      <c r="KAV3" s="204"/>
      <c r="KAW3" s="202"/>
      <c r="KAX3" s="202"/>
      <c r="KAY3" s="203"/>
      <c r="KAZ3" s="204"/>
      <c r="KBA3" s="202"/>
      <c r="KBB3" s="202"/>
      <c r="KBC3" s="203"/>
      <c r="KBD3" s="204"/>
      <c r="KBE3" s="202"/>
      <c r="KBF3" s="202"/>
      <c r="KBG3" s="203"/>
      <c r="KBH3" s="204"/>
      <c r="KBI3" s="202"/>
      <c r="KBJ3" s="202"/>
      <c r="KBK3" s="203"/>
      <c r="KBL3" s="204"/>
      <c r="KBM3" s="202"/>
      <c r="KBN3" s="202"/>
      <c r="KBO3" s="203"/>
      <c r="KBP3" s="204"/>
      <c r="KBQ3" s="202"/>
      <c r="KBR3" s="202"/>
      <c r="KBS3" s="203"/>
      <c r="KBT3" s="204"/>
      <c r="KBU3" s="202"/>
      <c r="KBV3" s="202"/>
      <c r="KBW3" s="203"/>
      <c r="KBX3" s="204"/>
      <c r="KBY3" s="202"/>
      <c r="KBZ3" s="202"/>
      <c r="KCA3" s="203"/>
      <c r="KCB3" s="204"/>
      <c r="KCC3" s="202"/>
      <c r="KCD3" s="202"/>
      <c r="KCE3" s="203"/>
      <c r="KCF3" s="204"/>
      <c r="KCG3" s="202"/>
      <c r="KCH3" s="202"/>
      <c r="KCI3" s="203"/>
      <c r="KCJ3" s="204"/>
      <c r="KCK3" s="202"/>
      <c r="KCL3" s="202"/>
      <c r="KCM3" s="203"/>
      <c r="KCN3" s="204"/>
      <c r="KCO3" s="202"/>
      <c r="KCP3" s="202"/>
      <c r="KCQ3" s="203"/>
      <c r="KCR3" s="204"/>
      <c r="KCS3" s="202"/>
      <c r="KCT3" s="202"/>
      <c r="KCU3" s="203"/>
      <c r="KCV3" s="204"/>
      <c r="KCW3" s="202"/>
      <c r="KCX3" s="202"/>
      <c r="KCY3" s="203"/>
      <c r="KCZ3" s="204"/>
      <c r="KDA3" s="202"/>
      <c r="KDB3" s="202"/>
      <c r="KDC3" s="203"/>
      <c r="KDD3" s="204"/>
      <c r="KDE3" s="202"/>
      <c r="KDF3" s="202"/>
      <c r="KDG3" s="203"/>
      <c r="KDH3" s="204"/>
      <c r="KDI3" s="202"/>
      <c r="KDJ3" s="202"/>
      <c r="KDK3" s="203"/>
      <c r="KDL3" s="204"/>
      <c r="KDM3" s="202"/>
      <c r="KDN3" s="202"/>
      <c r="KDO3" s="203"/>
      <c r="KDP3" s="204"/>
      <c r="KDQ3" s="202"/>
      <c r="KDR3" s="202"/>
      <c r="KDS3" s="203"/>
      <c r="KDT3" s="204"/>
      <c r="KDU3" s="202"/>
      <c r="KDV3" s="202"/>
      <c r="KDW3" s="203"/>
      <c r="KDX3" s="204"/>
      <c r="KDY3" s="202"/>
      <c r="KDZ3" s="202"/>
      <c r="KEA3" s="203"/>
      <c r="KEB3" s="204"/>
      <c r="KEC3" s="202"/>
      <c r="KED3" s="202"/>
      <c r="KEE3" s="203"/>
      <c r="KEF3" s="204"/>
      <c r="KEG3" s="202"/>
      <c r="KEH3" s="202"/>
      <c r="KEI3" s="203"/>
      <c r="KEJ3" s="204"/>
      <c r="KEK3" s="202"/>
      <c r="KEL3" s="202"/>
      <c r="KEM3" s="203"/>
      <c r="KEN3" s="204"/>
      <c r="KEO3" s="202"/>
      <c r="KEP3" s="202"/>
      <c r="KEQ3" s="203"/>
      <c r="KER3" s="204"/>
      <c r="KES3" s="202"/>
      <c r="KET3" s="202"/>
      <c r="KEU3" s="203"/>
      <c r="KEV3" s="204"/>
      <c r="KEW3" s="202"/>
      <c r="KEX3" s="202"/>
      <c r="KEY3" s="203"/>
      <c r="KEZ3" s="204"/>
      <c r="KFA3" s="202"/>
      <c r="KFB3" s="202"/>
      <c r="KFC3" s="203"/>
      <c r="KFD3" s="204"/>
      <c r="KFE3" s="202"/>
      <c r="KFF3" s="202"/>
      <c r="KFG3" s="203"/>
      <c r="KFH3" s="204"/>
      <c r="KFI3" s="202"/>
      <c r="KFJ3" s="202"/>
      <c r="KFK3" s="203"/>
      <c r="KFL3" s="204"/>
      <c r="KFM3" s="202"/>
      <c r="KFN3" s="202"/>
      <c r="KFO3" s="203"/>
      <c r="KFP3" s="204"/>
      <c r="KFQ3" s="202"/>
      <c r="KFR3" s="202"/>
      <c r="KFS3" s="203"/>
      <c r="KFT3" s="204"/>
      <c r="KFU3" s="202"/>
      <c r="KFV3" s="202"/>
      <c r="KFW3" s="203"/>
      <c r="KFX3" s="204"/>
      <c r="KFY3" s="202"/>
      <c r="KFZ3" s="202"/>
      <c r="KGA3" s="203"/>
      <c r="KGB3" s="204"/>
      <c r="KGC3" s="202"/>
      <c r="KGD3" s="202"/>
      <c r="KGE3" s="203"/>
      <c r="KGF3" s="204"/>
      <c r="KGG3" s="202"/>
      <c r="KGH3" s="202"/>
      <c r="KGI3" s="203"/>
      <c r="KGJ3" s="204"/>
      <c r="KGK3" s="202"/>
      <c r="KGL3" s="202"/>
      <c r="KGM3" s="203"/>
      <c r="KGN3" s="204"/>
      <c r="KGO3" s="202"/>
      <c r="KGP3" s="202"/>
      <c r="KGQ3" s="203"/>
      <c r="KGR3" s="204"/>
      <c r="KGS3" s="202"/>
      <c r="KGT3" s="202"/>
      <c r="KGU3" s="203"/>
      <c r="KGV3" s="204"/>
      <c r="KGW3" s="202"/>
      <c r="KGX3" s="202"/>
      <c r="KGY3" s="203"/>
      <c r="KGZ3" s="204"/>
      <c r="KHA3" s="202"/>
      <c r="KHB3" s="202"/>
      <c r="KHC3" s="203"/>
      <c r="KHD3" s="204"/>
      <c r="KHE3" s="202"/>
      <c r="KHF3" s="202"/>
      <c r="KHG3" s="203"/>
      <c r="KHH3" s="204"/>
      <c r="KHI3" s="202"/>
      <c r="KHJ3" s="202"/>
      <c r="KHK3" s="203"/>
      <c r="KHL3" s="204"/>
      <c r="KHM3" s="202"/>
      <c r="KHN3" s="202"/>
      <c r="KHO3" s="203"/>
      <c r="KHP3" s="204"/>
      <c r="KHQ3" s="202"/>
      <c r="KHR3" s="202"/>
      <c r="KHS3" s="203"/>
      <c r="KHT3" s="204"/>
      <c r="KHU3" s="202"/>
      <c r="KHV3" s="202"/>
      <c r="KHW3" s="203"/>
      <c r="KHX3" s="204"/>
      <c r="KHY3" s="202"/>
      <c r="KHZ3" s="202"/>
      <c r="KIA3" s="203"/>
      <c r="KIB3" s="204"/>
      <c r="KIC3" s="202"/>
      <c r="KID3" s="202"/>
      <c r="KIE3" s="203"/>
      <c r="KIF3" s="204"/>
      <c r="KIG3" s="202"/>
      <c r="KIH3" s="202"/>
      <c r="KII3" s="203"/>
      <c r="KIJ3" s="204"/>
      <c r="KIK3" s="202"/>
      <c r="KIL3" s="202"/>
      <c r="KIM3" s="203"/>
      <c r="KIN3" s="204"/>
      <c r="KIO3" s="202"/>
      <c r="KIP3" s="202"/>
      <c r="KIQ3" s="203"/>
      <c r="KIR3" s="204"/>
      <c r="KIS3" s="202"/>
      <c r="KIT3" s="202"/>
      <c r="KIU3" s="203"/>
      <c r="KIV3" s="204"/>
      <c r="KIW3" s="202"/>
      <c r="KIX3" s="202"/>
      <c r="KIY3" s="203"/>
      <c r="KIZ3" s="204"/>
      <c r="KJA3" s="202"/>
      <c r="KJB3" s="202"/>
      <c r="KJC3" s="203"/>
      <c r="KJD3" s="204"/>
      <c r="KJE3" s="202"/>
      <c r="KJF3" s="202"/>
      <c r="KJG3" s="203"/>
      <c r="KJH3" s="204"/>
      <c r="KJI3" s="202"/>
      <c r="KJJ3" s="202"/>
      <c r="KJK3" s="203"/>
      <c r="KJL3" s="204"/>
      <c r="KJM3" s="202"/>
      <c r="KJN3" s="202"/>
      <c r="KJO3" s="203"/>
      <c r="KJP3" s="204"/>
      <c r="KJQ3" s="202"/>
      <c r="KJR3" s="202"/>
      <c r="KJS3" s="203"/>
      <c r="KJT3" s="204"/>
      <c r="KJU3" s="202"/>
      <c r="KJV3" s="202"/>
      <c r="KJW3" s="203"/>
      <c r="KJX3" s="204"/>
      <c r="KJY3" s="202"/>
      <c r="KJZ3" s="202"/>
      <c r="KKA3" s="203"/>
      <c r="KKB3" s="204"/>
      <c r="KKC3" s="202"/>
      <c r="KKD3" s="202"/>
      <c r="KKE3" s="203"/>
      <c r="KKF3" s="204"/>
      <c r="KKG3" s="202"/>
      <c r="KKH3" s="202"/>
      <c r="KKI3" s="203"/>
      <c r="KKJ3" s="204"/>
      <c r="KKK3" s="202"/>
      <c r="KKL3" s="202"/>
      <c r="KKM3" s="203"/>
      <c r="KKN3" s="204"/>
      <c r="KKO3" s="202"/>
      <c r="KKP3" s="202"/>
      <c r="KKQ3" s="203"/>
      <c r="KKR3" s="204"/>
      <c r="KKS3" s="202"/>
      <c r="KKT3" s="202"/>
      <c r="KKU3" s="203"/>
      <c r="KKV3" s="204"/>
      <c r="KKW3" s="202"/>
      <c r="KKX3" s="202"/>
      <c r="KKY3" s="203"/>
      <c r="KKZ3" s="204"/>
      <c r="KLA3" s="202"/>
      <c r="KLB3" s="202"/>
      <c r="KLC3" s="203"/>
      <c r="KLD3" s="204"/>
      <c r="KLE3" s="202"/>
      <c r="KLF3" s="202"/>
      <c r="KLG3" s="203"/>
      <c r="KLH3" s="204"/>
      <c r="KLI3" s="202"/>
      <c r="KLJ3" s="202"/>
      <c r="KLK3" s="203"/>
      <c r="KLL3" s="204"/>
      <c r="KLM3" s="202"/>
      <c r="KLN3" s="202"/>
      <c r="KLO3" s="203"/>
      <c r="KLP3" s="204"/>
      <c r="KLQ3" s="202"/>
      <c r="KLR3" s="202"/>
      <c r="KLS3" s="203"/>
      <c r="KLT3" s="204"/>
      <c r="KLU3" s="202"/>
      <c r="KLV3" s="202"/>
      <c r="KLW3" s="203"/>
      <c r="KLX3" s="204"/>
      <c r="KLY3" s="202"/>
      <c r="KLZ3" s="202"/>
      <c r="KMA3" s="203"/>
      <c r="KMB3" s="204"/>
      <c r="KMC3" s="202"/>
      <c r="KMD3" s="202"/>
      <c r="KME3" s="203"/>
      <c r="KMF3" s="204"/>
      <c r="KMG3" s="202"/>
      <c r="KMH3" s="202"/>
      <c r="KMI3" s="203"/>
      <c r="KMJ3" s="204"/>
      <c r="KMK3" s="202"/>
      <c r="KML3" s="202"/>
      <c r="KMM3" s="203"/>
      <c r="KMN3" s="204"/>
      <c r="KMO3" s="202"/>
      <c r="KMP3" s="202"/>
      <c r="KMQ3" s="203"/>
      <c r="KMR3" s="204"/>
      <c r="KMS3" s="202"/>
      <c r="KMT3" s="202"/>
      <c r="KMU3" s="203"/>
      <c r="KMV3" s="204"/>
      <c r="KMW3" s="202"/>
      <c r="KMX3" s="202"/>
      <c r="KMY3" s="203"/>
      <c r="KMZ3" s="204"/>
      <c r="KNA3" s="202"/>
      <c r="KNB3" s="202"/>
      <c r="KNC3" s="203"/>
      <c r="KND3" s="204"/>
      <c r="KNE3" s="202"/>
      <c r="KNF3" s="202"/>
      <c r="KNG3" s="203"/>
      <c r="KNH3" s="204"/>
      <c r="KNI3" s="202"/>
      <c r="KNJ3" s="202"/>
      <c r="KNK3" s="203"/>
      <c r="KNL3" s="204"/>
      <c r="KNM3" s="202"/>
      <c r="KNN3" s="202"/>
      <c r="KNO3" s="203"/>
      <c r="KNP3" s="204"/>
      <c r="KNQ3" s="202"/>
      <c r="KNR3" s="202"/>
      <c r="KNS3" s="203"/>
      <c r="KNT3" s="204"/>
      <c r="KNU3" s="202"/>
      <c r="KNV3" s="202"/>
      <c r="KNW3" s="203"/>
      <c r="KNX3" s="204"/>
      <c r="KNY3" s="202"/>
      <c r="KNZ3" s="202"/>
      <c r="KOA3" s="203"/>
      <c r="KOB3" s="204"/>
      <c r="KOC3" s="202"/>
      <c r="KOD3" s="202"/>
      <c r="KOE3" s="203"/>
      <c r="KOF3" s="204"/>
      <c r="KOG3" s="202"/>
      <c r="KOH3" s="202"/>
      <c r="KOI3" s="203"/>
      <c r="KOJ3" s="204"/>
      <c r="KOK3" s="202"/>
      <c r="KOL3" s="202"/>
      <c r="KOM3" s="203"/>
      <c r="KON3" s="204"/>
      <c r="KOO3" s="202"/>
      <c r="KOP3" s="202"/>
      <c r="KOQ3" s="203"/>
      <c r="KOR3" s="204"/>
      <c r="KOS3" s="202"/>
      <c r="KOT3" s="202"/>
      <c r="KOU3" s="203"/>
      <c r="KOV3" s="204"/>
      <c r="KOW3" s="202"/>
      <c r="KOX3" s="202"/>
      <c r="KOY3" s="203"/>
      <c r="KOZ3" s="204"/>
      <c r="KPA3" s="202"/>
      <c r="KPB3" s="202"/>
      <c r="KPC3" s="203"/>
      <c r="KPD3" s="204"/>
      <c r="KPE3" s="202"/>
      <c r="KPF3" s="202"/>
      <c r="KPG3" s="203"/>
      <c r="KPH3" s="204"/>
      <c r="KPI3" s="202"/>
      <c r="KPJ3" s="202"/>
      <c r="KPK3" s="203"/>
      <c r="KPL3" s="204"/>
      <c r="KPM3" s="202"/>
      <c r="KPN3" s="202"/>
      <c r="KPO3" s="203"/>
      <c r="KPP3" s="204"/>
      <c r="KPQ3" s="202"/>
      <c r="KPR3" s="202"/>
      <c r="KPS3" s="203"/>
      <c r="KPT3" s="204"/>
      <c r="KPU3" s="202"/>
      <c r="KPV3" s="202"/>
      <c r="KPW3" s="203"/>
      <c r="KPX3" s="204"/>
      <c r="KPY3" s="202"/>
      <c r="KPZ3" s="202"/>
      <c r="KQA3" s="203"/>
      <c r="KQB3" s="204"/>
      <c r="KQC3" s="202"/>
      <c r="KQD3" s="202"/>
      <c r="KQE3" s="203"/>
      <c r="KQF3" s="204"/>
      <c r="KQG3" s="202"/>
      <c r="KQH3" s="202"/>
      <c r="KQI3" s="203"/>
      <c r="KQJ3" s="204"/>
      <c r="KQK3" s="202"/>
      <c r="KQL3" s="202"/>
      <c r="KQM3" s="203"/>
      <c r="KQN3" s="204"/>
      <c r="KQO3" s="202"/>
      <c r="KQP3" s="202"/>
      <c r="KQQ3" s="203"/>
      <c r="KQR3" s="204"/>
      <c r="KQS3" s="202"/>
      <c r="KQT3" s="202"/>
      <c r="KQU3" s="203"/>
      <c r="KQV3" s="204"/>
      <c r="KQW3" s="202"/>
      <c r="KQX3" s="202"/>
      <c r="KQY3" s="203"/>
      <c r="KQZ3" s="204"/>
      <c r="KRA3" s="202"/>
      <c r="KRB3" s="202"/>
      <c r="KRC3" s="203"/>
      <c r="KRD3" s="204"/>
      <c r="KRE3" s="202"/>
      <c r="KRF3" s="202"/>
      <c r="KRG3" s="203"/>
      <c r="KRH3" s="204"/>
      <c r="KRI3" s="202"/>
      <c r="KRJ3" s="202"/>
      <c r="KRK3" s="203"/>
      <c r="KRL3" s="204"/>
      <c r="KRM3" s="202"/>
      <c r="KRN3" s="202"/>
      <c r="KRO3" s="203"/>
      <c r="KRP3" s="204"/>
      <c r="KRQ3" s="202"/>
      <c r="KRR3" s="202"/>
      <c r="KRS3" s="203"/>
      <c r="KRT3" s="204"/>
      <c r="KRU3" s="202"/>
      <c r="KRV3" s="202"/>
      <c r="KRW3" s="203"/>
      <c r="KRX3" s="204"/>
      <c r="KRY3" s="202"/>
      <c r="KRZ3" s="202"/>
      <c r="KSA3" s="203"/>
      <c r="KSB3" s="204"/>
      <c r="KSC3" s="202"/>
      <c r="KSD3" s="202"/>
      <c r="KSE3" s="203"/>
      <c r="KSF3" s="204"/>
      <c r="KSG3" s="202"/>
      <c r="KSH3" s="202"/>
      <c r="KSI3" s="203"/>
      <c r="KSJ3" s="204"/>
      <c r="KSK3" s="202"/>
      <c r="KSL3" s="202"/>
      <c r="KSM3" s="203"/>
      <c r="KSN3" s="204"/>
      <c r="KSO3" s="202"/>
      <c r="KSP3" s="202"/>
      <c r="KSQ3" s="203"/>
      <c r="KSR3" s="204"/>
      <c r="KSS3" s="202"/>
      <c r="KST3" s="202"/>
      <c r="KSU3" s="203"/>
      <c r="KSV3" s="204"/>
      <c r="KSW3" s="202"/>
      <c r="KSX3" s="202"/>
      <c r="KSY3" s="203"/>
      <c r="KSZ3" s="204"/>
      <c r="KTA3" s="202"/>
      <c r="KTB3" s="202"/>
      <c r="KTC3" s="203"/>
      <c r="KTD3" s="204"/>
      <c r="KTE3" s="202"/>
      <c r="KTF3" s="202"/>
      <c r="KTG3" s="203"/>
      <c r="KTH3" s="204"/>
      <c r="KTI3" s="202"/>
      <c r="KTJ3" s="202"/>
      <c r="KTK3" s="203"/>
      <c r="KTL3" s="204"/>
      <c r="KTM3" s="202"/>
      <c r="KTN3" s="202"/>
      <c r="KTO3" s="203"/>
      <c r="KTP3" s="204"/>
      <c r="KTQ3" s="202"/>
      <c r="KTR3" s="202"/>
      <c r="KTS3" s="203"/>
      <c r="KTT3" s="204"/>
      <c r="KTU3" s="202"/>
      <c r="KTV3" s="202"/>
      <c r="KTW3" s="203"/>
      <c r="KTX3" s="204"/>
      <c r="KTY3" s="202"/>
      <c r="KTZ3" s="202"/>
      <c r="KUA3" s="203"/>
      <c r="KUB3" s="204"/>
      <c r="KUC3" s="202"/>
      <c r="KUD3" s="202"/>
      <c r="KUE3" s="203"/>
      <c r="KUF3" s="204"/>
      <c r="KUG3" s="202"/>
      <c r="KUH3" s="202"/>
      <c r="KUI3" s="203"/>
      <c r="KUJ3" s="204"/>
      <c r="KUK3" s="202"/>
      <c r="KUL3" s="202"/>
      <c r="KUM3" s="203"/>
      <c r="KUN3" s="204"/>
      <c r="KUO3" s="202"/>
      <c r="KUP3" s="202"/>
      <c r="KUQ3" s="203"/>
      <c r="KUR3" s="204"/>
      <c r="KUS3" s="202"/>
      <c r="KUT3" s="202"/>
      <c r="KUU3" s="203"/>
      <c r="KUV3" s="204"/>
      <c r="KUW3" s="202"/>
      <c r="KUX3" s="202"/>
      <c r="KUY3" s="203"/>
      <c r="KUZ3" s="204"/>
      <c r="KVA3" s="202"/>
      <c r="KVB3" s="202"/>
      <c r="KVC3" s="203"/>
      <c r="KVD3" s="204"/>
      <c r="KVE3" s="202"/>
      <c r="KVF3" s="202"/>
      <c r="KVG3" s="203"/>
      <c r="KVH3" s="204"/>
      <c r="KVI3" s="202"/>
      <c r="KVJ3" s="202"/>
      <c r="KVK3" s="203"/>
      <c r="KVL3" s="204"/>
      <c r="KVM3" s="202"/>
      <c r="KVN3" s="202"/>
      <c r="KVO3" s="203"/>
      <c r="KVP3" s="204"/>
      <c r="KVQ3" s="202"/>
      <c r="KVR3" s="202"/>
      <c r="KVS3" s="203"/>
      <c r="KVT3" s="204"/>
      <c r="KVU3" s="202"/>
      <c r="KVV3" s="202"/>
      <c r="KVW3" s="203"/>
      <c r="KVX3" s="204"/>
      <c r="KVY3" s="202"/>
      <c r="KVZ3" s="202"/>
      <c r="KWA3" s="203"/>
      <c r="KWB3" s="204"/>
      <c r="KWC3" s="202"/>
      <c r="KWD3" s="202"/>
      <c r="KWE3" s="203"/>
      <c r="KWF3" s="204"/>
      <c r="KWG3" s="202"/>
      <c r="KWH3" s="202"/>
      <c r="KWI3" s="203"/>
      <c r="KWJ3" s="204"/>
      <c r="KWK3" s="202"/>
      <c r="KWL3" s="202"/>
      <c r="KWM3" s="203"/>
      <c r="KWN3" s="204"/>
      <c r="KWO3" s="202"/>
      <c r="KWP3" s="202"/>
      <c r="KWQ3" s="203"/>
      <c r="KWR3" s="204"/>
      <c r="KWS3" s="202"/>
      <c r="KWT3" s="202"/>
      <c r="KWU3" s="203"/>
      <c r="KWV3" s="204"/>
      <c r="KWW3" s="202"/>
      <c r="KWX3" s="202"/>
      <c r="KWY3" s="203"/>
      <c r="KWZ3" s="204"/>
      <c r="KXA3" s="202"/>
      <c r="KXB3" s="202"/>
      <c r="KXC3" s="203"/>
      <c r="KXD3" s="204"/>
      <c r="KXE3" s="202"/>
      <c r="KXF3" s="202"/>
      <c r="KXG3" s="203"/>
      <c r="KXH3" s="204"/>
      <c r="KXI3" s="202"/>
      <c r="KXJ3" s="202"/>
      <c r="KXK3" s="203"/>
      <c r="KXL3" s="204"/>
      <c r="KXM3" s="202"/>
      <c r="KXN3" s="202"/>
      <c r="KXO3" s="203"/>
      <c r="KXP3" s="204"/>
      <c r="KXQ3" s="202"/>
      <c r="KXR3" s="202"/>
      <c r="KXS3" s="203"/>
      <c r="KXT3" s="204"/>
      <c r="KXU3" s="202"/>
      <c r="KXV3" s="202"/>
      <c r="KXW3" s="203"/>
      <c r="KXX3" s="204"/>
      <c r="KXY3" s="202"/>
      <c r="KXZ3" s="202"/>
      <c r="KYA3" s="203"/>
      <c r="KYB3" s="204"/>
      <c r="KYC3" s="202"/>
      <c r="KYD3" s="202"/>
      <c r="KYE3" s="203"/>
      <c r="KYF3" s="204"/>
      <c r="KYG3" s="202"/>
      <c r="KYH3" s="202"/>
      <c r="KYI3" s="203"/>
      <c r="KYJ3" s="204"/>
      <c r="KYK3" s="202"/>
      <c r="KYL3" s="202"/>
      <c r="KYM3" s="203"/>
      <c r="KYN3" s="204"/>
      <c r="KYO3" s="202"/>
      <c r="KYP3" s="202"/>
      <c r="KYQ3" s="203"/>
      <c r="KYR3" s="204"/>
      <c r="KYS3" s="202"/>
      <c r="KYT3" s="202"/>
      <c r="KYU3" s="203"/>
      <c r="KYV3" s="204"/>
      <c r="KYW3" s="202"/>
      <c r="KYX3" s="202"/>
      <c r="KYY3" s="203"/>
      <c r="KYZ3" s="204"/>
      <c r="KZA3" s="202"/>
      <c r="KZB3" s="202"/>
      <c r="KZC3" s="203"/>
      <c r="KZD3" s="204"/>
      <c r="KZE3" s="202"/>
      <c r="KZF3" s="202"/>
      <c r="KZG3" s="203"/>
      <c r="KZH3" s="204"/>
      <c r="KZI3" s="202"/>
      <c r="KZJ3" s="202"/>
      <c r="KZK3" s="203"/>
      <c r="KZL3" s="204"/>
      <c r="KZM3" s="202"/>
      <c r="KZN3" s="202"/>
      <c r="KZO3" s="203"/>
      <c r="KZP3" s="204"/>
      <c r="KZQ3" s="202"/>
      <c r="KZR3" s="202"/>
      <c r="KZS3" s="203"/>
      <c r="KZT3" s="204"/>
      <c r="KZU3" s="202"/>
      <c r="KZV3" s="202"/>
      <c r="KZW3" s="203"/>
      <c r="KZX3" s="204"/>
      <c r="KZY3" s="202"/>
      <c r="KZZ3" s="202"/>
      <c r="LAA3" s="203"/>
      <c r="LAB3" s="204"/>
      <c r="LAC3" s="202"/>
      <c r="LAD3" s="202"/>
      <c r="LAE3" s="203"/>
      <c r="LAF3" s="204"/>
      <c r="LAG3" s="202"/>
      <c r="LAH3" s="202"/>
      <c r="LAI3" s="203"/>
      <c r="LAJ3" s="204"/>
      <c r="LAK3" s="202"/>
      <c r="LAL3" s="202"/>
      <c r="LAM3" s="203"/>
      <c r="LAN3" s="204"/>
      <c r="LAO3" s="202"/>
      <c r="LAP3" s="202"/>
      <c r="LAQ3" s="203"/>
      <c r="LAR3" s="204"/>
      <c r="LAS3" s="202"/>
      <c r="LAT3" s="202"/>
      <c r="LAU3" s="203"/>
      <c r="LAV3" s="204"/>
      <c r="LAW3" s="202"/>
      <c r="LAX3" s="202"/>
      <c r="LAY3" s="203"/>
      <c r="LAZ3" s="204"/>
      <c r="LBA3" s="202"/>
      <c r="LBB3" s="202"/>
      <c r="LBC3" s="203"/>
      <c r="LBD3" s="204"/>
      <c r="LBE3" s="202"/>
      <c r="LBF3" s="202"/>
      <c r="LBG3" s="203"/>
      <c r="LBH3" s="204"/>
      <c r="LBI3" s="202"/>
      <c r="LBJ3" s="202"/>
      <c r="LBK3" s="203"/>
      <c r="LBL3" s="204"/>
      <c r="LBM3" s="202"/>
      <c r="LBN3" s="202"/>
      <c r="LBO3" s="203"/>
      <c r="LBP3" s="204"/>
      <c r="LBQ3" s="202"/>
      <c r="LBR3" s="202"/>
      <c r="LBS3" s="203"/>
      <c r="LBT3" s="204"/>
      <c r="LBU3" s="202"/>
      <c r="LBV3" s="202"/>
      <c r="LBW3" s="203"/>
      <c r="LBX3" s="204"/>
      <c r="LBY3" s="202"/>
      <c r="LBZ3" s="202"/>
      <c r="LCA3" s="203"/>
      <c r="LCB3" s="204"/>
      <c r="LCC3" s="202"/>
      <c r="LCD3" s="202"/>
      <c r="LCE3" s="203"/>
      <c r="LCF3" s="204"/>
      <c r="LCG3" s="202"/>
      <c r="LCH3" s="202"/>
      <c r="LCI3" s="203"/>
      <c r="LCJ3" s="204"/>
      <c r="LCK3" s="202"/>
      <c r="LCL3" s="202"/>
      <c r="LCM3" s="203"/>
      <c r="LCN3" s="204"/>
      <c r="LCO3" s="202"/>
      <c r="LCP3" s="202"/>
      <c r="LCQ3" s="203"/>
      <c r="LCR3" s="204"/>
      <c r="LCS3" s="202"/>
      <c r="LCT3" s="202"/>
      <c r="LCU3" s="203"/>
      <c r="LCV3" s="204"/>
      <c r="LCW3" s="202"/>
      <c r="LCX3" s="202"/>
      <c r="LCY3" s="203"/>
      <c r="LCZ3" s="204"/>
      <c r="LDA3" s="202"/>
      <c r="LDB3" s="202"/>
      <c r="LDC3" s="203"/>
      <c r="LDD3" s="204"/>
      <c r="LDE3" s="202"/>
      <c r="LDF3" s="202"/>
      <c r="LDG3" s="203"/>
      <c r="LDH3" s="204"/>
      <c r="LDI3" s="202"/>
      <c r="LDJ3" s="202"/>
      <c r="LDK3" s="203"/>
      <c r="LDL3" s="204"/>
      <c r="LDM3" s="202"/>
      <c r="LDN3" s="202"/>
      <c r="LDO3" s="203"/>
      <c r="LDP3" s="204"/>
      <c r="LDQ3" s="202"/>
      <c r="LDR3" s="202"/>
      <c r="LDS3" s="203"/>
      <c r="LDT3" s="204"/>
      <c r="LDU3" s="202"/>
      <c r="LDV3" s="202"/>
      <c r="LDW3" s="203"/>
      <c r="LDX3" s="204"/>
      <c r="LDY3" s="202"/>
      <c r="LDZ3" s="202"/>
      <c r="LEA3" s="203"/>
      <c r="LEB3" s="204"/>
      <c r="LEC3" s="202"/>
      <c r="LED3" s="202"/>
      <c r="LEE3" s="203"/>
      <c r="LEF3" s="204"/>
      <c r="LEG3" s="202"/>
      <c r="LEH3" s="202"/>
      <c r="LEI3" s="203"/>
      <c r="LEJ3" s="204"/>
      <c r="LEK3" s="202"/>
      <c r="LEL3" s="202"/>
      <c r="LEM3" s="203"/>
      <c r="LEN3" s="204"/>
      <c r="LEO3" s="202"/>
      <c r="LEP3" s="202"/>
      <c r="LEQ3" s="203"/>
      <c r="LER3" s="204"/>
      <c r="LES3" s="202"/>
      <c r="LET3" s="202"/>
      <c r="LEU3" s="203"/>
      <c r="LEV3" s="204"/>
      <c r="LEW3" s="202"/>
      <c r="LEX3" s="202"/>
      <c r="LEY3" s="203"/>
      <c r="LEZ3" s="204"/>
      <c r="LFA3" s="202"/>
      <c r="LFB3" s="202"/>
      <c r="LFC3" s="203"/>
      <c r="LFD3" s="204"/>
      <c r="LFE3" s="202"/>
      <c r="LFF3" s="202"/>
      <c r="LFG3" s="203"/>
      <c r="LFH3" s="204"/>
      <c r="LFI3" s="202"/>
      <c r="LFJ3" s="202"/>
      <c r="LFK3" s="203"/>
      <c r="LFL3" s="204"/>
      <c r="LFM3" s="202"/>
      <c r="LFN3" s="202"/>
      <c r="LFO3" s="203"/>
      <c r="LFP3" s="204"/>
      <c r="LFQ3" s="202"/>
      <c r="LFR3" s="202"/>
      <c r="LFS3" s="203"/>
      <c r="LFT3" s="204"/>
      <c r="LFU3" s="202"/>
      <c r="LFV3" s="202"/>
      <c r="LFW3" s="203"/>
      <c r="LFX3" s="204"/>
      <c r="LFY3" s="202"/>
      <c r="LFZ3" s="202"/>
      <c r="LGA3" s="203"/>
      <c r="LGB3" s="204"/>
      <c r="LGC3" s="202"/>
      <c r="LGD3" s="202"/>
      <c r="LGE3" s="203"/>
      <c r="LGF3" s="204"/>
      <c r="LGG3" s="202"/>
      <c r="LGH3" s="202"/>
      <c r="LGI3" s="203"/>
      <c r="LGJ3" s="204"/>
      <c r="LGK3" s="202"/>
      <c r="LGL3" s="202"/>
      <c r="LGM3" s="203"/>
      <c r="LGN3" s="204"/>
      <c r="LGO3" s="202"/>
      <c r="LGP3" s="202"/>
      <c r="LGQ3" s="203"/>
      <c r="LGR3" s="204"/>
      <c r="LGS3" s="202"/>
      <c r="LGT3" s="202"/>
      <c r="LGU3" s="203"/>
      <c r="LGV3" s="204"/>
      <c r="LGW3" s="202"/>
      <c r="LGX3" s="202"/>
      <c r="LGY3" s="203"/>
      <c r="LGZ3" s="204"/>
      <c r="LHA3" s="202"/>
      <c r="LHB3" s="202"/>
      <c r="LHC3" s="203"/>
      <c r="LHD3" s="204"/>
      <c r="LHE3" s="202"/>
      <c r="LHF3" s="202"/>
      <c r="LHG3" s="203"/>
      <c r="LHH3" s="204"/>
      <c r="LHI3" s="202"/>
      <c r="LHJ3" s="202"/>
      <c r="LHK3" s="203"/>
      <c r="LHL3" s="204"/>
      <c r="LHM3" s="202"/>
      <c r="LHN3" s="202"/>
      <c r="LHO3" s="203"/>
      <c r="LHP3" s="204"/>
      <c r="LHQ3" s="202"/>
      <c r="LHR3" s="202"/>
      <c r="LHS3" s="203"/>
      <c r="LHT3" s="204"/>
      <c r="LHU3" s="202"/>
      <c r="LHV3" s="202"/>
      <c r="LHW3" s="203"/>
      <c r="LHX3" s="204"/>
      <c r="LHY3" s="202"/>
      <c r="LHZ3" s="202"/>
      <c r="LIA3" s="203"/>
      <c r="LIB3" s="204"/>
      <c r="LIC3" s="202"/>
      <c r="LID3" s="202"/>
      <c r="LIE3" s="203"/>
      <c r="LIF3" s="204"/>
      <c r="LIG3" s="202"/>
      <c r="LIH3" s="202"/>
      <c r="LII3" s="203"/>
      <c r="LIJ3" s="204"/>
      <c r="LIK3" s="202"/>
      <c r="LIL3" s="202"/>
      <c r="LIM3" s="203"/>
      <c r="LIN3" s="204"/>
      <c r="LIO3" s="202"/>
      <c r="LIP3" s="202"/>
      <c r="LIQ3" s="203"/>
      <c r="LIR3" s="204"/>
      <c r="LIS3" s="202"/>
      <c r="LIT3" s="202"/>
      <c r="LIU3" s="203"/>
      <c r="LIV3" s="204"/>
      <c r="LIW3" s="202"/>
      <c r="LIX3" s="202"/>
      <c r="LIY3" s="203"/>
      <c r="LIZ3" s="204"/>
      <c r="LJA3" s="202"/>
      <c r="LJB3" s="202"/>
      <c r="LJC3" s="203"/>
      <c r="LJD3" s="204"/>
      <c r="LJE3" s="202"/>
      <c r="LJF3" s="202"/>
      <c r="LJG3" s="203"/>
      <c r="LJH3" s="204"/>
      <c r="LJI3" s="202"/>
      <c r="LJJ3" s="202"/>
      <c r="LJK3" s="203"/>
      <c r="LJL3" s="204"/>
      <c r="LJM3" s="202"/>
      <c r="LJN3" s="202"/>
      <c r="LJO3" s="203"/>
      <c r="LJP3" s="204"/>
      <c r="LJQ3" s="202"/>
      <c r="LJR3" s="202"/>
      <c r="LJS3" s="203"/>
      <c r="LJT3" s="204"/>
      <c r="LJU3" s="202"/>
      <c r="LJV3" s="202"/>
      <c r="LJW3" s="203"/>
      <c r="LJX3" s="204"/>
      <c r="LJY3" s="202"/>
      <c r="LJZ3" s="202"/>
      <c r="LKA3" s="203"/>
      <c r="LKB3" s="204"/>
      <c r="LKC3" s="202"/>
      <c r="LKD3" s="202"/>
      <c r="LKE3" s="203"/>
      <c r="LKF3" s="204"/>
      <c r="LKG3" s="202"/>
      <c r="LKH3" s="202"/>
      <c r="LKI3" s="203"/>
      <c r="LKJ3" s="204"/>
      <c r="LKK3" s="202"/>
      <c r="LKL3" s="202"/>
      <c r="LKM3" s="203"/>
      <c r="LKN3" s="204"/>
      <c r="LKO3" s="202"/>
      <c r="LKP3" s="202"/>
      <c r="LKQ3" s="203"/>
      <c r="LKR3" s="204"/>
      <c r="LKS3" s="202"/>
      <c r="LKT3" s="202"/>
      <c r="LKU3" s="203"/>
      <c r="LKV3" s="204"/>
      <c r="LKW3" s="202"/>
      <c r="LKX3" s="202"/>
      <c r="LKY3" s="203"/>
      <c r="LKZ3" s="204"/>
      <c r="LLA3" s="202"/>
      <c r="LLB3" s="202"/>
      <c r="LLC3" s="203"/>
      <c r="LLD3" s="204"/>
      <c r="LLE3" s="202"/>
      <c r="LLF3" s="202"/>
      <c r="LLG3" s="203"/>
      <c r="LLH3" s="204"/>
      <c r="LLI3" s="202"/>
      <c r="LLJ3" s="202"/>
      <c r="LLK3" s="203"/>
      <c r="LLL3" s="204"/>
      <c r="LLM3" s="202"/>
      <c r="LLN3" s="202"/>
      <c r="LLO3" s="203"/>
      <c r="LLP3" s="204"/>
      <c r="LLQ3" s="202"/>
      <c r="LLR3" s="202"/>
      <c r="LLS3" s="203"/>
      <c r="LLT3" s="204"/>
      <c r="LLU3" s="202"/>
      <c r="LLV3" s="202"/>
      <c r="LLW3" s="203"/>
      <c r="LLX3" s="204"/>
      <c r="LLY3" s="202"/>
      <c r="LLZ3" s="202"/>
      <c r="LMA3" s="203"/>
      <c r="LMB3" s="204"/>
      <c r="LMC3" s="202"/>
      <c r="LMD3" s="202"/>
      <c r="LME3" s="203"/>
      <c r="LMF3" s="204"/>
      <c r="LMG3" s="202"/>
      <c r="LMH3" s="202"/>
      <c r="LMI3" s="203"/>
      <c r="LMJ3" s="204"/>
      <c r="LMK3" s="202"/>
      <c r="LML3" s="202"/>
      <c r="LMM3" s="203"/>
      <c r="LMN3" s="204"/>
      <c r="LMO3" s="202"/>
      <c r="LMP3" s="202"/>
      <c r="LMQ3" s="203"/>
      <c r="LMR3" s="204"/>
      <c r="LMS3" s="202"/>
      <c r="LMT3" s="202"/>
      <c r="LMU3" s="203"/>
      <c r="LMV3" s="204"/>
      <c r="LMW3" s="202"/>
      <c r="LMX3" s="202"/>
      <c r="LMY3" s="203"/>
      <c r="LMZ3" s="204"/>
      <c r="LNA3" s="202"/>
      <c r="LNB3" s="202"/>
      <c r="LNC3" s="203"/>
      <c r="LND3" s="204"/>
      <c r="LNE3" s="202"/>
      <c r="LNF3" s="202"/>
      <c r="LNG3" s="203"/>
      <c r="LNH3" s="204"/>
      <c r="LNI3" s="202"/>
      <c r="LNJ3" s="202"/>
      <c r="LNK3" s="203"/>
      <c r="LNL3" s="204"/>
      <c r="LNM3" s="202"/>
      <c r="LNN3" s="202"/>
      <c r="LNO3" s="203"/>
      <c r="LNP3" s="204"/>
      <c r="LNQ3" s="202"/>
      <c r="LNR3" s="202"/>
      <c r="LNS3" s="203"/>
      <c r="LNT3" s="204"/>
      <c r="LNU3" s="202"/>
      <c r="LNV3" s="202"/>
      <c r="LNW3" s="203"/>
      <c r="LNX3" s="204"/>
      <c r="LNY3" s="202"/>
      <c r="LNZ3" s="202"/>
      <c r="LOA3" s="203"/>
      <c r="LOB3" s="204"/>
      <c r="LOC3" s="202"/>
      <c r="LOD3" s="202"/>
      <c r="LOE3" s="203"/>
      <c r="LOF3" s="204"/>
      <c r="LOG3" s="202"/>
      <c r="LOH3" s="202"/>
      <c r="LOI3" s="203"/>
      <c r="LOJ3" s="204"/>
      <c r="LOK3" s="202"/>
      <c r="LOL3" s="202"/>
      <c r="LOM3" s="203"/>
      <c r="LON3" s="204"/>
      <c r="LOO3" s="202"/>
      <c r="LOP3" s="202"/>
      <c r="LOQ3" s="203"/>
      <c r="LOR3" s="204"/>
      <c r="LOS3" s="202"/>
      <c r="LOT3" s="202"/>
      <c r="LOU3" s="203"/>
      <c r="LOV3" s="204"/>
      <c r="LOW3" s="202"/>
      <c r="LOX3" s="202"/>
      <c r="LOY3" s="203"/>
      <c r="LOZ3" s="204"/>
      <c r="LPA3" s="202"/>
      <c r="LPB3" s="202"/>
      <c r="LPC3" s="203"/>
      <c r="LPD3" s="204"/>
      <c r="LPE3" s="202"/>
      <c r="LPF3" s="202"/>
      <c r="LPG3" s="203"/>
      <c r="LPH3" s="204"/>
      <c r="LPI3" s="202"/>
      <c r="LPJ3" s="202"/>
      <c r="LPK3" s="203"/>
      <c r="LPL3" s="204"/>
      <c r="LPM3" s="202"/>
      <c r="LPN3" s="202"/>
      <c r="LPO3" s="203"/>
      <c r="LPP3" s="204"/>
      <c r="LPQ3" s="202"/>
      <c r="LPR3" s="202"/>
      <c r="LPS3" s="203"/>
      <c r="LPT3" s="204"/>
      <c r="LPU3" s="202"/>
      <c r="LPV3" s="202"/>
      <c r="LPW3" s="203"/>
      <c r="LPX3" s="204"/>
      <c r="LPY3" s="202"/>
      <c r="LPZ3" s="202"/>
      <c r="LQA3" s="203"/>
      <c r="LQB3" s="204"/>
      <c r="LQC3" s="202"/>
      <c r="LQD3" s="202"/>
      <c r="LQE3" s="203"/>
      <c r="LQF3" s="204"/>
      <c r="LQG3" s="202"/>
      <c r="LQH3" s="202"/>
      <c r="LQI3" s="203"/>
      <c r="LQJ3" s="204"/>
      <c r="LQK3" s="202"/>
      <c r="LQL3" s="202"/>
      <c r="LQM3" s="203"/>
      <c r="LQN3" s="204"/>
      <c r="LQO3" s="202"/>
      <c r="LQP3" s="202"/>
      <c r="LQQ3" s="203"/>
      <c r="LQR3" s="204"/>
      <c r="LQS3" s="202"/>
      <c r="LQT3" s="202"/>
      <c r="LQU3" s="203"/>
      <c r="LQV3" s="204"/>
      <c r="LQW3" s="202"/>
      <c r="LQX3" s="202"/>
      <c r="LQY3" s="203"/>
      <c r="LQZ3" s="204"/>
      <c r="LRA3" s="202"/>
      <c r="LRB3" s="202"/>
      <c r="LRC3" s="203"/>
      <c r="LRD3" s="204"/>
      <c r="LRE3" s="202"/>
      <c r="LRF3" s="202"/>
      <c r="LRG3" s="203"/>
      <c r="LRH3" s="204"/>
      <c r="LRI3" s="202"/>
      <c r="LRJ3" s="202"/>
      <c r="LRK3" s="203"/>
      <c r="LRL3" s="204"/>
      <c r="LRM3" s="202"/>
      <c r="LRN3" s="202"/>
      <c r="LRO3" s="203"/>
      <c r="LRP3" s="204"/>
      <c r="LRQ3" s="202"/>
      <c r="LRR3" s="202"/>
      <c r="LRS3" s="203"/>
      <c r="LRT3" s="204"/>
      <c r="LRU3" s="202"/>
      <c r="LRV3" s="202"/>
      <c r="LRW3" s="203"/>
      <c r="LRX3" s="204"/>
      <c r="LRY3" s="202"/>
      <c r="LRZ3" s="202"/>
      <c r="LSA3" s="203"/>
      <c r="LSB3" s="204"/>
      <c r="LSC3" s="202"/>
      <c r="LSD3" s="202"/>
      <c r="LSE3" s="203"/>
      <c r="LSF3" s="204"/>
      <c r="LSG3" s="202"/>
      <c r="LSH3" s="202"/>
      <c r="LSI3" s="203"/>
      <c r="LSJ3" s="204"/>
      <c r="LSK3" s="202"/>
      <c r="LSL3" s="202"/>
      <c r="LSM3" s="203"/>
      <c r="LSN3" s="204"/>
      <c r="LSO3" s="202"/>
      <c r="LSP3" s="202"/>
      <c r="LSQ3" s="203"/>
      <c r="LSR3" s="204"/>
      <c r="LSS3" s="202"/>
      <c r="LST3" s="202"/>
      <c r="LSU3" s="203"/>
      <c r="LSV3" s="204"/>
      <c r="LSW3" s="202"/>
      <c r="LSX3" s="202"/>
      <c r="LSY3" s="203"/>
      <c r="LSZ3" s="204"/>
      <c r="LTA3" s="202"/>
      <c r="LTB3" s="202"/>
      <c r="LTC3" s="203"/>
      <c r="LTD3" s="204"/>
      <c r="LTE3" s="202"/>
      <c r="LTF3" s="202"/>
      <c r="LTG3" s="203"/>
      <c r="LTH3" s="204"/>
      <c r="LTI3" s="202"/>
      <c r="LTJ3" s="202"/>
      <c r="LTK3" s="203"/>
      <c r="LTL3" s="204"/>
      <c r="LTM3" s="202"/>
      <c r="LTN3" s="202"/>
      <c r="LTO3" s="203"/>
      <c r="LTP3" s="204"/>
      <c r="LTQ3" s="202"/>
      <c r="LTR3" s="202"/>
      <c r="LTS3" s="203"/>
      <c r="LTT3" s="204"/>
      <c r="LTU3" s="202"/>
      <c r="LTV3" s="202"/>
      <c r="LTW3" s="203"/>
      <c r="LTX3" s="204"/>
      <c r="LTY3" s="202"/>
      <c r="LTZ3" s="202"/>
      <c r="LUA3" s="203"/>
      <c r="LUB3" s="204"/>
      <c r="LUC3" s="202"/>
      <c r="LUD3" s="202"/>
      <c r="LUE3" s="203"/>
      <c r="LUF3" s="204"/>
      <c r="LUG3" s="202"/>
      <c r="LUH3" s="202"/>
      <c r="LUI3" s="203"/>
      <c r="LUJ3" s="204"/>
      <c r="LUK3" s="202"/>
      <c r="LUL3" s="202"/>
      <c r="LUM3" s="203"/>
      <c r="LUN3" s="204"/>
      <c r="LUO3" s="202"/>
      <c r="LUP3" s="202"/>
      <c r="LUQ3" s="203"/>
      <c r="LUR3" s="204"/>
      <c r="LUS3" s="202"/>
      <c r="LUT3" s="202"/>
      <c r="LUU3" s="203"/>
      <c r="LUV3" s="204"/>
      <c r="LUW3" s="202"/>
      <c r="LUX3" s="202"/>
      <c r="LUY3" s="203"/>
      <c r="LUZ3" s="204"/>
      <c r="LVA3" s="202"/>
      <c r="LVB3" s="202"/>
      <c r="LVC3" s="203"/>
      <c r="LVD3" s="204"/>
      <c r="LVE3" s="202"/>
      <c r="LVF3" s="202"/>
      <c r="LVG3" s="203"/>
      <c r="LVH3" s="204"/>
      <c r="LVI3" s="202"/>
      <c r="LVJ3" s="202"/>
      <c r="LVK3" s="203"/>
      <c r="LVL3" s="204"/>
      <c r="LVM3" s="202"/>
      <c r="LVN3" s="202"/>
      <c r="LVO3" s="203"/>
      <c r="LVP3" s="204"/>
      <c r="LVQ3" s="202"/>
      <c r="LVR3" s="202"/>
      <c r="LVS3" s="203"/>
      <c r="LVT3" s="204"/>
      <c r="LVU3" s="202"/>
      <c r="LVV3" s="202"/>
      <c r="LVW3" s="203"/>
      <c r="LVX3" s="204"/>
      <c r="LVY3" s="202"/>
      <c r="LVZ3" s="202"/>
      <c r="LWA3" s="203"/>
      <c r="LWB3" s="204"/>
      <c r="LWC3" s="202"/>
      <c r="LWD3" s="202"/>
      <c r="LWE3" s="203"/>
      <c r="LWF3" s="204"/>
      <c r="LWG3" s="202"/>
      <c r="LWH3" s="202"/>
      <c r="LWI3" s="203"/>
      <c r="LWJ3" s="204"/>
      <c r="LWK3" s="202"/>
      <c r="LWL3" s="202"/>
      <c r="LWM3" s="203"/>
      <c r="LWN3" s="204"/>
      <c r="LWO3" s="202"/>
      <c r="LWP3" s="202"/>
      <c r="LWQ3" s="203"/>
      <c r="LWR3" s="204"/>
      <c r="LWS3" s="202"/>
      <c r="LWT3" s="202"/>
      <c r="LWU3" s="203"/>
      <c r="LWV3" s="204"/>
      <c r="LWW3" s="202"/>
      <c r="LWX3" s="202"/>
      <c r="LWY3" s="203"/>
      <c r="LWZ3" s="204"/>
      <c r="LXA3" s="202"/>
      <c r="LXB3" s="202"/>
      <c r="LXC3" s="203"/>
      <c r="LXD3" s="204"/>
      <c r="LXE3" s="202"/>
      <c r="LXF3" s="202"/>
      <c r="LXG3" s="203"/>
      <c r="LXH3" s="204"/>
      <c r="LXI3" s="202"/>
      <c r="LXJ3" s="202"/>
      <c r="LXK3" s="203"/>
      <c r="LXL3" s="204"/>
      <c r="LXM3" s="202"/>
      <c r="LXN3" s="202"/>
      <c r="LXO3" s="203"/>
      <c r="LXP3" s="204"/>
      <c r="LXQ3" s="202"/>
      <c r="LXR3" s="202"/>
      <c r="LXS3" s="203"/>
      <c r="LXT3" s="204"/>
      <c r="LXU3" s="202"/>
      <c r="LXV3" s="202"/>
      <c r="LXW3" s="203"/>
      <c r="LXX3" s="204"/>
      <c r="LXY3" s="202"/>
      <c r="LXZ3" s="202"/>
      <c r="LYA3" s="203"/>
      <c r="LYB3" s="204"/>
      <c r="LYC3" s="202"/>
      <c r="LYD3" s="202"/>
      <c r="LYE3" s="203"/>
      <c r="LYF3" s="204"/>
      <c r="LYG3" s="202"/>
      <c r="LYH3" s="202"/>
      <c r="LYI3" s="203"/>
      <c r="LYJ3" s="204"/>
      <c r="LYK3" s="202"/>
      <c r="LYL3" s="202"/>
      <c r="LYM3" s="203"/>
      <c r="LYN3" s="204"/>
      <c r="LYO3" s="202"/>
      <c r="LYP3" s="202"/>
      <c r="LYQ3" s="203"/>
      <c r="LYR3" s="204"/>
      <c r="LYS3" s="202"/>
      <c r="LYT3" s="202"/>
      <c r="LYU3" s="203"/>
      <c r="LYV3" s="204"/>
      <c r="LYW3" s="202"/>
      <c r="LYX3" s="202"/>
      <c r="LYY3" s="203"/>
      <c r="LYZ3" s="204"/>
      <c r="LZA3" s="202"/>
      <c r="LZB3" s="202"/>
      <c r="LZC3" s="203"/>
      <c r="LZD3" s="204"/>
      <c r="LZE3" s="202"/>
      <c r="LZF3" s="202"/>
      <c r="LZG3" s="203"/>
      <c r="LZH3" s="204"/>
      <c r="LZI3" s="202"/>
      <c r="LZJ3" s="202"/>
      <c r="LZK3" s="203"/>
      <c r="LZL3" s="204"/>
      <c r="LZM3" s="202"/>
      <c r="LZN3" s="202"/>
      <c r="LZO3" s="203"/>
      <c r="LZP3" s="204"/>
      <c r="LZQ3" s="202"/>
      <c r="LZR3" s="202"/>
      <c r="LZS3" s="203"/>
      <c r="LZT3" s="204"/>
      <c r="LZU3" s="202"/>
      <c r="LZV3" s="202"/>
      <c r="LZW3" s="203"/>
      <c r="LZX3" s="204"/>
      <c r="LZY3" s="202"/>
      <c r="LZZ3" s="202"/>
      <c r="MAA3" s="203"/>
      <c r="MAB3" s="204"/>
      <c r="MAC3" s="202"/>
      <c r="MAD3" s="202"/>
      <c r="MAE3" s="203"/>
      <c r="MAF3" s="204"/>
      <c r="MAG3" s="202"/>
      <c r="MAH3" s="202"/>
      <c r="MAI3" s="203"/>
      <c r="MAJ3" s="204"/>
      <c r="MAK3" s="202"/>
      <c r="MAL3" s="202"/>
      <c r="MAM3" s="203"/>
      <c r="MAN3" s="204"/>
      <c r="MAO3" s="202"/>
      <c r="MAP3" s="202"/>
      <c r="MAQ3" s="203"/>
      <c r="MAR3" s="204"/>
      <c r="MAS3" s="202"/>
      <c r="MAT3" s="202"/>
      <c r="MAU3" s="203"/>
      <c r="MAV3" s="204"/>
      <c r="MAW3" s="202"/>
      <c r="MAX3" s="202"/>
      <c r="MAY3" s="203"/>
      <c r="MAZ3" s="204"/>
      <c r="MBA3" s="202"/>
      <c r="MBB3" s="202"/>
      <c r="MBC3" s="203"/>
      <c r="MBD3" s="204"/>
      <c r="MBE3" s="202"/>
      <c r="MBF3" s="202"/>
      <c r="MBG3" s="203"/>
      <c r="MBH3" s="204"/>
      <c r="MBI3" s="202"/>
      <c r="MBJ3" s="202"/>
      <c r="MBK3" s="203"/>
      <c r="MBL3" s="204"/>
      <c r="MBM3" s="202"/>
      <c r="MBN3" s="202"/>
      <c r="MBO3" s="203"/>
      <c r="MBP3" s="204"/>
      <c r="MBQ3" s="202"/>
      <c r="MBR3" s="202"/>
      <c r="MBS3" s="203"/>
      <c r="MBT3" s="204"/>
      <c r="MBU3" s="202"/>
      <c r="MBV3" s="202"/>
      <c r="MBW3" s="203"/>
      <c r="MBX3" s="204"/>
      <c r="MBY3" s="202"/>
      <c r="MBZ3" s="202"/>
      <c r="MCA3" s="203"/>
      <c r="MCB3" s="204"/>
      <c r="MCC3" s="202"/>
      <c r="MCD3" s="202"/>
      <c r="MCE3" s="203"/>
      <c r="MCF3" s="204"/>
      <c r="MCG3" s="202"/>
      <c r="MCH3" s="202"/>
      <c r="MCI3" s="203"/>
      <c r="MCJ3" s="204"/>
      <c r="MCK3" s="202"/>
      <c r="MCL3" s="202"/>
      <c r="MCM3" s="203"/>
      <c r="MCN3" s="204"/>
      <c r="MCO3" s="202"/>
      <c r="MCP3" s="202"/>
      <c r="MCQ3" s="203"/>
      <c r="MCR3" s="204"/>
      <c r="MCS3" s="202"/>
      <c r="MCT3" s="202"/>
      <c r="MCU3" s="203"/>
      <c r="MCV3" s="204"/>
      <c r="MCW3" s="202"/>
      <c r="MCX3" s="202"/>
      <c r="MCY3" s="203"/>
      <c r="MCZ3" s="204"/>
      <c r="MDA3" s="202"/>
      <c r="MDB3" s="202"/>
      <c r="MDC3" s="203"/>
      <c r="MDD3" s="204"/>
      <c r="MDE3" s="202"/>
      <c r="MDF3" s="202"/>
      <c r="MDG3" s="203"/>
      <c r="MDH3" s="204"/>
      <c r="MDI3" s="202"/>
      <c r="MDJ3" s="202"/>
      <c r="MDK3" s="203"/>
      <c r="MDL3" s="204"/>
      <c r="MDM3" s="202"/>
      <c r="MDN3" s="202"/>
      <c r="MDO3" s="203"/>
      <c r="MDP3" s="204"/>
      <c r="MDQ3" s="202"/>
      <c r="MDR3" s="202"/>
      <c r="MDS3" s="203"/>
      <c r="MDT3" s="204"/>
      <c r="MDU3" s="202"/>
      <c r="MDV3" s="202"/>
      <c r="MDW3" s="203"/>
      <c r="MDX3" s="204"/>
      <c r="MDY3" s="202"/>
      <c r="MDZ3" s="202"/>
      <c r="MEA3" s="203"/>
      <c r="MEB3" s="204"/>
      <c r="MEC3" s="202"/>
      <c r="MED3" s="202"/>
      <c r="MEE3" s="203"/>
      <c r="MEF3" s="204"/>
      <c r="MEG3" s="202"/>
      <c r="MEH3" s="202"/>
      <c r="MEI3" s="203"/>
      <c r="MEJ3" s="204"/>
      <c r="MEK3" s="202"/>
      <c r="MEL3" s="202"/>
      <c r="MEM3" s="203"/>
      <c r="MEN3" s="204"/>
      <c r="MEO3" s="202"/>
      <c r="MEP3" s="202"/>
      <c r="MEQ3" s="203"/>
      <c r="MER3" s="204"/>
      <c r="MES3" s="202"/>
      <c r="MET3" s="202"/>
      <c r="MEU3" s="203"/>
      <c r="MEV3" s="204"/>
      <c r="MEW3" s="202"/>
      <c r="MEX3" s="202"/>
      <c r="MEY3" s="203"/>
      <c r="MEZ3" s="204"/>
      <c r="MFA3" s="202"/>
      <c r="MFB3" s="202"/>
      <c r="MFC3" s="203"/>
      <c r="MFD3" s="204"/>
      <c r="MFE3" s="202"/>
      <c r="MFF3" s="202"/>
      <c r="MFG3" s="203"/>
      <c r="MFH3" s="204"/>
      <c r="MFI3" s="202"/>
      <c r="MFJ3" s="202"/>
      <c r="MFK3" s="203"/>
      <c r="MFL3" s="204"/>
      <c r="MFM3" s="202"/>
      <c r="MFN3" s="202"/>
      <c r="MFO3" s="203"/>
      <c r="MFP3" s="204"/>
      <c r="MFQ3" s="202"/>
      <c r="MFR3" s="202"/>
      <c r="MFS3" s="203"/>
      <c r="MFT3" s="204"/>
      <c r="MFU3" s="202"/>
      <c r="MFV3" s="202"/>
      <c r="MFW3" s="203"/>
      <c r="MFX3" s="204"/>
      <c r="MFY3" s="202"/>
      <c r="MFZ3" s="202"/>
      <c r="MGA3" s="203"/>
      <c r="MGB3" s="204"/>
      <c r="MGC3" s="202"/>
      <c r="MGD3" s="202"/>
      <c r="MGE3" s="203"/>
      <c r="MGF3" s="204"/>
      <c r="MGG3" s="202"/>
      <c r="MGH3" s="202"/>
      <c r="MGI3" s="203"/>
      <c r="MGJ3" s="204"/>
      <c r="MGK3" s="202"/>
      <c r="MGL3" s="202"/>
      <c r="MGM3" s="203"/>
      <c r="MGN3" s="204"/>
      <c r="MGO3" s="202"/>
      <c r="MGP3" s="202"/>
      <c r="MGQ3" s="203"/>
      <c r="MGR3" s="204"/>
      <c r="MGS3" s="202"/>
      <c r="MGT3" s="202"/>
      <c r="MGU3" s="203"/>
      <c r="MGV3" s="204"/>
      <c r="MGW3" s="202"/>
      <c r="MGX3" s="202"/>
      <c r="MGY3" s="203"/>
      <c r="MGZ3" s="204"/>
      <c r="MHA3" s="202"/>
      <c r="MHB3" s="202"/>
      <c r="MHC3" s="203"/>
      <c r="MHD3" s="204"/>
      <c r="MHE3" s="202"/>
      <c r="MHF3" s="202"/>
      <c r="MHG3" s="203"/>
      <c r="MHH3" s="204"/>
      <c r="MHI3" s="202"/>
      <c r="MHJ3" s="202"/>
      <c r="MHK3" s="203"/>
      <c r="MHL3" s="204"/>
      <c r="MHM3" s="202"/>
      <c r="MHN3" s="202"/>
      <c r="MHO3" s="203"/>
      <c r="MHP3" s="204"/>
      <c r="MHQ3" s="202"/>
      <c r="MHR3" s="202"/>
      <c r="MHS3" s="203"/>
      <c r="MHT3" s="204"/>
      <c r="MHU3" s="202"/>
      <c r="MHV3" s="202"/>
      <c r="MHW3" s="203"/>
      <c r="MHX3" s="204"/>
      <c r="MHY3" s="202"/>
      <c r="MHZ3" s="202"/>
      <c r="MIA3" s="203"/>
      <c r="MIB3" s="204"/>
      <c r="MIC3" s="202"/>
      <c r="MID3" s="202"/>
      <c r="MIE3" s="203"/>
      <c r="MIF3" s="204"/>
      <c r="MIG3" s="202"/>
      <c r="MIH3" s="202"/>
      <c r="MII3" s="203"/>
      <c r="MIJ3" s="204"/>
      <c r="MIK3" s="202"/>
      <c r="MIL3" s="202"/>
      <c r="MIM3" s="203"/>
      <c r="MIN3" s="204"/>
      <c r="MIO3" s="202"/>
      <c r="MIP3" s="202"/>
      <c r="MIQ3" s="203"/>
      <c r="MIR3" s="204"/>
      <c r="MIS3" s="202"/>
      <c r="MIT3" s="202"/>
      <c r="MIU3" s="203"/>
      <c r="MIV3" s="204"/>
      <c r="MIW3" s="202"/>
      <c r="MIX3" s="202"/>
      <c r="MIY3" s="203"/>
      <c r="MIZ3" s="204"/>
      <c r="MJA3" s="202"/>
      <c r="MJB3" s="202"/>
      <c r="MJC3" s="203"/>
      <c r="MJD3" s="204"/>
      <c r="MJE3" s="202"/>
      <c r="MJF3" s="202"/>
      <c r="MJG3" s="203"/>
      <c r="MJH3" s="204"/>
      <c r="MJI3" s="202"/>
      <c r="MJJ3" s="202"/>
      <c r="MJK3" s="203"/>
      <c r="MJL3" s="204"/>
      <c r="MJM3" s="202"/>
      <c r="MJN3" s="202"/>
      <c r="MJO3" s="203"/>
      <c r="MJP3" s="204"/>
      <c r="MJQ3" s="202"/>
      <c r="MJR3" s="202"/>
      <c r="MJS3" s="203"/>
      <c r="MJT3" s="204"/>
      <c r="MJU3" s="202"/>
      <c r="MJV3" s="202"/>
      <c r="MJW3" s="203"/>
      <c r="MJX3" s="204"/>
      <c r="MJY3" s="202"/>
      <c r="MJZ3" s="202"/>
      <c r="MKA3" s="203"/>
      <c r="MKB3" s="204"/>
      <c r="MKC3" s="202"/>
      <c r="MKD3" s="202"/>
      <c r="MKE3" s="203"/>
      <c r="MKF3" s="204"/>
      <c r="MKG3" s="202"/>
      <c r="MKH3" s="202"/>
      <c r="MKI3" s="203"/>
      <c r="MKJ3" s="204"/>
      <c r="MKK3" s="202"/>
      <c r="MKL3" s="202"/>
      <c r="MKM3" s="203"/>
      <c r="MKN3" s="204"/>
      <c r="MKO3" s="202"/>
      <c r="MKP3" s="202"/>
      <c r="MKQ3" s="203"/>
      <c r="MKR3" s="204"/>
      <c r="MKS3" s="202"/>
      <c r="MKT3" s="202"/>
      <c r="MKU3" s="203"/>
      <c r="MKV3" s="204"/>
      <c r="MKW3" s="202"/>
      <c r="MKX3" s="202"/>
      <c r="MKY3" s="203"/>
      <c r="MKZ3" s="204"/>
      <c r="MLA3" s="202"/>
      <c r="MLB3" s="202"/>
      <c r="MLC3" s="203"/>
      <c r="MLD3" s="204"/>
      <c r="MLE3" s="202"/>
      <c r="MLF3" s="202"/>
      <c r="MLG3" s="203"/>
      <c r="MLH3" s="204"/>
      <c r="MLI3" s="202"/>
      <c r="MLJ3" s="202"/>
      <c r="MLK3" s="203"/>
      <c r="MLL3" s="204"/>
      <c r="MLM3" s="202"/>
      <c r="MLN3" s="202"/>
      <c r="MLO3" s="203"/>
      <c r="MLP3" s="204"/>
      <c r="MLQ3" s="202"/>
      <c r="MLR3" s="202"/>
      <c r="MLS3" s="203"/>
      <c r="MLT3" s="204"/>
      <c r="MLU3" s="202"/>
      <c r="MLV3" s="202"/>
      <c r="MLW3" s="203"/>
      <c r="MLX3" s="204"/>
      <c r="MLY3" s="202"/>
      <c r="MLZ3" s="202"/>
      <c r="MMA3" s="203"/>
      <c r="MMB3" s="204"/>
      <c r="MMC3" s="202"/>
      <c r="MMD3" s="202"/>
      <c r="MME3" s="203"/>
      <c r="MMF3" s="204"/>
      <c r="MMG3" s="202"/>
      <c r="MMH3" s="202"/>
      <c r="MMI3" s="203"/>
      <c r="MMJ3" s="204"/>
      <c r="MMK3" s="202"/>
      <c r="MML3" s="202"/>
      <c r="MMM3" s="203"/>
      <c r="MMN3" s="204"/>
      <c r="MMO3" s="202"/>
      <c r="MMP3" s="202"/>
      <c r="MMQ3" s="203"/>
      <c r="MMR3" s="204"/>
      <c r="MMS3" s="202"/>
      <c r="MMT3" s="202"/>
      <c r="MMU3" s="203"/>
      <c r="MMV3" s="204"/>
      <c r="MMW3" s="202"/>
      <c r="MMX3" s="202"/>
      <c r="MMY3" s="203"/>
      <c r="MMZ3" s="204"/>
      <c r="MNA3" s="202"/>
      <c r="MNB3" s="202"/>
      <c r="MNC3" s="203"/>
      <c r="MND3" s="204"/>
      <c r="MNE3" s="202"/>
      <c r="MNF3" s="202"/>
      <c r="MNG3" s="203"/>
      <c r="MNH3" s="204"/>
      <c r="MNI3" s="202"/>
      <c r="MNJ3" s="202"/>
      <c r="MNK3" s="203"/>
      <c r="MNL3" s="204"/>
      <c r="MNM3" s="202"/>
      <c r="MNN3" s="202"/>
      <c r="MNO3" s="203"/>
      <c r="MNP3" s="204"/>
      <c r="MNQ3" s="202"/>
      <c r="MNR3" s="202"/>
      <c r="MNS3" s="203"/>
      <c r="MNT3" s="204"/>
      <c r="MNU3" s="202"/>
      <c r="MNV3" s="202"/>
      <c r="MNW3" s="203"/>
      <c r="MNX3" s="204"/>
      <c r="MNY3" s="202"/>
      <c r="MNZ3" s="202"/>
      <c r="MOA3" s="203"/>
      <c r="MOB3" s="204"/>
      <c r="MOC3" s="202"/>
      <c r="MOD3" s="202"/>
      <c r="MOE3" s="203"/>
      <c r="MOF3" s="204"/>
      <c r="MOG3" s="202"/>
      <c r="MOH3" s="202"/>
      <c r="MOI3" s="203"/>
      <c r="MOJ3" s="204"/>
      <c r="MOK3" s="202"/>
      <c r="MOL3" s="202"/>
      <c r="MOM3" s="203"/>
      <c r="MON3" s="204"/>
      <c r="MOO3" s="202"/>
      <c r="MOP3" s="202"/>
      <c r="MOQ3" s="203"/>
      <c r="MOR3" s="204"/>
      <c r="MOS3" s="202"/>
      <c r="MOT3" s="202"/>
      <c r="MOU3" s="203"/>
      <c r="MOV3" s="204"/>
      <c r="MOW3" s="202"/>
      <c r="MOX3" s="202"/>
      <c r="MOY3" s="203"/>
      <c r="MOZ3" s="204"/>
      <c r="MPA3" s="202"/>
      <c r="MPB3" s="202"/>
      <c r="MPC3" s="203"/>
      <c r="MPD3" s="204"/>
      <c r="MPE3" s="202"/>
      <c r="MPF3" s="202"/>
      <c r="MPG3" s="203"/>
      <c r="MPH3" s="204"/>
      <c r="MPI3" s="202"/>
      <c r="MPJ3" s="202"/>
      <c r="MPK3" s="203"/>
      <c r="MPL3" s="204"/>
      <c r="MPM3" s="202"/>
      <c r="MPN3" s="202"/>
      <c r="MPO3" s="203"/>
      <c r="MPP3" s="204"/>
      <c r="MPQ3" s="202"/>
      <c r="MPR3" s="202"/>
      <c r="MPS3" s="203"/>
      <c r="MPT3" s="204"/>
      <c r="MPU3" s="202"/>
      <c r="MPV3" s="202"/>
      <c r="MPW3" s="203"/>
      <c r="MPX3" s="204"/>
      <c r="MPY3" s="202"/>
      <c r="MPZ3" s="202"/>
      <c r="MQA3" s="203"/>
      <c r="MQB3" s="204"/>
      <c r="MQC3" s="202"/>
      <c r="MQD3" s="202"/>
      <c r="MQE3" s="203"/>
      <c r="MQF3" s="204"/>
      <c r="MQG3" s="202"/>
      <c r="MQH3" s="202"/>
      <c r="MQI3" s="203"/>
      <c r="MQJ3" s="204"/>
      <c r="MQK3" s="202"/>
      <c r="MQL3" s="202"/>
      <c r="MQM3" s="203"/>
      <c r="MQN3" s="204"/>
      <c r="MQO3" s="202"/>
      <c r="MQP3" s="202"/>
      <c r="MQQ3" s="203"/>
      <c r="MQR3" s="204"/>
      <c r="MQS3" s="202"/>
      <c r="MQT3" s="202"/>
      <c r="MQU3" s="203"/>
      <c r="MQV3" s="204"/>
      <c r="MQW3" s="202"/>
      <c r="MQX3" s="202"/>
      <c r="MQY3" s="203"/>
      <c r="MQZ3" s="204"/>
      <c r="MRA3" s="202"/>
      <c r="MRB3" s="202"/>
      <c r="MRC3" s="203"/>
      <c r="MRD3" s="204"/>
      <c r="MRE3" s="202"/>
      <c r="MRF3" s="202"/>
      <c r="MRG3" s="203"/>
      <c r="MRH3" s="204"/>
      <c r="MRI3" s="202"/>
      <c r="MRJ3" s="202"/>
      <c r="MRK3" s="203"/>
      <c r="MRL3" s="204"/>
      <c r="MRM3" s="202"/>
      <c r="MRN3" s="202"/>
      <c r="MRO3" s="203"/>
      <c r="MRP3" s="204"/>
      <c r="MRQ3" s="202"/>
      <c r="MRR3" s="202"/>
      <c r="MRS3" s="203"/>
      <c r="MRT3" s="204"/>
      <c r="MRU3" s="202"/>
      <c r="MRV3" s="202"/>
      <c r="MRW3" s="203"/>
      <c r="MRX3" s="204"/>
      <c r="MRY3" s="202"/>
      <c r="MRZ3" s="202"/>
      <c r="MSA3" s="203"/>
      <c r="MSB3" s="204"/>
      <c r="MSC3" s="202"/>
      <c r="MSD3" s="202"/>
      <c r="MSE3" s="203"/>
      <c r="MSF3" s="204"/>
      <c r="MSG3" s="202"/>
      <c r="MSH3" s="202"/>
      <c r="MSI3" s="203"/>
      <c r="MSJ3" s="204"/>
      <c r="MSK3" s="202"/>
      <c r="MSL3" s="202"/>
      <c r="MSM3" s="203"/>
      <c r="MSN3" s="204"/>
      <c r="MSO3" s="202"/>
      <c r="MSP3" s="202"/>
      <c r="MSQ3" s="203"/>
      <c r="MSR3" s="204"/>
      <c r="MSS3" s="202"/>
      <c r="MST3" s="202"/>
      <c r="MSU3" s="203"/>
      <c r="MSV3" s="204"/>
      <c r="MSW3" s="202"/>
      <c r="MSX3" s="202"/>
      <c r="MSY3" s="203"/>
      <c r="MSZ3" s="204"/>
      <c r="MTA3" s="202"/>
      <c r="MTB3" s="202"/>
      <c r="MTC3" s="203"/>
      <c r="MTD3" s="204"/>
      <c r="MTE3" s="202"/>
      <c r="MTF3" s="202"/>
      <c r="MTG3" s="203"/>
      <c r="MTH3" s="204"/>
      <c r="MTI3" s="202"/>
      <c r="MTJ3" s="202"/>
      <c r="MTK3" s="203"/>
      <c r="MTL3" s="204"/>
      <c r="MTM3" s="202"/>
      <c r="MTN3" s="202"/>
      <c r="MTO3" s="203"/>
      <c r="MTP3" s="204"/>
      <c r="MTQ3" s="202"/>
      <c r="MTR3" s="202"/>
      <c r="MTS3" s="203"/>
      <c r="MTT3" s="204"/>
      <c r="MTU3" s="202"/>
      <c r="MTV3" s="202"/>
      <c r="MTW3" s="203"/>
      <c r="MTX3" s="204"/>
      <c r="MTY3" s="202"/>
      <c r="MTZ3" s="202"/>
      <c r="MUA3" s="203"/>
      <c r="MUB3" s="204"/>
      <c r="MUC3" s="202"/>
      <c r="MUD3" s="202"/>
      <c r="MUE3" s="203"/>
      <c r="MUF3" s="204"/>
      <c r="MUG3" s="202"/>
      <c r="MUH3" s="202"/>
      <c r="MUI3" s="203"/>
      <c r="MUJ3" s="204"/>
      <c r="MUK3" s="202"/>
      <c r="MUL3" s="202"/>
      <c r="MUM3" s="203"/>
      <c r="MUN3" s="204"/>
      <c r="MUO3" s="202"/>
      <c r="MUP3" s="202"/>
      <c r="MUQ3" s="203"/>
      <c r="MUR3" s="204"/>
      <c r="MUS3" s="202"/>
      <c r="MUT3" s="202"/>
      <c r="MUU3" s="203"/>
      <c r="MUV3" s="204"/>
      <c r="MUW3" s="202"/>
      <c r="MUX3" s="202"/>
      <c r="MUY3" s="203"/>
      <c r="MUZ3" s="204"/>
      <c r="MVA3" s="202"/>
      <c r="MVB3" s="202"/>
      <c r="MVC3" s="203"/>
      <c r="MVD3" s="204"/>
      <c r="MVE3" s="202"/>
      <c r="MVF3" s="202"/>
      <c r="MVG3" s="203"/>
      <c r="MVH3" s="204"/>
      <c r="MVI3" s="202"/>
      <c r="MVJ3" s="202"/>
      <c r="MVK3" s="203"/>
      <c r="MVL3" s="204"/>
      <c r="MVM3" s="202"/>
      <c r="MVN3" s="202"/>
      <c r="MVO3" s="203"/>
      <c r="MVP3" s="204"/>
      <c r="MVQ3" s="202"/>
      <c r="MVR3" s="202"/>
      <c r="MVS3" s="203"/>
      <c r="MVT3" s="204"/>
      <c r="MVU3" s="202"/>
      <c r="MVV3" s="202"/>
      <c r="MVW3" s="203"/>
      <c r="MVX3" s="204"/>
      <c r="MVY3" s="202"/>
      <c r="MVZ3" s="202"/>
      <c r="MWA3" s="203"/>
      <c r="MWB3" s="204"/>
      <c r="MWC3" s="202"/>
      <c r="MWD3" s="202"/>
      <c r="MWE3" s="203"/>
      <c r="MWF3" s="204"/>
      <c r="MWG3" s="202"/>
      <c r="MWH3" s="202"/>
      <c r="MWI3" s="203"/>
      <c r="MWJ3" s="204"/>
      <c r="MWK3" s="202"/>
      <c r="MWL3" s="202"/>
      <c r="MWM3" s="203"/>
      <c r="MWN3" s="204"/>
      <c r="MWO3" s="202"/>
      <c r="MWP3" s="202"/>
      <c r="MWQ3" s="203"/>
      <c r="MWR3" s="204"/>
      <c r="MWS3" s="202"/>
      <c r="MWT3" s="202"/>
      <c r="MWU3" s="203"/>
      <c r="MWV3" s="204"/>
      <c r="MWW3" s="202"/>
      <c r="MWX3" s="202"/>
      <c r="MWY3" s="203"/>
      <c r="MWZ3" s="204"/>
      <c r="MXA3" s="202"/>
      <c r="MXB3" s="202"/>
      <c r="MXC3" s="203"/>
      <c r="MXD3" s="204"/>
      <c r="MXE3" s="202"/>
      <c r="MXF3" s="202"/>
      <c r="MXG3" s="203"/>
      <c r="MXH3" s="204"/>
      <c r="MXI3" s="202"/>
      <c r="MXJ3" s="202"/>
      <c r="MXK3" s="203"/>
      <c r="MXL3" s="204"/>
      <c r="MXM3" s="202"/>
      <c r="MXN3" s="202"/>
      <c r="MXO3" s="203"/>
      <c r="MXP3" s="204"/>
      <c r="MXQ3" s="202"/>
      <c r="MXR3" s="202"/>
      <c r="MXS3" s="203"/>
      <c r="MXT3" s="204"/>
      <c r="MXU3" s="202"/>
      <c r="MXV3" s="202"/>
      <c r="MXW3" s="203"/>
      <c r="MXX3" s="204"/>
      <c r="MXY3" s="202"/>
      <c r="MXZ3" s="202"/>
      <c r="MYA3" s="203"/>
      <c r="MYB3" s="204"/>
      <c r="MYC3" s="202"/>
      <c r="MYD3" s="202"/>
      <c r="MYE3" s="203"/>
      <c r="MYF3" s="204"/>
      <c r="MYG3" s="202"/>
      <c r="MYH3" s="202"/>
      <c r="MYI3" s="203"/>
      <c r="MYJ3" s="204"/>
      <c r="MYK3" s="202"/>
      <c r="MYL3" s="202"/>
      <c r="MYM3" s="203"/>
      <c r="MYN3" s="204"/>
      <c r="MYO3" s="202"/>
      <c r="MYP3" s="202"/>
      <c r="MYQ3" s="203"/>
      <c r="MYR3" s="204"/>
      <c r="MYS3" s="202"/>
      <c r="MYT3" s="202"/>
      <c r="MYU3" s="203"/>
      <c r="MYV3" s="204"/>
      <c r="MYW3" s="202"/>
      <c r="MYX3" s="202"/>
      <c r="MYY3" s="203"/>
      <c r="MYZ3" s="204"/>
      <c r="MZA3" s="202"/>
      <c r="MZB3" s="202"/>
      <c r="MZC3" s="203"/>
      <c r="MZD3" s="204"/>
      <c r="MZE3" s="202"/>
      <c r="MZF3" s="202"/>
      <c r="MZG3" s="203"/>
      <c r="MZH3" s="204"/>
      <c r="MZI3" s="202"/>
      <c r="MZJ3" s="202"/>
      <c r="MZK3" s="203"/>
      <c r="MZL3" s="204"/>
      <c r="MZM3" s="202"/>
      <c r="MZN3" s="202"/>
      <c r="MZO3" s="203"/>
      <c r="MZP3" s="204"/>
      <c r="MZQ3" s="202"/>
      <c r="MZR3" s="202"/>
      <c r="MZS3" s="203"/>
      <c r="MZT3" s="204"/>
      <c r="MZU3" s="202"/>
      <c r="MZV3" s="202"/>
      <c r="MZW3" s="203"/>
      <c r="MZX3" s="204"/>
      <c r="MZY3" s="202"/>
      <c r="MZZ3" s="202"/>
      <c r="NAA3" s="203"/>
      <c r="NAB3" s="204"/>
      <c r="NAC3" s="202"/>
      <c r="NAD3" s="202"/>
      <c r="NAE3" s="203"/>
      <c r="NAF3" s="204"/>
      <c r="NAG3" s="202"/>
      <c r="NAH3" s="202"/>
      <c r="NAI3" s="203"/>
      <c r="NAJ3" s="204"/>
      <c r="NAK3" s="202"/>
      <c r="NAL3" s="202"/>
      <c r="NAM3" s="203"/>
      <c r="NAN3" s="204"/>
      <c r="NAO3" s="202"/>
      <c r="NAP3" s="202"/>
      <c r="NAQ3" s="203"/>
      <c r="NAR3" s="204"/>
      <c r="NAS3" s="202"/>
      <c r="NAT3" s="202"/>
      <c r="NAU3" s="203"/>
      <c r="NAV3" s="204"/>
      <c r="NAW3" s="202"/>
      <c r="NAX3" s="202"/>
      <c r="NAY3" s="203"/>
      <c r="NAZ3" s="204"/>
      <c r="NBA3" s="202"/>
      <c r="NBB3" s="202"/>
      <c r="NBC3" s="203"/>
      <c r="NBD3" s="204"/>
      <c r="NBE3" s="202"/>
      <c r="NBF3" s="202"/>
      <c r="NBG3" s="203"/>
      <c r="NBH3" s="204"/>
      <c r="NBI3" s="202"/>
      <c r="NBJ3" s="202"/>
      <c r="NBK3" s="203"/>
      <c r="NBL3" s="204"/>
      <c r="NBM3" s="202"/>
      <c r="NBN3" s="202"/>
      <c r="NBO3" s="203"/>
      <c r="NBP3" s="204"/>
      <c r="NBQ3" s="202"/>
      <c r="NBR3" s="202"/>
      <c r="NBS3" s="203"/>
      <c r="NBT3" s="204"/>
      <c r="NBU3" s="202"/>
      <c r="NBV3" s="202"/>
      <c r="NBW3" s="203"/>
      <c r="NBX3" s="204"/>
      <c r="NBY3" s="202"/>
      <c r="NBZ3" s="202"/>
      <c r="NCA3" s="203"/>
      <c r="NCB3" s="204"/>
      <c r="NCC3" s="202"/>
      <c r="NCD3" s="202"/>
      <c r="NCE3" s="203"/>
      <c r="NCF3" s="204"/>
      <c r="NCG3" s="202"/>
      <c r="NCH3" s="202"/>
      <c r="NCI3" s="203"/>
      <c r="NCJ3" s="204"/>
      <c r="NCK3" s="202"/>
      <c r="NCL3" s="202"/>
      <c r="NCM3" s="203"/>
      <c r="NCN3" s="204"/>
      <c r="NCO3" s="202"/>
      <c r="NCP3" s="202"/>
      <c r="NCQ3" s="203"/>
      <c r="NCR3" s="204"/>
      <c r="NCS3" s="202"/>
      <c r="NCT3" s="202"/>
      <c r="NCU3" s="203"/>
      <c r="NCV3" s="204"/>
      <c r="NCW3" s="202"/>
      <c r="NCX3" s="202"/>
      <c r="NCY3" s="203"/>
      <c r="NCZ3" s="204"/>
      <c r="NDA3" s="202"/>
      <c r="NDB3" s="202"/>
      <c r="NDC3" s="203"/>
      <c r="NDD3" s="204"/>
      <c r="NDE3" s="202"/>
      <c r="NDF3" s="202"/>
      <c r="NDG3" s="203"/>
      <c r="NDH3" s="204"/>
      <c r="NDI3" s="202"/>
      <c r="NDJ3" s="202"/>
      <c r="NDK3" s="203"/>
      <c r="NDL3" s="204"/>
      <c r="NDM3" s="202"/>
      <c r="NDN3" s="202"/>
      <c r="NDO3" s="203"/>
      <c r="NDP3" s="204"/>
      <c r="NDQ3" s="202"/>
      <c r="NDR3" s="202"/>
      <c r="NDS3" s="203"/>
      <c r="NDT3" s="204"/>
      <c r="NDU3" s="202"/>
      <c r="NDV3" s="202"/>
      <c r="NDW3" s="203"/>
      <c r="NDX3" s="204"/>
      <c r="NDY3" s="202"/>
      <c r="NDZ3" s="202"/>
      <c r="NEA3" s="203"/>
      <c r="NEB3" s="204"/>
      <c r="NEC3" s="202"/>
      <c r="NED3" s="202"/>
      <c r="NEE3" s="203"/>
      <c r="NEF3" s="204"/>
      <c r="NEG3" s="202"/>
      <c r="NEH3" s="202"/>
      <c r="NEI3" s="203"/>
      <c r="NEJ3" s="204"/>
      <c r="NEK3" s="202"/>
      <c r="NEL3" s="202"/>
      <c r="NEM3" s="203"/>
      <c r="NEN3" s="204"/>
      <c r="NEO3" s="202"/>
      <c r="NEP3" s="202"/>
      <c r="NEQ3" s="203"/>
      <c r="NER3" s="204"/>
      <c r="NES3" s="202"/>
      <c r="NET3" s="202"/>
      <c r="NEU3" s="203"/>
      <c r="NEV3" s="204"/>
      <c r="NEW3" s="202"/>
      <c r="NEX3" s="202"/>
      <c r="NEY3" s="203"/>
      <c r="NEZ3" s="204"/>
      <c r="NFA3" s="202"/>
      <c r="NFB3" s="202"/>
      <c r="NFC3" s="203"/>
      <c r="NFD3" s="204"/>
      <c r="NFE3" s="202"/>
      <c r="NFF3" s="202"/>
      <c r="NFG3" s="203"/>
      <c r="NFH3" s="204"/>
      <c r="NFI3" s="202"/>
      <c r="NFJ3" s="202"/>
      <c r="NFK3" s="203"/>
      <c r="NFL3" s="204"/>
      <c r="NFM3" s="202"/>
      <c r="NFN3" s="202"/>
      <c r="NFO3" s="203"/>
      <c r="NFP3" s="204"/>
      <c r="NFQ3" s="202"/>
      <c r="NFR3" s="202"/>
      <c r="NFS3" s="203"/>
      <c r="NFT3" s="204"/>
      <c r="NFU3" s="202"/>
      <c r="NFV3" s="202"/>
      <c r="NFW3" s="203"/>
      <c r="NFX3" s="204"/>
      <c r="NFY3" s="202"/>
      <c r="NFZ3" s="202"/>
      <c r="NGA3" s="203"/>
      <c r="NGB3" s="204"/>
      <c r="NGC3" s="202"/>
      <c r="NGD3" s="202"/>
      <c r="NGE3" s="203"/>
      <c r="NGF3" s="204"/>
      <c r="NGG3" s="202"/>
      <c r="NGH3" s="202"/>
      <c r="NGI3" s="203"/>
      <c r="NGJ3" s="204"/>
      <c r="NGK3" s="202"/>
      <c r="NGL3" s="202"/>
      <c r="NGM3" s="203"/>
      <c r="NGN3" s="204"/>
      <c r="NGO3" s="202"/>
      <c r="NGP3" s="202"/>
      <c r="NGQ3" s="203"/>
      <c r="NGR3" s="204"/>
      <c r="NGS3" s="202"/>
      <c r="NGT3" s="202"/>
      <c r="NGU3" s="203"/>
      <c r="NGV3" s="204"/>
      <c r="NGW3" s="202"/>
      <c r="NGX3" s="202"/>
      <c r="NGY3" s="203"/>
      <c r="NGZ3" s="204"/>
      <c r="NHA3" s="202"/>
      <c r="NHB3" s="202"/>
      <c r="NHC3" s="203"/>
      <c r="NHD3" s="204"/>
      <c r="NHE3" s="202"/>
      <c r="NHF3" s="202"/>
      <c r="NHG3" s="203"/>
      <c r="NHH3" s="204"/>
      <c r="NHI3" s="202"/>
      <c r="NHJ3" s="202"/>
      <c r="NHK3" s="203"/>
      <c r="NHL3" s="204"/>
      <c r="NHM3" s="202"/>
      <c r="NHN3" s="202"/>
      <c r="NHO3" s="203"/>
      <c r="NHP3" s="204"/>
      <c r="NHQ3" s="202"/>
      <c r="NHR3" s="202"/>
      <c r="NHS3" s="203"/>
      <c r="NHT3" s="204"/>
      <c r="NHU3" s="202"/>
      <c r="NHV3" s="202"/>
      <c r="NHW3" s="203"/>
      <c r="NHX3" s="204"/>
      <c r="NHY3" s="202"/>
      <c r="NHZ3" s="202"/>
      <c r="NIA3" s="203"/>
      <c r="NIB3" s="204"/>
      <c r="NIC3" s="202"/>
      <c r="NID3" s="202"/>
      <c r="NIE3" s="203"/>
      <c r="NIF3" s="204"/>
      <c r="NIG3" s="202"/>
      <c r="NIH3" s="202"/>
      <c r="NII3" s="203"/>
      <c r="NIJ3" s="204"/>
      <c r="NIK3" s="202"/>
      <c r="NIL3" s="202"/>
      <c r="NIM3" s="203"/>
      <c r="NIN3" s="204"/>
      <c r="NIO3" s="202"/>
      <c r="NIP3" s="202"/>
      <c r="NIQ3" s="203"/>
      <c r="NIR3" s="204"/>
      <c r="NIS3" s="202"/>
      <c r="NIT3" s="202"/>
      <c r="NIU3" s="203"/>
      <c r="NIV3" s="204"/>
      <c r="NIW3" s="202"/>
      <c r="NIX3" s="202"/>
      <c r="NIY3" s="203"/>
      <c r="NIZ3" s="204"/>
      <c r="NJA3" s="202"/>
      <c r="NJB3" s="202"/>
      <c r="NJC3" s="203"/>
      <c r="NJD3" s="204"/>
      <c r="NJE3" s="202"/>
      <c r="NJF3" s="202"/>
      <c r="NJG3" s="203"/>
      <c r="NJH3" s="204"/>
      <c r="NJI3" s="202"/>
      <c r="NJJ3" s="202"/>
      <c r="NJK3" s="203"/>
      <c r="NJL3" s="204"/>
      <c r="NJM3" s="202"/>
      <c r="NJN3" s="202"/>
      <c r="NJO3" s="203"/>
      <c r="NJP3" s="204"/>
      <c r="NJQ3" s="202"/>
      <c r="NJR3" s="202"/>
      <c r="NJS3" s="203"/>
      <c r="NJT3" s="204"/>
      <c r="NJU3" s="202"/>
      <c r="NJV3" s="202"/>
      <c r="NJW3" s="203"/>
      <c r="NJX3" s="204"/>
      <c r="NJY3" s="202"/>
      <c r="NJZ3" s="202"/>
      <c r="NKA3" s="203"/>
      <c r="NKB3" s="204"/>
      <c r="NKC3" s="202"/>
      <c r="NKD3" s="202"/>
      <c r="NKE3" s="203"/>
      <c r="NKF3" s="204"/>
      <c r="NKG3" s="202"/>
      <c r="NKH3" s="202"/>
      <c r="NKI3" s="203"/>
      <c r="NKJ3" s="204"/>
      <c r="NKK3" s="202"/>
      <c r="NKL3" s="202"/>
      <c r="NKM3" s="203"/>
      <c r="NKN3" s="204"/>
      <c r="NKO3" s="202"/>
      <c r="NKP3" s="202"/>
      <c r="NKQ3" s="203"/>
      <c r="NKR3" s="204"/>
      <c r="NKS3" s="202"/>
      <c r="NKT3" s="202"/>
      <c r="NKU3" s="203"/>
      <c r="NKV3" s="204"/>
      <c r="NKW3" s="202"/>
      <c r="NKX3" s="202"/>
      <c r="NKY3" s="203"/>
      <c r="NKZ3" s="204"/>
      <c r="NLA3" s="202"/>
      <c r="NLB3" s="202"/>
      <c r="NLC3" s="203"/>
      <c r="NLD3" s="204"/>
      <c r="NLE3" s="202"/>
      <c r="NLF3" s="202"/>
      <c r="NLG3" s="203"/>
      <c r="NLH3" s="204"/>
      <c r="NLI3" s="202"/>
      <c r="NLJ3" s="202"/>
      <c r="NLK3" s="203"/>
      <c r="NLL3" s="204"/>
      <c r="NLM3" s="202"/>
      <c r="NLN3" s="202"/>
      <c r="NLO3" s="203"/>
      <c r="NLP3" s="204"/>
      <c r="NLQ3" s="202"/>
      <c r="NLR3" s="202"/>
      <c r="NLS3" s="203"/>
      <c r="NLT3" s="204"/>
      <c r="NLU3" s="202"/>
      <c r="NLV3" s="202"/>
      <c r="NLW3" s="203"/>
      <c r="NLX3" s="204"/>
      <c r="NLY3" s="202"/>
      <c r="NLZ3" s="202"/>
      <c r="NMA3" s="203"/>
      <c r="NMB3" s="204"/>
      <c r="NMC3" s="202"/>
      <c r="NMD3" s="202"/>
      <c r="NME3" s="203"/>
      <c r="NMF3" s="204"/>
      <c r="NMG3" s="202"/>
      <c r="NMH3" s="202"/>
      <c r="NMI3" s="203"/>
      <c r="NMJ3" s="204"/>
      <c r="NMK3" s="202"/>
      <c r="NML3" s="202"/>
      <c r="NMM3" s="203"/>
      <c r="NMN3" s="204"/>
      <c r="NMO3" s="202"/>
      <c r="NMP3" s="202"/>
      <c r="NMQ3" s="203"/>
      <c r="NMR3" s="204"/>
      <c r="NMS3" s="202"/>
      <c r="NMT3" s="202"/>
      <c r="NMU3" s="203"/>
      <c r="NMV3" s="204"/>
      <c r="NMW3" s="202"/>
      <c r="NMX3" s="202"/>
      <c r="NMY3" s="203"/>
      <c r="NMZ3" s="204"/>
      <c r="NNA3" s="202"/>
      <c r="NNB3" s="202"/>
      <c r="NNC3" s="203"/>
      <c r="NND3" s="204"/>
      <c r="NNE3" s="202"/>
      <c r="NNF3" s="202"/>
      <c r="NNG3" s="203"/>
      <c r="NNH3" s="204"/>
      <c r="NNI3" s="202"/>
      <c r="NNJ3" s="202"/>
      <c r="NNK3" s="203"/>
      <c r="NNL3" s="204"/>
      <c r="NNM3" s="202"/>
      <c r="NNN3" s="202"/>
      <c r="NNO3" s="203"/>
      <c r="NNP3" s="204"/>
      <c r="NNQ3" s="202"/>
      <c r="NNR3" s="202"/>
      <c r="NNS3" s="203"/>
      <c r="NNT3" s="204"/>
      <c r="NNU3" s="202"/>
      <c r="NNV3" s="202"/>
      <c r="NNW3" s="203"/>
      <c r="NNX3" s="204"/>
      <c r="NNY3" s="202"/>
      <c r="NNZ3" s="202"/>
      <c r="NOA3" s="203"/>
      <c r="NOB3" s="204"/>
      <c r="NOC3" s="202"/>
      <c r="NOD3" s="202"/>
      <c r="NOE3" s="203"/>
      <c r="NOF3" s="204"/>
      <c r="NOG3" s="202"/>
      <c r="NOH3" s="202"/>
      <c r="NOI3" s="203"/>
      <c r="NOJ3" s="204"/>
      <c r="NOK3" s="202"/>
      <c r="NOL3" s="202"/>
      <c r="NOM3" s="203"/>
      <c r="NON3" s="204"/>
      <c r="NOO3" s="202"/>
      <c r="NOP3" s="202"/>
      <c r="NOQ3" s="203"/>
      <c r="NOR3" s="204"/>
      <c r="NOS3" s="202"/>
      <c r="NOT3" s="202"/>
      <c r="NOU3" s="203"/>
      <c r="NOV3" s="204"/>
      <c r="NOW3" s="202"/>
      <c r="NOX3" s="202"/>
      <c r="NOY3" s="203"/>
      <c r="NOZ3" s="204"/>
      <c r="NPA3" s="202"/>
      <c r="NPB3" s="202"/>
      <c r="NPC3" s="203"/>
      <c r="NPD3" s="204"/>
      <c r="NPE3" s="202"/>
      <c r="NPF3" s="202"/>
      <c r="NPG3" s="203"/>
      <c r="NPH3" s="204"/>
      <c r="NPI3" s="202"/>
      <c r="NPJ3" s="202"/>
      <c r="NPK3" s="203"/>
      <c r="NPL3" s="204"/>
      <c r="NPM3" s="202"/>
      <c r="NPN3" s="202"/>
      <c r="NPO3" s="203"/>
      <c r="NPP3" s="204"/>
      <c r="NPQ3" s="202"/>
      <c r="NPR3" s="202"/>
      <c r="NPS3" s="203"/>
      <c r="NPT3" s="204"/>
      <c r="NPU3" s="202"/>
      <c r="NPV3" s="202"/>
      <c r="NPW3" s="203"/>
      <c r="NPX3" s="204"/>
      <c r="NPY3" s="202"/>
      <c r="NPZ3" s="202"/>
      <c r="NQA3" s="203"/>
      <c r="NQB3" s="204"/>
      <c r="NQC3" s="202"/>
      <c r="NQD3" s="202"/>
      <c r="NQE3" s="203"/>
      <c r="NQF3" s="204"/>
      <c r="NQG3" s="202"/>
      <c r="NQH3" s="202"/>
      <c r="NQI3" s="203"/>
      <c r="NQJ3" s="204"/>
      <c r="NQK3" s="202"/>
      <c r="NQL3" s="202"/>
      <c r="NQM3" s="203"/>
      <c r="NQN3" s="204"/>
      <c r="NQO3" s="202"/>
      <c r="NQP3" s="202"/>
      <c r="NQQ3" s="203"/>
      <c r="NQR3" s="204"/>
      <c r="NQS3" s="202"/>
      <c r="NQT3" s="202"/>
      <c r="NQU3" s="203"/>
      <c r="NQV3" s="204"/>
      <c r="NQW3" s="202"/>
      <c r="NQX3" s="202"/>
      <c r="NQY3" s="203"/>
      <c r="NQZ3" s="204"/>
      <c r="NRA3" s="202"/>
      <c r="NRB3" s="202"/>
      <c r="NRC3" s="203"/>
      <c r="NRD3" s="204"/>
      <c r="NRE3" s="202"/>
      <c r="NRF3" s="202"/>
      <c r="NRG3" s="203"/>
      <c r="NRH3" s="204"/>
      <c r="NRI3" s="202"/>
      <c r="NRJ3" s="202"/>
      <c r="NRK3" s="203"/>
      <c r="NRL3" s="204"/>
      <c r="NRM3" s="202"/>
      <c r="NRN3" s="202"/>
      <c r="NRO3" s="203"/>
      <c r="NRP3" s="204"/>
      <c r="NRQ3" s="202"/>
      <c r="NRR3" s="202"/>
      <c r="NRS3" s="203"/>
      <c r="NRT3" s="204"/>
      <c r="NRU3" s="202"/>
      <c r="NRV3" s="202"/>
      <c r="NRW3" s="203"/>
      <c r="NRX3" s="204"/>
      <c r="NRY3" s="202"/>
      <c r="NRZ3" s="202"/>
      <c r="NSA3" s="203"/>
      <c r="NSB3" s="204"/>
      <c r="NSC3" s="202"/>
      <c r="NSD3" s="202"/>
      <c r="NSE3" s="203"/>
      <c r="NSF3" s="204"/>
      <c r="NSG3" s="202"/>
      <c r="NSH3" s="202"/>
      <c r="NSI3" s="203"/>
      <c r="NSJ3" s="204"/>
      <c r="NSK3" s="202"/>
      <c r="NSL3" s="202"/>
      <c r="NSM3" s="203"/>
      <c r="NSN3" s="204"/>
      <c r="NSO3" s="202"/>
      <c r="NSP3" s="202"/>
      <c r="NSQ3" s="203"/>
      <c r="NSR3" s="204"/>
      <c r="NSS3" s="202"/>
      <c r="NST3" s="202"/>
      <c r="NSU3" s="203"/>
      <c r="NSV3" s="204"/>
      <c r="NSW3" s="202"/>
      <c r="NSX3" s="202"/>
      <c r="NSY3" s="203"/>
      <c r="NSZ3" s="204"/>
      <c r="NTA3" s="202"/>
      <c r="NTB3" s="202"/>
      <c r="NTC3" s="203"/>
      <c r="NTD3" s="204"/>
      <c r="NTE3" s="202"/>
      <c r="NTF3" s="202"/>
      <c r="NTG3" s="203"/>
      <c r="NTH3" s="204"/>
      <c r="NTI3" s="202"/>
      <c r="NTJ3" s="202"/>
      <c r="NTK3" s="203"/>
      <c r="NTL3" s="204"/>
      <c r="NTM3" s="202"/>
      <c r="NTN3" s="202"/>
      <c r="NTO3" s="203"/>
      <c r="NTP3" s="204"/>
      <c r="NTQ3" s="202"/>
      <c r="NTR3" s="202"/>
      <c r="NTS3" s="203"/>
      <c r="NTT3" s="204"/>
      <c r="NTU3" s="202"/>
      <c r="NTV3" s="202"/>
      <c r="NTW3" s="203"/>
      <c r="NTX3" s="204"/>
      <c r="NTY3" s="202"/>
      <c r="NTZ3" s="202"/>
      <c r="NUA3" s="203"/>
      <c r="NUB3" s="204"/>
      <c r="NUC3" s="202"/>
      <c r="NUD3" s="202"/>
      <c r="NUE3" s="203"/>
      <c r="NUF3" s="204"/>
      <c r="NUG3" s="202"/>
      <c r="NUH3" s="202"/>
      <c r="NUI3" s="203"/>
      <c r="NUJ3" s="204"/>
      <c r="NUK3" s="202"/>
      <c r="NUL3" s="202"/>
      <c r="NUM3" s="203"/>
      <c r="NUN3" s="204"/>
      <c r="NUO3" s="202"/>
      <c r="NUP3" s="202"/>
      <c r="NUQ3" s="203"/>
      <c r="NUR3" s="204"/>
      <c r="NUS3" s="202"/>
      <c r="NUT3" s="202"/>
      <c r="NUU3" s="203"/>
      <c r="NUV3" s="204"/>
      <c r="NUW3" s="202"/>
      <c r="NUX3" s="202"/>
      <c r="NUY3" s="203"/>
      <c r="NUZ3" s="204"/>
      <c r="NVA3" s="202"/>
      <c r="NVB3" s="202"/>
      <c r="NVC3" s="203"/>
      <c r="NVD3" s="204"/>
      <c r="NVE3" s="202"/>
      <c r="NVF3" s="202"/>
      <c r="NVG3" s="203"/>
      <c r="NVH3" s="204"/>
      <c r="NVI3" s="202"/>
      <c r="NVJ3" s="202"/>
      <c r="NVK3" s="203"/>
      <c r="NVL3" s="204"/>
      <c r="NVM3" s="202"/>
      <c r="NVN3" s="202"/>
      <c r="NVO3" s="203"/>
      <c r="NVP3" s="204"/>
      <c r="NVQ3" s="202"/>
      <c r="NVR3" s="202"/>
      <c r="NVS3" s="203"/>
      <c r="NVT3" s="204"/>
      <c r="NVU3" s="202"/>
      <c r="NVV3" s="202"/>
      <c r="NVW3" s="203"/>
      <c r="NVX3" s="204"/>
      <c r="NVY3" s="202"/>
      <c r="NVZ3" s="202"/>
      <c r="NWA3" s="203"/>
      <c r="NWB3" s="204"/>
      <c r="NWC3" s="202"/>
      <c r="NWD3" s="202"/>
      <c r="NWE3" s="203"/>
      <c r="NWF3" s="204"/>
      <c r="NWG3" s="202"/>
      <c r="NWH3" s="202"/>
      <c r="NWI3" s="203"/>
      <c r="NWJ3" s="204"/>
      <c r="NWK3" s="202"/>
      <c r="NWL3" s="202"/>
      <c r="NWM3" s="203"/>
      <c r="NWN3" s="204"/>
      <c r="NWO3" s="202"/>
      <c r="NWP3" s="202"/>
      <c r="NWQ3" s="203"/>
      <c r="NWR3" s="204"/>
      <c r="NWS3" s="202"/>
      <c r="NWT3" s="202"/>
      <c r="NWU3" s="203"/>
      <c r="NWV3" s="204"/>
      <c r="NWW3" s="202"/>
      <c r="NWX3" s="202"/>
      <c r="NWY3" s="203"/>
      <c r="NWZ3" s="204"/>
      <c r="NXA3" s="202"/>
      <c r="NXB3" s="202"/>
      <c r="NXC3" s="203"/>
      <c r="NXD3" s="204"/>
      <c r="NXE3" s="202"/>
      <c r="NXF3" s="202"/>
      <c r="NXG3" s="203"/>
      <c r="NXH3" s="204"/>
      <c r="NXI3" s="202"/>
      <c r="NXJ3" s="202"/>
      <c r="NXK3" s="203"/>
      <c r="NXL3" s="204"/>
      <c r="NXM3" s="202"/>
      <c r="NXN3" s="202"/>
      <c r="NXO3" s="203"/>
      <c r="NXP3" s="204"/>
      <c r="NXQ3" s="202"/>
      <c r="NXR3" s="202"/>
      <c r="NXS3" s="203"/>
      <c r="NXT3" s="204"/>
      <c r="NXU3" s="202"/>
      <c r="NXV3" s="202"/>
      <c r="NXW3" s="203"/>
      <c r="NXX3" s="204"/>
      <c r="NXY3" s="202"/>
      <c r="NXZ3" s="202"/>
      <c r="NYA3" s="203"/>
      <c r="NYB3" s="204"/>
      <c r="NYC3" s="202"/>
      <c r="NYD3" s="202"/>
      <c r="NYE3" s="203"/>
      <c r="NYF3" s="204"/>
      <c r="NYG3" s="202"/>
      <c r="NYH3" s="202"/>
      <c r="NYI3" s="203"/>
      <c r="NYJ3" s="204"/>
      <c r="NYK3" s="202"/>
      <c r="NYL3" s="202"/>
      <c r="NYM3" s="203"/>
      <c r="NYN3" s="204"/>
      <c r="NYO3" s="202"/>
      <c r="NYP3" s="202"/>
      <c r="NYQ3" s="203"/>
      <c r="NYR3" s="204"/>
      <c r="NYS3" s="202"/>
      <c r="NYT3" s="202"/>
      <c r="NYU3" s="203"/>
      <c r="NYV3" s="204"/>
      <c r="NYW3" s="202"/>
      <c r="NYX3" s="202"/>
      <c r="NYY3" s="203"/>
      <c r="NYZ3" s="204"/>
      <c r="NZA3" s="202"/>
      <c r="NZB3" s="202"/>
      <c r="NZC3" s="203"/>
      <c r="NZD3" s="204"/>
      <c r="NZE3" s="202"/>
      <c r="NZF3" s="202"/>
      <c r="NZG3" s="203"/>
      <c r="NZH3" s="204"/>
      <c r="NZI3" s="202"/>
      <c r="NZJ3" s="202"/>
      <c r="NZK3" s="203"/>
      <c r="NZL3" s="204"/>
      <c r="NZM3" s="202"/>
      <c r="NZN3" s="202"/>
      <c r="NZO3" s="203"/>
      <c r="NZP3" s="204"/>
      <c r="NZQ3" s="202"/>
      <c r="NZR3" s="202"/>
      <c r="NZS3" s="203"/>
      <c r="NZT3" s="204"/>
      <c r="NZU3" s="202"/>
      <c r="NZV3" s="202"/>
      <c r="NZW3" s="203"/>
      <c r="NZX3" s="204"/>
      <c r="NZY3" s="202"/>
      <c r="NZZ3" s="202"/>
      <c r="OAA3" s="203"/>
      <c r="OAB3" s="204"/>
      <c r="OAC3" s="202"/>
      <c r="OAD3" s="202"/>
      <c r="OAE3" s="203"/>
      <c r="OAF3" s="204"/>
      <c r="OAG3" s="202"/>
      <c r="OAH3" s="202"/>
      <c r="OAI3" s="203"/>
      <c r="OAJ3" s="204"/>
      <c r="OAK3" s="202"/>
      <c r="OAL3" s="202"/>
      <c r="OAM3" s="203"/>
      <c r="OAN3" s="204"/>
      <c r="OAO3" s="202"/>
      <c r="OAP3" s="202"/>
      <c r="OAQ3" s="203"/>
      <c r="OAR3" s="204"/>
      <c r="OAS3" s="202"/>
      <c r="OAT3" s="202"/>
      <c r="OAU3" s="203"/>
      <c r="OAV3" s="204"/>
      <c r="OAW3" s="202"/>
      <c r="OAX3" s="202"/>
      <c r="OAY3" s="203"/>
      <c r="OAZ3" s="204"/>
      <c r="OBA3" s="202"/>
      <c r="OBB3" s="202"/>
      <c r="OBC3" s="203"/>
      <c r="OBD3" s="204"/>
      <c r="OBE3" s="202"/>
      <c r="OBF3" s="202"/>
      <c r="OBG3" s="203"/>
      <c r="OBH3" s="204"/>
      <c r="OBI3" s="202"/>
      <c r="OBJ3" s="202"/>
      <c r="OBK3" s="203"/>
      <c r="OBL3" s="204"/>
      <c r="OBM3" s="202"/>
      <c r="OBN3" s="202"/>
      <c r="OBO3" s="203"/>
      <c r="OBP3" s="204"/>
      <c r="OBQ3" s="202"/>
      <c r="OBR3" s="202"/>
      <c r="OBS3" s="203"/>
      <c r="OBT3" s="204"/>
      <c r="OBU3" s="202"/>
      <c r="OBV3" s="202"/>
      <c r="OBW3" s="203"/>
      <c r="OBX3" s="204"/>
      <c r="OBY3" s="202"/>
      <c r="OBZ3" s="202"/>
      <c r="OCA3" s="203"/>
      <c r="OCB3" s="204"/>
      <c r="OCC3" s="202"/>
      <c r="OCD3" s="202"/>
      <c r="OCE3" s="203"/>
      <c r="OCF3" s="204"/>
      <c r="OCG3" s="202"/>
      <c r="OCH3" s="202"/>
      <c r="OCI3" s="203"/>
      <c r="OCJ3" s="204"/>
      <c r="OCK3" s="202"/>
      <c r="OCL3" s="202"/>
      <c r="OCM3" s="203"/>
      <c r="OCN3" s="204"/>
      <c r="OCO3" s="202"/>
      <c r="OCP3" s="202"/>
      <c r="OCQ3" s="203"/>
      <c r="OCR3" s="204"/>
      <c r="OCS3" s="202"/>
      <c r="OCT3" s="202"/>
      <c r="OCU3" s="203"/>
      <c r="OCV3" s="204"/>
      <c r="OCW3" s="202"/>
      <c r="OCX3" s="202"/>
      <c r="OCY3" s="203"/>
      <c r="OCZ3" s="204"/>
      <c r="ODA3" s="202"/>
      <c r="ODB3" s="202"/>
      <c r="ODC3" s="203"/>
      <c r="ODD3" s="204"/>
      <c r="ODE3" s="202"/>
      <c r="ODF3" s="202"/>
      <c r="ODG3" s="203"/>
      <c r="ODH3" s="204"/>
      <c r="ODI3" s="202"/>
      <c r="ODJ3" s="202"/>
      <c r="ODK3" s="203"/>
      <c r="ODL3" s="204"/>
      <c r="ODM3" s="202"/>
      <c r="ODN3" s="202"/>
      <c r="ODO3" s="203"/>
      <c r="ODP3" s="204"/>
      <c r="ODQ3" s="202"/>
      <c r="ODR3" s="202"/>
      <c r="ODS3" s="203"/>
      <c r="ODT3" s="204"/>
      <c r="ODU3" s="202"/>
      <c r="ODV3" s="202"/>
      <c r="ODW3" s="203"/>
      <c r="ODX3" s="204"/>
      <c r="ODY3" s="202"/>
      <c r="ODZ3" s="202"/>
      <c r="OEA3" s="203"/>
      <c r="OEB3" s="204"/>
      <c r="OEC3" s="202"/>
      <c r="OED3" s="202"/>
      <c r="OEE3" s="203"/>
      <c r="OEF3" s="204"/>
      <c r="OEG3" s="202"/>
      <c r="OEH3" s="202"/>
      <c r="OEI3" s="203"/>
      <c r="OEJ3" s="204"/>
      <c r="OEK3" s="202"/>
      <c r="OEL3" s="202"/>
      <c r="OEM3" s="203"/>
      <c r="OEN3" s="204"/>
      <c r="OEO3" s="202"/>
      <c r="OEP3" s="202"/>
      <c r="OEQ3" s="203"/>
      <c r="OER3" s="204"/>
      <c r="OES3" s="202"/>
      <c r="OET3" s="202"/>
      <c r="OEU3" s="203"/>
      <c r="OEV3" s="204"/>
      <c r="OEW3" s="202"/>
      <c r="OEX3" s="202"/>
      <c r="OEY3" s="203"/>
      <c r="OEZ3" s="204"/>
      <c r="OFA3" s="202"/>
      <c r="OFB3" s="202"/>
      <c r="OFC3" s="203"/>
      <c r="OFD3" s="204"/>
      <c r="OFE3" s="202"/>
      <c r="OFF3" s="202"/>
      <c r="OFG3" s="203"/>
      <c r="OFH3" s="204"/>
      <c r="OFI3" s="202"/>
      <c r="OFJ3" s="202"/>
      <c r="OFK3" s="203"/>
      <c r="OFL3" s="204"/>
      <c r="OFM3" s="202"/>
      <c r="OFN3" s="202"/>
      <c r="OFO3" s="203"/>
      <c r="OFP3" s="204"/>
      <c r="OFQ3" s="202"/>
      <c r="OFR3" s="202"/>
      <c r="OFS3" s="203"/>
      <c r="OFT3" s="204"/>
      <c r="OFU3" s="202"/>
      <c r="OFV3" s="202"/>
      <c r="OFW3" s="203"/>
      <c r="OFX3" s="204"/>
      <c r="OFY3" s="202"/>
      <c r="OFZ3" s="202"/>
      <c r="OGA3" s="203"/>
      <c r="OGB3" s="204"/>
      <c r="OGC3" s="202"/>
      <c r="OGD3" s="202"/>
      <c r="OGE3" s="203"/>
      <c r="OGF3" s="204"/>
      <c r="OGG3" s="202"/>
      <c r="OGH3" s="202"/>
      <c r="OGI3" s="203"/>
      <c r="OGJ3" s="204"/>
      <c r="OGK3" s="202"/>
      <c r="OGL3" s="202"/>
      <c r="OGM3" s="203"/>
      <c r="OGN3" s="204"/>
      <c r="OGO3" s="202"/>
      <c r="OGP3" s="202"/>
      <c r="OGQ3" s="203"/>
      <c r="OGR3" s="204"/>
      <c r="OGS3" s="202"/>
      <c r="OGT3" s="202"/>
      <c r="OGU3" s="203"/>
      <c r="OGV3" s="204"/>
      <c r="OGW3" s="202"/>
      <c r="OGX3" s="202"/>
      <c r="OGY3" s="203"/>
      <c r="OGZ3" s="204"/>
      <c r="OHA3" s="202"/>
      <c r="OHB3" s="202"/>
      <c r="OHC3" s="203"/>
      <c r="OHD3" s="204"/>
      <c r="OHE3" s="202"/>
      <c r="OHF3" s="202"/>
      <c r="OHG3" s="203"/>
      <c r="OHH3" s="204"/>
      <c r="OHI3" s="202"/>
      <c r="OHJ3" s="202"/>
      <c r="OHK3" s="203"/>
      <c r="OHL3" s="204"/>
      <c r="OHM3" s="202"/>
      <c r="OHN3" s="202"/>
      <c r="OHO3" s="203"/>
      <c r="OHP3" s="204"/>
      <c r="OHQ3" s="202"/>
      <c r="OHR3" s="202"/>
      <c r="OHS3" s="203"/>
      <c r="OHT3" s="204"/>
      <c r="OHU3" s="202"/>
      <c r="OHV3" s="202"/>
      <c r="OHW3" s="203"/>
      <c r="OHX3" s="204"/>
      <c r="OHY3" s="202"/>
      <c r="OHZ3" s="202"/>
      <c r="OIA3" s="203"/>
      <c r="OIB3" s="204"/>
      <c r="OIC3" s="202"/>
      <c r="OID3" s="202"/>
      <c r="OIE3" s="203"/>
      <c r="OIF3" s="204"/>
      <c r="OIG3" s="202"/>
      <c r="OIH3" s="202"/>
      <c r="OII3" s="203"/>
      <c r="OIJ3" s="204"/>
      <c r="OIK3" s="202"/>
      <c r="OIL3" s="202"/>
      <c r="OIM3" s="203"/>
      <c r="OIN3" s="204"/>
      <c r="OIO3" s="202"/>
      <c r="OIP3" s="202"/>
      <c r="OIQ3" s="203"/>
      <c r="OIR3" s="204"/>
      <c r="OIS3" s="202"/>
      <c r="OIT3" s="202"/>
      <c r="OIU3" s="203"/>
      <c r="OIV3" s="204"/>
      <c r="OIW3" s="202"/>
      <c r="OIX3" s="202"/>
      <c r="OIY3" s="203"/>
      <c r="OIZ3" s="204"/>
      <c r="OJA3" s="202"/>
      <c r="OJB3" s="202"/>
      <c r="OJC3" s="203"/>
      <c r="OJD3" s="204"/>
      <c r="OJE3" s="202"/>
      <c r="OJF3" s="202"/>
      <c r="OJG3" s="203"/>
      <c r="OJH3" s="204"/>
      <c r="OJI3" s="202"/>
      <c r="OJJ3" s="202"/>
      <c r="OJK3" s="203"/>
      <c r="OJL3" s="204"/>
      <c r="OJM3" s="202"/>
      <c r="OJN3" s="202"/>
      <c r="OJO3" s="203"/>
      <c r="OJP3" s="204"/>
      <c r="OJQ3" s="202"/>
      <c r="OJR3" s="202"/>
      <c r="OJS3" s="203"/>
      <c r="OJT3" s="204"/>
      <c r="OJU3" s="202"/>
      <c r="OJV3" s="202"/>
      <c r="OJW3" s="203"/>
      <c r="OJX3" s="204"/>
      <c r="OJY3" s="202"/>
      <c r="OJZ3" s="202"/>
      <c r="OKA3" s="203"/>
      <c r="OKB3" s="204"/>
      <c r="OKC3" s="202"/>
      <c r="OKD3" s="202"/>
      <c r="OKE3" s="203"/>
      <c r="OKF3" s="204"/>
      <c r="OKG3" s="202"/>
      <c r="OKH3" s="202"/>
      <c r="OKI3" s="203"/>
      <c r="OKJ3" s="204"/>
      <c r="OKK3" s="202"/>
      <c r="OKL3" s="202"/>
      <c r="OKM3" s="203"/>
      <c r="OKN3" s="204"/>
      <c r="OKO3" s="202"/>
      <c r="OKP3" s="202"/>
      <c r="OKQ3" s="203"/>
      <c r="OKR3" s="204"/>
      <c r="OKS3" s="202"/>
      <c r="OKT3" s="202"/>
      <c r="OKU3" s="203"/>
      <c r="OKV3" s="204"/>
      <c r="OKW3" s="202"/>
      <c r="OKX3" s="202"/>
      <c r="OKY3" s="203"/>
      <c r="OKZ3" s="204"/>
      <c r="OLA3" s="202"/>
      <c r="OLB3" s="202"/>
      <c r="OLC3" s="203"/>
      <c r="OLD3" s="204"/>
      <c r="OLE3" s="202"/>
      <c r="OLF3" s="202"/>
      <c r="OLG3" s="203"/>
      <c r="OLH3" s="204"/>
      <c r="OLI3" s="202"/>
      <c r="OLJ3" s="202"/>
      <c r="OLK3" s="203"/>
      <c r="OLL3" s="204"/>
      <c r="OLM3" s="202"/>
      <c r="OLN3" s="202"/>
      <c r="OLO3" s="203"/>
      <c r="OLP3" s="204"/>
      <c r="OLQ3" s="202"/>
      <c r="OLR3" s="202"/>
      <c r="OLS3" s="203"/>
      <c r="OLT3" s="204"/>
      <c r="OLU3" s="202"/>
      <c r="OLV3" s="202"/>
      <c r="OLW3" s="203"/>
      <c r="OLX3" s="204"/>
      <c r="OLY3" s="202"/>
      <c r="OLZ3" s="202"/>
      <c r="OMA3" s="203"/>
      <c r="OMB3" s="204"/>
      <c r="OMC3" s="202"/>
      <c r="OMD3" s="202"/>
      <c r="OME3" s="203"/>
      <c r="OMF3" s="204"/>
      <c r="OMG3" s="202"/>
      <c r="OMH3" s="202"/>
      <c r="OMI3" s="203"/>
      <c r="OMJ3" s="204"/>
      <c r="OMK3" s="202"/>
      <c r="OML3" s="202"/>
      <c r="OMM3" s="203"/>
      <c r="OMN3" s="204"/>
      <c r="OMO3" s="202"/>
      <c r="OMP3" s="202"/>
      <c r="OMQ3" s="203"/>
      <c r="OMR3" s="204"/>
      <c r="OMS3" s="202"/>
      <c r="OMT3" s="202"/>
      <c r="OMU3" s="203"/>
      <c r="OMV3" s="204"/>
      <c r="OMW3" s="202"/>
      <c r="OMX3" s="202"/>
      <c r="OMY3" s="203"/>
      <c r="OMZ3" s="204"/>
      <c r="ONA3" s="202"/>
      <c r="ONB3" s="202"/>
      <c r="ONC3" s="203"/>
      <c r="OND3" s="204"/>
      <c r="ONE3" s="202"/>
      <c r="ONF3" s="202"/>
      <c r="ONG3" s="203"/>
      <c r="ONH3" s="204"/>
      <c r="ONI3" s="202"/>
      <c r="ONJ3" s="202"/>
      <c r="ONK3" s="203"/>
      <c r="ONL3" s="204"/>
      <c r="ONM3" s="202"/>
      <c r="ONN3" s="202"/>
      <c r="ONO3" s="203"/>
      <c r="ONP3" s="204"/>
      <c r="ONQ3" s="202"/>
      <c r="ONR3" s="202"/>
      <c r="ONS3" s="203"/>
      <c r="ONT3" s="204"/>
      <c r="ONU3" s="202"/>
      <c r="ONV3" s="202"/>
      <c r="ONW3" s="203"/>
      <c r="ONX3" s="204"/>
      <c r="ONY3" s="202"/>
      <c r="ONZ3" s="202"/>
      <c r="OOA3" s="203"/>
      <c r="OOB3" s="204"/>
      <c r="OOC3" s="202"/>
      <c r="OOD3" s="202"/>
      <c r="OOE3" s="203"/>
      <c r="OOF3" s="204"/>
      <c r="OOG3" s="202"/>
      <c r="OOH3" s="202"/>
      <c r="OOI3" s="203"/>
      <c r="OOJ3" s="204"/>
      <c r="OOK3" s="202"/>
      <c r="OOL3" s="202"/>
      <c r="OOM3" s="203"/>
      <c r="OON3" s="204"/>
      <c r="OOO3" s="202"/>
      <c r="OOP3" s="202"/>
      <c r="OOQ3" s="203"/>
      <c r="OOR3" s="204"/>
      <c r="OOS3" s="202"/>
      <c r="OOT3" s="202"/>
      <c r="OOU3" s="203"/>
      <c r="OOV3" s="204"/>
      <c r="OOW3" s="202"/>
      <c r="OOX3" s="202"/>
      <c r="OOY3" s="203"/>
      <c r="OOZ3" s="204"/>
      <c r="OPA3" s="202"/>
      <c r="OPB3" s="202"/>
      <c r="OPC3" s="203"/>
      <c r="OPD3" s="204"/>
      <c r="OPE3" s="202"/>
      <c r="OPF3" s="202"/>
      <c r="OPG3" s="203"/>
      <c r="OPH3" s="204"/>
      <c r="OPI3" s="202"/>
      <c r="OPJ3" s="202"/>
      <c r="OPK3" s="203"/>
      <c r="OPL3" s="204"/>
      <c r="OPM3" s="202"/>
      <c r="OPN3" s="202"/>
      <c r="OPO3" s="203"/>
      <c r="OPP3" s="204"/>
      <c r="OPQ3" s="202"/>
      <c r="OPR3" s="202"/>
      <c r="OPS3" s="203"/>
      <c r="OPT3" s="204"/>
      <c r="OPU3" s="202"/>
      <c r="OPV3" s="202"/>
      <c r="OPW3" s="203"/>
      <c r="OPX3" s="204"/>
      <c r="OPY3" s="202"/>
      <c r="OPZ3" s="202"/>
      <c r="OQA3" s="203"/>
      <c r="OQB3" s="204"/>
      <c r="OQC3" s="202"/>
      <c r="OQD3" s="202"/>
      <c r="OQE3" s="203"/>
      <c r="OQF3" s="204"/>
      <c r="OQG3" s="202"/>
      <c r="OQH3" s="202"/>
      <c r="OQI3" s="203"/>
      <c r="OQJ3" s="204"/>
      <c r="OQK3" s="202"/>
      <c r="OQL3" s="202"/>
      <c r="OQM3" s="203"/>
      <c r="OQN3" s="204"/>
      <c r="OQO3" s="202"/>
      <c r="OQP3" s="202"/>
      <c r="OQQ3" s="203"/>
      <c r="OQR3" s="204"/>
      <c r="OQS3" s="202"/>
      <c r="OQT3" s="202"/>
      <c r="OQU3" s="203"/>
      <c r="OQV3" s="204"/>
      <c r="OQW3" s="202"/>
      <c r="OQX3" s="202"/>
      <c r="OQY3" s="203"/>
      <c r="OQZ3" s="204"/>
      <c r="ORA3" s="202"/>
      <c r="ORB3" s="202"/>
      <c r="ORC3" s="203"/>
      <c r="ORD3" s="204"/>
      <c r="ORE3" s="202"/>
      <c r="ORF3" s="202"/>
      <c r="ORG3" s="203"/>
      <c r="ORH3" s="204"/>
      <c r="ORI3" s="202"/>
      <c r="ORJ3" s="202"/>
      <c r="ORK3" s="203"/>
      <c r="ORL3" s="204"/>
      <c r="ORM3" s="202"/>
      <c r="ORN3" s="202"/>
      <c r="ORO3" s="203"/>
      <c r="ORP3" s="204"/>
      <c r="ORQ3" s="202"/>
      <c r="ORR3" s="202"/>
      <c r="ORS3" s="203"/>
      <c r="ORT3" s="204"/>
      <c r="ORU3" s="202"/>
      <c r="ORV3" s="202"/>
      <c r="ORW3" s="203"/>
      <c r="ORX3" s="204"/>
      <c r="ORY3" s="202"/>
      <c r="ORZ3" s="202"/>
      <c r="OSA3" s="203"/>
      <c r="OSB3" s="204"/>
      <c r="OSC3" s="202"/>
      <c r="OSD3" s="202"/>
      <c r="OSE3" s="203"/>
      <c r="OSF3" s="204"/>
      <c r="OSG3" s="202"/>
      <c r="OSH3" s="202"/>
      <c r="OSI3" s="203"/>
      <c r="OSJ3" s="204"/>
      <c r="OSK3" s="202"/>
      <c r="OSL3" s="202"/>
      <c r="OSM3" s="203"/>
      <c r="OSN3" s="204"/>
      <c r="OSO3" s="202"/>
      <c r="OSP3" s="202"/>
      <c r="OSQ3" s="203"/>
      <c r="OSR3" s="204"/>
      <c r="OSS3" s="202"/>
      <c r="OST3" s="202"/>
      <c r="OSU3" s="203"/>
      <c r="OSV3" s="204"/>
      <c r="OSW3" s="202"/>
      <c r="OSX3" s="202"/>
      <c r="OSY3" s="203"/>
      <c r="OSZ3" s="204"/>
      <c r="OTA3" s="202"/>
      <c r="OTB3" s="202"/>
      <c r="OTC3" s="203"/>
      <c r="OTD3" s="204"/>
      <c r="OTE3" s="202"/>
      <c r="OTF3" s="202"/>
      <c r="OTG3" s="203"/>
      <c r="OTH3" s="204"/>
      <c r="OTI3" s="202"/>
      <c r="OTJ3" s="202"/>
      <c r="OTK3" s="203"/>
      <c r="OTL3" s="204"/>
      <c r="OTM3" s="202"/>
      <c r="OTN3" s="202"/>
      <c r="OTO3" s="203"/>
      <c r="OTP3" s="204"/>
      <c r="OTQ3" s="202"/>
      <c r="OTR3" s="202"/>
      <c r="OTS3" s="203"/>
      <c r="OTT3" s="204"/>
      <c r="OTU3" s="202"/>
      <c r="OTV3" s="202"/>
      <c r="OTW3" s="203"/>
      <c r="OTX3" s="204"/>
      <c r="OTY3" s="202"/>
      <c r="OTZ3" s="202"/>
      <c r="OUA3" s="203"/>
      <c r="OUB3" s="204"/>
      <c r="OUC3" s="202"/>
      <c r="OUD3" s="202"/>
      <c r="OUE3" s="203"/>
      <c r="OUF3" s="204"/>
      <c r="OUG3" s="202"/>
      <c r="OUH3" s="202"/>
      <c r="OUI3" s="203"/>
      <c r="OUJ3" s="204"/>
      <c r="OUK3" s="202"/>
      <c r="OUL3" s="202"/>
      <c r="OUM3" s="203"/>
      <c r="OUN3" s="204"/>
      <c r="OUO3" s="202"/>
      <c r="OUP3" s="202"/>
      <c r="OUQ3" s="203"/>
      <c r="OUR3" s="204"/>
      <c r="OUS3" s="202"/>
      <c r="OUT3" s="202"/>
      <c r="OUU3" s="203"/>
      <c r="OUV3" s="204"/>
      <c r="OUW3" s="202"/>
      <c r="OUX3" s="202"/>
      <c r="OUY3" s="203"/>
      <c r="OUZ3" s="204"/>
      <c r="OVA3" s="202"/>
      <c r="OVB3" s="202"/>
      <c r="OVC3" s="203"/>
      <c r="OVD3" s="204"/>
      <c r="OVE3" s="202"/>
      <c r="OVF3" s="202"/>
      <c r="OVG3" s="203"/>
      <c r="OVH3" s="204"/>
      <c r="OVI3" s="202"/>
      <c r="OVJ3" s="202"/>
      <c r="OVK3" s="203"/>
      <c r="OVL3" s="204"/>
      <c r="OVM3" s="202"/>
      <c r="OVN3" s="202"/>
      <c r="OVO3" s="203"/>
      <c r="OVP3" s="204"/>
      <c r="OVQ3" s="202"/>
      <c r="OVR3" s="202"/>
      <c r="OVS3" s="203"/>
      <c r="OVT3" s="204"/>
      <c r="OVU3" s="202"/>
      <c r="OVV3" s="202"/>
      <c r="OVW3" s="203"/>
      <c r="OVX3" s="204"/>
      <c r="OVY3" s="202"/>
      <c r="OVZ3" s="202"/>
      <c r="OWA3" s="203"/>
      <c r="OWB3" s="204"/>
      <c r="OWC3" s="202"/>
      <c r="OWD3" s="202"/>
      <c r="OWE3" s="203"/>
      <c r="OWF3" s="204"/>
      <c r="OWG3" s="202"/>
      <c r="OWH3" s="202"/>
      <c r="OWI3" s="203"/>
      <c r="OWJ3" s="204"/>
      <c r="OWK3" s="202"/>
      <c r="OWL3" s="202"/>
      <c r="OWM3" s="203"/>
      <c r="OWN3" s="204"/>
      <c r="OWO3" s="202"/>
      <c r="OWP3" s="202"/>
      <c r="OWQ3" s="203"/>
      <c r="OWR3" s="204"/>
      <c r="OWS3" s="202"/>
      <c r="OWT3" s="202"/>
      <c r="OWU3" s="203"/>
      <c r="OWV3" s="204"/>
      <c r="OWW3" s="202"/>
      <c r="OWX3" s="202"/>
      <c r="OWY3" s="203"/>
      <c r="OWZ3" s="204"/>
      <c r="OXA3" s="202"/>
      <c r="OXB3" s="202"/>
      <c r="OXC3" s="203"/>
      <c r="OXD3" s="204"/>
      <c r="OXE3" s="202"/>
      <c r="OXF3" s="202"/>
      <c r="OXG3" s="203"/>
      <c r="OXH3" s="204"/>
      <c r="OXI3" s="202"/>
      <c r="OXJ3" s="202"/>
      <c r="OXK3" s="203"/>
      <c r="OXL3" s="204"/>
      <c r="OXM3" s="202"/>
      <c r="OXN3" s="202"/>
      <c r="OXO3" s="203"/>
      <c r="OXP3" s="204"/>
      <c r="OXQ3" s="202"/>
      <c r="OXR3" s="202"/>
      <c r="OXS3" s="203"/>
      <c r="OXT3" s="204"/>
      <c r="OXU3" s="202"/>
      <c r="OXV3" s="202"/>
      <c r="OXW3" s="203"/>
      <c r="OXX3" s="204"/>
      <c r="OXY3" s="202"/>
      <c r="OXZ3" s="202"/>
      <c r="OYA3" s="203"/>
      <c r="OYB3" s="204"/>
      <c r="OYC3" s="202"/>
      <c r="OYD3" s="202"/>
      <c r="OYE3" s="203"/>
      <c r="OYF3" s="204"/>
      <c r="OYG3" s="202"/>
      <c r="OYH3" s="202"/>
      <c r="OYI3" s="203"/>
      <c r="OYJ3" s="204"/>
      <c r="OYK3" s="202"/>
      <c r="OYL3" s="202"/>
      <c r="OYM3" s="203"/>
      <c r="OYN3" s="204"/>
      <c r="OYO3" s="202"/>
      <c r="OYP3" s="202"/>
      <c r="OYQ3" s="203"/>
      <c r="OYR3" s="204"/>
      <c r="OYS3" s="202"/>
      <c r="OYT3" s="202"/>
      <c r="OYU3" s="203"/>
      <c r="OYV3" s="204"/>
      <c r="OYW3" s="202"/>
      <c r="OYX3" s="202"/>
      <c r="OYY3" s="203"/>
      <c r="OYZ3" s="204"/>
      <c r="OZA3" s="202"/>
      <c r="OZB3" s="202"/>
      <c r="OZC3" s="203"/>
      <c r="OZD3" s="204"/>
      <c r="OZE3" s="202"/>
      <c r="OZF3" s="202"/>
      <c r="OZG3" s="203"/>
      <c r="OZH3" s="204"/>
      <c r="OZI3" s="202"/>
      <c r="OZJ3" s="202"/>
      <c r="OZK3" s="203"/>
      <c r="OZL3" s="204"/>
      <c r="OZM3" s="202"/>
      <c r="OZN3" s="202"/>
      <c r="OZO3" s="203"/>
      <c r="OZP3" s="204"/>
      <c r="OZQ3" s="202"/>
      <c r="OZR3" s="202"/>
      <c r="OZS3" s="203"/>
      <c r="OZT3" s="204"/>
      <c r="OZU3" s="202"/>
      <c r="OZV3" s="202"/>
      <c r="OZW3" s="203"/>
      <c r="OZX3" s="204"/>
      <c r="OZY3" s="202"/>
      <c r="OZZ3" s="202"/>
      <c r="PAA3" s="203"/>
      <c r="PAB3" s="204"/>
      <c r="PAC3" s="202"/>
      <c r="PAD3" s="202"/>
      <c r="PAE3" s="203"/>
      <c r="PAF3" s="204"/>
      <c r="PAG3" s="202"/>
      <c r="PAH3" s="202"/>
      <c r="PAI3" s="203"/>
      <c r="PAJ3" s="204"/>
      <c r="PAK3" s="202"/>
      <c r="PAL3" s="202"/>
      <c r="PAM3" s="203"/>
      <c r="PAN3" s="204"/>
      <c r="PAO3" s="202"/>
      <c r="PAP3" s="202"/>
      <c r="PAQ3" s="203"/>
      <c r="PAR3" s="204"/>
      <c r="PAS3" s="202"/>
      <c r="PAT3" s="202"/>
      <c r="PAU3" s="203"/>
      <c r="PAV3" s="204"/>
      <c r="PAW3" s="202"/>
      <c r="PAX3" s="202"/>
      <c r="PAY3" s="203"/>
      <c r="PAZ3" s="204"/>
      <c r="PBA3" s="202"/>
      <c r="PBB3" s="202"/>
      <c r="PBC3" s="203"/>
      <c r="PBD3" s="204"/>
      <c r="PBE3" s="202"/>
      <c r="PBF3" s="202"/>
      <c r="PBG3" s="203"/>
      <c r="PBH3" s="204"/>
      <c r="PBI3" s="202"/>
      <c r="PBJ3" s="202"/>
      <c r="PBK3" s="203"/>
      <c r="PBL3" s="204"/>
      <c r="PBM3" s="202"/>
      <c r="PBN3" s="202"/>
      <c r="PBO3" s="203"/>
      <c r="PBP3" s="204"/>
      <c r="PBQ3" s="202"/>
      <c r="PBR3" s="202"/>
      <c r="PBS3" s="203"/>
      <c r="PBT3" s="204"/>
      <c r="PBU3" s="202"/>
      <c r="PBV3" s="202"/>
      <c r="PBW3" s="203"/>
      <c r="PBX3" s="204"/>
      <c r="PBY3" s="202"/>
      <c r="PBZ3" s="202"/>
      <c r="PCA3" s="203"/>
      <c r="PCB3" s="204"/>
      <c r="PCC3" s="202"/>
      <c r="PCD3" s="202"/>
      <c r="PCE3" s="203"/>
      <c r="PCF3" s="204"/>
      <c r="PCG3" s="202"/>
      <c r="PCH3" s="202"/>
      <c r="PCI3" s="203"/>
      <c r="PCJ3" s="204"/>
      <c r="PCK3" s="202"/>
      <c r="PCL3" s="202"/>
      <c r="PCM3" s="203"/>
      <c r="PCN3" s="204"/>
      <c r="PCO3" s="202"/>
      <c r="PCP3" s="202"/>
      <c r="PCQ3" s="203"/>
      <c r="PCR3" s="204"/>
      <c r="PCS3" s="202"/>
      <c r="PCT3" s="202"/>
      <c r="PCU3" s="203"/>
      <c r="PCV3" s="204"/>
      <c r="PCW3" s="202"/>
      <c r="PCX3" s="202"/>
      <c r="PCY3" s="203"/>
      <c r="PCZ3" s="204"/>
      <c r="PDA3" s="202"/>
      <c r="PDB3" s="202"/>
      <c r="PDC3" s="203"/>
      <c r="PDD3" s="204"/>
      <c r="PDE3" s="202"/>
      <c r="PDF3" s="202"/>
      <c r="PDG3" s="203"/>
      <c r="PDH3" s="204"/>
      <c r="PDI3" s="202"/>
      <c r="PDJ3" s="202"/>
      <c r="PDK3" s="203"/>
      <c r="PDL3" s="204"/>
      <c r="PDM3" s="202"/>
      <c r="PDN3" s="202"/>
      <c r="PDO3" s="203"/>
      <c r="PDP3" s="204"/>
      <c r="PDQ3" s="202"/>
      <c r="PDR3" s="202"/>
      <c r="PDS3" s="203"/>
      <c r="PDT3" s="204"/>
      <c r="PDU3" s="202"/>
      <c r="PDV3" s="202"/>
      <c r="PDW3" s="203"/>
      <c r="PDX3" s="204"/>
      <c r="PDY3" s="202"/>
      <c r="PDZ3" s="202"/>
      <c r="PEA3" s="203"/>
      <c r="PEB3" s="204"/>
      <c r="PEC3" s="202"/>
      <c r="PED3" s="202"/>
      <c r="PEE3" s="203"/>
      <c r="PEF3" s="204"/>
      <c r="PEG3" s="202"/>
      <c r="PEH3" s="202"/>
      <c r="PEI3" s="203"/>
      <c r="PEJ3" s="204"/>
      <c r="PEK3" s="202"/>
      <c r="PEL3" s="202"/>
      <c r="PEM3" s="203"/>
      <c r="PEN3" s="204"/>
      <c r="PEO3" s="202"/>
      <c r="PEP3" s="202"/>
      <c r="PEQ3" s="203"/>
      <c r="PER3" s="204"/>
      <c r="PES3" s="202"/>
      <c r="PET3" s="202"/>
      <c r="PEU3" s="203"/>
      <c r="PEV3" s="204"/>
      <c r="PEW3" s="202"/>
      <c r="PEX3" s="202"/>
      <c r="PEY3" s="203"/>
      <c r="PEZ3" s="204"/>
      <c r="PFA3" s="202"/>
      <c r="PFB3" s="202"/>
      <c r="PFC3" s="203"/>
      <c r="PFD3" s="204"/>
      <c r="PFE3" s="202"/>
      <c r="PFF3" s="202"/>
      <c r="PFG3" s="203"/>
      <c r="PFH3" s="204"/>
      <c r="PFI3" s="202"/>
      <c r="PFJ3" s="202"/>
      <c r="PFK3" s="203"/>
      <c r="PFL3" s="204"/>
      <c r="PFM3" s="202"/>
      <c r="PFN3" s="202"/>
      <c r="PFO3" s="203"/>
      <c r="PFP3" s="204"/>
      <c r="PFQ3" s="202"/>
      <c r="PFR3" s="202"/>
      <c r="PFS3" s="203"/>
      <c r="PFT3" s="204"/>
      <c r="PFU3" s="202"/>
      <c r="PFV3" s="202"/>
      <c r="PFW3" s="203"/>
      <c r="PFX3" s="204"/>
      <c r="PFY3" s="202"/>
      <c r="PFZ3" s="202"/>
      <c r="PGA3" s="203"/>
      <c r="PGB3" s="204"/>
      <c r="PGC3" s="202"/>
      <c r="PGD3" s="202"/>
      <c r="PGE3" s="203"/>
      <c r="PGF3" s="204"/>
      <c r="PGG3" s="202"/>
      <c r="PGH3" s="202"/>
      <c r="PGI3" s="203"/>
      <c r="PGJ3" s="204"/>
      <c r="PGK3" s="202"/>
      <c r="PGL3" s="202"/>
      <c r="PGM3" s="203"/>
      <c r="PGN3" s="204"/>
      <c r="PGO3" s="202"/>
      <c r="PGP3" s="202"/>
      <c r="PGQ3" s="203"/>
      <c r="PGR3" s="204"/>
      <c r="PGS3" s="202"/>
      <c r="PGT3" s="202"/>
      <c r="PGU3" s="203"/>
      <c r="PGV3" s="204"/>
      <c r="PGW3" s="202"/>
      <c r="PGX3" s="202"/>
      <c r="PGY3" s="203"/>
      <c r="PGZ3" s="204"/>
      <c r="PHA3" s="202"/>
      <c r="PHB3" s="202"/>
      <c r="PHC3" s="203"/>
      <c r="PHD3" s="204"/>
      <c r="PHE3" s="202"/>
      <c r="PHF3" s="202"/>
      <c r="PHG3" s="203"/>
      <c r="PHH3" s="204"/>
      <c r="PHI3" s="202"/>
      <c r="PHJ3" s="202"/>
      <c r="PHK3" s="203"/>
      <c r="PHL3" s="204"/>
      <c r="PHM3" s="202"/>
      <c r="PHN3" s="202"/>
      <c r="PHO3" s="203"/>
      <c r="PHP3" s="204"/>
      <c r="PHQ3" s="202"/>
      <c r="PHR3" s="202"/>
      <c r="PHS3" s="203"/>
      <c r="PHT3" s="204"/>
      <c r="PHU3" s="202"/>
      <c r="PHV3" s="202"/>
      <c r="PHW3" s="203"/>
      <c r="PHX3" s="204"/>
      <c r="PHY3" s="202"/>
      <c r="PHZ3" s="202"/>
      <c r="PIA3" s="203"/>
      <c r="PIB3" s="204"/>
      <c r="PIC3" s="202"/>
      <c r="PID3" s="202"/>
      <c r="PIE3" s="203"/>
      <c r="PIF3" s="204"/>
      <c r="PIG3" s="202"/>
      <c r="PIH3" s="202"/>
      <c r="PII3" s="203"/>
      <c r="PIJ3" s="204"/>
      <c r="PIK3" s="202"/>
      <c r="PIL3" s="202"/>
      <c r="PIM3" s="203"/>
      <c r="PIN3" s="204"/>
      <c r="PIO3" s="202"/>
      <c r="PIP3" s="202"/>
      <c r="PIQ3" s="203"/>
      <c r="PIR3" s="204"/>
      <c r="PIS3" s="202"/>
      <c r="PIT3" s="202"/>
      <c r="PIU3" s="203"/>
      <c r="PIV3" s="204"/>
      <c r="PIW3" s="202"/>
      <c r="PIX3" s="202"/>
      <c r="PIY3" s="203"/>
      <c r="PIZ3" s="204"/>
      <c r="PJA3" s="202"/>
      <c r="PJB3" s="202"/>
      <c r="PJC3" s="203"/>
      <c r="PJD3" s="204"/>
      <c r="PJE3" s="202"/>
      <c r="PJF3" s="202"/>
      <c r="PJG3" s="203"/>
      <c r="PJH3" s="204"/>
      <c r="PJI3" s="202"/>
      <c r="PJJ3" s="202"/>
      <c r="PJK3" s="203"/>
      <c r="PJL3" s="204"/>
      <c r="PJM3" s="202"/>
      <c r="PJN3" s="202"/>
      <c r="PJO3" s="203"/>
      <c r="PJP3" s="204"/>
      <c r="PJQ3" s="202"/>
      <c r="PJR3" s="202"/>
      <c r="PJS3" s="203"/>
      <c r="PJT3" s="204"/>
      <c r="PJU3" s="202"/>
      <c r="PJV3" s="202"/>
      <c r="PJW3" s="203"/>
      <c r="PJX3" s="204"/>
      <c r="PJY3" s="202"/>
      <c r="PJZ3" s="202"/>
      <c r="PKA3" s="203"/>
      <c r="PKB3" s="204"/>
      <c r="PKC3" s="202"/>
      <c r="PKD3" s="202"/>
      <c r="PKE3" s="203"/>
      <c r="PKF3" s="204"/>
      <c r="PKG3" s="202"/>
      <c r="PKH3" s="202"/>
      <c r="PKI3" s="203"/>
      <c r="PKJ3" s="204"/>
      <c r="PKK3" s="202"/>
      <c r="PKL3" s="202"/>
      <c r="PKM3" s="203"/>
      <c r="PKN3" s="204"/>
      <c r="PKO3" s="202"/>
      <c r="PKP3" s="202"/>
      <c r="PKQ3" s="203"/>
      <c r="PKR3" s="204"/>
      <c r="PKS3" s="202"/>
      <c r="PKT3" s="202"/>
      <c r="PKU3" s="203"/>
      <c r="PKV3" s="204"/>
      <c r="PKW3" s="202"/>
      <c r="PKX3" s="202"/>
      <c r="PKY3" s="203"/>
      <c r="PKZ3" s="204"/>
      <c r="PLA3" s="202"/>
      <c r="PLB3" s="202"/>
      <c r="PLC3" s="203"/>
      <c r="PLD3" s="204"/>
      <c r="PLE3" s="202"/>
      <c r="PLF3" s="202"/>
      <c r="PLG3" s="203"/>
      <c r="PLH3" s="204"/>
      <c r="PLI3" s="202"/>
      <c r="PLJ3" s="202"/>
      <c r="PLK3" s="203"/>
      <c r="PLL3" s="204"/>
      <c r="PLM3" s="202"/>
      <c r="PLN3" s="202"/>
      <c r="PLO3" s="203"/>
      <c r="PLP3" s="204"/>
      <c r="PLQ3" s="202"/>
      <c r="PLR3" s="202"/>
      <c r="PLS3" s="203"/>
      <c r="PLT3" s="204"/>
      <c r="PLU3" s="202"/>
      <c r="PLV3" s="202"/>
      <c r="PLW3" s="203"/>
      <c r="PLX3" s="204"/>
      <c r="PLY3" s="202"/>
      <c r="PLZ3" s="202"/>
      <c r="PMA3" s="203"/>
      <c r="PMB3" s="204"/>
      <c r="PMC3" s="202"/>
      <c r="PMD3" s="202"/>
      <c r="PME3" s="203"/>
      <c r="PMF3" s="204"/>
      <c r="PMG3" s="202"/>
      <c r="PMH3" s="202"/>
      <c r="PMI3" s="203"/>
      <c r="PMJ3" s="204"/>
      <c r="PMK3" s="202"/>
      <c r="PML3" s="202"/>
      <c r="PMM3" s="203"/>
      <c r="PMN3" s="204"/>
      <c r="PMO3" s="202"/>
      <c r="PMP3" s="202"/>
      <c r="PMQ3" s="203"/>
      <c r="PMR3" s="204"/>
      <c r="PMS3" s="202"/>
      <c r="PMT3" s="202"/>
      <c r="PMU3" s="203"/>
      <c r="PMV3" s="204"/>
      <c r="PMW3" s="202"/>
      <c r="PMX3" s="202"/>
      <c r="PMY3" s="203"/>
      <c r="PMZ3" s="204"/>
      <c r="PNA3" s="202"/>
      <c r="PNB3" s="202"/>
      <c r="PNC3" s="203"/>
      <c r="PND3" s="204"/>
      <c r="PNE3" s="202"/>
      <c r="PNF3" s="202"/>
      <c r="PNG3" s="203"/>
      <c r="PNH3" s="204"/>
      <c r="PNI3" s="202"/>
      <c r="PNJ3" s="202"/>
      <c r="PNK3" s="203"/>
      <c r="PNL3" s="204"/>
      <c r="PNM3" s="202"/>
      <c r="PNN3" s="202"/>
      <c r="PNO3" s="203"/>
      <c r="PNP3" s="204"/>
      <c r="PNQ3" s="202"/>
      <c r="PNR3" s="202"/>
      <c r="PNS3" s="203"/>
      <c r="PNT3" s="204"/>
      <c r="PNU3" s="202"/>
      <c r="PNV3" s="202"/>
      <c r="PNW3" s="203"/>
      <c r="PNX3" s="204"/>
      <c r="PNY3" s="202"/>
      <c r="PNZ3" s="202"/>
      <c r="POA3" s="203"/>
      <c r="POB3" s="204"/>
      <c r="POC3" s="202"/>
      <c r="POD3" s="202"/>
      <c r="POE3" s="203"/>
      <c r="POF3" s="204"/>
      <c r="POG3" s="202"/>
      <c r="POH3" s="202"/>
      <c r="POI3" s="203"/>
      <c r="POJ3" s="204"/>
      <c r="POK3" s="202"/>
      <c r="POL3" s="202"/>
      <c r="POM3" s="203"/>
      <c r="PON3" s="204"/>
      <c r="POO3" s="202"/>
      <c r="POP3" s="202"/>
      <c r="POQ3" s="203"/>
      <c r="POR3" s="204"/>
      <c r="POS3" s="202"/>
      <c r="POT3" s="202"/>
      <c r="POU3" s="203"/>
      <c r="POV3" s="204"/>
      <c r="POW3" s="202"/>
      <c r="POX3" s="202"/>
      <c r="POY3" s="203"/>
      <c r="POZ3" s="204"/>
      <c r="PPA3" s="202"/>
      <c r="PPB3" s="202"/>
      <c r="PPC3" s="203"/>
      <c r="PPD3" s="204"/>
      <c r="PPE3" s="202"/>
      <c r="PPF3" s="202"/>
      <c r="PPG3" s="203"/>
      <c r="PPH3" s="204"/>
      <c r="PPI3" s="202"/>
      <c r="PPJ3" s="202"/>
      <c r="PPK3" s="203"/>
      <c r="PPL3" s="204"/>
      <c r="PPM3" s="202"/>
      <c r="PPN3" s="202"/>
      <c r="PPO3" s="203"/>
      <c r="PPP3" s="204"/>
      <c r="PPQ3" s="202"/>
      <c r="PPR3" s="202"/>
      <c r="PPS3" s="203"/>
      <c r="PPT3" s="204"/>
      <c r="PPU3" s="202"/>
      <c r="PPV3" s="202"/>
      <c r="PPW3" s="203"/>
      <c r="PPX3" s="204"/>
      <c r="PPY3" s="202"/>
      <c r="PPZ3" s="202"/>
      <c r="PQA3" s="203"/>
      <c r="PQB3" s="204"/>
      <c r="PQC3" s="202"/>
      <c r="PQD3" s="202"/>
      <c r="PQE3" s="203"/>
      <c r="PQF3" s="204"/>
      <c r="PQG3" s="202"/>
      <c r="PQH3" s="202"/>
      <c r="PQI3" s="203"/>
      <c r="PQJ3" s="204"/>
      <c r="PQK3" s="202"/>
      <c r="PQL3" s="202"/>
      <c r="PQM3" s="203"/>
      <c r="PQN3" s="204"/>
      <c r="PQO3" s="202"/>
      <c r="PQP3" s="202"/>
      <c r="PQQ3" s="203"/>
      <c r="PQR3" s="204"/>
      <c r="PQS3" s="202"/>
      <c r="PQT3" s="202"/>
      <c r="PQU3" s="203"/>
      <c r="PQV3" s="204"/>
      <c r="PQW3" s="202"/>
      <c r="PQX3" s="202"/>
      <c r="PQY3" s="203"/>
      <c r="PQZ3" s="204"/>
      <c r="PRA3" s="202"/>
      <c r="PRB3" s="202"/>
      <c r="PRC3" s="203"/>
      <c r="PRD3" s="204"/>
      <c r="PRE3" s="202"/>
      <c r="PRF3" s="202"/>
      <c r="PRG3" s="203"/>
      <c r="PRH3" s="204"/>
      <c r="PRI3" s="202"/>
      <c r="PRJ3" s="202"/>
      <c r="PRK3" s="203"/>
      <c r="PRL3" s="204"/>
      <c r="PRM3" s="202"/>
      <c r="PRN3" s="202"/>
      <c r="PRO3" s="203"/>
      <c r="PRP3" s="204"/>
      <c r="PRQ3" s="202"/>
      <c r="PRR3" s="202"/>
      <c r="PRS3" s="203"/>
      <c r="PRT3" s="204"/>
      <c r="PRU3" s="202"/>
      <c r="PRV3" s="202"/>
      <c r="PRW3" s="203"/>
      <c r="PRX3" s="204"/>
      <c r="PRY3" s="202"/>
      <c r="PRZ3" s="202"/>
      <c r="PSA3" s="203"/>
      <c r="PSB3" s="204"/>
      <c r="PSC3" s="202"/>
      <c r="PSD3" s="202"/>
      <c r="PSE3" s="203"/>
      <c r="PSF3" s="204"/>
      <c r="PSG3" s="202"/>
      <c r="PSH3" s="202"/>
      <c r="PSI3" s="203"/>
      <c r="PSJ3" s="204"/>
      <c r="PSK3" s="202"/>
      <c r="PSL3" s="202"/>
      <c r="PSM3" s="203"/>
      <c r="PSN3" s="204"/>
      <c r="PSO3" s="202"/>
      <c r="PSP3" s="202"/>
      <c r="PSQ3" s="203"/>
      <c r="PSR3" s="204"/>
      <c r="PSS3" s="202"/>
      <c r="PST3" s="202"/>
      <c r="PSU3" s="203"/>
      <c r="PSV3" s="204"/>
      <c r="PSW3" s="202"/>
      <c r="PSX3" s="202"/>
      <c r="PSY3" s="203"/>
      <c r="PSZ3" s="204"/>
      <c r="PTA3" s="202"/>
      <c r="PTB3" s="202"/>
      <c r="PTC3" s="203"/>
      <c r="PTD3" s="204"/>
      <c r="PTE3" s="202"/>
      <c r="PTF3" s="202"/>
      <c r="PTG3" s="203"/>
      <c r="PTH3" s="204"/>
      <c r="PTI3" s="202"/>
      <c r="PTJ3" s="202"/>
      <c r="PTK3" s="203"/>
      <c r="PTL3" s="204"/>
      <c r="PTM3" s="202"/>
      <c r="PTN3" s="202"/>
      <c r="PTO3" s="203"/>
      <c r="PTP3" s="204"/>
      <c r="PTQ3" s="202"/>
      <c r="PTR3" s="202"/>
      <c r="PTS3" s="203"/>
      <c r="PTT3" s="204"/>
      <c r="PTU3" s="202"/>
      <c r="PTV3" s="202"/>
      <c r="PTW3" s="203"/>
      <c r="PTX3" s="204"/>
      <c r="PTY3" s="202"/>
      <c r="PTZ3" s="202"/>
      <c r="PUA3" s="203"/>
      <c r="PUB3" s="204"/>
      <c r="PUC3" s="202"/>
      <c r="PUD3" s="202"/>
      <c r="PUE3" s="203"/>
      <c r="PUF3" s="204"/>
      <c r="PUG3" s="202"/>
      <c r="PUH3" s="202"/>
      <c r="PUI3" s="203"/>
      <c r="PUJ3" s="204"/>
      <c r="PUK3" s="202"/>
      <c r="PUL3" s="202"/>
      <c r="PUM3" s="203"/>
      <c r="PUN3" s="204"/>
      <c r="PUO3" s="202"/>
      <c r="PUP3" s="202"/>
      <c r="PUQ3" s="203"/>
      <c r="PUR3" s="204"/>
      <c r="PUS3" s="202"/>
      <c r="PUT3" s="202"/>
      <c r="PUU3" s="203"/>
      <c r="PUV3" s="204"/>
      <c r="PUW3" s="202"/>
      <c r="PUX3" s="202"/>
      <c r="PUY3" s="203"/>
      <c r="PUZ3" s="204"/>
      <c r="PVA3" s="202"/>
      <c r="PVB3" s="202"/>
      <c r="PVC3" s="203"/>
      <c r="PVD3" s="204"/>
      <c r="PVE3" s="202"/>
      <c r="PVF3" s="202"/>
      <c r="PVG3" s="203"/>
      <c r="PVH3" s="204"/>
      <c r="PVI3" s="202"/>
      <c r="PVJ3" s="202"/>
      <c r="PVK3" s="203"/>
      <c r="PVL3" s="204"/>
      <c r="PVM3" s="202"/>
      <c r="PVN3" s="202"/>
      <c r="PVO3" s="203"/>
      <c r="PVP3" s="204"/>
      <c r="PVQ3" s="202"/>
      <c r="PVR3" s="202"/>
      <c r="PVS3" s="203"/>
      <c r="PVT3" s="204"/>
      <c r="PVU3" s="202"/>
      <c r="PVV3" s="202"/>
      <c r="PVW3" s="203"/>
      <c r="PVX3" s="204"/>
      <c r="PVY3" s="202"/>
      <c r="PVZ3" s="202"/>
      <c r="PWA3" s="203"/>
      <c r="PWB3" s="204"/>
      <c r="PWC3" s="202"/>
      <c r="PWD3" s="202"/>
      <c r="PWE3" s="203"/>
      <c r="PWF3" s="204"/>
      <c r="PWG3" s="202"/>
      <c r="PWH3" s="202"/>
      <c r="PWI3" s="203"/>
      <c r="PWJ3" s="204"/>
      <c r="PWK3" s="202"/>
      <c r="PWL3" s="202"/>
      <c r="PWM3" s="203"/>
      <c r="PWN3" s="204"/>
      <c r="PWO3" s="202"/>
      <c r="PWP3" s="202"/>
      <c r="PWQ3" s="203"/>
      <c r="PWR3" s="204"/>
      <c r="PWS3" s="202"/>
      <c r="PWT3" s="202"/>
      <c r="PWU3" s="203"/>
      <c r="PWV3" s="204"/>
      <c r="PWW3" s="202"/>
      <c r="PWX3" s="202"/>
      <c r="PWY3" s="203"/>
      <c r="PWZ3" s="204"/>
      <c r="PXA3" s="202"/>
      <c r="PXB3" s="202"/>
      <c r="PXC3" s="203"/>
      <c r="PXD3" s="204"/>
      <c r="PXE3" s="202"/>
      <c r="PXF3" s="202"/>
      <c r="PXG3" s="203"/>
      <c r="PXH3" s="204"/>
      <c r="PXI3" s="202"/>
      <c r="PXJ3" s="202"/>
      <c r="PXK3" s="203"/>
      <c r="PXL3" s="204"/>
      <c r="PXM3" s="202"/>
      <c r="PXN3" s="202"/>
      <c r="PXO3" s="203"/>
      <c r="PXP3" s="204"/>
      <c r="PXQ3" s="202"/>
      <c r="PXR3" s="202"/>
      <c r="PXS3" s="203"/>
      <c r="PXT3" s="204"/>
      <c r="PXU3" s="202"/>
      <c r="PXV3" s="202"/>
      <c r="PXW3" s="203"/>
      <c r="PXX3" s="204"/>
      <c r="PXY3" s="202"/>
      <c r="PXZ3" s="202"/>
      <c r="PYA3" s="203"/>
      <c r="PYB3" s="204"/>
      <c r="PYC3" s="202"/>
      <c r="PYD3" s="202"/>
      <c r="PYE3" s="203"/>
      <c r="PYF3" s="204"/>
      <c r="PYG3" s="202"/>
      <c r="PYH3" s="202"/>
      <c r="PYI3" s="203"/>
      <c r="PYJ3" s="204"/>
      <c r="PYK3" s="202"/>
      <c r="PYL3" s="202"/>
      <c r="PYM3" s="203"/>
      <c r="PYN3" s="204"/>
      <c r="PYO3" s="202"/>
      <c r="PYP3" s="202"/>
      <c r="PYQ3" s="203"/>
      <c r="PYR3" s="204"/>
      <c r="PYS3" s="202"/>
      <c r="PYT3" s="202"/>
      <c r="PYU3" s="203"/>
      <c r="PYV3" s="204"/>
      <c r="PYW3" s="202"/>
      <c r="PYX3" s="202"/>
      <c r="PYY3" s="203"/>
      <c r="PYZ3" s="204"/>
      <c r="PZA3" s="202"/>
      <c r="PZB3" s="202"/>
      <c r="PZC3" s="203"/>
      <c r="PZD3" s="204"/>
      <c r="PZE3" s="202"/>
      <c r="PZF3" s="202"/>
      <c r="PZG3" s="203"/>
      <c r="PZH3" s="204"/>
      <c r="PZI3" s="202"/>
      <c r="PZJ3" s="202"/>
      <c r="PZK3" s="203"/>
      <c r="PZL3" s="204"/>
      <c r="PZM3" s="202"/>
      <c r="PZN3" s="202"/>
      <c r="PZO3" s="203"/>
      <c r="PZP3" s="204"/>
      <c r="PZQ3" s="202"/>
      <c r="PZR3" s="202"/>
      <c r="PZS3" s="203"/>
      <c r="PZT3" s="204"/>
      <c r="PZU3" s="202"/>
      <c r="PZV3" s="202"/>
      <c r="PZW3" s="203"/>
      <c r="PZX3" s="204"/>
      <c r="PZY3" s="202"/>
      <c r="PZZ3" s="202"/>
      <c r="QAA3" s="203"/>
      <c r="QAB3" s="204"/>
      <c r="QAC3" s="202"/>
      <c r="QAD3" s="202"/>
      <c r="QAE3" s="203"/>
      <c r="QAF3" s="204"/>
      <c r="QAG3" s="202"/>
      <c r="QAH3" s="202"/>
      <c r="QAI3" s="203"/>
      <c r="QAJ3" s="204"/>
      <c r="QAK3" s="202"/>
      <c r="QAL3" s="202"/>
      <c r="QAM3" s="203"/>
      <c r="QAN3" s="204"/>
      <c r="QAO3" s="202"/>
      <c r="QAP3" s="202"/>
      <c r="QAQ3" s="203"/>
      <c r="QAR3" s="204"/>
      <c r="QAS3" s="202"/>
      <c r="QAT3" s="202"/>
      <c r="QAU3" s="203"/>
      <c r="QAV3" s="204"/>
      <c r="QAW3" s="202"/>
      <c r="QAX3" s="202"/>
      <c r="QAY3" s="203"/>
      <c r="QAZ3" s="204"/>
      <c r="QBA3" s="202"/>
      <c r="QBB3" s="202"/>
      <c r="QBC3" s="203"/>
      <c r="QBD3" s="204"/>
      <c r="QBE3" s="202"/>
      <c r="QBF3" s="202"/>
      <c r="QBG3" s="203"/>
      <c r="QBH3" s="204"/>
      <c r="QBI3" s="202"/>
      <c r="QBJ3" s="202"/>
      <c r="QBK3" s="203"/>
      <c r="QBL3" s="204"/>
      <c r="QBM3" s="202"/>
      <c r="QBN3" s="202"/>
      <c r="QBO3" s="203"/>
      <c r="QBP3" s="204"/>
      <c r="QBQ3" s="202"/>
      <c r="QBR3" s="202"/>
      <c r="QBS3" s="203"/>
      <c r="QBT3" s="204"/>
      <c r="QBU3" s="202"/>
      <c r="QBV3" s="202"/>
      <c r="QBW3" s="203"/>
      <c r="QBX3" s="204"/>
      <c r="QBY3" s="202"/>
      <c r="QBZ3" s="202"/>
      <c r="QCA3" s="203"/>
      <c r="QCB3" s="204"/>
      <c r="QCC3" s="202"/>
      <c r="QCD3" s="202"/>
      <c r="QCE3" s="203"/>
      <c r="QCF3" s="204"/>
      <c r="QCG3" s="202"/>
      <c r="QCH3" s="202"/>
      <c r="QCI3" s="203"/>
      <c r="QCJ3" s="204"/>
      <c r="QCK3" s="202"/>
      <c r="QCL3" s="202"/>
      <c r="QCM3" s="203"/>
      <c r="QCN3" s="204"/>
      <c r="QCO3" s="202"/>
      <c r="QCP3" s="202"/>
      <c r="QCQ3" s="203"/>
      <c r="QCR3" s="204"/>
      <c r="QCS3" s="202"/>
      <c r="QCT3" s="202"/>
      <c r="QCU3" s="203"/>
      <c r="QCV3" s="204"/>
      <c r="QCW3" s="202"/>
      <c r="QCX3" s="202"/>
      <c r="QCY3" s="203"/>
      <c r="QCZ3" s="204"/>
      <c r="QDA3" s="202"/>
      <c r="QDB3" s="202"/>
      <c r="QDC3" s="203"/>
      <c r="QDD3" s="204"/>
      <c r="QDE3" s="202"/>
      <c r="QDF3" s="202"/>
      <c r="QDG3" s="203"/>
      <c r="QDH3" s="204"/>
      <c r="QDI3" s="202"/>
      <c r="QDJ3" s="202"/>
      <c r="QDK3" s="203"/>
      <c r="QDL3" s="204"/>
      <c r="QDM3" s="202"/>
      <c r="QDN3" s="202"/>
      <c r="QDO3" s="203"/>
      <c r="QDP3" s="204"/>
      <c r="QDQ3" s="202"/>
      <c r="QDR3" s="202"/>
      <c r="QDS3" s="203"/>
      <c r="QDT3" s="204"/>
      <c r="QDU3" s="202"/>
      <c r="QDV3" s="202"/>
      <c r="QDW3" s="203"/>
      <c r="QDX3" s="204"/>
      <c r="QDY3" s="202"/>
      <c r="QDZ3" s="202"/>
      <c r="QEA3" s="203"/>
      <c r="QEB3" s="204"/>
      <c r="QEC3" s="202"/>
      <c r="QED3" s="202"/>
      <c r="QEE3" s="203"/>
      <c r="QEF3" s="204"/>
      <c r="QEG3" s="202"/>
      <c r="QEH3" s="202"/>
      <c r="QEI3" s="203"/>
      <c r="QEJ3" s="204"/>
      <c r="QEK3" s="202"/>
      <c r="QEL3" s="202"/>
      <c r="QEM3" s="203"/>
      <c r="QEN3" s="204"/>
      <c r="QEO3" s="202"/>
      <c r="QEP3" s="202"/>
      <c r="QEQ3" s="203"/>
      <c r="QER3" s="204"/>
      <c r="QES3" s="202"/>
      <c r="QET3" s="202"/>
      <c r="QEU3" s="203"/>
      <c r="QEV3" s="204"/>
      <c r="QEW3" s="202"/>
      <c r="QEX3" s="202"/>
      <c r="QEY3" s="203"/>
      <c r="QEZ3" s="204"/>
      <c r="QFA3" s="202"/>
      <c r="QFB3" s="202"/>
      <c r="QFC3" s="203"/>
      <c r="QFD3" s="204"/>
      <c r="QFE3" s="202"/>
      <c r="QFF3" s="202"/>
      <c r="QFG3" s="203"/>
      <c r="QFH3" s="204"/>
      <c r="QFI3" s="202"/>
      <c r="QFJ3" s="202"/>
      <c r="QFK3" s="203"/>
      <c r="QFL3" s="204"/>
      <c r="QFM3" s="202"/>
      <c r="QFN3" s="202"/>
      <c r="QFO3" s="203"/>
      <c r="QFP3" s="204"/>
      <c r="QFQ3" s="202"/>
      <c r="QFR3" s="202"/>
      <c r="QFS3" s="203"/>
      <c r="QFT3" s="204"/>
      <c r="QFU3" s="202"/>
      <c r="QFV3" s="202"/>
      <c r="QFW3" s="203"/>
      <c r="QFX3" s="204"/>
      <c r="QFY3" s="202"/>
      <c r="QFZ3" s="202"/>
      <c r="QGA3" s="203"/>
      <c r="QGB3" s="204"/>
      <c r="QGC3" s="202"/>
      <c r="QGD3" s="202"/>
      <c r="QGE3" s="203"/>
      <c r="QGF3" s="204"/>
      <c r="QGG3" s="202"/>
      <c r="QGH3" s="202"/>
      <c r="QGI3" s="203"/>
      <c r="QGJ3" s="204"/>
      <c r="QGK3" s="202"/>
      <c r="QGL3" s="202"/>
      <c r="QGM3" s="203"/>
      <c r="QGN3" s="204"/>
      <c r="QGO3" s="202"/>
      <c r="QGP3" s="202"/>
      <c r="QGQ3" s="203"/>
      <c r="QGR3" s="204"/>
      <c r="QGS3" s="202"/>
      <c r="QGT3" s="202"/>
      <c r="QGU3" s="203"/>
      <c r="QGV3" s="204"/>
      <c r="QGW3" s="202"/>
      <c r="QGX3" s="202"/>
      <c r="QGY3" s="203"/>
      <c r="QGZ3" s="204"/>
      <c r="QHA3" s="202"/>
      <c r="QHB3" s="202"/>
      <c r="QHC3" s="203"/>
      <c r="QHD3" s="204"/>
      <c r="QHE3" s="202"/>
      <c r="QHF3" s="202"/>
      <c r="QHG3" s="203"/>
      <c r="QHH3" s="204"/>
      <c r="QHI3" s="202"/>
      <c r="QHJ3" s="202"/>
      <c r="QHK3" s="203"/>
      <c r="QHL3" s="204"/>
      <c r="QHM3" s="202"/>
      <c r="QHN3" s="202"/>
      <c r="QHO3" s="203"/>
      <c r="QHP3" s="204"/>
      <c r="QHQ3" s="202"/>
      <c r="QHR3" s="202"/>
      <c r="QHS3" s="203"/>
      <c r="QHT3" s="204"/>
      <c r="QHU3" s="202"/>
      <c r="QHV3" s="202"/>
      <c r="QHW3" s="203"/>
      <c r="QHX3" s="204"/>
      <c r="QHY3" s="202"/>
      <c r="QHZ3" s="202"/>
      <c r="QIA3" s="203"/>
      <c r="QIB3" s="204"/>
      <c r="QIC3" s="202"/>
      <c r="QID3" s="202"/>
      <c r="QIE3" s="203"/>
      <c r="QIF3" s="204"/>
      <c r="QIG3" s="202"/>
      <c r="QIH3" s="202"/>
      <c r="QII3" s="203"/>
      <c r="QIJ3" s="204"/>
      <c r="QIK3" s="202"/>
      <c r="QIL3" s="202"/>
      <c r="QIM3" s="203"/>
      <c r="QIN3" s="204"/>
      <c r="QIO3" s="202"/>
      <c r="QIP3" s="202"/>
      <c r="QIQ3" s="203"/>
      <c r="QIR3" s="204"/>
      <c r="QIS3" s="202"/>
      <c r="QIT3" s="202"/>
      <c r="QIU3" s="203"/>
      <c r="QIV3" s="204"/>
      <c r="QIW3" s="202"/>
      <c r="QIX3" s="202"/>
      <c r="QIY3" s="203"/>
      <c r="QIZ3" s="204"/>
      <c r="QJA3" s="202"/>
      <c r="QJB3" s="202"/>
      <c r="QJC3" s="203"/>
      <c r="QJD3" s="204"/>
      <c r="QJE3" s="202"/>
      <c r="QJF3" s="202"/>
      <c r="QJG3" s="203"/>
      <c r="QJH3" s="204"/>
      <c r="QJI3" s="202"/>
      <c r="QJJ3" s="202"/>
      <c r="QJK3" s="203"/>
      <c r="QJL3" s="204"/>
      <c r="QJM3" s="202"/>
      <c r="QJN3" s="202"/>
      <c r="QJO3" s="203"/>
      <c r="QJP3" s="204"/>
      <c r="QJQ3" s="202"/>
      <c r="QJR3" s="202"/>
      <c r="QJS3" s="203"/>
      <c r="QJT3" s="204"/>
      <c r="QJU3" s="202"/>
      <c r="QJV3" s="202"/>
      <c r="QJW3" s="203"/>
      <c r="QJX3" s="204"/>
      <c r="QJY3" s="202"/>
      <c r="QJZ3" s="202"/>
      <c r="QKA3" s="203"/>
      <c r="QKB3" s="204"/>
      <c r="QKC3" s="202"/>
      <c r="QKD3" s="202"/>
      <c r="QKE3" s="203"/>
      <c r="QKF3" s="204"/>
      <c r="QKG3" s="202"/>
      <c r="QKH3" s="202"/>
      <c r="QKI3" s="203"/>
      <c r="QKJ3" s="204"/>
      <c r="QKK3" s="202"/>
      <c r="QKL3" s="202"/>
      <c r="QKM3" s="203"/>
      <c r="QKN3" s="204"/>
      <c r="QKO3" s="202"/>
      <c r="QKP3" s="202"/>
      <c r="QKQ3" s="203"/>
      <c r="QKR3" s="204"/>
      <c r="QKS3" s="202"/>
      <c r="QKT3" s="202"/>
      <c r="QKU3" s="203"/>
      <c r="QKV3" s="204"/>
      <c r="QKW3" s="202"/>
      <c r="QKX3" s="202"/>
      <c r="QKY3" s="203"/>
      <c r="QKZ3" s="204"/>
      <c r="QLA3" s="202"/>
      <c r="QLB3" s="202"/>
      <c r="QLC3" s="203"/>
      <c r="QLD3" s="204"/>
      <c r="QLE3" s="202"/>
      <c r="QLF3" s="202"/>
      <c r="QLG3" s="203"/>
      <c r="QLH3" s="204"/>
      <c r="QLI3" s="202"/>
      <c r="QLJ3" s="202"/>
      <c r="QLK3" s="203"/>
      <c r="QLL3" s="204"/>
      <c r="QLM3" s="202"/>
      <c r="QLN3" s="202"/>
      <c r="QLO3" s="203"/>
      <c r="QLP3" s="204"/>
      <c r="QLQ3" s="202"/>
      <c r="QLR3" s="202"/>
      <c r="QLS3" s="203"/>
      <c r="QLT3" s="204"/>
      <c r="QLU3" s="202"/>
      <c r="QLV3" s="202"/>
      <c r="QLW3" s="203"/>
      <c r="QLX3" s="204"/>
      <c r="QLY3" s="202"/>
      <c r="QLZ3" s="202"/>
      <c r="QMA3" s="203"/>
      <c r="QMB3" s="204"/>
      <c r="QMC3" s="202"/>
      <c r="QMD3" s="202"/>
      <c r="QME3" s="203"/>
      <c r="QMF3" s="204"/>
      <c r="QMG3" s="202"/>
      <c r="QMH3" s="202"/>
      <c r="QMI3" s="203"/>
      <c r="QMJ3" s="204"/>
      <c r="QMK3" s="202"/>
      <c r="QML3" s="202"/>
      <c r="QMM3" s="203"/>
      <c r="QMN3" s="204"/>
      <c r="QMO3" s="202"/>
      <c r="QMP3" s="202"/>
      <c r="QMQ3" s="203"/>
      <c r="QMR3" s="204"/>
      <c r="QMS3" s="202"/>
      <c r="QMT3" s="202"/>
      <c r="QMU3" s="203"/>
      <c r="QMV3" s="204"/>
      <c r="QMW3" s="202"/>
      <c r="QMX3" s="202"/>
      <c r="QMY3" s="203"/>
      <c r="QMZ3" s="204"/>
      <c r="QNA3" s="202"/>
      <c r="QNB3" s="202"/>
      <c r="QNC3" s="203"/>
      <c r="QND3" s="204"/>
      <c r="QNE3" s="202"/>
      <c r="QNF3" s="202"/>
      <c r="QNG3" s="203"/>
      <c r="QNH3" s="204"/>
      <c r="QNI3" s="202"/>
      <c r="QNJ3" s="202"/>
      <c r="QNK3" s="203"/>
      <c r="QNL3" s="204"/>
      <c r="QNM3" s="202"/>
      <c r="QNN3" s="202"/>
      <c r="QNO3" s="203"/>
      <c r="QNP3" s="204"/>
      <c r="QNQ3" s="202"/>
      <c r="QNR3" s="202"/>
      <c r="QNS3" s="203"/>
      <c r="QNT3" s="204"/>
      <c r="QNU3" s="202"/>
      <c r="QNV3" s="202"/>
      <c r="QNW3" s="203"/>
      <c r="QNX3" s="204"/>
      <c r="QNY3" s="202"/>
      <c r="QNZ3" s="202"/>
      <c r="QOA3" s="203"/>
      <c r="QOB3" s="204"/>
      <c r="QOC3" s="202"/>
      <c r="QOD3" s="202"/>
      <c r="QOE3" s="203"/>
      <c r="QOF3" s="204"/>
      <c r="QOG3" s="202"/>
      <c r="QOH3" s="202"/>
      <c r="QOI3" s="203"/>
      <c r="QOJ3" s="204"/>
      <c r="QOK3" s="202"/>
      <c r="QOL3" s="202"/>
      <c r="QOM3" s="203"/>
      <c r="QON3" s="204"/>
      <c r="QOO3" s="202"/>
      <c r="QOP3" s="202"/>
      <c r="QOQ3" s="203"/>
      <c r="QOR3" s="204"/>
      <c r="QOS3" s="202"/>
      <c r="QOT3" s="202"/>
      <c r="QOU3" s="203"/>
      <c r="QOV3" s="204"/>
      <c r="QOW3" s="202"/>
      <c r="QOX3" s="202"/>
      <c r="QOY3" s="203"/>
      <c r="QOZ3" s="204"/>
      <c r="QPA3" s="202"/>
      <c r="QPB3" s="202"/>
      <c r="QPC3" s="203"/>
      <c r="QPD3" s="204"/>
      <c r="QPE3" s="202"/>
      <c r="QPF3" s="202"/>
      <c r="QPG3" s="203"/>
      <c r="QPH3" s="204"/>
      <c r="QPI3" s="202"/>
      <c r="QPJ3" s="202"/>
      <c r="QPK3" s="203"/>
      <c r="QPL3" s="204"/>
      <c r="QPM3" s="202"/>
      <c r="QPN3" s="202"/>
      <c r="QPO3" s="203"/>
      <c r="QPP3" s="204"/>
      <c r="QPQ3" s="202"/>
      <c r="QPR3" s="202"/>
      <c r="QPS3" s="203"/>
      <c r="QPT3" s="204"/>
      <c r="QPU3" s="202"/>
      <c r="QPV3" s="202"/>
      <c r="QPW3" s="203"/>
      <c r="QPX3" s="204"/>
      <c r="QPY3" s="202"/>
      <c r="QPZ3" s="202"/>
      <c r="QQA3" s="203"/>
      <c r="QQB3" s="204"/>
      <c r="QQC3" s="202"/>
      <c r="QQD3" s="202"/>
      <c r="QQE3" s="203"/>
      <c r="QQF3" s="204"/>
      <c r="QQG3" s="202"/>
      <c r="QQH3" s="202"/>
      <c r="QQI3" s="203"/>
      <c r="QQJ3" s="204"/>
      <c r="QQK3" s="202"/>
      <c r="QQL3" s="202"/>
      <c r="QQM3" s="203"/>
      <c r="QQN3" s="204"/>
      <c r="QQO3" s="202"/>
      <c r="QQP3" s="202"/>
      <c r="QQQ3" s="203"/>
      <c r="QQR3" s="204"/>
      <c r="QQS3" s="202"/>
      <c r="QQT3" s="202"/>
      <c r="QQU3" s="203"/>
      <c r="QQV3" s="204"/>
      <c r="QQW3" s="202"/>
      <c r="QQX3" s="202"/>
      <c r="QQY3" s="203"/>
      <c r="QQZ3" s="204"/>
      <c r="QRA3" s="202"/>
      <c r="QRB3" s="202"/>
      <c r="QRC3" s="203"/>
      <c r="QRD3" s="204"/>
      <c r="QRE3" s="202"/>
      <c r="QRF3" s="202"/>
      <c r="QRG3" s="203"/>
      <c r="QRH3" s="204"/>
      <c r="QRI3" s="202"/>
      <c r="QRJ3" s="202"/>
      <c r="QRK3" s="203"/>
      <c r="QRL3" s="204"/>
      <c r="QRM3" s="202"/>
      <c r="QRN3" s="202"/>
      <c r="QRO3" s="203"/>
      <c r="QRP3" s="204"/>
      <c r="QRQ3" s="202"/>
      <c r="QRR3" s="202"/>
      <c r="QRS3" s="203"/>
      <c r="QRT3" s="204"/>
      <c r="QRU3" s="202"/>
      <c r="QRV3" s="202"/>
      <c r="QRW3" s="203"/>
      <c r="QRX3" s="204"/>
      <c r="QRY3" s="202"/>
      <c r="QRZ3" s="202"/>
      <c r="QSA3" s="203"/>
      <c r="QSB3" s="204"/>
      <c r="QSC3" s="202"/>
      <c r="QSD3" s="202"/>
      <c r="QSE3" s="203"/>
      <c r="QSF3" s="204"/>
      <c r="QSG3" s="202"/>
      <c r="QSH3" s="202"/>
      <c r="QSI3" s="203"/>
      <c r="QSJ3" s="204"/>
      <c r="QSK3" s="202"/>
      <c r="QSL3" s="202"/>
      <c r="QSM3" s="203"/>
      <c r="QSN3" s="204"/>
      <c r="QSO3" s="202"/>
      <c r="QSP3" s="202"/>
      <c r="QSQ3" s="203"/>
      <c r="QSR3" s="204"/>
      <c r="QSS3" s="202"/>
      <c r="QST3" s="202"/>
      <c r="QSU3" s="203"/>
      <c r="QSV3" s="204"/>
      <c r="QSW3" s="202"/>
      <c r="QSX3" s="202"/>
      <c r="QSY3" s="203"/>
      <c r="QSZ3" s="204"/>
      <c r="QTA3" s="202"/>
      <c r="QTB3" s="202"/>
      <c r="QTC3" s="203"/>
      <c r="QTD3" s="204"/>
      <c r="QTE3" s="202"/>
      <c r="QTF3" s="202"/>
      <c r="QTG3" s="203"/>
      <c r="QTH3" s="204"/>
      <c r="QTI3" s="202"/>
      <c r="QTJ3" s="202"/>
      <c r="QTK3" s="203"/>
      <c r="QTL3" s="204"/>
      <c r="QTM3" s="202"/>
      <c r="QTN3" s="202"/>
      <c r="QTO3" s="203"/>
      <c r="QTP3" s="204"/>
      <c r="QTQ3" s="202"/>
      <c r="QTR3" s="202"/>
      <c r="QTS3" s="203"/>
      <c r="QTT3" s="204"/>
      <c r="QTU3" s="202"/>
      <c r="QTV3" s="202"/>
      <c r="QTW3" s="203"/>
      <c r="QTX3" s="204"/>
      <c r="QTY3" s="202"/>
      <c r="QTZ3" s="202"/>
      <c r="QUA3" s="203"/>
      <c r="QUB3" s="204"/>
      <c r="QUC3" s="202"/>
      <c r="QUD3" s="202"/>
      <c r="QUE3" s="203"/>
      <c r="QUF3" s="204"/>
      <c r="QUG3" s="202"/>
      <c r="QUH3" s="202"/>
      <c r="QUI3" s="203"/>
      <c r="QUJ3" s="204"/>
      <c r="QUK3" s="202"/>
      <c r="QUL3" s="202"/>
      <c r="QUM3" s="203"/>
      <c r="QUN3" s="204"/>
      <c r="QUO3" s="202"/>
      <c r="QUP3" s="202"/>
      <c r="QUQ3" s="203"/>
      <c r="QUR3" s="204"/>
      <c r="QUS3" s="202"/>
      <c r="QUT3" s="202"/>
      <c r="QUU3" s="203"/>
      <c r="QUV3" s="204"/>
      <c r="QUW3" s="202"/>
      <c r="QUX3" s="202"/>
      <c r="QUY3" s="203"/>
      <c r="QUZ3" s="204"/>
      <c r="QVA3" s="202"/>
      <c r="QVB3" s="202"/>
      <c r="QVC3" s="203"/>
      <c r="QVD3" s="204"/>
      <c r="QVE3" s="202"/>
      <c r="QVF3" s="202"/>
      <c r="QVG3" s="203"/>
      <c r="QVH3" s="204"/>
      <c r="QVI3" s="202"/>
      <c r="QVJ3" s="202"/>
      <c r="QVK3" s="203"/>
      <c r="QVL3" s="204"/>
      <c r="QVM3" s="202"/>
      <c r="QVN3" s="202"/>
      <c r="QVO3" s="203"/>
      <c r="QVP3" s="204"/>
      <c r="QVQ3" s="202"/>
      <c r="QVR3" s="202"/>
      <c r="QVS3" s="203"/>
      <c r="QVT3" s="204"/>
      <c r="QVU3" s="202"/>
      <c r="QVV3" s="202"/>
      <c r="QVW3" s="203"/>
      <c r="QVX3" s="204"/>
      <c r="QVY3" s="202"/>
      <c r="QVZ3" s="202"/>
      <c r="QWA3" s="203"/>
      <c r="QWB3" s="204"/>
      <c r="QWC3" s="202"/>
      <c r="QWD3" s="202"/>
      <c r="QWE3" s="203"/>
      <c r="QWF3" s="204"/>
      <c r="QWG3" s="202"/>
      <c r="QWH3" s="202"/>
      <c r="QWI3" s="203"/>
      <c r="QWJ3" s="204"/>
      <c r="QWK3" s="202"/>
      <c r="QWL3" s="202"/>
      <c r="QWM3" s="203"/>
      <c r="QWN3" s="204"/>
      <c r="QWO3" s="202"/>
      <c r="QWP3" s="202"/>
      <c r="QWQ3" s="203"/>
      <c r="QWR3" s="204"/>
      <c r="QWS3" s="202"/>
      <c r="QWT3" s="202"/>
      <c r="QWU3" s="203"/>
      <c r="QWV3" s="204"/>
      <c r="QWW3" s="202"/>
      <c r="QWX3" s="202"/>
      <c r="QWY3" s="203"/>
      <c r="QWZ3" s="204"/>
      <c r="QXA3" s="202"/>
      <c r="QXB3" s="202"/>
      <c r="QXC3" s="203"/>
      <c r="QXD3" s="204"/>
      <c r="QXE3" s="202"/>
      <c r="QXF3" s="202"/>
      <c r="QXG3" s="203"/>
      <c r="QXH3" s="204"/>
      <c r="QXI3" s="202"/>
      <c r="QXJ3" s="202"/>
      <c r="QXK3" s="203"/>
      <c r="QXL3" s="204"/>
      <c r="QXM3" s="202"/>
      <c r="QXN3" s="202"/>
      <c r="QXO3" s="203"/>
      <c r="QXP3" s="204"/>
      <c r="QXQ3" s="202"/>
      <c r="QXR3" s="202"/>
      <c r="QXS3" s="203"/>
      <c r="QXT3" s="204"/>
      <c r="QXU3" s="202"/>
      <c r="QXV3" s="202"/>
      <c r="QXW3" s="203"/>
      <c r="QXX3" s="204"/>
      <c r="QXY3" s="202"/>
      <c r="QXZ3" s="202"/>
      <c r="QYA3" s="203"/>
      <c r="QYB3" s="204"/>
      <c r="QYC3" s="202"/>
      <c r="QYD3" s="202"/>
      <c r="QYE3" s="203"/>
      <c r="QYF3" s="204"/>
      <c r="QYG3" s="202"/>
      <c r="QYH3" s="202"/>
      <c r="QYI3" s="203"/>
      <c r="QYJ3" s="204"/>
      <c r="QYK3" s="202"/>
      <c r="QYL3" s="202"/>
      <c r="QYM3" s="203"/>
      <c r="QYN3" s="204"/>
      <c r="QYO3" s="202"/>
      <c r="QYP3" s="202"/>
      <c r="QYQ3" s="203"/>
      <c r="QYR3" s="204"/>
      <c r="QYS3" s="202"/>
      <c r="QYT3" s="202"/>
      <c r="QYU3" s="203"/>
      <c r="QYV3" s="204"/>
      <c r="QYW3" s="202"/>
      <c r="QYX3" s="202"/>
      <c r="QYY3" s="203"/>
      <c r="QYZ3" s="204"/>
      <c r="QZA3" s="202"/>
      <c r="QZB3" s="202"/>
      <c r="QZC3" s="203"/>
      <c r="QZD3" s="204"/>
      <c r="QZE3" s="202"/>
      <c r="QZF3" s="202"/>
      <c r="QZG3" s="203"/>
      <c r="QZH3" s="204"/>
      <c r="QZI3" s="202"/>
      <c r="QZJ3" s="202"/>
      <c r="QZK3" s="203"/>
      <c r="QZL3" s="204"/>
      <c r="QZM3" s="202"/>
      <c r="QZN3" s="202"/>
      <c r="QZO3" s="203"/>
      <c r="QZP3" s="204"/>
      <c r="QZQ3" s="202"/>
      <c r="QZR3" s="202"/>
      <c r="QZS3" s="203"/>
      <c r="QZT3" s="204"/>
      <c r="QZU3" s="202"/>
      <c r="QZV3" s="202"/>
      <c r="QZW3" s="203"/>
      <c r="QZX3" s="204"/>
      <c r="QZY3" s="202"/>
      <c r="QZZ3" s="202"/>
      <c r="RAA3" s="203"/>
      <c r="RAB3" s="204"/>
      <c r="RAC3" s="202"/>
      <c r="RAD3" s="202"/>
      <c r="RAE3" s="203"/>
      <c r="RAF3" s="204"/>
      <c r="RAG3" s="202"/>
      <c r="RAH3" s="202"/>
      <c r="RAI3" s="203"/>
      <c r="RAJ3" s="204"/>
      <c r="RAK3" s="202"/>
      <c r="RAL3" s="202"/>
      <c r="RAM3" s="203"/>
      <c r="RAN3" s="204"/>
      <c r="RAO3" s="202"/>
      <c r="RAP3" s="202"/>
      <c r="RAQ3" s="203"/>
      <c r="RAR3" s="204"/>
      <c r="RAS3" s="202"/>
      <c r="RAT3" s="202"/>
      <c r="RAU3" s="203"/>
      <c r="RAV3" s="204"/>
      <c r="RAW3" s="202"/>
      <c r="RAX3" s="202"/>
      <c r="RAY3" s="203"/>
      <c r="RAZ3" s="204"/>
      <c r="RBA3" s="202"/>
      <c r="RBB3" s="202"/>
      <c r="RBC3" s="203"/>
      <c r="RBD3" s="204"/>
      <c r="RBE3" s="202"/>
      <c r="RBF3" s="202"/>
      <c r="RBG3" s="203"/>
      <c r="RBH3" s="204"/>
      <c r="RBI3" s="202"/>
      <c r="RBJ3" s="202"/>
      <c r="RBK3" s="203"/>
      <c r="RBL3" s="204"/>
      <c r="RBM3" s="202"/>
      <c r="RBN3" s="202"/>
      <c r="RBO3" s="203"/>
      <c r="RBP3" s="204"/>
      <c r="RBQ3" s="202"/>
      <c r="RBR3" s="202"/>
      <c r="RBS3" s="203"/>
      <c r="RBT3" s="204"/>
      <c r="RBU3" s="202"/>
      <c r="RBV3" s="202"/>
      <c r="RBW3" s="203"/>
      <c r="RBX3" s="204"/>
      <c r="RBY3" s="202"/>
      <c r="RBZ3" s="202"/>
      <c r="RCA3" s="203"/>
      <c r="RCB3" s="204"/>
      <c r="RCC3" s="202"/>
      <c r="RCD3" s="202"/>
      <c r="RCE3" s="203"/>
      <c r="RCF3" s="204"/>
      <c r="RCG3" s="202"/>
      <c r="RCH3" s="202"/>
      <c r="RCI3" s="203"/>
      <c r="RCJ3" s="204"/>
      <c r="RCK3" s="202"/>
      <c r="RCL3" s="202"/>
      <c r="RCM3" s="203"/>
      <c r="RCN3" s="204"/>
      <c r="RCO3" s="202"/>
      <c r="RCP3" s="202"/>
      <c r="RCQ3" s="203"/>
      <c r="RCR3" s="204"/>
      <c r="RCS3" s="202"/>
      <c r="RCT3" s="202"/>
      <c r="RCU3" s="203"/>
      <c r="RCV3" s="204"/>
      <c r="RCW3" s="202"/>
      <c r="RCX3" s="202"/>
      <c r="RCY3" s="203"/>
      <c r="RCZ3" s="204"/>
      <c r="RDA3" s="202"/>
      <c r="RDB3" s="202"/>
      <c r="RDC3" s="203"/>
      <c r="RDD3" s="204"/>
      <c r="RDE3" s="202"/>
      <c r="RDF3" s="202"/>
      <c r="RDG3" s="203"/>
      <c r="RDH3" s="204"/>
      <c r="RDI3" s="202"/>
      <c r="RDJ3" s="202"/>
      <c r="RDK3" s="203"/>
      <c r="RDL3" s="204"/>
      <c r="RDM3" s="202"/>
      <c r="RDN3" s="202"/>
      <c r="RDO3" s="203"/>
      <c r="RDP3" s="204"/>
      <c r="RDQ3" s="202"/>
      <c r="RDR3" s="202"/>
      <c r="RDS3" s="203"/>
      <c r="RDT3" s="204"/>
      <c r="RDU3" s="202"/>
      <c r="RDV3" s="202"/>
      <c r="RDW3" s="203"/>
      <c r="RDX3" s="204"/>
      <c r="RDY3" s="202"/>
      <c r="RDZ3" s="202"/>
      <c r="REA3" s="203"/>
      <c r="REB3" s="204"/>
      <c r="REC3" s="202"/>
      <c r="RED3" s="202"/>
      <c r="REE3" s="203"/>
      <c r="REF3" s="204"/>
      <c r="REG3" s="202"/>
      <c r="REH3" s="202"/>
      <c r="REI3" s="203"/>
      <c r="REJ3" s="204"/>
      <c r="REK3" s="202"/>
      <c r="REL3" s="202"/>
      <c r="REM3" s="203"/>
      <c r="REN3" s="204"/>
      <c r="REO3" s="202"/>
      <c r="REP3" s="202"/>
      <c r="REQ3" s="203"/>
      <c r="RER3" s="204"/>
      <c r="RES3" s="202"/>
      <c r="RET3" s="202"/>
      <c r="REU3" s="203"/>
      <c r="REV3" s="204"/>
      <c r="REW3" s="202"/>
      <c r="REX3" s="202"/>
      <c r="REY3" s="203"/>
      <c r="REZ3" s="204"/>
      <c r="RFA3" s="202"/>
      <c r="RFB3" s="202"/>
      <c r="RFC3" s="203"/>
      <c r="RFD3" s="204"/>
      <c r="RFE3" s="202"/>
      <c r="RFF3" s="202"/>
      <c r="RFG3" s="203"/>
      <c r="RFH3" s="204"/>
      <c r="RFI3" s="202"/>
      <c r="RFJ3" s="202"/>
      <c r="RFK3" s="203"/>
      <c r="RFL3" s="204"/>
      <c r="RFM3" s="202"/>
      <c r="RFN3" s="202"/>
      <c r="RFO3" s="203"/>
      <c r="RFP3" s="204"/>
      <c r="RFQ3" s="202"/>
      <c r="RFR3" s="202"/>
      <c r="RFS3" s="203"/>
      <c r="RFT3" s="204"/>
      <c r="RFU3" s="202"/>
      <c r="RFV3" s="202"/>
      <c r="RFW3" s="203"/>
      <c r="RFX3" s="204"/>
      <c r="RFY3" s="202"/>
      <c r="RFZ3" s="202"/>
      <c r="RGA3" s="203"/>
      <c r="RGB3" s="204"/>
      <c r="RGC3" s="202"/>
      <c r="RGD3" s="202"/>
      <c r="RGE3" s="203"/>
      <c r="RGF3" s="204"/>
      <c r="RGG3" s="202"/>
      <c r="RGH3" s="202"/>
      <c r="RGI3" s="203"/>
      <c r="RGJ3" s="204"/>
      <c r="RGK3" s="202"/>
      <c r="RGL3" s="202"/>
      <c r="RGM3" s="203"/>
      <c r="RGN3" s="204"/>
      <c r="RGO3" s="202"/>
      <c r="RGP3" s="202"/>
      <c r="RGQ3" s="203"/>
      <c r="RGR3" s="204"/>
      <c r="RGS3" s="202"/>
      <c r="RGT3" s="202"/>
      <c r="RGU3" s="203"/>
      <c r="RGV3" s="204"/>
      <c r="RGW3" s="202"/>
      <c r="RGX3" s="202"/>
      <c r="RGY3" s="203"/>
      <c r="RGZ3" s="204"/>
      <c r="RHA3" s="202"/>
      <c r="RHB3" s="202"/>
      <c r="RHC3" s="203"/>
      <c r="RHD3" s="204"/>
      <c r="RHE3" s="202"/>
      <c r="RHF3" s="202"/>
      <c r="RHG3" s="203"/>
      <c r="RHH3" s="204"/>
      <c r="RHI3" s="202"/>
      <c r="RHJ3" s="202"/>
      <c r="RHK3" s="203"/>
      <c r="RHL3" s="204"/>
      <c r="RHM3" s="202"/>
      <c r="RHN3" s="202"/>
      <c r="RHO3" s="203"/>
      <c r="RHP3" s="204"/>
      <c r="RHQ3" s="202"/>
      <c r="RHR3" s="202"/>
      <c r="RHS3" s="203"/>
      <c r="RHT3" s="204"/>
      <c r="RHU3" s="202"/>
      <c r="RHV3" s="202"/>
      <c r="RHW3" s="203"/>
      <c r="RHX3" s="204"/>
      <c r="RHY3" s="202"/>
      <c r="RHZ3" s="202"/>
      <c r="RIA3" s="203"/>
      <c r="RIB3" s="204"/>
      <c r="RIC3" s="202"/>
      <c r="RID3" s="202"/>
      <c r="RIE3" s="203"/>
      <c r="RIF3" s="204"/>
      <c r="RIG3" s="202"/>
      <c r="RIH3" s="202"/>
      <c r="RII3" s="203"/>
      <c r="RIJ3" s="204"/>
      <c r="RIK3" s="202"/>
      <c r="RIL3" s="202"/>
      <c r="RIM3" s="203"/>
      <c r="RIN3" s="204"/>
      <c r="RIO3" s="202"/>
      <c r="RIP3" s="202"/>
      <c r="RIQ3" s="203"/>
      <c r="RIR3" s="204"/>
      <c r="RIS3" s="202"/>
      <c r="RIT3" s="202"/>
      <c r="RIU3" s="203"/>
      <c r="RIV3" s="204"/>
      <c r="RIW3" s="202"/>
      <c r="RIX3" s="202"/>
      <c r="RIY3" s="203"/>
      <c r="RIZ3" s="204"/>
      <c r="RJA3" s="202"/>
      <c r="RJB3" s="202"/>
      <c r="RJC3" s="203"/>
      <c r="RJD3" s="204"/>
      <c r="RJE3" s="202"/>
      <c r="RJF3" s="202"/>
      <c r="RJG3" s="203"/>
      <c r="RJH3" s="204"/>
      <c r="RJI3" s="202"/>
      <c r="RJJ3" s="202"/>
      <c r="RJK3" s="203"/>
      <c r="RJL3" s="204"/>
      <c r="RJM3" s="202"/>
      <c r="RJN3" s="202"/>
      <c r="RJO3" s="203"/>
      <c r="RJP3" s="204"/>
      <c r="RJQ3" s="202"/>
      <c r="RJR3" s="202"/>
      <c r="RJS3" s="203"/>
      <c r="RJT3" s="204"/>
      <c r="RJU3" s="202"/>
      <c r="RJV3" s="202"/>
      <c r="RJW3" s="203"/>
      <c r="RJX3" s="204"/>
      <c r="RJY3" s="202"/>
      <c r="RJZ3" s="202"/>
      <c r="RKA3" s="203"/>
      <c r="RKB3" s="204"/>
      <c r="RKC3" s="202"/>
      <c r="RKD3" s="202"/>
      <c r="RKE3" s="203"/>
      <c r="RKF3" s="204"/>
      <c r="RKG3" s="202"/>
      <c r="RKH3" s="202"/>
      <c r="RKI3" s="203"/>
      <c r="RKJ3" s="204"/>
      <c r="RKK3" s="202"/>
      <c r="RKL3" s="202"/>
      <c r="RKM3" s="203"/>
      <c r="RKN3" s="204"/>
      <c r="RKO3" s="202"/>
      <c r="RKP3" s="202"/>
      <c r="RKQ3" s="203"/>
      <c r="RKR3" s="204"/>
      <c r="RKS3" s="202"/>
      <c r="RKT3" s="202"/>
      <c r="RKU3" s="203"/>
      <c r="RKV3" s="204"/>
      <c r="RKW3" s="202"/>
      <c r="RKX3" s="202"/>
      <c r="RKY3" s="203"/>
      <c r="RKZ3" s="204"/>
      <c r="RLA3" s="202"/>
      <c r="RLB3" s="202"/>
      <c r="RLC3" s="203"/>
      <c r="RLD3" s="204"/>
      <c r="RLE3" s="202"/>
      <c r="RLF3" s="202"/>
      <c r="RLG3" s="203"/>
      <c r="RLH3" s="204"/>
      <c r="RLI3" s="202"/>
      <c r="RLJ3" s="202"/>
      <c r="RLK3" s="203"/>
      <c r="RLL3" s="204"/>
      <c r="RLM3" s="202"/>
      <c r="RLN3" s="202"/>
      <c r="RLO3" s="203"/>
      <c r="RLP3" s="204"/>
      <c r="RLQ3" s="202"/>
      <c r="RLR3" s="202"/>
      <c r="RLS3" s="203"/>
      <c r="RLT3" s="204"/>
      <c r="RLU3" s="202"/>
      <c r="RLV3" s="202"/>
      <c r="RLW3" s="203"/>
      <c r="RLX3" s="204"/>
      <c r="RLY3" s="202"/>
      <c r="RLZ3" s="202"/>
      <c r="RMA3" s="203"/>
      <c r="RMB3" s="204"/>
      <c r="RMC3" s="202"/>
      <c r="RMD3" s="202"/>
      <c r="RME3" s="203"/>
      <c r="RMF3" s="204"/>
      <c r="RMG3" s="202"/>
      <c r="RMH3" s="202"/>
      <c r="RMI3" s="203"/>
      <c r="RMJ3" s="204"/>
      <c r="RMK3" s="202"/>
      <c r="RML3" s="202"/>
      <c r="RMM3" s="203"/>
      <c r="RMN3" s="204"/>
      <c r="RMO3" s="202"/>
      <c r="RMP3" s="202"/>
      <c r="RMQ3" s="203"/>
      <c r="RMR3" s="204"/>
      <c r="RMS3" s="202"/>
      <c r="RMT3" s="202"/>
      <c r="RMU3" s="203"/>
      <c r="RMV3" s="204"/>
      <c r="RMW3" s="202"/>
      <c r="RMX3" s="202"/>
      <c r="RMY3" s="203"/>
      <c r="RMZ3" s="204"/>
      <c r="RNA3" s="202"/>
      <c r="RNB3" s="202"/>
      <c r="RNC3" s="203"/>
      <c r="RND3" s="204"/>
      <c r="RNE3" s="202"/>
      <c r="RNF3" s="202"/>
      <c r="RNG3" s="203"/>
      <c r="RNH3" s="204"/>
      <c r="RNI3" s="202"/>
      <c r="RNJ3" s="202"/>
      <c r="RNK3" s="203"/>
      <c r="RNL3" s="204"/>
      <c r="RNM3" s="202"/>
      <c r="RNN3" s="202"/>
      <c r="RNO3" s="203"/>
      <c r="RNP3" s="204"/>
      <c r="RNQ3" s="202"/>
      <c r="RNR3" s="202"/>
      <c r="RNS3" s="203"/>
      <c r="RNT3" s="204"/>
      <c r="RNU3" s="202"/>
      <c r="RNV3" s="202"/>
      <c r="RNW3" s="203"/>
      <c r="RNX3" s="204"/>
      <c r="RNY3" s="202"/>
      <c r="RNZ3" s="202"/>
      <c r="ROA3" s="203"/>
      <c r="ROB3" s="204"/>
      <c r="ROC3" s="202"/>
      <c r="ROD3" s="202"/>
      <c r="ROE3" s="203"/>
      <c r="ROF3" s="204"/>
      <c r="ROG3" s="202"/>
      <c r="ROH3" s="202"/>
      <c r="ROI3" s="203"/>
      <c r="ROJ3" s="204"/>
      <c r="ROK3" s="202"/>
      <c r="ROL3" s="202"/>
      <c r="ROM3" s="203"/>
      <c r="RON3" s="204"/>
      <c r="ROO3" s="202"/>
      <c r="ROP3" s="202"/>
      <c r="ROQ3" s="203"/>
      <c r="ROR3" s="204"/>
      <c r="ROS3" s="202"/>
      <c r="ROT3" s="202"/>
      <c r="ROU3" s="203"/>
      <c r="ROV3" s="204"/>
      <c r="ROW3" s="202"/>
      <c r="ROX3" s="202"/>
      <c r="ROY3" s="203"/>
      <c r="ROZ3" s="204"/>
      <c r="RPA3" s="202"/>
      <c r="RPB3" s="202"/>
      <c r="RPC3" s="203"/>
      <c r="RPD3" s="204"/>
      <c r="RPE3" s="202"/>
      <c r="RPF3" s="202"/>
      <c r="RPG3" s="203"/>
      <c r="RPH3" s="204"/>
      <c r="RPI3" s="202"/>
      <c r="RPJ3" s="202"/>
      <c r="RPK3" s="203"/>
      <c r="RPL3" s="204"/>
      <c r="RPM3" s="202"/>
      <c r="RPN3" s="202"/>
      <c r="RPO3" s="203"/>
      <c r="RPP3" s="204"/>
      <c r="RPQ3" s="202"/>
      <c r="RPR3" s="202"/>
      <c r="RPS3" s="203"/>
      <c r="RPT3" s="204"/>
      <c r="RPU3" s="202"/>
      <c r="RPV3" s="202"/>
      <c r="RPW3" s="203"/>
      <c r="RPX3" s="204"/>
      <c r="RPY3" s="202"/>
      <c r="RPZ3" s="202"/>
      <c r="RQA3" s="203"/>
      <c r="RQB3" s="204"/>
      <c r="RQC3" s="202"/>
      <c r="RQD3" s="202"/>
      <c r="RQE3" s="203"/>
      <c r="RQF3" s="204"/>
      <c r="RQG3" s="202"/>
      <c r="RQH3" s="202"/>
      <c r="RQI3" s="203"/>
      <c r="RQJ3" s="204"/>
      <c r="RQK3" s="202"/>
      <c r="RQL3" s="202"/>
      <c r="RQM3" s="203"/>
      <c r="RQN3" s="204"/>
      <c r="RQO3" s="202"/>
      <c r="RQP3" s="202"/>
      <c r="RQQ3" s="203"/>
      <c r="RQR3" s="204"/>
      <c r="RQS3" s="202"/>
      <c r="RQT3" s="202"/>
      <c r="RQU3" s="203"/>
      <c r="RQV3" s="204"/>
      <c r="RQW3" s="202"/>
      <c r="RQX3" s="202"/>
      <c r="RQY3" s="203"/>
      <c r="RQZ3" s="204"/>
      <c r="RRA3" s="202"/>
      <c r="RRB3" s="202"/>
      <c r="RRC3" s="203"/>
      <c r="RRD3" s="204"/>
      <c r="RRE3" s="202"/>
      <c r="RRF3" s="202"/>
      <c r="RRG3" s="203"/>
      <c r="RRH3" s="204"/>
      <c r="RRI3" s="202"/>
      <c r="RRJ3" s="202"/>
      <c r="RRK3" s="203"/>
      <c r="RRL3" s="204"/>
      <c r="RRM3" s="202"/>
      <c r="RRN3" s="202"/>
      <c r="RRO3" s="203"/>
      <c r="RRP3" s="204"/>
      <c r="RRQ3" s="202"/>
      <c r="RRR3" s="202"/>
      <c r="RRS3" s="203"/>
      <c r="RRT3" s="204"/>
      <c r="RRU3" s="202"/>
      <c r="RRV3" s="202"/>
      <c r="RRW3" s="203"/>
      <c r="RRX3" s="204"/>
      <c r="RRY3" s="202"/>
      <c r="RRZ3" s="202"/>
      <c r="RSA3" s="203"/>
      <c r="RSB3" s="204"/>
      <c r="RSC3" s="202"/>
      <c r="RSD3" s="202"/>
      <c r="RSE3" s="203"/>
      <c r="RSF3" s="204"/>
      <c r="RSG3" s="202"/>
      <c r="RSH3" s="202"/>
      <c r="RSI3" s="203"/>
      <c r="RSJ3" s="204"/>
      <c r="RSK3" s="202"/>
      <c r="RSL3" s="202"/>
      <c r="RSM3" s="203"/>
      <c r="RSN3" s="204"/>
      <c r="RSO3" s="202"/>
      <c r="RSP3" s="202"/>
      <c r="RSQ3" s="203"/>
      <c r="RSR3" s="204"/>
      <c r="RSS3" s="202"/>
      <c r="RST3" s="202"/>
      <c r="RSU3" s="203"/>
      <c r="RSV3" s="204"/>
      <c r="RSW3" s="202"/>
      <c r="RSX3" s="202"/>
      <c r="RSY3" s="203"/>
      <c r="RSZ3" s="204"/>
      <c r="RTA3" s="202"/>
      <c r="RTB3" s="202"/>
      <c r="RTC3" s="203"/>
      <c r="RTD3" s="204"/>
      <c r="RTE3" s="202"/>
      <c r="RTF3" s="202"/>
      <c r="RTG3" s="203"/>
      <c r="RTH3" s="204"/>
      <c r="RTI3" s="202"/>
      <c r="RTJ3" s="202"/>
      <c r="RTK3" s="203"/>
      <c r="RTL3" s="204"/>
      <c r="RTM3" s="202"/>
      <c r="RTN3" s="202"/>
      <c r="RTO3" s="203"/>
      <c r="RTP3" s="204"/>
      <c r="RTQ3" s="202"/>
      <c r="RTR3" s="202"/>
      <c r="RTS3" s="203"/>
      <c r="RTT3" s="204"/>
      <c r="RTU3" s="202"/>
      <c r="RTV3" s="202"/>
      <c r="RTW3" s="203"/>
      <c r="RTX3" s="204"/>
      <c r="RTY3" s="202"/>
      <c r="RTZ3" s="202"/>
      <c r="RUA3" s="203"/>
      <c r="RUB3" s="204"/>
      <c r="RUC3" s="202"/>
      <c r="RUD3" s="202"/>
      <c r="RUE3" s="203"/>
      <c r="RUF3" s="204"/>
      <c r="RUG3" s="202"/>
      <c r="RUH3" s="202"/>
      <c r="RUI3" s="203"/>
      <c r="RUJ3" s="204"/>
      <c r="RUK3" s="202"/>
      <c r="RUL3" s="202"/>
      <c r="RUM3" s="203"/>
      <c r="RUN3" s="204"/>
      <c r="RUO3" s="202"/>
      <c r="RUP3" s="202"/>
      <c r="RUQ3" s="203"/>
      <c r="RUR3" s="204"/>
      <c r="RUS3" s="202"/>
      <c r="RUT3" s="202"/>
      <c r="RUU3" s="203"/>
      <c r="RUV3" s="204"/>
      <c r="RUW3" s="202"/>
      <c r="RUX3" s="202"/>
      <c r="RUY3" s="203"/>
      <c r="RUZ3" s="204"/>
      <c r="RVA3" s="202"/>
      <c r="RVB3" s="202"/>
      <c r="RVC3" s="203"/>
      <c r="RVD3" s="204"/>
      <c r="RVE3" s="202"/>
      <c r="RVF3" s="202"/>
      <c r="RVG3" s="203"/>
      <c r="RVH3" s="204"/>
      <c r="RVI3" s="202"/>
      <c r="RVJ3" s="202"/>
      <c r="RVK3" s="203"/>
      <c r="RVL3" s="204"/>
      <c r="RVM3" s="202"/>
      <c r="RVN3" s="202"/>
      <c r="RVO3" s="203"/>
      <c r="RVP3" s="204"/>
      <c r="RVQ3" s="202"/>
      <c r="RVR3" s="202"/>
      <c r="RVS3" s="203"/>
      <c r="RVT3" s="204"/>
      <c r="RVU3" s="202"/>
      <c r="RVV3" s="202"/>
      <c r="RVW3" s="203"/>
      <c r="RVX3" s="204"/>
      <c r="RVY3" s="202"/>
      <c r="RVZ3" s="202"/>
      <c r="RWA3" s="203"/>
      <c r="RWB3" s="204"/>
      <c r="RWC3" s="202"/>
      <c r="RWD3" s="202"/>
      <c r="RWE3" s="203"/>
      <c r="RWF3" s="204"/>
      <c r="RWG3" s="202"/>
      <c r="RWH3" s="202"/>
      <c r="RWI3" s="203"/>
      <c r="RWJ3" s="204"/>
      <c r="RWK3" s="202"/>
      <c r="RWL3" s="202"/>
      <c r="RWM3" s="203"/>
      <c r="RWN3" s="204"/>
      <c r="RWO3" s="202"/>
      <c r="RWP3" s="202"/>
      <c r="RWQ3" s="203"/>
      <c r="RWR3" s="204"/>
      <c r="RWS3" s="202"/>
      <c r="RWT3" s="202"/>
      <c r="RWU3" s="203"/>
      <c r="RWV3" s="204"/>
      <c r="RWW3" s="202"/>
      <c r="RWX3" s="202"/>
      <c r="RWY3" s="203"/>
      <c r="RWZ3" s="204"/>
      <c r="RXA3" s="202"/>
      <c r="RXB3" s="202"/>
      <c r="RXC3" s="203"/>
      <c r="RXD3" s="204"/>
      <c r="RXE3" s="202"/>
      <c r="RXF3" s="202"/>
      <c r="RXG3" s="203"/>
      <c r="RXH3" s="204"/>
      <c r="RXI3" s="202"/>
      <c r="RXJ3" s="202"/>
      <c r="RXK3" s="203"/>
      <c r="RXL3" s="204"/>
      <c r="RXM3" s="202"/>
      <c r="RXN3" s="202"/>
      <c r="RXO3" s="203"/>
      <c r="RXP3" s="204"/>
      <c r="RXQ3" s="202"/>
      <c r="RXR3" s="202"/>
      <c r="RXS3" s="203"/>
      <c r="RXT3" s="204"/>
      <c r="RXU3" s="202"/>
      <c r="RXV3" s="202"/>
      <c r="RXW3" s="203"/>
      <c r="RXX3" s="204"/>
      <c r="RXY3" s="202"/>
      <c r="RXZ3" s="202"/>
      <c r="RYA3" s="203"/>
      <c r="RYB3" s="204"/>
      <c r="RYC3" s="202"/>
      <c r="RYD3" s="202"/>
      <c r="RYE3" s="203"/>
      <c r="RYF3" s="204"/>
      <c r="RYG3" s="202"/>
      <c r="RYH3" s="202"/>
      <c r="RYI3" s="203"/>
      <c r="RYJ3" s="204"/>
      <c r="RYK3" s="202"/>
      <c r="RYL3" s="202"/>
      <c r="RYM3" s="203"/>
      <c r="RYN3" s="204"/>
      <c r="RYO3" s="202"/>
      <c r="RYP3" s="202"/>
      <c r="RYQ3" s="203"/>
      <c r="RYR3" s="204"/>
      <c r="RYS3" s="202"/>
      <c r="RYT3" s="202"/>
      <c r="RYU3" s="203"/>
      <c r="RYV3" s="204"/>
      <c r="RYW3" s="202"/>
      <c r="RYX3" s="202"/>
      <c r="RYY3" s="203"/>
      <c r="RYZ3" s="204"/>
      <c r="RZA3" s="202"/>
      <c r="RZB3" s="202"/>
      <c r="RZC3" s="203"/>
      <c r="RZD3" s="204"/>
      <c r="RZE3" s="202"/>
      <c r="RZF3" s="202"/>
      <c r="RZG3" s="203"/>
      <c r="RZH3" s="204"/>
      <c r="RZI3" s="202"/>
      <c r="RZJ3" s="202"/>
      <c r="RZK3" s="203"/>
      <c r="RZL3" s="204"/>
      <c r="RZM3" s="202"/>
      <c r="RZN3" s="202"/>
      <c r="RZO3" s="203"/>
      <c r="RZP3" s="204"/>
      <c r="RZQ3" s="202"/>
      <c r="RZR3" s="202"/>
      <c r="RZS3" s="203"/>
      <c r="RZT3" s="204"/>
      <c r="RZU3" s="202"/>
      <c r="RZV3" s="202"/>
      <c r="RZW3" s="203"/>
      <c r="RZX3" s="204"/>
      <c r="RZY3" s="202"/>
      <c r="RZZ3" s="202"/>
      <c r="SAA3" s="203"/>
      <c r="SAB3" s="204"/>
      <c r="SAC3" s="202"/>
      <c r="SAD3" s="202"/>
      <c r="SAE3" s="203"/>
      <c r="SAF3" s="204"/>
      <c r="SAG3" s="202"/>
      <c r="SAH3" s="202"/>
      <c r="SAI3" s="203"/>
      <c r="SAJ3" s="204"/>
      <c r="SAK3" s="202"/>
      <c r="SAL3" s="202"/>
      <c r="SAM3" s="203"/>
      <c r="SAN3" s="204"/>
      <c r="SAO3" s="202"/>
      <c r="SAP3" s="202"/>
      <c r="SAQ3" s="203"/>
      <c r="SAR3" s="204"/>
      <c r="SAS3" s="202"/>
      <c r="SAT3" s="202"/>
      <c r="SAU3" s="203"/>
      <c r="SAV3" s="204"/>
      <c r="SAW3" s="202"/>
      <c r="SAX3" s="202"/>
      <c r="SAY3" s="203"/>
      <c r="SAZ3" s="204"/>
      <c r="SBA3" s="202"/>
      <c r="SBB3" s="202"/>
      <c r="SBC3" s="203"/>
      <c r="SBD3" s="204"/>
      <c r="SBE3" s="202"/>
      <c r="SBF3" s="202"/>
      <c r="SBG3" s="203"/>
      <c r="SBH3" s="204"/>
      <c r="SBI3" s="202"/>
      <c r="SBJ3" s="202"/>
      <c r="SBK3" s="203"/>
      <c r="SBL3" s="204"/>
      <c r="SBM3" s="202"/>
      <c r="SBN3" s="202"/>
      <c r="SBO3" s="203"/>
      <c r="SBP3" s="204"/>
      <c r="SBQ3" s="202"/>
      <c r="SBR3" s="202"/>
      <c r="SBS3" s="203"/>
      <c r="SBT3" s="204"/>
      <c r="SBU3" s="202"/>
      <c r="SBV3" s="202"/>
      <c r="SBW3" s="203"/>
      <c r="SBX3" s="204"/>
      <c r="SBY3" s="202"/>
      <c r="SBZ3" s="202"/>
      <c r="SCA3" s="203"/>
      <c r="SCB3" s="204"/>
      <c r="SCC3" s="202"/>
      <c r="SCD3" s="202"/>
      <c r="SCE3" s="203"/>
      <c r="SCF3" s="204"/>
      <c r="SCG3" s="202"/>
      <c r="SCH3" s="202"/>
      <c r="SCI3" s="203"/>
      <c r="SCJ3" s="204"/>
      <c r="SCK3" s="202"/>
      <c r="SCL3" s="202"/>
      <c r="SCM3" s="203"/>
      <c r="SCN3" s="204"/>
      <c r="SCO3" s="202"/>
      <c r="SCP3" s="202"/>
      <c r="SCQ3" s="203"/>
      <c r="SCR3" s="204"/>
      <c r="SCS3" s="202"/>
      <c r="SCT3" s="202"/>
      <c r="SCU3" s="203"/>
      <c r="SCV3" s="204"/>
      <c r="SCW3" s="202"/>
      <c r="SCX3" s="202"/>
      <c r="SCY3" s="203"/>
      <c r="SCZ3" s="204"/>
      <c r="SDA3" s="202"/>
      <c r="SDB3" s="202"/>
      <c r="SDC3" s="203"/>
      <c r="SDD3" s="204"/>
      <c r="SDE3" s="202"/>
      <c r="SDF3" s="202"/>
      <c r="SDG3" s="203"/>
      <c r="SDH3" s="204"/>
      <c r="SDI3" s="202"/>
      <c r="SDJ3" s="202"/>
      <c r="SDK3" s="203"/>
      <c r="SDL3" s="204"/>
      <c r="SDM3" s="202"/>
      <c r="SDN3" s="202"/>
      <c r="SDO3" s="203"/>
      <c r="SDP3" s="204"/>
      <c r="SDQ3" s="202"/>
      <c r="SDR3" s="202"/>
      <c r="SDS3" s="203"/>
      <c r="SDT3" s="204"/>
      <c r="SDU3" s="202"/>
      <c r="SDV3" s="202"/>
      <c r="SDW3" s="203"/>
      <c r="SDX3" s="204"/>
      <c r="SDY3" s="202"/>
      <c r="SDZ3" s="202"/>
      <c r="SEA3" s="203"/>
      <c r="SEB3" s="204"/>
      <c r="SEC3" s="202"/>
      <c r="SED3" s="202"/>
      <c r="SEE3" s="203"/>
      <c r="SEF3" s="204"/>
      <c r="SEG3" s="202"/>
      <c r="SEH3" s="202"/>
      <c r="SEI3" s="203"/>
      <c r="SEJ3" s="204"/>
      <c r="SEK3" s="202"/>
      <c r="SEL3" s="202"/>
      <c r="SEM3" s="203"/>
      <c r="SEN3" s="204"/>
      <c r="SEO3" s="202"/>
      <c r="SEP3" s="202"/>
      <c r="SEQ3" s="203"/>
      <c r="SER3" s="204"/>
      <c r="SES3" s="202"/>
      <c r="SET3" s="202"/>
      <c r="SEU3" s="203"/>
      <c r="SEV3" s="204"/>
      <c r="SEW3" s="202"/>
      <c r="SEX3" s="202"/>
      <c r="SEY3" s="203"/>
      <c r="SEZ3" s="204"/>
      <c r="SFA3" s="202"/>
      <c r="SFB3" s="202"/>
      <c r="SFC3" s="203"/>
      <c r="SFD3" s="204"/>
      <c r="SFE3" s="202"/>
      <c r="SFF3" s="202"/>
      <c r="SFG3" s="203"/>
      <c r="SFH3" s="204"/>
      <c r="SFI3" s="202"/>
      <c r="SFJ3" s="202"/>
      <c r="SFK3" s="203"/>
      <c r="SFL3" s="204"/>
      <c r="SFM3" s="202"/>
      <c r="SFN3" s="202"/>
      <c r="SFO3" s="203"/>
      <c r="SFP3" s="204"/>
      <c r="SFQ3" s="202"/>
      <c r="SFR3" s="202"/>
      <c r="SFS3" s="203"/>
      <c r="SFT3" s="204"/>
      <c r="SFU3" s="202"/>
      <c r="SFV3" s="202"/>
      <c r="SFW3" s="203"/>
      <c r="SFX3" s="204"/>
      <c r="SFY3" s="202"/>
      <c r="SFZ3" s="202"/>
      <c r="SGA3" s="203"/>
      <c r="SGB3" s="204"/>
      <c r="SGC3" s="202"/>
      <c r="SGD3" s="202"/>
      <c r="SGE3" s="203"/>
      <c r="SGF3" s="204"/>
      <c r="SGG3" s="202"/>
      <c r="SGH3" s="202"/>
      <c r="SGI3" s="203"/>
      <c r="SGJ3" s="204"/>
      <c r="SGK3" s="202"/>
      <c r="SGL3" s="202"/>
      <c r="SGM3" s="203"/>
      <c r="SGN3" s="204"/>
      <c r="SGO3" s="202"/>
      <c r="SGP3" s="202"/>
      <c r="SGQ3" s="203"/>
      <c r="SGR3" s="204"/>
      <c r="SGS3" s="202"/>
      <c r="SGT3" s="202"/>
      <c r="SGU3" s="203"/>
      <c r="SGV3" s="204"/>
      <c r="SGW3" s="202"/>
      <c r="SGX3" s="202"/>
      <c r="SGY3" s="203"/>
      <c r="SGZ3" s="204"/>
      <c r="SHA3" s="202"/>
      <c r="SHB3" s="202"/>
      <c r="SHC3" s="203"/>
      <c r="SHD3" s="204"/>
      <c r="SHE3" s="202"/>
      <c r="SHF3" s="202"/>
      <c r="SHG3" s="203"/>
      <c r="SHH3" s="204"/>
      <c r="SHI3" s="202"/>
      <c r="SHJ3" s="202"/>
      <c r="SHK3" s="203"/>
      <c r="SHL3" s="204"/>
      <c r="SHM3" s="202"/>
      <c r="SHN3" s="202"/>
      <c r="SHO3" s="203"/>
      <c r="SHP3" s="204"/>
      <c r="SHQ3" s="202"/>
      <c r="SHR3" s="202"/>
      <c r="SHS3" s="203"/>
      <c r="SHT3" s="204"/>
      <c r="SHU3" s="202"/>
      <c r="SHV3" s="202"/>
      <c r="SHW3" s="203"/>
      <c r="SHX3" s="204"/>
      <c r="SHY3" s="202"/>
      <c r="SHZ3" s="202"/>
      <c r="SIA3" s="203"/>
      <c r="SIB3" s="204"/>
      <c r="SIC3" s="202"/>
      <c r="SID3" s="202"/>
      <c r="SIE3" s="203"/>
      <c r="SIF3" s="204"/>
      <c r="SIG3" s="202"/>
      <c r="SIH3" s="202"/>
      <c r="SII3" s="203"/>
      <c r="SIJ3" s="204"/>
      <c r="SIK3" s="202"/>
      <c r="SIL3" s="202"/>
      <c r="SIM3" s="203"/>
      <c r="SIN3" s="204"/>
      <c r="SIO3" s="202"/>
      <c r="SIP3" s="202"/>
      <c r="SIQ3" s="203"/>
      <c r="SIR3" s="204"/>
      <c r="SIS3" s="202"/>
      <c r="SIT3" s="202"/>
      <c r="SIU3" s="203"/>
      <c r="SIV3" s="204"/>
      <c r="SIW3" s="202"/>
      <c r="SIX3" s="202"/>
      <c r="SIY3" s="203"/>
      <c r="SIZ3" s="204"/>
      <c r="SJA3" s="202"/>
      <c r="SJB3" s="202"/>
      <c r="SJC3" s="203"/>
      <c r="SJD3" s="204"/>
      <c r="SJE3" s="202"/>
      <c r="SJF3" s="202"/>
      <c r="SJG3" s="203"/>
      <c r="SJH3" s="204"/>
      <c r="SJI3" s="202"/>
      <c r="SJJ3" s="202"/>
      <c r="SJK3" s="203"/>
      <c r="SJL3" s="204"/>
      <c r="SJM3" s="202"/>
      <c r="SJN3" s="202"/>
      <c r="SJO3" s="203"/>
      <c r="SJP3" s="204"/>
      <c r="SJQ3" s="202"/>
      <c r="SJR3" s="202"/>
      <c r="SJS3" s="203"/>
      <c r="SJT3" s="204"/>
      <c r="SJU3" s="202"/>
      <c r="SJV3" s="202"/>
      <c r="SJW3" s="203"/>
      <c r="SJX3" s="204"/>
      <c r="SJY3" s="202"/>
      <c r="SJZ3" s="202"/>
      <c r="SKA3" s="203"/>
      <c r="SKB3" s="204"/>
      <c r="SKC3" s="202"/>
      <c r="SKD3" s="202"/>
      <c r="SKE3" s="203"/>
      <c r="SKF3" s="204"/>
      <c r="SKG3" s="202"/>
      <c r="SKH3" s="202"/>
      <c r="SKI3" s="203"/>
      <c r="SKJ3" s="204"/>
      <c r="SKK3" s="202"/>
      <c r="SKL3" s="202"/>
      <c r="SKM3" s="203"/>
      <c r="SKN3" s="204"/>
      <c r="SKO3" s="202"/>
      <c r="SKP3" s="202"/>
      <c r="SKQ3" s="203"/>
      <c r="SKR3" s="204"/>
      <c r="SKS3" s="202"/>
      <c r="SKT3" s="202"/>
      <c r="SKU3" s="203"/>
      <c r="SKV3" s="204"/>
      <c r="SKW3" s="202"/>
      <c r="SKX3" s="202"/>
      <c r="SKY3" s="203"/>
      <c r="SKZ3" s="204"/>
      <c r="SLA3" s="202"/>
      <c r="SLB3" s="202"/>
      <c r="SLC3" s="203"/>
      <c r="SLD3" s="204"/>
      <c r="SLE3" s="202"/>
      <c r="SLF3" s="202"/>
      <c r="SLG3" s="203"/>
      <c r="SLH3" s="204"/>
      <c r="SLI3" s="202"/>
      <c r="SLJ3" s="202"/>
      <c r="SLK3" s="203"/>
      <c r="SLL3" s="204"/>
      <c r="SLM3" s="202"/>
      <c r="SLN3" s="202"/>
      <c r="SLO3" s="203"/>
      <c r="SLP3" s="204"/>
      <c r="SLQ3" s="202"/>
      <c r="SLR3" s="202"/>
      <c r="SLS3" s="203"/>
      <c r="SLT3" s="204"/>
      <c r="SLU3" s="202"/>
      <c r="SLV3" s="202"/>
      <c r="SLW3" s="203"/>
      <c r="SLX3" s="204"/>
      <c r="SLY3" s="202"/>
      <c r="SLZ3" s="202"/>
      <c r="SMA3" s="203"/>
      <c r="SMB3" s="204"/>
      <c r="SMC3" s="202"/>
      <c r="SMD3" s="202"/>
      <c r="SME3" s="203"/>
      <c r="SMF3" s="204"/>
      <c r="SMG3" s="202"/>
      <c r="SMH3" s="202"/>
      <c r="SMI3" s="203"/>
      <c r="SMJ3" s="204"/>
      <c r="SMK3" s="202"/>
      <c r="SML3" s="202"/>
      <c r="SMM3" s="203"/>
      <c r="SMN3" s="204"/>
      <c r="SMO3" s="202"/>
      <c r="SMP3" s="202"/>
      <c r="SMQ3" s="203"/>
      <c r="SMR3" s="204"/>
      <c r="SMS3" s="202"/>
      <c r="SMT3" s="202"/>
      <c r="SMU3" s="203"/>
      <c r="SMV3" s="204"/>
      <c r="SMW3" s="202"/>
      <c r="SMX3" s="202"/>
      <c r="SMY3" s="203"/>
      <c r="SMZ3" s="204"/>
      <c r="SNA3" s="202"/>
      <c r="SNB3" s="202"/>
      <c r="SNC3" s="203"/>
      <c r="SND3" s="204"/>
      <c r="SNE3" s="202"/>
      <c r="SNF3" s="202"/>
      <c r="SNG3" s="203"/>
      <c r="SNH3" s="204"/>
      <c r="SNI3" s="202"/>
      <c r="SNJ3" s="202"/>
      <c r="SNK3" s="203"/>
      <c r="SNL3" s="204"/>
      <c r="SNM3" s="202"/>
      <c r="SNN3" s="202"/>
      <c r="SNO3" s="203"/>
      <c r="SNP3" s="204"/>
      <c r="SNQ3" s="202"/>
      <c r="SNR3" s="202"/>
      <c r="SNS3" s="203"/>
      <c r="SNT3" s="204"/>
      <c r="SNU3" s="202"/>
      <c r="SNV3" s="202"/>
      <c r="SNW3" s="203"/>
      <c r="SNX3" s="204"/>
      <c r="SNY3" s="202"/>
      <c r="SNZ3" s="202"/>
      <c r="SOA3" s="203"/>
      <c r="SOB3" s="204"/>
      <c r="SOC3" s="202"/>
      <c r="SOD3" s="202"/>
      <c r="SOE3" s="203"/>
      <c r="SOF3" s="204"/>
      <c r="SOG3" s="202"/>
      <c r="SOH3" s="202"/>
      <c r="SOI3" s="203"/>
      <c r="SOJ3" s="204"/>
      <c r="SOK3" s="202"/>
      <c r="SOL3" s="202"/>
      <c r="SOM3" s="203"/>
      <c r="SON3" s="204"/>
      <c r="SOO3" s="202"/>
      <c r="SOP3" s="202"/>
      <c r="SOQ3" s="203"/>
      <c r="SOR3" s="204"/>
      <c r="SOS3" s="202"/>
      <c r="SOT3" s="202"/>
      <c r="SOU3" s="203"/>
      <c r="SOV3" s="204"/>
      <c r="SOW3" s="202"/>
      <c r="SOX3" s="202"/>
      <c r="SOY3" s="203"/>
      <c r="SOZ3" s="204"/>
      <c r="SPA3" s="202"/>
      <c r="SPB3" s="202"/>
      <c r="SPC3" s="203"/>
      <c r="SPD3" s="204"/>
      <c r="SPE3" s="202"/>
      <c r="SPF3" s="202"/>
      <c r="SPG3" s="203"/>
      <c r="SPH3" s="204"/>
      <c r="SPI3" s="202"/>
      <c r="SPJ3" s="202"/>
      <c r="SPK3" s="203"/>
      <c r="SPL3" s="204"/>
      <c r="SPM3" s="202"/>
      <c r="SPN3" s="202"/>
      <c r="SPO3" s="203"/>
      <c r="SPP3" s="204"/>
      <c r="SPQ3" s="202"/>
      <c r="SPR3" s="202"/>
      <c r="SPS3" s="203"/>
      <c r="SPT3" s="204"/>
      <c r="SPU3" s="202"/>
      <c r="SPV3" s="202"/>
      <c r="SPW3" s="203"/>
      <c r="SPX3" s="204"/>
      <c r="SPY3" s="202"/>
      <c r="SPZ3" s="202"/>
      <c r="SQA3" s="203"/>
      <c r="SQB3" s="204"/>
      <c r="SQC3" s="202"/>
      <c r="SQD3" s="202"/>
      <c r="SQE3" s="203"/>
      <c r="SQF3" s="204"/>
      <c r="SQG3" s="202"/>
      <c r="SQH3" s="202"/>
      <c r="SQI3" s="203"/>
      <c r="SQJ3" s="204"/>
      <c r="SQK3" s="202"/>
      <c r="SQL3" s="202"/>
      <c r="SQM3" s="203"/>
      <c r="SQN3" s="204"/>
      <c r="SQO3" s="202"/>
      <c r="SQP3" s="202"/>
      <c r="SQQ3" s="203"/>
      <c r="SQR3" s="204"/>
      <c r="SQS3" s="202"/>
      <c r="SQT3" s="202"/>
      <c r="SQU3" s="203"/>
      <c r="SQV3" s="204"/>
      <c r="SQW3" s="202"/>
      <c r="SQX3" s="202"/>
      <c r="SQY3" s="203"/>
      <c r="SQZ3" s="204"/>
      <c r="SRA3" s="202"/>
      <c r="SRB3" s="202"/>
      <c r="SRC3" s="203"/>
      <c r="SRD3" s="204"/>
      <c r="SRE3" s="202"/>
      <c r="SRF3" s="202"/>
      <c r="SRG3" s="203"/>
      <c r="SRH3" s="204"/>
      <c r="SRI3" s="202"/>
      <c r="SRJ3" s="202"/>
      <c r="SRK3" s="203"/>
      <c r="SRL3" s="204"/>
      <c r="SRM3" s="202"/>
      <c r="SRN3" s="202"/>
      <c r="SRO3" s="203"/>
      <c r="SRP3" s="204"/>
      <c r="SRQ3" s="202"/>
      <c r="SRR3" s="202"/>
      <c r="SRS3" s="203"/>
      <c r="SRT3" s="204"/>
      <c r="SRU3" s="202"/>
      <c r="SRV3" s="202"/>
      <c r="SRW3" s="203"/>
      <c r="SRX3" s="204"/>
      <c r="SRY3" s="202"/>
      <c r="SRZ3" s="202"/>
      <c r="SSA3" s="203"/>
      <c r="SSB3" s="204"/>
      <c r="SSC3" s="202"/>
      <c r="SSD3" s="202"/>
      <c r="SSE3" s="203"/>
      <c r="SSF3" s="204"/>
      <c r="SSG3" s="202"/>
      <c r="SSH3" s="202"/>
      <c r="SSI3" s="203"/>
      <c r="SSJ3" s="204"/>
      <c r="SSK3" s="202"/>
      <c r="SSL3" s="202"/>
      <c r="SSM3" s="203"/>
      <c r="SSN3" s="204"/>
      <c r="SSO3" s="202"/>
      <c r="SSP3" s="202"/>
      <c r="SSQ3" s="203"/>
      <c r="SSR3" s="204"/>
      <c r="SSS3" s="202"/>
      <c r="SST3" s="202"/>
      <c r="SSU3" s="203"/>
      <c r="SSV3" s="204"/>
      <c r="SSW3" s="202"/>
      <c r="SSX3" s="202"/>
      <c r="SSY3" s="203"/>
      <c r="SSZ3" s="204"/>
      <c r="STA3" s="202"/>
      <c r="STB3" s="202"/>
      <c r="STC3" s="203"/>
      <c r="STD3" s="204"/>
      <c r="STE3" s="202"/>
      <c r="STF3" s="202"/>
      <c r="STG3" s="203"/>
      <c r="STH3" s="204"/>
      <c r="STI3" s="202"/>
      <c r="STJ3" s="202"/>
      <c r="STK3" s="203"/>
      <c r="STL3" s="204"/>
      <c r="STM3" s="202"/>
      <c r="STN3" s="202"/>
      <c r="STO3" s="203"/>
      <c r="STP3" s="204"/>
      <c r="STQ3" s="202"/>
      <c r="STR3" s="202"/>
      <c r="STS3" s="203"/>
      <c r="STT3" s="204"/>
      <c r="STU3" s="202"/>
      <c r="STV3" s="202"/>
      <c r="STW3" s="203"/>
      <c r="STX3" s="204"/>
      <c r="STY3" s="202"/>
      <c r="STZ3" s="202"/>
      <c r="SUA3" s="203"/>
      <c r="SUB3" s="204"/>
      <c r="SUC3" s="202"/>
      <c r="SUD3" s="202"/>
      <c r="SUE3" s="203"/>
      <c r="SUF3" s="204"/>
      <c r="SUG3" s="202"/>
      <c r="SUH3" s="202"/>
      <c r="SUI3" s="203"/>
      <c r="SUJ3" s="204"/>
      <c r="SUK3" s="202"/>
      <c r="SUL3" s="202"/>
      <c r="SUM3" s="203"/>
      <c r="SUN3" s="204"/>
      <c r="SUO3" s="202"/>
      <c r="SUP3" s="202"/>
      <c r="SUQ3" s="203"/>
      <c r="SUR3" s="204"/>
      <c r="SUS3" s="202"/>
      <c r="SUT3" s="202"/>
      <c r="SUU3" s="203"/>
      <c r="SUV3" s="204"/>
      <c r="SUW3" s="202"/>
      <c r="SUX3" s="202"/>
      <c r="SUY3" s="203"/>
      <c r="SUZ3" s="204"/>
      <c r="SVA3" s="202"/>
      <c r="SVB3" s="202"/>
      <c r="SVC3" s="203"/>
      <c r="SVD3" s="204"/>
      <c r="SVE3" s="202"/>
      <c r="SVF3" s="202"/>
      <c r="SVG3" s="203"/>
      <c r="SVH3" s="204"/>
      <c r="SVI3" s="202"/>
      <c r="SVJ3" s="202"/>
      <c r="SVK3" s="203"/>
      <c r="SVL3" s="204"/>
      <c r="SVM3" s="202"/>
      <c r="SVN3" s="202"/>
      <c r="SVO3" s="203"/>
      <c r="SVP3" s="204"/>
      <c r="SVQ3" s="202"/>
      <c r="SVR3" s="202"/>
      <c r="SVS3" s="203"/>
      <c r="SVT3" s="204"/>
      <c r="SVU3" s="202"/>
      <c r="SVV3" s="202"/>
      <c r="SVW3" s="203"/>
      <c r="SVX3" s="204"/>
      <c r="SVY3" s="202"/>
      <c r="SVZ3" s="202"/>
      <c r="SWA3" s="203"/>
      <c r="SWB3" s="204"/>
      <c r="SWC3" s="202"/>
      <c r="SWD3" s="202"/>
      <c r="SWE3" s="203"/>
      <c r="SWF3" s="204"/>
      <c r="SWG3" s="202"/>
      <c r="SWH3" s="202"/>
      <c r="SWI3" s="203"/>
      <c r="SWJ3" s="204"/>
      <c r="SWK3" s="202"/>
      <c r="SWL3" s="202"/>
      <c r="SWM3" s="203"/>
      <c r="SWN3" s="204"/>
      <c r="SWO3" s="202"/>
      <c r="SWP3" s="202"/>
      <c r="SWQ3" s="203"/>
      <c r="SWR3" s="204"/>
      <c r="SWS3" s="202"/>
      <c r="SWT3" s="202"/>
      <c r="SWU3" s="203"/>
      <c r="SWV3" s="204"/>
      <c r="SWW3" s="202"/>
      <c r="SWX3" s="202"/>
      <c r="SWY3" s="203"/>
      <c r="SWZ3" s="204"/>
      <c r="SXA3" s="202"/>
      <c r="SXB3" s="202"/>
      <c r="SXC3" s="203"/>
      <c r="SXD3" s="204"/>
      <c r="SXE3" s="202"/>
      <c r="SXF3" s="202"/>
      <c r="SXG3" s="203"/>
      <c r="SXH3" s="204"/>
      <c r="SXI3" s="202"/>
      <c r="SXJ3" s="202"/>
      <c r="SXK3" s="203"/>
      <c r="SXL3" s="204"/>
      <c r="SXM3" s="202"/>
      <c r="SXN3" s="202"/>
      <c r="SXO3" s="203"/>
      <c r="SXP3" s="204"/>
      <c r="SXQ3" s="202"/>
      <c r="SXR3" s="202"/>
      <c r="SXS3" s="203"/>
      <c r="SXT3" s="204"/>
      <c r="SXU3" s="202"/>
      <c r="SXV3" s="202"/>
      <c r="SXW3" s="203"/>
      <c r="SXX3" s="204"/>
      <c r="SXY3" s="202"/>
      <c r="SXZ3" s="202"/>
      <c r="SYA3" s="203"/>
      <c r="SYB3" s="204"/>
      <c r="SYC3" s="202"/>
      <c r="SYD3" s="202"/>
      <c r="SYE3" s="203"/>
      <c r="SYF3" s="204"/>
      <c r="SYG3" s="202"/>
      <c r="SYH3" s="202"/>
      <c r="SYI3" s="203"/>
      <c r="SYJ3" s="204"/>
      <c r="SYK3" s="202"/>
      <c r="SYL3" s="202"/>
      <c r="SYM3" s="203"/>
      <c r="SYN3" s="204"/>
      <c r="SYO3" s="202"/>
      <c r="SYP3" s="202"/>
      <c r="SYQ3" s="203"/>
      <c r="SYR3" s="204"/>
      <c r="SYS3" s="202"/>
      <c r="SYT3" s="202"/>
      <c r="SYU3" s="203"/>
      <c r="SYV3" s="204"/>
      <c r="SYW3" s="202"/>
      <c r="SYX3" s="202"/>
      <c r="SYY3" s="203"/>
      <c r="SYZ3" s="204"/>
      <c r="SZA3" s="202"/>
      <c r="SZB3" s="202"/>
      <c r="SZC3" s="203"/>
      <c r="SZD3" s="204"/>
      <c r="SZE3" s="202"/>
      <c r="SZF3" s="202"/>
      <c r="SZG3" s="203"/>
      <c r="SZH3" s="204"/>
      <c r="SZI3" s="202"/>
      <c r="SZJ3" s="202"/>
      <c r="SZK3" s="203"/>
      <c r="SZL3" s="204"/>
      <c r="SZM3" s="202"/>
      <c r="SZN3" s="202"/>
      <c r="SZO3" s="203"/>
      <c r="SZP3" s="204"/>
      <c r="SZQ3" s="202"/>
      <c r="SZR3" s="202"/>
      <c r="SZS3" s="203"/>
      <c r="SZT3" s="204"/>
      <c r="SZU3" s="202"/>
      <c r="SZV3" s="202"/>
      <c r="SZW3" s="203"/>
      <c r="SZX3" s="204"/>
      <c r="SZY3" s="202"/>
      <c r="SZZ3" s="202"/>
      <c r="TAA3" s="203"/>
      <c r="TAB3" s="204"/>
      <c r="TAC3" s="202"/>
      <c r="TAD3" s="202"/>
      <c r="TAE3" s="203"/>
      <c r="TAF3" s="204"/>
      <c r="TAG3" s="202"/>
      <c r="TAH3" s="202"/>
      <c r="TAI3" s="203"/>
      <c r="TAJ3" s="204"/>
      <c r="TAK3" s="202"/>
      <c r="TAL3" s="202"/>
      <c r="TAM3" s="203"/>
      <c r="TAN3" s="204"/>
      <c r="TAO3" s="202"/>
      <c r="TAP3" s="202"/>
      <c r="TAQ3" s="203"/>
      <c r="TAR3" s="204"/>
      <c r="TAS3" s="202"/>
      <c r="TAT3" s="202"/>
      <c r="TAU3" s="203"/>
      <c r="TAV3" s="204"/>
      <c r="TAW3" s="202"/>
      <c r="TAX3" s="202"/>
      <c r="TAY3" s="203"/>
      <c r="TAZ3" s="204"/>
      <c r="TBA3" s="202"/>
      <c r="TBB3" s="202"/>
      <c r="TBC3" s="203"/>
      <c r="TBD3" s="204"/>
      <c r="TBE3" s="202"/>
      <c r="TBF3" s="202"/>
      <c r="TBG3" s="203"/>
      <c r="TBH3" s="204"/>
      <c r="TBI3" s="202"/>
      <c r="TBJ3" s="202"/>
      <c r="TBK3" s="203"/>
      <c r="TBL3" s="204"/>
      <c r="TBM3" s="202"/>
      <c r="TBN3" s="202"/>
      <c r="TBO3" s="203"/>
      <c r="TBP3" s="204"/>
      <c r="TBQ3" s="202"/>
      <c r="TBR3" s="202"/>
      <c r="TBS3" s="203"/>
      <c r="TBT3" s="204"/>
      <c r="TBU3" s="202"/>
      <c r="TBV3" s="202"/>
      <c r="TBW3" s="203"/>
      <c r="TBX3" s="204"/>
      <c r="TBY3" s="202"/>
      <c r="TBZ3" s="202"/>
      <c r="TCA3" s="203"/>
      <c r="TCB3" s="204"/>
      <c r="TCC3" s="202"/>
      <c r="TCD3" s="202"/>
      <c r="TCE3" s="203"/>
      <c r="TCF3" s="204"/>
      <c r="TCG3" s="202"/>
      <c r="TCH3" s="202"/>
      <c r="TCI3" s="203"/>
      <c r="TCJ3" s="204"/>
      <c r="TCK3" s="202"/>
      <c r="TCL3" s="202"/>
      <c r="TCM3" s="203"/>
      <c r="TCN3" s="204"/>
      <c r="TCO3" s="202"/>
      <c r="TCP3" s="202"/>
      <c r="TCQ3" s="203"/>
      <c r="TCR3" s="204"/>
      <c r="TCS3" s="202"/>
      <c r="TCT3" s="202"/>
      <c r="TCU3" s="203"/>
      <c r="TCV3" s="204"/>
      <c r="TCW3" s="202"/>
      <c r="TCX3" s="202"/>
      <c r="TCY3" s="203"/>
      <c r="TCZ3" s="204"/>
      <c r="TDA3" s="202"/>
      <c r="TDB3" s="202"/>
      <c r="TDC3" s="203"/>
      <c r="TDD3" s="204"/>
      <c r="TDE3" s="202"/>
      <c r="TDF3" s="202"/>
      <c r="TDG3" s="203"/>
      <c r="TDH3" s="204"/>
      <c r="TDI3" s="202"/>
      <c r="TDJ3" s="202"/>
      <c r="TDK3" s="203"/>
      <c r="TDL3" s="204"/>
      <c r="TDM3" s="202"/>
      <c r="TDN3" s="202"/>
      <c r="TDO3" s="203"/>
      <c r="TDP3" s="204"/>
      <c r="TDQ3" s="202"/>
      <c r="TDR3" s="202"/>
      <c r="TDS3" s="203"/>
      <c r="TDT3" s="204"/>
      <c r="TDU3" s="202"/>
      <c r="TDV3" s="202"/>
      <c r="TDW3" s="203"/>
      <c r="TDX3" s="204"/>
      <c r="TDY3" s="202"/>
      <c r="TDZ3" s="202"/>
      <c r="TEA3" s="203"/>
      <c r="TEB3" s="204"/>
      <c r="TEC3" s="202"/>
      <c r="TED3" s="202"/>
      <c r="TEE3" s="203"/>
      <c r="TEF3" s="204"/>
      <c r="TEG3" s="202"/>
      <c r="TEH3" s="202"/>
      <c r="TEI3" s="203"/>
      <c r="TEJ3" s="204"/>
      <c r="TEK3" s="202"/>
      <c r="TEL3" s="202"/>
      <c r="TEM3" s="203"/>
      <c r="TEN3" s="204"/>
      <c r="TEO3" s="202"/>
      <c r="TEP3" s="202"/>
      <c r="TEQ3" s="203"/>
      <c r="TER3" s="204"/>
      <c r="TES3" s="202"/>
      <c r="TET3" s="202"/>
      <c r="TEU3" s="203"/>
      <c r="TEV3" s="204"/>
      <c r="TEW3" s="202"/>
      <c r="TEX3" s="202"/>
      <c r="TEY3" s="203"/>
      <c r="TEZ3" s="204"/>
      <c r="TFA3" s="202"/>
      <c r="TFB3" s="202"/>
      <c r="TFC3" s="203"/>
      <c r="TFD3" s="204"/>
      <c r="TFE3" s="202"/>
      <c r="TFF3" s="202"/>
      <c r="TFG3" s="203"/>
      <c r="TFH3" s="204"/>
      <c r="TFI3" s="202"/>
      <c r="TFJ3" s="202"/>
      <c r="TFK3" s="203"/>
      <c r="TFL3" s="204"/>
      <c r="TFM3" s="202"/>
      <c r="TFN3" s="202"/>
      <c r="TFO3" s="203"/>
      <c r="TFP3" s="204"/>
      <c r="TFQ3" s="202"/>
      <c r="TFR3" s="202"/>
      <c r="TFS3" s="203"/>
      <c r="TFT3" s="204"/>
      <c r="TFU3" s="202"/>
      <c r="TFV3" s="202"/>
      <c r="TFW3" s="203"/>
      <c r="TFX3" s="204"/>
      <c r="TFY3" s="202"/>
      <c r="TFZ3" s="202"/>
      <c r="TGA3" s="203"/>
      <c r="TGB3" s="204"/>
      <c r="TGC3" s="202"/>
      <c r="TGD3" s="202"/>
      <c r="TGE3" s="203"/>
      <c r="TGF3" s="204"/>
      <c r="TGG3" s="202"/>
      <c r="TGH3" s="202"/>
      <c r="TGI3" s="203"/>
      <c r="TGJ3" s="204"/>
      <c r="TGK3" s="202"/>
      <c r="TGL3" s="202"/>
      <c r="TGM3" s="203"/>
      <c r="TGN3" s="204"/>
      <c r="TGO3" s="202"/>
      <c r="TGP3" s="202"/>
      <c r="TGQ3" s="203"/>
      <c r="TGR3" s="204"/>
      <c r="TGS3" s="202"/>
      <c r="TGT3" s="202"/>
      <c r="TGU3" s="203"/>
      <c r="TGV3" s="204"/>
      <c r="TGW3" s="202"/>
      <c r="TGX3" s="202"/>
      <c r="TGY3" s="203"/>
      <c r="TGZ3" s="204"/>
      <c r="THA3" s="202"/>
      <c r="THB3" s="202"/>
      <c r="THC3" s="203"/>
      <c r="THD3" s="204"/>
      <c r="THE3" s="202"/>
      <c r="THF3" s="202"/>
      <c r="THG3" s="203"/>
      <c r="THH3" s="204"/>
      <c r="THI3" s="202"/>
      <c r="THJ3" s="202"/>
      <c r="THK3" s="203"/>
      <c r="THL3" s="204"/>
      <c r="THM3" s="202"/>
      <c r="THN3" s="202"/>
      <c r="THO3" s="203"/>
      <c r="THP3" s="204"/>
      <c r="THQ3" s="202"/>
      <c r="THR3" s="202"/>
      <c r="THS3" s="203"/>
      <c r="THT3" s="204"/>
      <c r="THU3" s="202"/>
      <c r="THV3" s="202"/>
      <c r="THW3" s="203"/>
      <c r="THX3" s="204"/>
      <c r="THY3" s="202"/>
      <c r="THZ3" s="202"/>
      <c r="TIA3" s="203"/>
      <c r="TIB3" s="204"/>
      <c r="TIC3" s="202"/>
      <c r="TID3" s="202"/>
      <c r="TIE3" s="203"/>
      <c r="TIF3" s="204"/>
      <c r="TIG3" s="202"/>
      <c r="TIH3" s="202"/>
      <c r="TII3" s="203"/>
      <c r="TIJ3" s="204"/>
      <c r="TIK3" s="202"/>
      <c r="TIL3" s="202"/>
      <c r="TIM3" s="203"/>
      <c r="TIN3" s="204"/>
      <c r="TIO3" s="202"/>
      <c r="TIP3" s="202"/>
      <c r="TIQ3" s="203"/>
      <c r="TIR3" s="204"/>
      <c r="TIS3" s="202"/>
      <c r="TIT3" s="202"/>
      <c r="TIU3" s="203"/>
      <c r="TIV3" s="204"/>
      <c r="TIW3" s="202"/>
      <c r="TIX3" s="202"/>
      <c r="TIY3" s="203"/>
      <c r="TIZ3" s="204"/>
      <c r="TJA3" s="202"/>
      <c r="TJB3" s="202"/>
      <c r="TJC3" s="203"/>
      <c r="TJD3" s="204"/>
      <c r="TJE3" s="202"/>
      <c r="TJF3" s="202"/>
      <c r="TJG3" s="203"/>
      <c r="TJH3" s="204"/>
      <c r="TJI3" s="202"/>
      <c r="TJJ3" s="202"/>
      <c r="TJK3" s="203"/>
      <c r="TJL3" s="204"/>
      <c r="TJM3" s="202"/>
      <c r="TJN3" s="202"/>
      <c r="TJO3" s="203"/>
      <c r="TJP3" s="204"/>
      <c r="TJQ3" s="202"/>
      <c r="TJR3" s="202"/>
      <c r="TJS3" s="203"/>
      <c r="TJT3" s="204"/>
      <c r="TJU3" s="202"/>
      <c r="TJV3" s="202"/>
      <c r="TJW3" s="203"/>
      <c r="TJX3" s="204"/>
      <c r="TJY3" s="202"/>
      <c r="TJZ3" s="202"/>
      <c r="TKA3" s="203"/>
      <c r="TKB3" s="204"/>
      <c r="TKC3" s="202"/>
      <c r="TKD3" s="202"/>
      <c r="TKE3" s="203"/>
      <c r="TKF3" s="204"/>
      <c r="TKG3" s="202"/>
      <c r="TKH3" s="202"/>
      <c r="TKI3" s="203"/>
      <c r="TKJ3" s="204"/>
      <c r="TKK3" s="202"/>
      <c r="TKL3" s="202"/>
      <c r="TKM3" s="203"/>
      <c r="TKN3" s="204"/>
      <c r="TKO3" s="202"/>
      <c r="TKP3" s="202"/>
      <c r="TKQ3" s="203"/>
      <c r="TKR3" s="204"/>
      <c r="TKS3" s="202"/>
      <c r="TKT3" s="202"/>
      <c r="TKU3" s="203"/>
      <c r="TKV3" s="204"/>
      <c r="TKW3" s="202"/>
      <c r="TKX3" s="202"/>
      <c r="TKY3" s="203"/>
      <c r="TKZ3" s="204"/>
      <c r="TLA3" s="202"/>
      <c r="TLB3" s="202"/>
      <c r="TLC3" s="203"/>
      <c r="TLD3" s="204"/>
      <c r="TLE3" s="202"/>
      <c r="TLF3" s="202"/>
      <c r="TLG3" s="203"/>
      <c r="TLH3" s="204"/>
      <c r="TLI3" s="202"/>
      <c r="TLJ3" s="202"/>
      <c r="TLK3" s="203"/>
      <c r="TLL3" s="204"/>
      <c r="TLM3" s="202"/>
      <c r="TLN3" s="202"/>
      <c r="TLO3" s="203"/>
      <c r="TLP3" s="204"/>
      <c r="TLQ3" s="202"/>
      <c r="TLR3" s="202"/>
      <c r="TLS3" s="203"/>
      <c r="TLT3" s="204"/>
      <c r="TLU3" s="202"/>
      <c r="TLV3" s="202"/>
      <c r="TLW3" s="203"/>
      <c r="TLX3" s="204"/>
      <c r="TLY3" s="202"/>
      <c r="TLZ3" s="202"/>
      <c r="TMA3" s="203"/>
      <c r="TMB3" s="204"/>
      <c r="TMC3" s="202"/>
      <c r="TMD3" s="202"/>
      <c r="TME3" s="203"/>
      <c r="TMF3" s="204"/>
      <c r="TMG3" s="202"/>
      <c r="TMH3" s="202"/>
      <c r="TMI3" s="203"/>
      <c r="TMJ3" s="204"/>
      <c r="TMK3" s="202"/>
      <c r="TML3" s="202"/>
      <c r="TMM3" s="203"/>
      <c r="TMN3" s="204"/>
      <c r="TMO3" s="202"/>
      <c r="TMP3" s="202"/>
      <c r="TMQ3" s="203"/>
      <c r="TMR3" s="204"/>
      <c r="TMS3" s="202"/>
      <c r="TMT3" s="202"/>
      <c r="TMU3" s="203"/>
      <c r="TMV3" s="204"/>
      <c r="TMW3" s="202"/>
      <c r="TMX3" s="202"/>
      <c r="TMY3" s="203"/>
      <c r="TMZ3" s="204"/>
      <c r="TNA3" s="202"/>
      <c r="TNB3" s="202"/>
      <c r="TNC3" s="203"/>
      <c r="TND3" s="204"/>
      <c r="TNE3" s="202"/>
      <c r="TNF3" s="202"/>
      <c r="TNG3" s="203"/>
      <c r="TNH3" s="204"/>
      <c r="TNI3" s="202"/>
      <c r="TNJ3" s="202"/>
      <c r="TNK3" s="203"/>
      <c r="TNL3" s="204"/>
      <c r="TNM3" s="202"/>
      <c r="TNN3" s="202"/>
      <c r="TNO3" s="203"/>
      <c r="TNP3" s="204"/>
      <c r="TNQ3" s="202"/>
      <c r="TNR3" s="202"/>
      <c r="TNS3" s="203"/>
      <c r="TNT3" s="204"/>
      <c r="TNU3" s="202"/>
      <c r="TNV3" s="202"/>
      <c r="TNW3" s="203"/>
      <c r="TNX3" s="204"/>
      <c r="TNY3" s="202"/>
      <c r="TNZ3" s="202"/>
      <c r="TOA3" s="203"/>
      <c r="TOB3" s="204"/>
      <c r="TOC3" s="202"/>
      <c r="TOD3" s="202"/>
      <c r="TOE3" s="203"/>
      <c r="TOF3" s="204"/>
      <c r="TOG3" s="202"/>
      <c r="TOH3" s="202"/>
      <c r="TOI3" s="203"/>
      <c r="TOJ3" s="204"/>
      <c r="TOK3" s="202"/>
      <c r="TOL3" s="202"/>
      <c r="TOM3" s="203"/>
      <c r="TON3" s="204"/>
      <c r="TOO3" s="202"/>
      <c r="TOP3" s="202"/>
      <c r="TOQ3" s="203"/>
      <c r="TOR3" s="204"/>
      <c r="TOS3" s="202"/>
      <c r="TOT3" s="202"/>
      <c r="TOU3" s="203"/>
      <c r="TOV3" s="204"/>
      <c r="TOW3" s="202"/>
      <c r="TOX3" s="202"/>
      <c r="TOY3" s="203"/>
      <c r="TOZ3" s="204"/>
      <c r="TPA3" s="202"/>
      <c r="TPB3" s="202"/>
      <c r="TPC3" s="203"/>
      <c r="TPD3" s="204"/>
      <c r="TPE3" s="202"/>
      <c r="TPF3" s="202"/>
      <c r="TPG3" s="203"/>
      <c r="TPH3" s="204"/>
      <c r="TPI3" s="202"/>
      <c r="TPJ3" s="202"/>
      <c r="TPK3" s="203"/>
      <c r="TPL3" s="204"/>
      <c r="TPM3" s="202"/>
      <c r="TPN3" s="202"/>
      <c r="TPO3" s="203"/>
      <c r="TPP3" s="204"/>
      <c r="TPQ3" s="202"/>
      <c r="TPR3" s="202"/>
      <c r="TPS3" s="203"/>
      <c r="TPT3" s="204"/>
      <c r="TPU3" s="202"/>
      <c r="TPV3" s="202"/>
      <c r="TPW3" s="203"/>
      <c r="TPX3" s="204"/>
      <c r="TPY3" s="202"/>
      <c r="TPZ3" s="202"/>
      <c r="TQA3" s="203"/>
      <c r="TQB3" s="204"/>
      <c r="TQC3" s="202"/>
      <c r="TQD3" s="202"/>
      <c r="TQE3" s="203"/>
      <c r="TQF3" s="204"/>
      <c r="TQG3" s="202"/>
      <c r="TQH3" s="202"/>
      <c r="TQI3" s="203"/>
      <c r="TQJ3" s="204"/>
      <c r="TQK3" s="202"/>
      <c r="TQL3" s="202"/>
      <c r="TQM3" s="203"/>
      <c r="TQN3" s="204"/>
      <c r="TQO3" s="202"/>
      <c r="TQP3" s="202"/>
      <c r="TQQ3" s="203"/>
      <c r="TQR3" s="204"/>
      <c r="TQS3" s="202"/>
      <c r="TQT3" s="202"/>
      <c r="TQU3" s="203"/>
      <c r="TQV3" s="204"/>
      <c r="TQW3" s="202"/>
      <c r="TQX3" s="202"/>
      <c r="TQY3" s="203"/>
      <c r="TQZ3" s="204"/>
      <c r="TRA3" s="202"/>
      <c r="TRB3" s="202"/>
      <c r="TRC3" s="203"/>
      <c r="TRD3" s="204"/>
      <c r="TRE3" s="202"/>
      <c r="TRF3" s="202"/>
      <c r="TRG3" s="203"/>
      <c r="TRH3" s="204"/>
      <c r="TRI3" s="202"/>
      <c r="TRJ3" s="202"/>
      <c r="TRK3" s="203"/>
      <c r="TRL3" s="204"/>
      <c r="TRM3" s="202"/>
      <c r="TRN3" s="202"/>
      <c r="TRO3" s="203"/>
      <c r="TRP3" s="204"/>
      <c r="TRQ3" s="202"/>
      <c r="TRR3" s="202"/>
      <c r="TRS3" s="203"/>
      <c r="TRT3" s="204"/>
      <c r="TRU3" s="202"/>
      <c r="TRV3" s="202"/>
      <c r="TRW3" s="203"/>
      <c r="TRX3" s="204"/>
      <c r="TRY3" s="202"/>
      <c r="TRZ3" s="202"/>
      <c r="TSA3" s="203"/>
      <c r="TSB3" s="204"/>
      <c r="TSC3" s="202"/>
      <c r="TSD3" s="202"/>
      <c r="TSE3" s="203"/>
      <c r="TSF3" s="204"/>
      <c r="TSG3" s="202"/>
      <c r="TSH3" s="202"/>
      <c r="TSI3" s="203"/>
      <c r="TSJ3" s="204"/>
      <c r="TSK3" s="202"/>
      <c r="TSL3" s="202"/>
      <c r="TSM3" s="203"/>
      <c r="TSN3" s="204"/>
      <c r="TSO3" s="202"/>
      <c r="TSP3" s="202"/>
      <c r="TSQ3" s="203"/>
      <c r="TSR3" s="204"/>
      <c r="TSS3" s="202"/>
      <c r="TST3" s="202"/>
      <c r="TSU3" s="203"/>
      <c r="TSV3" s="204"/>
      <c r="TSW3" s="202"/>
      <c r="TSX3" s="202"/>
      <c r="TSY3" s="203"/>
      <c r="TSZ3" s="204"/>
      <c r="TTA3" s="202"/>
      <c r="TTB3" s="202"/>
      <c r="TTC3" s="203"/>
      <c r="TTD3" s="204"/>
      <c r="TTE3" s="202"/>
      <c r="TTF3" s="202"/>
      <c r="TTG3" s="203"/>
      <c r="TTH3" s="204"/>
      <c r="TTI3" s="202"/>
      <c r="TTJ3" s="202"/>
      <c r="TTK3" s="203"/>
      <c r="TTL3" s="204"/>
      <c r="TTM3" s="202"/>
      <c r="TTN3" s="202"/>
      <c r="TTO3" s="203"/>
      <c r="TTP3" s="204"/>
      <c r="TTQ3" s="202"/>
      <c r="TTR3" s="202"/>
      <c r="TTS3" s="203"/>
      <c r="TTT3" s="204"/>
      <c r="TTU3" s="202"/>
      <c r="TTV3" s="202"/>
      <c r="TTW3" s="203"/>
      <c r="TTX3" s="204"/>
      <c r="TTY3" s="202"/>
      <c r="TTZ3" s="202"/>
      <c r="TUA3" s="203"/>
      <c r="TUB3" s="204"/>
      <c r="TUC3" s="202"/>
      <c r="TUD3" s="202"/>
      <c r="TUE3" s="203"/>
      <c r="TUF3" s="204"/>
      <c r="TUG3" s="202"/>
      <c r="TUH3" s="202"/>
      <c r="TUI3" s="203"/>
      <c r="TUJ3" s="204"/>
      <c r="TUK3" s="202"/>
      <c r="TUL3" s="202"/>
      <c r="TUM3" s="203"/>
      <c r="TUN3" s="204"/>
      <c r="TUO3" s="202"/>
      <c r="TUP3" s="202"/>
      <c r="TUQ3" s="203"/>
      <c r="TUR3" s="204"/>
      <c r="TUS3" s="202"/>
      <c r="TUT3" s="202"/>
      <c r="TUU3" s="203"/>
      <c r="TUV3" s="204"/>
      <c r="TUW3" s="202"/>
      <c r="TUX3" s="202"/>
      <c r="TUY3" s="203"/>
      <c r="TUZ3" s="204"/>
      <c r="TVA3" s="202"/>
      <c r="TVB3" s="202"/>
      <c r="TVC3" s="203"/>
      <c r="TVD3" s="204"/>
      <c r="TVE3" s="202"/>
      <c r="TVF3" s="202"/>
      <c r="TVG3" s="203"/>
      <c r="TVH3" s="204"/>
      <c r="TVI3" s="202"/>
      <c r="TVJ3" s="202"/>
      <c r="TVK3" s="203"/>
      <c r="TVL3" s="204"/>
      <c r="TVM3" s="202"/>
      <c r="TVN3" s="202"/>
      <c r="TVO3" s="203"/>
      <c r="TVP3" s="204"/>
      <c r="TVQ3" s="202"/>
      <c r="TVR3" s="202"/>
      <c r="TVS3" s="203"/>
      <c r="TVT3" s="204"/>
      <c r="TVU3" s="202"/>
      <c r="TVV3" s="202"/>
      <c r="TVW3" s="203"/>
      <c r="TVX3" s="204"/>
      <c r="TVY3" s="202"/>
      <c r="TVZ3" s="202"/>
      <c r="TWA3" s="203"/>
      <c r="TWB3" s="204"/>
      <c r="TWC3" s="202"/>
      <c r="TWD3" s="202"/>
      <c r="TWE3" s="203"/>
      <c r="TWF3" s="204"/>
      <c r="TWG3" s="202"/>
      <c r="TWH3" s="202"/>
      <c r="TWI3" s="203"/>
      <c r="TWJ3" s="204"/>
      <c r="TWK3" s="202"/>
      <c r="TWL3" s="202"/>
      <c r="TWM3" s="203"/>
      <c r="TWN3" s="204"/>
      <c r="TWO3" s="202"/>
      <c r="TWP3" s="202"/>
      <c r="TWQ3" s="203"/>
      <c r="TWR3" s="204"/>
      <c r="TWS3" s="202"/>
      <c r="TWT3" s="202"/>
      <c r="TWU3" s="203"/>
      <c r="TWV3" s="204"/>
      <c r="TWW3" s="202"/>
      <c r="TWX3" s="202"/>
      <c r="TWY3" s="203"/>
      <c r="TWZ3" s="204"/>
      <c r="TXA3" s="202"/>
      <c r="TXB3" s="202"/>
      <c r="TXC3" s="203"/>
      <c r="TXD3" s="204"/>
      <c r="TXE3" s="202"/>
      <c r="TXF3" s="202"/>
      <c r="TXG3" s="203"/>
      <c r="TXH3" s="204"/>
      <c r="TXI3" s="202"/>
      <c r="TXJ3" s="202"/>
      <c r="TXK3" s="203"/>
      <c r="TXL3" s="204"/>
      <c r="TXM3" s="202"/>
      <c r="TXN3" s="202"/>
      <c r="TXO3" s="203"/>
      <c r="TXP3" s="204"/>
      <c r="TXQ3" s="202"/>
      <c r="TXR3" s="202"/>
      <c r="TXS3" s="203"/>
      <c r="TXT3" s="204"/>
      <c r="TXU3" s="202"/>
      <c r="TXV3" s="202"/>
      <c r="TXW3" s="203"/>
      <c r="TXX3" s="204"/>
      <c r="TXY3" s="202"/>
      <c r="TXZ3" s="202"/>
      <c r="TYA3" s="203"/>
      <c r="TYB3" s="204"/>
      <c r="TYC3" s="202"/>
      <c r="TYD3" s="202"/>
      <c r="TYE3" s="203"/>
      <c r="TYF3" s="204"/>
      <c r="TYG3" s="202"/>
      <c r="TYH3" s="202"/>
      <c r="TYI3" s="203"/>
      <c r="TYJ3" s="204"/>
      <c r="TYK3" s="202"/>
      <c r="TYL3" s="202"/>
      <c r="TYM3" s="203"/>
      <c r="TYN3" s="204"/>
      <c r="TYO3" s="202"/>
      <c r="TYP3" s="202"/>
      <c r="TYQ3" s="203"/>
      <c r="TYR3" s="204"/>
      <c r="TYS3" s="202"/>
      <c r="TYT3" s="202"/>
      <c r="TYU3" s="203"/>
      <c r="TYV3" s="204"/>
      <c r="TYW3" s="202"/>
      <c r="TYX3" s="202"/>
      <c r="TYY3" s="203"/>
      <c r="TYZ3" s="204"/>
      <c r="TZA3" s="202"/>
      <c r="TZB3" s="202"/>
      <c r="TZC3" s="203"/>
      <c r="TZD3" s="204"/>
      <c r="TZE3" s="202"/>
      <c r="TZF3" s="202"/>
      <c r="TZG3" s="203"/>
      <c r="TZH3" s="204"/>
      <c r="TZI3" s="202"/>
      <c r="TZJ3" s="202"/>
      <c r="TZK3" s="203"/>
      <c r="TZL3" s="204"/>
      <c r="TZM3" s="202"/>
      <c r="TZN3" s="202"/>
      <c r="TZO3" s="203"/>
      <c r="TZP3" s="204"/>
      <c r="TZQ3" s="202"/>
      <c r="TZR3" s="202"/>
      <c r="TZS3" s="203"/>
      <c r="TZT3" s="204"/>
      <c r="TZU3" s="202"/>
      <c r="TZV3" s="202"/>
      <c r="TZW3" s="203"/>
      <c r="TZX3" s="204"/>
      <c r="TZY3" s="202"/>
      <c r="TZZ3" s="202"/>
      <c r="UAA3" s="203"/>
      <c r="UAB3" s="204"/>
      <c r="UAC3" s="202"/>
      <c r="UAD3" s="202"/>
      <c r="UAE3" s="203"/>
      <c r="UAF3" s="204"/>
      <c r="UAG3" s="202"/>
      <c r="UAH3" s="202"/>
      <c r="UAI3" s="203"/>
      <c r="UAJ3" s="204"/>
      <c r="UAK3" s="202"/>
      <c r="UAL3" s="202"/>
      <c r="UAM3" s="203"/>
      <c r="UAN3" s="204"/>
      <c r="UAO3" s="202"/>
      <c r="UAP3" s="202"/>
      <c r="UAQ3" s="203"/>
      <c r="UAR3" s="204"/>
      <c r="UAS3" s="202"/>
      <c r="UAT3" s="202"/>
      <c r="UAU3" s="203"/>
      <c r="UAV3" s="204"/>
      <c r="UAW3" s="202"/>
      <c r="UAX3" s="202"/>
      <c r="UAY3" s="203"/>
      <c r="UAZ3" s="204"/>
      <c r="UBA3" s="202"/>
      <c r="UBB3" s="202"/>
      <c r="UBC3" s="203"/>
      <c r="UBD3" s="204"/>
      <c r="UBE3" s="202"/>
      <c r="UBF3" s="202"/>
      <c r="UBG3" s="203"/>
      <c r="UBH3" s="204"/>
      <c r="UBI3" s="202"/>
      <c r="UBJ3" s="202"/>
      <c r="UBK3" s="203"/>
      <c r="UBL3" s="204"/>
      <c r="UBM3" s="202"/>
      <c r="UBN3" s="202"/>
      <c r="UBO3" s="203"/>
      <c r="UBP3" s="204"/>
      <c r="UBQ3" s="202"/>
      <c r="UBR3" s="202"/>
      <c r="UBS3" s="203"/>
      <c r="UBT3" s="204"/>
      <c r="UBU3" s="202"/>
      <c r="UBV3" s="202"/>
      <c r="UBW3" s="203"/>
      <c r="UBX3" s="204"/>
      <c r="UBY3" s="202"/>
      <c r="UBZ3" s="202"/>
      <c r="UCA3" s="203"/>
      <c r="UCB3" s="204"/>
      <c r="UCC3" s="202"/>
      <c r="UCD3" s="202"/>
      <c r="UCE3" s="203"/>
      <c r="UCF3" s="204"/>
      <c r="UCG3" s="202"/>
      <c r="UCH3" s="202"/>
      <c r="UCI3" s="203"/>
      <c r="UCJ3" s="204"/>
      <c r="UCK3" s="202"/>
      <c r="UCL3" s="202"/>
      <c r="UCM3" s="203"/>
      <c r="UCN3" s="204"/>
      <c r="UCO3" s="202"/>
      <c r="UCP3" s="202"/>
      <c r="UCQ3" s="203"/>
      <c r="UCR3" s="204"/>
      <c r="UCS3" s="202"/>
      <c r="UCT3" s="202"/>
      <c r="UCU3" s="203"/>
      <c r="UCV3" s="204"/>
      <c r="UCW3" s="202"/>
      <c r="UCX3" s="202"/>
      <c r="UCY3" s="203"/>
      <c r="UCZ3" s="204"/>
      <c r="UDA3" s="202"/>
      <c r="UDB3" s="202"/>
      <c r="UDC3" s="203"/>
      <c r="UDD3" s="204"/>
      <c r="UDE3" s="202"/>
      <c r="UDF3" s="202"/>
      <c r="UDG3" s="203"/>
      <c r="UDH3" s="204"/>
      <c r="UDI3" s="202"/>
      <c r="UDJ3" s="202"/>
      <c r="UDK3" s="203"/>
      <c r="UDL3" s="204"/>
      <c r="UDM3" s="202"/>
      <c r="UDN3" s="202"/>
      <c r="UDO3" s="203"/>
      <c r="UDP3" s="204"/>
      <c r="UDQ3" s="202"/>
      <c r="UDR3" s="202"/>
      <c r="UDS3" s="203"/>
      <c r="UDT3" s="204"/>
      <c r="UDU3" s="202"/>
      <c r="UDV3" s="202"/>
      <c r="UDW3" s="203"/>
      <c r="UDX3" s="204"/>
      <c r="UDY3" s="202"/>
      <c r="UDZ3" s="202"/>
      <c r="UEA3" s="203"/>
      <c r="UEB3" s="204"/>
      <c r="UEC3" s="202"/>
      <c r="UED3" s="202"/>
      <c r="UEE3" s="203"/>
      <c r="UEF3" s="204"/>
      <c r="UEG3" s="202"/>
      <c r="UEH3" s="202"/>
      <c r="UEI3" s="203"/>
      <c r="UEJ3" s="204"/>
      <c r="UEK3" s="202"/>
      <c r="UEL3" s="202"/>
      <c r="UEM3" s="203"/>
      <c r="UEN3" s="204"/>
      <c r="UEO3" s="202"/>
      <c r="UEP3" s="202"/>
      <c r="UEQ3" s="203"/>
      <c r="UER3" s="204"/>
      <c r="UES3" s="202"/>
      <c r="UET3" s="202"/>
      <c r="UEU3" s="203"/>
      <c r="UEV3" s="204"/>
      <c r="UEW3" s="202"/>
      <c r="UEX3" s="202"/>
      <c r="UEY3" s="203"/>
      <c r="UEZ3" s="204"/>
      <c r="UFA3" s="202"/>
      <c r="UFB3" s="202"/>
      <c r="UFC3" s="203"/>
      <c r="UFD3" s="204"/>
      <c r="UFE3" s="202"/>
      <c r="UFF3" s="202"/>
      <c r="UFG3" s="203"/>
      <c r="UFH3" s="204"/>
      <c r="UFI3" s="202"/>
      <c r="UFJ3" s="202"/>
      <c r="UFK3" s="203"/>
      <c r="UFL3" s="204"/>
      <c r="UFM3" s="202"/>
      <c r="UFN3" s="202"/>
      <c r="UFO3" s="203"/>
      <c r="UFP3" s="204"/>
      <c r="UFQ3" s="202"/>
      <c r="UFR3" s="202"/>
      <c r="UFS3" s="203"/>
      <c r="UFT3" s="204"/>
      <c r="UFU3" s="202"/>
      <c r="UFV3" s="202"/>
      <c r="UFW3" s="203"/>
      <c r="UFX3" s="204"/>
      <c r="UFY3" s="202"/>
      <c r="UFZ3" s="202"/>
      <c r="UGA3" s="203"/>
      <c r="UGB3" s="204"/>
      <c r="UGC3" s="202"/>
      <c r="UGD3" s="202"/>
      <c r="UGE3" s="203"/>
      <c r="UGF3" s="204"/>
      <c r="UGG3" s="202"/>
      <c r="UGH3" s="202"/>
      <c r="UGI3" s="203"/>
      <c r="UGJ3" s="204"/>
      <c r="UGK3" s="202"/>
      <c r="UGL3" s="202"/>
      <c r="UGM3" s="203"/>
      <c r="UGN3" s="204"/>
      <c r="UGO3" s="202"/>
      <c r="UGP3" s="202"/>
      <c r="UGQ3" s="203"/>
      <c r="UGR3" s="204"/>
      <c r="UGS3" s="202"/>
      <c r="UGT3" s="202"/>
      <c r="UGU3" s="203"/>
      <c r="UGV3" s="204"/>
      <c r="UGW3" s="202"/>
      <c r="UGX3" s="202"/>
      <c r="UGY3" s="203"/>
      <c r="UGZ3" s="204"/>
      <c r="UHA3" s="202"/>
      <c r="UHB3" s="202"/>
      <c r="UHC3" s="203"/>
      <c r="UHD3" s="204"/>
      <c r="UHE3" s="202"/>
      <c r="UHF3" s="202"/>
      <c r="UHG3" s="203"/>
      <c r="UHH3" s="204"/>
      <c r="UHI3" s="202"/>
      <c r="UHJ3" s="202"/>
      <c r="UHK3" s="203"/>
      <c r="UHL3" s="204"/>
      <c r="UHM3" s="202"/>
      <c r="UHN3" s="202"/>
      <c r="UHO3" s="203"/>
      <c r="UHP3" s="204"/>
      <c r="UHQ3" s="202"/>
      <c r="UHR3" s="202"/>
      <c r="UHS3" s="203"/>
      <c r="UHT3" s="204"/>
      <c r="UHU3" s="202"/>
      <c r="UHV3" s="202"/>
      <c r="UHW3" s="203"/>
      <c r="UHX3" s="204"/>
      <c r="UHY3" s="202"/>
      <c r="UHZ3" s="202"/>
      <c r="UIA3" s="203"/>
      <c r="UIB3" s="204"/>
      <c r="UIC3" s="202"/>
      <c r="UID3" s="202"/>
      <c r="UIE3" s="203"/>
      <c r="UIF3" s="204"/>
      <c r="UIG3" s="202"/>
      <c r="UIH3" s="202"/>
      <c r="UII3" s="203"/>
      <c r="UIJ3" s="204"/>
      <c r="UIK3" s="202"/>
      <c r="UIL3" s="202"/>
      <c r="UIM3" s="203"/>
      <c r="UIN3" s="204"/>
      <c r="UIO3" s="202"/>
      <c r="UIP3" s="202"/>
      <c r="UIQ3" s="203"/>
      <c r="UIR3" s="204"/>
      <c r="UIS3" s="202"/>
      <c r="UIT3" s="202"/>
      <c r="UIU3" s="203"/>
      <c r="UIV3" s="204"/>
      <c r="UIW3" s="202"/>
      <c r="UIX3" s="202"/>
      <c r="UIY3" s="203"/>
      <c r="UIZ3" s="204"/>
      <c r="UJA3" s="202"/>
      <c r="UJB3" s="202"/>
      <c r="UJC3" s="203"/>
      <c r="UJD3" s="204"/>
      <c r="UJE3" s="202"/>
      <c r="UJF3" s="202"/>
      <c r="UJG3" s="203"/>
      <c r="UJH3" s="204"/>
      <c r="UJI3" s="202"/>
      <c r="UJJ3" s="202"/>
      <c r="UJK3" s="203"/>
      <c r="UJL3" s="204"/>
      <c r="UJM3" s="202"/>
      <c r="UJN3" s="202"/>
      <c r="UJO3" s="203"/>
      <c r="UJP3" s="204"/>
      <c r="UJQ3" s="202"/>
      <c r="UJR3" s="202"/>
      <c r="UJS3" s="203"/>
      <c r="UJT3" s="204"/>
      <c r="UJU3" s="202"/>
      <c r="UJV3" s="202"/>
      <c r="UJW3" s="203"/>
      <c r="UJX3" s="204"/>
      <c r="UJY3" s="202"/>
      <c r="UJZ3" s="202"/>
      <c r="UKA3" s="203"/>
      <c r="UKB3" s="204"/>
      <c r="UKC3" s="202"/>
      <c r="UKD3" s="202"/>
      <c r="UKE3" s="203"/>
      <c r="UKF3" s="204"/>
      <c r="UKG3" s="202"/>
      <c r="UKH3" s="202"/>
      <c r="UKI3" s="203"/>
      <c r="UKJ3" s="204"/>
      <c r="UKK3" s="202"/>
      <c r="UKL3" s="202"/>
      <c r="UKM3" s="203"/>
      <c r="UKN3" s="204"/>
      <c r="UKO3" s="202"/>
      <c r="UKP3" s="202"/>
      <c r="UKQ3" s="203"/>
      <c r="UKR3" s="204"/>
      <c r="UKS3" s="202"/>
      <c r="UKT3" s="202"/>
      <c r="UKU3" s="203"/>
      <c r="UKV3" s="204"/>
      <c r="UKW3" s="202"/>
      <c r="UKX3" s="202"/>
      <c r="UKY3" s="203"/>
      <c r="UKZ3" s="204"/>
      <c r="ULA3" s="202"/>
      <c r="ULB3" s="202"/>
      <c r="ULC3" s="203"/>
      <c r="ULD3" s="204"/>
      <c r="ULE3" s="202"/>
      <c r="ULF3" s="202"/>
      <c r="ULG3" s="203"/>
      <c r="ULH3" s="204"/>
      <c r="ULI3" s="202"/>
      <c r="ULJ3" s="202"/>
      <c r="ULK3" s="203"/>
      <c r="ULL3" s="204"/>
      <c r="ULM3" s="202"/>
      <c r="ULN3" s="202"/>
      <c r="ULO3" s="203"/>
      <c r="ULP3" s="204"/>
      <c r="ULQ3" s="202"/>
      <c r="ULR3" s="202"/>
      <c r="ULS3" s="203"/>
      <c r="ULT3" s="204"/>
      <c r="ULU3" s="202"/>
      <c r="ULV3" s="202"/>
      <c r="ULW3" s="203"/>
      <c r="ULX3" s="204"/>
      <c r="ULY3" s="202"/>
      <c r="ULZ3" s="202"/>
      <c r="UMA3" s="203"/>
      <c r="UMB3" s="204"/>
      <c r="UMC3" s="202"/>
      <c r="UMD3" s="202"/>
      <c r="UME3" s="203"/>
      <c r="UMF3" s="204"/>
      <c r="UMG3" s="202"/>
      <c r="UMH3" s="202"/>
      <c r="UMI3" s="203"/>
      <c r="UMJ3" s="204"/>
      <c r="UMK3" s="202"/>
      <c r="UML3" s="202"/>
      <c r="UMM3" s="203"/>
      <c r="UMN3" s="204"/>
      <c r="UMO3" s="202"/>
      <c r="UMP3" s="202"/>
      <c r="UMQ3" s="203"/>
      <c r="UMR3" s="204"/>
      <c r="UMS3" s="202"/>
      <c r="UMT3" s="202"/>
      <c r="UMU3" s="203"/>
      <c r="UMV3" s="204"/>
      <c r="UMW3" s="202"/>
      <c r="UMX3" s="202"/>
      <c r="UMY3" s="203"/>
      <c r="UMZ3" s="204"/>
      <c r="UNA3" s="202"/>
      <c r="UNB3" s="202"/>
      <c r="UNC3" s="203"/>
      <c r="UND3" s="204"/>
      <c r="UNE3" s="202"/>
      <c r="UNF3" s="202"/>
      <c r="UNG3" s="203"/>
      <c r="UNH3" s="204"/>
      <c r="UNI3" s="202"/>
      <c r="UNJ3" s="202"/>
      <c r="UNK3" s="203"/>
      <c r="UNL3" s="204"/>
      <c r="UNM3" s="202"/>
      <c r="UNN3" s="202"/>
      <c r="UNO3" s="203"/>
      <c r="UNP3" s="204"/>
      <c r="UNQ3" s="202"/>
      <c r="UNR3" s="202"/>
      <c r="UNS3" s="203"/>
      <c r="UNT3" s="204"/>
      <c r="UNU3" s="202"/>
      <c r="UNV3" s="202"/>
      <c r="UNW3" s="203"/>
      <c r="UNX3" s="204"/>
      <c r="UNY3" s="202"/>
      <c r="UNZ3" s="202"/>
      <c r="UOA3" s="203"/>
      <c r="UOB3" s="204"/>
      <c r="UOC3" s="202"/>
      <c r="UOD3" s="202"/>
      <c r="UOE3" s="203"/>
      <c r="UOF3" s="204"/>
      <c r="UOG3" s="202"/>
      <c r="UOH3" s="202"/>
      <c r="UOI3" s="203"/>
      <c r="UOJ3" s="204"/>
      <c r="UOK3" s="202"/>
      <c r="UOL3" s="202"/>
      <c r="UOM3" s="203"/>
      <c r="UON3" s="204"/>
      <c r="UOO3" s="202"/>
      <c r="UOP3" s="202"/>
      <c r="UOQ3" s="203"/>
      <c r="UOR3" s="204"/>
      <c r="UOS3" s="202"/>
      <c r="UOT3" s="202"/>
      <c r="UOU3" s="203"/>
      <c r="UOV3" s="204"/>
      <c r="UOW3" s="202"/>
      <c r="UOX3" s="202"/>
      <c r="UOY3" s="203"/>
      <c r="UOZ3" s="204"/>
      <c r="UPA3" s="202"/>
      <c r="UPB3" s="202"/>
      <c r="UPC3" s="203"/>
      <c r="UPD3" s="204"/>
      <c r="UPE3" s="202"/>
      <c r="UPF3" s="202"/>
      <c r="UPG3" s="203"/>
      <c r="UPH3" s="204"/>
      <c r="UPI3" s="202"/>
      <c r="UPJ3" s="202"/>
      <c r="UPK3" s="203"/>
      <c r="UPL3" s="204"/>
      <c r="UPM3" s="202"/>
      <c r="UPN3" s="202"/>
      <c r="UPO3" s="203"/>
      <c r="UPP3" s="204"/>
      <c r="UPQ3" s="202"/>
      <c r="UPR3" s="202"/>
      <c r="UPS3" s="203"/>
      <c r="UPT3" s="204"/>
      <c r="UPU3" s="202"/>
      <c r="UPV3" s="202"/>
      <c r="UPW3" s="203"/>
      <c r="UPX3" s="204"/>
      <c r="UPY3" s="202"/>
      <c r="UPZ3" s="202"/>
      <c r="UQA3" s="203"/>
      <c r="UQB3" s="204"/>
      <c r="UQC3" s="202"/>
      <c r="UQD3" s="202"/>
      <c r="UQE3" s="203"/>
      <c r="UQF3" s="204"/>
      <c r="UQG3" s="202"/>
      <c r="UQH3" s="202"/>
      <c r="UQI3" s="203"/>
      <c r="UQJ3" s="204"/>
      <c r="UQK3" s="202"/>
      <c r="UQL3" s="202"/>
      <c r="UQM3" s="203"/>
      <c r="UQN3" s="204"/>
      <c r="UQO3" s="202"/>
      <c r="UQP3" s="202"/>
      <c r="UQQ3" s="203"/>
      <c r="UQR3" s="204"/>
      <c r="UQS3" s="202"/>
      <c r="UQT3" s="202"/>
      <c r="UQU3" s="203"/>
      <c r="UQV3" s="204"/>
      <c r="UQW3" s="202"/>
      <c r="UQX3" s="202"/>
      <c r="UQY3" s="203"/>
      <c r="UQZ3" s="204"/>
      <c r="URA3" s="202"/>
      <c r="URB3" s="202"/>
      <c r="URC3" s="203"/>
      <c r="URD3" s="204"/>
      <c r="URE3" s="202"/>
      <c r="URF3" s="202"/>
      <c r="URG3" s="203"/>
      <c r="URH3" s="204"/>
      <c r="URI3" s="202"/>
      <c r="URJ3" s="202"/>
      <c r="URK3" s="203"/>
      <c r="URL3" s="204"/>
      <c r="URM3" s="202"/>
      <c r="URN3" s="202"/>
      <c r="URO3" s="203"/>
      <c r="URP3" s="204"/>
      <c r="URQ3" s="202"/>
      <c r="URR3" s="202"/>
      <c r="URS3" s="203"/>
      <c r="URT3" s="204"/>
      <c r="URU3" s="202"/>
      <c r="URV3" s="202"/>
      <c r="URW3" s="203"/>
      <c r="URX3" s="204"/>
      <c r="URY3" s="202"/>
      <c r="URZ3" s="202"/>
      <c r="USA3" s="203"/>
      <c r="USB3" s="204"/>
      <c r="USC3" s="202"/>
      <c r="USD3" s="202"/>
      <c r="USE3" s="203"/>
      <c r="USF3" s="204"/>
      <c r="USG3" s="202"/>
      <c r="USH3" s="202"/>
      <c r="USI3" s="203"/>
      <c r="USJ3" s="204"/>
      <c r="USK3" s="202"/>
      <c r="USL3" s="202"/>
      <c r="USM3" s="203"/>
      <c r="USN3" s="204"/>
      <c r="USO3" s="202"/>
      <c r="USP3" s="202"/>
      <c r="USQ3" s="203"/>
      <c r="USR3" s="204"/>
      <c r="USS3" s="202"/>
      <c r="UST3" s="202"/>
      <c r="USU3" s="203"/>
      <c r="USV3" s="204"/>
      <c r="USW3" s="202"/>
      <c r="USX3" s="202"/>
      <c r="USY3" s="203"/>
      <c r="USZ3" s="204"/>
      <c r="UTA3" s="202"/>
      <c r="UTB3" s="202"/>
      <c r="UTC3" s="203"/>
      <c r="UTD3" s="204"/>
      <c r="UTE3" s="202"/>
      <c r="UTF3" s="202"/>
      <c r="UTG3" s="203"/>
      <c r="UTH3" s="204"/>
      <c r="UTI3" s="202"/>
      <c r="UTJ3" s="202"/>
      <c r="UTK3" s="203"/>
      <c r="UTL3" s="204"/>
      <c r="UTM3" s="202"/>
      <c r="UTN3" s="202"/>
      <c r="UTO3" s="203"/>
      <c r="UTP3" s="204"/>
      <c r="UTQ3" s="202"/>
      <c r="UTR3" s="202"/>
      <c r="UTS3" s="203"/>
      <c r="UTT3" s="204"/>
      <c r="UTU3" s="202"/>
      <c r="UTV3" s="202"/>
      <c r="UTW3" s="203"/>
      <c r="UTX3" s="204"/>
      <c r="UTY3" s="202"/>
      <c r="UTZ3" s="202"/>
      <c r="UUA3" s="203"/>
      <c r="UUB3" s="204"/>
      <c r="UUC3" s="202"/>
      <c r="UUD3" s="202"/>
      <c r="UUE3" s="203"/>
      <c r="UUF3" s="204"/>
      <c r="UUG3" s="202"/>
      <c r="UUH3" s="202"/>
      <c r="UUI3" s="203"/>
      <c r="UUJ3" s="204"/>
      <c r="UUK3" s="202"/>
      <c r="UUL3" s="202"/>
      <c r="UUM3" s="203"/>
      <c r="UUN3" s="204"/>
      <c r="UUO3" s="202"/>
      <c r="UUP3" s="202"/>
      <c r="UUQ3" s="203"/>
      <c r="UUR3" s="204"/>
      <c r="UUS3" s="202"/>
      <c r="UUT3" s="202"/>
      <c r="UUU3" s="203"/>
      <c r="UUV3" s="204"/>
      <c r="UUW3" s="202"/>
      <c r="UUX3" s="202"/>
      <c r="UUY3" s="203"/>
      <c r="UUZ3" s="204"/>
      <c r="UVA3" s="202"/>
      <c r="UVB3" s="202"/>
      <c r="UVC3" s="203"/>
      <c r="UVD3" s="204"/>
      <c r="UVE3" s="202"/>
      <c r="UVF3" s="202"/>
      <c r="UVG3" s="203"/>
      <c r="UVH3" s="204"/>
      <c r="UVI3" s="202"/>
      <c r="UVJ3" s="202"/>
      <c r="UVK3" s="203"/>
      <c r="UVL3" s="204"/>
      <c r="UVM3" s="202"/>
      <c r="UVN3" s="202"/>
      <c r="UVO3" s="203"/>
      <c r="UVP3" s="204"/>
      <c r="UVQ3" s="202"/>
      <c r="UVR3" s="202"/>
      <c r="UVS3" s="203"/>
      <c r="UVT3" s="204"/>
      <c r="UVU3" s="202"/>
      <c r="UVV3" s="202"/>
      <c r="UVW3" s="203"/>
      <c r="UVX3" s="204"/>
      <c r="UVY3" s="202"/>
      <c r="UVZ3" s="202"/>
      <c r="UWA3" s="203"/>
      <c r="UWB3" s="204"/>
      <c r="UWC3" s="202"/>
      <c r="UWD3" s="202"/>
      <c r="UWE3" s="203"/>
      <c r="UWF3" s="204"/>
      <c r="UWG3" s="202"/>
      <c r="UWH3" s="202"/>
      <c r="UWI3" s="203"/>
      <c r="UWJ3" s="204"/>
      <c r="UWK3" s="202"/>
      <c r="UWL3" s="202"/>
      <c r="UWM3" s="203"/>
      <c r="UWN3" s="204"/>
      <c r="UWO3" s="202"/>
      <c r="UWP3" s="202"/>
      <c r="UWQ3" s="203"/>
      <c r="UWR3" s="204"/>
      <c r="UWS3" s="202"/>
      <c r="UWT3" s="202"/>
      <c r="UWU3" s="203"/>
      <c r="UWV3" s="204"/>
      <c r="UWW3" s="202"/>
      <c r="UWX3" s="202"/>
      <c r="UWY3" s="203"/>
      <c r="UWZ3" s="204"/>
      <c r="UXA3" s="202"/>
      <c r="UXB3" s="202"/>
      <c r="UXC3" s="203"/>
      <c r="UXD3" s="204"/>
      <c r="UXE3" s="202"/>
      <c r="UXF3" s="202"/>
      <c r="UXG3" s="203"/>
      <c r="UXH3" s="204"/>
      <c r="UXI3" s="202"/>
      <c r="UXJ3" s="202"/>
      <c r="UXK3" s="203"/>
      <c r="UXL3" s="204"/>
      <c r="UXM3" s="202"/>
      <c r="UXN3" s="202"/>
      <c r="UXO3" s="203"/>
      <c r="UXP3" s="204"/>
      <c r="UXQ3" s="202"/>
      <c r="UXR3" s="202"/>
      <c r="UXS3" s="203"/>
      <c r="UXT3" s="204"/>
      <c r="UXU3" s="202"/>
      <c r="UXV3" s="202"/>
      <c r="UXW3" s="203"/>
      <c r="UXX3" s="204"/>
      <c r="UXY3" s="202"/>
      <c r="UXZ3" s="202"/>
      <c r="UYA3" s="203"/>
      <c r="UYB3" s="204"/>
      <c r="UYC3" s="202"/>
      <c r="UYD3" s="202"/>
      <c r="UYE3" s="203"/>
      <c r="UYF3" s="204"/>
      <c r="UYG3" s="202"/>
      <c r="UYH3" s="202"/>
      <c r="UYI3" s="203"/>
      <c r="UYJ3" s="204"/>
      <c r="UYK3" s="202"/>
      <c r="UYL3" s="202"/>
      <c r="UYM3" s="203"/>
      <c r="UYN3" s="204"/>
      <c r="UYO3" s="202"/>
      <c r="UYP3" s="202"/>
      <c r="UYQ3" s="203"/>
      <c r="UYR3" s="204"/>
      <c r="UYS3" s="202"/>
      <c r="UYT3" s="202"/>
      <c r="UYU3" s="203"/>
      <c r="UYV3" s="204"/>
      <c r="UYW3" s="202"/>
      <c r="UYX3" s="202"/>
      <c r="UYY3" s="203"/>
      <c r="UYZ3" s="204"/>
      <c r="UZA3" s="202"/>
      <c r="UZB3" s="202"/>
      <c r="UZC3" s="203"/>
      <c r="UZD3" s="204"/>
      <c r="UZE3" s="202"/>
      <c r="UZF3" s="202"/>
      <c r="UZG3" s="203"/>
      <c r="UZH3" s="204"/>
      <c r="UZI3" s="202"/>
      <c r="UZJ3" s="202"/>
      <c r="UZK3" s="203"/>
      <c r="UZL3" s="204"/>
      <c r="UZM3" s="202"/>
      <c r="UZN3" s="202"/>
      <c r="UZO3" s="203"/>
      <c r="UZP3" s="204"/>
      <c r="UZQ3" s="202"/>
      <c r="UZR3" s="202"/>
      <c r="UZS3" s="203"/>
      <c r="UZT3" s="204"/>
      <c r="UZU3" s="202"/>
      <c r="UZV3" s="202"/>
      <c r="UZW3" s="203"/>
      <c r="UZX3" s="204"/>
      <c r="UZY3" s="202"/>
      <c r="UZZ3" s="202"/>
      <c r="VAA3" s="203"/>
      <c r="VAB3" s="204"/>
      <c r="VAC3" s="202"/>
      <c r="VAD3" s="202"/>
      <c r="VAE3" s="203"/>
      <c r="VAF3" s="204"/>
      <c r="VAG3" s="202"/>
      <c r="VAH3" s="202"/>
      <c r="VAI3" s="203"/>
      <c r="VAJ3" s="204"/>
      <c r="VAK3" s="202"/>
      <c r="VAL3" s="202"/>
      <c r="VAM3" s="203"/>
      <c r="VAN3" s="204"/>
      <c r="VAO3" s="202"/>
      <c r="VAP3" s="202"/>
      <c r="VAQ3" s="203"/>
      <c r="VAR3" s="204"/>
      <c r="VAS3" s="202"/>
      <c r="VAT3" s="202"/>
      <c r="VAU3" s="203"/>
      <c r="VAV3" s="204"/>
      <c r="VAW3" s="202"/>
      <c r="VAX3" s="202"/>
      <c r="VAY3" s="203"/>
      <c r="VAZ3" s="204"/>
      <c r="VBA3" s="202"/>
      <c r="VBB3" s="202"/>
      <c r="VBC3" s="203"/>
      <c r="VBD3" s="204"/>
      <c r="VBE3" s="202"/>
      <c r="VBF3" s="202"/>
      <c r="VBG3" s="203"/>
      <c r="VBH3" s="204"/>
      <c r="VBI3" s="202"/>
      <c r="VBJ3" s="202"/>
      <c r="VBK3" s="203"/>
      <c r="VBL3" s="204"/>
      <c r="VBM3" s="202"/>
      <c r="VBN3" s="202"/>
      <c r="VBO3" s="203"/>
      <c r="VBP3" s="204"/>
      <c r="VBQ3" s="202"/>
      <c r="VBR3" s="202"/>
      <c r="VBS3" s="203"/>
      <c r="VBT3" s="204"/>
      <c r="VBU3" s="202"/>
      <c r="VBV3" s="202"/>
      <c r="VBW3" s="203"/>
      <c r="VBX3" s="204"/>
      <c r="VBY3" s="202"/>
      <c r="VBZ3" s="202"/>
      <c r="VCA3" s="203"/>
      <c r="VCB3" s="204"/>
      <c r="VCC3" s="202"/>
      <c r="VCD3" s="202"/>
      <c r="VCE3" s="203"/>
      <c r="VCF3" s="204"/>
      <c r="VCG3" s="202"/>
      <c r="VCH3" s="202"/>
      <c r="VCI3" s="203"/>
      <c r="VCJ3" s="204"/>
      <c r="VCK3" s="202"/>
      <c r="VCL3" s="202"/>
      <c r="VCM3" s="203"/>
      <c r="VCN3" s="204"/>
      <c r="VCO3" s="202"/>
      <c r="VCP3" s="202"/>
      <c r="VCQ3" s="203"/>
      <c r="VCR3" s="204"/>
      <c r="VCS3" s="202"/>
      <c r="VCT3" s="202"/>
      <c r="VCU3" s="203"/>
      <c r="VCV3" s="204"/>
      <c r="VCW3" s="202"/>
      <c r="VCX3" s="202"/>
      <c r="VCY3" s="203"/>
      <c r="VCZ3" s="204"/>
      <c r="VDA3" s="202"/>
      <c r="VDB3" s="202"/>
      <c r="VDC3" s="203"/>
      <c r="VDD3" s="204"/>
      <c r="VDE3" s="202"/>
      <c r="VDF3" s="202"/>
      <c r="VDG3" s="203"/>
      <c r="VDH3" s="204"/>
      <c r="VDI3" s="202"/>
      <c r="VDJ3" s="202"/>
      <c r="VDK3" s="203"/>
      <c r="VDL3" s="204"/>
      <c r="VDM3" s="202"/>
      <c r="VDN3" s="202"/>
      <c r="VDO3" s="203"/>
      <c r="VDP3" s="204"/>
      <c r="VDQ3" s="202"/>
      <c r="VDR3" s="202"/>
      <c r="VDS3" s="203"/>
      <c r="VDT3" s="204"/>
      <c r="VDU3" s="202"/>
      <c r="VDV3" s="202"/>
      <c r="VDW3" s="203"/>
      <c r="VDX3" s="204"/>
      <c r="VDY3" s="202"/>
      <c r="VDZ3" s="202"/>
      <c r="VEA3" s="203"/>
      <c r="VEB3" s="204"/>
      <c r="VEC3" s="202"/>
      <c r="VED3" s="202"/>
      <c r="VEE3" s="203"/>
      <c r="VEF3" s="204"/>
      <c r="VEG3" s="202"/>
      <c r="VEH3" s="202"/>
      <c r="VEI3" s="203"/>
      <c r="VEJ3" s="204"/>
      <c r="VEK3" s="202"/>
      <c r="VEL3" s="202"/>
      <c r="VEM3" s="203"/>
      <c r="VEN3" s="204"/>
      <c r="VEO3" s="202"/>
      <c r="VEP3" s="202"/>
      <c r="VEQ3" s="203"/>
      <c r="VER3" s="204"/>
      <c r="VES3" s="202"/>
      <c r="VET3" s="202"/>
      <c r="VEU3" s="203"/>
      <c r="VEV3" s="204"/>
      <c r="VEW3" s="202"/>
      <c r="VEX3" s="202"/>
      <c r="VEY3" s="203"/>
      <c r="VEZ3" s="204"/>
      <c r="VFA3" s="202"/>
      <c r="VFB3" s="202"/>
      <c r="VFC3" s="203"/>
      <c r="VFD3" s="204"/>
      <c r="VFE3" s="202"/>
      <c r="VFF3" s="202"/>
      <c r="VFG3" s="203"/>
      <c r="VFH3" s="204"/>
      <c r="VFI3" s="202"/>
      <c r="VFJ3" s="202"/>
      <c r="VFK3" s="203"/>
      <c r="VFL3" s="204"/>
      <c r="VFM3" s="202"/>
      <c r="VFN3" s="202"/>
      <c r="VFO3" s="203"/>
      <c r="VFP3" s="204"/>
      <c r="VFQ3" s="202"/>
      <c r="VFR3" s="202"/>
      <c r="VFS3" s="203"/>
      <c r="VFT3" s="204"/>
      <c r="VFU3" s="202"/>
      <c r="VFV3" s="202"/>
      <c r="VFW3" s="203"/>
      <c r="VFX3" s="204"/>
      <c r="VFY3" s="202"/>
      <c r="VFZ3" s="202"/>
      <c r="VGA3" s="203"/>
      <c r="VGB3" s="204"/>
      <c r="VGC3" s="202"/>
      <c r="VGD3" s="202"/>
      <c r="VGE3" s="203"/>
      <c r="VGF3" s="204"/>
      <c r="VGG3" s="202"/>
      <c r="VGH3" s="202"/>
      <c r="VGI3" s="203"/>
      <c r="VGJ3" s="204"/>
      <c r="VGK3" s="202"/>
      <c r="VGL3" s="202"/>
      <c r="VGM3" s="203"/>
      <c r="VGN3" s="204"/>
      <c r="VGO3" s="202"/>
      <c r="VGP3" s="202"/>
      <c r="VGQ3" s="203"/>
      <c r="VGR3" s="204"/>
      <c r="VGS3" s="202"/>
      <c r="VGT3" s="202"/>
      <c r="VGU3" s="203"/>
      <c r="VGV3" s="204"/>
      <c r="VGW3" s="202"/>
      <c r="VGX3" s="202"/>
      <c r="VGY3" s="203"/>
      <c r="VGZ3" s="204"/>
      <c r="VHA3" s="202"/>
      <c r="VHB3" s="202"/>
      <c r="VHC3" s="203"/>
      <c r="VHD3" s="204"/>
      <c r="VHE3" s="202"/>
      <c r="VHF3" s="202"/>
      <c r="VHG3" s="203"/>
      <c r="VHH3" s="204"/>
      <c r="VHI3" s="202"/>
      <c r="VHJ3" s="202"/>
      <c r="VHK3" s="203"/>
      <c r="VHL3" s="204"/>
      <c r="VHM3" s="202"/>
      <c r="VHN3" s="202"/>
      <c r="VHO3" s="203"/>
      <c r="VHP3" s="204"/>
      <c r="VHQ3" s="202"/>
      <c r="VHR3" s="202"/>
      <c r="VHS3" s="203"/>
      <c r="VHT3" s="204"/>
      <c r="VHU3" s="202"/>
      <c r="VHV3" s="202"/>
      <c r="VHW3" s="203"/>
      <c r="VHX3" s="204"/>
      <c r="VHY3" s="202"/>
      <c r="VHZ3" s="202"/>
      <c r="VIA3" s="203"/>
      <c r="VIB3" s="204"/>
      <c r="VIC3" s="202"/>
      <c r="VID3" s="202"/>
      <c r="VIE3" s="203"/>
      <c r="VIF3" s="204"/>
      <c r="VIG3" s="202"/>
      <c r="VIH3" s="202"/>
      <c r="VII3" s="203"/>
      <c r="VIJ3" s="204"/>
      <c r="VIK3" s="202"/>
      <c r="VIL3" s="202"/>
      <c r="VIM3" s="203"/>
      <c r="VIN3" s="204"/>
      <c r="VIO3" s="202"/>
      <c r="VIP3" s="202"/>
      <c r="VIQ3" s="203"/>
      <c r="VIR3" s="204"/>
      <c r="VIS3" s="202"/>
      <c r="VIT3" s="202"/>
      <c r="VIU3" s="203"/>
      <c r="VIV3" s="204"/>
      <c r="VIW3" s="202"/>
      <c r="VIX3" s="202"/>
      <c r="VIY3" s="203"/>
      <c r="VIZ3" s="204"/>
      <c r="VJA3" s="202"/>
      <c r="VJB3" s="202"/>
      <c r="VJC3" s="203"/>
      <c r="VJD3" s="204"/>
      <c r="VJE3" s="202"/>
      <c r="VJF3" s="202"/>
      <c r="VJG3" s="203"/>
      <c r="VJH3" s="204"/>
      <c r="VJI3" s="202"/>
      <c r="VJJ3" s="202"/>
      <c r="VJK3" s="203"/>
      <c r="VJL3" s="204"/>
      <c r="VJM3" s="202"/>
      <c r="VJN3" s="202"/>
      <c r="VJO3" s="203"/>
      <c r="VJP3" s="204"/>
      <c r="VJQ3" s="202"/>
      <c r="VJR3" s="202"/>
      <c r="VJS3" s="203"/>
      <c r="VJT3" s="204"/>
      <c r="VJU3" s="202"/>
      <c r="VJV3" s="202"/>
      <c r="VJW3" s="203"/>
      <c r="VJX3" s="204"/>
      <c r="VJY3" s="202"/>
      <c r="VJZ3" s="202"/>
      <c r="VKA3" s="203"/>
      <c r="VKB3" s="204"/>
      <c r="VKC3" s="202"/>
      <c r="VKD3" s="202"/>
      <c r="VKE3" s="203"/>
      <c r="VKF3" s="204"/>
      <c r="VKG3" s="202"/>
      <c r="VKH3" s="202"/>
      <c r="VKI3" s="203"/>
      <c r="VKJ3" s="204"/>
      <c r="VKK3" s="202"/>
      <c r="VKL3" s="202"/>
      <c r="VKM3" s="203"/>
      <c r="VKN3" s="204"/>
      <c r="VKO3" s="202"/>
      <c r="VKP3" s="202"/>
      <c r="VKQ3" s="203"/>
      <c r="VKR3" s="204"/>
      <c r="VKS3" s="202"/>
      <c r="VKT3" s="202"/>
      <c r="VKU3" s="203"/>
      <c r="VKV3" s="204"/>
      <c r="VKW3" s="202"/>
      <c r="VKX3" s="202"/>
      <c r="VKY3" s="203"/>
      <c r="VKZ3" s="204"/>
      <c r="VLA3" s="202"/>
      <c r="VLB3" s="202"/>
      <c r="VLC3" s="203"/>
      <c r="VLD3" s="204"/>
      <c r="VLE3" s="202"/>
      <c r="VLF3" s="202"/>
      <c r="VLG3" s="203"/>
      <c r="VLH3" s="204"/>
      <c r="VLI3" s="202"/>
      <c r="VLJ3" s="202"/>
      <c r="VLK3" s="203"/>
      <c r="VLL3" s="204"/>
      <c r="VLM3" s="202"/>
      <c r="VLN3" s="202"/>
      <c r="VLO3" s="203"/>
      <c r="VLP3" s="204"/>
      <c r="VLQ3" s="202"/>
      <c r="VLR3" s="202"/>
      <c r="VLS3" s="203"/>
      <c r="VLT3" s="204"/>
      <c r="VLU3" s="202"/>
      <c r="VLV3" s="202"/>
      <c r="VLW3" s="203"/>
      <c r="VLX3" s="204"/>
      <c r="VLY3" s="202"/>
      <c r="VLZ3" s="202"/>
      <c r="VMA3" s="203"/>
      <c r="VMB3" s="204"/>
      <c r="VMC3" s="202"/>
      <c r="VMD3" s="202"/>
      <c r="VME3" s="203"/>
      <c r="VMF3" s="204"/>
      <c r="VMG3" s="202"/>
      <c r="VMH3" s="202"/>
      <c r="VMI3" s="203"/>
      <c r="VMJ3" s="204"/>
      <c r="VMK3" s="202"/>
      <c r="VML3" s="202"/>
      <c r="VMM3" s="203"/>
      <c r="VMN3" s="204"/>
      <c r="VMO3" s="202"/>
      <c r="VMP3" s="202"/>
      <c r="VMQ3" s="203"/>
      <c r="VMR3" s="204"/>
      <c r="VMS3" s="202"/>
      <c r="VMT3" s="202"/>
      <c r="VMU3" s="203"/>
      <c r="VMV3" s="204"/>
      <c r="VMW3" s="202"/>
      <c r="VMX3" s="202"/>
      <c r="VMY3" s="203"/>
      <c r="VMZ3" s="204"/>
      <c r="VNA3" s="202"/>
      <c r="VNB3" s="202"/>
      <c r="VNC3" s="203"/>
      <c r="VND3" s="204"/>
      <c r="VNE3" s="202"/>
      <c r="VNF3" s="202"/>
      <c r="VNG3" s="203"/>
      <c r="VNH3" s="204"/>
      <c r="VNI3" s="202"/>
      <c r="VNJ3" s="202"/>
      <c r="VNK3" s="203"/>
      <c r="VNL3" s="204"/>
      <c r="VNM3" s="202"/>
      <c r="VNN3" s="202"/>
      <c r="VNO3" s="203"/>
      <c r="VNP3" s="204"/>
      <c r="VNQ3" s="202"/>
      <c r="VNR3" s="202"/>
      <c r="VNS3" s="203"/>
      <c r="VNT3" s="204"/>
      <c r="VNU3" s="202"/>
      <c r="VNV3" s="202"/>
      <c r="VNW3" s="203"/>
      <c r="VNX3" s="204"/>
      <c r="VNY3" s="202"/>
      <c r="VNZ3" s="202"/>
      <c r="VOA3" s="203"/>
      <c r="VOB3" s="204"/>
      <c r="VOC3" s="202"/>
      <c r="VOD3" s="202"/>
      <c r="VOE3" s="203"/>
      <c r="VOF3" s="204"/>
      <c r="VOG3" s="202"/>
      <c r="VOH3" s="202"/>
      <c r="VOI3" s="203"/>
      <c r="VOJ3" s="204"/>
      <c r="VOK3" s="202"/>
      <c r="VOL3" s="202"/>
      <c r="VOM3" s="203"/>
      <c r="VON3" s="204"/>
      <c r="VOO3" s="202"/>
      <c r="VOP3" s="202"/>
      <c r="VOQ3" s="203"/>
      <c r="VOR3" s="204"/>
      <c r="VOS3" s="202"/>
      <c r="VOT3" s="202"/>
      <c r="VOU3" s="203"/>
      <c r="VOV3" s="204"/>
      <c r="VOW3" s="202"/>
      <c r="VOX3" s="202"/>
      <c r="VOY3" s="203"/>
      <c r="VOZ3" s="204"/>
      <c r="VPA3" s="202"/>
      <c r="VPB3" s="202"/>
      <c r="VPC3" s="203"/>
      <c r="VPD3" s="204"/>
      <c r="VPE3" s="202"/>
      <c r="VPF3" s="202"/>
      <c r="VPG3" s="203"/>
      <c r="VPH3" s="204"/>
      <c r="VPI3" s="202"/>
      <c r="VPJ3" s="202"/>
      <c r="VPK3" s="203"/>
      <c r="VPL3" s="204"/>
      <c r="VPM3" s="202"/>
      <c r="VPN3" s="202"/>
      <c r="VPO3" s="203"/>
      <c r="VPP3" s="204"/>
      <c r="VPQ3" s="202"/>
      <c r="VPR3" s="202"/>
      <c r="VPS3" s="203"/>
      <c r="VPT3" s="204"/>
      <c r="VPU3" s="202"/>
      <c r="VPV3" s="202"/>
      <c r="VPW3" s="203"/>
      <c r="VPX3" s="204"/>
      <c r="VPY3" s="202"/>
      <c r="VPZ3" s="202"/>
      <c r="VQA3" s="203"/>
      <c r="VQB3" s="204"/>
      <c r="VQC3" s="202"/>
      <c r="VQD3" s="202"/>
      <c r="VQE3" s="203"/>
      <c r="VQF3" s="204"/>
      <c r="VQG3" s="202"/>
      <c r="VQH3" s="202"/>
      <c r="VQI3" s="203"/>
      <c r="VQJ3" s="204"/>
      <c r="VQK3" s="202"/>
      <c r="VQL3" s="202"/>
      <c r="VQM3" s="203"/>
      <c r="VQN3" s="204"/>
      <c r="VQO3" s="202"/>
      <c r="VQP3" s="202"/>
      <c r="VQQ3" s="203"/>
      <c r="VQR3" s="204"/>
      <c r="VQS3" s="202"/>
      <c r="VQT3" s="202"/>
      <c r="VQU3" s="203"/>
      <c r="VQV3" s="204"/>
      <c r="VQW3" s="202"/>
      <c r="VQX3" s="202"/>
      <c r="VQY3" s="203"/>
      <c r="VQZ3" s="204"/>
      <c r="VRA3" s="202"/>
      <c r="VRB3" s="202"/>
      <c r="VRC3" s="203"/>
      <c r="VRD3" s="204"/>
      <c r="VRE3" s="202"/>
      <c r="VRF3" s="202"/>
      <c r="VRG3" s="203"/>
      <c r="VRH3" s="204"/>
      <c r="VRI3" s="202"/>
      <c r="VRJ3" s="202"/>
      <c r="VRK3" s="203"/>
      <c r="VRL3" s="204"/>
      <c r="VRM3" s="202"/>
      <c r="VRN3" s="202"/>
      <c r="VRO3" s="203"/>
      <c r="VRP3" s="204"/>
      <c r="VRQ3" s="202"/>
      <c r="VRR3" s="202"/>
      <c r="VRS3" s="203"/>
      <c r="VRT3" s="204"/>
      <c r="VRU3" s="202"/>
      <c r="VRV3" s="202"/>
      <c r="VRW3" s="203"/>
      <c r="VRX3" s="204"/>
      <c r="VRY3" s="202"/>
      <c r="VRZ3" s="202"/>
      <c r="VSA3" s="203"/>
      <c r="VSB3" s="204"/>
      <c r="VSC3" s="202"/>
      <c r="VSD3" s="202"/>
      <c r="VSE3" s="203"/>
      <c r="VSF3" s="204"/>
      <c r="VSG3" s="202"/>
      <c r="VSH3" s="202"/>
      <c r="VSI3" s="203"/>
      <c r="VSJ3" s="204"/>
      <c r="VSK3" s="202"/>
      <c r="VSL3" s="202"/>
      <c r="VSM3" s="203"/>
      <c r="VSN3" s="204"/>
      <c r="VSO3" s="202"/>
      <c r="VSP3" s="202"/>
      <c r="VSQ3" s="203"/>
      <c r="VSR3" s="204"/>
      <c r="VSS3" s="202"/>
      <c r="VST3" s="202"/>
      <c r="VSU3" s="203"/>
      <c r="VSV3" s="204"/>
      <c r="VSW3" s="202"/>
      <c r="VSX3" s="202"/>
      <c r="VSY3" s="203"/>
      <c r="VSZ3" s="204"/>
      <c r="VTA3" s="202"/>
      <c r="VTB3" s="202"/>
      <c r="VTC3" s="203"/>
      <c r="VTD3" s="204"/>
      <c r="VTE3" s="202"/>
      <c r="VTF3" s="202"/>
      <c r="VTG3" s="203"/>
      <c r="VTH3" s="204"/>
      <c r="VTI3" s="202"/>
      <c r="VTJ3" s="202"/>
      <c r="VTK3" s="203"/>
      <c r="VTL3" s="204"/>
      <c r="VTM3" s="202"/>
      <c r="VTN3" s="202"/>
      <c r="VTO3" s="203"/>
      <c r="VTP3" s="204"/>
      <c r="VTQ3" s="202"/>
      <c r="VTR3" s="202"/>
      <c r="VTS3" s="203"/>
      <c r="VTT3" s="204"/>
      <c r="VTU3" s="202"/>
      <c r="VTV3" s="202"/>
      <c r="VTW3" s="203"/>
      <c r="VTX3" s="204"/>
      <c r="VTY3" s="202"/>
      <c r="VTZ3" s="202"/>
      <c r="VUA3" s="203"/>
      <c r="VUB3" s="204"/>
      <c r="VUC3" s="202"/>
      <c r="VUD3" s="202"/>
      <c r="VUE3" s="203"/>
      <c r="VUF3" s="204"/>
      <c r="VUG3" s="202"/>
      <c r="VUH3" s="202"/>
      <c r="VUI3" s="203"/>
      <c r="VUJ3" s="204"/>
      <c r="VUK3" s="202"/>
      <c r="VUL3" s="202"/>
      <c r="VUM3" s="203"/>
      <c r="VUN3" s="204"/>
      <c r="VUO3" s="202"/>
      <c r="VUP3" s="202"/>
      <c r="VUQ3" s="203"/>
      <c r="VUR3" s="204"/>
      <c r="VUS3" s="202"/>
      <c r="VUT3" s="202"/>
      <c r="VUU3" s="203"/>
      <c r="VUV3" s="204"/>
      <c r="VUW3" s="202"/>
      <c r="VUX3" s="202"/>
      <c r="VUY3" s="203"/>
      <c r="VUZ3" s="204"/>
      <c r="VVA3" s="202"/>
      <c r="VVB3" s="202"/>
      <c r="VVC3" s="203"/>
      <c r="VVD3" s="204"/>
      <c r="VVE3" s="202"/>
      <c r="VVF3" s="202"/>
      <c r="VVG3" s="203"/>
      <c r="VVH3" s="204"/>
      <c r="VVI3" s="202"/>
      <c r="VVJ3" s="202"/>
      <c r="VVK3" s="203"/>
      <c r="VVL3" s="204"/>
      <c r="VVM3" s="202"/>
      <c r="VVN3" s="202"/>
      <c r="VVO3" s="203"/>
      <c r="VVP3" s="204"/>
      <c r="VVQ3" s="202"/>
      <c r="VVR3" s="202"/>
      <c r="VVS3" s="203"/>
      <c r="VVT3" s="204"/>
      <c r="VVU3" s="202"/>
      <c r="VVV3" s="202"/>
      <c r="VVW3" s="203"/>
      <c r="VVX3" s="204"/>
      <c r="VVY3" s="202"/>
      <c r="VVZ3" s="202"/>
      <c r="VWA3" s="203"/>
      <c r="VWB3" s="204"/>
      <c r="VWC3" s="202"/>
      <c r="VWD3" s="202"/>
      <c r="VWE3" s="203"/>
      <c r="VWF3" s="204"/>
      <c r="VWG3" s="202"/>
      <c r="VWH3" s="202"/>
      <c r="VWI3" s="203"/>
      <c r="VWJ3" s="204"/>
      <c r="VWK3" s="202"/>
      <c r="VWL3" s="202"/>
      <c r="VWM3" s="203"/>
      <c r="VWN3" s="204"/>
      <c r="VWO3" s="202"/>
      <c r="VWP3" s="202"/>
      <c r="VWQ3" s="203"/>
      <c r="VWR3" s="204"/>
      <c r="VWS3" s="202"/>
      <c r="VWT3" s="202"/>
      <c r="VWU3" s="203"/>
      <c r="VWV3" s="204"/>
      <c r="VWW3" s="202"/>
      <c r="VWX3" s="202"/>
      <c r="VWY3" s="203"/>
      <c r="VWZ3" s="204"/>
      <c r="VXA3" s="202"/>
      <c r="VXB3" s="202"/>
      <c r="VXC3" s="203"/>
      <c r="VXD3" s="204"/>
      <c r="VXE3" s="202"/>
      <c r="VXF3" s="202"/>
      <c r="VXG3" s="203"/>
      <c r="VXH3" s="204"/>
      <c r="VXI3" s="202"/>
      <c r="VXJ3" s="202"/>
      <c r="VXK3" s="203"/>
      <c r="VXL3" s="204"/>
      <c r="VXM3" s="202"/>
      <c r="VXN3" s="202"/>
      <c r="VXO3" s="203"/>
      <c r="VXP3" s="204"/>
      <c r="VXQ3" s="202"/>
      <c r="VXR3" s="202"/>
      <c r="VXS3" s="203"/>
      <c r="VXT3" s="204"/>
      <c r="VXU3" s="202"/>
      <c r="VXV3" s="202"/>
      <c r="VXW3" s="203"/>
      <c r="VXX3" s="204"/>
      <c r="VXY3" s="202"/>
      <c r="VXZ3" s="202"/>
      <c r="VYA3" s="203"/>
      <c r="VYB3" s="204"/>
      <c r="VYC3" s="202"/>
      <c r="VYD3" s="202"/>
      <c r="VYE3" s="203"/>
      <c r="VYF3" s="204"/>
      <c r="VYG3" s="202"/>
      <c r="VYH3" s="202"/>
      <c r="VYI3" s="203"/>
      <c r="VYJ3" s="204"/>
      <c r="VYK3" s="202"/>
      <c r="VYL3" s="202"/>
      <c r="VYM3" s="203"/>
      <c r="VYN3" s="204"/>
      <c r="VYO3" s="202"/>
      <c r="VYP3" s="202"/>
      <c r="VYQ3" s="203"/>
      <c r="VYR3" s="204"/>
      <c r="VYS3" s="202"/>
      <c r="VYT3" s="202"/>
      <c r="VYU3" s="203"/>
      <c r="VYV3" s="204"/>
      <c r="VYW3" s="202"/>
      <c r="VYX3" s="202"/>
      <c r="VYY3" s="203"/>
      <c r="VYZ3" s="204"/>
      <c r="VZA3" s="202"/>
      <c r="VZB3" s="202"/>
      <c r="VZC3" s="203"/>
      <c r="VZD3" s="204"/>
      <c r="VZE3" s="202"/>
      <c r="VZF3" s="202"/>
      <c r="VZG3" s="203"/>
      <c r="VZH3" s="204"/>
      <c r="VZI3" s="202"/>
      <c r="VZJ3" s="202"/>
      <c r="VZK3" s="203"/>
      <c r="VZL3" s="204"/>
      <c r="VZM3" s="202"/>
      <c r="VZN3" s="202"/>
      <c r="VZO3" s="203"/>
      <c r="VZP3" s="204"/>
      <c r="VZQ3" s="202"/>
      <c r="VZR3" s="202"/>
      <c r="VZS3" s="203"/>
      <c r="VZT3" s="204"/>
      <c r="VZU3" s="202"/>
      <c r="VZV3" s="202"/>
      <c r="VZW3" s="203"/>
      <c r="VZX3" s="204"/>
      <c r="VZY3" s="202"/>
      <c r="VZZ3" s="202"/>
      <c r="WAA3" s="203"/>
      <c r="WAB3" s="204"/>
      <c r="WAC3" s="202"/>
      <c r="WAD3" s="202"/>
      <c r="WAE3" s="203"/>
      <c r="WAF3" s="204"/>
      <c r="WAG3" s="202"/>
      <c r="WAH3" s="202"/>
      <c r="WAI3" s="203"/>
      <c r="WAJ3" s="204"/>
      <c r="WAK3" s="202"/>
      <c r="WAL3" s="202"/>
      <c r="WAM3" s="203"/>
      <c r="WAN3" s="204"/>
      <c r="WAO3" s="202"/>
      <c r="WAP3" s="202"/>
      <c r="WAQ3" s="203"/>
      <c r="WAR3" s="204"/>
      <c r="WAS3" s="202"/>
      <c r="WAT3" s="202"/>
      <c r="WAU3" s="203"/>
      <c r="WAV3" s="204"/>
      <c r="WAW3" s="202"/>
      <c r="WAX3" s="202"/>
      <c r="WAY3" s="203"/>
      <c r="WAZ3" s="204"/>
      <c r="WBA3" s="202"/>
      <c r="WBB3" s="202"/>
      <c r="WBC3" s="203"/>
      <c r="WBD3" s="204"/>
      <c r="WBE3" s="202"/>
      <c r="WBF3" s="202"/>
      <c r="WBG3" s="203"/>
      <c r="WBH3" s="204"/>
      <c r="WBI3" s="202"/>
      <c r="WBJ3" s="202"/>
      <c r="WBK3" s="203"/>
      <c r="WBL3" s="204"/>
      <c r="WBM3" s="202"/>
      <c r="WBN3" s="202"/>
      <c r="WBO3" s="203"/>
      <c r="WBP3" s="204"/>
      <c r="WBQ3" s="202"/>
      <c r="WBR3" s="202"/>
      <c r="WBS3" s="203"/>
      <c r="WBT3" s="204"/>
      <c r="WBU3" s="202"/>
      <c r="WBV3" s="202"/>
      <c r="WBW3" s="203"/>
      <c r="WBX3" s="204"/>
      <c r="WBY3" s="202"/>
      <c r="WBZ3" s="202"/>
      <c r="WCA3" s="203"/>
      <c r="WCB3" s="204"/>
      <c r="WCC3" s="202"/>
      <c r="WCD3" s="202"/>
      <c r="WCE3" s="203"/>
      <c r="WCF3" s="204"/>
      <c r="WCG3" s="202"/>
      <c r="WCH3" s="202"/>
      <c r="WCI3" s="203"/>
      <c r="WCJ3" s="204"/>
      <c r="WCK3" s="202"/>
      <c r="WCL3" s="202"/>
      <c r="WCM3" s="203"/>
      <c r="WCN3" s="204"/>
      <c r="WCO3" s="202"/>
      <c r="WCP3" s="202"/>
      <c r="WCQ3" s="203"/>
      <c r="WCR3" s="204"/>
      <c r="WCS3" s="202"/>
      <c r="WCT3" s="202"/>
      <c r="WCU3" s="203"/>
      <c r="WCV3" s="204"/>
      <c r="WCW3" s="202"/>
      <c r="WCX3" s="202"/>
      <c r="WCY3" s="203"/>
      <c r="WCZ3" s="204"/>
      <c r="WDA3" s="202"/>
      <c r="WDB3" s="202"/>
      <c r="WDC3" s="203"/>
      <c r="WDD3" s="204"/>
      <c r="WDE3" s="202"/>
      <c r="WDF3" s="202"/>
      <c r="WDG3" s="203"/>
      <c r="WDH3" s="204"/>
      <c r="WDI3" s="202"/>
      <c r="WDJ3" s="202"/>
      <c r="WDK3" s="203"/>
      <c r="WDL3" s="204"/>
      <c r="WDM3" s="202"/>
      <c r="WDN3" s="202"/>
      <c r="WDO3" s="203"/>
      <c r="WDP3" s="204"/>
      <c r="WDQ3" s="202"/>
      <c r="WDR3" s="202"/>
      <c r="WDS3" s="203"/>
      <c r="WDT3" s="204"/>
      <c r="WDU3" s="202"/>
      <c r="WDV3" s="202"/>
      <c r="WDW3" s="203"/>
      <c r="WDX3" s="204"/>
      <c r="WDY3" s="202"/>
      <c r="WDZ3" s="202"/>
      <c r="WEA3" s="203"/>
      <c r="WEB3" s="204"/>
      <c r="WEC3" s="202"/>
      <c r="WED3" s="202"/>
      <c r="WEE3" s="203"/>
      <c r="WEF3" s="204"/>
      <c r="WEG3" s="202"/>
      <c r="WEH3" s="202"/>
      <c r="WEI3" s="203"/>
      <c r="WEJ3" s="204"/>
      <c r="WEK3" s="202"/>
      <c r="WEL3" s="202"/>
      <c r="WEM3" s="203"/>
      <c r="WEN3" s="204"/>
      <c r="WEO3" s="202"/>
      <c r="WEP3" s="202"/>
      <c r="WEQ3" s="203"/>
      <c r="WER3" s="204"/>
      <c r="WES3" s="202"/>
      <c r="WET3" s="202"/>
      <c r="WEU3" s="203"/>
      <c r="WEV3" s="204"/>
      <c r="WEW3" s="202"/>
      <c r="WEX3" s="202"/>
      <c r="WEY3" s="203"/>
      <c r="WEZ3" s="204"/>
      <c r="WFA3" s="202"/>
      <c r="WFB3" s="202"/>
      <c r="WFC3" s="203"/>
      <c r="WFD3" s="204"/>
      <c r="WFE3" s="202"/>
      <c r="WFF3" s="202"/>
      <c r="WFG3" s="203"/>
      <c r="WFH3" s="204"/>
      <c r="WFI3" s="202"/>
      <c r="WFJ3" s="202"/>
      <c r="WFK3" s="203"/>
      <c r="WFL3" s="204"/>
      <c r="WFM3" s="202"/>
      <c r="WFN3" s="202"/>
      <c r="WFO3" s="203"/>
      <c r="WFP3" s="204"/>
      <c r="WFQ3" s="202"/>
      <c r="WFR3" s="202"/>
      <c r="WFS3" s="203"/>
      <c r="WFT3" s="204"/>
      <c r="WFU3" s="202"/>
      <c r="WFV3" s="202"/>
      <c r="WFW3" s="203"/>
      <c r="WFX3" s="204"/>
      <c r="WFY3" s="202"/>
      <c r="WFZ3" s="202"/>
      <c r="WGA3" s="203"/>
      <c r="WGB3" s="204"/>
      <c r="WGC3" s="202"/>
      <c r="WGD3" s="202"/>
      <c r="WGE3" s="203"/>
      <c r="WGF3" s="204"/>
      <c r="WGG3" s="202"/>
      <c r="WGH3" s="202"/>
      <c r="WGI3" s="203"/>
      <c r="WGJ3" s="204"/>
      <c r="WGK3" s="202"/>
      <c r="WGL3" s="202"/>
      <c r="WGM3" s="203"/>
      <c r="WGN3" s="204"/>
      <c r="WGO3" s="202"/>
      <c r="WGP3" s="202"/>
      <c r="WGQ3" s="203"/>
      <c r="WGR3" s="204"/>
      <c r="WGS3" s="202"/>
      <c r="WGT3" s="202"/>
      <c r="WGU3" s="203"/>
      <c r="WGV3" s="204"/>
      <c r="WGW3" s="202"/>
      <c r="WGX3" s="202"/>
      <c r="WGY3" s="203"/>
      <c r="WGZ3" s="204"/>
      <c r="WHA3" s="202"/>
      <c r="WHB3" s="202"/>
      <c r="WHC3" s="203"/>
      <c r="WHD3" s="204"/>
      <c r="WHE3" s="202"/>
      <c r="WHF3" s="202"/>
      <c r="WHG3" s="203"/>
      <c r="WHH3" s="204"/>
      <c r="WHI3" s="202"/>
      <c r="WHJ3" s="202"/>
      <c r="WHK3" s="203"/>
      <c r="WHL3" s="204"/>
      <c r="WHM3" s="202"/>
      <c r="WHN3" s="202"/>
      <c r="WHO3" s="203"/>
      <c r="WHP3" s="204"/>
      <c r="WHQ3" s="202"/>
      <c r="WHR3" s="202"/>
      <c r="WHS3" s="203"/>
      <c r="WHT3" s="204"/>
      <c r="WHU3" s="202"/>
      <c r="WHV3" s="202"/>
      <c r="WHW3" s="203"/>
      <c r="WHX3" s="204"/>
      <c r="WHY3" s="202"/>
      <c r="WHZ3" s="202"/>
      <c r="WIA3" s="203"/>
      <c r="WIB3" s="204"/>
      <c r="WIC3" s="202"/>
      <c r="WID3" s="202"/>
      <c r="WIE3" s="203"/>
      <c r="WIF3" s="204"/>
      <c r="WIG3" s="202"/>
      <c r="WIH3" s="202"/>
      <c r="WII3" s="203"/>
      <c r="WIJ3" s="204"/>
      <c r="WIK3" s="202"/>
      <c r="WIL3" s="202"/>
      <c r="WIM3" s="203"/>
      <c r="WIN3" s="204"/>
      <c r="WIO3" s="202"/>
      <c r="WIP3" s="202"/>
      <c r="WIQ3" s="203"/>
      <c r="WIR3" s="204"/>
      <c r="WIS3" s="202"/>
      <c r="WIT3" s="202"/>
      <c r="WIU3" s="203"/>
      <c r="WIV3" s="204"/>
      <c r="WIW3" s="202"/>
      <c r="WIX3" s="202"/>
      <c r="WIY3" s="203"/>
      <c r="WIZ3" s="204"/>
      <c r="WJA3" s="202"/>
      <c r="WJB3" s="202"/>
      <c r="WJC3" s="203"/>
      <c r="WJD3" s="204"/>
      <c r="WJE3" s="202"/>
      <c r="WJF3" s="202"/>
      <c r="WJG3" s="203"/>
      <c r="WJH3" s="204"/>
      <c r="WJI3" s="202"/>
      <c r="WJJ3" s="202"/>
      <c r="WJK3" s="203"/>
      <c r="WJL3" s="204"/>
      <c r="WJM3" s="202"/>
      <c r="WJN3" s="202"/>
      <c r="WJO3" s="203"/>
      <c r="WJP3" s="204"/>
      <c r="WJQ3" s="202"/>
      <c r="WJR3" s="202"/>
      <c r="WJS3" s="203"/>
      <c r="WJT3" s="204"/>
      <c r="WJU3" s="202"/>
      <c r="WJV3" s="202"/>
      <c r="WJW3" s="203"/>
      <c r="WJX3" s="204"/>
      <c r="WJY3" s="202"/>
      <c r="WJZ3" s="202"/>
      <c r="WKA3" s="203"/>
      <c r="WKB3" s="204"/>
      <c r="WKC3" s="202"/>
      <c r="WKD3" s="202"/>
      <c r="WKE3" s="203"/>
      <c r="WKF3" s="204"/>
      <c r="WKG3" s="202"/>
      <c r="WKH3" s="202"/>
      <c r="WKI3" s="203"/>
      <c r="WKJ3" s="204"/>
      <c r="WKK3" s="202"/>
      <c r="WKL3" s="202"/>
      <c r="WKM3" s="203"/>
      <c r="WKN3" s="204"/>
      <c r="WKO3" s="202"/>
      <c r="WKP3" s="202"/>
      <c r="WKQ3" s="203"/>
      <c r="WKR3" s="204"/>
      <c r="WKS3" s="202"/>
      <c r="WKT3" s="202"/>
      <c r="WKU3" s="203"/>
      <c r="WKV3" s="204"/>
      <c r="WKW3" s="202"/>
      <c r="WKX3" s="202"/>
      <c r="WKY3" s="203"/>
      <c r="WKZ3" s="204"/>
      <c r="WLA3" s="202"/>
      <c r="WLB3" s="202"/>
      <c r="WLC3" s="203"/>
      <c r="WLD3" s="204"/>
      <c r="WLE3" s="202"/>
      <c r="WLF3" s="202"/>
      <c r="WLG3" s="203"/>
      <c r="WLH3" s="204"/>
      <c r="WLI3" s="202"/>
      <c r="WLJ3" s="202"/>
      <c r="WLK3" s="203"/>
      <c r="WLL3" s="204"/>
      <c r="WLM3" s="202"/>
      <c r="WLN3" s="202"/>
      <c r="WLO3" s="203"/>
      <c r="WLP3" s="204"/>
      <c r="WLQ3" s="202"/>
      <c r="WLR3" s="202"/>
      <c r="WLS3" s="203"/>
      <c r="WLT3" s="204"/>
      <c r="WLU3" s="202"/>
      <c r="WLV3" s="202"/>
      <c r="WLW3" s="203"/>
      <c r="WLX3" s="204"/>
      <c r="WLY3" s="202"/>
      <c r="WLZ3" s="202"/>
      <c r="WMA3" s="203"/>
      <c r="WMB3" s="204"/>
      <c r="WMC3" s="202"/>
      <c r="WMD3" s="202"/>
      <c r="WME3" s="203"/>
      <c r="WMF3" s="204"/>
      <c r="WMG3" s="202"/>
      <c r="WMH3" s="202"/>
      <c r="WMI3" s="203"/>
      <c r="WMJ3" s="204"/>
      <c r="WMK3" s="202"/>
      <c r="WML3" s="202"/>
      <c r="WMM3" s="203"/>
      <c r="WMN3" s="204"/>
      <c r="WMO3" s="202"/>
      <c r="WMP3" s="202"/>
      <c r="WMQ3" s="203"/>
      <c r="WMR3" s="204"/>
      <c r="WMS3" s="202"/>
      <c r="WMT3" s="202"/>
      <c r="WMU3" s="203"/>
      <c r="WMV3" s="204"/>
      <c r="WMW3" s="202"/>
      <c r="WMX3" s="202"/>
      <c r="WMY3" s="203"/>
      <c r="WMZ3" s="204"/>
      <c r="WNA3" s="202"/>
      <c r="WNB3" s="202"/>
      <c r="WNC3" s="203"/>
      <c r="WND3" s="204"/>
      <c r="WNE3" s="202"/>
      <c r="WNF3" s="202"/>
      <c r="WNG3" s="203"/>
      <c r="WNH3" s="204"/>
      <c r="WNI3" s="202"/>
      <c r="WNJ3" s="202"/>
      <c r="WNK3" s="203"/>
      <c r="WNL3" s="204"/>
      <c r="WNM3" s="202"/>
      <c r="WNN3" s="202"/>
      <c r="WNO3" s="203"/>
      <c r="WNP3" s="204"/>
      <c r="WNQ3" s="202"/>
      <c r="WNR3" s="202"/>
      <c r="WNS3" s="203"/>
      <c r="WNT3" s="204"/>
      <c r="WNU3" s="202"/>
      <c r="WNV3" s="202"/>
      <c r="WNW3" s="203"/>
      <c r="WNX3" s="204"/>
      <c r="WNY3" s="202"/>
      <c r="WNZ3" s="202"/>
      <c r="WOA3" s="203"/>
      <c r="WOB3" s="204"/>
      <c r="WOC3" s="202"/>
      <c r="WOD3" s="202"/>
      <c r="WOE3" s="203"/>
      <c r="WOF3" s="204"/>
      <c r="WOG3" s="202"/>
      <c r="WOH3" s="202"/>
      <c r="WOI3" s="203"/>
      <c r="WOJ3" s="204"/>
      <c r="WOK3" s="202"/>
      <c r="WOL3" s="202"/>
      <c r="WOM3" s="203"/>
      <c r="WON3" s="204"/>
      <c r="WOO3" s="202"/>
      <c r="WOP3" s="202"/>
      <c r="WOQ3" s="203"/>
      <c r="WOR3" s="204"/>
      <c r="WOS3" s="202"/>
      <c r="WOT3" s="202"/>
      <c r="WOU3" s="203"/>
      <c r="WOV3" s="204"/>
      <c r="WOW3" s="202"/>
      <c r="WOX3" s="202"/>
      <c r="WOY3" s="203"/>
      <c r="WOZ3" s="204"/>
      <c r="WPA3" s="202"/>
      <c r="WPB3" s="202"/>
      <c r="WPC3" s="203"/>
      <c r="WPD3" s="204"/>
      <c r="WPE3" s="202"/>
      <c r="WPF3" s="202"/>
      <c r="WPG3" s="203"/>
      <c r="WPH3" s="204"/>
      <c r="WPI3" s="202"/>
      <c r="WPJ3" s="202"/>
      <c r="WPK3" s="203"/>
      <c r="WPL3" s="204"/>
      <c r="WPM3" s="202"/>
      <c r="WPN3" s="202"/>
      <c r="WPO3" s="203"/>
      <c r="WPP3" s="204"/>
      <c r="WPQ3" s="202"/>
      <c r="WPR3" s="202"/>
      <c r="WPS3" s="203"/>
      <c r="WPT3" s="204"/>
      <c r="WPU3" s="202"/>
      <c r="WPV3" s="202"/>
      <c r="WPW3" s="203"/>
      <c r="WPX3" s="204"/>
      <c r="WPY3" s="202"/>
      <c r="WPZ3" s="202"/>
      <c r="WQA3" s="203"/>
      <c r="WQB3" s="204"/>
      <c r="WQC3" s="202"/>
      <c r="WQD3" s="202"/>
      <c r="WQE3" s="203"/>
      <c r="WQF3" s="204"/>
      <c r="WQG3" s="202"/>
      <c r="WQH3" s="202"/>
      <c r="WQI3" s="203"/>
      <c r="WQJ3" s="204"/>
      <c r="WQK3" s="202"/>
      <c r="WQL3" s="202"/>
      <c r="WQM3" s="203"/>
      <c r="WQN3" s="204"/>
      <c r="WQO3" s="202"/>
      <c r="WQP3" s="202"/>
      <c r="WQQ3" s="203"/>
      <c r="WQR3" s="204"/>
      <c r="WQS3" s="202"/>
      <c r="WQT3" s="202"/>
      <c r="WQU3" s="203"/>
      <c r="WQV3" s="204"/>
      <c r="WQW3" s="202"/>
      <c r="WQX3" s="202"/>
      <c r="WQY3" s="203"/>
      <c r="WQZ3" s="204"/>
      <c r="WRA3" s="202"/>
      <c r="WRB3" s="202"/>
      <c r="WRC3" s="203"/>
      <c r="WRD3" s="204"/>
      <c r="WRE3" s="202"/>
      <c r="WRF3" s="202"/>
      <c r="WRG3" s="203"/>
      <c r="WRH3" s="204"/>
      <c r="WRI3" s="202"/>
      <c r="WRJ3" s="202"/>
      <c r="WRK3" s="203"/>
      <c r="WRL3" s="204"/>
      <c r="WRM3" s="202"/>
      <c r="WRN3" s="202"/>
      <c r="WRO3" s="203"/>
      <c r="WRP3" s="204"/>
      <c r="WRQ3" s="202"/>
      <c r="WRR3" s="202"/>
      <c r="WRS3" s="203"/>
      <c r="WRT3" s="204"/>
      <c r="WRU3" s="202"/>
      <c r="WRV3" s="202"/>
      <c r="WRW3" s="203"/>
      <c r="WRX3" s="204"/>
      <c r="WRY3" s="202"/>
      <c r="WRZ3" s="202"/>
      <c r="WSA3" s="203"/>
      <c r="WSB3" s="204"/>
      <c r="WSC3" s="202"/>
      <c r="WSD3" s="202"/>
      <c r="WSE3" s="203"/>
      <c r="WSF3" s="204"/>
      <c r="WSG3" s="202"/>
      <c r="WSH3" s="202"/>
      <c r="WSI3" s="203"/>
      <c r="WSJ3" s="204"/>
      <c r="WSK3" s="202"/>
      <c r="WSL3" s="202"/>
      <c r="WSM3" s="203"/>
      <c r="WSN3" s="204"/>
      <c r="WSO3" s="202"/>
      <c r="WSP3" s="202"/>
      <c r="WSQ3" s="203"/>
      <c r="WSR3" s="204"/>
      <c r="WSS3" s="202"/>
      <c r="WST3" s="202"/>
      <c r="WSU3" s="203"/>
      <c r="WSV3" s="204"/>
      <c r="WSW3" s="202"/>
      <c r="WSX3" s="202"/>
      <c r="WSY3" s="203"/>
      <c r="WSZ3" s="204"/>
      <c r="WTA3" s="202"/>
      <c r="WTB3" s="202"/>
      <c r="WTC3" s="203"/>
      <c r="WTD3" s="204"/>
      <c r="WTE3" s="202"/>
      <c r="WTF3" s="202"/>
      <c r="WTG3" s="203"/>
      <c r="WTH3" s="204"/>
      <c r="WTI3" s="202"/>
      <c r="WTJ3" s="202"/>
      <c r="WTK3" s="203"/>
      <c r="WTL3" s="204"/>
      <c r="WTM3" s="202"/>
      <c r="WTN3" s="202"/>
      <c r="WTO3" s="203"/>
      <c r="WTP3" s="204"/>
      <c r="WTQ3" s="202"/>
      <c r="WTR3" s="202"/>
      <c r="WTS3" s="203"/>
      <c r="WTT3" s="204"/>
      <c r="WTU3" s="202"/>
      <c r="WTV3" s="202"/>
      <c r="WTW3" s="203"/>
      <c r="WTX3" s="204"/>
      <c r="WTY3" s="202"/>
      <c r="WTZ3" s="202"/>
      <c r="WUA3" s="203"/>
      <c r="WUB3" s="204"/>
      <c r="WUC3" s="202"/>
      <c r="WUD3" s="202"/>
      <c r="WUE3" s="203"/>
      <c r="WUF3" s="204"/>
      <c r="WUG3" s="202"/>
      <c r="WUH3" s="202"/>
      <c r="WUI3" s="203"/>
      <c r="WUJ3" s="204"/>
      <c r="WUK3" s="202"/>
      <c r="WUL3" s="202"/>
      <c r="WUM3" s="203"/>
      <c r="WUN3" s="204"/>
      <c r="WUO3" s="202"/>
      <c r="WUP3" s="202"/>
      <c r="WUQ3" s="203"/>
      <c r="WUR3" s="204"/>
      <c r="WUS3" s="202"/>
      <c r="WUT3" s="202"/>
      <c r="WUU3" s="203"/>
      <c r="WUV3" s="204"/>
      <c r="WUW3" s="202"/>
      <c r="WUX3" s="202"/>
      <c r="WUY3" s="203"/>
      <c r="WUZ3" s="204"/>
      <c r="WVA3" s="202"/>
      <c r="WVB3" s="202"/>
      <c r="WVC3" s="203"/>
      <c r="WVD3" s="204"/>
      <c r="WVE3" s="202"/>
      <c r="WVF3" s="202"/>
      <c r="WVG3" s="203"/>
      <c r="WVH3" s="204"/>
      <c r="WVI3" s="202"/>
      <c r="WVJ3" s="202"/>
      <c r="WVK3" s="203"/>
      <c r="WVL3" s="204"/>
      <c r="WVM3" s="202"/>
      <c r="WVN3" s="202"/>
      <c r="WVO3" s="203"/>
      <c r="WVP3" s="204"/>
      <c r="WVQ3" s="202"/>
      <c r="WVR3" s="202"/>
      <c r="WVS3" s="203"/>
      <c r="WVT3" s="204"/>
      <c r="WVU3" s="202"/>
      <c r="WVV3" s="202"/>
      <c r="WVW3" s="203"/>
      <c r="WVX3" s="204"/>
      <c r="WVY3" s="202"/>
      <c r="WVZ3" s="202"/>
      <c r="WWA3" s="203"/>
      <c r="WWB3" s="204"/>
      <c r="WWC3" s="202"/>
      <c r="WWD3" s="202"/>
      <c r="WWE3" s="203"/>
      <c r="WWF3" s="204"/>
      <c r="WWG3" s="202"/>
      <c r="WWH3" s="202"/>
      <c r="WWI3" s="203"/>
      <c r="WWJ3" s="204"/>
      <c r="WWK3" s="202"/>
      <c r="WWL3" s="202"/>
      <c r="WWM3" s="203"/>
      <c r="WWN3" s="204"/>
      <c r="WWO3" s="202"/>
      <c r="WWP3" s="202"/>
      <c r="WWQ3" s="203"/>
      <c r="WWR3" s="204"/>
      <c r="WWS3" s="202"/>
      <c r="WWT3" s="202"/>
      <c r="WWU3" s="203"/>
      <c r="WWV3" s="204"/>
      <c r="WWW3" s="202"/>
      <c r="WWX3" s="202"/>
      <c r="WWY3" s="203"/>
      <c r="WWZ3" s="204"/>
      <c r="WXA3" s="202"/>
      <c r="WXB3" s="202"/>
      <c r="WXC3" s="203"/>
      <c r="WXD3" s="204"/>
      <c r="WXE3" s="202"/>
      <c r="WXF3" s="202"/>
      <c r="WXG3" s="203"/>
      <c r="WXH3" s="204"/>
      <c r="WXI3" s="202"/>
      <c r="WXJ3" s="202"/>
      <c r="WXK3" s="203"/>
      <c r="WXL3" s="204"/>
      <c r="WXM3" s="202"/>
      <c r="WXN3" s="202"/>
      <c r="WXO3" s="203"/>
      <c r="WXP3" s="204"/>
      <c r="WXQ3" s="202"/>
      <c r="WXR3" s="202"/>
      <c r="WXS3" s="203"/>
      <c r="WXT3" s="204"/>
      <c r="WXU3" s="202"/>
      <c r="WXV3" s="202"/>
      <c r="WXW3" s="203"/>
      <c r="WXX3" s="204"/>
      <c r="WXY3" s="202"/>
      <c r="WXZ3" s="202"/>
      <c r="WYA3" s="203"/>
      <c r="WYB3" s="204"/>
      <c r="WYC3" s="202"/>
      <c r="WYD3" s="202"/>
      <c r="WYE3" s="203"/>
      <c r="WYF3" s="204"/>
      <c r="WYG3" s="202"/>
      <c r="WYH3" s="202"/>
      <c r="WYI3" s="203"/>
      <c r="WYJ3" s="204"/>
      <c r="WYK3" s="202"/>
      <c r="WYL3" s="202"/>
      <c r="WYM3" s="203"/>
      <c r="WYN3" s="204"/>
      <c r="WYO3" s="202"/>
      <c r="WYP3" s="202"/>
      <c r="WYQ3" s="203"/>
      <c r="WYR3" s="204"/>
      <c r="WYS3" s="202"/>
      <c r="WYT3" s="202"/>
      <c r="WYU3" s="203"/>
      <c r="WYV3" s="204"/>
      <c r="WYW3" s="202"/>
      <c r="WYX3" s="202"/>
      <c r="WYY3" s="203"/>
      <c r="WYZ3" s="204"/>
      <c r="WZA3" s="202"/>
      <c r="WZB3" s="202"/>
      <c r="WZC3" s="203"/>
      <c r="WZD3" s="204"/>
      <c r="WZE3" s="202"/>
      <c r="WZF3" s="202"/>
      <c r="WZG3" s="203"/>
      <c r="WZH3" s="204"/>
      <c r="WZI3" s="202"/>
      <c r="WZJ3" s="202"/>
      <c r="WZK3" s="203"/>
      <c r="WZL3" s="204"/>
      <c r="WZM3" s="202"/>
      <c r="WZN3" s="202"/>
      <c r="WZO3" s="203"/>
      <c r="WZP3" s="204"/>
      <c r="WZQ3" s="202"/>
      <c r="WZR3" s="202"/>
      <c r="WZS3" s="203"/>
      <c r="WZT3" s="204"/>
      <c r="WZU3" s="202"/>
      <c r="WZV3" s="202"/>
      <c r="WZW3" s="203"/>
      <c r="WZX3" s="204"/>
      <c r="WZY3" s="202"/>
      <c r="WZZ3" s="202"/>
      <c r="XAA3" s="203"/>
      <c r="XAB3" s="204"/>
      <c r="XAC3" s="202"/>
      <c r="XAD3" s="202"/>
      <c r="XAE3" s="203"/>
      <c r="XAF3" s="204"/>
      <c r="XAG3" s="202"/>
      <c r="XAH3" s="202"/>
      <c r="XAI3" s="203"/>
      <c r="XAJ3" s="204"/>
      <c r="XAK3" s="202"/>
      <c r="XAL3" s="202"/>
      <c r="XAM3" s="203"/>
      <c r="XAN3" s="204"/>
      <c r="XAO3" s="202"/>
      <c r="XAP3" s="202"/>
      <c r="XAQ3" s="203"/>
      <c r="XAR3" s="204"/>
      <c r="XAS3" s="202"/>
      <c r="XAT3" s="202"/>
      <c r="XAU3" s="203"/>
      <c r="XAV3" s="204"/>
      <c r="XAW3" s="202"/>
      <c r="XAX3" s="202"/>
      <c r="XAY3" s="203"/>
      <c r="XAZ3" s="204"/>
      <c r="XBA3" s="202"/>
      <c r="XBB3" s="202"/>
      <c r="XBC3" s="203"/>
      <c r="XBD3" s="204"/>
      <c r="XBE3" s="202"/>
      <c r="XBF3" s="202"/>
      <c r="XBG3" s="203"/>
      <c r="XBH3" s="204"/>
      <c r="XBI3" s="202"/>
      <c r="XBJ3" s="202"/>
      <c r="XBK3" s="203"/>
      <c r="XBL3" s="204"/>
      <c r="XBM3" s="202"/>
      <c r="XBN3" s="202"/>
      <c r="XBO3" s="203"/>
      <c r="XBP3" s="204"/>
      <c r="XBQ3" s="202"/>
      <c r="XBR3" s="202"/>
      <c r="XBS3" s="203"/>
      <c r="XBT3" s="204"/>
      <c r="XBU3" s="202"/>
      <c r="XBV3" s="202"/>
      <c r="XBW3" s="203"/>
      <c r="XBX3" s="204"/>
      <c r="XBY3" s="202"/>
      <c r="XBZ3" s="202"/>
      <c r="XCA3" s="203"/>
      <c r="XCB3" s="204"/>
      <c r="XCC3" s="202"/>
      <c r="XCD3" s="202"/>
      <c r="XCE3" s="203"/>
      <c r="XCF3" s="204"/>
      <c r="XCG3" s="202"/>
      <c r="XCH3" s="202"/>
      <c r="XCI3" s="203"/>
      <c r="XCJ3" s="204"/>
      <c r="XCK3" s="202"/>
      <c r="XCL3" s="202"/>
      <c r="XCM3" s="203"/>
      <c r="XCN3" s="204"/>
      <c r="XCO3" s="202"/>
      <c r="XCP3" s="202"/>
      <c r="XCQ3" s="203"/>
      <c r="XCR3" s="204"/>
      <c r="XCS3" s="202"/>
      <c r="XCT3" s="202"/>
      <c r="XCU3" s="203"/>
      <c r="XCV3" s="204"/>
      <c r="XCW3" s="202"/>
      <c r="XCX3" s="202"/>
      <c r="XCY3" s="203"/>
      <c r="XCZ3" s="204"/>
      <c r="XDA3" s="202"/>
      <c r="XDB3" s="202"/>
      <c r="XDC3" s="203"/>
      <c r="XDD3" s="204"/>
      <c r="XDE3" s="202"/>
      <c r="XDF3" s="202"/>
      <c r="XDG3" s="203"/>
      <c r="XDH3" s="204"/>
      <c r="XDI3" s="202"/>
      <c r="XDJ3" s="202"/>
      <c r="XDK3" s="203"/>
      <c r="XDL3" s="204"/>
      <c r="XDM3" s="202"/>
      <c r="XDN3" s="202"/>
      <c r="XDO3" s="203"/>
      <c r="XDP3" s="204"/>
      <c r="XDQ3" s="202"/>
      <c r="XDR3" s="202"/>
      <c r="XDS3" s="203"/>
      <c r="XDT3" s="204"/>
      <c r="XDU3" s="202"/>
      <c r="XDV3" s="202"/>
      <c r="XDW3" s="203"/>
      <c r="XDX3" s="204"/>
      <c r="XDY3" s="202"/>
      <c r="XDZ3" s="202"/>
      <c r="XEA3" s="203"/>
      <c r="XEB3" s="204"/>
      <c r="XEC3" s="202"/>
      <c r="XED3" s="202"/>
      <c r="XEE3" s="203"/>
      <c r="XEF3" s="204"/>
      <c r="XEG3" s="202"/>
      <c r="XEH3" s="202"/>
      <c r="XEI3" s="203"/>
      <c r="XEJ3" s="204"/>
      <c r="XEK3" s="202"/>
      <c r="XEL3" s="202"/>
      <c r="XEM3" s="203"/>
      <c r="XEN3" s="204"/>
      <c r="XEO3" s="202"/>
      <c r="XEP3" s="202"/>
      <c r="XEQ3" s="203"/>
      <c r="XER3" s="204"/>
      <c r="XES3" s="202"/>
      <c r="XET3" s="202"/>
      <c r="XEU3" s="203"/>
      <c r="XEV3" s="204"/>
      <c r="XEW3" s="202"/>
      <c r="XEX3" s="202"/>
      <c r="XEY3" s="203"/>
      <c r="XEZ3" s="204"/>
      <c r="XFA3" s="202"/>
      <c r="XFB3" s="202"/>
      <c r="XFC3" s="203"/>
      <c r="XFD3" s="204"/>
    </row>
    <row r="4" spans="1:16384" ht="26.5" x14ac:dyDescent="0.35">
      <c r="A4" s="259"/>
      <c r="B4" s="260"/>
      <c r="C4" s="260"/>
      <c r="D4" s="800" t="s">
        <v>168</v>
      </c>
      <c r="E4" s="801"/>
      <c r="F4" s="801"/>
      <c r="G4" s="801"/>
      <c r="H4" s="801"/>
      <c r="I4" s="801"/>
      <c r="J4" s="801"/>
      <c r="K4" s="801"/>
      <c r="L4" s="801"/>
      <c r="M4" s="801"/>
      <c r="N4" s="801"/>
      <c r="O4" s="801"/>
      <c r="P4" s="261"/>
      <c r="Q4" s="802"/>
      <c r="R4" s="803"/>
      <c r="S4" s="803"/>
      <c r="T4" s="803"/>
      <c r="U4" s="802"/>
      <c r="V4" s="803"/>
      <c r="W4" s="803"/>
      <c r="X4" s="803"/>
      <c r="Y4" s="802"/>
      <c r="Z4" s="803"/>
      <c r="AA4" s="803"/>
      <c r="AB4" s="803"/>
      <c r="AC4" s="802"/>
      <c r="AD4" s="803"/>
      <c r="AE4" s="803"/>
      <c r="AF4" s="803"/>
      <c r="AG4" s="802"/>
      <c r="AH4" s="803"/>
      <c r="AI4" s="803"/>
      <c r="AJ4" s="803"/>
      <c r="AK4" s="802"/>
      <c r="AL4" s="803"/>
      <c r="AM4" s="803"/>
      <c r="AN4" s="803"/>
      <c r="AO4" s="802"/>
      <c r="AP4" s="803"/>
      <c r="AQ4" s="803"/>
      <c r="AR4" s="803"/>
      <c r="AS4" s="802"/>
      <c r="AT4" s="803"/>
      <c r="AU4" s="803"/>
      <c r="AV4" s="803"/>
      <c r="AW4" s="802"/>
      <c r="AX4" s="803"/>
      <c r="AY4" s="803"/>
      <c r="AZ4" s="803"/>
      <c r="BA4" s="802"/>
      <c r="BB4" s="803"/>
      <c r="BC4" s="803"/>
      <c r="BD4" s="803"/>
      <c r="BE4" s="802"/>
      <c r="BF4" s="803"/>
      <c r="BG4" s="803"/>
      <c r="BH4" s="803"/>
      <c r="BI4" s="802"/>
      <c r="BJ4" s="803"/>
      <c r="BK4" s="803"/>
      <c r="BL4" s="803"/>
      <c r="BM4" s="802"/>
      <c r="BN4" s="803"/>
      <c r="BO4" s="803"/>
      <c r="BP4" s="803"/>
      <c r="BQ4" s="802"/>
      <c r="BR4" s="803"/>
      <c r="BS4" s="803"/>
      <c r="BT4" s="803"/>
      <c r="BU4" s="802"/>
      <c r="BV4" s="803"/>
      <c r="BW4" s="803"/>
      <c r="BX4" s="803"/>
      <c r="BY4" s="802"/>
      <c r="BZ4" s="803"/>
      <c r="CA4" s="803"/>
      <c r="CB4" s="803"/>
      <c r="CC4" s="802"/>
      <c r="CD4" s="803"/>
      <c r="CE4" s="803"/>
      <c r="CF4" s="803"/>
      <c r="CG4" s="802"/>
      <c r="CH4" s="803"/>
      <c r="CI4" s="803"/>
      <c r="CJ4" s="803"/>
      <c r="CK4" s="802"/>
      <c r="CL4" s="803"/>
      <c r="CM4" s="803"/>
      <c r="CN4" s="803"/>
      <c r="CO4" s="802"/>
      <c r="CP4" s="803"/>
      <c r="CQ4" s="803"/>
      <c r="CR4" s="803"/>
      <c r="CS4" s="802"/>
      <c r="CT4" s="803"/>
      <c r="CU4" s="803"/>
      <c r="CV4" s="803"/>
      <c r="CW4" s="802"/>
      <c r="CX4" s="803"/>
      <c r="CY4" s="803"/>
      <c r="CZ4" s="803"/>
      <c r="DA4" s="802"/>
      <c r="DB4" s="803"/>
      <c r="DC4" s="803"/>
      <c r="DD4" s="803"/>
      <c r="DE4" s="802"/>
      <c r="DF4" s="803"/>
      <c r="DG4" s="803"/>
      <c r="DH4" s="803"/>
      <c r="DI4" s="802"/>
      <c r="DJ4" s="803"/>
      <c r="DK4" s="803"/>
      <c r="DL4" s="803"/>
      <c r="DM4" s="802"/>
      <c r="DN4" s="803"/>
      <c r="DO4" s="803"/>
      <c r="DP4" s="803"/>
      <c r="DQ4" s="802"/>
      <c r="DR4" s="803"/>
      <c r="DS4" s="803"/>
      <c r="DT4" s="803"/>
      <c r="DU4" s="802"/>
      <c r="DV4" s="803"/>
      <c r="DW4" s="803"/>
      <c r="DX4" s="803"/>
      <c r="DY4" s="802"/>
      <c r="DZ4" s="803"/>
      <c r="EA4" s="803"/>
      <c r="EB4" s="803"/>
      <c r="EC4" s="802"/>
      <c r="ED4" s="803"/>
      <c r="EE4" s="803"/>
      <c r="EF4" s="803"/>
      <c r="EG4" s="802"/>
      <c r="EH4" s="803"/>
      <c r="EI4" s="803"/>
      <c r="EJ4" s="803"/>
      <c r="EK4" s="802"/>
      <c r="EL4" s="803"/>
      <c r="EM4" s="803"/>
      <c r="EN4" s="803"/>
      <c r="EO4" s="802"/>
      <c r="EP4" s="803"/>
      <c r="EQ4" s="803"/>
      <c r="ER4" s="803"/>
      <c r="ES4" s="802"/>
      <c r="ET4" s="803"/>
      <c r="EU4" s="803"/>
      <c r="EV4" s="803"/>
      <c r="EW4" s="802"/>
      <c r="EX4" s="803"/>
      <c r="EY4" s="803"/>
      <c r="EZ4" s="803"/>
      <c r="FA4" s="802"/>
      <c r="FB4" s="803"/>
      <c r="FC4" s="803"/>
      <c r="FD4" s="803"/>
      <c r="FE4" s="802"/>
      <c r="FF4" s="803"/>
      <c r="FG4" s="803"/>
      <c r="FH4" s="803"/>
      <c r="FI4" s="802"/>
      <c r="FJ4" s="803"/>
      <c r="FK4" s="803"/>
      <c r="FL4" s="803"/>
      <c r="FM4" s="802"/>
      <c r="FN4" s="803"/>
      <c r="FO4" s="803"/>
      <c r="FP4" s="803"/>
      <c r="FQ4" s="802"/>
      <c r="FR4" s="803"/>
      <c r="FS4" s="803"/>
      <c r="FT4" s="803"/>
      <c r="FU4" s="802"/>
      <c r="FV4" s="803"/>
      <c r="FW4" s="803"/>
      <c r="FX4" s="803"/>
      <c r="FY4" s="802"/>
      <c r="FZ4" s="803"/>
      <c r="GA4" s="803"/>
      <c r="GB4" s="803"/>
      <c r="GC4" s="802"/>
      <c r="GD4" s="803"/>
      <c r="GE4" s="803"/>
      <c r="GF4" s="803"/>
      <c r="GG4" s="802"/>
      <c r="GH4" s="803"/>
      <c r="GI4" s="803"/>
      <c r="GJ4" s="803"/>
      <c r="GK4" s="802"/>
      <c r="GL4" s="803"/>
      <c r="GM4" s="803"/>
      <c r="GN4" s="803"/>
      <c r="GO4" s="802"/>
      <c r="GP4" s="803"/>
      <c r="GQ4" s="803"/>
      <c r="GR4" s="803"/>
      <c r="GS4" s="802"/>
      <c r="GT4" s="803"/>
      <c r="GU4" s="803"/>
      <c r="GV4" s="803"/>
      <c r="GW4" s="802"/>
      <c r="GX4" s="803"/>
      <c r="GY4" s="803"/>
      <c r="GZ4" s="803"/>
      <c r="HA4" s="802"/>
      <c r="HB4" s="803"/>
      <c r="HC4" s="803"/>
      <c r="HD4" s="803"/>
      <c r="HE4" s="802"/>
      <c r="HF4" s="803"/>
      <c r="HG4" s="803"/>
      <c r="HH4" s="803"/>
      <c r="HI4" s="802"/>
      <c r="HJ4" s="803"/>
      <c r="HK4" s="803"/>
      <c r="HL4" s="803"/>
      <c r="HM4" s="802"/>
      <c r="HN4" s="803"/>
      <c r="HO4" s="803"/>
      <c r="HP4" s="803"/>
      <c r="HQ4" s="802"/>
      <c r="HR4" s="803"/>
      <c r="HS4" s="803"/>
      <c r="HT4" s="803"/>
      <c r="HU4" s="802"/>
      <c r="HV4" s="803"/>
      <c r="HW4" s="803"/>
      <c r="HX4" s="803"/>
      <c r="HY4" s="802"/>
      <c r="HZ4" s="803"/>
      <c r="IA4" s="803"/>
      <c r="IB4" s="803"/>
      <c r="IC4" s="802"/>
      <c r="ID4" s="803"/>
      <c r="IE4" s="803"/>
      <c r="IF4" s="803"/>
      <c r="IG4" s="802"/>
      <c r="IH4" s="803"/>
      <c r="II4" s="803"/>
      <c r="IJ4" s="803"/>
      <c r="IK4" s="802"/>
      <c r="IL4" s="803"/>
      <c r="IM4" s="803"/>
      <c r="IN4" s="803"/>
      <c r="IO4" s="802"/>
      <c r="IP4" s="803"/>
      <c r="IQ4" s="803"/>
      <c r="IR4" s="803"/>
      <c r="IS4" s="802"/>
      <c r="IT4" s="803"/>
      <c r="IU4" s="803"/>
      <c r="IV4" s="803"/>
      <c r="IW4" s="802"/>
      <c r="IX4" s="803"/>
      <c r="IY4" s="803"/>
      <c r="IZ4" s="803"/>
      <c r="JA4" s="802"/>
      <c r="JB4" s="803"/>
      <c r="JC4" s="803"/>
      <c r="JD4" s="803"/>
      <c r="JE4" s="802"/>
      <c r="JF4" s="803"/>
      <c r="JG4" s="803"/>
      <c r="JH4" s="803"/>
      <c r="JI4" s="802"/>
      <c r="JJ4" s="803"/>
      <c r="JK4" s="803"/>
      <c r="JL4" s="803"/>
      <c r="JM4" s="802"/>
      <c r="JN4" s="803"/>
      <c r="JO4" s="803"/>
      <c r="JP4" s="803"/>
      <c r="JQ4" s="802"/>
      <c r="JR4" s="803"/>
      <c r="JS4" s="803"/>
      <c r="JT4" s="803"/>
      <c r="JU4" s="802"/>
      <c r="JV4" s="803"/>
      <c r="JW4" s="803"/>
      <c r="JX4" s="803"/>
      <c r="JY4" s="802"/>
      <c r="JZ4" s="803"/>
      <c r="KA4" s="803"/>
      <c r="KB4" s="803"/>
      <c r="KC4" s="802"/>
      <c r="KD4" s="803"/>
      <c r="KE4" s="803"/>
      <c r="KF4" s="803"/>
      <c r="KG4" s="802"/>
      <c r="KH4" s="803"/>
      <c r="KI4" s="803"/>
      <c r="KJ4" s="803"/>
      <c r="KK4" s="802"/>
      <c r="KL4" s="803"/>
      <c r="KM4" s="803"/>
      <c r="KN4" s="803"/>
      <c r="KO4" s="802"/>
      <c r="KP4" s="803"/>
      <c r="KQ4" s="803"/>
      <c r="KR4" s="803"/>
      <c r="KS4" s="802"/>
      <c r="KT4" s="803"/>
      <c r="KU4" s="803"/>
      <c r="KV4" s="803"/>
      <c r="KW4" s="802"/>
      <c r="KX4" s="803"/>
      <c r="KY4" s="803"/>
      <c r="KZ4" s="803"/>
      <c r="LA4" s="802"/>
      <c r="LB4" s="803"/>
      <c r="LC4" s="803"/>
      <c r="LD4" s="803"/>
      <c r="LE4" s="802"/>
      <c r="LF4" s="803"/>
      <c r="LG4" s="803"/>
      <c r="LH4" s="803"/>
      <c r="LI4" s="802"/>
      <c r="LJ4" s="803"/>
      <c r="LK4" s="803"/>
      <c r="LL4" s="803"/>
      <c r="LM4" s="802"/>
      <c r="LN4" s="803"/>
      <c r="LO4" s="803"/>
      <c r="LP4" s="803"/>
      <c r="LQ4" s="802"/>
      <c r="LR4" s="803"/>
      <c r="LS4" s="803"/>
      <c r="LT4" s="803"/>
      <c r="LU4" s="802"/>
      <c r="LV4" s="803"/>
      <c r="LW4" s="803"/>
      <c r="LX4" s="803"/>
      <c r="LY4" s="802"/>
      <c r="LZ4" s="803"/>
      <c r="MA4" s="803"/>
      <c r="MB4" s="803"/>
      <c r="MC4" s="802"/>
      <c r="MD4" s="803"/>
      <c r="ME4" s="803"/>
      <c r="MF4" s="803"/>
      <c r="MG4" s="802"/>
      <c r="MH4" s="803"/>
      <c r="MI4" s="803"/>
      <c r="MJ4" s="803"/>
      <c r="MK4" s="802"/>
      <c r="ML4" s="803"/>
      <c r="MM4" s="803"/>
      <c r="MN4" s="803"/>
      <c r="MO4" s="802"/>
      <c r="MP4" s="803"/>
      <c r="MQ4" s="803"/>
      <c r="MR4" s="803"/>
      <c r="MS4" s="802"/>
      <c r="MT4" s="803"/>
      <c r="MU4" s="803"/>
      <c r="MV4" s="803"/>
      <c r="MW4" s="802"/>
      <c r="MX4" s="803"/>
      <c r="MY4" s="803"/>
      <c r="MZ4" s="803"/>
      <c r="NA4" s="802"/>
      <c r="NB4" s="803"/>
      <c r="NC4" s="803"/>
      <c r="ND4" s="803"/>
      <c r="NE4" s="802"/>
      <c r="NF4" s="803"/>
      <c r="NG4" s="803"/>
      <c r="NH4" s="803"/>
      <c r="NI4" s="802"/>
      <c r="NJ4" s="803"/>
      <c r="NK4" s="803"/>
      <c r="NL4" s="803"/>
      <c r="NM4" s="802"/>
      <c r="NN4" s="803"/>
      <c r="NO4" s="803"/>
      <c r="NP4" s="803"/>
      <c r="NQ4" s="802"/>
      <c r="NR4" s="803"/>
      <c r="NS4" s="803"/>
      <c r="NT4" s="803"/>
      <c r="NU4" s="802"/>
      <c r="NV4" s="803"/>
      <c r="NW4" s="803"/>
      <c r="NX4" s="803"/>
      <c r="NY4" s="802"/>
      <c r="NZ4" s="803"/>
      <c r="OA4" s="803"/>
      <c r="OB4" s="803"/>
      <c r="OC4" s="802"/>
      <c r="OD4" s="803"/>
      <c r="OE4" s="803"/>
      <c r="OF4" s="803"/>
      <c r="OG4" s="802"/>
      <c r="OH4" s="803"/>
      <c r="OI4" s="803"/>
      <c r="OJ4" s="803"/>
      <c r="OK4" s="802"/>
      <c r="OL4" s="803"/>
      <c r="OM4" s="803"/>
      <c r="ON4" s="803"/>
      <c r="OO4" s="802"/>
      <c r="OP4" s="803"/>
      <c r="OQ4" s="803"/>
      <c r="OR4" s="803"/>
      <c r="OS4" s="802"/>
      <c r="OT4" s="803"/>
      <c r="OU4" s="803"/>
      <c r="OV4" s="803"/>
      <c r="OW4" s="802"/>
      <c r="OX4" s="803"/>
      <c r="OY4" s="803"/>
      <c r="OZ4" s="803"/>
      <c r="PA4" s="802"/>
      <c r="PB4" s="803"/>
      <c r="PC4" s="803"/>
      <c r="PD4" s="803"/>
      <c r="PE4" s="802"/>
      <c r="PF4" s="803"/>
      <c r="PG4" s="803"/>
      <c r="PH4" s="803"/>
      <c r="PI4" s="802"/>
      <c r="PJ4" s="803"/>
      <c r="PK4" s="803"/>
      <c r="PL4" s="803"/>
      <c r="PM4" s="802"/>
      <c r="PN4" s="803"/>
      <c r="PO4" s="803"/>
      <c r="PP4" s="803"/>
      <c r="PQ4" s="802"/>
      <c r="PR4" s="803"/>
      <c r="PS4" s="803"/>
      <c r="PT4" s="803"/>
      <c r="PU4" s="802"/>
      <c r="PV4" s="803"/>
      <c r="PW4" s="803"/>
      <c r="PX4" s="803"/>
      <c r="PY4" s="802"/>
      <c r="PZ4" s="803"/>
      <c r="QA4" s="803"/>
      <c r="QB4" s="803"/>
      <c r="QC4" s="802"/>
      <c r="QD4" s="803"/>
      <c r="QE4" s="803"/>
      <c r="QF4" s="803"/>
      <c r="QG4" s="802"/>
      <c r="QH4" s="803"/>
      <c r="QI4" s="803"/>
      <c r="QJ4" s="803"/>
      <c r="QK4" s="802"/>
      <c r="QL4" s="803"/>
      <c r="QM4" s="803"/>
      <c r="QN4" s="803"/>
      <c r="QO4" s="802"/>
      <c r="QP4" s="803"/>
      <c r="QQ4" s="803"/>
      <c r="QR4" s="803"/>
      <c r="QS4" s="802"/>
      <c r="QT4" s="803"/>
      <c r="QU4" s="803"/>
      <c r="QV4" s="803"/>
      <c r="QW4" s="802"/>
      <c r="QX4" s="803"/>
      <c r="QY4" s="803"/>
      <c r="QZ4" s="803"/>
      <c r="RA4" s="802"/>
      <c r="RB4" s="803"/>
      <c r="RC4" s="803"/>
      <c r="RD4" s="803"/>
      <c r="RE4" s="802"/>
      <c r="RF4" s="803"/>
      <c r="RG4" s="803"/>
      <c r="RH4" s="803"/>
      <c r="RI4" s="802"/>
      <c r="RJ4" s="803"/>
      <c r="RK4" s="803"/>
      <c r="RL4" s="803"/>
      <c r="RM4" s="802"/>
      <c r="RN4" s="803"/>
      <c r="RO4" s="803"/>
      <c r="RP4" s="803"/>
      <c r="RQ4" s="802"/>
      <c r="RR4" s="803"/>
      <c r="RS4" s="803"/>
      <c r="RT4" s="803"/>
      <c r="RU4" s="802"/>
      <c r="RV4" s="803"/>
      <c r="RW4" s="803"/>
      <c r="RX4" s="803"/>
      <c r="RY4" s="802"/>
      <c r="RZ4" s="803"/>
      <c r="SA4" s="803"/>
      <c r="SB4" s="803"/>
      <c r="SC4" s="802"/>
      <c r="SD4" s="803"/>
      <c r="SE4" s="803"/>
      <c r="SF4" s="803"/>
      <c r="SG4" s="802"/>
      <c r="SH4" s="803"/>
      <c r="SI4" s="803"/>
      <c r="SJ4" s="803"/>
      <c r="SK4" s="802"/>
      <c r="SL4" s="803"/>
      <c r="SM4" s="803"/>
      <c r="SN4" s="803"/>
      <c r="SO4" s="802"/>
      <c r="SP4" s="803"/>
      <c r="SQ4" s="803"/>
      <c r="SR4" s="803"/>
      <c r="SS4" s="802"/>
      <c r="ST4" s="803"/>
      <c r="SU4" s="803"/>
      <c r="SV4" s="803"/>
      <c r="SW4" s="802"/>
      <c r="SX4" s="803"/>
      <c r="SY4" s="803"/>
      <c r="SZ4" s="803"/>
      <c r="TA4" s="802"/>
      <c r="TB4" s="803"/>
      <c r="TC4" s="803"/>
      <c r="TD4" s="803"/>
      <c r="TE4" s="802"/>
      <c r="TF4" s="803"/>
      <c r="TG4" s="803"/>
      <c r="TH4" s="803"/>
      <c r="TI4" s="802"/>
      <c r="TJ4" s="803"/>
      <c r="TK4" s="803"/>
      <c r="TL4" s="803"/>
      <c r="TM4" s="802"/>
      <c r="TN4" s="803"/>
      <c r="TO4" s="803"/>
      <c r="TP4" s="803"/>
      <c r="TQ4" s="802"/>
      <c r="TR4" s="803"/>
      <c r="TS4" s="803"/>
      <c r="TT4" s="803"/>
      <c r="TU4" s="802"/>
      <c r="TV4" s="803"/>
      <c r="TW4" s="803"/>
      <c r="TX4" s="803"/>
      <c r="TY4" s="802"/>
      <c r="TZ4" s="803"/>
      <c r="UA4" s="803"/>
      <c r="UB4" s="803"/>
      <c r="UC4" s="802"/>
      <c r="UD4" s="803"/>
      <c r="UE4" s="803"/>
      <c r="UF4" s="803"/>
      <c r="UG4" s="802"/>
      <c r="UH4" s="803"/>
      <c r="UI4" s="803"/>
      <c r="UJ4" s="803"/>
      <c r="UK4" s="802"/>
      <c r="UL4" s="803"/>
      <c r="UM4" s="803"/>
      <c r="UN4" s="803"/>
      <c r="UO4" s="802"/>
      <c r="UP4" s="803"/>
      <c r="UQ4" s="803"/>
      <c r="UR4" s="803"/>
      <c r="US4" s="802"/>
      <c r="UT4" s="803"/>
      <c r="UU4" s="803"/>
      <c r="UV4" s="803"/>
      <c r="UW4" s="802"/>
      <c r="UX4" s="803"/>
      <c r="UY4" s="803"/>
      <c r="UZ4" s="803"/>
      <c r="VA4" s="802"/>
      <c r="VB4" s="803"/>
      <c r="VC4" s="803"/>
      <c r="VD4" s="803"/>
      <c r="VE4" s="802"/>
      <c r="VF4" s="803"/>
      <c r="VG4" s="803"/>
      <c r="VH4" s="803"/>
      <c r="VI4" s="802"/>
      <c r="VJ4" s="803"/>
      <c r="VK4" s="803"/>
      <c r="VL4" s="803"/>
      <c r="VM4" s="802"/>
      <c r="VN4" s="803"/>
      <c r="VO4" s="803"/>
      <c r="VP4" s="803"/>
      <c r="VQ4" s="802"/>
      <c r="VR4" s="803"/>
      <c r="VS4" s="803"/>
      <c r="VT4" s="803"/>
      <c r="VU4" s="802"/>
      <c r="VV4" s="803"/>
      <c r="VW4" s="803"/>
      <c r="VX4" s="803"/>
      <c r="VY4" s="802"/>
      <c r="VZ4" s="803"/>
      <c r="WA4" s="803"/>
      <c r="WB4" s="803"/>
      <c r="WC4" s="802"/>
      <c r="WD4" s="803"/>
      <c r="WE4" s="803"/>
      <c r="WF4" s="803"/>
      <c r="WG4" s="802"/>
      <c r="WH4" s="803"/>
      <c r="WI4" s="803"/>
      <c r="WJ4" s="803"/>
      <c r="WK4" s="802"/>
      <c r="WL4" s="803"/>
      <c r="WM4" s="803"/>
      <c r="WN4" s="803"/>
      <c r="WO4" s="802"/>
      <c r="WP4" s="803"/>
      <c r="WQ4" s="803"/>
      <c r="WR4" s="803"/>
      <c r="WS4" s="802"/>
      <c r="WT4" s="803"/>
      <c r="WU4" s="803"/>
      <c r="WV4" s="803"/>
      <c r="WW4" s="802"/>
      <c r="WX4" s="803"/>
      <c r="WY4" s="803"/>
      <c r="WZ4" s="803"/>
      <c r="XA4" s="802"/>
      <c r="XB4" s="803"/>
      <c r="XC4" s="803"/>
      <c r="XD4" s="803"/>
      <c r="XE4" s="802"/>
      <c r="XF4" s="803"/>
      <c r="XG4" s="803"/>
      <c r="XH4" s="803"/>
      <c r="XI4" s="802"/>
      <c r="XJ4" s="803"/>
      <c r="XK4" s="803"/>
      <c r="XL4" s="803"/>
      <c r="XM4" s="802"/>
      <c r="XN4" s="803"/>
      <c r="XO4" s="803"/>
      <c r="XP4" s="803"/>
      <c r="XQ4" s="802"/>
      <c r="XR4" s="803"/>
      <c r="XS4" s="803"/>
      <c r="XT4" s="803"/>
      <c r="XU4" s="802"/>
      <c r="XV4" s="803"/>
      <c r="XW4" s="803"/>
      <c r="XX4" s="803"/>
      <c r="XY4" s="802"/>
      <c r="XZ4" s="803"/>
      <c r="YA4" s="803"/>
      <c r="YB4" s="803"/>
      <c r="YC4" s="802"/>
      <c r="YD4" s="803"/>
      <c r="YE4" s="803"/>
      <c r="YF4" s="803"/>
      <c r="YG4" s="802"/>
      <c r="YH4" s="803"/>
      <c r="YI4" s="803"/>
      <c r="YJ4" s="803"/>
      <c r="YK4" s="802"/>
      <c r="YL4" s="803"/>
      <c r="YM4" s="803"/>
      <c r="YN4" s="803"/>
      <c r="YO4" s="802"/>
      <c r="YP4" s="803"/>
      <c r="YQ4" s="803"/>
      <c r="YR4" s="803"/>
      <c r="YS4" s="802"/>
      <c r="YT4" s="803"/>
      <c r="YU4" s="803"/>
      <c r="YV4" s="803"/>
      <c r="YW4" s="802"/>
      <c r="YX4" s="803"/>
      <c r="YY4" s="803"/>
      <c r="YZ4" s="803"/>
      <c r="ZA4" s="802"/>
      <c r="ZB4" s="803"/>
      <c r="ZC4" s="803"/>
      <c r="ZD4" s="803"/>
      <c r="ZE4" s="802"/>
      <c r="ZF4" s="803"/>
      <c r="ZG4" s="803"/>
      <c r="ZH4" s="803"/>
      <c r="ZI4" s="802"/>
      <c r="ZJ4" s="803"/>
      <c r="ZK4" s="803"/>
      <c r="ZL4" s="803"/>
      <c r="ZM4" s="802"/>
      <c r="ZN4" s="803"/>
      <c r="ZO4" s="803"/>
      <c r="ZP4" s="803"/>
      <c r="ZQ4" s="802"/>
      <c r="ZR4" s="803"/>
      <c r="ZS4" s="803"/>
      <c r="ZT4" s="803"/>
      <c r="ZU4" s="802"/>
      <c r="ZV4" s="803"/>
      <c r="ZW4" s="803"/>
      <c r="ZX4" s="803"/>
      <c r="ZY4" s="802"/>
      <c r="ZZ4" s="803"/>
      <c r="AAA4" s="803"/>
      <c r="AAB4" s="803"/>
      <c r="AAC4" s="802"/>
      <c r="AAD4" s="803"/>
      <c r="AAE4" s="803"/>
      <c r="AAF4" s="803"/>
      <c r="AAG4" s="802"/>
      <c r="AAH4" s="803"/>
      <c r="AAI4" s="803"/>
      <c r="AAJ4" s="803"/>
      <c r="AAK4" s="802"/>
      <c r="AAL4" s="803"/>
      <c r="AAM4" s="803"/>
      <c r="AAN4" s="803"/>
      <c r="AAO4" s="802"/>
      <c r="AAP4" s="803"/>
      <c r="AAQ4" s="803"/>
      <c r="AAR4" s="803"/>
      <c r="AAS4" s="802"/>
      <c r="AAT4" s="803"/>
      <c r="AAU4" s="803"/>
      <c r="AAV4" s="803"/>
      <c r="AAW4" s="802"/>
      <c r="AAX4" s="803"/>
      <c r="AAY4" s="803"/>
      <c r="AAZ4" s="803"/>
      <c r="ABA4" s="802"/>
      <c r="ABB4" s="803"/>
      <c r="ABC4" s="803"/>
      <c r="ABD4" s="803"/>
      <c r="ABE4" s="802"/>
      <c r="ABF4" s="803"/>
      <c r="ABG4" s="803"/>
      <c r="ABH4" s="803"/>
      <c r="ABI4" s="802"/>
      <c r="ABJ4" s="803"/>
      <c r="ABK4" s="803"/>
      <c r="ABL4" s="803"/>
      <c r="ABM4" s="802"/>
      <c r="ABN4" s="803"/>
      <c r="ABO4" s="803"/>
      <c r="ABP4" s="803"/>
      <c r="ABQ4" s="802"/>
      <c r="ABR4" s="803"/>
      <c r="ABS4" s="803"/>
      <c r="ABT4" s="803"/>
      <c r="ABU4" s="802"/>
      <c r="ABV4" s="803"/>
      <c r="ABW4" s="803"/>
      <c r="ABX4" s="803"/>
      <c r="ABY4" s="802"/>
      <c r="ABZ4" s="803"/>
      <c r="ACA4" s="803"/>
      <c r="ACB4" s="803"/>
      <c r="ACC4" s="802"/>
      <c r="ACD4" s="803"/>
      <c r="ACE4" s="803"/>
      <c r="ACF4" s="803"/>
      <c r="ACG4" s="802"/>
      <c r="ACH4" s="803"/>
      <c r="ACI4" s="803"/>
      <c r="ACJ4" s="803"/>
      <c r="ACK4" s="802"/>
      <c r="ACL4" s="803"/>
      <c r="ACM4" s="803"/>
      <c r="ACN4" s="803"/>
      <c r="ACO4" s="802"/>
      <c r="ACP4" s="803"/>
      <c r="ACQ4" s="803"/>
      <c r="ACR4" s="803"/>
      <c r="ACS4" s="802"/>
      <c r="ACT4" s="803"/>
      <c r="ACU4" s="803"/>
      <c r="ACV4" s="803"/>
      <c r="ACW4" s="802"/>
      <c r="ACX4" s="803"/>
      <c r="ACY4" s="803"/>
      <c r="ACZ4" s="803"/>
      <c r="ADA4" s="802"/>
      <c r="ADB4" s="803"/>
      <c r="ADC4" s="803"/>
      <c r="ADD4" s="803"/>
      <c r="ADE4" s="802"/>
      <c r="ADF4" s="803"/>
      <c r="ADG4" s="803"/>
      <c r="ADH4" s="803"/>
      <c r="ADI4" s="802"/>
      <c r="ADJ4" s="803"/>
      <c r="ADK4" s="803"/>
      <c r="ADL4" s="803"/>
      <c r="ADM4" s="802"/>
      <c r="ADN4" s="803"/>
      <c r="ADO4" s="803"/>
      <c r="ADP4" s="803"/>
      <c r="ADQ4" s="802"/>
      <c r="ADR4" s="803"/>
      <c r="ADS4" s="803"/>
      <c r="ADT4" s="803"/>
      <c r="ADU4" s="802"/>
      <c r="ADV4" s="803"/>
      <c r="ADW4" s="803"/>
      <c r="ADX4" s="803"/>
      <c r="ADY4" s="802"/>
      <c r="ADZ4" s="803"/>
      <c r="AEA4" s="803"/>
      <c r="AEB4" s="803"/>
      <c r="AEC4" s="802"/>
      <c r="AED4" s="803"/>
      <c r="AEE4" s="803"/>
      <c r="AEF4" s="803"/>
      <c r="AEG4" s="802"/>
      <c r="AEH4" s="803"/>
      <c r="AEI4" s="803"/>
      <c r="AEJ4" s="803"/>
      <c r="AEK4" s="802"/>
      <c r="AEL4" s="803"/>
      <c r="AEM4" s="803"/>
      <c r="AEN4" s="803"/>
      <c r="AEO4" s="802"/>
      <c r="AEP4" s="803"/>
      <c r="AEQ4" s="803"/>
      <c r="AER4" s="803"/>
      <c r="AES4" s="802"/>
      <c r="AET4" s="803"/>
      <c r="AEU4" s="803"/>
      <c r="AEV4" s="803"/>
      <c r="AEW4" s="802"/>
      <c r="AEX4" s="803"/>
      <c r="AEY4" s="803"/>
      <c r="AEZ4" s="803"/>
      <c r="AFA4" s="802"/>
      <c r="AFB4" s="803"/>
      <c r="AFC4" s="803"/>
      <c r="AFD4" s="803"/>
      <c r="AFE4" s="802"/>
      <c r="AFF4" s="803"/>
      <c r="AFG4" s="803"/>
      <c r="AFH4" s="803"/>
      <c r="AFI4" s="802"/>
      <c r="AFJ4" s="803"/>
      <c r="AFK4" s="803"/>
      <c r="AFL4" s="803"/>
      <c r="AFM4" s="802"/>
      <c r="AFN4" s="803"/>
      <c r="AFO4" s="803"/>
      <c r="AFP4" s="803"/>
      <c r="AFQ4" s="802"/>
      <c r="AFR4" s="803"/>
      <c r="AFS4" s="803"/>
      <c r="AFT4" s="803"/>
      <c r="AFU4" s="802"/>
      <c r="AFV4" s="803"/>
      <c r="AFW4" s="803"/>
      <c r="AFX4" s="803"/>
      <c r="AFY4" s="802"/>
      <c r="AFZ4" s="803"/>
      <c r="AGA4" s="803"/>
      <c r="AGB4" s="803"/>
      <c r="AGC4" s="802"/>
      <c r="AGD4" s="803"/>
      <c r="AGE4" s="803"/>
      <c r="AGF4" s="803"/>
      <c r="AGG4" s="802"/>
      <c r="AGH4" s="803"/>
      <c r="AGI4" s="803"/>
      <c r="AGJ4" s="803"/>
      <c r="AGK4" s="802"/>
      <c r="AGL4" s="803"/>
      <c r="AGM4" s="803"/>
      <c r="AGN4" s="803"/>
      <c r="AGO4" s="802"/>
      <c r="AGP4" s="803"/>
      <c r="AGQ4" s="803"/>
      <c r="AGR4" s="803"/>
      <c r="AGS4" s="802"/>
      <c r="AGT4" s="803"/>
      <c r="AGU4" s="803"/>
      <c r="AGV4" s="803"/>
      <c r="AGW4" s="802"/>
      <c r="AGX4" s="803"/>
      <c r="AGY4" s="803"/>
      <c r="AGZ4" s="803"/>
      <c r="AHA4" s="802"/>
      <c r="AHB4" s="803"/>
      <c r="AHC4" s="803"/>
      <c r="AHD4" s="803"/>
      <c r="AHE4" s="802"/>
      <c r="AHF4" s="803"/>
      <c r="AHG4" s="803"/>
      <c r="AHH4" s="803"/>
      <c r="AHI4" s="802"/>
      <c r="AHJ4" s="803"/>
      <c r="AHK4" s="803"/>
      <c r="AHL4" s="803"/>
      <c r="AHM4" s="802"/>
      <c r="AHN4" s="803"/>
      <c r="AHO4" s="803"/>
      <c r="AHP4" s="803"/>
      <c r="AHQ4" s="802"/>
      <c r="AHR4" s="803"/>
      <c r="AHS4" s="803"/>
      <c r="AHT4" s="803"/>
      <c r="AHU4" s="802"/>
      <c r="AHV4" s="803"/>
      <c r="AHW4" s="803"/>
      <c r="AHX4" s="803"/>
      <c r="AHY4" s="802"/>
      <c r="AHZ4" s="803"/>
      <c r="AIA4" s="803"/>
      <c r="AIB4" s="803"/>
      <c r="AIC4" s="802"/>
      <c r="AID4" s="803"/>
      <c r="AIE4" s="803"/>
      <c r="AIF4" s="803"/>
      <c r="AIG4" s="802"/>
      <c r="AIH4" s="803"/>
      <c r="AII4" s="803"/>
      <c r="AIJ4" s="803"/>
      <c r="AIK4" s="802"/>
      <c r="AIL4" s="803"/>
      <c r="AIM4" s="803"/>
      <c r="AIN4" s="803"/>
      <c r="AIO4" s="802"/>
      <c r="AIP4" s="803"/>
      <c r="AIQ4" s="803"/>
      <c r="AIR4" s="803"/>
      <c r="AIS4" s="802"/>
      <c r="AIT4" s="803"/>
      <c r="AIU4" s="803"/>
      <c r="AIV4" s="803"/>
      <c r="AIW4" s="802"/>
      <c r="AIX4" s="803"/>
      <c r="AIY4" s="803"/>
      <c r="AIZ4" s="803"/>
      <c r="AJA4" s="802"/>
      <c r="AJB4" s="803"/>
      <c r="AJC4" s="803"/>
      <c r="AJD4" s="803"/>
      <c r="AJE4" s="802"/>
      <c r="AJF4" s="803"/>
      <c r="AJG4" s="803"/>
      <c r="AJH4" s="803"/>
      <c r="AJI4" s="802"/>
      <c r="AJJ4" s="803"/>
      <c r="AJK4" s="803"/>
      <c r="AJL4" s="803"/>
      <c r="AJM4" s="802"/>
      <c r="AJN4" s="803"/>
      <c r="AJO4" s="803"/>
      <c r="AJP4" s="803"/>
      <c r="AJQ4" s="802"/>
      <c r="AJR4" s="803"/>
      <c r="AJS4" s="803"/>
      <c r="AJT4" s="803"/>
      <c r="AJU4" s="802"/>
      <c r="AJV4" s="803"/>
      <c r="AJW4" s="803"/>
      <c r="AJX4" s="803"/>
      <c r="AJY4" s="802"/>
      <c r="AJZ4" s="803"/>
      <c r="AKA4" s="803"/>
      <c r="AKB4" s="803"/>
      <c r="AKC4" s="802"/>
      <c r="AKD4" s="803"/>
      <c r="AKE4" s="803"/>
      <c r="AKF4" s="803"/>
      <c r="AKG4" s="802"/>
      <c r="AKH4" s="803"/>
      <c r="AKI4" s="803"/>
      <c r="AKJ4" s="803"/>
      <c r="AKK4" s="802"/>
      <c r="AKL4" s="803"/>
      <c r="AKM4" s="803"/>
      <c r="AKN4" s="803"/>
      <c r="AKO4" s="802"/>
      <c r="AKP4" s="803"/>
      <c r="AKQ4" s="803"/>
      <c r="AKR4" s="803"/>
      <c r="AKS4" s="802"/>
      <c r="AKT4" s="803"/>
      <c r="AKU4" s="803"/>
      <c r="AKV4" s="803"/>
      <c r="AKW4" s="802"/>
      <c r="AKX4" s="803"/>
      <c r="AKY4" s="803"/>
      <c r="AKZ4" s="803"/>
      <c r="ALA4" s="802"/>
      <c r="ALB4" s="803"/>
      <c r="ALC4" s="803"/>
      <c r="ALD4" s="803"/>
      <c r="ALE4" s="802"/>
      <c r="ALF4" s="803"/>
      <c r="ALG4" s="803"/>
      <c r="ALH4" s="803"/>
      <c r="ALI4" s="802"/>
      <c r="ALJ4" s="803"/>
      <c r="ALK4" s="803"/>
      <c r="ALL4" s="803"/>
      <c r="ALM4" s="802"/>
      <c r="ALN4" s="803"/>
      <c r="ALO4" s="803"/>
      <c r="ALP4" s="803"/>
      <c r="ALQ4" s="802"/>
      <c r="ALR4" s="803"/>
      <c r="ALS4" s="803"/>
      <c r="ALT4" s="803"/>
      <c r="ALU4" s="802"/>
      <c r="ALV4" s="803"/>
      <c r="ALW4" s="803"/>
      <c r="ALX4" s="803"/>
      <c r="ALY4" s="802"/>
      <c r="ALZ4" s="803"/>
      <c r="AMA4" s="803"/>
      <c r="AMB4" s="803"/>
      <c r="AMC4" s="802"/>
      <c r="AMD4" s="803"/>
      <c r="AME4" s="803"/>
      <c r="AMF4" s="803"/>
      <c r="AMG4" s="802"/>
      <c r="AMH4" s="803"/>
      <c r="AMI4" s="803"/>
      <c r="AMJ4" s="803"/>
      <c r="AMK4" s="802"/>
      <c r="AML4" s="803"/>
      <c r="AMM4" s="803"/>
      <c r="AMN4" s="803"/>
      <c r="AMO4" s="802"/>
      <c r="AMP4" s="803"/>
      <c r="AMQ4" s="803"/>
      <c r="AMR4" s="803"/>
      <c r="AMS4" s="802"/>
      <c r="AMT4" s="803"/>
      <c r="AMU4" s="803"/>
      <c r="AMV4" s="803"/>
      <c r="AMW4" s="802"/>
      <c r="AMX4" s="803"/>
      <c r="AMY4" s="803"/>
      <c r="AMZ4" s="803"/>
      <c r="ANA4" s="802"/>
      <c r="ANB4" s="803"/>
      <c r="ANC4" s="803"/>
      <c r="AND4" s="803"/>
      <c r="ANE4" s="802"/>
      <c r="ANF4" s="803"/>
      <c r="ANG4" s="803"/>
      <c r="ANH4" s="803"/>
      <c r="ANI4" s="802"/>
      <c r="ANJ4" s="803"/>
      <c r="ANK4" s="803"/>
      <c r="ANL4" s="803"/>
      <c r="ANM4" s="802"/>
      <c r="ANN4" s="803"/>
      <c r="ANO4" s="803"/>
      <c r="ANP4" s="803"/>
      <c r="ANQ4" s="802"/>
      <c r="ANR4" s="803"/>
      <c r="ANS4" s="803"/>
      <c r="ANT4" s="803"/>
      <c r="ANU4" s="802"/>
      <c r="ANV4" s="803"/>
      <c r="ANW4" s="803"/>
      <c r="ANX4" s="803"/>
      <c r="ANY4" s="802"/>
      <c r="ANZ4" s="803"/>
      <c r="AOA4" s="803"/>
      <c r="AOB4" s="803"/>
      <c r="AOC4" s="802"/>
      <c r="AOD4" s="803"/>
      <c r="AOE4" s="803"/>
      <c r="AOF4" s="803"/>
      <c r="AOG4" s="802"/>
      <c r="AOH4" s="803"/>
      <c r="AOI4" s="803"/>
      <c r="AOJ4" s="803"/>
      <c r="AOK4" s="802"/>
      <c r="AOL4" s="803"/>
      <c r="AOM4" s="803"/>
      <c r="AON4" s="803"/>
      <c r="AOO4" s="802"/>
      <c r="AOP4" s="803"/>
      <c r="AOQ4" s="803"/>
      <c r="AOR4" s="803"/>
      <c r="AOS4" s="802"/>
      <c r="AOT4" s="803"/>
      <c r="AOU4" s="803"/>
      <c r="AOV4" s="803"/>
      <c r="AOW4" s="802"/>
      <c r="AOX4" s="803"/>
      <c r="AOY4" s="803"/>
      <c r="AOZ4" s="803"/>
      <c r="APA4" s="802"/>
      <c r="APB4" s="803"/>
      <c r="APC4" s="803"/>
      <c r="APD4" s="803"/>
      <c r="APE4" s="802"/>
      <c r="APF4" s="803"/>
      <c r="APG4" s="803"/>
      <c r="APH4" s="803"/>
      <c r="API4" s="802"/>
      <c r="APJ4" s="803"/>
      <c r="APK4" s="803"/>
      <c r="APL4" s="803"/>
      <c r="APM4" s="802"/>
      <c r="APN4" s="803"/>
      <c r="APO4" s="803"/>
      <c r="APP4" s="803"/>
      <c r="APQ4" s="802"/>
      <c r="APR4" s="803"/>
      <c r="APS4" s="803"/>
      <c r="APT4" s="803"/>
      <c r="APU4" s="802"/>
      <c r="APV4" s="803"/>
      <c r="APW4" s="803"/>
      <c r="APX4" s="803"/>
      <c r="APY4" s="802"/>
      <c r="APZ4" s="803"/>
      <c r="AQA4" s="803"/>
      <c r="AQB4" s="803"/>
      <c r="AQC4" s="802"/>
      <c r="AQD4" s="803"/>
      <c r="AQE4" s="803"/>
      <c r="AQF4" s="803"/>
      <c r="AQG4" s="802"/>
      <c r="AQH4" s="803"/>
      <c r="AQI4" s="803"/>
      <c r="AQJ4" s="803"/>
      <c r="AQK4" s="802"/>
      <c r="AQL4" s="803"/>
      <c r="AQM4" s="803"/>
      <c r="AQN4" s="803"/>
      <c r="AQO4" s="802"/>
      <c r="AQP4" s="803"/>
      <c r="AQQ4" s="803"/>
      <c r="AQR4" s="803"/>
      <c r="AQS4" s="802"/>
      <c r="AQT4" s="803"/>
      <c r="AQU4" s="803"/>
      <c r="AQV4" s="803"/>
      <c r="AQW4" s="802"/>
      <c r="AQX4" s="803"/>
      <c r="AQY4" s="803"/>
      <c r="AQZ4" s="803"/>
      <c r="ARA4" s="802"/>
      <c r="ARB4" s="803"/>
      <c r="ARC4" s="803"/>
      <c r="ARD4" s="803"/>
      <c r="ARE4" s="802"/>
      <c r="ARF4" s="803"/>
      <c r="ARG4" s="803"/>
      <c r="ARH4" s="803"/>
      <c r="ARI4" s="802"/>
      <c r="ARJ4" s="803"/>
      <c r="ARK4" s="803"/>
      <c r="ARL4" s="803"/>
      <c r="ARM4" s="802"/>
      <c r="ARN4" s="803"/>
      <c r="ARO4" s="803"/>
      <c r="ARP4" s="803"/>
      <c r="ARQ4" s="802"/>
      <c r="ARR4" s="803"/>
      <c r="ARS4" s="803"/>
      <c r="ART4" s="803"/>
      <c r="ARU4" s="802"/>
      <c r="ARV4" s="803"/>
      <c r="ARW4" s="803"/>
      <c r="ARX4" s="803"/>
      <c r="ARY4" s="802"/>
      <c r="ARZ4" s="803"/>
      <c r="ASA4" s="803"/>
      <c r="ASB4" s="803"/>
      <c r="ASC4" s="802"/>
      <c r="ASD4" s="803"/>
      <c r="ASE4" s="803"/>
      <c r="ASF4" s="803"/>
      <c r="ASG4" s="802"/>
      <c r="ASH4" s="803"/>
      <c r="ASI4" s="803"/>
      <c r="ASJ4" s="803"/>
      <c r="ASK4" s="802"/>
      <c r="ASL4" s="803"/>
      <c r="ASM4" s="803"/>
      <c r="ASN4" s="803"/>
      <c r="ASO4" s="802"/>
      <c r="ASP4" s="803"/>
      <c r="ASQ4" s="803"/>
      <c r="ASR4" s="803"/>
      <c r="ASS4" s="802"/>
      <c r="AST4" s="803"/>
      <c r="ASU4" s="803"/>
      <c r="ASV4" s="803"/>
      <c r="ASW4" s="802"/>
      <c r="ASX4" s="803"/>
      <c r="ASY4" s="803"/>
      <c r="ASZ4" s="803"/>
      <c r="ATA4" s="802"/>
      <c r="ATB4" s="803"/>
      <c r="ATC4" s="803"/>
      <c r="ATD4" s="803"/>
      <c r="ATE4" s="802"/>
      <c r="ATF4" s="803"/>
      <c r="ATG4" s="803"/>
      <c r="ATH4" s="803"/>
      <c r="ATI4" s="802"/>
      <c r="ATJ4" s="803"/>
      <c r="ATK4" s="803"/>
      <c r="ATL4" s="803"/>
      <c r="ATM4" s="802"/>
      <c r="ATN4" s="803"/>
      <c r="ATO4" s="803"/>
      <c r="ATP4" s="803"/>
      <c r="ATQ4" s="802"/>
      <c r="ATR4" s="803"/>
      <c r="ATS4" s="803"/>
      <c r="ATT4" s="803"/>
      <c r="ATU4" s="802"/>
      <c r="ATV4" s="803"/>
      <c r="ATW4" s="803"/>
      <c r="ATX4" s="803"/>
      <c r="ATY4" s="802"/>
      <c r="ATZ4" s="803"/>
      <c r="AUA4" s="803"/>
      <c r="AUB4" s="803"/>
      <c r="AUC4" s="802"/>
      <c r="AUD4" s="803"/>
      <c r="AUE4" s="803"/>
      <c r="AUF4" s="803"/>
      <c r="AUG4" s="802"/>
      <c r="AUH4" s="803"/>
      <c r="AUI4" s="803"/>
      <c r="AUJ4" s="803"/>
      <c r="AUK4" s="802"/>
      <c r="AUL4" s="803"/>
      <c r="AUM4" s="803"/>
      <c r="AUN4" s="803"/>
      <c r="AUO4" s="802"/>
      <c r="AUP4" s="803"/>
      <c r="AUQ4" s="803"/>
      <c r="AUR4" s="803"/>
      <c r="AUS4" s="802"/>
      <c r="AUT4" s="803"/>
      <c r="AUU4" s="803"/>
      <c r="AUV4" s="803"/>
      <c r="AUW4" s="802"/>
      <c r="AUX4" s="803"/>
      <c r="AUY4" s="803"/>
      <c r="AUZ4" s="803"/>
      <c r="AVA4" s="802"/>
      <c r="AVB4" s="803"/>
      <c r="AVC4" s="803"/>
      <c r="AVD4" s="803"/>
      <c r="AVE4" s="802"/>
      <c r="AVF4" s="803"/>
      <c r="AVG4" s="803"/>
      <c r="AVH4" s="803"/>
      <c r="AVI4" s="802"/>
      <c r="AVJ4" s="803"/>
      <c r="AVK4" s="803"/>
      <c r="AVL4" s="803"/>
      <c r="AVM4" s="802"/>
      <c r="AVN4" s="803"/>
      <c r="AVO4" s="803"/>
      <c r="AVP4" s="803"/>
      <c r="AVQ4" s="802"/>
      <c r="AVR4" s="803"/>
      <c r="AVS4" s="803"/>
      <c r="AVT4" s="803"/>
      <c r="AVU4" s="802"/>
      <c r="AVV4" s="803"/>
      <c r="AVW4" s="803"/>
      <c r="AVX4" s="803"/>
      <c r="AVY4" s="802"/>
      <c r="AVZ4" s="803"/>
      <c r="AWA4" s="803"/>
      <c r="AWB4" s="803"/>
      <c r="AWC4" s="802"/>
      <c r="AWD4" s="803"/>
      <c r="AWE4" s="803"/>
      <c r="AWF4" s="803"/>
      <c r="AWG4" s="802"/>
      <c r="AWH4" s="803"/>
      <c r="AWI4" s="803"/>
      <c r="AWJ4" s="803"/>
      <c r="AWK4" s="802"/>
      <c r="AWL4" s="803"/>
      <c r="AWM4" s="803"/>
      <c r="AWN4" s="803"/>
      <c r="AWO4" s="802"/>
      <c r="AWP4" s="803"/>
      <c r="AWQ4" s="803"/>
      <c r="AWR4" s="803"/>
      <c r="AWS4" s="802"/>
      <c r="AWT4" s="803"/>
      <c r="AWU4" s="803"/>
      <c r="AWV4" s="803"/>
      <c r="AWW4" s="802"/>
      <c r="AWX4" s="803"/>
      <c r="AWY4" s="803"/>
      <c r="AWZ4" s="803"/>
      <c r="AXA4" s="802"/>
      <c r="AXB4" s="803"/>
      <c r="AXC4" s="803"/>
      <c r="AXD4" s="803"/>
      <c r="AXE4" s="802"/>
      <c r="AXF4" s="803"/>
      <c r="AXG4" s="803"/>
      <c r="AXH4" s="803"/>
      <c r="AXI4" s="802"/>
      <c r="AXJ4" s="803"/>
      <c r="AXK4" s="803"/>
      <c r="AXL4" s="803"/>
      <c r="AXM4" s="802"/>
      <c r="AXN4" s="803"/>
      <c r="AXO4" s="803"/>
      <c r="AXP4" s="803"/>
      <c r="AXQ4" s="802"/>
      <c r="AXR4" s="803"/>
      <c r="AXS4" s="803"/>
      <c r="AXT4" s="803"/>
      <c r="AXU4" s="802"/>
      <c r="AXV4" s="803"/>
      <c r="AXW4" s="803"/>
      <c r="AXX4" s="803"/>
      <c r="AXY4" s="802"/>
      <c r="AXZ4" s="803"/>
      <c r="AYA4" s="803"/>
      <c r="AYB4" s="803"/>
      <c r="AYC4" s="802"/>
      <c r="AYD4" s="803"/>
      <c r="AYE4" s="803"/>
      <c r="AYF4" s="803"/>
      <c r="AYG4" s="802"/>
      <c r="AYH4" s="803"/>
      <c r="AYI4" s="803"/>
      <c r="AYJ4" s="803"/>
      <c r="AYK4" s="802"/>
      <c r="AYL4" s="803"/>
      <c r="AYM4" s="803"/>
      <c r="AYN4" s="803"/>
      <c r="AYO4" s="802"/>
      <c r="AYP4" s="803"/>
      <c r="AYQ4" s="803"/>
      <c r="AYR4" s="803"/>
      <c r="AYS4" s="802"/>
      <c r="AYT4" s="803"/>
      <c r="AYU4" s="803"/>
      <c r="AYV4" s="803"/>
      <c r="AYW4" s="802"/>
      <c r="AYX4" s="803"/>
      <c r="AYY4" s="803"/>
      <c r="AYZ4" s="803"/>
      <c r="AZA4" s="802"/>
      <c r="AZB4" s="803"/>
      <c r="AZC4" s="803"/>
      <c r="AZD4" s="803"/>
      <c r="AZE4" s="802"/>
      <c r="AZF4" s="803"/>
      <c r="AZG4" s="803"/>
      <c r="AZH4" s="803"/>
      <c r="AZI4" s="802"/>
      <c r="AZJ4" s="803"/>
      <c r="AZK4" s="803"/>
      <c r="AZL4" s="803"/>
      <c r="AZM4" s="802"/>
      <c r="AZN4" s="803"/>
      <c r="AZO4" s="803"/>
      <c r="AZP4" s="803"/>
      <c r="AZQ4" s="802"/>
      <c r="AZR4" s="803"/>
      <c r="AZS4" s="803"/>
      <c r="AZT4" s="803"/>
      <c r="AZU4" s="802"/>
      <c r="AZV4" s="803"/>
      <c r="AZW4" s="803"/>
      <c r="AZX4" s="803"/>
      <c r="AZY4" s="802"/>
      <c r="AZZ4" s="803"/>
      <c r="BAA4" s="803"/>
      <c r="BAB4" s="803"/>
      <c r="BAC4" s="802"/>
      <c r="BAD4" s="803"/>
      <c r="BAE4" s="803"/>
      <c r="BAF4" s="803"/>
      <c r="BAG4" s="802"/>
      <c r="BAH4" s="803"/>
      <c r="BAI4" s="803"/>
      <c r="BAJ4" s="803"/>
      <c r="BAK4" s="802"/>
      <c r="BAL4" s="803"/>
      <c r="BAM4" s="803"/>
      <c r="BAN4" s="803"/>
      <c r="BAO4" s="802"/>
      <c r="BAP4" s="803"/>
      <c r="BAQ4" s="803"/>
      <c r="BAR4" s="803"/>
      <c r="BAS4" s="802"/>
      <c r="BAT4" s="803"/>
      <c r="BAU4" s="803"/>
      <c r="BAV4" s="803"/>
      <c r="BAW4" s="802"/>
      <c r="BAX4" s="803"/>
      <c r="BAY4" s="803"/>
      <c r="BAZ4" s="803"/>
      <c r="BBA4" s="802"/>
      <c r="BBB4" s="803"/>
      <c r="BBC4" s="803"/>
      <c r="BBD4" s="803"/>
      <c r="BBE4" s="802"/>
      <c r="BBF4" s="803"/>
      <c r="BBG4" s="803"/>
      <c r="BBH4" s="803"/>
      <c r="BBI4" s="802"/>
      <c r="BBJ4" s="803"/>
      <c r="BBK4" s="803"/>
      <c r="BBL4" s="803"/>
      <c r="BBM4" s="802"/>
      <c r="BBN4" s="803"/>
      <c r="BBO4" s="803"/>
      <c r="BBP4" s="803"/>
      <c r="BBQ4" s="802"/>
      <c r="BBR4" s="803"/>
      <c r="BBS4" s="803"/>
      <c r="BBT4" s="803"/>
      <c r="BBU4" s="802"/>
      <c r="BBV4" s="803"/>
      <c r="BBW4" s="803"/>
      <c r="BBX4" s="803"/>
      <c r="BBY4" s="802"/>
      <c r="BBZ4" s="803"/>
      <c r="BCA4" s="803"/>
      <c r="BCB4" s="803"/>
      <c r="BCC4" s="802"/>
      <c r="BCD4" s="803"/>
      <c r="BCE4" s="803"/>
      <c r="BCF4" s="803"/>
      <c r="BCG4" s="802"/>
      <c r="BCH4" s="803"/>
      <c r="BCI4" s="803"/>
      <c r="BCJ4" s="803"/>
      <c r="BCK4" s="802"/>
      <c r="BCL4" s="803"/>
      <c r="BCM4" s="803"/>
      <c r="BCN4" s="803"/>
      <c r="BCO4" s="802"/>
      <c r="BCP4" s="803"/>
      <c r="BCQ4" s="803"/>
      <c r="BCR4" s="803"/>
      <c r="BCS4" s="802"/>
      <c r="BCT4" s="803"/>
      <c r="BCU4" s="803"/>
      <c r="BCV4" s="803"/>
      <c r="BCW4" s="802"/>
      <c r="BCX4" s="803"/>
      <c r="BCY4" s="803"/>
      <c r="BCZ4" s="803"/>
      <c r="BDA4" s="802"/>
      <c r="BDB4" s="803"/>
      <c r="BDC4" s="803"/>
      <c r="BDD4" s="803"/>
      <c r="BDE4" s="802"/>
      <c r="BDF4" s="803"/>
      <c r="BDG4" s="803"/>
      <c r="BDH4" s="803"/>
      <c r="BDI4" s="802"/>
      <c r="BDJ4" s="803"/>
      <c r="BDK4" s="803"/>
      <c r="BDL4" s="803"/>
      <c r="BDM4" s="802"/>
      <c r="BDN4" s="803"/>
      <c r="BDO4" s="803"/>
      <c r="BDP4" s="803"/>
      <c r="BDQ4" s="802"/>
      <c r="BDR4" s="803"/>
      <c r="BDS4" s="803"/>
      <c r="BDT4" s="803"/>
      <c r="BDU4" s="802"/>
      <c r="BDV4" s="803"/>
      <c r="BDW4" s="803"/>
      <c r="BDX4" s="803"/>
      <c r="BDY4" s="802"/>
      <c r="BDZ4" s="803"/>
      <c r="BEA4" s="803"/>
      <c r="BEB4" s="803"/>
      <c r="BEC4" s="802"/>
      <c r="BED4" s="803"/>
      <c r="BEE4" s="803"/>
      <c r="BEF4" s="803"/>
      <c r="BEG4" s="802"/>
      <c r="BEH4" s="803"/>
      <c r="BEI4" s="803"/>
      <c r="BEJ4" s="803"/>
      <c r="BEK4" s="802"/>
      <c r="BEL4" s="803"/>
      <c r="BEM4" s="803"/>
      <c r="BEN4" s="803"/>
      <c r="BEO4" s="802"/>
      <c r="BEP4" s="803"/>
      <c r="BEQ4" s="803"/>
      <c r="BER4" s="803"/>
      <c r="BES4" s="802"/>
      <c r="BET4" s="803"/>
      <c r="BEU4" s="803"/>
      <c r="BEV4" s="803"/>
      <c r="BEW4" s="802"/>
      <c r="BEX4" s="803"/>
      <c r="BEY4" s="803"/>
      <c r="BEZ4" s="803"/>
      <c r="BFA4" s="802"/>
      <c r="BFB4" s="803"/>
      <c r="BFC4" s="803"/>
      <c r="BFD4" s="803"/>
      <c r="BFE4" s="802"/>
      <c r="BFF4" s="803"/>
      <c r="BFG4" s="803"/>
      <c r="BFH4" s="803"/>
      <c r="BFI4" s="802"/>
      <c r="BFJ4" s="803"/>
      <c r="BFK4" s="803"/>
      <c r="BFL4" s="803"/>
      <c r="BFM4" s="802"/>
      <c r="BFN4" s="803"/>
      <c r="BFO4" s="803"/>
      <c r="BFP4" s="803"/>
      <c r="BFQ4" s="802"/>
      <c r="BFR4" s="803"/>
      <c r="BFS4" s="803"/>
      <c r="BFT4" s="803"/>
      <c r="BFU4" s="802"/>
      <c r="BFV4" s="803"/>
      <c r="BFW4" s="803"/>
      <c r="BFX4" s="803"/>
      <c r="BFY4" s="802"/>
      <c r="BFZ4" s="803"/>
      <c r="BGA4" s="803"/>
      <c r="BGB4" s="803"/>
      <c r="BGC4" s="802"/>
      <c r="BGD4" s="803"/>
      <c r="BGE4" s="803"/>
      <c r="BGF4" s="803"/>
      <c r="BGG4" s="802"/>
      <c r="BGH4" s="803"/>
      <c r="BGI4" s="803"/>
      <c r="BGJ4" s="803"/>
      <c r="BGK4" s="802"/>
      <c r="BGL4" s="803"/>
      <c r="BGM4" s="803"/>
      <c r="BGN4" s="803"/>
      <c r="BGO4" s="802"/>
      <c r="BGP4" s="803"/>
      <c r="BGQ4" s="803"/>
      <c r="BGR4" s="803"/>
      <c r="BGS4" s="802"/>
      <c r="BGT4" s="803"/>
      <c r="BGU4" s="803"/>
      <c r="BGV4" s="803"/>
      <c r="BGW4" s="802"/>
      <c r="BGX4" s="803"/>
      <c r="BGY4" s="803"/>
      <c r="BGZ4" s="803"/>
      <c r="BHA4" s="802"/>
      <c r="BHB4" s="803"/>
      <c r="BHC4" s="803"/>
      <c r="BHD4" s="803"/>
      <c r="BHE4" s="802"/>
      <c r="BHF4" s="803"/>
      <c r="BHG4" s="803"/>
      <c r="BHH4" s="803"/>
      <c r="BHI4" s="802"/>
      <c r="BHJ4" s="803"/>
      <c r="BHK4" s="803"/>
      <c r="BHL4" s="803"/>
      <c r="BHM4" s="802"/>
      <c r="BHN4" s="803"/>
      <c r="BHO4" s="803"/>
      <c r="BHP4" s="803"/>
      <c r="BHQ4" s="802"/>
      <c r="BHR4" s="803"/>
      <c r="BHS4" s="803"/>
      <c r="BHT4" s="803"/>
      <c r="BHU4" s="802"/>
      <c r="BHV4" s="803"/>
      <c r="BHW4" s="803"/>
      <c r="BHX4" s="803"/>
      <c r="BHY4" s="802"/>
      <c r="BHZ4" s="803"/>
      <c r="BIA4" s="803"/>
      <c r="BIB4" s="803"/>
      <c r="BIC4" s="802"/>
      <c r="BID4" s="803"/>
      <c r="BIE4" s="803"/>
      <c r="BIF4" s="803"/>
      <c r="BIG4" s="802"/>
      <c r="BIH4" s="803"/>
      <c r="BII4" s="803"/>
      <c r="BIJ4" s="803"/>
      <c r="BIK4" s="802"/>
      <c r="BIL4" s="803"/>
      <c r="BIM4" s="803"/>
      <c r="BIN4" s="803"/>
      <c r="BIO4" s="802"/>
      <c r="BIP4" s="803"/>
      <c r="BIQ4" s="803"/>
      <c r="BIR4" s="803"/>
      <c r="BIS4" s="802"/>
      <c r="BIT4" s="803"/>
      <c r="BIU4" s="803"/>
      <c r="BIV4" s="803"/>
      <c r="BIW4" s="802"/>
      <c r="BIX4" s="803"/>
      <c r="BIY4" s="803"/>
      <c r="BIZ4" s="803"/>
      <c r="BJA4" s="802"/>
      <c r="BJB4" s="803"/>
      <c r="BJC4" s="803"/>
      <c r="BJD4" s="803"/>
      <c r="BJE4" s="802"/>
      <c r="BJF4" s="803"/>
      <c r="BJG4" s="803"/>
      <c r="BJH4" s="803"/>
      <c r="BJI4" s="802"/>
      <c r="BJJ4" s="803"/>
      <c r="BJK4" s="803"/>
      <c r="BJL4" s="803"/>
      <c r="BJM4" s="802"/>
      <c r="BJN4" s="803"/>
      <c r="BJO4" s="803"/>
      <c r="BJP4" s="803"/>
      <c r="BJQ4" s="802"/>
      <c r="BJR4" s="803"/>
      <c r="BJS4" s="803"/>
      <c r="BJT4" s="803"/>
      <c r="BJU4" s="802"/>
      <c r="BJV4" s="803"/>
      <c r="BJW4" s="803"/>
      <c r="BJX4" s="803"/>
      <c r="BJY4" s="802"/>
      <c r="BJZ4" s="803"/>
      <c r="BKA4" s="803"/>
      <c r="BKB4" s="803"/>
      <c r="BKC4" s="802"/>
      <c r="BKD4" s="803"/>
      <c r="BKE4" s="803"/>
      <c r="BKF4" s="803"/>
      <c r="BKG4" s="802"/>
      <c r="BKH4" s="803"/>
      <c r="BKI4" s="803"/>
      <c r="BKJ4" s="803"/>
      <c r="BKK4" s="802"/>
      <c r="BKL4" s="803"/>
      <c r="BKM4" s="803"/>
      <c r="BKN4" s="803"/>
      <c r="BKO4" s="802"/>
      <c r="BKP4" s="803"/>
      <c r="BKQ4" s="803"/>
      <c r="BKR4" s="803"/>
      <c r="BKS4" s="802"/>
      <c r="BKT4" s="803"/>
      <c r="BKU4" s="803"/>
      <c r="BKV4" s="803"/>
      <c r="BKW4" s="802"/>
      <c r="BKX4" s="803"/>
      <c r="BKY4" s="803"/>
      <c r="BKZ4" s="803"/>
      <c r="BLA4" s="802"/>
      <c r="BLB4" s="803"/>
      <c r="BLC4" s="803"/>
      <c r="BLD4" s="803"/>
      <c r="BLE4" s="802"/>
      <c r="BLF4" s="803"/>
      <c r="BLG4" s="803"/>
      <c r="BLH4" s="803"/>
      <c r="BLI4" s="802"/>
      <c r="BLJ4" s="803"/>
      <c r="BLK4" s="803"/>
      <c r="BLL4" s="803"/>
      <c r="BLM4" s="802"/>
      <c r="BLN4" s="803"/>
      <c r="BLO4" s="803"/>
      <c r="BLP4" s="803"/>
      <c r="BLQ4" s="802"/>
      <c r="BLR4" s="803"/>
      <c r="BLS4" s="803"/>
      <c r="BLT4" s="803"/>
      <c r="BLU4" s="802"/>
      <c r="BLV4" s="803"/>
      <c r="BLW4" s="803"/>
      <c r="BLX4" s="803"/>
      <c r="BLY4" s="802"/>
      <c r="BLZ4" s="803"/>
      <c r="BMA4" s="803"/>
      <c r="BMB4" s="803"/>
      <c r="BMC4" s="802"/>
      <c r="BMD4" s="803"/>
      <c r="BME4" s="803"/>
      <c r="BMF4" s="803"/>
      <c r="BMG4" s="802"/>
      <c r="BMH4" s="803"/>
      <c r="BMI4" s="803"/>
      <c r="BMJ4" s="803"/>
      <c r="BMK4" s="802"/>
      <c r="BML4" s="803"/>
      <c r="BMM4" s="803"/>
      <c r="BMN4" s="803"/>
      <c r="BMO4" s="802"/>
      <c r="BMP4" s="803"/>
      <c r="BMQ4" s="803"/>
      <c r="BMR4" s="803"/>
      <c r="BMS4" s="802"/>
      <c r="BMT4" s="803"/>
      <c r="BMU4" s="803"/>
      <c r="BMV4" s="803"/>
      <c r="BMW4" s="802"/>
      <c r="BMX4" s="803"/>
      <c r="BMY4" s="803"/>
      <c r="BMZ4" s="803"/>
      <c r="BNA4" s="802"/>
      <c r="BNB4" s="803"/>
      <c r="BNC4" s="803"/>
      <c r="BND4" s="803"/>
      <c r="BNE4" s="802"/>
      <c r="BNF4" s="803"/>
      <c r="BNG4" s="803"/>
      <c r="BNH4" s="803"/>
      <c r="BNI4" s="802"/>
      <c r="BNJ4" s="803"/>
      <c r="BNK4" s="803"/>
      <c r="BNL4" s="803"/>
      <c r="BNM4" s="802"/>
      <c r="BNN4" s="803"/>
      <c r="BNO4" s="803"/>
      <c r="BNP4" s="803"/>
      <c r="BNQ4" s="802"/>
      <c r="BNR4" s="803"/>
      <c r="BNS4" s="803"/>
      <c r="BNT4" s="803"/>
      <c r="BNU4" s="802"/>
      <c r="BNV4" s="803"/>
      <c r="BNW4" s="803"/>
      <c r="BNX4" s="803"/>
      <c r="BNY4" s="802"/>
      <c r="BNZ4" s="803"/>
      <c r="BOA4" s="803"/>
      <c r="BOB4" s="803"/>
      <c r="BOC4" s="802"/>
      <c r="BOD4" s="803"/>
      <c r="BOE4" s="803"/>
      <c r="BOF4" s="803"/>
      <c r="BOG4" s="802"/>
      <c r="BOH4" s="803"/>
      <c r="BOI4" s="803"/>
      <c r="BOJ4" s="803"/>
      <c r="BOK4" s="802"/>
      <c r="BOL4" s="803"/>
      <c r="BOM4" s="803"/>
      <c r="BON4" s="803"/>
      <c r="BOO4" s="802"/>
      <c r="BOP4" s="803"/>
      <c r="BOQ4" s="803"/>
      <c r="BOR4" s="803"/>
      <c r="BOS4" s="802"/>
      <c r="BOT4" s="803"/>
      <c r="BOU4" s="803"/>
      <c r="BOV4" s="803"/>
      <c r="BOW4" s="802"/>
      <c r="BOX4" s="803"/>
      <c r="BOY4" s="803"/>
      <c r="BOZ4" s="803"/>
      <c r="BPA4" s="802"/>
      <c r="BPB4" s="803"/>
      <c r="BPC4" s="803"/>
      <c r="BPD4" s="803"/>
      <c r="BPE4" s="802"/>
      <c r="BPF4" s="803"/>
      <c r="BPG4" s="803"/>
      <c r="BPH4" s="803"/>
      <c r="BPI4" s="802"/>
      <c r="BPJ4" s="803"/>
      <c r="BPK4" s="803"/>
      <c r="BPL4" s="803"/>
      <c r="BPM4" s="802"/>
      <c r="BPN4" s="803"/>
      <c r="BPO4" s="803"/>
      <c r="BPP4" s="803"/>
      <c r="BPQ4" s="802"/>
      <c r="BPR4" s="803"/>
      <c r="BPS4" s="803"/>
      <c r="BPT4" s="803"/>
      <c r="BPU4" s="802"/>
      <c r="BPV4" s="803"/>
      <c r="BPW4" s="803"/>
      <c r="BPX4" s="803"/>
      <c r="BPY4" s="802"/>
      <c r="BPZ4" s="803"/>
      <c r="BQA4" s="803"/>
      <c r="BQB4" s="803"/>
      <c r="BQC4" s="802"/>
      <c r="BQD4" s="803"/>
      <c r="BQE4" s="803"/>
      <c r="BQF4" s="803"/>
      <c r="BQG4" s="802"/>
      <c r="BQH4" s="803"/>
      <c r="BQI4" s="803"/>
      <c r="BQJ4" s="803"/>
      <c r="BQK4" s="802"/>
      <c r="BQL4" s="803"/>
      <c r="BQM4" s="803"/>
      <c r="BQN4" s="803"/>
      <c r="BQO4" s="802"/>
      <c r="BQP4" s="803"/>
      <c r="BQQ4" s="803"/>
      <c r="BQR4" s="803"/>
      <c r="BQS4" s="802"/>
      <c r="BQT4" s="803"/>
      <c r="BQU4" s="803"/>
      <c r="BQV4" s="803"/>
      <c r="BQW4" s="802"/>
      <c r="BQX4" s="803"/>
      <c r="BQY4" s="803"/>
      <c r="BQZ4" s="803"/>
      <c r="BRA4" s="802"/>
      <c r="BRB4" s="803"/>
      <c r="BRC4" s="803"/>
      <c r="BRD4" s="803"/>
      <c r="BRE4" s="802"/>
      <c r="BRF4" s="803"/>
      <c r="BRG4" s="803"/>
      <c r="BRH4" s="803"/>
      <c r="BRI4" s="802"/>
      <c r="BRJ4" s="803"/>
      <c r="BRK4" s="803"/>
      <c r="BRL4" s="803"/>
      <c r="BRM4" s="802"/>
      <c r="BRN4" s="803"/>
      <c r="BRO4" s="803"/>
      <c r="BRP4" s="803"/>
      <c r="BRQ4" s="802"/>
      <c r="BRR4" s="803"/>
      <c r="BRS4" s="803"/>
      <c r="BRT4" s="803"/>
      <c r="BRU4" s="802"/>
      <c r="BRV4" s="803"/>
      <c r="BRW4" s="803"/>
      <c r="BRX4" s="803"/>
      <c r="BRY4" s="802"/>
      <c r="BRZ4" s="803"/>
      <c r="BSA4" s="803"/>
      <c r="BSB4" s="803"/>
      <c r="BSC4" s="802"/>
      <c r="BSD4" s="803"/>
      <c r="BSE4" s="803"/>
      <c r="BSF4" s="803"/>
      <c r="BSG4" s="802"/>
      <c r="BSH4" s="803"/>
      <c r="BSI4" s="803"/>
      <c r="BSJ4" s="803"/>
      <c r="BSK4" s="802"/>
      <c r="BSL4" s="803"/>
      <c r="BSM4" s="803"/>
      <c r="BSN4" s="803"/>
      <c r="BSO4" s="802"/>
      <c r="BSP4" s="803"/>
      <c r="BSQ4" s="803"/>
      <c r="BSR4" s="803"/>
      <c r="BSS4" s="802"/>
      <c r="BST4" s="803"/>
      <c r="BSU4" s="803"/>
      <c r="BSV4" s="803"/>
      <c r="BSW4" s="802"/>
      <c r="BSX4" s="803"/>
      <c r="BSY4" s="803"/>
      <c r="BSZ4" s="803"/>
      <c r="BTA4" s="802"/>
      <c r="BTB4" s="803"/>
      <c r="BTC4" s="803"/>
      <c r="BTD4" s="803"/>
      <c r="BTE4" s="802"/>
      <c r="BTF4" s="803"/>
      <c r="BTG4" s="803"/>
      <c r="BTH4" s="803"/>
      <c r="BTI4" s="802"/>
      <c r="BTJ4" s="803"/>
      <c r="BTK4" s="803"/>
      <c r="BTL4" s="803"/>
      <c r="BTM4" s="802"/>
      <c r="BTN4" s="803"/>
      <c r="BTO4" s="803"/>
      <c r="BTP4" s="803"/>
      <c r="BTQ4" s="802"/>
      <c r="BTR4" s="803"/>
      <c r="BTS4" s="803"/>
      <c r="BTT4" s="803"/>
      <c r="BTU4" s="802"/>
      <c r="BTV4" s="803"/>
      <c r="BTW4" s="803"/>
      <c r="BTX4" s="803"/>
      <c r="BTY4" s="802"/>
      <c r="BTZ4" s="803"/>
      <c r="BUA4" s="803"/>
      <c r="BUB4" s="803"/>
      <c r="BUC4" s="802"/>
      <c r="BUD4" s="803"/>
      <c r="BUE4" s="803"/>
      <c r="BUF4" s="803"/>
      <c r="BUG4" s="802"/>
      <c r="BUH4" s="803"/>
      <c r="BUI4" s="803"/>
      <c r="BUJ4" s="803"/>
      <c r="BUK4" s="802"/>
      <c r="BUL4" s="803"/>
      <c r="BUM4" s="803"/>
      <c r="BUN4" s="803"/>
      <c r="BUO4" s="802"/>
      <c r="BUP4" s="803"/>
      <c r="BUQ4" s="803"/>
      <c r="BUR4" s="803"/>
      <c r="BUS4" s="802"/>
      <c r="BUT4" s="803"/>
      <c r="BUU4" s="803"/>
      <c r="BUV4" s="803"/>
      <c r="BUW4" s="802"/>
      <c r="BUX4" s="803"/>
      <c r="BUY4" s="803"/>
      <c r="BUZ4" s="803"/>
      <c r="BVA4" s="802"/>
      <c r="BVB4" s="803"/>
      <c r="BVC4" s="803"/>
      <c r="BVD4" s="803"/>
      <c r="BVE4" s="802"/>
      <c r="BVF4" s="803"/>
      <c r="BVG4" s="803"/>
      <c r="BVH4" s="803"/>
      <c r="BVI4" s="802"/>
      <c r="BVJ4" s="803"/>
      <c r="BVK4" s="803"/>
      <c r="BVL4" s="803"/>
      <c r="BVM4" s="802"/>
      <c r="BVN4" s="803"/>
      <c r="BVO4" s="803"/>
      <c r="BVP4" s="803"/>
      <c r="BVQ4" s="802"/>
      <c r="BVR4" s="803"/>
      <c r="BVS4" s="803"/>
      <c r="BVT4" s="803"/>
      <c r="BVU4" s="802"/>
      <c r="BVV4" s="803"/>
      <c r="BVW4" s="803"/>
      <c r="BVX4" s="803"/>
      <c r="BVY4" s="802"/>
      <c r="BVZ4" s="803"/>
      <c r="BWA4" s="803"/>
      <c r="BWB4" s="803"/>
      <c r="BWC4" s="802"/>
      <c r="BWD4" s="803"/>
      <c r="BWE4" s="803"/>
      <c r="BWF4" s="803"/>
      <c r="BWG4" s="802"/>
      <c r="BWH4" s="803"/>
      <c r="BWI4" s="803"/>
      <c r="BWJ4" s="803"/>
      <c r="BWK4" s="802"/>
      <c r="BWL4" s="803"/>
      <c r="BWM4" s="803"/>
      <c r="BWN4" s="803"/>
      <c r="BWO4" s="802"/>
      <c r="BWP4" s="803"/>
      <c r="BWQ4" s="803"/>
      <c r="BWR4" s="803"/>
      <c r="BWS4" s="802"/>
      <c r="BWT4" s="803"/>
      <c r="BWU4" s="803"/>
      <c r="BWV4" s="803"/>
      <c r="BWW4" s="802"/>
      <c r="BWX4" s="803"/>
      <c r="BWY4" s="803"/>
      <c r="BWZ4" s="803"/>
      <c r="BXA4" s="802"/>
      <c r="BXB4" s="803"/>
      <c r="BXC4" s="803"/>
      <c r="BXD4" s="803"/>
      <c r="BXE4" s="802"/>
      <c r="BXF4" s="803"/>
      <c r="BXG4" s="803"/>
      <c r="BXH4" s="803"/>
      <c r="BXI4" s="802"/>
      <c r="BXJ4" s="803"/>
      <c r="BXK4" s="803"/>
      <c r="BXL4" s="803"/>
      <c r="BXM4" s="802"/>
      <c r="BXN4" s="803"/>
      <c r="BXO4" s="803"/>
      <c r="BXP4" s="803"/>
      <c r="BXQ4" s="802"/>
      <c r="BXR4" s="803"/>
      <c r="BXS4" s="803"/>
      <c r="BXT4" s="803"/>
      <c r="BXU4" s="802"/>
      <c r="BXV4" s="803"/>
      <c r="BXW4" s="803"/>
      <c r="BXX4" s="803"/>
      <c r="BXY4" s="802"/>
      <c r="BXZ4" s="803"/>
      <c r="BYA4" s="803"/>
      <c r="BYB4" s="803"/>
      <c r="BYC4" s="802"/>
      <c r="BYD4" s="803"/>
      <c r="BYE4" s="803"/>
      <c r="BYF4" s="803"/>
      <c r="BYG4" s="802"/>
      <c r="BYH4" s="803"/>
      <c r="BYI4" s="803"/>
      <c r="BYJ4" s="803"/>
      <c r="BYK4" s="802"/>
      <c r="BYL4" s="803"/>
      <c r="BYM4" s="803"/>
      <c r="BYN4" s="803"/>
      <c r="BYO4" s="802"/>
      <c r="BYP4" s="803"/>
      <c r="BYQ4" s="803"/>
      <c r="BYR4" s="803"/>
      <c r="BYS4" s="802"/>
      <c r="BYT4" s="803"/>
      <c r="BYU4" s="803"/>
      <c r="BYV4" s="803"/>
      <c r="BYW4" s="802"/>
      <c r="BYX4" s="803"/>
      <c r="BYY4" s="803"/>
      <c r="BYZ4" s="803"/>
      <c r="BZA4" s="802"/>
      <c r="BZB4" s="803"/>
      <c r="BZC4" s="803"/>
      <c r="BZD4" s="803"/>
      <c r="BZE4" s="802"/>
      <c r="BZF4" s="803"/>
      <c r="BZG4" s="803"/>
      <c r="BZH4" s="803"/>
      <c r="BZI4" s="802"/>
      <c r="BZJ4" s="803"/>
      <c r="BZK4" s="803"/>
      <c r="BZL4" s="803"/>
      <c r="BZM4" s="802"/>
      <c r="BZN4" s="803"/>
      <c r="BZO4" s="803"/>
      <c r="BZP4" s="803"/>
      <c r="BZQ4" s="802"/>
      <c r="BZR4" s="803"/>
      <c r="BZS4" s="803"/>
      <c r="BZT4" s="803"/>
      <c r="BZU4" s="802"/>
      <c r="BZV4" s="803"/>
      <c r="BZW4" s="803"/>
      <c r="BZX4" s="803"/>
      <c r="BZY4" s="802"/>
      <c r="BZZ4" s="803"/>
      <c r="CAA4" s="803"/>
      <c r="CAB4" s="803"/>
      <c r="CAC4" s="802"/>
      <c r="CAD4" s="803"/>
      <c r="CAE4" s="803"/>
      <c r="CAF4" s="803"/>
      <c r="CAG4" s="802"/>
      <c r="CAH4" s="803"/>
      <c r="CAI4" s="803"/>
      <c r="CAJ4" s="803"/>
      <c r="CAK4" s="802"/>
      <c r="CAL4" s="803"/>
      <c r="CAM4" s="803"/>
      <c r="CAN4" s="803"/>
      <c r="CAO4" s="802"/>
      <c r="CAP4" s="803"/>
      <c r="CAQ4" s="803"/>
      <c r="CAR4" s="803"/>
      <c r="CAS4" s="802"/>
      <c r="CAT4" s="803"/>
      <c r="CAU4" s="803"/>
      <c r="CAV4" s="803"/>
      <c r="CAW4" s="802"/>
      <c r="CAX4" s="803"/>
      <c r="CAY4" s="803"/>
      <c r="CAZ4" s="803"/>
      <c r="CBA4" s="802"/>
      <c r="CBB4" s="803"/>
      <c r="CBC4" s="803"/>
      <c r="CBD4" s="803"/>
      <c r="CBE4" s="802"/>
      <c r="CBF4" s="803"/>
      <c r="CBG4" s="803"/>
      <c r="CBH4" s="803"/>
      <c r="CBI4" s="802"/>
      <c r="CBJ4" s="803"/>
      <c r="CBK4" s="803"/>
      <c r="CBL4" s="803"/>
      <c r="CBM4" s="802"/>
      <c r="CBN4" s="803"/>
      <c r="CBO4" s="803"/>
      <c r="CBP4" s="803"/>
      <c r="CBQ4" s="802"/>
      <c r="CBR4" s="803"/>
      <c r="CBS4" s="803"/>
      <c r="CBT4" s="803"/>
      <c r="CBU4" s="802"/>
      <c r="CBV4" s="803"/>
      <c r="CBW4" s="803"/>
      <c r="CBX4" s="803"/>
      <c r="CBY4" s="802"/>
      <c r="CBZ4" s="803"/>
      <c r="CCA4" s="803"/>
      <c r="CCB4" s="803"/>
      <c r="CCC4" s="802"/>
      <c r="CCD4" s="803"/>
      <c r="CCE4" s="803"/>
      <c r="CCF4" s="803"/>
      <c r="CCG4" s="802"/>
      <c r="CCH4" s="803"/>
      <c r="CCI4" s="803"/>
      <c r="CCJ4" s="803"/>
      <c r="CCK4" s="802"/>
      <c r="CCL4" s="803"/>
      <c r="CCM4" s="803"/>
      <c r="CCN4" s="803"/>
      <c r="CCO4" s="802"/>
      <c r="CCP4" s="803"/>
      <c r="CCQ4" s="803"/>
      <c r="CCR4" s="803"/>
      <c r="CCS4" s="802"/>
      <c r="CCT4" s="803"/>
      <c r="CCU4" s="803"/>
      <c r="CCV4" s="803"/>
      <c r="CCW4" s="802"/>
      <c r="CCX4" s="803"/>
      <c r="CCY4" s="803"/>
      <c r="CCZ4" s="803"/>
      <c r="CDA4" s="802"/>
      <c r="CDB4" s="803"/>
      <c r="CDC4" s="803"/>
      <c r="CDD4" s="803"/>
      <c r="CDE4" s="802"/>
      <c r="CDF4" s="803"/>
      <c r="CDG4" s="803"/>
      <c r="CDH4" s="803"/>
      <c r="CDI4" s="802"/>
      <c r="CDJ4" s="803"/>
      <c r="CDK4" s="803"/>
      <c r="CDL4" s="803"/>
      <c r="CDM4" s="802"/>
      <c r="CDN4" s="803"/>
      <c r="CDO4" s="803"/>
      <c r="CDP4" s="803"/>
      <c r="CDQ4" s="802"/>
      <c r="CDR4" s="803"/>
      <c r="CDS4" s="803"/>
      <c r="CDT4" s="803"/>
      <c r="CDU4" s="802"/>
      <c r="CDV4" s="803"/>
      <c r="CDW4" s="803"/>
      <c r="CDX4" s="803"/>
      <c r="CDY4" s="802"/>
      <c r="CDZ4" s="803"/>
      <c r="CEA4" s="803"/>
      <c r="CEB4" s="803"/>
      <c r="CEC4" s="802"/>
      <c r="CED4" s="803"/>
      <c r="CEE4" s="803"/>
      <c r="CEF4" s="803"/>
      <c r="CEG4" s="802"/>
      <c r="CEH4" s="803"/>
      <c r="CEI4" s="803"/>
      <c r="CEJ4" s="803"/>
      <c r="CEK4" s="802"/>
      <c r="CEL4" s="803"/>
      <c r="CEM4" s="803"/>
      <c r="CEN4" s="803"/>
      <c r="CEO4" s="802"/>
      <c r="CEP4" s="803"/>
      <c r="CEQ4" s="803"/>
      <c r="CER4" s="803"/>
      <c r="CES4" s="802"/>
      <c r="CET4" s="803"/>
      <c r="CEU4" s="803"/>
      <c r="CEV4" s="803"/>
      <c r="CEW4" s="802"/>
      <c r="CEX4" s="803"/>
      <c r="CEY4" s="803"/>
      <c r="CEZ4" s="803"/>
      <c r="CFA4" s="802"/>
      <c r="CFB4" s="803"/>
      <c r="CFC4" s="803"/>
      <c r="CFD4" s="803"/>
      <c r="CFE4" s="802"/>
      <c r="CFF4" s="803"/>
      <c r="CFG4" s="803"/>
      <c r="CFH4" s="803"/>
      <c r="CFI4" s="802"/>
      <c r="CFJ4" s="803"/>
      <c r="CFK4" s="803"/>
      <c r="CFL4" s="803"/>
      <c r="CFM4" s="802"/>
      <c r="CFN4" s="803"/>
      <c r="CFO4" s="803"/>
      <c r="CFP4" s="803"/>
      <c r="CFQ4" s="802"/>
      <c r="CFR4" s="803"/>
      <c r="CFS4" s="803"/>
      <c r="CFT4" s="803"/>
      <c r="CFU4" s="802"/>
      <c r="CFV4" s="803"/>
      <c r="CFW4" s="803"/>
      <c r="CFX4" s="803"/>
      <c r="CFY4" s="802"/>
      <c r="CFZ4" s="803"/>
      <c r="CGA4" s="803"/>
      <c r="CGB4" s="803"/>
      <c r="CGC4" s="802"/>
      <c r="CGD4" s="803"/>
      <c r="CGE4" s="803"/>
      <c r="CGF4" s="803"/>
      <c r="CGG4" s="802"/>
      <c r="CGH4" s="803"/>
      <c r="CGI4" s="803"/>
      <c r="CGJ4" s="803"/>
      <c r="CGK4" s="802"/>
      <c r="CGL4" s="803"/>
      <c r="CGM4" s="803"/>
      <c r="CGN4" s="803"/>
      <c r="CGO4" s="802"/>
      <c r="CGP4" s="803"/>
      <c r="CGQ4" s="803"/>
      <c r="CGR4" s="803"/>
      <c r="CGS4" s="802"/>
      <c r="CGT4" s="803"/>
      <c r="CGU4" s="803"/>
      <c r="CGV4" s="803"/>
      <c r="CGW4" s="802"/>
      <c r="CGX4" s="803"/>
      <c r="CGY4" s="803"/>
      <c r="CGZ4" s="803"/>
      <c r="CHA4" s="802"/>
      <c r="CHB4" s="803"/>
      <c r="CHC4" s="803"/>
      <c r="CHD4" s="803"/>
      <c r="CHE4" s="802"/>
      <c r="CHF4" s="803"/>
      <c r="CHG4" s="803"/>
      <c r="CHH4" s="803"/>
      <c r="CHI4" s="802"/>
      <c r="CHJ4" s="803"/>
      <c r="CHK4" s="803"/>
      <c r="CHL4" s="803"/>
      <c r="CHM4" s="802"/>
      <c r="CHN4" s="803"/>
      <c r="CHO4" s="803"/>
      <c r="CHP4" s="803"/>
      <c r="CHQ4" s="802"/>
      <c r="CHR4" s="803"/>
      <c r="CHS4" s="803"/>
      <c r="CHT4" s="803"/>
      <c r="CHU4" s="802"/>
      <c r="CHV4" s="803"/>
      <c r="CHW4" s="803"/>
      <c r="CHX4" s="803"/>
      <c r="CHY4" s="802"/>
      <c r="CHZ4" s="803"/>
      <c r="CIA4" s="803"/>
      <c r="CIB4" s="803"/>
      <c r="CIC4" s="802"/>
      <c r="CID4" s="803"/>
      <c r="CIE4" s="803"/>
      <c r="CIF4" s="803"/>
      <c r="CIG4" s="802"/>
      <c r="CIH4" s="803"/>
      <c r="CII4" s="803"/>
      <c r="CIJ4" s="803"/>
      <c r="CIK4" s="802"/>
      <c r="CIL4" s="803"/>
      <c r="CIM4" s="803"/>
      <c r="CIN4" s="803"/>
      <c r="CIO4" s="802"/>
      <c r="CIP4" s="803"/>
      <c r="CIQ4" s="803"/>
      <c r="CIR4" s="803"/>
      <c r="CIS4" s="802"/>
      <c r="CIT4" s="803"/>
      <c r="CIU4" s="803"/>
      <c r="CIV4" s="803"/>
      <c r="CIW4" s="802"/>
      <c r="CIX4" s="803"/>
      <c r="CIY4" s="803"/>
      <c r="CIZ4" s="803"/>
      <c r="CJA4" s="802"/>
      <c r="CJB4" s="803"/>
      <c r="CJC4" s="803"/>
      <c r="CJD4" s="803"/>
      <c r="CJE4" s="802"/>
      <c r="CJF4" s="803"/>
      <c r="CJG4" s="803"/>
      <c r="CJH4" s="803"/>
      <c r="CJI4" s="802"/>
      <c r="CJJ4" s="803"/>
      <c r="CJK4" s="803"/>
      <c r="CJL4" s="803"/>
      <c r="CJM4" s="802"/>
      <c r="CJN4" s="803"/>
      <c r="CJO4" s="803"/>
      <c r="CJP4" s="803"/>
      <c r="CJQ4" s="802"/>
      <c r="CJR4" s="803"/>
      <c r="CJS4" s="803"/>
      <c r="CJT4" s="803"/>
      <c r="CJU4" s="802"/>
      <c r="CJV4" s="803"/>
      <c r="CJW4" s="803"/>
      <c r="CJX4" s="803"/>
      <c r="CJY4" s="802"/>
      <c r="CJZ4" s="803"/>
      <c r="CKA4" s="803"/>
      <c r="CKB4" s="803"/>
      <c r="CKC4" s="802"/>
      <c r="CKD4" s="803"/>
      <c r="CKE4" s="803"/>
      <c r="CKF4" s="803"/>
      <c r="CKG4" s="802"/>
      <c r="CKH4" s="803"/>
      <c r="CKI4" s="803"/>
      <c r="CKJ4" s="803"/>
      <c r="CKK4" s="802"/>
      <c r="CKL4" s="803"/>
      <c r="CKM4" s="803"/>
      <c r="CKN4" s="803"/>
      <c r="CKO4" s="802"/>
      <c r="CKP4" s="803"/>
      <c r="CKQ4" s="803"/>
      <c r="CKR4" s="803"/>
      <c r="CKS4" s="802"/>
      <c r="CKT4" s="803"/>
      <c r="CKU4" s="803"/>
      <c r="CKV4" s="803"/>
      <c r="CKW4" s="802"/>
      <c r="CKX4" s="803"/>
      <c r="CKY4" s="803"/>
      <c r="CKZ4" s="803"/>
      <c r="CLA4" s="802"/>
      <c r="CLB4" s="803"/>
      <c r="CLC4" s="803"/>
      <c r="CLD4" s="803"/>
      <c r="CLE4" s="802"/>
      <c r="CLF4" s="803"/>
      <c r="CLG4" s="803"/>
      <c r="CLH4" s="803"/>
      <c r="CLI4" s="802"/>
      <c r="CLJ4" s="803"/>
      <c r="CLK4" s="803"/>
      <c r="CLL4" s="803"/>
      <c r="CLM4" s="802"/>
      <c r="CLN4" s="803"/>
      <c r="CLO4" s="803"/>
      <c r="CLP4" s="803"/>
      <c r="CLQ4" s="802"/>
      <c r="CLR4" s="803"/>
      <c r="CLS4" s="803"/>
      <c r="CLT4" s="803"/>
      <c r="CLU4" s="802"/>
      <c r="CLV4" s="803"/>
      <c r="CLW4" s="803"/>
      <c r="CLX4" s="803"/>
      <c r="CLY4" s="802"/>
      <c r="CLZ4" s="803"/>
      <c r="CMA4" s="803"/>
      <c r="CMB4" s="803"/>
      <c r="CMC4" s="802"/>
      <c r="CMD4" s="803"/>
      <c r="CME4" s="803"/>
      <c r="CMF4" s="803"/>
      <c r="CMG4" s="802"/>
      <c r="CMH4" s="803"/>
      <c r="CMI4" s="803"/>
      <c r="CMJ4" s="803"/>
      <c r="CMK4" s="802"/>
      <c r="CML4" s="803"/>
      <c r="CMM4" s="803"/>
      <c r="CMN4" s="803"/>
      <c r="CMO4" s="802"/>
      <c r="CMP4" s="803"/>
      <c r="CMQ4" s="803"/>
      <c r="CMR4" s="803"/>
      <c r="CMS4" s="802"/>
      <c r="CMT4" s="803"/>
      <c r="CMU4" s="803"/>
      <c r="CMV4" s="803"/>
      <c r="CMW4" s="802"/>
      <c r="CMX4" s="803"/>
      <c r="CMY4" s="803"/>
      <c r="CMZ4" s="803"/>
      <c r="CNA4" s="802"/>
      <c r="CNB4" s="803"/>
      <c r="CNC4" s="803"/>
      <c r="CND4" s="803"/>
      <c r="CNE4" s="802"/>
      <c r="CNF4" s="803"/>
      <c r="CNG4" s="803"/>
      <c r="CNH4" s="803"/>
      <c r="CNI4" s="802"/>
      <c r="CNJ4" s="803"/>
      <c r="CNK4" s="803"/>
      <c r="CNL4" s="803"/>
      <c r="CNM4" s="802"/>
      <c r="CNN4" s="803"/>
      <c r="CNO4" s="803"/>
      <c r="CNP4" s="803"/>
      <c r="CNQ4" s="802"/>
      <c r="CNR4" s="803"/>
      <c r="CNS4" s="803"/>
      <c r="CNT4" s="803"/>
      <c r="CNU4" s="802"/>
      <c r="CNV4" s="803"/>
      <c r="CNW4" s="803"/>
      <c r="CNX4" s="803"/>
      <c r="CNY4" s="802"/>
      <c r="CNZ4" s="803"/>
      <c r="COA4" s="803"/>
      <c r="COB4" s="803"/>
      <c r="COC4" s="802"/>
      <c r="COD4" s="803"/>
      <c r="COE4" s="803"/>
      <c r="COF4" s="803"/>
      <c r="COG4" s="802"/>
      <c r="COH4" s="803"/>
      <c r="COI4" s="803"/>
      <c r="COJ4" s="803"/>
      <c r="COK4" s="802"/>
      <c r="COL4" s="803"/>
      <c r="COM4" s="803"/>
      <c r="CON4" s="803"/>
      <c r="COO4" s="802"/>
      <c r="COP4" s="803"/>
      <c r="COQ4" s="803"/>
      <c r="COR4" s="803"/>
      <c r="COS4" s="802"/>
      <c r="COT4" s="803"/>
      <c r="COU4" s="803"/>
      <c r="COV4" s="803"/>
      <c r="COW4" s="802"/>
      <c r="COX4" s="803"/>
      <c r="COY4" s="803"/>
      <c r="COZ4" s="803"/>
      <c r="CPA4" s="802"/>
      <c r="CPB4" s="803"/>
      <c r="CPC4" s="803"/>
      <c r="CPD4" s="803"/>
      <c r="CPE4" s="802"/>
      <c r="CPF4" s="803"/>
      <c r="CPG4" s="803"/>
      <c r="CPH4" s="803"/>
      <c r="CPI4" s="802"/>
      <c r="CPJ4" s="803"/>
      <c r="CPK4" s="803"/>
      <c r="CPL4" s="803"/>
      <c r="CPM4" s="802"/>
      <c r="CPN4" s="803"/>
      <c r="CPO4" s="803"/>
      <c r="CPP4" s="803"/>
      <c r="CPQ4" s="802"/>
      <c r="CPR4" s="803"/>
      <c r="CPS4" s="803"/>
      <c r="CPT4" s="803"/>
      <c r="CPU4" s="802"/>
      <c r="CPV4" s="803"/>
      <c r="CPW4" s="803"/>
      <c r="CPX4" s="803"/>
      <c r="CPY4" s="802"/>
      <c r="CPZ4" s="803"/>
      <c r="CQA4" s="803"/>
      <c r="CQB4" s="803"/>
      <c r="CQC4" s="802"/>
      <c r="CQD4" s="803"/>
      <c r="CQE4" s="803"/>
      <c r="CQF4" s="803"/>
      <c r="CQG4" s="802"/>
      <c r="CQH4" s="803"/>
      <c r="CQI4" s="803"/>
      <c r="CQJ4" s="803"/>
      <c r="CQK4" s="802"/>
      <c r="CQL4" s="803"/>
      <c r="CQM4" s="803"/>
      <c r="CQN4" s="803"/>
      <c r="CQO4" s="802"/>
      <c r="CQP4" s="803"/>
      <c r="CQQ4" s="803"/>
      <c r="CQR4" s="803"/>
      <c r="CQS4" s="802"/>
      <c r="CQT4" s="803"/>
      <c r="CQU4" s="803"/>
      <c r="CQV4" s="803"/>
      <c r="CQW4" s="802"/>
      <c r="CQX4" s="803"/>
      <c r="CQY4" s="803"/>
      <c r="CQZ4" s="803"/>
      <c r="CRA4" s="802"/>
      <c r="CRB4" s="803"/>
      <c r="CRC4" s="803"/>
      <c r="CRD4" s="803"/>
      <c r="CRE4" s="802"/>
      <c r="CRF4" s="803"/>
      <c r="CRG4" s="803"/>
      <c r="CRH4" s="803"/>
      <c r="CRI4" s="802"/>
      <c r="CRJ4" s="803"/>
      <c r="CRK4" s="803"/>
      <c r="CRL4" s="803"/>
      <c r="CRM4" s="802"/>
      <c r="CRN4" s="803"/>
      <c r="CRO4" s="803"/>
      <c r="CRP4" s="803"/>
      <c r="CRQ4" s="802"/>
      <c r="CRR4" s="803"/>
      <c r="CRS4" s="803"/>
      <c r="CRT4" s="803"/>
      <c r="CRU4" s="802"/>
      <c r="CRV4" s="803"/>
      <c r="CRW4" s="803"/>
      <c r="CRX4" s="803"/>
      <c r="CRY4" s="802"/>
      <c r="CRZ4" s="803"/>
      <c r="CSA4" s="803"/>
      <c r="CSB4" s="803"/>
      <c r="CSC4" s="802"/>
      <c r="CSD4" s="803"/>
      <c r="CSE4" s="803"/>
      <c r="CSF4" s="803"/>
      <c r="CSG4" s="802"/>
      <c r="CSH4" s="803"/>
      <c r="CSI4" s="803"/>
      <c r="CSJ4" s="803"/>
      <c r="CSK4" s="802"/>
      <c r="CSL4" s="803"/>
      <c r="CSM4" s="803"/>
      <c r="CSN4" s="803"/>
      <c r="CSO4" s="802"/>
      <c r="CSP4" s="803"/>
      <c r="CSQ4" s="803"/>
      <c r="CSR4" s="803"/>
      <c r="CSS4" s="802"/>
      <c r="CST4" s="803"/>
      <c r="CSU4" s="803"/>
      <c r="CSV4" s="803"/>
      <c r="CSW4" s="802"/>
      <c r="CSX4" s="803"/>
      <c r="CSY4" s="803"/>
      <c r="CSZ4" s="803"/>
      <c r="CTA4" s="802"/>
      <c r="CTB4" s="803"/>
      <c r="CTC4" s="803"/>
      <c r="CTD4" s="803"/>
      <c r="CTE4" s="802"/>
      <c r="CTF4" s="803"/>
      <c r="CTG4" s="803"/>
      <c r="CTH4" s="803"/>
      <c r="CTI4" s="802"/>
      <c r="CTJ4" s="803"/>
      <c r="CTK4" s="803"/>
      <c r="CTL4" s="803"/>
      <c r="CTM4" s="802"/>
      <c r="CTN4" s="803"/>
      <c r="CTO4" s="803"/>
      <c r="CTP4" s="803"/>
      <c r="CTQ4" s="802"/>
      <c r="CTR4" s="803"/>
      <c r="CTS4" s="803"/>
      <c r="CTT4" s="803"/>
      <c r="CTU4" s="802"/>
      <c r="CTV4" s="803"/>
      <c r="CTW4" s="803"/>
      <c r="CTX4" s="803"/>
      <c r="CTY4" s="802"/>
      <c r="CTZ4" s="803"/>
      <c r="CUA4" s="803"/>
      <c r="CUB4" s="803"/>
      <c r="CUC4" s="802"/>
      <c r="CUD4" s="803"/>
      <c r="CUE4" s="803"/>
      <c r="CUF4" s="803"/>
      <c r="CUG4" s="802"/>
      <c r="CUH4" s="803"/>
      <c r="CUI4" s="803"/>
      <c r="CUJ4" s="803"/>
      <c r="CUK4" s="802"/>
      <c r="CUL4" s="803"/>
      <c r="CUM4" s="803"/>
      <c r="CUN4" s="803"/>
      <c r="CUO4" s="802"/>
      <c r="CUP4" s="803"/>
      <c r="CUQ4" s="803"/>
      <c r="CUR4" s="803"/>
      <c r="CUS4" s="802"/>
      <c r="CUT4" s="803"/>
      <c r="CUU4" s="803"/>
      <c r="CUV4" s="803"/>
      <c r="CUW4" s="802"/>
      <c r="CUX4" s="803"/>
      <c r="CUY4" s="803"/>
      <c r="CUZ4" s="803"/>
      <c r="CVA4" s="802"/>
      <c r="CVB4" s="803"/>
      <c r="CVC4" s="803"/>
      <c r="CVD4" s="803"/>
      <c r="CVE4" s="802"/>
      <c r="CVF4" s="803"/>
      <c r="CVG4" s="803"/>
      <c r="CVH4" s="803"/>
      <c r="CVI4" s="802"/>
      <c r="CVJ4" s="803"/>
      <c r="CVK4" s="803"/>
      <c r="CVL4" s="803"/>
      <c r="CVM4" s="802"/>
      <c r="CVN4" s="803"/>
      <c r="CVO4" s="803"/>
      <c r="CVP4" s="803"/>
      <c r="CVQ4" s="802"/>
      <c r="CVR4" s="803"/>
      <c r="CVS4" s="803"/>
      <c r="CVT4" s="803"/>
      <c r="CVU4" s="802"/>
      <c r="CVV4" s="803"/>
      <c r="CVW4" s="803"/>
      <c r="CVX4" s="803"/>
      <c r="CVY4" s="802"/>
      <c r="CVZ4" s="803"/>
      <c r="CWA4" s="803"/>
      <c r="CWB4" s="803"/>
      <c r="CWC4" s="802"/>
      <c r="CWD4" s="803"/>
      <c r="CWE4" s="803"/>
      <c r="CWF4" s="803"/>
      <c r="CWG4" s="802"/>
      <c r="CWH4" s="803"/>
      <c r="CWI4" s="803"/>
      <c r="CWJ4" s="803"/>
      <c r="CWK4" s="802"/>
      <c r="CWL4" s="803"/>
      <c r="CWM4" s="803"/>
      <c r="CWN4" s="803"/>
      <c r="CWO4" s="802"/>
      <c r="CWP4" s="803"/>
      <c r="CWQ4" s="803"/>
      <c r="CWR4" s="803"/>
      <c r="CWS4" s="802"/>
      <c r="CWT4" s="803"/>
      <c r="CWU4" s="803"/>
      <c r="CWV4" s="803"/>
      <c r="CWW4" s="802"/>
      <c r="CWX4" s="803"/>
      <c r="CWY4" s="803"/>
      <c r="CWZ4" s="803"/>
      <c r="CXA4" s="802"/>
      <c r="CXB4" s="803"/>
      <c r="CXC4" s="803"/>
      <c r="CXD4" s="803"/>
      <c r="CXE4" s="802"/>
      <c r="CXF4" s="803"/>
      <c r="CXG4" s="803"/>
      <c r="CXH4" s="803"/>
      <c r="CXI4" s="802"/>
      <c r="CXJ4" s="803"/>
      <c r="CXK4" s="803"/>
      <c r="CXL4" s="803"/>
      <c r="CXM4" s="802"/>
      <c r="CXN4" s="803"/>
      <c r="CXO4" s="803"/>
      <c r="CXP4" s="803"/>
      <c r="CXQ4" s="802"/>
      <c r="CXR4" s="803"/>
      <c r="CXS4" s="803"/>
      <c r="CXT4" s="803"/>
      <c r="CXU4" s="802"/>
      <c r="CXV4" s="803"/>
      <c r="CXW4" s="803"/>
      <c r="CXX4" s="803"/>
      <c r="CXY4" s="802"/>
      <c r="CXZ4" s="803"/>
      <c r="CYA4" s="803"/>
      <c r="CYB4" s="803"/>
      <c r="CYC4" s="802"/>
      <c r="CYD4" s="803"/>
      <c r="CYE4" s="803"/>
      <c r="CYF4" s="803"/>
      <c r="CYG4" s="802"/>
      <c r="CYH4" s="803"/>
      <c r="CYI4" s="803"/>
      <c r="CYJ4" s="803"/>
      <c r="CYK4" s="802"/>
      <c r="CYL4" s="803"/>
      <c r="CYM4" s="803"/>
      <c r="CYN4" s="803"/>
      <c r="CYO4" s="802"/>
      <c r="CYP4" s="803"/>
      <c r="CYQ4" s="803"/>
      <c r="CYR4" s="803"/>
      <c r="CYS4" s="802"/>
      <c r="CYT4" s="803"/>
      <c r="CYU4" s="803"/>
      <c r="CYV4" s="803"/>
      <c r="CYW4" s="802"/>
      <c r="CYX4" s="803"/>
      <c r="CYY4" s="803"/>
      <c r="CYZ4" s="803"/>
      <c r="CZA4" s="802"/>
      <c r="CZB4" s="803"/>
      <c r="CZC4" s="803"/>
      <c r="CZD4" s="803"/>
      <c r="CZE4" s="802"/>
      <c r="CZF4" s="803"/>
      <c r="CZG4" s="803"/>
      <c r="CZH4" s="803"/>
      <c r="CZI4" s="802"/>
      <c r="CZJ4" s="803"/>
      <c r="CZK4" s="803"/>
      <c r="CZL4" s="803"/>
      <c r="CZM4" s="802"/>
      <c r="CZN4" s="803"/>
      <c r="CZO4" s="803"/>
      <c r="CZP4" s="803"/>
      <c r="CZQ4" s="802"/>
      <c r="CZR4" s="803"/>
      <c r="CZS4" s="803"/>
      <c r="CZT4" s="803"/>
      <c r="CZU4" s="802"/>
      <c r="CZV4" s="803"/>
      <c r="CZW4" s="803"/>
      <c r="CZX4" s="803"/>
      <c r="CZY4" s="802"/>
      <c r="CZZ4" s="803"/>
      <c r="DAA4" s="803"/>
      <c r="DAB4" s="803"/>
      <c r="DAC4" s="802"/>
      <c r="DAD4" s="803"/>
      <c r="DAE4" s="803"/>
      <c r="DAF4" s="803"/>
      <c r="DAG4" s="802"/>
      <c r="DAH4" s="803"/>
      <c r="DAI4" s="803"/>
      <c r="DAJ4" s="803"/>
      <c r="DAK4" s="802"/>
      <c r="DAL4" s="803"/>
      <c r="DAM4" s="803"/>
      <c r="DAN4" s="803"/>
      <c r="DAO4" s="802"/>
      <c r="DAP4" s="803"/>
      <c r="DAQ4" s="803"/>
      <c r="DAR4" s="803"/>
      <c r="DAS4" s="802"/>
      <c r="DAT4" s="803"/>
      <c r="DAU4" s="803"/>
      <c r="DAV4" s="803"/>
      <c r="DAW4" s="802"/>
      <c r="DAX4" s="803"/>
      <c r="DAY4" s="803"/>
      <c r="DAZ4" s="803"/>
      <c r="DBA4" s="802"/>
      <c r="DBB4" s="803"/>
      <c r="DBC4" s="803"/>
      <c r="DBD4" s="803"/>
      <c r="DBE4" s="802"/>
      <c r="DBF4" s="803"/>
      <c r="DBG4" s="803"/>
      <c r="DBH4" s="803"/>
      <c r="DBI4" s="802"/>
      <c r="DBJ4" s="803"/>
      <c r="DBK4" s="803"/>
      <c r="DBL4" s="803"/>
      <c r="DBM4" s="802"/>
      <c r="DBN4" s="803"/>
      <c r="DBO4" s="803"/>
      <c r="DBP4" s="803"/>
      <c r="DBQ4" s="802"/>
      <c r="DBR4" s="803"/>
      <c r="DBS4" s="803"/>
      <c r="DBT4" s="803"/>
      <c r="DBU4" s="802"/>
      <c r="DBV4" s="803"/>
      <c r="DBW4" s="803"/>
      <c r="DBX4" s="803"/>
      <c r="DBY4" s="802"/>
      <c r="DBZ4" s="803"/>
      <c r="DCA4" s="803"/>
      <c r="DCB4" s="803"/>
      <c r="DCC4" s="802"/>
      <c r="DCD4" s="803"/>
      <c r="DCE4" s="803"/>
      <c r="DCF4" s="803"/>
      <c r="DCG4" s="802"/>
      <c r="DCH4" s="803"/>
      <c r="DCI4" s="803"/>
      <c r="DCJ4" s="803"/>
      <c r="DCK4" s="802"/>
      <c r="DCL4" s="803"/>
      <c r="DCM4" s="803"/>
      <c r="DCN4" s="803"/>
      <c r="DCO4" s="802"/>
      <c r="DCP4" s="803"/>
      <c r="DCQ4" s="803"/>
      <c r="DCR4" s="803"/>
      <c r="DCS4" s="802"/>
      <c r="DCT4" s="803"/>
      <c r="DCU4" s="803"/>
      <c r="DCV4" s="803"/>
      <c r="DCW4" s="802"/>
      <c r="DCX4" s="803"/>
      <c r="DCY4" s="803"/>
      <c r="DCZ4" s="803"/>
      <c r="DDA4" s="802"/>
      <c r="DDB4" s="803"/>
      <c r="DDC4" s="803"/>
      <c r="DDD4" s="803"/>
      <c r="DDE4" s="802"/>
      <c r="DDF4" s="803"/>
      <c r="DDG4" s="803"/>
      <c r="DDH4" s="803"/>
      <c r="DDI4" s="802"/>
      <c r="DDJ4" s="803"/>
      <c r="DDK4" s="803"/>
      <c r="DDL4" s="803"/>
      <c r="DDM4" s="802"/>
      <c r="DDN4" s="803"/>
      <c r="DDO4" s="803"/>
      <c r="DDP4" s="803"/>
      <c r="DDQ4" s="802"/>
      <c r="DDR4" s="803"/>
      <c r="DDS4" s="803"/>
      <c r="DDT4" s="803"/>
      <c r="DDU4" s="802"/>
      <c r="DDV4" s="803"/>
      <c r="DDW4" s="803"/>
      <c r="DDX4" s="803"/>
      <c r="DDY4" s="802"/>
      <c r="DDZ4" s="803"/>
      <c r="DEA4" s="803"/>
      <c r="DEB4" s="803"/>
      <c r="DEC4" s="802"/>
      <c r="DED4" s="803"/>
      <c r="DEE4" s="803"/>
      <c r="DEF4" s="803"/>
      <c r="DEG4" s="802"/>
      <c r="DEH4" s="803"/>
      <c r="DEI4" s="803"/>
      <c r="DEJ4" s="803"/>
      <c r="DEK4" s="802"/>
      <c r="DEL4" s="803"/>
      <c r="DEM4" s="803"/>
      <c r="DEN4" s="803"/>
      <c r="DEO4" s="802"/>
      <c r="DEP4" s="803"/>
      <c r="DEQ4" s="803"/>
      <c r="DER4" s="803"/>
      <c r="DES4" s="802"/>
      <c r="DET4" s="803"/>
      <c r="DEU4" s="803"/>
      <c r="DEV4" s="803"/>
      <c r="DEW4" s="802"/>
      <c r="DEX4" s="803"/>
      <c r="DEY4" s="803"/>
      <c r="DEZ4" s="803"/>
      <c r="DFA4" s="802"/>
      <c r="DFB4" s="803"/>
      <c r="DFC4" s="803"/>
      <c r="DFD4" s="803"/>
      <c r="DFE4" s="802"/>
      <c r="DFF4" s="803"/>
      <c r="DFG4" s="803"/>
      <c r="DFH4" s="803"/>
      <c r="DFI4" s="802"/>
      <c r="DFJ4" s="803"/>
      <c r="DFK4" s="803"/>
      <c r="DFL4" s="803"/>
      <c r="DFM4" s="802"/>
      <c r="DFN4" s="803"/>
      <c r="DFO4" s="803"/>
      <c r="DFP4" s="803"/>
      <c r="DFQ4" s="802"/>
      <c r="DFR4" s="803"/>
      <c r="DFS4" s="803"/>
      <c r="DFT4" s="803"/>
      <c r="DFU4" s="802"/>
      <c r="DFV4" s="803"/>
      <c r="DFW4" s="803"/>
      <c r="DFX4" s="803"/>
      <c r="DFY4" s="802"/>
      <c r="DFZ4" s="803"/>
      <c r="DGA4" s="803"/>
      <c r="DGB4" s="803"/>
      <c r="DGC4" s="802"/>
      <c r="DGD4" s="803"/>
      <c r="DGE4" s="803"/>
      <c r="DGF4" s="803"/>
      <c r="DGG4" s="802"/>
      <c r="DGH4" s="803"/>
      <c r="DGI4" s="803"/>
      <c r="DGJ4" s="803"/>
      <c r="DGK4" s="802"/>
      <c r="DGL4" s="803"/>
      <c r="DGM4" s="803"/>
      <c r="DGN4" s="803"/>
      <c r="DGO4" s="802"/>
      <c r="DGP4" s="803"/>
      <c r="DGQ4" s="803"/>
      <c r="DGR4" s="803"/>
      <c r="DGS4" s="802"/>
      <c r="DGT4" s="803"/>
      <c r="DGU4" s="803"/>
      <c r="DGV4" s="803"/>
      <c r="DGW4" s="802"/>
      <c r="DGX4" s="803"/>
      <c r="DGY4" s="803"/>
      <c r="DGZ4" s="803"/>
      <c r="DHA4" s="802"/>
      <c r="DHB4" s="803"/>
      <c r="DHC4" s="803"/>
      <c r="DHD4" s="803"/>
      <c r="DHE4" s="802"/>
      <c r="DHF4" s="803"/>
      <c r="DHG4" s="803"/>
      <c r="DHH4" s="803"/>
      <c r="DHI4" s="802"/>
      <c r="DHJ4" s="803"/>
      <c r="DHK4" s="803"/>
      <c r="DHL4" s="803"/>
      <c r="DHM4" s="802"/>
      <c r="DHN4" s="803"/>
      <c r="DHO4" s="803"/>
      <c r="DHP4" s="803"/>
      <c r="DHQ4" s="802"/>
      <c r="DHR4" s="803"/>
      <c r="DHS4" s="803"/>
      <c r="DHT4" s="803"/>
      <c r="DHU4" s="802"/>
      <c r="DHV4" s="803"/>
      <c r="DHW4" s="803"/>
      <c r="DHX4" s="803"/>
      <c r="DHY4" s="802"/>
      <c r="DHZ4" s="803"/>
      <c r="DIA4" s="803"/>
      <c r="DIB4" s="803"/>
      <c r="DIC4" s="802"/>
      <c r="DID4" s="803"/>
      <c r="DIE4" s="803"/>
      <c r="DIF4" s="803"/>
      <c r="DIG4" s="802"/>
      <c r="DIH4" s="803"/>
      <c r="DII4" s="803"/>
      <c r="DIJ4" s="803"/>
      <c r="DIK4" s="802"/>
      <c r="DIL4" s="803"/>
      <c r="DIM4" s="803"/>
      <c r="DIN4" s="803"/>
      <c r="DIO4" s="802"/>
      <c r="DIP4" s="803"/>
      <c r="DIQ4" s="803"/>
      <c r="DIR4" s="803"/>
      <c r="DIS4" s="802"/>
      <c r="DIT4" s="803"/>
      <c r="DIU4" s="803"/>
      <c r="DIV4" s="803"/>
      <c r="DIW4" s="802"/>
      <c r="DIX4" s="803"/>
      <c r="DIY4" s="803"/>
      <c r="DIZ4" s="803"/>
      <c r="DJA4" s="802"/>
      <c r="DJB4" s="803"/>
      <c r="DJC4" s="803"/>
      <c r="DJD4" s="803"/>
      <c r="DJE4" s="802"/>
      <c r="DJF4" s="803"/>
      <c r="DJG4" s="803"/>
      <c r="DJH4" s="803"/>
      <c r="DJI4" s="802"/>
      <c r="DJJ4" s="803"/>
      <c r="DJK4" s="803"/>
      <c r="DJL4" s="803"/>
      <c r="DJM4" s="802"/>
      <c r="DJN4" s="803"/>
      <c r="DJO4" s="803"/>
      <c r="DJP4" s="803"/>
      <c r="DJQ4" s="802"/>
      <c r="DJR4" s="803"/>
      <c r="DJS4" s="803"/>
      <c r="DJT4" s="803"/>
      <c r="DJU4" s="802"/>
      <c r="DJV4" s="803"/>
      <c r="DJW4" s="803"/>
      <c r="DJX4" s="803"/>
      <c r="DJY4" s="802"/>
      <c r="DJZ4" s="803"/>
      <c r="DKA4" s="803"/>
      <c r="DKB4" s="803"/>
      <c r="DKC4" s="802"/>
      <c r="DKD4" s="803"/>
      <c r="DKE4" s="803"/>
      <c r="DKF4" s="803"/>
      <c r="DKG4" s="802"/>
      <c r="DKH4" s="803"/>
      <c r="DKI4" s="803"/>
      <c r="DKJ4" s="803"/>
      <c r="DKK4" s="802"/>
      <c r="DKL4" s="803"/>
      <c r="DKM4" s="803"/>
      <c r="DKN4" s="803"/>
      <c r="DKO4" s="802"/>
      <c r="DKP4" s="803"/>
      <c r="DKQ4" s="803"/>
      <c r="DKR4" s="803"/>
      <c r="DKS4" s="802"/>
      <c r="DKT4" s="803"/>
      <c r="DKU4" s="803"/>
      <c r="DKV4" s="803"/>
      <c r="DKW4" s="802"/>
      <c r="DKX4" s="803"/>
      <c r="DKY4" s="803"/>
      <c r="DKZ4" s="803"/>
      <c r="DLA4" s="802"/>
      <c r="DLB4" s="803"/>
      <c r="DLC4" s="803"/>
      <c r="DLD4" s="803"/>
      <c r="DLE4" s="802"/>
      <c r="DLF4" s="803"/>
      <c r="DLG4" s="803"/>
      <c r="DLH4" s="803"/>
      <c r="DLI4" s="802"/>
      <c r="DLJ4" s="803"/>
      <c r="DLK4" s="803"/>
      <c r="DLL4" s="803"/>
      <c r="DLM4" s="802"/>
      <c r="DLN4" s="803"/>
      <c r="DLO4" s="803"/>
      <c r="DLP4" s="803"/>
      <c r="DLQ4" s="802"/>
      <c r="DLR4" s="803"/>
      <c r="DLS4" s="803"/>
      <c r="DLT4" s="803"/>
      <c r="DLU4" s="802"/>
      <c r="DLV4" s="803"/>
      <c r="DLW4" s="803"/>
      <c r="DLX4" s="803"/>
      <c r="DLY4" s="802"/>
      <c r="DLZ4" s="803"/>
      <c r="DMA4" s="803"/>
      <c r="DMB4" s="803"/>
      <c r="DMC4" s="802"/>
      <c r="DMD4" s="803"/>
      <c r="DME4" s="803"/>
      <c r="DMF4" s="803"/>
      <c r="DMG4" s="802"/>
      <c r="DMH4" s="803"/>
      <c r="DMI4" s="803"/>
      <c r="DMJ4" s="803"/>
      <c r="DMK4" s="802"/>
      <c r="DML4" s="803"/>
      <c r="DMM4" s="803"/>
      <c r="DMN4" s="803"/>
      <c r="DMO4" s="802"/>
      <c r="DMP4" s="803"/>
      <c r="DMQ4" s="803"/>
      <c r="DMR4" s="803"/>
      <c r="DMS4" s="802"/>
      <c r="DMT4" s="803"/>
      <c r="DMU4" s="803"/>
      <c r="DMV4" s="803"/>
      <c r="DMW4" s="802"/>
      <c r="DMX4" s="803"/>
      <c r="DMY4" s="803"/>
      <c r="DMZ4" s="803"/>
      <c r="DNA4" s="802"/>
      <c r="DNB4" s="803"/>
      <c r="DNC4" s="803"/>
      <c r="DND4" s="803"/>
      <c r="DNE4" s="802"/>
      <c r="DNF4" s="803"/>
      <c r="DNG4" s="803"/>
      <c r="DNH4" s="803"/>
      <c r="DNI4" s="802"/>
      <c r="DNJ4" s="803"/>
      <c r="DNK4" s="803"/>
      <c r="DNL4" s="803"/>
      <c r="DNM4" s="802"/>
      <c r="DNN4" s="803"/>
      <c r="DNO4" s="803"/>
      <c r="DNP4" s="803"/>
      <c r="DNQ4" s="802"/>
      <c r="DNR4" s="803"/>
      <c r="DNS4" s="803"/>
      <c r="DNT4" s="803"/>
      <c r="DNU4" s="802"/>
      <c r="DNV4" s="803"/>
      <c r="DNW4" s="803"/>
      <c r="DNX4" s="803"/>
      <c r="DNY4" s="802"/>
      <c r="DNZ4" s="803"/>
      <c r="DOA4" s="803"/>
      <c r="DOB4" s="803"/>
      <c r="DOC4" s="802"/>
      <c r="DOD4" s="803"/>
      <c r="DOE4" s="803"/>
      <c r="DOF4" s="803"/>
      <c r="DOG4" s="802"/>
      <c r="DOH4" s="803"/>
      <c r="DOI4" s="803"/>
      <c r="DOJ4" s="803"/>
      <c r="DOK4" s="802"/>
      <c r="DOL4" s="803"/>
      <c r="DOM4" s="803"/>
      <c r="DON4" s="803"/>
      <c r="DOO4" s="802"/>
      <c r="DOP4" s="803"/>
      <c r="DOQ4" s="803"/>
      <c r="DOR4" s="803"/>
      <c r="DOS4" s="802"/>
      <c r="DOT4" s="803"/>
      <c r="DOU4" s="803"/>
      <c r="DOV4" s="803"/>
      <c r="DOW4" s="802"/>
      <c r="DOX4" s="803"/>
      <c r="DOY4" s="803"/>
      <c r="DOZ4" s="803"/>
      <c r="DPA4" s="802"/>
      <c r="DPB4" s="803"/>
      <c r="DPC4" s="803"/>
      <c r="DPD4" s="803"/>
      <c r="DPE4" s="802"/>
      <c r="DPF4" s="803"/>
      <c r="DPG4" s="803"/>
      <c r="DPH4" s="803"/>
      <c r="DPI4" s="802"/>
      <c r="DPJ4" s="803"/>
      <c r="DPK4" s="803"/>
      <c r="DPL4" s="803"/>
      <c r="DPM4" s="802"/>
      <c r="DPN4" s="803"/>
      <c r="DPO4" s="803"/>
      <c r="DPP4" s="803"/>
      <c r="DPQ4" s="802"/>
      <c r="DPR4" s="803"/>
      <c r="DPS4" s="803"/>
      <c r="DPT4" s="803"/>
      <c r="DPU4" s="802"/>
      <c r="DPV4" s="803"/>
      <c r="DPW4" s="803"/>
      <c r="DPX4" s="803"/>
      <c r="DPY4" s="802"/>
      <c r="DPZ4" s="803"/>
      <c r="DQA4" s="803"/>
      <c r="DQB4" s="803"/>
      <c r="DQC4" s="802"/>
      <c r="DQD4" s="803"/>
      <c r="DQE4" s="803"/>
      <c r="DQF4" s="803"/>
      <c r="DQG4" s="802"/>
      <c r="DQH4" s="803"/>
      <c r="DQI4" s="803"/>
      <c r="DQJ4" s="803"/>
      <c r="DQK4" s="802"/>
      <c r="DQL4" s="803"/>
      <c r="DQM4" s="803"/>
      <c r="DQN4" s="803"/>
      <c r="DQO4" s="802"/>
      <c r="DQP4" s="803"/>
      <c r="DQQ4" s="803"/>
      <c r="DQR4" s="803"/>
      <c r="DQS4" s="802"/>
      <c r="DQT4" s="803"/>
      <c r="DQU4" s="803"/>
      <c r="DQV4" s="803"/>
      <c r="DQW4" s="802"/>
      <c r="DQX4" s="803"/>
      <c r="DQY4" s="803"/>
      <c r="DQZ4" s="803"/>
      <c r="DRA4" s="802"/>
      <c r="DRB4" s="803"/>
      <c r="DRC4" s="803"/>
      <c r="DRD4" s="803"/>
      <c r="DRE4" s="802"/>
      <c r="DRF4" s="803"/>
      <c r="DRG4" s="803"/>
      <c r="DRH4" s="803"/>
      <c r="DRI4" s="802"/>
      <c r="DRJ4" s="803"/>
      <c r="DRK4" s="803"/>
      <c r="DRL4" s="803"/>
      <c r="DRM4" s="802"/>
      <c r="DRN4" s="803"/>
      <c r="DRO4" s="803"/>
      <c r="DRP4" s="803"/>
      <c r="DRQ4" s="802"/>
      <c r="DRR4" s="803"/>
      <c r="DRS4" s="803"/>
      <c r="DRT4" s="803"/>
      <c r="DRU4" s="802"/>
      <c r="DRV4" s="803"/>
      <c r="DRW4" s="803"/>
      <c r="DRX4" s="803"/>
      <c r="DRY4" s="802"/>
      <c r="DRZ4" s="803"/>
      <c r="DSA4" s="803"/>
      <c r="DSB4" s="803"/>
      <c r="DSC4" s="802"/>
      <c r="DSD4" s="803"/>
      <c r="DSE4" s="803"/>
      <c r="DSF4" s="803"/>
      <c r="DSG4" s="802"/>
      <c r="DSH4" s="803"/>
      <c r="DSI4" s="803"/>
      <c r="DSJ4" s="803"/>
      <c r="DSK4" s="802"/>
      <c r="DSL4" s="803"/>
      <c r="DSM4" s="803"/>
      <c r="DSN4" s="803"/>
      <c r="DSO4" s="802"/>
      <c r="DSP4" s="803"/>
      <c r="DSQ4" s="803"/>
      <c r="DSR4" s="803"/>
      <c r="DSS4" s="802"/>
      <c r="DST4" s="803"/>
      <c r="DSU4" s="803"/>
      <c r="DSV4" s="803"/>
      <c r="DSW4" s="802"/>
      <c r="DSX4" s="803"/>
      <c r="DSY4" s="803"/>
      <c r="DSZ4" s="803"/>
      <c r="DTA4" s="802"/>
      <c r="DTB4" s="803"/>
      <c r="DTC4" s="803"/>
      <c r="DTD4" s="803"/>
      <c r="DTE4" s="802"/>
      <c r="DTF4" s="803"/>
      <c r="DTG4" s="803"/>
      <c r="DTH4" s="803"/>
      <c r="DTI4" s="802"/>
      <c r="DTJ4" s="803"/>
      <c r="DTK4" s="803"/>
      <c r="DTL4" s="803"/>
      <c r="DTM4" s="802"/>
      <c r="DTN4" s="803"/>
      <c r="DTO4" s="803"/>
      <c r="DTP4" s="803"/>
      <c r="DTQ4" s="802"/>
      <c r="DTR4" s="803"/>
      <c r="DTS4" s="803"/>
      <c r="DTT4" s="803"/>
      <c r="DTU4" s="802"/>
      <c r="DTV4" s="803"/>
      <c r="DTW4" s="803"/>
      <c r="DTX4" s="803"/>
      <c r="DTY4" s="802"/>
      <c r="DTZ4" s="803"/>
      <c r="DUA4" s="803"/>
      <c r="DUB4" s="803"/>
      <c r="DUC4" s="802"/>
      <c r="DUD4" s="803"/>
      <c r="DUE4" s="803"/>
      <c r="DUF4" s="803"/>
      <c r="DUG4" s="802"/>
      <c r="DUH4" s="803"/>
      <c r="DUI4" s="803"/>
      <c r="DUJ4" s="803"/>
      <c r="DUK4" s="802"/>
      <c r="DUL4" s="803"/>
      <c r="DUM4" s="803"/>
      <c r="DUN4" s="803"/>
      <c r="DUO4" s="802"/>
      <c r="DUP4" s="803"/>
      <c r="DUQ4" s="803"/>
      <c r="DUR4" s="803"/>
      <c r="DUS4" s="802"/>
      <c r="DUT4" s="803"/>
      <c r="DUU4" s="803"/>
      <c r="DUV4" s="803"/>
      <c r="DUW4" s="802"/>
      <c r="DUX4" s="803"/>
      <c r="DUY4" s="803"/>
      <c r="DUZ4" s="803"/>
      <c r="DVA4" s="802"/>
      <c r="DVB4" s="803"/>
      <c r="DVC4" s="803"/>
      <c r="DVD4" s="803"/>
      <c r="DVE4" s="802"/>
      <c r="DVF4" s="803"/>
      <c r="DVG4" s="803"/>
      <c r="DVH4" s="803"/>
      <c r="DVI4" s="802"/>
      <c r="DVJ4" s="803"/>
      <c r="DVK4" s="803"/>
      <c r="DVL4" s="803"/>
      <c r="DVM4" s="802"/>
      <c r="DVN4" s="803"/>
      <c r="DVO4" s="803"/>
      <c r="DVP4" s="803"/>
      <c r="DVQ4" s="802"/>
      <c r="DVR4" s="803"/>
      <c r="DVS4" s="803"/>
      <c r="DVT4" s="803"/>
      <c r="DVU4" s="802"/>
      <c r="DVV4" s="803"/>
      <c r="DVW4" s="803"/>
      <c r="DVX4" s="803"/>
      <c r="DVY4" s="802"/>
      <c r="DVZ4" s="803"/>
      <c r="DWA4" s="803"/>
      <c r="DWB4" s="803"/>
      <c r="DWC4" s="802"/>
      <c r="DWD4" s="803"/>
      <c r="DWE4" s="803"/>
      <c r="DWF4" s="803"/>
      <c r="DWG4" s="802"/>
      <c r="DWH4" s="803"/>
      <c r="DWI4" s="803"/>
      <c r="DWJ4" s="803"/>
      <c r="DWK4" s="802"/>
      <c r="DWL4" s="803"/>
      <c r="DWM4" s="803"/>
      <c r="DWN4" s="803"/>
      <c r="DWO4" s="802"/>
      <c r="DWP4" s="803"/>
      <c r="DWQ4" s="803"/>
      <c r="DWR4" s="803"/>
      <c r="DWS4" s="802"/>
      <c r="DWT4" s="803"/>
      <c r="DWU4" s="803"/>
      <c r="DWV4" s="803"/>
      <c r="DWW4" s="802"/>
      <c r="DWX4" s="803"/>
      <c r="DWY4" s="803"/>
      <c r="DWZ4" s="803"/>
      <c r="DXA4" s="802"/>
      <c r="DXB4" s="803"/>
      <c r="DXC4" s="803"/>
      <c r="DXD4" s="803"/>
      <c r="DXE4" s="802"/>
      <c r="DXF4" s="803"/>
      <c r="DXG4" s="803"/>
      <c r="DXH4" s="803"/>
      <c r="DXI4" s="802"/>
      <c r="DXJ4" s="803"/>
      <c r="DXK4" s="803"/>
      <c r="DXL4" s="803"/>
      <c r="DXM4" s="802"/>
      <c r="DXN4" s="803"/>
      <c r="DXO4" s="803"/>
      <c r="DXP4" s="803"/>
      <c r="DXQ4" s="802"/>
      <c r="DXR4" s="803"/>
      <c r="DXS4" s="803"/>
      <c r="DXT4" s="803"/>
      <c r="DXU4" s="802"/>
      <c r="DXV4" s="803"/>
      <c r="DXW4" s="803"/>
      <c r="DXX4" s="803"/>
      <c r="DXY4" s="802"/>
      <c r="DXZ4" s="803"/>
      <c r="DYA4" s="803"/>
      <c r="DYB4" s="803"/>
      <c r="DYC4" s="802"/>
      <c r="DYD4" s="803"/>
      <c r="DYE4" s="803"/>
      <c r="DYF4" s="803"/>
      <c r="DYG4" s="802"/>
      <c r="DYH4" s="803"/>
      <c r="DYI4" s="803"/>
      <c r="DYJ4" s="803"/>
      <c r="DYK4" s="802"/>
      <c r="DYL4" s="803"/>
      <c r="DYM4" s="803"/>
      <c r="DYN4" s="803"/>
      <c r="DYO4" s="802"/>
      <c r="DYP4" s="803"/>
      <c r="DYQ4" s="803"/>
      <c r="DYR4" s="803"/>
      <c r="DYS4" s="802"/>
      <c r="DYT4" s="803"/>
      <c r="DYU4" s="803"/>
      <c r="DYV4" s="803"/>
      <c r="DYW4" s="802"/>
      <c r="DYX4" s="803"/>
      <c r="DYY4" s="803"/>
      <c r="DYZ4" s="803"/>
      <c r="DZA4" s="802"/>
      <c r="DZB4" s="803"/>
      <c r="DZC4" s="803"/>
      <c r="DZD4" s="803"/>
      <c r="DZE4" s="802"/>
      <c r="DZF4" s="803"/>
      <c r="DZG4" s="803"/>
      <c r="DZH4" s="803"/>
      <c r="DZI4" s="802"/>
      <c r="DZJ4" s="803"/>
      <c r="DZK4" s="803"/>
      <c r="DZL4" s="803"/>
      <c r="DZM4" s="802"/>
      <c r="DZN4" s="803"/>
      <c r="DZO4" s="803"/>
      <c r="DZP4" s="803"/>
      <c r="DZQ4" s="802"/>
      <c r="DZR4" s="803"/>
      <c r="DZS4" s="803"/>
      <c r="DZT4" s="803"/>
      <c r="DZU4" s="802"/>
      <c r="DZV4" s="803"/>
      <c r="DZW4" s="803"/>
      <c r="DZX4" s="803"/>
      <c r="DZY4" s="802"/>
      <c r="DZZ4" s="803"/>
      <c r="EAA4" s="803"/>
      <c r="EAB4" s="803"/>
      <c r="EAC4" s="802"/>
      <c r="EAD4" s="803"/>
      <c r="EAE4" s="803"/>
      <c r="EAF4" s="803"/>
      <c r="EAG4" s="802"/>
      <c r="EAH4" s="803"/>
      <c r="EAI4" s="803"/>
      <c r="EAJ4" s="803"/>
      <c r="EAK4" s="802"/>
      <c r="EAL4" s="803"/>
      <c r="EAM4" s="803"/>
      <c r="EAN4" s="803"/>
      <c r="EAO4" s="802"/>
      <c r="EAP4" s="803"/>
      <c r="EAQ4" s="803"/>
      <c r="EAR4" s="803"/>
      <c r="EAS4" s="802"/>
      <c r="EAT4" s="803"/>
      <c r="EAU4" s="803"/>
      <c r="EAV4" s="803"/>
      <c r="EAW4" s="802"/>
      <c r="EAX4" s="803"/>
      <c r="EAY4" s="803"/>
      <c r="EAZ4" s="803"/>
      <c r="EBA4" s="802"/>
      <c r="EBB4" s="803"/>
      <c r="EBC4" s="803"/>
      <c r="EBD4" s="803"/>
      <c r="EBE4" s="802"/>
      <c r="EBF4" s="803"/>
      <c r="EBG4" s="803"/>
      <c r="EBH4" s="803"/>
      <c r="EBI4" s="802"/>
      <c r="EBJ4" s="803"/>
      <c r="EBK4" s="803"/>
      <c r="EBL4" s="803"/>
      <c r="EBM4" s="802"/>
      <c r="EBN4" s="803"/>
      <c r="EBO4" s="803"/>
      <c r="EBP4" s="803"/>
      <c r="EBQ4" s="802"/>
      <c r="EBR4" s="803"/>
      <c r="EBS4" s="803"/>
      <c r="EBT4" s="803"/>
      <c r="EBU4" s="802"/>
      <c r="EBV4" s="803"/>
      <c r="EBW4" s="803"/>
      <c r="EBX4" s="803"/>
      <c r="EBY4" s="802"/>
      <c r="EBZ4" s="803"/>
      <c r="ECA4" s="803"/>
      <c r="ECB4" s="803"/>
      <c r="ECC4" s="802"/>
      <c r="ECD4" s="803"/>
      <c r="ECE4" s="803"/>
      <c r="ECF4" s="803"/>
      <c r="ECG4" s="802"/>
      <c r="ECH4" s="803"/>
      <c r="ECI4" s="803"/>
      <c r="ECJ4" s="803"/>
      <c r="ECK4" s="802"/>
      <c r="ECL4" s="803"/>
      <c r="ECM4" s="803"/>
      <c r="ECN4" s="803"/>
      <c r="ECO4" s="802"/>
      <c r="ECP4" s="803"/>
      <c r="ECQ4" s="803"/>
      <c r="ECR4" s="803"/>
      <c r="ECS4" s="802"/>
      <c r="ECT4" s="803"/>
      <c r="ECU4" s="803"/>
      <c r="ECV4" s="803"/>
      <c r="ECW4" s="802"/>
      <c r="ECX4" s="803"/>
      <c r="ECY4" s="803"/>
      <c r="ECZ4" s="803"/>
      <c r="EDA4" s="802"/>
      <c r="EDB4" s="803"/>
      <c r="EDC4" s="803"/>
      <c r="EDD4" s="803"/>
      <c r="EDE4" s="802"/>
      <c r="EDF4" s="803"/>
      <c r="EDG4" s="803"/>
      <c r="EDH4" s="803"/>
      <c r="EDI4" s="802"/>
      <c r="EDJ4" s="803"/>
      <c r="EDK4" s="803"/>
      <c r="EDL4" s="803"/>
      <c r="EDM4" s="802"/>
      <c r="EDN4" s="803"/>
      <c r="EDO4" s="803"/>
      <c r="EDP4" s="803"/>
      <c r="EDQ4" s="802"/>
      <c r="EDR4" s="803"/>
      <c r="EDS4" s="803"/>
      <c r="EDT4" s="803"/>
      <c r="EDU4" s="802"/>
      <c r="EDV4" s="803"/>
      <c r="EDW4" s="803"/>
      <c r="EDX4" s="803"/>
      <c r="EDY4" s="802"/>
      <c r="EDZ4" s="803"/>
      <c r="EEA4" s="803"/>
      <c r="EEB4" s="803"/>
      <c r="EEC4" s="802"/>
      <c r="EED4" s="803"/>
      <c r="EEE4" s="803"/>
      <c r="EEF4" s="803"/>
      <c r="EEG4" s="802"/>
      <c r="EEH4" s="803"/>
      <c r="EEI4" s="803"/>
      <c r="EEJ4" s="803"/>
      <c r="EEK4" s="802"/>
      <c r="EEL4" s="803"/>
      <c r="EEM4" s="803"/>
      <c r="EEN4" s="803"/>
      <c r="EEO4" s="802"/>
      <c r="EEP4" s="803"/>
      <c r="EEQ4" s="803"/>
      <c r="EER4" s="803"/>
      <c r="EES4" s="802"/>
      <c r="EET4" s="803"/>
      <c r="EEU4" s="803"/>
      <c r="EEV4" s="803"/>
      <c r="EEW4" s="802"/>
      <c r="EEX4" s="803"/>
      <c r="EEY4" s="803"/>
      <c r="EEZ4" s="803"/>
      <c r="EFA4" s="802"/>
      <c r="EFB4" s="803"/>
      <c r="EFC4" s="803"/>
      <c r="EFD4" s="803"/>
      <c r="EFE4" s="802"/>
      <c r="EFF4" s="803"/>
      <c r="EFG4" s="803"/>
      <c r="EFH4" s="803"/>
      <c r="EFI4" s="802"/>
      <c r="EFJ4" s="803"/>
      <c r="EFK4" s="803"/>
      <c r="EFL4" s="803"/>
      <c r="EFM4" s="802"/>
      <c r="EFN4" s="803"/>
      <c r="EFO4" s="803"/>
      <c r="EFP4" s="803"/>
      <c r="EFQ4" s="802"/>
      <c r="EFR4" s="803"/>
      <c r="EFS4" s="803"/>
      <c r="EFT4" s="803"/>
      <c r="EFU4" s="802"/>
      <c r="EFV4" s="803"/>
      <c r="EFW4" s="803"/>
      <c r="EFX4" s="803"/>
      <c r="EFY4" s="802"/>
      <c r="EFZ4" s="803"/>
      <c r="EGA4" s="803"/>
      <c r="EGB4" s="803"/>
      <c r="EGC4" s="802"/>
      <c r="EGD4" s="803"/>
      <c r="EGE4" s="803"/>
      <c r="EGF4" s="803"/>
      <c r="EGG4" s="802"/>
      <c r="EGH4" s="803"/>
      <c r="EGI4" s="803"/>
      <c r="EGJ4" s="803"/>
      <c r="EGK4" s="802"/>
      <c r="EGL4" s="803"/>
      <c r="EGM4" s="803"/>
      <c r="EGN4" s="803"/>
      <c r="EGO4" s="802"/>
      <c r="EGP4" s="803"/>
      <c r="EGQ4" s="803"/>
      <c r="EGR4" s="803"/>
      <c r="EGS4" s="802"/>
      <c r="EGT4" s="803"/>
      <c r="EGU4" s="803"/>
      <c r="EGV4" s="803"/>
      <c r="EGW4" s="802"/>
      <c r="EGX4" s="803"/>
      <c r="EGY4" s="803"/>
      <c r="EGZ4" s="803"/>
      <c r="EHA4" s="802"/>
      <c r="EHB4" s="803"/>
      <c r="EHC4" s="803"/>
      <c r="EHD4" s="803"/>
      <c r="EHE4" s="802"/>
      <c r="EHF4" s="803"/>
      <c r="EHG4" s="803"/>
      <c r="EHH4" s="803"/>
      <c r="EHI4" s="802"/>
      <c r="EHJ4" s="803"/>
      <c r="EHK4" s="803"/>
      <c r="EHL4" s="803"/>
      <c r="EHM4" s="802"/>
      <c r="EHN4" s="803"/>
      <c r="EHO4" s="803"/>
      <c r="EHP4" s="803"/>
      <c r="EHQ4" s="802"/>
      <c r="EHR4" s="803"/>
      <c r="EHS4" s="803"/>
      <c r="EHT4" s="803"/>
      <c r="EHU4" s="802"/>
      <c r="EHV4" s="803"/>
      <c r="EHW4" s="803"/>
      <c r="EHX4" s="803"/>
      <c r="EHY4" s="802"/>
      <c r="EHZ4" s="803"/>
      <c r="EIA4" s="803"/>
      <c r="EIB4" s="803"/>
      <c r="EIC4" s="802"/>
      <c r="EID4" s="803"/>
      <c r="EIE4" s="803"/>
      <c r="EIF4" s="803"/>
      <c r="EIG4" s="802"/>
      <c r="EIH4" s="803"/>
      <c r="EII4" s="803"/>
      <c r="EIJ4" s="803"/>
      <c r="EIK4" s="802"/>
      <c r="EIL4" s="803"/>
      <c r="EIM4" s="803"/>
      <c r="EIN4" s="803"/>
      <c r="EIO4" s="802"/>
      <c r="EIP4" s="803"/>
      <c r="EIQ4" s="803"/>
      <c r="EIR4" s="803"/>
      <c r="EIS4" s="802"/>
      <c r="EIT4" s="803"/>
      <c r="EIU4" s="803"/>
      <c r="EIV4" s="803"/>
      <c r="EIW4" s="802"/>
      <c r="EIX4" s="803"/>
      <c r="EIY4" s="803"/>
      <c r="EIZ4" s="803"/>
      <c r="EJA4" s="802"/>
      <c r="EJB4" s="803"/>
      <c r="EJC4" s="803"/>
      <c r="EJD4" s="803"/>
      <c r="EJE4" s="802"/>
      <c r="EJF4" s="803"/>
      <c r="EJG4" s="803"/>
      <c r="EJH4" s="803"/>
      <c r="EJI4" s="802"/>
      <c r="EJJ4" s="803"/>
      <c r="EJK4" s="803"/>
      <c r="EJL4" s="803"/>
      <c r="EJM4" s="802"/>
      <c r="EJN4" s="803"/>
      <c r="EJO4" s="803"/>
      <c r="EJP4" s="803"/>
      <c r="EJQ4" s="802"/>
      <c r="EJR4" s="803"/>
      <c r="EJS4" s="803"/>
      <c r="EJT4" s="803"/>
      <c r="EJU4" s="802"/>
      <c r="EJV4" s="803"/>
      <c r="EJW4" s="803"/>
      <c r="EJX4" s="803"/>
      <c r="EJY4" s="802"/>
      <c r="EJZ4" s="803"/>
      <c r="EKA4" s="803"/>
      <c r="EKB4" s="803"/>
      <c r="EKC4" s="802"/>
      <c r="EKD4" s="803"/>
      <c r="EKE4" s="803"/>
      <c r="EKF4" s="803"/>
      <c r="EKG4" s="802"/>
      <c r="EKH4" s="803"/>
      <c r="EKI4" s="803"/>
      <c r="EKJ4" s="803"/>
      <c r="EKK4" s="802"/>
      <c r="EKL4" s="803"/>
      <c r="EKM4" s="803"/>
      <c r="EKN4" s="803"/>
      <c r="EKO4" s="802"/>
      <c r="EKP4" s="803"/>
      <c r="EKQ4" s="803"/>
      <c r="EKR4" s="803"/>
      <c r="EKS4" s="802"/>
      <c r="EKT4" s="803"/>
      <c r="EKU4" s="803"/>
      <c r="EKV4" s="803"/>
      <c r="EKW4" s="802"/>
      <c r="EKX4" s="803"/>
      <c r="EKY4" s="803"/>
      <c r="EKZ4" s="803"/>
      <c r="ELA4" s="802"/>
      <c r="ELB4" s="803"/>
      <c r="ELC4" s="803"/>
      <c r="ELD4" s="803"/>
      <c r="ELE4" s="802"/>
      <c r="ELF4" s="803"/>
      <c r="ELG4" s="803"/>
      <c r="ELH4" s="803"/>
      <c r="ELI4" s="802"/>
      <c r="ELJ4" s="803"/>
      <c r="ELK4" s="803"/>
      <c r="ELL4" s="803"/>
      <c r="ELM4" s="802"/>
      <c r="ELN4" s="803"/>
      <c r="ELO4" s="803"/>
      <c r="ELP4" s="803"/>
      <c r="ELQ4" s="802"/>
      <c r="ELR4" s="803"/>
      <c r="ELS4" s="803"/>
      <c r="ELT4" s="803"/>
      <c r="ELU4" s="802"/>
      <c r="ELV4" s="803"/>
      <c r="ELW4" s="803"/>
      <c r="ELX4" s="803"/>
      <c r="ELY4" s="802"/>
      <c r="ELZ4" s="803"/>
      <c r="EMA4" s="803"/>
      <c r="EMB4" s="803"/>
      <c r="EMC4" s="802"/>
      <c r="EMD4" s="803"/>
      <c r="EME4" s="803"/>
      <c r="EMF4" s="803"/>
      <c r="EMG4" s="802"/>
      <c r="EMH4" s="803"/>
      <c r="EMI4" s="803"/>
      <c r="EMJ4" s="803"/>
      <c r="EMK4" s="802"/>
      <c r="EML4" s="803"/>
      <c r="EMM4" s="803"/>
      <c r="EMN4" s="803"/>
      <c r="EMO4" s="802"/>
      <c r="EMP4" s="803"/>
      <c r="EMQ4" s="803"/>
      <c r="EMR4" s="803"/>
      <c r="EMS4" s="802"/>
      <c r="EMT4" s="803"/>
      <c r="EMU4" s="803"/>
      <c r="EMV4" s="803"/>
      <c r="EMW4" s="802"/>
      <c r="EMX4" s="803"/>
      <c r="EMY4" s="803"/>
      <c r="EMZ4" s="803"/>
      <c r="ENA4" s="802"/>
      <c r="ENB4" s="803"/>
      <c r="ENC4" s="803"/>
      <c r="END4" s="803"/>
      <c r="ENE4" s="802"/>
      <c r="ENF4" s="803"/>
      <c r="ENG4" s="803"/>
      <c r="ENH4" s="803"/>
      <c r="ENI4" s="802"/>
      <c r="ENJ4" s="803"/>
      <c r="ENK4" s="803"/>
      <c r="ENL4" s="803"/>
      <c r="ENM4" s="802"/>
      <c r="ENN4" s="803"/>
      <c r="ENO4" s="803"/>
      <c r="ENP4" s="803"/>
      <c r="ENQ4" s="802"/>
      <c r="ENR4" s="803"/>
      <c r="ENS4" s="803"/>
      <c r="ENT4" s="803"/>
      <c r="ENU4" s="802"/>
      <c r="ENV4" s="803"/>
      <c r="ENW4" s="803"/>
      <c r="ENX4" s="803"/>
      <c r="ENY4" s="802"/>
      <c r="ENZ4" s="803"/>
      <c r="EOA4" s="803"/>
      <c r="EOB4" s="803"/>
      <c r="EOC4" s="802"/>
      <c r="EOD4" s="803"/>
      <c r="EOE4" s="803"/>
      <c r="EOF4" s="803"/>
      <c r="EOG4" s="802"/>
      <c r="EOH4" s="803"/>
      <c r="EOI4" s="803"/>
      <c r="EOJ4" s="803"/>
      <c r="EOK4" s="802"/>
      <c r="EOL4" s="803"/>
      <c r="EOM4" s="803"/>
      <c r="EON4" s="803"/>
      <c r="EOO4" s="802"/>
      <c r="EOP4" s="803"/>
      <c r="EOQ4" s="803"/>
      <c r="EOR4" s="803"/>
      <c r="EOS4" s="802"/>
      <c r="EOT4" s="803"/>
      <c r="EOU4" s="803"/>
      <c r="EOV4" s="803"/>
      <c r="EOW4" s="802"/>
      <c r="EOX4" s="803"/>
      <c r="EOY4" s="803"/>
      <c r="EOZ4" s="803"/>
      <c r="EPA4" s="802"/>
      <c r="EPB4" s="803"/>
      <c r="EPC4" s="803"/>
      <c r="EPD4" s="803"/>
      <c r="EPE4" s="802"/>
      <c r="EPF4" s="803"/>
      <c r="EPG4" s="803"/>
      <c r="EPH4" s="803"/>
      <c r="EPI4" s="802"/>
      <c r="EPJ4" s="803"/>
      <c r="EPK4" s="803"/>
      <c r="EPL4" s="803"/>
      <c r="EPM4" s="802"/>
      <c r="EPN4" s="803"/>
      <c r="EPO4" s="803"/>
      <c r="EPP4" s="803"/>
      <c r="EPQ4" s="802"/>
      <c r="EPR4" s="803"/>
      <c r="EPS4" s="803"/>
      <c r="EPT4" s="803"/>
      <c r="EPU4" s="802"/>
      <c r="EPV4" s="803"/>
      <c r="EPW4" s="803"/>
      <c r="EPX4" s="803"/>
      <c r="EPY4" s="802"/>
      <c r="EPZ4" s="803"/>
      <c r="EQA4" s="803"/>
      <c r="EQB4" s="803"/>
      <c r="EQC4" s="802"/>
      <c r="EQD4" s="803"/>
      <c r="EQE4" s="803"/>
      <c r="EQF4" s="803"/>
      <c r="EQG4" s="802"/>
      <c r="EQH4" s="803"/>
      <c r="EQI4" s="803"/>
      <c r="EQJ4" s="803"/>
      <c r="EQK4" s="802"/>
      <c r="EQL4" s="803"/>
      <c r="EQM4" s="803"/>
      <c r="EQN4" s="803"/>
      <c r="EQO4" s="802"/>
      <c r="EQP4" s="803"/>
      <c r="EQQ4" s="803"/>
      <c r="EQR4" s="803"/>
      <c r="EQS4" s="802"/>
      <c r="EQT4" s="803"/>
      <c r="EQU4" s="803"/>
      <c r="EQV4" s="803"/>
      <c r="EQW4" s="802"/>
      <c r="EQX4" s="803"/>
      <c r="EQY4" s="803"/>
      <c r="EQZ4" s="803"/>
      <c r="ERA4" s="802"/>
      <c r="ERB4" s="803"/>
      <c r="ERC4" s="803"/>
      <c r="ERD4" s="803"/>
      <c r="ERE4" s="802"/>
      <c r="ERF4" s="803"/>
      <c r="ERG4" s="803"/>
      <c r="ERH4" s="803"/>
      <c r="ERI4" s="802"/>
      <c r="ERJ4" s="803"/>
      <c r="ERK4" s="803"/>
      <c r="ERL4" s="803"/>
      <c r="ERM4" s="802"/>
      <c r="ERN4" s="803"/>
      <c r="ERO4" s="803"/>
      <c r="ERP4" s="803"/>
      <c r="ERQ4" s="802"/>
      <c r="ERR4" s="803"/>
      <c r="ERS4" s="803"/>
      <c r="ERT4" s="803"/>
      <c r="ERU4" s="802"/>
      <c r="ERV4" s="803"/>
      <c r="ERW4" s="803"/>
      <c r="ERX4" s="803"/>
      <c r="ERY4" s="802"/>
      <c r="ERZ4" s="803"/>
      <c r="ESA4" s="803"/>
      <c r="ESB4" s="803"/>
      <c r="ESC4" s="802"/>
      <c r="ESD4" s="803"/>
      <c r="ESE4" s="803"/>
      <c r="ESF4" s="803"/>
      <c r="ESG4" s="802"/>
      <c r="ESH4" s="803"/>
      <c r="ESI4" s="803"/>
      <c r="ESJ4" s="803"/>
      <c r="ESK4" s="802"/>
      <c r="ESL4" s="803"/>
      <c r="ESM4" s="803"/>
      <c r="ESN4" s="803"/>
      <c r="ESO4" s="802"/>
      <c r="ESP4" s="803"/>
      <c r="ESQ4" s="803"/>
      <c r="ESR4" s="803"/>
      <c r="ESS4" s="802"/>
      <c r="EST4" s="803"/>
      <c r="ESU4" s="803"/>
      <c r="ESV4" s="803"/>
      <c r="ESW4" s="802"/>
      <c r="ESX4" s="803"/>
      <c r="ESY4" s="803"/>
      <c r="ESZ4" s="803"/>
      <c r="ETA4" s="802"/>
      <c r="ETB4" s="803"/>
      <c r="ETC4" s="803"/>
      <c r="ETD4" s="803"/>
      <c r="ETE4" s="802"/>
      <c r="ETF4" s="803"/>
      <c r="ETG4" s="803"/>
      <c r="ETH4" s="803"/>
      <c r="ETI4" s="802"/>
      <c r="ETJ4" s="803"/>
      <c r="ETK4" s="803"/>
      <c r="ETL4" s="803"/>
      <c r="ETM4" s="802"/>
      <c r="ETN4" s="803"/>
      <c r="ETO4" s="803"/>
      <c r="ETP4" s="803"/>
      <c r="ETQ4" s="802"/>
      <c r="ETR4" s="803"/>
      <c r="ETS4" s="803"/>
      <c r="ETT4" s="803"/>
      <c r="ETU4" s="802"/>
      <c r="ETV4" s="803"/>
      <c r="ETW4" s="803"/>
      <c r="ETX4" s="803"/>
      <c r="ETY4" s="802"/>
      <c r="ETZ4" s="803"/>
      <c r="EUA4" s="803"/>
      <c r="EUB4" s="803"/>
      <c r="EUC4" s="802"/>
      <c r="EUD4" s="803"/>
      <c r="EUE4" s="803"/>
      <c r="EUF4" s="803"/>
      <c r="EUG4" s="802"/>
      <c r="EUH4" s="803"/>
      <c r="EUI4" s="803"/>
      <c r="EUJ4" s="803"/>
      <c r="EUK4" s="802"/>
      <c r="EUL4" s="803"/>
      <c r="EUM4" s="803"/>
      <c r="EUN4" s="803"/>
      <c r="EUO4" s="802"/>
      <c r="EUP4" s="803"/>
      <c r="EUQ4" s="803"/>
      <c r="EUR4" s="803"/>
      <c r="EUS4" s="802"/>
      <c r="EUT4" s="803"/>
      <c r="EUU4" s="803"/>
      <c r="EUV4" s="803"/>
      <c r="EUW4" s="802"/>
      <c r="EUX4" s="803"/>
      <c r="EUY4" s="803"/>
      <c r="EUZ4" s="803"/>
      <c r="EVA4" s="802"/>
      <c r="EVB4" s="803"/>
      <c r="EVC4" s="803"/>
      <c r="EVD4" s="803"/>
      <c r="EVE4" s="802"/>
      <c r="EVF4" s="803"/>
      <c r="EVG4" s="803"/>
      <c r="EVH4" s="803"/>
      <c r="EVI4" s="802"/>
      <c r="EVJ4" s="803"/>
      <c r="EVK4" s="803"/>
      <c r="EVL4" s="803"/>
      <c r="EVM4" s="802"/>
      <c r="EVN4" s="803"/>
      <c r="EVO4" s="803"/>
      <c r="EVP4" s="803"/>
      <c r="EVQ4" s="802"/>
      <c r="EVR4" s="803"/>
      <c r="EVS4" s="803"/>
      <c r="EVT4" s="803"/>
      <c r="EVU4" s="802"/>
      <c r="EVV4" s="803"/>
      <c r="EVW4" s="803"/>
      <c r="EVX4" s="803"/>
      <c r="EVY4" s="802"/>
      <c r="EVZ4" s="803"/>
      <c r="EWA4" s="803"/>
      <c r="EWB4" s="803"/>
      <c r="EWC4" s="802"/>
      <c r="EWD4" s="803"/>
      <c r="EWE4" s="803"/>
      <c r="EWF4" s="803"/>
      <c r="EWG4" s="802"/>
      <c r="EWH4" s="803"/>
      <c r="EWI4" s="803"/>
      <c r="EWJ4" s="803"/>
      <c r="EWK4" s="802"/>
      <c r="EWL4" s="803"/>
      <c r="EWM4" s="803"/>
      <c r="EWN4" s="803"/>
      <c r="EWO4" s="802"/>
      <c r="EWP4" s="803"/>
      <c r="EWQ4" s="803"/>
      <c r="EWR4" s="803"/>
      <c r="EWS4" s="802"/>
      <c r="EWT4" s="803"/>
      <c r="EWU4" s="803"/>
      <c r="EWV4" s="803"/>
      <c r="EWW4" s="802"/>
      <c r="EWX4" s="803"/>
      <c r="EWY4" s="803"/>
      <c r="EWZ4" s="803"/>
      <c r="EXA4" s="802"/>
      <c r="EXB4" s="803"/>
      <c r="EXC4" s="803"/>
      <c r="EXD4" s="803"/>
      <c r="EXE4" s="802"/>
      <c r="EXF4" s="803"/>
      <c r="EXG4" s="803"/>
      <c r="EXH4" s="803"/>
      <c r="EXI4" s="802"/>
      <c r="EXJ4" s="803"/>
      <c r="EXK4" s="803"/>
      <c r="EXL4" s="803"/>
      <c r="EXM4" s="802"/>
      <c r="EXN4" s="803"/>
      <c r="EXO4" s="803"/>
      <c r="EXP4" s="803"/>
      <c r="EXQ4" s="802"/>
      <c r="EXR4" s="803"/>
      <c r="EXS4" s="803"/>
      <c r="EXT4" s="803"/>
      <c r="EXU4" s="802"/>
      <c r="EXV4" s="803"/>
      <c r="EXW4" s="803"/>
      <c r="EXX4" s="803"/>
      <c r="EXY4" s="802"/>
      <c r="EXZ4" s="803"/>
      <c r="EYA4" s="803"/>
      <c r="EYB4" s="803"/>
      <c r="EYC4" s="802"/>
      <c r="EYD4" s="803"/>
      <c r="EYE4" s="803"/>
      <c r="EYF4" s="803"/>
      <c r="EYG4" s="802"/>
      <c r="EYH4" s="803"/>
      <c r="EYI4" s="803"/>
      <c r="EYJ4" s="803"/>
      <c r="EYK4" s="802"/>
      <c r="EYL4" s="803"/>
      <c r="EYM4" s="803"/>
      <c r="EYN4" s="803"/>
      <c r="EYO4" s="802"/>
      <c r="EYP4" s="803"/>
      <c r="EYQ4" s="803"/>
      <c r="EYR4" s="803"/>
      <c r="EYS4" s="802"/>
      <c r="EYT4" s="803"/>
      <c r="EYU4" s="803"/>
      <c r="EYV4" s="803"/>
      <c r="EYW4" s="802"/>
      <c r="EYX4" s="803"/>
      <c r="EYY4" s="803"/>
      <c r="EYZ4" s="803"/>
      <c r="EZA4" s="802"/>
      <c r="EZB4" s="803"/>
      <c r="EZC4" s="803"/>
      <c r="EZD4" s="803"/>
      <c r="EZE4" s="802"/>
      <c r="EZF4" s="803"/>
      <c r="EZG4" s="803"/>
      <c r="EZH4" s="803"/>
      <c r="EZI4" s="802"/>
      <c r="EZJ4" s="803"/>
      <c r="EZK4" s="803"/>
      <c r="EZL4" s="803"/>
      <c r="EZM4" s="802"/>
      <c r="EZN4" s="803"/>
      <c r="EZO4" s="803"/>
      <c r="EZP4" s="803"/>
      <c r="EZQ4" s="802"/>
      <c r="EZR4" s="803"/>
      <c r="EZS4" s="803"/>
      <c r="EZT4" s="803"/>
      <c r="EZU4" s="802"/>
      <c r="EZV4" s="803"/>
      <c r="EZW4" s="803"/>
      <c r="EZX4" s="803"/>
      <c r="EZY4" s="802"/>
      <c r="EZZ4" s="803"/>
      <c r="FAA4" s="803"/>
      <c r="FAB4" s="803"/>
      <c r="FAC4" s="802"/>
      <c r="FAD4" s="803"/>
      <c r="FAE4" s="803"/>
      <c r="FAF4" s="803"/>
      <c r="FAG4" s="802"/>
      <c r="FAH4" s="803"/>
      <c r="FAI4" s="803"/>
      <c r="FAJ4" s="803"/>
      <c r="FAK4" s="802"/>
      <c r="FAL4" s="803"/>
      <c r="FAM4" s="803"/>
      <c r="FAN4" s="803"/>
      <c r="FAO4" s="802"/>
      <c r="FAP4" s="803"/>
      <c r="FAQ4" s="803"/>
      <c r="FAR4" s="803"/>
      <c r="FAS4" s="802"/>
      <c r="FAT4" s="803"/>
      <c r="FAU4" s="803"/>
      <c r="FAV4" s="803"/>
      <c r="FAW4" s="802"/>
      <c r="FAX4" s="803"/>
      <c r="FAY4" s="803"/>
      <c r="FAZ4" s="803"/>
      <c r="FBA4" s="802"/>
      <c r="FBB4" s="803"/>
      <c r="FBC4" s="803"/>
      <c r="FBD4" s="803"/>
      <c r="FBE4" s="802"/>
      <c r="FBF4" s="803"/>
      <c r="FBG4" s="803"/>
      <c r="FBH4" s="803"/>
      <c r="FBI4" s="802"/>
      <c r="FBJ4" s="803"/>
      <c r="FBK4" s="803"/>
      <c r="FBL4" s="803"/>
      <c r="FBM4" s="802"/>
      <c r="FBN4" s="803"/>
      <c r="FBO4" s="803"/>
      <c r="FBP4" s="803"/>
      <c r="FBQ4" s="802"/>
      <c r="FBR4" s="803"/>
      <c r="FBS4" s="803"/>
      <c r="FBT4" s="803"/>
      <c r="FBU4" s="802"/>
      <c r="FBV4" s="803"/>
      <c r="FBW4" s="803"/>
      <c r="FBX4" s="803"/>
      <c r="FBY4" s="802"/>
      <c r="FBZ4" s="803"/>
      <c r="FCA4" s="803"/>
      <c r="FCB4" s="803"/>
      <c r="FCC4" s="802"/>
      <c r="FCD4" s="803"/>
      <c r="FCE4" s="803"/>
      <c r="FCF4" s="803"/>
      <c r="FCG4" s="802"/>
      <c r="FCH4" s="803"/>
      <c r="FCI4" s="803"/>
      <c r="FCJ4" s="803"/>
      <c r="FCK4" s="802"/>
      <c r="FCL4" s="803"/>
      <c r="FCM4" s="803"/>
      <c r="FCN4" s="803"/>
      <c r="FCO4" s="802"/>
      <c r="FCP4" s="803"/>
      <c r="FCQ4" s="803"/>
      <c r="FCR4" s="803"/>
      <c r="FCS4" s="802"/>
      <c r="FCT4" s="803"/>
      <c r="FCU4" s="803"/>
      <c r="FCV4" s="803"/>
      <c r="FCW4" s="802"/>
      <c r="FCX4" s="803"/>
      <c r="FCY4" s="803"/>
      <c r="FCZ4" s="803"/>
      <c r="FDA4" s="802"/>
      <c r="FDB4" s="803"/>
      <c r="FDC4" s="803"/>
      <c r="FDD4" s="803"/>
      <c r="FDE4" s="802"/>
      <c r="FDF4" s="803"/>
      <c r="FDG4" s="803"/>
      <c r="FDH4" s="803"/>
      <c r="FDI4" s="802"/>
      <c r="FDJ4" s="803"/>
      <c r="FDK4" s="803"/>
      <c r="FDL4" s="803"/>
      <c r="FDM4" s="802"/>
      <c r="FDN4" s="803"/>
      <c r="FDO4" s="803"/>
      <c r="FDP4" s="803"/>
      <c r="FDQ4" s="802"/>
      <c r="FDR4" s="803"/>
      <c r="FDS4" s="803"/>
      <c r="FDT4" s="803"/>
      <c r="FDU4" s="802"/>
      <c r="FDV4" s="803"/>
      <c r="FDW4" s="803"/>
      <c r="FDX4" s="803"/>
      <c r="FDY4" s="802"/>
      <c r="FDZ4" s="803"/>
      <c r="FEA4" s="803"/>
      <c r="FEB4" s="803"/>
      <c r="FEC4" s="802"/>
      <c r="FED4" s="803"/>
      <c r="FEE4" s="803"/>
      <c r="FEF4" s="803"/>
      <c r="FEG4" s="802"/>
      <c r="FEH4" s="803"/>
      <c r="FEI4" s="803"/>
      <c r="FEJ4" s="803"/>
      <c r="FEK4" s="802"/>
      <c r="FEL4" s="803"/>
      <c r="FEM4" s="803"/>
      <c r="FEN4" s="803"/>
      <c r="FEO4" s="802"/>
      <c r="FEP4" s="803"/>
      <c r="FEQ4" s="803"/>
      <c r="FER4" s="803"/>
      <c r="FES4" s="802"/>
      <c r="FET4" s="803"/>
      <c r="FEU4" s="803"/>
      <c r="FEV4" s="803"/>
      <c r="FEW4" s="802"/>
      <c r="FEX4" s="803"/>
      <c r="FEY4" s="803"/>
      <c r="FEZ4" s="803"/>
      <c r="FFA4" s="802"/>
      <c r="FFB4" s="803"/>
      <c r="FFC4" s="803"/>
      <c r="FFD4" s="803"/>
      <c r="FFE4" s="802"/>
      <c r="FFF4" s="803"/>
      <c r="FFG4" s="803"/>
      <c r="FFH4" s="803"/>
      <c r="FFI4" s="802"/>
      <c r="FFJ4" s="803"/>
      <c r="FFK4" s="803"/>
      <c r="FFL4" s="803"/>
      <c r="FFM4" s="802"/>
      <c r="FFN4" s="803"/>
      <c r="FFO4" s="803"/>
      <c r="FFP4" s="803"/>
      <c r="FFQ4" s="802"/>
      <c r="FFR4" s="803"/>
      <c r="FFS4" s="803"/>
      <c r="FFT4" s="803"/>
      <c r="FFU4" s="802"/>
      <c r="FFV4" s="803"/>
      <c r="FFW4" s="803"/>
      <c r="FFX4" s="803"/>
      <c r="FFY4" s="802"/>
      <c r="FFZ4" s="803"/>
      <c r="FGA4" s="803"/>
      <c r="FGB4" s="803"/>
      <c r="FGC4" s="802"/>
      <c r="FGD4" s="803"/>
      <c r="FGE4" s="803"/>
      <c r="FGF4" s="803"/>
      <c r="FGG4" s="802"/>
      <c r="FGH4" s="803"/>
      <c r="FGI4" s="803"/>
      <c r="FGJ4" s="803"/>
      <c r="FGK4" s="802"/>
      <c r="FGL4" s="803"/>
      <c r="FGM4" s="803"/>
      <c r="FGN4" s="803"/>
      <c r="FGO4" s="802"/>
      <c r="FGP4" s="803"/>
      <c r="FGQ4" s="803"/>
      <c r="FGR4" s="803"/>
      <c r="FGS4" s="802"/>
      <c r="FGT4" s="803"/>
      <c r="FGU4" s="803"/>
      <c r="FGV4" s="803"/>
      <c r="FGW4" s="802"/>
      <c r="FGX4" s="803"/>
      <c r="FGY4" s="803"/>
      <c r="FGZ4" s="803"/>
      <c r="FHA4" s="802"/>
      <c r="FHB4" s="803"/>
      <c r="FHC4" s="803"/>
      <c r="FHD4" s="803"/>
      <c r="FHE4" s="802"/>
      <c r="FHF4" s="803"/>
      <c r="FHG4" s="803"/>
      <c r="FHH4" s="803"/>
      <c r="FHI4" s="802"/>
      <c r="FHJ4" s="803"/>
      <c r="FHK4" s="803"/>
      <c r="FHL4" s="803"/>
      <c r="FHM4" s="802"/>
      <c r="FHN4" s="803"/>
      <c r="FHO4" s="803"/>
      <c r="FHP4" s="803"/>
      <c r="FHQ4" s="802"/>
      <c r="FHR4" s="803"/>
      <c r="FHS4" s="803"/>
      <c r="FHT4" s="803"/>
      <c r="FHU4" s="802"/>
      <c r="FHV4" s="803"/>
      <c r="FHW4" s="803"/>
      <c r="FHX4" s="803"/>
      <c r="FHY4" s="802"/>
      <c r="FHZ4" s="803"/>
      <c r="FIA4" s="803"/>
      <c r="FIB4" s="803"/>
      <c r="FIC4" s="802"/>
      <c r="FID4" s="803"/>
      <c r="FIE4" s="803"/>
      <c r="FIF4" s="803"/>
      <c r="FIG4" s="802"/>
      <c r="FIH4" s="803"/>
      <c r="FII4" s="803"/>
      <c r="FIJ4" s="803"/>
      <c r="FIK4" s="802"/>
      <c r="FIL4" s="803"/>
      <c r="FIM4" s="803"/>
      <c r="FIN4" s="803"/>
      <c r="FIO4" s="802"/>
      <c r="FIP4" s="803"/>
      <c r="FIQ4" s="803"/>
      <c r="FIR4" s="803"/>
      <c r="FIS4" s="802"/>
      <c r="FIT4" s="803"/>
      <c r="FIU4" s="803"/>
      <c r="FIV4" s="803"/>
      <c r="FIW4" s="802"/>
      <c r="FIX4" s="803"/>
      <c r="FIY4" s="803"/>
      <c r="FIZ4" s="803"/>
      <c r="FJA4" s="802"/>
      <c r="FJB4" s="803"/>
      <c r="FJC4" s="803"/>
      <c r="FJD4" s="803"/>
      <c r="FJE4" s="802"/>
      <c r="FJF4" s="803"/>
      <c r="FJG4" s="803"/>
      <c r="FJH4" s="803"/>
      <c r="FJI4" s="802"/>
      <c r="FJJ4" s="803"/>
      <c r="FJK4" s="803"/>
      <c r="FJL4" s="803"/>
      <c r="FJM4" s="802"/>
      <c r="FJN4" s="803"/>
      <c r="FJO4" s="803"/>
      <c r="FJP4" s="803"/>
      <c r="FJQ4" s="802"/>
      <c r="FJR4" s="803"/>
      <c r="FJS4" s="803"/>
      <c r="FJT4" s="803"/>
      <c r="FJU4" s="802"/>
      <c r="FJV4" s="803"/>
      <c r="FJW4" s="803"/>
      <c r="FJX4" s="803"/>
      <c r="FJY4" s="802"/>
      <c r="FJZ4" s="803"/>
      <c r="FKA4" s="803"/>
      <c r="FKB4" s="803"/>
      <c r="FKC4" s="802"/>
      <c r="FKD4" s="803"/>
      <c r="FKE4" s="803"/>
      <c r="FKF4" s="803"/>
      <c r="FKG4" s="802"/>
      <c r="FKH4" s="803"/>
      <c r="FKI4" s="803"/>
      <c r="FKJ4" s="803"/>
      <c r="FKK4" s="802"/>
      <c r="FKL4" s="803"/>
      <c r="FKM4" s="803"/>
      <c r="FKN4" s="803"/>
      <c r="FKO4" s="802"/>
      <c r="FKP4" s="803"/>
      <c r="FKQ4" s="803"/>
      <c r="FKR4" s="803"/>
      <c r="FKS4" s="802"/>
      <c r="FKT4" s="803"/>
      <c r="FKU4" s="803"/>
      <c r="FKV4" s="803"/>
      <c r="FKW4" s="802"/>
      <c r="FKX4" s="803"/>
      <c r="FKY4" s="803"/>
      <c r="FKZ4" s="803"/>
      <c r="FLA4" s="802"/>
      <c r="FLB4" s="803"/>
      <c r="FLC4" s="803"/>
      <c r="FLD4" s="803"/>
      <c r="FLE4" s="802"/>
      <c r="FLF4" s="803"/>
      <c r="FLG4" s="803"/>
      <c r="FLH4" s="803"/>
      <c r="FLI4" s="802"/>
      <c r="FLJ4" s="803"/>
      <c r="FLK4" s="803"/>
      <c r="FLL4" s="803"/>
      <c r="FLM4" s="802"/>
      <c r="FLN4" s="803"/>
      <c r="FLO4" s="803"/>
      <c r="FLP4" s="803"/>
      <c r="FLQ4" s="802"/>
      <c r="FLR4" s="803"/>
      <c r="FLS4" s="803"/>
      <c r="FLT4" s="803"/>
      <c r="FLU4" s="802"/>
      <c r="FLV4" s="803"/>
      <c r="FLW4" s="803"/>
      <c r="FLX4" s="803"/>
      <c r="FLY4" s="802"/>
      <c r="FLZ4" s="803"/>
      <c r="FMA4" s="803"/>
      <c r="FMB4" s="803"/>
      <c r="FMC4" s="802"/>
      <c r="FMD4" s="803"/>
      <c r="FME4" s="803"/>
      <c r="FMF4" s="803"/>
      <c r="FMG4" s="802"/>
      <c r="FMH4" s="803"/>
      <c r="FMI4" s="803"/>
      <c r="FMJ4" s="803"/>
      <c r="FMK4" s="802"/>
      <c r="FML4" s="803"/>
      <c r="FMM4" s="803"/>
      <c r="FMN4" s="803"/>
      <c r="FMO4" s="802"/>
      <c r="FMP4" s="803"/>
      <c r="FMQ4" s="803"/>
      <c r="FMR4" s="803"/>
      <c r="FMS4" s="802"/>
      <c r="FMT4" s="803"/>
      <c r="FMU4" s="803"/>
      <c r="FMV4" s="803"/>
      <c r="FMW4" s="802"/>
      <c r="FMX4" s="803"/>
      <c r="FMY4" s="803"/>
      <c r="FMZ4" s="803"/>
      <c r="FNA4" s="802"/>
      <c r="FNB4" s="803"/>
      <c r="FNC4" s="803"/>
      <c r="FND4" s="803"/>
      <c r="FNE4" s="802"/>
      <c r="FNF4" s="803"/>
      <c r="FNG4" s="803"/>
      <c r="FNH4" s="803"/>
      <c r="FNI4" s="802"/>
      <c r="FNJ4" s="803"/>
      <c r="FNK4" s="803"/>
      <c r="FNL4" s="803"/>
      <c r="FNM4" s="802"/>
      <c r="FNN4" s="803"/>
      <c r="FNO4" s="803"/>
      <c r="FNP4" s="803"/>
      <c r="FNQ4" s="802"/>
      <c r="FNR4" s="803"/>
      <c r="FNS4" s="803"/>
      <c r="FNT4" s="803"/>
      <c r="FNU4" s="802"/>
      <c r="FNV4" s="803"/>
      <c r="FNW4" s="803"/>
      <c r="FNX4" s="803"/>
      <c r="FNY4" s="802"/>
      <c r="FNZ4" s="803"/>
      <c r="FOA4" s="803"/>
      <c r="FOB4" s="803"/>
      <c r="FOC4" s="802"/>
      <c r="FOD4" s="803"/>
      <c r="FOE4" s="803"/>
      <c r="FOF4" s="803"/>
      <c r="FOG4" s="802"/>
      <c r="FOH4" s="803"/>
      <c r="FOI4" s="803"/>
      <c r="FOJ4" s="803"/>
      <c r="FOK4" s="802"/>
      <c r="FOL4" s="803"/>
      <c r="FOM4" s="803"/>
      <c r="FON4" s="803"/>
      <c r="FOO4" s="802"/>
      <c r="FOP4" s="803"/>
      <c r="FOQ4" s="803"/>
      <c r="FOR4" s="803"/>
      <c r="FOS4" s="802"/>
      <c r="FOT4" s="803"/>
      <c r="FOU4" s="803"/>
      <c r="FOV4" s="803"/>
      <c r="FOW4" s="802"/>
      <c r="FOX4" s="803"/>
      <c r="FOY4" s="803"/>
      <c r="FOZ4" s="803"/>
      <c r="FPA4" s="802"/>
      <c r="FPB4" s="803"/>
      <c r="FPC4" s="803"/>
      <c r="FPD4" s="803"/>
      <c r="FPE4" s="802"/>
      <c r="FPF4" s="803"/>
      <c r="FPG4" s="803"/>
      <c r="FPH4" s="803"/>
      <c r="FPI4" s="802"/>
      <c r="FPJ4" s="803"/>
      <c r="FPK4" s="803"/>
      <c r="FPL4" s="803"/>
      <c r="FPM4" s="802"/>
      <c r="FPN4" s="803"/>
      <c r="FPO4" s="803"/>
      <c r="FPP4" s="803"/>
      <c r="FPQ4" s="802"/>
      <c r="FPR4" s="803"/>
      <c r="FPS4" s="803"/>
      <c r="FPT4" s="803"/>
      <c r="FPU4" s="802"/>
      <c r="FPV4" s="803"/>
      <c r="FPW4" s="803"/>
      <c r="FPX4" s="803"/>
      <c r="FPY4" s="802"/>
      <c r="FPZ4" s="803"/>
      <c r="FQA4" s="803"/>
      <c r="FQB4" s="803"/>
      <c r="FQC4" s="802"/>
      <c r="FQD4" s="803"/>
      <c r="FQE4" s="803"/>
      <c r="FQF4" s="803"/>
      <c r="FQG4" s="802"/>
      <c r="FQH4" s="803"/>
      <c r="FQI4" s="803"/>
      <c r="FQJ4" s="803"/>
      <c r="FQK4" s="802"/>
      <c r="FQL4" s="803"/>
      <c r="FQM4" s="803"/>
      <c r="FQN4" s="803"/>
      <c r="FQO4" s="802"/>
      <c r="FQP4" s="803"/>
      <c r="FQQ4" s="803"/>
      <c r="FQR4" s="803"/>
      <c r="FQS4" s="802"/>
      <c r="FQT4" s="803"/>
      <c r="FQU4" s="803"/>
      <c r="FQV4" s="803"/>
      <c r="FQW4" s="802"/>
      <c r="FQX4" s="803"/>
      <c r="FQY4" s="803"/>
      <c r="FQZ4" s="803"/>
      <c r="FRA4" s="802"/>
      <c r="FRB4" s="803"/>
      <c r="FRC4" s="803"/>
      <c r="FRD4" s="803"/>
      <c r="FRE4" s="802"/>
      <c r="FRF4" s="803"/>
      <c r="FRG4" s="803"/>
      <c r="FRH4" s="803"/>
      <c r="FRI4" s="802"/>
      <c r="FRJ4" s="803"/>
      <c r="FRK4" s="803"/>
      <c r="FRL4" s="803"/>
      <c r="FRM4" s="802"/>
      <c r="FRN4" s="803"/>
      <c r="FRO4" s="803"/>
      <c r="FRP4" s="803"/>
      <c r="FRQ4" s="802"/>
      <c r="FRR4" s="803"/>
      <c r="FRS4" s="803"/>
      <c r="FRT4" s="803"/>
      <c r="FRU4" s="802"/>
      <c r="FRV4" s="803"/>
      <c r="FRW4" s="803"/>
      <c r="FRX4" s="803"/>
      <c r="FRY4" s="802"/>
      <c r="FRZ4" s="803"/>
      <c r="FSA4" s="803"/>
      <c r="FSB4" s="803"/>
      <c r="FSC4" s="802"/>
      <c r="FSD4" s="803"/>
      <c r="FSE4" s="803"/>
      <c r="FSF4" s="803"/>
      <c r="FSG4" s="802"/>
      <c r="FSH4" s="803"/>
      <c r="FSI4" s="803"/>
      <c r="FSJ4" s="803"/>
      <c r="FSK4" s="802"/>
      <c r="FSL4" s="803"/>
      <c r="FSM4" s="803"/>
      <c r="FSN4" s="803"/>
      <c r="FSO4" s="802"/>
      <c r="FSP4" s="803"/>
      <c r="FSQ4" s="803"/>
      <c r="FSR4" s="803"/>
      <c r="FSS4" s="802"/>
      <c r="FST4" s="803"/>
      <c r="FSU4" s="803"/>
      <c r="FSV4" s="803"/>
      <c r="FSW4" s="802"/>
      <c r="FSX4" s="803"/>
      <c r="FSY4" s="803"/>
      <c r="FSZ4" s="803"/>
      <c r="FTA4" s="802"/>
      <c r="FTB4" s="803"/>
      <c r="FTC4" s="803"/>
      <c r="FTD4" s="803"/>
      <c r="FTE4" s="802"/>
      <c r="FTF4" s="803"/>
      <c r="FTG4" s="803"/>
      <c r="FTH4" s="803"/>
      <c r="FTI4" s="802"/>
      <c r="FTJ4" s="803"/>
      <c r="FTK4" s="803"/>
      <c r="FTL4" s="803"/>
      <c r="FTM4" s="802"/>
      <c r="FTN4" s="803"/>
      <c r="FTO4" s="803"/>
      <c r="FTP4" s="803"/>
      <c r="FTQ4" s="802"/>
      <c r="FTR4" s="803"/>
      <c r="FTS4" s="803"/>
      <c r="FTT4" s="803"/>
      <c r="FTU4" s="802"/>
      <c r="FTV4" s="803"/>
      <c r="FTW4" s="803"/>
      <c r="FTX4" s="803"/>
      <c r="FTY4" s="802"/>
      <c r="FTZ4" s="803"/>
      <c r="FUA4" s="803"/>
      <c r="FUB4" s="803"/>
      <c r="FUC4" s="802"/>
      <c r="FUD4" s="803"/>
      <c r="FUE4" s="803"/>
      <c r="FUF4" s="803"/>
      <c r="FUG4" s="802"/>
      <c r="FUH4" s="803"/>
      <c r="FUI4" s="803"/>
      <c r="FUJ4" s="803"/>
      <c r="FUK4" s="802"/>
      <c r="FUL4" s="803"/>
      <c r="FUM4" s="803"/>
      <c r="FUN4" s="803"/>
      <c r="FUO4" s="802"/>
      <c r="FUP4" s="803"/>
      <c r="FUQ4" s="803"/>
      <c r="FUR4" s="803"/>
      <c r="FUS4" s="802"/>
      <c r="FUT4" s="803"/>
      <c r="FUU4" s="803"/>
      <c r="FUV4" s="803"/>
      <c r="FUW4" s="802"/>
      <c r="FUX4" s="803"/>
      <c r="FUY4" s="803"/>
      <c r="FUZ4" s="803"/>
      <c r="FVA4" s="802"/>
      <c r="FVB4" s="803"/>
      <c r="FVC4" s="803"/>
      <c r="FVD4" s="803"/>
      <c r="FVE4" s="802"/>
      <c r="FVF4" s="803"/>
      <c r="FVG4" s="803"/>
      <c r="FVH4" s="803"/>
      <c r="FVI4" s="802"/>
      <c r="FVJ4" s="803"/>
      <c r="FVK4" s="803"/>
      <c r="FVL4" s="803"/>
      <c r="FVM4" s="802"/>
      <c r="FVN4" s="803"/>
      <c r="FVO4" s="803"/>
      <c r="FVP4" s="803"/>
      <c r="FVQ4" s="802"/>
      <c r="FVR4" s="803"/>
      <c r="FVS4" s="803"/>
      <c r="FVT4" s="803"/>
      <c r="FVU4" s="802"/>
      <c r="FVV4" s="803"/>
      <c r="FVW4" s="803"/>
      <c r="FVX4" s="803"/>
      <c r="FVY4" s="802"/>
      <c r="FVZ4" s="803"/>
      <c r="FWA4" s="803"/>
      <c r="FWB4" s="803"/>
      <c r="FWC4" s="802"/>
      <c r="FWD4" s="803"/>
      <c r="FWE4" s="803"/>
      <c r="FWF4" s="803"/>
      <c r="FWG4" s="802"/>
      <c r="FWH4" s="803"/>
      <c r="FWI4" s="803"/>
      <c r="FWJ4" s="803"/>
      <c r="FWK4" s="802"/>
      <c r="FWL4" s="803"/>
      <c r="FWM4" s="803"/>
      <c r="FWN4" s="803"/>
      <c r="FWO4" s="802"/>
      <c r="FWP4" s="803"/>
      <c r="FWQ4" s="803"/>
      <c r="FWR4" s="803"/>
      <c r="FWS4" s="802"/>
      <c r="FWT4" s="803"/>
      <c r="FWU4" s="803"/>
      <c r="FWV4" s="803"/>
      <c r="FWW4" s="802"/>
      <c r="FWX4" s="803"/>
      <c r="FWY4" s="803"/>
      <c r="FWZ4" s="803"/>
      <c r="FXA4" s="802"/>
      <c r="FXB4" s="803"/>
      <c r="FXC4" s="803"/>
      <c r="FXD4" s="803"/>
      <c r="FXE4" s="802"/>
      <c r="FXF4" s="803"/>
      <c r="FXG4" s="803"/>
      <c r="FXH4" s="803"/>
      <c r="FXI4" s="802"/>
      <c r="FXJ4" s="803"/>
      <c r="FXK4" s="803"/>
      <c r="FXL4" s="803"/>
      <c r="FXM4" s="802"/>
      <c r="FXN4" s="803"/>
      <c r="FXO4" s="803"/>
      <c r="FXP4" s="803"/>
      <c r="FXQ4" s="802"/>
      <c r="FXR4" s="803"/>
      <c r="FXS4" s="803"/>
      <c r="FXT4" s="803"/>
      <c r="FXU4" s="802"/>
      <c r="FXV4" s="803"/>
      <c r="FXW4" s="803"/>
      <c r="FXX4" s="803"/>
      <c r="FXY4" s="802"/>
      <c r="FXZ4" s="803"/>
      <c r="FYA4" s="803"/>
      <c r="FYB4" s="803"/>
      <c r="FYC4" s="802"/>
      <c r="FYD4" s="803"/>
      <c r="FYE4" s="803"/>
      <c r="FYF4" s="803"/>
      <c r="FYG4" s="802"/>
      <c r="FYH4" s="803"/>
      <c r="FYI4" s="803"/>
      <c r="FYJ4" s="803"/>
      <c r="FYK4" s="802"/>
      <c r="FYL4" s="803"/>
      <c r="FYM4" s="803"/>
      <c r="FYN4" s="803"/>
      <c r="FYO4" s="802"/>
      <c r="FYP4" s="803"/>
      <c r="FYQ4" s="803"/>
      <c r="FYR4" s="803"/>
      <c r="FYS4" s="802"/>
      <c r="FYT4" s="803"/>
      <c r="FYU4" s="803"/>
      <c r="FYV4" s="803"/>
      <c r="FYW4" s="802"/>
      <c r="FYX4" s="803"/>
      <c r="FYY4" s="803"/>
      <c r="FYZ4" s="803"/>
      <c r="FZA4" s="802"/>
      <c r="FZB4" s="803"/>
      <c r="FZC4" s="803"/>
      <c r="FZD4" s="803"/>
      <c r="FZE4" s="802"/>
      <c r="FZF4" s="803"/>
      <c r="FZG4" s="803"/>
      <c r="FZH4" s="803"/>
      <c r="FZI4" s="802"/>
      <c r="FZJ4" s="803"/>
      <c r="FZK4" s="803"/>
      <c r="FZL4" s="803"/>
      <c r="FZM4" s="802"/>
      <c r="FZN4" s="803"/>
      <c r="FZO4" s="803"/>
      <c r="FZP4" s="803"/>
      <c r="FZQ4" s="802"/>
      <c r="FZR4" s="803"/>
      <c r="FZS4" s="803"/>
      <c r="FZT4" s="803"/>
      <c r="FZU4" s="802"/>
      <c r="FZV4" s="803"/>
      <c r="FZW4" s="803"/>
      <c r="FZX4" s="803"/>
      <c r="FZY4" s="802"/>
      <c r="FZZ4" s="803"/>
      <c r="GAA4" s="803"/>
      <c r="GAB4" s="803"/>
      <c r="GAC4" s="802"/>
      <c r="GAD4" s="803"/>
      <c r="GAE4" s="803"/>
      <c r="GAF4" s="803"/>
      <c r="GAG4" s="802"/>
      <c r="GAH4" s="803"/>
      <c r="GAI4" s="803"/>
      <c r="GAJ4" s="803"/>
      <c r="GAK4" s="802"/>
      <c r="GAL4" s="803"/>
      <c r="GAM4" s="803"/>
      <c r="GAN4" s="803"/>
      <c r="GAO4" s="802"/>
      <c r="GAP4" s="803"/>
      <c r="GAQ4" s="803"/>
      <c r="GAR4" s="803"/>
      <c r="GAS4" s="802"/>
      <c r="GAT4" s="803"/>
      <c r="GAU4" s="803"/>
      <c r="GAV4" s="803"/>
      <c r="GAW4" s="802"/>
      <c r="GAX4" s="803"/>
      <c r="GAY4" s="803"/>
      <c r="GAZ4" s="803"/>
      <c r="GBA4" s="802"/>
      <c r="GBB4" s="803"/>
      <c r="GBC4" s="803"/>
      <c r="GBD4" s="803"/>
      <c r="GBE4" s="802"/>
      <c r="GBF4" s="803"/>
      <c r="GBG4" s="803"/>
      <c r="GBH4" s="803"/>
      <c r="GBI4" s="802"/>
      <c r="GBJ4" s="803"/>
      <c r="GBK4" s="803"/>
      <c r="GBL4" s="803"/>
      <c r="GBM4" s="802"/>
      <c r="GBN4" s="803"/>
      <c r="GBO4" s="803"/>
      <c r="GBP4" s="803"/>
      <c r="GBQ4" s="802"/>
      <c r="GBR4" s="803"/>
      <c r="GBS4" s="803"/>
      <c r="GBT4" s="803"/>
      <c r="GBU4" s="802"/>
      <c r="GBV4" s="803"/>
      <c r="GBW4" s="803"/>
      <c r="GBX4" s="803"/>
      <c r="GBY4" s="802"/>
      <c r="GBZ4" s="803"/>
      <c r="GCA4" s="803"/>
      <c r="GCB4" s="803"/>
      <c r="GCC4" s="802"/>
      <c r="GCD4" s="803"/>
      <c r="GCE4" s="803"/>
      <c r="GCF4" s="803"/>
      <c r="GCG4" s="802"/>
      <c r="GCH4" s="803"/>
      <c r="GCI4" s="803"/>
      <c r="GCJ4" s="803"/>
      <c r="GCK4" s="802"/>
      <c r="GCL4" s="803"/>
      <c r="GCM4" s="803"/>
      <c r="GCN4" s="803"/>
      <c r="GCO4" s="802"/>
      <c r="GCP4" s="803"/>
      <c r="GCQ4" s="803"/>
      <c r="GCR4" s="803"/>
      <c r="GCS4" s="802"/>
      <c r="GCT4" s="803"/>
      <c r="GCU4" s="803"/>
      <c r="GCV4" s="803"/>
      <c r="GCW4" s="802"/>
      <c r="GCX4" s="803"/>
      <c r="GCY4" s="803"/>
      <c r="GCZ4" s="803"/>
      <c r="GDA4" s="802"/>
      <c r="GDB4" s="803"/>
      <c r="GDC4" s="803"/>
      <c r="GDD4" s="803"/>
      <c r="GDE4" s="802"/>
      <c r="GDF4" s="803"/>
      <c r="GDG4" s="803"/>
      <c r="GDH4" s="803"/>
      <c r="GDI4" s="802"/>
      <c r="GDJ4" s="803"/>
      <c r="GDK4" s="803"/>
      <c r="GDL4" s="803"/>
      <c r="GDM4" s="802"/>
      <c r="GDN4" s="803"/>
      <c r="GDO4" s="803"/>
      <c r="GDP4" s="803"/>
      <c r="GDQ4" s="802"/>
      <c r="GDR4" s="803"/>
      <c r="GDS4" s="803"/>
      <c r="GDT4" s="803"/>
      <c r="GDU4" s="802"/>
      <c r="GDV4" s="803"/>
      <c r="GDW4" s="803"/>
      <c r="GDX4" s="803"/>
      <c r="GDY4" s="802"/>
      <c r="GDZ4" s="803"/>
      <c r="GEA4" s="803"/>
      <c r="GEB4" s="803"/>
      <c r="GEC4" s="802"/>
      <c r="GED4" s="803"/>
      <c r="GEE4" s="803"/>
      <c r="GEF4" s="803"/>
      <c r="GEG4" s="802"/>
      <c r="GEH4" s="803"/>
      <c r="GEI4" s="803"/>
      <c r="GEJ4" s="803"/>
      <c r="GEK4" s="802"/>
      <c r="GEL4" s="803"/>
      <c r="GEM4" s="803"/>
      <c r="GEN4" s="803"/>
      <c r="GEO4" s="802"/>
      <c r="GEP4" s="803"/>
      <c r="GEQ4" s="803"/>
      <c r="GER4" s="803"/>
      <c r="GES4" s="802"/>
      <c r="GET4" s="803"/>
      <c r="GEU4" s="803"/>
      <c r="GEV4" s="803"/>
      <c r="GEW4" s="802"/>
      <c r="GEX4" s="803"/>
      <c r="GEY4" s="803"/>
      <c r="GEZ4" s="803"/>
      <c r="GFA4" s="802"/>
      <c r="GFB4" s="803"/>
      <c r="GFC4" s="803"/>
      <c r="GFD4" s="803"/>
      <c r="GFE4" s="802"/>
      <c r="GFF4" s="803"/>
      <c r="GFG4" s="803"/>
      <c r="GFH4" s="803"/>
      <c r="GFI4" s="802"/>
      <c r="GFJ4" s="803"/>
      <c r="GFK4" s="803"/>
      <c r="GFL4" s="803"/>
      <c r="GFM4" s="802"/>
      <c r="GFN4" s="803"/>
      <c r="GFO4" s="803"/>
      <c r="GFP4" s="803"/>
      <c r="GFQ4" s="802"/>
      <c r="GFR4" s="803"/>
      <c r="GFS4" s="803"/>
      <c r="GFT4" s="803"/>
      <c r="GFU4" s="802"/>
      <c r="GFV4" s="803"/>
      <c r="GFW4" s="803"/>
      <c r="GFX4" s="803"/>
      <c r="GFY4" s="802"/>
      <c r="GFZ4" s="803"/>
      <c r="GGA4" s="803"/>
      <c r="GGB4" s="803"/>
      <c r="GGC4" s="802"/>
      <c r="GGD4" s="803"/>
      <c r="GGE4" s="803"/>
      <c r="GGF4" s="803"/>
      <c r="GGG4" s="802"/>
      <c r="GGH4" s="803"/>
      <c r="GGI4" s="803"/>
      <c r="GGJ4" s="803"/>
      <c r="GGK4" s="802"/>
      <c r="GGL4" s="803"/>
      <c r="GGM4" s="803"/>
      <c r="GGN4" s="803"/>
      <c r="GGO4" s="802"/>
      <c r="GGP4" s="803"/>
      <c r="GGQ4" s="803"/>
      <c r="GGR4" s="803"/>
      <c r="GGS4" s="802"/>
      <c r="GGT4" s="803"/>
      <c r="GGU4" s="803"/>
      <c r="GGV4" s="803"/>
      <c r="GGW4" s="802"/>
      <c r="GGX4" s="803"/>
      <c r="GGY4" s="803"/>
      <c r="GGZ4" s="803"/>
      <c r="GHA4" s="802"/>
      <c r="GHB4" s="803"/>
      <c r="GHC4" s="803"/>
      <c r="GHD4" s="803"/>
      <c r="GHE4" s="802"/>
      <c r="GHF4" s="803"/>
      <c r="GHG4" s="803"/>
      <c r="GHH4" s="803"/>
      <c r="GHI4" s="802"/>
      <c r="GHJ4" s="803"/>
      <c r="GHK4" s="803"/>
      <c r="GHL4" s="803"/>
      <c r="GHM4" s="802"/>
      <c r="GHN4" s="803"/>
      <c r="GHO4" s="803"/>
      <c r="GHP4" s="803"/>
      <c r="GHQ4" s="802"/>
      <c r="GHR4" s="803"/>
      <c r="GHS4" s="803"/>
      <c r="GHT4" s="803"/>
      <c r="GHU4" s="802"/>
      <c r="GHV4" s="803"/>
      <c r="GHW4" s="803"/>
      <c r="GHX4" s="803"/>
      <c r="GHY4" s="802"/>
      <c r="GHZ4" s="803"/>
      <c r="GIA4" s="803"/>
      <c r="GIB4" s="803"/>
      <c r="GIC4" s="802"/>
      <c r="GID4" s="803"/>
      <c r="GIE4" s="803"/>
      <c r="GIF4" s="803"/>
      <c r="GIG4" s="802"/>
      <c r="GIH4" s="803"/>
      <c r="GII4" s="803"/>
      <c r="GIJ4" s="803"/>
      <c r="GIK4" s="802"/>
      <c r="GIL4" s="803"/>
      <c r="GIM4" s="803"/>
      <c r="GIN4" s="803"/>
      <c r="GIO4" s="802"/>
      <c r="GIP4" s="803"/>
      <c r="GIQ4" s="803"/>
      <c r="GIR4" s="803"/>
      <c r="GIS4" s="802"/>
      <c r="GIT4" s="803"/>
      <c r="GIU4" s="803"/>
      <c r="GIV4" s="803"/>
      <c r="GIW4" s="802"/>
      <c r="GIX4" s="803"/>
      <c r="GIY4" s="803"/>
      <c r="GIZ4" s="803"/>
      <c r="GJA4" s="802"/>
      <c r="GJB4" s="803"/>
      <c r="GJC4" s="803"/>
      <c r="GJD4" s="803"/>
      <c r="GJE4" s="802"/>
      <c r="GJF4" s="803"/>
      <c r="GJG4" s="803"/>
      <c r="GJH4" s="803"/>
      <c r="GJI4" s="802"/>
      <c r="GJJ4" s="803"/>
      <c r="GJK4" s="803"/>
      <c r="GJL4" s="803"/>
      <c r="GJM4" s="802"/>
      <c r="GJN4" s="803"/>
      <c r="GJO4" s="803"/>
      <c r="GJP4" s="803"/>
      <c r="GJQ4" s="802"/>
      <c r="GJR4" s="803"/>
      <c r="GJS4" s="803"/>
      <c r="GJT4" s="803"/>
      <c r="GJU4" s="802"/>
      <c r="GJV4" s="803"/>
      <c r="GJW4" s="803"/>
      <c r="GJX4" s="803"/>
      <c r="GJY4" s="802"/>
      <c r="GJZ4" s="803"/>
      <c r="GKA4" s="803"/>
      <c r="GKB4" s="803"/>
      <c r="GKC4" s="802"/>
      <c r="GKD4" s="803"/>
      <c r="GKE4" s="803"/>
      <c r="GKF4" s="803"/>
      <c r="GKG4" s="802"/>
      <c r="GKH4" s="803"/>
      <c r="GKI4" s="803"/>
      <c r="GKJ4" s="803"/>
      <c r="GKK4" s="802"/>
      <c r="GKL4" s="803"/>
      <c r="GKM4" s="803"/>
      <c r="GKN4" s="803"/>
      <c r="GKO4" s="802"/>
      <c r="GKP4" s="803"/>
      <c r="GKQ4" s="803"/>
      <c r="GKR4" s="803"/>
      <c r="GKS4" s="802"/>
      <c r="GKT4" s="803"/>
      <c r="GKU4" s="803"/>
      <c r="GKV4" s="803"/>
      <c r="GKW4" s="802"/>
      <c r="GKX4" s="803"/>
      <c r="GKY4" s="803"/>
      <c r="GKZ4" s="803"/>
      <c r="GLA4" s="802"/>
      <c r="GLB4" s="803"/>
      <c r="GLC4" s="803"/>
      <c r="GLD4" s="803"/>
      <c r="GLE4" s="802"/>
      <c r="GLF4" s="803"/>
      <c r="GLG4" s="803"/>
      <c r="GLH4" s="803"/>
      <c r="GLI4" s="802"/>
      <c r="GLJ4" s="803"/>
      <c r="GLK4" s="803"/>
      <c r="GLL4" s="803"/>
      <c r="GLM4" s="802"/>
      <c r="GLN4" s="803"/>
      <c r="GLO4" s="803"/>
      <c r="GLP4" s="803"/>
      <c r="GLQ4" s="802"/>
      <c r="GLR4" s="803"/>
      <c r="GLS4" s="803"/>
      <c r="GLT4" s="803"/>
      <c r="GLU4" s="802"/>
      <c r="GLV4" s="803"/>
      <c r="GLW4" s="803"/>
      <c r="GLX4" s="803"/>
      <c r="GLY4" s="802"/>
      <c r="GLZ4" s="803"/>
      <c r="GMA4" s="803"/>
      <c r="GMB4" s="803"/>
      <c r="GMC4" s="802"/>
      <c r="GMD4" s="803"/>
      <c r="GME4" s="803"/>
      <c r="GMF4" s="803"/>
      <c r="GMG4" s="802"/>
      <c r="GMH4" s="803"/>
      <c r="GMI4" s="803"/>
      <c r="GMJ4" s="803"/>
      <c r="GMK4" s="802"/>
      <c r="GML4" s="803"/>
      <c r="GMM4" s="803"/>
      <c r="GMN4" s="803"/>
      <c r="GMO4" s="802"/>
      <c r="GMP4" s="803"/>
      <c r="GMQ4" s="803"/>
      <c r="GMR4" s="803"/>
      <c r="GMS4" s="802"/>
      <c r="GMT4" s="803"/>
      <c r="GMU4" s="803"/>
      <c r="GMV4" s="803"/>
      <c r="GMW4" s="802"/>
      <c r="GMX4" s="803"/>
      <c r="GMY4" s="803"/>
      <c r="GMZ4" s="803"/>
      <c r="GNA4" s="802"/>
      <c r="GNB4" s="803"/>
      <c r="GNC4" s="803"/>
      <c r="GND4" s="803"/>
      <c r="GNE4" s="802"/>
      <c r="GNF4" s="803"/>
      <c r="GNG4" s="803"/>
      <c r="GNH4" s="803"/>
      <c r="GNI4" s="802"/>
      <c r="GNJ4" s="803"/>
      <c r="GNK4" s="803"/>
      <c r="GNL4" s="803"/>
      <c r="GNM4" s="802"/>
      <c r="GNN4" s="803"/>
      <c r="GNO4" s="803"/>
      <c r="GNP4" s="803"/>
      <c r="GNQ4" s="802"/>
      <c r="GNR4" s="803"/>
      <c r="GNS4" s="803"/>
      <c r="GNT4" s="803"/>
      <c r="GNU4" s="802"/>
      <c r="GNV4" s="803"/>
      <c r="GNW4" s="803"/>
      <c r="GNX4" s="803"/>
      <c r="GNY4" s="802"/>
      <c r="GNZ4" s="803"/>
      <c r="GOA4" s="803"/>
      <c r="GOB4" s="803"/>
      <c r="GOC4" s="802"/>
      <c r="GOD4" s="803"/>
      <c r="GOE4" s="803"/>
      <c r="GOF4" s="803"/>
      <c r="GOG4" s="802"/>
      <c r="GOH4" s="803"/>
      <c r="GOI4" s="803"/>
      <c r="GOJ4" s="803"/>
      <c r="GOK4" s="802"/>
      <c r="GOL4" s="803"/>
      <c r="GOM4" s="803"/>
      <c r="GON4" s="803"/>
      <c r="GOO4" s="802"/>
      <c r="GOP4" s="803"/>
      <c r="GOQ4" s="803"/>
      <c r="GOR4" s="803"/>
      <c r="GOS4" s="802"/>
      <c r="GOT4" s="803"/>
      <c r="GOU4" s="803"/>
      <c r="GOV4" s="803"/>
      <c r="GOW4" s="802"/>
      <c r="GOX4" s="803"/>
      <c r="GOY4" s="803"/>
      <c r="GOZ4" s="803"/>
      <c r="GPA4" s="802"/>
      <c r="GPB4" s="803"/>
      <c r="GPC4" s="803"/>
      <c r="GPD4" s="803"/>
      <c r="GPE4" s="802"/>
      <c r="GPF4" s="803"/>
      <c r="GPG4" s="803"/>
      <c r="GPH4" s="803"/>
      <c r="GPI4" s="802"/>
      <c r="GPJ4" s="803"/>
      <c r="GPK4" s="803"/>
      <c r="GPL4" s="803"/>
      <c r="GPM4" s="802"/>
      <c r="GPN4" s="803"/>
      <c r="GPO4" s="803"/>
      <c r="GPP4" s="803"/>
      <c r="GPQ4" s="802"/>
      <c r="GPR4" s="803"/>
      <c r="GPS4" s="803"/>
      <c r="GPT4" s="803"/>
      <c r="GPU4" s="802"/>
      <c r="GPV4" s="803"/>
      <c r="GPW4" s="803"/>
      <c r="GPX4" s="803"/>
      <c r="GPY4" s="802"/>
      <c r="GPZ4" s="803"/>
      <c r="GQA4" s="803"/>
      <c r="GQB4" s="803"/>
      <c r="GQC4" s="802"/>
      <c r="GQD4" s="803"/>
      <c r="GQE4" s="803"/>
      <c r="GQF4" s="803"/>
      <c r="GQG4" s="802"/>
      <c r="GQH4" s="803"/>
      <c r="GQI4" s="803"/>
      <c r="GQJ4" s="803"/>
      <c r="GQK4" s="802"/>
      <c r="GQL4" s="803"/>
      <c r="GQM4" s="803"/>
      <c r="GQN4" s="803"/>
      <c r="GQO4" s="802"/>
      <c r="GQP4" s="803"/>
      <c r="GQQ4" s="803"/>
      <c r="GQR4" s="803"/>
      <c r="GQS4" s="802"/>
      <c r="GQT4" s="803"/>
      <c r="GQU4" s="803"/>
      <c r="GQV4" s="803"/>
      <c r="GQW4" s="802"/>
      <c r="GQX4" s="803"/>
      <c r="GQY4" s="803"/>
      <c r="GQZ4" s="803"/>
      <c r="GRA4" s="802"/>
      <c r="GRB4" s="803"/>
      <c r="GRC4" s="803"/>
      <c r="GRD4" s="803"/>
      <c r="GRE4" s="802"/>
      <c r="GRF4" s="803"/>
      <c r="GRG4" s="803"/>
      <c r="GRH4" s="803"/>
      <c r="GRI4" s="802"/>
      <c r="GRJ4" s="803"/>
      <c r="GRK4" s="803"/>
      <c r="GRL4" s="803"/>
      <c r="GRM4" s="802"/>
      <c r="GRN4" s="803"/>
      <c r="GRO4" s="803"/>
      <c r="GRP4" s="803"/>
      <c r="GRQ4" s="802"/>
      <c r="GRR4" s="803"/>
      <c r="GRS4" s="803"/>
      <c r="GRT4" s="803"/>
      <c r="GRU4" s="802"/>
      <c r="GRV4" s="803"/>
      <c r="GRW4" s="803"/>
      <c r="GRX4" s="803"/>
      <c r="GRY4" s="802"/>
      <c r="GRZ4" s="803"/>
      <c r="GSA4" s="803"/>
      <c r="GSB4" s="803"/>
      <c r="GSC4" s="802"/>
      <c r="GSD4" s="803"/>
      <c r="GSE4" s="803"/>
      <c r="GSF4" s="803"/>
      <c r="GSG4" s="802"/>
      <c r="GSH4" s="803"/>
      <c r="GSI4" s="803"/>
      <c r="GSJ4" s="803"/>
      <c r="GSK4" s="802"/>
      <c r="GSL4" s="803"/>
      <c r="GSM4" s="803"/>
      <c r="GSN4" s="803"/>
      <c r="GSO4" s="802"/>
      <c r="GSP4" s="803"/>
      <c r="GSQ4" s="803"/>
      <c r="GSR4" s="803"/>
      <c r="GSS4" s="802"/>
      <c r="GST4" s="803"/>
      <c r="GSU4" s="803"/>
      <c r="GSV4" s="803"/>
      <c r="GSW4" s="802"/>
      <c r="GSX4" s="803"/>
      <c r="GSY4" s="803"/>
      <c r="GSZ4" s="803"/>
      <c r="GTA4" s="802"/>
      <c r="GTB4" s="803"/>
      <c r="GTC4" s="803"/>
      <c r="GTD4" s="803"/>
      <c r="GTE4" s="802"/>
      <c r="GTF4" s="803"/>
      <c r="GTG4" s="803"/>
      <c r="GTH4" s="803"/>
      <c r="GTI4" s="802"/>
      <c r="GTJ4" s="803"/>
      <c r="GTK4" s="803"/>
      <c r="GTL4" s="803"/>
      <c r="GTM4" s="802"/>
      <c r="GTN4" s="803"/>
      <c r="GTO4" s="803"/>
      <c r="GTP4" s="803"/>
      <c r="GTQ4" s="802"/>
      <c r="GTR4" s="803"/>
      <c r="GTS4" s="803"/>
      <c r="GTT4" s="803"/>
      <c r="GTU4" s="802"/>
      <c r="GTV4" s="803"/>
      <c r="GTW4" s="803"/>
      <c r="GTX4" s="803"/>
      <c r="GTY4" s="802"/>
      <c r="GTZ4" s="803"/>
      <c r="GUA4" s="803"/>
      <c r="GUB4" s="803"/>
      <c r="GUC4" s="802"/>
      <c r="GUD4" s="803"/>
      <c r="GUE4" s="803"/>
      <c r="GUF4" s="803"/>
      <c r="GUG4" s="802"/>
      <c r="GUH4" s="803"/>
      <c r="GUI4" s="803"/>
      <c r="GUJ4" s="803"/>
      <c r="GUK4" s="802"/>
      <c r="GUL4" s="803"/>
      <c r="GUM4" s="803"/>
      <c r="GUN4" s="803"/>
      <c r="GUO4" s="802"/>
      <c r="GUP4" s="803"/>
      <c r="GUQ4" s="803"/>
      <c r="GUR4" s="803"/>
      <c r="GUS4" s="802"/>
      <c r="GUT4" s="803"/>
      <c r="GUU4" s="803"/>
      <c r="GUV4" s="803"/>
      <c r="GUW4" s="802"/>
      <c r="GUX4" s="803"/>
      <c r="GUY4" s="803"/>
      <c r="GUZ4" s="803"/>
      <c r="GVA4" s="802"/>
      <c r="GVB4" s="803"/>
      <c r="GVC4" s="803"/>
      <c r="GVD4" s="803"/>
      <c r="GVE4" s="802"/>
      <c r="GVF4" s="803"/>
      <c r="GVG4" s="803"/>
      <c r="GVH4" s="803"/>
      <c r="GVI4" s="802"/>
      <c r="GVJ4" s="803"/>
      <c r="GVK4" s="803"/>
      <c r="GVL4" s="803"/>
      <c r="GVM4" s="802"/>
      <c r="GVN4" s="803"/>
      <c r="GVO4" s="803"/>
      <c r="GVP4" s="803"/>
      <c r="GVQ4" s="802"/>
      <c r="GVR4" s="803"/>
      <c r="GVS4" s="803"/>
      <c r="GVT4" s="803"/>
      <c r="GVU4" s="802"/>
      <c r="GVV4" s="803"/>
      <c r="GVW4" s="803"/>
      <c r="GVX4" s="803"/>
      <c r="GVY4" s="802"/>
      <c r="GVZ4" s="803"/>
      <c r="GWA4" s="803"/>
      <c r="GWB4" s="803"/>
      <c r="GWC4" s="802"/>
      <c r="GWD4" s="803"/>
      <c r="GWE4" s="803"/>
      <c r="GWF4" s="803"/>
      <c r="GWG4" s="802"/>
      <c r="GWH4" s="803"/>
      <c r="GWI4" s="803"/>
      <c r="GWJ4" s="803"/>
      <c r="GWK4" s="802"/>
      <c r="GWL4" s="803"/>
      <c r="GWM4" s="803"/>
      <c r="GWN4" s="803"/>
      <c r="GWO4" s="802"/>
      <c r="GWP4" s="803"/>
      <c r="GWQ4" s="803"/>
      <c r="GWR4" s="803"/>
      <c r="GWS4" s="802"/>
      <c r="GWT4" s="803"/>
      <c r="GWU4" s="803"/>
      <c r="GWV4" s="803"/>
      <c r="GWW4" s="802"/>
      <c r="GWX4" s="803"/>
      <c r="GWY4" s="803"/>
      <c r="GWZ4" s="803"/>
      <c r="GXA4" s="802"/>
      <c r="GXB4" s="803"/>
      <c r="GXC4" s="803"/>
      <c r="GXD4" s="803"/>
      <c r="GXE4" s="802"/>
      <c r="GXF4" s="803"/>
      <c r="GXG4" s="803"/>
      <c r="GXH4" s="803"/>
      <c r="GXI4" s="802"/>
      <c r="GXJ4" s="803"/>
      <c r="GXK4" s="803"/>
      <c r="GXL4" s="803"/>
      <c r="GXM4" s="802"/>
      <c r="GXN4" s="803"/>
      <c r="GXO4" s="803"/>
      <c r="GXP4" s="803"/>
      <c r="GXQ4" s="802"/>
      <c r="GXR4" s="803"/>
      <c r="GXS4" s="803"/>
      <c r="GXT4" s="803"/>
      <c r="GXU4" s="802"/>
      <c r="GXV4" s="803"/>
      <c r="GXW4" s="803"/>
      <c r="GXX4" s="803"/>
      <c r="GXY4" s="802"/>
      <c r="GXZ4" s="803"/>
      <c r="GYA4" s="803"/>
      <c r="GYB4" s="803"/>
      <c r="GYC4" s="802"/>
      <c r="GYD4" s="803"/>
      <c r="GYE4" s="803"/>
      <c r="GYF4" s="803"/>
      <c r="GYG4" s="802"/>
      <c r="GYH4" s="803"/>
      <c r="GYI4" s="803"/>
      <c r="GYJ4" s="803"/>
      <c r="GYK4" s="802"/>
      <c r="GYL4" s="803"/>
      <c r="GYM4" s="803"/>
      <c r="GYN4" s="803"/>
      <c r="GYO4" s="802"/>
      <c r="GYP4" s="803"/>
      <c r="GYQ4" s="803"/>
      <c r="GYR4" s="803"/>
      <c r="GYS4" s="802"/>
      <c r="GYT4" s="803"/>
      <c r="GYU4" s="803"/>
      <c r="GYV4" s="803"/>
      <c r="GYW4" s="802"/>
      <c r="GYX4" s="803"/>
      <c r="GYY4" s="803"/>
      <c r="GYZ4" s="803"/>
      <c r="GZA4" s="802"/>
      <c r="GZB4" s="803"/>
      <c r="GZC4" s="803"/>
      <c r="GZD4" s="803"/>
      <c r="GZE4" s="802"/>
      <c r="GZF4" s="803"/>
      <c r="GZG4" s="803"/>
      <c r="GZH4" s="803"/>
      <c r="GZI4" s="802"/>
      <c r="GZJ4" s="803"/>
      <c r="GZK4" s="803"/>
      <c r="GZL4" s="803"/>
      <c r="GZM4" s="802"/>
      <c r="GZN4" s="803"/>
      <c r="GZO4" s="803"/>
      <c r="GZP4" s="803"/>
      <c r="GZQ4" s="802"/>
      <c r="GZR4" s="803"/>
      <c r="GZS4" s="803"/>
      <c r="GZT4" s="803"/>
      <c r="GZU4" s="802"/>
      <c r="GZV4" s="803"/>
      <c r="GZW4" s="803"/>
      <c r="GZX4" s="803"/>
      <c r="GZY4" s="802"/>
      <c r="GZZ4" s="803"/>
      <c r="HAA4" s="803"/>
      <c r="HAB4" s="803"/>
      <c r="HAC4" s="802"/>
      <c r="HAD4" s="803"/>
      <c r="HAE4" s="803"/>
      <c r="HAF4" s="803"/>
      <c r="HAG4" s="802"/>
      <c r="HAH4" s="803"/>
      <c r="HAI4" s="803"/>
      <c r="HAJ4" s="803"/>
      <c r="HAK4" s="802"/>
      <c r="HAL4" s="803"/>
      <c r="HAM4" s="803"/>
      <c r="HAN4" s="803"/>
      <c r="HAO4" s="802"/>
      <c r="HAP4" s="803"/>
      <c r="HAQ4" s="803"/>
      <c r="HAR4" s="803"/>
      <c r="HAS4" s="802"/>
      <c r="HAT4" s="803"/>
      <c r="HAU4" s="803"/>
      <c r="HAV4" s="803"/>
      <c r="HAW4" s="802"/>
      <c r="HAX4" s="803"/>
      <c r="HAY4" s="803"/>
      <c r="HAZ4" s="803"/>
      <c r="HBA4" s="802"/>
      <c r="HBB4" s="803"/>
      <c r="HBC4" s="803"/>
      <c r="HBD4" s="803"/>
      <c r="HBE4" s="802"/>
      <c r="HBF4" s="803"/>
      <c r="HBG4" s="803"/>
      <c r="HBH4" s="803"/>
      <c r="HBI4" s="802"/>
      <c r="HBJ4" s="803"/>
      <c r="HBK4" s="803"/>
      <c r="HBL4" s="803"/>
      <c r="HBM4" s="802"/>
      <c r="HBN4" s="803"/>
      <c r="HBO4" s="803"/>
      <c r="HBP4" s="803"/>
      <c r="HBQ4" s="802"/>
      <c r="HBR4" s="803"/>
      <c r="HBS4" s="803"/>
      <c r="HBT4" s="803"/>
      <c r="HBU4" s="802"/>
      <c r="HBV4" s="803"/>
      <c r="HBW4" s="803"/>
      <c r="HBX4" s="803"/>
      <c r="HBY4" s="802"/>
      <c r="HBZ4" s="803"/>
      <c r="HCA4" s="803"/>
      <c r="HCB4" s="803"/>
      <c r="HCC4" s="802"/>
      <c r="HCD4" s="803"/>
      <c r="HCE4" s="803"/>
      <c r="HCF4" s="803"/>
      <c r="HCG4" s="802"/>
      <c r="HCH4" s="803"/>
      <c r="HCI4" s="803"/>
      <c r="HCJ4" s="803"/>
      <c r="HCK4" s="802"/>
      <c r="HCL4" s="803"/>
      <c r="HCM4" s="803"/>
      <c r="HCN4" s="803"/>
      <c r="HCO4" s="802"/>
      <c r="HCP4" s="803"/>
      <c r="HCQ4" s="803"/>
      <c r="HCR4" s="803"/>
      <c r="HCS4" s="802"/>
      <c r="HCT4" s="803"/>
      <c r="HCU4" s="803"/>
      <c r="HCV4" s="803"/>
      <c r="HCW4" s="802"/>
      <c r="HCX4" s="803"/>
      <c r="HCY4" s="803"/>
      <c r="HCZ4" s="803"/>
      <c r="HDA4" s="802"/>
      <c r="HDB4" s="803"/>
      <c r="HDC4" s="803"/>
      <c r="HDD4" s="803"/>
      <c r="HDE4" s="802"/>
      <c r="HDF4" s="803"/>
      <c r="HDG4" s="803"/>
      <c r="HDH4" s="803"/>
      <c r="HDI4" s="802"/>
      <c r="HDJ4" s="803"/>
      <c r="HDK4" s="803"/>
      <c r="HDL4" s="803"/>
      <c r="HDM4" s="802"/>
      <c r="HDN4" s="803"/>
      <c r="HDO4" s="803"/>
      <c r="HDP4" s="803"/>
      <c r="HDQ4" s="802"/>
      <c r="HDR4" s="803"/>
      <c r="HDS4" s="803"/>
      <c r="HDT4" s="803"/>
      <c r="HDU4" s="802"/>
      <c r="HDV4" s="803"/>
      <c r="HDW4" s="803"/>
      <c r="HDX4" s="803"/>
      <c r="HDY4" s="802"/>
      <c r="HDZ4" s="803"/>
      <c r="HEA4" s="803"/>
      <c r="HEB4" s="803"/>
      <c r="HEC4" s="802"/>
      <c r="HED4" s="803"/>
      <c r="HEE4" s="803"/>
      <c r="HEF4" s="803"/>
      <c r="HEG4" s="802"/>
      <c r="HEH4" s="803"/>
      <c r="HEI4" s="803"/>
      <c r="HEJ4" s="803"/>
      <c r="HEK4" s="802"/>
      <c r="HEL4" s="803"/>
      <c r="HEM4" s="803"/>
      <c r="HEN4" s="803"/>
      <c r="HEO4" s="802"/>
      <c r="HEP4" s="803"/>
      <c r="HEQ4" s="803"/>
      <c r="HER4" s="803"/>
      <c r="HES4" s="802"/>
      <c r="HET4" s="803"/>
      <c r="HEU4" s="803"/>
      <c r="HEV4" s="803"/>
      <c r="HEW4" s="802"/>
      <c r="HEX4" s="803"/>
      <c r="HEY4" s="803"/>
      <c r="HEZ4" s="803"/>
      <c r="HFA4" s="802"/>
      <c r="HFB4" s="803"/>
      <c r="HFC4" s="803"/>
      <c r="HFD4" s="803"/>
      <c r="HFE4" s="802"/>
      <c r="HFF4" s="803"/>
      <c r="HFG4" s="803"/>
      <c r="HFH4" s="803"/>
      <c r="HFI4" s="802"/>
      <c r="HFJ4" s="803"/>
      <c r="HFK4" s="803"/>
      <c r="HFL4" s="803"/>
      <c r="HFM4" s="802"/>
      <c r="HFN4" s="803"/>
      <c r="HFO4" s="803"/>
      <c r="HFP4" s="803"/>
      <c r="HFQ4" s="802"/>
      <c r="HFR4" s="803"/>
      <c r="HFS4" s="803"/>
      <c r="HFT4" s="803"/>
      <c r="HFU4" s="802"/>
      <c r="HFV4" s="803"/>
      <c r="HFW4" s="803"/>
      <c r="HFX4" s="803"/>
      <c r="HFY4" s="802"/>
      <c r="HFZ4" s="803"/>
      <c r="HGA4" s="803"/>
      <c r="HGB4" s="803"/>
      <c r="HGC4" s="802"/>
      <c r="HGD4" s="803"/>
      <c r="HGE4" s="803"/>
      <c r="HGF4" s="803"/>
      <c r="HGG4" s="802"/>
      <c r="HGH4" s="803"/>
      <c r="HGI4" s="803"/>
      <c r="HGJ4" s="803"/>
      <c r="HGK4" s="802"/>
      <c r="HGL4" s="803"/>
      <c r="HGM4" s="803"/>
      <c r="HGN4" s="803"/>
      <c r="HGO4" s="802"/>
      <c r="HGP4" s="803"/>
      <c r="HGQ4" s="803"/>
      <c r="HGR4" s="803"/>
      <c r="HGS4" s="802"/>
      <c r="HGT4" s="803"/>
      <c r="HGU4" s="803"/>
      <c r="HGV4" s="803"/>
      <c r="HGW4" s="802"/>
      <c r="HGX4" s="803"/>
      <c r="HGY4" s="803"/>
      <c r="HGZ4" s="803"/>
      <c r="HHA4" s="802"/>
      <c r="HHB4" s="803"/>
      <c r="HHC4" s="803"/>
      <c r="HHD4" s="803"/>
      <c r="HHE4" s="802"/>
      <c r="HHF4" s="803"/>
      <c r="HHG4" s="803"/>
      <c r="HHH4" s="803"/>
      <c r="HHI4" s="802"/>
      <c r="HHJ4" s="803"/>
      <c r="HHK4" s="803"/>
      <c r="HHL4" s="803"/>
      <c r="HHM4" s="802"/>
      <c r="HHN4" s="803"/>
      <c r="HHO4" s="803"/>
      <c r="HHP4" s="803"/>
      <c r="HHQ4" s="802"/>
      <c r="HHR4" s="803"/>
      <c r="HHS4" s="803"/>
      <c r="HHT4" s="803"/>
      <c r="HHU4" s="802"/>
      <c r="HHV4" s="803"/>
      <c r="HHW4" s="803"/>
      <c r="HHX4" s="803"/>
      <c r="HHY4" s="802"/>
      <c r="HHZ4" s="803"/>
      <c r="HIA4" s="803"/>
      <c r="HIB4" s="803"/>
      <c r="HIC4" s="802"/>
      <c r="HID4" s="803"/>
      <c r="HIE4" s="803"/>
      <c r="HIF4" s="803"/>
      <c r="HIG4" s="802"/>
      <c r="HIH4" s="803"/>
      <c r="HII4" s="803"/>
      <c r="HIJ4" s="803"/>
      <c r="HIK4" s="802"/>
      <c r="HIL4" s="803"/>
      <c r="HIM4" s="803"/>
      <c r="HIN4" s="803"/>
      <c r="HIO4" s="802"/>
      <c r="HIP4" s="803"/>
      <c r="HIQ4" s="803"/>
      <c r="HIR4" s="803"/>
      <c r="HIS4" s="802"/>
      <c r="HIT4" s="803"/>
      <c r="HIU4" s="803"/>
      <c r="HIV4" s="803"/>
      <c r="HIW4" s="802"/>
      <c r="HIX4" s="803"/>
      <c r="HIY4" s="803"/>
      <c r="HIZ4" s="803"/>
      <c r="HJA4" s="802"/>
      <c r="HJB4" s="803"/>
      <c r="HJC4" s="803"/>
      <c r="HJD4" s="803"/>
      <c r="HJE4" s="802"/>
      <c r="HJF4" s="803"/>
      <c r="HJG4" s="803"/>
      <c r="HJH4" s="803"/>
      <c r="HJI4" s="802"/>
      <c r="HJJ4" s="803"/>
      <c r="HJK4" s="803"/>
      <c r="HJL4" s="803"/>
      <c r="HJM4" s="802"/>
      <c r="HJN4" s="803"/>
      <c r="HJO4" s="803"/>
      <c r="HJP4" s="803"/>
      <c r="HJQ4" s="802"/>
      <c r="HJR4" s="803"/>
      <c r="HJS4" s="803"/>
      <c r="HJT4" s="803"/>
      <c r="HJU4" s="802"/>
      <c r="HJV4" s="803"/>
      <c r="HJW4" s="803"/>
      <c r="HJX4" s="803"/>
      <c r="HJY4" s="802"/>
      <c r="HJZ4" s="803"/>
      <c r="HKA4" s="803"/>
      <c r="HKB4" s="803"/>
      <c r="HKC4" s="802"/>
      <c r="HKD4" s="803"/>
      <c r="HKE4" s="803"/>
      <c r="HKF4" s="803"/>
      <c r="HKG4" s="802"/>
      <c r="HKH4" s="803"/>
      <c r="HKI4" s="803"/>
      <c r="HKJ4" s="803"/>
      <c r="HKK4" s="802"/>
      <c r="HKL4" s="803"/>
      <c r="HKM4" s="803"/>
      <c r="HKN4" s="803"/>
      <c r="HKO4" s="802"/>
      <c r="HKP4" s="803"/>
      <c r="HKQ4" s="803"/>
      <c r="HKR4" s="803"/>
      <c r="HKS4" s="802"/>
      <c r="HKT4" s="803"/>
      <c r="HKU4" s="803"/>
      <c r="HKV4" s="803"/>
      <c r="HKW4" s="802"/>
      <c r="HKX4" s="803"/>
      <c r="HKY4" s="803"/>
      <c r="HKZ4" s="803"/>
      <c r="HLA4" s="802"/>
      <c r="HLB4" s="803"/>
      <c r="HLC4" s="803"/>
      <c r="HLD4" s="803"/>
      <c r="HLE4" s="802"/>
      <c r="HLF4" s="803"/>
      <c r="HLG4" s="803"/>
      <c r="HLH4" s="803"/>
      <c r="HLI4" s="802"/>
      <c r="HLJ4" s="803"/>
      <c r="HLK4" s="803"/>
      <c r="HLL4" s="803"/>
      <c r="HLM4" s="802"/>
      <c r="HLN4" s="803"/>
      <c r="HLO4" s="803"/>
      <c r="HLP4" s="803"/>
      <c r="HLQ4" s="802"/>
      <c r="HLR4" s="803"/>
      <c r="HLS4" s="803"/>
      <c r="HLT4" s="803"/>
      <c r="HLU4" s="802"/>
      <c r="HLV4" s="803"/>
      <c r="HLW4" s="803"/>
      <c r="HLX4" s="803"/>
      <c r="HLY4" s="802"/>
      <c r="HLZ4" s="803"/>
      <c r="HMA4" s="803"/>
      <c r="HMB4" s="803"/>
      <c r="HMC4" s="802"/>
      <c r="HMD4" s="803"/>
      <c r="HME4" s="803"/>
      <c r="HMF4" s="803"/>
      <c r="HMG4" s="802"/>
      <c r="HMH4" s="803"/>
      <c r="HMI4" s="803"/>
      <c r="HMJ4" s="803"/>
      <c r="HMK4" s="802"/>
      <c r="HML4" s="803"/>
      <c r="HMM4" s="803"/>
      <c r="HMN4" s="803"/>
      <c r="HMO4" s="802"/>
      <c r="HMP4" s="803"/>
      <c r="HMQ4" s="803"/>
      <c r="HMR4" s="803"/>
      <c r="HMS4" s="802"/>
      <c r="HMT4" s="803"/>
      <c r="HMU4" s="803"/>
      <c r="HMV4" s="803"/>
      <c r="HMW4" s="802"/>
      <c r="HMX4" s="803"/>
      <c r="HMY4" s="803"/>
      <c r="HMZ4" s="803"/>
      <c r="HNA4" s="802"/>
      <c r="HNB4" s="803"/>
      <c r="HNC4" s="803"/>
      <c r="HND4" s="803"/>
      <c r="HNE4" s="802"/>
      <c r="HNF4" s="803"/>
      <c r="HNG4" s="803"/>
      <c r="HNH4" s="803"/>
      <c r="HNI4" s="802"/>
      <c r="HNJ4" s="803"/>
      <c r="HNK4" s="803"/>
      <c r="HNL4" s="803"/>
      <c r="HNM4" s="802"/>
      <c r="HNN4" s="803"/>
      <c r="HNO4" s="803"/>
      <c r="HNP4" s="803"/>
      <c r="HNQ4" s="802"/>
      <c r="HNR4" s="803"/>
      <c r="HNS4" s="803"/>
      <c r="HNT4" s="803"/>
      <c r="HNU4" s="802"/>
      <c r="HNV4" s="803"/>
      <c r="HNW4" s="803"/>
      <c r="HNX4" s="803"/>
      <c r="HNY4" s="802"/>
      <c r="HNZ4" s="803"/>
      <c r="HOA4" s="803"/>
      <c r="HOB4" s="803"/>
      <c r="HOC4" s="802"/>
      <c r="HOD4" s="803"/>
      <c r="HOE4" s="803"/>
      <c r="HOF4" s="803"/>
      <c r="HOG4" s="802"/>
      <c r="HOH4" s="803"/>
      <c r="HOI4" s="803"/>
      <c r="HOJ4" s="803"/>
      <c r="HOK4" s="802"/>
      <c r="HOL4" s="803"/>
      <c r="HOM4" s="803"/>
      <c r="HON4" s="803"/>
      <c r="HOO4" s="802"/>
      <c r="HOP4" s="803"/>
      <c r="HOQ4" s="803"/>
      <c r="HOR4" s="803"/>
      <c r="HOS4" s="802"/>
      <c r="HOT4" s="803"/>
      <c r="HOU4" s="803"/>
      <c r="HOV4" s="803"/>
      <c r="HOW4" s="802"/>
      <c r="HOX4" s="803"/>
      <c r="HOY4" s="803"/>
      <c r="HOZ4" s="803"/>
      <c r="HPA4" s="802"/>
      <c r="HPB4" s="803"/>
      <c r="HPC4" s="803"/>
      <c r="HPD4" s="803"/>
      <c r="HPE4" s="802"/>
      <c r="HPF4" s="803"/>
      <c r="HPG4" s="803"/>
      <c r="HPH4" s="803"/>
      <c r="HPI4" s="802"/>
      <c r="HPJ4" s="803"/>
      <c r="HPK4" s="803"/>
      <c r="HPL4" s="803"/>
      <c r="HPM4" s="802"/>
      <c r="HPN4" s="803"/>
      <c r="HPO4" s="803"/>
      <c r="HPP4" s="803"/>
      <c r="HPQ4" s="802"/>
      <c r="HPR4" s="803"/>
      <c r="HPS4" s="803"/>
      <c r="HPT4" s="803"/>
      <c r="HPU4" s="802"/>
      <c r="HPV4" s="803"/>
      <c r="HPW4" s="803"/>
      <c r="HPX4" s="803"/>
      <c r="HPY4" s="802"/>
      <c r="HPZ4" s="803"/>
      <c r="HQA4" s="803"/>
      <c r="HQB4" s="803"/>
      <c r="HQC4" s="802"/>
      <c r="HQD4" s="803"/>
      <c r="HQE4" s="803"/>
      <c r="HQF4" s="803"/>
      <c r="HQG4" s="802"/>
      <c r="HQH4" s="803"/>
      <c r="HQI4" s="803"/>
      <c r="HQJ4" s="803"/>
      <c r="HQK4" s="802"/>
      <c r="HQL4" s="803"/>
      <c r="HQM4" s="803"/>
      <c r="HQN4" s="803"/>
      <c r="HQO4" s="802"/>
      <c r="HQP4" s="803"/>
      <c r="HQQ4" s="803"/>
      <c r="HQR4" s="803"/>
      <c r="HQS4" s="802"/>
      <c r="HQT4" s="803"/>
      <c r="HQU4" s="803"/>
      <c r="HQV4" s="803"/>
      <c r="HQW4" s="802"/>
      <c r="HQX4" s="803"/>
      <c r="HQY4" s="803"/>
      <c r="HQZ4" s="803"/>
      <c r="HRA4" s="802"/>
      <c r="HRB4" s="803"/>
      <c r="HRC4" s="803"/>
      <c r="HRD4" s="803"/>
      <c r="HRE4" s="802"/>
      <c r="HRF4" s="803"/>
      <c r="HRG4" s="803"/>
      <c r="HRH4" s="803"/>
      <c r="HRI4" s="802"/>
      <c r="HRJ4" s="803"/>
      <c r="HRK4" s="803"/>
      <c r="HRL4" s="803"/>
      <c r="HRM4" s="802"/>
      <c r="HRN4" s="803"/>
      <c r="HRO4" s="803"/>
      <c r="HRP4" s="803"/>
      <c r="HRQ4" s="802"/>
      <c r="HRR4" s="803"/>
      <c r="HRS4" s="803"/>
      <c r="HRT4" s="803"/>
      <c r="HRU4" s="802"/>
      <c r="HRV4" s="803"/>
      <c r="HRW4" s="803"/>
      <c r="HRX4" s="803"/>
      <c r="HRY4" s="802"/>
      <c r="HRZ4" s="803"/>
      <c r="HSA4" s="803"/>
      <c r="HSB4" s="803"/>
      <c r="HSC4" s="802"/>
      <c r="HSD4" s="803"/>
      <c r="HSE4" s="803"/>
      <c r="HSF4" s="803"/>
      <c r="HSG4" s="802"/>
      <c r="HSH4" s="803"/>
      <c r="HSI4" s="803"/>
      <c r="HSJ4" s="803"/>
      <c r="HSK4" s="802"/>
      <c r="HSL4" s="803"/>
      <c r="HSM4" s="803"/>
      <c r="HSN4" s="803"/>
      <c r="HSO4" s="802"/>
      <c r="HSP4" s="803"/>
      <c r="HSQ4" s="803"/>
      <c r="HSR4" s="803"/>
      <c r="HSS4" s="802"/>
      <c r="HST4" s="803"/>
      <c r="HSU4" s="803"/>
      <c r="HSV4" s="803"/>
      <c r="HSW4" s="802"/>
      <c r="HSX4" s="803"/>
      <c r="HSY4" s="803"/>
      <c r="HSZ4" s="803"/>
      <c r="HTA4" s="802"/>
      <c r="HTB4" s="803"/>
      <c r="HTC4" s="803"/>
      <c r="HTD4" s="803"/>
      <c r="HTE4" s="802"/>
      <c r="HTF4" s="803"/>
      <c r="HTG4" s="803"/>
      <c r="HTH4" s="803"/>
      <c r="HTI4" s="802"/>
      <c r="HTJ4" s="803"/>
      <c r="HTK4" s="803"/>
      <c r="HTL4" s="803"/>
      <c r="HTM4" s="802"/>
      <c r="HTN4" s="803"/>
      <c r="HTO4" s="803"/>
      <c r="HTP4" s="803"/>
      <c r="HTQ4" s="802"/>
      <c r="HTR4" s="803"/>
      <c r="HTS4" s="803"/>
      <c r="HTT4" s="803"/>
      <c r="HTU4" s="802"/>
      <c r="HTV4" s="803"/>
      <c r="HTW4" s="803"/>
      <c r="HTX4" s="803"/>
      <c r="HTY4" s="802"/>
      <c r="HTZ4" s="803"/>
      <c r="HUA4" s="803"/>
      <c r="HUB4" s="803"/>
      <c r="HUC4" s="802"/>
      <c r="HUD4" s="803"/>
      <c r="HUE4" s="803"/>
      <c r="HUF4" s="803"/>
      <c r="HUG4" s="802"/>
      <c r="HUH4" s="803"/>
      <c r="HUI4" s="803"/>
      <c r="HUJ4" s="803"/>
      <c r="HUK4" s="802"/>
      <c r="HUL4" s="803"/>
      <c r="HUM4" s="803"/>
      <c r="HUN4" s="803"/>
      <c r="HUO4" s="802"/>
      <c r="HUP4" s="803"/>
      <c r="HUQ4" s="803"/>
      <c r="HUR4" s="803"/>
      <c r="HUS4" s="802"/>
      <c r="HUT4" s="803"/>
      <c r="HUU4" s="803"/>
      <c r="HUV4" s="803"/>
      <c r="HUW4" s="802"/>
      <c r="HUX4" s="803"/>
      <c r="HUY4" s="803"/>
      <c r="HUZ4" s="803"/>
      <c r="HVA4" s="802"/>
      <c r="HVB4" s="803"/>
      <c r="HVC4" s="803"/>
      <c r="HVD4" s="803"/>
      <c r="HVE4" s="802"/>
      <c r="HVF4" s="803"/>
      <c r="HVG4" s="803"/>
      <c r="HVH4" s="803"/>
      <c r="HVI4" s="802"/>
      <c r="HVJ4" s="803"/>
      <c r="HVK4" s="803"/>
      <c r="HVL4" s="803"/>
      <c r="HVM4" s="802"/>
      <c r="HVN4" s="803"/>
      <c r="HVO4" s="803"/>
      <c r="HVP4" s="803"/>
      <c r="HVQ4" s="802"/>
      <c r="HVR4" s="803"/>
      <c r="HVS4" s="803"/>
      <c r="HVT4" s="803"/>
      <c r="HVU4" s="802"/>
      <c r="HVV4" s="803"/>
      <c r="HVW4" s="803"/>
      <c r="HVX4" s="803"/>
      <c r="HVY4" s="802"/>
      <c r="HVZ4" s="803"/>
      <c r="HWA4" s="803"/>
      <c r="HWB4" s="803"/>
      <c r="HWC4" s="802"/>
      <c r="HWD4" s="803"/>
      <c r="HWE4" s="803"/>
      <c r="HWF4" s="803"/>
      <c r="HWG4" s="802"/>
      <c r="HWH4" s="803"/>
      <c r="HWI4" s="803"/>
      <c r="HWJ4" s="803"/>
      <c r="HWK4" s="802"/>
      <c r="HWL4" s="803"/>
      <c r="HWM4" s="803"/>
      <c r="HWN4" s="803"/>
      <c r="HWO4" s="802"/>
      <c r="HWP4" s="803"/>
      <c r="HWQ4" s="803"/>
      <c r="HWR4" s="803"/>
      <c r="HWS4" s="802"/>
      <c r="HWT4" s="803"/>
      <c r="HWU4" s="803"/>
      <c r="HWV4" s="803"/>
      <c r="HWW4" s="802"/>
      <c r="HWX4" s="803"/>
      <c r="HWY4" s="803"/>
      <c r="HWZ4" s="803"/>
      <c r="HXA4" s="802"/>
      <c r="HXB4" s="803"/>
      <c r="HXC4" s="803"/>
      <c r="HXD4" s="803"/>
      <c r="HXE4" s="802"/>
      <c r="HXF4" s="803"/>
      <c r="HXG4" s="803"/>
      <c r="HXH4" s="803"/>
      <c r="HXI4" s="802"/>
      <c r="HXJ4" s="803"/>
      <c r="HXK4" s="803"/>
      <c r="HXL4" s="803"/>
      <c r="HXM4" s="802"/>
      <c r="HXN4" s="803"/>
      <c r="HXO4" s="803"/>
      <c r="HXP4" s="803"/>
      <c r="HXQ4" s="802"/>
      <c r="HXR4" s="803"/>
      <c r="HXS4" s="803"/>
      <c r="HXT4" s="803"/>
      <c r="HXU4" s="802"/>
      <c r="HXV4" s="803"/>
      <c r="HXW4" s="803"/>
      <c r="HXX4" s="803"/>
      <c r="HXY4" s="802"/>
      <c r="HXZ4" s="803"/>
      <c r="HYA4" s="803"/>
      <c r="HYB4" s="803"/>
      <c r="HYC4" s="802"/>
      <c r="HYD4" s="803"/>
      <c r="HYE4" s="803"/>
      <c r="HYF4" s="803"/>
      <c r="HYG4" s="802"/>
      <c r="HYH4" s="803"/>
      <c r="HYI4" s="803"/>
      <c r="HYJ4" s="803"/>
      <c r="HYK4" s="802"/>
      <c r="HYL4" s="803"/>
      <c r="HYM4" s="803"/>
      <c r="HYN4" s="803"/>
      <c r="HYO4" s="802"/>
      <c r="HYP4" s="803"/>
      <c r="HYQ4" s="803"/>
      <c r="HYR4" s="803"/>
      <c r="HYS4" s="802"/>
      <c r="HYT4" s="803"/>
      <c r="HYU4" s="803"/>
      <c r="HYV4" s="803"/>
      <c r="HYW4" s="802"/>
      <c r="HYX4" s="803"/>
      <c r="HYY4" s="803"/>
      <c r="HYZ4" s="803"/>
      <c r="HZA4" s="802"/>
      <c r="HZB4" s="803"/>
      <c r="HZC4" s="803"/>
      <c r="HZD4" s="803"/>
      <c r="HZE4" s="802"/>
      <c r="HZF4" s="803"/>
      <c r="HZG4" s="803"/>
      <c r="HZH4" s="803"/>
      <c r="HZI4" s="802"/>
      <c r="HZJ4" s="803"/>
      <c r="HZK4" s="803"/>
      <c r="HZL4" s="803"/>
      <c r="HZM4" s="802"/>
      <c r="HZN4" s="803"/>
      <c r="HZO4" s="803"/>
      <c r="HZP4" s="803"/>
      <c r="HZQ4" s="802"/>
      <c r="HZR4" s="803"/>
      <c r="HZS4" s="803"/>
      <c r="HZT4" s="803"/>
      <c r="HZU4" s="802"/>
      <c r="HZV4" s="803"/>
      <c r="HZW4" s="803"/>
      <c r="HZX4" s="803"/>
      <c r="HZY4" s="802"/>
      <c r="HZZ4" s="803"/>
      <c r="IAA4" s="803"/>
      <c r="IAB4" s="803"/>
      <c r="IAC4" s="802"/>
      <c r="IAD4" s="803"/>
      <c r="IAE4" s="803"/>
      <c r="IAF4" s="803"/>
      <c r="IAG4" s="802"/>
      <c r="IAH4" s="803"/>
      <c r="IAI4" s="803"/>
      <c r="IAJ4" s="803"/>
      <c r="IAK4" s="802"/>
      <c r="IAL4" s="803"/>
      <c r="IAM4" s="803"/>
      <c r="IAN4" s="803"/>
      <c r="IAO4" s="802"/>
      <c r="IAP4" s="803"/>
      <c r="IAQ4" s="803"/>
      <c r="IAR4" s="803"/>
      <c r="IAS4" s="802"/>
      <c r="IAT4" s="803"/>
      <c r="IAU4" s="803"/>
      <c r="IAV4" s="803"/>
      <c r="IAW4" s="802"/>
      <c r="IAX4" s="803"/>
      <c r="IAY4" s="803"/>
      <c r="IAZ4" s="803"/>
      <c r="IBA4" s="802"/>
      <c r="IBB4" s="803"/>
      <c r="IBC4" s="803"/>
      <c r="IBD4" s="803"/>
      <c r="IBE4" s="802"/>
      <c r="IBF4" s="803"/>
      <c r="IBG4" s="803"/>
      <c r="IBH4" s="803"/>
      <c r="IBI4" s="802"/>
      <c r="IBJ4" s="803"/>
      <c r="IBK4" s="803"/>
      <c r="IBL4" s="803"/>
      <c r="IBM4" s="802"/>
      <c r="IBN4" s="803"/>
      <c r="IBO4" s="803"/>
      <c r="IBP4" s="803"/>
      <c r="IBQ4" s="802"/>
      <c r="IBR4" s="803"/>
      <c r="IBS4" s="803"/>
      <c r="IBT4" s="803"/>
      <c r="IBU4" s="802"/>
      <c r="IBV4" s="803"/>
      <c r="IBW4" s="803"/>
      <c r="IBX4" s="803"/>
      <c r="IBY4" s="802"/>
      <c r="IBZ4" s="803"/>
      <c r="ICA4" s="803"/>
      <c r="ICB4" s="803"/>
      <c r="ICC4" s="802"/>
      <c r="ICD4" s="803"/>
      <c r="ICE4" s="803"/>
      <c r="ICF4" s="803"/>
      <c r="ICG4" s="802"/>
      <c r="ICH4" s="803"/>
      <c r="ICI4" s="803"/>
      <c r="ICJ4" s="803"/>
      <c r="ICK4" s="802"/>
      <c r="ICL4" s="803"/>
      <c r="ICM4" s="803"/>
      <c r="ICN4" s="803"/>
      <c r="ICO4" s="802"/>
      <c r="ICP4" s="803"/>
      <c r="ICQ4" s="803"/>
      <c r="ICR4" s="803"/>
      <c r="ICS4" s="802"/>
      <c r="ICT4" s="803"/>
      <c r="ICU4" s="803"/>
      <c r="ICV4" s="803"/>
      <c r="ICW4" s="802"/>
      <c r="ICX4" s="803"/>
      <c r="ICY4" s="803"/>
      <c r="ICZ4" s="803"/>
      <c r="IDA4" s="802"/>
      <c r="IDB4" s="803"/>
      <c r="IDC4" s="803"/>
      <c r="IDD4" s="803"/>
      <c r="IDE4" s="802"/>
      <c r="IDF4" s="803"/>
      <c r="IDG4" s="803"/>
      <c r="IDH4" s="803"/>
      <c r="IDI4" s="802"/>
      <c r="IDJ4" s="803"/>
      <c r="IDK4" s="803"/>
      <c r="IDL4" s="803"/>
      <c r="IDM4" s="802"/>
      <c r="IDN4" s="803"/>
      <c r="IDO4" s="803"/>
      <c r="IDP4" s="803"/>
      <c r="IDQ4" s="802"/>
      <c r="IDR4" s="803"/>
      <c r="IDS4" s="803"/>
      <c r="IDT4" s="803"/>
      <c r="IDU4" s="802"/>
      <c r="IDV4" s="803"/>
      <c r="IDW4" s="803"/>
      <c r="IDX4" s="803"/>
      <c r="IDY4" s="802"/>
      <c r="IDZ4" s="803"/>
      <c r="IEA4" s="803"/>
      <c r="IEB4" s="803"/>
      <c r="IEC4" s="802"/>
      <c r="IED4" s="803"/>
      <c r="IEE4" s="803"/>
      <c r="IEF4" s="803"/>
      <c r="IEG4" s="802"/>
      <c r="IEH4" s="803"/>
      <c r="IEI4" s="803"/>
      <c r="IEJ4" s="803"/>
      <c r="IEK4" s="802"/>
      <c r="IEL4" s="803"/>
      <c r="IEM4" s="803"/>
      <c r="IEN4" s="803"/>
      <c r="IEO4" s="802"/>
      <c r="IEP4" s="803"/>
      <c r="IEQ4" s="803"/>
      <c r="IER4" s="803"/>
      <c r="IES4" s="802"/>
      <c r="IET4" s="803"/>
      <c r="IEU4" s="803"/>
      <c r="IEV4" s="803"/>
      <c r="IEW4" s="802"/>
      <c r="IEX4" s="803"/>
      <c r="IEY4" s="803"/>
      <c r="IEZ4" s="803"/>
      <c r="IFA4" s="802"/>
      <c r="IFB4" s="803"/>
      <c r="IFC4" s="803"/>
      <c r="IFD4" s="803"/>
      <c r="IFE4" s="802"/>
      <c r="IFF4" s="803"/>
      <c r="IFG4" s="803"/>
      <c r="IFH4" s="803"/>
      <c r="IFI4" s="802"/>
      <c r="IFJ4" s="803"/>
      <c r="IFK4" s="803"/>
      <c r="IFL4" s="803"/>
      <c r="IFM4" s="802"/>
      <c r="IFN4" s="803"/>
      <c r="IFO4" s="803"/>
      <c r="IFP4" s="803"/>
      <c r="IFQ4" s="802"/>
      <c r="IFR4" s="803"/>
      <c r="IFS4" s="803"/>
      <c r="IFT4" s="803"/>
      <c r="IFU4" s="802"/>
      <c r="IFV4" s="803"/>
      <c r="IFW4" s="803"/>
      <c r="IFX4" s="803"/>
      <c r="IFY4" s="802"/>
      <c r="IFZ4" s="803"/>
      <c r="IGA4" s="803"/>
      <c r="IGB4" s="803"/>
      <c r="IGC4" s="802"/>
      <c r="IGD4" s="803"/>
      <c r="IGE4" s="803"/>
      <c r="IGF4" s="803"/>
      <c r="IGG4" s="802"/>
      <c r="IGH4" s="803"/>
      <c r="IGI4" s="803"/>
      <c r="IGJ4" s="803"/>
      <c r="IGK4" s="802"/>
      <c r="IGL4" s="803"/>
      <c r="IGM4" s="803"/>
      <c r="IGN4" s="803"/>
      <c r="IGO4" s="802"/>
      <c r="IGP4" s="803"/>
      <c r="IGQ4" s="803"/>
      <c r="IGR4" s="803"/>
      <c r="IGS4" s="802"/>
      <c r="IGT4" s="803"/>
      <c r="IGU4" s="803"/>
      <c r="IGV4" s="803"/>
      <c r="IGW4" s="802"/>
      <c r="IGX4" s="803"/>
      <c r="IGY4" s="803"/>
      <c r="IGZ4" s="803"/>
      <c r="IHA4" s="802"/>
      <c r="IHB4" s="803"/>
      <c r="IHC4" s="803"/>
      <c r="IHD4" s="803"/>
      <c r="IHE4" s="802"/>
      <c r="IHF4" s="803"/>
      <c r="IHG4" s="803"/>
      <c r="IHH4" s="803"/>
      <c r="IHI4" s="802"/>
      <c r="IHJ4" s="803"/>
      <c r="IHK4" s="803"/>
      <c r="IHL4" s="803"/>
      <c r="IHM4" s="802"/>
      <c r="IHN4" s="803"/>
      <c r="IHO4" s="803"/>
      <c r="IHP4" s="803"/>
      <c r="IHQ4" s="802"/>
      <c r="IHR4" s="803"/>
      <c r="IHS4" s="803"/>
      <c r="IHT4" s="803"/>
      <c r="IHU4" s="802"/>
      <c r="IHV4" s="803"/>
      <c r="IHW4" s="803"/>
      <c r="IHX4" s="803"/>
      <c r="IHY4" s="802"/>
      <c r="IHZ4" s="803"/>
      <c r="IIA4" s="803"/>
      <c r="IIB4" s="803"/>
      <c r="IIC4" s="802"/>
      <c r="IID4" s="803"/>
      <c r="IIE4" s="803"/>
      <c r="IIF4" s="803"/>
      <c r="IIG4" s="802"/>
      <c r="IIH4" s="803"/>
      <c r="III4" s="803"/>
      <c r="IIJ4" s="803"/>
      <c r="IIK4" s="802"/>
      <c r="IIL4" s="803"/>
      <c r="IIM4" s="803"/>
      <c r="IIN4" s="803"/>
      <c r="IIO4" s="802"/>
      <c r="IIP4" s="803"/>
      <c r="IIQ4" s="803"/>
      <c r="IIR4" s="803"/>
      <c r="IIS4" s="802"/>
      <c r="IIT4" s="803"/>
      <c r="IIU4" s="803"/>
      <c r="IIV4" s="803"/>
      <c r="IIW4" s="802"/>
      <c r="IIX4" s="803"/>
      <c r="IIY4" s="803"/>
      <c r="IIZ4" s="803"/>
      <c r="IJA4" s="802"/>
      <c r="IJB4" s="803"/>
      <c r="IJC4" s="803"/>
      <c r="IJD4" s="803"/>
      <c r="IJE4" s="802"/>
      <c r="IJF4" s="803"/>
      <c r="IJG4" s="803"/>
      <c r="IJH4" s="803"/>
      <c r="IJI4" s="802"/>
      <c r="IJJ4" s="803"/>
      <c r="IJK4" s="803"/>
      <c r="IJL4" s="803"/>
      <c r="IJM4" s="802"/>
      <c r="IJN4" s="803"/>
      <c r="IJO4" s="803"/>
      <c r="IJP4" s="803"/>
      <c r="IJQ4" s="802"/>
      <c r="IJR4" s="803"/>
      <c r="IJS4" s="803"/>
      <c r="IJT4" s="803"/>
      <c r="IJU4" s="802"/>
      <c r="IJV4" s="803"/>
      <c r="IJW4" s="803"/>
      <c r="IJX4" s="803"/>
      <c r="IJY4" s="802"/>
      <c r="IJZ4" s="803"/>
      <c r="IKA4" s="803"/>
      <c r="IKB4" s="803"/>
      <c r="IKC4" s="802"/>
      <c r="IKD4" s="803"/>
      <c r="IKE4" s="803"/>
      <c r="IKF4" s="803"/>
      <c r="IKG4" s="802"/>
      <c r="IKH4" s="803"/>
      <c r="IKI4" s="803"/>
      <c r="IKJ4" s="803"/>
      <c r="IKK4" s="802"/>
      <c r="IKL4" s="803"/>
      <c r="IKM4" s="803"/>
      <c r="IKN4" s="803"/>
      <c r="IKO4" s="802"/>
      <c r="IKP4" s="803"/>
      <c r="IKQ4" s="803"/>
      <c r="IKR4" s="803"/>
      <c r="IKS4" s="802"/>
      <c r="IKT4" s="803"/>
      <c r="IKU4" s="803"/>
      <c r="IKV4" s="803"/>
      <c r="IKW4" s="802"/>
      <c r="IKX4" s="803"/>
      <c r="IKY4" s="803"/>
      <c r="IKZ4" s="803"/>
      <c r="ILA4" s="802"/>
      <c r="ILB4" s="803"/>
      <c r="ILC4" s="803"/>
      <c r="ILD4" s="803"/>
      <c r="ILE4" s="802"/>
      <c r="ILF4" s="803"/>
      <c r="ILG4" s="803"/>
      <c r="ILH4" s="803"/>
      <c r="ILI4" s="802"/>
      <c r="ILJ4" s="803"/>
      <c r="ILK4" s="803"/>
      <c r="ILL4" s="803"/>
      <c r="ILM4" s="802"/>
      <c r="ILN4" s="803"/>
      <c r="ILO4" s="803"/>
      <c r="ILP4" s="803"/>
      <c r="ILQ4" s="802"/>
      <c r="ILR4" s="803"/>
      <c r="ILS4" s="803"/>
      <c r="ILT4" s="803"/>
      <c r="ILU4" s="802"/>
      <c r="ILV4" s="803"/>
      <c r="ILW4" s="803"/>
      <c r="ILX4" s="803"/>
      <c r="ILY4" s="802"/>
      <c r="ILZ4" s="803"/>
      <c r="IMA4" s="803"/>
      <c r="IMB4" s="803"/>
      <c r="IMC4" s="802"/>
      <c r="IMD4" s="803"/>
      <c r="IME4" s="803"/>
      <c r="IMF4" s="803"/>
      <c r="IMG4" s="802"/>
      <c r="IMH4" s="803"/>
      <c r="IMI4" s="803"/>
      <c r="IMJ4" s="803"/>
      <c r="IMK4" s="802"/>
      <c r="IML4" s="803"/>
      <c r="IMM4" s="803"/>
      <c r="IMN4" s="803"/>
      <c r="IMO4" s="802"/>
      <c r="IMP4" s="803"/>
      <c r="IMQ4" s="803"/>
      <c r="IMR4" s="803"/>
      <c r="IMS4" s="802"/>
      <c r="IMT4" s="803"/>
      <c r="IMU4" s="803"/>
      <c r="IMV4" s="803"/>
      <c r="IMW4" s="802"/>
      <c r="IMX4" s="803"/>
      <c r="IMY4" s="803"/>
      <c r="IMZ4" s="803"/>
      <c r="INA4" s="802"/>
      <c r="INB4" s="803"/>
      <c r="INC4" s="803"/>
      <c r="IND4" s="803"/>
      <c r="INE4" s="802"/>
      <c r="INF4" s="803"/>
      <c r="ING4" s="803"/>
      <c r="INH4" s="803"/>
      <c r="INI4" s="802"/>
      <c r="INJ4" s="803"/>
      <c r="INK4" s="803"/>
      <c r="INL4" s="803"/>
      <c r="INM4" s="802"/>
      <c r="INN4" s="803"/>
      <c r="INO4" s="803"/>
      <c r="INP4" s="803"/>
      <c r="INQ4" s="802"/>
      <c r="INR4" s="803"/>
      <c r="INS4" s="803"/>
      <c r="INT4" s="803"/>
      <c r="INU4" s="802"/>
      <c r="INV4" s="803"/>
      <c r="INW4" s="803"/>
      <c r="INX4" s="803"/>
      <c r="INY4" s="802"/>
      <c r="INZ4" s="803"/>
      <c r="IOA4" s="803"/>
      <c r="IOB4" s="803"/>
      <c r="IOC4" s="802"/>
      <c r="IOD4" s="803"/>
      <c r="IOE4" s="803"/>
      <c r="IOF4" s="803"/>
      <c r="IOG4" s="802"/>
      <c r="IOH4" s="803"/>
      <c r="IOI4" s="803"/>
      <c r="IOJ4" s="803"/>
      <c r="IOK4" s="802"/>
      <c r="IOL4" s="803"/>
      <c r="IOM4" s="803"/>
      <c r="ION4" s="803"/>
      <c r="IOO4" s="802"/>
      <c r="IOP4" s="803"/>
      <c r="IOQ4" s="803"/>
      <c r="IOR4" s="803"/>
      <c r="IOS4" s="802"/>
      <c r="IOT4" s="803"/>
      <c r="IOU4" s="803"/>
      <c r="IOV4" s="803"/>
      <c r="IOW4" s="802"/>
      <c r="IOX4" s="803"/>
      <c r="IOY4" s="803"/>
      <c r="IOZ4" s="803"/>
      <c r="IPA4" s="802"/>
      <c r="IPB4" s="803"/>
      <c r="IPC4" s="803"/>
      <c r="IPD4" s="803"/>
      <c r="IPE4" s="802"/>
      <c r="IPF4" s="803"/>
      <c r="IPG4" s="803"/>
      <c r="IPH4" s="803"/>
      <c r="IPI4" s="802"/>
      <c r="IPJ4" s="803"/>
      <c r="IPK4" s="803"/>
      <c r="IPL4" s="803"/>
      <c r="IPM4" s="802"/>
      <c r="IPN4" s="803"/>
      <c r="IPO4" s="803"/>
      <c r="IPP4" s="803"/>
      <c r="IPQ4" s="802"/>
      <c r="IPR4" s="803"/>
      <c r="IPS4" s="803"/>
      <c r="IPT4" s="803"/>
      <c r="IPU4" s="802"/>
      <c r="IPV4" s="803"/>
      <c r="IPW4" s="803"/>
      <c r="IPX4" s="803"/>
      <c r="IPY4" s="802"/>
      <c r="IPZ4" s="803"/>
      <c r="IQA4" s="803"/>
      <c r="IQB4" s="803"/>
      <c r="IQC4" s="802"/>
      <c r="IQD4" s="803"/>
      <c r="IQE4" s="803"/>
      <c r="IQF4" s="803"/>
      <c r="IQG4" s="802"/>
      <c r="IQH4" s="803"/>
      <c r="IQI4" s="803"/>
      <c r="IQJ4" s="803"/>
      <c r="IQK4" s="802"/>
      <c r="IQL4" s="803"/>
      <c r="IQM4" s="803"/>
      <c r="IQN4" s="803"/>
      <c r="IQO4" s="802"/>
      <c r="IQP4" s="803"/>
      <c r="IQQ4" s="803"/>
      <c r="IQR4" s="803"/>
      <c r="IQS4" s="802"/>
      <c r="IQT4" s="803"/>
      <c r="IQU4" s="803"/>
      <c r="IQV4" s="803"/>
      <c r="IQW4" s="802"/>
      <c r="IQX4" s="803"/>
      <c r="IQY4" s="803"/>
      <c r="IQZ4" s="803"/>
      <c r="IRA4" s="802"/>
      <c r="IRB4" s="803"/>
      <c r="IRC4" s="803"/>
      <c r="IRD4" s="803"/>
      <c r="IRE4" s="802"/>
      <c r="IRF4" s="803"/>
      <c r="IRG4" s="803"/>
      <c r="IRH4" s="803"/>
      <c r="IRI4" s="802"/>
      <c r="IRJ4" s="803"/>
      <c r="IRK4" s="803"/>
      <c r="IRL4" s="803"/>
      <c r="IRM4" s="802"/>
      <c r="IRN4" s="803"/>
      <c r="IRO4" s="803"/>
      <c r="IRP4" s="803"/>
      <c r="IRQ4" s="802"/>
      <c r="IRR4" s="803"/>
      <c r="IRS4" s="803"/>
      <c r="IRT4" s="803"/>
      <c r="IRU4" s="802"/>
      <c r="IRV4" s="803"/>
      <c r="IRW4" s="803"/>
      <c r="IRX4" s="803"/>
      <c r="IRY4" s="802"/>
      <c r="IRZ4" s="803"/>
      <c r="ISA4" s="803"/>
      <c r="ISB4" s="803"/>
      <c r="ISC4" s="802"/>
      <c r="ISD4" s="803"/>
      <c r="ISE4" s="803"/>
      <c r="ISF4" s="803"/>
      <c r="ISG4" s="802"/>
      <c r="ISH4" s="803"/>
      <c r="ISI4" s="803"/>
      <c r="ISJ4" s="803"/>
      <c r="ISK4" s="802"/>
      <c r="ISL4" s="803"/>
      <c r="ISM4" s="803"/>
      <c r="ISN4" s="803"/>
      <c r="ISO4" s="802"/>
      <c r="ISP4" s="803"/>
      <c r="ISQ4" s="803"/>
      <c r="ISR4" s="803"/>
      <c r="ISS4" s="802"/>
      <c r="IST4" s="803"/>
      <c r="ISU4" s="803"/>
      <c r="ISV4" s="803"/>
      <c r="ISW4" s="802"/>
      <c r="ISX4" s="803"/>
      <c r="ISY4" s="803"/>
      <c r="ISZ4" s="803"/>
      <c r="ITA4" s="802"/>
      <c r="ITB4" s="803"/>
      <c r="ITC4" s="803"/>
      <c r="ITD4" s="803"/>
      <c r="ITE4" s="802"/>
      <c r="ITF4" s="803"/>
      <c r="ITG4" s="803"/>
      <c r="ITH4" s="803"/>
      <c r="ITI4" s="802"/>
      <c r="ITJ4" s="803"/>
      <c r="ITK4" s="803"/>
      <c r="ITL4" s="803"/>
      <c r="ITM4" s="802"/>
      <c r="ITN4" s="803"/>
      <c r="ITO4" s="803"/>
      <c r="ITP4" s="803"/>
      <c r="ITQ4" s="802"/>
      <c r="ITR4" s="803"/>
      <c r="ITS4" s="803"/>
      <c r="ITT4" s="803"/>
      <c r="ITU4" s="802"/>
      <c r="ITV4" s="803"/>
      <c r="ITW4" s="803"/>
      <c r="ITX4" s="803"/>
      <c r="ITY4" s="802"/>
      <c r="ITZ4" s="803"/>
      <c r="IUA4" s="803"/>
      <c r="IUB4" s="803"/>
      <c r="IUC4" s="802"/>
      <c r="IUD4" s="803"/>
      <c r="IUE4" s="803"/>
      <c r="IUF4" s="803"/>
      <c r="IUG4" s="802"/>
      <c r="IUH4" s="803"/>
      <c r="IUI4" s="803"/>
      <c r="IUJ4" s="803"/>
      <c r="IUK4" s="802"/>
      <c r="IUL4" s="803"/>
      <c r="IUM4" s="803"/>
      <c r="IUN4" s="803"/>
      <c r="IUO4" s="802"/>
      <c r="IUP4" s="803"/>
      <c r="IUQ4" s="803"/>
      <c r="IUR4" s="803"/>
      <c r="IUS4" s="802"/>
      <c r="IUT4" s="803"/>
      <c r="IUU4" s="803"/>
      <c r="IUV4" s="803"/>
      <c r="IUW4" s="802"/>
      <c r="IUX4" s="803"/>
      <c r="IUY4" s="803"/>
      <c r="IUZ4" s="803"/>
      <c r="IVA4" s="802"/>
      <c r="IVB4" s="803"/>
      <c r="IVC4" s="803"/>
      <c r="IVD4" s="803"/>
      <c r="IVE4" s="802"/>
      <c r="IVF4" s="803"/>
      <c r="IVG4" s="803"/>
      <c r="IVH4" s="803"/>
      <c r="IVI4" s="802"/>
      <c r="IVJ4" s="803"/>
      <c r="IVK4" s="803"/>
      <c r="IVL4" s="803"/>
      <c r="IVM4" s="802"/>
      <c r="IVN4" s="803"/>
      <c r="IVO4" s="803"/>
      <c r="IVP4" s="803"/>
      <c r="IVQ4" s="802"/>
      <c r="IVR4" s="803"/>
      <c r="IVS4" s="803"/>
      <c r="IVT4" s="803"/>
      <c r="IVU4" s="802"/>
      <c r="IVV4" s="803"/>
      <c r="IVW4" s="803"/>
      <c r="IVX4" s="803"/>
      <c r="IVY4" s="802"/>
      <c r="IVZ4" s="803"/>
      <c r="IWA4" s="803"/>
      <c r="IWB4" s="803"/>
      <c r="IWC4" s="802"/>
      <c r="IWD4" s="803"/>
      <c r="IWE4" s="803"/>
      <c r="IWF4" s="803"/>
      <c r="IWG4" s="802"/>
      <c r="IWH4" s="803"/>
      <c r="IWI4" s="803"/>
      <c r="IWJ4" s="803"/>
      <c r="IWK4" s="802"/>
      <c r="IWL4" s="803"/>
      <c r="IWM4" s="803"/>
      <c r="IWN4" s="803"/>
      <c r="IWO4" s="802"/>
      <c r="IWP4" s="803"/>
      <c r="IWQ4" s="803"/>
      <c r="IWR4" s="803"/>
      <c r="IWS4" s="802"/>
      <c r="IWT4" s="803"/>
      <c r="IWU4" s="803"/>
      <c r="IWV4" s="803"/>
      <c r="IWW4" s="802"/>
      <c r="IWX4" s="803"/>
      <c r="IWY4" s="803"/>
      <c r="IWZ4" s="803"/>
      <c r="IXA4" s="802"/>
      <c r="IXB4" s="803"/>
      <c r="IXC4" s="803"/>
      <c r="IXD4" s="803"/>
      <c r="IXE4" s="802"/>
      <c r="IXF4" s="803"/>
      <c r="IXG4" s="803"/>
      <c r="IXH4" s="803"/>
      <c r="IXI4" s="802"/>
      <c r="IXJ4" s="803"/>
      <c r="IXK4" s="803"/>
      <c r="IXL4" s="803"/>
      <c r="IXM4" s="802"/>
      <c r="IXN4" s="803"/>
      <c r="IXO4" s="803"/>
      <c r="IXP4" s="803"/>
      <c r="IXQ4" s="802"/>
      <c r="IXR4" s="803"/>
      <c r="IXS4" s="803"/>
      <c r="IXT4" s="803"/>
      <c r="IXU4" s="802"/>
      <c r="IXV4" s="803"/>
      <c r="IXW4" s="803"/>
      <c r="IXX4" s="803"/>
      <c r="IXY4" s="802"/>
      <c r="IXZ4" s="803"/>
      <c r="IYA4" s="803"/>
      <c r="IYB4" s="803"/>
      <c r="IYC4" s="802"/>
      <c r="IYD4" s="803"/>
      <c r="IYE4" s="803"/>
      <c r="IYF4" s="803"/>
      <c r="IYG4" s="802"/>
      <c r="IYH4" s="803"/>
      <c r="IYI4" s="803"/>
      <c r="IYJ4" s="803"/>
      <c r="IYK4" s="802"/>
      <c r="IYL4" s="803"/>
      <c r="IYM4" s="803"/>
      <c r="IYN4" s="803"/>
      <c r="IYO4" s="802"/>
      <c r="IYP4" s="803"/>
      <c r="IYQ4" s="803"/>
      <c r="IYR4" s="803"/>
      <c r="IYS4" s="802"/>
      <c r="IYT4" s="803"/>
      <c r="IYU4" s="803"/>
      <c r="IYV4" s="803"/>
      <c r="IYW4" s="802"/>
      <c r="IYX4" s="803"/>
      <c r="IYY4" s="803"/>
      <c r="IYZ4" s="803"/>
      <c r="IZA4" s="802"/>
      <c r="IZB4" s="803"/>
      <c r="IZC4" s="803"/>
      <c r="IZD4" s="803"/>
      <c r="IZE4" s="802"/>
      <c r="IZF4" s="803"/>
      <c r="IZG4" s="803"/>
      <c r="IZH4" s="803"/>
      <c r="IZI4" s="802"/>
      <c r="IZJ4" s="803"/>
      <c r="IZK4" s="803"/>
      <c r="IZL4" s="803"/>
      <c r="IZM4" s="802"/>
      <c r="IZN4" s="803"/>
      <c r="IZO4" s="803"/>
      <c r="IZP4" s="803"/>
      <c r="IZQ4" s="802"/>
      <c r="IZR4" s="803"/>
      <c r="IZS4" s="803"/>
      <c r="IZT4" s="803"/>
      <c r="IZU4" s="802"/>
      <c r="IZV4" s="803"/>
      <c r="IZW4" s="803"/>
      <c r="IZX4" s="803"/>
      <c r="IZY4" s="802"/>
      <c r="IZZ4" s="803"/>
      <c r="JAA4" s="803"/>
      <c r="JAB4" s="803"/>
      <c r="JAC4" s="802"/>
      <c r="JAD4" s="803"/>
      <c r="JAE4" s="803"/>
      <c r="JAF4" s="803"/>
      <c r="JAG4" s="802"/>
      <c r="JAH4" s="803"/>
      <c r="JAI4" s="803"/>
      <c r="JAJ4" s="803"/>
      <c r="JAK4" s="802"/>
      <c r="JAL4" s="803"/>
      <c r="JAM4" s="803"/>
      <c r="JAN4" s="803"/>
      <c r="JAO4" s="802"/>
      <c r="JAP4" s="803"/>
      <c r="JAQ4" s="803"/>
      <c r="JAR4" s="803"/>
      <c r="JAS4" s="802"/>
      <c r="JAT4" s="803"/>
      <c r="JAU4" s="803"/>
      <c r="JAV4" s="803"/>
      <c r="JAW4" s="802"/>
      <c r="JAX4" s="803"/>
      <c r="JAY4" s="803"/>
      <c r="JAZ4" s="803"/>
      <c r="JBA4" s="802"/>
      <c r="JBB4" s="803"/>
      <c r="JBC4" s="803"/>
      <c r="JBD4" s="803"/>
      <c r="JBE4" s="802"/>
      <c r="JBF4" s="803"/>
      <c r="JBG4" s="803"/>
      <c r="JBH4" s="803"/>
      <c r="JBI4" s="802"/>
      <c r="JBJ4" s="803"/>
      <c r="JBK4" s="803"/>
      <c r="JBL4" s="803"/>
      <c r="JBM4" s="802"/>
      <c r="JBN4" s="803"/>
      <c r="JBO4" s="803"/>
      <c r="JBP4" s="803"/>
      <c r="JBQ4" s="802"/>
      <c r="JBR4" s="803"/>
      <c r="JBS4" s="803"/>
      <c r="JBT4" s="803"/>
      <c r="JBU4" s="802"/>
      <c r="JBV4" s="803"/>
      <c r="JBW4" s="803"/>
      <c r="JBX4" s="803"/>
      <c r="JBY4" s="802"/>
      <c r="JBZ4" s="803"/>
      <c r="JCA4" s="803"/>
      <c r="JCB4" s="803"/>
      <c r="JCC4" s="802"/>
      <c r="JCD4" s="803"/>
      <c r="JCE4" s="803"/>
      <c r="JCF4" s="803"/>
      <c r="JCG4" s="802"/>
      <c r="JCH4" s="803"/>
      <c r="JCI4" s="803"/>
      <c r="JCJ4" s="803"/>
      <c r="JCK4" s="802"/>
      <c r="JCL4" s="803"/>
      <c r="JCM4" s="803"/>
      <c r="JCN4" s="803"/>
      <c r="JCO4" s="802"/>
      <c r="JCP4" s="803"/>
      <c r="JCQ4" s="803"/>
      <c r="JCR4" s="803"/>
      <c r="JCS4" s="802"/>
      <c r="JCT4" s="803"/>
      <c r="JCU4" s="803"/>
      <c r="JCV4" s="803"/>
      <c r="JCW4" s="802"/>
      <c r="JCX4" s="803"/>
      <c r="JCY4" s="803"/>
      <c r="JCZ4" s="803"/>
      <c r="JDA4" s="802"/>
      <c r="JDB4" s="803"/>
      <c r="JDC4" s="803"/>
      <c r="JDD4" s="803"/>
      <c r="JDE4" s="802"/>
      <c r="JDF4" s="803"/>
      <c r="JDG4" s="803"/>
      <c r="JDH4" s="803"/>
      <c r="JDI4" s="802"/>
      <c r="JDJ4" s="803"/>
      <c r="JDK4" s="803"/>
      <c r="JDL4" s="803"/>
      <c r="JDM4" s="802"/>
      <c r="JDN4" s="803"/>
      <c r="JDO4" s="803"/>
      <c r="JDP4" s="803"/>
      <c r="JDQ4" s="802"/>
      <c r="JDR4" s="803"/>
      <c r="JDS4" s="803"/>
      <c r="JDT4" s="803"/>
      <c r="JDU4" s="802"/>
      <c r="JDV4" s="803"/>
      <c r="JDW4" s="803"/>
      <c r="JDX4" s="803"/>
      <c r="JDY4" s="802"/>
      <c r="JDZ4" s="803"/>
      <c r="JEA4" s="803"/>
      <c r="JEB4" s="803"/>
      <c r="JEC4" s="802"/>
      <c r="JED4" s="803"/>
      <c r="JEE4" s="803"/>
      <c r="JEF4" s="803"/>
      <c r="JEG4" s="802"/>
      <c r="JEH4" s="803"/>
      <c r="JEI4" s="803"/>
      <c r="JEJ4" s="803"/>
      <c r="JEK4" s="802"/>
      <c r="JEL4" s="803"/>
      <c r="JEM4" s="803"/>
      <c r="JEN4" s="803"/>
      <c r="JEO4" s="802"/>
      <c r="JEP4" s="803"/>
      <c r="JEQ4" s="803"/>
      <c r="JER4" s="803"/>
      <c r="JES4" s="802"/>
      <c r="JET4" s="803"/>
      <c r="JEU4" s="803"/>
      <c r="JEV4" s="803"/>
      <c r="JEW4" s="802"/>
      <c r="JEX4" s="803"/>
      <c r="JEY4" s="803"/>
      <c r="JEZ4" s="803"/>
      <c r="JFA4" s="802"/>
      <c r="JFB4" s="803"/>
      <c r="JFC4" s="803"/>
      <c r="JFD4" s="803"/>
      <c r="JFE4" s="802"/>
      <c r="JFF4" s="803"/>
      <c r="JFG4" s="803"/>
      <c r="JFH4" s="803"/>
      <c r="JFI4" s="802"/>
      <c r="JFJ4" s="803"/>
      <c r="JFK4" s="803"/>
      <c r="JFL4" s="803"/>
      <c r="JFM4" s="802"/>
      <c r="JFN4" s="803"/>
      <c r="JFO4" s="803"/>
      <c r="JFP4" s="803"/>
      <c r="JFQ4" s="802"/>
      <c r="JFR4" s="803"/>
      <c r="JFS4" s="803"/>
      <c r="JFT4" s="803"/>
      <c r="JFU4" s="802"/>
      <c r="JFV4" s="803"/>
      <c r="JFW4" s="803"/>
      <c r="JFX4" s="803"/>
      <c r="JFY4" s="802"/>
      <c r="JFZ4" s="803"/>
      <c r="JGA4" s="803"/>
      <c r="JGB4" s="803"/>
      <c r="JGC4" s="802"/>
      <c r="JGD4" s="803"/>
      <c r="JGE4" s="803"/>
      <c r="JGF4" s="803"/>
      <c r="JGG4" s="802"/>
      <c r="JGH4" s="803"/>
      <c r="JGI4" s="803"/>
      <c r="JGJ4" s="803"/>
      <c r="JGK4" s="802"/>
      <c r="JGL4" s="803"/>
      <c r="JGM4" s="803"/>
      <c r="JGN4" s="803"/>
      <c r="JGO4" s="802"/>
      <c r="JGP4" s="803"/>
      <c r="JGQ4" s="803"/>
      <c r="JGR4" s="803"/>
      <c r="JGS4" s="802"/>
      <c r="JGT4" s="803"/>
      <c r="JGU4" s="803"/>
      <c r="JGV4" s="803"/>
      <c r="JGW4" s="802"/>
      <c r="JGX4" s="803"/>
      <c r="JGY4" s="803"/>
      <c r="JGZ4" s="803"/>
      <c r="JHA4" s="802"/>
      <c r="JHB4" s="803"/>
      <c r="JHC4" s="803"/>
      <c r="JHD4" s="803"/>
      <c r="JHE4" s="802"/>
      <c r="JHF4" s="803"/>
      <c r="JHG4" s="803"/>
      <c r="JHH4" s="803"/>
      <c r="JHI4" s="802"/>
      <c r="JHJ4" s="803"/>
      <c r="JHK4" s="803"/>
      <c r="JHL4" s="803"/>
      <c r="JHM4" s="802"/>
      <c r="JHN4" s="803"/>
      <c r="JHO4" s="803"/>
      <c r="JHP4" s="803"/>
      <c r="JHQ4" s="802"/>
      <c r="JHR4" s="803"/>
      <c r="JHS4" s="803"/>
      <c r="JHT4" s="803"/>
      <c r="JHU4" s="802"/>
      <c r="JHV4" s="803"/>
      <c r="JHW4" s="803"/>
      <c r="JHX4" s="803"/>
      <c r="JHY4" s="802"/>
      <c r="JHZ4" s="803"/>
      <c r="JIA4" s="803"/>
      <c r="JIB4" s="803"/>
      <c r="JIC4" s="802"/>
      <c r="JID4" s="803"/>
      <c r="JIE4" s="803"/>
      <c r="JIF4" s="803"/>
      <c r="JIG4" s="802"/>
      <c r="JIH4" s="803"/>
      <c r="JII4" s="803"/>
      <c r="JIJ4" s="803"/>
      <c r="JIK4" s="802"/>
      <c r="JIL4" s="803"/>
      <c r="JIM4" s="803"/>
      <c r="JIN4" s="803"/>
      <c r="JIO4" s="802"/>
      <c r="JIP4" s="803"/>
      <c r="JIQ4" s="803"/>
      <c r="JIR4" s="803"/>
      <c r="JIS4" s="802"/>
      <c r="JIT4" s="803"/>
      <c r="JIU4" s="803"/>
      <c r="JIV4" s="803"/>
      <c r="JIW4" s="802"/>
      <c r="JIX4" s="803"/>
      <c r="JIY4" s="803"/>
      <c r="JIZ4" s="803"/>
      <c r="JJA4" s="802"/>
      <c r="JJB4" s="803"/>
      <c r="JJC4" s="803"/>
      <c r="JJD4" s="803"/>
      <c r="JJE4" s="802"/>
      <c r="JJF4" s="803"/>
      <c r="JJG4" s="803"/>
      <c r="JJH4" s="803"/>
      <c r="JJI4" s="802"/>
      <c r="JJJ4" s="803"/>
      <c r="JJK4" s="803"/>
      <c r="JJL4" s="803"/>
      <c r="JJM4" s="802"/>
      <c r="JJN4" s="803"/>
      <c r="JJO4" s="803"/>
      <c r="JJP4" s="803"/>
      <c r="JJQ4" s="802"/>
      <c r="JJR4" s="803"/>
      <c r="JJS4" s="803"/>
      <c r="JJT4" s="803"/>
      <c r="JJU4" s="802"/>
      <c r="JJV4" s="803"/>
      <c r="JJW4" s="803"/>
      <c r="JJX4" s="803"/>
      <c r="JJY4" s="802"/>
      <c r="JJZ4" s="803"/>
      <c r="JKA4" s="803"/>
      <c r="JKB4" s="803"/>
      <c r="JKC4" s="802"/>
      <c r="JKD4" s="803"/>
      <c r="JKE4" s="803"/>
      <c r="JKF4" s="803"/>
      <c r="JKG4" s="802"/>
      <c r="JKH4" s="803"/>
      <c r="JKI4" s="803"/>
      <c r="JKJ4" s="803"/>
      <c r="JKK4" s="802"/>
      <c r="JKL4" s="803"/>
      <c r="JKM4" s="803"/>
      <c r="JKN4" s="803"/>
      <c r="JKO4" s="802"/>
      <c r="JKP4" s="803"/>
      <c r="JKQ4" s="803"/>
      <c r="JKR4" s="803"/>
      <c r="JKS4" s="802"/>
      <c r="JKT4" s="803"/>
      <c r="JKU4" s="803"/>
      <c r="JKV4" s="803"/>
      <c r="JKW4" s="802"/>
      <c r="JKX4" s="803"/>
      <c r="JKY4" s="803"/>
      <c r="JKZ4" s="803"/>
      <c r="JLA4" s="802"/>
      <c r="JLB4" s="803"/>
      <c r="JLC4" s="803"/>
      <c r="JLD4" s="803"/>
      <c r="JLE4" s="802"/>
      <c r="JLF4" s="803"/>
      <c r="JLG4" s="803"/>
      <c r="JLH4" s="803"/>
      <c r="JLI4" s="802"/>
      <c r="JLJ4" s="803"/>
      <c r="JLK4" s="803"/>
      <c r="JLL4" s="803"/>
      <c r="JLM4" s="802"/>
      <c r="JLN4" s="803"/>
      <c r="JLO4" s="803"/>
      <c r="JLP4" s="803"/>
      <c r="JLQ4" s="802"/>
      <c r="JLR4" s="803"/>
      <c r="JLS4" s="803"/>
      <c r="JLT4" s="803"/>
      <c r="JLU4" s="802"/>
      <c r="JLV4" s="803"/>
      <c r="JLW4" s="803"/>
      <c r="JLX4" s="803"/>
      <c r="JLY4" s="802"/>
      <c r="JLZ4" s="803"/>
      <c r="JMA4" s="803"/>
      <c r="JMB4" s="803"/>
      <c r="JMC4" s="802"/>
      <c r="JMD4" s="803"/>
      <c r="JME4" s="803"/>
      <c r="JMF4" s="803"/>
      <c r="JMG4" s="802"/>
      <c r="JMH4" s="803"/>
      <c r="JMI4" s="803"/>
      <c r="JMJ4" s="803"/>
      <c r="JMK4" s="802"/>
      <c r="JML4" s="803"/>
      <c r="JMM4" s="803"/>
      <c r="JMN4" s="803"/>
      <c r="JMO4" s="802"/>
      <c r="JMP4" s="803"/>
      <c r="JMQ4" s="803"/>
      <c r="JMR4" s="803"/>
      <c r="JMS4" s="802"/>
      <c r="JMT4" s="803"/>
      <c r="JMU4" s="803"/>
      <c r="JMV4" s="803"/>
      <c r="JMW4" s="802"/>
      <c r="JMX4" s="803"/>
      <c r="JMY4" s="803"/>
      <c r="JMZ4" s="803"/>
      <c r="JNA4" s="802"/>
      <c r="JNB4" s="803"/>
      <c r="JNC4" s="803"/>
      <c r="JND4" s="803"/>
      <c r="JNE4" s="802"/>
      <c r="JNF4" s="803"/>
      <c r="JNG4" s="803"/>
      <c r="JNH4" s="803"/>
      <c r="JNI4" s="802"/>
      <c r="JNJ4" s="803"/>
      <c r="JNK4" s="803"/>
      <c r="JNL4" s="803"/>
      <c r="JNM4" s="802"/>
      <c r="JNN4" s="803"/>
      <c r="JNO4" s="803"/>
      <c r="JNP4" s="803"/>
      <c r="JNQ4" s="802"/>
      <c r="JNR4" s="803"/>
      <c r="JNS4" s="803"/>
      <c r="JNT4" s="803"/>
      <c r="JNU4" s="802"/>
      <c r="JNV4" s="803"/>
      <c r="JNW4" s="803"/>
      <c r="JNX4" s="803"/>
      <c r="JNY4" s="802"/>
      <c r="JNZ4" s="803"/>
      <c r="JOA4" s="803"/>
      <c r="JOB4" s="803"/>
      <c r="JOC4" s="802"/>
      <c r="JOD4" s="803"/>
      <c r="JOE4" s="803"/>
      <c r="JOF4" s="803"/>
      <c r="JOG4" s="802"/>
      <c r="JOH4" s="803"/>
      <c r="JOI4" s="803"/>
      <c r="JOJ4" s="803"/>
      <c r="JOK4" s="802"/>
      <c r="JOL4" s="803"/>
      <c r="JOM4" s="803"/>
      <c r="JON4" s="803"/>
      <c r="JOO4" s="802"/>
      <c r="JOP4" s="803"/>
      <c r="JOQ4" s="803"/>
      <c r="JOR4" s="803"/>
      <c r="JOS4" s="802"/>
      <c r="JOT4" s="803"/>
      <c r="JOU4" s="803"/>
      <c r="JOV4" s="803"/>
      <c r="JOW4" s="802"/>
      <c r="JOX4" s="803"/>
      <c r="JOY4" s="803"/>
      <c r="JOZ4" s="803"/>
      <c r="JPA4" s="802"/>
      <c r="JPB4" s="803"/>
      <c r="JPC4" s="803"/>
      <c r="JPD4" s="803"/>
      <c r="JPE4" s="802"/>
      <c r="JPF4" s="803"/>
      <c r="JPG4" s="803"/>
      <c r="JPH4" s="803"/>
      <c r="JPI4" s="802"/>
      <c r="JPJ4" s="803"/>
      <c r="JPK4" s="803"/>
      <c r="JPL4" s="803"/>
      <c r="JPM4" s="802"/>
      <c r="JPN4" s="803"/>
      <c r="JPO4" s="803"/>
      <c r="JPP4" s="803"/>
      <c r="JPQ4" s="802"/>
      <c r="JPR4" s="803"/>
      <c r="JPS4" s="803"/>
      <c r="JPT4" s="803"/>
      <c r="JPU4" s="802"/>
      <c r="JPV4" s="803"/>
      <c r="JPW4" s="803"/>
      <c r="JPX4" s="803"/>
      <c r="JPY4" s="802"/>
      <c r="JPZ4" s="803"/>
      <c r="JQA4" s="803"/>
      <c r="JQB4" s="803"/>
      <c r="JQC4" s="802"/>
      <c r="JQD4" s="803"/>
      <c r="JQE4" s="803"/>
      <c r="JQF4" s="803"/>
      <c r="JQG4" s="802"/>
      <c r="JQH4" s="803"/>
      <c r="JQI4" s="803"/>
      <c r="JQJ4" s="803"/>
      <c r="JQK4" s="802"/>
      <c r="JQL4" s="803"/>
      <c r="JQM4" s="803"/>
      <c r="JQN4" s="803"/>
      <c r="JQO4" s="802"/>
      <c r="JQP4" s="803"/>
      <c r="JQQ4" s="803"/>
      <c r="JQR4" s="803"/>
      <c r="JQS4" s="802"/>
      <c r="JQT4" s="803"/>
      <c r="JQU4" s="803"/>
      <c r="JQV4" s="803"/>
      <c r="JQW4" s="802"/>
      <c r="JQX4" s="803"/>
      <c r="JQY4" s="803"/>
      <c r="JQZ4" s="803"/>
      <c r="JRA4" s="802"/>
      <c r="JRB4" s="803"/>
      <c r="JRC4" s="803"/>
      <c r="JRD4" s="803"/>
      <c r="JRE4" s="802"/>
      <c r="JRF4" s="803"/>
      <c r="JRG4" s="803"/>
      <c r="JRH4" s="803"/>
      <c r="JRI4" s="802"/>
      <c r="JRJ4" s="803"/>
      <c r="JRK4" s="803"/>
      <c r="JRL4" s="803"/>
      <c r="JRM4" s="802"/>
      <c r="JRN4" s="803"/>
      <c r="JRO4" s="803"/>
      <c r="JRP4" s="803"/>
      <c r="JRQ4" s="802"/>
      <c r="JRR4" s="803"/>
      <c r="JRS4" s="803"/>
      <c r="JRT4" s="803"/>
      <c r="JRU4" s="802"/>
      <c r="JRV4" s="803"/>
      <c r="JRW4" s="803"/>
      <c r="JRX4" s="803"/>
      <c r="JRY4" s="802"/>
      <c r="JRZ4" s="803"/>
      <c r="JSA4" s="803"/>
      <c r="JSB4" s="803"/>
      <c r="JSC4" s="802"/>
      <c r="JSD4" s="803"/>
      <c r="JSE4" s="803"/>
      <c r="JSF4" s="803"/>
      <c r="JSG4" s="802"/>
      <c r="JSH4" s="803"/>
      <c r="JSI4" s="803"/>
      <c r="JSJ4" s="803"/>
      <c r="JSK4" s="802"/>
      <c r="JSL4" s="803"/>
      <c r="JSM4" s="803"/>
      <c r="JSN4" s="803"/>
      <c r="JSO4" s="802"/>
      <c r="JSP4" s="803"/>
      <c r="JSQ4" s="803"/>
      <c r="JSR4" s="803"/>
      <c r="JSS4" s="802"/>
      <c r="JST4" s="803"/>
      <c r="JSU4" s="803"/>
      <c r="JSV4" s="803"/>
      <c r="JSW4" s="802"/>
      <c r="JSX4" s="803"/>
      <c r="JSY4" s="803"/>
      <c r="JSZ4" s="803"/>
      <c r="JTA4" s="802"/>
      <c r="JTB4" s="803"/>
      <c r="JTC4" s="803"/>
      <c r="JTD4" s="803"/>
      <c r="JTE4" s="802"/>
      <c r="JTF4" s="803"/>
      <c r="JTG4" s="803"/>
      <c r="JTH4" s="803"/>
      <c r="JTI4" s="802"/>
      <c r="JTJ4" s="803"/>
      <c r="JTK4" s="803"/>
      <c r="JTL4" s="803"/>
      <c r="JTM4" s="802"/>
      <c r="JTN4" s="803"/>
      <c r="JTO4" s="803"/>
      <c r="JTP4" s="803"/>
      <c r="JTQ4" s="802"/>
      <c r="JTR4" s="803"/>
      <c r="JTS4" s="803"/>
      <c r="JTT4" s="803"/>
      <c r="JTU4" s="802"/>
      <c r="JTV4" s="803"/>
      <c r="JTW4" s="803"/>
      <c r="JTX4" s="803"/>
      <c r="JTY4" s="802"/>
      <c r="JTZ4" s="803"/>
      <c r="JUA4" s="803"/>
      <c r="JUB4" s="803"/>
      <c r="JUC4" s="802"/>
      <c r="JUD4" s="803"/>
      <c r="JUE4" s="803"/>
      <c r="JUF4" s="803"/>
      <c r="JUG4" s="802"/>
      <c r="JUH4" s="803"/>
      <c r="JUI4" s="803"/>
      <c r="JUJ4" s="803"/>
      <c r="JUK4" s="802"/>
      <c r="JUL4" s="803"/>
      <c r="JUM4" s="803"/>
      <c r="JUN4" s="803"/>
      <c r="JUO4" s="802"/>
      <c r="JUP4" s="803"/>
      <c r="JUQ4" s="803"/>
      <c r="JUR4" s="803"/>
      <c r="JUS4" s="802"/>
      <c r="JUT4" s="803"/>
      <c r="JUU4" s="803"/>
      <c r="JUV4" s="803"/>
      <c r="JUW4" s="802"/>
      <c r="JUX4" s="803"/>
      <c r="JUY4" s="803"/>
      <c r="JUZ4" s="803"/>
      <c r="JVA4" s="802"/>
      <c r="JVB4" s="803"/>
      <c r="JVC4" s="803"/>
      <c r="JVD4" s="803"/>
      <c r="JVE4" s="802"/>
      <c r="JVF4" s="803"/>
      <c r="JVG4" s="803"/>
      <c r="JVH4" s="803"/>
      <c r="JVI4" s="802"/>
      <c r="JVJ4" s="803"/>
      <c r="JVK4" s="803"/>
      <c r="JVL4" s="803"/>
      <c r="JVM4" s="802"/>
      <c r="JVN4" s="803"/>
      <c r="JVO4" s="803"/>
      <c r="JVP4" s="803"/>
      <c r="JVQ4" s="802"/>
      <c r="JVR4" s="803"/>
      <c r="JVS4" s="803"/>
      <c r="JVT4" s="803"/>
      <c r="JVU4" s="802"/>
      <c r="JVV4" s="803"/>
      <c r="JVW4" s="803"/>
      <c r="JVX4" s="803"/>
      <c r="JVY4" s="802"/>
      <c r="JVZ4" s="803"/>
      <c r="JWA4" s="803"/>
      <c r="JWB4" s="803"/>
      <c r="JWC4" s="802"/>
      <c r="JWD4" s="803"/>
      <c r="JWE4" s="803"/>
      <c r="JWF4" s="803"/>
      <c r="JWG4" s="802"/>
      <c r="JWH4" s="803"/>
      <c r="JWI4" s="803"/>
      <c r="JWJ4" s="803"/>
      <c r="JWK4" s="802"/>
      <c r="JWL4" s="803"/>
      <c r="JWM4" s="803"/>
      <c r="JWN4" s="803"/>
      <c r="JWO4" s="802"/>
      <c r="JWP4" s="803"/>
      <c r="JWQ4" s="803"/>
      <c r="JWR4" s="803"/>
      <c r="JWS4" s="802"/>
      <c r="JWT4" s="803"/>
      <c r="JWU4" s="803"/>
      <c r="JWV4" s="803"/>
      <c r="JWW4" s="802"/>
      <c r="JWX4" s="803"/>
      <c r="JWY4" s="803"/>
      <c r="JWZ4" s="803"/>
      <c r="JXA4" s="802"/>
      <c r="JXB4" s="803"/>
      <c r="JXC4" s="803"/>
      <c r="JXD4" s="803"/>
      <c r="JXE4" s="802"/>
      <c r="JXF4" s="803"/>
      <c r="JXG4" s="803"/>
      <c r="JXH4" s="803"/>
      <c r="JXI4" s="802"/>
      <c r="JXJ4" s="803"/>
      <c r="JXK4" s="803"/>
      <c r="JXL4" s="803"/>
      <c r="JXM4" s="802"/>
      <c r="JXN4" s="803"/>
      <c r="JXO4" s="803"/>
      <c r="JXP4" s="803"/>
      <c r="JXQ4" s="802"/>
      <c r="JXR4" s="803"/>
      <c r="JXS4" s="803"/>
      <c r="JXT4" s="803"/>
      <c r="JXU4" s="802"/>
      <c r="JXV4" s="803"/>
      <c r="JXW4" s="803"/>
      <c r="JXX4" s="803"/>
      <c r="JXY4" s="802"/>
      <c r="JXZ4" s="803"/>
      <c r="JYA4" s="803"/>
      <c r="JYB4" s="803"/>
      <c r="JYC4" s="802"/>
      <c r="JYD4" s="803"/>
      <c r="JYE4" s="803"/>
      <c r="JYF4" s="803"/>
      <c r="JYG4" s="802"/>
      <c r="JYH4" s="803"/>
      <c r="JYI4" s="803"/>
      <c r="JYJ4" s="803"/>
      <c r="JYK4" s="802"/>
      <c r="JYL4" s="803"/>
      <c r="JYM4" s="803"/>
      <c r="JYN4" s="803"/>
      <c r="JYO4" s="802"/>
      <c r="JYP4" s="803"/>
      <c r="JYQ4" s="803"/>
      <c r="JYR4" s="803"/>
      <c r="JYS4" s="802"/>
      <c r="JYT4" s="803"/>
      <c r="JYU4" s="803"/>
      <c r="JYV4" s="803"/>
      <c r="JYW4" s="802"/>
      <c r="JYX4" s="803"/>
      <c r="JYY4" s="803"/>
      <c r="JYZ4" s="803"/>
      <c r="JZA4" s="802"/>
      <c r="JZB4" s="803"/>
      <c r="JZC4" s="803"/>
      <c r="JZD4" s="803"/>
      <c r="JZE4" s="802"/>
      <c r="JZF4" s="803"/>
      <c r="JZG4" s="803"/>
      <c r="JZH4" s="803"/>
      <c r="JZI4" s="802"/>
      <c r="JZJ4" s="803"/>
      <c r="JZK4" s="803"/>
      <c r="JZL4" s="803"/>
      <c r="JZM4" s="802"/>
      <c r="JZN4" s="803"/>
      <c r="JZO4" s="803"/>
      <c r="JZP4" s="803"/>
      <c r="JZQ4" s="802"/>
      <c r="JZR4" s="803"/>
      <c r="JZS4" s="803"/>
      <c r="JZT4" s="803"/>
      <c r="JZU4" s="802"/>
      <c r="JZV4" s="803"/>
      <c r="JZW4" s="803"/>
      <c r="JZX4" s="803"/>
      <c r="JZY4" s="802"/>
      <c r="JZZ4" s="803"/>
      <c r="KAA4" s="803"/>
      <c r="KAB4" s="803"/>
      <c r="KAC4" s="802"/>
      <c r="KAD4" s="803"/>
      <c r="KAE4" s="803"/>
      <c r="KAF4" s="803"/>
      <c r="KAG4" s="802"/>
      <c r="KAH4" s="803"/>
      <c r="KAI4" s="803"/>
      <c r="KAJ4" s="803"/>
      <c r="KAK4" s="802"/>
      <c r="KAL4" s="803"/>
      <c r="KAM4" s="803"/>
      <c r="KAN4" s="803"/>
      <c r="KAO4" s="802"/>
      <c r="KAP4" s="803"/>
      <c r="KAQ4" s="803"/>
      <c r="KAR4" s="803"/>
      <c r="KAS4" s="802"/>
      <c r="KAT4" s="803"/>
      <c r="KAU4" s="803"/>
      <c r="KAV4" s="803"/>
      <c r="KAW4" s="802"/>
      <c r="KAX4" s="803"/>
      <c r="KAY4" s="803"/>
      <c r="KAZ4" s="803"/>
      <c r="KBA4" s="802"/>
      <c r="KBB4" s="803"/>
      <c r="KBC4" s="803"/>
      <c r="KBD4" s="803"/>
      <c r="KBE4" s="802"/>
      <c r="KBF4" s="803"/>
      <c r="KBG4" s="803"/>
      <c r="KBH4" s="803"/>
      <c r="KBI4" s="802"/>
      <c r="KBJ4" s="803"/>
      <c r="KBK4" s="803"/>
      <c r="KBL4" s="803"/>
      <c r="KBM4" s="802"/>
      <c r="KBN4" s="803"/>
      <c r="KBO4" s="803"/>
      <c r="KBP4" s="803"/>
      <c r="KBQ4" s="802"/>
      <c r="KBR4" s="803"/>
      <c r="KBS4" s="803"/>
      <c r="KBT4" s="803"/>
      <c r="KBU4" s="802"/>
      <c r="KBV4" s="803"/>
      <c r="KBW4" s="803"/>
      <c r="KBX4" s="803"/>
      <c r="KBY4" s="802"/>
      <c r="KBZ4" s="803"/>
      <c r="KCA4" s="803"/>
      <c r="KCB4" s="803"/>
      <c r="KCC4" s="802"/>
      <c r="KCD4" s="803"/>
      <c r="KCE4" s="803"/>
      <c r="KCF4" s="803"/>
      <c r="KCG4" s="802"/>
      <c r="KCH4" s="803"/>
      <c r="KCI4" s="803"/>
      <c r="KCJ4" s="803"/>
      <c r="KCK4" s="802"/>
      <c r="KCL4" s="803"/>
      <c r="KCM4" s="803"/>
      <c r="KCN4" s="803"/>
      <c r="KCO4" s="802"/>
      <c r="KCP4" s="803"/>
      <c r="KCQ4" s="803"/>
      <c r="KCR4" s="803"/>
      <c r="KCS4" s="802"/>
      <c r="KCT4" s="803"/>
      <c r="KCU4" s="803"/>
      <c r="KCV4" s="803"/>
      <c r="KCW4" s="802"/>
      <c r="KCX4" s="803"/>
      <c r="KCY4" s="803"/>
      <c r="KCZ4" s="803"/>
      <c r="KDA4" s="802"/>
      <c r="KDB4" s="803"/>
      <c r="KDC4" s="803"/>
      <c r="KDD4" s="803"/>
      <c r="KDE4" s="802"/>
      <c r="KDF4" s="803"/>
      <c r="KDG4" s="803"/>
      <c r="KDH4" s="803"/>
      <c r="KDI4" s="802"/>
      <c r="KDJ4" s="803"/>
      <c r="KDK4" s="803"/>
      <c r="KDL4" s="803"/>
      <c r="KDM4" s="802"/>
      <c r="KDN4" s="803"/>
      <c r="KDO4" s="803"/>
      <c r="KDP4" s="803"/>
      <c r="KDQ4" s="802"/>
      <c r="KDR4" s="803"/>
      <c r="KDS4" s="803"/>
      <c r="KDT4" s="803"/>
      <c r="KDU4" s="802"/>
      <c r="KDV4" s="803"/>
      <c r="KDW4" s="803"/>
      <c r="KDX4" s="803"/>
      <c r="KDY4" s="802"/>
      <c r="KDZ4" s="803"/>
      <c r="KEA4" s="803"/>
      <c r="KEB4" s="803"/>
      <c r="KEC4" s="802"/>
      <c r="KED4" s="803"/>
      <c r="KEE4" s="803"/>
      <c r="KEF4" s="803"/>
      <c r="KEG4" s="802"/>
      <c r="KEH4" s="803"/>
      <c r="KEI4" s="803"/>
      <c r="KEJ4" s="803"/>
      <c r="KEK4" s="802"/>
      <c r="KEL4" s="803"/>
      <c r="KEM4" s="803"/>
      <c r="KEN4" s="803"/>
      <c r="KEO4" s="802"/>
      <c r="KEP4" s="803"/>
      <c r="KEQ4" s="803"/>
      <c r="KER4" s="803"/>
      <c r="KES4" s="802"/>
      <c r="KET4" s="803"/>
      <c r="KEU4" s="803"/>
      <c r="KEV4" s="803"/>
      <c r="KEW4" s="802"/>
      <c r="KEX4" s="803"/>
      <c r="KEY4" s="803"/>
      <c r="KEZ4" s="803"/>
      <c r="KFA4" s="802"/>
      <c r="KFB4" s="803"/>
      <c r="KFC4" s="803"/>
      <c r="KFD4" s="803"/>
      <c r="KFE4" s="802"/>
      <c r="KFF4" s="803"/>
      <c r="KFG4" s="803"/>
      <c r="KFH4" s="803"/>
      <c r="KFI4" s="802"/>
      <c r="KFJ4" s="803"/>
      <c r="KFK4" s="803"/>
      <c r="KFL4" s="803"/>
      <c r="KFM4" s="802"/>
      <c r="KFN4" s="803"/>
      <c r="KFO4" s="803"/>
      <c r="KFP4" s="803"/>
      <c r="KFQ4" s="802"/>
      <c r="KFR4" s="803"/>
      <c r="KFS4" s="803"/>
      <c r="KFT4" s="803"/>
      <c r="KFU4" s="802"/>
      <c r="KFV4" s="803"/>
      <c r="KFW4" s="803"/>
      <c r="KFX4" s="803"/>
      <c r="KFY4" s="802"/>
      <c r="KFZ4" s="803"/>
      <c r="KGA4" s="803"/>
      <c r="KGB4" s="803"/>
      <c r="KGC4" s="802"/>
      <c r="KGD4" s="803"/>
      <c r="KGE4" s="803"/>
      <c r="KGF4" s="803"/>
      <c r="KGG4" s="802"/>
      <c r="KGH4" s="803"/>
      <c r="KGI4" s="803"/>
      <c r="KGJ4" s="803"/>
      <c r="KGK4" s="802"/>
      <c r="KGL4" s="803"/>
      <c r="KGM4" s="803"/>
      <c r="KGN4" s="803"/>
      <c r="KGO4" s="802"/>
      <c r="KGP4" s="803"/>
      <c r="KGQ4" s="803"/>
      <c r="KGR4" s="803"/>
      <c r="KGS4" s="802"/>
      <c r="KGT4" s="803"/>
      <c r="KGU4" s="803"/>
      <c r="KGV4" s="803"/>
      <c r="KGW4" s="802"/>
      <c r="KGX4" s="803"/>
      <c r="KGY4" s="803"/>
      <c r="KGZ4" s="803"/>
      <c r="KHA4" s="802"/>
      <c r="KHB4" s="803"/>
      <c r="KHC4" s="803"/>
      <c r="KHD4" s="803"/>
      <c r="KHE4" s="802"/>
      <c r="KHF4" s="803"/>
      <c r="KHG4" s="803"/>
      <c r="KHH4" s="803"/>
      <c r="KHI4" s="802"/>
      <c r="KHJ4" s="803"/>
      <c r="KHK4" s="803"/>
      <c r="KHL4" s="803"/>
      <c r="KHM4" s="802"/>
      <c r="KHN4" s="803"/>
      <c r="KHO4" s="803"/>
      <c r="KHP4" s="803"/>
      <c r="KHQ4" s="802"/>
      <c r="KHR4" s="803"/>
      <c r="KHS4" s="803"/>
      <c r="KHT4" s="803"/>
      <c r="KHU4" s="802"/>
      <c r="KHV4" s="803"/>
      <c r="KHW4" s="803"/>
      <c r="KHX4" s="803"/>
      <c r="KHY4" s="802"/>
      <c r="KHZ4" s="803"/>
      <c r="KIA4" s="803"/>
      <c r="KIB4" s="803"/>
      <c r="KIC4" s="802"/>
      <c r="KID4" s="803"/>
      <c r="KIE4" s="803"/>
      <c r="KIF4" s="803"/>
      <c r="KIG4" s="802"/>
      <c r="KIH4" s="803"/>
      <c r="KII4" s="803"/>
      <c r="KIJ4" s="803"/>
      <c r="KIK4" s="802"/>
      <c r="KIL4" s="803"/>
      <c r="KIM4" s="803"/>
      <c r="KIN4" s="803"/>
      <c r="KIO4" s="802"/>
      <c r="KIP4" s="803"/>
      <c r="KIQ4" s="803"/>
      <c r="KIR4" s="803"/>
      <c r="KIS4" s="802"/>
      <c r="KIT4" s="803"/>
      <c r="KIU4" s="803"/>
      <c r="KIV4" s="803"/>
      <c r="KIW4" s="802"/>
      <c r="KIX4" s="803"/>
      <c r="KIY4" s="803"/>
      <c r="KIZ4" s="803"/>
      <c r="KJA4" s="802"/>
      <c r="KJB4" s="803"/>
      <c r="KJC4" s="803"/>
      <c r="KJD4" s="803"/>
      <c r="KJE4" s="802"/>
      <c r="KJF4" s="803"/>
      <c r="KJG4" s="803"/>
      <c r="KJH4" s="803"/>
      <c r="KJI4" s="802"/>
      <c r="KJJ4" s="803"/>
      <c r="KJK4" s="803"/>
      <c r="KJL4" s="803"/>
      <c r="KJM4" s="802"/>
      <c r="KJN4" s="803"/>
      <c r="KJO4" s="803"/>
      <c r="KJP4" s="803"/>
      <c r="KJQ4" s="802"/>
      <c r="KJR4" s="803"/>
      <c r="KJS4" s="803"/>
      <c r="KJT4" s="803"/>
      <c r="KJU4" s="802"/>
      <c r="KJV4" s="803"/>
      <c r="KJW4" s="803"/>
      <c r="KJX4" s="803"/>
      <c r="KJY4" s="802"/>
      <c r="KJZ4" s="803"/>
      <c r="KKA4" s="803"/>
      <c r="KKB4" s="803"/>
      <c r="KKC4" s="802"/>
      <c r="KKD4" s="803"/>
      <c r="KKE4" s="803"/>
      <c r="KKF4" s="803"/>
      <c r="KKG4" s="802"/>
      <c r="KKH4" s="803"/>
      <c r="KKI4" s="803"/>
      <c r="KKJ4" s="803"/>
      <c r="KKK4" s="802"/>
      <c r="KKL4" s="803"/>
      <c r="KKM4" s="803"/>
      <c r="KKN4" s="803"/>
      <c r="KKO4" s="802"/>
      <c r="KKP4" s="803"/>
      <c r="KKQ4" s="803"/>
      <c r="KKR4" s="803"/>
      <c r="KKS4" s="802"/>
      <c r="KKT4" s="803"/>
      <c r="KKU4" s="803"/>
      <c r="KKV4" s="803"/>
      <c r="KKW4" s="802"/>
      <c r="KKX4" s="803"/>
      <c r="KKY4" s="803"/>
      <c r="KKZ4" s="803"/>
      <c r="KLA4" s="802"/>
      <c r="KLB4" s="803"/>
      <c r="KLC4" s="803"/>
      <c r="KLD4" s="803"/>
      <c r="KLE4" s="802"/>
      <c r="KLF4" s="803"/>
      <c r="KLG4" s="803"/>
      <c r="KLH4" s="803"/>
      <c r="KLI4" s="802"/>
      <c r="KLJ4" s="803"/>
      <c r="KLK4" s="803"/>
      <c r="KLL4" s="803"/>
      <c r="KLM4" s="802"/>
      <c r="KLN4" s="803"/>
      <c r="KLO4" s="803"/>
      <c r="KLP4" s="803"/>
      <c r="KLQ4" s="802"/>
      <c r="KLR4" s="803"/>
      <c r="KLS4" s="803"/>
      <c r="KLT4" s="803"/>
      <c r="KLU4" s="802"/>
      <c r="KLV4" s="803"/>
      <c r="KLW4" s="803"/>
      <c r="KLX4" s="803"/>
      <c r="KLY4" s="802"/>
      <c r="KLZ4" s="803"/>
      <c r="KMA4" s="803"/>
      <c r="KMB4" s="803"/>
      <c r="KMC4" s="802"/>
      <c r="KMD4" s="803"/>
      <c r="KME4" s="803"/>
      <c r="KMF4" s="803"/>
      <c r="KMG4" s="802"/>
      <c r="KMH4" s="803"/>
      <c r="KMI4" s="803"/>
      <c r="KMJ4" s="803"/>
      <c r="KMK4" s="802"/>
      <c r="KML4" s="803"/>
      <c r="KMM4" s="803"/>
      <c r="KMN4" s="803"/>
      <c r="KMO4" s="802"/>
      <c r="KMP4" s="803"/>
      <c r="KMQ4" s="803"/>
      <c r="KMR4" s="803"/>
      <c r="KMS4" s="802"/>
      <c r="KMT4" s="803"/>
      <c r="KMU4" s="803"/>
      <c r="KMV4" s="803"/>
      <c r="KMW4" s="802"/>
      <c r="KMX4" s="803"/>
      <c r="KMY4" s="803"/>
      <c r="KMZ4" s="803"/>
      <c r="KNA4" s="802"/>
      <c r="KNB4" s="803"/>
      <c r="KNC4" s="803"/>
      <c r="KND4" s="803"/>
      <c r="KNE4" s="802"/>
      <c r="KNF4" s="803"/>
      <c r="KNG4" s="803"/>
      <c r="KNH4" s="803"/>
      <c r="KNI4" s="802"/>
      <c r="KNJ4" s="803"/>
      <c r="KNK4" s="803"/>
      <c r="KNL4" s="803"/>
      <c r="KNM4" s="802"/>
      <c r="KNN4" s="803"/>
      <c r="KNO4" s="803"/>
      <c r="KNP4" s="803"/>
      <c r="KNQ4" s="802"/>
      <c r="KNR4" s="803"/>
      <c r="KNS4" s="803"/>
      <c r="KNT4" s="803"/>
      <c r="KNU4" s="802"/>
      <c r="KNV4" s="803"/>
      <c r="KNW4" s="803"/>
      <c r="KNX4" s="803"/>
      <c r="KNY4" s="802"/>
      <c r="KNZ4" s="803"/>
      <c r="KOA4" s="803"/>
      <c r="KOB4" s="803"/>
      <c r="KOC4" s="802"/>
      <c r="KOD4" s="803"/>
      <c r="KOE4" s="803"/>
      <c r="KOF4" s="803"/>
      <c r="KOG4" s="802"/>
      <c r="KOH4" s="803"/>
      <c r="KOI4" s="803"/>
      <c r="KOJ4" s="803"/>
      <c r="KOK4" s="802"/>
      <c r="KOL4" s="803"/>
      <c r="KOM4" s="803"/>
      <c r="KON4" s="803"/>
      <c r="KOO4" s="802"/>
      <c r="KOP4" s="803"/>
      <c r="KOQ4" s="803"/>
      <c r="KOR4" s="803"/>
      <c r="KOS4" s="802"/>
      <c r="KOT4" s="803"/>
      <c r="KOU4" s="803"/>
      <c r="KOV4" s="803"/>
      <c r="KOW4" s="802"/>
      <c r="KOX4" s="803"/>
      <c r="KOY4" s="803"/>
      <c r="KOZ4" s="803"/>
      <c r="KPA4" s="802"/>
      <c r="KPB4" s="803"/>
      <c r="KPC4" s="803"/>
      <c r="KPD4" s="803"/>
      <c r="KPE4" s="802"/>
      <c r="KPF4" s="803"/>
      <c r="KPG4" s="803"/>
      <c r="KPH4" s="803"/>
      <c r="KPI4" s="802"/>
      <c r="KPJ4" s="803"/>
      <c r="KPK4" s="803"/>
      <c r="KPL4" s="803"/>
      <c r="KPM4" s="802"/>
      <c r="KPN4" s="803"/>
      <c r="KPO4" s="803"/>
      <c r="KPP4" s="803"/>
      <c r="KPQ4" s="802"/>
      <c r="KPR4" s="803"/>
      <c r="KPS4" s="803"/>
      <c r="KPT4" s="803"/>
      <c r="KPU4" s="802"/>
      <c r="KPV4" s="803"/>
      <c r="KPW4" s="803"/>
      <c r="KPX4" s="803"/>
      <c r="KPY4" s="802"/>
      <c r="KPZ4" s="803"/>
      <c r="KQA4" s="803"/>
      <c r="KQB4" s="803"/>
      <c r="KQC4" s="802"/>
      <c r="KQD4" s="803"/>
      <c r="KQE4" s="803"/>
      <c r="KQF4" s="803"/>
      <c r="KQG4" s="802"/>
      <c r="KQH4" s="803"/>
      <c r="KQI4" s="803"/>
      <c r="KQJ4" s="803"/>
      <c r="KQK4" s="802"/>
      <c r="KQL4" s="803"/>
      <c r="KQM4" s="803"/>
      <c r="KQN4" s="803"/>
      <c r="KQO4" s="802"/>
      <c r="KQP4" s="803"/>
      <c r="KQQ4" s="803"/>
      <c r="KQR4" s="803"/>
      <c r="KQS4" s="802"/>
      <c r="KQT4" s="803"/>
      <c r="KQU4" s="803"/>
      <c r="KQV4" s="803"/>
      <c r="KQW4" s="802"/>
      <c r="KQX4" s="803"/>
      <c r="KQY4" s="803"/>
      <c r="KQZ4" s="803"/>
      <c r="KRA4" s="802"/>
      <c r="KRB4" s="803"/>
      <c r="KRC4" s="803"/>
      <c r="KRD4" s="803"/>
      <c r="KRE4" s="802"/>
      <c r="KRF4" s="803"/>
      <c r="KRG4" s="803"/>
      <c r="KRH4" s="803"/>
      <c r="KRI4" s="802"/>
      <c r="KRJ4" s="803"/>
      <c r="KRK4" s="803"/>
      <c r="KRL4" s="803"/>
      <c r="KRM4" s="802"/>
      <c r="KRN4" s="803"/>
      <c r="KRO4" s="803"/>
      <c r="KRP4" s="803"/>
      <c r="KRQ4" s="802"/>
      <c r="KRR4" s="803"/>
      <c r="KRS4" s="803"/>
      <c r="KRT4" s="803"/>
      <c r="KRU4" s="802"/>
      <c r="KRV4" s="803"/>
      <c r="KRW4" s="803"/>
      <c r="KRX4" s="803"/>
      <c r="KRY4" s="802"/>
      <c r="KRZ4" s="803"/>
      <c r="KSA4" s="803"/>
      <c r="KSB4" s="803"/>
      <c r="KSC4" s="802"/>
      <c r="KSD4" s="803"/>
      <c r="KSE4" s="803"/>
      <c r="KSF4" s="803"/>
      <c r="KSG4" s="802"/>
      <c r="KSH4" s="803"/>
      <c r="KSI4" s="803"/>
      <c r="KSJ4" s="803"/>
      <c r="KSK4" s="802"/>
      <c r="KSL4" s="803"/>
      <c r="KSM4" s="803"/>
      <c r="KSN4" s="803"/>
      <c r="KSO4" s="802"/>
      <c r="KSP4" s="803"/>
      <c r="KSQ4" s="803"/>
      <c r="KSR4" s="803"/>
      <c r="KSS4" s="802"/>
      <c r="KST4" s="803"/>
      <c r="KSU4" s="803"/>
      <c r="KSV4" s="803"/>
      <c r="KSW4" s="802"/>
      <c r="KSX4" s="803"/>
      <c r="KSY4" s="803"/>
      <c r="KSZ4" s="803"/>
      <c r="KTA4" s="802"/>
      <c r="KTB4" s="803"/>
      <c r="KTC4" s="803"/>
      <c r="KTD4" s="803"/>
      <c r="KTE4" s="802"/>
      <c r="KTF4" s="803"/>
      <c r="KTG4" s="803"/>
      <c r="KTH4" s="803"/>
      <c r="KTI4" s="802"/>
      <c r="KTJ4" s="803"/>
      <c r="KTK4" s="803"/>
      <c r="KTL4" s="803"/>
      <c r="KTM4" s="802"/>
      <c r="KTN4" s="803"/>
      <c r="KTO4" s="803"/>
      <c r="KTP4" s="803"/>
      <c r="KTQ4" s="802"/>
      <c r="KTR4" s="803"/>
      <c r="KTS4" s="803"/>
      <c r="KTT4" s="803"/>
      <c r="KTU4" s="802"/>
      <c r="KTV4" s="803"/>
      <c r="KTW4" s="803"/>
      <c r="KTX4" s="803"/>
      <c r="KTY4" s="802"/>
      <c r="KTZ4" s="803"/>
      <c r="KUA4" s="803"/>
      <c r="KUB4" s="803"/>
      <c r="KUC4" s="802"/>
      <c r="KUD4" s="803"/>
      <c r="KUE4" s="803"/>
      <c r="KUF4" s="803"/>
      <c r="KUG4" s="802"/>
      <c r="KUH4" s="803"/>
      <c r="KUI4" s="803"/>
      <c r="KUJ4" s="803"/>
      <c r="KUK4" s="802"/>
      <c r="KUL4" s="803"/>
      <c r="KUM4" s="803"/>
      <c r="KUN4" s="803"/>
      <c r="KUO4" s="802"/>
      <c r="KUP4" s="803"/>
      <c r="KUQ4" s="803"/>
      <c r="KUR4" s="803"/>
      <c r="KUS4" s="802"/>
      <c r="KUT4" s="803"/>
      <c r="KUU4" s="803"/>
      <c r="KUV4" s="803"/>
      <c r="KUW4" s="802"/>
      <c r="KUX4" s="803"/>
      <c r="KUY4" s="803"/>
      <c r="KUZ4" s="803"/>
      <c r="KVA4" s="802"/>
      <c r="KVB4" s="803"/>
      <c r="KVC4" s="803"/>
      <c r="KVD4" s="803"/>
      <c r="KVE4" s="802"/>
      <c r="KVF4" s="803"/>
      <c r="KVG4" s="803"/>
      <c r="KVH4" s="803"/>
      <c r="KVI4" s="802"/>
      <c r="KVJ4" s="803"/>
      <c r="KVK4" s="803"/>
      <c r="KVL4" s="803"/>
      <c r="KVM4" s="802"/>
      <c r="KVN4" s="803"/>
      <c r="KVO4" s="803"/>
      <c r="KVP4" s="803"/>
      <c r="KVQ4" s="802"/>
      <c r="KVR4" s="803"/>
      <c r="KVS4" s="803"/>
      <c r="KVT4" s="803"/>
      <c r="KVU4" s="802"/>
      <c r="KVV4" s="803"/>
      <c r="KVW4" s="803"/>
      <c r="KVX4" s="803"/>
      <c r="KVY4" s="802"/>
      <c r="KVZ4" s="803"/>
      <c r="KWA4" s="803"/>
      <c r="KWB4" s="803"/>
      <c r="KWC4" s="802"/>
      <c r="KWD4" s="803"/>
      <c r="KWE4" s="803"/>
      <c r="KWF4" s="803"/>
      <c r="KWG4" s="802"/>
      <c r="KWH4" s="803"/>
      <c r="KWI4" s="803"/>
      <c r="KWJ4" s="803"/>
      <c r="KWK4" s="802"/>
      <c r="KWL4" s="803"/>
      <c r="KWM4" s="803"/>
      <c r="KWN4" s="803"/>
      <c r="KWO4" s="802"/>
      <c r="KWP4" s="803"/>
      <c r="KWQ4" s="803"/>
      <c r="KWR4" s="803"/>
      <c r="KWS4" s="802"/>
      <c r="KWT4" s="803"/>
      <c r="KWU4" s="803"/>
      <c r="KWV4" s="803"/>
      <c r="KWW4" s="802"/>
      <c r="KWX4" s="803"/>
      <c r="KWY4" s="803"/>
      <c r="KWZ4" s="803"/>
      <c r="KXA4" s="802"/>
      <c r="KXB4" s="803"/>
      <c r="KXC4" s="803"/>
      <c r="KXD4" s="803"/>
      <c r="KXE4" s="802"/>
      <c r="KXF4" s="803"/>
      <c r="KXG4" s="803"/>
      <c r="KXH4" s="803"/>
      <c r="KXI4" s="802"/>
      <c r="KXJ4" s="803"/>
      <c r="KXK4" s="803"/>
      <c r="KXL4" s="803"/>
      <c r="KXM4" s="802"/>
      <c r="KXN4" s="803"/>
      <c r="KXO4" s="803"/>
      <c r="KXP4" s="803"/>
      <c r="KXQ4" s="802"/>
      <c r="KXR4" s="803"/>
      <c r="KXS4" s="803"/>
      <c r="KXT4" s="803"/>
      <c r="KXU4" s="802"/>
      <c r="KXV4" s="803"/>
      <c r="KXW4" s="803"/>
      <c r="KXX4" s="803"/>
      <c r="KXY4" s="802"/>
      <c r="KXZ4" s="803"/>
      <c r="KYA4" s="803"/>
      <c r="KYB4" s="803"/>
      <c r="KYC4" s="802"/>
      <c r="KYD4" s="803"/>
      <c r="KYE4" s="803"/>
      <c r="KYF4" s="803"/>
      <c r="KYG4" s="802"/>
      <c r="KYH4" s="803"/>
      <c r="KYI4" s="803"/>
      <c r="KYJ4" s="803"/>
      <c r="KYK4" s="802"/>
      <c r="KYL4" s="803"/>
      <c r="KYM4" s="803"/>
      <c r="KYN4" s="803"/>
      <c r="KYO4" s="802"/>
      <c r="KYP4" s="803"/>
      <c r="KYQ4" s="803"/>
      <c r="KYR4" s="803"/>
      <c r="KYS4" s="802"/>
      <c r="KYT4" s="803"/>
      <c r="KYU4" s="803"/>
      <c r="KYV4" s="803"/>
      <c r="KYW4" s="802"/>
      <c r="KYX4" s="803"/>
      <c r="KYY4" s="803"/>
      <c r="KYZ4" s="803"/>
      <c r="KZA4" s="802"/>
      <c r="KZB4" s="803"/>
      <c r="KZC4" s="803"/>
      <c r="KZD4" s="803"/>
      <c r="KZE4" s="802"/>
      <c r="KZF4" s="803"/>
      <c r="KZG4" s="803"/>
      <c r="KZH4" s="803"/>
      <c r="KZI4" s="802"/>
      <c r="KZJ4" s="803"/>
      <c r="KZK4" s="803"/>
      <c r="KZL4" s="803"/>
      <c r="KZM4" s="802"/>
      <c r="KZN4" s="803"/>
      <c r="KZO4" s="803"/>
      <c r="KZP4" s="803"/>
      <c r="KZQ4" s="802"/>
      <c r="KZR4" s="803"/>
      <c r="KZS4" s="803"/>
      <c r="KZT4" s="803"/>
      <c r="KZU4" s="802"/>
      <c r="KZV4" s="803"/>
      <c r="KZW4" s="803"/>
      <c r="KZX4" s="803"/>
      <c r="KZY4" s="802"/>
      <c r="KZZ4" s="803"/>
      <c r="LAA4" s="803"/>
      <c r="LAB4" s="803"/>
      <c r="LAC4" s="802"/>
      <c r="LAD4" s="803"/>
      <c r="LAE4" s="803"/>
      <c r="LAF4" s="803"/>
      <c r="LAG4" s="802"/>
      <c r="LAH4" s="803"/>
      <c r="LAI4" s="803"/>
      <c r="LAJ4" s="803"/>
      <c r="LAK4" s="802"/>
      <c r="LAL4" s="803"/>
      <c r="LAM4" s="803"/>
      <c r="LAN4" s="803"/>
      <c r="LAO4" s="802"/>
      <c r="LAP4" s="803"/>
      <c r="LAQ4" s="803"/>
      <c r="LAR4" s="803"/>
      <c r="LAS4" s="802"/>
      <c r="LAT4" s="803"/>
      <c r="LAU4" s="803"/>
      <c r="LAV4" s="803"/>
      <c r="LAW4" s="802"/>
      <c r="LAX4" s="803"/>
      <c r="LAY4" s="803"/>
      <c r="LAZ4" s="803"/>
      <c r="LBA4" s="802"/>
      <c r="LBB4" s="803"/>
      <c r="LBC4" s="803"/>
      <c r="LBD4" s="803"/>
      <c r="LBE4" s="802"/>
      <c r="LBF4" s="803"/>
      <c r="LBG4" s="803"/>
      <c r="LBH4" s="803"/>
      <c r="LBI4" s="802"/>
      <c r="LBJ4" s="803"/>
      <c r="LBK4" s="803"/>
      <c r="LBL4" s="803"/>
      <c r="LBM4" s="802"/>
      <c r="LBN4" s="803"/>
      <c r="LBO4" s="803"/>
      <c r="LBP4" s="803"/>
      <c r="LBQ4" s="802"/>
      <c r="LBR4" s="803"/>
      <c r="LBS4" s="803"/>
      <c r="LBT4" s="803"/>
      <c r="LBU4" s="802"/>
      <c r="LBV4" s="803"/>
      <c r="LBW4" s="803"/>
      <c r="LBX4" s="803"/>
      <c r="LBY4" s="802"/>
      <c r="LBZ4" s="803"/>
      <c r="LCA4" s="803"/>
      <c r="LCB4" s="803"/>
      <c r="LCC4" s="802"/>
      <c r="LCD4" s="803"/>
      <c r="LCE4" s="803"/>
      <c r="LCF4" s="803"/>
      <c r="LCG4" s="802"/>
      <c r="LCH4" s="803"/>
      <c r="LCI4" s="803"/>
      <c r="LCJ4" s="803"/>
      <c r="LCK4" s="802"/>
      <c r="LCL4" s="803"/>
      <c r="LCM4" s="803"/>
      <c r="LCN4" s="803"/>
      <c r="LCO4" s="802"/>
      <c r="LCP4" s="803"/>
      <c r="LCQ4" s="803"/>
      <c r="LCR4" s="803"/>
      <c r="LCS4" s="802"/>
      <c r="LCT4" s="803"/>
      <c r="LCU4" s="803"/>
      <c r="LCV4" s="803"/>
      <c r="LCW4" s="802"/>
      <c r="LCX4" s="803"/>
      <c r="LCY4" s="803"/>
      <c r="LCZ4" s="803"/>
      <c r="LDA4" s="802"/>
      <c r="LDB4" s="803"/>
      <c r="LDC4" s="803"/>
      <c r="LDD4" s="803"/>
      <c r="LDE4" s="802"/>
      <c r="LDF4" s="803"/>
      <c r="LDG4" s="803"/>
      <c r="LDH4" s="803"/>
      <c r="LDI4" s="802"/>
      <c r="LDJ4" s="803"/>
      <c r="LDK4" s="803"/>
      <c r="LDL4" s="803"/>
      <c r="LDM4" s="802"/>
      <c r="LDN4" s="803"/>
      <c r="LDO4" s="803"/>
      <c r="LDP4" s="803"/>
      <c r="LDQ4" s="802"/>
      <c r="LDR4" s="803"/>
      <c r="LDS4" s="803"/>
      <c r="LDT4" s="803"/>
      <c r="LDU4" s="802"/>
      <c r="LDV4" s="803"/>
      <c r="LDW4" s="803"/>
      <c r="LDX4" s="803"/>
      <c r="LDY4" s="802"/>
      <c r="LDZ4" s="803"/>
      <c r="LEA4" s="803"/>
      <c r="LEB4" s="803"/>
      <c r="LEC4" s="802"/>
      <c r="LED4" s="803"/>
      <c r="LEE4" s="803"/>
      <c r="LEF4" s="803"/>
      <c r="LEG4" s="802"/>
      <c r="LEH4" s="803"/>
      <c r="LEI4" s="803"/>
      <c r="LEJ4" s="803"/>
      <c r="LEK4" s="802"/>
      <c r="LEL4" s="803"/>
      <c r="LEM4" s="803"/>
      <c r="LEN4" s="803"/>
      <c r="LEO4" s="802"/>
      <c r="LEP4" s="803"/>
      <c r="LEQ4" s="803"/>
      <c r="LER4" s="803"/>
      <c r="LES4" s="802"/>
      <c r="LET4" s="803"/>
      <c r="LEU4" s="803"/>
      <c r="LEV4" s="803"/>
      <c r="LEW4" s="802"/>
      <c r="LEX4" s="803"/>
      <c r="LEY4" s="803"/>
      <c r="LEZ4" s="803"/>
      <c r="LFA4" s="802"/>
      <c r="LFB4" s="803"/>
      <c r="LFC4" s="803"/>
      <c r="LFD4" s="803"/>
      <c r="LFE4" s="802"/>
      <c r="LFF4" s="803"/>
      <c r="LFG4" s="803"/>
      <c r="LFH4" s="803"/>
      <c r="LFI4" s="802"/>
      <c r="LFJ4" s="803"/>
      <c r="LFK4" s="803"/>
      <c r="LFL4" s="803"/>
      <c r="LFM4" s="802"/>
      <c r="LFN4" s="803"/>
      <c r="LFO4" s="803"/>
      <c r="LFP4" s="803"/>
      <c r="LFQ4" s="802"/>
      <c r="LFR4" s="803"/>
      <c r="LFS4" s="803"/>
      <c r="LFT4" s="803"/>
      <c r="LFU4" s="802"/>
      <c r="LFV4" s="803"/>
      <c r="LFW4" s="803"/>
      <c r="LFX4" s="803"/>
      <c r="LFY4" s="802"/>
      <c r="LFZ4" s="803"/>
      <c r="LGA4" s="803"/>
      <c r="LGB4" s="803"/>
      <c r="LGC4" s="802"/>
      <c r="LGD4" s="803"/>
      <c r="LGE4" s="803"/>
      <c r="LGF4" s="803"/>
      <c r="LGG4" s="802"/>
      <c r="LGH4" s="803"/>
      <c r="LGI4" s="803"/>
      <c r="LGJ4" s="803"/>
      <c r="LGK4" s="802"/>
      <c r="LGL4" s="803"/>
      <c r="LGM4" s="803"/>
      <c r="LGN4" s="803"/>
      <c r="LGO4" s="802"/>
      <c r="LGP4" s="803"/>
      <c r="LGQ4" s="803"/>
      <c r="LGR4" s="803"/>
      <c r="LGS4" s="802"/>
      <c r="LGT4" s="803"/>
      <c r="LGU4" s="803"/>
      <c r="LGV4" s="803"/>
      <c r="LGW4" s="802"/>
      <c r="LGX4" s="803"/>
      <c r="LGY4" s="803"/>
      <c r="LGZ4" s="803"/>
      <c r="LHA4" s="802"/>
      <c r="LHB4" s="803"/>
      <c r="LHC4" s="803"/>
      <c r="LHD4" s="803"/>
      <c r="LHE4" s="802"/>
      <c r="LHF4" s="803"/>
      <c r="LHG4" s="803"/>
      <c r="LHH4" s="803"/>
      <c r="LHI4" s="802"/>
      <c r="LHJ4" s="803"/>
      <c r="LHK4" s="803"/>
      <c r="LHL4" s="803"/>
      <c r="LHM4" s="802"/>
      <c r="LHN4" s="803"/>
      <c r="LHO4" s="803"/>
      <c r="LHP4" s="803"/>
      <c r="LHQ4" s="802"/>
      <c r="LHR4" s="803"/>
      <c r="LHS4" s="803"/>
      <c r="LHT4" s="803"/>
      <c r="LHU4" s="802"/>
      <c r="LHV4" s="803"/>
      <c r="LHW4" s="803"/>
      <c r="LHX4" s="803"/>
      <c r="LHY4" s="802"/>
      <c r="LHZ4" s="803"/>
      <c r="LIA4" s="803"/>
      <c r="LIB4" s="803"/>
      <c r="LIC4" s="802"/>
      <c r="LID4" s="803"/>
      <c r="LIE4" s="803"/>
      <c r="LIF4" s="803"/>
      <c r="LIG4" s="802"/>
      <c r="LIH4" s="803"/>
      <c r="LII4" s="803"/>
      <c r="LIJ4" s="803"/>
      <c r="LIK4" s="802"/>
      <c r="LIL4" s="803"/>
      <c r="LIM4" s="803"/>
      <c r="LIN4" s="803"/>
      <c r="LIO4" s="802"/>
      <c r="LIP4" s="803"/>
      <c r="LIQ4" s="803"/>
      <c r="LIR4" s="803"/>
      <c r="LIS4" s="802"/>
      <c r="LIT4" s="803"/>
      <c r="LIU4" s="803"/>
      <c r="LIV4" s="803"/>
      <c r="LIW4" s="802"/>
      <c r="LIX4" s="803"/>
      <c r="LIY4" s="803"/>
      <c r="LIZ4" s="803"/>
      <c r="LJA4" s="802"/>
      <c r="LJB4" s="803"/>
      <c r="LJC4" s="803"/>
      <c r="LJD4" s="803"/>
      <c r="LJE4" s="802"/>
      <c r="LJF4" s="803"/>
      <c r="LJG4" s="803"/>
      <c r="LJH4" s="803"/>
      <c r="LJI4" s="802"/>
      <c r="LJJ4" s="803"/>
      <c r="LJK4" s="803"/>
      <c r="LJL4" s="803"/>
      <c r="LJM4" s="802"/>
      <c r="LJN4" s="803"/>
      <c r="LJO4" s="803"/>
      <c r="LJP4" s="803"/>
      <c r="LJQ4" s="802"/>
      <c r="LJR4" s="803"/>
      <c r="LJS4" s="803"/>
      <c r="LJT4" s="803"/>
      <c r="LJU4" s="802"/>
      <c r="LJV4" s="803"/>
      <c r="LJW4" s="803"/>
      <c r="LJX4" s="803"/>
      <c r="LJY4" s="802"/>
      <c r="LJZ4" s="803"/>
      <c r="LKA4" s="803"/>
      <c r="LKB4" s="803"/>
      <c r="LKC4" s="802"/>
      <c r="LKD4" s="803"/>
      <c r="LKE4" s="803"/>
      <c r="LKF4" s="803"/>
      <c r="LKG4" s="802"/>
      <c r="LKH4" s="803"/>
      <c r="LKI4" s="803"/>
      <c r="LKJ4" s="803"/>
      <c r="LKK4" s="802"/>
      <c r="LKL4" s="803"/>
      <c r="LKM4" s="803"/>
      <c r="LKN4" s="803"/>
      <c r="LKO4" s="802"/>
      <c r="LKP4" s="803"/>
      <c r="LKQ4" s="803"/>
      <c r="LKR4" s="803"/>
      <c r="LKS4" s="802"/>
      <c r="LKT4" s="803"/>
      <c r="LKU4" s="803"/>
      <c r="LKV4" s="803"/>
      <c r="LKW4" s="802"/>
      <c r="LKX4" s="803"/>
      <c r="LKY4" s="803"/>
      <c r="LKZ4" s="803"/>
      <c r="LLA4" s="802"/>
      <c r="LLB4" s="803"/>
      <c r="LLC4" s="803"/>
      <c r="LLD4" s="803"/>
      <c r="LLE4" s="802"/>
      <c r="LLF4" s="803"/>
      <c r="LLG4" s="803"/>
      <c r="LLH4" s="803"/>
      <c r="LLI4" s="802"/>
      <c r="LLJ4" s="803"/>
      <c r="LLK4" s="803"/>
      <c r="LLL4" s="803"/>
      <c r="LLM4" s="802"/>
      <c r="LLN4" s="803"/>
      <c r="LLO4" s="803"/>
      <c r="LLP4" s="803"/>
      <c r="LLQ4" s="802"/>
      <c r="LLR4" s="803"/>
      <c r="LLS4" s="803"/>
      <c r="LLT4" s="803"/>
      <c r="LLU4" s="802"/>
      <c r="LLV4" s="803"/>
      <c r="LLW4" s="803"/>
      <c r="LLX4" s="803"/>
      <c r="LLY4" s="802"/>
      <c r="LLZ4" s="803"/>
      <c r="LMA4" s="803"/>
      <c r="LMB4" s="803"/>
      <c r="LMC4" s="802"/>
      <c r="LMD4" s="803"/>
      <c r="LME4" s="803"/>
      <c r="LMF4" s="803"/>
      <c r="LMG4" s="802"/>
      <c r="LMH4" s="803"/>
      <c r="LMI4" s="803"/>
      <c r="LMJ4" s="803"/>
      <c r="LMK4" s="802"/>
      <c r="LML4" s="803"/>
      <c r="LMM4" s="803"/>
      <c r="LMN4" s="803"/>
      <c r="LMO4" s="802"/>
      <c r="LMP4" s="803"/>
      <c r="LMQ4" s="803"/>
      <c r="LMR4" s="803"/>
      <c r="LMS4" s="802"/>
      <c r="LMT4" s="803"/>
      <c r="LMU4" s="803"/>
      <c r="LMV4" s="803"/>
      <c r="LMW4" s="802"/>
      <c r="LMX4" s="803"/>
      <c r="LMY4" s="803"/>
      <c r="LMZ4" s="803"/>
      <c r="LNA4" s="802"/>
      <c r="LNB4" s="803"/>
      <c r="LNC4" s="803"/>
      <c r="LND4" s="803"/>
      <c r="LNE4" s="802"/>
      <c r="LNF4" s="803"/>
      <c r="LNG4" s="803"/>
      <c r="LNH4" s="803"/>
      <c r="LNI4" s="802"/>
      <c r="LNJ4" s="803"/>
      <c r="LNK4" s="803"/>
      <c r="LNL4" s="803"/>
      <c r="LNM4" s="802"/>
      <c r="LNN4" s="803"/>
      <c r="LNO4" s="803"/>
      <c r="LNP4" s="803"/>
      <c r="LNQ4" s="802"/>
      <c r="LNR4" s="803"/>
      <c r="LNS4" s="803"/>
      <c r="LNT4" s="803"/>
      <c r="LNU4" s="802"/>
      <c r="LNV4" s="803"/>
      <c r="LNW4" s="803"/>
      <c r="LNX4" s="803"/>
      <c r="LNY4" s="802"/>
      <c r="LNZ4" s="803"/>
      <c r="LOA4" s="803"/>
      <c r="LOB4" s="803"/>
      <c r="LOC4" s="802"/>
      <c r="LOD4" s="803"/>
      <c r="LOE4" s="803"/>
      <c r="LOF4" s="803"/>
      <c r="LOG4" s="802"/>
      <c r="LOH4" s="803"/>
      <c r="LOI4" s="803"/>
      <c r="LOJ4" s="803"/>
      <c r="LOK4" s="802"/>
      <c r="LOL4" s="803"/>
      <c r="LOM4" s="803"/>
      <c r="LON4" s="803"/>
      <c r="LOO4" s="802"/>
      <c r="LOP4" s="803"/>
      <c r="LOQ4" s="803"/>
      <c r="LOR4" s="803"/>
      <c r="LOS4" s="802"/>
      <c r="LOT4" s="803"/>
      <c r="LOU4" s="803"/>
      <c r="LOV4" s="803"/>
      <c r="LOW4" s="802"/>
      <c r="LOX4" s="803"/>
      <c r="LOY4" s="803"/>
      <c r="LOZ4" s="803"/>
      <c r="LPA4" s="802"/>
      <c r="LPB4" s="803"/>
      <c r="LPC4" s="803"/>
      <c r="LPD4" s="803"/>
      <c r="LPE4" s="802"/>
      <c r="LPF4" s="803"/>
      <c r="LPG4" s="803"/>
      <c r="LPH4" s="803"/>
      <c r="LPI4" s="802"/>
      <c r="LPJ4" s="803"/>
      <c r="LPK4" s="803"/>
      <c r="LPL4" s="803"/>
      <c r="LPM4" s="802"/>
      <c r="LPN4" s="803"/>
      <c r="LPO4" s="803"/>
      <c r="LPP4" s="803"/>
      <c r="LPQ4" s="802"/>
      <c r="LPR4" s="803"/>
      <c r="LPS4" s="803"/>
      <c r="LPT4" s="803"/>
      <c r="LPU4" s="802"/>
      <c r="LPV4" s="803"/>
      <c r="LPW4" s="803"/>
      <c r="LPX4" s="803"/>
      <c r="LPY4" s="802"/>
      <c r="LPZ4" s="803"/>
      <c r="LQA4" s="803"/>
      <c r="LQB4" s="803"/>
      <c r="LQC4" s="802"/>
      <c r="LQD4" s="803"/>
      <c r="LQE4" s="803"/>
      <c r="LQF4" s="803"/>
      <c r="LQG4" s="802"/>
      <c r="LQH4" s="803"/>
      <c r="LQI4" s="803"/>
      <c r="LQJ4" s="803"/>
      <c r="LQK4" s="802"/>
      <c r="LQL4" s="803"/>
      <c r="LQM4" s="803"/>
      <c r="LQN4" s="803"/>
      <c r="LQO4" s="802"/>
      <c r="LQP4" s="803"/>
      <c r="LQQ4" s="803"/>
      <c r="LQR4" s="803"/>
      <c r="LQS4" s="802"/>
      <c r="LQT4" s="803"/>
      <c r="LQU4" s="803"/>
      <c r="LQV4" s="803"/>
      <c r="LQW4" s="802"/>
      <c r="LQX4" s="803"/>
      <c r="LQY4" s="803"/>
      <c r="LQZ4" s="803"/>
      <c r="LRA4" s="802"/>
      <c r="LRB4" s="803"/>
      <c r="LRC4" s="803"/>
      <c r="LRD4" s="803"/>
      <c r="LRE4" s="802"/>
      <c r="LRF4" s="803"/>
      <c r="LRG4" s="803"/>
      <c r="LRH4" s="803"/>
      <c r="LRI4" s="802"/>
      <c r="LRJ4" s="803"/>
      <c r="LRK4" s="803"/>
      <c r="LRL4" s="803"/>
      <c r="LRM4" s="802"/>
      <c r="LRN4" s="803"/>
      <c r="LRO4" s="803"/>
      <c r="LRP4" s="803"/>
      <c r="LRQ4" s="802"/>
      <c r="LRR4" s="803"/>
      <c r="LRS4" s="803"/>
      <c r="LRT4" s="803"/>
      <c r="LRU4" s="802"/>
      <c r="LRV4" s="803"/>
      <c r="LRW4" s="803"/>
      <c r="LRX4" s="803"/>
      <c r="LRY4" s="802"/>
      <c r="LRZ4" s="803"/>
      <c r="LSA4" s="803"/>
      <c r="LSB4" s="803"/>
      <c r="LSC4" s="802"/>
      <c r="LSD4" s="803"/>
      <c r="LSE4" s="803"/>
      <c r="LSF4" s="803"/>
      <c r="LSG4" s="802"/>
      <c r="LSH4" s="803"/>
      <c r="LSI4" s="803"/>
      <c r="LSJ4" s="803"/>
      <c r="LSK4" s="802"/>
      <c r="LSL4" s="803"/>
      <c r="LSM4" s="803"/>
      <c r="LSN4" s="803"/>
      <c r="LSO4" s="802"/>
      <c r="LSP4" s="803"/>
      <c r="LSQ4" s="803"/>
      <c r="LSR4" s="803"/>
      <c r="LSS4" s="802"/>
      <c r="LST4" s="803"/>
      <c r="LSU4" s="803"/>
      <c r="LSV4" s="803"/>
      <c r="LSW4" s="802"/>
      <c r="LSX4" s="803"/>
      <c r="LSY4" s="803"/>
      <c r="LSZ4" s="803"/>
      <c r="LTA4" s="802"/>
      <c r="LTB4" s="803"/>
      <c r="LTC4" s="803"/>
      <c r="LTD4" s="803"/>
      <c r="LTE4" s="802"/>
      <c r="LTF4" s="803"/>
      <c r="LTG4" s="803"/>
      <c r="LTH4" s="803"/>
      <c r="LTI4" s="802"/>
      <c r="LTJ4" s="803"/>
      <c r="LTK4" s="803"/>
      <c r="LTL4" s="803"/>
      <c r="LTM4" s="802"/>
      <c r="LTN4" s="803"/>
      <c r="LTO4" s="803"/>
      <c r="LTP4" s="803"/>
      <c r="LTQ4" s="802"/>
      <c r="LTR4" s="803"/>
      <c r="LTS4" s="803"/>
      <c r="LTT4" s="803"/>
      <c r="LTU4" s="802"/>
      <c r="LTV4" s="803"/>
      <c r="LTW4" s="803"/>
      <c r="LTX4" s="803"/>
      <c r="LTY4" s="802"/>
      <c r="LTZ4" s="803"/>
      <c r="LUA4" s="803"/>
      <c r="LUB4" s="803"/>
      <c r="LUC4" s="802"/>
      <c r="LUD4" s="803"/>
      <c r="LUE4" s="803"/>
      <c r="LUF4" s="803"/>
      <c r="LUG4" s="802"/>
      <c r="LUH4" s="803"/>
      <c r="LUI4" s="803"/>
      <c r="LUJ4" s="803"/>
      <c r="LUK4" s="802"/>
      <c r="LUL4" s="803"/>
      <c r="LUM4" s="803"/>
      <c r="LUN4" s="803"/>
      <c r="LUO4" s="802"/>
      <c r="LUP4" s="803"/>
      <c r="LUQ4" s="803"/>
      <c r="LUR4" s="803"/>
      <c r="LUS4" s="802"/>
      <c r="LUT4" s="803"/>
      <c r="LUU4" s="803"/>
      <c r="LUV4" s="803"/>
      <c r="LUW4" s="802"/>
      <c r="LUX4" s="803"/>
      <c r="LUY4" s="803"/>
      <c r="LUZ4" s="803"/>
      <c r="LVA4" s="802"/>
      <c r="LVB4" s="803"/>
      <c r="LVC4" s="803"/>
      <c r="LVD4" s="803"/>
      <c r="LVE4" s="802"/>
      <c r="LVF4" s="803"/>
      <c r="LVG4" s="803"/>
      <c r="LVH4" s="803"/>
      <c r="LVI4" s="802"/>
      <c r="LVJ4" s="803"/>
      <c r="LVK4" s="803"/>
      <c r="LVL4" s="803"/>
      <c r="LVM4" s="802"/>
      <c r="LVN4" s="803"/>
      <c r="LVO4" s="803"/>
      <c r="LVP4" s="803"/>
      <c r="LVQ4" s="802"/>
      <c r="LVR4" s="803"/>
      <c r="LVS4" s="803"/>
      <c r="LVT4" s="803"/>
      <c r="LVU4" s="802"/>
      <c r="LVV4" s="803"/>
      <c r="LVW4" s="803"/>
      <c r="LVX4" s="803"/>
      <c r="LVY4" s="802"/>
      <c r="LVZ4" s="803"/>
      <c r="LWA4" s="803"/>
      <c r="LWB4" s="803"/>
      <c r="LWC4" s="802"/>
      <c r="LWD4" s="803"/>
      <c r="LWE4" s="803"/>
      <c r="LWF4" s="803"/>
      <c r="LWG4" s="802"/>
      <c r="LWH4" s="803"/>
      <c r="LWI4" s="803"/>
      <c r="LWJ4" s="803"/>
      <c r="LWK4" s="802"/>
      <c r="LWL4" s="803"/>
      <c r="LWM4" s="803"/>
      <c r="LWN4" s="803"/>
      <c r="LWO4" s="802"/>
      <c r="LWP4" s="803"/>
      <c r="LWQ4" s="803"/>
      <c r="LWR4" s="803"/>
      <c r="LWS4" s="802"/>
      <c r="LWT4" s="803"/>
      <c r="LWU4" s="803"/>
      <c r="LWV4" s="803"/>
      <c r="LWW4" s="802"/>
      <c r="LWX4" s="803"/>
      <c r="LWY4" s="803"/>
      <c r="LWZ4" s="803"/>
      <c r="LXA4" s="802"/>
      <c r="LXB4" s="803"/>
      <c r="LXC4" s="803"/>
      <c r="LXD4" s="803"/>
      <c r="LXE4" s="802"/>
      <c r="LXF4" s="803"/>
      <c r="LXG4" s="803"/>
      <c r="LXH4" s="803"/>
      <c r="LXI4" s="802"/>
      <c r="LXJ4" s="803"/>
      <c r="LXK4" s="803"/>
      <c r="LXL4" s="803"/>
      <c r="LXM4" s="802"/>
      <c r="LXN4" s="803"/>
      <c r="LXO4" s="803"/>
      <c r="LXP4" s="803"/>
      <c r="LXQ4" s="802"/>
      <c r="LXR4" s="803"/>
      <c r="LXS4" s="803"/>
      <c r="LXT4" s="803"/>
      <c r="LXU4" s="802"/>
      <c r="LXV4" s="803"/>
      <c r="LXW4" s="803"/>
      <c r="LXX4" s="803"/>
      <c r="LXY4" s="802"/>
      <c r="LXZ4" s="803"/>
      <c r="LYA4" s="803"/>
      <c r="LYB4" s="803"/>
      <c r="LYC4" s="802"/>
      <c r="LYD4" s="803"/>
      <c r="LYE4" s="803"/>
      <c r="LYF4" s="803"/>
      <c r="LYG4" s="802"/>
      <c r="LYH4" s="803"/>
      <c r="LYI4" s="803"/>
      <c r="LYJ4" s="803"/>
      <c r="LYK4" s="802"/>
      <c r="LYL4" s="803"/>
      <c r="LYM4" s="803"/>
      <c r="LYN4" s="803"/>
      <c r="LYO4" s="802"/>
      <c r="LYP4" s="803"/>
      <c r="LYQ4" s="803"/>
      <c r="LYR4" s="803"/>
      <c r="LYS4" s="802"/>
      <c r="LYT4" s="803"/>
      <c r="LYU4" s="803"/>
      <c r="LYV4" s="803"/>
      <c r="LYW4" s="802"/>
      <c r="LYX4" s="803"/>
      <c r="LYY4" s="803"/>
      <c r="LYZ4" s="803"/>
      <c r="LZA4" s="802"/>
      <c r="LZB4" s="803"/>
      <c r="LZC4" s="803"/>
      <c r="LZD4" s="803"/>
      <c r="LZE4" s="802"/>
      <c r="LZF4" s="803"/>
      <c r="LZG4" s="803"/>
      <c r="LZH4" s="803"/>
      <c r="LZI4" s="802"/>
      <c r="LZJ4" s="803"/>
      <c r="LZK4" s="803"/>
      <c r="LZL4" s="803"/>
      <c r="LZM4" s="802"/>
      <c r="LZN4" s="803"/>
      <c r="LZO4" s="803"/>
      <c r="LZP4" s="803"/>
      <c r="LZQ4" s="802"/>
      <c r="LZR4" s="803"/>
      <c r="LZS4" s="803"/>
      <c r="LZT4" s="803"/>
      <c r="LZU4" s="802"/>
      <c r="LZV4" s="803"/>
      <c r="LZW4" s="803"/>
      <c r="LZX4" s="803"/>
      <c r="LZY4" s="802"/>
      <c r="LZZ4" s="803"/>
      <c r="MAA4" s="803"/>
      <c r="MAB4" s="803"/>
      <c r="MAC4" s="802"/>
      <c r="MAD4" s="803"/>
      <c r="MAE4" s="803"/>
      <c r="MAF4" s="803"/>
      <c r="MAG4" s="802"/>
      <c r="MAH4" s="803"/>
      <c r="MAI4" s="803"/>
      <c r="MAJ4" s="803"/>
      <c r="MAK4" s="802"/>
      <c r="MAL4" s="803"/>
      <c r="MAM4" s="803"/>
      <c r="MAN4" s="803"/>
      <c r="MAO4" s="802"/>
      <c r="MAP4" s="803"/>
      <c r="MAQ4" s="803"/>
      <c r="MAR4" s="803"/>
      <c r="MAS4" s="802"/>
      <c r="MAT4" s="803"/>
      <c r="MAU4" s="803"/>
      <c r="MAV4" s="803"/>
      <c r="MAW4" s="802"/>
      <c r="MAX4" s="803"/>
      <c r="MAY4" s="803"/>
      <c r="MAZ4" s="803"/>
      <c r="MBA4" s="802"/>
      <c r="MBB4" s="803"/>
      <c r="MBC4" s="803"/>
      <c r="MBD4" s="803"/>
      <c r="MBE4" s="802"/>
      <c r="MBF4" s="803"/>
      <c r="MBG4" s="803"/>
      <c r="MBH4" s="803"/>
      <c r="MBI4" s="802"/>
      <c r="MBJ4" s="803"/>
      <c r="MBK4" s="803"/>
      <c r="MBL4" s="803"/>
      <c r="MBM4" s="802"/>
      <c r="MBN4" s="803"/>
      <c r="MBO4" s="803"/>
      <c r="MBP4" s="803"/>
      <c r="MBQ4" s="802"/>
      <c r="MBR4" s="803"/>
      <c r="MBS4" s="803"/>
      <c r="MBT4" s="803"/>
      <c r="MBU4" s="802"/>
      <c r="MBV4" s="803"/>
      <c r="MBW4" s="803"/>
      <c r="MBX4" s="803"/>
      <c r="MBY4" s="802"/>
      <c r="MBZ4" s="803"/>
      <c r="MCA4" s="803"/>
      <c r="MCB4" s="803"/>
      <c r="MCC4" s="802"/>
      <c r="MCD4" s="803"/>
      <c r="MCE4" s="803"/>
      <c r="MCF4" s="803"/>
      <c r="MCG4" s="802"/>
      <c r="MCH4" s="803"/>
      <c r="MCI4" s="803"/>
      <c r="MCJ4" s="803"/>
      <c r="MCK4" s="802"/>
      <c r="MCL4" s="803"/>
      <c r="MCM4" s="803"/>
      <c r="MCN4" s="803"/>
      <c r="MCO4" s="802"/>
      <c r="MCP4" s="803"/>
      <c r="MCQ4" s="803"/>
      <c r="MCR4" s="803"/>
      <c r="MCS4" s="802"/>
      <c r="MCT4" s="803"/>
      <c r="MCU4" s="803"/>
      <c r="MCV4" s="803"/>
      <c r="MCW4" s="802"/>
      <c r="MCX4" s="803"/>
      <c r="MCY4" s="803"/>
      <c r="MCZ4" s="803"/>
      <c r="MDA4" s="802"/>
      <c r="MDB4" s="803"/>
      <c r="MDC4" s="803"/>
      <c r="MDD4" s="803"/>
      <c r="MDE4" s="802"/>
      <c r="MDF4" s="803"/>
      <c r="MDG4" s="803"/>
      <c r="MDH4" s="803"/>
      <c r="MDI4" s="802"/>
      <c r="MDJ4" s="803"/>
      <c r="MDK4" s="803"/>
      <c r="MDL4" s="803"/>
      <c r="MDM4" s="802"/>
      <c r="MDN4" s="803"/>
      <c r="MDO4" s="803"/>
      <c r="MDP4" s="803"/>
      <c r="MDQ4" s="802"/>
      <c r="MDR4" s="803"/>
      <c r="MDS4" s="803"/>
      <c r="MDT4" s="803"/>
      <c r="MDU4" s="802"/>
      <c r="MDV4" s="803"/>
      <c r="MDW4" s="803"/>
      <c r="MDX4" s="803"/>
      <c r="MDY4" s="802"/>
      <c r="MDZ4" s="803"/>
      <c r="MEA4" s="803"/>
      <c r="MEB4" s="803"/>
      <c r="MEC4" s="802"/>
      <c r="MED4" s="803"/>
      <c r="MEE4" s="803"/>
      <c r="MEF4" s="803"/>
      <c r="MEG4" s="802"/>
      <c r="MEH4" s="803"/>
      <c r="MEI4" s="803"/>
      <c r="MEJ4" s="803"/>
      <c r="MEK4" s="802"/>
      <c r="MEL4" s="803"/>
      <c r="MEM4" s="803"/>
      <c r="MEN4" s="803"/>
      <c r="MEO4" s="802"/>
      <c r="MEP4" s="803"/>
      <c r="MEQ4" s="803"/>
      <c r="MER4" s="803"/>
      <c r="MES4" s="802"/>
      <c r="MET4" s="803"/>
      <c r="MEU4" s="803"/>
      <c r="MEV4" s="803"/>
      <c r="MEW4" s="802"/>
      <c r="MEX4" s="803"/>
      <c r="MEY4" s="803"/>
      <c r="MEZ4" s="803"/>
      <c r="MFA4" s="802"/>
      <c r="MFB4" s="803"/>
      <c r="MFC4" s="803"/>
      <c r="MFD4" s="803"/>
      <c r="MFE4" s="802"/>
      <c r="MFF4" s="803"/>
      <c r="MFG4" s="803"/>
      <c r="MFH4" s="803"/>
      <c r="MFI4" s="802"/>
      <c r="MFJ4" s="803"/>
      <c r="MFK4" s="803"/>
      <c r="MFL4" s="803"/>
      <c r="MFM4" s="802"/>
      <c r="MFN4" s="803"/>
      <c r="MFO4" s="803"/>
      <c r="MFP4" s="803"/>
      <c r="MFQ4" s="802"/>
      <c r="MFR4" s="803"/>
      <c r="MFS4" s="803"/>
      <c r="MFT4" s="803"/>
      <c r="MFU4" s="802"/>
      <c r="MFV4" s="803"/>
      <c r="MFW4" s="803"/>
      <c r="MFX4" s="803"/>
      <c r="MFY4" s="802"/>
      <c r="MFZ4" s="803"/>
      <c r="MGA4" s="803"/>
      <c r="MGB4" s="803"/>
      <c r="MGC4" s="802"/>
      <c r="MGD4" s="803"/>
      <c r="MGE4" s="803"/>
      <c r="MGF4" s="803"/>
      <c r="MGG4" s="802"/>
      <c r="MGH4" s="803"/>
      <c r="MGI4" s="803"/>
      <c r="MGJ4" s="803"/>
      <c r="MGK4" s="802"/>
      <c r="MGL4" s="803"/>
      <c r="MGM4" s="803"/>
      <c r="MGN4" s="803"/>
      <c r="MGO4" s="802"/>
      <c r="MGP4" s="803"/>
      <c r="MGQ4" s="803"/>
      <c r="MGR4" s="803"/>
      <c r="MGS4" s="802"/>
      <c r="MGT4" s="803"/>
      <c r="MGU4" s="803"/>
      <c r="MGV4" s="803"/>
      <c r="MGW4" s="802"/>
      <c r="MGX4" s="803"/>
      <c r="MGY4" s="803"/>
      <c r="MGZ4" s="803"/>
      <c r="MHA4" s="802"/>
      <c r="MHB4" s="803"/>
      <c r="MHC4" s="803"/>
      <c r="MHD4" s="803"/>
      <c r="MHE4" s="802"/>
      <c r="MHF4" s="803"/>
      <c r="MHG4" s="803"/>
      <c r="MHH4" s="803"/>
      <c r="MHI4" s="802"/>
      <c r="MHJ4" s="803"/>
      <c r="MHK4" s="803"/>
      <c r="MHL4" s="803"/>
      <c r="MHM4" s="802"/>
      <c r="MHN4" s="803"/>
      <c r="MHO4" s="803"/>
      <c r="MHP4" s="803"/>
      <c r="MHQ4" s="802"/>
      <c r="MHR4" s="803"/>
      <c r="MHS4" s="803"/>
      <c r="MHT4" s="803"/>
      <c r="MHU4" s="802"/>
      <c r="MHV4" s="803"/>
      <c r="MHW4" s="803"/>
      <c r="MHX4" s="803"/>
      <c r="MHY4" s="802"/>
      <c r="MHZ4" s="803"/>
      <c r="MIA4" s="803"/>
      <c r="MIB4" s="803"/>
      <c r="MIC4" s="802"/>
      <c r="MID4" s="803"/>
      <c r="MIE4" s="803"/>
      <c r="MIF4" s="803"/>
      <c r="MIG4" s="802"/>
      <c r="MIH4" s="803"/>
      <c r="MII4" s="803"/>
      <c r="MIJ4" s="803"/>
      <c r="MIK4" s="802"/>
      <c r="MIL4" s="803"/>
      <c r="MIM4" s="803"/>
      <c r="MIN4" s="803"/>
      <c r="MIO4" s="802"/>
      <c r="MIP4" s="803"/>
      <c r="MIQ4" s="803"/>
      <c r="MIR4" s="803"/>
      <c r="MIS4" s="802"/>
      <c r="MIT4" s="803"/>
      <c r="MIU4" s="803"/>
      <c r="MIV4" s="803"/>
      <c r="MIW4" s="802"/>
      <c r="MIX4" s="803"/>
      <c r="MIY4" s="803"/>
      <c r="MIZ4" s="803"/>
      <c r="MJA4" s="802"/>
      <c r="MJB4" s="803"/>
      <c r="MJC4" s="803"/>
      <c r="MJD4" s="803"/>
      <c r="MJE4" s="802"/>
      <c r="MJF4" s="803"/>
      <c r="MJG4" s="803"/>
      <c r="MJH4" s="803"/>
      <c r="MJI4" s="802"/>
      <c r="MJJ4" s="803"/>
      <c r="MJK4" s="803"/>
      <c r="MJL4" s="803"/>
      <c r="MJM4" s="802"/>
      <c r="MJN4" s="803"/>
      <c r="MJO4" s="803"/>
      <c r="MJP4" s="803"/>
      <c r="MJQ4" s="802"/>
      <c r="MJR4" s="803"/>
      <c r="MJS4" s="803"/>
      <c r="MJT4" s="803"/>
      <c r="MJU4" s="802"/>
      <c r="MJV4" s="803"/>
      <c r="MJW4" s="803"/>
      <c r="MJX4" s="803"/>
      <c r="MJY4" s="802"/>
      <c r="MJZ4" s="803"/>
      <c r="MKA4" s="803"/>
      <c r="MKB4" s="803"/>
      <c r="MKC4" s="802"/>
      <c r="MKD4" s="803"/>
      <c r="MKE4" s="803"/>
      <c r="MKF4" s="803"/>
      <c r="MKG4" s="802"/>
      <c r="MKH4" s="803"/>
      <c r="MKI4" s="803"/>
      <c r="MKJ4" s="803"/>
      <c r="MKK4" s="802"/>
      <c r="MKL4" s="803"/>
      <c r="MKM4" s="803"/>
      <c r="MKN4" s="803"/>
      <c r="MKO4" s="802"/>
      <c r="MKP4" s="803"/>
      <c r="MKQ4" s="803"/>
      <c r="MKR4" s="803"/>
      <c r="MKS4" s="802"/>
      <c r="MKT4" s="803"/>
      <c r="MKU4" s="803"/>
      <c r="MKV4" s="803"/>
      <c r="MKW4" s="802"/>
      <c r="MKX4" s="803"/>
      <c r="MKY4" s="803"/>
      <c r="MKZ4" s="803"/>
      <c r="MLA4" s="802"/>
      <c r="MLB4" s="803"/>
      <c r="MLC4" s="803"/>
      <c r="MLD4" s="803"/>
      <c r="MLE4" s="802"/>
      <c r="MLF4" s="803"/>
      <c r="MLG4" s="803"/>
      <c r="MLH4" s="803"/>
      <c r="MLI4" s="802"/>
      <c r="MLJ4" s="803"/>
      <c r="MLK4" s="803"/>
      <c r="MLL4" s="803"/>
      <c r="MLM4" s="802"/>
      <c r="MLN4" s="803"/>
      <c r="MLO4" s="803"/>
      <c r="MLP4" s="803"/>
      <c r="MLQ4" s="802"/>
      <c r="MLR4" s="803"/>
      <c r="MLS4" s="803"/>
      <c r="MLT4" s="803"/>
      <c r="MLU4" s="802"/>
      <c r="MLV4" s="803"/>
      <c r="MLW4" s="803"/>
      <c r="MLX4" s="803"/>
      <c r="MLY4" s="802"/>
      <c r="MLZ4" s="803"/>
      <c r="MMA4" s="803"/>
      <c r="MMB4" s="803"/>
      <c r="MMC4" s="802"/>
      <c r="MMD4" s="803"/>
      <c r="MME4" s="803"/>
      <c r="MMF4" s="803"/>
      <c r="MMG4" s="802"/>
      <c r="MMH4" s="803"/>
      <c r="MMI4" s="803"/>
      <c r="MMJ4" s="803"/>
      <c r="MMK4" s="802"/>
      <c r="MML4" s="803"/>
      <c r="MMM4" s="803"/>
      <c r="MMN4" s="803"/>
      <c r="MMO4" s="802"/>
      <c r="MMP4" s="803"/>
      <c r="MMQ4" s="803"/>
      <c r="MMR4" s="803"/>
      <c r="MMS4" s="802"/>
      <c r="MMT4" s="803"/>
      <c r="MMU4" s="803"/>
      <c r="MMV4" s="803"/>
      <c r="MMW4" s="802"/>
      <c r="MMX4" s="803"/>
      <c r="MMY4" s="803"/>
      <c r="MMZ4" s="803"/>
      <c r="MNA4" s="802"/>
      <c r="MNB4" s="803"/>
      <c r="MNC4" s="803"/>
      <c r="MND4" s="803"/>
      <c r="MNE4" s="802"/>
      <c r="MNF4" s="803"/>
      <c r="MNG4" s="803"/>
      <c r="MNH4" s="803"/>
      <c r="MNI4" s="802"/>
      <c r="MNJ4" s="803"/>
      <c r="MNK4" s="803"/>
      <c r="MNL4" s="803"/>
      <c r="MNM4" s="802"/>
      <c r="MNN4" s="803"/>
      <c r="MNO4" s="803"/>
      <c r="MNP4" s="803"/>
      <c r="MNQ4" s="802"/>
      <c r="MNR4" s="803"/>
      <c r="MNS4" s="803"/>
      <c r="MNT4" s="803"/>
      <c r="MNU4" s="802"/>
      <c r="MNV4" s="803"/>
      <c r="MNW4" s="803"/>
      <c r="MNX4" s="803"/>
      <c r="MNY4" s="802"/>
      <c r="MNZ4" s="803"/>
      <c r="MOA4" s="803"/>
      <c r="MOB4" s="803"/>
      <c r="MOC4" s="802"/>
      <c r="MOD4" s="803"/>
      <c r="MOE4" s="803"/>
      <c r="MOF4" s="803"/>
      <c r="MOG4" s="802"/>
      <c r="MOH4" s="803"/>
      <c r="MOI4" s="803"/>
      <c r="MOJ4" s="803"/>
      <c r="MOK4" s="802"/>
      <c r="MOL4" s="803"/>
      <c r="MOM4" s="803"/>
      <c r="MON4" s="803"/>
      <c r="MOO4" s="802"/>
      <c r="MOP4" s="803"/>
      <c r="MOQ4" s="803"/>
      <c r="MOR4" s="803"/>
      <c r="MOS4" s="802"/>
      <c r="MOT4" s="803"/>
      <c r="MOU4" s="803"/>
      <c r="MOV4" s="803"/>
      <c r="MOW4" s="802"/>
      <c r="MOX4" s="803"/>
      <c r="MOY4" s="803"/>
      <c r="MOZ4" s="803"/>
      <c r="MPA4" s="802"/>
      <c r="MPB4" s="803"/>
      <c r="MPC4" s="803"/>
      <c r="MPD4" s="803"/>
      <c r="MPE4" s="802"/>
      <c r="MPF4" s="803"/>
      <c r="MPG4" s="803"/>
      <c r="MPH4" s="803"/>
      <c r="MPI4" s="802"/>
      <c r="MPJ4" s="803"/>
      <c r="MPK4" s="803"/>
      <c r="MPL4" s="803"/>
      <c r="MPM4" s="802"/>
      <c r="MPN4" s="803"/>
      <c r="MPO4" s="803"/>
      <c r="MPP4" s="803"/>
      <c r="MPQ4" s="802"/>
      <c r="MPR4" s="803"/>
      <c r="MPS4" s="803"/>
      <c r="MPT4" s="803"/>
      <c r="MPU4" s="802"/>
      <c r="MPV4" s="803"/>
      <c r="MPW4" s="803"/>
      <c r="MPX4" s="803"/>
      <c r="MPY4" s="802"/>
      <c r="MPZ4" s="803"/>
      <c r="MQA4" s="803"/>
      <c r="MQB4" s="803"/>
      <c r="MQC4" s="802"/>
      <c r="MQD4" s="803"/>
      <c r="MQE4" s="803"/>
      <c r="MQF4" s="803"/>
      <c r="MQG4" s="802"/>
      <c r="MQH4" s="803"/>
      <c r="MQI4" s="803"/>
      <c r="MQJ4" s="803"/>
      <c r="MQK4" s="802"/>
      <c r="MQL4" s="803"/>
      <c r="MQM4" s="803"/>
      <c r="MQN4" s="803"/>
      <c r="MQO4" s="802"/>
      <c r="MQP4" s="803"/>
      <c r="MQQ4" s="803"/>
      <c r="MQR4" s="803"/>
      <c r="MQS4" s="802"/>
      <c r="MQT4" s="803"/>
      <c r="MQU4" s="803"/>
      <c r="MQV4" s="803"/>
      <c r="MQW4" s="802"/>
      <c r="MQX4" s="803"/>
      <c r="MQY4" s="803"/>
      <c r="MQZ4" s="803"/>
      <c r="MRA4" s="802"/>
      <c r="MRB4" s="803"/>
      <c r="MRC4" s="803"/>
      <c r="MRD4" s="803"/>
      <c r="MRE4" s="802"/>
      <c r="MRF4" s="803"/>
      <c r="MRG4" s="803"/>
      <c r="MRH4" s="803"/>
      <c r="MRI4" s="802"/>
      <c r="MRJ4" s="803"/>
      <c r="MRK4" s="803"/>
      <c r="MRL4" s="803"/>
      <c r="MRM4" s="802"/>
      <c r="MRN4" s="803"/>
      <c r="MRO4" s="803"/>
      <c r="MRP4" s="803"/>
      <c r="MRQ4" s="802"/>
      <c r="MRR4" s="803"/>
      <c r="MRS4" s="803"/>
      <c r="MRT4" s="803"/>
      <c r="MRU4" s="802"/>
      <c r="MRV4" s="803"/>
      <c r="MRW4" s="803"/>
      <c r="MRX4" s="803"/>
      <c r="MRY4" s="802"/>
      <c r="MRZ4" s="803"/>
      <c r="MSA4" s="803"/>
      <c r="MSB4" s="803"/>
      <c r="MSC4" s="802"/>
      <c r="MSD4" s="803"/>
      <c r="MSE4" s="803"/>
      <c r="MSF4" s="803"/>
      <c r="MSG4" s="802"/>
      <c r="MSH4" s="803"/>
      <c r="MSI4" s="803"/>
      <c r="MSJ4" s="803"/>
      <c r="MSK4" s="802"/>
      <c r="MSL4" s="803"/>
      <c r="MSM4" s="803"/>
      <c r="MSN4" s="803"/>
      <c r="MSO4" s="802"/>
      <c r="MSP4" s="803"/>
      <c r="MSQ4" s="803"/>
      <c r="MSR4" s="803"/>
      <c r="MSS4" s="802"/>
      <c r="MST4" s="803"/>
      <c r="MSU4" s="803"/>
      <c r="MSV4" s="803"/>
      <c r="MSW4" s="802"/>
      <c r="MSX4" s="803"/>
      <c r="MSY4" s="803"/>
      <c r="MSZ4" s="803"/>
      <c r="MTA4" s="802"/>
      <c r="MTB4" s="803"/>
      <c r="MTC4" s="803"/>
      <c r="MTD4" s="803"/>
      <c r="MTE4" s="802"/>
      <c r="MTF4" s="803"/>
      <c r="MTG4" s="803"/>
      <c r="MTH4" s="803"/>
      <c r="MTI4" s="802"/>
      <c r="MTJ4" s="803"/>
      <c r="MTK4" s="803"/>
      <c r="MTL4" s="803"/>
      <c r="MTM4" s="802"/>
      <c r="MTN4" s="803"/>
      <c r="MTO4" s="803"/>
      <c r="MTP4" s="803"/>
      <c r="MTQ4" s="802"/>
      <c r="MTR4" s="803"/>
      <c r="MTS4" s="803"/>
      <c r="MTT4" s="803"/>
      <c r="MTU4" s="802"/>
      <c r="MTV4" s="803"/>
      <c r="MTW4" s="803"/>
      <c r="MTX4" s="803"/>
      <c r="MTY4" s="802"/>
      <c r="MTZ4" s="803"/>
      <c r="MUA4" s="803"/>
      <c r="MUB4" s="803"/>
      <c r="MUC4" s="802"/>
      <c r="MUD4" s="803"/>
      <c r="MUE4" s="803"/>
      <c r="MUF4" s="803"/>
      <c r="MUG4" s="802"/>
      <c r="MUH4" s="803"/>
      <c r="MUI4" s="803"/>
      <c r="MUJ4" s="803"/>
      <c r="MUK4" s="802"/>
      <c r="MUL4" s="803"/>
      <c r="MUM4" s="803"/>
      <c r="MUN4" s="803"/>
      <c r="MUO4" s="802"/>
      <c r="MUP4" s="803"/>
      <c r="MUQ4" s="803"/>
      <c r="MUR4" s="803"/>
      <c r="MUS4" s="802"/>
      <c r="MUT4" s="803"/>
      <c r="MUU4" s="803"/>
      <c r="MUV4" s="803"/>
      <c r="MUW4" s="802"/>
      <c r="MUX4" s="803"/>
      <c r="MUY4" s="803"/>
      <c r="MUZ4" s="803"/>
      <c r="MVA4" s="802"/>
      <c r="MVB4" s="803"/>
      <c r="MVC4" s="803"/>
      <c r="MVD4" s="803"/>
      <c r="MVE4" s="802"/>
      <c r="MVF4" s="803"/>
      <c r="MVG4" s="803"/>
      <c r="MVH4" s="803"/>
      <c r="MVI4" s="802"/>
      <c r="MVJ4" s="803"/>
      <c r="MVK4" s="803"/>
      <c r="MVL4" s="803"/>
      <c r="MVM4" s="802"/>
      <c r="MVN4" s="803"/>
      <c r="MVO4" s="803"/>
      <c r="MVP4" s="803"/>
      <c r="MVQ4" s="802"/>
      <c r="MVR4" s="803"/>
      <c r="MVS4" s="803"/>
      <c r="MVT4" s="803"/>
      <c r="MVU4" s="802"/>
      <c r="MVV4" s="803"/>
      <c r="MVW4" s="803"/>
      <c r="MVX4" s="803"/>
      <c r="MVY4" s="802"/>
      <c r="MVZ4" s="803"/>
      <c r="MWA4" s="803"/>
      <c r="MWB4" s="803"/>
      <c r="MWC4" s="802"/>
      <c r="MWD4" s="803"/>
      <c r="MWE4" s="803"/>
      <c r="MWF4" s="803"/>
      <c r="MWG4" s="802"/>
      <c r="MWH4" s="803"/>
      <c r="MWI4" s="803"/>
      <c r="MWJ4" s="803"/>
      <c r="MWK4" s="802"/>
      <c r="MWL4" s="803"/>
      <c r="MWM4" s="803"/>
      <c r="MWN4" s="803"/>
      <c r="MWO4" s="802"/>
      <c r="MWP4" s="803"/>
      <c r="MWQ4" s="803"/>
      <c r="MWR4" s="803"/>
      <c r="MWS4" s="802"/>
      <c r="MWT4" s="803"/>
      <c r="MWU4" s="803"/>
      <c r="MWV4" s="803"/>
      <c r="MWW4" s="802"/>
      <c r="MWX4" s="803"/>
      <c r="MWY4" s="803"/>
      <c r="MWZ4" s="803"/>
      <c r="MXA4" s="802"/>
      <c r="MXB4" s="803"/>
      <c r="MXC4" s="803"/>
      <c r="MXD4" s="803"/>
      <c r="MXE4" s="802"/>
      <c r="MXF4" s="803"/>
      <c r="MXG4" s="803"/>
      <c r="MXH4" s="803"/>
      <c r="MXI4" s="802"/>
      <c r="MXJ4" s="803"/>
      <c r="MXK4" s="803"/>
      <c r="MXL4" s="803"/>
      <c r="MXM4" s="802"/>
      <c r="MXN4" s="803"/>
      <c r="MXO4" s="803"/>
      <c r="MXP4" s="803"/>
      <c r="MXQ4" s="802"/>
      <c r="MXR4" s="803"/>
      <c r="MXS4" s="803"/>
      <c r="MXT4" s="803"/>
      <c r="MXU4" s="802"/>
      <c r="MXV4" s="803"/>
      <c r="MXW4" s="803"/>
      <c r="MXX4" s="803"/>
      <c r="MXY4" s="802"/>
      <c r="MXZ4" s="803"/>
      <c r="MYA4" s="803"/>
      <c r="MYB4" s="803"/>
      <c r="MYC4" s="802"/>
      <c r="MYD4" s="803"/>
      <c r="MYE4" s="803"/>
      <c r="MYF4" s="803"/>
      <c r="MYG4" s="802"/>
      <c r="MYH4" s="803"/>
      <c r="MYI4" s="803"/>
      <c r="MYJ4" s="803"/>
      <c r="MYK4" s="802"/>
      <c r="MYL4" s="803"/>
      <c r="MYM4" s="803"/>
      <c r="MYN4" s="803"/>
      <c r="MYO4" s="802"/>
      <c r="MYP4" s="803"/>
      <c r="MYQ4" s="803"/>
      <c r="MYR4" s="803"/>
      <c r="MYS4" s="802"/>
      <c r="MYT4" s="803"/>
      <c r="MYU4" s="803"/>
      <c r="MYV4" s="803"/>
      <c r="MYW4" s="802"/>
      <c r="MYX4" s="803"/>
      <c r="MYY4" s="803"/>
      <c r="MYZ4" s="803"/>
      <c r="MZA4" s="802"/>
      <c r="MZB4" s="803"/>
      <c r="MZC4" s="803"/>
      <c r="MZD4" s="803"/>
      <c r="MZE4" s="802"/>
      <c r="MZF4" s="803"/>
      <c r="MZG4" s="803"/>
      <c r="MZH4" s="803"/>
      <c r="MZI4" s="802"/>
      <c r="MZJ4" s="803"/>
      <c r="MZK4" s="803"/>
      <c r="MZL4" s="803"/>
      <c r="MZM4" s="802"/>
      <c r="MZN4" s="803"/>
      <c r="MZO4" s="803"/>
      <c r="MZP4" s="803"/>
      <c r="MZQ4" s="802"/>
      <c r="MZR4" s="803"/>
      <c r="MZS4" s="803"/>
      <c r="MZT4" s="803"/>
      <c r="MZU4" s="802"/>
      <c r="MZV4" s="803"/>
      <c r="MZW4" s="803"/>
      <c r="MZX4" s="803"/>
      <c r="MZY4" s="802"/>
      <c r="MZZ4" s="803"/>
      <c r="NAA4" s="803"/>
      <c r="NAB4" s="803"/>
      <c r="NAC4" s="802"/>
      <c r="NAD4" s="803"/>
      <c r="NAE4" s="803"/>
      <c r="NAF4" s="803"/>
      <c r="NAG4" s="802"/>
      <c r="NAH4" s="803"/>
      <c r="NAI4" s="803"/>
      <c r="NAJ4" s="803"/>
      <c r="NAK4" s="802"/>
      <c r="NAL4" s="803"/>
      <c r="NAM4" s="803"/>
      <c r="NAN4" s="803"/>
      <c r="NAO4" s="802"/>
      <c r="NAP4" s="803"/>
      <c r="NAQ4" s="803"/>
      <c r="NAR4" s="803"/>
      <c r="NAS4" s="802"/>
      <c r="NAT4" s="803"/>
      <c r="NAU4" s="803"/>
      <c r="NAV4" s="803"/>
      <c r="NAW4" s="802"/>
      <c r="NAX4" s="803"/>
      <c r="NAY4" s="803"/>
      <c r="NAZ4" s="803"/>
      <c r="NBA4" s="802"/>
      <c r="NBB4" s="803"/>
      <c r="NBC4" s="803"/>
      <c r="NBD4" s="803"/>
      <c r="NBE4" s="802"/>
      <c r="NBF4" s="803"/>
      <c r="NBG4" s="803"/>
      <c r="NBH4" s="803"/>
      <c r="NBI4" s="802"/>
      <c r="NBJ4" s="803"/>
      <c r="NBK4" s="803"/>
      <c r="NBL4" s="803"/>
      <c r="NBM4" s="802"/>
      <c r="NBN4" s="803"/>
      <c r="NBO4" s="803"/>
      <c r="NBP4" s="803"/>
      <c r="NBQ4" s="802"/>
      <c r="NBR4" s="803"/>
      <c r="NBS4" s="803"/>
      <c r="NBT4" s="803"/>
      <c r="NBU4" s="802"/>
      <c r="NBV4" s="803"/>
      <c r="NBW4" s="803"/>
      <c r="NBX4" s="803"/>
      <c r="NBY4" s="802"/>
      <c r="NBZ4" s="803"/>
      <c r="NCA4" s="803"/>
      <c r="NCB4" s="803"/>
      <c r="NCC4" s="802"/>
      <c r="NCD4" s="803"/>
      <c r="NCE4" s="803"/>
      <c r="NCF4" s="803"/>
      <c r="NCG4" s="802"/>
      <c r="NCH4" s="803"/>
      <c r="NCI4" s="803"/>
      <c r="NCJ4" s="803"/>
      <c r="NCK4" s="802"/>
      <c r="NCL4" s="803"/>
      <c r="NCM4" s="803"/>
      <c r="NCN4" s="803"/>
      <c r="NCO4" s="802"/>
      <c r="NCP4" s="803"/>
      <c r="NCQ4" s="803"/>
      <c r="NCR4" s="803"/>
      <c r="NCS4" s="802"/>
      <c r="NCT4" s="803"/>
      <c r="NCU4" s="803"/>
      <c r="NCV4" s="803"/>
      <c r="NCW4" s="802"/>
      <c r="NCX4" s="803"/>
      <c r="NCY4" s="803"/>
      <c r="NCZ4" s="803"/>
      <c r="NDA4" s="802"/>
      <c r="NDB4" s="803"/>
      <c r="NDC4" s="803"/>
      <c r="NDD4" s="803"/>
      <c r="NDE4" s="802"/>
      <c r="NDF4" s="803"/>
      <c r="NDG4" s="803"/>
      <c r="NDH4" s="803"/>
      <c r="NDI4" s="802"/>
      <c r="NDJ4" s="803"/>
      <c r="NDK4" s="803"/>
      <c r="NDL4" s="803"/>
      <c r="NDM4" s="802"/>
      <c r="NDN4" s="803"/>
      <c r="NDO4" s="803"/>
      <c r="NDP4" s="803"/>
      <c r="NDQ4" s="802"/>
      <c r="NDR4" s="803"/>
      <c r="NDS4" s="803"/>
      <c r="NDT4" s="803"/>
      <c r="NDU4" s="802"/>
      <c r="NDV4" s="803"/>
      <c r="NDW4" s="803"/>
      <c r="NDX4" s="803"/>
      <c r="NDY4" s="802"/>
      <c r="NDZ4" s="803"/>
      <c r="NEA4" s="803"/>
      <c r="NEB4" s="803"/>
      <c r="NEC4" s="802"/>
      <c r="NED4" s="803"/>
      <c r="NEE4" s="803"/>
      <c r="NEF4" s="803"/>
      <c r="NEG4" s="802"/>
      <c r="NEH4" s="803"/>
      <c r="NEI4" s="803"/>
      <c r="NEJ4" s="803"/>
      <c r="NEK4" s="802"/>
      <c r="NEL4" s="803"/>
      <c r="NEM4" s="803"/>
      <c r="NEN4" s="803"/>
      <c r="NEO4" s="802"/>
      <c r="NEP4" s="803"/>
      <c r="NEQ4" s="803"/>
      <c r="NER4" s="803"/>
      <c r="NES4" s="802"/>
      <c r="NET4" s="803"/>
      <c r="NEU4" s="803"/>
      <c r="NEV4" s="803"/>
      <c r="NEW4" s="802"/>
      <c r="NEX4" s="803"/>
      <c r="NEY4" s="803"/>
      <c r="NEZ4" s="803"/>
      <c r="NFA4" s="802"/>
      <c r="NFB4" s="803"/>
      <c r="NFC4" s="803"/>
      <c r="NFD4" s="803"/>
      <c r="NFE4" s="802"/>
      <c r="NFF4" s="803"/>
      <c r="NFG4" s="803"/>
      <c r="NFH4" s="803"/>
      <c r="NFI4" s="802"/>
      <c r="NFJ4" s="803"/>
      <c r="NFK4" s="803"/>
      <c r="NFL4" s="803"/>
      <c r="NFM4" s="802"/>
      <c r="NFN4" s="803"/>
      <c r="NFO4" s="803"/>
      <c r="NFP4" s="803"/>
      <c r="NFQ4" s="802"/>
      <c r="NFR4" s="803"/>
      <c r="NFS4" s="803"/>
      <c r="NFT4" s="803"/>
      <c r="NFU4" s="802"/>
      <c r="NFV4" s="803"/>
      <c r="NFW4" s="803"/>
      <c r="NFX4" s="803"/>
      <c r="NFY4" s="802"/>
      <c r="NFZ4" s="803"/>
      <c r="NGA4" s="803"/>
      <c r="NGB4" s="803"/>
      <c r="NGC4" s="802"/>
      <c r="NGD4" s="803"/>
      <c r="NGE4" s="803"/>
      <c r="NGF4" s="803"/>
      <c r="NGG4" s="802"/>
      <c r="NGH4" s="803"/>
      <c r="NGI4" s="803"/>
      <c r="NGJ4" s="803"/>
      <c r="NGK4" s="802"/>
      <c r="NGL4" s="803"/>
      <c r="NGM4" s="803"/>
      <c r="NGN4" s="803"/>
      <c r="NGO4" s="802"/>
      <c r="NGP4" s="803"/>
      <c r="NGQ4" s="803"/>
      <c r="NGR4" s="803"/>
      <c r="NGS4" s="802"/>
      <c r="NGT4" s="803"/>
      <c r="NGU4" s="803"/>
      <c r="NGV4" s="803"/>
      <c r="NGW4" s="802"/>
      <c r="NGX4" s="803"/>
      <c r="NGY4" s="803"/>
      <c r="NGZ4" s="803"/>
      <c r="NHA4" s="802"/>
      <c r="NHB4" s="803"/>
      <c r="NHC4" s="803"/>
      <c r="NHD4" s="803"/>
      <c r="NHE4" s="802"/>
      <c r="NHF4" s="803"/>
      <c r="NHG4" s="803"/>
      <c r="NHH4" s="803"/>
      <c r="NHI4" s="802"/>
      <c r="NHJ4" s="803"/>
      <c r="NHK4" s="803"/>
      <c r="NHL4" s="803"/>
      <c r="NHM4" s="802"/>
      <c r="NHN4" s="803"/>
      <c r="NHO4" s="803"/>
      <c r="NHP4" s="803"/>
      <c r="NHQ4" s="802"/>
      <c r="NHR4" s="803"/>
      <c r="NHS4" s="803"/>
      <c r="NHT4" s="803"/>
      <c r="NHU4" s="802"/>
      <c r="NHV4" s="803"/>
      <c r="NHW4" s="803"/>
      <c r="NHX4" s="803"/>
      <c r="NHY4" s="802"/>
      <c r="NHZ4" s="803"/>
      <c r="NIA4" s="803"/>
      <c r="NIB4" s="803"/>
      <c r="NIC4" s="802"/>
      <c r="NID4" s="803"/>
      <c r="NIE4" s="803"/>
      <c r="NIF4" s="803"/>
      <c r="NIG4" s="802"/>
      <c r="NIH4" s="803"/>
      <c r="NII4" s="803"/>
      <c r="NIJ4" s="803"/>
      <c r="NIK4" s="802"/>
      <c r="NIL4" s="803"/>
      <c r="NIM4" s="803"/>
      <c r="NIN4" s="803"/>
      <c r="NIO4" s="802"/>
      <c r="NIP4" s="803"/>
      <c r="NIQ4" s="803"/>
      <c r="NIR4" s="803"/>
      <c r="NIS4" s="802"/>
      <c r="NIT4" s="803"/>
      <c r="NIU4" s="803"/>
      <c r="NIV4" s="803"/>
      <c r="NIW4" s="802"/>
      <c r="NIX4" s="803"/>
      <c r="NIY4" s="803"/>
      <c r="NIZ4" s="803"/>
      <c r="NJA4" s="802"/>
      <c r="NJB4" s="803"/>
      <c r="NJC4" s="803"/>
      <c r="NJD4" s="803"/>
      <c r="NJE4" s="802"/>
      <c r="NJF4" s="803"/>
      <c r="NJG4" s="803"/>
      <c r="NJH4" s="803"/>
      <c r="NJI4" s="802"/>
      <c r="NJJ4" s="803"/>
      <c r="NJK4" s="803"/>
      <c r="NJL4" s="803"/>
      <c r="NJM4" s="802"/>
      <c r="NJN4" s="803"/>
      <c r="NJO4" s="803"/>
      <c r="NJP4" s="803"/>
      <c r="NJQ4" s="802"/>
      <c r="NJR4" s="803"/>
      <c r="NJS4" s="803"/>
      <c r="NJT4" s="803"/>
      <c r="NJU4" s="802"/>
      <c r="NJV4" s="803"/>
      <c r="NJW4" s="803"/>
      <c r="NJX4" s="803"/>
      <c r="NJY4" s="802"/>
      <c r="NJZ4" s="803"/>
      <c r="NKA4" s="803"/>
      <c r="NKB4" s="803"/>
      <c r="NKC4" s="802"/>
      <c r="NKD4" s="803"/>
      <c r="NKE4" s="803"/>
      <c r="NKF4" s="803"/>
      <c r="NKG4" s="802"/>
      <c r="NKH4" s="803"/>
      <c r="NKI4" s="803"/>
      <c r="NKJ4" s="803"/>
      <c r="NKK4" s="802"/>
      <c r="NKL4" s="803"/>
      <c r="NKM4" s="803"/>
      <c r="NKN4" s="803"/>
      <c r="NKO4" s="802"/>
      <c r="NKP4" s="803"/>
      <c r="NKQ4" s="803"/>
      <c r="NKR4" s="803"/>
      <c r="NKS4" s="802"/>
      <c r="NKT4" s="803"/>
      <c r="NKU4" s="803"/>
      <c r="NKV4" s="803"/>
      <c r="NKW4" s="802"/>
      <c r="NKX4" s="803"/>
      <c r="NKY4" s="803"/>
      <c r="NKZ4" s="803"/>
      <c r="NLA4" s="802"/>
      <c r="NLB4" s="803"/>
      <c r="NLC4" s="803"/>
      <c r="NLD4" s="803"/>
      <c r="NLE4" s="802"/>
      <c r="NLF4" s="803"/>
      <c r="NLG4" s="803"/>
      <c r="NLH4" s="803"/>
      <c r="NLI4" s="802"/>
      <c r="NLJ4" s="803"/>
      <c r="NLK4" s="803"/>
      <c r="NLL4" s="803"/>
      <c r="NLM4" s="802"/>
      <c r="NLN4" s="803"/>
      <c r="NLO4" s="803"/>
      <c r="NLP4" s="803"/>
      <c r="NLQ4" s="802"/>
      <c r="NLR4" s="803"/>
      <c r="NLS4" s="803"/>
      <c r="NLT4" s="803"/>
      <c r="NLU4" s="802"/>
      <c r="NLV4" s="803"/>
      <c r="NLW4" s="803"/>
      <c r="NLX4" s="803"/>
      <c r="NLY4" s="802"/>
      <c r="NLZ4" s="803"/>
      <c r="NMA4" s="803"/>
      <c r="NMB4" s="803"/>
      <c r="NMC4" s="802"/>
      <c r="NMD4" s="803"/>
      <c r="NME4" s="803"/>
      <c r="NMF4" s="803"/>
      <c r="NMG4" s="802"/>
      <c r="NMH4" s="803"/>
      <c r="NMI4" s="803"/>
      <c r="NMJ4" s="803"/>
      <c r="NMK4" s="802"/>
      <c r="NML4" s="803"/>
      <c r="NMM4" s="803"/>
      <c r="NMN4" s="803"/>
      <c r="NMO4" s="802"/>
      <c r="NMP4" s="803"/>
      <c r="NMQ4" s="803"/>
      <c r="NMR4" s="803"/>
      <c r="NMS4" s="802"/>
      <c r="NMT4" s="803"/>
      <c r="NMU4" s="803"/>
      <c r="NMV4" s="803"/>
      <c r="NMW4" s="802"/>
      <c r="NMX4" s="803"/>
      <c r="NMY4" s="803"/>
      <c r="NMZ4" s="803"/>
      <c r="NNA4" s="802"/>
      <c r="NNB4" s="803"/>
      <c r="NNC4" s="803"/>
      <c r="NND4" s="803"/>
      <c r="NNE4" s="802"/>
      <c r="NNF4" s="803"/>
      <c r="NNG4" s="803"/>
      <c r="NNH4" s="803"/>
      <c r="NNI4" s="802"/>
      <c r="NNJ4" s="803"/>
      <c r="NNK4" s="803"/>
      <c r="NNL4" s="803"/>
      <c r="NNM4" s="802"/>
      <c r="NNN4" s="803"/>
      <c r="NNO4" s="803"/>
      <c r="NNP4" s="803"/>
      <c r="NNQ4" s="802"/>
      <c r="NNR4" s="803"/>
      <c r="NNS4" s="803"/>
      <c r="NNT4" s="803"/>
      <c r="NNU4" s="802"/>
      <c r="NNV4" s="803"/>
      <c r="NNW4" s="803"/>
      <c r="NNX4" s="803"/>
      <c r="NNY4" s="802"/>
      <c r="NNZ4" s="803"/>
      <c r="NOA4" s="803"/>
      <c r="NOB4" s="803"/>
      <c r="NOC4" s="802"/>
      <c r="NOD4" s="803"/>
      <c r="NOE4" s="803"/>
      <c r="NOF4" s="803"/>
      <c r="NOG4" s="802"/>
      <c r="NOH4" s="803"/>
      <c r="NOI4" s="803"/>
      <c r="NOJ4" s="803"/>
      <c r="NOK4" s="802"/>
      <c r="NOL4" s="803"/>
      <c r="NOM4" s="803"/>
      <c r="NON4" s="803"/>
      <c r="NOO4" s="802"/>
      <c r="NOP4" s="803"/>
      <c r="NOQ4" s="803"/>
      <c r="NOR4" s="803"/>
      <c r="NOS4" s="802"/>
      <c r="NOT4" s="803"/>
      <c r="NOU4" s="803"/>
      <c r="NOV4" s="803"/>
      <c r="NOW4" s="802"/>
      <c r="NOX4" s="803"/>
      <c r="NOY4" s="803"/>
      <c r="NOZ4" s="803"/>
      <c r="NPA4" s="802"/>
      <c r="NPB4" s="803"/>
      <c r="NPC4" s="803"/>
      <c r="NPD4" s="803"/>
      <c r="NPE4" s="802"/>
      <c r="NPF4" s="803"/>
      <c r="NPG4" s="803"/>
      <c r="NPH4" s="803"/>
      <c r="NPI4" s="802"/>
      <c r="NPJ4" s="803"/>
      <c r="NPK4" s="803"/>
      <c r="NPL4" s="803"/>
      <c r="NPM4" s="802"/>
      <c r="NPN4" s="803"/>
      <c r="NPO4" s="803"/>
      <c r="NPP4" s="803"/>
      <c r="NPQ4" s="802"/>
      <c r="NPR4" s="803"/>
      <c r="NPS4" s="803"/>
      <c r="NPT4" s="803"/>
      <c r="NPU4" s="802"/>
      <c r="NPV4" s="803"/>
      <c r="NPW4" s="803"/>
      <c r="NPX4" s="803"/>
      <c r="NPY4" s="802"/>
      <c r="NPZ4" s="803"/>
      <c r="NQA4" s="803"/>
      <c r="NQB4" s="803"/>
      <c r="NQC4" s="802"/>
      <c r="NQD4" s="803"/>
      <c r="NQE4" s="803"/>
      <c r="NQF4" s="803"/>
      <c r="NQG4" s="802"/>
      <c r="NQH4" s="803"/>
      <c r="NQI4" s="803"/>
      <c r="NQJ4" s="803"/>
      <c r="NQK4" s="802"/>
      <c r="NQL4" s="803"/>
      <c r="NQM4" s="803"/>
      <c r="NQN4" s="803"/>
      <c r="NQO4" s="802"/>
      <c r="NQP4" s="803"/>
      <c r="NQQ4" s="803"/>
      <c r="NQR4" s="803"/>
      <c r="NQS4" s="802"/>
      <c r="NQT4" s="803"/>
      <c r="NQU4" s="803"/>
      <c r="NQV4" s="803"/>
      <c r="NQW4" s="802"/>
      <c r="NQX4" s="803"/>
      <c r="NQY4" s="803"/>
      <c r="NQZ4" s="803"/>
      <c r="NRA4" s="802"/>
      <c r="NRB4" s="803"/>
      <c r="NRC4" s="803"/>
      <c r="NRD4" s="803"/>
      <c r="NRE4" s="802"/>
      <c r="NRF4" s="803"/>
      <c r="NRG4" s="803"/>
      <c r="NRH4" s="803"/>
      <c r="NRI4" s="802"/>
      <c r="NRJ4" s="803"/>
      <c r="NRK4" s="803"/>
      <c r="NRL4" s="803"/>
      <c r="NRM4" s="802"/>
      <c r="NRN4" s="803"/>
      <c r="NRO4" s="803"/>
      <c r="NRP4" s="803"/>
      <c r="NRQ4" s="802"/>
      <c r="NRR4" s="803"/>
      <c r="NRS4" s="803"/>
      <c r="NRT4" s="803"/>
      <c r="NRU4" s="802"/>
      <c r="NRV4" s="803"/>
      <c r="NRW4" s="803"/>
      <c r="NRX4" s="803"/>
      <c r="NRY4" s="802"/>
      <c r="NRZ4" s="803"/>
      <c r="NSA4" s="803"/>
      <c r="NSB4" s="803"/>
      <c r="NSC4" s="802"/>
      <c r="NSD4" s="803"/>
      <c r="NSE4" s="803"/>
      <c r="NSF4" s="803"/>
      <c r="NSG4" s="802"/>
      <c r="NSH4" s="803"/>
      <c r="NSI4" s="803"/>
      <c r="NSJ4" s="803"/>
      <c r="NSK4" s="802"/>
      <c r="NSL4" s="803"/>
      <c r="NSM4" s="803"/>
      <c r="NSN4" s="803"/>
      <c r="NSO4" s="802"/>
      <c r="NSP4" s="803"/>
      <c r="NSQ4" s="803"/>
      <c r="NSR4" s="803"/>
      <c r="NSS4" s="802"/>
      <c r="NST4" s="803"/>
      <c r="NSU4" s="803"/>
      <c r="NSV4" s="803"/>
      <c r="NSW4" s="802"/>
      <c r="NSX4" s="803"/>
      <c r="NSY4" s="803"/>
      <c r="NSZ4" s="803"/>
      <c r="NTA4" s="802"/>
      <c r="NTB4" s="803"/>
      <c r="NTC4" s="803"/>
      <c r="NTD4" s="803"/>
      <c r="NTE4" s="802"/>
      <c r="NTF4" s="803"/>
      <c r="NTG4" s="803"/>
      <c r="NTH4" s="803"/>
      <c r="NTI4" s="802"/>
      <c r="NTJ4" s="803"/>
      <c r="NTK4" s="803"/>
      <c r="NTL4" s="803"/>
      <c r="NTM4" s="802"/>
      <c r="NTN4" s="803"/>
      <c r="NTO4" s="803"/>
      <c r="NTP4" s="803"/>
      <c r="NTQ4" s="802"/>
      <c r="NTR4" s="803"/>
      <c r="NTS4" s="803"/>
      <c r="NTT4" s="803"/>
      <c r="NTU4" s="802"/>
      <c r="NTV4" s="803"/>
      <c r="NTW4" s="803"/>
      <c r="NTX4" s="803"/>
      <c r="NTY4" s="802"/>
      <c r="NTZ4" s="803"/>
      <c r="NUA4" s="803"/>
      <c r="NUB4" s="803"/>
      <c r="NUC4" s="802"/>
      <c r="NUD4" s="803"/>
      <c r="NUE4" s="803"/>
      <c r="NUF4" s="803"/>
      <c r="NUG4" s="802"/>
      <c r="NUH4" s="803"/>
      <c r="NUI4" s="803"/>
      <c r="NUJ4" s="803"/>
      <c r="NUK4" s="802"/>
      <c r="NUL4" s="803"/>
      <c r="NUM4" s="803"/>
      <c r="NUN4" s="803"/>
      <c r="NUO4" s="802"/>
      <c r="NUP4" s="803"/>
      <c r="NUQ4" s="803"/>
      <c r="NUR4" s="803"/>
      <c r="NUS4" s="802"/>
      <c r="NUT4" s="803"/>
      <c r="NUU4" s="803"/>
      <c r="NUV4" s="803"/>
      <c r="NUW4" s="802"/>
      <c r="NUX4" s="803"/>
      <c r="NUY4" s="803"/>
      <c r="NUZ4" s="803"/>
      <c r="NVA4" s="802"/>
      <c r="NVB4" s="803"/>
      <c r="NVC4" s="803"/>
      <c r="NVD4" s="803"/>
      <c r="NVE4" s="802"/>
      <c r="NVF4" s="803"/>
      <c r="NVG4" s="803"/>
      <c r="NVH4" s="803"/>
      <c r="NVI4" s="802"/>
      <c r="NVJ4" s="803"/>
      <c r="NVK4" s="803"/>
      <c r="NVL4" s="803"/>
      <c r="NVM4" s="802"/>
      <c r="NVN4" s="803"/>
      <c r="NVO4" s="803"/>
      <c r="NVP4" s="803"/>
      <c r="NVQ4" s="802"/>
      <c r="NVR4" s="803"/>
      <c r="NVS4" s="803"/>
      <c r="NVT4" s="803"/>
      <c r="NVU4" s="802"/>
      <c r="NVV4" s="803"/>
      <c r="NVW4" s="803"/>
      <c r="NVX4" s="803"/>
      <c r="NVY4" s="802"/>
      <c r="NVZ4" s="803"/>
      <c r="NWA4" s="803"/>
      <c r="NWB4" s="803"/>
      <c r="NWC4" s="802"/>
      <c r="NWD4" s="803"/>
      <c r="NWE4" s="803"/>
      <c r="NWF4" s="803"/>
      <c r="NWG4" s="802"/>
      <c r="NWH4" s="803"/>
      <c r="NWI4" s="803"/>
      <c r="NWJ4" s="803"/>
      <c r="NWK4" s="802"/>
      <c r="NWL4" s="803"/>
      <c r="NWM4" s="803"/>
      <c r="NWN4" s="803"/>
      <c r="NWO4" s="802"/>
      <c r="NWP4" s="803"/>
      <c r="NWQ4" s="803"/>
      <c r="NWR4" s="803"/>
      <c r="NWS4" s="802"/>
      <c r="NWT4" s="803"/>
      <c r="NWU4" s="803"/>
      <c r="NWV4" s="803"/>
      <c r="NWW4" s="802"/>
      <c r="NWX4" s="803"/>
      <c r="NWY4" s="803"/>
      <c r="NWZ4" s="803"/>
      <c r="NXA4" s="802"/>
      <c r="NXB4" s="803"/>
      <c r="NXC4" s="803"/>
      <c r="NXD4" s="803"/>
      <c r="NXE4" s="802"/>
      <c r="NXF4" s="803"/>
      <c r="NXG4" s="803"/>
      <c r="NXH4" s="803"/>
      <c r="NXI4" s="802"/>
      <c r="NXJ4" s="803"/>
      <c r="NXK4" s="803"/>
      <c r="NXL4" s="803"/>
      <c r="NXM4" s="802"/>
      <c r="NXN4" s="803"/>
      <c r="NXO4" s="803"/>
      <c r="NXP4" s="803"/>
      <c r="NXQ4" s="802"/>
      <c r="NXR4" s="803"/>
      <c r="NXS4" s="803"/>
      <c r="NXT4" s="803"/>
      <c r="NXU4" s="802"/>
      <c r="NXV4" s="803"/>
      <c r="NXW4" s="803"/>
      <c r="NXX4" s="803"/>
      <c r="NXY4" s="802"/>
      <c r="NXZ4" s="803"/>
      <c r="NYA4" s="803"/>
      <c r="NYB4" s="803"/>
      <c r="NYC4" s="802"/>
      <c r="NYD4" s="803"/>
      <c r="NYE4" s="803"/>
      <c r="NYF4" s="803"/>
      <c r="NYG4" s="802"/>
      <c r="NYH4" s="803"/>
      <c r="NYI4" s="803"/>
      <c r="NYJ4" s="803"/>
      <c r="NYK4" s="802"/>
      <c r="NYL4" s="803"/>
      <c r="NYM4" s="803"/>
      <c r="NYN4" s="803"/>
      <c r="NYO4" s="802"/>
      <c r="NYP4" s="803"/>
      <c r="NYQ4" s="803"/>
      <c r="NYR4" s="803"/>
      <c r="NYS4" s="802"/>
      <c r="NYT4" s="803"/>
      <c r="NYU4" s="803"/>
      <c r="NYV4" s="803"/>
      <c r="NYW4" s="802"/>
      <c r="NYX4" s="803"/>
      <c r="NYY4" s="803"/>
      <c r="NYZ4" s="803"/>
      <c r="NZA4" s="802"/>
      <c r="NZB4" s="803"/>
      <c r="NZC4" s="803"/>
      <c r="NZD4" s="803"/>
      <c r="NZE4" s="802"/>
      <c r="NZF4" s="803"/>
      <c r="NZG4" s="803"/>
      <c r="NZH4" s="803"/>
      <c r="NZI4" s="802"/>
      <c r="NZJ4" s="803"/>
      <c r="NZK4" s="803"/>
      <c r="NZL4" s="803"/>
      <c r="NZM4" s="802"/>
      <c r="NZN4" s="803"/>
      <c r="NZO4" s="803"/>
      <c r="NZP4" s="803"/>
      <c r="NZQ4" s="802"/>
      <c r="NZR4" s="803"/>
      <c r="NZS4" s="803"/>
      <c r="NZT4" s="803"/>
      <c r="NZU4" s="802"/>
      <c r="NZV4" s="803"/>
      <c r="NZW4" s="803"/>
      <c r="NZX4" s="803"/>
      <c r="NZY4" s="802"/>
      <c r="NZZ4" s="803"/>
      <c r="OAA4" s="803"/>
      <c r="OAB4" s="803"/>
      <c r="OAC4" s="802"/>
      <c r="OAD4" s="803"/>
      <c r="OAE4" s="803"/>
      <c r="OAF4" s="803"/>
      <c r="OAG4" s="802"/>
      <c r="OAH4" s="803"/>
      <c r="OAI4" s="803"/>
      <c r="OAJ4" s="803"/>
      <c r="OAK4" s="802"/>
      <c r="OAL4" s="803"/>
      <c r="OAM4" s="803"/>
      <c r="OAN4" s="803"/>
      <c r="OAO4" s="802"/>
      <c r="OAP4" s="803"/>
      <c r="OAQ4" s="803"/>
      <c r="OAR4" s="803"/>
      <c r="OAS4" s="802"/>
      <c r="OAT4" s="803"/>
      <c r="OAU4" s="803"/>
      <c r="OAV4" s="803"/>
      <c r="OAW4" s="802"/>
      <c r="OAX4" s="803"/>
      <c r="OAY4" s="803"/>
      <c r="OAZ4" s="803"/>
      <c r="OBA4" s="802"/>
      <c r="OBB4" s="803"/>
      <c r="OBC4" s="803"/>
      <c r="OBD4" s="803"/>
      <c r="OBE4" s="802"/>
      <c r="OBF4" s="803"/>
      <c r="OBG4" s="803"/>
      <c r="OBH4" s="803"/>
      <c r="OBI4" s="802"/>
      <c r="OBJ4" s="803"/>
      <c r="OBK4" s="803"/>
      <c r="OBL4" s="803"/>
      <c r="OBM4" s="802"/>
      <c r="OBN4" s="803"/>
      <c r="OBO4" s="803"/>
      <c r="OBP4" s="803"/>
      <c r="OBQ4" s="802"/>
      <c r="OBR4" s="803"/>
      <c r="OBS4" s="803"/>
      <c r="OBT4" s="803"/>
      <c r="OBU4" s="802"/>
      <c r="OBV4" s="803"/>
      <c r="OBW4" s="803"/>
      <c r="OBX4" s="803"/>
      <c r="OBY4" s="802"/>
      <c r="OBZ4" s="803"/>
      <c r="OCA4" s="803"/>
      <c r="OCB4" s="803"/>
      <c r="OCC4" s="802"/>
      <c r="OCD4" s="803"/>
      <c r="OCE4" s="803"/>
      <c r="OCF4" s="803"/>
      <c r="OCG4" s="802"/>
      <c r="OCH4" s="803"/>
      <c r="OCI4" s="803"/>
      <c r="OCJ4" s="803"/>
      <c r="OCK4" s="802"/>
      <c r="OCL4" s="803"/>
      <c r="OCM4" s="803"/>
      <c r="OCN4" s="803"/>
      <c r="OCO4" s="802"/>
      <c r="OCP4" s="803"/>
      <c r="OCQ4" s="803"/>
      <c r="OCR4" s="803"/>
      <c r="OCS4" s="802"/>
      <c r="OCT4" s="803"/>
      <c r="OCU4" s="803"/>
      <c r="OCV4" s="803"/>
      <c r="OCW4" s="802"/>
      <c r="OCX4" s="803"/>
      <c r="OCY4" s="803"/>
      <c r="OCZ4" s="803"/>
      <c r="ODA4" s="802"/>
      <c r="ODB4" s="803"/>
      <c r="ODC4" s="803"/>
      <c r="ODD4" s="803"/>
      <c r="ODE4" s="802"/>
      <c r="ODF4" s="803"/>
      <c r="ODG4" s="803"/>
      <c r="ODH4" s="803"/>
      <c r="ODI4" s="802"/>
      <c r="ODJ4" s="803"/>
      <c r="ODK4" s="803"/>
      <c r="ODL4" s="803"/>
      <c r="ODM4" s="802"/>
      <c r="ODN4" s="803"/>
      <c r="ODO4" s="803"/>
      <c r="ODP4" s="803"/>
      <c r="ODQ4" s="802"/>
      <c r="ODR4" s="803"/>
      <c r="ODS4" s="803"/>
      <c r="ODT4" s="803"/>
      <c r="ODU4" s="802"/>
      <c r="ODV4" s="803"/>
      <c r="ODW4" s="803"/>
      <c r="ODX4" s="803"/>
      <c r="ODY4" s="802"/>
      <c r="ODZ4" s="803"/>
      <c r="OEA4" s="803"/>
      <c r="OEB4" s="803"/>
      <c r="OEC4" s="802"/>
      <c r="OED4" s="803"/>
      <c r="OEE4" s="803"/>
      <c r="OEF4" s="803"/>
      <c r="OEG4" s="802"/>
      <c r="OEH4" s="803"/>
      <c r="OEI4" s="803"/>
      <c r="OEJ4" s="803"/>
      <c r="OEK4" s="802"/>
      <c r="OEL4" s="803"/>
      <c r="OEM4" s="803"/>
      <c r="OEN4" s="803"/>
      <c r="OEO4" s="802"/>
      <c r="OEP4" s="803"/>
      <c r="OEQ4" s="803"/>
      <c r="OER4" s="803"/>
      <c r="OES4" s="802"/>
      <c r="OET4" s="803"/>
      <c r="OEU4" s="803"/>
      <c r="OEV4" s="803"/>
      <c r="OEW4" s="802"/>
      <c r="OEX4" s="803"/>
      <c r="OEY4" s="803"/>
      <c r="OEZ4" s="803"/>
      <c r="OFA4" s="802"/>
      <c r="OFB4" s="803"/>
      <c r="OFC4" s="803"/>
      <c r="OFD4" s="803"/>
      <c r="OFE4" s="802"/>
      <c r="OFF4" s="803"/>
      <c r="OFG4" s="803"/>
      <c r="OFH4" s="803"/>
      <c r="OFI4" s="802"/>
      <c r="OFJ4" s="803"/>
      <c r="OFK4" s="803"/>
      <c r="OFL4" s="803"/>
      <c r="OFM4" s="802"/>
      <c r="OFN4" s="803"/>
      <c r="OFO4" s="803"/>
      <c r="OFP4" s="803"/>
      <c r="OFQ4" s="802"/>
      <c r="OFR4" s="803"/>
      <c r="OFS4" s="803"/>
      <c r="OFT4" s="803"/>
      <c r="OFU4" s="802"/>
      <c r="OFV4" s="803"/>
      <c r="OFW4" s="803"/>
      <c r="OFX4" s="803"/>
      <c r="OFY4" s="802"/>
      <c r="OFZ4" s="803"/>
      <c r="OGA4" s="803"/>
      <c r="OGB4" s="803"/>
      <c r="OGC4" s="802"/>
      <c r="OGD4" s="803"/>
      <c r="OGE4" s="803"/>
      <c r="OGF4" s="803"/>
      <c r="OGG4" s="802"/>
      <c r="OGH4" s="803"/>
      <c r="OGI4" s="803"/>
      <c r="OGJ4" s="803"/>
      <c r="OGK4" s="802"/>
      <c r="OGL4" s="803"/>
      <c r="OGM4" s="803"/>
      <c r="OGN4" s="803"/>
      <c r="OGO4" s="802"/>
      <c r="OGP4" s="803"/>
      <c r="OGQ4" s="803"/>
      <c r="OGR4" s="803"/>
      <c r="OGS4" s="802"/>
      <c r="OGT4" s="803"/>
      <c r="OGU4" s="803"/>
      <c r="OGV4" s="803"/>
      <c r="OGW4" s="802"/>
      <c r="OGX4" s="803"/>
      <c r="OGY4" s="803"/>
      <c r="OGZ4" s="803"/>
      <c r="OHA4" s="802"/>
      <c r="OHB4" s="803"/>
      <c r="OHC4" s="803"/>
      <c r="OHD4" s="803"/>
      <c r="OHE4" s="802"/>
      <c r="OHF4" s="803"/>
      <c r="OHG4" s="803"/>
      <c r="OHH4" s="803"/>
      <c r="OHI4" s="802"/>
      <c r="OHJ4" s="803"/>
      <c r="OHK4" s="803"/>
      <c r="OHL4" s="803"/>
      <c r="OHM4" s="802"/>
      <c r="OHN4" s="803"/>
      <c r="OHO4" s="803"/>
      <c r="OHP4" s="803"/>
      <c r="OHQ4" s="802"/>
      <c r="OHR4" s="803"/>
      <c r="OHS4" s="803"/>
      <c r="OHT4" s="803"/>
      <c r="OHU4" s="802"/>
      <c r="OHV4" s="803"/>
      <c r="OHW4" s="803"/>
      <c r="OHX4" s="803"/>
      <c r="OHY4" s="802"/>
      <c r="OHZ4" s="803"/>
      <c r="OIA4" s="803"/>
      <c r="OIB4" s="803"/>
      <c r="OIC4" s="802"/>
      <c r="OID4" s="803"/>
      <c r="OIE4" s="803"/>
      <c r="OIF4" s="803"/>
      <c r="OIG4" s="802"/>
      <c r="OIH4" s="803"/>
      <c r="OII4" s="803"/>
      <c r="OIJ4" s="803"/>
      <c r="OIK4" s="802"/>
      <c r="OIL4" s="803"/>
      <c r="OIM4" s="803"/>
      <c r="OIN4" s="803"/>
      <c r="OIO4" s="802"/>
      <c r="OIP4" s="803"/>
      <c r="OIQ4" s="803"/>
      <c r="OIR4" s="803"/>
      <c r="OIS4" s="802"/>
      <c r="OIT4" s="803"/>
      <c r="OIU4" s="803"/>
      <c r="OIV4" s="803"/>
      <c r="OIW4" s="802"/>
      <c r="OIX4" s="803"/>
      <c r="OIY4" s="803"/>
      <c r="OIZ4" s="803"/>
      <c r="OJA4" s="802"/>
      <c r="OJB4" s="803"/>
      <c r="OJC4" s="803"/>
      <c r="OJD4" s="803"/>
      <c r="OJE4" s="802"/>
      <c r="OJF4" s="803"/>
      <c r="OJG4" s="803"/>
      <c r="OJH4" s="803"/>
      <c r="OJI4" s="802"/>
      <c r="OJJ4" s="803"/>
      <c r="OJK4" s="803"/>
      <c r="OJL4" s="803"/>
      <c r="OJM4" s="802"/>
      <c r="OJN4" s="803"/>
      <c r="OJO4" s="803"/>
      <c r="OJP4" s="803"/>
      <c r="OJQ4" s="802"/>
      <c r="OJR4" s="803"/>
      <c r="OJS4" s="803"/>
      <c r="OJT4" s="803"/>
      <c r="OJU4" s="802"/>
      <c r="OJV4" s="803"/>
      <c r="OJW4" s="803"/>
      <c r="OJX4" s="803"/>
      <c r="OJY4" s="802"/>
      <c r="OJZ4" s="803"/>
      <c r="OKA4" s="803"/>
      <c r="OKB4" s="803"/>
      <c r="OKC4" s="802"/>
      <c r="OKD4" s="803"/>
      <c r="OKE4" s="803"/>
      <c r="OKF4" s="803"/>
      <c r="OKG4" s="802"/>
      <c r="OKH4" s="803"/>
      <c r="OKI4" s="803"/>
      <c r="OKJ4" s="803"/>
      <c r="OKK4" s="802"/>
      <c r="OKL4" s="803"/>
      <c r="OKM4" s="803"/>
      <c r="OKN4" s="803"/>
      <c r="OKO4" s="802"/>
      <c r="OKP4" s="803"/>
      <c r="OKQ4" s="803"/>
      <c r="OKR4" s="803"/>
      <c r="OKS4" s="802"/>
      <c r="OKT4" s="803"/>
      <c r="OKU4" s="803"/>
      <c r="OKV4" s="803"/>
      <c r="OKW4" s="802"/>
      <c r="OKX4" s="803"/>
      <c r="OKY4" s="803"/>
      <c r="OKZ4" s="803"/>
      <c r="OLA4" s="802"/>
      <c r="OLB4" s="803"/>
      <c r="OLC4" s="803"/>
      <c r="OLD4" s="803"/>
      <c r="OLE4" s="802"/>
      <c r="OLF4" s="803"/>
      <c r="OLG4" s="803"/>
      <c r="OLH4" s="803"/>
      <c r="OLI4" s="802"/>
      <c r="OLJ4" s="803"/>
      <c r="OLK4" s="803"/>
      <c r="OLL4" s="803"/>
      <c r="OLM4" s="802"/>
      <c r="OLN4" s="803"/>
      <c r="OLO4" s="803"/>
      <c r="OLP4" s="803"/>
      <c r="OLQ4" s="802"/>
      <c r="OLR4" s="803"/>
      <c r="OLS4" s="803"/>
      <c r="OLT4" s="803"/>
      <c r="OLU4" s="802"/>
      <c r="OLV4" s="803"/>
      <c r="OLW4" s="803"/>
      <c r="OLX4" s="803"/>
      <c r="OLY4" s="802"/>
      <c r="OLZ4" s="803"/>
      <c r="OMA4" s="803"/>
      <c r="OMB4" s="803"/>
      <c r="OMC4" s="802"/>
      <c r="OMD4" s="803"/>
      <c r="OME4" s="803"/>
      <c r="OMF4" s="803"/>
      <c r="OMG4" s="802"/>
      <c r="OMH4" s="803"/>
      <c r="OMI4" s="803"/>
      <c r="OMJ4" s="803"/>
      <c r="OMK4" s="802"/>
      <c r="OML4" s="803"/>
      <c r="OMM4" s="803"/>
      <c r="OMN4" s="803"/>
      <c r="OMO4" s="802"/>
      <c r="OMP4" s="803"/>
      <c r="OMQ4" s="803"/>
      <c r="OMR4" s="803"/>
      <c r="OMS4" s="802"/>
      <c r="OMT4" s="803"/>
      <c r="OMU4" s="803"/>
      <c r="OMV4" s="803"/>
      <c r="OMW4" s="802"/>
      <c r="OMX4" s="803"/>
      <c r="OMY4" s="803"/>
      <c r="OMZ4" s="803"/>
      <c r="ONA4" s="802"/>
      <c r="ONB4" s="803"/>
      <c r="ONC4" s="803"/>
      <c r="OND4" s="803"/>
      <c r="ONE4" s="802"/>
      <c r="ONF4" s="803"/>
      <c r="ONG4" s="803"/>
      <c r="ONH4" s="803"/>
      <c r="ONI4" s="802"/>
      <c r="ONJ4" s="803"/>
      <c r="ONK4" s="803"/>
      <c r="ONL4" s="803"/>
      <c r="ONM4" s="802"/>
      <c r="ONN4" s="803"/>
      <c r="ONO4" s="803"/>
      <c r="ONP4" s="803"/>
      <c r="ONQ4" s="802"/>
      <c r="ONR4" s="803"/>
      <c r="ONS4" s="803"/>
      <c r="ONT4" s="803"/>
      <c r="ONU4" s="802"/>
      <c r="ONV4" s="803"/>
      <c r="ONW4" s="803"/>
      <c r="ONX4" s="803"/>
      <c r="ONY4" s="802"/>
      <c r="ONZ4" s="803"/>
      <c r="OOA4" s="803"/>
      <c r="OOB4" s="803"/>
      <c r="OOC4" s="802"/>
      <c r="OOD4" s="803"/>
      <c r="OOE4" s="803"/>
      <c r="OOF4" s="803"/>
      <c r="OOG4" s="802"/>
      <c r="OOH4" s="803"/>
      <c r="OOI4" s="803"/>
      <c r="OOJ4" s="803"/>
      <c r="OOK4" s="802"/>
      <c r="OOL4" s="803"/>
      <c r="OOM4" s="803"/>
      <c r="OON4" s="803"/>
      <c r="OOO4" s="802"/>
      <c r="OOP4" s="803"/>
      <c r="OOQ4" s="803"/>
      <c r="OOR4" s="803"/>
      <c r="OOS4" s="802"/>
      <c r="OOT4" s="803"/>
      <c r="OOU4" s="803"/>
      <c r="OOV4" s="803"/>
      <c r="OOW4" s="802"/>
      <c r="OOX4" s="803"/>
      <c r="OOY4" s="803"/>
      <c r="OOZ4" s="803"/>
      <c r="OPA4" s="802"/>
      <c r="OPB4" s="803"/>
      <c r="OPC4" s="803"/>
      <c r="OPD4" s="803"/>
      <c r="OPE4" s="802"/>
      <c r="OPF4" s="803"/>
      <c r="OPG4" s="803"/>
      <c r="OPH4" s="803"/>
      <c r="OPI4" s="802"/>
      <c r="OPJ4" s="803"/>
      <c r="OPK4" s="803"/>
      <c r="OPL4" s="803"/>
      <c r="OPM4" s="802"/>
      <c r="OPN4" s="803"/>
      <c r="OPO4" s="803"/>
      <c r="OPP4" s="803"/>
      <c r="OPQ4" s="802"/>
      <c r="OPR4" s="803"/>
      <c r="OPS4" s="803"/>
      <c r="OPT4" s="803"/>
      <c r="OPU4" s="802"/>
      <c r="OPV4" s="803"/>
      <c r="OPW4" s="803"/>
      <c r="OPX4" s="803"/>
      <c r="OPY4" s="802"/>
      <c r="OPZ4" s="803"/>
      <c r="OQA4" s="803"/>
      <c r="OQB4" s="803"/>
      <c r="OQC4" s="802"/>
      <c r="OQD4" s="803"/>
      <c r="OQE4" s="803"/>
      <c r="OQF4" s="803"/>
      <c r="OQG4" s="802"/>
      <c r="OQH4" s="803"/>
      <c r="OQI4" s="803"/>
      <c r="OQJ4" s="803"/>
      <c r="OQK4" s="802"/>
      <c r="OQL4" s="803"/>
      <c r="OQM4" s="803"/>
      <c r="OQN4" s="803"/>
      <c r="OQO4" s="802"/>
      <c r="OQP4" s="803"/>
      <c r="OQQ4" s="803"/>
      <c r="OQR4" s="803"/>
      <c r="OQS4" s="802"/>
      <c r="OQT4" s="803"/>
      <c r="OQU4" s="803"/>
      <c r="OQV4" s="803"/>
      <c r="OQW4" s="802"/>
      <c r="OQX4" s="803"/>
      <c r="OQY4" s="803"/>
      <c r="OQZ4" s="803"/>
      <c r="ORA4" s="802"/>
      <c r="ORB4" s="803"/>
      <c r="ORC4" s="803"/>
      <c r="ORD4" s="803"/>
      <c r="ORE4" s="802"/>
      <c r="ORF4" s="803"/>
      <c r="ORG4" s="803"/>
      <c r="ORH4" s="803"/>
      <c r="ORI4" s="802"/>
      <c r="ORJ4" s="803"/>
      <c r="ORK4" s="803"/>
      <c r="ORL4" s="803"/>
      <c r="ORM4" s="802"/>
      <c r="ORN4" s="803"/>
      <c r="ORO4" s="803"/>
      <c r="ORP4" s="803"/>
      <c r="ORQ4" s="802"/>
      <c r="ORR4" s="803"/>
      <c r="ORS4" s="803"/>
      <c r="ORT4" s="803"/>
      <c r="ORU4" s="802"/>
      <c r="ORV4" s="803"/>
      <c r="ORW4" s="803"/>
      <c r="ORX4" s="803"/>
      <c r="ORY4" s="802"/>
      <c r="ORZ4" s="803"/>
      <c r="OSA4" s="803"/>
      <c r="OSB4" s="803"/>
      <c r="OSC4" s="802"/>
      <c r="OSD4" s="803"/>
      <c r="OSE4" s="803"/>
      <c r="OSF4" s="803"/>
      <c r="OSG4" s="802"/>
      <c r="OSH4" s="803"/>
      <c r="OSI4" s="803"/>
      <c r="OSJ4" s="803"/>
      <c r="OSK4" s="802"/>
      <c r="OSL4" s="803"/>
      <c r="OSM4" s="803"/>
      <c r="OSN4" s="803"/>
      <c r="OSO4" s="802"/>
      <c r="OSP4" s="803"/>
      <c r="OSQ4" s="803"/>
      <c r="OSR4" s="803"/>
      <c r="OSS4" s="802"/>
      <c r="OST4" s="803"/>
      <c r="OSU4" s="803"/>
      <c r="OSV4" s="803"/>
      <c r="OSW4" s="802"/>
      <c r="OSX4" s="803"/>
      <c r="OSY4" s="803"/>
      <c r="OSZ4" s="803"/>
      <c r="OTA4" s="802"/>
      <c r="OTB4" s="803"/>
      <c r="OTC4" s="803"/>
      <c r="OTD4" s="803"/>
      <c r="OTE4" s="802"/>
      <c r="OTF4" s="803"/>
      <c r="OTG4" s="803"/>
      <c r="OTH4" s="803"/>
      <c r="OTI4" s="802"/>
      <c r="OTJ4" s="803"/>
      <c r="OTK4" s="803"/>
      <c r="OTL4" s="803"/>
      <c r="OTM4" s="802"/>
      <c r="OTN4" s="803"/>
      <c r="OTO4" s="803"/>
      <c r="OTP4" s="803"/>
      <c r="OTQ4" s="802"/>
      <c r="OTR4" s="803"/>
      <c r="OTS4" s="803"/>
      <c r="OTT4" s="803"/>
      <c r="OTU4" s="802"/>
      <c r="OTV4" s="803"/>
      <c r="OTW4" s="803"/>
      <c r="OTX4" s="803"/>
      <c r="OTY4" s="802"/>
      <c r="OTZ4" s="803"/>
      <c r="OUA4" s="803"/>
      <c r="OUB4" s="803"/>
      <c r="OUC4" s="802"/>
      <c r="OUD4" s="803"/>
      <c r="OUE4" s="803"/>
      <c r="OUF4" s="803"/>
      <c r="OUG4" s="802"/>
      <c r="OUH4" s="803"/>
      <c r="OUI4" s="803"/>
      <c r="OUJ4" s="803"/>
      <c r="OUK4" s="802"/>
      <c r="OUL4" s="803"/>
      <c r="OUM4" s="803"/>
      <c r="OUN4" s="803"/>
      <c r="OUO4" s="802"/>
      <c r="OUP4" s="803"/>
      <c r="OUQ4" s="803"/>
      <c r="OUR4" s="803"/>
      <c r="OUS4" s="802"/>
      <c r="OUT4" s="803"/>
      <c r="OUU4" s="803"/>
      <c r="OUV4" s="803"/>
      <c r="OUW4" s="802"/>
      <c r="OUX4" s="803"/>
      <c r="OUY4" s="803"/>
      <c r="OUZ4" s="803"/>
      <c r="OVA4" s="802"/>
      <c r="OVB4" s="803"/>
      <c r="OVC4" s="803"/>
      <c r="OVD4" s="803"/>
      <c r="OVE4" s="802"/>
      <c r="OVF4" s="803"/>
      <c r="OVG4" s="803"/>
      <c r="OVH4" s="803"/>
      <c r="OVI4" s="802"/>
      <c r="OVJ4" s="803"/>
      <c r="OVK4" s="803"/>
      <c r="OVL4" s="803"/>
      <c r="OVM4" s="802"/>
      <c r="OVN4" s="803"/>
      <c r="OVO4" s="803"/>
      <c r="OVP4" s="803"/>
      <c r="OVQ4" s="802"/>
      <c r="OVR4" s="803"/>
      <c r="OVS4" s="803"/>
      <c r="OVT4" s="803"/>
      <c r="OVU4" s="802"/>
      <c r="OVV4" s="803"/>
      <c r="OVW4" s="803"/>
      <c r="OVX4" s="803"/>
      <c r="OVY4" s="802"/>
      <c r="OVZ4" s="803"/>
      <c r="OWA4" s="803"/>
      <c r="OWB4" s="803"/>
      <c r="OWC4" s="802"/>
      <c r="OWD4" s="803"/>
      <c r="OWE4" s="803"/>
      <c r="OWF4" s="803"/>
      <c r="OWG4" s="802"/>
      <c r="OWH4" s="803"/>
      <c r="OWI4" s="803"/>
      <c r="OWJ4" s="803"/>
      <c r="OWK4" s="802"/>
      <c r="OWL4" s="803"/>
      <c r="OWM4" s="803"/>
      <c r="OWN4" s="803"/>
      <c r="OWO4" s="802"/>
      <c r="OWP4" s="803"/>
      <c r="OWQ4" s="803"/>
      <c r="OWR4" s="803"/>
      <c r="OWS4" s="802"/>
      <c r="OWT4" s="803"/>
      <c r="OWU4" s="803"/>
      <c r="OWV4" s="803"/>
      <c r="OWW4" s="802"/>
      <c r="OWX4" s="803"/>
      <c r="OWY4" s="803"/>
      <c r="OWZ4" s="803"/>
      <c r="OXA4" s="802"/>
      <c r="OXB4" s="803"/>
      <c r="OXC4" s="803"/>
      <c r="OXD4" s="803"/>
      <c r="OXE4" s="802"/>
      <c r="OXF4" s="803"/>
      <c r="OXG4" s="803"/>
      <c r="OXH4" s="803"/>
      <c r="OXI4" s="802"/>
      <c r="OXJ4" s="803"/>
      <c r="OXK4" s="803"/>
      <c r="OXL4" s="803"/>
      <c r="OXM4" s="802"/>
      <c r="OXN4" s="803"/>
      <c r="OXO4" s="803"/>
      <c r="OXP4" s="803"/>
      <c r="OXQ4" s="802"/>
      <c r="OXR4" s="803"/>
      <c r="OXS4" s="803"/>
      <c r="OXT4" s="803"/>
      <c r="OXU4" s="802"/>
      <c r="OXV4" s="803"/>
      <c r="OXW4" s="803"/>
      <c r="OXX4" s="803"/>
      <c r="OXY4" s="802"/>
      <c r="OXZ4" s="803"/>
      <c r="OYA4" s="803"/>
      <c r="OYB4" s="803"/>
      <c r="OYC4" s="802"/>
      <c r="OYD4" s="803"/>
      <c r="OYE4" s="803"/>
      <c r="OYF4" s="803"/>
      <c r="OYG4" s="802"/>
      <c r="OYH4" s="803"/>
      <c r="OYI4" s="803"/>
      <c r="OYJ4" s="803"/>
      <c r="OYK4" s="802"/>
      <c r="OYL4" s="803"/>
      <c r="OYM4" s="803"/>
      <c r="OYN4" s="803"/>
      <c r="OYO4" s="802"/>
      <c r="OYP4" s="803"/>
      <c r="OYQ4" s="803"/>
      <c r="OYR4" s="803"/>
      <c r="OYS4" s="802"/>
      <c r="OYT4" s="803"/>
      <c r="OYU4" s="803"/>
      <c r="OYV4" s="803"/>
      <c r="OYW4" s="802"/>
      <c r="OYX4" s="803"/>
      <c r="OYY4" s="803"/>
      <c r="OYZ4" s="803"/>
      <c r="OZA4" s="802"/>
      <c r="OZB4" s="803"/>
      <c r="OZC4" s="803"/>
      <c r="OZD4" s="803"/>
      <c r="OZE4" s="802"/>
      <c r="OZF4" s="803"/>
      <c r="OZG4" s="803"/>
      <c r="OZH4" s="803"/>
      <c r="OZI4" s="802"/>
      <c r="OZJ4" s="803"/>
      <c r="OZK4" s="803"/>
      <c r="OZL4" s="803"/>
      <c r="OZM4" s="802"/>
      <c r="OZN4" s="803"/>
      <c r="OZO4" s="803"/>
      <c r="OZP4" s="803"/>
      <c r="OZQ4" s="802"/>
      <c r="OZR4" s="803"/>
      <c r="OZS4" s="803"/>
      <c r="OZT4" s="803"/>
      <c r="OZU4" s="802"/>
      <c r="OZV4" s="803"/>
      <c r="OZW4" s="803"/>
      <c r="OZX4" s="803"/>
      <c r="OZY4" s="802"/>
      <c r="OZZ4" s="803"/>
      <c r="PAA4" s="803"/>
      <c r="PAB4" s="803"/>
      <c r="PAC4" s="802"/>
      <c r="PAD4" s="803"/>
      <c r="PAE4" s="803"/>
      <c r="PAF4" s="803"/>
      <c r="PAG4" s="802"/>
      <c r="PAH4" s="803"/>
      <c r="PAI4" s="803"/>
      <c r="PAJ4" s="803"/>
      <c r="PAK4" s="802"/>
      <c r="PAL4" s="803"/>
      <c r="PAM4" s="803"/>
      <c r="PAN4" s="803"/>
      <c r="PAO4" s="802"/>
      <c r="PAP4" s="803"/>
      <c r="PAQ4" s="803"/>
      <c r="PAR4" s="803"/>
      <c r="PAS4" s="802"/>
      <c r="PAT4" s="803"/>
      <c r="PAU4" s="803"/>
      <c r="PAV4" s="803"/>
      <c r="PAW4" s="802"/>
      <c r="PAX4" s="803"/>
      <c r="PAY4" s="803"/>
      <c r="PAZ4" s="803"/>
      <c r="PBA4" s="802"/>
      <c r="PBB4" s="803"/>
      <c r="PBC4" s="803"/>
      <c r="PBD4" s="803"/>
      <c r="PBE4" s="802"/>
      <c r="PBF4" s="803"/>
      <c r="PBG4" s="803"/>
      <c r="PBH4" s="803"/>
      <c r="PBI4" s="802"/>
      <c r="PBJ4" s="803"/>
      <c r="PBK4" s="803"/>
      <c r="PBL4" s="803"/>
      <c r="PBM4" s="802"/>
      <c r="PBN4" s="803"/>
      <c r="PBO4" s="803"/>
      <c r="PBP4" s="803"/>
      <c r="PBQ4" s="802"/>
      <c r="PBR4" s="803"/>
      <c r="PBS4" s="803"/>
      <c r="PBT4" s="803"/>
      <c r="PBU4" s="802"/>
      <c r="PBV4" s="803"/>
      <c r="PBW4" s="803"/>
      <c r="PBX4" s="803"/>
      <c r="PBY4" s="802"/>
      <c r="PBZ4" s="803"/>
      <c r="PCA4" s="803"/>
      <c r="PCB4" s="803"/>
      <c r="PCC4" s="802"/>
      <c r="PCD4" s="803"/>
      <c r="PCE4" s="803"/>
      <c r="PCF4" s="803"/>
      <c r="PCG4" s="802"/>
      <c r="PCH4" s="803"/>
      <c r="PCI4" s="803"/>
      <c r="PCJ4" s="803"/>
      <c r="PCK4" s="802"/>
      <c r="PCL4" s="803"/>
      <c r="PCM4" s="803"/>
      <c r="PCN4" s="803"/>
      <c r="PCO4" s="802"/>
      <c r="PCP4" s="803"/>
      <c r="PCQ4" s="803"/>
      <c r="PCR4" s="803"/>
      <c r="PCS4" s="802"/>
      <c r="PCT4" s="803"/>
      <c r="PCU4" s="803"/>
      <c r="PCV4" s="803"/>
      <c r="PCW4" s="802"/>
      <c r="PCX4" s="803"/>
      <c r="PCY4" s="803"/>
      <c r="PCZ4" s="803"/>
      <c r="PDA4" s="802"/>
      <c r="PDB4" s="803"/>
      <c r="PDC4" s="803"/>
      <c r="PDD4" s="803"/>
      <c r="PDE4" s="802"/>
      <c r="PDF4" s="803"/>
      <c r="PDG4" s="803"/>
      <c r="PDH4" s="803"/>
      <c r="PDI4" s="802"/>
      <c r="PDJ4" s="803"/>
      <c r="PDK4" s="803"/>
      <c r="PDL4" s="803"/>
      <c r="PDM4" s="802"/>
      <c r="PDN4" s="803"/>
      <c r="PDO4" s="803"/>
      <c r="PDP4" s="803"/>
      <c r="PDQ4" s="802"/>
      <c r="PDR4" s="803"/>
      <c r="PDS4" s="803"/>
      <c r="PDT4" s="803"/>
      <c r="PDU4" s="802"/>
      <c r="PDV4" s="803"/>
      <c r="PDW4" s="803"/>
      <c r="PDX4" s="803"/>
      <c r="PDY4" s="802"/>
      <c r="PDZ4" s="803"/>
      <c r="PEA4" s="803"/>
      <c r="PEB4" s="803"/>
      <c r="PEC4" s="802"/>
      <c r="PED4" s="803"/>
      <c r="PEE4" s="803"/>
      <c r="PEF4" s="803"/>
      <c r="PEG4" s="802"/>
      <c r="PEH4" s="803"/>
      <c r="PEI4" s="803"/>
      <c r="PEJ4" s="803"/>
      <c r="PEK4" s="802"/>
      <c r="PEL4" s="803"/>
      <c r="PEM4" s="803"/>
      <c r="PEN4" s="803"/>
      <c r="PEO4" s="802"/>
      <c r="PEP4" s="803"/>
      <c r="PEQ4" s="803"/>
      <c r="PER4" s="803"/>
      <c r="PES4" s="802"/>
      <c r="PET4" s="803"/>
      <c r="PEU4" s="803"/>
      <c r="PEV4" s="803"/>
      <c r="PEW4" s="802"/>
      <c r="PEX4" s="803"/>
      <c r="PEY4" s="803"/>
      <c r="PEZ4" s="803"/>
      <c r="PFA4" s="802"/>
      <c r="PFB4" s="803"/>
      <c r="PFC4" s="803"/>
      <c r="PFD4" s="803"/>
      <c r="PFE4" s="802"/>
      <c r="PFF4" s="803"/>
      <c r="PFG4" s="803"/>
      <c r="PFH4" s="803"/>
      <c r="PFI4" s="802"/>
      <c r="PFJ4" s="803"/>
      <c r="PFK4" s="803"/>
      <c r="PFL4" s="803"/>
      <c r="PFM4" s="802"/>
      <c r="PFN4" s="803"/>
      <c r="PFO4" s="803"/>
      <c r="PFP4" s="803"/>
      <c r="PFQ4" s="802"/>
      <c r="PFR4" s="803"/>
      <c r="PFS4" s="803"/>
      <c r="PFT4" s="803"/>
      <c r="PFU4" s="802"/>
      <c r="PFV4" s="803"/>
      <c r="PFW4" s="803"/>
      <c r="PFX4" s="803"/>
      <c r="PFY4" s="802"/>
      <c r="PFZ4" s="803"/>
      <c r="PGA4" s="803"/>
      <c r="PGB4" s="803"/>
      <c r="PGC4" s="802"/>
      <c r="PGD4" s="803"/>
      <c r="PGE4" s="803"/>
      <c r="PGF4" s="803"/>
      <c r="PGG4" s="802"/>
      <c r="PGH4" s="803"/>
      <c r="PGI4" s="803"/>
      <c r="PGJ4" s="803"/>
      <c r="PGK4" s="802"/>
      <c r="PGL4" s="803"/>
      <c r="PGM4" s="803"/>
      <c r="PGN4" s="803"/>
      <c r="PGO4" s="802"/>
      <c r="PGP4" s="803"/>
      <c r="PGQ4" s="803"/>
      <c r="PGR4" s="803"/>
      <c r="PGS4" s="802"/>
      <c r="PGT4" s="803"/>
      <c r="PGU4" s="803"/>
      <c r="PGV4" s="803"/>
      <c r="PGW4" s="802"/>
      <c r="PGX4" s="803"/>
      <c r="PGY4" s="803"/>
      <c r="PGZ4" s="803"/>
      <c r="PHA4" s="802"/>
      <c r="PHB4" s="803"/>
      <c r="PHC4" s="803"/>
      <c r="PHD4" s="803"/>
      <c r="PHE4" s="802"/>
      <c r="PHF4" s="803"/>
      <c r="PHG4" s="803"/>
      <c r="PHH4" s="803"/>
      <c r="PHI4" s="802"/>
      <c r="PHJ4" s="803"/>
      <c r="PHK4" s="803"/>
      <c r="PHL4" s="803"/>
      <c r="PHM4" s="802"/>
      <c r="PHN4" s="803"/>
      <c r="PHO4" s="803"/>
      <c r="PHP4" s="803"/>
      <c r="PHQ4" s="802"/>
      <c r="PHR4" s="803"/>
      <c r="PHS4" s="803"/>
      <c r="PHT4" s="803"/>
      <c r="PHU4" s="802"/>
      <c r="PHV4" s="803"/>
      <c r="PHW4" s="803"/>
      <c r="PHX4" s="803"/>
      <c r="PHY4" s="802"/>
      <c r="PHZ4" s="803"/>
      <c r="PIA4" s="803"/>
      <c r="PIB4" s="803"/>
      <c r="PIC4" s="802"/>
      <c r="PID4" s="803"/>
      <c r="PIE4" s="803"/>
      <c r="PIF4" s="803"/>
      <c r="PIG4" s="802"/>
      <c r="PIH4" s="803"/>
      <c r="PII4" s="803"/>
      <c r="PIJ4" s="803"/>
      <c r="PIK4" s="802"/>
      <c r="PIL4" s="803"/>
      <c r="PIM4" s="803"/>
      <c r="PIN4" s="803"/>
      <c r="PIO4" s="802"/>
      <c r="PIP4" s="803"/>
      <c r="PIQ4" s="803"/>
      <c r="PIR4" s="803"/>
      <c r="PIS4" s="802"/>
      <c r="PIT4" s="803"/>
      <c r="PIU4" s="803"/>
      <c r="PIV4" s="803"/>
      <c r="PIW4" s="802"/>
      <c r="PIX4" s="803"/>
      <c r="PIY4" s="803"/>
      <c r="PIZ4" s="803"/>
      <c r="PJA4" s="802"/>
      <c r="PJB4" s="803"/>
      <c r="PJC4" s="803"/>
      <c r="PJD4" s="803"/>
      <c r="PJE4" s="802"/>
      <c r="PJF4" s="803"/>
      <c r="PJG4" s="803"/>
      <c r="PJH4" s="803"/>
      <c r="PJI4" s="802"/>
      <c r="PJJ4" s="803"/>
      <c r="PJK4" s="803"/>
      <c r="PJL4" s="803"/>
      <c r="PJM4" s="802"/>
      <c r="PJN4" s="803"/>
      <c r="PJO4" s="803"/>
      <c r="PJP4" s="803"/>
      <c r="PJQ4" s="802"/>
      <c r="PJR4" s="803"/>
      <c r="PJS4" s="803"/>
      <c r="PJT4" s="803"/>
      <c r="PJU4" s="802"/>
      <c r="PJV4" s="803"/>
      <c r="PJW4" s="803"/>
      <c r="PJX4" s="803"/>
      <c r="PJY4" s="802"/>
      <c r="PJZ4" s="803"/>
      <c r="PKA4" s="803"/>
      <c r="PKB4" s="803"/>
      <c r="PKC4" s="802"/>
      <c r="PKD4" s="803"/>
      <c r="PKE4" s="803"/>
      <c r="PKF4" s="803"/>
      <c r="PKG4" s="802"/>
      <c r="PKH4" s="803"/>
      <c r="PKI4" s="803"/>
      <c r="PKJ4" s="803"/>
      <c r="PKK4" s="802"/>
      <c r="PKL4" s="803"/>
      <c r="PKM4" s="803"/>
      <c r="PKN4" s="803"/>
      <c r="PKO4" s="802"/>
      <c r="PKP4" s="803"/>
      <c r="PKQ4" s="803"/>
      <c r="PKR4" s="803"/>
      <c r="PKS4" s="802"/>
      <c r="PKT4" s="803"/>
      <c r="PKU4" s="803"/>
      <c r="PKV4" s="803"/>
      <c r="PKW4" s="802"/>
      <c r="PKX4" s="803"/>
      <c r="PKY4" s="803"/>
      <c r="PKZ4" s="803"/>
      <c r="PLA4" s="802"/>
      <c r="PLB4" s="803"/>
      <c r="PLC4" s="803"/>
      <c r="PLD4" s="803"/>
      <c r="PLE4" s="802"/>
      <c r="PLF4" s="803"/>
      <c r="PLG4" s="803"/>
      <c r="PLH4" s="803"/>
      <c r="PLI4" s="802"/>
      <c r="PLJ4" s="803"/>
      <c r="PLK4" s="803"/>
      <c r="PLL4" s="803"/>
      <c r="PLM4" s="802"/>
      <c r="PLN4" s="803"/>
      <c r="PLO4" s="803"/>
      <c r="PLP4" s="803"/>
      <c r="PLQ4" s="802"/>
      <c r="PLR4" s="803"/>
      <c r="PLS4" s="803"/>
      <c r="PLT4" s="803"/>
      <c r="PLU4" s="802"/>
      <c r="PLV4" s="803"/>
      <c r="PLW4" s="803"/>
      <c r="PLX4" s="803"/>
      <c r="PLY4" s="802"/>
      <c r="PLZ4" s="803"/>
      <c r="PMA4" s="803"/>
      <c r="PMB4" s="803"/>
      <c r="PMC4" s="802"/>
      <c r="PMD4" s="803"/>
      <c r="PME4" s="803"/>
      <c r="PMF4" s="803"/>
      <c r="PMG4" s="802"/>
      <c r="PMH4" s="803"/>
      <c r="PMI4" s="803"/>
      <c r="PMJ4" s="803"/>
      <c r="PMK4" s="802"/>
      <c r="PML4" s="803"/>
      <c r="PMM4" s="803"/>
      <c r="PMN4" s="803"/>
      <c r="PMO4" s="802"/>
      <c r="PMP4" s="803"/>
      <c r="PMQ4" s="803"/>
      <c r="PMR4" s="803"/>
      <c r="PMS4" s="802"/>
      <c r="PMT4" s="803"/>
      <c r="PMU4" s="803"/>
      <c r="PMV4" s="803"/>
      <c r="PMW4" s="802"/>
      <c r="PMX4" s="803"/>
      <c r="PMY4" s="803"/>
      <c r="PMZ4" s="803"/>
      <c r="PNA4" s="802"/>
      <c r="PNB4" s="803"/>
      <c r="PNC4" s="803"/>
      <c r="PND4" s="803"/>
      <c r="PNE4" s="802"/>
      <c r="PNF4" s="803"/>
      <c r="PNG4" s="803"/>
      <c r="PNH4" s="803"/>
      <c r="PNI4" s="802"/>
      <c r="PNJ4" s="803"/>
      <c r="PNK4" s="803"/>
      <c r="PNL4" s="803"/>
      <c r="PNM4" s="802"/>
      <c r="PNN4" s="803"/>
      <c r="PNO4" s="803"/>
      <c r="PNP4" s="803"/>
      <c r="PNQ4" s="802"/>
      <c r="PNR4" s="803"/>
      <c r="PNS4" s="803"/>
      <c r="PNT4" s="803"/>
      <c r="PNU4" s="802"/>
      <c r="PNV4" s="803"/>
      <c r="PNW4" s="803"/>
      <c r="PNX4" s="803"/>
      <c r="PNY4" s="802"/>
      <c r="PNZ4" s="803"/>
      <c r="POA4" s="803"/>
      <c r="POB4" s="803"/>
      <c r="POC4" s="802"/>
      <c r="POD4" s="803"/>
      <c r="POE4" s="803"/>
      <c r="POF4" s="803"/>
      <c r="POG4" s="802"/>
      <c r="POH4" s="803"/>
      <c r="POI4" s="803"/>
      <c r="POJ4" s="803"/>
      <c r="POK4" s="802"/>
      <c r="POL4" s="803"/>
      <c r="POM4" s="803"/>
      <c r="PON4" s="803"/>
      <c r="POO4" s="802"/>
      <c r="POP4" s="803"/>
      <c r="POQ4" s="803"/>
      <c r="POR4" s="803"/>
      <c r="POS4" s="802"/>
      <c r="POT4" s="803"/>
      <c r="POU4" s="803"/>
      <c r="POV4" s="803"/>
      <c r="POW4" s="802"/>
      <c r="POX4" s="803"/>
      <c r="POY4" s="803"/>
      <c r="POZ4" s="803"/>
      <c r="PPA4" s="802"/>
      <c r="PPB4" s="803"/>
      <c r="PPC4" s="803"/>
      <c r="PPD4" s="803"/>
      <c r="PPE4" s="802"/>
      <c r="PPF4" s="803"/>
      <c r="PPG4" s="803"/>
      <c r="PPH4" s="803"/>
      <c r="PPI4" s="802"/>
      <c r="PPJ4" s="803"/>
      <c r="PPK4" s="803"/>
      <c r="PPL4" s="803"/>
      <c r="PPM4" s="802"/>
      <c r="PPN4" s="803"/>
      <c r="PPO4" s="803"/>
      <c r="PPP4" s="803"/>
      <c r="PPQ4" s="802"/>
      <c r="PPR4" s="803"/>
      <c r="PPS4" s="803"/>
      <c r="PPT4" s="803"/>
      <c r="PPU4" s="802"/>
      <c r="PPV4" s="803"/>
      <c r="PPW4" s="803"/>
      <c r="PPX4" s="803"/>
      <c r="PPY4" s="802"/>
      <c r="PPZ4" s="803"/>
      <c r="PQA4" s="803"/>
      <c r="PQB4" s="803"/>
      <c r="PQC4" s="802"/>
      <c r="PQD4" s="803"/>
      <c r="PQE4" s="803"/>
      <c r="PQF4" s="803"/>
      <c r="PQG4" s="802"/>
      <c r="PQH4" s="803"/>
      <c r="PQI4" s="803"/>
      <c r="PQJ4" s="803"/>
      <c r="PQK4" s="802"/>
      <c r="PQL4" s="803"/>
      <c r="PQM4" s="803"/>
      <c r="PQN4" s="803"/>
      <c r="PQO4" s="802"/>
      <c r="PQP4" s="803"/>
      <c r="PQQ4" s="803"/>
      <c r="PQR4" s="803"/>
      <c r="PQS4" s="802"/>
      <c r="PQT4" s="803"/>
      <c r="PQU4" s="803"/>
      <c r="PQV4" s="803"/>
      <c r="PQW4" s="802"/>
      <c r="PQX4" s="803"/>
      <c r="PQY4" s="803"/>
      <c r="PQZ4" s="803"/>
      <c r="PRA4" s="802"/>
      <c r="PRB4" s="803"/>
      <c r="PRC4" s="803"/>
      <c r="PRD4" s="803"/>
      <c r="PRE4" s="802"/>
      <c r="PRF4" s="803"/>
      <c r="PRG4" s="803"/>
      <c r="PRH4" s="803"/>
      <c r="PRI4" s="802"/>
      <c r="PRJ4" s="803"/>
      <c r="PRK4" s="803"/>
      <c r="PRL4" s="803"/>
      <c r="PRM4" s="802"/>
      <c r="PRN4" s="803"/>
      <c r="PRO4" s="803"/>
      <c r="PRP4" s="803"/>
      <c r="PRQ4" s="802"/>
      <c r="PRR4" s="803"/>
      <c r="PRS4" s="803"/>
      <c r="PRT4" s="803"/>
      <c r="PRU4" s="802"/>
      <c r="PRV4" s="803"/>
      <c r="PRW4" s="803"/>
      <c r="PRX4" s="803"/>
      <c r="PRY4" s="802"/>
      <c r="PRZ4" s="803"/>
      <c r="PSA4" s="803"/>
      <c r="PSB4" s="803"/>
      <c r="PSC4" s="802"/>
      <c r="PSD4" s="803"/>
      <c r="PSE4" s="803"/>
      <c r="PSF4" s="803"/>
      <c r="PSG4" s="802"/>
      <c r="PSH4" s="803"/>
      <c r="PSI4" s="803"/>
      <c r="PSJ4" s="803"/>
      <c r="PSK4" s="802"/>
      <c r="PSL4" s="803"/>
      <c r="PSM4" s="803"/>
      <c r="PSN4" s="803"/>
      <c r="PSO4" s="802"/>
      <c r="PSP4" s="803"/>
      <c r="PSQ4" s="803"/>
      <c r="PSR4" s="803"/>
      <c r="PSS4" s="802"/>
      <c r="PST4" s="803"/>
      <c r="PSU4" s="803"/>
      <c r="PSV4" s="803"/>
      <c r="PSW4" s="802"/>
      <c r="PSX4" s="803"/>
      <c r="PSY4" s="803"/>
      <c r="PSZ4" s="803"/>
      <c r="PTA4" s="802"/>
      <c r="PTB4" s="803"/>
      <c r="PTC4" s="803"/>
      <c r="PTD4" s="803"/>
      <c r="PTE4" s="802"/>
      <c r="PTF4" s="803"/>
      <c r="PTG4" s="803"/>
      <c r="PTH4" s="803"/>
      <c r="PTI4" s="802"/>
      <c r="PTJ4" s="803"/>
      <c r="PTK4" s="803"/>
      <c r="PTL4" s="803"/>
      <c r="PTM4" s="802"/>
      <c r="PTN4" s="803"/>
      <c r="PTO4" s="803"/>
      <c r="PTP4" s="803"/>
      <c r="PTQ4" s="802"/>
      <c r="PTR4" s="803"/>
      <c r="PTS4" s="803"/>
      <c r="PTT4" s="803"/>
      <c r="PTU4" s="802"/>
      <c r="PTV4" s="803"/>
      <c r="PTW4" s="803"/>
      <c r="PTX4" s="803"/>
      <c r="PTY4" s="802"/>
      <c r="PTZ4" s="803"/>
      <c r="PUA4" s="803"/>
      <c r="PUB4" s="803"/>
      <c r="PUC4" s="802"/>
      <c r="PUD4" s="803"/>
      <c r="PUE4" s="803"/>
      <c r="PUF4" s="803"/>
      <c r="PUG4" s="802"/>
      <c r="PUH4" s="803"/>
      <c r="PUI4" s="803"/>
      <c r="PUJ4" s="803"/>
      <c r="PUK4" s="802"/>
      <c r="PUL4" s="803"/>
      <c r="PUM4" s="803"/>
      <c r="PUN4" s="803"/>
      <c r="PUO4" s="802"/>
      <c r="PUP4" s="803"/>
      <c r="PUQ4" s="803"/>
      <c r="PUR4" s="803"/>
      <c r="PUS4" s="802"/>
      <c r="PUT4" s="803"/>
      <c r="PUU4" s="803"/>
      <c r="PUV4" s="803"/>
      <c r="PUW4" s="802"/>
      <c r="PUX4" s="803"/>
      <c r="PUY4" s="803"/>
      <c r="PUZ4" s="803"/>
      <c r="PVA4" s="802"/>
      <c r="PVB4" s="803"/>
      <c r="PVC4" s="803"/>
      <c r="PVD4" s="803"/>
      <c r="PVE4" s="802"/>
      <c r="PVF4" s="803"/>
      <c r="PVG4" s="803"/>
      <c r="PVH4" s="803"/>
      <c r="PVI4" s="802"/>
      <c r="PVJ4" s="803"/>
      <c r="PVK4" s="803"/>
      <c r="PVL4" s="803"/>
      <c r="PVM4" s="802"/>
      <c r="PVN4" s="803"/>
      <c r="PVO4" s="803"/>
      <c r="PVP4" s="803"/>
      <c r="PVQ4" s="802"/>
      <c r="PVR4" s="803"/>
      <c r="PVS4" s="803"/>
      <c r="PVT4" s="803"/>
      <c r="PVU4" s="802"/>
      <c r="PVV4" s="803"/>
      <c r="PVW4" s="803"/>
      <c r="PVX4" s="803"/>
      <c r="PVY4" s="802"/>
      <c r="PVZ4" s="803"/>
      <c r="PWA4" s="803"/>
      <c r="PWB4" s="803"/>
      <c r="PWC4" s="802"/>
      <c r="PWD4" s="803"/>
      <c r="PWE4" s="803"/>
      <c r="PWF4" s="803"/>
      <c r="PWG4" s="802"/>
      <c r="PWH4" s="803"/>
      <c r="PWI4" s="803"/>
      <c r="PWJ4" s="803"/>
      <c r="PWK4" s="802"/>
      <c r="PWL4" s="803"/>
      <c r="PWM4" s="803"/>
      <c r="PWN4" s="803"/>
      <c r="PWO4" s="802"/>
      <c r="PWP4" s="803"/>
      <c r="PWQ4" s="803"/>
      <c r="PWR4" s="803"/>
      <c r="PWS4" s="802"/>
      <c r="PWT4" s="803"/>
      <c r="PWU4" s="803"/>
      <c r="PWV4" s="803"/>
      <c r="PWW4" s="802"/>
      <c r="PWX4" s="803"/>
      <c r="PWY4" s="803"/>
      <c r="PWZ4" s="803"/>
      <c r="PXA4" s="802"/>
      <c r="PXB4" s="803"/>
      <c r="PXC4" s="803"/>
      <c r="PXD4" s="803"/>
      <c r="PXE4" s="802"/>
      <c r="PXF4" s="803"/>
      <c r="PXG4" s="803"/>
      <c r="PXH4" s="803"/>
      <c r="PXI4" s="802"/>
      <c r="PXJ4" s="803"/>
      <c r="PXK4" s="803"/>
      <c r="PXL4" s="803"/>
      <c r="PXM4" s="802"/>
      <c r="PXN4" s="803"/>
      <c r="PXO4" s="803"/>
      <c r="PXP4" s="803"/>
      <c r="PXQ4" s="802"/>
      <c r="PXR4" s="803"/>
      <c r="PXS4" s="803"/>
      <c r="PXT4" s="803"/>
      <c r="PXU4" s="802"/>
      <c r="PXV4" s="803"/>
      <c r="PXW4" s="803"/>
      <c r="PXX4" s="803"/>
      <c r="PXY4" s="802"/>
      <c r="PXZ4" s="803"/>
      <c r="PYA4" s="803"/>
      <c r="PYB4" s="803"/>
      <c r="PYC4" s="802"/>
      <c r="PYD4" s="803"/>
      <c r="PYE4" s="803"/>
      <c r="PYF4" s="803"/>
      <c r="PYG4" s="802"/>
      <c r="PYH4" s="803"/>
      <c r="PYI4" s="803"/>
      <c r="PYJ4" s="803"/>
      <c r="PYK4" s="802"/>
      <c r="PYL4" s="803"/>
      <c r="PYM4" s="803"/>
      <c r="PYN4" s="803"/>
      <c r="PYO4" s="802"/>
      <c r="PYP4" s="803"/>
      <c r="PYQ4" s="803"/>
      <c r="PYR4" s="803"/>
      <c r="PYS4" s="802"/>
      <c r="PYT4" s="803"/>
      <c r="PYU4" s="803"/>
      <c r="PYV4" s="803"/>
      <c r="PYW4" s="802"/>
      <c r="PYX4" s="803"/>
      <c r="PYY4" s="803"/>
      <c r="PYZ4" s="803"/>
      <c r="PZA4" s="802"/>
      <c r="PZB4" s="803"/>
      <c r="PZC4" s="803"/>
      <c r="PZD4" s="803"/>
      <c r="PZE4" s="802"/>
      <c r="PZF4" s="803"/>
      <c r="PZG4" s="803"/>
      <c r="PZH4" s="803"/>
      <c r="PZI4" s="802"/>
      <c r="PZJ4" s="803"/>
      <c r="PZK4" s="803"/>
      <c r="PZL4" s="803"/>
      <c r="PZM4" s="802"/>
      <c r="PZN4" s="803"/>
      <c r="PZO4" s="803"/>
      <c r="PZP4" s="803"/>
      <c r="PZQ4" s="802"/>
      <c r="PZR4" s="803"/>
      <c r="PZS4" s="803"/>
      <c r="PZT4" s="803"/>
      <c r="PZU4" s="802"/>
      <c r="PZV4" s="803"/>
      <c r="PZW4" s="803"/>
      <c r="PZX4" s="803"/>
      <c r="PZY4" s="802"/>
      <c r="PZZ4" s="803"/>
      <c r="QAA4" s="803"/>
      <c r="QAB4" s="803"/>
      <c r="QAC4" s="802"/>
      <c r="QAD4" s="803"/>
      <c r="QAE4" s="803"/>
      <c r="QAF4" s="803"/>
      <c r="QAG4" s="802"/>
      <c r="QAH4" s="803"/>
      <c r="QAI4" s="803"/>
      <c r="QAJ4" s="803"/>
      <c r="QAK4" s="802"/>
      <c r="QAL4" s="803"/>
      <c r="QAM4" s="803"/>
      <c r="QAN4" s="803"/>
      <c r="QAO4" s="802"/>
      <c r="QAP4" s="803"/>
      <c r="QAQ4" s="803"/>
      <c r="QAR4" s="803"/>
      <c r="QAS4" s="802"/>
      <c r="QAT4" s="803"/>
      <c r="QAU4" s="803"/>
      <c r="QAV4" s="803"/>
      <c r="QAW4" s="802"/>
      <c r="QAX4" s="803"/>
      <c r="QAY4" s="803"/>
      <c r="QAZ4" s="803"/>
      <c r="QBA4" s="802"/>
      <c r="QBB4" s="803"/>
      <c r="QBC4" s="803"/>
      <c r="QBD4" s="803"/>
      <c r="QBE4" s="802"/>
      <c r="QBF4" s="803"/>
      <c r="QBG4" s="803"/>
      <c r="QBH4" s="803"/>
      <c r="QBI4" s="802"/>
      <c r="QBJ4" s="803"/>
      <c r="QBK4" s="803"/>
      <c r="QBL4" s="803"/>
      <c r="QBM4" s="802"/>
      <c r="QBN4" s="803"/>
      <c r="QBO4" s="803"/>
      <c r="QBP4" s="803"/>
      <c r="QBQ4" s="802"/>
      <c r="QBR4" s="803"/>
      <c r="QBS4" s="803"/>
      <c r="QBT4" s="803"/>
      <c r="QBU4" s="802"/>
      <c r="QBV4" s="803"/>
      <c r="QBW4" s="803"/>
      <c r="QBX4" s="803"/>
      <c r="QBY4" s="802"/>
      <c r="QBZ4" s="803"/>
      <c r="QCA4" s="803"/>
      <c r="QCB4" s="803"/>
      <c r="QCC4" s="802"/>
      <c r="QCD4" s="803"/>
      <c r="QCE4" s="803"/>
      <c r="QCF4" s="803"/>
      <c r="QCG4" s="802"/>
      <c r="QCH4" s="803"/>
      <c r="QCI4" s="803"/>
      <c r="QCJ4" s="803"/>
      <c r="QCK4" s="802"/>
      <c r="QCL4" s="803"/>
      <c r="QCM4" s="803"/>
      <c r="QCN4" s="803"/>
      <c r="QCO4" s="802"/>
      <c r="QCP4" s="803"/>
      <c r="QCQ4" s="803"/>
      <c r="QCR4" s="803"/>
      <c r="QCS4" s="802"/>
      <c r="QCT4" s="803"/>
      <c r="QCU4" s="803"/>
      <c r="QCV4" s="803"/>
      <c r="QCW4" s="802"/>
      <c r="QCX4" s="803"/>
      <c r="QCY4" s="803"/>
      <c r="QCZ4" s="803"/>
      <c r="QDA4" s="802"/>
      <c r="QDB4" s="803"/>
      <c r="QDC4" s="803"/>
      <c r="QDD4" s="803"/>
      <c r="QDE4" s="802"/>
      <c r="QDF4" s="803"/>
      <c r="QDG4" s="803"/>
      <c r="QDH4" s="803"/>
      <c r="QDI4" s="802"/>
      <c r="QDJ4" s="803"/>
      <c r="QDK4" s="803"/>
      <c r="QDL4" s="803"/>
      <c r="QDM4" s="802"/>
      <c r="QDN4" s="803"/>
      <c r="QDO4" s="803"/>
      <c r="QDP4" s="803"/>
      <c r="QDQ4" s="802"/>
      <c r="QDR4" s="803"/>
      <c r="QDS4" s="803"/>
      <c r="QDT4" s="803"/>
      <c r="QDU4" s="802"/>
      <c r="QDV4" s="803"/>
      <c r="QDW4" s="803"/>
      <c r="QDX4" s="803"/>
      <c r="QDY4" s="802"/>
      <c r="QDZ4" s="803"/>
      <c r="QEA4" s="803"/>
      <c r="QEB4" s="803"/>
      <c r="QEC4" s="802"/>
      <c r="QED4" s="803"/>
      <c r="QEE4" s="803"/>
      <c r="QEF4" s="803"/>
      <c r="QEG4" s="802"/>
      <c r="QEH4" s="803"/>
      <c r="QEI4" s="803"/>
      <c r="QEJ4" s="803"/>
      <c r="QEK4" s="802"/>
      <c r="QEL4" s="803"/>
      <c r="QEM4" s="803"/>
      <c r="QEN4" s="803"/>
      <c r="QEO4" s="802"/>
      <c r="QEP4" s="803"/>
      <c r="QEQ4" s="803"/>
      <c r="QER4" s="803"/>
      <c r="QES4" s="802"/>
      <c r="QET4" s="803"/>
      <c r="QEU4" s="803"/>
      <c r="QEV4" s="803"/>
      <c r="QEW4" s="802"/>
      <c r="QEX4" s="803"/>
      <c r="QEY4" s="803"/>
      <c r="QEZ4" s="803"/>
      <c r="QFA4" s="802"/>
      <c r="QFB4" s="803"/>
      <c r="QFC4" s="803"/>
      <c r="QFD4" s="803"/>
      <c r="QFE4" s="802"/>
      <c r="QFF4" s="803"/>
      <c r="QFG4" s="803"/>
      <c r="QFH4" s="803"/>
      <c r="QFI4" s="802"/>
      <c r="QFJ4" s="803"/>
      <c r="QFK4" s="803"/>
      <c r="QFL4" s="803"/>
      <c r="QFM4" s="802"/>
      <c r="QFN4" s="803"/>
      <c r="QFO4" s="803"/>
      <c r="QFP4" s="803"/>
      <c r="QFQ4" s="802"/>
      <c r="QFR4" s="803"/>
      <c r="QFS4" s="803"/>
      <c r="QFT4" s="803"/>
      <c r="QFU4" s="802"/>
      <c r="QFV4" s="803"/>
      <c r="QFW4" s="803"/>
      <c r="QFX4" s="803"/>
      <c r="QFY4" s="802"/>
      <c r="QFZ4" s="803"/>
      <c r="QGA4" s="803"/>
      <c r="QGB4" s="803"/>
      <c r="QGC4" s="802"/>
      <c r="QGD4" s="803"/>
      <c r="QGE4" s="803"/>
      <c r="QGF4" s="803"/>
      <c r="QGG4" s="802"/>
      <c r="QGH4" s="803"/>
      <c r="QGI4" s="803"/>
      <c r="QGJ4" s="803"/>
      <c r="QGK4" s="802"/>
      <c r="QGL4" s="803"/>
      <c r="QGM4" s="803"/>
      <c r="QGN4" s="803"/>
      <c r="QGO4" s="802"/>
      <c r="QGP4" s="803"/>
      <c r="QGQ4" s="803"/>
      <c r="QGR4" s="803"/>
      <c r="QGS4" s="802"/>
      <c r="QGT4" s="803"/>
      <c r="QGU4" s="803"/>
      <c r="QGV4" s="803"/>
      <c r="QGW4" s="802"/>
      <c r="QGX4" s="803"/>
      <c r="QGY4" s="803"/>
      <c r="QGZ4" s="803"/>
      <c r="QHA4" s="802"/>
      <c r="QHB4" s="803"/>
      <c r="QHC4" s="803"/>
      <c r="QHD4" s="803"/>
      <c r="QHE4" s="802"/>
      <c r="QHF4" s="803"/>
      <c r="QHG4" s="803"/>
      <c r="QHH4" s="803"/>
      <c r="QHI4" s="802"/>
      <c r="QHJ4" s="803"/>
      <c r="QHK4" s="803"/>
      <c r="QHL4" s="803"/>
      <c r="QHM4" s="802"/>
      <c r="QHN4" s="803"/>
      <c r="QHO4" s="803"/>
      <c r="QHP4" s="803"/>
      <c r="QHQ4" s="802"/>
      <c r="QHR4" s="803"/>
      <c r="QHS4" s="803"/>
      <c r="QHT4" s="803"/>
      <c r="QHU4" s="802"/>
      <c r="QHV4" s="803"/>
      <c r="QHW4" s="803"/>
      <c r="QHX4" s="803"/>
      <c r="QHY4" s="802"/>
      <c r="QHZ4" s="803"/>
      <c r="QIA4" s="803"/>
      <c r="QIB4" s="803"/>
      <c r="QIC4" s="802"/>
      <c r="QID4" s="803"/>
      <c r="QIE4" s="803"/>
      <c r="QIF4" s="803"/>
      <c r="QIG4" s="802"/>
      <c r="QIH4" s="803"/>
      <c r="QII4" s="803"/>
      <c r="QIJ4" s="803"/>
      <c r="QIK4" s="802"/>
      <c r="QIL4" s="803"/>
      <c r="QIM4" s="803"/>
      <c r="QIN4" s="803"/>
      <c r="QIO4" s="802"/>
      <c r="QIP4" s="803"/>
      <c r="QIQ4" s="803"/>
      <c r="QIR4" s="803"/>
      <c r="QIS4" s="802"/>
      <c r="QIT4" s="803"/>
      <c r="QIU4" s="803"/>
      <c r="QIV4" s="803"/>
      <c r="QIW4" s="802"/>
      <c r="QIX4" s="803"/>
      <c r="QIY4" s="803"/>
      <c r="QIZ4" s="803"/>
      <c r="QJA4" s="802"/>
      <c r="QJB4" s="803"/>
      <c r="QJC4" s="803"/>
      <c r="QJD4" s="803"/>
      <c r="QJE4" s="802"/>
      <c r="QJF4" s="803"/>
      <c r="QJG4" s="803"/>
      <c r="QJH4" s="803"/>
      <c r="QJI4" s="802"/>
      <c r="QJJ4" s="803"/>
      <c r="QJK4" s="803"/>
      <c r="QJL4" s="803"/>
      <c r="QJM4" s="802"/>
      <c r="QJN4" s="803"/>
      <c r="QJO4" s="803"/>
      <c r="QJP4" s="803"/>
      <c r="QJQ4" s="802"/>
      <c r="QJR4" s="803"/>
      <c r="QJS4" s="803"/>
      <c r="QJT4" s="803"/>
      <c r="QJU4" s="802"/>
      <c r="QJV4" s="803"/>
      <c r="QJW4" s="803"/>
      <c r="QJX4" s="803"/>
      <c r="QJY4" s="802"/>
      <c r="QJZ4" s="803"/>
      <c r="QKA4" s="803"/>
      <c r="QKB4" s="803"/>
      <c r="QKC4" s="802"/>
      <c r="QKD4" s="803"/>
      <c r="QKE4" s="803"/>
      <c r="QKF4" s="803"/>
      <c r="QKG4" s="802"/>
      <c r="QKH4" s="803"/>
      <c r="QKI4" s="803"/>
      <c r="QKJ4" s="803"/>
      <c r="QKK4" s="802"/>
      <c r="QKL4" s="803"/>
      <c r="QKM4" s="803"/>
      <c r="QKN4" s="803"/>
      <c r="QKO4" s="802"/>
      <c r="QKP4" s="803"/>
      <c r="QKQ4" s="803"/>
      <c r="QKR4" s="803"/>
      <c r="QKS4" s="802"/>
      <c r="QKT4" s="803"/>
      <c r="QKU4" s="803"/>
      <c r="QKV4" s="803"/>
      <c r="QKW4" s="802"/>
      <c r="QKX4" s="803"/>
      <c r="QKY4" s="803"/>
      <c r="QKZ4" s="803"/>
      <c r="QLA4" s="802"/>
      <c r="QLB4" s="803"/>
      <c r="QLC4" s="803"/>
      <c r="QLD4" s="803"/>
      <c r="QLE4" s="802"/>
      <c r="QLF4" s="803"/>
      <c r="QLG4" s="803"/>
      <c r="QLH4" s="803"/>
      <c r="QLI4" s="802"/>
      <c r="QLJ4" s="803"/>
      <c r="QLK4" s="803"/>
      <c r="QLL4" s="803"/>
      <c r="QLM4" s="802"/>
      <c r="QLN4" s="803"/>
      <c r="QLO4" s="803"/>
      <c r="QLP4" s="803"/>
      <c r="QLQ4" s="802"/>
      <c r="QLR4" s="803"/>
      <c r="QLS4" s="803"/>
      <c r="QLT4" s="803"/>
      <c r="QLU4" s="802"/>
      <c r="QLV4" s="803"/>
      <c r="QLW4" s="803"/>
      <c r="QLX4" s="803"/>
      <c r="QLY4" s="802"/>
      <c r="QLZ4" s="803"/>
      <c r="QMA4" s="803"/>
      <c r="QMB4" s="803"/>
      <c r="QMC4" s="802"/>
      <c r="QMD4" s="803"/>
      <c r="QME4" s="803"/>
      <c r="QMF4" s="803"/>
      <c r="QMG4" s="802"/>
      <c r="QMH4" s="803"/>
      <c r="QMI4" s="803"/>
      <c r="QMJ4" s="803"/>
      <c r="QMK4" s="802"/>
      <c r="QML4" s="803"/>
      <c r="QMM4" s="803"/>
      <c r="QMN4" s="803"/>
      <c r="QMO4" s="802"/>
      <c r="QMP4" s="803"/>
      <c r="QMQ4" s="803"/>
      <c r="QMR4" s="803"/>
      <c r="QMS4" s="802"/>
      <c r="QMT4" s="803"/>
      <c r="QMU4" s="803"/>
      <c r="QMV4" s="803"/>
      <c r="QMW4" s="802"/>
      <c r="QMX4" s="803"/>
      <c r="QMY4" s="803"/>
      <c r="QMZ4" s="803"/>
      <c r="QNA4" s="802"/>
      <c r="QNB4" s="803"/>
      <c r="QNC4" s="803"/>
      <c r="QND4" s="803"/>
      <c r="QNE4" s="802"/>
      <c r="QNF4" s="803"/>
      <c r="QNG4" s="803"/>
      <c r="QNH4" s="803"/>
      <c r="QNI4" s="802"/>
      <c r="QNJ4" s="803"/>
      <c r="QNK4" s="803"/>
      <c r="QNL4" s="803"/>
      <c r="QNM4" s="802"/>
      <c r="QNN4" s="803"/>
      <c r="QNO4" s="803"/>
      <c r="QNP4" s="803"/>
      <c r="QNQ4" s="802"/>
      <c r="QNR4" s="803"/>
      <c r="QNS4" s="803"/>
      <c r="QNT4" s="803"/>
      <c r="QNU4" s="802"/>
      <c r="QNV4" s="803"/>
      <c r="QNW4" s="803"/>
      <c r="QNX4" s="803"/>
      <c r="QNY4" s="802"/>
      <c r="QNZ4" s="803"/>
      <c r="QOA4" s="803"/>
      <c r="QOB4" s="803"/>
      <c r="QOC4" s="802"/>
      <c r="QOD4" s="803"/>
      <c r="QOE4" s="803"/>
      <c r="QOF4" s="803"/>
      <c r="QOG4" s="802"/>
      <c r="QOH4" s="803"/>
      <c r="QOI4" s="803"/>
      <c r="QOJ4" s="803"/>
      <c r="QOK4" s="802"/>
      <c r="QOL4" s="803"/>
      <c r="QOM4" s="803"/>
      <c r="QON4" s="803"/>
      <c r="QOO4" s="802"/>
      <c r="QOP4" s="803"/>
      <c r="QOQ4" s="803"/>
      <c r="QOR4" s="803"/>
      <c r="QOS4" s="802"/>
      <c r="QOT4" s="803"/>
      <c r="QOU4" s="803"/>
      <c r="QOV4" s="803"/>
      <c r="QOW4" s="802"/>
      <c r="QOX4" s="803"/>
      <c r="QOY4" s="803"/>
      <c r="QOZ4" s="803"/>
      <c r="QPA4" s="802"/>
      <c r="QPB4" s="803"/>
      <c r="QPC4" s="803"/>
      <c r="QPD4" s="803"/>
      <c r="QPE4" s="802"/>
      <c r="QPF4" s="803"/>
      <c r="QPG4" s="803"/>
      <c r="QPH4" s="803"/>
      <c r="QPI4" s="802"/>
      <c r="QPJ4" s="803"/>
      <c r="QPK4" s="803"/>
      <c r="QPL4" s="803"/>
      <c r="QPM4" s="802"/>
      <c r="QPN4" s="803"/>
      <c r="QPO4" s="803"/>
      <c r="QPP4" s="803"/>
      <c r="QPQ4" s="802"/>
      <c r="QPR4" s="803"/>
      <c r="QPS4" s="803"/>
      <c r="QPT4" s="803"/>
      <c r="QPU4" s="802"/>
      <c r="QPV4" s="803"/>
      <c r="QPW4" s="803"/>
      <c r="QPX4" s="803"/>
      <c r="QPY4" s="802"/>
      <c r="QPZ4" s="803"/>
      <c r="QQA4" s="803"/>
      <c r="QQB4" s="803"/>
      <c r="QQC4" s="802"/>
      <c r="QQD4" s="803"/>
      <c r="QQE4" s="803"/>
      <c r="QQF4" s="803"/>
      <c r="QQG4" s="802"/>
      <c r="QQH4" s="803"/>
      <c r="QQI4" s="803"/>
      <c r="QQJ4" s="803"/>
      <c r="QQK4" s="802"/>
      <c r="QQL4" s="803"/>
      <c r="QQM4" s="803"/>
      <c r="QQN4" s="803"/>
      <c r="QQO4" s="802"/>
      <c r="QQP4" s="803"/>
      <c r="QQQ4" s="803"/>
      <c r="QQR4" s="803"/>
      <c r="QQS4" s="802"/>
      <c r="QQT4" s="803"/>
      <c r="QQU4" s="803"/>
      <c r="QQV4" s="803"/>
      <c r="QQW4" s="802"/>
      <c r="QQX4" s="803"/>
      <c r="QQY4" s="803"/>
      <c r="QQZ4" s="803"/>
      <c r="QRA4" s="802"/>
      <c r="QRB4" s="803"/>
      <c r="QRC4" s="803"/>
      <c r="QRD4" s="803"/>
      <c r="QRE4" s="802"/>
      <c r="QRF4" s="803"/>
      <c r="QRG4" s="803"/>
      <c r="QRH4" s="803"/>
      <c r="QRI4" s="802"/>
      <c r="QRJ4" s="803"/>
      <c r="QRK4" s="803"/>
      <c r="QRL4" s="803"/>
      <c r="QRM4" s="802"/>
      <c r="QRN4" s="803"/>
      <c r="QRO4" s="803"/>
      <c r="QRP4" s="803"/>
      <c r="QRQ4" s="802"/>
      <c r="QRR4" s="803"/>
      <c r="QRS4" s="803"/>
      <c r="QRT4" s="803"/>
      <c r="QRU4" s="802"/>
      <c r="QRV4" s="803"/>
      <c r="QRW4" s="803"/>
      <c r="QRX4" s="803"/>
      <c r="QRY4" s="802"/>
      <c r="QRZ4" s="803"/>
      <c r="QSA4" s="803"/>
      <c r="QSB4" s="803"/>
      <c r="QSC4" s="802"/>
      <c r="QSD4" s="803"/>
      <c r="QSE4" s="803"/>
      <c r="QSF4" s="803"/>
      <c r="QSG4" s="802"/>
      <c r="QSH4" s="803"/>
      <c r="QSI4" s="803"/>
      <c r="QSJ4" s="803"/>
      <c r="QSK4" s="802"/>
      <c r="QSL4" s="803"/>
      <c r="QSM4" s="803"/>
      <c r="QSN4" s="803"/>
      <c r="QSO4" s="802"/>
      <c r="QSP4" s="803"/>
      <c r="QSQ4" s="803"/>
      <c r="QSR4" s="803"/>
      <c r="QSS4" s="802"/>
      <c r="QST4" s="803"/>
      <c r="QSU4" s="803"/>
      <c r="QSV4" s="803"/>
      <c r="QSW4" s="802"/>
      <c r="QSX4" s="803"/>
      <c r="QSY4" s="803"/>
      <c r="QSZ4" s="803"/>
      <c r="QTA4" s="802"/>
      <c r="QTB4" s="803"/>
      <c r="QTC4" s="803"/>
      <c r="QTD4" s="803"/>
      <c r="QTE4" s="802"/>
      <c r="QTF4" s="803"/>
      <c r="QTG4" s="803"/>
      <c r="QTH4" s="803"/>
      <c r="QTI4" s="802"/>
      <c r="QTJ4" s="803"/>
      <c r="QTK4" s="803"/>
      <c r="QTL4" s="803"/>
      <c r="QTM4" s="802"/>
      <c r="QTN4" s="803"/>
      <c r="QTO4" s="803"/>
      <c r="QTP4" s="803"/>
      <c r="QTQ4" s="802"/>
      <c r="QTR4" s="803"/>
      <c r="QTS4" s="803"/>
      <c r="QTT4" s="803"/>
      <c r="QTU4" s="802"/>
      <c r="QTV4" s="803"/>
      <c r="QTW4" s="803"/>
      <c r="QTX4" s="803"/>
      <c r="QTY4" s="802"/>
      <c r="QTZ4" s="803"/>
      <c r="QUA4" s="803"/>
      <c r="QUB4" s="803"/>
      <c r="QUC4" s="802"/>
      <c r="QUD4" s="803"/>
      <c r="QUE4" s="803"/>
      <c r="QUF4" s="803"/>
      <c r="QUG4" s="802"/>
      <c r="QUH4" s="803"/>
      <c r="QUI4" s="803"/>
      <c r="QUJ4" s="803"/>
      <c r="QUK4" s="802"/>
      <c r="QUL4" s="803"/>
      <c r="QUM4" s="803"/>
      <c r="QUN4" s="803"/>
      <c r="QUO4" s="802"/>
      <c r="QUP4" s="803"/>
      <c r="QUQ4" s="803"/>
      <c r="QUR4" s="803"/>
      <c r="QUS4" s="802"/>
      <c r="QUT4" s="803"/>
      <c r="QUU4" s="803"/>
      <c r="QUV4" s="803"/>
      <c r="QUW4" s="802"/>
      <c r="QUX4" s="803"/>
      <c r="QUY4" s="803"/>
      <c r="QUZ4" s="803"/>
      <c r="QVA4" s="802"/>
      <c r="QVB4" s="803"/>
      <c r="QVC4" s="803"/>
      <c r="QVD4" s="803"/>
      <c r="QVE4" s="802"/>
      <c r="QVF4" s="803"/>
      <c r="QVG4" s="803"/>
      <c r="QVH4" s="803"/>
      <c r="QVI4" s="802"/>
      <c r="QVJ4" s="803"/>
      <c r="QVK4" s="803"/>
      <c r="QVL4" s="803"/>
      <c r="QVM4" s="802"/>
      <c r="QVN4" s="803"/>
      <c r="QVO4" s="803"/>
      <c r="QVP4" s="803"/>
      <c r="QVQ4" s="802"/>
      <c r="QVR4" s="803"/>
      <c r="QVS4" s="803"/>
      <c r="QVT4" s="803"/>
      <c r="QVU4" s="802"/>
      <c r="QVV4" s="803"/>
      <c r="QVW4" s="803"/>
      <c r="QVX4" s="803"/>
      <c r="QVY4" s="802"/>
      <c r="QVZ4" s="803"/>
      <c r="QWA4" s="803"/>
      <c r="QWB4" s="803"/>
      <c r="QWC4" s="802"/>
      <c r="QWD4" s="803"/>
      <c r="QWE4" s="803"/>
      <c r="QWF4" s="803"/>
      <c r="QWG4" s="802"/>
      <c r="QWH4" s="803"/>
      <c r="QWI4" s="803"/>
      <c r="QWJ4" s="803"/>
      <c r="QWK4" s="802"/>
      <c r="QWL4" s="803"/>
      <c r="QWM4" s="803"/>
      <c r="QWN4" s="803"/>
      <c r="QWO4" s="802"/>
      <c r="QWP4" s="803"/>
      <c r="QWQ4" s="803"/>
      <c r="QWR4" s="803"/>
      <c r="QWS4" s="802"/>
      <c r="QWT4" s="803"/>
      <c r="QWU4" s="803"/>
      <c r="QWV4" s="803"/>
      <c r="QWW4" s="802"/>
      <c r="QWX4" s="803"/>
      <c r="QWY4" s="803"/>
      <c r="QWZ4" s="803"/>
      <c r="QXA4" s="802"/>
      <c r="QXB4" s="803"/>
      <c r="QXC4" s="803"/>
      <c r="QXD4" s="803"/>
      <c r="QXE4" s="802"/>
      <c r="QXF4" s="803"/>
      <c r="QXG4" s="803"/>
      <c r="QXH4" s="803"/>
      <c r="QXI4" s="802"/>
      <c r="QXJ4" s="803"/>
      <c r="QXK4" s="803"/>
      <c r="QXL4" s="803"/>
      <c r="QXM4" s="802"/>
      <c r="QXN4" s="803"/>
      <c r="QXO4" s="803"/>
      <c r="QXP4" s="803"/>
      <c r="QXQ4" s="802"/>
      <c r="QXR4" s="803"/>
      <c r="QXS4" s="803"/>
      <c r="QXT4" s="803"/>
      <c r="QXU4" s="802"/>
      <c r="QXV4" s="803"/>
      <c r="QXW4" s="803"/>
      <c r="QXX4" s="803"/>
      <c r="QXY4" s="802"/>
      <c r="QXZ4" s="803"/>
      <c r="QYA4" s="803"/>
      <c r="QYB4" s="803"/>
      <c r="QYC4" s="802"/>
      <c r="QYD4" s="803"/>
      <c r="QYE4" s="803"/>
      <c r="QYF4" s="803"/>
      <c r="QYG4" s="802"/>
      <c r="QYH4" s="803"/>
      <c r="QYI4" s="803"/>
      <c r="QYJ4" s="803"/>
      <c r="QYK4" s="802"/>
      <c r="QYL4" s="803"/>
      <c r="QYM4" s="803"/>
      <c r="QYN4" s="803"/>
      <c r="QYO4" s="802"/>
      <c r="QYP4" s="803"/>
      <c r="QYQ4" s="803"/>
      <c r="QYR4" s="803"/>
      <c r="QYS4" s="802"/>
      <c r="QYT4" s="803"/>
      <c r="QYU4" s="803"/>
      <c r="QYV4" s="803"/>
      <c r="QYW4" s="802"/>
      <c r="QYX4" s="803"/>
      <c r="QYY4" s="803"/>
      <c r="QYZ4" s="803"/>
      <c r="QZA4" s="802"/>
      <c r="QZB4" s="803"/>
      <c r="QZC4" s="803"/>
      <c r="QZD4" s="803"/>
      <c r="QZE4" s="802"/>
      <c r="QZF4" s="803"/>
      <c r="QZG4" s="803"/>
      <c r="QZH4" s="803"/>
      <c r="QZI4" s="802"/>
      <c r="QZJ4" s="803"/>
      <c r="QZK4" s="803"/>
      <c r="QZL4" s="803"/>
      <c r="QZM4" s="802"/>
      <c r="QZN4" s="803"/>
      <c r="QZO4" s="803"/>
      <c r="QZP4" s="803"/>
      <c r="QZQ4" s="802"/>
      <c r="QZR4" s="803"/>
      <c r="QZS4" s="803"/>
      <c r="QZT4" s="803"/>
      <c r="QZU4" s="802"/>
      <c r="QZV4" s="803"/>
      <c r="QZW4" s="803"/>
      <c r="QZX4" s="803"/>
      <c r="QZY4" s="802"/>
      <c r="QZZ4" s="803"/>
      <c r="RAA4" s="803"/>
      <c r="RAB4" s="803"/>
      <c r="RAC4" s="802"/>
      <c r="RAD4" s="803"/>
      <c r="RAE4" s="803"/>
      <c r="RAF4" s="803"/>
      <c r="RAG4" s="802"/>
      <c r="RAH4" s="803"/>
      <c r="RAI4" s="803"/>
      <c r="RAJ4" s="803"/>
      <c r="RAK4" s="802"/>
      <c r="RAL4" s="803"/>
      <c r="RAM4" s="803"/>
      <c r="RAN4" s="803"/>
      <c r="RAO4" s="802"/>
      <c r="RAP4" s="803"/>
      <c r="RAQ4" s="803"/>
      <c r="RAR4" s="803"/>
      <c r="RAS4" s="802"/>
      <c r="RAT4" s="803"/>
      <c r="RAU4" s="803"/>
      <c r="RAV4" s="803"/>
      <c r="RAW4" s="802"/>
      <c r="RAX4" s="803"/>
      <c r="RAY4" s="803"/>
      <c r="RAZ4" s="803"/>
      <c r="RBA4" s="802"/>
      <c r="RBB4" s="803"/>
      <c r="RBC4" s="803"/>
      <c r="RBD4" s="803"/>
      <c r="RBE4" s="802"/>
      <c r="RBF4" s="803"/>
      <c r="RBG4" s="803"/>
      <c r="RBH4" s="803"/>
      <c r="RBI4" s="802"/>
      <c r="RBJ4" s="803"/>
      <c r="RBK4" s="803"/>
      <c r="RBL4" s="803"/>
      <c r="RBM4" s="802"/>
      <c r="RBN4" s="803"/>
      <c r="RBO4" s="803"/>
      <c r="RBP4" s="803"/>
      <c r="RBQ4" s="802"/>
      <c r="RBR4" s="803"/>
      <c r="RBS4" s="803"/>
      <c r="RBT4" s="803"/>
      <c r="RBU4" s="802"/>
      <c r="RBV4" s="803"/>
      <c r="RBW4" s="803"/>
      <c r="RBX4" s="803"/>
      <c r="RBY4" s="802"/>
      <c r="RBZ4" s="803"/>
      <c r="RCA4" s="803"/>
      <c r="RCB4" s="803"/>
      <c r="RCC4" s="802"/>
      <c r="RCD4" s="803"/>
      <c r="RCE4" s="803"/>
      <c r="RCF4" s="803"/>
      <c r="RCG4" s="802"/>
      <c r="RCH4" s="803"/>
      <c r="RCI4" s="803"/>
      <c r="RCJ4" s="803"/>
      <c r="RCK4" s="802"/>
      <c r="RCL4" s="803"/>
      <c r="RCM4" s="803"/>
      <c r="RCN4" s="803"/>
      <c r="RCO4" s="802"/>
      <c r="RCP4" s="803"/>
      <c r="RCQ4" s="803"/>
      <c r="RCR4" s="803"/>
      <c r="RCS4" s="802"/>
      <c r="RCT4" s="803"/>
      <c r="RCU4" s="803"/>
      <c r="RCV4" s="803"/>
      <c r="RCW4" s="802"/>
      <c r="RCX4" s="803"/>
      <c r="RCY4" s="803"/>
      <c r="RCZ4" s="803"/>
      <c r="RDA4" s="802"/>
      <c r="RDB4" s="803"/>
      <c r="RDC4" s="803"/>
      <c r="RDD4" s="803"/>
      <c r="RDE4" s="802"/>
      <c r="RDF4" s="803"/>
      <c r="RDG4" s="803"/>
      <c r="RDH4" s="803"/>
      <c r="RDI4" s="802"/>
      <c r="RDJ4" s="803"/>
      <c r="RDK4" s="803"/>
      <c r="RDL4" s="803"/>
      <c r="RDM4" s="802"/>
      <c r="RDN4" s="803"/>
      <c r="RDO4" s="803"/>
      <c r="RDP4" s="803"/>
      <c r="RDQ4" s="802"/>
      <c r="RDR4" s="803"/>
      <c r="RDS4" s="803"/>
      <c r="RDT4" s="803"/>
      <c r="RDU4" s="802"/>
      <c r="RDV4" s="803"/>
      <c r="RDW4" s="803"/>
      <c r="RDX4" s="803"/>
      <c r="RDY4" s="802"/>
      <c r="RDZ4" s="803"/>
      <c r="REA4" s="803"/>
      <c r="REB4" s="803"/>
      <c r="REC4" s="802"/>
      <c r="RED4" s="803"/>
      <c r="REE4" s="803"/>
      <c r="REF4" s="803"/>
      <c r="REG4" s="802"/>
      <c r="REH4" s="803"/>
      <c r="REI4" s="803"/>
      <c r="REJ4" s="803"/>
      <c r="REK4" s="802"/>
      <c r="REL4" s="803"/>
      <c r="REM4" s="803"/>
      <c r="REN4" s="803"/>
      <c r="REO4" s="802"/>
      <c r="REP4" s="803"/>
      <c r="REQ4" s="803"/>
      <c r="RER4" s="803"/>
      <c r="RES4" s="802"/>
      <c r="RET4" s="803"/>
      <c r="REU4" s="803"/>
      <c r="REV4" s="803"/>
      <c r="REW4" s="802"/>
      <c r="REX4" s="803"/>
      <c r="REY4" s="803"/>
      <c r="REZ4" s="803"/>
      <c r="RFA4" s="802"/>
      <c r="RFB4" s="803"/>
      <c r="RFC4" s="803"/>
      <c r="RFD4" s="803"/>
      <c r="RFE4" s="802"/>
      <c r="RFF4" s="803"/>
      <c r="RFG4" s="803"/>
      <c r="RFH4" s="803"/>
      <c r="RFI4" s="802"/>
      <c r="RFJ4" s="803"/>
      <c r="RFK4" s="803"/>
      <c r="RFL4" s="803"/>
      <c r="RFM4" s="802"/>
      <c r="RFN4" s="803"/>
      <c r="RFO4" s="803"/>
      <c r="RFP4" s="803"/>
      <c r="RFQ4" s="802"/>
      <c r="RFR4" s="803"/>
      <c r="RFS4" s="803"/>
      <c r="RFT4" s="803"/>
      <c r="RFU4" s="802"/>
      <c r="RFV4" s="803"/>
      <c r="RFW4" s="803"/>
      <c r="RFX4" s="803"/>
      <c r="RFY4" s="802"/>
      <c r="RFZ4" s="803"/>
      <c r="RGA4" s="803"/>
      <c r="RGB4" s="803"/>
      <c r="RGC4" s="802"/>
      <c r="RGD4" s="803"/>
      <c r="RGE4" s="803"/>
      <c r="RGF4" s="803"/>
      <c r="RGG4" s="802"/>
      <c r="RGH4" s="803"/>
      <c r="RGI4" s="803"/>
      <c r="RGJ4" s="803"/>
      <c r="RGK4" s="802"/>
      <c r="RGL4" s="803"/>
      <c r="RGM4" s="803"/>
      <c r="RGN4" s="803"/>
      <c r="RGO4" s="802"/>
      <c r="RGP4" s="803"/>
      <c r="RGQ4" s="803"/>
      <c r="RGR4" s="803"/>
      <c r="RGS4" s="802"/>
      <c r="RGT4" s="803"/>
      <c r="RGU4" s="803"/>
      <c r="RGV4" s="803"/>
      <c r="RGW4" s="802"/>
      <c r="RGX4" s="803"/>
      <c r="RGY4" s="803"/>
      <c r="RGZ4" s="803"/>
      <c r="RHA4" s="802"/>
      <c r="RHB4" s="803"/>
      <c r="RHC4" s="803"/>
      <c r="RHD4" s="803"/>
      <c r="RHE4" s="802"/>
      <c r="RHF4" s="803"/>
      <c r="RHG4" s="803"/>
      <c r="RHH4" s="803"/>
      <c r="RHI4" s="802"/>
      <c r="RHJ4" s="803"/>
      <c r="RHK4" s="803"/>
      <c r="RHL4" s="803"/>
      <c r="RHM4" s="802"/>
      <c r="RHN4" s="803"/>
      <c r="RHO4" s="803"/>
      <c r="RHP4" s="803"/>
      <c r="RHQ4" s="802"/>
      <c r="RHR4" s="803"/>
      <c r="RHS4" s="803"/>
      <c r="RHT4" s="803"/>
      <c r="RHU4" s="802"/>
      <c r="RHV4" s="803"/>
      <c r="RHW4" s="803"/>
      <c r="RHX4" s="803"/>
      <c r="RHY4" s="802"/>
      <c r="RHZ4" s="803"/>
      <c r="RIA4" s="803"/>
      <c r="RIB4" s="803"/>
      <c r="RIC4" s="802"/>
      <c r="RID4" s="803"/>
      <c r="RIE4" s="803"/>
      <c r="RIF4" s="803"/>
      <c r="RIG4" s="802"/>
      <c r="RIH4" s="803"/>
      <c r="RII4" s="803"/>
      <c r="RIJ4" s="803"/>
      <c r="RIK4" s="802"/>
      <c r="RIL4" s="803"/>
      <c r="RIM4" s="803"/>
      <c r="RIN4" s="803"/>
      <c r="RIO4" s="802"/>
      <c r="RIP4" s="803"/>
      <c r="RIQ4" s="803"/>
      <c r="RIR4" s="803"/>
      <c r="RIS4" s="802"/>
      <c r="RIT4" s="803"/>
      <c r="RIU4" s="803"/>
      <c r="RIV4" s="803"/>
      <c r="RIW4" s="802"/>
      <c r="RIX4" s="803"/>
      <c r="RIY4" s="803"/>
      <c r="RIZ4" s="803"/>
      <c r="RJA4" s="802"/>
      <c r="RJB4" s="803"/>
      <c r="RJC4" s="803"/>
      <c r="RJD4" s="803"/>
      <c r="RJE4" s="802"/>
      <c r="RJF4" s="803"/>
      <c r="RJG4" s="803"/>
      <c r="RJH4" s="803"/>
      <c r="RJI4" s="802"/>
      <c r="RJJ4" s="803"/>
      <c r="RJK4" s="803"/>
      <c r="RJL4" s="803"/>
      <c r="RJM4" s="802"/>
      <c r="RJN4" s="803"/>
      <c r="RJO4" s="803"/>
      <c r="RJP4" s="803"/>
      <c r="RJQ4" s="802"/>
      <c r="RJR4" s="803"/>
      <c r="RJS4" s="803"/>
      <c r="RJT4" s="803"/>
      <c r="RJU4" s="802"/>
      <c r="RJV4" s="803"/>
      <c r="RJW4" s="803"/>
      <c r="RJX4" s="803"/>
      <c r="RJY4" s="802"/>
      <c r="RJZ4" s="803"/>
      <c r="RKA4" s="803"/>
      <c r="RKB4" s="803"/>
      <c r="RKC4" s="802"/>
      <c r="RKD4" s="803"/>
      <c r="RKE4" s="803"/>
      <c r="RKF4" s="803"/>
      <c r="RKG4" s="802"/>
      <c r="RKH4" s="803"/>
      <c r="RKI4" s="803"/>
      <c r="RKJ4" s="803"/>
      <c r="RKK4" s="802"/>
      <c r="RKL4" s="803"/>
      <c r="RKM4" s="803"/>
      <c r="RKN4" s="803"/>
      <c r="RKO4" s="802"/>
      <c r="RKP4" s="803"/>
      <c r="RKQ4" s="803"/>
      <c r="RKR4" s="803"/>
      <c r="RKS4" s="802"/>
      <c r="RKT4" s="803"/>
      <c r="RKU4" s="803"/>
      <c r="RKV4" s="803"/>
      <c r="RKW4" s="802"/>
      <c r="RKX4" s="803"/>
      <c r="RKY4" s="803"/>
      <c r="RKZ4" s="803"/>
      <c r="RLA4" s="802"/>
      <c r="RLB4" s="803"/>
      <c r="RLC4" s="803"/>
      <c r="RLD4" s="803"/>
      <c r="RLE4" s="802"/>
      <c r="RLF4" s="803"/>
      <c r="RLG4" s="803"/>
      <c r="RLH4" s="803"/>
      <c r="RLI4" s="802"/>
      <c r="RLJ4" s="803"/>
      <c r="RLK4" s="803"/>
      <c r="RLL4" s="803"/>
      <c r="RLM4" s="802"/>
      <c r="RLN4" s="803"/>
      <c r="RLO4" s="803"/>
      <c r="RLP4" s="803"/>
      <c r="RLQ4" s="802"/>
      <c r="RLR4" s="803"/>
      <c r="RLS4" s="803"/>
      <c r="RLT4" s="803"/>
      <c r="RLU4" s="802"/>
      <c r="RLV4" s="803"/>
      <c r="RLW4" s="803"/>
      <c r="RLX4" s="803"/>
      <c r="RLY4" s="802"/>
      <c r="RLZ4" s="803"/>
      <c r="RMA4" s="803"/>
      <c r="RMB4" s="803"/>
      <c r="RMC4" s="802"/>
      <c r="RMD4" s="803"/>
      <c r="RME4" s="803"/>
      <c r="RMF4" s="803"/>
      <c r="RMG4" s="802"/>
      <c r="RMH4" s="803"/>
      <c r="RMI4" s="803"/>
      <c r="RMJ4" s="803"/>
      <c r="RMK4" s="802"/>
      <c r="RML4" s="803"/>
      <c r="RMM4" s="803"/>
      <c r="RMN4" s="803"/>
      <c r="RMO4" s="802"/>
      <c r="RMP4" s="803"/>
      <c r="RMQ4" s="803"/>
      <c r="RMR4" s="803"/>
      <c r="RMS4" s="802"/>
      <c r="RMT4" s="803"/>
      <c r="RMU4" s="803"/>
      <c r="RMV4" s="803"/>
      <c r="RMW4" s="802"/>
      <c r="RMX4" s="803"/>
      <c r="RMY4" s="803"/>
      <c r="RMZ4" s="803"/>
      <c r="RNA4" s="802"/>
      <c r="RNB4" s="803"/>
      <c r="RNC4" s="803"/>
      <c r="RND4" s="803"/>
      <c r="RNE4" s="802"/>
      <c r="RNF4" s="803"/>
      <c r="RNG4" s="803"/>
      <c r="RNH4" s="803"/>
      <c r="RNI4" s="802"/>
      <c r="RNJ4" s="803"/>
      <c r="RNK4" s="803"/>
      <c r="RNL4" s="803"/>
      <c r="RNM4" s="802"/>
      <c r="RNN4" s="803"/>
      <c r="RNO4" s="803"/>
      <c r="RNP4" s="803"/>
      <c r="RNQ4" s="802"/>
      <c r="RNR4" s="803"/>
      <c r="RNS4" s="803"/>
      <c r="RNT4" s="803"/>
      <c r="RNU4" s="802"/>
      <c r="RNV4" s="803"/>
      <c r="RNW4" s="803"/>
      <c r="RNX4" s="803"/>
      <c r="RNY4" s="802"/>
      <c r="RNZ4" s="803"/>
      <c r="ROA4" s="803"/>
      <c r="ROB4" s="803"/>
      <c r="ROC4" s="802"/>
      <c r="ROD4" s="803"/>
      <c r="ROE4" s="803"/>
      <c r="ROF4" s="803"/>
      <c r="ROG4" s="802"/>
      <c r="ROH4" s="803"/>
      <c r="ROI4" s="803"/>
      <c r="ROJ4" s="803"/>
      <c r="ROK4" s="802"/>
      <c r="ROL4" s="803"/>
      <c r="ROM4" s="803"/>
      <c r="RON4" s="803"/>
      <c r="ROO4" s="802"/>
      <c r="ROP4" s="803"/>
      <c r="ROQ4" s="803"/>
      <c r="ROR4" s="803"/>
      <c r="ROS4" s="802"/>
      <c r="ROT4" s="803"/>
      <c r="ROU4" s="803"/>
      <c r="ROV4" s="803"/>
      <c r="ROW4" s="802"/>
      <c r="ROX4" s="803"/>
      <c r="ROY4" s="803"/>
      <c r="ROZ4" s="803"/>
      <c r="RPA4" s="802"/>
      <c r="RPB4" s="803"/>
      <c r="RPC4" s="803"/>
      <c r="RPD4" s="803"/>
      <c r="RPE4" s="802"/>
      <c r="RPF4" s="803"/>
      <c r="RPG4" s="803"/>
      <c r="RPH4" s="803"/>
      <c r="RPI4" s="802"/>
      <c r="RPJ4" s="803"/>
      <c r="RPK4" s="803"/>
      <c r="RPL4" s="803"/>
      <c r="RPM4" s="802"/>
      <c r="RPN4" s="803"/>
      <c r="RPO4" s="803"/>
      <c r="RPP4" s="803"/>
      <c r="RPQ4" s="802"/>
      <c r="RPR4" s="803"/>
      <c r="RPS4" s="803"/>
      <c r="RPT4" s="803"/>
      <c r="RPU4" s="802"/>
      <c r="RPV4" s="803"/>
      <c r="RPW4" s="803"/>
      <c r="RPX4" s="803"/>
      <c r="RPY4" s="802"/>
      <c r="RPZ4" s="803"/>
      <c r="RQA4" s="803"/>
      <c r="RQB4" s="803"/>
      <c r="RQC4" s="802"/>
      <c r="RQD4" s="803"/>
      <c r="RQE4" s="803"/>
      <c r="RQF4" s="803"/>
      <c r="RQG4" s="802"/>
      <c r="RQH4" s="803"/>
      <c r="RQI4" s="803"/>
      <c r="RQJ4" s="803"/>
      <c r="RQK4" s="802"/>
      <c r="RQL4" s="803"/>
      <c r="RQM4" s="803"/>
      <c r="RQN4" s="803"/>
      <c r="RQO4" s="802"/>
      <c r="RQP4" s="803"/>
      <c r="RQQ4" s="803"/>
      <c r="RQR4" s="803"/>
      <c r="RQS4" s="802"/>
      <c r="RQT4" s="803"/>
      <c r="RQU4" s="803"/>
      <c r="RQV4" s="803"/>
      <c r="RQW4" s="802"/>
      <c r="RQX4" s="803"/>
      <c r="RQY4" s="803"/>
      <c r="RQZ4" s="803"/>
      <c r="RRA4" s="802"/>
      <c r="RRB4" s="803"/>
      <c r="RRC4" s="803"/>
      <c r="RRD4" s="803"/>
      <c r="RRE4" s="802"/>
      <c r="RRF4" s="803"/>
      <c r="RRG4" s="803"/>
      <c r="RRH4" s="803"/>
      <c r="RRI4" s="802"/>
      <c r="RRJ4" s="803"/>
      <c r="RRK4" s="803"/>
      <c r="RRL4" s="803"/>
      <c r="RRM4" s="802"/>
      <c r="RRN4" s="803"/>
      <c r="RRO4" s="803"/>
      <c r="RRP4" s="803"/>
      <c r="RRQ4" s="802"/>
      <c r="RRR4" s="803"/>
      <c r="RRS4" s="803"/>
      <c r="RRT4" s="803"/>
      <c r="RRU4" s="802"/>
      <c r="RRV4" s="803"/>
      <c r="RRW4" s="803"/>
      <c r="RRX4" s="803"/>
      <c r="RRY4" s="802"/>
      <c r="RRZ4" s="803"/>
      <c r="RSA4" s="803"/>
      <c r="RSB4" s="803"/>
      <c r="RSC4" s="802"/>
      <c r="RSD4" s="803"/>
      <c r="RSE4" s="803"/>
      <c r="RSF4" s="803"/>
      <c r="RSG4" s="802"/>
      <c r="RSH4" s="803"/>
      <c r="RSI4" s="803"/>
      <c r="RSJ4" s="803"/>
      <c r="RSK4" s="802"/>
      <c r="RSL4" s="803"/>
      <c r="RSM4" s="803"/>
      <c r="RSN4" s="803"/>
      <c r="RSO4" s="802"/>
      <c r="RSP4" s="803"/>
      <c r="RSQ4" s="803"/>
      <c r="RSR4" s="803"/>
      <c r="RSS4" s="802"/>
      <c r="RST4" s="803"/>
      <c r="RSU4" s="803"/>
      <c r="RSV4" s="803"/>
      <c r="RSW4" s="802"/>
      <c r="RSX4" s="803"/>
      <c r="RSY4" s="803"/>
      <c r="RSZ4" s="803"/>
      <c r="RTA4" s="802"/>
      <c r="RTB4" s="803"/>
      <c r="RTC4" s="803"/>
      <c r="RTD4" s="803"/>
      <c r="RTE4" s="802"/>
      <c r="RTF4" s="803"/>
      <c r="RTG4" s="803"/>
      <c r="RTH4" s="803"/>
      <c r="RTI4" s="802"/>
      <c r="RTJ4" s="803"/>
      <c r="RTK4" s="803"/>
      <c r="RTL4" s="803"/>
      <c r="RTM4" s="802"/>
      <c r="RTN4" s="803"/>
      <c r="RTO4" s="803"/>
      <c r="RTP4" s="803"/>
      <c r="RTQ4" s="802"/>
      <c r="RTR4" s="803"/>
      <c r="RTS4" s="803"/>
      <c r="RTT4" s="803"/>
      <c r="RTU4" s="802"/>
      <c r="RTV4" s="803"/>
      <c r="RTW4" s="803"/>
      <c r="RTX4" s="803"/>
      <c r="RTY4" s="802"/>
      <c r="RTZ4" s="803"/>
      <c r="RUA4" s="803"/>
      <c r="RUB4" s="803"/>
      <c r="RUC4" s="802"/>
      <c r="RUD4" s="803"/>
      <c r="RUE4" s="803"/>
      <c r="RUF4" s="803"/>
      <c r="RUG4" s="802"/>
      <c r="RUH4" s="803"/>
      <c r="RUI4" s="803"/>
      <c r="RUJ4" s="803"/>
      <c r="RUK4" s="802"/>
      <c r="RUL4" s="803"/>
      <c r="RUM4" s="803"/>
      <c r="RUN4" s="803"/>
      <c r="RUO4" s="802"/>
      <c r="RUP4" s="803"/>
      <c r="RUQ4" s="803"/>
      <c r="RUR4" s="803"/>
      <c r="RUS4" s="802"/>
      <c r="RUT4" s="803"/>
      <c r="RUU4" s="803"/>
      <c r="RUV4" s="803"/>
      <c r="RUW4" s="802"/>
      <c r="RUX4" s="803"/>
      <c r="RUY4" s="803"/>
      <c r="RUZ4" s="803"/>
      <c r="RVA4" s="802"/>
      <c r="RVB4" s="803"/>
      <c r="RVC4" s="803"/>
      <c r="RVD4" s="803"/>
      <c r="RVE4" s="802"/>
      <c r="RVF4" s="803"/>
      <c r="RVG4" s="803"/>
      <c r="RVH4" s="803"/>
      <c r="RVI4" s="802"/>
      <c r="RVJ4" s="803"/>
      <c r="RVK4" s="803"/>
      <c r="RVL4" s="803"/>
      <c r="RVM4" s="802"/>
      <c r="RVN4" s="803"/>
      <c r="RVO4" s="803"/>
      <c r="RVP4" s="803"/>
      <c r="RVQ4" s="802"/>
      <c r="RVR4" s="803"/>
      <c r="RVS4" s="803"/>
      <c r="RVT4" s="803"/>
      <c r="RVU4" s="802"/>
      <c r="RVV4" s="803"/>
      <c r="RVW4" s="803"/>
      <c r="RVX4" s="803"/>
      <c r="RVY4" s="802"/>
      <c r="RVZ4" s="803"/>
      <c r="RWA4" s="803"/>
      <c r="RWB4" s="803"/>
      <c r="RWC4" s="802"/>
      <c r="RWD4" s="803"/>
      <c r="RWE4" s="803"/>
      <c r="RWF4" s="803"/>
      <c r="RWG4" s="802"/>
      <c r="RWH4" s="803"/>
      <c r="RWI4" s="803"/>
      <c r="RWJ4" s="803"/>
      <c r="RWK4" s="802"/>
      <c r="RWL4" s="803"/>
      <c r="RWM4" s="803"/>
      <c r="RWN4" s="803"/>
      <c r="RWO4" s="802"/>
      <c r="RWP4" s="803"/>
      <c r="RWQ4" s="803"/>
      <c r="RWR4" s="803"/>
      <c r="RWS4" s="802"/>
      <c r="RWT4" s="803"/>
      <c r="RWU4" s="803"/>
      <c r="RWV4" s="803"/>
      <c r="RWW4" s="802"/>
      <c r="RWX4" s="803"/>
      <c r="RWY4" s="803"/>
      <c r="RWZ4" s="803"/>
      <c r="RXA4" s="802"/>
      <c r="RXB4" s="803"/>
      <c r="RXC4" s="803"/>
      <c r="RXD4" s="803"/>
      <c r="RXE4" s="802"/>
      <c r="RXF4" s="803"/>
      <c r="RXG4" s="803"/>
      <c r="RXH4" s="803"/>
      <c r="RXI4" s="802"/>
      <c r="RXJ4" s="803"/>
      <c r="RXK4" s="803"/>
      <c r="RXL4" s="803"/>
      <c r="RXM4" s="802"/>
      <c r="RXN4" s="803"/>
      <c r="RXO4" s="803"/>
      <c r="RXP4" s="803"/>
      <c r="RXQ4" s="802"/>
      <c r="RXR4" s="803"/>
      <c r="RXS4" s="803"/>
      <c r="RXT4" s="803"/>
      <c r="RXU4" s="802"/>
      <c r="RXV4" s="803"/>
      <c r="RXW4" s="803"/>
      <c r="RXX4" s="803"/>
      <c r="RXY4" s="802"/>
      <c r="RXZ4" s="803"/>
      <c r="RYA4" s="803"/>
      <c r="RYB4" s="803"/>
      <c r="RYC4" s="802"/>
      <c r="RYD4" s="803"/>
      <c r="RYE4" s="803"/>
      <c r="RYF4" s="803"/>
      <c r="RYG4" s="802"/>
      <c r="RYH4" s="803"/>
      <c r="RYI4" s="803"/>
      <c r="RYJ4" s="803"/>
      <c r="RYK4" s="802"/>
      <c r="RYL4" s="803"/>
      <c r="RYM4" s="803"/>
      <c r="RYN4" s="803"/>
      <c r="RYO4" s="802"/>
      <c r="RYP4" s="803"/>
      <c r="RYQ4" s="803"/>
      <c r="RYR4" s="803"/>
      <c r="RYS4" s="802"/>
      <c r="RYT4" s="803"/>
      <c r="RYU4" s="803"/>
      <c r="RYV4" s="803"/>
      <c r="RYW4" s="802"/>
      <c r="RYX4" s="803"/>
      <c r="RYY4" s="803"/>
      <c r="RYZ4" s="803"/>
      <c r="RZA4" s="802"/>
      <c r="RZB4" s="803"/>
      <c r="RZC4" s="803"/>
      <c r="RZD4" s="803"/>
      <c r="RZE4" s="802"/>
      <c r="RZF4" s="803"/>
      <c r="RZG4" s="803"/>
      <c r="RZH4" s="803"/>
      <c r="RZI4" s="802"/>
      <c r="RZJ4" s="803"/>
      <c r="RZK4" s="803"/>
      <c r="RZL4" s="803"/>
      <c r="RZM4" s="802"/>
      <c r="RZN4" s="803"/>
      <c r="RZO4" s="803"/>
      <c r="RZP4" s="803"/>
      <c r="RZQ4" s="802"/>
      <c r="RZR4" s="803"/>
      <c r="RZS4" s="803"/>
      <c r="RZT4" s="803"/>
      <c r="RZU4" s="802"/>
      <c r="RZV4" s="803"/>
      <c r="RZW4" s="803"/>
      <c r="RZX4" s="803"/>
      <c r="RZY4" s="802"/>
      <c r="RZZ4" s="803"/>
      <c r="SAA4" s="803"/>
      <c r="SAB4" s="803"/>
      <c r="SAC4" s="802"/>
      <c r="SAD4" s="803"/>
      <c r="SAE4" s="803"/>
      <c r="SAF4" s="803"/>
      <c r="SAG4" s="802"/>
      <c r="SAH4" s="803"/>
      <c r="SAI4" s="803"/>
      <c r="SAJ4" s="803"/>
      <c r="SAK4" s="802"/>
      <c r="SAL4" s="803"/>
      <c r="SAM4" s="803"/>
      <c r="SAN4" s="803"/>
      <c r="SAO4" s="802"/>
      <c r="SAP4" s="803"/>
      <c r="SAQ4" s="803"/>
      <c r="SAR4" s="803"/>
      <c r="SAS4" s="802"/>
      <c r="SAT4" s="803"/>
      <c r="SAU4" s="803"/>
      <c r="SAV4" s="803"/>
      <c r="SAW4" s="802"/>
      <c r="SAX4" s="803"/>
      <c r="SAY4" s="803"/>
      <c r="SAZ4" s="803"/>
      <c r="SBA4" s="802"/>
      <c r="SBB4" s="803"/>
      <c r="SBC4" s="803"/>
      <c r="SBD4" s="803"/>
      <c r="SBE4" s="802"/>
      <c r="SBF4" s="803"/>
      <c r="SBG4" s="803"/>
      <c r="SBH4" s="803"/>
      <c r="SBI4" s="802"/>
      <c r="SBJ4" s="803"/>
      <c r="SBK4" s="803"/>
      <c r="SBL4" s="803"/>
      <c r="SBM4" s="802"/>
      <c r="SBN4" s="803"/>
      <c r="SBO4" s="803"/>
      <c r="SBP4" s="803"/>
      <c r="SBQ4" s="802"/>
      <c r="SBR4" s="803"/>
      <c r="SBS4" s="803"/>
      <c r="SBT4" s="803"/>
      <c r="SBU4" s="802"/>
      <c r="SBV4" s="803"/>
      <c r="SBW4" s="803"/>
      <c r="SBX4" s="803"/>
      <c r="SBY4" s="802"/>
      <c r="SBZ4" s="803"/>
      <c r="SCA4" s="803"/>
      <c r="SCB4" s="803"/>
      <c r="SCC4" s="802"/>
      <c r="SCD4" s="803"/>
      <c r="SCE4" s="803"/>
      <c r="SCF4" s="803"/>
      <c r="SCG4" s="802"/>
      <c r="SCH4" s="803"/>
      <c r="SCI4" s="803"/>
      <c r="SCJ4" s="803"/>
      <c r="SCK4" s="802"/>
      <c r="SCL4" s="803"/>
      <c r="SCM4" s="803"/>
      <c r="SCN4" s="803"/>
      <c r="SCO4" s="802"/>
      <c r="SCP4" s="803"/>
      <c r="SCQ4" s="803"/>
      <c r="SCR4" s="803"/>
      <c r="SCS4" s="802"/>
      <c r="SCT4" s="803"/>
      <c r="SCU4" s="803"/>
      <c r="SCV4" s="803"/>
      <c r="SCW4" s="802"/>
      <c r="SCX4" s="803"/>
      <c r="SCY4" s="803"/>
      <c r="SCZ4" s="803"/>
      <c r="SDA4" s="802"/>
      <c r="SDB4" s="803"/>
      <c r="SDC4" s="803"/>
      <c r="SDD4" s="803"/>
      <c r="SDE4" s="802"/>
      <c r="SDF4" s="803"/>
      <c r="SDG4" s="803"/>
      <c r="SDH4" s="803"/>
      <c r="SDI4" s="802"/>
      <c r="SDJ4" s="803"/>
      <c r="SDK4" s="803"/>
      <c r="SDL4" s="803"/>
      <c r="SDM4" s="802"/>
      <c r="SDN4" s="803"/>
      <c r="SDO4" s="803"/>
      <c r="SDP4" s="803"/>
      <c r="SDQ4" s="802"/>
      <c r="SDR4" s="803"/>
      <c r="SDS4" s="803"/>
      <c r="SDT4" s="803"/>
      <c r="SDU4" s="802"/>
      <c r="SDV4" s="803"/>
      <c r="SDW4" s="803"/>
      <c r="SDX4" s="803"/>
      <c r="SDY4" s="802"/>
      <c r="SDZ4" s="803"/>
      <c r="SEA4" s="803"/>
      <c r="SEB4" s="803"/>
      <c r="SEC4" s="802"/>
      <c r="SED4" s="803"/>
      <c r="SEE4" s="803"/>
      <c r="SEF4" s="803"/>
      <c r="SEG4" s="802"/>
      <c r="SEH4" s="803"/>
      <c r="SEI4" s="803"/>
      <c r="SEJ4" s="803"/>
      <c r="SEK4" s="802"/>
      <c r="SEL4" s="803"/>
      <c r="SEM4" s="803"/>
      <c r="SEN4" s="803"/>
      <c r="SEO4" s="802"/>
      <c r="SEP4" s="803"/>
      <c r="SEQ4" s="803"/>
      <c r="SER4" s="803"/>
      <c r="SES4" s="802"/>
      <c r="SET4" s="803"/>
      <c r="SEU4" s="803"/>
      <c r="SEV4" s="803"/>
      <c r="SEW4" s="802"/>
      <c r="SEX4" s="803"/>
      <c r="SEY4" s="803"/>
      <c r="SEZ4" s="803"/>
      <c r="SFA4" s="802"/>
      <c r="SFB4" s="803"/>
      <c r="SFC4" s="803"/>
      <c r="SFD4" s="803"/>
      <c r="SFE4" s="802"/>
      <c r="SFF4" s="803"/>
      <c r="SFG4" s="803"/>
      <c r="SFH4" s="803"/>
      <c r="SFI4" s="802"/>
      <c r="SFJ4" s="803"/>
      <c r="SFK4" s="803"/>
      <c r="SFL4" s="803"/>
      <c r="SFM4" s="802"/>
      <c r="SFN4" s="803"/>
      <c r="SFO4" s="803"/>
      <c r="SFP4" s="803"/>
      <c r="SFQ4" s="802"/>
      <c r="SFR4" s="803"/>
      <c r="SFS4" s="803"/>
      <c r="SFT4" s="803"/>
      <c r="SFU4" s="802"/>
      <c r="SFV4" s="803"/>
      <c r="SFW4" s="803"/>
      <c r="SFX4" s="803"/>
      <c r="SFY4" s="802"/>
      <c r="SFZ4" s="803"/>
      <c r="SGA4" s="803"/>
      <c r="SGB4" s="803"/>
      <c r="SGC4" s="802"/>
      <c r="SGD4" s="803"/>
      <c r="SGE4" s="803"/>
      <c r="SGF4" s="803"/>
      <c r="SGG4" s="802"/>
      <c r="SGH4" s="803"/>
      <c r="SGI4" s="803"/>
      <c r="SGJ4" s="803"/>
      <c r="SGK4" s="802"/>
      <c r="SGL4" s="803"/>
      <c r="SGM4" s="803"/>
      <c r="SGN4" s="803"/>
      <c r="SGO4" s="802"/>
      <c r="SGP4" s="803"/>
      <c r="SGQ4" s="803"/>
      <c r="SGR4" s="803"/>
      <c r="SGS4" s="802"/>
      <c r="SGT4" s="803"/>
      <c r="SGU4" s="803"/>
      <c r="SGV4" s="803"/>
      <c r="SGW4" s="802"/>
      <c r="SGX4" s="803"/>
      <c r="SGY4" s="803"/>
      <c r="SGZ4" s="803"/>
      <c r="SHA4" s="802"/>
      <c r="SHB4" s="803"/>
      <c r="SHC4" s="803"/>
      <c r="SHD4" s="803"/>
      <c r="SHE4" s="802"/>
      <c r="SHF4" s="803"/>
      <c r="SHG4" s="803"/>
      <c r="SHH4" s="803"/>
      <c r="SHI4" s="802"/>
      <c r="SHJ4" s="803"/>
      <c r="SHK4" s="803"/>
      <c r="SHL4" s="803"/>
      <c r="SHM4" s="802"/>
      <c r="SHN4" s="803"/>
      <c r="SHO4" s="803"/>
      <c r="SHP4" s="803"/>
      <c r="SHQ4" s="802"/>
      <c r="SHR4" s="803"/>
      <c r="SHS4" s="803"/>
      <c r="SHT4" s="803"/>
      <c r="SHU4" s="802"/>
      <c r="SHV4" s="803"/>
      <c r="SHW4" s="803"/>
      <c r="SHX4" s="803"/>
      <c r="SHY4" s="802"/>
      <c r="SHZ4" s="803"/>
      <c r="SIA4" s="803"/>
      <c r="SIB4" s="803"/>
      <c r="SIC4" s="802"/>
      <c r="SID4" s="803"/>
      <c r="SIE4" s="803"/>
      <c r="SIF4" s="803"/>
      <c r="SIG4" s="802"/>
      <c r="SIH4" s="803"/>
      <c r="SII4" s="803"/>
      <c r="SIJ4" s="803"/>
      <c r="SIK4" s="802"/>
      <c r="SIL4" s="803"/>
      <c r="SIM4" s="803"/>
      <c r="SIN4" s="803"/>
      <c r="SIO4" s="802"/>
      <c r="SIP4" s="803"/>
      <c r="SIQ4" s="803"/>
      <c r="SIR4" s="803"/>
      <c r="SIS4" s="802"/>
      <c r="SIT4" s="803"/>
      <c r="SIU4" s="803"/>
      <c r="SIV4" s="803"/>
      <c r="SIW4" s="802"/>
      <c r="SIX4" s="803"/>
      <c r="SIY4" s="803"/>
      <c r="SIZ4" s="803"/>
      <c r="SJA4" s="802"/>
      <c r="SJB4" s="803"/>
      <c r="SJC4" s="803"/>
      <c r="SJD4" s="803"/>
      <c r="SJE4" s="802"/>
      <c r="SJF4" s="803"/>
      <c r="SJG4" s="803"/>
      <c r="SJH4" s="803"/>
      <c r="SJI4" s="802"/>
      <c r="SJJ4" s="803"/>
      <c r="SJK4" s="803"/>
      <c r="SJL4" s="803"/>
      <c r="SJM4" s="802"/>
      <c r="SJN4" s="803"/>
      <c r="SJO4" s="803"/>
      <c r="SJP4" s="803"/>
      <c r="SJQ4" s="802"/>
      <c r="SJR4" s="803"/>
      <c r="SJS4" s="803"/>
      <c r="SJT4" s="803"/>
      <c r="SJU4" s="802"/>
      <c r="SJV4" s="803"/>
      <c r="SJW4" s="803"/>
      <c r="SJX4" s="803"/>
      <c r="SJY4" s="802"/>
      <c r="SJZ4" s="803"/>
      <c r="SKA4" s="803"/>
      <c r="SKB4" s="803"/>
      <c r="SKC4" s="802"/>
      <c r="SKD4" s="803"/>
      <c r="SKE4" s="803"/>
      <c r="SKF4" s="803"/>
      <c r="SKG4" s="802"/>
      <c r="SKH4" s="803"/>
      <c r="SKI4" s="803"/>
      <c r="SKJ4" s="803"/>
      <c r="SKK4" s="802"/>
      <c r="SKL4" s="803"/>
      <c r="SKM4" s="803"/>
      <c r="SKN4" s="803"/>
      <c r="SKO4" s="802"/>
      <c r="SKP4" s="803"/>
      <c r="SKQ4" s="803"/>
      <c r="SKR4" s="803"/>
      <c r="SKS4" s="802"/>
      <c r="SKT4" s="803"/>
      <c r="SKU4" s="803"/>
      <c r="SKV4" s="803"/>
      <c r="SKW4" s="802"/>
      <c r="SKX4" s="803"/>
      <c r="SKY4" s="803"/>
      <c r="SKZ4" s="803"/>
      <c r="SLA4" s="802"/>
      <c r="SLB4" s="803"/>
      <c r="SLC4" s="803"/>
      <c r="SLD4" s="803"/>
      <c r="SLE4" s="802"/>
      <c r="SLF4" s="803"/>
      <c r="SLG4" s="803"/>
      <c r="SLH4" s="803"/>
      <c r="SLI4" s="802"/>
      <c r="SLJ4" s="803"/>
      <c r="SLK4" s="803"/>
      <c r="SLL4" s="803"/>
      <c r="SLM4" s="802"/>
      <c r="SLN4" s="803"/>
      <c r="SLO4" s="803"/>
      <c r="SLP4" s="803"/>
      <c r="SLQ4" s="802"/>
      <c r="SLR4" s="803"/>
      <c r="SLS4" s="803"/>
      <c r="SLT4" s="803"/>
      <c r="SLU4" s="802"/>
      <c r="SLV4" s="803"/>
      <c r="SLW4" s="803"/>
      <c r="SLX4" s="803"/>
      <c r="SLY4" s="802"/>
      <c r="SLZ4" s="803"/>
      <c r="SMA4" s="803"/>
      <c r="SMB4" s="803"/>
      <c r="SMC4" s="802"/>
      <c r="SMD4" s="803"/>
      <c r="SME4" s="803"/>
      <c r="SMF4" s="803"/>
      <c r="SMG4" s="802"/>
      <c r="SMH4" s="803"/>
      <c r="SMI4" s="803"/>
      <c r="SMJ4" s="803"/>
      <c r="SMK4" s="802"/>
      <c r="SML4" s="803"/>
      <c r="SMM4" s="803"/>
      <c r="SMN4" s="803"/>
      <c r="SMO4" s="802"/>
      <c r="SMP4" s="803"/>
      <c r="SMQ4" s="803"/>
      <c r="SMR4" s="803"/>
      <c r="SMS4" s="802"/>
      <c r="SMT4" s="803"/>
      <c r="SMU4" s="803"/>
      <c r="SMV4" s="803"/>
      <c r="SMW4" s="802"/>
      <c r="SMX4" s="803"/>
      <c r="SMY4" s="803"/>
      <c r="SMZ4" s="803"/>
      <c r="SNA4" s="802"/>
      <c r="SNB4" s="803"/>
      <c r="SNC4" s="803"/>
      <c r="SND4" s="803"/>
      <c r="SNE4" s="802"/>
      <c r="SNF4" s="803"/>
      <c r="SNG4" s="803"/>
      <c r="SNH4" s="803"/>
      <c r="SNI4" s="802"/>
      <c r="SNJ4" s="803"/>
      <c r="SNK4" s="803"/>
      <c r="SNL4" s="803"/>
      <c r="SNM4" s="802"/>
      <c r="SNN4" s="803"/>
      <c r="SNO4" s="803"/>
      <c r="SNP4" s="803"/>
      <c r="SNQ4" s="802"/>
      <c r="SNR4" s="803"/>
      <c r="SNS4" s="803"/>
      <c r="SNT4" s="803"/>
      <c r="SNU4" s="802"/>
      <c r="SNV4" s="803"/>
      <c r="SNW4" s="803"/>
      <c r="SNX4" s="803"/>
      <c r="SNY4" s="802"/>
      <c r="SNZ4" s="803"/>
      <c r="SOA4" s="803"/>
      <c r="SOB4" s="803"/>
      <c r="SOC4" s="802"/>
      <c r="SOD4" s="803"/>
      <c r="SOE4" s="803"/>
      <c r="SOF4" s="803"/>
      <c r="SOG4" s="802"/>
      <c r="SOH4" s="803"/>
      <c r="SOI4" s="803"/>
      <c r="SOJ4" s="803"/>
      <c r="SOK4" s="802"/>
      <c r="SOL4" s="803"/>
      <c r="SOM4" s="803"/>
      <c r="SON4" s="803"/>
      <c r="SOO4" s="802"/>
      <c r="SOP4" s="803"/>
      <c r="SOQ4" s="803"/>
      <c r="SOR4" s="803"/>
      <c r="SOS4" s="802"/>
      <c r="SOT4" s="803"/>
      <c r="SOU4" s="803"/>
      <c r="SOV4" s="803"/>
      <c r="SOW4" s="802"/>
      <c r="SOX4" s="803"/>
      <c r="SOY4" s="803"/>
      <c r="SOZ4" s="803"/>
      <c r="SPA4" s="802"/>
      <c r="SPB4" s="803"/>
      <c r="SPC4" s="803"/>
      <c r="SPD4" s="803"/>
      <c r="SPE4" s="802"/>
      <c r="SPF4" s="803"/>
      <c r="SPG4" s="803"/>
      <c r="SPH4" s="803"/>
      <c r="SPI4" s="802"/>
      <c r="SPJ4" s="803"/>
      <c r="SPK4" s="803"/>
      <c r="SPL4" s="803"/>
      <c r="SPM4" s="802"/>
      <c r="SPN4" s="803"/>
      <c r="SPO4" s="803"/>
      <c r="SPP4" s="803"/>
      <c r="SPQ4" s="802"/>
      <c r="SPR4" s="803"/>
      <c r="SPS4" s="803"/>
      <c r="SPT4" s="803"/>
      <c r="SPU4" s="802"/>
      <c r="SPV4" s="803"/>
      <c r="SPW4" s="803"/>
      <c r="SPX4" s="803"/>
      <c r="SPY4" s="802"/>
      <c r="SPZ4" s="803"/>
      <c r="SQA4" s="803"/>
      <c r="SQB4" s="803"/>
      <c r="SQC4" s="802"/>
      <c r="SQD4" s="803"/>
      <c r="SQE4" s="803"/>
      <c r="SQF4" s="803"/>
      <c r="SQG4" s="802"/>
      <c r="SQH4" s="803"/>
      <c r="SQI4" s="803"/>
      <c r="SQJ4" s="803"/>
      <c r="SQK4" s="802"/>
      <c r="SQL4" s="803"/>
      <c r="SQM4" s="803"/>
      <c r="SQN4" s="803"/>
      <c r="SQO4" s="802"/>
      <c r="SQP4" s="803"/>
      <c r="SQQ4" s="803"/>
      <c r="SQR4" s="803"/>
      <c r="SQS4" s="802"/>
      <c r="SQT4" s="803"/>
      <c r="SQU4" s="803"/>
      <c r="SQV4" s="803"/>
      <c r="SQW4" s="802"/>
      <c r="SQX4" s="803"/>
      <c r="SQY4" s="803"/>
      <c r="SQZ4" s="803"/>
      <c r="SRA4" s="802"/>
      <c r="SRB4" s="803"/>
      <c r="SRC4" s="803"/>
      <c r="SRD4" s="803"/>
      <c r="SRE4" s="802"/>
      <c r="SRF4" s="803"/>
      <c r="SRG4" s="803"/>
      <c r="SRH4" s="803"/>
      <c r="SRI4" s="802"/>
      <c r="SRJ4" s="803"/>
      <c r="SRK4" s="803"/>
      <c r="SRL4" s="803"/>
      <c r="SRM4" s="802"/>
      <c r="SRN4" s="803"/>
      <c r="SRO4" s="803"/>
      <c r="SRP4" s="803"/>
      <c r="SRQ4" s="802"/>
      <c r="SRR4" s="803"/>
      <c r="SRS4" s="803"/>
      <c r="SRT4" s="803"/>
      <c r="SRU4" s="802"/>
      <c r="SRV4" s="803"/>
      <c r="SRW4" s="803"/>
      <c r="SRX4" s="803"/>
      <c r="SRY4" s="802"/>
      <c r="SRZ4" s="803"/>
      <c r="SSA4" s="803"/>
      <c r="SSB4" s="803"/>
      <c r="SSC4" s="802"/>
      <c r="SSD4" s="803"/>
      <c r="SSE4" s="803"/>
      <c r="SSF4" s="803"/>
      <c r="SSG4" s="802"/>
      <c r="SSH4" s="803"/>
      <c r="SSI4" s="803"/>
      <c r="SSJ4" s="803"/>
      <c r="SSK4" s="802"/>
      <c r="SSL4" s="803"/>
      <c r="SSM4" s="803"/>
      <c r="SSN4" s="803"/>
      <c r="SSO4" s="802"/>
      <c r="SSP4" s="803"/>
      <c r="SSQ4" s="803"/>
      <c r="SSR4" s="803"/>
      <c r="SSS4" s="802"/>
      <c r="SST4" s="803"/>
      <c r="SSU4" s="803"/>
      <c r="SSV4" s="803"/>
      <c r="SSW4" s="802"/>
      <c r="SSX4" s="803"/>
      <c r="SSY4" s="803"/>
      <c r="SSZ4" s="803"/>
      <c r="STA4" s="802"/>
      <c r="STB4" s="803"/>
      <c r="STC4" s="803"/>
      <c r="STD4" s="803"/>
      <c r="STE4" s="802"/>
      <c r="STF4" s="803"/>
      <c r="STG4" s="803"/>
      <c r="STH4" s="803"/>
      <c r="STI4" s="802"/>
      <c r="STJ4" s="803"/>
      <c r="STK4" s="803"/>
      <c r="STL4" s="803"/>
      <c r="STM4" s="802"/>
      <c r="STN4" s="803"/>
      <c r="STO4" s="803"/>
      <c r="STP4" s="803"/>
      <c r="STQ4" s="802"/>
      <c r="STR4" s="803"/>
      <c r="STS4" s="803"/>
      <c r="STT4" s="803"/>
      <c r="STU4" s="802"/>
      <c r="STV4" s="803"/>
      <c r="STW4" s="803"/>
      <c r="STX4" s="803"/>
      <c r="STY4" s="802"/>
      <c r="STZ4" s="803"/>
      <c r="SUA4" s="803"/>
      <c r="SUB4" s="803"/>
      <c r="SUC4" s="802"/>
      <c r="SUD4" s="803"/>
      <c r="SUE4" s="803"/>
      <c r="SUF4" s="803"/>
      <c r="SUG4" s="802"/>
      <c r="SUH4" s="803"/>
      <c r="SUI4" s="803"/>
      <c r="SUJ4" s="803"/>
      <c r="SUK4" s="802"/>
      <c r="SUL4" s="803"/>
      <c r="SUM4" s="803"/>
      <c r="SUN4" s="803"/>
      <c r="SUO4" s="802"/>
      <c r="SUP4" s="803"/>
      <c r="SUQ4" s="803"/>
      <c r="SUR4" s="803"/>
      <c r="SUS4" s="802"/>
      <c r="SUT4" s="803"/>
      <c r="SUU4" s="803"/>
      <c r="SUV4" s="803"/>
      <c r="SUW4" s="802"/>
      <c r="SUX4" s="803"/>
      <c r="SUY4" s="803"/>
      <c r="SUZ4" s="803"/>
      <c r="SVA4" s="802"/>
      <c r="SVB4" s="803"/>
      <c r="SVC4" s="803"/>
      <c r="SVD4" s="803"/>
      <c r="SVE4" s="802"/>
      <c r="SVF4" s="803"/>
      <c r="SVG4" s="803"/>
      <c r="SVH4" s="803"/>
      <c r="SVI4" s="802"/>
      <c r="SVJ4" s="803"/>
      <c r="SVK4" s="803"/>
      <c r="SVL4" s="803"/>
      <c r="SVM4" s="802"/>
      <c r="SVN4" s="803"/>
      <c r="SVO4" s="803"/>
      <c r="SVP4" s="803"/>
      <c r="SVQ4" s="802"/>
      <c r="SVR4" s="803"/>
      <c r="SVS4" s="803"/>
      <c r="SVT4" s="803"/>
      <c r="SVU4" s="802"/>
      <c r="SVV4" s="803"/>
      <c r="SVW4" s="803"/>
      <c r="SVX4" s="803"/>
      <c r="SVY4" s="802"/>
      <c r="SVZ4" s="803"/>
      <c r="SWA4" s="803"/>
      <c r="SWB4" s="803"/>
      <c r="SWC4" s="802"/>
      <c r="SWD4" s="803"/>
      <c r="SWE4" s="803"/>
      <c r="SWF4" s="803"/>
      <c r="SWG4" s="802"/>
      <c r="SWH4" s="803"/>
      <c r="SWI4" s="803"/>
      <c r="SWJ4" s="803"/>
      <c r="SWK4" s="802"/>
      <c r="SWL4" s="803"/>
      <c r="SWM4" s="803"/>
      <c r="SWN4" s="803"/>
      <c r="SWO4" s="802"/>
      <c r="SWP4" s="803"/>
      <c r="SWQ4" s="803"/>
      <c r="SWR4" s="803"/>
      <c r="SWS4" s="802"/>
      <c r="SWT4" s="803"/>
      <c r="SWU4" s="803"/>
      <c r="SWV4" s="803"/>
      <c r="SWW4" s="802"/>
      <c r="SWX4" s="803"/>
      <c r="SWY4" s="803"/>
      <c r="SWZ4" s="803"/>
      <c r="SXA4" s="802"/>
      <c r="SXB4" s="803"/>
      <c r="SXC4" s="803"/>
      <c r="SXD4" s="803"/>
      <c r="SXE4" s="802"/>
      <c r="SXF4" s="803"/>
      <c r="SXG4" s="803"/>
      <c r="SXH4" s="803"/>
      <c r="SXI4" s="802"/>
      <c r="SXJ4" s="803"/>
      <c r="SXK4" s="803"/>
      <c r="SXL4" s="803"/>
      <c r="SXM4" s="802"/>
      <c r="SXN4" s="803"/>
      <c r="SXO4" s="803"/>
      <c r="SXP4" s="803"/>
      <c r="SXQ4" s="802"/>
      <c r="SXR4" s="803"/>
      <c r="SXS4" s="803"/>
      <c r="SXT4" s="803"/>
      <c r="SXU4" s="802"/>
      <c r="SXV4" s="803"/>
      <c r="SXW4" s="803"/>
      <c r="SXX4" s="803"/>
      <c r="SXY4" s="802"/>
      <c r="SXZ4" s="803"/>
      <c r="SYA4" s="803"/>
      <c r="SYB4" s="803"/>
      <c r="SYC4" s="802"/>
      <c r="SYD4" s="803"/>
      <c r="SYE4" s="803"/>
      <c r="SYF4" s="803"/>
      <c r="SYG4" s="802"/>
      <c r="SYH4" s="803"/>
      <c r="SYI4" s="803"/>
      <c r="SYJ4" s="803"/>
      <c r="SYK4" s="802"/>
      <c r="SYL4" s="803"/>
      <c r="SYM4" s="803"/>
      <c r="SYN4" s="803"/>
      <c r="SYO4" s="802"/>
      <c r="SYP4" s="803"/>
      <c r="SYQ4" s="803"/>
      <c r="SYR4" s="803"/>
      <c r="SYS4" s="802"/>
      <c r="SYT4" s="803"/>
      <c r="SYU4" s="803"/>
      <c r="SYV4" s="803"/>
      <c r="SYW4" s="802"/>
      <c r="SYX4" s="803"/>
      <c r="SYY4" s="803"/>
      <c r="SYZ4" s="803"/>
      <c r="SZA4" s="802"/>
      <c r="SZB4" s="803"/>
      <c r="SZC4" s="803"/>
      <c r="SZD4" s="803"/>
      <c r="SZE4" s="802"/>
      <c r="SZF4" s="803"/>
      <c r="SZG4" s="803"/>
      <c r="SZH4" s="803"/>
      <c r="SZI4" s="802"/>
      <c r="SZJ4" s="803"/>
      <c r="SZK4" s="803"/>
      <c r="SZL4" s="803"/>
      <c r="SZM4" s="802"/>
      <c r="SZN4" s="803"/>
      <c r="SZO4" s="803"/>
      <c r="SZP4" s="803"/>
      <c r="SZQ4" s="802"/>
      <c r="SZR4" s="803"/>
      <c r="SZS4" s="803"/>
      <c r="SZT4" s="803"/>
      <c r="SZU4" s="802"/>
      <c r="SZV4" s="803"/>
      <c r="SZW4" s="803"/>
      <c r="SZX4" s="803"/>
      <c r="SZY4" s="802"/>
      <c r="SZZ4" s="803"/>
      <c r="TAA4" s="803"/>
      <c r="TAB4" s="803"/>
      <c r="TAC4" s="802"/>
      <c r="TAD4" s="803"/>
      <c r="TAE4" s="803"/>
      <c r="TAF4" s="803"/>
      <c r="TAG4" s="802"/>
      <c r="TAH4" s="803"/>
      <c r="TAI4" s="803"/>
      <c r="TAJ4" s="803"/>
      <c r="TAK4" s="802"/>
      <c r="TAL4" s="803"/>
      <c r="TAM4" s="803"/>
      <c r="TAN4" s="803"/>
      <c r="TAO4" s="802"/>
      <c r="TAP4" s="803"/>
      <c r="TAQ4" s="803"/>
      <c r="TAR4" s="803"/>
      <c r="TAS4" s="802"/>
      <c r="TAT4" s="803"/>
      <c r="TAU4" s="803"/>
      <c r="TAV4" s="803"/>
      <c r="TAW4" s="802"/>
      <c r="TAX4" s="803"/>
      <c r="TAY4" s="803"/>
      <c r="TAZ4" s="803"/>
      <c r="TBA4" s="802"/>
      <c r="TBB4" s="803"/>
      <c r="TBC4" s="803"/>
      <c r="TBD4" s="803"/>
      <c r="TBE4" s="802"/>
      <c r="TBF4" s="803"/>
      <c r="TBG4" s="803"/>
      <c r="TBH4" s="803"/>
      <c r="TBI4" s="802"/>
      <c r="TBJ4" s="803"/>
      <c r="TBK4" s="803"/>
      <c r="TBL4" s="803"/>
      <c r="TBM4" s="802"/>
      <c r="TBN4" s="803"/>
      <c r="TBO4" s="803"/>
      <c r="TBP4" s="803"/>
      <c r="TBQ4" s="802"/>
      <c r="TBR4" s="803"/>
      <c r="TBS4" s="803"/>
      <c r="TBT4" s="803"/>
      <c r="TBU4" s="802"/>
      <c r="TBV4" s="803"/>
      <c r="TBW4" s="803"/>
      <c r="TBX4" s="803"/>
      <c r="TBY4" s="802"/>
      <c r="TBZ4" s="803"/>
      <c r="TCA4" s="803"/>
      <c r="TCB4" s="803"/>
      <c r="TCC4" s="802"/>
      <c r="TCD4" s="803"/>
      <c r="TCE4" s="803"/>
      <c r="TCF4" s="803"/>
      <c r="TCG4" s="802"/>
      <c r="TCH4" s="803"/>
      <c r="TCI4" s="803"/>
      <c r="TCJ4" s="803"/>
      <c r="TCK4" s="802"/>
      <c r="TCL4" s="803"/>
      <c r="TCM4" s="803"/>
      <c r="TCN4" s="803"/>
      <c r="TCO4" s="802"/>
      <c r="TCP4" s="803"/>
      <c r="TCQ4" s="803"/>
      <c r="TCR4" s="803"/>
      <c r="TCS4" s="802"/>
      <c r="TCT4" s="803"/>
      <c r="TCU4" s="803"/>
      <c r="TCV4" s="803"/>
      <c r="TCW4" s="802"/>
      <c r="TCX4" s="803"/>
      <c r="TCY4" s="803"/>
      <c r="TCZ4" s="803"/>
      <c r="TDA4" s="802"/>
      <c r="TDB4" s="803"/>
      <c r="TDC4" s="803"/>
      <c r="TDD4" s="803"/>
      <c r="TDE4" s="802"/>
      <c r="TDF4" s="803"/>
      <c r="TDG4" s="803"/>
      <c r="TDH4" s="803"/>
      <c r="TDI4" s="802"/>
      <c r="TDJ4" s="803"/>
      <c r="TDK4" s="803"/>
      <c r="TDL4" s="803"/>
      <c r="TDM4" s="802"/>
      <c r="TDN4" s="803"/>
      <c r="TDO4" s="803"/>
      <c r="TDP4" s="803"/>
      <c r="TDQ4" s="802"/>
      <c r="TDR4" s="803"/>
      <c r="TDS4" s="803"/>
      <c r="TDT4" s="803"/>
      <c r="TDU4" s="802"/>
      <c r="TDV4" s="803"/>
      <c r="TDW4" s="803"/>
      <c r="TDX4" s="803"/>
      <c r="TDY4" s="802"/>
      <c r="TDZ4" s="803"/>
      <c r="TEA4" s="803"/>
      <c r="TEB4" s="803"/>
      <c r="TEC4" s="802"/>
      <c r="TED4" s="803"/>
      <c r="TEE4" s="803"/>
      <c r="TEF4" s="803"/>
      <c r="TEG4" s="802"/>
      <c r="TEH4" s="803"/>
      <c r="TEI4" s="803"/>
      <c r="TEJ4" s="803"/>
      <c r="TEK4" s="802"/>
      <c r="TEL4" s="803"/>
      <c r="TEM4" s="803"/>
      <c r="TEN4" s="803"/>
      <c r="TEO4" s="802"/>
      <c r="TEP4" s="803"/>
      <c r="TEQ4" s="803"/>
      <c r="TER4" s="803"/>
      <c r="TES4" s="802"/>
      <c r="TET4" s="803"/>
      <c r="TEU4" s="803"/>
      <c r="TEV4" s="803"/>
      <c r="TEW4" s="802"/>
      <c r="TEX4" s="803"/>
      <c r="TEY4" s="803"/>
      <c r="TEZ4" s="803"/>
      <c r="TFA4" s="802"/>
      <c r="TFB4" s="803"/>
      <c r="TFC4" s="803"/>
      <c r="TFD4" s="803"/>
      <c r="TFE4" s="802"/>
      <c r="TFF4" s="803"/>
      <c r="TFG4" s="803"/>
      <c r="TFH4" s="803"/>
      <c r="TFI4" s="802"/>
      <c r="TFJ4" s="803"/>
      <c r="TFK4" s="803"/>
      <c r="TFL4" s="803"/>
      <c r="TFM4" s="802"/>
      <c r="TFN4" s="803"/>
      <c r="TFO4" s="803"/>
      <c r="TFP4" s="803"/>
      <c r="TFQ4" s="802"/>
      <c r="TFR4" s="803"/>
      <c r="TFS4" s="803"/>
      <c r="TFT4" s="803"/>
      <c r="TFU4" s="802"/>
      <c r="TFV4" s="803"/>
      <c r="TFW4" s="803"/>
      <c r="TFX4" s="803"/>
      <c r="TFY4" s="802"/>
      <c r="TFZ4" s="803"/>
      <c r="TGA4" s="803"/>
      <c r="TGB4" s="803"/>
      <c r="TGC4" s="802"/>
      <c r="TGD4" s="803"/>
      <c r="TGE4" s="803"/>
      <c r="TGF4" s="803"/>
      <c r="TGG4" s="802"/>
      <c r="TGH4" s="803"/>
      <c r="TGI4" s="803"/>
      <c r="TGJ4" s="803"/>
      <c r="TGK4" s="802"/>
      <c r="TGL4" s="803"/>
      <c r="TGM4" s="803"/>
      <c r="TGN4" s="803"/>
      <c r="TGO4" s="802"/>
      <c r="TGP4" s="803"/>
      <c r="TGQ4" s="803"/>
      <c r="TGR4" s="803"/>
      <c r="TGS4" s="802"/>
      <c r="TGT4" s="803"/>
      <c r="TGU4" s="803"/>
      <c r="TGV4" s="803"/>
      <c r="TGW4" s="802"/>
      <c r="TGX4" s="803"/>
      <c r="TGY4" s="803"/>
      <c r="TGZ4" s="803"/>
      <c r="THA4" s="802"/>
      <c r="THB4" s="803"/>
      <c r="THC4" s="803"/>
      <c r="THD4" s="803"/>
      <c r="THE4" s="802"/>
      <c r="THF4" s="803"/>
      <c r="THG4" s="803"/>
      <c r="THH4" s="803"/>
      <c r="THI4" s="802"/>
      <c r="THJ4" s="803"/>
      <c r="THK4" s="803"/>
      <c r="THL4" s="803"/>
      <c r="THM4" s="802"/>
      <c r="THN4" s="803"/>
      <c r="THO4" s="803"/>
      <c r="THP4" s="803"/>
      <c r="THQ4" s="802"/>
      <c r="THR4" s="803"/>
      <c r="THS4" s="803"/>
      <c r="THT4" s="803"/>
      <c r="THU4" s="802"/>
      <c r="THV4" s="803"/>
      <c r="THW4" s="803"/>
      <c r="THX4" s="803"/>
      <c r="THY4" s="802"/>
      <c r="THZ4" s="803"/>
      <c r="TIA4" s="803"/>
      <c r="TIB4" s="803"/>
      <c r="TIC4" s="802"/>
      <c r="TID4" s="803"/>
      <c r="TIE4" s="803"/>
      <c r="TIF4" s="803"/>
      <c r="TIG4" s="802"/>
      <c r="TIH4" s="803"/>
      <c r="TII4" s="803"/>
      <c r="TIJ4" s="803"/>
      <c r="TIK4" s="802"/>
      <c r="TIL4" s="803"/>
      <c r="TIM4" s="803"/>
      <c r="TIN4" s="803"/>
      <c r="TIO4" s="802"/>
      <c r="TIP4" s="803"/>
      <c r="TIQ4" s="803"/>
      <c r="TIR4" s="803"/>
      <c r="TIS4" s="802"/>
      <c r="TIT4" s="803"/>
      <c r="TIU4" s="803"/>
      <c r="TIV4" s="803"/>
      <c r="TIW4" s="802"/>
      <c r="TIX4" s="803"/>
      <c r="TIY4" s="803"/>
      <c r="TIZ4" s="803"/>
      <c r="TJA4" s="802"/>
      <c r="TJB4" s="803"/>
      <c r="TJC4" s="803"/>
      <c r="TJD4" s="803"/>
      <c r="TJE4" s="802"/>
      <c r="TJF4" s="803"/>
      <c r="TJG4" s="803"/>
      <c r="TJH4" s="803"/>
      <c r="TJI4" s="802"/>
      <c r="TJJ4" s="803"/>
      <c r="TJK4" s="803"/>
      <c r="TJL4" s="803"/>
      <c r="TJM4" s="802"/>
      <c r="TJN4" s="803"/>
      <c r="TJO4" s="803"/>
      <c r="TJP4" s="803"/>
      <c r="TJQ4" s="802"/>
      <c r="TJR4" s="803"/>
      <c r="TJS4" s="803"/>
      <c r="TJT4" s="803"/>
      <c r="TJU4" s="802"/>
      <c r="TJV4" s="803"/>
      <c r="TJW4" s="803"/>
      <c r="TJX4" s="803"/>
      <c r="TJY4" s="802"/>
      <c r="TJZ4" s="803"/>
      <c r="TKA4" s="803"/>
      <c r="TKB4" s="803"/>
      <c r="TKC4" s="802"/>
      <c r="TKD4" s="803"/>
      <c r="TKE4" s="803"/>
      <c r="TKF4" s="803"/>
      <c r="TKG4" s="802"/>
      <c r="TKH4" s="803"/>
      <c r="TKI4" s="803"/>
      <c r="TKJ4" s="803"/>
      <c r="TKK4" s="802"/>
      <c r="TKL4" s="803"/>
      <c r="TKM4" s="803"/>
      <c r="TKN4" s="803"/>
      <c r="TKO4" s="802"/>
      <c r="TKP4" s="803"/>
      <c r="TKQ4" s="803"/>
      <c r="TKR4" s="803"/>
      <c r="TKS4" s="802"/>
      <c r="TKT4" s="803"/>
      <c r="TKU4" s="803"/>
      <c r="TKV4" s="803"/>
      <c r="TKW4" s="802"/>
      <c r="TKX4" s="803"/>
      <c r="TKY4" s="803"/>
      <c r="TKZ4" s="803"/>
      <c r="TLA4" s="802"/>
      <c r="TLB4" s="803"/>
      <c r="TLC4" s="803"/>
      <c r="TLD4" s="803"/>
      <c r="TLE4" s="802"/>
      <c r="TLF4" s="803"/>
      <c r="TLG4" s="803"/>
      <c r="TLH4" s="803"/>
      <c r="TLI4" s="802"/>
      <c r="TLJ4" s="803"/>
      <c r="TLK4" s="803"/>
      <c r="TLL4" s="803"/>
      <c r="TLM4" s="802"/>
      <c r="TLN4" s="803"/>
      <c r="TLO4" s="803"/>
      <c r="TLP4" s="803"/>
      <c r="TLQ4" s="802"/>
      <c r="TLR4" s="803"/>
      <c r="TLS4" s="803"/>
      <c r="TLT4" s="803"/>
      <c r="TLU4" s="802"/>
      <c r="TLV4" s="803"/>
      <c r="TLW4" s="803"/>
      <c r="TLX4" s="803"/>
      <c r="TLY4" s="802"/>
      <c r="TLZ4" s="803"/>
      <c r="TMA4" s="803"/>
      <c r="TMB4" s="803"/>
      <c r="TMC4" s="802"/>
      <c r="TMD4" s="803"/>
      <c r="TME4" s="803"/>
      <c r="TMF4" s="803"/>
      <c r="TMG4" s="802"/>
      <c r="TMH4" s="803"/>
      <c r="TMI4" s="803"/>
      <c r="TMJ4" s="803"/>
      <c r="TMK4" s="802"/>
      <c r="TML4" s="803"/>
      <c r="TMM4" s="803"/>
      <c r="TMN4" s="803"/>
      <c r="TMO4" s="802"/>
      <c r="TMP4" s="803"/>
      <c r="TMQ4" s="803"/>
      <c r="TMR4" s="803"/>
      <c r="TMS4" s="802"/>
      <c r="TMT4" s="803"/>
      <c r="TMU4" s="803"/>
      <c r="TMV4" s="803"/>
      <c r="TMW4" s="802"/>
      <c r="TMX4" s="803"/>
      <c r="TMY4" s="803"/>
      <c r="TMZ4" s="803"/>
      <c r="TNA4" s="802"/>
      <c r="TNB4" s="803"/>
      <c r="TNC4" s="803"/>
      <c r="TND4" s="803"/>
      <c r="TNE4" s="802"/>
      <c r="TNF4" s="803"/>
      <c r="TNG4" s="803"/>
      <c r="TNH4" s="803"/>
      <c r="TNI4" s="802"/>
      <c r="TNJ4" s="803"/>
      <c r="TNK4" s="803"/>
      <c r="TNL4" s="803"/>
      <c r="TNM4" s="802"/>
      <c r="TNN4" s="803"/>
      <c r="TNO4" s="803"/>
      <c r="TNP4" s="803"/>
      <c r="TNQ4" s="802"/>
      <c r="TNR4" s="803"/>
      <c r="TNS4" s="803"/>
      <c r="TNT4" s="803"/>
      <c r="TNU4" s="802"/>
      <c r="TNV4" s="803"/>
      <c r="TNW4" s="803"/>
      <c r="TNX4" s="803"/>
      <c r="TNY4" s="802"/>
      <c r="TNZ4" s="803"/>
      <c r="TOA4" s="803"/>
      <c r="TOB4" s="803"/>
      <c r="TOC4" s="802"/>
      <c r="TOD4" s="803"/>
      <c r="TOE4" s="803"/>
      <c r="TOF4" s="803"/>
      <c r="TOG4" s="802"/>
      <c r="TOH4" s="803"/>
      <c r="TOI4" s="803"/>
      <c r="TOJ4" s="803"/>
      <c r="TOK4" s="802"/>
      <c r="TOL4" s="803"/>
      <c r="TOM4" s="803"/>
      <c r="TON4" s="803"/>
      <c r="TOO4" s="802"/>
      <c r="TOP4" s="803"/>
      <c r="TOQ4" s="803"/>
      <c r="TOR4" s="803"/>
      <c r="TOS4" s="802"/>
      <c r="TOT4" s="803"/>
      <c r="TOU4" s="803"/>
      <c r="TOV4" s="803"/>
      <c r="TOW4" s="802"/>
      <c r="TOX4" s="803"/>
      <c r="TOY4" s="803"/>
      <c r="TOZ4" s="803"/>
      <c r="TPA4" s="802"/>
      <c r="TPB4" s="803"/>
      <c r="TPC4" s="803"/>
      <c r="TPD4" s="803"/>
      <c r="TPE4" s="802"/>
      <c r="TPF4" s="803"/>
      <c r="TPG4" s="803"/>
      <c r="TPH4" s="803"/>
      <c r="TPI4" s="802"/>
      <c r="TPJ4" s="803"/>
      <c r="TPK4" s="803"/>
      <c r="TPL4" s="803"/>
      <c r="TPM4" s="802"/>
      <c r="TPN4" s="803"/>
      <c r="TPO4" s="803"/>
      <c r="TPP4" s="803"/>
      <c r="TPQ4" s="802"/>
      <c r="TPR4" s="803"/>
      <c r="TPS4" s="803"/>
      <c r="TPT4" s="803"/>
      <c r="TPU4" s="802"/>
      <c r="TPV4" s="803"/>
      <c r="TPW4" s="803"/>
      <c r="TPX4" s="803"/>
      <c r="TPY4" s="802"/>
      <c r="TPZ4" s="803"/>
      <c r="TQA4" s="803"/>
      <c r="TQB4" s="803"/>
      <c r="TQC4" s="802"/>
      <c r="TQD4" s="803"/>
      <c r="TQE4" s="803"/>
      <c r="TQF4" s="803"/>
      <c r="TQG4" s="802"/>
      <c r="TQH4" s="803"/>
      <c r="TQI4" s="803"/>
      <c r="TQJ4" s="803"/>
      <c r="TQK4" s="802"/>
      <c r="TQL4" s="803"/>
      <c r="TQM4" s="803"/>
      <c r="TQN4" s="803"/>
      <c r="TQO4" s="802"/>
      <c r="TQP4" s="803"/>
      <c r="TQQ4" s="803"/>
      <c r="TQR4" s="803"/>
      <c r="TQS4" s="802"/>
      <c r="TQT4" s="803"/>
      <c r="TQU4" s="803"/>
      <c r="TQV4" s="803"/>
      <c r="TQW4" s="802"/>
      <c r="TQX4" s="803"/>
      <c r="TQY4" s="803"/>
      <c r="TQZ4" s="803"/>
      <c r="TRA4" s="802"/>
      <c r="TRB4" s="803"/>
      <c r="TRC4" s="803"/>
      <c r="TRD4" s="803"/>
      <c r="TRE4" s="802"/>
      <c r="TRF4" s="803"/>
      <c r="TRG4" s="803"/>
      <c r="TRH4" s="803"/>
      <c r="TRI4" s="802"/>
      <c r="TRJ4" s="803"/>
      <c r="TRK4" s="803"/>
      <c r="TRL4" s="803"/>
      <c r="TRM4" s="802"/>
      <c r="TRN4" s="803"/>
      <c r="TRO4" s="803"/>
      <c r="TRP4" s="803"/>
      <c r="TRQ4" s="802"/>
      <c r="TRR4" s="803"/>
      <c r="TRS4" s="803"/>
      <c r="TRT4" s="803"/>
      <c r="TRU4" s="802"/>
      <c r="TRV4" s="803"/>
      <c r="TRW4" s="803"/>
      <c r="TRX4" s="803"/>
      <c r="TRY4" s="802"/>
      <c r="TRZ4" s="803"/>
      <c r="TSA4" s="803"/>
      <c r="TSB4" s="803"/>
      <c r="TSC4" s="802"/>
      <c r="TSD4" s="803"/>
      <c r="TSE4" s="803"/>
      <c r="TSF4" s="803"/>
      <c r="TSG4" s="802"/>
      <c r="TSH4" s="803"/>
      <c r="TSI4" s="803"/>
      <c r="TSJ4" s="803"/>
      <c r="TSK4" s="802"/>
      <c r="TSL4" s="803"/>
      <c r="TSM4" s="803"/>
      <c r="TSN4" s="803"/>
      <c r="TSO4" s="802"/>
      <c r="TSP4" s="803"/>
      <c r="TSQ4" s="803"/>
      <c r="TSR4" s="803"/>
      <c r="TSS4" s="802"/>
      <c r="TST4" s="803"/>
      <c r="TSU4" s="803"/>
      <c r="TSV4" s="803"/>
      <c r="TSW4" s="802"/>
      <c r="TSX4" s="803"/>
      <c r="TSY4" s="803"/>
      <c r="TSZ4" s="803"/>
      <c r="TTA4" s="802"/>
      <c r="TTB4" s="803"/>
      <c r="TTC4" s="803"/>
      <c r="TTD4" s="803"/>
      <c r="TTE4" s="802"/>
      <c r="TTF4" s="803"/>
      <c r="TTG4" s="803"/>
      <c r="TTH4" s="803"/>
      <c r="TTI4" s="802"/>
      <c r="TTJ4" s="803"/>
      <c r="TTK4" s="803"/>
      <c r="TTL4" s="803"/>
      <c r="TTM4" s="802"/>
      <c r="TTN4" s="803"/>
      <c r="TTO4" s="803"/>
      <c r="TTP4" s="803"/>
      <c r="TTQ4" s="802"/>
      <c r="TTR4" s="803"/>
      <c r="TTS4" s="803"/>
      <c r="TTT4" s="803"/>
      <c r="TTU4" s="802"/>
      <c r="TTV4" s="803"/>
      <c r="TTW4" s="803"/>
      <c r="TTX4" s="803"/>
      <c r="TTY4" s="802"/>
      <c r="TTZ4" s="803"/>
      <c r="TUA4" s="803"/>
      <c r="TUB4" s="803"/>
      <c r="TUC4" s="802"/>
      <c r="TUD4" s="803"/>
      <c r="TUE4" s="803"/>
      <c r="TUF4" s="803"/>
      <c r="TUG4" s="802"/>
      <c r="TUH4" s="803"/>
      <c r="TUI4" s="803"/>
      <c r="TUJ4" s="803"/>
      <c r="TUK4" s="802"/>
      <c r="TUL4" s="803"/>
      <c r="TUM4" s="803"/>
      <c r="TUN4" s="803"/>
      <c r="TUO4" s="802"/>
      <c r="TUP4" s="803"/>
      <c r="TUQ4" s="803"/>
      <c r="TUR4" s="803"/>
      <c r="TUS4" s="802"/>
      <c r="TUT4" s="803"/>
      <c r="TUU4" s="803"/>
      <c r="TUV4" s="803"/>
      <c r="TUW4" s="802"/>
      <c r="TUX4" s="803"/>
      <c r="TUY4" s="803"/>
      <c r="TUZ4" s="803"/>
      <c r="TVA4" s="802"/>
      <c r="TVB4" s="803"/>
      <c r="TVC4" s="803"/>
      <c r="TVD4" s="803"/>
      <c r="TVE4" s="802"/>
      <c r="TVF4" s="803"/>
      <c r="TVG4" s="803"/>
      <c r="TVH4" s="803"/>
      <c r="TVI4" s="802"/>
      <c r="TVJ4" s="803"/>
      <c r="TVK4" s="803"/>
      <c r="TVL4" s="803"/>
      <c r="TVM4" s="802"/>
      <c r="TVN4" s="803"/>
      <c r="TVO4" s="803"/>
      <c r="TVP4" s="803"/>
      <c r="TVQ4" s="802"/>
      <c r="TVR4" s="803"/>
      <c r="TVS4" s="803"/>
      <c r="TVT4" s="803"/>
      <c r="TVU4" s="802"/>
      <c r="TVV4" s="803"/>
      <c r="TVW4" s="803"/>
      <c r="TVX4" s="803"/>
      <c r="TVY4" s="802"/>
      <c r="TVZ4" s="803"/>
      <c r="TWA4" s="803"/>
      <c r="TWB4" s="803"/>
      <c r="TWC4" s="802"/>
      <c r="TWD4" s="803"/>
      <c r="TWE4" s="803"/>
      <c r="TWF4" s="803"/>
      <c r="TWG4" s="802"/>
      <c r="TWH4" s="803"/>
      <c r="TWI4" s="803"/>
      <c r="TWJ4" s="803"/>
      <c r="TWK4" s="802"/>
      <c r="TWL4" s="803"/>
      <c r="TWM4" s="803"/>
      <c r="TWN4" s="803"/>
      <c r="TWO4" s="802"/>
      <c r="TWP4" s="803"/>
      <c r="TWQ4" s="803"/>
      <c r="TWR4" s="803"/>
      <c r="TWS4" s="802"/>
      <c r="TWT4" s="803"/>
      <c r="TWU4" s="803"/>
      <c r="TWV4" s="803"/>
      <c r="TWW4" s="802"/>
      <c r="TWX4" s="803"/>
      <c r="TWY4" s="803"/>
      <c r="TWZ4" s="803"/>
      <c r="TXA4" s="802"/>
      <c r="TXB4" s="803"/>
      <c r="TXC4" s="803"/>
      <c r="TXD4" s="803"/>
      <c r="TXE4" s="802"/>
      <c r="TXF4" s="803"/>
      <c r="TXG4" s="803"/>
      <c r="TXH4" s="803"/>
      <c r="TXI4" s="802"/>
      <c r="TXJ4" s="803"/>
      <c r="TXK4" s="803"/>
      <c r="TXL4" s="803"/>
      <c r="TXM4" s="802"/>
      <c r="TXN4" s="803"/>
      <c r="TXO4" s="803"/>
      <c r="TXP4" s="803"/>
      <c r="TXQ4" s="802"/>
      <c r="TXR4" s="803"/>
      <c r="TXS4" s="803"/>
      <c r="TXT4" s="803"/>
      <c r="TXU4" s="802"/>
      <c r="TXV4" s="803"/>
      <c r="TXW4" s="803"/>
      <c r="TXX4" s="803"/>
      <c r="TXY4" s="802"/>
      <c r="TXZ4" s="803"/>
      <c r="TYA4" s="803"/>
      <c r="TYB4" s="803"/>
      <c r="TYC4" s="802"/>
      <c r="TYD4" s="803"/>
      <c r="TYE4" s="803"/>
      <c r="TYF4" s="803"/>
      <c r="TYG4" s="802"/>
      <c r="TYH4" s="803"/>
      <c r="TYI4" s="803"/>
      <c r="TYJ4" s="803"/>
      <c r="TYK4" s="802"/>
      <c r="TYL4" s="803"/>
      <c r="TYM4" s="803"/>
      <c r="TYN4" s="803"/>
      <c r="TYO4" s="802"/>
      <c r="TYP4" s="803"/>
      <c r="TYQ4" s="803"/>
      <c r="TYR4" s="803"/>
      <c r="TYS4" s="802"/>
      <c r="TYT4" s="803"/>
      <c r="TYU4" s="803"/>
      <c r="TYV4" s="803"/>
      <c r="TYW4" s="802"/>
      <c r="TYX4" s="803"/>
      <c r="TYY4" s="803"/>
      <c r="TYZ4" s="803"/>
      <c r="TZA4" s="802"/>
      <c r="TZB4" s="803"/>
      <c r="TZC4" s="803"/>
      <c r="TZD4" s="803"/>
      <c r="TZE4" s="802"/>
      <c r="TZF4" s="803"/>
      <c r="TZG4" s="803"/>
      <c r="TZH4" s="803"/>
      <c r="TZI4" s="802"/>
      <c r="TZJ4" s="803"/>
      <c r="TZK4" s="803"/>
      <c r="TZL4" s="803"/>
      <c r="TZM4" s="802"/>
      <c r="TZN4" s="803"/>
      <c r="TZO4" s="803"/>
      <c r="TZP4" s="803"/>
      <c r="TZQ4" s="802"/>
      <c r="TZR4" s="803"/>
      <c r="TZS4" s="803"/>
      <c r="TZT4" s="803"/>
      <c r="TZU4" s="802"/>
      <c r="TZV4" s="803"/>
      <c r="TZW4" s="803"/>
      <c r="TZX4" s="803"/>
      <c r="TZY4" s="802"/>
      <c r="TZZ4" s="803"/>
      <c r="UAA4" s="803"/>
      <c r="UAB4" s="803"/>
      <c r="UAC4" s="802"/>
      <c r="UAD4" s="803"/>
      <c r="UAE4" s="803"/>
      <c r="UAF4" s="803"/>
      <c r="UAG4" s="802"/>
      <c r="UAH4" s="803"/>
      <c r="UAI4" s="803"/>
      <c r="UAJ4" s="803"/>
      <c r="UAK4" s="802"/>
      <c r="UAL4" s="803"/>
      <c r="UAM4" s="803"/>
      <c r="UAN4" s="803"/>
      <c r="UAO4" s="802"/>
      <c r="UAP4" s="803"/>
      <c r="UAQ4" s="803"/>
      <c r="UAR4" s="803"/>
      <c r="UAS4" s="802"/>
      <c r="UAT4" s="803"/>
      <c r="UAU4" s="803"/>
      <c r="UAV4" s="803"/>
      <c r="UAW4" s="802"/>
      <c r="UAX4" s="803"/>
      <c r="UAY4" s="803"/>
      <c r="UAZ4" s="803"/>
      <c r="UBA4" s="802"/>
      <c r="UBB4" s="803"/>
      <c r="UBC4" s="803"/>
      <c r="UBD4" s="803"/>
      <c r="UBE4" s="802"/>
      <c r="UBF4" s="803"/>
      <c r="UBG4" s="803"/>
      <c r="UBH4" s="803"/>
      <c r="UBI4" s="802"/>
      <c r="UBJ4" s="803"/>
      <c r="UBK4" s="803"/>
      <c r="UBL4" s="803"/>
      <c r="UBM4" s="802"/>
      <c r="UBN4" s="803"/>
      <c r="UBO4" s="803"/>
      <c r="UBP4" s="803"/>
      <c r="UBQ4" s="802"/>
      <c r="UBR4" s="803"/>
      <c r="UBS4" s="803"/>
      <c r="UBT4" s="803"/>
      <c r="UBU4" s="802"/>
      <c r="UBV4" s="803"/>
      <c r="UBW4" s="803"/>
      <c r="UBX4" s="803"/>
      <c r="UBY4" s="802"/>
      <c r="UBZ4" s="803"/>
      <c r="UCA4" s="803"/>
      <c r="UCB4" s="803"/>
      <c r="UCC4" s="802"/>
      <c r="UCD4" s="803"/>
      <c r="UCE4" s="803"/>
      <c r="UCF4" s="803"/>
      <c r="UCG4" s="802"/>
      <c r="UCH4" s="803"/>
      <c r="UCI4" s="803"/>
      <c r="UCJ4" s="803"/>
      <c r="UCK4" s="802"/>
      <c r="UCL4" s="803"/>
      <c r="UCM4" s="803"/>
      <c r="UCN4" s="803"/>
      <c r="UCO4" s="802"/>
      <c r="UCP4" s="803"/>
      <c r="UCQ4" s="803"/>
      <c r="UCR4" s="803"/>
      <c r="UCS4" s="802"/>
      <c r="UCT4" s="803"/>
      <c r="UCU4" s="803"/>
      <c r="UCV4" s="803"/>
      <c r="UCW4" s="802"/>
      <c r="UCX4" s="803"/>
      <c r="UCY4" s="803"/>
      <c r="UCZ4" s="803"/>
      <c r="UDA4" s="802"/>
      <c r="UDB4" s="803"/>
      <c r="UDC4" s="803"/>
      <c r="UDD4" s="803"/>
      <c r="UDE4" s="802"/>
      <c r="UDF4" s="803"/>
      <c r="UDG4" s="803"/>
      <c r="UDH4" s="803"/>
      <c r="UDI4" s="802"/>
      <c r="UDJ4" s="803"/>
      <c r="UDK4" s="803"/>
      <c r="UDL4" s="803"/>
      <c r="UDM4" s="802"/>
      <c r="UDN4" s="803"/>
      <c r="UDO4" s="803"/>
      <c r="UDP4" s="803"/>
      <c r="UDQ4" s="802"/>
      <c r="UDR4" s="803"/>
      <c r="UDS4" s="803"/>
      <c r="UDT4" s="803"/>
      <c r="UDU4" s="802"/>
      <c r="UDV4" s="803"/>
      <c r="UDW4" s="803"/>
      <c r="UDX4" s="803"/>
      <c r="UDY4" s="802"/>
      <c r="UDZ4" s="803"/>
      <c r="UEA4" s="803"/>
      <c r="UEB4" s="803"/>
      <c r="UEC4" s="802"/>
      <c r="UED4" s="803"/>
      <c r="UEE4" s="803"/>
      <c r="UEF4" s="803"/>
      <c r="UEG4" s="802"/>
      <c r="UEH4" s="803"/>
      <c r="UEI4" s="803"/>
      <c r="UEJ4" s="803"/>
      <c r="UEK4" s="802"/>
      <c r="UEL4" s="803"/>
      <c r="UEM4" s="803"/>
      <c r="UEN4" s="803"/>
      <c r="UEO4" s="802"/>
      <c r="UEP4" s="803"/>
      <c r="UEQ4" s="803"/>
      <c r="UER4" s="803"/>
      <c r="UES4" s="802"/>
      <c r="UET4" s="803"/>
      <c r="UEU4" s="803"/>
      <c r="UEV4" s="803"/>
      <c r="UEW4" s="802"/>
      <c r="UEX4" s="803"/>
      <c r="UEY4" s="803"/>
      <c r="UEZ4" s="803"/>
      <c r="UFA4" s="802"/>
      <c r="UFB4" s="803"/>
      <c r="UFC4" s="803"/>
      <c r="UFD4" s="803"/>
      <c r="UFE4" s="802"/>
      <c r="UFF4" s="803"/>
      <c r="UFG4" s="803"/>
      <c r="UFH4" s="803"/>
      <c r="UFI4" s="802"/>
      <c r="UFJ4" s="803"/>
      <c r="UFK4" s="803"/>
      <c r="UFL4" s="803"/>
      <c r="UFM4" s="802"/>
      <c r="UFN4" s="803"/>
      <c r="UFO4" s="803"/>
      <c r="UFP4" s="803"/>
      <c r="UFQ4" s="802"/>
      <c r="UFR4" s="803"/>
      <c r="UFS4" s="803"/>
      <c r="UFT4" s="803"/>
      <c r="UFU4" s="802"/>
      <c r="UFV4" s="803"/>
      <c r="UFW4" s="803"/>
      <c r="UFX4" s="803"/>
      <c r="UFY4" s="802"/>
      <c r="UFZ4" s="803"/>
      <c r="UGA4" s="803"/>
      <c r="UGB4" s="803"/>
      <c r="UGC4" s="802"/>
      <c r="UGD4" s="803"/>
      <c r="UGE4" s="803"/>
      <c r="UGF4" s="803"/>
      <c r="UGG4" s="802"/>
      <c r="UGH4" s="803"/>
      <c r="UGI4" s="803"/>
      <c r="UGJ4" s="803"/>
      <c r="UGK4" s="802"/>
      <c r="UGL4" s="803"/>
      <c r="UGM4" s="803"/>
      <c r="UGN4" s="803"/>
      <c r="UGO4" s="802"/>
      <c r="UGP4" s="803"/>
      <c r="UGQ4" s="803"/>
      <c r="UGR4" s="803"/>
      <c r="UGS4" s="802"/>
      <c r="UGT4" s="803"/>
      <c r="UGU4" s="803"/>
      <c r="UGV4" s="803"/>
      <c r="UGW4" s="802"/>
      <c r="UGX4" s="803"/>
      <c r="UGY4" s="803"/>
      <c r="UGZ4" s="803"/>
      <c r="UHA4" s="802"/>
      <c r="UHB4" s="803"/>
      <c r="UHC4" s="803"/>
      <c r="UHD4" s="803"/>
      <c r="UHE4" s="802"/>
      <c r="UHF4" s="803"/>
      <c r="UHG4" s="803"/>
      <c r="UHH4" s="803"/>
      <c r="UHI4" s="802"/>
      <c r="UHJ4" s="803"/>
      <c r="UHK4" s="803"/>
      <c r="UHL4" s="803"/>
      <c r="UHM4" s="802"/>
      <c r="UHN4" s="803"/>
      <c r="UHO4" s="803"/>
      <c r="UHP4" s="803"/>
      <c r="UHQ4" s="802"/>
      <c r="UHR4" s="803"/>
      <c r="UHS4" s="803"/>
      <c r="UHT4" s="803"/>
      <c r="UHU4" s="802"/>
      <c r="UHV4" s="803"/>
      <c r="UHW4" s="803"/>
      <c r="UHX4" s="803"/>
      <c r="UHY4" s="802"/>
      <c r="UHZ4" s="803"/>
      <c r="UIA4" s="803"/>
      <c r="UIB4" s="803"/>
      <c r="UIC4" s="802"/>
      <c r="UID4" s="803"/>
      <c r="UIE4" s="803"/>
      <c r="UIF4" s="803"/>
      <c r="UIG4" s="802"/>
      <c r="UIH4" s="803"/>
      <c r="UII4" s="803"/>
      <c r="UIJ4" s="803"/>
      <c r="UIK4" s="802"/>
      <c r="UIL4" s="803"/>
      <c r="UIM4" s="803"/>
      <c r="UIN4" s="803"/>
      <c r="UIO4" s="802"/>
      <c r="UIP4" s="803"/>
      <c r="UIQ4" s="803"/>
      <c r="UIR4" s="803"/>
      <c r="UIS4" s="802"/>
      <c r="UIT4" s="803"/>
      <c r="UIU4" s="803"/>
      <c r="UIV4" s="803"/>
      <c r="UIW4" s="802"/>
      <c r="UIX4" s="803"/>
      <c r="UIY4" s="803"/>
      <c r="UIZ4" s="803"/>
      <c r="UJA4" s="802"/>
      <c r="UJB4" s="803"/>
      <c r="UJC4" s="803"/>
      <c r="UJD4" s="803"/>
      <c r="UJE4" s="802"/>
      <c r="UJF4" s="803"/>
      <c r="UJG4" s="803"/>
      <c r="UJH4" s="803"/>
      <c r="UJI4" s="802"/>
      <c r="UJJ4" s="803"/>
      <c r="UJK4" s="803"/>
      <c r="UJL4" s="803"/>
      <c r="UJM4" s="802"/>
      <c r="UJN4" s="803"/>
      <c r="UJO4" s="803"/>
      <c r="UJP4" s="803"/>
      <c r="UJQ4" s="802"/>
      <c r="UJR4" s="803"/>
      <c r="UJS4" s="803"/>
      <c r="UJT4" s="803"/>
      <c r="UJU4" s="802"/>
      <c r="UJV4" s="803"/>
      <c r="UJW4" s="803"/>
      <c r="UJX4" s="803"/>
      <c r="UJY4" s="802"/>
      <c r="UJZ4" s="803"/>
      <c r="UKA4" s="803"/>
      <c r="UKB4" s="803"/>
      <c r="UKC4" s="802"/>
      <c r="UKD4" s="803"/>
      <c r="UKE4" s="803"/>
      <c r="UKF4" s="803"/>
      <c r="UKG4" s="802"/>
      <c r="UKH4" s="803"/>
      <c r="UKI4" s="803"/>
      <c r="UKJ4" s="803"/>
      <c r="UKK4" s="802"/>
      <c r="UKL4" s="803"/>
      <c r="UKM4" s="803"/>
      <c r="UKN4" s="803"/>
      <c r="UKO4" s="802"/>
      <c r="UKP4" s="803"/>
      <c r="UKQ4" s="803"/>
      <c r="UKR4" s="803"/>
      <c r="UKS4" s="802"/>
      <c r="UKT4" s="803"/>
      <c r="UKU4" s="803"/>
      <c r="UKV4" s="803"/>
      <c r="UKW4" s="802"/>
      <c r="UKX4" s="803"/>
      <c r="UKY4" s="803"/>
      <c r="UKZ4" s="803"/>
      <c r="ULA4" s="802"/>
      <c r="ULB4" s="803"/>
      <c r="ULC4" s="803"/>
      <c r="ULD4" s="803"/>
      <c r="ULE4" s="802"/>
      <c r="ULF4" s="803"/>
      <c r="ULG4" s="803"/>
      <c r="ULH4" s="803"/>
      <c r="ULI4" s="802"/>
      <c r="ULJ4" s="803"/>
      <c r="ULK4" s="803"/>
      <c r="ULL4" s="803"/>
      <c r="ULM4" s="802"/>
      <c r="ULN4" s="803"/>
      <c r="ULO4" s="803"/>
      <c r="ULP4" s="803"/>
      <c r="ULQ4" s="802"/>
      <c r="ULR4" s="803"/>
      <c r="ULS4" s="803"/>
      <c r="ULT4" s="803"/>
      <c r="ULU4" s="802"/>
      <c r="ULV4" s="803"/>
      <c r="ULW4" s="803"/>
      <c r="ULX4" s="803"/>
      <c r="ULY4" s="802"/>
      <c r="ULZ4" s="803"/>
      <c r="UMA4" s="803"/>
      <c r="UMB4" s="803"/>
      <c r="UMC4" s="802"/>
      <c r="UMD4" s="803"/>
      <c r="UME4" s="803"/>
      <c r="UMF4" s="803"/>
      <c r="UMG4" s="802"/>
      <c r="UMH4" s="803"/>
      <c r="UMI4" s="803"/>
      <c r="UMJ4" s="803"/>
      <c r="UMK4" s="802"/>
      <c r="UML4" s="803"/>
      <c r="UMM4" s="803"/>
      <c r="UMN4" s="803"/>
      <c r="UMO4" s="802"/>
      <c r="UMP4" s="803"/>
      <c r="UMQ4" s="803"/>
      <c r="UMR4" s="803"/>
      <c r="UMS4" s="802"/>
      <c r="UMT4" s="803"/>
      <c r="UMU4" s="803"/>
      <c r="UMV4" s="803"/>
      <c r="UMW4" s="802"/>
      <c r="UMX4" s="803"/>
      <c r="UMY4" s="803"/>
      <c r="UMZ4" s="803"/>
      <c r="UNA4" s="802"/>
      <c r="UNB4" s="803"/>
      <c r="UNC4" s="803"/>
      <c r="UND4" s="803"/>
      <c r="UNE4" s="802"/>
      <c r="UNF4" s="803"/>
      <c r="UNG4" s="803"/>
      <c r="UNH4" s="803"/>
      <c r="UNI4" s="802"/>
      <c r="UNJ4" s="803"/>
      <c r="UNK4" s="803"/>
      <c r="UNL4" s="803"/>
      <c r="UNM4" s="802"/>
      <c r="UNN4" s="803"/>
      <c r="UNO4" s="803"/>
      <c r="UNP4" s="803"/>
      <c r="UNQ4" s="802"/>
      <c r="UNR4" s="803"/>
      <c r="UNS4" s="803"/>
      <c r="UNT4" s="803"/>
      <c r="UNU4" s="802"/>
      <c r="UNV4" s="803"/>
      <c r="UNW4" s="803"/>
      <c r="UNX4" s="803"/>
      <c r="UNY4" s="802"/>
      <c r="UNZ4" s="803"/>
      <c r="UOA4" s="803"/>
      <c r="UOB4" s="803"/>
      <c r="UOC4" s="802"/>
      <c r="UOD4" s="803"/>
      <c r="UOE4" s="803"/>
      <c r="UOF4" s="803"/>
      <c r="UOG4" s="802"/>
      <c r="UOH4" s="803"/>
      <c r="UOI4" s="803"/>
      <c r="UOJ4" s="803"/>
      <c r="UOK4" s="802"/>
      <c r="UOL4" s="803"/>
      <c r="UOM4" s="803"/>
      <c r="UON4" s="803"/>
      <c r="UOO4" s="802"/>
      <c r="UOP4" s="803"/>
      <c r="UOQ4" s="803"/>
      <c r="UOR4" s="803"/>
      <c r="UOS4" s="802"/>
      <c r="UOT4" s="803"/>
      <c r="UOU4" s="803"/>
      <c r="UOV4" s="803"/>
      <c r="UOW4" s="802"/>
      <c r="UOX4" s="803"/>
      <c r="UOY4" s="803"/>
      <c r="UOZ4" s="803"/>
      <c r="UPA4" s="802"/>
      <c r="UPB4" s="803"/>
      <c r="UPC4" s="803"/>
      <c r="UPD4" s="803"/>
      <c r="UPE4" s="802"/>
      <c r="UPF4" s="803"/>
      <c r="UPG4" s="803"/>
      <c r="UPH4" s="803"/>
      <c r="UPI4" s="802"/>
      <c r="UPJ4" s="803"/>
      <c r="UPK4" s="803"/>
      <c r="UPL4" s="803"/>
      <c r="UPM4" s="802"/>
      <c r="UPN4" s="803"/>
      <c r="UPO4" s="803"/>
      <c r="UPP4" s="803"/>
      <c r="UPQ4" s="802"/>
      <c r="UPR4" s="803"/>
      <c r="UPS4" s="803"/>
      <c r="UPT4" s="803"/>
      <c r="UPU4" s="802"/>
      <c r="UPV4" s="803"/>
      <c r="UPW4" s="803"/>
      <c r="UPX4" s="803"/>
      <c r="UPY4" s="802"/>
      <c r="UPZ4" s="803"/>
      <c r="UQA4" s="803"/>
      <c r="UQB4" s="803"/>
      <c r="UQC4" s="802"/>
      <c r="UQD4" s="803"/>
      <c r="UQE4" s="803"/>
      <c r="UQF4" s="803"/>
      <c r="UQG4" s="802"/>
      <c r="UQH4" s="803"/>
      <c r="UQI4" s="803"/>
      <c r="UQJ4" s="803"/>
      <c r="UQK4" s="802"/>
      <c r="UQL4" s="803"/>
      <c r="UQM4" s="803"/>
      <c r="UQN4" s="803"/>
      <c r="UQO4" s="802"/>
      <c r="UQP4" s="803"/>
      <c r="UQQ4" s="803"/>
      <c r="UQR4" s="803"/>
      <c r="UQS4" s="802"/>
      <c r="UQT4" s="803"/>
      <c r="UQU4" s="803"/>
      <c r="UQV4" s="803"/>
      <c r="UQW4" s="802"/>
      <c r="UQX4" s="803"/>
      <c r="UQY4" s="803"/>
      <c r="UQZ4" s="803"/>
      <c r="URA4" s="802"/>
      <c r="URB4" s="803"/>
      <c r="URC4" s="803"/>
      <c r="URD4" s="803"/>
      <c r="URE4" s="802"/>
      <c r="URF4" s="803"/>
      <c r="URG4" s="803"/>
      <c r="URH4" s="803"/>
      <c r="URI4" s="802"/>
      <c r="URJ4" s="803"/>
      <c r="URK4" s="803"/>
      <c r="URL4" s="803"/>
      <c r="URM4" s="802"/>
      <c r="URN4" s="803"/>
      <c r="URO4" s="803"/>
      <c r="URP4" s="803"/>
      <c r="URQ4" s="802"/>
      <c r="URR4" s="803"/>
      <c r="URS4" s="803"/>
      <c r="URT4" s="803"/>
      <c r="URU4" s="802"/>
      <c r="URV4" s="803"/>
      <c r="URW4" s="803"/>
      <c r="URX4" s="803"/>
      <c r="URY4" s="802"/>
      <c r="URZ4" s="803"/>
      <c r="USA4" s="803"/>
      <c r="USB4" s="803"/>
      <c r="USC4" s="802"/>
      <c r="USD4" s="803"/>
      <c r="USE4" s="803"/>
      <c r="USF4" s="803"/>
      <c r="USG4" s="802"/>
      <c r="USH4" s="803"/>
      <c r="USI4" s="803"/>
      <c r="USJ4" s="803"/>
      <c r="USK4" s="802"/>
      <c r="USL4" s="803"/>
      <c r="USM4" s="803"/>
      <c r="USN4" s="803"/>
      <c r="USO4" s="802"/>
      <c r="USP4" s="803"/>
      <c r="USQ4" s="803"/>
      <c r="USR4" s="803"/>
      <c r="USS4" s="802"/>
      <c r="UST4" s="803"/>
      <c r="USU4" s="803"/>
      <c r="USV4" s="803"/>
      <c r="USW4" s="802"/>
      <c r="USX4" s="803"/>
      <c r="USY4" s="803"/>
      <c r="USZ4" s="803"/>
      <c r="UTA4" s="802"/>
      <c r="UTB4" s="803"/>
      <c r="UTC4" s="803"/>
      <c r="UTD4" s="803"/>
      <c r="UTE4" s="802"/>
      <c r="UTF4" s="803"/>
      <c r="UTG4" s="803"/>
      <c r="UTH4" s="803"/>
      <c r="UTI4" s="802"/>
      <c r="UTJ4" s="803"/>
      <c r="UTK4" s="803"/>
      <c r="UTL4" s="803"/>
      <c r="UTM4" s="802"/>
      <c r="UTN4" s="803"/>
      <c r="UTO4" s="803"/>
      <c r="UTP4" s="803"/>
      <c r="UTQ4" s="802"/>
      <c r="UTR4" s="803"/>
      <c r="UTS4" s="803"/>
      <c r="UTT4" s="803"/>
      <c r="UTU4" s="802"/>
      <c r="UTV4" s="803"/>
      <c r="UTW4" s="803"/>
      <c r="UTX4" s="803"/>
      <c r="UTY4" s="802"/>
      <c r="UTZ4" s="803"/>
      <c r="UUA4" s="803"/>
      <c r="UUB4" s="803"/>
      <c r="UUC4" s="802"/>
      <c r="UUD4" s="803"/>
      <c r="UUE4" s="803"/>
      <c r="UUF4" s="803"/>
      <c r="UUG4" s="802"/>
      <c r="UUH4" s="803"/>
      <c r="UUI4" s="803"/>
      <c r="UUJ4" s="803"/>
      <c r="UUK4" s="802"/>
      <c r="UUL4" s="803"/>
      <c r="UUM4" s="803"/>
      <c r="UUN4" s="803"/>
      <c r="UUO4" s="802"/>
      <c r="UUP4" s="803"/>
      <c r="UUQ4" s="803"/>
      <c r="UUR4" s="803"/>
      <c r="UUS4" s="802"/>
      <c r="UUT4" s="803"/>
      <c r="UUU4" s="803"/>
      <c r="UUV4" s="803"/>
      <c r="UUW4" s="802"/>
      <c r="UUX4" s="803"/>
      <c r="UUY4" s="803"/>
      <c r="UUZ4" s="803"/>
      <c r="UVA4" s="802"/>
      <c r="UVB4" s="803"/>
      <c r="UVC4" s="803"/>
      <c r="UVD4" s="803"/>
      <c r="UVE4" s="802"/>
      <c r="UVF4" s="803"/>
      <c r="UVG4" s="803"/>
      <c r="UVH4" s="803"/>
      <c r="UVI4" s="802"/>
      <c r="UVJ4" s="803"/>
      <c r="UVK4" s="803"/>
      <c r="UVL4" s="803"/>
      <c r="UVM4" s="802"/>
      <c r="UVN4" s="803"/>
      <c r="UVO4" s="803"/>
      <c r="UVP4" s="803"/>
      <c r="UVQ4" s="802"/>
      <c r="UVR4" s="803"/>
      <c r="UVS4" s="803"/>
      <c r="UVT4" s="803"/>
      <c r="UVU4" s="802"/>
      <c r="UVV4" s="803"/>
      <c r="UVW4" s="803"/>
      <c r="UVX4" s="803"/>
      <c r="UVY4" s="802"/>
      <c r="UVZ4" s="803"/>
      <c r="UWA4" s="803"/>
      <c r="UWB4" s="803"/>
      <c r="UWC4" s="802"/>
      <c r="UWD4" s="803"/>
      <c r="UWE4" s="803"/>
      <c r="UWF4" s="803"/>
      <c r="UWG4" s="802"/>
      <c r="UWH4" s="803"/>
      <c r="UWI4" s="803"/>
      <c r="UWJ4" s="803"/>
      <c r="UWK4" s="802"/>
      <c r="UWL4" s="803"/>
      <c r="UWM4" s="803"/>
      <c r="UWN4" s="803"/>
      <c r="UWO4" s="802"/>
      <c r="UWP4" s="803"/>
      <c r="UWQ4" s="803"/>
      <c r="UWR4" s="803"/>
      <c r="UWS4" s="802"/>
      <c r="UWT4" s="803"/>
      <c r="UWU4" s="803"/>
      <c r="UWV4" s="803"/>
      <c r="UWW4" s="802"/>
      <c r="UWX4" s="803"/>
      <c r="UWY4" s="803"/>
      <c r="UWZ4" s="803"/>
      <c r="UXA4" s="802"/>
      <c r="UXB4" s="803"/>
      <c r="UXC4" s="803"/>
      <c r="UXD4" s="803"/>
      <c r="UXE4" s="802"/>
      <c r="UXF4" s="803"/>
      <c r="UXG4" s="803"/>
      <c r="UXH4" s="803"/>
      <c r="UXI4" s="802"/>
      <c r="UXJ4" s="803"/>
      <c r="UXK4" s="803"/>
      <c r="UXL4" s="803"/>
      <c r="UXM4" s="802"/>
      <c r="UXN4" s="803"/>
      <c r="UXO4" s="803"/>
      <c r="UXP4" s="803"/>
      <c r="UXQ4" s="802"/>
      <c r="UXR4" s="803"/>
      <c r="UXS4" s="803"/>
      <c r="UXT4" s="803"/>
      <c r="UXU4" s="802"/>
      <c r="UXV4" s="803"/>
      <c r="UXW4" s="803"/>
      <c r="UXX4" s="803"/>
      <c r="UXY4" s="802"/>
      <c r="UXZ4" s="803"/>
      <c r="UYA4" s="803"/>
      <c r="UYB4" s="803"/>
      <c r="UYC4" s="802"/>
      <c r="UYD4" s="803"/>
      <c r="UYE4" s="803"/>
      <c r="UYF4" s="803"/>
      <c r="UYG4" s="802"/>
      <c r="UYH4" s="803"/>
      <c r="UYI4" s="803"/>
      <c r="UYJ4" s="803"/>
      <c r="UYK4" s="802"/>
      <c r="UYL4" s="803"/>
      <c r="UYM4" s="803"/>
      <c r="UYN4" s="803"/>
      <c r="UYO4" s="802"/>
      <c r="UYP4" s="803"/>
      <c r="UYQ4" s="803"/>
      <c r="UYR4" s="803"/>
      <c r="UYS4" s="802"/>
      <c r="UYT4" s="803"/>
      <c r="UYU4" s="803"/>
      <c r="UYV4" s="803"/>
      <c r="UYW4" s="802"/>
      <c r="UYX4" s="803"/>
      <c r="UYY4" s="803"/>
      <c r="UYZ4" s="803"/>
      <c r="UZA4" s="802"/>
      <c r="UZB4" s="803"/>
      <c r="UZC4" s="803"/>
      <c r="UZD4" s="803"/>
      <c r="UZE4" s="802"/>
      <c r="UZF4" s="803"/>
      <c r="UZG4" s="803"/>
      <c r="UZH4" s="803"/>
      <c r="UZI4" s="802"/>
      <c r="UZJ4" s="803"/>
      <c r="UZK4" s="803"/>
      <c r="UZL4" s="803"/>
      <c r="UZM4" s="802"/>
      <c r="UZN4" s="803"/>
      <c r="UZO4" s="803"/>
      <c r="UZP4" s="803"/>
      <c r="UZQ4" s="802"/>
      <c r="UZR4" s="803"/>
      <c r="UZS4" s="803"/>
      <c r="UZT4" s="803"/>
      <c r="UZU4" s="802"/>
      <c r="UZV4" s="803"/>
      <c r="UZW4" s="803"/>
      <c r="UZX4" s="803"/>
      <c r="UZY4" s="802"/>
      <c r="UZZ4" s="803"/>
      <c r="VAA4" s="803"/>
      <c r="VAB4" s="803"/>
      <c r="VAC4" s="802"/>
      <c r="VAD4" s="803"/>
      <c r="VAE4" s="803"/>
      <c r="VAF4" s="803"/>
      <c r="VAG4" s="802"/>
      <c r="VAH4" s="803"/>
      <c r="VAI4" s="803"/>
      <c r="VAJ4" s="803"/>
      <c r="VAK4" s="802"/>
      <c r="VAL4" s="803"/>
      <c r="VAM4" s="803"/>
      <c r="VAN4" s="803"/>
      <c r="VAO4" s="802"/>
      <c r="VAP4" s="803"/>
      <c r="VAQ4" s="803"/>
      <c r="VAR4" s="803"/>
      <c r="VAS4" s="802"/>
      <c r="VAT4" s="803"/>
      <c r="VAU4" s="803"/>
      <c r="VAV4" s="803"/>
      <c r="VAW4" s="802"/>
      <c r="VAX4" s="803"/>
      <c r="VAY4" s="803"/>
      <c r="VAZ4" s="803"/>
      <c r="VBA4" s="802"/>
      <c r="VBB4" s="803"/>
      <c r="VBC4" s="803"/>
      <c r="VBD4" s="803"/>
      <c r="VBE4" s="802"/>
      <c r="VBF4" s="803"/>
      <c r="VBG4" s="803"/>
      <c r="VBH4" s="803"/>
      <c r="VBI4" s="802"/>
      <c r="VBJ4" s="803"/>
      <c r="VBK4" s="803"/>
      <c r="VBL4" s="803"/>
      <c r="VBM4" s="802"/>
      <c r="VBN4" s="803"/>
      <c r="VBO4" s="803"/>
      <c r="VBP4" s="803"/>
      <c r="VBQ4" s="802"/>
      <c r="VBR4" s="803"/>
      <c r="VBS4" s="803"/>
      <c r="VBT4" s="803"/>
      <c r="VBU4" s="802"/>
      <c r="VBV4" s="803"/>
      <c r="VBW4" s="803"/>
      <c r="VBX4" s="803"/>
      <c r="VBY4" s="802"/>
      <c r="VBZ4" s="803"/>
      <c r="VCA4" s="803"/>
      <c r="VCB4" s="803"/>
      <c r="VCC4" s="802"/>
      <c r="VCD4" s="803"/>
      <c r="VCE4" s="803"/>
      <c r="VCF4" s="803"/>
      <c r="VCG4" s="802"/>
      <c r="VCH4" s="803"/>
      <c r="VCI4" s="803"/>
      <c r="VCJ4" s="803"/>
      <c r="VCK4" s="802"/>
      <c r="VCL4" s="803"/>
      <c r="VCM4" s="803"/>
      <c r="VCN4" s="803"/>
      <c r="VCO4" s="802"/>
      <c r="VCP4" s="803"/>
      <c r="VCQ4" s="803"/>
      <c r="VCR4" s="803"/>
      <c r="VCS4" s="802"/>
      <c r="VCT4" s="803"/>
      <c r="VCU4" s="803"/>
      <c r="VCV4" s="803"/>
      <c r="VCW4" s="802"/>
      <c r="VCX4" s="803"/>
      <c r="VCY4" s="803"/>
      <c r="VCZ4" s="803"/>
      <c r="VDA4" s="802"/>
      <c r="VDB4" s="803"/>
      <c r="VDC4" s="803"/>
      <c r="VDD4" s="803"/>
      <c r="VDE4" s="802"/>
      <c r="VDF4" s="803"/>
      <c r="VDG4" s="803"/>
      <c r="VDH4" s="803"/>
      <c r="VDI4" s="802"/>
      <c r="VDJ4" s="803"/>
      <c r="VDK4" s="803"/>
      <c r="VDL4" s="803"/>
      <c r="VDM4" s="802"/>
      <c r="VDN4" s="803"/>
      <c r="VDO4" s="803"/>
      <c r="VDP4" s="803"/>
      <c r="VDQ4" s="802"/>
      <c r="VDR4" s="803"/>
      <c r="VDS4" s="803"/>
      <c r="VDT4" s="803"/>
      <c r="VDU4" s="802"/>
      <c r="VDV4" s="803"/>
      <c r="VDW4" s="803"/>
      <c r="VDX4" s="803"/>
      <c r="VDY4" s="802"/>
      <c r="VDZ4" s="803"/>
      <c r="VEA4" s="803"/>
      <c r="VEB4" s="803"/>
      <c r="VEC4" s="802"/>
      <c r="VED4" s="803"/>
      <c r="VEE4" s="803"/>
      <c r="VEF4" s="803"/>
      <c r="VEG4" s="802"/>
      <c r="VEH4" s="803"/>
      <c r="VEI4" s="803"/>
      <c r="VEJ4" s="803"/>
      <c r="VEK4" s="802"/>
      <c r="VEL4" s="803"/>
      <c r="VEM4" s="803"/>
      <c r="VEN4" s="803"/>
      <c r="VEO4" s="802"/>
      <c r="VEP4" s="803"/>
      <c r="VEQ4" s="803"/>
      <c r="VER4" s="803"/>
      <c r="VES4" s="802"/>
      <c r="VET4" s="803"/>
      <c r="VEU4" s="803"/>
      <c r="VEV4" s="803"/>
      <c r="VEW4" s="802"/>
      <c r="VEX4" s="803"/>
      <c r="VEY4" s="803"/>
      <c r="VEZ4" s="803"/>
      <c r="VFA4" s="802"/>
      <c r="VFB4" s="803"/>
      <c r="VFC4" s="803"/>
      <c r="VFD4" s="803"/>
      <c r="VFE4" s="802"/>
      <c r="VFF4" s="803"/>
      <c r="VFG4" s="803"/>
      <c r="VFH4" s="803"/>
      <c r="VFI4" s="802"/>
      <c r="VFJ4" s="803"/>
      <c r="VFK4" s="803"/>
      <c r="VFL4" s="803"/>
      <c r="VFM4" s="802"/>
      <c r="VFN4" s="803"/>
      <c r="VFO4" s="803"/>
      <c r="VFP4" s="803"/>
      <c r="VFQ4" s="802"/>
      <c r="VFR4" s="803"/>
      <c r="VFS4" s="803"/>
      <c r="VFT4" s="803"/>
      <c r="VFU4" s="802"/>
      <c r="VFV4" s="803"/>
      <c r="VFW4" s="803"/>
      <c r="VFX4" s="803"/>
      <c r="VFY4" s="802"/>
      <c r="VFZ4" s="803"/>
      <c r="VGA4" s="803"/>
      <c r="VGB4" s="803"/>
      <c r="VGC4" s="802"/>
      <c r="VGD4" s="803"/>
      <c r="VGE4" s="803"/>
      <c r="VGF4" s="803"/>
      <c r="VGG4" s="802"/>
      <c r="VGH4" s="803"/>
      <c r="VGI4" s="803"/>
      <c r="VGJ4" s="803"/>
      <c r="VGK4" s="802"/>
      <c r="VGL4" s="803"/>
      <c r="VGM4" s="803"/>
      <c r="VGN4" s="803"/>
      <c r="VGO4" s="802"/>
      <c r="VGP4" s="803"/>
      <c r="VGQ4" s="803"/>
      <c r="VGR4" s="803"/>
      <c r="VGS4" s="802"/>
      <c r="VGT4" s="803"/>
      <c r="VGU4" s="803"/>
      <c r="VGV4" s="803"/>
      <c r="VGW4" s="802"/>
      <c r="VGX4" s="803"/>
      <c r="VGY4" s="803"/>
      <c r="VGZ4" s="803"/>
      <c r="VHA4" s="802"/>
      <c r="VHB4" s="803"/>
      <c r="VHC4" s="803"/>
      <c r="VHD4" s="803"/>
      <c r="VHE4" s="802"/>
      <c r="VHF4" s="803"/>
      <c r="VHG4" s="803"/>
      <c r="VHH4" s="803"/>
      <c r="VHI4" s="802"/>
      <c r="VHJ4" s="803"/>
      <c r="VHK4" s="803"/>
      <c r="VHL4" s="803"/>
      <c r="VHM4" s="802"/>
      <c r="VHN4" s="803"/>
      <c r="VHO4" s="803"/>
      <c r="VHP4" s="803"/>
      <c r="VHQ4" s="802"/>
      <c r="VHR4" s="803"/>
      <c r="VHS4" s="803"/>
      <c r="VHT4" s="803"/>
      <c r="VHU4" s="802"/>
      <c r="VHV4" s="803"/>
      <c r="VHW4" s="803"/>
      <c r="VHX4" s="803"/>
      <c r="VHY4" s="802"/>
      <c r="VHZ4" s="803"/>
      <c r="VIA4" s="803"/>
      <c r="VIB4" s="803"/>
      <c r="VIC4" s="802"/>
      <c r="VID4" s="803"/>
      <c r="VIE4" s="803"/>
      <c r="VIF4" s="803"/>
      <c r="VIG4" s="802"/>
      <c r="VIH4" s="803"/>
      <c r="VII4" s="803"/>
      <c r="VIJ4" s="803"/>
      <c r="VIK4" s="802"/>
      <c r="VIL4" s="803"/>
      <c r="VIM4" s="803"/>
      <c r="VIN4" s="803"/>
      <c r="VIO4" s="802"/>
      <c r="VIP4" s="803"/>
      <c r="VIQ4" s="803"/>
      <c r="VIR4" s="803"/>
      <c r="VIS4" s="802"/>
      <c r="VIT4" s="803"/>
      <c r="VIU4" s="803"/>
      <c r="VIV4" s="803"/>
      <c r="VIW4" s="802"/>
      <c r="VIX4" s="803"/>
      <c r="VIY4" s="803"/>
      <c r="VIZ4" s="803"/>
      <c r="VJA4" s="802"/>
      <c r="VJB4" s="803"/>
      <c r="VJC4" s="803"/>
      <c r="VJD4" s="803"/>
      <c r="VJE4" s="802"/>
      <c r="VJF4" s="803"/>
      <c r="VJG4" s="803"/>
      <c r="VJH4" s="803"/>
      <c r="VJI4" s="802"/>
      <c r="VJJ4" s="803"/>
      <c r="VJK4" s="803"/>
      <c r="VJL4" s="803"/>
      <c r="VJM4" s="802"/>
      <c r="VJN4" s="803"/>
      <c r="VJO4" s="803"/>
      <c r="VJP4" s="803"/>
      <c r="VJQ4" s="802"/>
      <c r="VJR4" s="803"/>
      <c r="VJS4" s="803"/>
      <c r="VJT4" s="803"/>
      <c r="VJU4" s="802"/>
      <c r="VJV4" s="803"/>
      <c r="VJW4" s="803"/>
      <c r="VJX4" s="803"/>
      <c r="VJY4" s="802"/>
      <c r="VJZ4" s="803"/>
      <c r="VKA4" s="803"/>
      <c r="VKB4" s="803"/>
      <c r="VKC4" s="802"/>
      <c r="VKD4" s="803"/>
      <c r="VKE4" s="803"/>
      <c r="VKF4" s="803"/>
      <c r="VKG4" s="802"/>
      <c r="VKH4" s="803"/>
      <c r="VKI4" s="803"/>
      <c r="VKJ4" s="803"/>
      <c r="VKK4" s="802"/>
      <c r="VKL4" s="803"/>
      <c r="VKM4" s="803"/>
      <c r="VKN4" s="803"/>
      <c r="VKO4" s="802"/>
      <c r="VKP4" s="803"/>
      <c r="VKQ4" s="803"/>
      <c r="VKR4" s="803"/>
      <c r="VKS4" s="802"/>
      <c r="VKT4" s="803"/>
      <c r="VKU4" s="803"/>
      <c r="VKV4" s="803"/>
      <c r="VKW4" s="802"/>
      <c r="VKX4" s="803"/>
      <c r="VKY4" s="803"/>
      <c r="VKZ4" s="803"/>
      <c r="VLA4" s="802"/>
      <c r="VLB4" s="803"/>
      <c r="VLC4" s="803"/>
      <c r="VLD4" s="803"/>
      <c r="VLE4" s="802"/>
      <c r="VLF4" s="803"/>
      <c r="VLG4" s="803"/>
      <c r="VLH4" s="803"/>
      <c r="VLI4" s="802"/>
      <c r="VLJ4" s="803"/>
      <c r="VLK4" s="803"/>
      <c r="VLL4" s="803"/>
      <c r="VLM4" s="802"/>
      <c r="VLN4" s="803"/>
      <c r="VLO4" s="803"/>
      <c r="VLP4" s="803"/>
      <c r="VLQ4" s="802"/>
      <c r="VLR4" s="803"/>
      <c r="VLS4" s="803"/>
      <c r="VLT4" s="803"/>
      <c r="VLU4" s="802"/>
      <c r="VLV4" s="803"/>
      <c r="VLW4" s="803"/>
      <c r="VLX4" s="803"/>
      <c r="VLY4" s="802"/>
      <c r="VLZ4" s="803"/>
      <c r="VMA4" s="803"/>
      <c r="VMB4" s="803"/>
      <c r="VMC4" s="802"/>
      <c r="VMD4" s="803"/>
      <c r="VME4" s="803"/>
      <c r="VMF4" s="803"/>
      <c r="VMG4" s="802"/>
      <c r="VMH4" s="803"/>
      <c r="VMI4" s="803"/>
      <c r="VMJ4" s="803"/>
      <c r="VMK4" s="802"/>
      <c r="VML4" s="803"/>
      <c r="VMM4" s="803"/>
      <c r="VMN4" s="803"/>
      <c r="VMO4" s="802"/>
      <c r="VMP4" s="803"/>
      <c r="VMQ4" s="803"/>
      <c r="VMR4" s="803"/>
      <c r="VMS4" s="802"/>
      <c r="VMT4" s="803"/>
      <c r="VMU4" s="803"/>
      <c r="VMV4" s="803"/>
      <c r="VMW4" s="802"/>
      <c r="VMX4" s="803"/>
      <c r="VMY4" s="803"/>
      <c r="VMZ4" s="803"/>
      <c r="VNA4" s="802"/>
      <c r="VNB4" s="803"/>
      <c r="VNC4" s="803"/>
      <c r="VND4" s="803"/>
      <c r="VNE4" s="802"/>
      <c r="VNF4" s="803"/>
      <c r="VNG4" s="803"/>
      <c r="VNH4" s="803"/>
      <c r="VNI4" s="802"/>
      <c r="VNJ4" s="803"/>
      <c r="VNK4" s="803"/>
      <c r="VNL4" s="803"/>
      <c r="VNM4" s="802"/>
      <c r="VNN4" s="803"/>
      <c r="VNO4" s="803"/>
      <c r="VNP4" s="803"/>
      <c r="VNQ4" s="802"/>
      <c r="VNR4" s="803"/>
      <c r="VNS4" s="803"/>
      <c r="VNT4" s="803"/>
      <c r="VNU4" s="802"/>
      <c r="VNV4" s="803"/>
      <c r="VNW4" s="803"/>
      <c r="VNX4" s="803"/>
      <c r="VNY4" s="802"/>
      <c r="VNZ4" s="803"/>
      <c r="VOA4" s="803"/>
      <c r="VOB4" s="803"/>
      <c r="VOC4" s="802"/>
      <c r="VOD4" s="803"/>
      <c r="VOE4" s="803"/>
      <c r="VOF4" s="803"/>
      <c r="VOG4" s="802"/>
      <c r="VOH4" s="803"/>
      <c r="VOI4" s="803"/>
      <c r="VOJ4" s="803"/>
      <c r="VOK4" s="802"/>
      <c r="VOL4" s="803"/>
      <c r="VOM4" s="803"/>
      <c r="VON4" s="803"/>
      <c r="VOO4" s="802"/>
      <c r="VOP4" s="803"/>
      <c r="VOQ4" s="803"/>
      <c r="VOR4" s="803"/>
      <c r="VOS4" s="802"/>
      <c r="VOT4" s="803"/>
      <c r="VOU4" s="803"/>
      <c r="VOV4" s="803"/>
      <c r="VOW4" s="802"/>
      <c r="VOX4" s="803"/>
      <c r="VOY4" s="803"/>
      <c r="VOZ4" s="803"/>
      <c r="VPA4" s="802"/>
      <c r="VPB4" s="803"/>
      <c r="VPC4" s="803"/>
      <c r="VPD4" s="803"/>
      <c r="VPE4" s="802"/>
      <c r="VPF4" s="803"/>
      <c r="VPG4" s="803"/>
      <c r="VPH4" s="803"/>
      <c r="VPI4" s="802"/>
      <c r="VPJ4" s="803"/>
      <c r="VPK4" s="803"/>
      <c r="VPL4" s="803"/>
      <c r="VPM4" s="802"/>
      <c r="VPN4" s="803"/>
      <c r="VPO4" s="803"/>
      <c r="VPP4" s="803"/>
      <c r="VPQ4" s="802"/>
      <c r="VPR4" s="803"/>
      <c r="VPS4" s="803"/>
      <c r="VPT4" s="803"/>
      <c r="VPU4" s="802"/>
      <c r="VPV4" s="803"/>
      <c r="VPW4" s="803"/>
      <c r="VPX4" s="803"/>
      <c r="VPY4" s="802"/>
      <c r="VPZ4" s="803"/>
      <c r="VQA4" s="803"/>
      <c r="VQB4" s="803"/>
      <c r="VQC4" s="802"/>
      <c r="VQD4" s="803"/>
      <c r="VQE4" s="803"/>
      <c r="VQF4" s="803"/>
      <c r="VQG4" s="802"/>
      <c r="VQH4" s="803"/>
      <c r="VQI4" s="803"/>
      <c r="VQJ4" s="803"/>
      <c r="VQK4" s="802"/>
      <c r="VQL4" s="803"/>
      <c r="VQM4" s="803"/>
      <c r="VQN4" s="803"/>
      <c r="VQO4" s="802"/>
      <c r="VQP4" s="803"/>
      <c r="VQQ4" s="803"/>
      <c r="VQR4" s="803"/>
      <c r="VQS4" s="802"/>
      <c r="VQT4" s="803"/>
      <c r="VQU4" s="803"/>
      <c r="VQV4" s="803"/>
      <c r="VQW4" s="802"/>
      <c r="VQX4" s="803"/>
      <c r="VQY4" s="803"/>
      <c r="VQZ4" s="803"/>
      <c r="VRA4" s="802"/>
      <c r="VRB4" s="803"/>
      <c r="VRC4" s="803"/>
      <c r="VRD4" s="803"/>
      <c r="VRE4" s="802"/>
      <c r="VRF4" s="803"/>
      <c r="VRG4" s="803"/>
      <c r="VRH4" s="803"/>
      <c r="VRI4" s="802"/>
      <c r="VRJ4" s="803"/>
      <c r="VRK4" s="803"/>
      <c r="VRL4" s="803"/>
      <c r="VRM4" s="802"/>
      <c r="VRN4" s="803"/>
      <c r="VRO4" s="803"/>
      <c r="VRP4" s="803"/>
      <c r="VRQ4" s="802"/>
      <c r="VRR4" s="803"/>
      <c r="VRS4" s="803"/>
      <c r="VRT4" s="803"/>
      <c r="VRU4" s="802"/>
      <c r="VRV4" s="803"/>
      <c r="VRW4" s="803"/>
      <c r="VRX4" s="803"/>
      <c r="VRY4" s="802"/>
      <c r="VRZ4" s="803"/>
      <c r="VSA4" s="803"/>
      <c r="VSB4" s="803"/>
      <c r="VSC4" s="802"/>
      <c r="VSD4" s="803"/>
      <c r="VSE4" s="803"/>
      <c r="VSF4" s="803"/>
      <c r="VSG4" s="802"/>
      <c r="VSH4" s="803"/>
      <c r="VSI4" s="803"/>
      <c r="VSJ4" s="803"/>
      <c r="VSK4" s="802"/>
      <c r="VSL4" s="803"/>
      <c r="VSM4" s="803"/>
      <c r="VSN4" s="803"/>
      <c r="VSO4" s="802"/>
      <c r="VSP4" s="803"/>
      <c r="VSQ4" s="803"/>
      <c r="VSR4" s="803"/>
      <c r="VSS4" s="802"/>
      <c r="VST4" s="803"/>
      <c r="VSU4" s="803"/>
      <c r="VSV4" s="803"/>
      <c r="VSW4" s="802"/>
      <c r="VSX4" s="803"/>
      <c r="VSY4" s="803"/>
      <c r="VSZ4" s="803"/>
      <c r="VTA4" s="802"/>
      <c r="VTB4" s="803"/>
      <c r="VTC4" s="803"/>
      <c r="VTD4" s="803"/>
      <c r="VTE4" s="802"/>
      <c r="VTF4" s="803"/>
      <c r="VTG4" s="803"/>
      <c r="VTH4" s="803"/>
      <c r="VTI4" s="802"/>
      <c r="VTJ4" s="803"/>
      <c r="VTK4" s="803"/>
      <c r="VTL4" s="803"/>
      <c r="VTM4" s="802"/>
      <c r="VTN4" s="803"/>
      <c r="VTO4" s="803"/>
      <c r="VTP4" s="803"/>
      <c r="VTQ4" s="802"/>
      <c r="VTR4" s="803"/>
      <c r="VTS4" s="803"/>
      <c r="VTT4" s="803"/>
      <c r="VTU4" s="802"/>
      <c r="VTV4" s="803"/>
      <c r="VTW4" s="803"/>
      <c r="VTX4" s="803"/>
      <c r="VTY4" s="802"/>
      <c r="VTZ4" s="803"/>
      <c r="VUA4" s="803"/>
      <c r="VUB4" s="803"/>
      <c r="VUC4" s="802"/>
      <c r="VUD4" s="803"/>
      <c r="VUE4" s="803"/>
      <c r="VUF4" s="803"/>
      <c r="VUG4" s="802"/>
      <c r="VUH4" s="803"/>
      <c r="VUI4" s="803"/>
      <c r="VUJ4" s="803"/>
      <c r="VUK4" s="802"/>
      <c r="VUL4" s="803"/>
      <c r="VUM4" s="803"/>
      <c r="VUN4" s="803"/>
      <c r="VUO4" s="802"/>
      <c r="VUP4" s="803"/>
      <c r="VUQ4" s="803"/>
      <c r="VUR4" s="803"/>
      <c r="VUS4" s="802"/>
      <c r="VUT4" s="803"/>
      <c r="VUU4" s="803"/>
      <c r="VUV4" s="803"/>
      <c r="VUW4" s="802"/>
      <c r="VUX4" s="803"/>
      <c r="VUY4" s="803"/>
      <c r="VUZ4" s="803"/>
      <c r="VVA4" s="802"/>
      <c r="VVB4" s="803"/>
      <c r="VVC4" s="803"/>
      <c r="VVD4" s="803"/>
      <c r="VVE4" s="802"/>
      <c r="VVF4" s="803"/>
      <c r="VVG4" s="803"/>
      <c r="VVH4" s="803"/>
      <c r="VVI4" s="802"/>
      <c r="VVJ4" s="803"/>
      <c r="VVK4" s="803"/>
      <c r="VVL4" s="803"/>
      <c r="VVM4" s="802"/>
      <c r="VVN4" s="803"/>
      <c r="VVO4" s="803"/>
      <c r="VVP4" s="803"/>
      <c r="VVQ4" s="802"/>
      <c r="VVR4" s="803"/>
      <c r="VVS4" s="803"/>
      <c r="VVT4" s="803"/>
      <c r="VVU4" s="802"/>
      <c r="VVV4" s="803"/>
      <c r="VVW4" s="803"/>
      <c r="VVX4" s="803"/>
      <c r="VVY4" s="802"/>
      <c r="VVZ4" s="803"/>
      <c r="VWA4" s="803"/>
      <c r="VWB4" s="803"/>
      <c r="VWC4" s="802"/>
      <c r="VWD4" s="803"/>
      <c r="VWE4" s="803"/>
      <c r="VWF4" s="803"/>
      <c r="VWG4" s="802"/>
      <c r="VWH4" s="803"/>
      <c r="VWI4" s="803"/>
      <c r="VWJ4" s="803"/>
      <c r="VWK4" s="802"/>
      <c r="VWL4" s="803"/>
      <c r="VWM4" s="803"/>
      <c r="VWN4" s="803"/>
      <c r="VWO4" s="802"/>
      <c r="VWP4" s="803"/>
      <c r="VWQ4" s="803"/>
      <c r="VWR4" s="803"/>
      <c r="VWS4" s="802"/>
      <c r="VWT4" s="803"/>
      <c r="VWU4" s="803"/>
      <c r="VWV4" s="803"/>
      <c r="VWW4" s="802"/>
      <c r="VWX4" s="803"/>
      <c r="VWY4" s="803"/>
      <c r="VWZ4" s="803"/>
      <c r="VXA4" s="802"/>
      <c r="VXB4" s="803"/>
      <c r="VXC4" s="803"/>
      <c r="VXD4" s="803"/>
      <c r="VXE4" s="802"/>
      <c r="VXF4" s="803"/>
      <c r="VXG4" s="803"/>
      <c r="VXH4" s="803"/>
      <c r="VXI4" s="802"/>
      <c r="VXJ4" s="803"/>
      <c r="VXK4" s="803"/>
      <c r="VXL4" s="803"/>
      <c r="VXM4" s="802"/>
      <c r="VXN4" s="803"/>
      <c r="VXO4" s="803"/>
      <c r="VXP4" s="803"/>
      <c r="VXQ4" s="802"/>
      <c r="VXR4" s="803"/>
      <c r="VXS4" s="803"/>
      <c r="VXT4" s="803"/>
      <c r="VXU4" s="802"/>
      <c r="VXV4" s="803"/>
      <c r="VXW4" s="803"/>
      <c r="VXX4" s="803"/>
      <c r="VXY4" s="802"/>
      <c r="VXZ4" s="803"/>
      <c r="VYA4" s="803"/>
      <c r="VYB4" s="803"/>
      <c r="VYC4" s="802"/>
      <c r="VYD4" s="803"/>
      <c r="VYE4" s="803"/>
      <c r="VYF4" s="803"/>
      <c r="VYG4" s="802"/>
      <c r="VYH4" s="803"/>
      <c r="VYI4" s="803"/>
      <c r="VYJ4" s="803"/>
      <c r="VYK4" s="802"/>
      <c r="VYL4" s="803"/>
      <c r="VYM4" s="803"/>
      <c r="VYN4" s="803"/>
      <c r="VYO4" s="802"/>
      <c r="VYP4" s="803"/>
      <c r="VYQ4" s="803"/>
      <c r="VYR4" s="803"/>
      <c r="VYS4" s="802"/>
      <c r="VYT4" s="803"/>
      <c r="VYU4" s="803"/>
      <c r="VYV4" s="803"/>
      <c r="VYW4" s="802"/>
      <c r="VYX4" s="803"/>
      <c r="VYY4" s="803"/>
      <c r="VYZ4" s="803"/>
      <c r="VZA4" s="802"/>
      <c r="VZB4" s="803"/>
      <c r="VZC4" s="803"/>
      <c r="VZD4" s="803"/>
      <c r="VZE4" s="802"/>
      <c r="VZF4" s="803"/>
      <c r="VZG4" s="803"/>
      <c r="VZH4" s="803"/>
      <c r="VZI4" s="802"/>
      <c r="VZJ4" s="803"/>
      <c r="VZK4" s="803"/>
      <c r="VZL4" s="803"/>
      <c r="VZM4" s="802"/>
      <c r="VZN4" s="803"/>
      <c r="VZO4" s="803"/>
      <c r="VZP4" s="803"/>
      <c r="VZQ4" s="802"/>
      <c r="VZR4" s="803"/>
      <c r="VZS4" s="803"/>
      <c r="VZT4" s="803"/>
      <c r="VZU4" s="802"/>
      <c r="VZV4" s="803"/>
      <c r="VZW4" s="803"/>
      <c r="VZX4" s="803"/>
      <c r="VZY4" s="802"/>
      <c r="VZZ4" s="803"/>
      <c r="WAA4" s="803"/>
      <c r="WAB4" s="803"/>
      <c r="WAC4" s="802"/>
      <c r="WAD4" s="803"/>
      <c r="WAE4" s="803"/>
      <c r="WAF4" s="803"/>
      <c r="WAG4" s="802"/>
      <c r="WAH4" s="803"/>
      <c r="WAI4" s="803"/>
      <c r="WAJ4" s="803"/>
      <c r="WAK4" s="802"/>
      <c r="WAL4" s="803"/>
      <c r="WAM4" s="803"/>
      <c r="WAN4" s="803"/>
      <c r="WAO4" s="802"/>
      <c r="WAP4" s="803"/>
      <c r="WAQ4" s="803"/>
      <c r="WAR4" s="803"/>
      <c r="WAS4" s="802"/>
      <c r="WAT4" s="803"/>
      <c r="WAU4" s="803"/>
      <c r="WAV4" s="803"/>
      <c r="WAW4" s="802"/>
      <c r="WAX4" s="803"/>
      <c r="WAY4" s="803"/>
      <c r="WAZ4" s="803"/>
      <c r="WBA4" s="802"/>
      <c r="WBB4" s="803"/>
      <c r="WBC4" s="803"/>
      <c r="WBD4" s="803"/>
      <c r="WBE4" s="802"/>
      <c r="WBF4" s="803"/>
      <c r="WBG4" s="803"/>
      <c r="WBH4" s="803"/>
      <c r="WBI4" s="802"/>
      <c r="WBJ4" s="803"/>
      <c r="WBK4" s="803"/>
      <c r="WBL4" s="803"/>
      <c r="WBM4" s="802"/>
      <c r="WBN4" s="803"/>
      <c r="WBO4" s="803"/>
      <c r="WBP4" s="803"/>
      <c r="WBQ4" s="802"/>
      <c r="WBR4" s="803"/>
      <c r="WBS4" s="803"/>
      <c r="WBT4" s="803"/>
      <c r="WBU4" s="802"/>
      <c r="WBV4" s="803"/>
      <c r="WBW4" s="803"/>
      <c r="WBX4" s="803"/>
      <c r="WBY4" s="802"/>
      <c r="WBZ4" s="803"/>
      <c r="WCA4" s="803"/>
      <c r="WCB4" s="803"/>
      <c r="WCC4" s="802"/>
      <c r="WCD4" s="803"/>
      <c r="WCE4" s="803"/>
      <c r="WCF4" s="803"/>
      <c r="WCG4" s="802"/>
      <c r="WCH4" s="803"/>
      <c r="WCI4" s="803"/>
      <c r="WCJ4" s="803"/>
      <c r="WCK4" s="802"/>
      <c r="WCL4" s="803"/>
      <c r="WCM4" s="803"/>
      <c r="WCN4" s="803"/>
      <c r="WCO4" s="802"/>
      <c r="WCP4" s="803"/>
      <c r="WCQ4" s="803"/>
      <c r="WCR4" s="803"/>
      <c r="WCS4" s="802"/>
      <c r="WCT4" s="803"/>
      <c r="WCU4" s="803"/>
      <c r="WCV4" s="803"/>
      <c r="WCW4" s="802"/>
      <c r="WCX4" s="803"/>
      <c r="WCY4" s="803"/>
      <c r="WCZ4" s="803"/>
      <c r="WDA4" s="802"/>
      <c r="WDB4" s="803"/>
      <c r="WDC4" s="803"/>
      <c r="WDD4" s="803"/>
      <c r="WDE4" s="802"/>
      <c r="WDF4" s="803"/>
      <c r="WDG4" s="803"/>
      <c r="WDH4" s="803"/>
      <c r="WDI4" s="802"/>
      <c r="WDJ4" s="803"/>
      <c r="WDK4" s="803"/>
      <c r="WDL4" s="803"/>
      <c r="WDM4" s="802"/>
      <c r="WDN4" s="803"/>
      <c r="WDO4" s="803"/>
      <c r="WDP4" s="803"/>
      <c r="WDQ4" s="802"/>
      <c r="WDR4" s="803"/>
      <c r="WDS4" s="803"/>
      <c r="WDT4" s="803"/>
      <c r="WDU4" s="802"/>
      <c r="WDV4" s="803"/>
      <c r="WDW4" s="803"/>
      <c r="WDX4" s="803"/>
      <c r="WDY4" s="802"/>
      <c r="WDZ4" s="803"/>
      <c r="WEA4" s="803"/>
      <c r="WEB4" s="803"/>
      <c r="WEC4" s="802"/>
      <c r="WED4" s="803"/>
      <c r="WEE4" s="803"/>
      <c r="WEF4" s="803"/>
      <c r="WEG4" s="802"/>
      <c r="WEH4" s="803"/>
      <c r="WEI4" s="803"/>
      <c r="WEJ4" s="803"/>
      <c r="WEK4" s="802"/>
      <c r="WEL4" s="803"/>
      <c r="WEM4" s="803"/>
      <c r="WEN4" s="803"/>
      <c r="WEO4" s="802"/>
      <c r="WEP4" s="803"/>
      <c r="WEQ4" s="803"/>
      <c r="WER4" s="803"/>
      <c r="WES4" s="802"/>
      <c r="WET4" s="803"/>
      <c r="WEU4" s="803"/>
      <c r="WEV4" s="803"/>
      <c r="WEW4" s="802"/>
      <c r="WEX4" s="803"/>
      <c r="WEY4" s="803"/>
      <c r="WEZ4" s="803"/>
      <c r="WFA4" s="802"/>
      <c r="WFB4" s="803"/>
      <c r="WFC4" s="803"/>
      <c r="WFD4" s="803"/>
      <c r="WFE4" s="802"/>
      <c r="WFF4" s="803"/>
      <c r="WFG4" s="803"/>
      <c r="WFH4" s="803"/>
      <c r="WFI4" s="802"/>
      <c r="WFJ4" s="803"/>
      <c r="WFK4" s="803"/>
      <c r="WFL4" s="803"/>
      <c r="WFM4" s="802"/>
      <c r="WFN4" s="803"/>
      <c r="WFO4" s="803"/>
      <c r="WFP4" s="803"/>
      <c r="WFQ4" s="802"/>
      <c r="WFR4" s="803"/>
      <c r="WFS4" s="803"/>
      <c r="WFT4" s="803"/>
      <c r="WFU4" s="802"/>
      <c r="WFV4" s="803"/>
      <c r="WFW4" s="803"/>
      <c r="WFX4" s="803"/>
      <c r="WFY4" s="802"/>
      <c r="WFZ4" s="803"/>
      <c r="WGA4" s="803"/>
      <c r="WGB4" s="803"/>
      <c r="WGC4" s="802"/>
      <c r="WGD4" s="803"/>
      <c r="WGE4" s="803"/>
      <c r="WGF4" s="803"/>
      <c r="WGG4" s="802"/>
      <c r="WGH4" s="803"/>
      <c r="WGI4" s="803"/>
      <c r="WGJ4" s="803"/>
      <c r="WGK4" s="802"/>
      <c r="WGL4" s="803"/>
      <c r="WGM4" s="803"/>
      <c r="WGN4" s="803"/>
      <c r="WGO4" s="802"/>
      <c r="WGP4" s="803"/>
      <c r="WGQ4" s="803"/>
      <c r="WGR4" s="803"/>
      <c r="WGS4" s="802"/>
      <c r="WGT4" s="803"/>
      <c r="WGU4" s="803"/>
      <c r="WGV4" s="803"/>
      <c r="WGW4" s="802"/>
      <c r="WGX4" s="803"/>
      <c r="WGY4" s="803"/>
      <c r="WGZ4" s="803"/>
      <c r="WHA4" s="802"/>
      <c r="WHB4" s="803"/>
      <c r="WHC4" s="803"/>
      <c r="WHD4" s="803"/>
      <c r="WHE4" s="802"/>
      <c r="WHF4" s="803"/>
      <c r="WHG4" s="803"/>
      <c r="WHH4" s="803"/>
      <c r="WHI4" s="802"/>
      <c r="WHJ4" s="803"/>
      <c r="WHK4" s="803"/>
      <c r="WHL4" s="803"/>
      <c r="WHM4" s="802"/>
      <c r="WHN4" s="803"/>
      <c r="WHO4" s="803"/>
      <c r="WHP4" s="803"/>
      <c r="WHQ4" s="802"/>
      <c r="WHR4" s="803"/>
      <c r="WHS4" s="803"/>
      <c r="WHT4" s="803"/>
      <c r="WHU4" s="802"/>
      <c r="WHV4" s="803"/>
      <c r="WHW4" s="803"/>
      <c r="WHX4" s="803"/>
      <c r="WHY4" s="802"/>
      <c r="WHZ4" s="803"/>
      <c r="WIA4" s="803"/>
      <c r="WIB4" s="803"/>
      <c r="WIC4" s="802"/>
      <c r="WID4" s="803"/>
      <c r="WIE4" s="803"/>
      <c r="WIF4" s="803"/>
      <c r="WIG4" s="802"/>
      <c r="WIH4" s="803"/>
      <c r="WII4" s="803"/>
      <c r="WIJ4" s="803"/>
      <c r="WIK4" s="802"/>
      <c r="WIL4" s="803"/>
      <c r="WIM4" s="803"/>
      <c r="WIN4" s="803"/>
      <c r="WIO4" s="802"/>
      <c r="WIP4" s="803"/>
      <c r="WIQ4" s="803"/>
      <c r="WIR4" s="803"/>
      <c r="WIS4" s="802"/>
      <c r="WIT4" s="803"/>
      <c r="WIU4" s="803"/>
      <c r="WIV4" s="803"/>
      <c r="WIW4" s="802"/>
      <c r="WIX4" s="803"/>
      <c r="WIY4" s="803"/>
      <c r="WIZ4" s="803"/>
      <c r="WJA4" s="802"/>
      <c r="WJB4" s="803"/>
      <c r="WJC4" s="803"/>
      <c r="WJD4" s="803"/>
      <c r="WJE4" s="802"/>
      <c r="WJF4" s="803"/>
      <c r="WJG4" s="803"/>
      <c r="WJH4" s="803"/>
      <c r="WJI4" s="802"/>
      <c r="WJJ4" s="803"/>
      <c r="WJK4" s="803"/>
      <c r="WJL4" s="803"/>
      <c r="WJM4" s="802"/>
      <c r="WJN4" s="803"/>
      <c r="WJO4" s="803"/>
      <c r="WJP4" s="803"/>
      <c r="WJQ4" s="802"/>
      <c r="WJR4" s="803"/>
      <c r="WJS4" s="803"/>
      <c r="WJT4" s="803"/>
      <c r="WJU4" s="802"/>
      <c r="WJV4" s="803"/>
      <c r="WJW4" s="803"/>
      <c r="WJX4" s="803"/>
      <c r="WJY4" s="802"/>
      <c r="WJZ4" s="803"/>
      <c r="WKA4" s="803"/>
      <c r="WKB4" s="803"/>
      <c r="WKC4" s="802"/>
      <c r="WKD4" s="803"/>
      <c r="WKE4" s="803"/>
      <c r="WKF4" s="803"/>
      <c r="WKG4" s="802"/>
      <c r="WKH4" s="803"/>
      <c r="WKI4" s="803"/>
      <c r="WKJ4" s="803"/>
      <c r="WKK4" s="802"/>
      <c r="WKL4" s="803"/>
      <c r="WKM4" s="803"/>
      <c r="WKN4" s="803"/>
      <c r="WKO4" s="802"/>
      <c r="WKP4" s="803"/>
      <c r="WKQ4" s="803"/>
      <c r="WKR4" s="803"/>
      <c r="WKS4" s="802"/>
      <c r="WKT4" s="803"/>
      <c r="WKU4" s="803"/>
      <c r="WKV4" s="803"/>
      <c r="WKW4" s="802"/>
      <c r="WKX4" s="803"/>
      <c r="WKY4" s="803"/>
      <c r="WKZ4" s="803"/>
      <c r="WLA4" s="802"/>
      <c r="WLB4" s="803"/>
      <c r="WLC4" s="803"/>
      <c r="WLD4" s="803"/>
      <c r="WLE4" s="802"/>
      <c r="WLF4" s="803"/>
      <c r="WLG4" s="803"/>
      <c r="WLH4" s="803"/>
      <c r="WLI4" s="802"/>
      <c r="WLJ4" s="803"/>
      <c r="WLK4" s="803"/>
      <c r="WLL4" s="803"/>
      <c r="WLM4" s="802"/>
      <c r="WLN4" s="803"/>
      <c r="WLO4" s="803"/>
      <c r="WLP4" s="803"/>
      <c r="WLQ4" s="802"/>
      <c r="WLR4" s="803"/>
      <c r="WLS4" s="803"/>
      <c r="WLT4" s="803"/>
      <c r="WLU4" s="802"/>
      <c r="WLV4" s="803"/>
      <c r="WLW4" s="803"/>
      <c r="WLX4" s="803"/>
      <c r="WLY4" s="802"/>
      <c r="WLZ4" s="803"/>
      <c r="WMA4" s="803"/>
      <c r="WMB4" s="803"/>
      <c r="WMC4" s="802"/>
      <c r="WMD4" s="803"/>
      <c r="WME4" s="803"/>
      <c r="WMF4" s="803"/>
      <c r="WMG4" s="802"/>
      <c r="WMH4" s="803"/>
      <c r="WMI4" s="803"/>
      <c r="WMJ4" s="803"/>
      <c r="WMK4" s="802"/>
      <c r="WML4" s="803"/>
      <c r="WMM4" s="803"/>
      <c r="WMN4" s="803"/>
      <c r="WMO4" s="802"/>
      <c r="WMP4" s="803"/>
      <c r="WMQ4" s="803"/>
      <c r="WMR4" s="803"/>
      <c r="WMS4" s="802"/>
      <c r="WMT4" s="803"/>
      <c r="WMU4" s="803"/>
      <c r="WMV4" s="803"/>
      <c r="WMW4" s="802"/>
      <c r="WMX4" s="803"/>
      <c r="WMY4" s="803"/>
      <c r="WMZ4" s="803"/>
      <c r="WNA4" s="802"/>
      <c r="WNB4" s="803"/>
      <c r="WNC4" s="803"/>
      <c r="WND4" s="803"/>
      <c r="WNE4" s="802"/>
      <c r="WNF4" s="803"/>
      <c r="WNG4" s="803"/>
      <c r="WNH4" s="803"/>
      <c r="WNI4" s="802"/>
      <c r="WNJ4" s="803"/>
      <c r="WNK4" s="803"/>
      <c r="WNL4" s="803"/>
      <c r="WNM4" s="802"/>
      <c r="WNN4" s="803"/>
      <c r="WNO4" s="803"/>
      <c r="WNP4" s="803"/>
      <c r="WNQ4" s="802"/>
      <c r="WNR4" s="803"/>
      <c r="WNS4" s="803"/>
      <c r="WNT4" s="803"/>
      <c r="WNU4" s="802"/>
      <c r="WNV4" s="803"/>
      <c r="WNW4" s="803"/>
      <c r="WNX4" s="803"/>
      <c r="WNY4" s="802"/>
      <c r="WNZ4" s="803"/>
      <c r="WOA4" s="803"/>
      <c r="WOB4" s="803"/>
      <c r="WOC4" s="802"/>
      <c r="WOD4" s="803"/>
      <c r="WOE4" s="803"/>
      <c r="WOF4" s="803"/>
      <c r="WOG4" s="802"/>
      <c r="WOH4" s="803"/>
      <c r="WOI4" s="803"/>
      <c r="WOJ4" s="803"/>
      <c r="WOK4" s="802"/>
      <c r="WOL4" s="803"/>
      <c r="WOM4" s="803"/>
      <c r="WON4" s="803"/>
      <c r="WOO4" s="802"/>
      <c r="WOP4" s="803"/>
      <c r="WOQ4" s="803"/>
      <c r="WOR4" s="803"/>
      <c r="WOS4" s="802"/>
      <c r="WOT4" s="803"/>
      <c r="WOU4" s="803"/>
      <c r="WOV4" s="803"/>
      <c r="WOW4" s="802"/>
      <c r="WOX4" s="803"/>
      <c r="WOY4" s="803"/>
      <c r="WOZ4" s="803"/>
      <c r="WPA4" s="802"/>
      <c r="WPB4" s="803"/>
      <c r="WPC4" s="803"/>
      <c r="WPD4" s="803"/>
      <c r="WPE4" s="802"/>
      <c r="WPF4" s="803"/>
      <c r="WPG4" s="803"/>
      <c r="WPH4" s="803"/>
      <c r="WPI4" s="802"/>
      <c r="WPJ4" s="803"/>
      <c r="WPK4" s="803"/>
      <c r="WPL4" s="803"/>
      <c r="WPM4" s="802"/>
      <c r="WPN4" s="803"/>
      <c r="WPO4" s="803"/>
      <c r="WPP4" s="803"/>
      <c r="WPQ4" s="802"/>
      <c r="WPR4" s="803"/>
      <c r="WPS4" s="803"/>
      <c r="WPT4" s="803"/>
      <c r="WPU4" s="802"/>
      <c r="WPV4" s="803"/>
      <c r="WPW4" s="803"/>
      <c r="WPX4" s="803"/>
      <c r="WPY4" s="802"/>
      <c r="WPZ4" s="803"/>
      <c r="WQA4" s="803"/>
      <c r="WQB4" s="803"/>
      <c r="WQC4" s="802"/>
      <c r="WQD4" s="803"/>
      <c r="WQE4" s="803"/>
      <c r="WQF4" s="803"/>
      <c r="WQG4" s="802"/>
      <c r="WQH4" s="803"/>
      <c r="WQI4" s="803"/>
      <c r="WQJ4" s="803"/>
      <c r="WQK4" s="802"/>
      <c r="WQL4" s="803"/>
      <c r="WQM4" s="803"/>
      <c r="WQN4" s="803"/>
      <c r="WQO4" s="802"/>
      <c r="WQP4" s="803"/>
      <c r="WQQ4" s="803"/>
      <c r="WQR4" s="803"/>
      <c r="WQS4" s="802"/>
      <c r="WQT4" s="803"/>
      <c r="WQU4" s="803"/>
      <c r="WQV4" s="803"/>
      <c r="WQW4" s="802"/>
      <c r="WQX4" s="803"/>
      <c r="WQY4" s="803"/>
      <c r="WQZ4" s="803"/>
      <c r="WRA4" s="802"/>
      <c r="WRB4" s="803"/>
      <c r="WRC4" s="803"/>
      <c r="WRD4" s="803"/>
      <c r="WRE4" s="802"/>
      <c r="WRF4" s="803"/>
      <c r="WRG4" s="803"/>
      <c r="WRH4" s="803"/>
      <c r="WRI4" s="802"/>
      <c r="WRJ4" s="803"/>
      <c r="WRK4" s="803"/>
      <c r="WRL4" s="803"/>
      <c r="WRM4" s="802"/>
      <c r="WRN4" s="803"/>
      <c r="WRO4" s="803"/>
      <c r="WRP4" s="803"/>
      <c r="WRQ4" s="802"/>
      <c r="WRR4" s="803"/>
      <c r="WRS4" s="803"/>
      <c r="WRT4" s="803"/>
      <c r="WRU4" s="802"/>
      <c r="WRV4" s="803"/>
      <c r="WRW4" s="803"/>
      <c r="WRX4" s="803"/>
      <c r="WRY4" s="802"/>
      <c r="WRZ4" s="803"/>
      <c r="WSA4" s="803"/>
      <c r="WSB4" s="803"/>
      <c r="WSC4" s="802"/>
      <c r="WSD4" s="803"/>
      <c r="WSE4" s="803"/>
      <c r="WSF4" s="803"/>
      <c r="WSG4" s="802"/>
      <c r="WSH4" s="803"/>
      <c r="WSI4" s="803"/>
      <c r="WSJ4" s="803"/>
      <c r="WSK4" s="802"/>
      <c r="WSL4" s="803"/>
      <c r="WSM4" s="803"/>
      <c r="WSN4" s="803"/>
      <c r="WSO4" s="802"/>
      <c r="WSP4" s="803"/>
      <c r="WSQ4" s="803"/>
      <c r="WSR4" s="803"/>
      <c r="WSS4" s="802"/>
      <c r="WST4" s="803"/>
      <c r="WSU4" s="803"/>
      <c r="WSV4" s="803"/>
      <c r="WSW4" s="802"/>
      <c r="WSX4" s="803"/>
      <c r="WSY4" s="803"/>
      <c r="WSZ4" s="803"/>
      <c r="WTA4" s="802"/>
      <c r="WTB4" s="803"/>
      <c r="WTC4" s="803"/>
      <c r="WTD4" s="803"/>
      <c r="WTE4" s="802"/>
      <c r="WTF4" s="803"/>
      <c r="WTG4" s="803"/>
      <c r="WTH4" s="803"/>
      <c r="WTI4" s="802"/>
      <c r="WTJ4" s="803"/>
      <c r="WTK4" s="803"/>
      <c r="WTL4" s="803"/>
      <c r="WTM4" s="802"/>
      <c r="WTN4" s="803"/>
      <c r="WTO4" s="803"/>
      <c r="WTP4" s="803"/>
      <c r="WTQ4" s="802"/>
      <c r="WTR4" s="803"/>
      <c r="WTS4" s="803"/>
      <c r="WTT4" s="803"/>
      <c r="WTU4" s="802"/>
      <c r="WTV4" s="803"/>
      <c r="WTW4" s="803"/>
      <c r="WTX4" s="803"/>
      <c r="WTY4" s="802"/>
      <c r="WTZ4" s="803"/>
      <c r="WUA4" s="803"/>
      <c r="WUB4" s="803"/>
      <c r="WUC4" s="802"/>
      <c r="WUD4" s="803"/>
      <c r="WUE4" s="803"/>
      <c r="WUF4" s="803"/>
      <c r="WUG4" s="802"/>
      <c r="WUH4" s="803"/>
      <c r="WUI4" s="803"/>
      <c r="WUJ4" s="803"/>
      <c r="WUK4" s="802"/>
      <c r="WUL4" s="803"/>
      <c r="WUM4" s="803"/>
      <c r="WUN4" s="803"/>
      <c r="WUO4" s="802"/>
      <c r="WUP4" s="803"/>
      <c r="WUQ4" s="803"/>
      <c r="WUR4" s="803"/>
      <c r="WUS4" s="802"/>
      <c r="WUT4" s="803"/>
      <c r="WUU4" s="803"/>
      <c r="WUV4" s="803"/>
      <c r="WUW4" s="802"/>
      <c r="WUX4" s="803"/>
      <c r="WUY4" s="803"/>
      <c r="WUZ4" s="803"/>
      <c r="WVA4" s="802"/>
      <c r="WVB4" s="803"/>
      <c r="WVC4" s="803"/>
      <c r="WVD4" s="803"/>
      <c r="WVE4" s="802"/>
      <c r="WVF4" s="803"/>
      <c r="WVG4" s="803"/>
      <c r="WVH4" s="803"/>
      <c r="WVI4" s="802"/>
      <c r="WVJ4" s="803"/>
      <c r="WVK4" s="803"/>
      <c r="WVL4" s="803"/>
      <c r="WVM4" s="802"/>
      <c r="WVN4" s="803"/>
      <c r="WVO4" s="803"/>
      <c r="WVP4" s="803"/>
      <c r="WVQ4" s="802"/>
      <c r="WVR4" s="803"/>
      <c r="WVS4" s="803"/>
      <c r="WVT4" s="803"/>
      <c r="WVU4" s="802"/>
      <c r="WVV4" s="803"/>
      <c r="WVW4" s="803"/>
      <c r="WVX4" s="803"/>
      <c r="WVY4" s="802"/>
      <c r="WVZ4" s="803"/>
      <c r="WWA4" s="803"/>
      <c r="WWB4" s="803"/>
      <c r="WWC4" s="802"/>
      <c r="WWD4" s="803"/>
      <c r="WWE4" s="803"/>
      <c r="WWF4" s="803"/>
      <c r="WWG4" s="802"/>
      <c r="WWH4" s="803"/>
      <c r="WWI4" s="803"/>
      <c r="WWJ4" s="803"/>
      <c r="WWK4" s="802"/>
      <c r="WWL4" s="803"/>
      <c r="WWM4" s="803"/>
      <c r="WWN4" s="803"/>
      <c r="WWO4" s="802"/>
      <c r="WWP4" s="803"/>
      <c r="WWQ4" s="803"/>
      <c r="WWR4" s="803"/>
      <c r="WWS4" s="802"/>
      <c r="WWT4" s="803"/>
      <c r="WWU4" s="803"/>
      <c r="WWV4" s="803"/>
      <c r="WWW4" s="802"/>
      <c r="WWX4" s="803"/>
      <c r="WWY4" s="803"/>
      <c r="WWZ4" s="803"/>
      <c r="WXA4" s="802"/>
      <c r="WXB4" s="803"/>
      <c r="WXC4" s="803"/>
      <c r="WXD4" s="803"/>
      <c r="WXE4" s="802"/>
      <c r="WXF4" s="803"/>
      <c r="WXG4" s="803"/>
      <c r="WXH4" s="803"/>
      <c r="WXI4" s="802"/>
      <c r="WXJ4" s="803"/>
      <c r="WXK4" s="803"/>
      <c r="WXL4" s="803"/>
      <c r="WXM4" s="802"/>
      <c r="WXN4" s="803"/>
      <c r="WXO4" s="803"/>
      <c r="WXP4" s="803"/>
      <c r="WXQ4" s="802"/>
      <c r="WXR4" s="803"/>
      <c r="WXS4" s="803"/>
      <c r="WXT4" s="803"/>
      <c r="WXU4" s="802"/>
      <c r="WXV4" s="803"/>
      <c r="WXW4" s="803"/>
      <c r="WXX4" s="803"/>
      <c r="WXY4" s="802"/>
      <c r="WXZ4" s="803"/>
      <c r="WYA4" s="803"/>
      <c r="WYB4" s="803"/>
      <c r="WYC4" s="802"/>
      <c r="WYD4" s="803"/>
      <c r="WYE4" s="803"/>
      <c r="WYF4" s="803"/>
      <c r="WYG4" s="802"/>
      <c r="WYH4" s="803"/>
      <c r="WYI4" s="803"/>
      <c r="WYJ4" s="803"/>
      <c r="WYK4" s="802"/>
      <c r="WYL4" s="803"/>
      <c r="WYM4" s="803"/>
      <c r="WYN4" s="803"/>
      <c r="WYO4" s="802"/>
      <c r="WYP4" s="803"/>
      <c r="WYQ4" s="803"/>
      <c r="WYR4" s="803"/>
      <c r="WYS4" s="802"/>
      <c r="WYT4" s="803"/>
      <c r="WYU4" s="803"/>
      <c r="WYV4" s="803"/>
      <c r="WYW4" s="802"/>
      <c r="WYX4" s="803"/>
      <c r="WYY4" s="803"/>
      <c r="WYZ4" s="803"/>
      <c r="WZA4" s="802"/>
      <c r="WZB4" s="803"/>
      <c r="WZC4" s="803"/>
      <c r="WZD4" s="803"/>
      <c r="WZE4" s="802"/>
      <c r="WZF4" s="803"/>
      <c r="WZG4" s="803"/>
      <c r="WZH4" s="803"/>
      <c r="WZI4" s="802"/>
      <c r="WZJ4" s="803"/>
      <c r="WZK4" s="803"/>
      <c r="WZL4" s="803"/>
      <c r="WZM4" s="802"/>
      <c r="WZN4" s="803"/>
      <c r="WZO4" s="803"/>
      <c r="WZP4" s="803"/>
      <c r="WZQ4" s="802"/>
      <c r="WZR4" s="803"/>
      <c r="WZS4" s="803"/>
      <c r="WZT4" s="803"/>
      <c r="WZU4" s="802"/>
      <c r="WZV4" s="803"/>
      <c r="WZW4" s="803"/>
      <c r="WZX4" s="803"/>
      <c r="WZY4" s="802"/>
      <c r="WZZ4" s="803"/>
      <c r="XAA4" s="803"/>
      <c r="XAB4" s="803"/>
      <c r="XAC4" s="802"/>
      <c r="XAD4" s="803"/>
      <c r="XAE4" s="803"/>
      <c r="XAF4" s="803"/>
      <c r="XAG4" s="802"/>
      <c r="XAH4" s="803"/>
      <c r="XAI4" s="803"/>
      <c r="XAJ4" s="803"/>
      <c r="XAK4" s="802"/>
      <c r="XAL4" s="803"/>
      <c r="XAM4" s="803"/>
      <c r="XAN4" s="803"/>
      <c r="XAO4" s="802"/>
      <c r="XAP4" s="803"/>
      <c r="XAQ4" s="803"/>
      <c r="XAR4" s="803"/>
      <c r="XAS4" s="802"/>
      <c r="XAT4" s="803"/>
      <c r="XAU4" s="803"/>
      <c r="XAV4" s="803"/>
      <c r="XAW4" s="802"/>
      <c r="XAX4" s="803"/>
      <c r="XAY4" s="803"/>
      <c r="XAZ4" s="803"/>
      <c r="XBA4" s="802"/>
      <c r="XBB4" s="803"/>
      <c r="XBC4" s="803"/>
      <c r="XBD4" s="803"/>
      <c r="XBE4" s="802"/>
      <c r="XBF4" s="803"/>
      <c r="XBG4" s="803"/>
      <c r="XBH4" s="803"/>
      <c r="XBI4" s="802"/>
      <c r="XBJ4" s="803"/>
      <c r="XBK4" s="803"/>
      <c r="XBL4" s="803"/>
      <c r="XBM4" s="802"/>
      <c r="XBN4" s="803"/>
      <c r="XBO4" s="803"/>
      <c r="XBP4" s="803"/>
      <c r="XBQ4" s="802"/>
      <c r="XBR4" s="803"/>
      <c r="XBS4" s="803"/>
      <c r="XBT4" s="803"/>
      <c r="XBU4" s="802"/>
      <c r="XBV4" s="803"/>
      <c r="XBW4" s="803"/>
      <c r="XBX4" s="803"/>
      <c r="XBY4" s="802"/>
      <c r="XBZ4" s="803"/>
      <c r="XCA4" s="803"/>
      <c r="XCB4" s="803"/>
      <c r="XCC4" s="802"/>
      <c r="XCD4" s="803"/>
      <c r="XCE4" s="803"/>
      <c r="XCF4" s="803"/>
      <c r="XCG4" s="802"/>
      <c r="XCH4" s="803"/>
      <c r="XCI4" s="803"/>
      <c r="XCJ4" s="803"/>
      <c r="XCK4" s="802"/>
      <c r="XCL4" s="803"/>
      <c r="XCM4" s="803"/>
      <c r="XCN4" s="803"/>
      <c r="XCO4" s="802"/>
      <c r="XCP4" s="803"/>
      <c r="XCQ4" s="803"/>
      <c r="XCR4" s="803"/>
      <c r="XCS4" s="802"/>
      <c r="XCT4" s="803"/>
      <c r="XCU4" s="803"/>
      <c r="XCV4" s="803"/>
      <c r="XCW4" s="802"/>
      <c r="XCX4" s="803"/>
      <c r="XCY4" s="803"/>
      <c r="XCZ4" s="803"/>
      <c r="XDA4" s="802"/>
      <c r="XDB4" s="803"/>
      <c r="XDC4" s="803"/>
      <c r="XDD4" s="803"/>
      <c r="XDE4" s="802"/>
      <c r="XDF4" s="803"/>
      <c r="XDG4" s="803"/>
      <c r="XDH4" s="803"/>
      <c r="XDI4" s="802"/>
      <c r="XDJ4" s="803"/>
      <c r="XDK4" s="803"/>
      <c r="XDL4" s="803"/>
      <c r="XDM4" s="802"/>
      <c r="XDN4" s="803"/>
      <c r="XDO4" s="803"/>
      <c r="XDP4" s="803"/>
      <c r="XDQ4" s="802"/>
      <c r="XDR4" s="803"/>
      <c r="XDS4" s="803"/>
      <c r="XDT4" s="803"/>
      <c r="XDU4" s="802"/>
      <c r="XDV4" s="803"/>
      <c r="XDW4" s="803"/>
      <c r="XDX4" s="803"/>
      <c r="XDY4" s="802"/>
      <c r="XDZ4" s="803"/>
      <c r="XEA4" s="803"/>
      <c r="XEB4" s="803"/>
      <c r="XEC4" s="802"/>
      <c r="XED4" s="803"/>
      <c r="XEE4" s="803"/>
      <c r="XEF4" s="803"/>
      <c r="XEG4" s="802"/>
      <c r="XEH4" s="803"/>
      <c r="XEI4" s="803"/>
      <c r="XEJ4" s="803"/>
      <c r="XEK4" s="802"/>
      <c r="XEL4" s="803"/>
      <c r="XEM4" s="803"/>
      <c r="XEN4" s="803"/>
      <c r="XEO4" s="802"/>
      <c r="XEP4" s="803"/>
      <c r="XEQ4" s="803"/>
      <c r="XER4" s="803"/>
      <c r="XES4" s="802"/>
      <c r="XET4" s="803"/>
      <c r="XEU4" s="803"/>
      <c r="XEV4" s="803"/>
      <c r="XEW4" s="802"/>
      <c r="XEX4" s="803"/>
      <c r="XEY4" s="803"/>
      <c r="XEZ4" s="803"/>
      <c r="XFA4" s="802"/>
      <c r="XFB4" s="803"/>
      <c r="XFC4" s="803"/>
      <c r="XFD4" s="803"/>
    </row>
    <row r="6" spans="1:16384" s="1" customFormat="1" ht="16" thickBot="1" x14ac:dyDescent="0.4"/>
    <row r="7" spans="1:16384" s="1" customFormat="1" ht="17.25" customHeight="1" thickBot="1" x14ac:dyDescent="0.4">
      <c r="C7" s="793" t="s">
        <v>21</v>
      </c>
      <c r="D7" s="794"/>
      <c r="E7" s="794"/>
      <c r="F7" s="794"/>
      <c r="G7" s="794"/>
      <c r="H7" s="794"/>
      <c r="I7" s="794"/>
      <c r="J7" s="794"/>
      <c r="K7" s="794"/>
      <c r="L7" s="794"/>
      <c r="M7" s="794"/>
      <c r="N7" s="794"/>
      <c r="O7" s="794"/>
      <c r="P7" s="794"/>
      <c r="Q7" s="795"/>
    </row>
    <row r="8" spans="1:16384" s="1" customFormat="1" ht="61.5" customHeight="1" thickBot="1" x14ac:dyDescent="0.4">
      <c r="C8" s="127" t="s">
        <v>10</v>
      </c>
      <c r="D8" s="128" t="s">
        <v>12</v>
      </c>
      <c r="E8" s="128" t="s">
        <v>13</v>
      </c>
      <c r="F8" s="128" t="s">
        <v>14</v>
      </c>
      <c r="G8" s="129" t="s">
        <v>15</v>
      </c>
      <c r="H8" s="128" t="s">
        <v>16</v>
      </c>
      <c r="I8" s="128" t="s">
        <v>17</v>
      </c>
      <c r="J8" s="128" t="s">
        <v>18</v>
      </c>
      <c r="K8" s="128" t="s">
        <v>19</v>
      </c>
      <c r="L8" s="128" t="s">
        <v>20</v>
      </c>
      <c r="M8" s="128" t="s">
        <v>28</v>
      </c>
      <c r="N8" s="128" t="s">
        <v>29</v>
      </c>
      <c r="O8" s="128" t="s">
        <v>71</v>
      </c>
      <c r="P8" s="128" t="s">
        <v>72</v>
      </c>
      <c r="Q8" s="130" t="s">
        <v>73</v>
      </c>
    </row>
    <row r="9" spans="1:16384" s="1" customFormat="1" ht="35.4" customHeight="1" thickTop="1" thickBot="1" x14ac:dyDescent="0.4">
      <c r="C9" s="131" t="s">
        <v>128</v>
      </c>
      <c r="D9" s="132" t="s">
        <v>129</v>
      </c>
      <c r="E9" s="132" t="s">
        <v>143</v>
      </c>
      <c r="F9" s="132" t="s">
        <v>144</v>
      </c>
      <c r="G9" s="132" t="s">
        <v>145</v>
      </c>
      <c r="H9" s="132" t="s">
        <v>146</v>
      </c>
      <c r="I9" s="132" t="s">
        <v>147</v>
      </c>
      <c r="J9" s="132" t="s">
        <v>148</v>
      </c>
      <c r="K9" s="132" t="s">
        <v>149</v>
      </c>
      <c r="L9" s="132" t="s">
        <v>150</v>
      </c>
      <c r="M9" s="132" t="s">
        <v>151</v>
      </c>
      <c r="N9" s="132" t="s">
        <v>152</v>
      </c>
      <c r="O9" s="132" t="s">
        <v>153</v>
      </c>
      <c r="P9" s="132" t="s">
        <v>154</v>
      </c>
      <c r="Q9" s="133" t="s">
        <v>155</v>
      </c>
    </row>
    <row r="10" spans="1:16384" s="1" customFormat="1" ht="24.9" customHeight="1" thickBot="1" x14ac:dyDescent="0.4">
      <c r="C10" s="324">
        <v>2017</v>
      </c>
      <c r="D10" s="323">
        <f>C10+1</f>
        <v>2018</v>
      </c>
      <c r="E10" s="323">
        <f t="shared" ref="E10:Q10" si="0">D10+1</f>
        <v>2019</v>
      </c>
      <c r="F10" s="323">
        <f t="shared" si="0"/>
        <v>2020</v>
      </c>
      <c r="G10" s="323">
        <f t="shared" si="0"/>
        <v>2021</v>
      </c>
      <c r="H10" s="323">
        <f t="shared" si="0"/>
        <v>2022</v>
      </c>
      <c r="I10" s="323">
        <f t="shared" si="0"/>
        <v>2023</v>
      </c>
      <c r="J10" s="323">
        <f t="shared" si="0"/>
        <v>2024</v>
      </c>
      <c r="K10" s="323">
        <f t="shared" si="0"/>
        <v>2025</v>
      </c>
      <c r="L10" s="323">
        <f t="shared" si="0"/>
        <v>2026</v>
      </c>
      <c r="M10" s="323">
        <f t="shared" si="0"/>
        <v>2027</v>
      </c>
      <c r="N10" s="323">
        <f t="shared" si="0"/>
        <v>2028</v>
      </c>
      <c r="O10" s="323">
        <f t="shared" si="0"/>
        <v>2029</v>
      </c>
      <c r="P10" s="323">
        <f t="shared" si="0"/>
        <v>2030</v>
      </c>
      <c r="Q10" s="323">
        <f t="shared" si="0"/>
        <v>2031</v>
      </c>
    </row>
    <row r="11" spans="1:16384" s="1" customFormat="1" ht="16.5" thickTop="1" thickBot="1" x14ac:dyDescent="0.4">
      <c r="B11" s="88" t="s">
        <v>11</v>
      </c>
      <c r="C11" s="126">
        <f>SUMIF('HOURS&amp;CYCLES INPUT'!$D:$D,'EFH AND REV DEPS'!C10,'HOURS&amp;CYCLES INPUT'!$F:$F)+SUMIF('HOURS&amp;CYCLES INPUT'!$D:$D,2016,'HOURS&amp;CYCLES INPUT'!$F:$F)</f>
        <v>89357.499999999927</v>
      </c>
      <c r="D11" s="126">
        <f>SUMIF('HOURS&amp;CYCLES INPUT'!$D:$D,'EFH AND REV DEPS'!D10,'HOURS&amp;CYCLES INPUT'!$F:$F)</f>
        <v>237299.80000000022</v>
      </c>
      <c r="E11" s="126">
        <f>SUMIF('HOURS&amp;CYCLES INPUT'!$D:$D,'EFH AND REV DEPS'!E10,'HOURS&amp;CYCLES INPUT'!$F:$F)</f>
        <v>370691.75999999989</v>
      </c>
      <c r="F11" s="126">
        <f>SUMIF('HOURS&amp;CYCLES INPUT'!$D:$D,'EFH AND REV DEPS'!F10,'HOURS&amp;CYCLES INPUT'!$F:$F)</f>
        <v>136928.83999999994</v>
      </c>
      <c r="G11" s="126">
        <f>SUMIF('HOURS&amp;CYCLES INPUT'!$D:$D,'EFH AND REV DEPS'!G10,'HOURS&amp;CYCLES INPUT'!$F:$F)</f>
        <v>188422.0400000003</v>
      </c>
      <c r="H11" s="126">
        <f>SUMIF('HOURS&amp;CYCLES INPUT'!$D:$D,'EFH AND REV DEPS'!H10,'HOURS&amp;CYCLES INPUT'!$F:$F)</f>
        <v>450698.15999999782</v>
      </c>
      <c r="I11" s="126">
        <f>SUMIF('HOURS&amp;CYCLES INPUT'!$D:$D,'EFH AND REV DEPS'!I10,'HOURS&amp;CYCLES INPUT'!$F:$F)</f>
        <v>566748.21000000148</v>
      </c>
      <c r="J11" s="126">
        <f>SUMIF('HOURS&amp;CYCLES INPUT'!$D:$D,'EFH AND REV DEPS'!J10,'HOURS&amp;CYCLES INPUT'!$F:$F)</f>
        <v>579715.70999999845</v>
      </c>
      <c r="K11" s="126">
        <f>SUMIF('HOURS&amp;CYCLES INPUT'!$D:$D,'EFH AND REV DEPS'!K10,'HOURS&amp;CYCLES INPUT'!$F:$F)</f>
        <v>542452.3599999994</v>
      </c>
      <c r="L11" s="126">
        <f>SUMIF('HOURS&amp;CYCLES INPUT'!$D:$D,'EFH AND REV DEPS'!L10,'HOURS&amp;CYCLES INPUT'!$F:$F)</f>
        <v>0</v>
      </c>
      <c r="M11" s="126">
        <f>SUMIF('HOURS&amp;CYCLES INPUT'!$D:$D,'EFH AND REV DEPS'!M10,'HOURS&amp;CYCLES INPUT'!$F:$F)</f>
        <v>0</v>
      </c>
      <c r="N11" s="126">
        <f>SUMIF('HOURS&amp;CYCLES INPUT'!$D:$D,'EFH AND REV DEPS'!N10,'HOURS&amp;CYCLES INPUT'!$F:$F)</f>
        <v>0</v>
      </c>
      <c r="O11" s="126">
        <f>SUMIF('HOURS&amp;CYCLES INPUT'!$D:$D,'EFH AND REV DEPS'!O10,'HOURS&amp;CYCLES INPUT'!$F:$F)</f>
        <v>0</v>
      </c>
      <c r="P11" s="126">
        <f>SUMIF('HOURS&amp;CYCLES INPUT'!$D:$D,'EFH AND REV DEPS'!P10,'HOURS&amp;CYCLES INPUT'!$F:$F)</f>
        <v>0</v>
      </c>
      <c r="Q11" s="126">
        <f>SUMIF('HOURS&amp;CYCLES INPUT'!$D:$D,'EFH AND REV DEPS'!Q10,'HOURS&amp;CYCLES INPUT'!$F:$F)</f>
        <v>0</v>
      </c>
    </row>
    <row r="12" spans="1:16384" s="1" customFormat="1" ht="16.5" thickTop="1" thickBot="1" x14ac:dyDescent="0.4">
      <c r="B12" s="88" t="s">
        <v>136</v>
      </c>
      <c r="C12" s="325">
        <f>C11</f>
        <v>89357.499999999927</v>
      </c>
      <c r="D12" s="164">
        <f>C12+D11</f>
        <v>326657.30000000016</v>
      </c>
      <c r="E12" s="164">
        <f t="shared" ref="E12:Q12" si="1">D12+E11</f>
        <v>697349.06</v>
      </c>
      <c r="F12" s="164">
        <f t="shared" si="1"/>
        <v>834277.9</v>
      </c>
      <c r="G12" s="164">
        <f t="shared" si="1"/>
        <v>1022699.9400000003</v>
      </c>
      <c r="H12" s="164">
        <f t="shared" si="1"/>
        <v>1473398.0999999982</v>
      </c>
      <c r="I12" s="164">
        <f t="shared" si="1"/>
        <v>2040146.3099999996</v>
      </c>
      <c r="J12" s="164">
        <f t="shared" si="1"/>
        <v>2619862.0199999982</v>
      </c>
      <c r="K12" s="164">
        <f t="shared" si="1"/>
        <v>3162314.3799999976</v>
      </c>
      <c r="L12" s="164">
        <f t="shared" si="1"/>
        <v>3162314.3799999976</v>
      </c>
      <c r="M12" s="164">
        <f t="shared" si="1"/>
        <v>3162314.3799999976</v>
      </c>
      <c r="N12" s="164">
        <f t="shared" si="1"/>
        <v>3162314.3799999976</v>
      </c>
      <c r="O12" s="164">
        <f t="shared" si="1"/>
        <v>3162314.3799999976</v>
      </c>
      <c r="P12" s="164">
        <f t="shared" si="1"/>
        <v>3162314.3799999976</v>
      </c>
      <c r="Q12" s="326">
        <f t="shared" si="1"/>
        <v>3162314.3799999976</v>
      </c>
    </row>
    <row r="13" spans="1:16384" s="2" customFormat="1" ht="16.5" thickTop="1" thickBot="1" x14ac:dyDescent="0.4">
      <c r="B13" s="88" t="s">
        <v>9</v>
      </c>
      <c r="C13" s="126">
        <f>SUMIF('HOURS&amp;CYCLES INPUT'!$D:$D,'EFH AND REV DEPS'!C$10,'HOURS&amp;CYCLES INPUT'!$G:$G)+SUMIF('HOURS&amp;CYCLES INPUT'!$D:$D,2016,'HOURS&amp;CYCLES INPUT'!$G:$G)</f>
        <v>14710</v>
      </c>
      <c r="D13" s="126">
        <f>SUMIF('HOURS&amp;CYCLES INPUT'!$D:$D,'EFH AND REV DEPS'!D$10,'HOURS&amp;CYCLES INPUT'!$G:$G)</f>
        <v>36005.080000000024</v>
      </c>
      <c r="E13" s="126">
        <f>SUMIF('HOURS&amp;CYCLES INPUT'!$D:$D,'EFH AND REV DEPS'!E$10,'HOURS&amp;CYCLES INPUT'!$G:$G)</f>
        <v>50131.079999999958</v>
      </c>
      <c r="F13" s="126">
        <f>SUMIF('HOURS&amp;CYCLES INPUT'!$D:$D,'EFH AND REV DEPS'!F$10,'HOURS&amp;CYCLES INPUT'!$G:$G)</f>
        <v>19023.840000000004</v>
      </c>
      <c r="G13" s="126">
        <f>SUMIF('HOURS&amp;CYCLES INPUT'!$D:$D,'EFH AND REV DEPS'!G$10,'HOURS&amp;CYCLES INPUT'!$G:$G)</f>
        <v>31733.320000000007</v>
      </c>
      <c r="H13" s="126">
        <f>SUMIF('HOURS&amp;CYCLES INPUT'!$D:$D,'EFH AND REV DEPS'!H$10,'HOURS&amp;CYCLES INPUT'!$G:$G)</f>
        <v>52036</v>
      </c>
      <c r="I13" s="126">
        <f>SUMIF('HOURS&amp;CYCLES INPUT'!$D:$D,'EFH AND REV DEPS'!I$10,'HOURS&amp;CYCLES INPUT'!$G:$G)</f>
        <v>64594.820000000007</v>
      </c>
      <c r="J13" s="126">
        <f>SUMIF('HOURS&amp;CYCLES INPUT'!$D:$D,'EFH AND REV DEPS'!J$10,'HOURS&amp;CYCLES INPUT'!$G:$G)</f>
        <v>64578.439999999988</v>
      </c>
      <c r="K13" s="126">
        <f>SUMIF('HOURS&amp;CYCLES INPUT'!$D:$D,'EFH AND REV DEPS'!K$10,'HOURS&amp;CYCLES INPUT'!$G:$G)</f>
        <v>61320</v>
      </c>
      <c r="L13" s="126">
        <f>SUMIF('HOURS&amp;CYCLES INPUT'!$D:$D,'EFH AND REV DEPS'!L$10,'HOURS&amp;CYCLES INPUT'!$G:$G)</f>
        <v>0</v>
      </c>
      <c r="M13" s="126">
        <f>SUMIF('HOURS&amp;CYCLES INPUT'!$D:$D,'EFH AND REV DEPS'!M$10,'HOURS&amp;CYCLES INPUT'!$G:$G)</f>
        <v>0</v>
      </c>
      <c r="N13" s="126">
        <f>SUMIF('HOURS&amp;CYCLES INPUT'!$D:$D,'EFH AND REV DEPS'!N$10,'HOURS&amp;CYCLES INPUT'!$G:$G)</f>
        <v>0</v>
      </c>
      <c r="O13" s="126">
        <f>SUMIF('HOURS&amp;CYCLES INPUT'!$D:$D,'EFH AND REV DEPS'!O$10,'HOURS&amp;CYCLES INPUT'!$G:$G)</f>
        <v>0</v>
      </c>
      <c r="P13" s="126">
        <f>SUMIF('HOURS&amp;CYCLES INPUT'!$D:$D,'EFH AND REV DEPS'!P$10,'HOURS&amp;CYCLES INPUT'!$G:$G)</f>
        <v>0</v>
      </c>
      <c r="Q13" s="126">
        <f>SUMIF('HOURS&amp;CYCLES INPUT'!$D:$D,'EFH AND REV DEPS'!Q$10,'HOURS&amp;CYCLES INPUT'!$G:$G)</f>
        <v>0</v>
      </c>
    </row>
    <row r="14" spans="1:16384" s="86" customFormat="1" ht="16.5" thickTop="1" thickBot="1" x14ac:dyDescent="0.4">
      <c r="A14" s="1"/>
      <c r="B14" s="89" t="s">
        <v>135</v>
      </c>
      <c r="C14" s="122">
        <f>C13</f>
        <v>14710</v>
      </c>
      <c r="D14" s="123">
        <f>C14+D13</f>
        <v>50715.080000000024</v>
      </c>
      <c r="E14" s="123">
        <f t="shared" ref="E14:Q14" si="2">D14+E13</f>
        <v>100846.15999999997</v>
      </c>
      <c r="F14" s="123">
        <f t="shared" si="2"/>
        <v>119869.99999999997</v>
      </c>
      <c r="G14" s="123">
        <f t="shared" si="2"/>
        <v>151603.31999999998</v>
      </c>
      <c r="H14" s="123">
        <f t="shared" si="2"/>
        <v>203639.31999999998</v>
      </c>
      <c r="I14" s="123">
        <f t="shared" si="2"/>
        <v>268234.14</v>
      </c>
      <c r="J14" s="123">
        <f t="shared" si="2"/>
        <v>332812.58</v>
      </c>
      <c r="K14" s="123">
        <f t="shared" si="2"/>
        <v>394132.58</v>
      </c>
      <c r="L14" s="123">
        <f t="shared" si="2"/>
        <v>394132.58</v>
      </c>
      <c r="M14" s="123">
        <f t="shared" si="2"/>
        <v>394132.58</v>
      </c>
      <c r="N14" s="123">
        <f t="shared" si="2"/>
        <v>394132.58</v>
      </c>
      <c r="O14" s="123">
        <f t="shared" si="2"/>
        <v>394132.58</v>
      </c>
      <c r="P14" s="123">
        <f t="shared" si="2"/>
        <v>394132.58</v>
      </c>
      <c r="Q14" s="124">
        <f t="shared" si="2"/>
        <v>394132.58</v>
      </c>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c r="AUY14" s="2"/>
      <c r="AUZ14" s="2"/>
      <c r="AVA14" s="2"/>
      <c r="AVB14" s="2"/>
      <c r="AVC14" s="2"/>
      <c r="AVD14" s="2"/>
      <c r="AVE14" s="2"/>
      <c r="AVF14" s="2"/>
      <c r="AVG14" s="2"/>
      <c r="AVH14" s="2"/>
      <c r="AVI14" s="2"/>
      <c r="AVJ14" s="2"/>
      <c r="AVK14" s="2"/>
      <c r="AVL14" s="2"/>
      <c r="AVM14" s="2"/>
      <c r="AVN14" s="2"/>
      <c r="AVO14" s="2"/>
      <c r="AVP14" s="2"/>
      <c r="AVQ14" s="2"/>
      <c r="AVR14" s="2"/>
      <c r="AVS14" s="2"/>
      <c r="AVT14" s="2"/>
      <c r="AVU14" s="2"/>
      <c r="AVV14" s="2"/>
      <c r="AVW14" s="2"/>
      <c r="AVX14" s="2"/>
      <c r="AVY14" s="2"/>
      <c r="AVZ14" s="2"/>
      <c r="AWA14" s="2"/>
      <c r="AWB14" s="2"/>
      <c r="AWC14" s="2"/>
      <c r="AWD14" s="2"/>
      <c r="AWE14" s="2"/>
      <c r="AWF14" s="2"/>
      <c r="AWG14" s="2"/>
      <c r="AWH14" s="2"/>
      <c r="AWI14" s="2"/>
      <c r="AWJ14" s="2"/>
      <c r="AWK14" s="2"/>
      <c r="AWL14" s="2"/>
      <c r="AWM14" s="2"/>
      <c r="AWN14" s="2"/>
      <c r="AWO14" s="2"/>
      <c r="AWP14" s="2"/>
      <c r="AWQ14" s="2"/>
      <c r="AWR14" s="2"/>
      <c r="AWS14" s="2"/>
      <c r="AWT14" s="2"/>
      <c r="AWU14" s="2"/>
      <c r="AWV14" s="2"/>
      <c r="AWW14" s="2"/>
      <c r="AWX14" s="2"/>
      <c r="AWY14" s="2"/>
      <c r="AWZ14" s="2"/>
      <c r="AXA14" s="2"/>
      <c r="AXB14" s="2"/>
      <c r="AXC14" s="2"/>
      <c r="AXD14" s="2"/>
      <c r="AXE14" s="2"/>
      <c r="AXF14" s="2"/>
      <c r="AXG14" s="2"/>
      <c r="AXH14" s="2"/>
      <c r="AXI14" s="2"/>
      <c r="AXJ14" s="2"/>
      <c r="AXK14" s="2"/>
      <c r="AXL14" s="2"/>
      <c r="AXM14" s="2"/>
      <c r="AXN14" s="2"/>
      <c r="AXO14" s="2"/>
      <c r="AXP14" s="2"/>
      <c r="AXQ14" s="2"/>
      <c r="AXR14" s="2"/>
      <c r="AXS14" s="2"/>
      <c r="AXT14" s="2"/>
      <c r="AXU14" s="2"/>
      <c r="AXV14" s="2"/>
      <c r="AXW14" s="2"/>
      <c r="AXX14" s="2"/>
      <c r="AXY14" s="2"/>
      <c r="AXZ14" s="2"/>
      <c r="AYA14" s="2"/>
      <c r="AYB14" s="2"/>
      <c r="AYC14" s="2"/>
      <c r="AYD14" s="2"/>
      <c r="AYE14" s="2"/>
      <c r="AYF14" s="2"/>
      <c r="AYG14" s="2"/>
      <c r="AYH14" s="2"/>
      <c r="AYI14" s="2"/>
      <c r="AYJ14" s="2"/>
      <c r="AYK14" s="2"/>
      <c r="AYL14" s="2"/>
      <c r="AYM14" s="2"/>
      <c r="AYN14" s="2"/>
      <c r="AYO14" s="2"/>
      <c r="AYP14" s="2"/>
      <c r="AYQ14" s="2"/>
      <c r="AYR14" s="2"/>
      <c r="AYS14" s="2"/>
      <c r="AYT14" s="2"/>
      <c r="AYU14" s="2"/>
      <c r="AYV14" s="2"/>
      <c r="AYW14" s="2"/>
      <c r="AYX14" s="2"/>
      <c r="AYY14" s="2"/>
      <c r="AYZ14" s="2"/>
      <c r="AZA14" s="2"/>
      <c r="AZB14" s="2"/>
      <c r="AZC14" s="2"/>
      <c r="AZD14" s="2"/>
      <c r="AZE14" s="2"/>
      <c r="AZF14" s="2"/>
      <c r="AZG14" s="2"/>
      <c r="AZH14" s="2"/>
      <c r="AZI14" s="2"/>
      <c r="AZJ14" s="2"/>
      <c r="AZK14" s="2"/>
      <c r="AZL14" s="2"/>
      <c r="AZM14" s="2"/>
      <c r="AZN14" s="2"/>
      <c r="AZO14" s="2"/>
      <c r="AZP14" s="2"/>
      <c r="AZQ14" s="2"/>
      <c r="AZR14" s="2"/>
      <c r="AZS14" s="2"/>
      <c r="AZT14" s="2"/>
      <c r="AZU14" s="2"/>
      <c r="AZV14" s="2"/>
      <c r="AZW14" s="2"/>
      <c r="AZX14" s="2"/>
      <c r="AZY14" s="2"/>
      <c r="AZZ14" s="2"/>
      <c r="BAA14" s="2"/>
      <c r="BAB14" s="2"/>
      <c r="BAC14" s="2"/>
      <c r="BAD14" s="2"/>
      <c r="BAE14" s="2"/>
      <c r="BAF14" s="2"/>
      <c r="BAG14" s="2"/>
      <c r="BAH14" s="2"/>
      <c r="BAI14" s="2"/>
      <c r="BAJ14" s="2"/>
      <c r="BAK14" s="2"/>
      <c r="BAL14" s="2"/>
      <c r="BAM14" s="2"/>
      <c r="BAN14" s="2"/>
      <c r="BAO14" s="2"/>
      <c r="BAP14" s="2"/>
      <c r="BAQ14" s="2"/>
      <c r="BAR14" s="2"/>
      <c r="BAS14" s="2"/>
      <c r="BAT14" s="2"/>
      <c r="BAU14" s="2"/>
      <c r="BAV14" s="2"/>
      <c r="BAW14" s="2"/>
      <c r="BAX14" s="2"/>
      <c r="BAY14" s="2"/>
      <c r="BAZ14" s="2"/>
      <c r="BBA14" s="2"/>
      <c r="BBB14" s="2"/>
      <c r="BBC14" s="2"/>
      <c r="BBD14" s="2"/>
      <c r="BBE14" s="2"/>
      <c r="BBF14" s="2"/>
      <c r="BBG14" s="2"/>
      <c r="BBH14" s="2"/>
      <c r="BBI14" s="2"/>
      <c r="BBJ14" s="2"/>
      <c r="BBK14" s="2"/>
      <c r="BBL14" s="2"/>
      <c r="BBM14" s="2"/>
      <c r="BBN14" s="2"/>
      <c r="BBO14" s="2"/>
      <c r="BBP14" s="2"/>
      <c r="BBQ14" s="2"/>
      <c r="BBR14" s="2"/>
      <c r="BBS14" s="2"/>
      <c r="BBT14" s="2"/>
      <c r="BBU14" s="2"/>
      <c r="BBV14" s="2"/>
      <c r="BBW14" s="2"/>
      <c r="BBX14" s="2"/>
      <c r="BBY14" s="2"/>
      <c r="BBZ14" s="2"/>
      <c r="BCA14" s="2"/>
      <c r="BCB14" s="2"/>
      <c r="BCC14" s="2"/>
      <c r="BCD14" s="2"/>
      <c r="BCE14" s="2"/>
      <c r="BCF14" s="2"/>
      <c r="BCG14" s="2"/>
      <c r="BCH14" s="2"/>
      <c r="BCI14" s="2"/>
      <c r="BCJ14" s="2"/>
      <c r="BCK14" s="2"/>
      <c r="BCL14" s="2"/>
      <c r="BCM14" s="2"/>
      <c r="BCN14" s="2"/>
      <c r="BCO14" s="2"/>
      <c r="BCP14" s="2"/>
      <c r="BCQ14" s="2"/>
      <c r="BCR14" s="2"/>
      <c r="BCS14" s="2"/>
      <c r="BCT14" s="2"/>
      <c r="BCU14" s="2"/>
      <c r="BCV14" s="2"/>
      <c r="BCW14" s="2"/>
      <c r="BCX14" s="2"/>
      <c r="BCY14" s="2"/>
      <c r="BCZ14" s="2"/>
      <c r="BDA14" s="2"/>
      <c r="BDB14" s="2"/>
      <c r="BDC14" s="2"/>
      <c r="BDD14" s="2"/>
      <c r="BDE14" s="2"/>
      <c r="BDF14" s="2"/>
      <c r="BDG14" s="2"/>
      <c r="BDH14" s="2"/>
      <c r="BDI14" s="2"/>
      <c r="BDJ14" s="2"/>
      <c r="BDK14" s="2"/>
      <c r="BDL14" s="2"/>
      <c r="BDM14" s="2"/>
      <c r="BDN14" s="2"/>
      <c r="BDO14" s="2"/>
      <c r="BDP14" s="2"/>
      <c r="BDQ14" s="2"/>
      <c r="BDR14" s="2"/>
      <c r="BDS14" s="2"/>
      <c r="BDT14" s="2"/>
      <c r="BDU14" s="2"/>
      <c r="BDV14" s="2"/>
      <c r="BDW14" s="2"/>
      <c r="BDX14" s="2"/>
      <c r="BDY14" s="2"/>
      <c r="BDZ14" s="2"/>
      <c r="BEA14" s="2"/>
      <c r="BEB14" s="2"/>
      <c r="BEC14" s="2"/>
      <c r="BED14" s="2"/>
      <c r="BEE14" s="2"/>
      <c r="BEF14" s="2"/>
      <c r="BEG14" s="2"/>
      <c r="BEH14" s="2"/>
      <c r="BEI14" s="2"/>
      <c r="BEJ14" s="2"/>
      <c r="BEK14" s="2"/>
      <c r="BEL14" s="2"/>
      <c r="BEM14" s="2"/>
      <c r="BEN14" s="2"/>
      <c r="BEO14" s="2"/>
      <c r="BEP14" s="2"/>
      <c r="BEQ14" s="2"/>
      <c r="BER14" s="2"/>
      <c r="BES14" s="2"/>
      <c r="BET14" s="2"/>
      <c r="BEU14" s="2"/>
      <c r="BEV14" s="2"/>
      <c r="BEW14" s="2"/>
      <c r="BEX14" s="2"/>
      <c r="BEY14" s="2"/>
      <c r="BEZ14" s="2"/>
      <c r="BFA14" s="2"/>
      <c r="BFB14" s="2"/>
      <c r="BFC14" s="2"/>
      <c r="BFD14" s="2"/>
      <c r="BFE14" s="2"/>
      <c r="BFF14" s="2"/>
      <c r="BFG14" s="2"/>
      <c r="BFH14" s="2"/>
      <c r="BFI14" s="2"/>
      <c r="BFJ14" s="2"/>
      <c r="BFK14" s="2"/>
      <c r="BFL14" s="2"/>
      <c r="BFM14" s="2"/>
      <c r="BFN14" s="2"/>
      <c r="BFO14" s="2"/>
      <c r="BFP14" s="2"/>
      <c r="BFQ14" s="2"/>
      <c r="BFR14" s="2"/>
      <c r="BFS14" s="2"/>
      <c r="BFT14" s="2"/>
      <c r="BFU14" s="2"/>
      <c r="BFV14" s="2"/>
      <c r="BFW14" s="2"/>
      <c r="BFX14" s="2"/>
      <c r="BFY14" s="2"/>
      <c r="BFZ14" s="2"/>
      <c r="BGA14" s="2"/>
      <c r="BGB14" s="2"/>
      <c r="BGC14" s="2"/>
      <c r="BGD14" s="2"/>
      <c r="BGE14" s="2"/>
      <c r="BGF14" s="2"/>
      <c r="BGG14" s="2"/>
      <c r="BGH14" s="2"/>
      <c r="BGI14" s="2"/>
      <c r="BGJ14" s="2"/>
      <c r="BGK14" s="2"/>
      <c r="BGL14" s="2"/>
      <c r="BGM14" s="2"/>
      <c r="BGN14" s="2"/>
      <c r="BGO14" s="2"/>
      <c r="BGP14" s="2"/>
      <c r="BGQ14" s="2"/>
      <c r="BGR14" s="2"/>
      <c r="BGS14" s="2"/>
      <c r="BGT14" s="2"/>
      <c r="BGU14" s="2"/>
      <c r="BGV14" s="2"/>
      <c r="BGW14" s="2"/>
      <c r="BGX14" s="2"/>
      <c r="BGY14" s="2"/>
      <c r="BGZ14" s="2"/>
      <c r="BHA14" s="2"/>
      <c r="BHB14" s="2"/>
      <c r="BHC14" s="2"/>
      <c r="BHD14" s="2"/>
      <c r="BHE14" s="2"/>
      <c r="BHF14" s="2"/>
      <c r="BHG14" s="2"/>
      <c r="BHH14" s="2"/>
      <c r="BHI14" s="2"/>
      <c r="BHJ14" s="2"/>
      <c r="BHK14" s="2"/>
      <c r="BHL14" s="2"/>
      <c r="BHM14" s="2"/>
      <c r="BHN14" s="2"/>
      <c r="BHO14" s="2"/>
      <c r="BHP14" s="2"/>
      <c r="BHQ14" s="2"/>
      <c r="BHR14" s="2"/>
      <c r="BHS14" s="2"/>
      <c r="BHT14" s="2"/>
      <c r="BHU14" s="2"/>
      <c r="BHV14" s="2"/>
      <c r="BHW14" s="2"/>
      <c r="BHX14" s="2"/>
      <c r="BHY14" s="2"/>
      <c r="BHZ14" s="2"/>
      <c r="BIA14" s="2"/>
      <c r="BIB14" s="2"/>
      <c r="BIC14" s="2"/>
      <c r="BID14" s="2"/>
      <c r="BIE14" s="2"/>
      <c r="BIF14" s="2"/>
      <c r="BIG14" s="2"/>
      <c r="BIH14" s="2"/>
      <c r="BII14" s="2"/>
      <c r="BIJ14" s="2"/>
      <c r="BIK14" s="2"/>
      <c r="BIL14" s="2"/>
      <c r="BIM14" s="2"/>
      <c r="BIN14" s="2"/>
      <c r="BIO14" s="2"/>
      <c r="BIP14" s="2"/>
      <c r="BIQ14" s="2"/>
      <c r="BIR14" s="2"/>
      <c r="BIS14" s="2"/>
      <c r="BIT14" s="2"/>
      <c r="BIU14" s="2"/>
      <c r="BIV14" s="2"/>
      <c r="BIW14" s="2"/>
      <c r="BIX14" s="2"/>
      <c r="BIY14" s="2"/>
      <c r="BIZ14" s="2"/>
      <c r="BJA14" s="2"/>
      <c r="BJB14" s="2"/>
      <c r="BJC14" s="2"/>
      <c r="BJD14" s="2"/>
      <c r="BJE14" s="2"/>
      <c r="BJF14" s="2"/>
      <c r="BJG14" s="2"/>
      <c r="BJH14" s="2"/>
      <c r="BJI14" s="2"/>
      <c r="BJJ14" s="2"/>
      <c r="BJK14" s="2"/>
      <c r="BJL14" s="2"/>
      <c r="BJM14" s="2"/>
      <c r="BJN14" s="2"/>
      <c r="BJO14" s="2"/>
      <c r="BJP14" s="2"/>
      <c r="BJQ14" s="2"/>
      <c r="BJR14" s="2"/>
      <c r="BJS14" s="2"/>
      <c r="BJT14" s="2"/>
      <c r="BJU14" s="2"/>
      <c r="BJV14" s="2"/>
      <c r="BJW14" s="2"/>
      <c r="BJX14" s="2"/>
      <c r="BJY14" s="2"/>
      <c r="BJZ14" s="2"/>
      <c r="BKA14" s="2"/>
      <c r="BKB14" s="2"/>
      <c r="BKC14" s="2"/>
      <c r="BKD14" s="2"/>
      <c r="BKE14" s="2"/>
      <c r="BKF14" s="2"/>
      <c r="BKG14" s="2"/>
      <c r="BKH14" s="2"/>
      <c r="BKI14" s="2"/>
      <c r="BKJ14" s="2"/>
      <c r="BKK14" s="2"/>
      <c r="BKL14" s="2"/>
      <c r="BKM14" s="2"/>
      <c r="BKN14" s="2"/>
      <c r="BKO14" s="2"/>
      <c r="BKP14" s="2"/>
      <c r="BKQ14" s="2"/>
      <c r="BKR14" s="2"/>
      <c r="BKS14" s="2"/>
      <c r="BKT14" s="2"/>
      <c r="BKU14" s="2"/>
      <c r="BKV14" s="2"/>
      <c r="BKW14" s="2"/>
      <c r="BKX14" s="2"/>
      <c r="BKY14" s="2"/>
      <c r="BKZ14" s="2"/>
      <c r="BLA14" s="2"/>
      <c r="BLB14" s="2"/>
      <c r="BLC14" s="2"/>
      <c r="BLD14" s="2"/>
      <c r="BLE14" s="2"/>
      <c r="BLF14" s="2"/>
      <c r="BLG14" s="2"/>
      <c r="BLH14" s="2"/>
      <c r="BLI14" s="2"/>
      <c r="BLJ14" s="2"/>
      <c r="BLK14" s="2"/>
      <c r="BLL14" s="2"/>
      <c r="BLM14" s="2"/>
      <c r="BLN14" s="2"/>
      <c r="BLO14" s="2"/>
      <c r="BLP14" s="2"/>
      <c r="BLQ14" s="2"/>
      <c r="BLR14" s="2"/>
      <c r="BLS14" s="2"/>
      <c r="BLT14" s="2"/>
      <c r="BLU14" s="2"/>
      <c r="BLV14" s="2"/>
      <c r="BLW14" s="2"/>
      <c r="BLX14" s="2"/>
      <c r="BLY14" s="2"/>
      <c r="BLZ14" s="2"/>
      <c r="BMA14" s="2"/>
      <c r="BMB14" s="2"/>
      <c r="BMC14" s="2"/>
      <c r="BMD14" s="2"/>
      <c r="BME14" s="2"/>
      <c r="BMF14" s="2"/>
      <c r="BMG14" s="2"/>
      <c r="BMH14" s="2"/>
      <c r="BMI14" s="2"/>
      <c r="BMJ14" s="2"/>
      <c r="BMK14" s="2"/>
      <c r="BML14" s="2"/>
      <c r="BMM14" s="2"/>
      <c r="BMN14" s="2"/>
      <c r="BMO14" s="2"/>
      <c r="BMP14" s="2"/>
      <c r="BMQ14" s="2"/>
      <c r="BMR14" s="2"/>
      <c r="BMS14" s="2"/>
      <c r="BMT14" s="2"/>
      <c r="BMU14" s="2"/>
      <c r="BMV14" s="2"/>
      <c r="BMW14" s="2"/>
      <c r="BMX14" s="2"/>
      <c r="BMY14" s="2"/>
      <c r="BMZ14" s="2"/>
      <c r="BNA14" s="2"/>
      <c r="BNB14" s="2"/>
      <c r="BNC14" s="2"/>
      <c r="BND14" s="2"/>
      <c r="BNE14" s="2"/>
      <c r="BNF14" s="2"/>
      <c r="BNG14" s="2"/>
      <c r="BNH14" s="2"/>
      <c r="BNI14" s="2"/>
      <c r="BNJ14" s="2"/>
      <c r="BNK14" s="2"/>
      <c r="BNL14" s="2"/>
      <c r="BNM14" s="2"/>
      <c r="BNN14" s="2"/>
      <c r="BNO14" s="2"/>
      <c r="BNP14" s="2"/>
      <c r="BNQ14" s="2"/>
      <c r="BNR14" s="2"/>
      <c r="BNS14" s="2"/>
      <c r="BNT14" s="2"/>
      <c r="BNU14" s="2"/>
      <c r="BNV14" s="2"/>
      <c r="BNW14" s="2"/>
      <c r="BNX14" s="2"/>
      <c r="BNY14" s="2"/>
      <c r="BNZ14" s="2"/>
      <c r="BOA14" s="2"/>
      <c r="BOB14" s="2"/>
      <c r="BOC14" s="2"/>
      <c r="BOD14" s="2"/>
      <c r="BOE14" s="2"/>
      <c r="BOF14" s="2"/>
      <c r="BOG14" s="2"/>
      <c r="BOH14" s="2"/>
      <c r="BOI14" s="2"/>
      <c r="BOJ14" s="2"/>
      <c r="BOK14" s="2"/>
      <c r="BOL14" s="2"/>
      <c r="BOM14" s="2"/>
      <c r="BON14" s="2"/>
      <c r="BOO14" s="2"/>
      <c r="BOP14" s="2"/>
      <c r="BOQ14" s="2"/>
      <c r="BOR14" s="2"/>
      <c r="BOS14" s="2"/>
      <c r="BOT14" s="2"/>
      <c r="BOU14" s="2"/>
      <c r="BOV14" s="2"/>
      <c r="BOW14" s="2"/>
      <c r="BOX14" s="2"/>
      <c r="BOY14" s="2"/>
      <c r="BOZ14" s="2"/>
      <c r="BPA14" s="2"/>
      <c r="BPB14" s="2"/>
      <c r="BPC14" s="2"/>
      <c r="BPD14" s="2"/>
      <c r="BPE14" s="2"/>
      <c r="BPF14" s="2"/>
      <c r="BPG14" s="2"/>
      <c r="BPH14" s="2"/>
      <c r="BPI14" s="2"/>
      <c r="BPJ14" s="2"/>
      <c r="BPK14" s="2"/>
      <c r="BPL14" s="2"/>
      <c r="BPM14" s="2"/>
      <c r="BPN14" s="2"/>
      <c r="BPO14" s="2"/>
      <c r="BPP14" s="2"/>
      <c r="BPQ14" s="2"/>
      <c r="BPR14" s="2"/>
      <c r="BPS14" s="2"/>
      <c r="BPT14" s="2"/>
      <c r="BPU14" s="2"/>
      <c r="BPV14" s="2"/>
      <c r="BPW14" s="2"/>
      <c r="BPX14" s="2"/>
      <c r="BPY14" s="2"/>
      <c r="BPZ14" s="2"/>
      <c r="BQA14" s="2"/>
      <c r="BQB14" s="2"/>
      <c r="BQC14" s="2"/>
      <c r="BQD14" s="2"/>
      <c r="BQE14" s="2"/>
      <c r="BQF14" s="2"/>
      <c r="BQG14" s="2"/>
      <c r="BQH14" s="2"/>
      <c r="BQI14" s="2"/>
      <c r="BQJ14" s="2"/>
      <c r="BQK14" s="2"/>
      <c r="BQL14" s="2"/>
      <c r="BQM14" s="2"/>
      <c r="BQN14" s="2"/>
      <c r="BQO14" s="2"/>
      <c r="BQP14" s="2"/>
      <c r="BQQ14" s="2"/>
      <c r="BQR14" s="2"/>
      <c r="BQS14" s="2"/>
      <c r="BQT14" s="2"/>
      <c r="BQU14" s="2"/>
      <c r="BQV14" s="2"/>
      <c r="BQW14" s="2"/>
      <c r="BQX14" s="2"/>
      <c r="BQY14" s="2"/>
      <c r="BQZ14" s="2"/>
      <c r="BRA14" s="2"/>
      <c r="BRB14" s="2"/>
      <c r="BRC14" s="2"/>
      <c r="BRD14" s="2"/>
      <c r="BRE14" s="2"/>
      <c r="BRF14" s="2"/>
      <c r="BRG14" s="2"/>
      <c r="BRH14" s="2"/>
      <c r="BRI14" s="2"/>
      <c r="BRJ14" s="2"/>
      <c r="BRK14" s="2"/>
      <c r="BRL14" s="2"/>
      <c r="BRM14" s="2"/>
      <c r="BRN14" s="2"/>
      <c r="BRO14" s="2"/>
      <c r="BRP14" s="2"/>
      <c r="BRQ14" s="2"/>
      <c r="BRR14" s="2"/>
      <c r="BRS14" s="2"/>
      <c r="BRT14" s="2"/>
      <c r="BRU14" s="2"/>
      <c r="BRV14" s="2"/>
      <c r="BRW14" s="2"/>
      <c r="BRX14" s="2"/>
      <c r="BRY14" s="2"/>
      <c r="BRZ14" s="2"/>
      <c r="BSA14" s="2"/>
      <c r="BSB14" s="2"/>
      <c r="BSC14" s="2"/>
      <c r="BSD14" s="2"/>
      <c r="BSE14" s="2"/>
      <c r="BSF14" s="2"/>
      <c r="BSG14" s="2"/>
      <c r="BSH14" s="2"/>
      <c r="BSI14" s="2"/>
      <c r="BSJ14" s="2"/>
      <c r="BSK14" s="2"/>
      <c r="BSL14" s="2"/>
      <c r="BSM14" s="2"/>
      <c r="BSN14" s="2"/>
      <c r="BSO14" s="2"/>
      <c r="BSP14" s="2"/>
      <c r="BSQ14" s="2"/>
      <c r="BSR14" s="2"/>
      <c r="BSS14" s="2"/>
      <c r="BST14" s="2"/>
      <c r="BSU14" s="2"/>
      <c r="BSV14" s="2"/>
      <c r="BSW14" s="2"/>
      <c r="BSX14" s="2"/>
      <c r="BSY14" s="2"/>
      <c r="BSZ14" s="2"/>
      <c r="BTA14" s="2"/>
      <c r="BTB14" s="2"/>
      <c r="BTC14" s="2"/>
      <c r="BTD14" s="2"/>
      <c r="BTE14" s="2"/>
      <c r="BTF14" s="2"/>
      <c r="BTG14" s="2"/>
      <c r="BTH14" s="2"/>
      <c r="BTI14" s="2"/>
      <c r="BTJ14" s="2"/>
      <c r="BTK14" s="2"/>
      <c r="BTL14" s="2"/>
      <c r="BTM14" s="2"/>
      <c r="BTN14" s="2"/>
      <c r="BTO14" s="2"/>
      <c r="BTP14" s="2"/>
      <c r="BTQ14" s="2"/>
      <c r="BTR14" s="2"/>
      <c r="BTS14" s="2"/>
      <c r="BTT14" s="2"/>
      <c r="BTU14" s="2"/>
      <c r="BTV14" s="2"/>
      <c r="BTW14" s="2"/>
      <c r="BTX14" s="2"/>
      <c r="BTY14" s="2"/>
      <c r="BTZ14" s="2"/>
      <c r="BUA14" s="2"/>
      <c r="BUB14" s="2"/>
      <c r="BUC14" s="2"/>
      <c r="BUD14" s="2"/>
      <c r="BUE14" s="2"/>
      <c r="BUF14" s="2"/>
      <c r="BUG14" s="2"/>
      <c r="BUH14" s="2"/>
      <c r="BUI14" s="2"/>
      <c r="BUJ14" s="2"/>
      <c r="BUK14" s="2"/>
      <c r="BUL14" s="2"/>
      <c r="BUM14" s="2"/>
      <c r="BUN14" s="2"/>
      <c r="BUO14" s="2"/>
      <c r="BUP14" s="2"/>
      <c r="BUQ14" s="2"/>
      <c r="BUR14" s="2"/>
      <c r="BUS14" s="2"/>
      <c r="BUT14" s="2"/>
      <c r="BUU14" s="2"/>
      <c r="BUV14" s="2"/>
      <c r="BUW14" s="2"/>
      <c r="BUX14" s="2"/>
      <c r="BUY14" s="2"/>
      <c r="BUZ14" s="2"/>
      <c r="BVA14" s="2"/>
      <c r="BVB14" s="2"/>
      <c r="BVC14" s="2"/>
      <c r="BVD14" s="2"/>
      <c r="BVE14" s="2"/>
      <c r="BVF14" s="2"/>
      <c r="BVG14" s="2"/>
      <c r="BVH14" s="2"/>
      <c r="BVI14" s="2"/>
      <c r="BVJ14" s="2"/>
      <c r="BVK14" s="2"/>
      <c r="BVL14" s="2"/>
      <c r="BVM14" s="2"/>
      <c r="BVN14" s="2"/>
      <c r="BVO14" s="2"/>
      <c r="BVP14" s="2"/>
      <c r="BVQ14" s="2"/>
      <c r="BVR14" s="2"/>
      <c r="BVS14" s="2"/>
      <c r="BVT14" s="2"/>
      <c r="BVU14" s="2"/>
      <c r="BVV14" s="2"/>
      <c r="BVW14" s="2"/>
      <c r="BVX14" s="2"/>
      <c r="BVY14" s="2"/>
      <c r="BVZ14" s="2"/>
      <c r="BWA14" s="2"/>
      <c r="BWB14" s="2"/>
      <c r="BWC14" s="2"/>
      <c r="BWD14" s="2"/>
      <c r="BWE14" s="2"/>
      <c r="BWF14" s="2"/>
      <c r="BWG14" s="2"/>
      <c r="BWH14" s="2"/>
      <c r="BWI14" s="2"/>
      <c r="BWJ14" s="2"/>
      <c r="BWK14" s="2"/>
      <c r="BWL14" s="2"/>
      <c r="BWM14" s="2"/>
      <c r="BWN14" s="2"/>
      <c r="BWO14" s="2"/>
      <c r="BWP14" s="2"/>
      <c r="BWQ14" s="2"/>
      <c r="BWR14" s="2"/>
      <c r="BWS14" s="2"/>
      <c r="BWT14" s="2"/>
      <c r="BWU14" s="2"/>
      <c r="BWV14" s="2"/>
      <c r="BWW14" s="2"/>
      <c r="BWX14" s="2"/>
      <c r="BWY14" s="2"/>
      <c r="BWZ14" s="2"/>
      <c r="BXA14" s="2"/>
      <c r="BXB14" s="2"/>
      <c r="BXC14" s="2"/>
      <c r="BXD14" s="2"/>
      <c r="BXE14" s="2"/>
      <c r="BXF14" s="2"/>
      <c r="BXG14" s="2"/>
      <c r="BXH14" s="2"/>
      <c r="BXI14" s="2"/>
      <c r="BXJ14" s="2"/>
      <c r="BXK14" s="2"/>
      <c r="BXL14" s="2"/>
      <c r="BXM14" s="2"/>
      <c r="BXN14" s="2"/>
      <c r="BXO14" s="2"/>
      <c r="BXP14" s="2"/>
      <c r="BXQ14" s="2"/>
      <c r="BXR14" s="2"/>
      <c r="BXS14" s="2"/>
      <c r="BXT14" s="2"/>
      <c r="BXU14" s="2"/>
      <c r="BXV14" s="2"/>
      <c r="BXW14" s="2"/>
      <c r="BXX14" s="2"/>
      <c r="BXY14" s="2"/>
      <c r="BXZ14" s="2"/>
      <c r="BYA14" s="2"/>
      <c r="BYB14" s="2"/>
      <c r="BYC14" s="2"/>
      <c r="BYD14" s="2"/>
      <c r="BYE14" s="2"/>
      <c r="BYF14" s="2"/>
      <c r="BYG14" s="2"/>
      <c r="BYH14" s="2"/>
      <c r="BYI14" s="2"/>
      <c r="BYJ14" s="2"/>
      <c r="BYK14" s="2"/>
      <c r="BYL14" s="2"/>
      <c r="BYM14" s="2"/>
      <c r="BYN14" s="2"/>
      <c r="BYO14" s="2"/>
      <c r="BYP14" s="2"/>
      <c r="BYQ14" s="2"/>
      <c r="BYR14" s="2"/>
      <c r="BYS14" s="2"/>
      <c r="BYT14" s="2"/>
      <c r="BYU14" s="2"/>
      <c r="BYV14" s="2"/>
      <c r="BYW14" s="2"/>
      <c r="BYX14" s="2"/>
      <c r="BYY14" s="2"/>
      <c r="BYZ14" s="2"/>
      <c r="BZA14" s="2"/>
      <c r="BZB14" s="2"/>
      <c r="BZC14" s="2"/>
      <c r="BZD14" s="2"/>
      <c r="BZE14" s="2"/>
      <c r="BZF14" s="2"/>
      <c r="BZG14" s="2"/>
      <c r="BZH14" s="2"/>
      <c r="BZI14" s="2"/>
      <c r="BZJ14" s="2"/>
      <c r="BZK14" s="2"/>
      <c r="BZL14" s="2"/>
      <c r="BZM14" s="2"/>
      <c r="BZN14" s="2"/>
      <c r="BZO14" s="2"/>
      <c r="BZP14" s="2"/>
      <c r="BZQ14" s="2"/>
      <c r="BZR14" s="2"/>
      <c r="BZS14" s="2"/>
      <c r="BZT14" s="2"/>
      <c r="BZU14" s="2"/>
      <c r="BZV14" s="2"/>
      <c r="BZW14" s="2"/>
      <c r="BZX14" s="2"/>
      <c r="BZY14" s="2"/>
      <c r="BZZ14" s="2"/>
      <c r="CAA14" s="2"/>
      <c r="CAB14" s="2"/>
      <c r="CAC14" s="2"/>
      <c r="CAD14" s="2"/>
      <c r="CAE14" s="2"/>
      <c r="CAF14" s="2"/>
      <c r="CAG14" s="2"/>
      <c r="CAH14" s="2"/>
      <c r="CAI14" s="2"/>
      <c r="CAJ14" s="2"/>
      <c r="CAK14" s="2"/>
      <c r="CAL14" s="2"/>
      <c r="CAM14" s="2"/>
      <c r="CAN14" s="2"/>
      <c r="CAO14" s="2"/>
      <c r="CAP14" s="2"/>
      <c r="CAQ14" s="2"/>
      <c r="CAR14" s="2"/>
      <c r="CAS14" s="2"/>
      <c r="CAT14" s="2"/>
      <c r="CAU14" s="2"/>
      <c r="CAV14" s="2"/>
      <c r="CAW14" s="2"/>
      <c r="CAX14" s="2"/>
      <c r="CAY14" s="2"/>
      <c r="CAZ14" s="2"/>
      <c r="CBA14" s="2"/>
      <c r="CBB14" s="2"/>
      <c r="CBC14" s="2"/>
      <c r="CBD14" s="2"/>
      <c r="CBE14" s="2"/>
      <c r="CBF14" s="2"/>
      <c r="CBG14" s="2"/>
      <c r="CBH14" s="2"/>
      <c r="CBI14" s="2"/>
      <c r="CBJ14" s="2"/>
      <c r="CBK14" s="2"/>
      <c r="CBL14" s="2"/>
      <c r="CBM14" s="2"/>
      <c r="CBN14" s="2"/>
      <c r="CBO14" s="2"/>
      <c r="CBP14" s="2"/>
      <c r="CBQ14" s="2"/>
      <c r="CBR14" s="2"/>
      <c r="CBS14" s="2"/>
      <c r="CBT14" s="2"/>
      <c r="CBU14" s="2"/>
      <c r="CBV14" s="2"/>
      <c r="CBW14" s="2"/>
      <c r="CBX14" s="2"/>
      <c r="CBY14" s="2"/>
      <c r="CBZ14" s="2"/>
      <c r="CCA14" s="2"/>
      <c r="CCB14" s="2"/>
      <c r="CCC14" s="2"/>
      <c r="CCD14" s="2"/>
      <c r="CCE14" s="2"/>
      <c r="CCF14" s="2"/>
      <c r="CCG14" s="2"/>
      <c r="CCH14" s="2"/>
      <c r="CCI14" s="2"/>
      <c r="CCJ14" s="2"/>
      <c r="CCK14" s="2"/>
      <c r="CCL14" s="2"/>
      <c r="CCM14" s="2"/>
      <c r="CCN14" s="2"/>
      <c r="CCO14" s="2"/>
      <c r="CCP14" s="2"/>
      <c r="CCQ14" s="2"/>
      <c r="CCR14" s="2"/>
      <c r="CCS14" s="2"/>
      <c r="CCT14" s="2"/>
      <c r="CCU14" s="2"/>
      <c r="CCV14" s="2"/>
      <c r="CCW14" s="2"/>
      <c r="CCX14" s="2"/>
      <c r="CCY14" s="2"/>
      <c r="CCZ14" s="2"/>
      <c r="CDA14" s="2"/>
      <c r="CDB14" s="2"/>
      <c r="CDC14" s="2"/>
      <c r="CDD14" s="2"/>
      <c r="CDE14" s="2"/>
      <c r="CDF14" s="2"/>
      <c r="CDG14" s="2"/>
      <c r="CDH14" s="2"/>
      <c r="CDI14" s="2"/>
      <c r="CDJ14" s="2"/>
      <c r="CDK14" s="2"/>
      <c r="CDL14" s="2"/>
      <c r="CDM14" s="2"/>
      <c r="CDN14" s="2"/>
      <c r="CDO14" s="2"/>
      <c r="CDP14" s="2"/>
      <c r="CDQ14" s="2"/>
      <c r="CDR14" s="2"/>
      <c r="CDS14" s="2"/>
      <c r="CDT14" s="2"/>
      <c r="CDU14" s="2"/>
      <c r="CDV14" s="2"/>
      <c r="CDW14" s="2"/>
      <c r="CDX14" s="2"/>
      <c r="CDY14" s="2"/>
      <c r="CDZ14" s="2"/>
      <c r="CEA14" s="2"/>
      <c r="CEB14" s="2"/>
      <c r="CEC14" s="2"/>
      <c r="CED14" s="2"/>
      <c r="CEE14" s="2"/>
      <c r="CEF14" s="2"/>
      <c r="CEG14" s="2"/>
      <c r="CEH14" s="2"/>
      <c r="CEI14" s="2"/>
      <c r="CEJ14" s="2"/>
      <c r="CEK14" s="2"/>
      <c r="CEL14" s="2"/>
      <c r="CEM14" s="2"/>
      <c r="CEN14" s="2"/>
      <c r="CEO14" s="2"/>
      <c r="CEP14" s="2"/>
      <c r="CEQ14" s="2"/>
      <c r="CER14" s="2"/>
      <c r="CES14" s="2"/>
      <c r="CET14" s="2"/>
      <c r="CEU14" s="2"/>
      <c r="CEV14" s="2"/>
      <c r="CEW14" s="2"/>
      <c r="CEX14" s="2"/>
      <c r="CEY14" s="2"/>
      <c r="CEZ14" s="2"/>
      <c r="CFA14" s="2"/>
      <c r="CFB14" s="2"/>
      <c r="CFC14" s="2"/>
      <c r="CFD14" s="2"/>
      <c r="CFE14" s="2"/>
      <c r="CFF14" s="2"/>
      <c r="CFG14" s="2"/>
      <c r="CFH14" s="2"/>
      <c r="CFI14" s="2"/>
      <c r="CFJ14" s="2"/>
      <c r="CFK14" s="2"/>
      <c r="CFL14" s="2"/>
      <c r="CFM14" s="2"/>
      <c r="CFN14" s="2"/>
      <c r="CFO14" s="2"/>
      <c r="CFP14" s="2"/>
      <c r="CFQ14" s="2"/>
      <c r="CFR14" s="2"/>
      <c r="CFS14" s="2"/>
      <c r="CFT14" s="2"/>
      <c r="CFU14" s="2"/>
      <c r="CFV14" s="2"/>
      <c r="CFW14" s="2"/>
      <c r="CFX14" s="2"/>
      <c r="CFY14" s="2"/>
      <c r="CFZ14" s="2"/>
      <c r="CGA14" s="2"/>
      <c r="CGB14" s="2"/>
      <c r="CGC14" s="2"/>
      <c r="CGD14" s="2"/>
      <c r="CGE14" s="2"/>
      <c r="CGF14" s="2"/>
      <c r="CGG14" s="2"/>
      <c r="CGH14" s="2"/>
      <c r="CGI14" s="2"/>
      <c r="CGJ14" s="2"/>
      <c r="CGK14" s="2"/>
      <c r="CGL14" s="2"/>
      <c r="CGM14" s="2"/>
      <c r="CGN14" s="2"/>
      <c r="CGO14" s="2"/>
      <c r="CGP14" s="2"/>
      <c r="CGQ14" s="2"/>
      <c r="CGR14" s="2"/>
      <c r="CGS14" s="2"/>
      <c r="CGT14" s="2"/>
      <c r="CGU14" s="2"/>
      <c r="CGV14" s="2"/>
      <c r="CGW14" s="2"/>
      <c r="CGX14" s="2"/>
      <c r="CGY14" s="2"/>
      <c r="CGZ14" s="2"/>
      <c r="CHA14" s="2"/>
      <c r="CHB14" s="2"/>
      <c r="CHC14" s="2"/>
      <c r="CHD14" s="2"/>
      <c r="CHE14" s="2"/>
      <c r="CHF14" s="2"/>
      <c r="CHG14" s="2"/>
      <c r="CHH14" s="2"/>
      <c r="CHI14" s="2"/>
      <c r="CHJ14" s="2"/>
      <c r="CHK14" s="2"/>
      <c r="CHL14" s="2"/>
      <c r="CHM14" s="2"/>
      <c r="CHN14" s="2"/>
      <c r="CHO14" s="2"/>
      <c r="CHP14" s="2"/>
      <c r="CHQ14" s="2"/>
      <c r="CHR14" s="2"/>
      <c r="CHS14" s="2"/>
      <c r="CHT14" s="2"/>
      <c r="CHU14" s="2"/>
      <c r="CHV14" s="2"/>
      <c r="CHW14" s="2"/>
      <c r="CHX14" s="2"/>
      <c r="CHY14" s="2"/>
      <c r="CHZ14" s="2"/>
      <c r="CIA14" s="2"/>
      <c r="CIB14" s="2"/>
      <c r="CIC14" s="2"/>
      <c r="CID14" s="2"/>
      <c r="CIE14" s="2"/>
      <c r="CIF14" s="2"/>
      <c r="CIG14" s="2"/>
      <c r="CIH14" s="2"/>
      <c r="CII14" s="2"/>
      <c r="CIJ14" s="2"/>
      <c r="CIK14" s="2"/>
      <c r="CIL14" s="2"/>
      <c r="CIM14" s="2"/>
      <c r="CIN14" s="2"/>
      <c r="CIO14" s="2"/>
      <c r="CIP14" s="2"/>
      <c r="CIQ14" s="2"/>
      <c r="CIR14" s="2"/>
      <c r="CIS14" s="2"/>
      <c r="CIT14" s="2"/>
      <c r="CIU14" s="2"/>
      <c r="CIV14" s="2"/>
      <c r="CIW14" s="2"/>
      <c r="CIX14" s="2"/>
      <c r="CIY14" s="2"/>
      <c r="CIZ14" s="2"/>
      <c r="CJA14" s="2"/>
      <c r="CJB14" s="2"/>
      <c r="CJC14" s="2"/>
      <c r="CJD14" s="2"/>
      <c r="CJE14" s="2"/>
      <c r="CJF14" s="2"/>
      <c r="CJG14" s="2"/>
      <c r="CJH14" s="2"/>
      <c r="CJI14" s="2"/>
      <c r="CJJ14" s="2"/>
      <c r="CJK14" s="2"/>
      <c r="CJL14" s="2"/>
      <c r="CJM14" s="2"/>
      <c r="CJN14" s="2"/>
      <c r="CJO14" s="2"/>
      <c r="CJP14" s="2"/>
      <c r="CJQ14" s="2"/>
      <c r="CJR14" s="2"/>
      <c r="CJS14" s="2"/>
      <c r="CJT14" s="2"/>
      <c r="CJU14" s="2"/>
      <c r="CJV14" s="2"/>
      <c r="CJW14" s="2"/>
      <c r="CJX14" s="2"/>
      <c r="CJY14" s="2"/>
      <c r="CJZ14" s="2"/>
      <c r="CKA14" s="2"/>
      <c r="CKB14" s="2"/>
      <c r="CKC14" s="2"/>
      <c r="CKD14" s="2"/>
      <c r="CKE14" s="2"/>
      <c r="CKF14" s="2"/>
      <c r="CKG14" s="2"/>
      <c r="CKH14" s="2"/>
      <c r="CKI14" s="2"/>
      <c r="CKJ14" s="2"/>
      <c r="CKK14" s="2"/>
      <c r="CKL14" s="2"/>
      <c r="CKM14" s="2"/>
      <c r="CKN14" s="2"/>
      <c r="CKO14" s="2"/>
      <c r="CKP14" s="2"/>
      <c r="CKQ14" s="2"/>
      <c r="CKR14" s="2"/>
      <c r="CKS14" s="2"/>
      <c r="CKT14" s="2"/>
      <c r="CKU14" s="2"/>
      <c r="CKV14" s="2"/>
      <c r="CKW14" s="2"/>
      <c r="CKX14" s="2"/>
      <c r="CKY14" s="2"/>
      <c r="CKZ14" s="2"/>
      <c r="CLA14" s="2"/>
      <c r="CLB14" s="2"/>
      <c r="CLC14" s="2"/>
      <c r="CLD14" s="2"/>
      <c r="CLE14" s="2"/>
      <c r="CLF14" s="2"/>
      <c r="CLG14" s="2"/>
      <c r="CLH14" s="2"/>
      <c r="CLI14" s="2"/>
      <c r="CLJ14" s="2"/>
      <c r="CLK14" s="2"/>
      <c r="CLL14" s="2"/>
      <c r="CLM14" s="2"/>
      <c r="CLN14" s="2"/>
      <c r="CLO14" s="2"/>
      <c r="CLP14" s="2"/>
      <c r="CLQ14" s="2"/>
      <c r="CLR14" s="2"/>
      <c r="CLS14" s="2"/>
      <c r="CLT14" s="2"/>
      <c r="CLU14" s="2"/>
      <c r="CLV14" s="2"/>
      <c r="CLW14" s="2"/>
      <c r="CLX14" s="2"/>
      <c r="CLY14" s="2"/>
      <c r="CLZ14" s="2"/>
      <c r="CMA14" s="2"/>
      <c r="CMB14" s="2"/>
      <c r="CMC14" s="2"/>
      <c r="CMD14" s="2"/>
      <c r="CME14" s="2"/>
      <c r="CMF14" s="2"/>
      <c r="CMG14" s="2"/>
      <c r="CMH14" s="2"/>
      <c r="CMI14" s="2"/>
      <c r="CMJ14" s="2"/>
      <c r="CMK14" s="2"/>
      <c r="CML14" s="2"/>
      <c r="CMM14" s="2"/>
      <c r="CMN14" s="2"/>
      <c r="CMO14" s="2"/>
      <c r="CMP14" s="2"/>
      <c r="CMQ14" s="2"/>
      <c r="CMR14" s="2"/>
      <c r="CMS14" s="2"/>
      <c r="CMT14" s="2"/>
      <c r="CMU14" s="2"/>
      <c r="CMV14" s="2"/>
      <c r="CMW14" s="2"/>
      <c r="CMX14" s="2"/>
      <c r="CMY14" s="2"/>
      <c r="CMZ14" s="2"/>
      <c r="CNA14" s="2"/>
      <c r="CNB14" s="2"/>
      <c r="CNC14" s="2"/>
      <c r="CND14" s="2"/>
      <c r="CNE14" s="2"/>
      <c r="CNF14" s="2"/>
      <c r="CNG14" s="2"/>
      <c r="CNH14" s="2"/>
      <c r="CNI14" s="2"/>
      <c r="CNJ14" s="2"/>
      <c r="CNK14" s="2"/>
      <c r="CNL14" s="2"/>
      <c r="CNM14" s="2"/>
      <c r="CNN14" s="2"/>
      <c r="CNO14" s="2"/>
      <c r="CNP14" s="2"/>
      <c r="CNQ14" s="2"/>
      <c r="CNR14" s="2"/>
      <c r="CNS14" s="2"/>
      <c r="CNT14" s="2"/>
      <c r="CNU14" s="2"/>
      <c r="CNV14" s="2"/>
      <c r="CNW14" s="2"/>
      <c r="CNX14" s="2"/>
      <c r="CNY14" s="2"/>
      <c r="CNZ14" s="2"/>
      <c r="COA14" s="2"/>
      <c r="COB14" s="2"/>
      <c r="COC14" s="2"/>
      <c r="COD14" s="2"/>
      <c r="COE14" s="2"/>
      <c r="COF14" s="2"/>
      <c r="COG14" s="2"/>
      <c r="COH14" s="2"/>
      <c r="COI14" s="2"/>
      <c r="COJ14" s="2"/>
      <c r="COK14" s="2"/>
      <c r="COL14" s="2"/>
      <c r="COM14" s="2"/>
      <c r="CON14" s="2"/>
      <c r="COO14" s="2"/>
      <c r="COP14" s="2"/>
      <c r="COQ14" s="2"/>
      <c r="COR14" s="2"/>
      <c r="COS14" s="2"/>
      <c r="COT14" s="2"/>
      <c r="COU14" s="2"/>
      <c r="COV14" s="2"/>
      <c r="COW14" s="2"/>
      <c r="COX14" s="2"/>
      <c r="COY14" s="2"/>
      <c r="COZ14" s="2"/>
      <c r="CPA14" s="2"/>
      <c r="CPB14" s="2"/>
      <c r="CPC14" s="2"/>
      <c r="CPD14" s="2"/>
      <c r="CPE14" s="2"/>
      <c r="CPF14" s="2"/>
      <c r="CPG14" s="2"/>
      <c r="CPH14" s="2"/>
      <c r="CPI14" s="2"/>
      <c r="CPJ14" s="2"/>
      <c r="CPK14" s="2"/>
      <c r="CPL14" s="2"/>
      <c r="CPM14" s="2"/>
      <c r="CPN14" s="2"/>
      <c r="CPO14" s="2"/>
      <c r="CPP14" s="2"/>
      <c r="CPQ14" s="2"/>
      <c r="CPR14" s="2"/>
      <c r="CPS14" s="2"/>
      <c r="CPT14" s="2"/>
      <c r="CPU14" s="2"/>
      <c r="CPV14" s="2"/>
      <c r="CPW14" s="2"/>
      <c r="CPX14" s="2"/>
      <c r="CPY14" s="2"/>
      <c r="CPZ14" s="2"/>
      <c r="CQA14" s="2"/>
      <c r="CQB14" s="2"/>
      <c r="CQC14" s="2"/>
      <c r="CQD14" s="2"/>
      <c r="CQE14" s="2"/>
      <c r="CQF14" s="2"/>
      <c r="CQG14" s="2"/>
      <c r="CQH14" s="2"/>
      <c r="CQI14" s="2"/>
      <c r="CQJ14" s="2"/>
      <c r="CQK14" s="2"/>
      <c r="CQL14" s="2"/>
      <c r="CQM14" s="2"/>
      <c r="CQN14" s="2"/>
      <c r="CQO14" s="2"/>
      <c r="CQP14" s="2"/>
      <c r="CQQ14" s="2"/>
      <c r="CQR14" s="2"/>
      <c r="CQS14" s="2"/>
      <c r="CQT14" s="2"/>
      <c r="CQU14" s="2"/>
      <c r="CQV14" s="2"/>
      <c r="CQW14" s="2"/>
      <c r="CQX14" s="2"/>
      <c r="CQY14" s="2"/>
      <c r="CQZ14" s="2"/>
      <c r="CRA14" s="2"/>
      <c r="CRB14" s="2"/>
      <c r="CRC14" s="2"/>
      <c r="CRD14" s="2"/>
      <c r="CRE14" s="2"/>
      <c r="CRF14" s="2"/>
      <c r="CRG14" s="2"/>
      <c r="CRH14" s="2"/>
      <c r="CRI14" s="2"/>
      <c r="CRJ14" s="2"/>
      <c r="CRK14" s="2"/>
      <c r="CRL14" s="2"/>
      <c r="CRM14" s="2"/>
      <c r="CRN14" s="2"/>
      <c r="CRO14" s="2"/>
      <c r="CRP14" s="2"/>
      <c r="CRQ14" s="2"/>
      <c r="CRR14" s="2"/>
      <c r="CRS14" s="2"/>
      <c r="CRT14" s="2"/>
      <c r="CRU14" s="2"/>
      <c r="CRV14" s="2"/>
      <c r="CRW14" s="2"/>
      <c r="CRX14" s="2"/>
      <c r="CRY14" s="2"/>
      <c r="CRZ14" s="2"/>
      <c r="CSA14" s="2"/>
      <c r="CSB14" s="2"/>
      <c r="CSC14" s="2"/>
      <c r="CSD14" s="2"/>
      <c r="CSE14" s="2"/>
      <c r="CSF14" s="2"/>
      <c r="CSG14" s="2"/>
      <c r="CSH14" s="2"/>
      <c r="CSI14" s="2"/>
      <c r="CSJ14" s="2"/>
      <c r="CSK14" s="2"/>
      <c r="CSL14" s="2"/>
      <c r="CSM14" s="2"/>
      <c r="CSN14" s="2"/>
      <c r="CSO14" s="2"/>
      <c r="CSP14" s="2"/>
      <c r="CSQ14" s="2"/>
      <c r="CSR14" s="2"/>
      <c r="CSS14" s="2"/>
      <c r="CST14" s="2"/>
      <c r="CSU14" s="2"/>
      <c r="CSV14" s="2"/>
      <c r="CSW14" s="2"/>
      <c r="CSX14" s="2"/>
      <c r="CSY14" s="2"/>
      <c r="CSZ14" s="2"/>
      <c r="CTA14" s="2"/>
      <c r="CTB14" s="2"/>
      <c r="CTC14" s="2"/>
      <c r="CTD14" s="2"/>
      <c r="CTE14" s="2"/>
      <c r="CTF14" s="2"/>
      <c r="CTG14" s="2"/>
      <c r="CTH14" s="2"/>
      <c r="CTI14" s="2"/>
      <c r="CTJ14" s="2"/>
      <c r="CTK14" s="2"/>
      <c r="CTL14" s="2"/>
      <c r="CTM14" s="2"/>
      <c r="CTN14" s="2"/>
      <c r="CTO14" s="2"/>
      <c r="CTP14" s="2"/>
      <c r="CTQ14" s="2"/>
      <c r="CTR14" s="2"/>
      <c r="CTS14" s="2"/>
      <c r="CTT14" s="2"/>
      <c r="CTU14" s="2"/>
      <c r="CTV14" s="2"/>
      <c r="CTW14" s="2"/>
      <c r="CTX14" s="2"/>
      <c r="CTY14" s="2"/>
      <c r="CTZ14" s="2"/>
      <c r="CUA14" s="2"/>
      <c r="CUB14" s="2"/>
      <c r="CUC14" s="2"/>
      <c r="CUD14" s="2"/>
      <c r="CUE14" s="2"/>
      <c r="CUF14" s="2"/>
      <c r="CUG14" s="2"/>
      <c r="CUH14" s="2"/>
      <c r="CUI14" s="2"/>
      <c r="CUJ14" s="2"/>
      <c r="CUK14" s="2"/>
      <c r="CUL14" s="2"/>
      <c r="CUM14" s="2"/>
      <c r="CUN14" s="2"/>
      <c r="CUO14" s="2"/>
      <c r="CUP14" s="2"/>
      <c r="CUQ14" s="2"/>
      <c r="CUR14" s="2"/>
      <c r="CUS14" s="2"/>
      <c r="CUT14" s="2"/>
      <c r="CUU14" s="2"/>
      <c r="CUV14" s="2"/>
      <c r="CUW14" s="2"/>
      <c r="CUX14" s="2"/>
      <c r="CUY14" s="2"/>
      <c r="CUZ14" s="2"/>
      <c r="CVA14" s="2"/>
      <c r="CVB14" s="2"/>
      <c r="CVC14" s="2"/>
      <c r="CVD14" s="2"/>
      <c r="CVE14" s="2"/>
      <c r="CVF14" s="2"/>
      <c r="CVG14" s="2"/>
      <c r="CVH14" s="2"/>
      <c r="CVI14" s="2"/>
      <c r="CVJ14" s="2"/>
      <c r="CVK14" s="2"/>
      <c r="CVL14" s="2"/>
      <c r="CVM14" s="2"/>
      <c r="CVN14" s="2"/>
      <c r="CVO14" s="2"/>
      <c r="CVP14" s="2"/>
      <c r="CVQ14" s="2"/>
      <c r="CVR14" s="2"/>
      <c r="CVS14" s="2"/>
      <c r="CVT14" s="2"/>
      <c r="CVU14" s="2"/>
      <c r="CVV14" s="2"/>
      <c r="CVW14" s="2"/>
      <c r="CVX14" s="2"/>
      <c r="CVY14" s="2"/>
      <c r="CVZ14" s="2"/>
      <c r="CWA14" s="2"/>
      <c r="CWB14" s="2"/>
      <c r="CWC14" s="2"/>
      <c r="CWD14" s="2"/>
      <c r="CWE14" s="2"/>
      <c r="CWF14" s="2"/>
      <c r="CWG14" s="2"/>
      <c r="CWH14" s="2"/>
      <c r="CWI14" s="2"/>
      <c r="CWJ14" s="2"/>
      <c r="CWK14" s="2"/>
      <c r="CWL14" s="2"/>
      <c r="CWM14" s="2"/>
      <c r="CWN14" s="2"/>
      <c r="CWO14" s="2"/>
      <c r="CWP14" s="2"/>
      <c r="CWQ14" s="2"/>
      <c r="CWR14" s="2"/>
      <c r="CWS14" s="2"/>
      <c r="CWT14" s="2"/>
      <c r="CWU14" s="2"/>
      <c r="CWV14" s="2"/>
      <c r="CWW14" s="2"/>
      <c r="CWX14" s="2"/>
      <c r="CWY14" s="2"/>
      <c r="CWZ14" s="2"/>
      <c r="CXA14" s="2"/>
      <c r="CXB14" s="2"/>
      <c r="CXC14" s="2"/>
      <c r="CXD14" s="2"/>
      <c r="CXE14" s="2"/>
      <c r="CXF14" s="2"/>
      <c r="CXG14" s="2"/>
      <c r="CXH14" s="2"/>
      <c r="CXI14" s="2"/>
      <c r="CXJ14" s="2"/>
      <c r="CXK14" s="2"/>
      <c r="CXL14" s="2"/>
      <c r="CXM14" s="2"/>
      <c r="CXN14" s="2"/>
      <c r="CXO14" s="2"/>
      <c r="CXP14" s="2"/>
      <c r="CXQ14" s="2"/>
      <c r="CXR14" s="2"/>
      <c r="CXS14" s="2"/>
      <c r="CXT14" s="2"/>
      <c r="CXU14" s="2"/>
      <c r="CXV14" s="2"/>
      <c r="CXW14" s="2"/>
      <c r="CXX14" s="2"/>
      <c r="CXY14" s="2"/>
      <c r="CXZ14" s="2"/>
      <c r="CYA14" s="2"/>
      <c r="CYB14" s="2"/>
      <c r="CYC14" s="2"/>
      <c r="CYD14" s="2"/>
      <c r="CYE14" s="2"/>
      <c r="CYF14" s="2"/>
      <c r="CYG14" s="2"/>
      <c r="CYH14" s="2"/>
      <c r="CYI14" s="2"/>
      <c r="CYJ14" s="2"/>
      <c r="CYK14" s="2"/>
      <c r="CYL14" s="2"/>
      <c r="CYM14" s="2"/>
      <c r="CYN14" s="2"/>
      <c r="CYO14" s="2"/>
      <c r="CYP14" s="2"/>
      <c r="CYQ14" s="2"/>
      <c r="CYR14" s="2"/>
      <c r="CYS14" s="2"/>
      <c r="CYT14" s="2"/>
      <c r="CYU14" s="2"/>
      <c r="CYV14" s="2"/>
      <c r="CYW14" s="2"/>
      <c r="CYX14" s="2"/>
      <c r="CYY14" s="2"/>
      <c r="CYZ14" s="2"/>
      <c r="CZA14" s="2"/>
      <c r="CZB14" s="2"/>
      <c r="CZC14" s="2"/>
      <c r="CZD14" s="2"/>
      <c r="CZE14" s="2"/>
      <c r="CZF14" s="2"/>
      <c r="CZG14" s="2"/>
      <c r="CZH14" s="2"/>
      <c r="CZI14" s="2"/>
      <c r="CZJ14" s="2"/>
      <c r="CZK14" s="2"/>
      <c r="CZL14" s="2"/>
      <c r="CZM14" s="2"/>
      <c r="CZN14" s="2"/>
      <c r="CZO14" s="2"/>
      <c r="CZP14" s="2"/>
      <c r="CZQ14" s="2"/>
      <c r="CZR14" s="2"/>
      <c r="CZS14" s="2"/>
      <c r="CZT14" s="2"/>
      <c r="CZU14" s="2"/>
      <c r="CZV14" s="2"/>
      <c r="CZW14" s="2"/>
      <c r="CZX14" s="2"/>
      <c r="CZY14" s="2"/>
      <c r="CZZ14" s="2"/>
      <c r="DAA14" s="2"/>
      <c r="DAB14" s="2"/>
      <c r="DAC14" s="2"/>
      <c r="DAD14" s="2"/>
      <c r="DAE14" s="2"/>
      <c r="DAF14" s="2"/>
      <c r="DAG14" s="2"/>
      <c r="DAH14" s="2"/>
      <c r="DAI14" s="2"/>
      <c r="DAJ14" s="2"/>
      <c r="DAK14" s="2"/>
      <c r="DAL14" s="2"/>
      <c r="DAM14" s="2"/>
      <c r="DAN14" s="2"/>
      <c r="DAO14" s="2"/>
      <c r="DAP14" s="2"/>
      <c r="DAQ14" s="2"/>
      <c r="DAR14" s="2"/>
      <c r="DAS14" s="2"/>
      <c r="DAT14" s="2"/>
      <c r="DAU14" s="2"/>
      <c r="DAV14" s="2"/>
      <c r="DAW14" s="2"/>
      <c r="DAX14" s="2"/>
      <c r="DAY14" s="2"/>
      <c r="DAZ14" s="2"/>
      <c r="DBA14" s="2"/>
      <c r="DBB14" s="2"/>
      <c r="DBC14" s="2"/>
      <c r="DBD14" s="2"/>
      <c r="DBE14" s="2"/>
      <c r="DBF14" s="2"/>
      <c r="DBG14" s="2"/>
      <c r="DBH14" s="2"/>
      <c r="DBI14" s="2"/>
      <c r="DBJ14" s="2"/>
      <c r="DBK14" s="2"/>
      <c r="DBL14" s="2"/>
      <c r="DBM14" s="2"/>
      <c r="DBN14" s="2"/>
      <c r="DBO14" s="2"/>
      <c r="DBP14" s="2"/>
      <c r="DBQ14" s="2"/>
      <c r="DBR14" s="2"/>
      <c r="DBS14" s="2"/>
      <c r="DBT14" s="2"/>
      <c r="DBU14" s="2"/>
      <c r="DBV14" s="2"/>
      <c r="DBW14" s="2"/>
      <c r="DBX14" s="2"/>
      <c r="DBY14" s="2"/>
      <c r="DBZ14" s="2"/>
      <c r="DCA14" s="2"/>
      <c r="DCB14" s="2"/>
      <c r="DCC14" s="2"/>
      <c r="DCD14" s="2"/>
      <c r="DCE14" s="2"/>
      <c r="DCF14" s="2"/>
      <c r="DCG14" s="2"/>
      <c r="DCH14" s="2"/>
      <c r="DCI14" s="2"/>
      <c r="DCJ14" s="2"/>
      <c r="DCK14" s="2"/>
      <c r="DCL14" s="2"/>
      <c r="DCM14" s="2"/>
      <c r="DCN14" s="2"/>
      <c r="DCO14" s="2"/>
      <c r="DCP14" s="2"/>
      <c r="DCQ14" s="2"/>
      <c r="DCR14" s="2"/>
      <c r="DCS14" s="2"/>
      <c r="DCT14" s="2"/>
      <c r="DCU14" s="2"/>
      <c r="DCV14" s="2"/>
      <c r="DCW14" s="2"/>
      <c r="DCX14" s="2"/>
      <c r="DCY14" s="2"/>
      <c r="DCZ14" s="2"/>
      <c r="DDA14" s="2"/>
      <c r="DDB14" s="2"/>
      <c r="DDC14" s="2"/>
      <c r="DDD14" s="2"/>
      <c r="DDE14" s="2"/>
      <c r="DDF14" s="2"/>
      <c r="DDG14" s="2"/>
      <c r="DDH14" s="2"/>
      <c r="DDI14" s="2"/>
      <c r="DDJ14" s="2"/>
      <c r="DDK14" s="2"/>
      <c r="DDL14" s="2"/>
      <c r="DDM14" s="2"/>
      <c r="DDN14" s="2"/>
      <c r="DDO14" s="2"/>
      <c r="DDP14" s="2"/>
      <c r="DDQ14" s="2"/>
      <c r="DDR14" s="2"/>
      <c r="DDS14" s="2"/>
      <c r="DDT14" s="2"/>
      <c r="DDU14" s="2"/>
      <c r="DDV14" s="2"/>
      <c r="DDW14" s="2"/>
      <c r="DDX14" s="2"/>
      <c r="DDY14" s="2"/>
      <c r="DDZ14" s="2"/>
      <c r="DEA14" s="2"/>
      <c r="DEB14" s="2"/>
      <c r="DEC14" s="2"/>
      <c r="DED14" s="2"/>
      <c r="DEE14" s="2"/>
      <c r="DEF14" s="2"/>
      <c r="DEG14" s="2"/>
      <c r="DEH14" s="2"/>
      <c r="DEI14" s="2"/>
      <c r="DEJ14" s="2"/>
      <c r="DEK14" s="2"/>
      <c r="DEL14" s="2"/>
      <c r="DEM14" s="2"/>
      <c r="DEN14" s="2"/>
      <c r="DEO14" s="2"/>
      <c r="DEP14" s="2"/>
      <c r="DEQ14" s="2"/>
      <c r="DER14" s="2"/>
      <c r="DES14" s="2"/>
      <c r="DET14" s="2"/>
      <c r="DEU14" s="2"/>
      <c r="DEV14" s="2"/>
      <c r="DEW14" s="2"/>
      <c r="DEX14" s="2"/>
      <c r="DEY14" s="2"/>
      <c r="DEZ14" s="2"/>
      <c r="DFA14" s="2"/>
      <c r="DFB14" s="2"/>
      <c r="DFC14" s="2"/>
      <c r="DFD14" s="2"/>
      <c r="DFE14" s="2"/>
      <c r="DFF14" s="2"/>
      <c r="DFG14" s="2"/>
      <c r="DFH14" s="2"/>
      <c r="DFI14" s="2"/>
      <c r="DFJ14" s="2"/>
      <c r="DFK14" s="2"/>
      <c r="DFL14" s="2"/>
      <c r="DFM14" s="2"/>
      <c r="DFN14" s="2"/>
      <c r="DFO14" s="2"/>
      <c r="DFP14" s="2"/>
      <c r="DFQ14" s="2"/>
      <c r="DFR14" s="2"/>
      <c r="DFS14" s="2"/>
      <c r="DFT14" s="2"/>
      <c r="DFU14" s="2"/>
      <c r="DFV14" s="2"/>
      <c r="DFW14" s="2"/>
      <c r="DFX14" s="2"/>
      <c r="DFY14" s="2"/>
      <c r="DFZ14" s="2"/>
      <c r="DGA14" s="2"/>
      <c r="DGB14" s="2"/>
      <c r="DGC14" s="2"/>
      <c r="DGD14" s="2"/>
      <c r="DGE14" s="2"/>
      <c r="DGF14" s="2"/>
      <c r="DGG14" s="2"/>
      <c r="DGH14" s="2"/>
      <c r="DGI14" s="2"/>
      <c r="DGJ14" s="2"/>
      <c r="DGK14" s="2"/>
      <c r="DGL14" s="2"/>
      <c r="DGM14" s="2"/>
      <c r="DGN14" s="2"/>
      <c r="DGO14" s="2"/>
      <c r="DGP14" s="2"/>
      <c r="DGQ14" s="2"/>
      <c r="DGR14" s="2"/>
      <c r="DGS14" s="2"/>
      <c r="DGT14" s="2"/>
      <c r="DGU14" s="2"/>
      <c r="DGV14" s="2"/>
      <c r="DGW14" s="2"/>
      <c r="DGX14" s="2"/>
      <c r="DGY14" s="2"/>
      <c r="DGZ14" s="2"/>
      <c r="DHA14" s="2"/>
      <c r="DHB14" s="2"/>
      <c r="DHC14" s="2"/>
      <c r="DHD14" s="2"/>
      <c r="DHE14" s="2"/>
      <c r="DHF14" s="2"/>
      <c r="DHG14" s="2"/>
      <c r="DHH14" s="2"/>
      <c r="DHI14" s="2"/>
      <c r="DHJ14" s="2"/>
      <c r="DHK14" s="2"/>
      <c r="DHL14" s="2"/>
      <c r="DHM14" s="2"/>
      <c r="DHN14" s="2"/>
      <c r="DHO14" s="2"/>
      <c r="DHP14" s="2"/>
      <c r="DHQ14" s="2"/>
      <c r="DHR14" s="2"/>
      <c r="DHS14" s="2"/>
      <c r="DHT14" s="2"/>
      <c r="DHU14" s="2"/>
      <c r="DHV14" s="2"/>
      <c r="DHW14" s="2"/>
      <c r="DHX14" s="2"/>
      <c r="DHY14" s="2"/>
      <c r="DHZ14" s="2"/>
      <c r="DIA14" s="2"/>
      <c r="DIB14" s="2"/>
      <c r="DIC14" s="2"/>
      <c r="DID14" s="2"/>
      <c r="DIE14" s="2"/>
      <c r="DIF14" s="2"/>
      <c r="DIG14" s="2"/>
      <c r="DIH14" s="2"/>
      <c r="DII14" s="2"/>
      <c r="DIJ14" s="2"/>
      <c r="DIK14" s="2"/>
      <c r="DIL14" s="2"/>
      <c r="DIM14" s="2"/>
      <c r="DIN14" s="2"/>
      <c r="DIO14" s="2"/>
      <c r="DIP14" s="2"/>
      <c r="DIQ14" s="2"/>
      <c r="DIR14" s="2"/>
      <c r="DIS14" s="2"/>
      <c r="DIT14" s="2"/>
      <c r="DIU14" s="2"/>
      <c r="DIV14" s="2"/>
      <c r="DIW14" s="2"/>
      <c r="DIX14" s="2"/>
      <c r="DIY14" s="2"/>
      <c r="DIZ14" s="2"/>
      <c r="DJA14" s="2"/>
      <c r="DJB14" s="2"/>
      <c r="DJC14" s="2"/>
      <c r="DJD14" s="2"/>
      <c r="DJE14" s="2"/>
      <c r="DJF14" s="2"/>
      <c r="DJG14" s="2"/>
      <c r="DJH14" s="2"/>
      <c r="DJI14" s="2"/>
      <c r="DJJ14" s="2"/>
      <c r="DJK14" s="2"/>
      <c r="DJL14" s="2"/>
      <c r="DJM14" s="2"/>
      <c r="DJN14" s="2"/>
      <c r="DJO14" s="2"/>
      <c r="DJP14" s="2"/>
      <c r="DJQ14" s="2"/>
      <c r="DJR14" s="2"/>
      <c r="DJS14" s="2"/>
      <c r="DJT14" s="2"/>
      <c r="DJU14" s="2"/>
      <c r="DJV14" s="2"/>
      <c r="DJW14" s="2"/>
      <c r="DJX14" s="2"/>
      <c r="DJY14" s="2"/>
      <c r="DJZ14" s="2"/>
      <c r="DKA14" s="2"/>
      <c r="DKB14" s="2"/>
      <c r="DKC14" s="2"/>
      <c r="DKD14" s="2"/>
      <c r="DKE14" s="2"/>
      <c r="DKF14" s="2"/>
      <c r="DKG14" s="2"/>
      <c r="DKH14" s="2"/>
      <c r="DKI14" s="2"/>
      <c r="DKJ14" s="2"/>
      <c r="DKK14" s="2"/>
      <c r="DKL14" s="2"/>
      <c r="DKM14" s="2"/>
      <c r="DKN14" s="2"/>
      <c r="DKO14" s="2"/>
      <c r="DKP14" s="2"/>
      <c r="DKQ14" s="2"/>
      <c r="DKR14" s="2"/>
      <c r="DKS14" s="2"/>
      <c r="DKT14" s="2"/>
      <c r="DKU14" s="2"/>
      <c r="DKV14" s="2"/>
      <c r="DKW14" s="2"/>
      <c r="DKX14" s="2"/>
      <c r="DKY14" s="2"/>
      <c r="DKZ14" s="2"/>
      <c r="DLA14" s="2"/>
      <c r="DLB14" s="2"/>
      <c r="DLC14" s="2"/>
      <c r="DLD14" s="2"/>
      <c r="DLE14" s="2"/>
      <c r="DLF14" s="2"/>
      <c r="DLG14" s="2"/>
      <c r="DLH14" s="2"/>
      <c r="DLI14" s="2"/>
      <c r="DLJ14" s="2"/>
      <c r="DLK14" s="2"/>
      <c r="DLL14" s="2"/>
      <c r="DLM14" s="2"/>
      <c r="DLN14" s="2"/>
      <c r="DLO14" s="2"/>
      <c r="DLP14" s="2"/>
      <c r="DLQ14" s="2"/>
      <c r="DLR14" s="2"/>
      <c r="DLS14" s="2"/>
      <c r="DLT14" s="2"/>
      <c r="DLU14" s="2"/>
      <c r="DLV14" s="2"/>
      <c r="DLW14" s="2"/>
      <c r="DLX14" s="2"/>
      <c r="DLY14" s="2"/>
      <c r="DLZ14" s="2"/>
      <c r="DMA14" s="2"/>
      <c r="DMB14" s="2"/>
      <c r="DMC14" s="2"/>
      <c r="DMD14" s="2"/>
      <c r="DME14" s="2"/>
      <c r="DMF14" s="2"/>
      <c r="DMG14" s="2"/>
      <c r="DMH14" s="2"/>
      <c r="DMI14" s="2"/>
      <c r="DMJ14" s="2"/>
      <c r="DMK14" s="2"/>
      <c r="DML14" s="2"/>
      <c r="DMM14" s="2"/>
      <c r="DMN14" s="2"/>
      <c r="DMO14" s="2"/>
      <c r="DMP14" s="2"/>
      <c r="DMQ14" s="2"/>
      <c r="DMR14" s="2"/>
      <c r="DMS14" s="2"/>
      <c r="DMT14" s="2"/>
      <c r="DMU14" s="2"/>
      <c r="DMV14" s="2"/>
      <c r="DMW14" s="2"/>
      <c r="DMX14" s="2"/>
      <c r="DMY14" s="2"/>
      <c r="DMZ14" s="2"/>
      <c r="DNA14" s="2"/>
      <c r="DNB14" s="2"/>
      <c r="DNC14" s="2"/>
      <c r="DND14" s="2"/>
      <c r="DNE14" s="2"/>
      <c r="DNF14" s="2"/>
      <c r="DNG14" s="2"/>
      <c r="DNH14" s="2"/>
      <c r="DNI14" s="2"/>
      <c r="DNJ14" s="2"/>
      <c r="DNK14" s="2"/>
      <c r="DNL14" s="2"/>
      <c r="DNM14" s="2"/>
      <c r="DNN14" s="2"/>
      <c r="DNO14" s="2"/>
      <c r="DNP14" s="2"/>
      <c r="DNQ14" s="2"/>
      <c r="DNR14" s="2"/>
      <c r="DNS14" s="2"/>
      <c r="DNT14" s="2"/>
      <c r="DNU14" s="2"/>
      <c r="DNV14" s="2"/>
      <c r="DNW14" s="2"/>
      <c r="DNX14" s="2"/>
      <c r="DNY14" s="2"/>
      <c r="DNZ14" s="2"/>
      <c r="DOA14" s="2"/>
      <c r="DOB14" s="2"/>
      <c r="DOC14" s="2"/>
      <c r="DOD14" s="2"/>
      <c r="DOE14" s="2"/>
      <c r="DOF14" s="2"/>
      <c r="DOG14" s="2"/>
      <c r="DOH14" s="2"/>
      <c r="DOI14" s="2"/>
      <c r="DOJ14" s="2"/>
      <c r="DOK14" s="2"/>
      <c r="DOL14" s="2"/>
      <c r="DOM14" s="2"/>
      <c r="DON14" s="2"/>
      <c r="DOO14" s="2"/>
      <c r="DOP14" s="2"/>
      <c r="DOQ14" s="2"/>
      <c r="DOR14" s="2"/>
      <c r="DOS14" s="2"/>
      <c r="DOT14" s="2"/>
      <c r="DOU14" s="2"/>
      <c r="DOV14" s="2"/>
      <c r="DOW14" s="2"/>
      <c r="DOX14" s="2"/>
      <c r="DOY14" s="2"/>
      <c r="DOZ14" s="2"/>
      <c r="DPA14" s="2"/>
      <c r="DPB14" s="2"/>
      <c r="DPC14" s="2"/>
      <c r="DPD14" s="2"/>
      <c r="DPE14" s="2"/>
      <c r="DPF14" s="2"/>
      <c r="DPG14" s="2"/>
      <c r="DPH14" s="2"/>
      <c r="DPI14" s="2"/>
      <c r="DPJ14" s="2"/>
      <c r="DPK14" s="2"/>
      <c r="DPL14" s="2"/>
      <c r="DPM14" s="2"/>
      <c r="DPN14" s="2"/>
      <c r="DPO14" s="2"/>
      <c r="DPP14" s="2"/>
      <c r="DPQ14" s="2"/>
      <c r="DPR14" s="2"/>
      <c r="DPS14" s="2"/>
      <c r="DPT14" s="2"/>
      <c r="DPU14" s="2"/>
      <c r="DPV14" s="2"/>
      <c r="DPW14" s="2"/>
      <c r="DPX14" s="2"/>
      <c r="DPY14" s="2"/>
      <c r="DPZ14" s="2"/>
      <c r="DQA14" s="2"/>
      <c r="DQB14" s="2"/>
      <c r="DQC14" s="2"/>
      <c r="DQD14" s="2"/>
      <c r="DQE14" s="2"/>
      <c r="DQF14" s="2"/>
      <c r="DQG14" s="2"/>
      <c r="DQH14" s="2"/>
      <c r="DQI14" s="2"/>
      <c r="DQJ14" s="2"/>
      <c r="DQK14" s="2"/>
      <c r="DQL14" s="2"/>
      <c r="DQM14" s="2"/>
      <c r="DQN14" s="2"/>
      <c r="DQO14" s="2"/>
      <c r="DQP14" s="2"/>
      <c r="DQQ14" s="2"/>
      <c r="DQR14" s="2"/>
      <c r="DQS14" s="2"/>
      <c r="DQT14" s="2"/>
      <c r="DQU14" s="2"/>
      <c r="DQV14" s="2"/>
      <c r="DQW14" s="2"/>
      <c r="DQX14" s="2"/>
      <c r="DQY14" s="2"/>
      <c r="DQZ14" s="2"/>
      <c r="DRA14" s="2"/>
      <c r="DRB14" s="2"/>
      <c r="DRC14" s="2"/>
      <c r="DRD14" s="2"/>
      <c r="DRE14" s="2"/>
      <c r="DRF14" s="2"/>
      <c r="DRG14" s="2"/>
      <c r="DRH14" s="2"/>
      <c r="DRI14" s="2"/>
      <c r="DRJ14" s="2"/>
      <c r="DRK14" s="2"/>
      <c r="DRL14" s="2"/>
      <c r="DRM14" s="2"/>
      <c r="DRN14" s="2"/>
      <c r="DRO14" s="2"/>
      <c r="DRP14" s="2"/>
      <c r="DRQ14" s="2"/>
      <c r="DRR14" s="2"/>
      <c r="DRS14" s="2"/>
      <c r="DRT14" s="2"/>
      <c r="DRU14" s="2"/>
      <c r="DRV14" s="2"/>
      <c r="DRW14" s="2"/>
      <c r="DRX14" s="2"/>
      <c r="DRY14" s="2"/>
      <c r="DRZ14" s="2"/>
      <c r="DSA14" s="2"/>
      <c r="DSB14" s="2"/>
      <c r="DSC14" s="2"/>
      <c r="DSD14" s="2"/>
      <c r="DSE14" s="2"/>
      <c r="DSF14" s="2"/>
      <c r="DSG14" s="2"/>
      <c r="DSH14" s="2"/>
      <c r="DSI14" s="2"/>
      <c r="DSJ14" s="2"/>
      <c r="DSK14" s="2"/>
      <c r="DSL14" s="2"/>
      <c r="DSM14" s="2"/>
      <c r="DSN14" s="2"/>
      <c r="DSO14" s="2"/>
      <c r="DSP14" s="2"/>
      <c r="DSQ14" s="2"/>
      <c r="DSR14" s="2"/>
      <c r="DSS14" s="2"/>
      <c r="DST14" s="2"/>
      <c r="DSU14" s="2"/>
      <c r="DSV14" s="2"/>
      <c r="DSW14" s="2"/>
      <c r="DSX14" s="2"/>
      <c r="DSY14" s="2"/>
      <c r="DSZ14" s="2"/>
      <c r="DTA14" s="2"/>
      <c r="DTB14" s="2"/>
      <c r="DTC14" s="2"/>
      <c r="DTD14" s="2"/>
      <c r="DTE14" s="2"/>
      <c r="DTF14" s="2"/>
      <c r="DTG14" s="2"/>
      <c r="DTH14" s="2"/>
      <c r="DTI14" s="2"/>
      <c r="DTJ14" s="2"/>
      <c r="DTK14" s="2"/>
      <c r="DTL14" s="2"/>
      <c r="DTM14" s="2"/>
      <c r="DTN14" s="2"/>
      <c r="DTO14" s="2"/>
      <c r="DTP14" s="2"/>
      <c r="DTQ14" s="2"/>
      <c r="DTR14" s="2"/>
      <c r="DTS14" s="2"/>
      <c r="DTT14" s="2"/>
      <c r="DTU14" s="2"/>
      <c r="DTV14" s="2"/>
      <c r="DTW14" s="2"/>
      <c r="DTX14" s="2"/>
      <c r="DTY14" s="2"/>
      <c r="DTZ14" s="2"/>
      <c r="DUA14" s="2"/>
      <c r="DUB14" s="2"/>
      <c r="DUC14" s="2"/>
      <c r="DUD14" s="2"/>
      <c r="DUE14" s="2"/>
      <c r="DUF14" s="2"/>
      <c r="DUG14" s="2"/>
      <c r="DUH14" s="2"/>
      <c r="DUI14" s="2"/>
      <c r="DUJ14" s="2"/>
      <c r="DUK14" s="2"/>
      <c r="DUL14" s="2"/>
      <c r="DUM14" s="2"/>
      <c r="DUN14" s="2"/>
      <c r="DUO14" s="2"/>
      <c r="DUP14" s="2"/>
      <c r="DUQ14" s="2"/>
      <c r="DUR14" s="2"/>
      <c r="DUS14" s="2"/>
      <c r="DUT14" s="2"/>
      <c r="DUU14" s="2"/>
      <c r="DUV14" s="2"/>
      <c r="DUW14" s="2"/>
      <c r="DUX14" s="2"/>
      <c r="DUY14" s="2"/>
      <c r="DUZ14" s="2"/>
      <c r="DVA14" s="2"/>
      <c r="DVB14" s="2"/>
      <c r="DVC14" s="2"/>
      <c r="DVD14" s="2"/>
      <c r="DVE14" s="2"/>
      <c r="DVF14" s="2"/>
      <c r="DVG14" s="2"/>
      <c r="DVH14" s="2"/>
      <c r="DVI14" s="2"/>
      <c r="DVJ14" s="2"/>
      <c r="DVK14" s="2"/>
      <c r="DVL14" s="2"/>
      <c r="DVM14" s="2"/>
      <c r="DVN14" s="2"/>
      <c r="DVO14" s="2"/>
      <c r="DVP14" s="2"/>
      <c r="DVQ14" s="2"/>
      <c r="DVR14" s="2"/>
      <c r="DVS14" s="2"/>
      <c r="DVT14" s="2"/>
      <c r="DVU14" s="2"/>
      <c r="DVV14" s="2"/>
      <c r="DVW14" s="2"/>
      <c r="DVX14" s="2"/>
      <c r="DVY14" s="2"/>
      <c r="DVZ14" s="2"/>
      <c r="DWA14" s="2"/>
      <c r="DWB14" s="2"/>
      <c r="DWC14" s="2"/>
      <c r="DWD14" s="2"/>
      <c r="DWE14" s="2"/>
      <c r="DWF14" s="2"/>
      <c r="DWG14" s="2"/>
      <c r="DWH14" s="2"/>
      <c r="DWI14" s="2"/>
      <c r="DWJ14" s="2"/>
      <c r="DWK14" s="2"/>
      <c r="DWL14" s="2"/>
      <c r="DWM14" s="2"/>
      <c r="DWN14" s="2"/>
      <c r="DWO14" s="2"/>
      <c r="DWP14" s="2"/>
      <c r="DWQ14" s="2"/>
      <c r="DWR14" s="2"/>
      <c r="DWS14" s="2"/>
      <c r="DWT14" s="2"/>
      <c r="DWU14" s="2"/>
      <c r="DWV14" s="2"/>
      <c r="DWW14" s="2"/>
      <c r="DWX14" s="2"/>
      <c r="DWY14" s="2"/>
      <c r="DWZ14" s="2"/>
      <c r="DXA14" s="2"/>
      <c r="DXB14" s="2"/>
      <c r="DXC14" s="2"/>
      <c r="DXD14" s="2"/>
      <c r="DXE14" s="2"/>
      <c r="DXF14" s="2"/>
      <c r="DXG14" s="2"/>
      <c r="DXH14" s="2"/>
      <c r="DXI14" s="2"/>
      <c r="DXJ14" s="2"/>
      <c r="DXK14" s="2"/>
      <c r="DXL14" s="2"/>
      <c r="DXM14" s="2"/>
      <c r="DXN14" s="2"/>
      <c r="DXO14" s="2"/>
      <c r="DXP14" s="2"/>
      <c r="DXQ14" s="2"/>
      <c r="DXR14" s="2"/>
      <c r="DXS14" s="2"/>
      <c r="DXT14" s="2"/>
      <c r="DXU14" s="2"/>
      <c r="DXV14" s="2"/>
      <c r="DXW14" s="2"/>
      <c r="DXX14" s="2"/>
      <c r="DXY14" s="2"/>
      <c r="DXZ14" s="2"/>
      <c r="DYA14" s="2"/>
      <c r="DYB14" s="2"/>
      <c r="DYC14" s="2"/>
      <c r="DYD14" s="2"/>
      <c r="DYE14" s="2"/>
      <c r="DYF14" s="2"/>
      <c r="DYG14" s="2"/>
      <c r="DYH14" s="2"/>
      <c r="DYI14" s="2"/>
      <c r="DYJ14" s="2"/>
      <c r="DYK14" s="2"/>
      <c r="DYL14" s="2"/>
      <c r="DYM14" s="2"/>
      <c r="DYN14" s="2"/>
      <c r="DYO14" s="2"/>
      <c r="DYP14" s="2"/>
      <c r="DYQ14" s="2"/>
      <c r="DYR14" s="2"/>
      <c r="DYS14" s="2"/>
      <c r="DYT14" s="2"/>
      <c r="DYU14" s="2"/>
      <c r="DYV14" s="2"/>
      <c r="DYW14" s="2"/>
      <c r="DYX14" s="2"/>
      <c r="DYY14" s="2"/>
      <c r="DYZ14" s="2"/>
      <c r="DZA14" s="2"/>
      <c r="DZB14" s="2"/>
      <c r="DZC14" s="2"/>
      <c r="DZD14" s="2"/>
      <c r="DZE14" s="2"/>
      <c r="DZF14" s="2"/>
      <c r="DZG14" s="2"/>
      <c r="DZH14" s="2"/>
      <c r="DZI14" s="2"/>
      <c r="DZJ14" s="2"/>
      <c r="DZK14" s="2"/>
      <c r="DZL14" s="2"/>
      <c r="DZM14" s="2"/>
      <c r="DZN14" s="2"/>
      <c r="DZO14" s="2"/>
      <c r="DZP14" s="2"/>
      <c r="DZQ14" s="2"/>
      <c r="DZR14" s="2"/>
      <c r="DZS14" s="2"/>
      <c r="DZT14" s="2"/>
      <c r="DZU14" s="2"/>
      <c r="DZV14" s="2"/>
      <c r="DZW14" s="2"/>
      <c r="DZX14" s="2"/>
      <c r="DZY14" s="2"/>
      <c r="DZZ14" s="2"/>
      <c r="EAA14" s="2"/>
      <c r="EAB14" s="2"/>
      <c r="EAC14" s="2"/>
      <c r="EAD14" s="2"/>
      <c r="EAE14" s="2"/>
      <c r="EAF14" s="2"/>
      <c r="EAG14" s="2"/>
      <c r="EAH14" s="2"/>
      <c r="EAI14" s="2"/>
      <c r="EAJ14" s="2"/>
      <c r="EAK14" s="2"/>
      <c r="EAL14" s="2"/>
      <c r="EAM14" s="2"/>
      <c r="EAN14" s="2"/>
      <c r="EAO14" s="2"/>
      <c r="EAP14" s="2"/>
      <c r="EAQ14" s="2"/>
      <c r="EAR14" s="2"/>
      <c r="EAS14" s="2"/>
      <c r="EAT14" s="2"/>
      <c r="EAU14" s="2"/>
      <c r="EAV14" s="2"/>
      <c r="EAW14" s="2"/>
      <c r="EAX14" s="2"/>
      <c r="EAY14" s="2"/>
      <c r="EAZ14" s="2"/>
      <c r="EBA14" s="2"/>
      <c r="EBB14" s="2"/>
      <c r="EBC14" s="2"/>
      <c r="EBD14" s="2"/>
      <c r="EBE14" s="2"/>
      <c r="EBF14" s="2"/>
      <c r="EBG14" s="2"/>
      <c r="EBH14" s="2"/>
      <c r="EBI14" s="2"/>
      <c r="EBJ14" s="2"/>
      <c r="EBK14" s="2"/>
      <c r="EBL14" s="2"/>
      <c r="EBM14" s="2"/>
      <c r="EBN14" s="2"/>
      <c r="EBO14" s="2"/>
      <c r="EBP14" s="2"/>
      <c r="EBQ14" s="2"/>
      <c r="EBR14" s="2"/>
      <c r="EBS14" s="2"/>
      <c r="EBT14" s="2"/>
      <c r="EBU14" s="2"/>
      <c r="EBV14" s="2"/>
      <c r="EBW14" s="2"/>
      <c r="EBX14" s="2"/>
      <c r="EBY14" s="2"/>
      <c r="EBZ14" s="2"/>
      <c r="ECA14" s="2"/>
      <c r="ECB14" s="2"/>
      <c r="ECC14" s="2"/>
      <c r="ECD14" s="2"/>
      <c r="ECE14" s="2"/>
      <c r="ECF14" s="2"/>
      <c r="ECG14" s="2"/>
      <c r="ECH14" s="2"/>
      <c r="ECI14" s="2"/>
      <c r="ECJ14" s="2"/>
      <c r="ECK14" s="2"/>
      <c r="ECL14" s="2"/>
      <c r="ECM14" s="2"/>
      <c r="ECN14" s="2"/>
      <c r="ECO14" s="2"/>
      <c r="ECP14" s="2"/>
      <c r="ECQ14" s="2"/>
      <c r="ECR14" s="2"/>
      <c r="ECS14" s="2"/>
      <c r="ECT14" s="2"/>
      <c r="ECU14" s="2"/>
      <c r="ECV14" s="2"/>
      <c r="ECW14" s="2"/>
      <c r="ECX14" s="2"/>
      <c r="ECY14" s="2"/>
      <c r="ECZ14" s="2"/>
      <c r="EDA14" s="2"/>
      <c r="EDB14" s="2"/>
      <c r="EDC14" s="2"/>
      <c r="EDD14" s="2"/>
      <c r="EDE14" s="2"/>
      <c r="EDF14" s="2"/>
      <c r="EDG14" s="2"/>
      <c r="EDH14" s="2"/>
      <c r="EDI14" s="2"/>
      <c r="EDJ14" s="2"/>
      <c r="EDK14" s="2"/>
      <c r="EDL14" s="2"/>
      <c r="EDM14" s="2"/>
      <c r="EDN14" s="2"/>
      <c r="EDO14" s="2"/>
      <c r="EDP14" s="2"/>
      <c r="EDQ14" s="2"/>
      <c r="EDR14" s="2"/>
      <c r="EDS14" s="2"/>
      <c r="EDT14" s="2"/>
      <c r="EDU14" s="2"/>
      <c r="EDV14" s="2"/>
      <c r="EDW14" s="2"/>
      <c r="EDX14" s="2"/>
      <c r="EDY14" s="2"/>
      <c r="EDZ14" s="2"/>
      <c r="EEA14" s="2"/>
      <c r="EEB14" s="2"/>
      <c r="EEC14" s="2"/>
      <c r="EED14" s="2"/>
      <c r="EEE14" s="2"/>
      <c r="EEF14" s="2"/>
      <c r="EEG14" s="2"/>
      <c r="EEH14" s="2"/>
      <c r="EEI14" s="2"/>
      <c r="EEJ14" s="2"/>
      <c r="EEK14" s="2"/>
      <c r="EEL14" s="2"/>
      <c r="EEM14" s="2"/>
      <c r="EEN14" s="2"/>
      <c r="EEO14" s="2"/>
      <c r="EEP14" s="2"/>
      <c r="EEQ14" s="2"/>
      <c r="EER14" s="2"/>
      <c r="EES14" s="2"/>
      <c r="EET14" s="2"/>
      <c r="EEU14" s="2"/>
      <c r="EEV14" s="2"/>
      <c r="EEW14" s="2"/>
      <c r="EEX14" s="2"/>
      <c r="EEY14" s="2"/>
      <c r="EEZ14" s="2"/>
      <c r="EFA14" s="2"/>
      <c r="EFB14" s="2"/>
      <c r="EFC14" s="2"/>
      <c r="EFD14" s="2"/>
      <c r="EFE14" s="2"/>
      <c r="EFF14" s="2"/>
      <c r="EFG14" s="2"/>
      <c r="EFH14" s="2"/>
      <c r="EFI14" s="2"/>
      <c r="EFJ14" s="2"/>
      <c r="EFK14" s="2"/>
      <c r="EFL14" s="2"/>
      <c r="EFM14" s="2"/>
      <c r="EFN14" s="2"/>
      <c r="EFO14" s="2"/>
      <c r="EFP14" s="2"/>
      <c r="EFQ14" s="2"/>
      <c r="EFR14" s="2"/>
      <c r="EFS14" s="2"/>
      <c r="EFT14" s="2"/>
      <c r="EFU14" s="2"/>
      <c r="EFV14" s="2"/>
      <c r="EFW14" s="2"/>
      <c r="EFX14" s="2"/>
      <c r="EFY14" s="2"/>
      <c r="EFZ14" s="2"/>
      <c r="EGA14" s="2"/>
      <c r="EGB14" s="2"/>
      <c r="EGC14" s="2"/>
      <c r="EGD14" s="2"/>
      <c r="EGE14" s="2"/>
      <c r="EGF14" s="2"/>
      <c r="EGG14" s="2"/>
      <c r="EGH14" s="2"/>
      <c r="EGI14" s="2"/>
      <c r="EGJ14" s="2"/>
      <c r="EGK14" s="2"/>
      <c r="EGL14" s="2"/>
      <c r="EGM14" s="2"/>
      <c r="EGN14" s="2"/>
      <c r="EGO14" s="2"/>
      <c r="EGP14" s="2"/>
      <c r="EGQ14" s="2"/>
      <c r="EGR14" s="2"/>
      <c r="EGS14" s="2"/>
      <c r="EGT14" s="2"/>
      <c r="EGU14" s="2"/>
      <c r="EGV14" s="2"/>
      <c r="EGW14" s="2"/>
      <c r="EGX14" s="2"/>
      <c r="EGY14" s="2"/>
      <c r="EGZ14" s="2"/>
      <c r="EHA14" s="2"/>
      <c r="EHB14" s="2"/>
      <c r="EHC14" s="2"/>
      <c r="EHD14" s="2"/>
      <c r="EHE14" s="2"/>
      <c r="EHF14" s="2"/>
      <c r="EHG14" s="2"/>
      <c r="EHH14" s="2"/>
      <c r="EHI14" s="2"/>
      <c r="EHJ14" s="2"/>
      <c r="EHK14" s="2"/>
      <c r="EHL14" s="2"/>
      <c r="EHM14" s="2"/>
      <c r="EHN14" s="2"/>
      <c r="EHO14" s="2"/>
      <c r="EHP14" s="2"/>
      <c r="EHQ14" s="2"/>
      <c r="EHR14" s="2"/>
      <c r="EHS14" s="2"/>
      <c r="EHT14" s="2"/>
      <c r="EHU14" s="2"/>
      <c r="EHV14" s="2"/>
      <c r="EHW14" s="2"/>
      <c r="EHX14" s="2"/>
      <c r="EHY14" s="2"/>
      <c r="EHZ14" s="2"/>
      <c r="EIA14" s="2"/>
      <c r="EIB14" s="2"/>
      <c r="EIC14" s="2"/>
      <c r="EID14" s="2"/>
      <c r="EIE14" s="2"/>
      <c r="EIF14" s="2"/>
      <c r="EIG14" s="2"/>
      <c r="EIH14" s="2"/>
      <c r="EII14" s="2"/>
      <c r="EIJ14" s="2"/>
      <c r="EIK14" s="2"/>
      <c r="EIL14" s="2"/>
      <c r="EIM14" s="2"/>
      <c r="EIN14" s="2"/>
      <c r="EIO14" s="2"/>
      <c r="EIP14" s="2"/>
      <c r="EIQ14" s="2"/>
      <c r="EIR14" s="2"/>
      <c r="EIS14" s="2"/>
      <c r="EIT14" s="2"/>
      <c r="EIU14" s="2"/>
      <c r="EIV14" s="2"/>
      <c r="EIW14" s="2"/>
      <c r="EIX14" s="2"/>
      <c r="EIY14" s="2"/>
      <c r="EIZ14" s="2"/>
      <c r="EJA14" s="2"/>
      <c r="EJB14" s="2"/>
      <c r="EJC14" s="2"/>
      <c r="EJD14" s="2"/>
      <c r="EJE14" s="2"/>
      <c r="EJF14" s="2"/>
      <c r="EJG14" s="2"/>
      <c r="EJH14" s="2"/>
      <c r="EJI14" s="2"/>
      <c r="EJJ14" s="2"/>
      <c r="EJK14" s="2"/>
      <c r="EJL14" s="2"/>
      <c r="EJM14" s="2"/>
      <c r="EJN14" s="2"/>
      <c r="EJO14" s="2"/>
      <c r="EJP14" s="2"/>
      <c r="EJQ14" s="2"/>
      <c r="EJR14" s="2"/>
      <c r="EJS14" s="2"/>
      <c r="EJT14" s="2"/>
      <c r="EJU14" s="2"/>
      <c r="EJV14" s="2"/>
      <c r="EJW14" s="2"/>
      <c r="EJX14" s="2"/>
      <c r="EJY14" s="2"/>
      <c r="EJZ14" s="2"/>
      <c r="EKA14" s="2"/>
      <c r="EKB14" s="2"/>
      <c r="EKC14" s="2"/>
      <c r="EKD14" s="2"/>
      <c r="EKE14" s="2"/>
      <c r="EKF14" s="2"/>
      <c r="EKG14" s="2"/>
      <c r="EKH14" s="2"/>
      <c r="EKI14" s="2"/>
      <c r="EKJ14" s="2"/>
      <c r="EKK14" s="2"/>
      <c r="EKL14" s="2"/>
      <c r="EKM14" s="2"/>
      <c r="EKN14" s="2"/>
      <c r="EKO14" s="2"/>
      <c r="EKP14" s="2"/>
      <c r="EKQ14" s="2"/>
      <c r="EKR14" s="2"/>
      <c r="EKS14" s="2"/>
      <c r="EKT14" s="2"/>
      <c r="EKU14" s="2"/>
      <c r="EKV14" s="2"/>
      <c r="EKW14" s="2"/>
      <c r="EKX14" s="2"/>
      <c r="EKY14" s="2"/>
      <c r="EKZ14" s="2"/>
      <c r="ELA14" s="2"/>
      <c r="ELB14" s="2"/>
      <c r="ELC14" s="2"/>
      <c r="ELD14" s="2"/>
      <c r="ELE14" s="2"/>
      <c r="ELF14" s="2"/>
      <c r="ELG14" s="2"/>
      <c r="ELH14" s="2"/>
      <c r="ELI14" s="2"/>
      <c r="ELJ14" s="2"/>
      <c r="ELK14" s="2"/>
      <c r="ELL14" s="2"/>
      <c r="ELM14" s="2"/>
      <c r="ELN14" s="2"/>
      <c r="ELO14" s="2"/>
      <c r="ELP14" s="2"/>
      <c r="ELQ14" s="2"/>
      <c r="ELR14" s="2"/>
      <c r="ELS14" s="2"/>
      <c r="ELT14" s="2"/>
      <c r="ELU14" s="2"/>
      <c r="ELV14" s="2"/>
      <c r="ELW14" s="2"/>
      <c r="ELX14" s="2"/>
      <c r="ELY14" s="2"/>
      <c r="ELZ14" s="2"/>
      <c r="EMA14" s="2"/>
      <c r="EMB14" s="2"/>
      <c r="EMC14" s="2"/>
      <c r="EMD14" s="2"/>
      <c r="EME14" s="2"/>
      <c r="EMF14" s="2"/>
      <c r="EMG14" s="2"/>
      <c r="EMH14" s="2"/>
      <c r="EMI14" s="2"/>
      <c r="EMJ14" s="2"/>
      <c r="EMK14" s="2"/>
      <c r="EML14" s="2"/>
      <c r="EMM14" s="2"/>
      <c r="EMN14" s="2"/>
      <c r="EMO14" s="2"/>
      <c r="EMP14" s="2"/>
      <c r="EMQ14" s="2"/>
      <c r="EMR14" s="2"/>
      <c r="EMS14" s="2"/>
      <c r="EMT14" s="2"/>
      <c r="EMU14" s="2"/>
      <c r="EMV14" s="2"/>
      <c r="EMW14" s="2"/>
      <c r="EMX14" s="2"/>
      <c r="EMY14" s="2"/>
      <c r="EMZ14" s="2"/>
      <c r="ENA14" s="2"/>
      <c r="ENB14" s="2"/>
      <c r="ENC14" s="2"/>
      <c r="END14" s="2"/>
      <c r="ENE14" s="2"/>
      <c r="ENF14" s="2"/>
      <c r="ENG14" s="2"/>
      <c r="ENH14" s="2"/>
      <c r="ENI14" s="2"/>
      <c r="ENJ14" s="2"/>
      <c r="ENK14" s="2"/>
      <c r="ENL14" s="2"/>
      <c r="ENM14" s="2"/>
      <c r="ENN14" s="2"/>
      <c r="ENO14" s="2"/>
      <c r="ENP14" s="2"/>
      <c r="ENQ14" s="2"/>
      <c r="ENR14" s="2"/>
      <c r="ENS14" s="2"/>
      <c r="ENT14" s="2"/>
      <c r="ENU14" s="2"/>
      <c r="ENV14" s="2"/>
      <c r="ENW14" s="2"/>
      <c r="ENX14" s="2"/>
      <c r="ENY14" s="2"/>
      <c r="ENZ14" s="2"/>
      <c r="EOA14" s="2"/>
      <c r="EOB14" s="2"/>
      <c r="EOC14" s="2"/>
      <c r="EOD14" s="2"/>
      <c r="EOE14" s="2"/>
      <c r="EOF14" s="2"/>
      <c r="EOG14" s="2"/>
      <c r="EOH14" s="2"/>
      <c r="EOI14" s="2"/>
      <c r="EOJ14" s="2"/>
      <c r="EOK14" s="2"/>
      <c r="EOL14" s="2"/>
      <c r="EOM14" s="2"/>
      <c r="EON14" s="2"/>
      <c r="EOO14" s="2"/>
      <c r="EOP14" s="2"/>
      <c r="EOQ14" s="2"/>
      <c r="EOR14" s="2"/>
      <c r="EOS14" s="2"/>
      <c r="EOT14" s="2"/>
      <c r="EOU14" s="2"/>
      <c r="EOV14" s="2"/>
      <c r="EOW14" s="2"/>
      <c r="EOX14" s="2"/>
      <c r="EOY14" s="2"/>
      <c r="EOZ14" s="2"/>
      <c r="EPA14" s="2"/>
      <c r="EPB14" s="2"/>
      <c r="EPC14" s="2"/>
      <c r="EPD14" s="2"/>
      <c r="EPE14" s="2"/>
      <c r="EPF14" s="2"/>
      <c r="EPG14" s="2"/>
      <c r="EPH14" s="2"/>
      <c r="EPI14" s="2"/>
      <c r="EPJ14" s="2"/>
      <c r="EPK14" s="2"/>
      <c r="EPL14" s="2"/>
      <c r="EPM14" s="2"/>
      <c r="EPN14" s="2"/>
      <c r="EPO14" s="2"/>
      <c r="EPP14" s="2"/>
      <c r="EPQ14" s="2"/>
      <c r="EPR14" s="2"/>
      <c r="EPS14" s="2"/>
      <c r="EPT14" s="2"/>
      <c r="EPU14" s="2"/>
      <c r="EPV14" s="2"/>
      <c r="EPW14" s="2"/>
      <c r="EPX14" s="2"/>
      <c r="EPY14" s="2"/>
      <c r="EPZ14" s="2"/>
      <c r="EQA14" s="2"/>
      <c r="EQB14" s="2"/>
      <c r="EQC14" s="2"/>
      <c r="EQD14" s="2"/>
      <c r="EQE14" s="2"/>
      <c r="EQF14" s="2"/>
      <c r="EQG14" s="2"/>
      <c r="EQH14" s="2"/>
      <c r="EQI14" s="2"/>
      <c r="EQJ14" s="2"/>
      <c r="EQK14" s="2"/>
      <c r="EQL14" s="2"/>
      <c r="EQM14" s="2"/>
      <c r="EQN14" s="2"/>
      <c r="EQO14" s="2"/>
      <c r="EQP14" s="2"/>
      <c r="EQQ14" s="2"/>
      <c r="EQR14" s="2"/>
      <c r="EQS14" s="2"/>
      <c r="EQT14" s="2"/>
      <c r="EQU14" s="2"/>
      <c r="EQV14" s="2"/>
      <c r="EQW14" s="2"/>
      <c r="EQX14" s="2"/>
      <c r="EQY14" s="2"/>
      <c r="EQZ14" s="2"/>
      <c r="ERA14" s="2"/>
      <c r="ERB14" s="2"/>
      <c r="ERC14" s="2"/>
      <c r="ERD14" s="2"/>
      <c r="ERE14" s="2"/>
      <c r="ERF14" s="2"/>
      <c r="ERG14" s="2"/>
      <c r="ERH14" s="2"/>
      <c r="ERI14" s="2"/>
      <c r="ERJ14" s="2"/>
      <c r="ERK14" s="2"/>
      <c r="ERL14" s="2"/>
      <c r="ERM14" s="2"/>
      <c r="ERN14" s="2"/>
      <c r="ERO14" s="2"/>
      <c r="ERP14" s="2"/>
      <c r="ERQ14" s="2"/>
      <c r="ERR14" s="2"/>
      <c r="ERS14" s="2"/>
      <c r="ERT14" s="2"/>
      <c r="ERU14" s="2"/>
      <c r="ERV14" s="2"/>
      <c r="ERW14" s="2"/>
      <c r="ERX14" s="2"/>
      <c r="ERY14" s="2"/>
      <c r="ERZ14" s="2"/>
      <c r="ESA14" s="2"/>
      <c r="ESB14" s="2"/>
      <c r="ESC14" s="2"/>
      <c r="ESD14" s="2"/>
      <c r="ESE14" s="2"/>
      <c r="ESF14" s="2"/>
      <c r="ESG14" s="2"/>
      <c r="ESH14" s="2"/>
      <c r="ESI14" s="2"/>
      <c r="ESJ14" s="2"/>
      <c r="ESK14" s="2"/>
      <c r="ESL14" s="2"/>
      <c r="ESM14" s="2"/>
      <c r="ESN14" s="2"/>
      <c r="ESO14" s="2"/>
      <c r="ESP14" s="2"/>
      <c r="ESQ14" s="2"/>
      <c r="ESR14" s="2"/>
      <c r="ESS14" s="2"/>
      <c r="EST14" s="2"/>
      <c r="ESU14" s="2"/>
      <c r="ESV14" s="2"/>
      <c r="ESW14" s="2"/>
      <c r="ESX14" s="2"/>
      <c r="ESY14" s="2"/>
      <c r="ESZ14" s="2"/>
      <c r="ETA14" s="2"/>
      <c r="ETB14" s="2"/>
      <c r="ETC14" s="2"/>
      <c r="ETD14" s="2"/>
      <c r="ETE14" s="2"/>
      <c r="ETF14" s="2"/>
      <c r="ETG14" s="2"/>
      <c r="ETH14" s="2"/>
      <c r="ETI14" s="2"/>
      <c r="ETJ14" s="2"/>
      <c r="ETK14" s="2"/>
      <c r="ETL14" s="2"/>
      <c r="ETM14" s="2"/>
      <c r="ETN14" s="2"/>
      <c r="ETO14" s="2"/>
      <c r="ETP14" s="2"/>
      <c r="ETQ14" s="2"/>
      <c r="ETR14" s="2"/>
      <c r="ETS14" s="2"/>
      <c r="ETT14" s="2"/>
      <c r="ETU14" s="2"/>
      <c r="ETV14" s="2"/>
      <c r="ETW14" s="2"/>
      <c r="ETX14" s="2"/>
      <c r="ETY14" s="2"/>
      <c r="ETZ14" s="2"/>
      <c r="EUA14" s="2"/>
      <c r="EUB14" s="2"/>
      <c r="EUC14" s="2"/>
      <c r="EUD14" s="2"/>
      <c r="EUE14" s="2"/>
      <c r="EUF14" s="2"/>
      <c r="EUG14" s="2"/>
      <c r="EUH14" s="2"/>
      <c r="EUI14" s="2"/>
      <c r="EUJ14" s="2"/>
      <c r="EUK14" s="2"/>
      <c r="EUL14" s="2"/>
      <c r="EUM14" s="2"/>
      <c r="EUN14" s="2"/>
      <c r="EUO14" s="2"/>
      <c r="EUP14" s="2"/>
      <c r="EUQ14" s="2"/>
      <c r="EUR14" s="2"/>
      <c r="EUS14" s="2"/>
      <c r="EUT14" s="2"/>
      <c r="EUU14" s="2"/>
      <c r="EUV14" s="2"/>
      <c r="EUW14" s="2"/>
      <c r="EUX14" s="2"/>
      <c r="EUY14" s="2"/>
      <c r="EUZ14" s="2"/>
      <c r="EVA14" s="2"/>
      <c r="EVB14" s="2"/>
      <c r="EVC14" s="2"/>
      <c r="EVD14" s="2"/>
      <c r="EVE14" s="2"/>
      <c r="EVF14" s="2"/>
      <c r="EVG14" s="2"/>
      <c r="EVH14" s="2"/>
      <c r="EVI14" s="2"/>
      <c r="EVJ14" s="2"/>
      <c r="EVK14" s="2"/>
      <c r="EVL14" s="2"/>
      <c r="EVM14" s="2"/>
      <c r="EVN14" s="2"/>
      <c r="EVO14" s="2"/>
      <c r="EVP14" s="2"/>
      <c r="EVQ14" s="2"/>
      <c r="EVR14" s="2"/>
      <c r="EVS14" s="2"/>
      <c r="EVT14" s="2"/>
      <c r="EVU14" s="2"/>
      <c r="EVV14" s="2"/>
      <c r="EVW14" s="2"/>
      <c r="EVX14" s="2"/>
      <c r="EVY14" s="2"/>
      <c r="EVZ14" s="2"/>
      <c r="EWA14" s="2"/>
      <c r="EWB14" s="2"/>
      <c r="EWC14" s="2"/>
      <c r="EWD14" s="2"/>
      <c r="EWE14" s="2"/>
      <c r="EWF14" s="2"/>
      <c r="EWG14" s="2"/>
      <c r="EWH14" s="2"/>
      <c r="EWI14" s="2"/>
      <c r="EWJ14" s="2"/>
      <c r="EWK14" s="2"/>
      <c r="EWL14" s="2"/>
      <c r="EWM14" s="2"/>
      <c r="EWN14" s="2"/>
      <c r="EWO14" s="2"/>
      <c r="EWP14" s="2"/>
      <c r="EWQ14" s="2"/>
      <c r="EWR14" s="2"/>
      <c r="EWS14" s="2"/>
      <c r="EWT14" s="2"/>
      <c r="EWU14" s="2"/>
      <c r="EWV14" s="2"/>
      <c r="EWW14" s="2"/>
      <c r="EWX14" s="2"/>
      <c r="EWY14" s="2"/>
      <c r="EWZ14" s="2"/>
      <c r="EXA14" s="2"/>
      <c r="EXB14" s="2"/>
      <c r="EXC14" s="2"/>
      <c r="EXD14" s="2"/>
      <c r="EXE14" s="2"/>
      <c r="EXF14" s="2"/>
      <c r="EXG14" s="2"/>
      <c r="EXH14" s="2"/>
      <c r="EXI14" s="2"/>
      <c r="EXJ14" s="2"/>
      <c r="EXK14" s="2"/>
      <c r="EXL14" s="2"/>
      <c r="EXM14" s="2"/>
      <c r="EXN14" s="2"/>
      <c r="EXO14" s="2"/>
      <c r="EXP14" s="2"/>
      <c r="EXQ14" s="2"/>
      <c r="EXR14" s="2"/>
      <c r="EXS14" s="2"/>
      <c r="EXT14" s="2"/>
      <c r="EXU14" s="2"/>
      <c r="EXV14" s="2"/>
      <c r="EXW14" s="2"/>
      <c r="EXX14" s="2"/>
      <c r="EXY14" s="2"/>
      <c r="EXZ14" s="2"/>
      <c r="EYA14" s="2"/>
      <c r="EYB14" s="2"/>
      <c r="EYC14" s="2"/>
      <c r="EYD14" s="2"/>
      <c r="EYE14" s="2"/>
      <c r="EYF14" s="2"/>
      <c r="EYG14" s="2"/>
      <c r="EYH14" s="2"/>
      <c r="EYI14" s="2"/>
      <c r="EYJ14" s="2"/>
      <c r="EYK14" s="2"/>
      <c r="EYL14" s="2"/>
      <c r="EYM14" s="2"/>
      <c r="EYN14" s="2"/>
      <c r="EYO14" s="2"/>
      <c r="EYP14" s="2"/>
      <c r="EYQ14" s="2"/>
      <c r="EYR14" s="2"/>
      <c r="EYS14" s="2"/>
      <c r="EYT14" s="2"/>
      <c r="EYU14" s="2"/>
      <c r="EYV14" s="2"/>
      <c r="EYW14" s="2"/>
      <c r="EYX14" s="2"/>
      <c r="EYY14" s="2"/>
      <c r="EYZ14" s="2"/>
      <c r="EZA14" s="2"/>
      <c r="EZB14" s="2"/>
      <c r="EZC14" s="2"/>
      <c r="EZD14" s="2"/>
      <c r="EZE14" s="2"/>
      <c r="EZF14" s="2"/>
      <c r="EZG14" s="2"/>
      <c r="EZH14" s="2"/>
      <c r="EZI14" s="2"/>
      <c r="EZJ14" s="2"/>
      <c r="EZK14" s="2"/>
      <c r="EZL14" s="2"/>
      <c r="EZM14" s="2"/>
      <c r="EZN14" s="2"/>
      <c r="EZO14" s="2"/>
      <c r="EZP14" s="2"/>
      <c r="EZQ14" s="2"/>
      <c r="EZR14" s="2"/>
      <c r="EZS14" s="2"/>
      <c r="EZT14" s="2"/>
      <c r="EZU14" s="2"/>
      <c r="EZV14" s="2"/>
      <c r="EZW14" s="2"/>
      <c r="EZX14" s="2"/>
      <c r="EZY14" s="2"/>
      <c r="EZZ14" s="2"/>
      <c r="FAA14" s="2"/>
      <c r="FAB14" s="2"/>
      <c r="FAC14" s="2"/>
      <c r="FAD14" s="2"/>
      <c r="FAE14" s="2"/>
      <c r="FAF14" s="2"/>
      <c r="FAG14" s="2"/>
      <c r="FAH14" s="2"/>
      <c r="FAI14" s="2"/>
      <c r="FAJ14" s="2"/>
      <c r="FAK14" s="2"/>
      <c r="FAL14" s="2"/>
      <c r="FAM14" s="2"/>
      <c r="FAN14" s="2"/>
      <c r="FAO14" s="2"/>
      <c r="FAP14" s="2"/>
      <c r="FAQ14" s="2"/>
      <c r="FAR14" s="2"/>
      <c r="FAS14" s="2"/>
      <c r="FAT14" s="2"/>
      <c r="FAU14" s="2"/>
      <c r="FAV14" s="2"/>
      <c r="FAW14" s="2"/>
      <c r="FAX14" s="2"/>
      <c r="FAY14" s="2"/>
      <c r="FAZ14" s="2"/>
      <c r="FBA14" s="2"/>
      <c r="FBB14" s="2"/>
      <c r="FBC14" s="2"/>
      <c r="FBD14" s="2"/>
      <c r="FBE14" s="2"/>
      <c r="FBF14" s="2"/>
      <c r="FBG14" s="2"/>
      <c r="FBH14" s="2"/>
      <c r="FBI14" s="2"/>
      <c r="FBJ14" s="2"/>
      <c r="FBK14" s="2"/>
      <c r="FBL14" s="2"/>
      <c r="FBM14" s="2"/>
      <c r="FBN14" s="2"/>
      <c r="FBO14" s="2"/>
      <c r="FBP14" s="2"/>
      <c r="FBQ14" s="2"/>
      <c r="FBR14" s="2"/>
      <c r="FBS14" s="2"/>
      <c r="FBT14" s="2"/>
      <c r="FBU14" s="2"/>
      <c r="FBV14" s="2"/>
      <c r="FBW14" s="2"/>
      <c r="FBX14" s="2"/>
      <c r="FBY14" s="2"/>
      <c r="FBZ14" s="2"/>
      <c r="FCA14" s="2"/>
      <c r="FCB14" s="2"/>
      <c r="FCC14" s="2"/>
      <c r="FCD14" s="2"/>
      <c r="FCE14" s="2"/>
      <c r="FCF14" s="2"/>
      <c r="FCG14" s="2"/>
      <c r="FCH14" s="2"/>
      <c r="FCI14" s="2"/>
      <c r="FCJ14" s="2"/>
      <c r="FCK14" s="2"/>
      <c r="FCL14" s="2"/>
      <c r="FCM14" s="2"/>
      <c r="FCN14" s="2"/>
      <c r="FCO14" s="2"/>
      <c r="FCP14" s="2"/>
      <c r="FCQ14" s="2"/>
      <c r="FCR14" s="2"/>
      <c r="FCS14" s="2"/>
      <c r="FCT14" s="2"/>
      <c r="FCU14" s="2"/>
      <c r="FCV14" s="2"/>
      <c r="FCW14" s="2"/>
      <c r="FCX14" s="2"/>
      <c r="FCY14" s="2"/>
      <c r="FCZ14" s="2"/>
      <c r="FDA14" s="2"/>
      <c r="FDB14" s="2"/>
      <c r="FDC14" s="2"/>
      <c r="FDD14" s="2"/>
      <c r="FDE14" s="2"/>
      <c r="FDF14" s="2"/>
      <c r="FDG14" s="2"/>
      <c r="FDH14" s="2"/>
      <c r="FDI14" s="2"/>
      <c r="FDJ14" s="2"/>
      <c r="FDK14" s="2"/>
      <c r="FDL14" s="2"/>
      <c r="FDM14" s="2"/>
      <c r="FDN14" s="2"/>
      <c r="FDO14" s="2"/>
      <c r="FDP14" s="2"/>
      <c r="FDQ14" s="2"/>
      <c r="FDR14" s="2"/>
      <c r="FDS14" s="2"/>
      <c r="FDT14" s="2"/>
      <c r="FDU14" s="2"/>
      <c r="FDV14" s="2"/>
      <c r="FDW14" s="2"/>
      <c r="FDX14" s="2"/>
      <c r="FDY14" s="2"/>
      <c r="FDZ14" s="2"/>
      <c r="FEA14" s="2"/>
      <c r="FEB14" s="2"/>
      <c r="FEC14" s="2"/>
      <c r="FED14" s="2"/>
      <c r="FEE14" s="2"/>
      <c r="FEF14" s="2"/>
      <c r="FEG14" s="2"/>
      <c r="FEH14" s="2"/>
      <c r="FEI14" s="2"/>
      <c r="FEJ14" s="2"/>
      <c r="FEK14" s="2"/>
      <c r="FEL14" s="2"/>
      <c r="FEM14" s="2"/>
      <c r="FEN14" s="2"/>
      <c r="FEO14" s="2"/>
      <c r="FEP14" s="2"/>
      <c r="FEQ14" s="2"/>
      <c r="FER14" s="2"/>
      <c r="FES14" s="2"/>
      <c r="FET14" s="2"/>
      <c r="FEU14" s="2"/>
      <c r="FEV14" s="2"/>
      <c r="FEW14" s="2"/>
      <c r="FEX14" s="2"/>
      <c r="FEY14" s="2"/>
      <c r="FEZ14" s="2"/>
      <c r="FFA14" s="2"/>
      <c r="FFB14" s="2"/>
      <c r="FFC14" s="2"/>
      <c r="FFD14" s="2"/>
      <c r="FFE14" s="2"/>
      <c r="FFF14" s="2"/>
      <c r="FFG14" s="2"/>
      <c r="FFH14" s="2"/>
      <c r="FFI14" s="2"/>
      <c r="FFJ14" s="2"/>
      <c r="FFK14" s="2"/>
      <c r="FFL14" s="2"/>
      <c r="FFM14" s="2"/>
      <c r="FFN14" s="2"/>
      <c r="FFO14" s="2"/>
      <c r="FFP14" s="2"/>
      <c r="FFQ14" s="2"/>
      <c r="FFR14" s="2"/>
      <c r="FFS14" s="2"/>
      <c r="FFT14" s="2"/>
      <c r="FFU14" s="2"/>
      <c r="FFV14" s="2"/>
      <c r="FFW14" s="2"/>
      <c r="FFX14" s="2"/>
      <c r="FFY14" s="2"/>
      <c r="FFZ14" s="2"/>
      <c r="FGA14" s="2"/>
      <c r="FGB14" s="2"/>
      <c r="FGC14" s="2"/>
      <c r="FGD14" s="2"/>
      <c r="FGE14" s="2"/>
      <c r="FGF14" s="2"/>
      <c r="FGG14" s="2"/>
      <c r="FGH14" s="2"/>
      <c r="FGI14" s="2"/>
      <c r="FGJ14" s="2"/>
      <c r="FGK14" s="2"/>
      <c r="FGL14" s="2"/>
      <c r="FGM14" s="2"/>
      <c r="FGN14" s="2"/>
      <c r="FGO14" s="2"/>
      <c r="FGP14" s="2"/>
      <c r="FGQ14" s="2"/>
      <c r="FGR14" s="2"/>
      <c r="FGS14" s="2"/>
      <c r="FGT14" s="2"/>
      <c r="FGU14" s="2"/>
      <c r="FGV14" s="2"/>
      <c r="FGW14" s="2"/>
      <c r="FGX14" s="2"/>
      <c r="FGY14" s="2"/>
      <c r="FGZ14" s="2"/>
      <c r="FHA14" s="2"/>
      <c r="FHB14" s="2"/>
      <c r="FHC14" s="2"/>
      <c r="FHD14" s="2"/>
      <c r="FHE14" s="2"/>
      <c r="FHF14" s="2"/>
      <c r="FHG14" s="2"/>
      <c r="FHH14" s="2"/>
      <c r="FHI14" s="2"/>
      <c r="FHJ14" s="2"/>
      <c r="FHK14" s="2"/>
      <c r="FHL14" s="2"/>
      <c r="FHM14" s="2"/>
      <c r="FHN14" s="2"/>
      <c r="FHO14" s="2"/>
      <c r="FHP14" s="2"/>
      <c r="FHQ14" s="2"/>
      <c r="FHR14" s="2"/>
      <c r="FHS14" s="2"/>
      <c r="FHT14" s="2"/>
      <c r="FHU14" s="2"/>
      <c r="FHV14" s="2"/>
      <c r="FHW14" s="2"/>
      <c r="FHX14" s="2"/>
      <c r="FHY14" s="2"/>
      <c r="FHZ14" s="2"/>
      <c r="FIA14" s="2"/>
      <c r="FIB14" s="2"/>
      <c r="FIC14" s="2"/>
      <c r="FID14" s="2"/>
      <c r="FIE14" s="2"/>
      <c r="FIF14" s="2"/>
      <c r="FIG14" s="2"/>
      <c r="FIH14" s="2"/>
      <c r="FII14" s="2"/>
      <c r="FIJ14" s="2"/>
      <c r="FIK14" s="2"/>
      <c r="FIL14" s="2"/>
      <c r="FIM14" s="2"/>
      <c r="FIN14" s="2"/>
      <c r="FIO14" s="2"/>
      <c r="FIP14" s="2"/>
      <c r="FIQ14" s="2"/>
      <c r="FIR14" s="2"/>
      <c r="FIS14" s="2"/>
      <c r="FIT14" s="2"/>
      <c r="FIU14" s="2"/>
      <c r="FIV14" s="2"/>
      <c r="FIW14" s="2"/>
      <c r="FIX14" s="2"/>
      <c r="FIY14" s="2"/>
      <c r="FIZ14" s="2"/>
      <c r="FJA14" s="2"/>
      <c r="FJB14" s="2"/>
      <c r="FJC14" s="2"/>
      <c r="FJD14" s="2"/>
      <c r="FJE14" s="2"/>
      <c r="FJF14" s="2"/>
      <c r="FJG14" s="2"/>
      <c r="FJH14" s="2"/>
      <c r="FJI14" s="2"/>
      <c r="FJJ14" s="2"/>
      <c r="FJK14" s="2"/>
      <c r="FJL14" s="2"/>
      <c r="FJM14" s="2"/>
      <c r="FJN14" s="2"/>
      <c r="FJO14" s="2"/>
      <c r="FJP14" s="2"/>
      <c r="FJQ14" s="2"/>
      <c r="FJR14" s="2"/>
      <c r="FJS14" s="2"/>
      <c r="FJT14" s="2"/>
      <c r="FJU14" s="2"/>
      <c r="FJV14" s="2"/>
      <c r="FJW14" s="2"/>
      <c r="FJX14" s="2"/>
      <c r="FJY14" s="2"/>
      <c r="FJZ14" s="2"/>
      <c r="FKA14" s="2"/>
      <c r="FKB14" s="2"/>
      <c r="FKC14" s="2"/>
      <c r="FKD14" s="2"/>
      <c r="FKE14" s="2"/>
      <c r="FKF14" s="2"/>
      <c r="FKG14" s="2"/>
      <c r="FKH14" s="2"/>
      <c r="FKI14" s="2"/>
      <c r="FKJ14" s="2"/>
      <c r="FKK14" s="2"/>
      <c r="FKL14" s="2"/>
      <c r="FKM14" s="2"/>
      <c r="FKN14" s="2"/>
      <c r="FKO14" s="2"/>
      <c r="FKP14" s="2"/>
      <c r="FKQ14" s="2"/>
      <c r="FKR14" s="2"/>
      <c r="FKS14" s="2"/>
      <c r="FKT14" s="2"/>
      <c r="FKU14" s="2"/>
      <c r="FKV14" s="2"/>
      <c r="FKW14" s="2"/>
      <c r="FKX14" s="2"/>
      <c r="FKY14" s="2"/>
      <c r="FKZ14" s="2"/>
      <c r="FLA14" s="2"/>
      <c r="FLB14" s="2"/>
      <c r="FLC14" s="2"/>
      <c r="FLD14" s="2"/>
      <c r="FLE14" s="2"/>
      <c r="FLF14" s="2"/>
      <c r="FLG14" s="2"/>
      <c r="FLH14" s="2"/>
      <c r="FLI14" s="2"/>
      <c r="FLJ14" s="2"/>
      <c r="FLK14" s="2"/>
      <c r="FLL14" s="2"/>
      <c r="FLM14" s="2"/>
      <c r="FLN14" s="2"/>
      <c r="FLO14" s="2"/>
      <c r="FLP14" s="2"/>
      <c r="FLQ14" s="2"/>
      <c r="FLR14" s="2"/>
      <c r="FLS14" s="2"/>
      <c r="FLT14" s="2"/>
      <c r="FLU14" s="2"/>
      <c r="FLV14" s="2"/>
      <c r="FLW14" s="2"/>
      <c r="FLX14" s="2"/>
      <c r="FLY14" s="2"/>
      <c r="FLZ14" s="2"/>
      <c r="FMA14" s="2"/>
      <c r="FMB14" s="2"/>
      <c r="FMC14" s="2"/>
      <c r="FMD14" s="2"/>
      <c r="FME14" s="2"/>
      <c r="FMF14" s="2"/>
      <c r="FMG14" s="2"/>
      <c r="FMH14" s="2"/>
      <c r="FMI14" s="2"/>
      <c r="FMJ14" s="2"/>
      <c r="FMK14" s="2"/>
      <c r="FML14" s="2"/>
      <c r="FMM14" s="2"/>
      <c r="FMN14" s="2"/>
      <c r="FMO14" s="2"/>
      <c r="FMP14" s="2"/>
      <c r="FMQ14" s="2"/>
      <c r="FMR14" s="2"/>
      <c r="FMS14" s="2"/>
      <c r="FMT14" s="2"/>
      <c r="FMU14" s="2"/>
      <c r="FMV14" s="2"/>
      <c r="FMW14" s="2"/>
      <c r="FMX14" s="2"/>
      <c r="FMY14" s="2"/>
      <c r="FMZ14" s="2"/>
      <c r="FNA14" s="2"/>
      <c r="FNB14" s="2"/>
      <c r="FNC14" s="2"/>
      <c r="FND14" s="2"/>
      <c r="FNE14" s="2"/>
      <c r="FNF14" s="2"/>
      <c r="FNG14" s="2"/>
      <c r="FNH14" s="2"/>
      <c r="FNI14" s="2"/>
      <c r="FNJ14" s="2"/>
      <c r="FNK14" s="2"/>
      <c r="FNL14" s="2"/>
      <c r="FNM14" s="2"/>
      <c r="FNN14" s="2"/>
      <c r="FNO14" s="2"/>
      <c r="FNP14" s="2"/>
      <c r="FNQ14" s="2"/>
      <c r="FNR14" s="2"/>
      <c r="FNS14" s="2"/>
      <c r="FNT14" s="2"/>
      <c r="FNU14" s="2"/>
      <c r="FNV14" s="2"/>
      <c r="FNW14" s="2"/>
      <c r="FNX14" s="2"/>
      <c r="FNY14" s="2"/>
      <c r="FNZ14" s="2"/>
      <c r="FOA14" s="2"/>
      <c r="FOB14" s="2"/>
      <c r="FOC14" s="2"/>
      <c r="FOD14" s="2"/>
      <c r="FOE14" s="2"/>
      <c r="FOF14" s="2"/>
      <c r="FOG14" s="2"/>
      <c r="FOH14" s="2"/>
      <c r="FOI14" s="2"/>
      <c r="FOJ14" s="2"/>
      <c r="FOK14" s="2"/>
      <c r="FOL14" s="2"/>
      <c r="FOM14" s="2"/>
      <c r="FON14" s="2"/>
      <c r="FOO14" s="2"/>
      <c r="FOP14" s="2"/>
      <c r="FOQ14" s="2"/>
      <c r="FOR14" s="2"/>
      <c r="FOS14" s="2"/>
      <c r="FOT14" s="2"/>
      <c r="FOU14" s="2"/>
      <c r="FOV14" s="2"/>
      <c r="FOW14" s="2"/>
      <c r="FOX14" s="2"/>
      <c r="FOY14" s="2"/>
      <c r="FOZ14" s="2"/>
      <c r="FPA14" s="2"/>
      <c r="FPB14" s="2"/>
      <c r="FPC14" s="2"/>
      <c r="FPD14" s="2"/>
      <c r="FPE14" s="2"/>
      <c r="FPF14" s="2"/>
      <c r="FPG14" s="2"/>
      <c r="FPH14" s="2"/>
      <c r="FPI14" s="2"/>
      <c r="FPJ14" s="2"/>
      <c r="FPK14" s="2"/>
      <c r="FPL14" s="2"/>
      <c r="FPM14" s="2"/>
      <c r="FPN14" s="2"/>
      <c r="FPO14" s="2"/>
      <c r="FPP14" s="2"/>
      <c r="FPQ14" s="2"/>
      <c r="FPR14" s="2"/>
      <c r="FPS14" s="2"/>
      <c r="FPT14" s="2"/>
      <c r="FPU14" s="2"/>
      <c r="FPV14" s="2"/>
      <c r="FPW14" s="2"/>
      <c r="FPX14" s="2"/>
      <c r="FPY14" s="2"/>
      <c r="FPZ14" s="2"/>
      <c r="FQA14" s="2"/>
      <c r="FQB14" s="2"/>
      <c r="FQC14" s="2"/>
      <c r="FQD14" s="2"/>
      <c r="FQE14" s="2"/>
      <c r="FQF14" s="2"/>
      <c r="FQG14" s="2"/>
      <c r="FQH14" s="2"/>
      <c r="FQI14" s="2"/>
      <c r="FQJ14" s="2"/>
      <c r="FQK14" s="2"/>
      <c r="FQL14" s="2"/>
      <c r="FQM14" s="2"/>
      <c r="FQN14" s="2"/>
      <c r="FQO14" s="2"/>
      <c r="FQP14" s="2"/>
      <c r="FQQ14" s="2"/>
      <c r="FQR14" s="2"/>
      <c r="FQS14" s="2"/>
      <c r="FQT14" s="2"/>
      <c r="FQU14" s="2"/>
      <c r="FQV14" s="2"/>
      <c r="FQW14" s="2"/>
      <c r="FQX14" s="2"/>
      <c r="FQY14" s="2"/>
      <c r="FQZ14" s="2"/>
      <c r="FRA14" s="2"/>
      <c r="FRB14" s="2"/>
      <c r="FRC14" s="2"/>
      <c r="FRD14" s="2"/>
      <c r="FRE14" s="2"/>
      <c r="FRF14" s="2"/>
      <c r="FRG14" s="2"/>
      <c r="FRH14" s="2"/>
      <c r="FRI14" s="2"/>
      <c r="FRJ14" s="2"/>
      <c r="FRK14" s="2"/>
      <c r="FRL14" s="2"/>
      <c r="FRM14" s="2"/>
      <c r="FRN14" s="2"/>
      <c r="FRO14" s="2"/>
      <c r="FRP14" s="2"/>
      <c r="FRQ14" s="2"/>
      <c r="FRR14" s="2"/>
      <c r="FRS14" s="2"/>
      <c r="FRT14" s="2"/>
      <c r="FRU14" s="2"/>
      <c r="FRV14" s="2"/>
      <c r="FRW14" s="2"/>
      <c r="FRX14" s="2"/>
      <c r="FRY14" s="2"/>
      <c r="FRZ14" s="2"/>
      <c r="FSA14" s="2"/>
      <c r="FSB14" s="2"/>
      <c r="FSC14" s="2"/>
      <c r="FSD14" s="2"/>
      <c r="FSE14" s="2"/>
      <c r="FSF14" s="2"/>
      <c r="FSG14" s="2"/>
      <c r="FSH14" s="2"/>
      <c r="FSI14" s="2"/>
      <c r="FSJ14" s="2"/>
      <c r="FSK14" s="2"/>
      <c r="FSL14" s="2"/>
      <c r="FSM14" s="2"/>
      <c r="FSN14" s="2"/>
      <c r="FSO14" s="2"/>
      <c r="FSP14" s="2"/>
      <c r="FSQ14" s="2"/>
      <c r="FSR14" s="2"/>
      <c r="FSS14" s="2"/>
      <c r="FST14" s="2"/>
      <c r="FSU14" s="2"/>
      <c r="FSV14" s="2"/>
      <c r="FSW14" s="2"/>
      <c r="FSX14" s="2"/>
      <c r="FSY14" s="2"/>
      <c r="FSZ14" s="2"/>
      <c r="FTA14" s="2"/>
      <c r="FTB14" s="2"/>
      <c r="FTC14" s="2"/>
      <c r="FTD14" s="2"/>
      <c r="FTE14" s="2"/>
      <c r="FTF14" s="2"/>
      <c r="FTG14" s="2"/>
      <c r="FTH14" s="2"/>
      <c r="FTI14" s="2"/>
      <c r="FTJ14" s="2"/>
      <c r="FTK14" s="2"/>
      <c r="FTL14" s="2"/>
      <c r="FTM14" s="2"/>
      <c r="FTN14" s="2"/>
      <c r="FTO14" s="2"/>
      <c r="FTP14" s="2"/>
      <c r="FTQ14" s="2"/>
      <c r="FTR14" s="2"/>
      <c r="FTS14" s="2"/>
      <c r="FTT14" s="2"/>
      <c r="FTU14" s="2"/>
      <c r="FTV14" s="2"/>
      <c r="FTW14" s="2"/>
      <c r="FTX14" s="2"/>
      <c r="FTY14" s="2"/>
      <c r="FTZ14" s="2"/>
      <c r="FUA14" s="2"/>
      <c r="FUB14" s="2"/>
      <c r="FUC14" s="2"/>
      <c r="FUD14" s="2"/>
      <c r="FUE14" s="2"/>
      <c r="FUF14" s="2"/>
      <c r="FUG14" s="2"/>
      <c r="FUH14" s="2"/>
      <c r="FUI14" s="2"/>
      <c r="FUJ14" s="2"/>
      <c r="FUK14" s="2"/>
      <c r="FUL14" s="2"/>
      <c r="FUM14" s="2"/>
      <c r="FUN14" s="2"/>
      <c r="FUO14" s="2"/>
      <c r="FUP14" s="2"/>
      <c r="FUQ14" s="2"/>
      <c r="FUR14" s="2"/>
      <c r="FUS14" s="2"/>
      <c r="FUT14" s="2"/>
      <c r="FUU14" s="2"/>
      <c r="FUV14" s="2"/>
      <c r="FUW14" s="2"/>
      <c r="FUX14" s="2"/>
      <c r="FUY14" s="2"/>
      <c r="FUZ14" s="2"/>
      <c r="FVA14" s="2"/>
      <c r="FVB14" s="2"/>
      <c r="FVC14" s="2"/>
      <c r="FVD14" s="2"/>
      <c r="FVE14" s="2"/>
      <c r="FVF14" s="2"/>
      <c r="FVG14" s="2"/>
      <c r="FVH14" s="2"/>
      <c r="FVI14" s="2"/>
      <c r="FVJ14" s="2"/>
      <c r="FVK14" s="2"/>
      <c r="FVL14" s="2"/>
      <c r="FVM14" s="2"/>
      <c r="FVN14" s="2"/>
      <c r="FVO14" s="2"/>
      <c r="FVP14" s="2"/>
      <c r="FVQ14" s="2"/>
      <c r="FVR14" s="2"/>
      <c r="FVS14" s="2"/>
      <c r="FVT14" s="2"/>
      <c r="FVU14" s="2"/>
      <c r="FVV14" s="2"/>
      <c r="FVW14" s="2"/>
      <c r="FVX14" s="2"/>
      <c r="FVY14" s="2"/>
      <c r="FVZ14" s="2"/>
      <c r="FWA14" s="2"/>
      <c r="FWB14" s="2"/>
      <c r="FWC14" s="2"/>
      <c r="FWD14" s="2"/>
      <c r="FWE14" s="2"/>
      <c r="FWF14" s="2"/>
      <c r="FWG14" s="2"/>
      <c r="FWH14" s="2"/>
      <c r="FWI14" s="2"/>
      <c r="FWJ14" s="2"/>
      <c r="FWK14" s="2"/>
      <c r="FWL14" s="2"/>
      <c r="FWM14" s="2"/>
      <c r="FWN14" s="2"/>
      <c r="FWO14" s="2"/>
      <c r="FWP14" s="2"/>
      <c r="FWQ14" s="2"/>
      <c r="FWR14" s="2"/>
      <c r="FWS14" s="2"/>
      <c r="FWT14" s="2"/>
      <c r="FWU14" s="2"/>
      <c r="FWV14" s="2"/>
      <c r="FWW14" s="2"/>
      <c r="FWX14" s="2"/>
      <c r="FWY14" s="2"/>
      <c r="FWZ14" s="2"/>
      <c r="FXA14" s="2"/>
      <c r="FXB14" s="2"/>
      <c r="FXC14" s="2"/>
      <c r="FXD14" s="2"/>
      <c r="FXE14" s="2"/>
      <c r="FXF14" s="2"/>
      <c r="FXG14" s="2"/>
      <c r="FXH14" s="2"/>
      <c r="FXI14" s="2"/>
      <c r="FXJ14" s="2"/>
      <c r="FXK14" s="2"/>
      <c r="FXL14" s="2"/>
      <c r="FXM14" s="2"/>
      <c r="FXN14" s="2"/>
      <c r="FXO14" s="2"/>
      <c r="FXP14" s="2"/>
      <c r="FXQ14" s="2"/>
      <c r="FXR14" s="2"/>
      <c r="FXS14" s="2"/>
      <c r="FXT14" s="2"/>
      <c r="FXU14" s="2"/>
      <c r="FXV14" s="2"/>
      <c r="FXW14" s="2"/>
      <c r="FXX14" s="2"/>
      <c r="FXY14" s="2"/>
      <c r="FXZ14" s="2"/>
      <c r="FYA14" s="2"/>
      <c r="FYB14" s="2"/>
      <c r="FYC14" s="2"/>
      <c r="FYD14" s="2"/>
      <c r="FYE14" s="2"/>
      <c r="FYF14" s="2"/>
      <c r="FYG14" s="2"/>
      <c r="FYH14" s="2"/>
      <c r="FYI14" s="2"/>
      <c r="FYJ14" s="2"/>
      <c r="FYK14" s="2"/>
      <c r="FYL14" s="2"/>
      <c r="FYM14" s="2"/>
      <c r="FYN14" s="2"/>
      <c r="FYO14" s="2"/>
      <c r="FYP14" s="2"/>
      <c r="FYQ14" s="2"/>
      <c r="FYR14" s="2"/>
      <c r="FYS14" s="2"/>
      <c r="FYT14" s="2"/>
      <c r="FYU14" s="2"/>
      <c r="FYV14" s="2"/>
      <c r="FYW14" s="2"/>
      <c r="FYX14" s="2"/>
      <c r="FYY14" s="2"/>
      <c r="FYZ14" s="2"/>
      <c r="FZA14" s="2"/>
      <c r="FZB14" s="2"/>
      <c r="FZC14" s="2"/>
      <c r="FZD14" s="2"/>
      <c r="FZE14" s="2"/>
      <c r="FZF14" s="2"/>
      <c r="FZG14" s="2"/>
      <c r="FZH14" s="2"/>
      <c r="FZI14" s="2"/>
      <c r="FZJ14" s="2"/>
      <c r="FZK14" s="2"/>
      <c r="FZL14" s="2"/>
      <c r="FZM14" s="2"/>
      <c r="FZN14" s="2"/>
      <c r="FZO14" s="2"/>
      <c r="FZP14" s="2"/>
      <c r="FZQ14" s="2"/>
      <c r="FZR14" s="2"/>
      <c r="FZS14" s="2"/>
      <c r="FZT14" s="2"/>
      <c r="FZU14" s="2"/>
      <c r="FZV14" s="2"/>
      <c r="FZW14" s="2"/>
      <c r="FZX14" s="2"/>
      <c r="FZY14" s="2"/>
      <c r="FZZ14" s="2"/>
      <c r="GAA14" s="2"/>
      <c r="GAB14" s="2"/>
      <c r="GAC14" s="2"/>
      <c r="GAD14" s="2"/>
      <c r="GAE14" s="2"/>
      <c r="GAF14" s="2"/>
      <c r="GAG14" s="2"/>
      <c r="GAH14" s="2"/>
      <c r="GAI14" s="2"/>
      <c r="GAJ14" s="2"/>
      <c r="GAK14" s="2"/>
      <c r="GAL14" s="2"/>
      <c r="GAM14" s="2"/>
      <c r="GAN14" s="2"/>
      <c r="GAO14" s="2"/>
      <c r="GAP14" s="2"/>
      <c r="GAQ14" s="2"/>
      <c r="GAR14" s="2"/>
      <c r="GAS14" s="2"/>
      <c r="GAT14" s="2"/>
      <c r="GAU14" s="2"/>
      <c r="GAV14" s="2"/>
      <c r="GAW14" s="2"/>
      <c r="GAX14" s="2"/>
      <c r="GAY14" s="2"/>
      <c r="GAZ14" s="2"/>
      <c r="GBA14" s="2"/>
      <c r="GBB14" s="2"/>
      <c r="GBC14" s="2"/>
      <c r="GBD14" s="2"/>
      <c r="GBE14" s="2"/>
      <c r="GBF14" s="2"/>
      <c r="GBG14" s="2"/>
      <c r="GBH14" s="2"/>
      <c r="GBI14" s="2"/>
      <c r="GBJ14" s="2"/>
      <c r="GBK14" s="2"/>
      <c r="GBL14" s="2"/>
      <c r="GBM14" s="2"/>
      <c r="GBN14" s="2"/>
      <c r="GBO14" s="2"/>
      <c r="GBP14" s="2"/>
      <c r="GBQ14" s="2"/>
      <c r="GBR14" s="2"/>
      <c r="GBS14" s="2"/>
      <c r="GBT14" s="2"/>
      <c r="GBU14" s="2"/>
      <c r="GBV14" s="2"/>
      <c r="GBW14" s="2"/>
      <c r="GBX14" s="2"/>
      <c r="GBY14" s="2"/>
      <c r="GBZ14" s="2"/>
      <c r="GCA14" s="2"/>
      <c r="GCB14" s="2"/>
      <c r="GCC14" s="2"/>
      <c r="GCD14" s="2"/>
      <c r="GCE14" s="2"/>
      <c r="GCF14" s="2"/>
      <c r="GCG14" s="2"/>
      <c r="GCH14" s="2"/>
      <c r="GCI14" s="2"/>
      <c r="GCJ14" s="2"/>
      <c r="GCK14" s="2"/>
      <c r="GCL14" s="2"/>
      <c r="GCM14" s="2"/>
      <c r="GCN14" s="2"/>
      <c r="GCO14" s="2"/>
      <c r="GCP14" s="2"/>
      <c r="GCQ14" s="2"/>
      <c r="GCR14" s="2"/>
      <c r="GCS14" s="2"/>
      <c r="GCT14" s="2"/>
      <c r="GCU14" s="2"/>
      <c r="GCV14" s="2"/>
      <c r="GCW14" s="2"/>
      <c r="GCX14" s="2"/>
      <c r="GCY14" s="2"/>
      <c r="GCZ14" s="2"/>
      <c r="GDA14" s="2"/>
      <c r="GDB14" s="2"/>
      <c r="GDC14" s="2"/>
      <c r="GDD14" s="2"/>
      <c r="GDE14" s="2"/>
      <c r="GDF14" s="2"/>
      <c r="GDG14" s="2"/>
      <c r="GDH14" s="2"/>
      <c r="GDI14" s="2"/>
      <c r="GDJ14" s="2"/>
      <c r="GDK14" s="2"/>
      <c r="GDL14" s="2"/>
      <c r="GDM14" s="2"/>
      <c r="GDN14" s="2"/>
      <c r="GDO14" s="2"/>
      <c r="GDP14" s="2"/>
      <c r="GDQ14" s="2"/>
      <c r="GDR14" s="2"/>
      <c r="GDS14" s="2"/>
      <c r="GDT14" s="2"/>
      <c r="GDU14" s="2"/>
      <c r="GDV14" s="2"/>
      <c r="GDW14" s="2"/>
      <c r="GDX14" s="2"/>
      <c r="GDY14" s="2"/>
      <c r="GDZ14" s="2"/>
      <c r="GEA14" s="2"/>
      <c r="GEB14" s="2"/>
      <c r="GEC14" s="2"/>
      <c r="GED14" s="2"/>
      <c r="GEE14" s="2"/>
      <c r="GEF14" s="2"/>
      <c r="GEG14" s="2"/>
      <c r="GEH14" s="2"/>
      <c r="GEI14" s="2"/>
      <c r="GEJ14" s="2"/>
      <c r="GEK14" s="2"/>
      <c r="GEL14" s="2"/>
      <c r="GEM14" s="2"/>
      <c r="GEN14" s="2"/>
      <c r="GEO14" s="2"/>
      <c r="GEP14" s="2"/>
      <c r="GEQ14" s="2"/>
      <c r="GER14" s="2"/>
      <c r="GES14" s="2"/>
      <c r="GET14" s="2"/>
      <c r="GEU14" s="2"/>
      <c r="GEV14" s="2"/>
      <c r="GEW14" s="2"/>
      <c r="GEX14" s="2"/>
      <c r="GEY14" s="2"/>
      <c r="GEZ14" s="2"/>
      <c r="GFA14" s="2"/>
      <c r="GFB14" s="2"/>
      <c r="GFC14" s="2"/>
      <c r="GFD14" s="2"/>
      <c r="GFE14" s="2"/>
      <c r="GFF14" s="2"/>
      <c r="GFG14" s="2"/>
      <c r="GFH14" s="2"/>
      <c r="GFI14" s="2"/>
      <c r="GFJ14" s="2"/>
      <c r="GFK14" s="2"/>
      <c r="GFL14" s="2"/>
      <c r="GFM14" s="2"/>
      <c r="GFN14" s="2"/>
      <c r="GFO14" s="2"/>
      <c r="GFP14" s="2"/>
      <c r="GFQ14" s="2"/>
      <c r="GFR14" s="2"/>
      <c r="GFS14" s="2"/>
      <c r="GFT14" s="2"/>
      <c r="GFU14" s="2"/>
      <c r="GFV14" s="2"/>
      <c r="GFW14" s="2"/>
      <c r="GFX14" s="2"/>
      <c r="GFY14" s="2"/>
      <c r="GFZ14" s="2"/>
      <c r="GGA14" s="2"/>
      <c r="GGB14" s="2"/>
      <c r="GGC14" s="2"/>
      <c r="GGD14" s="2"/>
      <c r="GGE14" s="2"/>
      <c r="GGF14" s="2"/>
      <c r="GGG14" s="2"/>
      <c r="GGH14" s="2"/>
      <c r="GGI14" s="2"/>
      <c r="GGJ14" s="2"/>
      <c r="GGK14" s="2"/>
      <c r="GGL14" s="2"/>
      <c r="GGM14" s="2"/>
      <c r="GGN14" s="2"/>
      <c r="GGO14" s="2"/>
      <c r="GGP14" s="2"/>
      <c r="GGQ14" s="2"/>
      <c r="GGR14" s="2"/>
      <c r="GGS14" s="2"/>
      <c r="GGT14" s="2"/>
      <c r="GGU14" s="2"/>
      <c r="GGV14" s="2"/>
      <c r="GGW14" s="2"/>
      <c r="GGX14" s="2"/>
      <c r="GGY14" s="2"/>
      <c r="GGZ14" s="2"/>
      <c r="GHA14" s="2"/>
      <c r="GHB14" s="2"/>
      <c r="GHC14" s="2"/>
      <c r="GHD14" s="2"/>
      <c r="GHE14" s="2"/>
      <c r="GHF14" s="2"/>
      <c r="GHG14" s="2"/>
      <c r="GHH14" s="2"/>
      <c r="GHI14" s="2"/>
      <c r="GHJ14" s="2"/>
      <c r="GHK14" s="2"/>
      <c r="GHL14" s="2"/>
      <c r="GHM14" s="2"/>
      <c r="GHN14" s="2"/>
      <c r="GHO14" s="2"/>
      <c r="GHP14" s="2"/>
      <c r="GHQ14" s="2"/>
      <c r="GHR14" s="2"/>
      <c r="GHS14" s="2"/>
      <c r="GHT14" s="2"/>
      <c r="GHU14" s="2"/>
      <c r="GHV14" s="2"/>
      <c r="GHW14" s="2"/>
      <c r="GHX14" s="2"/>
      <c r="GHY14" s="2"/>
      <c r="GHZ14" s="2"/>
      <c r="GIA14" s="2"/>
      <c r="GIB14" s="2"/>
      <c r="GIC14" s="2"/>
      <c r="GID14" s="2"/>
      <c r="GIE14" s="2"/>
      <c r="GIF14" s="2"/>
      <c r="GIG14" s="2"/>
      <c r="GIH14" s="2"/>
      <c r="GII14" s="2"/>
      <c r="GIJ14" s="2"/>
      <c r="GIK14" s="2"/>
      <c r="GIL14" s="2"/>
      <c r="GIM14" s="2"/>
      <c r="GIN14" s="2"/>
      <c r="GIO14" s="2"/>
      <c r="GIP14" s="2"/>
      <c r="GIQ14" s="2"/>
      <c r="GIR14" s="2"/>
      <c r="GIS14" s="2"/>
      <c r="GIT14" s="2"/>
      <c r="GIU14" s="2"/>
      <c r="GIV14" s="2"/>
      <c r="GIW14" s="2"/>
      <c r="GIX14" s="2"/>
      <c r="GIY14" s="2"/>
      <c r="GIZ14" s="2"/>
      <c r="GJA14" s="2"/>
      <c r="GJB14" s="2"/>
      <c r="GJC14" s="2"/>
      <c r="GJD14" s="2"/>
      <c r="GJE14" s="2"/>
      <c r="GJF14" s="2"/>
      <c r="GJG14" s="2"/>
      <c r="GJH14" s="2"/>
      <c r="GJI14" s="2"/>
      <c r="GJJ14" s="2"/>
      <c r="GJK14" s="2"/>
      <c r="GJL14" s="2"/>
      <c r="GJM14" s="2"/>
      <c r="GJN14" s="2"/>
      <c r="GJO14" s="2"/>
      <c r="GJP14" s="2"/>
      <c r="GJQ14" s="2"/>
      <c r="GJR14" s="2"/>
      <c r="GJS14" s="2"/>
      <c r="GJT14" s="2"/>
      <c r="GJU14" s="2"/>
      <c r="GJV14" s="2"/>
      <c r="GJW14" s="2"/>
      <c r="GJX14" s="2"/>
      <c r="GJY14" s="2"/>
      <c r="GJZ14" s="2"/>
      <c r="GKA14" s="2"/>
      <c r="GKB14" s="2"/>
      <c r="GKC14" s="2"/>
      <c r="GKD14" s="2"/>
      <c r="GKE14" s="2"/>
      <c r="GKF14" s="2"/>
      <c r="GKG14" s="2"/>
      <c r="GKH14" s="2"/>
      <c r="GKI14" s="2"/>
      <c r="GKJ14" s="2"/>
      <c r="GKK14" s="2"/>
      <c r="GKL14" s="2"/>
      <c r="GKM14" s="2"/>
      <c r="GKN14" s="2"/>
      <c r="GKO14" s="2"/>
      <c r="GKP14" s="2"/>
      <c r="GKQ14" s="2"/>
      <c r="GKR14" s="2"/>
      <c r="GKS14" s="2"/>
      <c r="GKT14" s="2"/>
      <c r="GKU14" s="2"/>
      <c r="GKV14" s="2"/>
      <c r="GKW14" s="2"/>
      <c r="GKX14" s="2"/>
      <c r="GKY14" s="2"/>
      <c r="GKZ14" s="2"/>
      <c r="GLA14" s="2"/>
      <c r="GLB14" s="2"/>
      <c r="GLC14" s="2"/>
      <c r="GLD14" s="2"/>
      <c r="GLE14" s="2"/>
      <c r="GLF14" s="2"/>
      <c r="GLG14" s="2"/>
      <c r="GLH14" s="2"/>
      <c r="GLI14" s="2"/>
      <c r="GLJ14" s="2"/>
      <c r="GLK14" s="2"/>
      <c r="GLL14" s="2"/>
      <c r="GLM14" s="2"/>
      <c r="GLN14" s="2"/>
      <c r="GLO14" s="2"/>
      <c r="GLP14" s="2"/>
      <c r="GLQ14" s="2"/>
      <c r="GLR14" s="2"/>
      <c r="GLS14" s="2"/>
      <c r="GLT14" s="2"/>
      <c r="GLU14" s="2"/>
      <c r="GLV14" s="2"/>
      <c r="GLW14" s="2"/>
      <c r="GLX14" s="2"/>
      <c r="GLY14" s="2"/>
      <c r="GLZ14" s="2"/>
      <c r="GMA14" s="2"/>
      <c r="GMB14" s="2"/>
      <c r="GMC14" s="2"/>
      <c r="GMD14" s="2"/>
      <c r="GME14" s="2"/>
      <c r="GMF14" s="2"/>
      <c r="GMG14" s="2"/>
      <c r="GMH14" s="2"/>
      <c r="GMI14" s="2"/>
      <c r="GMJ14" s="2"/>
      <c r="GMK14" s="2"/>
      <c r="GML14" s="2"/>
      <c r="GMM14" s="2"/>
      <c r="GMN14" s="2"/>
      <c r="GMO14" s="2"/>
      <c r="GMP14" s="2"/>
      <c r="GMQ14" s="2"/>
      <c r="GMR14" s="2"/>
      <c r="GMS14" s="2"/>
      <c r="GMT14" s="2"/>
      <c r="GMU14" s="2"/>
      <c r="GMV14" s="2"/>
      <c r="GMW14" s="2"/>
      <c r="GMX14" s="2"/>
      <c r="GMY14" s="2"/>
      <c r="GMZ14" s="2"/>
      <c r="GNA14" s="2"/>
      <c r="GNB14" s="2"/>
      <c r="GNC14" s="2"/>
      <c r="GND14" s="2"/>
      <c r="GNE14" s="2"/>
      <c r="GNF14" s="2"/>
      <c r="GNG14" s="2"/>
      <c r="GNH14" s="2"/>
      <c r="GNI14" s="2"/>
      <c r="GNJ14" s="2"/>
      <c r="GNK14" s="2"/>
      <c r="GNL14" s="2"/>
      <c r="GNM14" s="2"/>
      <c r="GNN14" s="2"/>
      <c r="GNO14" s="2"/>
      <c r="GNP14" s="2"/>
      <c r="GNQ14" s="2"/>
      <c r="GNR14" s="2"/>
      <c r="GNS14" s="2"/>
      <c r="GNT14" s="2"/>
      <c r="GNU14" s="2"/>
      <c r="GNV14" s="2"/>
      <c r="GNW14" s="2"/>
      <c r="GNX14" s="2"/>
      <c r="GNY14" s="2"/>
      <c r="GNZ14" s="2"/>
      <c r="GOA14" s="2"/>
      <c r="GOB14" s="2"/>
      <c r="GOC14" s="2"/>
      <c r="GOD14" s="2"/>
      <c r="GOE14" s="2"/>
      <c r="GOF14" s="2"/>
      <c r="GOG14" s="2"/>
      <c r="GOH14" s="2"/>
      <c r="GOI14" s="2"/>
      <c r="GOJ14" s="2"/>
      <c r="GOK14" s="2"/>
      <c r="GOL14" s="2"/>
      <c r="GOM14" s="2"/>
      <c r="GON14" s="2"/>
      <c r="GOO14" s="2"/>
      <c r="GOP14" s="2"/>
      <c r="GOQ14" s="2"/>
      <c r="GOR14" s="2"/>
      <c r="GOS14" s="2"/>
      <c r="GOT14" s="2"/>
      <c r="GOU14" s="2"/>
      <c r="GOV14" s="2"/>
      <c r="GOW14" s="2"/>
      <c r="GOX14" s="2"/>
      <c r="GOY14" s="2"/>
      <c r="GOZ14" s="2"/>
      <c r="GPA14" s="2"/>
      <c r="GPB14" s="2"/>
      <c r="GPC14" s="2"/>
      <c r="GPD14" s="2"/>
      <c r="GPE14" s="2"/>
      <c r="GPF14" s="2"/>
      <c r="GPG14" s="2"/>
      <c r="GPH14" s="2"/>
      <c r="GPI14" s="2"/>
      <c r="GPJ14" s="2"/>
      <c r="GPK14" s="2"/>
      <c r="GPL14" s="2"/>
      <c r="GPM14" s="2"/>
      <c r="GPN14" s="2"/>
      <c r="GPO14" s="2"/>
      <c r="GPP14" s="2"/>
      <c r="GPQ14" s="2"/>
      <c r="GPR14" s="2"/>
      <c r="GPS14" s="2"/>
      <c r="GPT14" s="2"/>
      <c r="GPU14" s="2"/>
      <c r="GPV14" s="2"/>
      <c r="GPW14" s="2"/>
      <c r="GPX14" s="2"/>
      <c r="GPY14" s="2"/>
      <c r="GPZ14" s="2"/>
      <c r="GQA14" s="2"/>
      <c r="GQB14" s="2"/>
      <c r="GQC14" s="2"/>
      <c r="GQD14" s="2"/>
      <c r="GQE14" s="2"/>
      <c r="GQF14" s="2"/>
      <c r="GQG14" s="2"/>
      <c r="GQH14" s="2"/>
      <c r="GQI14" s="2"/>
      <c r="GQJ14" s="2"/>
      <c r="GQK14" s="2"/>
      <c r="GQL14" s="2"/>
      <c r="GQM14" s="2"/>
      <c r="GQN14" s="2"/>
      <c r="GQO14" s="2"/>
      <c r="GQP14" s="2"/>
      <c r="GQQ14" s="2"/>
      <c r="GQR14" s="2"/>
      <c r="GQS14" s="2"/>
      <c r="GQT14" s="2"/>
      <c r="GQU14" s="2"/>
      <c r="GQV14" s="2"/>
      <c r="GQW14" s="2"/>
      <c r="GQX14" s="2"/>
      <c r="GQY14" s="2"/>
      <c r="GQZ14" s="2"/>
      <c r="GRA14" s="2"/>
      <c r="GRB14" s="2"/>
      <c r="GRC14" s="2"/>
      <c r="GRD14" s="2"/>
      <c r="GRE14" s="2"/>
      <c r="GRF14" s="2"/>
      <c r="GRG14" s="2"/>
      <c r="GRH14" s="2"/>
      <c r="GRI14" s="2"/>
      <c r="GRJ14" s="2"/>
      <c r="GRK14" s="2"/>
      <c r="GRL14" s="2"/>
      <c r="GRM14" s="2"/>
      <c r="GRN14" s="2"/>
      <c r="GRO14" s="2"/>
      <c r="GRP14" s="2"/>
      <c r="GRQ14" s="2"/>
      <c r="GRR14" s="2"/>
      <c r="GRS14" s="2"/>
      <c r="GRT14" s="2"/>
      <c r="GRU14" s="2"/>
      <c r="GRV14" s="2"/>
      <c r="GRW14" s="2"/>
      <c r="GRX14" s="2"/>
      <c r="GRY14" s="2"/>
      <c r="GRZ14" s="2"/>
      <c r="GSA14" s="2"/>
      <c r="GSB14" s="2"/>
      <c r="GSC14" s="2"/>
      <c r="GSD14" s="2"/>
      <c r="GSE14" s="2"/>
      <c r="GSF14" s="2"/>
      <c r="GSG14" s="2"/>
      <c r="GSH14" s="2"/>
      <c r="GSI14" s="2"/>
      <c r="GSJ14" s="2"/>
      <c r="GSK14" s="2"/>
      <c r="GSL14" s="2"/>
      <c r="GSM14" s="2"/>
      <c r="GSN14" s="2"/>
      <c r="GSO14" s="2"/>
      <c r="GSP14" s="2"/>
      <c r="GSQ14" s="2"/>
      <c r="GSR14" s="2"/>
      <c r="GSS14" s="2"/>
      <c r="GST14" s="2"/>
      <c r="GSU14" s="2"/>
      <c r="GSV14" s="2"/>
      <c r="GSW14" s="2"/>
      <c r="GSX14" s="2"/>
      <c r="GSY14" s="2"/>
      <c r="GSZ14" s="2"/>
      <c r="GTA14" s="2"/>
      <c r="GTB14" s="2"/>
      <c r="GTC14" s="2"/>
      <c r="GTD14" s="2"/>
      <c r="GTE14" s="2"/>
      <c r="GTF14" s="2"/>
      <c r="GTG14" s="2"/>
      <c r="GTH14" s="2"/>
      <c r="GTI14" s="2"/>
      <c r="GTJ14" s="2"/>
      <c r="GTK14" s="2"/>
      <c r="GTL14" s="2"/>
      <c r="GTM14" s="2"/>
      <c r="GTN14" s="2"/>
      <c r="GTO14" s="2"/>
      <c r="GTP14" s="2"/>
      <c r="GTQ14" s="2"/>
      <c r="GTR14" s="2"/>
      <c r="GTS14" s="2"/>
      <c r="GTT14" s="2"/>
      <c r="GTU14" s="2"/>
      <c r="GTV14" s="2"/>
      <c r="GTW14" s="2"/>
      <c r="GTX14" s="2"/>
      <c r="GTY14" s="2"/>
      <c r="GTZ14" s="2"/>
      <c r="GUA14" s="2"/>
      <c r="GUB14" s="2"/>
      <c r="GUC14" s="2"/>
      <c r="GUD14" s="2"/>
      <c r="GUE14" s="2"/>
      <c r="GUF14" s="2"/>
      <c r="GUG14" s="2"/>
      <c r="GUH14" s="2"/>
      <c r="GUI14" s="2"/>
      <c r="GUJ14" s="2"/>
      <c r="GUK14" s="2"/>
      <c r="GUL14" s="2"/>
      <c r="GUM14" s="2"/>
      <c r="GUN14" s="2"/>
      <c r="GUO14" s="2"/>
      <c r="GUP14" s="2"/>
      <c r="GUQ14" s="2"/>
      <c r="GUR14" s="2"/>
      <c r="GUS14" s="2"/>
      <c r="GUT14" s="2"/>
      <c r="GUU14" s="2"/>
      <c r="GUV14" s="2"/>
      <c r="GUW14" s="2"/>
      <c r="GUX14" s="2"/>
      <c r="GUY14" s="2"/>
      <c r="GUZ14" s="2"/>
      <c r="GVA14" s="2"/>
      <c r="GVB14" s="2"/>
      <c r="GVC14" s="2"/>
      <c r="GVD14" s="2"/>
      <c r="GVE14" s="2"/>
      <c r="GVF14" s="2"/>
      <c r="GVG14" s="2"/>
      <c r="GVH14" s="2"/>
      <c r="GVI14" s="2"/>
      <c r="GVJ14" s="2"/>
      <c r="GVK14" s="2"/>
      <c r="GVL14" s="2"/>
      <c r="GVM14" s="2"/>
      <c r="GVN14" s="2"/>
      <c r="GVO14" s="2"/>
      <c r="GVP14" s="2"/>
      <c r="GVQ14" s="2"/>
      <c r="GVR14" s="2"/>
      <c r="GVS14" s="2"/>
      <c r="GVT14" s="2"/>
      <c r="GVU14" s="2"/>
      <c r="GVV14" s="2"/>
      <c r="GVW14" s="2"/>
      <c r="GVX14" s="2"/>
      <c r="GVY14" s="2"/>
      <c r="GVZ14" s="2"/>
      <c r="GWA14" s="2"/>
      <c r="GWB14" s="2"/>
      <c r="GWC14" s="2"/>
      <c r="GWD14" s="2"/>
      <c r="GWE14" s="2"/>
      <c r="GWF14" s="2"/>
      <c r="GWG14" s="2"/>
      <c r="GWH14" s="2"/>
      <c r="GWI14" s="2"/>
      <c r="GWJ14" s="2"/>
      <c r="GWK14" s="2"/>
      <c r="GWL14" s="2"/>
      <c r="GWM14" s="2"/>
      <c r="GWN14" s="2"/>
      <c r="GWO14" s="2"/>
      <c r="GWP14" s="2"/>
      <c r="GWQ14" s="2"/>
      <c r="GWR14" s="2"/>
      <c r="GWS14" s="2"/>
      <c r="GWT14" s="2"/>
      <c r="GWU14" s="2"/>
      <c r="GWV14" s="2"/>
      <c r="GWW14" s="2"/>
      <c r="GWX14" s="2"/>
      <c r="GWY14" s="2"/>
      <c r="GWZ14" s="2"/>
      <c r="GXA14" s="2"/>
      <c r="GXB14" s="2"/>
      <c r="GXC14" s="2"/>
      <c r="GXD14" s="2"/>
      <c r="GXE14" s="2"/>
      <c r="GXF14" s="2"/>
      <c r="GXG14" s="2"/>
      <c r="GXH14" s="2"/>
      <c r="GXI14" s="2"/>
      <c r="GXJ14" s="2"/>
      <c r="GXK14" s="2"/>
      <c r="GXL14" s="2"/>
      <c r="GXM14" s="2"/>
      <c r="GXN14" s="2"/>
      <c r="GXO14" s="2"/>
      <c r="GXP14" s="2"/>
      <c r="GXQ14" s="2"/>
      <c r="GXR14" s="2"/>
      <c r="GXS14" s="2"/>
      <c r="GXT14" s="2"/>
      <c r="GXU14" s="2"/>
      <c r="GXV14" s="2"/>
      <c r="GXW14" s="2"/>
      <c r="GXX14" s="2"/>
      <c r="GXY14" s="2"/>
      <c r="GXZ14" s="2"/>
      <c r="GYA14" s="2"/>
      <c r="GYB14" s="2"/>
      <c r="GYC14" s="2"/>
      <c r="GYD14" s="2"/>
      <c r="GYE14" s="2"/>
      <c r="GYF14" s="2"/>
      <c r="GYG14" s="2"/>
      <c r="GYH14" s="2"/>
      <c r="GYI14" s="2"/>
      <c r="GYJ14" s="2"/>
      <c r="GYK14" s="2"/>
      <c r="GYL14" s="2"/>
      <c r="GYM14" s="2"/>
      <c r="GYN14" s="2"/>
      <c r="GYO14" s="2"/>
      <c r="GYP14" s="2"/>
      <c r="GYQ14" s="2"/>
      <c r="GYR14" s="2"/>
      <c r="GYS14" s="2"/>
      <c r="GYT14" s="2"/>
      <c r="GYU14" s="2"/>
      <c r="GYV14" s="2"/>
      <c r="GYW14" s="2"/>
      <c r="GYX14" s="2"/>
      <c r="GYY14" s="2"/>
      <c r="GYZ14" s="2"/>
      <c r="GZA14" s="2"/>
      <c r="GZB14" s="2"/>
      <c r="GZC14" s="2"/>
      <c r="GZD14" s="2"/>
      <c r="GZE14" s="2"/>
      <c r="GZF14" s="2"/>
      <c r="GZG14" s="2"/>
      <c r="GZH14" s="2"/>
      <c r="GZI14" s="2"/>
      <c r="GZJ14" s="2"/>
      <c r="GZK14" s="2"/>
      <c r="GZL14" s="2"/>
      <c r="GZM14" s="2"/>
      <c r="GZN14" s="2"/>
      <c r="GZO14" s="2"/>
      <c r="GZP14" s="2"/>
      <c r="GZQ14" s="2"/>
      <c r="GZR14" s="2"/>
      <c r="GZS14" s="2"/>
      <c r="GZT14" s="2"/>
      <c r="GZU14" s="2"/>
      <c r="GZV14" s="2"/>
      <c r="GZW14" s="2"/>
      <c r="GZX14" s="2"/>
      <c r="GZY14" s="2"/>
      <c r="GZZ14" s="2"/>
      <c r="HAA14" s="2"/>
      <c r="HAB14" s="2"/>
      <c r="HAC14" s="2"/>
      <c r="HAD14" s="2"/>
      <c r="HAE14" s="2"/>
      <c r="HAF14" s="2"/>
      <c r="HAG14" s="2"/>
      <c r="HAH14" s="2"/>
      <c r="HAI14" s="2"/>
      <c r="HAJ14" s="2"/>
      <c r="HAK14" s="2"/>
      <c r="HAL14" s="2"/>
      <c r="HAM14" s="2"/>
      <c r="HAN14" s="2"/>
      <c r="HAO14" s="2"/>
      <c r="HAP14" s="2"/>
      <c r="HAQ14" s="2"/>
      <c r="HAR14" s="2"/>
      <c r="HAS14" s="2"/>
      <c r="HAT14" s="2"/>
      <c r="HAU14" s="2"/>
      <c r="HAV14" s="2"/>
      <c r="HAW14" s="2"/>
      <c r="HAX14" s="2"/>
      <c r="HAY14" s="2"/>
      <c r="HAZ14" s="2"/>
      <c r="HBA14" s="2"/>
      <c r="HBB14" s="2"/>
      <c r="HBC14" s="2"/>
      <c r="HBD14" s="2"/>
      <c r="HBE14" s="2"/>
      <c r="HBF14" s="2"/>
      <c r="HBG14" s="2"/>
      <c r="HBH14" s="2"/>
      <c r="HBI14" s="2"/>
      <c r="HBJ14" s="2"/>
      <c r="HBK14" s="2"/>
      <c r="HBL14" s="2"/>
      <c r="HBM14" s="2"/>
      <c r="HBN14" s="2"/>
      <c r="HBO14" s="2"/>
      <c r="HBP14" s="2"/>
      <c r="HBQ14" s="2"/>
      <c r="HBR14" s="2"/>
      <c r="HBS14" s="2"/>
      <c r="HBT14" s="2"/>
      <c r="HBU14" s="2"/>
      <c r="HBV14" s="2"/>
      <c r="HBW14" s="2"/>
      <c r="HBX14" s="2"/>
      <c r="HBY14" s="2"/>
      <c r="HBZ14" s="2"/>
      <c r="HCA14" s="2"/>
      <c r="HCB14" s="2"/>
      <c r="HCC14" s="2"/>
      <c r="HCD14" s="2"/>
      <c r="HCE14" s="2"/>
      <c r="HCF14" s="2"/>
      <c r="HCG14" s="2"/>
      <c r="HCH14" s="2"/>
      <c r="HCI14" s="2"/>
      <c r="HCJ14" s="2"/>
      <c r="HCK14" s="2"/>
      <c r="HCL14" s="2"/>
      <c r="HCM14" s="2"/>
      <c r="HCN14" s="2"/>
      <c r="HCO14" s="2"/>
      <c r="HCP14" s="2"/>
      <c r="HCQ14" s="2"/>
      <c r="HCR14" s="2"/>
      <c r="HCS14" s="2"/>
      <c r="HCT14" s="2"/>
      <c r="HCU14" s="2"/>
      <c r="HCV14" s="2"/>
      <c r="HCW14" s="2"/>
      <c r="HCX14" s="2"/>
      <c r="HCY14" s="2"/>
      <c r="HCZ14" s="2"/>
      <c r="HDA14" s="2"/>
      <c r="HDB14" s="2"/>
      <c r="HDC14" s="2"/>
      <c r="HDD14" s="2"/>
      <c r="HDE14" s="2"/>
      <c r="HDF14" s="2"/>
      <c r="HDG14" s="2"/>
      <c r="HDH14" s="2"/>
      <c r="HDI14" s="2"/>
      <c r="HDJ14" s="2"/>
      <c r="HDK14" s="2"/>
      <c r="HDL14" s="2"/>
      <c r="HDM14" s="2"/>
      <c r="HDN14" s="2"/>
      <c r="HDO14" s="2"/>
      <c r="HDP14" s="2"/>
      <c r="HDQ14" s="2"/>
      <c r="HDR14" s="2"/>
      <c r="HDS14" s="2"/>
      <c r="HDT14" s="2"/>
      <c r="HDU14" s="2"/>
      <c r="HDV14" s="2"/>
      <c r="HDW14" s="2"/>
      <c r="HDX14" s="2"/>
      <c r="HDY14" s="2"/>
      <c r="HDZ14" s="2"/>
      <c r="HEA14" s="2"/>
      <c r="HEB14" s="2"/>
      <c r="HEC14" s="2"/>
      <c r="HED14" s="2"/>
      <c r="HEE14" s="2"/>
      <c r="HEF14" s="2"/>
      <c r="HEG14" s="2"/>
      <c r="HEH14" s="2"/>
      <c r="HEI14" s="2"/>
      <c r="HEJ14" s="2"/>
      <c r="HEK14" s="2"/>
      <c r="HEL14" s="2"/>
      <c r="HEM14" s="2"/>
      <c r="HEN14" s="2"/>
      <c r="HEO14" s="2"/>
      <c r="HEP14" s="2"/>
      <c r="HEQ14" s="2"/>
      <c r="HER14" s="2"/>
      <c r="HES14" s="2"/>
      <c r="HET14" s="2"/>
      <c r="HEU14" s="2"/>
      <c r="HEV14" s="2"/>
      <c r="HEW14" s="2"/>
      <c r="HEX14" s="2"/>
      <c r="HEY14" s="2"/>
      <c r="HEZ14" s="2"/>
      <c r="HFA14" s="2"/>
      <c r="HFB14" s="2"/>
      <c r="HFC14" s="2"/>
      <c r="HFD14" s="2"/>
      <c r="HFE14" s="2"/>
      <c r="HFF14" s="2"/>
      <c r="HFG14" s="2"/>
      <c r="HFH14" s="2"/>
      <c r="HFI14" s="2"/>
      <c r="HFJ14" s="2"/>
      <c r="HFK14" s="2"/>
      <c r="HFL14" s="2"/>
      <c r="HFM14" s="2"/>
      <c r="HFN14" s="2"/>
      <c r="HFO14" s="2"/>
      <c r="HFP14" s="2"/>
      <c r="HFQ14" s="2"/>
      <c r="HFR14" s="2"/>
      <c r="HFS14" s="2"/>
      <c r="HFT14" s="2"/>
      <c r="HFU14" s="2"/>
      <c r="HFV14" s="2"/>
      <c r="HFW14" s="2"/>
      <c r="HFX14" s="2"/>
      <c r="HFY14" s="2"/>
      <c r="HFZ14" s="2"/>
      <c r="HGA14" s="2"/>
      <c r="HGB14" s="2"/>
      <c r="HGC14" s="2"/>
      <c r="HGD14" s="2"/>
      <c r="HGE14" s="2"/>
      <c r="HGF14" s="2"/>
      <c r="HGG14" s="2"/>
      <c r="HGH14" s="2"/>
      <c r="HGI14" s="2"/>
      <c r="HGJ14" s="2"/>
      <c r="HGK14" s="2"/>
      <c r="HGL14" s="2"/>
      <c r="HGM14" s="2"/>
      <c r="HGN14" s="2"/>
      <c r="HGO14" s="2"/>
      <c r="HGP14" s="2"/>
      <c r="HGQ14" s="2"/>
      <c r="HGR14" s="2"/>
      <c r="HGS14" s="2"/>
      <c r="HGT14" s="2"/>
      <c r="HGU14" s="2"/>
      <c r="HGV14" s="2"/>
      <c r="HGW14" s="2"/>
      <c r="HGX14" s="2"/>
      <c r="HGY14" s="2"/>
      <c r="HGZ14" s="2"/>
      <c r="HHA14" s="2"/>
      <c r="HHB14" s="2"/>
      <c r="HHC14" s="2"/>
      <c r="HHD14" s="2"/>
      <c r="HHE14" s="2"/>
      <c r="HHF14" s="2"/>
      <c r="HHG14" s="2"/>
      <c r="HHH14" s="2"/>
      <c r="HHI14" s="2"/>
      <c r="HHJ14" s="2"/>
      <c r="HHK14" s="2"/>
      <c r="HHL14" s="2"/>
      <c r="HHM14" s="2"/>
      <c r="HHN14" s="2"/>
      <c r="HHO14" s="2"/>
      <c r="HHP14" s="2"/>
      <c r="HHQ14" s="2"/>
      <c r="HHR14" s="2"/>
      <c r="HHS14" s="2"/>
      <c r="HHT14" s="2"/>
      <c r="HHU14" s="2"/>
      <c r="HHV14" s="2"/>
      <c r="HHW14" s="2"/>
      <c r="HHX14" s="2"/>
      <c r="HHY14" s="2"/>
      <c r="HHZ14" s="2"/>
      <c r="HIA14" s="2"/>
      <c r="HIB14" s="2"/>
      <c r="HIC14" s="2"/>
      <c r="HID14" s="2"/>
      <c r="HIE14" s="2"/>
      <c r="HIF14" s="2"/>
      <c r="HIG14" s="2"/>
      <c r="HIH14" s="2"/>
      <c r="HII14" s="2"/>
      <c r="HIJ14" s="2"/>
      <c r="HIK14" s="2"/>
      <c r="HIL14" s="2"/>
      <c r="HIM14" s="2"/>
      <c r="HIN14" s="2"/>
      <c r="HIO14" s="2"/>
      <c r="HIP14" s="2"/>
      <c r="HIQ14" s="2"/>
      <c r="HIR14" s="2"/>
      <c r="HIS14" s="2"/>
      <c r="HIT14" s="2"/>
      <c r="HIU14" s="2"/>
      <c r="HIV14" s="2"/>
      <c r="HIW14" s="2"/>
      <c r="HIX14" s="2"/>
      <c r="HIY14" s="2"/>
      <c r="HIZ14" s="2"/>
      <c r="HJA14" s="2"/>
      <c r="HJB14" s="2"/>
      <c r="HJC14" s="2"/>
      <c r="HJD14" s="2"/>
      <c r="HJE14" s="2"/>
      <c r="HJF14" s="2"/>
      <c r="HJG14" s="2"/>
      <c r="HJH14" s="2"/>
      <c r="HJI14" s="2"/>
      <c r="HJJ14" s="2"/>
      <c r="HJK14" s="2"/>
      <c r="HJL14" s="2"/>
      <c r="HJM14" s="2"/>
      <c r="HJN14" s="2"/>
      <c r="HJO14" s="2"/>
      <c r="HJP14" s="2"/>
      <c r="HJQ14" s="2"/>
      <c r="HJR14" s="2"/>
      <c r="HJS14" s="2"/>
      <c r="HJT14" s="2"/>
      <c r="HJU14" s="2"/>
      <c r="HJV14" s="2"/>
      <c r="HJW14" s="2"/>
      <c r="HJX14" s="2"/>
      <c r="HJY14" s="2"/>
      <c r="HJZ14" s="2"/>
      <c r="HKA14" s="2"/>
      <c r="HKB14" s="2"/>
      <c r="HKC14" s="2"/>
      <c r="HKD14" s="2"/>
      <c r="HKE14" s="2"/>
      <c r="HKF14" s="2"/>
      <c r="HKG14" s="2"/>
      <c r="HKH14" s="2"/>
      <c r="HKI14" s="2"/>
      <c r="HKJ14" s="2"/>
      <c r="HKK14" s="2"/>
      <c r="HKL14" s="2"/>
      <c r="HKM14" s="2"/>
      <c r="HKN14" s="2"/>
      <c r="HKO14" s="2"/>
      <c r="HKP14" s="2"/>
      <c r="HKQ14" s="2"/>
      <c r="HKR14" s="2"/>
      <c r="HKS14" s="2"/>
      <c r="HKT14" s="2"/>
      <c r="HKU14" s="2"/>
      <c r="HKV14" s="2"/>
      <c r="HKW14" s="2"/>
      <c r="HKX14" s="2"/>
      <c r="HKY14" s="2"/>
      <c r="HKZ14" s="2"/>
      <c r="HLA14" s="2"/>
      <c r="HLB14" s="2"/>
      <c r="HLC14" s="2"/>
      <c r="HLD14" s="2"/>
      <c r="HLE14" s="2"/>
      <c r="HLF14" s="2"/>
      <c r="HLG14" s="2"/>
      <c r="HLH14" s="2"/>
      <c r="HLI14" s="2"/>
      <c r="HLJ14" s="2"/>
      <c r="HLK14" s="2"/>
      <c r="HLL14" s="2"/>
      <c r="HLM14" s="2"/>
      <c r="HLN14" s="2"/>
      <c r="HLO14" s="2"/>
      <c r="HLP14" s="2"/>
      <c r="HLQ14" s="2"/>
      <c r="HLR14" s="2"/>
      <c r="HLS14" s="2"/>
      <c r="HLT14" s="2"/>
      <c r="HLU14" s="2"/>
      <c r="HLV14" s="2"/>
      <c r="HLW14" s="2"/>
      <c r="HLX14" s="2"/>
      <c r="HLY14" s="2"/>
      <c r="HLZ14" s="2"/>
      <c r="HMA14" s="2"/>
      <c r="HMB14" s="2"/>
      <c r="HMC14" s="2"/>
      <c r="HMD14" s="2"/>
      <c r="HME14" s="2"/>
      <c r="HMF14" s="2"/>
      <c r="HMG14" s="2"/>
      <c r="HMH14" s="2"/>
      <c r="HMI14" s="2"/>
      <c r="HMJ14" s="2"/>
      <c r="HMK14" s="2"/>
      <c r="HML14" s="2"/>
      <c r="HMM14" s="2"/>
      <c r="HMN14" s="2"/>
      <c r="HMO14" s="2"/>
      <c r="HMP14" s="2"/>
      <c r="HMQ14" s="2"/>
      <c r="HMR14" s="2"/>
      <c r="HMS14" s="2"/>
      <c r="HMT14" s="2"/>
      <c r="HMU14" s="2"/>
      <c r="HMV14" s="2"/>
      <c r="HMW14" s="2"/>
      <c r="HMX14" s="2"/>
      <c r="HMY14" s="2"/>
      <c r="HMZ14" s="2"/>
      <c r="HNA14" s="2"/>
      <c r="HNB14" s="2"/>
      <c r="HNC14" s="2"/>
      <c r="HND14" s="2"/>
      <c r="HNE14" s="2"/>
      <c r="HNF14" s="2"/>
      <c r="HNG14" s="2"/>
      <c r="HNH14" s="2"/>
      <c r="HNI14" s="2"/>
      <c r="HNJ14" s="2"/>
      <c r="HNK14" s="2"/>
      <c r="HNL14" s="2"/>
      <c r="HNM14" s="2"/>
      <c r="HNN14" s="2"/>
      <c r="HNO14" s="2"/>
      <c r="HNP14" s="2"/>
      <c r="HNQ14" s="2"/>
      <c r="HNR14" s="2"/>
      <c r="HNS14" s="2"/>
      <c r="HNT14" s="2"/>
      <c r="HNU14" s="2"/>
      <c r="HNV14" s="2"/>
      <c r="HNW14" s="2"/>
      <c r="HNX14" s="2"/>
      <c r="HNY14" s="2"/>
      <c r="HNZ14" s="2"/>
      <c r="HOA14" s="2"/>
      <c r="HOB14" s="2"/>
      <c r="HOC14" s="2"/>
      <c r="HOD14" s="2"/>
      <c r="HOE14" s="2"/>
      <c r="HOF14" s="2"/>
      <c r="HOG14" s="2"/>
      <c r="HOH14" s="2"/>
      <c r="HOI14" s="2"/>
      <c r="HOJ14" s="2"/>
      <c r="HOK14" s="2"/>
      <c r="HOL14" s="2"/>
      <c r="HOM14" s="2"/>
      <c r="HON14" s="2"/>
      <c r="HOO14" s="2"/>
      <c r="HOP14" s="2"/>
      <c r="HOQ14" s="2"/>
      <c r="HOR14" s="2"/>
      <c r="HOS14" s="2"/>
      <c r="HOT14" s="2"/>
      <c r="HOU14" s="2"/>
      <c r="HOV14" s="2"/>
      <c r="HOW14" s="2"/>
      <c r="HOX14" s="2"/>
      <c r="HOY14" s="2"/>
      <c r="HOZ14" s="2"/>
      <c r="HPA14" s="2"/>
      <c r="HPB14" s="2"/>
      <c r="HPC14" s="2"/>
      <c r="HPD14" s="2"/>
      <c r="HPE14" s="2"/>
      <c r="HPF14" s="2"/>
      <c r="HPG14" s="2"/>
      <c r="HPH14" s="2"/>
      <c r="HPI14" s="2"/>
      <c r="HPJ14" s="2"/>
      <c r="HPK14" s="2"/>
      <c r="HPL14" s="2"/>
      <c r="HPM14" s="2"/>
      <c r="HPN14" s="2"/>
      <c r="HPO14" s="2"/>
      <c r="HPP14" s="2"/>
      <c r="HPQ14" s="2"/>
      <c r="HPR14" s="2"/>
      <c r="HPS14" s="2"/>
      <c r="HPT14" s="2"/>
      <c r="HPU14" s="2"/>
      <c r="HPV14" s="2"/>
      <c r="HPW14" s="2"/>
      <c r="HPX14" s="2"/>
      <c r="HPY14" s="2"/>
      <c r="HPZ14" s="2"/>
      <c r="HQA14" s="2"/>
      <c r="HQB14" s="2"/>
      <c r="HQC14" s="2"/>
      <c r="HQD14" s="2"/>
      <c r="HQE14" s="2"/>
      <c r="HQF14" s="2"/>
      <c r="HQG14" s="2"/>
      <c r="HQH14" s="2"/>
      <c r="HQI14" s="2"/>
      <c r="HQJ14" s="2"/>
      <c r="HQK14" s="2"/>
      <c r="HQL14" s="2"/>
      <c r="HQM14" s="2"/>
      <c r="HQN14" s="2"/>
      <c r="HQO14" s="2"/>
      <c r="HQP14" s="2"/>
      <c r="HQQ14" s="2"/>
      <c r="HQR14" s="2"/>
      <c r="HQS14" s="2"/>
      <c r="HQT14" s="2"/>
      <c r="HQU14" s="2"/>
      <c r="HQV14" s="2"/>
      <c r="HQW14" s="2"/>
      <c r="HQX14" s="2"/>
      <c r="HQY14" s="2"/>
      <c r="HQZ14" s="2"/>
      <c r="HRA14" s="2"/>
      <c r="HRB14" s="2"/>
      <c r="HRC14" s="2"/>
      <c r="HRD14" s="2"/>
      <c r="HRE14" s="2"/>
      <c r="HRF14" s="2"/>
      <c r="HRG14" s="2"/>
      <c r="HRH14" s="2"/>
      <c r="HRI14" s="2"/>
      <c r="HRJ14" s="2"/>
      <c r="HRK14" s="2"/>
      <c r="HRL14" s="2"/>
      <c r="HRM14" s="2"/>
      <c r="HRN14" s="2"/>
      <c r="HRO14" s="2"/>
      <c r="HRP14" s="2"/>
      <c r="HRQ14" s="2"/>
      <c r="HRR14" s="2"/>
      <c r="HRS14" s="2"/>
      <c r="HRT14" s="2"/>
      <c r="HRU14" s="2"/>
      <c r="HRV14" s="2"/>
      <c r="HRW14" s="2"/>
      <c r="HRX14" s="2"/>
      <c r="HRY14" s="2"/>
      <c r="HRZ14" s="2"/>
      <c r="HSA14" s="2"/>
      <c r="HSB14" s="2"/>
      <c r="HSC14" s="2"/>
      <c r="HSD14" s="2"/>
      <c r="HSE14" s="2"/>
      <c r="HSF14" s="2"/>
      <c r="HSG14" s="2"/>
      <c r="HSH14" s="2"/>
      <c r="HSI14" s="2"/>
      <c r="HSJ14" s="2"/>
      <c r="HSK14" s="2"/>
      <c r="HSL14" s="2"/>
      <c r="HSM14" s="2"/>
      <c r="HSN14" s="2"/>
      <c r="HSO14" s="2"/>
      <c r="HSP14" s="2"/>
      <c r="HSQ14" s="2"/>
      <c r="HSR14" s="2"/>
      <c r="HSS14" s="2"/>
      <c r="HST14" s="2"/>
      <c r="HSU14" s="2"/>
      <c r="HSV14" s="2"/>
      <c r="HSW14" s="2"/>
      <c r="HSX14" s="2"/>
      <c r="HSY14" s="2"/>
      <c r="HSZ14" s="2"/>
      <c r="HTA14" s="2"/>
      <c r="HTB14" s="2"/>
      <c r="HTC14" s="2"/>
      <c r="HTD14" s="2"/>
      <c r="HTE14" s="2"/>
      <c r="HTF14" s="2"/>
      <c r="HTG14" s="2"/>
      <c r="HTH14" s="2"/>
      <c r="HTI14" s="2"/>
      <c r="HTJ14" s="2"/>
      <c r="HTK14" s="2"/>
      <c r="HTL14" s="2"/>
      <c r="HTM14" s="2"/>
      <c r="HTN14" s="2"/>
      <c r="HTO14" s="2"/>
      <c r="HTP14" s="2"/>
      <c r="HTQ14" s="2"/>
      <c r="HTR14" s="2"/>
      <c r="HTS14" s="2"/>
      <c r="HTT14" s="2"/>
      <c r="HTU14" s="2"/>
      <c r="HTV14" s="2"/>
      <c r="HTW14" s="2"/>
      <c r="HTX14" s="2"/>
      <c r="HTY14" s="2"/>
      <c r="HTZ14" s="2"/>
      <c r="HUA14" s="2"/>
      <c r="HUB14" s="2"/>
      <c r="HUC14" s="2"/>
      <c r="HUD14" s="2"/>
      <c r="HUE14" s="2"/>
      <c r="HUF14" s="2"/>
      <c r="HUG14" s="2"/>
      <c r="HUH14" s="2"/>
      <c r="HUI14" s="2"/>
      <c r="HUJ14" s="2"/>
      <c r="HUK14" s="2"/>
      <c r="HUL14" s="2"/>
      <c r="HUM14" s="2"/>
      <c r="HUN14" s="2"/>
      <c r="HUO14" s="2"/>
      <c r="HUP14" s="2"/>
      <c r="HUQ14" s="2"/>
      <c r="HUR14" s="2"/>
      <c r="HUS14" s="2"/>
      <c r="HUT14" s="2"/>
      <c r="HUU14" s="2"/>
      <c r="HUV14" s="2"/>
      <c r="HUW14" s="2"/>
      <c r="HUX14" s="2"/>
      <c r="HUY14" s="2"/>
      <c r="HUZ14" s="2"/>
      <c r="HVA14" s="2"/>
      <c r="HVB14" s="2"/>
      <c r="HVC14" s="2"/>
      <c r="HVD14" s="2"/>
      <c r="HVE14" s="2"/>
      <c r="HVF14" s="2"/>
      <c r="HVG14" s="2"/>
      <c r="HVH14" s="2"/>
      <c r="HVI14" s="2"/>
      <c r="HVJ14" s="2"/>
      <c r="HVK14" s="2"/>
      <c r="HVL14" s="2"/>
      <c r="HVM14" s="2"/>
      <c r="HVN14" s="2"/>
      <c r="HVO14" s="2"/>
      <c r="HVP14" s="2"/>
      <c r="HVQ14" s="2"/>
      <c r="HVR14" s="2"/>
      <c r="HVS14" s="2"/>
      <c r="HVT14" s="2"/>
      <c r="HVU14" s="2"/>
      <c r="HVV14" s="2"/>
      <c r="HVW14" s="2"/>
      <c r="HVX14" s="2"/>
      <c r="HVY14" s="2"/>
      <c r="HVZ14" s="2"/>
      <c r="HWA14" s="2"/>
      <c r="HWB14" s="2"/>
      <c r="HWC14" s="2"/>
      <c r="HWD14" s="2"/>
      <c r="HWE14" s="2"/>
      <c r="HWF14" s="2"/>
      <c r="HWG14" s="2"/>
      <c r="HWH14" s="2"/>
      <c r="HWI14" s="2"/>
      <c r="HWJ14" s="2"/>
      <c r="HWK14" s="2"/>
      <c r="HWL14" s="2"/>
      <c r="HWM14" s="2"/>
      <c r="HWN14" s="2"/>
      <c r="HWO14" s="2"/>
      <c r="HWP14" s="2"/>
      <c r="HWQ14" s="2"/>
      <c r="HWR14" s="2"/>
      <c r="HWS14" s="2"/>
      <c r="HWT14" s="2"/>
      <c r="HWU14" s="2"/>
      <c r="HWV14" s="2"/>
      <c r="HWW14" s="2"/>
      <c r="HWX14" s="2"/>
      <c r="HWY14" s="2"/>
      <c r="HWZ14" s="2"/>
      <c r="HXA14" s="2"/>
      <c r="HXB14" s="2"/>
      <c r="HXC14" s="2"/>
      <c r="HXD14" s="2"/>
      <c r="HXE14" s="2"/>
      <c r="HXF14" s="2"/>
      <c r="HXG14" s="2"/>
      <c r="HXH14" s="2"/>
      <c r="HXI14" s="2"/>
      <c r="HXJ14" s="2"/>
      <c r="HXK14" s="2"/>
      <c r="HXL14" s="2"/>
      <c r="HXM14" s="2"/>
      <c r="HXN14" s="2"/>
      <c r="HXO14" s="2"/>
      <c r="HXP14" s="2"/>
      <c r="HXQ14" s="2"/>
      <c r="HXR14" s="2"/>
      <c r="HXS14" s="2"/>
      <c r="HXT14" s="2"/>
      <c r="HXU14" s="2"/>
      <c r="HXV14" s="2"/>
      <c r="HXW14" s="2"/>
      <c r="HXX14" s="2"/>
      <c r="HXY14" s="2"/>
      <c r="HXZ14" s="2"/>
      <c r="HYA14" s="2"/>
      <c r="HYB14" s="2"/>
      <c r="HYC14" s="2"/>
      <c r="HYD14" s="2"/>
      <c r="HYE14" s="2"/>
      <c r="HYF14" s="2"/>
      <c r="HYG14" s="2"/>
      <c r="HYH14" s="2"/>
      <c r="HYI14" s="2"/>
      <c r="HYJ14" s="2"/>
      <c r="HYK14" s="2"/>
      <c r="HYL14" s="2"/>
      <c r="HYM14" s="2"/>
      <c r="HYN14" s="2"/>
      <c r="HYO14" s="2"/>
      <c r="HYP14" s="2"/>
      <c r="HYQ14" s="2"/>
      <c r="HYR14" s="2"/>
      <c r="HYS14" s="2"/>
      <c r="HYT14" s="2"/>
      <c r="HYU14" s="2"/>
      <c r="HYV14" s="2"/>
      <c r="HYW14" s="2"/>
      <c r="HYX14" s="2"/>
      <c r="HYY14" s="2"/>
      <c r="HYZ14" s="2"/>
      <c r="HZA14" s="2"/>
      <c r="HZB14" s="2"/>
      <c r="HZC14" s="2"/>
      <c r="HZD14" s="2"/>
      <c r="HZE14" s="2"/>
      <c r="HZF14" s="2"/>
      <c r="HZG14" s="2"/>
      <c r="HZH14" s="2"/>
      <c r="HZI14" s="2"/>
      <c r="HZJ14" s="2"/>
      <c r="HZK14" s="2"/>
      <c r="HZL14" s="2"/>
      <c r="HZM14" s="2"/>
      <c r="HZN14" s="2"/>
      <c r="HZO14" s="2"/>
      <c r="HZP14" s="2"/>
      <c r="HZQ14" s="2"/>
      <c r="HZR14" s="2"/>
      <c r="HZS14" s="2"/>
      <c r="HZT14" s="2"/>
      <c r="HZU14" s="2"/>
      <c r="HZV14" s="2"/>
      <c r="HZW14" s="2"/>
      <c r="HZX14" s="2"/>
      <c r="HZY14" s="2"/>
      <c r="HZZ14" s="2"/>
      <c r="IAA14" s="2"/>
      <c r="IAB14" s="2"/>
      <c r="IAC14" s="2"/>
      <c r="IAD14" s="2"/>
      <c r="IAE14" s="2"/>
      <c r="IAF14" s="2"/>
      <c r="IAG14" s="2"/>
      <c r="IAH14" s="2"/>
      <c r="IAI14" s="2"/>
      <c r="IAJ14" s="2"/>
      <c r="IAK14" s="2"/>
      <c r="IAL14" s="2"/>
      <c r="IAM14" s="2"/>
      <c r="IAN14" s="2"/>
      <c r="IAO14" s="2"/>
      <c r="IAP14" s="2"/>
      <c r="IAQ14" s="2"/>
      <c r="IAR14" s="2"/>
      <c r="IAS14" s="2"/>
      <c r="IAT14" s="2"/>
      <c r="IAU14" s="2"/>
      <c r="IAV14" s="2"/>
      <c r="IAW14" s="2"/>
      <c r="IAX14" s="2"/>
      <c r="IAY14" s="2"/>
      <c r="IAZ14" s="2"/>
      <c r="IBA14" s="2"/>
      <c r="IBB14" s="2"/>
      <c r="IBC14" s="2"/>
      <c r="IBD14" s="2"/>
      <c r="IBE14" s="2"/>
      <c r="IBF14" s="2"/>
      <c r="IBG14" s="2"/>
      <c r="IBH14" s="2"/>
      <c r="IBI14" s="2"/>
      <c r="IBJ14" s="2"/>
      <c r="IBK14" s="2"/>
      <c r="IBL14" s="2"/>
      <c r="IBM14" s="2"/>
      <c r="IBN14" s="2"/>
      <c r="IBO14" s="2"/>
      <c r="IBP14" s="2"/>
      <c r="IBQ14" s="2"/>
      <c r="IBR14" s="2"/>
      <c r="IBS14" s="2"/>
      <c r="IBT14" s="2"/>
      <c r="IBU14" s="2"/>
      <c r="IBV14" s="2"/>
      <c r="IBW14" s="2"/>
      <c r="IBX14" s="2"/>
      <c r="IBY14" s="2"/>
      <c r="IBZ14" s="2"/>
      <c r="ICA14" s="2"/>
      <c r="ICB14" s="2"/>
      <c r="ICC14" s="2"/>
      <c r="ICD14" s="2"/>
      <c r="ICE14" s="2"/>
      <c r="ICF14" s="2"/>
      <c r="ICG14" s="2"/>
      <c r="ICH14" s="2"/>
      <c r="ICI14" s="2"/>
      <c r="ICJ14" s="2"/>
      <c r="ICK14" s="2"/>
      <c r="ICL14" s="2"/>
      <c r="ICM14" s="2"/>
      <c r="ICN14" s="2"/>
      <c r="ICO14" s="2"/>
      <c r="ICP14" s="2"/>
      <c r="ICQ14" s="2"/>
      <c r="ICR14" s="2"/>
      <c r="ICS14" s="2"/>
      <c r="ICT14" s="2"/>
      <c r="ICU14" s="2"/>
      <c r="ICV14" s="2"/>
      <c r="ICW14" s="2"/>
      <c r="ICX14" s="2"/>
      <c r="ICY14" s="2"/>
      <c r="ICZ14" s="2"/>
      <c r="IDA14" s="2"/>
      <c r="IDB14" s="2"/>
      <c r="IDC14" s="2"/>
      <c r="IDD14" s="2"/>
      <c r="IDE14" s="2"/>
      <c r="IDF14" s="2"/>
      <c r="IDG14" s="2"/>
      <c r="IDH14" s="2"/>
      <c r="IDI14" s="2"/>
      <c r="IDJ14" s="2"/>
      <c r="IDK14" s="2"/>
      <c r="IDL14" s="2"/>
      <c r="IDM14" s="2"/>
      <c r="IDN14" s="2"/>
      <c r="IDO14" s="2"/>
      <c r="IDP14" s="2"/>
      <c r="IDQ14" s="2"/>
      <c r="IDR14" s="2"/>
      <c r="IDS14" s="2"/>
      <c r="IDT14" s="2"/>
      <c r="IDU14" s="2"/>
      <c r="IDV14" s="2"/>
      <c r="IDW14" s="2"/>
      <c r="IDX14" s="2"/>
      <c r="IDY14" s="2"/>
      <c r="IDZ14" s="2"/>
      <c r="IEA14" s="2"/>
      <c r="IEB14" s="2"/>
      <c r="IEC14" s="2"/>
      <c r="IED14" s="2"/>
      <c r="IEE14" s="2"/>
      <c r="IEF14" s="2"/>
      <c r="IEG14" s="2"/>
      <c r="IEH14" s="2"/>
      <c r="IEI14" s="2"/>
      <c r="IEJ14" s="2"/>
      <c r="IEK14" s="2"/>
      <c r="IEL14" s="2"/>
      <c r="IEM14" s="2"/>
      <c r="IEN14" s="2"/>
      <c r="IEO14" s="2"/>
      <c r="IEP14" s="2"/>
      <c r="IEQ14" s="2"/>
      <c r="IER14" s="2"/>
      <c r="IES14" s="2"/>
      <c r="IET14" s="2"/>
      <c r="IEU14" s="2"/>
      <c r="IEV14" s="2"/>
      <c r="IEW14" s="2"/>
      <c r="IEX14" s="2"/>
      <c r="IEY14" s="2"/>
      <c r="IEZ14" s="2"/>
      <c r="IFA14" s="2"/>
      <c r="IFB14" s="2"/>
      <c r="IFC14" s="2"/>
      <c r="IFD14" s="2"/>
      <c r="IFE14" s="2"/>
      <c r="IFF14" s="2"/>
      <c r="IFG14" s="2"/>
      <c r="IFH14" s="2"/>
      <c r="IFI14" s="2"/>
      <c r="IFJ14" s="2"/>
      <c r="IFK14" s="2"/>
      <c r="IFL14" s="2"/>
      <c r="IFM14" s="2"/>
      <c r="IFN14" s="2"/>
      <c r="IFO14" s="2"/>
      <c r="IFP14" s="2"/>
      <c r="IFQ14" s="2"/>
      <c r="IFR14" s="2"/>
      <c r="IFS14" s="2"/>
      <c r="IFT14" s="2"/>
      <c r="IFU14" s="2"/>
      <c r="IFV14" s="2"/>
      <c r="IFW14" s="2"/>
      <c r="IFX14" s="2"/>
      <c r="IFY14" s="2"/>
      <c r="IFZ14" s="2"/>
      <c r="IGA14" s="2"/>
      <c r="IGB14" s="2"/>
      <c r="IGC14" s="2"/>
      <c r="IGD14" s="2"/>
      <c r="IGE14" s="2"/>
      <c r="IGF14" s="2"/>
      <c r="IGG14" s="2"/>
      <c r="IGH14" s="2"/>
      <c r="IGI14" s="2"/>
      <c r="IGJ14" s="2"/>
      <c r="IGK14" s="2"/>
      <c r="IGL14" s="2"/>
      <c r="IGM14" s="2"/>
      <c r="IGN14" s="2"/>
      <c r="IGO14" s="2"/>
      <c r="IGP14" s="2"/>
      <c r="IGQ14" s="2"/>
      <c r="IGR14" s="2"/>
      <c r="IGS14" s="2"/>
      <c r="IGT14" s="2"/>
      <c r="IGU14" s="2"/>
      <c r="IGV14" s="2"/>
      <c r="IGW14" s="2"/>
      <c r="IGX14" s="2"/>
      <c r="IGY14" s="2"/>
      <c r="IGZ14" s="2"/>
      <c r="IHA14" s="2"/>
      <c r="IHB14" s="2"/>
      <c r="IHC14" s="2"/>
      <c r="IHD14" s="2"/>
      <c r="IHE14" s="2"/>
      <c r="IHF14" s="2"/>
      <c r="IHG14" s="2"/>
      <c r="IHH14" s="2"/>
      <c r="IHI14" s="2"/>
      <c r="IHJ14" s="2"/>
      <c r="IHK14" s="2"/>
      <c r="IHL14" s="2"/>
      <c r="IHM14" s="2"/>
      <c r="IHN14" s="2"/>
      <c r="IHO14" s="2"/>
      <c r="IHP14" s="2"/>
      <c r="IHQ14" s="2"/>
      <c r="IHR14" s="2"/>
      <c r="IHS14" s="2"/>
      <c r="IHT14" s="2"/>
      <c r="IHU14" s="2"/>
      <c r="IHV14" s="2"/>
      <c r="IHW14" s="2"/>
      <c r="IHX14" s="2"/>
      <c r="IHY14" s="2"/>
      <c r="IHZ14" s="2"/>
      <c r="IIA14" s="2"/>
      <c r="IIB14" s="2"/>
      <c r="IIC14" s="2"/>
      <c r="IID14" s="2"/>
      <c r="IIE14" s="2"/>
      <c r="IIF14" s="2"/>
      <c r="IIG14" s="2"/>
      <c r="IIH14" s="2"/>
      <c r="III14" s="2"/>
      <c r="IIJ14" s="2"/>
      <c r="IIK14" s="2"/>
      <c r="IIL14" s="2"/>
      <c r="IIM14" s="2"/>
      <c r="IIN14" s="2"/>
      <c r="IIO14" s="2"/>
      <c r="IIP14" s="2"/>
      <c r="IIQ14" s="2"/>
      <c r="IIR14" s="2"/>
      <c r="IIS14" s="2"/>
      <c r="IIT14" s="2"/>
      <c r="IIU14" s="2"/>
      <c r="IIV14" s="2"/>
      <c r="IIW14" s="2"/>
      <c r="IIX14" s="2"/>
      <c r="IIY14" s="2"/>
      <c r="IIZ14" s="2"/>
      <c r="IJA14" s="2"/>
      <c r="IJB14" s="2"/>
      <c r="IJC14" s="2"/>
      <c r="IJD14" s="2"/>
      <c r="IJE14" s="2"/>
      <c r="IJF14" s="2"/>
      <c r="IJG14" s="2"/>
      <c r="IJH14" s="2"/>
      <c r="IJI14" s="2"/>
      <c r="IJJ14" s="2"/>
      <c r="IJK14" s="2"/>
      <c r="IJL14" s="2"/>
      <c r="IJM14" s="2"/>
      <c r="IJN14" s="2"/>
      <c r="IJO14" s="2"/>
      <c r="IJP14" s="2"/>
      <c r="IJQ14" s="2"/>
      <c r="IJR14" s="2"/>
      <c r="IJS14" s="2"/>
      <c r="IJT14" s="2"/>
      <c r="IJU14" s="2"/>
      <c r="IJV14" s="2"/>
      <c r="IJW14" s="2"/>
      <c r="IJX14" s="2"/>
      <c r="IJY14" s="2"/>
      <c r="IJZ14" s="2"/>
      <c r="IKA14" s="2"/>
      <c r="IKB14" s="2"/>
      <c r="IKC14" s="2"/>
      <c r="IKD14" s="2"/>
      <c r="IKE14" s="2"/>
      <c r="IKF14" s="2"/>
      <c r="IKG14" s="2"/>
      <c r="IKH14" s="2"/>
      <c r="IKI14" s="2"/>
      <c r="IKJ14" s="2"/>
      <c r="IKK14" s="2"/>
      <c r="IKL14" s="2"/>
      <c r="IKM14" s="2"/>
      <c r="IKN14" s="2"/>
      <c r="IKO14" s="2"/>
      <c r="IKP14" s="2"/>
      <c r="IKQ14" s="2"/>
      <c r="IKR14" s="2"/>
      <c r="IKS14" s="2"/>
      <c r="IKT14" s="2"/>
      <c r="IKU14" s="2"/>
      <c r="IKV14" s="2"/>
      <c r="IKW14" s="2"/>
      <c r="IKX14" s="2"/>
      <c r="IKY14" s="2"/>
      <c r="IKZ14" s="2"/>
      <c r="ILA14" s="2"/>
      <c r="ILB14" s="2"/>
      <c r="ILC14" s="2"/>
      <c r="ILD14" s="2"/>
      <c r="ILE14" s="2"/>
      <c r="ILF14" s="2"/>
      <c r="ILG14" s="2"/>
      <c r="ILH14" s="2"/>
      <c r="ILI14" s="2"/>
      <c r="ILJ14" s="2"/>
      <c r="ILK14" s="2"/>
      <c r="ILL14" s="2"/>
      <c r="ILM14" s="2"/>
      <c r="ILN14" s="2"/>
      <c r="ILO14" s="2"/>
      <c r="ILP14" s="2"/>
      <c r="ILQ14" s="2"/>
      <c r="ILR14" s="2"/>
      <c r="ILS14" s="2"/>
      <c r="ILT14" s="2"/>
      <c r="ILU14" s="2"/>
      <c r="ILV14" s="2"/>
      <c r="ILW14" s="2"/>
      <c r="ILX14" s="2"/>
      <c r="ILY14" s="2"/>
      <c r="ILZ14" s="2"/>
      <c r="IMA14" s="2"/>
      <c r="IMB14" s="2"/>
      <c r="IMC14" s="2"/>
      <c r="IMD14" s="2"/>
      <c r="IME14" s="2"/>
      <c r="IMF14" s="2"/>
      <c r="IMG14" s="2"/>
      <c r="IMH14" s="2"/>
      <c r="IMI14" s="2"/>
      <c r="IMJ14" s="2"/>
      <c r="IMK14" s="2"/>
      <c r="IML14" s="2"/>
      <c r="IMM14" s="2"/>
      <c r="IMN14" s="2"/>
      <c r="IMO14" s="2"/>
      <c r="IMP14" s="2"/>
      <c r="IMQ14" s="2"/>
      <c r="IMR14" s="2"/>
      <c r="IMS14" s="2"/>
      <c r="IMT14" s="2"/>
      <c r="IMU14" s="2"/>
      <c r="IMV14" s="2"/>
      <c r="IMW14" s="2"/>
      <c r="IMX14" s="2"/>
      <c r="IMY14" s="2"/>
      <c r="IMZ14" s="2"/>
      <c r="INA14" s="2"/>
      <c r="INB14" s="2"/>
      <c r="INC14" s="2"/>
      <c r="IND14" s="2"/>
      <c r="INE14" s="2"/>
      <c r="INF14" s="2"/>
      <c r="ING14" s="2"/>
      <c r="INH14" s="2"/>
      <c r="INI14" s="2"/>
      <c r="INJ14" s="2"/>
      <c r="INK14" s="2"/>
      <c r="INL14" s="2"/>
      <c r="INM14" s="2"/>
      <c r="INN14" s="2"/>
      <c r="INO14" s="2"/>
      <c r="INP14" s="2"/>
      <c r="INQ14" s="2"/>
      <c r="INR14" s="2"/>
      <c r="INS14" s="2"/>
      <c r="INT14" s="2"/>
      <c r="INU14" s="2"/>
      <c r="INV14" s="2"/>
      <c r="INW14" s="2"/>
      <c r="INX14" s="2"/>
      <c r="INY14" s="2"/>
      <c r="INZ14" s="2"/>
      <c r="IOA14" s="2"/>
      <c r="IOB14" s="2"/>
      <c r="IOC14" s="2"/>
      <c r="IOD14" s="2"/>
      <c r="IOE14" s="2"/>
      <c r="IOF14" s="2"/>
      <c r="IOG14" s="2"/>
      <c r="IOH14" s="2"/>
      <c r="IOI14" s="2"/>
      <c r="IOJ14" s="2"/>
      <c r="IOK14" s="2"/>
      <c r="IOL14" s="2"/>
      <c r="IOM14" s="2"/>
      <c r="ION14" s="2"/>
      <c r="IOO14" s="2"/>
      <c r="IOP14" s="2"/>
      <c r="IOQ14" s="2"/>
      <c r="IOR14" s="2"/>
      <c r="IOS14" s="2"/>
      <c r="IOT14" s="2"/>
      <c r="IOU14" s="2"/>
      <c r="IOV14" s="2"/>
      <c r="IOW14" s="2"/>
      <c r="IOX14" s="2"/>
      <c r="IOY14" s="2"/>
      <c r="IOZ14" s="2"/>
      <c r="IPA14" s="2"/>
      <c r="IPB14" s="2"/>
      <c r="IPC14" s="2"/>
      <c r="IPD14" s="2"/>
      <c r="IPE14" s="2"/>
      <c r="IPF14" s="2"/>
      <c r="IPG14" s="2"/>
      <c r="IPH14" s="2"/>
      <c r="IPI14" s="2"/>
      <c r="IPJ14" s="2"/>
      <c r="IPK14" s="2"/>
      <c r="IPL14" s="2"/>
      <c r="IPM14" s="2"/>
      <c r="IPN14" s="2"/>
      <c r="IPO14" s="2"/>
      <c r="IPP14" s="2"/>
      <c r="IPQ14" s="2"/>
      <c r="IPR14" s="2"/>
      <c r="IPS14" s="2"/>
      <c r="IPT14" s="2"/>
      <c r="IPU14" s="2"/>
      <c r="IPV14" s="2"/>
      <c r="IPW14" s="2"/>
      <c r="IPX14" s="2"/>
      <c r="IPY14" s="2"/>
      <c r="IPZ14" s="2"/>
      <c r="IQA14" s="2"/>
      <c r="IQB14" s="2"/>
      <c r="IQC14" s="2"/>
      <c r="IQD14" s="2"/>
      <c r="IQE14" s="2"/>
      <c r="IQF14" s="2"/>
      <c r="IQG14" s="2"/>
      <c r="IQH14" s="2"/>
      <c r="IQI14" s="2"/>
      <c r="IQJ14" s="2"/>
      <c r="IQK14" s="2"/>
      <c r="IQL14" s="2"/>
      <c r="IQM14" s="2"/>
      <c r="IQN14" s="2"/>
      <c r="IQO14" s="2"/>
      <c r="IQP14" s="2"/>
      <c r="IQQ14" s="2"/>
      <c r="IQR14" s="2"/>
      <c r="IQS14" s="2"/>
      <c r="IQT14" s="2"/>
      <c r="IQU14" s="2"/>
      <c r="IQV14" s="2"/>
      <c r="IQW14" s="2"/>
      <c r="IQX14" s="2"/>
      <c r="IQY14" s="2"/>
      <c r="IQZ14" s="2"/>
      <c r="IRA14" s="2"/>
      <c r="IRB14" s="2"/>
      <c r="IRC14" s="2"/>
      <c r="IRD14" s="2"/>
      <c r="IRE14" s="2"/>
      <c r="IRF14" s="2"/>
      <c r="IRG14" s="2"/>
      <c r="IRH14" s="2"/>
      <c r="IRI14" s="2"/>
      <c r="IRJ14" s="2"/>
      <c r="IRK14" s="2"/>
      <c r="IRL14" s="2"/>
      <c r="IRM14" s="2"/>
      <c r="IRN14" s="2"/>
      <c r="IRO14" s="2"/>
      <c r="IRP14" s="2"/>
      <c r="IRQ14" s="2"/>
      <c r="IRR14" s="2"/>
      <c r="IRS14" s="2"/>
      <c r="IRT14" s="2"/>
      <c r="IRU14" s="2"/>
      <c r="IRV14" s="2"/>
      <c r="IRW14" s="2"/>
      <c r="IRX14" s="2"/>
      <c r="IRY14" s="2"/>
      <c r="IRZ14" s="2"/>
      <c r="ISA14" s="2"/>
      <c r="ISB14" s="2"/>
      <c r="ISC14" s="2"/>
      <c r="ISD14" s="2"/>
      <c r="ISE14" s="2"/>
      <c r="ISF14" s="2"/>
      <c r="ISG14" s="2"/>
      <c r="ISH14" s="2"/>
      <c r="ISI14" s="2"/>
      <c r="ISJ14" s="2"/>
      <c r="ISK14" s="2"/>
      <c r="ISL14" s="2"/>
      <c r="ISM14" s="2"/>
      <c r="ISN14" s="2"/>
      <c r="ISO14" s="2"/>
      <c r="ISP14" s="2"/>
      <c r="ISQ14" s="2"/>
      <c r="ISR14" s="2"/>
      <c r="ISS14" s="2"/>
      <c r="IST14" s="2"/>
      <c r="ISU14" s="2"/>
      <c r="ISV14" s="2"/>
      <c r="ISW14" s="2"/>
      <c r="ISX14" s="2"/>
      <c r="ISY14" s="2"/>
      <c r="ISZ14" s="2"/>
      <c r="ITA14" s="2"/>
      <c r="ITB14" s="2"/>
      <c r="ITC14" s="2"/>
      <c r="ITD14" s="2"/>
      <c r="ITE14" s="2"/>
      <c r="ITF14" s="2"/>
      <c r="ITG14" s="2"/>
      <c r="ITH14" s="2"/>
      <c r="ITI14" s="2"/>
      <c r="ITJ14" s="2"/>
      <c r="ITK14" s="2"/>
      <c r="ITL14" s="2"/>
      <c r="ITM14" s="2"/>
      <c r="ITN14" s="2"/>
      <c r="ITO14" s="2"/>
      <c r="ITP14" s="2"/>
      <c r="ITQ14" s="2"/>
      <c r="ITR14" s="2"/>
      <c r="ITS14" s="2"/>
      <c r="ITT14" s="2"/>
      <c r="ITU14" s="2"/>
      <c r="ITV14" s="2"/>
      <c r="ITW14" s="2"/>
      <c r="ITX14" s="2"/>
      <c r="ITY14" s="2"/>
      <c r="ITZ14" s="2"/>
      <c r="IUA14" s="2"/>
      <c r="IUB14" s="2"/>
      <c r="IUC14" s="2"/>
      <c r="IUD14" s="2"/>
      <c r="IUE14" s="2"/>
      <c r="IUF14" s="2"/>
      <c r="IUG14" s="2"/>
      <c r="IUH14" s="2"/>
      <c r="IUI14" s="2"/>
      <c r="IUJ14" s="2"/>
      <c r="IUK14" s="2"/>
      <c r="IUL14" s="2"/>
      <c r="IUM14" s="2"/>
      <c r="IUN14" s="2"/>
      <c r="IUO14" s="2"/>
      <c r="IUP14" s="2"/>
      <c r="IUQ14" s="2"/>
      <c r="IUR14" s="2"/>
      <c r="IUS14" s="2"/>
      <c r="IUT14" s="2"/>
      <c r="IUU14" s="2"/>
      <c r="IUV14" s="2"/>
      <c r="IUW14" s="2"/>
      <c r="IUX14" s="2"/>
      <c r="IUY14" s="2"/>
      <c r="IUZ14" s="2"/>
      <c r="IVA14" s="2"/>
      <c r="IVB14" s="2"/>
      <c r="IVC14" s="2"/>
      <c r="IVD14" s="2"/>
      <c r="IVE14" s="2"/>
      <c r="IVF14" s="2"/>
      <c r="IVG14" s="2"/>
      <c r="IVH14" s="2"/>
      <c r="IVI14" s="2"/>
      <c r="IVJ14" s="2"/>
      <c r="IVK14" s="2"/>
      <c r="IVL14" s="2"/>
      <c r="IVM14" s="2"/>
      <c r="IVN14" s="2"/>
      <c r="IVO14" s="2"/>
      <c r="IVP14" s="2"/>
      <c r="IVQ14" s="2"/>
      <c r="IVR14" s="2"/>
      <c r="IVS14" s="2"/>
      <c r="IVT14" s="2"/>
      <c r="IVU14" s="2"/>
      <c r="IVV14" s="2"/>
      <c r="IVW14" s="2"/>
      <c r="IVX14" s="2"/>
      <c r="IVY14" s="2"/>
      <c r="IVZ14" s="2"/>
      <c r="IWA14" s="2"/>
      <c r="IWB14" s="2"/>
      <c r="IWC14" s="2"/>
      <c r="IWD14" s="2"/>
      <c r="IWE14" s="2"/>
      <c r="IWF14" s="2"/>
      <c r="IWG14" s="2"/>
      <c r="IWH14" s="2"/>
      <c r="IWI14" s="2"/>
      <c r="IWJ14" s="2"/>
      <c r="IWK14" s="2"/>
      <c r="IWL14" s="2"/>
      <c r="IWM14" s="2"/>
      <c r="IWN14" s="2"/>
      <c r="IWO14" s="2"/>
      <c r="IWP14" s="2"/>
      <c r="IWQ14" s="2"/>
      <c r="IWR14" s="2"/>
      <c r="IWS14" s="2"/>
      <c r="IWT14" s="2"/>
      <c r="IWU14" s="2"/>
      <c r="IWV14" s="2"/>
      <c r="IWW14" s="2"/>
      <c r="IWX14" s="2"/>
      <c r="IWY14" s="2"/>
      <c r="IWZ14" s="2"/>
      <c r="IXA14" s="2"/>
      <c r="IXB14" s="2"/>
      <c r="IXC14" s="2"/>
      <c r="IXD14" s="2"/>
      <c r="IXE14" s="2"/>
      <c r="IXF14" s="2"/>
      <c r="IXG14" s="2"/>
      <c r="IXH14" s="2"/>
      <c r="IXI14" s="2"/>
      <c r="IXJ14" s="2"/>
      <c r="IXK14" s="2"/>
      <c r="IXL14" s="2"/>
      <c r="IXM14" s="2"/>
      <c r="IXN14" s="2"/>
      <c r="IXO14" s="2"/>
      <c r="IXP14" s="2"/>
      <c r="IXQ14" s="2"/>
      <c r="IXR14" s="2"/>
      <c r="IXS14" s="2"/>
      <c r="IXT14" s="2"/>
      <c r="IXU14" s="2"/>
      <c r="IXV14" s="2"/>
      <c r="IXW14" s="2"/>
      <c r="IXX14" s="2"/>
      <c r="IXY14" s="2"/>
      <c r="IXZ14" s="2"/>
      <c r="IYA14" s="2"/>
      <c r="IYB14" s="2"/>
      <c r="IYC14" s="2"/>
      <c r="IYD14" s="2"/>
      <c r="IYE14" s="2"/>
      <c r="IYF14" s="2"/>
      <c r="IYG14" s="2"/>
      <c r="IYH14" s="2"/>
      <c r="IYI14" s="2"/>
      <c r="IYJ14" s="2"/>
      <c r="IYK14" s="2"/>
      <c r="IYL14" s="2"/>
      <c r="IYM14" s="2"/>
      <c r="IYN14" s="2"/>
      <c r="IYO14" s="2"/>
      <c r="IYP14" s="2"/>
      <c r="IYQ14" s="2"/>
      <c r="IYR14" s="2"/>
      <c r="IYS14" s="2"/>
      <c r="IYT14" s="2"/>
      <c r="IYU14" s="2"/>
      <c r="IYV14" s="2"/>
      <c r="IYW14" s="2"/>
      <c r="IYX14" s="2"/>
      <c r="IYY14" s="2"/>
      <c r="IYZ14" s="2"/>
      <c r="IZA14" s="2"/>
      <c r="IZB14" s="2"/>
      <c r="IZC14" s="2"/>
      <c r="IZD14" s="2"/>
      <c r="IZE14" s="2"/>
      <c r="IZF14" s="2"/>
      <c r="IZG14" s="2"/>
      <c r="IZH14" s="2"/>
      <c r="IZI14" s="2"/>
      <c r="IZJ14" s="2"/>
      <c r="IZK14" s="2"/>
      <c r="IZL14" s="2"/>
      <c r="IZM14" s="2"/>
      <c r="IZN14" s="2"/>
      <c r="IZO14" s="2"/>
      <c r="IZP14" s="2"/>
      <c r="IZQ14" s="2"/>
      <c r="IZR14" s="2"/>
      <c r="IZS14" s="2"/>
      <c r="IZT14" s="2"/>
      <c r="IZU14" s="2"/>
      <c r="IZV14" s="2"/>
      <c r="IZW14" s="2"/>
      <c r="IZX14" s="2"/>
      <c r="IZY14" s="2"/>
      <c r="IZZ14" s="2"/>
      <c r="JAA14" s="2"/>
      <c r="JAB14" s="2"/>
      <c r="JAC14" s="2"/>
      <c r="JAD14" s="2"/>
      <c r="JAE14" s="2"/>
      <c r="JAF14" s="2"/>
      <c r="JAG14" s="2"/>
      <c r="JAH14" s="2"/>
      <c r="JAI14" s="2"/>
      <c r="JAJ14" s="2"/>
      <c r="JAK14" s="2"/>
      <c r="JAL14" s="2"/>
      <c r="JAM14" s="2"/>
      <c r="JAN14" s="2"/>
      <c r="JAO14" s="2"/>
      <c r="JAP14" s="2"/>
      <c r="JAQ14" s="2"/>
      <c r="JAR14" s="2"/>
      <c r="JAS14" s="2"/>
      <c r="JAT14" s="2"/>
      <c r="JAU14" s="2"/>
      <c r="JAV14" s="2"/>
      <c r="JAW14" s="2"/>
      <c r="JAX14" s="2"/>
      <c r="JAY14" s="2"/>
      <c r="JAZ14" s="2"/>
      <c r="JBA14" s="2"/>
      <c r="JBB14" s="2"/>
      <c r="JBC14" s="2"/>
      <c r="JBD14" s="2"/>
      <c r="JBE14" s="2"/>
      <c r="JBF14" s="2"/>
      <c r="JBG14" s="2"/>
      <c r="JBH14" s="2"/>
      <c r="JBI14" s="2"/>
      <c r="JBJ14" s="2"/>
      <c r="JBK14" s="2"/>
      <c r="JBL14" s="2"/>
      <c r="JBM14" s="2"/>
      <c r="JBN14" s="2"/>
      <c r="JBO14" s="2"/>
      <c r="JBP14" s="2"/>
      <c r="JBQ14" s="2"/>
      <c r="JBR14" s="2"/>
      <c r="JBS14" s="2"/>
      <c r="JBT14" s="2"/>
      <c r="JBU14" s="2"/>
      <c r="JBV14" s="2"/>
      <c r="JBW14" s="2"/>
      <c r="JBX14" s="2"/>
      <c r="JBY14" s="2"/>
      <c r="JBZ14" s="2"/>
      <c r="JCA14" s="2"/>
      <c r="JCB14" s="2"/>
      <c r="JCC14" s="2"/>
      <c r="JCD14" s="2"/>
      <c r="JCE14" s="2"/>
      <c r="JCF14" s="2"/>
      <c r="JCG14" s="2"/>
      <c r="JCH14" s="2"/>
      <c r="JCI14" s="2"/>
      <c r="JCJ14" s="2"/>
      <c r="JCK14" s="2"/>
      <c r="JCL14" s="2"/>
      <c r="JCM14" s="2"/>
      <c r="JCN14" s="2"/>
      <c r="JCO14" s="2"/>
      <c r="JCP14" s="2"/>
      <c r="JCQ14" s="2"/>
      <c r="JCR14" s="2"/>
      <c r="JCS14" s="2"/>
      <c r="JCT14" s="2"/>
      <c r="JCU14" s="2"/>
      <c r="JCV14" s="2"/>
      <c r="JCW14" s="2"/>
      <c r="JCX14" s="2"/>
      <c r="JCY14" s="2"/>
      <c r="JCZ14" s="2"/>
      <c r="JDA14" s="2"/>
      <c r="JDB14" s="2"/>
      <c r="JDC14" s="2"/>
      <c r="JDD14" s="2"/>
      <c r="JDE14" s="2"/>
      <c r="JDF14" s="2"/>
      <c r="JDG14" s="2"/>
      <c r="JDH14" s="2"/>
      <c r="JDI14" s="2"/>
      <c r="JDJ14" s="2"/>
      <c r="JDK14" s="2"/>
      <c r="JDL14" s="2"/>
      <c r="JDM14" s="2"/>
      <c r="JDN14" s="2"/>
      <c r="JDO14" s="2"/>
      <c r="JDP14" s="2"/>
      <c r="JDQ14" s="2"/>
      <c r="JDR14" s="2"/>
      <c r="JDS14" s="2"/>
      <c r="JDT14" s="2"/>
      <c r="JDU14" s="2"/>
      <c r="JDV14" s="2"/>
      <c r="JDW14" s="2"/>
      <c r="JDX14" s="2"/>
      <c r="JDY14" s="2"/>
      <c r="JDZ14" s="2"/>
      <c r="JEA14" s="2"/>
      <c r="JEB14" s="2"/>
      <c r="JEC14" s="2"/>
      <c r="JED14" s="2"/>
      <c r="JEE14" s="2"/>
      <c r="JEF14" s="2"/>
      <c r="JEG14" s="2"/>
      <c r="JEH14" s="2"/>
      <c r="JEI14" s="2"/>
      <c r="JEJ14" s="2"/>
      <c r="JEK14" s="2"/>
      <c r="JEL14" s="2"/>
      <c r="JEM14" s="2"/>
      <c r="JEN14" s="2"/>
      <c r="JEO14" s="2"/>
      <c r="JEP14" s="2"/>
      <c r="JEQ14" s="2"/>
      <c r="JER14" s="2"/>
      <c r="JES14" s="2"/>
      <c r="JET14" s="2"/>
      <c r="JEU14" s="2"/>
      <c r="JEV14" s="2"/>
      <c r="JEW14" s="2"/>
      <c r="JEX14" s="2"/>
      <c r="JEY14" s="2"/>
      <c r="JEZ14" s="2"/>
      <c r="JFA14" s="2"/>
      <c r="JFB14" s="2"/>
      <c r="JFC14" s="2"/>
      <c r="JFD14" s="2"/>
      <c r="JFE14" s="2"/>
      <c r="JFF14" s="2"/>
      <c r="JFG14" s="2"/>
      <c r="JFH14" s="2"/>
      <c r="JFI14" s="2"/>
      <c r="JFJ14" s="2"/>
      <c r="JFK14" s="2"/>
      <c r="JFL14" s="2"/>
      <c r="JFM14" s="2"/>
      <c r="JFN14" s="2"/>
      <c r="JFO14" s="2"/>
      <c r="JFP14" s="2"/>
      <c r="JFQ14" s="2"/>
      <c r="JFR14" s="2"/>
      <c r="JFS14" s="2"/>
      <c r="JFT14" s="2"/>
      <c r="JFU14" s="2"/>
      <c r="JFV14" s="2"/>
      <c r="JFW14" s="2"/>
      <c r="JFX14" s="2"/>
      <c r="JFY14" s="2"/>
      <c r="JFZ14" s="2"/>
      <c r="JGA14" s="2"/>
      <c r="JGB14" s="2"/>
      <c r="JGC14" s="2"/>
      <c r="JGD14" s="2"/>
      <c r="JGE14" s="2"/>
      <c r="JGF14" s="2"/>
      <c r="JGG14" s="2"/>
      <c r="JGH14" s="2"/>
      <c r="JGI14" s="2"/>
      <c r="JGJ14" s="2"/>
      <c r="JGK14" s="2"/>
      <c r="JGL14" s="2"/>
      <c r="JGM14" s="2"/>
      <c r="JGN14" s="2"/>
      <c r="JGO14" s="2"/>
      <c r="JGP14" s="2"/>
      <c r="JGQ14" s="2"/>
      <c r="JGR14" s="2"/>
      <c r="JGS14" s="2"/>
      <c r="JGT14" s="2"/>
      <c r="JGU14" s="2"/>
      <c r="JGV14" s="2"/>
      <c r="JGW14" s="2"/>
      <c r="JGX14" s="2"/>
      <c r="JGY14" s="2"/>
      <c r="JGZ14" s="2"/>
      <c r="JHA14" s="2"/>
      <c r="JHB14" s="2"/>
      <c r="JHC14" s="2"/>
      <c r="JHD14" s="2"/>
      <c r="JHE14" s="2"/>
      <c r="JHF14" s="2"/>
      <c r="JHG14" s="2"/>
      <c r="JHH14" s="2"/>
      <c r="JHI14" s="2"/>
      <c r="JHJ14" s="2"/>
      <c r="JHK14" s="2"/>
      <c r="JHL14" s="2"/>
      <c r="JHM14" s="2"/>
      <c r="JHN14" s="2"/>
      <c r="JHO14" s="2"/>
      <c r="JHP14" s="2"/>
      <c r="JHQ14" s="2"/>
      <c r="JHR14" s="2"/>
      <c r="JHS14" s="2"/>
      <c r="JHT14" s="2"/>
      <c r="JHU14" s="2"/>
      <c r="JHV14" s="2"/>
      <c r="JHW14" s="2"/>
      <c r="JHX14" s="2"/>
      <c r="JHY14" s="2"/>
      <c r="JHZ14" s="2"/>
      <c r="JIA14" s="2"/>
      <c r="JIB14" s="2"/>
      <c r="JIC14" s="2"/>
      <c r="JID14" s="2"/>
      <c r="JIE14" s="2"/>
      <c r="JIF14" s="2"/>
      <c r="JIG14" s="2"/>
      <c r="JIH14" s="2"/>
      <c r="JII14" s="2"/>
      <c r="JIJ14" s="2"/>
      <c r="JIK14" s="2"/>
      <c r="JIL14" s="2"/>
      <c r="JIM14" s="2"/>
      <c r="JIN14" s="2"/>
      <c r="JIO14" s="2"/>
      <c r="JIP14" s="2"/>
      <c r="JIQ14" s="2"/>
      <c r="JIR14" s="2"/>
      <c r="JIS14" s="2"/>
      <c r="JIT14" s="2"/>
      <c r="JIU14" s="2"/>
      <c r="JIV14" s="2"/>
      <c r="JIW14" s="2"/>
      <c r="JIX14" s="2"/>
      <c r="JIY14" s="2"/>
      <c r="JIZ14" s="2"/>
      <c r="JJA14" s="2"/>
      <c r="JJB14" s="2"/>
      <c r="JJC14" s="2"/>
      <c r="JJD14" s="2"/>
      <c r="JJE14" s="2"/>
      <c r="JJF14" s="2"/>
      <c r="JJG14" s="2"/>
      <c r="JJH14" s="2"/>
      <c r="JJI14" s="2"/>
      <c r="JJJ14" s="2"/>
      <c r="JJK14" s="2"/>
      <c r="JJL14" s="2"/>
      <c r="JJM14" s="2"/>
      <c r="JJN14" s="2"/>
      <c r="JJO14" s="2"/>
      <c r="JJP14" s="2"/>
      <c r="JJQ14" s="2"/>
      <c r="JJR14" s="2"/>
      <c r="JJS14" s="2"/>
      <c r="JJT14" s="2"/>
      <c r="JJU14" s="2"/>
      <c r="JJV14" s="2"/>
      <c r="JJW14" s="2"/>
      <c r="JJX14" s="2"/>
      <c r="JJY14" s="2"/>
      <c r="JJZ14" s="2"/>
      <c r="JKA14" s="2"/>
      <c r="JKB14" s="2"/>
      <c r="JKC14" s="2"/>
      <c r="JKD14" s="2"/>
      <c r="JKE14" s="2"/>
      <c r="JKF14" s="2"/>
      <c r="JKG14" s="2"/>
      <c r="JKH14" s="2"/>
      <c r="JKI14" s="2"/>
      <c r="JKJ14" s="2"/>
      <c r="JKK14" s="2"/>
      <c r="JKL14" s="2"/>
      <c r="JKM14" s="2"/>
      <c r="JKN14" s="2"/>
      <c r="JKO14" s="2"/>
      <c r="JKP14" s="2"/>
      <c r="JKQ14" s="2"/>
      <c r="JKR14" s="2"/>
      <c r="JKS14" s="2"/>
      <c r="JKT14" s="2"/>
      <c r="JKU14" s="2"/>
      <c r="JKV14" s="2"/>
      <c r="JKW14" s="2"/>
      <c r="JKX14" s="2"/>
      <c r="JKY14" s="2"/>
      <c r="JKZ14" s="2"/>
      <c r="JLA14" s="2"/>
      <c r="JLB14" s="2"/>
      <c r="JLC14" s="2"/>
      <c r="JLD14" s="2"/>
      <c r="JLE14" s="2"/>
      <c r="JLF14" s="2"/>
      <c r="JLG14" s="2"/>
      <c r="JLH14" s="2"/>
      <c r="JLI14" s="2"/>
      <c r="JLJ14" s="2"/>
      <c r="JLK14" s="2"/>
      <c r="JLL14" s="2"/>
      <c r="JLM14" s="2"/>
      <c r="JLN14" s="2"/>
      <c r="JLO14" s="2"/>
      <c r="JLP14" s="2"/>
      <c r="JLQ14" s="2"/>
      <c r="JLR14" s="2"/>
      <c r="JLS14" s="2"/>
      <c r="JLT14" s="2"/>
      <c r="JLU14" s="2"/>
      <c r="JLV14" s="2"/>
      <c r="JLW14" s="2"/>
      <c r="JLX14" s="2"/>
      <c r="JLY14" s="2"/>
      <c r="JLZ14" s="2"/>
      <c r="JMA14" s="2"/>
      <c r="JMB14" s="2"/>
      <c r="JMC14" s="2"/>
      <c r="JMD14" s="2"/>
      <c r="JME14" s="2"/>
      <c r="JMF14" s="2"/>
      <c r="JMG14" s="2"/>
      <c r="JMH14" s="2"/>
      <c r="JMI14" s="2"/>
      <c r="JMJ14" s="2"/>
      <c r="JMK14" s="2"/>
      <c r="JML14" s="2"/>
      <c r="JMM14" s="2"/>
      <c r="JMN14" s="2"/>
      <c r="JMO14" s="2"/>
      <c r="JMP14" s="2"/>
      <c r="JMQ14" s="2"/>
      <c r="JMR14" s="2"/>
      <c r="JMS14" s="2"/>
      <c r="JMT14" s="2"/>
      <c r="JMU14" s="2"/>
      <c r="JMV14" s="2"/>
      <c r="JMW14" s="2"/>
      <c r="JMX14" s="2"/>
      <c r="JMY14" s="2"/>
      <c r="JMZ14" s="2"/>
      <c r="JNA14" s="2"/>
      <c r="JNB14" s="2"/>
      <c r="JNC14" s="2"/>
      <c r="JND14" s="2"/>
      <c r="JNE14" s="2"/>
      <c r="JNF14" s="2"/>
      <c r="JNG14" s="2"/>
      <c r="JNH14" s="2"/>
      <c r="JNI14" s="2"/>
      <c r="JNJ14" s="2"/>
      <c r="JNK14" s="2"/>
      <c r="JNL14" s="2"/>
      <c r="JNM14" s="2"/>
      <c r="JNN14" s="2"/>
      <c r="JNO14" s="2"/>
      <c r="JNP14" s="2"/>
      <c r="JNQ14" s="2"/>
      <c r="JNR14" s="2"/>
      <c r="JNS14" s="2"/>
      <c r="JNT14" s="2"/>
      <c r="JNU14" s="2"/>
      <c r="JNV14" s="2"/>
      <c r="JNW14" s="2"/>
      <c r="JNX14" s="2"/>
      <c r="JNY14" s="2"/>
      <c r="JNZ14" s="2"/>
      <c r="JOA14" s="2"/>
      <c r="JOB14" s="2"/>
      <c r="JOC14" s="2"/>
      <c r="JOD14" s="2"/>
      <c r="JOE14" s="2"/>
      <c r="JOF14" s="2"/>
      <c r="JOG14" s="2"/>
      <c r="JOH14" s="2"/>
      <c r="JOI14" s="2"/>
      <c r="JOJ14" s="2"/>
      <c r="JOK14" s="2"/>
      <c r="JOL14" s="2"/>
      <c r="JOM14" s="2"/>
      <c r="JON14" s="2"/>
      <c r="JOO14" s="2"/>
      <c r="JOP14" s="2"/>
      <c r="JOQ14" s="2"/>
      <c r="JOR14" s="2"/>
      <c r="JOS14" s="2"/>
      <c r="JOT14" s="2"/>
      <c r="JOU14" s="2"/>
      <c r="JOV14" s="2"/>
      <c r="JOW14" s="2"/>
      <c r="JOX14" s="2"/>
      <c r="JOY14" s="2"/>
      <c r="JOZ14" s="2"/>
      <c r="JPA14" s="2"/>
      <c r="JPB14" s="2"/>
      <c r="JPC14" s="2"/>
      <c r="JPD14" s="2"/>
      <c r="JPE14" s="2"/>
      <c r="JPF14" s="2"/>
      <c r="JPG14" s="2"/>
      <c r="JPH14" s="2"/>
      <c r="JPI14" s="2"/>
      <c r="JPJ14" s="2"/>
      <c r="JPK14" s="2"/>
      <c r="JPL14" s="2"/>
      <c r="JPM14" s="2"/>
      <c r="JPN14" s="2"/>
      <c r="JPO14" s="2"/>
      <c r="JPP14" s="2"/>
      <c r="JPQ14" s="2"/>
      <c r="JPR14" s="2"/>
      <c r="JPS14" s="2"/>
      <c r="JPT14" s="2"/>
      <c r="JPU14" s="2"/>
      <c r="JPV14" s="2"/>
      <c r="JPW14" s="2"/>
      <c r="JPX14" s="2"/>
      <c r="JPY14" s="2"/>
      <c r="JPZ14" s="2"/>
      <c r="JQA14" s="2"/>
      <c r="JQB14" s="2"/>
      <c r="JQC14" s="2"/>
      <c r="JQD14" s="2"/>
      <c r="JQE14" s="2"/>
      <c r="JQF14" s="2"/>
      <c r="JQG14" s="2"/>
      <c r="JQH14" s="2"/>
      <c r="JQI14" s="2"/>
      <c r="JQJ14" s="2"/>
      <c r="JQK14" s="2"/>
      <c r="JQL14" s="2"/>
      <c r="JQM14" s="2"/>
      <c r="JQN14" s="2"/>
      <c r="JQO14" s="2"/>
      <c r="JQP14" s="2"/>
      <c r="JQQ14" s="2"/>
      <c r="JQR14" s="2"/>
      <c r="JQS14" s="2"/>
      <c r="JQT14" s="2"/>
      <c r="JQU14" s="2"/>
      <c r="JQV14" s="2"/>
      <c r="JQW14" s="2"/>
      <c r="JQX14" s="2"/>
      <c r="JQY14" s="2"/>
      <c r="JQZ14" s="2"/>
      <c r="JRA14" s="2"/>
      <c r="JRB14" s="2"/>
      <c r="JRC14" s="2"/>
      <c r="JRD14" s="2"/>
      <c r="JRE14" s="2"/>
      <c r="JRF14" s="2"/>
      <c r="JRG14" s="2"/>
      <c r="JRH14" s="2"/>
      <c r="JRI14" s="2"/>
      <c r="JRJ14" s="2"/>
      <c r="JRK14" s="2"/>
      <c r="JRL14" s="2"/>
      <c r="JRM14" s="2"/>
      <c r="JRN14" s="2"/>
      <c r="JRO14" s="2"/>
      <c r="JRP14" s="2"/>
      <c r="JRQ14" s="2"/>
      <c r="JRR14" s="2"/>
      <c r="JRS14" s="2"/>
      <c r="JRT14" s="2"/>
      <c r="JRU14" s="2"/>
      <c r="JRV14" s="2"/>
      <c r="JRW14" s="2"/>
      <c r="JRX14" s="2"/>
      <c r="JRY14" s="2"/>
      <c r="JRZ14" s="2"/>
      <c r="JSA14" s="2"/>
      <c r="JSB14" s="2"/>
      <c r="JSC14" s="2"/>
      <c r="JSD14" s="2"/>
      <c r="JSE14" s="2"/>
      <c r="JSF14" s="2"/>
      <c r="JSG14" s="2"/>
      <c r="JSH14" s="2"/>
      <c r="JSI14" s="2"/>
      <c r="JSJ14" s="2"/>
      <c r="JSK14" s="2"/>
      <c r="JSL14" s="2"/>
      <c r="JSM14" s="2"/>
      <c r="JSN14" s="2"/>
      <c r="JSO14" s="2"/>
      <c r="JSP14" s="2"/>
      <c r="JSQ14" s="2"/>
      <c r="JSR14" s="2"/>
      <c r="JSS14" s="2"/>
      <c r="JST14" s="2"/>
      <c r="JSU14" s="2"/>
      <c r="JSV14" s="2"/>
      <c r="JSW14" s="2"/>
      <c r="JSX14" s="2"/>
      <c r="JSY14" s="2"/>
      <c r="JSZ14" s="2"/>
      <c r="JTA14" s="2"/>
      <c r="JTB14" s="2"/>
      <c r="JTC14" s="2"/>
      <c r="JTD14" s="2"/>
      <c r="JTE14" s="2"/>
      <c r="JTF14" s="2"/>
      <c r="JTG14" s="2"/>
      <c r="JTH14" s="2"/>
      <c r="JTI14" s="2"/>
      <c r="JTJ14" s="2"/>
      <c r="JTK14" s="2"/>
      <c r="JTL14" s="2"/>
      <c r="JTM14" s="2"/>
      <c r="JTN14" s="2"/>
      <c r="JTO14" s="2"/>
      <c r="JTP14" s="2"/>
      <c r="JTQ14" s="2"/>
      <c r="JTR14" s="2"/>
      <c r="JTS14" s="2"/>
      <c r="JTT14" s="2"/>
      <c r="JTU14" s="2"/>
      <c r="JTV14" s="2"/>
      <c r="JTW14" s="2"/>
      <c r="JTX14" s="2"/>
      <c r="JTY14" s="2"/>
      <c r="JTZ14" s="2"/>
      <c r="JUA14" s="2"/>
      <c r="JUB14" s="2"/>
      <c r="JUC14" s="2"/>
      <c r="JUD14" s="2"/>
      <c r="JUE14" s="2"/>
      <c r="JUF14" s="2"/>
      <c r="JUG14" s="2"/>
      <c r="JUH14" s="2"/>
      <c r="JUI14" s="2"/>
      <c r="JUJ14" s="2"/>
      <c r="JUK14" s="2"/>
      <c r="JUL14" s="2"/>
      <c r="JUM14" s="2"/>
      <c r="JUN14" s="2"/>
      <c r="JUO14" s="2"/>
      <c r="JUP14" s="2"/>
      <c r="JUQ14" s="2"/>
      <c r="JUR14" s="2"/>
      <c r="JUS14" s="2"/>
      <c r="JUT14" s="2"/>
      <c r="JUU14" s="2"/>
      <c r="JUV14" s="2"/>
      <c r="JUW14" s="2"/>
      <c r="JUX14" s="2"/>
      <c r="JUY14" s="2"/>
      <c r="JUZ14" s="2"/>
      <c r="JVA14" s="2"/>
      <c r="JVB14" s="2"/>
      <c r="JVC14" s="2"/>
      <c r="JVD14" s="2"/>
      <c r="JVE14" s="2"/>
      <c r="JVF14" s="2"/>
      <c r="JVG14" s="2"/>
      <c r="JVH14" s="2"/>
      <c r="JVI14" s="2"/>
      <c r="JVJ14" s="2"/>
      <c r="JVK14" s="2"/>
      <c r="JVL14" s="2"/>
      <c r="JVM14" s="2"/>
      <c r="JVN14" s="2"/>
      <c r="JVO14" s="2"/>
      <c r="JVP14" s="2"/>
      <c r="JVQ14" s="2"/>
      <c r="JVR14" s="2"/>
      <c r="JVS14" s="2"/>
      <c r="JVT14" s="2"/>
      <c r="JVU14" s="2"/>
      <c r="JVV14" s="2"/>
      <c r="JVW14" s="2"/>
      <c r="JVX14" s="2"/>
      <c r="JVY14" s="2"/>
      <c r="JVZ14" s="2"/>
      <c r="JWA14" s="2"/>
      <c r="JWB14" s="2"/>
      <c r="JWC14" s="2"/>
      <c r="JWD14" s="2"/>
      <c r="JWE14" s="2"/>
      <c r="JWF14" s="2"/>
      <c r="JWG14" s="2"/>
      <c r="JWH14" s="2"/>
      <c r="JWI14" s="2"/>
      <c r="JWJ14" s="2"/>
      <c r="JWK14" s="2"/>
      <c r="JWL14" s="2"/>
      <c r="JWM14" s="2"/>
      <c r="JWN14" s="2"/>
      <c r="JWO14" s="2"/>
      <c r="JWP14" s="2"/>
      <c r="JWQ14" s="2"/>
      <c r="JWR14" s="2"/>
      <c r="JWS14" s="2"/>
      <c r="JWT14" s="2"/>
      <c r="JWU14" s="2"/>
      <c r="JWV14" s="2"/>
      <c r="JWW14" s="2"/>
      <c r="JWX14" s="2"/>
      <c r="JWY14" s="2"/>
      <c r="JWZ14" s="2"/>
      <c r="JXA14" s="2"/>
      <c r="JXB14" s="2"/>
      <c r="JXC14" s="2"/>
      <c r="JXD14" s="2"/>
      <c r="JXE14" s="2"/>
      <c r="JXF14" s="2"/>
      <c r="JXG14" s="2"/>
      <c r="JXH14" s="2"/>
      <c r="JXI14" s="2"/>
      <c r="JXJ14" s="2"/>
      <c r="JXK14" s="2"/>
      <c r="JXL14" s="2"/>
      <c r="JXM14" s="2"/>
      <c r="JXN14" s="2"/>
      <c r="JXO14" s="2"/>
      <c r="JXP14" s="2"/>
      <c r="JXQ14" s="2"/>
      <c r="JXR14" s="2"/>
      <c r="JXS14" s="2"/>
      <c r="JXT14" s="2"/>
      <c r="JXU14" s="2"/>
      <c r="JXV14" s="2"/>
      <c r="JXW14" s="2"/>
      <c r="JXX14" s="2"/>
      <c r="JXY14" s="2"/>
      <c r="JXZ14" s="2"/>
      <c r="JYA14" s="2"/>
      <c r="JYB14" s="2"/>
      <c r="JYC14" s="2"/>
      <c r="JYD14" s="2"/>
      <c r="JYE14" s="2"/>
      <c r="JYF14" s="2"/>
      <c r="JYG14" s="2"/>
      <c r="JYH14" s="2"/>
      <c r="JYI14" s="2"/>
      <c r="JYJ14" s="2"/>
      <c r="JYK14" s="2"/>
      <c r="JYL14" s="2"/>
      <c r="JYM14" s="2"/>
      <c r="JYN14" s="2"/>
      <c r="JYO14" s="2"/>
      <c r="JYP14" s="2"/>
      <c r="JYQ14" s="2"/>
      <c r="JYR14" s="2"/>
      <c r="JYS14" s="2"/>
      <c r="JYT14" s="2"/>
      <c r="JYU14" s="2"/>
      <c r="JYV14" s="2"/>
      <c r="JYW14" s="2"/>
      <c r="JYX14" s="2"/>
      <c r="JYY14" s="2"/>
      <c r="JYZ14" s="2"/>
      <c r="JZA14" s="2"/>
      <c r="JZB14" s="2"/>
      <c r="JZC14" s="2"/>
      <c r="JZD14" s="2"/>
      <c r="JZE14" s="2"/>
      <c r="JZF14" s="2"/>
      <c r="JZG14" s="2"/>
      <c r="JZH14" s="2"/>
      <c r="JZI14" s="2"/>
      <c r="JZJ14" s="2"/>
      <c r="JZK14" s="2"/>
      <c r="JZL14" s="2"/>
      <c r="JZM14" s="2"/>
      <c r="JZN14" s="2"/>
      <c r="JZO14" s="2"/>
      <c r="JZP14" s="2"/>
      <c r="JZQ14" s="2"/>
      <c r="JZR14" s="2"/>
      <c r="JZS14" s="2"/>
      <c r="JZT14" s="2"/>
      <c r="JZU14" s="2"/>
      <c r="JZV14" s="2"/>
      <c r="JZW14" s="2"/>
      <c r="JZX14" s="2"/>
      <c r="JZY14" s="2"/>
      <c r="JZZ14" s="2"/>
      <c r="KAA14" s="2"/>
      <c r="KAB14" s="2"/>
      <c r="KAC14" s="2"/>
      <c r="KAD14" s="2"/>
      <c r="KAE14" s="2"/>
      <c r="KAF14" s="2"/>
      <c r="KAG14" s="2"/>
      <c r="KAH14" s="2"/>
      <c r="KAI14" s="2"/>
      <c r="KAJ14" s="2"/>
      <c r="KAK14" s="2"/>
      <c r="KAL14" s="2"/>
      <c r="KAM14" s="2"/>
      <c r="KAN14" s="2"/>
      <c r="KAO14" s="2"/>
      <c r="KAP14" s="2"/>
      <c r="KAQ14" s="2"/>
      <c r="KAR14" s="2"/>
      <c r="KAS14" s="2"/>
      <c r="KAT14" s="2"/>
      <c r="KAU14" s="2"/>
      <c r="KAV14" s="2"/>
      <c r="KAW14" s="2"/>
      <c r="KAX14" s="2"/>
      <c r="KAY14" s="2"/>
      <c r="KAZ14" s="2"/>
      <c r="KBA14" s="2"/>
      <c r="KBB14" s="2"/>
      <c r="KBC14" s="2"/>
      <c r="KBD14" s="2"/>
      <c r="KBE14" s="2"/>
      <c r="KBF14" s="2"/>
      <c r="KBG14" s="2"/>
      <c r="KBH14" s="2"/>
      <c r="KBI14" s="2"/>
      <c r="KBJ14" s="2"/>
      <c r="KBK14" s="2"/>
      <c r="KBL14" s="2"/>
      <c r="KBM14" s="2"/>
      <c r="KBN14" s="2"/>
      <c r="KBO14" s="2"/>
      <c r="KBP14" s="2"/>
      <c r="KBQ14" s="2"/>
      <c r="KBR14" s="2"/>
      <c r="KBS14" s="2"/>
      <c r="KBT14" s="2"/>
      <c r="KBU14" s="2"/>
      <c r="KBV14" s="2"/>
      <c r="KBW14" s="2"/>
      <c r="KBX14" s="2"/>
      <c r="KBY14" s="2"/>
      <c r="KBZ14" s="2"/>
      <c r="KCA14" s="2"/>
      <c r="KCB14" s="2"/>
      <c r="KCC14" s="2"/>
      <c r="KCD14" s="2"/>
      <c r="KCE14" s="2"/>
      <c r="KCF14" s="2"/>
      <c r="KCG14" s="2"/>
      <c r="KCH14" s="2"/>
      <c r="KCI14" s="2"/>
      <c r="KCJ14" s="2"/>
      <c r="KCK14" s="2"/>
      <c r="KCL14" s="2"/>
      <c r="KCM14" s="2"/>
      <c r="KCN14" s="2"/>
      <c r="KCO14" s="2"/>
      <c r="KCP14" s="2"/>
      <c r="KCQ14" s="2"/>
      <c r="KCR14" s="2"/>
      <c r="KCS14" s="2"/>
      <c r="KCT14" s="2"/>
      <c r="KCU14" s="2"/>
      <c r="KCV14" s="2"/>
      <c r="KCW14" s="2"/>
      <c r="KCX14" s="2"/>
      <c r="KCY14" s="2"/>
      <c r="KCZ14" s="2"/>
      <c r="KDA14" s="2"/>
      <c r="KDB14" s="2"/>
      <c r="KDC14" s="2"/>
      <c r="KDD14" s="2"/>
      <c r="KDE14" s="2"/>
      <c r="KDF14" s="2"/>
      <c r="KDG14" s="2"/>
      <c r="KDH14" s="2"/>
      <c r="KDI14" s="2"/>
      <c r="KDJ14" s="2"/>
      <c r="KDK14" s="2"/>
      <c r="KDL14" s="2"/>
      <c r="KDM14" s="2"/>
      <c r="KDN14" s="2"/>
      <c r="KDO14" s="2"/>
      <c r="KDP14" s="2"/>
      <c r="KDQ14" s="2"/>
      <c r="KDR14" s="2"/>
      <c r="KDS14" s="2"/>
      <c r="KDT14" s="2"/>
      <c r="KDU14" s="2"/>
      <c r="KDV14" s="2"/>
      <c r="KDW14" s="2"/>
      <c r="KDX14" s="2"/>
      <c r="KDY14" s="2"/>
      <c r="KDZ14" s="2"/>
      <c r="KEA14" s="2"/>
      <c r="KEB14" s="2"/>
      <c r="KEC14" s="2"/>
      <c r="KED14" s="2"/>
      <c r="KEE14" s="2"/>
      <c r="KEF14" s="2"/>
      <c r="KEG14" s="2"/>
      <c r="KEH14" s="2"/>
      <c r="KEI14" s="2"/>
      <c r="KEJ14" s="2"/>
      <c r="KEK14" s="2"/>
      <c r="KEL14" s="2"/>
      <c r="KEM14" s="2"/>
      <c r="KEN14" s="2"/>
      <c r="KEO14" s="2"/>
      <c r="KEP14" s="2"/>
      <c r="KEQ14" s="2"/>
      <c r="KER14" s="2"/>
      <c r="KES14" s="2"/>
      <c r="KET14" s="2"/>
      <c r="KEU14" s="2"/>
      <c r="KEV14" s="2"/>
      <c r="KEW14" s="2"/>
      <c r="KEX14" s="2"/>
      <c r="KEY14" s="2"/>
      <c r="KEZ14" s="2"/>
      <c r="KFA14" s="2"/>
      <c r="KFB14" s="2"/>
      <c r="KFC14" s="2"/>
      <c r="KFD14" s="2"/>
      <c r="KFE14" s="2"/>
      <c r="KFF14" s="2"/>
      <c r="KFG14" s="2"/>
      <c r="KFH14" s="2"/>
      <c r="KFI14" s="2"/>
      <c r="KFJ14" s="2"/>
      <c r="KFK14" s="2"/>
      <c r="KFL14" s="2"/>
      <c r="KFM14" s="2"/>
      <c r="KFN14" s="2"/>
      <c r="KFO14" s="2"/>
      <c r="KFP14" s="2"/>
      <c r="KFQ14" s="2"/>
      <c r="KFR14" s="2"/>
      <c r="KFS14" s="2"/>
      <c r="KFT14" s="2"/>
      <c r="KFU14" s="2"/>
      <c r="KFV14" s="2"/>
      <c r="KFW14" s="2"/>
      <c r="KFX14" s="2"/>
      <c r="KFY14" s="2"/>
      <c r="KFZ14" s="2"/>
      <c r="KGA14" s="2"/>
      <c r="KGB14" s="2"/>
      <c r="KGC14" s="2"/>
      <c r="KGD14" s="2"/>
      <c r="KGE14" s="2"/>
      <c r="KGF14" s="2"/>
      <c r="KGG14" s="2"/>
      <c r="KGH14" s="2"/>
      <c r="KGI14" s="2"/>
      <c r="KGJ14" s="2"/>
      <c r="KGK14" s="2"/>
      <c r="KGL14" s="2"/>
      <c r="KGM14" s="2"/>
      <c r="KGN14" s="2"/>
      <c r="KGO14" s="2"/>
      <c r="KGP14" s="2"/>
      <c r="KGQ14" s="2"/>
      <c r="KGR14" s="2"/>
      <c r="KGS14" s="2"/>
      <c r="KGT14" s="2"/>
      <c r="KGU14" s="2"/>
      <c r="KGV14" s="2"/>
      <c r="KGW14" s="2"/>
      <c r="KGX14" s="2"/>
      <c r="KGY14" s="2"/>
      <c r="KGZ14" s="2"/>
      <c r="KHA14" s="2"/>
      <c r="KHB14" s="2"/>
      <c r="KHC14" s="2"/>
      <c r="KHD14" s="2"/>
      <c r="KHE14" s="2"/>
      <c r="KHF14" s="2"/>
      <c r="KHG14" s="2"/>
      <c r="KHH14" s="2"/>
      <c r="KHI14" s="2"/>
      <c r="KHJ14" s="2"/>
      <c r="KHK14" s="2"/>
      <c r="KHL14" s="2"/>
      <c r="KHM14" s="2"/>
      <c r="KHN14" s="2"/>
      <c r="KHO14" s="2"/>
      <c r="KHP14" s="2"/>
      <c r="KHQ14" s="2"/>
      <c r="KHR14" s="2"/>
      <c r="KHS14" s="2"/>
      <c r="KHT14" s="2"/>
      <c r="KHU14" s="2"/>
      <c r="KHV14" s="2"/>
      <c r="KHW14" s="2"/>
      <c r="KHX14" s="2"/>
      <c r="KHY14" s="2"/>
      <c r="KHZ14" s="2"/>
      <c r="KIA14" s="2"/>
      <c r="KIB14" s="2"/>
      <c r="KIC14" s="2"/>
      <c r="KID14" s="2"/>
      <c r="KIE14" s="2"/>
      <c r="KIF14" s="2"/>
      <c r="KIG14" s="2"/>
      <c r="KIH14" s="2"/>
      <c r="KII14" s="2"/>
      <c r="KIJ14" s="2"/>
      <c r="KIK14" s="2"/>
      <c r="KIL14" s="2"/>
      <c r="KIM14" s="2"/>
      <c r="KIN14" s="2"/>
      <c r="KIO14" s="2"/>
      <c r="KIP14" s="2"/>
      <c r="KIQ14" s="2"/>
      <c r="KIR14" s="2"/>
      <c r="KIS14" s="2"/>
      <c r="KIT14" s="2"/>
      <c r="KIU14" s="2"/>
      <c r="KIV14" s="2"/>
      <c r="KIW14" s="2"/>
      <c r="KIX14" s="2"/>
      <c r="KIY14" s="2"/>
      <c r="KIZ14" s="2"/>
      <c r="KJA14" s="2"/>
      <c r="KJB14" s="2"/>
      <c r="KJC14" s="2"/>
      <c r="KJD14" s="2"/>
      <c r="KJE14" s="2"/>
      <c r="KJF14" s="2"/>
      <c r="KJG14" s="2"/>
      <c r="KJH14" s="2"/>
      <c r="KJI14" s="2"/>
      <c r="KJJ14" s="2"/>
      <c r="KJK14" s="2"/>
      <c r="KJL14" s="2"/>
      <c r="KJM14" s="2"/>
      <c r="KJN14" s="2"/>
      <c r="KJO14" s="2"/>
      <c r="KJP14" s="2"/>
      <c r="KJQ14" s="2"/>
      <c r="KJR14" s="2"/>
      <c r="KJS14" s="2"/>
      <c r="KJT14" s="2"/>
      <c r="KJU14" s="2"/>
      <c r="KJV14" s="2"/>
      <c r="KJW14" s="2"/>
      <c r="KJX14" s="2"/>
      <c r="KJY14" s="2"/>
      <c r="KJZ14" s="2"/>
      <c r="KKA14" s="2"/>
      <c r="KKB14" s="2"/>
      <c r="KKC14" s="2"/>
      <c r="KKD14" s="2"/>
      <c r="KKE14" s="2"/>
      <c r="KKF14" s="2"/>
      <c r="KKG14" s="2"/>
      <c r="KKH14" s="2"/>
      <c r="KKI14" s="2"/>
      <c r="KKJ14" s="2"/>
      <c r="KKK14" s="2"/>
      <c r="KKL14" s="2"/>
      <c r="KKM14" s="2"/>
      <c r="KKN14" s="2"/>
      <c r="KKO14" s="2"/>
      <c r="KKP14" s="2"/>
      <c r="KKQ14" s="2"/>
      <c r="KKR14" s="2"/>
      <c r="KKS14" s="2"/>
      <c r="KKT14" s="2"/>
      <c r="KKU14" s="2"/>
      <c r="KKV14" s="2"/>
      <c r="KKW14" s="2"/>
      <c r="KKX14" s="2"/>
      <c r="KKY14" s="2"/>
      <c r="KKZ14" s="2"/>
      <c r="KLA14" s="2"/>
      <c r="KLB14" s="2"/>
      <c r="KLC14" s="2"/>
      <c r="KLD14" s="2"/>
      <c r="KLE14" s="2"/>
      <c r="KLF14" s="2"/>
      <c r="KLG14" s="2"/>
      <c r="KLH14" s="2"/>
      <c r="KLI14" s="2"/>
      <c r="KLJ14" s="2"/>
      <c r="KLK14" s="2"/>
      <c r="KLL14" s="2"/>
      <c r="KLM14" s="2"/>
      <c r="KLN14" s="2"/>
      <c r="KLO14" s="2"/>
      <c r="KLP14" s="2"/>
      <c r="KLQ14" s="2"/>
      <c r="KLR14" s="2"/>
      <c r="KLS14" s="2"/>
      <c r="KLT14" s="2"/>
      <c r="KLU14" s="2"/>
      <c r="KLV14" s="2"/>
      <c r="KLW14" s="2"/>
      <c r="KLX14" s="2"/>
      <c r="KLY14" s="2"/>
      <c r="KLZ14" s="2"/>
      <c r="KMA14" s="2"/>
      <c r="KMB14" s="2"/>
      <c r="KMC14" s="2"/>
      <c r="KMD14" s="2"/>
      <c r="KME14" s="2"/>
      <c r="KMF14" s="2"/>
      <c r="KMG14" s="2"/>
      <c r="KMH14" s="2"/>
      <c r="KMI14" s="2"/>
      <c r="KMJ14" s="2"/>
      <c r="KMK14" s="2"/>
      <c r="KML14" s="2"/>
      <c r="KMM14" s="2"/>
      <c r="KMN14" s="2"/>
      <c r="KMO14" s="2"/>
      <c r="KMP14" s="2"/>
      <c r="KMQ14" s="2"/>
      <c r="KMR14" s="2"/>
      <c r="KMS14" s="2"/>
      <c r="KMT14" s="2"/>
      <c r="KMU14" s="2"/>
      <c r="KMV14" s="2"/>
      <c r="KMW14" s="2"/>
      <c r="KMX14" s="2"/>
      <c r="KMY14" s="2"/>
      <c r="KMZ14" s="2"/>
      <c r="KNA14" s="2"/>
      <c r="KNB14" s="2"/>
      <c r="KNC14" s="2"/>
      <c r="KND14" s="2"/>
      <c r="KNE14" s="2"/>
      <c r="KNF14" s="2"/>
      <c r="KNG14" s="2"/>
      <c r="KNH14" s="2"/>
      <c r="KNI14" s="2"/>
      <c r="KNJ14" s="2"/>
      <c r="KNK14" s="2"/>
      <c r="KNL14" s="2"/>
      <c r="KNM14" s="2"/>
      <c r="KNN14" s="2"/>
      <c r="KNO14" s="2"/>
      <c r="KNP14" s="2"/>
      <c r="KNQ14" s="2"/>
      <c r="KNR14" s="2"/>
      <c r="KNS14" s="2"/>
      <c r="KNT14" s="2"/>
      <c r="KNU14" s="2"/>
      <c r="KNV14" s="2"/>
      <c r="KNW14" s="2"/>
      <c r="KNX14" s="2"/>
      <c r="KNY14" s="2"/>
      <c r="KNZ14" s="2"/>
      <c r="KOA14" s="2"/>
      <c r="KOB14" s="2"/>
      <c r="KOC14" s="2"/>
      <c r="KOD14" s="2"/>
      <c r="KOE14" s="2"/>
      <c r="KOF14" s="2"/>
      <c r="KOG14" s="2"/>
      <c r="KOH14" s="2"/>
      <c r="KOI14" s="2"/>
      <c r="KOJ14" s="2"/>
      <c r="KOK14" s="2"/>
      <c r="KOL14" s="2"/>
      <c r="KOM14" s="2"/>
      <c r="KON14" s="2"/>
      <c r="KOO14" s="2"/>
      <c r="KOP14" s="2"/>
      <c r="KOQ14" s="2"/>
      <c r="KOR14" s="2"/>
      <c r="KOS14" s="2"/>
      <c r="KOT14" s="2"/>
      <c r="KOU14" s="2"/>
      <c r="KOV14" s="2"/>
      <c r="KOW14" s="2"/>
      <c r="KOX14" s="2"/>
      <c r="KOY14" s="2"/>
      <c r="KOZ14" s="2"/>
      <c r="KPA14" s="2"/>
      <c r="KPB14" s="2"/>
      <c r="KPC14" s="2"/>
      <c r="KPD14" s="2"/>
      <c r="KPE14" s="2"/>
      <c r="KPF14" s="2"/>
      <c r="KPG14" s="2"/>
      <c r="KPH14" s="2"/>
      <c r="KPI14" s="2"/>
      <c r="KPJ14" s="2"/>
      <c r="KPK14" s="2"/>
      <c r="KPL14" s="2"/>
      <c r="KPM14" s="2"/>
      <c r="KPN14" s="2"/>
      <c r="KPO14" s="2"/>
      <c r="KPP14" s="2"/>
      <c r="KPQ14" s="2"/>
      <c r="KPR14" s="2"/>
      <c r="KPS14" s="2"/>
      <c r="KPT14" s="2"/>
      <c r="KPU14" s="2"/>
      <c r="KPV14" s="2"/>
      <c r="KPW14" s="2"/>
      <c r="KPX14" s="2"/>
      <c r="KPY14" s="2"/>
      <c r="KPZ14" s="2"/>
      <c r="KQA14" s="2"/>
      <c r="KQB14" s="2"/>
      <c r="KQC14" s="2"/>
      <c r="KQD14" s="2"/>
      <c r="KQE14" s="2"/>
      <c r="KQF14" s="2"/>
      <c r="KQG14" s="2"/>
      <c r="KQH14" s="2"/>
      <c r="KQI14" s="2"/>
      <c r="KQJ14" s="2"/>
      <c r="KQK14" s="2"/>
      <c r="KQL14" s="2"/>
      <c r="KQM14" s="2"/>
      <c r="KQN14" s="2"/>
      <c r="KQO14" s="2"/>
      <c r="KQP14" s="2"/>
      <c r="KQQ14" s="2"/>
      <c r="KQR14" s="2"/>
      <c r="KQS14" s="2"/>
      <c r="KQT14" s="2"/>
      <c r="KQU14" s="2"/>
      <c r="KQV14" s="2"/>
      <c r="KQW14" s="2"/>
      <c r="KQX14" s="2"/>
      <c r="KQY14" s="2"/>
      <c r="KQZ14" s="2"/>
      <c r="KRA14" s="2"/>
      <c r="KRB14" s="2"/>
      <c r="KRC14" s="2"/>
      <c r="KRD14" s="2"/>
      <c r="KRE14" s="2"/>
      <c r="KRF14" s="2"/>
      <c r="KRG14" s="2"/>
      <c r="KRH14" s="2"/>
      <c r="KRI14" s="2"/>
      <c r="KRJ14" s="2"/>
      <c r="KRK14" s="2"/>
      <c r="KRL14" s="2"/>
      <c r="KRM14" s="2"/>
      <c r="KRN14" s="2"/>
      <c r="KRO14" s="2"/>
      <c r="KRP14" s="2"/>
      <c r="KRQ14" s="2"/>
      <c r="KRR14" s="2"/>
      <c r="KRS14" s="2"/>
      <c r="KRT14" s="2"/>
      <c r="KRU14" s="2"/>
      <c r="KRV14" s="2"/>
      <c r="KRW14" s="2"/>
      <c r="KRX14" s="2"/>
      <c r="KRY14" s="2"/>
      <c r="KRZ14" s="2"/>
      <c r="KSA14" s="2"/>
      <c r="KSB14" s="2"/>
      <c r="KSC14" s="2"/>
      <c r="KSD14" s="2"/>
      <c r="KSE14" s="2"/>
      <c r="KSF14" s="2"/>
      <c r="KSG14" s="2"/>
      <c r="KSH14" s="2"/>
      <c r="KSI14" s="2"/>
      <c r="KSJ14" s="2"/>
      <c r="KSK14" s="2"/>
      <c r="KSL14" s="2"/>
      <c r="KSM14" s="2"/>
      <c r="KSN14" s="2"/>
      <c r="KSO14" s="2"/>
      <c r="KSP14" s="2"/>
      <c r="KSQ14" s="2"/>
      <c r="KSR14" s="2"/>
      <c r="KSS14" s="2"/>
      <c r="KST14" s="2"/>
      <c r="KSU14" s="2"/>
      <c r="KSV14" s="2"/>
      <c r="KSW14" s="2"/>
      <c r="KSX14" s="2"/>
      <c r="KSY14" s="2"/>
      <c r="KSZ14" s="2"/>
      <c r="KTA14" s="2"/>
      <c r="KTB14" s="2"/>
      <c r="KTC14" s="2"/>
      <c r="KTD14" s="2"/>
      <c r="KTE14" s="2"/>
      <c r="KTF14" s="2"/>
      <c r="KTG14" s="2"/>
      <c r="KTH14" s="2"/>
      <c r="KTI14" s="2"/>
      <c r="KTJ14" s="2"/>
      <c r="KTK14" s="2"/>
      <c r="KTL14" s="2"/>
      <c r="KTM14" s="2"/>
      <c r="KTN14" s="2"/>
      <c r="KTO14" s="2"/>
      <c r="KTP14" s="2"/>
      <c r="KTQ14" s="2"/>
      <c r="KTR14" s="2"/>
      <c r="KTS14" s="2"/>
      <c r="KTT14" s="2"/>
      <c r="KTU14" s="2"/>
      <c r="KTV14" s="2"/>
      <c r="KTW14" s="2"/>
      <c r="KTX14" s="2"/>
      <c r="KTY14" s="2"/>
      <c r="KTZ14" s="2"/>
      <c r="KUA14" s="2"/>
      <c r="KUB14" s="2"/>
      <c r="KUC14" s="2"/>
      <c r="KUD14" s="2"/>
      <c r="KUE14" s="2"/>
      <c r="KUF14" s="2"/>
      <c r="KUG14" s="2"/>
      <c r="KUH14" s="2"/>
      <c r="KUI14" s="2"/>
      <c r="KUJ14" s="2"/>
      <c r="KUK14" s="2"/>
      <c r="KUL14" s="2"/>
      <c r="KUM14" s="2"/>
      <c r="KUN14" s="2"/>
      <c r="KUO14" s="2"/>
      <c r="KUP14" s="2"/>
      <c r="KUQ14" s="2"/>
      <c r="KUR14" s="2"/>
      <c r="KUS14" s="2"/>
      <c r="KUT14" s="2"/>
      <c r="KUU14" s="2"/>
      <c r="KUV14" s="2"/>
      <c r="KUW14" s="2"/>
      <c r="KUX14" s="2"/>
      <c r="KUY14" s="2"/>
      <c r="KUZ14" s="2"/>
      <c r="KVA14" s="2"/>
      <c r="KVB14" s="2"/>
      <c r="KVC14" s="2"/>
      <c r="KVD14" s="2"/>
      <c r="KVE14" s="2"/>
      <c r="KVF14" s="2"/>
      <c r="KVG14" s="2"/>
      <c r="KVH14" s="2"/>
      <c r="KVI14" s="2"/>
      <c r="KVJ14" s="2"/>
      <c r="KVK14" s="2"/>
      <c r="KVL14" s="2"/>
      <c r="KVM14" s="2"/>
      <c r="KVN14" s="2"/>
      <c r="KVO14" s="2"/>
      <c r="KVP14" s="2"/>
      <c r="KVQ14" s="2"/>
      <c r="KVR14" s="2"/>
      <c r="KVS14" s="2"/>
      <c r="KVT14" s="2"/>
      <c r="KVU14" s="2"/>
      <c r="KVV14" s="2"/>
      <c r="KVW14" s="2"/>
      <c r="KVX14" s="2"/>
      <c r="KVY14" s="2"/>
      <c r="KVZ14" s="2"/>
      <c r="KWA14" s="2"/>
      <c r="KWB14" s="2"/>
      <c r="KWC14" s="2"/>
      <c r="KWD14" s="2"/>
      <c r="KWE14" s="2"/>
      <c r="KWF14" s="2"/>
      <c r="KWG14" s="2"/>
      <c r="KWH14" s="2"/>
      <c r="KWI14" s="2"/>
      <c r="KWJ14" s="2"/>
      <c r="KWK14" s="2"/>
      <c r="KWL14" s="2"/>
      <c r="KWM14" s="2"/>
      <c r="KWN14" s="2"/>
      <c r="KWO14" s="2"/>
      <c r="KWP14" s="2"/>
      <c r="KWQ14" s="2"/>
      <c r="KWR14" s="2"/>
      <c r="KWS14" s="2"/>
      <c r="KWT14" s="2"/>
      <c r="KWU14" s="2"/>
      <c r="KWV14" s="2"/>
      <c r="KWW14" s="2"/>
      <c r="KWX14" s="2"/>
      <c r="KWY14" s="2"/>
      <c r="KWZ14" s="2"/>
      <c r="KXA14" s="2"/>
      <c r="KXB14" s="2"/>
      <c r="KXC14" s="2"/>
      <c r="KXD14" s="2"/>
      <c r="KXE14" s="2"/>
      <c r="KXF14" s="2"/>
      <c r="KXG14" s="2"/>
      <c r="KXH14" s="2"/>
      <c r="KXI14" s="2"/>
      <c r="KXJ14" s="2"/>
      <c r="KXK14" s="2"/>
      <c r="KXL14" s="2"/>
      <c r="KXM14" s="2"/>
      <c r="KXN14" s="2"/>
      <c r="KXO14" s="2"/>
      <c r="KXP14" s="2"/>
      <c r="KXQ14" s="2"/>
      <c r="KXR14" s="2"/>
      <c r="KXS14" s="2"/>
      <c r="KXT14" s="2"/>
      <c r="KXU14" s="2"/>
      <c r="KXV14" s="2"/>
      <c r="KXW14" s="2"/>
      <c r="KXX14" s="2"/>
      <c r="KXY14" s="2"/>
      <c r="KXZ14" s="2"/>
      <c r="KYA14" s="2"/>
      <c r="KYB14" s="2"/>
      <c r="KYC14" s="2"/>
      <c r="KYD14" s="2"/>
      <c r="KYE14" s="2"/>
      <c r="KYF14" s="2"/>
      <c r="KYG14" s="2"/>
      <c r="KYH14" s="2"/>
      <c r="KYI14" s="2"/>
      <c r="KYJ14" s="2"/>
      <c r="KYK14" s="2"/>
      <c r="KYL14" s="2"/>
      <c r="KYM14" s="2"/>
      <c r="KYN14" s="2"/>
      <c r="KYO14" s="2"/>
      <c r="KYP14" s="2"/>
      <c r="KYQ14" s="2"/>
      <c r="KYR14" s="2"/>
      <c r="KYS14" s="2"/>
      <c r="KYT14" s="2"/>
      <c r="KYU14" s="2"/>
      <c r="KYV14" s="2"/>
      <c r="KYW14" s="2"/>
      <c r="KYX14" s="2"/>
      <c r="KYY14" s="2"/>
      <c r="KYZ14" s="2"/>
      <c r="KZA14" s="2"/>
      <c r="KZB14" s="2"/>
      <c r="KZC14" s="2"/>
      <c r="KZD14" s="2"/>
      <c r="KZE14" s="2"/>
      <c r="KZF14" s="2"/>
      <c r="KZG14" s="2"/>
      <c r="KZH14" s="2"/>
      <c r="KZI14" s="2"/>
      <c r="KZJ14" s="2"/>
      <c r="KZK14" s="2"/>
      <c r="KZL14" s="2"/>
      <c r="KZM14" s="2"/>
      <c r="KZN14" s="2"/>
      <c r="KZO14" s="2"/>
      <c r="KZP14" s="2"/>
      <c r="KZQ14" s="2"/>
      <c r="KZR14" s="2"/>
      <c r="KZS14" s="2"/>
      <c r="KZT14" s="2"/>
      <c r="KZU14" s="2"/>
      <c r="KZV14" s="2"/>
      <c r="KZW14" s="2"/>
      <c r="KZX14" s="2"/>
      <c r="KZY14" s="2"/>
      <c r="KZZ14" s="2"/>
      <c r="LAA14" s="2"/>
      <c r="LAB14" s="2"/>
      <c r="LAC14" s="2"/>
      <c r="LAD14" s="2"/>
      <c r="LAE14" s="2"/>
      <c r="LAF14" s="2"/>
      <c r="LAG14" s="2"/>
      <c r="LAH14" s="2"/>
      <c r="LAI14" s="2"/>
      <c r="LAJ14" s="2"/>
      <c r="LAK14" s="2"/>
      <c r="LAL14" s="2"/>
      <c r="LAM14" s="2"/>
      <c r="LAN14" s="2"/>
      <c r="LAO14" s="2"/>
      <c r="LAP14" s="2"/>
      <c r="LAQ14" s="2"/>
      <c r="LAR14" s="2"/>
      <c r="LAS14" s="2"/>
      <c r="LAT14" s="2"/>
      <c r="LAU14" s="2"/>
      <c r="LAV14" s="2"/>
      <c r="LAW14" s="2"/>
      <c r="LAX14" s="2"/>
      <c r="LAY14" s="2"/>
      <c r="LAZ14" s="2"/>
      <c r="LBA14" s="2"/>
      <c r="LBB14" s="2"/>
      <c r="LBC14" s="2"/>
      <c r="LBD14" s="2"/>
      <c r="LBE14" s="2"/>
      <c r="LBF14" s="2"/>
      <c r="LBG14" s="2"/>
      <c r="LBH14" s="2"/>
      <c r="LBI14" s="2"/>
      <c r="LBJ14" s="2"/>
      <c r="LBK14" s="2"/>
      <c r="LBL14" s="2"/>
      <c r="LBM14" s="2"/>
      <c r="LBN14" s="2"/>
      <c r="LBO14" s="2"/>
      <c r="LBP14" s="2"/>
      <c r="LBQ14" s="2"/>
      <c r="LBR14" s="2"/>
      <c r="LBS14" s="2"/>
      <c r="LBT14" s="2"/>
      <c r="LBU14" s="2"/>
      <c r="LBV14" s="2"/>
      <c r="LBW14" s="2"/>
      <c r="LBX14" s="2"/>
      <c r="LBY14" s="2"/>
      <c r="LBZ14" s="2"/>
      <c r="LCA14" s="2"/>
      <c r="LCB14" s="2"/>
      <c r="LCC14" s="2"/>
      <c r="LCD14" s="2"/>
      <c r="LCE14" s="2"/>
      <c r="LCF14" s="2"/>
      <c r="LCG14" s="2"/>
      <c r="LCH14" s="2"/>
      <c r="LCI14" s="2"/>
      <c r="LCJ14" s="2"/>
      <c r="LCK14" s="2"/>
      <c r="LCL14" s="2"/>
      <c r="LCM14" s="2"/>
      <c r="LCN14" s="2"/>
      <c r="LCO14" s="2"/>
      <c r="LCP14" s="2"/>
      <c r="LCQ14" s="2"/>
      <c r="LCR14" s="2"/>
      <c r="LCS14" s="2"/>
      <c r="LCT14" s="2"/>
      <c r="LCU14" s="2"/>
      <c r="LCV14" s="2"/>
      <c r="LCW14" s="2"/>
      <c r="LCX14" s="2"/>
      <c r="LCY14" s="2"/>
      <c r="LCZ14" s="2"/>
      <c r="LDA14" s="2"/>
      <c r="LDB14" s="2"/>
      <c r="LDC14" s="2"/>
      <c r="LDD14" s="2"/>
      <c r="LDE14" s="2"/>
      <c r="LDF14" s="2"/>
      <c r="LDG14" s="2"/>
      <c r="LDH14" s="2"/>
      <c r="LDI14" s="2"/>
      <c r="LDJ14" s="2"/>
      <c r="LDK14" s="2"/>
      <c r="LDL14" s="2"/>
      <c r="LDM14" s="2"/>
      <c r="LDN14" s="2"/>
      <c r="LDO14" s="2"/>
      <c r="LDP14" s="2"/>
      <c r="LDQ14" s="2"/>
      <c r="LDR14" s="2"/>
      <c r="LDS14" s="2"/>
      <c r="LDT14" s="2"/>
      <c r="LDU14" s="2"/>
      <c r="LDV14" s="2"/>
      <c r="LDW14" s="2"/>
      <c r="LDX14" s="2"/>
      <c r="LDY14" s="2"/>
      <c r="LDZ14" s="2"/>
      <c r="LEA14" s="2"/>
      <c r="LEB14" s="2"/>
      <c r="LEC14" s="2"/>
      <c r="LED14" s="2"/>
      <c r="LEE14" s="2"/>
      <c r="LEF14" s="2"/>
      <c r="LEG14" s="2"/>
      <c r="LEH14" s="2"/>
      <c r="LEI14" s="2"/>
      <c r="LEJ14" s="2"/>
      <c r="LEK14" s="2"/>
      <c r="LEL14" s="2"/>
      <c r="LEM14" s="2"/>
      <c r="LEN14" s="2"/>
      <c r="LEO14" s="2"/>
      <c r="LEP14" s="2"/>
      <c r="LEQ14" s="2"/>
      <c r="LER14" s="2"/>
      <c r="LES14" s="2"/>
      <c r="LET14" s="2"/>
      <c r="LEU14" s="2"/>
      <c r="LEV14" s="2"/>
      <c r="LEW14" s="2"/>
      <c r="LEX14" s="2"/>
      <c r="LEY14" s="2"/>
      <c r="LEZ14" s="2"/>
      <c r="LFA14" s="2"/>
      <c r="LFB14" s="2"/>
      <c r="LFC14" s="2"/>
      <c r="LFD14" s="2"/>
      <c r="LFE14" s="2"/>
      <c r="LFF14" s="2"/>
      <c r="LFG14" s="2"/>
      <c r="LFH14" s="2"/>
      <c r="LFI14" s="2"/>
      <c r="LFJ14" s="2"/>
      <c r="LFK14" s="2"/>
      <c r="LFL14" s="2"/>
      <c r="LFM14" s="2"/>
      <c r="LFN14" s="2"/>
      <c r="LFO14" s="2"/>
      <c r="LFP14" s="2"/>
      <c r="LFQ14" s="2"/>
      <c r="LFR14" s="2"/>
      <c r="LFS14" s="2"/>
      <c r="LFT14" s="2"/>
      <c r="LFU14" s="2"/>
      <c r="LFV14" s="2"/>
      <c r="LFW14" s="2"/>
      <c r="LFX14" s="2"/>
      <c r="LFY14" s="2"/>
      <c r="LFZ14" s="2"/>
      <c r="LGA14" s="2"/>
      <c r="LGB14" s="2"/>
      <c r="LGC14" s="2"/>
      <c r="LGD14" s="2"/>
      <c r="LGE14" s="2"/>
      <c r="LGF14" s="2"/>
      <c r="LGG14" s="2"/>
      <c r="LGH14" s="2"/>
      <c r="LGI14" s="2"/>
      <c r="LGJ14" s="2"/>
      <c r="LGK14" s="2"/>
      <c r="LGL14" s="2"/>
      <c r="LGM14" s="2"/>
      <c r="LGN14" s="2"/>
      <c r="LGO14" s="2"/>
      <c r="LGP14" s="2"/>
      <c r="LGQ14" s="2"/>
      <c r="LGR14" s="2"/>
      <c r="LGS14" s="2"/>
      <c r="LGT14" s="2"/>
      <c r="LGU14" s="2"/>
      <c r="LGV14" s="2"/>
      <c r="LGW14" s="2"/>
      <c r="LGX14" s="2"/>
      <c r="LGY14" s="2"/>
      <c r="LGZ14" s="2"/>
      <c r="LHA14" s="2"/>
      <c r="LHB14" s="2"/>
      <c r="LHC14" s="2"/>
      <c r="LHD14" s="2"/>
      <c r="LHE14" s="2"/>
      <c r="LHF14" s="2"/>
      <c r="LHG14" s="2"/>
      <c r="LHH14" s="2"/>
      <c r="LHI14" s="2"/>
      <c r="LHJ14" s="2"/>
      <c r="LHK14" s="2"/>
      <c r="LHL14" s="2"/>
      <c r="LHM14" s="2"/>
      <c r="LHN14" s="2"/>
      <c r="LHO14" s="2"/>
      <c r="LHP14" s="2"/>
      <c r="LHQ14" s="2"/>
      <c r="LHR14" s="2"/>
      <c r="LHS14" s="2"/>
      <c r="LHT14" s="2"/>
      <c r="LHU14" s="2"/>
      <c r="LHV14" s="2"/>
      <c r="LHW14" s="2"/>
      <c r="LHX14" s="2"/>
      <c r="LHY14" s="2"/>
      <c r="LHZ14" s="2"/>
      <c r="LIA14" s="2"/>
      <c r="LIB14" s="2"/>
      <c r="LIC14" s="2"/>
      <c r="LID14" s="2"/>
      <c r="LIE14" s="2"/>
      <c r="LIF14" s="2"/>
      <c r="LIG14" s="2"/>
      <c r="LIH14" s="2"/>
      <c r="LII14" s="2"/>
      <c r="LIJ14" s="2"/>
      <c r="LIK14" s="2"/>
      <c r="LIL14" s="2"/>
      <c r="LIM14" s="2"/>
      <c r="LIN14" s="2"/>
      <c r="LIO14" s="2"/>
      <c r="LIP14" s="2"/>
      <c r="LIQ14" s="2"/>
      <c r="LIR14" s="2"/>
      <c r="LIS14" s="2"/>
      <c r="LIT14" s="2"/>
      <c r="LIU14" s="2"/>
      <c r="LIV14" s="2"/>
      <c r="LIW14" s="2"/>
      <c r="LIX14" s="2"/>
      <c r="LIY14" s="2"/>
      <c r="LIZ14" s="2"/>
      <c r="LJA14" s="2"/>
      <c r="LJB14" s="2"/>
      <c r="LJC14" s="2"/>
      <c r="LJD14" s="2"/>
      <c r="LJE14" s="2"/>
      <c r="LJF14" s="2"/>
      <c r="LJG14" s="2"/>
      <c r="LJH14" s="2"/>
      <c r="LJI14" s="2"/>
      <c r="LJJ14" s="2"/>
      <c r="LJK14" s="2"/>
      <c r="LJL14" s="2"/>
      <c r="LJM14" s="2"/>
      <c r="LJN14" s="2"/>
      <c r="LJO14" s="2"/>
      <c r="LJP14" s="2"/>
      <c r="LJQ14" s="2"/>
      <c r="LJR14" s="2"/>
      <c r="LJS14" s="2"/>
      <c r="LJT14" s="2"/>
      <c r="LJU14" s="2"/>
      <c r="LJV14" s="2"/>
      <c r="LJW14" s="2"/>
      <c r="LJX14" s="2"/>
      <c r="LJY14" s="2"/>
      <c r="LJZ14" s="2"/>
      <c r="LKA14" s="2"/>
      <c r="LKB14" s="2"/>
      <c r="LKC14" s="2"/>
      <c r="LKD14" s="2"/>
      <c r="LKE14" s="2"/>
      <c r="LKF14" s="2"/>
      <c r="LKG14" s="2"/>
      <c r="LKH14" s="2"/>
      <c r="LKI14" s="2"/>
      <c r="LKJ14" s="2"/>
      <c r="LKK14" s="2"/>
      <c r="LKL14" s="2"/>
      <c r="LKM14" s="2"/>
      <c r="LKN14" s="2"/>
      <c r="LKO14" s="2"/>
      <c r="LKP14" s="2"/>
      <c r="LKQ14" s="2"/>
      <c r="LKR14" s="2"/>
      <c r="LKS14" s="2"/>
      <c r="LKT14" s="2"/>
      <c r="LKU14" s="2"/>
      <c r="LKV14" s="2"/>
      <c r="LKW14" s="2"/>
      <c r="LKX14" s="2"/>
      <c r="LKY14" s="2"/>
      <c r="LKZ14" s="2"/>
      <c r="LLA14" s="2"/>
      <c r="LLB14" s="2"/>
      <c r="LLC14" s="2"/>
      <c r="LLD14" s="2"/>
      <c r="LLE14" s="2"/>
      <c r="LLF14" s="2"/>
      <c r="LLG14" s="2"/>
      <c r="LLH14" s="2"/>
      <c r="LLI14" s="2"/>
      <c r="LLJ14" s="2"/>
      <c r="LLK14" s="2"/>
      <c r="LLL14" s="2"/>
      <c r="LLM14" s="2"/>
      <c r="LLN14" s="2"/>
      <c r="LLO14" s="2"/>
      <c r="LLP14" s="2"/>
      <c r="LLQ14" s="2"/>
      <c r="LLR14" s="2"/>
      <c r="LLS14" s="2"/>
      <c r="LLT14" s="2"/>
      <c r="LLU14" s="2"/>
      <c r="LLV14" s="2"/>
      <c r="LLW14" s="2"/>
      <c r="LLX14" s="2"/>
      <c r="LLY14" s="2"/>
      <c r="LLZ14" s="2"/>
      <c r="LMA14" s="2"/>
      <c r="LMB14" s="2"/>
      <c r="LMC14" s="2"/>
      <c r="LMD14" s="2"/>
      <c r="LME14" s="2"/>
      <c r="LMF14" s="2"/>
      <c r="LMG14" s="2"/>
      <c r="LMH14" s="2"/>
      <c r="LMI14" s="2"/>
      <c r="LMJ14" s="2"/>
      <c r="LMK14" s="2"/>
      <c r="LML14" s="2"/>
      <c r="LMM14" s="2"/>
      <c r="LMN14" s="2"/>
      <c r="LMO14" s="2"/>
      <c r="LMP14" s="2"/>
      <c r="LMQ14" s="2"/>
      <c r="LMR14" s="2"/>
      <c r="LMS14" s="2"/>
      <c r="LMT14" s="2"/>
      <c r="LMU14" s="2"/>
      <c r="LMV14" s="2"/>
      <c r="LMW14" s="2"/>
      <c r="LMX14" s="2"/>
      <c r="LMY14" s="2"/>
      <c r="LMZ14" s="2"/>
      <c r="LNA14" s="2"/>
      <c r="LNB14" s="2"/>
      <c r="LNC14" s="2"/>
      <c r="LND14" s="2"/>
      <c r="LNE14" s="2"/>
      <c r="LNF14" s="2"/>
      <c r="LNG14" s="2"/>
      <c r="LNH14" s="2"/>
      <c r="LNI14" s="2"/>
      <c r="LNJ14" s="2"/>
      <c r="LNK14" s="2"/>
      <c r="LNL14" s="2"/>
      <c r="LNM14" s="2"/>
      <c r="LNN14" s="2"/>
      <c r="LNO14" s="2"/>
      <c r="LNP14" s="2"/>
      <c r="LNQ14" s="2"/>
      <c r="LNR14" s="2"/>
      <c r="LNS14" s="2"/>
      <c r="LNT14" s="2"/>
      <c r="LNU14" s="2"/>
      <c r="LNV14" s="2"/>
      <c r="LNW14" s="2"/>
      <c r="LNX14" s="2"/>
      <c r="LNY14" s="2"/>
      <c r="LNZ14" s="2"/>
      <c r="LOA14" s="2"/>
      <c r="LOB14" s="2"/>
      <c r="LOC14" s="2"/>
      <c r="LOD14" s="2"/>
      <c r="LOE14" s="2"/>
      <c r="LOF14" s="2"/>
      <c r="LOG14" s="2"/>
      <c r="LOH14" s="2"/>
      <c r="LOI14" s="2"/>
      <c r="LOJ14" s="2"/>
      <c r="LOK14" s="2"/>
      <c r="LOL14" s="2"/>
      <c r="LOM14" s="2"/>
      <c r="LON14" s="2"/>
      <c r="LOO14" s="2"/>
      <c r="LOP14" s="2"/>
      <c r="LOQ14" s="2"/>
      <c r="LOR14" s="2"/>
      <c r="LOS14" s="2"/>
      <c r="LOT14" s="2"/>
      <c r="LOU14" s="2"/>
      <c r="LOV14" s="2"/>
      <c r="LOW14" s="2"/>
      <c r="LOX14" s="2"/>
      <c r="LOY14" s="2"/>
      <c r="LOZ14" s="2"/>
      <c r="LPA14" s="2"/>
      <c r="LPB14" s="2"/>
      <c r="LPC14" s="2"/>
      <c r="LPD14" s="2"/>
      <c r="LPE14" s="2"/>
      <c r="LPF14" s="2"/>
      <c r="LPG14" s="2"/>
      <c r="LPH14" s="2"/>
      <c r="LPI14" s="2"/>
      <c r="LPJ14" s="2"/>
      <c r="LPK14" s="2"/>
      <c r="LPL14" s="2"/>
      <c r="LPM14" s="2"/>
      <c r="LPN14" s="2"/>
      <c r="LPO14" s="2"/>
      <c r="LPP14" s="2"/>
      <c r="LPQ14" s="2"/>
      <c r="LPR14" s="2"/>
      <c r="LPS14" s="2"/>
      <c r="LPT14" s="2"/>
      <c r="LPU14" s="2"/>
      <c r="LPV14" s="2"/>
      <c r="LPW14" s="2"/>
      <c r="LPX14" s="2"/>
      <c r="LPY14" s="2"/>
      <c r="LPZ14" s="2"/>
      <c r="LQA14" s="2"/>
      <c r="LQB14" s="2"/>
      <c r="LQC14" s="2"/>
      <c r="LQD14" s="2"/>
      <c r="LQE14" s="2"/>
      <c r="LQF14" s="2"/>
      <c r="LQG14" s="2"/>
      <c r="LQH14" s="2"/>
      <c r="LQI14" s="2"/>
      <c r="LQJ14" s="2"/>
      <c r="LQK14" s="2"/>
      <c r="LQL14" s="2"/>
      <c r="LQM14" s="2"/>
      <c r="LQN14" s="2"/>
      <c r="LQO14" s="2"/>
      <c r="LQP14" s="2"/>
      <c r="LQQ14" s="2"/>
      <c r="LQR14" s="2"/>
      <c r="LQS14" s="2"/>
      <c r="LQT14" s="2"/>
      <c r="LQU14" s="2"/>
      <c r="LQV14" s="2"/>
      <c r="LQW14" s="2"/>
      <c r="LQX14" s="2"/>
      <c r="LQY14" s="2"/>
      <c r="LQZ14" s="2"/>
      <c r="LRA14" s="2"/>
      <c r="LRB14" s="2"/>
      <c r="LRC14" s="2"/>
      <c r="LRD14" s="2"/>
      <c r="LRE14" s="2"/>
      <c r="LRF14" s="2"/>
      <c r="LRG14" s="2"/>
      <c r="LRH14" s="2"/>
      <c r="LRI14" s="2"/>
      <c r="LRJ14" s="2"/>
      <c r="LRK14" s="2"/>
      <c r="LRL14" s="2"/>
      <c r="LRM14" s="2"/>
      <c r="LRN14" s="2"/>
      <c r="LRO14" s="2"/>
      <c r="LRP14" s="2"/>
      <c r="LRQ14" s="2"/>
      <c r="LRR14" s="2"/>
      <c r="LRS14" s="2"/>
      <c r="LRT14" s="2"/>
      <c r="LRU14" s="2"/>
      <c r="LRV14" s="2"/>
      <c r="LRW14" s="2"/>
      <c r="LRX14" s="2"/>
      <c r="LRY14" s="2"/>
      <c r="LRZ14" s="2"/>
      <c r="LSA14" s="2"/>
      <c r="LSB14" s="2"/>
      <c r="LSC14" s="2"/>
      <c r="LSD14" s="2"/>
      <c r="LSE14" s="2"/>
      <c r="LSF14" s="2"/>
      <c r="LSG14" s="2"/>
      <c r="LSH14" s="2"/>
      <c r="LSI14" s="2"/>
      <c r="LSJ14" s="2"/>
      <c r="LSK14" s="2"/>
      <c r="LSL14" s="2"/>
      <c r="LSM14" s="2"/>
      <c r="LSN14" s="2"/>
      <c r="LSO14" s="2"/>
      <c r="LSP14" s="2"/>
      <c r="LSQ14" s="2"/>
      <c r="LSR14" s="2"/>
      <c r="LSS14" s="2"/>
      <c r="LST14" s="2"/>
      <c r="LSU14" s="2"/>
      <c r="LSV14" s="2"/>
      <c r="LSW14" s="2"/>
      <c r="LSX14" s="2"/>
      <c r="LSY14" s="2"/>
      <c r="LSZ14" s="2"/>
      <c r="LTA14" s="2"/>
      <c r="LTB14" s="2"/>
      <c r="LTC14" s="2"/>
      <c r="LTD14" s="2"/>
      <c r="LTE14" s="2"/>
      <c r="LTF14" s="2"/>
      <c r="LTG14" s="2"/>
      <c r="LTH14" s="2"/>
      <c r="LTI14" s="2"/>
      <c r="LTJ14" s="2"/>
      <c r="LTK14" s="2"/>
      <c r="LTL14" s="2"/>
      <c r="LTM14" s="2"/>
      <c r="LTN14" s="2"/>
      <c r="LTO14" s="2"/>
      <c r="LTP14" s="2"/>
      <c r="LTQ14" s="2"/>
      <c r="LTR14" s="2"/>
      <c r="LTS14" s="2"/>
      <c r="LTT14" s="2"/>
      <c r="LTU14" s="2"/>
      <c r="LTV14" s="2"/>
      <c r="LTW14" s="2"/>
      <c r="LTX14" s="2"/>
      <c r="LTY14" s="2"/>
      <c r="LTZ14" s="2"/>
      <c r="LUA14" s="2"/>
      <c r="LUB14" s="2"/>
      <c r="LUC14" s="2"/>
      <c r="LUD14" s="2"/>
      <c r="LUE14" s="2"/>
      <c r="LUF14" s="2"/>
      <c r="LUG14" s="2"/>
      <c r="LUH14" s="2"/>
      <c r="LUI14" s="2"/>
      <c r="LUJ14" s="2"/>
      <c r="LUK14" s="2"/>
      <c r="LUL14" s="2"/>
      <c r="LUM14" s="2"/>
      <c r="LUN14" s="2"/>
      <c r="LUO14" s="2"/>
      <c r="LUP14" s="2"/>
      <c r="LUQ14" s="2"/>
      <c r="LUR14" s="2"/>
      <c r="LUS14" s="2"/>
      <c r="LUT14" s="2"/>
      <c r="LUU14" s="2"/>
      <c r="LUV14" s="2"/>
      <c r="LUW14" s="2"/>
      <c r="LUX14" s="2"/>
      <c r="LUY14" s="2"/>
      <c r="LUZ14" s="2"/>
      <c r="LVA14" s="2"/>
      <c r="LVB14" s="2"/>
      <c r="LVC14" s="2"/>
      <c r="LVD14" s="2"/>
      <c r="LVE14" s="2"/>
      <c r="LVF14" s="2"/>
      <c r="LVG14" s="2"/>
      <c r="LVH14" s="2"/>
      <c r="LVI14" s="2"/>
      <c r="LVJ14" s="2"/>
      <c r="LVK14" s="2"/>
      <c r="LVL14" s="2"/>
      <c r="LVM14" s="2"/>
      <c r="LVN14" s="2"/>
      <c r="LVO14" s="2"/>
      <c r="LVP14" s="2"/>
      <c r="LVQ14" s="2"/>
      <c r="LVR14" s="2"/>
      <c r="LVS14" s="2"/>
      <c r="LVT14" s="2"/>
      <c r="LVU14" s="2"/>
      <c r="LVV14" s="2"/>
      <c r="LVW14" s="2"/>
      <c r="LVX14" s="2"/>
      <c r="LVY14" s="2"/>
      <c r="LVZ14" s="2"/>
      <c r="LWA14" s="2"/>
      <c r="LWB14" s="2"/>
      <c r="LWC14" s="2"/>
      <c r="LWD14" s="2"/>
      <c r="LWE14" s="2"/>
      <c r="LWF14" s="2"/>
      <c r="LWG14" s="2"/>
      <c r="LWH14" s="2"/>
      <c r="LWI14" s="2"/>
      <c r="LWJ14" s="2"/>
      <c r="LWK14" s="2"/>
      <c r="LWL14" s="2"/>
      <c r="LWM14" s="2"/>
      <c r="LWN14" s="2"/>
      <c r="LWO14" s="2"/>
      <c r="LWP14" s="2"/>
      <c r="LWQ14" s="2"/>
      <c r="LWR14" s="2"/>
      <c r="LWS14" s="2"/>
      <c r="LWT14" s="2"/>
      <c r="LWU14" s="2"/>
      <c r="LWV14" s="2"/>
      <c r="LWW14" s="2"/>
      <c r="LWX14" s="2"/>
      <c r="LWY14" s="2"/>
      <c r="LWZ14" s="2"/>
      <c r="LXA14" s="2"/>
      <c r="LXB14" s="2"/>
      <c r="LXC14" s="2"/>
      <c r="LXD14" s="2"/>
      <c r="LXE14" s="2"/>
      <c r="LXF14" s="2"/>
      <c r="LXG14" s="2"/>
      <c r="LXH14" s="2"/>
      <c r="LXI14" s="2"/>
      <c r="LXJ14" s="2"/>
      <c r="LXK14" s="2"/>
      <c r="LXL14" s="2"/>
      <c r="LXM14" s="2"/>
      <c r="LXN14" s="2"/>
      <c r="LXO14" s="2"/>
      <c r="LXP14" s="2"/>
      <c r="LXQ14" s="2"/>
      <c r="LXR14" s="2"/>
      <c r="LXS14" s="2"/>
      <c r="LXT14" s="2"/>
      <c r="LXU14" s="2"/>
      <c r="LXV14" s="2"/>
      <c r="LXW14" s="2"/>
      <c r="LXX14" s="2"/>
      <c r="LXY14" s="2"/>
      <c r="LXZ14" s="2"/>
      <c r="LYA14" s="2"/>
      <c r="LYB14" s="2"/>
      <c r="LYC14" s="2"/>
      <c r="LYD14" s="2"/>
      <c r="LYE14" s="2"/>
      <c r="LYF14" s="2"/>
      <c r="LYG14" s="2"/>
      <c r="LYH14" s="2"/>
      <c r="LYI14" s="2"/>
      <c r="LYJ14" s="2"/>
      <c r="LYK14" s="2"/>
      <c r="LYL14" s="2"/>
      <c r="LYM14" s="2"/>
      <c r="LYN14" s="2"/>
      <c r="LYO14" s="2"/>
      <c r="LYP14" s="2"/>
      <c r="LYQ14" s="2"/>
      <c r="LYR14" s="2"/>
      <c r="LYS14" s="2"/>
      <c r="LYT14" s="2"/>
      <c r="LYU14" s="2"/>
      <c r="LYV14" s="2"/>
      <c r="LYW14" s="2"/>
      <c r="LYX14" s="2"/>
      <c r="LYY14" s="2"/>
      <c r="LYZ14" s="2"/>
      <c r="LZA14" s="2"/>
      <c r="LZB14" s="2"/>
      <c r="LZC14" s="2"/>
      <c r="LZD14" s="2"/>
      <c r="LZE14" s="2"/>
      <c r="LZF14" s="2"/>
      <c r="LZG14" s="2"/>
      <c r="LZH14" s="2"/>
      <c r="LZI14" s="2"/>
      <c r="LZJ14" s="2"/>
      <c r="LZK14" s="2"/>
      <c r="LZL14" s="2"/>
      <c r="LZM14" s="2"/>
      <c r="LZN14" s="2"/>
      <c r="LZO14" s="2"/>
      <c r="LZP14" s="2"/>
      <c r="LZQ14" s="2"/>
      <c r="LZR14" s="2"/>
      <c r="LZS14" s="2"/>
      <c r="LZT14" s="2"/>
      <c r="LZU14" s="2"/>
      <c r="LZV14" s="2"/>
      <c r="LZW14" s="2"/>
      <c r="LZX14" s="2"/>
      <c r="LZY14" s="2"/>
      <c r="LZZ14" s="2"/>
      <c r="MAA14" s="2"/>
      <c r="MAB14" s="2"/>
      <c r="MAC14" s="2"/>
      <c r="MAD14" s="2"/>
      <c r="MAE14" s="2"/>
      <c r="MAF14" s="2"/>
      <c r="MAG14" s="2"/>
      <c r="MAH14" s="2"/>
      <c r="MAI14" s="2"/>
      <c r="MAJ14" s="2"/>
      <c r="MAK14" s="2"/>
      <c r="MAL14" s="2"/>
      <c r="MAM14" s="2"/>
      <c r="MAN14" s="2"/>
      <c r="MAO14" s="2"/>
      <c r="MAP14" s="2"/>
      <c r="MAQ14" s="2"/>
      <c r="MAR14" s="2"/>
      <c r="MAS14" s="2"/>
      <c r="MAT14" s="2"/>
      <c r="MAU14" s="2"/>
      <c r="MAV14" s="2"/>
      <c r="MAW14" s="2"/>
      <c r="MAX14" s="2"/>
      <c r="MAY14" s="2"/>
      <c r="MAZ14" s="2"/>
      <c r="MBA14" s="2"/>
      <c r="MBB14" s="2"/>
      <c r="MBC14" s="2"/>
      <c r="MBD14" s="2"/>
      <c r="MBE14" s="2"/>
      <c r="MBF14" s="2"/>
      <c r="MBG14" s="2"/>
      <c r="MBH14" s="2"/>
      <c r="MBI14" s="2"/>
      <c r="MBJ14" s="2"/>
      <c r="MBK14" s="2"/>
      <c r="MBL14" s="2"/>
      <c r="MBM14" s="2"/>
      <c r="MBN14" s="2"/>
      <c r="MBO14" s="2"/>
      <c r="MBP14" s="2"/>
      <c r="MBQ14" s="2"/>
      <c r="MBR14" s="2"/>
      <c r="MBS14" s="2"/>
      <c r="MBT14" s="2"/>
      <c r="MBU14" s="2"/>
      <c r="MBV14" s="2"/>
      <c r="MBW14" s="2"/>
      <c r="MBX14" s="2"/>
      <c r="MBY14" s="2"/>
      <c r="MBZ14" s="2"/>
      <c r="MCA14" s="2"/>
      <c r="MCB14" s="2"/>
      <c r="MCC14" s="2"/>
      <c r="MCD14" s="2"/>
      <c r="MCE14" s="2"/>
      <c r="MCF14" s="2"/>
      <c r="MCG14" s="2"/>
      <c r="MCH14" s="2"/>
      <c r="MCI14" s="2"/>
      <c r="MCJ14" s="2"/>
      <c r="MCK14" s="2"/>
      <c r="MCL14" s="2"/>
      <c r="MCM14" s="2"/>
      <c r="MCN14" s="2"/>
      <c r="MCO14" s="2"/>
      <c r="MCP14" s="2"/>
      <c r="MCQ14" s="2"/>
      <c r="MCR14" s="2"/>
      <c r="MCS14" s="2"/>
      <c r="MCT14" s="2"/>
      <c r="MCU14" s="2"/>
      <c r="MCV14" s="2"/>
      <c r="MCW14" s="2"/>
      <c r="MCX14" s="2"/>
      <c r="MCY14" s="2"/>
      <c r="MCZ14" s="2"/>
      <c r="MDA14" s="2"/>
      <c r="MDB14" s="2"/>
      <c r="MDC14" s="2"/>
      <c r="MDD14" s="2"/>
      <c r="MDE14" s="2"/>
      <c r="MDF14" s="2"/>
      <c r="MDG14" s="2"/>
      <c r="MDH14" s="2"/>
      <c r="MDI14" s="2"/>
      <c r="MDJ14" s="2"/>
      <c r="MDK14" s="2"/>
      <c r="MDL14" s="2"/>
      <c r="MDM14" s="2"/>
      <c r="MDN14" s="2"/>
      <c r="MDO14" s="2"/>
      <c r="MDP14" s="2"/>
      <c r="MDQ14" s="2"/>
      <c r="MDR14" s="2"/>
      <c r="MDS14" s="2"/>
      <c r="MDT14" s="2"/>
      <c r="MDU14" s="2"/>
      <c r="MDV14" s="2"/>
      <c r="MDW14" s="2"/>
      <c r="MDX14" s="2"/>
      <c r="MDY14" s="2"/>
      <c r="MDZ14" s="2"/>
      <c r="MEA14" s="2"/>
      <c r="MEB14" s="2"/>
      <c r="MEC14" s="2"/>
      <c r="MED14" s="2"/>
      <c r="MEE14" s="2"/>
      <c r="MEF14" s="2"/>
      <c r="MEG14" s="2"/>
      <c r="MEH14" s="2"/>
      <c r="MEI14" s="2"/>
      <c r="MEJ14" s="2"/>
      <c r="MEK14" s="2"/>
      <c r="MEL14" s="2"/>
      <c r="MEM14" s="2"/>
      <c r="MEN14" s="2"/>
      <c r="MEO14" s="2"/>
      <c r="MEP14" s="2"/>
      <c r="MEQ14" s="2"/>
      <c r="MER14" s="2"/>
      <c r="MES14" s="2"/>
      <c r="MET14" s="2"/>
      <c r="MEU14" s="2"/>
      <c r="MEV14" s="2"/>
      <c r="MEW14" s="2"/>
      <c r="MEX14" s="2"/>
      <c r="MEY14" s="2"/>
      <c r="MEZ14" s="2"/>
      <c r="MFA14" s="2"/>
      <c r="MFB14" s="2"/>
      <c r="MFC14" s="2"/>
      <c r="MFD14" s="2"/>
      <c r="MFE14" s="2"/>
      <c r="MFF14" s="2"/>
      <c r="MFG14" s="2"/>
      <c r="MFH14" s="2"/>
      <c r="MFI14" s="2"/>
      <c r="MFJ14" s="2"/>
      <c r="MFK14" s="2"/>
      <c r="MFL14" s="2"/>
      <c r="MFM14" s="2"/>
      <c r="MFN14" s="2"/>
      <c r="MFO14" s="2"/>
      <c r="MFP14" s="2"/>
      <c r="MFQ14" s="2"/>
      <c r="MFR14" s="2"/>
      <c r="MFS14" s="2"/>
      <c r="MFT14" s="2"/>
      <c r="MFU14" s="2"/>
      <c r="MFV14" s="2"/>
      <c r="MFW14" s="2"/>
      <c r="MFX14" s="2"/>
      <c r="MFY14" s="2"/>
      <c r="MFZ14" s="2"/>
      <c r="MGA14" s="2"/>
      <c r="MGB14" s="2"/>
      <c r="MGC14" s="2"/>
      <c r="MGD14" s="2"/>
      <c r="MGE14" s="2"/>
      <c r="MGF14" s="2"/>
      <c r="MGG14" s="2"/>
      <c r="MGH14" s="2"/>
      <c r="MGI14" s="2"/>
      <c r="MGJ14" s="2"/>
      <c r="MGK14" s="2"/>
      <c r="MGL14" s="2"/>
      <c r="MGM14" s="2"/>
      <c r="MGN14" s="2"/>
      <c r="MGO14" s="2"/>
      <c r="MGP14" s="2"/>
      <c r="MGQ14" s="2"/>
      <c r="MGR14" s="2"/>
      <c r="MGS14" s="2"/>
      <c r="MGT14" s="2"/>
      <c r="MGU14" s="2"/>
      <c r="MGV14" s="2"/>
      <c r="MGW14" s="2"/>
      <c r="MGX14" s="2"/>
      <c r="MGY14" s="2"/>
      <c r="MGZ14" s="2"/>
      <c r="MHA14" s="2"/>
      <c r="MHB14" s="2"/>
      <c r="MHC14" s="2"/>
      <c r="MHD14" s="2"/>
      <c r="MHE14" s="2"/>
      <c r="MHF14" s="2"/>
      <c r="MHG14" s="2"/>
      <c r="MHH14" s="2"/>
      <c r="MHI14" s="2"/>
      <c r="MHJ14" s="2"/>
      <c r="MHK14" s="2"/>
      <c r="MHL14" s="2"/>
      <c r="MHM14" s="2"/>
      <c r="MHN14" s="2"/>
      <c r="MHO14" s="2"/>
      <c r="MHP14" s="2"/>
      <c r="MHQ14" s="2"/>
      <c r="MHR14" s="2"/>
      <c r="MHS14" s="2"/>
      <c r="MHT14" s="2"/>
      <c r="MHU14" s="2"/>
      <c r="MHV14" s="2"/>
      <c r="MHW14" s="2"/>
      <c r="MHX14" s="2"/>
      <c r="MHY14" s="2"/>
      <c r="MHZ14" s="2"/>
      <c r="MIA14" s="2"/>
      <c r="MIB14" s="2"/>
      <c r="MIC14" s="2"/>
      <c r="MID14" s="2"/>
      <c r="MIE14" s="2"/>
      <c r="MIF14" s="2"/>
      <c r="MIG14" s="2"/>
      <c r="MIH14" s="2"/>
      <c r="MII14" s="2"/>
      <c r="MIJ14" s="2"/>
      <c r="MIK14" s="2"/>
      <c r="MIL14" s="2"/>
      <c r="MIM14" s="2"/>
      <c r="MIN14" s="2"/>
      <c r="MIO14" s="2"/>
      <c r="MIP14" s="2"/>
      <c r="MIQ14" s="2"/>
      <c r="MIR14" s="2"/>
      <c r="MIS14" s="2"/>
      <c r="MIT14" s="2"/>
      <c r="MIU14" s="2"/>
      <c r="MIV14" s="2"/>
      <c r="MIW14" s="2"/>
      <c r="MIX14" s="2"/>
      <c r="MIY14" s="2"/>
      <c r="MIZ14" s="2"/>
      <c r="MJA14" s="2"/>
      <c r="MJB14" s="2"/>
      <c r="MJC14" s="2"/>
      <c r="MJD14" s="2"/>
      <c r="MJE14" s="2"/>
      <c r="MJF14" s="2"/>
      <c r="MJG14" s="2"/>
      <c r="MJH14" s="2"/>
      <c r="MJI14" s="2"/>
      <c r="MJJ14" s="2"/>
      <c r="MJK14" s="2"/>
      <c r="MJL14" s="2"/>
      <c r="MJM14" s="2"/>
      <c r="MJN14" s="2"/>
      <c r="MJO14" s="2"/>
      <c r="MJP14" s="2"/>
      <c r="MJQ14" s="2"/>
      <c r="MJR14" s="2"/>
      <c r="MJS14" s="2"/>
      <c r="MJT14" s="2"/>
      <c r="MJU14" s="2"/>
      <c r="MJV14" s="2"/>
      <c r="MJW14" s="2"/>
      <c r="MJX14" s="2"/>
      <c r="MJY14" s="2"/>
      <c r="MJZ14" s="2"/>
      <c r="MKA14" s="2"/>
      <c r="MKB14" s="2"/>
      <c r="MKC14" s="2"/>
      <c r="MKD14" s="2"/>
      <c r="MKE14" s="2"/>
      <c r="MKF14" s="2"/>
      <c r="MKG14" s="2"/>
      <c r="MKH14" s="2"/>
      <c r="MKI14" s="2"/>
      <c r="MKJ14" s="2"/>
      <c r="MKK14" s="2"/>
      <c r="MKL14" s="2"/>
      <c r="MKM14" s="2"/>
      <c r="MKN14" s="2"/>
      <c r="MKO14" s="2"/>
      <c r="MKP14" s="2"/>
      <c r="MKQ14" s="2"/>
      <c r="MKR14" s="2"/>
      <c r="MKS14" s="2"/>
      <c r="MKT14" s="2"/>
      <c r="MKU14" s="2"/>
      <c r="MKV14" s="2"/>
      <c r="MKW14" s="2"/>
      <c r="MKX14" s="2"/>
      <c r="MKY14" s="2"/>
      <c r="MKZ14" s="2"/>
      <c r="MLA14" s="2"/>
      <c r="MLB14" s="2"/>
      <c r="MLC14" s="2"/>
      <c r="MLD14" s="2"/>
      <c r="MLE14" s="2"/>
      <c r="MLF14" s="2"/>
      <c r="MLG14" s="2"/>
      <c r="MLH14" s="2"/>
      <c r="MLI14" s="2"/>
      <c r="MLJ14" s="2"/>
      <c r="MLK14" s="2"/>
      <c r="MLL14" s="2"/>
      <c r="MLM14" s="2"/>
      <c r="MLN14" s="2"/>
      <c r="MLO14" s="2"/>
      <c r="MLP14" s="2"/>
      <c r="MLQ14" s="2"/>
      <c r="MLR14" s="2"/>
      <c r="MLS14" s="2"/>
      <c r="MLT14" s="2"/>
      <c r="MLU14" s="2"/>
      <c r="MLV14" s="2"/>
      <c r="MLW14" s="2"/>
      <c r="MLX14" s="2"/>
      <c r="MLY14" s="2"/>
      <c r="MLZ14" s="2"/>
      <c r="MMA14" s="2"/>
      <c r="MMB14" s="2"/>
      <c r="MMC14" s="2"/>
      <c r="MMD14" s="2"/>
      <c r="MME14" s="2"/>
      <c r="MMF14" s="2"/>
      <c r="MMG14" s="2"/>
      <c r="MMH14" s="2"/>
      <c r="MMI14" s="2"/>
      <c r="MMJ14" s="2"/>
      <c r="MMK14" s="2"/>
      <c r="MML14" s="2"/>
      <c r="MMM14" s="2"/>
      <c r="MMN14" s="2"/>
      <c r="MMO14" s="2"/>
      <c r="MMP14" s="2"/>
      <c r="MMQ14" s="2"/>
      <c r="MMR14" s="2"/>
      <c r="MMS14" s="2"/>
      <c r="MMT14" s="2"/>
      <c r="MMU14" s="2"/>
      <c r="MMV14" s="2"/>
      <c r="MMW14" s="2"/>
      <c r="MMX14" s="2"/>
      <c r="MMY14" s="2"/>
      <c r="MMZ14" s="2"/>
      <c r="MNA14" s="2"/>
      <c r="MNB14" s="2"/>
      <c r="MNC14" s="2"/>
      <c r="MND14" s="2"/>
      <c r="MNE14" s="2"/>
      <c r="MNF14" s="2"/>
      <c r="MNG14" s="2"/>
      <c r="MNH14" s="2"/>
      <c r="MNI14" s="2"/>
      <c r="MNJ14" s="2"/>
      <c r="MNK14" s="2"/>
      <c r="MNL14" s="2"/>
      <c r="MNM14" s="2"/>
      <c r="MNN14" s="2"/>
      <c r="MNO14" s="2"/>
      <c r="MNP14" s="2"/>
      <c r="MNQ14" s="2"/>
      <c r="MNR14" s="2"/>
      <c r="MNS14" s="2"/>
      <c r="MNT14" s="2"/>
      <c r="MNU14" s="2"/>
      <c r="MNV14" s="2"/>
      <c r="MNW14" s="2"/>
      <c r="MNX14" s="2"/>
      <c r="MNY14" s="2"/>
      <c r="MNZ14" s="2"/>
      <c r="MOA14" s="2"/>
      <c r="MOB14" s="2"/>
      <c r="MOC14" s="2"/>
      <c r="MOD14" s="2"/>
      <c r="MOE14" s="2"/>
      <c r="MOF14" s="2"/>
      <c r="MOG14" s="2"/>
      <c r="MOH14" s="2"/>
      <c r="MOI14" s="2"/>
      <c r="MOJ14" s="2"/>
      <c r="MOK14" s="2"/>
      <c r="MOL14" s="2"/>
      <c r="MOM14" s="2"/>
      <c r="MON14" s="2"/>
      <c r="MOO14" s="2"/>
      <c r="MOP14" s="2"/>
      <c r="MOQ14" s="2"/>
      <c r="MOR14" s="2"/>
      <c r="MOS14" s="2"/>
      <c r="MOT14" s="2"/>
      <c r="MOU14" s="2"/>
      <c r="MOV14" s="2"/>
      <c r="MOW14" s="2"/>
      <c r="MOX14" s="2"/>
      <c r="MOY14" s="2"/>
      <c r="MOZ14" s="2"/>
      <c r="MPA14" s="2"/>
      <c r="MPB14" s="2"/>
      <c r="MPC14" s="2"/>
      <c r="MPD14" s="2"/>
      <c r="MPE14" s="2"/>
      <c r="MPF14" s="2"/>
      <c r="MPG14" s="2"/>
      <c r="MPH14" s="2"/>
      <c r="MPI14" s="2"/>
      <c r="MPJ14" s="2"/>
      <c r="MPK14" s="2"/>
      <c r="MPL14" s="2"/>
      <c r="MPM14" s="2"/>
      <c r="MPN14" s="2"/>
      <c r="MPO14" s="2"/>
      <c r="MPP14" s="2"/>
      <c r="MPQ14" s="2"/>
      <c r="MPR14" s="2"/>
      <c r="MPS14" s="2"/>
      <c r="MPT14" s="2"/>
      <c r="MPU14" s="2"/>
      <c r="MPV14" s="2"/>
      <c r="MPW14" s="2"/>
      <c r="MPX14" s="2"/>
      <c r="MPY14" s="2"/>
      <c r="MPZ14" s="2"/>
      <c r="MQA14" s="2"/>
      <c r="MQB14" s="2"/>
      <c r="MQC14" s="2"/>
      <c r="MQD14" s="2"/>
      <c r="MQE14" s="2"/>
      <c r="MQF14" s="2"/>
      <c r="MQG14" s="2"/>
      <c r="MQH14" s="2"/>
      <c r="MQI14" s="2"/>
      <c r="MQJ14" s="2"/>
      <c r="MQK14" s="2"/>
      <c r="MQL14" s="2"/>
      <c r="MQM14" s="2"/>
      <c r="MQN14" s="2"/>
      <c r="MQO14" s="2"/>
      <c r="MQP14" s="2"/>
      <c r="MQQ14" s="2"/>
      <c r="MQR14" s="2"/>
      <c r="MQS14" s="2"/>
      <c r="MQT14" s="2"/>
      <c r="MQU14" s="2"/>
      <c r="MQV14" s="2"/>
      <c r="MQW14" s="2"/>
      <c r="MQX14" s="2"/>
      <c r="MQY14" s="2"/>
      <c r="MQZ14" s="2"/>
      <c r="MRA14" s="2"/>
      <c r="MRB14" s="2"/>
      <c r="MRC14" s="2"/>
      <c r="MRD14" s="2"/>
      <c r="MRE14" s="2"/>
      <c r="MRF14" s="2"/>
      <c r="MRG14" s="2"/>
      <c r="MRH14" s="2"/>
      <c r="MRI14" s="2"/>
      <c r="MRJ14" s="2"/>
      <c r="MRK14" s="2"/>
      <c r="MRL14" s="2"/>
      <c r="MRM14" s="2"/>
      <c r="MRN14" s="2"/>
      <c r="MRO14" s="2"/>
      <c r="MRP14" s="2"/>
      <c r="MRQ14" s="2"/>
      <c r="MRR14" s="2"/>
      <c r="MRS14" s="2"/>
      <c r="MRT14" s="2"/>
      <c r="MRU14" s="2"/>
      <c r="MRV14" s="2"/>
      <c r="MRW14" s="2"/>
      <c r="MRX14" s="2"/>
      <c r="MRY14" s="2"/>
      <c r="MRZ14" s="2"/>
      <c r="MSA14" s="2"/>
      <c r="MSB14" s="2"/>
      <c r="MSC14" s="2"/>
      <c r="MSD14" s="2"/>
      <c r="MSE14" s="2"/>
      <c r="MSF14" s="2"/>
      <c r="MSG14" s="2"/>
      <c r="MSH14" s="2"/>
      <c r="MSI14" s="2"/>
      <c r="MSJ14" s="2"/>
      <c r="MSK14" s="2"/>
      <c r="MSL14" s="2"/>
      <c r="MSM14" s="2"/>
      <c r="MSN14" s="2"/>
      <c r="MSO14" s="2"/>
      <c r="MSP14" s="2"/>
      <c r="MSQ14" s="2"/>
      <c r="MSR14" s="2"/>
      <c r="MSS14" s="2"/>
      <c r="MST14" s="2"/>
      <c r="MSU14" s="2"/>
      <c r="MSV14" s="2"/>
      <c r="MSW14" s="2"/>
      <c r="MSX14" s="2"/>
      <c r="MSY14" s="2"/>
      <c r="MSZ14" s="2"/>
      <c r="MTA14" s="2"/>
      <c r="MTB14" s="2"/>
      <c r="MTC14" s="2"/>
      <c r="MTD14" s="2"/>
      <c r="MTE14" s="2"/>
      <c r="MTF14" s="2"/>
      <c r="MTG14" s="2"/>
      <c r="MTH14" s="2"/>
      <c r="MTI14" s="2"/>
      <c r="MTJ14" s="2"/>
      <c r="MTK14" s="2"/>
      <c r="MTL14" s="2"/>
      <c r="MTM14" s="2"/>
      <c r="MTN14" s="2"/>
      <c r="MTO14" s="2"/>
      <c r="MTP14" s="2"/>
      <c r="MTQ14" s="2"/>
      <c r="MTR14" s="2"/>
      <c r="MTS14" s="2"/>
      <c r="MTT14" s="2"/>
      <c r="MTU14" s="2"/>
      <c r="MTV14" s="2"/>
      <c r="MTW14" s="2"/>
      <c r="MTX14" s="2"/>
      <c r="MTY14" s="2"/>
      <c r="MTZ14" s="2"/>
      <c r="MUA14" s="2"/>
      <c r="MUB14" s="2"/>
      <c r="MUC14" s="2"/>
      <c r="MUD14" s="2"/>
      <c r="MUE14" s="2"/>
      <c r="MUF14" s="2"/>
      <c r="MUG14" s="2"/>
      <c r="MUH14" s="2"/>
      <c r="MUI14" s="2"/>
      <c r="MUJ14" s="2"/>
      <c r="MUK14" s="2"/>
      <c r="MUL14" s="2"/>
      <c r="MUM14" s="2"/>
      <c r="MUN14" s="2"/>
      <c r="MUO14" s="2"/>
      <c r="MUP14" s="2"/>
      <c r="MUQ14" s="2"/>
      <c r="MUR14" s="2"/>
      <c r="MUS14" s="2"/>
      <c r="MUT14" s="2"/>
      <c r="MUU14" s="2"/>
      <c r="MUV14" s="2"/>
      <c r="MUW14" s="2"/>
      <c r="MUX14" s="2"/>
      <c r="MUY14" s="2"/>
      <c r="MUZ14" s="2"/>
      <c r="MVA14" s="2"/>
      <c r="MVB14" s="2"/>
      <c r="MVC14" s="2"/>
      <c r="MVD14" s="2"/>
      <c r="MVE14" s="2"/>
      <c r="MVF14" s="2"/>
      <c r="MVG14" s="2"/>
      <c r="MVH14" s="2"/>
      <c r="MVI14" s="2"/>
      <c r="MVJ14" s="2"/>
      <c r="MVK14" s="2"/>
      <c r="MVL14" s="2"/>
      <c r="MVM14" s="2"/>
      <c r="MVN14" s="2"/>
      <c r="MVO14" s="2"/>
      <c r="MVP14" s="2"/>
      <c r="MVQ14" s="2"/>
      <c r="MVR14" s="2"/>
      <c r="MVS14" s="2"/>
      <c r="MVT14" s="2"/>
      <c r="MVU14" s="2"/>
      <c r="MVV14" s="2"/>
      <c r="MVW14" s="2"/>
      <c r="MVX14" s="2"/>
      <c r="MVY14" s="2"/>
      <c r="MVZ14" s="2"/>
      <c r="MWA14" s="2"/>
      <c r="MWB14" s="2"/>
      <c r="MWC14" s="2"/>
      <c r="MWD14" s="2"/>
      <c r="MWE14" s="2"/>
      <c r="MWF14" s="2"/>
      <c r="MWG14" s="2"/>
      <c r="MWH14" s="2"/>
      <c r="MWI14" s="2"/>
      <c r="MWJ14" s="2"/>
      <c r="MWK14" s="2"/>
      <c r="MWL14" s="2"/>
      <c r="MWM14" s="2"/>
      <c r="MWN14" s="2"/>
      <c r="MWO14" s="2"/>
      <c r="MWP14" s="2"/>
      <c r="MWQ14" s="2"/>
      <c r="MWR14" s="2"/>
      <c r="MWS14" s="2"/>
      <c r="MWT14" s="2"/>
      <c r="MWU14" s="2"/>
      <c r="MWV14" s="2"/>
      <c r="MWW14" s="2"/>
      <c r="MWX14" s="2"/>
      <c r="MWY14" s="2"/>
      <c r="MWZ14" s="2"/>
      <c r="MXA14" s="2"/>
      <c r="MXB14" s="2"/>
      <c r="MXC14" s="2"/>
      <c r="MXD14" s="2"/>
      <c r="MXE14" s="2"/>
      <c r="MXF14" s="2"/>
      <c r="MXG14" s="2"/>
      <c r="MXH14" s="2"/>
      <c r="MXI14" s="2"/>
      <c r="MXJ14" s="2"/>
      <c r="MXK14" s="2"/>
      <c r="MXL14" s="2"/>
      <c r="MXM14" s="2"/>
      <c r="MXN14" s="2"/>
      <c r="MXO14" s="2"/>
      <c r="MXP14" s="2"/>
      <c r="MXQ14" s="2"/>
      <c r="MXR14" s="2"/>
      <c r="MXS14" s="2"/>
      <c r="MXT14" s="2"/>
      <c r="MXU14" s="2"/>
      <c r="MXV14" s="2"/>
      <c r="MXW14" s="2"/>
      <c r="MXX14" s="2"/>
      <c r="MXY14" s="2"/>
      <c r="MXZ14" s="2"/>
      <c r="MYA14" s="2"/>
      <c r="MYB14" s="2"/>
      <c r="MYC14" s="2"/>
      <c r="MYD14" s="2"/>
      <c r="MYE14" s="2"/>
      <c r="MYF14" s="2"/>
      <c r="MYG14" s="2"/>
      <c r="MYH14" s="2"/>
      <c r="MYI14" s="2"/>
      <c r="MYJ14" s="2"/>
      <c r="MYK14" s="2"/>
      <c r="MYL14" s="2"/>
      <c r="MYM14" s="2"/>
      <c r="MYN14" s="2"/>
      <c r="MYO14" s="2"/>
      <c r="MYP14" s="2"/>
      <c r="MYQ14" s="2"/>
      <c r="MYR14" s="2"/>
      <c r="MYS14" s="2"/>
      <c r="MYT14" s="2"/>
      <c r="MYU14" s="2"/>
      <c r="MYV14" s="2"/>
      <c r="MYW14" s="2"/>
      <c r="MYX14" s="2"/>
      <c r="MYY14" s="2"/>
      <c r="MYZ14" s="2"/>
      <c r="MZA14" s="2"/>
      <c r="MZB14" s="2"/>
      <c r="MZC14" s="2"/>
      <c r="MZD14" s="2"/>
      <c r="MZE14" s="2"/>
      <c r="MZF14" s="2"/>
      <c r="MZG14" s="2"/>
      <c r="MZH14" s="2"/>
      <c r="MZI14" s="2"/>
      <c r="MZJ14" s="2"/>
      <c r="MZK14" s="2"/>
      <c r="MZL14" s="2"/>
      <c r="MZM14" s="2"/>
      <c r="MZN14" s="2"/>
      <c r="MZO14" s="2"/>
      <c r="MZP14" s="2"/>
      <c r="MZQ14" s="2"/>
      <c r="MZR14" s="2"/>
      <c r="MZS14" s="2"/>
      <c r="MZT14" s="2"/>
      <c r="MZU14" s="2"/>
      <c r="MZV14" s="2"/>
      <c r="MZW14" s="2"/>
      <c r="MZX14" s="2"/>
      <c r="MZY14" s="2"/>
      <c r="MZZ14" s="2"/>
      <c r="NAA14" s="2"/>
      <c r="NAB14" s="2"/>
      <c r="NAC14" s="2"/>
      <c r="NAD14" s="2"/>
      <c r="NAE14" s="2"/>
      <c r="NAF14" s="2"/>
      <c r="NAG14" s="2"/>
      <c r="NAH14" s="2"/>
      <c r="NAI14" s="2"/>
      <c r="NAJ14" s="2"/>
      <c r="NAK14" s="2"/>
      <c r="NAL14" s="2"/>
      <c r="NAM14" s="2"/>
      <c r="NAN14" s="2"/>
      <c r="NAO14" s="2"/>
      <c r="NAP14" s="2"/>
      <c r="NAQ14" s="2"/>
      <c r="NAR14" s="2"/>
      <c r="NAS14" s="2"/>
      <c r="NAT14" s="2"/>
      <c r="NAU14" s="2"/>
      <c r="NAV14" s="2"/>
      <c r="NAW14" s="2"/>
      <c r="NAX14" s="2"/>
      <c r="NAY14" s="2"/>
      <c r="NAZ14" s="2"/>
      <c r="NBA14" s="2"/>
      <c r="NBB14" s="2"/>
      <c r="NBC14" s="2"/>
      <c r="NBD14" s="2"/>
      <c r="NBE14" s="2"/>
      <c r="NBF14" s="2"/>
      <c r="NBG14" s="2"/>
      <c r="NBH14" s="2"/>
      <c r="NBI14" s="2"/>
      <c r="NBJ14" s="2"/>
      <c r="NBK14" s="2"/>
      <c r="NBL14" s="2"/>
      <c r="NBM14" s="2"/>
      <c r="NBN14" s="2"/>
      <c r="NBO14" s="2"/>
      <c r="NBP14" s="2"/>
      <c r="NBQ14" s="2"/>
      <c r="NBR14" s="2"/>
      <c r="NBS14" s="2"/>
      <c r="NBT14" s="2"/>
      <c r="NBU14" s="2"/>
      <c r="NBV14" s="2"/>
      <c r="NBW14" s="2"/>
      <c r="NBX14" s="2"/>
      <c r="NBY14" s="2"/>
      <c r="NBZ14" s="2"/>
      <c r="NCA14" s="2"/>
      <c r="NCB14" s="2"/>
      <c r="NCC14" s="2"/>
      <c r="NCD14" s="2"/>
      <c r="NCE14" s="2"/>
      <c r="NCF14" s="2"/>
      <c r="NCG14" s="2"/>
      <c r="NCH14" s="2"/>
      <c r="NCI14" s="2"/>
      <c r="NCJ14" s="2"/>
      <c r="NCK14" s="2"/>
      <c r="NCL14" s="2"/>
      <c r="NCM14" s="2"/>
      <c r="NCN14" s="2"/>
      <c r="NCO14" s="2"/>
      <c r="NCP14" s="2"/>
      <c r="NCQ14" s="2"/>
      <c r="NCR14" s="2"/>
      <c r="NCS14" s="2"/>
      <c r="NCT14" s="2"/>
      <c r="NCU14" s="2"/>
      <c r="NCV14" s="2"/>
      <c r="NCW14" s="2"/>
      <c r="NCX14" s="2"/>
      <c r="NCY14" s="2"/>
      <c r="NCZ14" s="2"/>
      <c r="NDA14" s="2"/>
      <c r="NDB14" s="2"/>
      <c r="NDC14" s="2"/>
      <c r="NDD14" s="2"/>
      <c r="NDE14" s="2"/>
      <c r="NDF14" s="2"/>
      <c r="NDG14" s="2"/>
      <c r="NDH14" s="2"/>
      <c r="NDI14" s="2"/>
      <c r="NDJ14" s="2"/>
      <c r="NDK14" s="2"/>
      <c r="NDL14" s="2"/>
      <c r="NDM14" s="2"/>
      <c r="NDN14" s="2"/>
      <c r="NDO14" s="2"/>
      <c r="NDP14" s="2"/>
      <c r="NDQ14" s="2"/>
      <c r="NDR14" s="2"/>
      <c r="NDS14" s="2"/>
      <c r="NDT14" s="2"/>
      <c r="NDU14" s="2"/>
      <c r="NDV14" s="2"/>
      <c r="NDW14" s="2"/>
      <c r="NDX14" s="2"/>
      <c r="NDY14" s="2"/>
      <c r="NDZ14" s="2"/>
      <c r="NEA14" s="2"/>
      <c r="NEB14" s="2"/>
      <c r="NEC14" s="2"/>
      <c r="NED14" s="2"/>
      <c r="NEE14" s="2"/>
      <c r="NEF14" s="2"/>
      <c r="NEG14" s="2"/>
      <c r="NEH14" s="2"/>
      <c r="NEI14" s="2"/>
      <c r="NEJ14" s="2"/>
      <c r="NEK14" s="2"/>
      <c r="NEL14" s="2"/>
      <c r="NEM14" s="2"/>
      <c r="NEN14" s="2"/>
      <c r="NEO14" s="2"/>
      <c r="NEP14" s="2"/>
      <c r="NEQ14" s="2"/>
      <c r="NER14" s="2"/>
      <c r="NES14" s="2"/>
      <c r="NET14" s="2"/>
      <c r="NEU14" s="2"/>
      <c r="NEV14" s="2"/>
      <c r="NEW14" s="2"/>
      <c r="NEX14" s="2"/>
      <c r="NEY14" s="2"/>
      <c r="NEZ14" s="2"/>
      <c r="NFA14" s="2"/>
      <c r="NFB14" s="2"/>
      <c r="NFC14" s="2"/>
      <c r="NFD14" s="2"/>
      <c r="NFE14" s="2"/>
      <c r="NFF14" s="2"/>
      <c r="NFG14" s="2"/>
      <c r="NFH14" s="2"/>
      <c r="NFI14" s="2"/>
      <c r="NFJ14" s="2"/>
      <c r="NFK14" s="2"/>
      <c r="NFL14" s="2"/>
      <c r="NFM14" s="2"/>
      <c r="NFN14" s="2"/>
      <c r="NFO14" s="2"/>
      <c r="NFP14" s="2"/>
      <c r="NFQ14" s="2"/>
      <c r="NFR14" s="2"/>
      <c r="NFS14" s="2"/>
      <c r="NFT14" s="2"/>
      <c r="NFU14" s="2"/>
      <c r="NFV14" s="2"/>
      <c r="NFW14" s="2"/>
      <c r="NFX14" s="2"/>
      <c r="NFY14" s="2"/>
      <c r="NFZ14" s="2"/>
      <c r="NGA14" s="2"/>
      <c r="NGB14" s="2"/>
      <c r="NGC14" s="2"/>
      <c r="NGD14" s="2"/>
      <c r="NGE14" s="2"/>
      <c r="NGF14" s="2"/>
      <c r="NGG14" s="2"/>
      <c r="NGH14" s="2"/>
      <c r="NGI14" s="2"/>
      <c r="NGJ14" s="2"/>
      <c r="NGK14" s="2"/>
      <c r="NGL14" s="2"/>
      <c r="NGM14" s="2"/>
      <c r="NGN14" s="2"/>
      <c r="NGO14" s="2"/>
      <c r="NGP14" s="2"/>
      <c r="NGQ14" s="2"/>
      <c r="NGR14" s="2"/>
      <c r="NGS14" s="2"/>
      <c r="NGT14" s="2"/>
      <c r="NGU14" s="2"/>
      <c r="NGV14" s="2"/>
      <c r="NGW14" s="2"/>
      <c r="NGX14" s="2"/>
      <c r="NGY14" s="2"/>
      <c r="NGZ14" s="2"/>
      <c r="NHA14" s="2"/>
      <c r="NHB14" s="2"/>
      <c r="NHC14" s="2"/>
      <c r="NHD14" s="2"/>
      <c r="NHE14" s="2"/>
      <c r="NHF14" s="2"/>
      <c r="NHG14" s="2"/>
      <c r="NHH14" s="2"/>
      <c r="NHI14" s="2"/>
      <c r="NHJ14" s="2"/>
      <c r="NHK14" s="2"/>
      <c r="NHL14" s="2"/>
      <c r="NHM14" s="2"/>
      <c r="NHN14" s="2"/>
      <c r="NHO14" s="2"/>
      <c r="NHP14" s="2"/>
      <c r="NHQ14" s="2"/>
      <c r="NHR14" s="2"/>
      <c r="NHS14" s="2"/>
      <c r="NHT14" s="2"/>
      <c r="NHU14" s="2"/>
      <c r="NHV14" s="2"/>
      <c r="NHW14" s="2"/>
      <c r="NHX14" s="2"/>
      <c r="NHY14" s="2"/>
      <c r="NHZ14" s="2"/>
      <c r="NIA14" s="2"/>
      <c r="NIB14" s="2"/>
      <c r="NIC14" s="2"/>
      <c r="NID14" s="2"/>
      <c r="NIE14" s="2"/>
      <c r="NIF14" s="2"/>
      <c r="NIG14" s="2"/>
      <c r="NIH14" s="2"/>
      <c r="NII14" s="2"/>
      <c r="NIJ14" s="2"/>
      <c r="NIK14" s="2"/>
      <c r="NIL14" s="2"/>
      <c r="NIM14" s="2"/>
      <c r="NIN14" s="2"/>
      <c r="NIO14" s="2"/>
      <c r="NIP14" s="2"/>
      <c r="NIQ14" s="2"/>
      <c r="NIR14" s="2"/>
      <c r="NIS14" s="2"/>
      <c r="NIT14" s="2"/>
      <c r="NIU14" s="2"/>
      <c r="NIV14" s="2"/>
      <c r="NIW14" s="2"/>
      <c r="NIX14" s="2"/>
      <c r="NIY14" s="2"/>
      <c r="NIZ14" s="2"/>
      <c r="NJA14" s="2"/>
      <c r="NJB14" s="2"/>
      <c r="NJC14" s="2"/>
      <c r="NJD14" s="2"/>
      <c r="NJE14" s="2"/>
      <c r="NJF14" s="2"/>
      <c r="NJG14" s="2"/>
      <c r="NJH14" s="2"/>
      <c r="NJI14" s="2"/>
      <c r="NJJ14" s="2"/>
      <c r="NJK14" s="2"/>
      <c r="NJL14" s="2"/>
      <c r="NJM14" s="2"/>
      <c r="NJN14" s="2"/>
      <c r="NJO14" s="2"/>
      <c r="NJP14" s="2"/>
      <c r="NJQ14" s="2"/>
      <c r="NJR14" s="2"/>
      <c r="NJS14" s="2"/>
      <c r="NJT14" s="2"/>
      <c r="NJU14" s="2"/>
      <c r="NJV14" s="2"/>
      <c r="NJW14" s="2"/>
      <c r="NJX14" s="2"/>
      <c r="NJY14" s="2"/>
      <c r="NJZ14" s="2"/>
      <c r="NKA14" s="2"/>
      <c r="NKB14" s="2"/>
      <c r="NKC14" s="2"/>
      <c r="NKD14" s="2"/>
      <c r="NKE14" s="2"/>
      <c r="NKF14" s="2"/>
      <c r="NKG14" s="2"/>
      <c r="NKH14" s="2"/>
      <c r="NKI14" s="2"/>
      <c r="NKJ14" s="2"/>
      <c r="NKK14" s="2"/>
      <c r="NKL14" s="2"/>
      <c r="NKM14" s="2"/>
      <c r="NKN14" s="2"/>
      <c r="NKO14" s="2"/>
      <c r="NKP14" s="2"/>
      <c r="NKQ14" s="2"/>
      <c r="NKR14" s="2"/>
      <c r="NKS14" s="2"/>
      <c r="NKT14" s="2"/>
      <c r="NKU14" s="2"/>
      <c r="NKV14" s="2"/>
      <c r="NKW14" s="2"/>
      <c r="NKX14" s="2"/>
      <c r="NKY14" s="2"/>
      <c r="NKZ14" s="2"/>
      <c r="NLA14" s="2"/>
      <c r="NLB14" s="2"/>
      <c r="NLC14" s="2"/>
      <c r="NLD14" s="2"/>
      <c r="NLE14" s="2"/>
      <c r="NLF14" s="2"/>
      <c r="NLG14" s="2"/>
      <c r="NLH14" s="2"/>
      <c r="NLI14" s="2"/>
      <c r="NLJ14" s="2"/>
      <c r="NLK14" s="2"/>
      <c r="NLL14" s="2"/>
      <c r="NLM14" s="2"/>
      <c r="NLN14" s="2"/>
      <c r="NLO14" s="2"/>
      <c r="NLP14" s="2"/>
      <c r="NLQ14" s="2"/>
      <c r="NLR14" s="2"/>
      <c r="NLS14" s="2"/>
      <c r="NLT14" s="2"/>
      <c r="NLU14" s="2"/>
      <c r="NLV14" s="2"/>
      <c r="NLW14" s="2"/>
      <c r="NLX14" s="2"/>
      <c r="NLY14" s="2"/>
      <c r="NLZ14" s="2"/>
      <c r="NMA14" s="2"/>
      <c r="NMB14" s="2"/>
      <c r="NMC14" s="2"/>
      <c r="NMD14" s="2"/>
      <c r="NME14" s="2"/>
      <c r="NMF14" s="2"/>
      <c r="NMG14" s="2"/>
      <c r="NMH14" s="2"/>
      <c r="NMI14" s="2"/>
      <c r="NMJ14" s="2"/>
      <c r="NMK14" s="2"/>
      <c r="NML14" s="2"/>
      <c r="NMM14" s="2"/>
      <c r="NMN14" s="2"/>
      <c r="NMO14" s="2"/>
      <c r="NMP14" s="2"/>
      <c r="NMQ14" s="2"/>
      <c r="NMR14" s="2"/>
      <c r="NMS14" s="2"/>
      <c r="NMT14" s="2"/>
      <c r="NMU14" s="2"/>
      <c r="NMV14" s="2"/>
      <c r="NMW14" s="2"/>
      <c r="NMX14" s="2"/>
      <c r="NMY14" s="2"/>
      <c r="NMZ14" s="2"/>
      <c r="NNA14" s="2"/>
      <c r="NNB14" s="2"/>
      <c r="NNC14" s="2"/>
      <c r="NND14" s="2"/>
      <c r="NNE14" s="2"/>
      <c r="NNF14" s="2"/>
      <c r="NNG14" s="2"/>
      <c r="NNH14" s="2"/>
      <c r="NNI14" s="2"/>
      <c r="NNJ14" s="2"/>
      <c r="NNK14" s="2"/>
      <c r="NNL14" s="2"/>
      <c r="NNM14" s="2"/>
      <c r="NNN14" s="2"/>
      <c r="NNO14" s="2"/>
      <c r="NNP14" s="2"/>
      <c r="NNQ14" s="2"/>
      <c r="NNR14" s="2"/>
      <c r="NNS14" s="2"/>
      <c r="NNT14" s="2"/>
      <c r="NNU14" s="2"/>
      <c r="NNV14" s="2"/>
      <c r="NNW14" s="2"/>
      <c r="NNX14" s="2"/>
      <c r="NNY14" s="2"/>
      <c r="NNZ14" s="2"/>
      <c r="NOA14" s="2"/>
      <c r="NOB14" s="2"/>
      <c r="NOC14" s="2"/>
      <c r="NOD14" s="2"/>
      <c r="NOE14" s="2"/>
      <c r="NOF14" s="2"/>
      <c r="NOG14" s="2"/>
      <c r="NOH14" s="2"/>
      <c r="NOI14" s="2"/>
      <c r="NOJ14" s="2"/>
      <c r="NOK14" s="2"/>
      <c r="NOL14" s="2"/>
      <c r="NOM14" s="2"/>
      <c r="NON14" s="2"/>
      <c r="NOO14" s="2"/>
      <c r="NOP14" s="2"/>
      <c r="NOQ14" s="2"/>
      <c r="NOR14" s="2"/>
      <c r="NOS14" s="2"/>
      <c r="NOT14" s="2"/>
      <c r="NOU14" s="2"/>
      <c r="NOV14" s="2"/>
      <c r="NOW14" s="2"/>
      <c r="NOX14" s="2"/>
      <c r="NOY14" s="2"/>
      <c r="NOZ14" s="2"/>
      <c r="NPA14" s="2"/>
      <c r="NPB14" s="2"/>
      <c r="NPC14" s="2"/>
      <c r="NPD14" s="2"/>
      <c r="NPE14" s="2"/>
      <c r="NPF14" s="2"/>
      <c r="NPG14" s="2"/>
      <c r="NPH14" s="2"/>
      <c r="NPI14" s="2"/>
      <c r="NPJ14" s="2"/>
      <c r="NPK14" s="2"/>
      <c r="NPL14" s="2"/>
      <c r="NPM14" s="2"/>
      <c r="NPN14" s="2"/>
      <c r="NPO14" s="2"/>
      <c r="NPP14" s="2"/>
      <c r="NPQ14" s="2"/>
      <c r="NPR14" s="2"/>
      <c r="NPS14" s="2"/>
      <c r="NPT14" s="2"/>
      <c r="NPU14" s="2"/>
      <c r="NPV14" s="2"/>
      <c r="NPW14" s="2"/>
      <c r="NPX14" s="2"/>
      <c r="NPY14" s="2"/>
      <c r="NPZ14" s="2"/>
      <c r="NQA14" s="2"/>
      <c r="NQB14" s="2"/>
      <c r="NQC14" s="2"/>
      <c r="NQD14" s="2"/>
      <c r="NQE14" s="2"/>
      <c r="NQF14" s="2"/>
      <c r="NQG14" s="2"/>
      <c r="NQH14" s="2"/>
      <c r="NQI14" s="2"/>
      <c r="NQJ14" s="2"/>
      <c r="NQK14" s="2"/>
      <c r="NQL14" s="2"/>
      <c r="NQM14" s="2"/>
      <c r="NQN14" s="2"/>
      <c r="NQO14" s="2"/>
      <c r="NQP14" s="2"/>
      <c r="NQQ14" s="2"/>
      <c r="NQR14" s="2"/>
      <c r="NQS14" s="2"/>
      <c r="NQT14" s="2"/>
      <c r="NQU14" s="2"/>
      <c r="NQV14" s="2"/>
      <c r="NQW14" s="2"/>
      <c r="NQX14" s="2"/>
      <c r="NQY14" s="2"/>
      <c r="NQZ14" s="2"/>
      <c r="NRA14" s="2"/>
      <c r="NRB14" s="2"/>
      <c r="NRC14" s="2"/>
      <c r="NRD14" s="2"/>
      <c r="NRE14" s="2"/>
      <c r="NRF14" s="2"/>
      <c r="NRG14" s="2"/>
      <c r="NRH14" s="2"/>
      <c r="NRI14" s="2"/>
      <c r="NRJ14" s="2"/>
      <c r="NRK14" s="2"/>
      <c r="NRL14" s="2"/>
      <c r="NRM14" s="2"/>
      <c r="NRN14" s="2"/>
      <c r="NRO14" s="2"/>
      <c r="NRP14" s="2"/>
      <c r="NRQ14" s="2"/>
      <c r="NRR14" s="2"/>
      <c r="NRS14" s="2"/>
      <c r="NRT14" s="2"/>
      <c r="NRU14" s="2"/>
      <c r="NRV14" s="2"/>
      <c r="NRW14" s="2"/>
      <c r="NRX14" s="2"/>
      <c r="NRY14" s="2"/>
      <c r="NRZ14" s="2"/>
      <c r="NSA14" s="2"/>
      <c r="NSB14" s="2"/>
      <c r="NSC14" s="2"/>
      <c r="NSD14" s="2"/>
      <c r="NSE14" s="2"/>
      <c r="NSF14" s="2"/>
      <c r="NSG14" s="2"/>
      <c r="NSH14" s="2"/>
      <c r="NSI14" s="2"/>
      <c r="NSJ14" s="2"/>
      <c r="NSK14" s="2"/>
      <c r="NSL14" s="2"/>
      <c r="NSM14" s="2"/>
      <c r="NSN14" s="2"/>
      <c r="NSO14" s="2"/>
      <c r="NSP14" s="2"/>
      <c r="NSQ14" s="2"/>
      <c r="NSR14" s="2"/>
      <c r="NSS14" s="2"/>
      <c r="NST14" s="2"/>
      <c r="NSU14" s="2"/>
      <c r="NSV14" s="2"/>
      <c r="NSW14" s="2"/>
      <c r="NSX14" s="2"/>
      <c r="NSY14" s="2"/>
      <c r="NSZ14" s="2"/>
      <c r="NTA14" s="2"/>
      <c r="NTB14" s="2"/>
      <c r="NTC14" s="2"/>
      <c r="NTD14" s="2"/>
      <c r="NTE14" s="2"/>
      <c r="NTF14" s="2"/>
      <c r="NTG14" s="2"/>
      <c r="NTH14" s="2"/>
      <c r="NTI14" s="2"/>
      <c r="NTJ14" s="2"/>
      <c r="NTK14" s="2"/>
      <c r="NTL14" s="2"/>
      <c r="NTM14" s="2"/>
      <c r="NTN14" s="2"/>
      <c r="NTO14" s="2"/>
      <c r="NTP14" s="2"/>
      <c r="NTQ14" s="2"/>
      <c r="NTR14" s="2"/>
      <c r="NTS14" s="2"/>
      <c r="NTT14" s="2"/>
      <c r="NTU14" s="2"/>
      <c r="NTV14" s="2"/>
      <c r="NTW14" s="2"/>
      <c r="NTX14" s="2"/>
      <c r="NTY14" s="2"/>
      <c r="NTZ14" s="2"/>
      <c r="NUA14" s="2"/>
      <c r="NUB14" s="2"/>
      <c r="NUC14" s="2"/>
      <c r="NUD14" s="2"/>
      <c r="NUE14" s="2"/>
      <c r="NUF14" s="2"/>
      <c r="NUG14" s="2"/>
      <c r="NUH14" s="2"/>
      <c r="NUI14" s="2"/>
      <c r="NUJ14" s="2"/>
      <c r="NUK14" s="2"/>
      <c r="NUL14" s="2"/>
      <c r="NUM14" s="2"/>
      <c r="NUN14" s="2"/>
      <c r="NUO14" s="2"/>
      <c r="NUP14" s="2"/>
      <c r="NUQ14" s="2"/>
      <c r="NUR14" s="2"/>
      <c r="NUS14" s="2"/>
      <c r="NUT14" s="2"/>
      <c r="NUU14" s="2"/>
      <c r="NUV14" s="2"/>
      <c r="NUW14" s="2"/>
      <c r="NUX14" s="2"/>
      <c r="NUY14" s="2"/>
      <c r="NUZ14" s="2"/>
      <c r="NVA14" s="2"/>
      <c r="NVB14" s="2"/>
      <c r="NVC14" s="2"/>
      <c r="NVD14" s="2"/>
      <c r="NVE14" s="2"/>
      <c r="NVF14" s="2"/>
      <c r="NVG14" s="2"/>
      <c r="NVH14" s="2"/>
      <c r="NVI14" s="2"/>
      <c r="NVJ14" s="2"/>
      <c r="NVK14" s="2"/>
      <c r="NVL14" s="2"/>
      <c r="NVM14" s="2"/>
      <c r="NVN14" s="2"/>
      <c r="NVO14" s="2"/>
      <c r="NVP14" s="2"/>
      <c r="NVQ14" s="2"/>
      <c r="NVR14" s="2"/>
      <c r="NVS14" s="2"/>
      <c r="NVT14" s="2"/>
      <c r="NVU14" s="2"/>
      <c r="NVV14" s="2"/>
      <c r="NVW14" s="2"/>
      <c r="NVX14" s="2"/>
      <c r="NVY14" s="2"/>
      <c r="NVZ14" s="2"/>
      <c r="NWA14" s="2"/>
      <c r="NWB14" s="2"/>
      <c r="NWC14" s="2"/>
      <c r="NWD14" s="2"/>
      <c r="NWE14" s="2"/>
      <c r="NWF14" s="2"/>
      <c r="NWG14" s="2"/>
      <c r="NWH14" s="2"/>
      <c r="NWI14" s="2"/>
      <c r="NWJ14" s="2"/>
      <c r="NWK14" s="2"/>
      <c r="NWL14" s="2"/>
      <c r="NWM14" s="2"/>
      <c r="NWN14" s="2"/>
      <c r="NWO14" s="2"/>
      <c r="NWP14" s="2"/>
      <c r="NWQ14" s="2"/>
      <c r="NWR14" s="2"/>
      <c r="NWS14" s="2"/>
      <c r="NWT14" s="2"/>
      <c r="NWU14" s="2"/>
      <c r="NWV14" s="2"/>
      <c r="NWW14" s="2"/>
      <c r="NWX14" s="2"/>
      <c r="NWY14" s="2"/>
      <c r="NWZ14" s="2"/>
      <c r="NXA14" s="2"/>
      <c r="NXB14" s="2"/>
      <c r="NXC14" s="2"/>
      <c r="NXD14" s="2"/>
      <c r="NXE14" s="2"/>
      <c r="NXF14" s="2"/>
      <c r="NXG14" s="2"/>
      <c r="NXH14" s="2"/>
      <c r="NXI14" s="2"/>
      <c r="NXJ14" s="2"/>
      <c r="NXK14" s="2"/>
      <c r="NXL14" s="2"/>
      <c r="NXM14" s="2"/>
      <c r="NXN14" s="2"/>
      <c r="NXO14" s="2"/>
      <c r="NXP14" s="2"/>
      <c r="NXQ14" s="2"/>
      <c r="NXR14" s="2"/>
      <c r="NXS14" s="2"/>
      <c r="NXT14" s="2"/>
      <c r="NXU14" s="2"/>
      <c r="NXV14" s="2"/>
      <c r="NXW14" s="2"/>
      <c r="NXX14" s="2"/>
      <c r="NXY14" s="2"/>
      <c r="NXZ14" s="2"/>
      <c r="NYA14" s="2"/>
      <c r="NYB14" s="2"/>
      <c r="NYC14" s="2"/>
      <c r="NYD14" s="2"/>
      <c r="NYE14" s="2"/>
      <c r="NYF14" s="2"/>
      <c r="NYG14" s="2"/>
      <c r="NYH14" s="2"/>
      <c r="NYI14" s="2"/>
      <c r="NYJ14" s="2"/>
      <c r="NYK14" s="2"/>
      <c r="NYL14" s="2"/>
      <c r="NYM14" s="2"/>
      <c r="NYN14" s="2"/>
      <c r="NYO14" s="2"/>
      <c r="NYP14" s="2"/>
      <c r="NYQ14" s="2"/>
      <c r="NYR14" s="2"/>
      <c r="NYS14" s="2"/>
      <c r="NYT14" s="2"/>
      <c r="NYU14" s="2"/>
      <c r="NYV14" s="2"/>
      <c r="NYW14" s="2"/>
      <c r="NYX14" s="2"/>
      <c r="NYY14" s="2"/>
      <c r="NYZ14" s="2"/>
      <c r="NZA14" s="2"/>
      <c r="NZB14" s="2"/>
      <c r="NZC14" s="2"/>
      <c r="NZD14" s="2"/>
      <c r="NZE14" s="2"/>
      <c r="NZF14" s="2"/>
      <c r="NZG14" s="2"/>
      <c r="NZH14" s="2"/>
      <c r="NZI14" s="2"/>
      <c r="NZJ14" s="2"/>
      <c r="NZK14" s="2"/>
      <c r="NZL14" s="2"/>
      <c r="NZM14" s="2"/>
      <c r="NZN14" s="2"/>
      <c r="NZO14" s="2"/>
      <c r="NZP14" s="2"/>
      <c r="NZQ14" s="2"/>
      <c r="NZR14" s="2"/>
      <c r="NZS14" s="2"/>
      <c r="NZT14" s="2"/>
      <c r="NZU14" s="2"/>
      <c r="NZV14" s="2"/>
      <c r="NZW14" s="2"/>
      <c r="NZX14" s="2"/>
      <c r="NZY14" s="2"/>
      <c r="NZZ14" s="2"/>
      <c r="OAA14" s="2"/>
      <c r="OAB14" s="2"/>
      <c r="OAC14" s="2"/>
      <c r="OAD14" s="2"/>
      <c r="OAE14" s="2"/>
      <c r="OAF14" s="2"/>
      <c r="OAG14" s="2"/>
      <c r="OAH14" s="2"/>
      <c r="OAI14" s="2"/>
      <c r="OAJ14" s="2"/>
      <c r="OAK14" s="2"/>
      <c r="OAL14" s="2"/>
      <c r="OAM14" s="2"/>
      <c r="OAN14" s="2"/>
      <c r="OAO14" s="2"/>
      <c r="OAP14" s="2"/>
      <c r="OAQ14" s="2"/>
      <c r="OAR14" s="2"/>
      <c r="OAS14" s="2"/>
      <c r="OAT14" s="2"/>
      <c r="OAU14" s="2"/>
      <c r="OAV14" s="2"/>
      <c r="OAW14" s="2"/>
      <c r="OAX14" s="2"/>
      <c r="OAY14" s="2"/>
      <c r="OAZ14" s="2"/>
      <c r="OBA14" s="2"/>
      <c r="OBB14" s="2"/>
      <c r="OBC14" s="2"/>
      <c r="OBD14" s="2"/>
      <c r="OBE14" s="2"/>
      <c r="OBF14" s="2"/>
      <c r="OBG14" s="2"/>
      <c r="OBH14" s="2"/>
      <c r="OBI14" s="2"/>
      <c r="OBJ14" s="2"/>
      <c r="OBK14" s="2"/>
      <c r="OBL14" s="2"/>
      <c r="OBM14" s="2"/>
      <c r="OBN14" s="2"/>
      <c r="OBO14" s="2"/>
      <c r="OBP14" s="2"/>
      <c r="OBQ14" s="2"/>
      <c r="OBR14" s="2"/>
      <c r="OBS14" s="2"/>
      <c r="OBT14" s="2"/>
      <c r="OBU14" s="2"/>
      <c r="OBV14" s="2"/>
      <c r="OBW14" s="2"/>
      <c r="OBX14" s="2"/>
      <c r="OBY14" s="2"/>
      <c r="OBZ14" s="2"/>
      <c r="OCA14" s="2"/>
      <c r="OCB14" s="2"/>
      <c r="OCC14" s="2"/>
      <c r="OCD14" s="2"/>
      <c r="OCE14" s="2"/>
      <c r="OCF14" s="2"/>
      <c r="OCG14" s="2"/>
      <c r="OCH14" s="2"/>
      <c r="OCI14" s="2"/>
      <c r="OCJ14" s="2"/>
      <c r="OCK14" s="2"/>
      <c r="OCL14" s="2"/>
      <c r="OCM14" s="2"/>
      <c r="OCN14" s="2"/>
      <c r="OCO14" s="2"/>
      <c r="OCP14" s="2"/>
      <c r="OCQ14" s="2"/>
      <c r="OCR14" s="2"/>
      <c r="OCS14" s="2"/>
      <c r="OCT14" s="2"/>
      <c r="OCU14" s="2"/>
      <c r="OCV14" s="2"/>
      <c r="OCW14" s="2"/>
      <c r="OCX14" s="2"/>
      <c r="OCY14" s="2"/>
      <c r="OCZ14" s="2"/>
      <c r="ODA14" s="2"/>
      <c r="ODB14" s="2"/>
      <c r="ODC14" s="2"/>
      <c r="ODD14" s="2"/>
      <c r="ODE14" s="2"/>
      <c r="ODF14" s="2"/>
      <c r="ODG14" s="2"/>
      <c r="ODH14" s="2"/>
      <c r="ODI14" s="2"/>
      <c r="ODJ14" s="2"/>
      <c r="ODK14" s="2"/>
      <c r="ODL14" s="2"/>
      <c r="ODM14" s="2"/>
      <c r="ODN14" s="2"/>
      <c r="ODO14" s="2"/>
      <c r="ODP14" s="2"/>
      <c r="ODQ14" s="2"/>
      <c r="ODR14" s="2"/>
      <c r="ODS14" s="2"/>
      <c r="ODT14" s="2"/>
      <c r="ODU14" s="2"/>
      <c r="ODV14" s="2"/>
      <c r="ODW14" s="2"/>
      <c r="ODX14" s="2"/>
      <c r="ODY14" s="2"/>
      <c r="ODZ14" s="2"/>
      <c r="OEA14" s="2"/>
      <c r="OEB14" s="2"/>
      <c r="OEC14" s="2"/>
      <c r="OED14" s="2"/>
      <c r="OEE14" s="2"/>
      <c r="OEF14" s="2"/>
      <c r="OEG14" s="2"/>
      <c r="OEH14" s="2"/>
      <c r="OEI14" s="2"/>
      <c r="OEJ14" s="2"/>
      <c r="OEK14" s="2"/>
      <c r="OEL14" s="2"/>
      <c r="OEM14" s="2"/>
      <c r="OEN14" s="2"/>
      <c r="OEO14" s="2"/>
      <c r="OEP14" s="2"/>
      <c r="OEQ14" s="2"/>
      <c r="OER14" s="2"/>
      <c r="OES14" s="2"/>
      <c r="OET14" s="2"/>
      <c r="OEU14" s="2"/>
      <c r="OEV14" s="2"/>
      <c r="OEW14" s="2"/>
      <c r="OEX14" s="2"/>
      <c r="OEY14" s="2"/>
      <c r="OEZ14" s="2"/>
      <c r="OFA14" s="2"/>
      <c r="OFB14" s="2"/>
      <c r="OFC14" s="2"/>
      <c r="OFD14" s="2"/>
      <c r="OFE14" s="2"/>
      <c r="OFF14" s="2"/>
      <c r="OFG14" s="2"/>
      <c r="OFH14" s="2"/>
      <c r="OFI14" s="2"/>
      <c r="OFJ14" s="2"/>
      <c r="OFK14" s="2"/>
      <c r="OFL14" s="2"/>
      <c r="OFM14" s="2"/>
      <c r="OFN14" s="2"/>
      <c r="OFO14" s="2"/>
      <c r="OFP14" s="2"/>
      <c r="OFQ14" s="2"/>
      <c r="OFR14" s="2"/>
      <c r="OFS14" s="2"/>
      <c r="OFT14" s="2"/>
      <c r="OFU14" s="2"/>
      <c r="OFV14" s="2"/>
      <c r="OFW14" s="2"/>
      <c r="OFX14" s="2"/>
      <c r="OFY14" s="2"/>
      <c r="OFZ14" s="2"/>
      <c r="OGA14" s="2"/>
      <c r="OGB14" s="2"/>
      <c r="OGC14" s="2"/>
      <c r="OGD14" s="2"/>
      <c r="OGE14" s="2"/>
      <c r="OGF14" s="2"/>
      <c r="OGG14" s="2"/>
      <c r="OGH14" s="2"/>
      <c r="OGI14" s="2"/>
      <c r="OGJ14" s="2"/>
      <c r="OGK14" s="2"/>
      <c r="OGL14" s="2"/>
      <c r="OGM14" s="2"/>
      <c r="OGN14" s="2"/>
      <c r="OGO14" s="2"/>
      <c r="OGP14" s="2"/>
      <c r="OGQ14" s="2"/>
      <c r="OGR14" s="2"/>
      <c r="OGS14" s="2"/>
      <c r="OGT14" s="2"/>
      <c r="OGU14" s="2"/>
      <c r="OGV14" s="2"/>
      <c r="OGW14" s="2"/>
      <c r="OGX14" s="2"/>
      <c r="OGY14" s="2"/>
      <c r="OGZ14" s="2"/>
      <c r="OHA14" s="2"/>
      <c r="OHB14" s="2"/>
      <c r="OHC14" s="2"/>
      <c r="OHD14" s="2"/>
      <c r="OHE14" s="2"/>
      <c r="OHF14" s="2"/>
      <c r="OHG14" s="2"/>
      <c r="OHH14" s="2"/>
      <c r="OHI14" s="2"/>
      <c r="OHJ14" s="2"/>
      <c r="OHK14" s="2"/>
      <c r="OHL14" s="2"/>
      <c r="OHM14" s="2"/>
      <c r="OHN14" s="2"/>
      <c r="OHO14" s="2"/>
      <c r="OHP14" s="2"/>
      <c r="OHQ14" s="2"/>
      <c r="OHR14" s="2"/>
      <c r="OHS14" s="2"/>
      <c r="OHT14" s="2"/>
      <c r="OHU14" s="2"/>
      <c r="OHV14" s="2"/>
      <c r="OHW14" s="2"/>
      <c r="OHX14" s="2"/>
      <c r="OHY14" s="2"/>
      <c r="OHZ14" s="2"/>
      <c r="OIA14" s="2"/>
      <c r="OIB14" s="2"/>
      <c r="OIC14" s="2"/>
      <c r="OID14" s="2"/>
      <c r="OIE14" s="2"/>
      <c r="OIF14" s="2"/>
      <c r="OIG14" s="2"/>
      <c r="OIH14" s="2"/>
      <c r="OII14" s="2"/>
      <c r="OIJ14" s="2"/>
      <c r="OIK14" s="2"/>
      <c r="OIL14" s="2"/>
      <c r="OIM14" s="2"/>
      <c r="OIN14" s="2"/>
      <c r="OIO14" s="2"/>
      <c r="OIP14" s="2"/>
      <c r="OIQ14" s="2"/>
      <c r="OIR14" s="2"/>
      <c r="OIS14" s="2"/>
      <c r="OIT14" s="2"/>
      <c r="OIU14" s="2"/>
      <c r="OIV14" s="2"/>
      <c r="OIW14" s="2"/>
      <c r="OIX14" s="2"/>
      <c r="OIY14" s="2"/>
      <c r="OIZ14" s="2"/>
      <c r="OJA14" s="2"/>
      <c r="OJB14" s="2"/>
      <c r="OJC14" s="2"/>
      <c r="OJD14" s="2"/>
      <c r="OJE14" s="2"/>
      <c r="OJF14" s="2"/>
      <c r="OJG14" s="2"/>
      <c r="OJH14" s="2"/>
      <c r="OJI14" s="2"/>
      <c r="OJJ14" s="2"/>
      <c r="OJK14" s="2"/>
      <c r="OJL14" s="2"/>
      <c r="OJM14" s="2"/>
      <c r="OJN14" s="2"/>
      <c r="OJO14" s="2"/>
      <c r="OJP14" s="2"/>
      <c r="OJQ14" s="2"/>
      <c r="OJR14" s="2"/>
      <c r="OJS14" s="2"/>
      <c r="OJT14" s="2"/>
      <c r="OJU14" s="2"/>
      <c r="OJV14" s="2"/>
      <c r="OJW14" s="2"/>
      <c r="OJX14" s="2"/>
      <c r="OJY14" s="2"/>
      <c r="OJZ14" s="2"/>
      <c r="OKA14" s="2"/>
      <c r="OKB14" s="2"/>
      <c r="OKC14" s="2"/>
      <c r="OKD14" s="2"/>
      <c r="OKE14" s="2"/>
      <c r="OKF14" s="2"/>
      <c r="OKG14" s="2"/>
      <c r="OKH14" s="2"/>
      <c r="OKI14" s="2"/>
      <c r="OKJ14" s="2"/>
      <c r="OKK14" s="2"/>
      <c r="OKL14" s="2"/>
      <c r="OKM14" s="2"/>
      <c r="OKN14" s="2"/>
      <c r="OKO14" s="2"/>
      <c r="OKP14" s="2"/>
      <c r="OKQ14" s="2"/>
      <c r="OKR14" s="2"/>
      <c r="OKS14" s="2"/>
      <c r="OKT14" s="2"/>
      <c r="OKU14" s="2"/>
      <c r="OKV14" s="2"/>
      <c r="OKW14" s="2"/>
      <c r="OKX14" s="2"/>
      <c r="OKY14" s="2"/>
      <c r="OKZ14" s="2"/>
      <c r="OLA14" s="2"/>
      <c r="OLB14" s="2"/>
      <c r="OLC14" s="2"/>
      <c r="OLD14" s="2"/>
      <c r="OLE14" s="2"/>
      <c r="OLF14" s="2"/>
      <c r="OLG14" s="2"/>
      <c r="OLH14" s="2"/>
      <c r="OLI14" s="2"/>
      <c r="OLJ14" s="2"/>
      <c r="OLK14" s="2"/>
      <c r="OLL14" s="2"/>
      <c r="OLM14" s="2"/>
      <c r="OLN14" s="2"/>
      <c r="OLO14" s="2"/>
      <c r="OLP14" s="2"/>
      <c r="OLQ14" s="2"/>
      <c r="OLR14" s="2"/>
      <c r="OLS14" s="2"/>
      <c r="OLT14" s="2"/>
      <c r="OLU14" s="2"/>
      <c r="OLV14" s="2"/>
      <c r="OLW14" s="2"/>
      <c r="OLX14" s="2"/>
      <c r="OLY14" s="2"/>
      <c r="OLZ14" s="2"/>
      <c r="OMA14" s="2"/>
      <c r="OMB14" s="2"/>
      <c r="OMC14" s="2"/>
      <c r="OMD14" s="2"/>
      <c r="OME14" s="2"/>
      <c r="OMF14" s="2"/>
      <c r="OMG14" s="2"/>
      <c r="OMH14" s="2"/>
      <c r="OMI14" s="2"/>
      <c r="OMJ14" s="2"/>
      <c r="OMK14" s="2"/>
      <c r="OML14" s="2"/>
      <c r="OMM14" s="2"/>
      <c r="OMN14" s="2"/>
      <c r="OMO14" s="2"/>
      <c r="OMP14" s="2"/>
      <c r="OMQ14" s="2"/>
      <c r="OMR14" s="2"/>
      <c r="OMS14" s="2"/>
      <c r="OMT14" s="2"/>
      <c r="OMU14" s="2"/>
      <c r="OMV14" s="2"/>
      <c r="OMW14" s="2"/>
      <c r="OMX14" s="2"/>
      <c r="OMY14" s="2"/>
      <c r="OMZ14" s="2"/>
      <c r="ONA14" s="2"/>
      <c r="ONB14" s="2"/>
      <c r="ONC14" s="2"/>
      <c r="OND14" s="2"/>
      <c r="ONE14" s="2"/>
      <c r="ONF14" s="2"/>
      <c r="ONG14" s="2"/>
      <c r="ONH14" s="2"/>
      <c r="ONI14" s="2"/>
      <c r="ONJ14" s="2"/>
      <c r="ONK14" s="2"/>
      <c r="ONL14" s="2"/>
      <c r="ONM14" s="2"/>
      <c r="ONN14" s="2"/>
      <c r="ONO14" s="2"/>
      <c r="ONP14" s="2"/>
      <c r="ONQ14" s="2"/>
      <c r="ONR14" s="2"/>
      <c r="ONS14" s="2"/>
      <c r="ONT14" s="2"/>
      <c r="ONU14" s="2"/>
      <c r="ONV14" s="2"/>
      <c r="ONW14" s="2"/>
      <c r="ONX14" s="2"/>
      <c r="ONY14" s="2"/>
      <c r="ONZ14" s="2"/>
      <c r="OOA14" s="2"/>
      <c r="OOB14" s="2"/>
      <c r="OOC14" s="2"/>
      <c r="OOD14" s="2"/>
      <c r="OOE14" s="2"/>
      <c r="OOF14" s="2"/>
      <c r="OOG14" s="2"/>
      <c r="OOH14" s="2"/>
      <c r="OOI14" s="2"/>
      <c r="OOJ14" s="2"/>
      <c r="OOK14" s="2"/>
      <c r="OOL14" s="2"/>
      <c r="OOM14" s="2"/>
      <c r="OON14" s="2"/>
      <c r="OOO14" s="2"/>
      <c r="OOP14" s="2"/>
      <c r="OOQ14" s="2"/>
      <c r="OOR14" s="2"/>
      <c r="OOS14" s="2"/>
      <c r="OOT14" s="2"/>
      <c r="OOU14" s="2"/>
      <c r="OOV14" s="2"/>
      <c r="OOW14" s="2"/>
      <c r="OOX14" s="2"/>
      <c r="OOY14" s="2"/>
      <c r="OOZ14" s="2"/>
      <c r="OPA14" s="2"/>
      <c r="OPB14" s="2"/>
      <c r="OPC14" s="2"/>
      <c r="OPD14" s="2"/>
      <c r="OPE14" s="2"/>
      <c r="OPF14" s="2"/>
      <c r="OPG14" s="2"/>
      <c r="OPH14" s="2"/>
      <c r="OPI14" s="2"/>
      <c r="OPJ14" s="2"/>
      <c r="OPK14" s="2"/>
      <c r="OPL14" s="2"/>
      <c r="OPM14" s="2"/>
      <c r="OPN14" s="2"/>
      <c r="OPO14" s="2"/>
      <c r="OPP14" s="2"/>
      <c r="OPQ14" s="2"/>
      <c r="OPR14" s="2"/>
      <c r="OPS14" s="2"/>
      <c r="OPT14" s="2"/>
      <c r="OPU14" s="2"/>
      <c r="OPV14" s="2"/>
      <c r="OPW14" s="2"/>
      <c r="OPX14" s="2"/>
      <c r="OPY14" s="2"/>
      <c r="OPZ14" s="2"/>
      <c r="OQA14" s="2"/>
      <c r="OQB14" s="2"/>
      <c r="OQC14" s="2"/>
      <c r="OQD14" s="2"/>
      <c r="OQE14" s="2"/>
      <c r="OQF14" s="2"/>
      <c r="OQG14" s="2"/>
      <c r="OQH14" s="2"/>
      <c r="OQI14" s="2"/>
      <c r="OQJ14" s="2"/>
      <c r="OQK14" s="2"/>
      <c r="OQL14" s="2"/>
      <c r="OQM14" s="2"/>
      <c r="OQN14" s="2"/>
      <c r="OQO14" s="2"/>
      <c r="OQP14" s="2"/>
      <c r="OQQ14" s="2"/>
      <c r="OQR14" s="2"/>
      <c r="OQS14" s="2"/>
      <c r="OQT14" s="2"/>
      <c r="OQU14" s="2"/>
      <c r="OQV14" s="2"/>
      <c r="OQW14" s="2"/>
      <c r="OQX14" s="2"/>
      <c r="OQY14" s="2"/>
      <c r="OQZ14" s="2"/>
      <c r="ORA14" s="2"/>
      <c r="ORB14" s="2"/>
      <c r="ORC14" s="2"/>
      <c r="ORD14" s="2"/>
      <c r="ORE14" s="2"/>
      <c r="ORF14" s="2"/>
      <c r="ORG14" s="2"/>
      <c r="ORH14" s="2"/>
      <c r="ORI14" s="2"/>
      <c r="ORJ14" s="2"/>
      <c r="ORK14" s="2"/>
      <c r="ORL14" s="2"/>
      <c r="ORM14" s="2"/>
      <c r="ORN14" s="2"/>
      <c r="ORO14" s="2"/>
      <c r="ORP14" s="2"/>
      <c r="ORQ14" s="2"/>
      <c r="ORR14" s="2"/>
      <c r="ORS14" s="2"/>
      <c r="ORT14" s="2"/>
      <c r="ORU14" s="2"/>
      <c r="ORV14" s="2"/>
      <c r="ORW14" s="2"/>
      <c r="ORX14" s="2"/>
      <c r="ORY14" s="2"/>
      <c r="ORZ14" s="2"/>
      <c r="OSA14" s="2"/>
      <c r="OSB14" s="2"/>
      <c r="OSC14" s="2"/>
      <c r="OSD14" s="2"/>
      <c r="OSE14" s="2"/>
      <c r="OSF14" s="2"/>
      <c r="OSG14" s="2"/>
      <c r="OSH14" s="2"/>
      <c r="OSI14" s="2"/>
      <c r="OSJ14" s="2"/>
      <c r="OSK14" s="2"/>
      <c r="OSL14" s="2"/>
      <c r="OSM14" s="2"/>
      <c r="OSN14" s="2"/>
      <c r="OSO14" s="2"/>
      <c r="OSP14" s="2"/>
      <c r="OSQ14" s="2"/>
      <c r="OSR14" s="2"/>
      <c r="OSS14" s="2"/>
      <c r="OST14" s="2"/>
      <c r="OSU14" s="2"/>
      <c r="OSV14" s="2"/>
      <c r="OSW14" s="2"/>
      <c r="OSX14" s="2"/>
      <c r="OSY14" s="2"/>
      <c r="OSZ14" s="2"/>
      <c r="OTA14" s="2"/>
      <c r="OTB14" s="2"/>
      <c r="OTC14" s="2"/>
      <c r="OTD14" s="2"/>
      <c r="OTE14" s="2"/>
      <c r="OTF14" s="2"/>
      <c r="OTG14" s="2"/>
      <c r="OTH14" s="2"/>
      <c r="OTI14" s="2"/>
      <c r="OTJ14" s="2"/>
      <c r="OTK14" s="2"/>
      <c r="OTL14" s="2"/>
      <c r="OTM14" s="2"/>
      <c r="OTN14" s="2"/>
      <c r="OTO14" s="2"/>
      <c r="OTP14" s="2"/>
      <c r="OTQ14" s="2"/>
      <c r="OTR14" s="2"/>
      <c r="OTS14" s="2"/>
      <c r="OTT14" s="2"/>
      <c r="OTU14" s="2"/>
      <c r="OTV14" s="2"/>
      <c r="OTW14" s="2"/>
      <c r="OTX14" s="2"/>
      <c r="OTY14" s="2"/>
      <c r="OTZ14" s="2"/>
      <c r="OUA14" s="2"/>
      <c r="OUB14" s="2"/>
      <c r="OUC14" s="2"/>
      <c r="OUD14" s="2"/>
      <c r="OUE14" s="2"/>
      <c r="OUF14" s="2"/>
      <c r="OUG14" s="2"/>
      <c r="OUH14" s="2"/>
      <c r="OUI14" s="2"/>
      <c r="OUJ14" s="2"/>
      <c r="OUK14" s="2"/>
      <c r="OUL14" s="2"/>
      <c r="OUM14" s="2"/>
      <c r="OUN14" s="2"/>
      <c r="OUO14" s="2"/>
      <c r="OUP14" s="2"/>
      <c r="OUQ14" s="2"/>
      <c r="OUR14" s="2"/>
      <c r="OUS14" s="2"/>
      <c r="OUT14" s="2"/>
      <c r="OUU14" s="2"/>
      <c r="OUV14" s="2"/>
      <c r="OUW14" s="2"/>
      <c r="OUX14" s="2"/>
      <c r="OUY14" s="2"/>
      <c r="OUZ14" s="2"/>
      <c r="OVA14" s="2"/>
      <c r="OVB14" s="2"/>
      <c r="OVC14" s="2"/>
      <c r="OVD14" s="2"/>
      <c r="OVE14" s="2"/>
      <c r="OVF14" s="2"/>
      <c r="OVG14" s="2"/>
      <c r="OVH14" s="2"/>
      <c r="OVI14" s="2"/>
      <c r="OVJ14" s="2"/>
      <c r="OVK14" s="2"/>
      <c r="OVL14" s="2"/>
      <c r="OVM14" s="2"/>
      <c r="OVN14" s="2"/>
      <c r="OVO14" s="2"/>
      <c r="OVP14" s="2"/>
      <c r="OVQ14" s="2"/>
      <c r="OVR14" s="2"/>
      <c r="OVS14" s="2"/>
      <c r="OVT14" s="2"/>
      <c r="OVU14" s="2"/>
      <c r="OVV14" s="2"/>
      <c r="OVW14" s="2"/>
      <c r="OVX14" s="2"/>
      <c r="OVY14" s="2"/>
      <c r="OVZ14" s="2"/>
      <c r="OWA14" s="2"/>
      <c r="OWB14" s="2"/>
      <c r="OWC14" s="2"/>
      <c r="OWD14" s="2"/>
      <c r="OWE14" s="2"/>
      <c r="OWF14" s="2"/>
      <c r="OWG14" s="2"/>
      <c r="OWH14" s="2"/>
      <c r="OWI14" s="2"/>
      <c r="OWJ14" s="2"/>
      <c r="OWK14" s="2"/>
      <c r="OWL14" s="2"/>
      <c r="OWM14" s="2"/>
      <c r="OWN14" s="2"/>
      <c r="OWO14" s="2"/>
      <c r="OWP14" s="2"/>
      <c r="OWQ14" s="2"/>
      <c r="OWR14" s="2"/>
      <c r="OWS14" s="2"/>
      <c r="OWT14" s="2"/>
      <c r="OWU14" s="2"/>
      <c r="OWV14" s="2"/>
      <c r="OWW14" s="2"/>
      <c r="OWX14" s="2"/>
      <c r="OWY14" s="2"/>
      <c r="OWZ14" s="2"/>
      <c r="OXA14" s="2"/>
      <c r="OXB14" s="2"/>
      <c r="OXC14" s="2"/>
      <c r="OXD14" s="2"/>
      <c r="OXE14" s="2"/>
      <c r="OXF14" s="2"/>
      <c r="OXG14" s="2"/>
      <c r="OXH14" s="2"/>
      <c r="OXI14" s="2"/>
      <c r="OXJ14" s="2"/>
      <c r="OXK14" s="2"/>
      <c r="OXL14" s="2"/>
      <c r="OXM14" s="2"/>
      <c r="OXN14" s="2"/>
      <c r="OXO14" s="2"/>
      <c r="OXP14" s="2"/>
      <c r="OXQ14" s="2"/>
      <c r="OXR14" s="2"/>
      <c r="OXS14" s="2"/>
      <c r="OXT14" s="2"/>
      <c r="OXU14" s="2"/>
      <c r="OXV14" s="2"/>
      <c r="OXW14" s="2"/>
      <c r="OXX14" s="2"/>
      <c r="OXY14" s="2"/>
      <c r="OXZ14" s="2"/>
      <c r="OYA14" s="2"/>
      <c r="OYB14" s="2"/>
      <c r="OYC14" s="2"/>
      <c r="OYD14" s="2"/>
      <c r="OYE14" s="2"/>
      <c r="OYF14" s="2"/>
      <c r="OYG14" s="2"/>
      <c r="OYH14" s="2"/>
      <c r="OYI14" s="2"/>
      <c r="OYJ14" s="2"/>
      <c r="OYK14" s="2"/>
      <c r="OYL14" s="2"/>
      <c r="OYM14" s="2"/>
      <c r="OYN14" s="2"/>
      <c r="OYO14" s="2"/>
      <c r="OYP14" s="2"/>
      <c r="OYQ14" s="2"/>
      <c r="OYR14" s="2"/>
      <c r="OYS14" s="2"/>
      <c r="OYT14" s="2"/>
      <c r="OYU14" s="2"/>
      <c r="OYV14" s="2"/>
      <c r="OYW14" s="2"/>
      <c r="OYX14" s="2"/>
      <c r="OYY14" s="2"/>
      <c r="OYZ14" s="2"/>
      <c r="OZA14" s="2"/>
      <c r="OZB14" s="2"/>
      <c r="OZC14" s="2"/>
      <c r="OZD14" s="2"/>
      <c r="OZE14" s="2"/>
      <c r="OZF14" s="2"/>
      <c r="OZG14" s="2"/>
      <c r="OZH14" s="2"/>
      <c r="OZI14" s="2"/>
      <c r="OZJ14" s="2"/>
      <c r="OZK14" s="2"/>
      <c r="OZL14" s="2"/>
      <c r="OZM14" s="2"/>
      <c r="OZN14" s="2"/>
      <c r="OZO14" s="2"/>
      <c r="OZP14" s="2"/>
      <c r="OZQ14" s="2"/>
      <c r="OZR14" s="2"/>
      <c r="OZS14" s="2"/>
      <c r="OZT14" s="2"/>
      <c r="OZU14" s="2"/>
      <c r="OZV14" s="2"/>
      <c r="OZW14" s="2"/>
      <c r="OZX14" s="2"/>
      <c r="OZY14" s="2"/>
      <c r="OZZ14" s="2"/>
      <c r="PAA14" s="2"/>
      <c r="PAB14" s="2"/>
      <c r="PAC14" s="2"/>
      <c r="PAD14" s="2"/>
      <c r="PAE14" s="2"/>
      <c r="PAF14" s="2"/>
      <c r="PAG14" s="2"/>
      <c r="PAH14" s="2"/>
      <c r="PAI14" s="2"/>
      <c r="PAJ14" s="2"/>
      <c r="PAK14" s="2"/>
      <c r="PAL14" s="2"/>
      <c r="PAM14" s="2"/>
      <c r="PAN14" s="2"/>
      <c r="PAO14" s="2"/>
      <c r="PAP14" s="2"/>
      <c r="PAQ14" s="2"/>
      <c r="PAR14" s="2"/>
      <c r="PAS14" s="2"/>
      <c r="PAT14" s="2"/>
      <c r="PAU14" s="2"/>
      <c r="PAV14" s="2"/>
      <c r="PAW14" s="2"/>
      <c r="PAX14" s="2"/>
      <c r="PAY14" s="2"/>
      <c r="PAZ14" s="2"/>
      <c r="PBA14" s="2"/>
      <c r="PBB14" s="2"/>
      <c r="PBC14" s="2"/>
      <c r="PBD14" s="2"/>
      <c r="PBE14" s="2"/>
      <c r="PBF14" s="2"/>
      <c r="PBG14" s="2"/>
      <c r="PBH14" s="2"/>
      <c r="PBI14" s="2"/>
      <c r="PBJ14" s="2"/>
      <c r="PBK14" s="2"/>
      <c r="PBL14" s="2"/>
      <c r="PBM14" s="2"/>
      <c r="PBN14" s="2"/>
      <c r="PBO14" s="2"/>
      <c r="PBP14" s="2"/>
      <c r="PBQ14" s="2"/>
      <c r="PBR14" s="2"/>
      <c r="PBS14" s="2"/>
      <c r="PBT14" s="2"/>
      <c r="PBU14" s="2"/>
      <c r="PBV14" s="2"/>
      <c r="PBW14" s="2"/>
      <c r="PBX14" s="2"/>
      <c r="PBY14" s="2"/>
      <c r="PBZ14" s="2"/>
      <c r="PCA14" s="2"/>
      <c r="PCB14" s="2"/>
      <c r="PCC14" s="2"/>
      <c r="PCD14" s="2"/>
      <c r="PCE14" s="2"/>
      <c r="PCF14" s="2"/>
      <c r="PCG14" s="2"/>
      <c r="PCH14" s="2"/>
      <c r="PCI14" s="2"/>
      <c r="PCJ14" s="2"/>
      <c r="PCK14" s="2"/>
      <c r="PCL14" s="2"/>
      <c r="PCM14" s="2"/>
      <c r="PCN14" s="2"/>
      <c r="PCO14" s="2"/>
      <c r="PCP14" s="2"/>
      <c r="PCQ14" s="2"/>
      <c r="PCR14" s="2"/>
      <c r="PCS14" s="2"/>
      <c r="PCT14" s="2"/>
      <c r="PCU14" s="2"/>
      <c r="PCV14" s="2"/>
      <c r="PCW14" s="2"/>
      <c r="PCX14" s="2"/>
      <c r="PCY14" s="2"/>
      <c r="PCZ14" s="2"/>
      <c r="PDA14" s="2"/>
      <c r="PDB14" s="2"/>
      <c r="PDC14" s="2"/>
      <c r="PDD14" s="2"/>
      <c r="PDE14" s="2"/>
      <c r="PDF14" s="2"/>
      <c r="PDG14" s="2"/>
      <c r="PDH14" s="2"/>
      <c r="PDI14" s="2"/>
      <c r="PDJ14" s="2"/>
      <c r="PDK14" s="2"/>
      <c r="PDL14" s="2"/>
      <c r="PDM14" s="2"/>
      <c r="PDN14" s="2"/>
      <c r="PDO14" s="2"/>
      <c r="PDP14" s="2"/>
      <c r="PDQ14" s="2"/>
      <c r="PDR14" s="2"/>
      <c r="PDS14" s="2"/>
      <c r="PDT14" s="2"/>
      <c r="PDU14" s="2"/>
      <c r="PDV14" s="2"/>
      <c r="PDW14" s="2"/>
      <c r="PDX14" s="2"/>
      <c r="PDY14" s="2"/>
      <c r="PDZ14" s="2"/>
      <c r="PEA14" s="2"/>
      <c r="PEB14" s="2"/>
      <c r="PEC14" s="2"/>
      <c r="PED14" s="2"/>
      <c r="PEE14" s="2"/>
      <c r="PEF14" s="2"/>
      <c r="PEG14" s="2"/>
      <c r="PEH14" s="2"/>
      <c r="PEI14" s="2"/>
      <c r="PEJ14" s="2"/>
      <c r="PEK14" s="2"/>
      <c r="PEL14" s="2"/>
      <c r="PEM14" s="2"/>
      <c r="PEN14" s="2"/>
      <c r="PEO14" s="2"/>
      <c r="PEP14" s="2"/>
      <c r="PEQ14" s="2"/>
      <c r="PER14" s="2"/>
      <c r="PES14" s="2"/>
      <c r="PET14" s="2"/>
      <c r="PEU14" s="2"/>
      <c r="PEV14" s="2"/>
      <c r="PEW14" s="2"/>
      <c r="PEX14" s="2"/>
      <c r="PEY14" s="2"/>
      <c r="PEZ14" s="2"/>
      <c r="PFA14" s="2"/>
      <c r="PFB14" s="2"/>
      <c r="PFC14" s="2"/>
      <c r="PFD14" s="2"/>
      <c r="PFE14" s="2"/>
      <c r="PFF14" s="2"/>
      <c r="PFG14" s="2"/>
      <c r="PFH14" s="2"/>
      <c r="PFI14" s="2"/>
      <c r="PFJ14" s="2"/>
      <c r="PFK14" s="2"/>
      <c r="PFL14" s="2"/>
      <c r="PFM14" s="2"/>
      <c r="PFN14" s="2"/>
      <c r="PFO14" s="2"/>
      <c r="PFP14" s="2"/>
      <c r="PFQ14" s="2"/>
      <c r="PFR14" s="2"/>
      <c r="PFS14" s="2"/>
      <c r="PFT14" s="2"/>
      <c r="PFU14" s="2"/>
      <c r="PFV14" s="2"/>
      <c r="PFW14" s="2"/>
      <c r="PFX14" s="2"/>
      <c r="PFY14" s="2"/>
      <c r="PFZ14" s="2"/>
      <c r="PGA14" s="2"/>
      <c r="PGB14" s="2"/>
      <c r="PGC14" s="2"/>
      <c r="PGD14" s="2"/>
      <c r="PGE14" s="2"/>
      <c r="PGF14" s="2"/>
      <c r="PGG14" s="2"/>
      <c r="PGH14" s="2"/>
      <c r="PGI14" s="2"/>
      <c r="PGJ14" s="2"/>
      <c r="PGK14" s="2"/>
      <c r="PGL14" s="2"/>
      <c r="PGM14" s="2"/>
      <c r="PGN14" s="2"/>
      <c r="PGO14" s="2"/>
      <c r="PGP14" s="2"/>
      <c r="PGQ14" s="2"/>
      <c r="PGR14" s="2"/>
      <c r="PGS14" s="2"/>
      <c r="PGT14" s="2"/>
      <c r="PGU14" s="2"/>
      <c r="PGV14" s="2"/>
      <c r="PGW14" s="2"/>
      <c r="PGX14" s="2"/>
      <c r="PGY14" s="2"/>
      <c r="PGZ14" s="2"/>
      <c r="PHA14" s="2"/>
      <c r="PHB14" s="2"/>
      <c r="PHC14" s="2"/>
      <c r="PHD14" s="2"/>
      <c r="PHE14" s="2"/>
      <c r="PHF14" s="2"/>
      <c r="PHG14" s="2"/>
      <c r="PHH14" s="2"/>
      <c r="PHI14" s="2"/>
      <c r="PHJ14" s="2"/>
      <c r="PHK14" s="2"/>
      <c r="PHL14" s="2"/>
      <c r="PHM14" s="2"/>
      <c r="PHN14" s="2"/>
      <c r="PHO14" s="2"/>
      <c r="PHP14" s="2"/>
      <c r="PHQ14" s="2"/>
      <c r="PHR14" s="2"/>
      <c r="PHS14" s="2"/>
      <c r="PHT14" s="2"/>
      <c r="PHU14" s="2"/>
      <c r="PHV14" s="2"/>
      <c r="PHW14" s="2"/>
      <c r="PHX14" s="2"/>
      <c r="PHY14" s="2"/>
      <c r="PHZ14" s="2"/>
      <c r="PIA14" s="2"/>
      <c r="PIB14" s="2"/>
      <c r="PIC14" s="2"/>
      <c r="PID14" s="2"/>
      <c r="PIE14" s="2"/>
      <c r="PIF14" s="2"/>
      <c r="PIG14" s="2"/>
      <c r="PIH14" s="2"/>
      <c r="PII14" s="2"/>
      <c r="PIJ14" s="2"/>
      <c r="PIK14" s="2"/>
      <c r="PIL14" s="2"/>
      <c r="PIM14" s="2"/>
      <c r="PIN14" s="2"/>
      <c r="PIO14" s="2"/>
      <c r="PIP14" s="2"/>
      <c r="PIQ14" s="2"/>
      <c r="PIR14" s="2"/>
      <c r="PIS14" s="2"/>
      <c r="PIT14" s="2"/>
      <c r="PIU14" s="2"/>
      <c r="PIV14" s="2"/>
      <c r="PIW14" s="2"/>
      <c r="PIX14" s="2"/>
      <c r="PIY14" s="2"/>
      <c r="PIZ14" s="2"/>
      <c r="PJA14" s="2"/>
      <c r="PJB14" s="2"/>
      <c r="PJC14" s="2"/>
      <c r="PJD14" s="2"/>
      <c r="PJE14" s="2"/>
      <c r="PJF14" s="2"/>
      <c r="PJG14" s="2"/>
      <c r="PJH14" s="2"/>
      <c r="PJI14" s="2"/>
      <c r="PJJ14" s="2"/>
      <c r="PJK14" s="2"/>
      <c r="PJL14" s="2"/>
      <c r="PJM14" s="2"/>
      <c r="PJN14" s="2"/>
      <c r="PJO14" s="2"/>
      <c r="PJP14" s="2"/>
      <c r="PJQ14" s="2"/>
      <c r="PJR14" s="2"/>
      <c r="PJS14" s="2"/>
      <c r="PJT14" s="2"/>
      <c r="PJU14" s="2"/>
      <c r="PJV14" s="2"/>
      <c r="PJW14" s="2"/>
      <c r="PJX14" s="2"/>
      <c r="PJY14" s="2"/>
      <c r="PJZ14" s="2"/>
      <c r="PKA14" s="2"/>
      <c r="PKB14" s="2"/>
      <c r="PKC14" s="2"/>
      <c r="PKD14" s="2"/>
      <c r="PKE14" s="2"/>
      <c r="PKF14" s="2"/>
      <c r="PKG14" s="2"/>
      <c r="PKH14" s="2"/>
      <c r="PKI14" s="2"/>
      <c r="PKJ14" s="2"/>
      <c r="PKK14" s="2"/>
      <c r="PKL14" s="2"/>
      <c r="PKM14" s="2"/>
      <c r="PKN14" s="2"/>
      <c r="PKO14" s="2"/>
      <c r="PKP14" s="2"/>
      <c r="PKQ14" s="2"/>
      <c r="PKR14" s="2"/>
      <c r="PKS14" s="2"/>
      <c r="PKT14" s="2"/>
      <c r="PKU14" s="2"/>
      <c r="PKV14" s="2"/>
      <c r="PKW14" s="2"/>
      <c r="PKX14" s="2"/>
      <c r="PKY14" s="2"/>
      <c r="PKZ14" s="2"/>
      <c r="PLA14" s="2"/>
      <c r="PLB14" s="2"/>
      <c r="PLC14" s="2"/>
      <c r="PLD14" s="2"/>
      <c r="PLE14" s="2"/>
      <c r="PLF14" s="2"/>
      <c r="PLG14" s="2"/>
      <c r="PLH14" s="2"/>
      <c r="PLI14" s="2"/>
      <c r="PLJ14" s="2"/>
      <c r="PLK14" s="2"/>
      <c r="PLL14" s="2"/>
      <c r="PLM14" s="2"/>
      <c r="PLN14" s="2"/>
      <c r="PLO14" s="2"/>
      <c r="PLP14" s="2"/>
      <c r="PLQ14" s="2"/>
      <c r="PLR14" s="2"/>
      <c r="PLS14" s="2"/>
      <c r="PLT14" s="2"/>
      <c r="PLU14" s="2"/>
      <c r="PLV14" s="2"/>
      <c r="PLW14" s="2"/>
      <c r="PLX14" s="2"/>
      <c r="PLY14" s="2"/>
      <c r="PLZ14" s="2"/>
      <c r="PMA14" s="2"/>
      <c r="PMB14" s="2"/>
      <c r="PMC14" s="2"/>
      <c r="PMD14" s="2"/>
      <c r="PME14" s="2"/>
      <c r="PMF14" s="2"/>
      <c r="PMG14" s="2"/>
      <c r="PMH14" s="2"/>
      <c r="PMI14" s="2"/>
      <c r="PMJ14" s="2"/>
      <c r="PMK14" s="2"/>
      <c r="PML14" s="2"/>
      <c r="PMM14" s="2"/>
      <c r="PMN14" s="2"/>
      <c r="PMO14" s="2"/>
      <c r="PMP14" s="2"/>
      <c r="PMQ14" s="2"/>
      <c r="PMR14" s="2"/>
      <c r="PMS14" s="2"/>
      <c r="PMT14" s="2"/>
      <c r="PMU14" s="2"/>
      <c r="PMV14" s="2"/>
      <c r="PMW14" s="2"/>
      <c r="PMX14" s="2"/>
      <c r="PMY14" s="2"/>
      <c r="PMZ14" s="2"/>
      <c r="PNA14" s="2"/>
      <c r="PNB14" s="2"/>
      <c r="PNC14" s="2"/>
      <c r="PND14" s="2"/>
      <c r="PNE14" s="2"/>
      <c r="PNF14" s="2"/>
      <c r="PNG14" s="2"/>
      <c r="PNH14" s="2"/>
      <c r="PNI14" s="2"/>
      <c r="PNJ14" s="2"/>
      <c r="PNK14" s="2"/>
      <c r="PNL14" s="2"/>
      <c r="PNM14" s="2"/>
      <c r="PNN14" s="2"/>
      <c r="PNO14" s="2"/>
      <c r="PNP14" s="2"/>
      <c r="PNQ14" s="2"/>
      <c r="PNR14" s="2"/>
      <c r="PNS14" s="2"/>
      <c r="PNT14" s="2"/>
      <c r="PNU14" s="2"/>
      <c r="PNV14" s="2"/>
      <c r="PNW14" s="2"/>
      <c r="PNX14" s="2"/>
      <c r="PNY14" s="2"/>
      <c r="PNZ14" s="2"/>
      <c r="POA14" s="2"/>
      <c r="POB14" s="2"/>
      <c r="POC14" s="2"/>
      <c r="POD14" s="2"/>
      <c r="POE14" s="2"/>
      <c r="POF14" s="2"/>
      <c r="POG14" s="2"/>
      <c r="POH14" s="2"/>
      <c r="POI14" s="2"/>
      <c r="POJ14" s="2"/>
      <c r="POK14" s="2"/>
      <c r="POL14" s="2"/>
      <c r="POM14" s="2"/>
      <c r="PON14" s="2"/>
      <c r="POO14" s="2"/>
      <c r="POP14" s="2"/>
      <c r="POQ14" s="2"/>
      <c r="POR14" s="2"/>
      <c r="POS14" s="2"/>
      <c r="POT14" s="2"/>
      <c r="POU14" s="2"/>
      <c r="POV14" s="2"/>
      <c r="POW14" s="2"/>
      <c r="POX14" s="2"/>
      <c r="POY14" s="2"/>
      <c r="POZ14" s="2"/>
      <c r="PPA14" s="2"/>
      <c r="PPB14" s="2"/>
      <c r="PPC14" s="2"/>
      <c r="PPD14" s="2"/>
      <c r="PPE14" s="2"/>
      <c r="PPF14" s="2"/>
      <c r="PPG14" s="2"/>
      <c r="PPH14" s="2"/>
      <c r="PPI14" s="2"/>
      <c r="PPJ14" s="2"/>
      <c r="PPK14" s="2"/>
      <c r="PPL14" s="2"/>
      <c r="PPM14" s="2"/>
      <c r="PPN14" s="2"/>
      <c r="PPO14" s="2"/>
      <c r="PPP14" s="2"/>
      <c r="PPQ14" s="2"/>
      <c r="PPR14" s="2"/>
      <c r="PPS14" s="2"/>
      <c r="PPT14" s="2"/>
      <c r="PPU14" s="2"/>
      <c r="PPV14" s="2"/>
      <c r="PPW14" s="2"/>
      <c r="PPX14" s="2"/>
      <c r="PPY14" s="2"/>
      <c r="PPZ14" s="2"/>
      <c r="PQA14" s="2"/>
      <c r="PQB14" s="2"/>
      <c r="PQC14" s="2"/>
      <c r="PQD14" s="2"/>
      <c r="PQE14" s="2"/>
      <c r="PQF14" s="2"/>
      <c r="PQG14" s="2"/>
      <c r="PQH14" s="2"/>
      <c r="PQI14" s="2"/>
      <c r="PQJ14" s="2"/>
      <c r="PQK14" s="2"/>
      <c r="PQL14" s="2"/>
      <c r="PQM14" s="2"/>
      <c r="PQN14" s="2"/>
      <c r="PQO14" s="2"/>
      <c r="PQP14" s="2"/>
      <c r="PQQ14" s="2"/>
      <c r="PQR14" s="2"/>
      <c r="PQS14" s="2"/>
      <c r="PQT14" s="2"/>
      <c r="PQU14" s="2"/>
      <c r="PQV14" s="2"/>
      <c r="PQW14" s="2"/>
      <c r="PQX14" s="2"/>
      <c r="PQY14" s="2"/>
      <c r="PQZ14" s="2"/>
      <c r="PRA14" s="2"/>
      <c r="PRB14" s="2"/>
      <c r="PRC14" s="2"/>
      <c r="PRD14" s="2"/>
      <c r="PRE14" s="2"/>
      <c r="PRF14" s="2"/>
      <c r="PRG14" s="2"/>
      <c r="PRH14" s="2"/>
      <c r="PRI14" s="2"/>
      <c r="PRJ14" s="2"/>
      <c r="PRK14" s="2"/>
      <c r="PRL14" s="2"/>
      <c r="PRM14" s="2"/>
      <c r="PRN14" s="2"/>
      <c r="PRO14" s="2"/>
      <c r="PRP14" s="2"/>
      <c r="PRQ14" s="2"/>
      <c r="PRR14" s="2"/>
      <c r="PRS14" s="2"/>
      <c r="PRT14" s="2"/>
      <c r="PRU14" s="2"/>
      <c r="PRV14" s="2"/>
      <c r="PRW14" s="2"/>
      <c r="PRX14" s="2"/>
      <c r="PRY14" s="2"/>
      <c r="PRZ14" s="2"/>
      <c r="PSA14" s="2"/>
      <c r="PSB14" s="2"/>
      <c r="PSC14" s="2"/>
      <c r="PSD14" s="2"/>
      <c r="PSE14" s="2"/>
      <c r="PSF14" s="2"/>
      <c r="PSG14" s="2"/>
      <c r="PSH14" s="2"/>
      <c r="PSI14" s="2"/>
      <c r="PSJ14" s="2"/>
      <c r="PSK14" s="2"/>
      <c r="PSL14" s="2"/>
      <c r="PSM14" s="2"/>
      <c r="PSN14" s="2"/>
      <c r="PSO14" s="2"/>
      <c r="PSP14" s="2"/>
      <c r="PSQ14" s="2"/>
      <c r="PSR14" s="2"/>
      <c r="PSS14" s="2"/>
      <c r="PST14" s="2"/>
      <c r="PSU14" s="2"/>
      <c r="PSV14" s="2"/>
      <c r="PSW14" s="2"/>
      <c r="PSX14" s="2"/>
      <c r="PSY14" s="2"/>
      <c r="PSZ14" s="2"/>
      <c r="PTA14" s="2"/>
      <c r="PTB14" s="2"/>
      <c r="PTC14" s="2"/>
      <c r="PTD14" s="2"/>
      <c r="PTE14" s="2"/>
      <c r="PTF14" s="2"/>
      <c r="PTG14" s="2"/>
      <c r="PTH14" s="2"/>
      <c r="PTI14" s="2"/>
      <c r="PTJ14" s="2"/>
      <c r="PTK14" s="2"/>
      <c r="PTL14" s="2"/>
      <c r="PTM14" s="2"/>
      <c r="PTN14" s="2"/>
      <c r="PTO14" s="2"/>
      <c r="PTP14" s="2"/>
      <c r="PTQ14" s="2"/>
      <c r="PTR14" s="2"/>
      <c r="PTS14" s="2"/>
      <c r="PTT14" s="2"/>
      <c r="PTU14" s="2"/>
      <c r="PTV14" s="2"/>
      <c r="PTW14" s="2"/>
      <c r="PTX14" s="2"/>
      <c r="PTY14" s="2"/>
      <c r="PTZ14" s="2"/>
      <c r="PUA14" s="2"/>
      <c r="PUB14" s="2"/>
      <c r="PUC14" s="2"/>
      <c r="PUD14" s="2"/>
      <c r="PUE14" s="2"/>
      <c r="PUF14" s="2"/>
      <c r="PUG14" s="2"/>
      <c r="PUH14" s="2"/>
      <c r="PUI14" s="2"/>
      <c r="PUJ14" s="2"/>
      <c r="PUK14" s="2"/>
      <c r="PUL14" s="2"/>
      <c r="PUM14" s="2"/>
      <c r="PUN14" s="2"/>
      <c r="PUO14" s="2"/>
      <c r="PUP14" s="2"/>
      <c r="PUQ14" s="2"/>
      <c r="PUR14" s="2"/>
      <c r="PUS14" s="2"/>
      <c r="PUT14" s="2"/>
      <c r="PUU14" s="2"/>
      <c r="PUV14" s="2"/>
      <c r="PUW14" s="2"/>
      <c r="PUX14" s="2"/>
      <c r="PUY14" s="2"/>
      <c r="PUZ14" s="2"/>
      <c r="PVA14" s="2"/>
      <c r="PVB14" s="2"/>
      <c r="PVC14" s="2"/>
      <c r="PVD14" s="2"/>
      <c r="PVE14" s="2"/>
      <c r="PVF14" s="2"/>
      <c r="PVG14" s="2"/>
      <c r="PVH14" s="2"/>
      <c r="PVI14" s="2"/>
      <c r="PVJ14" s="2"/>
      <c r="PVK14" s="2"/>
      <c r="PVL14" s="2"/>
      <c r="PVM14" s="2"/>
      <c r="PVN14" s="2"/>
      <c r="PVO14" s="2"/>
      <c r="PVP14" s="2"/>
      <c r="PVQ14" s="2"/>
      <c r="PVR14" s="2"/>
      <c r="PVS14" s="2"/>
      <c r="PVT14" s="2"/>
      <c r="PVU14" s="2"/>
      <c r="PVV14" s="2"/>
      <c r="PVW14" s="2"/>
      <c r="PVX14" s="2"/>
      <c r="PVY14" s="2"/>
      <c r="PVZ14" s="2"/>
      <c r="PWA14" s="2"/>
      <c r="PWB14" s="2"/>
      <c r="PWC14" s="2"/>
      <c r="PWD14" s="2"/>
      <c r="PWE14" s="2"/>
      <c r="PWF14" s="2"/>
      <c r="PWG14" s="2"/>
      <c r="PWH14" s="2"/>
      <c r="PWI14" s="2"/>
      <c r="PWJ14" s="2"/>
      <c r="PWK14" s="2"/>
      <c r="PWL14" s="2"/>
      <c r="PWM14" s="2"/>
      <c r="PWN14" s="2"/>
      <c r="PWO14" s="2"/>
      <c r="PWP14" s="2"/>
      <c r="PWQ14" s="2"/>
      <c r="PWR14" s="2"/>
      <c r="PWS14" s="2"/>
      <c r="PWT14" s="2"/>
      <c r="PWU14" s="2"/>
      <c r="PWV14" s="2"/>
      <c r="PWW14" s="2"/>
      <c r="PWX14" s="2"/>
      <c r="PWY14" s="2"/>
      <c r="PWZ14" s="2"/>
      <c r="PXA14" s="2"/>
      <c r="PXB14" s="2"/>
      <c r="PXC14" s="2"/>
      <c r="PXD14" s="2"/>
      <c r="PXE14" s="2"/>
      <c r="PXF14" s="2"/>
      <c r="PXG14" s="2"/>
      <c r="PXH14" s="2"/>
      <c r="PXI14" s="2"/>
      <c r="PXJ14" s="2"/>
      <c r="PXK14" s="2"/>
      <c r="PXL14" s="2"/>
      <c r="PXM14" s="2"/>
      <c r="PXN14" s="2"/>
      <c r="PXO14" s="2"/>
      <c r="PXP14" s="2"/>
      <c r="PXQ14" s="2"/>
      <c r="PXR14" s="2"/>
      <c r="PXS14" s="2"/>
      <c r="PXT14" s="2"/>
      <c r="PXU14" s="2"/>
      <c r="PXV14" s="2"/>
      <c r="PXW14" s="2"/>
      <c r="PXX14" s="2"/>
      <c r="PXY14" s="2"/>
      <c r="PXZ14" s="2"/>
      <c r="PYA14" s="2"/>
      <c r="PYB14" s="2"/>
      <c r="PYC14" s="2"/>
      <c r="PYD14" s="2"/>
      <c r="PYE14" s="2"/>
      <c r="PYF14" s="2"/>
      <c r="PYG14" s="2"/>
      <c r="PYH14" s="2"/>
      <c r="PYI14" s="2"/>
      <c r="PYJ14" s="2"/>
      <c r="PYK14" s="2"/>
      <c r="PYL14" s="2"/>
      <c r="PYM14" s="2"/>
      <c r="PYN14" s="2"/>
      <c r="PYO14" s="2"/>
      <c r="PYP14" s="2"/>
      <c r="PYQ14" s="2"/>
      <c r="PYR14" s="2"/>
      <c r="PYS14" s="2"/>
      <c r="PYT14" s="2"/>
      <c r="PYU14" s="2"/>
      <c r="PYV14" s="2"/>
      <c r="PYW14" s="2"/>
      <c r="PYX14" s="2"/>
      <c r="PYY14" s="2"/>
      <c r="PYZ14" s="2"/>
      <c r="PZA14" s="2"/>
      <c r="PZB14" s="2"/>
      <c r="PZC14" s="2"/>
      <c r="PZD14" s="2"/>
      <c r="PZE14" s="2"/>
      <c r="PZF14" s="2"/>
      <c r="PZG14" s="2"/>
      <c r="PZH14" s="2"/>
      <c r="PZI14" s="2"/>
      <c r="PZJ14" s="2"/>
      <c r="PZK14" s="2"/>
      <c r="PZL14" s="2"/>
      <c r="PZM14" s="2"/>
      <c r="PZN14" s="2"/>
      <c r="PZO14" s="2"/>
      <c r="PZP14" s="2"/>
      <c r="PZQ14" s="2"/>
      <c r="PZR14" s="2"/>
      <c r="PZS14" s="2"/>
      <c r="PZT14" s="2"/>
      <c r="PZU14" s="2"/>
      <c r="PZV14" s="2"/>
      <c r="PZW14" s="2"/>
      <c r="PZX14" s="2"/>
      <c r="PZY14" s="2"/>
      <c r="PZZ14" s="2"/>
      <c r="QAA14" s="2"/>
      <c r="QAB14" s="2"/>
      <c r="QAC14" s="2"/>
      <c r="QAD14" s="2"/>
      <c r="QAE14" s="2"/>
      <c r="QAF14" s="2"/>
      <c r="QAG14" s="2"/>
      <c r="QAH14" s="2"/>
      <c r="QAI14" s="2"/>
      <c r="QAJ14" s="2"/>
      <c r="QAK14" s="2"/>
      <c r="QAL14" s="2"/>
      <c r="QAM14" s="2"/>
      <c r="QAN14" s="2"/>
      <c r="QAO14" s="2"/>
      <c r="QAP14" s="2"/>
      <c r="QAQ14" s="2"/>
      <c r="QAR14" s="2"/>
      <c r="QAS14" s="2"/>
      <c r="QAT14" s="2"/>
      <c r="QAU14" s="2"/>
      <c r="QAV14" s="2"/>
      <c r="QAW14" s="2"/>
      <c r="QAX14" s="2"/>
      <c r="QAY14" s="2"/>
      <c r="QAZ14" s="2"/>
      <c r="QBA14" s="2"/>
      <c r="QBB14" s="2"/>
      <c r="QBC14" s="2"/>
      <c r="QBD14" s="2"/>
      <c r="QBE14" s="2"/>
      <c r="QBF14" s="2"/>
      <c r="QBG14" s="2"/>
      <c r="QBH14" s="2"/>
      <c r="QBI14" s="2"/>
      <c r="QBJ14" s="2"/>
      <c r="QBK14" s="2"/>
      <c r="QBL14" s="2"/>
      <c r="QBM14" s="2"/>
      <c r="QBN14" s="2"/>
      <c r="QBO14" s="2"/>
      <c r="QBP14" s="2"/>
      <c r="QBQ14" s="2"/>
      <c r="QBR14" s="2"/>
      <c r="QBS14" s="2"/>
      <c r="QBT14" s="2"/>
      <c r="QBU14" s="2"/>
      <c r="QBV14" s="2"/>
      <c r="QBW14" s="2"/>
      <c r="QBX14" s="2"/>
      <c r="QBY14" s="2"/>
      <c r="QBZ14" s="2"/>
      <c r="QCA14" s="2"/>
      <c r="QCB14" s="2"/>
      <c r="QCC14" s="2"/>
      <c r="QCD14" s="2"/>
      <c r="QCE14" s="2"/>
      <c r="QCF14" s="2"/>
      <c r="QCG14" s="2"/>
      <c r="QCH14" s="2"/>
      <c r="QCI14" s="2"/>
      <c r="QCJ14" s="2"/>
      <c r="QCK14" s="2"/>
      <c r="QCL14" s="2"/>
      <c r="QCM14" s="2"/>
      <c r="QCN14" s="2"/>
      <c r="QCO14" s="2"/>
      <c r="QCP14" s="2"/>
      <c r="QCQ14" s="2"/>
      <c r="QCR14" s="2"/>
      <c r="QCS14" s="2"/>
      <c r="QCT14" s="2"/>
      <c r="QCU14" s="2"/>
      <c r="QCV14" s="2"/>
      <c r="QCW14" s="2"/>
      <c r="QCX14" s="2"/>
      <c r="QCY14" s="2"/>
      <c r="QCZ14" s="2"/>
      <c r="QDA14" s="2"/>
      <c r="QDB14" s="2"/>
      <c r="QDC14" s="2"/>
      <c r="QDD14" s="2"/>
      <c r="QDE14" s="2"/>
      <c r="QDF14" s="2"/>
      <c r="QDG14" s="2"/>
      <c r="QDH14" s="2"/>
      <c r="QDI14" s="2"/>
      <c r="QDJ14" s="2"/>
      <c r="QDK14" s="2"/>
      <c r="QDL14" s="2"/>
      <c r="QDM14" s="2"/>
      <c r="QDN14" s="2"/>
      <c r="QDO14" s="2"/>
      <c r="QDP14" s="2"/>
      <c r="QDQ14" s="2"/>
      <c r="QDR14" s="2"/>
      <c r="QDS14" s="2"/>
      <c r="QDT14" s="2"/>
      <c r="QDU14" s="2"/>
      <c r="QDV14" s="2"/>
      <c r="QDW14" s="2"/>
      <c r="QDX14" s="2"/>
      <c r="QDY14" s="2"/>
      <c r="QDZ14" s="2"/>
      <c r="QEA14" s="2"/>
      <c r="QEB14" s="2"/>
      <c r="QEC14" s="2"/>
      <c r="QED14" s="2"/>
      <c r="QEE14" s="2"/>
      <c r="QEF14" s="2"/>
      <c r="QEG14" s="2"/>
      <c r="QEH14" s="2"/>
      <c r="QEI14" s="2"/>
      <c r="QEJ14" s="2"/>
      <c r="QEK14" s="2"/>
      <c r="QEL14" s="2"/>
      <c r="QEM14" s="2"/>
      <c r="QEN14" s="2"/>
      <c r="QEO14" s="2"/>
      <c r="QEP14" s="2"/>
      <c r="QEQ14" s="2"/>
      <c r="QER14" s="2"/>
      <c r="QES14" s="2"/>
      <c r="QET14" s="2"/>
      <c r="QEU14" s="2"/>
      <c r="QEV14" s="2"/>
      <c r="QEW14" s="2"/>
      <c r="QEX14" s="2"/>
      <c r="QEY14" s="2"/>
      <c r="QEZ14" s="2"/>
      <c r="QFA14" s="2"/>
      <c r="QFB14" s="2"/>
      <c r="QFC14" s="2"/>
      <c r="QFD14" s="2"/>
      <c r="QFE14" s="2"/>
      <c r="QFF14" s="2"/>
      <c r="QFG14" s="2"/>
      <c r="QFH14" s="2"/>
      <c r="QFI14" s="2"/>
      <c r="QFJ14" s="2"/>
      <c r="QFK14" s="2"/>
      <c r="QFL14" s="2"/>
      <c r="QFM14" s="2"/>
      <c r="QFN14" s="2"/>
      <c r="QFO14" s="2"/>
      <c r="QFP14" s="2"/>
      <c r="QFQ14" s="2"/>
      <c r="QFR14" s="2"/>
      <c r="QFS14" s="2"/>
      <c r="QFT14" s="2"/>
      <c r="QFU14" s="2"/>
      <c r="QFV14" s="2"/>
      <c r="QFW14" s="2"/>
      <c r="QFX14" s="2"/>
      <c r="QFY14" s="2"/>
      <c r="QFZ14" s="2"/>
      <c r="QGA14" s="2"/>
      <c r="QGB14" s="2"/>
      <c r="QGC14" s="2"/>
      <c r="QGD14" s="2"/>
      <c r="QGE14" s="2"/>
      <c r="QGF14" s="2"/>
      <c r="QGG14" s="2"/>
      <c r="QGH14" s="2"/>
      <c r="QGI14" s="2"/>
      <c r="QGJ14" s="2"/>
      <c r="QGK14" s="2"/>
      <c r="QGL14" s="2"/>
      <c r="QGM14" s="2"/>
      <c r="QGN14" s="2"/>
      <c r="QGO14" s="2"/>
      <c r="QGP14" s="2"/>
      <c r="QGQ14" s="2"/>
      <c r="QGR14" s="2"/>
      <c r="QGS14" s="2"/>
      <c r="QGT14" s="2"/>
      <c r="QGU14" s="2"/>
      <c r="QGV14" s="2"/>
      <c r="QGW14" s="2"/>
      <c r="QGX14" s="2"/>
      <c r="QGY14" s="2"/>
      <c r="QGZ14" s="2"/>
      <c r="QHA14" s="2"/>
      <c r="QHB14" s="2"/>
      <c r="QHC14" s="2"/>
      <c r="QHD14" s="2"/>
      <c r="QHE14" s="2"/>
      <c r="QHF14" s="2"/>
      <c r="QHG14" s="2"/>
      <c r="QHH14" s="2"/>
      <c r="QHI14" s="2"/>
      <c r="QHJ14" s="2"/>
      <c r="QHK14" s="2"/>
      <c r="QHL14" s="2"/>
      <c r="QHM14" s="2"/>
      <c r="QHN14" s="2"/>
      <c r="QHO14" s="2"/>
      <c r="QHP14" s="2"/>
      <c r="QHQ14" s="2"/>
      <c r="QHR14" s="2"/>
      <c r="QHS14" s="2"/>
      <c r="QHT14" s="2"/>
      <c r="QHU14" s="2"/>
      <c r="QHV14" s="2"/>
      <c r="QHW14" s="2"/>
      <c r="QHX14" s="2"/>
      <c r="QHY14" s="2"/>
      <c r="QHZ14" s="2"/>
      <c r="QIA14" s="2"/>
      <c r="QIB14" s="2"/>
      <c r="QIC14" s="2"/>
      <c r="QID14" s="2"/>
      <c r="QIE14" s="2"/>
      <c r="QIF14" s="2"/>
      <c r="QIG14" s="2"/>
      <c r="QIH14" s="2"/>
      <c r="QII14" s="2"/>
      <c r="QIJ14" s="2"/>
      <c r="QIK14" s="2"/>
      <c r="QIL14" s="2"/>
      <c r="QIM14" s="2"/>
      <c r="QIN14" s="2"/>
      <c r="QIO14" s="2"/>
      <c r="QIP14" s="2"/>
      <c r="QIQ14" s="2"/>
      <c r="QIR14" s="2"/>
      <c r="QIS14" s="2"/>
      <c r="QIT14" s="2"/>
      <c r="QIU14" s="2"/>
      <c r="QIV14" s="2"/>
      <c r="QIW14" s="2"/>
      <c r="QIX14" s="2"/>
      <c r="QIY14" s="2"/>
      <c r="QIZ14" s="2"/>
      <c r="QJA14" s="2"/>
      <c r="QJB14" s="2"/>
      <c r="QJC14" s="2"/>
      <c r="QJD14" s="2"/>
      <c r="QJE14" s="2"/>
      <c r="QJF14" s="2"/>
      <c r="QJG14" s="2"/>
      <c r="QJH14" s="2"/>
      <c r="QJI14" s="2"/>
      <c r="QJJ14" s="2"/>
      <c r="QJK14" s="2"/>
      <c r="QJL14" s="2"/>
      <c r="QJM14" s="2"/>
      <c r="QJN14" s="2"/>
      <c r="QJO14" s="2"/>
      <c r="QJP14" s="2"/>
      <c r="QJQ14" s="2"/>
      <c r="QJR14" s="2"/>
      <c r="QJS14" s="2"/>
      <c r="QJT14" s="2"/>
      <c r="QJU14" s="2"/>
      <c r="QJV14" s="2"/>
      <c r="QJW14" s="2"/>
      <c r="QJX14" s="2"/>
      <c r="QJY14" s="2"/>
      <c r="QJZ14" s="2"/>
      <c r="QKA14" s="2"/>
      <c r="QKB14" s="2"/>
      <c r="QKC14" s="2"/>
      <c r="QKD14" s="2"/>
      <c r="QKE14" s="2"/>
      <c r="QKF14" s="2"/>
      <c r="QKG14" s="2"/>
      <c r="QKH14" s="2"/>
      <c r="QKI14" s="2"/>
      <c r="QKJ14" s="2"/>
      <c r="QKK14" s="2"/>
      <c r="QKL14" s="2"/>
      <c r="QKM14" s="2"/>
      <c r="QKN14" s="2"/>
      <c r="QKO14" s="2"/>
      <c r="QKP14" s="2"/>
      <c r="QKQ14" s="2"/>
      <c r="QKR14" s="2"/>
      <c r="QKS14" s="2"/>
      <c r="QKT14" s="2"/>
      <c r="QKU14" s="2"/>
      <c r="QKV14" s="2"/>
      <c r="QKW14" s="2"/>
      <c r="QKX14" s="2"/>
      <c r="QKY14" s="2"/>
      <c r="QKZ14" s="2"/>
      <c r="QLA14" s="2"/>
      <c r="QLB14" s="2"/>
      <c r="QLC14" s="2"/>
      <c r="QLD14" s="2"/>
      <c r="QLE14" s="2"/>
      <c r="QLF14" s="2"/>
      <c r="QLG14" s="2"/>
      <c r="QLH14" s="2"/>
      <c r="QLI14" s="2"/>
      <c r="QLJ14" s="2"/>
      <c r="QLK14" s="2"/>
      <c r="QLL14" s="2"/>
      <c r="QLM14" s="2"/>
      <c r="QLN14" s="2"/>
      <c r="QLO14" s="2"/>
      <c r="QLP14" s="2"/>
      <c r="QLQ14" s="2"/>
      <c r="QLR14" s="2"/>
      <c r="QLS14" s="2"/>
      <c r="QLT14" s="2"/>
      <c r="QLU14" s="2"/>
      <c r="QLV14" s="2"/>
      <c r="QLW14" s="2"/>
      <c r="QLX14" s="2"/>
      <c r="QLY14" s="2"/>
      <c r="QLZ14" s="2"/>
      <c r="QMA14" s="2"/>
      <c r="QMB14" s="2"/>
      <c r="QMC14" s="2"/>
      <c r="QMD14" s="2"/>
      <c r="QME14" s="2"/>
      <c r="QMF14" s="2"/>
      <c r="QMG14" s="2"/>
      <c r="QMH14" s="2"/>
      <c r="QMI14" s="2"/>
      <c r="QMJ14" s="2"/>
      <c r="QMK14" s="2"/>
      <c r="QML14" s="2"/>
      <c r="QMM14" s="2"/>
      <c r="QMN14" s="2"/>
      <c r="QMO14" s="2"/>
      <c r="QMP14" s="2"/>
      <c r="QMQ14" s="2"/>
      <c r="QMR14" s="2"/>
      <c r="QMS14" s="2"/>
      <c r="QMT14" s="2"/>
      <c r="QMU14" s="2"/>
      <c r="QMV14" s="2"/>
      <c r="QMW14" s="2"/>
      <c r="QMX14" s="2"/>
      <c r="QMY14" s="2"/>
      <c r="QMZ14" s="2"/>
      <c r="QNA14" s="2"/>
      <c r="QNB14" s="2"/>
      <c r="QNC14" s="2"/>
      <c r="QND14" s="2"/>
      <c r="QNE14" s="2"/>
      <c r="QNF14" s="2"/>
      <c r="QNG14" s="2"/>
      <c r="QNH14" s="2"/>
      <c r="QNI14" s="2"/>
      <c r="QNJ14" s="2"/>
      <c r="QNK14" s="2"/>
      <c r="QNL14" s="2"/>
      <c r="QNM14" s="2"/>
      <c r="QNN14" s="2"/>
      <c r="QNO14" s="2"/>
      <c r="QNP14" s="2"/>
      <c r="QNQ14" s="2"/>
      <c r="QNR14" s="2"/>
      <c r="QNS14" s="2"/>
      <c r="QNT14" s="2"/>
      <c r="QNU14" s="2"/>
      <c r="QNV14" s="2"/>
      <c r="QNW14" s="2"/>
      <c r="QNX14" s="2"/>
      <c r="QNY14" s="2"/>
      <c r="QNZ14" s="2"/>
      <c r="QOA14" s="2"/>
      <c r="QOB14" s="2"/>
      <c r="QOC14" s="2"/>
      <c r="QOD14" s="2"/>
      <c r="QOE14" s="2"/>
      <c r="QOF14" s="2"/>
      <c r="QOG14" s="2"/>
      <c r="QOH14" s="2"/>
      <c r="QOI14" s="2"/>
      <c r="QOJ14" s="2"/>
      <c r="QOK14" s="2"/>
      <c r="QOL14" s="2"/>
      <c r="QOM14" s="2"/>
      <c r="QON14" s="2"/>
      <c r="QOO14" s="2"/>
      <c r="QOP14" s="2"/>
      <c r="QOQ14" s="2"/>
      <c r="QOR14" s="2"/>
      <c r="QOS14" s="2"/>
      <c r="QOT14" s="2"/>
      <c r="QOU14" s="2"/>
      <c r="QOV14" s="2"/>
      <c r="QOW14" s="2"/>
      <c r="QOX14" s="2"/>
      <c r="QOY14" s="2"/>
      <c r="QOZ14" s="2"/>
      <c r="QPA14" s="2"/>
      <c r="QPB14" s="2"/>
      <c r="QPC14" s="2"/>
      <c r="QPD14" s="2"/>
      <c r="QPE14" s="2"/>
      <c r="QPF14" s="2"/>
      <c r="QPG14" s="2"/>
      <c r="QPH14" s="2"/>
      <c r="QPI14" s="2"/>
      <c r="QPJ14" s="2"/>
      <c r="QPK14" s="2"/>
      <c r="QPL14" s="2"/>
      <c r="QPM14" s="2"/>
      <c r="QPN14" s="2"/>
      <c r="QPO14" s="2"/>
      <c r="QPP14" s="2"/>
      <c r="QPQ14" s="2"/>
      <c r="QPR14" s="2"/>
      <c r="QPS14" s="2"/>
      <c r="QPT14" s="2"/>
      <c r="QPU14" s="2"/>
      <c r="QPV14" s="2"/>
      <c r="QPW14" s="2"/>
      <c r="QPX14" s="2"/>
      <c r="QPY14" s="2"/>
      <c r="QPZ14" s="2"/>
      <c r="QQA14" s="2"/>
      <c r="QQB14" s="2"/>
      <c r="QQC14" s="2"/>
      <c r="QQD14" s="2"/>
      <c r="QQE14" s="2"/>
      <c r="QQF14" s="2"/>
      <c r="QQG14" s="2"/>
      <c r="QQH14" s="2"/>
      <c r="QQI14" s="2"/>
      <c r="QQJ14" s="2"/>
      <c r="QQK14" s="2"/>
      <c r="QQL14" s="2"/>
      <c r="QQM14" s="2"/>
      <c r="QQN14" s="2"/>
      <c r="QQO14" s="2"/>
      <c r="QQP14" s="2"/>
      <c r="QQQ14" s="2"/>
      <c r="QQR14" s="2"/>
      <c r="QQS14" s="2"/>
      <c r="QQT14" s="2"/>
      <c r="QQU14" s="2"/>
      <c r="QQV14" s="2"/>
      <c r="QQW14" s="2"/>
      <c r="QQX14" s="2"/>
      <c r="QQY14" s="2"/>
      <c r="QQZ14" s="2"/>
      <c r="QRA14" s="2"/>
      <c r="QRB14" s="2"/>
      <c r="QRC14" s="2"/>
      <c r="QRD14" s="2"/>
      <c r="QRE14" s="2"/>
      <c r="QRF14" s="2"/>
      <c r="QRG14" s="2"/>
      <c r="QRH14" s="2"/>
      <c r="QRI14" s="2"/>
      <c r="QRJ14" s="2"/>
      <c r="QRK14" s="2"/>
      <c r="QRL14" s="2"/>
      <c r="QRM14" s="2"/>
      <c r="QRN14" s="2"/>
      <c r="QRO14" s="2"/>
      <c r="QRP14" s="2"/>
      <c r="QRQ14" s="2"/>
      <c r="QRR14" s="2"/>
      <c r="QRS14" s="2"/>
      <c r="QRT14" s="2"/>
      <c r="QRU14" s="2"/>
      <c r="QRV14" s="2"/>
      <c r="QRW14" s="2"/>
      <c r="QRX14" s="2"/>
      <c r="QRY14" s="2"/>
      <c r="QRZ14" s="2"/>
      <c r="QSA14" s="2"/>
      <c r="QSB14" s="2"/>
      <c r="QSC14" s="2"/>
      <c r="QSD14" s="2"/>
      <c r="QSE14" s="2"/>
      <c r="QSF14" s="2"/>
      <c r="QSG14" s="2"/>
      <c r="QSH14" s="2"/>
      <c r="QSI14" s="2"/>
      <c r="QSJ14" s="2"/>
      <c r="QSK14" s="2"/>
      <c r="QSL14" s="2"/>
      <c r="QSM14" s="2"/>
      <c r="QSN14" s="2"/>
      <c r="QSO14" s="2"/>
      <c r="QSP14" s="2"/>
      <c r="QSQ14" s="2"/>
      <c r="QSR14" s="2"/>
      <c r="QSS14" s="2"/>
      <c r="QST14" s="2"/>
      <c r="QSU14" s="2"/>
      <c r="QSV14" s="2"/>
      <c r="QSW14" s="2"/>
      <c r="QSX14" s="2"/>
      <c r="QSY14" s="2"/>
      <c r="QSZ14" s="2"/>
      <c r="QTA14" s="2"/>
      <c r="QTB14" s="2"/>
      <c r="QTC14" s="2"/>
      <c r="QTD14" s="2"/>
      <c r="QTE14" s="2"/>
      <c r="QTF14" s="2"/>
      <c r="QTG14" s="2"/>
      <c r="QTH14" s="2"/>
      <c r="QTI14" s="2"/>
      <c r="QTJ14" s="2"/>
      <c r="QTK14" s="2"/>
      <c r="QTL14" s="2"/>
      <c r="QTM14" s="2"/>
      <c r="QTN14" s="2"/>
      <c r="QTO14" s="2"/>
      <c r="QTP14" s="2"/>
      <c r="QTQ14" s="2"/>
      <c r="QTR14" s="2"/>
      <c r="QTS14" s="2"/>
      <c r="QTT14" s="2"/>
      <c r="QTU14" s="2"/>
      <c r="QTV14" s="2"/>
      <c r="QTW14" s="2"/>
      <c r="QTX14" s="2"/>
      <c r="QTY14" s="2"/>
      <c r="QTZ14" s="2"/>
      <c r="QUA14" s="2"/>
      <c r="QUB14" s="2"/>
      <c r="QUC14" s="2"/>
      <c r="QUD14" s="2"/>
      <c r="QUE14" s="2"/>
      <c r="QUF14" s="2"/>
      <c r="QUG14" s="2"/>
      <c r="QUH14" s="2"/>
      <c r="QUI14" s="2"/>
      <c r="QUJ14" s="2"/>
      <c r="QUK14" s="2"/>
      <c r="QUL14" s="2"/>
      <c r="QUM14" s="2"/>
      <c r="QUN14" s="2"/>
      <c r="QUO14" s="2"/>
      <c r="QUP14" s="2"/>
      <c r="QUQ14" s="2"/>
      <c r="QUR14" s="2"/>
      <c r="QUS14" s="2"/>
      <c r="QUT14" s="2"/>
      <c r="QUU14" s="2"/>
      <c r="QUV14" s="2"/>
      <c r="QUW14" s="2"/>
      <c r="QUX14" s="2"/>
      <c r="QUY14" s="2"/>
      <c r="QUZ14" s="2"/>
      <c r="QVA14" s="2"/>
      <c r="QVB14" s="2"/>
      <c r="QVC14" s="2"/>
      <c r="QVD14" s="2"/>
      <c r="QVE14" s="2"/>
      <c r="QVF14" s="2"/>
      <c r="QVG14" s="2"/>
      <c r="QVH14" s="2"/>
      <c r="QVI14" s="2"/>
      <c r="QVJ14" s="2"/>
      <c r="QVK14" s="2"/>
      <c r="QVL14" s="2"/>
      <c r="QVM14" s="2"/>
      <c r="QVN14" s="2"/>
      <c r="QVO14" s="2"/>
      <c r="QVP14" s="2"/>
      <c r="QVQ14" s="2"/>
      <c r="QVR14" s="2"/>
      <c r="QVS14" s="2"/>
      <c r="QVT14" s="2"/>
      <c r="QVU14" s="2"/>
      <c r="QVV14" s="2"/>
      <c r="QVW14" s="2"/>
      <c r="QVX14" s="2"/>
      <c r="QVY14" s="2"/>
      <c r="QVZ14" s="2"/>
      <c r="QWA14" s="2"/>
      <c r="QWB14" s="2"/>
      <c r="QWC14" s="2"/>
      <c r="QWD14" s="2"/>
      <c r="QWE14" s="2"/>
      <c r="QWF14" s="2"/>
      <c r="QWG14" s="2"/>
      <c r="QWH14" s="2"/>
      <c r="QWI14" s="2"/>
      <c r="QWJ14" s="2"/>
      <c r="QWK14" s="2"/>
      <c r="QWL14" s="2"/>
      <c r="QWM14" s="2"/>
      <c r="QWN14" s="2"/>
      <c r="QWO14" s="2"/>
      <c r="QWP14" s="2"/>
      <c r="QWQ14" s="2"/>
      <c r="QWR14" s="2"/>
      <c r="QWS14" s="2"/>
      <c r="QWT14" s="2"/>
      <c r="QWU14" s="2"/>
      <c r="QWV14" s="2"/>
      <c r="QWW14" s="2"/>
      <c r="QWX14" s="2"/>
      <c r="QWY14" s="2"/>
      <c r="QWZ14" s="2"/>
      <c r="QXA14" s="2"/>
      <c r="QXB14" s="2"/>
      <c r="QXC14" s="2"/>
      <c r="QXD14" s="2"/>
      <c r="QXE14" s="2"/>
      <c r="QXF14" s="2"/>
      <c r="QXG14" s="2"/>
      <c r="QXH14" s="2"/>
      <c r="QXI14" s="2"/>
      <c r="QXJ14" s="2"/>
      <c r="QXK14" s="2"/>
      <c r="QXL14" s="2"/>
      <c r="QXM14" s="2"/>
      <c r="QXN14" s="2"/>
      <c r="QXO14" s="2"/>
      <c r="QXP14" s="2"/>
      <c r="QXQ14" s="2"/>
      <c r="QXR14" s="2"/>
      <c r="QXS14" s="2"/>
      <c r="QXT14" s="2"/>
      <c r="QXU14" s="2"/>
      <c r="QXV14" s="2"/>
      <c r="QXW14" s="2"/>
      <c r="QXX14" s="2"/>
      <c r="QXY14" s="2"/>
      <c r="QXZ14" s="2"/>
      <c r="QYA14" s="2"/>
      <c r="QYB14" s="2"/>
      <c r="QYC14" s="2"/>
      <c r="QYD14" s="2"/>
      <c r="QYE14" s="2"/>
      <c r="QYF14" s="2"/>
      <c r="QYG14" s="2"/>
      <c r="QYH14" s="2"/>
      <c r="QYI14" s="2"/>
      <c r="QYJ14" s="2"/>
      <c r="QYK14" s="2"/>
      <c r="QYL14" s="2"/>
      <c r="QYM14" s="2"/>
      <c r="QYN14" s="2"/>
      <c r="QYO14" s="2"/>
      <c r="QYP14" s="2"/>
      <c r="QYQ14" s="2"/>
      <c r="QYR14" s="2"/>
      <c r="QYS14" s="2"/>
      <c r="QYT14" s="2"/>
      <c r="QYU14" s="2"/>
      <c r="QYV14" s="2"/>
      <c r="QYW14" s="2"/>
      <c r="QYX14" s="2"/>
      <c r="QYY14" s="2"/>
      <c r="QYZ14" s="2"/>
      <c r="QZA14" s="2"/>
      <c r="QZB14" s="2"/>
      <c r="QZC14" s="2"/>
      <c r="QZD14" s="2"/>
      <c r="QZE14" s="2"/>
      <c r="QZF14" s="2"/>
      <c r="QZG14" s="2"/>
      <c r="QZH14" s="2"/>
      <c r="QZI14" s="2"/>
      <c r="QZJ14" s="2"/>
      <c r="QZK14" s="2"/>
      <c r="QZL14" s="2"/>
      <c r="QZM14" s="2"/>
      <c r="QZN14" s="2"/>
      <c r="QZO14" s="2"/>
      <c r="QZP14" s="2"/>
      <c r="QZQ14" s="2"/>
      <c r="QZR14" s="2"/>
      <c r="QZS14" s="2"/>
      <c r="QZT14" s="2"/>
      <c r="QZU14" s="2"/>
      <c r="QZV14" s="2"/>
      <c r="QZW14" s="2"/>
      <c r="QZX14" s="2"/>
      <c r="QZY14" s="2"/>
      <c r="QZZ14" s="2"/>
      <c r="RAA14" s="2"/>
      <c r="RAB14" s="2"/>
      <c r="RAC14" s="2"/>
      <c r="RAD14" s="2"/>
      <c r="RAE14" s="2"/>
      <c r="RAF14" s="2"/>
      <c r="RAG14" s="2"/>
      <c r="RAH14" s="2"/>
      <c r="RAI14" s="2"/>
      <c r="RAJ14" s="2"/>
      <c r="RAK14" s="2"/>
      <c r="RAL14" s="2"/>
      <c r="RAM14" s="2"/>
      <c r="RAN14" s="2"/>
      <c r="RAO14" s="2"/>
      <c r="RAP14" s="2"/>
      <c r="RAQ14" s="2"/>
      <c r="RAR14" s="2"/>
      <c r="RAS14" s="2"/>
      <c r="RAT14" s="2"/>
      <c r="RAU14" s="2"/>
      <c r="RAV14" s="2"/>
      <c r="RAW14" s="2"/>
      <c r="RAX14" s="2"/>
      <c r="RAY14" s="2"/>
      <c r="RAZ14" s="2"/>
      <c r="RBA14" s="2"/>
      <c r="RBB14" s="2"/>
      <c r="RBC14" s="2"/>
      <c r="RBD14" s="2"/>
      <c r="RBE14" s="2"/>
      <c r="RBF14" s="2"/>
      <c r="RBG14" s="2"/>
      <c r="RBH14" s="2"/>
      <c r="RBI14" s="2"/>
      <c r="RBJ14" s="2"/>
      <c r="RBK14" s="2"/>
      <c r="RBL14" s="2"/>
      <c r="RBM14" s="2"/>
      <c r="RBN14" s="2"/>
      <c r="RBO14" s="2"/>
      <c r="RBP14" s="2"/>
      <c r="RBQ14" s="2"/>
      <c r="RBR14" s="2"/>
      <c r="RBS14" s="2"/>
      <c r="RBT14" s="2"/>
      <c r="RBU14" s="2"/>
      <c r="RBV14" s="2"/>
      <c r="RBW14" s="2"/>
      <c r="RBX14" s="2"/>
      <c r="RBY14" s="2"/>
      <c r="RBZ14" s="2"/>
      <c r="RCA14" s="2"/>
      <c r="RCB14" s="2"/>
      <c r="RCC14" s="2"/>
      <c r="RCD14" s="2"/>
      <c r="RCE14" s="2"/>
      <c r="RCF14" s="2"/>
      <c r="RCG14" s="2"/>
      <c r="RCH14" s="2"/>
      <c r="RCI14" s="2"/>
      <c r="RCJ14" s="2"/>
      <c r="RCK14" s="2"/>
      <c r="RCL14" s="2"/>
      <c r="RCM14" s="2"/>
      <c r="RCN14" s="2"/>
      <c r="RCO14" s="2"/>
      <c r="RCP14" s="2"/>
      <c r="RCQ14" s="2"/>
      <c r="RCR14" s="2"/>
      <c r="RCS14" s="2"/>
      <c r="RCT14" s="2"/>
      <c r="RCU14" s="2"/>
      <c r="RCV14" s="2"/>
      <c r="RCW14" s="2"/>
      <c r="RCX14" s="2"/>
      <c r="RCY14" s="2"/>
      <c r="RCZ14" s="2"/>
      <c r="RDA14" s="2"/>
      <c r="RDB14" s="2"/>
      <c r="RDC14" s="2"/>
      <c r="RDD14" s="2"/>
      <c r="RDE14" s="2"/>
      <c r="RDF14" s="2"/>
      <c r="RDG14" s="2"/>
      <c r="RDH14" s="2"/>
      <c r="RDI14" s="2"/>
      <c r="RDJ14" s="2"/>
      <c r="RDK14" s="2"/>
      <c r="RDL14" s="2"/>
      <c r="RDM14" s="2"/>
      <c r="RDN14" s="2"/>
      <c r="RDO14" s="2"/>
      <c r="RDP14" s="2"/>
      <c r="RDQ14" s="2"/>
      <c r="RDR14" s="2"/>
      <c r="RDS14" s="2"/>
      <c r="RDT14" s="2"/>
      <c r="RDU14" s="2"/>
      <c r="RDV14" s="2"/>
      <c r="RDW14" s="2"/>
      <c r="RDX14" s="2"/>
      <c r="RDY14" s="2"/>
      <c r="RDZ14" s="2"/>
      <c r="REA14" s="2"/>
      <c r="REB14" s="2"/>
      <c r="REC14" s="2"/>
      <c r="RED14" s="2"/>
      <c r="REE14" s="2"/>
      <c r="REF14" s="2"/>
      <c r="REG14" s="2"/>
      <c r="REH14" s="2"/>
      <c r="REI14" s="2"/>
      <c r="REJ14" s="2"/>
      <c r="REK14" s="2"/>
      <c r="REL14" s="2"/>
      <c r="REM14" s="2"/>
      <c r="REN14" s="2"/>
      <c r="REO14" s="2"/>
      <c r="REP14" s="2"/>
      <c r="REQ14" s="2"/>
      <c r="RER14" s="2"/>
      <c r="RES14" s="2"/>
      <c r="RET14" s="2"/>
      <c r="REU14" s="2"/>
      <c r="REV14" s="2"/>
      <c r="REW14" s="2"/>
      <c r="REX14" s="2"/>
      <c r="REY14" s="2"/>
      <c r="REZ14" s="2"/>
      <c r="RFA14" s="2"/>
      <c r="RFB14" s="2"/>
      <c r="RFC14" s="2"/>
      <c r="RFD14" s="2"/>
      <c r="RFE14" s="2"/>
      <c r="RFF14" s="2"/>
      <c r="RFG14" s="2"/>
      <c r="RFH14" s="2"/>
      <c r="RFI14" s="2"/>
      <c r="RFJ14" s="2"/>
      <c r="RFK14" s="2"/>
      <c r="RFL14" s="2"/>
      <c r="RFM14" s="2"/>
      <c r="RFN14" s="2"/>
      <c r="RFO14" s="2"/>
      <c r="RFP14" s="2"/>
      <c r="RFQ14" s="2"/>
      <c r="RFR14" s="2"/>
      <c r="RFS14" s="2"/>
      <c r="RFT14" s="2"/>
      <c r="RFU14" s="2"/>
      <c r="RFV14" s="2"/>
      <c r="RFW14" s="2"/>
      <c r="RFX14" s="2"/>
      <c r="RFY14" s="2"/>
      <c r="RFZ14" s="2"/>
      <c r="RGA14" s="2"/>
      <c r="RGB14" s="2"/>
      <c r="RGC14" s="2"/>
      <c r="RGD14" s="2"/>
      <c r="RGE14" s="2"/>
      <c r="RGF14" s="2"/>
      <c r="RGG14" s="2"/>
      <c r="RGH14" s="2"/>
      <c r="RGI14" s="2"/>
      <c r="RGJ14" s="2"/>
      <c r="RGK14" s="2"/>
      <c r="RGL14" s="2"/>
      <c r="RGM14" s="2"/>
      <c r="RGN14" s="2"/>
      <c r="RGO14" s="2"/>
      <c r="RGP14" s="2"/>
      <c r="RGQ14" s="2"/>
      <c r="RGR14" s="2"/>
      <c r="RGS14" s="2"/>
      <c r="RGT14" s="2"/>
      <c r="RGU14" s="2"/>
      <c r="RGV14" s="2"/>
      <c r="RGW14" s="2"/>
      <c r="RGX14" s="2"/>
      <c r="RGY14" s="2"/>
      <c r="RGZ14" s="2"/>
      <c r="RHA14" s="2"/>
      <c r="RHB14" s="2"/>
      <c r="RHC14" s="2"/>
      <c r="RHD14" s="2"/>
      <c r="RHE14" s="2"/>
      <c r="RHF14" s="2"/>
      <c r="RHG14" s="2"/>
      <c r="RHH14" s="2"/>
      <c r="RHI14" s="2"/>
      <c r="RHJ14" s="2"/>
      <c r="RHK14" s="2"/>
      <c r="RHL14" s="2"/>
      <c r="RHM14" s="2"/>
      <c r="RHN14" s="2"/>
      <c r="RHO14" s="2"/>
      <c r="RHP14" s="2"/>
      <c r="RHQ14" s="2"/>
      <c r="RHR14" s="2"/>
      <c r="RHS14" s="2"/>
      <c r="RHT14" s="2"/>
      <c r="RHU14" s="2"/>
      <c r="RHV14" s="2"/>
      <c r="RHW14" s="2"/>
      <c r="RHX14" s="2"/>
      <c r="RHY14" s="2"/>
      <c r="RHZ14" s="2"/>
      <c r="RIA14" s="2"/>
      <c r="RIB14" s="2"/>
      <c r="RIC14" s="2"/>
      <c r="RID14" s="2"/>
      <c r="RIE14" s="2"/>
      <c r="RIF14" s="2"/>
      <c r="RIG14" s="2"/>
      <c r="RIH14" s="2"/>
      <c r="RII14" s="2"/>
      <c r="RIJ14" s="2"/>
      <c r="RIK14" s="2"/>
      <c r="RIL14" s="2"/>
      <c r="RIM14" s="2"/>
      <c r="RIN14" s="2"/>
      <c r="RIO14" s="2"/>
      <c r="RIP14" s="2"/>
      <c r="RIQ14" s="2"/>
      <c r="RIR14" s="2"/>
      <c r="RIS14" s="2"/>
      <c r="RIT14" s="2"/>
      <c r="RIU14" s="2"/>
      <c r="RIV14" s="2"/>
      <c r="RIW14" s="2"/>
      <c r="RIX14" s="2"/>
      <c r="RIY14" s="2"/>
      <c r="RIZ14" s="2"/>
      <c r="RJA14" s="2"/>
      <c r="RJB14" s="2"/>
      <c r="RJC14" s="2"/>
      <c r="RJD14" s="2"/>
      <c r="RJE14" s="2"/>
      <c r="RJF14" s="2"/>
      <c r="RJG14" s="2"/>
      <c r="RJH14" s="2"/>
      <c r="RJI14" s="2"/>
      <c r="RJJ14" s="2"/>
      <c r="RJK14" s="2"/>
      <c r="RJL14" s="2"/>
      <c r="RJM14" s="2"/>
      <c r="RJN14" s="2"/>
      <c r="RJO14" s="2"/>
      <c r="RJP14" s="2"/>
      <c r="RJQ14" s="2"/>
      <c r="RJR14" s="2"/>
      <c r="RJS14" s="2"/>
      <c r="RJT14" s="2"/>
      <c r="RJU14" s="2"/>
      <c r="RJV14" s="2"/>
      <c r="RJW14" s="2"/>
      <c r="RJX14" s="2"/>
      <c r="RJY14" s="2"/>
      <c r="RJZ14" s="2"/>
      <c r="RKA14" s="2"/>
      <c r="RKB14" s="2"/>
      <c r="RKC14" s="2"/>
      <c r="RKD14" s="2"/>
      <c r="RKE14" s="2"/>
      <c r="RKF14" s="2"/>
      <c r="RKG14" s="2"/>
      <c r="RKH14" s="2"/>
      <c r="RKI14" s="2"/>
      <c r="RKJ14" s="2"/>
      <c r="RKK14" s="2"/>
      <c r="RKL14" s="2"/>
      <c r="RKM14" s="2"/>
      <c r="RKN14" s="2"/>
      <c r="RKO14" s="2"/>
      <c r="RKP14" s="2"/>
      <c r="RKQ14" s="2"/>
      <c r="RKR14" s="2"/>
      <c r="RKS14" s="2"/>
      <c r="RKT14" s="2"/>
      <c r="RKU14" s="2"/>
      <c r="RKV14" s="2"/>
      <c r="RKW14" s="2"/>
      <c r="RKX14" s="2"/>
      <c r="RKY14" s="2"/>
      <c r="RKZ14" s="2"/>
      <c r="RLA14" s="2"/>
      <c r="RLB14" s="2"/>
      <c r="RLC14" s="2"/>
      <c r="RLD14" s="2"/>
      <c r="RLE14" s="2"/>
      <c r="RLF14" s="2"/>
      <c r="RLG14" s="2"/>
      <c r="RLH14" s="2"/>
      <c r="RLI14" s="2"/>
      <c r="RLJ14" s="2"/>
      <c r="RLK14" s="2"/>
      <c r="RLL14" s="2"/>
      <c r="RLM14" s="2"/>
      <c r="RLN14" s="2"/>
      <c r="RLO14" s="2"/>
      <c r="RLP14" s="2"/>
      <c r="RLQ14" s="2"/>
      <c r="RLR14" s="2"/>
      <c r="RLS14" s="2"/>
      <c r="RLT14" s="2"/>
      <c r="RLU14" s="2"/>
      <c r="RLV14" s="2"/>
      <c r="RLW14" s="2"/>
      <c r="RLX14" s="2"/>
      <c r="RLY14" s="2"/>
      <c r="RLZ14" s="2"/>
      <c r="RMA14" s="2"/>
      <c r="RMB14" s="2"/>
      <c r="RMC14" s="2"/>
      <c r="RMD14" s="2"/>
      <c r="RME14" s="2"/>
      <c r="RMF14" s="2"/>
      <c r="RMG14" s="2"/>
      <c r="RMH14" s="2"/>
      <c r="RMI14" s="2"/>
      <c r="RMJ14" s="2"/>
      <c r="RMK14" s="2"/>
      <c r="RML14" s="2"/>
      <c r="RMM14" s="2"/>
      <c r="RMN14" s="2"/>
      <c r="RMO14" s="2"/>
      <c r="RMP14" s="2"/>
      <c r="RMQ14" s="2"/>
      <c r="RMR14" s="2"/>
      <c r="RMS14" s="2"/>
      <c r="RMT14" s="2"/>
      <c r="RMU14" s="2"/>
      <c r="RMV14" s="2"/>
      <c r="RMW14" s="2"/>
      <c r="RMX14" s="2"/>
      <c r="RMY14" s="2"/>
      <c r="RMZ14" s="2"/>
      <c r="RNA14" s="2"/>
      <c r="RNB14" s="2"/>
      <c r="RNC14" s="2"/>
      <c r="RND14" s="2"/>
      <c r="RNE14" s="2"/>
      <c r="RNF14" s="2"/>
      <c r="RNG14" s="2"/>
      <c r="RNH14" s="2"/>
      <c r="RNI14" s="2"/>
      <c r="RNJ14" s="2"/>
      <c r="RNK14" s="2"/>
      <c r="RNL14" s="2"/>
      <c r="RNM14" s="2"/>
      <c r="RNN14" s="2"/>
      <c r="RNO14" s="2"/>
      <c r="RNP14" s="2"/>
      <c r="RNQ14" s="2"/>
      <c r="RNR14" s="2"/>
      <c r="RNS14" s="2"/>
      <c r="RNT14" s="2"/>
      <c r="RNU14" s="2"/>
      <c r="RNV14" s="2"/>
      <c r="RNW14" s="2"/>
      <c r="RNX14" s="2"/>
      <c r="RNY14" s="2"/>
      <c r="RNZ14" s="2"/>
      <c r="ROA14" s="2"/>
      <c r="ROB14" s="2"/>
      <c r="ROC14" s="2"/>
      <c r="ROD14" s="2"/>
      <c r="ROE14" s="2"/>
      <c r="ROF14" s="2"/>
      <c r="ROG14" s="2"/>
      <c r="ROH14" s="2"/>
      <c r="ROI14" s="2"/>
      <c r="ROJ14" s="2"/>
      <c r="ROK14" s="2"/>
      <c r="ROL14" s="2"/>
      <c r="ROM14" s="2"/>
      <c r="RON14" s="2"/>
      <c r="ROO14" s="2"/>
      <c r="ROP14" s="2"/>
      <c r="ROQ14" s="2"/>
      <c r="ROR14" s="2"/>
      <c r="ROS14" s="2"/>
      <c r="ROT14" s="2"/>
      <c r="ROU14" s="2"/>
      <c r="ROV14" s="2"/>
      <c r="ROW14" s="2"/>
      <c r="ROX14" s="2"/>
      <c r="ROY14" s="2"/>
      <c r="ROZ14" s="2"/>
      <c r="RPA14" s="2"/>
      <c r="RPB14" s="2"/>
      <c r="RPC14" s="2"/>
      <c r="RPD14" s="2"/>
      <c r="RPE14" s="2"/>
      <c r="RPF14" s="2"/>
      <c r="RPG14" s="2"/>
      <c r="RPH14" s="2"/>
      <c r="RPI14" s="2"/>
      <c r="RPJ14" s="2"/>
      <c r="RPK14" s="2"/>
      <c r="RPL14" s="2"/>
      <c r="RPM14" s="2"/>
      <c r="RPN14" s="2"/>
      <c r="RPO14" s="2"/>
      <c r="RPP14" s="2"/>
      <c r="RPQ14" s="2"/>
      <c r="RPR14" s="2"/>
      <c r="RPS14" s="2"/>
      <c r="RPT14" s="2"/>
      <c r="RPU14" s="2"/>
      <c r="RPV14" s="2"/>
      <c r="RPW14" s="2"/>
      <c r="RPX14" s="2"/>
      <c r="RPY14" s="2"/>
      <c r="RPZ14" s="2"/>
      <c r="RQA14" s="2"/>
      <c r="RQB14" s="2"/>
      <c r="RQC14" s="2"/>
      <c r="RQD14" s="2"/>
      <c r="RQE14" s="2"/>
      <c r="RQF14" s="2"/>
      <c r="RQG14" s="2"/>
      <c r="RQH14" s="2"/>
      <c r="RQI14" s="2"/>
      <c r="RQJ14" s="2"/>
      <c r="RQK14" s="2"/>
      <c r="RQL14" s="2"/>
      <c r="RQM14" s="2"/>
      <c r="RQN14" s="2"/>
      <c r="RQO14" s="2"/>
      <c r="RQP14" s="2"/>
      <c r="RQQ14" s="2"/>
      <c r="RQR14" s="2"/>
      <c r="RQS14" s="2"/>
      <c r="RQT14" s="2"/>
      <c r="RQU14" s="2"/>
      <c r="RQV14" s="2"/>
      <c r="RQW14" s="2"/>
      <c r="RQX14" s="2"/>
      <c r="RQY14" s="2"/>
      <c r="RQZ14" s="2"/>
      <c r="RRA14" s="2"/>
      <c r="RRB14" s="2"/>
      <c r="RRC14" s="2"/>
      <c r="RRD14" s="2"/>
      <c r="RRE14" s="2"/>
      <c r="RRF14" s="2"/>
      <c r="RRG14" s="2"/>
      <c r="RRH14" s="2"/>
      <c r="RRI14" s="2"/>
      <c r="RRJ14" s="2"/>
      <c r="RRK14" s="2"/>
      <c r="RRL14" s="2"/>
      <c r="RRM14" s="2"/>
      <c r="RRN14" s="2"/>
      <c r="RRO14" s="2"/>
      <c r="RRP14" s="2"/>
      <c r="RRQ14" s="2"/>
      <c r="RRR14" s="2"/>
      <c r="RRS14" s="2"/>
      <c r="RRT14" s="2"/>
      <c r="RRU14" s="2"/>
      <c r="RRV14" s="2"/>
      <c r="RRW14" s="2"/>
      <c r="RRX14" s="2"/>
      <c r="RRY14" s="2"/>
      <c r="RRZ14" s="2"/>
      <c r="RSA14" s="2"/>
      <c r="RSB14" s="2"/>
      <c r="RSC14" s="2"/>
      <c r="RSD14" s="2"/>
      <c r="RSE14" s="2"/>
      <c r="RSF14" s="2"/>
      <c r="RSG14" s="2"/>
      <c r="RSH14" s="2"/>
      <c r="RSI14" s="2"/>
      <c r="RSJ14" s="2"/>
      <c r="RSK14" s="2"/>
      <c r="RSL14" s="2"/>
      <c r="RSM14" s="2"/>
      <c r="RSN14" s="2"/>
      <c r="RSO14" s="2"/>
      <c r="RSP14" s="2"/>
      <c r="RSQ14" s="2"/>
      <c r="RSR14" s="2"/>
      <c r="RSS14" s="2"/>
      <c r="RST14" s="2"/>
      <c r="RSU14" s="2"/>
      <c r="RSV14" s="2"/>
      <c r="RSW14" s="2"/>
      <c r="RSX14" s="2"/>
      <c r="RSY14" s="2"/>
      <c r="RSZ14" s="2"/>
      <c r="RTA14" s="2"/>
      <c r="RTB14" s="2"/>
      <c r="RTC14" s="2"/>
      <c r="RTD14" s="2"/>
      <c r="RTE14" s="2"/>
      <c r="RTF14" s="2"/>
      <c r="RTG14" s="2"/>
      <c r="RTH14" s="2"/>
      <c r="RTI14" s="2"/>
      <c r="RTJ14" s="2"/>
      <c r="RTK14" s="2"/>
      <c r="RTL14" s="2"/>
      <c r="RTM14" s="2"/>
      <c r="RTN14" s="2"/>
      <c r="RTO14" s="2"/>
      <c r="RTP14" s="2"/>
      <c r="RTQ14" s="2"/>
      <c r="RTR14" s="2"/>
      <c r="RTS14" s="2"/>
      <c r="RTT14" s="2"/>
      <c r="RTU14" s="2"/>
      <c r="RTV14" s="2"/>
      <c r="RTW14" s="2"/>
      <c r="RTX14" s="2"/>
      <c r="RTY14" s="2"/>
      <c r="RTZ14" s="2"/>
      <c r="RUA14" s="2"/>
      <c r="RUB14" s="2"/>
      <c r="RUC14" s="2"/>
      <c r="RUD14" s="2"/>
      <c r="RUE14" s="2"/>
      <c r="RUF14" s="2"/>
      <c r="RUG14" s="2"/>
      <c r="RUH14" s="2"/>
      <c r="RUI14" s="2"/>
      <c r="RUJ14" s="2"/>
      <c r="RUK14" s="2"/>
      <c r="RUL14" s="2"/>
      <c r="RUM14" s="2"/>
      <c r="RUN14" s="2"/>
      <c r="RUO14" s="2"/>
      <c r="RUP14" s="2"/>
      <c r="RUQ14" s="2"/>
      <c r="RUR14" s="2"/>
      <c r="RUS14" s="2"/>
      <c r="RUT14" s="2"/>
      <c r="RUU14" s="2"/>
      <c r="RUV14" s="2"/>
      <c r="RUW14" s="2"/>
      <c r="RUX14" s="2"/>
      <c r="RUY14" s="2"/>
      <c r="RUZ14" s="2"/>
      <c r="RVA14" s="2"/>
      <c r="RVB14" s="2"/>
      <c r="RVC14" s="2"/>
      <c r="RVD14" s="2"/>
      <c r="RVE14" s="2"/>
      <c r="RVF14" s="2"/>
      <c r="RVG14" s="2"/>
      <c r="RVH14" s="2"/>
      <c r="RVI14" s="2"/>
      <c r="RVJ14" s="2"/>
      <c r="RVK14" s="2"/>
      <c r="RVL14" s="2"/>
      <c r="RVM14" s="2"/>
      <c r="RVN14" s="2"/>
      <c r="RVO14" s="2"/>
      <c r="RVP14" s="2"/>
      <c r="RVQ14" s="2"/>
      <c r="RVR14" s="2"/>
      <c r="RVS14" s="2"/>
      <c r="RVT14" s="2"/>
      <c r="RVU14" s="2"/>
      <c r="RVV14" s="2"/>
      <c r="RVW14" s="2"/>
      <c r="RVX14" s="2"/>
      <c r="RVY14" s="2"/>
      <c r="RVZ14" s="2"/>
      <c r="RWA14" s="2"/>
      <c r="RWB14" s="2"/>
      <c r="RWC14" s="2"/>
      <c r="RWD14" s="2"/>
      <c r="RWE14" s="2"/>
      <c r="RWF14" s="2"/>
      <c r="RWG14" s="2"/>
      <c r="RWH14" s="2"/>
      <c r="RWI14" s="2"/>
      <c r="RWJ14" s="2"/>
      <c r="RWK14" s="2"/>
      <c r="RWL14" s="2"/>
      <c r="RWM14" s="2"/>
      <c r="RWN14" s="2"/>
      <c r="RWO14" s="2"/>
      <c r="RWP14" s="2"/>
      <c r="RWQ14" s="2"/>
      <c r="RWR14" s="2"/>
      <c r="RWS14" s="2"/>
      <c r="RWT14" s="2"/>
      <c r="RWU14" s="2"/>
      <c r="RWV14" s="2"/>
      <c r="RWW14" s="2"/>
      <c r="RWX14" s="2"/>
      <c r="RWY14" s="2"/>
      <c r="RWZ14" s="2"/>
      <c r="RXA14" s="2"/>
      <c r="RXB14" s="2"/>
      <c r="RXC14" s="2"/>
      <c r="RXD14" s="2"/>
      <c r="RXE14" s="2"/>
      <c r="RXF14" s="2"/>
      <c r="RXG14" s="2"/>
      <c r="RXH14" s="2"/>
      <c r="RXI14" s="2"/>
      <c r="RXJ14" s="2"/>
      <c r="RXK14" s="2"/>
      <c r="RXL14" s="2"/>
      <c r="RXM14" s="2"/>
      <c r="RXN14" s="2"/>
      <c r="RXO14" s="2"/>
      <c r="RXP14" s="2"/>
      <c r="RXQ14" s="2"/>
      <c r="RXR14" s="2"/>
      <c r="RXS14" s="2"/>
      <c r="RXT14" s="2"/>
      <c r="RXU14" s="2"/>
      <c r="RXV14" s="2"/>
      <c r="RXW14" s="2"/>
      <c r="RXX14" s="2"/>
      <c r="RXY14" s="2"/>
      <c r="RXZ14" s="2"/>
      <c r="RYA14" s="2"/>
      <c r="RYB14" s="2"/>
      <c r="RYC14" s="2"/>
      <c r="RYD14" s="2"/>
      <c r="RYE14" s="2"/>
      <c r="RYF14" s="2"/>
      <c r="RYG14" s="2"/>
      <c r="RYH14" s="2"/>
      <c r="RYI14" s="2"/>
      <c r="RYJ14" s="2"/>
      <c r="RYK14" s="2"/>
      <c r="RYL14" s="2"/>
      <c r="RYM14" s="2"/>
      <c r="RYN14" s="2"/>
      <c r="RYO14" s="2"/>
      <c r="RYP14" s="2"/>
      <c r="RYQ14" s="2"/>
      <c r="RYR14" s="2"/>
      <c r="RYS14" s="2"/>
      <c r="RYT14" s="2"/>
      <c r="RYU14" s="2"/>
      <c r="RYV14" s="2"/>
      <c r="RYW14" s="2"/>
      <c r="RYX14" s="2"/>
      <c r="RYY14" s="2"/>
      <c r="RYZ14" s="2"/>
      <c r="RZA14" s="2"/>
      <c r="RZB14" s="2"/>
      <c r="RZC14" s="2"/>
      <c r="RZD14" s="2"/>
      <c r="RZE14" s="2"/>
      <c r="RZF14" s="2"/>
      <c r="RZG14" s="2"/>
      <c r="RZH14" s="2"/>
      <c r="RZI14" s="2"/>
      <c r="RZJ14" s="2"/>
      <c r="RZK14" s="2"/>
      <c r="RZL14" s="2"/>
      <c r="RZM14" s="2"/>
      <c r="RZN14" s="2"/>
      <c r="RZO14" s="2"/>
      <c r="RZP14" s="2"/>
      <c r="RZQ14" s="2"/>
      <c r="RZR14" s="2"/>
      <c r="RZS14" s="2"/>
      <c r="RZT14" s="2"/>
      <c r="RZU14" s="2"/>
      <c r="RZV14" s="2"/>
      <c r="RZW14" s="2"/>
      <c r="RZX14" s="2"/>
      <c r="RZY14" s="2"/>
      <c r="RZZ14" s="2"/>
      <c r="SAA14" s="2"/>
      <c r="SAB14" s="2"/>
      <c r="SAC14" s="2"/>
      <c r="SAD14" s="2"/>
      <c r="SAE14" s="2"/>
      <c r="SAF14" s="2"/>
      <c r="SAG14" s="2"/>
      <c r="SAH14" s="2"/>
      <c r="SAI14" s="2"/>
      <c r="SAJ14" s="2"/>
      <c r="SAK14" s="2"/>
      <c r="SAL14" s="2"/>
      <c r="SAM14" s="2"/>
      <c r="SAN14" s="2"/>
      <c r="SAO14" s="2"/>
      <c r="SAP14" s="2"/>
      <c r="SAQ14" s="2"/>
      <c r="SAR14" s="2"/>
      <c r="SAS14" s="2"/>
      <c r="SAT14" s="2"/>
      <c r="SAU14" s="2"/>
      <c r="SAV14" s="2"/>
      <c r="SAW14" s="2"/>
      <c r="SAX14" s="2"/>
      <c r="SAY14" s="2"/>
      <c r="SAZ14" s="2"/>
      <c r="SBA14" s="2"/>
      <c r="SBB14" s="2"/>
      <c r="SBC14" s="2"/>
      <c r="SBD14" s="2"/>
      <c r="SBE14" s="2"/>
      <c r="SBF14" s="2"/>
      <c r="SBG14" s="2"/>
      <c r="SBH14" s="2"/>
      <c r="SBI14" s="2"/>
      <c r="SBJ14" s="2"/>
      <c r="SBK14" s="2"/>
      <c r="SBL14" s="2"/>
      <c r="SBM14" s="2"/>
      <c r="SBN14" s="2"/>
      <c r="SBO14" s="2"/>
      <c r="SBP14" s="2"/>
      <c r="SBQ14" s="2"/>
      <c r="SBR14" s="2"/>
      <c r="SBS14" s="2"/>
      <c r="SBT14" s="2"/>
      <c r="SBU14" s="2"/>
      <c r="SBV14" s="2"/>
      <c r="SBW14" s="2"/>
      <c r="SBX14" s="2"/>
      <c r="SBY14" s="2"/>
      <c r="SBZ14" s="2"/>
      <c r="SCA14" s="2"/>
      <c r="SCB14" s="2"/>
      <c r="SCC14" s="2"/>
      <c r="SCD14" s="2"/>
      <c r="SCE14" s="2"/>
      <c r="SCF14" s="2"/>
      <c r="SCG14" s="2"/>
      <c r="SCH14" s="2"/>
      <c r="SCI14" s="2"/>
      <c r="SCJ14" s="2"/>
      <c r="SCK14" s="2"/>
      <c r="SCL14" s="2"/>
      <c r="SCM14" s="2"/>
      <c r="SCN14" s="2"/>
      <c r="SCO14" s="2"/>
      <c r="SCP14" s="2"/>
      <c r="SCQ14" s="2"/>
      <c r="SCR14" s="2"/>
      <c r="SCS14" s="2"/>
      <c r="SCT14" s="2"/>
      <c r="SCU14" s="2"/>
      <c r="SCV14" s="2"/>
      <c r="SCW14" s="2"/>
      <c r="SCX14" s="2"/>
      <c r="SCY14" s="2"/>
      <c r="SCZ14" s="2"/>
      <c r="SDA14" s="2"/>
      <c r="SDB14" s="2"/>
      <c r="SDC14" s="2"/>
      <c r="SDD14" s="2"/>
      <c r="SDE14" s="2"/>
      <c r="SDF14" s="2"/>
      <c r="SDG14" s="2"/>
      <c r="SDH14" s="2"/>
      <c r="SDI14" s="2"/>
      <c r="SDJ14" s="2"/>
      <c r="SDK14" s="2"/>
      <c r="SDL14" s="2"/>
      <c r="SDM14" s="2"/>
      <c r="SDN14" s="2"/>
      <c r="SDO14" s="2"/>
      <c r="SDP14" s="2"/>
      <c r="SDQ14" s="2"/>
      <c r="SDR14" s="2"/>
      <c r="SDS14" s="2"/>
      <c r="SDT14" s="2"/>
      <c r="SDU14" s="2"/>
      <c r="SDV14" s="2"/>
      <c r="SDW14" s="2"/>
      <c r="SDX14" s="2"/>
      <c r="SDY14" s="2"/>
      <c r="SDZ14" s="2"/>
      <c r="SEA14" s="2"/>
      <c r="SEB14" s="2"/>
      <c r="SEC14" s="2"/>
      <c r="SED14" s="2"/>
      <c r="SEE14" s="2"/>
      <c r="SEF14" s="2"/>
      <c r="SEG14" s="2"/>
      <c r="SEH14" s="2"/>
      <c r="SEI14" s="2"/>
      <c r="SEJ14" s="2"/>
      <c r="SEK14" s="2"/>
      <c r="SEL14" s="2"/>
      <c r="SEM14" s="2"/>
      <c r="SEN14" s="2"/>
      <c r="SEO14" s="2"/>
      <c r="SEP14" s="2"/>
      <c r="SEQ14" s="2"/>
      <c r="SER14" s="2"/>
      <c r="SES14" s="2"/>
      <c r="SET14" s="2"/>
      <c r="SEU14" s="2"/>
      <c r="SEV14" s="2"/>
      <c r="SEW14" s="2"/>
      <c r="SEX14" s="2"/>
      <c r="SEY14" s="2"/>
      <c r="SEZ14" s="2"/>
      <c r="SFA14" s="2"/>
      <c r="SFB14" s="2"/>
      <c r="SFC14" s="2"/>
      <c r="SFD14" s="2"/>
      <c r="SFE14" s="2"/>
      <c r="SFF14" s="2"/>
      <c r="SFG14" s="2"/>
      <c r="SFH14" s="2"/>
      <c r="SFI14" s="2"/>
      <c r="SFJ14" s="2"/>
      <c r="SFK14" s="2"/>
      <c r="SFL14" s="2"/>
      <c r="SFM14" s="2"/>
      <c r="SFN14" s="2"/>
      <c r="SFO14" s="2"/>
      <c r="SFP14" s="2"/>
      <c r="SFQ14" s="2"/>
      <c r="SFR14" s="2"/>
      <c r="SFS14" s="2"/>
      <c r="SFT14" s="2"/>
      <c r="SFU14" s="2"/>
      <c r="SFV14" s="2"/>
      <c r="SFW14" s="2"/>
      <c r="SFX14" s="2"/>
      <c r="SFY14" s="2"/>
      <c r="SFZ14" s="2"/>
      <c r="SGA14" s="2"/>
      <c r="SGB14" s="2"/>
      <c r="SGC14" s="2"/>
      <c r="SGD14" s="2"/>
      <c r="SGE14" s="2"/>
      <c r="SGF14" s="2"/>
      <c r="SGG14" s="2"/>
      <c r="SGH14" s="2"/>
      <c r="SGI14" s="2"/>
      <c r="SGJ14" s="2"/>
      <c r="SGK14" s="2"/>
      <c r="SGL14" s="2"/>
      <c r="SGM14" s="2"/>
      <c r="SGN14" s="2"/>
      <c r="SGO14" s="2"/>
      <c r="SGP14" s="2"/>
      <c r="SGQ14" s="2"/>
      <c r="SGR14" s="2"/>
      <c r="SGS14" s="2"/>
      <c r="SGT14" s="2"/>
      <c r="SGU14" s="2"/>
      <c r="SGV14" s="2"/>
      <c r="SGW14" s="2"/>
      <c r="SGX14" s="2"/>
      <c r="SGY14" s="2"/>
      <c r="SGZ14" s="2"/>
      <c r="SHA14" s="2"/>
      <c r="SHB14" s="2"/>
      <c r="SHC14" s="2"/>
      <c r="SHD14" s="2"/>
      <c r="SHE14" s="2"/>
      <c r="SHF14" s="2"/>
      <c r="SHG14" s="2"/>
      <c r="SHH14" s="2"/>
      <c r="SHI14" s="2"/>
      <c r="SHJ14" s="2"/>
      <c r="SHK14" s="2"/>
      <c r="SHL14" s="2"/>
      <c r="SHM14" s="2"/>
      <c r="SHN14" s="2"/>
      <c r="SHO14" s="2"/>
      <c r="SHP14" s="2"/>
      <c r="SHQ14" s="2"/>
      <c r="SHR14" s="2"/>
      <c r="SHS14" s="2"/>
      <c r="SHT14" s="2"/>
      <c r="SHU14" s="2"/>
      <c r="SHV14" s="2"/>
      <c r="SHW14" s="2"/>
      <c r="SHX14" s="2"/>
      <c r="SHY14" s="2"/>
      <c r="SHZ14" s="2"/>
      <c r="SIA14" s="2"/>
      <c r="SIB14" s="2"/>
      <c r="SIC14" s="2"/>
      <c r="SID14" s="2"/>
      <c r="SIE14" s="2"/>
      <c r="SIF14" s="2"/>
      <c r="SIG14" s="2"/>
      <c r="SIH14" s="2"/>
      <c r="SII14" s="2"/>
      <c r="SIJ14" s="2"/>
      <c r="SIK14" s="2"/>
      <c r="SIL14" s="2"/>
      <c r="SIM14" s="2"/>
      <c r="SIN14" s="2"/>
      <c r="SIO14" s="2"/>
      <c r="SIP14" s="2"/>
      <c r="SIQ14" s="2"/>
      <c r="SIR14" s="2"/>
      <c r="SIS14" s="2"/>
      <c r="SIT14" s="2"/>
      <c r="SIU14" s="2"/>
      <c r="SIV14" s="2"/>
      <c r="SIW14" s="2"/>
      <c r="SIX14" s="2"/>
      <c r="SIY14" s="2"/>
      <c r="SIZ14" s="2"/>
      <c r="SJA14" s="2"/>
      <c r="SJB14" s="2"/>
      <c r="SJC14" s="2"/>
      <c r="SJD14" s="2"/>
      <c r="SJE14" s="2"/>
      <c r="SJF14" s="2"/>
      <c r="SJG14" s="2"/>
      <c r="SJH14" s="2"/>
      <c r="SJI14" s="2"/>
      <c r="SJJ14" s="2"/>
      <c r="SJK14" s="2"/>
      <c r="SJL14" s="2"/>
      <c r="SJM14" s="2"/>
      <c r="SJN14" s="2"/>
      <c r="SJO14" s="2"/>
      <c r="SJP14" s="2"/>
      <c r="SJQ14" s="2"/>
      <c r="SJR14" s="2"/>
      <c r="SJS14" s="2"/>
      <c r="SJT14" s="2"/>
      <c r="SJU14" s="2"/>
      <c r="SJV14" s="2"/>
      <c r="SJW14" s="2"/>
      <c r="SJX14" s="2"/>
      <c r="SJY14" s="2"/>
      <c r="SJZ14" s="2"/>
      <c r="SKA14" s="2"/>
      <c r="SKB14" s="2"/>
      <c r="SKC14" s="2"/>
      <c r="SKD14" s="2"/>
      <c r="SKE14" s="2"/>
      <c r="SKF14" s="2"/>
      <c r="SKG14" s="2"/>
      <c r="SKH14" s="2"/>
      <c r="SKI14" s="2"/>
      <c r="SKJ14" s="2"/>
      <c r="SKK14" s="2"/>
      <c r="SKL14" s="2"/>
      <c r="SKM14" s="2"/>
      <c r="SKN14" s="2"/>
      <c r="SKO14" s="2"/>
      <c r="SKP14" s="2"/>
      <c r="SKQ14" s="2"/>
      <c r="SKR14" s="2"/>
      <c r="SKS14" s="2"/>
      <c r="SKT14" s="2"/>
      <c r="SKU14" s="2"/>
      <c r="SKV14" s="2"/>
      <c r="SKW14" s="2"/>
      <c r="SKX14" s="2"/>
      <c r="SKY14" s="2"/>
      <c r="SKZ14" s="2"/>
      <c r="SLA14" s="2"/>
      <c r="SLB14" s="2"/>
      <c r="SLC14" s="2"/>
      <c r="SLD14" s="2"/>
      <c r="SLE14" s="2"/>
      <c r="SLF14" s="2"/>
      <c r="SLG14" s="2"/>
      <c r="SLH14" s="2"/>
      <c r="SLI14" s="2"/>
      <c r="SLJ14" s="2"/>
      <c r="SLK14" s="2"/>
      <c r="SLL14" s="2"/>
      <c r="SLM14" s="2"/>
      <c r="SLN14" s="2"/>
      <c r="SLO14" s="2"/>
      <c r="SLP14" s="2"/>
      <c r="SLQ14" s="2"/>
      <c r="SLR14" s="2"/>
      <c r="SLS14" s="2"/>
      <c r="SLT14" s="2"/>
      <c r="SLU14" s="2"/>
      <c r="SLV14" s="2"/>
      <c r="SLW14" s="2"/>
      <c r="SLX14" s="2"/>
      <c r="SLY14" s="2"/>
      <c r="SLZ14" s="2"/>
      <c r="SMA14" s="2"/>
      <c r="SMB14" s="2"/>
      <c r="SMC14" s="2"/>
      <c r="SMD14" s="2"/>
      <c r="SME14" s="2"/>
      <c r="SMF14" s="2"/>
      <c r="SMG14" s="2"/>
      <c r="SMH14" s="2"/>
      <c r="SMI14" s="2"/>
      <c r="SMJ14" s="2"/>
      <c r="SMK14" s="2"/>
      <c r="SML14" s="2"/>
      <c r="SMM14" s="2"/>
      <c r="SMN14" s="2"/>
      <c r="SMO14" s="2"/>
      <c r="SMP14" s="2"/>
      <c r="SMQ14" s="2"/>
      <c r="SMR14" s="2"/>
      <c r="SMS14" s="2"/>
      <c r="SMT14" s="2"/>
      <c r="SMU14" s="2"/>
      <c r="SMV14" s="2"/>
      <c r="SMW14" s="2"/>
      <c r="SMX14" s="2"/>
      <c r="SMY14" s="2"/>
      <c r="SMZ14" s="2"/>
      <c r="SNA14" s="2"/>
      <c r="SNB14" s="2"/>
      <c r="SNC14" s="2"/>
      <c r="SND14" s="2"/>
      <c r="SNE14" s="2"/>
      <c r="SNF14" s="2"/>
      <c r="SNG14" s="2"/>
      <c r="SNH14" s="2"/>
      <c r="SNI14" s="2"/>
      <c r="SNJ14" s="2"/>
      <c r="SNK14" s="2"/>
      <c r="SNL14" s="2"/>
      <c r="SNM14" s="2"/>
      <c r="SNN14" s="2"/>
      <c r="SNO14" s="2"/>
      <c r="SNP14" s="2"/>
      <c r="SNQ14" s="2"/>
      <c r="SNR14" s="2"/>
      <c r="SNS14" s="2"/>
      <c r="SNT14" s="2"/>
      <c r="SNU14" s="2"/>
      <c r="SNV14" s="2"/>
      <c r="SNW14" s="2"/>
      <c r="SNX14" s="2"/>
      <c r="SNY14" s="2"/>
      <c r="SNZ14" s="2"/>
      <c r="SOA14" s="2"/>
      <c r="SOB14" s="2"/>
      <c r="SOC14" s="2"/>
      <c r="SOD14" s="2"/>
      <c r="SOE14" s="2"/>
      <c r="SOF14" s="2"/>
      <c r="SOG14" s="2"/>
      <c r="SOH14" s="2"/>
      <c r="SOI14" s="2"/>
      <c r="SOJ14" s="2"/>
      <c r="SOK14" s="2"/>
      <c r="SOL14" s="2"/>
      <c r="SOM14" s="2"/>
      <c r="SON14" s="2"/>
      <c r="SOO14" s="2"/>
      <c r="SOP14" s="2"/>
      <c r="SOQ14" s="2"/>
      <c r="SOR14" s="2"/>
      <c r="SOS14" s="2"/>
      <c r="SOT14" s="2"/>
      <c r="SOU14" s="2"/>
      <c r="SOV14" s="2"/>
      <c r="SOW14" s="2"/>
      <c r="SOX14" s="2"/>
      <c r="SOY14" s="2"/>
      <c r="SOZ14" s="2"/>
      <c r="SPA14" s="2"/>
      <c r="SPB14" s="2"/>
      <c r="SPC14" s="2"/>
      <c r="SPD14" s="2"/>
      <c r="SPE14" s="2"/>
      <c r="SPF14" s="2"/>
      <c r="SPG14" s="2"/>
      <c r="SPH14" s="2"/>
      <c r="SPI14" s="2"/>
      <c r="SPJ14" s="2"/>
      <c r="SPK14" s="2"/>
      <c r="SPL14" s="2"/>
      <c r="SPM14" s="2"/>
      <c r="SPN14" s="2"/>
      <c r="SPO14" s="2"/>
      <c r="SPP14" s="2"/>
      <c r="SPQ14" s="2"/>
      <c r="SPR14" s="2"/>
      <c r="SPS14" s="2"/>
      <c r="SPT14" s="2"/>
      <c r="SPU14" s="2"/>
      <c r="SPV14" s="2"/>
      <c r="SPW14" s="2"/>
      <c r="SPX14" s="2"/>
      <c r="SPY14" s="2"/>
      <c r="SPZ14" s="2"/>
      <c r="SQA14" s="2"/>
      <c r="SQB14" s="2"/>
      <c r="SQC14" s="2"/>
      <c r="SQD14" s="2"/>
      <c r="SQE14" s="2"/>
      <c r="SQF14" s="2"/>
      <c r="SQG14" s="2"/>
      <c r="SQH14" s="2"/>
      <c r="SQI14" s="2"/>
      <c r="SQJ14" s="2"/>
      <c r="SQK14" s="2"/>
      <c r="SQL14" s="2"/>
      <c r="SQM14" s="2"/>
      <c r="SQN14" s="2"/>
      <c r="SQO14" s="2"/>
      <c r="SQP14" s="2"/>
      <c r="SQQ14" s="2"/>
      <c r="SQR14" s="2"/>
      <c r="SQS14" s="2"/>
      <c r="SQT14" s="2"/>
      <c r="SQU14" s="2"/>
      <c r="SQV14" s="2"/>
      <c r="SQW14" s="2"/>
      <c r="SQX14" s="2"/>
      <c r="SQY14" s="2"/>
      <c r="SQZ14" s="2"/>
      <c r="SRA14" s="2"/>
      <c r="SRB14" s="2"/>
      <c r="SRC14" s="2"/>
      <c r="SRD14" s="2"/>
      <c r="SRE14" s="2"/>
      <c r="SRF14" s="2"/>
      <c r="SRG14" s="2"/>
      <c r="SRH14" s="2"/>
      <c r="SRI14" s="2"/>
      <c r="SRJ14" s="2"/>
      <c r="SRK14" s="2"/>
      <c r="SRL14" s="2"/>
      <c r="SRM14" s="2"/>
      <c r="SRN14" s="2"/>
      <c r="SRO14" s="2"/>
      <c r="SRP14" s="2"/>
      <c r="SRQ14" s="2"/>
      <c r="SRR14" s="2"/>
      <c r="SRS14" s="2"/>
      <c r="SRT14" s="2"/>
      <c r="SRU14" s="2"/>
      <c r="SRV14" s="2"/>
      <c r="SRW14" s="2"/>
      <c r="SRX14" s="2"/>
      <c r="SRY14" s="2"/>
      <c r="SRZ14" s="2"/>
      <c r="SSA14" s="2"/>
      <c r="SSB14" s="2"/>
      <c r="SSC14" s="2"/>
      <c r="SSD14" s="2"/>
      <c r="SSE14" s="2"/>
      <c r="SSF14" s="2"/>
      <c r="SSG14" s="2"/>
      <c r="SSH14" s="2"/>
      <c r="SSI14" s="2"/>
      <c r="SSJ14" s="2"/>
      <c r="SSK14" s="2"/>
      <c r="SSL14" s="2"/>
      <c r="SSM14" s="2"/>
      <c r="SSN14" s="2"/>
      <c r="SSO14" s="2"/>
      <c r="SSP14" s="2"/>
      <c r="SSQ14" s="2"/>
      <c r="SSR14" s="2"/>
      <c r="SSS14" s="2"/>
      <c r="SST14" s="2"/>
      <c r="SSU14" s="2"/>
      <c r="SSV14" s="2"/>
      <c r="SSW14" s="2"/>
      <c r="SSX14" s="2"/>
      <c r="SSY14" s="2"/>
      <c r="SSZ14" s="2"/>
      <c r="STA14" s="2"/>
      <c r="STB14" s="2"/>
      <c r="STC14" s="2"/>
      <c r="STD14" s="2"/>
      <c r="STE14" s="2"/>
      <c r="STF14" s="2"/>
      <c r="STG14" s="2"/>
      <c r="STH14" s="2"/>
      <c r="STI14" s="2"/>
      <c r="STJ14" s="2"/>
      <c r="STK14" s="2"/>
      <c r="STL14" s="2"/>
      <c r="STM14" s="2"/>
      <c r="STN14" s="2"/>
      <c r="STO14" s="2"/>
      <c r="STP14" s="2"/>
      <c r="STQ14" s="2"/>
      <c r="STR14" s="2"/>
      <c r="STS14" s="2"/>
      <c r="STT14" s="2"/>
      <c r="STU14" s="2"/>
      <c r="STV14" s="2"/>
      <c r="STW14" s="2"/>
      <c r="STX14" s="2"/>
      <c r="STY14" s="2"/>
      <c r="STZ14" s="2"/>
      <c r="SUA14" s="2"/>
      <c r="SUB14" s="2"/>
      <c r="SUC14" s="2"/>
      <c r="SUD14" s="2"/>
      <c r="SUE14" s="2"/>
      <c r="SUF14" s="2"/>
      <c r="SUG14" s="2"/>
      <c r="SUH14" s="2"/>
      <c r="SUI14" s="2"/>
      <c r="SUJ14" s="2"/>
      <c r="SUK14" s="2"/>
      <c r="SUL14" s="2"/>
      <c r="SUM14" s="2"/>
      <c r="SUN14" s="2"/>
      <c r="SUO14" s="2"/>
      <c r="SUP14" s="2"/>
      <c r="SUQ14" s="2"/>
      <c r="SUR14" s="2"/>
      <c r="SUS14" s="2"/>
      <c r="SUT14" s="2"/>
      <c r="SUU14" s="2"/>
      <c r="SUV14" s="2"/>
      <c r="SUW14" s="2"/>
      <c r="SUX14" s="2"/>
      <c r="SUY14" s="2"/>
      <c r="SUZ14" s="2"/>
      <c r="SVA14" s="2"/>
      <c r="SVB14" s="2"/>
      <c r="SVC14" s="2"/>
      <c r="SVD14" s="2"/>
      <c r="SVE14" s="2"/>
      <c r="SVF14" s="2"/>
      <c r="SVG14" s="2"/>
      <c r="SVH14" s="2"/>
      <c r="SVI14" s="2"/>
      <c r="SVJ14" s="2"/>
      <c r="SVK14" s="2"/>
      <c r="SVL14" s="2"/>
      <c r="SVM14" s="2"/>
      <c r="SVN14" s="2"/>
      <c r="SVO14" s="2"/>
      <c r="SVP14" s="2"/>
      <c r="SVQ14" s="2"/>
      <c r="SVR14" s="2"/>
      <c r="SVS14" s="2"/>
      <c r="SVT14" s="2"/>
      <c r="SVU14" s="2"/>
      <c r="SVV14" s="2"/>
      <c r="SVW14" s="2"/>
      <c r="SVX14" s="2"/>
      <c r="SVY14" s="2"/>
      <c r="SVZ14" s="2"/>
      <c r="SWA14" s="2"/>
      <c r="SWB14" s="2"/>
      <c r="SWC14" s="2"/>
      <c r="SWD14" s="2"/>
      <c r="SWE14" s="2"/>
      <c r="SWF14" s="2"/>
      <c r="SWG14" s="2"/>
      <c r="SWH14" s="2"/>
      <c r="SWI14" s="2"/>
      <c r="SWJ14" s="2"/>
      <c r="SWK14" s="2"/>
      <c r="SWL14" s="2"/>
      <c r="SWM14" s="2"/>
      <c r="SWN14" s="2"/>
      <c r="SWO14" s="2"/>
      <c r="SWP14" s="2"/>
      <c r="SWQ14" s="2"/>
      <c r="SWR14" s="2"/>
      <c r="SWS14" s="2"/>
      <c r="SWT14" s="2"/>
      <c r="SWU14" s="2"/>
      <c r="SWV14" s="2"/>
      <c r="SWW14" s="2"/>
      <c r="SWX14" s="2"/>
      <c r="SWY14" s="2"/>
      <c r="SWZ14" s="2"/>
      <c r="SXA14" s="2"/>
      <c r="SXB14" s="2"/>
      <c r="SXC14" s="2"/>
      <c r="SXD14" s="2"/>
      <c r="SXE14" s="2"/>
      <c r="SXF14" s="2"/>
      <c r="SXG14" s="2"/>
      <c r="SXH14" s="2"/>
      <c r="SXI14" s="2"/>
      <c r="SXJ14" s="2"/>
      <c r="SXK14" s="2"/>
      <c r="SXL14" s="2"/>
      <c r="SXM14" s="2"/>
      <c r="SXN14" s="2"/>
      <c r="SXO14" s="2"/>
      <c r="SXP14" s="2"/>
      <c r="SXQ14" s="2"/>
      <c r="SXR14" s="2"/>
      <c r="SXS14" s="2"/>
      <c r="SXT14" s="2"/>
      <c r="SXU14" s="2"/>
      <c r="SXV14" s="2"/>
      <c r="SXW14" s="2"/>
      <c r="SXX14" s="2"/>
      <c r="SXY14" s="2"/>
      <c r="SXZ14" s="2"/>
      <c r="SYA14" s="2"/>
      <c r="SYB14" s="2"/>
      <c r="SYC14" s="2"/>
      <c r="SYD14" s="2"/>
      <c r="SYE14" s="2"/>
      <c r="SYF14" s="2"/>
      <c r="SYG14" s="2"/>
      <c r="SYH14" s="2"/>
      <c r="SYI14" s="2"/>
      <c r="SYJ14" s="2"/>
      <c r="SYK14" s="2"/>
      <c r="SYL14" s="2"/>
      <c r="SYM14" s="2"/>
      <c r="SYN14" s="2"/>
      <c r="SYO14" s="2"/>
      <c r="SYP14" s="2"/>
      <c r="SYQ14" s="2"/>
      <c r="SYR14" s="2"/>
      <c r="SYS14" s="2"/>
      <c r="SYT14" s="2"/>
      <c r="SYU14" s="2"/>
      <c r="SYV14" s="2"/>
      <c r="SYW14" s="2"/>
      <c r="SYX14" s="2"/>
      <c r="SYY14" s="2"/>
      <c r="SYZ14" s="2"/>
      <c r="SZA14" s="2"/>
      <c r="SZB14" s="2"/>
      <c r="SZC14" s="2"/>
      <c r="SZD14" s="2"/>
      <c r="SZE14" s="2"/>
      <c r="SZF14" s="2"/>
      <c r="SZG14" s="2"/>
      <c r="SZH14" s="2"/>
      <c r="SZI14" s="2"/>
      <c r="SZJ14" s="2"/>
      <c r="SZK14" s="2"/>
      <c r="SZL14" s="2"/>
      <c r="SZM14" s="2"/>
      <c r="SZN14" s="2"/>
      <c r="SZO14" s="2"/>
      <c r="SZP14" s="2"/>
      <c r="SZQ14" s="2"/>
      <c r="SZR14" s="2"/>
      <c r="SZS14" s="2"/>
      <c r="SZT14" s="2"/>
      <c r="SZU14" s="2"/>
      <c r="SZV14" s="2"/>
      <c r="SZW14" s="2"/>
      <c r="SZX14" s="2"/>
      <c r="SZY14" s="2"/>
      <c r="SZZ14" s="2"/>
      <c r="TAA14" s="2"/>
      <c r="TAB14" s="2"/>
      <c r="TAC14" s="2"/>
      <c r="TAD14" s="2"/>
      <c r="TAE14" s="2"/>
      <c r="TAF14" s="2"/>
      <c r="TAG14" s="2"/>
      <c r="TAH14" s="2"/>
      <c r="TAI14" s="2"/>
      <c r="TAJ14" s="2"/>
      <c r="TAK14" s="2"/>
      <c r="TAL14" s="2"/>
      <c r="TAM14" s="2"/>
      <c r="TAN14" s="2"/>
      <c r="TAO14" s="2"/>
      <c r="TAP14" s="2"/>
      <c r="TAQ14" s="2"/>
      <c r="TAR14" s="2"/>
      <c r="TAS14" s="2"/>
      <c r="TAT14" s="2"/>
      <c r="TAU14" s="2"/>
      <c r="TAV14" s="2"/>
      <c r="TAW14" s="2"/>
      <c r="TAX14" s="2"/>
      <c r="TAY14" s="2"/>
      <c r="TAZ14" s="2"/>
      <c r="TBA14" s="2"/>
      <c r="TBB14" s="2"/>
      <c r="TBC14" s="2"/>
      <c r="TBD14" s="2"/>
      <c r="TBE14" s="2"/>
      <c r="TBF14" s="2"/>
      <c r="TBG14" s="2"/>
      <c r="TBH14" s="2"/>
      <c r="TBI14" s="2"/>
      <c r="TBJ14" s="2"/>
      <c r="TBK14" s="2"/>
      <c r="TBL14" s="2"/>
      <c r="TBM14" s="2"/>
      <c r="TBN14" s="2"/>
      <c r="TBO14" s="2"/>
      <c r="TBP14" s="2"/>
      <c r="TBQ14" s="2"/>
      <c r="TBR14" s="2"/>
      <c r="TBS14" s="2"/>
      <c r="TBT14" s="2"/>
      <c r="TBU14" s="2"/>
      <c r="TBV14" s="2"/>
      <c r="TBW14" s="2"/>
      <c r="TBX14" s="2"/>
      <c r="TBY14" s="2"/>
      <c r="TBZ14" s="2"/>
      <c r="TCA14" s="2"/>
      <c r="TCB14" s="2"/>
      <c r="TCC14" s="2"/>
      <c r="TCD14" s="2"/>
      <c r="TCE14" s="2"/>
      <c r="TCF14" s="2"/>
      <c r="TCG14" s="2"/>
      <c r="TCH14" s="2"/>
      <c r="TCI14" s="2"/>
      <c r="TCJ14" s="2"/>
      <c r="TCK14" s="2"/>
      <c r="TCL14" s="2"/>
      <c r="TCM14" s="2"/>
      <c r="TCN14" s="2"/>
      <c r="TCO14" s="2"/>
      <c r="TCP14" s="2"/>
      <c r="TCQ14" s="2"/>
      <c r="TCR14" s="2"/>
      <c r="TCS14" s="2"/>
      <c r="TCT14" s="2"/>
      <c r="TCU14" s="2"/>
      <c r="TCV14" s="2"/>
      <c r="TCW14" s="2"/>
      <c r="TCX14" s="2"/>
      <c r="TCY14" s="2"/>
      <c r="TCZ14" s="2"/>
      <c r="TDA14" s="2"/>
      <c r="TDB14" s="2"/>
      <c r="TDC14" s="2"/>
      <c r="TDD14" s="2"/>
      <c r="TDE14" s="2"/>
      <c r="TDF14" s="2"/>
      <c r="TDG14" s="2"/>
      <c r="TDH14" s="2"/>
      <c r="TDI14" s="2"/>
      <c r="TDJ14" s="2"/>
      <c r="TDK14" s="2"/>
      <c r="TDL14" s="2"/>
      <c r="TDM14" s="2"/>
      <c r="TDN14" s="2"/>
      <c r="TDO14" s="2"/>
      <c r="TDP14" s="2"/>
      <c r="TDQ14" s="2"/>
      <c r="TDR14" s="2"/>
      <c r="TDS14" s="2"/>
      <c r="TDT14" s="2"/>
      <c r="TDU14" s="2"/>
      <c r="TDV14" s="2"/>
      <c r="TDW14" s="2"/>
      <c r="TDX14" s="2"/>
      <c r="TDY14" s="2"/>
      <c r="TDZ14" s="2"/>
      <c r="TEA14" s="2"/>
      <c r="TEB14" s="2"/>
      <c r="TEC14" s="2"/>
      <c r="TED14" s="2"/>
      <c r="TEE14" s="2"/>
      <c r="TEF14" s="2"/>
      <c r="TEG14" s="2"/>
      <c r="TEH14" s="2"/>
      <c r="TEI14" s="2"/>
      <c r="TEJ14" s="2"/>
      <c r="TEK14" s="2"/>
      <c r="TEL14" s="2"/>
      <c r="TEM14" s="2"/>
      <c r="TEN14" s="2"/>
      <c r="TEO14" s="2"/>
      <c r="TEP14" s="2"/>
      <c r="TEQ14" s="2"/>
      <c r="TER14" s="2"/>
      <c r="TES14" s="2"/>
      <c r="TET14" s="2"/>
      <c r="TEU14" s="2"/>
      <c r="TEV14" s="2"/>
      <c r="TEW14" s="2"/>
      <c r="TEX14" s="2"/>
      <c r="TEY14" s="2"/>
      <c r="TEZ14" s="2"/>
      <c r="TFA14" s="2"/>
      <c r="TFB14" s="2"/>
      <c r="TFC14" s="2"/>
      <c r="TFD14" s="2"/>
      <c r="TFE14" s="2"/>
      <c r="TFF14" s="2"/>
      <c r="TFG14" s="2"/>
      <c r="TFH14" s="2"/>
      <c r="TFI14" s="2"/>
      <c r="TFJ14" s="2"/>
      <c r="TFK14" s="2"/>
      <c r="TFL14" s="2"/>
      <c r="TFM14" s="2"/>
      <c r="TFN14" s="2"/>
      <c r="TFO14" s="2"/>
      <c r="TFP14" s="2"/>
      <c r="TFQ14" s="2"/>
      <c r="TFR14" s="2"/>
      <c r="TFS14" s="2"/>
      <c r="TFT14" s="2"/>
      <c r="TFU14" s="2"/>
      <c r="TFV14" s="2"/>
      <c r="TFW14" s="2"/>
      <c r="TFX14" s="2"/>
      <c r="TFY14" s="2"/>
      <c r="TFZ14" s="2"/>
      <c r="TGA14" s="2"/>
      <c r="TGB14" s="2"/>
      <c r="TGC14" s="2"/>
      <c r="TGD14" s="2"/>
      <c r="TGE14" s="2"/>
      <c r="TGF14" s="2"/>
      <c r="TGG14" s="2"/>
      <c r="TGH14" s="2"/>
      <c r="TGI14" s="2"/>
      <c r="TGJ14" s="2"/>
      <c r="TGK14" s="2"/>
      <c r="TGL14" s="2"/>
      <c r="TGM14" s="2"/>
      <c r="TGN14" s="2"/>
      <c r="TGO14" s="2"/>
      <c r="TGP14" s="2"/>
      <c r="TGQ14" s="2"/>
      <c r="TGR14" s="2"/>
      <c r="TGS14" s="2"/>
      <c r="TGT14" s="2"/>
      <c r="TGU14" s="2"/>
      <c r="TGV14" s="2"/>
      <c r="TGW14" s="2"/>
      <c r="TGX14" s="2"/>
      <c r="TGY14" s="2"/>
      <c r="TGZ14" s="2"/>
      <c r="THA14" s="2"/>
      <c r="THB14" s="2"/>
      <c r="THC14" s="2"/>
      <c r="THD14" s="2"/>
      <c r="THE14" s="2"/>
      <c r="THF14" s="2"/>
      <c r="THG14" s="2"/>
      <c r="THH14" s="2"/>
      <c r="THI14" s="2"/>
      <c r="THJ14" s="2"/>
      <c r="THK14" s="2"/>
      <c r="THL14" s="2"/>
      <c r="THM14" s="2"/>
      <c r="THN14" s="2"/>
      <c r="THO14" s="2"/>
      <c r="THP14" s="2"/>
      <c r="THQ14" s="2"/>
      <c r="THR14" s="2"/>
      <c r="THS14" s="2"/>
      <c r="THT14" s="2"/>
      <c r="THU14" s="2"/>
      <c r="THV14" s="2"/>
      <c r="THW14" s="2"/>
      <c r="THX14" s="2"/>
      <c r="THY14" s="2"/>
      <c r="THZ14" s="2"/>
      <c r="TIA14" s="2"/>
      <c r="TIB14" s="2"/>
      <c r="TIC14" s="2"/>
      <c r="TID14" s="2"/>
      <c r="TIE14" s="2"/>
      <c r="TIF14" s="2"/>
      <c r="TIG14" s="2"/>
      <c r="TIH14" s="2"/>
      <c r="TII14" s="2"/>
      <c r="TIJ14" s="2"/>
      <c r="TIK14" s="2"/>
      <c r="TIL14" s="2"/>
      <c r="TIM14" s="2"/>
      <c r="TIN14" s="2"/>
      <c r="TIO14" s="2"/>
      <c r="TIP14" s="2"/>
      <c r="TIQ14" s="2"/>
      <c r="TIR14" s="2"/>
      <c r="TIS14" s="2"/>
      <c r="TIT14" s="2"/>
      <c r="TIU14" s="2"/>
      <c r="TIV14" s="2"/>
      <c r="TIW14" s="2"/>
      <c r="TIX14" s="2"/>
      <c r="TIY14" s="2"/>
      <c r="TIZ14" s="2"/>
      <c r="TJA14" s="2"/>
      <c r="TJB14" s="2"/>
      <c r="TJC14" s="2"/>
      <c r="TJD14" s="2"/>
      <c r="TJE14" s="2"/>
      <c r="TJF14" s="2"/>
      <c r="TJG14" s="2"/>
      <c r="TJH14" s="2"/>
      <c r="TJI14" s="2"/>
      <c r="TJJ14" s="2"/>
      <c r="TJK14" s="2"/>
      <c r="TJL14" s="2"/>
      <c r="TJM14" s="2"/>
      <c r="TJN14" s="2"/>
      <c r="TJO14" s="2"/>
      <c r="TJP14" s="2"/>
      <c r="TJQ14" s="2"/>
      <c r="TJR14" s="2"/>
      <c r="TJS14" s="2"/>
      <c r="TJT14" s="2"/>
      <c r="TJU14" s="2"/>
      <c r="TJV14" s="2"/>
      <c r="TJW14" s="2"/>
      <c r="TJX14" s="2"/>
      <c r="TJY14" s="2"/>
      <c r="TJZ14" s="2"/>
      <c r="TKA14" s="2"/>
      <c r="TKB14" s="2"/>
      <c r="TKC14" s="2"/>
      <c r="TKD14" s="2"/>
      <c r="TKE14" s="2"/>
      <c r="TKF14" s="2"/>
      <c r="TKG14" s="2"/>
      <c r="TKH14" s="2"/>
      <c r="TKI14" s="2"/>
      <c r="TKJ14" s="2"/>
      <c r="TKK14" s="2"/>
      <c r="TKL14" s="2"/>
      <c r="TKM14" s="2"/>
      <c r="TKN14" s="2"/>
      <c r="TKO14" s="2"/>
      <c r="TKP14" s="2"/>
      <c r="TKQ14" s="2"/>
      <c r="TKR14" s="2"/>
      <c r="TKS14" s="2"/>
      <c r="TKT14" s="2"/>
      <c r="TKU14" s="2"/>
      <c r="TKV14" s="2"/>
      <c r="TKW14" s="2"/>
      <c r="TKX14" s="2"/>
      <c r="TKY14" s="2"/>
      <c r="TKZ14" s="2"/>
      <c r="TLA14" s="2"/>
      <c r="TLB14" s="2"/>
      <c r="TLC14" s="2"/>
      <c r="TLD14" s="2"/>
      <c r="TLE14" s="2"/>
      <c r="TLF14" s="2"/>
      <c r="TLG14" s="2"/>
      <c r="TLH14" s="2"/>
      <c r="TLI14" s="2"/>
      <c r="TLJ14" s="2"/>
      <c r="TLK14" s="2"/>
      <c r="TLL14" s="2"/>
      <c r="TLM14" s="2"/>
      <c r="TLN14" s="2"/>
      <c r="TLO14" s="2"/>
      <c r="TLP14" s="2"/>
      <c r="TLQ14" s="2"/>
      <c r="TLR14" s="2"/>
      <c r="TLS14" s="2"/>
      <c r="TLT14" s="2"/>
      <c r="TLU14" s="2"/>
      <c r="TLV14" s="2"/>
      <c r="TLW14" s="2"/>
      <c r="TLX14" s="2"/>
      <c r="TLY14" s="2"/>
      <c r="TLZ14" s="2"/>
      <c r="TMA14" s="2"/>
      <c r="TMB14" s="2"/>
      <c r="TMC14" s="2"/>
      <c r="TMD14" s="2"/>
      <c r="TME14" s="2"/>
      <c r="TMF14" s="2"/>
      <c r="TMG14" s="2"/>
      <c r="TMH14" s="2"/>
      <c r="TMI14" s="2"/>
      <c r="TMJ14" s="2"/>
      <c r="TMK14" s="2"/>
      <c r="TML14" s="2"/>
      <c r="TMM14" s="2"/>
      <c r="TMN14" s="2"/>
      <c r="TMO14" s="2"/>
      <c r="TMP14" s="2"/>
      <c r="TMQ14" s="2"/>
      <c r="TMR14" s="2"/>
      <c r="TMS14" s="2"/>
      <c r="TMT14" s="2"/>
      <c r="TMU14" s="2"/>
      <c r="TMV14" s="2"/>
      <c r="TMW14" s="2"/>
      <c r="TMX14" s="2"/>
      <c r="TMY14" s="2"/>
      <c r="TMZ14" s="2"/>
      <c r="TNA14" s="2"/>
      <c r="TNB14" s="2"/>
      <c r="TNC14" s="2"/>
      <c r="TND14" s="2"/>
      <c r="TNE14" s="2"/>
      <c r="TNF14" s="2"/>
      <c r="TNG14" s="2"/>
      <c r="TNH14" s="2"/>
      <c r="TNI14" s="2"/>
      <c r="TNJ14" s="2"/>
      <c r="TNK14" s="2"/>
      <c r="TNL14" s="2"/>
      <c r="TNM14" s="2"/>
      <c r="TNN14" s="2"/>
      <c r="TNO14" s="2"/>
      <c r="TNP14" s="2"/>
      <c r="TNQ14" s="2"/>
      <c r="TNR14" s="2"/>
      <c r="TNS14" s="2"/>
      <c r="TNT14" s="2"/>
      <c r="TNU14" s="2"/>
      <c r="TNV14" s="2"/>
      <c r="TNW14" s="2"/>
      <c r="TNX14" s="2"/>
      <c r="TNY14" s="2"/>
      <c r="TNZ14" s="2"/>
      <c r="TOA14" s="2"/>
      <c r="TOB14" s="2"/>
      <c r="TOC14" s="2"/>
      <c r="TOD14" s="2"/>
      <c r="TOE14" s="2"/>
      <c r="TOF14" s="2"/>
      <c r="TOG14" s="2"/>
      <c r="TOH14" s="2"/>
      <c r="TOI14" s="2"/>
      <c r="TOJ14" s="2"/>
      <c r="TOK14" s="2"/>
      <c r="TOL14" s="2"/>
      <c r="TOM14" s="2"/>
      <c r="TON14" s="2"/>
      <c r="TOO14" s="2"/>
      <c r="TOP14" s="2"/>
      <c r="TOQ14" s="2"/>
      <c r="TOR14" s="2"/>
      <c r="TOS14" s="2"/>
      <c r="TOT14" s="2"/>
      <c r="TOU14" s="2"/>
      <c r="TOV14" s="2"/>
      <c r="TOW14" s="2"/>
      <c r="TOX14" s="2"/>
      <c r="TOY14" s="2"/>
      <c r="TOZ14" s="2"/>
      <c r="TPA14" s="2"/>
      <c r="TPB14" s="2"/>
      <c r="TPC14" s="2"/>
      <c r="TPD14" s="2"/>
      <c r="TPE14" s="2"/>
      <c r="TPF14" s="2"/>
      <c r="TPG14" s="2"/>
      <c r="TPH14" s="2"/>
      <c r="TPI14" s="2"/>
      <c r="TPJ14" s="2"/>
      <c r="TPK14" s="2"/>
      <c r="TPL14" s="2"/>
      <c r="TPM14" s="2"/>
      <c r="TPN14" s="2"/>
      <c r="TPO14" s="2"/>
      <c r="TPP14" s="2"/>
      <c r="TPQ14" s="2"/>
      <c r="TPR14" s="2"/>
      <c r="TPS14" s="2"/>
      <c r="TPT14" s="2"/>
      <c r="TPU14" s="2"/>
      <c r="TPV14" s="2"/>
      <c r="TPW14" s="2"/>
      <c r="TPX14" s="2"/>
      <c r="TPY14" s="2"/>
      <c r="TPZ14" s="2"/>
      <c r="TQA14" s="2"/>
      <c r="TQB14" s="2"/>
      <c r="TQC14" s="2"/>
      <c r="TQD14" s="2"/>
      <c r="TQE14" s="2"/>
      <c r="TQF14" s="2"/>
      <c r="TQG14" s="2"/>
      <c r="TQH14" s="2"/>
      <c r="TQI14" s="2"/>
      <c r="TQJ14" s="2"/>
      <c r="TQK14" s="2"/>
      <c r="TQL14" s="2"/>
      <c r="TQM14" s="2"/>
      <c r="TQN14" s="2"/>
      <c r="TQO14" s="2"/>
      <c r="TQP14" s="2"/>
      <c r="TQQ14" s="2"/>
      <c r="TQR14" s="2"/>
      <c r="TQS14" s="2"/>
      <c r="TQT14" s="2"/>
      <c r="TQU14" s="2"/>
      <c r="TQV14" s="2"/>
      <c r="TQW14" s="2"/>
      <c r="TQX14" s="2"/>
      <c r="TQY14" s="2"/>
      <c r="TQZ14" s="2"/>
      <c r="TRA14" s="2"/>
      <c r="TRB14" s="2"/>
      <c r="TRC14" s="2"/>
      <c r="TRD14" s="2"/>
      <c r="TRE14" s="2"/>
      <c r="TRF14" s="2"/>
      <c r="TRG14" s="2"/>
      <c r="TRH14" s="2"/>
      <c r="TRI14" s="2"/>
      <c r="TRJ14" s="2"/>
      <c r="TRK14" s="2"/>
      <c r="TRL14" s="2"/>
      <c r="TRM14" s="2"/>
      <c r="TRN14" s="2"/>
      <c r="TRO14" s="2"/>
      <c r="TRP14" s="2"/>
      <c r="TRQ14" s="2"/>
      <c r="TRR14" s="2"/>
      <c r="TRS14" s="2"/>
      <c r="TRT14" s="2"/>
      <c r="TRU14" s="2"/>
      <c r="TRV14" s="2"/>
      <c r="TRW14" s="2"/>
      <c r="TRX14" s="2"/>
      <c r="TRY14" s="2"/>
      <c r="TRZ14" s="2"/>
      <c r="TSA14" s="2"/>
      <c r="TSB14" s="2"/>
      <c r="TSC14" s="2"/>
      <c r="TSD14" s="2"/>
      <c r="TSE14" s="2"/>
      <c r="TSF14" s="2"/>
      <c r="TSG14" s="2"/>
      <c r="TSH14" s="2"/>
      <c r="TSI14" s="2"/>
      <c r="TSJ14" s="2"/>
      <c r="TSK14" s="2"/>
      <c r="TSL14" s="2"/>
      <c r="TSM14" s="2"/>
      <c r="TSN14" s="2"/>
      <c r="TSO14" s="2"/>
      <c r="TSP14" s="2"/>
      <c r="TSQ14" s="2"/>
      <c r="TSR14" s="2"/>
      <c r="TSS14" s="2"/>
      <c r="TST14" s="2"/>
      <c r="TSU14" s="2"/>
      <c r="TSV14" s="2"/>
      <c r="TSW14" s="2"/>
      <c r="TSX14" s="2"/>
      <c r="TSY14" s="2"/>
      <c r="TSZ14" s="2"/>
      <c r="TTA14" s="2"/>
      <c r="TTB14" s="2"/>
      <c r="TTC14" s="2"/>
      <c r="TTD14" s="2"/>
      <c r="TTE14" s="2"/>
      <c r="TTF14" s="2"/>
      <c r="TTG14" s="2"/>
      <c r="TTH14" s="2"/>
      <c r="TTI14" s="2"/>
      <c r="TTJ14" s="2"/>
      <c r="TTK14" s="2"/>
      <c r="TTL14" s="2"/>
      <c r="TTM14" s="2"/>
      <c r="TTN14" s="2"/>
      <c r="TTO14" s="2"/>
      <c r="TTP14" s="2"/>
      <c r="TTQ14" s="2"/>
      <c r="TTR14" s="2"/>
      <c r="TTS14" s="2"/>
      <c r="TTT14" s="2"/>
      <c r="TTU14" s="2"/>
      <c r="TTV14" s="2"/>
      <c r="TTW14" s="2"/>
      <c r="TTX14" s="2"/>
      <c r="TTY14" s="2"/>
      <c r="TTZ14" s="2"/>
      <c r="TUA14" s="2"/>
      <c r="TUB14" s="2"/>
      <c r="TUC14" s="2"/>
      <c r="TUD14" s="2"/>
      <c r="TUE14" s="2"/>
      <c r="TUF14" s="2"/>
      <c r="TUG14" s="2"/>
      <c r="TUH14" s="2"/>
      <c r="TUI14" s="2"/>
      <c r="TUJ14" s="2"/>
      <c r="TUK14" s="2"/>
      <c r="TUL14" s="2"/>
      <c r="TUM14" s="2"/>
      <c r="TUN14" s="2"/>
      <c r="TUO14" s="2"/>
      <c r="TUP14" s="2"/>
      <c r="TUQ14" s="2"/>
      <c r="TUR14" s="2"/>
      <c r="TUS14" s="2"/>
      <c r="TUT14" s="2"/>
      <c r="TUU14" s="2"/>
      <c r="TUV14" s="2"/>
      <c r="TUW14" s="2"/>
      <c r="TUX14" s="2"/>
      <c r="TUY14" s="2"/>
      <c r="TUZ14" s="2"/>
      <c r="TVA14" s="2"/>
      <c r="TVB14" s="2"/>
      <c r="TVC14" s="2"/>
      <c r="TVD14" s="2"/>
      <c r="TVE14" s="2"/>
      <c r="TVF14" s="2"/>
      <c r="TVG14" s="2"/>
      <c r="TVH14" s="2"/>
      <c r="TVI14" s="2"/>
      <c r="TVJ14" s="2"/>
      <c r="TVK14" s="2"/>
      <c r="TVL14" s="2"/>
      <c r="TVM14" s="2"/>
      <c r="TVN14" s="2"/>
      <c r="TVO14" s="2"/>
      <c r="TVP14" s="2"/>
      <c r="TVQ14" s="2"/>
      <c r="TVR14" s="2"/>
      <c r="TVS14" s="2"/>
      <c r="TVT14" s="2"/>
      <c r="TVU14" s="2"/>
      <c r="TVV14" s="2"/>
      <c r="TVW14" s="2"/>
      <c r="TVX14" s="2"/>
      <c r="TVY14" s="2"/>
      <c r="TVZ14" s="2"/>
      <c r="TWA14" s="2"/>
      <c r="TWB14" s="2"/>
      <c r="TWC14" s="2"/>
      <c r="TWD14" s="2"/>
      <c r="TWE14" s="2"/>
      <c r="TWF14" s="2"/>
      <c r="TWG14" s="2"/>
      <c r="TWH14" s="2"/>
      <c r="TWI14" s="2"/>
      <c r="TWJ14" s="2"/>
      <c r="TWK14" s="2"/>
      <c r="TWL14" s="2"/>
      <c r="TWM14" s="2"/>
      <c r="TWN14" s="2"/>
      <c r="TWO14" s="2"/>
      <c r="TWP14" s="2"/>
      <c r="TWQ14" s="2"/>
      <c r="TWR14" s="2"/>
      <c r="TWS14" s="2"/>
      <c r="TWT14" s="2"/>
      <c r="TWU14" s="2"/>
      <c r="TWV14" s="2"/>
      <c r="TWW14" s="2"/>
      <c r="TWX14" s="2"/>
      <c r="TWY14" s="2"/>
      <c r="TWZ14" s="2"/>
      <c r="TXA14" s="2"/>
      <c r="TXB14" s="2"/>
      <c r="TXC14" s="2"/>
      <c r="TXD14" s="2"/>
      <c r="TXE14" s="2"/>
      <c r="TXF14" s="2"/>
      <c r="TXG14" s="2"/>
      <c r="TXH14" s="2"/>
      <c r="TXI14" s="2"/>
      <c r="TXJ14" s="2"/>
      <c r="TXK14" s="2"/>
      <c r="TXL14" s="2"/>
      <c r="TXM14" s="2"/>
      <c r="TXN14" s="2"/>
      <c r="TXO14" s="2"/>
      <c r="TXP14" s="2"/>
      <c r="TXQ14" s="2"/>
      <c r="TXR14" s="2"/>
      <c r="TXS14" s="2"/>
      <c r="TXT14" s="2"/>
      <c r="TXU14" s="2"/>
      <c r="TXV14" s="2"/>
      <c r="TXW14" s="2"/>
      <c r="TXX14" s="2"/>
      <c r="TXY14" s="2"/>
      <c r="TXZ14" s="2"/>
      <c r="TYA14" s="2"/>
      <c r="TYB14" s="2"/>
      <c r="TYC14" s="2"/>
      <c r="TYD14" s="2"/>
      <c r="TYE14" s="2"/>
      <c r="TYF14" s="2"/>
      <c r="TYG14" s="2"/>
      <c r="TYH14" s="2"/>
      <c r="TYI14" s="2"/>
      <c r="TYJ14" s="2"/>
      <c r="TYK14" s="2"/>
      <c r="TYL14" s="2"/>
      <c r="TYM14" s="2"/>
      <c r="TYN14" s="2"/>
      <c r="TYO14" s="2"/>
      <c r="TYP14" s="2"/>
      <c r="TYQ14" s="2"/>
      <c r="TYR14" s="2"/>
      <c r="TYS14" s="2"/>
      <c r="TYT14" s="2"/>
      <c r="TYU14" s="2"/>
      <c r="TYV14" s="2"/>
      <c r="TYW14" s="2"/>
      <c r="TYX14" s="2"/>
      <c r="TYY14" s="2"/>
      <c r="TYZ14" s="2"/>
      <c r="TZA14" s="2"/>
      <c r="TZB14" s="2"/>
      <c r="TZC14" s="2"/>
      <c r="TZD14" s="2"/>
      <c r="TZE14" s="2"/>
      <c r="TZF14" s="2"/>
      <c r="TZG14" s="2"/>
      <c r="TZH14" s="2"/>
      <c r="TZI14" s="2"/>
      <c r="TZJ14" s="2"/>
      <c r="TZK14" s="2"/>
      <c r="TZL14" s="2"/>
      <c r="TZM14" s="2"/>
      <c r="TZN14" s="2"/>
      <c r="TZO14" s="2"/>
      <c r="TZP14" s="2"/>
      <c r="TZQ14" s="2"/>
      <c r="TZR14" s="2"/>
      <c r="TZS14" s="2"/>
      <c r="TZT14" s="2"/>
      <c r="TZU14" s="2"/>
      <c r="TZV14" s="2"/>
      <c r="TZW14" s="2"/>
      <c r="TZX14" s="2"/>
      <c r="TZY14" s="2"/>
      <c r="TZZ14" s="2"/>
      <c r="UAA14" s="2"/>
      <c r="UAB14" s="2"/>
      <c r="UAC14" s="2"/>
      <c r="UAD14" s="2"/>
      <c r="UAE14" s="2"/>
      <c r="UAF14" s="2"/>
      <c r="UAG14" s="2"/>
      <c r="UAH14" s="2"/>
      <c r="UAI14" s="2"/>
      <c r="UAJ14" s="2"/>
      <c r="UAK14" s="2"/>
      <c r="UAL14" s="2"/>
      <c r="UAM14" s="2"/>
      <c r="UAN14" s="2"/>
      <c r="UAO14" s="2"/>
      <c r="UAP14" s="2"/>
      <c r="UAQ14" s="2"/>
      <c r="UAR14" s="2"/>
      <c r="UAS14" s="2"/>
      <c r="UAT14" s="2"/>
      <c r="UAU14" s="2"/>
      <c r="UAV14" s="2"/>
      <c r="UAW14" s="2"/>
      <c r="UAX14" s="2"/>
      <c r="UAY14" s="2"/>
      <c r="UAZ14" s="2"/>
      <c r="UBA14" s="2"/>
      <c r="UBB14" s="2"/>
      <c r="UBC14" s="2"/>
      <c r="UBD14" s="2"/>
      <c r="UBE14" s="2"/>
      <c r="UBF14" s="2"/>
      <c r="UBG14" s="2"/>
      <c r="UBH14" s="2"/>
      <c r="UBI14" s="2"/>
      <c r="UBJ14" s="2"/>
      <c r="UBK14" s="2"/>
      <c r="UBL14" s="2"/>
      <c r="UBM14" s="2"/>
      <c r="UBN14" s="2"/>
      <c r="UBO14" s="2"/>
      <c r="UBP14" s="2"/>
      <c r="UBQ14" s="2"/>
      <c r="UBR14" s="2"/>
      <c r="UBS14" s="2"/>
      <c r="UBT14" s="2"/>
      <c r="UBU14" s="2"/>
      <c r="UBV14" s="2"/>
      <c r="UBW14" s="2"/>
      <c r="UBX14" s="2"/>
      <c r="UBY14" s="2"/>
      <c r="UBZ14" s="2"/>
      <c r="UCA14" s="2"/>
      <c r="UCB14" s="2"/>
      <c r="UCC14" s="2"/>
      <c r="UCD14" s="2"/>
      <c r="UCE14" s="2"/>
      <c r="UCF14" s="2"/>
      <c r="UCG14" s="2"/>
      <c r="UCH14" s="2"/>
      <c r="UCI14" s="2"/>
      <c r="UCJ14" s="2"/>
      <c r="UCK14" s="2"/>
      <c r="UCL14" s="2"/>
      <c r="UCM14" s="2"/>
      <c r="UCN14" s="2"/>
      <c r="UCO14" s="2"/>
      <c r="UCP14" s="2"/>
      <c r="UCQ14" s="2"/>
      <c r="UCR14" s="2"/>
      <c r="UCS14" s="2"/>
      <c r="UCT14" s="2"/>
      <c r="UCU14" s="2"/>
      <c r="UCV14" s="2"/>
      <c r="UCW14" s="2"/>
      <c r="UCX14" s="2"/>
      <c r="UCY14" s="2"/>
      <c r="UCZ14" s="2"/>
      <c r="UDA14" s="2"/>
      <c r="UDB14" s="2"/>
      <c r="UDC14" s="2"/>
      <c r="UDD14" s="2"/>
      <c r="UDE14" s="2"/>
      <c r="UDF14" s="2"/>
      <c r="UDG14" s="2"/>
      <c r="UDH14" s="2"/>
      <c r="UDI14" s="2"/>
      <c r="UDJ14" s="2"/>
      <c r="UDK14" s="2"/>
      <c r="UDL14" s="2"/>
      <c r="UDM14" s="2"/>
      <c r="UDN14" s="2"/>
      <c r="UDO14" s="2"/>
      <c r="UDP14" s="2"/>
      <c r="UDQ14" s="2"/>
      <c r="UDR14" s="2"/>
      <c r="UDS14" s="2"/>
      <c r="UDT14" s="2"/>
      <c r="UDU14" s="2"/>
      <c r="UDV14" s="2"/>
      <c r="UDW14" s="2"/>
      <c r="UDX14" s="2"/>
      <c r="UDY14" s="2"/>
      <c r="UDZ14" s="2"/>
      <c r="UEA14" s="2"/>
      <c r="UEB14" s="2"/>
      <c r="UEC14" s="2"/>
      <c r="UED14" s="2"/>
      <c r="UEE14" s="2"/>
      <c r="UEF14" s="2"/>
      <c r="UEG14" s="2"/>
      <c r="UEH14" s="2"/>
      <c r="UEI14" s="2"/>
      <c r="UEJ14" s="2"/>
      <c r="UEK14" s="2"/>
      <c r="UEL14" s="2"/>
      <c r="UEM14" s="2"/>
      <c r="UEN14" s="2"/>
      <c r="UEO14" s="2"/>
      <c r="UEP14" s="2"/>
      <c r="UEQ14" s="2"/>
      <c r="UER14" s="2"/>
      <c r="UES14" s="2"/>
      <c r="UET14" s="2"/>
      <c r="UEU14" s="2"/>
      <c r="UEV14" s="2"/>
      <c r="UEW14" s="2"/>
      <c r="UEX14" s="2"/>
      <c r="UEY14" s="2"/>
      <c r="UEZ14" s="2"/>
      <c r="UFA14" s="2"/>
      <c r="UFB14" s="2"/>
      <c r="UFC14" s="2"/>
      <c r="UFD14" s="2"/>
      <c r="UFE14" s="2"/>
      <c r="UFF14" s="2"/>
      <c r="UFG14" s="2"/>
      <c r="UFH14" s="2"/>
      <c r="UFI14" s="2"/>
      <c r="UFJ14" s="2"/>
      <c r="UFK14" s="2"/>
      <c r="UFL14" s="2"/>
      <c r="UFM14" s="2"/>
      <c r="UFN14" s="2"/>
      <c r="UFO14" s="2"/>
      <c r="UFP14" s="2"/>
      <c r="UFQ14" s="2"/>
      <c r="UFR14" s="2"/>
      <c r="UFS14" s="2"/>
      <c r="UFT14" s="2"/>
      <c r="UFU14" s="2"/>
      <c r="UFV14" s="2"/>
      <c r="UFW14" s="2"/>
      <c r="UFX14" s="2"/>
      <c r="UFY14" s="2"/>
      <c r="UFZ14" s="2"/>
      <c r="UGA14" s="2"/>
      <c r="UGB14" s="2"/>
      <c r="UGC14" s="2"/>
      <c r="UGD14" s="2"/>
      <c r="UGE14" s="2"/>
      <c r="UGF14" s="2"/>
      <c r="UGG14" s="2"/>
      <c r="UGH14" s="2"/>
      <c r="UGI14" s="2"/>
      <c r="UGJ14" s="2"/>
      <c r="UGK14" s="2"/>
      <c r="UGL14" s="2"/>
      <c r="UGM14" s="2"/>
      <c r="UGN14" s="2"/>
      <c r="UGO14" s="2"/>
      <c r="UGP14" s="2"/>
      <c r="UGQ14" s="2"/>
      <c r="UGR14" s="2"/>
      <c r="UGS14" s="2"/>
      <c r="UGT14" s="2"/>
      <c r="UGU14" s="2"/>
      <c r="UGV14" s="2"/>
      <c r="UGW14" s="2"/>
      <c r="UGX14" s="2"/>
      <c r="UGY14" s="2"/>
      <c r="UGZ14" s="2"/>
      <c r="UHA14" s="2"/>
      <c r="UHB14" s="2"/>
      <c r="UHC14" s="2"/>
      <c r="UHD14" s="2"/>
      <c r="UHE14" s="2"/>
      <c r="UHF14" s="2"/>
      <c r="UHG14" s="2"/>
      <c r="UHH14" s="2"/>
      <c r="UHI14" s="2"/>
      <c r="UHJ14" s="2"/>
      <c r="UHK14" s="2"/>
      <c r="UHL14" s="2"/>
      <c r="UHM14" s="2"/>
      <c r="UHN14" s="2"/>
      <c r="UHO14" s="2"/>
      <c r="UHP14" s="2"/>
      <c r="UHQ14" s="2"/>
      <c r="UHR14" s="2"/>
      <c r="UHS14" s="2"/>
      <c r="UHT14" s="2"/>
      <c r="UHU14" s="2"/>
      <c r="UHV14" s="2"/>
      <c r="UHW14" s="2"/>
      <c r="UHX14" s="2"/>
      <c r="UHY14" s="2"/>
      <c r="UHZ14" s="2"/>
      <c r="UIA14" s="2"/>
      <c r="UIB14" s="2"/>
      <c r="UIC14" s="2"/>
      <c r="UID14" s="2"/>
      <c r="UIE14" s="2"/>
      <c r="UIF14" s="2"/>
      <c r="UIG14" s="2"/>
      <c r="UIH14" s="2"/>
      <c r="UII14" s="2"/>
      <c r="UIJ14" s="2"/>
      <c r="UIK14" s="2"/>
      <c r="UIL14" s="2"/>
      <c r="UIM14" s="2"/>
      <c r="UIN14" s="2"/>
      <c r="UIO14" s="2"/>
      <c r="UIP14" s="2"/>
      <c r="UIQ14" s="2"/>
      <c r="UIR14" s="2"/>
      <c r="UIS14" s="2"/>
      <c r="UIT14" s="2"/>
      <c r="UIU14" s="2"/>
      <c r="UIV14" s="2"/>
      <c r="UIW14" s="2"/>
      <c r="UIX14" s="2"/>
      <c r="UIY14" s="2"/>
      <c r="UIZ14" s="2"/>
      <c r="UJA14" s="2"/>
      <c r="UJB14" s="2"/>
      <c r="UJC14" s="2"/>
      <c r="UJD14" s="2"/>
      <c r="UJE14" s="2"/>
      <c r="UJF14" s="2"/>
      <c r="UJG14" s="2"/>
      <c r="UJH14" s="2"/>
      <c r="UJI14" s="2"/>
      <c r="UJJ14" s="2"/>
      <c r="UJK14" s="2"/>
      <c r="UJL14" s="2"/>
      <c r="UJM14" s="2"/>
      <c r="UJN14" s="2"/>
      <c r="UJO14" s="2"/>
      <c r="UJP14" s="2"/>
      <c r="UJQ14" s="2"/>
      <c r="UJR14" s="2"/>
      <c r="UJS14" s="2"/>
      <c r="UJT14" s="2"/>
      <c r="UJU14" s="2"/>
      <c r="UJV14" s="2"/>
      <c r="UJW14" s="2"/>
      <c r="UJX14" s="2"/>
      <c r="UJY14" s="2"/>
      <c r="UJZ14" s="2"/>
      <c r="UKA14" s="2"/>
      <c r="UKB14" s="2"/>
      <c r="UKC14" s="2"/>
      <c r="UKD14" s="2"/>
      <c r="UKE14" s="2"/>
      <c r="UKF14" s="2"/>
      <c r="UKG14" s="2"/>
      <c r="UKH14" s="2"/>
      <c r="UKI14" s="2"/>
      <c r="UKJ14" s="2"/>
      <c r="UKK14" s="2"/>
      <c r="UKL14" s="2"/>
      <c r="UKM14" s="2"/>
      <c r="UKN14" s="2"/>
      <c r="UKO14" s="2"/>
      <c r="UKP14" s="2"/>
      <c r="UKQ14" s="2"/>
      <c r="UKR14" s="2"/>
      <c r="UKS14" s="2"/>
      <c r="UKT14" s="2"/>
      <c r="UKU14" s="2"/>
      <c r="UKV14" s="2"/>
      <c r="UKW14" s="2"/>
      <c r="UKX14" s="2"/>
      <c r="UKY14" s="2"/>
      <c r="UKZ14" s="2"/>
      <c r="ULA14" s="2"/>
      <c r="ULB14" s="2"/>
      <c r="ULC14" s="2"/>
      <c r="ULD14" s="2"/>
      <c r="ULE14" s="2"/>
      <c r="ULF14" s="2"/>
      <c r="ULG14" s="2"/>
      <c r="ULH14" s="2"/>
      <c r="ULI14" s="2"/>
      <c r="ULJ14" s="2"/>
      <c r="ULK14" s="2"/>
      <c r="ULL14" s="2"/>
      <c r="ULM14" s="2"/>
      <c r="ULN14" s="2"/>
      <c r="ULO14" s="2"/>
      <c r="ULP14" s="2"/>
      <c r="ULQ14" s="2"/>
      <c r="ULR14" s="2"/>
      <c r="ULS14" s="2"/>
      <c r="ULT14" s="2"/>
      <c r="ULU14" s="2"/>
      <c r="ULV14" s="2"/>
      <c r="ULW14" s="2"/>
      <c r="ULX14" s="2"/>
      <c r="ULY14" s="2"/>
      <c r="ULZ14" s="2"/>
      <c r="UMA14" s="2"/>
      <c r="UMB14" s="2"/>
      <c r="UMC14" s="2"/>
      <c r="UMD14" s="2"/>
      <c r="UME14" s="2"/>
      <c r="UMF14" s="2"/>
      <c r="UMG14" s="2"/>
      <c r="UMH14" s="2"/>
      <c r="UMI14" s="2"/>
      <c r="UMJ14" s="2"/>
      <c r="UMK14" s="2"/>
      <c r="UML14" s="2"/>
      <c r="UMM14" s="2"/>
      <c r="UMN14" s="2"/>
      <c r="UMO14" s="2"/>
      <c r="UMP14" s="2"/>
      <c r="UMQ14" s="2"/>
      <c r="UMR14" s="2"/>
      <c r="UMS14" s="2"/>
      <c r="UMT14" s="2"/>
      <c r="UMU14" s="2"/>
      <c r="UMV14" s="2"/>
      <c r="UMW14" s="2"/>
      <c r="UMX14" s="2"/>
      <c r="UMY14" s="2"/>
      <c r="UMZ14" s="2"/>
      <c r="UNA14" s="2"/>
      <c r="UNB14" s="2"/>
      <c r="UNC14" s="2"/>
      <c r="UND14" s="2"/>
      <c r="UNE14" s="2"/>
      <c r="UNF14" s="2"/>
      <c r="UNG14" s="2"/>
      <c r="UNH14" s="2"/>
      <c r="UNI14" s="2"/>
      <c r="UNJ14" s="2"/>
      <c r="UNK14" s="2"/>
      <c r="UNL14" s="2"/>
      <c r="UNM14" s="2"/>
      <c r="UNN14" s="2"/>
      <c r="UNO14" s="2"/>
      <c r="UNP14" s="2"/>
      <c r="UNQ14" s="2"/>
      <c r="UNR14" s="2"/>
      <c r="UNS14" s="2"/>
      <c r="UNT14" s="2"/>
      <c r="UNU14" s="2"/>
      <c r="UNV14" s="2"/>
      <c r="UNW14" s="2"/>
      <c r="UNX14" s="2"/>
      <c r="UNY14" s="2"/>
      <c r="UNZ14" s="2"/>
      <c r="UOA14" s="2"/>
      <c r="UOB14" s="2"/>
      <c r="UOC14" s="2"/>
      <c r="UOD14" s="2"/>
      <c r="UOE14" s="2"/>
      <c r="UOF14" s="2"/>
      <c r="UOG14" s="2"/>
      <c r="UOH14" s="2"/>
      <c r="UOI14" s="2"/>
      <c r="UOJ14" s="2"/>
      <c r="UOK14" s="2"/>
      <c r="UOL14" s="2"/>
      <c r="UOM14" s="2"/>
      <c r="UON14" s="2"/>
      <c r="UOO14" s="2"/>
      <c r="UOP14" s="2"/>
      <c r="UOQ14" s="2"/>
      <c r="UOR14" s="2"/>
      <c r="UOS14" s="2"/>
      <c r="UOT14" s="2"/>
      <c r="UOU14" s="2"/>
      <c r="UOV14" s="2"/>
      <c r="UOW14" s="2"/>
      <c r="UOX14" s="2"/>
      <c r="UOY14" s="2"/>
      <c r="UOZ14" s="2"/>
      <c r="UPA14" s="2"/>
      <c r="UPB14" s="2"/>
      <c r="UPC14" s="2"/>
      <c r="UPD14" s="2"/>
      <c r="UPE14" s="2"/>
      <c r="UPF14" s="2"/>
      <c r="UPG14" s="2"/>
      <c r="UPH14" s="2"/>
      <c r="UPI14" s="2"/>
      <c r="UPJ14" s="2"/>
      <c r="UPK14" s="2"/>
      <c r="UPL14" s="2"/>
      <c r="UPM14" s="2"/>
      <c r="UPN14" s="2"/>
      <c r="UPO14" s="2"/>
      <c r="UPP14" s="2"/>
      <c r="UPQ14" s="2"/>
      <c r="UPR14" s="2"/>
      <c r="UPS14" s="2"/>
      <c r="UPT14" s="2"/>
      <c r="UPU14" s="2"/>
      <c r="UPV14" s="2"/>
      <c r="UPW14" s="2"/>
      <c r="UPX14" s="2"/>
      <c r="UPY14" s="2"/>
      <c r="UPZ14" s="2"/>
      <c r="UQA14" s="2"/>
      <c r="UQB14" s="2"/>
      <c r="UQC14" s="2"/>
      <c r="UQD14" s="2"/>
      <c r="UQE14" s="2"/>
      <c r="UQF14" s="2"/>
      <c r="UQG14" s="2"/>
      <c r="UQH14" s="2"/>
      <c r="UQI14" s="2"/>
      <c r="UQJ14" s="2"/>
      <c r="UQK14" s="2"/>
      <c r="UQL14" s="2"/>
      <c r="UQM14" s="2"/>
      <c r="UQN14" s="2"/>
      <c r="UQO14" s="2"/>
      <c r="UQP14" s="2"/>
      <c r="UQQ14" s="2"/>
      <c r="UQR14" s="2"/>
      <c r="UQS14" s="2"/>
      <c r="UQT14" s="2"/>
      <c r="UQU14" s="2"/>
      <c r="UQV14" s="2"/>
      <c r="UQW14" s="2"/>
      <c r="UQX14" s="2"/>
      <c r="UQY14" s="2"/>
      <c r="UQZ14" s="2"/>
      <c r="URA14" s="2"/>
      <c r="URB14" s="2"/>
      <c r="URC14" s="2"/>
      <c r="URD14" s="2"/>
      <c r="URE14" s="2"/>
      <c r="URF14" s="2"/>
      <c r="URG14" s="2"/>
      <c r="URH14" s="2"/>
      <c r="URI14" s="2"/>
      <c r="URJ14" s="2"/>
      <c r="URK14" s="2"/>
      <c r="URL14" s="2"/>
      <c r="URM14" s="2"/>
      <c r="URN14" s="2"/>
      <c r="URO14" s="2"/>
      <c r="URP14" s="2"/>
      <c r="URQ14" s="2"/>
      <c r="URR14" s="2"/>
      <c r="URS14" s="2"/>
      <c r="URT14" s="2"/>
      <c r="URU14" s="2"/>
      <c r="URV14" s="2"/>
      <c r="URW14" s="2"/>
      <c r="URX14" s="2"/>
      <c r="URY14" s="2"/>
      <c r="URZ14" s="2"/>
      <c r="USA14" s="2"/>
      <c r="USB14" s="2"/>
      <c r="USC14" s="2"/>
      <c r="USD14" s="2"/>
      <c r="USE14" s="2"/>
      <c r="USF14" s="2"/>
      <c r="USG14" s="2"/>
      <c r="USH14" s="2"/>
      <c r="USI14" s="2"/>
      <c r="USJ14" s="2"/>
      <c r="USK14" s="2"/>
      <c r="USL14" s="2"/>
      <c r="USM14" s="2"/>
      <c r="USN14" s="2"/>
      <c r="USO14" s="2"/>
      <c r="USP14" s="2"/>
      <c r="USQ14" s="2"/>
      <c r="USR14" s="2"/>
      <c r="USS14" s="2"/>
      <c r="UST14" s="2"/>
      <c r="USU14" s="2"/>
      <c r="USV14" s="2"/>
      <c r="USW14" s="2"/>
      <c r="USX14" s="2"/>
      <c r="USY14" s="2"/>
      <c r="USZ14" s="2"/>
      <c r="UTA14" s="2"/>
      <c r="UTB14" s="2"/>
      <c r="UTC14" s="2"/>
      <c r="UTD14" s="2"/>
      <c r="UTE14" s="2"/>
      <c r="UTF14" s="2"/>
      <c r="UTG14" s="2"/>
      <c r="UTH14" s="2"/>
      <c r="UTI14" s="2"/>
      <c r="UTJ14" s="2"/>
      <c r="UTK14" s="2"/>
      <c r="UTL14" s="2"/>
      <c r="UTM14" s="2"/>
      <c r="UTN14" s="2"/>
      <c r="UTO14" s="2"/>
      <c r="UTP14" s="2"/>
      <c r="UTQ14" s="2"/>
      <c r="UTR14" s="2"/>
      <c r="UTS14" s="2"/>
      <c r="UTT14" s="2"/>
      <c r="UTU14" s="2"/>
      <c r="UTV14" s="2"/>
      <c r="UTW14" s="2"/>
      <c r="UTX14" s="2"/>
      <c r="UTY14" s="2"/>
      <c r="UTZ14" s="2"/>
      <c r="UUA14" s="2"/>
      <c r="UUB14" s="2"/>
      <c r="UUC14" s="2"/>
      <c r="UUD14" s="2"/>
      <c r="UUE14" s="2"/>
      <c r="UUF14" s="2"/>
      <c r="UUG14" s="2"/>
      <c r="UUH14" s="2"/>
      <c r="UUI14" s="2"/>
      <c r="UUJ14" s="2"/>
      <c r="UUK14" s="2"/>
      <c r="UUL14" s="2"/>
      <c r="UUM14" s="2"/>
      <c r="UUN14" s="2"/>
      <c r="UUO14" s="2"/>
      <c r="UUP14" s="2"/>
      <c r="UUQ14" s="2"/>
      <c r="UUR14" s="2"/>
      <c r="UUS14" s="2"/>
      <c r="UUT14" s="2"/>
      <c r="UUU14" s="2"/>
      <c r="UUV14" s="2"/>
      <c r="UUW14" s="2"/>
      <c r="UUX14" s="2"/>
      <c r="UUY14" s="2"/>
      <c r="UUZ14" s="2"/>
      <c r="UVA14" s="2"/>
      <c r="UVB14" s="2"/>
      <c r="UVC14" s="2"/>
      <c r="UVD14" s="2"/>
      <c r="UVE14" s="2"/>
      <c r="UVF14" s="2"/>
      <c r="UVG14" s="2"/>
      <c r="UVH14" s="2"/>
      <c r="UVI14" s="2"/>
      <c r="UVJ14" s="2"/>
      <c r="UVK14" s="2"/>
      <c r="UVL14" s="2"/>
      <c r="UVM14" s="2"/>
      <c r="UVN14" s="2"/>
      <c r="UVO14" s="2"/>
      <c r="UVP14" s="2"/>
      <c r="UVQ14" s="2"/>
      <c r="UVR14" s="2"/>
      <c r="UVS14" s="2"/>
      <c r="UVT14" s="2"/>
      <c r="UVU14" s="2"/>
      <c r="UVV14" s="2"/>
      <c r="UVW14" s="2"/>
      <c r="UVX14" s="2"/>
      <c r="UVY14" s="2"/>
      <c r="UVZ14" s="2"/>
      <c r="UWA14" s="2"/>
      <c r="UWB14" s="2"/>
      <c r="UWC14" s="2"/>
      <c r="UWD14" s="2"/>
      <c r="UWE14" s="2"/>
      <c r="UWF14" s="2"/>
      <c r="UWG14" s="2"/>
      <c r="UWH14" s="2"/>
      <c r="UWI14" s="2"/>
      <c r="UWJ14" s="2"/>
      <c r="UWK14" s="2"/>
      <c r="UWL14" s="2"/>
      <c r="UWM14" s="2"/>
      <c r="UWN14" s="2"/>
      <c r="UWO14" s="2"/>
      <c r="UWP14" s="2"/>
      <c r="UWQ14" s="2"/>
      <c r="UWR14" s="2"/>
      <c r="UWS14" s="2"/>
      <c r="UWT14" s="2"/>
      <c r="UWU14" s="2"/>
      <c r="UWV14" s="2"/>
      <c r="UWW14" s="2"/>
      <c r="UWX14" s="2"/>
      <c r="UWY14" s="2"/>
      <c r="UWZ14" s="2"/>
      <c r="UXA14" s="2"/>
      <c r="UXB14" s="2"/>
      <c r="UXC14" s="2"/>
      <c r="UXD14" s="2"/>
      <c r="UXE14" s="2"/>
      <c r="UXF14" s="2"/>
      <c r="UXG14" s="2"/>
      <c r="UXH14" s="2"/>
      <c r="UXI14" s="2"/>
      <c r="UXJ14" s="2"/>
      <c r="UXK14" s="2"/>
      <c r="UXL14" s="2"/>
      <c r="UXM14" s="2"/>
      <c r="UXN14" s="2"/>
      <c r="UXO14" s="2"/>
      <c r="UXP14" s="2"/>
      <c r="UXQ14" s="2"/>
      <c r="UXR14" s="2"/>
      <c r="UXS14" s="2"/>
      <c r="UXT14" s="2"/>
      <c r="UXU14" s="2"/>
      <c r="UXV14" s="2"/>
      <c r="UXW14" s="2"/>
      <c r="UXX14" s="2"/>
      <c r="UXY14" s="2"/>
      <c r="UXZ14" s="2"/>
      <c r="UYA14" s="2"/>
      <c r="UYB14" s="2"/>
      <c r="UYC14" s="2"/>
      <c r="UYD14" s="2"/>
      <c r="UYE14" s="2"/>
      <c r="UYF14" s="2"/>
      <c r="UYG14" s="2"/>
      <c r="UYH14" s="2"/>
      <c r="UYI14" s="2"/>
      <c r="UYJ14" s="2"/>
      <c r="UYK14" s="2"/>
      <c r="UYL14" s="2"/>
      <c r="UYM14" s="2"/>
      <c r="UYN14" s="2"/>
      <c r="UYO14" s="2"/>
      <c r="UYP14" s="2"/>
      <c r="UYQ14" s="2"/>
      <c r="UYR14" s="2"/>
      <c r="UYS14" s="2"/>
      <c r="UYT14" s="2"/>
      <c r="UYU14" s="2"/>
      <c r="UYV14" s="2"/>
      <c r="UYW14" s="2"/>
      <c r="UYX14" s="2"/>
      <c r="UYY14" s="2"/>
      <c r="UYZ14" s="2"/>
      <c r="UZA14" s="2"/>
      <c r="UZB14" s="2"/>
      <c r="UZC14" s="2"/>
      <c r="UZD14" s="2"/>
      <c r="UZE14" s="2"/>
      <c r="UZF14" s="2"/>
      <c r="UZG14" s="2"/>
      <c r="UZH14" s="2"/>
      <c r="UZI14" s="2"/>
      <c r="UZJ14" s="2"/>
      <c r="UZK14" s="2"/>
      <c r="UZL14" s="2"/>
      <c r="UZM14" s="2"/>
      <c r="UZN14" s="2"/>
      <c r="UZO14" s="2"/>
      <c r="UZP14" s="2"/>
      <c r="UZQ14" s="2"/>
      <c r="UZR14" s="2"/>
      <c r="UZS14" s="2"/>
      <c r="UZT14" s="2"/>
      <c r="UZU14" s="2"/>
      <c r="UZV14" s="2"/>
      <c r="UZW14" s="2"/>
      <c r="UZX14" s="2"/>
      <c r="UZY14" s="2"/>
      <c r="UZZ14" s="2"/>
      <c r="VAA14" s="2"/>
      <c r="VAB14" s="2"/>
      <c r="VAC14" s="2"/>
      <c r="VAD14" s="2"/>
      <c r="VAE14" s="2"/>
      <c r="VAF14" s="2"/>
      <c r="VAG14" s="2"/>
      <c r="VAH14" s="2"/>
      <c r="VAI14" s="2"/>
      <c r="VAJ14" s="2"/>
      <c r="VAK14" s="2"/>
      <c r="VAL14" s="2"/>
      <c r="VAM14" s="2"/>
      <c r="VAN14" s="2"/>
      <c r="VAO14" s="2"/>
      <c r="VAP14" s="2"/>
      <c r="VAQ14" s="2"/>
      <c r="VAR14" s="2"/>
      <c r="VAS14" s="2"/>
      <c r="VAT14" s="2"/>
      <c r="VAU14" s="2"/>
      <c r="VAV14" s="2"/>
      <c r="VAW14" s="2"/>
      <c r="VAX14" s="2"/>
      <c r="VAY14" s="2"/>
      <c r="VAZ14" s="2"/>
      <c r="VBA14" s="2"/>
      <c r="VBB14" s="2"/>
      <c r="VBC14" s="2"/>
      <c r="VBD14" s="2"/>
      <c r="VBE14" s="2"/>
      <c r="VBF14" s="2"/>
      <c r="VBG14" s="2"/>
      <c r="VBH14" s="2"/>
      <c r="VBI14" s="2"/>
      <c r="VBJ14" s="2"/>
      <c r="VBK14" s="2"/>
      <c r="VBL14" s="2"/>
      <c r="VBM14" s="2"/>
      <c r="VBN14" s="2"/>
      <c r="VBO14" s="2"/>
      <c r="VBP14" s="2"/>
      <c r="VBQ14" s="2"/>
      <c r="VBR14" s="2"/>
      <c r="VBS14" s="2"/>
      <c r="VBT14" s="2"/>
      <c r="VBU14" s="2"/>
      <c r="VBV14" s="2"/>
      <c r="VBW14" s="2"/>
      <c r="VBX14" s="2"/>
      <c r="VBY14" s="2"/>
      <c r="VBZ14" s="2"/>
      <c r="VCA14" s="2"/>
      <c r="VCB14" s="2"/>
      <c r="VCC14" s="2"/>
      <c r="VCD14" s="2"/>
      <c r="VCE14" s="2"/>
      <c r="VCF14" s="2"/>
      <c r="VCG14" s="2"/>
      <c r="VCH14" s="2"/>
      <c r="VCI14" s="2"/>
      <c r="VCJ14" s="2"/>
      <c r="VCK14" s="2"/>
      <c r="VCL14" s="2"/>
      <c r="VCM14" s="2"/>
      <c r="VCN14" s="2"/>
      <c r="VCO14" s="2"/>
      <c r="VCP14" s="2"/>
      <c r="VCQ14" s="2"/>
      <c r="VCR14" s="2"/>
      <c r="VCS14" s="2"/>
      <c r="VCT14" s="2"/>
      <c r="VCU14" s="2"/>
      <c r="VCV14" s="2"/>
      <c r="VCW14" s="2"/>
      <c r="VCX14" s="2"/>
      <c r="VCY14" s="2"/>
      <c r="VCZ14" s="2"/>
      <c r="VDA14" s="2"/>
      <c r="VDB14" s="2"/>
      <c r="VDC14" s="2"/>
      <c r="VDD14" s="2"/>
      <c r="VDE14" s="2"/>
      <c r="VDF14" s="2"/>
      <c r="VDG14" s="2"/>
      <c r="VDH14" s="2"/>
      <c r="VDI14" s="2"/>
      <c r="VDJ14" s="2"/>
      <c r="VDK14" s="2"/>
      <c r="VDL14" s="2"/>
      <c r="VDM14" s="2"/>
      <c r="VDN14" s="2"/>
      <c r="VDO14" s="2"/>
      <c r="VDP14" s="2"/>
      <c r="VDQ14" s="2"/>
      <c r="VDR14" s="2"/>
      <c r="VDS14" s="2"/>
      <c r="VDT14" s="2"/>
      <c r="VDU14" s="2"/>
      <c r="VDV14" s="2"/>
      <c r="VDW14" s="2"/>
      <c r="VDX14" s="2"/>
      <c r="VDY14" s="2"/>
      <c r="VDZ14" s="2"/>
      <c r="VEA14" s="2"/>
      <c r="VEB14" s="2"/>
      <c r="VEC14" s="2"/>
      <c r="VED14" s="2"/>
      <c r="VEE14" s="2"/>
      <c r="VEF14" s="2"/>
      <c r="VEG14" s="2"/>
      <c r="VEH14" s="2"/>
      <c r="VEI14" s="2"/>
      <c r="VEJ14" s="2"/>
      <c r="VEK14" s="2"/>
      <c r="VEL14" s="2"/>
      <c r="VEM14" s="2"/>
      <c r="VEN14" s="2"/>
      <c r="VEO14" s="2"/>
      <c r="VEP14" s="2"/>
      <c r="VEQ14" s="2"/>
      <c r="VER14" s="2"/>
      <c r="VES14" s="2"/>
      <c r="VET14" s="2"/>
      <c r="VEU14" s="2"/>
      <c r="VEV14" s="2"/>
      <c r="VEW14" s="2"/>
      <c r="VEX14" s="2"/>
      <c r="VEY14" s="2"/>
      <c r="VEZ14" s="2"/>
      <c r="VFA14" s="2"/>
      <c r="VFB14" s="2"/>
      <c r="VFC14" s="2"/>
      <c r="VFD14" s="2"/>
      <c r="VFE14" s="2"/>
      <c r="VFF14" s="2"/>
      <c r="VFG14" s="2"/>
      <c r="VFH14" s="2"/>
      <c r="VFI14" s="2"/>
      <c r="VFJ14" s="2"/>
      <c r="VFK14" s="2"/>
      <c r="VFL14" s="2"/>
      <c r="VFM14" s="2"/>
      <c r="VFN14" s="2"/>
      <c r="VFO14" s="2"/>
      <c r="VFP14" s="2"/>
      <c r="VFQ14" s="2"/>
      <c r="VFR14" s="2"/>
      <c r="VFS14" s="2"/>
      <c r="VFT14" s="2"/>
      <c r="VFU14" s="2"/>
      <c r="VFV14" s="2"/>
      <c r="VFW14" s="2"/>
      <c r="VFX14" s="2"/>
      <c r="VFY14" s="2"/>
      <c r="VFZ14" s="2"/>
      <c r="VGA14" s="2"/>
      <c r="VGB14" s="2"/>
      <c r="VGC14" s="2"/>
      <c r="VGD14" s="2"/>
      <c r="VGE14" s="2"/>
      <c r="VGF14" s="2"/>
      <c r="VGG14" s="2"/>
      <c r="VGH14" s="2"/>
      <c r="VGI14" s="2"/>
      <c r="VGJ14" s="2"/>
      <c r="VGK14" s="2"/>
      <c r="VGL14" s="2"/>
      <c r="VGM14" s="2"/>
      <c r="VGN14" s="2"/>
      <c r="VGO14" s="2"/>
      <c r="VGP14" s="2"/>
      <c r="VGQ14" s="2"/>
      <c r="VGR14" s="2"/>
      <c r="VGS14" s="2"/>
      <c r="VGT14" s="2"/>
      <c r="VGU14" s="2"/>
      <c r="VGV14" s="2"/>
      <c r="VGW14" s="2"/>
      <c r="VGX14" s="2"/>
      <c r="VGY14" s="2"/>
      <c r="VGZ14" s="2"/>
      <c r="VHA14" s="2"/>
      <c r="VHB14" s="2"/>
      <c r="VHC14" s="2"/>
      <c r="VHD14" s="2"/>
      <c r="VHE14" s="2"/>
      <c r="VHF14" s="2"/>
      <c r="VHG14" s="2"/>
      <c r="VHH14" s="2"/>
      <c r="VHI14" s="2"/>
      <c r="VHJ14" s="2"/>
      <c r="VHK14" s="2"/>
      <c r="VHL14" s="2"/>
      <c r="VHM14" s="2"/>
      <c r="VHN14" s="2"/>
      <c r="VHO14" s="2"/>
      <c r="VHP14" s="2"/>
      <c r="VHQ14" s="2"/>
      <c r="VHR14" s="2"/>
      <c r="VHS14" s="2"/>
      <c r="VHT14" s="2"/>
      <c r="VHU14" s="2"/>
      <c r="VHV14" s="2"/>
      <c r="VHW14" s="2"/>
      <c r="VHX14" s="2"/>
      <c r="VHY14" s="2"/>
      <c r="VHZ14" s="2"/>
      <c r="VIA14" s="2"/>
      <c r="VIB14" s="2"/>
      <c r="VIC14" s="2"/>
      <c r="VID14" s="2"/>
      <c r="VIE14" s="2"/>
      <c r="VIF14" s="2"/>
      <c r="VIG14" s="2"/>
      <c r="VIH14" s="2"/>
      <c r="VII14" s="2"/>
      <c r="VIJ14" s="2"/>
      <c r="VIK14" s="2"/>
      <c r="VIL14" s="2"/>
      <c r="VIM14" s="2"/>
      <c r="VIN14" s="2"/>
      <c r="VIO14" s="2"/>
      <c r="VIP14" s="2"/>
      <c r="VIQ14" s="2"/>
      <c r="VIR14" s="2"/>
      <c r="VIS14" s="2"/>
      <c r="VIT14" s="2"/>
      <c r="VIU14" s="2"/>
      <c r="VIV14" s="2"/>
      <c r="VIW14" s="2"/>
      <c r="VIX14" s="2"/>
      <c r="VIY14" s="2"/>
      <c r="VIZ14" s="2"/>
      <c r="VJA14" s="2"/>
      <c r="VJB14" s="2"/>
      <c r="VJC14" s="2"/>
      <c r="VJD14" s="2"/>
      <c r="VJE14" s="2"/>
      <c r="VJF14" s="2"/>
      <c r="VJG14" s="2"/>
      <c r="VJH14" s="2"/>
      <c r="VJI14" s="2"/>
      <c r="VJJ14" s="2"/>
      <c r="VJK14" s="2"/>
      <c r="VJL14" s="2"/>
      <c r="VJM14" s="2"/>
      <c r="VJN14" s="2"/>
      <c r="VJO14" s="2"/>
      <c r="VJP14" s="2"/>
      <c r="VJQ14" s="2"/>
      <c r="VJR14" s="2"/>
      <c r="VJS14" s="2"/>
      <c r="VJT14" s="2"/>
      <c r="VJU14" s="2"/>
      <c r="VJV14" s="2"/>
      <c r="VJW14" s="2"/>
      <c r="VJX14" s="2"/>
      <c r="VJY14" s="2"/>
      <c r="VJZ14" s="2"/>
      <c r="VKA14" s="2"/>
      <c r="VKB14" s="2"/>
      <c r="VKC14" s="2"/>
      <c r="VKD14" s="2"/>
      <c r="VKE14" s="2"/>
      <c r="VKF14" s="2"/>
      <c r="VKG14" s="2"/>
      <c r="VKH14" s="2"/>
      <c r="VKI14" s="2"/>
      <c r="VKJ14" s="2"/>
      <c r="VKK14" s="2"/>
      <c r="VKL14" s="2"/>
      <c r="VKM14" s="2"/>
      <c r="VKN14" s="2"/>
      <c r="VKO14" s="2"/>
      <c r="VKP14" s="2"/>
      <c r="VKQ14" s="2"/>
      <c r="VKR14" s="2"/>
      <c r="VKS14" s="2"/>
      <c r="VKT14" s="2"/>
      <c r="VKU14" s="2"/>
      <c r="VKV14" s="2"/>
      <c r="VKW14" s="2"/>
      <c r="VKX14" s="2"/>
      <c r="VKY14" s="2"/>
      <c r="VKZ14" s="2"/>
      <c r="VLA14" s="2"/>
      <c r="VLB14" s="2"/>
      <c r="VLC14" s="2"/>
      <c r="VLD14" s="2"/>
      <c r="VLE14" s="2"/>
      <c r="VLF14" s="2"/>
      <c r="VLG14" s="2"/>
      <c r="VLH14" s="2"/>
      <c r="VLI14" s="2"/>
      <c r="VLJ14" s="2"/>
      <c r="VLK14" s="2"/>
      <c r="VLL14" s="2"/>
      <c r="VLM14" s="2"/>
      <c r="VLN14" s="2"/>
      <c r="VLO14" s="2"/>
      <c r="VLP14" s="2"/>
      <c r="VLQ14" s="2"/>
      <c r="VLR14" s="2"/>
      <c r="VLS14" s="2"/>
      <c r="VLT14" s="2"/>
      <c r="VLU14" s="2"/>
      <c r="VLV14" s="2"/>
      <c r="VLW14" s="2"/>
      <c r="VLX14" s="2"/>
      <c r="VLY14" s="2"/>
      <c r="VLZ14" s="2"/>
      <c r="VMA14" s="2"/>
      <c r="VMB14" s="2"/>
      <c r="VMC14" s="2"/>
      <c r="VMD14" s="2"/>
      <c r="VME14" s="2"/>
      <c r="VMF14" s="2"/>
      <c r="VMG14" s="2"/>
      <c r="VMH14" s="2"/>
      <c r="VMI14" s="2"/>
      <c r="VMJ14" s="2"/>
      <c r="VMK14" s="2"/>
      <c r="VML14" s="2"/>
      <c r="VMM14" s="2"/>
      <c r="VMN14" s="2"/>
      <c r="VMO14" s="2"/>
      <c r="VMP14" s="2"/>
      <c r="VMQ14" s="2"/>
      <c r="VMR14" s="2"/>
      <c r="VMS14" s="2"/>
      <c r="VMT14" s="2"/>
      <c r="VMU14" s="2"/>
      <c r="VMV14" s="2"/>
      <c r="VMW14" s="2"/>
      <c r="VMX14" s="2"/>
      <c r="VMY14" s="2"/>
      <c r="VMZ14" s="2"/>
      <c r="VNA14" s="2"/>
      <c r="VNB14" s="2"/>
      <c r="VNC14" s="2"/>
      <c r="VND14" s="2"/>
      <c r="VNE14" s="2"/>
      <c r="VNF14" s="2"/>
      <c r="VNG14" s="2"/>
      <c r="VNH14" s="2"/>
      <c r="VNI14" s="2"/>
      <c r="VNJ14" s="2"/>
      <c r="VNK14" s="2"/>
      <c r="VNL14" s="2"/>
      <c r="VNM14" s="2"/>
      <c r="VNN14" s="2"/>
      <c r="VNO14" s="2"/>
      <c r="VNP14" s="2"/>
      <c r="VNQ14" s="2"/>
      <c r="VNR14" s="2"/>
      <c r="VNS14" s="2"/>
      <c r="VNT14" s="2"/>
      <c r="VNU14" s="2"/>
      <c r="VNV14" s="2"/>
      <c r="VNW14" s="2"/>
      <c r="VNX14" s="2"/>
      <c r="VNY14" s="2"/>
      <c r="VNZ14" s="2"/>
      <c r="VOA14" s="2"/>
      <c r="VOB14" s="2"/>
      <c r="VOC14" s="2"/>
      <c r="VOD14" s="2"/>
      <c r="VOE14" s="2"/>
      <c r="VOF14" s="2"/>
      <c r="VOG14" s="2"/>
      <c r="VOH14" s="2"/>
      <c r="VOI14" s="2"/>
      <c r="VOJ14" s="2"/>
      <c r="VOK14" s="2"/>
      <c r="VOL14" s="2"/>
      <c r="VOM14" s="2"/>
      <c r="VON14" s="2"/>
      <c r="VOO14" s="2"/>
      <c r="VOP14" s="2"/>
      <c r="VOQ14" s="2"/>
      <c r="VOR14" s="2"/>
      <c r="VOS14" s="2"/>
      <c r="VOT14" s="2"/>
      <c r="VOU14" s="2"/>
      <c r="VOV14" s="2"/>
      <c r="VOW14" s="2"/>
      <c r="VOX14" s="2"/>
      <c r="VOY14" s="2"/>
      <c r="VOZ14" s="2"/>
      <c r="VPA14" s="2"/>
      <c r="VPB14" s="2"/>
      <c r="VPC14" s="2"/>
      <c r="VPD14" s="2"/>
      <c r="VPE14" s="2"/>
      <c r="VPF14" s="2"/>
      <c r="VPG14" s="2"/>
      <c r="VPH14" s="2"/>
      <c r="VPI14" s="2"/>
      <c r="VPJ14" s="2"/>
      <c r="VPK14" s="2"/>
      <c r="VPL14" s="2"/>
      <c r="VPM14" s="2"/>
      <c r="VPN14" s="2"/>
      <c r="VPO14" s="2"/>
      <c r="VPP14" s="2"/>
      <c r="VPQ14" s="2"/>
      <c r="VPR14" s="2"/>
      <c r="VPS14" s="2"/>
      <c r="VPT14" s="2"/>
      <c r="VPU14" s="2"/>
      <c r="VPV14" s="2"/>
      <c r="VPW14" s="2"/>
      <c r="VPX14" s="2"/>
      <c r="VPY14" s="2"/>
      <c r="VPZ14" s="2"/>
      <c r="VQA14" s="2"/>
      <c r="VQB14" s="2"/>
      <c r="VQC14" s="2"/>
      <c r="VQD14" s="2"/>
      <c r="VQE14" s="2"/>
      <c r="VQF14" s="2"/>
      <c r="VQG14" s="2"/>
      <c r="VQH14" s="2"/>
      <c r="VQI14" s="2"/>
      <c r="VQJ14" s="2"/>
      <c r="VQK14" s="2"/>
      <c r="VQL14" s="2"/>
      <c r="VQM14" s="2"/>
      <c r="VQN14" s="2"/>
      <c r="VQO14" s="2"/>
      <c r="VQP14" s="2"/>
      <c r="VQQ14" s="2"/>
      <c r="VQR14" s="2"/>
      <c r="VQS14" s="2"/>
      <c r="VQT14" s="2"/>
      <c r="VQU14" s="2"/>
      <c r="VQV14" s="2"/>
      <c r="VQW14" s="2"/>
      <c r="VQX14" s="2"/>
      <c r="VQY14" s="2"/>
      <c r="VQZ14" s="2"/>
      <c r="VRA14" s="2"/>
      <c r="VRB14" s="2"/>
      <c r="VRC14" s="2"/>
      <c r="VRD14" s="2"/>
      <c r="VRE14" s="2"/>
      <c r="VRF14" s="2"/>
      <c r="VRG14" s="2"/>
      <c r="VRH14" s="2"/>
      <c r="VRI14" s="2"/>
      <c r="VRJ14" s="2"/>
      <c r="VRK14" s="2"/>
      <c r="VRL14" s="2"/>
      <c r="VRM14" s="2"/>
      <c r="VRN14" s="2"/>
      <c r="VRO14" s="2"/>
      <c r="VRP14" s="2"/>
      <c r="VRQ14" s="2"/>
      <c r="VRR14" s="2"/>
      <c r="VRS14" s="2"/>
      <c r="VRT14" s="2"/>
      <c r="VRU14" s="2"/>
      <c r="VRV14" s="2"/>
      <c r="VRW14" s="2"/>
      <c r="VRX14" s="2"/>
      <c r="VRY14" s="2"/>
      <c r="VRZ14" s="2"/>
      <c r="VSA14" s="2"/>
      <c r="VSB14" s="2"/>
      <c r="VSC14" s="2"/>
      <c r="VSD14" s="2"/>
      <c r="VSE14" s="2"/>
      <c r="VSF14" s="2"/>
      <c r="VSG14" s="2"/>
      <c r="VSH14" s="2"/>
      <c r="VSI14" s="2"/>
      <c r="VSJ14" s="2"/>
      <c r="VSK14" s="2"/>
      <c r="VSL14" s="2"/>
      <c r="VSM14" s="2"/>
      <c r="VSN14" s="2"/>
      <c r="VSO14" s="2"/>
      <c r="VSP14" s="2"/>
      <c r="VSQ14" s="2"/>
      <c r="VSR14" s="2"/>
      <c r="VSS14" s="2"/>
      <c r="VST14" s="2"/>
      <c r="VSU14" s="2"/>
      <c r="VSV14" s="2"/>
      <c r="VSW14" s="2"/>
      <c r="VSX14" s="2"/>
      <c r="VSY14" s="2"/>
      <c r="VSZ14" s="2"/>
      <c r="VTA14" s="2"/>
      <c r="VTB14" s="2"/>
      <c r="VTC14" s="2"/>
      <c r="VTD14" s="2"/>
      <c r="VTE14" s="2"/>
      <c r="VTF14" s="2"/>
      <c r="VTG14" s="2"/>
      <c r="VTH14" s="2"/>
      <c r="VTI14" s="2"/>
      <c r="VTJ14" s="2"/>
      <c r="VTK14" s="2"/>
      <c r="VTL14" s="2"/>
      <c r="VTM14" s="2"/>
      <c r="VTN14" s="2"/>
      <c r="VTO14" s="2"/>
      <c r="VTP14" s="2"/>
      <c r="VTQ14" s="2"/>
      <c r="VTR14" s="2"/>
      <c r="VTS14" s="2"/>
      <c r="VTT14" s="2"/>
      <c r="VTU14" s="2"/>
      <c r="VTV14" s="2"/>
      <c r="VTW14" s="2"/>
      <c r="VTX14" s="2"/>
      <c r="VTY14" s="2"/>
      <c r="VTZ14" s="2"/>
      <c r="VUA14" s="2"/>
      <c r="VUB14" s="2"/>
      <c r="VUC14" s="2"/>
      <c r="VUD14" s="2"/>
      <c r="VUE14" s="2"/>
      <c r="VUF14" s="2"/>
      <c r="VUG14" s="2"/>
      <c r="VUH14" s="2"/>
      <c r="VUI14" s="2"/>
      <c r="VUJ14" s="2"/>
      <c r="VUK14" s="2"/>
      <c r="VUL14" s="2"/>
      <c r="VUM14" s="2"/>
      <c r="VUN14" s="2"/>
      <c r="VUO14" s="2"/>
      <c r="VUP14" s="2"/>
      <c r="VUQ14" s="2"/>
      <c r="VUR14" s="2"/>
      <c r="VUS14" s="2"/>
      <c r="VUT14" s="2"/>
      <c r="VUU14" s="2"/>
      <c r="VUV14" s="2"/>
      <c r="VUW14" s="2"/>
      <c r="VUX14" s="2"/>
      <c r="VUY14" s="2"/>
      <c r="VUZ14" s="2"/>
      <c r="VVA14" s="2"/>
      <c r="VVB14" s="2"/>
      <c r="VVC14" s="2"/>
      <c r="VVD14" s="2"/>
      <c r="VVE14" s="2"/>
      <c r="VVF14" s="2"/>
      <c r="VVG14" s="2"/>
      <c r="VVH14" s="2"/>
      <c r="VVI14" s="2"/>
      <c r="VVJ14" s="2"/>
      <c r="VVK14" s="2"/>
      <c r="VVL14" s="2"/>
      <c r="VVM14" s="2"/>
      <c r="VVN14" s="2"/>
      <c r="VVO14" s="2"/>
      <c r="VVP14" s="2"/>
      <c r="VVQ14" s="2"/>
      <c r="VVR14" s="2"/>
      <c r="VVS14" s="2"/>
      <c r="VVT14" s="2"/>
      <c r="VVU14" s="2"/>
      <c r="VVV14" s="2"/>
      <c r="VVW14" s="2"/>
      <c r="VVX14" s="2"/>
      <c r="VVY14" s="2"/>
      <c r="VVZ14" s="2"/>
      <c r="VWA14" s="2"/>
      <c r="VWB14" s="2"/>
      <c r="VWC14" s="2"/>
      <c r="VWD14" s="2"/>
      <c r="VWE14" s="2"/>
      <c r="VWF14" s="2"/>
      <c r="VWG14" s="2"/>
      <c r="VWH14" s="2"/>
      <c r="VWI14" s="2"/>
      <c r="VWJ14" s="2"/>
      <c r="VWK14" s="2"/>
      <c r="VWL14" s="2"/>
      <c r="VWM14" s="2"/>
      <c r="VWN14" s="2"/>
      <c r="VWO14" s="2"/>
      <c r="VWP14" s="2"/>
      <c r="VWQ14" s="2"/>
      <c r="VWR14" s="2"/>
      <c r="VWS14" s="2"/>
      <c r="VWT14" s="2"/>
      <c r="VWU14" s="2"/>
      <c r="VWV14" s="2"/>
      <c r="VWW14" s="2"/>
      <c r="VWX14" s="2"/>
      <c r="VWY14" s="2"/>
      <c r="VWZ14" s="2"/>
      <c r="VXA14" s="2"/>
      <c r="VXB14" s="2"/>
      <c r="VXC14" s="2"/>
      <c r="VXD14" s="2"/>
      <c r="VXE14" s="2"/>
      <c r="VXF14" s="2"/>
      <c r="VXG14" s="2"/>
      <c r="VXH14" s="2"/>
      <c r="VXI14" s="2"/>
      <c r="VXJ14" s="2"/>
      <c r="VXK14" s="2"/>
      <c r="VXL14" s="2"/>
      <c r="VXM14" s="2"/>
      <c r="VXN14" s="2"/>
      <c r="VXO14" s="2"/>
      <c r="VXP14" s="2"/>
      <c r="VXQ14" s="2"/>
      <c r="VXR14" s="2"/>
      <c r="VXS14" s="2"/>
      <c r="VXT14" s="2"/>
      <c r="VXU14" s="2"/>
      <c r="VXV14" s="2"/>
      <c r="VXW14" s="2"/>
      <c r="VXX14" s="2"/>
      <c r="VXY14" s="2"/>
      <c r="VXZ14" s="2"/>
      <c r="VYA14" s="2"/>
      <c r="VYB14" s="2"/>
      <c r="VYC14" s="2"/>
      <c r="VYD14" s="2"/>
      <c r="VYE14" s="2"/>
      <c r="VYF14" s="2"/>
      <c r="VYG14" s="2"/>
      <c r="VYH14" s="2"/>
      <c r="VYI14" s="2"/>
      <c r="VYJ14" s="2"/>
      <c r="VYK14" s="2"/>
      <c r="VYL14" s="2"/>
      <c r="VYM14" s="2"/>
      <c r="VYN14" s="2"/>
      <c r="VYO14" s="2"/>
      <c r="VYP14" s="2"/>
      <c r="VYQ14" s="2"/>
      <c r="VYR14" s="2"/>
      <c r="VYS14" s="2"/>
      <c r="VYT14" s="2"/>
      <c r="VYU14" s="2"/>
      <c r="VYV14" s="2"/>
      <c r="VYW14" s="2"/>
      <c r="VYX14" s="2"/>
      <c r="VYY14" s="2"/>
      <c r="VYZ14" s="2"/>
      <c r="VZA14" s="2"/>
      <c r="VZB14" s="2"/>
      <c r="VZC14" s="2"/>
      <c r="VZD14" s="2"/>
      <c r="VZE14" s="2"/>
      <c r="VZF14" s="2"/>
      <c r="VZG14" s="2"/>
      <c r="VZH14" s="2"/>
      <c r="VZI14" s="2"/>
      <c r="VZJ14" s="2"/>
      <c r="VZK14" s="2"/>
      <c r="VZL14" s="2"/>
      <c r="VZM14" s="2"/>
      <c r="VZN14" s="2"/>
      <c r="VZO14" s="2"/>
      <c r="VZP14" s="2"/>
      <c r="VZQ14" s="2"/>
      <c r="VZR14" s="2"/>
      <c r="VZS14" s="2"/>
      <c r="VZT14" s="2"/>
      <c r="VZU14" s="2"/>
      <c r="VZV14" s="2"/>
      <c r="VZW14" s="2"/>
      <c r="VZX14" s="2"/>
      <c r="VZY14" s="2"/>
      <c r="VZZ14" s="2"/>
      <c r="WAA14" s="2"/>
      <c r="WAB14" s="2"/>
      <c r="WAC14" s="2"/>
      <c r="WAD14" s="2"/>
      <c r="WAE14" s="2"/>
      <c r="WAF14" s="2"/>
      <c r="WAG14" s="2"/>
      <c r="WAH14" s="2"/>
      <c r="WAI14" s="2"/>
      <c r="WAJ14" s="2"/>
      <c r="WAK14" s="2"/>
      <c r="WAL14" s="2"/>
      <c r="WAM14" s="2"/>
      <c r="WAN14" s="2"/>
      <c r="WAO14" s="2"/>
      <c r="WAP14" s="2"/>
      <c r="WAQ14" s="2"/>
      <c r="WAR14" s="2"/>
      <c r="WAS14" s="2"/>
      <c r="WAT14" s="2"/>
      <c r="WAU14" s="2"/>
      <c r="WAV14" s="2"/>
      <c r="WAW14" s="2"/>
      <c r="WAX14" s="2"/>
      <c r="WAY14" s="2"/>
      <c r="WAZ14" s="2"/>
      <c r="WBA14" s="2"/>
      <c r="WBB14" s="2"/>
      <c r="WBC14" s="2"/>
      <c r="WBD14" s="2"/>
      <c r="WBE14" s="2"/>
      <c r="WBF14" s="2"/>
      <c r="WBG14" s="2"/>
      <c r="WBH14" s="2"/>
      <c r="WBI14" s="2"/>
      <c r="WBJ14" s="2"/>
      <c r="WBK14" s="2"/>
      <c r="WBL14" s="2"/>
      <c r="WBM14" s="2"/>
      <c r="WBN14" s="2"/>
      <c r="WBO14" s="2"/>
      <c r="WBP14" s="2"/>
      <c r="WBQ14" s="2"/>
      <c r="WBR14" s="2"/>
      <c r="WBS14" s="2"/>
      <c r="WBT14" s="2"/>
      <c r="WBU14" s="2"/>
      <c r="WBV14" s="2"/>
      <c r="WBW14" s="2"/>
      <c r="WBX14" s="2"/>
      <c r="WBY14" s="2"/>
      <c r="WBZ14" s="2"/>
      <c r="WCA14" s="2"/>
      <c r="WCB14" s="2"/>
      <c r="WCC14" s="2"/>
      <c r="WCD14" s="2"/>
      <c r="WCE14" s="2"/>
      <c r="WCF14" s="2"/>
      <c r="WCG14" s="2"/>
      <c r="WCH14" s="2"/>
      <c r="WCI14" s="2"/>
      <c r="WCJ14" s="2"/>
      <c r="WCK14" s="2"/>
      <c r="WCL14" s="2"/>
      <c r="WCM14" s="2"/>
      <c r="WCN14" s="2"/>
      <c r="WCO14" s="2"/>
      <c r="WCP14" s="2"/>
      <c r="WCQ14" s="2"/>
      <c r="WCR14" s="2"/>
      <c r="WCS14" s="2"/>
      <c r="WCT14" s="2"/>
      <c r="WCU14" s="2"/>
      <c r="WCV14" s="2"/>
      <c r="WCW14" s="2"/>
      <c r="WCX14" s="2"/>
      <c r="WCY14" s="2"/>
      <c r="WCZ14" s="2"/>
      <c r="WDA14" s="2"/>
      <c r="WDB14" s="2"/>
      <c r="WDC14" s="2"/>
      <c r="WDD14" s="2"/>
      <c r="WDE14" s="2"/>
      <c r="WDF14" s="2"/>
      <c r="WDG14" s="2"/>
      <c r="WDH14" s="2"/>
      <c r="WDI14" s="2"/>
      <c r="WDJ14" s="2"/>
      <c r="WDK14" s="2"/>
      <c r="WDL14" s="2"/>
      <c r="WDM14" s="2"/>
      <c r="WDN14" s="2"/>
      <c r="WDO14" s="2"/>
      <c r="WDP14" s="2"/>
      <c r="WDQ14" s="2"/>
      <c r="WDR14" s="2"/>
      <c r="WDS14" s="2"/>
      <c r="WDT14" s="2"/>
      <c r="WDU14" s="2"/>
      <c r="WDV14" s="2"/>
      <c r="WDW14" s="2"/>
      <c r="WDX14" s="2"/>
      <c r="WDY14" s="2"/>
      <c r="WDZ14" s="2"/>
      <c r="WEA14" s="2"/>
      <c r="WEB14" s="2"/>
      <c r="WEC14" s="2"/>
      <c r="WED14" s="2"/>
      <c r="WEE14" s="2"/>
      <c r="WEF14" s="2"/>
      <c r="WEG14" s="2"/>
      <c r="WEH14" s="2"/>
      <c r="WEI14" s="2"/>
      <c r="WEJ14" s="2"/>
      <c r="WEK14" s="2"/>
      <c r="WEL14" s="2"/>
      <c r="WEM14" s="2"/>
      <c r="WEN14" s="2"/>
      <c r="WEO14" s="2"/>
      <c r="WEP14" s="2"/>
      <c r="WEQ14" s="2"/>
      <c r="WER14" s="2"/>
      <c r="WES14" s="2"/>
      <c r="WET14" s="2"/>
      <c r="WEU14" s="2"/>
      <c r="WEV14" s="2"/>
      <c r="WEW14" s="2"/>
      <c r="WEX14" s="2"/>
      <c r="WEY14" s="2"/>
      <c r="WEZ14" s="2"/>
      <c r="WFA14" s="2"/>
      <c r="WFB14" s="2"/>
      <c r="WFC14" s="2"/>
      <c r="WFD14" s="2"/>
      <c r="WFE14" s="2"/>
      <c r="WFF14" s="2"/>
      <c r="WFG14" s="2"/>
      <c r="WFH14" s="2"/>
      <c r="WFI14" s="2"/>
      <c r="WFJ14" s="2"/>
      <c r="WFK14" s="2"/>
      <c r="WFL14" s="2"/>
      <c r="WFM14" s="2"/>
      <c r="WFN14" s="2"/>
      <c r="WFO14" s="2"/>
      <c r="WFP14" s="2"/>
      <c r="WFQ14" s="2"/>
      <c r="WFR14" s="2"/>
      <c r="WFS14" s="2"/>
      <c r="WFT14" s="2"/>
      <c r="WFU14" s="2"/>
      <c r="WFV14" s="2"/>
      <c r="WFW14" s="2"/>
      <c r="WFX14" s="2"/>
      <c r="WFY14" s="2"/>
      <c r="WFZ14" s="2"/>
      <c r="WGA14" s="2"/>
      <c r="WGB14" s="2"/>
      <c r="WGC14" s="2"/>
      <c r="WGD14" s="2"/>
      <c r="WGE14" s="2"/>
      <c r="WGF14" s="2"/>
      <c r="WGG14" s="2"/>
      <c r="WGH14" s="2"/>
      <c r="WGI14" s="2"/>
      <c r="WGJ14" s="2"/>
      <c r="WGK14" s="2"/>
      <c r="WGL14" s="2"/>
      <c r="WGM14" s="2"/>
      <c r="WGN14" s="2"/>
      <c r="WGO14" s="2"/>
      <c r="WGP14" s="2"/>
      <c r="WGQ14" s="2"/>
      <c r="WGR14" s="2"/>
      <c r="WGS14" s="2"/>
      <c r="WGT14" s="2"/>
      <c r="WGU14" s="2"/>
      <c r="WGV14" s="2"/>
      <c r="WGW14" s="2"/>
      <c r="WGX14" s="2"/>
      <c r="WGY14" s="2"/>
      <c r="WGZ14" s="2"/>
      <c r="WHA14" s="2"/>
      <c r="WHB14" s="2"/>
      <c r="WHC14" s="2"/>
      <c r="WHD14" s="2"/>
      <c r="WHE14" s="2"/>
      <c r="WHF14" s="2"/>
      <c r="WHG14" s="2"/>
      <c r="WHH14" s="2"/>
      <c r="WHI14" s="2"/>
      <c r="WHJ14" s="2"/>
      <c r="WHK14" s="2"/>
      <c r="WHL14" s="2"/>
      <c r="WHM14" s="2"/>
      <c r="WHN14" s="2"/>
      <c r="WHO14" s="2"/>
      <c r="WHP14" s="2"/>
      <c r="WHQ14" s="2"/>
      <c r="WHR14" s="2"/>
      <c r="WHS14" s="2"/>
      <c r="WHT14" s="2"/>
      <c r="WHU14" s="2"/>
      <c r="WHV14" s="2"/>
      <c r="WHW14" s="2"/>
      <c r="WHX14" s="2"/>
      <c r="WHY14" s="2"/>
      <c r="WHZ14" s="2"/>
      <c r="WIA14" s="2"/>
      <c r="WIB14" s="2"/>
      <c r="WIC14" s="2"/>
      <c r="WID14" s="2"/>
      <c r="WIE14" s="2"/>
      <c r="WIF14" s="2"/>
      <c r="WIG14" s="2"/>
      <c r="WIH14" s="2"/>
      <c r="WII14" s="2"/>
      <c r="WIJ14" s="2"/>
      <c r="WIK14" s="2"/>
      <c r="WIL14" s="2"/>
      <c r="WIM14" s="2"/>
      <c r="WIN14" s="2"/>
      <c r="WIO14" s="2"/>
      <c r="WIP14" s="2"/>
      <c r="WIQ14" s="2"/>
      <c r="WIR14" s="2"/>
      <c r="WIS14" s="2"/>
      <c r="WIT14" s="2"/>
      <c r="WIU14" s="2"/>
      <c r="WIV14" s="2"/>
      <c r="WIW14" s="2"/>
      <c r="WIX14" s="2"/>
      <c r="WIY14" s="2"/>
      <c r="WIZ14" s="2"/>
      <c r="WJA14" s="2"/>
      <c r="WJB14" s="2"/>
      <c r="WJC14" s="2"/>
      <c r="WJD14" s="2"/>
      <c r="WJE14" s="2"/>
      <c r="WJF14" s="2"/>
      <c r="WJG14" s="2"/>
      <c r="WJH14" s="2"/>
      <c r="WJI14" s="2"/>
      <c r="WJJ14" s="2"/>
      <c r="WJK14" s="2"/>
      <c r="WJL14" s="2"/>
      <c r="WJM14" s="2"/>
      <c r="WJN14" s="2"/>
      <c r="WJO14" s="2"/>
      <c r="WJP14" s="2"/>
      <c r="WJQ14" s="2"/>
      <c r="WJR14" s="2"/>
      <c r="WJS14" s="2"/>
      <c r="WJT14" s="2"/>
      <c r="WJU14" s="2"/>
      <c r="WJV14" s="2"/>
      <c r="WJW14" s="2"/>
      <c r="WJX14" s="2"/>
      <c r="WJY14" s="2"/>
      <c r="WJZ14" s="2"/>
      <c r="WKA14" s="2"/>
      <c r="WKB14" s="2"/>
      <c r="WKC14" s="2"/>
      <c r="WKD14" s="2"/>
      <c r="WKE14" s="2"/>
      <c r="WKF14" s="2"/>
      <c r="WKG14" s="2"/>
      <c r="WKH14" s="2"/>
      <c r="WKI14" s="2"/>
      <c r="WKJ14" s="2"/>
      <c r="WKK14" s="2"/>
      <c r="WKL14" s="2"/>
      <c r="WKM14" s="2"/>
      <c r="WKN14" s="2"/>
      <c r="WKO14" s="2"/>
      <c r="WKP14" s="2"/>
      <c r="WKQ14" s="2"/>
      <c r="WKR14" s="2"/>
      <c r="WKS14" s="2"/>
      <c r="WKT14" s="2"/>
      <c r="WKU14" s="2"/>
      <c r="WKV14" s="2"/>
      <c r="WKW14" s="2"/>
      <c r="WKX14" s="2"/>
      <c r="WKY14" s="2"/>
      <c r="WKZ14" s="2"/>
      <c r="WLA14" s="2"/>
      <c r="WLB14" s="2"/>
      <c r="WLC14" s="2"/>
      <c r="WLD14" s="2"/>
      <c r="WLE14" s="2"/>
      <c r="WLF14" s="2"/>
      <c r="WLG14" s="2"/>
      <c r="WLH14" s="2"/>
      <c r="WLI14" s="2"/>
      <c r="WLJ14" s="2"/>
      <c r="WLK14" s="2"/>
      <c r="WLL14" s="2"/>
      <c r="WLM14" s="2"/>
      <c r="WLN14" s="2"/>
      <c r="WLO14" s="2"/>
      <c r="WLP14" s="2"/>
      <c r="WLQ14" s="2"/>
      <c r="WLR14" s="2"/>
      <c r="WLS14" s="2"/>
      <c r="WLT14" s="2"/>
      <c r="WLU14" s="2"/>
      <c r="WLV14" s="2"/>
      <c r="WLW14" s="2"/>
      <c r="WLX14" s="2"/>
      <c r="WLY14" s="2"/>
      <c r="WLZ14" s="2"/>
      <c r="WMA14" s="2"/>
      <c r="WMB14" s="2"/>
      <c r="WMC14" s="2"/>
      <c r="WMD14" s="2"/>
      <c r="WME14" s="2"/>
      <c r="WMF14" s="2"/>
      <c r="WMG14" s="2"/>
      <c r="WMH14" s="2"/>
      <c r="WMI14" s="2"/>
      <c r="WMJ14" s="2"/>
      <c r="WMK14" s="2"/>
      <c r="WML14" s="2"/>
      <c r="WMM14" s="2"/>
      <c r="WMN14" s="2"/>
      <c r="WMO14" s="2"/>
      <c r="WMP14" s="2"/>
      <c r="WMQ14" s="2"/>
      <c r="WMR14" s="2"/>
      <c r="WMS14" s="2"/>
      <c r="WMT14" s="2"/>
      <c r="WMU14" s="2"/>
      <c r="WMV14" s="2"/>
      <c r="WMW14" s="2"/>
      <c r="WMX14" s="2"/>
      <c r="WMY14" s="2"/>
      <c r="WMZ14" s="2"/>
      <c r="WNA14" s="2"/>
      <c r="WNB14" s="2"/>
      <c r="WNC14" s="2"/>
      <c r="WND14" s="2"/>
      <c r="WNE14" s="2"/>
      <c r="WNF14" s="2"/>
      <c r="WNG14" s="2"/>
      <c r="WNH14" s="2"/>
      <c r="WNI14" s="2"/>
      <c r="WNJ14" s="2"/>
      <c r="WNK14" s="2"/>
      <c r="WNL14" s="2"/>
      <c r="WNM14" s="2"/>
      <c r="WNN14" s="2"/>
      <c r="WNO14" s="2"/>
      <c r="WNP14" s="2"/>
      <c r="WNQ14" s="2"/>
      <c r="WNR14" s="2"/>
      <c r="WNS14" s="2"/>
      <c r="WNT14" s="2"/>
      <c r="WNU14" s="2"/>
      <c r="WNV14" s="2"/>
      <c r="WNW14" s="2"/>
      <c r="WNX14" s="2"/>
      <c r="WNY14" s="2"/>
      <c r="WNZ14" s="2"/>
      <c r="WOA14" s="2"/>
      <c r="WOB14" s="2"/>
      <c r="WOC14" s="2"/>
      <c r="WOD14" s="2"/>
      <c r="WOE14" s="2"/>
      <c r="WOF14" s="2"/>
      <c r="WOG14" s="2"/>
      <c r="WOH14" s="2"/>
      <c r="WOI14" s="2"/>
      <c r="WOJ14" s="2"/>
      <c r="WOK14" s="2"/>
      <c r="WOL14" s="2"/>
      <c r="WOM14" s="2"/>
      <c r="WON14" s="2"/>
      <c r="WOO14" s="2"/>
      <c r="WOP14" s="2"/>
      <c r="WOQ14" s="2"/>
      <c r="WOR14" s="2"/>
      <c r="WOS14" s="2"/>
      <c r="WOT14" s="2"/>
      <c r="WOU14" s="2"/>
      <c r="WOV14" s="2"/>
      <c r="WOW14" s="2"/>
      <c r="WOX14" s="2"/>
      <c r="WOY14" s="2"/>
      <c r="WOZ14" s="2"/>
      <c r="WPA14" s="2"/>
      <c r="WPB14" s="2"/>
      <c r="WPC14" s="2"/>
      <c r="WPD14" s="2"/>
      <c r="WPE14" s="2"/>
      <c r="WPF14" s="2"/>
      <c r="WPG14" s="2"/>
      <c r="WPH14" s="2"/>
      <c r="WPI14" s="2"/>
      <c r="WPJ14" s="2"/>
      <c r="WPK14" s="2"/>
      <c r="WPL14" s="2"/>
      <c r="WPM14" s="2"/>
      <c r="WPN14" s="2"/>
      <c r="WPO14" s="2"/>
      <c r="WPP14" s="2"/>
      <c r="WPQ14" s="2"/>
      <c r="WPR14" s="2"/>
      <c r="WPS14" s="2"/>
      <c r="WPT14" s="2"/>
      <c r="WPU14" s="2"/>
      <c r="WPV14" s="2"/>
      <c r="WPW14" s="2"/>
      <c r="WPX14" s="2"/>
      <c r="WPY14" s="2"/>
      <c r="WPZ14" s="2"/>
      <c r="WQA14" s="2"/>
      <c r="WQB14" s="2"/>
      <c r="WQC14" s="2"/>
      <c r="WQD14" s="2"/>
      <c r="WQE14" s="2"/>
      <c r="WQF14" s="2"/>
      <c r="WQG14" s="2"/>
      <c r="WQH14" s="2"/>
      <c r="WQI14" s="2"/>
      <c r="WQJ14" s="2"/>
      <c r="WQK14" s="2"/>
      <c r="WQL14" s="2"/>
      <c r="WQM14" s="2"/>
      <c r="WQN14" s="2"/>
      <c r="WQO14" s="2"/>
      <c r="WQP14" s="2"/>
      <c r="WQQ14" s="2"/>
      <c r="WQR14" s="2"/>
      <c r="WQS14" s="2"/>
      <c r="WQT14" s="2"/>
      <c r="WQU14" s="2"/>
      <c r="WQV14" s="2"/>
      <c r="WQW14" s="2"/>
      <c r="WQX14" s="2"/>
      <c r="WQY14" s="2"/>
      <c r="WQZ14" s="2"/>
      <c r="WRA14" s="2"/>
      <c r="WRB14" s="2"/>
      <c r="WRC14" s="2"/>
      <c r="WRD14" s="2"/>
      <c r="WRE14" s="2"/>
      <c r="WRF14" s="2"/>
      <c r="WRG14" s="2"/>
      <c r="WRH14" s="2"/>
      <c r="WRI14" s="2"/>
      <c r="WRJ14" s="2"/>
      <c r="WRK14" s="2"/>
      <c r="WRL14" s="2"/>
      <c r="WRM14" s="2"/>
      <c r="WRN14" s="2"/>
      <c r="WRO14" s="2"/>
      <c r="WRP14" s="2"/>
      <c r="WRQ14" s="2"/>
      <c r="WRR14" s="2"/>
      <c r="WRS14" s="2"/>
      <c r="WRT14" s="2"/>
      <c r="WRU14" s="2"/>
      <c r="WRV14" s="2"/>
      <c r="WRW14" s="2"/>
      <c r="WRX14" s="2"/>
      <c r="WRY14" s="2"/>
      <c r="WRZ14" s="2"/>
      <c r="WSA14" s="2"/>
      <c r="WSB14" s="2"/>
      <c r="WSC14" s="2"/>
      <c r="WSD14" s="2"/>
      <c r="WSE14" s="2"/>
      <c r="WSF14" s="2"/>
      <c r="WSG14" s="2"/>
      <c r="WSH14" s="2"/>
      <c r="WSI14" s="2"/>
      <c r="WSJ14" s="2"/>
      <c r="WSK14" s="2"/>
      <c r="WSL14" s="2"/>
      <c r="WSM14" s="2"/>
      <c r="WSN14" s="2"/>
      <c r="WSO14" s="2"/>
      <c r="WSP14" s="2"/>
      <c r="WSQ14" s="2"/>
      <c r="WSR14" s="2"/>
      <c r="WSS14" s="2"/>
      <c r="WST14" s="2"/>
      <c r="WSU14" s="2"/>
      <c r="WSV14" s="2"/>
      <c r="WSW14" s="2"/>
      <c r="WSX14" s="2"/>
      <c r="WSY14" s="2"/>
      <c r="WSZ14" s="2"/>
      <c r="WTA14" s="2"/>
      <c r="WTB14" s="2"/>
      <c r="WTC14" s="2"/>
      <c r="WTD14" s="2"/>
      <c r="WTE14" s="2"/>
      <c r="WTF14" s="2"/>
      <c r="WTG14" s="2"/>
      <c r="WTH14" s="2"/>
      <c r="WTI14" s="2"/>
      <c r="WTJ14" s="2"/>
      <c r="WTK14" s="2"/>
      <c r="WTL14" s="2"/>
      <c r="WTM14" s="2"/>
      <c r="WTN14" s="2"/>
      <c r="WTO14" s="2"/>
      <c r="WTP14" s="2"/>
      <c r="WTQ14" s="2"/>
      <c r="WTR14" s="2"/>
      <c r="WTS14" s="2"/>
      <c r="WTT14" s="2"/>
      <c r="WTU14" s="2"/>
      <c r="WTV14" s="2"/>
      <c r="WTW14" s="2"/>
      <c r="WTX14" s="2"/>
      <c r="WTY14" s="2"/>
      <c r="WTZ14" s="2"/>
      <c r="WUA14" s="2"/>
      <c r="WUB14" s="2"/>
      <c r="WUC14" s="2"/>
      <c r="WUD14" s="2"/>
      <c r="WUE14" s="2"/>
      <c r="WUF14" s="2"/>
      <c r="WUG14" s="2"/>
      <c r="WUH14" s="2"/>
      <c r="WUI14" s="2"/>
      <c r="WUJ14" s="2"/>
      <c r="WUK14" s="2"/>
      <c r="WUL14" s="2"/>
      <c r="WUM14" s="2"/>
      <c r="WUN14" s="2"/>
      <c r="WUO14" s="2"/>
      <c r="WUP14" s="2"/>
      <c r="WUQ14" s="2"/>
      <c r="WUR14" s="2"/>
      <c r="WUS14" s="2"/>
      <c r="WUT14" s="2"/>
      <c r="WUU14" s="2"/>
      <c r="WUV14" s="2"/>
      <c r="WUW14" s="2"/>
      <c r="WUX14" s="2"/>
      <c r="WUY14" s="2"/>
      <c r="WUZ14" s="2"/>
      <c r="WVA14" s="2"/>
      <c r="WVB14" s="2"/>
      <c r="WVC14" s="2"/>
      <c r="WVD14" s="2"/>
      <c r="WVE14" s="2"/>
      <c r="WVF14" s="2"/>
      <c r="WVG14" s="2"/>
      <c r="WVH14" s="2"/>
      <c r="WVI14" s="2"/>
      <c r="WVJ14" s="2"/>
      <c r="WVK14" s="2"/>
      <c r="WVL14" s="2"/>
      <c r="WVM14" s="2"/>
      <c r="WVN14" s="2"/>
      <c r="WVO14" s="2"/>
      <c r="WVP14" s="2"/>
      <c r="WVQ14" s="2"/>
      <c r="WVR14" s="2"/>
      <c r="WVS14" s="2"/>
      <c r="WVT14" s="2"/>
      <c r="WVU14" s="2"/>
      <c r="WVV14" s="2"/>
      <c r="WVW14" s="2"/>
      <c r="WVX14" s="2"/>
      <c r="WVY14" s="2"/>
      <c r="WVZ14" s="2"/>
      <c r="WWA14" s="2"/>
      <c r="WWB14" s="2"/>
      <c r="WWC14" s="2"/>
      <c r="WWD14" s="2"/>
      <c r="WWE14" s="2"/>
      <c r="WWF14" s="2"/>
      <c r="WWG14" s="2"/>
      <c r="WWH14" s="2"/>
      <c r="WWI14" s="2"/>
      <c r="WWJ14" s="2"/>
      <c r="WWK14" s="2"/>
      <c r="WWL14" s="2"/>
      <c r="WWM14" s="2"/>
      <c r="WWN14" s="2"/>
      <c r="WWO14" s="2"/>
      <c r="WWP14" s="2"/>
      <c r="WWQ14" s="2"/>
      <c r="WWR14" s="2"/>
      <c r="WWS14" s="2"/>
      <c r="WWT14" s="2"/>
      <c r="WWU14" s="2"/>
      <c r="WWV14" s="2"/>
      <c r="WWW14" s="2"/>
      <c r="WWX14" s="2"/>
      <c r="WWY14" s="2"/>
      <c r="WWZ14" s="2"/>
      <c r="WXA14" s="2"/>
      <c r="WXB14" s="2"/>
      <c r="WXC14" s="2"/>
      <c r="WXD14" s="2"/>
      <c r="WXE14" s="2"/>
      <c r="WXF14" s="2"/>
      <c r="WXG14" s="2"/>
      <c r="WXH14" s="2"/>
      <c r="WXI14" s="2"/>
      <c r="WXJ14" s="2"/>
      <c r="WXK14" s="2"/>
      <c r="WXL14" s="2"/>
      <c r="WXM14" s="2"/>
      <c r="WXN14" s="2"/>
      <c r="WXO14" s="2"/>
      <c r="WXP14" s="2"/>
      <c r="WXQ14" s="2"/>
      <c r="WXR14" s="2"/>
      <c r="WXS14" s="2"/>
      <c r="WXT14" s="2"/>
      <c r="WXU14" s="2"/>
      <c r="WXV14" s="2"/>
      <c r="WXW14" s="2"/>
      <c r="WXX14" s="2"/>
      <c r="WXY14" s="2"/>
      <c r="WXZ14" s="2"/>
      <c r="WYA14" s="2"/>
      <c r="WYB14" s="2"/>
      <c r="WYC14" s="2"/>
      <c r="WYD14" s="2"/>
      <c r="WYE14" s="2"/>
      <c r="WYF14" s="2"/>
      <c r="WYG14" s="2"/>
      <c r="WYH14" s="2"/>
      <c r="WYI14" s="2"/>
      <c r="WYJ14" s="2"/>
      <c r="WYK14" s="2"/>
      <c r="WYL14" s="2"/>
      <c r="WYM14" s="2"/>
      <c r="WYN14" s="2"/>
      <c r="WYO14" s="2"/>
      <c r="WYP14" s="2"/>
      <c r="WYQ14" s="2"/>
      <c r="WYR14" s="2"/>
      <c r="WYS14" s="2"/>
      <c r="WYT14" s="2"/>
      <c r="WYU14" s="2"/>
      <c r="WYV14" s="2"/>
      <c r="WYW14" s="2"/>
      <c r="WYX14" s="2"/>
      <c r="WYY14" s="2"/>
      <c r="WYZ14" s="2"/>
      <c r="WZA14" s="2"/>
      <c r="WZB14" s="2"/>
      <c r="WZC14" s="2"/>
      <c r="WZD14" s="2"/>
      <c r="WZE14" s="2"/>
      <c r="WZF14" s="2"/>
      <c r="WZG14" s="2"/>
      <c r="WZH14" s="2"/>
      <c r="WZI14" s="2"/>
      <c r="WZJ14" s="2"/>
      <c r="WZK14" s="2"/>
      <c r="WZL14" s="2"/>
      <c r="WZM14" s="2"/>
      <c r="WZN14" s="2"/>
      <c r="WZO14" s="2"/>
      <c r="WZP14" s="2"/>
      <c r="WZQ14" s="2"/>
      <c r="WZR14" s="2"/>
      <c r="WZS14" s="2"/>
      <c r="WZT14" s="2"/>
      <c r="WZU14" s="2"/>
      <c r="WZV14" s="2"/>
      <c r="WZW14" s="2"/>
      <c r="WZX14" s="2"/>
      <c r="WZY14" s="2"/>
      <c r="WZZ14" s="2"/>
      <c r="XAA14" s="2"/>
      <c r="XAB14" s="2"/>
      <c r="XAC14" s="2"/>
      <c r="XAD14" s="2"/>
      <c r="XAE14" s="2"/>
      <c r="XAF14" s="2"/>
      <c r="XAG14" s="2"/>
      <c r="XAH14" s="2"/>
      <c r="XAI14" s="2"/>
      <c r="XAJ14" s="2"/>
      <c r="XAK14" s="2"/>
      <c r="XAL14" s="2"/>
      <c r="XAM14" s="2"/>
      <c r="XAN14" s="2"/>
      <c r="XAO14" s="2"/>
      <c r="XAP14" s="2"/>
      <c r="XAQ14" s="2"/>
      <c r="XAR14" s="2"/>
      <c r="XAS14" s="2"/>
      <c r="XAT14" s="2"/>
      <c r="XAU14" s="2"/>
      <c r="XAV14" s="2"/>
      <c r="XAW14" s="2"/>
      <c r="XAX14" s="2"/>
      <c r="XAY14" s="2"/>
      <c r="XAZ14" s="2"/>
      <c r="XBA14" s="2"/>
      <c r="XBB14" s="2"/>
      <c r="XBC14" s="2"/>
      <c r="XBD14" s="2"/>
      <c r="XBE14" s="2"/>
      <c r="XBF14" s="2"/>
      <c r="XBG14" s="2"/>
      <c r="XBH14" s="2"/>
      <c r="XBI14" s="2"/>
      <c r="XBJ14" s="2"/>
      <c r="XBK14" s="2"/>
      <c r="XBL14" s="2"/>
      <c r="XBM14" s="2"/>
      <c r="XBN14" s="2"/>
      <c r="XBO14" s="2"/>
      <c r="XBP14" s="2"/>
      <c r="XBQ14" s="2"/>
      <c r="XBR14" s="2"/>
      <c r="XBS14" s="2"/>
      <c r="XBT14" s="2"/>
      <c r="XBU14" s="2"/>
      <c r="XBV14" s="2"/>
      <c r="XBW14" s="2"/>
      <c r="XBX14" s="2"/>
      <c r="XBY14" s="2"/>
      <c r="XBZ14" s="2"/>
      <c r="XCA14" s="2"/>
      <c r="XCB14" s="2"/>
      <c r="XCC14" s="2"/>
      <c r="XCD14" s="2"/>
      <c r="XCE14" s="2"/>
      <c r="XCF14" s="2"/>
      <c r="XCG14" s="2"/>
      <c r="XCH14" s="2"/>
      <c r="XCI14" s="2"/>
      <c r="XCJ14" s="2"/>
      <c r="XCK14" s="2"/>
      <c r="XCL14" s="2"/>
      <c r="XCM14" s="2"/>
      <c r="XCN14" s="2"/>
      <c r="XCO14" s="2"/>
      <c r="XCP14" s="2"/>
      <c r="XCQ14" s="2"/>
      <c r="XCR14" s="2"/>
      <c r="XCS14" s="2"/>
      <c r="XCT14" s="2"/>
      <c r="XCU14" s="2"/>
      <c r="XCV14" s="2"/>
      <c r="XCW14" s="2"/>
      <c r="XCX14" s="2"/>
      <c r="XCY14" s="2"/>
      <c r="XCZ14" s="2"/>
      <c r="XDA14" s="2"/>
      <c r="XDB14" s="2"/>
      <c r="XDC14" s="2"/>
      <c r="XDD14" s="2"/>
      <c r="XDE14" s="2"/>
      <c r="XDF14" s="2"/>
      <c r="XDG14" s="2"/>
      <c r="XDH14" s="2"/>
      <c r="XDI14" s="2"/>
      <c r="XDJ14" s="2"/>
      <c r="XDK14" s="2"/>
      <c r="XDL14" s="2"/>
      <c r="XDM14" s="2"/>
      <c r="XDN14" s="2"/>
      <c r="XDO14" s="2"/>
      <c r="XDP14" s="2"/>
      <c r="XDQ14" s="2"/>
      <c r="XDR14" s="2"/>
      <c r="XDS14" s="2"/>
      <c r="XDT14" s="2"/>
      <c r="XDU14" s="2"/>
      <c r="XDV14" s="2"/>
      <c r="XDW14" s="2"/>
      <c r="XDX14" s="2"/>
      <c r="XDY14" s="2"/>
      <c r="XDZ14" s="2"/>
      <c r="XEA14" s="2"/>
      <c r="XEB14" s="2"/>
      <c r="XEC14" s="2"/>
      <c r="XED14" s="2"/>
      <c r="XEE14" s="2"/>
      <c r="XEF14" s="2"/>
      <c r="XEG14" s="2"/>
      <c r="XEH14" s="2"/>
      <c r="XEI14" s="2"/>
      <c r="XEJ14" s="2"/>
      <c r="XEK14" s="2"/>
      <c r="XEL14" s="2"/>
      <c r="XEM14" s="2"/>
      <c r="XEN14" s="2"/>
      <c r="XEO14" s="2"/>
      <c r="XEP14" s="2"/>
      <c r="XEQ14" s="2"/>
      <c r="XER14" s="2"/>
      <c r="XES14" s="2"/>
      <c r="XET14" s="2"/>
      <c r="XEU14" s="2"/>
      <c r="XEV14" s="2"/>
      <c r="XEW14" s="2"/>
      <c r="XEX14" s="2"/>
      <c r="XEY14" s="2"/>
      <c r="XEZ14" s="2"/>
      <c r="XFA14" s="2"/>
    </row>
    <row r="15" spans="1:16384" ht="16" thickTop="1" x14ac:dyDescent="0.35"/>
  </sheetData>
  <mergeCells count="8191">
    <mergeCell ref="XFA4:XFD4"/>
    <mergeCell ref="XDM4:XDP4"/>
    <mergeCell ref="XDQ4:XDT4"/>
    <mergeCell ref="XDU4:XDX4"/>
    <mergeCell ref="XDY4:XEB4"/>
    <mergeCell ref="XEC4:XEF4"/>
    <mergeCell ref="XEG4:XEJ4"/>
    <mergeCell ref="XCO4:XCR4"/>
    <mergeCell ref="XCS4:XCV4"/>
    <mergeCell ref="XCW4:XCZ4"/>
    <mergeCell ref="XDA4:XDD4"/>
    <mergeCell ref="XDE4:XDH4"/>
    <mergeCell ref="XDI4:XDL4"/>
    <mergeCell ref="XBE4:XBH4"/>
    <mergeCell ref="XBI4:XBL4"/>
    <mergeCell ref="XBM4:XBP4"/>
    <mergeCell ref="WXI4:WXL4"/>
    <mergeCell ref="WXM4:WXP4"/>
    <mergeCell ref="WXQ4:WXT4"/>
    <mergeCell ref="WXU4:WXX4"/>
    <mergeCell ref="XBQ4:XBT4"/>
    <mergeCell ref="XBU4:XBX4"/>
    <mergeCell ref="XBY4:XCB4"/>
    <mergeCell ref="XCC4:XCF4"/>
    <mergeCell ref="XCG4:XCJ4"/>
    <mergeCell ref="XCK4:XCN4"/>
    <mergeCell ref="XAS4:XAV4"/>
    <mergeCell ref="XAW4:XAZ4"/>
    <mergeCell ref="XBA4:XBD4"/>
    <mergeCell ref="XEK4:XEN4"/>
    <mergeCell ref="XEO4:XER4"/>
    <mergeCell ref="XES4:XEV4"/>
    <mergeCell ref="XEW4:XEZ4"/>
    <mergeCell ref="WZU4:WZX4"/>
    <mergeCell ref="WZY4:XAB4"/>
    <mergeCell ref="XAC4:XAF4"/>
    <mergeCell ref="XAG4:XAJ4"/>
    <mergeCell ref="XAK4:XAN4"/>
    <mergeCell ref="XAO4:XAR4"/>
    <mergeCell ref="WWC4:WWF4"/>
    <mergeCell ref="WWG4:WWJ4"/>
    <mergeCell ref="WWK4:WWN4"/>
    <mergeCell ref="WWO4:WWR4"/>
    <mergeCell ref="WWS4:WWV4"/>
    <mergeCell ref="WWW4:WWZ4"/>
    <mergeCell ref="WVE4:WVH4"/>
    <mergeCell ref="WVI4:WVL4"/>
    <mergeCell ref="WVM4:WVP4"/>
    <mergeCell ref="WVQ4:WVT4"/>
    <mergeCell ref="WVU4:WVX4"/>
    <mergeCell ref="WVY4:WWB4"/>
    <mergeCell ref="WYW4:WYZ4"/>
    <mergeCell ref="WZA4:WZD4"/>
    <mergeCell ref="WZE4:WZH4"/>
    <mergeCell ref="WZI4:WZL4"/>
    <mergeCell ref="WZM4:WZP4"/>
    <mergeCell ref="WZQ4:WZT4"/>
    <mergeCell ref="WXY4:WYB4"/>
    <mergeCell ref="WYC4:WYF4"/>
    <mergeCell ref="WYG4:WYJ4"/>
    <mergeCell ref="WYK4:WYN4"/>
    <mergeCell ref="WYO4:WYR4"/>
    <mergeCell ref="WYS4:WYV4"/>
    <mergeCell ref="WXA4:WXD4"/>
    <mergeCell ref="WXE4:WXH4"/>
    <mergeCell ref="WUG4:WUJ4"/>
    <mergeCell ref="WUK4:WUN4"/>
    <mergeCell ref="WUO4:WUR4"/>
    <mergeCell ref="WUS4:WUV4"/>
    <mergeCell ref="WUW4:WUZ4"/>
    <mergeCell ref="WVA4:WVD4"/>
    <mergeCell ref="WTI4:WTL4"/>
    <mergeCell ref="WTM4:WTP4"/>
    <mergeCell ref="WTQ4:WTT4"/>
    <mergeCell ref="WTU4:WTX4"/>
    <mergeCell ref="WTY4:WUB4"/>
    <mergeCell ref="WUC4:WUF4"/>
    <mergeCell ref="WSK4:WSN4"/>
    <mergeCell ref="WSO4:WSR4"/>
    <mergeCell ref="WSS4:WSV4"/>
    <mergeCell ref="WSW4:WSZ4"/>
    <mergeCell ref="WTA4:WTD4"/>
    <mergeCell ref="WTE4:WTH4"/>
    <mergeCell ref="WRM4:WRP4"/>
    <mergeCell ref="WRQ4:WRT4"/>
    <mergeCell ref="WRU4:WRX4"/>
    <mergeCell ref="WRY4:WSB4"/>
    <mergeCell ref="WSC4:WSF4"/>
    <mergeCell ref="WSG4:WSJ4"/>
    <mergeCell ref="WQO4:WQR4"/>
    <mergeCell ref="WQS4:WQV4"/>
    <mergeCell ref="WQW4:WQZ4"/>
    <mergeCell ref="WRA4:WRD4"/>
    <mergeCell ref="WRE4:WRH4"/>
    <mergeCell ref="WRI4:WRL4"/>
    <mergeCell ref="WPQ4:WPT4"/>
    <mergeCell ref="WPU4:WPX4"/>
    <mergeCell ref="WPY4:WQB4"/>
    <mergeCell ref="WQC4:WQF4"/>
    <mergeCell ref="WQG4:WQJ4"/>
    <mergeCell ref="WQK4:WQN4"/>
    <mergeCell ref="WOS4:WOV4"/>
    <mergeCell ref="WOW4:WOZ4"/>
    <mergeCell ref="WPA4:WPD4"/>
    <mergeCell ref="WPE4:WPH4"/>
    <mergeCell ref="WPI4:WPL4"/>
    <mergeCell ref="WPM4:WPP4"/>
    <mergeCell ref="WNU4:WNX4"/>
    <mergeCell ref="WNY4:WOB4"/>
    <mergeCell ref="WOC4:WOF4"/>
    <mergeCell ref="WOG4:WOJ4"/>
    <mergeCell ref="WOK4:WON4"/>
    <mergeCell ref="WOO4:WOR4"/>
    <mergeCell ref="WMW4:WMZ4"/>
    <mergeCell ref="WNA4:WND4"/>
    <mergeCell ref="WNE4:WNH4"/>
    <mergeCell ref="WNI4:WNL4"/>
    <mergeCell ref="WNM4:WNP4"/>
    <mergeCell ref="WNQ4:WNT4"/>
    <mergeCell ref="WLY4:WMB4"/>
    <mergeCell ref="WMC4:WMF4"/>
    <mergeCell ref="WMG4:WMJ4"/>
    <mergeCell ref="WMK4:WMN4"/>
    <mergeCell ref="WMO4:WMR4"/>
    <mergeCell ref="WMS4:WMV4"/>
    <mergeCell ref="WLA4:WLD4"/>
    <mergeCell ref="WLE4:WLH4"/>
    <mergeCell ref="WLI4:WLL4"/>
    <mergeCell ref="WLM4:WLP4"/>
    <mergeCell ref="WLQ4:WLT4"/>
    <mergeCell ref="WLU4:WLX4"/>
    <mergeCell ref="WKC4:WKF4"/>
    <mergeCell ref="WKG4:WKJ4"/>
    <mergeCell ref="WKK4:WKN4"/>
    <mergeCell ref="WKO4:WKR4"/>
    <mergeCell ref="WKS4:WKV4"/>
    <mergeCell ref="WKW4:WKZ4"/>
    <mergeCell ref="WJE4:WJH4"/>
    <mergeCell ref="WJI4:WJL4"/>
    <mergeCell ref="WJM4:WJP4"/>
    <mergeCell ref="WJQ4:WJT4"/>
    <mergeCell ref="WJU4:WJX4"/>
    <mergeCell ref="WJY4:WKB4"/>
    <mergeCell ref="WIG4:WIJ4"/>
    <mergeCell ref="WIK4:WIN4"/>
    <mergeCell ref="WIO4:WIR4"/>
    <mergeCell ref="WIS4:WIV4"/>
    <mergeCell ref="WIW4:WIZ4"/>
    <mergeCell ref="WJA4:WJD4"/>
    <mergeCell ref="WHI4:WHL4"/>
    <mergeCell ref="WHM4:WHP4"/>
    <mergeCell ref="WHQ4:WHT4"/>
    <mergeCell ref="WHU4:WHX4"/>
    <mergeCell ref="WHY4:WIB4"/>
    <mergeCell ref="WIC4:WIF4"/>
    <mergeCell ref="WGK4:WGN4"/>
    <mergeCell ref="WGO4:WGR4"/>
    <mergeCell ref="WGS4:WGV4"/>
    <mergeCell ref="WGW4:WGZ4"/>
    <mergeCell ref="WHA4:WHD4"/>
    <mergeCell ref="WHE4:WHH4"/>
    <mergeCell ref="WFM4:WFP4"/>
    <mergeCell ref="WFQ4:WFT4"/>
    <mergeCell ref="WFU4:WFX4"/>
    <mergeCell ref="WFY4:WGB4"/>
    <mergeCell ref="WGC4:WGF4"/>
    <mergeCell ref="WGG4:WGJ4"/>
    <mergeCell ref="WEO4:WER4"/>
    <mergeCell ref="WES4:WEV4"/>
    <mergeCell ref="WEW4:WEZ4"/>
    <mergeCell ref="WFA4:WFD4"/>
    <mergeCell ref="WFE4:WFH4"/>
    <mergeCell ref="WFI4:WFL4"/>
    <mergeCell ref="WDQ4:WDT4"/>
    <mergeCell ref="WDU4:WDX4"/>
    <mergeCell ref="WDY4:WEB4"/>
    <mergeCell ref="WEC4:WEF4"/>
    <mergeCell ref="WEG4:WEJ4"/>
    <mergeCell ref="WEK4:WEN4"/>
    <mergeCell ref="WCS4:WCV4"/>
    <mergeCell ref="WCW4:WCZ4"/>
    <mergeCell ref="WDA4:WDD4"/>
    <mergeCell ref="WDE4:WDH4"/>
    <mergeCell ref="WDI4:WDL4"/>
    <mergeCell ref="WDM4:WDP4"/>
    <mergeCell ref="WBU4:WBX4"/>
    <mergeCell ref="WBY4:WCB4"/>
    <mergeCell ref="WCC4:WCF4"/>
    <mergeCell ref="WCG4:WCJ4"/>
    <mergeCell ref="WCK4:WCN4"/>
    <mergeCell ref="WCO4:WCR4"/>
    <mergeCell ref="WAW4:WAZ4"/>
    <mergeCell ref="WBA4:WBD4"/>
    <mergeCell ref="WBE4:WBH4"/>
    <mergeCell ref="WBI4:WBL4"/>
    <mergeCell ref="WBM4:WBP4"/>
    <mergeCell ref="WBQ4:WBT4"/>
    <mergeCell ref="VZY4:WAB4"/>
    <mergeCell ref="WAC4:WAF4"/>
    <mergeCell ref="WAG4:WAJ4"/>
    <mergeCell ref="WAK4:WAN4"/>
    <mergeCell ref="WAO4:WAR4"/>
    <mergeCell ref="WAS4:WAV4"/>
    <mergeCell ref="VZA4:VZD4"/>
    <mergeCell ref="VZE4:VZH4"/>
    <mergeCell ref="VZI4:VZL4"/>
    <mergeCell ref="VZM4:VZP4"/>
    <mergeCell ref="VZQ4:VZT4"/>
    <mergeCell ref="VZU4:VZX4"/>
    <mergeCell ref="VYC4:VYF4"/>
    <mergeCell ref="VYG4:VYJ4"/>
    <mergeCell ref="VYK4:VYN4"/>
    <mergeCell ref="VYO4:VYR4"/>
    <mergeCell ref="VYS4:VYV4"/>
    <mergeCell ref="VYW4:VYZ4"/>
    <mergeCell ref="VXE4:VXH4"/>
    <mergeCell ref="VXI4:VXL4"/>
    <mergeCell ref="VXM4:VXP4"/>
    <mergeCell ref="VXQ4:VXT4"/>
    <mergeCell ref="VXU4:VXX4"/>
    <mergeCell ref="VXY4:VYB4"/>
    <mergeCell ref="VWG4:VWJ4"/>
    <mergeCell ref="VWK4:VWN4"/>
    <mergeCell ref="VWO4:VWR4"/>
    <mergeCell ref="VWS4:VWV4"/>
    <mergeCell ref="VWW4:VWZ4"/>
    <mergeCell ref="VXA4:VXD4"/>
    <mergeCell ref="VVI4:VVL4"/>
    <mergeCell ref="VVM4:VVP4"/>
    <mergeCell ref="VVQ4:VVT4"/>
    <mergeCell ref="VVU4:VVX4"/>
    <mergeCell ref="VVY4:VWB4"/>
    <mergeCell ref="VWC4:VWF4"/>
    <mergeCell ref="VUK4:VUN4"/>
    <mergeCell ref="VUO4:VUR4"/>
    <mergeCell ref="VUS4:VUV4"/>
    <mergeCell ref="VUW4:VUZ4"/>
    <mergeCell ref="VVA4:VVD4"/>
    <mergeCell ref="VVE4:VVH4"/>
    <mergeCell ref="VTM4:VTP4"/>
    <mergeCell ref="VTQ4:VTT4"/>
    <mergeCell ref="VTU4:VTX4"/>
    <mergeCell ref="VTY4:VUB4"/>
    <mergeCell ref="VUC4:VUF4"/>
    <mergeCell ref="VUG4:VUJ4"/>
    <mergeCell ref="VSO4:VSR4"/>
    <mergeCell ref="VSS4:VSV4"/>
    <mergeCell ref="VSW4:VSZ4"/>
    <mergeCell ref="VTA4:VTD4"/>
    <mergeCell ref="VTE4:VTH4"/>
    <mergeCell ref="VTI4:VTL4"/>
    <mergeCell ref="VRQ4:VRT4"/>
    <mergeCell ref="VRU4:VRX4"/>
    <mergeCell ref="VRY4:VSB4"/>
    <mergeCell ref="VSC4:VSF4"/>
    <mergeCell ref="VSG4:VSJ4"/>
    <mergeCell ref="VSK4:VSN4"/>
    <mergeCell ref="VQS4:VQV4"/>
    <mergeCell ref="VQW4:VQZ4"/>
    <mergeCell ref="VRA4:VRD4"/>
    <mergeCell ref="VRE4:VRH4"/>
    <mergeCell ref="VRI4:VRL4"/>
    <mergeCell ref="VRM4:VRP4"/>
    <mergeCell ref="VPU4:VPX4"/>
    <mergeCell ref="VPY4:VQB4"/>
    <mergeCell ref="VQC4:VQF4"/>
    <mergeCell ref="VQG4:VQJ4"/>
    <mergeCell ref="VQK4:VQN4"/>
    <mergeCell ref="VQO4:VQR4"/>
    <mergeCell ref="VOW4:VOZ4"/>
    <mergeCell ref="VPA4:VPD4"/>
    <mergeCell ref="VPE4:VPH4"/>
    <mergeCell ref="VPI4:VPL4"/>
    <mergeCell ref="VPM4:VPP4"/>
    <mergeCell ref="VPQ4:VPT4"/>
    <mergeCell ref="VNY4:VOB4"/>
    <mergeCell ref="VOC4:VOF4"/>
    <mergeCell ref="VOG4:VOJ4"/>
    <mergeCell ref="VOK4:VON4"/>
    <mergeCell ref="VOO4:VOR4"/>
    <mergeCell ref="VOS4:VOV4"/>
    <mergeCell ref="VNA4:VND4"/>
    <mergeCell ref="VNE4:VNH4"/>
    <mergeCell ref="VNI4:VNL4"/>
    <mergeCell ref="VNM4:VNP4"/>
    <mergeCell ref="VNQ4:VNT4"/>
    <mergeCell ref="VNU4:VNX4"/>
    <mergeCell ref="VMC4:VMF4"/>
    <mergeCell ref="VMG4:VMJ4"/>
    <mergeCell ref="VMK4:VMN4"/>
    <mergeCell ref="VMO4:VMR4"/>
    <mergeCell ref="VMS4:VMV4"/>
    <mergeCell ref="VMW4:VMZ4"/>
    <mergeCell ref="VLE4:VLH4"/>
    <mergeCell ref="VLI4:VLL4"/>
    <mergeCell ref="VLM4:VLP4"/>
    <mergeCell ref="VLQ4:VLT4"/>
    <mergeCell ref="VLU4:VLX4"/>
    <mergeCell ref="VLY4:VMB4"/>
    <mergeCell ref="VKG4:VKJ4"/>
    <mergeCell ref="VKK4:VKN4"/>
    <mergeCell ref="VKO4:VKR4"/>
    <mergeCell ref="VKS4:VKV4"/>
    <mergeCell ref="VKW4:VKZ4"/>
    <mergeCell ref="VLA4:VLD4"/>
    <mergeCell ref="VJI4:VJL4"/>
    <mergeCell ref="VJM4:VJP4"/>
    <mergeCell ref="VJQ4:VJT4"/>
    <mergeCell ref="VJU4:VJX4"/>
    <mergeCell ref="VJY4:VKB4"/>
    <mergeCell ref="VKC4:VKF4"/>
    <mergeCell ref="VIK4:VIN4"/>
    <mergeCell ref="VIO4:VIR4"/>
    <mergeCell ref="VIS4:VIV4"/>
    <mergeCell ref="VIW4:VIZ4"/>
    <mergeCell ref="VJA4:VJD4"/>
    <mergeCell ref="VJE4:VJH4"/>
    <mergeCell ref="VHM4:VHP4"/>
    <mergeCell ref="VHQ4:VHT4"/>
    <mergeCell ref="VHU4:VHX4"/>
    <mergeCell ref="VHY4:VIB4"/>
    <mergeCell ref="VIC4:VIF4"/>
    <mergeCell ref="VIG4:VIJ4"/>
    <mergeCell ref="VGO4:VGR4"/>
    <mergeCell ref="VGS4:VGV4"/>
    <mergeCell ref="VGW4:VGZ4"/>
    <mergeCell ref="VHA4:VHD4"/>
    <mergeCell ref="VHE4:VHH4"/>
    <mergeCell ref="VHI4:VHL4"/>
    <mergeCell ref="VFQ4:VFT4"/>
    <mergeCell ref="VFU4:VFX4"/>
    <mergeCell ref="VFY4:VGB4"/>
    <mergeCell ref="VGC4:VGF4"/>
    <mergeCell ref="VGG4:VGJ4"/>
    <mergeCell ref="VGK4:VGN4"/>
    <mergeCell ref="VES4:VEV4"/>
    <mergeCell ref="VEW4:VEZ4"/>
    <mergeCell ref="VFA4:VFD4"/>
    <mergeCell ref="VFE4:VFH4"/>
    <mergeCell ref="VFI4:VFL4"/>
    <mergeCell ref="VFM4:VFP4"/>
    <mergeCell ref="VDU4:VDX4"/>
    <mergeCell ref="VDY4:VEB4"/>
    <mergeCell ref="VEC4:VEF4"/>
    <mergeCell ref="VEG4:VEJ4"/>
    <mergeCell ref="VEK4:VEN4"/>
    <mergeCell ref="VEO4:VER4"/>
    <mergeCell ref="VCW4:VCZ4"/>
    <mergeCell ref="VDA4:VDD4"/>
    <mergeCell ref="VDE4:VDH4"/>
    <mergeCell ref="VDI4:VDL4"/>
    <mergeCell ref="VDM4:VDP4"/>
    <mergeCell ref="VDQ4:VDT4"/>
    <mergeCell ref="VBY4:VCB4"/>
    <mergeCell ref="VCC4:VCF4"/>
    <mergeCell ref="VCG4:VCJ4"/>
    <mergeCell ref="VCK4:VCN4"/>
    <mergeCell ref="VCO4:VCR4"/>
    <mergeCell ref="VCS4:VCV4"/>
    <mergeCell ref="VBA4:VBD4"/>
    <mergeCell ref="VBE4:VBH4"/>
    <mergeCell ref="VBI4:VBL4"/>
    <mergeCell ref="VBM4:VBP4"/>
    <mergeCell ref="VBQ4:VBT4"/>
    <mergeCell ref="VBU4:VBX4"/>
    <mergeCell ref="VAC4:VAF4"/>
    <mergeCell ref="VAG4:VAJ4"/>
    <mergeCell ref="VAK4:VAN4"/>
    <mergeCell ref="VAO4:VAR4"/>
    <mergeCell ref="VAS4:VAV4"/>
    <mergeCell ref="VAW4:VAZ4"/>
    <mergeCell ref="UZE4:UZH4"/>
    <mergeCell ref="UZI4:UZL4"/>
    <mergeCell ref="UZM4:UZP4"/>
    <mergeCell ref="UZQ4:UZT4"/>
    <mergeCell ref="UZU4:UZX4"/>
    <mergeCell ref="UZY4:VAB4"/>
    <mergeCell ref="UYG4:UYJ4"/>
    <mergeCell ref="UYK4:UYN4"/>
    <mergeCell ref="UYO4:UYR4"/>
    <mergeCell ref="UYS4:UYV4"/>
    <mergeCell ref="UYW4:UYZ4"/>
    <mergeCell ref="UZA4:UZD4"/>
    <mergeCell ref="UXI4:UXL4"/>
    <mergeCell ref="UXM4:UXP4"/>
    <mergeCell ref="UXQ4:UXT4"/>
    <mergeCell ref="UXU4:UXX4"/>
    <mergeCell ref="UXY4:UYB4"/>
    <mergeCell ref="UYC4:UYF4"/>
    <mergeCell ref="UWK4:UWN4"/>
    <mergeCell ref="UWO4:UWR4"/>
    <mergeCell ref="UWS4:UWV4"/>
    <mergeCell ref="UWW4:UWZ4"/>
    <mergeCell ref="UXA4:UXD4"/>
    <mergeCell ref="UXE4:UXH4"/>
    <mergeCell ref="UVM4:UVP4"/>
    <mergeCell ref="UVQ4:UVT4"/>
    <mergeCell ref="UVU4:UVX4"/>
    <mergeCell ref="UVY4:UWB4"/>
    <mergeCell ref="UWC4:UWF4"/>
    <mergeCell ref="UWG4:UWJ4"/>
    <mergeCell ref="UUO4:UUR4"/>
    <mergeCell ref="UUS4:UUV4"/>
    <mergeCell ref="UUW4:UUZ4"/>
    <mergeCell ref="UVA4:UVD4"/>
    <mergeCell ref="UVE4:UVH4"/>
    <mergeCell ref="UVI4:UVL4"/>
    <mergeCell ref="UTQ4:UTT4"/>
    <mergeCell ref="UTU4:UTX4"/>
    <mergeCell ref="UTY4:UUB4"/>
    <mergeCell ref="UUC4:UUF4"/>
    <mergeCell ref="UUG4:UUJ4"/>
    <mergeCell ref="UUK4:UUN4"/>
    <mergeCell ref="USS4:USV4"/>
    <mergeCell ref="USW4:USZ4"/>
    <mergeCell ref="UTA4:UTD4"/>
    <mergeCell ref="UTE4:UTH4"/>
    <mergeCell ref="UTI4:UTL4"/>
    <mergeCell ref="UTM4:UTP4"/>
    <mergeCell ref="URU4:URX4"/>
    <mergeCell ref="URY4:USB4"/>
    <mergeCell ref="USC4:USF4"/>
    <mergeCell ref="USG4:USJ4"/>
    <mergeCell ref="USK4:USN4"/>
    <mergeCell ref="USO4:USR4"/>
    <mergeCell ref="UQW4:UQZ4"/>
    <mergeCell ref="URA4:URD4"/>
    <mergeCell ref="URE4:URH4"/>
    <mergeCell ref="URI4:URL4"/>
    <mergeCell ref="URM4:URP4"/>
    <mergeCell ref="URQ4:URT4"/>
    <mergeCell ref="UPY4:UQB4"/>
    <mergeCell ref="UQC4:UQF4"/>
    <mergeCell ref="UQG4:UQJ4"/>
    <mergeCell ref="UQK4:UQN4"/>
    <mergeCell ref="UQO4:UQR4"/>
    <mergeCell ref="UQS4:UQV4"/>
    <mergeCell ref="UPA4:UPD4"/>
    <mergeCell ref="UPE4:UPH4"/>
    <mergeCell ref="UPI4:UPL4"/>
    <mergeCell ref="UPM4:UPP4"/>
    <mergeCell ref="UPQ4:UPT4"/>
    <mergeCell ref="UPU4:UPX4"/>
    <mergeCell ref="UOC4:UOF4"/>
    <mergeCell ref="UOG4:UOJ4"/>
    <mergeCell ref="UOK4:UON4"/>
    <mergeCell ref="UOO4:UOR4"/>
    <mergeCell ref="UOS4:UOV4"/>
    <mergeCell ref="UOW4:UOZ4"/>
    <mergeCell ref="UNE4:UNH4"/>
    <mergeCell ref="UNI4:UNL4"/>
    <mergeCell ref="UNM4:UNP4"/>
    <mergeCell ref="UNQ4:UNT4"/>
    <mergeCell ref="UNU4:UNX4"/>
    <mergeCell ref="UNY4:UOB4"/>
    <mergeCell ref="UMG4:UMJ4"/>
    <mergeCell ref="UMK4:UMN4"/>
    <mergeCell ref="UMO4:UMR4"/>
    <mergeCell ref="UMS4:UMV4"/>
    <mergeCell ref="UMW4:UMZ4"/>
    <mergeCell ref="UNA4:UND4"/>
    <mergeCell ref="ULI4:ULL4"/>
    <mergeCell ref="ULM4:ULP4"/>
    <mergeCell ref="ULQ4:ULT4"/>
    <mergeCell ref="ULU4:ULX4"/>
    <mergeCell ref="ULY4:UMB4"/>
    <mergeCell ref="UMC4:UMF4"/>
    <mergeCell ref="UKK4:UKN4"/>
    <mergeCell ref="UKO4:UKR4"/>
    <mergeCell ref="UKS4:UKV4"/>
    <mergeCell ref="UKW4:UKZ4"/>
    <mergeCell ref="ULA4:ULD4"/>
    <mergeCell ref="ULE4:ULH4"/>
    <mergeCell ref="UJM4:UJP4"/>
    <mergeCell ref="UJQ4:UJT4"/>
    <mergeCell ref="UJU4:UJX4"/>
    <mergeCell ref="UJY4:UKB4"/>
    <mergeCell ref="UKC4:UKF4"/>
    <mergeCell ref="UKG4:UKJ4"/>
    <mergeCell ref="UIO4:UIR4"/>
    <mergeCell ref="UIS4:UIV4"/>
    <mergeCell ref="UIW4:UIZ4"/>
    <mergeCell ref="UJA4:UJD4"/>
    <mergeCell ref="UJE4:UJH4"/>
    <mergeCell ref="UJI4:UJL4"/>
    <mergeCell ref="UHQ4:UHT4"/>
    <mergeCell ref="UHU4:UHX4"/>
    <mergeCell ref="UHY4:UIB4"/>
    <mergeCell ref="UIC4:UIF4"/>
    <mergeCell ref="UIG4:UIJ4"/>
    <mergeCell ref="UIK4:UIN4"/>
    <mergeCell ref="UGS4:UGV4"/>
    <mergeCell ref="UGW4:UGZ4"/>
    <mergeCell ref="UHA4:UHD4"/>
    <mergeCell ref="UHE4:UHH4"/>
    <mergeCell ref="UHI4:UHL4"/>
    <mergeCell ref="UHM4:UHP4"/>
    <mergeCell ref="UFU4:UFX4"/>
    <mergeCell ref="UFY4:UGB4"/>
    <mergeCell ref="UGC4:UGF4"/>
    <mergeCell ref="UGG4:UGJ4"/>
    <mergeCell ref="UGK4:UGN4"/>
    <mergeCell ref="UGO4:UGR4"/>
    <mergeCell ref="UEW4:UEZ4"/>
    <mergeCell ref="UFA4:UFD4"/>
    <mergeCell ref="UFE4:UFH4"/>
    <mergeCell ref="UFI4:UFL4"/>
    <mergeCell ref="UFM4:UFP4"/>
    <mergeCell ref="UFQ4:UFT4"/>
    <mergeCell ref="UDY4:UEB4"/>
    <mergeCell ref="UEC4:UEF4"/>
    <mergeCell ref="UEG4:UEJ4"/>
    <mergeCell ref="UEK4:UEN4"/>
    <mergeCell ref="UEO4:UER4"/>
    <mergeCell ref="UES4:UEV4"/>
    <mergeCell ref="UDA4:UDD4"/>
    <mergeCell ref="UDE4:UDH4"/>
    <mergeCell ref="UDI4:UDL4"/>
    <mergeCell ref="UDM4:UDP4"/>
    <mergeCell ref="UDQ4:UDT4"/>
    <mergeCell ref="UDU4:UDX4"/>
    <mergeCell ref="UCC4:UCF4"/>
    <mergeCell ref="UCG4:UCJ4"/>
    <mergeCell ref="UCK4:UCN4"/>
    <mergeCell ref="UCO4:UCR4"/>
    <mergeCell ref="UCS4:UCV4"/>
    <mergeCell ref="UCW4:UCZ4"/>
    <mergeCell ref="UBE4:UBH4"/>
    <mergeCell ref="UBI4:UBL4"/>
    <mergeCell ref="UBM4:UBP4"/>
    <mergeCell ref="UBQ4:UBT4"/>
    <mergeCell ref="UBU4:UBX4"/>
    <mergeCell ref="UBY4:UCB4"/>
    <mergeCell ref="UAG4:UAJ4"/>
    <mergeCell ref="UAK4:UAN4"/>
    <mergeCell ref="UAO4:UAR4"/>
    <mergeCell ref="UAS4:UAV4"/>
    <mergeCell ref="UAW4:UAZ4"/>
    <mergeCell ref="UBA4:UBD4"/>
    <mergeCell ref="TZI4:TZL4"/>
    <mergeCell ref="TZM4:TZP4"/>
    <mergeCell ref="TZQ4:TZT4"/>
    <mergeCell ref="TZU4:TZX4"/>
    <mergeCell ref="TZY4:UAB4"/>
    <mergeCell ref="UAC4:UAF4"/>
    <mergeCell ref="TYK4:TYN4"/>
    <mergeCell ref="TYO4:TYR4"/>
    <mergeCell ref="TYS4:TYV4"/>
    <mergeCell ref="TYW4:TYZ4"/>
    <mergeCell ref="TZA4:TZD4"/>
    <mergeCell ref="TZE4:TZH4"/>
    <mergeCell ref="TXM4:TXP4"/>
    <mergeCell ref="TXQ4:TXT4"/>
    <mergeCell ref="TXU4:TXX4"/>
    <mergeCell ref="TXY4:TYB4"/>
    <mergeCell ref="TYC4:TYF4"/>
    <mergeCell ref="TYG4:TYJ4"/>
    <mergeCell ref="TWO4:TWR4"/>
    <mergeCell ref="TWS4:TWV4"/>
    <mergeCell ref="TWW4:TWZ4"/>
    <mergeCell ref="TXA4:TXD4"/>
    <mergeCell ref="TXE4:TXH4"/>
    <mergeCell ref="TXI4:TXL4"/>
    <mergeCell ref="TVQ4:TVT4"/>
    <mergeCell ref="TVU4:TVX4"/>
    <mergeCell ref="TVY4:TWB4"/>
    <mergeCell ref="TWC4:TWF4"/>
    <mergeCell ref="TWG4:TWJ4"/>
    <mergeCell ref="TWK4:TWN4"/>
    <mergeCell ref="TUS4:TUV4"/>
    <mergeCell ref="TUW4:TUZ4"/>
    <mergeCell ref="TVA4:TVD4"/>
    <mergeCell ref="TVE4:TVH4"/>
    <mergeCell ref="TVI4:TVL4"/>
    <mergeCell ref="TVM4:TVP4"/>
    <mergeCell ref="TTU4:TTX4"/>
    <mergeCell ref="TTY4:TUB4"/>
    <mergeCell ref="TUC4:TUF4"/>
    <mergeCell ref="TUG4:TUJ4"/>
    <mergeCell ref="TUK4:TUN4"/>
    <mergeCell ref="TUO4:TUR4"/>
    <mergeCell ref="TSW4:TSZ4"/>
    <mergeCell ref="TTA4:TTD4"/>
    <mergeCell ref="TTE4:TTH4"/>
    <mergeCell ref="TTI4:TTL4"/>
    <mergeCell ref="TTM4:TTP4"/>
    <mergeCell ref="TTQ4:TTT4"/>
    <mergeCell ref="TRY4:TSB4"/>
    <mergeCell ref="TSC4:TSF4"/>
    <mergeCell ref="TSG4:TSJ4"/>
    <mergeCell ref="TSK4:TSN4"/>
    <mergeCell ref="TSO4:TSR4"/>
    <mergeCell ref="TSS4:TSV4"/>
    <mergeCell ref="TRA4:TRD4"/>
    <mergeCell ref="TRE4:TRH4"/>
    <mergeCell ref="TRI4:TRL4"/>
    <mergeCell ref="TRM4:TRP4"/>
    <mergeCell ref="TRQ4:TRT4"/>
    <mergeCell ref="TRU4:TRX4"/>
    <mergeCell ref="TQC4:TQF4"/>
    <mergeCell ref="TQG4:TQJ4"/>
    <mergeCell ref="TQK4:TQN4"/>
    <mergeCell ref="TQO4:TQR4"/>
    <mergeCell ref="TQS4:TQV4"/>
    <mergeCell ref="TQW4:TQZ4"/>
    <mergeCell ref="TPE4:TPH4"/>
    <mergeCell ref="TPI4:TPL4"/>
    <mergeCell ref="TPM4:TPP4"/>
    <mergeCell ref="TPQ4:TPT4"/>
    <mergeCell ref="TPU4:TPX4"/>
    <mergeCell ref="TPY4:TQB4"/>
    <mergeCell ref="TOG4:TOJ4"/>
    <mergeCell ref="TOK4:TON4"/>
    <mergeCell ref="TOO4:TOR4"/>
    <mergeCell ref="TOS4:TOV4"/>
    <mergeCell ref="TOW4:TOZ4"/>
    <mergeCell ref="TPA4:TPD4"/>
    <mergeCell ref="TNI4:TNL4"/>
    <mergeCell ref="TNM4:TNP4"/>
    <mergeCell ref="TNQ4:TNT4"/>
    <mergeCell ref="TNU4:TNX4"/>
    <mergeCell ref="TNY4:TOB4"/>
    <mergeCell ref="TOC4:TOF4"/>
    <mergeCell ref="TMK4:TMN4"/>
    <mergeCell ref="TMO4:TMR4"/>
    <mergeCell ref="TMS4:TMV4"/>
    <mergeCell ref="TMW4:TMZ4"/>
    <mergeCell ref="TNA4:TND4"/>
    <mergeCell ref="TNE4:TNH4"/>
    <mergeCell ref="TLM4:TLP4"/>
    <mergeCell ref="TLQ4:TLT4"/>
    <mergeCell ref="TLU4:TLX4"/>
    <mergeCell ref="TLY4:TMB4"/>
    <mergeCell ref="TMC4:TMF4"/>
    <mergeCell ref="TMG4:TMJ4"/>
    <mergeCell ref="TKO4:TKR4"/>
    <mergeCell ref="TKS4:TKV4"/>
    <mergeCell ref="TKW4:TKZ4"/>
    <mergeCell ref="TLA4:TLD4"/>
    <mergeCell ref="TLE4:TLH4"/>
    <mergeCell ref="TLI4:TLL4"/>
    <mergeCell ref="TJQ4:TJT4"/>
    <mergeCell ref="TJU4:TJX4"/>
    <mergeCell ref="TJY4:TKB4"/>
    <mergeCell ref="TKC4:TKF4"/>
    <mergeCell ref="TKG4:TKJ4"/>
    <mergeCell ref="TKK4:TKN4"/>
    <mergeCell ref="TIS4:TIV4"/>
    <mergeCell ref="TIW4:TIZ4"/>
    <mergeCell ref="TJA4:TJD4"/>
    <mergeCell ref="TJE4:TJH4"/>
    <mergeCell ref="TJI4:TJL4"/>
    <mergeCell ref="TJM4:TJP4"/>
    <mergeCell ref="THU4:THX4"/>
    <mergeCell ref="THY4:TIB4"/>
    <mergeCell ref="TIC4:TIF4"/>
    <mergeCell ref="TIG4:TIJ4"/>
    <mergeCell ref="TIK4:TIN4"/>
    <mergeCell ref="TIO4:TIR4"/>
    <mergeCell ref="TGW4:TGZ4"/>
    <mergeCell ref="THA4:THD4"/>
    <mergeCell ref="THE4:THH4"/>
    <mergeCell ref="THI4:THL4"/>
    <mergeCell ref="THM4:THP4"/>
    <mergeCell ref="THQ4:THT4"/>
    <mergeCell ref="TFY4:TGB4"/>
    <mergeCell ref="TGC4:TGF4"/>
    <mergeCell ref="TGG4:TGJ4"/>
    <mergeCell ref="TGK4:TGN4"/>
    <mergeCell ref="TGO4:TGR4"/>
    <mergeCell ref="TGS4:TGV4"/>
    <mergeCell ref="TFA4:TFD4"/>
    <mergeCell ref="TFE4:TFH4"/>
    <mergeCell ref="TFI4:TFL4"/>
    <mergeCell ref="TFM4:TFP4"/>
    <mergeCell ref="TFQ4:TFT4"/>
    <mergeCell ref="TFU4:TFX4"/>
    <mergeCell ref="TEC4:TEF4"/>
    <mergeCell ref="TEG4:TEJ4"/>
    <mergeCell ref="TEK4:TEN4"/>
    <mergeCell ref="TEO4:TER4"/>
    <mergeCell ref="TES4:TEV4"/>
    <mergeCell ref="TEW4:TEZ4"/>
    <mergeCell ref="TDE4:TDH4"/>
    <mergeCell ref="TDI4:TDL4"/>
    <mergeCell ref="TDM4:TDP4"/>
    <mergeCell ref="TDQ4:TDT4"/>
    <mergeCell ref="TDU4:TDX4"/>
    <mergeCell ref="TDY4:TEB4"/>
    <mergeCell ref="TCG4:TCJ4"/>
    <mergeCell ref="TCK4:TCN4"/>
    <mergeCell ref="TCO4:TCR4"/>
    <mergeCell ref="TCS4:TCV4"/>
    <mergeCell ref="TCW4:TCZ4"/>
    <mergeCell ref="TDA4:TDD4"/>
    <mergeCell ref="TBI4:TBL4"/>
    <mergeCell ref="TBM4:TBP4"/>
    <mergeCell ref="TBQ4:TBT4"/>
    <mergeCell ref="TBU4:TBX4"/>
    <mergeCell ref="TBY4:TCB4"/>
    <mergeCell ref="TCC4:TCF4"/>
    <mergeCell ref="TAK4:TAN4"/>
    <mergeCell ref="TAO4:TAR4"/>
    <mergeCell ref="TAS4:TAV4"/>
    <mergeCell ref="TAW4:TAZ4"/>
    <mergeCell ref="TBA4:TBD4"/>
    <mergeCell ref="TBE4:TBH4"/>
    <mergeCell ref="SZM4:SZP4"/>
    <mergeCell ref="SZQ4:SZT4"/>
    <mergeCell ref="SZU4:SZX4"/>
    <mergeCell ref="SZY4:TAB4"/>
    <mergeCell ref="TAC4:TAF4"/>
    <mergeCell ref="TAG4:TAJ4"/>
    <mergeCell ref="SYO4:SYR4"/>
    <mergeCell ref="SYS4:SYV4"/>
    <mergeCell ref="SYW4:SYZ4"/>
    <mergeCell ref="SZA4:SZD4"/>
    <mergeCell ref="SZE4:SZH4"/>
    <mergeCell ref="SZI4:SZL4"/>
    <mergeCell ref="SXQ4:SXT4"/>
    <mergeCell ref="SXU4:SXX4"/>
    <mergeCell ref="SXY4:SYB4"/>
    <mergeCell ref="SYC4:SYF4"/>
    <mergeCell ref="SYG4:SYJ4"/>
    <mergeCell ref="SYK4:SYN4"/>
    <mergeCell ref="SWS4:SWV4"/>
    <mergeCell ref="SWW4:SWZ4"/>
    <mergeCell ref="SXA4:SXD4"/>
    <mergeCell ref="SXE4:SXH4"/>
    <mergeCell ref="SXI4:SXL4"/>
    <mergeCell ref="SXM4:SXP4"/>
    <mergeCell ref="SVU4:SVX4"/>
    <mergeCell ref="SVY4:SWB4"/>
    <mergeCell ref="SWC4:SWF4"/>
    <mergeCell ref="SWG4:SWJ4"/>
    <mergeCell ref="SWK4:SWN4"/>
    <mergeCell ref="SWO4:SWR4"/>
    <mergeCell ref="SUW4:SUZ4"/>
    <mergeCell ref="SVA4:SVD4"/>
    <mergeCell ref="SVE4:SVH4"/>
    <mergeCell ref="SVI4:SVL4"/>
    <mergeCell ref="SVM4:SVP4"/>
    <mergeCell ref="SVQ4:SVT4"/>
    <mergeCell ref="STY4:SUB4"/>
    <mergeCell ref="SUC4:SUF4"/>
    <mergeCell ref="SUG4:SUJ4"/>
    <mergeCell ref="SUK4:SUN4"/>
    <mergeCell ref="SUO4:SUR4"/>
    <mergeCell ref="SUS4:SUV4"/>
    <mergeCell ref="STA4:STD4"/>
    <mergeCell ref="STE4:STH4"/>
    <mergeCell ref="STI4:STL4"/>
    <mergeCell ref="STM4:STP4"/>
    <mergeCell ref="STQ4:STT4"/>
    <mergeCell ref="STU4:STX4"/>
    <mergeCell ref="SSC4:SSF4"/>
    <mergeCell ref="SSG4:SSJ4"/>
    <mergeCell ref="SSK4:SSN4"/>
    <mergeCell ref="SSO4:SSR4"/>
    <mergeCell ref="SSS4:SSV4"/>
    <mergeCell ref="SSW4:SSZ4"/>
    <mergeCell ref="SRE4:SRH4"/>
    <mergeCell ref="SRI4:SRL4"/>
    <mergeCell ref="SRM4:SRP4"/>
    <mergeCell ref="SRQ4:SRT4"/>
    <mergeCell ref="SRU4:SRX4"/>
    <mergeCell ref="SRY4:SSB4"/>
    <mergeCell ref="SQG4:SQJ4"/>
    <mergeCell ref="SQK4:SQN4"/>
    <mergeCell ref="SQO4:SQR4"/>
    <mergeCell ref="SQS4:SQV4"/>
    <mergeCell ref="SQW4:SQZ4"/>
    <mergeCell ref="SRA4:SRD4"/>
    <mergeCell ref="SPI4:SPL4"/>
    <mergeCell ref="SPM4:SPP4"/>
    <mergeCell ref="SPQ4:SPT4"/>
    <mergeCell ref="SPU4:SPX4"/>
    <mergeCell ref="SPY4:SQB4"/>
    <mergeCell ref="SQC4:SQF4"/>
    <mergeCell ref="SOK4:SON4"/>
    <mergeCell ref="SOO4:SOR4"/>
    <mergeCell ref="SOS4:SOV4"/>
    <mergeCell ref="SOW4:SOZ4"/>
    <mergeCell ref="SPA4:SPD4"/>
    <mergeCell ref="SPE4:SPH4"/>
    <mergeCell ref="SNM4:SNP4"/>
    <mergeCell ref="SNQ4:SNT4"/>
    <mergeCell ref="SNU4:SNX4"/>
    <mergeCell ref="SNY4:SOB4"/>
    <mergeCell ref="SOC4:SOF4"/>
    <mergeCell ref="SOG4:SOJ4"/>
    <mergeCell ref="SMO4:SMR4"/>
    <mergeCell ref="SMS4:SMV4"/>
    <mergeCell ref="SMW4:SMZ4"/>
    <mergeCell ref="SNA4:SND4"/>
    <mergeCell ref="SNE4:SNH4"/>
    <mergeCell ref="SNI4:SNL4"/>
    <mergeCell ref="SLQ4:SLT4"/>
    <mergeCell ref="SLU4:SLX4"/>
    <mergeCell ref="SLY4:SMB4"/>
    <mergeCell ref="SMC4:SMF4"/>
    <mergeCell ref="SMG4:SMJ4"/>
    <mergeCell ref="SMK4:SMN4"/>
    <mergeCell ref="SKS4:SKV4"/>
    <mergeCell ref="SKW4:SKZ4"/>
    <mergeCell ref="SLA4:SLD4"/>
    <mergeCell ref="SLE4:SLH4"/>
    <mergeCell ref="SLI4:SLL4"/>
    <mergeCell ref="SLM4:SLP4"/>
    <mergeCell ref="SJU4:SJX4"/>
    <mergeCell ref="SJY4:SKB4"/>
    <mergeCell ref="SKC4:SKF4"/>
    <mergeCell ref="SKG4:SKJ4"/>
    <mergeCell ref="SKK4:SKN4"/>
    <mergeCell ref="SKO4:SKR4"/>
    <mergeCell ref="SIW4:SIZ4"/>
    <mergeCell ref="SJA4:SJD4"/>
    <mergeCell ref="SJE4:SJH4"/>
    <mergeCell ref="SJI4:SJL4"/>
    <mergeCell ref="SJM4:SJP4"/>
    <mergeCell ref="SJQ4:SJT4"/>
    <mergeCell ref="SHY4:SIB4"/>
    <mergeCell ref="SIC4:SIF4"/>
    <mergeCell ref="SIG4:SIJ4"/>
    <mergeCell ref="SIK4:SIN4"/>
    <mergeCell ref="SIO4:SIR4"/>
    <mergeCell ref="SIS4:SIV4"/>
    <mergeCell ref="SHA4:SHD4"/>
    <mergeCell ref="SHE4:SHH4"/>
    <mergeCell ref="SHI4:SHL4"/>
    <mergeCell ref="SHM4:SHP4"/>
    <mergeCell ref="SHQ4:SHT4"/>
    <mergeCell ref="SHU4:SHX4"/>
    <mergeCell ref="SGC4:SGF4"/>
    <mergeCell ref="SGG4:SGJ4"/>
    <mergeCell ref="SGK4:SGN4"/>
    <mergeCell ref="SGO4:SGR4"/>
    <mergeCell ref="SGS4:SGV4"/>
    <mergeCell ref="SGW4:SGZ4"/>
    <mergeCell ref="SFE4:SFH4"/>
    <mergeCell ref="SFI4:SFL4"/>
    <mergeCell ref="SFM4:SFP4"/>
    <mergeCell ref="SFQ4:SFT4"/>
    <mergeCell ref="SFU4:SFX4"/>
    <mergeCell ref="SFY4:SGB4"/>
    <mergeCell ref="SEG4:SEJ4"/>
    <mergeCell ref="SEK4:SEN4"/>
    <mergeCell ref="SEO4:SER4"/>
    <mergeCell ref="SES4:SEV4"/>
    <mergeCell ref="SEW4:SEZ4"/>
    <mergeCell ref="SFA4:SFD4"/>
    <mergeCell ref="SDI4:SDL4"/>
    <mergeCell ref="SDM4:SDP4"/>
    <mergeCell ref="SDQ4:SDT4"/>
    <mergeCell ref="SDU4:SDX4"/>
    <mergeCell ref="SDY4:SEB4"/>
    <mergeCell ref="SEC4:SEF4"/>
    <mergeCell ref="SCK4:SCN4"/>
    <mergeCell ref="SCO4:SCR4"/>
    <mergeCell ref="SCS4:SCV4"/>
    <mergeCell ref="SCW4:SCZ4"/>
    <mergeCell ref="SDA4:SDD4"/>
    <mergeCell ref="SDE4:SDH4"/>
    <mergeCell ref="SBM4:SBP4"/>
    <mergeCell ref="SBQ4:SBT4"/>
    <mergeCell ref="SBU4:SBX4"/>
    <mergeCell ref="SBY4:SCB4"/>
    <mergeCell ref="SCC4:SCF4"/>
    <mergeCell ref="SCG4:SCJ4"/>
    <mergeCell ref="SAO4:SAR4"/>
    <mergeCell ref="SAS4:SAV4"/>
    <mergeCell ref="SAW4:SAZ4"/>
    <mergeCell ref="SBA4:SBD4"/>
    <mergeCell ref="SBE4:SBH4"/>
    <mergeCell ref="SBI4:SBL4"/>
    <mergeCell ref="RZQ4:RZT4"/>
    <mergeCell ref="RZU4:RZX4"/>
    <mergeCell ref="RZY4:SAB4"/>
    <mergeCell ref="SAC4:SAF4"/>
    <mergeCell ref="SAG4:SAJ4"/>
    <mergeCell ref="SAK4:SAN4"/>
    <mergeCell ref="RYS4:RYV4"/>
    <mergeCell ref="RYW4:RYZ4"/>
    <mergeCell ref="RZA4:RZD4"/>
    <mergeCell ref="RZE4:RZH4"/>
    <mergeCell ref="RZI4:RZL4"/>
    <mergeCell ref="RZM4:RZP4"/>
    <mergeCell ref="RXU4:RXX4"/>
    <mergeCell ref="RXY4:RYB4"/>
    <mergeCell ref="RYC4:RYF4"/>
    <mergeCell ref="RYG4:RYJ4"/>
    <mergeCell ref="RYK4:RYN4"/>
    <mergeCell ref="RYO4:RYR4"/>
    <mergeCell ref="RWW4:RWZ4"/>
    <mergeCell ref="RXA4:RXD4"/>
    <mergeCell ref="RXE4:RXH4"/>
    <mergeCell ref="RXI4:RXL4"/>
    <mergeCell ref="RXM4:RXP4"/>
    <mergeCell ref="RXQ4:RXT4"/>
    <mergeCell ref="RVY4:RWB4"/>
    <mergeCell ref="RWC4:RWF4"/>
    <mergeCell ref="RWG4:RWJ4"/>
    <mergeCell ref="RWK4:RWN4"/>
    <mergeCell ref="RWO4:RWR4"/>
    <mergeCell ref="RWS4:RWV4"/>
    <mergeCell ref="RVA4:RVD4"/>
    <mergeCell ref="RVE4:RVH4"/>
    <mergeCell ref="RVI4:RVL4"/>
    <mergeCell ref="RVM4:RVP4"/>
    <mergeCell ref="RVQ4:RVT4"/>
    <mergeCell ref="RVU4:RVX4"/>
    <mergeCell ref="RUC4:RUF4"/>
    <mergeCell ref="RUG4:RUJ4"/>
    <mergeCell ref="RUK4:RUN4"/>
    <mergeCell ref="RUO4:RUR4"/>
    <mergeCell ref="RUS4:RUV4"/>
    <mergeCell ref="RUW4:RUZ4"/>
    <mergeCell ref="RTE4:RTH4"/>
    <mergeCell ref="RTI4:RTL4"/>
    <mergeCell ref="RTM4:RTP4"/>
    <mergeCell ref="RTQ4:RTT4"/>
    <mergeCell ref="RTU4:RTX4"/>
    <mergeCell ref="RTY4:RUB4"/>
    <mergeCell ref="RSG4:RSJ4"/>
    <mergeCell ref="RSK4:RSN4"/>
    <mergeCell ref="RSO4:RSR4"/>
    <mergeCell ref="RSS4:RSV4"/>
    <mergeCell ref="RSW4:RSZ4"/>
    <mergeCell ref="RTA4:RTD4"/>
    <mergeCell ref="RRI4:RRL4"/>
    <mergeCell ref="RRM4:RRP4"/>
    <mergeCell ref="RRQ4:RRT4"/>
    <mergeCell ref="RRU4:RRX4"/>
    <mergeCell ref="RRY4:RSB4"/>
    <mergeCell ref="RSC4:RSF4"/>
    <mergeCell ref="RQK4:RQN4"/>
    <mergeCell ref="RQO4:RQR4"/>
    <mergeCell ref="RQS4:RQV4"/>
    <mergeCell ref="RQW4:RQZ4"/>
    <mergeCell ref="RRA4:RRD4"/>
    <mergeCell ref="RRE4:RRH4"/>
    <mergeCell ref="RPM4:RPP4"/>
    <mergeCell ref="RPQ4:RPT4"/>
    <mergeCell ref="RPU4:RPX4"/>
    <mergeCell ref="RPY4:RQB4"/>
    <mergeCell ref="RQC4:RQF4"/>
    <mergeCell ref="RQG4:RQJ4"/>
    <mergeCell ref="ROO4:ROR4"/>
    <mergeCell ref="ROS4:ROV4"/>
    <mergeCell ref="ROW4:ROZ4"/>
    <mergeCell ref="RPA4:RPD4"/>
    <mergeCell ref="RPE4:RPH4"/>
    <mergeCell ref="RPI4:RPL4"/>
    <mergeCell ref="RNQ4:RNT4"/>
    <mergeCell ref="RNU4:RNX4"/>
    <mergeCell ref="RNY4:ROB4"/>
    <mergeCell ref="ROC4:ROF4"/>
    <mergeCell ref="ROG4:ROJ4"/>
    <mergeCell ref="ROK4:RON4"/>
    <mergeCell ref="RMS4:RMV4"/>
    <mergeCell ref="RMW4:RMZ4"/>
    <mergeCell ref="RNA4:RND4"/>
    <mergeCell ref="RNE4:RNH4"/>
    <mergeCell ref="RNI4:RNL4"/>
    <mergeCell ref="RNM4:RNP4"/>
    <mergeCell ref="RLU4:RLX4"/>
    <mergeCell ref="RLY4:RMB4"/>
    <mergeCell ref="RMC4:RMF4"/>
    <mergeCell ref="RMG4:RMJ4"/>
    <mergeCell ref="RMK4:RMN4"/>
    <mergeCell ref="RMO4:RMR4"/>
    <mergeCell ref="RKW4:RKZ4"/>
    <mergeCell ref="RLA4:RLD4"/>
    <mergeCell ref="RLE4:RLH4"/>
    <mergeCell ref="RLI4:RLL4"/>
    <mergeCell ref="RLM4:RLP4"/>
    <mergeCell ref="RLQ4:RLT4"/>
    <mergeCell ref="RJY4:RKB4"/>
    <mergeCell ref="RKC4:RKF4"/>
    <mergeCell ref="RKG4:RKJ4"/>
    <mergeCell ref="RKK4:RKN4"/>
    <mergeCell ref="RKO4:RKR4"/>
    <mergeCell ref="RKS4:RKV4"/>
    <mergeCell ref="RJA4:RJD4"/>
    <mergeCell ref="RJE4:RJH4"/>
    <mergeCell ref="RJI4:RJL4"/>
    <mergeCell ref="RJM4:RJP4"/>
    <mergeCell ref="RJQ4:RJT4"/>
    <mergeCell ref="RJU4:RJX4"/>
    <mergeCell ref="RIC4:RIF4"/>
    <mergeCell ref="RIG4:RIJ4"/>
    <mergeCell ref="RIK4:RIN4"/>
    <mergeCell ref="RIO4:RIR4"/>
    <mergeCell ref="RIS4:RIV4"/>
    <mergeCell ref="RIW4:RIZ4"/>
    <mergeCell ref="RHE4:RHH4"/>
    <mergeCell ref="RHI4:RHL4"/>
    <mergeCell ref="RHM4:RHP4"/>
    <mergeCell ref="RHQ4:RHT4"/>
    <mergeCell ref="RHU4:RHX4"/>
    <mergeCell ref="RHY4:RIB4"/>
    <mergeCell ref="RGG4:RGJ4"/>
    <mergeCell ref="RGK4:RGN4"/>
    <mergeCell ref="RGO4:RGR4"/>
    <mergeCell ref="RGS4:RGV4"/>
    <mergeCell ref="RGW4:RGZ4"/>
    <mergeCell ref="RHA4:RHD4"/>
    <mergeCell ref="RFI4:RFL4"/>
    <mergeCell ref="RFM4:RFP4"/>
    <mergeCell ref="RFQ4:RFT4"/>
    <mergeCell ref="RFU4:RFX4"/>
    <mergeCell ref="RFY4:RGB4"/>
    <mergeCell ref="RGC4:RGF4"/>
    <mergeCell ref="REK4:REN4"/>
    <mergeCell ref="REO4:RER4"/>
    <mergeCell ref="RES4:REV4"/>
    <mergeCell ref="REW4:REZ4"/>
    <mergeCell ref="RFA4:RFD4"/>
    <mergeCell ref="RFE4:RFH4"/>
    <mergeCell ref="RDM4:RDP4"/>
    <mergeCell ref="RDQ4:RDT4"/>
    <mergeCell ref="RDU4:RDX4"/>
    <mergeCell ref="RDY4:REB4"/>
    <mergeCell ref="REC4:REF4"/>
    <mergeCell ref="REG4:REJ4"/>
    <mergeCell ref="RCO4:RCR4"/>
    <mergeCell ref="RCS4:RCV4"/>
    <mergeCell ref="RCW4:RCZ4"/>
    <mergeCell ref="RDA4:RDD4"/>
    <mergeCell ref="RDE4:RDH4"/>
    <mergeCell ref="RDI4:RDL4"/>
    <mergeCell ref="RBQ4:RBT4"/>
    <mergeCell ref="RBU4:RBX4"/>
    <mergeCell ref="RBY4:RCB4"/>
    <mergeCell ref="RCC4:RCF4"/>
    <mergeCell ref="RCG4:RCJ4"/>
    <mergeCell ref="RCK4:RCN4"/>
    <mergeCell ref="RAS4:RAV4"/>
    <mergeCell ref="RAW4:RAZ4"/>
    <mergeCell ref="RBA4:RBD4"/>
    <mergeCell ref="RBE4:RBH4"/>
    <mergeCell ref="RBI4:RBL4"/>
    <mergeCell ref="RBM4:RBP4"/>
    <mergeCell ref="QZU4:QZX4"/>
    <mergeCell ref="QZY4:RAB4"/>
    <mergeCell ref="RAC4:RAF4"/>
    <mergeCell ref="RAG4:RAJ4"/>
    <mergeCell ref="RAK4:RAN4"/>
    <mergeCell ref="RAO4:RAR4"/>
    <mergeCell ref="QYW4:QYZ4"/>
    <mergeCell ref="QZA4:QZD4"/>
    <mergeCell ref="QZE4:QZH4"/>
    <mergeCell ref="QZI4:QZL4"/>
    <mergeCell ref="QZM4:QZP4"/>
    <mergeCell ref="QZQ4:QZT4"/>
    <mergeCell ref="QXY4:QYB4"/>
    <mergeCell ref="QYC4:QYF4"/>
    <mergeCell ref="QYG4:QYJ4"/>
    <mergeCell ref="QYK4:QYN4"/>
    <mergeCell ref="QYO4:QYR4"/>
    <mergeCell ref="QYS4:QYV4"/>
    <mergeCell ref="QXA4:QXD4"/>
    <mergeCell ref="QXE4:QXH4"/>
    <mergeCell ref="QXI4:QXL4"/>
    <mergeCell ref="QXM4:QXP4"/>
    <mergeCell ref="QXQ4:QXT4"/>
    <mergeCell ref="QXU4:QXX4"/>
    <mergeCell ref="QWC4:QWF4"/>
    <mergeCell ref="QWG4:QWJ4"/>
    <mergeCell ref="QWK4:QWN4"/>
    <mergeCell ref="QWO4:QWR4"/>
    <mergeCell ref="QWS4:QWV4"/>
    <mergeCell ref="QWW4:QWZ4"/>
    <mergeCell ref="QVE4:QVH4"/>
    <mergeCell ref="QVI4:QVL4"/>
    <mergeCell ref="QVM4:QVP4"/>
    <mergeCell ref="QVQ4:QVT4"/>
    <mergeCell ref="QVU4:QVX4"/>
    <mergeCell ref="QVY4:QWB4"/>
    <mergeCell ref="QUG4:QUJ4"/>
    <mergeCell ref="QUK4:QUN4"/>
    <mergeCell ref="QUO4:QUR4"/>
    <mergeCell ref="QUS4:QUV4"/>
    <mergeCell ref="QUW4:QUZ4"/>
    <mergeCell ref="QVA4:QVD4"/>
    <mergeCell ref="QTI4:QTL4"/>
    <mergeCell ref="QTM4:QTP4"/>
    <mergeCell ref="QTQ4:QTT4"/>
    <mergeCell ref="QTU4:QTX4"/>
    <mergeCell ref="QTY4:QUB4"/>
    <mergeCell ref="QUC4:QUF4"/>
    <mergeCell ref="QSK4:QSN4"/>
    <mergeCell ref="QSO4:QSR4"/>
    <mergeCell ref="QSS4:QSV4"/>
    <mergeCell ref="QSW4:QSZ4"/>
    <mergeCell ref="QTA4:QTD4"/>
    <mergeCell ref="QTE4:QTH4"/>
    <mergeCell ref="QRM4:QRP4"/>
    <mergeCell ref="QRQ4:QRT4"/>
    <mergeCell ref="QRU4:QRX4"/>
    <mergeCell ref="QRY4:QSB4"/>
    <mergeCell ref="QSC4:QSF4"/>
    <mergeCell ref="QSG4:QSJ4"/>
    <mergeCell ref="QQO4:QQR4"/>
    <mergeCell ref="QQS4:QQV4"/>
    <mergeCell ref="QQW4:QQZ4"/>
    <mergeCell ref="QRA4:QRD4"/>
    <mergeCell ref="QRE4:QRH4"/>
    <mergeCell ref="QRI4:QRL4"/>
    <mergeCell ref="QPQ4:QPT4"/>
    <mergeCell ref="QPU4:QPX4"/>
    <mergeCell ref="QPY4:QQB4"/>
    <mergeCell ref="QQC4:QQF4"/>
    <mergeCell ref="QQG4:QQJ4"/>
    <mergeCell ref="QQK4:QQN4"/>
    <mergeCell ref="QOS4:QOV4"/>
    <mergeCell ref="QOW4:QOZ4"/>
    <mergeCell ref="QPA4:QPD4"/>
    <mergeCell ref="QPE4:QPH4"/>
    <mergeCell ref="QPI4:QPL4"/>
    <mergeCell ref="QPM4:QPP4"/>
    <mergeCell ref="QNU4:QNX4"/>
    <mergeCell ref="QNY4:QOB4"/>
    <mergeCell ref="QOC4:QOF4"/>
    <mergeCell ref="QOG4:QOJ4"/>
    <mergeCell ref="QOK4:QON4"/>
    <mergeCell ref="QOO4:QOR4"/>
    <mergeCell ref="QMW4:QMZ4"/>
    <mergeCell ref="QNA4:QND4"/>
    <mergeCell ref="QNE4:QNH4"/>
    <mergeCell ref="QNI4:QNL4"/>
    <mergeCell ref="QNM4:QNP4"/>
    <mergeCell ref="QNQ4:QNT4"/>
    <mergeCell ref="QLY4:QMB4"/>
    <mergeCell ref="QMC4:QMF4"/>
    <mergeCell ref="QMG4:QMJ4"/>
    <mergeCell ref="QMK4:QMN4"/>
    <mergeCell ref="QMO4:QMR4"/>
    <mergeCell ref="QMS4:QMV4"/>
    <mergeCell ref="QLA4:QLD4"/>
    <mergeCell ref="QLE4:QLH4"/>
    <mergeCell ref="QLI4:QLL4"/>
    <mergeCell ref="QLM4:QLP4"/>
    <mergeCell ref="QLQ4:QLT4"/>
    <mergeCell ref="QLU4:QLX4"/>
    <mergeCell ref="QKC4:QKF4"/>
    <mergeCell ref="QKG4:QKJ4"/>
    <mergeCell ref="QKK4:QKN4"/>
    <mergeCell ref="QKO4:QKR4"/>
    <mergeCell ref="QKS4:QKV4"/>
    <mergeCell ref="QKW4:QKZ4"/>
    <mergeCell ref="QJE4:QJH4"/>
    <mergeCell ref="QJI4:QJL4"/>
    <mergeCell ref="QJM4:QJP4"/>
    <mergeCell ref="QJQ4:QJT4"/>
    <mergeCell ref="QJU4:QJX4"/>
    <mergeCell ref="QJY4:QKB4"/>
    <mergeCell ref="QIG4:QIJ4"/>
    <mergeCell ref="QIK4:QIN4"/>
    <mergeCell ref="QIO4:QIR4"/>
    <mergeCell ref="QIS4:QIV4"/>
    <mergeCell ref="QIW4:QIZ4"/>
    <mergeCell ref="QJA4:QJD4"/>
    <mergeCell ref="QHI4:QHL4"/>
    <mergeCell ref="QHM4:QHP4"/>
    <mergeCell ref="QHQ4:QHT4"/>
    <mergeCell ref="QHU4:QHX4"/>
    <mergeCell ref="QHY4:QIB4"/>
    <mergeCell ref="QIC4:QIF4"/>
    <mergeCell ref="QGK4:QGN4"/>
    <mergeCell ref="QGO4:QGR4"/>
    <mergeCell ref="QGS4:QGV4"/>
    <mergeCell ref="QGW4:QGZ4"/>
    <mergeCell ref="QHA4:QHD4"/>
    <mergeCell ref="QHE4:QHH4"/>
    <mergeCell ref="QFM4:QFP4"/>
    <mergeCell ref="QFQ4:QFT4"/>
    <mergeCell ref="QFU4:QFX4"/>
    <mergeCell ref="QFY4:QGB4"/>
    <mergeCell ref="QGC4:QGF4"/>
    <mergeCell ref="QGG4:QGJ4"/>
    <mergeCell ref="QEO4:QER4"/>
    <mergeCell ref="QES4:QEV4"/>
    <mergeCell ref="QEW4:QEZ4"/>
    <mergeCell ref="QFA4:QFD4"/>
    <mergeCell ref="QFE4:QFH4"/>
    <mergeCell ref="QFI4:QFL4"/>
    <mergeCell ref="QDQ4:QDT4"/>
    <mergeCell ref="QDU4:QDX4"/>
    <mergeCell ref="QDY4:QEB4"/>
    <mergeCell ref="QEC4:QEF4"/>
    <mergeCell ref="QEG4:QEJ4"/>
    <mergeCell ref="QEK4:QEN4"/>
    <mergeCell ref="QCS4:QCV4"/>
    <mergeCell ref="QCW4:QCZ4"/>
    <mergeCell ref="QDA4:QDD4"/>
    <mergeCell ref="QDE4:QDH4"/>
    <mergeCell ref="QDI4:QDL4"/>
    <mergeCell ref="QDM4:QDP4"/>
    <mergeCell ref="QBU4:QBX4"/>
    <mergeCell ref="QBY4:QCB4"/>
    <mergeCell ref="QCC4:QCF4"/>
    <mergeCell ref="QCG4:QCJ4"/>
    <mergeCell ref="QCK4:QCN4"/>
    <mergeCell ref="QCO4:QCR4"/>
    <mergeCell ref="QAW4:QAZ4"/>
    <mergeCell ref="QBA4:QBD4"/>
    <mergeCell ref="QBE4:QBH4"/>
    <mergeCell ref="QBI4:QBL4"/>
    <mergeCell ref="QBM4:QBP4"/>
    <mergeCell ref="QBQ4:QBT4"/>
    <mergeCell ref="PZY4:QAB4"/>
    <mergeCell ref="QAC4:QAF4"/>
    <mergeCell ref="QAG4:QAJ4"/>
    <mergeCell ref="QAK4:QAN4"/>
    <mergeCell ref="QAO4:QAR4"/>
    <mergeCell ref="QAS4:QAV4"/>
    <mergeCell ref="PZA4:PZD4"/>
    <mergeCell ref="PZE4:PZH4"/>
    <mergeCell ref="PZI4:PZL4"/>
    <mergeCell ref="PZM4:PZP4"/>
    <mergeCell ref="PZQ4:PZT4"/>
    <mergeCell ref="PZU4:PZX4"/>
    <mergeCell ref="PYC4:PYF4"/>
    <mergeCell ref="PYG4:PYJ4"/>
    <mergeCell ref="PYK4:PYN4"/>
    <mergeCell ref="PYO4:PYR4"/>
    <mergeCell ref="PYS4:PYV4"/>
    <mergeCell ref="PYW4:PYZ4"/>
    <mergeCell ref="PXE4:PXH4"/>
    <mergeCell ref="PXI4:PXL4"/>
    <mergeCell ref="PXM4:PXP4"/>
    <mergeCell ref="PXQ4:PXT4"/>
    <mergeCell ref="PXU4:PXX4"/>
    <mergeCell ref="PXY4:PYB4"/>
    <mergeCell ref="PWG4:PWJ4"/>
    <mergeCell ref="PWK4:PWN4"/>
    <mergeCell ref="PWO4:PWR4"/>
    <mergeCell ref="PWS4:PWV4"/>
    <mergeCell ref="PWW4:PWZ4"/>
    <mergeCell ref="PXA4:PXD4"/>
    <mergeCell ref="PVI4:PVL4"/>
    <mergeCell ref="PVM4:PVP4"/>
    <mergeCell ref="PVQ4:PVT4"/>
    <mergeCell ref="PVU4:PVX4"/>
    <mergeCell ref="PVY4:PWB4"/>
    <mergeCell ref="PWC4:PWF4"/>
    <mergeCell ref="PUK4:PUN4"/>
    <mergeCell ref="PUO4:PUR4"/>
    <mergeCell ref="PUS4:PUV4"/>
    <mergeCell ref="PUW4:PUZ4"/>
    <mergeCell ref="PVA4:PVD4"/>
    <mergeCell ref="PVE4:PVH4"/>
    <mergeCell ref="PTM4:PTP4"/>
    <mergeCell ref="PTQ4:PTT4"/>
    <mergeCell ref="PTU4:PTX4"/>
    <mergeCell ref="PTY4:PUB4"/>
    <mergeCell ref="PUC4:PUF4"/>
    <mergeCell ref="PUG4:PUJ4"/>
    <mergeCell ref="PSO4:PSR4"/>
    <mergeCell ref="PSS4:PSV4"/>
    <mergeCell ref="PSW4:PSZ4"/>
    <mergeCell ref="PTA4:PTD4"/>
    <mergeCell ref="PTE4:PTH4"/>
    <mergeCell ref="PTI4:PTL4"/>
    <mergeCell ref="PRQ4:PRT4"/>
    <mergeCell ref="PRU4:PRX4"/>
    <mergeCell ref="PRY4:PSB4"/>
    <mergeCell ref="PSC4:PSF4"/>
    <mergeCell ref="PSG4:PSJ4"/>
    <mergeCell ref="PSK4:PSN4"/>
    <mergeCell ref="PQS4:PQV4"/>
    <mergeCell ref="PQW4:PQZ4"/>
    <mergeCell ref="PRA4:PRD4"/>
    <mergeCell ref="PRE4:PRH4"/>
    <mergeCell ref="PRI4:PRL4"/>
    <mergeCell ref="PRM4:PRP4"/>
    <mergeCell ref="PPU4:PPX4"/>
    <mergeCell ref="PPY4:PQB4"/>
    <mergeCell ref="PQC4:PQF4"/>
    <mergeCell ref="PQG4:PQJ4"/>
    <mergeCell ref="PQK4:PQN4"/>
    <mergeCell ref="PQO4:PQR4"/>
    <mergeCell ref="POW4:POZ4"/>
    <mergeCell ref="PPA4:PPD4"/>
    <mergeCell ref="PPE4:PPH4"/>
    <mergeCell ref="PPI4:PPL4"/>
    <mergeCell ref="PPM4:PPP4"/>
    <mergeCell ref="PPQ4:PPT4"/>
    <mergeCell ref="PNY4:POB4"/>
    <mergeCell ref="POC4:POF4"/>
    <mergeCell ref="POG4:POJ4"/>
    <mergeCell ref="POK4:PON4"/>
    <mergeCell ref="POO4:POR4"/>
    <mergeCell ref="POS4:POV4"/>
    <mergeCell ref="PNA4:PND4"/>
    <mergeCell ref="PNE4:PNH4"/>
    <mergeCell ref="PNI4:PNL4"/>
    <mergeCell ref="PNM4:PNP4"/>
    <mergeCell ref="PNQ4:PNT4"/>
    <mergeCell ref="PNU4:PNX4"/>
    <mergeCell ref="PMC4:PMF4"/>
    <mergeCell ref="PMG4:PMJ4"/>
    <mergeCell ref="PMK4:PMN4"/>
    <mergeCell ref="PMO4:PMR4"/>
    <mergeCell ref="PMS4:PMV4"/>
    <mergeCell ref="PMW4:PMZ4"/>
    <mergeCell ref="PLE4:PLH4"/>
    <mergeCell ref="PLI4:PLL4"/>
    <mergeCell ref="PLM4:PLP4"/>
    <mergeCell ref="PLQ4:PLT4"/>
    <mergeCell ref="PLU4:PLX4"/>
    <mergeCell ref="PLY4:PMB4"/>
    <mergeCell ref="PKG4:PKJ4"/>
    <mergeCell ref="PKK4:PKN4"/>
    <mergeCell ref="PKO4:PKR4"/>
    <mergeCell ref="PKS4:PKV4"/>
    <mergeCell ref="PKW4:PKZ4"/>
    <mergeCell ref="PLA4:PLD4"/>
    <mergeCell ref="PJI4:PJL4"/>
    <mergeCell ref="PJM4:PJP4"/>
    <mergeCell ref="PJQ4:PJT4"/>
    <mergeCell ref="PJU4:PJX4"/>
    <mergeCell ref="PJY4:PKB4"/>
    <mergeCell ref="PKC4:PKF4"/>
    <mergeCell ref="PIK4:PIN4"/>
    <mergeCell ref="PIO4:PIR4"/>
    <mergeCell ref="PIS4:PIV4"/>
    <mergeCell ref="PIW4:PIZ4"/>
    <mergeCell ref="PJA4:PJD4"/>
    <mergeCell ref="PJE4:PJH4"/>
    <mergeCell ref="PHM4:PHP4"/>
    <mergeCell ref="PHQ4:PHT4"/>
    <mergeCell ref="PHU4:PHX4"/>
    <mergeCell ref="PHY4:PIB4"/>
    <mergeCell ref="PIC4:PIF4"/>
    <mergeCell ref="PIG4:PIJ4"/>
    <mergeCell ref="PGO4:PGR4"/>
    <mergeCell ref="PGS4:PGV4"/>
    <mergeCell ref="PGW4:PGZ4"/>
    <mergeCell ref="PHA4:PHD4"/>
    <mergeCell ref="PHE4:PHH4"/>
    <mergeCell ref="PHI4:PHL4"/>
    <mergeCell ref="PFQ4:PFT4"/>
    <mergeCell ref="PFU4:PFX4"/>
    <mergeCell ref="PFY4:PGB4"/>
    <mergeCell ref="PGC4:PGF4"/>
    <mergeCell ref="PGG4:PGJ4"/>
    <mergeCell ref="PGK4:PGN4"/>
    <mergeCell ref="PES4:PEV4"/>
    <mergeCell ref="PEW4:PEZ4"/>
    <mergeCell ref="PFA4:PFD4"/>
    <mergeCell ref="PFE4:PFH4"/>
    <mergeCell ref="PFI4:PFL4"/>
    <mergeCell ref="PFM4:PFP4"/>
    <mergeCell ref="PDU4:PDX4"/>
    <mergeCell ref="PDY4:PEB4"/>
    <mergeCell ref="PEC4:PEF4"/>
    <mergeCell ref="PEG4:PEJ4"/>
    <mergeCell ref="PEK4:PEN4"/>
    <mergeCell ref="PEO4:PER4"/>
    <mergeCell ref="PCW4:PCZ4"/>
    <mergeCell ref="PDA4:PDD4"/>
    <mergeCell ref="PDE4:PDH4"/>
    <mergeCell ref="PDI4:PDL4"/>
    <mergeCell ref="PDM4:PDP4"/>
    <mergeCell ref="PDQ4:PDT4"/>
    <mergeCell ref="PBY4:PCB4"/>
    <mergeCell ref="PCC4:PCF4"/>
    <mergeCell ref="PCG4:PCJ4"/>
    <mergeCell ref="PCK4:PCN4"/>
    <mergeCell ref="PCO4:PCR4"/>
    <mergeCell ref="PCS4:PCV4"/>
    <mergeCell ref="PBA4:PBD4"/>
    <mergeCell ref="PBE4:PBH4"/>
    <mergeCell ref="PBI4:PBL4"/>
    <mergeCell ref="PBM4:PBP4"/>
    <mergeCell ref="PBQ4:PBT4"/>
    <mergeCell ref="PBU4:PBX4"/>
    <mergeCell ref="PAC4:PAF4"/>
    <mergeCell ref="PAG4:PAJ4"/>
    <mergeCell ref="PAK4:PAN4"/>
    <mergeCell ref="PAO4:PAR4"/>
    <mergeCell ref="PAS4:PAV4"/>
    <mergeCell ref="PAW4:PAZ4"/>
    <mergeCell ref="OZE4:OZH4"/>
    <mergeCell ref="OZI4:OZL4"/>
    <mergeCell ref="OZM4:OZP4"/>
    <mergeCell ref="OZQ4:OZT4"/>
    <mergeCell ref="OZU4:OZX4"/>
    <mergeCell ref="OZY4:PAB4"/>
    <mergeCell ref="OYG4:OYJ4"/>
    <mergeCell ref="OYK4:OYN4"/>
    <mergeCell ref="OYO4:OYR4"/>
    <mergeCell ref="OYS4:OYV4"/>
    <mergeCell ref="OYW4:OYZ4"/>
    <mergeCell ref="OZA4:OZD4"/>
    <mergeCell ref="OXI4:OXL4"/>
    <mergeCell ref="OXM4:OXP4"/>
    <mergeCell ref="OXQ4:OXT4"/>
    <mergeCell ref="OXU4:OXX4"/>
    <mergeCell ref="OXY4:OYB4"/>
    <mergeCell ref="OYC4:OYF4"/>
    <mergeCell ref="OWK4:OWN4"/>
    <mergeCell ref="OWO4:OWR4"/>
    <mergeCell ref="OWS4:OWV4"/>
    <mergeCell ref="OWW4:OWZ4"/>
    <mergeCell ref="OXA4:OXD4"/>
    <mergeCell ref="OXE4:OXH4"/>
    <mergeCell ref="OVM4:OVP4"/>
    <mergeCell ref="OVQ4:OVT4"/>
    <mergeCell ref="OVU4:OVX4"/>
    <mergeCell ref="OVY4:OWB4"/>
    <mergeCell ref="OWC4:OWF4"/>
    <mergeCell ref="OWG4:OWJ4"/>
    <mergeCell ref="OUO4:OUR4"/>
    <mergeCell ref="OUS4:OUV4"/>
    <mergeCell ref="OUW4:OUZ4"/>
    <mergeCell ref="OVA4:OVD4"/>
    <mergeCell ref="OVE4:OVH4"/>
    <mergeCell ref="OVI4:OVL4"/>
    <mergeCell ref="OTQ4:OTT4"/>
    <mergeCell ref="OTU4:OTX4"/>
    <mergeCell ref="OTY4:OUB4"/>
    <mergeCell ref="OUC4:OUF4"/>
    <mergeCell ref="OUG4:OUJ4"/>
    <mergeCell ref="OUK4:OUN4"/>
    <mergeCell ref="OSS4:OSV4"/>
    <mergeCell ref="OSW4:OSZ4"/>
    <mergeCell ref="OTA4:OTD4"/>
    <mergeCell ref="OTE4:OTH4"/>
    <mergeCell ref="OTI4:OTL4"/>
    <mergeCell ref="OTM4:OTP4"/>
    <mergeCell ref="ORU4:ORX4"/>
    <mergeCell ref="ORY4:OSB4"/>
    <mergeCell ref="OSC4:OSF4"/>
    <mergeCell ref="OSG4:OSJ4"/>
    <mergeCell ref="OSK4:OSN4"/>
    <mergeCell ref="OSO4:OSR4"/>
    <mergeCell ref="OQW4:OQZ4"/>
    <mergeCell ref="ORA4:ORD4"/>
    <mergeCell ref="ORE4:ORH4"/>
    <mergeCell ref="ORI4:ORL4"/>
    <mergeCell ref="ORM4:ORP4"/>
    <mergeCell ref="ORQ4:ORT4"/>
    <mergeCell ref="OPY4:OQB4"/>
    <mergeCell ref="OQC4:OQF4"/>
    <mergeCell ref="OQG4:OQJ4"/>
    <mergeCell ref="OQK4:OQN4"/>
    <mergeCell ref="OQO4:OQR4"/>
    <mergeCell ref="OQS4:OQV4"/>
    <mergeCell ref="OPA4:OPD4"/>
    <mergeCell ref="OPE4:OPH4"/>
    <mergeCell ref="OPI4:OPL4"/>
    <mergeCell ref="OPM4:OPP4"/>
    <mergeCell ref="OPQ4:OPT4"/>
    <mergeCell ref="OPU4:OPX4"/>
    <mergeCell ref="OOC4:OOF4"/>
    <mergeCell ref="OOG4:OOJ4"/>
    <mergeCell ref="OOK4:OON4"/>
    <mergeCell ref="OOO4:OOR4"/>
    <mergeCell ref="OOS4:OOV4"/>
    <mergeCell ref="OOW4:OOZ4"/>
    <mergeCell ref="ONE4:ONH4"/>
    <mergeCell ref="ONI4:ONL4"/>
    <mergeCell ref="ONM4:ONP4"/>
    <mergeCell ref="ONQ4:ONT4"/>
    <mergeCell ref="ONU4:ONX4"/>
    <mergeCell ref="ONY4:OOB4"/>
    <mergeCell ref="OMG4:OMJ4"/>
    <mergeCell ref="OMK4:OMN4"/>
    <mergeCell ref="OMO4:OMR4"/>
    <mergeCell ref="OMS4:OMV4"/>
    <mergeCell ref="OMW4:OMZ4"/>
    <mergeCell ref="ONA4:OND4"/>
    <mergeCell ref="OLI4:OLL4"/>
    <mergeCell ref="OLM4:OLP4"/>
    <mergeCell ref="OLQ4:OLT4"/>
    <mergeCell ref="OLU4:OLX4"/>
    <mergeCell ref="OLY4:OMB4"/>
    <mergeCell ref="OMC4:OMF4"/>
    <mergeCell ref="OKK4:OKN4"/>
    <mergeCell ref="OKO4:OKR4"/>
    <mergeCell ref="OKS4:OKV4"/>
    <mergeCell ref="OKW4:OKZ4"/>
    <mergeCell ref="OLA4:OLD4"/>
    <mergeCell ref="OLE4:OLH4"/>
    <mergeCell ref="OJM4:OJP4"/>
    <mergeCell ref="OJQ4:OJT4"/>
    <mergeCell ref="OJU4:OJX4"/>
    <mergeCell ref="OJY4:OKB4"/>
    <mergeCell ref="OKC4:OKF4"/>
    <mergeCell ref="OKG4:OKJ4"/>
    <mergeCell ref="OIO4:OIR4"/>
    <mergeCell ref="OIS4:OIV4"/>
    <mergeCell ref="OIW4:OIZ4"/>
    <mergeCell ref="OJA4:OJD4"/>
    <mergeCell ref="OJE4:OJH4"/>
    <mergeCell ref="OJI4:OJL4"/>
    <mergeCell ref="OHQ4:OHT4"/>
    <mergeCell ref="OHU4:OHX4"/>
    <mergeCell ref="OHY4:OIB4"/>
    <mergeCell ref="OIC4:OIF4"/>
    <mergeCell ref="OIG4:OIJ4"/>
    <mergeCell ref="OIK4:OIN4"/>
    <mergeCell ref="OGS4:OGV4"/>
    <mergeCell ref="OGW4:OGZ4"/>
    <mergeCell ref="OHA4:OHD4"/>
    <mergeCell ref="OHE4:OHH4"/>
    <mergeCell ref="OHI4:OHL4"/>
    <mergeCell ref="OHM4:OHP4"/>
    <mergeCell ref="OFU4:OFX4"/>
    <mergeCell ref="OFY4:OGB4"/>
    <mergeCell ref="OGC4:OGF4"/>
    <mergeCell ref="OGG4:OGJ4"/>
    <mergeCell ref="OGK4:OGN4"/>
    <mergeCell ref="OGO4:OGR4"/>
    <mergeCell ref="OEW4:OEZ4"/>
    <mergeCell ref="OFA4:OFD4"/>
    <mergeCell ref="OFE4:OFH4"/>
    <mergeCell ref="OFI4:OFL4"/>
    <mergeCell ref="OFM4:OFP4"/>
    <mergeCell ref="OFQ4:OFT4"/>
    <mergeCell ref="ODY4:OEB4"/>
    <mergeCell ref="OEC4:OEF4"/>
    <mergeCell ref="OEG4:OEJ4"/>
    <mergeCell ref="OEK4:OEN4"/>
    <mergeCell ref="OEO4:OER4"/>
    <mergeCell ref="OES4:OEV4"/>
    <mergeCell ref="ODA4:ODD4"/>
    <mergeCell ref="ODE4:ODH4"/>
    <mergeCell ref="ODI4:ODL4"/>
    <mergeCell ref="ODM4:ODP4"/>
    <mergeCell ref="ODQ4:ODT4"/>
    <mergeCell ref="ODU4:ODX4"/>
    <mergeCell ref="OCC4:OCF4"/>
    <mergeCell ref="OCG4:OCJ4"/>
    <mergeCell ref="OCK4:OCN4"/>
    <mergeCell ref="OCO4:OCR4"/>
    <mergeCell ref="OCS4:OCV4"/>
    <mergeCell ref="OCW4:OCZ4"/>
    <mergeCell ref="OBE4:OBH4"/>
    <mergeCell ref="OBI4:OBL4"/>
    <mergeCell ref="OBM4:OBP4"/>
    <mergeCell ref="OBQ4:OBT4"/>
    <mergeCell ref="OBU4:OBX4"/>
    <mergeCell ref="OBY4:OCB4"/>
    <mergeCell ref="OAG4:OAJ4"/>
    <mergeCell ref="OAK4:OAN4"/>
    <mergeCell ref="OAO4:OAR4"/>
    <mergeCell ref="OAS4:OAV4"/>
    <mergeCell ref="OAW4:OAZ4"/>
    <mergeCell ref="OBA4:OBD4"/>
    <mergeCell ref="NZI4:NZL4"/>
    <mergeCell ref="NZM4:NZP4"/>
    <mergeCell ref="NZQ4:NZT4"/>
    <mergeCell ref="NZU4:NZX4"/>
    <mergeCell ref="NZY4:OAB4"/>
    <mergeCell ref="OAC4:OAF4"/>
    <mergeCell ref="NYK4:NYN4"/>
    <mergeCell ref="NYO4:NYR4"/>
    <mergeCell ref="NYS4:NYV4"/>
    <mergeCell ref="NYW4:NYZ4"/>
    <mergeCell ref="NZA4:NZD4"/>
    <mergeCell ref="NZE4:NZH4"/>
    <mergeCell ref="NXM4:NXP4"/>
    <mergeCell ref="NXQ4:NXT4"/>
    <mergeCell ref="NXU4:NXX4"/>
    <mergeCell ref="NXY4:NYB4"/>
    <mergeCell ref="NYC4:NYF4"/>
    <mergeCell ref="NYG4:NYJ4"/>
    <mergeCell ref="NWO4:NWR4"/>
    <mergeCell ref="NWS4:NWV4"/>
    <mergeCell ref="NWW4:NWZ4"/>
    <mergeCell ref="NXA4:NXD4"/>
    <mergeCell ref="NXE4:NXH4"/>
    <mergeCell ref="NXI4:NXL4"/>
    <mergeCell ref="NVQ4:NVT4"/>
    <mergeCell ref="NVU4:NVX4"/>
    <mergeCell ref="NVY4:NWB4"/>
    <mergeCell ref="NWC4:NWF4"/>
    <mergeCell ref="NWG4:NWJ4"/>
    <mergeCell ref="NWK4:NWN4"/>
    <mergeCell ref="NUS4:NUV4"/>
    <mergeCell ref="NUW4:NUZ4"/>
    <mergeCell ref="NVA4:NVD4"/>
    <mergeCell ref="NVE4:NVH4"/>
    <mergeCell ref="NVI4:NVL4"/>
    <mergeCell ref="NVM4:NVP4"/>
    <mergeCell ref="NTU4:NTX4"/>
    <mergeCell ref="NTY4:NUB4"/>
    <mergeCell ref="NUC4:NUF4"/>
    <mergeCell ref="NUG4:NUJ4"/>
    <mergeCell ref="NUK4:NUN4"/>
    <mergeCell ref="NUO4:NUR4"/>
    <mergeCell ref="NSW4:NSZ4"/>
    <mergeCell ref="NTA4:NTD4"/>
    <mergeCell ref="NTE4:NTH4"/>
    <mergeCell ref="NTI4:NTL4"/>
    <mergeCell ref="NTM4:NTP4"/>
    <mergeCell ref="NTQ4:NTT4"/>
    <mergeCell ref="NRY4:NSB4"/>
    <mergeCell ref="NSC4:NSF4"/>
    <mergeCell ref="NSG4:NSJ4"/>
    <mergeCell ref="NSK4:NSN4"/>
    <mergeCell ref="NSO4:NSR4"/>
    <mergeCell ref="NSS4:NSV4"/>
    <mergeCell ref="NRA4:NRD4"/>
    <mergeCell ref="NRE4:NRH4"/>
    <mergeCell ref="NRI4:NRL4"/>
    <mergeCell ref="NRM4:NRP4"/>
    <mergeCell ref="NRQ4:NRT4"/>
    <mergeCell ref="NRU4:NRX4"/>
    <mergeCell ref="NQC4:NQF4"/>
    <mergeCell ref="NQG4:NQJ4"/>
    <mergeCell ref="NQK4:NQN4"/>
    <mergeCell ref="NQO4:NQR4"/>
    <mergeCell ref="NQS4:NQV4"/>
    <mergeCell ref="NQW4:NQZ4"/>
    <mergeCell ref="NPE4:NPH4"/>
    <mergeCell ref="NPI4:NPL4"/>
    <mergeCell ref="NPM4:NPP4"/>
    <mergeCell ref="NPQ4:NPT4"/>
    <mergeCell ref="NPU4:NPX4"/>
    <mergeCell ref="NPY4:NQB4"/>
    <mergeCell ref="NOG4:NOJ4"/>
    <mergeCell ref="NOK4:NON4"/>
    <mergeCell ref="NOO4:NOR4"/>
    <mergeCell ref="NOS4:NOV4"/>
    <mergeCell ref="NOW4:NOZ4"/>
    <mergeCell ref="NPA4:NPD4"/>
    <mergeCell ref="NNI4:NNL4"/>
    <mergeCell ref="NNM4:NNP4"/>
    <mergeCell ref="NNQ4:NNT4"/>
    <mergeCell ref="NNU4:NNX4"/>
    <mergeCell ref="NNY4:NOB4"/>
    <mergeCell ref="NOC4:NOF4"/>
    <mergeCell ref="NMK4:NMN4"/>
    <mergeCell ref="NMO4:NMR4"/>
    <mergeCell ref="NMS4:NMV4"/>
    <mergeCell ref="NMW4:NMZ4"/>
    <mergeCell ref="NNA4:NND4"/>
    <mergeCell ref="NNE4:NNH4"/>
    <mergeCell ref="NLM4:NLP4"/>
    <mergeCell ref="NLQ4:NLT4"/>
    <mergeCell ref="NLU4:NLX4"/>
    <mergeCell ref="NLY4:NMB4"/>
    <mergeCell ref="NMC4:NMF4"/>
    <mergeCell ref="NMG4:NMJ4"/>
    <mergeCell ref="NKO4:NKR4"/>
    <mergeCell ref="NKS4:NKV4"/>
    <mergeCell ref="NKW4:NKZ4"/>
    <mergeCell ref="NLA4:NLD4"/>
    <mergeCell ref="NLE4:NLH4"/>
    <mergeCell ref="NLI4:NLL4"/>
    <mergeCell ref="NJQ4:NJT4"/>
    <mergeCell ref="NJU4:NJX4"/>
    <mergeCell ref="NJY4:NKB4"/>
    <mergeCell ref="NKC4:NKF4"/>
    <mergeCell ref="NKG4:NKJ4"/>
    <mergeCell ref="NKK4:NKN4"/>
    <mergeCell ref="NIS4:NIV4"/>
    <mergeCell ref="NIW4:NIZ4"/>
    <mergeCell ref="NJA4:NJD4"/>
    <mergeCell ref="NJE4:NJH4"/>
    <mergeCell ref="NJI4:NJL4"/>
    <mergeCell ref="NJM4:NJP4"/>
    <mergeCell ref="NHU4:NHX4"/>
    <mergeCell ref="NHY4:NIB4"/>
    <mergeCell ref="NIC4:NIF4"/>
    <mergeCell ref="NIG4:NIJ4"/>
    <mergeCell ref="NIK4:NIN4"/>
    <mergeCell ref="NIO4:NIR4"/>
    <mergeCell ref="NGW4:NGZ4"/>
    <mergeCell ref="NHA4:NHD4"/>
    <mergeCell ref="NHE4:NHH4"/>
    <mergeCell ref="NHI4:NHL4"/>
    <mergeCell ref="NHM4:NHP4"/>
    <mergeCell ref="NHQ4:NHT4"/>
    <mergeCell ref="NFY4:NGB4"/>
    <mergeCell ref="NGC4:NGF4"/>
    <mergeCell ref="NGG4:NGJ4"/>
    <mergeCell ref="NGK4:NGN4"/>
    <mergeCell ref="NGO4:NGR4"/>
    <mergeCell ref="NGS4:NGV4"/>
    <mergeCell ref="NFA4:NFD4"/>
    <mergeCell ref="NFE4:NFH4"/>
    <mergeCell ref="NFI4:NFL4"/>
    <mergeCell ref="NFM4:NFP4"/>
    <mergeCell ref="NFQ4:NFT4"/>
    <mergeCell ref="NFU4:NFX4"/>
    <mergeCell ref="NEC4:NEF4"/>
    <mergeCell ref="NEG4:NEJ4"/>
    <mergeCell ref="NEK4:NEN4"/>
    <mergeCell ref="NEO4:NER4"/>
    <mergeCell ref="NES4:NEV4"/>
    <mergeCell ref="NEW4:NEZ4"/>
    <mergeCell ref="NDE4:NDH4"/>
    <mergeCell ref="NDI4:NDL4"/>
    <mergeCell ref="NDM4:NDP4"/>
    <mergeCell ref="NDQ4:NDT4"/>
    <mergeCell ref="NDU4:NDX4"/>
    <mergeCell ref="NDY4:NEB4"/>
    <mergeCell ref="NCG4:NCJ4"/>
    <mergeCell ref="NCK4:NCN4"/>
    <mergeCell ref="NCO4:NCR4"/>
    <mergeCell ref="NCS4:NCV4"/>
    <mergeCell ref="NCW4:NCZ4"/>
    <mergeCell ref="NDA4:NDD4"/>
    <mergeCell ref="NBI4:NBL4"/>
    <mergeCell ref="NBM4:NBP4"/>
    <mergeCell ref="NBQ4:NBT4"/>
    <mergeCell ref="NBU4:NBX4"/>
    <mergeCell ref="NBY4:NCB4"/>
    <mergeCell ref="NCC4:NCF4"/>
    <mergeCell ref="NAK4:NAN4"/>
    <mergeCell ref="NAO4:NAR4"/>
    <mergeCell ref="NAS4:NAV4"/>
    <mergeCell ref="NAW4:NAZ4"/>
    <mergeCell ref="NBA4:NBD4"/>
    <mergeCell ref="NBE4:NBH4"/>
    <mergeCell ref="MZM4:MZP4"/>
    <mergeCell ref="MZQ4:MZT4"/>
    <mergeCell ref="MZU4:MZX4"/>
    <mergeCell ref="MZY4:NAB4"/>
    <mergeCell ref="NAC4:NAF4"/>
    <mergeCell ref="NAG4:NAJ4"/>
    <mergeCell ref="MYO4:MYR4"/>
    <mergeCell ref="MYS4:MYV4"/>
    <mergeCell ref="MYW4:MYZ4"/>
    <mergeCell ref="MZA4:MZD4"/>
    <mergeCell ref="MZE4:MZH4"/>
    <mergeCell ref="MZI4:MZL4"/>
    <mergeCell ref="MXQ4:MXT4"/>
    <mergeCell ref="MXU4:MXX4"/>
    <mergeCell ref="MXY4:MYB4"/>
    <mergeCell ref="MYC4:MYF4"/>
    <mergeCell ref="MYG4:MYJ4"/>
    <mergeCell ref="MYK4:MYN4"/>
    <mergeCell ref="MWS4:MWV4"/>
    <mergeCell ref="MWW4:MWZ4"/>
    <mergeCell ref="MXA4:MXD4"/>
    <mergeCell ref="MXE4:MXH4"/>
    <mergeCell ref="MXI4:MXL4"/>
    <mergeCell ref="MXM4:MXP4"/>
    <mergeCell ref="MVU4:MVX4"/>
    <mergeCell ref="MVY4:MWB4"/>
    <mergeCell ref="MWC4:MWF4"/>
    <mergeCell ref="MWG4:MWJ4"/>
    <mergeCell ref="MWK4:MWN4"/>
    <mergeCell ref="MWO4:MWR4"/>
    <mergeCell ref="MUW4:MUZ4"/>
    <mergeCell ref="MVA4:MVD4"/>
    <mergeCell ref="MVE4:MVH4"/>
    <mergeCell ref="MVI4:MVL4"/>
    <mergeCell ref="MVM4:MVP4"/>
    <mergeCell ref="MVQ4:MVT4"/>
    <mergeCell ref="MTY4:MUB4"/>
    <mergeCell ref="MUC4:MUF4"/>
    <mergeCell ref="MUG4:MUJ4"/>
    <mergeCell ref="MUK4:MUN4"/>
    <mergeCell ref="MUO4:MUR4"/>
    <mergeCell ref="MUS4:MUV4"/>
    <mergeCell ref="MTA4:MTD4"/>
    <mergeCell ref="MTE4:MTH4"/>
    <mergeCell ref="MTI4:MTL4"/>
    <mergeCell ref="MTM4:MTP4"/>
    <mergeCell ref="MTQ4:MTT4"/>
    <mergeCell ref="MTU4:MTX4"/>
    <mergeCell ref="MSC4:MSF4"/>
    <mergeCell ref="MSG4:MSJ4"/>
    <mergeCell ref="MSK4:MSN4"/>
    <mergeCell ref="MSO4:MSR4"/>
    <mergeCell ref="MSS4:MSV4"/>
    <mergeCell ref="MSW4:MSZ4"/>
    <mergeCell ref="MRE4:MRH4"/>
    <mergeCell ref="MRI4:MRL4"/>
    <mergeCell ref="MRM4:MRP4"/>
    <mergeCell ref="MRQ4:MRT4"/>
    <mergeCell ref="MRU4:MRX4"/>
    <mergeCell ref="MRY4:MSB4"/>
    <mergeCell ref="MQG4:MQJ4"/>
    <mergeCell ref="MQK4:MQN4"/>
    <mergeCell ref="MQO4:MQR4"/>
    <mergeCell ref="MQS4:MQV4"/>
    <mergeCell ref="MQW4:MQZ4"/>
    <mergeCell ref="MRA4:MRD4"/>
    <mergeCell ref="MPI4:MPL4"/>
    <mergeCell ref="MPM4:MPP4"/>
    <mergeCell ref="MPQ4:MPT4"/>
    <mergeCell ref="MPU4:MPX4"/>
    <mergeCell ref="MPY4:MQB4"/>
    <mergeCell ref="MQC4:MQF4"/>
    <mergeCell ref="MOK4:MON4"/>
    <mergeCell ref="MOO4:MOR4"/>
    <mergeCell ref="MOS4:MOV4"/>
    <mergeCell ref="MOW4:MOZ4"/>
    <mergeCell ref="MPA4:MPD4"/>
    <mergeCell ref="MPE4:MPH4"/>
    <mergeCell ref="MNM4:MNP4"/>
    <mergeCell ref="MNQ4:MNT4"/>
    <mergeCell ref="MNU4:MNX4"/>
    <mergeCell ref="MNY4:MOB4"/>
    <mergeCell ref="MOC4:MOF4"/>
    <mergeCell ref="MOG4:MOJ4"/>
    <mergeCell ref="MMO4:MMR4"/>
    <mergeCell ref="MMS4:MMV4"/>
    <mergeCell ref="MMW4:MMZ4"/>
    <mergeCell ref="MNA4:MND4"/>
    <mergeCell ref="MNE4:MNH4"/>
    <mergeCell ref="MNI4:MNL4"/>
    <mergeCell ref="MLQ4:MLT4"/>
    <mergeCell ref="MLU4:MLX4"/>
    <mergeCell ref="MLY4:MMB4"/>
    <mergeCell ref="MMC4:MMF4"/>
    <mergeCell ref="MMG4:MMJ4"/>
    <mergeCell ref="MMK4:MMN4"/>
    <mergeCell ref="MKS4:MKV4"/>
    <mergeCell ref="MKW4:MKZ4"/>
    <mergeCell ref="MLA4:MLD4"/>
    <mergeCell ref="MLE4:MLH4"/>
    <mergeCell ref="MLI4:MLL4"/>
    <mergeCell ref="MLM4:MLP4"/>
    <mergeCell ref="MJU4:MJX4"/>
    <mergeCell ref="MJY4:MKB4"/>
    <mergeCell ref="MKC4:MKF4"/>
    <mergeCell ref="MKG4:MKJ4"/>
    <mergeCell ref="MKK4:MKN4"/>
    <mergeCell ref="MKO4:MKR4"/>
    <mergeCell ref="MIW4:MIZ4"/>
    <mergeCell ref="MJA4:MJD4"/>
    <mergeCell ref="MJE4:MJH4"/>
    <mergeCell ref="MJI4:MJL4"/>
    <mergeCell ref="MJM4:MJP4"/>
    <mergeCell ref="MJQ4:MJT4"/>
    <mergeCell ref="MHY4:MIB4"/>
    <mergeCell ref="MIC4:MIF4"/>
    <mergeCell ref="MIG4:MIJ4"/>
    <mergeCell ref="MIK4:MIN4"/>
    <mergeCell ref="MIO4:MIR4"/>
    <mergeCell ref="MIS4:MIV4"/>
    <mergeCell ref="MHA4:MHD4"/>
    <mergeCell ref="MHE4:MHH4"/>
    <mergeCell ref="MHI4:MHL4"/>
    <mergeCell ref="MHM4:MHP4"/>
    <mergeCell ref="MHQ4:MHT4"/>
    <mergeCell ref="MHU4:MHX4"/>
    <mergeCell ref="MGC4:MGF4"/>
    <mergeCell ref="MGG4:MGJ4"/>
    <mergeCell ref="MGK4:MGN4"/>
    <mergeCell ref="MGO4:MGR4"/>
    <mergeCell ref="MGS4:MGV4"/>
    <mergeCell ref="MGW4:MGZ4"/>
    <mergeCell ref="MFE4:MFH4"/>
    <mergeCell ref="MFI4:MFL4"/>
    <mergeCell ref="MFM4:MFP4"/>
    <mergeCell ref="MFQ4:MFT4"/>
    <mergeCell ref="MFU4:MFX4"/>
    <mergeCell ref="MFY4:MGB4"/>
    <mergeCell ref="MEG4:MEJ4"/>
    <mergeCell ref="MEK4:MEN4"/>
    <mergeCell ref="MEO4:MER4"/>
    <mergeCell ref="MES4:MEV4"/>
    <mergeCell ref="MEW4:MEZ4"/>
    <mergeCell ref="MFA4:MFD4"/>
    <mergeCell ref="MDI4:MDL4"/>
    <mergeCell ref="MDM4:MDP4"/>
    <mergeCell ref="MDQ4:MDT4"/>
    <mergeCell ref="MDU4:MDX4"/>
    <mergeCell ref="MDY4:MEB4"/>
    <mergeCell ref="MEC4:MEF4"/>
    <mergeCell ref="MCK4:MCN4"/>
    <mergeCell ref="MCO4:MCR4"/>
    <mergeCell ref="MCS4:MCV4"/>
    <mergeCell ref="MCW4:MCZ4"/>
    <mergeCell ref="MDA4:MDD4"/>
    <mergeCell ref="MDE4:MDH4"/>
    <mergeCell ref="MBM4:MBP4"/>
    <mergeCell ref="MBQ4:MBT4"/>
    <mergeCell ref="MBU4:MBX4"/>
    <mergeCell ref="MBY4:MCB4"/>
    <mergeCell ref="MCC4:MCF4"/>
    <mergeCell ref="MCG4:MCJ4"/>
    <mergeCell ref="MAO4:MAR4"/>
    <mergeCell ref="MAS4:MAV4"/>
    <mergeCell ref="MAW4:MAZ4"/>
    <mergeCell ref="MBA4:MBD4"/>
    <mergeCell ref="MBE4:MBH4"/>
    <mergeCell ref="MBI4:MBL4"/>
    <mergeCell ref="LZQ4:LZT4"/>
    <mergeCell ref="LZU4:LZX4"/>
    <mergeCell ref="LZY4:MAB4"/>
    <mergeCell ref="MAC4:MAF4"/>
    <mergeCell ref="MAG4:MAJ4"/>
    <mergeCell ref="MAK4:MAN4"/>
    <mergeCell ref="LYS4:LYV4"/>
    <mergeCell ref="LYW4:LYZ4"/>
    <mergeCell ref="LZA4:LZD4"/>
    <mergeCell ref="LZE4:LZH4"/>
    <mergeCell ref="LZI4:LZL4"/>
    <mergeCell ref="LZM4:LZP4"/>
    <mergeCell ref="LXU4:LXX4"/>
    <mergeCell ref="LXY4:LYB4"/>
    <mergeCell ref="LYC4:LYF4"/>
    <mergeCell ref="LYG4:LYJ4"/>
    <mergeCell ref="LYK4:LYN4"/>
    <mergeCell ref="LYO4:LYR4"/>
    <mergeCell ref="LWW4:LWZ4"/>
    <mergeCell ref="LXA4:LXD4"/>
    <mergeCell ref="LXE4:LXH4"/>
    <mergeCell ref="LXI4:LXL4"/>
    <mergeCell ref="LXM4:LXP4"/>
    <mergeCell ref="LXQ4:LXT4"/>
    <mergeCell ref="LVY4:LWB4"/>
    <mergeCell ref="LWC4:LWF4"/>
    <mergeCell ref="LWG4:LWJ4"/>
    <mergeCell ref="LWK4:LWN4"/>
    <mergeCell ref="LWO4:LWR4"/>
    <mergeCell ref="LWS4:LWV4"/>
    <mergeCell ref="LVA4:LVD4"/>
    <mergeCell ref="LVE4:LVH4"/>
    <mergeCell ref="LVI4:LVL4"/>
    <mergeCell ref="LVM4:LVP4"/>
    <mergeCell ref="LVQ4:LVT4"/>
    <mergeCell ref="LVU4:LVX4"/>
    <mergeCell ref="LUC4:LUF4"/>
    <mergeCell ref="LUG4:LUJ4"/>
    <mergeCell ref="LUK4:LUN4"/>
    <mergeCell ref="LUO4:LUR4"/>
    <mergeCell ref="LUS4:LUV4"/>
    <mergeCell ref="LUW4:LUZ4"/>
    <mergeCell ref="LTE4:LTH4"/>
    <mergeCell ref="LTI4:LTL4"/>
    <mergeCell ref="LTM4:LTP4"/>
    <mergeCell ref="LTQ4:LTT4"/>
    <mergeCell ref="LTU4:LTX4"/>
    <mergeCell ref="LTY4:LUB4"/>
    <mergeCell ref="LSG4:LSJ4"/>
    <mergeCell ref="LSK4:LSN4"/>
    <mergeCell ref="LSO4:LSR4"/>
    <mergeCell ref="LSS4:LSV4"/>
    <mergeCell ref="LSW4:LSZ4"/>
    <mergeCell ref="LTA4:LTD4"/>
    <mergeCell ref="LRI4:LRL4"/>
    <mergeCell ref="LRM4:LRP4"/>
    <mergeCell ref="LRQ4:LRT4"/>
    <mergeCell ref="LRU4:LRX4"/>
    <mergeCell ref="LRY4:LSB4"/>
    <mergeCell ref="LSC4:LSF4"/>
    <mergeCell ref="LQK4:LQN4"/>
    <mergeCell ref="LQO4:LQR4"/>
    <mergeCell ref="LQS4:LQV4"/>
    <mergeCell ref="LQW4:LQZ4"/>
    <mergeCell ref="LRA4:LRD4"/>
    <mergeCell ref="LRE4:LRH4"/>
    <mergeCell ref="LPM4:LPP4"/>
    <mergeCell ref="LPQ4:LPT4"/>
    <mergeCell ref="LPU4:LPX4"/>
    <mergeCell ref="LPY4:LQB4"/>
    <mergeCell ref="LQC4:LQF4"/>
    <mergeCell ref="LQG4:LQJ4"/>
    <mergeCell ref="LOO4:LOR4"/>
    <mergeCell ref="LOS4:LOV4"/>
    <mergeCell ref="LOW4:LOZ4"/>
    <mergeCell ref="LPA4:LPD4"/>
    <mergeCell ref="LPE4:LPH4"/>
    <mergeCell ref="LPI4:LPL4"/>
    <mergeCell ref="LNQ4:LNT4"/>
    <mergeCell ref="LNU4:LNX4"/>
    <mergeCell ref="LNY4:LOB4"/>
    <mergeCell ref="LOC4:LOF4"/>
    <mergeCell ref="LOG4:LOJ4"/>
    <mergeCell ref="LOK4:LON4"/>
    <mergeCell ref="LMS4:LMV4"/>
    <mergeCell ref="LMW4:LMZ4"/>
    <mergeCell ref="LNA4:LND4"/>
    <mergeCell ref="LNE4:LNH4"/>
    <mergeCell ref="LNI4:LNL4"/>
    <mergeCell ref="LNM4:LNP4"/>
    <mergeCell ref="LLU4:LLX4"/>
    <mergeCell ref="LLY4:LMB4"/>
    <mergeCell ref="LMC4:LMF4"/>
    <mergeCell ref="LMG4:LMJ4"/>
    <mergeCell ref="LMK4:LMN4"/>
    <mergeCell ref="LMO4:LMR4"/>
    <mergeCell ref="LKW4:LKZ4"/>
    <mergeCell ref="LLA4:LLD4"/>
    <mergeCell ref="LLE4:LLH4"/>
    <mergeCell ref="LLI4:LLL4"/>
    <mergeCell ref="LLM4:LLP4"/>
    <mergeCell ref="LLQ4:LLT4"/>
    <mergeCell ref="LJY4:LKB4"/>
    <mergeCell ref="LKC4:LKF4"/>
    <mergeCell ref="LKG4:LKJ4"/>
    <mergeCell ref="LKK4:LKN4"/>
    <mergeCell ref="LKO4:LKR4"/>
    <mergeCell ref="LKS4:LKV4"/>
    <mergeCell ref="LJA4:LJD4"/>
    <mergeCell ref="LJE4:LJH4"/>
    <mergeCell ref="LJI4:LJL4"/>
    <mergeCell ref="LJM4:LJP4"/>
    <mergeCell ref="LJQ4:LJT4"/>
    <mergeCell ref="LJU4:LJX4"/>
    <mergeCell ref="LIC4:LIF4"/>
    <mergeCell ref="LIG4:LIJ4"/>
    <mergeCell ref="LIK4:LIN4"/>
    <mergeCell ref="LIO4:LIR4"/>
    <mergeCell ref="LIS4:LIV4"/>
    <mergeCell ref="LIW4:LIZ4"/>
    <mergeCell ref="LHE4:LHH4"/>
    <mergeCell ref="LHI4:LHL4"/>
    <mergeCell ref="LHM4:LHP4"/>
    <mergeCell ref="LHQ4:LHT4"/>
    <mergeCell ref="LHU4:LHX4"/>
    <mergeCell ref="LHY4:LIB4"/>
    <mergeCell ref="LGG4:LGJ4"/>
    <mergeCell ref="LGK4:LGN4"/>
    <mergeCell ref="LGO4:LGR4"/>
    <mergeCell ref="LGS4:LGV4"/>
    <mergeCell ref="LGW4:LGZ4"/>
    <mergeCell ref="LHA4:LHD4"/>
    <mergeCell ref="LFI4:LFL4"/>
    <mergeCell ref="LFM4:LFP4"/>
    <mergeCell ref="LFQ4:LFT4"/>
    <mergeCell ref="LFU4:LFX4"/>
    <mergeCell ref="LFY4:LGB4"/>
    <mergeCell ref="LGC4:LGF4"/>
    <mergeCell ref="LEK4:LEN4"/>
    <mergeCell ref="LEO4:LER4"/>
    <mergeCell ref="LES4:LEV4"/>
    <mergeCell ref="LEW4:LEZ4"/>
    <mergeCell ref="LFA4:LFD4"/>
    <mergeCell ref="LFE4:LFH4"/>
    <mergeCell ref="LDM4:LDP4"/>
    <mergeCell ref="LDQ4:LDT4"/>
    <mergeCell ref="LDU4:LDX4"/>
    <mergeCell ref="LDY4:LEB4"/>
    <mergeCell ref="LEC4:LEF4"/>
    <mergeCell ref="LEG4:LEJ4"/>
    <mergeCell ref="LCO4:LCR4"/>
    <mergeCell ref="LCS4:LCV4"/>
    <mergeCell ref="LCW4:LCZ4"/>
    <mergeCell ref="LDA4:LDD4"/>
    <mergeCell ref="LDE4:LDH4"/>
    <mergeCell ref="LDI4:LDL4"/>
    <mergeCell ref="LBQ4:LBT4"/>
    <mergeCell ref="LBU4:LBX4"/>
    <mergeCell ref="LBY4:LCB4"/>
    <mergeCell ref="LCC4:LCF4"/>
    <mergeCell ref="LCG4:LCJ4"/>
    <mergeCell ref="LCK4:LCN4"/>
    <mergeCell ref="LAS4:LAV4"/>
    <mergeCell ref="LAW4:LAZ4"/>
    <mergeCell ref="LBA4:LBD4"/>
    <mergeCell ref="LBE4:LBH4"/>
    <mergeCell ref="LBI4:LBL4"/>
    <mergeCell ref="LBM4:LBP4"/>
    <mergeCell ref="KZU4:KZX4"/>
    <mergeCell ref="KZY4:LAB4"/>
    <mergeCell ref="LAC4:LAF4"/>
    <mergeCell ref="LAG4:LAJ4"/>
    <mergeCell ref="LAK4:LAN4"/>
    <mergeCell ref="LAO4:LAR4"/>
    <mergeCell ref="KYW4:KYZ4"/>
    <mergeCell ref="KZA4:KZD4"/>
    <mergeCell ref="KZE4:KZH4"/>
    <mergeCell ref="KZI4:KZL4"/>
    <mergeCell ref="KZM4:KZP4"/>
    <mergeCell ref="KZQ4:KZT4"/>
    <mergeCell ref="KXY4:KYB4"/>
    <mergeCell ref="KYC4:KYF4"/>
    <mergeCell ref="KYG4:KYJ4"/>
    <mergeCell ref="KYK4:KYN4"/>
    <mergeCell ref="KYO4:KYR4"/>
    <mergeCell ref="KYS4:KYV4"/>
    <mergeCell ref="KXA4:KXD4"/>
    <mergeCell ref="KXE4:KXH4"/>
    <mergeCell ref="KXI4:KXL4"/>
    <mergeCell ref="KXM4:KXP4"/>
    <mergeCell ref="KXQ4:KXT4"/>
    <mergeCell ref="KXU4:KXX4"/>
    <mergeCell ref="KWC4:KWF4"/>
    <mergeCell ref="KWG4:KWJ4"/>
    <mergeCell ref="KWK4:KWN4"/>
    <mergeCell ref="KWO4:KWR4"/>
    <mergeCell ref="KWS4:KWV4"/>
    <mergeCell ref="KWW4:KWZ4"/>
    <mergeCell ref="KVE4:KVH4"/>
    <mergeCell ref="KVI4:KVL4"/>
    <mergeCell ref="KVM4:KVP4"/>
    <mergeCell ref="KVQ4:KVT4"/>
    <mergeCell ref="KVU4:KVX4"/>
    <mergeCell ref="KVY4:KWB4"/>
    <mergeCell ref="KUG4:KUJ4"/>
    <mergeCell ref="KUK4:KUN4"/>
    <mergeCell ref="KUO4:KUR4"/>
    <mergeCell ref="KUS4:KUV4"/>
    <mergeCell ref="KUW4:KUZ4"/>
    <mergeCell ref="KVA4:KVD4"/>
    <mergeCell ref="KTI4:KTL4"/>
    <mergeCell ref="KTM4:KTP4"/>
    <mergeCell ref="KTQ4:KTT4"/>
    <mergeCell ref="KTU4:KTX4"/>
    <mergeCell ref="KTY4:KUB4"/>
    <mergeCell ref="KUC4:KUF4"/>
    <mergeCell ref="KSK4:KSN4"/>
    <mergeCell ref="KSO4:KSR4"/>
    <mergeCell ref="KSS4:KSV4"/>
    <mergeCell ref="KSW4:KSZ4"/>
    <mergeCell ref="KTA4:KTD4"/>
    <mergeCell ref="KTE4:KTH4"/>
    <mergeCell ref="KRM4:KRP4"/>
    <mergeCell ref="KRQ4:KRT4"/>
    <mergeCell ref="KRU4:KRX4"/>
    <mergeCell ref="KRY4:KSB4"/>
    <mergeCell ref="KSC4:KSF4"/>
    <mergeCell ref="KSG4:KSJ4"/>
    <mergeCell ref="KQO4:KQR4"/>
    <mergeCell ref="KQS4:KQV4"/>
    <mergeCell ref="KQW4:KQZ4"/>
    <mergeCell ref="KRA4:KRD4"/>
    <mergeCell ref="KRE4:KRH4"/>
    <mergeCell ref="KRI4:KRL4"/>
    <mergeCell ref="KPQ4:KPT4"/>
    <mergeCell ref="KPU4:KPX4"/>
    <mergeCell ref="KPY4:KQB4"/>
    <mergeCell ref="KQC4:KQF4"/>
    <mergeCell ref="KQG4:KQJ4"/>
    <mergeCell ref="KQK4:KQN4"/>
    <mergeCell ref="KOS4:KOV4"/>
    <mergeCell ref="KOW4:KOZ4"/>
    <mergeCell ref="KPA4:KPD4"/>
    <mergeCell ref="KPE4:KPH4"/>
    <mergeCell ref="KPI4:KPL4"/>
    <mergeCell ref="KPM4:KPP4"/>
    <mergeCell ref="KNU4:KNX4"/>
    <mergeCell ref="KNY4:KOB4"/>
    <mergeCell ref="KOC4:KOF4"/>
    <mergeCell ref="KOG4:KOJ4"/>
    <mergeCell ref="KOK4:KON4"/>
    <mergeCell ref="KOO4:KOR4"/>
    <mergeCell ref="KMW4:KMZ4"/>
    <mergeCell ref="KNA4:KND4"/>
    <mergeCell ref="KNE4:KNH4"/>
    <mergeCell ref="KNI4:KNL4"/>
    <mergeCell ref="KNM4:KNP4"/>
    <mergeCell ref="KNQ4:KNT4"/>
    <mergeCell ref="KLY4:KMB4"/>
    <mergeCell ref="KMC4:KMF4"/>
    <mergeCell ref="KMG4:KMJ4"/>
    <mergeCell ref="KMK4:KMN4"/>
    <mergeCell ref="KMO4:KMR4"/>
    <mergeCell ref="KMS4:KMV4"/>
    <mergeCell ref="KLA4:KLD4"/>
    <mergeCell ref="KLE4:KLH4"/>
    <mergeCell ref="KLI4:KLL4"/>
    <mergeCell ref="KLM4:KLP4"/>
    <mergeCell ref="KLQ4:KLT4"/>
    <mergeCell ref="KLU4:KLX4"/>
    <mergeCell ref="KKC4:KKF4"/>
    <mergeCell ref="KKG4:KKJ4"/>
    <mergeCell ref="KKK4:KKN4"/>
    <mergeCell ref="KKO4:KKR4"/>
    <mergeCell ref="KKS4:KKV4"/>
    <mergeCell ref="KKW4:KKZ4"/>
    <mergeCell ref="KJE4:KJH4"/>
    <mergeCell ref="KJI4:KJL4"/>
    <mergeCell ref="KJM4:KJP4"/>
    <mergeCell ref="KJQ4:KJT4"/>
    <mergeCell ref="KJU4:KJX4"/>
    <mergeCell ref="KJY4:KKB4"/>
    <mergeCell ref="KIG4:KIJ4"/>
    <mergeCell ref="KIK4:KIN4"/>
    <mergeCell ref="KIO4:KIR4"/>
    <mergeCell ref="KIS4:KIV4"/>
    <mergeCell ref="KIW4:KIZ4"/>
    <mergeCell ref="KJA4:KJD4"/>
    <mergeCell ref="KHI4:KHL4"/>
    <mergeCell ref="KHM4:KHP4"/>
    <mergeCell ref="KHQ4:KHT4"/>
    <mergeCell ref="KHU4:KHX4"/>
    <mergeCell ref="KHY4:KIB4"/>
    <mergeCell ref="KIC4:KIF4"/>
    <mergeCell ref="KGK4:KGN4"/>
    <mergeCell ref="KGO4:KGR4"/>
    <mergeCell ref="KGS4:KGV4"/>
    <mergeCell ref="KGW4:KGZ4"/>
    <mergeCell ref="KHA4:KHD4"/>
    <mergeCell ref="KHE4:KHH4"/>
    <mergeCell ref="KFM4:KFP4"/>
    <mergeCell ref="KFQ4:KFT4"/>
    <mergeCell ref="KFU4:KFX4"/>
    <mergeCell ref="KFY4:KGB4"/>
    <mergeCell ref="KGC4:KGF4"/>
    <mergeCell ref="KGG4:KGJ4"/>
    <mergeCell ref="KEO4:KER4"/>
    <mergeCell ref="KES4:KEV4"/>
    <mergeCell ref="KEW4:KEZ4"/>
    <mergeCell ref="KFA4:KFD4"/>
    <mergeCell ref="KFE4:KFH4"/>
    <mergeCell ref="KFI4:KFL4"/>
    <mergeCell ref="KDQ4:KDT4"/>
    <mergeCell ref="KDU4:KDX4"/>
    <mergeCell ref="KDY4:KEB4"/>
    <mergeCell ref="KEC4:KEF4"/>
    <mergeCell ref="KEG4:KEJ4"/>
    <mergeCell ref="KEK4:KEN4"/>
    <mergeCell ref="KCS4:KCV4"/>
    <mergeCell ref="KCW4:KCZ4"/>
    <mergeCell ref="KDA4:KDD4"/>
    <mergeCell ref="KDE4:KDH4"/>
    <mergeCell ref="KDI4:KDL4"/>
    <mergeCell ref="KDM4:KDP4"/>
    <mergeCell ref="KBU4:KBX4"/>
    <mergeCell ref="KBY4:KCB4"/>
    <mergeCell ref="KCC4:KCF4"/>
    <mergeCell ref="KCG4:KCJ4"/>
    <mergeCell ref="KCK4:KCN4"/>
    <mergeCell ref="KCO4:KCR4"/>
    <mergeCell ref="KAW4:KAZ4"/>
    <mergeCell ref="KBA4:KBD4"/>
    <mergeCell ref="KBE4:KBH4"/>
    <mergeCell ref="KBI4:KBL4"/>
    <mergeCell ref="KBM4:KBP4"/>
    <mergeCell ref="KBQ4:KBT4"/>
    <mergeCell ref="JZY4:KAB4"/>
    <mergeCell ref="KAC4:KAF4"/>
    <mergeCell ref="KAG4:KAJ4"/>
    <mergeCell ref="KAK4:KAN4"/>
    <mergeCell ref="KAO4:KAR4"/>
    <mergeCell ref="KAS4:KAV4"/>
    <mergeCell ref="JZA4:JZD4"/>
    <mergeCell ref="JZE4:JZH4"/>
    <mergeCell ref="JZI4:JZL4"/>
    <mergeCell ref="JZM4:JZP4"/>
    <mergeCell ref="JZQ4:JZT4"/>
    <mergeCell ref="JZU4:JZX4"/>
    <mergeCell ref="JYC4:JYF4"/>
    <mergeCell ref="JYG4:JYJ4"/>
    <mergeCell ref="JYK4:JYN4"/>
    <mergeCell ref="JYO4:JYR4"/>
    <mergeCell ref="JYS4:JYV4"/>
    <mergeCell ref="JYW4:JYZ4"/>
    <mergeCell ref="JXE4:JXH4"/>
    <mergeCell ref="JXI4:JXL4"/>
    <mergeCell ref="JXM4:JXP4"/>
    <mergeCell ref="JXQ4:JXT4"/>
    <mergeCell ref="JXU4:JXX4"/>
    <mergeCell ref="JXY4:JYB4"/>
    <mergeCell ref="JWG4:JWJ4"/>
    <mergeCell ref="JWK4:JWN4"/>
    <mergeCell ref="JWO4:JWR4"/>
    <mergeCell ref="JWS4:JWV4"/>
    <mergeCell ref="JWW4:JWZ4"/>
    <mergeCell ref="JXA4:JXD4"/>
    <mergeCell ref="JVI4:JVL4"/>
    <mergeCell ref="JVM4:JVP4"/>
    <mergeCell ref="JVQ4:JVT4"/>
    <mergeCell ref="JVU4:JVX4"/>
    <mergeCell ref="JVY4:JWB4"/>
    <mergeCell ref="JWC4:JWF4"/>
    <mergeCell ref="JUK4:JUN4"/>
    <mergeCell ref="JUO4:JUR4"/>
    <mergeCell ref="JUS4:JUV4"/>
    <mergeCell ref="JUW4:JUZ4"/>
    <mergeCell ref="JVA4:JVD4"/>
    <mergeCell ref="JVE4:JVH4"/>
    <mergeCell ref="JTM4:JTP4"/>
    <mergeCell ref="JTQ4:JTT4"/>
    <mergeCell ref="JTU4:JTX4"/>
    <mergeCell ref="JTY4:JUB4"/>
    <mergeCell ref="JUC4:JUF4"/>
    <mergeCell ref="JUG4:JUJ4"/>
    <mergeCell ref="JSO4:JSR4"/>
    <mergeCell ref="JSS4:JSV4"/>
    <mergeCell ref="JSW4:JSZ4"/>
    <mergeCell ref="JTA4:JTD4"/>
    <mergeCell ref="JTE4:JTH4"/>
    <mergeCell ref="JTI4:JTL4"/>
    <mergeCell ref="JRQ4:JRT4"/>
    <mergeCell ref="JRU4:JRX4"/>
    <mergeCell ref="JRY4:JSB4"/>
    <mergeCell ref="JSC4:JSF4"/>
    <mergeCell ref="JSG4:JSJ4"/>
    <mergeCell ref="JSK4:JSN4"/>
    <mergeCell ref="JQS4:JQV4"/>
    <mergeCell ref="JQW4:JQZ4"/>
    <mergeCell ref="JRA4:JRD4"/>
    <mergeCell ref="JRE4:JRH4"/>
    <mergeCell ref="JRI4:JRL4"/>
    <mergeCell ref="JRM4:JRP4"/>
    <mergeCell ref="JPU4:JPX4"/>
    <mergeCell ref="JPY4:JQB4"/>
    <mergeCell ref="JQC4:JQF4"/>
    <mergeCell ref="JQG4:JQJ4"/>
    <mergeCell ref="JQK4:JQN4"/>
    <mergeCell ref="JQO4:JQR4"/>
    <mergeCell ref="JOW4:JOZ4"/>
    <mergeCell ref="JPA4:JPD4"/>
    <mergeCell ref="JPE4:JPH4"/>
    <mergeCell ref="JPI4:JPL4"/>
    <mergeCell ref="JPM4:JPP4"/>
    <mergeCell ref="JPQ4:JPT4"/>
    <mergeCell ref="JNY4:JOB4"/>
    <mergeCell ref="JOC4:JOF4"/>
    <mergeCell ref="JOG4:JOJ4"/>
    <mergeCell ref="JOK4:JON4"/>
    <mergeCell ref="JOO4:JOR4"/>
    <mergeCell ref="JOS4:JOV4"/>
    <mergeCell ref="JNA4:JND4"/>
    <mergeCell ref="JNE4:JNH4"/>
    <mergeCell ref="JNI4:JNL4"/>
    <mergeCell ref="JNM4:JNP4"/>
    <mergeCell ref="JNQ4:JNT4"/>
    <mergeCell ref="JNU4:JNX4"/>
    <mergeCell ref="JMC4:JMF4"/>
    <mergeCell ref="JMG4:JMJ4"/>
    <mergeCell ref="JMK4:JMN4"/>
    <mergeCell ref="JMO4:JMR4"/>
    <mergeCell ref="JMS4:JMV4"/>
    <mergeCell ref="JMW4:JMZ4"/>
    <mergeCell ref="JLE4:JLH4"/>
    <mergeCell ref="JLI4:JLL4"/>
    <mergeCell ref="JLM4:JLP4"/>
    <mergeCell ref="JLQ4:JLT4"/>
    <mergeCell ref="JLU4:JLX4"/>
    <mergeCell ref="JLY4:JMB4"/>
    <mergeCell ref="JKG4:JKJ4"/>
    <mergeCell ref="JKK4:JKN4"/>
    <mergeCell ref="JKO4:JKR4"/>
    <mergeCell ref="JKS4:JKV4"/>
    <mergeCell ref="JKW4:JKZ4"/>
    <mergeCell ref="JLA4:JLD4"/>
    <mergeCell ref="JJI4:JJL4"/>
    <mergeCell ref="JJM4:JJP4"/>
    <mergeCell ref="JJQ4:JJT4"/>
    <mergeCell ref="JJU4:JJX4"/>
    <mergeCell ref="JJY4:JKB4"/>
    <mergeCell ref="JKC4:JKF4"/>
    <mergeCell ref="JIK4:JIN4"/>
    <mergeCell ref="JIO4:JIR4"/>
    <mergeCell ref="JIS4:JIV4"/>
    <mergeCell ref="JIW4:JIZ4"/>
    <mergeCell ref="JJA4:JJD4"/>
    <mergeCell ref="JJE4:JJH4"/>
    <mergeCell ref="JHM4:JHP4"/>
    <mergeCell ref="JHQ4:JHT4"/>
    <mergeCell ref="JHU4:JHX4"/>
    <mergeCell ref="JHY4:JIB4"/>
    <mergeCell ref="JIC4:JIF4"/>
    <mergeCell ref="JIG4:JIJ4"/>
    <mergeCell ref="JGO4:JGR4"/>
    <mergeCell ref="JGS4:JGV4"/>
    <mergeCell ref="JGW4:JGZ4"/>
    <mergeCell ref="JHA4:JHD4"/>
    <mergeCell ref="JHE4:JHH4"/>
    <mergeCell ref="JHI4:JHL4"/>
    <mergeCell ref="JFQ4:JFT4"/>
    <mergeCell ref="JFU4:JFX4"/>
    <mergeCell ref="JFY4:JGB4"/>
    <mergeCell ref="JGC4:JGF4"/>
    <mergeCell ref="JGG4:JGJ4"/>
    <mergeCell ref="JGK4:JGN4"/>
    <mergeCell ref="JES4:JEV4"/>
    <mergeCell ref="JEW4:JEZ4"/>
    <mergeCell ref="JFA4:JFD4"/>
    <mergeCell ref="JFE4:JFH4"/>
    <mergeCell ref="JFI4:JFL4"/>
    <mergeCell ref="JFM4:JFP4"/>
    <mergeCell ref="JDU4:JDX4"/>
    <mergeCell ref="JDY4:JEB4"/>
    <mergeCell ref="JEC4:JEF4"/>
    <mergeCell ref="JEG4:JEJ4"/>
    <mergeCell ref="JEK4:JEN4"/>
    <mergeCell ref="JEO4:JER4"/>
    <mergeCell ref="JCW4:JCZ4"/>
    <mergeCell ref="JDA4:JDD4"/>
    <mergeCell ref="JDE4:JDH4"/>
    <mergeCell ref="JDI4:JDL4"/>
    <mergeCell ref="JDM4:JDP4"/>
    <mergeCell ref="JDQ4:JDT4"/>
    <mergeCell ref="JBY4:JCB4"/>
    <mergeCell ref="JCC4:JCF4"/>
    <mergeCell ref="JCG4:JCJ4"/>
    <mergeCell ref="JCK4:JCN4"/>
    <mergeCell ref="JCO4:JCR4"/>
    <mergeCell ref="JCS4:JCV4"/>
    <mergeCell ref="JBA4:JBD4"/>
    <mergeCell ref="JBE4:JBH4"/>
    <mergeCell ref="JBI4:JBL4"/>
    <mergeCell ref="JBM4:JBP4"/>
    <mergeCell ref="JBQ4:JBT4"/>
    <mergeCell ref="JBU4:JBX4"/>
    <mergeCell ref="JAC4:JAF4"/>
    <mergeCell ref="JAG4:JAJ4"/>
    <mergeCell ref="JAK4:JAN4"/>
    <mergeCell ref="JAO4:JAR4"/>
    <mergeCell ref="JAS4:JAV4"/>
    <mergeCell ref="JAW4:JAZ4"/>
    <mergeCell ref="IZE4:IZH4"/>
    <mergeCell ref="IZI4:IZL4"/>
    <mergeCell ref="IZM4:IZP4"/>
    <mergeCell ref="IZQ4:IZT4"/>
    <mergeCell ref="IZU4:IZX4"/>
    <mergeCell ref="IZY4:JAB4"/>
    <mergeCell ref="IYG4:IYJ4"/>
    <mergeCell ref="IYK4:IYN4"/>
    <mergeCell ref="IYO4:IYR4"/>
    <mergeCell ref="IYS4:IYV4"/>
    <mergeCell ref="IYW4:IYZ4"/>
    <mergeCell ref="IZA4:IZD4"/>
    <mergeCell ref="IXI4:IXL4"/>
    <mergeCell ref="IXM4:IXP4"/>
    <mergeCell ref="IXQ4:IXT4"/>
    <mergeCell ref="IXU4:IXX4"/>
    <mergeCell ref="IXY4:IYB4"/>
    <mergeCell ref="IYC4:IYF4"/>
    <mergeCell ref="IWK4:IWN4"/>
    <mergeCell ref="IWO4:IWR4"/>
    <mergeCell ref="IWS4:IWV4"/>
    <mergeCell ref="IWW4:IWZ4"/>
    <mergeCell ref="IXA4:IXD4"/>
    <mergeCell ref="IXE4:IXH4"/>
    <mergeCell ref="IVM4:IVP4"/>
    <mergeCell ref="IVQ4:IVT4"/>
    <mergeCell ref="IVU4:IVX4"/>
    <mergeCell ref="IVY4:IWB4"/>
    <mergeCell ref="IWC4:IWF4"/>
    <mergeCell ref="IWG4:IWJ4"/>
    <mergeCell ref="IUO4:IUR4"/>
    <mergeCell ref="IUS4:IUV4"/>
    <mergeCell ref="IUW4:IUZ4"/>
    <mergeCell ref="IVA4:IVD4"/>
    <mergeCell ref="IVE4:IVH4"/>
    <mergeCell ref="IVI4:IVL4"/>
    <mergeCell ref="ITQ4:ITT4"/>
    <mergeCell ref="ITU4:ITX4"/>
    <mergeCell ref="ITY4:IUB4"/>
    <mergeCell ref="IUC4:IUF4"/>
    <mergeCell ref="IUG4:IUJ4"/>
    <mergeCell ref="IUK4:IUN4"/>
    <mergeCell ref="ISS4:ISV4"/>
    <mergeCell ref="ISW4:ISZ4"/>
    <mergeCell ref="ITA4:ITD4"/>
    <mergeCell ref="ITE4:ITH4"/>
    <mergeCell ref="ITI4:ITL4"/>
    <mergeCell ref="ITM4:ITP4"/>
    <mergeCell ref="IRU4:IRX4"/>
    <mergeCell ref="IRY4:ISB4"/>
    <mergeCell ref="ISC4:ISF4"/>
    <mergeCell ref="ISG4:ISJ4"/>
    <mergeCell ref="ISK4:ISN4"/>
    <mergeCell ref="ISO4:ISR4"/>
    <mergeCell ref="IQW4:IQZ4"/>
    <mergeCell ref="IRA4:IRD4"/>
    <mergeCell ref="IRE4:IRH4"/>
    <mergeCell ref="IRI4:IRL4"/>
    <mergeCell ref="IRM4:IRP4"/>
    <mergeCell ref="IRQ4:IRT4"/>
    <mergeCell ref="IPY4:IQB4"/>
    <mergeCell ref="IQC4:IQF4"/>
    <mergeCell ref="IQG4:IQJ4"/>
    <mergeCell ref="IQK4:IQN4"/>
    <mergeCell ref="IQO4:IQR4"/>
    <mergeCell ref="IQS4:IQV4"/>
    <mergeCell ref="IPA4:IPD4"/>
    <mergeCell ref="IPE4:IPH4"/>
    <mergeCell ref="IPI4:IPL4"/>
    <mergeCell ref="IPM4:IPP4"/>
    <mergeCell ref="IPQ4:IPT4"/>
    <mergeCell ref="IPU4:IPX4"/>
    <mergeCell ref="IOC4:IOF4"/>
    <mergeCell ref="IOG4:IOJ4"/>
    <mergeCell ref="IOK4:ION4"/>
    <mergeCell ref="IOO4:IOR4"/>
    <mergeCell ref="IOS4:IOV4"/>
    <mergeCell ref="IOW4:IOZ4"/>
    <mergeCell ref="INE4:INH4"/>
    <mergeCell ref="INI4:INL4"/>
    <mergeCell ref="INM4:INP4"/>
    <mergeCell ref="INQ4:INT4"/>
    <mergeCell ref="INU4:INX4"/>
    <mergeCell ref="INY4:IOB4"/>
    <mergeCell ref="IMG4:IMJ4"/>
    <mergeCell ref="IMK4:IMN4"/>
    <mergeCell ref="IMO4:IMR4"/>
    <mergeCell ref="IMS4:IMV4"/>
    <mergeCell ref="IMW4:IMZ4"/>
    <mergeCell ref="INA4:IND4"/>
    <mergeCell ref="ILI4:ILL4"/>
    <mergeCell ref="ILM4:ILP4"/>
    <mergeCell ref="ILQ4:ILT4"/>
    <mergeCell ref="ILU4:ILX4"/>
    <mergeCell ref="ILY4:IMB4"/>
    <mergeCell ref="IMC4:IMF4"/>
    <mergeCell ref="IKK4:IKN4"/>
    <mergeCell ref="IKO4:IKR4"/>
    <mergeCell ref="IKS4:IKV4"/>
    <mergeCell ref="IKW4:IKZ4"/>
    <mergeCell ref="ILA4:ILD4"/>
    <mergeCell ref="ILE4:ILH4"/>
    <mergeCell ref="IJM4:IJP4"/>
    <mergeCell ref="IJQ4:IJT4"/>
    <mergeCell ref="IJU4:IJX4"/>
    <mergeCell ref="IJY4:IKB4"/>
    <mergeCell ref="IKC4:IKF4"/>
    <mergeCell ref="IKG4:IKJ4"/>
    <mergeCell ref="IIO4:IIR4"/>
    <mergeCell ref="IIS4:IIV4"/>
    <mergeCell ref="IIW4:IIZ4"/>
    <mergeCell ref="IJA4:IJD4"/>
    <mergeCell ref="IJE4:IJH4"/>
    <mergeCell ref="IJI4:IJL4"/>
    <mergeCell ref="IHQ4:IHT4"/>
    <mergeCell ref="IHU4:IHX4"/>
    <mergeCell ref="IHY4:IIB4"/>
    <mergeCell ref="IIC4:IIF4"/>
    <mergeCell ref="IIG4:IIJ4"/>
    <mergeCell ref="IIK4:IIN4"/>
    <mergeCell ref="IGS4:IGV4"/>
    <mergeCell ref="IGW4:IGZ4"/>
    <mergeCell ref="IHA4:IHD4"/>
    <mergeCell ref="IHE4:IHH4"/>
    <mergeCell ref="IHI4:IHL4"/>
    <mergeCell ref="IHM4:IHP4"/>
    <mergeCell ref="IFU4:IFX4"/>
    <mergeCell ref="IFY4:IGB4"/>
    <mergeCell ref="IGC4:IGF4"/>
    <mergeCell ref="IGG4:IGJ4"/>
    <mergeCell ref="IGK4:IGN4"/>
    <mergeCell ref="IGO4:IGR4"/>
    <mergeCell ref="IEW4:IEZ4"/>
    <mergeCell ref="IFA4:IFD4"/>
    <mergeCell ref="IFE4:IFH4"/>
    <mergeCell ref="IFI4:IFL4"/>
    <mergeCell ref="IFM4:IFP4"/>
    <mergeCell ref="IFQ4:IFT4"/>
    <mergeCell ref="IDY4:IEB4"/>
    <mergeCell ref="IEC4:IEF4"/>
    <mergeCell ref="IEG4:IEJ4"/>
    <mergeCell ref="IEK4:IEN4"/>
    <mergeCell ref="IEO4:IER4"/>
    <mergeCell ref="IES4:IEV4"/>
    <mergeCell ref="IDA4:IDD4"/>
    <mergeCell ref="IDE4:IDH4"/>
    <mergeCell ref="IDI4:IDL4"/>
    <mergeCell ref="IDM4:IDP4"/>
    <mergeCell ref="IDQ4:IDT4"/>
    <mergeCell ref="IDU4:IDX4"/>
    <mergeCell ref="ICC4:ICF4"/>
    <mergeCell ref="ICG4:ICJ4"/>
    <mergeCell ref="ICK4:ICN4"/>
    <mergeCell ref="ICO4:ICR4"/>
    <mergeCell ref="ICS4:ICV4"/>
    <mergeCell ref="ICW4:ICZ4"/>
    <mergeCell ref="IBE4:IBH4"/>
    <mergeCell ref="IBI4:IBL4"/>
    <mergeCell ref="IBM4:IBP4"/>
    <mergeCell ref="IBQ4:IBT4"/>
    <mergeCell ref="IBU4:IBX4"/>
    <mergeCell ref="IBY4:ICB4"/>
    <mergeCell ref="IAG4:IAJ4"/>
    <mergeCell ref="IAK4:IAN4"/>
    <mergeCell ref="IAO4:IAR4"/>
    <mergeCell ref="IAS4:IAV4"/>
    <mergeCell ref="IAW4:IAZ4"/>
    <mergeCell ref="IBA4:IBD4"/>
    <mergeCell ref="HZI4:HZL4"/>
    <mergeCell ref="HZM4:HZP4"/>
    <mergeCell ref="HZQ4:HZT4"/>
    <mergeCell ref="HZU4:HZX4"/>
    <mergeCell ref="HZY4:IAB4"/>
    <mergeCell ref="IAC4:IAF4"/>
    <mergeCell ref="HYK4:HYN4"/>
    <mergeCell ref="HYO4:HYR4"/>
    <mergeCell ref="HYS4:HYV4"/>
    <mergeCell ref="HYW4:HYZ4"/>
    <mergeCell ref="HZA4:HZD4"/>
    <mergeCell ref="HZE4:HZH4"/>
    <mergeCell ref="HXM4:HXP4"/>
    <mergeCell ref="HXQ4:HXT4"/>
    <mergeCell ref="HXU4:HXX4"/>
    <mergeCell ref="HXY4:HYB4"/>
    <mergeCell ref="HYC4:HYF4"/>
    <mergeCell ref="HYG4:HYJ4"/>
    <mergeCell ref="HWO4:HWR4"/>
    <mergeCell ref="HWS4:HWV4"/>
    <mergeCell ref="HWW4:HWZ4"/>
    <mergeCell ref="HXA4:HXD4"/>
    <mergeCell ref="HXE4:HXH4"/>
    <mergeCell ref="HXI4:HXL4"/>
    <mergeCell ref="HVQ4:HVT4"/>
    <mergeCell ref="HVU4:HVX4"/>
    <mergeCell ref="HVY4:HWB4"/>
    <mergeCell ref="HWC4:HWF4"/>
    <mergeCell ref="HWG4:HWJ4"/>
    <mergeCell ref="HWK4:HWN4"/>
    <mergeCell ref="HUS4:HUV4"/>
    <mergeCell ref="HUW4:HUZ4"/>
    <mergeCell ref="HVA4:HVD4"/>
    <mergeCell ref="HVE4:HVH4"/>
    <mergeCell ref="HVI4:HVL4"/>
    <mergeCell ref="HVM4:HVP4"/>
    <mergeCell ref="HTU4:HTX4"/>
    <mergeCell ref="HTY4:HUB4"/>
    <mergeCell ref="HUC4:HUF4"/>
    <mergeCell ref="HUG4:HUJ4"/>
    <mergeCell ref="HUK4:HUN4"/>
    <mergeCell ref="HUO4:HUR4"/>
    <mergeCell ref="HSW4:HSZ4"/>
    <mergeCell ref="HTA4:HTD4"/>
    <mergeCell ref="HTE4:HTH4"/>
    <mergeCell ref="HTI4:HTL4"/>
    <mergeCell ref="HTM4:HTP4"/>
    <mergeCell ref="HTQ4:HTT4"/>
    <mergeCell ref="HRY4:HSB4"/>
    <mergeCell ref="HSC4:HSF4"/>
    <mergeCell ref="HSG4:HSJ4"/>
    <mergeCell ref="HSK4:HSN4"/>
    <mergeCell ref="HSO4:HSR4"/>
    <mergeCell ref="HSS4:HSV4"/>
    <mergeCell ref="HRA4:HRD4"/>
    <mergeCell ref="HRE4:HRH4"/>
    <mergeCell ref="HRI4:HRL4"/>
    <mergeCell ref="HRM4:HRP4"/>
    <mergeCell ref="HRQ4:HRT4"/>
    <mergeCell ref="HRU4:HRX4"/>
    <mergeCell ref="HQC4:HQF4"/>
    <mergeCell ref="HQG4:HQJ4"/>
    <mergeCell ref="HQK4:HQN4"/>
    <mergeCell ref="HQO4:HQR4"/>
    <mergeCell ref="HQS4:HQV4"/>
    <mergeCell ref="HQW4:HQZ4"/>
    <mergeCell ref="HPE4:HPH4"/>
    <mergeCell ref="HPI4:HPL4"/>
    <mergeCell ref="HPM4:HPP4"/>
    <mergeCell ref="HPQ4:HPT4"/>
    <mergeCell ref="HPU4:HPX4"/>
    <mergeCell ref="HPY4:HQB4"/>
    <mergeCell ref="HOG4:HOJ4"/>
    <mergeCell ref="HOK4:HON4"/>
    <mergeCell ref="HOO4:HOR4"/>
    <mergeCell ref="HOS4:HOV4"/>
    <mergeCell ref="HOW4:HOZ4"/>
    <mergeCell ref="HPA4:HPD4"/>
    <mergeCell ref="HNI4:HNL4"/>
    <mergeCell ref="HNM4:HNP4"/>
    <mergeCell ref="HNQ4:HNT4"/>
    <mergeCell ref="HNU4:HNX4"/>
    <mergeCell ref="HNY4:HOB4"/>
    <mergeCell ref="HOC4:HOF4"/>
    <mergeCell ref="HMK4:HMN4"/>
    <mergeCell ref="HMO4:HMR4"/>
    <mergeCell ref="HMS4:HMV4"/>
    <mergeCell ref="HMW4:HMZ4"/>
    <mergeCell ref="HNA4:HND4"/>
    <mergeCell ref="HNE4:HNH4"/>
    <mergeCell ref="HLM4:HLP4"/>
    <mergeCell ref="HLQ4:HLT4"/>
    <mergeCell ref="HLU4:HLX4"/>
    <mergeCell ref="HLY4:HMB4"/>
    <mergeCell ref="HMC4:HMF4"/>
    <mergeCell ref="HMG4:HMJ4"/>
    <mergeCell ref="HKO4:HKR4"/>
    <mergeCell ref="HKS4:HKV4"/>
    <mergeCell ref="HKW4:HKZ4"/>
    <mergeCell ref="HLA4:HLD4"/>
    <mergeCell ref="HLE4:HLH4"/>
    <mergeCell ref="HLI4:HLL4"/>
    <mergeCell ref="HJQ4:HJT4"/>
    <mergeCell ref="HJU4:HJX4"/>
    <mergeCell ref="HJY4:HKB4"/>
    <mergeCell ref="HKC4:HKF4"/>
    <mergeCell ref="HKG4:HKJ4"/>
    <mergeCell ref="HKK4:HKN4"/>
    <mergeCell ref="HIS4:HIV4"/>
    <mergeCell ref="HIW4:HIZ4"/>
    <mergeCell ref="HJA4:HJD4"/>
    <mergeCell ref="HJE4:HJH4"/>
    <mergeCell ref="HJI4:HJL4"/>
    <mergeCell ref="HJM4:HJP4"/>
    <mergeCell ref="HHU4:HHX4"/>
    <mergeCell ref="HHY4:HIB4"/>
    <mergeCell ref="HIC4:HIF4"/>
    <mergeCell ref="HIG4:HIJ4"/>
    <mergeCell ref="HIK4:HIN4"/>
    <mergeCell ref="HIO4:HIR4"/>
    <mergeCell ref="HGW4:HGZ4"/>
    <mergeCell ref="HHA4:HHD4"/>
    <mergeCell ref="HHE4:HHH4"/>
    <mergeCell ref="HHI4:HHL4"/>
    <mergeCell ref="HHM4:HHP4"/>
    <mergeCell ref="HHQ4:HHT4"/>
    <mergeCell ref="HFY4:HGB4"/>
    <mergeCell ref="HGC4:HGF4"/>
    <mergeCell ref="HGG4:HGJ4"/>
    <mergeCell ref="HGK4:HGN4"/>
    <mergeCell ref="HGO4:HGR4"/>
    <mergeCell ref="HGS4:HGV4"/>
    <mergeCell ref="HFA4:HFD4"/>
    <mergeCell ref="HFE4:HFH4"/>
    <mergeCell ref="HFI4:HFL4"/>
    <mergeCell ref="HFM4:HFP4"/>
    <mergeCell ref="HFQ4:HFT4"/>
    <mergeCell ref="HFU4:HFX4"/>
    <mergeCell ref="HEC4:HEF4"/>
    <mergeCell ref="HEG4:HEJ4"/>
    <mergeCell ref="HEK4:HEN4"/>
    <mergeCell ref="HEO4:HER4"/>
    <mergeCell ref="HES4:HEV4"/>
    <mergeCell ref="HEW4:HEZ4"/>
    <mergeCell ref="HDE4:HDH4"/>
    <mergeCell ref="HDI4:HDL4"/>
    <mergeCell ref="HDM4:HDP4"/>
    <mergeCell ref="HDQ4:HDT4"/>
    <mergeCell ref="HDU4:HDX4"/>
    <mergeCell ref="HDY4:HEB4"/>
    <mergeCell ref="HCG4:HCJ4"/>
    <mergeCell ref="HCK4:HCN4"/>
    <mergeCell ref="HCO4:HCR4"/>
    <mergeCell ref="HCS4:HCV4"/>
    <mergeCell ref="HCW4:HCZ4"/>
    <mergeCell ref="HDA4:HDD4"/>
    <mergeCell ref="HBI4:HBL4"/>
    <mergeCell ref="HBM4:HBP4"/>
    <mergeCell ref="HBQ4:HBT4"/>
    <mergeCell ref="HBU4:HBX4"/>
    <mergeCell ref="HBY4:HCB4"/>
    <mergeCell ref="HCC4:HCF4"/>
    <mergeCell ref="HAK4:HAN4"/>
    <mergeCell ref="HAO4:HAR4"/>
    <mergeCell ref="HAS4:HAV4"/>
    <mergeCell ref="HAW4:HAZ4"/>
    <mergeCell ref="HBA4:HBD4"/>
    <mergeCell ref="HBE4:HBH4"/>
    <mergeCell ref="GZM4:GZP4"/>
    <mergeCell ref="GZQ4:GZT4"/>
    <mergeCell ref="GZU4:GZX4"/>
    <mergeCell ref="GZY4:HAB4"/>
    <mergeCell ref="HAC4:HAF4"/>
    <mergeCell ref="HAG4:HAJ4"/>
    <mergeCell ref="GYO4:GYR4"/>
    <mergeCell ref="GYS4:GYV4"/>
    <mergeCell ref="GYW4:GYZ4"/>
    <mergeCell ref="GZA4:GZD4"/>
    <mergeCell ref="GZE4:GZH4"/>
    <mergeCell ref="GZI4:GZL4"/>
    <mergeCell ref="GXQ4:GXT4"/>
    <mergeCell ref="GXU4:GXX4"/>
    <mergeCell ref="GXY4:GYB4"/>
    <mergeCell ref="GYC4:GYF4"/>
    <mergeCell ref="GYG4:GYJ4"/>
    <mergeCell ref="GYK4:GYN4"/>
    <mergeCell ref="GWS4:GWV4"/>
    <mergeCell ref="GWW4:GWZ4"/>
    <mergeCell ref="GXA4:GXD4"/>
    <mergeCell ref="GXE4:GXH4"/>
    <mergeCell ref="GXI4:GXL4"/>
    <mergeCell ref="GXM4:GXP4"/>
    <mergeCell ref="GVU4:GVX4"/>
    <mergeCell ref="GVY4:GWB4"/>
    <mergeCell ref="GWC4:GWF4"/>
    <mergeCell ref="GWG4:GWJ4"/>
    <mergeCell ref="GWK4:GWN4"/>
    <mergeCell ref="GWO4:GWR4"/>
    <mergeCell ref="GUW4:GUZ4"/>
    <mergeCell ref="GVA4:GVD4"/>
    <mergeCell ref="GVE4:GVH4"/>
    <mergeCell ref="GVI4:GVL4"/>
    <mergeCell ref="GVM4:GVP4"/>
    <mergeCell ref="GVQ4:GVT4"/>
    <mergeCell ref="GTY4:GUB4"/>
    <mergeCell ref="GUC4:GUF4"/>
    <mergeCell ref="GUG4:GUJ4"/>
    <mergeCell ref="GUK4:GUN4"/>
    <mergeCell ref="GUO4:GUR4"/>
    <mergeCell ref="GUS4:GUV4"/>
    <mergeCell ref="GTA4:GTD4"/>
    <mergeCell ref="GTE4:GTH4"/>
    <mergeCell ref="GTI4:GTL4"/>
    <mergeCell ref="GTM4:GTP4"/>
    <mergeCell ref="GTQ4:GTT4"/>
    <mergeCell ref="GTU4:GTX4"/>
    <mergeCell ref="GSC4:GSF4"/>
    <mergeCell ref="GSG4:GSJ4"/>
    <mergeCell ref="GSK4:GSN4"/>
    <mergeCell ref="GSO4:GSR4"/>
    <mergeCell ref="GSS4:GSV4"/>
    <mergeCell ref="GSW4:GSZ4"/>
    <mergeCell ref="GRE4:GRH4"/>
    <mergeCell ref="GRI4:GRL4"/>
    <mergeCell ref="GRM4:GRP4"/>
    <mergeCell ref="GRQ4:GRT4"/>
    <mergeCell ref="GRU4:GRX4"/>
    <mergeCell ref="GRY4:GSB4"/>
    <mergeCell ref="GQG4:GQJ4"/>
    <mergeCell ref="GQK4:GQN4"/>
    <mergeCell ref="GQO4:GQR4"/>
    <mergeCell ref="GQS4:GQV4"/>
    <mergeCell ref="GQW4:GQZ4"/>
    <mergeCell ref="GRA4:GRD4"/>
    <mergeCell ref="GPI4:GPL4"/>
    <mergeCell ref="GPM4:GPP4"/>
    <mergeCell ref="GPQ4:GPT4"/>
    <mergeCell ref="GPU4:GPX4"/>
    <mergeCell ref="GPY4:GQB4"/>
    <mergeCell ref="GQC4:GQF4"/>
    <mergeCell ref="GOK4:GON4"/>
    <mergeCell ref="GOO4:GOR4"/>
    <mergeCell ref="GOS4:GOV4"/>
    <mergeCell ref="GOW4:GOZ4"/>
    <mergeCell ref="GPA4:GPD4"/>
    <mergeCell ref="GPE4:GPH4"/>
    <mergeCell ref="GNM4:GNP4"/>
    <mergeCell ref="GNQ4:GNT4"/>
    <mergeCell ref="GNU4:GNX4"/>
    <mergeCell ref="GNY4:GOB4"/>
    <mergeCell ref="GOC4:GOF4"/>
    <mergeCell ref="GOG4:GOJ4"/>
    <mergeCell ref="GMO4:GMR4"/>
    <mergeCell ref="GMS4:GMV4"/>
    <mergeCell ref="GMW4:GMZ4"/>
    <mergeCell ref="GNA4:GND4"/>
    <mergeCell ref="GNE4:GNH4"/>
    <mergeCell ref="GNI4:GNL4"/>
    <mergeCell ref="GLQ4:GLT4"/>
    <mergeCell ref="GLU4:GLX4"/>
    <mergeCell ref="GLY4:GMB4"/>
    <mergeCell ref="GMC4:GMF4"/>
    <mergeCell ref="GMG4:GMJ4"/>
    <mergeCell ref="GMK4:GMN4"/>
    <mergeCell ref="GKS4:GKV4"/>
    <mergeCell ref="GKW4:GKZ4"/>
    <mergeCell ref="GLA4:GLD4"/>
    <mergeCell ref="GLE4:GLH4"/>
    <mergeCell ref="GLI4:GLL4"/>
    <mergeCell ref="GLM4:GLP4"/>
    <mergeCell ref="GJU4:GJX4"/>
    <mergeCell ref="GJY4:GKB4"/>
    <mergeCell ref="GKC4:GKF4"/>
    <mergeCell ref="GKG4:GKJ4"/>
    <mergeCell ref="GKK4:GKN4"/>
    <mergeCell ref="GKO4:GKR4"/>
    <mergeCell ref="GIW4:GIZ4"/>
    <mergeCell ref="GJA4:GJD4"/>
    <mergeCell ref="GJE4:GJH4"/>
    <mergeCell ref="GJI4:GJL4"/>
    <mergeCell ref="GJM4:GJP4"/>
    <mergeCell ref="GJQ4:GJT4"/>
    <mergeCell ref="GHY4:GIB4"/>
    <mergeCell ref="GIC4:GIF4"/>
    <mergeCell ref="GIG4:GIJ4"/>
    <mergeCell ref="GIK4:GIN4"/>
    <mergeCell ref="GIO4:GIR4"/>
    <mergeCell ref="GIS4:GIV4"/>
    <mergeCell ref="GHA4:GHD4"/>
    <mergeCell ref="GHE4:GHH4"/>
    <mergeCell ref="GHI4:GHL4"/>
    <mergeCell ref="GHM4:GHP4"/>
    <mergeCell ref="GHQ4:GHT4"/>
    <mergeCell ref="GHU4:GHX4"/>
    <mergeCell ref="GGC4:GGF4"/>
    <mergeCell ref="GGG4:GGJ4"/>
    <mergeCell ref="GGK4:GGN4"/>
    <mergeCell ref="GGO4:GGR4"/>
    <mergeCell ref="GGS4:GGV4"/>
    <mergeCell ref="GGW4:GGZ4"/>
    <mergeCell ref="GFE4:GFH4"/>
    <mergeCell ref="GFI4:GFL4"/>
    <mergeCell ref="GFM4:GFP4"/>
    <mergeCell ref="GFQ4:GFT4"/>
    <mergeCell ref="GFU4:GFX4"/>
    <mergeCell ref="GFY4:GGB4"/>
    <mergeCell ref="GEG4:GEJ4"/>
    <mergeCell ref="GEK4:GEN4"/>
    <mergeCell ref="GEO4:GER4"/>
    <mergeCell ref="GES4:GEV4"/>
    <mergeCell ref="GEW4:GEZ4"/>
    <mergeCell ref="GFA4:GFD4"/>
    <mergeCell ref="GDI4:GDL4"/>
    <mergeCell ref="GDM4:GDP4"/>
    <mergeCell ref="GDQ4:GDT4"/>
    <mergeCell ref="GDU4:GDX4"/>
    <mergeCell ref="GDY4:GEB4"/>
    <mergeCell ref="GEC4:GEF4"/>
    <mergeCell ref="GCK4:GCN4"/>
    <mergeCell ref="GCO4:GCR4"/>
    <mergeCell ref="GCS4:GCV4"/>
    <mergeCell ref="GCW4:GCZ4"/>
    <mergeCell ref="GDA4:GDD4"/>
    <mergeCell ref="GDE4:GDH4"/>
    <mergeCell ref="GBM4:GBP4"/>
    <mergeCell ref="GBQ4:GBT4"/>
    <mergeCell ref="GBU4:GBX4"/>
    <mergeCell ref="GBY4:GCB4"/>
    <mergeCell ref="GCC4:GCF4"/>
    <mergeCell ref="GCG4:GCJ4"/>
    <mergeCell ref="GAO4:GAR4"/>
    <mergeCell ref="GAS4:GAV4"/>
    <mergeCell ref="GAW4:GAZ4"/>
    <mergeCell ref="GBA4:GBD4"/>
    <mergeCell ref="GBE4:GBH4"/>
    <mergeCell ref="GBI4:GBL4"/>
    <mergeCell ref="FZQ4:FZT4"/>
    <mergeCell ref="FZU4:FZX4"/>
    <mergeCell ref="FZY4:GAB4"/>
    <mergeCell ref="GAC4:GAF4"/>
    <mergeCell ref="GAG4:GAJ4"/>
    <mergeCell ref="GAK4:GAN4"/>
    <mergeCell ref="FYS4:FYV4"/>
    <mergeCell ref="FYW4:FYZ4"/>
    <mergeCell ref="FZA4:FZD4"/>
    <mergeCell ref="FZE4:FZH4"/>
    <mergeCell ref="FZI4:FZL4"/>
    <mergeCell ref="FZM4:FZP4"/>
    <mergeCell ref="FXU4:FXX4"/>
    <mergeCell ref="FXY4:FYB4"/>
    <mergeCell ref="FYC4:FYF4"/>
    <mergeCell ref="FYG4:FYJ4"/>
    <mergeCell ref="FYK4:FYN4"/>
    <mergeCell ref="FYO4:FYR4"/>
    <mergeCell ref="FWW4:FWZ4"/>
    <mergeCell ref="FXA4:FXD4"/>
    <mergeCell ref="FXE4:FXH4"/>
    <mergeCell ref="FXI4:FXL4"/>
    <mergeCell ref="FXM4:FXP4"/>
    <mergeCell ref="FXQ4:FXT4"/>
    <mergeCell ref="FVY4:FWB4"/>
    <mergeCell ref="FWC4:FWF4"/>
    <mergeCell ref="FWG4:FWJ4"/>
    <mergeCell ref="FWK4:FWN4"/>
    <mergeCell ref="FWO4:FWR4"/>
    <mergeCell ref="FWS4:FWV4"/>
    <mergeCell ref="FVA4:FVD4"/>
    <mergeCell ref="FVE4:FVH4"/>
    <mergeCell ref="FVI4:FVL4"/>
    <mergeCell ref="FVM4:FVP4"/>
    <mergeCell ref="FVQ4:FVT4"/>
    <mergeCell ref="FVU4:FVX4"/>
    <mergeCell ref="FUC4:FUF4"/>
    <mergeCell ref="FUG4:FUJ4"/>
    <mergeCell ref="FUK4:FUN4"/>
    <mergeCell ref="FUO4:FUR4"/>
    <mergeCell ref="FUS4:FUV4"/>
    <mergeCell ref="FUW4:FUZ4"/>
    <mergeCell ref="FTE4:FTH4"/>
    <mergeCell ref="FTI4:FTL4"/>
    <mergeCell ref="FTM4:FTP4"/>
    <mergeCell ref="FTQ4:FTT4"/>
    <mergeCell ref="FTU4:FTX4"/>
    <mergeCell ref="FTY4:FUB4"/>
    <mergeCell ref="FSG4:FSJ4"/>
    <mergeCell ref="FSK4:FSN4"/>
    <mergeCell ref="FSO4:FSR4"/>
    <mergeCell ref="FSS4:FSV4"/>
    <mergeCell ref="FSW4:FSZ4"/>
    <mergeCell ref="FTA4:FTD4"/>
    <mergeCell ref="FRI4:FRL4"/>
    <mergeCell ref="FRM4:FRP4"/>
    <mergeCell ref="FRQ4:FRT4"/>
    <mergeCell ref="FRU4:FRX4"/>
    <mergeCell ref="FRY4:FSB4"/>
    <mergeCell ref="FSC4:FSF4"/>
    <mergeCell ref="FQK4:FQN4"/>
    <mergeCell ref="FQO4:FQR4"/>
    <mergeCell ref="FQS4:FQV4"/>
    <mergeCell ref="FQW4:FQZ4"/>
    <mergeCell ref="FRA4:FRD4"/>
    <mergeCell ref="FRE4:FRH4"/>
    <mergeCell ref="FPM4:FPP4"/>
    <mergeCell ref="FPQ4:FPT4"/>
    <mergeCell ref="FPU4:FPX4"/>
    <mergeCell ref="FPY4:FQB4"/>
    <mergeCell ref="FQC4:FQF4"/>
    <mergeCell ref="FQG4:FQJ4"/>
    <mergeCell ref="FOO4:FOR4"/>
    <mergeCell ref="FOS4:FOV4"/>
    <mergeCell ref="FOW4:FOZ4"/>
    <mergeCell ref="FPA4:FPD4"/>
    <mergeCell ref="FPE4:FPH4"/>
    <mergeCell ref="FPI4:FPL4"/>
    <mergeCell ref="FNQ4:FNT4"/>
    <mergeCell ref="FNU4:FNX4"/>
    <mergeCell ref="FNY4:FOB4"/>
    <mergeCell ref="FOC4:FOF4"/>
    <mergeCell ref="FOG4:FOJ4"/>
    <mergeCell ref="FOK4:FON4"/>
    <mergeCell ref="FMS4:FMV4"/>
    <mergeCell ref="FMW4:FMZ4"/>
    <mergeCell ref="FNA4:FND4"/>
    <mergeCell ref="FNE4:FNH4"/>
    <mergeCell ref="FNI4:FNL4"/>
    <mergeCell ref="FNM4:FNP4"/>
    <mergeCell ref="FLU4:FLX4"/>
    <mergeCell ref="FLY4:FMB4"/>
    <mergeCell ref="FMC4:FMF4"/>
    <mergeCell ref="FMG4:FMJ4"/>
    <mergeCell ref="FMK4:FMN4"/>
    <mergeCell ref="FMO4:FMR4"/>
    <mergeCell ref="FKW4:FKZ4"/>
    <mergeCell ref="FLA4:FLD4"/>
    <mergeCell ref="FLE4:FLH4"/>
    <mergeCell ref="FLI4:FLL4"/>
    <mergeCell ref="FLM4:FLP4"/>
    <mergeCell ref="FLQ4:FLT4"/>
    <mergeCell ref="FJY4:FKB4"/>
    <mergeCell ref="FKC4:FKF4"/>
    <mergeCell ref="FKG4:FKJ4"/>
    <mergeCell ref="FKK4:FKN4"/>
    <mergeCell ref="FKO4:FKR4"/>
    <mergeCell ref="FKS4:FKV4"/>
    <mergeCell ref="FJA4:FJD4"/>
    <mergeCell ref="FJE4:FJH4"/>
    <mergeCell ref="FJI4:FJL4"/>
    <mergeCell ref="FJM4:FJP4"/>
    <mergeCell ref="FJQ4:FJT4"/>
    <mergeCell ref="FJU4:FJX4"/>
    <mergeCell ref="FIC4:FIF4"/>
    <mergeCell ref="FIG4:FIJ4"/>
    <mergeCell ref="FIK4:FIN4"/>
    <mergeCell ref="FIO4:FIR4"/>
    <mergeCell ref="FIS4:FIV4"/>
    <mergeCell ref="FIW4:FIZ4"/>
    <mergeCell ref="FHE4:FHH4"/>
    <mergeCell ref="FHI4:FHL4"/>
    <mergeCell ref="FHM4:FHP4"/>
    <mergeCell ref="FHQ4:FHT4"/>
    <mergeCell ref="FHU4:FHX4"/>
    <mergeCell ref="FHY4:FIB4"/>
    <mergeCell ref="FGG4:FGJ4"/>
    <mergeCell ref="FGK4:FGN4"/>
    <mergeCell ref="FGO4:FGR4"/>
    <mergeCell ref="FGS4:FGV4"/>
    <mergeCell ref="FGW4:FGZ4"/>
    <mergeCell ref="FHA4:FHD4"/>
    <mergeCell ref="FFI4:FFL4"/>
    <mergeCell ref="FFM4:FFP4"/>
    <mergeCell ref="FFQ4:FFT4"/>
    <mergeCell ref="FFU4:FFX4"/>
    <mergeCell ref="FFY4:FGB4"/>
    <mergeCell ref="FGC4:FGF4"/>
    <mergeCell ref="FEK4:FEN4"/>
    <mergeCell ref="FEO4:FER4"/>
    <mergeCell ref="FES4:FEV4"/>
    <mergeCell ref="FEW4:FEZ4"/>
    <mergeCell ref="FFA4:FFD4"/>
    <mergeCell ref="FFE4:FFH4"/>
    <mergeCell ref="FDM4:FDP4"/>
    <mergeCell ref="FDQ4:FDT4"/>
    <mergeCell ref="FDU4:FDX4"/>
    <mergeCell ref="FDY4:FEB4"/>
    <mergeCell ref="FEC4:FEF4"/>
    <mergeCell ref="FEG4:FEJ4"/>
    <mergeCell ref="FCO4:FCR4"/>
    <mergeCell ref="FCS4:FCV4"/>
    <mergeCell ref="FCW4:FCZ4"/>
    <mergeCell ref="FDA4:FDD4"/>
    <mergeCell ref="FDE4:FDH4"/>
    <mergeCell ref="FDI4:FDL4"/>
    <mergeCell ref="FBQ4:FBT4"/>
    <mergeCell ref="FBU4:FBX4"/>
    <mergeCell ref="FBY4:FCB4"/>
    <mergeCell ref="FCC4:FCF4"/>
    <mergeCell ref="FCG4:FCJ4"/>
    <mergeCell ref="FCK4:FCN4"/>
    <mergeCell ref="FAS4:FAV4"/>
    <mergeCell ref="FAW4:FAZ4"/>
    <mergeCell ref="FBA4:FBD4"/>
    <mergeCell ref="FBE4:FBH4"/>
    <mergeCell ref="FBI4:FBL4"/>
    <mergeCell ref="FBM4:FBP4"/>
    <mergeCell ref="EZU4:EZX4"/>
    <mergeCell ref="EZY4:FAB4"/>
    <mergeCell ref="FAC4:FAF4"/>
    <mergeCell ref="FAG4:FAJ4"/>
    <mergeCell ref="FAK4:FAN4"/>
    <mergeCell ref="FAO4:FAR4"/>
    <mergeCell ref="EYW4:EYZ4"/>
    <mergeCell ref="EZA4:EZD4"/>
    <mergeCell ref="EZE4:EZH4"/>
    <mergeCell ref="EZI4:EZL4"/>
    <mergeCell ref="EZM4:EZP4"/>
    <mergeCell ref="EZQ4:EZT4"/>
    <mergeCell ref="EXY4:EYB4"/>
    <mergeCell ref="EYC4:EYF4"/>
    <mergeCell ref="EYG4:EYJ4"/>
    <mergeCell ref="EYK4:EYN4"/>
    <mergeCell ref="EYO4:EYR4"/>
    <mergeCell ref="EYS4:EYV4"/>
    <mergeCell ref="EXA4:EXD4"/>
    <mergeCell ref="EXE4:EXH4"/>
    <mergeCell ref="EXI4:EXL4"/>
    <mergeCell ref="EXM4:EXP4"/>
    <mergeCell ref="EXQ4:EXT4"/>
    <mergeCell ref="EXU4:EXX4"/>
    <mergeCell ref="EWC4:EWF4"/>
    <mergeCell ref="EWG4:EWJ4"/>
    <mergeCell ref="EWK4:EWN4"/>
    <mergeCell ref="EWO4:EWR4"/>
    <mergeCell ref="EWS4:EWV4"/>
    <mergeCell ref="EWW4:EWZ4"/>
    <mergeCell ref="EVE4:EVH4"/>
    <mergeCell ref="EVI4:EVL4"/>
    <mergeCell ref="EVM4:EVP4"/>
    <mergeCell ref="EVQ4:EVT4"/>
    <mergeCell ref="EVU4:EVX4"/>
    <mergeCell ref="EVY4:EWB4"/>
    <mergeCell ref="EUG4:EUJ4"/>
    <mergeCell ref="EUK4:EUN4"/>
    <mergeCell ref="EUO4:EUR4"/>
    <mergeCell ref="EUS4:EUV4"/>
    <mergeCell ref="EUW4:EUZ4"/>
    <mergeCell ref="EVA4:EVD4"/>
    <mergeCell ref="ETI4:ETL4"/>
    <mergeCell ref="ETM4:ETP4"/>
    <mergeCell ref="ETQ4:ETT4"/>
    <mergeCell ref="ETU4:ETX4"/>
    <mergeCell ref="ETY4:EUB4"/>
    <mergeCell ref="EUC4:EUF4"/>
    <mergeCell ref="ESK4:ESN4"/>
    <mergeCell ref="ESO4:ESR4"/>
    <mergeCell ref="ESS4:ESV4"/>
    <mergeCell ref="ESW4:ESZ4"/>
    <mergeCell ref="ETA4:ETD4"/>
    <mergeCell ref="ETE4:ETH4"/>
    <mergeCell ref="ERM4:ERP4"/>
    <mergeCell ref="ERQ4:ERT4"/>
    <mergeCell ref="ERU4:ERX4"/>
    <mergeCell ref="ERY4:ESB4"/>
    <mergeCell ref="ESC4:ESF4"/>
    <mergeCell ref="ESG4:ESJ4"/>
    <mergeCell ref="EQO4:EQR4"/>
    <mergeCell ref="EQS4:EQV4"/>
    <mergeCell ref="EQW4:EQZ4"/>
    <mergeCell ref="ERA4:ERD4"/>
    <mergeCell ref="ERE4:ERH4"/>
    <mergeCell ref="ERI4:ERL4"/>
    <mergeCell ref="EPQ4:EPT4"/>
    <mergeCell ref="EPU4:EPX4"/>
    <mergeCell ref="EPY4:EQB4"/>
    <mergeCell ref="EQC4:EQF4"/>
    <mergeCell ref="EQG4:EQJ4"/>
    <mergeCell ref="EQK4:EQN4"/>
    <mergeCell ref="EOS4:EOV4"/>
    <mergeCell ref="EOW4:EOZ4"/>
    <mergeCell ref="EPA4:EPD4"/>
    <mergeCell ref="EPE4:EPH4"/>
    <mergeCell ref="EPI4:EPL4"/>
    <mergeCell ref="EPM4:EPP4"/>
    <mergeCell ref="ENU4:ENX4"/>
    <mergeCell ref="ENY4:EOB4"/>
    <mergeCell ref="EOC4:EOF4"/>
    <mergeCell ref="EOG4:EOJ4"/>
    <mergeCell ref="EOK4:EON4"/>
    <mergeCell ref="EOO4:EOR4"/>
    <mergeCell ref="EMW4:EMZ4"/>
    <mergeCell ref="ENA4:END4"/>
    <mergeCell ref="ENE4:ENH4"/>
    <mergeCell ref="ENI4:ENL4"/>
    <mergeCell ref="ENM4:ENP4"/>
    <mergeCell ref="ENQ4:ENT4"/>
    <mergeCell ref="ELY4:EMB4"/>
    <mergeCell ref="EMC4:EMF4"/>
    <mergeCell ref="EMG4:EMJ4"/>
    <mergeCell ref="EMK4:EMN4"/>
    <mergeCell ref="EMO4:EMR4"/>
    <mergeCell ref="EMS4:EMV4"/>
    <mergeCell ref="ELA4:ELD4"/>
    <mergeCell ref="ELE4:ELH4"/>
    <mergeCell ref="ELI4:ELL4"/>
    <mergeCell ref="ELM4:ELP4"/>
    <mergeCell ref="ELQ4:ELT4"/>
    <mergeCell ref="ELU4:ELX4"/>
    <mergeCell ref="EKC4:EKF4"/>
    <mergeCell ref="EKG4:EKJ4"/>
    <mergeCell ref="EKK4:EKN4"/>
    <mergeCell ref="EKO4:EKR4"/>
    <mergeCell ref="EKS4:EKV4"/>
    <mergeCell ref="EKW4:EKZ4"/>
    <mergeCell ref="EJE4:EJH4"/>
    <mergeCell ref="EJI4:EJL4"/>
    <mergeCell ref="EJM4:EJP4"/>
    <mergeCell ref="EJQ4:EJT4"/>
    <mergeCell ref="EJU4:EJX4"/>
    <mergeCell ref="EJY4:EKB4"/>
    <mergeCell ref="EIG4:EIJ4"/>
    <mergeCell ref="EIK4:EIN4"/>
    <mergeCell ref="EIO4:EIR4"/>
    <mergeCell ref="EIS4:EIV4"/>
    <mergeCell ref="EIW4:EIZ4"/>
    <mergeCell ref="EJA4:EJD4"/>
    <mergeCell ref="EHI4:EHL4"/>
    <mergeCell ref="EHM4:EHP4"/>
    <mergeCell ref="EHQ4:EHT4"/>
    <mergeCell ref="EHU4:EHX4"/>
    <mergeCell ref="EHY4:EIB4"/>
    <mergeCell ref="EIC4:EIF4"/>
    <mergeCell ref="EGK4:EGN4"/>
    <mergeCell ref="EGO4:EGR4"/>
    <mergeCell ref="EGS4:EGV4"/>
    <mergeCell ref="EGW4:EGZ4"/>
    <mergeCell ref="EHA4:EHD4"/>
    <mergeCell ref="EHE4:EHH4"/>
    <mergeCell ref="EFM4:EFP4"/>
    <mergeCell ref="EFQ4:EFT4"/>
    <mergeCell ref="EFU4:EFX4"/>
    <mergeCell ref="EFY4:EGB4"/>
    <mergeCell ref="EGC4:EGF4"/>
    <mergeCell ref="EGG4:EGJ4"/>
    <mergeCell ref="EEO4:EER4"/>
    <mergeCell ref="EES4:EEV4"/>
    <mergeCell ref="EEW4:EEZ4"/>
    <mergeCell ref="EFA4:EFD4"/>
    <mergeCell ref="EFE4:EFH4"/>
    <mergeCell ref="EFI4:EFL4"/>
    <mergeCell ref="EDQ4:EDT4"/>
    <mergeCell ref="EDU4:EDX4"/>
    <mergeCell ref="EDY4:EEB4"/>
    <mergeCell ref="EEC4:EEF4"/>
    <mergeCell ref="EEG4:EEJ4"/>
    <mergeCell ref="EEK4:EEN4"/>
    <mergeCell ref="ECS4:ECV4"/>
    <mergeCell ref="ECW4:ECZ4"/>
    <mergeCell ref="EDA4:EDD4"/>
    <mergeCell ref="EDE4:EDH4"/>
    <mergeCell ref="EDI4:EDL4"/>
    <mergeCell ref="EDM4:EDP4"/>
    <mergeCell ref="EBU4:EBX4"/>
    <mergeCell ref="EBY4:ECB4"/>
    <mergeCell ref="ECC4:ECF4"/>
    <mergeCell ref="ECG4:ECJ4"/>
    <mergeCell ref="ECK4:ECN4"/>
    <mergeCell ref="ECO4:ECR4"/>
    <mergeCell ref="EAW4:EAZ4"/>
    <mergeCell ref="EBA4:EBD4"/>
    <mergeCell ref="EBE4:EBH4"/>
    <mergeCell ref="EBI4:EBL4"/>
    <mergeCell ref="EBM4:EBP4"/>
    <mergeCell ref="EBQ4:EBT4"/>
    <mergeCell ref="DZY4:EAB4"/>
    <mergeCell ref="EAC4:EAF4"/>
    <mergeCell ref="EAG4:EAJ4"/>
    <mergeCell ref="EAK4:EAN4"/>
    <mergeCell ref="EAO4:EAR4"/>
    <mergeCell ref="EAS4:EAV4"/>
    <mergeCell ref="DZA4:DZD4"/>
    <mergeCell ref="DZE4:DZH4"/>
    <mergeCell ref="DZI4:DZL4"/>
    <mergeCell ref="DZM4:DZP4"/>
    <mergeCell ref="DZQ4:DZT4"/>
    <mergeCell ref="DZU4:DZX4"/>
    <mergeCell ref="DYC4:DYF4"/>
    <mergeCell ref="DYG4:DYJ4"/>
    <mergeCell ref="DYK4:DYN4"/>
    <mergeCell ref="DYO4:DYR4"/>
    <mergeCell ref="DYS4:DYV4"/>
    <mergeCell ref="DYW4:DYZ4"/>
    <mergeCell ref="DXE4:DXH4"/>
    <mergeCell ref="DXI4:DXL4"/>
    <mergeCell ref="DXM4:DXP4"/>
    <mergeCell ref="DXQ4:DXT4"/>
    <mergeCell ref="DXU4:DXX4"/>
    <mergeCell ref="DXY4:DYB4"/>
    <mergeCell ref="DWG4:DWJ4"/>
    <mergeCell ref="DWK4:DWN4"/>
    <mergeCell ref="DWO4:DWR4"/>
    <mergeCell ref="DWS4:DWV4"/>
    <mergeCell ref="DWW4:DWZ4"/>
    <mergeCell ref="DXA4:DXD4"/>
    <mergeCell ref="DVI4:DVL4"/>
    <mergeCell ref="DVM4:DVP4"/>
    <mergeCell ref="DVQ4:DVT4"/>
    <mergeCell ref="DVU4:DVX4"/>
    <mergeCell ref="DVY4:DWB4"/>
    <mergeCell ref="DWC4:DWF4"/>
    <mergeCell ref="DUK4:DUN4"/>
    <mergeCell ref="DUO4:DUR4"/>
    <mergeCell ref="DUS4:DUV4"/>
    <mergeCell ref="DUW4:DUZ4"/>
    <mergeCell ref="DVA4:DVD4"/>
    <mergeCell ref="DVE4:DVH4"/>
    <mergeCell ref="DTM4:DTP4"/>
    <mergeCell ref="DTQ4:DTT4"/>
    <mergeCell ref="DTU4:DTX4"/>
    <mergeCell ref="DTY4:DUB4"/>
    <mergeCell ref="DUC4:DUF4"/>
    <mergeCell ref="DUG4:DUJ4"/>
    <mergeCell ref="DSO4:DSR4"/>
    <mergeCell ref="DSS4:DSV4"/>
    <mergeCell ref="DSW4:DSZ4"/>
    <mergeCell ref="DTA4:DTD4"/>
    <mergeCell ref="DTE4:DTH4"/>
    <mergeCell ref="DTI4:DTL4"/>
    <mergeCell ref="DRQ4:DRT4"/>
    <mergeCell ref="DRU4:DRX4"/>
    <mergeCell ref="DRY4:DSB4"/>
    <mergeCell ref="DSC4:DSF4"/>
    <mergeCell ref="DSG4:DSJ4"/>
    <mergeCell ref="DSK4:DSN4"/>
    <mergeCell ref="DQS4:DQV4"/>
    <mergeCell ref="DQW4:DQZ4"/>
    <mergeCell ref="DRA4:DRD4"/>
    <mergeCell ref="DRE4:DRH4"/>
    <mergeCell ref="DRI4:DRL4"/>
    <mergeCell ref="DRM4:DRP4"/>
    <mergeCell ref="DPU4:DPX4"/>
    <mergeCell ref="DPY4:DQB4"/>
    <mergeCell ref="DQC4:DQF4"/>
    <mergeCell ref="DQG4:DQJ4"/>
    <mergeCell ref="DQK4:DQN4"/>
    <mergeCell ref="DQO4:DQR4"/>
    <mergeCell ref="DOW4:DOZ4"/>
    <mergeCell ref="DPA4:DPD4"/>
    <mergeCell ref="DPE4:DPH4"/>
    <mergeCell ref="DPI4:DPL4"/>
    <mergeCell ref="DPM4:DPP4"/>
    <mergeCell ref="DPQ4:DPT4"/>
    <mergeCell ref="DNY4:DOB4"/>
    <mergeCell ref="DOC4:DOF4"/>
    <mergeCell ref="DOG4:DOJ4"/>
    <mergeCell ref="DOK4:DON4"/>
    <mergeCell ref="DOO4:DOR4"/>
    <mergeCell ref="DOS4:DOV4"/>
    <mergeCell ref="DNA4:DND4"/>
    <mergeCell ref="DNE4:DNH4"/>
    <mergeCell ref="DNI4:DNL4"/>
    <mergeCell ref="DNM4:DNP4"/>
    <mergeCell ref="DNQ4:DNT4"/>
    <mergeCell ref="DNU4:DNX4"/>
    <mergeCell ref="DMC4:DMF4"/>
    <mergeCell ref="DMG4:DMJ4"/>
    <mergeCell ref="DMK4:DMN4"/>
    <mergeCell ref="DMO4:DMR4"/>
    <mergeCell ref="DMS4:DMV4"/>
    <mergeCell ref="DMW4:DMZ4"/>
    <mergeCell ref="DLE4:DLH4"/>
    <mergeCell ref="DLI4:DLL4"/>
    <mergeCell ref="DLM4:DLP4"/>
    <mergeCell ref="DLQ4:DLT4"/>
    <mergeCell ref="DLU4:DLX4"/>
    <mergeCell ref="DLY4:DMB4"/>
    <mergeCell ref="DKG4:DKJ4"/>
    <mergeCell ref="DKK4:DKN4"/>
    <mergeCell ref="DKO4:DKR4"/>
    <mergeCell ref="DKS4:DKV4"/>
    <mergeCell ref="DKW4:DKZ4"/>
    <mergeCell ref="DLA4:DLD4"/>
    <mergeCell ref="DJI4:DJL4"/>
    <mergeCell ref="DJM4:DJP4"/>
    <mergeCell ref="DJQ4:DJT4"/>
    <mergeCell ref="DJU4:DJX4"/>
    <mergeCell ref="DJY4:DKB4"/>
    <mergeCell ref="DKC4:DKF4"/>
    <mergeCell ref="DIK4:DIN4"/>
    <mergeCell ref="DIO4:DIR4"/>
    <mergeCell ref="DIS4:DIV4"/>
    <mergeCell ref="DIW4:DIZ4"/>
    <mergeCell ref="DJA4:DJD4"/>
    <mergeCell ref="DJE4:DJH4"/>
    <mergeCell ref="DHM4:DHP4"/>
    <mergeCell ref="DHQ4:DHT4"/>
    <mergeCell ref="DHU4:DHX4"/>
    <mergeCell ref="DHY4:DIB4"/>
    <mergeCell ref="DIC4:DIF4"/>
    <mergeCell ref="DIG4:DIJ4"/>
    <mergeCell ref="DGO4:DGR4"/>
    <mergeCell ref="DGS4:DGV4"/>
    <mergeCell ref="DGW4:DGZ4"/>
    <mergeCell ref="DHA4:DHD4"/>
    <mergeCell ref="DHE4:DHH4"/>
    <mergeCell ref="DHI4:DHL4"/>
    <mergeCell ref="DFQ4:DFT4"/>
    <mergeCell ref="DFU4:DFX4"/>
    <mergeCell ref="DFY4:DGB4"/>
    <mergeCell ref="DGC4:DGF4"/>
    <mergeCell ref="DGG4:DGJ4"/>
    <mergeCell ref="DGK4:DGN4"/>
    <mergeCell ref="DES4:DEV4"/>
    <mergeCell ref="DEW4:DEZ4"/>
    <mergeCell ref="DFA4:DFD4"/>
    <mergeCell ref="DFE4:DFH4"/>
    <mergeCell ref="DFI4:DFL4"/>
    <mergeCell ref="DFM4:DFP4"/>
    <mergeCell ref="DDU4:DDX4"/>
    <mergeCell ref="DDY4:DEB4"/>
    <mergeCell ref="DEC4:DEF4"/>
    <mergeCell ref="DEG4:DEJ4"/>
    <mergeCell ref="DEK4:DEN4"/>
    <mergeCell ref="DEO4:DER4"/>
    <mergeCell ref="DCW4:DCZ4"/>
    <mergeCell ref="DDA4:DDD4"/>
    <mergeCell ref="DDE4:DDH4"/>
    <mergeCell ref="DDI4:DDL4"/>
    <mergeCell ref="DDM4:DDP4"/>
    <mergeCell ref="DDQ4:DDT4"/>
    <mergeCell ref="DBY4:DCB4"/>
    <mergeCell ref="DCC4:DCF4"/>
    <mergeCell ref="DCG4:DCJ4"/>
    <mergeCell ref="DCK4:DCN4"/>
    <mergeCell ref="DCO4:DCR4"/>
    <mergeCell ref="DCS4:DCV4"/>
    <mergeCell ref="DBA4:DBD4"/>
    <mergeCell ref="DBE4:DBH4"/>
    <mergeCell ref="DBI4:DBL4"/>
    <mergeCell ref="DBM4:DBP4"/>
    <mergeCell ref="DBQ4:DBT4"/>
    <mergeCell ref="DBU4:DBX4"/>
    <mergeCell ref="DAC4:DAF4"/>
    <mergeCell ref="DAG4:DAJ4"/>
    <mergeCell ref="DAK4:DAN4"/>
    <mergeCell ref="DAO4:DAR4"/>
    <mergeCell ref="DAS4:DAV4"/>
    <mergeCell ref="DAW4:DAZ4"/>
    <mergeCell ref="CZE4:CZH4"/>
    <mergeCell ref="CZI4:CZL4"/>
    <mergeCell ref="CZM4:CZP4"/>
    <mergeCell ref="CZQ4:CZT4"/>
    <mergeCell ref="CZU4:CZX4"/>
    <mergeCell ref="CZY4:DAB4"/>
    <mergeCell ref="CYG4:CYJ4"/>
    <mergeCell ref="CYK4:CYN4"/>
    <mergeCell ref="CYO4:CYR4"/>
    <mergeCell ref="CYS4:CYV4"/>
    <mergeCell ref="CYW4:CYZ4"/>
    <mergeCell ref="CZA4:CZD4"/>
    <mergeCell ref="CXI4:CXL4"/>
    <mergeCell ref="CXM4:CXP4"/>
    <mergeCell ref="CXQ4:CXT4"/>
    <mergeCell ref="CXU4:CXX4"/>
    <mergeCell ref="CXY4:CYB4"/>
    <mergeCell ref="CYC4:CYF4"/>
    <mergeCell ref="CWK4:CWN4"/>
    <mergeCell ref="CWO4:CWR4"/>
    <mergeCell ref="CWS4:CWV4"/>
    <mergeCell ref="CWW4:CWZ4"/>
    <mergeCell ref="CXA4:CXD4"/>
    <mergeCell ref="CXE4:CXH4"/>
    <mergeCell ref="CVM4:CVP4"/>
    <mergeCell ref="CVQ4:CVT4"/>
    <mergeCell ref="CVU4:CVX4"/>
    <mergeCell ref="CVY4:CWB4"/>
    <mergeCell ref="CWC4:CWF4"/>
    <mergeCell ref="CWG4:CWJ4"/>
    <mergeCell ref="CUO4:CUR4"/>
    <mergeCell ref="CUS4:CUV4"/>
    <mergeCell ref="CUW4:CUZ4"/>
    <mergeCell ref="CVA4:CVD4"/>
    <mergeCell ref="CVE4:CVH4"/>
    <mergeCell ref="CVI4:CVL4"/>
    <mergeCell ref="CTQ4:CTT4"/>
    <mergeCell ref="CTU4:CTX4"/>
    <mergeCell ref="CTY4:CUB4"/>
    <mergeCell ref="CUC4:CUF4"/>
    <mergeCell ref="CUG4:CUJ4"/>
    <mergeCell ref="CUK4:CUN4"/>
    <mergeCell ref="CSS4:CSV4"/>
    <mergeCell ref="CSW4:CSZ4"/>
    <mergeCell ref="CTA4:CTD4"/>
    <mergeCell ref="CTE4:CTH4"/>
    <mergeCell ref="CTI4:CTL4"/>
    <mergeCell ref="CTM4:CTP4"/>
    <mergeCell ref="CRU4:CRX4"/>
    <mergeCell ref="CRY4:CSB4"/>
    <mergeCell ref="CSC4:CSF4"/>
    <mergeCell ref="CSG4:CSJ4"/>
    <mergeCell ref="CSK4:CSN4"/>
    <mergeCell ref="CSO4:CSR4"/>
    <mergeCell ref="CQW4:CQZ4"/>
    <mergeCell ref="CRA4:CRD4"/>
    <mergeCell ref="CRE4:CRH4"/>
    <mergeCell ref="CRI4:CRL4"/>
    <mergeCell ref="CRM4:CRP4"/>
    <mergeCell ref="CRQ4:CRT4"/>
    <mergeCell ref="CPY4:CQB4"/>
    <mergeCell ref="CQC4:CQF4"/>
    <mergeCell ref="CQG4:CQJ4"/>
    <mergeCell ref="CQK4:CQN4"/>
    <mergeCell ref="CQO4:CQR4"/>
    <mergeCell ref="CQS4:CQV4"/>
    <mergeCell ref="CPA4:CPD4"/>
    <mergeCell ref="CPE4:CPH4"/>
    <mergeCell ref="CPI4:CPL4"/>
    <mergeCell ref="CPM4:CPP4"/>
    <mergeCell ref="CPQ4:CPT4"/>
    <mergeCell ref="CPU4:CPX4"/>
    <mergeCell ref="COC4:COF4"/>
    <mergeCell ref="COG4:COJ4"/>
    <mergeCell ref="COK4:CON4"/>
    <mergeCell ref="COO4:COR4"/>
    <mergeCell ref="COS4:COV4"/>
    <mergeCell ref="COW4:COZ4"/>
    <mergeCell ref="CNE4:CNH4"/>
    <mergeCell ref="CNI4:CNL4"/>
    <mergeCell ref="CNM4:CNP4"/>
    <mergeCell ref="CNQ4:CNT4"/>
    <mergeCell ref="CNU4:CNX4"/>
    <mergeCell ref="CNY4:COB4"/>
    <mergeCell ref="CMG4:CMJ4"/>
    <mergeCell ref="CMK4:CMN4"/>
    <mergeCell ref="CMO4:CMR4"/>
    <mergeCell ref="CMS4:CMV4"/>
    <mergeCell ref="CMW4:CMZ4"/>
    <mergeCell ref="CNA4:CND4"/>
    <mergeCell ref="CLI4:CLL4"/>
    <mergeCell ref="CLM4:CLP4"/>
    <mergeCell ref="CLQ4:CLT4"/>
    <mergeCell ref="CLU4:CLX4"/>
    <mergeCell ref="CLY4:CMB4"/>
    <mergeCell ref="CMC4:CMF4"/>
    <mergeCell ref="CKK4:CKN4"/>
    <mergeCell ref="CKO4:CKR4"/>
    <mergeCell ref="CKS4:CKV4"/>
    <mergeCell ref="CKW4:CKZ4"/>
    <mergeCell ref="CLA4:CLD4"/>
    <mergeCell ref="CLE4:CLH4"/>
    <mergeCell ref="CJM4:CJP4"/>
    <mergeCell ref="CJQ4:CJT4"/>
    <mergeCell ref="CJU4:CJX4"/>
    <mergeCell ref="CJY4:CKB4"/>
    <mergeCell ref="CKC4:CKF4"/>
    <mergeCell ref="CKG4:CKJ4"/>
    <mergeCell ref="CIO4:CIR4"/>
    <mergeCell ref="CIS4:CIV4"/>
    <mergeCell ref="CIW4:CIZ4"/>
    <mergeCell ref="CJA4:CJD4"/>
    <mergeCell ref="CJE4:CJH4"/>
    <mergeCell ref="CJI4:CJL4"/>
    <mergeCell ref="CHQ4:CHT4"/>
    <mergeCell ref="CHU4:CHX4"/>
    <mergeCell ref="CHY4:CIB4"/>
    <mergeCell ref="CIC4:CIF4"/>
    <mergeCell ref="CIG4:CIJ4"/>
    <mergeCell ref="CIK4:CIN4"/>
    <mergeCell ref="CGS4:CGV4"/>
    <mergeCell ref="CGW4:CGZ4"/>
    <mergeCell ref="CHA4:CHD4"/>
    <mergeCell ref="CHE4:CHH4"/>
    <mergeCell ref="CHI4:CHL4"/>
    <mergeCell ref="CHM4:CHP4"/>
    <mergeCell ref="CFU4:CFX4"/>
    <mergeCell ref="CFY4:CGB4"/>
    <mergeCell ref="CGC4:CGF4"/>
    <mergeCell ref="CGG4:CGJ4"/>
    <mergeCell ref="CGK4:CGN4"/>
    <mergeCell ref="CGO4:CGR4"/>
    <mergeCell ref="CEW4:CEZ4"/>
    <mergeCell ref="CFA4:CFD4"/>
    <mergeCell ref="CFE4:CFH4"/>
    <mergeCell ref="CFI4:CFL4"/>
    <mergeCell ref="CFM4:CFP4"/>
    <mergeCell ref="CFQ4:CFT4"/>
    <mergeCell ref="CDY4:CEB4"/>
    <mergeCell ref="CEC4:CEF4"/>
    <mergeCell ref="CEG4:CEJ4"/>
    <mergeCell ref="CEK4:CEN4"/>
    <mergeCell ref="CEO4:CER4"/>
    <mergeCell ref="CES4:CEV4"/>
    <mergeCell ref="CDA4:CDD4"/>
    <mergeCell ref="CDE4:CDH4"/>
    <mergeCell ref="CDI4:CDL4"/>
    <mergeCell ref="CDM4:CDP4"/>
    <mergeCell ref="CDQ4:CDT4"/>
    <mergeCell ref="CDU4:CDX4"/>
    <mergeCell ref="CCC4:CCF4"/>
    <mergeCell ref="CCG4:CCJ4"/>
    <mergeCell ref="CCK4:CCN4"/>
    <mergeCell ref="CCO4:CCR4"/>
    <mergeCell ref="CCS4:CCV4"/>
    <mergeCell ref="CCW4:CCZ4"/>
    <mergeCell ref="CBE4:CBH4"/>
    <mergeCell ref="CBI4:CBL4"/>
    <mergeCell ref="CBM4:CBP4"/>
    <mergeCell ref="CBQ4:CBT4"/>
    <mergeCell ref="CBU4:CBX4"/>
    <mergeCell ref="CBY4:CCB4"/>
    <mergeCell ref="CAG4:CAJ4"/>
    <mergeCell ref="CAK4:CAN4"/>
    <mergeCell ref="CAO4:CAR4"/>
    <mergeCell ref="CAS4:CAV4"/>
    <mergeCell ref="CAW4:CAZ4"/>
    <mergeCell ref="CBA4:CBD4"/>
    <mergeCell ref="BZI4:BZL4"/>
    <mergeCell ref="BZM4:BZP4"/>
    <mergeCell ref="BZQ4:BZT4"/>
    <mergeCell ref="BZU4:BZX4"/>
    <mergeCell ref="BZY4:CAB4"/>
    <mergeCell ref="CAC4:CAF4"/>
    <mergeCell ref="BYK4:BYN4"/>
    <mergeCell ref="BYO4:BYR4"/>
    <mergeCell ref="BYS4:BYV4"/>
    <mergeCell ref="BYW4:BYZ4"/>
    <mergeCell ref="BZA4:BZD4"/>
    <mergeCell ref="BZE4:BZH4"/>
    <mergeCell ref="BXM4:BXP4"/>
    <mergeCell ref="BXQ4:BXT4"/>
    <mergeCell ref="BXU4:BXX4"/>
    <mergeCell ref="BXY4:BYB4"/>
    <mergeCell ref="BYC4:BYF4"/>
    <mergeCell ref="BYG4:BYJ4"/>
    <mergeCell ref="BWO4:BWR4"/>
    <mergeCell ref="BWS4:BWV4"/>
    <mergeCell ref="BWW4:BWZ4"/>
    <mergeCell ref="BXA4:BXD4"/>
    <mergeCell ref="BXE4:BXH4"/>
    <mergeCell ref="BXI4:BXL4"/>
    <mergeCell ref="BVQ4:BVT4"/>
    <mergeCell ref="BVU4:BVX4"/>
    <mergeCell ref="BVY4:BWB4"/>
    <mergeCell ref="BWC4:BWF4"/>
    <mergeCell ref="BWG4:BWJ4"/>
    <mergeCell ref="BWK4:BWN4"/>
    <mergeCell ref="BUS4:BUV4"/>
    <mergeCell ref="BUW4:BUZ4"/>
    <mergeCell ref="BVA4:BVD4"/>
    <mergeCell ref="BVE4:BVH4"/>
    <mergeCell ref="BVI4:BVL4"/>
    <mergeCell ref="BVM4:BVP4"/>
    <mergeCell ref="BTU4:BTX4"/>
    <mergeCell ref="BTY4:BUB4"/>
    <mergeCell ref="BUC4:BUF4"/>
    <mergeCell ref="BUG4:BUJ4"/>
    <mergeCell ref="BUK4:BUN4"/>
    <mergeCell ref="BUO4:BUR4"/>
    <mergeCell ref="BSW4:BSZ4"/>
    <mergeCell ref="BTA4:BTD4"/>
    <mergeCell ref="BTE4:BTH4"/>
    <mergeCell ref="BTI4:BTL4"/>
    <mergeCell ref="BTM4:BTP4"/>
    <mergeCell ref="BTQ4:BTT4"/>
    <mergeCell ref="BRY4:BSB4"/>
    <mergeCell ref="BSC4:BSF4"/>
    <mergeCell ref="BSG4:BSJ4"/>
    <mergeCell ref="BSK4:BSN4"/>
    <mergeCell ref="BSO4:BSR4"/>
    <mergeCell ref="BSS4:BSV4"/>
    <mergeCell ref="BRA4:BRD4"/>
    <mergeCell ref="BRE4:BRH4"/>
    <mergeCell ref="BRI4:BRL4"/>
    <mergeCell ref="BRM4:BRP4"/>
    <mergeCell ref="BRQ4:BRT4"/>
    <mergeCell ref="BRU4:BRX4"/>
    <mergeCell ref="BQC4:BQF4"/>
    <mergeCell ref="BQG4:BQJ4"/>
    <mergeCell ref="BQK4:BQN4"/>
    <mergeCell ref="BQO4:BQR4"/>
    <mergeCell ref="BQS4:BQV4"/>
    <mergeCell ref="BQW4:BQZ4"/>
    <mergeCell ref="BPE4:BPH4"/>
    <mergeCell ref="BPI4:BPL4"/>
    <mergeCell ref="BPM4:BPP4"/>
    <mergeCell ref="BPQ4:BPT4"/>
    <mergeCell ref="BPU4:BPX4"/>
    <mergeCell ref="BPY4:BQB4"/>
    <mergeCell ref="BOG4:BOJ4"/>
    <mergeCell ref="BOK4:BON4"/>
    <mergeCell ref="BOO4:BOR4"/>
    <mergeCell ref="BOS4:BOV4"/>
    <mergeCell ref="BOW4:BOZ4"/>
    <mergeCell ref="BPA4:BPD4"/>
    <mergeCell ref="BNI4:BNL4"/>
    <mergeCell ref="BNM4:BNP4"/>
    <mergeCell ref="BNQ4:BNT4"/>
    <mergeCell ref="BNU4:BNX4"/>
    <mergeCell ref="BNY4:BOB4"/>
    <mergeCell ref="BOC4:BOF4"/>
    <mergeCell ref="BMK4:BMN4"/>
    <mergeCell ref="BMO4:BMR4"/>
    <mergeCell ref="BMS4:BMV4"/>
    <mergeCell ref="BMW4:BMZ4"/>
    <mergeCell ref="BNA4:BND4"/>
    <mergeCell ref="BNE4:BNH4"/>
    <mergeCell ref="BLM4:BLP4"/>
    <mergeCell ref="BLQ4:BLT4"/>
    <mergeCell ref="BLU4:BLX4"/>
    <mergeCell ref="BLY4:BMB4"/>
    <mergeCell ref="BMC4:BMF4"/>
    <mergeCell ref="BMG4:BMJ4"/>
    <mergeCell ref="BKO4:BKR4"/>
    <mergeCell ref="BKS4:BKV4"/>
    <mergeCell ref="BKW4:BKZ4"/>
    <mergeCell ref="BLA4:BLD4"/>
    <mergeCell ref="BLE4:BLH4"/>
    <mergeCell ref="BLI4:BLL4"/>
    <mergeCell ref="BJQ4:BJT4"/>
    <mergeCell ref="BJU4:BJX4"/>
    <mergeCell ref="BJY4:BKB4"/>
    <mergeCell ref="BKC4:BKF4"/>
    <mergeCell ref="BKG4:BKJ4"/>
    <mergeCell ref="BKK4:BKN4"/>
    <mergeCell ref="BIS4:BIV4"/>
    <mergeCell ref="BIW4:BIZ4"/>
    <mergeCell ref="BJA4:BJD4"/>
    <mergeCell ref="BJE4:BJH4"/>
    <mergeCell ref="BJI4:BJL4"/>
    <mergeCell ref="BJM4:BJP4"/>
    <mergeCell ref="BHU4:BHX4"/>
    <mergeCell ref="BHY4:BIB4"/>
    <mergeCell ref="BIC4:BIF4"/>
    <mergeCell ref="BIG4:BIJ4"/>
    <mergeCell ref="BIK4:BIN4"/>
    <mergeCell ref="BIO4:BIR4"/>
    <mergeCell ref="BGW4:BGZ4"/>
    <mergeCell ref="BHA4:BHD4"/>
    <mergeCell ref="BHE4:BHH4"/>
    <mergeCell ref="BHI4:BHL4"/>
    <mergeCell ref="BHM4:BHP4"/>
    <mergeCell ref="BHQ4:BHT4"/>
    <mergeCell ref="BFY4:BGB4"/>
    <mergeCell ref="BGC4:BGF4"/>
    <mergeCell ref="BGG4:BGJ4"/>
    <mergeCell ref="BGK4:BGN4"/>
    <mergeCell ref="BGO4:BGR4"/>
    <mergeCell ref="BGS4:BGV4"/>
    <mergeCell ref="BFA4:BFD4"/>
    <mergeCell ref="BFE4:BFH4"/>
    <mergeCell ref="BFI4:BFL4"/>
    <mergeCell ref="BFM4:BFP4"/>
    <mergeCell ref="BFQ4:BFT4"/>
    <mergeCell ref="BFU4:BFX4"/>
    <mergeCell ref="BEC4:BEF4"/>
    <mergeCell ref="BEG4:BEJ4"/>
    <mergeCell ref="BEK4:BEN4"/>
    <mergeCell ref="BEO4:BER4"/>
    <mergeCell ref="BES4:BEV4"/>
    <mergeCell ref="BEW4:BEZ4"/>
    <mergeCell ref="BDE4:BDH4"/>
    <mergeCell ref="BDI4:BDL4"/>
    <mergeCell ref="BDM4:BDP4"/>
    <mergeCell ref="BDQ4:BDT4"/>
    <mergeCell ref="BDU4:BDX4"/>
    <mergeCell ref="BDY4:BEB4"/>
    <mergeCell ref="BCG4:BCJ4"/>
    <mergeCell ref="BCK4:BCN4"/>
    <mergeCell ref="BCO4:BCR4"/>
    <mergeCell ref="BCS4:BCV4"/>
    <mergeCell ref="BCW4:BCZ4"/>
    <mergeCell ref="BDA4:BDD4"/>
    <mergeCell ref="BBI4:BBL4"/>
    <mergeCell ref="BBM4:BBP4"/>
    <mergeCell ref="BBQ4:BBT4"/>
    <mergeCell ref="BBU4:BBX4"/>
    <mergeCell ref="BBY4:BCB4"/>
    <mergeCell ref="BCC4:BCF4"/>
    <mergeCell ref="BAK4:BAN4"/>
    <mergeCell ref="BAO4:BAR4"/>
    <mergeCell ref="BAS4:BAV4"/>
    <mergeCell ref="BAW4:BAZ4"/>
    <mergeCell ref="BBA4:BBD4"/>
    <mergeCell ref="BBE4:BBH4"/>
    <mergeCell ref="AZM4:AZP4"/>
    <mergeCell ref="AZQ4:AZT4"/>
    <mergeCell ref="AZU4:AZX4"/>
    <mergeCell ref="AZY4:BAB4"/>
    <mergeCell ref="BAC4:BAF4"/>
    <mergeCell ref="BAG4:BAJ4"/>
    <mergeCell ref="AYO4:AYR4"/>
    <mergeCell ref="AYS4:AYV4"/>
    <mergeCell ref="AYW4:AYZ4"/>
    <mergeCell ref="AZA4:AZD4"/>
    <mergeCell ref="AZE4:AZH4"/>
    <mergeCell ref="AZI4:AZL4"/>
    <mergeCell ref="AXQ4:AXT4"/>
    <mergeCell ref="AXU4:AXX4"/>
    <mergeCell ref="AXY4:AYB4"/>
    <mergeCell ref="AYC4:AYF4"/>
    <mergeCell ref="AYG4:AYJ4"/>
    <mergeCell ref="AYK4:AYN4"/>
    <mergeCell ref="AWS4:AWV4"/>
    <mergeCell ref="AWW4:AWZ4"/>
    <mergeCell ref="AXA4:AXD4"/>
    <mergeCell ref="AXE4:AXH4"/>
    <mergeCell ref="AXI4:AXL4"/>
    <mergeCell ref="AXM4:AXP4"/>
    <mergeCell ref="AVU4:AVX4"/>
    <mergeCell ref="AVY4:AWB4"/>
    <mergeCell ref="AWC4:AWF4"/>
    <mergeCell ref="AWG4:AWJ4"/>
    <mergeCell ref="AWK4:AWN4"/>
    <mergeCell ref="AWO4:AWR4"/>
    <mergeCell ref="AUW4:AUZ4"/>
    <mergeCell ref="AVA4:AVD4"/>
    <mergeCell ref="AVE4:AVH4"/>
    <mergeCell ref="AVI4:AVL4"/>
    <mergeCell ref="AVM4:AVP4"/>
    <mergeCell ref="AVQ4:AVT4"/>
    <mergeCell ref="ATY4:AUB4"/>
    <mergeCell ref="AUC4:AUF4"/>
    <mergeCell ref="AUG4:AUJ4"/>
    <mergeCell ref="AUK4:AUN4"/>
    <mergeCell ref="AUO4:AUR4"/>
    <mergeCell ref="AUS4:AUV4"/>
    <mergeCell ref="ATA4:ATD4"/>
    <mergeCell ref="ATE4:ATH4"/>
    <mergeCell ref="ATI4:ATL4"/>
    <mergeCell ref="ATM4:ATP4"/>
    <mergeCell ref="ATQ4:ATT4"/>
    <mergeCell ref="ATU4:ATX4"/>
    <mergeCell ref="ASC4:ASF4"/>
    <mergeCell ref="ASG4:ASJ4"/>
    <mergeCell ref="ASK4:ASN4"/>
    <mergeCell ref="ASO4:ASR4"/>
    <mergeCell ref="ASS4:ASV4"/>
    <mergeCell ref="ASW4:ASZ4"/>
    <mergeCell ref="ARE4:ARH4"/>
    <mergeCell ref="ARI4:ARL4"/>
    <mergeCell ref="ARM4:ARP4"/>
    <mergeCell ref="ARQ4:ART4"/>
    <mergeCell ref="ARU4:ARX4"/>
    <mergeCell ref="ARY4:ASB4"/>
    <mergeCell ref="AQG4:AQJ4"/>
    <mergeCell ref="AQK4:AQN4"/>
    <mergeCell ref="AQO4:AQR4"/>
    <mergeCell ref="AQS4:AQV4"/>
    <mergeCell ref="AQW4:AQZ4"/>
    <mergeCell ref="ARA4:ARD4"/>
    <mergeCell ref="API4:APL4"/>
    <mergeCell ref="APM4:APP4"/>
    <mergeCell ref="APQ4:APT4"/>
    <mergeCell ref="APU4:APX4"/>
    <mergeCell ref="APY4:AQB4"/>
    <mergeCell ref="AQC4:AQF4"/>
    <mergeCell ref="AOK4:AON4"/>
    <mergeCell ref="AOO4:AOR4"/>
    <mergeCell ref="AOS4:AOV4"/>
    <mergeCell ref="AOW4:AOZ4"/>
    <mergeCell ref="APA4:APD4"/>
    <mergeCell ref="APE4:APH4"/>
    <mergeCell ref="ANM4:ANP4"/>
    <mergeCell ref="ANQ4:ANT4"/>
    <mergeCell ref="ANU4:ANX4"/>
    <mergeCell ref="ANY4:AOB4"/>
    <mergeCell ref="AOC4:AOF4"/>
    <mergeCell ref="AOG4:AOJ4"/>
    <mergeCell ref="AMO4:AMR4"/>
    <mergeCell ref="AMS4:AMV4"/>
    <mergeCell ref="AMW4:AMZ4"/>
    <mergeCell ref="ANA4:AND4"/>
    <mergeCell ref="ANE4:ANH4"/>
    <mergeCell ref="ANI4:ANL4"/>
    <mergeCell ref="ALQ4:ALT4"/>
    <mergeCell ref="ALU4:ALX4"/>
    <mergeCell ref="ALY4:AMB4"/>
    <mergeCell ref="AMC4:AMF4"/>
    <mergeCell ref="AMG4:AMJ4"/>
    <mergeCell ref="AMK4:AMN4"/>
    <mergeCell ref="AKS4:AKV4"/>
    <mergeCell ref="AKW4:AKZ4"/>
    <mergeCell ref="ALA4:ALD4"/>
    <mergeCell ref="ALE4:ALH4"/>
    <mergeCell ref="ALI4:ALL4"/>
    <mergeCell ref="ALM4:ALP4"/>
    <mergeCell ref="AJU4:AJX4"/>
    <mergeCell ref="AJY4:AKB4"/>
    <mergeCell ref="AKC4:AKF4"/>
    <mergeCell ref="AKG4:AKJ4"/>
    <mergeCell ref="AKK4:AKN4"/>
    <mergeCell ref="AKO4:AKR4"/>
    <mergeCell ref="AIW4:AIZ4"/>
    <mergeCell ref="AJA4:AJD4"/>
    <mergeCell ref="AJE4:AJH4"/>
    <mergeCell ref="AJI4:AJL4"/>
    <mergeCell ref="AJM4:AJP4"/>
    <mergeCell ref="AJQ4:AJT4"/>
    <mergeCell ref="AHY4:AIB4"/>
    <mergeCell ref="AIC4:AIF4"/>
    <mergeCell ref="AIG4:AIJ4"/>
    <mergeCell ref="AIK4:AIN4"/>
    <mergeCell ref="AIO4:AIR4"/>
    <mergeCell ref="AIS4:AIV4"/>
    <mergeCell ref="AHA4:AHD4"/>
    <mergeCell ref="AHE4:AHH4"/>
    <mergeCell ref="AHI4:AHL4"/>
    <mergeCell ref="AHM4:AHP4"/>
    <mergeCell ref="AHQ4:AHT4"/>
    <mergeCell ref="AHU4:AHX4"/>
    <mergeCell ref="AGC4:AGF4"/>
    <mergeCell ref="AGG4:AGJ4"/>
    <mergeCell ref="AGK4:AGN4"/>
    <mergeCell ref="AGO4:AGR4"/>
    <mergeCell ref="AGS4:AGV4"/>
    <mergeCell ref="AGW4:AGZ4"/>
    <mergeCell ref="AFE4:AFH4"/>
    <mergeCell ref="AFI4:AFL4"/>
    <mergeCell ref="AFM4:AFP4"/>
    <mergeCell ref="AFQ4:AFT4"/>
    <mergeCell ref="AFU4:AFX4"/>
    <mergeCell ref="AFY4:AGB4"/>
    <mergeCell ref="AEG4:AEJ4"/>
    <mergeCell ref="AEK4:AEN4"/>
    <mergeCell ref="AEO4:AER4"/>
    <mergeCell ref="AES4:AEV4"/>
    <mergeCell ref="AEW4:AEZ4"/>
    <mergeCell ref="AFA4:AFD4"/>
    <mergeCell ref="ADI4:ADL4"/>
    <mergeCell ref="ADM4:ADP4"/>
    <mergeCell ref="ADQ4:ADT4"/>
    <mergeCell ref="ADU4:ADX4"/>
    <mergeCell ref="ADY4:AEB4"/>
    <mergeCell ref="AEC4:AEF4"/>
    <mergeCell ref="ACK4:ACN4"/>
    <mergeCell ref="ACO4:ACR4"/>
    <mergeCell ref="ACS4:ACV4"/>
    <mergeCell ref="ACW4:ACZ4"/>
    <mergeCell ref="ADA4:ADD4"/>
    <mergeCell ref="ADE4:ADH4"/>
    <mergeCell ref="ABM4:ABP4"/>
    <mergeCell ref="ABQ4:ABT4"/>
    <mergeCell ref="ABU4:ABX4"/>
    <mergeCell ref="ABY4:ACB4"/>
    <mergeCell ref="ACC4:ACF4"/>
    <mergeCell ref="ACG4:ACJ4"/>
    <mergeCell ref="AAO4:AAR4"/>
    <mergeCell ref="AAS4:AAV4"/>
    <mergeCell ref="AAW4:AAZ4"/>
    <mergeCell ref="ABA4:ABD4"/>
    <mergeCell ref="ABE4:ABH4"/>
    <mergeCell ref="ABI4:ABL4"/>
    <mergeCell ref="ZQ4:ZT4"/>
    <mergeCell ref="ZU4:ZX4"/>
    <mergeCell ref="ZY4:AAB4"/>
    <mergeCell ref="AAC4:AAF4"/>
    <mergeCell ref="AAG4:AAJ4"/>
    <mergeCell ref="AAK4:AAN4"/>
    <mergeCell ref="YS4:YV4"/>
    <mergeCell ref="YW4:YZ4"/>
    <mergeCell ref="ZA4:ZD4"/>
    <mergeCell ref="ZE4:ZH4"/>
    <mergeCell ref="ZI4:ZL4"/>
    <mergeCell ref="ZM4:ZP4"/>
    <mergeCell ref="XU4:XX4"/>
    <mergeCell ref="XY4:YB4"/>
    <mergeCell ref="YC4:YF4"/>
    <mergeCell ref="YG4:YJ4"/>
    <mergeCell ref="YK4:YN4"/>
    <mergeCell ref="YO4:YR4"/>
    <mergeCell ref="WW4:WZ4"/>
    <mergeCell ref="XA4:XD4"/>
    <mergeCell ref="XE4:XH4"/>
    <mergeCell ref="XI4:XL4"/>
    <mergeCell ref="XM4:XP4"/>
    <mergeCell ref="XQ4:XT4"/>
    <mergeCell ref="VY4:WB4"/>
    <mergeCell ref="WC4:WF4"/>
    <mergeCell ref="WG4:WJ4"/>
    <mergeCell ref="WK4:WN4"/>
    <mergeCell ref="WO4:WR4"/>
    <mergeCell ref="WS4:WV4"/>
    <mergeCell ref="VA4:VD4"/>
    <mergeCell ref="VE4:VH4"/>
    <mergeCell ref="VI4:VL4"/>
    <mergeCell ref="VM4:VP4"/>
    <mergeCell ref="VQ4:VT4"/>
    <mergeCell ref="VU4:VX4"/>
    <mergeCell ref="UC4:UF4"/>
    <mergeCell ref="UG4:UJ4"/>
    <mergeCell ref="UK4:UN4"/>
    <mergeCell ref="UO4:UR4"/>
    <mergeCell ref="US4:UV4"/>
    <mergeCell ref="UW4:UZ4"/>
    <mergeCell ref="TE4:TH4"/>
    <mergeCell ref="TI4:TL4"/>
    <mergeCell ref="TM4:TP4"/>
    <mergeCell ref="TQ4:TT4"/>
    <mergeCell ref="TU4:TX4"/>
    <mergeCell ref="TY4:UB4"/>
    <mergeCell ref="SG4:SJ4"/>
    <mergeCell ref="SK4:SN4"/>
    <mergeCell ref="SO4:SR4"/>
    <mergeCell ref="SS4:SV4"/>
    <mergeCell ref="SW4:SZ4"/>
    <mergeCell ref="TA4:TD4"/>
    <mergeCell ref="RI4:RL4"/>
    <mergeCell ref="RM4:RP4"/>
    <mergeCell ref="RQ4:RT4"/>
    <mergeCell ref="RU4:RX4"/>
    <mergeCell ref="RY4:SB4"/>
    <mergeCell ref="SC4:SF4"/>
    <mergeCell ref="QK4:QN4"/>
    <mergeCell ref="QO4:QR4"/>
    <mergeCell ref="QS4:QV4"/>
    <mergeCell ref="QW4:QZ4"/>
    <mergeCell ref="RA4:RD4"/>
    <mergeCell ref="RE4:RH4"/>
    <mergeCell ref="PM4:PP4"/>
    <mergeCell ref="PQ4:PT4"/>
    <mergeCell ref="PU4:PX4"/>
    <mergeCell ref="PY4:QB4"/>
    <mergeCell ref="QC4:QF4"/>
    <mergeCell ref="QG4:QJ4"/>
    <mergeCell ref="OO4:OR4"/>
    <mergeCell ref="OS4:OV4"/>
    <mergeCell ref="OW4:OZ4"/>
    <mergeCell ref="PA4:PD4"/>
    <mergeCell ref="PE4:PH4"/>
    <mergeCell ref="PI4:PL4"/>
    <mergeCell ref="NQ4:NT4"/>
    <mergeCell ref="NU4:NX4"/>
    <mergeCell ref="NY4:OB4"/>
    <mergeCell ref="OC4:OF4"/>
    <mergeCell ref="OG4:OJ4"/>
    <mergeCell ref="OK4:ON4"/>
    <mergeCell ref="MS4:MV4"/>
    <mergeCell ref="MW4:MZ4"/>
    <mergeCell ref="NA4:ND4"/>
    <mergeCell ref="NE4:NH4"/>
    <mergeCell ref="NI4:NL4"/>
    <mergeCell ref="NM4:NP4"/>
    <mergeCell ref="LU4:LX4"/>
    <mergeCell ref="LY4:MB4"/>
    <mergeCell ref="MC4:MF4"/>
    <mergeCell ref="MG4:MJ4"/>
    <mergeCell ref="MK4:MN4"/>
    <mergeCell ref="MO4:MR4"/>
    <mergeCell ref="KW4:KZ4"/>
    <mergeCell ref="LA4:LD4"/>
    <mergeCell ref="LE4:LH4"/>
    <mergeCell ref="LI4:LL4"/>
    <mergeCell ref="LM4:LP4"/>
    <mergeCell ref="LQ4:LT4"/>
    <mergeCell ref="JY4:KB4"/>
    <mergeCell ref="KC4:KF4"/>
    <mergeCell ref="KG4:KJ4"/>
    <mergeCell ref="KK4:KN4"/>
    <mergeCell ref="KO4:KR4"/>
    <mergeCell ref="KS4:KV4"/>
    <mergeCell ref="JA4:JD4"/>
    <mergeCell ref="JE4:JH4"/>
    <mergeCell ref="JI4:JL4"/>
    <mergeCell ref="JM4:JP4"/>
    <mergeCell ref="JQ4:JT4"/>
    <mergeCell ref="JU4:JX4"/>
    <mergeCell ref="IC4:IF4"/>
    <mergeCell ref="IG4:IJ4"/>
    <mergeCell ref="IK4:IN4"/>
    <mergeCell ref="IO4:IR4"/>
    <mergeCell ref="IS4:IV4"/>
    <mergeCell ref="IW4:IZ4"/>
    <mergeCell ref="HE4:HH4"/>
    <mergeCell ref="HI4:HL4"/>
    <mergeCell ref="HM4:HP4"/>
    <mergeCell ref="HQ4:HT4"/>
    <mergeCell ref="HU4:HX4"/>
    <mergeCell ref="HY4:IB4"/>
    <mergeCell ref="GG4:GJ4"/>
    <mergeCell ref="GK4:GN4"/>
    <mergeCell ref="GO4:GR4"/>
    <mergeCell ref="GS4:GV4"/>
    <mergeCell ref="GW4:GZ4"/>
    <mergeCell ref="HA4:HD4"/>
    <mergeCell ref="FI4:FL4"/>
    <mergeCell ref="FM4:FP4"/>
    <mergeCell ref="FQ4:FT4"/>
    <mergeCell ref="FU4:FX4"/>
    <mergeCell ref="FY4:GB4"/>
    <mergeCell ref="GC4:GF4"/>
    <mergeCell ref="EK4:EN4"/>
    <mergeCell ref="EO4:ER4"/>
    <mergeCell ref="ES4:EV4"/>
    <mergeCell ref="EW4:EZ4"/>
    <mergeCell ref="FA4:FD4"/>
    <mergeCell ref="FE4:FH4"/>
    <mergeCell ref="XEK2:XEN2"/>
    <mergeCell ref="XEO2:XER2"/>
    <mergeCell ref="XES2:XEV2"/>
    <mergeCell ref="XEW2:XEZ2"/>
    <mergeCell ref="XFA2:XFD2"/>
    <mergeCell ref="WZA2:WZD2"/>
    <mergeCell ref="WZE2:WZH2"/>
    <mergeCell ref="WZI2:WZL2"/>
    <mergeCell ref="WZM2:WZP2"/>
    <mergeCell ref="WZQ2:WZT2"/>
    <mergeCell ref="WXY2:WYB2"/>
    <mergeCell ref="WYC2:WYF2"/>
    <mergeCell ref="WYG2:WYJ2"/>
    <mergeCell ref="WYK2:WYN2"/>
    <mergeCell ref="WYO2:WYR2"/>
    <mergeCell ref="WYS2:WYV2"/>
    <mergeCell ref="WXA2:WXD2"/>
    <mergeCell ref="WXE2:WXH2"/>
    <mergeCell ref="WXI2:WXL2"/>
    <mergeCell ref="WXM2:WXP2"/>
    <mergeCell ref="XAS2:XAV2"/>
    <mergeCell ref="XAW2:XAZ2"/>
    <mergeCell ref="XBA2:XBD2"/>
    <mergeCell ref="XBE2:XBH2"/>
    <mergeCell ref="XBI2:XBL2"/>
    <mergeCell ref="XBM2:XBP2"/>
    <mergeCell ref="WZU2:WZX2"/>
    <mergeCell ref="WZY2:XAB2"/>
    <mergeCell ref="XAC2:XAF2"/>
    <mergeCell ref="XAG2:XAJ2"/>
    <mergeCell ref="XAK2:XAN2"/>
    <mergeCell ref="XAO2:XAR2"/>
    <mergeCell ref="WYW2:WYZ2"/>
    <mergeCell ref="AS4:AV4"/>
    <mergeCell ref="AW4:AZ4"/>
    <mergeCell ref="BA4:BD4"/>
    <mergeCell ref="BE4:BH4"/>
    <mergeCell ref="BI4:BL4"/>
    <mergeCell ref="BM4:BP4"/>
    <mergeCell ref="DM4:DP4"/>
    <mergeCell ref="DQ4:DT4"/>
    <mergeCell ref="DU4:DX4"/>
    <mergeCell ref="DY4:EB4"/>
    <mergeCell ref="EC4:EF4"/>
    <mergeCell ref="EG4:EJ4"/>
    <mergeCell ref="CO4:CR4"/>
    <mergeCell ref="CS4:CV4"/>
    <mergeCell ref="CW4:CZ4"/>
    <mergeCell ref="DA4:DD4"/>
    <mergeCell ref="DE4:DH4"/>
    <mergeCell ref="DI4:DL4"/>
    <mergeCell ref="BQ4:BT4"/>
    <mergeCell ref="WXQ2:WXT2"/>
    <mergeCell ref="WXU2:WXX2"/>
    <mergeCell ref="WWC2:WWF2"/>
    <mergeCell ref="WWG2:WWJ2"/>
    <mergeCell ref="WWK2:WWN2"/>
    <mergeCell ref="WWO2:WWR2"/>
    <mergeCell ref="WWS2:WWV2"/>
    <mergeCell ref="WWW2:WWZ2"/>
    <mergeCell ref="WVE2:WVH2"/>
    <mergeCell ref="WVI2:WVL2"/>
    <mergeCell ref="WVM2:WVP2"/>
    <mergeCell ref="WVQ2:WVT2"/>
    <mergeCell ref="XDM2:XDP2"/>
    <mergeCell ref="XDQ2:XDT2"/>
    <mergeCell ref="XDU2:XDX2"/>
    <mergeCell ref="XDY2:XEB2"/>
    <mergeCell ref="XEC2:XEF2"/>
    <mergeCell ref="XEG2:XEJ2"/>
    <mergeCell ref="XCO2:XCR2"/>
    <mergeCell ref="XCS2:XCV2"/>
    <mergeCell ref="XCW2:XCZ2"/>
    <mergeCell ref="XDA2:XDD2"/>
    <mergeCell ref="XDE2:XDH2"/>
    <mergeCell ref="XDI2:XDL2"/>
    <mergeCell ref="XBQ2:XBT2"/>
    <mergeCell ref="XBU2:XBX2"/>
    <mergeCell ref="XBY2:XCB2"/>
    <mergeCell ref="XCC2:XCF2"/>
    <mergeCell ref="XCG2:XCJ2"/>
    <mergeCell ref="XCK2:XCN2"/>
    <mergeCell ref="WVU2:WVX2"/>
    <mergeCell ref="WVY2:WWB2"/>
    <mergeCell ref="WUG2:WUJ2"/>
    <mergeCell ref="WUK2:WUN2"/>
    <mergeCell ref="WUO2:WUR2"/>
    <mergeCell ref="WUS2:WUV2"/>
    <mergeCell ref="WUW2:WUZ2"/>
    <mergeCell ref="WVA2:WVD2"/>
    <mergeCell ref="WTI2:WTL2"/>
    <mergeCell ref="WTM2:WTP2"/>
    <mergeCell ref="WTQ2:WTT2"/>
    <mergeCell ref="WTU2:WTX2"/>
    <mergeCell ref="WTY2:WUB2"/>
    <mergeCell ref="WUC2:WUF2"/>
    <mergeCell ref="WSK2:WSN2"/>
    <mergeCell ref="WSO2:WSR2"/>
    <mergeCell ref="WSS2:WSV2"/>
    <mergeCell ref="WSW2:WSZ2"/>
    <mergeCell ref="WTA2:WTD2"/>
    <mergeCell ref="WTE2:WTH2"/>
    <mergeCell ref="WRM2:WRP2"/>
    <mergeCell ref="WRQ2:WRT2"/>
    <mergeCell ref="WRU2:WRX2"/>
    <mergeCell ref="WRY2:WSB2"/>
    <mergeCell ref="WSC2:WSF2"/>
    <mergeCell ref="WSG2:WSJ2"/>
    <mergeCell ref="WQO2:WQR2"/>
    <mergeCell ref="WQS2:WQV2"/>
    <mergeCell ref="WQW2:WQZ2"/>
    <mergeCell ref="WRA2:WRD2"/>
    <mergeCell ref="WRE2:WRH2"/>
    <mergeCell ref="WRI2:WRL2"/>
    <mergeCell ref="WPQ2:WPT2"/>
    <mergeCell ref="WPU2:WPX2"/>
    <mergeCell ref="WPY2:WQB2"/>
    <mergeCell ref="WQC2:WQF2"/>
    <mergeCell ref="WQG2:WQJ2"/>
    <mergeCell ref="WQK2:WQN2"/>
    <mergeCell ref="WOS2:WOV2"/>
    <mergeCell ref="WOW2:WOZ2"/>
    <mergeCell ref="WPA2:WPD2"/>
    <mergeCell ref="WPE2:WPH2"/>
    <mergeCell ref="WPI2:WPL2"/>
    <mergeCell ref="WPM2:WPP2"/>
    <mergeCell ref="WNU2:WNX2"/>
    <mergeCell ref="WNY2:WOB2"/>
    <mergeCell ref="WOC2:WOF2"/>
    <mergeCell ref="WOG2:WOJ2"/>
    <mergeCell ref="WOK2:WON2"/>
    <mergeCell ref="WOO2:WOR2"/>
    <mergeCell ref="WMW2:WMZ2"/>
    <mergeCell ref="WNA2:WND2"/>
    <mergeCell ref="WNE2:WNH2"/>
    <mergeCell ref="WNI2:WNL2"/>
    <mergeCell ref="WNM2:WNP2"/>
    <mergeCell ref="WNQ2:WNT2"/>
    <mergeCell ref="WLY2:WMB2"/>
    <mergeCell ref="WMC2:WMF2"/>
    <mergeCell ref="WMG2:WMJ2"/>
    <mergeCell ref="WMK2:WMN2"/>
    <mergeCell ref="WMO2:WMR2"/>
    <mergeCell ref="WMS2:WMV2"/>
    <mergeCell ref="WLA2:WLD2"/>
    <mergeCell ref="WLE2:WLH2"/>
    <mergeCell ref="WLI2:WLL2"/>
    <mergeCell ref="WLM2:WLP2"/>
    <mergeCell ref="WLQ2:WLT2"/>
    <mergeCell ref="WLU2:WLX2"/>
    <mergeCell ref="WKC2:WKF2"/>
    <mergeCell ref="WKG2:WKJ2"/>
    <mergeCell ref="WKK2:WKN2"/>
    <mergeCell ref="WKO2:WKR2"/>
    <mergeCell ref="WKS2:WKV2"/>
    <mergeCell ref="WKW2:WKZ2"/>
    <mergeCell ref="WJE2:WJH2"/>
    <mergeCell ref="WJI2:WJL2"/>
    <mergeCell ref="WJM2:WJP2"/>
    <mergeCell ref="WJQ2:WJT2"/>
    <mergeCell ref="WJU2:WJX2"/>
    <mergeCell ref="WJY2:WKB2"/>
    <mergeCell ref="WIG2:WIJ2"/>
    <mergeCell ref="WIK2:WIN2"/>
    <mergeCell ref="WIO2:WIR2"/>
    <mergeCell ref="WIS2:WIV2"/>
    <mergeCell ref="WIW2:WIZ2"/>
    <mergeCell ref="WJA2:WJD2"/>
    <mergeCell ref="WHI2:WHL2"/>
    <mergeCell ref="WHM2:WHP2"/>
    <mergeCell ref="WHQ2:WHT2"/>
    <mergeCell ref="WHU2:WHX2"/>
    <mergeCell ref="WHY2:WIB2"/>
    <mergeCell ref="WIC2:WIF2"/>
    <mergeCell ref="WGK2:WGN2"/>
    <mergeCell ref="WGO2:WGR2"/>
    <mergeCell ref="WGS2:WGV2"/>
    <mergeCell ref="WGW2:WGZ2"/>
    <mergeCell ref="WHA2:WHD2"/>
    <mergeCell ref="WHE2:WHH2"/>
    <mergeCell ref="WFM2:WFP2"/>
    <mergeCell ref="WFQ2:WFT2"/>
    <mergeCell ref="WFU2:WFX2"/>
    <mergeCell ref="WFY2:WGB2"/>
    <mergeCell ref="WGC2:WGF2"/>
    <mergeCell ref="WGG2:WGJ2"/>
    <mergeCell ref="WEO2:WER2"/>
    <mergeCell ref="WES2:WEV2"/>
    <mergeCell ref="WEW2:WEZ2"/>
    <mergeCell ref="WFA2:WFD2"/>
    <mergeCell ref="WFE2:WFH2"/>
    <mergeCell ref="WFI2:WFL2"/>
    <mergeCell ref="WDQ2:WDT2"/>
    <mergeCell ref="WDU2:WDX2"/>
    <mergeCell ref="WDY2:WEB2"/>
    <mergeCell ref="WEC2:WEF2"/>
    <mergeCell ref="WEG2:WEJ2"/>
    <mergeCell ref="WEK2:WEN2"/>
    <mergeCell ref="WCS2:WCV2"/>
    <mergeCell ref="WCW2:WCZ2"/>
    <mergeCell ref="WDA2:WDD2"/>
    <mergeCell ref="WDE2:WDH2"/>
    <mergeCell ref="WDI2:WDL2"/>
    <mergeCell ref="WDM2:WDP2"/>
    <mergeCell ref="WBU2:WBX2"/>
    <mergeCell ref="WBY2:WCB2"/>
    <mergeCell ref="WCC2:WCF2"/>
    <mergeCell ref="WCG2:WCJ2"/>
    <mergeCell ref="WCK2:WCN2"/>
    <mergeCell ref="WCO2:WCR2"/>
    <mergeCell ref="WAW2:WAZ2"/>
    <mergeCell ref="WBA2:WBD2"/>
    <mergeCell ref="WBE2:WBH2"/>
    <mergeCell ref="WBI2:WBL2"/>
    <mergeCell ref="WBM2:WBP2"/>
    <mergeCell ref="WBQ2:WBT2"/>
    <mergeCell ref="VZY2:WAB2"/>
    <mergeCell ref="WAC2:WAF2"/>
    <mergeCell ref="WAG2:WAJ2"/>
    <mergeCell ref="WAK2:WAN2"/>
    <mergeCell ref="WAO2:WAR2"/>
    <mergeCell ref="WAS2:WAV2"/>
    <mergeCell ref="VZA2:VZD2"/>
    <mergeCell ref="VZE2:VZH2"/>
    <mergeCell ref="VZI2:VZL2"/>
    <mergeCell ref="VZM2:VZP2"/>
    <mergeCell ref="VZQ2:VZT2"/>
    <mergeCell ref="VZU2:VZX2"/>
    <mergeCell ref="VYC2:VYF2"/>
    <mergeCell ref="VYG2:VYJ2"/>
    <mergeCell ref="VYK2:VYN2"/>
    <mergeCell ref="VYO2:VYR2"/>
    <mergeCell ref="VYS2:VYV2"/>
    <mergeCell ref="VYW2:VYZ2"/>
    <mergeCell ref="VXE2:VXH2"/>
    <mergeCell ref="VXI2:VXL2"/>
    <mergeCell ref="VXM2:VXP2"/>
    <mergeCell ref="VXQ2:VXT2"/>
    <mergeCell ref="VXU2:VXX2"/>
    <mergeCell ref="VXY2:VYB2"/>
    <mergeCell ref="VWG2:VWJ2"/>
    <mergeCell ref="VWK2:VWN2"/>
    <mergeCell ref="VWO2:VWR2"/>
    <mergeCell ref="VWS2:VWV2"/>
    <mergeCell ref="VWW2:VWZ2"/>
    <mergeCell ref="VXA2:VXD2"/>
    <mergeCell ref="VVI2:VVL2"/>
    <mergeCell ref="VVM2:VVP2"/>
    <mergeCell ref="VVQ2:VVT2"/>
    <mergeCell ref="VVU2:VVX2"/>
    <mergeCell ref="VVY2:VWB2"/>
    <mergeCell ref="VWC2:VWF2"/>
    <mergeCell ref="VUK2:VUN2"/>
    <mergeCell ref="VUO2:VUR2"/>
    <mergeCell ref="VUS2:VUV2"/>
    <mergeCell ref="VUW2:VUZ2"/>
    <mergeCell ref="VVA2:VVD2"/>
    <mergeCell ref="VVE2:VVH2"/>
    <mergeCell ref="VTM2:VTP2"/>
    <mergeCell ref="VTQ2:VTT2"/>
    <mergeCell ref="VTU2:VTX2"/>
    <mergeCell ref="VTY2:VUB2"/>
    <mergeCell ref="VUC2:VUF2"/>
    <mergeCell ref="VUG2:VUJ2"/>
    <mergeCell ref="VSO2:VSR2"/>
    <mergeCell ref="VSS2:VSV2"/>
    <mergeCell ref="VSW2:VSZ2"/>
    <mergeCell ref="VTA2:VTD2"/>
    <mergeCell ref="VTE2:VTH2"/>
    <mergeCell ref="VTI2:VTL2"/>
    <mergeCell ref="VRQ2:VRT2"/>
    <mergeCell ref="VRU2:VRX2"/>
    <mergeCell ref="VRY2:VSB2"/>
    <mergeCell ref="VSC2:VSF2"/>
    <mergeCell ref="VSG2:VSJ2"/>
    <mergeCell ref="VSK2:VSN2"/>
    <mergeCell ref="VQS2:VQV2"/>
    <mergeCell ref="VQW2:VQZ2"/>
    <mergeCell ref="VRA2:VRD2"/>
    <mergeCell ref="VRE2:VRH2"/>
    <mergeCell ref="VRI2:VRL2"/>
    <mergeCell ref="VRM2:VRP2"/>
    <mergeCell ref="VPU2:VPX2"/>
    <mergeCell ref="VPY2:VQB2"/>
    <mergeCell ref="VQC2:VQF2"/>
    <mergeCell ref="VQG2:VQJ2"/>
    <mergeCell ref="VQK2:VQN2"/>
    <mergeCell ref="VQO2:VQR2"/>
    <mergeCell ref="VOW2:VOZ2"/>
    <mergeCell ref="VPA2:VPD2"/>
    <mergeCell ref="VPE2:VPH2"/>
    <mergeCell ref="VPI2:VPL2"/>
    <mergeCell ref="VPM2:VPP2"/>
    <mergeCell ref="VPQ2:VPT2"/>
    <mergeCell ref="VNY2:VOB2"/>
    <mergeCell ref="VOC2:VOF2"/>
    <mergeCell ref="VOG2:VOJ2"/>
    <mergeCell ref="VOK2:VON2"/>
    <mergeCell ref="VOO2:VOR2"/>
    <mergeCell ref="VOS2:VOV2"/>
    <mergeCell ref="VNA2:VND2"/>
    <mergeCell ref="VNE2:VNH2"/>
    <mergeCell ref="VNI2:VNL2"/>
    <mergeCell ref="VNM2:VNP2"/>
    <mergeCell ref="VNQ2:VNT2"/>
    <mergeCell ref="VNU2:VNX2"/>
    <mergeCell ref="VMC2:VMF2"/>
    <mergeCell ref="VMG2:VMJ2"/>
    <mergeCell ref="VMK2:VMN2"/>
    <mergeCell ref="VMO2:VMR2"/>
    <mergeCell ref="VMS2:VMV2"/>
    <mergeCell ref="VMW2:VMZ2"/>
    <mergeCell ref="VLE2:VLH2"/>
    <mergeCell ref="VLI2:VLL2"/>
    <mergeCell ref="VLM2:VLP2"/>
    <mergeCell ref="VLQ2:VLT2"/>
    <mergeCell ref="VLU2:VLX2"/>
    <mergeCell ref="VLY2:VMB2"/>
    <mergeCell ref="VKG2:VKJ2"/>
    <mergeCell ref="VKK2:VKN2"/>
    <mergeCell ref="VKO2:VKR2"/>
    <mergeCell ref="VKS2:VKV2"/>
    <mergeCell ref="VKW2:VKZ2"/>
    <mergeCell ref="VLA2:VLD2"/>
    <mergeCell ref="VJI2:VJL2"/>
    <mergeCell ref="VJM2:VJP2"/>
    <mergeCell ref="VJQ2:VJT2"/>
    <mergeCell ref="VJU2:VJX2"/>
    <mergeCell ref="VJY2:VKB2"/>
    <mergeCell ref="VKC2:VKF2"/>
    <mergeCell ref="VIK2:VIN2"/>
    <mergeCell ref="VIO2:VIR2"/>
    <mergeCell ref="VIS2:VIV2"/>
    <mergeCell ref="VIW2:VIZ2"/>
    <mergeCell ref="VJA2:VJD2"/>
    <mergeCell ref="VJE2:VJH2"/>
    <mergeCell ref="VHM2:VHP2"/>
    <mergeCell ref="VHQ2:VHT2"/>
    <mergeCell ref="VHU2:VHX2"/>
    <mergeCell ref="VHY2:VIB2"/>
    <mergeCell ref="VIC2:VIF2"/>
    <mergeCell ref="VIG2:VIJ2"/>
    <mergeCell ref="VGO2:VGR2"/>
    <mergeCell ref="VGS2:VGV2"/>
    <mergeCell ref="VGW2:VGZ2"/>
    <mergeCell ref="VHA2:VHD2"/>
    <mergeCell ref="VHE2:VHH2"/>
    <mergeCell ref="VHI2:VHL2"/>
    <mergeCell ref="VFQ2:VFT2"/>
    <mergeCell ref="VFU2:VFX2"/>
    <mergeCell ref="VFY2:VGB2"/>
    <mergeCell ref="VGC2:VGF2"/>
    <mergeCell ref="VGG2:VGJ2"/>
    <mergeCell ref="VGK2:VGN2"/>
    <mergeCell ref="VES2:VEV2"/>
    <mergeCell ref="VEW2:VEZ2"/>
    <mergeCell ref="VFA2:VFD2"/>
    <mergeCell ref="VFE2:VFH2"/>
    <mergeCell ref="VFI2:VFL2"/>
    <mergeCell ref="VFM2:VFP2"/>
    <mergeCell ref="VDU2:VDX2"/>
    <mergeCell ref="VDY2:VEB2"/>
    <mergeCell ref="VEC2:VEF2"/>
    <mergeCell ref="VEG2:VEJ2"/>
    <mergeCell ref="VEK2:VEN2"/>
    <mergeCell ref="VEO2:VER2"/>
    <mergeCell ref="VCW2:VCZ2"/>
    <mergeCell ref="VDA2:VDD2"/>
    <mergeCell ref="VDE2:VDH2"/>
    <mergeCell ref="VDI2:VDL2"/>
    <mergeCell ref="VDM2:VDP2"/>
    <mergeCell ref="VDQ2:VDT2"/>
    <mergeCell ref="VBY2:VCB2"/>
    <mergeCell ref="VCC2:VCF2"/>
    <mergeCell ref="VCG2:VCJ2"/>
    <mergeCell ref="VCK2:VCN2"/>
    <mergeCell ref="VCO2:VCR2"/>
    <mergeCell ref="VCS2:VCV2"/>
    <mergeCell ref="VBA2:VBD2"/>
    <mergeCell ref="VBE2:VBH2"/>
    <mergeCell ref="VBI2:VBL2"/>
    <mergeCell ref="VBM2:VBP2"/>
    <mergeCell ref="VBQ2:VBT2"/>
    <mergeCell ref="VBU2:VBX2"/>
    <mergeCell ref="VAC2:VAF2"/>
    <mergeCell ref="VAG2:VAJ2"/>
    <mergeCell ref="VAK2:VAN2"/>
    <mergeCell ref="VAO2:VAR2"/>
    <mergeCell ref="VAS2:VAV2"/>
    <mergeCell ref="VAW2:VAZ2"/>
    <mergeCell ref="UZE2:UZH2"/>
    <mergeCell ref="UZI2:UZL2"/>
    <mergeCell ref="UZM2:UZP2"/>
    <mergeCell ref="UZQ2:UZT2"/>
    <mergeCell ref="UZU2:UZX2"/>
    <mergeCell ref="UZY2:VAB2"/>
    <mergeCell ref="UYG2:UYJ2"/>
    <mergeCell ref="UYK2:UYN2"/>
    <mergeCell ref="UYO2:UYR2"/>
    <mergeCell ref="UYS2:UYV2"/>
    <mergeCell ref="UYW2:UYZ2"/>
    <mergeCell ref="UZA2:UZD2"/>
    <mergeCell ref="UXI2:UXL2"/>
    <mergeCell ref="UXM2:UXP2"/>
    <mergeCell ref="UXQ2:UXT2"/>
    <mergeCell ref="UXU2:UXX2"/>
    <mergeCell ref="UXY2:UYB2"/>
    <mergeCell ref="UYC2:UYF2"/>
    <mergeCell ref="UWK2:UWN2"/>
    <mergeCell ref="UWO2:UWR2"/>
    <mergeCell ref="UWS2:UWV2"/>
    <mergeCell ref="UWW2:UWZ2"/>
    <mergeCell ref="UXA2:UXD2"/>
    <mergeCell ref="UXE2:UXH2"/>
    <mergeCell ref="UVM2:UVP2"/>
    <mergeCell ref="UVQ2:UVT2"/>
    <mergeCell ref="UVU2:UVX2"/>
    <mergeCell ref="UVY2:UWB2"/>
    <mergeCell ref="UWC2:UWF2"/>
    <mergeCell ref="UWG2:UWJ2"/>
    <mergeCell ref="UUO2:UUR2"/>
    <mergeCell ref="UUS2:UUV2"/>
    <mergeCell ref="UUW2:UUZ2"/>
    <mergeCell ref="UVA2:UVD2"/>
    <mergeCell ref="UVE2:UVH2"/>
    <mergeCell ref="UVI2:UVL2"/>
    <mergeCell ref="UTQ2:UTT2"/>
    <mergeCell ref="UTU2:UTX2"/>
    <mergeCell ref="UTY2:UUB2"/>
    <mergeCell ref="UUC2:UUF2"/>
    <mergeCell ref="UUG2:UUJ2"/>
    <mergeCell ref="UUK2:UUN2"/>
    <mergeCell ref="USS2:USV2"/>
    <mergeCell ref="USW2:USZ2"/>
    <mergeCell ref="UTA2:UTD2"/>
    <mergeCell ref="UTE2:UTH2"/>
    <mergeCell ref="UTI2:UTL2"/>
    <mergeCell ref="UTM2:UTP2"/>
    <mergeCell ref="URU2:URX2"/>
    <mergeCell ref="URY2:USB2"/>
    <mergeCell ref="USC2:USF2"/>
    <mergeCell ref="USG2:USJ2"/>
    <mergeCell ref="USK2:USN2"/>
    <mergeCell ref="USO2:USR2"/>
    <mergeCell ref="UQW2:UQZ2"/>
    <mergeCell ref="URA2:URD2"/>
    <mergeCell ref="URE2:URH2"/>
    <mergeCell ref="URI2:URL2"/>
    <mergeCell ref="URM2:URP2"/>
    <mergeCell ref="URQ2:URT2"/>
    <mergeCell ref="UPY2:UQB2"/>
    <mergeCell ref="UQC2:UQF2"/>
    <mergeCell ref="UQG2:UQJ2"/>
    <mergeCell ref="UQK2:UQN2"/>
    <mergeCell ref="UQO2:UQR2"/>
    <mergeCell ref="UQS2:UQV2"/>
    <mergeCell ref="UPA2:UPD2"/>
    <mergeCell ref="UPE2:UPH2"/>
    <mergeCell ref="UPI2:UPL2"/>
    <mergeCell ref="UPM2:UPP2"/>
    <mergeCell ref="UPQ2:UPT2"/>
    <mergeCell ref="UPU2:UPX2"/>
    <mergeCell ref="UOC2:UOF2"/>
    <mergeCell ref="UOG2:UOJ2"/>
    <mergeCell ref="UOK2:UON2"/>
    <mergeCell ref="UOO2:UOR2"/>
    <mergeCell ref="UOS2:UOV2"/>
    <mergeCell ref="UOW2:UOZ2"/>
    <mergeCell ref="UNE2:UNH2"/>
    <mergeCell ref="UNI2:UNL2"/>
    <mergeCell ref="UNM2:UNP2"/>
    <mergeCell ref="UNQ2:UNT2"/>
    <mergeCell ref="UNU2:UNX2"/>
    <mergeCell ref="UNY2:UOB2"/>
    <mergeCell ref="UMG2:UMJ2"/>
    <mergeCell ref="UMK2:UMN2"/>
    <mergeCell ref="UMO2:UMR2"/>
    <mergeCell ref="UMS2:UMV2"/>
    <mergeCell ref="UMW2:UMZ2"/>
    <mergeCell ref="UNA2:UND2"/>
    <mergeCell ref="ULI2:ULL2"/>
    <mergeCell ref="ULM2:ULP2"/>
    <mergeCell ref="ULQ2:ULT2"/>
    <mergeCell ref="ULU2:ULX2"/>
    <mergeCell ref="ULY2:UMB2"/>
    <mergeCell ref="UMC2:UMF2"/>
    <mergeCell ref="UKK2:UKN2"/>
    <mergeCell ref="UKO2:UKR2"/>
    <mergeCell ref="UKS2:UKV2"/>
    <mergeCell ref="UKW2:UKZ2"/>
    <mergeCell ref="ULA2:ULD2"/>
    <mergeCell ref="ULE2:ULH2"/>
    <mergeCell ref="UJM2:UJP2"/>
    <mergeCell ref="UJQ2:UJT2"/>
    <mergeCell ref="UJU2:UJX2"/>
    <mergeCell ref="UJY2:UKB2"/>
    <mergeCell ref="UKC2:UKF2"/>
    <mergeCell ref="UKG2:UKJ2"/>
    <mergeCell ref="UIO2:UIR2"/>
    <mergeCell ref="UIS2:UIV2"/>
    <mergeCell ref="UIW2:UIZ2"/>
    <mergeCell ref="UJA2:UJD2"/>
    <mergeCell ref="UJE2:UJH2"/>
    <mergeCell ref="UJI2:UJL2"/>
    <mergeCell ref="UHQ2:UHT2"/>
    <mergeCell ref="UHU2:UHX2"/>
    <mergeCell ref="UHY2:UIB2"/>
    <mergeCell ref="UIC2:UIF2"/>
    <mergeCell ref="UIG2:UIJ2"/>
    <mergeCell ref="UIK2:UIN2"/>
    <mergeCell ref="UGS2:UGV2"/>
    <mergeCell ref="UGW2:UGZ2"/>
    <mergeCell ref="UHA2:UHD2"/>
    <mergeCell ref="UHE2:UHH2"/>
    <mergeCell ref="UHI2:UHL2"/>
    <mergeCell ref="UHM2:UHP2"/>
    <mergeCell ref="UFU2:UFX2"/>
    <mergeCell ref="UFY2:UGB2"/>
    <mergeCell ref="UGC2:UGF2"/>
    <mergeCell ref="UGG2:UGJ2"/>
    <mergeCell ref="UGK2:UGN2"/>
    <mergeCell ref="UGO2:UGR2"/>
    <mergeCell ref="UEW2:UEZ2"/>
    <mergeCell ref="UFA2:UFD2"/>
    <mergeCell ref="UFE2:UFH2"/>
    <mergeCell ref="UFI2:UFL2"/>
    <mergeCell ref="UFM2:UFP2"/>
    <mergeCell ref="UFQ2:UFT2"/>
    <mergeCell ref="UDY2:UEB2"/>
    <mergeCell ref="UEC2:UEF2"/>
    <mergeCell ref="UEG2:UEJ2"/>
    <mergeCell ref="UEK2:UEN2"/>
    <mergeCell ref="UEO2:UER2"/>
    <mergeCell ref="UES2:UEV2"/>
    <mergeCell ref="UDA2:UDD2"/>
    <mergeCell ref="UDE2:UDH2"/>
    <mergeCell ref="UDI2:UDL2"/>
    <mergeCell ref="UDM2:UDP2"/>
    <mergeCell ref="UDQ2:UDT2"/>
    <mergeCell ref="UDU2:UDX2"/>
    <mergeCell ref="UCC2:UCF2"/>
    <mergeCell ref="UCG2:UCJ2"/>
    <mergeCell ref="UCK2:UCN2"/>
    <mergeCell ref="UCO2:UCR2"/>
    <mergeCell ref="UCS2:UCV2"/>
    <mergeCell ref="UCW2:UCZ2"/>
    <mergeCell ref="UBE2:UBH2"/>
    <mergeCell ref="UBI2:UBL2"/>
    <mergeCell ref="UBM2:UBP2"/>
    <mergeCell ref="UBQ2:UBT2"/>
    <mergeCell ref="UBU2:UBX2"/>
    <mergeCell ref="UBY2:UCB2"/>
    <mergeCell ref="UAG2:UAJ2"/>
    <mergeCell ref="UAK2:UAN2"/>
    <mergeCell ref="UAO2:UAR2"/>
    <mergeCell ref="UAS2:UAV2"/>
    <mergeCell ref="UAW2:UAZ2"/>
    <mergeCell ref="UBA2:UBD2"/>
    <mergeCell ref="TZI2:TZL2"/>
    <mergeCell ref="TZM2:TZP2"/>
    <mergeCell ref="TZQ2:TZT2"/>
    <mergeCell ref="TZU2:TZX2"/>
    <mergeCell ref="TZY2:UAB2"/>
    <mergeCell ref="UAC2:UAF2"/>
    <mergeCell ref="TYK2:TYN2"/>
    <mergeCell ref="TYO2:TYR2"/>
    <mergeCell ref="TYS2:TYV2"/>
    <mergeCell ref="TYW2:TYZ2"/>
    <mergeCell ref="TZA2:TZD2"/>
    <mergeCell ref="TZE2:TZH2"/>
    <mergeCell ref="TXM2:TXP2"/>
    <mergeCell ref="TXQ2:TXT2"/>
    <mergeCell ref="TXU2:TXX2"/>
    <mergeCell ref="TXY2:TYB2"/>
    <mergeCell ref="TYC2:TYF2"/>
    <mergeCell ref="TYG2:TYJ2"/>
    <mergeCell ref="TWO2:TWR2"/>
    <mergeCell ref="TWS2:TWV2"/>
    <mergeCell ref="TWW2:TWZ2"/>
    <mergeCell ref="TXA2:TXD2"/>
    <mergeCell ref="TXE2:TXH2"/>
    <mergeCell ref="TXI2:TXL2"/>
    <mergeCell ref="TVQ2:TVT2"/>
    <mergeCell ref="TVU2:TVX2"/>
    <mergeCell ref="TVY2:TWB2"/>
    <mergeCell ref="TWC2:TWF2"/>
    <mergeCell ref="TWG2:TWJ2"/>
    <mergeCell ref="TWK2:TWN2"/>
    <mergeCell ref="TUS2:TUV2"/>
    <mergeCell ref="TUW2:TUZ2"/>
    <mergeCell ref="TVA2:TVD2"/>
    <mergeCell ref="TVE2:TVH2"/>
    <mergeCell ref="TVI2:TVL2"/>
    <mergeCell ref="TVM2:TVP2"/>
    <mergeCell ref="TTU2:TTX2"/>
    <mergeCell ref="TTY2:TUB2"/>
    <mergeCell ref="TUC2:TUF2"/>
    <mergeCell ref="TUG2:TUJ2"/>
    <mergeCell ref="TUK2:TUN2"/>
    <mergeCell ref="TUO2:TUR2"/>
    <mergeCell ref="TSW2:TSZ2"/>
    <mergeCell ref="TTA2:TTD2"/>
    <mergeCell ref="TTE2:TTH2"/>
    <mergeCell ref="TTI2:TTL2"/>
    <mergeCell ref="TTM2:TTP2"/>
    <mergeCell ref="TTQ2:TTT2"/>
    <mergeCell ref="TRY2:TSB2"/>
    <mergeCell ref="TSC2:TSF2"/>
    <mergeCell ref="TSG2:TSJ2"/>
    <mergeCell ref="TSK2:TSN2"/>
    <mergeCell ref="TSO2:TSR2"/>
    <mergeCell ref="TSS2:TSV2"/>
    <mergeCell ref="TRA2:TRD2"/>
    <mergeCell ref="TRE2:TRH2"/>
    <mergeCell ref="TRI2:TRL2"/>
    <mergeCell ref="TRM2:TRP2"/>
    <mergeCell ref="TRQ2:TRT2"/>
    <mergeCell ref="TRU2:TRX2"/>
    <mergeCell ref="TQC2:TQF2"/>
    <mergeCell ref="TQG2:TQJ2"/>
    <mergeCell ref="TQK2:TQN2"/>
    <mergeCell ref="TQO2:TQR2"/>
    <mergeCell ref="TQS2:TQV2"/>
    <mergeCell ref="TQW2:TQZ2"/>
    <mergeCell ref="TPE2:TPH2"/>
    <mergeCell ref="TPI2:TPL2"/>
    <mergeCell ref="TPM2:TPP2"/>
    <mergeCell ref="TPQ2:TPT2"/>
    <mergeCell ref="TPU2:TPX2"/>
    <mergeCell ref="TPY2:TQB2"/>
    <mergeCell ref="TOG2:TOJ2"/>
    <mergeCell ref="TOK2:TON2"/>
    <mergeCell ref="TOO2:TOR2"/>
    <mergeCell ref="TOS2:TOV2"/>
    <mergeCell ref="TOW2:TOZ2"/>
    <mergeCell ref="TPA2:TPD2"/>
    <mergeCell ref="TNI2:TNL2"/>
    <mergeCell ref="TNM2:TNP2"/>
    <mergeCell ref="TNQ2:TNT2"/>
    <mergeCell ref="TNU2:TNX2"/>
    <mergeCell ref="TNY2:TOB2"/>
    <mergeCell ref="TOC2:TOF2"/>
    <mergeCell ref="TMK2:TMN2"/>
    <mergeCell ref="TMO2:TMR2"/>
    <mergeCell ref="TMS2:TMV2"/>
    <mergeCell ref="TMW2:TMZ2"/>
    <mergeCell ref="TNA2:TND2"/>
    <mergeCell ref="TNE2:TNH2"/>
    <mergeCell ref="TLM2:TLP2"/>
    <mergeCell ref="TLQ2:TLT2"/>
    <mergeCell ref="TLU2:TLX2"/>
    <mergeCell ref="TLY2:TMB2"/>
    <mergeCell ref="TMC2:TMF2"/>
    <mergeCell ref="TMG2:TMJ2"/>
    <mergeCell ref="TKO2:TKR2"/>
    <mergeCell ref="TKS2:TKV2"/>
    <mergeCell ref="TKW2:TKZ2"/>
    <mergeCell ref="TLA2:TLD2"/>
    <mergeCell ref="TLE2:TLH2"/>
    <mergeCell ref="TLI2:TLL2"/>
    <mergeCell ref="TJQ2:TJT2"/>
    <mergeCell ref="TJU2:TJX2"/>
    <mergeCell ref="TJY2:TKB2"/>
    <mergeCell ref="TKC2:TKF2"/>
    <mergeCell ref="TKG2:TKJ2"/>
    <mergeCell ref="TKK2:TKN2"/>
    <mergeCell ref="TIS2:TIV2"/>
    <mergeCell ref="TIW2:TIZ2"/>
    <mergeCell ref="TJA2:TJD2"/>
    <mergeCell ref="TJE2:TJH2"/>
    <mergeCell ref="TJI2:TJL2"/>
    <mergeCell ref="TJM2:TJP2"/>
    <mergeCell ref="THU2:THX2"/>
    <mergeCell ref="THY2:TIB2"/>
    <mergeCell ref="TIC2:TIF2"/>
    <mergeCell ref="TIG2:TIJ2"/>
    <mergeCell ref="TIK2:TIN2"/>
    <mergeCell ref="TIO2:TIR2"/>
    <mergeCell ref="TGW2:TGZ2"/>
    <mergeCell ref="THA2:THD2"/>
    <mergeCell ref="THE2:THH2"/>
    <mergeCell ref="THI2:THL2"/>
    <mergeCell ref="THM2:THP2"/>
    <mergeCell ref="THQ2:THT2"/>
    <mergeCell ref="TFY2:TGB2"/>
    <mergeCell ref="TGC2:TGF2"/>
    <mergeCell ref="TGG2:TGJ2"/>
    <mergeCell ref="TGK2:TGN2"/>
    <mergeCell ref="TGO2:TGR2"/>
    <mergeCell ref="TGS2:TGV2"/>
    <mergeCell ref="TFA2:TFD2"/>
    <mergeCell ref="TFE2:TFH2"/>
    <mergeCell ref="TFI2:TFL2"/>
    <mergeCell ref="TFM2:TFP2"/>
    <mergeCell ref="TFQ2:TFT2"/>
    <mergeCell ref="TFU2:TFX2"/>
    <mergeCell ref="TEC2:TEF2"/>
    <mergeCell ref="TEG2:TEJ2"/>
    <mergeCell ref="TEK2:TEN2"/>
    <mergeCell ref="TEO2:TER2"/>
    <mergeCell ref="TES2:TEV2"/>
    <mergeCell ref="TEW2:TEZ2"/>
    <mergeCell ref="TDE2:TDH2"/>
    <mergeCell ref="TDI2:TDL2"/>
    <mergeCell ref="TDM2:TDP2"/>
    <mergeCell ref="TDQ2:TDT2"/>
    <mergeCell ref="TDU2:TDX2"/>
    <mergeCell ref="TDY2:TEB2"/>
    <mergeCell ref="TCG2:TCJ2"/>
    <mergeCell ref="TCK2:TCN2"/>
    <mergeCell ref="TCO2:TCR2"/>
    <mergeCell ref="TCS2:TCV2"/>
    <mergeCell ref="TCW2:TCZ2"/>
    <mergeCell ref="TDA2:TDD2"/>
    <mergeCell ref="TBI2:TBL2"/>
    <mergeCell ref="TBM2:TBP2"/>
    <mergeCell ref="TBQ2:TBT2"/>
    <mergeCell ref="TBU2:TBX2"/>
    <mergeCell ref="TBY2:TCB2"/>
    <mergeCell ref="TCC2:TCF2"/>
    <mergeCell ref="TAK2:TAN2"/>
    <mergeCell ref="TAO2:TAR2"/>
    <mergeCell ref="TAS2:TAV2"/>
    <mergeCell ref="TAW2:TAZ2"/>
    <mergeCell ref="TBA2:TBD2"/>
    <mergeCell ref="TBE2:TBH2"/>
    <mergeCell ref="SZM2:SZP2"/>
    <mergeCell ref="SZQ2:SZT2"/>
    <mergeCell ref="SZU2:SZX2"/>
    <mergeCell ref="SZY2:TAB2"/>
    <mergeCell ref="TAC2:TAF2"/>
    <mergeCell ref="TAG2:TAJ2"/>
    <mergeCell ref="SYO2:SYR2"/>
    <mergeCell ref="SYS2:SYV2"/>
    <mergeCell ref="SYW2:SYZ2"/>
    <mergeCell ref="SZA2:SZD2"/>
    <mergeCell ref="SZE2:SZH2"/>
    <mergeCell ref="SZI2:SZL2"/>
    <mergeCell ref="SXQ2:SXT2"/>
    <mergeCell ref="SXU2:SXX2"/>
    <mergeCell ref="SXY2:SYB2"/>
    <mergeCell ref="SYC2:SYF2"/>
    <mergeCell ref="SYG2:SYJ2"/>
    <mergeCell ref="SYK2:SYN2"/>
    <mergeCell ref="SWS2:SWV2"/>
    <mergeCell ref="SWW2:SWZ2"/>
    <mergeCell ref="SXA2:SXD2"/>
    <mergeCell ref="SXE2:SXH2"/>
    <mergeCell ref="SXI2:SXL2"/>
    <mergeCell ref="SXM2:SXP2"/>
    <mergeCell ref="SVU2:SVX2"/>
    <mergeCell ref="SVY2:SWB2"/>
    <mergeCell ref="SWC2:SWF2"/>
    <mergeCell ref="SWG2:SWJ2"/>
    <mergeCell ref="SWK2:SWN2"/>
    <mergeCell ref="SWO2:SWR2"/>
    <mergeCell ref="SUW2:SUZ2"/>
    <mergeCell ref="SVA2:SVD2"/>
    <mergeCell ref="SVE2:SVH2"/>
    <mergeCell ref="SVI2:SVL2"/>
    <mergeCell ref="SVM2:SVP2"/>
    <mergeCell ref="SVQ2:SVT2"/>
    <mergeCell ref="STY2:SUB2"/>
    <mergeCell ref="SUC2:SUF2"/>
    <mergeCell ref="SUG2:SUJ2"/>
    <mergeCell ref="SUK2:SUN2"/>
    <mergeCell ref="SUO2:SUR2"/>
    <mergeCell ref="SUS2:SUV2"/>
    <mergeCell ref="STA2:STD2"/>
    <mergeCell ref="STE2:STH2"/>
    <mergeCell ref="STI2:STL2"/>
    <mergeCell ref="STM2:STP2"/>
    <mergeCell ref="STQ2:STT2"/>
    <mergeCell ref="STU2:STX2"/>
    <mergeCell ref="SSC2:SSF2"/>
    <mergeCell ref="SSG2:SSJ2"/>
    <mergeCell ref="SSK2:SSN2"/>
    <mergeCell ref="SSO2:SSR2"/>
    <mergeCell ref="SSS2:SSV2"/>
    <mergeCell ref="SSW2:SSZ2"/>
    <mergeCell ref="SRE2:SRH2"/>
    <mergeCell ref="SRI2:SRL2"/>
    <mergeCell ref="SRM2:SRP2"/>
    <mergeCell ref="SRQ2:SRT2"/>
    <mergeCell ref="SRU2:SRX2"/>
    <mergeCell ref="SRY2:SSB2"/>
    <mergeCell ref="SQG2:SQJ2"/>
    <mergeCell ref="SQK2:SQN2"/>
    <mergeCell ref="SQO2:SQR2"/>
    <mergeCell ref="SQS2:SQV2"/>
    <mergeCell ref="SQW2:SQZ2"/>
    <mergeCell ref="SRA2:SRD2"/>
    <mergeCell ref="SPI2:SPL2"/>
    <mergeCell ref="SPM2:SPP2"/>
    <mergeCell ref="SPQ2:SPT2"/>
    <mergeCell ref="SPU2:SPX2"/>
    <mergeCell ref="SPY2:SQB2"/>
    <mergeCell ref="SQC2:SQF2"/>
    <mergeCell ref="SOK2:SON2"/>
    <mergeCell ref="SOO2:SOR2"/>
    <mergeCell ref="SOS2:SOV2"/>
    <mergeCell ref="SOW2:SOZ2"/>
    <mergeCell ref="SPA2:SPD2"/>
    <mergeCell ref="SPE2:SPH2"/>
    <mergeCell ref="SNM2:SNP2"/>
    <mergeCell ref="SNQ2:SNT2"/>
    <mergeCell ref="SNU2:SNX2"/>
    <mergeCell ref="SNY2:SOB2"/>
    <mergeCell ref="SOC2:SOF2"/>
    <mergeCell ref="SOG2:SOJ2"/>
    <mergeCell ref="SMO2:SMR2"/>
    <mergeCell ref="SMS2:SMV2"/>
    <mergeCell ref="SMW2:SMZ2"/>
    <mergeCell ref="SNA2:SND2"/>
    <mergeCell ref="SNE2:SNH2"/>
    <mergeCell ref="SNI2:SNL2"/>
    <mergeCell ref="SLQ2:SLT2"/>
    <mergeCell ref="SLU2:SLX2"/>
    <mergeCell ref="SLY2:SMB2"/>
    <mergeCell ref="SMC2:SMF2"/>
    <mergeCell ref="SMG2:SMJ2"/>
    <mergeCell ref="SMK2:SMN2"/>
    <mergeCell ref="SKS2:SKV2"/>
    <mergeCell ref="SKW2:SKZ2"/>
    <mergeCell ref="SLA2:SLD2"/>
    <mergeCell ref="SLE2:SLH2"/>
    <mergeCell ref="SLI2:SLL2"/>
    <mergeCell ref="SLM2:SLP2"/>
    <mergeCell ref="SJU2:SJX2"/>
    <mergeCell ref="SJY2:SKB2"/>
    <mergeCell ref="SKC2:SKF2"/>
    <mergeCell ref="SKG2:SKJ2"/>
    <mergeCell ref="SKK2:SKN2"/>
    <mergeCell ref="SKO2:SKR2"/>
    <mergeCell ref="SIW2:SIZ2"/>
    <mergeCell ref="SJA2:SJD2"/>
    <mergeCell ref="SJE2:SJH2"/>
    <mergeCell ref="SJI2:SJL2"/>
    <mergeCell ref="SJM2:SJP2"/>
    <mergeCell ref="SJQ2:SJT2"/>
    <mergeCell ref="SHY2:SIB2"/>
    <mergeCell ref="SIC2:SIF2"/>
    <mergeCell ref="SIG2:SIJ2"/>
    <mergeCell ref="SIK2:SIN2"/>
    <mergeCell ref="SIO2:SIR2"/>
    <mergeCell ref="SIS2:SIV2"/>
    <mergeCell ref="SHA2:SHD2"/>
    <mergeCell ref="SHE2:SHH2"/>
    <mergeCell ref="SHI2:SHL2"/>
    <mergeCell ref="SHM2:SHP2"/>
    <mergeCell ref="SHQ2:SHT2"/>
    <mergeCell ref="SHU2:SHX2"/>
    <mergeCell ref="SGC2:SGF2"/>
    <mergeCell ref="SGG2:SGJ2"/>
    <mergeCell ref="SGK2:SGN2"/>
    <mergeCell ref="SGO2:SGR2"/>
    <mergeCell ref="SGS2:SGV2"/>
    <mergeCell ref="SGW2:SGZ2"/>
    <mergeCell ref="SFE2:SFH2"/>
    <mergeCell ref="SFI2:SFL2"/>
    <mergeCell ref="SFM2:SFP2"/>
    <mergeCell ref="SFQ2:SFT2"/>
    <mergeCell ref="SFU2:SFX2"/>
    <mergeCell ref="SFY2:SGB2"/>
    <mergeCell ref="SEG2:SEJ2"/>
    <mergeCell ref="SEK2:SEN2"/>
    <mergeCell ref="SEO2:SER2"/>
    <mergeCell ref="SES2:SEV2"/>
    <mergeCell ref="SEW2:SEZ2"/>
    <mergeCell ref="SFA2:SFD2"/>
    <mergeCell ref="SDI2:SDL2"/>
    <mergeCell ref="SDM2:SDP2"/>
    <mergeCell ref="SDQ2:SDT2"/>
    <mergeCell ref="SDU2:SDX2"/>
    <mergeCell ref="SDY2:SEB2"/>
    <mergeCell ref="SEC2:SEF2"/>
    <mergeCell ref="SCK2:SCN2"/>
    <mergeCell ref="SCO2:SCR2"/>
    <mergeCell ref="SCS2:SCV2"/>
    <mergeCell ref="SCW2:SCZ2"/>
    <mergeCell ref="SDA2:SDD2"/>
    <mergeCell ref="SDE2:SDH2"/>
    <mergeCell ref="SBM2:SBP2"/>
    <mergeCell ref="SBQ2:SBT2"/>
    <mergeCell ref="SBU2:SBX2"/>
    <mergeCell ref="SBY2:SCB2"/>
    <mergeCell ref="SCC2:SCF2"/>
    <mergeCell ref="SCG2:SCJ2"/>
    <mergeCell ref="SAO2:SAR2"/>
    <mergeCell ref="SAS2:SAV2"/>
    <mergeCell ref="SAW2:SAZ2"/>
    <mergeCell ref="SBA2:SBD2"/>
    <mergeCell ref="SBE2:SBH2"/>
    <mergeCell ref="SBI2:SBL2"/>
    <mergeCell ref="RZQ2:RZT2"/>
    <mergeCell ref="RZU2:RZX2"/>
    <mergeCell ref="RZY2:SAB2"/>
    <mergeCell ref="SAC2:SAF2"/>
    <mergeCell ref="SAG2:SAJ2"/>
    <mergeCell ref="SAK2:SAN2"/>
    <mergeCell ref="RYS2:RYV2"/>
    <mergeCell ref="RYW2:RYZ2"/>
    <mergeCell ref="RZA2:RZD2"/>
    <mergeCell ref="RZE2:RZH2"/>
    <mergeCell ref="RZI2:RZL2"/>
    <mergeCell ref="RZM2:RZP2"/>
    <mergeCell ref="RXU2:RXX2"/>
    <mergeCell ref="RXY2:RYB2"/>
    <mergeCell ref="RYC2:RYF2"/>
    <mergeCell ref="RYG2:RYJ2"/>
    <mergeCell ref="RYK2:RYN2"/>
    <mergeCell ref="RYO2:RYR2"/>
    <mergeCell ref="RWW2:RWZ2"/>
    <mergeCell ref="RXA2:RXD2"/>
    <mergeCell ref="RXE2:RXH2"/>
    <mergeCell ref="RXI2:RXL2"/>
    <mergeCell ref="RXM2:RXP2"/>
    <mergeCell ref="RXQ2:RXT2"/>
    <mergeCell ref="RVY2:RWB2"/>
    <mergeCell ref="RWC2:RWF2"/>
    <mergeCell ref="RWG2:RWJ2"/>
    <mergeCell ref="RWK2:RWN2"/>
    <mergeCell ref="RWO2:RWR2"/>
    <mergeCell ref="RWS2:RWV2"/>
    <mergeCell ref="RVA2:RVD2"/>
    <mergeCell ref="RVE2:RVH2"/>
    <mergeCell ref="RVI2:RVL2"/>
    <mergeCell ref="RVM2:RVP2"/>
    <mergeCell ref="RVQ2:RVT2"/>
    <mergeCell ref="RVU2:RVX2"/>
    <mergeCell ref="RUC2:RUF2"/>
    <mergeCell ref="RUG2:RUJ2"/>
    <mergeCell ref="RUK2:RUN2"/>
    <mergeCell ref="RUO2:RUR2"/>
    <mergeCell ref="RUS2:RUV2"/>
    <mergeCell ref="RUW2:RUZ2"/>
    <mergeCell ref="RTE2:RTH2"/>
    <mergeCell ref="RTI2:RTL2"/>
    <mergeCell ref="RTM2:RTP2"/>
    <mergeCell ref="RTQ2:RTT2"/>
    <mergeCell ref="RTU2:RTX2"/>
    <mergeCell ref="RTY2:RUB2"/>
    <mergeCell ref="RSG2:RSJ2"/>
    <mergeCell ref="RSK2:RSN2"/>
    <mergeCell ref="RSO2:RSR2"/>
    <mergeCell ref="RSS2:RSV2"/>
    <mergeCell ref="RSW2:RSZ2"/>
    <mergeCell ref="RTA2:RTD2"/>
    <mergeCell ref="RRI2:RRL2"/>
    <mergeCell ref="RRM2:RRP2"/>
    <mergeCell ref="RRQ2:RRT2"/>
    <mergeCell ref="RRU2:RRX2"/>
    <mergeCell ref="RRY2:RSB2"/>
    <mergeCell ref="RSC2:RSF2"/>
    <mergeCell ref="RQK2:RQN2"/>
    <mergeCell ref="RQO2:RQR2"/>
    <mergeCell ref="RQS2:RQV2"/>
    <mergeCell ref="RQW2:RQZ2"/>
    <mergeCell ref="RRA2:RRD2"/>
    <mergeCell ref="RRE2:RRH2"/>
    <mergeCell ref="RPM2:RPP2"/>
    <mergeCell ref="RPQ2:RPT2"/>
    <mergeCell ref="RPU2:RPX2"/>
    <mergeCell ref="RPY2:RQB2"/>
    <mergeCell ref="RQC2:RQF2"/>
    <mergeCell ref="RQG2:RQJ2"/>
    <mergeCell ref="ROO2:ROR2"/>
    <mergeCell ref="ROS2:ROV2"/>
    <mergeCell ref="ROW2:ROZ2"/>
    <mergeCell ref="RPA2:RPD2"/>
    <mergeCell ref="RPE2:RPH2"/>
    <mergeCell ref="RPI2:RPL2"/>
    <mergeCell ref="RNQ2:RNT2"/>
    <mergeCell ref="RNU2:RNX2"/>
    <mergeCell ref="RNY2:ROB2"/>
    <mergeCell ref="ROC2:ROF2"/>
    <mergeCell ref="ROG2:ROJ2"/>
    <mergeCell ref="ROK2:RON2"/>
    <mergeCell ref="RMS2:RMV2"/>
    <mergeCell ref="RMW2:RMZ2"/>
    <mergeCell ref="RNA2:RND2"/>
    <mergeCell ref="RNE2:RNH2"/>
    <mergeCell ref="RNI2:RNL2"/>
    <mergeCell ref="RNM2:RNP2"/>
    <mergeCell ref="RLU2:RLX2"/>
    <mergeCell ref="RLY2:RMB2"/>
    <mergeCell ref="RMC2:RMF2"/>
    <mergeCell ref="RMG2:RMJ2"/>
    <mergeCell ref="RMK2:RMN2"/>
    <mergeCell ref="RMO2:RMR2"/>
    <mergeCell ref="RKW2:RKZ2"/>
    <mergeCell ref="RLA2:RLD2"/>
    <mergeCell ref="RLE2:RLH2"/>
    <mergeCell ref="RLI2:RLL2"/>
    <mergeCell ref="RLM2:RLP2"/>
    <mergeCell ref="RLQ2:RLT2"/>
    <mergeCell ref="RJY2:RKB2"/>
    <mergeCell ref="RKC2:RKF2"/>
    <mergeCell ref="RKG2:RKJ2"/>
    <mergeCell ref="RKK2:RKN2"/>
    <mergeCell ref="RKO2:RKR2"/>
    <mergeCell ref="RKS2:RKV2"/>
    <mergeCell ref="RJA2:RJD2"/>
    <mergeCell ref="RJE2:RJH2"/>
    <mergeCell ref="RJI2:RJL2"/>
    <mergeCell ref="RJM2:RJP2"/>
    <mergeCell ref="RJQ2:RJT2"/>
    <mergeCell ref="RJU2:RJX2"/>
    <mergeCell ref="RIC2:RIF2"/>
    <mergeCell ref="RIG2:RIJ2"/>
    <mergeCell ref="RIK2:RIN2"/>
    <mergeCell ref="RIO2:RIR2"/>
    <mergeCell ref="RIS2:RIV2"/>
    <mergeCell ref="RIW2:RIZ2"/>
    <mergeCell ref="RHE2:RHH2"/>
    <mergeCell ref="RHI2:RHL2"/>
    <mergeCell ref="RHM2:RHP2"/>
    <mergeCell ref="RHQ2:RHT2"/>
    <mergeCell ref="RHU2:RHX2"/>
    <mergeCell ref="RHY2:RIB2"/>
    <mergeCell ref="RGG2:RGJ2"/>
    <mergeCell ref="RGK2:RGN2"/>
    <mergeCell ref="RGO2:RGR2"/>
    <mergeCell ref="RGS2:RGV2"/>
    <mergeCell ref="RGW2:RGZ2"/>
    <mergeCell ref="RHA2:RHD2"/>
    <mergeCell ref="RFI2:RFL2"/>
    <mergeCell ref="RFM2:RFP2"/>
    <mergeCell ref="RFQ2:RFT2"/>
    <mergeCell ref="RFU2:RFX2"/>
    <mergeCell ref="RFY2:RGB2"/>
    <mergeCell ref="RGC2:RGF2"/>
    <mergeCell ref="REK2:REN2"/>
    <mergeCell ref="REO2:RER2"/>
    <mergeCell ref="RES2:REV2"/>
    <mergeCell ref="REW2:REZ2"/>
    <mergeCell ref="RFA2:RFD2"/>
    <mergeCell ref="RFE2:RFH2"/>
    <mergeCell ref="RDM2:RDP2"/>
    <mergeCell ref="RDQ2:RDT2"/>
    <mergeCell ref="RDU2:RDX2"/>
    <mergeCell ref="RDY2:REB2"/>
    <mergeCell ref="REC2:REF2"/>
    <mergeCell ref="REG2:REJ2"/>
    <mergeCell ref="RCO2:RCR2"/>
    <mergeCell ref="RCS2:RCV2"/>
    <mergeCell ref="RCW2:RCZ2"/>
    <mergeCell ref="RDA2:RDD2"/>
    <mergeCell ref="RDE2:RDH2"/>
    <mergeCell ref="RDI2:RDL2"/>
    <mergeCell ref="RBQ2:RBT2"/>
    <mergeCell ref="RBU2:RBX2"/>
    <mergeCell ref="RBY2:RCB2"/>
    <mergeCell ref="RCC2:RCF2"/>
    <mergeCell ref="RCG2:RCJ2"/>
    <mergeCell ref="RCK2:RCN2"/>
    <mergeCell ref="RAS2:RAV2"/>
    <mergeCell ref="RAW2:RAZ2"/>
    <mergeCell ref="RBA2:RBD2"/>
    <mergeCell ref="RBE2:RBH2"/>
    <mergeCell ref="RBI2:RBL2"/>
    <mergeCell ref="RBM2:RBP2"/>
    <mergeCell ref="QZU2:QZX2"/>
    <mergeCell ref="QZY2:RAB2"/>
    <mergeCell ref="RAC2:RAF2"/>
    <mergeCell ref="RAG2:RAJ2"/>
    <mergeCell ref="RAK2:RAN2"/>
    <mergeCell ref="RAO2:RAR2"/>
    <mergeCell ref="QYW2:QYZ2"/>
    <mergeCell ref="QZA2:QZD2"/>
    <mergeCell ref="QZE2:QZH2"/>
    <mergeCell ref="QZI2:QZL2"/>
    <mergeCell ref="QZM2:QZP2"/>
    <mergeCell ref="QZQ2:QZT2"/>
    <mergeCell ref="QXY2:QYB2"/>
    <mergeCell ref="QYC2:QYF2"/>
    <mergeCell ref="QYG2:QYJ2"/>
    <mergeCell ref="QYK2:QYN2"/>
    <mergeCell ref="QYO2:QYR2"/>
    <mergeCell ref="QYS2:QYV2"/>
    <mergeCell ref="QXA2:QXD2"/>
    <mergeCell ref="QXE2:QXH2"/>
    <mergeCell ref="QXI2:QXL2"/>
    <mergeCell ref="QXM2:QXP2"/>
    <mergeCell ref="QXQ2:QXT2"/>
    <mergeCell ref="QXU2:QXX2"/>
    <mergeCell ref="QWC2:QWF2"/>
    <mergeCell ref="QWG2:QWJ2"/>
    <mergeCell ref="QWK2:QWN2"/>
    <mergeCell ref="QWO2:QWR2"/>
    <mergeCell ref="QWS2:QWV2"/>
    <mergeCell ref="QWW2:QWZ2"/>
    <mergeCell ref="QVE2:QVH2"/>
    <mergeCell ref="QVI2:QVL2"/>
    <mergeCell ref="QVM2:QVP2"/>
    <mergeCell ref="QVQ2:QVT2"/>
    <mergeCell ref="QVU2:QVX2"/>
    <mergeCell ref="QVY2:QWB2"/>
    <mergeCell ref="QUG2:QUJ2"/>
    <mergeCell ref="QUK2:QUN2"/>
    <mergeCell ref="QUO2:QUR2"/>
    <mergeCell ref="QUS2:QUV2"/>
    <mergeCell ref="QUW2:QUZ2"/>
    <mergeCell ref="QVA2:QVD2"/>
    <mergeCell ref="QTI2:QTL2"/>
    <mergeCell ref="QTM2:QTP2"/>
    <mergeCell ref="QTQ2:QTT2"/>
    <mergeCell ref="QTU2:QTX2"/>
    <mergeCell ref="QTY2:QUB2"/>
    <mergeCell ref="QUC2:QUF2"/>
    <mergeCell ref="QSK2:QSN2"/>
    <mergeCell ref="QSO2:QSR2"/>
    <mergeCell ref="QSS2:QSV2"/>
    <mergeCell ref="QSW2:QSZ2"/>
    <mergeCell ref="QTA2:QTD2"/>
    <mergeCell ref="QTE2:QTH2"/>
    <mergeCell ref="QRM2:QRP2"/>
    <mergeCell ref="QRQ2:QRT2"/>
    <mergeCell ref="QRU2:QRX2"/>
    <mergeCell ref="QRY2:QSB2"/>
    <mergeCell ref="QSC2:QSF2"/>
    <mergeCell ref="QSG2:QSJ2"/>
    <mergeCell ref="QQO2:QQR2"/>
    <mergeCell ref="QQS2:QQV2"/>
    <mergeCell ref="QQW2:QQZ2"/>
    <mergeCell ref="QRA2:QRD2"/>
    <mergeCell ref="QRE2:QRH2"/>
    <mergeCell ref="QRI2:QRL2"/>
    <mergeCell ref="QPQ2:QPT2"/>
    <mergeCell ref="QPU2:QPX2"/>
    <mergeCell ref="QPY2:QQB2"/>
    <mergeCell ref="QQC2:QQF2"/>
    <mergeCell ref="QQG2:QQJ2"/>
    <mergeCell ref="QQK2:QQN2"/>
    <mergeCell ref="QOS2:QOV2"/>
    <mergeCell ref="QOW2:QOZ2"/>
    <mergeCell ref="QPA2:QPD2"/>
    <mergeCell ref="QPE2:QPH2"/>
    <mergeCell ref="QPI2:QPL2"/>
    <mergeCell ref="QPM2:QPP2"/>
    <mergeCell ref="QNU2:QNX2"/>
    <mergeCell ref="QNY2:QOB2"/>
    <mergeCell ref="QOC2:QOF2"/>
    <mergeCell ref="QOG2:QOJ2"/>
    <mergeCell ref="QOK2:QON2"/>
    <mergeCell ref="QOO2:QOR2"/>
    <mergeCell ref="QMW2:QMZ2"/>
    <mergeCell ref="QNA2:QND2"/>
    <mergeCell ref="QNE2:QNH2"/>
    <mergeCell ref="QNI2:QNL2"/>
    <mergeCell ref="QNM2:QNP2"/>
    <mergeCell ref="QNQ2:QNT2"/>
    <mergeCell ref="QLY2:QMB2"/>
    <mergeCell ref="QMC2:QMF2"/>
    <mergeCell ref="QMG2:QMJ2"/>
    <mergeCell ref="QMK2:QMN2"/>
    <mergeCell ref="QMO2:QMR2"/>
    <mergeCell ref="QMS2:QMV2"/>
    <mergeCell ref="QLA2:QLD2"/>
    <mergeCell ref="QLE2:QLH2"/>
    <mergeCell ref="QLI2:QLL2"/>
    <mergeCell ref="QLM2:QLP2"/>
    <mergeCell ref="QLQ2:QLT2"/>
    <mergeCell ref="QLU2:QLX2"/>
    <mergeCell ref="QKC2:QKF2"/>
    <mergeCell ref="QKG2:QKJ2"/>
    <mergeCell ref="QKK2:QKN2"/>
    <mergeCell ref="QKO2:QKR2"/>
    <mergeCell ref="QKS2:QKV2"/>
    <mergeCell ref="QKW2:QKZ2"/>
    <mergeCell ref="QJE2:QJH2"/>
    <mergeCell ref="QJI2:QJL2"/>
    <mergeCell ref="QJM2:QJP2"/>
    <mergeCell ref="QJQ2:QJT2"/>
    <mergeCell ref="QJU2:QJX2"/>
    <mergeCell ref="QJY2:QKB2"/>
    <mergeCell ref="QIG2:QIJ2"/>
    <mergeCell ref="QIK2:QIN2"/>
    <mergeCell ref="QIO2:QIR2"/>
    <mergeCell ref="QIS2:QIV2"/>
    <mergeCell ref="QIW2:QIZ2"/>
    <mergeCell ref="QJA2:QJD2"/>
    <mergeCell ref="QHI2:QHL2"/>
    <mergeCell ref="QHM2:QHP2"/>
    <mergeCell ref="QHQ2:QHT2"/>
    <mergeCell ref="QHU2:QHX2"/>
    <mergeCell ref="QHY2:QIB2"/>
    <mergeCell ref="QIC2:QIF2"/>
    <mergeCell ref="QGK2:QGN2"/>
    <mergeCell ref="QGO2:QGR2"/>
    <mergeCell ref="QGS2:QGV2"/>
    <mergeCell ref="QGW2:QGZ2"/>
    <mergeCell ref="QHA2:QHD2"/>
    <mergeCell ref="QHE2:QHH2"/>
    <mergeCell ref="QFM2:QFP2"/>
    <mergeCell ref="QFQ2:QFT2"/>
    <mergeCell ref="QFU2:QFX2"/>
    <mergeCell ref="QFY2:QGB2"/>
    <mergeCell ref="QGC2:QGF2"/>
    <mergeCell ref="QGG2:QGJ2"/>
    <mergeCell ref="QEO2:QER2"/>
    <mergeCell ref="QES2:QEV2"/>
    <mergeCell ref="QEW2:QEZ2"/>
    <mergeCell ref="QFA2:QFD2"/>
    <mergeCell ref="QFE2:QFH2"/>
    <mergeCell ref="QFI2:QFL2"/>
    <mergeCell ref="QDQ2:QDT2"/>
    <mergeCell ref="QDU2:QDX2"/>
    <mergeCell ref="QDY2:QEB2"/>
    <mergeCell ref="QEC2:QEF2"/>
    <mergeCell ref="QEG2:QEJ2"/>
    <mergeCell ref="QEK2:QEN2"/>
    <mergeCell ref="QCS2:QCV2"/>
    <mergeCell ref="QCW2:QCZ2"/>
    <mergeCell ref="QDA2:QDD2"/>
    <mergeCell ref="QDE2:QDH2"/>
    <mergeCell ref="QDI2:QDL2"/>
    <mergeCell ref="QDM2:QDP2"/>
    <mergeCell ref="QBU2:QBX2"/>
    <mergeCell ref="QBY2:QCB2"/>
    <mergeCell ref="QCC2:QCF2"/>
    <mergeCell ref="QCG2:QCJ2"/>
    <mergeCell ref="QCK2:QCN2"/>
    <mergeCell ref="QCO2:QCR2"/>
    <mergeCell ref="QAW2:QAZ2"/>
    <mergeCell ref="QBA2:QBD2"/>
    <mergeCell ref="QBE2:QBH2"/>
    <mergeCell ref="QBI2:QBL2"/>
    <mergeCell ref="QBM2:QBP2"/>
    <mergeCell ref="QBQ2:QBT2"/>
    <mergeCell ref="PZY2:QAB2"/>
    <mergeCell ref="QAC2:QAF2"/>
    <mergeCell ref="QAG2:QAJ2"/>
    <mergeCell ref="QAK2:QAN2"/>
    <mergeCell ref="QAO2:QAR2"/>
    <mergeCell ref="QAS2:QAV2"/>
    <mergeCell ref="PZA2:PZD2"/>
    <mergeCell ref="PZE2:PZH2"/>
    <mergeCell ref="PZI2:PZL2"/>
    <mergeCell ref="PZM2:PZP2"/>
    <mergeCell ref="PZQ2:PZT2"/>
    <mergeCell ref="PZU2:PZX2"/>
    <mergeCell ref="PYC2:PYF2"/>
    <mergeCell ref="PYG2:PYJ2"/>
    <mergeCell ref="PYK2:PYN2"/>
    <mergeCell ref="PYO2:PYR2"/>
    <mergeCell ref="PYS2:PYV2"/>
    <mergeCell ref="PYW2:PYZ2"/>
    <mergeCell ref="PXE2:PXH2"/>
    <mergeCell ref="PXI2:PXL2"/>
    <mergeCell ref="PXM2:PXP2"/>
    <mergeCell ref="PXQ2:PXT2"/>
    <mergeCell ref="PXU2:PXX2"/>
    <mergeCell ref="PXY2:PYB2"/>
    <mergeCell ref="PWG2:PWJ2"/>
    <mergeCell ref="PWK2:PWN2"/>
    <mergeCell ref="PWO2:PWR2"/>
    <mergeCell ref="PWS2:PWV2"/>
    <mergeCell ref="PWW2:PWZ2"/>
    <mergeCell ref="PXA2:PXD2"/>
    <mergeCell ref="PVI2:PVL2"/>
    <mergeCell ref="PVM2:PVP2"/>
    <mergeCell ref="PVQ2:PVT2"/>
    <mergeCell ref="PVU2:PVX2"/>
    <mergeCell ref="PVY2:PWB2"/>
    <mergeCell ref="PWC2:PWF2"/>
    <mergeCell ref="PUK2:PUN2"/>
    <mergeCell ref="PUO2:PUR2"/>
    <mergeCell ref="PUS2:PUV2"/>
    <mergeCell ref="PUW2:PUZ2"/>
    <mergeCell ref="PVA2:PVD2"/>
    <mergeCell ref="PVE2:PVH2"/>
    <mergeCell ref="PTM2:PTP2"/>
    <mergeCell ref="PTQ2:PTT2"/>
    <mergeCell ref="PTU2:PTX2"/>
    <mergeCell ref="PTY2:PUB2"/>
    <mergeCell ref="PUC2:PUF2"/>
    <mergeCell ref="PUG2:PUJ2"/>
    <mergeCell ref="PSO2:PSR2"/>
    <mergeCell ref="PSS2:PSV2"/>
    <mergeCell ref="PSW2:PSZ2"/>
    <mergeCell ref="PTA2:PTD2"/>
    <mergeCell ref="PTE2:PTH2"/>
    <mergeCell ref="PTI2:PTL2"/>
    <mergeCell ref="PRQ2:PRT2"/>
    <mergeCell ref="PRU2:PRX2"/>
    <mergeCell ref="PRY2:PSB2"/>
    <mergeCell ref="PSC2:PSF2"/>
    <mergeCell ref="PSG2:PSJ2"/>
    <mergeCell ref="PSK2:PSN2"/>
    <mergeCell ref="PQS2:PQV2"/>
    <mergeCell ref="PQW2:PQZ2"/>
    <mergeCell ref="PRA2:PRD2"/>
    <mergeCell ref="PRE2:PRH2"/>
    <mergeCell ref="PRI2:PRL2"/>
    <mergeCell ref="PRM2:PRP2"/>
    <mergeCell ref="PPU2:PPX2"/>
    <mergeCell ref="PPY2:PQB2"/>
    <mergeCell ref="PQC2:PQF2"/>
    <mergeCell ref="PQG2:PQJ2"/>
    <mergeCell ref="PQK2:PQN2"/>
    <mergeCell ref="PQO2:PQR2"/>
    <mergeCell ref="POW2:POZ2"/>
    <mergeCell ref="PPA2:PPD2"/>
    <mergeCell ref="PPE2:PPH2"/>
    <mergeCell ref="PPI2:PPL2"/>
    <mergeCell ref="PPM2:PPP2"/>
    <mergeCell ref="PPQ2:PPT2"/>
    <mergeCell ref="PNY2:POB2"/>
    <mergeCell ref="POC2:POF2"/>
    <mergeCell ref="POG2:POJ2"/>
    <mergeCell ref="POK2:PON2"/>
    <mergeCell ref="POO2:POR2"/>
    <mergeCell ref="POS2:POV2"/>
    <mergeCell ref="PNA2:PND2"/>
    <mergeCell ref="PNE2:PNH2"/>
    <mergeCell ref="PNI2:PNL2"/>
    <mergeCell ref="PNM2:PNP2"/>
    <mergeCell ref="PNQ2:PNT2"/>
    <mergeCell ref="PNU2:PNX2"/>
    <mergeCell ref="PMC2:PMF2"/>
    <mergeCell ref="PMG2:PMJ2"/>
    <mergeCell ref="PMK2:PMN2"/>
    <mergeCell ref="PMO2:PMR2"/>
    <mergeCell ref="PMS2:PMV2"/>
    <mergeCell ref="PMW2:PMZ2"/>
    <mergeCell ref="PLE2:PLH2"/>
    <mergeCell ref="PLI2:PLL2"/>
    <mergeCell ref="PLM2:PLP2"/>
    <mergeCell ref="PLQ2:PLT2"/>
    <mergeCell ref="PLU2:PLX2"/>
    <mergeCell ref="PLY2:PMB2"/>
    <mergeCell ref="PKG2:PKJ2"/>
    <mergeCell ref="PKK2:PKN2"/>
    <mergeCell ref="PKO2:PKR2"/>
    <mergeCell ref="PKS2:PKV2"/>
    <mergeCell ref="PKW2:PKZ2"/>
    <mergeCell ref="PLA2:PLD2"/>
    <mergeCell ref="PJI2:PJL2"/>
    <mergeCell ref="PJM2:PJP2"/>
    <mergeCell ref="PJQ2:PJT2"/>
    <mergeCell ref="PJU2:PJX2"/>
    <mergeCell ref="PJY2:PKB2"/>
    <mergeCell ref="PKC2:PKF2"/>
    <mergeCell ref="PIK2:PIN2"/>
    <mergeCell ref="PIO2:PIR2"/>
    <mergeCell ref="PIS2:PIV2"/>
    <mergeCell ref="PIW2:PIZ2"/>
    <mergeCell ref="PJA2:PJD2"/>
    <mergeCell ref="PJE2:PJH2"/>
    <mergeCell ref="PHM2:PHP2"/>
    <mergeCell ref="PHQ2:PHT2"/>
    <mergeCell ref="PHU2:PHX2"/>
    <mergeCell ref="PHY2:PIB2"/>
    <mergeCell ref="PIC2:PIF2"/>
    <mergeCell ref="PIG2:PIJ2"/>
    <mergeCell ref="PGO2:PGR2"/>
    <mergeCell ref="PGS2:PGV2"/>
    <mergeCell ref="PGW2:PGZ2"/>
    <mergeCell ref="PHA2:PHD2"/>
    <mergeCell ref="PHE2:PHH2"/>
    <mergeCell ref="PHI2:PHL2"/>
    <mergeCell ref="PFQ2:PFT2"/>
    <mergeCell ref="PFU2:PFX2"/>
    <mergeCell ref="PFY2:PGB2"/>
    <mergeCell ref="PGC2:PGF2"/>
    <mergeCell ref="PGG2:PGJ2"/>
    <mergeCell ref="PGK2:PGN2"/>
    <mergeCell ref="PES2:PEV2"/>
    <mergeCell ref="PEW2:PEZ2"/>
    <mergeCell ref="PFA2:PFD2"/>
    <mergeCell ref="PFE2:PFH2"/>
    <mergeCell ref="PFI2:PFL2"/>
    <mergeCell ref="PFM2:PFP2"/>
    <mergeCell ref="PDU2:PDX2"/>
    <mergeCell ref="PDY2:PEB2"/>
    <mergeCell ref="PEC2:PEF2"/>
    <mergeCell ref="PEG2:PEJ2"/>
    <mergeCell ref="PEK2:PEN2"/>
    <mergeCell ref="PEO2:PER2"/>
    <mergeCell ref="PCW2:PCZ2"/>
    <mergeCell ref="PDA2:PDD2"/>
    <mergeCell ref="PDE2:PDH2"/>
    <mergeCell ref="PDI2:PDL2"/>
    <mergeCell ref="PDM2:PDP2"/>
    <mergeCell ref="PDQ2:PDT2"/>
    <mergeCell ref="PBY2:PCB2"/>
    <mergeCell ref="PCC2:PCF2"/>
    <mergeCell ref="PCG2:PCJ2"/>
    <mergeCell ref="PCK2:PCN2"/>
    <mergeCell ref="PCO2:PCR2"/>
    <mergeCell ref="PCS2:PCV2"/>
    <mergeCell ref="PBA2:PBD2"/>
    <mergeCell ref="PBE2:PBH2"/>
    <mergeCell ref="PBI2:PBL2"/>
    <mergeCell ref="PBM2:PBP2"/>
    <mergeCell ref="PBQ2:PBT2"/>
    <mergeCell ref="PBU2:PBX2"/>
    <mergeCell ref="PAC2:PAF2"/>
    <mergeCell ref="PAG2:PAJ2"/>
    <mergeCell ref="PAK2:PAN2"/>
    <mergeCell ref="PAO2:PAR2"/>
    <mergeCell ref="PAS2:PAV2"/>
    <mergeCell ref="PAW2:PAZ2"/>
    <mergeCell ref="OZE2:OZH2"/>
    <mergeCell ref="OZI2:OZL2"/>
    <mergeCell ref="OZM2:OZP2"/>
    <mergeCell ref="OZQ2:OZT2"/>
    <mergeCell ref="OZU2:OZX2"/>
    <mergeCell ref="OZY2:PAB2"/>
    <mergeCell ref="OYG2:OYJ2"/>
    <mergeCell ref="OYK2:OYN2"/>
    <mergeCell ref="OYO2:OYR2"/>
    <mergeCell ref="OYS2:OYV2"/>
    <mergeCell ref="OYW2:OYZ2"/>
    <mergeCell ref="OZA2:OZD2"/>
    <mergeCell ref="OXI2:OXL2"/>
    <mergeCell ref="OXM2:OXP2"/>
    <mergeCell ref="OXQ2:OXT2"/>
    <mergeCell ref="OXU2:OXX2"/>
    <mergeCell ref="OXY2:OYB2"/>
    <mergeCell ref="OYC2:OYF2"/>
    <mergeCell ref="OWK2:OWN2"/>
    <mergeCell ref="OWO2:OWR2"/>
    <mergeCell ref="OWS2:OWV2"/>
    <mergeCell ref="OWW2:OWZ2"/>
    <mergeCell ref="OXA2:OXD2"/>
    <mergeCell ref="OXE2:OXH2"/>
    <mergeCell ref="OVM2:OVP2"/>
    <mergeCell ref="OVQ2:OVT2"/>
    <mergeCell ref="OVU2:OVX2"/>
    <mergeCell ref="OVY2:OWB2"/>
    <mergeCell ref="OWC2:OWF2"/>
    <mergeCell ref="OWG2:OWJ2"/>
    <mergeCell ref="OUO2:OUR2"/>
    <mergeCell ref="OUS2:OUV2"/>
    <mergeCell ref="OUW2:OUZ2"/>
    <mergeCell ref="OVA2:OVD2"/>
    <mergeCell ref="OVE2:OVH2"/>
    <mergeCell ref="OVI2:OVL2"/>
    <mergeCell ref="OTQ2:OTT2"/>
    <mergeCell ref="OTU2:OTX2"/>
    <mergeCell ref="OTY2:OUB2"/>
    <mergeCell ref="OUC2:OUF2"/>
    <mergeCell ref="OUG2:OUJ2"/>
    <mergeCell ref="OUK2:OUN2"/>
    <mergeCell ref="OSS2:OSV2"/>
    <mergeCell ref="OSW2:OSZ2"/>
    <mergeCell ref="OTA2:OTD2"/>
    <mergeCell ref="OTE2:OTH2"/>
    <mergeCell ref="OTI2:OTL2"/>
    <mergeCell ref="OTM2:OTP2"/>
    <mergeCell ref="ORU2:ORX2"/>
    <mergeCell ref="ORY2:OSB2"/>
    <mergeCell ref="OSC2:OSF2"/>
    <mergeCell ref="OSG2:OSJ2"/>
    <mergeCell ref="OSK2:OSN2"/>
    <mergeCell ref="OSO2:OSR2"/>
    <mergeCell ref="OQW2:OQZ2"/>
    <mergeCell ref="ORA2:ORD2"/>
    <mergeCell ref="ORE2:ORH2"/>
    <mergeCell ref="ORI2:ORL2"/>
    <mergeCell ref="ORM2:ORP2"/>
    <mergeCell ref="ORQ2:ORT2"/>
    <mergeCell ref="OPY2:OQB2"/>
    <mergeCell ref="OQC2:OQF2"/>
    <mergeCell ref="OQG2:OQJ2"/>
    <mergeCell ref="OQK2:OQN2"/>
    <mergeCell ref="OQO2:OQR2"/>
    <mergeCell ref="OQS2:OQV2"/>
    <mergeCell ref="OPA2:OPD2"/>
    <mergeCell ref="OPE2:OPH2"/>
    <mergeCell ref="OPI2:OPL2"/>
    <mergeCell ref="OPM2:OPP2"/>
    <mergeCell ref="OPQ2:OPT2"/>
    <mergeCell ref="OPU2:OPX2"/>
    <mergeCell ref="OOC2:OOF2"/>
    <mergeCell ref="OOG2:OOJ2"/>
    <mergeCell ref="OOK2:OON2"/>
    <mergeCell ref="OOO2:OOR2"/>
    <mergeCell ref="OOS2:OOV2"/>
    <mergeCell ref="OOW2:OOZ2"/>
    <mergeCell ref="ONE2:ONH2"/>
    <mergeCell ref="ONI2:ONL2"/>
    <mergeCell ref="ONM2:ONP2"/>
    <mergeCell ref="ONQ2:ONT2"/>
    <mergeCell ref="ONU2:ONX2"/>
    <mergeCell ref="ONY2:OOB2"/>
    <mergeCell ref="OMG2:OMJ2"/>
    <mergeCell ref="OMK2:OMN2"/>
    <mergeCell ref="OMO2:OMR2"/>
    <mergeCell ref="OMS2:OMV2"/>
    <mergeCell ref="OMW2:OMZ2"/>
    <mergeCell ref="ONA2:OND2"/>
    <mergeCell ref="OLI2:OLL2"/>
    <mergeCell ref="OLM2:OLP2"/>
    <mergeCell ref="OLQ2:OLT2"/>
    <mergeCell ref="OLU2:OLX2"/>
    <mergeCell ref="OLY2:OMB2"/>
    <mergeCell ref="OMC2:OMF2"/>
    <mergeCell ref="OKK2:OKN2"/>
    <mergeCell ref="OKO2:OKR2"/>
    <mergeCell ref="OKS2:OKV2"/>
    <mergeCell ref="OKW2:OKZ2"/>
    <mergeCell ref="OLA2:OLD2"/>
    <mergeCell ref="OLE2:OLH2"/>
    <mergeCell ref="OJM2:OJP2"/>
    <mergeCell ref="OJQ2:OJT2"/>
    <mergeCell ref="OJU2:OJX2"/>
    <mergeCell ref="OJY2:OKB2"/>
    <mergeCell ref="OKC2:OKF2"/>
    <mergeCell ref="OKG2:OKJ2"/>
    <mergeCell ref="OIO2:OIR2"/>
    <mergeCell ref="OIS2:OIV2"/>
    <mergeCell ref="OIW2:OIZ2"/>
    <mergeCell ref="OJA2:OJD2"/>
    <mergeCell ref="OJE2:OJH2"/>
    <mergeCell ref="OJI2:OJL2"/>
    <mergeCell ref="OHQ2:OHT2"/>
    <mergeCell ref="OHU2:OHX2"/>
    <mergeCell ref="OHY2:OIB2"/>
    <mergeCell ref="OIC2:OIF2"/>
    <mergeCell ref="OIG2:OIJ2"/>
    <mergeCell ref="OIK2:OIN2"/>
    <mergeCell ref="OGS2:OGV2"/>
    <mergeCell ref="OGW2:OGZ2"/>
    <mergeCell ref="OHA2:OHD2"/>
    <mergeCell ref="OHE2:OHH2"/>
    <mergeCell ref="OHI2:OHL2"/>
    <mergeCell ref="OHM2:OHP2"/>
    <mergeCell ref="OFU2:OFX2"/>
    <mergeCell ref="OFY2:OGB2"/>
    <mergeCell ref="OGC2:OGF2"/>
    <mergeCell ref="OGG2:OGJ2"/>
    <mergeCell ref="OGK2:OGN2"/>
    <mergeCell ref="OGO2:OGR2"/>
    <mergeCell ref="OEW2:OEZ2"/>
    <mergeCell ref="OFA2:OFD2"/>
    <mergeCell ref="OFE2:OFH2"/>
    <mergeCell ref="OFI2:OFL2"/>
    <mergeCell ref="OFM2:OFP2"/>
    <mergeCell ref="OFQ2:OFT2"/>
    <mergeCell ref="ODY2:OEB2"/>
    <mergeCell ref="OEC2:OEF2"/>
    <mergeCell ref="OEG2:OEJ2"/>
    <mergeCell ref="OEK2:OEN2"/>
    <mergeCell ref="OEO2:OER2"/>
    <mergeCell ref="OES2:OEV2"/>
    <mergeCell ref="ODA2:ODD2"/>
    <mergeCell ref="ODE2:ODH2"/>
    <mergeCell ref="ODI2:ODL2"/>
    <mergeCell ref="ODM2:ODP2"/>
    <mergeCell ref="ODQ2:ODT2"/>
    <mergeCell ref="ODU2:ODX2"/>
    <mergeCell ref="OCC2:OCF2"/>
    <mergeCell ref="OCG2:OCJ2"/>
    <mergeCell ref="OCK2:OCN2"/>
    <mergeCell ref="OCO2:OCR2"/>
    <mergeCell ref="OCS2:OCV2"/>
    <mergeCell ref="OCW2:OCZ2"/>
    <mergeCell ref="OBE2:OBH2"/>
    <mergeCell ref="OBI2:OBL2"/>
    <mergeCell ref="OBM2:OBP2"/>
    <mergeCell ref="OBQ2:OBT2"/>
    <mergeCell ref="OBU2:OBX2"/>
    <mergeCell ref="OBY2:OCB2"/>
    <mergeCell ref="OAG2:OAJ2"/>
    <mergeCell ref="OAK2:OAN2"/>
    <mergeCell ref="OAO2:OAR2"/>
    <mergeCell ref="OAS2:OAV2"/>
    <mergeCell ref="OAW2:OAZ2"/>
    <mergeCell ref="OBA2:OBD2"/>
    <mergeCell ref="NZI2:NZL2"/>
    <mergeCell ref="NZM2:NZP2"/>
    <mergeCell ref="NZQ2:NZT2"/>
    <mergeCell ref="NZU2:NZX2"/>
    <mergeCell ref="NZY2:OAB2"/>
    <mergeCell ref="OAC2:OAF2"/>
    <mergeCell ref="NYK2:NYN2"/>
    <mergeCell ref="NYO2:NYR2"/>
    <mergeCell ref="NYS2:NYV2"/>
    <mergeCell ref="NYW2:NYZ2"/>
    <mergeCell ref="NZA2:NZD2"/>
    <mergeCell ref="NZE2:NZH2"/>
    <mergeCell ref="NXM2:NXP2"/>
    <mergeCell ref="NXQ2:NXT2"/>
    <mergeCell ref="NXU2:NXX2"/>
    <mergeCell ref="NXY2:NYB2"/>
    <mergeCell ref="NYC2:NYF2"/>
    <mergeCell ref="NYG2:NYJ2"/>
    <mergeCell ref="NWO2:NWR2"/>
    <mergeCell ref="NWS2:NWV2"/>
    <mergeCell ref="NWW2:NWZ2"/>
    <mergeCell ref="NXA2:NXD2"/>
    <mergeCell ref="NXE2:NXH2"/>
    <mergeCell ref="NXI2:NXL2"/>
    <mergeCell ref="NVQ2:NVT2"/>
    <mergeCell ref="NVU2:NVX2"/>
    <mergeCell ref="NVY2:NWB2"/>
    <mergeCell ref="NWC2:NWF2"/>
    <mergeCell ref="NWG2:NWJ2"/>
    <mergeCell ref="NWK2:NWN2"/>
    <mergeCell ref="NUS2:NUV2"/>
    <mergeCell ref="NUW2:NUZ2"/>
    <mergeCell ref="NVA2:NVD2"/>
    <mergeCell ref="NVE2:NVH2"/>
    <mergeCell ref="NVI2:NVL2"/>
    <mergeCell ref="NVM2:NVP2"/>
    <mergeCell ref="NTU2:NTX2"/>
    <mergeCell ref="NTY2:NUB2"/>
    <mergeCell ref="NUC2:NUF2"/>
    <mergeCell ref="NUG2:NUJ2"/>
    <mergeCell ref="NUK2:NUN2"/>
    <mergeCell ref="NUO2:NUR2"/>
    <mergeCell ref="NSW2:NSZ2"/>
    <mergeCell ref="NTA2:NTD2"/>
    <mergeCell ref="NTE2:NTH2"/>
    <mergeCell ref="NTI2:NTL2"/>
    <mergeCell ref="NTM2:NTP2"/>
    <mergeCell ref="NTQ2:NTT2"/>
    <mergeCell ref="NRY2:NSB2"/>
    <mergeCell ref="NSC2:NSF2"/>
    <mergeCell ref="NSG2:NSJ2"/>
    <mergeCell ref="NSK2:NSN2"/>
    <mergeCell ref="NSO2:NSR2"/>
    <mergeCell ref="NSS2:NSV2"/>
    <mergeCell ref="NRA2:NRD2"/>
    <mergeCell ref="NRE2:NRH2"/>
    <mergeCell ref="NRI2:NRL2"/>
    <mergeCell ref="NRM2:NRP2"/>
    <mergeCell ref="NRQ2:NRT2"/>
    <mergeCell ref="NRU2:NRX2"/>
    <mergeCell ref="NQC2:NQF2"/>
    <mergeCell ref="NQG2:NQJ2"/>
    <mergeCell ref="NQK2:NQN2"/>
    <mergeCell ref="NQO2:NQR2"/>
    <mergeCell ref="NQS2:NQV2"/>
    <mergeCell ref="NQW2:NQZ2"/>
    <mergeCell ref="NPE2:NPH2"/>
    <mergeCell ref="NPI2:NPL2"/>
    <mergeCell ref="NPM2:NPP2"/>
    <mergeCell ref="NPQ2:NPT2"/>
    <mergeCell ref="NPU2:NPX2"/>
    <mergeCell ref="NPY2:NQB2"/>
    <mergeCell ref="NOG2:NOJ2"/>
    <mergeCell ref="NOK2:NON2"/>
    <mergeCell ref="NOO2:NOR2"/>
    <mergeCell ref="NOS2:NOV2"/>
    <mergeCell ref="NOW2:NOZ2"/>
    <mergeCell ref="NPA2:NPD2"/>
    <mergeCell ref="NNI2:NNL2"/>
    <mergeCell ref="NNM2:NNP2"/>
    <mergeCell ref="NNQ2:NNT2"/>
    <mergeCell ref="NNU2:NNX2"/>
    <mergeCell ref="NNY2:NOB2"/>
    <mergeCell ref="NOC2:NOF2"/>
    <mergeCell ref="NMK2:NMN2"/>
    <mergeCell ref="NMO2:NMR2"/>
    <mergeCell ref="NMS2:NMV2"/>
    <mergeCell ref="NMW2:NMZ2"/>
    <mergeCell ref="NNA2:NND2"/>
    <mergeCell ref="NNE2:NNH2"/>
    <mergeCell ref="NLM2:NLP2"/>
    <mergeCell ref="NLQ2:NLT2"/>
    <mergeCell ref="NLU2:NLX2"/>
    <mergeCell ref="NLY2:NMB2"/>
    <mergeCell ref="NMC2:NMF2"/>
    <mergeCell ref="NMG2:NMJ2"/>
    <mergeCell ref="NKO2:NKR2"/>
    <mergeCell ref="NKS2:NKV2"/>
    <mergeCell ref="NKW2:NKZ2"/>
    <mergeCell ref="NLA2:NLD2"/>
    <mergeCell ref="NLE2:NLH2"/>
    <mergeCell ref="NLI2:NLL2"/>
    <mergeCell ref="NJQ2:NJT2"/>
    <mergeCell ref="NJU2:NJX2"/>
    <mergeCell ref="NJY2:NKB2"/>
    <mergeCell ref="NKC2:NKF2"/>
    <mergeCell ref="NKG2:NKJ2"/>
    <mergeCell ref="NKK2:NKN2"/>
    <mergeCell ref="NIS2:NIV2"/>
    <mergeCell ref="NIW2:NIZ2"/>
    <mergeCell ref="NJA2:NJD2"/>
    <mergeCell ref="NJE2:NJH2"/>
    <mergeCell ref="NJI2:NJL2"/>
    <mergeCell ref="NJM2:NJP2"/>
    <mergeCell ref="NHU2:NHX2"/>
    <mergeCell ref="NHY2:NIB2"/>
    <mergeCell ref="NIC2:NIF2"/>
    <mergeCell ref="NIG2:NIJ2"/>
    <mergeCell ref="NIK2:NIN2"/>
    <mergeCell ref="NIO2:NIR2"/>
    <mergeCell ref="NGW2:NGZ2"/>
    <mergeCell ref="NHA2:NHD2"/>
    <mergeCell ref="NHE2:NHH2"/>
    <mergeCell ref="NHI2:NHL2"/>
    <mergeCell ref="NHM2:NHP2"/>
    <mergeCell ref="NHQ2:NHT2"/>
    <mergeCell ref="NFY2:NGB2"/>
    <mergeCell ref="NGC2:NGF2"/>
    <mergeCell ref="NGG2:NGJ2"/>
    <mergeCell ref="NGK2:NGN2"/>
    <mergeCell ref="NGO2:NGR2"/>
    <mergeCell ref="NGS2:NGV2"/>
    <mergeCell ref="NFA2:NFD2"/>
    <mergeCell ref="NFE2:NFH2"/>
    <mergeCell ref="NFI2:NFL2"/>
    <mergeCell ref="NFM2:NFP2"/>
    <mergeCell ref="NFQ2:NFT2"/>
    <mergeCell ref="NFU2:NFX2"/>
    <mergeCell ref="NEC2:NEF2"/>
    <mergeCell ref="NEG2:NEJ2"/>
    <mergeCell ref="NEK2:NEN2"/>
    <mergeCell ref="NEO2:NER2"/>
    <mergeCell ref="NES2:NEV2"/>
    <mergeCell ref="NEW2:NEZ2"/>
    <mergeCell ref="NDE2:NDH2"/>
    <mergeCell ref="NDI2:NDL2"/>
    <mergeCell ref="NDM2:NDP2"/>
    <mergeCell ref="NDQ2:NDT2"/>
    <mergeCell ref="NDU2:NDX2"/>
    <mergeCell ref="NDY2:NEB2"/>
    <mergeCell ref="NCG2:NCJ2"/>
    <mergeCell ref="NCK2:NCN2"/>
    <mergeCell ref="NCO2:NCR2"/>
    <mergeCell ref="NCS2:NCV2"/>
    <mergeCell ref="NCW2:NCZ2"/>
    <mergeCell ref="NDA2:NDD2"/>
    <mergeCell ref="NBI2:NBL2"/>
    <mergeCell ref="NBM2:NBP2"/>
    <mergeCell ref="NBQ2:NBT2"/>
    <mergeCell ref="NBU2:NBX2"/>
    <mergeCell ref="NBY2:NCB2"/>
    <mergeCell ref="NCC2:NCF2"/>
    <mergeCell ref="NAK2:NAN2"/>
    <mergeCell ref="NAO2:NAR2"/>
    <mergeCell ref="NAS2:NAV2"/>
    <mergeCell ref="NAW2:NAZ2"/>
    <mergeCell ref="NBA2:NBD2"/>
    <mergeCell ref="NBE2:NBH2"/>
    <mergeCell ref="MZM2:MZP2"/>
    <mergeCell ref="MZQ2:MZT2"/>
    <mergeCell ref="MZU2:MZX2"/>
    <mergeCell ref="MZY2:NAB2"/>
    <mergeCell ref="NAC2:NAF2"/>
    <mergeCell ref="NAG2:NAJ2"/>
    <mergeCell ref="MYO2:MYR2"/>
    <mergeCell ref="MYS2:MYV2"/>
    <mergeCell ref="MYW2:MYZ2"/>
    <mergeCell ref="MZA2:MZD2"/>
    <mergeCell ref="MZE2:MZH2"/>
    <mergeCell ref="MZI2:MZL2"/>
    <mergeCell ref="MXQ2:MXT2"/>
    <mergeCell ref="MXU2:MXX2"/>
    <mergeCell ref="MXY2:MYB2"/>
    <mergeCell ref="MYC2:MYF2"/>
    <mergeCell ref="MYG2:MYJ2"/>
    <mergeCell ref="MYK2:MYN2"/>
    <mergeCell ref="MWS2:MWV2"/>
    <mergeCell ref="MWW2:MWZ2"/>
    <mergeCell ref="MXA2:MXD2"/>
    <mergeCell ref="MXE2:MXH2"/>
    <mergeCell ref="MXI2:MXL2"/>
    <mergeCell ref="MXM2:MXP2"/>
    <mergeCell ref="MVU2:MVX2"/>
    <mergeCell ref="MVY2:MWB2"/>
    <mergeCell ref="MWC2:MWF2"/>
    <mergeCell ref="MWG2:MWJ2"/>
    <mergeCell ref="MWK2:MWN2"/>
    <mergeCell ref="MWO2:MWR2"/>
    <mergeCell ref="MUW2:MUZ2"/>
    <mergeCell ref="MVA2:MVD2"/>
    <mergeCell ref="MVE2:MVH2"/>
    <mergeCell ref="MVI2:MVL2"/>
    <mergeCell ref="MVM2:MVP2"/>
    <mergeCell ref="MVQ2:MVT2"/>
    <mergeCell ref="MTY2:MUB2"/>
    <mergeCell ref="MUC2:MUF2"/>
    <mergeCell ref="MUG2:MUJ2"/>
    <mergeCell ref="MUK2:MUN2"/>
    <mergeCell ref="MUO2:MUR2"/>
    <mergeCell ref="MUS2:MUV2"/>
    <mergeCell ref="MTA2:MTD2"/>
    <mergeCell ref="MTE2:MTH2"/>
    <mergeCell ref="MTI2:MTL2"/>
    <mergeCell ref="MTM2:MTP2"/>
    <mergeCell ref="MTQ2:MTT2"/>
    <mergeCell ref="MTU2:MTX2"/>
    <mergeCell ref="MSC2:MSF2"/>
    <mergeCell ref="MSG2:MSJ2"/>
    <mergeCell ref="MSK2:MSN2"/>
    <mergeCell ref="MSO2:MSR2"/>
    <mergeCell ref="MSS2:MSV2"/>
    <mergeCell ref="MSW2:MSZ2"/>
    <mergeCell ref="MRE2:MRH2"/>
    <mergeCell ref="MRI2:MRL2"/>
    <mergeCell ref="MRM2:MRP2"/>
    <mergeCell ref="MRQ2:MRT2"/>
    <mergeCell ref="MRU2:MRX2"/>
    <mergeCell ref="MRY2:MSB2"/>
    <mergeCell ref="MQG2:MQJ2"/>
    <mergeCell ref="MQK2:MQN2"/>
    <mergeCell ref="MQO2:MQR2"/>
    <mergeCell ref="MQS2:MQV2"/>
    <mergeCell ref="MQW2:MQZ2"/>
    <mergeCell ref="MRA2:MRD2"/>
    <mergeCell ref="MPI2:MPL2"/>
    <mergeCell ref="MPM2:MPP2"/>
    <mergeCell ref="MPQ2:MPT2"/>
    <mergeCell ref="MPU2:MPX2"/>
    <mergeCell ref="MPY2:MQB2"/>
    <mergeCell ref="MQC2:MQF2"/>
    <mergeCell ref="MOK2:MON2"/>
    <mergeCell ref="MOO2:MOR2"/>
    <mergeCell ref="MOS2:MOV2"/>
    <mergeCell ref="MOW2:MOZ2"/>
    <mergeCell ref="MPA2:MPD2"/>
    <mergeCell ref="MPE2:MPH2"/>
    <mergeCell ref="MNM2:MNP2"/>
    <mergeCell ref="MNQ2:MNT2"/>
    <mergeCell ref="MNU2:MNX2"/>
    <mergeCell ref="MNY2:MOB2"/>
    <mergeCell ref="MOC2:MOF2"/>
    <mergeCell ref="MOG2:MOJ2"/>
    <mergeCell ref="MMO2:MMR2"/>
    <mergeCell ref="MMS2:MMV2"/>
    <mergeCell ref="MMW2:MMZ2"/>
    <mergeCell ref="MNA2:MND2"/>
    <mergeCell ref="MNE2:MNH2"/>
    <mergeCell ref="MNI2:MNL2"/>
    <mergeCell ref="MLQ2:MLT2"/>
    <mergeCell ref="MLU2:MLX2"/>
    <mergeCell ref="MLY2:MMB2"/>
    <mergeCell ref="MMC2:MMF2"/>
    <mergeCell ref="MMG2:MMJ2"/>
    <mergeCell ref="MMK2:MMN2"/>
    <mergeCell ref="MKS2:MKV2"/>
    <mergeCell ref="MKW2:MKZ2"/>
    <mergeCell ref="MLA2:MLD2"/>
    <mergeCell ref="MLE2:MLH2"/>
    <mergeCell ref="MLI2:MLL2"/>
    <mergeCell ref="MLM2:MLP2"/>
    <mergeCell ref="MJU2:MJX2"/>
    <mergeCell ref="MJY2:MKB2"/>
    <mergeCell ref="MKC2:MKF2"/>
    <mergeCell ref="MKG2:MKJ2"/>
    <mergeCell ref="MKK2:MKN2"/>
    <mergeCell ref="MKO2:MKR2"/>
    <mergeCell ref="MIW2:MIZ2"/>
    <mergeCell ref="MJA2:MJD2"/>
    <mergeCell ref="MJE2:MJH2"/>
    <mergeCell ref="MJI2:MJL2"/>
    <mergeCell ref="MJM2:MJP2"/>
    <mergeCell ref="MJQ2:MJT2"/>
    <mergeCell ref="MHY2:MIB2"/>
    <mergeCell ref="MIC2:MIF2"/>
    <mergeCell ref="MIG2:MIJ2"/>
    <mergeCell ref="MIK2:MIN2"/>
    <mergeCell ref="MIO2:MIR2"/>
    <mergeCell ref="MIS2:MIV2"/>
    <mergeCell ref="MHA2:MHD2"/>
    <mergeCell ref="MHE2:MHH2"/>
    <mergeCell ref="MHI2:MHL2"/>
    <mergeCell ref="MHM2:MHP2"/>
    <mergeCell ref="MHQ2:MHT2"/>
    <mergeCell ref="MHU2:MHX2"/>
    <mergeCell ref="MGC2:MGF2"/>
    <mergeCell ref="MGG2:MGJ2"/>
    <mergeCell ref="MGK2:MGN2"/>
    <mergeCell ref="MGO2:MGR2"/>
    <mergeCell ref="MGS2:MGV2"/>
    <mergeCell ref="MGW2:MGZ2"/>
    <mergeCell ref="MFE2:MFH2"/>
    <mergeCell ref="MFI2:MFL2"/>
    <mergeCell ref="MFM2:MFP2"/>
    <mergeCell ref="MFQ2:MFT2"/>
    <mergeCell ref="MFU2:MFX2"/>
    <mergeCell ref="MFY2:MGB2"/>
    <mergeCell ref="MEG2:MEJ2"/>
    <mergeCell ref="MEK2:MEN2"/>
    <mergeCell ref="MEO2:MER2"/>
    <mergeCell ref="MES2:MEV2"/>
    <mergeCell ref="MEW2:MEZ2"/>
    <mergeCell ref="MFA2:MFD2"/>
    <mergeCell ref="MDI2:MDL2"/>
    <mergeCell ref="MDM2:MDP2"/>
    <mergeCell ref="MDQ2:MDT2"/>
    <mergeCell ref="MDU2:MDX2"/>
    <mergeCell ref="MDY2:MEB2"/>
    <mergeCell ref="MEC2:MEF2"/>
    <mergeCell ref="MCK2:MCN2"/>
    <mergeCell ref="MCO2:MCR2"/>
    <mergeCell ref="MCS2:MCV2"/>
    <mergeCell ref="MCW2:MCZ2"/>
    <mergeCell ref="MDA2:MDD2"/>
    <mergeCell ref="MDE2:MDH2"/>
    <mergeCell ref="MBM2:MBP2"/>
    <mergeCell ref="MBQ2:MBT2"/>
    <mergeCell ref="MBU2:MBX2"/>
    <mergeCell ref="MBY2:MCB2"/>
    <mergeCell ref="MCC2:MCF2"/>
    <mergeCell ref="MCG2:MCJ2"/>
    <mergeCell ref="MAO2:MAR2"/>
    <mergeCell ref="MAS2:MAV2"/>
    <mergeCell ref="MAW2:MAZ2"/>
    <mergeCell ref="MBA2:MBD2"/>
    <mergeCell ref="MBE2:MBH2"/>
    <mergeCell ref="MBI2:MBL2"/>
    <mergeCell ref="LZQ2:LZT2"/>
    <mergeCell ref="LZU2:LZX2"/>
    <mergeCell ref="LZY2:MAB2"/>
    <mergeCell ref="MAC2:MAF2"/>
    <mergeCell ref="MAG2:MAJ2"/>
    <mergeCell ref="MAK2:MAN2"/>
    <mergeCell ref="LYS2:LYV2"/>
    <mergeCell ref="LYW2:LYZ2"/>
    <mergeCell ref="LZA2:LZD2"/>
    <mergeCell ref="LZE2:LZH2"/>
    <mergeCell ref="LZI2:LZL2"/>
    <mergeCell ref="LZM2:LZP2"/>
    <mergeCell ref="LXU2:LXX2"/>
    <mergeCell ref="LXY2:LYB2"/>
    <mergeCell ref="LYC2:LYF2"/>
    <mergeCell ref="LYG2:LYJ2"/>
    <mergeCell ref="LYK2:LYN2"/>
    <mergeCell ref="LYO2:LYR2"/>
    <mergeCell ref="LWW2:LWZ2"/>
    <mergeCell ref="LXA2:LXD2"/>
    <mergeCell ref="LXE2:LXH2"/>
    <mergeCell ref="LXI2:LXL2"/>
    <mergeCell ref="LXM2:LXP2"/>
    <mergeCell ref="LXQ2:LXT2"/>
    <mergeCell ref="LVY2:LWB2"/>
    <mergeCell ref="LWC2:LWF2"/>
    <mergeCell ref="LWG2:LWJ2"/>
    <mergeCell ref="LWK2:LWN2"/>
    <mergeCell ref="LWO2:LWR2"/>
    <mergeCell ref="LWS2:LWV2"/>
    <mergeCell ref="LVA2:LVD2"/>
    <mergeCell ref="LVE2:LVH2"/>
    <mergeCell ref="LVI2:LVL2"/>
    <mergeCell ref="LVM2:LVP2"/>
    <mergeCell ref="LVQ2:LVT2"/>
    <mergeCell ref="LVU2:LVX2"/>
    <mergeCell ref="LUC2:LUF2"/>
    <mergeCell ref="LUG2:LUJ2"/>
    <mergeCell ref="LUK2:LUN2"/>
    <mergeCell ref="LUO2:LUR2"/>
    <mergeCell ref="LUS2:LUV2"/>
    <mergeCell ref="LUW2:LUZ2"/>
    <mergeCell ref="LTE2:LTH2"/>
    <mergeCell ref="LTI2:LTL2"/>
    <mergeCell ref="LTM2:LTP2"/>
    <mergeCell ref="LTQ2:LTT2"/>
    <mergeCell ref="LTU2:LTX2"/>
    <mergeCell ref="LTY2:LUB2"/>
    <mergeCell ref="LSG2:LSJ2"/>
    <mergeCell ref="LSK2:LSN2"/>
    <mergeCell ref="LSO2:LSR2"/>
    <mergeCell ref="LSS2:LSV2"/>
    <mergeCell ref="LSW2:LSZ2"/>
    <mergeCell ref="LTA2:LTD2"/>
    <mergeCell ref="LRI2:LRL2"/>
    <mergeCell ref="LRM2:LRP2"/>
    <mergeCell ref="LRQ2:LRT2"/>
    <mergeCell ref="LRU2:LRX2"/>
    <mergeCell ref="LRY2:LSB2"/>
    <mergeCell ref="LSC2:LSF2"/>
    <mergeCell ref="LQK2:LQN2"/>
    <mergeCell ref="LQO2:LQR2"/>
    <mergeCell ref="LQS2:LQV2"/>
    <mergeCell ref="LQW2:LQZ2"/>
    <mergeCell ref="LRA2:LRD2"/>
    <mergeCell ref="LRE2:LRH2"/>
    <mergeCell ref="LPM2:LPP2"/>
    <mergeCell ref="LPQ2:LPT2"/>
    <mergeCell ref="LPU2:LPX2"/>
    <mergeCell ref="LPY2:LQB2"/>
    <mergeCell ref="LQC2:LQF2"/>
    <mergeCell ref="LQG2:LQJ2"/>
    <mergeCell ref="LOO2:LOR2"/>
    <mergeCell ref="LOS2:LOV2"/>
    <mergeCell ref="LOW2:LOZ2"/>
    <mergeCell ref="LPA2:LPD2"/>
    <mergeCell ref="LPE2:LPH2"/>
    <mergeCell ref="LPI2:LPL2"/>
    <mergeCell ref="LNQ2:LNT2"/>
    <mergeCell ref="LNU2:LNX2"/>
    <mergeCell ref="LNY2:LOB2"/>
    <mergeCell ref="LOC2:LOF2"/>
    <mergeCell ref="LOG2:LOJ2"/>
    <mergeCell ref="LOK2:LON2"/>
    <mergeCell ref="LMS2:LMV2"/>
    <mergeCell ref="LMW2:LMZ2"/>
    <mergeCell ref="LNA2:LND2"/>
    <mergeCell ref="LNE2:LNH2"/>
    <mergeCell ref="LNI2:LNL2"/>
    <mergeCell ref="LNM2:LNP2"/>
    <mergeCell ref="LLU2:LLX2"/>
    <mergeCell ref="LLY2:LMB2"/>
    <mergeCell ref="LMC2:LMF2"/>
    <mergeCell ref="LMG2:LMJ2"/>
    <mergeCell ref="LMK2:LMN2"/>
    <mergeCell ref="LMO2:LMR2"/>
    <mergeCell ref="LKW2:LKZ2"/>
    <mergeCell ref="LLA2:LLD2"/>
    <mergeCell ref="LLE2:LLH2"/>
    <mergeCell ref="LLI2:LLL2"/>
    <mergeCell ref="LLM2:LLP2"/>
    <mergeCell ref="LLQ2:LLT2"/>
    <mergeCell ref="LJY2:LKB2"/>
    <mergeCell ref="LKC2:LKF2"/>
    <mergeCell ref="LKG2:LKJ2"/>
    <mergeCell ref="LKK2:LKN2"/>
    <mergeCell ref="LKO2:LKR2"/>
    <mergeCell ref="LKS2:LKV2"/>
    <mergeCell ref="LJA2:LJD2"/>
    <mergeCell ref="LJE2:LJH2"/>
    <mergeCell ref="LJI2:LJL2"/>
    <mergeCell ref="LJM2:LJP2"/>
    <mergeCell ref="LJQ2:LJT2"/>
    <mergeCell ref="LJU2:LJX2"/>
    <mergeCell ref="LIC2:LIF2"/>
    <mergeCell ref="LIG2:LIJ2"/>
    <mergeCell ref="LIK2:LIN2"/>
    <mergeCell ref="LIO2:LIR2"/>
    <mergeCell ref="LIS2:LIV2"/>
    <mergeCell ref="LIW2:LIZ2"/>
    <mergeCell ref="LHE2:LHH2"/>
    <mergeCell ref="LHI2:LHL2"/>
    <mergeCell ref="LHM2:LHP2"/>
    <mergeCell ref="LHQ2:LHT2"/>
    <mergeCell ref="LHU2:LHX2"/>
    <mergeCell ref="LHY2:LIB2"/>
    <mergeCell ref="LGG2:LGJ2"/>
    <mergeCell ref="LGK2:LGN2"/>
    <mergeCell ref="LGO2:LGR2"/>
    <mergeCell ref="LGS2:LGV2"/>
    <mergeCell ref="LGW2:LGZ2"/>
    <mergeCell ref="LHA2:LHD2"/>
    <mergeCell ref="LFI2:LFL2"/>
    <mergeCell ref="LFM2:LFP2"/>
    <mergeCell ref="LFQ2:LFT2"/>
    <mergeCell ref="LFU2:LFX2"/>
    <mergeCell ref="LFY2:LGB2"/>
    <mergeCell ref="LGC2:LGF2"/>
    <mergeCell ref="LEK2:LEN2"/>
    <mergeCell ref="LEO2:LER2"/>
    <mergeCell ref="LES2:LEV2"/>
    <mergeCell ref="LEW2:LEZ2"/>
    <mergeCell ref="LFA2:LFD2"/>
    <mergeCell ref="LFE2:LFH2"/>
    <mergeCell ref="LDM2:LDP2"/>
    <mergeCell ref="LDQ2:LDT2"/>
    <mergeCell ref="LDU2:LDX2"/>
    <mergeCell ref="LDY2:LEB2"/>
    <mergeCell ref="LEC2:LEF2"/>
    <mergeCell ref="LEG2:LEJ2"/>
    <mergeCell ref="LCO2:LCR2"/>
    <mergeCell ref="LCS2:LCV2"/>
    <mergeCell ref="LCW2:LCZ2"/>
    <mergeCell ref="LDA2:LDD2"/>
    <mergeCell ref="LDE2:LDH2"/>
    <mergeCell ref="LDI2:LDL2"/>
    <mergeCell ref="LBQ2:LBT2"/>
    <mergeCell ref="LBU2:LBX2"/>
    <mergeCell ref="LBY2:LCB2"/>
    <mergeCell ref="LCC2:LCF2"/>
    <mergeCell ref="LCG2:LCJ2"/>
    <mergeCell ref="LCK2:LCN2"/>
    <mergeCell ref="LAS2:LAV2"/>
    <mergeCell ref="LAW2:LAZ2"/>
    <mergeCell ref="LBA2:LBD2"/>
    <mergeCell ref="LBE2:LBH2"/>
    <mergeCell ref="LBI2:LBL2"/>
    <mergeCell ref="LBM2:LBP2"/>
    <mergeCell ref="KZU2:KZX2"/>
    <mergeCell ref="KZY2:LAB2"/>
    <mergeCell ref="LAC2:LAF2"/>
    <mergeCell ref="LAG2:LAJ2"/>
    <mergeCell ref="LAK2:LAN2"/>
    <mergeCell ref="LAO2:LAR2"/>
    <mergeCell ref="KYW2:KYZ2"/>
    <mergeCell ref="KZA2:KZD2"/>
    <mergeCell ref="KZE2:KZH2"/>
    <mergeCell ref="KZI2:KZL2"/>
    <mergeCell ref="KZM2:KZP2"/>
    <mergeCell ref="KZQ2:KZT2"/>
    <mergeCell ref="KXY2:KYB2"/>
    <mergeCell ref="KYC2:KYF2"/>
    <mergeCell ref="KYG2:KYJ2"/>
    <mergeCell ref="KYK2:KYN2"/>
    <mergeCell ref="KYO2:KYR2"/>
    <mergeCell ref="KYS2:KYV2"/>
    <mergeCell ref="KXA2:KXD2"/>
    <mergeCell ref="KXE2:KXH2"/>
    <mergeCell ref="KXI2:KXL2"/>
    <mergeCell ref="KXM2:KXP2"/>
    <mergeCell ref="KXQ2:KXT2"/>
    <mergeCell ref="KXU2:KXX2"/>
    <mergeCell ref="KWC2:KWF2"/>
    <mergeCell ref="KWG2:KWJ2"/>
    <mergeCell ref="KWK2:KWN2"/>
    <mergeCell ref="KWO2:KWR2"/>
    <mergeCell ref="KWS2:KWV2"/>
    <mergeCell ref="KWW2:KWZ2"/>
    <mergeCell ref="KVE2:KVH2"/>
    <mergeCell ref="KVI2:KVL2"/>
    <mergeCell ref="KVM2:KVP2"/>
    <mergeCell ref="KVQ2:KVT2"/>
    <mergeCell ref="KVU2:KVX2"/>
    <mergeCell ref="KVY2:KWB2"/>
    <mergeCell ref="KUG2:KUJ2"/>
    <mergeCell ref="KUK2:KUN2"/>
    <mergeCell ref="KUO2:KUR2"/>
    <mergeCell ref="KUS2:KUV2"/>
    <mergeCell ref="KUW2:KUZ2"/>
    <mergeCell ref="KVA2:KVD2"/>
    <mergeCell ref="KTI2:KTL2"/>
    <mergeCell ref="KTM2:KTP2"/>
    <mergeCell ref="KTQ2:KTT2"/>
    <mergeCell ref="KTU2:KTX2"/>
    <mergeCell ref="KTY2:KUB2"/>
    <mergeCell ref="KUC2:KUF2"/>
    <mergeCell ref="KSK2:KSN2"/>
    <mergeCell ref="KSO2:KSR2"/>
    <mergeCell ref="KSS2:KSV2"/>
    <mergeCell ref="KSW2:KSZ2"/>
    <mergeCell ref="KTA2:KTD2"/>
    <mergeCell ref="KTE2:KTH2"/>
    <mergeCell ref="KRM2:KRP2"/>
    <mergeCell ref="KRQ2:KRT2"/>
    <mergeCell ref="KRU2:KRX2"/>
    <mergeCell ref="KRY2:KSB2"/>
    <mergeCell ref="KSC2:KSF2"/>
    <mergeCell ref="KSG2:KSJ2"/>
    <mergeCell ref="KQO2:KQR2"/>
    <mergeCell ref="KQS2:KQV2"/>
    <mergeCell ref="KQW2:KQZ2"/>
    <mergeCell ref="KRA2:KRD2"/>
    <mergeCell ref="KRE2:KRH2"/>
    <mergeCell ref="KRI2:KRL2"/>
    <mergeCell ref="KPQ2:KPT2"/>
    <mergeCell ref="KPU2:KPX2"/>
    <mergeCell ref="KPY2:KQB2"/>
    <mergeCell ref="KQC2:KQF2"/>
    <mergeCell ref="KQG2:KQJ2"/>
    <mergeCell ref="KQK2:KQN2"/>
    <mergeCell ref="KOS2:KOV2"/>
    <mergeCell ref="KOW2:KOZ2"/>
    <mergeCell ref="KPA2:KPD2"/>
    <mergeCell ref="KPE2:KPH2"/>
    <mergeCell ref="KPI2:KPL2"/>
    <mergeCell ref="KPM2:KPP2"/>
    <mergeCell ref="KNU2:KNX2"/>
    <mergeCell ref="KNY2:KOB2"/>
    <mergeCell ref="KOC2:KOF2"/>
    <mergeCell ref="KOG2:KOJ2"/>
    <mergeCell ref="KOK2:KON2"/>
    <mergeCell ref="KOO2:KOR2"/>
    <mergeCell ref="KMW2:KMZ2"/>
    <mergeCell ref="KNA2:KND2"/>
    <mergeCell ref="KNE2:KNH2"/>
    <mergeCell ref="KNI2:KNL2"/>
    <mergeCell ref="KNM2:KNP2"/>
    <mergeCell ref="KNQ2:KNT2"/>
    <mergeCell ref="KLY2:KMB2"/>
    <mergeCell ref="KMC2:KMF2"/>
    <mergeCell ref="KMG2:KMJ2"/>
    <mergeCell ref="KMK2:KMN2"/>
    <mergeCell ref="KMO2:KMR2"/>
    <mergeCell ref="KMS2:KMV2"/>
    <mergeCell ref="KLA2:KLD2"/>
    <mergeCell ref="KLE2:KLH2"/>
    <mergeCell ref="KLI2:KLL2"/>
    <mergeCell ref="KLM2:KLP2"/>
    <mergeCell ref="KLQ2:KLT2"/>
    <mergeCell ref="KLU2:KLX2"/>
    <mergeCell ref="KKC2:KKF2"/>
    <mergeCell ref="KKG2:KKJ2"/>
    <mergeCell ref="KKK2:KKN2"/>
    <mergeCell ref="KKO2:KKR2"/>
    <mergeCell ref="KKS2:KKV2"/>
    <mergeCell ref="KKW2:KKZ2"/>
    <mergeCell ref="KJE2:KJH2"/>
    <mergeCell ref="KJI2:KJL2"/>
    <mergeCell ref="KJM2:KJP2"/>
    <mergeCell ref="KJQ2:KJT2"/>
    <mergeCell ref="KJU2:KJX2"/>
    <mergeCell ref="KJY2:KKB2"/>
    <mergeCell ref="KIG2:KIJ2"/>
    <mergeCell ref="KIK2:KIN2"/>
    <mergeCell ref="KIO2:KIR2"/>
    <mergeCell ref="KIS2:KIV2"/>
    <mergeCell ref="KIW2:KIZ2"/>
    <mergeCell ref="KJA2:KJD2"/>
    <mergeCell ref="KHI2:KHL2"/>
    <mergeCell ref="KHM2:KHP2"/>
    <mergeCell ref="KHQ2:KHT2"/>
    <mergeCell ref="KHU2:KHX2"/>
    <mergeCell ref="KHY2:KIB2"/>
    <mergeCell ref="KIC2:KIF2"/>
    <mergeCell ref="KGK2:KGN2"/>
    <mergeCell ref="KGO2:KGR2"/>
    <mergeCell ref="KGS2:KGV2"/>
    <mergeCell ref="KGW2:KGZ2"/>
    <mergeCell ref="KHA2:KHD2"/>
    <mergeCell ref="KHE2:KHH2"/>
    <mergeCell ref="KFM2:KFP2"/>
    <mergeCell ref="KFQ2:KFT2"/>
    <mergeCell ref="KFU2:KFX2"/>
    <mergeCell ref="KFY2:KGB2"/>
    <mergeCell ref="KGC2:KGF2"/>
    <mergeCell ref="KGG2:KGJ2"/>
    <mergeCell ref="KEO2:KER2"/>
    <mergeCell ref="KES2:KEV2"/>
    <mergeCell ref="KEW2:KEZ2"/>
    <mergeCell ref="KFA2:KFD2"/>
    <mergeCell ref="KFE2:KFH2"/>
    <mergeCell ref="KFI2:KFL2"/>
    <mergeCell ref="KDQ2:KDT2"/>
    <mergeCell ref="KDU2:KDX2"/>
    <mergeCell ref="KDY2:KEB2"/>
    <mergeCell ref="KEC2:KEF2"/>
    <mergeCell ref="KEG2:KEJ2"/>
    <mergeCell ref="KEK2:KEN2"/>
    <mergeCell ref="KCS2:KCV2"/>
    <mergeCell ref="KCW2:KCZ2"/>
    <mergeCell ref="KDA2:KDD2"/>
    <mergeCell ref="KDE2:KDH2"/>
    <mergeCell ref="KDI2:KDL2"/>
    <mergeCell ref="KDM2:KDP2"/>
    <mergeCell ref="KBU2:KBX2"/>
    <mergeCell ref="KBY2:KCB2"/>
    <mergeCell ref="KCC2:KCF2"/>
    <mergeCell ref="KCG2:KCJ2"/>
    <mergeCell ref="KCK2:KCN2"/>
    <mergeCell ref="KCO2:KCR2"/>
    <mergeCell ref="KAW2:KAZ2"/>
    <mergeCell ref="KBA2:KBD2"/>
    <mergeCell ref="KBE2:KBH2"/>
    <mergeCell ref="KBI2:KBL2"/>
    <mergeCell ref="KBM2:KBP2"/>
    <mergeCell ref="KBQ2:KBT2"/>
    <mergeCell ref="JZY2:KAB2"/>
    <mergeCell ref="KAC2:KAF2"/>
    <mergeCell ref="KAG2:KAJ2"/>
    <mergeCell ref="KAK2:KAN2"/>
    <mergeCell ref="KAO2:KAR2"/>
    <mergeCell ref="KAS2:KAV2"/>
    <mergeCell ref="JZA2:JZD2"/>
    <mergeCell ref="JZE2:JZH2"/>
    <mergeCell ref="JZI2:JZL2"/>
    <mergeCell ref="JZM2:JZP2"/>
    <mergeCell ref="JZQ2:JZT2"/>
    <mergeCell ref="JZU2:JZX2"/>
    <mergeCell ref="JYC2:JYF2"/>
    <mergeCell ref="JYG2:JYJ2"/>
    <mergeCell ref="JYK2:JYN2"/>
    <mergeCell ref="JYO2:JYR2"/>
    <mergeCell ref="JYS2:JYV2"/>
    <mergeCell ref="JYW2:JYZ2"/>
    <mergeCell ref="JXE2:JXH2"/>
    <mergeCell ref="JXI2:JXL2"/>
    <mergeCell ref="JXM2:JXP2"/>
    <mergeCell ref="JXQ2:JXT2"/>
    <mergeCell ref="JXU2:JXX2"/>
    <mergeCell ref="JXY2:JYB2"/>
    <mergeCell ref="JWG2:JWJ2"/>
    <mergeCell ref="JWK2:JWN2"/>
    <mergeCell ref="JWO2:JWR2"/>
    <mergeCell ref="JWS2:JWV2"/>
    <mergeCell ref="JWW2:JWZ2"/>
    <mergeCell ref="JXA2:JXD2"/>
    <mergeCell ref="JVI2:JVL2"/>
    <mergeCell ref="JVM2:JVP2"/>
    <mergeCell ref="JVQ2:JVT2"/>
    <mergeCell ref="JVU2:JVX2"/>
    <mergeCell ref="JVY2:JWB2"/>
    <mergeCell ref="JWC2:JWF2"/>
    <mergeCell ref="JUK2:JUN2"/>
    <mergeCell ref="JUO2:JUR2"/>
    <mergeCell ref="JUS2:JUV2"/>
    <mergeCell ref="JUW2:JUZ2"/>
    <mergeCell ref="JVA2:JVD2"/>
    <mergeCell ref="JVE2:JVH2"/>
    <mergeCell ref="JTM2:JTP2"/>
    <mergeCell ref="JTQ2:JTT2"/>
    <mergeCell ref="JTU2:JTX2"/>
    <mergeCell ref="JTY2:JUB2"/>
    <mergeCell ref="JUC2:JUF2"/>
    <mergeCell ref="JUG2:JUJ2"/>
    <mergeCell ref="JSO2:JSR2"/>
    <mergeCell ref="JSS2:JSV2"/>
    <mergeCell ref="JSW2:JSZ2"/>
    <mergeCell ref="JTA2:JTD2"/>
    <mergeCell ref="JTE2:JTH2"/>
    <mergeCell ref="JTI2:JTL2"/>
    <mergeCell ref="JRQ2:JRT2"/>
    <mergeCell ref="JRU2:JRX2"/>
    <mergeCell ref="JRY2:JSB2"/>
    <mergeCell ref="JSC2:JSF2"/>
    <mergeCell ref="JSG2:JSJ2"/>
    <mergeCell ref="JSK2:JSN2"/>
    <mergeCell ref="JQS2:JQV2"/>
    <mergeCell ref="JQW2:JQZ2"/>
    <mergeCell ref="JRA2:JRD2"/>
    <mergeCell ref="JRE2:JRH2"/>
    <mergeCell ref="JRI2:JRL2"/>
    <mergeCell ref="JRM2:JRP2"/>
    <mergeCell ref="JPU2:JPX2"/>
    <mergeCell ref="JPY2:JQB2"/>
    <mergeCell ref="JQC2:JQF2"/>
    <mergeCell ref="JQG2:JQJ2"/>
    <mergeCell ref="JQK2:JQN2"/>
    <mergeCell ref="JQO2:JQR2"/>
    <mergeCell ref="JOW2:JOZ2"/>
    <mergeCell ref="JPA2:JPD2"/>
    <mergeCell ref="JPE2:JPH2"/>
    <mergeCell ref="JPI2:JPL2"/>
    <mergeCell ref="JPM2:JPP2"/>
    <mergeCell ref="JPQ2:JPT2"/>
    <mergeCell ref="JNY2:JOB2"/>
    <mergeCell ref="JOC2:JOF2"/>
    <mergeCell ref="JOG2:JOJ2"/>
    <mergeCell ref="JOK2:JON2"/>
    <mergeCell ref="JOO2:JOR2"/>
    <mergeCell ref="JOS2:JOV2"/>
    <mergeCell ref="JNA2:JND2"/>
    <mergeCell ref="JNE2:JNH2"/>
    <mergeCell ref="JNI2:JNL2"/>
    <mergeCell ref="JNM2:JNP2"/>
    <mergeCell ref="JNQ2:JNT2"/>
    <mergeCell ref="JNU2:JNX2"/>
    <mergeCell ref="JMC2:JMF2"/>
    <mergeCell ref="JMG2:JMJ2"/>
    <mergeCell ref="JMK2:JMN2"/>
    <mergeCell ref="JMO2:JMR2"/>
    <mergeCell ref="JMS2:JMV2"/>
    <mergeCell ref="JMW2:JMZ2"/>
    <mergeCell ref="JLE2:JLH2"/>
    <mergeCell ref="JLI2:JLL2"/>
    <mergeCell ref="JLM2:JLP2"/>
    <mergeCell ref="JLQ2:JLT2"/>
    <mergeCell ref="JLU2:JLX2"/>
    <mergeCell ref="JLY2:JMB2"/>
    <mergeCell ref="JKG2:JKJ2"/>
    <mergeCell ref="JKK2:JKN2"/>
    <mergeCell ref="JKO2:JKR2"/>
    <mergeCell ref="JKS2:JKV2"/>
    <mergeCell ref="JKW2:JKZ2"/>
    <mergeCell ref="JLA2:JLD2"/>
    <mergeCell ref="JJI2:JJL2"/>
    <mergeCell ref="JJM2:JJP2"/>
    <mergeCell ref="JJQ2:JJT2"/>
    <mergeCell ref="JJU2:JJX2"/>
    <mergeCell ref="JJY2:JKB2"/>
    <mergeCell ref="JKC2:JKF2"/>
    <mergeCell ref="JIK2:JIN2"/>
    <mergeCell ref="JIO2:JIR2"/>
    <mergeCell ref="JIS2:JIV2"/>
    <mergeCell ref="JIW2:JIZ2"/>
    <mergeCell ref="JJA2:JJD2"/>
    <mergeCell ref="JJE2:JJH2"/>
    <mergeCell ref="JHM2:JHP2"/>
    <mergeCell ref="JHQ2:JHT2"/>
    <mergeCell ref="JHU2:JHX2"/>
    <mergeCell ref="JHY2:JIB2"/>
    <mergeCell ref="JIC2:JIF2"/>
    <mergeCell ref="JIG2:JIJ2"/>
    <mergeCell ref="JGO2:JGR2"/>
    <mergeCell ref="JGS2:JGV2"/>
    <mergeCell ref="JGW2:JGZ2"/>
    <mergeCell ref="JHA2:JHD2"/>
    <mergeCell ref="JHE2:JHH2"/>
    <mergeCell ref="JHI2:JHL2"/>
    <mergeCell ref="JFQ2:JFT2"/>
    <mergeCell ref="JFU2:JFX2"/>
    <mergeCell ref="JFY2:JGB2"/>
    <mergeCell ref="JGC2:JGF2"/>
    <mergeCell ref="JGG2:JGJ2"/>
    <mergeCell ref="JGK2:JGN2"/>
    <mergeCell ref="JES2:JEV2"/>
    <mergeCell ref="JEW2:JEZ2"/>
    <mergeCell ref="JFA2:JFD2"/>
    <mergeCell ref="JFE2:JFH2"/>
    <mergeCell ref="JFI2:JFL2"/>
    <mergeCell ref="JFM2:JFP2"/>
    <mergeCell ref="JDU2:JDX2"/>
    <mergeCell ref="JDY2:JEB2"/>
    <mergeCell ref="JEC2:JEF2"/>
    <mergeCell ref="JEG2:JEJ2"/>
    <mergeCell ref="JEK2:JEN2"/>
    <mergeCell ref="JEO2:JER2"/>
    <mergeCell ref="JCW2:JCZ2"/>
    <mergeCell ref="JDA2:JDD2"/>
    <mergeCell ref="JDE2:JDH2"/>
    <mergeCell ref="JDI2:JDL2"/>
    <mergeCell ref="JDM2:JDP2"/>
    <mergeCell ref="JDQ2:JDT2"/>
    <mergeCell ref="JBY2:JCB2"/>
    <mergeCell ref="JCC2:JCF2"/>
    <mergeCell ref="JCG2:JCJ2"/>
    <mergeCell ref="JCK2:JCN2"/>
    <mergeCell ref="JCO2:JCR2"/>
    <mergeCell ref="JCS2:JCV2"/>
    <mergeCell ref="JBA2:JBD2"/>
    <mergeCell ref="JBE2:JBH2"/>
    <mergeCell ref="JBI2:JBL2"/>
    <mergeCell ref="JBM2:JBP2"/>
    <mergeCell ref="JBQ2:JBT2"/>
    <mergeCell ref="JBU2:JBX2"/>
    <mergeCell ref="JAC2:JAF2"/>
    <mergeCell ref="JAG2:JAJ2"/>
    <mergeCell ref="JAK2:JAN2"/>
    <mergeCell ref="JAO2:JAR2"/>
    <mergeCell ref="JAS2:JAV2"/>
    <mergeCell ref="JAW2:JAZ2"/>
    <mergeCell ref="IZE2:IZH2"/>
    <mergeCell ref="IZI2:IZL2"/>
    <mergeCell ref="IZM2:IZP2"/>
    <mergeCell ref="IZQ2:IZT2"/>
    <mergeCell ref="IZU2:IZX2"/>
    <mergeCell ref="IZY2:JAB2"/>
    <mergeCell ref="IYG2:IYJ2"/>
    <mergeCell ref="IYK2:IYN2"/>
    <mergeCell ref="IYO2:IYR2"/>
    <mergeCell ref="IYS2:IYV2"/>
    <mergeCell ref="IYW2:IYZ2"/>
    <mergeCell ref="IZA2:IZD2"/>
    <mergeCell ref="IXI2:IXL2"/>
    <mergeCell ref="IXM2:IXP2"/>
    <mergeCell ref="IXQ2:IXT2"/>
    <mergeCell ref="IXU2:IXX2"/>
    <mergeCell ref="IXY2:IYB2"/>
    <mergeCell ref="IYC2:IYF2"/>
    <mergeCell ref="IWK2:IWN2"/>
    <mergeCell ref="IWO2:IWR2"/>
    <mergeCell ref="IWS2:IWV2"/>
    <mergeCell ref="IWW2:IWZ2"/>
    <mergeCell ref="IXA2:IXD2"/>
    <mergeCell ref="IXE2:IXH2"/>
    <mergeCell ref="IVM2:IVP2"/>
    <mergeCell ref="IVQ2:IVT2"/>
    <mergeCell ref="IVU2:IVX2"/>
    <mergeCell ref="IVY2:IWB2"/>
    <mergeCell ref="IWC2:IWF2"/>
    <mergeCell ref="IWG2:IWJ2"/>
    <mergeCell ref="IUO2:IUR2"/>
    <mergeCell ref="IUS2:IUV2"/>
    <mergeCell ref="IUW2:IUZ2"/>
    <mergeCell ref="IVA2:IVD2"/>
    <mergeCell ref="IVE2:IVH2"/>
    <mergeCell ref="IVI2:IVL2"/>
    <mergeCell ref="ITQ2:ITT2"/>
    <mergeCell ref="ITU2:ITX2"/>
    <mergeCell ref="ITY2:IUB2"/>
    <mergeCell ref="IUC2:IUF2"/>
    <mergeCell ref="IUG2:IUJ2"/>
    <mergeCell ref="IUK2:IUN2"/>
    <mergeCell ref="ISS2:ISV2"/>
    <mergeCell ref="ISW2:ISZ2"/>
    <mergeCell ref="ITA2:ITD2"/>
    <mergeCell ref="ITE2:ITH2"/>
    <mergeCell ref="ITI2:ITL2"/>
    <mergeCell ref="ITM2:ITP2"/>
    <mergeCell ref="IRU2:IRX2"/>
    <mergeCell ref="IRY2:ISB2"/>
    <mergeCell ref="ISC2:ISF2"/>
    <mergeCell ref="ISG2:ISJ2"/>
    <mergeCell ref="ISK2:ISN2"/>
    <mergeCell ref="ISO2:ISR2"/>
    <mergeCell ref="IQW2:IQZ2"/>
    <mergeCell ref="IRA2:IRD2"/>
    <mergeCell ref="IRE2:IRH2"/>
    <mergeCell ref="IRI2:IRL2"/>
    <mergeCell ref="IRM2:IRP2"/>
    <mergeCell ref="IRQ2:IRT2"/>
    <mergeCell ref="IPY2:IQB2"/>
    <mergeCell ref="IQC2:IQF2"/>
    <mergeCell ref="IQG2:IQJ2"/>
    <mergeCell ref="IQK2:IQN2"/>
    <mergeCell ref="IQO2:IQR2"/>
    <mergeCell ref="IQS2:IQV2"/>
    <mergeCell ref="IPA2:IPD2"/>
    <mergeCell ref="IPE2:IPH2"/>
    <mergeCell ref="IPI2:IPL2"/>
    <mergeCell ref="IPM2:IPP2"/>
    <mergeCell ref="IPQ2:IPT2"/>
    <mergeCell ref="IPU2:IPX2"/>
    <mergeCell ref="IOC2:IOF2"/>
    <mergeCell ref="IOG2:IOJ2"/>
    <mergeCell ref="IOK2:ION2"/>
    <mergeCell ref="IOO2:IOR2"/>
    <mergeCell ref="IOS2:IOV2"/>
    <mergeCell ref="IOW2:IOZ2"/>
    <mergeCell ref="INE2:INH2"/>
    <mergeCell ref="INI2:INL2"/>
    <mergeCell ref="INM2:INP2"/>
    <mergeCell ref="INQ2:INT2"/>
    <mergeCell ref="INU2:INX2"/>
    <mergeCell ref="INY2:IOB2"/>
    <mergeCell ref="IMG2:IMJ2"/>
    <mergeCell ref="IMK2:IMN2"/>
    <mergeCell ref="IMO2:IMR2"/>
    <mergeCell ref="IMS2:IMV2"/>
    <mergeCell ref="IMW2:IMZ2"/>
    <mergeCell ref="INA2:IND2"/>
    <mergeCell ref="ILI2:ILL2"/>
    <mergeCell ref="ILM2:ILP2"/>
    <mergeCell ref="ILQ2:ILT2"/>
    <mergeCell ref="ILU2:ILX2"/>
    <mergeCell ref="ILY2:IMB2"/>
    <mergeCell ref="IMC2:IMF2"/>
    <mergeCell ref="IKK2:IKN2"/>
    <mergeCell ref="IKO2:IKR2"/>
    <mergeCell ref="IKS2:IKV2"/>
    <mergeCell ref="IKW2:IKZ2"/>
    <mergeCell ref="ILA2:ILD2"/>
    <mergeCell ref="ILE2:ILH2"/>
    <mergeCell ref="IJM2:IJP2"/>
    <mergeCell ref="IJQ2:IJT2"/>
    <mergeCell ref="IJU2:IJX2"/>
    <mergeCell ref="IJY2:IKB2"/>
    <mergeCell ref="IKC2:IKF2"/>
    <mergeCell ref="IKG2:IKJ2"/>
    <mergeCell ref="IIO2:IIR2"/>
    <mergeCell ref="IIS2:IIV2"/>
    <mergeCell ref="IIW2:IIZ2"/>
    <mergeCell ref="IJA2:IJD2"/>
    <mergeCell ref="IJE2:IJH2"/>
    <mergeCell ref="IJI2:IJL2"/>
    <mergeCell ref="IHQ2:IHT2"/>
    <mergeCell ref="IHU2:IHX2"/>
    <mergeCell ref="IHY2:IIB2"/>
    <mergeCell ref="IIC2:IIF2"/>
    <mergeCell ref="IIG2:IIJ2"/>
    <mergeCell ref="IIK2:IIN2"/>
    <mergeCell ref="IGS2:IGV2"/>
    <mergeCell ref="IGW2:IGZ2"/>
    <mergeCell ref="IHA2:IHD2"/>
    <mergeCell ref="IHE2:IHH2"/>
    <mergeCell ref="IHI2:IHL2"/>
    <mergeCell ref="IHM2:IHP2"/>
    <mergeCell ref="IFU2:IFX2"/>
    <mergeCell ref="IFY2:IGB2"/>
    <mergeCell ref="IGC2:IGF2"/>
    <mergeCell ref="IGG2:IGJ2"/>
    <mergeCell ref="IGK2:IGN2"/>
    <mergeCell ref="IGO2:IGR2"/>
    <mergeCell ref="IEW2:IEZ2"/>
    <mergeCell ref="IFA2:IFD2"/>
    <mergeCell ref="IFE2:IFH2"/>
    <mergeCell ref="IFI2:IFL2"/>
    <mergeCell ref="IFM2:IFP2"/>
    <mergeCell ref="IFQ2:IFT2"/>
    <mergeCell ref="IDY2:IEB2"/>
    <mergeCell ref="IEC2:IEF2"/>
    <mergeCell ref="IEG2:IEJ2"/>
    <mergeCell ref="IEK2:IEN2"/>
    <mergeCell ref="IEO2:IER2"/>
    <mergeCell ref="IES2:IEV2"/>
    <mergeCell ref="IDA2:IDD2"/>
    <mergeCell ref="IDE2:IDH2"/>
    <mergeCell ref="IDI2:IDL2"/>
    <mergeCell ref="IDM2:IDP2"/>
    <mergeCell ref="IDQ2:IDT2"/>
    <mergeCell ref="IDU2:IDX2"/>
    <mergeCell ref="ICC2:ICF2"/>
    <mergeCell ref="ICG2:ICJ2"/>
    <mergeCell ref="ICK2:ICN2"/>
    <mergeCell ref="ICO2:ICR2"/>
    <mergeCell ref="ICS2:ICV2"/>
    <mergeCell ref="ICW2:ICZ2"/>
    <mergeCell ref="IBE2:IBH2"/>
    <mergeCell ref="IBI2:IBL2"/>
    <mergeCell ref="IBM2:IBP2"/>
    <mergeCell ref="IBQ2:IBT2"/>
    <mergeCell ref="IBU2:IBX2"/>
    <mergeCell ref="IBY2:ICB2"/>
    <mergeCell ref="IAG2:IAJ2"/>
    <mergeCell ref="IAK2:IAN2"/>
    <mergeCell ref="IAO2:IAR2"/>
    <mergeCell ref="IAS2:IAV2"/>
    <mergeCell ref="IAW2:IAZ2"/>
    <mergeCell ref="IBA2:IBD2"/>
    <mergeCell ref="HZI2:HZL2"/>
    <mergeCell ref="HZM2:HZP2"/>
    <mergeCell ref="HZQ2:HZT2"/>
    <mergeCell ref="HZU2:HZX2"/>
    <mergeCell ref="HZY2:IAB2"/>
    <mergeCell ref="IAC2:IAF2"/>
    <mergeCell ref="HYK2:HYN2"/>
    <mergeCell ref="HYO2:HYR2"/>
    <mergeCell ref="HYS2:HYV2"/>
    <mergeCell ref="HYW2:HYZ2"/>
    <mergeCell ref="HZA2:HZD2"/>
    <mergeCell ref="HZE2:HZH2"/>
    <mergeCell ref="HXM2:HXP2"/>
    <mergeCell ref="HXQ2:HXT2"/>
    <mergeCell ref="HXU2:HXX2"/>
    <mergeCell ref="HXY2:HYB2"/>
    <mergeCell ref="HYC2:HYF2"/>
    <mergeCell ref="HYG2:HYJ2"/>
    <mergeCell ref="HWO2:HWR2"/>
    <mergeCell ref="HWS2:HWV2"/>
    <mergeCell ref="HWW2:HWZ2"/>
    <mergeCell ref="HXA2:HXD2"/>
    <mergeCell ref="HXE2:HXH2"/>
    <mergeCell ref="HXI2:HXL2"/>
    <mergeCell ref="HVQ2:HVT2"/>
    <mergeCell ref="HVU2:HVX2"/>
    <mergeCell ref="HVY2:HWB2"/>
    <mergeCell ref="HWC2:HWF2"/>
    <mergeCell ref="HWG2:HWJ2"/>
    <mergeCell ref="HWK2:HWN2"/>
    <mergeCell ref="HUS2:HUV2"/>
    <mergeCell ref="HUW2:HUZ2"/>
    <mergeCell ref="HVA2:HVD2"/>
    <mergeCell ref="HVE2:HVH2"/>
    <mergeCell ref="HVI2:HVL2"/>
    <mergeCell ref="HVM2:HVP2"/>
    <mergeCell ref="HTU2:HTX2"/>
    <mergeCell ref="HTY2:HUB2"/>
    <mergeCell ref="HUC2:HUF2"/>
    <mergeCell ref="HUG2:HUJ2"/>
    <mergeCell ref="HUK2:HUN2"/>
    <mergeCell ref="HUO2:HUR2"/>
    <mergeCell ref="HSW2:HSZ2"/>
    <mergeCell ref="HTA2:HTD2"/>
    <mergeCell ref="HTE2:HTH2"/>
    <mergeCell ref="HTI2:HTL2"/>
    <mergeCell ref="HTM2:HTP2"/>
    <mergeCell ref="HTQ2:HTT2"/>
    <mergeCell ref="HRY2:HSB2"/>
    <mergeCell ref="HSC2:HSF2"/>
    <mergeCell ref="HSG2:HSJ2"/>
    <mergeCell ref="HSK2:HSN2"/>
    <mergeCell ref="HSO2:HSR2"/>
    <mergeCell ref="HSS2:HSV2"/>
    <mergeCell ref="HRA2:HRD2"/>
    <mergeCell ref="HRE2:HRH2"/>
    <mergeCell ref="HRI2:HRL2"/>
    <mergeCell ref="HRM2:HRP2"/>
    <mergeCell ref="HRQ2:HRT2"/>
    <mergeCell ref="HRU2:HRX2"/>
    <mergeCell ref="HQC2:HQF2"/>
    <mergeCell ref="HQG2:HQJ2"/>
    <mergeCell ref="HQK2:HQN2"/>
    <mergeCell ref="HQO2:HQR2"/>
    <mergeCell ref="HQS2:HQV2"/>
    <mergeCell ref="HQW2:HQZ2"/>
    <mergeCell ref="HPE2:HPH2"/>
    <mergeCell ref="HPI2:HPL2"/>
    <mergeCell ref="HPM2:HPP2"/>
    <mergeCell ref="HPQ2:HPT2"/>
    <mergeCell ref="HPU2:HPX2"/>
    <mergeCell ref="HPY2:HQB2"/>
    <mergeCell ref="HOG2:HOJ2"/>
    <mergeCell ref="HOK2:HON2"/>
    <mergeCell ref="HOO2:HOR2"/>
    <mergeCell ref="HOS2:HOV2"/>
    <mergeCell ref="HOW2:HOZ2"/>
    <mergeCell ref="HPA2:HPD2"/>
    <mergeCell ref="HNI2:HNL2"/>
    <mergeCell ref="HNM2:HNP2"/>
    <mergeCell ref="HNQ2:HNT2"/>
    <mergeCell ref="HNU2:HNX2"/>
    <mergeCell ref="HNY2:HOB2"/>
    <mergeCell ref="HOC2:HOF2"/>
    <mergeCell ref="HMK2:HMN2"/>
    <mergeCell ref="HMO2:HMR2"/>
    <mergeCell ref="HMS2:HMV2"/>
    <mergeCell ref="HMW2:HMZ2"/>
    <mergeCell ref="HNA2:HND2"/>
    <mergeCell ref="HNE2:HNH2"/>
    <mergeCell ref="HLM2:HLP2"/>
    <mergeCell ref="HLQ2:HLT2"/>
    <mergeCell ref="HLU2:HLX2"/>
    <mergeCell ref="HLY2:HMB2"/>
    <mergeCell ref="HMC2:HMF2"/>
    <mergeCell ref="HMG2:HMJ2"/>
    <mergeCell ref="HKO2:HKR2"/>
    <mergeCell ref="HKS2:HKV2"/>
    <mergeCell ref="HKW2:HKZ2"/>
    <mergeCell ref="HLA2:HLD2"/>
    <mergeCell ref="HLE2:HLH2"/>
    <mergeCell ref="HLI2:HLL2"/>
    <mergeCell ref="HJQ2:HJT2"/>
    <mergeCell ref="HJU2:HJX2"/>
    <mergeCell ref="HJY2:HKB2"/>
    <mergeCell ref="HKC2:HKF2"/>
    <mergeCell ref="HKG2:HKJ2"/>
    <mergeCell ref="HKK2:HKN2"/>
    <mergeCell ref="HIS2:HIV2"/>
    <mergeCell ref="HIW2:HIZ2"/>
    <mergeCell ref="HJA2:HJD2"/>
    <mergeCell ref="HJE2:HJH2"/>
    <mergeCell ref="HJI2:HJL2"/>
    <mergeCell ref="HJM2:HJP2"/>
    <mergeCell ref="HHU2:HHX2"/>
    <mergeCell ref="HHY2:HIB2"/>
    <mergeCell ref="HIC2:HIF2"/>
    <mergeCell ref="HIG2:HIJ2"/>
    <mergeCell ref="HIK2:HIN2"/>
    <mergeCell ref="HIO2:HIR2"/>
    <mergeCell ref="HGW2:HGZ2"/>
    <mergeCell ref="HHA2:HHD2"/>
    <mergeCell ref="HHE2:HHH2"/>
    <mergeCell ref="HHI2:HHL2"/>
    <mergeCell ref="HHM2:HHP2"/>
    <mergeCell ref="HHQ2:HHT2"/>
    <mergeCell ref="HFY2:HGB2"/>
    <mergeCell ref="HGC2:HGF2"/>
    <mergeCell ref="HGG2:HGJ2"/>
    <mergeCell ref="HGK2:HGN2"/>
    <mergeCell ref="HGO2:HGR2"/>
    <mergeCell ref="HGS2:HGV2"/>
    <mergeCell ref="HFA2:HFD2"/>
    <mergeCell ref="HFE2:HFH2"/>
    <mergeCell ref="HFI2:HFL2"/>
    <mergeCell ref="HFM2:HFP2"/>
    <mergeCell ref="HFQ2:HFT2"/>
    <mergeCell ref="HFU2:HFX2"/>
    <mergeCell ref="HEC2:HEF2"/>
    <mergeCell ref="HEG2:HEJ2"/>
    <mergeCell ref="HEK2:HEN2"/>
    <mergeCell ref="HEO2:HER2"/>
    <mergeCell ref="HES2:HEV2"/>
    <mergeCell ref="HEW2:HEZ2"/>
    <mergeCell ref="HDE2:HDH2"/>
    <mergeCell ref="HDI2:HDL2"/>
    <mergeCell ref="HDM2:HDP2"/>
    <mergeCell ref="HDQ2:HDT2"/>
    <mergeCell ref="HDU2:HDX2"/>
    <mergeCell ref="HDY2:HEB2"/>
    <mergeCell ref="HCG2:HCJ2"/>
    <mergeCell ref="HCK2:HCN2"/>
    <mergeCell ref="HCO2:HCR2"/>
    <mergeCell ref="HCS2:HCV2"/>
    <mergeCell ref="HCW2:HCZ2"/>
    <mergeCell ref="HDA2:HDD2"/>
    <mergeCell ref="HBI2:HBL2"/>
    <mergeCell ref="HBM2:HBP2"/>
    <mergeCell ref="HBQ2:HBT2"/>
    <mergeCell ref="HBU2:HBX2"/>
    <mergeCell ref="HBY2:HCB2"/>
    <mergeCell ref="HCC2:HCF2"/>
    <mergeCell ref="HAK2:HAN2"/>
    <mergeCell ref="HAO2:HAR2"/>
    <mergeCell ref="HAS2:HAV2"/>
    <mergeCell ref="HAW2:HAZ2"/>
    <mergeCell ref="HBA2:HBD2"/>
    <mergeCell ref="HBE2:HBH2"/>
    <mergeCell ref="GZM2:GZP2"/>
    <mergeCell ref="GZQ2:GZT2"/>
    <mergeCell ref="GZU2:GZX2"/>
    <mergeCell ref="GZY2:HAB2"/>
    <mergeCell ref="HAC2:HAF2"/>
    <mergeCell ref="HAG2:HAJ2"/>
    <mergeCell ref="GYO2:GYR2"/>
    <mergeCell ref="GYS2:GYV2"/>
    <mergeCell ref="GYW2:GYZ2"/>
    <mergeCell ref="GZA2:GZD2"/>
    <mergeCell ref="GZE2:GZH2"/>
    <mergeCell ref="GZI2:GZL2"/>
    <mergeCell ref="GXQ2:GXT2"/>
    <mergeCell ref="GXU2:GXX2"/>
    <mergeCell ref="GXY2:GYB2"/>
    <mergeCell ref="GYC2:GYF2"/>
    <mergeCell ref="GYG2:GYJ2"/>
    <mergeCell ref="GYK2:GYN2"/>
    <mergeCell ref="GWS2:GWV2"/>
    <mergeCell ref="GWW2:GWZ2"/>
    <mergeCell ref="GXA2:GXD2"/>
    <mergeCell ref="GXE2:GXH2"/>
    <mergeCell ref="GXI2:GXL2"/>
    <mergeCell ref="GXM2:GXP2"/>
    <mergeCell ref="GVU2:GVX2"/>
    <mergeCell ref="GVY2:GWB2"/>
    <mergeCell ref="GWC2:GWF2"/>
    <mergeCell ref="GWG2:GWJ2"/>
    <mergeCell ref="GWK2:GWN2"/>
    <mergeCell ref="GWO2:GWR2"/>
    <mergeCell ref="GUW2:GUZ2"/>
    <mergeCell ref="GVA2:GVD2"/>
    <mergeCell ref="GVE2:GVH2"/>
    <mergeCell ref="GVI2:GVL2"/>
    <mergeCell ref="GVM2:GVP2"/>
    <mergeCell ref="GVQ2:GVT2"/>
    <mergeCell ref="GTY2:GUB2"/>
    <mergeCell ref="GUC2:GUF2"/>
    <mergeCell ref="GUG2:GUJ2"/>
    <mergeCell ref="GUK2:GUN2"/>
    <mergeCell ref="GUO2:GUR2"/>
    <mergeCell ref="GUS2:GUV2"/>
    <mergeCell ref="GTA2:GTD2"/>
    <mergeCell ref="GTE2:GTH2"/>
    <mergeCell ref="GTI2:GTL2"/>
    <mergeCell ref="GTM2:GTP2"/>
    <mergeCell ref="GTQ2:GTT2"/>
    <mergeCell ref="GTU2:GTX2"/>
    <mergeCell ref="GSC2:GSF2"/>
    <mergeCell ref="GSG2:GSJ2"/>
    <mergeCell ref="GSK2:GSN2"/>
    <mergeCell ref="GSO2:GSR2"/>
    <mergeCell ref="GSS2:GSV2"/>
    <mergeCell ref="GSW2:GSZ2"/>
    <mergeCell ref="GRE2:GRH2"/>
    <mergeCell ref="GRI2:GRL2"/>
    <mergeCell ref="GRM2:GRP2"/>
    <mergeCell ref="GRQ2:GRT2"/>
    <mergeCell ref="GRU2:GRX2"/>
    <mergeCell ref="GRY2:GSB2"/>
    <mergeCell ref="GQG2:GQJ2"/>
    <mergeCell ref="GQK2:GQN2"/>
    <mergeCell ref="GQO2:GQR2"/>
    <mergeCell ref="GQS2:GQV2"/>
    <mergeCell ref="GQW2:GQZ2"/>
    <mergeCell ref="GRA2:GRD2"/>
    <mergeCell ref="GPI2:GPL2"/>
    <mergeCell ref="GPM2:GPP2"/>
    <mergeCell ref="GPQ2:GPT2"/>
    <mergeCell ref="GPU2:GPX2"/>
    <mergeCell ref="GPY2:GQB2"/>
    <mergeCell ref="GQC2:GQF2"/>
    <mergeCell ref="GOK2:GON2"/>
    <mergeCell ref="GOO2:GOR2"/>
    <mergeCell ref="GOS2:GOV2"/>
    <mergeCell ref="GOW2:GOZ2"/>
    <mergeCell ref="GPA2:GPD2"/>
    <mergeCell ref="GPE2:GPH2"/>
    <mergeCell ref="GNM2:GNP2"/>
    <mergeCell ref="GNQ2:GNT2"/>
    <mergeCell ref="GNU2:GNX2"/>
    <mergeCell ref="GNY2:GOB2"/>
    <mergeCell ref="GOC2:GOF2"/>
    <mergeCell ref="GOG2:GOJ2"/>
    <mergeCell ref="GMO2:GMR2"/>
    <mergeCell ref="GMS2:GMV2"/>
    <mergeCell ref="GMW2:GMZ2"/>
    <mergeCell ref="GNA2:GND2"/>
    <mergeCell ref="GNE2:GNH2"/>
    <mergeCell ref="GNI2:GNL2"/>
    <mergeCell ref="GLQ2:GLT2"/>
    <mergeCell ref="GLU2:GLX2"/>
    <mergeCell ref="GLY2:GMB2"/>
    <mergeCell ref="GMC2:GMF2"/>
    <mergeCell ref="GMG2:GMJ2"/>
    <mergeCell ref="GMK2:GMN2"/>
    <mergeCell ref="GKS2:GKV2"/>
    <mergeCell ref="GKW2:GKZ2"/>
    <mergeCell ref="GLA2:GLD2"/>
    <mergeCell ref="GLE2:GLH2"/>
    <mergeCell ref="GLI2:GLL2"/>
    <mergeCell ref="GLM2:GLP2"/>
    <mergeCell ref="GJU2:GJX2"/>
    <mergeCell ref="GJY2:GKB2"/>
    <mergeCell ref="GKC2:GKF2"/>
    <mergeCell ref="GKG2:GKJ2"/>
    <mergeCell ref="GKK2:GKN2"/>
    <mergeCell ref="GKO2:GKR2"/>
    <mergeCell ref="GIW2:GIZ2"/>
    <mergeCell ref="GJA2:GJD2"/>
    <mergeCell ref="GJE2:GJH2"/>
    <mergeCell ref="GJI2:GJL2"/>
    <mergeCell ref="GJM2:GJP2"/>
    <mergeCell ref="GJQ2:GJT2"/>
    <mergeCell ref="GHY2:GIB2"/>
    <mergeCell ref="GIC2:GIF2"/>
    <mergeCell ref="GIG2:GIJ2"/>
    <mergeCell ref="GIK2:GIN2"/>
    <mergeCell ref="GIO2:GIR2"/>
    <mergeCell ref="GIS2:GIV2"/>
    <mergeCell ref="GHA2:GHD2"/>
    <mergeCell ref="GHE2:GHH2"/>
    <mergeCell ref="GHI2:GHL2"/>
    <mergeCell ref="GHM2:GHP2"/>
    <mergeCell ref="GHQ2:GHT2"/>
    <mergeCell ref="GHU2:GHX2"/>
    <mergeCell ref="GGC2:GGF2"/>
    <mergeCell ref="GGG2:GGJ2"/>
    <mergeCell ref="GGK2:GGN2"/>
    <mergeCell ref="GGO2:GGR2"/>
    <mergeCell ref="GGS2:GGV2"/>
    <mergeCell ref="GGW2:GGZ2"/>
    <mergeCell ref="GFE2:GFH2"/>
    <mergeCell ref="GFI2:GFL2"/>
    <mergeCell ref="GFM2:GFP2"/>
    <mergeCell ref="GFQ2:GFT2"/>
    <mergeCell ref="GFU2:GFX2"/>
    <mergeCell ref="GFY2:GGB2"/>
    <mergeCell ref="GEG2:GEJ2"/>
    <mergeCell ref="GEK2:GEN2"/>
    <mergeCell ref="GEO2:GER2"/>
    <mergeCell ref="GES2:GEV2"/>
    <mergeCell ref="GEW2:GEZ2"/>
    <mergeCell ref="GFA2:GFD2"/>
    <mergeCell ref="GDI2:GDL2"/>
    <mergeCell ref="GDM2:GDP2"/>
    <mergeCell ref="GDQ2:GDT2"/>
    <mergeCell ref="GDU2:GDX2"/>
    <mergeCell ref="GDY2:GEB2"/>
    <mergeCell ref="GEC2:GEF2"/>
    <mergeCell ref="GCK2:GCN2"/>
    <mergeCell ref="GCO2:GCR2"/>
    <mergeCell ref="GCS2:GCV2"/>
    <mergeCell ref="GCW2:GCZ2"/>
    <mergeCell ref="GDA2:GDD2"/>
    <mergeCell ref="GDE2:GDH2"/>
    <mergeCell ref="GBM2:GBP2"/>
    <mergeCell ref="GBQ2:GBT2"/>
    <mergeCell ref="GBU2:GBX2"/>
    <mergeCell ref="GBY2:GCB2"/>
    <mergeCell ref="GCC2:GCF2"/>
    <mergeCell ref="GCG2:GCJ2"/>
    <mergeCell ref="GAO2:GAR2"/>
    <mergeCell ref="GAS2:GAV2"/>
    <mergeCell ref="GAW2:GAZ2"/>
    <mergeCell ref="GBA2:GBD2"/>
    <mergeCell ref="GBE2:GBH2"/>
    <mergeCell ref="GBI2:GBL2"/>
    <mergeCell ref="FZQ2:FZT2"/>
    <mergeCell ref="FZU2:FZX2"/>
    <mergeCell ref="FZY2:GAB2"/>
    <mergeCell ref="GAC2:GAF2"/>
    <mergeCell ref="GAG2:GAJ2"/>
    <mergeCell ref="GAK2:GAN2"/>
    <mergeCell ref="FYS2:FYV2"/>
    <mergeCell ref="FYW2:FYZ2"/>
    <mergeCell ref="FZA2:FZD2"/>
    <mergeCell ref="FZE2:FZH2"/>
    <mergeCell ref="FZI2:FZL2"/>
    <mergeCell ref="FZM2:FZP2"/>
    <mergeCell ref="FXU2:FXX2"/>
    <mergeCell ref="FXY2:FYB2"/>
    <mergeCell ref="FYC2:FYF2"/>
    <mergeCell ref="FYG2:FYJ2"/>
    <mergeCell ref="FYK2:FYN2"/>
    <mergeCell ref="FYO2:FYR2"/>
    <mergeCell ref="FWW2:FWZ2"/>
    <mergeCell ref="FXA2:FXD2"/>
    <mergeCell ref="FXE2:FXH2"/>
    <mergeCell ref="FXI2:FXL2"/>
    <mergeCell ref="FXM2:FXP2"/>
    <mergeCell ref="FXQ2:FXT2"/>
    <mergeCell ref="FVY2:FWB2"/>
    <mergeCell ref="FWC2:FWF2"/>
    <mergeCell ref="FWG2:FWJ2"/>
    <mergeCell ref="FWK2:FWN2"/>
    <mergeCell ref="FWO2:FWR2"/>
    <mergeCell ref="FWS2:FWV2"/>
    <mergeCell ref="FVA2:FVD2"/>
    <mergeCell ref="FVE2:FVH2"/>
    <mergeCell ref="FVI2:FVL2"/>
    <mergeCell ref="FVM2:FVP2"/>
    <mergeCell ref="FVQ2:FVT2"/>
    <mergeCell ref="FVU2:FVX2"/>
    <mergeCell ref="FUC2:FUF2"/>
    <mergeCell ref="FUG2:FUJ2"/>
    <mergeCell ref="FUK2:FUN2"/>
    <mergeCell ref="FUO2:FUR2"/>
    <mergeCell ref="FUS2:FUV2"/>
    <mergeCell ref="FUW2:FUZ2"/>
    <mergeCell ref="FTE2:FTH2"/>
    <mergeCell ref="FTI2:FTL2"/>
    <mergeCell ref="FTM2:FTP2"/>
    <mergeCell ref="FTQ2:FTT2"/>
    <mergeCell ref="FTU2:FTX2"/>
    <mergeCell ref="FTY2:FUB2"/>
    <mergeCell ref="FSG2:FSJ2"/>
    <mergeCell ref="FSK2:FSN2"/>
    <mergeCell ref="FSO2:FSR2"/>
    <mergeCell ref="FSS2:FSV2"/>
    <mergeCell ref="FSW2:FSZ2"/>
    <mergeCell ref="FTA2:FTD2"/>
    <mergeCell ref="FRI2:FRL2"/>
    <mergeCell ref="FRM2:FRP2"/>
    <mergeCell ref="FRQ2:FRT2"/>
    <mergeCell ref="FRU2:FRX2"/>
    <mergeCell ref="FRY2:FSB2"/>
    <mergeCell ref="FSC2:FSF2"/>
    <mergeCell ref="FQK2:FQN2"/>
    <mergeCell ref="FQO2:FQR2"/>
    <mergeCell ref="FQS2:FQV2"/>
    <mergeCell ref="FQW2:FQZ2"/>
    <mergeCell ref="FRA2:FRD2"/>
    <mergeCell ref="FRE2:FRH2"/>
    <mergeCell ref="FPM2:FPP2"/>
    <mergeCell ref="FPQ2:FPT2"/>
    <mergeCell ref="FPU2:FPX2"/>
    <mergeCell ref="FPY2:FQB2"/>
    <mergeCell ref="FQC2:FQF2"/>
    <mergeCell ref="FQG2:FQJ2"/>
    <mergeCell ref="FOO2:FOR2"/>
    <mergeCell ref="FOS2:FOV2"/>
    <mergeCell ref="FOW2:FOZ2"/>
    <mergeCell ref="FPA2:FPD2"/>
    <mergeCell ref="FPE2:FPH2"/>
    <mergeCell ref="FPI2:FPL2"/>
    <mergeCell ref="FNQ2:FNT2"/>
    <mergeCell ref="FNU2:FNX2"/>
    <mergeCell ref="FNY2:FOB2"/>
    <mergeCell ref="FOC2:FOF2"/>
    <mergeCell ref="FOG2:FOJ2"/>
    <mergeCell ref="FOK2:FON2"/>
    <mergeCell ref="FMS2:FMV2"/>
    <mergeCell ref="FMW2:FMZ2"/>
    <mergeCell ref="FNA2:FND2"/>
    <mergeCell ref="FNE2:FNH2"/>
    <mergeCell ref="FNI2:FNL2"/>
    <mergeCell ref="FNM2:FNP2"/>
    <mergeCell ref="FLU2:FLX2"/>
    <mergeCell ref="FLY2:FMB2"/>
    <mergeCell ref="FMC2:FMF2"/>
    <mergeCell ref="FMG2:FMJ2"/>
    <mergeCell ref="FMK2:FMN2"/>
    <mergeCell ref="FMO2:FMR2"/>
    <mergeCell ref="FKW2:FKZ2"/>
    <mergeCell ref="FLA2:FLD2"/>
    <mergeCell ref="FLE2:FLH2"/>
    <mergeCell ref="FLI2:FLL2"/>
    <mergeCell ref="FLM2:FLP2"/>
    <mergeCell ref="FLQ2:FLT2"/>
    <mergeCell ref="FJY2:FKB2"/>
    <mergeCell ref="FKC2:FKF2"/>
    <mergeCell ref="FKG2:FKJ2"/>
    <mergeCell ref="FKK2:FKN2"/>
    <mergeCell ref="FKO2:FKR2"/>
    <mergeCell ref="FKS2:FKV2"/>
    <mergeCell ref="FJA2:FJD2"/>
    <mergeCell ref="FJE2:FJH2"/>
    <mergeCell ref="FJI2:FJL2"/>
    <mergeCell ref="FJM2:FJP2"/>
    <mergeCell ref="FJQ2:FJT2"/>
    <mergeCell ref="FJU2:FJX2"/>
    <mergeCell ref="FIC2:FIF2"/>
    <mergeCell ref="FIG2:FIJ2"/>
    <mergeCell ref="FIK2:FIN2"/>
    <mergeCell ref="FIO2:FIR2"/>
    <mergeCell ref="FIS2:FIV2"/>
    <mergeCell ref="FIW2:FIZ2"/>
    <mergeCell ref="FHE2:FHH2"/>
    <mergeCell ref="FHI2:FHL2"/>
    <mergeCell ref="FHM2:FHP2"/>
    <mergeCell ref="FHQ2:FHT2"/>
    <mergeCell ref="FHU2:FHX2"/>
    <mergeCell ref="FHY2:FIB2"/>
    <mergeCell ref="FGG2:FGJ2"/>
    <mergeCell ref="FGK2:FGN2"/>
    <mergeCell ref="FGO2:FGR2"/>
    <mergeCell ref="FGS2:FGV2"/>
    <mergeCell ref="FGW2:FGZ2"/>
    <mergeCell ref="FHA2:FHD2"/>
    <mergeCell ref="FFI2:FFL2"/>
    <mergeCell ref="FFM2:FFP2"/>
    <mergeCell ref="FFQ2:FFT2"/>
    <mergeCell ref="FFU2:FFX2"/>
    <mergeCell ref="FFY2:FGB2"/>
    <mergeCell ref="FGC2:FGF2"/>
    <mergeCell ref="FEK2:FEN2"/>
    <mergeCell ref="FEO2:FER2"/>
    <mergeCell ref="FES2:FEV2"/>
    <mergeCell ref="FEW2:FEZ2"/>
    <mergeCell ref="FFA2:FFD2"/>
    <mergeCell ref="FFE2:FFH2"/>
    <mergeCell ref="FDM2:FDP2"/>
    <mergeCell ref="FDQ2:FDT2"/>
    <mergeCell ref="FDU2:FDX2"/>
    <mergeCell ref="FDY2:FEB2"/>
    <mergeCell ref="FEC2:FEF2"/>
    <mergeCell ref="FEG2:FEJ2"/>
    <mergeCell ref="FCO2:FCR2"/>
    <mergeCell ref="FCS2:FCV2"/>
    <mergeCell ref="FCW2:FCZ2"/>
    <mergeCell ref="FDA2:FDD2"/>
    <mergeCell ref="FDE2:FDH2"/>
    <mergeCell ref="FDI2:FDL2"/>
    <mergeCell ref="FBQ2:FBT2"/>
    <mergeCell ref="FBU2:FBX2"/>
    <mergeCell ref="FBY2:FCB2"/>
    <mergeCell ref="FCC2:FCF2"/>
    <mergeCell ref="FCG2:FCJ2"/>
    <mergeCell ref="FCK2:FCN2"/>
    <mergeCell ref="FAS2:FAV2"/>
    <mergeCell ref="FAW2:FAZ2"/>
    <mergeCell ref="FBA2:FBD2"/>
    <mergeCell ref="FBE2:FBH2"/>
    <mergeCell ref="FBI2:FBL2"/>
    <mergeCell ref="FBM2:FBP2"/>
    <mergeCell ref="EZU2:EZX2"/>
    <mergeCell ref="EZY2:FAB2"/>
    <mergeCell ref="FAC2:FAF2"/>
    <mergeCell ref="FAG2:FAJ2"/>
    <mergeCell ref="FAK2:FAN2"/>
    <mergeCell ref="FAO2:FAR2"/>
    <mergeCell ref="EYW2:EYZ2"/>
    <mergeCell ref="EZA2:EZD2"/>
    <mergeCell ref="EZE2:EZH2"/>
    <mergeCell ref="EZI2:EZL2"/>
    <mergeCell ref="EZM2:EZP2"/>
    <mergeCell ref="EZQ2:EZT2"/>
    <mergeCell ref="EXY2:EYB2"/>
    <mergeCell ref="EYC2:EYF2"/>
    <mergeCell ref="EYG2:EYJ2"/>
    <mergeCell ref="EYK2:EYN2"/>
    <mergeCell ref="EYO2:EYR2"/>
    <mergeCell ref="EYS2:EYV2"/>
    <mergeCell ref="EXA2:EXD2"/>
    <mergeCell ref="EXE2:EXH2"/>
    <mergeCell ref="EXI2:EXL2"/>
    <mergeCell ref="EXM2:EXP2"/>
    <mergeCell ref="EXQ2:EXT2"/>
    <mergeCell ref="EXU2:EXX2"/>
    <mergeCell ref="EWC2:EWF2"/>
    <mergeCell ref="EWG2:EWJ2"/>
    <mergeCell ref="EWK2:EWN2"/>
    <mergeCell ref="EWO2:EWR2"/>
    <mergeCell ref="EWS2:EWV2"/>
    <mergeCell ref="EWW2:EWZ2"/>
    <mergeCell ref="EVE2:EVH2"/>
    <mergeCell ref="EVI2:EVL2"/>
    <mergeCell ref="EVM2:EVP2"/>
    <mergeCell ref="EVQ2:EVT2"/>
    <mergeCell ref="EVU2:EVX2"/>
    <mergeCell ref="EVY2:EWB2"/>
    <mergeCell ref="EUG2:EUJ2"/>
    <mergeCell ref="EUK2:EUN2"/>
    <mergeCell ref="EUO2:EUR2"/>
    <mergeCell ref="EUS2:EUV2"/>
    <mergeCell ref="EUW2:EUZ2"/>
    <mergeCell ref="EVA2:EVD2"/>
    <mergeCell ref="ETI2:ETL2"/>
    <mergeCell ref="ETM2:ETP2"/>
    <mergeCell ref="ETQ2:ETT2"/>
    <mergeCell ref="ETU2:ETX2"/>
    <mergeCell ref="ETY2:EUB2"/>
    <mergeCell ref="EUC2:EUF2"/>
    <mergeCell ref="ESK2:ESN2"/>
    <mergeCell ref="ESO2:ESR2"/>
    <mergeCell ref="ESS2:ESV2"/>
    <mergeCell ref="ESW2:ESZ2"/>
    <mergeCell ref="ETA2:ETD2"/>
    <mergeCell ref="ETE2:ETH2"/>
    <mergeCell ref="ERM2:ERP2"/>
    <mergeCell ref="ERQ2:ERT2"/>
    <mergeCell ref="ERU2:ERX2"/>
    <mergeCell ref="ERY2:ESB2"/>
    <mergeCell ref="ESC2:ESF2"/>
    <mergeCell ref="ESG2:ESJ2"/>
    <mergeCell ref="EQO2:EQR2"/>
    <mergeCell ref="EQS2:EQV2"/>
    <mergeCell ref="EQW2:EQZ2"/>
    <mergeCell ref="ERA2:ERD2"/>
    <mergeCell ref="ERE2:ERH2"/>
    <mergeCell ref="ERI2:ERL2"/>
    <mergeCell ref="EPQ2:EPT2"/>
    <mergeCell ref="EPU2:EPX2"/>
    <mergeCell ref="EPY2:EQB2"/>
    <mergeCell ref="EQC2:EQF2"/>
    <mergeCell ref="EQG2:EQJ2"/>
    <mergeCell ref="EQK2:EQN2"/>
    <mergeCell ref="EOS2:EOV2"/>
    <mergeCell ref="EOW2:EOZ2"/>
    <mergeCell ref="EPA2:EPD2"/>
    <mergeCell ref="EPE2:EPH2"/>
    <mergeCell ref="EPI2:EPL2"/>
    <mergeCell ref="EPM2:EPP2"/>
    <mergeCell ref="ENU2:ENX2"/>
    <mergeCell ref="ENY2:EOB2"/>
    <mergeCell ref="EOC2:EOF2"/>
    <mergeCell ref="EOG2:EOJ2"/>
    <mergeCell ref="EOK2:EON2"/>
    <mergeCell ref="EOO2:EOR2"/>
    <mergeCell ref="EMW2:EMZ2"/>
    <mergeCell ref="ENA2:END2"/>
    <mergeCell ref="ENE2:ENH2"/>
    <mergeCell ref="ENI2:ENL2"/>
    <mergeCell ref="ENM2:ENP2"/>
    <mergeCell ref="ENQ2:ENT2"/>
    <mergeCell ref="ELY2:EMB2"/>
    <mergeCell ref="EMC2:EMF2"/>
    <mergeCell ref="EMG2:EMJ2"/>
    <mergeCell ref="EMK2:EMN2"/>
    <mergeCell ref="EMO2:EMR2"/>
    <mergeCell ref="EMS2:EMV2"/>
    <mergeCell ref="ELA2:ELD2"/>
    <mergeCell ref="ELE2:ELH2"/>
    <mergeCell ref="ELI2:ELL2"/>
    <mergeCell ref="ELM2:ELP2"/>
    <mergeCell ref="ELQ2:ELT2"/>
    <mergeCell ref="ELU2:ELX2"/>
    <mergeCell ref="EKC2:EKF2"/>
    <mergeCell ref="EKG2:EKJ2"/>
    <mergeCell ref="EKK2:EKN2"/>
    <mergeCell ref="EKO2:EKR2"/>
    <mergeCell ref="EKS2:EKV2"/>
    <mergeCell ref="EKW2:EKZ2"/>
    <mergeCell ref="EJE2:EJH2"/>
    <mergeCell ref="EJI2:EJL2"/>
    <mergeCell ref="EJM2:EJP2"/>
    <mergeCell ref="EJQ2:EJT2"/>
    <mergeCell ref="EJU2:EJX2"/>
    <mergeCell ref="EJY2:EKB2"/>
    <mergeCell ref="EIG2:EIJ2"/>
    <mergeCell ref="EIK2:EIN2"/>
    <mergeCell ref="EIO2:EIR2"/>
    <mergeCell ref="EIS2:EIV2"/>
    <mergeCell ref="EIW2:EIZ2"/>
    <mergeCell ref="EJA2:EJD2"/>
    <mergeCell ref="EHI2:EHL2"/>
    <mergeCell ref="EHM2:EHP2"/>
    <mergeCell ref="EHQ2:EHT2"/>
    <mergeCell ref="EHU2:EHX2"/>
    <mergeCell ref="EHY2:EIB2"/>
    <mergeCell ref="EIC2:EIF2"/>
    <mergeCell ref="EGK2:EGN2"/>
    <mergeCell ref="EGO2:EGR2"/>
    <mergeCell ref="EGS2:EGV2"/>
    <mergeCell ref="EGW2:EGZ2"/>
    <mergeCell ref="EHA2:EHD2"/>
    <mergeCell ref="EHE2:EHH2"/>
    <mergeCell ref="EFM2:EFP2"/>
    <mergeCell ref="EFQ2:EFT2"/>
    <mergeCell ref="EFU2:EFX2"/>
    <mergeCell ref="EFY2:EGB2"/>
    <mergeCell ref="EGC2:EGF2"/>
    <mergeCell ref="EGG2:EGJ2"/>
    <mergeCell ref="EEO2:EER2"/>
    <mergeCell ref="EES2:EEV2"/>
    <mergeCell ref="EEW2:EEZ2"/>
    <mergeCell ref="EFA2:EFD2"/>
    <mergeCell ref="EFE2:EFH2"/>
    <mergeCell ref="EFI2:EFL2"/>
    <mergeCell ref="EDQ2:EDT2"/>
    <mergeCell ref="EDU2:EDX2"/>
    <mergeCell ref="EDY2:EEB2"/>
    <mergeCell ref="EEC2:EEF2"/>
    <mergeCell ref="EEG2:EEJ2"/>
    <mergeCell ref="EEK2:EEN2"/>
    <mergeCell ref="ECS2:ECV2"/>
    <mergeCell ref="ECW2:ECZ2"/>
    <mergeCell ref="EDA2:EDD2"/>
    <mergeCell ref="EDE2:EDH2"/>
    <mergeCell ref="EDI2:EDL2"/>
    <mergeCell ref="EDM2:EDP2"/>
    <mergeCell ref="EBU2:EBX2"/>
    <mergeCell ref="EBY2:ECB2"/>
    <mergeCell ref="ECC2:ECF2"/>
    <mergeCell ref="ECG2:ECJ2"/>
    <mergeCell ref="ECK2:ECN2"/>
    <mergeCell ref="ECO2:ECR2"/>
    <mergeCell ref="EAW2:EAZ2"/>
    <mergeCell ref="EBA2:EBD2"/>
    <mergeCell ref="EBE2:EBH2"/>
    <mergeCell ref="EBI2:EBL2"/>
    <mergeCell ref="EBM2:EBP2"/>
    <mergeCell ref="EBQ2:EBT2"/>
    <mergeCell ref="DZY2:EAB2"/>
    <mergeCell ref="EAC2:EAF2"/>
    <mergeCell ref="EAG2:EAJ2"/>
    <mergeCell ref="EAK2:EAN2"/>
    <mergeCell ref="EAO2:EAR2"/>
    <mergeCell ref="EAS2:EAV2"/>
    <mergeCell ref="DZA2:DZD2"/>
    <mergeCell ref="DZE2:DZH2"/>
    <mergeCell ref="DZI2:DZL2"/>
    <mergeCell ref="DZM2:DZP2"/>
    <mergeCell ref="DZQ2:DZT2"/>
    <mergeCell ref="DZU2:DZX2"/>
    <mergeCell ref="DYC2:DYF2"/>
    <mergeCell ref="DYG2:DYJ2"/>
    <mergeCell ref="DYK2:DYN2"/>
    <mergeCell ref="DYO2:DYR2"/>
    <mergeCell ref="DYS2:DYV2"/>
    <mergeCell ref="DYW2:DYZ2"/>
    <mergeCell ref="DXE2:DXH2"/>
    <mergeCell ref="DXI2:DXL2"/>
    <mergeCell ref="DXM2:DXP2"/>
    <mergeCell ref="DXQ2:DXT2"/>
    <mergeCell ref="DXU2:DXX2"/>
    <mergeCell ref="DXY2:DYB2"/>
    <mergeCell ref="DWG2:DWJ2"/>
    <mergeCell ref="DWK2:DWN2"/>
    <mergeCell ref="DWO2:DWR2"/>
    <mergeCell ref="DWS2:DWV2"/>
    <mergeCell ref="DWW2:DWZ2"/>
    <mergeCell ref="DXA2:DXD2"/>
    <mergeCell ref="DVI2:DVL2"/>
    <mergeCell ref="DVM2:DVP2"/>
    <mergeCell ref="DVQ2:DVT2"/>
    <mergeCell ref="DVU2:DVX2"/>
    <mergeCell ref="DVY2:DWB2"/>
    <mergeCell ref="DWC2:DWF2"/>
    <mergeCell ref="DUK2:DUN2"/>
    <mergeCell ref="DUO2:DUR2"/>
    <mergeCell ref="DUS2:DUV2"/>
    <mergeCell ref="DUW2:DUZ2"/>
    <mergeCell ref="DVA2:DVD2"/>
    <mergeCell ref="DVE2:DVH2"/>
    <mergeCell ref="DTM2:DTP2"/>
    <mergeCell ref="DTQ2:DTT2"/>
    <mergeCell ref="DTU2:DTX2"/>
    <mergeCell ref="DTY2:DUB2"/>
    <mergeCell ref="DUC2:DUF2"/>
    <mergeCell ref="DUG2:DUJ2"/>
    <mergeCell ref="DSO2:DSR2"/>
    <mergeCell ref="DSS2:DSV2"/>
    <mergeCell ref="DSW2:DSZ2"/>
    <mergeCell ref="DTA2:DTD2"/>
    <mergeCell ref="DTE2:DTH2"/>
    <mergeCell ref="DTI2:DTL2"/>
    <mergeCell ref="DRQ2:DRT2"/>
    <mergeCell ref="DRU2:DRX2"/>
    <mergeCell ref="DRY2:DSB2"/>
    <mergeCell ref="DSC2:DSF2"/>
    <mergeCell ref="DSG2:DSJ2"/>
    <mergeCell ref="DSK2:DSN2"/>
    <mergeCell ref="DQS2:DQV2"/>
    <mergeCell ref="DQW2:DQZ2"/>
    <mergeCell ref="DRA2:DRD2"/>
    <mergeCell ref="DRE2:DRH2"/>
    <mergeCell ref="DRI2:DRL2"/>
    <mergeCell ref="DRM2:DRP2"/>
    <mergeCell ref="DPU2:DPX2"/>
    <mergeCell ref="DPY2:DQB2"/>
    <mergeCell ref="DQC2:DQF2"/>
    <mergeCell ref="DQG2:DQJ2"/>
    <mergeCell ref="DQK2:DQN2"/>
    <mergeCell ref="DQO2:DQR2"/>
    <mergeCell ref="DOW2:DOZ2"/>
    <mergeCell ref="DPA2:DPD2"/>
    <mergeCell ref="DPE2:DPH2"/>
    <mergeCell ref="DPI2:DPL2"/>
    <mergeCell ref="DPM2:DPP2"/>
    <mergeCell ref="DPQ2:DPT2"/>
    <mergeCell ref="DNY2:DOB2"/>
    <mergeCell ref="DOC2:DOF2"/>
    <mergeCell ref="DOG2:DOJ2"/>
    <mergeCell ref="DOK2:DON2"/>
    <mergeCell ref="DOO2:DOR2"/>
    <mergeCell ref="DOS2:DOV2"/>
    <mergeCell ref="DNA2:DND2"/>
    <mergeCell ref="DNE2:DNH2"/>
    <mergeCell ref="DNI2:DNL2"/>
    <mergeCell ref="DNM2:DNP2"/>
    <mergeCell ref="DNQ2:DNT2"/>
    <mergeCell ref="DNU2:DNX2"/>
    <mergeCell ref="DMC2:DMF2"/>
    <mergeCell ref="DMG2:DMJ2"/>
    <mergeCell ref="DMK2:DMN2"/>
    <mergeCell ref="DMO2:DMR2"/>
    <mergeCell ref="DMS2:DMV2"/>
    <mergeCell ref="DMW2:DMZ2"/>
    <mergeCell ref="DLE2:DLH2"/>
    <mergeCell ref="DLI2:DLL2"/>
    <mergeCell ref="DLM2:DLP2"/>
    <mergeCell ref="DLQ2:DLT2"/>
    <mergeCell ref="DLU2:DLX2"/>
    <mergeCell ref="DLY2:DMB2"/>
    <mergeCell ref="DKG2:DKJ2"/>
    <mergeCell ref="DKK2:DKN2"/>
    <mergeCell ref="DKO2:DKR2"/>
    <mergeCell ref="DKS2:DKV2"/>
    <mergeCell ref="DKW2:DKZ2"/>
    <mergeCell ref="DLA2:DLD2"/>
    <mergeCell ref="DJI2:DJL2"/>
    <mergeCell ref="DJM2:DJP2"/>
    <mergeCell ref="DJQ2:DJT2"/>
    <mergeCell ref="DJU2:DJX2"/>
    <mergeCell ref="DJY2:DKB2"/>
    <mergeCell ref="DKC2:DKF2"/>
    <mergeCell ref="DIK2:DIN2"/>
    <mergeCell ref="DIO2:DIR2"/>
    <mergeCell ref="DIS2:DIV2"/>
    <mergeCell ref="DIW2:DIZ2"/>
    <mergeCell ref="DJA2:DJD2"/>
    <mergeCell ref="DJE2:DJH2"/>
    <mergeCell ref="DHM2:DHP2"/>
    <mergeCell ref="DHQ2:DHT2"/>
    <mergeCell ref="DHU2:DHX2"/>
    <mergeCell ref="DHY2:DIB2"/>
    <mergeCell ref="DIC2:DIF2"/>
    <mergeCell ref="DIG2:DIJ2"/>
    <mergeCell ref="DGO2:DGR2"/>
    <mergeCell ref="DGS2:DGV2"/>
    <mergeCell ref="DGW2:DGZ2"/>
    <mergeCell ref="DHA2:DHD2"/>
    <mergeCell ref="DHE2:DHH2"/>
    <mergeCell ref="DHI2:DHL2"/>
    <mergeCell ref="DFQ2:DFT2"/>
    <mergeCell ref="DFU2:DFX2"/>
    <mergeCell ref="DFY2:DGB2"/>
    <mergeCell ref="DGC2:DGF2"/>
    <mergeCell ref="DGG2:DGJ2"/>
    <mergeCell ref="DGK2:DGN2"/>
    <mergeCell ref="DES2:DEV2"/>
    <mergeCell ref="DEW2:DEZ2"/>
    <mergeCell ref="DFA2:DFD2"/>
    <mergeCell ref="DFE2:DFH2"/>
    <mergeCell ref="DFI2:DFL2"/>
    <mergeCell ref="DFM2:DFP2"/>
    <mergeCell ref="DDU2:DDX2"/>
    <mergeCell ref="DDY2:DEB2"/>
    <mergeCell ref="DEC2:DEF2"/>
    <mergeCell ref="DEG2:DEJ2"/>
    <mergeCell ref="DEK2:DEN2"/>
    <mergeCell ref="DEO2:DER2"/>
    <mergeCell ref="DCW2:DCZ2"/>
    <mergeCell ref="DDA2:DDD2"/>
    <mergeCell ref="DDE2:DDH2"/>
    <mergeCell ref="DDI2:DDL2"/>
    <mergeCell ref="DDM2:DDP2"/>
    <mergeCell ref="DDQ2:DDT2"/>
    <mergeCell ref="DBY2:DCB2"/>
    <mergeCell ref="DCC2:DCF2"/>
    <mergeCell ref="DCG2:DCJ2"/>
    <mergeCell ref="DCK2:DCN2"/>
    <mergeCell ref="DCO2:DCR2"/>
    <mergeCell ref="DCS2:DCV2"/>
    <mergeCell ref="DBA2:DBD2"/>
    <mergeCell ref="DBE2:DBH2"/>
    <mergeCell ref="DBI2:DBL2"/>
    <mergeCell ref="DBM2:DBP2"/>
    <mergeCell ref="DBQ2:DBT2"/>
    <mergeCell ref="DBU2:DBX2"/>
    <mergeCell ref="DAC2:DAF2"/>
    <mergeCell ref="DAG2:DAJ2"/>
    <mergeCell ref="DAK2:DAN2"/>
    <mergeCell ref="DAO2:DAR2"/>
    <mergeCell ref="DAS2:DAV2"/>
    <mergeCell ref="DAW2:DAZ2"/>
    <mergeCell ref="CZE2:CZH2"/>
    <mergeCell ref="CZI2:CZL2"/>
    <mergeCell ref="CZM2:CZP2"/>
    <mergeCell ref="CZQ2:CZT2"/>
    <mergeCell ref="CZU2:CZX2"/>
    <mergeCell ref="CZY2:DAB2"/>
    <mergeCell ref="CYG2:CYJ2"/>
    <mergeCell ref="CYK2:CYN2"/>
    <mergeCell ref="CYO2:CYR2"/>
    <mergeCell ref="CYS2:CYV2"/>
    <mergeCell ref="CYW2:CYZ2"/>
    <mergeCell ref="CZA2:CZD2"/>
    <mergeCell ref="CXI2:CXL2"/>
    <mergeCell ref="CXM2:CXP2"/>
    <mergeCell ref="CXQ2:CXT2"/>
    <mergeCell ref="CXU2:CXX2"/>
    <mergeCell ref="CXY2:CYB2"/>
    <mergeCell ref="CYC2:CYF2"/>
    <mergeCell ref="CWK2:CWN2"/>
    <mergeCell ref="CWO2:CWR2"/>
    <mergeCell ref="CWS2:CWV2"/>
    <mergeCell ref="CWW2:CWZ2"/>
    <mergeCell ref="CXA2:CXD2"/>
    <mergeCell ref="CXE2:CXH2"/>
    <mergeCell ref="CVM2:CVP2"/>
    <mergeCell ref="CVQ2:CVT2"/>
    <mergeCell ref="CVU2:CVX2"/>
    <mergeCell ref="CVY2:CWB2"/>
    <mergeCell ref="CWC2:CWF2"/>
    <mergeCell ref="CWG2:CWJ2"/>
    <mergeCell ref="CUO2:CUR2"/>
    <mergeCell ref="CUS2:CUV2"/>
    <mergeCell ref="CUW2:CUZ2"/>
    <mergeCell ref="CVA2:CVD2"/>
    <mergeCell ref="CVE2:CVH2"/>
    <mergeCell ref="CVI2:CVL2"/>
    <mergeCell ref="CTQ2:CTT2"/>
    <mergeCell ref="CTU2:CTX2"/>
    <mergeCell ref="CTY2:CUB2"/>
    <mergeCell ref="CUC2:CUF2"/>
    <mergeCell ref="CUG2:CUJ2"/>
    <mergeCell ref="CUK2:CUN2"/>
    <mergeCell ref="CSS2:CSV2"/>
    <mergeCell ref="CSW2:CSZ2"/>
    <mergeCell ref="CTA2:CTD2"/>
    <mergeCell ref="CTE2:CTH2"/>
    <mergeCell ref="CTI2:CTL2"/>
    <mergeCell ref="CTM2:CTP2"/>
    <mergeCell ref="CRU2:CRX2"/>
    <mergeCell ref="CRY2:CSB2"/>
    <mergeCell ref="CSC2:CSF2"/>
    <mergeCell ref="CSG2:CSJ2"/>
    <mergeCell ref="CSK2:CSN2"/>
    <mergeCell ref="CSO2:CSR2"/>
    <mergeCell ref="CQW2:CQZ2"/>
    <mergeCell ref="CRA2:CRD2"/>
    <mergeCell ref="CRE2:CRH2"/>
    <mergeCell ref="CRI2:CRL2"/>
    <mergeCell ref="CRM2:CRP2"/>
    <mergeCell ref="CRQ2:CRT2"/>
    <mergeCell ref="CPY2:CQB2"/>
    <mergeCell ref="CQC2:CQF2"/>
    <mergeCell ref="CQG2:CQJ2"/>
    <mergeCell ref="CQK2:CQN2"/>
    <mergeCell ref="CQO2:CQR2"/>
    <mergeCell ref="CQS2:CQV2"/>
    <mergeCell ref="CPA2:CPD2"/>
    <mergeCell ref="CPE2:CPH2"/>
    <mergeCell ref="CPI2:CPL2"/>
    <mergeCell ref="CPM2:CPP2"/>
    <mergeCell ref="CPQ2:CPT2"/>
    <mergeCell ref="CPU2:CPX2"/>
    <mergeCell ref="COC2:COF2"/>
    <mergeCell ref="COG2:COJ2"/>
    <mergeCell ref="COK2:CON2"/>
    <mergeCell ref="COO2:COR2"/>
    <mergeCell ref="COS2:COV2"/>
    <mergeCell ref="COW2:COZ2"/>
    <mergeCell ref="CNE2:CNH2"/>
    <mergeCell ref="CNI2:CNL2"/>
    <mergeCell ref="CNM2:CNP2"/>
    <mergeCell ref="CNQ2:CNT2"/>
    <mergeCell ref="CNU2:CNX2"/>
    <mergeCell ref="CNY2:COB2"/>
    <mergeCell ref="CMG2:CMJ2"/>
    <mergeCell ref="CMK2:CMN2"/>
    <mergeCell ref="CMO2:CMR2"/>
    <mergeCell ref="CMS2:CMV2"/>
    <mergeCell ref="CMW2:CMZ2"/>
    <mergeCell ref="CNA2:CND2"/>
    <mergeCell ref="CLI2:CLL2"/>
    <mergeCell ref="CLM2:CLP2"/>
    <mergeCell ref="CLQ2:CLT2"/>
    <mergeCell ref="CLU2:CLX2"/>
    <mergeCell ref="CLY2:CMB2"/>
    <mergeCell ref="CMC2:CMF2"/>
    <mergeCell ref="CKK2:CKN2"/>
    <mergeCell ref="CKO2:CKR2"/>
    <mergeCell ref="CKS2:CKV2"/>
    <mergeCell ref="CKW2:CKZ2"/>
    <mergeCell ref="CLA2:CLD2"/>
    <mergeCell ref="CLE2:CLH2"/>
    <mergeCell ref="CJM2:CJP2"/>
    <mergeCell ref="CJQ2:CJT2"/>
    <mergeCell ref="CJU2:CJX2"/>
    <mergeCell ref="CJY2:CKB2"/>
    <mergeCell ref="CKC2:CKF2"/>
    <mergeCell ref="CKG2:CKJ2"/>
    <mergeCell ref="CIO2:CIR2"/>
    <mergeCell ref="CIS2:CIV2"/>
    <mergeCell ref="CIW2:CIZ2"/>
    <mergeCell ref="CJA2:CJD2"/>
    <mergeCell ref="CJE2:CJH2"/>
    <mergeCell ref="CJI2:CJL2"/>
    <mergeCell ref="CHQ2:CHT2"/>
    <mergeCell ref="CHU2:CHX2"/>
    <mergeCell ref="CHY2:CIB2"/>
    <mergeCell ref="CIC2:CIF2"/>
    <mergeCell ref="CIG2:CIJ2"/>
    <mergeCell ref="CIK2:CIN2"/>
    <mergeCell ref="CGS2:CGV2"/>
    <mergeCell ref="CGW2:CGZ2"/>
    <mergeCell ref="CHA2:CHD2"/>
    <mergeCell ref="CHE2:CHH2"/>
    <mergeCell ref="CHI2:CHL2"/>
    <mergeCell ref="CHM2:CHP2"/>
    <mergeCell ref="CFU2:CFX2"/>
    <mergeCell ref="CFY2:CGB2"/>
    <mergeCell ref="CGC2:CGF2"/>
    <mergeCell ref="CGG2:CGJ2"/>
    <mergeCell ref="CGK2:CGN2"/>
    <mergeCell ref="CGO2:CGR2"/>
    <mergeCell ref="CEW2:CEZ2"/>
    <mergeCell ref="CFA2:CFD2"/>
    <mergeCell ref="CFE2:CFH2"/>
    <mergeCell ref="CFI2:CFL2"/>
    <mergeCell ref="CFM2:CFP2"/>
    <mergeCell ref="CFQ2:CFT2"/>
    <mergeCell ref="CDY2:CEB2"/>
    <mergeCell ref="CEC2:CEF2"/>
    <mergeCell ref="CEG2:CEJ2"/>
    <mergeCell ref="CEK2:CEN2"/>
    <mergeCell ref="CEO2:CER2"/>
    <mergeCell ref="CES2:CEV2"/>
    <mergeCell ref="CDA2:CDD2"/>
    <mergeCell ref="CDE2:CDH2"/>
    <mergeCell ref="CDI2:CDL2"/>
    <mergeCell ref="CDM2:CDP2"/>
    <mergeCell ref="CDQ2:CDT2"/>
    <mergeCell ref="CDU2:CDX2"/>
    <mergeCell ref="CCC2:CCF2"/>
    <mergeCell ref="CCG2:CCJ2"/>
    <mergeCell ref="CCK2:CCN2"/>
    <mergeCell ref="CCO2:CCR2"/>
    <mergeCell ref="CCS2:CCV2"/>
    <mergeCell ref="CCW2:CCZ2"/>
    <mergeCell ref="CBE2:CBH2"/>
    <mergeCell ref="CBI2:CBL2"/>
    <mergeCell ref="CBM2:CBP2"/>
    <mergeCell ref="CBQ2:CBT2"/>
    <mergeCell ref="CBU2:CBX2"/>
    <mergeCell ref="CBY2:CCB2"/>
    <mergeCell ref="CAG2:CAJ2"/>
    <mergeCell ref="CAK2:CAN2"/>
    <mergeCell ref="CAO2:CAR2"/>
    <mergeCell ref="CAS2:CAV2"/>
    <mergeCell ref="CAW2:CAZ2"/>
    <mergeCell ref="CBA2:CBD2"/>
    <mergeCell ref="BZI2:BZL2"/>
    <mergeCell ref="BZM2:BZP2"/>
    <mergeCell ref="BZQ2:BZT2"/>
    <mergeCell ref="BZU2:BZX2"/>
    <mergeCell ref="BZY2:CAB2"/>
    <mergeCell ref="CAC2:CAF2"/>
    <mergeCell ref="BYK2:BYN2"/>
    <mergeCell ref="BYO2:BYR2"/>
    <mergeCell ref="BYS2:BYV2"/>
    <mergeCell ref="BYW2:BYZ2"/>
    <mergeCell ref="BZA2:BZD2"/>
    <mergeCell ref="BZE2:BZH2"/>
    <mergeCell ref="BXM2:BXP2"/>
    <mergeCell ref="BXQ2:BXT2"/>
    <mergeCell ref="BXU2:BXX2"/>
    <mergeCell ref="BXY2:BYB2"/>
    <mergeCell ref="BYC2:BYF2"/>
    <mergeCell ref="BYG2:BYJ2"/>
    <mergeCell ref="BWO2:BWR2"/>
    <mergeCell ref="BWS2:BWV2"/>
    <mergeCell ref="BWW2:BWZ2"/>
    <mergeCell ref="BXA2:BXD2"/>
    <mergeCell ref="BXE2:BXH2"/>
    <mergeCell ref="BXI2:BXL2"/>
    <mergeCell ref="BVQ2:BVT2"/>
    <mergeCell ref="BVU2:BVX2"/>
    <mergeCell ref="BVY2:BWB2"/>
    <mergeCell ref="BWC2:BWF2"/>
    <mergeCell ref="BWG2:BWJ2"/>
    <mergeCell ref="BWK2:BWN2"/>
    <mergeCell ref="BUS2:BUV2"/>
    <mergeCell ref="BUW2:BUZ2"/>
    <mergeCell ref="BVA2:BVD2"/>
    <mergeCell ref="BVE2:BVH2"/>
    <mergeCell ref="BVI2:BVL2"/>
    <mergeCell ref="BVM2:BVP2"/>
    <mergeCell ref="BTU2:BTX2"/>
    <mergeCell ref="BTY2:BUB2"/>
    <mergeCell ref="BUC2:BUF2"/>
    <mergeCell ref="BUG2:BUJ2"/>
    <mergeCell ref="BUK2:BUN2"/>
    <mergeCell ref="BUO2:BUR2"/>
    <mergeCell ref="BSW2:BSZ2"/>
    <mergeCell ref="BTA2:BTD2"/>
    <mergeCell ref="BTE2:BTH2"/>
    <mergeCell ref="BTI2:BTL2"/>
    <mergeCell ref="BTM2:BTP2"/>
    <mergeCell ref="BTQ2:BTT2"/>
    <mergeCell ref="BRY2:BSB2"/>
    <mergeCell ref="BSC2:BSF2"/>
    <mergeCell ref="BSG2:BSJ2"/>
    <mergeCell ref="BSK2:BSN2"/>
    <mergeCell ref="BSO2:BSR2"/>
    <mergeCell ref="BSS2:BSV2"/>
    <mergeCell ref="BRA2:BRD2"/>
    <mergeCell ref="BRE2:BRH2"/>
    <mergeCell ref="BRI2:BRL2"/>
    <mergeCell ref="BRM2:BRP2"/>
    <mergeCell ref="BRQ2:BRT2"/>
    <mergeCell ref="BRU2:BRX2"/>
    <mergeCell ref="BQC2:BQF2"/>
    <mergeCell ref="BQG2:BQJ2"/>
    <mergeCell ref="BQK2:BQN2"/>
    <mergeCell ref="BQO2:BQR2"/>
    <mergeCell ref="BQS2:BQV2"/>
    <mergeCell ref="BQW2:BQZ2"/>
    <mergeCell ref="BPE2:BPH2"/>
    <mergeCell ref="BPI2:BPL2"/>
    <mergeCell ref="BPM2:BPP2"/>
    <mergeCell ref="BPQ2:BPT2"/>
    <mergeCell ref="BPU2:BPX2"/>
    <mergeCell ref="BPY2:BQB2"/>
    <mergeCell ref="BOG2:BOJ2"/>
    <mergeCell ref="BOK2:BON2"/>
    <mergeCell ref="BOO2:BOR2"/>
    <mergeCell ref="BOS2:BOV2"/>
    <mergeCell ref="BOW2:BOZ2"/>
    <mergeCell ref="BPA2:BPD2"/>
    <mergeCell ref="BNI2:BNL2"/>
    <mergeCell ref="BNM2:BNP2"/>
    <mergeCell ref="BNQ2:BNT2"/>
    <mergeCell ref="BNU2:BNX2"/>
    <mergeCell ref="BNY2:BOB2"/>
    <mergeCell ref="BOC2:BOF2"/>
    <mergeCell ref="BMK2:BMN2"/>
    <mergeCell ref="BMO2:BMR2"/>
    <mergeCell ref="BMS2:BMV2"/>
    <mergeCell ref="BMW2:BMZ2"/>
    <mergeCell ref="BNA2:BND2"/>
    <mergeCell ref="BNE2:BNH2"/>
    <mergeCell ref="BLM2:BLP2"/>
    <mergeCell ref="BLQ2:BLT2"/>
    <mergeCell ref="BLU2:BLX2"/>
    <mergeCell ref="BLY2:BMB2"/>
    <mergeCell ref="BMC2:BMF2"/>
    <mergeCell ref="BMG2:BMJ2"/>
    <mergeCell ref="BKO2:BKR2"/>
    <mergeCell ref="BKS2:BKV2"/>
    <mergeCell ref="BKW2:BKZ2"/>
    <mergeCell ref="BLA2:BLD2"/>
    <mergeCell ref="BLE2:BLH2"/>
    <mergeCell ref="BLI2:BLL2"/>
    <mergeCell ref="BJQ2:BJT2"/>
    <mergeCell ref="BJU2:BJX2"/>
    <mergeCell ref="BJY2:BKB2"/>
    <mergeCell ref="BKC2:BKF2"/>
    <mergeCell ref="BKG2:BKJ2"/>
    <mergeCell ref="BKK2:BKN2"/>
    <mergeCell ref="BIS2:BIV2"/>
    <mergeCell ref="BIW2:BIZ2"/>
    <mergeCell ref="BJA2:BJD2"/>
    <mergeCell ref="BJE2:BJH2"/>
    <mergeCell ref="BJI2:BJL2"/>
    <mergeCell ref="BJM2:BJP2"/>
    <mergeCell ref="BHU2:BHX2"/>
    <mergeCell ref="BHY2:BIB2"/>
    <mergeCell ref="BIC2:BIF2"/>
    <mergeCell ref="BIG2:BIJ2"/>
    <mergeCell ref="BIK2:BIN2"/>
    <mergeCell ref="BIO2:BIR2"/>
    <mergeCell ref="BGW2:BGZ2"/>
    <mergeCell ref="BHA2:BHD2"/>
    <mergeCell ref="BHE2:BHH2"/>
    <mergeCell ref="BHI2:BHL2"/>
    <mergeCell ref="BHM2:BHP2"/>
    <mergeCell ref="BHQ2:BHT2"/>
    <mergeCell ref="BFY2:BGB2"/>
    <mergeCell ref="BGC2:BGF2"/>
    <mergeCell ref="BGG2:BGJ2"/>
    <mergeCell ref="BGK2:BGN2"/>
    <mergeCell ref="BGO2:BGR2"/>
    <mergeCell ref="BGS2:BGV2"/>
    <mergeCell ref="BFA2:BFD2"/>
    <mergeCell ref="BFE2:BFH2"/>
    <mergeCell ref="BFI2:BFL2"/>
    <mergeCell ref="BFM2:BFP2"/>
    <mergeCell ref="BFQ2:BFT2"/>
    <mergeCell ref="BFU2:BFX2"/>
    <mergeCell ref="BEC2:BEF2"/>
    <mergeCell ref="BEG2:BEJ2"/>
    <mergeCell ref="BEK2:BEN2"/>
    <mergeCell ref="BEO2:BER2"/>
    <mergeCell ref="BES2:BEV2"/>
    <mergeCell ref="BEW2:BEZ2"/>
    <mergeCell ref="BDE2:BDH2"/>
    <mergeCell ref="BDI2:BDL2"/>
    <mergeCell ref="BDM2:BDP2"/>
    <mergeCell ref="BDQ2:BDT2"/>
    <mergeCell ref="BDU2:BDX2"/>
    <mergeCell ref="BDY2:BEB2"/>
    <mergeCell ref="BCG2:BCJ2"/>
    <mergeCell ref="BCK2:BCN2"/>
    <mergeCell ref="BCO2:BCR2"/>
    <mergeCell ref="BCS2:BCV2"/>
    <mergeCell ref="BCW2:BCZ2"/>
    <mergeCell ref="BDA2:BDD2"/>
    <mergeCell ref="BBI2:BBL2"/>
    <mergeCell ref="BBM2:BBP2"/>
    <mergeCell ref="BBQ2:BBT2"/>
    <mergeCell ref="BBU2:BBX2"/>
    <mergeCell ref="BBY2:BCB2"/>
    <mergeCell ref="BCC2:BCF2"/>
    <mergeCell ref="BAK2:BAN2"/>
    <mergeCell ref="BAO2:BAR2"/>
    <mergeCell ref="BAS2:BAV2"/>
    <mergeCell ref="BAW2:BAZ2"/>
    <mergeCell ref="BBA2:BBD2"/>
    <mergeCell ref="BBE2:BBH2"/>
    <mergeCell ref="AZM2:AZP2"/>
    <mergeCell ref="AZQ2:AZT2"/>
    <mergeCell ref="AZU2:AZX2"/>
    <mergeCell ref="AZY2:BAB2"/>
    <mergeCell ref="BAC2:BAF2"/>
    <mergeCell ref="BAG2:BAJ2"/>
    <mergeCell ref="AYO2:AYR2"/>
    <mergeCell ref="AYS2:AYV2"/>
    <mergeCell ref="AYW2:AYZ2"/>
    <mergeCell ref="AZA2:AZD2"/>
    <mergeCell ref="AZE2:AZH2"/>
    <mergeCell ref="AZI2:AZL2"/>
    <mergeCell ref="AXQ2:AXT2"/>
    <mergeCell ref="AXU2:AXX2"/>
    <mergeCell ref="AXY2:AYB2"/>
    <mergeCell ref="AYC2:AYF2"/>
    <mergeCell ref="AYG2:AYJ2"/>
    <mergeCell ref="AYK2:AYN2"/>
    <mergeCell ref="AWS2:AWV2"/>
    <mergeCell ref="AWW2:AWZ2"/>
    <mergeCell ref="AXA2:AXD2"/>
    <mergeCell ref="AXE2:AXH2"/>
    <mergeCell ref="AXI2:AXL2"/>
    <mergeCell ref="AXM2:AXP2"/>
    <mergeCell ref="AVU2:AVX2"/>
    <mergeCell ref="AVY2:AWB2"/>
    <mergeCell ref="AWC2:AWF2"/>
    <mergeCell ref="AWG2:AWJ2"/>
    <mergeCell ref="AWK2:AWN2"/>
    <mergeCell ref="AWO2:AWR2"/>
    <mergeCell ref="AUW2:AUZ2"/>
    <mergeCell ref="AVA2:AVD2"/>
    <mergeCell ref="AVE2:AVH2"/>
    <mergeCell ref="AVI2:AVL2"/>
    <mergeCell ref="AVM2:AVP2"/>
    <mergeCell ref="AVQ2:AVT2"/>
    <mergeCell ref="ATY2:AUB2"/>
    <mergeCell ref="AUC2:AUF2"/>
    <mergeCell ref="AUG2:AUJ2"/>
    <mergeCell ref="AUK2:AUN2"/>
    <mergeCell ref="AUO2:AUR2"/>
    <mergeCell ref="AUS2:AUV2"/>
    <mergeCell ref="ATA2:ATD2"/>
    <mergeCell ref="ATE2:ATH2"/>
    <mergeCell ref="ATI2:ATL2"/>
    <mergeCell ref="ATM2:ATP2"/>
    <mergeCell ref="ATQ2:ATT2"/>
    <mergeCell ref="ATU2:ATX2"/>
    <mergeCell ref="ASC2:ASF2"/>
    <mergeCell ref="ASG2:ASJ2"/>
    <mergeCell ref="ASK2:ASN2"/>
    <mergeCell ref="ASO2:ASR2"/>
    <mergeCell ref="ASS2:ASV2"/>
    <mergeCell ref="ASW2:ASZ2"/>
    <mergeCell ref="ARE2:ARH2"/>
    <mergeCell ref="ARI2:ARL2"/>
    <mergeCell ref="ARM2:ARP2"/>
    <mergeCell ref="ARQ2:ART2"/>
    <mergeCell ref="ARU2:ARX2"/>
    <mergeCell ref="ARY2:ASB2"/>
    <mergeCell ref="AQG2:AQJ2"/>
    <mergeCell ref="AQK2:AQN2"/>
    <mergeCell ref="AQO2:AQR2"/>
    <mergeCell ref="AQS2:AQV2"/>
    <mergeCell ref="AQW2:AQZ2"/>
    <mergeCell ref="ARA2:ARD2"/>
    <mergeCell ref="API2:APL2"/>
    <mergeCell ref="APM2:APP2"/>
    <mergeCell ref="APQ2:APT2"/>
    <mergeCell ref="APU2:APX2"/>
    <mergeCell ref="APY2:AQB2"/>
    <mergeCell ref="AQC2:AQF2"/>
    <mergeCell ref="AOK2:AON2"/>
    <mergeCell ref="AOO2:AOR2"/>
    <mergeCell ref="AOS2:AOV2"/>
    <mergeCell ref="AOW2:AOZ2"/>
    <mergeCell ref="APA2:APD2"/>
    <mergeCell ref="APE2:APH2"/>
    <mergeCell ref="ANM2:ANP2"/>
    <mergeCell ref="ANQ2:ANT2"/>
    <mergeCell ref="ANU2:ANX2"/>
    <mergeCell ref="ANY2:AOB2"/>
    <mergeCell ref="AOC2:AOF2"/>
    <mergeCell ref="AOG2:AOJ2"/>
    <mergeCell ref="AMO2:AMR2"/>
    <mergeCell ref="AMS2:AMV2"/>
    <mergeCell ref="AMW2:AMZ2"/>
    <mergeCell ref="ANA2:AND2"/>
    <mergeCell ref="ANE2:ANH2"/>
    <mergeCell ref="ANI2:ANL2"/>
    <mergeCell ref="ALQ2:ALT2"/>
    <mergeCell ref="ALU2:ALX2"/>
    <mergeCell ref="ALY2:AMB2"/>
    <mergeCell ref="AMC2:AMF2"/>
    <mergeCell ref="AMG2:AMJ2"/>
    <mergeCell ref="AMK2:AMN2"/>
    <mergeCell ref="AKS2:AKV2"/>
    <mergeCell ref="AKW2:AKZ2"/>
    <mergeCell ref="ALA2:ALD2"/>
    <mergeCell ref="ALE2:ALH2"/>
    <mergeCell ref="ALI2:ALL2"/>
    <mergeCell ref="ALM2:ALP2"/>
    <mergeCell ref="AJU2:AJX2"/>
    <mergeCell ref="AJY2:AKB2"/>
    <mergeCell ref="AKC2:AKF2"/>
    <mergeCell ref="AKG2:AKJ2"/>
    <mergeCell ref="AKK2:AKN2"/>
    <mergeCell ref="AKO2:AKR2"/>
    <mergeCell ref="AIW2:AIZ2"/>
    <mergeCell ref="AJA2:AJD2"/>
    <mergeCell ref="AJE2:AJH2"/>
    <mergeCell ref="AJI2:AJL2"/>
    <mergeCell ref="AJM2:AJP2"/>
    <mergeCell ref="AJQ2:AJT2"/>
    <mergeCell ref="AHY2:AIB2"/>
    <mergeCell ref="AIC2:AIF2"/>
    <mergeCell ref="AIG2:AIJ2"/>
    <mergeCell ref="AIK2:AIN2"/>
    <mergeCell ref="AIO2:AIR2"/>
    <mergeCell ref="AIS2:AIV2"/>
    <mergeCell ref="AHA2:AHD2"/>
    <mergeCell ref="AHE2:AHH2"/>
    <mergeCell ref="AHI2:AHL2"/>
    <mergeCell ref="AHM2:AHP2"/>
    <mergeCell ref="AHQ2:AHT2"/>
    <mergeCell ref="AHU2:AHX2"/>
    <mergeCell ref="AGC2:AGF2"/>
    <mergeCell ref="AGG2:AGJ2"/>
    <mergeCell ref="AGK2:AGN2"/>
    <mergeCell ref="AGO2:AGR2"/>
    <mergeCell ref="AGS2:AGV2"/>
    <mergeCell ref="AGW2:AGZ2"/>
    <mergeCell ref="AFE2:AFH2"/>
    <mergeCell ref="AFI2:AFL2"/>
    <mergeCell ref="AFM2:AFP2"/>
    <mergeCell ref="AFQ2:AFT2"/>
    <mergeCell ref="AFU2:AFX2"/>
    <mergeCell ref="AFY2:AGB2"/>
    <mergeCell ref="AEG2:AEJ2"/>
    <mergeCell ref="AEK2:AEN2"/>
    <mergeCell ref="AEO2:AER2"/>
    <mergeCell ref="AES2:AEV2"/>
    <mergeCell ref="AEW2:AEZ2"/>
    <mergeCell ref="AFA2:AFD2"/>
    <mergeCell ref="ADI2:ADL2"/>
    <mergeCell ref="ADM2:ADP2"/>
    <mergeCell ref="ADQ2:ADT2"/>
    <mergeCell ref="ADU2:ADX2"/>
    <mergeCell ref="ADY2:AEB2"/>
    <mergeCell ref="AEC2:AEF2"/>
    <mergeCell ref="ACK2:ACN2"/>
    <mergeCell ref="ACO2:ACR2"/>
    <mergeCell ref="ACS2:ACV2"/>
    <mergeCell ref="ACW2:ACZ2"/>
    <mergeCell ref="ADA2:ADD2"/>
    <mergeCell ref="ADE2:ADH2"/>
    <mergeCell ref="ABM2:ABP2"/>
    <mergeCell ref="ABQ2:ABT2"/>
    <mergeCell ref="ABU2:ABX2"/>
    <mergeCell ref="ABY2:ACB2"/>
    <mergeCell ref="ACC2:ACF2"/>
    <mergeCell ref="ACG2:ACJ2"/>
    <mergeCell ref="AAO2:AAR2"/>
    <mergeCell ref="AAS2:AAV2"/>
    <mergeCell ref="AAW2:AAZ2"/>
    <mergeCell ref="ABA2:ABD2"/>
    <mergeCell ref="ABE2:ABH2"/>
    <mergeCell ref="ABI2:ABL2"/>
    <mergeCell ref="ZQ2:ZT2"/>
    <mergeCell ref="ZU2:ZX2"/>
    <mergeCell ref="ZY2:AAB2"/>
    <mergeCell ref="AAC2:AAF2"/>
    <mergeCell ref="AAG2:AAJ2"/>
    <mergeCell ref="AAK2:AAN2"/>
    <mergeCell ref="YS2:YV2"/>
    <mergeCell ref="YW2:YZ2"/>
    <mergeCell ref="ZA2:ZD2"/>
    <mergeCell ref="ZE2:ZH2"/>
    <mergeCell ref="ZI2:ZL2"/>
    <mergeCell ref="ZM2:ZP2"/>
    <mergeCell ref="XU2:XX2"/>
    <mergeCell ref="XY2:YB2"/>
    <mergeCell ref="YC2:YF2"/>
    <mergeCell ref="YG2:YJ2"/>
    <mergeCell ref="YK2:YN2"/>
    <mergeCell ref="YO2:YR2"/>
    <mergeCell ref="WW2:WZ2"/>
    <mergeCell ref="XA2:XD2"/>
    <mergeCell ref="XE2:XH2"/>
    <mergeCell ref="XI2:XL2"/>
    <mergeCell ref="XM2:XP2"/>
    <mergeCell ref="XQ2:XT2"/>
    <mergeCell ref="VY2:WB2"/>
    <mergeCell ref="WC2:WF2"/>
    <mergeCell ref="WG2:WJ2"/>
    <mergeCell ref="WK2:WN2"/>
    <mergeCell ref="WO2:WR2"/>
    <mergeCell ref="WS2:WV2"/>
    <mergeCell ref="VA2:VD2"/>
    <mergeCell ref="VE2:VH2"/>
    <mergeCell ref="VI2:VL2"/>
    <mergeCell ref="VM2:VP2"/>
    <mergeCell ref="VQ2:VT2"/>
    <mergeCell ref="VU2:VX2"/>
    <mergeCell ref="UC2:UF2"/>
    <mergeCell ref="UG2:UJ2"/>
    <mergeCell ref="UK2:UN2"/>
    <mergeCell ref="UO2:UR2"/>
    <mergeCell ref="US2:UV2"/>
    <mergeCell ref="UW2:UZ2"/>
    <mergeCell ref="TE2:TH2"/>
    <mergeCell ref="TI2:TL2"/>
    <mergeCell ref="TM2:TP2"/>
    <mergeCell ref="TQ2:TT2"/>
    <mergeCell ref="TU2:TX2"/>
    <mergeCell ref="TY2:UB2"/>
    <mergeCell ref="SG2:SJ2"/>
    <mergeCell ref="SK2:SN2"/>
    <mergeCell ref="SO2:SR2"/>
    <mergeCell ref="SS2:SV2"/>
    <mergeCell ref="SW2:SZ2"/>
    <mergeCell ref="TA2:TD2"/>
    <mergeCell ref="RI2:RL2"/>
    <mergeCell ref="RM2:RP2"/>
    <mergeCell ref="RQ2:RT2"/>
    <mergeCell ref="RU2:RX2"/>
    <mergeCell ref="RY2:SB2"/>
    <mergeCell ref="SC2:SF2"/>
    <mergeCell ref="QK2:QN2"/>
    <mergeCell ref="QO2:QR2"/>
    <mergeCell ref="QS2:QV2"/>
    <mergeCell ref="QW2:QZ2"/>
    <mergeCell ref="RA2:RD2"/>
    <mergeCell ref="RE2:RH2"/>
    <mergeCell ref="PM2:PP2"/>
    <mergeCell ref="PQ2:PT2"/>
    <mergeCell ref="PU2:PX2"/>
    <mergeCell ref="PY2:QB2"/>
    <mergeCell ref="QC2:QF2"/>
    <mergeCell ref="QG2:QJ2"/>
    <mergeCell ref="OO2:OR2"/>
    <mergeCell ref="OS2:OV2"/>
    <mergeCell ref="OW2:OZ2"/>
    <mergeCell ref="PA2:PD2"/>
    <mergeCell ref="PE2:PH2"/>
    <mergeCell ref="PI2:PL2"/>
    <mergeCell ref="NU2:NX2"/>
    <mergeCell ref="NY2:OB2"/>
    <mergeCell ref="OC2:OF2"/>
    <mergeCell ref="OG2:OJ2"/>
    <mergeCell ref="OK2:ON2"/>
    <mergeCell ref="MS2:MV2"/>
    <mergeCell ref="MW2:MZ2"/>
    <mergeCell ref="NA2:ND2"/>
    <mergeCell ref="NE2:NH2"/>
    <mergeCell ref="NI2:NL2"/>
    <mergeCell ref="NM2:NP2"/>
    <mergeCell ref="NQ2:NT2"/>
    <mergeCell ref="LU2:LX2"/>
    <mergeCell ref="LY2:MB2"/>
    <mergeCell ref="MC2:MF2"/>
    <mergeCell ref="MG2:MJ2"/>
    <mergeCell ref="MK2:MN2"/>
    <mergeCell ref="MO2:MR2"/>
    <mergeCell ref="LE2:LH2"/>
    <mergeCell ref="LI2:LL2"/>
    <mergeCell ref="LM2:LP2"/>
    <mergeCell ref="LQ2:LT2"/>
    <mergeCell ref="JY2:KB2"/>
    <mergeCell ref="KC2:KF2"/>
    <mergeCell ref="KG2:KJ2"/>
    <mergeCell ref="KK2:KN2"/>
    <mergeCell ref="KO2:KR2"/>
    <mergeCell ref="KS2:KV2"/>
    <mergeCell ref="JA2:JD2"/>
    <mergeCell ref="JE2:JH2"/>
    <mergeCell ref="JI2:JL2"/>
    <mergeCell ref="JM2:JP2"/>
    <mergeCell ref="JQ2:JT2"/>
    <mergeCell ref="JU2:JX2"/>
    <mergeCell ref="IO2:IR2"/>
    <mergeCell ref="IS2:IV2"/>
    <mergeCell ref="IW2:IZ2"/>
    <mergeCell ref="HE2:HH2"/>
    <mergeCell ref="HI2:HL2"/>
    <mergeCell ref="HM2:HP2"/>
    <mergeCell ref="HQ2:HT2"/>
    <mergeCell ref="HU2:HX2"/>
    <mergeCell ref="HY2:IB2"/>
    <mergeCell ref="GG2:GJ2"/>
    <mergeCell ref="GK2:GN2"/>
    <mergeCell ref="GO2:GR2"/>
    <mergeCell ref="GS2:GV2"/>
    <mergeCell ref="GW2:GZ2"/>
    <mergeCell ref="HA2:HD2"/>
    <mergeCell ref="KW2:KZ2"/>
    <mergeCell ref="LA2:LD2"/>
    <mergeCell ref="FY2:GB2"/>
    <mergeCell ref="GC2:GF2"/>
    <mergeCell ref="EK2:EN2"/>
    <mergeCell ref="EO2:ER2"/>
    <mergeCell ref="ES2:EV2"/>
    <mergeCell ref="EW2:EZ2"/>
    <mergeCell ref="FA2:FD2"/>
    <mergeCell ref="FE2:FH2"/>
    <mergeCell ref="DM2:DP2"/>
    <mergeCell ref="DQ2:DT2"/>
    <mergeCell ref="DU2:DX2"/>
    <mergeCell ref="DY2:EB2"/>
    <mergeCell ref="EC2:EF2"/>
    <mergeCell ref="EG2:EJ2"/>
    <mergeCell ref="IC2:IF2"/>
    <mergeCell ref="IG2:IJ2"/>
    <mergeCell ref="IK2:IN2"/>
    <mergeCell ref="DI2:DL2"/>
    <mergeCell ref="BQ2:BT2"/>
    <mergeCell ref="BU2:BX2"/>
    <mergeCell ref="BY2:CB2"/>
    <mergeCell ref="CC2:CF2"/>
    <mergeCell ref="CG2:CJ2"/>
    <mergeCell ref="CK2:CN2"/>
    <mergeCell ref="AS2:AV2"/>
    <mergeCell ref="AW2:AZ2"/>
    <mergeCell ref="BA2:BD2"/>
    <mergeCell ref="BE2:BH2"/>
    <mergeCell ref="BI2:BL2"/>
    <mergeCell ref="BM2:BP2"/>
    <mergeCell ref="FI2:FL2"/>
    <mergeCell ref="FM2:FP2"/>
    <mergeCell ref="FQ2:FT2"/>
    <mergeCell ref="FU2:FX2"/>
    <mergeCell ref="U2:X2"/>
    <mergeCell ref="Y2:AB2"/>
    <mergeCell ref="AC2:AF2"/>
    <mergeCell ref="AG2:AJ2"/>
    <mergeCell ref="AK2:AN2"/>
    <mergeCell ref="AO2:AR2"/>
    <mergeCell ref="C7:Q7"/>
    <mergeCell ref="A2:D2"/>
    <mergeCell ref="E2:H2"/>
    <mergeCell ref="M2:P2"/>
    <mergeCell ref="Q2:T2"/>
    <mergeCell ref="D4:O4"/>
    <mergeCell ref="CO2:CR2"/>
    <mergeCell ref="CS2:CV2"/>
    <mergeCell ref="CW2:CZ2"/>
    <mergeCell ref="DA2:DD2"/>
    <mergeCell ref="DE2:DH2"/>
    <mergeCell ref="Q4:T4"/>
    <mergeCell ref="U4:X4"/>
    <mergeCell ref="Y4:AB4"/>
    <mergeCell ref="AC4:AF4"/>
    <mergeCell ref="AG4:AJ4"/>
    <mergeCell ref="AK4:AN4"/>
    <mergeCell ref="AO4:AR4"/>
    <mergeCell ref="BU4:BX4"/>
    <mergeCell ref="BY4:CB4"/>
    <mergeCell ref="CC4:CF4"/>
    <mergeCell ref="CG4:CJ4"/>
    <mergeCell ref="CK4:CN4"/>
    <mergeCell ref="G3:L3"/>
    <mergeCell ref="I2:J2"/>
  </mergeCell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autoPageBreaks="0"/>
  </sheetPr>
  <dimension ref="B3:L42"/>
  <sheetViews>
    <sheetView showGridLines="0" zoomScaleNormal="100" workbookViewId="0">
      <pane ySplit="7" topLeftCell="A8" activePane="bottomLeft" state="frozen"/>
      <selection activeCell="E11" sqref="E11"/>
      <selection pane="bottomLeft" activeCell="E11" sqref="E11"/>
    </sheetView>
  </sheetViews>
  <sheetFormatPr defaultRowHeight="15.5" x14ac:dyDescent="0.35"/>
  <cols>
    <col min="1" max="1" width="12.07421875" customWidth="1"/>
    <col min="2" max="3" width="10.3828125" customWidth="1"/>
    <col min="4" max="4" width="13.4609375" bestFit="1" customWidth="1"/>
    <col min="5" max="5" width="14.15234375" customWidth="1"/>
    <col min="6" max="6" width="22" bestFit="1" customWidth="1"/>
    <col min="7" max="7" width="26.53515625" customWidth="1"/>
  </cols>
  <sheetData>
    <row r="3" spans="2:12" x14ac:dyDescent="0.35">
      <c r="E3" s="806" t="s">
        <v>312</v>
      </c>
      <c r="F3" s="806"/>
      <c r="G3" s="806"/>
    </row>
    <row r="4" spans="2:12" x14ac:dyDescent="0.35">
      <c r="E4" s="806"/>
      <c r="F4" s="806"/>
      <c r="G4" s="806"/>
    </row>
    <row r="5" spans="2:12" x14ac:dyDescent="0.35">
      <c r="E5" s="806"/>
      <c r="F5" s="806"/>
      <c r="G5" s="806"/>
    </row>
    <row r="6" spans="2:12" ht="16" thickBot="1" x14ac:dyDescent="0.4"/>
    <row r="7" spans="2:12" ht="31.5" thickBot="1" x14ac:dyDescent="0.4">
      <c r="B7" s="277" t="s">
        <v>311</v>
      </c>
      <c r="C7" s="277" t="s">
        <v>166</v>
      </c>
      <c r="D7" s="277" t="s">
        <v>308</v>
      </c>
      <c r="E7" s="277" t="s">
        <v>309</v>
      </c>
      <c r="F7" s="433" t="s">
        <v>310</v>
      </c>
      <c r="G7" s="278" t="s">
        <v>296</v>
      </c>
      <c r="L7" s="279"/>
    </row>
    <row r="8" spans="2:12" ht="16" thickBot="1" x14ac:dyDescent="0.4">
      <c r="B8" s="265"/>
      <c r="C8" s="265"/>
      <c r="D8" s="265"/>
      <c r="E8" s="265"/>
      <c r="F8" s="432"/>
      <c r="G8" s="432">
        <f>F8</f>
        <v>0</v>
      </c>
    </row>
    <row r="9" spans="2:12" ht="16" thickBot="1" x14ac:dyDescent="0.4">
      <c r="B9" s="265"/>
      <c r="C9" s="265"/>
      <c r="D9" s="265"/>
      <c r="E9" s="265"/>
      <c r="F9" s="432"/>
      <c r="G9" s="432">
        <f>G8+F9</f>
        <v>0</v>
      </c>
    </row>
    <row r="10" spans="2:12" ht="16" thickBot="1" x14ac:dyDescent="0.4">
      <c r="B10" s="265"/>
      <c r="C10" s="265"/>
      <c r="D10" s="265"/>
      <c r="E10" s="265"/>
      <c r="F10" s="432"/>
      <c r="G10" s="432">
        <f t="shared" ref="G10:G22" si="0">G9+F10</f>
        <v>0</v>
      </c>
    </row>
    <row r="11" spans="2:12" ht="16" thickBot="1" x14ac:dyDescent="0.4">
      <c r="B11" s="265"/>
      <c r="C11" s="265"/>
      <c r="D11" s="265"/>
      <c r="E11" s="265"/>
      <c r="F11" s="432"/>
      <c r="G11" s="432">
        <f t="shared" si="0"/>
        <v>0</v>
      </c>
    </row>
    <row r="12" spans="2:12" ht="16" thickBot="1" x14ac:dyDescent="0.4">
      <c r="B12" s="265"/>
      <c r="C12" s="265" t="str">
        <f t="shared" ref="C12:C42" si="1">RIGHT(B12,4)</f>
        <v/>
      </c>
      <c r="D12" s="265"/>
      <c r="E12" s="265"/>
      <c r="F12" s="432"/>
      <c r="G12" s="432">
        <f t="shared" si="0"/>
        <v>0</v>
      </c>
    </row>
    <row r="13" spans="2:12" ht="16" thickBot="1" x14ac:dyDescent="0.4">
      <c r="B13" s="265"/>
      <c r="C13" s="265" t="str">
        <f t="shared" si="1"/>
        <v/>
      </c>
      <c r="D13" s="265"/>
      <c r="E13" s="265"/>
      <c r="F13" s="432"/>
      <c r="G13" s="432">
        <f t="shared" si="0"/>
        <v>0</v>
      </c>
    </row>
    <row r="14" spans="2:12" ht="16" thickBot="1" x14ac:dyDescent="0.4">
      <c r="B14" s="265"/>
      <c r="C14" s="265" t="str">
        <f t="shared" si="1"/>
        <v/>
      </c>
      <c r="D14" s="265"/>
      <c r="E14" s="265"/>
      <c r="F14" s="432"/>
      <c r="G14" s="432">
        <f t="shared" si="0"/>
        <v>0</v>
      </c>
    </row>
    <row r="15" spans="2:12" ht="16" thickBot="1" x14ac:dyDescent="0.4">
      <c r="B15" s="265"/>
      <c r="C15" s="265" t="str">
        <f t="shared" si="1"/>
        <v/>
      </c>
      <c r="D15" s="265"/>
      <c r="E15" s="265"/>
      <c r="F15" s="432"/>
      <c r="G15" s="432">
        <f t="shared" si="0"/>
        <v>0</v>
      </c>
    </row>
    <row r="16" spans="2:12" ht="16" thickBot="1" x14ac:dyDescent="0.4">
      <c r="B16" s="265"/>
      <c r="C16" s="265" t="str">
        <f t="shared" si="1"/>
        <v/>
      </c>
      <c r="D16" s="265"/>
      <c r="E16" s="265"/>
      <c r="F16" s="432"/>
      <c r="G16" s="432">
        <f t="shared" si="0"/>
        <v>0</v>
      </c>
    </row>
    <row r="17" spans="2:7" ht="16" thickBot="1" x14ac:dyDescent="0.4">
      <c r="B17" s="265"/>
      <c r="C17" s="265" t="str">
        <f t="shared" si="1"/>
        <v/>
      </c>
      <c r="D17" s="265"/>
      <c r="E17" s="265"/>
      <c r="F17" s="432"/>
      <c r="G17" s="432">
        <f t="shared" si="0"/>
        <v>0</v>
      </c>
    </row>
    <row r="18" spans="2:7" ht="16" thickBot="1" x14ac:dyDescent="0.4">
      <c r="B18" s="265"/>
      <c r="C18" s="265" t="str">
        <f t="shared" si="1"/>
        <v/>
      </c>
      <c r="D18" s="265"/>
      <c r="E18" s="265"/>
      <c r="F18" s="432"/>
      <c r="G18" s="432">
        <f t="shared" si="0"/>
        <v>0</v>
      </c>
    </row>
    <row r="19" spans="2:7" ht="16" thickBot="1" x14ac:dyDescent="0.4">
      <c r="B19" s="265"/>
      <c r="C19" s="265" t="str">
        <f t="shared" si="1"/>
        <v/>
      </c>
      <c r="D19" s="265"/>
      <c r="E19" s="265"/>
      <c r="F19" s="432"/>
      <c r="G19" s="432">
        <f t="shared" si="0"/>
        <v>0</v>
      </c>
    </row>
    <row r="20" spans="2:7" ht="16" thickBot="1" x14ac:dyDescent="0.4">
      <c r="B20" s="265"/>
      <c r="C20" s="265" t="str">
        <f t="shared" si="1"/>
        <v/>
      </c>
      <c r="D20" s="265"/>
      <c r="E20" s="265"/>
      <c r="F20" s="432"/>
      <c r="G20" s="432">
        <f t="shared" si="0"/>
        <v>0</v>
      </c>
    </row>
    <row r="21" spans="2:7" ht="16" thickBot="1" x14ac:dyDescent="0.4">
      <c r="B21" s="265"/>
      <c r="C21" s="265" t="str">
        <f t="shared" si="1"/>
        <v/>
      </c>
      <c r="D21" s="265"/>
      <c r="E21" s="265"/>
      <c r="F21" s="432"/>
      <c r="G21" s="432">
        <f t="shared" si="0"/>
        <v>0</v>
      </c>
    </row>
    <row r="22" spans="2:7" ht="16" thickBot="1" x14ac:dyDescent="0.4">
      <c r="B22" s="265"/>
      <c r="C22" s="265" t="str">
        <f t="shared" si="1"/>
        <v/>
      </c>
      <c r="D22" s="265"/>
      <c r="E22" s="265"/>
      <c r="F22" s="432"/>
      <c r="G22" s="432">
        <f t="shared" si="0"/>
        <v>0</v>
      </c>
    </row>
    <row r="23" spans="2:7" ht="16" thickBot="1" x14ac:dyDescent="0.4">
      <c r="B23" s="265"/>
      <c r="C23" s="265" t="str">
        <f t="shared" si="1"/>
        <v/>
      </c>
      <c r="D23" s="265"/>
      <c r="E23" s="265"/>
      <c r="F23" s="432"/>
      <c r="G23" s="432">
        <f t="shared" ref="G23:G42" si="2">G22+F23</f>
        <v>0</v>
      </c>
    </row>
    <row r="24" spans="2:7" ht="16" thickBot="1" x14ac:dyDescent="0.4">
      <c r="B24" s="265"/>
      <c r="C24" s="265" t="str">
        <f t="shared" si="1"/>
        <v/>
      </c>
      <c r="D24" s="265"/>
      <c r="E24" s="265"/>
      <c r="F24" s="432"/>
      <c r="G24" s="432">
        <f t="shared" si="2"/>
        <v>0</v>
      </c>
    </row>
    <row r="25" spans="2:7" ht="16" thickBot="1" x14ac:dyDescent="0.4">
      <c r="B25" s="265"/>
      <c r="C25" s="265" t="str">
        <f t="shared" si="1"/>
        <v/>
      </c>
      <c r="D25" s="265"/>
      <c r="E25" s="265"/>
      <c r="F25" s="432"/>
      <c r="G25" s="432">
        <f t="shared" si="2"/>
        <v>0</v>
      </c>
    </row>
    <row r="26" spans="2:7" ht="16" thickBot="1" x14ac:dyDescent="0.4">
      <c r="B26" s="265"/>
      <c r="C26" s="265" t="str">
        <f t="shared" si="1"/>
        <v/>
      </c>
      <c r="D26" s="265"/>
      <c r="E26" s="265"/>
      <c r="F26" s="432"/>
      <c r="G26" s="432">
        <f t="shared" si="2"/>
        <v>0</v>
      </c>
    </row>
    <row r="27" spans="2:7" ht="16" thickBot="1" x14ac:dyDescent="0.4">
      <c r="B27" s="265"/>
      <c r="C27" s="265" t="str">
        <f t="shared" si="1"/>
        <v/>
      </c>
      <c r="D27" s="265"/>
      <c r="E27" s="265"/>
      <c r="F27" s="432"/>
      <c r="G27" s="432">
        <f t="shared" si="2"/>
        <v>0</v>
      </c>
    </row>
    <row r="28" spans="2:7" ht="16" thickBot="1" x14ac:dyDescent="0.4">
      <c r="B28" s="265"/>
      <c r="C28" s="265" t="str">
        <f t="shared" si="1"/>
        <v/>
      </c>
      <c r="D28" s="265"/>
      <c r="E28" s="265"/>
      <c r="F28" s="432"/>
      <c r="G28" s="432">
        <f t="shared" si="2"/>
        <v>0</v>
      </c>
    </row>
    <row r="29" spans="2:7" ht="16" thickBot="1" x14ac:dyDescent="0.4">
      <c r="B29" s="265"/>
      <c r="C29" s="265" t="str">
        <f t="shared" si="1"/>
        <v/>
      </c>
      <c r="D29" s="265"/>
      <c r="E29" s="265"/>
      <c r="F29" s="432"/>
      <c r="G29" s="432">
        <f t="shared" si="2"/>
        <v>0</v>
      </c>
    </row>
    <row r="30" spans="2:7" ht="16" thickBot="1" x14ac:dyDescent="0.4">
      <c r="B30" s="265"/>
      <c r="C30" s="265" t="str">
        <f t="shared" si="1"/>
        <v/>
      </c>
      <c r="D30" s="265"/>
      <c r="E30" s="265"/>
      <c r="F30" s="432"/>
      <c r="G30" s="432">
        <f t="shared" si="2"/>
        <v>0</v>
      </c>
    </row>
    <row r="31" spans="2:7" ht="16" thickBot="1" x14ac:dyDescent="0.4">
      <c r="B31" s="265"/>
      <c r="C31" s="265" t="str">
        <f t="shared" si="1"/>
        <v/>
      </c>
      <c r="D31" s="265"/>
      <c r="E31" s="265"/>
      <c r="F31" s="432"/>
      <c r="G31" s="432">
        <f t="shared" si="2"/>
        <v>0</v>
      </c>
    </row>
    <row r="32" spans="2:7" ht="16" thickBot="1" x14ac:dyDescent="0.4">
      <c r="B32" s="265"/>
      <c r="C32" s="265" t="str">
        <f t="shared" si="1"/>
        <v/>
      </c>
      <c r="D32" s="265"/>
      <c r="E32" s="265"/>
      <c r="F32" s="432"/>
      <c r="G32" s="432">
        <f t="shared" si="2"/>
        <v>0</v>
      </c>
    </row>
    <row r="33" spans="2:7" ht="16" thickBot="1" x14ac:dyDescent="0.4">
      <c r="B33" s="265"/>
      <c r="C33" s="265" t="str">
        <f t="shared" si="1"/>
        <v/>
      </c>
      <c r="D33" s="265"/>
      <c r="E33" s="265"/>
      <c r="F33" s="432"/>
      <c r="G33" s="432">
        <f t="shared" si="2"/>
        <v>0</v>
      </c>
    </row>
    <row r="34" spans="2:7" ht="16" thickBot="1" x14ac:dyDescent="0.4">
      <c r="B34" s="265"/>
      <c r="C34" s="265" t="str">
        <f t="shared" si="1"/>
        <v/>
      </c>
      <c r="D34" s="265"/>
      <c r="E34" s="265"/>
      <c r="F34" s="432"/>
      <c r="G34" s="432">
        <f t="shared" si="2"/>
        <v>0</v>
      </c>
    </row>
    <row r="35" spans="2:7" ht="16" thickBot="1" x14ac:dyDescent="0.4">
      <c r="B35" s="265"/>
      <c r="C35" s="265" t="str">
        <f t="shared" si="1"/>
        <v/>
      </c>
      <c r="D35" s="265"/>
      <c r="E35" s="265"/>
      <c r="F35" s="432"/>
      <c r="G35" s="432">
        <f t="shared" si="2"/>
        <v>0</v>
      </c>
    </row>
    <row r="36" spans="2:7" ht="16" thickBot="1" x14ac:dyDescent="0.4">
      <c r="B36" s="265"/>
      <c r="C36" s="265" t="str">
        <f t="shared" si="1"/>
        <v/>
      </c>
      <c r="D36" s="265"/>
      <c r="E36" s="265"/>
      <c r="F36" s="432"/>
      <c r="G36" s="432">
        <f t="shared" si="2"/>
        <v>0</v>
      </c>
    </row>
    <row r="37" spans="2:7" ht="16" thickBot="1" x14ac:dyDescent="0.4">
      <c r="B37" s="265"/>
      <c r="C37" s="265" t="str">
        <f t="shared" si="1"/>
        <v/>
      </c>
      <c r="D37" s="265"/>
      <c r="E37" s="265"/>
      <c r="F37" s="432"/>
      <c r="G37" s="432">
        <f t="shared" si="2"/>
        <v>0</v>
      </c>
    </row>
    <row r="38" spans="2:7" ht="16" thickBot="1" x14ac:dyDescent="0.4">
      <c r="B38" s="265"/>
      <c r="C38" s="265" t="str">
        <f t="shared" si="1"/>
        <v/>
      </c>
      <c r="D38" s="265"/>
      <c r="E38" s="265"/>
      <c r="F38" s="432"/>
      <c r="G38" s="432">
        <f t="shared" si="2"/>
        <v>0</v>
      </c>
    </row>
    <row r="39" spans="2:7" ht="16" thickBot="1" x14ac:dyDescent="0.4">
      <c r="B39" s="265"/>
      <c r="C39" s="265" t="str">
        <f t="shared" si="1"/>
        <v/>
      </c>
      <c r="D39" s="265"/>
      <c r="E39" s="265"/>
      <c r="F39" s="432"/>
      <c r="G39" s="432">
        <f t="shared" si="2"/>
        <v>0</v>
      </c>
    </row>
    <row r="40" spans="2:7" ht="16" thickBot="1" x14ac:dyDescent="0.4">
      <c r="B40" s="265"/>
      <c r="C40" s="265" t="str">
        <f t="shared" si="1"/>
        <v/>
      </c>
      <c r="D40" s="265"/>
      <c r="E40" s="265"/>
      <c r="F40" s="432"/>
      <c r="G40" s="432">
        <f t="shared" si="2"/>
        <v>0</v>
      </c>
    </row>
    <row r="41" spans="2:7" ht="16" thickBot="1" x14ac:dyDescent="0.4">
      <c r="B41" s="265"/>
      <c r="C41" s="265" t="str">
        <f t="shared" si="1"/>
        <v/>
      </c>
      <c r="D41" s="265"/>
      <c r="E41" s="265"/>
      <c r="F41" s="432"/>
      <c r="G41" s="432">
        <f t="shared" si="2"/>
        <v>0</v>
      </c>
    </row>
    <row r="42" spans="2:7" ht="16" thickBot="1" x14ac:dyDescent="0.4">
      <c r="B42" s="265"/>
      <c r="C42" s="265" t="str">
        <f t="shared" si="1"/>
        <v/>
      </c>
      <c r="D42" s="265"/>
      <c r="E42" s="265"/>
      <c r="F42" s="432"/>
      <c r="G42" s="432">
        <f t="shared" si="2"/>
        <v>0</v>
      </c>
    </row>
  </sheetData>
  <mergeCells count="1">
    <mergeCell ref="E3:G5"/>
  </mergeCell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autoPageBreaks="0" fitToPage="1"/>
  </sheetPr>
  <dimension ref="A1:V59"/>
  <sheetViews>
    <sheetView zoomScale="70" zoomScaleNormal="70" zoomScaleSheetLayoutView="100" workbookViewId="0">
      <pane ySplit="5" topLeftCell="A6" activePane="bottomLeft" state="frozen"/>
      <selection activeCell="E11" sqref="E11"/>
      <selection pane="bottomLeft" activeCell="E11" sqref="E11"/>
    </sheetView>
  </sheetViews>
  <sheetFormatPr defaultColWidth="8.921875" defaultRowHeight="10" x14ac:dyDescent="0.35"/>
  <cols>
    <col min="1" max="1" width="3.4609375" style="20" hidden="1" customWidth="1"/>
    <col min="2" max="2" width="11.3828125" style="20" customWidth="1"/>
    <col min="3" max="3" width="13.921875" style="20" customWidth="1"/>
    <col min="4" max="4" width="14.07421875" style="20" customWidth="1"/>
    <col min="5" max="6" width="19.3828125" style="20" bestFit="1" customWidth="1"/>
    <col min="7" max="7" width="18.61328125" style="20" customWidth="1"/>
    <col min="8" max="8" width="11.07421875" style="21" customWidth="1"/>
    <col min="9" max="9" width="39.53515625" style="21" customWidth="1"/>
    <col min="10" max="11" width="17.921875" style="20" bestFit="1" customWidth="1"/>
    <col min="12" max="12" width="19.61328125" style="5" customWidth="1"/>
    <col min="13" max="13" width="30.921875" style="5" bestFit="1" customWidth="1"/>
    <col min="14" max="14" width="15.61328125" style="5" customWidth="1"/>
    <col min="15" max="15" width="33.53515625" style="5" customWidth="1"/>
    <col min="16" max="20" width="8.921875" style="5"/>
    <col min="21" max="16384" width="8.921875" style="20"/>
  </cols>
  <sheetData>
    <row r="1" spans="1:22" s="6" customFormat="1" ht="26.25" customHeight="1" x14ac:dyDescent="0.4">
      <c r="A1" s="409"/>
      <c r="B1" s="22"/>
      <c r="C1" s="23"/>
      <c r="D1" s="23"/>
      <c r="E1" s="23"/>
      <c r="F1" s="23"/>
      <c r="G1" s="809" t="s">
        <v>74</v>
      </c>
      <c r="H1" s="810"/>
      <c r="I1" s="810" t="s">
        <v>8</v>
      </c>
      <c r="J1" s="811"/>
      <c r="K1" s="25"/>
      <c r="L1" s="25"/>
      <c r="M1" s="52"/>
      <c r="N1" s="53"/>
      <c r="O1" s="54"/>
      <c r="P1" s="5"/>
      <c r="Q1" s="5"/>
      <c r="R1" s="5"/>
    </row>
    <row r="2" spans="1:22" s="6" customFormat="1" ht="26.25" customHeight="1" x14ac:dyDescent="0.4">
      <c r="A2" s="410"/>
      <c r="B2" s="24"/>
      <c r="G2" s="247" t="s">
        <v>78</v>
      </c>
      <c r="H2" s="247"/>
      <c r="I2" s="248"/>
      <c r="J2" s="249"/>
      <c r="K2" s="25"/>
      <c r="L2" s="25"/>
      <c r="M2" s="55"/>
      <c r="N2" s="25" t="s">
        <v>75</v>
      </c>
      <c r="O2" s="26"/>
      <c r="P2" s="5"/>
      <c r="Q2" s="5"/>
      <c r="R2" s="5"/>
    </row>
    <row r="3" spans="1:22" s="6" customFormat="1" ht="26.15" customHeight="1" x14ac:dyDescent="0.35">
      <c r="A3" s="410"/>
      <c r="B3" s="24"/>
      <c r="G3" s="800" t="s">
        <v>200</v>
      </c>
      <c r="H3" s="801"/>
      <c r="I3" s="801"/>
      <c r="J3" s="801"/>
      <c r="K3" s="25"/>
      <c r="L3" s="25"/>
      <c r="M3" s="56"/>
      <c r="N3" s="25" t="s">
        <v>34</v>
      </c>
      <c r="O3" s="26"/>
      <c r="P3" s="5"/>
      <c r="Q3" s="5"/>
      <c r="R3" s="5"/>
    </row>
    <row r="4" spans="1:22" s="6" customFormat="1" ht="26.25" customHeight="1" x14ac:dyDescent="0.35">
      <c r="A4" s="410"/>
      <c r="B4" s="24"/>
      <c r="G4" s="9"/>
      <c r="H4" s="9"/>
      <c r="I4" s="8"/>
      <c r="J4" s="25"/>
      <c r="K4" s="25"/>
      <c r="L4" s="25"/>
      <c r="M4" s="57"/>
      <c r="N4" s="35" t="s">
        <v>33</v>
      </c>
      <c r="O4" s="36"/>
      <c r="P4" s="5"/>
      <c r="Q4" s="5"/>
      <c r="R4" s="5"/>
      <c r="T4" s="30"/>
      <c r="U4" s="30"/>
      <c r="V4" s="30"/>
    </row>
    <row r="5" spans="1:22" s="16" customFormat="1" ht="39.65" customHeight="1" x14ac:dyDescent="0.35">
      <c r="A5" s="411"/>
      <c r="B5" s="47" t="s">
        <v>0</v>
      </c>
      <c r="C5" s="47" t="s">
        <v>1</v>
      </c>
      <c r="D5" s="47" t="s">
        <v>2</v>
      </c>
      <c r="E5" s="48" t="s">
        <v>3</v>
      </c>
      <c r="F5" s="48" t="s">
        <v>4</v>
      </c>
      <c r="G5" s="812" t="s">
        <v>201</v>
      </c>
      <c r="H5" s="813"/>
      <c r="I5" s="813"/>
      <c r="J5" s="37" t="s">
        <v>76</v>
      </c>
      <c r="K5" s="37" t="s">
        <v>77</v>
      </c>
      <c r="L5" s="38" t="s">
        <v>31</v>
      </c>
      <c r="M5" s="51" t="s">
        <v>32</v>
      </c>
      <c r="N5" s="57" t="s">
        <v>203</v>
      </c>
      <c r="O5" s="58" t="s">
        <v>5</v>
      </c>
      <c r="P5" s="15"/>
      <c r="Q5" s="15"/>
      <c r="R5" s="15"/>
      <c r="S5" s="85"/>
      <c r="T5" s="85"/>
      <c r="U5" s="85"/>
      <c r="V5" s="85"/>
    </row>
    <row r="6" spans="1:22" s="17" customFormat="1" ht="21" customHeight="1" x14ac:dyDescent="0.35">
      <c r="A6" s="17" t="str">
        <f>N6</f>
        <v>ABTO</v>
      </c>
      <c r="B6" s="49">
        <v>42839.052083333336</v>
      </c>
      <c r="C6" s="45">
        <v>91416</v>
      </c>
      <c r="D6" s="45" t="s">
        <v>90</v>
      </c>
      <c r="E6" s="50"/>
      <c r="F6" s="45"/>
      <c r="G6" s="807" t="s">
        <v>140</v>
      </c>
      <c r="H6" s="808"/>
      <c r="I6" s="808"/>
      <c r="J6" s="43"/>
      <c r="K6" s="43"/>
      <c r="L6" s="94" t="s">
        <v>202</v>
      </c>
      <c r="M6" s="94" t="s">
        <v>141</v>
      </c>
      <c r="N6" s="231" t="s">
        <v>137</v>
      </c>
      <c r="O6" s="45"/>
      <c r="P6" s="15"/>
      <c r="Q6" s="15"/>
      <c r="R6" s="15"/>
      <c r="S6" s="15"/>
    </row>
    <row r="7" spans="1:22" s="17" customFormat="1" ht="21" customHeight="1" x14ac:dyDescent="0.35">
      <c r="A7" s="17" t="str">
        <f t="shared" ref="A7:A59" si="0">N7</f>
        <v>DIV &amp; ATB</v>
      </c>
      <c r="B7" s="49">
        <v>43000.019560185188</v>
      </c>
      <c r="C7" s="45">
        <v>91423</v>
      </c>
      <c r="D7" s="45" t="s">
        <v>88</v>
      </c>
      <c r="E7" s="50"/>
      <c r="F7" s="45"/>
      <c r="G7" s="807" t="s">
        <v>127</v>
      </c>
      <c r="H7" s="808"/>
      <c r="I7" s="808"/>
      <c r="J7" s="43" t="s">
        <v>89</v>
      </c>
      <c r="K7" s="138"/>
      <c r="L7" s="94" t="s">
        <v>89</v>
      </c>
      <c r="M7" s="94" t="s">
        <v>142</v>
      </c>
      <c r="N7" s="231" t="s">
        <v>130</v>
      </c>
      <c r="O7" s="45"/>
      <c r="P7" s="15"/>
      <c r="Q7" s="15"/>
      <c r="R7" s="15"/>
      <c r="S7" s="15"/>
    </row>
    <row r="8" spans="1:22" s="17" customFormat="1" ht="21" customHeight="1" x14ac:dyDescent="0.35">
      <c r="A8" s="17">
        <f t="shared" si="0"/>
        <v>0</v>
      </c>
      <c r="B8" s="49">
        <v>42813</v>
      </c>
      <c r="C8" s="45">
        <v>91415</v>
      </c>
      <c r="D8" s="45" t="s">
        <v>90</v>
      </c>
      <c r="E8" s="50"/>
      <c r="F8" s="45"/>
      <c r="G8" s="807" t="s">
        <v>100</v>
      </c>
      <c r="H8" s="808"/>
      <c r="I8" s="808"/>
      <c r="J8" s="43"/>
      <c r="K8" s="43"/>
      <c r="L8" s="94" t="s">
        <v>141</v>
      </c>
      <c r="M8" s="240" t="s">
        <v>114</v>
      </c>
      <c r="N8" s="231"/>
      <c r="O8" s="45"/>
      <c r="P8" s="15"/>
      <c r="Q8" s="15"/>
      <c r="R8" s="15"/>
      <c r="S8" s="15"/>
    </row>
    <row r="9" spans="1:22" s="17" customFormat="1" ht="21" customHeight="1" x14ac:dyDescent="0.35">
      <c r="A9" s="17">
        <f t="shared" si="0"/>
        <v>0</v>
      </c>
      <c r="B9" s="49">
        <v>42824.458333333336</v>
      </c>
      <c r="C9" s="45">
        <v>91409</v>
      </c>
      <c r="D9" s="45" t="s">
        <v>91</v>
      </c>
      <c r="E9" s="50"/>
      <c r="F9" s="45"/>
      <c r="G9" s="807" t="s">
        <v>101</v>
      </c>
      <c r="H9" s="808"/>
      <c r="I9" s="808"/>
      <c r="J9" s="43"/>
      <c r="K9" s="41"/>
      <c r="L9" s="94" t="s">
        <v>272</v>
      </c>
      <c r="M9" s="232" t="s">
        <v>115</v>
      </c>
      <c r="N9" s="231"/>
      <c r="O9" s="45"/>
      <c r="P9" s="15"/>
      <c r="Q9" s="15"/>
      <c r="R9" s="15"/>
      <c r="S9" s="15"/>
    </row>
    <row r="10" spans="1:22" s="17" customFormat="1" ht="21" customHeight="1" x14ac:dyDescent="0.35">
      <c r="A10" s="17">
        <f t="shared" si="0"/>
        <v>0</v>
      </c>
      <c r="B10" s="49">
        <v>43003.501145833332</v>
      </c>
      <c r="C10" s="45">
        <v>91413</v>
      </c>
      <c r="D10" s="45" t="s">
        <v>90</v>
      </c>
      <c r="E10" s="50"/>
      <c r="F10" s="45"/>
      <c r="G10" s="807" t="s">
        <v>102</v>
      </c>
      <c r="H10" s="808"/>
      <c r="I10" s="808"/>
      <c r="J10" s="43"/>
      <c r="K10" s="41"/>
      <c r="L10" s="94" t="s">
        <v>141</v>
      </c>
      <c r="M10" s="232" t="s">
        <v>116</v>
      </c>
      <c r="N10" s="231"/>
      <c r="O10" s="45"/>
      <c r="P10" s="15"/>
      <c r="Q10" s="15"/>
      <c r="R10" s="15"/>
      <c r="S10" s="15"/>
    </row>
    <row r="11" spans="1:22" s="17" customFormat="1" ht="21" customHeight="1" x14ac:dyDescent="0.35">
      <c r="A11" s="17">
        <f t="shared" si="0"/>
        <v>0</v>
      </c>
      <c r="B11" s="49">
        <v>43015.701192129629</v>
      </c>
      <c r="C11" s="45">
        <v>91429</v>
      </c>
      <c r="D11" s="45" t="s">
        <v>92</v>
      </c>
      <c r="E11" s="50"/>
      <c r="F11" s="45"/>
      <c r="G11" s="807" t="s">
        <v>103</v>
      </c>
      <c r="H11" s="808"/>
      <c r="I11" s="808"/>
      <c r="J11" s="43"/>
      <c r="K11" s="45"/>
      <c r="L11" s="94" t="s">
        <v>272</v>
      </c>
      <c r="M11" s="233" t="s">
        <v>117</v>
      </c>
      <c r="N11" s="231"/>
      <c r="O11" s="45"/>
      <c r="P11" s="15"/>
      <c r="Q11" s="15"/>
      <c r="R11" s="15"/>
      <c r="S11" s="15"/>
    </row>
    <row r="12" spans="1:22" s="17" customFormat="1" ht="21" customHeight="1" x14ac:dyDescent="0.35">
      <c r="A12" s="17">
        <f t="shared" si="0"/>
        <v>0</v>
      </c>
      <c r="B12" s="49">
        <v>43104.644571759258</v>
      </c>
      <c r="C12" s="45">
        <v>91455</v>
      </c>
      <c r="D12" s="45" t="s">
        <v>93</v>
      </c>
      <c r="E12" s="50"/>
      <c r="F12" s="45"/>
      <c r="G12" s="807" t="s">
        <v>104</v>
      </c>
      <c r="H12" s="808"/>
      <c r="I12" s="808"/>
      <c r="J12" s="43"/>
      <c r="K12" s="45"/>
      <c r="L12" s="94" t="s">
        <v>141</v>
      </c>
      <c r="M12" s="233"/>
      <c r="N12" s="231"/>
      <c r="O12" s="45"/>
      <c r="P12" s="15"/>
      <c r="Q12" s="15"/>
      <c r="R12" s="15"/>
      <c r="S12" s="15"/>
    </row>
    <row r="13" spans="1:22" s="17" customFormat="1" ht="21" customHeight="1" x14ac:dyDescent="0.35">
      <c r="A13" s="17">
        <f t="shared" si="0"/>
        <v>0</v>
      </c>
      <c r="B13" s="49">
        <v>43121.532673611109</v>
      </c>
      <c r="C13" s="45">
        <v>91492</v>
      </c>
      <c r="D13" s="45" t="s">
        <v>94</v>
      </c>
      <c r="E13" s="50"/>
      <c r="F13" s="45"/>
      <c r="G13" s="807" t="s">
        <v>105</v>
      </c>
      <c r="H13" s="808"/>
      <c r="I13" s="808"/>
      <c r="J13" s="43"/>
      <c r="K13" s="45"/>
      <c r="L13" s="94" t="s">
        <v>272</v>
      </c>
      <c r="M13" s="233" t="s">
        <v>118</v>
      </c>
      <c r="N13" s="231"/>
      <c r="O13" s="45"/>
      <c r="P13" s="15"/>
      <c r="Q13" s="15"/>
      <c r="R13" s="15"/>
      <c r="S13" s="15"/>
    </row>
    <row r="14" spans="1:22" s="17" customFormat="1" ht="21" customHeight="1" x14ac:dyDescent="0.35">
      <c r="A14" s="17">
        <f t="shared" si="0"/>
        <v>0</v>
      </c>
      <c r="B14" s="49">
        <v>43299.020833333336</v>
      </c>
      <c r="C14" s="45">
        <v>91484</v>
      </c>
      <c r="D14" s="45" t="s">
        <v>95</v>
      </c>
      <c r="E14" s="50"/>
      <c r="F14" s="45"/>
      <c r="G14" s="807" t="s">
        <v>106</v>
      </c>
      <c r="H14" s="808"/>
      <c r="I14" s="808"/>
      <c r="J14" s="43"/>
      <c r="K14" s="45"/>
      <c r="L14" s="94" t="s">
        <v>273</v>
      </c>
      <c r="M14" s="233" t="s">
        <v>119</v>
      </c>
      <c r="N14" s="231"/>
      <c r="O14" s="45"/>
      <c r="P14" s="15"/>
      <c r="Q14" s="15"/>
      <c r="R14" s="15"/>
      <c r="S14" s="15"/>
    </row>
    <row r="15" spans="1:22" s="17" customFormat="1" ht="21" customHeight="1" x14ac:dyDescent="0.35">
      <c r="A15" s="17">
        <f t="shared" si="0"/>
        <v>0</v>
      </c>
      <c r="B15" s="49">
        <v>43320.389050925929</v>
      </c>
      <c r="C15" s="45">
        <v>91427</v>
      </c>
      <c r="D15" s="45" t="s">
        <v>92</v>
      </c>
      <c r="E15" s="50"/>
      <c r="F15" s="45"/>
      <c r="G15" s="807" t="s">
        <v>107</v>
      </c>
      <c r="H15" s="808"/>
      <c r="I15" s="808"/>
      <c r="J15" s="43"/>
      <c r="K15" s="45"/>
      <c r="L15" s="94" t="s">
        <v>272</v>
      </c>
      <c r="M15" s="233" t="s">
        <v>120</v>
      </c>
      <c r="N15" s="231"/>
      <c r="O15" s="45"/>
      <c r="P15" s="15"/>
      <c r="Q15" s="15"/>
      <c r="R15" s="15"/>
      <c r="S15" s="15"/>
    </row>
    <row r="16" spans="1:22" s="17" customFormat="1" ht="21" customHeight="1" x14ac:dyDescent="0.35">
      <c r="A16" s="17">
        <f t="shared" si="0"/>
        <v>0</v>
      </c>
      <c r="B16" s="49">
        <v>43376.927083333336</v>
      </c>
      <c r="C16" s="45">
        <v>91512</v>
      </c>
      <c r="D16" s="45" t="s">
        <v>96</v>
      </c>
      <c r="E16" s="50"/>
      <c r="F16" s="45"/>
      <c r="G16" s="807" t="s">
        <v>108</v>
      </c>
      <c r="H16" s="808"/>
      <c r="I16" s="808"/>
      <c r="J16" s="43"/>
      <c r="K16" s="45"/>
      <c r="L16" s="94" t="s">
        <v>272</v>
      </c>
      <c r="M16" s="233" t="s">
        <v>121</v>
      </c>
      <c r="N16" s="231"/>
      <c r="O16" s="45"/>
      <c r="P16" s="15"/>
      <c r="Q16" s="15"/>
      <c r="R16" s="15"/>
      <c r="S16" s="15"/>
    </row>
    <row r="17" spans="1:19" s="17" customFormat="1" ht="21" customHeight="1" x14ac:dyDescent="0.35">
      <c r="A17" s="17">
        <f t="shared" si="0"/>
        <v>0</v>
      </c>
      <c r="B17" s="49">
        <v>43380.72446759259</v>
      </c>
      <c r="C17" s="45">
        <v>91512</v>
      </c>
      <c r="D17" s="45" t="s">
        <v>96</v>
      </c>
      <c r="E17" s="50"/>
      <c r="F17" s="45"/>
      <c r="G17" s="807" t="s">
        <v>109</v>
      </c>
      <c r="H17" s="808"/>
      <c r="I17" s="808"/>
      <c r="J17" s="43"/>
      <c r="K17" s="45"/>
      <c r="L17" s="94" t="s">
        <v>272</v>
      </c>
      <c r="M17" s="233" t="s">
        <v>122</v>
      </c>
      <c r="N17" s="231"/>
      <c r="O17" s="45"/>
      <c r="P17" s="15"/>
      <c r="Q17" s="15"/>
      <c r="R17" s="15"/>
      <c r="S17" s="15"/>
    </row>
    <row r="18" spans="1:19" s="17" customFormat="1" ht="21" customHeight="1" x14ac:dyDescent="0.35">
      <c r="A18" s="17">
        <f t="shared" si="0"/>
        <v>0</v>
      </c>
      <c r="B18" s="49">
        <v>43433.57949074074</v>
      </c>
      <c r="C18" s="45">
        <v>91418</v>
      </c>
      <c r="D18" s="45" t="s">
        <v>97</v>
      </c>
      <c r="E18" s="50"/>
      <c r="F18" s="45"/>
      <c r="G18" s="807" t="s">
        <v>110</v>
      </c>
      <c r="H18" s="808"/>
      <c r="I18" s="808"/>
      <c r="J18" s="43"/>
      <c r="K18" s="45"/>
      <c r="L18" s="94" t="s">
        <v>272</v>
      </c>
      <c r="M18" s="233" t="s">
        <v>123</v>
      </c>
      <c r="N18" s="231"/>
      <c r="O18" s="45"/>
      <c r="P18" s="15"/>
      <c r="Q18" s="15"/>
      <c r="R18" s="15"/>
      <c r="S18" s="15"/>
    </row>
    <row r="19" spans="1:19" s="17" customFormat="1" ht="21" customHeight="1" x14ac:dyDescent="0.35">
      <c r="A19" s="17">
        <f t="shared" si="0"/>
        <v>0</v>
      </c>
      <c r="B19" s="49">
        <v>43519.666666666664</v>
      </c>
      <c r="C19" s="45">
        <v>91547</v>
      </c>
      <c r="D19" s="45" t="s">
        <v>98</v>
      </c>
      <c r="E19" s="50"/>
      <c r="F19" s="45"/>
      <c r="G19" s="807" t="s">
        <v>111</v>
      </c>
      <c r="H19" s="808"/>
      <c r="I19" s="808"/>
      <c r="J19" s="43"/>
      <c r="K19" s="45"/>
      <c r="L19" s="94" t="s">
        <v>273</v>
      </c>
      <c r="M19" s="233" t="s">
        <v>124</v>
      </c>
      <c r="N19" s="231"/>
      <c r="O19" s="45"/>
      <c r="P19" s="15"/>
      <c r="Q19" s="15"/>
      <c r="R19" s="15"/>
      <c r="S19" s="15"/>
    </row>
    <row r="20" spans="1:19" s="17" customFormat="1" ht="21" customHeight="1" x14ac:dyDescent="0.35">
      <c r="A20" s="17">
        <f t="shared" si="0"/>
        <v>0</v>
      </c>
      <c r="B20" s="49">
        <v>43526.708333333336</v>
      </c>
      <c r="C20" s="45">
        <v>91437</v>
      </c>
      <c r="D20" s="45" t="s">
        <v>99</v>
      </c>
      <c r="E20" s="50"/>
      <c r="F20" s="45"/>
      <c r="G20" s="807" t="s">
        <v>112</v>
      </c>
      <c r="H20" s="808"/>
      <c r="I20" s="808"/>
      <c r="J20" s="43"/>
      <c r="K20" s="45"/>
      <c r="L20" s="94" t="s">
        <v>272</v>
      </c>
      <c r="M20" s="233" t="s">
        <v>125</v>
      </c>
      <c r="N20" s="231"/>
      <c r="O20" s="45"/>
      <c r="P20" s="15"/>
      <c r="Q20" s="15"/>
      <c r="R20" s="15"/>
      <c r="S20" s="15"/>
    </row>
    <row r="21" spans="1:19" s="15" customFormat="1" ht="21" customHeight="1" x14ac:dyDescent="0.35">
      <c r="A21" s="17">
        <f t="shared" si="0"/>
        <v>0</v>
      </c>
      <c r="B21" s="49">
        <v>43552.375</v>
      </c>
      <c r="C21" s="45">
        <v>91423</v>
      </c>
      <c r="D21" s="45" t="s">
        <v>87</v>
      </c>
      <c r="E21" s="50"/>
      <c r="F21" s="45"/>
      <c r="G21" s="807" t="s">
        <v>113</v>
      </c>
      <c r="H21" s="808"/>
      <c r="I21" s="808"/>
      <c r="J21" s="43"/>
      <c r="K21" s="45"/>
      <c r="L21" s="94" t="s">
        <v>141</v>
      </c>
      <c r="M21" s="233" t="s">
        <v>126</v>
      </c>
      <c r="N21" s="231"/>
      <c r="O21" s="45"/>
    </row>
    <row r="22" spans="1:19" ht="21" customHeight="1" x14ac:dyDescent="0.35">
      <c r="A22" s="17">
        <f t="shared" si="0"/>
        <v>0</v>
      </c>
      <c r="B22" s="49"/>
      <c r="C22" s="45"/>
      <c r="D22" s="45"/>
      <c r="E22" s="50"/>
      <c r="F22" s="45"/>
      <c r="G22" s="807"/>
      <c r="H22" s="808"/>
      <c r="I22" s="808"/>
      <c r="J22" s="43"/>
      <c r="K22" s="45"/>
      <c r="L22" s="94"/>
      <c r="M22" s="45"/>
      <c r="N22" s="231"/>
      <c r="O22" s="45"/>
    </row>
    <row r="23" spans="1:19" ht="21" customHeight="1" x14ac:dyDescent="0.35">
      <c r="A23" s="17">
        <f t="shared" si="0"/>
        <v>0</v>
      </c>
      <c r="B23" s="49"/>
      <c r="C23" s="45"/>
      <c r="D23" s="45"/>
      <c r="E23" s="50"/>
      <c r="F23" s="45"/>
      <c r="G23" s="807"/>
      <c r="H23" s="808"/>
      <c r="I23" s="808"/>
      <c r="J23" s="43"/>
      <c r="K23" s="45"/>
      <c r="L23" s="94"/>
      <c r="M23" s="45"/>
      <c r="N23" s="231"/>
      <c r="O23" s="45"/>
    </row>
    <row r="24" spans="1:19" ht="21" customHeight="1" x14ac:dyDescent="0.35">
      <c r="A24" s="17">
        <f t="shared" si="0"/>
        <v>0</v>
      </c>
      <c r="B24" s="49"/>
      <c r="C24" s="45"/>
      <c r="D24" s="45"/>
      <c r="E24" s="50"/>
      <c r="F24" s="45"/>
      <c r="G24" s="807"/>
      <c r="H24" s="808"/>
      <c r="I24" s="808"/>
      <c r="J24" s="43"/>
      <c r="K24" s="45"/>
      <c r="L24" s="94"/>
      <c r="M24" s="45"/>
      <c r="N24" s="231"/>
      <c r="O24" s="45"/>
    </row>
    <row r="25" spans="1:19" ht="21" customHeight="1" x14ac:dyDescent="0.35">
      <c r="A25" s="17">
        <f t="shared" si="0"/>
        <v>0</v>
      </c>
      <c r="B25" s="49"/>
      <c r="C25" s="45"/>
      <c r="D25" s="45"/>
      <c r="E25" s="50"/>
      <c r="F25" s="45"/>
      <c r="G25" s="807"/>
      <c r="H25" s="808"/>
      <c r="I25" s="808"/>
      <c r="J25" s="43"/>
      <c r="K25" s="45"/>
      <c r="L25" s="94"/>
      <c r="M25" s="45"/>
      <c r="N25" s="231"/>
      <c r="O25" s="45"/>
    </row>
    <row r="26" spans="1:19" ht="21" customHeight="1" x14ac:dyDescent="0.35">
      <c r="A26" s="17">
        <f t="shared" si="0"/>
        <v>0</v>
      </c>
      <c r="B26" s="49"/>
      <c r="C26" s="45"/>
      <c r="D26" s="45"/>
      <c r="E26" s="50"/>
      <c r="F26" s="45"/>
      <c r="G26" s="807"/>
      <c r="H26" s="808"/>
      <c r="I26" s="808"/>
      <c r="J26" s="43"/>
      <c r="K26" s="45"/>
      <c r="L26" s="94"/>
      <c r="M26" s="45"/>
      <c r="N26" s="231"/>
      <c r="O26" s="45"/>
    </row>
    <row r="27" spans="1:19" ht="21" customHeight="1" x14ac:dyDescent="0.35">
      <c r="A27" s="17">
        <f t="shared" si="0"/>
        <v>0</v>
      </c>
      <c r="B27" s="49"/>
      <c r="C27" s="45"/>
      <c r="D27" s="45"/>
      <c r="E27" s="50"/>
      <c r="F27" s="45"/>
      <c r="G27" s="807"/>
      <c r="H27" s="808"/>
      <c r="I27" s="808"/>
      <c r="J27" s="43"/>
      <c r="K27" s="45"/>
      <c r="L27" s="94"/>
      <c r="M27" s="45"/>
      <c r="N27" s="231"/>
      <c r="O27" s="45"/>
    </row>
    <row r="28" spans="1:19" ht="21" customHeight="1" x14ac:dyDescent="0.35">
      <c r="A28" s="17">
        <f t="shared" si="0"/>
        <v>0</v>
      </c>
      <c r="B28" s="49"/>
      <c r="C28" s="45"/>
      <c r="D28" s="45"/>
      <c r="E28" s="50"/>
      <c r="F28" s="45"/>
      <c r="G28" s="807"/>
      <c r="H28" s="808"/>
      <c r="I28" s="808"/>
      <c r="J28" s="43"/>
      <c r="K28" s="45"/>
      <c r="L28" s="94"/>
      <c r="M28" s="45"/>
      <c r="N28" s="231"/>
      <c r="O28" s="45"/>
    </row>
    <row r="29" spans="1:19" ht="21" customHeight="1" x14ac:dyDescent="0.35">
      <c r="A29" s="17">
        <f t="shared" si="0"/>
        <v>0</v>
      </c>
      <c r="B29" s="49"/>
      <c r="C29" s="45"/>
      <c r="D29" s="45"/>
      <c r="E29" s="50"/>
      <c r="F29" s="45"/>
      <c r="G29" s="807"/>
      <c r="H29" s="808"/>
      <c r="I29" s="808"/>
      <c r="J29" s="43"/>
      <c r="K29" s="45"/>
      <c r="L29" s="94"/>
      <c r="M29" s="45"/>
      <c r="N29" s="231"/>
      <c r="O29" s="45"/>
    </row>
    <row r="30" spans="1:19" ht="21" customHeight="1" x14ac:dyDescent="0.35">
      <c r="A30" s="17">
        <f t="shared" si="0"/>
        <v>0</v>
      </c>
      <c r="B30" s="49"/>
      <c r="C30" s="45"/>
      <c r="D30" s="45"/>
      <c r="E30" s="50"/>
      <c r="F30" s="45"/>
      <c r="G30" s="807"/>
      <c r="H30" s="808"/>
      <c r="I30" s="808"/>
      <c r="J30" s="43"/>
      <c r="K30" s="45"/>
      <c r="L30" s="94"/>
      <c r="M30" s="45"/>
      <c r="N30" s="231"/>
      <c r="O30" s="45"/>
    </row>
    <row r="31" spans="1:19" ht="21" customHeight="1" x14ac:dyDescent="0.35">
      <c r="A31" s="17">
        <f t="shared" si="0"/>
        <v>0</v>
      </c>
      <c r="B31" s="49"/>
      <c r="C31" s="45"/>
      <c r="D31" s="45"/>
      <c r="E31" s="50"/>
      <c r="F31" s="45"/>
      <c r="G31" s="807"/>
      <c r="H31" s="808"/>
      <c r="I31" s="808"/>
      <c r="J31" s="43"/>
      <c r="K31" s="45"/>
      <c r="L31" s="94"/>
      <c r="M31" s="45"/>
      <c r="N31" s="231"/>
      <c r="O31" s="45"/>
    </row>
    <row r="32" spans="1:19" ht="21" customHeight="1" x14ac:dyDescent="0.35">
      <c r="A32" s="17">
        <f t="shared" si="0"/>
        <v>0</v>
      </c>
      <c r="B32" s="49"/>
      <c r="C32" s="45"/>
      <c r="D32" s="45"/>
      <c r="E32" s="50"/>
      <c r="F32" s="45"/>
      <c r="G32" s="807"/>
      <c r="H32" s="808"/>
      <c r="I32" s="808"/>
      <c r="J32" s="43"/>
      <c r="K32" s="45"/>
      <c r="L32" s="94"/>
      <c r="M32" s="45"/>
      <c r="N32" s="231"/>
      <c r="O32" s="45"/>
    </row>
    <row r="33" spans="1:15" ht="21" customHeight="1" x14ac:dyDescent="0.35">
      <c r="A33" s="17">
        <f t="shared" si="0"/>
        <v>0</v>
      </c>
      <c r="B33" s="49"/>
      <c r="C33" s="45"/>
      <c r="D33" s="45"/>
      <c r="E33" s="50"/>
      <c r="F33" s="45"/>
      <c r="G33" s="807"/>
      <c r="H33" s="808"/>
      <c r="I33" s="808"/>
      <c r="J33" s="43"/>
      <c r="K33" s="45"/>
      <c r="L33" s="94"/>
      <c r="M33" s="45"/>
      <c r="N33" s="231"/>
      <c r="O33" s="45"/>
    </row>
    <row r="34" spans="1:15" ht="21" customHeight="1" x14ac:dyDescent="0.35">
      <c r="A34" s="17">
        <f t="shared" si="0"/>
        <v>0</v>
      </c>
      <c r="B34" s="49"/>
      <c r="C34" s="45"/>
      <c r="D34" s="45"/>
      <c r="E34" s="50"/>
      <c r="F34" s="45"/>
      <c r="G34" s="807"/>
      <c r="H34" s="808"/>
      <c r="I34" s="808"/>
      <c r="J34" s="43"/>
      <c r="K34" s="45"/>
      <c r="L34" s="94"/>
      <c r="M34" s="45"/>
      <c r="N34" s="231"/>
      <c r="O34" s="45"/>
    </row>
    <row r="35" spans="1:15" ht="21" customHeight="1" x14ac:dyDescent="0.35">
      <c r="A35" s="17">
        <f t="shared" si="0"/>
        <v>0</v>
      </c>
      <c r="B35" s="49"/>
      <c r="C35" s="45"/>
      <c r="D35" s="45"/>
      <c r="E35" s="50"/>
      <c r="F35" s="45"/>
      <c r="G35" s="807"/>
      <c r="H35" s="808"/>
      <c r="I35" s="808"/>
      <c r="J35" s="43"/>
      <c r="K35" s="45"/>
      <c r="L35" s="94"/>
      <c r="M35" s="45"/>
      <c r="N35" s="231"/>
      <c r="O35" s="45"/>
    </row>
    <row r="36" spans="1:15" ht="21" customHeight="1" x14ac:dyDescent="0.35">
      <c r="A36" s="17">
        <f t="shared" si="0"/>
        <v>0</v>
      </c>
      <c r="B36" s="49"/>
      <c r="C36" s="45"/>
      <c r="D36" s="45"/>
      <c r="E36" s="50"/>
      <c r="F36" s="45"/>
      <c r="G36" s="807"/>
      <c r="H36" s="808"/>
      <c r="I36" s="808"/>
      <c r="J36" s="43"/>
      <c r="K36" s="45"/>
      <c r="L36" s="94"/>
      <c r="M36" s="45"/>
      <c r="N36" s="231"/>
      <c r="O36" s="45"/>
    </row>
    <row r="37" spans="1:15" ht="21" customHeight="1" x14ac:dyDescent="0.35">
      <c r="A37" s="17">
        <f t="shared" si="0"/>
        <v>0</v>
      </c>
      <c r="B37" s="49"/>
      <c r="C37" s="45"/>
      <c r="D37" s="45"/>
      <c r="E37" s="50"/>
      <c r="F37" s="45"/>
      <c r="G37" s="807"/>
      <c r="H37" s="808"/>
      <c r="I37" s="808"/>
      <c r="J37" s="43"/>
      <c r="K37" s="45"/>
      <c r="L37" s="94"/>
      <c r="M37" s="45"/>
      <c r="N37" s="231"/>
      <c r="O37" s="45"/>
    </row>
    <row r="38" spans="1:15" ht="21" customHeight="1" x14ac:dyDescent="0.35">
      <c r="A38" s="17">
        <f t="shared" si="0"/>
        <v>0</v>
      </c>
      <c r="B38" s="49"/>
      <c r="C38" s="45"/>
      <c r="D38" s="45"/>
      <c r="E38" s="50"/>
      <c r="F38" s="45"/>
      <c r="G38" s="807"/>
      <c r="H38" s="808"/>
      <c r="I38" s="808"/>
      <c r="J38" s="43"/>
      <c r="K38" s="45"/>
      <c r="L38" s="94"/>
      <c r="M38" s="45"/>
      <c r="N38" s="231"/>
      <c r="O38" s="45"/>
    </row>
    <row r="39" spans="1:15" ht="21" customHeight="1" x14ac:dyDescent="0.35">
      <c r="A39" s="17">
        <f t="shared" si="0"/>
        <v>0</v>
      </c>
      <c r="B39" s="49"/>
      <c r="C39" s="45"/>
      <c r="D39" s="45"/>
      <c r="E39" s="50"/>
      <c r="F39" s="45"/>
      <c r="G39" s="807"/>
      <c r="H39" s="808"/>
      <c r="I39" s="808"/>
      <c r="J39" s="43"/>
      <c r="K39" s="45"/>
      <c r="L39" s="94"/>
      <c r="M39" s="45"/>
      <c r="N39" s="231"/>
      <c r="O39" s="45"/>
    </row>
    <row r="40" spans="1:15" ht="21" customHeight="1" x14ac:dyDescent="0.35">
      <c r="A40" s="17">
        <f t="shared" si="0"/>
        <v>0</v>
      </c>
      <c r="B40" s="49"/>
      <c r="C40" s="45"/>
      <c r="D40" s="45"/>
      <c r="E40" s="50"/>
      <c r="F40" s="45"/>
      <c r="G40" s="807"/>
      <c r="H40" s="808"/>
      <c r="I40" s="808"/>
      <c r="J40" s="43"/>
      <c r="K40" s="45"/>
      <c r="L40" s="94"/>
      <c r="M40" s="45"/>
      <c r="N40" s="231"/>
      <c r="O40" s="45"/>
    </row>
    <row r="41" spans="1:15" ht="21" customHeight="1" x14ac:dyDescent="0.35">
      <c r="A41" s="17">
        <f t="shared" si="0"/>
        <v>0</v>
      </c>
      <c r="B41" s="49"/>
      <c r="C41" s="45"/>
      <c r="D41" s="45"/>
      <c r="E41" s="50"/>
      <c r="F41" s="45"/>
      <c r="G41" s="807"/>
      <c r="H41" s="808"/>
      <c r="I41" s="808"/>
      <c r="J41" s="43"/>
      <c r="K41" s="45"/>
      <c r="L41" s="94"/>
      <c r="M41" s="45"/>
      <c r="N41" s="231"/>
      <c r="O41" s="45"/>
    </row>
    <row r="42" spans="1:15" ht="21" customHeight="1" x14ac:dyDescent="0.35">
      <c r="A42" s="17">
        <f t="shared" si="0"/>
        <v>0</v>
      </c>
      <c r="B42" s="49"/>
      <c r="C42" s="45"/>
      <c r="D42" s="45"/>
      <c r="E42" s="50"/>
      <c r="F42" s="45"/>
      <c r="G42" s="807"/>
      <c r="H42" s="808"/>
      <c r="I42" s="808"/>
      <c r="J42" s="43"/>
      <c r="K42" s="45"/>
      <c r="L42" s="94"/>
      <c r="M42" s="45"/>
      <c r="N42" s="231"/>
      <c r="O42" s="45"/>
    </row>
    <row r="43" spans="1:15" ht="21" customHeight="1" x14ac:dyDescent="0.35">
      <c r="A43" s="17">
        <f t="shared" si="0"/>
        <v>0</v>
      </c>
      <c r="B43" s="49"/>
      <c r="C43" s="45"/>
      <c r="D43" s="45"/>
      <c r="E43" s="50"/>
      <c r="F43" s="45"/>
      <c r="G43" s="807"/>
      <c r="H43" s="808"/>
      <c r="I43" s="808"/>
      <c r="J43" s="43"/>
      <c r="K43" s="45"/>
      <c r="L43" s="94"/>
      <c r="M43" s="45"/>
      <c r="N43" s="231"/>
      <c r="O43" s="45"/>
    </row>
    <row r="44" spans="1:15" ht="21" customHeight="1" x14ac:dyDescent="0.35">
      <c r="A44" s="17">
        <f t="shared" si="0"/>
        <v>0</v>
      </c>
      <c r="B44" s="49"/>
      <c r="C44" s="45"/>
      <c r="D44" s="45"/>
      <c r="E44" s="50"/>
      <c r="F44" s="45"/>
      <c r="G44" s="807"/>
      <c r="H44" s="808"/>
      <c r="I44" s="808"/>
      <c r="J44" s="43"/>
      <c r="K44" s="45"/>
      <c r="L44" s="94"/>
      <c r="M44" s="45"/>
      <c r="N44" s="231"/>
      <c r="O44" s="45"/>
    </row>
    <row r="45" spans="1:15" ht="21" customHeight="1" x14ac:dyDescent="0.35">
      <c r="A45" s="17">
        <f t="shared" si="0"/>
        <v>0</v>
      </c>
      <c r="B45" s="49"/>
      <c r="C45" s="45"/>
      <c r="D45" s="45"/>
      <c r="E45" s="50"/>
      <c r="F45" s="45"/>
      <c r="G45" s="807"/>
      <c r="H45" s="808"/>
      <c r="I45" s="808"/>
      <c r="J45" s="43"/>
      <c r="K45" s="45"/>
      <c r="L45" s="94"/>
      <c r="M45" s="45"/>
      <c r="N45" s="231"/>
      <c r="O45" s="45"/>
    </row>
    <row r="46" spans="1:15" ht="21" customHeight="1" x14ac:dyDescent="0.35">
      <c r="A46" s="17">
        <f t="shared" si="0"/>
        <v>0</v>
      </c>
      <c r="B46" s="49"/>
      <c r="C46" s="45"/>
      <c r="D46" s="45"/>
      <c r="E46" s="50"/>
      <c r="F46" s="45"/>
      <c r="G46" s="807"/>
      <c r="H46" s="808"/>
      <c r="I46" s="808"/>
      <c r="J46" s="43"/>
      <c r="K46" s="45"/>
      <c r="L46" s="94"/>
      <c r="M46" s="45"/>
      <c r="N46" s="231"/>
      <c r="O46" s="45"/>
    </row>
    <row r="47" spans="1:15" ht="21" customHeight="1" x14ac:dyDescent="0.35">
      <c r="A47" s="17">
        <f t="shared" si="0"/>
        <v>0</v>
      </c>
      <c r="B47" s="49"/>
      <c r="C47" s="45"/>
      <c r="D47" s="45"/>
      <c r="E47" s="50"/>
      <c r="F47" s="45"/>
      <c r="G47" s="807"/>
      <c r="H47" s="808"/>
      <c r="I47" s="808"/>
      <c r="J47" s="43"/>
      <c r="K47" s="45"/>
      <c r="L47" s="94"/>
      <c r="M47" s="45"/>
      <c r="N47" s="231"/>
      <c r="O47" s="45"/>
    </row>
    <row r="48" spans="1:15" ht="21" customHeight="1" x14ac:dyDescent="0.35">
      <c r="A48" s="17">
        <f t="shared" si="0"/>
        <v>0</v>
      </c>
      <c r="B48" s="49"/>
      <c r="C48" s="45"/>
      <c r="D48" s="45"/>
      <c r="E48" s="50"/>
      <c r="F48" s="45"/>
      <c r="G48" s="807"/>
      <c r="H48" s="808"/>
      <c r="I48" s="808"/>
      <c r="J48" s="43"/>
      <c r="K48" s="45"/>
      <c r="L48" s="94"/>
      <c r="M48" s="45"/>
      <c r="N48" s="231"/>
      <c r="O48" s="45"/>
    </row>
    <row r="49" spans="1:15" ht="21" customHeight="1" x14ac:dyDescent="0.35">
      <c r="A49" s="17">
        <f t="shared" si="0"/>
        <v>0</v>
      </c>
      <c r="B49" s="49"/>
      <c r="C49" s="45"/>
      <c r="D49" s="45"/>
      <c r="E49" s="50"/>
      <c r="F49" s="45"/>
      <c r="G49" s="807"/>
      <c r="H49" s="808"/>
      <c r="I49" s="808"/>
      <c r="J49" s="43"/>
      <c r="K49" s="45"/>
      <c r="L49" s="94"/>
      <c r="M49" s="45"/>
      <c r="N49" s="231"/>
      <c r="O49" s="45"/>
    </row>
    <row r="50" spans="1:15" ht="21" customHeight="1" x14ac:dyDescent="0.35">
      <c r="A50" s="17">
        <f t="shared" si="0"/>
        <v>0</v>
      </c>
      <c r="B50" s="49"/>
      <c r="C50" s="45"/>
      <c r="D50" s="45"/>
      <c r="E50" s="50"/>
      <c r="F50" s="45"/>
      <c r="G50" s="807"/>
      <c r="H50" s="808"/>
      <c r="I50" s="808"/>
      <c r="J50" s="43"/>
      <c r="K50" s="45"/>
      <c r="L50" s="94"/>
      <c r="M50" s="45"/>
      <c r="N50" s="231"/>
      <c r="O50" s="45"/>
    </row>
    <row r="51" spans="1:15" ht="21" customHeight="1" x14ac:dyDescent="0.35">
      <c r="A51" s="17">
        <f t="shared" si="0"/>
        <v>0</v>
      </c>
      <c r="B51" s="49"/>
      <c r="C51" s="45"/>
      <c r="D51" s="45"/>
      <c r="E51" s="50"/>
      <c r="F51" s="45"/>
      <c r="G51" s="807"/>
      <c r="H51" s="808"/>
      <c r="I51" s="808"/>
      <c r="J51" s="43"/>
      <c r="K51" s="45"/>
      <c r="L51" s="94"/>
      <c r="M51" s="45"/>
      <c r="N51" s="231"/>
      <c r="O51" s="45"/>
    </row>
    <row r="52" spans="1:15" ht="21" customHeight="1" x14ac:dyDescent="0.35">
      <c r="A52" s="17">
        <f t="shared" si="0"/>
        <v>0</v>
      </c>
      <c r="B52" s="49"/>
      <c r="C52" s="45"/>
      <c r="D52" s="45"/>
      <c r="E52" s="50"/>
      <c r="F52" s="45"/>
      <c r="G52" s="807"/>
      <c r="H52" s="808"/>
      <c r="I52" s="808"/>
      <c r="J52" s="43"/>
      <c r="K52" s="45"/>
      <c r="L52" s="94"/>
      <c r="M52" s="45"/>
      <c r="N52" s="231"/>
      <c r="O52" s="45"/>
    </row>
    <row r="53" spans="1:15" ht="21" customHeight="1" x14ac:dyDescent="0.35">
      <c r="A53" s="17">
        <f t="shared" si="0"/>
        <v>0</v>
      </c>
      <c r="B53" s="49"/>
      <c r="C53" s="45"/>
      <c r="D53" s="45"/>
      <c r="E53" s="50"/>
      <c r="F53" s="45"/>
      <c r="G53" s="807"/>
      <c r="H53" s="808"/>
      <c r="I53" s="808"/>
      <c r="J53" s="43"/>
      <c r="K53" s="45"/>
      <c r="L53" s="94"/>
      <c r="M53" s="45"/>
      <c r="N53" s="231"/>
      <c r="O53" s="45"/>
    </row>
    <row r="54" spans="1:15" ht="21" customHeight="1" x14ac:dyDescent="0.35">
      <c r="A54" s="17">
        <f t="shared" si="0"/>
        <v>0</v>
      </c>
      <c r="B54" s="49"/>
      <c r="C54" s="45"/>
      <c r="D54" s="45"/>
      <c r="E54" s="50"/>
      <c r="F54" s="45"/>
      <c r="G54" s="807"/>
      <c r="H54" s="808"/>
      <c r="I54" s="808"/>
      <c r="J54" s="43"/>
      <c r="K54" s="45"/>
      <c r="L54" s="94"/>
      <c r="M54" s="45"/>
      <c r="N54" s="231"/>
      <c r="O54" s="45"/>
    </row>
    <row r="55" spans="1:15" ht="21" customHeight="1" x14ac:dyDescent="0.35">
      <c r="A55" s="17">
        <f t="shared" si="0"/>
        <v>0</v>
      </c>
      <c r="B55" s="49"/>
      <c r="C55" s="45"/>
      <c r="D55" s="45"/>
      <c r="E55" s="50"/>
      <c r="F55" s="45"/>
      <c r="G55" s="807"/>
      <c r="H55" s="808"/>
      <c r="I55" s="808"/>
      <c r="J55" s="43"/>
      <c r="K55" s="45"/>
      <c r="L55" s="94"/>
      <c r="M55" s="45"/>
      <c r="N55" s="231"/>
      <c r="O55" s="45"/>
    </row>
    <row r="56" spans="1:15" ht="21" customHeight="1" x14ac:dyDescent="0.35">
      <c r="A56" s="17">
        <f t="shared" si="0"/>
        <v>0</v>
      </c>
      <c r="B56" s="49"/>
      <c r="C56" s="45"/>
      <c r="D56" s="45"/>
      <c r="E56" s="50"/>
      <c r="F56" s="45"/>
      <c r="G56" s="807"/>
      <c r="H56" s="808"/>
      <c r="I56" s="808"/>
      <c r="J56" s="43"/>
      <c r="K56" s="45"/>
      <c r="L56" s="94"/>
      <c r="M56" s="45"/>
      <c r="N56" s="231"/>
      <c r="O56" s="45"/>
    </row>
    <row r="57" spans="1:15" ht="21" customHeight="1" x14ac:dyDescent="0.35">
      <c r="A57" s="17">
        <f t="shared" si="0"/>
        <v>0</v>
      </c>
      <c r="B57" s="49"/>
      <c r="C57" s="45"/>
      <c r="D57" s="45"/>
      <c r="E57" s="50"/>
      <c r="F57" s="45"/>
      <c r="G57" s="807"/>
      <c r="H57" s="808"/>
      <c r="I57" s="808"/>
      <c r="J57" s="43"/>
      <c r="K57" s="45"/>
      <c r="L57" s="94"/>
      <c r="M57" s="45"/>
      <c r="N57" s="231"/>
      <c r="O57" s="45"/>
    </row>
    <row r="58" spans="1:15" ht="21" customHeight="1" x14ac:dyDescent="0.35">
      <c r="A58" s="17">
        <f t="shared" si="0"/>
        <v>0</v>
      </c>
      <c r="B58" s="49"/>
      <c r="C58" s="45"/>
      <c r="D58" s="45"/>
      <c r="E58" s="50"/>
      <c r="F58" s="45"/>
      <c r="G58" s="807"/>
      <c r="H58" s="808"/>
      <c r="I58" s="808"/>
      <c r="J58" s="43"/>
      <c r="K58" s="45"/>
      <c r="L58" s="94"/>
      <c r="M58" s="45"/>
      <c r="N58" s="231"/>
      <c r="O58" s="45"/>
    </row>
    <row r="59" spans="1:15" ht="21" customHeight="1" x14ac:dyDescent="0.35">
      <c r="A59" s="17">
        <f t="shared" si="0"/>
        <v>0</v>
      </c>
      <c r="B59" s="49"/>
      <c r="C59" s="45"/>
      <c r="D59" s="45"/>
      <c r="E59" s="50"/>
      <c r="F59" s="45"/>
      <c r="G59" s="807"/>
      <c r="H59" s="808"/>
      <c r="I59" s="808"/>
      <c r="J59" s="43"/>
      <c r="K59" s="45"/>
      <c r="L59" s="94"/>
      <c r="M59" s="45"/>
      <c r="N59" s="231"/>
      <c r="O59" s="84"/>
    </row>
  </sheetData>
  <autoFilter ref="B5:O5" xr:uid="{00000000-0009-0000-0000-000006000000}">
    <filterColumn colId="5" showButton="0"/>
    <filterColumn colId="6" showButton="0"/>
  </autoFilter>
  <mergeCells count="57">
    <mergeCell ref="G57:I57"/>
    <mergeCell ref="G58:I58"/>
    <mergeCell ref="G59:I59"/>
    <mergeCell ref="G53:I53"/>
    <mergeCell ref="G54:I54"/>
    <mergeCell ref="G55:I55"/>
    <mergeCell ref="G56:I56"/>
    <mergeCell ref="G51:I51"/>
    <mergeCell ref="G52:I52"/>
    <mergeCell ref="G45:I45"/>
    <mergeCell ref="G46:I46"/>
    <mergeCell ref="G47:I47"/>
    <mergeCell ref="G48:I48"/>
    <mergeCell ref="G49:I49"/>
    <mergeCell ref="G50:I50"/>
    <mergeCell ref="G41:I41"/>
    <mergeCell ref="G42:I42"/>
    <mergeCell ref="G43:I43"/>
    <mergeCell ref="G44:I44"/>
    <mergeCell ref="G37:I37"/>
    <mergeCell ref="G38:I38"/>
    <mergeCell ref="G39:I39"/>
    <mergeCell ref="G40:I40"/>
    <mergeCell ref="G33:I33"/>
    <mergeCell ref="G34:I34"/>
    <mergeCell ref="G35:I35"/>
    <mergeCell ref="G36:I36"/>
    <mergeCell ref="G29:I29"/>
    <mergeCell ref="G30:I30"/>
    <mergeCell ref="G31:I31"/>
    <mergeCell ref="G32:I32"/>
    <mergeCell ref="G25:I25"/>
    <mergeCell ref="G26:I26"/>
    <mergeCell ref="G27:I27"/>
    <mergeCell ref="G28:I28"/>
    <mergeCell ref="G10:I10"/>
    <mergeCell ref="G22:I22"/>
    <mergeCell ref="G23:I23"/>
    <mergeCell ref="G24:I24"/>
    <mergeCell ref="G16:I16"/>
    <mergeCell ref="G17:I17"/>
    <mergeCell ref="G21:I21"/>
    <mergeCell ref="G13:I13"/>
    <mergeCell ref="G14:I14"/>
    <mergeCell ref="G15:I15"/>
    <mergeCell ref="G19:I19"/>
    <mergeCell ref="G8:I8"/>
    <mergeCell ref="G20:I20"/>
    <mergeCell ref="G18:I18"/>
    <mergeCell ref="G1:J1"/>
    <mergeCell ref="G3:J3"/>
    <mergeCell ref="G5:I5"/>
    <mergeCell ref="G11:I11"/>
    <mergeCell ref="G12:I12"/>
    <mergeCell ref="G6:I6"/>
    <mergeCell ref="G7:I7"/>
    <mergeCell ref="G9:I9"/>
  </mergeCells>
  <phoneticPr fontId="0" type="noConversion"/>
  <pageMargins left="0.32" right="0.32" top="0.98419999999999996" bottom="0.78739999999999999" header="0.5" footer="0.5"/>
  <pageSetup paperSize="9" orientation="landscape"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0000000}">
          <x14:formula1>
            <xm:f>Sheet3!$B$2:$B$14</xm:f>
          </x14:formula1>
          <xm:sqref>N6:N7</xm:sqref>
        </x14:dataValidation>
        <x14:dataValidation type="list" allowBlank="1" showInputMessage="1" showErrorMessage="1" xr:uid="{00000000-0002-0000-0600-000001000000}">
          <x14:formula1>
            <xm:f>Sheet3!$B$2:$B$15</xm:f>
          </x14:formula1>
          <xm:sqref>N8:N59</xm:sqref>
        </x14:dataValidation>
        <x14:dataValidation type="list" allowBlank="1" showInputMessage="1" showErrorMessage="1" xr:uid="{00000000-0002-0000-0600-000002000000}">
          <x14:formula1>
            <xm:f>Sheet3!$F$2:$F$3</xm:f>
          </x14:formula1>
          <xm:sqref>J6:J59</xm:sqref>
        </x14:dataValidation>
        <x14:dataValidation type="list" allowBlank="1" showInputMessage="1" showErrorMessage="1" xr:uid="{00000000-0002-0000-0600-000003000000}">
          <x14:formula1>
            <xm:f>Sheet3!$F$2:$F$6</xm:f>
          </x14:formula1>
          <xm:sqref>L6:L59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autoPageBreaks="0"/>
  </sheetPr>
  <dimension ref="A2:T156"/>
  <sheetViews>
    <sheetView zoomScale="70" zoomScaleNormal="70" workbookViewId="0">
      <pane xSplit="1" ySplit="15" topLeftCell="B16" activePane="bottomRight" state="frozen"/>
      <selection activeCell="E11" sqref="E11"/>
      <selection pane="topRight" activeCell="E11" sqref="E11"/>
      <selection pane="bottomLeft" activeCell="E11" sqref="E11"/>
      <selection pane="bottomRight" activeCell="E11" sqref="E11"/>
    </sheetView>
  </sheetViews>
  <sheetFormatPr defaultColWidth="8.921875" defaultRowHeight="15.5" x14ac:dyDescent="0.35"/>
  <cols>
    <col min="1" max="1" width="10.61328125" style="1" customWidth="1"/>
    <col min="2" max="2" width="29.61328125" style="1" customWidth="1"/>
    <col min="3" max="17" width="11.3828125" style="1" customWidth="1"/>
    <col min="18" max="18" width="15.4609375" style="1" customWidth="1"/>
    <col min="19" max="19" width="16.3828125" style="1" customWidth="1"/>
    <col min="20" max="20" width="15.07421875" style="1" customWidth="1"/>
    <col min="21" max="16384" width="8.921875" style="1"/>
  </cols>
  <sheetData>
    <row r="2" spans="1:20" ht="26.5" x14ac:dyDescent="0.4">
      <c r="B2" s="2"/>
      <c r="G2" s="262"/>
      <c r="H2" s="798" t="s">
        <v>74</v>
      </c>
      <c r="I2" s="799"/>
      <c r="J2" s="799" t="s">
        <v>8</v>
      </c>
      <c r="K2" s="799"/>
      <c r="L2" s="262"/>
    </row>
    <row r="3" spans="1:20" ht="26.5" x14ac:dyDescent="0.4">
      <c r="B3" s="2"/>
      <c r="G3" s="262"/>
      <c r="H3" s="256" t="s">
        <v>78</v>
      </c>
      <c r="I3" s="256"/>
      <c r="J3" s="257"/>
      <c r="K3" s="258"/>
      <c r="L3" s="262"/>
    </row>
    <row r="4" spans="1:20" ht="26.5" x14ac:dyDescent="0.35">
      <c r="B4" s="2"/>
      <c r="G4" s="798" t="s">
        <v>175</v>
      </c>
      <c r="H4" s="798"/>
      <c r="I4" s="798"/>
      <c r="J4" s="798"/>
      <c r="K4" s="798"/>
      <c r="L4" s="798"/>
    </row>
    <row r="5" spans="1:20" ht="4.5" customHeight="1" thickBot="1" x14ac:dyDescent="0.4">
      <c r="B5" s="2"/>
    </row>
    <row r="6" spans="1:20" ht="17.25" customHeight="1" thickBot="1" x14ac:dyDescent="0.4">
      <c r="B6" s="2"/>
      <c r="C6" s="793" t="s">
        <v>21</v>
      </c>
      <c r="D6" s="794"/>
      <c r="E6" s="794"/>
      <c r="F6" s="794"/>
      <c r="G6" s="794"/>
      <c r="H6" s="794"/>
      <c r="I6" s="794"/>
      <c r="J6" s="794"/>
      <c r="K6" s="794"/>
      <c r="L6" s="794"/>
      <c r="M6" s="794"/>
      <c r="N6" s="794"/>
      <c r="O6" s="794"/>
      <c r="P6" s="794"/>
      <c r="Q6" s="795"/>
    </row>
    <row r="7" spans="1:20" ht="30" customHeight="1" thickBot="1" x14ac:dyDescent="0.4">
      <c r="A7" s="2"/>
      <c r="B7" s="2"/>
      <c r="C7" s="127" t="str">
        <f>'EFH AND REV DEPS'!C8</f>
        <v>END OF YEAR 1</v>
      </c>
      <c r="D7" s="128" t="str">
        <f>'EFH AND REV DEPS'!D8</f>
        <v>END OF YEAR 2</v>
      </c>
      <c r="E7" s="128" t="str">
        <f>'EFH AND REV DEPS'!E8</f>
        <v>END OF YEAR 3</v>
      </c>
      <c r="F7" s="128" t="str">
        <f>'EFH AND REV DEPS'!F8</f>
        <v>END OF YEAR 4</v>
      </c>
      <c r="G7" s="129" t="str">
        <f>'EFH AND REV DEPS'!G8</f>
        <v>END OF YEAR 5</v>
      </c>
      <c r="H7" s="128" t="str">
        <f>'EFH AND REV DEPS'!H8</f>
        <v>END OF YEAR 6</v>
      </c>
      <c r="I7" s="128" t="str">
        <f>'EFH AND REV DEPS'!I8</f>
        <v>END OF YEAR 7</v>
      </c>
      <c r="J7" s="128" t="str">
        <f>'EFH AND REV DEPS'!J8</f>
        <v>END OF YEAR 8</v>
      </c>
      <c r="K7" s="128" t="str">
        <f>'EFH AND REV DEPS'!K8</f>
        <v>END OF YEAR 9</v>
      </c>
      <c r="L7" s="128" t="str">
        <f>'EFH AND REV DEPS'!L8</f>
        <v>END OF YEAR 10</v>
      </c>
      <c r="M7" s="128" t="str">
        <f>'EFH AND REV DEPS'!M8</f>
        <v>END OF YEAR 11</v>
      </c>
      <c r="N7" s="128" t="str">
        <f>'EFH AND REV DEPS'!N8</f>
        <v>END OF YEAR 12</v>
      </c>
      <c r="O7" s="128" t="str">
        <f>'EFH AND REV DEPS'!O8</f>
        <v>END OF YEAR 13</v>
      </c>
      <c r="P7" s="128" t="str">
        <f>'EFH AND REV DEPS'!P8</f>
        <v>END OF YEAR 14</v>
      </c>
      <c r="Q7" s="130" t="str">
        <f>'EFH AND REV DEPS'!Q8</f>
        <v>END OF YEAR 15</v>
      </c>
    </row>
    <row r="8" spans="1:20" ht="33" customHeight="1" thickTop="1" thickBot="1" x14ac:dyDescent="0.4">
      <c r="B8" s="2"/>
      <c r="C8" s="131" t="str">
        <f>'EFH AND REV DEPS'!C9</f>
        <v>26/12/2016 - 31/12/2017</v>
      </c>
      <c r="D8" s="132" t="str">
        <f>'EFH AND REV DEPS'!D9</f>
        <v>01/01/2018 - 31/12/2018</v>
      </c>
      <c r="E8" s="132" t="str">
        <f>'EFH AND REV DEPS'!E9</f>
        <v>01/01/2019 - 31/12/2019</v>
      </c>
      <c r="F8" s="132" t="str">
        <f>'EFH AND REV DEPS'!F9</f>
        <v>01/01/2020 - 31/12/2020</v>
      </c>
      <c r="G8" s="132" t="str">
        <f>'EFH AND REV DEPS'!G9</f>
        <v>01/01/2021 - 31/12/2021</v>
      </c>
      <c r="H8" s="132" t="str">
        <f>'EFH AND REV DEPS'!H9</f>
        <v>01/01/2022 - 31/12/2022</v>
      </c>
      <c r="I8" s="132" t="str">
        <f>'EFH AND REV DEPS'!I9</f>
        <v>01/01/2023 - 31/12/2023</v>
      </c>
      <c r="J8" s="132" t="str">
        <f>'EFH AND REV DEPS'!J9</f>
        <v>01/01/2024 - 31/12/2024</v>
      </c>
      <c r="K8" s="132" t="str">
        <f>'EFH AND REV DEPS'!K9</f>
        <v>01/01/2025 - 31/12/2025</v>
      </c>
      <c r="L8" s="132" t="str">
        <f>'EFH AND REV DEPS'!L9</f>
        <v>01/01/2026 - 31/12/2026</v>
      </c>
      <c r="M8" s="132" t="str">
        <f>'EFH AND REV DEPS'!M9</f>
        <v>01/01/2027 - 31/12/2027</v>
      </c>
      <c r="N8" s="132" t="str">
        <f>'EFH AND REV DEPS'!N9</f>
        <v>01/01/2028 - 31/12/2028</v>
      </c>
      <c r="O8" s="132" t="str">
        <f>'EFH AND REV DEPS'!O9</f>
        <v>01/01/2029 - 31/12/2029</v>
      </c>
      <c r="P8" s="132" t="str">
        <f>'EFH AND REV DEPS'!P9</f>
        <v>01/01/2030 - 31/12/2030</v>
      </c>
      <c r="Q8" s="133" t="str">
        <f>'EFH AND REV DEPS'!Q9</f>
        <v>01/01/2031 - 31/12/2031</v>
      </c>
    </row>
    <row r="9" spans="1:20" ht="16.5" thickTop="1" thickBot="1" x14ac:dyDescent="0.4">
      <c r="B9" s="157" t="s">
        <v>11</v>
      </c>
      <c r="C9" s="159">
        <f>'EFH AND REV DEPS'!C11</f>
        <v>89357.499999999927</v>
      </c>
      <c r="D9" s="126">
        <f>'EFH AND REV DEPS'!D11</f>
        <v>237299.80000000022</v>
      </c>
      <c r="E9" s="134">
        <f>'EFH AND REV DEPS'!E11</f>
        <v>370691.75999999989</v>
      </c>
      <c r="F9" s="134">
        <f>'EFH AND REV DEPS'!F11</f>
        <v>136928.83999999994</v>
      </c>
      <c r="G9" s="134">
        <f>'EFH AND REV DEPS'!G11</f>
        <v>188422.0400000003</v>
      </c>
      <c r="H9" s="134">
        <f>'EFH AND REV DEPS'!H11</f>
        <v>450698.15999999782</v>
      </c>
      <c r="I9" s="134">
        <f>'EFH AND REV DEPS'!I11</f>
        <v>566748.21000000148</v>
      </c>
      <c r="J9" s="134">
        <f>'EFH AND REV DEPS'!J11</f>
        <v>579715.70999999845</v>
      </c>
      <c r="K9" s="134">
        <f>'EFH AND REV DEPS'!K11</f>
        <v>542452.3599999994</v>
      </c>
      <c r="L9" s="134">
        <f>'EFH AND REV DEPS'!L11</f>
        <v>0</v>
      </c>
      <c r="M9" s="134">
        <f>'EFH AND REV DEPS'!M11</f>
        <v>0</v>
      </c>
      <c r="N9" s="134">
        <f>'EFH AND REV DEPS'!N11</f>
        <v>0</v>
      </c>
      <c r="O9" s="134">
        <f>'EFH AND REV DEPS'!O11</f>
        <v>0</v>
      </c>
      <c r="P9" s="134">
        <f>'EFH AND REV DEPS'!P11</f>
        <v>0</v>
      </c>
      <c r="Q9" s="160">
        <f>'EFH AND REV DEPS'!Q11</f>
        <v>0</v>
      </c>
    </row>
    <row r="10" spans="1:20" ht="16.5" thickTop="1" thickBot="1" x14ac:dyDescent="0.4">
      <c r="B10" s="157" t="s">
        <v>136</v>
      </c>
      <c r="C10" s="161">
        <f>'EFH AND REV DEPS'!C12</f>
        <v>89357.499999999927</v>
      </c>
      <c r="D10" s="121">
        <f>'EFH AND REV DEPS'!D12</f>
        <v>326657.30000000016</v>
      </c>
      <c r="E10" s="121">
        <f>'EFH AND REV DEPS'!E12</f>
        <v>697349.06</v>
      </c>
      <c r="F10" s="121">
        <f>'EFH AND REV DEPS'!F12</f>
        <v>834277.9</v>
      </c>
      <c r="G10" s="121">
        <f>'EFH AND REV DEPS'!G12</f>
        <v>1022699.9400000003</v>
      </c>
      <c r="H10" s="121">
        <f>'EFH AND REV DEPS'!H12</f>
        <v>1473398.0999999982</v>
      </c>
      <c r="I10" s="121">
        <f>'EFH AND REV DEPS'!I12</f>
        <v>2040146.3099999996</v>
      </c>
      <c r="J10" s="121">
        <f>'EFH AND REV DEPS'!J12</f>
        <v>2619862.0199999982</v>
      </c>
      <c r="K10" s="121">
        <f>'EFH AND REV DEPS'!K12</f>
        <v>3162314.3799999976</v>
      </c>
      <c r="L10" s="121">
        <f>'EFH AND REV DEPS'!L12</f>
        <v>3162314.3799999976</v>
      </c>
      <c r="M10" s="121">
        <f>'EFH AND REV DEPS'!M12</f>
        <v>3162314.3799999976</v>
      </c>
      <c r="N10" s="121">
        <f>'EFH AND REV DEPS'!N12</f>
        <v>3162314.3799999976</v>
      </c>
      <c r="O10" s="121">
        <f>'EFH AND REV DEPS'!O12</f>
        <v>3162314.3799999976</v>
      </c>
      <c r="P10" s="121">
        <f>'EFH AND REV DEPS'!P12</f>
        <v>3162314.3799999976</v>
      </c>
      <c r="Q10" s="206">
        <f>'EFH AND REV DEPS'!Q12</f>
        <v>3162314.3799999976</v>
      </c>
    </row>
    <row r="11" spans="1:20" s="2" customFormat="1" ht="16.5" thickTop="1" thickBot="1" x14ac:dyDescent="0.4">
      <c r="B11" s="157" t="s">
        <v>9</v>
      </c>
      <c r="C11" s="162">
        <f>'EFH AND REV DEPS'!C13</f>
        <v>14710</v>
      </c>
      <c r="D11" s="110">
        <f>'EFH AND REV DEPS'!D13</f>
        <v>36005.080000000024</v>
      </c>
      <c r="E11" s="137">
        <f>'EFH AND REV DEPS'!E13</f>
        <v>50131.079999999958</v>
      </c>
      <c r="F11" s="137">
        <f>'EFH AND REV DEPS'!F13</f>
        <v>19023.840000000004</v>
      </c>
      <c r="G11" s="137">
        <f>'EFH AND REV DEPS'!G13</f>
        <v>31733.320000000007</v>
      </c>
      <c r="H11" s="137">
        <f>'EFH AND REV DEPS'!H13</f>
        <v>52036</v>
      </c>
      <c r="I11" s="137">
        <f>'EFH AND REV DEPS'!I13</f>
        <v>64594.820000000007</v>
      </c>
      <c r="J11" s="137">
        <f>'EFH AND REV DEPS'!J13</f>
        <v>64578.439999999988</v>
      </c>
      <c r="K11" s="137">
        <f>'EFH AND REV DEPS'!K13</f>
        <v>61320</v>
      </c>
      <c r="L11" s="137">
        <f>'EFH AND REV DEPS'!L13</f>
        <v>0</v>
      </c>
      <c r="M11" s="137">
        <f>'EFH AND REV DEPS'!M13</f>
        <v>0</v>
      </c>
      <c r="N11" s="137">
        <f>'EFH AND REV DEPS'!N13</f>
        <v>0</v>
      </c>
      <c r="O11" s="137">
        <f>'EFH AND REV DEPS'!O13</f>
        <v>0</v>
      </c>
      <c r="P11" s="137">
        <f>'EFH AND REV DEPS'!P13</f>
        <v>0</v>
      </c>
      <c r="Q11" s="160">
        <f>'EFH AND REV DEPS'!Q13</f>
        <v>0</v>
      </c>
    </row>
    <row r="12" spans="1:20" s="2" customFormat="1" ht="16.5" thickTop="1" thickBot="1" x14ac:dyDescent="0.4">
      <c r="A12" s="1"/>
      <c r="B12" s="158" t="s">
        <v>135</v>
      </c>
      <c r="C12" s="163">
        <f>'EFH AND REV DEPS'!C14</f>
        <v>14710</v>
      </c>
      <c r="D12" s="164">
        <f>'EFH AND REV DEPS'!D14</f>
        <v>50715.080000000024</v>
      </c>
      <c r="E12" s="164">
        <f>'EFH AND REV DEPS'!E14</f>
        <v>100846.15999999997</v>
      </c>
      <c r="F12" s="164">
        <f>'EFH AND REV DEPS'!F14</f>
        <v>119869.99999999997</v>
      </c>
      <c r="G12" s="164">
        <f>'EFH AND REV DEPS'!G14</f>
        <v>151603.31999999998</v>
      </c>
      <c r="H12" s="164">
        <f>'EFH AND REV DEPS'!H14</f>
        <v>203639.31999999998</v>
      </c>
      <c r="I12" s="164">
        <f>'EFH AND REV DEPS'!I14</f>
        <v>268234.14</v>
      </c>
      <c r="J12" s="164">
        <f>'EFH AND REV DEPS'!J14</f>
        <v>332812.58</v>
      </c>
      <c r="K12" s="164">
        <f>'EFH AND REV DEPS'!K14</f>
        <v>394132.58</v>
      </c>
      <c r="L12" s="164">
        <f>'EFH AND REV DEPS'!L14</f>
        <v>394132.58</v>
      </c>
      <c r="M12" s="164">
        <f>'EFH AND REV DEPS'!M14</f>
        <v>394132.58</v>
      </c>
      <c r="N12" s="164">
        <f>'EFH AND REV DEPS'!N14</f>
        <v>394132.58</v>
      </c>
      <c r="O12" s="164">
        <f>'EFH AND REV DEPS'!O14</f>
        <v>394132.58</v>
      </c>
      <c r="P12" s="164">
        <f>'EFH AND REV DEPS'!P14</f>
        <v>394132.58</v>
      </c>
      <c r="Q12" s="165">
        <f>'EFH AND REV DEPS'!Q14</f>
        <v>394132.58</v>
      </c>
    </row>
    <row r="13" spans="1:20" ht="16.5" thickTop="1" thickBot="1" x14ac:dyDescent="0.4">
      <c r="L13" s="2"/>
      <c r="M13" s="2"/>
    </row>
    <row r="14" spans="1:20" ht="15.75" customHeight="1" thickBot="1" x14ac:dyDescent="0.4">
      <c r="C14" s="814" t="s">
        <v>66</v>
      </c>
      <c r="D14" s="815"/>
      <c r="E14" s="815"/>
      <c r="F14" s="815"/>
      <c r="G14" s="815"/>
      <c r="H14" s="815"/>
      <c r="I14" s="815"/>
      <c r="J14" s="815"/>
      <c r="K14" s="815"/>
      <c r="L14" s="815"/>
      <c r="M14" s="815"/>
      <c r="N14" s="816"/>
    </row>
    <row r="15" spans="1:20" s="2" customFormat="1" ht="30.75" customHeight="1" thickTop="1" thickBot="1" x14ac:dyDescent="0.4">
      <c r="A15" s="149" t="s">
        <v>350</v>
      </c>
      <c r="B15" s="149" t="s">
        <v>42</v>
      </c>
      <c r="C15" s="146" t="s">
        <v>43</v>
      </c>
      <c r="D15" s="147" t="s">
        <v>44</v>
      </c>
      <c r="E15" s="147" t="s">
        <v>45</v>
      </c>
      <c r="F15" s="147" t="s">
        <v>46</v>
      </c>
      <c r="G15" s="147" t="s">
        <v>47</v>
      </c>
      <c r="H15" s="147" t="s">
        <v>48</v>
      </c>
      <c r="I15" s="147" t="s">
        <v>49</v>
      </c>
      <c r="J15" s="147" t="s">
        <v>50</v>
      </c>
      <c r="K15" s="147" t="s">
        <v>51</v>
      </c>
      <c r="L15" s="147" t="s">
        <v>52</v>
      </c>
      <c r="M15" s="147" t="s">
        <v>53</v>
      </c>
      <c r="N15" s="148" t="s">
        <v>54</v>
      </c>
      <c r="O15" s="101" t="s">
        <v>132</v>
      </c>
      <c r="P15" s="101" t="s">
        <v>131</v>
      </c>
      <c r="Q15" s="101" t="s">
        <v>134</v>
      </c>
      <c r="R15" s="101" t="s">
        <v>164</v>
      </c>
      <c r="S15" s="101" t="s">
        <v>165</v>
      </c>
      <c r="T15" s="175" t="s">
        <v>163</v>
      </c>
    </row>
    <row r="16" spans="1:20" s="2" customFormat="1" ht="16" thickTop="1" x14ac:dyDescent="0.35">
      <c r="A16" s="353" t="s">
        <v>41</v>
      </c>
      <c r="B16" s="102" t="s">
        <v>130</v>
      </c>
      <c r="C16" s="95"/>
      <c r="D16" s="95"/>
      <c r="E16" s="95"/>
      <c r="F16" s="95"/>
      <c r="G16" s="95"/>
      <c r="H16" s="95"/>
      <c r="I16" s="95"/>
      <c r="J16" s="95"/>
      <c r="K16" s="136">
        <v>1</v>
      </c>
      <c r="L16" s="95"/>
      <c r="M16" s="95"/>
      <c r="N16" s="96"/>
      <c r="O16" s="99">
        <f>SUM(C16:N16)</f>
        <v>1</v>
      </c>
      <c r="P16" s="116">
        <f>C12/100*0.008</f>
        <v>1.1768000000000001</v>
      </c>
      <c r="Q16" s="176">
        <v>250000</v>
      </c>
      <c r="R16" s="186">
        <v>0</v>
      </c>
      <c r="S16" s="187"/>
      <c r="T16" s="188"/>
    </row>
    <row r="17" spans="1:20" s="2" customFormat="1" x14ac:dyDescent="0.35">
      <c r="A17" s="331" t="s">
        <v>41</v>
      </c>
      <c r="B17" s="102" t="s">
        <v>137</v>
      </c>
      <c r="C17" s="95"/>
      <c r="D17" s="95"/>
      <c r="E17" s="95"/>
      <c r="F17" s="95"/>
      <c r="G17" s="95"/>
      <c r="H17" s="95"/>
      <c r="I17" s="95"/>
      <c r="J17" s="95"/>
      <c r="K17" s="95"/>
      <c r="L17" s="95"/>
      <c r="M17" s="95"/>
      <c r="N17" s="96"/>
      <c r="O17" s="99">
        <f>SUM(C17:N17)</f>
        <v>0</v>
      </c>
      <c r="P17" s="116">
        <f>C12/100*0.008</f>
        <v>1.1768000000000001</v>
      </c>
      <c r="Q17" s="177">
        <v>250000</v>
      </c>
      <c r="R17" s="189">
        <v>0</v>
      </c>
      <c r="S17" s="189"/>
      <c r="T17" s="190"/>
    </row>
    <row r="18" spans="1:20" s="2" customFormat="1" x14ac:dyDescent="0.35">
      <c r="A18" s="351" t="s">
        <v>41</v>
      </c>
      <c r="B18" s="102" t="s">
        <v>138</v>
      </c>
      <c r="C18" s="95"/>
      <c r="D18" s="95"/>
      <c r="E18" s="95"/>
      <c r="F18" s="95"/>
      <c r="G18" s="95"/>
      <c r="H18" s="95"/>
      <c r="I18" s="95"/>
      <c r="J18" s="95"/>
      <c r="K18" s="95"/>
      <c r="L18" s="95"/>
      <c r="M18" s="95"/>
      <c r="N18" s="96"/>
      <c r="O18" s="99">
        <f>SUM(C18:N18)</f>
        <v>0</v>
      </c>
      <c r="P18" s="116">
        <f>C10/1000*0.0012</f>
        <v>0.10722899999999991</v>
      </c>
      <c r="Q18" s="177">
        <v>250000</v>
      </c>
      <c r="R18" s="189">
        <v>0</v>
      </c>
      <c r="S18" s="189"/>
      <c r="T18" s="190"/>
    </row>
    <row r="19" spans="1:20" s="2" customFormat="1" ht="16" thickBot="1" x14ac:dyDescent="0.4">
      <c r="A19" s="352" t="s">
        <v>41</v>
      </c>
      <c r="B19" s="111" t="s">
        <v>139</v>
      </c>
      <c r="C19" s="97"/>
      <c r="D19" s="97"/>
      <c r="E19" s="97"/>
      <c r="F19" s="97"/>
      <c r="G19" s="97"/>
      <c r="H19" s="97"/>
      <c r="I19" s="97"/>
      <c r="J19" s="97"/>
      <c r="K19" s="97"/>
      <c r="L19" s="97"/>
      <c r="M19" s="97"/>
      <c r="N19" s="98"/>
      <c r="O19" s="100">
        <f>SUM(C19:N19)</f>
        <v>0</v>
      </c>
      <c r="P19" s="117">
        <f>C10/1000*0.015</f>
        <v>1.340362499999999</v>
      </c>
      <c r="Q19" s="114">
        <v>250000</v>
      </c>
      <c r="R19" s="191">
        <v>0</v>
      </c>
      <c r="S19" s="191"/>
      <c r="T19" s="192"/>
    </row>
    <row r="20" spans="1:20" s="2" customFormat="1" ht="16" thickTop="1" x14ac:dyDescent="0.35">
      <c r="A20" s="353" t="s">
        <v>55</v>
      </c>
      <c r="B20" s="103" t="s">
        <v>130</v>
      </c>
      <c r="C20" s="105"/>
      <c r="D20" s="105"/>
      <c r="E20" s="105"/>
      <c r="F20" s="105"/>
      <c r="G20" s="105"/>
      <c r="H20" s="105"/>
      <c r="I20" s="105"/>
      <c r="J20" s="105"/>
      <c r="K20" s="105"/>
      <c r="L20" s="105"/>
      <c r="M20" s="105"/>
      <c r="N20" s="106"/>
      <c r="O20" s="104">
        <f>SUM(C20:N20)+O16</f>
        <v>1</v>
      </c>
      <c r="P20" s="116">
        <f>D12/100*0.008</f>
        <v>4.0572064000000019</v>
      </c>
      <c r="Q20" s="178">
        <v>250000</v>
      </c>
      <c r="R20" s="183">
        <f>IF(O20&gt;P20,SUM(Q20*SUM(O20-P20)),0)</f>
        <v>0</v>
      </c>
      <c r="S20" s="180">
        <f>T16</f>
        <v>0</v>
      </c>
      <c r="T20" s="178">
        <f t="shared" ref="T20:T47" si="0">IF(R20-S20&gt;0,R20-S20,0)</f>
        <v>0</v>
      </c>
    </row>
    <row r="21" spans="1:20" s="2" customFormat="1" x14ac:dyDescent="0.35">
      <c r="A21" s="331" t="s">
        <v>55</v>
      </c>
      <c r="B21" s="102" t="s">
        <v>137</v>
      </c>
      <c r="C21" s="95"/>
      <c r="D21" s="95"/>
      <c r="E21" s="95"/>
      <c r="F21" s="95"/>
      <c r="G21" s="95"/>
      <c r="H21" s="95"/>
      <c r="I21" s="95"/>
      <c r="J21" s="95"/>
      <c r="K21" s="95"/>
      <c r="L21" s="95"/>
      <c r="M21" s="95"/>
      <c r="N21" s="96"/>
      <c r="O21" s="99">
        <f t="shared" ref="O21:O51" si="1">SUM(C21:N21)+O17</f>
        <v>0</v>
      </c>
      <c r="P21" s="116">
        <f>D12/100*0.008</f>
        <v>4.0572064000000019</v>
      </c>
      <c r="Q21" s="141">
        <v>250000</v>
      </c>
      <c r="R21" s="183">
        <f t="shared" ref="R21:R71" si="2">IF(O21&gt;P21,SUM(Q21*SUM(O21-P21)),0)</f>
        <v>0</v>
      </c>
      <c r="S21" s="154">
        <v>0</v>
      </c>
      <c r="T21" s="141">
        <f t="shared" si="0"/>
        <v>0</v>
      </c>
    </row>
    <row r="22" spans="1:20" s="2" customFormat="1" x14ac:dyDescent="0.35">
      <c r="A22" s="351" t="s">
        <v>55</v>
      </c>
      <c r="B22" s="102" t="s">
        <v>138</v>
      </c>
      <c r="C22" s="95"/>
      <c r="D22" s="95"/>
      <c r="E22" s="95"/>
      <c r="F22" s="95"/>
      <c r="G22" s="95"/>
      <c r="H22" s="95"/>
      <c r="I22" s="95"/>
      <c r="J22" s="95"/>
      <c r="K22" s="95"/>
      <c r="L22" s="95"/>
      <c r="M22" s="95"/>
      <c r="N22" s="96"/>
      <c r="O22" s="99">
        <f t="shared" si="1"/>
        <v>0</v>
      </c>
      <c r="P22" s="116">
        <f>D10/1000*0.0012</f>
        <v>0.39198876000000021</v>
      </c>
      <c r="Q22" s="141">
        <v>250000</v>
      </c>
      <c r="R22" s="183">
        <f t="shared" si="2"/>
        <v>0</v>
      </c>
      <c r="S22" s="154">
        <v>0</v>
      </c>
      <c r="T22" s="141">
        <f t="shared" si="0"/>
        <v>0</v>
      </c>
    </row>
    <row r="23" spans="1:20" s="2" customFormat="1" ht="16" thickBot="1" x14ac:dyDescent="0.4">
      <c r="A23" s="352" t="s">
        <v>55</v>
      </c>
      <c r="B23" s="111" t="s">
        <v>139</v>
      </c>
      <c r="C23" s="97"/>
      <c r="D23" s="97"/>
      <c r="E23" s="97"/>
      <c r="F23" s="97"/>
      <c r="G23" s="97"/>
      <c r="H23" s="97"/>
      <c r="I23" s="97"/>
      <c r="J23" s="97"/>
      <c r="K23" s="97"/>
      <c r="L23" s="97"/>
      <c r="M23" s="97"/>
      <c r="N23" s="98"/>
      <c r="O23" s="100">
        <f t="shared" si="1"/>
        <v>0</v>
      </c>
      <c r="P23" s="117">
        <f>D10/1000*0.015</f>
        <v>4.8998595000000025</v>
      </c>
      <c r="Q23" s="179">
        <v>250000</v>
      </c>
      <c r="R23" s="184">
        <f t="shared" si="2"/>
        <v>0</v>
      </c>
      <c r="S23" s="181">
        <v>0</v>
      </c>
      <c r="T23" s="179">
        <f t="shared" si="0"/>
        <v>0</v>
      </c>
    </row>
    <row r="24" spans="1:20" s="2" customFormat="1" x14ac:dyDescent="0.35">
      <c r="A24" s="354" t="s">
        <v>56</v>
      </c>
      <c r="B24" s="103" t="s">
        <v>130</v>
      </c>
      <c r="C24" s="105"/>
      <c r="D24" s="105"/>
      <c r="E24" s="105"/>
      <c r="F24" s="105"/>
      <c r="G24" s="105"/>
      <c r="H24" s="105"/>
      <c r="I24" s="105"/>
      <c r="J24" s="105"/>
      <c r="K24" s="105"/>
      <c r="L24" s="105"/>
      <c r="M24" s="105"/>
      <c r="N24" s="106"/>
      <c r="O24" s="104">
        <f t="shared" si="1"/>
        <v>1</v>
      </c>
      <c r="P24" s="118">
        <f>E12/100*0.008</f>
        <v>8.0676927999999979</v>
      </c>
      <c r="Q24" s="178">
        <v>250000</v>
      </c>
      <c r="R24" s="183">
        <f t="shared" si="2"/>
        <v>0</v>
      </c>
      <c r="S24" s="180">
        <f t="shared" ref="S24:S55" si="3">S20+T20</f>
        <v>0</v>
      </c>
      <c r="T24" s="178">
        <f t="shared" si="0"/>
        <v>0</v>
      </c>
    </row>
    <row r="25" spans="1:20" s="2" customFormat="1" x14ac:dyDescent="0.35">
      <c r="A25" s="330" t="s">
        <v>56</v>
      </c>
      <c r="B25" s="102" t="s">
        <v>137</v>
      </c>
      <c r="C25" s="95"/>
      <c r="D25" s="95"/>
      <c r="E25" s="95"/>
      <c r="F25" s="95"/>
      <c r="G25" s="95"/>
      <c r="H25" s="95"/>
      <c r="I25" s="95"/>
      <c r="J25" s="95"/>
      <c r="K25" s="95"/>
      <c r="L25" s="95"/>
      <c r="M25" s="95"/>
      <c r="N25" s="96"/>
      <c r="O25" s="99">
        <f t="shared" si="1"/>
        <v>0</v>
      </c>
      <c r="P25" s="116">
        <f>E12/100*0.008</f>
        <v>8.0676927999999979</v>
      </c>
      <c r="Q25" s="141">
        <v>250000</v>
      </c>
      <c r="R25" s="183">
        <f t="shared" si="2"/>
        <v>0</v>
      </c>
      <c r="S25" s="154">
        <f t="shared" si="3"/>
        <v>0</v>
      </c>
      <c r="T25" s="141">
        <f t="shared" si="0"/>
        <v>0</v>
      </c>
    </row>
    <row r="26" spans="1:20" s="2" customFormat="1" x14ac:dyDescent="0.35">
      <c r="A26" s="355" t="s">
        <v>56</v>
      </c>
      <c r="B26" s="102" t="s">
        <v>138</v>
      </c>
      <c r="C26" s="95"/>
      <c r="D26" s="95"/>
      <c r="E26" s="95"/>
      <c r="F26" s="95"/>
      <c r="G26" s="95"/>
      <c r="H26" s="95"/>
      <c r="I26" s="95"/>
      <c r="J26" s="95"/>
      <c r="K26" s="95"/>
      <c r="L26" s="95"/>
      <c r="M26" s="95"/>
      <c r="N26" s="96"/>
      <c r="O26" s="99">
        <f t="shared" si="1"/>
        <v>0</v>
      </c>
      <c r="P26" s="116">
        <f>E10/1000*0.0012</f>
        <v>0.83681887199999994</v>
      </c>
      <c r="Q26" s="141">
        <v>250000</v>
      </c>
      <c r="R26" s="183">
        <f t="shared" si="2"/>
        <v>0</v>
      </c>
      <c r="S26" s="154">
        <f t="shared" si="3"/>
        <v>0</v>
      </c>
      <c r="T26" s="141">
        <f t="shared" si="0"/>
        <v>0</v>
      </c>
    </row>
    <row r="27" spans="1:20" s="2" customFormat="1" ht="16" thickBot="1" x14ac:dyDescent="0.4">
      <c r="A27" s="356" t="s">
        <v>56</v>
      </c>
      <c r="B27" s="111" t="s">
        <v>139</v>
      </c>
      <c r="C27" s="97"/>
      <c r="D27" s="97"/>
      <c r="E27" s="97"/>
      <c r="F27" s="97"/>
      <c r="G27" s="97"/>
      <c r="H27" s="97"/>
      <c r="I27" s="97"/>
      <c r="J27" s="97"/>
      <c r="K27" s="97"/>
      <c r="L27" s="97"/>
      <c r="M27" s="97"/>
      <c r="N27" s="98"/>
      <c r="O27" s="100">
        <f t="shared" si="1"/>
        <v>0</v>
      </c>
      <c r="P27" s="117">
        <f>E10/1000*0.015</f>
        <v>10.460235899999999</v>
      </c>
      <c r="Q27" s="179">
        <v>250000</v>
      </c>
      <c r="R27" s="184">
        <f t="shared" si="2"/>
        <v>0</v>
      </c>
      <c r="S27" s="181">
        <f t="shared" si="3"/>
        <v>0</v>
      </c>
      <c r="T27" s="179">
        <f t="shared" si="0"/>
        <v>0</v>
      </c>
    </row>
    <row r="28" spans="1:20" x14ac:dyDescent="0.35">
      <c r="A28" s="354" t="s">
        <v>57</v>
      </c>
      <c r="B28" s="103" t="s">
        <v>130</v>
      </c>
      <c r="C28" s="105"/>
      <c r="D28" s="105"/>
      <c r="E28" s="105"/>
      <c r="F28" s="105"/>
      <c r="G28" s="105"/>
      <c r="H28" s="105"/>
      <c r="I28" s="105"/>
      <c r="J28" s="105"/>
      <c r="K28" s="105"/>
      <c r="L28" s="105"/>
      <c r="M28" s="105"/>
      <c r="N28" s="106"/>
      <c r="O28" s="104">
        <f t="shared" si="1"/>
        <v>1</v>
      </c>
      <c r="P28" s="118">
        <f>F12/100*0.008</f>
        <v>9.589599999999999</v>
      </c>
      <c r="Q28" s="178">
        <v>250000</v>
      </c>
      <c r="R28" s="183">
        <f t="shared" si="2"/>
        <v>0</v>
      </c>
      <c r="S28" s="180">
        <f t="shared" si="3"/>
        <v>0</v>
      </c>
      <c r="T28" s="178">
        <f t="shared" si="0"/>
        <v>0</v>
      </c>
    </row>
    <row r="29" spans="1:20" x14ac:dyDescent="0.35">
      <c r="A29" s="330" t="s">
        <v>57</v>
      </c>
      <c r="B29" s="102" t="s">
        <v>137</v>
      </c>
      <c r="C29" s="95"/>
      <c r="D29" s="95"/>
      <c r="E29" s="95"/>
      <c r="F29" s="95"/>
      <c r="G29" s="95"/>
      <c r="H29" s="95"/>
      <c r="I29" s="95"/>
      <c r="J29" s="95"/>
      <c r="K29" s="95"/>
      <c r="L29" s="95"/>
      <c r="M29" s="95"/>
      <c r="N29" s="96"/>
      <c r="O29" s="99">
        <f t="shared" si="1"/>
        <v>0</v>
      </c>
      <c r="P29" s="116">
        <f>F12/100*0.008</f>
        <v>9.589599999999999</v>
      </c>
      <c r="Q29" s="141">
        <v>250000</v>
      </c>
      <c r="R29" s="183">
        <f t="shared" si="2"/>
        <v>0</v>
      </c>
      <c r="S29" s="154">
        <f t="shared" si="3"/>
        <v>0</v>
      </c>
      <c r="T29" s="141">
        <f t="shared" si="0"/>
        <v>0</v>
      </c>
    </row>
    <row r="30" spans="1:20" x14ac:dyDescent="0.35">
      <c r="A30" s="355" t="s">
        <v>57</v>
      </c>
      <c r="B30" s="102" t="s">
        <v>138</v>
      </c>
      <c r="C30" s="95"/>
      <c r="D30" s="95"/>
      <c r="E30" s="95"/>
      <c r="F30" s="95"/>
      <c r="G30" s="95"/>
      <c r="H30" s="95"/>
      <c r="I30" s="95"/>
      <c r="J30" s="95"/>
      <c r="K30" s="95"/>
      <c r="L30" s="95"/>
      <c r="M30" s="95"/>
      <c r="N30" s="96"/>
      <c r="O30" s="99">
        <f t="shared" si="1"/>
        <v>0</v>
      </c>
      <c r="P30" s="116">
        <f>F10/1000*0.0012</f>
        <v>1.00113348</v>
      </c>
      <c r="Q30" s="141">
        <v>250000</v>
      </c>
      <c r="R30" s="183">
        <f t="shared" si="2"/>
        <v>0</v>
      </c>
      <c r="S30" s="154">
        <f t="shared" si="3"/>
        <v>0</v>
      </c>
      <c r="T30" s="141">
        <f t="shared" si="0"/>
        <v>0</v>
      </c>
    </row>
    <row r="31" spans="1:20" ht="16" thickBot="1" x14ac:dyDescent="0.4">
      <c r="A31" s="356" t="s">
        <v>57</v>
      </c>
      <c r="B31" s="111" t="s">
        <v>139</v>
      </c>
      <c r="C31" s="97"/>
      <c r="D31" s="97"/>
      <c r="E31" s="97"/>
      <c r="F31" s="97"/>
      <c r="G31" s="97"/>
      <c r="H31" s="97"/>
      <c r="I31" s="97"/>
      <c r="J31" s="97"/>
      <c r="K31" s="97"/>
      <c r="L31" s="97"/>
      <c r="M31" s="97"/>
      <c r="N31" s="98"/>
      <c r="O31" s="100">
        <f t="shared" si="1"/>
        <v>0</v>
      </c>
      <c r="P31" s="117">
        <f>F10/1000*0.015</f>
        <v>12.5141685</v>
      </c>
      <c r="Q31" s="179">
        <v>250000</v>
      </c>
      <c r="R31" s="184">
        <f t="shared" si="2"/>
        <v>0</v>
      </c>
      <c r="S31" s="181">
        <f t="shared" si="3"/>
        <v>0</v>
      </c>
      <c r="T31" s="179">
        <f t="shared" si="0"/>
        <v>0</v>
      </c>
    </row>
    <row r="32" spans="1:20" x14ac:dyDescent="0.35">
      <c r="A32" s="354" t="s">
        <v>58</v>
      </c>
      <c r="B32" s="103" t="s">
        <v>130</v>
      </c>
      <c r="C32" s="105"/>
      <c r="D32" s="105"/>
      <c r="E32" s="105"/>
      <c r="F32" s="105"/>
      <c r="G32" s="105"/>
      <c r="H32" s="105"/>
      <c r="I32" s="105"/>
      <c r="J32" s="105"/>
      <c r="K32" s="105"/>
      <c r="L32" s="105"/>
      <c r="M32" s="105"/>
      <c r="N32" s="106"/>
      <c r="O32" s="104">
        <f t="shared" si="1"/>
        <v>1</v>
      </c>
      <c r="P32" s="118">
        <f>G12/100*0.008</f>
        <v>12.128265599999999</v>
      </c>
      <c r="Q32" s="178">
        <v>250000</v>
      </c>
      <c r="R32" s="183">
        <f t="shared" si="2"/>
        <v>0</v>
      </c>
      <c r="S32" s="180">
        <f t="shared" si="3"/>
        <v>0</v>
      </c>
      <c r="T32" s="178">
        <f t="shared" si="0"/>
        <v>0</v>
      </c>
    </row>
    <row r="33" spans="1:20" x14ac:dyDescent="0.35">
      <c r="A33" s="330" t="s">
        <v>58</v>
      </c>
      <c r="B33" s="102" t="s">
        <v>137</v>
      </c>
      <c r="C33" s="95"/>
      <c r="D33" s="95"/>
      <c r="E33" s="95"/>
      <c r="F33" s="95"/>
      <c r="G33" s="95"/>
      <c r="H33" s="95"/>
      <c r="I33" s="95"/>
      <c r="J33" s="95"/>
      <c r="K33" s="95"/>
      <c r="L33" s="95"/>
      <c r="M33" s="95"/>
      <c r="N33" s="96"/>
      <c r="O33" s="99">
        <f t="shared" si="1"/>
        <v>0</v>
      </c>
      <c r="P33" s="116">
        <f>G12/100*0.008</f>
        <v>12.128265599999999</v>
      </c>
      <c r="Q33" s="141">
        <v>250000</v>
      </c>
      <c r="R33" s="183">
        <f t="shared" si="2"/>
        <v>0</v>
      </c>
      <c r="S33" s="154">
        <f t="shared" si="3"/>
        <v>0</v>
      </c>
      <c r="T33" s="141">
        <f t="shared" si="0"/>
        <v>0</v>
      </c>
    </row>
    <row r="34" spans="1:20" x14ac:dyDescent="0.35">
      <c r="A34" s="355" t="s">
        <v>58</v>
      </c>
      <c r="B34" s="102" t="s">
        <v>138</v>
      </c>
      <c r="C34" s="95"/>
      <c r="D34" s="95"/>
      <c r="E34" s="95"/>
      <c r="F34" s="95"/>
      <c r="G34" s="95"/>
      <c r="H34" s="95"/>
      <c r="I34" s="95"/>
      <c r="J34" s="95"/>
      <c r="K34" s="95"/>
      <c r="L34" s="95"/>
      <c r="M34" s="95"/>
      <c r="N34" s="96"/>
      <c r="O34" s="99">
        <f t="shared" si="1"/>
        <v>0</v>
      </c>
      <c r="P34" s="116">
        <f>G10/1000*0.0012</f>
        <v>1.2272399280000004</v>
      </c>
      <c r="Q34" s="141">
        <v>250000</v>
      </c>
      <c r="R34" s="183">
        <f t="shared" si="2"/>
        <v>0</v>
      </c>
      <c r="S34" s="154">
        <f t="shared" si="3"/>
        <v>0</v>
      </c>
      <c r="T34" s="141">
        <f t="shared" si="0"/>
        <v>0</v>
      </c>
    </row>
    <row r="35" spans="1:20" ht="16" thickBot="1" x14ac:dyDescent="0.4">
      <c r="A35" s="356" t="s">
        <v>58</v>
      </c>
      <c r="B35" s="111" t="s">
        <v>139</v>
      </c>
      <c r="C35" s="97"/>
      <c r="D35" s="97"/>
      <c r="E35" s="97"/>
      <c r="F35" s="97"/>
      <c r="G35" s="97"/>
      <c r="H35" s="97"/>
      <c r="I35" s="97"/>
      <c r="J35" s="97"/>
      <c r="K35" s="97"/>
      <c r="L35" s="97"/>
      <c r="M35" s="97"/>
      <c r="N35" s="98"/>
      <c r="O35" s="100">
        <f t="shared" si="1"/>
        <v>0</v>
      </c>
      <c r="P35" s="117">
        <f>G10/1000*0.015</f>
        <v>15.340499100000004</v>
      </c>
      <c r="Q35" s="179">
        <v>250000</v>
      </c>
      <c r="R35" s="184">
        <f t="shared" si="2"/>
        <v>0</v>
      </c>
      <c r="S35" s="181">
        <f t="shared" si="3"/>
        <v>0</v>
      </c>
      <c r="T35" s="179">
        <f t="shared" si="0"/>
        <v>0</v>
      </c>
    </row>
    <row r="36" spans="1:20" x14ac:dyDescent="0.35">
      <c r="A36" s="354" t="s">
        <v>59</v>
      </c>
      <c r="B36" s="103" t="s">
        <v>130</v>
      </c>
      <c r="C36" s="105"/>
      <c r="D36" s="105"/>
      <c r="E36" s="105"/>
      <c r="F36" s="105"/>
      <c r="G36" s="105"/>
      <c r="H36" s="105"/>
      <c r="I36" s="105"/>
      <c r="J36" s="105"/>
      <c r="K36" s="105"/>
      <c r="L36" s="105"/>
      <c r="M36" s="105"/>
      <c r="N36" s="106"/>
      <c r="O36" s="104">
        <f t="shared" si="1"/>
        <v>1</v>
      </c>
      <c r="P36" s="118">
        <f>$H$12/100*0.008</f>
        <v>16.2911456</v>
      </c>
      <c r="Q36" s="178">
        <v>250000</v>
      </c>
      <c r="R36" s="183">
        <f t="shared" si="2"/>
        <v>0</v>
      </c>
      <c r="S36" s="180">
        <f t="shared" si="3"/>
        <v>0</v>
      </c>
      <c r="T36" s="178">
        <f t="shared" si="0"/>
        <v>0</v>
      </c>
    </row>
    <row r="37" spans="1:20" x14ac:dyDescent="0.35">
      <c r="A37" s="330" t="s">
        <v>59</v>
      </c>
      <c r="B37" s="102" t="s">
        <v>137</v>
      </c>
      <c r="C37" s="95"/>
      <c r="D37" s="95"/>
      <c r="E37" s="95"/>
      <c r="F37" s="95"/>
      <c r="G37" s="95"/>
      <c r="H37" s="95"/>
      <c r="I37" s="95"/>
      <c r="J37" s="95"/>
      <c r="K37" s="95"/>
      <c r="L37" s="95"/>
      <c r="M37" s="95"/>
      <c r="N37" s="96"/>
      <c r="O37" s="99">
        <f t="shared" si="1"/>
        <v>0</v>
      </c>
      <c r="P37" s="116">
        <f>$H$12/100*0.008</f>
        <v>16.2911456</v>
      </c>
      <c r="Q37" s="141">
        <v>250000</v>
      </c>
      <c r="R37" s="183">
        <f t="shared" si="2"/>
        <v>0</v>
      </c>
      <c r="S37" s="154">
        <f t="shared" si="3"/>
        <v>0</v>
      </c>
      <c r="T37" s="141">
        <f t="shared" si="0"/>
        <v>0</v>
      </c>
    </row>
    <row r="38" spans="1:20" x14ac:dyDescent="0.35">
      <c r="A38" s="355" t="s">
        <v>59</v>
      </c>
      <c r="B38" s="102" t="s">
        <v>138</v>
      </c>
      <c r="C38" s="95"/>
      <c r="D38" s="95"/>
      <c r="E38" s="95"/>
      <c r="F38" s="95"/>
      <c r="G38" s="95"/>
      <c r="H38" s="95"/>
      <c r="I38" s="95"/>
      <c r="J38" s="95"/>
      <c r="K38" s="95"/>
      <c r="L38" s="95"/>
      <c r="M38" s="95"/>
      <c r="N38" s="96"/>
      <c r="O38" s="99">
        <f t="shared" si="1"/>
        <v>0</v>
      </c>
      <c r="P38" s="116">
        <f>$H$10/1000*0.0012</f>
        <v>1.7680777199999977</v>
      </c>
      <c r="Q38" s="141">
        <v>250000</v>
      </c>
      <c r="R38" s="183">
        <f t="shared" si="2"/>
        <v>0</v>
      </c>
      <c r="S38" s="154">
        <f t="shared" si="3"/>
        <v>0</v>
      </c>
      <c r="T38" s="141">
        <f t="shared" si="0"/>
        <v>0</v>
      </c>
    </row>
    <row r="39" spans="1:20" ht="16" thickBot="1" x14ac:dyDescent="0.4">
      <c r="A39" s="356" t="s">
        <v>59</v>
      </c>
      <c r="B39" s="111" t="s">
        <v>139</v>
      </c>
      <c r="C39" s="97"/>
      <c r="D39" s="97"/>
      <c r="E39" s="97"/>
      <c r="F39" s="97"/>
      <c r="G39" s="97"/>
      <c r="H39" s="97"/>
      <c r="I39" s="97"/>
      <c r="J39" s="97"/>
      <c r="K39" s="97"/>
      <c r="L39" s="97"/>
      <c r="M39" s="97"/>
      <c r="N39" s="98"/>
      <c r="O39" s="100">
        <f t="shared" si="1"/>
        <v>0</v>
      </c>
      <c r="P39" s="117">
        <f>$H$10/1000*0.015</f>
        <v>22.100971499999975</v>
      </c>
      <c r="Q39" s="179">
        <v>250000</v>
      </c>
      <c r="R39" s="184">
        <f t="shared" si="2"/>
        <v>0</v>
      </c>
      <c r="S39" s="181">
        <f t="shared" si="3"/>
        <v>0</v>
      </c>
      <c r="T39" s="179">
        <f t="shared" si="0"/>
        <v>0</v>
      </c>
    </row>
    <row r="40" spans="1:20" x14ac:dyDescent="0.35">
      <c r="A40" s="354" t="s">
        <v>60</v>
      </c>
      <c r="B40" s="103" t="s">
        <v>130</v>
      </c>
      <c r="C40" s="105"/>
      <c r="D40" s="105"/>
      <c r="E40" s="105"/>
      <c r="F40" s="105"/>
      <c r="G40" s="105"/>
      <c r="H40" s="105"/>
      <c r="I40" s="105"/>
      <c r="J40" s="105"/>
      <c r="K40" s="105"/>
      <c r="L40" s="105"/>
      <c r="M40" s="105"/>
      <c r="N40" s="106"/>
      <c r="O40" s="104">
        <f t="shared" si="1"/>
        <v>1</v>
      </c>
      <c r="P40" s="118">
        <f>$I$12/100*0.008</f>
        <v>21.458731200000003</v>
      </c>
      <c r="Q40" s="178">
        <v>250000</v>
      </c>
      <c r="R40" s="183">
        <f t="shared" si="2"/>
        <v>0</v>
      </c>
      <c r="S40" s="180">
        <f t="shared" si="3"/>
        <v>0</v>
      </c>
      <c r="T40" s="178">
        <f t="shared" si="0"/>
        <v>0</v>
      </c>
    </row>
    <row r="41" spans="1:20" x14ac:dyDescent="0.35">
      <c r="A41" s="330" t="s">
        <v>60</v>
      </c>
      <c r="B41" s="102" t="s">
        <v>137</v>
      </c>
      <c r="C41" s="95"/>
      <c r="D41" s="95"/>
      <c r="E41" s="95"/>
      <c r="F41" s="95"/>
      <c r="G41" s="95"/>
      <c r="H41" s="95"/>
      <c r="I41" s="95"/>
      <c r="J41" s="95"/>
      <c r="K41" s="95"/>
      <c r="L41" s="95"/>
      <c r="M41" s="95"/>
      <c r="N41" s="96"/>
      <c r="O41" s="99">
        <f t="shared" si="1"/>
        <v>0</v>
      </c>
      <c r="P41" s="116">
        <f>$I$12/100*0.008</f>
        <v>21.458731200000003</v>
      </c>
      <c r="Q41" s="141">
        <v>250000</v>
      </c>
      <c r="R41" s="183">
        <f t="shared" si="2"/>
        <v>0</v>
      </c>
      <c r="S41" s="154">
        <f t="shared" si="3"/>
        <v>0</v>
      </c>
      <c r="T41" s="141">
        <f t="shared" si="0"/>
        <v>0</v>
      </c>
    </row>
    <row r="42" spans="1:20" x14ac:dyDescent="0.35">
      <c r="A42" s="355" t="s">
        <v>60</v>
      </c>
      <c r="B42" s="102" t="s">
        <v>138</v>
      </c>
      <c r="C42" s="95"/>
      <c r="D42" s="95"/>
      <c r="E42" s="95"/>
      <c r="F42" s="95"/>
      <c r="G42" s="95"/>
      <c r="H42" s="95"/>
      <c r="I42" s="95"/>
      <c r="J42" s="95"/>
      <c r="K42" s="95"/>
      <c r="L42" s="95"/>
      <c r="M42" s="95"/>
      <c r="N42" s="96"/>
      <c r="O42" s="99">
        <f t="shared" si="1"/>
        <v>0</v>
      </c>
      <c r="P42" s="116">
        <f>$I$10/1000*0.0012</f>
        <v>2.4481755719999994</v>
      </c>
      <c r="Q42" s="141">
        <v>250000</v>
      </c>
      <c r="R42" s="183">
        <f t="shared" si="2"/>
        <v>0</v>
      </c>
      <c r="S42" s="154">
        <f t="shared" si="3"/>
        <v>0</v>
      </c>
      <c r="T42" s="141">
        <f t="shared" si="0"/>
        <v>0</v>
      </c>
    </row>
    <row r="43" spans="1:20" ht="16" thickBot="1" x14ac:dyDescent="0.4">
      <c r="A43" s="356" t="s">
        <v>60</v>
      </c>
      <c r="B43" s="111" t="s">
        <v>139</v>
      </c>
      <c r="C43" s="97"/>
      <c r="D43" s="97"/>
      <c r="E43" s="97"/>
      <c r="F43" s="97"/>
      <c r="G43" s="97"/>
      <c r="H43" s="97"/>
      <c r="I43" s="97"/>
      <c r="J43" s="97"/>
      <c r="K43" s="97"/>
      <c r="L43" s="97"/>
      <c r="M43" s="97"/>
      <c r="N43" s="98"/>
      <c r="O43" s="100">
        <f t="shared" si="1"/>
        <v>0</v>
      </c>
      <c r="P43" s="117">
        <f>$I$10/1000*0.015</f>
        <v>30.602194649999994</v>
      </c>
      <c r="Q43" s="179">
        <v>250000</v>
      </c>
      <c r="R43" s="184">
        <f t="shared" si="2"/>
        <v>0</v>
      </c>
      <c r="S43" s="181">
        <f t="shared" si="3"/>
        <v>0</v>
      </c>
      <c r="T43" s="179">
        <f t="shared" si="0"/>
        <v>0</v>
      </c>
    </row>
    <row r="44" spans="1:20" x14ac:dyDescent="0.35">
      <c r="A44" s="354" t="s">
        <v>61</v>
      </c>
      <c r="B44" s="103" t="s">
        <v>130</v>
      </c>
      <c r="C44" s="105"/>
      <c r="D44" s="105"/>
      <c r="E44" s="105"/>
      <c r="F44" s="105"/>
      <c r="G44" s="105"/>
      <c r="H44" s="105"/>
      <c r="I44" s="105"/>
      <c r="J44" s="105"/>
      <c r="K44" s="105"/>
      <c r="L44" s="105"/>
      <c r="M44" s="105"/>
      <c r="N44" s="106"/>
      <c r="O44" s="104">
        <f t="shared" si="1"/>
        <v>1</v>
      </c>
      <c r="P44" s="118">
        <f>$J$12/100*0.008</f>
        <v>26.625006400000004</v>
      </c>
      <c r="Q44" s="178">
        <v>250000</v>
      </c>
      <c r="R44" s="183">
        <f t="shared" si="2"/>
        <v>0</v>
      </c>
      <c r="S44" s="180">
        <f t="shared" si="3"/>
        <v>0</v>
      </c>
      <c r="T44" s="178">
        <f t="shared" si="0"/>
        <v>0</v>
      </c>
    </row>
    <row r="45" spans="1:20" x14ac:dyDescent="0.35">
      <c r="A45" s="330" t="s">
        <v>61</v>
      </c>
      <c r="B45" s="102" t="s">
        <v>137</v>
      </c>
      <c r="C45" s="95"/>
      <c r="D45" s="95"/>
      <c r="E45" s="95"/>
      <c r="F45" s="95"/>
      <c r="G45" s="95"/>
      <c r="H45" s="95"/>
      <c r="I45" s="95"/>
      <c r="J45" s="95"/>
      <c r="K45" s="95"/>
      <c r="L45" s="95"/>
      <c r="M45" s="95"/>
      <c r="N45" s="96"/>
      <c r="O45" s="99">
        <f t="shared" si="1"/>
        <v>0</v>
      </c>
      <c r="P45" s="116">
        <f>$J$12/100*0.008</f>
        <v>26.625006400000004</v>
      </c>
      <c r="Q45" s="141">
        <v>250000</v>
      </c>
      <c r="R45" s="183">
        <f t="shared" si="2"/>
        <v>0</v>
      </c>
      <c r="S45" s="154">
        <f t="shared" si="3"/>
        <v>0</v>
      </c>
      <c r="T45" s="141">
        <f t="shared" si="0"/>
        <v>0</v>
      </c>
    </row>
    <row r="46" spans="1:20" x14ac:dyDescent="0.35">
      <c r="A46" s="355" t="s">
        <v>61</v>
      </c>
      <c r="B46" s="102" t="s">
        <v>138</v>
      </c>
      <c r="C46" s="95"/>
      <c r="D46" s="95"/>
      <c r="E46" s="95"/>
      <c r="F46" s="95"/>
      <c r="G46" s="95"/>
      <c r="H46" s="95"/>
      <c r="I46" s="95"/>
      <c r="J46" s="95"/>
      <c r="K46" s="95"/>
      <c r="L46" s="95"/>
      <c r="M46" s="95"/>
      <c r="N46" s="96"/>
      <c r="O46" s="99">
        <f t="shared" si="1"/>
        <v>0</v>
      </c>
      <c r="P46" s="116">
        <f>$J$10/1000*0.0012</f>
        <v>3.1438344239999978</v>
      </c>
      <c r="Q46" s="141">
        <v>250000</v>
      </c>
      <c r="R46" s="183">
        <f t="shared" si="2"/>
        <v>0</v>
      </c>
      <c r="S46" s="154">
        <f t="shared" si="3"/>
        <v>0</v>
      </c>
      <c r="T46" s="141">
        <f t="shared" si="0"/>
        <v>0</v>
      </c>
    </row>
    <row r="47" spans="1:20" ht="16" thickBot="1" x14ac:dyDescent="0.4">
      <c r="A47" s="356" t="s">
        <v>61</v>
      </c>
      <c r="B47" s="111" t="s">
        <v>139</v>
      </c>
      <c r="C47" s="97"/>
      <c r="D47" s="97"/>
      <c r="E47" s="97"/>
      <c r="F47" s="97"/>
      <c r="G47" s="97"/>
      <c r="H47" s="97"/>
      <c r="I47" s="97"/>
      <c r="J47" s="97"/>
      <c r="K47" s="97"/>
      <c r="L47" s="97"/>
      <c r="M47" s="97"/>
      <c r="N47" s="98"/>
      <c r="O47" s="100">
        <f t="shared" si="1"/>
        <v>0</v>
      </c>
      <c r="P47" s="117">
        <f>$J$10/1000*0.015</f>
        <v>39.297930299999969</v>
      </c>
      <c r="Q47" s="179">
        <v>250000</v>
      </c>
      <c r="R47" s="184">
        <f t="shared" si="2"/>
        <v>0</v>
      </c>
      <c r="S47" s="181">
        <f t="shared" si="3"/>
        <v>0</v>
      </c>
      <c r="T47" s="179">
        <f t="shared" si="0"/>
        <v>0</v>
      </c>
    </row>
    <row r="48" spans="1:20" x14ac:dyDescent="0.35">
      <c r="A48" s="354" t="s">
        <v>62</v>
      </c>
      <c r="B48" s="103" t="s">
        <v>130</v>
      </c>
      <c r="C48" s="105"/>
      <c r="D48" s="105"/>
      <c r="E48" s="105"/>
      <c r="F48" s="105"/>
      <c r="G48" s="105"/>
      <c r="H48" s="105"/>
      <c r="I48" s="105"/>
      <c r="J48" s="105"/>
      <c r="K48" s="105"/>
      <c r="L48" s="105"/>
      <c r="M48" s="105"/>
      <c r="N48" s="106"/>
      <c r="O48" s="104">
        <f t="shared" si="1"/>
        <v>1</v>
      </c>
      <c r="P48" s="118">
        <f>$K$12/100*0.008</f>
        <v>31.5306064</v>
      </c>
      <c r="Q48" s="178">
        <v>250000</v>
      </c>
      <c r="R48" s="183">
        <f t="shared" si="2"/>
        <v>0</v>
      </c>
      <c r="S48" s="180">
        <f t="shared" si="3"/>
        <v>0</v>
      </c>
      <c r="T48" s="178">
        <f t="shared" ref="T48:T75" si="4">IF(R48-S48&gt;0,R48-S48,0)</f>
        <v>0</v>
      </c>
    </row>
    <row r="49" spans="1:20" x14ac:dyDescent="0.35">
      <c r="A49" s="330" t="s">
        <v>62</v>
      </c>
      <c r="B49" s="102" t="s">
        <v>137</v>
      </c>
      <c r="C49" s="95"/>
      <c r="D49" s="95"/>
      <c r="E49" s="95"/>
      <c r="F49" s="95"/>
      <c r="G49" s="95"/>
      <c r="H49" s="95"/>
      <c r="I49" s="95"/>
      <c r="J49" s="95"/>
      <c r="K49" s="95"/>
      <c r="L49" s="95"/>
      <c r="M49" s="95"/>
      <c r="N49" s="96"/>
      <c r="O49" s="99">
        <f t="shared" si="1"/>
        <v>0</v>
      </c>
      <c r="P49" s="116">
        <f>$K$12/100*0.008</f>
        <v>31.5306064</v>
      </c>
      <c r="Q49" s="141">
        <v>250000</v>
      </c>
      <c r="R49" s="183">
        <f t="shared" si="2"/>
        <v>0</v>
      </c>
      <c r="S49" s="154">
        <f t="shared" si="3"/>
        <v>0</v>
      </c>
      <c r="T49" s="141">
        <f t="shared" si="4"/>
        <v>0</v>
      </c>
    </row>
    <row r="50" spans="1:20" x14ac:dyDescent="0.35">
      <c r="A50" s="355" t="s">
        <v>62</v>
      </c>
      <c r="B50" s="102" t="s">
        <v>138</v>
      </c>
      <c r="C50" s="95"/>
      <c r="D50" s="95"/>
      <c r="E50" s="95"/>
      <c r="F50" s="95"/>
      <c r="G50" s="95"/>
      <c r="H50" s="95"/>
      <c r="I50" s="95"/>
      <c r="J50" s="95"/>
      <c r="K50" s="95"/>
      <c r="L50" s="95"/>
      <c r="M50" s="95"/>
      <c r="N50" s="96"/>
      <c r="O50" s="99">
        <f t="shared" si="1"/>
        <v>0</v>
      </c>
      <c r="P50" s="116">
        <f>$K$10/1000*0.0012</f>
        <v>3.7947772559999966</v>
      </c>
      <c r="Q50" s="141">
        <v>250000</v>
      </c>
      <c r="R50" s="183">
        <f t="shared" si="2"/>
        <v>0</v>
      </c>
      <c r="S50" s="154">
        <f t="shared" si="3"/>
        <v>0</v>
      </c>
      <c r="T50" s="141">
        <f t="shared" si="4"/>
        <v>0</v>
      </c>
    </row>
    <row r="51" spans="1:20" ht="16" thickBot="1" x14ac:dyDescent="0.4">
      <c r="A51" s="356" t="s">
        <v>62</v>
      </c>
      <c r="B51" s="111" t="s">
        <v>139</v>
      </c>
      <c r="C51" s="97"/>
      <c r="D51" s="97"/>
      <c r="E51" s="97"/>
      <c r="F51" s="97"/>
      <c r="G51" s="97"/>
      <c r="H51" s="97"/>
      <c r="I51" s="97"/>
      <c r="J51" s="97"/>
      <c r="K51" s="97"/>
      <c r="L51" s="97"/>
      <c r="M51" s="97"/>
      <c r="N51" s="98"/>
      <c r="O51" s="100">
        <f t="shared" si="1"/>
        <v>0</v>
      </c>
      <c r="P51" s="117">
        <f>$K$10/1000*0.015</f>
        <v>47.434715699999963</v>
      </c>
      <c r="Q51" s="179">
        <v>250000</v>
      </c>
      <c r="R51" s="184">
        <f t="shared" si="2"/>
        <v>0</v>
      </c>
      <c r="S51" s="181">
        <f t="shared" si="3"/>
        <v>0</v>
      </c>
      <c r="T51" s="179">
        <f t="shared" si="4"/>
        <v>0</v>
      </c>
    </row>
    <row r="52" spans="1:20" x14ac:dyDescent="0.35">
      <c r="A52" s="354" t="s">
        <v>63</v>
      </c>
      <c r="B52" s="103" t="s">
        <v>130</v>
      </c>
      <c r="C52" s="105"/>
      <c r="D52" s="105"/>
      <c r="E52" s="105"/>
      <c r="F52" s="105"/>
      <c r="G52" s="105"/>
      <c r="H52" s="105"/>
      <c r="I52" s="105"/>
      <c r="J52" s="105"/>
      <c r="K52" s="105"/>
      <c r="L52" s="105"/>
      <c r="M52" s="105"/>
      <c r="N52" s="106"/>
      <c r="O52" s="104">
        <f t="shared" ref="O52:O75" si="5">SUM(C52:N52)+O48</f>
        <v>1</v>
      </c>
      <c r="P52" s="118">
        <f>$L$12/100*0.008</f>
        <v>31.5306064</v>
      </c>
      <c r="Q52" s="178">
        <v>250000</v>
      </c>
      <c r="R52" s="183">
        <f t="shared" si="2"/>
        <v>0</v>
      </c>
      <c r="S52" s="180">
        <f t="shared" si="3"/>
        <v>0</v>
      </c>
      <c r="T52" s="178">
        <f t="shared" si="4"/>
        <v>0</v>
      </c>
    </row>
    <row r="53" spans="1:20" x14ac:dyDescent="0.35">
      <c r="A53" s="330" t="s">
        <v>63</v>
      </c>
      <c r="B53" s="102" t="s">
        <v>137</v>
      </c>
      <c r="C53" s="95"/>
      <c r="D53" s="95"/>
      <c r="E53" s="95"/>
      <c r="F53" s="95"/>
      <c r="G53" s="95"/>
      <c r="H53" s="95"/>
      <c r="I53" s="95"/>
      <c r="J53" s="95"/>
      <c r="K53" s="95"/>
      <c r="L53" s="95"/>
      <c r="M53" s="95"/>
      <c r="N53" s="96"/>
      <c r="O53" s="99">
        <f t="shared" si="5"/>
        <v>0</v>
      </c>
      <c r="P53" s="116">
        <f>$L$12/100*0.008</f>
        <v>31.5306064</v>
      </c>
      <c r="Q53" s="141">
        <v>250000</v>
      </c>
      <c r="R53" s="183">
        <f t="shared" si="2"/>
        <v>0</v>
      </c>
      <c r="S53" s="154">
        <f t="shared" si="3"/>
        <v>0</v>
      </c>
      <c r="T53" s="141">
        <f t="shared" si="4"/>
        <v>0</v>
      </c>
    </row>
    <row r="54" spans="1:20" x14ac:dyDescent="0.35">
      <c r="A54" s="355" t="s">
        <v>63</v>
      </c>
      <c r="B54" s="102" t="s">
        <v>138</v>
      </c>
      <c r="C54" s="95"/>
      <c r="D54" s="95"/>
      <c r="E54" s="95"/>
      <c r="F54" s="95"/>
      <c r="G54" s="95"/>
      <c r="H54" s="95"/>
      <c r="I54" s="95"/>
      <c r="J54" s="95"/>
      <c r="K54" s="95"/>
      <c r="L54" s="95"/>
      <c r="M54" s="95"/>
      <c r="N54" s="96"/>
      <c r="O54" s="99">
        <f t="shared" si="5"/>
        <v>0</v>
      </c>
      <c r="P54" s="116">
        <f>$L$10/1000*0.0012</f>
        <v>3.7947772559999966</v>
      </c>
      <c r="Q54" s="141">
        <v>250000</v>
      </c>
      <c r="R54" s="183">
        <f t="shared" si="2"/>
        <v>0</v>
      </c>
      <c r="S54" s="154">
        <f t="shared" si="3"/>
        <v>0</v>
      </c>
      <c r="T54" s="141">
        <f t="shared" si="4"/>
        <v>0</v>
      </c>
    </row>
    <row r="55" spans="1:20" ht="16" thickBot="1" x14ac:dyDescent="0.4">
      <c r="A55" s="356" t="s">
        <v>63</v>
      </c>
      <c r="B55" s="111" t="s">
        <v>139</v>
      </c>
      <c r="C55" s="97"/>
      <c r="D55" s="97"/>
      <c r="E55" s="97"/>
      <c r="F55" s="97"/>
      <c r="G55" s="97"/>
      <c r="H55" s="97"/>
      <c r="I55" s="97"/>
      <c r="J55" s="97"/>
      <c r="K55" s="97"/>
      <c r="L55" s="97"/>
      <c r="M55" s="97"/>
      <c r="N55" s="98"/>
      <c r="O55" s="100">
        <f t="shared" si="5"/>
        <v>0</v>
      </c>
      <c r="P55" s="117">
        <f>$L$10/1000*0.015</f>
        <v>47.434715699999963</v>
      </c>
      <c r="Q55" s="179">
        <v>250000</v>
      </c>
      <c r="R55" s="184">
        <f t="shared" si="2"/>
        <v>0</v>
      </c>
      <c r="S55" s="181">
        <f t="shared" si="3"/>
        <v>0</v>
      </c>
      <c r="T55" s="179">
        <f t="shared" si="4"/>
        <v>0</v>
      </c>
    </row>
    <row r="56" spans="1:20" x14ac:dyDescent="0.35">
      <c r="A56" s="354" t="s">
        <v>64</v>
      </c>
      <c r="B56" s="103" t="s">
        <v>130</v>
      </c>
      <c r="C56" s="105"/>
      <c r="D56" s="105"/>
      <c r="E56" s="105"/>
      <c r="F56" s="105"/>
      <c r="G56" s="105"/>
      <c r="H56" s="105"/>
      <c r="I56" s="105"/>
      <c r="J56" s="105"/>
      <c r="K56" s="105"/>
      <c r="L56" s="105"/>
      <c r="M56" s="105"/>
      <c r="N56" s="106"/>
      <c r="O56" s="104">
        <f t="shared" si="5"/>
        <v>1</v>
      </c>
      <c r="P56" s="118">
        <f>$M$12/100*0.008</f>
        <v>31.5306064</v>
      </c>
      <c r="Q56" s="178">
        <v>250000</v>
      </c>
      <c r="R56" s="183">
        <f t="shared" si="2"/>
        <v>0</v>
      </c>
      <c r="S56" s="180">
        <f t="shared" ref="S56:S75" si="6">S52+T52</f>
        <v>0</v>
      </c>
      <c r="T56" s="178">
        <f t="shared" si="4"/>
        <v>0</v>
      </c>
    </row>
    <row r="57" spans="1:20" x14ac:dyDescent="0.35">
      <c r="A57" s="330" t="s">
        <v>64</v>
      </c>
      <c r="B57" s="102" t="s">
        <v>137</v>
      </c>
      <c r="C57" s="95"/>
      <c r="D57" s="95"/>
      <c r="E57" s="95"/>
      <c r="F57" s="95"/>
      <c r="G57" s="95"/>
      <c r="H57" s="95"/>
      <c r="I57" s="95"/>
      <c r="J57" s="95"/>
      <c r="K57" s="95"/>
      <c r="L57" s="95"/>
      <c r="M57" s="95"/>
      <c r="N57" s="96"/>
      <c r="O57" s="99">
        <f t="shared" si="5"/>
        <v>0</v>
      </c>
      <c r="P57" s="116">
        <f>$M$12/100*0.008</f>
        <v>31.5306064</v>
      </c>
      <c r="Q57" s="141">
        <v>250000</v>
      </c>
      <c r="R57" s="183">
        <f t="shared" si="2"/>
        <v>0</v>
      </c>
      <c r="S57" s="154">
        <f t="shared" si="6"/>
        <v>0</v>
      </c>
      <c r="T57" s="141">
        <f t="shared" si="4"/>
        <v>0</v>
      </c>
    </row>
    <row r="58" spans="1:20" x14ac:dyDescent="0.35">
      <c r="A58" s="355" t="s">
        <v>64</v>
      </c>
      <c r="B58" s="102" t="s">
        <v>138</v>
      </c>
      <c r="C58" s="95"/>
      <c r="D58" s="95"/>
      <c r="E58" s="95"/>
      <c r="F58" s="95"/>
      <c r="G58" s="95"/>
      <c r="H58" s="95"/>
      <c r="I58" s="95"/>
      <c r="J58" s="95"/>
      <c r="K58" s="95"/>
      <c r="L58" s="95"/>
      <c r="M58" s="95"/>
      <c r="N58" s="96"/>
      <c r="O58" s="99">
        <f t="shared" si="5"/>
        <v>0</v>
      </c>
      <c r="P58" s="116">
        <f>$M$10/1000*0.0012</f>
        <v>3.7947772559999966</v>
      </c>
      <c r="Q58" s="141">
        <v>250000</v>
      </c>
      <c r="R58" s="183">
        <f t="shared" si="2"/>
        <v>0</v>
      </c>
      <c r="S58" s="154">
        <f t="shared" si="6"/>
        <v>0</v>
      </c>
      <c r="T58" s="141">
        <f t="shared" si="4"/>
        <v>0</v>
      </c>
    </row>
    <row r="59" spans="1:20" ht="16" thickBot="1" x14ac:dyDescent="0.4">
      <c r="A59" s="356" t="s">
        <v>64</v>
      </c>
      <c r="B59" s="111" t="s">
        <v>139</v>
      </c>
      <c r="C59" s="97"/>
      <c r="D59" s="97"/>
      <c r="E59" s="97"/>
      <c r="F59" s="97"/>
      <c r="G59" s="97"/>
      <c r="H59" s="97"/>
      <c r="I59" s="97"/>
      <c r="J59" s="97"/>
      <c r="K59" s="97"/>
      <c r="L59" s="97"/>
      <c r="M59" s="97"/>
      <c r="N59" s="98"/>
      <c r="O59" s="100">
        <f t="shared" si="5"/>
        <v>0</v>
      </c>
      <c r="P59" s="117">
        <f>$M$10/1000*0.015</f>
        <v>47.434715699999963</v>
      </c>
      <c r="Q59" s="179">
        <v>250000</v>
      </c>
      <c r="R59" s="184">
        <f t="shared" si="2"/>
        <v>0</v>
      </c>
      <c r="S59" s="181">
        <f t="shared" si="6"/>
        <v>0</v>
      </c>
      <c r="T59" s="179">
        <f t="shared" si="4"/>
        <v>0</v>
      </c>
    </row>
    <row r="60" spans="1:20" x14ac:dyDescent="0.35">
      <c r="A60" s="354" t="s">
        <v>65</v>
      </c>
      <c r="B60" s="103" t="s">
        <v>130</v>
      </c>
      <c r="C60" s="105"/>
      <c r="D60" s="105"/>
      <c r="E60" s="105"/>
      <c r="F60" s="105"/>
      <c r="G60" s="105"/>
      <c r="H60" s="105"/>
      <c r="I60" s="105"/>
      <c r="J60" s="105"/>
      <c r="K60" s="105"/>
      <c r="L60" s="105"/>
      <c r="M60" s="105"/>
      <c r="N60" s="106"/>
      <c r="O60" s="104">
        <f t="shared" si="5"/>
        <v>1</v>
      </c>
      <c r="P60" s="118">
        <f>$N$12/100*0.008</f>
        <v>31.5306064</v>
      </c>
      <c r="Q60" s="178">
        <v>250000</v>
      </c>
      <c r="R60" s="183">
        <f t="shared" si="2"/>
        <v>0</v>
      </c>
      <c r="S60" s="180">
        <f t="shared" si="6"/>
        <v>0</v>
      </c>
      <c r="T60" s="178">
        <f t="shared" si="4"/>
        <v>0</v>
      </c>
    </row>
    <row r="61" spans="1:20" x14ac:dyDescent="0.35">
      <c r="A61" s="330" t="s">
        <v>65</v>
      </c>
      <c r="B61" s="102" t="s">
        <v>137</v>
      </c>
      <c r="C61" s="95"/>
      <c r="D61" s="95"/>
      <c r="E61" s="95"/>
      <c r="F61" s="95"/>
      <c r="G61" s="95"/>
      <c r="H61" s="95"/>
      <c r="I61" s="95"/>
      <c r="J61" s="95"/>
      <c r="K61" s="95"/>
      <c r="L61" s="95"/>
      <c r="M61" s="95"/>
      <c r="N61" s="96"/>
      <c r="O61" s="99">
        <f t="shared" si="5"/>
        <v>0</v>
      </c>
      <c r="P61" s="116">
        <f>$N$12/100*0.008</f>
        <v>31.5306064</v>
      </c>
      <c r="Q61" s="141">
        <v>250000</v>
      </c>
      <c r="R61" s="183">
        <f t="shared" si="2"/>
        <v>0</v>
      </c>
      <c r="S61" s="154">
        <f t="shared" si="6"/>
        <v>0</v>
      </c>
      <c r="T61" s="141">
        <f t="shared" si="4"/>
        <v>0</v>
      </c>
    </row>
    <row r="62" spans="1:20" x14ac:dyDescent="0.35">
      <c r="A62" s="355" t="s">
        <v>65</v>
      </c>
      <c r="B62" s="102" t="s">
        <v>138</v>
      </c>
      <c r="C62" s="95"/>
      <c r="D62" s="95"/>
      <c r="E62" s="95"/>
      <c r="F62" s="95"/>
      <c r="G62" s="95"/>
      <c r="H62" s="95"/>
      <c r="I62" s="95"/>
      <c r="J62" s="95"/>
      <c r="K62" s="95"/>
      <c r="L62" s="95"/>
      <c r="M62" s="95"/>
      <c r="N62" s="96"/>
      <c r="O62" s="99">
        <f t="shared" si="5"/>
        <v>0</v>
      </c>
      <c r="P62" s="116">
        <f>$N$10/1000*0.0012</f>
        <v>3.7947772559999966</v>
      </c>
      <c r="Q62" s="141">
        <v>250000</v>
      </c>
      <c r="R62" s="183">
        <f t="shared" si="2"/>
        <v>0</v>
      </c>
      <c r="S62" s="154">
        <f t="shared" si="6"/>
        <v>0</v>
      </c>
      <c r="T62" s="141">
        <f t="shared" si="4"/>
        <v>0</v>
      </c>
    </row>
    <row r="63" spans="1:20" ht="16" thickBot="1" x14ac:dyDescent="0.4">
      <c r="A63" s="356" t="s">
        <v>65</v>
      </c>
      <c r="B63" s="111" t="s">
        <v>139</v>
      </c>
      <c r="C63" s="97"/>
      <c r="D63" s="97"/>
      <c r="E63" s="97"/>
      <c r="F63" s="97"/>
      <c r="G63" s="97"/>
      <c r="H63" s="97"/>
      <c r="I63" s="97"/>
      <c r="J63" s="97"/>
      <c r="K63" s="97"/>
      <c r="L63" s="97"/>
      <c r="M63" s="97"/>
      <c r="N63" s="98"/>
      <c r="O63" s="100">
        <f t="shared" si="5"/>
        <v>0</v>
      </c>
      <c r="P63" s="117">
        <f>$N$10/1000*0.015</f>
        <v>47.434715699999963</v>
      </c>
      <c r="Q63" s="179">
        <v>250000</v>
      </c>
      <c r="R63" s="184">
        <f t="shared" si="2"/>
        <v>0</v>
      </c>
      <c r="S63" s="181">
        <f t="shared" si="6"/>
        <v>0</v>
      </c>
      <c r="T63" s="179">
        <f t="shared" si="4"/>
        <v>0</v>
      </c>
    </row>
    <row r="64" spans="1:20" x14ac:dyDescent="0.35">
      <c r="A64" s="354" t="s">
        <v>68</v>
      </c>
      <c r="B64" s="103" t="s">
        <v>130</v>
      </c>
      <c r="C64" s="105"/>
      <c r="D64" s="105"/>
      <c r="E64" s="105"/>
      <c r="F64" s="105"/>
      <c r="G64" s="105"/>
      <c r="H64" s="105"/>
      <c r="I64" s="105"/>
      <c r="J64" s="105"/>
      <c r="K64" s="105"/>
      <c r="L64" s="105"/>
      <c r="M64" s="105"/>
      <c r="N64" s="106"/>
      <c r="O64" s="104">
        <f t="shared" si="5"/>
        <v>1</v>
      </c>
      <c r="P64" s="118">
        <f>$O$12/100*0.008</f>
        <v>31.5306064</v>
      </c>
      <c r="Q64" s="178">
        <v>250000</v>
      </c>
      <c r="R64" s="183">
        <f t="shared" si="2"/>
        <v>0</v>
      </c>
      <c r="S64" s="180">
        <f t="shared" si="6"/>
        <v>0</v>
      </c>
      <c r="T64" s="178">
        <f t="shared" si="4"/>
        <v>0</v>
      </c>
    </row>
    <row r="65" spans="1:20" x14ac:dyDescent="0.35">
      <c r="A65" s="330" t="s">
        <v>68</v>
      </c>
      <c r="B65" s="102" t="s">
        <v>137</v>
      </c>
      <c r="C65" s="95"/>
      <c r="D65" s="95"/>
      <c r="E65" s="95"/>
      <c r="F65" s="95"/>
      <c r="G65" s="95"/>
      <c r="H65" s="95"/>
      <c r="I65" s="95"/>
      <c r="J65" s="95"/>
      <c r="K65" s="95"/>
      <c r="L65" s="95"/>
      <c r="M65" s="95"/>
      <c r="N65" s="96"/>
      <c r="O65" s="99">
        <f t="shared" si="5"/>
        <v>0</v>
      </c>
      <c r="P65" s="116">
        <f>$O$12/100*0.008</f>
        <v>31.5306064</v>
      </c>
      <c r="Q65" s="141">
        <v>250000</v>
      </c>
      <c r="R65" s="183">
        <f t="shared" si="2"/>
        <v>0</v>
      </c>
      <c r="S65" s="154">
        <f t="shared" si="6"/>
        <v>0</v>
      </c>
      <c r="T65" s="141">
        <f t="shared" si="4"/>
        <v>0</v>
      </c>
    </row>
    <row r="66" spans="1:20" x14ac:dyDescent="0.35">
      <c r="A66" s="355" t="s">
        <v>68</v>
      </c>
      <c r="B66" s="102" t="s">
        <v>138</v>
      </c>
      <c r="C66" s="95"/>
      <c r="D66" s="95"/>
      <c r="E66" s="95"/>
      <c r="F66" s="95"/>
      <c r="G66" s="95"/>
      <c r="H66" s="95"/>
      <c r="I66" s="95"/>
      <c r="J66" s="95"/>
      <c r="K66" s="95"/>
      <c r="L66" s="95"/>
      <c r="M66" s="95"/>
      <c r="N66" s="96"/>
      <c r="O66" s="99">
        <f t="shared" si="5"/>
        <v>0</v>
      </c>
      <c r="P66" s="116">
        <f>$O$10/1000*0.0012</f>
        <v>3.7947772559999966</v>
      </c>
      <c r="Q66" s="141">
        <v>250000</v>
      </c>
      <c r="R66" s="183">
        <f t="shared" si="2"/>
        <v>0</v>
      </c>
      <c r="S66" s="154">
        <f t="shared" si="6"/>
        <v>0</v>
      </c>
      <c r="T66" s="141">
        <f t="shared" si="4"/>
        <v>0</v>
      </c>
    </row>
    <row r="67" spans="1:20" ht="16" thickBot="1" x14ac:dyDescent="0.4">
      <c r="A67" s="356" t="s">
        <v>68</v>
      </c>
      <c r="B67" s="111" t="s">
        <v>139</v>
      </c>
      <c r="C67" s="97"/>
      <c r="D67" s="97"/>
      <c r="E67" s="97"/>
      <c r="F67" s="97"/>
      <c r="G67" s="97"/>
      <c r="H67" s="97"/>
      <c r="I67" s="97"/>
      <c r="J67" s="97"/>
      <c r="K67" s="97"/>
      <c r="L67" s="97"/>
      <c r="M67" s="97"/>
      <c r="N67" s="98"/>
      <c r="O67" s="100">
        <f t="shared" si="5"/>
        <v>0</v>
      </c>
      <c r="P67" s="117">
        <f>$O$10/1000*0.015</f>
        <v>47.434715699999963</v>
      </c>
      <c r="Q67" s="179">
        <v>250000</v>
      </c>
      <c r="R67" s="184">
        <f t="shared" si="2"/>
        <v>0</v>
      </c>
      <c r="S67" s="181">
        <f t="shared" si="6"/>
        <v>0</v>
      </c>
      <c r="T67" s="179">
        <f t="shared" si="4"/>
        <v>0</v>
      </c>
    </row>
    <row r="68" spans="1:20" x14ac:dyDescent="0.35">
      <c r="A68" s="354" t="s">
        <v>69</v>
      </c>
      <c r="B68" s="103" t="s">
        <v>130</v>
      </c>
      <c r="C68" s="105"/>
      <c r="D68" s="105"/>
      <c r="E68" s="105"/>
      <c r="F68" s="105"/>
      <c r="G68" s="105"/>
      <c r="H68" s="105"/>
      <c r="I68" s="105"/>
      <c r="J68" s="105"/>
      <c r="K68" s="105"/>
      <c r="L68" s="105"/>
      <c r="M68" s="105"/>
      <c r="N68" s="106"/>
      <c r="O68" s="104">
        <f t="shared" si="5"/>
        <v>1</v>
      </c>
      <c r="P68" s="118">
        <f>$P$12/100*0.008</f>
        <v>31.5306064</v>
      </c>
      <c r="Q68" s="178">
        <v>250000</v>
      </c>
      <c r="R68" s="183">
        <f t="shared" si="2"/>
        <v>0</v>
      </c>
      <c r="S68" s="180">
        <f t="shared" si="6"/>
        <v>0</v>
      </c>
      <c r="T68" s="178">
        <f t="shared" si="4"/>
        <v>0</v>
      </c>
    </row>
    <row r="69" spans="1:20" x14ac:dyDescent="0.35">
      <c r="A69" s="330" t="s">
        <v>69</v>
      </c>
      <c r="B69" s="102" t="s">
        <v>137</v>
      </c>
      <c r="C69" s="95"/>
      <c r="D69" s="95"/>
      <c r="E69" s="95"/>
      <c r="F69" s="95"/>
      <c r="G69" s="95"/>
      <c r="H69" s="95"/>
      <c r="I69" s="95"/>
      <c r="J69" s="95"/>
      <c r="K69" s="95"/>
      <c r="L69" s="95"/>
      <c r="M69" s="95"/>
      <c r="N69" s="96"/>
      <c r="O69" s="99">
        <f t="shared" si="5"/>
        <v>0</v>
      </c>
      <c r="P69" s="116">
        <f>$P$12/100*0.008</f>
        <v>31.5306064</v>
      </c>
      <c r="Q69" s="141">
        <v>250000</v>
      </c>
      <c r="R69" s="183">
        <f t="shared" si="2"/>
        <v>0</v>
      </c>
      <c r="S69" s="154">
        <f t="shared" si="6"/>
        <v>0</v>
      </c>
      <c r="T69" s="141">
        <f t="shared" si="4"/>
        <v>0</v>
      </c>
    </row>
    <row r="70" spans="1:20" x14ac:dyDescent="0.35">
      <c r="A70" s="355" t="s">
        <v>69</v>
      </c>
      <c r="B70" s="102" t="s">
        <v>138</v>
      </c>
      <c r="C70" s="95"/>
      <c r="D70" s="95"/>
      <c r="E70" s="95"/>
      <c r="F70" s="95"/>
      <c r="G70" s="95"/>
      <c r="H70" s="95"/>
      <c r="I70" s="95"/>
      <c r="J70" s="95"/>
      <c r="K70" s="95"/>
      <c r="L70" s="95"/>
      <c r="M70" s="95"/>
      <c r="N70" s="96"/>
      <c r="O70" s="99">
        <f t="shared" si="5"/>
        <v>0</v>
      </c>
      <c r="P70" s="116">
        <f>$P$10/1000*0.0012</f>
        <v>3.7947772559999966</v>
      </c>
      <c r="Q70" s="141">
        <v>250000</v>
      </c>
      <c r="R70" s="183">
        <f t="shared" si="2"/>
        <v>0</v>
      </c>
      <c r="S70" s="154">
        <f t="shared" si="6"/>
        <v>0</v>
      </c>
      <c r="T70" s="141">
        <f t="shared" si="4"/>
        <v>0</v>
      </c>
    </row>
    <row r="71" spans="1:20" ht="16" thickBot="1" x14ac:dyDescent="0.4">
      <c r="A71" s="356" t="s">
        <v>69</v>
      </c>
      <c r="B71" s="111" t="s">
        <v>139</v>
      </c>
      <c r="C71" s="97"/>
      <c r="D71" s="97"/>
      <c r="E71" s="97"/>
      <c r="F71" s="97"/>
      <c r="G71" s="97"/>
      <c r="H71" s="97"/>
      <c r="I71" s="97"/>
      <c r="J71" s="97"/>
      <c r="K71" s="97"/>
      <c r="L71" s="97"/>
      <c r="M71" s="97"/>
      <c r="N71" s="98"/>
      <c r="O71" s="100">
        <f t="shared" si="5"/>
        <v>0</v>
      </c>
      <c r="P71" s="117">
        <f>$P$10/1000*0.015</f>
        <v>47.434715699999963</v>
      </c>
      <c r="Q71" s="179">
        <v>250000</v>
      </c>
      <c r="R71" s="184">
        <f t="shared" si="2"/>
        <v>0</v>
      </c>
      <c r="S71" s="181">
        <f t="shared" si="6"/>
        <v>0</v>
      </c>
      <c r="T71" s="179">
        <f t="shared" si="4"/>
        <v>0</v>
      </c>
    </row>
    <row r="72" spans="1:20" x14ac:dyDescent="0.35">
      <c r="A72" s="358" t="s">
        <v>70</v>
      </c>
      <c r="B72" s="103" t="s">
        <v>130</v>
      </c>
      <c r="C72" s="105"/>
      <c r="D72" s="105"/>
      <c r="E72" s="105"/>
      <c r="F72" s="105"/>
      <c r="G72" s="105"/>
      <c r="H72" s="105"/>
      <c r="I72" s="105"/>
      <c r="J72" s="105"/>
      <c r="K72" s="105"/>
      <c r="L72" s="105"/>
      <c r="M72" s="105"/>
      <c r="N72" s="106"/>
      <c r="O72" s="104">
        <f t="shared" si="5"/>
        <v>1</v>
      </c>
      <c r="P72" s="118">
        <f>$P$12/100*0.008</f>
        <v>31.5306064</v>
      </c>
      <c r="Q72" s="178">
        <v>250000</v>
      </c>
      <c r="R72" s="183">
        <f>IF(O72&gt;P72,SUM(Q72*SUM(O72-P72)),0)</f>
        <v>0</v>
      </c>
      <c r="S72" s="180">
        <f t="shared" si="6"/>
        <v>0</v>
      </c>
      <c r="T72" s="178">
        <f t="shared" si="4"/>
        <v>0</v>
      </c>
    </row>
    <row r="73" spans="1:20" x14ac:dyDescent="0.35">
      <c r="A73" s="87" t="s">
        <v>70</v>
      </c>
      <c r="B73" s="102" t="s">
        <v>137</v>
      </c>
      <c r="C73" s="95"/>
      <c r="D73" s="95"/>
      <c r="E73" s="95"/>
      <c r="F73" s="95"/>
      <c r="G73" s="95"/>
      <c r="H73" s="95"/>
      <c r="I73" s="95"/>
      <c r="J73" s="95"/>
      <c r="K73" s="95"/>
      <c r="L73" s="95"/>
      <c r="M73" s="95"/>
      <c r="N73" s="96"/>
      <c r="O73" s="99">
        <f t="shared" si="5"/>
        <v>0</v>
      </c>
      <c r="P73" s="116">
        <f>$P$12/100*0.008</f>
        <v>31.5306064</v>
      </c>
      <c r="Q73" s="141">
        <v>250000</v>
      </c>
      <c r="R73" s="183">
        <f>IF(O73&gt;P73,SUM(Q73*SUM(O73-P73)),0)</f>
        <v>0</v>
      </c>
      <c r="S73" s="154">
        <f t="shared" si="6"/>
        <v>0</v>
      </c>
      <c r="T73" s="141">
        <f t="shared" si="4"/>
        <v>0</v>
      </c>
    </row>
    <row r="74" spans="1:20" x14ac:dyDescent="0.35">
      <c r="A74" s="358" t="s">
        <v>70</v>
      </c>
      <c r="B74" s="102" t="s">
        <v>138</v>
      </c>
      <c r="C74" s="95"/>
      <c r="D74" s="95"/>
      <c r="E74" s="95"/>
      <c r="F74" s="95"/>
      <c r="G74" s="95"/>
      <c r="H74" s="95"/>
      <c r="I74" s="95"/>
      <c r="J74" s="95"/>
      <c r="K74" s="95"/>
      <c r="L74" s="95"/>
      <c r="M74" s="95"/>
      <c r="N74" s="96"/>
      <c r="O74" s="99">
        <f t="shared" si="5"/>
        <v>0</v>
      </c>
      <c r="P74" s="116">
        <f>$P$10/1000*0.0012</f>
        <v>3.7947772559999966</v>
      </c>
      <c r="Q74" s="141">
        <v>250000</v>
      </c>
      <c r="R74" s="183">
        <f>IF(O74&gt;P74,SUM(Q74*SUM(O74-P74)),0)</f>
        <v>0</v>
      </c>
      <c r="S74" s="154">
        <f t="shared" si="6"/>
        <v>0</v>
      </c>
      <c r="T74" s="141">
        <f t="shared" si="4"/>
        <v>0</v>
      </c>
    </row>
    <row r="75" spans="1:20" ht="16" thickBot="1" x14ac:dyDescent="0.4">
      <c r="A75" s="357" t="s">
        <v>70</v>
      </c>
      <c r="B75" s="112" t="s">
        <v>139</v>
      </c>
      <c r="C75" s="107"/>
      <c r="D75" s="107"/>
      <c r="E75" s="107"/>
      <c r="F75" s="107"/>
      <c r="G75" s="107"/>
      <c r="H75" s="107"/>
      <c r="I75" s="107"/>
      <c r="J75" s="107"/>
      <c r="K75" s="107"/>
      <c r="L75" s="107"/>
      <c r="M75" s="107"/>
      <c r="N75" s="108"/>
      <c r="O75" s="113">
        <f t="shared" si="5"/>
        <v>0</v>
      </c>
      <c r="P75" s="119">
        <f>$P$10/1000*0.015</f>
        <v>47.434715699999963</v>
      </c>
      <c r="Q75" s="174">
        <v>250000</v>
      </c>
      <c r="R75" s="185">
        <f>IF(O75&gt;P75,SUM(Q75*SUM(O75-P75)),0)</f>
        <v>0</v>
      </c>
      <c r="S75" s="182">
        <f t="shared" si="6"/>
        <v>0</v>
      </c>
      <c r="T75" s="174">
        <f t="shared" si="4"/>
        <v>0</v>
      </c>
    </row>
    <row r="76" spans="1:20" ht="16" thickTop="1" x14ac:dyDescent="0.35"/>
    <row r="152" spans="1:1" x14ac:dyDescent="0.35">
      <c r="A152" s="1" t="s">
        <v>67</v>
      </c>
    </row>
    <row r="154" spans="1:1" x14ac:dyDescent="0.35">
      <c r="A154" s="1" t="s">
        <v>24</v>
      </c>
    </row>
    <row r="156" spans="1:1" x14ac:dyDescent="0.35">
      <c r="A156" s="1" t="s">
        <v>25</v>
      </c>
    </row>
  </sheetData>
  <mergeCells count="4">
    <mergeCell ref="C6:Q6"/>
    <mergeCell ref="H2:K2"/>
    <mergeCell ref="G4:L4"/>
    <mergeCell ref="C14:N14"/>
  </mergeCells>
  <conditionalFormatting sqref="R16:R75">
    <cfRule type="expression" dxfId="5" priority="3">
      <formula>"$R&gt;$S"</formula>
    </cfRule>
  </conditionalFormatting>
  <pageMargins left="0.75" right="0.75" top="1" bottom="1" header="0.5" footer="0.5"/>
  <pageSetup paperSize="9" orientation="portrait"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autoPageBreaks="0"/>
  </sheetPr>
  <dimension ref="A2:CY157"/>
  <sheetViews>
    <sheetView zoomScale="55" zoomScaleNormal="55" workbookViewId="0">
      <pane xSplit="1" ySplit="16" topLeftCell="B17" activePane="bottomRight" state="frozen"/>
      <selection activeCell="E11" sqref="E11"/>
      <selection pane="topRight" activeCell="E11" sqref="E11"/>
      <selection pane="bottomLeft" activeCell="E11" sqref="E11"/>
      <selection pane="bottomRight" activeCell="E11" sqref="E11"/>
    </sheetView>
  </sheetViews>
  <sheetFormatPr defaultColWidth="8.921875" defaultRowHeight="15.5" x14ac:dyDescent="0.35"/>
  <cols>
    <col min="1" max="1" width="10.61328125" style="1" customWidth="1"/>
    <col min="2" max="2" width="38.53515625" style="1" bestFit="1" customWidth="1"/>
    <col min="3" max="3" width="11.3828125" style="1" customWidth="1"/>
    <col min="4" max="4" width="11.07421875" style="1" customWidth="1"/>
    <col min="5" max="15" width="11.3828125" style="1" customWidth="1"/>
    <col min="16" max="16" width="14.921875" style="1" customWidth="1"/>
    <col min="17" max="17" width="11.3828125" style="1" customWidth="1"/>
    <col min="18" max="18" width="2.15234375" style="1" customWidth="1"/>
    <col min="19" max="19" width="12.3828125" style="1" customWidth="1"/>
    <col min="20" max="20" width="12.3828125" style="1" bestFit="1" customWidth="1"/>
    <col min="21" max="21" width="13.3828125" style="1" bestFit="1" customWidth="1"/>
    <col min="22" max="22" width="15.3828125" style="1" customWidth="1"/>
    <col min="23" max="16384" width="8.921875" style="1"/>
  </cols>
  <sheetData>
    <row r="2" spans="1:103" ht="26.5" x14ac:dyDescent="0.4">
      <c r="F2" s="262"/>
      <c r="G2" s="262"/>
      <c r="H2" s="798" t="s">
        <v>74</v>
      </c>
      <c r="I2" s="798"/>
      <c r="J2" s="798"/>
      <c r="K2" s="798"/>
      <c r="L2" s="262"/>
      <c r="M2" s="262"/>
    </row>
    <row r="3" spans="1:103" ht="26.5" x14ac:dyDescent="0.35">
      <c r="F3" s="798" t="s">
        <v>78</v>
      </c>
      <c r="G3" s="798"/>
      <c r="H3" s="798"/>
      <c r="I3" s="798"/>
      <c r="J3" s="798"/>
      <c r="K3" s="798"/>
      <c r="L3" s="798"/>
      <c r="M3" s="798"/>
    </row>
    <row r="4" spans="1:103" ht="26.5" x14ac:dyDescent="0.4">
      <c r="F4" s="262"/>
      <c r="G4" s="798" t="s">
        <v>174</v>
      </c>
      <c r="H4" s="798"/>
      <c r="I4" s="798"/>
      <c r="J4" s="798"/>
      <c r="K4" s="798"/>
      <c r="L4" s="798"/>
      <c r="M4" s="262"/>
    </row>
    <row r="5" spans="1:103" ht="5.4" customHeight="1" x14ac:dyDescent="0.35"/>
    <row r="6" spans="1:103" ht="2.15" customHeight="1" thickBot="1" x14ac:dyDescent="0.4"/>
    <row r="7" spans="1:103" ht="17.25" customHeight="1" thickBot="1" x14ac:dyDescent="0.4">
      <c r="C7" s="793" t="s">
        <v>21</v>
      </c>
      <c r="D7" s="794"/>
      <c r="E7" s="794"/>
      <c r="F7" s="794"/>
      <c r="G7" s="794"/>
      <c r="H7" s="794"/>
      <c r="I7" s="794"/>
      <c r="J7" s="794"/>
      <c r="K7" s="794"/>
      <c r="L7" s="794"/>
      <c r="M7" s="794"/>
      <c r="N7" s="794"/>
      <c r="O7" s="794"/>
      <c r="P7" s="794"/>
      <c r="Q7" s="795"/>
    </row>
    <row r="8" spans="1:103" ht="44.15" customHeight="1" thickBot="1" x14ac:dyDescent="0.4">
      <c r="C8" s="127" t="s">
        <v>10</v>
      </c>
      <c r="D8" s="128" t="s">
        <v>12</v>
      </c>
      <c r="E8" s="128" t="s">
        <v>13</v>
      </c>
      <c r="F8" s="128" t="s">
        <v>14</v>
      </c>
      <c r="G8" s="129" t="s">
        <v>15</v>
      </c>
      <c r="H8" s="128" t="s">
        <v>16</v>
      </c>
      <c r="I8" s="128" t="s">
        <v>17</v>
      </c>
      <c r="J8" s="128" t="s">
        <v>18</v>
      </c>
      <c r="K8" s="128" t="s">
        <v>19</v>
      </c>
      <c r="L8" s="128" t="s">
        <v>20</v>
      </c>
      <c r="M8" s="128" t="s">
        <v>28</v>
      </c>
      <c r="N8" s="128" t="s">
        <v>29</v>
      </c>
      <c r="O8" s="128" t="s">
        <v>71</v>
      </c>
      <c r="P8" s="128" t="s">
        <v>72</v>
      </c>
      <c r="Q8" s="130" t="s">
        <v>73</v>
      </c>
    </row>
    <row r="9" spans="1:103" ht="32.4" customHeight="1" thickTop="1" thickBot="1" x14ac:dyDescent="0.4">
      <c r="C9" s="209" t="s">
        <v>173</v>
      </c>
      <c r="D9" s="210" t="str">
        <f>'EFH AND REV DEPS'!D9</f>
        <v>01/01/2018 - 31/12/2018</v>
      </c>
      <c r="E9" s="210" t="str">
        <f>'EFH AND REV DEPS'!E9</f>
        <v>01/01/2019 - 31/12/2019</v>
      </c>
      <c r="F9" s="210" t="str">
        <f>'EFH AND REV DEPS'!F9</f>
        <v>01/01/2020 - 31/12/2020</v>
      </c>
      <c r="G9" s="210" t="str">
        <f>'EFH AND REV DEPS'!G9</f>
        <v>01/01/2021 - 31/12/2021</v>
      </c>
      <c r="H9" s="210" t="str">
        <f>'EFH AND REV DEPS'!H9</f>
        <v>01/01/2022 - 31/12/2022</v>
      </c>
      <c r="I9" s="210" t="str">
        <f>'EFH AND REV DEPS'!I9</f>
        <v>01/01/2023 - 31/12/2023</v>
      </c>
      <c r="J9" s="210" t="str">
        <f>'EFH AND REV DEPS'!J9</f>
        <v>01/01/2024 - 31/12/2024</v>
      </c>
      <c r="K9" s="210" t="str">
        <f>'EFH AND REV DEPS'!K9</f>
        <v>01/01/2025 - 31/12/2025</v>
      </c>
      <c r="L9" s="210" t="str">
        <f>'EFH AND REV DEPS'!L9</f>
        <v>01/01/2026 - 31/12/2026</v>
      </c>
      <c r="M9" s="210" t="str">
        <f>'EFH AND REV DEPS'!M9</f>
        <v>01/01/2027 - 31/12/2027</v>
      </c>
      <c r="N9" s="210" t="str">
        <f>'EFH AND REV DEPS'!N9</f>
        <v>01/01/2028 - 31/12/2028</v>
      </c>
      <c r="O9" s="210" t="str">
        <f>'EFH AND REV DEPS'!O9</f>
        <v>01/01/2029 - 31/12/2029</v>
      </c>
      <c r="P9" s="210" t="str">
        <f>'EFH AND REV DEPS'!P9</f>
        <v>01/01/2030 - 31/12/2030</v>
      </c>
      <c r="Q9" s="211" t="str">
        <f>'EFH AND REV DEPS'!Q9</f>
        <v>01/01/2031 - 31/12/2031</v>
      </c>
      <c r="S9" s="155" t="s">
        <v>162</v>
      </c>
      <c r="T9" s="156" t="s">
        <v>160</v>
      </c>
      <c r="U9" s="151" t="s">
        <v>134</v>
      </c>
      <c r="V9" s="152" t="s">
        <v>133</v>
      </c>
    </row>
    <row r="10" spans="1:103" ht="16.5" thickTop="1" thickBot="1" x14ac:dyDescent="0.4">
      <c r="B10" s="157" t="s">
        <v>11</v>
      </c>
      <c r="C10" s="159">
        <f>'EFH AND REV DEPS'!C11</f>
        <v>89357.499999999927</v>
      </c>
      <c r="D10" s="126">
        <f>'EFH AND REV DEPS'!D11</f>
        <v>237299.80000000022</v>
      </c>
      <c r="E10" s="134">
        <f>'EFH AND REV DEPS'!E11</f>
        <v>370691.75999999989</v>
      </c>
      <c r="F10" s="134">
        <f>'EFH AND REV DEPS'!F11</f>
        <v>136928.83999999994</v>
      </c>
      <c r="G10" s="134">
        <f>'EFH AND REV DEPS'!G11</f>
        <v>188422.0400000003</v>
      </c>
      <c r="H10" s="134">
        <f>'EFH AND REV DEPS'!H11</f>
        <v>450698.15999999782</v>
      </c>
      <c r="I10" s="134">
        <f>'EFH AND REV DEPS'!I11</f>
        <v>566748.21000000148</v>
      </c>
      <c r="J10" s="134">
        <f>'EFH AND REV DEPS'!J11</f>
        <v>579715.70999999845</v>
      </c>
      <c r="K10" s="134">
        <f>'EFH AND REV DEPS'!K11</f>
        <v>542452.3599999994</v>
      </c>
      <c r="L10" s="134">
        <f>'EFH AND REV DEPS'!L11</f>
        <v>0</v>
      </c>
      <c r="M10" s="134">
        <f>'EFH AND REV DEPS'!M11</f>
        <v>0</v>
      </c>
      <c r="N10" s="134">
        <f>'EFH AND REV DEPS'!N11</f>
        <v>0</v>
      </c>
      <c r="O10" s="134">
        <f>'EFH AND REV DEPS'!O11</f>
        <v>0</v>
      </c>
      <c r="P10" s="134">
        <f>'EFH AND REV DEPS'!P11</f>
        <v>0</v>
      </c>
      <c r="Q10" s="160">
        <f>'EFH AND REV DEPS'!Q11</f>
        <v>0</v>
      </c>
      <c r="S10" s="825">
        <v>0.04</v>
      </c>
      <c r="T10" s="827">
        <f>((0.6*P76)+(0.02*P73)+(0.4*P74)+(0.2*P75))/Q13*100</f>
        <v>5.0744345976168729E-5</v>
      </c>
      <c r="U10" s="153">
        <v>50000</v>
      </c>
      <c r="V10" s="820" t="str">
        <f>IF(S12&gt;T12,"",SUM(T12-S12)*(((P73*U10)+(P74*U11)+(P75*U12)+(P76*U13))/SUM(P73:P76)))</f>
        <v/>
      </c>
    </row>
    <row r="11" spans="1:103" ht="16.5" thickTop="1" thickBot="1" x14ac:dyDescent="0.4">
      <c r="B11" s="157" t="s">
        <v>136</v>
      </c>
      <c r="C11" s="161">
        <f>'EFH AND REV DEPS'!C12</f>
        <v>89357.499999999927</v>
      </c>
      <c r="D11" s="121">
        <f>'EFH AND REV DEPS'!D12</f>
        <v>326657.30000000016</v>
      </c>
      <c r="E11" s="121">
        <f>'EFH AND REV DEPS'!E12</f>
        <v>697349.06</v>
      </c>
      <c r="F11" s="121">
        <f>'EFH AND REV DEPS'!F12</f>
        <v>834277.9</v>
      </c>
      <c r="G11" s="121">
        <f>'EFH AND REV DEPS'!G12</f>
        <v>1022699.9400000003</v>
      </c>
      <c r="H11" s="121">
        <f>'EFH AND REV DEPS'!H12</f>
        <v>1473398.0999999982</v>
      </c>
      <c r="I11" s="121">
        <f>'EFH AND REV DEPS'!I12</f>
        <v>2040146.3099999996</v>
      </c>
      <c r="J11" s="121">
        <f>'EFH AND REV DEPS'!J12</f>
        <v>2619862.0199999982</v>
      </c>
      <c r="K11" s="121">
        <f>'EFH AND REV DEPS'!K12</f>
        <v>3162314.3799999976</v>
      </c>
      <c r="L11" s="121">
        <f>'EFH AND REV DEPS'!L12</f>
        <v>3162314.3799999976</v>
      </c>
      <c r="M11" s="121">
        <f>'EFH AND REV DEPS'!M12</f>
        <v>3162314.3799999976</v>
      </c>
      <c r="N11" s="121">
        <f>'EFH AND REV DEPS'!N12</f>
        <v>3162314.3799999976</v>
      </c>
      <c r="O11" s="121">
        <f>'EFH AND REV DEPS'!O12</f>
        <v>3162314.3799999976</v>
      </c>
      <c r="P11" s="121">
        <f>'EFH AND REV DEPS'!P12</f>
        <v>3162314.3799999976</v>
      </c>
      <c r="Q11" s="206">
        <f>'EFH AND REV DEPS'!Q12</f>
        <v>3162314.3799999976</v>
      </c>
      <c r="S11" s="826"/>
      <c r="T11" s="828"/>
      <c r="U11" s="154">
        <v>250000</v>
      </c>
      <c r="V11" s="821"/>
    </row>
    <row r="12" spans="1:103" s="86" customFormat="1" ht="16.5" thickTop="1" thickBot="1" x14ac:dyDescent="0.4">
      <c r="A12" s="1"/>
      <c r="B12" s="158" t="s">
        <v>9</v>
      </c>
      <c r="C12" s="162">
        <f>'EFH AND REV DEPS'!C13</f>
        <v>14710</v>
      </c>
      <c r="D12" s="110">
        <f>'EFH AND REV DEPS'!D13</f>
        <v>36005.080000000024</v>
      </c>
      <c r="E12" s="137">
        <f>'EFH AND REV DEPS'!E13</f>
        <v>50131.079999999958</v>
      </c>
      <c r="F12" s="137">
        <f>'EFH AND REV DEPS'!F13</f>
        <v>19023.840000000004</v>
      </c>
      <c r="G12" s="137">
        <f>'EFH AND REV DEPS'!G13</f>
        <v>31733.320000000007</v>
      </c>
      <c r="H12" s="137">
        <f>'EFH AND REV DEPS'!H13</f>
        <v>52036</v>
      </c>
      <c r="I12" s="137">
        <f>'EFH AND REV DEPS'!I13</f>
        <v>64594.820000000007</v>
      </c>
      <c r="J12" s="137">
        <f>'EFH AND REV DEPS'!J13</f>
        <v>64578.439999999988</v>
      </c>
      <c r="K12" s="137">
        <f>'EFH AND REV DEPS'!K13</f>
        <v>61320</v>
      </c>
      <c r="L12" s="137">
        <f>'EFH AND REV DEPS'!L13</f>
        <v>0</v>
      </c>
      <c r="M12" s="137">
        <f>'EFH AND REV DEPS'!M13</f>
        <v>0</v>
      </c>
      <c r="N12" s="137">
        <f>'EFH AND REV DEPS'!N13</f>
        <v>0</v>
      </c>
      <c r="O12" s="137">
        <f>'EFH AND REV DEPS'!O13</f>
        <v>0</v>
      </c>
      <c r="P12" s="137">
        <f>'EFH AND REV DEPS'!P13</f>
        <v>0</v>
      </c>
      <c r="Q12" s="160">
        <f>'EFH AND REV DEPS'!Q13</f>
        <v>0</v>
      </c>
      <c r="R12" s="1"/>
      <c r="S12" s="823">
        <f>S10*Q13/100</f>
        <v>157.653032</v>
      </c>
      <c r="T12" s="829">
        <f>T10*Q13/100</f>
        <v>0.2</v>
      </c>
      <c r="U12" s="141">
        <v>250000</v>
      </c>
      <c r="V12" s="82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row>
    <row r="13" spans="1:103" s="86" customFormat="1" ht="16.5" thickTop="1" thickBot="1" x14ac:dyDescent="0.4">
      <c r="A13" s="1"/>
      <c r="B13" s="158" t="s">
        <v>135</v>
      </c>
      <c r="C13" s="208">
        <f>'EFH AND REV DEPS'!C14</f>
        <v>14710</v>
      </c>
      <c r="D13" s="123">
        <f>'EFH AND REV DEPS'!D14</f>
        <v>50715.080000000024</v>
      </c>
      <c r="E13" s="123">
        <f>'EFH AND REV DEPS'!E14</f>
        <v>100846.15999999997</v>
      </c>
      <c r="F13" s="123">
        <f>'EFH AND REV DEPS'!F14</f>
        <v>119869.99999999997</v>
      </c>
      <c r="G13" s="123">
        <f>'EFH AND REV DEPS'!G14</f>
        <v>151603.31999999998</v>
      </c>
      <c r="H13" s="123">
        <f>'EFH AND REV DEPS'!H14</f>
        <v>203639.31999999998</v>
      </c>
      <c r="I13" s="123">
        <f>'EFH AND REV DEPS'!I14</f>
        <v>268234.14</v>
      </c>
      <c r="J13" s="123">
        <f>'EFH AND REV DEPS'!J14</f>
        <v>332812.58</v>
      </c>
      <c r="K13" s="123">
        <f>'EFH AND REV DEPS'!K14</f>
        <v>394132.58</v>
      </c>
      <c r="L13" s="123">
        <f>'EFH AND REV DEPS'!L14</f>
        <v>394132.58</v>
      </c>
      <c r="M13" s="123">
        <f>'EFH AND REV DEPS'!M14</f>
        <v>394132.58</v>
      </c>
      <c r="N13" s="123">
        <f>'EFH AND REV DEPS'!N14</f>
        <v>394132.58</v>
      </c>
      <c r="O13" s="123">
        <f>'EFH AND REV DEPS'!O14</f>
        <v>394132.58</v>
      </c>
      <c r="P13" s="123">
        <f>'EFH AND REV DEPS'!P14</f>
        <v>394132.58</v>
      </c>
      <c r="Q13" s="206">
        <f>'EFH AND REV DEPS'!Q14</f>
        <v>394132.58</v>
      </c>
      <c r="R13" s="1"/>
      <c r="S13" s="824"/>
      <c r="T13" s="830"/>
      <c r="U13" s="115">
        <v>250000</v>
      </c>
      <c r="V13" s="822"/>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row>
    <row r="14" spans="1:103" ht="16.5" thickTop="1" thickBot="1" x14ac:dyDescent="0.4">
      <c r="C14" s="207"/>
      <c r="L14" s="2"/>
      <c r="M14" s="2"/>
    </row>
    <row r="15" spans="1:103" ht="15.75" customHeight="1" thickBot="1" x14ac:dyDescent="0.4">
      <c r="C15" s="817" t="s">
        <v>66</v>
      </c>
      <c r="D15" s="818"/>
      <c r="E15" s="818"/>
      <c r="F15" s="818"/>
      <c r="G15" s="818"/>
      <c r="H15" s="818"/>
      <c r="I15" s="818"/>
      <c r="J15" s="818"/>
      <c r="K15" s="818"/>
      <c r="L15" s="818"/>
      <c r="M15" s="818"/>
      <c r="N15" s="819"/>
    </row>
    <row r="16" spans="1:103" s="2" customFormat="1" ht="31.5" thickBot="1" x14ac:dyDescent="0.4">
      <c r="A16" s="168" t="s">
        <v>166</v>
      </c>
      <c r="B16" s="168" t="s">
        <v>42</v>
      </c>
      <c r="C16" s="169" t="s">
        <v>43</v>
      </c>
      <c r="D16" s="170" t="s">
        <v>44</v>
      </c>
      <c r="E16" s="170" t="s">
        <v>45</v>
      </c>
      <c r="F16" s="170" t="s">
        <v>46</v>
      </c>
      <c r="G16" s="170" t="s">
        <v>47</v>
      </c>
      <c r="H16" s="170" t="s">
        <v>48</v>
      </c>
      <c r="I16" s="170" t="s">
        <v>49</v>
      </c>
      <c r="J16" s="170" t="s">
        <v>50</v>
      </c>
      <c r="K16" s="170" t="s">
        <v>51</v>
      </c>
      <c r="L16" s="170" t="s">
        <v>52</v>
      </c>
      <c r="M16" s="170" t="s">
        <v>53</v>
      </c>
      <c r="N16" s="171" t="s">
        <v>54</v>
      </c>
      <c r="O16" s="172" t="s">
        <v>132</v>
      </c>
      <c r="P16" s="173" t="s">
        <v>161</v>
      </c>
    </row>
    <row r="17" spans="1:16" s="2" customFormat="1" ht="16" thickTop="1" x14ac:dyDescent="0.35">
      <c r="A17" s="353" t="s">
        <v>41</v>
      </c>
      <c r="B17" s="103" t="s">
        <v>156</v>
      </c>
      <c r="C17" s="105"/>
      <c r="D17" s="105"/>
      <c r="E17" s="105"/>
      <c r="F17" s="105"/>
      <c r="G17" s="105"/>
      <c r="H17" s="105"/>
      <c r="I17" s="105"/>
      <c r="J17" s="105"/>
      <c r="K17" s="166"/>
      <c r="L17" s="105"/>
      <c r="M17" s="105"/>
      <c r="N17" s="106"/>
      <c r="O17" s="104">
        <f>SUM(C17:N17)</f>
        <v>0</v>
      </c>
      <c r="P17" s="167">
        <f>O17</f>
        <v>0</v>
      </c>
    </row>
    <row r="18" spans="1:16" s="2" customFormat="1" x14ac:dyDescent="0.35">
      <c r="A18" s="348" t="s">
        <v>41</v>
      </c>
      <c r="B18" s="102" t="s">
        <v>157</v>
      </c>
      <c r="C18" s="95"/>
      <c r="D18" s="95"/>
      <c r="E18" s="95"/>
      <c r="F18" s="95"/>
      <c r="G18" s="95"/>
      <c r="H18" s="95"/>
      <c r="I18" s="95"/>
      <c r="J18" s="95"/>
      <c r="K18" s="95"/>
      <c r="L18" s="95"/>
      <c r="M18" s="95"/>
      <c r="N18" s="96"/>
      <c r="O18" s="99">
        <f>SUM(C18:N18)</f>
        <v>0</v>
      </c>
      <c r="P18" s="142">
        <f>O18</f>
        <v>0</v>
      </c>
    </row>
    <row r="19" spans="1:16" s="2" customFormat="1" x14ac:dyDescent="0.35">
      <c r="A19" s="351" t="s">
        <v>41</v>
      </c>
      <c r="B19" s="102" t="s">
        <v>158</v>
      </c>
      <c r="C19" s="95"/>
      <c r="D19" s="95"/>
      <c r="E19" s="95"/>
      <c r="F19" s="95"/>
      <c r="G19" s="95"/>
      <c r="H19" s="95"/>
      <c r="I19" s="95"/>
      <c r="J19" s="95"/>
      <c r="K19" s="95"/>
      <c r="L19" s="95"/>
      <c r="M19" s="95"/>
      <c r="N19" s="96"/>
      <c r="O19" s="99">
        <f>SUM(C19:N19)</f>
        <v>0</v>
      </c>
      <c r="P19" s="142">
        <f>O19</f>
        <v>0</v>
      </c>
    </row>
    <row r="20" spans="1:16" s="2" customFormat="1" ht="16" thickBot="1" x14ac:dyDescent="0.4">
      <c r="A20" s="352" t="s">
        <v>41</v>
      </c>
      <c r="B20" s="111" t="s">
        <v>159</v>
      </c>
      <c r="C20" s="97"/>
      <c r="D20" s="97"/>
      <c r="E20" s="97"/>
      <c r="F20" s="97"/>
      <c r="G20" s="97"/>
      <c r="H20" s="97"/>
      <c r="I20" s="97"/>
      <c r="J20" s="97"/>
      <c r="K20" s="97"/>
      <c r="L20" s="97"/>
      <c r="M20" s="97"/>
      <c r="N20" s="98"/>
      <c r="O20" s="100">
        <f>SUM(C20:N20)</f>
        <v>0</v>
      </c>
      <c r="P20" s="143">
        <f>O20</f>
        <v>0</v>
      </c>
    </row>
    <row r="21" spans="1:16" s="2" customFormat="1" x14ac:dyDescent="0.35">
      <c r="A21" s="354" t="s">
        <v>55</v>
      </c>
      <c r="B21" s="103" t="s">
        <v>156</v>
      </c>
      <c r="C21" s="105"/>
      <c r="D21" s="105"/>
      <c r="E21" s="139">
        <v>1</v>
      </c>
      <c r="F21" s="105"/>
      <c r="G21" s="105"/>
      <c r="H21" s="105"/>
      <c r="I21" s="105"/>
      <c r="J21" s="105"/>
      <c r="K21" s="139">
        <v>1</v>
      </c>
      <c r="L21" s="105"/>
      <c r="M21" s="105"/>
      <c r="N21" s="106"/>
      <c r="O21" s="104">
        <f>SUM(C21:N21)</f>
        <v>2</v>
      </c>
      <c r="P21" s="144">
        <f>O21+P17</f>
        <v>2</v>
      </c>
    </row>
    <row r="22" spans="1:16" s="2" customFormat="1" x14ac:dyDescent="0.35">
      <c r="A22" s="348" t="s">
        <v>55</v>
      </c>
      <c r="B22" s="102" t="s">
        <v>157</v>
      </c>
      <c r="C22" s="95"/>
      <c r="D22" s="95"/>
      <c r="E22" s="95"/>
      <c r="F22" s="95"/>
      <c r="G22" s="95"/>
      <c r="H22" s="95"/>
      <c r="I22" s="95"/>
      <c r="J22" s="95"/>
      <c r="K22" s="95"/>
      <c r="L22" s="95"/>
      <c r="M22" s="95"/>
      <c r="N22" s="96"/>
      <c r="O22" s="99">
        <f t="shared" ref="O22:O76" si="0">SUM(C22:N22)</f>
        <v>0</v>
      </c>
      <c r="P22" s="142">
        <f t="shared" ref="P22:P76" si="1">O22+P18</f>
        <v>0</v>
      </c>
    </row>
    <row r="23" spans="1:16" s="2" customFormat="1" x14ac:dyDescent="0.35">
      <c r="A23" s="351" t="s">
        <v>55</v>
      </c>
      <c r="B23" s="102" t="s">
        <v>158</v>
      </c>
      <c r="C23" s="95"/>
      <c r="D23" s="95"/>
      <c r="E23" s="95"/>
      <c r="F23" s="95"/>
      <c r="G23" s="95"/>
      <c r="H23" s="95"/>
      <c r="I23" s="95"/>
      <c r="J23" s="95"/>
      <c r="K23" s="95"/>
      <c r="L23" s="95"/>
      <c r="M23" s="95"/>
      <c r="N23" s="96"/>
      <c r="O23" s="99">
        <f t="shared" si="0"/>
        <v>0</v>
      </c>
      <c r="P23" s="142">
        <f t="shared" si="1"/>
        <v>0</v>
      </c>
    </row>
    <row r="24" spans="1:16" s="2" customFormat="1" ht="16" thickBot="1" x14ac:dyDescent="0.4">
      <c r="A24" s="352" t="s">
        <v>55</v>
      </c>
      <c r="B24" s="111" t="s">
        <v>159</v>
      </c>
      <c r="C24" s="97"/>
      <c r="D24" s="97"/>
      <c r="E24" s="97"/>
      <c r="F24" s="97"/>
      <c r="G24" s="97"/>
      <c r="H24" s="97"/>
      <c r="I24" s="97"/>
      <c r="J24" s="97"/>
      <c r="K24" s="97"/>
      <c r="L24" s="97"/>
      <c r="M24" s="97"/>
      <c r="N24" s="98"/>
      <c r="O24" s="100">
        <f t="shared" si="0"/>
        <v>0</v>
      </c>
      <c r="P24" s="143">
        <f t="shared" si="1"/>
        <v>0</v>
      </c>
    </row>
    <row r="25" spans="1:16" s="2" customFormat="1" x14ac:dyDescent="0.35">
      <c r="A25" s="354" t="s">
        <v>56</v>
      </c>
      <c r="B25" s="103" t="s">
        <v>156</v>
      </c>
      <c r="C25" s="139">
        <v>1</v>
      </c>
      <c r="D25" s="105"/>
      <c r="E25" s="105"/>
      <c r="F25" s="105"/>
      <c r="G25" s="105"/>
      <c r="H25" s="105"/>
      <c r="I25" s="139">
        <v>1</v>
      </c>
      <c r="J25" s="139">
        <v>1</v>
      </c>
      <c r="K25" s="105"/>
      <c r="L25" s="139">
        <v>3</v>
      </c>
      <c r="M25" s="139">
        <v>1</v>
      </c>
      <c r="N25" s="140">
        <v>1</v>
      </c>
      <c r="O25" s="104">
        <f t="shared" si="0"/>
        <v>8</v>
      </c>
      <c r="P25" s="104">
        <f>O25+P21</f>
        <v>10</v>
      </c>
    </row>
    <row r="26" spans="1:16" s="2" customFormat="1" x14ac:dyDescent="0.35">
      <c r="A26" s="347" t="s">
        <v>56</v>
      </c>
      <c r="B26" s="102" t="s">
        <v>157</v>
      </c>
      <c r="C26" s="95"/>
      <c r="D26" s="95"/>
      <c r="E26" s="95"/>
      <c r="F26" s="95"/>
      <c r="G26" s="95"/>
      <c r="H26" s="95"/>
      <c r="I26" s="95"/>
      <c r="J26" s="95"/>
      <c r="K26" s="95"/>
      <c r="L26" s="95"/>
      <c r="M26" s="95"/>
      <c r="N26" s="96"/>
      <c r="O26" s="99">
        <f t="shared" si="0"/>
        <v>0</v>
      </c>
      <c r="P26" s="99">
        <f t="shared" si="1"/>
        <v>0</v>
      </c>
    </row>
    <row r="27" spans="1:16" s="2" customFormat="1" x14ac:dyDescent="0.35">
      <c r="A27" s="355" t="s">
        <v>56</v>
      </c>
      <c r="B27" s="102" t="s">
        <v>158</v>
      </c>
      <c r="C27" s="95"/>
      <c r="D27" s="95"/>
      <c r="E27" s="95"/>
      <c r="F27" s="95"/>
      <c r="G27" s="95"/>
      <c r="H27" s="95"/>
      <c r="I27" s="95"/>
      <c r="J27" s="95"/>
      <c r="K27" s="95"/>
      <c r="L27" s="95"/>
      <c r="M27" s="95"/>
      <c r="N27" s="96"/>
      <c r="O27" s="99">
        <f t="shared" si="0"/>
        <v>0</v>
      </c>
      <c r="P27" s="99">
        <f t="shared" si="1"/>
        <v>0</v>
      </c>
    </row>
    <row r="28" spans="1:16" s="2" customFormat="1" ht="16" thickBot="1" x14ac:dyDescent="0.4">
      <c r="A28" s="356" t="s">
        <v>56</v>
      </c>
      <c r="B28" s="111" t="s">
        <v>159</v>
      </c>
      <c r="C28" s="97"/>
      <c r="D28" s="97"/>
      <c r="E28" s="97"/>
      <c r="F28" s="97"/>
      <c r="G28" s="97"/>
      <c r="H28" s="97"/>
      <c r="I28" s="97"/>
      <c r="J28" s="97"/>
      <c r="K28" s="97"/>
      <c r="L28" s="97"/>
      <c r="M28" s="97"/>
      <c r="N28" s="98"/>
      <c r="O28" s="100">
        <f t="shared" si="0"/>
        <v>0</v>
      </c>
      <c r="P28" s="100">
        <f t="shared" si="1"/>
        <v>0</v>
      </c>
    </row>
    <row r="29" spans="1:16" x14ac:dyDescent="0.35">
      <c r="A29" s="354" t="s">
        <v>57</v>
      </c>
      <c r="B29" s="103" t="s">
        <v>156</v>
      </c>
      <c r="C29" s="105"/>
      <c r="D29" s="105"/>
      <c r="E29" s="105"/>
      <c r="F29" s="105"/>
      <c r="G29" s="105"/>
      <c r="H29" s="105"/>
      <c r="I29" s="105"/>
      <c r="J29" s="105"/>
      <c r="K29" s="105"/>
      <c r="L29" s="105"/>
      <c r="M29" s="105"/>
      <c r="N29" s="106"/>
      <c r="O29" s="104">
        <f t="shared" si="0"/>
        <v>0</v>
      </c>
      <c r="P29" s="104">
        <f>O29+P25</f>
        <v>10</v>
      </c>
    </row>
    <row r="30" spans="1:16" x14ac:dyDescent="0.35">
      <c r="A30" s="347" t="s">
        <v>57</v>
      </c>
      <c r="B30" s="102" t="s">
        <v>157</v>
      </c>
      <c r="C30" s="95"/>
      <c r="D30" s="95"/>
      <c r="E30" s="95"/>
      <c r="F30" s="95"/>
      <c r="G30" s="105"/>
      <c r="H30" s="105"/>
      <c r="I30" s="105"/>
      <c r="J30" s="95"/>
      <c r="K30" s="95"/>
      <c r="L30" s="95"/>
      <c r="M30" s="95"/>
      <c r="N30" s="96"/>
      <c r="O30" s="99">
        <f t="shared" si="0"/>
        <v>0</v>
      </c>
      <c r="P30" s="99">
        <f t="shared" si="1"/>
        <v>0</v>
      </c>
    </row>
    <row r="31" spans="1:16" x14ac:dyDescent="0.35">
      <c r="A31" s="355" t="s">
        <v>57</v>
      </c>
      <c r="B31" s="102" t="s">
        <v>158</v>
      </c>
      <c r="C31" s="95"/>
      <c r="D31" s="95"/>
      <c r="E31" s="95"/>
      <c r="F31" s="95"/>
      <c r="G31" s="105"/>
      <c r="H31" s="105"/>
      <c r="I31" s="105"/>
      <c r="J31" s="95"/>
      <c r="K31" s="95"/>
      <c r="L31" s="95"/>
      <c r="M31" s="95"/>
      <c r="N31" s="96"/>
      <c r="O31" s="99">
        <f t="shared" si="0"/>
        <v>0</v>
      </c>
      <c r="P31" s="99">
        <f t="shared" si="1"/>
        <v>0</v>
      </c>
    </row>
    <row r="32" spans="1:16" ht="16" thickBot="1" x14ac:dyDescent="0.4">
      <c r="A32" s="356" t="s">
        <v>57</v>
      </c>
      <c r="B32" s="111" t="s">
        <v>159</v>
      </c>
      <c r="C32" s="97"/>
      <c r="D32" s="97"/>
      <c r="E32" s="97"/>
      <c r="F32" s="97"/>
      <c r="G32" s="97"/>
      <c r="H32" s="97"/>
      <c r="I32" s="97"/>
      <c r="J32" s="97"/>
      <c r="K32" s="97"/>
      <c r="L32" s="97"/>
      <c r="M32" s="97"/>
      <c r="N32" s="98"/>
      <c r="O32" s="100">
        <f t="shared" si="0"/>
        <v>0</v>
      </c>
      <c r="P32" s="100">
        <f t="shared" si="1"/>
        <v>0</v>
      </c>
    </row>
    <row r="33" spans="1:16" x14ac:dyDescent="0.35">
      <c r="A33" s="354" t="s">
        <v>58</v>
      </c>
      <c r="B33" s="103" t="s">
        <v>156</v>
      </c>
      <c r="C33" s="105"/>
      <c r="D33" s="105"/>
      <c r="E33" s="105"/>
      <c r="F33" s="105"/>
      <c r="G33" s="105"/>
      <c r="H33" s="105"/>
      <c r="I33" s="105"/>
      <c r="J33" s="105"/>
      <c r="K33" s="105"/>
      <c r="L33" s="105"/>
      <c r="M33" s="105"/>
      <c r="N33" s="106"/>
      <c r="O33" s="104">
        <f t="shared" si="0"/>
        <v>0</v>
      </c>
      <c r="P33" s="104">
        <f>O33+P29</f>
        <v>10</v>
      </c>
    </row>
    <row r="34" spans="1:16" x14ac:dyDescent="0.35">
      <c r="A34" s="347" t="s">
        <v>58</v>
      </c>
      <c r="B34" s="102" t="s">
        <v>157</v>
      </c>
      <c r="C34" s="95"/>
      <c r="D34" s="95"/>
      <c r="E34" s="95"/>
      <c r="F34" s="95"/>
      <c r="G34" s="95"/>
      <c r="H34" s="95"/>
      <c r="I34" s="95"/>
      <c r="J34" s="95"/>
      <c r="K34" s="95"/>
      <c r="L34" s="95"/>
      <c r="M34" s="95"/>
      <c r="N34" s="96"/>
      <c r="O34" s="99">
        <f t="shared" si="0"/>
        <v>0</v>
      </c>
      <c r="P34" s="99">
        <f t="shared" si="1"/>
        <v>0</v>
      </c>
    </row>
    <row r="35" spans="1:16" x14ac:dyDescent="0.35">
      <c r="A35" s="355" t="s">
        <v>58</v>
      </c>
      <c r="B35" s="102" t="s">
        <v>158</v>
      </c>
      <c r="C35" s="95"/>
      <c r="D35" s="95"/>
      <c r="E35" s="95"/>
      <c r="F35" s="95"/>
      <c r="G35" s="95"/>
      <c r="H35" s="95"/>
      <c r="I35" s="95"/>
      <c r="J35" s="95"/>
      <c r="K35" s="95"/>
      <c r="L35" s="95"/>
      <c r="M35" s="95"/>
      <c r="N35" s="96"/>
      <c r="O35" s="99">
        <f t="shared" si="0"/>
        <v>0</v>
      </c>
      <c r="P35" s="99">
        <f t="shared" si="1"/>
        <v>0</v>
      </c>
    </row>
    <row r="36" spans="1:16" ht="16" thickBot="1" x14ac:dyDescent="0.4">
      <c r="A36" s="356" t="s">
        <v>58</v>
      </c>
      <c r="B36" s="111" t="s">
        <v>159</v>
      </c>
      <c r="C36" s="97"/>
      <c r="D36" s="97"/>
      <c r="E36" s="97"/>
      <c r="F36" s="97"/>
      <c r="G36" s="97"/>
      <c r="H36" s="97"/>
      <c r="I36" s="97"/>
      <c r="J36" s="97"/>
      <c r="K36" s="97"/>
      <c r="L36" s="97"/>
      <c r="M36" s="97"/>
      <c r="N36" s="98"/>
      <c r="O36" s="100">
        <f t="shared" si="0"/>
        <v>0</v>
      </c>
      <c r="P36" s="100">
        <f t="shared" si="1"/>
        <v>0</v>
      </c>
    </row>
    <row r="37" spans="1:16" x14ac:dyDescent="0.35">
      <c r="A37" s="354" t="s">
        <v>59</v>
      </c>
      <c r="B37" s="103" t="s">
        <v>156</v>
      </c>
      <c r="C37" s="105"/>
      <c r="D37" s="105"/>
      <c r="E37" s="105"/>
      <c r="F37" s="105"/>
      <c r="G37" s="105"/>
      <c r="H37" s="105"/>
      <c r="I37" s="105"/>
      <c r="J37" s="105"/>
      <c r="K37" s="105"/>
      <c r="L37" s="105"/>
      <c r="M37" s="105"/>
      <c r="N37" s="106"/>
      <c r="O37" s="104">
        <f t="shared" si="0"/>
        <v>0</v>
      </c>
      <c r="P37" s="104">
        <f>O37+P33</f>
        <v>10</v>
      </c>
    </row>
    <row r="38" spans="1:16" x14ac:dyDescent="0.35">
      <c r="A38" s="347" t="s">
        <v>59</v>
      </c>
      <c r="B38" s="102" t="s">
        <v>157</v>
      </c>
      <c r="C38" s="95"/>
      <c r="D38" s="95"/>
      <c r="E38" s="95"/>
      <c r="F38" s="95"/>
      <c r="G38" s="95"/>
      <c r="H38" s="95"/>
      <c r="I38" s="95"/>
      <c r="J38" s="95"/>
      <c r="K38" s="95"/>
      <c r="L38" s="95"/>
      <c r="M38" s="95"/>
      <c r="N38" s="96"/>
      <c r="O38" s="99">
        <f t="shared" si="0"/>
        <v>0</v>
      </c>
      <c r="P38" s="99">
        <f t="shared" si="1"/>
        <v>0</v>
      </c>
    </row>
    <row r="39" spans="1:16" x14ac:dyDescent="0.35">
      <c r="A39" s="355" t="s">
        <v>59</v>
      </c>
      <c r="B39" s="102" t="s">
        <v>158</v>
      </c>
      <c r="C39" s="95"/>
      <c r="D39" s="95"/>
      <c r="E39" s="95"/>
      <c r="F39" s="95"/>
      <c r="G39" s="95"/>
      <c r="H39" s="95"/>
      <c r="I39" s="95"/>
      <c r="J39" s="95"/>
      <c r="K39" s="95"/>
      <c r="L39" s="95"/>
      <c r="M39" s="95"/>
      <c r="N39" s="96"/>
      <c r="O39" s="99">
        <f t="shared" si="0"/>
        <v>0</v>
      </c>
      <c r="P39" s="99">
        <f t="shared" si="1"/>
        <v>0</v>
      </c>
    </row>
    <row r="40" spans="1:16" ht="16" thickBot="1" x14ac:dyDescent="0.4">
      <c r="A40" s="356" t="s">
        <v>59</v>
      </c>
      <c r="B40" s="111" t="s">
        <v>159</v>
      </c>
      <c r="C40" s="97"/>
      <c r="D40" s="97"/>
      <c r="E40" s="97"/>
      <c r="F40" s="97"/>
      <c r="G40" s="97"/>
      <c r="H40" s="97"/>
      <c r="I40" s="97"/>
      <c r="J40" s="97"/>
      <c r="K40" s="97"/>
      <c r="L40" s="97"/>
      <c r="M40" s="97"/>
      <c r="N40" s="98"/>
      <c r="O40" s="100">
        <f t="shared" si="0"/>
        <v>0</v>
      </c>
      <c r="P40" s="100">
        <f t="shared" si="1"/>
        <v>0</v>
      </c>
    </row>
    <row r="41" spans="1:16" x14ac:dyDescent="0.35">
      <c r="A41" s="354" t="s">
        <v>60</v>
      </c>
      <c r="B41" s="103" t="s">
        <v>156</v>
      </c>
      <c r="C41" s="105"/>
      <c r="D41" s="105"/>
      <c r="E41" s="105"/>
      <c r="F41" s="105"/>
      <c r="G41" s="105"/>
      <c r="H41" s="105"/>
      <c r="I41" s="105"/>
      <c r="J41" s="105"/>
      <c r="K41" s="105"/>
      <c r="L41" s="105"/>
      <c r="M41" s="105"/>
      <c r="N41" s="106"/>
      <c r="O41" s="104">
        <f t="shared" si="0"/>
        <v>0</v>
      </c>
      <c r="P41" s="104">
        <f>O41+P37</f>
        <v>10</v>
      </c>
    </row>
    <row r="42" spans="1:16" x14ac:dyDescent="0.35">
      <c r="A42" s="347" t="s">
        <v>60</v>
      </c>
      <c r="B42" s="102" t="s">
        <v>157</v>
      </c>
      <c r="C42" s="95"/>
      <c r="D42" s="95"/>
      <c r="E42" s="95"/>
      <c r="F42" s="95"/>
      <c r="G42" s="95"/>
      <c r="H42" s="95"/>
      <c r="I42" s="95"/>
      <c r="J42" s="95"/>
      <c r="K42" s="95"/>
      <c r="L42" s="95"/>
      <c r="M42" s="95"/>
      <c r="N42" s="96"/>
      <c r="O42" s="99">
        <f t="shared" si="0"/>
        <v>0</v>
      </c>
      <c r="P42" s="99">
        <f t="shared" si="1"/>
        <v>0</v>
      </c>
    </row>
    <row r="43" spans="1:16" x14ac:dyDescent="0.35">
      <c r="A43" s="355" t="s">
        <v>60</v>
      </c>
      <c r="B43" s="102" t="s">
        <v>158</v>
      </c>
      <c r="C43" s="95"/>
      <c r="D43" s="95"/>
      <c r="E43" s="95"/>
      <c r="F43" s="95"/>
      <c r="G43" s="95"/>
      <c r="H43" s="95"/>
      <c r="I43" s="95"/>
      <c r="J43" s="95"/>
      <c r="K43" s="95"/>
      <c r="L43" s="95"/>
      <c r="M43" s="95"/>
      <c r="N43" s="96"/>
      <c r="O43" s="99">
        <f t="shared" si="0"/>
        <v>0</v>
      </c>
      <c r="P43" s="99">
        <f t="shared" si="1"/>
        <v>0</v>
      </c>
    </row>
    <row r="44" spans="1:16" ht="16" thickBot="1" x14ac:dyDescent="0.4">
      <c r="A44" s="356" t="s">
        <v>60</v>
      </c>
      <c r="B44" s="111" t="s">
        <v>159</v>
      </c>
      <c r="C44" s="97"/>
      <c r="D44" s="97"/>
      <c r="E44" s="97"/>
      <c r="F44" s="97"/>
      <c r="G44" s="97"/>
      <c r="H44" s="97"/>
      <c r="I44" s="97"/>
      <c r="J44" s="97"/>
      <c r="K44" s="97"/>
      <c r="L44" s="97"/>
      <c r="M44" s="97"/>
      <c r="N44" s="98"/>
      <c r="O44" s="100">
        <f t="shared" si="0"/>
        <v>0</v>
      </c>
      <c r="P44" s="100">
        <f t="shared" si="1"/>
        <v>0</v>
      </c>
    </row>
    <row r="45" spans="1:16" x14ac:dyDescent="0.35">
      <c r="A45" s="354" t="s">
        <v>61</v>
      </c>
      <c r="B45" s="103" t="s">
        <v>156</v>
      </c>
      <c r="C45" s="105"/>
      <c r="D45" s="105"/>
      <c r="E45" s="105"/>
      <c r="F45" s="105"/>
      <c r="G45" s="105"/>
      <c r="H45" s="105"/>
      <c r="I45" s="105"/>
      <c r="J45" s="105"/>
      <c r="K45" s="105"/>
      <c r="L45" s="105"/>
      <c r="M45" s="105"/>
      <c r="N45" s="106"/>
      <c r="O45" s="104">
        <f t="shared" si="0"/>
        <v>0</v>
      </c>
      <c r="P45" s="104">
        <f>O45+P41</f>
        <v>10</v>
      </c>
    </row>
    <row r="46" spans="1:16" x14ac:dyDescent="0.35">
      <c r="A46" s="347" t="s">
        <v>61</v>
      </c>
      <c r="B46" s="102" t="s">
        <v>157</v>
      </c>
      <c r="C46" s="95"/>
      <c r="D46" s="95"/>
      <c r="E46" s="95"/>
      <c r="F46" s="95"/>
      <c r="G46" s="95"/>
      <c r="H46" s="95"/>
      <c r="I46" s="95"/>
      <c r="J46" s="95"/>
      <c r="K46" s="95"/>
      <c r="L46" s="95"/>
      <c r="M46" s="95"/>
      <c r="N46" s="96"/>
      <c r="O46" s="99">
        <f t="shared" si="0"/>
        <v>0</v>
      </c>
      <c r="P46" s="99">
        <f t="shared" si="1"/>
        <v>0</v>
      </c>
    </row>
    <row r="47" spans="1:16" x14ac:dyDescent="0.35">
      <c r="A47" s="355" t="s">
        <v>61</v>
      </c>
      <c r="B47" s="102" t="s">
        <v>158</v>
      </c>
      <c r="C47" s="95"/>
      <c r="D47" s="95"/>
      <c r="E47" s="95"/>
      <c r="F47" s="95"/>
      <c r="G47" s="95"/>
      <c r="H47" s="95"/>
      <c r="I47" s="95"/>
      <c r="J47" s="95"/>
      <c r="K47" s="95"/>
      <c r="L47" s="95"/>
      <c r="M47" s="95"/>
      <c r="N47" s="96"/>
      <c r="O47" s="99">
        <f t="shared" si="0"/>
        <v>0</v>
      </c>
      <c r="P47" s="99">
        <f t="shared" si="1"/>
        <v>0</v>
      </c>
    </row>
    <row r="48" spans="1:16" ht="16" thickBot="1" x14ac:dyDescent="0.4">
      <c r="A48" s="356" t="s">
        <v>61</v>
      </c>
      <c r="B48" s="111" t="s">
        <v>159</v>
      </c>
      <c r="C48" s="97"/>
      <c r="D48" s="97"/>
      <c r="E48" s="97"/>
      <c r="F48" s="97"/>
      <c r="G48" s="97"/>
      <c r="H48" s="97"/>
      <c r="I48" s="97"/>
      <c r="J48" s="97"/>
      <c r="K48" s="97"/>
      <c r="L48" s="97"/>
      <c r="M48" s="97"/>
      <c r="N48" s="98"/>
      <c r="O48" s="100">
        <f t="shared" si="0"/>
        <v>0</v>
      </c>
      <c r="P48" s="100">
        <f t="shared" si="1"/>
        <v>0</v>
      </c>
    </row>
    <row r="49" spans="1:16" x14ac:dyDescent="0.35">
      <c r="A49" s="354" t="s">
        <v>62</v>
      </c>
      <c r="B49" s="103" t="s">
        <v>156</v>
      </c>
      <c r="C49" s="105"/>
      <c r="D49" s="105"/>
      <c r="E49" s="105"/>
      <c r="F49" s="105"/>
      <c r="G49" s="105"/>
      <c r="H49" s="105"/>
      <c r="I49" s="105"/>
      <c r="J49" s="105"/>
      <c r="K49" s="105"/>
      <c r="L49" s="105"/>
      <c r="M49" s="105"/>
      <c r="N49" s="106"/>
      <c r="O49" s="104">
        <f t="shared" si="0"/>
        <v>0</v>
      </c>
      <c r="P49" s="104">
        <f>O49+P45</f>
        <v>10</v>
      </c>
    </row>
    <row r="50" spans="1:16" x14ac:dyDescent="0.35">
      <c r="A50" s="347" t="s">
        <v>62</v>
      </c>
      <c r="B50" s="102" t="s">
        <v>157</v>
      </c>
      <c r="C50" s="95"/>
      <c r="D50" s="95"/>
      <c r="E50" s="95"/>
      <c r="F50" s="95"/>
      <c r="G50" s="95"/>
      <c r="H50" s="95"/>
      <c r="I50" s="95"/>
      <c r="J50" s="95"/>
      <c r="K50" s="95"/>
      <c r="L50" s="95"/>
      <c r="M50" s="95"/>
      <c r="N50" s="96"/>
      <c r="O50" s="99">
        <f t="shared" si="0"/>
        <v>0</v>
      </c>
      <c r="P50" s="99">
        <f t="shared" si="1"/>
        <v>0</v>
      </c>
    </row>
    <row r="51" spans="1:16" x14ac:dyDescent="0.35">
      <c r="A51" s="355" t="s">
        <v>62</v>
      </c>
      <c r="B51" s="102" t="s">
        <v>158</v>
      </c>
      <c r="C51" s="95"/>
      <c r="D51" s="95"/>
      <c r="E51" s="95"/>
      <c r="F51" s="95"/>
      <c r="G51" s="95"/>
      <c r="H51" s="95"/>
      <c r="I51" s="95"/>
      <c r="J51" s="95"/>
      <c r="K51" s="95"/>
      <c r="L51" s="95"/>
      <c r="M51" s="95"/>
      <c r="N51" s="96"/>
      <c r="O51" s="99">
        <f t="shared" si="0"/>
        <v>0</v>
      </c>
      <c r="P51" s="99">
        <f t="shared" si="1"/>
        <v>0</v>
      </c>
    </row>
    <row r="52" spans="1:16" ht="16" thickBot="1" x14ac:dyDescent="0.4">
      <c r="A52" s="356" t="s">
        <v>62</v>
      </c>
      <c r="B52" s="111" t="s">
        <v>159</v>
      </c>
      <c r="C52" s="97"/>
      <c r="D52" s="97"/>
      <c r="E52" s="97"/>
      <c r="F52" s="97"/>
      <c r="G52" s="97"/>
      <c r="H52" s="97"/>
      <c r="I52" s="97"/>
      <c r="J52" s="97"/>
      <c r="K52" s="97"/>
      <c r="L52" s="97"/>
      <c r="M52" s="97"/>
      <c r="N52" s="98"/>
      <c r="O52" s="100">
        <f t="shared" si="0"/>
        <v>0</v>
      </c>
      <c r="P52" s="100">
        <f t="shared" si="1"/>
        <v>0</v>
      </c>
    </row>
    <row r="53" spans="1:16" x14ac:dyDescent="0.35">
      <c r="A53" s="354" t="s">
        <v>63</v>
      </c>
      <c r="B53" s="103" t="s">
        <v>156</v>
      </c>
      <c r="C53" s="105"/>
      <c r="D53" s="105"/>
      <c r="E53" s="105"/>
      <c r="F53" s="105"/>
      <c r="G53" s="105"/>
      <c r="H53" s="105"/>
      <c r="I53" s="105"/>
      <c r="J53" s="105"/>
      <c r="K53" s="105"/>
      <c r="L53" s="105"/>
      <c r="M53" s="105"/>
      <c r="N53" s="106"/>
      <c r="O53" s="104">
        <f t="shared" si="0"/>
        <v>0</v>
      </c>
      <c r="P53" s="104">
        <f>O53+P49</f>
        <v>10</v>
      </c>
    </row>
    <row r="54" spans="1:16" x14ac:dyDescent="0.35">
      <c r="A54" s="347" t="s">
        <v>63</v>
      </c>
      <c r="B54" s="102" t="s">
        <v>157</v>
      </c>
      <c r="C54" s="95"/>
      <c r="D54" s="95"/>
      <c r="E54" s="95"/>
      <c r="F54" s="95"/>
      <c r="G54" s="95"/>
      <c r="H54" s="95"/>
      <c r="I54" s="95"/>
      <c r="J54" s="95"/>
      <c r="K54" s="95"/>
      <c r="L54" s="95"/>
      <c r="M54" s="95"/>
      <c r="N54" s="96"/>
      <c r="O54" s="99">
        <f t="shared" si="0"/>
        <v>0</v>
      </c>
      <c r="P54" s="99">
        <f t="shared" si="1"/>
        <v>0</v>
      </c>
    </row>
    <row r="55" spans="1:16" x14ac:dyDescent="0.35">
      <c r="A55" s="355" t="s">
        <v>63</v>
      </c>
      <c r="B55" s="102" t="s">
        <v>158</v>
      </c>
      <c r="C55" s="95"/>
      <c r="D55" s="95"/>
      <c r="E55" s="95"/>
      <c r="F55" s="95"/>
      <c r="G55" s="95"/>
      <c r="H55" s="95"/>
      <c r="I55" s="95"/>
      <c r="J55" s="95"/>
      <c r="K55" s="95"/>
      <c r="L55" s="95"/>
      <c r="M55" s="95"/>
      <c r="N55" s="96"/>
      <c r="O55" s="99">
        <f t="shared" si="0"/>
        <v>0</v>
      </c>
      <c r="P55" s="99">
        <f t="shared" si="1"/>
        <v>0</v>
      </c>
    </row>
    <row r="56" spans="1:16" ht="16" thickBot="1" x14ac:dyDescent="0.4">
      <c r="A56" s="356" t="s">
        <v>63</v>
      </c>
      <c r="B56" s="111" t="s">
        <v>159</v>
      </c>
      <c r="C56" s="97"/>
      <c r="D56" s="97"/>
      <c r="E56" s="97"/>
      <c r="F56" s="97"/>
      <c r="G56" s="97"/>
      <c r="H56" s="97"/>
      <c r="I56" s="97"/>
      <c r="J56" s="97"/>
      <c r="K56" s="97"/>
      <c r="L56" s="97"/>
      <c r="M56" s="97"/>
      <c r="N56" s="98"/>
      <c r="O56" s="100">
        <f t="shared" si="0"/>
        <v>0</v>
      </c>
      <c r="P56" s="100">
        <f t="shared" si="1"/>
        <v>0</v>
      </c>
    </row>
    <row r="57" spans="1:16" x14ac:dyDescent="0.35">
      <c r="A57" s="354" t="s">
        <v>64</v>
      </c>
      <c r="B57" s="103" t="s">
        <v>156</v>
      </c>
      <c r="C57" s="105"/>
      <c r="D57" s="105"/>
      <c r="E57" s="105"/>
      <c r="F57" s="105"/>
      <c r="G57" s="105"/>
      <c r="H57" s="105"/>
      <c r="I57" s="105"/>
      <c r="J57" s="105"/>
      <c r="K57" s="105"/>
      <c r="L57" s="105"/>
      <c r="M57" s="105"/>
      <c r="N57" s="106"/>
      <c r="O57" s="104">
        <f t="shared" si="0"/>
        <v>0</v>
      </c>
      <c r="P57" s="104">
        <f>O57+P53</f>
        <v>10</v>
      </c>
    </row>
    <row r="58" spans="1:16" x14ac:dyDescent="0.35">
      <c r="A58" s="347" t="s">
        <v>64</v>
      </c>
      <c r="B58" s="102" t="s">
        <v>157</v>
      </c>
      <c r="C58" s="95"/>
      <c r="D58" s="95"/>
      <c r="E58" s="95"/>
      <c r="F58" s="95"/>
      <c r="G58" s="95"/>
      <c r="H58" s="95"/>
      <c r="I58" s="95"/>
      <c r="J58" s="95"/>
      <c r="K58" s="95"/>
      <c r="L58" s="95"/>
      <c r="M58" s="95"/>
      <c r="N58" s="96"/>
      <c r="O58" s="99">
        <f t="shared" si="0"/>
        <v>0</v>
      </c>
      <c r="P58" s="99">
        <f t="shared" si="1"/>
        <v>0</v>
      </c>
    </row>
    <row r="59" spans="1:16" x14ac:dyDescent="0.35">
      <c r="A59" s="355" t="s">
        <v>64</v>
      </c>
      <c r="B59" s="102" t="s">
        <v>158</v>
      </c>
      <c r="C59" s="95"/>
      <c r="D59" s="95"/>
      <c r="E59" s="95"/>
      <c r="F59" s="95"/>
      <c r="G59" s="95"/>
      <c r="H59" s="95"/>
      <c r="I59" s="95"/>
      <c r="J59" s="95"/>
      <c r="K59" s="95"/>
      <c r="L59" s="95"/>
      <c r="M59" s="95"/>
      <c r="N59" s="96"/>
      <c r="O59" s="99">
        <f t="shared" si="0"/>
        <v>0</v>
      </c>
      <c r="P59" s="99">
        <f t="shared" si="1"/>
        <v>0</v>
      </c>
    </row>
    <row r="60" spans="1:16" ht="16" thickBot="1" x14ac:dyDescent="0.4">
      <c r="A60" s="356" t="s">
        <v>64</v>
      </c>
      <c r="B60" s="111" t="s">
        <v>159</v>
      </c>
      <c r="C60" s="97"/>
      <c r="D60" s="97"/>
      <c r="E60" s="97"/>
      <c r="F60" s="97"/>
      <c r="G60" s="97"/>
      <c r="H60" s="97"/>
      <c r="I60" s="97"/>
      <c r="J60" s="97"/>
      <c r="K60" s="97"/>
      <c r="L60" s="97"/>
      <c r="M60" s="97"/>
      <c r="N60" s="98"/>
      <c r="O60" s="100">
        <f t="shared" si="0"/>
        <v>0</v>
      </c>
      <c r="P60" s="100">
        <f t="shared" si="1"/>
        <v>0</v>
      </c>
    </row>
    <row r="61" spans="1:16" x14ac:dyDescent="0.35">
      <c r="A61" s="354" t="s">
        <v>65</v>
      </c>
      <c r="B61" s="103" t="s">
        <v>156</v>
      </c>
      <c r="C61" s="105"/>
      <c r="D61" s="105"/>
      <c r="E61" s="105"/>
      <c r="F61" s="105"/>
      <c r="G61" s="105"/>
      <c r="H61" s="105"/>
      <c r="I61" s="105"/>
      <c r="J61" s="105"/>
      <c r="K61" s="105"/>
      <c r="L61" s="105"/>
      <c r="M61" s="105"/>
      <c r="N61" s="106"/>
      <c r="O61" s="104">
        <f t="shared" si="0"/>
        <v>0</v>
      </c>
      <c r="P61" s="104">
        <f>O61+P57</f>
        <v>10</v>
      </c>
    </row>
    <row r="62" spans="1:16" x14ac:dyDescent="0.35">
      <c r="A62" s="347" t="s">
        <v>65</v>
      </c>
      <c r="B62" s="102" t="s">
        <v>157</v>
      </c>
      <c r="C62" s="95"/>
      <c r="D62" s="95"/>
      <c r="E62" s="95"/>
      <c r="F62" s="95"/>
      <c r="G62" s="95"/>
      <c r="H62" s="95"/>
      <c r="I62" s="95"/>
      <c r="J62" s="95"/>
      <c r="K62" s="95"/>
      <c r="L62" s="95"/>
      <c r="M62" s="95"/>
      <c r="N62" s="96"/>
      <c r="O62" s="99">
        <f t="shared" si="0"/>
        <v>0</v>
      </c>
      <c r="P62" s="99">
        <f t="shared" si="1"/>
        <v>0</v>
      </c>
    </row>
    <row r="63" spans="1:16" x14ac:dyDescent="0.35">
      <c r="A63" s="355" t="s">
        <v>65</v>
      </c>
      <c r="B63" s="102" t="s">
        <v>158</v>
      </c>
      <c r="C63" s="95"/>
      <c r="D63" s="95"/>
      <c r="E63" s="95"/>
      <c r="F63" s="95"/>
      <c r="G63" s="95"/>
      <c r="H63" s="95"/>
      <c r="I63" s="95"/>
      <c r="J63" s="95"/>
      <c r="K63" s="95"/>
      <c r="L63" s="95"/>
      <c r="M63" s="95"/>
      <c r="N63" s="96"/>
      <c r="O63" s="99">
        <f t="shared" si="0"/>
        <v>0</v>
      </c>
      <c r="P63" s="99">
        <f t="shared" si="1"/>
        <v>0</v>
      </c>
    </row>
    <row r="64" spans="1:16" ht="16" thickBot="1" x14ac:dyDescent="0.4">
      <c r="A64" s="356" t="s">
        <v>65</v>
      </c>
      <c r="B64" s="111" t="s">
        <v>159</v>
      </c>
      <c r="C64" s="97"/>
      <c r="D64" s="97"/>
      <c r="E64" s="97"/>
      <c r="F64" s="97"/>
      <c r="G64" s="97"/>
      <c r="H64" s="97"/>
      <c r="I64" s="97"/>
      <c r="J64" s="97"/>
      <c r="K64" s="97"/>
      <c r="L64" s="97"/>
      <c r="M64" s="97"/>
      <c r="N64" s="98"/>
      <c r="O64" s="100">
        <f t="shared" si="0"/>
        <v>0</v>
      </c>
      <c r="P64" s="100">
        <f t="shared" si="1"/>
        <v>0</v>
      </c>
    </row>
    <row r="65" spans="1:17" x14ac:dyDescent="0.35">
      <c r="A65" s="354" t="s">
        <v>68</v>
      </c>
      <c r="B65" s="103" t="s">
        <v>156</v>
      </c>
      <c r="C65" s="105"/>
      <c r="D65" s="105"/>
      <c r="E65" s="105"/>
      <c r="F65" s="105"/>
      <c r="G65" s="105"/>
      <c r="H65" s="105"/>
      <c r="I65" s="105"/>
      <c r="J65" s="105"/>
      <c r="K65" s="105"/>
      <c r="L65" s="105"/>
      <c r="M65" s="105"/>
      <c r="N65" s="106"/>
      <c r="O65" s="104">
        <f t="shared" si="0"/>
        <v>0</v>
      </c>
      <c r="P65" s="104">
        <f>O65+P61</f>
        <v>10</v>
      </c>
    </row>
    <row r="66" spans="1:17" x14ac:dyDescent="0.35">
      <c r="A66" s="347" t="s">
        <v>68</v>
      </c>
      <c r="B66" s="102" t="s">
        <v>157</v>
      </c>
      <c r="C66" s="95"/>
      <c r="D66" s="95"/>
      <c r="E66" s="95"/>
      <c r="F66" s="95"/>
      <c r="G66" s="95"/>
      <c r="H66" s="95"/>
      <c r="I66" s="95"/>
      <c r="J66" s="95"/>
      <c r="K66" s="95"/>
      <c r="L66" s="95"/>
      <c r="M66" s="95"/>
      <c r="N66" s="96"/>
      <c r="O66" s="99">
        <f t="shared" si="0"/>
        <v>0</v>
      </c>
      <c r="P66" s="99">
        <f t="shared" si="1"/>
        <v>0</v>
      </c>
    </row>
    <row r="67" spans="1:17" x14ac:dyDescent="0.35">
      <c r="A67" s="355" t="s">
        <v>68</v>
      </c>
      <c r="B67" s="102" t="s">
        <v>158</v>
      </c>
      <c r="C67" s="95"/>
      <c r="D67" s="95"/>
      <c r="E67" s="95"/>
      <c r="F67" s="95"/>
      <c r="G67" s="95"/>
      <c r="H67" s="95"/>
      <c r="I67" s="95"/>
      <c r="J67" s="95"/>
      <c r="K67" s="95"/>
      <c r="L67" s="95"/>
      <c r="M67" s="95"/>
      <c r="N67" s="96"/>
      <c r="O67" s="99">
        <f t="shared" si="0"/>
        <v>0</v>
      </c>
      <c r="P67" s="99">
        <f t="shared" si="1"/>
        <v>0</v>
      </c>
    </row>
    <row r="68" spans="1:17" ht="16" thickBot="1" x14ac:dyDescent="0.4">
      <c r="A68" s="356" t="s">
        <v>68</v>
      </c>
      <c r="B68" s="111" t="s">
        <v>159</v>
      </c>
      <c r="C68" s="97"/>
      <c r="D68" s="97"/>
      <c r="E68" s="97"/>
      <c r="F68" s="97"/>
      <c r="G68" s="97"/>
      <c r="H68" s="97"/>
      <c r="I68" s="97"/>
      <c r="J68" s="97"/>
      <c r="K68" s="97"/>
      <c r="L68" s="97"/>
      <c r="M68" s="97"/>
      <c r="N68" s="98"/>
      <c r="O68" s="100">
        <f t="shared" si="0"/>
        <v>0</v>
      </c>
      <c r="P68" s="100">
        <f t="shared" si="1"/>
        <v>0</v>
      </c>
    </row>
    <row r="69" spans="1:17" x14ac:dyDescent="0.35">
      <c r="A69" s="354" t="s">
        <v>69</v>
      </c>
      <c r="B69" s="103" t="s">
        <v>156</v>
      </c>
      <c r="C69" s="105"/>
      <c r="D69" s="105"/>
      <c r="E69" s="105"/>
      <c r="F69" s="105"/>
      <c r="G69" s="105"/>
      <c r="H69" s="105"/>
      <c r="I69" s="105"/>
      <c r="J69" s="105"/>
      <c r="K69" s="105"/>
      <c r="L69" s="105"/>
      <c r="M69" s="105"/>
      <c r="N69" s="106"/>
      <c r="O69" s="104">
        <f t="shared" si="0"/>
        <v>0</v>
      </c>
      <c r="P69" s="104">
        <f>O69+P65</f>
        <v>10</v>
      </c>
    </row>
    <row r="70" spans="1:17" x14ac:dyDescent="0.35">
      <c r="A70" s="347" t="s">
        <v>69</v>
      </c>
      <c r="B70" s="102" t="s">
        <v>157</v>
      </c>
      <c r="C70" s="95"/>
      <c r="D70" s="95"/>
      <c r="E70" s="95"/>
      <c r="F70" s="95"/>
      <c r="G70" s="95"/>
      <c r="H70" s="95"/>
      <c r="I70" s="95"/>
      <c r="J70" s="95"/>
      <c r="K70" s="95"/>
      <c r="L70" s="95"/>
      <c r="M70" s="95"/>
      <c r="N70" s="96"/>
      <c r="O70" s="99">
        <f t="shared" si="0"/>
        <v>0</v>
      </c>
      <c r="P70" s="99">
        <f t="shared" si="1"/>
        <v>0</v>
      </c>
    </row>
    <row r="71" spans="1:17" x14ac:dyDescent="0.35">
      <c r="A71" s="355" t="s">
        <v>69</v>
      </c>
      <c r="B71" s="102" t="s">
        <v>158</v>
      </c>
      <c r="C71" s="95"/>
      <c r="D71" s="95"/>
      <c r="E71" s="95"/>
      <c r="F71" s="95"/>
      <c r="G71" s="95"/>
      <c r="H71" s="95"/>
      <c r="I71" s="95"/>
      <c r="J71" s="95"/>
      <c r="K71" s="95"/>
      <c r="L71" s="95"/>
      <c r="M71" s="95"/>
      <c r="N71" s="96"/>
      <c r="O71" s="99">
        <f t="shared" si="0"/>
        <v>0</v>
      </c>
      <c r="P71" s="99">
        <f t="shared" si="1"/>
        <v>0</v>
      </c>
    </row>
    <row r="72" spans="1:17" ht="16" thickBot="1" x14ac:dyDescent="0.4">
      <c r="A72" s="356" t="s">
        <v>69</v>
      </c>
      <c r="B72" s="111" t="s">
        <v>159</v>
      </c>
      <c r="C72" s="97"/>
      <c r="D72" s="97"/>
      <c r="E72" s="97"/>
      <c r="F72" s="97"/>
      <c r="G72" s="97"/>
      <c r="H72" s="97"/>
      <c r="I72" s="97"/>
      <c r="J72" s="97"/>
      <c r="K72" s="97"/>
      <c r="L72" s="97"/>
      <c r="M72" s="97"/>
      <c r="N72" s="98"/>
      <c r="O72" s="100">
        <f t="shared" si="0"/>
        <v>0</v>
      </c>
      <c r="P72" s="100">
        <f t="shared" si="1"/>
        <v>0</v>
      </c>
    </row>
    <row r="73" spans="1:17" x14ac:dyDescent="0.35">
      <c r="A73" s="358" t="s">
        <v>70</v>
      </c>
      <c r="B73" s="103" t="s">
        <v>156</v>
      </c>
      <c r="C73" s="105"/>
      <c r="D73" s="105"/>
      <c r="E73" s="105"/>
      <c r="F73" s="105"/>
      <c r="G73" s="105"/>
      <c r="H73" s="105"/>
      <c r="I73" s="105"/>
      <c r="J73" s="105"/>
      <c r="K73" s="105"/>
      <c r="L73" s="105"/>
      <c r="M73" s="105"/>
      <c r="N73" s="106"/>
      <c r="O73" s="104">
        <f t="shared" si="0"/>
        <v>0</v>
      </c>
      <c r="P73" s="144">
        <f>O73+P69</f>
        <v>10</v>
      </c>
      <c r="Q73" s="150"/>
    </row>
    <row r="74" spans="1:17" x14ac:dyDescent="0.35">
      <c r="A74" s="87" t="s">
        <v>70</v>
      </c>
      <c r="B74" s="102" t="s">
        <v>157</v>
      </c>
      <c r="C74" s="95"/>
      <c r="D74" s="95"/>
      <c r="E74" s="95"/>
      <c r="F74" s="95"/>
      <c r="G74" s="95"/>
      <c r="H74" s="95"/>
      <c r="I74" s="95"/>
      <c r="J74" s="95"/>
      <c r="K74" s="95"/>
      <c r="L74" s="95"/>
      <c r="M74" s="95"/>
      <c r="N74" s="96"/>
      <c r="O74" s="99">
        <f t="shared" si="0"/>
        <v>0</v>
      </c>
      <c r="P74" s="142">
        <f t="shared" si="1"/>
        <v>0</v>
      </c>
      <c r="Q74" s="150"/>
    </row>
    <row r="75" spans="1:17" x14ac:dyDescent="0.35">
      <c r="A75" s="358" t="s">
        <v>70</v>
      </c>
      <c r="B75" s="102" t="s">
        <v>158</v>
      </c>
      <c r="C75" s="95"/>
      <c r="D75" s="95"/>
      <c r="E75" s="95"/>
      <c r="F75" s="95"/>
      <c r="G75" s="95"/>
      <c r="H75" s="95"/>
      <c r="I75" s="95"/>
      <c r="J75" s="95"/>
      <c r="K75" s="95"/>
      <c r="L75" s="95"/>
      <c r="M75" s="95"/>
      <c r="N75" s="96"/>
      <c r="O75" s="99">
        <f t="shared" si="0"/>
        <v>0</v>
      </c>
      <c r="P75" s="142">
        <f t="shared" si="1"/>
        <v>0</v>
      </c>
      <c r="Q75" s="150"/>
    </row>
    <row r="76" spans="1:17" ht="16" thickBot="1" x14ac:dyDescent="0.4">
      <c r="A76" s="357" t="s">
        <v>70</v>
      </c>
      <c r="B76" s="112" t="s">
        <v>159</v>
      </c>
      <c r="C76" s="107"/>
      <c r="D76" s="107"/>
      <c r="E76" s="107"/>
      <c r="F76" s="107"/>
      <c r="G76" s="107"/>
      <c r="H76" s="107"/>
      <c r="I76" s="107"/>
      <c r="J76" s="107"/>
      <c r="K76" s="107"/>
      <c r="L76" s="107"/>
      <c r="M76" s="107"/>
      <c r="N76" s="108"/>
      <c r="O76" s="113">
        <f t="shared" si="0"/>
        <v>0</v>
      </c>
      <c r="P76" s="145">
        <f t="shared" si="1"/>
        <v>0</v>
      </c>
      <c r="Q76" s="150"/>
    </row>
    <row r="77" spans="1:17" ht="16" thickTop="1" x14ac:dyDescent="0.35"/>
    <row r="153" spans="1:1" x14ac:dyDescent="0.35">
      <c r="A153" s="1" t="s">
        <v>67</v>
      </c>
    </row>
    <row r="155" spans="1:1" x14ac:dyDescent="0.35">
      <c r="A155" s="1" t="s">
        <v>24</v>
      </c>
    </row>
    <row r="157" spans="1:1" x14ac:dyDescent="0.35">
      <c r="A157" s="1" t="s">
        <v>25</v>
      </c>
    </row>
  </sheetData>
  <mergeCells count="10">
    <mergeCell ref="C15:N15"/>
    <mergeCell ref="H2:K2"/>
    <mergeCell ref="G4:L4"/>
    <mergeCell ref="V10:V13"/>
    <mergeCell ref="C7:Q7"/>
    <mergeCell ref="S12:S13"/>
    <mergeCell ref="S10:S11"/>
    <mergeCell ref="T10:T11"/>
    <mergeCell ref="T12:T13"/>
    <mergeCell ref="F3:M3"/>
  </mergeCells>
  <pageMargins left="0.75" right="0.75" top="1" bottom="1" header="0.5" footer="0.5"/>
  <pageSetup paperSize="9" orientation="portrait"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autoPageBreaks="0"/>
  </sheetPr>
  <dimension ref="C2:U23"/>
  <sheetViews>
    <sheetView showGridLines="0" zoomScale="80" zoomScaleNormal="80" workbookViewId="0">
      <selection activeCell="E11" sqref="E11"/>
    </sheetView>
  </sheetViews>
  <sheetFormatPr defaultRowHeight="15.5" x14ac:dyDescent="0.35"/>
  <cols>
    <col min="1" max="1" width="3.53515625" customWidth="1"/>
    <col min="4" max="4" width="17.53515625" bestFit="1" customWidth="1"/>
    <col min="5" max="5" width="11.61328125" customWidth="1"/>
    <col min="6" max="6" width="12" bestFit="1" customWidth="1"/>
    <col min="13" max="13" width="13.4609375" bestFit="1" customWidth="1"/>
    <col min="14" max="14" width="10.921875" bestFit="1" customWidth="1"/>
    <col min="15" max="15" width="12.53515625" bestFit="1" customWidth="1"/>
    <col min="16" max="16" width="12.3828125" bestFit="1" customWidth="1"/>
    <col min="17" max="17" width="9.921875" customWidth="1"/>
    <col min="18" max="18" width="11.07421875" bestFit="1" customWidth="1"/>
    <col min="19" max="20" width="11.3828125" bestFit="1" customWidth="1"/>
  </cols>
  <sheetData>
    <row r="2" spans="3:21" ht="26.5" x14ac:dyDescent="0.4">
      <c r="I2" s="798" t="s">
        <v>74</v>
      </c>
      <c r="J2" s="799"/>
      <c r="K2" s="799" t="s">
        <v>8</v>
      </c>
      <c r="L2" s="799"/>
    </row>
    <row r="3" spans="3:21" ht="26.5" x14ac:dyDescent="0.4">
      <c r="I3" s="256" t="s">
        <v>78</v>
      </c>
      <c r="J3" s="256"/>
      <c r="K3" s="257"/>
      <c r="L3" s="258"/>
    </row>
    <row r="4" spans="3:21" ht="26.5" x14ac:dyDescent="0.35">
      <c r="H4" s="259" t="s">
        <v>83</v>
      </c>
      <c r="J4" s="260"/>
      <c r="K4" s="260"/>
      <c r="L4" s="260"/>
    </row>
    <row r="7" spans="3:21" ht="16" thickBot="1" x14ac:dyDescent="0.4">
      <c r="C7" s="1"/>
      <c r="D7" s="831" t="s">
        <v>66</v>
      </c>
      <c r="E7" s="831"/>
      <c r="F7" s="831"/>
      <c r="G7" s="831"/>
      <c r="H7" s="831"/>
      <c r="I7" s="831"/>
      <c r="J7" s="831"/>
      <c r="K7" s="831"/>
      <c r="L7" s="831"/>
      <c r="M7" s="831"/>
      <c r="N7" s="831"/>
      <c r="O7" s="831"/>
      <c r="P7" s="1"/>
      <c r="Q7" s="1"/>
      <c r="R7" s="1"/>
      <c r="S7" s="1"/>
      <c r="T7" s="1"/>
      <c r="U7" s="1"/>
    </row>
    <row r="8" spans="3:21" ht="63" thickTop="1" thickBot="1" x14ac:dyDescent="0.4">
      <c r="C8" s="359" t="s">
        <v>350</v>
      </c>
      <c r="D8" s="400" t="s">
        <v>43</v>
      </c>
      <c r="E8" s="170" t="s">
        <v>44</v>
      </c>
      <c r="F8" s="170" t="s">
        <v>45</v>
      </c>
      <c r="G8" s="170" t="s">
        <v>46</v>
      </c>
      <c r="H8" s="170" t="s">
        <v>47</v>
      </c>
      <c r="I8" s="170" t="s">
        <v>48</v>
      </c>
      <c r="J8" s="170" t="s">
        <v>49</v>
      </c>
      <c r="K8" s="170" t="s">
        <v>50</v>
      </c>
      <c r="L8" s="170" t="s">
        <v>51</v>
      </c>
      <c r="M8" s="170" t="s">
        <v>52</v>
      </c>
      <c r="N8" s="170" t="s">
        <v>53</v>
      </c>
      <c r="O8" s="401" t="s">
        <v>54</v>
      </c>
      <c r="P8" s="360" t="s">
        <v>132</v>
      </c>
      <c r="Q8" s="101" t="s">
        <v>134</v>
      </c>
      <c r="R8" s="101" t="s">
        <v>163</v>
      </c>
      <c r="S8" s="101" t="s">
        <v>165</v>
      </c>
      <c r="T8" s="175" t="s">
        <v>163</v>
      </c>
    </row>
    <row r="9" spans="3:21" ht="16" thickTop="1" x14ac:dyDescent="0.35">
      <c r="C9" s="398" t="s">
        <v>41</v>
      </c>
      <c r="D9" s="389"/>
      <c r="E9" s="220"/>
      <c r="F9" s="220"/>
      <c r="G9" s="220"/>
      <c r="H9" s="220"/>
      <c r="I9" s="220"/>
      <c r="J9" s="220"/>
      <c r="K9" s="220"/>
      <c r="L9" s="220"/>
      <c r="M9" s="220"/>
      <c r="N9" s="220"/>
      <c r="O9" s="390"/>
      <c r="P9" s="387">
        <f>SUM(D9:O9)</f>
        <v>0</v>
      </c>
      <c r="Q9" s="176">
        <v>250000</v>
      </c>
      <c r="R9" s="186">
        <v>0</v>
      </c>
      <c r="S9" s="187"/>
      <c r="T9" s="188"/>
    </row>
    <row r="10" spans="3:21" x14ac:dyDescent="0.35">
      <c r="C10" s="377" t="s">
        <v>55</v>
      </c>
      <c r="D10" s="391"/>
      <c r="E10" s="105"/>
      <c r="F10" s="105"/>
      <c r="G10" s="105"/>
      <c r="H10" s="105"/>
      <c r="I10" s="105"/>
      <c r="J10" s="105"/>
      <c r="K10" s="105"/>
      <c r="L10" s="105"/>
      <c r="M10" s="105"/>
      <c r="N10" s="105"/>
      <c r="O10" s="392"/>
      <c r="P10" s="388">
        <f>SUM(D10:O10)+P9</f>
        <v>0</v>
      </c>
      <c r="Q10" s="178">
        <v>250000</v>
      </c>
      <c r="R10" s="183">
        <f>P10*Q10</f>
        <v>0</v>
      </c>
      <c r="S10" s="180">
        <f>T9</f>
        <v>0</v>
      </c>
      <c r="T10" s="178">
        <f t="shared" ref="T10:T23" si="0">IF(R10-S10&gt;0,R10-S10,0)</f>
        <v>0</v>
      </c>
    </row>
    <row r="11" spans="3:21" x14ac:dyDescent="0.35">
      <c r="C11" s="377" t="s">
        <v>56</v>
      </c>
      <c r="D11" s="391"/>
      <c r="E11" s="105"/>
      <c r="F11" s="105"/>
      <c r="G11" s="105"/>
      <c r="H11" s="105"/>
      <c r="I11" s="105"/>
      <c r="J11" s="105"/>
      <c r="K11" s="105"/>
      <c r="L11" s="105"/>
      <c r="M11" s="105"/>
      <c r="N11" s="105"/>
      <c r="O11" s="392"/>
      <c r="P11" s="388">
        <f t="shared" ref="P11:P23" si="1">SUM(D11:O11)+P10</f>
        <v>0</v>
      </c>
      <c r="Q11" s="178">
        <v>250000</v>
      </c>
      <c r="R11" s="183">
        <f t="shared" ref="R11:R23" si="2">P11*Q11</f>
        <v>0</v>
      </c>
      <c r="S11" s="180">
        <f>S10+T10</f>
        <v>0</v>
      </c>
      <c r="T11" s="178">
        <f t="shared" si="0"/>
        <v>0</v>
      </c>
    </row>
    <row r="12" spans="3:21" x14ac:dyDescent="0.35">
      <c r="C12" s="377" t="s">
        <v>57</v>
      </c>
      <c r="D12" s="393"/>
      <c r="E12" s="95"/>
      <c r="F12" s="95"/>
      <c r="G12" s="95"/>
      <c r="H12" s="95"/>
      <c r="I12" s="95"/>
      <c r="J12" s="95"/>
      <c r="K12" s="95"/>
      <c r="L12" s="95"/>
      <c r="M12" s="95"/>
      <c r="N12" s="95"/>
      <c r="O12" s="394"/>
      <c r="P12" s="388">
        <f t="shared" si="1"/>
        <v>0</v>
      </c>
      <c r="Q12" s="141">
        <v>250000</v>
      </c>
      <c r="R12" s="183">
        <f t="shared" si="2"/>
        <v>0</v>
      </c>
      <c r="S12" s="180">
        <f t="shared" ref="S12:S23" si="3">S11+T11</f>
        <v>0</v>
      </c>
      <c r="T12" s="141">
        <f t="shared" si="0"/>
        <v>0</v>
      </c>
    </row>
    <row r="13" spans="3:21" x14ac:dyDescent="0.35">
      <c r="C13" s="377" t="s">
        <v>58</v>
      </c>
      <c r="D13" s="393"/>
      <c r="E13" s="95"/>
      <c r="F13" s="95"/>
      <c r="G13" s="95"/>
      <c r="H13" s="95"/>
      <c r="I13" s="95"/>
      <c r="J13" s="95"/>
      <c r="K13" s="95"/>
      <c r="L13" s="95"/>
      <c r="M13" s="95"/>
      <c r="N13" s="95"/>
      <c r="O13" s="394"/>
      <c r="P13" s="388">
        <f t="shared" si="1"/>
        <v>0</v>
      </c>
      <c r="Q13" s="141">
        <v>250000</v>
      </c>
      <c r="R13" s="183">
        <f t="shared" si="2"/>
        <v>0</v>
      </c>
      <c r="S13" s="180">
        <f t="shared" si="3"/>
        <v>0</v>
      </c>
      <c r="T13" s="141">
        <f t="shared" si="0"/>
        <v>0</v>
      </c>
    </row>
    <row r="14" spans="3:21" x14ac:dyDescent="0.35">
      <c r="C14" s="377" t="s">
        <v>59</v>
      </c>
      <c r="D14" s="393"/>
      <c r="E14" s="95"/>
      <c r="F14" s="95"/>
      <c r="G14" s="95"/>
      <c r="H14" s="95"/>
      <c r="I14" s="95"/>
      <c r="J14" s="95"/>
      <c r="K14" s="95"/>
      <c r="L14" s="95"/>
      <c r="M14" s="95"/>
      <c r="N14" s="95"/>
      <c r="O14" s="394"/>
      <c r="P14" s="388">
        <f t="shared" si="1"/>
        <v>0</v>
      </c>
      <c r="Q14" s="141">
        <v>250000</v>
      </c>
      <c r="R14" s="183">
        <f t="shared" si="2"/>
        <v>0</v>
      </c>
      <c r="S14" s="180">
        <f t="shared" si="3"/>
        <v>0</v>
      </c>
      <c r="T14" s="141">
        <f t="shared" si="0"/>
        <v>0</v>
      </c>
    </row>
    <row r="15" spans="3:21" x14ac:dyDescent="0.35">
      <c r="C15" s="377" t="s">
        <v>60</v>
      </c>
      <c r="D15" s="393"/>
      <c r="E15" s="95"/>
      <c r="F15" s="95"/>
      <c r="G15" s="95"/>
      <c r="H15" s="95"/>
      <c r="I15" s="95"/>
      <c r="J15" s="95"/>
      <c r="K15" s="95"/>
      <c r="L15" s="95"/>
      <c r="M15" s="95"/>
      <c r="N15" s="95"/>
      <c r="O15" s="394"/>
      <c r="P15" s="388">
        <f t="shared" si="1"/>
        <v>0</v>
      </c>
      <c r="Q15" s="178">
        <v>250000</v>
      </c>
      <c r="R15" s="183">
        <f t="shared" si="2"/>
        <v>0</v>
      </c>
      <c r="S15" s="180">
        <f t="shared" si="3"/>
        <v>0</v>
      </c>
      <c r="T15" s="141">
        <f>IF(R15-S15&gt;0,R15-S15,0)</f>
        <v>0</v>
      </c>
    </row>
    <row r="16" spans="3:21" x14ac:dyDescent="0.35">
      <c r="C16" s="377" t="s">
        <v>61</v>
      </c>
      <c r="D16" s="393"/>
      <c r="E16" s="95"/>
      <c r="F16" s="95"/>
      <c r="G16" s="95"/>
      <c r="H16" s="95"/>
      <c r="I16" s="95"/>
      <c r="J16" s="95"/>
      <c r="K16" s="95"/>
      <c r="L16" s="95"/>
      <c r="M16" s="95"/>
      <c r="N16" s="95"/>
      <c r="O16" s="394"/>
      <c r="P16" s="388">
        <f t="shared" si="1"/>
        <v>0</v>
      </c>
      <c r="Q16" s="141">
        <v>250000</v>
      </c>
      <c r="R16" s="183">
        <f t="shared" si="2"/>
        <v>0</v>
      </c>
      <c r="S16" s="180">
        <f t="shared" si="3"/>
        <v>0</v>
      </c>
      <c r="T16" s="141">
        <f t="shared" si="0"/>
        <v>0</v>
      </c>
    </row>
    <row r="17" spans="3:20" x14ac:dyDescent="0.35">
      <c r="C17" s="377" t="s">
        <v>62</v>
      </c>
      <c r="D17" s="393"/>
      <c r="E17" s="95"/>
      <c r="F17" s="95"/>
      <c r="G17" s="95"/>
      <c r="H17" s="95"/>
      <c r="I17" s="95"/>
      <c r="J17" s="95"/>
      <c r="K17" s="95"/>
      <c r="L17" s="95"/>
      <c r="M17" s="95"/>
      <c r="N17" s="95"/>
      <c r="O17" s="394"/>
      <c r="P17" s="388">
        <f t="shared" si="1"/>
        <v>0</v>
      </c>
      <c r="Q17" s="141">
        <v>250000</v>
      </c>
      <c r="R17" s="183">
        <f t="shared" si="2"/>
        <v>0</v>
      </c>
      <c r="S17" s="180">
        <f t="shared" si="3"/>
        <v>0</v>
      </c>
      <c r="T17" s="141">
        <f t="shared" si="0"/>
        <v>0</v>
      </c>
    </row>
    <row r="18" spans="3:20" x14ac:dyDescent="0.35">
      <c r="C18" s="377" t="s">
        <v>63</v>
      </c>
      <c r="D18" s="393"/>
      <c r="E18" s="95"/>
      <c r="F18" s="95"/>
      <c r="G18" s="95"/>
      <c r="H18" s="95"/>
      <c r="I18" s="95"/>
      <c r="J18" s="95"/>
      <c r="K18" s="95"/>
      <c r="L18" s="95"/>
      <c r="M18" s="95"/>
      <c r="N18" s="95"/>
      <c r="O18" s="394"/>
      <c r="P18" s="388">
        <f t="shared" si="1"/>
        <v>0</v>
      </c>
      <c r="Q18" s="141">
        <v>250000</v>
      </c>
      <c r="R18" s="183">
        <f t="shared" si="2"/>
        <v>0</v>
      </c>
      <c r="S18" s="180">
        <f t="shared" si="3"/>
        <v>0</v>
      </c>
      <c r="T18" s="141">
        <f t="shared" si="0"/>
        <v>0</v>
      </c>
    </row>
    <row r="19" spans="3:20" x14ac:dyDescent="0.35">
      <c r="C19" s="377" t="s">
        <v>64</v>
      </c>
      <c r="D19" s="393"/>
      <c r="E19" s="95"/>
      <c r="F19" s="95"/>
      <c r="G19" s="95"/>
      <c r="H19" s="95"/>
      <c r="I19" s="95"/>
      <c r="J19" s="95"/>
      <c r="K19" s="95"/>
      <c r="L19" s="95"/>
      <c r="M19" s="95"/>
      <c r="N19" s="95"/>
      <c r="O19" s="394"/>
      <c r="P19" s="388">
        <f t="shared" si="1"/>
        <v>0</v>
      </c>
      <c r="Q19" s="141">
        <v>250000</v>
      </c>
      <c r="R19" s="183">
        <f t="shared" si="2"/>
        <v>0</v>
      </c>
      <c r="S19" s="180">
        <f t="shared" si="3"/>
        <v>0</v>
      </c>
      <c r="T19" s="141">
        <f t="shared" si="0"/>
        <v>0</v>
      </c>
    </row>
    <row r="20" spans="3:20" x14ac:dyDescent="0.35">
      <c r="C20" s="377" t="s">
        <v>65</v>
      </c>
      <c r="D20" s="393"/>
      <c r="E20" s="95"/>
      <c r="F20" s="95"/>
      <c r="G20" s="95"/>
      <c r="H20" s="95"/>
      <c r="I20" s="95"/>
      <c r="J20" s="95"/>
      <c r="K20" s="95"/>
      <c r="L20" s="95"/>
      <c r="M20" s="95"/>
      <c r="N20" s="95"/>
      <c r="O20" s="394"/>
      <c r="P20" s="388">
        <f t="shared" si="1"/>
        <v>0</v>
      </c>
      <c r="Q20" s="141">
        <v>250000</v>
      </c>
      <c r="R20" s="183">
        <f t="shared" si="2"/>
        <v>0</v>
      </c>
      <c r="S20" s="180">
        <f t="shared" si="3"/>
        <v>0</v>
      </c>
      <c r="T20" s="141">
        <f t="shared" si="0"/>
        <v>0</v>
      </c>
    </row>
    <row r="21" spans="3:20" x14ac:dyDescent="0.35">
      <c r="C21" s="377" t="s">
        <v>68</v>
      </c>
      <c r="D21" s="393"/>
      <c r="E21" s="95"/>
      <c r="F21" s="95"/>
      <c r="G21" s="95"/>
      <c r="H21" s="95"/>
      <c r="I21" s="95"/>
      <c r="J21" s="95"/>
      <c r="K21" s="95"/>
      <c r="L21" s="95"/>
      <c r="M21" s="95"/>
      <c r="N21" s="95"/>
      <c r="O21" s="394"/>
      <c r="P21" s="388">
        <f t="shared" si="1"/>
        <v>0</v>
      </c>
      <c r="Q21" s="141">
        <v>250000</v>
      </c>
      <c r="R21" s="183">
        <f t="shared" si="2"/>
        <v>0</v>
      </c>
      <c r="S21" s="180">
        <f t="shared" si="3"/>
        <v>0</v>
      </c>
      <c r="T21" s="141">
        <f t="shared" si="0"/>
        <v>0</v>
      </c>
    </row>
    <row r="22" spans="3:20" x14ac:dyDescent="0.35">
      <c r="C22" s="377" t="s">
        <v>69</v>
      </c>
      <c r="D22" s="393"/>
      <c r="E22" s="95"/>
      <c r="F22" s="95"/>
      <c r="G22" s="95"/>
      <c r="H22" s="95"/>
      <c r="I22" s="95"/>
      <c r="J22" s="95"/>
      <c r="K22" s="95"/>
      <c r="L22" s="95"/>
      <c r="M22" s="95"/>
      <c r="N22" s="95"/>
      <c r="O22" s="394"/>
      <c r="P22" s="388">
        <f t="shared" si="1"/>
        <v>0</v>
      </c>
      <c r="Q22" s="141">
        <v>250000</v>
      </c>
      <c r="R22" s="183">
        <f t="shared" si="2"/>
        <v>0</v>
      </c>
      <c r="S22" s="180">
        <f t="shared" si="3"/>
        <v>0</v>
      </c>
      <c r="T22" s="141">
        <f t="shared" si="0"/>
        <v>0</v>
      </c>
    </row>
    <row r="23" spans="3:20" ht="16" thickBot="1" x14ac:dyDescent="0.4">
      <c r="C23" s="399" t="s">
        <v>70</v>
      </c>
      <c r="D23" s="395"/>
      <c r="E23" s="396"/>
      <c r="F23" s="396"/>
      <c r="G23" s="396"/>
      <c r="H23" s="396"/>
      <c r="I23" s="396"/>
      <c r="J23" s="396"/>
      <c r="K23" s="396"/>
      <c r="L23" s="396"/>
      <c r="M23" s="396"/>
      <c r="N23" s="396"/>
      <c r="O23" s="397"/>
      <c r="P23" s="388">
        <f t="shared" si="1"/>
        <v>0</v>
      </c>
      <c r="Q23" s="141">
        <v>250000</v>
      </c>
      <c r="R23" s="183">
        <f t="shared" si="2"/>
        <v>0</v>
      </c>
      <c r="S23" s="180">
        <f t="shared" si="3"/>
        <v>0</v>
      </c>
      <c r="T23" s="141">
        <f t="shared" si="0"/>
        <v>0</v>
      </c>
    </row>
  </sheetData>
  <mergeCells count="2">
    <mergeCell ref="I2:L2"/>
    <mergeCell ref="D7:O7"/>
  </mergeCells>
  <conditionalFormatting sqref="R9:R23">
    <cfRule type="expression" dxfId="4" priority="2">
      <formula>"$R&gt;$S"</formula>
    </cfRule>
  </conditionalFormatting>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autoPageBreaks="0"/>
  </sheetPr>
  <dimension ref="A2:XFA111"/>
  <sheetViews>
    <sheetView zoomScale="70" zoomScaleNormal="70" workbookViewId="0">
      <selection activeCell="E11" sqref="E11"/>
    </sheetView>
  </sheetViews>
  <sheetFormatPr defaultColWidth="8.921875" defaultRowHeight="15.5" x14ac:dyDescent="0.35"/>
  <cols>
    <col min="1" max="1" width="8.3828125" style="1" customWidth="1"/>
    <col min="2" max="2" width="21.15234375" style="1" customWidth="1"/>
    <col min="3" max="14" width="11.3828125" style="1" customWidth="1"/>
    <col min="15" max="15" width="12.3828125" style="1" customWidth="1"/>
    <col min="16" max="17" width="11.3828125" style="1" customWidth="1"/>
    <col min="18" max="18" width="8.921875" style="1"/>
    <col min="19" max="19" width="13.921875" style="1" bestFit="1" customWidth="1"/>
    <col min="20" max="20" width="12.921875" style="1" customWidth="1"/>
    <col min="21" max="21" width="17.53515625" style="1" customWidth="1"/>
    <col min="22" max="22" width="8.921875" style="1" customWidth="1"/>
    <col min="23" max="16384" width="8.921875" style="1"/>
  </cols>
  <sheetData>
    <row r="2" spans="1:16381" ht="26.5" x14ac:dyDescent="0.4">
      <c r="F2" s="262"/>
      <c r="G2" s="262"/>
      <c r="H2" s="798" t="s">
        <v>74</v>
      </c>
      <c r="I2" s="798"/>
      <c r="J2" s="798"/>
      <c r="K2" s="798"/>
      <c r="L2" s="262"/>
      <c r="M2" s="262"/>
    </row>
    <row r="3" spans="1:16381" ht="26.5" x14ac:dyDescent="0.35">
      <c r="F3" s="798" t="s">
        <v>78</v>
      </c>
      <c r="G3" s="798"/>
      <c r="H3" s="798"/>
      <c r="I3" s="798"/>
      <c r="J3" s="798"/>
      <c r="K3" s="798"/>
      <c r="L3" s="798"/>
      <c r="M3" s="798"/>
    </row>
    <row r="4" spans="1:16381" ht="26.5" x14ac:dyDescent="0.35">
      <c r="F4" s="798" t="s">
        <v>176</v>
      </c>
      <c r="G4" s="798"/>
      <c r="H4" s="798"/>
      <c r="I4" s="798"/>
      <c r="J4" s="798"/>
      <c r="K4" s="798"/>
      <c r="L4" s="798"/>
      <c r="M4" s="798"/>
    </row>
    <row r="5" spans="1:16381" ht="16" thickBot="1" x14ac:dyDescent="0.4"/>
    <row r="6" spans="1:16381" ht="17.25" customHeight="1" thickBot="1" x14ac:dyDescent="0.4">
      <c r="C6" s="793" t="s">
        <v>21</v>
      </c>
      <c r="D6" s="794"/>
      <c r="E6" s="794"/>
      <c r="F6" s="794"/>
      <c r="G6" s="794"/>
      <c r="H6" s="794"/>
      <c r="I6" s="794"/>
      <c r="J6" s="794"/>
      <c r="K6" s="794"/>
      <c r="L6" s="794"/>
      <c r="M6" s="794"/>
      <c r="N6" s="794"/>
      <c r="O6" s="794"/>
      <c r="P6" s="794"/>
      <c r="Q6" s="795"/>
    </row>
    <row r="7" spans="1:16381" ht="69" customHeight="1" thickBot="1" x14ac:dyDescent="0.4">
      <c r="C7" s="127" t="str">
        <f>'EFH AND REV DEPS'!C8</f>
        <v>END OF YEAR 1</v>
      </c>
      <c r="D7" s="128" t="str">
        <f>'EFH AND REV DEPS'!D8</f>
        <v>END OF YEAR 2</v>
      </c>
      <c r="E7" s="128" t="str">
        <f>'EFH AND REV DEPS'!E8</f>
        <v>END OF YEAR 3</v>
      </c>
      <c r="F7" s="128" t="str">
        <f>'EFH AND REV DEPS'!F8</f>
        <v>END OF YEAR 4</v>
      </c>
      <c r="G7" s="129" t="str">
        <f>'EFH AND REV DEPS'!G8</f>
        <v>END OF YEAR 5</v>
      </c>
      <c r="H7" s="128" t="str">
        <f>'EFH AND REV DEPS'!H8</f>
        <v>END OF YEAR 6</v>
      </c>
      <c r="I7" s="128" t="str">
        <f>'EFH AND REV DEPS'!I8</f>
        <v>END OF YEAR 7</v>
      </c>
      <c r="J7" s="128" t="str">
        <f>'EFH AND REV DEPS'!J8</f>
        <v>END OF YEAR 8</v>
      </c>
      <c r="K7" s="128" t="str">
        <f>'EFH AND REV DEPS'!K8</f>
        <v>END OF YEAR 9</v>
      </c>
      <c r="L7" s="128" t="str">
        <f>'EFH AND REV DEPS'!L8</f>
        <v>END OF YEAR 10</v>
      </c>
      <c r="M7" s="128" t="str">
        <f>'EFH AND REV DEPS'!M8</f>
        <v>END OF YEAR 11</v>
      </c>
      <c r="N7" s="128" t="str">
        <f>'EFH AND REV DEPS'!N8</f>
        <v>END OF YEAR 12</v>
      </c>
      <c r="O7" s="128" t="str">
        <f>'EFH AND REV DEPS'!O8</f>
        <v>END OF YEAR 13</v>
      </c>
      <c r="P7" s="128" t="str">
        <f>'EFH AND REV DEPS'!P8</f>
        <v>END OF YEAR 14</v>
      </c>
      <c r="Q7" s="130" t="str">
        <f>'EFH AND REV DEPS'!Q8</f>
        <v>END OF YEAR 15</v>
      </c>
      <c r="S7" s="193" t="s">
        <v>170</v>
      </c>
      <c r="T7" s="193" t="s">
        <v>172</v>
      </c>
      <c r="U7" s="193" t="s">
        <v>133</v>
      </c>
    </row>
    <row r="8" spans="1:16381" ht="38.4" customHeight="1" thickTop="1" thickBot="1" x14ac:dyDescent="0.4">
      <c r="C8" s="131" t="str">
        <f>'EFH AND REV DEPS'!C9</f>
        <v>26/12/2016 - 31/12/2017</v>
      </c>
      <c r="D8" s="132" t="str">
        <f>'EFH AND REV DEPS'!D9</f>
        <v>01/01/2018 - 31/12/2018</v>
      </c>
      <c r="E8" s="132" t="str">
        <f>'EFH AND REV DEPS'!E9</f>
        <v>01/01/2019 - 31/12/2019</v>
      </c>
      <c r="F8" s="132" t="str">
        <f>'EFH AND REV DEPS'!F9</f>
        <v>01/01/2020 - 31/12/2020</v>
      </c>
      <c r="G8" s="132" t="str">
        <f>'EFH AND REV DEPS'!G9</f>
        <v>01/01/2021 - 31/12/2021</v>
      </c>
      <c r="H8" s="132" t="str">
        <f>'EFH AND REV DEPS'!H9</f>
        <v>01/01/2022 - 31/12/2022</v>
      </c>
      <c r="I8" s="132" t="str">
        <f>'EFH AND REV DEPS'!I9</f>
        <v>01/01/2023 - 31/12/2023</v>
      </c>
      <c r="J8" s="132" t="str">
        <f>'EFH AND REV DEPS'!J9</f>
        <v>01/01/2024 - 31/12/2024</v>
      </c>
      <c r="K8" s="132" t="str">
        <f>'EFH AND REV DEPS'!K9</f>
        <v>01/01/2025 - 31/12/2025</v>
      </c>
      <c r="L8" s="132" t="str">
        <f>'EFH AND REV DEPS'!L9</f>
        <v>01/01/2026 - 31/12/2026</v>
      </c>
      <c r="M8" s="132" t="str">
        <f>'EFH AND REV DEPS'!M9</f>
        <v>01/01/2027 - 31/12/2027</v>
      </c>
      <c r="N8" s="132" t="str">
        <f>'EFH AND REV DEPS'!N9</f>
        <v>01/01/2028 - 31/12/2028</v>
      </c>
      <c r="O8" s="132" t="str">
        <f>'EFH AND REV DEPS'!O9</f>
        <v>01/01/2029 - 31/12/2029</v>
      </c>
      <c r="P8" s="132" t="str">
        <f>'EFH AND REV DEPS'!P9</f>
        <v>01/01/2030 - 31/12/2030</v>
      </c>
      <c r="Q8" s="133" t="str">
        <f>'EFH AND REV DEPS'!Q9</f>
        <v>01/01/2031 - 31/12/2031</v>
      </c>
      <c r="S8" s="194">
        <f>IF(O30&gt;P30,O30-P30,0)</f>
        <v>0</v>
      </c>
      <c r="T8" s="200">
        <v>78</v>
      </c>
      <c r="U8" s="201">
        <f>S8*T8</f>
        <v>0</v>
      </c>
    </row>
    <row r="9" spans="1:16381" ht="16.5" thickTop="1" thickBot="1" x14ac:dyDescent="0.4">
      <c r="B9" s="88" t="s">
        <v>11</v>
      </c>
      <c r="C9" s="125">
        <f>'EFH AND REV DEPS'!C11</f>
        <v>89357.499999999927</v>
      </c>
      <c r="D9" s="126">
        <f>'EFH AND REV DEPS'!D11</f>
        <v>237299.80000000022</v>
      </c>
      <c r="E9" s="134">
        <f>'EFH AND REV DEPS'!E11</f>
        <v>370691.75999999989</v>
      </c>
      <c r="F9" s="134">
        <f>'EFH AND REV DEPS'!F11</f>
        <v>136928.83999999994</v>
      </c>
      <c r="G9" s="134">
        <f>'EFH AND REV DEPS'!G11</f>
        <v>188422.0400000003</v>
      </c>
      <c r="H9" s="134">
        <f>'EFH AND REV DEPS'!H11</f>
        <v>450698.15999999782</v>
      </c>
      <c r="I9" s="134">
        <f>'EFH AND REV DEPS'!I11</f>
        <v>566748.21000000148</v>
      </c>
      <c r="J9" s="134">
        <f>'EFH AND REV DEPS'!J11</f>
        <v>579715.70999999845</v>
      </c>
      <c r="K9" s="134">
        <f>'EFH AND REV DEPS'!K11</f>
        <v>542452.3599999994</v>
      </c>
      <c r="L9" s="134">
        <f>'EFH AND REV DEPS'!L11</f>
        <v>0</v>
      </c>
      <c r="M9" s="134">
        <f>'EFH AND REV DEPS'!M11</f>
        <v>0</v>
      </c>
      <c r="N9" s="134">
        <f>'EFH AND REV DEPS'!N11</f>
        <v>0</v>
      </c>
      <c r="O9" s="134">
        <f>'EFH AND REV DEPS'!O11</f>
        <v>0</v>
      </c>
      <c r="P9" s="134">
        <f>'EFH AND REV DEPS'!P11</f>
        <v>0</v>
      </c>
      <c r="Q9" s="135">
        <f>'EFH AND REV DEPS'!Q11</f>
        <v>0</v>
      </c>
    </row>
    <row r="10" spans="1:16381" ht="16.5" thickTop="1" thickBot="1" x14ac:dyDescent="0.4">
      <c r="B10" s="88" t="s">
        <v>136</v>
      </c>
      <c r="C10" s="120">
        <f>'EFH AND REV DEPS'!C12</f>
        <v>89357.499999999927</v>
      </c>
      <c r="D10" s="121">
        <f>'EFH AND REV DEPS'!D12</f>
        <v>326657.30000000016</v>
      </c>
      <c r="E10" s="121">
        <f>'EFH AND REV DEPS'!E12</f>
        <v>697349.06</v>
      </c>
      <c r="F10" s="121">
        <f>'EFH AND REV DEPS'!F12</f>
        <v>834277.9</v>
      </c>
      <c r="G10" s="121">
        <f>'EFH AND REV DEPS'!G12</f>
        <v>1022699.9400000003</v>
      </c>
      <c r="H10" s="121">
        <f>'EFH AND REV DEPS'!H12</f>
        <v>1473398.0999999982</v>
      </c>
      <c r="I10" s="121">
        <f>'EFH AND REV DEPS'!I12</f>
        <v>2040146.3099999996</v>
      </c>
      <c r="J10" s="121">
        <f>'EFH AND REV DEPS'!J12</f>
        <v>2619862.0199999982</v>
      </c>
      <c r="K10" s="121">
        <f>'EFH AND REV DEPS'!K12</f>
        <v>3162314.3799999976</v>
      </c>
      <c r="L10" s="121">
        <f>'EFH AND REV DEPS'!L12</f>
        <v>3162314.3799999976</v>
      </c>
      <c r="M10" s="121">
        <f>'EFH AND REV DEPS'!M12</f>
        <v>3162314.3799999976</v>
      </c>
      <c r="N10" s="121">
        <f>'EFH AND REV DEPS'!N12</f>
        <v>3162314.3799999976</v>
      </c>
      <c r="O10" s="121">
        <f>'EFH AND REV DEPS'!O12</f>
        <v>3162314.3799999976</v>
      </c>
      <c r="P10" s="121">
        <f>'EFH AND REV DEPS'!P12</f>
        <v>3162314.3799999976</v>
      </c>
      <c r="Q10" s="124">
        <f>'EFH AND REV DEPS'!Q12</f>
        <v>3162314.3799999976</v>
      </c>
    </row>
    <row r="11" spans="1:16381" s="2" customFormat="1" ht="16.5" thickTop="1" thickBot="1" x14ac:dyDescent="0.4">
      <c r="B11" s="88" t="s">
        <v>9</v>
      </c>
      <c r="C11" s="109">
        <f>'EFH AND REV DEPS'!C13</f>
        <v>14710</v>
      </c>
      <c r="D11" s="110">
        <f>'EFH AND REV DEPS'!D13</f>
        <v>36005.080000000024</v>
      </c>
      <c r="E11" s="137">
        <f>'EFH AND REV DEPS'!E13</f>
        <v>50131.079999999958</v>
      </c>
      <c r="F11" s="137">
        <f>'EFH AND REV DEPS'!F13</f>
        <v>19023.840000000004</v>
      </c>
      <c r="G11" s="137">
        <f>'EFH AND REV DEPS'!G13</f>
        <v>31733.320000000007</v>
      </c>
      <c r="H11" s="137">
        <f>'EFH AND REV DEPS'!H13</f>
        <v>52036</v>
      </c>
      <c r="I11" s="137">
        <f>'EFH AND REV DEPS'!I13</f>
        <v>64594.820000000007</v>
      </c>
      <c r="J11" s="137">
        <f>'EFH AND REV DEPS'!J13</f>
        <v>64578.439999999988</v>
      </c>
      <c r="K11" s="137">
        <f>'EFH AND REV DEPS'!K13</f>
        <v>61320</v>
      </c>
      <c r="L11" s="137">
        <f>'EFH AND REV DEPS'!L13</f>
        <v>0</v>
      </c>
      <c r="M11" s="137">
        <f>'EFH AND REV DEPS'!M13</f>
        <v>0</v>
      </c>
      <c r="N11" s="137">
        <f>'EFH AND REV DEPS'!N13</f>
        <v>0</v>
      </c>
      <c r="O11" s="137">
        <f>'EFH AND REV DEPS'!O13</f>
        <v>0</v>
      </c>
      <c r="P11" s="137">
        <f>'EFH AND REV DEPS'!P13</f>
        <v>0</v>
      </c>
      <c r="Q11" s="135">
        <f>'EFH AND REV DEPS'!Q13</f>
        <v>0</v>
      </c>
    </row>
    <row r="12" spans="1:16381" s="86" customFormat="1" ht="16.5" thickTop="1" thickBot="1" x14ac:dyDescent="0.4">
      <c r="A12" s="1"/>
      <c r="B12" s="89" t="s">
        <v>135</v>
      </c>
      <c r="C12" s="122">
        <f>'EFH AND REV DEPS'!C14</f>
        <v>14710</v>
      </c>
      <c r="D12" s="123">
        <f>'EFH AND REV DEPS'!D14</f>
        <v>50715.080000000024</v>
      </c>
      <c r="E12" s="123">
        <f>'EFH AND REV DEPS'!E14</f>
        <v>100846.15999999997</v>
      </c>
      <c r="F12" s="123">
        <f>'EFH AND REV DEPS'!F14</f>
        <v>119869.99999999997</v>
      </c>
      <c r="G12" s="123">
        <f>'EFH AND REV DEPS'!G14</f>
        <v>151603.31999999998</v>
      </c>
      <c r="H12" s="123">
        <f>'EFH AND REV DEPS'!H14</f>
        <v>203639.31999999998</v>
      </c>
      <c r="I12" s="123">
        <f>'EFH AND REV DEPS'!I14</f>
        <v>268234.14</v>
      </c>
      <c r="J12" s="123">
        <f>'EFH AND REV DEPS'!J14</f>
        <v>332812.58</v>
      </c>
      <c r="K12" s="123">
        <f>'EFH AND REV DEPS'!K14</f>
        <v>394132.58</v>
      </c>
      <c r="L12" s="123">
        <f>'EFH AND REV DEPS'!L14</f>
        <v>394132.58</v>
      </c>
      <c r="M12" s="123">
        <f>'EFH AND REV DEPS'!M14</f>
        <v>394132.58</v>
      </c>
      <c r="N12" s="123">
        <f>'EFH AND REV DEPS'!N14</f>
        <v>394132.58</v>
      </c>
      <c r="O12" s="123">
        <f>'EFH AND REV DEPS'!O14</f>
        <v>394132.58</v>
      </c>
      <c r="P12" s="123">
        <f>'EFH AND REV DEPS'!P14</f>
        <v>394132.58</v>
      </c>
      <c r="Q12" s="124">
        <f>'EFH AND REV DEPS'!Q14</f>
        <v>394132.58</v>
      </c>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c r="AMK12" s="2"/>
      <c r="AML12" s="2"/>
      <c r="AMM12" s="2"/>
      <c r="AMN12" s="2"/>
      <c r="AMO12" s="2"/>
      <c r="AMP12" s="2"/>
      <c r="AMQ12" s="2"/>
      <c r="AMR12" s="2"/>
      <c r="AMS12" s="2"/>
      <c r="AMT12" s="2"/>
      <c r="AMU12" s="2"/>
      <c r="AMV12" s="2"/>
      <c r="AMW12" s="2"/>
      <c r="AMX12" s="2"/>
      <c r="AMY12" s="2"/>
      <c r="AMZ12" s="2"/>
      <c r="ANA12" s="2"/>
      <c r="ANB12" s="2"/>
      <c r="ANC12" s="2"/>
      <c r="AND12" s="2"/>
      <c r="ANE12" s="2"/>
      <c r="ANF12" s="2"/>
      <c r="ANG12" s="2"/>
      <c r="ANH12" s="2"/>
      <c r="ANI12" s="2"/>
      <c r="ANJ12" s="2"/>
      <c r="ANK12" s="2"/>
      <c r="ANL12" s="2"/>
      <c r="ANM12" s="2"/>
      <c r="ANN12" s="2"/>
      <c r="ANO12" s="2"/>
      <c r="ANP12" s="2"/>
      <c r="ANQ12" s="2"/>
      <c r="ANR12" s="2"/>
      <c r="ANS12" s="2"/>
      <c r="ANT12" s="2"/>
      <c r="ANU12" s="2"/>
      <c r="ANV12" s="2"/>
      <c r="ANW12" s="2"/>
      <c r="ANX12" s="2"/>
      <c r="ANY12" s="2"/>
      <c r="ANZ12" s="2"/>
      <c r="AOA12" s="2"/>
      <c r="AOB12" s="2"/>
      <c r="AOC12" s="2"/>
      <c r="AOD12" s="2"/>
      <c r="AOE12" s="2"/>
      <c r="AOF12" s="2"/>
      <c r="AOG12" s="2"/>
      <c r="AOH12" s="2"/>
      <c r="AOI12" s="2"/>
      <c r="AOJ12" s="2"/>
      <c r="AOK12" s="2"/>
      <c r="AOL12" s="2"/>
      <c r="AOM12" s="2"/>
      <c r="AON12" s="2"/>
      <c r="AOO12" s="2"/>
      <c r="AOP12" s="2"/>
      <c r="AOQ12" s="2"/>
      <c r="AOR12" s="2"/>
      <c r="AOS12" s="2"/>
      <c r="AOT12" s="2"/>
      <c r="AOU12" s="2"/>
      <c r="AOV12" s="2"/>
      <c r="AOW12" s="2"/>
      <c r="AOX12" s="2"/>
      <c r="AOY12" s="2"/>
      <c r="AOZ12" s="2"/>
      <c r="APA12" s="2"/>
      <c r="APB12" s="2"/>
      <c r="APC12" s="2"/>
      <c r="APD12" s="2"/>
      <c r="APE12" s="2"/>
      <c r="APF12" s="2"/>
      <c r="APG12" s="2"/>
      <c r="APH12" s="2"/>
      <c r="API12" s="2"/>
      <c r="APJ12" s="2"/>
      <c r="APK12" s="2"/>
      <c r="APL12" s="2"/>
      <c r="APM12" s="2"/>
      <c r="APN12" s="2"/>
      <c r="APO12" s="2"/>
      <c r="APP12" s="2"/>
      <c r="APQ12" s="2"/>
      <c r="APR12" s="2"/>
      <c r="APS12" s="2"/>
      <c r="APT12" s="2"/>
      <c r="APU12" s="2"/>
      <c r="APV12" s="2"/>
      <c r="APW12" s="2"/>
      <c r="APX12" s="2"/>
      <c r="APY12" s="2"/>
      <c r="APZ12" s="2"/>
      <c r="AQA12" s="2"/>
      <c r="AQB12" s="2"/>
      <c r="AQC12" s="2"/>
      <c r="AQD12" s="2"/>
      <c r="AQE12" s="2"/>
      <c r="AQF12" s="2"/>
      <c r="AQG12" s="2"/>
      <c r="AQH12" s="2"/>
      <c r="AQI12" s="2"/>
      <c r="AQJ12" s="2"/>
      <c r="AQK12" s="2"/>
      <c r="AQL12" s="2"/>
      <c r="AQM12" s="2"/>
      <c r="AQN12" s="2"/>
      <c r="AQO12" s="2"/>
      <c r="AQP12" s="2"/>
      <c r="AQQ12" s="2"/>
      <c r="AQR12" s="2"/>
      <c r="AQS12" s="2"/>
      <c r="AQT12" s="2"/>
      <c r="AQU12" s="2"/>
      <c r="AQV12" s="2"/>
      <c r="AQW12" s="2"/>
      <c r="AQX12" s="2"/>
      <c r="AQY12" s="2"/>
      <c r="AQZ12" s="2"/>
      <c r="ARA12" s="2"/>
      <c r="ARB12" s="2"/>
      <c r="ARC12" s="2"/>
      <c r="ARD12" s="2"/>
      <c r="ARE12" s="2"/>
      <c r="ARF12" s="2"/>
      <c r="ARG12" s="2"/>
      <c r="ARH12" s="2"/>
      <c r="ARI12" s="2"/>
      <c r="ARJ12" s="2"/>
      <c r="ARK12" s="2"/>
      <c r="ARL12" s="2"/>
      <c r="ARM12" s="2"/>
      <c r="ARN12" s="2"/>
      <c r="ARO12" s="2"/>
      <c r="ARP12" s="2"/>
      <c r="ARQ12" s="2"/>
      <c r="ARR12" s="2"/>
      <c r="ARS12" s="2"/>
      <c r="ART12" s="2"/>
      <c r="ARU12" s="2"/>
      <c r="ARV12" s="2"/>
      <c r="ARW12" s="2"/>
      <c r="ARX12" s="2"/>
      <c r="ARY12" s="2"/>
      <c r="ARZ12" s="2"/>
      <c r="ASA12" s="2"/>
      <c r="ASB12" s="2"/>
      <c r="ASC12" s="2"/>
      <c r="ASD12" s="2"/>
      <c r="ASE12" s="2"/>
      <c r="ASF12" s="2"/>
      <c r="ASG12" s="2"/>
      <c r="ASH12" s="2"/>
      <c r="ASI12" s="2"/>
      <c r="ASJ12" s="2"/>
      <c r="ASK12" s="2"/>
      <c r="ASL12" s="2"/>
      <c r="ASM12" s="2"/>
      <c r="ASN12" s="2"/>
      <c r="ASO12" s="2"/>
      <c r="ASP12" s="2"/>
      <c r="ASQ12" s="2"/>
      <c r="ASR12" s="2"/>
      <c r="ASS12" s="2"/>
      <c r="AST12" s="2"/>
      <c r="ASU12" s="2"/>
      <c r="ASV12" s="2"/>
      <c r="ASW12" s="2"/>
      <c r="ASX12" s="2"/>
      <c r="ASY12" s="2"/>
      <c r="ASZ12" s="2"/>
      <c r="ATA12" s="2"/>
      <c r="ATB12" s="2"/>
      <c r="ATC12" s="2"/>
      <c r="ATD12" s="2"/>
      <c r="ATE12" s="2"/>
      <c r="ATF12" s="2"/>
      <c r="ATG12" s="2"/>
      <c r="ATH12" s="2"/>
      <c r="ATI12" s="2"/>
      <c r="ATJ12" s="2"/>
      <c r="ATK12" s="2"/>
      <c r="ATL12" s="2"/>
      <c r="ATM12" s="2"/>
      <c r="ATN12" s="2"/>
      <c r="ATO12" s="2"/>
      <c r="ATP12" s="2"/>
      <c r="ATQ12" s="2"/>
      <c r="ATR12" s="2"/>
      <c r="ATS12" s="2"/>
      <c r="ATT12" s="2"/>
      <c r="ATU12" s="2"/>
      <c r="ATV12" s="2"/>
      <c r="ATW12" s="2"/>
      <c r="ATX12" s="2"/>
      <c r="ATY12" s="2"/>
      <c r="ATZ12" s="2"/>
      <c r="AUA12" s="2"/>
      <c r="AUB12" s="2"/>
      <c r="AUC12" s="2"/>
      <c r="AUD12" s="2"/>
      <c r="AUE12" s="2"/>
      <c r="AUF12" s="2"/>
      <c r="AUG12" s="2"/>
      <c r="AUH12" s="2"/>
      <c r="AUI12" s="2"/>
      <c r="AUJ12" s="2"/>
      <c r="AUK12" s="2"/>
      <c r="AUL12" s="2"/>
      <c r="AUM12" s="2"/>
      <c r="AUN12" s="2"/>
      <c r="AUO12" s="2"/>
      <c r="AUP12" s="2"/>
      <c r="AUQ12" s="2"/>
      <c r="AUR12" s="2"/>
      <c r="AUS12" s="2"/>
      <c r="AUT12" s="2"/>
      <c r="AUU12" s="2"/>
      <c r="AUV12" s="2"/>
      <c r="AUW12" s="2"/>
      <c r="AUX12" s="2"/>
      <c r="AUY12" s="2"/>
      <c r="AUZ12" s="2"/>
      <c r="AVA12" s="2"/>
      <c r="AVB12" s="2"/>
      <c r="AVC12" s="2"/>
      <c r="AVD12" s="2"/>
      <c r="AVE12" s="2"/>
      <c r="AVF12" s="2"/>
      <c r="AVG12" s="2"/>
      <c r="AVH12" s="2"/>
      <c r="AVI12" s="2"/>
      <c r="AVJ12" s="2"/>
      <c r="AVK12" s="2"/>
      <c r="AVL12" s="2"/>
      <c r="AVM12" s="2"/>
      <c r="AVN12" s="2"/>
      <c r="AVO12" s="2"/>
      <c r="AVP12" s="2"/>
      <c r="AVQ12" s="2"/>
      <c r="AVR12" s="2"/>
      <c r="AVS12" s="2"/>
      <c r="AVT12" s="2"/>
      <c r="AVU12" s="2"/>
      <c r="AVV12" s="2"/>
      <c r="AVW12" s="2"/>
      <c r="AVX12" s="2"/>
      <c r="AVY12" s="2"/>
      <c r="AVZ12" s="2"/>
      <c r="AWA12" s="2"/>
      <c r="AWB12" s="2"/>
      <c r="AWC12" s="2"/>
      <c r="AWD12" s="2"/>
      <c r="AWE12" s="2"/>
      <c r="AWF12" s="2"/>
      <c r="AWG12" s="2"/>
      <c r="AWH12" s="2"/>
      <c r="AWI12" s="2"/>
      <c r="AWJ12" s="2"/>
      <c r="AWK12" s="2"/>
      <c r="AWL12" s="2"/>
      <c r="AWM12" s="2"/>
      <c r="AWN12" s="2"/>
      <c r="AWO12" s="2"/>
      <c r="AWP12" s="2"/>
      <c r="AWQ12" s="2"/>
      <c r="AWR12" s="2"/>
      <c r="AWS12" s="2"/>
      <c r="AWT12" s="2"/>
      <c r="AWU12" s="2"/>
      <c r="AWV12" s="2"/>
      <c r="AWW12" s="2"/>
      <c r="AWX12" s="2"/>
      <c r="AWY12" s="2"/>
      <c r="AWZ12" s="2"/>
      <c r="AXA12" s="2"/>
      <c r="AXB12" s="2"/>
      <c r="AXC12" s="2"/>
      <c r="AXD12" s="2"/>
      <c r="AXE12" s="2"/>
      <c r="AXF12" s="2"/>
      <c r="AXG12" s="2"/>
      <c r="AXH12" s="2"/>
      <c r="AXI12" s="2"/>
      <c r="AXJ12" s="2"/>
      <c r="AXK12" s="2"/>
      <c r="AXL12" s="2"/>
      <c r="AXM12" s="2"/>
      <c r="AXN12" s="2"/>
      <c r="AXO12" s="2"/>
      <c r="AXP12" s="2"/>
      <c r="AXQ12" s="2"/>
      <c r="AXR12" s="2"/>
      <c r="AXS12" s="2"/>
      <c r="AXT12" s="2"/>
      <c r="AXU12" s="2"/>
      <c r="AXV12" s="2"/>
      <c r="AXW12" s="2"/>
      <c r="AXX12" s="2"/>
      <c r="AXY12" s="2"/>
      <c r="AXZ12" s="2"/>
      <c r="AYA12" s="2"/>
      <c r="AYB12" s="2"/>
      <c r="AYC12" s="2"/>
      <c r="AYD12" s="2"/>
      <c r="AYE12" s="2"/>
      <c r="AYF12" s="2"/>
      <c r="AYG12" s="2"/>
      <c r="AYH12" s="2"/>
      <c r="AYI12" s="2"/>
      <c r="AYJ12" s="2"/>
      <c r="AYK12" s="2"/>
      <c r="AYL12" s="2"/>
      <c r="AYM12" s="2"/>
      <c r="AYN12" s="2"/>
      <c r="AYO12" s="2"/>
      <c r="AYP12" s="2"/>
      <c r="AYQ12" s="2"/>
      <c r="AYR12" s="2"/>
      <c r="AYS12" s="2"/>
      <c r="AYT12" s="2"/>
      <c r="AYU12" s="2"/>
      <c r="AYV12" s="2"/>
      <c r="AYW12" s="2"/>
      <c r="AYX12" s="2"/>
      <c r="AYY12" s="2"/>
      <c r="AYZ12" s="2"/>
      <c r="AZA12" s="2"/>
      <c r="AZB12" s="2"/>
      <c r="AZC12" s="2"/>
      <c r="AZD12" s="2"/>
      <c r="AZE12" s="2"/>
      <c r="AZF12" s="2"/>
      <c r="AZG12" s="2"/>
      <c r="AZH12" s="2"/>
      <c r="AZI12" s="2"/>
      <c r="AZJ12" s="2"/>
      <c r="AZK12" s="2"/>
      <c r="AZL12" s="2"/>
      <c r="AZM12" s="2"/>
      <c r="AZN12" s="2"/>
      <c r="AZO12" s="2"/>
      <c r="AZP12" s="2"/>
      <c r="AZQ12" s="2"/>
      <c r="AZR12" s="2"/>
      <c r="AZS12" s="2"/>
      <c r="AZT12" s="2"/>
      <c r="AZU12" s="2"/>
      <c r="AZV12" s="2"/>
      <c r="AZW12" s="2"/>
      <c r="AZX12" s="2"/>
      <c r="AZY12" s="2"/>
      <c r="AZZ12" s="2"/>
      <c r="BAA12" s="2"/>
      <c r="BAB12" s="2"/>
      <c r="BAC12" s="2"/>
      <c r="BAD12" s="2"/>
      <c r="BAE12" s="2"/>
      <c r="BAF12" s="2"/>
      <c r="BAG12" s="2"/>
      <c r="BAH12" s="2"/>
      <c r="BAI12" s="2"/>
      <c r="BAJ12" s="2"/>
      <c r="BAK12" s="2"/>
      <c r="BAL12" s="2"/>
      <c r="BAM12" s="2"/>
      <c r="BAN12" s="2"/>
      <c r="BAO12" s="2"/>
      <c r="BAP12" s="2"/>
      <c r="BAQ12" s="2"/>
      <c r="BAR12" s="2"/>
      <c r="BAS12" s="2"/>
      <c r="BAT12" s="2"/>
      <c r="BAU12" s="2"/>
      <c r="BAV12" s="2"/>
      <c r="BAW12" s="2"/>
      <c r="BAX12" s="2"/>
      <c r="BAY12" s="2"/>
      <c r="BAZ12" s="2"/>
      <c r="BBA12" s="2"/>
      <c r="BBB12" s="2"/>
      <c r="BBC12" s="2"/>
      <c r="BBD12" s="2"/>
      <c r="BBE12" s="2"/>
      <c r="BBF12" s="2"/>
      <c r="BBG12" s="2"/>
      <c r="BBH12" s="2"/>
      <c r="BBI12" s="2"/>
      <c r="BBJ12" s="2"/>
      <c r="BBK12" s="2"/>
      <c r="BBL12" s="2"/>
      <c r="BBM12" s="2"/>
      <c r="BBN12" s="2"/>
      <c r="BBO12" s="2"/>
      <c r="BBP12" s="2"/>
      <c r="BBQ12" s="2"/>
      <c r="BBR12" s="2"/>
      <c r="BBS12" s="2"/>
      <c r="BBT12" s="2"/>
      <c r="BBU12" s="2"/>
      <c r="BBV12" s="2"/>
      <c r="BBW12" s="2"/>
      <c r="BBX12" s="2"/>
      <c r="BBY12" s="2"/>
      <c r="BBZ12" s="2"/>
      <c r="BCA12" s="2"/>
      <c r="BCB12" s="2"/>
      <c r="BCC12" s="2"/>
      <c r="BCD12" s="2"/>
      <c r="BCE12" s="2"/>
      <c r="BCF12" s="2"/>
      <c r="BCG12" s="2"/>
      <c r="BCH12" s="2"/>
      <c r="BCI12" s="2"/>
      <c r="BCJ12" s="2"/>
      <c r="BCK12" s="2"/>
      <c r="BCL12" s="2"/>
      <c r="BCM12" s="2"/>
      <c r="BCN12" s="2"/>
      <c r="BCO12" s="2"/>
      <c r="BCP12" s="2"/>
      <c r="BCQ12" s="2"/>
      <c r="BCR12" s="2"/>
      <c r="BCS12" s="2"/>
      <c r="BCT12" s="2"/>
      <c r="BCU12" s="2"/>
      <c r="BCV12" s="2"/>
      <c r="BCW12" s="2"/>
      <c r="BCX12" s="2"/>
      <c r="BCY12" s="2"/>
      <c r="BCZ12" s="2"/>
      <c r="BDA12" s="2"/>
      <c r="BDB12" s="2"/>
      <c r="BDC12" s="2"/>
      <c r="BDD12" s="2"/>
      <c r="BDE12" s="2"/>
      <c r="BDF12" s="2"/>
      <c r="BDG12" s="2"/>
      <c r="BDH12" s="2"/>
      <c r="BDI12" s="2"/>
      <c r="BDJ12" s="2"/>
      <c r="BDK12" s="2"/>
      <c r="BDL12" s="2"/>
      <c r="BDM12" s="2"/>
      <c r="BDN12" s="2"/>
      <c r="BDO12" s="2"/>
      <c r="BDP12" s="2"/>
      <c r="BDQ12" s="2"/>
      <c r="BDR12" s="2"/>
      <c r="BDS12" s="2"/>
      <c r="BDT12" s="2"/>
      <c r="BDU12" s="2"/>
      <c r="BDV12" s="2"/>
      <c r="BDW12" s="2"/>
      <c r="BDX12" s="2"/>
      <c r="BDY12" s="2"/>
      <c r="BDZ12" s="2"/>
      <c r="BEA12" s="2"/>
      <c r="BEB12" s="2"/>
      <c r="BEC12" s="2"/>
      <c r="BED12" s="2"/>
      <c r="BEE12" s="2"/>
      <c r="BEF12" s="2"/>
      <c r="BEG12" s="2"/>
      <c r="BEH12" s="2"/>
      <c r="BEI12" s="2"/>
      <c r="BEJ12" s="2"/>
      <c r="BEK12" s="2"/>
      <c r="BEL12" s="2"/>
      <c r="BEM12" s="2"/>
      <c r="BEN12" s="2"/>
      <c r="BEO12" s="2"/>
      <c r="BEP12" s="2"/>
      <c r="BEQ12" s="2"/>
      <c r="BER12" s="2"/>
      <c r="BES12" s="2"/>
      <c r="BET12" s="2"/>
      <c r="BEU12" s="2"/>
      <c r="BEV12" s="2"/>
      <c r="BEW12" s="2"/>
      <c r="BEX12" s="2"/>
      <c r="BEY12" s="2"/>
      <c r="BEZ12" s="2"/>
      <c r="BFA12" s="2"/>
      <c r="BFB12" s="2"/>
      <c r="BFC12" s="2"/>
      <c r="BFD12" s="2"/>
      <c r="BFE12" s="2"/>
      <c r="BFF12" s="2"/>
      <c r="BFG12" s="2"/>
      <c r="BFH12" s="2"/>
      <c r="BFI12" s="2"/>
      <c r="BFJ12" s="2"/>
      <c r="BFK12" s="2"/>
      <c r="BFL12" s="2"/>
      <c r="BFM12" s="2"/>
      <c r="BFN12" s="2"/>
      <c r="BFO12" s="2"/>
      <c r="BFP12" s="2"/>
      <c r="BFQ12" s="2"/>
      <c r="BFR12" s="2"/>
      <c r="BFS12" s="2"/>
      <c r="BFT12" s="2"/>
      <c r="BFU12" s="2"/>
      <c r="BFV12" s="2"/>
      <c r="BFW12" s="2"/>
      <c r="BFX12" s="2"/>
      <c r="BFY12" s="2"/>
      <c r="BFZ12" s="2"/>
      <c r="BGA12" s="2"/>
      <c r="BGB12" s="2"/>
      <c r="BGC12" s="2"/>
      <c r="BGD12" s="2"/>
      <c r="BGE12" s="2"/>
      <c r="BGF12" s="2"/>
      <c r="BGG12" s="2"/>
      <c r="BGH12" s="2"/>
      <c r="BGI12" s="2"/>
      <c r="BGJ12" s="2"/>
      <c r="BGK12" s="2"/>
      <c r="BGL12" s="2"/>
      <c r="BGM12" s="2"/>
      <c r="BGN12" s="2"/>
      <c r="BGO12" s="2"/>
      <c r="BGP12" s="2"/>
      <c r="BGQ12" s="2"/>
      <c r="BGR12" s="2"/>
      <c r="BGS12" s="2"/>
      <c r="BGT12" s="2"/>
      <c r="BGU12" s="2"/>
      <c r="BGV12" s="2"/>
      <c r="BGW12" s="2"/>
      <c r="BGX12" s="2"/>
      <c r="BGY12" s="2"/>
      <c r="BGZ12" s="2"/>
      <c r="BHA12" s="2"/>
      <c r="BHB12" s="2"/>
      <c r="BHC12" s="2"/>
      <c r="BHD12" s="2"/>
      <c r="BHE12" s="2"/>
      <c r="BHF12" s="2"/>
      <c r="BHG12" s="2"/>
      <c r="BHH12" s="2"/>
      <c r="BHI12" s="2"/>
      <c r="BHJ12" s="2"/>
      <c r="BHK12" s="2"/>
      <c r="BHL12" s="2"/>
      <c r="BHM12" s="2"/>
      <c r="BHN12" s="2"/>
      <c r="BHO12" s="2"/>
      <c r="BHP12" s="2"/>
      <c r="BHQ12" s="2"/>
      <c r="BHR12" s="2"/>
      <c r="BHS12" s="2"/>
      <c r="BHT12" s="2"/>
      <c r="BHU12" s="2"/>
      <c r="BHV12" s="2"/>
      <c r="BHW12" s="2"/>
      <c r="BHX12" s="2"/>
      <c r="BHY12" s="2"/>
      <c r="BHZ12" s="2"/>
      <c r="BIA12" s="2"/>
      <c r="BIB12" s="2"/>
      <c r="BIC12" s="2"/>
      <c r="BID12" s="2"/>
      <c r="BIE12" s="2"/>
      <c r="BIF12" s="2"/>
      <c r="BIG12" s="2"/>
      <c r="BIH12" s="2"/>
      <c r="BII12" s="2"/>
      <c r="BIJ12" s="2"/>
      <c r="BIK12" s="2"/>
      <c r="BIL12" s="2"/>
      <c r="BIM12" s="2"/>
      <c r="BIN12" s="2"/>
      <c r="BIO12" s="2"/>
      <c r="BIP12" s="2"/>
      <c r="BIQ12" s="2"/>
      <c r="BIR12" s="2"/>
      <c r="BIS12" s="2"/>
      <c r="BIT12" s="2"/>
      <c r="BIU12" s="2"/>
      <c r="BIV12" s="2"/>
      <c r="BIW12" s="2"/>
      <c r="BIX12" s="2"/>
      <c r="BIY12" s="2"/>
      <c r="BIZ12" s="2"/>
      <c r="BJA12" s="2"/>
      <c r="BJB12" s="2"/>
      <c r="BJC12" s="2"/>
      <c r="BJD12" s="2"/>
      <c r="BJE12" s="2"/>
      <c r="BJF12" s="2"/>
      <c r="BJG12" s="2"/>
      <c r="BJH12" s="2"/>
      <c r="BJI12" s="2"/>
      <c r="BJJ12" s="2"/>
      <c r="BJK12" s="2"/>
      <c r="BJL12" s="2"/>
      <c r="BJM12" s="2"/>
      <c r="BJN12" s="2"/>
      <c r="BJO12" s="2"/>
      <c r="BJP12" s="2"/>
      <c r="BJQ12" s="2"/>
      <c r="BJR12" s="2"/>
      <c r="BJS12" s="2"/>
      <c r="BJT12" s="2"/>
      <c r="BJU12" s="2"/>
      <c r="BJV12" s="2"/>
      <c r="BJW12" s="2"/>
      <c r="BJX12" s="2"/>
      <c r="BJY12" s="2"/>
      <c r="BJZ12" s="2"/>
      <c r="BKA12" s="2"/>
      <c r="BKB12" s="2"/>
      <c r="BKC12" s="2"/>
      <c r="BKD12" s="2"/>
      <c r="BKE12" s="2"/>
      <c r="BKF12" s="2"/>
      <c r="BKG12" s="2"/>
      <c r="BKH12" s="2"/>
      <c r="BKI12" s="2"/>
      <c r="BKJ12" s="2"/>
      <c r="BKK12" s="2"/>
      <c r="BKL12" s="2"/>
      <c r="BKM12" s="2"/>
      <c r="BKN12" s="2"/>
      <c r="BKO12" s="2"/>
      <c r="BKP12" s="2"/>
      <c r="BKQ12" s="2"/>
      <c r="BKR12" s="2"/>
      <c r="BKS12" s="2"/>
      <c r="BKT12" s="2"/>
      <c r="BKU12" s="2"/>
      <c r="BKV12" s="2"/>
      <c r="BKW12" s="2"/>
      <c r="BKX12" s="2"/>
      <c r="BKY12" s="2"/>
      <c r="BKZ12" s="2"/>
      <c r="BLA12" s="2"/>
      <c r="BLB12" s="2"/>
      <c r="BLC12" s="2"/>
      <c r="BLD12" s="2"/>
      <c r="BLE12" s="2"/>
      <c r="BLF12" s="2"/>
      <c r="BLG12" s="2"/>
      <c r="BLH12" s="2"/>
      <c r="BLI12" s="2"/>
      <c r="BLJ12" s="2"/>
      <c r="BLK12" s="2"/>
      <c r="BLL12" s="2"/>
      <c r="BLM12" s="2"/>
      <c r="BLN12" s="2"/>
      <c r="BLO12" s="2"/>
      <c r="BLP12" s="2"/>
      <c r="BLQ12" s="2"/>
      <c r="BLR12" s="2"/>
      <c r="BLS12" s="2"/>
      <c r="BLT12" s="2"/>
      <c r="BLU12" s="2"/>
      <c r="BLV12" s="2"/>
      <c r="BLW12" s="2"/>
      <c r="BLX12" s="2"/>
      <c r="BLY12" s="2"/>
      <c r="BLZ12" s="2"/>
      <c r="BMA12" s="2"/>
      <c r="BMB12" s="2"/>
      <c r="BMC12" s="2"/>
      <c r="BMD12" s="2"/>
      <c r="BME12" s="2"/>
      <c r="BMF12" s="2"/>
      <c r="BMG12" s="2"/>
      <c r="BMH12" s="2"/>
      <c r="BMI12" s="2"/>
      <c r="BMJ12" s="2"/>
      <c r="BMK12" s="2"/>
      <c r="BML12" s="2"/>
      <c r="BMM12" s="2"/>
      <c r="BMN12" s="2"/>
      <c r="BMO12" s="2"/>
      <c r="BMP12" s="2"/>
      <c r="BMQ12" s="2"/>
      <c r="BMR12" s="2"/>
      <c r="BMS12" s="2"/>
      <c r="BMT12" s="2"/>
      <c r="BMU12" s="2"/>
      <c r="BMV12" s="2"/>
      <c r="BMW12" s="2"/>
      <c r="BMX12" s="2"/>
      <c r="BMY12" s="2"/>
      <c r="BMZ12" s="2"/>
      <c r="BNA12" s="2"/>
      <c r="BNB12" s="2"/>
      <c r="BNC12" s="2"/>
      <c r="BND12" s="2"/>
      <c r="BNE12" s="2"/>
      <c r="BNF12" s="2"/>
      <c r="BNG12" s="2"/>
      <c r="BNH12" s="2"/>
      <c r="BNI12" s="2"/>
      <c r="BNJ12" s="2"/>
      <c r="BNK12" s="2"/>
      <c r="BNL12" s="2"/>
      <c r="BNM12" s="2"/>
      <c r="BNN12" s="2"/>
      <c r="BNO12" s="2"/>
      <c r="BNP12" s="2"/>
      <c r="BNQ12" s="2"/>
      <c r="BNR12" s="2"/>
      <c r="BNS12" s="2"/>
      <c r="BNT12" s="2"/>
      <c r="BNU12" s="2"/>
      <c r="BNV12" s="2"/>
      <c r="BNW12" s="2"/>
      <c r="BNX12" s="2"/>
      <c r="BNY12" s="2"/>
      <c r="BNZ12" s="2"/>
      <c r="BOA12" s="2"/>
      <c r="BOB12" s="2"/>
      <c r="BOC12" s="2"/>
      <c r="BOD12" s="2"/>
      <c r="BOE12" s="2"/>
      <c r="BOF12" s="2"/>
      <c r="BOG12" s="2"/>
      <c r="BOH12" s="2"/>
      <c r="BOI12" s="2"/>
      <c r="BOJ12" s="2"/>
      <c r="BOK12" s="2"/>
      <c r="BOL12" s="2"/>
      <c r="BOM12" s="2"/>
      <c r="BON12" s="2"/>
      <c r="BOO12" s="2"/>
      <c r="BOP12" s="2"/>
      <c r="BOQ12" s="2"/>
      <c r="BOR12" s="2"/>
      <c r="BOS12" s="2"/>
      <c r="BOT12" s="2"/>
      <c r="BOU12" s="2"/>
      <c r="BOV12" s="2"/>
      <c r="BOW12" s="2"/>
      <c r="BOX12" s="2"/>
      <c r="BOY12" s="2"/>
      <c r="BOZ12" s="2"/>
      <c r="BPA12" s="2"/>
      <c r="BPB12" s="2"/>
      <c r="BPC12" s="2"/>
      <c r="BPD12" s="2"/>
      <c r="BPE12" s="2"/>
      <c r="BPF12" s="2"/>
      <c r="BPG12" s="2"/>
      <c r="BPH12" s="2"/>
      <c r="BPI12" s="2"/>
      <c r="BPJ12" s="2"/>
      <c r="BPK12" s="2"/>
      <c r="BPL12" s="2"/>
      <c r="BPM12" s="2"/>
      <c r="BPN12" s="2"/>
      <c r="BPO12" s="2"/>
      <c r="BPP12" s="2"/>
      <c r="BPQ12" s="2"/>
      <c r="BPR12" s="2"/>
      <c r="BPS12" s="2"/>
      <c r="BPT12" s="2"/>
      <c r="BPU12" s="2"/>
      <c r="BPV12" s="2"/>
      <c r="BPW12" s="2"/>
      <c r="BPX12" s="2"/>
      <c r="BPY12" s="2"/>
      <c r="BPZ12" s="2"/>
      <c r="BQA12" s="2"/>
      <c r="BQB12" s="2"/>
      <c r="BQC12" s="2"/>
      <c r="BQD12" s="2"/>
      <c r="BQE12" s="2"/>
      <c r="BQF12" s="2"/>
      <c r="BQG12" s="2"/>
      <c r="BQH12" s="2"/>
      <c r="BQI12" s="2"/>
      <c r="BQJ12" s="2"/>
      <c r="BQK12" s="2"/>
      <c r="BQL12" s="2"/>
      <c r="BQM12" s="2"/>
      <c r="BQN12" s="2"/>
      <c r="BQO12" s="2"/>
      <c r="BQP12" s="2"/>
      <c r="BQQ12" s="2"/>
      <c r="BQR12" s="2"/>
      <c r="BQS12" s="2"/>
      <c r="BQT12" s="2"/>
      <c r="BQU12" s="2"/>
      <c r="BQV12" s="2"/>
      <c r="BQW12" s="2"/>
      <c r="BQX12" s="2"/>
      <c r="BQY12" s="2"/>
      <c r="BQZ12" s="2"/>
      <c r="BRA12" s="2"/>
      <c r="BRB12" s="2"/>
      <c r="BRC12" s="2"/>
      <c r="BRD12" s="2"/>
      <c r="BRE12" s="2"/>
      <c r="BRF12" s="2"/>
      <c r="BRG12" s="2"/>
      <c r="BRH12" s="2"/>
      <c r="BRI12" s="2"/>
      <c r="BRJ12" s="2"/>
      <c r="BRK12" s="2"/>
      <c r="BRL12" s="2"/>
      <c r="BRM12" s="2"/>
      <c r="BRN12" s="2"/>
      <c r="BRO12" s="2"/>
      <c r="BRP12" s="2"/>
      <c r="BRQ12" s="2"/>
      <c r="BRR12" s="2"/>
      <c r="BRS12" s="2"/>
      <c r="BRT12" s="2"/>
      <c r="BRU12" s="2"/>
      <c r="BRV12" s="2"/>
      <c r="BRW12" s="2"/>
      <c r="BRX12" s="2"/>
      <c r="BRY12" s="2"/>
      <c r="BRZ12" s="2"/>
      <c r="BSA12" s="2"/>
      <c r="BSB12" s="2"/>
      <c r="BSC12" s="2"/>
      <c r="BSD12" s="2"/>
      <c r="BSE12" s="2"/>
      <c r="BSF12" s="2"/>
      <c r="BSG12" s="2"/>
      <c r="BSH12" s="2"/>
      <c r="BSI12" s="2"/>
      <c r="BSJ12" s="2"/>
      <c r="BSK12" s="2"/>
      <c r="BSL12" s="2"/>
      <c r="BSM12" s="2"/>
      <c r="BSN12" s="2"/>
      <c r="BSO12" s="2"/>
      <c r="BSP12" s="2"/>
      <c r="BSQ12" s="2"/>
      <c r="BSR12" s="2"/>
      <c r="BSS12" s="2"/>
      <c r="BST12" s="2"/>
      <c r="BSU12" s="2"/>
      <c r="BSV12" s="2"/>
      <c r="BSW12" s="2"/>
      <c r="BSX12" s="2"/>
      <c r="BSY12" s="2"/>
      <c r="BSZ12" s="2"/>
      <c r="BTA12" s="2"/>
      <c r="BTB12" s="2"/>
      <c r="BTC12" s="2"/>
      <c r="BTD12" s="2"/>
      <c r="BTE12" s="2"/>
      <c r="BTF12" s="2"/>
      <c r="BTG12" s="2"/>
      <c r="BTH12" s="2"/>
      <c r="BTI12" s="2"/>
      <c r="BTJ12" s="2"/>
      <c r="BTK12" s="2"/>
      <c r="BTL12" s="2"/>
      <c r="BTM12" s="2"/>
      <c r="BTN12" s="2"/>
      <c r="BTO12" s="2"/>
      <c r="BTP12" s="2"/>
      <c r="BTQ12" s="2"/>
      <c r="BTR12" s="2"/>
      <c r="BTS12" s="2"/>
      <c r="BTT12" s="2"/>
      <c r="BTU12" s="2"/>
      <c r="BTV12" s="2"/>
      <c r="BTW12" s="2"/>
      <c r="BTX12" s="2"/>
      <c r="BTY12" s="2"/>
      <c r="BTZ12" s="2"/>
      <c r="BUA12" s="2"/>
      <c r="BUB12" s="2"/>
      <c r="BUC12" s="2"/>
      <c r="BUD12" s="2"/>
      <c r="BUE12" s="2"/>
      <c r="BUF12" s="2"/>
      <c r="BUG12" s="2"/>
      <c r="BUH12" s="2"/>
      <c r="BUI12" s="2"/>
      <c r="BUJ12" s="2"/>
      <c r="BUK12" s="2"/>
      <c r="BUL12" s="2"/>
      <c r="BUM12" s="2"/>
      <c r="BUN12" s="2"/>
      <c r="BUO12" s="2"/>
      <c r="BUP12" s="2"/>
      <c r="BUQ12" s="2"/>
      <c r="BUR12" s="2"/>
      <c r="BUS12" s="2"/>
      <c r="BUT12" s="2"/>
      <c r="BUU12" s="2"/>
      <c r="BUV12" s="2"/>
      <c r="BUW12" s="2"/>
      <c r="BUX12" s="2"/>
      <c r="BUY12" s="2"/>
      <c r="BUZ12" s="2"/>
      <c r="BVA12" s="2"/>
      <c r="BVB12" s="2"/>
      <c r="BVC12" s="2"/>
      <c r="BVD12" s="2"/>
      <c r="BVE12" s="2"/>
      <c r="BVF12" s="2"/>
      <c r="BVG12" s="2"/>
      <c r="BVH12" s="2"/>
      <c r="BVI12" s="2"/>
      <c r="BVJ12" s="2"/>
      <c r="BVK12" s="2"/>
      <c r="BVL12" s="2"/>
      <c r="BVM12" s="2"/>
      <c r="BVN12" s="2"/>
      <c r="BVO12" s="2"/>
      <c r="BVP12" s="2"/>
      <c r="BVQ12" s="2"/>
      <c r="BVR12" s="2"/>
      <c r="BVS12" s="2"/>
      <c r="BVT12" s="2"/>
      <c r="BVU12" s="2"/>
      <c r="BVV12" s="2"/>
      <c r="BVW12" s="2"/>
      <c r="BVX12" s="2"/>
      <c r="BVY12" s="2"/>
      <c r="BVZ12" s="2"/>
      <c r="BWA12" s="2"/>
      <c r="BWB12" s="2"/>
      <c r="BWC12" s="2"/>
      <c r="BWD12" s="2"/>
      <c r="BWE12" s="2"/>
      <c r="BWF12" s="2"/>
      <c r="BWG12" s="2"/>
      <c r="BWH12" s="2"/>
      <c r="BWI12" s="2"/>
      <c r="BWJ12" s="2"/>
      <c r="BWK12" s="2"/>
      <c r="BWL12" s="2"/>
      <c r="BWM12" s="2"/>
      <c r="BWN12" s="2"/>
      <c r="BWO12" s="2"/>
      <c r="BWP12" s="2"/>
      <c r="BWQ12" s="2"/>
      <c r="BWR12" s="2"/>
      <c r="BWS12" s="2"/>
      <c r="BWT12" s="2"/>
      <c r="BWU12" s="2"/>
      <c r="BWV12" s="2"/>
      <c r="BWW12" s="2"/>
      <c r="BWX12" s="2"/>
      <c r="BWY12" s="2"/>
      <c r="BWZ12" s="2"/>
      <c r="BXA12" s="2"/>
      <c r="BXB12" s="2"/>
      <c r="BXC12" s="2"/>
      <c r="BXD12" s="2"/>
      <c r="BXE12" s="2"/>
      <c r="BXF12" s="2"/>
      <c r="BXG12" s="2"/>
      <c r="BXH12" s="2"/>
      <c r="BXI12" s="2"/>
      <c r="BXJ12" s="2"/>
      <c r="BXK12" s="2"/>
      <c r="BXL12" s="2"/>
      <c r="BXM12" s="2"/>
      <c r="BXN12" s="2"/>
      <c r="BXO12" s="2"/>
      <c r="BXP12" s="2"/>
      <c r="BXQ12" s="2"/>
      <c r="BXR12" s="2"/>
      <c r="BXS12" s="2"/>
      <c r="BXT12" s="2"/>
      <c r="BXU12" s="2"/>
      <c r="BXV12" s="2"/>
      <c r="BXW12" s="2"/>
      <c r="BXX12" s="2"/>
      <c r="BXY12" s="2"/>
      <c r="BXZ12" s="2"/>
      <c r="BYA12" s="2"/>
      <c r="BYB12" s="2"/>
      <c r="BYC12" s="2"/>
      <c r="BYD12" s="2"/>
      <c r="BYE12" s="2"/>
      <c r="BYF12" s="2"/>
      <c r="BYG12" s="2"/>
      <c r="BYH12" s="2"/>
      <c r="BYI12" s="2"/>
      <c r="BYJ12" s="2"/>
      <c r="BYK12" s="2"/>
      <c r="BYL12" s="2"/>
      <c r="BYM12" s="2"/>
      <c r="BYN12" s="2"/>
      <c r="BYO12" s="2"/>
      <c r="BYP12" s="2"/>
      <c r="BYQ12" s="2"/>
      <c r="BYR12" s="2"/>
      <c r="BYS12" s="2"/>
      <c r="BYT12" s="2"/>
      <c r="BYU12" s="2"/>
      <c r="BYV12" s="2"/>
      <c r="BYW12" s="2"/>
      <c r="BYX12" s="2"/>
      <c r="BYY12" s="2"/>
      <c r="BYZ12" s="2"/>
      <c r="BZA12" s="2"/>
      <c r="BZB12" s="2"/>
      <c r="BZC12" s="2"/>
      <c r="BZD12" s="2"/>
      <c r="BZE12" s="2"/>
      <c r="BZF12" s="2"/>
      <c r="BZG12" s="2"/>
      <c r="BZH12" s="2"/>
      <c r="BZI12" s="2"/>
      <c r="BZJ12" s="2"/>
      <c r="BZK12" s="2"/>
      <c r="BZL12" s="2"/>
      <c r="BZM12" s="2"/>
      <c r="BZN12" s="2"/>
      <c r="BZO12" s="2"/>
      <c r="BZP12" s="2"/>
      <c r="BZQ12" s="2"/>
      <c r="BZR12" s="2"/>
      <c r="BZS12" s="2"/>
      <c r="BZT12" s="2"/>
      <c r="BZU12" s="2"/>
      <c r="BZV12" s="2"/>
      <c r="BZW12" s="2"/>
      <c r="BZX12" s="2"/>
      <c r="BZY12" s="2"/>
      <c r="BZZ12" s="2"/>
      <c r="CAA12" s="2"/>
      <c r="CAB12" s="2"/>
      <c r="CAC12" s="2"/>
      <c r="CAD12" s="2"/>
      <c r="CAE12" s="2"/>
      <c r="CAF12" s="2"/>
      <c r="CAG12" s="2"/>
      <c r="CAH12" s="2"/>
      <c r="CAI12" s="2"/>
      <c r="CAJ12" s="2"/>
      <c r="CAK12" s="2"/>
      <c r="CAL12" s="2"/>
      <c r="CAM12" s="2"/>
      <c r="CAN12" s="2"/>
      <c r="CAO12" s="2"/>
      <c r="CAP12" s="2"/>
      <c r="CAQ12" s="2"/>
      <c r="CAR12" s="2"/>
      <c r="CAS12" s="2"/>
      <c r="CAT12" s="2"/>
      <c r="CAU12" s="2"/>
      <c r="CAV12" s="2"/>
      <c r="CAW12" s="2"/>
      <c r="CAX12" s="2"/>
      <c r="CAY12" s="2"/>
      <c r="CAZ12" s="2"/>
      <c r="CBA12" s="2"/>
      <c r="CBB12" s="2"/>
      <c r="CBC12" s="2"/>
      <c r="CBD12" s="2"/>
      <c r="CBE12" s="2"/>
      <c r="CBF12" s="2"/>
      <c r="CBG12" s="2"/>
      <c r="CBH12" s="2"/>
      <c r="CBI12" s="2"/>
      <c r="CBJ12" s="2"/>
      <c r="CBK12" s="2"/>
      <c r="CBL12" s="2"/>
      <c r="CBM12" s="2"/>
      <c r="CBN12" s="2"/>
      <c r="CBO12" s="2"/>
      <c r="CBP12" s="2"/>
      <c r="CBQ12" s="2"/>
      <c r="CBR12" s="2"/>
      <c r="CBS12" s="2"/>
      <c r="CBT12" s="2"/>
      <c r="CBU12" s="2"/>
      <c r="CBV12" s="2"/>
      <c r="CBW12" s="2"/>
      <c r="CBX12" s="2"/>
      <c r="CBY12" s="2"/>
      <c r="CBZ12" s="2"/>
      <c r="CCA12" s="2"/>
      <c r="CCB12" s="2"/>
      <c r="CCC12" s="2"/>
      <c r="CCD12" s="2"/>
      <c r="CCE12" s="2"/>
      <c r="CCF12" s="2"/>
      <c r="CCG12" s="2"/>
      <c r="CCH12" s="2"/>
      <c r="CCI12" s="2"/>
      <c r="CCJ12" s="2"/>
      <c r="CCK12" s="2"/>
      <c r="CCL12" s="2"/>
      <c r="CCM12" s="2"/>
      <c r="CCN12" s="2"/>
      <c r="CCO12" s="2"/>
      <c r="CCP12" s="2"/>
      <c r="CCQ12" s="2"/>
      <c r="CCR12" s="2"/>
      <c r="CCS12" s="2"/>
      <c r="CCT12" s="2"/>
      <c r="CCU12" s="2"/>
      <c r="CCV12" s="2"/>
      <c r="CCW12" s="2"/>
      <c r="CCX12" s="2"/>
      <c r="CCY12" s="2"/>
      <c r="CCZ12" s="2"/>
      <c r="CDA12" s="2"/>
      <c r="CDB12" s="2"/>
      <c r="CDC12" s="2"/>
      <c r="CDD12" s="2"/>
      <c r="CDE12" s="2"/>
      <c r="CDF12" s="2"/>
      <c r="CDG12" s="2"/>
      <c r="CDH12" s="2"/>
      <c r="CDI12" s="2"/>
      <c r="CDJ12" s="2"/>
      <c r="CDK12" s="2"/>
      <c r="CDL12" s="2"/>
      <c r="CDM12" s="2"/>
      <c r="CDN12" s="2"/>
      <c r="CDO12" s="2"/>
      <c r="CDP12" s="2"/>
      <c r="CDQ12" s="2"/>
      <c r="CDR12" s="2"/>
      <c r="CDS12" s="2"/>
      <c r="CDT12" s="2"/>
      <c r="CDU12" s="2"/>
      <c r="CDV12" s="2"/>
      <c r="CDW12" s="2"/>
      <c r="CDX12" s="2"/>
      <c r="CDY12" s="2"/>
      <c r="CDZ12" s="2"/>
      <c r="CEA12" s="2"/>
      <c r="CEB12" s="2"/>
      <c r="CEC12" s="2"/>
      <c r="CED12" s="2"/>
      <c r="CEE12" s="2"/>
      <c r="CEF12" s="2"/>
      <c r="CEG12" s="2"/>
      <c r="CEH12" s="2"/>
      <c r="CEI12" s="2"/>
      <c r="CEJ12" s="2"/>
      <c r="CEK12" s="2"/>
      <c r="CEL12" s="2"/>
      <c r="CEM12" s="2"/>
      <c r="CEN12" s="2"/>
      <c r="CEO12" s="2"/>
      <c r="CEP12" s="2"/>
      <c r="CEQ12" s="2"/>
      <c r="CER12" s="2"/>
      <c r="CES12" s="2"/>
      <c r="CET12" s="2"/>
      <c r="CEU12" s="2"/>
      <c r="CEV12" s="2"/>
      <c r="CEW12" s="2"/>
      <c r="CEX12" s="2"/>
      <c r="CEY12" s="2"/>
      <c r="CEZ12" s="2"/>
      <c r="CFA12" s="2"/>
      <c r="CFB12" s="2"/>
      <c r="CFC12" s="2"/>
      <c r="CFD12" s="2"/>
      <c r="CFE12" s="2"/>
      <c r="CFF12" s="2"/>
      <c r="CFG12" s="2"/>
      <c r="CFH12" s="2"/>
      <c r="CFI12" s="2"/>
      <c r="CFJ12" s="2"/>
      <c r="CFK12" s="2"/>
      <c r="CFL12" s="2"/>
      <c r="CFM12" s="2"/>
      <c r="CFN12" s="2"/>
      <c r="CFO12" s="2"/>
      <c r="CFP12" s="2"/>
      <c r="CFQ12" s="2"/>
      <c r="CFR12" s="2"/>
      <c r="CFS12" s="2"/>
      <c r="CFT12" s="2"/>
      <c r="CFU12" s="2"/>
      <c r="CFV12" s="2"/>
      <c r="CFW12" s="2"/>
      <c r="CFX12" s="2"/>
      <c r="CFY12" s="2"/>
      <c r="CFZ12" s="2"/>
      <c r="CGA12" s="2"/>
      <c r="CGB12" s="2"/>
      <c r="CGC12" s="2"/>
      <c r="CGD12" s="2"/>
      <c r="CGE12" s="2"/>
      <c r="CGF12" s="2"/>
      <c r="CGG12" s="2"/>
      <c r="CGH12" s="2"/>
      <c r="CGI12" s="2"/>
      <c r="CGJ12" s="2"/>
      <c r="CGK12" s="2"/>
      <c r="CGL12" s="2"/>
      <c r="CGM12" s="2"/>
      <c r="CGN12" s="2"/>
      <c r="CGO12" s="2"/>
      <c r="CGP12" s="2"/>
      <c r="CGQ12" s="2"/>
      <c r="CGR12" s="2"/>
      <c r="CGS12" s="2"/>
      <c r="CGT12" s="2"/>
      <c r="CGU12" s="2"/>
      <c r="CGV12" s="2"/>
      <c r="CGW12" s="2"/>
      <c r="CGX12" s="2"/>
      <c r="CGY12" s="2"/>
      <c r="CGZ12" s="2"/>
      <c r="CHA12" s="2"/>
      <c r="CHB12" s="2"/>
      <c r="CHC12" s="2"/>
      <c r="CHD12" s="2"/>
      <c r="CHE12" s="2"/>
      <c r="CHF12" s="2"/>
      <c r="CHG12" s="2"/>
      <c r="CHH12" s="2"/>
      <c r="CHI12" s="2"/>
      <c r="CHJ12" s="2"/>
      <c r="CHK12" s="2"/>
      <c r="CHL12" s="2"/>
      <c r="CHM12" s="2"/>
      <c r="CHN12" s="2"/>
      <c r="CHO12" s="2"/>
      <c r="CHP12" s="2"/>
      <c r="CHQ12" s="2"/>
      <c r="CHR12" s="2"/>
      <c r="CHS12" s="2"/>
      <c r="CHT12" s="2"/>
      <c r="CHU12" s="2"/>
      <c r="CHV12" s="2"/>
      <c r="CHW12" s="2"/>
      <c r="CHX12" s="2"/>
      <c r="CHY12" s="2"/>
      <c r="CHZ12" s="2"/>
      <c r="CIA12" s="2"/>
      <c r="CIB12" s="2"/>
      <c r="CIC12" s="2"/>
      <c r="CID12" s="2"/>
      <c r="CIE12" s="2"/>
      <c r="CIF12" s="2"/>
      <c r="CIG12" s="2"/>
      <c r="CIH12" s="2"/>
      <c r="CII12" s="2"/>
      <c r="CIJ12" s="2"/>
      <c r="CIK12" s="2"/>
      <c r="CIL12" s="2"/>
      <c r="CIM12" s="2"/>
      <c r="CIN12" s="2"/>
      <c r="CIO12" s="2"/>
      <c r="CIP12" s="2"/>
      <c r="CIQ12" s="2"/>
      <c r="CIR12" s="2"/>
      <c r="CIS12" s="2"/>
      <c r="CIT12" s="2"/>
      <c r="CIU12" s="2"/>
      <c r="CIV12" s="2"/>
      <c r="CIW12" s="2"/>
      <c r="CIX12" s="2"/>
      <c r="CIY12" s="2"/>
      <c r="CIZ12" s="2"/>
      <c r="CJA12" s="2"/>
      <c r="CJB12" s="2"/>
      <c r="CJC12" s="2"/>
      <c r="CJD12" s="2"/>
      <c r="CJE12" s="2"/>
      <c r="CJF12" s="2"/>
      <c r="CJG12" s="2"/>
      <c r="CJH12" s="2"/>
      <c r="CJI12" s="2"/>
      <c r="CJJ12" s="2"/>
      <c r="CJK12" s="2"/>
      <c r="CJL12" s="2"/>
      <c r="CJM12" s="2"/>
      <c r="CJN12" s="2"/>
      <c r="CJO12" s="2"/>
      <c r="CJP12" s="2"/>
      <c r="CJQ12" s="2"/>
      <c r="CJR12" s="2"/>
      <c r="CJS12" s="2"/>
      <c r="CJT12" s="2"/>
      <c r="CJU12" s="2"/>
      <c r="CJV12" s="2"/>
      <c r="CJW12" s="2"/>
      <c r="CJX12" s="2"/>
      <c r="CJY12" s="2"/>
      <c r="CJZ12" s="2"/>
      <c r="CKA12" s="2"/>
      <c r="CKB12" s="2"/>
      <c r="CKC12" s="2"/>
      <c r="CKD12" s="2"/>
      <c r="CKE12" s="2"/>
      <c r="CKF12" s="2"/>
      <c r="CKG12" s="2"/>
      <c r="CKH12" s="2"/>
      <c r="CKI12" s="2"/>
      <c r="CKJ12" s="2"/>
      <c r="CKK12" s="2"/>
      <c r="CKL12" s="2"/>
      <c r="CKM12" s="2"/>
      <c r="CKN12" s="2"/>
      <c r="CKO12" s="2"/>
      <c r="CKP12" s="2"/>
      <c r="CKQ12" s="2"/>
      <c r="CKR12" s="2"/>
      <c r="CKS12" s="2"/>
      <c r="CKT12" s="2"/>
      <c r="CKU12" s="2"/>
      <c r="CKV12" s="2"/>
      <c r="CKW12" s="2"/>
      <c r="CKX12" s="2"/>
      <c r="CKY12" s="2"/>
      <c r="CKZ12" s="2"/>
      <c r="CLA12" s="2"/>
      <c r="CLB12" s="2"/>
      <c r="CLC12" s="2"/>
      <c r="CLD12" s="2"/>
      <c r="CLE12" s="2"/>
      <c r="CLF12" s="2"/>
      <c r="CLG12" s="2"/>
      <c r="CLH12" s="2"/>
      <c r="CLI12" s="2"/>
      <c r="CLJ12" s="2"/>
      <c r="CLK12" s="2"/>
      <c r="CLL12" s="2"/>
      <c r="CLM12" s="2"/>
      <c r="CLN12" s="2"/>
      <c r="CLO12" s="2"/>
      <c r="CLP12" s="2"/>
      <c r="CLQ12" s="2"/>
      <c r="CLR12" s="2"/>
      <c r="CLS12" s="2"/>
      <c r="CLT12" s="2"/>
      <c r="CLU12" s="2"/>
      <c r="CLV12" s="2"/>
      <c r="CLW12" s="2"/>
      <c r="CLX12" s="2"/>
      <c r="CLY12" s="2"/>
      <c r="CLZ12" s="2"/>
      <c r="CMA12" s="2"/>
      <c r="CMB12" s="2"/>
      <c r="CMC12" s="2"/>
      <c r="CMD12" s="2"/>
      <c r="CME12" s="2"/>
      <c r="CMF12" s="2"/>
      <c r="CMG12" s="2"/>
      <c r="CMH12" s="2"/>
      <c r="CMI12" s="2"/>
      <c r="CMJ12" s="2"/>
      <c r="CMK12" s="2"/>
      <c r="CML12" s="2"/>
      <c r="CMM12" s="2"/>
      <c r="CMN12" s="2"/>
      <c r="CMO12" s="2"/>
      <c r="CMP12" s="2"/>
      <c r="CMQ12" s="2"/>
      <c r="CMR12" s="2"/>
      <c r="CMS12" s="2"/>
      <c r="CMT12" s="2"/>
      <c r="CMU12" s="2"/>
      <c r="CMV12" s="2"/>
      <c r="CMW12" s="2"/>
      <c r="CMX12" s="2"/>
      <c r="CMY12" s="2"/>
      <c r="CMZ12" s="2"/>
      <c r="CNA12" s="2"/>
      <c r="CNB12" s="2"/>
      <c r="CNC12" s="2"/>
      <c r="CND12" s="2"/>
      <c r="CNE12" s="2"/>
      <c r="CNF12" s="2"/>
      <c r="CNG12" s="2"/>
      <c r="CNH12" s="2"/>
      <c r="CNI12" s="2"/>
      <c r="CNJ12" s="2"/>
      <c r="CNK12" s="2"/>
      <c r="CNL12" s="2"/>
      <c r="CNM12" s="2"/>
      <c r="CNN12" s="2"/>
      <c r="CNO12" s="2"/>
      <c r="CNP12" s="2"/>
      <c r="CNQ12" s="2"/>
      <c r="CNR12" s="2"/>
      <c r="CNS12" s="2"/>
      <c r="CNT12" s="2"/>
      <c r="CNU12" s="2"/>
      <c r="CNV12" s="2"/>
      <c r="CNW12" s="2"/>
      <c r="CNX12" s="2"/>
      <c r="CNY12" s="2"/>
      <c r="CNZ12" s="2"/>
      <c r="COA12" s="2"/>
      <c r="COB12" s="2"/>
      <c r="COC12" s="2"/>
      <c r="COD12" s="2"/>
      <c r="COE12" s="2"/>
      <c r="COF12" s="2"/>
      <c r="COG12" s="2"/>
      <c r="COH12" s="2"/>
      <c r="COI12" s="2"/>
      <c r="COJ12" s="2"/>
      <c r="COK12" s="2"/>
      <c r="COL12" s="2"/>
      <c r="COM12" s="2"/>
      <c r="CON12" s="2"/>
      <c r="COO12" s="2"/>
      <c r="COP12" s="2"/>
      <c r="COQ12" s="2"/>
      <c r="COR12" s="2"/>
      <c r="COS12" s="2"/>
      <c r="COT12" s="2"/>
      <c r="COU12" s="2"/>
      <c r="COV12" s="2"/>
      <c r="COW12" s="2"/>
      <c r="COX12" s="2"/>
      <c r="COY12" s="2"/>
      <c r="COZ12" s="2"/>
      <c r="CPA12" s="2"/>
      <c r="CPB12" s="2"/>
      <c r="CPC12" s="2"/>
      <c r="CPD12" s="2"/>
      <c r="CPE12" s="2"/>
      <c r="CPF12" s="2"/>
      <c r="CPG12" s="2"/>
      <c r="CPH12" s="2"/>
      <c r="CPI12" s="2"/>
      <c r="CPJ12" s="2"/>
      <c r="CPK12" s="2"/>
      <c r="CPL12" s="2"/>
      <c r="CPM12" s="2"/>
      <c r="CPN12" s="2"/>
      <c r="CPO12" s="2"/>
      <c r="CPP12" s="2"/>
      <c r="CPQ12" s="2"/>
      <c r="CPR12" s="2"/>
      <c r="CPS12" s="2"/>
      <c r="CPT12" s="2"/>
      <c r="CPU12" s="2"/>
      <c r="CPV12" s="2"/>
      <c r="CPW12" s="2"/>
      <c r="CPX12" s="2"/>
      <c r="CPY12" s="2"/>
      <c r="CPZ12" s="2"/>
      <c r="CQA12" s="2"/>
      <c r="CQB12" s="2"/>
      <c r="CQC12" s="2"/>
      <c r="CQD12" s="2"/>
      <c r="CQE12" s="2"/>
      <c r="CQF12" s="2"/>
      <c r="CQG12" s="2"/>
      <c r="CQH12" s="2"/>
      <c r="CQI12" s="2"/>
      <c r="CQJ12" s="2"/>
      <c r="CQK12" s="2"/>
      <c r="CQL12" s="2"/>
      <c r="CQM12" s="2"/>
      <c r="CQN12" s="2"/>
      <c r="CQO12" s="2"/>
      <c r="CQP12" s="2"/>
      <c r="CQQ12" s="2"/>
      <c r="CQR12" s="2"/>
      <c r="CQS12" s="2"/>
      <c r="CQT12" s="2"/>
      <c r="CQU12" s="2"/>
      <c r="CQV12" s="2"/>
      <c r="CQW12" s="2"/>
      <c r="CQX12" s="2"/>
      <c r="CQY12" s="2"/>
      <c r="CQZ12" s="2"/>
      <c r="CRA12" s="2"/>
      <c r="CRB12" s="2"/>
      <c r="CRC12" s="2"/>
      <c r="CRD12" s="2"/>
      <c r="CRE12" s="2"/>
      <c r="CRF12" s="2"/>
      <c r="CRG12" s="2"/>
      <c r="CRH12" s="2"/>
      <c r="CRI12" s="2"/>
      <c r="CRJ12" s="2"/>
      <c r="CRK12" s="2"/>
      <c r="CRL12" s="2"/>
      <c r="CRM12" s="2"/>
      <c r="CRN12" s="2"/>
      <c r="CRO12" s="2"/>
      <c r="CRP12" s="2"/>
      <c r="CRQ12" s="2"/>
      <c r="CRR12" s="2"/>
      <c r="CRS12" s="2"/>
      <c r="CRT12" s="2"/>
      <c r="CRU12" s="2"/>
      <c r="CRV12" s="2"/>
      <c r="CRW12" s="2"/>
      <c r="CRX12" s="2"/>
      <c r="CRY12" s="2"/>
      <c r="CRZ12" s="2"/>
      <c r="CSA12" s="2"/>
      <c r="CSB12" s="2"/>
      <c r="CSC12" s="2"/>
      <c r="CSD12" s="2"/>
      <c r="CSE12" s="2"/>
      <c r="CSF12" s="2"/>
      <c r="CSG12" s="2"/>
      <c r="CSH12" s="2"/>
      <c r="CSI12" s="2"/>
      <c r="CSJ12" s="2"/>
      <c r="CSK12" s="2"/>
      <c r="CSL12" s="2"/>
      <c r="CSM12" s="2"/>
      <c r="CSN12" s="2"/>
      <c r="CSO12" s="2"/>
      <c r="CSP12" s="2"/>
      <c r="CSQ12" s="2"/>
      <c r="CSR12" s="2"/>
      <c r="CSS12" s="2"/>
      <c r="CST12" s="2"/>
      <c r="CSU12" s="2"/>
      <c r="CSV12" s="2"/>
      <c r="CSW12" s="2"/>
      <c r="CSX12" s="2"/>
      <c r="CSY12" s="2"/>
      <c r="CSZ12" s="2"/>
      <c r="CTA12" s="2"/>
      <c r="CTB12" s="2"/>
      <c r="CTC12" s="2"/>
      <c r="CTD12" s="2"/>
      <c r="CTE12" s="2"/>
      <c r="CTF12" s="2"/>
      <c r="CTG12" s="2"/>
      <c r="CTH12" s="2"/>
      <c r="CTI12" s="2"/>
      <c r="CTJ12" s="2"/>
      <c r="CTK12" s="2"/>
      <c r="CTL12" s="2"/>
      <c r="CTM12" s="2"/>
      <c r="CTN12" s="2"/>
      <c r="CTO12" s="2"/>
      <c r="CTP12" s="2"/>
      <c r="CTQ12" s="2"/>
      <c r="CTR12" s="2"/>
      <c r="CTS12" s="2"/>
      <c r="CTT12" s="2"/>
      <c r="CTU12" s="2"/>
      <c r="CTV12" s="2"/>
      <c r="CTW12" s="2"/>
      <c r="CTX12" s="2"/>
      <c r="CTY12" s="2"/>
      <c r="CTZ12" s="2"/>
      <c r="CUA12" s="2"/>
      <c r="CUB12" s="2"/>
      <c r="CUC12" s="2"/>
      <c r="CUD12" s="2"/>
      <c r="CUE12" s="2"/>
      <c r="CUF12" s="2"/>
      <c r="CUG12" s="2"/>
      <c r="CUH12" s="2"/>
      <c r="CUI12" s="2"/>
      <c r="CUJ12" s="2"/>
      <c r="CUK12" s="2"/>
      <c r="CUL12" s="2"/>
      <c r="CUM12" s="2"/>
      <c r="CUN12" s="2"/>
      <c r="CUO12" s="2"/>
      <c r="CUP12" s="2"/>
      <c r="CUQ12" s="2"/>
      <c r="CUR12" s="2"/>
      <c r="CUS12" s="2"/>
      <c r="CUT12" s="2"/>
      <c r="CUU12" s="2"/>
      <c r="CUV12" s="2"/>
      <c r="CUW12" s="2"/>
      <c r="CUX12" s="2"/>
      <c r="CUY12" s="2"/>
      <c r="CUZ12" s="2"/>
      <c r="CVA12" s="2"/>
      <c r="CVB12" s="2"/>
      <c r="CVC12" s="2"/>
      <c r="CVD12" s="2"/>
      <c r="CVE12" s="2"/>
      <c r="CVF12" s="2"/>
      <c r="CVG12" s="2"/>
      <c r="CVH12" s="2"/>
      <c r="CVI12" s="2"/>
      <c r="CVJ12" s="2"/>
      <c r="CVK12" s="2"/>
      <c r="CVL12" s="2"/>
      <c r="CVM12" s="2"/>
      <c r="CVN12" s="2"/>
      <c r="CVO12" s="2"/>
      <c r="CVP12" s="2"/>
      <c r="CVQ12" s="2"/>
      <c r="CVR12" s="2"/>
      <c r="CVS12" s="2"/>
      <c r="CVT12" s="2"/>
      <c r="CVU12" s="2"/>
      <c r="CVV12" s="2"/>
      <c r="CVW12" s="2"/>
      <c r="CVX12" s="2"/>
      <c r="CVY12" s="2"/>
      <c r="CVZ12" s="2"/>
      <c r="CWA12" s="2"/>
      <c r="CWB12" s="2"/>
      <c r="CWC12" s="2"/>
      <c r="CWD12" s="2"/>
      <c r="CWE12" s="2"/>
      <c r="CWF12" s="2"/>
      <c r="CWG12" s="2"/>
      <c r="CWH12" s="2"/>
      <c r="CWI12" s="2"/>
      <c r="CWJ12" s="2"/>
      <c r="CWK12" s="2"/>
      <c r="CWL12" s="2"/>
      <c r="CWM12" s="2"/>
      <c r="CWN12" s="2"/>
      <c r="CWO12" s="2"/>
      <c r="CWP12" s="2"/>
      <c r="CWQ12" s="2"/>
      <c r="CWR12" s="2"/>
      <c r="CWS12" s="2"/>
      <c r="CWT12" s="2"/>
      <c r="CWU12" s="2"/>
      <c r="CWV12" s="2"/>
      <c r="CWW12" s="2"/>
      <c r="CWX12" s="2"/>
      <c r="CWY12" s="2"/>
      <c r="CWZ12" s="2"/>
      <c r="CXA12" s="2"/>
      <c r="CXB12" s="2"/>
      <c r="CXC12" s="2"/>
      <c r="CXD12" s="2"/>
      <c r="CXE12" s="2"/>
      <c r="CXF12" s="2"/>
      <c r="CXG12" s="2"/>
      <c r="CXH12" s="2"/>
      <c r="CXI12" s="2"/>
      <c r="CXJ12" s="2"/>
      <c r="CXK12" s="2"/>
      <c r="CXL12" s="2"/>
      <c r="CXM12" s="2"/>
      <c r="CXN12" s="2"/>
      <c r="CXO12" s="2"/>
      <c r="CXP12" s="2"/>
      <c r="CXQ12" s="2"/>
      <c r="CXR12" s="2"/>
      <c r="CXS12" s="2"/>
      <c r="CXT12" s="2"/>
      <c r="CXU12" s="2"/>
      <c r="CXV12" s="2"/>
      <c r="CXW12" s="2"/>
      <c r="CXX12" s="2"/>
      <c r="CXY12" s="2"/>
      <c r="CXZ12" s="2"/>
      <c r="CYA12" s="2"/>
      <c r="CYB12" s="2"/>
      <c r="CYC12" s="2"/>
      <c r="CYD12" s="2"/>
      <c r="CYE12" s="2"/>
      <c r="CYF12" s="2"/>
      <c r="CYG12" s="2"/>
      <c r="CYH12" s="2"/>
      <c r="CYI12" s="2"/>
      <c r="CYJ12" s="2"/>
      <c r="CYK12" s="2"/>
      <c r="CYL12" s="2"/>
      <c r="CYM12" s="2"/>
      <c r="CYN12" s="2"/>
      <c r="CYO12" s="2"/>
      <c r="CYP12" s="2"/>
      <c r="CYQ12" s="2"/>
      <c r="CYR12" s="2"/>
      <c r="CYS12" s="2"/>
      <c r="CYT12" s="2"/>
      <c r="CYU12" s="2"/>
      <c r="CYV12" s="2"/>
      <c r="CYW12" s="2"/>
      <c r="CYX12" s="2"/>
      <c r="CYY12" s="2"/>
      <c r="CYZ12" s="2"/>
      <c r="CZA12" s="2"/>
      <c r="CZB12" s="2"/>
      <c r="CZC12" s="2"/>
      <c r="CZD12" s="2"/>
      <c r="CZE12" s="2"/>
      <c r="CZF12" s="2"/>
      <c r="CZG12" s="2"/>
      <c r="CZH12" s="2"/>
      <c r="CZI12" s="2"/>
      <c r="CZJ12" s="2"/>
      <c r="CZK12" s="2"/>
      <c r="CZL12" s="2"/>
      <c r="CZM12" s="2"/>
      <c r="CZN12" s="2"/>
      <c r="CZO12" s="2"/>
      <c r="CZP12" s="2"/>
      <c r="CZQ12" s="2"/>
      <c r="CZR12" s="2"/>
      <c r="CZS12" s="2"/>
      <c r="CZT12" s="2"/>
      <c r="CZU12" s="2"/>
      <c r="CZV12" s="2"/>
      <c r="CZW12" s="2"/>
      <c r="CZX12" s="2"/>
      <c r="CZY12" s="2"/>
      <c r="CZZ12" s="2"/>
      <c r="DAA12" s="2"/>
      <c r="DAB12" s="2"/>
      <c r="DAC12" s="2"/>
      <c r="DAD12" s="2"/>
      <c r="DAE12" s="2"/>
      <c r="DAF12" s="2"/>
      <c r="DAG12" s="2"/>
      <c r="DAH12" s="2"/>
      <c r="DAI12" s="2"/>
      <c r="DAJ12" s="2"/>
      <c r="DAK12" s="2"/>
      <c r="DAL12" s="2"/>
      <c r="DAM12" s="2"/>
      <c r="DAN12" s="2"/>
      <c r="DAO12" s="2"/>
      <c r="DAP12" s="2"/>
      <c r="DAQ12" s="2"/>
      <c r="DAR12" s="2"/>
      <c r="DAS12" s="2"/>
      <c r="DAT12" s="2"/>
      <c r="DAU12" s="2"/>
      <c r="DAV12" s="2"/>
      <c r="DAW12" s="2"/>
      <c r="DAX12" s="2"/>
      <c r="DAY12" s="2"/>
      <c r="DAZ12" s="2"/>
      <c r="DBA12" s="2"/>
      <c r="DBB12" s="2"/>
      <c r="DBC12" s="2"/>
      <c r="DBD12" s="2"/>
      <c r="DBE12" s="2"/>
      <c r="DBF12" s="2"/>
      <c r="DBG12" s="2"/>
      <c r="DBH12" s="2"/>
      <c r="DBI12" s="2"/>
      <c r="DBJ12" s="2"/>
      <c r="DBK12" s="2"/>
      <c r="DBL12" s="2"/>
      <c r="DBM12" s="2"/>
      <c r="DBN12" s="2"/>
      <c r="DBO12" s="2"/>
      <c r="DBP12" s="2"/>
      <c r="DBQ12" s="2"/>
      <c r="DBR12" s="2"/>
      <c r="DBS12" s="2"/>
      <c r="DBT12" s="2"/>
      <c r="DBU12" s="2"/>
      <c r="DBV12" s="2"/>
      <c r="DBW12" s="2"/>
      <c r="DBX12" s="2"/>
      <c r="DBY12" s="2"/>
      <c r="DBZ12" s="2"/>
      <c r="DCA12" s="2"/>
      <c r="DCB12" s="2"/>
      <c r="DCC12" s="2"/>
      <c r="DCD12" s="2"/>
      <c r="DCE12" s="2"/>
      <c r="DCF12" s="2"/>
      <c r="DCG12" s="2"/>
      <c r="DCH12" s="2"/>
      <c r="DCI12" s="2"/>
      <c r="DCJ12" s="2"/>
      <c r="DCK12" s="2"/>
      <c r="DCL12" s="2"/>
      <c r="DCM12" s="2"/>
      <c r="DCN12" s="2"/>
      <c r="DCO12" s="2"/>
      <c r="DCP12" s="2"/>
      <c r="DCQ12" s="2"/>
      <c r="DCR12" s="2"/>
      <c r="DCS12" s="2"/>
      <c r="DCT12" s="2"/>
      <c r="DCU12" s="2"/>
      <c r="DCV12" s="2"/>
      <c r="DCW12" s="2"/>
      <c r="DCX12" s="2"/>
      <c r="DCY12" s="2"/>
      <c r="DCZ12" s="2"/>
      <c r="DDA12" s="2"/>
      <c r="DDB12" s="2"/>
      <c r="DDC12" s="2"/>
      <c r="DDD12" s="2"/>
      <c r="DDE12" s="2"/>
      <c r="DDF12" s="2"/>
      <c r="DDG12" s="2"/>
      <c r="DDH12" s="2"/>
      <c r="DDI12" s="2"/>
      <c r="DDJ12" s="2"/>
      <c r="DDK12" s="2"/>
      <c r="DDL12" s="2"/>
      <c r="DDM12" s="2"/>
      <c r="DDN12" s="2"/>
      <c r="DDO12" s="2"/>
      <c r="DDP12" s="2"/>
      <c r="DDQ12" s="2"/>
      <c r="DDR12" s="2"/>
      <c r="DDS12" s="2"/>
      <c r="DDT12" s="2"/>
      <c r="DDU12" s="2"/>
      <c r="DDV12" s="2"/>
      <c r="DDW12" s="2"/>
      <c r="DDX12" s="2"/>
      <c r="DDY12" s="2"/>
      <c r="DDZ12" s="2"/>
      <c r="DEA12" s="2"/>
      <c r="DEB12" s="2"/>
      <c r="DEC12" s="2"/>
      <c r="DED12" s="2"/>
      <c r="DEE12" s="2"/>
      <c r="DEF12" s="2"/>
      <c r="DEG12" s="2"/>
      <c r="DEH12" s="2"/>
      <c r="DEI12" s="2"/>
      <c r="DEJ12" s="2"/>
      <c r="DEK12" s="2"/>
      <c r="DEL12" s="2"/>
      <c r="DEM12" s="2"/>
      <c r="DEN12" s="2"/>
      <c r="DEO12" s="2"/>
      <c r="DEP12" s="2"/>
      <c r="DEQ12" s="2"/>
      <c r="DER12" s="2"/>
      <c r="DES12" s="2"/>
      <c r="DET12" s="2"/>
      <c r="DEU12" s="2"/>
      <c r="DEV12" s="2"/>
      <c r="DEW12" s="2"/>
      <c r="DEX12" s="2"/>
      <c r="DEY12" s="2"/>
      <c r="DEZ12" s="2"/>
      <c r="DFA12" s="2"/>
      <c r="DFB12" s="2"/>
      <c r="DFC12" s="2"/>
      <c r="DFD12" s="2"/>
      <c r="DFE12" s="2"/>
      <c r="DFF12" s="2"/>
      <c r="DFG12" s="2"/>
      <c r="DFH12" s="2"/>
      <c r="DFI12" s="2"/>
      <c r="DFJ12" s="2"/>
      <c r="DFK12" s="2"/>
      <c r="DFL12" s="2"/>
      <c r="DFM12" s="2"/>
      <c r="DFN12" s="2"/>
      <c r="DFO12" s="2"/>
      <c r="DFP12" s="2"/>
      <c r="DFQ12" s="2"/>
      <c r="DFR12" s="2"/>
      <c r="DFS12" s="2"/>
      <c r="DFT12" s="2"/>
      <c r="DFU12" s="2"/>
      <c r="DFV12" s="2"/>
      <c r="DFW12" s="2"/>
      <c r="DFX12" s="2"/>
      <c r="DFY12" s="2"/>
      <c r="DFZ12" s="2"/>
      <c r="DGA12" s="2"/>
      <c r="DGB12" s="2"/>
      <c r="DGC12" s="2"/>
      <c r="DGD12" s="2"/>
      <c r="DGE12" s="2"/>
      <c r="DGF12" s="2"/>
      <c r="DGG12" s="2"/>
      <c r="DGH12" s="2"/>
      <c r="DGI12" s="2"/>
      <c r="DGJ12" s="2"/>
      <c r="DGK12" s="2"/>
      <c r="DGL12" s="2"/>
      <c r="DGM12" s="2"/>
      <c r="DGN12" s="2"/>
      <c r="DGO12" s="2"/>
      <c r="DGP12" s="2"/>
      <c r="DGQ12" s="2"/>
      <c r="DGR12" s="2"/>
      <c r="DGS12" s="2"/>
      <c r="DGT12" s="2"/>
      <c r="DGU12" s="2"/>
      <c r="DGV12" s="2"/>
      <c r="DGW12" s="2"/>
      <c r="DGX12" s="2"/>
      <c r="DGY12" s="2"/>
      <c r="DGZ12" s="2"/>
      <c r="DHA12" s="2"/>
      <c r="DHB12" s="2"/>
      <c r="DHC12" s="2"/>
      <c r="DHD12" s="2"/>
      <c r="DHE12" s="2"/>
      <c r="DHF12" s="2"/>
      <c r="DHG12" s="2"/>
      <c r="DHH12" s="2"/>
      <c r="DHI12" s="2"/>
      <c r="DHJ12" s="2"/>
      <c r="DHK12" s="2"/>
      <c r="DHL12" s="2"/>
      <c r="DHM12" s="2"/>
      <c r="DHN12" s="2"/>
      <c r="DHO12" s="2"/>
      <c r="DHP12" s="2"/>
      <c r="DHQ12" s="2"/>
      <c r="DHR12" s="2"/>
      <c r="DHS12" s="2"/>
      <c r="DHT12" s="2"/>
      <c r="DHU12" s="2"/>
      <c r="DHV12" s="2"/>
      <c r="DHW12" s="2"/>
      <c r="DHX12" s="2"/>
      <c r="DHY12" s="2"/>
      <c r="DHZ12" s="2"/>
      <c r="DIA12" s="2"/>
      <c r="DIB12" s="2"/>
      <c r="DIC12" s="2"/>
      <c r="DID12" s="2"/>
      <c r="DIE12" s="2"/>
      <c r="DIF12" s="2"/>
      <c r="DIG12" s="2"/>
      <c r="DIH12" s="2"/>
      <c r="DII12" s="2"/>
      <c r="DIJ12" s="2"/>
      <c r="DIK12" s="2"/>
      <c r="DIL12" s="2"/>
      <c r="DIM12" s="2"/>
      <c r="DIN12" s="2"/>
      <c r="DIO12" s="2"/>
      <c r="DIP12" s="2"/>
      <c r="DIQ12" s="2"/>
      <c r="DIR12" s="2"/>
      <c r="DIS12" s="2"/>
      <c r="DIT12" s="2"/>
      <c r="DIU12" s="2"/>
      <c r="DIV12" s="2"/>
      <c r="DIW12" s="2"/>
      <c r="DIX12" s="2"/>
      <c r="DIY12" s="2"/>
      <c r="DIZ12" s="2"/>
      <c r="DJA12" s="2"/>
      <c r="DJB12" s="2"/>
      <c r="DJC12" s="2"/>
      <c r="DJD12" s="2"/>
      <c r="DJE12" s="2"/>
      <c r="DJF12" s="2"/>
      <c r="DJG12" s="2"/>
      <c r="DJH12" s="2"/>
      <c r="DJI12" s="2"/>
      <c r="DJJ12" s="2"/>
      <c r="DJK12" s="2"/>
      <c r="DJL12" s="2"/>
      <c r="DJM12" s="2"/>
      <c r="DJN12" s="2"/>
      <c r="DJO12" s="2"/>
      <c r="DJP12" s="2"/>
      <c r="DJQ12" s="2"/>
      <c r="DJR12" s="2"/>
      <c r="DJS12" s="2"/>
      <c r="DJT12" s="2"/>
      <c r="DJU12" s="2"/>
      <c r="DJV12" s="2"/>
      <c r="DJW12" s="2"/>
      <c r="DJX12" s="2"/>
      <c r="DJY12" s="2"/>
      <c r="DJZ12" s="2"/>
      <c r="DKA12" s="2"/>
      <c r="DKB12" s="2"/>
      <c r="DKC12" s="2"/>
      <c r="DKD12" s="2"/>
      <c r="DKE12" s="2"/>
      <c r="DKF12" s="2"/>
      <c r="DKG12" s="2"/>
      <c r="DKH12" s="2"/>
      <c r="DKI12" s="2"/>
      <c r="DKJ12" s="2"/>
      <c r="DKK12" s="2"/>
      <c r="DKL12" s="2"/>
      <c r="DKM12" s="2"/>
      <c r="DKN12" s="2"/>
      <c r="DKO12" s="2"/>
      <c r="DKP12" s="2"/>
      <c r="DKQ12" s="2"/>
      <c r="DKR12" s="2"/>
      <c r="DKS12" s="2"/>
      <c r="DKT12" s="2"/>
      <c r="DKU12" s="2"/>
      <c r="DKV12" s="2"/>
      <c r="DKW12" s="2"/>
      <c r="DKX12" s="2"/>
      <c r="DKY12" s="2"/>
      <c r="DKZ12" s="2"/>
      <c r="DLA12" s="2"/>
      <c r="DLB12" s="2"/>
      <c r="DLC12" s="2"/>
      <c r="DLD12" s="2"/>
      <c r="DLE12" s="2"/>
      <c r="DLF12" s="2"/>
      <c r="DLG12" s="2"/>
      <c r="DLH12" s="2"/>
      <c r="DLI12" s="2"/>
      <c r="DLJ12" s="2"/>
      <c r="DLK12" s="2"/>
      <c r="DLL12" s="2"/>
      <c r="DLM12" s="2"/>
      <c r="DLN12" s="2"/>
      <c r="DLO12" s="2"/>
      <c r="DLP12" s="2"/>
      <c r="DLQ12" s="2"/>
      <c r="DLR12" s="2"/>
      <c r="DLS12" s="2"/>
      <c r="DLT12" s="2"/>
      <c r="DLU12" s="2"/>
      <c r="DLV12" s="2"/>
      <c r="DLW12" s="2"/>
      <c r="DLX12" s="2"/>
      <c r="DLY12" s="2"/>
      <c r="DLZ12" s="2"/>
      <c r="DMA12" s="2"/>
      <c r="DMB12" s="2"/>
      <c r="DMC12" s="2"/>
      <c r="DMD12" s="2"/>
      <c r="DME12" s="2"/>
      <c r="DMF12" s="2"/>
      <c r="DMG12" s="2"/>
      <c r="DMH12" s="2"/>
      <c r="DMI12" s="2"/>
      <c r="DMJ12" s="2"/>
      <c r="DMK12" s="2"/>
      <c r="DML12" s="2"/>
      <c r="DMM12" s="2"/>
      <c r="DMN12" s="2"/>
      <c r="DMO12" s="2"/>
      <c r="DMP12" s="2"/>
      <c r="DMQ12" s="2"/>
      <c r="DMR12" s="2"/>
      <c r="DMS12" s="2"/>
      <c r="DMT12" s="2"/>
      <c r="DMU12" s="2"/>
      <c r="DMV12" s="2"/>
      <c r="DMW12" s="2"/>
      <c r="DMX12" s="2"/>
      <c r="DMY12" s="2"/>
      <c r="DMZ12" s="2"/>
      <c r="DNA12" s="2"/>
      <c r="DNB12" s="2"/>
      <c r="DNC12" s="2"/>
      <c r="DND12" s="2"/>
      <c r="DNE12" s="2"/>
      <c r="DNF12" s="2"/>
      <c r="DNG12" s="2"/>
      <c r="DNH12" s="2"/>
      <c r="DNI12" s="2"/>
      <c r="DNJ12" s="2"/>
      <c r="DNK12" s="2"/>
      <c r="DNL12" s="2"/>
      <c r="DNM12" s="2"/>
      <c r="DNN12" s="2"/>
      <c r="DNO12" s="2"/>
      <c r="DNP12" s="2"/>
      <c r="DNQ12" s="2"/>
      <c r="DNR12" s="2"/>
      <c r="DNS12" s="2"/>
      <c r="DNT12" s="2"/>
      <c r="DNU12" s="2"/>
      <c r="DNV12" s="2"/>
      <c r="DNW12" s="2"/>
      <c r="DNX12" s="2"/>
      <c r="DNY12" s="2"/>
      <c r="DNZ12" s="2"/>
      <c r="DOA12" s="2"/>
      <c r="DOB12" s="2"/>
      <c r="DOC12" s="2"/>
      <c r="DOD12" s="2"/>
      <c r="DOE12" s="2"/>
      <c r="DOF12" s="2"/>
      <c r="DOG12" s="2"/>
      <c r="DOH12" s="2"/>
      <c r="DOI12" s="2"/>
      <c r="DOJ12" s="2"/>
      <c r="DOK12" s="2"/>
      <c r="DOL12" s="2"/>
      <c r="DOM12" s="2"/>
      <c r="DON12" s="2"/>
      <c r="DOO12" s="2"/>
      <c r="DOP12" s="2"/>
      <c r="DOQ12" s="2"/>
      <c r="DOR12" s="2"/>
      <c r="DOS12" s="2"/>
      <c r="DOT12" s="2"/>
      <c r="DOU12" s="2"/>
      <c r="DOV12" s="2"/>
      <c r="DOW12" s="2"/>
      <c r="DOX12" s="2"/>
      <c r="DOY12" s="2"/>
      <c r="DOZ12" s="2"/>
      <c r="DPA12" s="2"/>
      <c r="DPB12" s="2"/>
      <c r="DPC12" s="2"/>
      <c r="DPD12" s="2"/>
      <c r="DPE12" s="2"/>
      <c r="DPF12" s="2"/>
      <c r="DPG12" s="2"/>
      <c r="DPH12" s="2"/>
      <c r="DPI12" s="2"/>
      <c r="DPJ12" s="2"/>
      <c r="DPK12" s="2"/>
      <c r="DPL12" s="2"/>
      <c r="DPM12" s="2"/>
      <c r="DPN12" s="2"/>
      <c r="DPO12" s="2"/>
      <c r="DPP12" s="2"/>
      <c r="DPQ12" s="2"/>
      <c r="DPR12" s="2"/>
      <c r="DPS12" s="2"/>
      <c r="DPT12" s="2"/>
      <c r="DPU12" s="2"/>
      <c r="DPV12" s="2"/>
      <c r="DPW12" s="2"/>
      <c r="DPX12" s="2"/>
      <c r="DPY12" s="2"/>
      <c r="DPZ12" s="2"/>
      <c r="DQA12" s="2"/>
      <c r="DQB12" s="2"/>
      <c r="DQC12" s="2"/>
      <c r="DQD12" s="2"/>
      <c r="DQE12" s="2"/>
      <c r="DQF12" s="2"/>
      <c r="DQG12" s="2"/>
      <c r="DQH12" s="2"/>
      <c r="DQI12" s="2"/>
      <c r="DQJ12" s="2"/>
      <c r="DQK12" s="2"/>
      <c r="DQL12" s="2"/>
      <c r="DQM12" s="2"/>
      <c r="DQN12" s="2"/>
      <c r="DQO12" s="2"/>
      <c r="DQP12" s="2"/>
      <c r="DQQ12" s="2"/>
      <c r="DQR12" s="2"/>
      <c r="DQS12" s="2"/>
      <c r="DQT12" s="2"/>
      <c r="DQU12" s="2"/>
      <c r="DQV12" s="2"/>
      <c r="DQW12" s="2"/>
      <c r="DQX12" s="2"/>
      <c r="DQY12" s="2"/>
      <c r="DQZ12" s="2"/>
      <c r="DRA12" s="2"/>
      <c r="DRB12" s="2"/>
      <c r="DRC12" s="2"/>
      <c r="DRD12" s="2"/>
      <c r="DRE12" s="2"/>
      <c r="DRF12" s="2"/>
      <c r="DRG12" s="2"/>
      <c r="DRH12" s="2"/>
      <c r="DRI12" s="2"/>
      <c r="DRJ12" s="2"/>
      <c r="DRK12" s="2"/>
      <c r="DRL12" s="2"/>
      <c r="DRM12" s="2"/>
      <c r="DRN12" s="2"/>
      <c r="DRO12" s="2"/>
      <c r="DRP12" s="2"/>
      <c r="DRQ12" s="2"/>
      <c r="DRR12" s="2"/>
      <c r="DRS12" s="2"/>
      <c r="DRT12" s="2"/>
      <c r="DRU12" s="2"/>
      <c r="DRV12" s="2"/>
      <c r="DRW12" s="2"/>
      <c r="DRX12" s="2"/>
      <c r="DRY12" s="2"/>
      <c r="DRZ12" s="2"/>
      <c r="DSA12" s="2"/>
      <c r="DSB12" s="2"/>
      <c r="DSC12" s="2"/>
      <c r="DSD12" s="2"/>
      <c r="DSE12" s="2"/>
      <c r="DSF12" s="2"/>
      <c r="DSG12" s="2"/>
      <c r="DSH12" s="2"/>
      <c r="DSI12" s="2"/>
      <c r="DSJ12" s="2"/>
      <c r="DSK12" s="2"/>
      <c r="DSL12" s="2"/>
      <c r="DSM12" s="2"/>
      <c r="DSN12" s="2"/>
      <c r="DSO12" s="2"/>
      <c r="DSP12" s="2"/>
      <c r="DSQ12" s="2"/>
      <c r="DSR12" s="2"/>
      <c r="DSS12" s="2"/>
      <c r="DST12" s="2"/>
      <c r="DSU12" s="2"/>
      <c r="DSV12" s="2"/>
      <c r="DSW12" s="2"/>
      <c r="DSX12" s="2"/>
      <c r="DSY12" s="2"/>
      <c r="DSZ12" s="2"/>
      <c r="DTA12" s="2"/>
      <c r="DTB12" s="2"/>
      <c r="DTC12" s="2"/>
      <c r="DTD12" s="2"/>
      <c r="DTE12" s="2"/>
      <c r="DTF12" s="2"/>
      <c r="DTG12" s="2"/>
      <c r="DTH12" s="2"/>
      <c r="DTI12" s="2"/>
      <c r="DTJ12" s="2"/>
      <c r="DTK12" s="2"/>
      <c r="DTL12" s="2"/>
      <c r="DTM12" s="2"/>
      <c r="DTN12" s="2"/>
      <c r="DTO12" s="2"/>
      <c r="DTP12" s="2"/>
      <c r="DTQ12" s="2"/>
      <c r="DTR12" s="2"/>
      <c r="DTS12" s="2"/>
      <c r="DTT12" s="2"/>
      <c r="DTU12" s="2"/>
      <c r="DTV12" s="2"/>
      <c r="DTW12" s="2"/>
      <c r="DTX12" s="2"/>
      <c r="DTY12" s="2"/>
      <c r="DTZ12" s="2"/>
      <c r="DUA12" s="2"/>
      <c r="DUB12" s="2"/>
      <c r="DUC12" s="2"/>
      <c r="DUD12" s="2"/>
      <c r="DUE12" s="2"/>
      <c r="DUF12" s="2"/>
      <c r="DUG12" s="2"/>
      <c r="DUH12" s="2"/>
      <c r="DUI12" s="2"/>
      <c r="DUJ12" s="2"/>
      <c r="DUK12" s="2"/>
      <c r="DUL12" s="2"/>
      <c r="DUM12" s="2"/>
      <c r="DUN12" s="2"/>
      <c r="DUO12" s="2"/>
      <c r="DUP12" s="2"/>
      <c r="DUQ12" s="2"/>
      <c r="DUR12" s="2"/>
      <c r="DUS12" s="2"/>
      <c r="DUT12" s="2"/>
      <c r="DUU12" s="2"/>
      <c r="DUV12" s="2"/>
      <c r="DUW12" s="2"/>
      <c r="DUX12" s="2"/>
      <c r="DUY12" s="2"/>
      <c r="DUZ12" s="2"/>
      <c r="DVA12" s="2"/>
      <c r="DVB12" s="2"/>
      <c r="DVC12" s="2"/>
      <c r="DVD12" s="2"/>
      <c r="DVE12" s="2"/>
      <c r="DVF12" s="2"/>
      <c r="DVG12" s="2"/>
      <c r="DVH12" s="2"/>
      <c r="DVI12" s="2"/>
      <c r="DVJ12" s="2"/>
      <c r="DVK12" s="2"/>
      <c r="DVL12" s="2"/>
      <c r="DVM12" s="2"/>
      <c r="DVN12" s="2"/>
      <c r="DVO12" s="2"/>
      <c r="DVP12" s="2"/>
      <c r="DVQ12" s="2"/>
      <c r="DVR12" s="2"/>
      <c r="DVS12" s="2"/>
      <c r="DVT12" s="2"/>
      <c r="DVU12" s="2"/>
      <c r="DVV12" s="2"/>
      <c r="DVW12" s="2"/>
      <c r="DVX12" s="2"/>
      <c r="DVY12" s="2"/>
      <c r="DVZ12" s="2"/>
      <c r="DWA12" s="2"/>
      <c r="DWB12" s="2"/>
      <c r="DWC12" s="2"/>
      <c r="DWD12" s="2"/>
      <c r="DWE12" s="2"/>
      <c r="DWF12" s="2"/>
      <c r="DWG12" s="2"/>
      <c r="DWH12" s="2"/>
      <c r="DWI12" s="2"/>
      <c r="DWJ12" s="2"/>
      <c r="DWK12" s="2"/>
      <c r="DWL12" s="2"/>
      <c r="DWM12" s="2"/>
      <c r="DWN12" s="2"/>
      <c r="DWO12" s="2"/>
      <c r="DWP12" s="2"/>
      <c r="DWQ12" s="2"/>
      <c r="DWR12" s="2"/>
      <c r="DWS12" s="2"/>
      <c r="DWT12" s="2"/>
      <c r="DWU12" s="2"/>
      <c r="DWV12" s="2"/>
      <c r="DWW12" s="2"/>
      <c r="DWX12" s="2"/>
      <c r="DWY12" s="2"/>
      <c r="DWZ12" s="2"/>
      <c r="DXA12" s="2"/>
      <c r="DXB12" s="2"/>
      <c r="DXC12" s="2"/>
      <c r="DXD12" s="2"/>
      <c r="DXE12" s="2"/>
      <c r="DXF12" s="2"/>
      <c r="DXG12" s="2"/>
      <c r="DXH12" s="2"/>
      <c r="DXI12" s="2"/>
      <c r="DXJ12" s="2"/>
      <c r="DXK12" s="2"/>
      <c r="DXL12" s="2"/>
      <c r="DXM12" s="2"/>
      <c r="DXN12" s="2"/>
      <c r="DXO12" s="2"/>
      <c r="DXP12" s="2"/>
      <c r="DXQ12" s="2"/>
      <c r="DXR12" s="2"/>
      <c r="DXS12" s="2"/>
      <c r="DXT12" s="2"/>
      <c r="DXU12" s="2"/>
      <c r="DXV12" s="2"/>
      <c r="DXW12" s="2"/>
      <c r="DXX12" s="2"/>
      <c r="DXY12" s="2"/>
      <c r="DXZ12" s="2"/>
      <c r="DYA12" s="2"/>
      <c r="DYB12" s="2"/>
      <c r="DYC12" s="2"/>
      <c r="DYD12" s="2"/>
      <c r="DYE12" s="2"/>
      <c r="DYF12" s="2"/>
      <c r="DYG12" s="2"/>
      <c r="DYH12" s="2"/>
      <c r="DYI12" s="2"/>
      <c r="DYJ12" s="2"/>
      <c r="DYK12" s="2"/>
      <c r="DYL12" s="2"/>
      <c r="DYM12" s="2"/>
      <c r="DYN12" s="2"/>
      <c r="DYO12" s="2"/>
      <c r="DYP12" s="2"/>
      <c r="DYQ12" s="2"/>
      <c r="DYR12" s="2"/>
      <c r="DYS12" s="2"/>
      <c r="DYT12" s="2"/>
      <c r="DYU12" s="2"/>
      <c r="DYV12" s="2"/>
      <c r="DYW12" s="2"/>
      <c r="DYX12" s="2"/>
      <c r="DYY12" s="2"/>
      <c r="DYZ12" s="2"/>
      <c r="DZA12" s="2"/>
      <c r="DZB12" s="2"/>
      <c r="DZC12" s="2"/>
      <c r="DZD12" s="2"/>
      <c r="DZE12" s="2"/>
      <c r="DZF12" s="2"/>
      <c r="DZG12" s="2"/>
      <c r="DZH12" s="2"/>
      <c r="DZI12" s="2"/>
      <c r="DZJ12" s="2"/>
      <c r="DZK12" s="2"/>
      <c r="DZL12" s="2"/>
      <c r="DZM12" s="2"/>
      <c r="DZN12" s="2"/>
      <c r="DZO12" s="2"/>
      <c r="DZP12" s="2"/>
      <c r="DZQ12" s="2"/>
      <c r="DZR12" s="2"/>
      <c r="DZS12" s="2"/>
      <c r="DZT12" s="2"/>
      <c r="DZU12" s="2"/>
      <c r="DZV12" s="2"/>
      <c r="DZW12" s="2"/>
      <c r="DZX12" s="2"/>
      <c r="DZY12" s="2"/>
      <c r="DZZ12" s="2"/>
      <c r="EAA12" s="2"/>
      <c r="EAB12" s="2"/>
      <c r="EAC12" s="2"/>
      <c r="EAD12" s="2"/>
      <c r="EAE12" s="2"/>
      <c r="EAF12" s="2"/>
      <c r="EAG12" s="2"/>
      <c r="EAH12" s="2"/>
      <c r="EAI12" s="2"/>
      <c r="EAJ12" s="2"/>
      <c r="EAK12" s="2"/>
      <c r="EAL12" s="2"/>
      <c r="EAM12" s="2"/>
      <c r="EAN12" s="2"/>
      <c r="EAO12" s="2"/>
      <c r="EAP12" s="2"/>
      <c r="EAQ12" s="2"/>
      <c r="EAR12" s="2"/>
      <c r="EAS12" s="2"/>
      <c r="EAT12" s="2"/>
      <c r="EAU12" s="2"/>
      <c r="EAV12" s="2"/>
      <c r="EAW12" s="2"/>
      <c r="EAX12" s="2"/>
      <c r="EAY12" s="2"/>
      <c r="EAZ12" s="2"/>
      <c r="EBA12" s="2"/>
      <c r="EBB12" s="2"/>
      <c r="EBC12" s="2"/>
      <c r="EBD12" s="2"/>
      <c r="EBE12" s="2"/>
      <c r="EBF12" s="2"/>
      <c r="EBG12" s="2"/>
      <c r="EBH12" s="2"/>
      <c r="EBI12" s="2"/>
      <c r="EBJ12" s="2"/>
      <c r="EBK12" s="2"/>
      <c r="EBL12" s="2"/>
      <c r="EBM12" s="2"/>
      <c r="EBN12" s="2"/>
      <c r="EBO12" s="2"/>
      <c r="EBP12" s="2"/>
      <c r="EBQ12" s="2"/>
      <c r="EBR12" s="2"/>
      <c r="EBS12" s="2"/>
      <c r="EBT12" s="2"/>
      <c r="EBU12" s="2"/>
      <c r="EBV12" s="2"/>
      <c r="EBW12" s="2"/>
      <c r="EBX12" s="2"/>
      <c r="EBY12" s="2"/>
      <c r="EBZ12" s="2"/>
      <c r="ECA12" s="2"/>
      <c r="ECB12" s="2"/>
      <c r="ECC12" s="2"/>
      <c r="ECD12" s="2"/>
      <c r="ECE12" s="2"/>
      <c r="ECF12" s="2"/>
      <c r="ECG12" s="2"/>
      <c r="ECH12" s="2"/>
      <c r="ECI12" s="2"/>
      <c r="ECJ12" s="2"/>
      <c r="ECK12" s="2"/>
      <c r="ECL12" s="2"/>
      <c r="ECM12" s="2"/>
      <c r="ECN12" s="2"/>
      <c r="ECO12" s="2"/>
      <c r="ECP12" s="2"/>
      <c r="ECQ12" s="2"/>
      <c r="ECR12" s="2"/>
      <c r="ECS12" s="2"/>
      <c r="ECT12" s="2"/>
      <c r="ECU12" s="2"/>
      <c r="ECV12" s="2"/>
      <c r="ECW12" s="2"/>
      <c r="ECX12" s="2"/>
      <c r="ECY12" s="2"/>
      <c r="ECZ12" s="2"/>
      <c r="EDA12" s="2"/>
      <c r="EDB12" s="2"/>
      <c r="EDC12" s="2"/>
      <c r="EDD12" s="2"/>
      <c r="EDE12" s="2"/>
      <c r="EDF12" s="2"/>
      <c r="EDG12" s="2"/>
      <c r="EDH12" s="2"/>
      <c r="EDI12" s="2"/>
      <c r="EDJ12" s="2"/>
      <c r="EDK12" s="2"/>
      <c r="EDL12" s="2"/>
      <c r="EDM12" s="2"/>
      <c r="EDN12" s="2"/>
      <c r="EDO12" s="2"/>
      <c r="EDP12" s="2"/>
      <c r="EDQ12" s="2"/>
      <c r="EDR12" s="2"/>
      <c r="EDS12" s="2"/>
      <c r="EDT12" s="2"/>
      <c r="EDU12" s="2"/>
      <c r="EDV12" s="2"/>
      <c r="EDW12" s="2"/>
      <c r="EDX12" s="2"/>
      <c r="EDY12" s="2"/>
      <c r="EDZ12" s="2"/>
      <c r="EEA12" s="2"/>
      <c r="EEB12" s="2"/>
      <c r="EEC12" s="2"/>
      <c r="EED12" s="2"/>
      <c r="EEE12" s="2"/>
      <c r="EEF12" s="2"/>
      <c r="EEG12" s="2"/>
      <c r="EEH12" s="2"/>
      <c r="EEI12" s="2"/>
      <c r="EEJ12" s="2"/>
      <c r="EEK12" s="2"/>
      <c r="EEL12" s="2"/>
      <c r="EEM12" s="2"/>
      <c r="EEN12" s="2"/>
      <c r="EEO12" s="2"/>
      <c r="EEP12" s="2"/>
      <c r="EEQ12" s="2"/>
      <c r="EER12" s="2"/>
      <c r="EES12" s="2"/>
      <c r="EET12" s="2"/>
      <c r="EEU12" s="2"/>
      <c r="EEV12" s="2"/>
      <c r="EEW12" s="2"/>
      <c r="EEX12" s="2"/>
      <c r="EEY12" s="2"/>
      <c r="EEZ12" s="2"/>
      <c r="EFA12" s="2"/>
      <c r="EFB12" s="2"/>
      <c r="EFC12" s="2"/>
      <c r="EFD12" s="2"/>
      <c r="EFE12" s="2"/>
      <c r="EFF12" s="2"/>
      <c r="EFG12" s="2"/>
      <c r="EFH12" s="2"/>
      <c r="EFI12" s="2"/>
      <c r="EFJ12" s="2"/>
      <c r="EFK12" s="2"/>
      <c r="EFL12" s="2"/>
      <c r="EFM12" s="2"/>
      <c r="EFN12" s="2"/>
      <c r="EFO12" s="2"/>
      <c r="EFP12" s="2"/>
      <c r="EFQ12" s="2"/>
      <c r="EFR12" s="2"/>
      <c r="EFS12" s="2"/>
      <c r="EFT12" s="2"/>
      <c r="EFU12" s="2"/>
      <c r="EFV12" s="2"/>
      <c r="EFW12" s="2"/>
      <c r="EFX12" s="2"/>
      <c r="EFY12" s="2"/>
      <c r="EFZ12" s="2"/>
      <c r="EGA12" s="2"/>
      <c r="EGB12" s="2"/>
      <c r="EGC12" s="2"/>
      <c r="EGD12" s="2"/>
      <c r="EGE12" s="2"/>
      <c r="EGF12" s="2"/>
      <c r="EGG12" s="2"/>
      <c r="EGH12" s="2"/>
      <c r="EGI12" s="2"/>
      <c r="EGJ12" s="2"/>
      <c r="EGK12" s="2"/>
      <c r="EGL12" s="2"/>
      <c r="EGM12" s="2"/>
      <c r="EGN12" s="2"/>
      <c r="EGO12" s="2"/>
      <c r="EGP12" s="2"/>
      <c r="EGQ12" s="2"/>
      <c r="EGR12" s="2"/>
      <c r="EGS12" s="2"/>
      <c r="EGT12" s="2"/>
      <c r="EGU12" s="2"/>
      <c r="EGV12" s="2"/>
      <c r="EGW12" s="2"/>
      <c r="EGX12" s="2"/>
      <c r="EGY12" s="2"/>
      <c r="EGZ12" s="2"/>
      <c r="EHA12" s="2"/>
      <c r="EHB12" s="2"/>
      <c r="EHC12" s="2"/>
      <c r="EHD12" s="2"/>
      <c r="EHE12" s="2"/>
      <c r="EHF12" s="2"/>
      <c r="EHG12" s="2"/>
      <c r="EHH12" s="2"/>
      <c r="EHI12" s="2"/>
      <c r="EHJ12" s="2"/>
      <c r="EHK12" s="2"/>
      <c r="EHL12" s="2"/>
      <c r="EHM12" s="2"/>
      <c r="EHN12" s="2"/>
      <c r="EHO12" s="2"/>
      <c r="EHP12" s="2"/>
      <c r="EHQ12" s="2"/>
      <c r="EHR12" s="2"/>
      <c r="EHS12" s="2"/>
      <c r="EHT12" s="2"/>
      <c r="EHU12" s="2"/>
      <c r="EHV12" s="2"/>
      <c r="EHW12" s="2"/>
      <c r="EHX12" s="2"/>
      <c r="EHY12" s="2"/>
      <c r="EHZ12" s="2"/>
      <c r="EIA12" s="2"/>
      <c r="EIB12" s="2"/>
      <c r="EIC12" s="2"/>
      <c r="EID12" s="2"/>
      <c r="EIE12" s="2"/>
      <c r="EIF12" s="2"/>
      <c r="EIG12" s="2"/>
      <c r="EIH12" s="2"/>
      <c r="EII12" s="2"/>
      <c r="EIJ12" s="2"/>
      <c r="EIK12" s="2"/>
      <c r="EIL12" s="2"/>
      <c r="EIM12" s="2"/>
      <c r="EIN12" s="2"/>
      <c r="EIO12" s="2"/>
      <c r="EIP12" s="2"/>
      <c r="EIQ12" s="2"/>
      <c r="EIR12" s="2"/>
      <c r="EIS12" s="2"/>
      <c r="EIT12" s="2"/>
      <c r="EIU12" s="2"/>
      <c r="EIV12" s="2"/>
      <c r="EIW12" s="2"/>
      <c r="EIX12" s="2"/>
      <c r="EIY12" s="2"/>
      <c r="EIZ12" s="2"/>
      <c r="EJA12" s="2"/>
      <c r="EJB12" s="2"/>
      <c r="EJC12" s="2"/>
      <c r="EJD12" s="2"/>
      <c r="EJE12" s="2"/>
      <c r="EJF12" s="2"/>
      <c r="EJG12" s="2"/>
      <c r="EJH12" s="2"/>
      <c r="EJI12" s="2"/>
      <c r="EJJ12" s="2"/>
      <c r="EJK12" s="2"/>
      <c r="EJL12" s="2"/>
      <c r="EJM12" s="2"/>
      <c r="EJN12" s="2"/>
      <c r="EJO12" s="2"/>
      <c r="EJP12" s="2"/>
      <c r="EJQ12" s="2"/>
      <c r="EJR12" s="2"/>
      <c r="EJS12" s="2"/>
      <c r="EJT12" s="2"/>
      <c r="EJU12" s="2"/>
      <c r="EJV12" s="2"/>
      <c r="EJW12" s="2"/>
      <c r="EJX12" s="2"/>
      <c r="EJY12" s="2"/>
      <c r="EJZ12" s="2"/>
      <c r="EKA12" s="2"/>
      <c r="EKB12" s="2"/>
      <c r="EKC12" s="2"/>
      <c r="EKD12" s="2"/>
      <c r="EKE12" s="2"/>
      <c r="EKF12" s="2"/>
      <c r="EKG12" s="2"/>
      <c r="EKH12" s="2"/>
      <c r="EKI12" s="2"/>
      <c r="EKJ12" s="2"/>
      <c r="EKK12" s="2"/>
      <c r="EKL12" s="2"/>
      <c r="EKM12" s="2"/>
      <c r="EKN12" s="2"/>
      <c r="EKO12" s="2"/>
      <c r="EKP12" s="2"/>
      <c r="EKQ12" s="2"/>
      <c r="EKR12" s="2"/>
      <c r="EKS12" s="2"/>
      <c r="EKT12" s="2"/>
      <c r="EKU12" s="2"/>
      <c r="EKV12" s="2"/>
      <c r="EKW12" s="2"/>
      <c r="EKX12" s="2"/>
      <c r="EKY12" s="2"/>
      <c r="EKZ12" s="2"/>
      <c r="ELA12" s="2"/>
      <c r="ELB12" s="2"/>
      <c r="ELC12" s="2"/>
      <c r="ELD12" s="2"/>
      <c r="ELE12" s="2"/>
      <c r="ELF12" s="2"/>
      <c r="ELG12" s="2"/>
      <c r="ELH12" s="2"/>
      <c r="ELI12" s="2"/>
      <c r="ELJ12" s="2"/>
      <c r="ELK12" s="2"/>
      <c r="ELL12" s="2"/>
      <c r="ELM12" s="2"/>
      <c r="ELN12" s="2"/>
      <c r="ELO12" s="2"/>
      <c r="ELP12" s="2"/>
      <c r="ELQ12" s="2"/>
      <c r="ELR12" s="2"/>
      <c r="ELS12" s="2"/>
      <c r="ELT12" s="2"/>
      <c r="ELU12" s="2"/>
      <c r="ELV12" s="2"/>
      <c r="ELW12" s="2"/>
      <c r="ELX12" s="2"/>
      <c r="ELY12" s="2"/>
      <c r="ELZ12" s="2"/>
      <c r="EMA12" s="2"/>
      <c r="EMB12" s="2"/>
      <c r="EMC12" s="2"/>
      <c r="EMD12" s="2"/>
      <c r="EME12" s="2"/>
      <c r="EMF12" s="2"/>
      <c r="EMG12" s="2"/>
      <c r="EMH12" s="2"/>
      <c r="EMI12" s="2"/>
      <c r="EMJ12" s="2"/>
      <c r="EMK12" s="2"/>
      <c r="EML12" s="2"/>
      <c r="EMM12" s="2"/>
      <c r="EMN12" s="2"/>
      <c r="EMO12" s="2"/>
      <c r="EMP12" s="2"/>
      <c r="EMQ12" s="2"/>
      <c r="EMR12" s="2"/>
      <c r="EMS12" s="2"/>
      <c r="EMT12" s="2"/>
      <c r="EMU12" s="2"/>
      <c r="EMV12" s="2"/>
      <c r="EMW12" s="2"/>
      <c r="EMX12" s="2"/>
      <c r="EMY12" s="2"/>
      <c r="EMZ12" s="2"/>
      <c r="ENA12" s="2"/>
      <c r="ENB12" s="2"/>
      <c r="ENC12" s="2"/>
      <c r="END12" s="2"/>
      <c r="ENE12" s="2"/>
      <c r="ENF12" s="2"/>
      <c r="ENG12" s="2"/>
      <c r="ENH12" s="2"/>
      <c r="ENI12" s="2"/>
      <c r="ENJ12" s="2"/>
      <c r="ENK12" s="2"/>
      <c r="ENL12" s="2"/>
      <c r="ENM12" s="2"/>
      <c r="ENN12" s="2"/>
      <c r="ENO12" s="2"/>
      <c r="ENP12" s="2"/>
      <c r="ENQ12" s="2"/>
      <c r="ENR12" s="2"/>
      <c r="ENS12" s="2"/>
      <c r="ENT12" s="2"/>
      <c r="ENU12" s="2"/>
      <c r="ENV12" s="2"/>
      <c r="ENW12" s="2"/>
      <c r="ENX12" s="2"/>
      <c r="ENY12" s="2"/>
      <c r="ENZ12" s="2"/>
      <c r="EOA12" s="2"/>
      <c r="EOB12" s="2"/>
      <c r="EOC12" s="2"/>
      <c r="EOD12" s="2"/>
      <c r="EOE12" s="2"/>
      <c r="EOF12" s="2"/>
      <c r="EOG12" s="2"/>
      <c r="EOH12" s="2"/>
      <c r="EOI12" s="2"/>
      <c r="EOJ12" s="2"/>
      <c r="EOK12" s="2"/>
      <c r="EOL12" s="2"/>
      <c r="EOM12" s="2"/>
      <c r="EON12" s="2"/>
      <c r="EOO12" s="2"/>
      <c r="EOP12" s="2"/>
      <c r="EOQ12" s="2"/>
      <c r="EOR12" s="2"/>
      <c r="EOS12" s="2"/>
      <c r="EOT12" s="2"/>
      <c r="EOU12" s="2"/>
      <c r="EOV12" s="2"/>
      <c r="EOW12" s="2"/>
      <c r="EOX12" s="2"/>
      <c r="EOY12" s="2"/>
      <c r="EOZ12" s="2"/>
      <c r="EPA12" s="2"/>
      <c r="EPB12" s="2"/>
      <c r="EPC12" s="2"/>
      <c r="EPD12" s="2"/>
      <c r="EPE12" s="2"/>
      <c r="EPF12" s="2"/>
      <c r="EPG12" s="2"/>
      <c r="EPH12" s="2"/>
      <c r="EPI12" s="2"/>
      <c r="EPJ12" s="2"/>
      <c r="EPK12" s="2"/>
      <c r="EPL12" s="2"/>
      <c r="EPM12" s="2"/>
      <c r="EPN12" s="2"/>
      <c r="EPO12" s="2"/>
      <c r="EPP12" s="2"/>
      <c r="EPQ12" s="2"/>
      <c r="EPR12" s="2"/>
      <c r="EPS12" s="2"/>
      <c r="EPT12" s="2"/>
      <c r="EPU12" s="2"/>
      <c r="EPV12" s="2"/>
      <c r="EPW12" s="2"/>
      <c r="EPX12" s="2"/>
      <c r="EPY12" s="2"/>
      <c r="EPZ12" s="2"/>
      <c r="EQA12" s="2"/>
      <c r="EQB12" s="2"/>
      <c r="EQC12" s="2"/>
      <c r="EQD12" s="2"/>
      <c r="EQE12" s="2"/>
      <c r="EQF12" s="2"/>
      <c r="EQG12" s="2"/>
      <c r="EQH12" s="2"/>
      <c r="EQI12" s="2"/>
      <c r="EQJ12" s="2"/>
      <c r="EQK12" s="2"/>
      <c r="EQL12" s="2"/>
      <c r="EQM12" s="2"/>
      <c r="EQN12" s="2"/>
      <c r="EQO12" s="2"/>
      <c r="EQP12" s="2"/>
      <c r="EQQ12" s="2"/>
      <c r="EQR12" s="2"/>
      <c r="EQS12" s="2"/>
      <c r="EQT12" s="2"/>
      <c r="EQU12" s="2"/>
      <c r="EQV12" s="2"/>
      <c r="EQW12" s="2"/>
      <c r="EQX12" s="2"/>
      <c r="EQY12" s="2"/>
      <c r="EQZ12" s="2"/>
      <c r="ERA12" s="2"/>
      <c r="ERB12" s="2"/>
      <c r="ERC12" s="2"/>
      <c r="ERD12" s="2"/>
      <c r="ERE12" s="2"/>
      <c r="ERF12" s="2"/>
      <c r="ERG12" s="2"/>
      <c r="ERH12" s="2"/>
      <c r="ERI12" s="2"/>
      <c r="ERJ12" s="2"/>
      <c r="ERK12" s="2"/>
      <c r="ERL12" s="2"/>
      <c r="ERM12" s="2"/>
      <c r="ERN12" s="2"/>
      <c r="ERO12" s="2"/>
      <c r="ERP12" s="2"/>
      <c r="ERQ12" s="2"/>
      <c r="ERR12" s="2"/>
      <c r="ERS12" s="2"/>
      <c r="ERT12" s="2"/>
      <c r="ERU12" s="2"/>
      <c r="ERV12" s="2"/>
      <c r="ERW12" s="2"/>
      <c r="ERX12" s="2"/>
      <c r="ERY12" s="2"/>
      <c r="ERZ12" s="2"/>
      <c r="ESA12" s="2"/>
      <c r="ESB12" s="2"/>
      <c r="ESC12" s="2"/>
      <c r="ESD12" s="2"/>
      <c r="ESE12" s="2"/>
      <c r="ESF12" s="2"/>
      <c r="ESG12" s="2"/>
      <c r="ESH12" s="2"/>
      <c r="ESI12" s="2"/>
      <c r="ESJ12" s="2"/>
      <c r="ESK12" s="2"/>
      <c r="ESL12" s="2"/>
      <c r="ESM12" s="2"/>
      <c r="ESN12" s="2"/>
      <c r="ESO12" s="2"/>
      <c r="ESP12" s="2"/>
      <c r="ESQ12" s="2"/>
      <c r="ESR12" s="2"/>
      <c r="ESS12" s="2"/>
      <c r="EST12" s="2"/>
      <c r="ESU12" s="2"/>
      <c r="ESV12" s="2"/>
      <c r="ESW12" s="2"/>
      <c r="ESX12" s="2"/>
      <c r="ESY12" s="2"/>
      <c r="ESZ12" s="2"/>
      <c r="ETA12" s="2"/>
      <c r="ETB12" s="2"/>
      <c r="ETC12" s="2"/>
      <c r="ETD12" s="2"/>
      <c r="ETE12" s="2"/>
      <c r="ETF12" s="2"/>
      <c r="ETG12" s="2"/>
      <c r="ETH12" s="2"/>
      <c r="ETI12" s="2"/>
      <c r="ETJ12" s="2"/>
      <c r="ETK12" s="2"/>
      <c r="ETL12" s="2"/>
      <c r="ETM12" s="2"/>
      <c r="ETN12" s="2"/>
      <c r="ETO12" s="2"/>
      <c r="ETP12" s="2"/>
      <c r="ETQ12" s="2"/>
      <c r="ETR12" s="2"/>
      <c r="ETS12" s="2"/>
      <c r="ETT12" s="2"/>
      <c r="ETU12" s="2"/>
      <c r="ETV12" s="2"/>
      <c r="ETW12" s="2"/>
      <c r="ETX12" s="2"/>
      <c r="ETY12" s="2"/>
      <c r="ETZ12" s="2"/>
      <c r="EUA12" s="2"/>
      <c r="EUB12" s="2"/>
      <c r="EUC12" s="2"/>
      <c r="EUD12" s="2"/>
      <c r="EUE12" s="2"/>
      <c r="EUF12" s="2"/>
      <c r="EUG12" s="2"/>
      <c r="EUH12" s="2"/>
      <c r="EUI12" s="2"/>
      <c r="EUJ12" s="2"/>
      <c r="EUK12" s="2"/>
      <c r="EUL12" s="2"/>
      <c r="EUM12" s="2"/>
      <c r="EUN12" s="2"/>
      <c r="EUO12" s="2"/>
      <c r="EUP12" s="2"/>
      <c r="EUQ12" s="2"/>
      <c r="EUR12" s="2"/>
      <c r="EUS12" s="2"/>
      <c r="EUT12" s="2"/>
      <c r="EUU12" s="2"/>
      <c r="EUV12" s="2"/>
      <c r="EUW12" s="2"/>
      <c r="EUX12" s="2"/>
      <c r="EUY12" s="2"/>
      <c r="EUZ12" s="2"/>
      <c r="EVA12" s="2"/>
      <c r="EVB12" s="2"/>
      <c r="EVC12" s="2"/>
      <c r="EVD12" s="2"/>
      <c r="EVE12" s="2"/>
      <c r="EVF12" s="2"/>
      <c r="EVG12" s="2"/>
      <c r="EVH12" s="2"/>
      <c r="EVI12" s="2"/>
      <c r="EVJ12" s="2"/>
      <c r="EVK12" s="2"/>
      <c r="EVL12" s="2"/>
      <c r="EVM12" s="2"/>
      <c r="EVN12" s="2"/>
      <c r="EVO12" s="2"/>
      <c r="EVP12" s="2"/>
      <c r="EVQ12" s="2"/>
      <c r="EVR12" s="2"/>
      <c r="EVS12" s="2"/>
      <c r="EVT12" s="2"/>
      <c r="EVU12" s="2"/>
      <c r="EVV12" s="2"/>
      <c r="EVW12" s="2"/>
      <c r="EVX12" s="2"/>
      <c r="EVY12" s="2"/>
      <c r="EVZ12" s="2"/>
      <c r="EWA12" s="2"/>
      <c r="EWB12" s="2"/>
      <c r="EWC12" s="2"/>
      <c r="EWD12" s="2"/>
      <c r="EWE12" s="2"/>
      <c r="EWF12" s="2"/>
      <c r="EWG12" s="2"/>
      <c r="EWH12" s="2"/>
      <c r="EWI12" s="2"/>
      <c r="EWJ12" s="2"/>
      <c r="EWK12" s="2"/>
      <c r="EWL12" s="2"/>
      <c r="EWM12" s="2"/>
      <c r="EWN12" s="2"/>
      <c r="EWO12" s="2"/>
      <c r="EWP12" s="2"/>
      <c r="EWQ12" s="2"/>
      <c r="EWR12" s="2"/>
      <c r="EWS12" s="2"/>
      <c r="EWT12" s="2"/>
      <c r="EWU12" s="2"/>
      <c r="EWV12" s="2"/>
      <c r="EWW12" s="2"/>
      <c r="EWX12" s="2"/>
      <c r="EWY12" s="2"/>
      <c r="EWZ12" s="2"/>
      <c r="EXA12" s="2"/>
      <c r="EXB12" s="2"/>
      <c r="EXC12" s="2"/>
      <c r="EXD12" s="2"/>
      <c r="EXE12" s="2"/>
      <c r="EXF12" s="2"/>
      <c r="EXG12" s="2"/>
      <c r="EXH12" s="2"/>
      <c r="EXI12" s="2"/>
      <c r="EXJ12" s="2"/>
      <c r="EXK12" s="2"/>
      <c r="EXL12" s="2"/>
      <c r="EXM12" s="2"/>
      <c r="EXN12" s="2"/>
      <c r="EXO12" s="2"/>
      <c r="EXP12" s="2"/>
      <c r="EXQ12" s="2"/>
      <c r="EXR12" s="2"/>
      <c r="EXS12" s="2"/>
      <c r="EXT12" s="2"/>
      <c r="EXU12" s="2"/>
      <c r="EXV12" s="2"/>
      <c r="EXW12" s="2"/>
      <c r="EXX12" s="2"/>
      <c r="EXY12" s="2"/>
      <c r="EXZ12" s="2"/>
      <c r="EYA12" s="2"/>
      <c r="EYB12" s="2"/>
      <c r="EYC12" s="2"/>
      <c r="EYD12" s="2"/>
      <c r="EYE12" s="2"/>
      <c r="EYF12" s="2"/>
      <c r="EYG12" s="2"/>
      <c r="EYH12" s="2"/>
      <c r="EYI12" s="2"/>
      <c r="EYJ12" s="2"/>
      <c r="EYK12" s="2"/>
      <c r="EYL12" s="2"/>
      <c r="EYM12" s="2"/>
      <c r="EYN12" s="2"/>
      <c r="EYO12" s="2"/>
      <c r="EYP12" s="2"/>
      <c r="EYQ12" s="2"/>
      <c r="EYR12" s="2"/>
      <c r="EYS12" s="2"/>
      <c r="EYT12" s="2"/>
      <c r="EYU12" s="2"/>
      <c r="EYV12" s="2"/>
      <c r="EYW12" s="2"/>
      <c r="EYX12" s="2"/>
      <c r="EYY12" s="2"/>
      <c r="EYZ12" s="2"/>
      <c r="EZA12" s="2"/>
      <c r="EZB12" s="2"/>
      <c r="EZC12" s="2"/>
      <c r="EZD12" s="2"/>
      <c r="EZE12" s="2"/>
      <c r="EZF12" s="2"/>
      <c r="EZG12" s="2"/>
      <c r="EZH12" s="2"/>
      <c r="EZI12" s="2"/>
      <c r="EZJ12" s="2"/>
      <c r="EZK12" s="2"/>
      <c r="EZL12" s="2"/>
      <c r="EZM12" s="2"/>
      <c r="EZN12" s="2"/>
      <c r="EZO12" s="2"/>
      <c r="EZP12" s="2"/>
      <c r="EZQ12" s="2"/>
      <c r="EZR12" s="2"/>
      <c r="EZS12" s="2"/>
      <c r="EZT12" s="2"/>
      <c r="EZU12" s="2"/>
      <c r="EZV12" s="2"/>
      <c r="EZW12" s="2"/>
      <c r="EZX12" s="2"/>
      <c r="EZY12" s="2"/>
      <c r="EZZ12" s="2"/>
      <c r="FAA12" s="2"/>
      <c r="FAB12" s="2"/>
      <c r="FAC12" s="2"/>
      <c r="FAD12" s="2"/>
      <c r="FAE12" s="2"/>
      <c r="FAF12" s="2"/>
      <c r="FAG12" s="2"/>
      <c r="FAH12" s="2"/>
      <c r="FAI12" s="2"/>
      <c r="FAJ12" s="2"/>
      <c r="FAK12" s="2"/>
      <c r="FAL12" s="2"/>
      <c r="FAM12" s="2"/>
      <c r="FAN12" s="2"/>
      <c r="FAO12" s="2"/>
      <c r="FAP12" s="2"/>
      <c r="FAQ12" s="2"/>
      <c r="FAR12" s="2"/>
      <c r="FAS12" s="2"/>
      <c r="FAT12" s="2"/>
      <c r="FAU12" s="2"/>
      <c r="FAV12" s="2"/>
      <c r="FAW12" s="2"/>
      <c r="FAX12" s="2"/>
      <c r="FAY12" s="2"/>
      <c r="FAZ12" s="2"/>
      <c r="FBA12" s="2"/>
      <c r="FBB12" s="2"/>
      <c r="FBC12" s="2"/>
      <c r="FBD12" s="2"/>
      <c r="FBE12" s="2"/>
      <c r="FBF12" s="2"/>
      <c r="FBG12" s="2"/>
      <c r="FBH12" s="2"/>
      <c r="FBI12" s="2"/>
      <c r="FBJ12" s="2"/>
      <c r="FBK12" s="2"/>
      <c r="FBL12" s="2"/>
      <c r="FBM12" s="2"/>
      <c r="FBN12" s="2"/>
      <c r="FBO12" s="2"/>
      <c r="FBP12" s="2"/>
      <c r="FBQ12" s="2"/>
      <c r="FBR12" s="2"/>
      <c r="FBS12" s="2"/>
      <c r="FBT12" s="2"/>
      <c r="FBU12" s="2"/>
      <c r="FBV12" s="2"/>
      <c r="FBW12" s="2"/>
      <c r="FBX12" s="2"/>
      <c r="FBY12" s="2"/>
      <c r="FBZ12" s="2"/>
      <c r="FCA12" s="2"/>
      <c r="FCB12" s="2"/>
      <c r="FCC12" s="2"/>
      <c r="FCD12" s="2"/>
      <c r="FCE12" s="2"/>
      <c r="FCF12" s="2"/>
      <c r="FCG12" s="2"/>
      <c r="FCH12" s="2"/>
      <c r="FCI12" s="2"/>
      <c r="FCJ12" s="2"/>
      <c r="FCK12" s="2"/>
      <c r="FCL12" s="2"/>
      <c r="FCM12" s="2"/>
      <c r="FCN12" s="2"/>
      <c r="FCO12" s="2"/>
      <c r="FCP12" s="2"/>
      <c r="FCQ12" s="2"/>
      <c r="FCR12" s="2"/>
      <c r="FCS12" s="2"/>
      <c r="FCT12" s="2"/>
      <c r="FCU12" s="2"/>
      <c r="FCV12" s="2"/>
      <c r="FCW12" s="2"/>
      <c r="FCX12" s="2"/>
      <c r="FCY12" s="2"/>
      <c r="FCZ12" s="2"/>
      <c r="FDA12" s="2"/>
      <c r="FDB12" s="2"/>
      <c r="FDC12" s="2"/>
      <c r="FDD12" s="2"/>
      <c r="FDE12" s="2"/>
      <c r="FDF12" s="2"/>
      <c r="FDG12" s="2"/>
      <c r="FDH12" s="2"/>
      <c r="FDI12" s="2"/>
      <c r="FDJ12" s="2"/>
      <c r="FDK12" s="2"/>
      <c r="FDL12" s="2"/>
      <c r="FDM12" s="2"/>
      <c r="FDN12" s="2"/>
      <c r="FDO12" s="2"/>
      <c r="FDP12" s="2"/>
      <c r="FDQ12" s="2"/>
      <c r="FDR12" s="2"/>
      <c r="FDS12" s="2"/>
      <c r="FDT12" s="2"/>
      <c r="FDU12" s="2"/>
      <c r="FDV12" s="2"/>
      <c r="FDW12" s="2"/>
      <c r="FDX12" s="2"/>
      <c r="FDY12" s="2"/>
      <c r="FDZ12" s="2"/>
      <c r="FEA12" s="2"/>
      <c r="FEB12" s="2"/>
      <c r="FEC12" s="2"/>
      <c r="FED12" s="2"/>
      <c r="FEE12" s="2"/>
      <c r="FEF12" s="2"/>
      <c r="FEG12" s="2"/>
      <c r="FEH12" s="2"/>
      <c r="FEI12" s="2"/>
      <c r="FEJ12" s="2"/>
      <c r="FEK12" s="2"/>
      <c r="FEL12" s="2"/>
      <c r="FEM12" s="2"/>
      <c r="FEN12" s="2"/>
      <c r="FEO12" s="2"/>
      <c r="FEP12" s="2"/>
      <c r="FEQ12" s="2"/>
      <c r="FER12" s="2"/>
      <c r="FES12" s="2"/>
      <c r="FET12" s="2"/>
      <c r="FEU12" s="2"/>
      <c r="FEV12" s="2"/>
      <c r="FEW12" s="2"/>
      <c r="FEX12" s="2"/>
      <c r="FEY12" s="2"/>
      <c r="FEZ12" s="2"/>
      <c r="FFA12" s="2"/>
      <c r="FFB12" s="2"/>
      <c r="FFC12" s="2"/>
      <c r="FFD12" s="2"/>
      <c r="FFE12" s="2"/>
      <c r="FFF12" s="2"/>
      <c r="FFG12" s="2"/>
      <c r="FFH12" s="2"/>
      <c r="FFI12" s="2"/>
      <c r="FFJ12" s="2"/>
      <c r="FFK12" s="2"/>
      <c r="FFL12" s="2"/>
      <c r="FFM12" s="2"/>
      <c r="FFN12" s="2"/>
      <c r="FFO12" s="2"/>
      <c r="FFP12" s="2"/>
      <c r="FFQ12" s="2"/>
      <c r="FFR12" s="2"/>
      <c r="FFS12" s="2"/>
      <c r="FFT12" s="2"/>
      <c r="FFU12" s="2"/>
      <c r="FFV12" s="2"/>
      <c r="FFW12" s="2"/>
      <c r="FFX12" s="2"/>
      <c r="FFY12" s="2"/>
      <c r="FFZ12" s="2"/>
      <c r="FGA12" s="2"/>
      <c r="FGB12" s="2"/>
      <c r="FGC12" s="2"/>
      <c r="FGD12" s="2"/>
      <c r="FGE12" s="2"/>
      <c r="FGF12" s="2"/>
      <c r="FGG12" s="2"/>
      <c r="FGH12" s="2"/>
      <c r="FGI12" s="2"/>
      <c r="FGJ12" s="2"/>
      <c r="FGK12" s="2"/>
      <c r="FGL12" s="2"/>
      <c r="FGM12" s="2"/>
      <c r="FGN12" s="2"/>
      <c r="FGO12" s="2"/>
      <c r="FGP12" s="2"/>
      <c r="FGQ12" s="2"/>
      <c r="FGR12" s="2"/>
      <c r="FGS12" s="2"/>
      <c r="FGT12" s="2"/>
      <c r="FGU12" s="2"/>
      <c r="FGV12" s="2"/>
      <c r="FGW12" s="2"/>
      <c r="FGX12" s="2"/>
      <c r="FGY12" s="2"/>
      <c r="FGZ12" s="2"/>
      <c r="FHA12" s="2"/>
      <c r="FHB12" s="2"/>
      <c r="FHC12" s="2"/>
      <c r="FHD12" s="2"/>
      <c r="FHE12" s="2"/>
      <c r="FHF12" s="2"/>
      <c r="FHG12" s="2"/>
      <c r="FHH12" s="2"/>
      <c r="FHI12" s="2"/>
      <c r="FHJ12" s="2"/>
      <c r="FHK12" s="2"/>
      <c r="FHL12" s="2"/>
      <c r="FHM12" s="2"/>
      <c r="FHN12" s="2"/>
      <c r="FHO12" s="2"/>
      <c r="FHP12" s="2"/>
      <c r="FHQ12" s="2"/>
      <c r="FHR12" s="2"/>
      <c r="FHS12" s="2"/>
      <c r="FHT12" s="2"/>
      <c r="FHU12" s="2"/>
      <c r="FHV12" s="2"/>
      <c r="FHW12" s="2"/>
      <c r="FHX12" s="2"/>
      <c r="FHY12" s="2"/>
      <c r="FHZ12" s="2"/>
      <c r="FIA12" s="2"/>
      <c r="FIB12" s="2"/>
      <c r="FIC12" s="2"/>
      <c r="FID12" s="2"/>
      <c r="FIE12" s="2"/>
      <c r="FIF12" s="2"/>
      <c r="FIG12" s="2"/>
      <c r="FIH12" s="2"/>
      <c r="FII12" s="2"/>
      <c r="FIJ12" s="2"/>
      <c r="FIK12" s="2"/>
      <c r="FIL12" s="2"/>
      <c r="FIM12" s="2"/>
      <c r="FIN12" s="2"/>
      <c r="FIO12" s="2"/>
      <c r="FIP12" s="2"/>
      <c r="FIQ12" s="2"/>
      <c r="FIR12" s="2"/>
      <c r="FIS12" s="2"/>
      <c r="FIT12" s="2"/>
      <c r="FIU12" s="2"/>
      <c r="FIV12" s="2"/>
      <c r="FIW12" s="2"/>
      <c r="FIX12" s="2"/>
      <c r="FIY12" s="2"/>
      <c r="FIZ12" s="2"/>
      <c r="FJA12" s="2"/>
      <c r="FJB12" s="2"/>
      <c r="FJC12" s="2"/>
      <c r="FJD12" s="2"/>
      <c r="FJE12" s="2"/>
      <c r="FJF12" s="2"/>
      <c r="FJG12" s="2"/>
      <c r="FJH12" s="2"/>
      <c r="FJI12" s="2"/>
      <c r="FJJ12" s="2"/>
      <c r="FJK12" s="2"/>
      <c r="FJL12" s="2"/>
      <c r="FJM12" s="2"/>
      <c r="FJN12" s="2"/>
      <c r="FJO12" s="2"/>
      <c r="FJP12" s="2"/>
      <c r="FJQ12" s="2"/>
      <c r="FJR12" s="2"/>
      <c r="FJS12" s="2"/>
      <c r="FJT12" s="2"/>
      <c r="FJU12" s="2"/>
      <c r="FJV12" s="2"/>
      <c r="FJW12" s="2"/>
      <c r="FJX12" s="2"/>
      <c r="FJY12" s="2"/>
      <c r="FJZ12" s="2"/>
      <c r="FKA12" s="2"/>
      <c r="FKB12" s="2"/>
      <c r="FKC12" s="2"/>
      <c r="FKD12" s="2"/>
      <c r="FKE12" s="2"/>
      <c r="FKF12" s="2"/>
      <c r="FKG12" s="2"/>
      <c r="FKH12" s="2"/>
      <c r="FKI12" s="2"/>
      <c r="FKJ12" s="2"/>
      <c r="FKK12" s="2"/>
      <c r="FKL12" s="2"/>
      <c r="FKM12" s="2"/>
      <c r="FKN12" s="2"/>
      <c r="FKO12" s="2"/>
      <c r="FKP12" s="2"/>
      <c r="FKQ12" s="2"/>
      <c r="FKR12" s="2"/>
      <c r="FKS12" s="2"/>
      <c r="FKT12" s="2"/>
      <c r="FKU12" s="2"/>
      <c r="FKV12" s="2"/>
      <c r="FKW12" s="2"/>
      <c r="FKX12" s="2"/>
      <c r="FKY12" s="2"/>
      <c r="FKZ12" s="2"/>
      <c r="FLA12" s="2"/>
      <c r="FLB12" s="2"/>
      <c r="FLC12" s="2"/>
      <c r="FLD12" s="2"/>
      <c r="FLE12" s="2"/>
      <c r="FLF12" s="2"/>
      <c r="FLG12" s="2"/>
      <c r="FLH12" s="2"/>
      <c r="FLI12" s="2"/>
      <c r="FLJ12" s="2"/>
      <c r="FLK12" s="2"/>
      <c r="FLL12" s="2"/>
      <c r="FLM12" s="2"/>
      <c r="FLN12" s="2"/>
      <c r="FLO12" s="2"/>
      <c r="FLP12" s="2"/>
      <c r="FLQ12" s="2"/>
      <c r="FLR12" s="2"/>
      <c r="FLS12" s="2"/>
      <c r="FLT12" s="2"/>
      <c r="FLU12" s="2"/>
      <c r="FLV12" s="2"/>
      <c r="FLW12" s="2"/>
      <c r="FLX12" s="2"/>
      <c r="FLY12" s="2"/>
      <c r="FLZ12" s="2"/>
      <c r="FMA12" s="2"/>
      <c r="FMB12" s="2"/>
      <c r="FMC12" s="2"/>
      <c r="FMD12" s="2"/>
      <c r="FME12" s="2"/>
      <c r="FMF12" s="2"/>
      <c r="FMG12" s="2"/>
      <c r="FMH12" s="2"/>
      <c r="FMI12" s="2"/>
      <c r="FMJ12" s="2"/>
      <c r="FMK12" s="2"/>
      <c r="FML12" s="2"/>
      <c r="FMM12" s="2"/>
      <c r="FMN12" s="2"/>
      <c r="FMO12" s="2"/>
      <c r="FMP12" s="2"/>
      <c r="FMQ12" s="2"/>
      <c r="FMR12" s="2"/>
      <c r="FMS12" s="2"/>
      <c r="FMT12" s="2"/>
      <c r="FMU12" s="2"/>
      <c r="FMV12" s="2"/>
      <c r="FMW12" s="2"/>
      <c r="FMX12" s="2"/>
      <c r="FMY12" s="2"/>
      <c r="FMZ12" s="2"/>
      <c r="FNA12" s="2"/>
      <c r="FNB12" s="2"/>
      <c r="FNC12" s="2"/>
      <c r="FND12" s="2"/>
      <c r="FNE12" s="2"/>
      <c r="FNF12" s="2"/>
      <c r="FNG12" s="2"/>
      <c r="FNH12" s="2"/>
      <c r="FNI12" s="2"/>
      <c r="FNJ12" s="2"/>
      <c r="FNK12" s="2"/>
      <c r="FNL12" s="2"/>
      <c r="FNM12" s="2"/>
      <c r="FNN12" s="2"/>
      <c r="FNO12" s="2"/>
      <c r="FNP12" s="2"/>
      <c r="FNQ12" s="2"/>
      <c r="FNR12" s="2"/>
      <c r="FNS12" s="2"/>
      <c r="FNT12" s="2"/>
      <c r="FNU12" s="2"/>
      <c r="FNV12" s="2"/>
      <c r="FNW12" s="2"/>
      <c r="FNX12" s="2"/>
      <c r="FNY12" s="2"/>
      <c r="FNZ12" s="2"/>
      <c r="FOA12" s="2"/>
      <c r="FOB12" s="2"/>
      <c r="FOC12" s="2"/>
      <c r="FOD12" s="2"/>
      <c r="FOE12" s="2"/>
      <c r="FOF12" s="2"/>
      <c r="FOG12" s="2"/>
      <c r="FOH12" s="2"/>
      <c r="FOI12" s="2"/>
      <c r="FOJ12" s="2"/>
      <c r="FOK12" s="2"/>
      <c r="FOL12" s="2"/>
      <c r="FOM12" s="2"/>
      <c r="FON12" s="2"/>
      <c r="FOO12" s="2"/>
      <c r="FOP12" s="2"/>
      <c r="FOQ12" s="2"/>
      <c r="FOR12" s="2"/>
      <c r="FOS12" s="2"/>
      <c r="FOT12" s="2"/>
      <c r="FOU12" s="2"/>
      <c r="FOV12" s="2"/>
      <c r="FOW12" s="2"/>
      <c r="FOX12" s="2"/>
      <c r="FOY12" s="2"/>
      <c r="FOZ12" s="2"/>
      <c r="FPA12" s="2"/>
      <c r="FPB12" s="2"/>
      <c r="FPC12" s="2"/>
      <c r="FPD12" s="2"/>
      <c r="FPE12" s="2"/>
      <c r="FPF12" s="2"/>
      <c r="FPG12" s="2"/>
      <c r="FPH12" s="2"/>
      <c r="FPI12" s="2"/>
      <c r="FPJ12" s="2"/>
      <c r="FPK12" s="2"/>
      <c r="FPL12" s="2"/>
      <c r="FPM12" s="2"/>
      <c r="FPN12" s="2"/>
      <c r="FPO12" s="2"/>
      <c r="FPP12" s="2"/>
      <c r="FPQ12" s="2"/>
      <c r="FPR12" s="2"/>
      <c r="FPS12" s="2"/>
      <c r="FPT12" s="2"/>
      <c r="FPU12" s="2"/>
      <c r="FPV12" s="2"/>
      <c r="FPW12" s="2"/>
      <c r="FPX12" s="2"/>
      <c r="FPY12" s="2"/>
      <c r="FPZ12" s="2"/>
      <c r="FQA12" s="2"/>
      <c r="FQB12" s="2"/>
      <c r="FQC12" s="2"/>
      <c r="FQD12" s="2"/>
      <c r="FQE12" s="2"/>
      <c r="FQF12" s="2"/>
      <c r="FQG12" s="2"/>
      <c r="FQH12" s="2"/>
      <c r="FQI12" s="2"/>
      <c r="FQJ12" s="2"/>
      <c r="FQK12" s="2"/>
      <c r="FQL12" s="2"/>
      <c r="FQM12" s="2"/>
      <c r="FQN12" s="2"/>
      <c r="FQO12" s="2"/>
      <c r="FQP12" s="2"/>
      <c r="FQQ12" s="2"/>
      <c r="FQR12" s="2"/>
      <c r="FQS12" s="2"/>
      <c r="FQT12" s="2"/>
      <c r="FQU12" s="2"/>
      <c r="FQV12" s="2"/>
      <c r="FQW12" s="2"/>
      <c r="FQX12" s="2"/>
      <c r="FQY12" s="2"/>
      <c r="FQZ12" s="2"/>
      <c r="FRA12" s="2"/>
      <c r="FRB12" s="2"/>
      <c r="FRC12" s="2"/>
      <c r="FRD12" s="2"/>
      <c r="FRE12" s="2"/>
      <c r="FRF12" s="2"/>
      <c r="FRG12" s="2"/>
      <c r="FRH12" s="2"/>
      <c r="FRI12" s="2"/>
      <c r="FRJ12" s="2"/>
      <c r="FRK12" s="2"/>
      <c r="FRL12" s="2"/>
      <c r="FRM12" s="2"/>
      <c r="FRN12" s="2"/>
      <c r="FRO12" s="2"/>
      <c r="FRP12" s="2"/>
      <c r="FRQ12" s="2"/>
      <c r="FRR12" s="2"/>
      <c r="FRS12" s="2"/>
      <c r="FRT12" s="2"/>
      <c r="FRU12" s="2"/>
      <c r="FRV12" s="2"/>
      <c r="FRW12" s="2"/>
      <c r="FRX12" s="2"/>
      <c r="FRY12" s="2"/>
      <c r="FRZ12" s="2"/>
      <c r="FSA12" s="2"/>
      <c r="FSB12" s="2"/>
      <c r="FSC12" s="2"/>
      <c r="FSD12" s="2"/>
      <c r="FSE12" s="2"/>
      <c r="FSF12" s="2"/>
      <c r="FSG12" s="2"/>
      <c r="FSH12" s="2"/>
      <c r="FSI12" s="2"/>
      <c r="FSJ12" s="2"/>
      <c r="FSK12" s="2"/>
      <c r="FSL12" s="2"/>
      <c r="FSM12" s="2"/>
      <c r="FSN12" s="2"/>
      <c r="FSO12" s="2"/>
      <c r="FSP12" s="2"/>
      <c r="FSQ12" s="2"/>
      <c r="FSR12" s="2"/>
      <c r="FSS12" s="2"/>
      <c r="FST12" s="2"/>
      <c r="FSU12" s="2"/>
      <c r="FSV12" s="2"/>
      <c r="FSW12" s="2"/>
      <c r="FSX12" s="2"/>
      <c r="FSY12" s="2"/>
      <c r="FSZ12" s="2"/>
      <c r="FTA12" s="2"/>
      <c r="FTB12" s="2"/>
      <c r="FTC12" s="2"/>
      <c r="FTD12" s="2"/>
      <c r="FTE12" s="2"/>
      <c r="FTF12" s="2"/>
      <c r="FTG12" s="2"/>
      <c r="FTH12" s="2"/>
      <c r="FTI12" s="2"/>
      <c r="FTJ12" s="2"/>
      <c r="FTK12" s="2"/>
      <c r="FTL12" s="2"/>
      <c r="FTM12" s="2"/>
      <c r="FTN12" s="2"/>
      <c r="FTO12" s="2"/>
      <c r="FTP12" s="2"/>
      <c r="FTQ12" s="2"/>
      <c r="FTR12" s="2"/>
      <c r="FTS12" s="2"/>
      <c r="FTT12" s="2"/>
      <c r="FTU12" s="2"/>
      <c r="FTV12" s="2"/>
      <c r="FTW12" s="2"/>
      <c r="FTX12" s="2"/>
      <c r="FTY12" s="2"/>
      <c r="FTZ12" s="2"/>
      <c r="FUA12" s="2"/>
      <c r="FUB12" s="2"/>
      <c r="FUC12" s="2"/>
      <c r="FUD12" s="2"/>
      <c r="FUE12" s="2"/>
      <c r="FUF12" s="2"/>
      <c r="FUG12" s="2"/>
      <c r="FUH12" s="2"/>
      <c r="FUI12" s="2"/>
      <c r="FUJ12" s="2"/>
      <c r="FUK12" s="2"/>
      <c r="FUL12" s="2"/>
      <c r="FUM12" s="2"/>
      <c r="FUN12" s="2"/>
      <c r="FUO12" s="2"/>
      <c r="FUP12" s="2"/>
      <c r="FUQ12" s="2"/>
      <c r="FUR12" s="2"/>
      <c r="FUS12" s="2"/>
      <c r="FUT12" s="2"/>
      <c r="FUU12" s="2"/>
      <c r="FUV12" s="2"/>
      <c r="FUW12" s="2"/>
      <c r="FUX12" s="2"/>
      <c r="FUY12" s="2"/>
      <c r="FUZ12" s="2"/>
      <c r="FVA12" s="2"/>
      <c r="FVB12" s="2"/>
      <c r="FVC12" s="2"/>
      <c r="FVD12" s="2"/>
      <c r="FVE12" s="2"/>
      <c r="FVF12" s="2"/>
      <c r="FVG12" s="2"/>
      <c r="FVH12" s="2"/>
      <c r="FVI12" s="2"/>
      <c r="FVJ12" s="2"/>
      <c r="FVK12" s="2"/>
      <c r="FVL12" s="2"/>
      <c r="FVM12" s="2"/>
      <c r="FVN12" s="2"/>
      <c r="FVO12" s="2"/>
      <c r="FVP12" s="2"/>
      <c r="FVQ12" s="2"/>
      <c r="FVR12" s="2"/>
      <c r="FVS12" s="2"/>
      <c r="FVT12" s="2"/>
      <c r="FVU12" s="2"/>
      <c r="FVV12" s="2"/>
      <c r="FVW12" s="2"/>
      <c r="FVX12" s="2"/>
      <c r="FVY12" s="2"/>
      <c r="FVZ12" s="2"/>
      <c r="FWA12" s="2"/>
      <c r="FWB12" s="2"/>
      <c r="FWC12" s="2"/>
      <c r="FWD12" s="2"/>
      <c r="FWE12" s="2"/>
      <c r="FWF12" s="2"/>
      <c r="FWG12" s="2"/>
      <c r="FWH12" s="2"/>
      <c r="FWI12" s="2"/>
      <c r="FWJ12" s="2"/>
      <c r="FWK12" s="2"/>
      <c r="FWL12" s="2"/>
      <c r="FWM12" s="2"/>
      <c r="FWN12" s="2"/>
      <c r="FWO12" s="2"/>
      <c r="FWP12" s="2"/>
      <c r="FWQ12" s="2"/>
      <c r="FWR12" s="2"/>
      <c r="FWS12" s="2"/>
      <c r="FWT12" s="2"/>
      <c r="FWU12" s="2"/>
      <c r="FWV12" s="2"/>
      <c r="FWW12" s="2"/>
      <c r="FWX12" s="2"/>
      <c r="FWY12" s="2"/>
      <c r="FWZ12" s="2"/>
      <c r="FXA12" s="2"/>
      <c r="FXB12" s="2"/>
      <c r="FXC12" s="2"/>
      <c r="FXD12" s="2"/>
      <c r="FXE12" s="2"/>
      <c r="FXF12" s="2"/>
      <c r="FXG12" s="2"/>
      <c r="FXH12" s="2"/>
      <c r="FXI12" s="2"/>
      <c r="FXJ12" s="2"/>
      <c r="FXK12" s="2"/>
      <c r="FXL12" s="2"/>
      <c r="FXM12" s="2"/>
      <c r="FXN12" s="2"/>
      <c r="FXO12" s="2"/>
      <c r="FXP12" s="2"/>
      <c r="FXQ12" s="2"/>
      <c r="FXR12" s="2"/>
      <c r="FXS12" s="2"/>
      <c r="FXT12" s="2"/>
      <c r="FXU12" s="2"/>
      <c r="FXV12" s="2"/>
      <c r="FXW12" s="2"/>
      <c r="FXX12" s="2"/>
      <c r="FXY12" s="2"/>
      <c r="FXZ12" s="2"/>
      <c r="FYA12" s="2"/>
      <c r="FYB12" s="2"/>
      <c r="FYC12" s="2"/>
      <c r="FYD12" s="2"/>
      <c r="FYE12" s="2"/>
      <c r="FYF12" s="2"/>
      <c r="FYG12" s="2"/>
      <c r="FYH12" s="2"/>
      <c r="FYI12" s="2"/>
      <c r="FYJ12" s="2"/>
      <c r="FYK12" s="2"/>
      <c r="FYL12" s="2"/>
      <c r="FYM12" s="2"/>
      <c r="FYN12" s="2"/>
      <c r="FYO12" s="2"/>
      <c r="FYP12" s="2"/>
      <c r="FYQ12" s="2"/>
      <c r="FYR12" s="2"/>
      <c r="FYS12" s="2"/>
      <c r="FYT12" s="2"/>
      <c r="FYU12" s="2"/>
      <c r="FYV12" s="2"/>
      <c r="FYW12" s="2"/>
      <c r="FYX12" s="2"/>
      <c r="FYY12" s="2"/>
      <c r="FYZ12" s="2"/>
      <c r="FZA12" s="2"/>
      <c r="FZB12" s="2"/>
      <c r="FZC12" s="2"/>
      <c r="FZD12" s="2"/>
      <c r="FZE12" s="2"/>
      <c r="FZF12" s="2"/>
      <c r="FZG12" s="2"/>
      <c r="FZH12" s="2"/>
      <c r="FZI12" s="2"/>
      <c r="FZJ12" s="2"/>
      <c r="FZK12" s="2"/>
      <c r="FZL12" s="2"/>
      <c r="FZM12" s="2"/>
      <c r="FZN12" s="2"/>
      <c r="FZO12" s="2"/>
      <c r="FZP12" s="2"/>
      <c r="FZQ12" s="2"/>
      <c r="FZR12" s="2"/>
      <c r="FZS12" s="2"/>
      <c r="FZT12" s="2"/>
      <c r="FZU12" s="2"/>
      <c r="FZV12" s="2"/>
      <c r="FZW12" s="2"/>
      <c r="FZX12" s="2"/>
      <c r="FZY12" s="2"/>
      <c r="FZZ12" s="2"/>
      <c r="GAA12" s="2"/>
      <c r="GAB12" s="2"/>
      <c r="GAC12" s="2"/>
      <c r="GAD12" s="2"/>
      <c r="GAE12" s="2"/>
      <c r="GAF12" s="2"/>
      <c r="GAG12" s="2"/>
      <c r="GAH12" s="2"/>
      <c r="GAI12" s="2"/>
      <c r="GAJ12" s="2"/>
      <c r="GAK12" s="2"/>
      <c r="GAL12" s="2"/>
      <c r="GAM12" s="2"/>
      <c r="GAN12" s="2"/>
      <c r="GAO12" s="2"/>
      <c r="GAP12" s="2"/>
      <c r="GAQ12" s="2"/>
      <c r="GAR12" s="2"/>
      <c r="GAS12" s="2"/>
      <c r="GAT12" s="2"/>
      <c r="GAU12" s="2"/>
      <c r="GAV12" s="2"/>
      <c r="GAW12" s="2"/>
      <c r="GAX12" s="2"/>
      <c r="GAY12" s="2"/>
      <c r="GAZ12" s="2"/>
      <c r="GBA12" s="2"/>
      <c r="GBB12" s="2"/>
      <c r="GBC12" s="2"/>
      <c r="GBD12" s="2"/>
      <c r="GBE12" s="2"/>
      <c r="GBF12" s="2"/>
      <c r="GBG12" s="2"/>
      <c r="GBH12" s="2"/>
      <c r="GBI12" s="2"/>
      <c r="GBJ12" s="2"/>
      <c r="GBK12" s="2"/>
      <c r="GBL12" s="2"/>
      <c r="GBM12" s="2"/>
      <c r="GBN12" s="2"/>
      <c r="GBO12" s="2"/>
      <c r="GBP12" s="2"/>
      <c r="GBQ12" s="2"/>
      <c r="GBR12" s="2"/>
      <c r="GBS12" s="2"/>
      <c r="GBT12" s="2"/>
      <c r="GBU12" s="2"/>
      <c r="GBV12" s="2"/>
      <c r="GBW12" s="2"/>
      <c r="GBX12" s="2"/>
      <c r="GBY12" s="2"/>
      <c r="GBZ12" s="2"/>
      <c r="GCA12" s="2"/>
      <c r="GCB12" s="2"/>
      <c r="GCC12" s="2"/>
      <c r="GCD12" s="2"/>
      <c r="GCE12" s="2"/>
      <c r="GCF12" s="2"/>
      <c r="GCG12" s="2"/>
      <c r="GCH12" s="2"/>
      <c r="GCI12" s="2"/>
      <c r="GCJ12" s="2"/>
      <c r="GCK12" s="2"/>
      <c r="GCL12" s="2"/>
      <c r="GCM12" s="2"/>
      <c r="GCN12" s="2"/>
      <c r="GCO12" s="2"/>
      <c r="GCP12" s="2"/>
      <c r="GCQ12" s="2"/>
      <c r="GCR12" s="2"/>
      <c r="GCS12" s="2"/>
      <c r="GCT12" s="2"/>
      <c r="GCU12" s="2"/>
      <c r="GCV12" s="2"/>
      <c r="GCW12" s="2"/>
      <c r="GCX12" s="2"/>
      <c r="GCY12" s="2"/>
      <c r="GCZ12" s="2"/>
      <c r="GDA12" s="2"/>
      <c r="GDB12" s="2"/>
      <c r="GDC12" s="2"/>
      <c r="GDD12" s="2"/>
      <c r="GDE12" s="2"/>
      <c r="GDF12" s="2"/>
      <c r="GDG12" s="2"/>
      <c r="GDH12" s="2"/>
      <c r="GDI12" s="2"/>
      <c r="GDJ12" s="2"/>
      <c r="GDK12" s="2"/>
      <c r="GDL12" s="2"/>
      <c r="GDM12" s="2"/>
      <c r="GDN12" s="2"/>
      <c r="GDO12" s="2"/>
      <c r="GDP12" s="2"/>
      <c r="GDQ12" s="2"/>
      <c r="GDR12" s="2"/>
      <c r="GDS12" s="2"/>
      <c r="GDT12" s="2"/>
      <c r="GDU12" s="2"/>
      <c r="GDV12" s="2"/>
      <c r="GDW12" s="2"/>
      <c r="GDX12" s="2"/>
      <c r="GDY12" s="2"/>
      <c r="GDZ12" s="2"/>
      <c r="GEA12" s="2"/>
      <c r="GEB12" s="2"/>
      <c r="GEC12" s="2"/>
      <c r="GED12" s="2"/>
      <c r="GEE12" s="2"/>
      <c r="GEF12" s="2"/>
      <c r="GEG12" s="2"/>
      <c r="GEH12" s="2"/>
      <c r="GEI12" s="2"/>
      <c r="GEJ12" s="2"/>
      <c r="GEK12" s="2"/>
      <c r="GEL12" s="2"/>
      <c r="GEM12" s="2"/>
      <c r="GEN12" s="2"/>
      <c r="GEO12" s="2"/>
      <c r="GEP12" s="2"/>
      <c r="GEQ12" s="2"/>
      <c r="GER12" s="2"/>
      <c r="GES12" s="2"/>
      <c r="GET12" s="2"/>
      <c r="GEU12" s="2"/>
      <c r="GEV12" s="2"/>
      <c r="GEW12" s="2"/>
      <c r="GEX12" s="2"/>
      <c r="GEY12" s="2"/>
      <c r="GEZ12" s="2"/>
      <c r="GFA12" s="2"/>
      <c r="GFB12" s="2"/>
      <c r="GFC12" s="2"/>
      <c r="GFD12" s="2"/>
      <c r="GFE12" s="2"/>
      <c r="GFF12" s="2"/>
      <c r="GFG12" s="2"/>
      <c r="GFH12" s="2"/>
      <c r="GFI12" s="2"/>
      <c r="GFJ12" s="2"/>
      <c r="GFK12" s="2"/>
      <c r="GFL12" s="2"/>
      <c r="GFM12" s="2"/>
      <c r="GFN12" s="2"/>
      <c r="GFO12" s="2"/>
      <c r="GFP12" s="2"/>
      <c r="GFQ12" s="2"/>
      <c r="GFR12" s="2"/>
      <c r="GFS12" s="2"/>
      <c r="GFT12" s="2"/>
      <c r="GFU12" s="2"/>
      <c r="GFV12" s="2"/>
      <c r="GFW12" s="2"/>
      <c r="GFX12" s="2"/>
      <c r="GFY12" s="2"/>
      <c r="GFZ12" s="2"/>
      <c r="GGA12" s="2"/>
      <c r="GGB12" s="2"/>
      <c r="GGC12" s="2"/>
      <c r="GGD12" s="2"/>
      <c r="GGE12" s="2"/>
      <c r="GGF12" s="2"/>
      <c r="GGG12" s="2"/>
      <c r="GGH12" s="2"/>
      <c r="GGI12" s="2"/>
      <c r="GGJ12" s="2"/>
      <c r="GGK12" s="2"/>
      <c r="GGL12" s="2"/>
      <c r="GGM12" s="2"/>
      <c r="GGN12" s="2"/>
      <c r="GGO12" s="2"/>
      <c r="GGP12" s="2"/>
      <c r="GGQ12" s="2"/>
      <c r="GGR12" s="2"/>
      <c r="GGS12" s="2"/>
      <c r="GGT12" s="2"/>
      <c r="GGU12" s="2"/>
      <c r="GGV12" s="2"/>
      <c r="GGW12" s="2"/>
      <c r="GGX12" s="2"/>
      <c r="GGY12" s="2"/>
      <c r="GGZ12" s="2"/>
      <c r="GHA12" s="2"/>
      <c r="GHB12" s="2"/>
      <c r="GHC12" s="2"/>
      <c r="GHD12" s="2"/>
      <c r="GHE12" s="2"/>
      <c r="GHF12" s="2"/>
      <c r="GHG12" s="2"/>
      <c r="GHH12" s="2"/>
      <c r="GHI12" s="2"/>
      <c r="GHJ12" s="2"/>
      <c r="GHK12" s="2"/>
      <c r="GHL12" s="2"/>
      <c r="GHM12" s="2"/>
      <c r="GHN12" s="2"/>
      <c r="GHO12" s="2"/>
      <c r="GHP12" s="2"/>
      <c r="GHQ12" s="2"/>
      <c r="GHR12" s="2"/>
      <c r="GHS12" s="2"/>
      <c r="GHT12" s="2"/>
      <c r="GHU12" s="2"/>
      <c r="GHV12" s="2"/>
      <c r="GHW12" s="2"/>
      <c r="GHX12" s="2"/>
      <c r="GHY12" s="2"/>
      <c r="GHZ12" s="2"/>
      <c r="GIA12" s="2"/>
      <c r="GIB12" s="2"/>
      <c r="GIC12" s="2"/>
      <c r="GID12" s="2"/>
      <c r="GIE12" s="2"/>
      <c r="GIF12" s="2"/>
      <c r="GIG12" s="2"/>
      <c r="GIH12" s="2"/>
      <c r="GII12" s="2"/>
      <c r="GIJ12" s="2"/>
      <c r="GIK12" s="2"/>
      <c r="GIL12" s="2"/>
      <c r="GIM12" s="2"/>
      <c r="GIN12" s="2"/>
      <c r="GIO12" s="2"/>
      <c r="GIP12" s="2"/>
      <c r="GIQ12" s="2"/>
      <c r="GIR12" s="2"/>
      <c r="GIS12" s="2"/>
      <c r="GIT12" s="2"/>
      <c r="GIU12" s="2"/>
      <c r="GIV12" s="2"/>
      <c r="GIW12" s="2"/>
      <c r="GIX12" s="2"/>
      <c r="GIY12" s="2"/>
      <c r="GIZ12" s="2"/>
      <c r="GJA12" s="2"/>
      <c r="GJB12" s="2"/>
      <c r="GJC12" s="2"/>
      <c r="GJD12" s="2"/>
      <c r="GJE12" s="2"/>
      <c r="GJF12" s="2"/>
      <c r="GJG12" s="2"/>
      <c r="GJH12" s="2"/>
      <c r="GJI12" s="2"/>
      <c r="GJJ12" s="2"/>
      <c r="GJK12" s="2"/>
      <c r="GJL12" s="2"/>
      <c r="GJM12" s="2"/>
      <c r="GJN12" s="2"/>
      <c r="GJO12" s="2"/>
      <c r="GJP12" s="2"/>
      <c r="GJQ12" s="2"/>
      <c r="GJR12" s="2"/>
      <c r="GJS12" s="2"/>
      <c r="GJT12" s="2"/>
      <c r="GJU12" s="2"/>
      <c r="GJV12" s="2"/>
      <c r="GJW12" s="2"/>
      <c r="GJX12" s="2"/>
      <c r="GJY12" s="2"/>
      <c r="GJZ12" s="2"/>
      <c r="GKA12" s="2"/>
      <c r="GKB12" s="2"/>
      <c r="GKC12" s="2"/>
      <c r="GKD12" s="2"/>
      <c r="GKE12" s="2"/>
      <c r="GKF12" s="2"/>
      <c r="GKG12" s="2"/>
      <c r="GKH12" s="2"/>
      <c r="GKI12" s="2"/>
      <c r="GKJ12" s="2"/>
      <c r="GKK12" s="2"/>
      <c r="GKL12" s="2"/>
      <c r="GKM12" s="2"/>
      <c r="GKN12" s="2"/>
      <c r="GKO12" s="2"/>
      <c r="GKP12" s="2"/>
      <c r="GKQ12" s="2"/>
      <c r="GKR12" s="2"/>
      <c r="GKS12" s="2"/>
      <c r="GKT12" s="2"/>
      <c r="GKU12" s="2"/>
      <c r="GKV12" s="2"/>
      <c r="GKW12" s="2"/>
      <c r="GKX12" s="2"/>
      <c r="GKY12" s="2"/>
      <c r="GKZ12" s="2"/>
      <c r="GLA12" s="2"/>
      <c r="GLB12" s="2"/>
      <c r="GLC12" s="2"/>
      <c r="GLD12" s="2"/>
      <c r="GLE12" s="2"/>
      <c r="GLF12" s="2"/>
      <c r="GLG12" s="2"/>
      <c r="GLH12" s="2"/>
      <c r="GLI12" s="2"/>
      <c r="GLJ12" s="2"/>
      <c r="GLK12" s="2"/>
      <c r="GLL12" s="2"/>
      <c r="GLM12" s="2"/>
      <c r="GLN12" s="2"/>
      <c r="GLO12" s="2"/>
      <c r="GLP12" s="2"/>
      <c r="GLQ12" s="2"/>
      <c r="GLR12" s="2"/>
      <c r="GLS12" s="2"/>
      <c r="GLT12" s="2"/>
      <c r="GLU12" s="2"/>
      <c r="GLV12" s="2"/>
      <c r="GLW12" s="2"/>
      <c r="GLX12" s="2"/>
      <c r="GLY12" s="2"/>
      <c r="GLZ12" s="2"/>
      <c r="GMA12" s="2"/>
      <c r="GMB12" s="2"/>
      <c r="GMC12" s="2"/>
      <c r="GMD12" s="2"/>
      <c r="GME12" s="2"/>
      <c r="GMF12" s="2"/>
      <c r="GMG12" s="2"/>
      <c r="GMH12" s="2"/>
      <c r="GMI12" s="2"/>
      <c r="GMJ12" s="2"/>
      <c r="GMK12" s="2"/>
      <c r="GML12" s="2"/>
      <c r="GMM12" s="2"/>
      <c r="GMN12" s="2"/>
      <c r="GMO12" s="2"/>
      <c r="GMP12" s="2"/>
      <c r="GMQ12" s="2"/>
      <c r="GMR12" s="2"/>
      <c r="GMS12" s="2"/>
      <c r="GMT12" s="2"/>
      <c r="GMU12" s="2"/>
      <c r="GMV12" s="2"/>
      <c r="GMW12" s="2"/>
      <c r="GMX12" s="2"/>
      <c r="GMY12" s="2"/>
      <c r="GMZ12" s="2"/>
      <c r="GNA12" s="2"/>
      <c r="GNB12" s="2"/>
      <c r="GNC12" s="2"/>
      <c r="GND12" s="2"/>
      <c r="GNE12" s="2"/>
      <c r="GNF12" s="2"/>
      <c r="GNG12" s="2"/>
      <c r="GNH12" s="2"/>
      <c r="GNI12" s="2"/>
      <c r="GNJ12" s="2"/>
      <c r="GNK12" s="2"/>
      <c r="GNL12" s="2"/>
      <c r="GNM12" s="2"/>
      <c r="GNN12" s="2"/>
      <c r="GNO12" s="2"/>
      <c r="GNP12" s="2"/>
      <c r="GNQ12" s="2"/>
      <c r="GNR12" s="2"/>
      <c r="GNS12" s="2"/>
      <c r="GNT12" s="2"/>
      <c r="GNU12" s="2"/>
      <c r="GNV12" s="2"/>
      <c r="GNW12" s="2"/>
      <c r="GNX12" s="2"/>
      <c r="GNY12" s="2"/>
      <c r="GNZ12" s="2"/>
      <c r="GOA12" s="2"/>
      <c r="GOB12" s="2"/>
      <c r="GOC12" s="2"/>
      <c r="GOD12" s="2"/>
      <c r="GOE12" s="2"/>
      <c r="GOF12" s="2"/>
      <c r="GOG12" s="2"/>
      <c r="GOH12" s="2"/>
      <c r="GOI12" s="2"/>
      <c r="GOJ12" s="2"/>
      <c r="GOK12" s="2"/>
      <c r="GOL12" s="2"/>
      <c r="GOM12" s="2"/>
      <c r="GON12" s="2"/>
      <c r="GOO12" s="2"/>
      <c r="GOP12" s="2"/>
      <c r="GOQ12" s="2"/>
      <c r="GOR12" s="2"/>
      <c r="GOS12" s="2"/>
      <c r="GOT12" s="2"/>
      <c r="GOU12" s="2"/>
      <c r="GOV12" s="2"/>
      <c r="GOW12" s="2"/>
      <c r="GOX12" s="2"/>
      <c r="GOY12" s="2"/>
      <c r="GOZ12" s="2"/>
      <c r="GPA12" s="2"/>
      <c r="GPB12" s="2"/>
      <c r="GPC12" s="2"/>
      <c r="GPD12" s="2"/>
      <c r="GPE12" s="2"/>
      <c r="GPF12" s="2"/>
      <c r="GPG12" s="2"/>
      <c r="GPH12" s="2"/>
      <c r="GPI12" s="2"/>
      <c r="GPJ12" s="2"/>
      <c r="GPK12" s="2"/>
      <c r="GPL12" s="2"/>
      <c r="GPM12" s="2"/>
      <c r="GPN12" s="2"/>
      <c r="GPO12" s="2"/>
      <c r="GPP12" s="2"/>
      <c r="GPQ12" s="2"/>
      <c r="GPR12" s="2"/>
      <c r="GPS12" s="2"/>
      <c r="GPT12" s="2"/>
      <c r="GPU12" s="2"/>
      <c r="GPV12" s="2"/>
      <c r="GPW12" s="2"/>
      <c r="GPX12" s="2"/>
      <c r="GPY12" s="2"/>
      <c r="GPZ12" s="2"/>
      <c r="GQA12" s="2"/>
      <c r="GQB12" s="2"/>
      <c r="GQC12" s="2"/>
      <c r="GQD12" s="2"/>
      <c r="GQE12" s="2"/>
      <c r="GQF12" s="2"/>
      <c r="GQG12" s="2"/>
      <c r="GQH12" s="2"/>
      <c r="GQI12" s="2"/>
      <c r="GQJ12" s="2"/>
      <c r="GQK12" s="2"/>
      <c r="GQL12" s="2"/>
      <c r="GQM12" s="2"/>
      <c r="GQN12" s="2"/>
      <c r="GQO12" s="2"/>
      <c r="GQP12" s="2"/>
      <c r="GQQ12" s="2"/>
      <c r="GQR12" s="2"/>
      <c r="GQS12" s="2"/>
      <c r="GQT12" s="2"/>
      <c r="GQU12" s="2"/>
      <c r="GQV12" s="2"/>
      <c r="GQW12" s="2"/>
      <c r="GQX12" s="2"/>
      <c r="GQY12" s="2"/>
      <c r="GQZ12" s="2"/>
      <c r="GRA12" s="2"/>
      <c r="GRB12" s="2"/>
      <c r="GRC12" s="2"/>
      <c r="GRD12" s="2"/>
      <c r="GRE12" s="2"/>
      <c r="GRF12" s="2"/>
      <c r="GRG12" s="2"/>
      <c r="GRH12" s="2"/>
      <c r="GRI12" s="2"/>
      <c r="GRJ12" s="2"/>
      <c r="GRK12" s="2"/>
      <c r="GRL12" s="2"/>
      <c r="GRM12" s="2"/>
      <c r="GRN12" s="2"/>
      <c r="GRO12" s="2"/>
      <c r="GRP12" s="2"/>
      <c r="GRQ12" s="2"/>
      <c r="GRR12" s="2"/>
      <c r="GRS12" s="2"/>
      <c r="GRT12" s="2"/>
      <c r="GRU12" s="2"/>
      <c r="GRV12" s="2"/>
      <c r="GRW12" s="2"/>
      <c r="GRX12" s="2"/>
      <c r="GRY12" s="2"/>
      <c r="GRZ12" s="2"/>
      <c r="GSA12" s="2"/>
      <c r="GSB12" s="2"/>
      <c r="GSC12" s="2"/>
      <c r="GSD12" s="2"/>
      <c r="GSE12" s="2"/>
      <c r="GSF12" s="2"/>
      <c r="GSG12" s="2"/>
      <c r="GSH12" s="2"/>
      <c r="GSI12" s="2"/>
      <c r="GSJ12" s="2"/>
      <c r="GSK12" s="2"/>
      <c r="GSL12" s="2"/>
      <c r="GSM12" s="2"/>
      <c r="GSN12" s="2"/>
      <c r="GSO12" s="2"/>
      <c r="GSP12" s="2"/>
      <c r="GSQ12" s="2"/>
      <c r="GSR12" s="2"/>
      <c r="GSS12" s="2"/>
      <c r="GST12" s="2"/>
      <c r="GSU12" s="2"/>
      <c r="GSV12" s="2"/>
      <c r="GSW12" s="2"/>
      <c r="GSX12" s="2"/>
      <c r="GSY12" s="2"/>
      <c r="GSZ12" s="2"/>
      <c r="GTA12" s="2"/>
      <c r="GTB12" s="2"/>
      <c r="GTC12" s="2"/>
      <c r="GTD12" s="2"/>
      <c r="GTE12" s="2"/>
      <c r="GTF12" s="2"/>
      <c r="GTG12" s="2"/>
      <c r="GTH12" s="2"/>
      <c r="GTI12" s="2"/>
      <c r="GTJ12" s="2"/>
      <c r="GTK12" s="2"/>
      <c r="GTL12" s="2"/>
      <c r="GTM12" s="2"/>
      <c r="GTN12" s="2"/>
      <c r="GTO12" s="2"/>
      <c r="GTP12" s="2"/>
      <c r="GTQ12" s="2"/>
      <c r="GTR12" s="2"/>
      <c r="GTS12" s="2"/>
      <c r="GTT12" s="2"/>
      <c r="GTU12" s="2"/>
      <c r="GTV12" s="2"/>
      <c r="GTW12" s="2"/>
      <c r="GTX12" s="2"/>
      <c r="GTY12" s="2"/>
      <c r="GTZ12" s="2"/>
      <c r="GUA12" s="2"/>
      <c r="GUB12" s="2"/>
      <c r="GUC12" s="2"/>
      <c r="GUD12" s="2"/>
      <c r="GUE12" s="2"/>
      <c r="GUF12" s="2"/>
      <c r="GUG12" s="2"/>
      <c r="GUH12" s="2"/>
      <c r="GUI12" s="2"/>
      <c r="GUJ12" s="2"/>
      <c r="GUK12" s="2"/>
      <c r="GUL12" s="2"/>
      <c r="GUM12" s="2"/>
      <c r="GUN12" s="2"/>
      <c r="GUO12" s="2"/>
      <c r="GUP12" s="2"/>
      <c r="GUQ12" s="2"/>
      <c r="GUR12" s="2"/>
      <c r="GUS12" s="2"/>
      <c r="GUT12" s="2"/>
      <c r="GUU12" s="2"/>
      <c r="GUV12" s="2"/>
      <c r="GUW12" s="2"/>
      <c r="GUX12" s="2"/>
      <c r="GUY12" s="2"/>
      <c r="GUZ12" s="2"/>
      <c r="GVA12" s="2"/>
      <c r="GVB12" s="2"/>
      <c r="GVC12" s="2"/>
      <c r="GVD12" s="2"/>
      <c r="GVE12" s="2"/>
      <c r="GVF12" s="2"/>
      <c r="GVG12" s="2"/>
      <c r="GVH12" s="2"/>
      <c r="GVI12" s="2"/>
      <c r="GVJ12" s="2"/>
      <c r="GVK12" s="2"/>
      <c r="GVL12" s="2"/>
      <c r="GVM12" s="2"/>
      <c r="GVN12" s="2"/>
      <c r="GVO12" s="2"/>
      <c r="GVP12" s="2"/>
      <c r="GVQ12" s="2"/>
      <c r="GVR12" s="2"/>
      <c r="GVS12" s="2"/>
      <c r="GVT12" s="2"/>
      <c r="GVU12" s="2"/>
      <c r="GVV12" s="2"/>
      <c r="GVW12" s="2"/>
      <c r="GVX12" s="2"/>
      <c r="GVY12" s="2"/>
      <c r="GVZ12" s="2"/>
      <c r="GWA12" s="2"/>
      <c r="GWB12" s="2"/>
      <c r="GWC12" s="2"/>
      <c r="GWD12" s="2"/>
      <c r="GWE12" s="2"/>
      <c r="GWF12" s="2"/>
      <c r="GWG12" s="2"/>
      <c r="GWH12" s="2"/>
      <c r="GWI12" s="2"/>
      <c r="GWJ12" s="2"/>
      <c r="GWK12" s="2"/>
      <c r="GWL12" s="2"/>
      <c r="GWM12" s="2"/>
      <c r="GWN12" s="2"/>
      <c r="GWO12" s="2"/>
      <c r="GWP12" s="2"/>
      <c r="GWQ12" s="2"/>
      <c r="GWR12" s="2"/>
      <c r="GWS12" s="2"/>
      <c r="GWT12" s="2"/>
      <c r="GWU12" s="2"/>
      <c r="GWV12" s="2"/>
      <c r="GWW12" s="2"/>
      <c r="GWX12" s="2"/>
      <c r="GWY12" s="2"/>
      <c r="GWZ12" s="2"/>
      <c r="GXA12" s="2"/>
      <c r="GXB12" s="2"/>
      <c r="GXC12" s="2"/>
      <c r="GXD12" s="2"/>
      <c r="GXE12" s="2"/>
      <c r="GXF12" s="2"/>
      <c r="GXG12" s="2"/>
      <c r="GXH12" s="2"/>
      <c r="GXI12" s="2"/>
      <c r="GXJ12" s="2"/>
      <c r="GXK12" s="2"/>
      <c r="GXL12" s="2"/>
      <c r="GXM12" s="2"/>
      <c r="GXN12" s="2"/>
      <c r="GXO12" s="2"/>
      <c r="GXP12" s="2"/>
      <c r="GXQ12" s="2"/>
      <c r="GXR12" s="2"/>
      <c r="GXS12" s="2"/>
      <c r="GXT12" s="2"/>
      <c r="GXU12" s="2"/>
      <c r="GXV12" s="2"/>
      <c r="GXW12" s="2"/>
      <c r="GXX12" s="2"/>
      <c r="GXY12" s="2"/>
      <c r="GXZ12" s="2"/>
      <c r="GYA12" s="2"/>
      <c r="GYB12" s="2"/>
      <c r="GYC12" s="2"/>
      <c r="GYD12" s="2"/>
      <c r="GYE12" s="2"/>
      <c r="GYF12" s="2"/>
      <c r="GYG12" s="2"/>
      <c r="GYH12" s="2"/>
      <c r="GYI12" s="2"/>
      <c r="GYJ12" s="2"/>
      <c r="GYK12" s="2"/>
      <c r="GYL12" s="2"/>
      <c r="GYM12" s="2"/>
      <c r="GYN12" s="2"/>
      <c r="GYO12" s="2"/>
      <c r="GYP12" s="2"/>
      <c r="GYQ12" s="2"/>
      <c r="GYR12" s="2"/>
      <c r="GYS12" s="2"/>
      <c r="GYT12" s="2"/>
      <c r="GYU12" s="2"/>
      <c r="GYV12" s="2"/>
      <c r="GYW12" s="2"/>
      <c r="GYX12" s="2"/>
      <c r="GYY12" s="2"/>
      <c r="GYZ12" s="2"/>
      <c r="GZA12" s="2"/>
      <c r="GZB12" s="2"/>
      <c r="GZC12" s="2"/>
      <c r="GZD12" s="2"/>
      <c r="GZE12" s="2"/>
      <c r="GZF12" s="2"/>
      <c r="GZG12" s="2"/>
      <c r="GZH12" s="2"/>
      <c r="GZI12" s="2"/>
      <c r="GZJ12" s="2"/>
      <c r="GZK12" s="2"/>
      <c r="GZL12" s="2"/>
      <c r="GZM12" s="2"/>
      <c r="GZN12" s="2"/>
      <c r="GZO12" s="2"/>
      <c r="GZP12" s="2"/>
      <c r="GZQ12" s="2"/>
      <c r="GZR12" s="2"/>
      <c r="GZS12" s="2"/>
      <c r="GZT12" s="2"/>
      <c r="GZU12" s="2"/>
      <c r="GZV12" s="2"/>
      <c r="GZW12" s="2"/>
      <c r="GZX12" s="2"/>
      <c r="GZY12" s="2"/>
      <c r="GZZ12" s="2"/>
      <c r="HAA12" s="2"/>
      <c r="HAB12" s="2"/>
      <c r="HAC12" s="2"/>
      <c r="HAD12" s="2"/>
      <c r="HAE12" s="2"/>
      <c r="HAF12" s="2"/>
      <c r="HAG12" s="2"/>
      <c r="HAH12" s="2"/>
      <c r="HAI12" s="2"/>
      <c r="HAJ12" s="2"/>
      <c r="HAK12" s="2"/>
      <c r="HAL12" s="2"/>
      <c r="HAM12" s="2"/>
      <c r="HAN12" s="2"/>
      <c r="HAO12" s="2"/>
      <c r="HAP12" s="2"/>
      <c r="HAQ12" s="2"/>
      <c r="HAR12" s="2"/>
      <c r="HAS12" s="2"/>
      <c r="HAT12" s="2"/>
      <c r="HAU12" s="2"/>
      <c r="HAV12" s="2"/>
      <c r="HAW12" s="2"/>
      <c r="HAX12" s="2"/>
      <c r="HAY12" s="2"/>
      <c r="HAZ12" s="2"/>
      <c r="HBA12" s="2"/>
      <c r="HBB12" s="2"/>
      <c r="HBC12" s="2"/>
      <c r="HBD12" s="2"/>
      <c r="HBE12" s="2"/>
      <c r="HBF12" s="2"/>
      <c r="HBG12" s="2"/>
      <c r="HBH12" s="2"/>
      <c r="HBI12" s="2"/>
      <c r="HBJ12" s="2"/>
      <c r="HBK12" s="2"/>
      <c r="HBL12" s="2"/>
      <c r="HBM12" s="2"/>
      <c r="HBN12" s="2"/>
      <c r="HBO12" s="2"/>
      <c r="HBP12" s="2"/>
      <c r="HBQ12" s="2"/>
      <c r="HBR12" s="2"/>
      <c r="HBS12" s="2"/>
      <c r="HBT12" s="2"/>
      <c r="HBU12" s="2"/>
      <c r="HBV12" s="2"/>
      <c r="HBW12" s="2"/>
      <c r="HBX12" s="2"/>
      <c r="HBY12" s="2"/>
      <c r="HBZ12" s="2"/>
      <c r="HCA12" s="2"/>
      <c r="HCB12" s="2"/>
      <c r="HCC12" s="2"/>
      <c r="HCD12" s="2"/>
      <c r="HCE12" s="2"/>
      <c r="HCF12" s="2"/>
      <c r="HCG12" s="2"/>
      <c r="HCH12" s="2"/>
      <c r="HCI12" s="2"/>
      <c r="HCJ12" s="2"/>
      <c r="HCK12" s="2"/>
      <c r="HCL12" s="2"/>
      <c r="HCM12" s="2"/>
      <c r="HCN12" s="2"/>
      <c r="HCO12" s="2"/>
      <c r="HCP12" s="2"/>
      <c r="HCQ12" s="2"/>
      <c r="HCR12" s="2"/>
      <c r="HCS12" s="2"/>
      <c r="HCT12" s="2"/>
      <c r="HCU12" s="2"/>
      <c r="HCV12" s="2"/>
      <c r="HCW12" s="2"/>
      <c r="HCX12" s="2"/>
      <c r="HCY12" s="2"/>
      <c r="HCZ12" s="2"/>
      <c r="HDA12" s="2"/>
      <c r="HDB12" s="2"/>
      <c r="HDC12" s="2"/>
      <c r="HDD12" s="2"/>
      <c r="HDE12" s="2"/>
      <c r="HDF12" s="2"/>
      <c r="HDG12" s="2"/>
      <c r="HDH12" s="2"/>
      <c r="HDI12" s="2"/>
      <c r="HDJ12" s="2"/>
      <c r="HDK12" s="2"/>
      <c r="HDL12" s="2"/>
      <c r="HDM12" s="2"/>
      <c r="HDN12" s="2"/>
      <c r="HDO12" s="2"/>
      <c r="HDP12" s="2"/>
      <c r="HDQ12" s="2"/>
      <c r="HDR12" s="2"/>
      <c r="HDS12" s="2"/>
      <c r="HDT12" s="2"/>
      <c r="HDU12" s="2"/>
      <c r="HDV12" s="2"/>
      <c r="HDW12" s="2"/>
      <c r="HDX12" s="2"/>
      <c r="HDY12" s="2"/>
      <c r="HDZ12" s="2"/>
      <c r="HEA12" s="2"/>
      <c r="HEB12" s="2"/>
      <c r="HEC12" s="2"/>
      <c r="HED12" s="2"/>
      <c r="HEE12" s="2"/>
      <c r="HEF12" s="2"/>
      <c r="HEG12" s="2"/>
      <c r="HEH12" s="2"/>
      <c r="HEI12" s="2"/>
      <c r="HEJ12" s="2"/>
      <c r="HEK12" s="2"/>
      <c r="HEL12" s="2"/>
      <c r="HEM12" s="2"/>
      <c r="HEN12" s="2"/>
      <c r="HEO12" s="2"/>
      <c r="HEP12" s="2"/>
      <c r="HEQ12" s="2"/>
      <c r="HER12" s="2"/>
      <c r="HES12" s="2"/>
      <c r="HET12" s="2"/>
      <c r="HEU12" s="2"/>
      <c r="HEV12" s="2"/>
      <c r="HEW12" s="2"/>
      <c r="HEX12" s="2"/>
      <c r="HEY12" s="2"/>
      <c r="HEZ12" s="2"/>
      <c r="HFA12" s="2"/>
      <c r="HFB12" s="2"/>
      <c r="HFC12" s="2"/>
      <c r="HFD12" s="2"/>
      <c r="HFE12" s="2"/>
      <c r="HFF12" s="2"/>
      <c r="HFG12" s="2"/>
      <c r="HFH12" s="2"/>
      <c r="HFI12" s="2"/>
      <c r="HFJ12" s="2"/>
      <c r="HFK12" s="2"/>
      <c r="HFL12" s="2"/>
      <c r="HFM12" s="2"/>
      <c r="HFN12" s="2"/>
      <c r="HFO12" s="2"/>
      <c r="HFP12" s="2"/>
      <c r="HFQ12" s="2"/>
      <c r="HFR12" s="2"/>
      <c r="HFS12" s="2"/>
      <c r="HFT12" s="2"/>
      <c r="HFU12" s="2"/>
      <c r="HFV12" s="2"/>
      <c r="HFW12" s="2"/>
      <c r="HFX12" s="2"/>
      <c r="HFY12" s="2"/>
      <c r="HFZ12" s="2"/>
      <c r="HGA12" s="2"/>
      <c r="HGB12" s="2"/>
      <c r="HGC12" s="2"/>
      <c r="HGD12" s="2"/>
      <c r="HGE12" s="2"/>
      <c r="HGF12" s="2"/>
      <c r="HGG12" s="2"/>
      <c r="HGH12" s="2"/>
      <c r="HGI12" s="2"/>
      <c r="HGJ12" s="2"/>
      <c r="HGK12" s="2"/>
      <c r="HGL12" s="2"/>
      <c r="HGM12" s="2"/>
      <c r="HGN12" s="2"/>
      <c r="HGO12" s="2"/>
      <c r="HGP12" s="2"/>
      <c r="HGQ12" s="2"/>
      <c r="HGR12" s="2"/>
      <c r="HGS12" s="2"/>
      <c r="HGT12" s="2"/>
      <c r="HGU12" s="2"/>
      <c r="HGV12" s="2"/>
      <c r="HGW12" s="2"/>
      <c r="HGX12" s="2"/>
      <c r="HGY12" s="2"/>
      <c r="HGZ12" s="2"/>
      <c r="HHA12" s="2"/>
      <c r="HHB12" s="2"/>
      <c r="HHC12" s="2"/>
      <c r="HHD12" s="2"/>
      <c r="HHE12" s="2"/>
      <c r="HHF12" s="2"/>
      <c r="HHG12" s="2"/>
      <c r="HHH12" s="2"/>
      <c r="HHI12" s="2"/>
      <c r="HHJ12" s="2"/>
      <c r="HHK12" s="2"/>
      <c r="HHL12" s="2"/>
      <c r="HHM12" s="2"/>
      <c r="HHN12" s="2"/>
      <c r="HHO12" s="2"/>
      <c r="HHP12" s="2"/>
      <c r="HHQ12" s="2"/>
      <c r="HHR12" s="2"/>
      <c r="HHS12" s="2"/>
      <c r="HHT12" s="2"/>
      <c r="HHU12" s="2"/>
      <c r="HHV12" s="2"/>
      <c r="HHW12" s="2"/>
      <c r="HHX12" s="2"/>
      <c r="HHY12" s="2"/>
      <c r="HHZ12" s="2"/>
      <c r="HIA12" s="2"/>
      <c r="HIB12" s="2"/>
      <c r="HIC12" s="2"/>
      <c r="HID12" s="2"/>
      <c r="HIE12" s="2"/>
      <c r="HIF12" s="2"/>
      <c r="HIG12" s="2"/>
      <c r="HIH12" s="2"/>
      <c r="HII12" s="2"/>
      <c r="HIJ12" s="2"/>
      <c r="HIK12" s="2"/>
      <c r="HIL12" s="2"/>
      <c r="HIM12" s="2"/>
      <c r="HIN12" s="2"/>
      <c r="HIO12" s="2"/>
      <c r="HIP12" s="2"/>
      <c r="HIQ12" s="2"/>
      <c r="HIR12" s="2"/>
      <c r="HIS12" s="2"/>
      <c r="HIT12" s="2"/>
      <c r="HIU12" s="2"/>
      <c r="HIV12" s="2"/>
      <c r="HIW12" s="2"/>
      <c r="HIX12" s="2"/>
      <c r="HIY12" s="2"/>
      <c r="HIZ12" s="2"/>
      <c r="HJA12" s="2"/>
      <c r="HJB12" s="2"/>
      <c r="HJC12" s="2"/>
      <c r="HJD12" s="2"/>
      <c r="HJE12" s="2"/>
      <c r="HJF12" s="2"/>
      <c r="HJG12" s="2"/>
      <c r="HJH12" s="2"/>
      <c r="HJI12" s="2"/>
      <c r="HJJ12" s="2"/>
      <c r="HJK12" s="2"/>
      <c r="HJL12" s="2"/>
      <c r="HJM12" s="2"/>
      <c r="HJN12" s="2"/>
      <c r="HJO12" s="2"/>
      <c r="HJP12" s="2"/>
      <c r="HJQ12" s="2"/>
      <c r="HJR12" s="2"/>
      <c r="HJS12" s="2"/>
      <c r="HJT12" s="2"/>
      <c r="HJU12" s="2"/>
      <c r="HJV12" s="2"/>
      <c r="HJW12" s="2"/>
      <c r="HJX12" s="2"/>
      <c r="HJY12" s="2"/>
      <c r="HJZ12" s="2"/>
      <c r="HKA12" s="2"/>
      <c r="HKB12" s="2"/>
      <c r="HKC12" s="2"/>
      <c r="HKD12" s="2"/>
      <c r="HKE12" s="2"/>
      <c r="HKF12" s="2"/>
      <c r="HKG12" s="2"/>
      <c r="HKH12" s="2"/>
      <c r="HKI12" s="2"/>
      <c r="HKJ12" s="2"/>
      <c r="HKK12" s="2"/>
      <c r="HKL12" s="2"/>
      <c r="HKM12" s="2"/>
      <c r="HKN12" s="2"/>
      <c r="HKO12" s="2"/>
      <c r="HKP12" s="2"/>
      <c r="HKQ12" s="2"/>
      <c r="HKR12" s="2"/>
      <c r="HKS12" s="2"/>
      <c r="HKT12" s="2"/>
      <c r="HKU12" s="2"/>
      <c r="HKV12" s="2"/>
      <c r="HKW12" s="2"/>
      <c r="HKX12" s="2"/>
      <c r="HKY12" s="2"/>
      <c r="HKZ12" s="2"/>
      <c r="HLA12" s="2"/>
      <c r="HLB12" s="2"/>
      <c r="HLC12" s="2"/>
      <c r="HLD12" s="2"/>
      <c r="HLE12" s="2"/>
      <c r="HLF12" s="2"/>
      <c r="HLG12" s="2"/>
      <c r="HLH12" s="2"/>
      <c r="HLI12" s="2"/>
      <c r="HLJ12" s="2"/>
      <c r="HLK12" s="2"/>
      <c r="HLL12" s="2"/>
      <c r="HLM12" s="2"/>
      <c r="HLN12" s="2"/>
      <c r="HLO12" s="2"/>
      <c r="HLP12" s="2"/>
      <c r="HLQ12" s="2"/>
      <c r="HLR12" s="2"/>
      <c r="HLS12" s="2"/>
      <c r="HLT12" s="2"/>
      <c r="HLU12" s="2"/>
      <c r="HLV12" s="2"/>
      <c r="HLW12" s="2"/>
      <c r="HLX12" s="2"/>
      <c r="HLY12" s="2"/>
      <c r="HLZ12" s="2"/>
      <c r="HMA12" s="2"/>
      <c r="HMB12" s="2"/>
      <c r="HMC12" s="2"/>
      <c r="HMD12" s="2"/>
      <c r="HME12" s="2"/>
      <c r="HMF12" s="2"/>
      <c r="HMG12" s="2"/>
      <c r="HMH12" s="2"/>
      <c r="HMI12" s="2"/>
      <c r="HMJ12" s="2"/>
      <c r="HMK12" s="2"/>
      <c r="HML12" s="2"/>
      <c r="HMM12" s="2"/>
      <c r="HMN12" s="2"/>
      <c r="HMO12" s="2"/>
      <c r="HMP12" s="2"/>
      <c r="HMQ12" s="2"/>
      <c r="HMR12" s="2"/>
      <c r="HMS12" s="2"/>
      <c r="HMT12" s="2"/>
      <c r="HMU12" s="2"/>
      <c r="HMV12" s="2"/>
      <c r="HMW12" s="2"/>
      <c r="HMX12" s="2"/>
      <c r="HMY12" s="2"/>
      <c r="HMZ12" s="2"/>
      <c r="HNA12" s="2"/>
      <c r="HNB12" s="2"/>
      <c r="HNC12" s="2"/>
      <c r="HND12" s="2"/>
      <c r="HNE12" s="2"/>
      <c r="HNF12" s="2"/>
      <c r="HNG12" s="2"/>
      <c r="HNH12" s="2"/>
      <c r="HNI12" s="2"/>
      <c r="HNJ12" s="2"/>
      <c r="HNK12" s="2"/>
      <c r="HNL12" s="2"/>
      <c r="HNM12" s="2"/>
      <c r="HNN12" s="2"/>
      <c r="HNO12" s="2"/>
      <c r="HNP12" s="2"/>
      <c r="HNQ12" s="2"/>
      <c r="HNR12" s="2"/>
      <c r="HNS12" s="2"/>
      <c r="HNT12" s="2"/>
      <c r="HNU12" s="2"/>
      <c r="HNV12" s="2"/>
      <c r="HNW12" s="2"/>
      <c r="HNX12" s="2"/>
      <c r="HNY12" s="2"/>
      <c r="HNZ12" s="2"/>
      <c r="HOA12" s="2"/>
      <c r="HOB12" s="2"/>
      <c r="HOC12" s="2"/>
      <c r="HOD12" s="2"/>
      <c r="HOE12" s="2"/>
      <c r="HOF12" s="2"/>
      <c r="HOG12" s="2"/>
      <c r="HOH12" s="2"/>
      <c r="HOI12" s="2"/>
      <c r="HOJ12" s="2"/>
      <c r="HOK12" s="2"/>
      <c r="HOL12" s="2"/>
      <c r="HOM12" s="2"/>
      <c r="HON12" s="2"/>
      <c r="HOO12" s="2"/>
      <c r="HOP12" s="2"/>
      <c r="HOQ12" s="2"/>
      <c r="HOR12" s="2"/>
      <c r="HOS12" s="2"/>
      <c r="HOT12" s="2"/>
      <c r="HOU12" s="2"/>
      <c r="HOV12" s="2"/>
      <c r="HOW12" s="2"/>
      <c r="HOX12" s="2"/>
      <c r="HOY12" s="2"/>
      <c r="HOZ12" s="2"/>
      <c r="HPA12" s="2"/>
      <c r="HPB12" s="2"/>
      <c r="HPC12" s="2"/>
      <c r="HPD12" s="2"/>
      <c r="HPE12" s="2"/>
      <c r="HPF12" s="2"/>
      <c r="HPG12" s="2"/>
      <c r="HPH12" s="2"/>
      <c r="HPI12" s="2"/>
      <c r="HPJ12" s="2"/>
      <c r="HPK12" s="2"/>
      <c r="HPL12" s="2"/>
      <c r="HPM12" s="2"/>
      <c r="HPN12" s="2"/>
      <c r="HPO12" s="2"/>
      <c r="HPP12" s="2"/>
      <c r="HPQ12" s="2"/>
      <c r="HPR12" s="2"/>
      <c r="HPS12" s="2"/>
      <c r="HPT12" s="2"/>
      <c r="HPU12" s="2"/>
      <c r="HPV12" s="2"/>
      <c r="HPW12" s="2"/>
      <c r="HPX12" s="2"/>
      <c r="HPY12" s="2"/>
      <c r="HPZ12" s="2"/>
      <c r="HQA12" s="2"/>
      <c r="HQB12" s="2"/>
      <c r="HQC12" s="2"/>
      <c r="HQD12" s="2"/>
      <c r="HQE12" s="2"/>
      <c r="HQF12" s="2"/>
      <c r="HQG12" s="2"/>
      <c r="HQH12" s="2"/>
      <c r="HQI12" s="2"/>
      <c r="HQJ12" s="2"/>
      <c r="HQK12" s="2"/>
      <c r="HQL12" s="2"/>
      <c r="HQM12" s="2"/>
      <c r="HQN12" s="2"/>
      <c r="HQO12" s="2"/>
      <c r="HQP12" s="2"/>
      <c r="HQQ12" s="2"/>
      <c r="HQR12" s="2"/>
      <c r="HQS12" s="2"/>
      <c r="HQT12" s="2"/>
      <c r="HQU12" s="2"/>
      <c r="HQV12" s="2"/>
      <c r="HQW12" s="2"/>
      <c r="HQX12" s="2"/>
      <c r="HQY12" s="2"/>
      <c r="HQZ12" s="2"/>
      <c r="HRA12" s="2"/>
      <c r="HRB12" s="2"/>
      <c r="HRC12" s="2"/>
      <c r="HRD12" s="2"/>
      <c r="HRE12" s="2"/>
      <c r="HRF12" s="2"/>
      <c r="HRG12" s="2"/>
      <c r="HRH12" s="2"/>
      <c r="HRI12" s="2"/>
      <c r="HRJ12" s="2"/>
      <c r="HRK12" s="2"/>
      <c r="HRL12" s="2"/>
      <c r="HRM12" s="2"/>
      <c r="HRN12" s="2"/>
      <c r="HRO12" s="2"/>
      <c r="HRP12" s="2"/>
      <c r="HRQ12" s="2"/>
      <c r="HRR12" s="2"/>
      <c r="HRS12" s="2"/>
      <c r="HRT12" s="2"/>
      <c r="HRU12" s="2"/>
      <c r="HRV12" s="2"/>
      <c r="HRW12" s="2"/>
      <c r="HRX12" s="2"/>
      <c r="HRY12" s="2"/>
      <c r="HRZ12" s="2"/>
      <c r="HSA12" s="2"/>
      <c r="HSB12" s="2"/>
      <c r="HSC12" s="2"/>
      <c r="HSD12" s="2"/>
      <c r="HSE12" s="2"/>
      <c r="HSF12" s="2"/>
      <c r="HSG12" s="2"/>
      <c r="HSH12" s="2"/>
      <c r="HSI12" s="2"/>
      <c r="HSJ12" s="2"/>
      <c r="HSK12" s="2"/>
      <c r="HSL12" s="2"/>
      <c r="HSM12" s="2"/>
      <c r="HSN12" s="2"/>
      <c r="HSO12" s="2"/>
      <c r="HSP12" s="2"/>
      <c r="HSQ12" s="2"/>
      <c r="HSR12" s="2"/>
      <c r="HSS12" s="2"/>
      <c r="HST12" s="2"/>
      <c r="HSU12" s="2"/>
      <c r="HSV12" s="2"/>
      <c r="HSW12" s="2"/>
      <c r="HSX12" s="2"/>
      <c r="HSY12" s="2"/>
      <c r="HSZ12" s="2"/>
      <c r="HTA12" s="2"/>
      <c r="HTB12" s="2"/>
      <c r="HTC12" s="2"/>
      <c r="HTD12" s="2"/>
      <c r="HTE12" s="2"/>
      <c r="HTF12" s="2"/>
      <c r="HTG12" s="2"/>
      <c r="HTH12" s="2"/>
      <c r="HTI12" s="2"/>
      <c r="HTJ12" s="2"/>
      <c r="HTK12" s="2"/>
      <c r="HTL12" s="2"/>
      <c r="HTM12" s="2"/>
      <c r="HTN12" s="2"/>
      <c r="HTO12" s="2"/>
      <c r="HTP12" s="2"/>
      <c r="HTQ12" s="2"/>
      <c r="HTR12" s="2"/>
      <c r="HTS12" s="2"/>
      <c r="HTT12" s="2"/>
      <c r="HTU12" s="2"/>
      <c r="HTV12" s="2"/>
      <c r="HTW12" s="2"/>
      <c r="HTX12" s="2"/>
      <c r="HTY12" s="2"/>
      <c r="HTZ12" s="2"/>
      <c r="HUA12" s="2"/>
      <c r="HUB12" s="2"/>
      <c r="HUC12" s="2"/>
      <c r="HUD12" s="2"/>
      <c r="HUE12" s="2"/>
      <c r="HUF12" s="2"/>
      <c r="HUG12" s="2"/>
      <c r="HUH12" s="2"/>
      <c r="HUI12" s="2"/>
      <c r="HUJ12" s="2"/>
      <c r="HUK12" s="2"/>
      <c r="HUL12" s="2"/>
      <c r="HUM12" s="2"/>
      <c r="HUN12" s="2"/>
      <c r="HUO12" s="2"/>
      <c r="HUP12" s="2"/>
      <c r="HUQ12" s="2"/>
      <c r="HUR12" s="2"/>
      <c r="HUS12" s="2"/>
      <c r="HUT12" s="2"/>
      <c r="HUU12" s="2"/>
      <c r="HUV12" s="2"/>
      <c r="HUW12" s="2"/>
      <c r="HUX12" s="2"/>
      <c r="HUY12" s="2"/>
      <c r="HUZ12" s="2"/>
      <c r="HVA12" s="2"/>
      <c r="HVB12" s="2"/>
      <c r="HVC12" s="2"/>
      <c r="HVD12" s="2"/>
      <c r="HVE12" s="2"/>
      <c r="HVF12" s="2"/>
      <c r="HVG12" s="2"/>
      <c r="HVH12" s="2"/>
      <c r="HVI12" s="2"/>
      <c r="HVJ12" s="2"/>
      <c r="HVK12" s="2"/>
      <c r="HVL12" s="2"/>
      <c r="HVM12" s="2"/>
      <c r="HVN12" s="2"/>
      <c r="HVO12" s="2"/>
      <c r="HVP12" s="2"/>
      <c r="HVQ12" s="2"/>
      <c r="HVR12" s="2"/>
      <c r="HVS12" s="2"/>
      <c r="HVT12" s="2"/>
      <c r="HVU12" s="2"/>
      <c r="HVV12" s="2"/>
      <c r="HVW12" s="2"/>
      <c r="HVX12" s="2"/>
      <c r="HVY12" s="2"/>
      <c r="HVZ12" s="2"/>
      <c r="HWA12" s="2"/>
      <c r="HWB12" s="2"/>
      <c r="HWC12" s="2"/>
      <c r="HWD12" s="2"/>
      <c r="HWE12" s="2"/>
      <c r="HWF12" s="2"/>
      <c r="HWG12" s="2"/>
      <c r="HWH12" s="2"/>
      <c r="HWI12" s="2"/>
      <c r="HWJ12" s="2"/>
      <c r="HWK12" s="2"/>
      <c r="HWL12" s="2"/>
      <c r="HWM12" s="2"/>
      <c r="HWN12" s="2"/>
      <c r="HWO12" s="2"/>
      <c r="HWP12" s="2"/>
      <c r="HWQ12" s="2"/>
      <c r="HWR12" s="2"/>
      <c r="HWS12" s="2"/>
      <c r="HWT12" s="2"/>
      <c r="HWU12" s="2"/>
      <c r="HWV12" s="2"/>
      <c r="HWW12" s="2"/>
      <c r="HWX12" s="2"/>
      <c r="HWY12" s="2"/>
      <c r="HWZ12" s="2"/>
      <c r="HXA12" s="2"/>
      <c r="HXB12" s="2"/>
      <c r="HXC12" s="2"/>
      <c r="HXD12" s="2"/>
      <c r="HXE12" s="2"/>
      <c r="HXF12" s="2"/>
      <c r="HXG12" s="2"/>
      <c r="HXH12" s="2"/>
      <c r="HXI12" s="2"/>
      <c r="HXJ12" s="2"/>
      <c r="HXK12" s="2"/>
      <c r="HXL12" s="2"/>
      <c r="HXM12" s="2"/>
      <c r="HXN12" s="2"/>
      <c r="HXO12" s="2"/>
      <c r="HXP12" s="2"/>
      <c r="HXQ12" s="2"/>
      <c r="HXR12" s="2"/>
      <c r="HXS12" s="2"/>
      <c r="HXT12" s="2"/>
      <c r="HXU12" s="2"/>
      <c r="HXV12" s="2"/>
      <c r="HXW12" s="2"/>
      <c r="HXX12" s="2"/>
      <c r="HXY12" s="2"/>
      <c r="HXZ12" s="2"/>
      <c r="HYA12" s="2"/>
      <c r="HYB12" s="2"/>
      <c r="HYC12" s="2"/>
      <c r="HYD12" s="2"/>
      <c r="HYE12" s="2"/>
      <c r="HYF12" s="2"/>
      <c r="HYG12" s="2"/>
      <c r="HYH12" s="2"/>
      <c r="HYI12" s="2"/>
      <c r="HYJ12" s="2"/>
      <c r="HYK12" s="2"/>
      <c r="HYL12" s="2"/>
      <c r="HYM12" s="2"/>
      <c r="HYN12" s="2"/>
      <c r="HYO12" s="2"/>
      <c r="HYP12" s="2"/>
      <c r="HYQ12" s="2"/>
      <c r="HYR12" s="2"/>
      <c r="HYS12" s="2"/>
      <c r="HYT12" s="2"/>
      <c r="HYU12" s="2"/>
      <c r="HYV12" s="2"/>
      <c r="HYW12" s="2"/>
      <c r="HYX12" s="2"/>
      <c r="HYY12" s="2"/>
      <c r="HYZ12" s="2"/>
      <c r="HZA12" s="2"/>
      <c r="HZB12" s="2"/>
      <c r="HZC12" s="2"/>
      <c r="HZD12" s="2"/>
      <c r="HZE12" s="2"/>
      <c r="HZF12" s="2"/>
      <c r="HZG12" s="2"/>
      <c r="HZH12" s="2"/>
      <c r="HZI12" s="2"/>
      <c r="HZJ12" s="2"/>
      <c r="HZK12" s="2"/>
      <c r="HZL12" s="2"/>
      <c r="HZM12" s="2"/>
      <c r="HZN12" s="2"/>
      <c r="HZO12" s="2"/>
      <c r="HZP12" s="2"/>
      <c r="HZQ12" s="2"/>
      <c r="HZR12" s="2"/>
      <c r="HZS12" s="2"/>
      <c r="HZT12" s="2"/>
      <c r="HZU12" s="2"/>
      <c r="HZV12" s="2"/>
      <c r="HZW12" s="2"/>
      <c r="HZX12" s="2"/>
      <c r="HZY12" s="2"/>
      <c r="HZZ12" s="2"/>
      <c r="IAA12" s="2"/>
      <c r="IAB12" s="2"/>
      <c r="IAC12" s="2"/>
      <c r="IAD12" s="2"/>
      <c r="IAE12" s="2"/>
      <c r="IAF12" s="2"/>
      <c r="IAG12" s="2"/>
      <c r="IAH12" s="2"/>
      <c r="IAI12" s="2"/>
      <c r="IAJ12" s="2"/>
      <c r="IAK12" s="2"/>
      <c r="IAL12" s="2"/>
      <c r="IAM12" s="2"/>
      <c r="IAN12" s="2"/>
      <c r="IAO12" s="2"/>
      <c r="IAP12" s="2"/>
      <c r="IAQ12" s="2"/>
      <c r="IAR12" s="2"/>
      <c r="IAS12" s="2"/>
      <c r="IAT12" s="2"/>
      <c r="IAU12" s="2"/>
      <c r="IAV12" s="2"/>
      <c r="IAW12" s="2"/>
      <c r="IAX12" s="2"/>
      <c r="IAY12" s="2"/>
      <c r="IAZ12" s="2"/>
      <c r="IBA12" s="2"/>
      <c r="IBB12" s="2"/>
      <c r="IBC12" s="2"/>
      <c r="IBD12" s="2"/>
      <c r="IBE12" s="2"/>
      <c r="IBF12" s="2"/>
      <c r="IBG12" s="2"/>
      <c r="IBH12" s="2"/>
      <c r="IBI12" s="2"/>
      <c r="IBJ12" s="2"/>
      <c r="IBK12" s="2"/>
      <c r="IBL12" s="2"/>
      <c r="IBM12" s="2"/>
      <c r="IBN12" s="2"/>
      <c r="IBO12" s="2"/>
      <c r="IBP12" s="2"/>
      <c r="IBQ12" s="2"/>
      <c r="IBR12" s="2"/>
      <c r="IBS12" s="2"/>
      <c r="IBT12" s="2"/>
      <c r="IBU12" s="2"/>
      <c r="IBV12" s="2"/>
      <c r="IBW12" s="2"/>
      <c r="IBX12" s="2"/>
      <c r="IBY12" s="2"/>
      <c r="IBZ12" s="2"/>
      <c r="ICA12" s="2"/>
      <c r="ICB12" s="2"/>
      <c r="ICC12" s="2"/>
      <c r="ICD12" s="2"/>
      <c r="ICE12" s="2"/>
      <c r="ICF12" s="2"/>
      <c r="ICG12" s="2"/>
      <c r="ICH12" s="2"/>
      <c r="ICI12" s="2"/>
      <c r="ICJ12" s="2"/>
      <c r="ICK12" s="2"/>
      <c r="ICL12" s="2"/>
      <c r="ICM12" s="2"/>
      <c r="ICN12" s="2"/>
      <c r="ICO12" s="2"/>
      <c r="ICP12" s="2"/>
      <c r="ICQ12" s="2"/>
      <c r="ICR12" s="2"/>
      <c r="ICS12" s="2"/>
      <c r="ICT12" s="2"/>
      <c r="ICU12" s="2"/>
      <c r="ICV12" s="2"/>
      <c r="ICW12" s="2"/>
      <c r="ICX12" s="2"/>
      <c r="ICY12" s="2"/>
      <c r="ICZ12" s="2"/>
      <c r="IDA12" s="2"/>
      <c r="IDB12" s="2"/>
      <c r="IDC12" s="2"/>
      <c r="IDD12" s="2"/>
      <c r="IDE12" s="2"/>
      <c r="IDF12" s="2"/>
      <c r="IDG12" s="2"/>
      <c r="IDH12" s="2"/>
      <c r="IDI12" s="2"/>
      <c r="IDJ12" s="2"/>
      <c r="IDK12" s="2"/>
      <c r="IDL12" s="2"/>
      <c r="IDM12" s="2"/>
      <c r="IDN12" s="2"/>
      <c r="IDO12" s="2"/>
      <c r="IDP12" s="2"/>
      <c r="IDQ12" s="2"/>
      <c r="IDR12" s="2"/>
      <c r="IDS12" s="2"/>
      <c r="IDT12" s="2"/>
      <c r="IDU12" s="2"/>
      <c r="IDV12" s="2"/>
      <c r="IDW12" s="2"/>
      <c r="IDX12" s="2"/>
      <c r="IDY12" s="2"/>
      <c r="IDZ12" s="2"/>
      <c r="IEA12" s="2"/>
      <c r="IEB12" s="2"/>
      <c r="IEC12" s="2"/>
      <c r="IED12" s="2"/>
      <c r="IEE12" s="2"/>
      <c r="IEF12" s="2"/>
      <c r="IEG12" s="2"/>
      <c r="IEH12" s="2"/>
      <c r="IEI12" s="2"/>
      <c r="IEJ12" s="2"/>
      <c r="IEK12" s="2"/>
      <c r="IEL12" s="2"/>
      <c r="IEM12" s="2"/>
      <c r="IEN12" s="2"/>
      <c r="IEO12" s="2"/>
      <c r="IEP12" s="2"/>
      <c r="IEQ12" s="2"/>
      <c r="IER12" s="2"/>
      <c r="IES12" s="2"/>
      <c r="IET12" s="2"/>
      <c r="IEU12" s="2"/>
      <c r="IEV12" s="2"/>
      <c r="IEW12" s="2"/>
      <c r="IEX12" s="2"/>
      <c r="IEY12" s="2"/>
      <c r="IEZ12" s="2"/>
      <c r="IFA12" s="2"/>
      <c r="IFB12" s="2"/>
      <c r="IFC12" s="2"/>
      <c r="IFD12" s="2"/>
      <c r="IFE12" s="2"/>
      <c r="IFF12" s="2"/>
      <c r="IFG12" s="2"/>
      <c r="IFH12" s="2"/>
      <c r="IFI12" s="2"/>
      <c r="IFJ12" s="2"/>
      <c r="IFK12" s="2"/>
      <c r="IFL12" s="2"/>
      <c r="IFM12" s="2"/>
      <c r="IFN12" s="2"/>
      <c r="IFO12" s="2"/>
      <c r="IFP12" s="2"/>
      <c r="IFQ12" s="2"/>
      <c r="IFR12" s="2"/>
      <c r="IFS12" s="2"/>
      <c r="IFT12" s="2"/>
      <c r="IFU12" s="2"/>
      <c r="IFV12" s="2"/>
      <c r="IFW12" s="2"/>
      <c r="IFX12" s="2"/>
      <c r="IFY12" s="2"/>
      <c r="IFZ12" s="2"/>
      <c r="IGA12" s="2"/>
      <c r="IGB12" s="2"/>
      <c r="IGC12" s="2"/>
      <c r="IGD12" s="2"/>
      <c r="IGE12" s="2"/>
      <c r="IGF12" s="2"/>
      <c r="IGG12" s="2"/>
      <c r="IGH12" s="2"/>
      <c r="IGI12" s="2"/>
      <c r="IGJ12" s="2"/>
      <c r="IGK12" s="2"/>
      <c r="IGL12" s="2"/>
      <c r="IGM12" s="2"/>
      <c r="IGN12" s="2"/>
      <c r="IGO12" s="2"/>
      <c r="IGP12" s="2"/>
      <c r="IGQ12" s="2"/>
      <c r="IGR12" s="2"/>
      <c r="IGS12" s="2"/>
      <c r="IGT12" s="2"/>
      <c r="IGU12" s="2"/>
      <c r="IGV12" s="2"/>
      <c r="IGW12" s="2"/>
      <c r="IGX12" s="2"/>
      <c r="IGY12" s="2"/>
      <c r="IGZ12" s="2"/>
      <c r="IHA12" s="2"/>
      <c r="IHB12" s="2"/>
      <c r="IHC12" s="2"/>
      <c r="IHD12" s="2"/>
      <c r="IHE12" s="2"/>
      <c r="IHF12" s="2"/>
      <c r="IHG12" s="2"/>
      <c r="IHH12" s="2"/>
      <c r="IHI12" s="2"/>
      <c r="IHJ12" s="2"/>
      <c r="IHK12" s="2"/>
      <c r="IHL12" s="2"/>
      <c r="IHM12" s="2"/>
      <c r="IHN12" s="2"/>
      <c r="IHO12" s="2"/>
      <c r="IHP12" s="2"/>
      <c r="IHQ12" s="2"/>
      <c r="IHR12" s="2"/>
      <c r="IHS12" s="2"/>
      <c r="IHT12" s="2"/>
      <c r="IHU12" s="2"/>
      <c r="IHV12" s="2"/>
      <c r="IHW12" s="2"/>
      <c r="IHX12" s="2"/>
      <c r="IHY12" s="2"/>
      <c r="IHZ12" s="2"/>
      <c r="IIA12" s="2"/>
      <c r="IIB12" s="2"/>
      <c r="IIC12" s="2"/>
      <c r="IID12" s="2"/>
      <c r="IIE12" s="2"/>
      <c r="IIF12" s="2"/>
      <c r="IIG12" s="2"/>
      <c r="IIH12" s="2"/>
      <c r="III12" s="2"/>
      <c r="IIJ12" s="2"/>
      <c r="IIK12" s="2"/>
      <c r="IIL12" s="2"/>
      <c r="IIM12" s="2"/>
      <c r="IIN12" s="2"/>
      <c r="IIO12" s="2"/>
      <c r="IIP12" s="2"/>
      <c r="IIQ12" s="2"/>
      <c r="IIR12" s="2"/>
      <c r="IIS12" s="2"/>
      <c r="IIT12" s="2"/>
      <c r="IIU12" s="2"/>
      <c r="IIV12" s="2"/>
      <c r="IIW12" s="2"/>
      <c r="IIX12" s="2"/>
      <c r="IIY12" s="2"/>
      <c r="IIZ12" s="2"/>
      <c r="IJA12" s="2"/>
      <c r="IJB12" s="2"/>
      <c r="IJC12" s="2"/>
      <c r="IJD12" s="2"/>
      <c r="IJE12" s="2"/>
      <c r="IJF12" s="2"/>
      <c r="IJG12" s="2"/>
      <c r="IJH12" s="2"/>
      <c r="IJI12" s="2"/>
      <c r="IJJ12" s="2"/>
      <c r="IJK12" s="2"/>
      <c r="IJL12" s="2"/>
      <c r="IJM12" s="2"/>
      <c r="IJN12" s="2"/>
      <c r="IJO12" s="2"/>
      <c r="IJP12" s="2"/>
      <c r="IJQ12" s="2"/>
      <c r="IJR12" s="2"/>
      <c r="IJS12" s="2"/>
      <c r="IJT12" s="2"/>
      <c r="IJU12" s="2"/>
      <c r="IJV12" s="2"/>
      <c r="IJW12" s="2"/>
      <c r="IJX12" s="2"/>
      <c r="IJY12" s="2"/>
      <c r="IJZ12" s="2"/>
      <c r="IKA12" s="2"/>
      <c r="IKB12" s="2"/>
      <c r="IKC12" s="2"/>
      <c r="IKD12" s="2"/>
      <c r="IKE12" s="2"/>
      <c r="IKF12" s="2"/>
      <c r="IKG12" s="2"/>
      <c r="IKH12" s="2"/>
      <c r="IKI12" s="2"/>
      <c r="IKJ12" s="2"/>
      <c r="IKK12" s="2"/>
      <c r="IKL12" s="2"/>
      <c r="IKM12" s="2"/>
      <c r="IKN12" s="2"/>
      <c r="IKO12" s="2"/>
      <c r="IKP12" s="2"/>
      <c r="IKQ12" s="2"/>
      <c r="IKR12" s="2"/>
      <c r="IKS12" s="2"/>
      <c r="IKT12" s="2"/>
      <c r="IKU12" s="2"/>
      <c r="IKV12" s="2"/>
      <c r="IKW12" s="2"/>
      <c r="IKX12" s="2"/>
      <c r="IKY12" s="2"/>
      <c r="IKZ12" s="2"/>
      <c r="ILA12" s="2"/>
      <c r="ILB12" s="2"/>
      <c r="ILC12" s="2"/>
      <c r="ILD12" s="2"/>
      <c r="ILE12" s="2"/>
      <c r="ILF12" s="2"/>
      <c r="ILG12" s="2"/>
      <c r="ILH12" s="2"/>
      <c r="ILI12" s="2"/>
      <c r="ILJ12" s="2"/>
      <c r="ILK12" s="2"/>
      <c r="ILL12" s="2"/>
      <c r="ILM12" s="2"/>
      <c r="ILN12" s="2"/>
      <c r="ILO12" s="2"/>
      <c r="ILP12" s="2"/>
      <c r="ILQ12" s="2"/>
      <c r="ILR12" s="2"/>
      <c r="ILS12" s="2"/>
      <c r="ILT12" s="2"/>
      <c r="ILU12" s="2"/>
      <c r="ILV12" s="2"/>
      <c r="ILW12" s="2"/>
      <c r="ILX12" s="2"/>
      <c r="ILY12" s="2"/>
      <c r="ILZ12" s="2"/>
      <c r="IMA12" s="2"/>
      <c r="IMB12" s="2"/>
      <c r="IMC12" s="2"/>
      <c r="IMD12" s="2"/>
      <c r="IME12" s="2"/>
      <c r="IMF12" s="2"/>
      <c r="IMG12" s="2"/>
      <c r="IMH12" s="2"/>
      <c r="IMI12" s="2"/>
      <c r="IMJ12" s="2"/>
      <c r="IMK12" s="2"/>
      <c r="IML12" s="2"/>
      <c r="IMM12" s="2"/>
      <c r="IMN12" s="2"/>
      <c r="IMO12" s="2"/>
      <c r="IMP12" s="2"/>
      <c r="IMQ12" s="2"/>
      <c r="IMR12" s="2"/>
      <c r="IMS12" s="2"/>
      <c r="IMT12" s="2"/>
      <c r="IMU12" s="2"/>
      <c r="IMV12" s="2"/>
      <c r="IMW12" s="2"/>
      <c r="IMX12" s="2"/>
      <c r="IMY12" s="2"/>
      <c r="IMZ12" s="2"/>
      <c r="INA12" s="2"/>
      <c r="INB12" s="2"/>
      <c r="INC12" s="2"/>
      <c r="IND12" s="2"/>
      <c r="INE12" s="2"/>
      <c r="INF12" s="2"/>
      <c r="ING12" s="2"/>
      <c r="INH12" s="2"/>
      <c r="INI12" s="2"/>
      <c r="INJ12" s="2"/>
      <c r="INK12" s="2"/>
      <c r="INL12" s="2"/>
      <c r="INM12" s="2"/>
      <c r="INN12" s="2"/>
      <c r="INO12" s="2"/>
      <c r="INP12" s="2"/>
      <c r="INQ12" s="2"/>
      <c r="INR12" s="2"/>
      <c r="INS12" s="2"/>
      <c r="INT12" s="2"/>
      <c r="INU12" s="2"/>
      <c r="INV12" s="2"/>
      <c r="INW12" s="2"/>
      <c r="INX12" s="2"/>
      <c r="INY12" s="2"/>
      <c r="INZ12" s="2"/>
      <c r="IOA12" s="2"/>
      <c r="IOB12" s="2"/>
      <c r="IOC12" s="2"/>
      <c r="IOD12" s="2"/>
      <c r="IOE12" s="2"/>
      <c r="IOF12" s="2"/>
      <c r="IOG12" s="2"/>
      <c r="IOH12" s="2"/>
      <c r="IOI12" s="2"/>
      <c r="IOJ12" s="2"/>
      <c r="IOK12" s="2"/>
      <c r="IOL12" s="2"/>
      <c r="IOM12" s="2"/>
      <c r="ION12" s="2"/>
      <c r="IOO12" s="2"/>
      <c r="IOP12" s="2"/>
      <c r="IOQ12" s="2"/>
      <c r="IOR12" s="2"/>
      <c r="IOS12" s="2"/>
      <c r="IOT12" s="2"/>
      <c r="IOU12" s="2"/>
      <c r="IOV12" s="2"/>
      <c r="IOW12" s="2"/>
      <c r="IOX12" s="2"/>
      <c r="IOY12" s="2"/>
      <c r="IOZ12" s="2"/>
      <c r="IPA12" s="2"/>
      <c r="IPB12" s="2"/>
      <c r="IPC12" s="2"/>
      <c r="IPD12" s="2"/>
      <c r="IPE12" s="2"/>
      <c r="IPF12" s="2"/>
      <c r="IPG12" s="2"/>
      <c r="IPH12" s="2"/>
      <c r="IPI12" s="2"/>
      <c r="IPJ12" s="2"/>
      <c r="IPK12" s="2"/>
      <c r="IPL12" s="2"/>
      <c r="IPM12" s="2"/>
      <c r="IPN12" s="2"/>
      <c r="IPO12" s="2"/>
      <c r="IPP12" s="2"/>
      <c r="IPQ12" s="2"/>
      <c r="IPR12" s="2"/>
      <c r="IPS12" s="2"/>
      <c r="IPT12" s="2"/>
      <c r="IPU12" s="2"/>
      <c r="IPV12" s="2"/>
      <c r="IPW12" s="2"/>
      <c r="IPX12" s="2"/>
      <c r="IPY12" s="2"/>
      <c r="IPZ12" s="2"/>
      <c r="IQA12" s="2"/>
      <c r="IQB12" s="2"/>
      <c r="IQC12" s="2"/>
      <c r="IQD12" s="2"/>
      <c r="IQE12" s="2"/>
      <c r="IQF12" s="2"/>
      <c r="IQG12" s="2"/>
      <c r="IQH12" s="2"/>
      <c r="IQI12" s="2"/>
      <c r="IQJ12" s="2"/>
      <c r="IQK12" s="2"/>
      <c r="IQL12" s="2"/>
      <c r="IQM12" s="2"/>
      <c r="IQN12" s="2"/>
      <c r="IQO12" s="2"/>
      <c r="IQP12" s="2"/>
      <c r="IQQ12" s="2"/>
      <c r="IQR12" s="2"/>
      <c r="IQS12" s="2"/>
      <c r="IQT12" s="2"/>
      <c r="IQU12" s="2"/>
      <c r="IQV12" s="2"/>
      <c r="IQW12" s="2"/>
      <c r="IQX12" s="2"/>
      <c r="IQY12" s="2"/>
      <c r="IQZ12" s="2"/>
      <c r="IRA12" s="2"/>
      <c r="IRB12" s="2"/>
      <c r="IRC12" s="2"/>
      <c r="IRD12" s="2"/>
      <c r="IRE12" s="2"/>
      <c r="IRF12" s="2"/>
      <c r="IRG12" s="2"/>
      <c r="IRH12" s="2"/>
      <c r="IRI12" s="2"/>
      <c r="IRJ12" s="2"/>
      <c r="IRK12" s="2"/>
      <c r="IRL12" s="2"/>
      <c r="IRM12" s="2"/>
      <c r="IRN12" s="2"/>
      <c r="IRO12" s="2"/>
      <c r="IRP12" s="2"/>
      <c r="IRQ12" s="2"/>
      <c r="IRR12" s="2"/>
      <c r="IRS12" s="2"/>
      <c r="IRT12" s="2"/>
      <c r="IRU12" s="2"/>
      <c r="IRV12" s="2"/>
      <c r="IRW12" s="2"/>
      <c r="IRX12" s="2"/>
      <c r="IRY12" s="2"/>
      <c r="IRZ12" s="2"/>
      <c r="ISA12" s="2"/>
      <c r="ISB12" s="2"/>
      <c r="ISC12" s="2"/>
      <c r="ISD12" s="2"/>
      <c r="ISE12" s="2"/>
      <c r="ISF12" s="2"/>
      <c r="ISG12" s="2"/>
      <c r="ISH12" s="2"/>
      <c r="ISI12" s="2"/>
      <c r="ISJ12" s="2"/>
      <c r="ISK12" s="2"/>
      <c r="ISL12" s="2"/>
      <c r="ISM12" s="2"/>
      <c r="ISN12" s="2"/>
      <c r="ISO12" s="2"/>
      <c r="ISP12" s="2"/>
      <c r="ISQ12" s="2"/>
      <c r="ISR12" s="2"/>
      <c r="ISS12" s="2"/>
      <c r="IST12" s="2"/>
      <c r="ISU12" s="2"/>
      <c r="ISV12" s="2"/>
      <c r="ISW12" s="2"/>
      <c r="ISX12" s="2"/>
      <c r="ISY12" s="2"/>
      <c r="ISZ12" s="2"/>
      <c r="ITA12" s="2"/>
      <c r="ITB12" s="2"/>
      <c r="ITC12" s="2"/>
      <c r="ITD12" s="2"/>
      <c r="ITE12" s="2"/>
      <c r="ITF12" s="2"/>
      <c r="ITG12" s="2"/>
      <c r="ITH12" s="2"/>
      <c r="ITI12" s="2"/>
      <c r="ITJ12" s="2"/>
      <c r="ITK12" s="2"/>
      <c r="ITL12" s="2"/>
      <c r="ITM12" s="2"/>
      <c r="ITN12" s="2"/>
      <c r="ITO12" s="2"/>
      <c r="ITP12" s="2"/>
      <c r="ITQ12" s="2"/>
      <c r="ITR12" s="2"/>
      <c r="ITS12" s="2"/>
      <c r="ITT12" s="2"/>
      <c r="ITU12" s="2"/>
      <c r="ITV12" s="2"/>
      <c r="ITW12" s="2"/>
      <c r="ITX12" s="2"/>
      <c r="ITY12" s="2"/>
      <c r="ITZ12" s="2"/>
      <c r="IUA12" s="2"/>
      <c r="IUB12" s="2"/>
      <c r="IUC12" s="2"/>
      <c r="IUD12" s="2"/>
      <c r="IUE12" s="2"/>
      <c r="IUF12" s="2"/>
      <c r="IUG12" s="2"/>
      <c r="IUH12" s="2"/>
      <c r="IUI12" s="2"/>
      <c r="IUJ12" s="2"/>
      <c r="IUK12" s="2"/>
      <c r="IUL12" s="2"/>
      <c r="IUM12" s="2"/>
      <c r="IUN12" s="2"/>
      <c r="IUO12" s="2"/>
      <c r="IUP12" s="2"/>
      <c r="IUQ12" s="2"/>
      <c r="IUR12" s="2"/>
      <c r="IUS12" s="2"/>
      <c r="IUT12" s="2"/>
      <c r="IUU12" s="2"/>
      <c r="IUV12" s="2"/>
      <c r="IUW12" s="2"/>
      <c r="IUX12" s="2"/>
      <c r="IUY12" s="2"/>
      <c r="IUZ12" s="2"/>
      <c r="IVA12" s="2"/>
      <c r="IVB12" s="2"/>
      <c r="IVC12" s="2"/>
      <c r="IVD12" s="2"/>
      <c r="IVE12" s="2"/>
      <c r="IVF12" s="2"/>
      <c r="IVG12" s="2"/>
      <c r="IVH12" s="2"/>
      <c r="IVI12" s="2"/>
      <c r="IVJ12" s="2"/>
      <c r="IVK12" s="2"/>
      <c r="IVL12" s="2"/>
      <c r="IVM12" s="2"/>
      <c r="IVN12" s="2"/>
      <c r="IVO12" s="2"/>
      <c r="IVP12" s="2"/>
      <c r="IVQ12" s="2"/>
      <c r="IVR12" s="2"/>
      <c r="IVS12" s="2"/>
      <c r="IVT12" s="2"/>
      <c r="IVU12" s="2"/>
      <c r="IVV12" s="2"/>
      <c r="IVW12" s="2"/>
      <c r="IVX12" s="2"/>
      <c r="IVY12" s="2"/>
      <c r="IVZ12" s="2"/>
      <c r="IWA12" s="2"/>
      <c r="IWB12" s="2"/>
      <c r="IWC12" s="2"/>
      <c r="IWD12" s="2"/>
      <c r="IWE12" s="2"/>
      <c r="IWF12" s="2"/>
      <c r="IWG12" s="2"/>
      <c r="IWH12" s="2"/>
      <c r="IWI12" s="2"/>
      <c r="IWJ12" s="2"/>
      <c r="IWK12" s="2"/>
      <c r="IWL12" s="2"/>
      <c r="IWM12" s="2"/>
      <c r="IWN12" s="2"/>
      <c r="IWO12" s="2"/>
      <c r="IWP12" s="2"/>
      <c r="IWQ12" s="2"/>
      <c r="IWR12" s="2"/>
      <c r="IWS12" s="2"/>
      <c r="IWT12" s="2"/>
      <c r="IWU12" s="2"/>
      <c r="IWV12" s="2"/>
      <c r="IWW12" s="2"/>
      <c r="IWX12" s="2"/>
      <c r="IWY12" s="2"/>
      <c r="IWZ12" s="2"/>
      <c r="IXA12" s="2"/>
      <c r="IXB12" s="2"/>
      <c r="IXC12" s="2"/>
      <c r="IXD12" s="2"/>
      <c r="IXE12" s="2"/>
      <c r="IXF12" s="2"/>
      <c r="IXG12" s="2"/>
      <c r="IXH12" s="2"/>
      <c r="IXI12" s="2"/>
      <c r="IXJ12" s="2"/>
      <c r="IXK12" s="2"/>
      <c r="IXL12" s="2"/>
      <c r="IXM12" s="2"/>
      <c r="IXN12" s="2"/>
      <c r="IXO12" s="2"/>
      <c r="IXP12" s="2"/>
      <c r="IXQ12" s="2"/>
      <c r="IXR12" s="2"/>
      <c r="IXS12" s="2"/>
      <c r="IXT12" s="2"/>
      <c r="IXU12" s="2"/>
      <c r="IXV12" s="2"/>
      <c r="IXW12" s="2"/>
      <c r="IXX12" s="2"/>
      <c r="IXY12" s="2"/>
      <c r="IXZ12" s="2"/>
      <c r="IYA12" s="2"/>
      <c r="IYB12" s="2"/>
      <c r="IYC12" s="2"/>
      <c r="IYD12" s="2"/>
      <c r="IYE12" s="2"/>
      <c r="IYF12" s="2"/>
      <c r="IYG12" s="2"/>
      <c r="IYH12" s="2"/>
      <c r="IYI12" s="2"/>
      <c r="IYJ12" s="2"/>
      <c r="IYK12" s="2"/>
      <c r="IYL12" s="2"/>
      <c r="IYM12" s="2"/>
      <c r="IYN12" s="2"/>
      <c r="IYO12" s="2"/>
      <c r="IYP12" s="2"/>
      <c r="IYQ12" s="2"/>
      <c r="IYR12" s="2"/>
      <c r="IYS12" s="2"/>
      <c r="IYT12" s="2"/>
      <c r="IYU12" s="2"/>
      <c r="IYV12" s="2"/>
      <c r="IYW12" s="2"/>
      <c r="IYX12" s="2"/>
      <c r="IYY12" s="2"/>
      <c r="IYZ12" s="2"/>
      <c r="IZA12" s="2"/>
      <c r="IZB12" s="2"/>
      <c r="IZC12" s="2"/>
      <c r="IZD12" s="2"/>
      <c r="IZE12" s="2"/>
      <c r="IZF12" s="2"/>
      <c r="IZG12" s="2"/>
      <c r="IZH12" s="2"/>
      <c r="IZI12" s="2"/>
      <c r="IZJ12" s="2"/>
      <c r="IZK12" s="2"/>
      <c r="IZL12" s="2"/>
      <c r="IZM12" s="2"/>
      <c r="IZN12" s="2"/>
      <c r="IZO12" s="2"/>
      <c r="IZP12" s="2"/>
      <c r="IZQ12" s="2"/>
      <c r="IZR12" s="2"/>
      <c r="IZS12" s="2"/>
      <c r="IZT12" s="2"/>
      <c r="IZU12" s="2"/>
      <c r="IZV12" s="2"/>
      <c r="IZW12" s="2"/>
      <c r="IZX12" s="2"/>
      <c r="IZY12" s="2"/>
      <c r="IZZ12" s="2"/>
      <c r="JAA12" s="2"/>
      <c r="JAB12" s="2"/>
      <c r="JAC12" s="2"/>
      <c r="JAD12" s="2"/>
      <c r="JAE12" s="2"/>
      <c r="JAF12" s="2"/>
      <c r="JAG12" s="2"/>
      <c r="JAH12" s="2"/>
      <c r="JAI12" s="2"/>
      <c r="JAJ12" s="2"/>
      <c r="JAK12" s="2"/>
      <c r="JAL12" s="2"/>
      <c r="JAM12" s="2"/>
      <c r="JAN12" s="2"/>
      <c r="JAO12" s="2"/>
      <c r="JAP12" s="2"/>
      <c r="JAQ12" s="2"/>
      <c r="JAR12" s="2"/>
      <c r="JAS12" s="2"/>
      <c r="JAT12" s="2"/>
      <c r="JAU12" s="2"/>
      <c r="JAV12" s="2"/>
      <c r="JAW12" s="2"/>
      <c r="JAX12" s="2"/>
      <c r="JAY12" s="2"/>
      <c r="JAZ12" s="2"/>
      <c r="JBA12" s="2"/>
      <c r="JBB12" s="2"/>
      <c r="JBC12" s="2"/>
      <c r="JBD12" s="2"/>
      <c r="JBE12" s="2"/>
      <c r="JBF12" s="2"/>
      <c r="JBG12" s="2"/>
      <c r="JBH12" s="2"/>
      <c r="JBI12" s="2"/>
      <c r="JBJ12" s="2"/>
      <c r="JBK12" s="2"/>
      <c r="JBL12" s="2"/>
      <c r="JBM12" s="2"/>
      <c r="JBN12" s="2"/>
      <c r="JBO12" s="2"/>
      <c r="JBP12" s="2"/>
      <c r="JBQ12" s="2"/>
      <c r="JBR12" s="2"/>
      <c r="JBS12" s="2"/>
      <c r="JBT12" s="2"/>
      <c r="JBU12" s="2"/>
      <c r="JBV12" s="2"/>
      <c r="JBW12" s="2"/>
      <c r="JBX12" s="2"/>
      <c r="JBY12" s="2"/>
      <c r="JBZ12" s="2"/>
      <c r="JCA12" s="2"/>
      <c r="JCB12" s="2"/>
      <c r="JCC12" s="2"/>
      <c r="JCD12" s="2"/>
      <c r="JCE12" s="2"/>
      <c r="JCF12" s="2"/>
      <c r="JCG12" s="2"/>
      <c r="JCH12" s="2"/>
      <c r="JCI12" s="2"/>
      <c r="JCJ12" s="2"/>
      <c r="JCK12" s="2"/>
      <c r="JCL12" s="2"/>
      <c r="JCM12" s="2"/>
      <c r="JCN12" s="2"/>
      <c r="JCO12" s="2"/>
      <c r="JCP12" s="2"/>
      <c r="JCQ12" s="2"/>
      <c r="JCR12" s="2"/>
      <c r="JCS12" s="2"/>
      <c r="JCT12" s="2"/>
      <c r="JCU12" s="2"/>
      <c r="JCV12" s="2"/>
      <c r="JCW12" s="2"/>
      <c r="JCX12" s="2"/>
      <c r="JCY12" s="2"/>
      <c r="JCZ12" s="2"/>
      <c r="JDA12" s="2"/>
      <c r="JDB12" s="2"/>
      <c r="JDC12" s="2"/>
      <c r="JDD12" s="2"/>
      <c r="JDE12" s="2"/>
      <c r="JDF12" s="2"/>
      <c r="JDG12" s="2"/>
      <c r="JDH12" s="2"/>
      <c r="JDI12" s="2"/>
      <c r="JDJ12" s="2"/>
      <c r="JDK12" s="2"/>
      <c r="JDL12" s="2"/>
      <c r="JDM12" s="2"/>
      <c r="JDN12" s="2"/>
      <c r="JDO12" s="2"/>
      <c r="JDP12" s="2"/>
      <c r="JDQ12" s="2"/>
      <c r="JDR12" s="2"/>
      <c r="JDS12" s="2"/>
      <c r="JDT12" s="2"/>
      <c r="JDU12" s="2"/>
      <c r="JDV12" s="2"/>
      <c r="JDW12" s="2"/>
      <c r="JDX12" s="2"/>
      <c r="JDY12" s="2"/>
      <c r="JDZ12" s="2"/>
      <c r="JEA12" s="2"/>
      <c r="JEB12" s="2"/>
      <c r="JEC12" s="2"/>
      <c r="JED12" s="2"/>
      <c r="JEE12" s="2"/>
      <c r="JEF12" s="2"/>
      <c r="JEG12" s="2"/>
      <c r="JEH12" s="2"/>
      <c r="JEI12" s="2"/>
      <c r="JEJ12" s="2"/>
      <c r="JEK12" s="2"/>
      <c r="JEL12" s="2"/>
      <c r="JEM12" s="2"/>
      <c r="JEN12" s="2"/>
      <c r="JEO12" s="2"/>
      <c r="JEP12" s="2"/>
      <c r="JEQ12" s="2"/>
      <c r="JER12" s="2"/>
      <c r="JES12" s="2"/>
      <c r="JET12" s="2"/>
      <c r="JEU12" s="2"/>
      <c r="JEV12" s="2"/>
      <c r="JEW12" s="2"/>
      <c r="JEX12" s="2"/>
      <c r="JEY12" s="2"/>
      <c r="JEZ12" s="2"/>
      <c r="JFA12" s="2"/>
      <c r="JFB12" s="2"/>
      <c r="JFC12" s="2"/>
      <c r="JFD12" s="2"/>
      <c r="JFE12" s="2"/>
      <c r="JFF12" s="2"/>
      <c r="JFG12" s="2"/>
      <c r="JFH12" s="2"/>
      <c r="JFI12" s="2"/>
      <c r="JFJ12" s="2"/>
      <c r="JFK12" s="2"/>
      <c r="JFL12" s="2"/>
      <c r="JFM12" s="2"/>
      <c r="JFN12" s="2"/>
      <c r="JFO12" s="2"/>
      <c r="JFP12" s="2"/>
      <c r="JFQ12" s="2"/>
      <c r="JFR12" s="2"/>
      <c r="JFS12" s="2"/>
      <c r="JFT12" s="2"/>
      <c r="JFU12" s="2"/>
      <c r="JFV12" s="2"/>
      <c r="JFW12" s="2"/>
      <c r="JFX12" s="2"/>
      <c r="JFY12" s="2"/>
      <c r="JFZ12" s="2"/>
      <c r="JGA12" s="2"/>
      <c r="JGB12" s="2"/>
      <c r="JGC12" s="2"/>
      <c r="JGD12" s="2"/>
      <c r="JGE12" s="2"/>
      <c r="JGF12" s="2"/>
      <c r="JGG12" s="2"/>
      <c r="JGH12" s="2"/>
      <c r="JGI12" s="2"/>
      <c r="JGJ12" s="2"/>
      <c r="JGK12" s="2"/>
      <c r="JGL12" s="2"/>
      <c r="JGM12" s="2"/>
      <c r="JGN12" s="2"/>
      <c r="JGO12" s="2"/>
      <c r="JGP12" s="2"/>
      <c r="JGQ12" s="2"/>
      <c r="JGR12" s="2"/>
      <c r="JGS12" s="2"/>
      <c r="JGT12" s="2"/>
      <c r="JGU12" s="2"/>
      <c r="JGV12" s="2"/>
      <c r="JGW12" s="2"/>
      <c r="JGX12" s="2"/>
      <c r="JGY12" s="2"/>
      <c r="JGZ12" s="2"/>
      <c r="JHA12" s="2"/>
      <c r="JHB12" s="2"/>
      <c r="JHC12" s="2"/>
      <c r="JHD12" s="2"/>
      <c r="JHE12" s="2"/>
      <c r="JHF12" s="2"/>
      <c r="JHG12" s="2"/>
      <c r="JHH12" s="2"/>
      <c r="JHI12" s="2"/>
      <c r="JHJ12" s="2"/>
      <c r="JHK12" s="2"/>
      <c r="JHL12" s="2"/>
      <c r="JHM12" s="2"/>
      <c r="JHN12" s="2"/>
      <c r="JHO12" s="2"/>
      <c r="JHP12" s="2"/>
      <c r="JHQ12" s="2"/>
      <c r="JHR12" s="2"/>
      <c r="JHS12" s="2"/>
      <c r="JHT12" s="2"/>
      <c r="JHU12" s="2"/>
      <c r="JHV12" s="2"/>
      <c r="JHW12" s="2"/>
      <c r="JHX12" s="2"/>
      <c r="JHY12" s="2"/>
      <c r="JHZ12" s="2"/>
      <c r="JIA12" s="2"/>
      <c r="JIB12" s="2"/>
      <c r="JIC12" s="2"/>
      <c r="JID12" s="2"/>
      <c r="JIE12" s="2"/>
      <c r="JIF12" s="2"/>
      <c r="JIG12" s="2"/>
      <c r="JIH12" s="2"/>
      <c r="JII12" s="2"/>
      <c r="JIJ12" s="2"/>
      <c r="JIK12" s="2"/>
      <c r="JIL12" s="2"/>
      <c r="JIM12" s="2"/>
      <c r="JIN12" s="2"/>
      <c r="JIO12" s="2"/>
      <c r="JIP12" s="2"/>
      <c r="JIQ12" s="2"/>
      <c r="JIR12" s="2"/>
      <c r="JIS12" s="2"/>
      <c r="JIT12" s="2"/>
      <c r="JIU12" s="2"/>
      <c r="JIV12" s="2"/>
      <c r="JIW12" s="2"/>
      <c r="JIX12" s="2"/>
      <c r="JIY12" s="2"/>
      <c r="JIZ12" s="2"/>
      <c r="JJA12" s="2"/>
      <c r="JJB12" s="2"/>
      <c r="JJC12" s="2"/>
      <c r="JJD12" s="2"/>
      <c r="JJE12" s="2"/>
      <c r="JJF12" s="2"/>
      <c r="JJG12" s="2"/>
      <c r="JJH12" s="2"/>
      <c r="JJI12" s="2"/>
      <c r="JJJ12" s="2"/>
      <c r="JJK12" s="2"/>
      <c r="JJL12" s="2"/>
      <c r="JJM12" s="2"/>
      <c r="JJN12" s="2"/>
      <c r="JJO12" s="2"/>
      <c r="JJP12" s="2"/>
      <c r="JJQ12" s="2"/>
      <c r="JJR12" s="2"/>
      <c r="JJS12" s="2"/>
      <c r="JJT12" s="2"/>
      <c r="JJU12" s="2"/>
      <c r="JJV12" s="2"/>
      <c r="JJW12" s="2"/>
      <c r="JJX12" s="2"/>
      <c r="JJY12" s="2"/>
      <c r="JJZ12" s="2"/>
      <c r="JKA12" s="2"/>
      <c r="JKB12" s="2"/>
      <c r="JKC12" s="2"/>
      <c r="JKD12" s="2"/>
      <c r="JKE12" s="2"/>
      <c r="JKF12" s="2"/>
      <c r="JKG12" s="2"/>
      <c r="JKH12" s="2"/>
      <c r="JKI12" s="2"/>
      <c r="JKJ12" s="2"/>
      <c r="JKK12" s="2"/>
      <c r="JKL12" s="2"/>
      <c r="JKM12" s="2"/>
      <c r="JKN12" s="2"/>
      <c r="JKO12" s="2"/>
      <c r="JKP12" s="2"/>
      <c r="JKQ12" s="2"/>
      <c r="JKR12" s="2"/>
      <c r="JKS12" s="2"/>
      <c r="JKT12" s="2"/>
      <c r="JKU12" s="2"/>
      <c r="JKV12" s="2"/>
      <c r="JKW12" s="2"/>
      <c r="JKX12" s="2"/>
      <c r="JKY12" s="2"/>
      <c r="JKZ12" s="2"/>
      <c r="JLA12" s="2"/>
      <c r="JLB12" s="2"/>
      <c r="JLC12" s="2"/>
      <c r="JLD12" s="2"/>
      <c r="JLE12" s="2"/>
      <c r="JLF12" s="2"/>
      <c r="JLG12" s="2"/>
      <c r="JLH12" s="2"/>
      <c r="JLI12" s="2"/>
      <c r="JLJ12" s="2"/>
      <c r="JLK12" s="2"/>
      <c r="JLL12" s="2"/>
      <c r="JLM12" s="2"/>
      <c r="JLN12" s="2"/>
      <c r="JLO12" s="2"/>
      <c r="JLP12" s="2"/>
      <c r="JLQ12" s="2"/>
      <c r="JLR12" s="2"/>
      <c r="JLS12" s="2"/>
      <c r="JLT12" s="2"/>
      <c r="JLU12" s="2"/>
      <c r="JLV12" s="2"/>
      <c r="JLW12" s="2"/>
      <c r="JLX12" s="2"/>
      <c r="JLY12" s="2"/>
      <c r="JLZ12" s="2"/>
      <c r="JMA12" s="2"/>
      <c r="JMB12" s="2"/>
      <c r="JMC12" s="2"/>
      <c r="JMD12" s="2"/>
      <c r="JME12" s="2"/>
      <c r="JMF12" s="2"/>
      <c r="JMG12" s="2"/>
      <c r="JMH12" s="2"/>
      <c r="JMI12" s="2"/>
      <c r="JMJ12" s="2"/>
      <c r="JMK12" s="2"/>
      <c r="JML12" s="2"/>
      <c r="JMM12" s="2"/>
      <c r="JMN12" s="2"/>
      <c r="JMO12" s="2"/>
      <c r="JMP12" s="2"/>
      <c r="JMQ12" s="2"/>
      <c r="JMR12" s="2"/>
      <c r="JMS12" s="2"/>
      <c r="JMT12" s="2"/>
      <c r="JMU12" s="2"/>
      <c r="JMV12" s="2"/>
      <c r="JMW12" s="2"/>
      <c r="JMX12" s="2"/>
      <c r="JMY12" s="2"/>
      <c r="JMZ12" s="2"/>
      <c r="JNA12" s="2"/>
      <c r="JNB12" s="2"/>
      <c r="JNC12" s="2"/>
      <c r="JND12" s="2"/>
      <c r="JNE12" s="2"/>
      <c r="JNF12" s="2"/>
      <c r="JNG12" s="2"/>
      <c r="JNH12" s="2"/>
      <c r="JNI12" s="2"/>
      <c r="JNJ12" s="2"/>
      <c r="JNK12" s="2"/>
      <c r="JNL12" s="2"/>
      <c r="JNM12" s="2"/>
      <c r="JNN12" s="2"/>
      <c r="JNO12" s="2"/>
      <c r="JNP12" s="2"/>
      <c r="JNQ12" s="2"/>
      <c r="JNR12" s="2"/>
      <c r="JNS12" s="2"/>
      <c r="JNT12" s="2"/>
      <c r="JNU12" s="2"/>
      <c r="JNV12" s="2"/>
      <c r="JNW12" s="2"/>
      <c r="JNX12" s="2"/>
      <c r="JNY12" s="2"/>
      <c r="JNZ12" s="2"/>
      <c r="JOA12" s="2"/>
      <c r="JOB12" s="2"/>
      <c r="JOC12" s="2"/>
      <c r="JOD12" s="2"/>
      <c r="JOE12" s="2"/>
      <c r="JOF12" s="2"/>
      <c r="JOG12" s="2"/>
      <c r="JOH12" s="2"/>
      <c r="JOI12" s="2"/>
      <c r="JOJ12" s="2"/>
      <c r="JOK12" s="2"/>
      <c r="JOL12" s="2"/>
      <c r="JOM12" s="2"/>
      <c r="JON12" s="2"/>
      <c r="JOO12" s="2"/>
      <c r="JOP12" s="2"/>
      <c r="JOQ12" s="2"/>
      <c r="JOR12" s="2"/>
      <c r="JOS12" s="2"/>
      <c r="JOT12" s="2"/>
      <c r="JOU12" s="2"/>
      <c r="JOV12" s="2"/>
      <c r="JOW12" s="2"/>
      <c r="JOX12" s="2"/>
      <c r="JOY12" s="2"/>
      <c r="JOZ12" s="2"/>
      <c r="JPA12" s="2"/>
      <c r="JPB12" s="2"/>
      <c r="JPC12" s="2"/>
      <c r="JPD12" s="2"/>
      <c r="JPE12" s="2"/>
      <c r="JPF12" s="2"/>
      <c r="JPG12" s="2"/>
      <c r="JPH12" s="2"/>
      <c r="JPI12" s="2"/>
      <c r="JPJ12" s="2"/>
      <c r="JPK12" s="2"/>
      <c r="JPL12" s="2"/>
      <c r="JPM12" s="2"/>
      <c r="JPN12" s="2"/>
      <c r="JPO12" s="2"/>
      <c r="JPP12" s="2"/>
      <c r="JPQ12" s="2"/>
      <c r="JPR12" s="2"/>
      <c r="JPS12" s="2"/>
      <c r="JPT12" s="2"/>
      <c r="JPU12" s="2"/>
      <c r="JPV12" s="2"/>
      <c r="JPW12" s="2"/>
      <c r="JPX12" s="2"/>
      <c r="JPY12" s="2"/>
      <c r="JPZ12" s="2"/>
      <c r="JQA12" s="2"/>
      <c r="JQB12" s="2"/>
      <c r="JQC12" s="2"/>
      <c r="JQD12" s="2"/>
      <c r="JQE12" s="2"/>
      <c r="JQF12" s="2"/>
      <c r="JQG12" s="2"/>
      <c r="JQH12" s="2"/>
      <c r="JQI12" s="2"/>
      <c r="JQJ12" s="2"/>
      <c r="JQK12" s="2"/>
      <c r="JQL12" s="2"/>
      <c r="JQM12" s="2"/>
      <c r="JQN12" s="2"/>
      <c r="JQO12" s="2"/>
      <c r="JQP12" s="2"/>
      <c r="JQQ12" s="2"/>
      <c r="JQR12" s="2"/>
      <c r="JQS12" s="2"/>
      <c r="JQT12" s="2"/>
      <c r="JQU12" s="2"/>
      <c r="JQV12" s="2"/>
      <c r="JQW12" s="2"/>
      <c r="JQX12" s="2"/>
      <c r="JQY12" s="2"/>
      <c r="JQZ12" s="2"/>
      <c r="JRA12" s="2"/>
      <c r="JRB12" s="2"/>
      <c r="JRC12" s="2"/>
      <c r="JRD12" s="2"/>
      <c r="JRE12" s="2"/>
      <c r="JRF12" s="2"/>
      <c r="JRG12" s="2"/>
      <c r="JRH12" s="2"/>
      <c r="JRI12" s="2"/>
      <c r="JRJ12" s="2"/>
      <c r="JRK12" s="2"/>
      <c r="JRL12" s="2"/>
      <c r="JRM12" s="2"/>
      <c r="JRN12" s="2"/>
      <c r="JRO12" s="2"/>
      <c r="JRP12" s="2"/>
      <c r="JRQ12" s="2"/>
      <c r="JRR12" s="2"/>
      <c r="JRS12" s="2"/>
      <c r="JRT12" s="2"/>
      <c r="JRU12" s="2"/>
      <c r="JRV12" s="2"/>
      <c r="JRW12" s="2"/>
      <c r="JRX12" s="2"/>
      <c r="JRY12" s="2"/>
      <c r="JRZ12" s="2"/>
      <c r="JSA12" s="2"/>
      <c r="JSB12" s="2"/>
      <c r="JSC12" s="2"/>
      <c r="JSD12" s="2"/>
      <c r="JSE12" s="2"/>
      <c r="JSF12" s="2"/>
      <c r="JSG12" s="2"/>
      <c r="JSH12" s="2"/>
      <c r="JSI12" s="2"/>
      <c r="JSJ12" s="2"/>
      <c r="JSK12" s="2"/>
      <c r="JSL12" s="2"/>
      <c r="JSM12" s="2"/>
      <c r="JSN12" s="2"/>
      <c r="JSO12" s="2"/>
      <c r="JSP12" s="2"/>
      <c r="JSQ12" s="2"/>
      <c r="JSR12" s="2"/>
      <c r="JSS12" s="2"/>
      <c r="JST12" s="2"/>
      <c r="JSU12" s="2"/>
      <c r="JSV12" s="2"/>
      <c r="JSW12" s="2"/>
      <c r="JSX12" s="2"/>
      <c r="JSY12" s="2"/>
      <c r="JSZ12" s="2"/>
      <c r="JTA12" s="2"/>
      <c r="JTB12" s="2"/>
      <c r="JTC12" s="2"/>
      <c r="JTD12" s="2"/>
      <c r="JTE12" s="2"/>
      <c r="JTF12" s="2"/>
      <c r="JTG12" s="2"/>
      <c r="JTH12" s="2"/>
      <c r="JTI12" s="2"/>
      <c r="JTJ12" s="2"/>
      <c r="JTK12" s="2"/>
      <c r="JTL12" s="2"/>
      <c r="JTM12" s="2"/>
      <c r="JTN12" s="2"/>
      <c r="JTO12" s="2"/>
      <c r="JTP12" s="2"/>
      <c r="JTQ12" s="2"/>
      <c r="JTR12" s="2"/>
      <c r="JTS12" s="2"/>
      <c r="JTT12" s="2"/>
      <c r="JTU12" s="2"/>
      <c r="JTV12" s="2"/>
      <c r="JTW12" s="2"/>
      <c r="JTX12" s="2"/>
      <c r="JTY12" s="2"/>
      <c r="JTZ12" s="2"/>
      <c r="JUA12" s="2"/>
      <c r="JUB12" s="2"/>
      <c r="JUC12" s="2"/>
      <c r="JUD12" s="2"/>
      <c r="JUE12" s="2"/>
      <c r="JUF12" s="2"/>
      <c r="JUG12" s="2"/>
      <c r="JUH12" s="2"/>
      <c r="JUI12" s="2"/>
      <c r="JUJ12" s="2"/>
      <c r="JUK12" s="2"/>
      <c r="JUL12" s="2"/>
      <c r="JUM12" s="2"/>
      <c r="JUN12" s="2"/>
      <c r="JUO12" s="2"/>
      <c r="JUP12" s="2"/>
      <c r="JUQ12" s="2"/>
      <c r="JUR12" s="2"/>
      <c r="JUS12" s="2"/>
      <c r="JUT12" s="2"/>
      <c r="JUU12" s="2"/>
      <c r="JUV12" s="2"/>
      <c r="JUW12" s="2"/>
      <c r="JUX12" s="2"/>
      <c r="JUY12" s="2"/>
      <c r="JUZ12" s="2"/>
      <c r="JVA12" s="2"/>
      <c r="JVB12" s="2"/>
      <c r="JVC12" s="2"/>
      <c r="JVD12" s="2"/>
      <c r="JVE12" s="2"/>
      <c r="JVF12" s="2"/>
      <c r="JVG12" s="2"/>
      <c r="JVH12" s="2"/>
      <c r="JVI12" s="2"/>
      <c r="JVJ12" s="2"/>
      <c r="JVK12" s="2"/>
      <c r="JVL12" s="2"/>
      <c r="JVM12" s="2"/>
      <c r="JVN12" s="2"/>
      <c r="JVO12" s="2"/>
      <c r="JVP12" s="2"/>
      <c r="JVQ12" s="2"/>
      <c r="JVR12" s="2"/>
      <c r="JVS12" s="2"/>
      <c r="JVT12" s="2"/>
      <c r="JVU12" s="2"/>
      <c r="JVV12" s="2"/>
      <c r="JVW12" s="2"/>
      <c r="JVX12" s="2"/>
      <c r="JVY12" s="2"/>
      <c r="JVZ12" s="2"/>
      <c r="JWA12" s="2"/>
      <c r="JWB12" s="2"/>
      <c r="JWC12" s="2"/>
      <c r="JWD12" s="2"/>
      <c r="JWE12" s="2"/>
      <c r="JWF12" s="2"/>
      <c r="JWG12" s="2"/>
      <c r="JWH12" s="2"/>
      <c r="JWI12" s="2"/>
      <c r="JWJ12" s="2"/>
      <c r="JWK12" s="2"/>
      <c r="JWL12" s="2"/>
      <c r="JWM12" s="2"/>
      <c r="JWN12" s="2"/>
      <c r="JWO12" s="2"/>
      <c r="JWP12" s="2"/>
      <c r="JWQ12" s="2"/>
      <c r="JWR12" s="2"/>
      <c r="JWS12" s="2"/>
      <c r="JWT12" s="2"/>
      <c r="JWU12" s="2"/>
      <c r="JWV12" s="2"/>
      <c r="JWW12" s="2"/>
      <c r="JWX12" s="2"/>
      <c r="JWY12" s="2"/>
      <c r="JWZ12" s="2"/>
      <c r="JXA12" s="2"/>
      <c r="JXB12" s="2"/>
      <c r="JXC12" s="2"/>
      <c r="JXD12" s="2"/>
      <c r="JXE12" s="2"/>
      <c r="JXF12" s="2"/>
      <c r="JXG12" s="2"/>
      <c r="JXH12" s="2"/>
      <c r="JXI12" s="2"/>
      <c r="JXJ12" s="2"/>
      <c r="JXK12" s="2"/>
      <c r="JXL12" s="2"/>
      <c r="JXM12" s="2"/>
      <c r="JXN12" s="2"/>
      <c r="JXO12" s="2"/>
      <c r="JXP12" s="2"/>
      <c r="JXQ12" s="2"/>
      <c r="JXR12" s="2"/>
      <c r="JXS12" s="2"/>
      <c r="JXT12" s="2"/>
      <c r="JXU12" s="2"/>
      <c r="JXV12" s="2"/>
      <c r="JXW12" s="2"/>
      <c r="JXX12" s="2"/>
      <c r="JXY12" s="2"/>
      <c r="JXZ12" s="2"/>
      <c r="JYA12" s="2"/>
      <c r="JYB12" s="2"/>
      <c r="JYC12" s="2"/>
      <c r="JYD12" s="2"/>
      <c r="JYE12" s="2"/>
      <c r="JYF12" s="2"/>
      <c r="JYG12" s="2"/>
      <c r="JYH12" s="2"/>
      <c r="JYI12" s="2"/>
      <c r="JYJ12" s="2"/>
      <c r="JYK12" s="2"/>
      <c r="JYL12" s="2"/>
      <c r="JYM12" s="2"/>
      <c r="JYN12" s="2"/>
      <c r="JYO12" s="2"/>
      <c r="JYP12" s="2"/>
      <c r="JYQ12" s="2"/>
      <c r="JYR12" s="2"/>
      <c r="JYS12" s="2"/>
      <c r="JYT12" s="2"/>
      <c r="JYU12" s="2"/>
      <c r="JYV12" s="2"/>
      <c r="JYW12" s="2"/>
      <c r="JYX12" s="2"/>
      <c r="JYY12" s="2"/>
      <c r="JYZ12" s="2"/>
      <c r="JZA12" s="2"/>
      <c r="JZB12" s="2"/>
      <c r="JZC12" s="2"/>
      <c r="JZD12" s="2"/>
      <c r="JZE12" s="2"/>
      <c r="JZF12" s="2"/>
      <c r="JZG12" s="2"/>
      <c r="JZH12" s="2"/>
      <c r="JZI12" s="2"/>
      <c r="JZJ12" s="2"/>
      <c r="JZK12" s="2"/>
      <c r="JZL12" s="2"/>
      <c r="JZM12" s="2"/>
      <c r="JZN12" s="2"/>
      <c r="JZO12" s="2"/>
      <c r="JZP12" s="2"/>
      <c r="JZQ12" s="2"/>
      <c r="JZR12" s="2"/>
      <c r="JZS12" s="2"/>
      <c r="JZT12" s="2"/>
      <c r="JZU12" s="2"/>
      <c r="JZV12" s="2"/>
      <c r="JZW12" s="2"/>
      <c r="JZX12" s="2"/>
      <c r="JZY12" s="2"/>
      <c r="JZZ12" s="2"/>
      <c r="KAA12" s="2"/>
      <c r="KAB12" s="2"/>
      <c r="KAC12" s="2"/>
      <c r="KAD12" s="2"/>
      <c r="KAE12" s="2"/>
      <c r="KAF12" s="2"/>
      <c r="KAG12" s="2"/>
      <c r="KAH12" s="2"/>
      <c r="KAI12" s="2"/>
      <c r="KAJ12" s="2"/>
      <c r="KAK12" s="2"/>
      <c r="KAL12" s="2"/>
      <c r="KAM12" s="2"/>
      <c r="KAN12" s="2"/>
      <c r="KAO12" s="2"/>
      <c r="KAP12" s="2"/>
      <c r="KAQ12" s="2"/>
      <c r="KAR12" s="2"/>
      <c r="KAS12" s="2"/>
      <c r="KAT12" s="2"/>
      <c r="KAU12" s="2"/>
      <c r="KAV12" s="2"/>
      <c r="KAW12" s="2"/>
      <c r="KAX12" s="2"/>
      <c r="KAY12" s="2"/>
      <c r="KAZ12" s="2"/>
      <c r="KBA12" s="2"/>
      <c r="KBB12" s="2"/>
      <c r="KBC12" s="2"/>
      <c r="KBD12" s="2"/>
      <c r="KBE12" s="2"/>
      <c r="KBF12" s="2"/>
      <c r="KBG12" s="2"/>
      <c r="KBH12" s="2"/>
      <c r="KBI12" s="2"/>
      <c r="KBJ12" s="2"/>
      <c r="KBK12" s="2"/>
      <c r="KBL12" s="2"/>
      <c r="KBM12" s="2"/>
      <c r="KBN12" s="2"/>
      <c r="KBO12" s="2"/>
      <c r="KBP12" s="2"/>
      <c r="KBQ12" s="2"/>
      <c r="KBR12" s="2"/>
      <c r="KBS12" s="2"/>
      <c r="KBT12" s="2"/>
      <c r="KBU12" s="2"/>
      <c r="KBV12" s="2"/>
      <c r="KBW12" s="2"/>
      <c r="KBX12" s="2"/>
      <c r="KBY12" s="2"/>
      <c r="KBZ12" s="2"/>
      <c r="KCA12" s="2"/>
      <c r="KCB12" s="2"/>
      <c r="KCC12" s="2"/>
      <c r="KCD12" s="2"/>
      <c r="KCE12" s="2"/>
      <c r="KCF12" s="2"/>
      <c r="KCG12" s="2"/>
      <c r="KCH12" s="2"/>
      <c r="KCI12" s="2"/>
      <c r="KCJ12" s="2"/>
      <c r="KCK12" s="2"/>
      <c r="KCL12" s="2"/>
      <c r="KCM12" s="2"/>
      <c r="KCN12" s="2"/>
      <c r="KCO12" s="2"/>
      <c r="KCP12" s="2"/>
      <c r="KCQ12" s="2"/>
      <c r="KCR12" s="2"/>
      <c r="KCS12" s="2"/>
      <c r="KCT12" s="2"/>
      <c r="KCU12" s="2"/>
      <c r="KCV12" s="2"/>
      <c r="KCW12" s="2"/>
      <c r="KCX12" s="2"/>
      <c r="KCY12" s="2"/>
      <c r="KCZ12" s="2"/>
      <c r="KDA12" s="2"/>
      <c r="KDB12" s="2"/>
      <c r="KDC12" s="2"/>
      <c r="KDD12" s="2"/>
      <c r="KDE12" s="2"/>
      <c r="KDF12" s="2"/>
      <c r="KDG12" s="2"/>
      <c r="KDH12" s="2"/>
      <c r="KDI12" s="2"/>
      <c r="KDJ12" s="2"/>
      <c r="KDK12" s="2"/>
      <c r="KDL12" s="2"/>
      <c r="KDM12" s="2"/>
      <c r="KDN12" s="2"/>
      <c r="KDO12" s="2"/>
      <c r="KDP12" s="2"/>
      <c r="KDQ12" s="2"/>
      <c r="KDR12" s="2"/>
      <c r="KDS12" s="2"/>
      <c r="KDT12" s="2"/>
      <c r="KDU12" s="2"/>
      <c r="KDV12" s="2"/>
      <c r="KDW12" s="2"/>
      <c r="KDX12" s="2"/>
      <c r="KDY12" s="2"/>
      <c r="KDZ12" s="2"/>
      <c r="KEA12" s="2"/>
      <c r="KEB12" s="2"/>
      <c r="KEC12" s="2"/>
      <c r="KED12" s="2"/>
      <c r="KEE12" s="2"/>
      <c r="KEF12" s="2"/>
      <c r="KEG12" s="2"/>
      <c r="KEH12" s="2"/>
      <c r="KEI12" s="2"/>
      <c r="KEJ12" s="2"/>
      <c r="KEK12" s="2"/>
      <c r="KEL12" s="2"/>
      <c r="KEM12" s="2"/>
      <c r="KEN12" s="2"/>
      <c r="KEO12" s="2"/>
      <c r="KEP12" s="2"/>
      <c r="KEQ12" s="2"/>
      <c r="KER12" s="2"/>
      <c r="KES12" s="2"/>
      <c r="KET12" s="2"/>
      <c r="KEU12" s="2"/>
      <c r="KEV12" s="2"/>
      <c r="KEW12" s="2"/>
      <c r="KEX12" s="2"/>
      <c r="KEY12" s="2"/>
      <c r="KEZ12" s="2"/>
      <c r="KFA12" s="2"/>
      <c r="KFB12" s="2"/>
      <c r="KFC12" s="2"/>
      <c r="KFD12" s="2"/>
      <c r="KFE12" s="2"/>
      <c r="KFF12" s="2"/>
      <c r="KFG12" s="2"/>
      <c r="KFH12" s="2"/>
      <c r="KFI12" s="2"/>
      <c r="KFJ12" s="2"/>
      <c r="KFK12" s="2"/>
      <c r="KFL12" s="2"/>
      <c r="KFM12" s="2"/>
      <c r="KFN12" s="2"/>
      <c r="KFO12" s="2"/>
      <c r="KFP12" s="2"/>
      <c r="KFQ12" s="2"/>
      <c r="KFR12" s="2"/>
      <c r="KFS12" s="2"/>
      <c r="KFT12" s="2"/>
      <c r="KFU12" s="2"/>
      <c r="KFV12" s="2"/>
      <c r="KFW12" s="2"/>
      <c r="KFX12" s="2"/>
      <c r="KFY12" s="2"/>
      <c r="KFZ12" s="2"/>
      <c r="KGA12" s="2"/>
      <c r="KGB12" s="2"/>
      <c r="KGC12" s="2"/>
      <c r="KGD12" s="2"/>
      <c r="KGE12" s="2"/>
      <c r="KGF12" s="2"/>
      <c r="KGG12" s="2"/>
      <c r="KGH12" s="2"/>
      <c r="KGI12" s="2"/>
      <c r="KGJ12" s="2"/>
      <c r="KGK12" s="2"/>
      <c r="KGL12" s="2"/>
      <c r="KGM12" s="2"/>
      <c r="KGN12" s="2"/>
      <c r="KGO12" s="2"/>
      <c r="KGP12" s="2"/>
      <c r="KGQ12" s="2"/>
      <c r="KGR12" s="2"/>
      <c r="KGS12" s="2"/>
      <c r="KGT12" s="2"/>
      <c r="KGU12" s="2"/>
      <c r="KGV12" s="2"/>
      <c r="KGW12" s="2"/>
      <c r="KGX12" s="2"/>
      <c r="KGY12" s="2"/>
      <c r="KGZ12" s="2"/>
      <c r="KHA12" s="2"/>
      <c r="KHB12" s="2"/>
      <c r="KHC12" s="2"/>
      <c r="KHD12" s="2"/>
      <c r="KHE12" s="2"/>
      <c r="KHF12" s="2"/>
      <c r="KHG12" s="2"/>
      <c r="KHH12" s="2"/>
      <c r="KHI12" s="2"/>
      <c r="KHJ12" s="2"/>
      <c r="KHK12" s="2"/>
      <c r="KHL12" s="2"/>
      <c r="KHM12" s="2"/>
      <c r="KHN12" s="2"/>
      <c r="KHO12" s="2"/>
      <c r="KHP12" s="2"/>
      <c r="KHQ12" s="2"/>
      <c r="KHR12" s="2"/>
      <c r="KHS12" s="2"/>
      <c r="KHT12" s="2"/>
      <c r="KHU12" s="2"/>
      <c r="KHV12" s="2"/>
      <c r="KHW12" s="2"/>
      <c r="KHX12" s="2"/>
      <c r="KHY12" s="2"/>
      <c r="KHZ12" s="2"/>
      <c r="KIA12" s="2"/>
      <c r="KIB12" s="2"/>
      <c r="KIC12" s="2"/>
      <c r="KID12" s="2"/>
      <c r="KIE12" s="2"/>
      <c r="KIF12" s="2"/>
      <c r="KIG12" s="2"/>
      <c r="KIH12" s="2"/>
      <c r="KII12" s="2"/>
      <c r="KIJ12" s="2"/>
      <c r="KIK12" s="2"/>
      <c r="KIL12" s="2"/>
      <c r="KIM12" s="2"/>
      <c r="KIN12" s="2"/>
      <c r="KIO12" s="2"/>
      <c r="KIP12" s="2"/>
      <c r="KIQ12" s="2"/>
      <c r="KIR12" s="2"/>
      <c r="KIS12" s="2"/>
      <c r="KIT12" s="2"/>
      <c r="KIU12" s="2"/>
      <c r="KIV12" s="2"/>
      <c r="KIW12" s="2"/>
      <c r="KIX12" s="2"/>
      <c r="KIY12" s="2"/>
      <c r="KIZ12" s="2"/>
      <c r="KJA12" s="2"/>
      <c r="KJB12" s="2"/>
      <c r="KJC12" s="2"/>
      <c r="KJD12" s="2"/>
      <c r="KJE12" s="2"/>
      <c r="KJF12" s="2"/>
      <c r="KJG12" s="2"/>
      <c r="KJH12" s="2"/>
      <c r="KJI12" s="2"/>
      <c r="KJJ12" s="2"/>
      <c r="KJK12" s="2"/>
      <c r="KJL12" s="2"/>
      <c r="KJM12" s="2"/>
      <c r="KJN12" s="2"/>
      <c r="KJO12" s="2"/>
      <c r="KJP12" s="2"/>
      <c r="KJQ12" s="2"/>
      <c r="KJR12" s="2"/>
      <c r="KJS12" s="2"/>
      <c r="KJT12" s="2"/>
      <c r="KJU12" s="2"/>
      <c r="KJV12" s="2"/>
      <c r="KJW12" s="2"/>
      <c r="KJX12" s="2"/>
      <c r="KJY12" s="2"/>
      <c r="KJZ12" s="2"/>
      <c r="KKA12" s="2"/>
      <c r="KKB12" s="2"/>
      <c r="KKC12" s="2"/>
      <c r="KKD12" s="2"/>
      <c r="KKE12" s="2"/>
      <c r="KKF12" s="2"/>
      <c r="KKG12" s="2"/>
      <c r="KKH12" s="2"/>
      <c r="KKI12" s="2"/>
      <c r="KKJ12" s="2"/>
      <c r="KKK12" s="2"/>
      <c r="KKL12" s="2"/>
      <c r="KKM12" s="2"/>
      <c r="KKN12" s="2"/>
      <c r="KKO12" s="2"/>
      <c r="KKP12" s="2"/>
      <c r="KKQ12" s="2"/>
      <c r="KKR12" s="2"/>
      <c r="KKS12" s="2"/>
      <c r="KKT12" s="2"/>
      <c r="KKU12" s="2"/>
      <c r="KKV12" s="2"/>
      <c r="KKW12" s="2"/>
      <c r="KKX12" s="2"/>
      <c r="KKY12" s="2"/>
      <c r="KKZ12" s="2"/>
      <c r="KLA12" s="2"/>
      <c r="KLB12" s="2"/>
      <c r="KLC12" s="2"/>
      <c r="KLD12" s="2"/>
      <c r="KLE12" s="2"/>
      <c r="KLF12" s="2"/>
      <c r="KLG12" s="2"/>
      <c r="KLH12" s="2"/>
      <c r="KLI12" s="2"/>
      <c r="KLJ12" s="2"/>
      <c r="KLK12" s="2"/>
      <c r="KLL12" s="2"/>
      <c r="KLM12" s="2"/>
      <c r="KLN12" s="2"/>
      <c r="KLO12" s="2"/>
      <c r="KLP12" s="2"/>
      <c r="KLQ12" s="2"/>
      <c r="KLR12" s="2"/>
      <c r="KLS12" s="2"/>
      <c r="KLT12" s="2"/>
      <c r="KLU12" s="2"/>
      <c r="KLV12" s="2"/>
      <c r="KLW12" s="2"/>
      <c r="KLX12" s="2"/>
      <c r="KLY12" s="2"/>
      <c r="KLZ12" s="2"/>
      <c r="KMA12" s="2"/>
      <c r="KMB12" s="2"/>
      <c r="KMC12" s="2"/>
      <c r="KMD12" s="2"/>
      <c r="KME12" s="2"/>
      <c r="KMF12" s="2"/>
      <c r="KMG12" s="2"/>
      <c r="KMH12" s="2"/>
      <c r="KMI12" s="2"/>
      <c r="KMJ12" s="2"/>
      <c r="KMK12" s="2"/>
      <c r="KML12" s="2"/>
      <c r="KMM12" s="2"/>
      <c r="KMN12" s="2"/>
      <c r="KMO12" s="2"/>
      <c r="KMP12" s="2"/>
      <c r="KMQ12" s="2"/>
      <c r="KMR12" s="2"/>
      <c r="KMS12" s="2"/>
      <c r="KMT12" s="2"/>
      <c r="KMU12" s="2"/>
      <c r="KMV12" s="2"/>
      <c r="KMW12" s="2"/>
      <c r="KMX12" s="2"/>
      <c r="KMY12" s="2"/>
      <c r="KMZ12" s="2"/>
      <c r="KNA12" s="2"/>
      <c r="KNB12" s="2"/>
      <c r="KNC12" s="2"/>
      <c r="KND12" s="2"/>
      <c r="KNE12" s="2"/>
      <c r="KNF12" s="2"/>
      <c r="KNG12" s="2"/>
      <c r="KNH12" s="2"/>
      <c r="KNI12" s="2"/>
      <c r="KNJ12" s="2"/>
      <c r="KNK12" s="2"/>
      <c r="KNL12" s="2"/>
      <c r="KNM12" s="2"/>
      <c r="KNN12" s="2"/>
      <c r="KNO12" s="2"/>
      <c r="KNP12" s="2"/>
      <c r="KNQ12" s="2"/>
      <c r="KNR12" s="2"/>
      <c r="KNS12" s="2"/>
      <c r="KNT12" s="2"/>
      <c r="KNU12" s="2"/>
      <c r="KNV12" s="2"/>
      <c r="KNW12" s="2"/>
      <c r="KNX12" s="2"/>
      <c r="KNY12" s="2"/>
      <c r="KNZ12" s="2"/>
      <c r="KOA12" s="2"/>
      <c r="KOB12" s="2"/>
      <c r="KOC12" s="2"/>
      <c r="KOD12" s="2"/>
      <c r="KOE12" s="2"/>
      <c r="KOF12" s="2"/>
      <c r="KOG12" s="2"/>
      <c r="KOH12" s="2"/>
      <c r="KOI12" s="2"/>
      <c r="KOJ12" s="2"/>
      <c r="KOK12" s="2"/>
      <c r="KOL12" s="2"/>
      <c r="KOM12" s="2"/>
      <c r="KON12" s="2"/>
      <c r="KOO12" s="2"/>
      <c r="KOP12" s="2"/>
      <c r="KOQ12" s="2"/>
      <c r="KOR12" s="2"/>
      <c r="KOS12" s="2"/>
      <c r="KOT12" s="2"/>
      <c r="KOU12" s="2"/>
      <c r="KOV12" s="2"/>
      <c r="KOW12" s="2"/>
      <c r="KOX12" s="2"/>
      <c r="KOY12" s="2"/>
      <c r="KOZ12" s="2"/>
      <c r="KPA12" s="2"/>
      <c r="KPB12" s="2"/>
      <c r="KPC12" s="2"/>
      <c r="KPD12" s="2"/>
      <c r="KPE12" s="2"/>
      <c r="KPF12" s="2"/>
      <c r="KPG12" s="2"/>
      <c r="KPH12" s="2"/>
      <c r="KPI12" s="2"/>
      <c r="KPJ12" s="2"/>
      <c r="KPK12" s="2"/>
      <c r="KPL12" s="2"/>
      <c r="KPM12" s="2"/>
      <c r="KPN12" s="2"/>
      <c r="KPO12" s="2"/>
      <c r="KPP12" s="2"/>
      <c r="KPQ12" s="2"/>
      <c r="KPR12" s="2"/>
      <c r="KPS12" s="2"/>
      <c r="KPT12" s="2"/>
      <c r="KPU12" s="2"/>
      <c r="KPV12" s="2"/>
      <c r="KPW12" s="2"/>
      <c r="KPX12" s="2"/>
      <c r="KPY12" s="2"/>
      <c r="KPZ12" s="2"/>
      <c r="KQA12" s="2"/>
      <c r="KQB12" s="2"/>
      <c r="KQC12" s="2"/>
      <c r="KQD12" s="2"/>
      <c r="KQE12" s="2"/>
      <c r="KQF12" s="2"/>
      <c r="KQG12" s="2"/>
      <c r="KQH12" s="2"/>
      <c r="KQI12" s="2"/>
      <c r="KQJ12" s="2"/>
      <c r="KQK12" s="2"/>
      <c r="KQL12" s="2"/>
      <c r="KQM12" s="2"/>
      <c r="KQN12" s="2"/>
      <c r="KQO12" s="2"/>
      <c r="KQP12" s="2"/>
      <c r="KQQ12" s="2"/>
      <c r="KQR12" s="2"/>
      <c r="KQS12" s="2"/>
      <c r="KQT12" s="2"/>
      <c r="KQU12" s="2"/>
      <c r="KQV12" s="2"/>
      <c r="KQW12" s="2"/>
      <c r="KQX12" s="2"/>
      <c r="KQY12" s="2"/>
      <c r="KQZ12" s="2"/>
      <c r="KRA12" s="2"/>
      <c r="KRB12" s="2"/>
      <c r="KRC12" s="2"/>
      <c r="KRD12" s="2"/>
      <c r="KRE12" s="2"/>
      <c r="KRF12" s="2"/>
      <c r="KRG12" s="2"/>
      <c r="KRH12" s="2"/>
      <c r="KRI12" s="2"/>
      <c r="KRJ12" s="2"/>
      <c r="KRK12" s="2"/>
      <c r="KRL12" s="2"/>
      <c r="KRM12" s="2"/>
      <c r="KRN12" s="2"/>
      <c r="KRO12" s="2"/>
      <c r="KRP12" s="2"/>
      <c r="KRQ12" s="2"/>
      <c r="KRR12" s="2"/>
      <c r="KRS12" s="2"/>
      <c r="KRT12" s="2"/>
      <c r="KRU12" s="2"/>
      <c r="KRV12" s="2"/>
      <c r="KRW12" s="2"/>
      <c r="KRX12" s="2"/>
      <c r="KRY12" s="2"/>
      <c r="KRZ12" s="2"/>
      <c r="KSA12" s="2"/>
      <c r="KSB12" s="2"/>
      <c r="KSC12" s="2"/>
      <c r="KSD12" s="2"/>
      <c r="KSE12" s="2"/>
      <c r="KSF12" s="2"/>
      <c r="KSG12" s="2"/>
      <c r="KSH12" s="2"/>
      <c r="KSI12" s="2"/>
      <c r="KSJ12" s="2"/>
      <c r="KSK12" s="2"/>
      <c r="KSL12" s="2"/>
      <c r="KSM12" s="2"/>
      <c r="KSN12" s="2"/>
      <c r="KSO12" s="2"/>
      <c r="KSP12" s="2"/>
      <c r="KSQ12" s="2"/>
      <c r="KSR12" s="2"/>
      <c r="KSS12" s="2"/>
      <c r="KST12" s="2"/>
      <c r="KSU12" s="2"/>
      <c r="KSV12" s="2"/>
      <c r="KSW12" s="2"/>
      <c r="KSX12" s="2"/>
      <c r="KSY12" s="2"/>
      <c r="KSZ12" s="2"/>
      <c r="KTA12" s="2"/>
      <c r="KTB12" s="2"/>
      <c r="KTC12" s="2"/>
      <c r="KTD12" s="2"/>
      <c r="KTE12" s="2"/>
      <c r="KTF12" s="2"/>
      <c r="KTG12" s="2"/>
      <c r="KTH12" s="2"/>
      <c r="KTI12" s="2"/>
      <c r="KTJ12" s="2"/>
      <c r="KTK12" s="2"/>
      <c r="KTL12" s="2"/>
      <c r="KTM12" s="2"/>
      <c r="KTN12" s="2"/>
      <c r="KTO12" s="2"/>
      <c r="KTP12" s="2"/>
      <c r="KTQ12" s="2"/>
      <c r="KTR12" s="2"/>
      <c r="KTS12" s="2"/>
      <c r="KTT12" s="2"/>
      <c r="KTU12" s="2"/>
      <c r="KTV12" s="2"/>
      <c r="KTW12" s="2"/>
      <c r="KTX12" s="2"/>
      <c r="KTY12" s="2"/>
      <c r="KTZ12" s="2"/>
      <c r="KUA12" s="2"/>
      <c r="KUB12" s="2"/>
      <c r="KUC12" s="2"/>
      <c r="KUD12" s="2"/>
      <c r="KUE12" s="2"/>
      <c r="KUF12" s="2"/>
      <c r="KUG12" s="2"/>
      <c r="KUH12" s="2"/>
      <c r="KUI12" s="2"/>
      <c r="KUJ12" s="2"/>
      <c r="KUK12" s="2"/>
      <c r="KUL12" s="2"/>
      <c r="KUM12" s="2"/>
      <c r="KUN12" s="2"/>
      <c r="KUO12" s="2"/>
      <c r="KUP12" s="2"/>
      <c r="KUQ12" s="2"/>
      <c r="KUR12" s="2"/>
      <c r="KUS12" s="2"/>
      <c r="KUT12" s="2"/>
      <c r="KUU12" s="2"/>
      <c r="KUV12" s="2"/>
      <c r="KUW12" s="2"/>
      <c r="KUX12" s="2"/>
      <c r="KUY12" s="2"/>
      <c r="KUZ12" s="2"/>
      <c r="KVA12" s="2"/>
      <c r="KVB12" s="2"/>
      <c r="KVC12" s="2"/>
      <c r="KVD12" s="2"/>
      <c r="KVE12" s="2"/>
      <c r="KVF12" s="2"/>
      <c r="KVG12" s="2"/>
      <c r="KVH12" s="2"/>
      <c r="KVI12" s="2"/>
      <c r="KVJ12" s="2"/>
      <c r="KVK12" s="2"/>
      <c r="KVL12" s="2"/>
      <c r="KVM12" s="2"/>
      <c r="KVN12" s="2"/>
      <c r="KVO12" s="2"/>
      <c r="KVP12" s="2"/>
      <c r="KVQ12" s="2"/>
      <c r="KVR12" s="2"/>
      <c r="KVS12" s="2"/>
      <c r="KVT12" s="2"/>
      <c r="KVU12" s="2"/>
      <c r="KVV12" s="2"/>
      <c r="KVW12" s="2"/>
      <c r="KVX12" s="2"/>
      <c r="KVY12" s="2"/>
      <c r="KVZ12" s="2"/>
      <c r="KWA12" s="2"/>
      <c r="KWB12" s="2"/>
      <c r="KWC12" s="2"/>
      <c r="KWD12" s="2"/>
      <c r="KWE12" s="2"/>
      <c r="KWF12" s="2"/>
      <c r="KWG12" s="2"/>
      <c r="KWH12" s="2"/>
      <c r="KWI12" s="2"/>
      <c r="KWJ12" s="2"/>
      <c r="KWK12" s="2"/>
      <c r="KWL12" s="2"/>
      <c r="KWM12" s="2"/>
      <c r="KWN12" s="2"/>
      <c r="KWO12" s="2"/>
      <c r="KWP12" s="2"/>
      <c r="KWQ12" s="2"/>
      <c r="KWR12" s="2"/>
      <c r="KWS12" s="2"/>
      <c r="KWT12" s="2"/>
      <c r="KWU12" s="2"/>
      <c r="KWV12" s="2"/>
      <c r="KWW12" s="2"/>
      <c r="KWX12" s="2"/>
      <c r="KWY12" s="2"/>
      <c r="KWZ12" s="2"/>
      <c r="KXA12" s="2"/>
      <c r="KXB12" s="2"/>
      <c r="KXC12" s="2"/>
      <c r="KXD12" s="2"/>
      <c r="KXE12" s="2"/>
      <c r="KXF12" s="2"/>
      <c r="KXG12" s="2"/>
      <c r="KXH12" s="2"/>
      <c r="KXI12" s="2"/>
      <c r="KXJ12" s="2"/>
      <c r="KXK12" s="2"/>
      <c r="KXL12" s="2"/>
      <c r="KXM12" s="2"/>
      <c r="KXN12" s="2"/>
      <c r="KXO12" s="2"/>
      <c r="KXP12" s="2"/>
      <c r="KXQ12" s="2"/>
      <c r="KXR12" s="2"/>
      <c r="KXS12" s="2"/>
      <c r="KXT12" s="2"/>
      <c r="KXU12" s="2"/>
      <c r="KXV12" s="2"/>
      <c r="KXW12" s="2"/>
      <c r="KXX12" s="2"/>
      <c r="KXY12" s="2"/>
      <c r="KXZ12" s="2"/>
      <c r="KYA12" s="2"/>
      <c r="KYB12" s="2"/>
      <c r="KYC12" s="2"/>
      <c r="KYD12" s="2"/>
      <c r="KYE12" s="2"/>
      <c r="KYF12" s="2"/>
      <c r="KYG12" s="2"/>
      <c r="KYH12" s="2"/>
      <c r="KYI12" s="2"/>
      <c r="KYJ12" s="2"/>
      <c r="KYK12" s="2"/>
      <c r="KYL12" s="2"/>
      <c r="KYM12" s="2"/>
      <c r="KYN12" s="2"/>
      <c r="KYO12" s="2"/>
      <c r="KYP12" s="2"/>
      <c r="KYQ12" s="2"/>
      <c r="KYR12" s="2"/>
      <c r="KYS12" s="2"/>
      <c r="KYT12" s="2"/>
      <c r="KYU12" s="2"/>
      <c r="KYV12" s="2"/>
      <c r="KYW12" s="2"/>
      <c r="KYX12" s="2"/>
      <c r="KYY12" s="2"/>
      <c r="KYZ12" s="2"/>
      <c r="KZA12" s="2"/>
      <c r="KZB12" s="2"/>
      <c r="KZC12" s="2"/>
      <c r="KZD12" s="2"/>
      <c r="KZE12" s="2"/>
      <c r="KZF12" s="2"/>
      <c r="KZG12" s="2"/>
      <c r="KZH12" s="2"/>
      <c r="KZI12" s="2"/>
      <c r="KZJ12" s="2"/>
      <c r="KZK12" s="2"/>
      <c r="KZL12" s="2"/>
      <c r="KZM12" s="2"/>
      <c r="KZN12" s="2"/>
      <c r="KZO12" s="2"/>
      <c r="KZP12" s="2"/>
      <c r="KZQ12" s="2"/>
      <c r="KZR12" s="2"/>
      <c r="KZS12" s="2"/>
      <c r="KZT12" s="2"/>
      <c r="KZU12" s="2"/>
      <c r="KZV12" s="2"/>
      <c r="KZW12" s="2"/>
      <c r="KZX12" s="2"/>
      <c r="KZY12" s="2"/>
      <c r="KZZ12" s="2"/>
      <c r="LAA12" s="2"/>
      <c r="LAB12" s="2"/>
      <c r="LAC12" s="2"/>
      <c r="LAD12" s="2"/>
      <c r="LAE12" s="2"/>
      <c r="LAF12" s="2"/>
      <c r="LAG12" s="2"/>
      <c r="LAH12" s="2"/>
      <c r="LAI12" s="2"/>
      <c r="LAJ12" s="2"/>
      <c r="LAK12" s="2"/>
      <c r="LAL12" s="2"/>
      <c r="LAM12" s="2"/>
      <c r="LAN12" s="2"/>
      <c r="LAO12" s="2"/>
      <c r="LAP12" s="2"/>
      <c r="LAQ12" s="2"/>
      <c r="LAR12" s="2"/>
      <c r="LAS12" s="2"/>
      <c r="LAT12" s="2"/>
      <c r="LAU12" s="2"/>
      <c r="LAV12" s="2"/>
      <c r="LAW12" s="2"/>
      <c r="LAX12" s="2"/>
      <c r="LAY12" s="2"/>
      <c r="LAZ12" s="2"/>
      <c r="LBA12" s="2"/>
      <c r="LBB12" s="2"/>
      <c r="LBC12" s="2"/>
      <c r="LBD12" s="2"/>
      <c r="LBE12" s="2"/>
      <c r="LBF12" s="2"/>
      <c r="LBG12" s="2"/>
      <c r="LBH12" s="2"/>
      <c r="LBI12" s="2"/>
      <c r="LBJ12" s="2"/>
      <c r="LBK12" s="2"/>
      <c r="LBL12" s="2"/>
      <c r="LBM12" s="2"/>
      <c r="LBN12" s="2"/>
      <c r="LBO12" s="2"/>
      <c r="LBP12" s="2"/>
      <c r="LBQ12" s="2"/>
      <c r="LBR12" s="2"/>
      <c r="LBS12" s="2"/>
      <c r="LBT12" s="2"/>
      <c r="LBU12" s="2"/>
      <c r="LBV12" s="2"/>
      <c r="LBW12" s="2"/>
      <c r="LBX12" s="2"/>
      <c r="LBY12" s="2"/>
      <c r="LBZ12" s="2"/>
      <c r="LCA12" s="2"/>
      <c r="LCB12" s="2"/>
      <c r="LCC12" s="2"/>
      <c r="LCD12" s="2"/>
      <c r="LCE12" s="2"/>
      <c r="LCF12" s="2"/>
      <c r="LCG12" s="2"/>
      <c r="LCH12" s="2"/>
      <c r="LCI12" s="2"/>
      <c r="LCJ12" s="2"/>
      <c r="LCK12" s="2"/>
      <c r="LCL12" s="2"/>
      <c r="LCM12" s="2"/>
      <c r="LCN12" s="2"/>
      <c r="LCO12" s="2"/>
      <c r="LCP12" s="2"/>
      <c r="LCQ12" s="2"/>
      <c r="LCR12" s="2"/>
      <c r="LCS12" s="2"/>
      <c r="LCT12" s="2"/>
      <c r="LCU12" s="2"/>
      <c r="LCV12" s="2"/>
      <c r="LCW12" s="2"/>
      <c r="LCX12" s="2"/>
      <c r="LCY12" s="2"/>
      <c r="LCZ12" s="2"/>
      <c r="LDA12" s="2"/>
      <c r="LDB12" s="2"/>
      <c r="LDC12" s="2"/>
      <c r="LDD12" s="2"/>
      <c r="LDE12" s="2"/>
      <c r="LDF12" s="2"/>
      <c r="LDG12" s="2"/>
      <c r="LDH12" s="2"/>
      <c r="LDI12" s="2"/>
      <c r="LDJ12" s="2"/>
      <c r="LDK12" s="2"/>
      <c r="LDL12" s="2"/>
      <c r="LDM12" s="2"/>
      <c r="LDN12" s="2"/>
      <c r="LDO12" s="2"/>
      <c r="LDP12" s="2"/>
      <c r="LDQ12" s="2"/>
      <c r="LDR12" s="2"/>
      <c r="LDS12" s="2"/>
      <c r="LDT12" s="2"/>
      <c r="LDU12" s="2"/>
      <c r="LDV12" s="2"/>
      <c r="LDW12" s="2"/>
      <c r="LDX12" s="2"/>
      <c r="LDY12" s="2"/>
      <c r="LDZ12" s="2"/>
      <c r="LEA12" s="2"/>
      <c r="LEB12" s="2"/>
      <c r="LEC12" s="2"/>
      <c r="LED12" s="2"/>
      <c r="LEE12" s="2"/>
      <c r="LEF12" s="2"/>
      <c r="LEG12" s="2"/>
      <c r="LEH12" s="2"/>
      <c r="LEI12" s="2"/>
      <c r="LEJ12" s="2"/>
      <c r="LEK12" s="2"/>
      <c r="LEL12" s="2"/>
      <c r="LEM12" s="2"/>
      <c r="LEN12" s="2"/>
      <c r="LEO12" s="2"/>
      <c r="LEP12" s="2"/>
      <c r="LEQ12" s="2"/>
      <c r="LER12" s="2"/>
      <c r="LES12" s="2"/>
      <c r="LET12" s="2"/>
      <c r="LEU12" s="2"/>
      <c r="LEV12" s="2"/>
      <c r="LEW12" s="2"/>
      <c r="LEX12" s="2"/>
      <c r="LEY12" s="2"/>
      <c r="LEZ12" s="2"/>
      <c r="LFA12" s="2"/>
      <c r="LFB12" s="2"/>
      <c r="LFC12" s="2"/>
      <c r="LFD12" s="2"/>
      <c r="LFE12" s="2"/>
      <c r="LFF12" s="2"/>
      <c r="LFG12" s="2"/>
      <c r="LFH12" s="2"/>
      <c r="LFI12" s="2"/>
      <c r="LFJ12" s="2"/>
      <c r="LFK12" s="2"/>
      <c r="LFL12" s="2"/>
      <c r="LFM12" s="2"/>
      <c r="LFN12" s="2"/>
      <c r="LFO12" s="2"/>
      <c r="LFP12" s="2"/>
      <c r="LFQ12" s="2"/>
      <c r="LFR12" s="2"/>
      <c r="LFS12" s="2"/>
      <c r="LFT12" s="2"/>
      <c r="LFU12" s="2"/>
      <c r="LFV12" s="2"/>
      <c r="LFW12" s="2"/>
      <c r="LFX12" s="2"/>
      <c r="LFY12" s="2"/>
      <c r="LFZ12" s="2"/>
      <c r="LGA12" s="2"/>
      <c r="LGB12" s="2"/>
      <c r="LGC12" s="2"/>
      <c r="LGD12" s="2"/>
      <c r="LGE12" s="2"/>
      <c r="LGF12" s="2"/>
      <c r="LGG12" s="2"/>
      <c r="LGH12" s="2"/>
      <c r="LGI12" s="2"/>
      <c r="LGJ12" s="2"/>
      <c r="LGK12" s="2"/>
      <c r="LGL12" s="2"/>
      <c r="LGM12" s="2"/>
      <c r="LGN12" s="2"/>
      <c r="LGO12" s="2"/>
      <c r="LGP12" s="2"/>
      <c r="LGQ12" s="2"/>
      <c r="LGR12" s="2"/>
      <c r="LGS12" s="2"/>
      <c r="LGT12" s="2"/>
      <c r="LGU12" s="2"/>
      <c r="LGV12" s="2"/>
      <c r="LGW12" s="2"/>
      <c r="LGX12" s="2"/>
      <c r="LGY12" s="2"/>
      <c r="LGZ12" s="2"/>
      <c r="LHA12" s="2"/>
      <c r="LHB12" s="2"/>
      <c r="LHC12" s="2"/>
      <c r="LHD12" s="2"/>
      <c r="LHE12" s="2"/>
      <c r="LHF12" s="2"/>
      <c r="LHG12" s="2"/>
      <c r="LHH12" s="2"/>
      <c r="LHI12" s="2"/>
      <c r="LHJ12" s="2"/>
      <c r="LHK12" s="2"/>
      <c r="LHL12" s="2"/>
      <c r="LHM12" s="2"/>
      <c r="LHN12" s="2"/>
      <c r="LHO12" s="2"/>
      <c r="LHP12" s="2"/>
      <c r="LHQ12" s="2"/>
      <c r="LHR12" s="2"/>
      <c r="LHS12" s="2"/>
      <c r="LHT12" s="2"/>
      <c r="LHU12" s="2"/>
      <c r="LHV12" s="2"/>
      <c r="LHW12" s="2"/>
      <c r="LHX12" s="2"/>
      <c r="LHY12" s="2"/>
      <c r="LHZ12" s="2"/>
      <c r="LIA12" s="2"/>
      <c r="LIB12" s="2"/>
      <c r="LIC12" s="2"/>
      <c r="LID12" s="2"/>
      <c r="LIE12" s="2"/>
      <c r="LIF12" s="2"/>
      <c r="LIG12" s="2"/>
      <c r="LIH12" s="2"/>
      <c r="LII12" s="2"/>
      <c r="LIJ12" s="2"/>
      <c r="LIK12" s="2"/>
      <c r="LIL12" s="2"/>
      <c r="LIM12" s="2"/>
      <c r="LIN12" s="2"/>
      <c r="LIO12" s="2"/>
      <c r="LIP12" s="2"/>
      <c r="LIQ12" s="2"/>
      <c r="LIR12" s="2"/>
      <c r="LIS12" s="2"/>
      <c r="LIT12" s="2"/>
      <c r="LIU12" s="2"/>
      <c r="LIV12" s="2"/>
      <c r="LIW12" s="2"/>
      <c r="LIX12" s="2"/>
      <c r="LIY12" s="2"/>
      <c r="LIZ12" s="2"/>
      <c r="LJA12" s="2"/>
      <c r="LJB12" s="2"/>
      <c r="LJC12" s="2"/>
      <c r="LJD12" s="2"/>
      <c r="LJE12" s="2"/>
      <c r="LJF12" s="2"/>
      <c r="LJG12" s="2"/>
      <c r="LJH12" s="2"/>
      <c r="LJI12" s="2"/>
      <c r="LJJ12" s="2"/>
      <c r="LJK12" s="2"/>
      <c r="LJL12" s="2"/>
      <c r="LJM12" s="2"/>
      <c r="LJN12" s="2"/>
      <c r="LJO12" s="2"/>
      <c r="LJP12" s="2"/>
      <c r="LJQ12" s="2"/>
      <c r="LJR12" s="2"/>
      <c r="LJS12" s="2"/>
      <c r="LJT12" s="2"/>
      <c r="LJU12" s="2"/>
      <c r="LJV12" s="2"/>
      <c r="LJW12" s="2"/>
      <c r="LJX12" s="2"/>
      <c r="LJY12" s="2"/>
      <c r="LJZ12" s="2"/>
      <c r="LKA12" s="2"/>
      <c r="LKB12" s="2"/>
      <c r="LKC12" s="2"/>
      <c r="LKD12" s="2"/>
      <c r="LKE12" s="2"/>
      <c r="LKF12" s="2"/>
      <c r="LKG12" s="2"/>
      <c r="LKH12" s="2"/>
      <c r="LKI12" s="2"/>
      <c r="LKJ12" s="2"/>
      <c r="LKK12" s="2"/>
      <c r="LKL12" s="2"/>
      <c r="LKM12" s="2"/>
      <c r="LKN12" s="2"/>
      <c r="LKO12" s="2"/>
      <c r="LKP12" s="2"/>
      <c r="LKQ12" s="2"/>
      <c r="LKR12" s="2"/>
      <c r="LKS12" s="2"/>
      <c r="LKT12" s="2"/>
      <c r="LKU12" s="2"/>
      <c r="LKV12" s="2"/>
      <c r="LKW12" s="2"/>
      <c r="LKX12" s="2"/>
      <c r="LKY12" s="2"/>
      <c r="LKZ12" s="2"/>
      <c r="LLA12" s="2"/>
      <c r="LLB12" s="2"/>
      <c r="LLC12" s="2"/>
      <c r="LLD12" s="2"/>
      <c r="LLE12" s="2"/>
      <c r="LLF12" s="2"/>
      <c r="LLG12" s="2"/>
      <c r="LLH12" s="2"/>
      <c r="LLI12" s="2"/>
      <c r="LLJ12" s="2"/>
      <c r="LLK12" s="2"/>
      <c r="LLL12" s="2"/>
      <c r="LLM12" s="2"/>
      <c r="LLN12" s="2"/>
      <c r="LLO12" s="2"/>
      <c r="LLP12" s="2"/>
      <c r="LLQ12" s="2"/>
      <c r="LLR12" s="2"/>
      <c r="LLS12" s="2"/>
      <c r="LLT12" s="2"/>
      <c r="LLU12" s="2"/>
      <c r="LLV12" s="2"/>
      <c r="LLW12" s="2"/>
      <c r="LLX12" s="2"/>
      <c r="LLY12" s="2"/>
      <c r="LLZ12" s="2"/>
      <c r="LMA12" s="2"/>
      <c r="LMB12" s="2"/>
      <c r="LMC12" s="2"/>
      <c r="LMD12" s="2"/>
      <c r="LME12" s="2"/>
      <c r="LMF12" s="2"/>
      <c r="LMG12" s="2"/>
      <c r="LMH12" s="2"/>
      <c r="LMI12" s="2"/>
      <c r="LMJ12" s="2"/>
      <c r="LMK12" s="2"/>
      <c r="LML12" s="2"/>
      <c r="LMM12" s="2"/>
      <c r="LMN12" s="2"/>
      <c r="LMO12" s="2"/>
      <c r="LMP12" s="2"/>
      <c r="LMQ12" s="2"/>
      <c r="LMR12" s="2"/>
      <c r="LMS12" s="2"/>
      <c r="LMT12" s="2"/>
      <c r="LMU12" s="2"/>
      <c r="LMV12" s="2"/>
      <c r="LMW12" s="2"/>
      <c r="LMX12" s="2"/>
      <c r="LMY12" s="2"/>
      <c r="LMZ12" s="2"/>
      <c r="LNA12" s="2"/>
      <c r="LNB12" s="2"/>
      <c r="LNC12" s="2"/>
      <c r="LND12" s="2"/>
      <c r="LNE12" s="2"/>
      <c r="LNF12" s="2"/>
      <c r="LNG12" s="2"/>
      <c r="LNH12" s="2"/>
      <c r="LNI12" s="2"/>
      <c r="LNJ12" s="2"/>
      <c r="LNK12" s="2"/>
      <c r="LNL12" s="2"/>
      <c r="LNM12" s="2"/>
      <c r="LNN12" s="2"/>
      <c r="LNO12" s="2"/>
      <c r="LNP12" s="2"/>
      <c r="LNQ12" s="2"/>
      <c r="LNR12" s="2"/>
      <c r="LNS12" s="2"/>
      <c r="LNT12" s="2"/>
      <c r="LNU12" s="2"/>
      <c r="LNV12" s="2"/>
      <c r="LNW12" s="2"/>
      <c r="LNX12" s="2"/>
      <c r="LNY12" s="2"/>
      <c r="LNZ12" s="2"/>
      <c r="LOA12" s="2"/>
      <c r="LOB12" s="2"/>
      <c r="LOC12" s="2"/>
      <c r="LOD12" s="2"/>
      <c r="LOE12" s="2"/>
      <c r="LOF12" s="2"/>
      <c r="LOG12" s="2"/>
      <c r="LOH12" s="2"/>
      <c r="LOI12" s="2"/>
      <c r="LOJ12" s="2"/>
      <c r="LOK12" s="2"/>
      <c r="LOL12" s="2"/>
      <c r="LOM12" s="2"/>
      <c r="LON12" s="2"/>
      <c r="LOO12" s="2"/>
      <c r="LOP12" s="2"/>
      <c r="LOQ12" s="2"/>
      <c r="LOR12" s="2"/>
      <c r="LOS12" s="2"/>
      <c r="LOT12" s="2"/>
      <c r="LOU12" s="2"/>
      <c r="LOV12" s="2"/>
      <c r="LOW12" s="2"/>
      <c r="LOX12" s="2"/>
      <c r="LOY12" s="2"/>
      <c r="LOZ12" s="2"/>
      <c r="LPA12" s="2"/>
      <c r="LPB12" s="2"/>
      <c r="LPC12" s="2"/>
      <c r="LPD12" s="2"/>
      <c r="LPE12" s="2"/>
      <c r="LPF12" s="2"/>
      <c r="LPG12" s="2"/>
      <c r="LPH12" s="2"/>
      <c r="LPI12" s="2"/>
      <c r="LPJ12" s="2"/>
      <c r="LPK12" s="2"/>
      <c r="LPL12" s="2"/>
      <c r="LPM12" s="2"/>
      <c r="LPN12" s="2"/>
      <c r="LPO12" s="2"/>
      <c r="LPP12" s="2"/>
      <c r="LPQ12" s="2"/>
      <c r="LPR12" s="2"/>
      <c r="LPS12" s="2"/>
      <c r="LPT12" s="2"/>
      <c r="LPU12" s="2"/>
      <c r="LPV12" s="2"/>
      <c r="LPW12" s="2"/>
      <c r="LPX12" s="2"/>
      <c r="LPY12" s="2"/>
      <c r="LPZ12" s="2"/>
      <c r="LQA12" s="2"/>
      <c r="LQB12" s="2"/>
      <c r="LQC12" s="2"/>
      <c r="LQD12" s="2"/>
      <c r="LQE12" s="2"/>
      <c r="LQF12" s="2"/>
      <c r="LQG12" s="2"/>
      <c r="LQH12" s="2"/>
      <c r="LQI12" s="2"/>
      <c r="LQJ12" s="2"/>
      <c r="LQK12" s="2"/>
      <c r="LQL12" s="2"/>
      <c r="LQM12" s="2"/>
      <c r="LQN12" s="2"/>
      <c r="LQO12" s="2"/>
      <c r="LQP12" s="2"/>
      <c r="LQQ12" s="2"/>
      <c r="LQR12" s="2"/>
      <c r="LQS12" s="2"/>
      <c r="LQT12" s="2"/>
      <c r="LQU12" s="2"/>
      <c r="LQV12" s="2"/>
      <c r="LQW12" s="2"/>
      <c r="LQX12" s="2"/>
      <c r="LQY12" s="2"/>
      <c r="LQZ12" s="2"/>
      <c r="LRA12" s="2"/>
      <c r="LRB12" s="2"/>
      <c r="LRC12" s="2"/>
      <c r="LRD12" s="2"/>
      <c r="LRE12" s="2"/>
      <c r="LRF12" s="2"/>
      <c r="LRG12" s="2"/>
      <c r="LRH12" s="2"/>
      <c r="LRI12" s="2"/>
      <c r="LRJ12" s="2"/>
      <c r="LRK12" s="2"/>
      <c r="LRL12" s="2"/>
      <c r="LRM12" s="2"/>
      <c r="LRN12" s="2"/>
      <c r="LRO12" s="2"/>
      <c r="LRP12" s="2"/>
      <c r="LRQ12" s="2"/>
      <c r="LRR12" s="2"/>
      <c r="LRS12" s="2"/>
      <c r="LRT12" s="2"/>
      <c r="LRU12" s="2"/>
      <c r="LRV12" s="2"/>
      <c r="LRW12" s="2"/>
      <c r="LRX12" s="2"/>
      <c r="LRY12" s="2"/>
      <c r="LRZ12" s="2"/>
      <c r="LSA12" s="2"/>
      <c r="LSB12" s="2"/>
      <c r="LSC12" s="2"/>
      <c r="LSD12" s="2"/>
      <c r="LSE12" s="2"/>
      <c r="LSF12" s="2"/>
      <c r="LSG12" s="2"/>
      <c r="LSH12" s="2"/>
      <c r="LSI12" s="2"/>
      <c r="LSJ12" s="2"/>
      <c r="LSK12" s="2"/>
      <c r="LSL12" s="2"/>
      <c r="LSM12" s="2"/>
      <c r="LSN12" s="2"/>
      <c r="LSO12" s="2"/>
      <c r="LSP12" s="2"/>
      <c r="LSQ12" s="2"/>
      <c r="LSR12" s="2"/>
      <c r="LSS12" s="2"/>
      <c r="LST12" s="2"/>
      <c r="LSU12" s="2"/>
      <c r="LSV12" s="2"/>
      <c r="LSW12" s="2"/>
      <c r="LSX12" s="2"/>
      <c r="LSY12" s="2"/>
      <c r="LSZ12" s="2"/>
      <c r="LTA12" s="2"/>
      <c r="LTB12" s="2"/>
      <c r="LTC12" s="2"/>
      <c r="LTD12" s="2"/>
      <c r="LTE12" s="2"/>
      <c r="LTF12" s="2"/>
      <c r="LTG12" s="2"/>
      <c r="LTH12" s="2"/>
      <c r="LTI12" s="2"/>
      <c r="LTJ12" s="2"/>
      <c r="LTK12" s="2"/>
      <c r="LTL12" s="2"/>
      <c r="LTM12" s="2"/>
      <c r="LTN12" s="2"/>
      <c r="LTO12" s="2"/>
      <c r="LTP12" s="2"/>
      <c r="LTQ12" s="2"/>
      <c r="LTR12" s="2"/>
      <c r="LTS12" s="2"/>
      <c r="LTT12" s="2"/>
      <c r="LTU12" s="2"/>
      <c r="LTV12" s="2"/>
      <c r="LTW12" s="2"/>
      <c r="LTX12" s="2"/>
      <c r="LTY12" s="2"/>
      <c r="LTZ12" s="2"/>
      <c r="LUA12" s="2"/>
      <c r="LUB12" s="2"/>
      <c r="LUC12" s="2"/>
      <c r="LUD12" s="2"/>
      <c r="LUE12" s="2"/>
      <c r="LUF12" s="2"/>
      <c r="LUG12" s="2"/>
      <c r="LUH12" s="2"/>
      <c r="LUI12" s="2"/>
      <c r="LUJ12" s="2"/>
      <c r="LUK12" s="2"/>
      <c r="LUL12" s="2"/>
      <c r="LUM12" s="2"/>
      <c r="LUN12" s="2"/>
      <c r="LUO12" s="2"/>
      <c r="LUP12" s="2"/>
      <c r="LUQ12" s="2"/>
      <c r="LUR12" s="2"/>
      <c r="LUS12" s="2"/>
      <c r="LUT12" s="2"/>
      <c r="LUU12" s="2"/>
      <c r="LUV12" s="2"/>
      <c r="LUW12" s="2"/>
      <c r="LUX12" s="2"/>
      <c r="LUY12" s="2"/>
      <c r="LUZ12" s="2"/>
      <c r="LVA12" s="2"/>
      <c r="LVB12" s="2"/>
      <c r="LVC12" s="2"/>
      <c r="LVD12" s="2"/>
      <c r="LVE12" s="2"/>
      <c r="LVF12" s="2"/>
      <c r="LVG12" s="2"/>
      <c r="LVH12" s="2"/>
      <c r="LVI12" s="2"/>
      <c r="LVJ12" s="2"/>
      <c r="LVK12" s="2"/>
      <c r="LVL12" s="2"/>
      <c r="LVM12" s="2"/>
      <c r="LVN12" s="2"/>
      <c r="LVO12" s="2"/>
      <c r="LVP12" s="2"/>
      <c r="LVQ12" s="2"/>
      <c r="LVR12" s="2"/>
      <c r="LVS12" s="2"/>
      <c r="LVT12" s="2"/>
      <c r="LVU12" s="2"/>
      <c r="LVV12" s="2"/>
      <c r="LVW12" s="2"/>
      <c r="LVX12" s="2"/>
      <c r="LVY12" s="2"/>
      <c r="LVZ12" s="2"/>
      <c r="LWA12" s="2"/>
      <c r="LWB12" s="2"/>
      <c r="LWC12" s="2"/>
      <c r="LWD12" s="2"/>
      <c r="LWE12" s="2"/>
      <c r="LWF12" s="2"/>
      <c r="LWG12" s="2"/>
      <c r="LWH12" s="2"/>
      <c r="LWI12" s="2"/>
      <c r="LWJ12" s="2"/>
      <c r="LWK12" s="2"/>
      <c r="LWL12" s="2"/>
      <c r="LWM12" s="2"/>
      <c r="LWN12" s="2"/>
      <c r="LWO12" s="2"/>
      <c r="LWP12" s="2"/>
      <c r="LWQ12" s="2"/>
      <c r="LWR12" s="2"/>
      <c r="LWS12" s="2"/>
      <c r="LWT12" s="2"/>
      <c r="LWU12" s="2"/>
      <c r="LWV12" s="2"/>
      <c r="LWW12" s="2"/>
      <c r="LWX12" s="2"/>
      <c r="LWY12" s="2"/>
      <c r="LWZ12" s="2"/>
      <c r="LXA12" s="2"/>
      <c r="LXB12" s="2"/>
      <c r="LXC12" s="2"/>
      <c r="LXD12" s="2"/>
      <c r="LXE12" s="2"/>
      <c r="LXF12" s="2"/>
      <c r="LXG12" s="2"/>
      <c r="LXH12" s="2"/>
      <c r="LXI12" s="2"/>
      <c r="LXJ12" s="2"/>
      <c r="LXK12" s="2"/>
      <c r="LXL12" s="2"/>
      <c r="LXM12" s="2"/>
      <c r="LXN12" s="2"/>
      <c r="LXO12" s="2"/>
      <c r="LXP12" s="2"/>
      <c r="LXQ12" s="2"/>
      <c r="LXR12" s="2"/>
      <c r="LXS12" s="2"/>
      <c r="LXT12" s="2"/>
      <c r="LXU12" s="2"/>
      <c r="LXV12" s="2"/>
      <c r="LXW12" s="2"/>
      <c r="LXX12" s="2"/>
      <c r="LXY12" s="2"/>
      <c r="LXZ12" s="2"/>
      <c r="LYA12" s="2"/>
      <c r="LYB12" s="2"/>
      <c r="LYC12" s="2"/>
      <c r="LYD12" s="2"/>
      <c r="LYE12" s="2"/>
      <c r="LYF12" s="2"/>
      <c r="LYG12" s="2"/>
      <c r="LYH12" s="2"/>
      <c r="LYI12" s="2"/>
      <c r="LYJ12" s="2"/>
      <c r="LYK12" s="2"/>
      <c r="LYL12" s="2"/>
      <c r="LYM12" s="2"/>
      <c r="LYN12" s="2"/>
      <c r="LYO12" s="2"/>
      <c r="LYP12" s="2"/>
      <c r="LYQ12" s="2"/>
      <c r="LYR12" s="2"/>
      <c r="LYS12" s="2"/>
      <c r="LYT12" s="2"/>
      <c r="LYU12" s="2"/>
      <c r="LYV12" s="2"/>
      <c r="LYW12" s="2"/>
      <c r="LYX12" s="2"/>
      <c r="LYY12" s="2"/>
      <c r="LYZ12" s="2"/>
      <c r="LZA12" s="2"/>
      <c r="LZB12" s="2"/>
      <c r="LZC12" s="2"/>
      <c r="LZD12" s="2"/>
      <c r="LZE12" s="2"/>
      <c r="LZF12" s="2"/>
      <c r="LZG12" s="2"/>
      <c r="LZH12" s="2"/>
      <c r="LZI12" s="2"/>
      <c r="LZJ12" s="2"/>
      <c r="LZK12" s="2"/>
      <c r="LZL12" s="2"/>
      <c r="LZM12" s="2"/>
      <c r="LZN12" s="2"/>
      <c r="LZO12" s="2"/>
      <c r="LZP12" s="2"/>
      <c r="LZQ12" s="2"/>
      <c r="LZR12" s="2"/>
      <c r="LZS12" s="2"/>
      <c r="LZT12" s="2"/>
      <c r="LZU12" s="2"/>
      <c r="LZV12" s="2"/>
      <c r="LZW12" s="2"/>
      <c r="LZX12" s="2"/>
      <c r="LZY12" s="2"/>
      <c r="LZZ12" s="2"/>
      <c r="MAA12" s="2"/>
      <c r="MAB12" s="2"/>
      <c r="MAC12" s="2"/>
      <c r="MAD12" s="2"/>
      <c r="MAE12" s="2"/>
      <c r="MAF12" s="2"/>
      <c r="MAG12" s="2"/>
      <c r="MAH12" s="2"/>
      <c r="MAI12" s="2"/>
      <c r="MAJ12" s="2"/>
      <c r="MAK12" s="2"/>
      <c r="MAL12" s="2"/>
      <c r="MAM12" s="2"/>
      <c r="MAN12" s="2"/>
      <c r="MAO12" s="2"/>
      <c r="MAP12" s="2"/>
      <c r="MAQ12" s="2"/>
      <c r="MAR12" s="2"/>
      <c r="MAS12" s="2"/>
      <c r="MAT12" s="2"/>
      <c r="MAU12" s="2"/>
      <c r="MAV12" s="2"/>
      <c r="MAW12" s="2"/>
      <c r="MAX12" s="2"/>
      <c r="MAY12" s="2"/>
      <c r="MAZ12" s="2"/>
      <c r="MBA12" s="2"/>
      <c r="MBB12" s="2"/>
      <c r="MBC12" s="2"/>
      <c r="MBD12" s="2"/>
      <c r="MBE12" s="2"/>
      <c r="MBF12" s="2"/>
      <c r="MBG12" s="2"/>
      <c r="MBH12" s="2"/>
      <c r="MBI12" s="2"/>
      <c r="MBJ12" s="2"/>
      <c r="MBK12" s="2"/>
      <c r="MBL12" s="2"/>
      <c r="MBM12" s="2"/>
      <c r="MBN12" s="2"/>
      <c r="MBO12" s="2"/>
      <c r="MBP12" s="2"/>
      <c r="MBQ12" s="2"/>
      <c r="MBR12" s="2"/>
      <c r="MBS12" s="2"/>
      <c r="MBT12" s="2"/>
      <c r="MBU12" s="2"/>
      <c r="MBV12" s="2"/>
      <c r="MBW12" s="2"/>
      <c r="MBX12" s="2"/>
      <c r="MBY12" s="2"/>
      <c r="MBZ12" s="2"/>
      <c r="MCA12" s="2"/>
      <c r="MCB12" s="2"/>
      <c r="MCC12" s="2"/>
      <c r="MCD12" s="2"/>
      <c r="MCE12" s="2"/>
      <c r="MCF12" s="2"/>
      <c r="MCG12" s="2"/>
      <c r="MCH12" s="2"/>
      <c r="MCI12" s="2"/>
      <c r="MCJ12" s="2"/>
      <c r="MCK12" s="2"/>
      <c r="MCL12" s="2"/>
      <c r="MCM12" s="2"/>
      <c r="MCN12" s="2"/>
      <c r="MCO12" s="2"/>
      <c r="MCP12" s="2"/>
      <c r="MCQ12" s="2"/>
      <c r="MCR12" s="2"/>
      <c r="MCS12" s="2"/>
      <c r="MCT12" s="2"/>
      <c r="MCU12" s="2"/>
      <c r="MCV12" s="2"/>
      <c r="MCW12" s="2"/>
      <c r="MCX12" s="2"/>
      <c r="MCY12" s="2"/>
      <c r="MCZ12" s="2"/>
      <c r="MDA12" s="2"/>
      <c r="MDB12" s="2"/>
      <c r="MDC12" s="2"/>
      <c r="MDD12" s="2"/>
      <c r="MDE12" s="2"/>
      <c r="MDF12" s="2"/>
      <c r="MDG12" s="2"/>
      <c r="MDH12" s="2"/>
      <c r="MDI12" s="2"/>
      <c r="MDJ12" s="2"/>
      <c r="MDK12" s="2"/>
      <c r="MDL12" s="2"/>
      <c r="MDM12" s="2"/>
      <c r="MDN12" s="2"/>
      <c r="MDO12" s="2"/>
      <c r="MDP12" s="2"/>
      <c r="MDQ12" s="2"/>
      <c r="MDR12" s="2"/>
      <c r="MDS12" s="2"/>
      <c r="MDT12" s="2"/>
      <c r="MDU12" s="2"/>
      <c r="MDV12" s="2"/>
      <c r="MDW12" s="2"/>
      <c r="MDX12" s="2"/>
      <c r="MDY12" s="2"/>
      <c r="MDZ12" s="2"/>
      <c r="MEA12" s="2"/>
      <c r="MEB12" s="2"/>
      <c r="MEC12" s="2"/>
      <c r="MED12" s="2"/>
      <c r="MEE12" s="2"/>
      <c r="MEF12" s="2"/>
      <c r="MEG12" s="2"/>
      <c r="MEH12" s="2"/>
      <c r="MEI12" s="2"/>
      <c r="MEJ12" s="2"/>
      <c r="MEK12" s="2"/>
      <c r="MEL12" s="2"/>
      <c r="MEM12" s="2"/>
      <c r="MEN12" s="2"/>
      <c r="MEO12" s="2"/>
      <c r="MEP12" s="2"/>
      <c r="MEQ12" s="2"/>
      <c r="MER12" s="2"/>
      <c r="MES12" s="2"/>
      <c r="MET12" s="2"/>
      <c r="MEU12" s="2"/>
      <c r="MEV12" s="2"/>
      <c r="MEW12" s="2"/>
      <c r="MEX12" s="2"/>
      <c r="MEY12" s="2"/>
      <c r="MEZ12" s="2"/>
      <c r="MFA12" s="2"/>
      <c r="MFB12" s="2"/>
      <c r="MFC12" s="2"/>
      <c r="MFD12" s="2"/>
      <c r="MFE12" s="2"/>
      <c r="MFF12" s="2"/>
      <c r="MFG12" s="2"/>
      <c r="MFH12" s="2"/>
      <c r="MFI12" s="2"/>
      <c r="MFJ12" s="2"/>
      <c r="MFK12" s="2"/>
      <c r="MFL12" s="2"/>
      <c r="MFM12" s="2"/>
      <c r="MFN12" s="2"/>
      <c r="MFO12" s="2"/>
      <c r="MFP12" s="2"/>
      <c r="MFQ12" s="2"/>
      <c r="MFR12" s="2"/>
      <c r="MFS12" s="2"/>
      <c r="MFT12" s="2"/>
      <c r="MFU12" s="2"/>
      <c r="MFV12" s="2"/>
      <c r="MFW12" s="2"/>
      <c r="MFX12" s="2"/>
      <c r="MFY12" s="2"/>
      <c r="MFZ12" s="2"/>
      <c r="MGA12" s="2"/>
      <c r="MGB12" s="2"/>
      <c r="MGC12" s="2"/>
      <c r="MGD12" s="2"/>
      <c r="MGE12" s="2"/>
      <c r="MGF12" s="2"/>
      <c r="MGG12" s="2"/>
      <c r="MGH12" s="2"/>
      <c r="MGI12" s="2"/>
      <c r="MGJ12" s="2"/>
      <c r="MGK12" s="2"/>
      <c r="MGL12" s="2"/>
      <c r="MGM12" s="2"/>
      <c r="MGN12" s="2"/>
      <c r="MGO12" s="2"/>
      <c r="MGP12" s="2"/>
      <c r="MGQ12" s="2"/>
      <c r="MGR12" s="2"/>
      <c r="MGS12" s="2"/>
      <c r="MGT12" s="2"/>
      <c r="MGU12" s="2"/>
      <c r="MGV12" s="2"/>
      <c r="MGW12" s="2"/>
      <c r="MGX12" s="2"/>
      <c r="MGY12" s="2"/>
      <c r="MGZ12" s="2"/>
      <c r="MHA12" s="2"/>
      <c r="MHB12" s="2"/>
      <c r="MHC12" s="2"/>
      <c r="MHD12" s="2"/>
      <c r="MHE12" s="2"/>
      <c r="MHF12" s="2"/>
      <c r="MHG12" s="2"/>
      <c r="MHH12" s="2"/>
      <c r="MHI12" s="2"/>
      <c r="MHJ12" s="2"/>
      <c r="MHK12" s="2"/>
      <c r="MHL12" s="2"/>
      <c r="MHM12" s="2"/>
      <c r="MHN12" s="2"/>
      <c r="MHO12" s="2"/>
      <c r="MHP12" s="2"/>
      <c r="MHQ12" s="2"/>
      <c r="MHR12" s="2"/>
      <c r="MHS12" s="2"/>
      <c r="MHT12" s="2"/>
      <c r="MHU12" s="2"/>
      <c r="MHV12" s="2"/>
      <c r="MHW12" s="2"/>
      <c r="MHX12" s="2"/>
      <c r="MHY12" s="2"/>
      <c r="MHZ12" s="2"/>
      <c r="MIA12" s="2"/>
      <c r="MIB12" s="2"/>
      <c r="MIC12" s="2"/>
      <c r="MID12" s="2"/>
      <c r="MIE12" s="2"/>
      <c r="MIF12" s="2"/>
      <c r="MIG12" s="2"/>
      <c r="MIH12" s="2"/>
      <c r="MII12" s="2"/>
      <c r="MIJ12" s="2"/>
      <c r="MIK12" s="2"/>
      <c r="MIL12" s="2"/>
      <c r="MIM12" s="2"/>
      <c r="MIN12" s="2"/>
      <c r="MIO12" s="2"/>
      <c r="MIP12" s="2"/>
      <c r="MIQ12" s="2"/>
      <c r="MIR12" s="2"/>
      <c r="MIS12" s="2"/>
      <c r="MIT12" s="2"/>
      <c r="MIU12" s="2"/>
      <c r="MIV12" s="2"/>
      <c r="MIW12" s="2"/>
      <c r="MIX12" s="2"/>
      <c r="MIY12" s="2"/>
      <c r="MIZ12" s="2"/>
      <c r="MJA12" s="2"/>
      <c r="MJB12" s="2"/>
      <c r="MJC12" s="2"/>
      <c r="MJD12" s="2"/>
      <c r="MJE12" s="2"/>
      <c r="MJF12" s="2"/>
      <c r="MJG12" s="2"/>
      <c r="MJH12" s="2"/>
      <c r="MJI12" s="2"/>
      <c r="MJJ12" s="2"/>
      <c r="MJK12" s="2"/>
      <c r="MJL12" s="2"/>
      <c r="MJM12" s="2"/>
      <c r="MJN12" s="2"/>
      <c r="MJO12" s="2"/>
      <c r="MJP12" s="2"/>
      <c r="MJQ12" s="2"/>
      <c r="MJR12" s="2"/>
      <c r="MJS12" s="2"/>
      <c r="MJT12" s="2"/>
      <c r="MJU12" s="2"/>
      <c r="MJV12" s="2"/>
      <c r="MJW12" s="2"/>
      <c r="MJX12" s="2"/>
      <c r="MJY12" s="2"/>
      <c r="MJZ12" s="2"/>
      <c r="MKA12" s="2"/>
      <c r="MKB12" s="2"/>
      <c r="MKC12" s="2"/>
      <c r="MKD12" s="2"/>
      <c r="MKE12" s="2"/>
      <c r="MKF12" s="2"/>
      <c r="MKG12" s="2"/>
      <c r="MKH12" s="2"/>
      <c r="MKI12" s="2"/>
      <c r="MKJ12" s="2"/>
      <c r="MKK12" s="2"/>
      <c r="MKL12" s="2"/>
      <c r="MKM12" s="2"/>
      <c r="MKN12" s="2"/>
      <c r="MKO12" s="2"/>
      <c r="MKP12" s="2"/>
      <c r="MKQ12" s="2"/>
      <c r="MKR12" s="2"/>
      <c r="MKS12" s="2"/>
      <c r="MKT12" s="2"/>
      <c r="MKU12" s="2"/>
      <c r="MKV12" s="2"/>
      <c r="MKW12" s="2"/>
      <c r="MKX12" s="2"/>
      <c r="MKY12" s="2"/>
      <c r="MKZ12" s="2"/>
      <c r="MLA12" s="2"/>
      <c r="MLB12" s="2"/>
      <c r="MLC12" s="2"/>
      <c r="MLD12" s="2"/>
      <c r="MLE12" s="2"/>
      <c r="MLF12" s="2"/>
      <c r="MLG12" s="2"/>
      <c r="MLH12" s="2"/>
      <c r="MLI12" s="2"/>
      <c r="MLJ12" s="2"/>
      <c r="MLK12" s="2"/>
      <c r="MLL12" s="2"/>
      <c r="MLM12" s="2"/>
      <c r="MLN12" s="2"/>
      <c r="MLO12" s="2"/>
      <c r="MLP12" s="2"/>
      <c r="MLQ12" s="2"/>
      <c r="MLR12" s="2"/>
      <c r="MLS12" s="2"/>
      <c r="MLT12" s="2"/>
      <c r="MLU12" s="2"/>
      <c r="MLV12" s="2"/>
      <c r="MLW12" s="2"/>
      <c r="MLX12" s="2"/>
      <c r="MLY12" s="2"/>
      <c r="MLZ12" s="2"/>
      <c r="MMA12" s="2"/>
      <c r="MMB12" s="2"/>
      <c r="MMC12" s="2"/>
      <c r="MMD12" s="2"/>
      <c r="MME12" s="2"/>
      <c r="MMF12" s="2"/>
      <c r="MMG12" s="2"/>
      <c r="MMH12" s="2"/>
      <c r="MMI12" s="2"/>
      <c r="MMJ12" s="2"/>
      <c r="MMK12" s="2"/>
      <c r="MML12" s="2"/>
      <c r="MMM12" s="2"/>
      <c r="MMN12" s="2"/>
      <c r="MMO12" s="2"/>
      <c r="MMP12" s="2"/>
      <c r="MMQ12" s="2"/>
      <c r="MMR12" s="2"/>
      <c r="MMS12" s="2"/>
      <c r="MMT12" s="2"/>
      <c r="MMU12" s="2"/>
      <c r="MMV12" s="2"/>
      <c r="MMW12" s="2"/>
      <c r="MMX12" s="2"/>
      <c r="MMY12" s="2"/>
      <c r="MMZ12" s="2"/>
      <c r="MNA12" s="2"/>
      <c r="MNB12" s="2"/>
      <c r="MNC12" s="2"/>
      <c r="MND12" s="2"/>
      <c r="MNE12" s="2"/>
      <c r="MNF12" s="2"/>
      <c r="MNG12" s="2"/>
      <c r="MNH12" s="2"/>
      <c r="MNI12" s="2"/>
      <c r="MNJ12" s="2"/>
      <c r="MNK12" s="2"/>
      <c r="MNL12" s="2"/>
      <c r="MNM12" s="2"/>
      <c r="MNN12" s="2"/>
      <c r="MNO12" s="2"/>
      <c r="MNP12" s="2"/>
      <c r="MNQ12" s="2"/>
      <c r="MNR12" s="2"/>
      <c r="MNS12" s="2"/>
      <c r="MNT12" s="2"/>
      <c r="MNU12" s="2"/>
      <c r="MNV12" s="2"/>
      <c r="MNW12" s="2"/>
      <c r="MNX12" s="2"/>
      <c r="MNY12" s="2"/>
      <c r="MNZ12" s="2"/>
      <c r="MOA12" s="2"/>
      <c r="MOB12" s="2"/>
      <c r="MOC12" s="2"/>
      <c r="MOD12" s="2"/>
      <c r="MOE12" s="2"/>
      <c r="MOF12" s="2"/>
      <c r="MOG12" s="2"/>
      <c r="MOH12" s="2"/>
      <c r="MOI12" s="2"/>
      <c r="MOJ12" s="2"/>
      <c r="MOK12" s="2"/>
      <c r="MOL12" s="2"/>
      <c r="MOM12" s="2"/>
      <c r="MON12" s="2"/>
      <c r="MOO12" s="2"/>
      <c r="MOP12" s="2"/>
      <c r="MOQ12" s="2"/>
      <c r="MOR12" s="2"/>
      <c r="MOS12" s="2"/>
      <c r="MOT12" s="2"/>
      <c r="MOU12" s="2"/>
      <c r="MOV12" s="2"/>
      <c r="MOW12" s="2"/>
      <c r="MOX12" s="2"/>
      <c r="MOY12" s="2"/>
      <c r="MOZ12" s="2"/>
      <c r="MPA12" s="2"/>
      <c r="MPB12" s="2"/>
      <c r="MPC12" s="2"/>
      <c r="MPD12" s="2"/>
      <c r="MPE12" s="2"/>
      <c r="MPF12" s="2"/>
      <c r="MPG12" s="2"/>
      <c r="MPH12" s="2"/>
      <c r="MPI12" s="2"/>
      <c r="MPJ12" s="2"/>
      <c r="MPK12" s="2"/>
      <c r="MPL12" s="2"/>
      <c r="MPM12" s="2"/>
      <c r="MPN12" s="2"/>
      <c r="MPO12" s="2"/>
      <c r="MPP12" s="2"/>
      <c r="MPQ12" s="2"/>
      <c r="MPR12" s="2"/>
      <c r="MPS12" s="2"/>
      <c r="MPT12" s="2"/>
      <c r="MPU12" s="2"/>
      <c r="MPV12" s="2"/>
      <c r="MPW12" s="2"/>
      <c r="MPX12" s="2"/>
      <c r="MPY12" s="2"/>
      <c r="MPZ12" s="2"/>
      <c r="MQA12" s="2"/>
      <c r="MQB12" s="2"/>
      <c r="MQC12" s="2"/>
      <c r="MQD12" s="2"/>
      <c r="MQE12" s="2"/>
      <c r="MQF12" s="2"/>
      <c r="MQG12" s="2"/>
      <c r="MQH12" s="2"/>
      <c r="MQI12" s="2"/>
      <c r="MQJ12" s="2"/>
      <c r="MQK12" s="2"/>
      <c r="MQL12" s="2"/>
      <c r="MQM12" s="2"/>
      <c r="MQN12" s="2"/>
      <c r="MQO12" s="2"/>
      <c r="MQP12" s="2"/>
      <c r="MQQ12" s="2"/>
      <c r="MQR12" s="2"/>
      <c r="MQS12" s="2"/>
      <c r="MQT12" s="2"/>
      <c r="MQU12" s="2"/>
      <c r="MQV12" s="2"/>
      <c r="MQW12" s="2"/>
      <c r="MQX12" s="2"/>
      <c r="MQY12" s="2"/>
      <c r="MQZ12" s="2"/>
      <c r="MRA12" s="2"/>
      <c r="MRB12" s="2"/>
      <c r="MRC12" s="2"/>
      <c r="MRD12" s="2"/>
      <c r="MRE12" s="2"/>
      <c r="MRF12" s="2"/>
      <c r="MRG12" s="2"/>
      <c r="MRH12" s="2"/>
      <c r="MRI12" s="2"/>
      <c r="MRJ12" s="2"/>
      <c r="MRK12" s="2"/>
      <c r="MRL12" s="2"/>
      <c r="MRM12" s="2"/>
      <c r="MRN12" s="2"/>
      <c r="MRO12" s="2"/>
      <c r="MRP12" s="2"/>
      <c r="MRQ12" s="2"/>
      <c r="MRR12" s="2"/>
      <c r="MRS12" s="2"/>
      <c r="MRT12" s="2"/>
      <c r="MRU12" s="2"/>
      <c r="MRV12" s="2"/>
      <c r="MRW12" s="2"/>
      <c r="MRX12" s="2"/>
      <c r="MRY12" s="2"/>
      <c r="MRZ12" s="2"/>
      <c r="MSA12" s="2"/>
      <c r="MSB12" s="2"/>
      <c r="MSC12" s="2"/>
      <c r="MSD12" s="2"/>
      <c r="MSE12" s="2"/>
      <c r="MSF12" s="2"/>
      <c r="MSG12" s="2"/>
      <c r="MSH12" s="2"/>
      <c r="MSI12" s="2"/>
      <c r="MSJ12" s="2"/>
      <c r="MSK12" s="2"/>
      <c r="MSL12" s="2"/>
      <c r="MSM12" s="2"/>
      <c r="MSN12" s="2"/>
      <c r="MSO12" s="2"/>
      <c r="MSP12" s="2"/>
      <c r="MSQ12" s="2"/>
      <c r="MSR12" s="2"/>
      <c r="MSS12" s="2"/>
      <c r="MST12" s="2"/>
      <c r="MSU12" s="2"/>
      <c r="MSV12" s="2"/>
      <c r="MSW12" s="2"/>
      <c r="MSX12" s="2"/>
      <c r="MSY12" s="2"/>
      <c r="MSZ12" s="2"/>
      <c r="MTA12" s="2"/>
      <c r="MTB12" s="2"/>
      <c r="MTC12" s="2"/>
      <c r="MTD12" s="2"/>
      <c r="MTE12" s="2"/>
      <c r="MTF12" s="2"/>
      <c r="MTG12" s="2"/>
      <c r="MTH12" s="2"/>
      <c r="MTI12" s="2"/>
      <c r="MTJ12" s="2"/>
      <c r="MTK12" s="2"/>
      <c r="MTL12" s="2"/>
      <c r="MTM12" s="2"/>
      <c r="MTN12" s="2"/>
      <c r="MTO12" s="2"/>
      <c r="MTP12" s="2"/>
      <c r="MTQ12" s="2"/>
      <c r="MTR12" s="2"/>
      <c r="MTS12" s="2"/>
      <c r="MTT12" s="2"/>
      <c r="MTU12" s="2"/>
      <c r="MTV12" s="2"/>
      <c r="MTW12" s="2"/>
      <c r="MTX12" s="2"/>
      <c r="MTY12" s="2"/>
      <c r="MTZ12" s="2"/>
      <c r="MUA12" s="2"/>
      <c r="MUB12" s="2"/>
      <c r="MUC12" s="2"/>
      <c r="MUD12" s="2"/>
      <c r="MUE12" s="2"/>
      <c r="MUF12" s="2"/>
      <c r="MUG12" s="2"/>
      <c r="MUH12" s="2"/>
      <c r="MUI12" s="2"/>
      <c r="MUJ12" s="2"/>
      <c r="MUK12" s="2"/>
      <c r="MUL12" s="2"/>
      <c r="MUM12" s="2"/>
      <c r="MUN12" s="2"/>
      <c r="MUO12" s="2"/>
      <c r="MUP12" s="2"/>
      <c r="MUQ12" s="2"/>
      <c r="MUR12" s="2"/>
      <c r="MUS12" s="2"/>
      <c r="MUT12" s="2"/>
      <c r="MUU12" s="2"/>
      <c r="MUV12" s="2"/>
      <c r="MUW12" s="2"/>
      <c r="MUX12" s="2"/>
      <c r="MUY12" s="2"/>
      <c r="MUZ12" s="2"/>
      <c r="MVA12" s="2"/>
      <c r="MVB12" s="2"/>
      <c r="MVC12" s="2"/>
      <c r="MVD12" s="2"/>
      <c r="MVE12" s="2"/>
      <c r="MVF12" s="2"/>
      <c r="MVG12" s="2"/>
      <c r="MVH12" s="2"/>
      <c r="MVI12" s="2"/>
      <c r="MVJ12" s="2"/>
      <c r="MVK12" s="2"/>
      <c r="MVL12" s="2"/>
      <c r="MVM12" s="2"/>
      <c r="MVN12" s="2"/>
      <c r="MVO12" s="2"/>
      <c r="MVP12" s="2"/>
      <c r="MVQ12" s="2"/>
      <c r="MVR12" s="2"/>
      <c r="MVS12" s="2"/>
      <c r="MVT12" s="2"/>
      <c r="MVU12" s="2"/>
      <c r="MVV12" s="2"/>
      <c r="MVW12" s="2"/>
      <c r="MVX12" s="2"/>
      <c r="MVY12" s="2"/>
      <c r="MVZ12" s="2"/>
      <c r="MWA12" s="2"/>
      <c r="MWB12" s="2"/>
      <c r="MWC12" s="2"/>
      <c r="MWD12" s="2"/>
      <c r="MWE12" s="2"/>
      <c r="MWF12" s="2"/>
      <c r="MWG12" s="2"/>
      <c r="MWH12" s="2"/>
      <c r="MWI12" s="2"/>
      <c r="MWJ12" s="2"/>
      <c r="MWK12" s="2"/>
      <c r="MWL12" s="2"/>
      <c r="MWM12" s="2"/>
      <c r="MWN12" s="2"/>
      <c r="MWO12" s="2"/>
      <c r="MWP12" s="2"/>
      <c r="MWQ12" s="2"/>
      <c r="MWR12" s="2"/>
      <c r="MWS12" s="2"/>
      <c r="MWT12" s="2"/>
      <c r="MWU12" s="2"/>
      <c r="MWV12" s="2"/>
      <c r="MWW12" s="2"/>
      <c r="MWX12" s="2"/>
      <c r="MWY12" s="2"/>
      <c r="MWZ12" s="2"/>
      <c r="MXA12" s="2"/>
      <c r="MXB12" s="2"/>
      <c r="MXC12" s="2"/>
      <c r="MXD12" s="2"/>
      <c r="MXE12" s="2"/>
      <c r="MXF12" s="2"/>
      <c r="MXG12" s="2"/>
      <c r="MXH12" s="2"/>
      <c r="MXI12" s="2"/>
      <c r="MXJ12" s="2"/>
      <c r="MXK12" s="2"/>
      <c r="MXL12" s="2"/>
      <c r="MXM12" s="2"/>
      <c r="MXN12" s="2"/>
      <c r="MXO12" s="2"/>
      <c r="MXP12" s="2"/>
      <c r="MXQ12" s="2"/>
      <c r="MXR12" s="2"/>
      <c r="MXS12" s="2"/>
      <c r="MXT12" s="2"/>
      <c r="MXU12" s="2"/>
      <c r="MXV12" s="2"/>
      <c r="MXW12" s="2"/>
      <c r="MXX12" s="2"/>
      <c r="MXY12" s="2"/>
      <c r="MXZ12" s="2"/>
      <c r="MYA12" s="2"/>
      <c r="MYB12" s="2"/>
      <c r="MYC12" s="2"/>
      <c r="MYD12" s="2"/>
      <c r="MYE12" s="2"/>
      <c r="MYF12" s="2"/>
      <c r="MYG12" s="2"/>
      <c r="MYH12" s="2"/>
      <c r="MYI12" s="2"/>
      <c r="MYJ12" s="2"/>
      <c r="MYK12" s="2"/>
      <c r="MYL12" s="2"/>
      <c r="MYM12" s="2"/>
      <c r="MYN12" s="2"/>
      <c r="MYO12" s="2"/>
      <c r="MYP12" s="2"/>
      <c r="MYQ12" s="2"/>
      <c r="MYR12" s="2"/>
      <c r="MYS12" s="2"/>
      <c r="MYT12" s="2"/>
      <c r="MYU12" s="2"/>
      <c r="MYV12" s="2"/>
      <c r="MYW12" s="2"/>
      <c r="MYX12" s="2"/>
      <c r="MYY12" s="2"/>
      <c r="MYZ12" s="2"/>
      <c r="MZA12" s="2"/>
      <c r="MZB12" s="2"/>
      <c r="MZC12" s="2"/>
      <c r="MZD12" s="2"/>
      <c r="MZE12" s="2"/>
      <c r="MZF12" s="2"/>
      <c r="MZG12" s="2"/>
      <c r="MZH12" s="2"/>
      <c r="MZI12" s="2"/>
      <c r="MZJ12" s="2"/>
      <c r="MZK12" s="2"/>
      <c r="MZL12" s="2"/>
      <c r="MZM12" s="2"/>
      <c r="MZN12" s="2"/>
      <c r="MZO12" s="2"/>
      <c r="MZP12" s="2"/>
      <c r="MZQ12" s="2"/>
      <c r="MZR12" s="2"/>
      <c r="MZS12" s="2"/>
      <c r="MZT12" s="2"/>
      <c r="MZU12" s="2"/>
      <c r="MZV12" s="2"/>
      <c r="MZW12" s="2"/>
      <c r="MZX12" s="2"/>
      <c r="MZY12" s="2"/>
      <c r="MZZ12" s="2"/>
      <c r="NAA12" s="2"/>
      <c r="NAB12" s="2"/>
      <c r="NAC12" s="2"/>
      <c r="NAD12" s="2"/>
      <c r="NAE12" s="2"/>
      <c r="NAF12" s="2"/>
      <c r="NAG12" s="2"/>
      <c r="NAH12" s="2"/>
      <c r="NAI12" s="2"/>
      <c r="NAJ12" s="2"/>
      <c r="NAK12" s="2"/>
      <c r="NAL12" s="2"/>
      <c r="NAM12" s="2"/>
      <c r="NAN12" s="2"/>
      <c r="NAO12" s="2"/>
      <c r="NAP12" s="2"/>
      <c r="NAQ12" s="2"/>
      <c r="NAR12" s="2"/>
      <c r="NAS12" s="2"/>
      <c r="NAT12" s="2"/>
      <c r="NAU12" s="2"/>
      <c r="NAV12" s="2"/>
      <c r="NAW12" s="2"/>
      <c r="NAX12" s="2"/>
      <c r="NAY12" s="2"/>
      <c r="NAZ12" s="2"/>
      <c r="NBA12" s="2"/>
      <c r="NBB12" s="2"/>
      <c r="NBC12" s="2"/>
      <c r="NBD12" s="2"/>
      <c r="NBE12" s="2"/>
      <c r="NBF12" s="2"/>
      <c r="NBG12" s="2"/>
      <c r="NBH12" s="2"/>
      <c r="NBI12" s="2"/>
      <c r="NBJ12" s="2"/>
      <c r="NBK12" s="2"/>
      <c r="NBL12" s="2"/>
      <c r="NBM12" s="2"/>
      <c r="NBN12" s="2"/>
      <c r="NBO12" s="2"/>
      <c r="NBP12" s="2"/>
      <c r="NBQ12" s="2"/>
      <c r="NBR12" s="2"/>
      <c r="NBS12" s="2"/>
      <c r="NBT12" s="2"/>
      <c r="NBU12" s="2"/>
      <c r="NBV12" s="2"/>
      <c r="NBW12" s="2"/>
      <c r="NBX12" s="2"/>
      <c r="NBY12" s="2"/>
      <c r="NBZ12" s="2"/>
      <c r="NCA12" s="2"/>
      <c r="NCB12" s="2"/>
      <c r="NCC12" s="2"/>
      <c r="NCD12" s="2"/>
      <c r="NCE12" s="2"/>
      <c r="NCF12" s="2"/>
      <c r="NCG12" s="2"/>
      <c r="NCH12" s="2"/>
      <c r="NCI12" s="2"/>
      <c r="NCJ12" s="2"/>
      <c r="NCK12" s="2"/>
      <c r="NCL12" s="2"/>
      <c r="NCM12" s="2"/>
      <c r="NCN12" s="2"/>
      <c r="NCO12" s="2"/>
      <c r="NCP12" s="2"/>
      <c r="NCQ12" s="2"/>
      <c r="NCR12" s="2"/>
      <c r="NCS12" s="2"/>
      <c r="NCT12" s="2"/>
      <c r="NCU12" s="2"/>
      <c r="NCV12" s="2"/>
      <c r="NCW12" s="2"/>
      <c r="NCX12" s="2"/>
      <c r="NCY12" s="2"/>
      <c r="NCZ12" s="2"/>
      <c r="NDA12" s="2"/>
      <c r="NDB12" s="2"/>
      <c r="NDC12" s="2"/>
      <c r="NDD12" s="2"/>
      <c r="NDE12" s="2"/>
      <c r="NDF12" s="2"/>
      <c r="NDG12" s="2"/>
      <c r="NDH12" s="2"/>
      <c r="NDI12" s="2"/>
      <c r="NDJ12" s="2"/>
      <c r="NDK12" s="2"/>
      <c r="NDL12" s="2"/>
      <c r="NDM12" s="2"/>
      <c r="NDN12" s="2"/>
      <c r="NDO12" s="2"/>
      <c r="NDP12" s="2"/>
      <c r="NDQ12" s="2"/>
      <c r="NDR12" s="2"/>
      <c r="NDS12" s="2"/>
      <c r="NDT12" s="2"/>
      <c r="NDU12" s="2"/>
      <c r="NDV12" s="2"/>
      <c r="NDW12" s="2"/>
      <c r="NDX12" s="2"/>
      <c r="NDY12" s="2"/>
      <c r="NDZ12" s="2"/>
      <c r="NEA12" s="2"/>
      <c r="NEB12" s="2"/>
      <c r="NEC12" s="2"/>
      <c r="NED12" s="2"/>
      <c r="NEE12" s="2"/>
      <c r="NEF12" s="2"/>
      <c r="NEG12" s="2"/>
      <c r="NEH12" s="2"/>
      <c r="NEI12" s="2"/>
      <c r="NEJ12" s="2"/>
      <c r="NEK12" s="2"/>
      <c r="NEL12" s="2"/>
      <c r="NEM12" s="2"/>
      <c r="NEN12" s="2"/>
      <c r="NEO12" s="2"/>
      <c r="NEP12" s="2"/>
      <c r="NEQ12" s="2"/>
      <c r="NER12" s="2"/>
      <c r="NES12" s="2"/>
      <c r="NET12" s="2"/>
      <c r="NEU12" s="2"/>
      <c r="NEV12" s="2"/>
      <c r="NEW12" s="2"/>
      <c r="NEX12" s="2"/>
      <c r="NEY12" s="2"/>
      <c r="NEZ12" s="2"/>
      <c r="NFA12" s="2"/>
      <c r="NFB12" s="2"/>
      <c r="NFC12" s="2"/>
      <c r="NFD12" s="2"/>
      <c r="NFE12" s="2"/>
      <c r="NFF12" s="2"/>
      <c r="NFG12" s="2"/>
      <c r="NFH12" s="2"/>
      <c r="NFI12" s="2"/>
      <c r="NFJ12" s="2"/>
      <c r="NFK12" s="2"/>
      <c r="NFL12" s="2"/>
      <c r="NFM12" s="2"/>
      <c r="NFN12" s="2"/>
      <c r="NFO12" s="2"/>
      <c r="NFP12" s="2"/>
      <c r="NFQ12" s="2"/>
      <c r="NFR12" s="2"/>
      <c r="NFS12" s="2"/>
      <c r="NFT12" s="2"/>
      <c r="NFU12" s="2"/>
      <c r="NFV12" s="2"/>
      <c r="NFW12" s="2"/>
      <c r="NFX12" s="2"/>
      <c r="NFY12" s="2"/>
      <c r="NFZ12" s="2"/>
      <c r="NGA12" s="2"/>
      <c r="NGB12" s="2"/>
      <c r="NGC12" s="2"/>
      <c r="NGD12" s="2"/>
      <c r="NGE12" s="2"/>
      <c r="NGF12" s="2"/>
      <c r="NGG12" s="2"/>
      <c r="NGH12" s="2"/>
      <c r="NGI12" s="2"/>
      <c r="NGJ12" s="2"/>
      <c r="NGK12" s="2"/>
      <c r="NGL12" s="2"/>
      <c r="NGM12" s="2"/>
      <c r="NGN12" s="2"/>
      <c r="NGO12" s="2"/>
      <c r="NGP12" s="2"/>
      <c r="NGQ12" s="2"/>
      <c r="NGR12" s="2"/>
      <c r="NGS12" s="2"/>
      <c r="NGT12" s="2"/>
      <c r="NGU12" s="2"/>
      <c r="NGV12" s="2"/>
      <c r="NGW12" s="2"/>
      <c r="NGX12" s="2"/>
      <c r="NGY12" s="2"/>
      <c r="NGZ12" s="2"/>
      <c r="NHA12" s="2"/>
      <c r="NHB12" s="2"/>
      <c r="NHC12" s="2"/>
      <c r="NHD12" s="2"/>
      <c r="NHE12" s="2"/>
      <c r="NHF12" s="2"/>
      <c r="NHG12" s="2"/>
      <c r="NHH12" s="2"/>
      <c r="NHI12" s="2"/>
      <c r="NHJ12" s="2"/>
      <c r="NHK12" s="2"/>
      <c r="NHL12" s="2"/>
      <c r="NHM12" s="2"/>
      <c r="NHN12" s="2"/>
      <c r="NHO12" s="2"/>
      <c r="NHP12" s="2"/>
      <c r="NHQ12" s="2"/>
      <c r="NHR12" s="2"/>
      <c r="NHS12" s="2"/>
      <c r="NHT12" s="2"/>
      <c r="NHU12" s="2"/>
      <c r="NHV12" s="2"/>
      <c r="NHW12" s="2"/>
      <c r="NHX12" s="2"/>
      <c r="NHY12" s="2"/>
      <c r="NHZ12" s="2"/>
      <c r="NIA12" s="2"/>
      <c r="NIB12" s="2"/>
      <c r="NIC12" s="2"/>
      <c r="NID12" s="2"/>
      <c r="NIE12" s="2"/>
      <c r="NIF12" s="2"/>
      <c r="NIG12" s="2"/>
      <c r="NIH12" s="2"/>
      <c r="NII12" s="2"/>
      <c r="NIJ12" s="2"/>
      <c r="NIK12" s="2"/>
      <c r="NIL12" s="2"/>
      <c r="NIM12" s="2"/>
      <c r="NIN12" s="2"/>
      <c r="NIO12" s="2"/>
      <c r="NIP12" s="2"/>
      <c r="NIQ12" s="2"/>
      <c r="NIR12" s="2"/>
      <c r="NIS12" s="2"/>
      <c r="NIT12" s="2"/>
      <c r="NIU12" s="2"/>
      <c r="NIV12" s="2"/>
      <c r="NIW12" s="2"/>
      <c r="NIX12" s="2"/>
      <c r="NIY12" s="2"/>
      <c r="NIZ12" s="2"/>
      <c r="NJA12" s="2"/>
      <c r="NJB12" s="2"/>
      <c r="NJC12" s="2"/>
      <c r="NJD12" s="2"/>
      <c r="NJE12" s="2"/>
      <c r="NJF12" s="2"/>
      <c r="NJG12" s="2"/>
      <c r="NJH12" s="2"/>
      <c r="NJI12" s="2"/>
      <c r="NJJ12" s="2"/>
      <c r="NJK12" s="2"/>
      <c r="NJL12" s="2"/>
      <c r="NJM12" s="2"/>
      <c r="NJN12" s="2"/>
      <c r="NJO12" s="2"/>
      <c r="NJP12" s="2"/>
      <c r="NJQ12" s="2"/>
      <c r="NJR12" s="2"/>
      <c r="NJS12" s="2"/>
      <c r="NJT12" s="2"/>
      <c r="NJU12" s="2"/>
      <c r="NJV12" s="2"/>
      <c r="NJW12" s="2"/>
      <c r="NJX12" s="2"/>
      <c r="NJY12" s="2"/>
      <c r="NJZ12" s="2"/>
      <c r="NKA12" s="2"/>
      <c r="NKB12" s="2"/>
      <c r="NKC12" s="2"/>
      <c r="NKD12" s="2"/>
      <c r="NKE12" s="2"/>
      <c r="NKF12" s="2"/>
      <c r="NKG12" s="2"/>
      <c r="NKH12" s="2"/>
      <c r="NKI12" s="2"/>
      <c r="NKJ12" s="2"/>
      <c r="NKK12" s="2"/>
      <c r="NKL12" s="2"/>
      <c r="NKM12" s="2"/>
      <c r="NKN12" s="2"/>
      <c r="NKO12" s="2"/>
      <c r="NKP12" s="2"/>
      <c r="NKQ12" s="2"/>
      <c r="NKR12" s="2"/>
      <c r="NKS12" s="2"/>
      <c r="NKT12" s="2"/>
      <c r="NKU12" s="2"/>
      <c r="NKV12" s="2"/>
      <c r="NKW12" s="2"/>
      <c r="NKX12" s="2"/>
      <c r="NKY12" s="2"/>
      <c r="NKZ12" s="2"/>
      <c r="NLA12" s="2"/>
      <c r="NLB12" s="2"/>
      <c r="NLC12" s="2"/>
      <c r="NLD12" s="2"/>
      <c r="NLE12" s="2"/>
      <c r="NLF12" s="2"/>
      <c r="NLG12" s="2"/>
      <c r="NLH12" s="2"/>
      <c r="NLI12" s="2"/>
      <c r="NLJ12" s="2"/>
      <c r="NLK12" s="2"/>
      <c r="NLL12" s="2"/>
      <c r="NLM12" s="2"/>
      <c r="NLN12" s="2"/>
      <c r="NLO12" s="2"/>
      <c r="NLP12" s="2"/>
      <c r="NLQ12" s="2"/>
      <c r="NLR12" s="2"/>
      <c r="NLS12" s="2"/>
      <c r="NLT12" s="2"/>
      <c r="NLU12" s="2"/>
      <c r="NLV12" s="2"/>
      <c r="NLW12" s="2"/>
      <c r="NLX12" s="2"/>
      <c r="NLY12" s="2"/>
      <c r="NLZ12" s="2"/>
      <c r="NMA12" s="2"/>
      <c r="NMB12" s="2"/>
      <c r="NMC12" s="2"/>
      <c r="NMD12" s="2"/>
      <c r="NME12" s="2"/>
      <c r="NMF12" s="2"/>
      <c r="NMG12" s="2"/>
      <c r="NMH12" s="2"/>
      <c r="NMI12" s="2"/>
      <c r="NMJ12" s="2"/>
      <c r="NMK12" s="2"/>
      <c r="NML12" s="2"/>
      <c r="NMM12" s="2"/>
      <c r="NMN12" s="2"/>
      <c r="NMO12" s="2"/>
      <c r="NMP12" s="2"/>
      <c r="NMQ12" s="2"/>
      <c r="NMR12" s="2"/>
      <c r="NMS12" s="2"/>
      <c r="NMT12" s="2"/>
      <c r="NMU12" s="2"/>
      <c r="NMV12" s="2"/>
      <c r="NMW12" s="2"/>
      <c r="NMX12" s="2"/>
      <c r="NMY12" s="2"/>
      <c r="NMZ12" s="2"/>
      <c r="NNA12" s="2"/>
      <c r="NNB12" s="2"/>
      <c r="NNC12" s="2"/>
      <c r="NND12" s="2"/>
      <c r="NNE12" s="2"/>
      <c r="NNF12" s="2"/>
      <c r="NNG12" s="2"/>
      <c r="NNH12" s="2"/>
      <c r="NNI12" s="2"/>
      <c r="NNJ12" s="2"/>
      <c r="NNK12" s="2"/>
      <c r="NNL12" s="2"/>
      <c r="NNM12" s="2"/>
      <c r="NNN12" s="2"/>
      <c r="NNO12" s="2"/>
      <c r="NNP12" s="2"/>
      <c r="NNQ12" s="2"/>
      <c r="NNR12" s="2"/>
      <c r="NNS12" s="2"/>
      <c r="NNT12" s="2"/>
      <c r="NNU12" s="2"/>
      <c r="NNV12" s="2"/>
      <c r="NNW12" s="2"/>
      <c r="NNX12" s="2"/>
      <c r="NNY12" s="2"/>
      <c r="NNZ12" s="2"/>
      <c r="NOA12" s="2"/>
      <c r="NOB12" s="2"/>
      <c r="NOC12" s="2"/>
      <c r="NOD12" s="2"/>
      <c r="NOE12" s="2"/>
      <c r="NOF12" s="2"/>
      <c r="NOG12" s="2"/>
      <c r="NOH12" s="2"/>
      <c r="NOI12" s="2"/>
      <c r="NOJ12" s="2"/>
      <c r="NOK12" s="2"/>
      <c r="NOL12" s="2"/>
      <c r="NOM12" s="2"/>
      <c r="NON12" s="2"/>
      <c r="NOO12" s="2"/>
      <c r="NOP12" s="2"/>
      <c r="NOQ12" s="2"/>
      <c r="NOR12" s="2"/>
      <c r="NOS12" s="2"/>
      <c r="NOT12" s="2"/>
      <c r="NOU12" s="2"/>
      <c r="NOV12" s="2"/>
      <c r="NOW12" s="2"/>
      <c r="NOX12" s="2"/>
      <c r="NOY12" s="2"/>
      <c r="NOZ12" s="2"/>
      <c r="NPA12" s="2"/>
      <c r="NPB12" s="2"/>
      <c r="NPC12" s="2"/>
      <c r="NPD12" s="2"/>
      <c r="NPE12" s="2"/>
      <c r="NPF12" s="2"/>
      <c r="NPG12" s="2"/>
      <c r="NPH12" s="2"/>
      <c r="NPI12" s="2"/>
      <c r="NPJ12" s="2"/>
      <c r="NPK12" s="2"/>
      <c r="NPL12" s="2"/>
      <c r="NPM12" s="2"/>
      <c r="NPN12" s="2"/>
      <c r="NPO12" s="2"/>
      <c r="NPP12" s="2"/>
      <c r="NPQ12" s="2"/>
      <c r="NPR12" s="2"/>
      <c r="NPS12" s="2"/>
      <c r="NPT12" s="2"/>
      <c r="NPU12" s="2"/>
      <c r="NPV12" s="2"/>
      <c r="NPW12" s="2"/>
      <c r="NPX12" s="2"/>
      <c r="NPY12" s="2"/>
      <c r="NPZ12" s="2"/>
      <c r="NQA12" s="2"/>
      <c r="NQB12" s="2"/>
      <c r="NQC12" s="2"/>
      <c r="NQD12" s="2"/>
      <c r="NQE12" s="2"/>
      <c r="NQF12" s="2"/>
      <c r="NQG12" s="2"/>
      <c r="NQH12" s="2"/>
      <c r="NQI12" s="2"/>
      <c r="NQJ12" s="2"/>
      <c r="NQK12" s="2"/>
      <c r="NQL12" s="2"/>
      <c r="NQM12" s="2"/>
      <c r="NQN12" s="2"/>
      <c r="NQO12" s="2"/>
      <c r="NQP12" s="2"/>
      <c r="NQQ12" s="2"/>
      <c r="NQR12" s="2"/>
      <c r="NQS12" s="2"/>
      <c r="NQT12" s="2"/>
      <c r="NQU12" s="2"/>
      <c r="NQV12" s="2"/>
      <c r="NQW12" s="2"/>
      <c r="NQX12" s="2"/>
      <c r="NQY12" s="2"/>
      <c r="NQZ12" s="2"/>
      <c r="NRA12" s="2"/>
      <c r="NRB12" s="2"/>
      <c r="NRC12" s="2"/>
      <c r="NRD12" s="2"/>
      <c r="NRE12" s="2"/>
      <c r="NRF12" s="2"/>
      <c r="NRG12" s="2"/>
      <c r="NRH12" s="2"/>
      <c r="NRI12" s="2"/>
      <c r="NRJ12" s="2"/>
      <c r="NRK12" s="2"/>
      <c r="NRL12" s="2"/>
      <c r="NRM12" s="2"/>
      <c r="NRN12" s="2"/>
      <c r="NRO12" s="2"/>
      <c r="NRP12" s="2"/>
      <c r="NRQ12" s="2"/>
      <c r="NRR12" s="2"/>
      <c r="NRS12" s="2"/>
      <c r="NRT12" s="2"/>
      <c r="NRU12" s="2"/>
      <c r="NRV12" s="2"/>
      <c r="NRW12" s="2"/>
      <c r="NRX12" s="2"/>
      <c r="NRY12" s="2"/>
      <c r="NRZ12" s="2"/>
      <c r="NSA12" s="2"/>
      <c r="NSB12" s="2"/>
      <c r="NSC12" s="2"/>
      <c r="NSD12" s="2"/>
      <c r="NSE12" s="2"/>
      <c r="NSF12" s="2"/>
      <c r="NSG12" s="2"/>
      <c r="NSH12" s="2"/>
      <c r="NSI12" s="2"/>
      <c r="NSJ12" s="2"/>
      <c r="NSK12" s="2"/>
      <c r="NSL12" s="2"/>
      <c r="NSM12" s="2"/>
      <c r="NSN12" s="2"/>
      <c r="NSO12" s="2"/>
      <c r="NSP12" s="2"/>
      <c r="NSQ12" s="2"/>
      <c r="NSR12" s="2"/>
      <c r="NSS12" s="2"/>
      <c r="NST12" s="2"/>
      <c r="NSU12" s="2"/>
      <c r="NSV12" s="2"/>
      <c r="NSW12" s="2"/>
      <c r="NSX12" s="2"/>
      <c r="NSY12" s="2"/>
      <c r="NSZ12" s="2"/>
      <c r="NTA12" s="2"/>
      <c r="NTB12" s="2"/>
      <c r="NTC12" s="2"/>
      <c r="NTD12" s="2"/>
      <c r="NTE12" s="2"/>
      <c r="NTF12" s="2"/>
      <c r="NTG12" s="2"/>
      <c r="NTH12" s="2"/>
      <c r="NTI12" s="2"/>
      <c r="NTJ12" s="2"/>
      <c r="NTK12" s="2"/>
      <c r="NTL12" s="2"/>
      <c r="NTM12" s="2"/>
      <c r="NTN12" s="2"/>
      <c r="NTO12" s="2"/>
      <c r="NTP12" s="2"/>
      <c r="NTQ12" s="2"/>
      <c r="NTR12" s="2"/>
      <c r="NTS12" s="2"/>
      <c r="NTT12" s="2"/>
      <c r="NTU12" s="2"/>
      <c r="NTV12" s="2"/>
      <c r="NTW12" s="2"/>
      <c r="NTX12" s="2"/>
      <c r="NTY12" s="2"/>
      <c r="NTZ12" s="2"/>
      <c r="NUA12" s="2"/>
      <c r="NUB12" s="2"/>
      <c r="NUC12" s="2"/>
      <c r="NUD12" s="2"/>
      <c r="NUE12" s="2"/>
      <c r="NUF12" s="2"/>
      <c r="NUG12" s="2"/>
      <c r="NUH12" s="2"/>
      <c r="NUI12" s="2"/>
      <c r="NUJ12" s="2"/>
      <c r="NUK12" s="2"/>
      <c r="NUL12" s="2"/>
      <c r="NUM12" s="2"/>
      <c r="NUN12" s="2"/>
      <c r="NUO12" s="2"/>
      <c r="NUP12" s="2"/>
      <c r="NUQ12" s="2"/>
      <c r="NUR12" s="2"/>
      <c r="NUS12" s="2"/>
      <c r="NUT12" s="2"/>
      <c r="NUU12" s="2"/>
      <c r="NUV12" s="2"/>
      <c r="NUW12" s="2"/>
      <c r="NUX12" s="2"/>
      <c r="NUY12" s="2"/>
      <c r="NUZ12" s="2"/>
      <c r="NVA12" s="2"/>
      <c r="NVB12" s="2"/>
      <c r="NVC12" s="2"/>
      <c r="NVD12" s="2"/>
      <c r="NVE12" s="2"/>
      <c r="NVF12" s="2"/>
      <c r="NVG12" s="2"/>
      <c r="NVH12" s="2"/>
      <c r="NVI12" s="2"/>
      <c r="NVJ12" s="2"/>
      <c r="NVK12" s="2"/>
      <c r="NVL12" s="2"/>
      <c r="NVM12" s="2"/>
      <c r="NVN12" s="2"/>
      <c r="NVO12" s="2"/>
      <c r="NVP12" s="2"/>
      <c r="NVQ12" s="2"/>
      <c r="NVR12" s="2"/>
      <c r="NVS12" s="2"/>
      <c r="NVT12" s="2"/>
      <c r="NVU12" s="2"/>
      <c r="NVV12" s="2"/>
      <c r="NVW12" s="2"/>
      <c r="NVX12" s="2"/>
      <c r="NVY12" s="2"/>
      <c r="NVZ12" s="2"/>
      <c r="NWA12" s="2"/>
      <c r="NWB12" s="2"/>
      <c r="NWC12" s="2"/>
      <c r="NWD12" s="2"/>
      <c r="NWE12" s="2"/>
      <c r="NWF12" s="2"/>
      <c r="NWG12" s="2"/>
      <c r="NWH12" s="2"/>
      <c r="NWI12" s="2"/>
      <c r="NWJ12" s="2"/>
      <c r="NWK12" s="2"/>
      <c r="NWL12" s="2"/>
      <c r="NWM12" s="2"/>
      <c r="NWN12" s="2"/>
      <c r="NWO12" s="2"/>
      <c r="NWP12" s="2"/>
      <c r="NWQ12" s="2"/>
      <c r="NWR12" s="2"/>
      <c r="NWS12" s="2"/>
      <c r="NWT12" s="2"/>
      <c r="NWU12" s="2"/>
      <c r="NWV12" s="2"/>
      <c r="NWW12" s="2"/>
      <c r="NWX12" s="2"/>
      <c r="NWY12" s="2"/>
      <c r="NWZ12" s="2"/>
      <c r="NXA12" s="2"/>
      <c r="NXB12" s="2"/>
      <c r="NXC12" s="2"/>
      <c r="NXD12" s="2"/>
      <c r="NXE12" s="2"/>
      <c r="NXF12" s="2"/>
      <c r="NXG12" s="2"/>
      <c r="NXH12" s="2"/>
      <c r="NXI12" s="2"/>
      <c r="NXJ12" s="2"/>
      <c r="NXK12" s="2"/>
      <c r="NXL12" s="2"/>
      <c r="NXM12" s="2"/>
      <c r="NXN12" s="2"/>
      <c r="NXO12" s="2"/>
      <c r="NXP12" s="2"/>
      <c r="NXQ12" s="2"/>
      <c r="NXR12" s="2"/>
      <c r="NXS12" s="2"/>
      <c r="NXT12" s="2"/>
      <c r="NXU12" s="2"/>
      <c r="NXV12" s="2"/>
      <c r="NXW12" s="2"/>
      <c r="NXX12" s="2"/>
      <c r="NXY12" s="2"/>
      <c r="NXZ12" s="2"/>
      <c r="NYA12" s="2"/>
      <c r="NYB12" s="2"/>
      <c r="NYC12" s="2"/>
      <c r="NYD12" s="2"/>
      <c r="NYE12" s="2"/>
      <c r="NYF12" s="2"/>
      <c r="NYG12" s="2"/>
      <c r="NYH12" s="2"/>
      <c r="NYI12" s="2"/>
      <c r="NYJ12" s="2"/>
      <c r="NYK12" s="2"/>
      <c r="NYL12" s="2"/>
      <c r="NYM12" s="2"/>
      <c r="NYN12" s="2"/>
      <c r="NYO12" s="2"/>
      <c r="NYP12" s="2"/>
      <c r="NYQ12" s="2"/>
      <c r="NYR12" s="2"/>
      <c r="NYS12" s="2"/>
      <c r="NYT12" s="2"/>
      <c r="NYU12" s="2"/>
      <c r="NYV12" s="2"/>
      <c r="NYW12" s="2"/>
      <c r="NYX12" s="2"/>
      <c r="NYY12" s="2"/>
      <c r="NYZ12" s="2"/>
      <c r="NZA12" s="2"/>
      <c r="NZB12" s="2"/>
      <c r="NZC12" s="2"/>
      <c r="NZD12" s="2"/>
      <c r="NZE12" s="2"/>
      <c r="NZF12" s="2"/>
      <c r="NZG12" s="2"/>
      <c r="NZH12" s="2"/>
      <c r="NZI12" s="2"/>
      <c r="NZJ12" s="2"/>
      <c r="NZK12" s="2"/>
      <c r="NZL12" s="2"/>
      <c r="NZM12" s="2"/>
      <c r="NZN12" s="2"/>
      <c r="NZO12" s="2"/>
      <c r="NZP12" s="2"/>
      <c r="NZQ12" s="2"/>
      <c r="NZR12" s="2"/>
      <c r="NZS12" s="2"/>
      <c r="NZT12" s="2"/>
      <c r="NZU12" s="2"/>
      <c r="NZV12" s="2"/>
      <c r="NZW12" s="2"/>
      <c r="NZX12" s="2"/>
      <c r="NZY12" s="2"/>
      <c r="NZZ12" s="2"/>
      <c r="OAA12" s="2"/>
      <c r="OAB12" s="2"/>
      <c r="OAC12" s="2"/>
      <c r="OAD12" s="2"/>
      <c r="OAE12" s="2"/>
      <c r="OAF12" s="2"/>
      <c r="OAG12" s="2"/>
      <c r="OAH12" s="2"/>
      <c r="OAI12" s="2"/>
      <c r="OAJ12" s="2"/>
      <c r="OAK12" s="2"/>
      <c r="OAL12" s="2"/>
      <c r="OAM12" s="2"/>
      <c r="OAN12" s="2"/>
      <c r="OAO12" s="2"/>
      <c r="OAP12" s="2"/>
      <c r="OAQ12" s="2"/>
      <c r="OAR12" s="2"/>
      <c r="OAS12" s="2"/>
      <c r="OAT12" s="2"/>
      <c r="OAU12" s="2"/>
      <c r="OAV12" s="2"/>
      <c r="OAW12" s="2"/>
      <c r="OAX12" s="2"/>
      <c r="OAY12" s="2"/>
      <c r="OAZ12" s="2"/>
      <c r="OBA12" s="2"/>
      <c r="OBB12" s="2"/>
      <c r="OBC12" s="2"/>
      <c r="OBD12" s="2"/>
      <c r="OBE12" s="2"/>
      <c r="OBF12" s="2"/>
      <c r="OBG12" s="2"/>
      <c r="OBH12" s="2"/>
      <c r="OBI12" s="2"/>
      <c r="OBJ12" s="2"/>
      <c r="OBK12" s="2"/>
      <c r="OBL12" s="2"/>
      <c r="OBM12" s="2"/>
      <c r="OBN12" s="2"/>
      <c r="OBO12" s="2"/>
      <c r="OBP12" s="2"/>
      <c r="OBQ12" s="2"/>
      <c r="OBR12" s="2"/>
      <c r="OBS12" s="2"/>
      <c r="OBT12" s="2"/>
      <c r="OBU12" s="2"/>
      <c r="OBV12" s="2"/>
      <c r="OBW12" s="2"/>
      <c r="OBX12" s="2"/>
      <c r="OBY12" s="2"/>
      <c r="OBZ12" s="2"/>
      <c r="OCA12" s="2"/>
      <c r="OCB12" s="2"/>
      <c r="OCC12" s="2"/>
      <c r="OCD12" s="2"/>
      <c r="OCE12" s="2"/>
      <c r="OCF12" s="2"/>
      <c r="OCG12" s="2"/>
      <c r="OCH12" s="2"/>
      <c r="OCI12" s="2"/>
      <c r="OCJ12" s="2"/>
      <c r="OCK12" s="2"/>
      <c r="OCL12" s="2"/>
      <c r="OCM12" s="2"/>
      <c r="OCN12" s="2"/>
      <c r="OCO12" s="2"/>
      <c r="OCP12" s="2"/>
      <c r="OCQ12" s="2"/>
      <c r="OCR12" s="2"/>
      <c r="OCS12" s="2"/>
      <c r="OCT12" s="2"/>
      <c r="OCU12" s="2"/>
      <c r="OCV12" s="2"/>
      <c r="OCW12" s="2"/>
      <c r="OCX12" s="2"/>
      <c r="OCY12" s="2"/>
      <c r="OCZ12" s="2"/>
      <c r="ODA12" s="2"/>
      <c r="ODB12" s="2"/>
      <c r="ODC12" s="2"/>
      <c r="ODD12" s="2"/>
      <c r="ODE12" s="2"/>
      <c r="ODF12" s="2"/>
      <c r="ODG12" s="2"/>
      <c r="ODH12" s="2"/>
      <c r="ODI12" s="2"/>
      <c r="ODJ12" s="2"/>
      <c r="ODK12" s="2"/>
      <c r="ODL12" s="2"/>
      <c r="ODM12" s="2"/>
      <c r="ODN12" s="2"/>
      <c r="ODO12" s="2"/>
      <c r="ODP12" s="2"/>
      <c r="ODQ12" s="2"/>
      <c r="ODR12" s="2"/>
      <c r="ODS12" s="2"/>
      <c r="ODT12" s="2"/>
      <c r="ODU12" s="2"/>
      <c r="ODV12" s="2"/>
      <c r="ODW12" s="2"/>
      <c r="ODX12" s="2"/>
      <c r="ODY12" s="2"/>
      <c r="ODZ12" s="2"/>
      <c r="OEA12" s="2"/>
      <c r="OEB12" s="2"/>
      <c r="OEC12" s="2"/>
      <c r="OED12" s="2"/>
      <c r="OEE12" s="2"/>
      <c r="OEF12" s="2"/>
      <c r="OEG12" s="2"/>
      <c r="OEH12" s="2"/>
      <c r="OEI12" s="2"/>
      <c r="OEJ12" s="2"/>
      <c r="OEK12" s="2"/>
      <c r="OEL12" s="2"/>
      <c r="OEM12" s="2"/>
      <c r="OEN12" s="2"/>
      <c r="OEO12" s="2"/>
      <c r="OEP12" s="2"/>
      <c r="OEQ12" s="2"/>
      <c r="OER12" s="2"/>
      <c r="OES12" s="2"/>
      <c r="OET12" s="2"/>
      <c r="OEU12" s="2"/>
      <c r="OEV12" s="2"/>
      <c r="OEW12" s="2"/>
      <c r="OEX12" s="2"/>
      <c r="OEY12" s="2"/>
      <c r="OEZ12" s="2"/>
      <c r="OFA12" s="2"/>
      <c r="OFB12" s="2"/>
      <c r="OFC12" s="2"/>
      <c r="OFD12" s="2"/>
      <c r="OFE12" s="2"/>
      <c r="OFF12" s="2"/>
      <c r="OFG12" s="2"/>
      <c r="OFH12" s="2"/>
      <c r="OFI12" s="2"/>
      <c r="OFJ12" s="2"/>
      <c r="OFK12" s="2"/>
      <c r="OFL12" s="2"/>
      <c r="OFM12" s="2"/>
      <c r="OFN12" s="2"/>
      <c r="OFO12" s="2"/>
      <c r="OFP12" s="2"/>
      <c r="OFQ12" s="2"/>
      <c r="OFR12" s="2"/>
      <c r="OFS12" s="2"/>
      <c r="OFT12" s="2"/>
      <c r="OFU12" s="2"/>
      <c r="OFV12" s="2"/>
      <c r="OFW12" s="2"/>
      <c r="OFX12" s="2"/>
      <c r="OFY12" s="2"/>
      <c r="OFZ12" s="2"/>
      <c r="OGA12" s="2"/>
      <c r="OGB12" s="2"/>
      <c r="OGC12" s="2"/>
      <c r="OGD12" s="2"/>
      <c r="OGE12" s="2"/>
      <c r="OGF12" s="2"/>
      <c r="OGG12" s="2"/>
      <c r="OGH12" s="2"/>
      <c r="OGI12" s="2"/>
      <c r="OGJ12" s="2"/>
      <c r="OGK12" s="2"/>
      <c r="OGL12" s="2"/>
      <c r="OGM12" s="2"/>
      <c r="OGN12" s="2"/>
      <c r="OGO12" s="2"/>
      <c r="OGP12" s="2"/>
      <c r="OGQ12" s="2"/>
      <c r="OGR12" s="2"/>
      <c r="OGS12" s="2"/>
      <c r="OGT12" s="2"/>
      <c r="OGU12" s="2"/>
      <c r="OGV12" s="2"/>
      <c r="OGW12" s="2"/>
      <c r="OGX12" s="2"/>
      <c r="OGY12" s="2"/>
      <c r="OGZ12" s="2"/>
      <c r="OHA12" s="2"/>
      <c r="OHB12" s="2"/>
      <c r="OHC12" s="2"/>
      <c r="OHD12" s="2"/>
      <c r="OHE12" s="2"/>
      <c r="OHF12" s="2"/>
      <c r="OHG12" s="2"/>
      <c r="OHH12" s="2"/>
      <c r="OHI12" s="2"/>
      <c r="OHJ12" s="2"/>
      <c r="OHK12" s="2"/>
      <c r="OHL12" s="2"/>
      <c r="OHM12" s="2"/>
      <c r="OHN12" s="2"/>
      <c r="OHO12" s="2"/>
      <c r="OHP12" s="2"/>
      <c r="OHQ12" s="2"/>
      <c r="OHR12" s="2"/>
      <c r="OHS12" s="2"/>
      <c r="OHT12" s="2"/>
      <c r="OHU12" s="2"/>
      <c r="OHV12" s="2"/>
      <c r="OHW12" s="2"/>
      <c r="OHX12" s="2"/>
      <c r="OHY12" s="2"/>
      <c r="OHZ12" s="2"/>
      <c r="OIA12" s="2"/>
      <c r="OIB12" s="2"/>
      <c r="OIC12" s="2"/>
      <c r="OID12" s="2"/>
      <c r="OIE12" s="2"/>
      <c r="OIF12" s="2"/>
      <c r="OIG12" s="2"/>
      <c r="OIH12" s="2"/>
      <c r="OII12" s="2"/>
      <c r="OIJ12" s="2"/>
      <c r="OIK12" s="2"/>
      <c r="OIL12" s="2"/>
      <c r="OIM12" s="2"/>
      <c r="OIN12" s="2"/>
      <c r="OIO12" s="2"/>
      <c r="OIP12" s="2"/>
      <c r="OIQ12" s="2"/>
      <c r="OIR12" s="2"/>
      <c r="OIS12" s="2"/>
      <c r="OIT12" s="2"/>
      <c r="OIU12" s="2"/>
      <c r="OIV12" s="2"/>
      <c r="OIW12" s="2"/>
      <c r="OIX12" s="2"/>
      <c r="OIY12" s="2"/>
      <c r="OIZ12" s="2"/>
      <c r="OJA12" s="2"/>
      <c r="OJB12" s="2"/>
      <c r="OJC12" s="2"/>
      <c r="OJD12" s="2"/>
      <c r="OJE12" s="2"/>
      <c r="OJF12" s="2"/>
      <c r="OJG12" s="2"/>
      <c r="OJH12" s="2"/>
      <c r="OJI12" s="2"/>
      <c r="OJJ12" s="2"/>
      <c r="OJK12" s="2"/>
      <c r="OJL12" s="2"/>
      <c r="OJM12" s="2"/>
      <c r="OJN12" s="2"/>
      <c r="OJO12" s="2"/>
      <c r="OJP12" s="2"/>
      <c r="OJQ12" s="2"/>
      <c r="OJR12" s="2"/>
      <c r="OJS12" s="2"/>
      <c r="OJT12" s="2"/>
      <c r="OJU12" s="2"/>
      <c r="OJV12" s="2"/>
      <c r="OJW12" s="2"/>
      <c r="OJX12" s="2"/>
      <c r="OJY12" s="2"/>
      <c r="OJZ12" s="2"/>
      <c r="OKA12" s="2"/>
      <c r="OKB12" s="2"/>
      <c r="OKC12" s="2"/>
      <c r="OKD12" s="2"/>
      <c r="OKE12" s="2"/>
      <c r="OKF12" s="2"/>
      <c r="OKG12" s="2"/>
      <c r="OKH12" s="2"/>
      <c r="OKI12" s="2"/>
      <c r="OKJ12" s="2"/>
      <c r="OKK12" s="2"/>
      <c r="OKL12" s="2"/>
      <c r="OKM12" s="2"/>
      <c r="OKN12" s="2"/>
      <c r="OKO12" s="2"/>
      <c r="OKP12" s="2"/>
      <c r="OKQ12" s="2"/>
      <c r="OKR12" s="2"/>
      <c r="OKS12" s="2"/>
      <c r="OKT12" s="2"/>
      <c r="OKU12" s="2"/>
      <c r="OKV12" s="2"/>
      <c r="OKW12" s="2"/>
      <c r="OKX12" s="2"/>
      <c r="OKY12" s="2"/>
      <c r="OKZ12" s="2"/>
      <c r="OLA12" s="2"/>
      <c r="OLB12" s="2"/>
      <c r="OLC12" s="2"/>
      <c r="OLD12" s="2"/>
      <c r="OLE12" s="2"/>
      <c r="OLF12" s="2"/>
      <c r="OLG12" s="2"/>
      <c r="OLH12" s="2"/>
      <c r="OLI12" s="2"/>
      <c r="OLJ12" s="2"/>
      <c r="OLK12" s="2"/>
      <c r="OLL12" s="2"/>
      <c r="OLM12" s="2"/>
      <c r="OLN12" s="2"/>
      <c r="OLO12" s="2"/>
      <c r="OLP12" s="2"/>
      <c r="OLQ12" s="2"/>
      <c r="OLR12" s="2"/>
      <c r="OLS12" s="2"/>
      <c r="OLT12" s="2"/>
      <c r="OLU12" s="2"/>
      <c r="OLV12" s="2"/>
      <c r="OLW12" s="2"/>
      <c r="OLX12" s="2"/>
      <c r="OLY12" s="2"/>
      <c r="OLZ12" s="2"/>
      <c r="OMA12" s="2"/>
      <c r="OMB12" s="2"/>
      <c r="OMC12" s="2"/>
      <c r="OMD12" s="2"/>
      <c r="OME12" s="2"/>
      <c r="OMF12" s="2"/>
      <c r="OMG12" s="2"/>
      <c r="OMH12" s="2"/>
      <c r="OMI12" s="2"/>
      <c r="OMJ12" s="2"/>
      <c r="OMK12" s="2"/>
      <c r="OML12" s="2"/>
      <c r="OMM12" s="2"/>
      <c r="OMN12" s="2"/>
      <c r="OMO12" s="2"/>
      <c r="OMP12" s="2"/>
      <c r="OMQ12" s="2"/>
      <c r="OMR12" s="2"/>
      <c r="OMS12" s="2"/>
      <c r="OMT12" s="2"/>
      <c r="OMU12" s="2"/>
      <c r="OMV12" s="2"/>
      <c r="OMW12" s="2"/>
      <c r="OMX12" s="2"/>
      <c r="OMY12" s="2"/>
      <c r="OMZ12" s="2"/>
      <c r="ONA12" s="2"/>
      <c r="ONB12" s="2"/>
      <c r="ONC12" s="2"/>
      <c r="OND12" s="2"/>
      <c r="ONE12" s="2"/>
      <c r="ONF12" s="2"/>
      <c r="ONG12" s="2"/>
      <c r="ONH12" s="2"/>
      <c r="ONI12" s="2"/>
      <c r="ONJ12" s="2"/>
      <c r="ONK12" s="2"/>
      <c r="ONL12" s="2"/>
      <c r="ONM12" s="2"/>
      <c r="ONN12" s="2"/>
      <c r="ONO12" s="2"/>
      <c r="ONP12" s="2"/>
      <c r="ONQ12" s="2"/>
      <c r="ONR12" s="2"/>
      <c r="ONS12" s="2"/>
      <c r="ONT12" s="2"/>
      <c r="ONU12" s="2"/>
      <c r="ONV12" s="2"/>
      <c r="ONW12" s="2"/>
      <c r="ONX12" s="2"/>
      <c r="ONY12" s="2"/>
      <c r="ONZ12" s="2"/>
      <c r="OOA12" s="2"/>
      <c r="OOB12" s="2"/>
      <c r="OOC12" s="2"/>
      <c r="OOD12" s="2"/>
      <c r="OOE12" s="2"/>
      <c r="OOF12" s="2"/>
      <c r="OOG12" s="2"/>
      <c r="OOH12" s="2"/>
      <c r="OOI12" s="2"/>
      <c r="OOJ12" s="2"/>
      <c r="OOK12" s="2"/>
      <c r="OOL12" s="2"/>
      <c r="OOM12" s="2"/>
      <c r="OON12" s="2"/>
      <c r="OOO12" s="2"/>
      <c r="OOP12" s="2"/>
      <c r="OOQ12" s="2"/>
      <c r="OOR12" s="2"/>
      <c r="OOS12" s="2"/>
      <c r="OOT12" s="2"/>
      <c r="OOU12" s="2"/>
      <c r="OOV12" s="2"/>
      <c r="OOW12" s="2"/>
      <c r="OOX12" s="2"/>
      <c r="OOY12" s="2"/>
      <c r="OOZ12" s="2"/>
      <c r="OPA12" s="2"/>
      <c r="OPB12" s="2"/>
      <c r="OPC12" s="2"/>
      <c r="OPD12" s="2"/>
      <c r="OPE12" s="2"/>
      <c r="OPF12" s="2"/>
      <c r="OPG12" s="2"/>
      <c r="OPH12" s="2"/>
      <c r="OPI12" s="2"/>
      <c r="OPJ12" s="2"/>
      <c r="OPK12" s="2"/>
      <c r="OPL12" s="2"/>
      <c r="OPM12" s="2"/>
      <c r="OPN12" s="2"/>
      <c r="OPO12" s="2"/>
      <c r="OPP12" s="2"/>
      <c r="OPQ12" s="2"/>
      <c r="OPR12" s="2"/>
      <c r="OPS12" s="2"/>
      <c r="OPT12" s="2"/>
      <c r="OPU12" s="2"/>
      <c r="OPV12" s="2"/>
      <c r="OPW12" s="2"/>
      <c r="OPX12" s="2"/>
      <c r="OPY12" s="2"/>
      <c r="OPZ12" s="2"/>
      <c r="OQA12" s="2"/>
      <c r="OQB12" s="2"/>
      <c r="OQC12" s="2"/>
      <c r="OQD12" s="2"/>
      <c r="OQE12" s="2"/>
      <c r="OQF12" s="2"/>
      <c r="OQG12" s="2"/>
      <c r="OQH12" s="2"/>
      <c r="OQI12" s="2"/>
      <c r="OQJ12" s="2"/>
      <c r="OQK12" s="2"/>
      <c r="OQL12" s="2"/>
      <c r="OQM12" s="2"/>
      <c r="OQN12" s="2"/>
      <c r="OQO12" s="2"/>
      <c r="OQP12" s="2"/>
      <c r="OQQ12" s="2"/>
      <c r="OQR12" s="2"/>
      <c r="OQS12" s="2"/>
      <c r="OQT12" s="2"/>
      <c r="OQU12" s="2"/>
      <c r="OQV12" s="2"/>
      <c r="OQW12" s="2"/>
      <c r="OQX12" s="2"/>
      <c r="OQY12" s="2"/>
      <c r="OQZ12" s="2"/>
      <c r="ORA12" s="2"/>
      <c r="ORB12" s="2"/>
      <c r="ORC12" s="2"/>
      <c r="ORD12" s="2"/>
      <c r="ORE12" s="2"/>
      <c r="ORF12" s="2"/>
      <c r="ORG12" s="2"/>
      <c r="ORH12" s="2"/>
      <c r="ORI12" s="2"/>
      <c r="ORJ12" s="2"/>
      <c r="ORK12" s="2"/>
      <c r="ORL12" s="2"/>
      <c r="ORM12" s="2"/>
      <c r="ORN12" s="2"/>
      <c r="ORO12" s="2"/>
      <c r="ORP12" s="2"/>
      <c r="ORQ12" s="2"/>
      <c r="ORR12" s="2"/>
      <c r="ORS12" s="2"/>
      <c r="ORT12" s="2"/>
      <c r="ORU12" s="2"/>
      <c r="ORV12" s="2"/>
      <c r="ORW12" s="2"/>
      <c r="ORX12" s="2"/>
      <c r="ORY12" s="2"/>
      <c r="ORZ12" s="2"/>
      <c r="OSA12" s="2"/>
      <c r="OSB12" s="2"/>
      <c r="OSC12" s="2"/>
      <c r="OSD12" s="2"/>
      <c r="OSE12" s="2"/>
      <c r="OSF12" s="2"/>
      <c r="OSG12" s="2"/>
      <c r="OSH12" s="2"/>
      <c r="OSI12" s="2"/>
      <c r="OSJ12" s="2"/>
      <c r="OSK12" s="2"/>
      <c r="OSL12" s="2"/>
      <c r="OSM12" s="2"/>
      <c r="OSN12" s="2"/>
      <c r="OSO12" s="2"/>
      <c r="OSP12" s="2"/>
      <c r="OSQ12" s="2"/>
      <c r="OSR12" s="2"/>
      <c r="OSS12" s="2"/>
      <c r="OST12" s="2"/>
      <c r="OSU12" s="2"/>
      <c r="OSV12" s="2"/>
      <c r="OSW12" s="2"/>
      <c r="OSX12" s="2"/>
      <c r="OSY12" s="2"/>
      <c r="OSZ12" s="2"/>
      <c r="OTA12" s="2"/>
      <c r="OTB12" s="2"/>
      <c r="OTC12" s="2"/>
      <c r="OTD12" s="2"/>
      <c r="OTE12" s="2"/>
      <c r="OTF12" s="2"/>
      <c r="OTG12" s="2"/>
      <c r="OTH12" s="2"/>
      <c r="OTI12" s="2"/>
      <c r="OTJ12" s="2"/>
      <c r="OTK12" s="2"/>
      <c r="OTL12" s="2"/>
      <c r="OTM12" s="2"/>
      <c r="OTN12" s="2"/>
      <c r="OTO12" s="2"/>
      <c r="OTP12" s="2"/>
      <c r="OTQ12" s="2"/>
      <c r="OTR12" s="2"/>
      <c r="OTS12" s="2"/>
      <c r="OTT12" s="2"/>
      <c r="OTU12" s="2"/>
      <c r="OTV12" s="2"/>
      <c r="OTW12" s="2"/>
      <c r="OTX12" s="2"/>
      <c r="OTY12" s="2"/>
      <c r="OTZ12" s="2"/>
      <c r="OUA12" s="2"/>
      <c r="OUB12" s="2"/>
      <c r="OUC12" s="2"/>
      <c r="OUD12" s="2"/>
      <c r="OUE12" s="2"/>
      <c r="OUF12" s="2"/>
      <c r="OUG12" s="2"/>
      <c r="OUH12" s="2"/>
      <c r="OUI12" s="2"/>
      <c r="OUJ12" s="2"/>
      <c r="OUK12" s="2"/>
      <c r="OUL12" s="2"/>
      <c r="OUM12" s="2"/>
      <c r="OUN12" s="2"/>
      <c r="OUO12" s="2"/>
      <c r="OUP12" s="2"/>
      <c r="OUQ12" s="2"/>
      <c r="OUR12" s="2"/>
      <c r="OUS12" s="2"/>
      <c r="OUT12" s="2"/>
      <c r="OUU12" s="2"/>
      <c r="OUV12" s="2"/>
      <c r="OUW12" s="2"/>
      <c r="OUX12" s="2"/>
      <c r="OUY12" s="2"/>
      <c r="OUZ12" s="2"/>
      <c r="OVA12" s="2"/>
      <c r="OVB12" s="2"/>
      <c r="OVC12" s="2"/>
      <c r="OVD12" s="2"/>
      <c r="OVE12" s="2"/>
      <c r="OVF12" s="2"/>
      <c r="OVG12" s="2"/>
      <c r="OVH12" s="2"/>
      <c r="OVI12" s="2"/>
      <c r="OVJ12" s="2"/>
      <c r="OVK12" s="2"/>
      <c r="OVL12" s="2"/>
      <c r="OVM12" s="2"/>
      <c r="OVN12" s="2"/>
      <c r="OVO12" s="2"/>
      <c r="OVP12" s="2"/>
      <c r="OVQ12" s="2"/>
      <c r="OVR12" s="2"/>
      <c r="OVS12" s="2"/>
      <c r="OVT12" s="2"/>
      <c r="OVU12" s="2"/>
      <c r="OVV12" s="2"/>
      <c r="OVW12" s="2"/>
      <c r="OVX12" s="2"/>
      <c r="OVY12" s="2"/>
      <c r="OVZ12" s="2"/>
      <c r="OWA12" s="2"/>
      <c r="OWB12" s="2"/>
      <c r="OWC12" s="2"/>
      <c r="OWD12" s="2"/>
      <c r="OWE12" s="2"/>
      <c r="OWF12" s="2"/>
      <c r="OWG12" s="2"/>
      <c r="OWH12" s="2"/>
      <c r="OWI12" s="2"/>
      <c r="OWJ12" s="2"/>
      <c r="OWK12" s="2"/>
      <c r="OWL12" s="2"/>
      <c r="OWM12" s="2"/>
      <c r="OWN12" s="2"/>
      <c r="OWO12" s="2"/>
      <c r="OWP12" s="2"/>
      <c r="OWQ12" s="2"/>
      <c r="OWR12" s="2"/>
      <c r="OWS12" s="2"/>
      <c r="OWT12" s="2"/>
      <c r="OWU12" s="2"/>
      <c r="OWV12" s="2"/>
      <c r="OWW12" s="2"/>
      <c r="OWX12" s="2"/>
      <c r="OWY12" s="2"/>
      <c r="OWZ12" s="2"/>
      <c r="OXA12" s="2"/>
      <c r="OXB12" s="2"/>
      <c r="OXC12" s="2"/>
      <c r="OXD12" s="2"/>
      <c r="OXE12" s="2"/>
      <c r="OXF12" s="2"/>
      <c r="OXG12" s="2"/>
      <c r="OXH12" s="2"/>
      <c r="OXI12" s="2"/>
      <c r="OXJ12" s="2"/>
      <c r="OXK12" s="2"/>
      <c r="OXL12" s="2"/>
      <c r="OXM12" s="2"/>
      <c r="OXN12" s="2"/>
      <c r="OXO12" s="2"/>
      <c r="OXP12" s="2"/>
      <c r="OXQ12" s="2"/>
      <c r="OXR12" s="2"/>
      <c r="OXS12" s="2"/>
      <c r="OXT12" s="2"/>
      <c r="OXU12" s="2"/>
      <c r="OXV12" s="2"/>
      <c r="OXW12" s="2"/>
      <c r="OXX12" s="2"/>
      <c r="OXY12" s="2"/>
      <c r="OXZ12" s="2"/>
      <c r="OYA12" s="2"/>
      <c r="OYB12" s="2"/>
      <c r="OYC12" s="2"/>
      <c r="OYD12" s="2"/>
      <c r="OYE12" s="2"/>
      <c r="OYF12" s="2"/>
      <c r="OYG12" s="2"/>
      <c r="OYH12" s="2"/>
      <c r="OYI12" s="2"/>
      <c r="OYJ12" s="2"/>
      <c r="OYK12" s="2"/>
      <c r="OYL12" s="2"/>
      <c r="OYM12" s="2"/>
      <c r="OYN12" s="2"/>
      <c r="OYO12" s="2"/>
      <c r="OYP12" s="2"/>
      <c r="OYQ12" s="2"/>
      <c r="OYR12" s="2"/>
      <c r="OYS12" s="2"/>
      <c r="OYT12" s="2"/>
      <c r="OYU12" s="2"/>
      <c r="OYV12" s="2"/>
      <c r="OYW12" s="2"/>
      <c r="OYX12" s="2"/>
      <c r="OYY12" s="2"/>
      <c r="OYZ12" s="2"/>
      <c r="OZA12" s="2"/>
      <c r="OZB12" s="2"/>
      <c r="OZC12" s="2"/>
      <c r="OZD12" s="2"/>
      <c r="OZE12" s="2"/>
      <c r="OZF12" s="2"/>
      <c r="OZG12" s="2"/>
      <c r="OZH12" s="2"/>
      <c r="OZI12" s="2"/>
      <c r="OZJ12" s="2"/>
      <c r="OZK12" s="2"/>
      <c r="OZL12" s="2"/>
      <c r="OZM12" s="2"/>
      <c r="OZN12" s="2"/>
      <c r="OZO12" s="2"/>
      <c r="OZP12" s="2"/>
      <c r="OZQ12" s="2"/>
      <c r="OZR12" s="2"/>
      <c r="OZS12" s="2"/>
      <c r="OZT12" s="2"/>
      <c r="OZU12" s="2"/>
      <c r="OZV12" s="2"/>
      <c r="OZW12" s="2"/>
      <c r="OZX12" s="2"/>
      <c r="OZY12" s="2"/>
      <c r="OZZ12" s="2"/>
      <c r="PAA12" s="2"/>
      <c r="PAB12" s="2"/>
      <c r="PAC12" s="2"/>
      <c r="PAD12" s="2"/>
      <c r="PAE12" s="2"/>
      <c r="PAF12" s="2"/>
      <c r="PAG12" s="2"/>
      <c r="PAH12" s="2"/>
      <c r="PAI12" s="2"/>
      <c r="PAJ12" s="2"/>
      <c r="PAK12" s="2"/>
      <c r="PAL12" s="2"/>
      <c r="PAM12" s="2"/>
      <c r="PAN12" s="2"/>
      <c r="PAO12" s="2"/>
      <c r="PAP12" s="2"/>
      <c r="PAQ12" s="2"/>
      <c r="PAR12" s="2"/>
      <c r="PAS12" s="2"/>
      <c r="PAT12" s="2"/>
      <c r="PAU12" s="2"/>
      <c r="PAV12" s="2"/>
      <c r="PAW12" s="2"/>
      <c r="PAX12" s="2"/>
      <c r="PAY12" s="2"/>
      <c r="PAZ12" s="2"/>
      <c r="PBA12" s="2"/>
      <c r="PBB12" s="2"/>
      <c r="PBC12" s="2"/>
      <c r="PBD12" s="2"/>
      <c r="PBE12" s="2"/>
      <c r="PBF12" s="2"/>
      <c r="PBG12" s="2"/>
      <c r="PBH12" s="2"/>
      <c r="PBI12" s="2"/>
      <c r="PBJ12" s="2"/>
      <c r="PBK12" s="2"/>
      <c r="PBL12" s="2"/>
      <c r="PBM12" s="2"/>
      <c r="PBN12" s="2"/>
      <c r="PBO12" s="2"/>
      <c r="PBP12" s="2"/>
      <c r="PBQ12" s="2"/>
      <c r="PBR12" s="2"/>
      <c r="PBS12" s="2"/>
      <c r="PBT12" s="2"/>
      <c r="PBU12" s="2"/>
      <c r="PBV12" s="2"/>
      <c r="PBW12" s="2"/>
      <c r="PBX12" s="2"/>
      <c r="PBY12" s="2"/>
      <c r="PBZ12" s="2"/>
      <c r="PCA12" s="2"/>
      <c r="PCB12" s="2"/>
      <c r="PCC12" s="2"/>
      <c r="PCD12" s="2"/>
      <c r="PCE12" s="2"/>
      <c r="PCF12" s="2"/>
      <c r="PCG12" s="2"/>
      <c r="PCH12" s="2"/>
      <c r="PCI12" s="2"/>
      <c r="PCJ12" s="2"/>
      <c r="PCK12" s="2"/>
      <c r="PCL12" s="2"/>
      <c r="PCM12" s="2"/>
      <c r="PCN12" s="2"/>
      <c r="PCO12" s="2"/>
      <c r="PCP12" s="2"/>
      <c r="PCQ12" s="2"/>
      <c r="PCR12" s="2"/>
      <c r="PCS12" s="2"/>
      <c r="PCT12" s="2"/>
      <c r="PCU12" s="2"/>
      <c r="PCV12" s="2"/>
      <c r="PCW12" s="2"/>
      <c r="PCX12" s="2"/>
      <c r="PCY12" s="2"/>
      <c r="PCZ12" s="2"/>
      <c r="PDA12" s="2"/>
      <c r="PDB12" s="2"/>
      <c r="PDC12" s="2"/>
      <c r="PDD12" s="2"/>
      <c r="PDE12" s="2"/>
      <c r="PDF12" s="2"/>
      <c r="PDG12" s="2"/>
      <c r="PDH12" s="2"/>
      <c r="PDI12" s="2"/>
      <c r="PDJ12" s="2"/>
      <c r="PDK12" s="2"/>
      <c r="PDL12" s="2"/>
      <c r="PDM12" s="2"/>
      <c r="PDN12" s="2"/>
      <c r="PDO12" s="2"/>
      <c r="PDP12" s="2"/>
      <c r="PDQ12" s="2"/>
      <c r="PDR12" s="2"/>
      <c r="PDS12" s="2"/>
      <c r="PDT12" s="2"/>
      <c r="PDU12" s="2"/>
      <c r="PDV12" s="2"/>
      <c r="PDW12" s="2"/>
      <c r="PDX12" s="2"/>
      <c r="PDY12" s="2"/>
      <c r="PDZ12" s="2"/>
      <c r="PEA12" s="2"/>
      <c r="PEB12" s="2"/>
      <c r="PEC12" s="2"/>
      <c r="PED12" s="2"/>
      <c r="PEE12" s="2"/>
      <c r="PEF12" s="2"/>
      <c r="PEG12" s="2"/>
      <c r="PEH12" s="2"/>
      <c r="PEI12" s="2"/>
      <c r="PEJ12" s="2"/>
      <c r="PEK12" s="2"/>
      <c r="PEL12" s="2"/>
      <c r="PEM12" s="2"/>
      <c r="PEN12" s="2"/>
      <c r="PEO12" s="2"/>
      <c r="PEP12" s="2"/>
      <c r="PEQ12" s="2"/>
      <c r="PER12" s="2"/>
      <c r="PES12" s="2"/>
      <c r="PET12" s="2"/>
      <c r="PEU12" s="2"/>
      <c r="PEV12" s="2"/>
      <c r="PEW12" s="2"/>
      <c r="PEX12" s="2"/>
      <c r="PEY12" s="2"/>
      <c r="PEZ12" s="2"/>
      <c r="PFA12" s="2"/>
      <c r="PFB12" s="2"/>
      <c r="PFC12" s="2"/>
      <c r="PFD12" s="2"/>
      <c r="PFE12" s="2"/>
      <c r="PFF12" s="2"/>
      <c r="PFG12" s="2"/>
      <c r="PFH12" s="2"/>
      <c r="PFI12" s="2"/>
      <c r="PFJ12" s="2"/>
      <c r="PFK12" s="2"/>
      <c r="PFL12" s="2"/>
      <c r="PFM12" s="2"/>
      <c r="PFN12" s="2"/>
      <c r="PFO12" s="2"/>
      <c r="PFP12" s="2"/>
      <c r="PFQ12" s="2"/>
      <c r="PFR12" s="2"/>
      <c r="PFS12" s="2"/>
      <c r="PFT12" s="2"/>
      <c r="PFU12" s="2"/>
      <c r="PFV12" s="2"/>
      <c r="PFW12" s="2"/>
      <c r="PFX12" s="2"/>
      <c r="PFY12" s="2"/>
      <c r="PFZ12" s="2"/>
      <c r="PGA12" s="2"/>
      <c r="PGB12" s="2"/>
      <c r="PGC12" s="2"/>
      <c r="PGD12" s="2"/>
      <c r="PGE12" s="2"/>
      <c r="PGF12" s="2"/>
      <c r="PGG12" s="2"/>
      <c r="PGH12" s="2"/>
      <c r="PGI12" s="2"/>
      <c r="PGJ12" s="2"/>
      <c r="PGK12" s="2"/>
      <c r="PGL12" s="2"/>
      <c r="PGM12" s="2"/>
      <c r="PGN12" s="2"/>
      <c r="PGO12" s="2"/>
      <c r="PGP12" s="2"/>
      <c r="PGQ12" s="2"/>
      <c r="PGR12" s="2"/>
      <c r="PGS12" s="2"/>
      <c r="PGT12" s="2"/>
      <c r="PGU12" s="2"/>
      <c r="PGV12" s="2"/>
      <c r="PGW12" s="2"/>
      <c r="PGX12" s="2"/>
      <c r="PGY12" s="2"/>
      <c r="PGZ12" s="2"/>
      <c r="PHA12" s="2"/>
      <c r="PHB12" s="2"/>
      <c r="PHC12" s="2"/>
      <c r="PHD12" s="2"/>
      <c r="PHE12" s="2"/>
      <c r="PHF12" s="2"/>
      <c r="PHG12" s="2"/>
      <c r="PHH12" s="2"/>
      <c r="PHI12" s="2"/>
      <c r="PHJ12" s="2"/>
      <c r="PHK12" s="2"/>
      <c r="PHL12" s="2"/>
      <c r="PHM12" s="2"/>
      <c r="PHN12" s="2"/>
      <c r="PHO12" s="2"/>
      <c r="PHP12" s="2"/>
      <c r="PHQ12" s="2"/>
      <c r="PHR12" s="2"/>
      <c r="PHS12" s="2"/>
      <c r="PHT12" s="2"/>
      <c r="PHU12" s="2"/>
      <c r="PHV12" s="2"/>
      <c r="PHW12" s="2"/>
      <c r="PHX12" s="2"/>
      <c r="PHY12" s="2"/>
      <c r="PHZ12" s="2"/>
      <c r="PIA12" s="2"/>
      <c r="PIB12" s="2"/>
      <c r="PIC12" s="2"/>
      <c r="PID12" s="2"/>
      <c r="PIE12" s="2"/>
      <c r="PIF12" s="2"/>
      <c r="PIG12" s="2"/>
      <c r="PIH12" s="2"/>
      <c r="PII12" s="2"/>
      <c r="PIJ12" s="2"/>
      <c r="PIK12" s="2"/>
      <c r="PIL12" s="2"/>
      <c r="PIM12" s="2"/>
      <c r="PIN12" s="2"/>
      <c r="PIO12" s="2"/>
      <c r="PIP12" s="2"/>
      <c r="PIQ12" s="2"/>
      <c r="PIR12" s="2"/>
      <c r="PIS12" s="2"/>
      <c r="PIT12" s="2"/>
      <c r="PIU12" s="2"/>
      <c r="PIV12" s="2"/>
      <c r="PIW12" s="2"/>
      <c r="PIX12" s="2"/>
      <c r="PIY12" s="2"/>
      <c r="PIZ12" s="2"/>
      <c r="PJA12" s="2"/>
      <c r="PJB12" s="2"/>
      <c r="PJC12" s="2"/>
      <c r="PJD12" s="2"/>
      <c r="PJE12" s="2"/>
      <c r="PJF12" s="2"/>
      <c r="PJG12" s="2"/>
      <c r="PJH12" s="2"/>
      <c r="PJI12" s="2"/>
      <c r="PJJ12" s="2"/>
      <c r="PJK12" s="2"/>
      <c r="PJL12" s="2"/>
      <c r="PJM12" s="2"/>
      <c r="PJN12" s="2"/>
      <c r="PJO12" s="2"/>
      <c r="PJP12" s="2"/>
      <c r="PJQ12" s="2"/>
      <c r="PJR12" s="2"/>
      <c r="PJS12" s="2"/>
      <c r="PJT12" s="2"/>
      <c r="PJU12" s="2"/>
      <c r="PJV12" s="2"/>
      <c r="PJW12" s="2"/>
      <c r="PJX12" s="2"/>
      <c r="PJY12" s="2"/>
      <c r="PJZ12" s="2"/>
      <c r="PKA12" s="2"/>
      <c r="PKB12" s="2"/>
      <c r="PKC12" s="2"/>
      <c r="PKD12" s="2"/>
      <c r="PKE12" s="2"/>
      <c r="PKF12" s="2"/>
      <c r="PKG12" s="2"/>
      <c r="PKH12" s="2"/>
      <c r="PKI12" s="2"/>
      <c r="PKJ12" s="2"/>
      <c r="PKK12" s="2"/>
      <c r="PKL12" s="2"/>
      <c r="PKM12" s="2"/>
      <c r="PKN12" s="2"/>
      <c r="PKO12" s="2"/>
      <c r="PKP12" s="2"/>
      <c r="PKQ12" s="2"/>
      <c r="PKR12" s="2"/>
      <c r="PKS12" s="2"/>
      <c r="PKT12" s="2"/>
      <c r="PKU12" s="2"/>
      <c r="PKV12" s="2"/>
      <c r="PKW12" s="2"/>
      <c r="PKX12" s="2"/>
      <c r="PKY12" s="2"/>
      <c r="PKZ12" s="2"/>
      <c r="PLA12" s="2"/>
      <c r="PLB12" s="2"/>
      <c r="PLC12" s="2"/>
      <c r="PLD12" s="2"/>
      <c r="PLE12" s="2"/>
      <c r="PLF12" s="2"/>
      <c r="PLG12" s="2"/>
      <c r="PLH12" s="2"/>
      <c r="PLI12" s="2"/>
      <c r="PLJ12" s="2"/>
      <c r="PLK12" s="2"/>
      <c r="PLL12" s="2"/>
      <c r="PLM12" s="2"/>
      <c r="PLN12" s="2"/>
      <c r="PLO12" s="2"/>
      <c r="PLP12" s="2"/>
      <c r="PLQ12" s="2"/>
      <c r="PLR12" s="2"/>
      <c r="PLS12" s="2"/>
      <c r="PLT12" s="2"/>
      <c r="PLU12" s="2"/>
      <c r="PLV12" s="2"/>
      <c r="PLW12" s="2"/>
      <c r="PLX12" s="2"/>
      <c r="PLY12" s="2"/>
      <c r="PLZ12" s="2"/>
      <c r="PMA12" s="2"/>
      <c r="PMB12" s="2"/>
      <c r="PMC12" s="2"/>
      <c r="PMD12" s="2"/>
      <c r="PME12" s="2"/>
      <c r="PMF12" s="2"/>
      <c r="PMG12" s="2"/>
      <c r="PMH12" s="2"/>
      <c r="PMI12" s="2"/>
      <c r="PMJ12" s="2"/>
      <c r="PMK12" s="2"/>
      <c r="PML12" s="2"/>
      <c r="PMM12" s="2"/>
      <c r="PMN12" s="2"/>
      <c r="PMO12" s="2"/>
      <c r="PMP12" s="2"/>
      <c r="PMQ12" s="2"/>
      <c r="PMR12" s="2"/>
      <c r="PMS12" s="2"/>
      <c r="PMT12" s="2"/>
      <c r="PMU12" s="2"/>
      <c r="PMV12" s="2"/>
      <c r="PMW12" s="2"/>
      <c r="PMX12" s="2"/>
      <c r="PMY12" s="2"/>
      <c r="PMZ12" s="2"/>
      <c r="PNA12" s="2"/>
      <c r="PNB12" s="2"/>
      <c r="PNC12" s="2"/>
      <c r="PND12" s="2"/>
      <c r="PNE12" s="2"/>
      <c r="PNF12" s="2"/>
      <c r="PNG12" s="2"/>
      <c r="PNH12" s="2"/>
      <c r="PNI12" s="2"/>
      <c r="PNJ12" s="2"/>
      <c r="PNK12" s="2"/>
      <c r="PNL12" s="2"/>
      <c r="PNM12" s="2"/>
      <c r="PNN12" s="2"/>
      <c r="PNO12" s="2"/>
      <c r="PNP12" s="2"/>
      <c r="PNQ12" s="2"/>
      <c r="PNR12" s="2"/>
      <c r="PNS12" s="2"/>
      <c r="PNT12" s="2"/>
      <c r="PNU12" s="2"/>
      <c r="PNV12" s="2"/>
      <c r="PNW12" s="2"/>
      <c r="PNX12" s="2"/>
      <c r="PNY12" s="2"/>
      <c r="PNZ12" s="2"/>
      <c r="POA12" s="2"/>
      <c r="POB12" s="2"/>
      <c r="POC12" s="2"/>
      <c r="POD12" s="2"/>
      <c r="POE12" s="2"/>
      <c r="POF12" s="2"/>
      <c r="POG12" s="2"/>
      <c r="POH12" s="2"/>
      <c r="POI12" s="2"/>
      <c r="POJ12" s="2"/>
      <c r="POK12" s="2"/>
      <c r="POL12" s="2"/>
      <c r="POM12" s="2"/>
      <c r="PON12" s="2"/>
      <c r="POO12" s="2"/>
      <c r="POP12" s="2"/>
      <c r="POQ12" s="2"/>
      <c r="POR12" s="2"/>
      <c r="POS12" s="2"/>
      <c r="POT12" s="2"/>
      <c r="POU12" s="2"/>
      <c r="POV12" s="2"/>
      <c r="POW12" s="2"/>
      <c r="POX12" s="2"/>
      <c r="POY12" s="2"/>
      <c r="POZ12" s="2"/>
      <c r="PPA12" s="2"/>
      <c r="PPB12" s="2"/>
      <c r="PPC12" s="2"/>
      <c r="PPD12" s="2"/>
      <c r="PPE12" s="2"/>
      <c r="PPF12" s="2"/>
      <c r="PPG12" s="2"/>
      <c r="PPH12" s="2"/>
      <c r="PPI12" s="2"/>
      <c r="PPJ12" s="2"/>
      <c r="PPK12" s="2"/>
      <c r="PPL12" s="2"/>
      <c r="PPM12" s="2"/>
      <c r="PPN12" s="2"/>
      <c r="PPO12" s="2"/>
      <c r="PPP12" s="2"/>
      <c r="PPQ12" s="2"/>
      <c r="PPR12" s="2"/>
      <c r="PPS12" s="2"/>
      <c r="PPT12" s="2"/>
      <c r="PPU12" s="2"/>
      <c r="PPV12" s="2"/>
      <c r="PPW12" s="2"/>
      <c r="PPX12" s="2"/>
      <c r="PPY12" s="2"/>
      <c r="PPZ12" s="2"/>
      <c r="PQA12" s="2"/>
      <c r="PQB12" s="2"/>
      <c r="PQC12" s="2"/>
      <c r="PQD12" s="2"/>
      <c r="PQE12" s="2"/>
      <c r="PQF12" s="2"/>
      <c r="PQG12" s="2"/>
      <c r="PQH12" s="2"/>
      <c r="PQI12" s="2"/>
      <c r="PQJ12" s="2"/>
      <c r="PQK12" s="2"/>
      <c r="PQL12" s="2"/>
      <c r="PQM12" s="2"/>
      <c r="PQN12" s="2"/>
      <c r="PQO12" s="2"/>
      <c r="PQP12" s="2"/>
      <c r="PQQ12" s="2"/>
      <c r="PQR12" s="2"/>
      <c r="PQS12" s="2"/>
      <c r="PQT12" s="2"/>
      <c r="PQU12" s="2"/>
      <c r="PQV12" s="2"/>
      <c r="PQW12" s="2"/>
      <c r="PQX12" s="2"/>
      <c r="PQY12" s="2"/>
      <c r="PQZ12" s="2"/>
      <c r="PRA12" s="2"/>
      <c r="PRB12" s="2"/>
      <c r="PRC12" s="2"/>
      <c r="PRD12" s="2"/>
      <c r="PRE12" s="2"/>
      <c r="PRF12" s="2"/>
      <c r="PRG12" s="2"/>
      <c r="PRH12" s="2"/>
      <c r="PRI12" s="2"/>
      <c r="PRJ12" s="2"/>
      <c r="PRK12" s="2"/>
      <c r="PRL12" s="2"/>
      <c r="PRM12" s="2"/>
      <c r="PRN12" s="2"/>
      <c r="PRO12" s="2"/>
      <c r="PRP12" s="2"/>
      <c r="PRQ12" s="2"/>
      <c r="PRR12" s="2"/>
      <c r="PRS12" s="2"/>
      <c r="PRT12" s="2"/>
      <c r="PRU12" s="2"/>
      <c r="PRV12" s="2"/>
      <c r="PRW12" s="2"/>
      <c r="PRX12" s="2"/>
      <c r="PRY12" s="2"/>
      <c r="PRZ12" s="2"/>
      <c r="PSA12" s="2"/>
      <c r="PSB12" s="2"/>
      <c r="PSC12" s="2"/>
      <c r="PSD12" s="2"/>
      <c r="PSE12" s="2"/>
      <c r="PSF12" s="2"/>
      <c r="PSG12" s="2"/>
      <c r="PSH12" s="2"/>
      <c r="PSI12" s="2"/>
      <c r="PSJ12" s="2"/>
      <c r="PSK12" s="2"/>
      <c r="PSL12" s="2"/>
      <c r="PSM12" s="2"/>
      <c r="PSN12" s="2"/>
      <c r="PSO12" s="2"/>
      <c r="PSP12" s="2"/>
      <c r="PSQ12" s="2"/>
      <c r="PSR12" s="2"/>
      <c r="PSS12" s="2"/>
      <c r="PST12" s="2"/>
      <c r="PSU12" s="2"/>
      <c r="PSV12" s="2"/>
      <c r="PSW12" s="2"/>
      <c r="PSX12" s="2"/>
      <c r="PSY12" s="2"/>
      <c r="PSZ12" s="2"/>
      <c r="PTA12" s="2"/>
      <c r="PTB12" s="2"/>
      <c r="PTC12" s="2"/>
      <c r="PTD12" s="2"/>
      <c r="PTE12" s="2"/>
      <c r="PTF12" s="2"/>
      <c r="PTG12" s="2"/>
      <c r="PTH12" s="2"/>
      <c r="PTI12" s="2"/>
      <c r="PTJ12" s="2"/>
      <c r="PTK12" s="2"/>
      <c r="PTL12" s="2"/>
      <c r="PTM12" s="2"/>
      <c r="PTN12" s="2"/>
      <c r="PTO12" s="2"/>
      <c r="PTP12" s="2"/>
      <c r="PTQ12" s="2"/>
      <c r="PTR12" s="2"/>
      <c r="PTS12" s="2"/>
      <c r="PTT12" s="2"/>
      <c r="PTU12" s="2"/>
      <c r="PTV12" s="2"/>
      <c r="PTW12" s="2"/>
      <c r="PTX12" s="2"/>
      <c r="PTY12" s="2"/>
      <c r="PTZ12" s="2"/>
      <c r="PUA12" s="2"/>
      <c r="PUB12" s="2"/>
      <c r="PUC12" s="2"/>
      <c r="PUD12" s="2"/>
      <c r="PUE12" s="2"/>
      <c r="PUF12" s="2"/>
      <c r="PUG12" s="2"/>
      <c r="PUH12" s="2"/>
      <c r="PUI12" s="2"/>
      <c r="PUJ12" s="2"/>
      <c r="PUK12" s="2"/>
      <c r="PUL12" s="2"/>
      <c r="PUM12" s="2"/>
      <c r="PUN12" s="2"/>
      <c r="PUO12" s="2"/>
      <c r="PUP12" s="2"/>
      <c r="PUQ12" s="2"/>
      <c r="PUR12" s="2"/>
      <c r="PUS12" s="2"/>
      <c r="PUT12" s="2"/>
      <c r="PUU12" s="2"/>
      <c r="PUV12" s="2"/>
      <c r="PUW12" s="2"/>
      <c r="PUX12" s="2"/>
      <c r="PUY12" s="2"/>
      <c r="PUZ12" s="2"/>
      <c r="PVA12" s="2"/>
      <c r="PVB12" s="2"/>
      <c r="PVC12" s="2"/>
      <c r="PVD12" s="2"/>
      <c r="PVE12" s="2"/>
      <c r="PVF12" s="2"/>
      <c r="PVG12" s="2"/>
      <c r="PVH12" s="2"/>
      <c r="PVI12" s="2"/>
      <c r="PVJ12" s="2"/>
      <c r="PVK12" s="2"/>
      <c r="PVL12" s="2"/>
      <c r="PVM12" s="2"/>
      <c r="PVN12" s="2"/>
      <c r="PVO12" s="2"/>
      <c r="PVP12" s="2"/>
      <c r="PVQ12" s="2"/>
      <c r="PVR12" s="2"/>
      <c r="PVS12" s="2"/>
      <c r="PVT12" s="2"/>
      <c r="PVU12" s="2"/>
      <c r="PVV12" s="2"/>
      <c r="PVW12" s="2"/>
      <c r="PVX12" s="2"/>
      <c r="PVY12" s="2"/>
      <c r="PVZ12" s="2"/>
      <c r="PWA12" s="2"/>
      <c r="PWB12" s="2"/>
      <c r="PWC12" s="2"/>
      <c r="PWD12" s="2"/>
      <c r="PWE12" s="2"/>
      <c r="PWF12" s="2"/>
      <c r="PWG12" s="2"/>
      <c r="PWH12" s="2"/>
      <c r="PWI12" s="2"/>
      <c r="PWJ12" s="2"/>
      <c r="PWK12" s="2"/>
      <c r="PWL12" s="2"/>
      <c r="PWM12" s="2"/>
      <c r="PWN12" s="2"/>
      <c r="PWO12" s="2"/>
      <c r="PWP12" s="2"/>
      <c r="PWQ12" s="2"/>
      <c r="PWR12" s="2"/>
      <c r="PWS12" s="2"/>
      <c r="PWT12" s="2"/>
      <c r="PWU12" s="2"/>
      <c r="PWV12" s="2"/>
      <c r="PWW12" s="2"/>
      <c r="PWX12" s="2"/>
      <c r="PWY12" s="2"/>
      <c r="PWZ12" s="2"/>
      <c r="PXA12" s="2"/>
      <c r="PXB12" s="2"/>
      <c r="PXC12" s="2"/>
      <c r="PXD12" s="2"/>
      <c r="PXE12" s="2"/>
      <c r="PXF12" s="2"/>
      <c r="PXG12" s="2"/>
      <c r="PXH12" s="2"/>
      <c r="PXI12" s="2"/>
      <c r="PXJ12" s="2"/>
      <c r="PXK12" s="2"/>
      <c r="PXL12" s="2"/>
      <c r="PXM12" s="2"/>
      <c r="PXN12" s="2"/>
      <c r="PXO12" s="2"/>
      <c r="PXP12" s="2"/>
      <c r="PXQ12" s="2"/>
      <c r="PXR12" s="2"/>
      <c r="PXS12" s="2"/>
      <c r="PXT12" s="2"/>
      <c r="PXU12" s="2"/>
      <c r="PXV12" s="2"/>
      <c r="PXW12" s="2"/>
      <c r="PXX12" s="2"/>
      <c r="PXY12" s="2"/>
      <c r="PXZ12" s="2"/>
      <c r="PYA12" s="2"/>
      <c r="PYB12" s="2"/>
      <c r="PYC12" s="2"/>
      <c r="PYD12" s="2"/>
      <c r="PYE12" s="2"/>
      <c r="PYF12" s="2"/>
      <c r="PYG12" s="2"/>
      <c r="PYH12" s="2"/>
      <c r="PYI12" s="2"/>
      <c r="PYJ12" s="2"/>
      <c r="PYK12" s="2"/>
      <c r="PYL12" s="2"/>
      <c r="PYM12" s="2"/>
      <c r="PYN12" s="2"/>
      <c r="PYO12" s="2"/>
      <c r="PYP12" s="2"/>
      <c r="PYQ12" s="2"/>
      <c r="PYR12" s="2"/>
      <c r="PYS12" s="2"/>
      <c r="PYT12" s="2"/>
      <c r="PYU12" s="2"/>
      <c r="PYV12" s="2"/>
      <c r="PYW12" s="2"/>
      <c r="PYX12" s="2"/>
      <c r="PYY12" s="2"/>
      <c r="PYZ12" s="2"/>
      <c r="PZA12" s="2"/>
      <c r="PZB12" s="2"/>
      <c r="PZC12" s="2"/>
      <c r="PZD12" s="2"/>
      <c r="PZE12" s="2"/>
      <c r="PZF12" s="2"/>
      <c r="PZG12" s="2"/>
      <c r="PZH12" s="2"/>
      <c r="PZI12" s="2"/>
      <c r="PZJ12" s="2"/>
      <c r="PZK12" s="2"/>
      <c r="PZL12" s="2"/>
      <c r="PZM12" s="2"/>
      <c r="PZN12" s="2"/>
      <c r="PZO12" s="2"/>
      <c r="PZP12" s="2"/>
      <c r="PZQ12" s="2"/>
      <c r="PZR12" s="2"/>
      <c r="PZS12" s="2"/>
      <c r="PZT12" s="2"/>
      <c r="PZU12" s="2"/>
      <c r="PZV12" s="2"/>
      <c r="PZW12" s="2"/>
      <c r="PZX12" s="2"/>
      <c r="PZY12" s="2"/>
      <c r="PZZ12" s="2"/>
      <c r="QAA12" s="2"/>
      <c r="QAB12" s="2"/>
      <c r="QAC12" s="2"/>
      <c r="QAD12" s="2"/>
      <c r="QAE12" s="2"/>
      <c r="QAF12" s="2"/>
      <c r="QAG12" s="2"/>
      <c r="QAH12" s="2"/>
      <c r="QAI12" s="2"/>
      <c r="QAJ12" s="2"/>
      <c r="QAK12" s="2"/>
      <c r="QAL12" s="2"/>
      <c r="QAM12" s="2"/>
      <c r="QAN12" s="2"/>
      <c r="QAO12" s="2"/>
      <c r="QAP12" s="2"/>
      <c r="QAQ12" s="2"/>
      <c r="QAR12" s="2"/>
      <c r="QAS12" s="2"/>
      <c r="QAT12" s="2"/>
      <c r="QAU12" s="2"/>
      <c r="QAV12" s="2"/>
      <c r="QAW12" s="2"/>
      <c r="QAX12" s="2"/>
      <c r="QAY12" s="2"/>
      <c r="QAZ12" s="2"/>
      <c r="QBA12" s="2"/>
      <c r="QBB12" s="2"/>
      <c r="QBC12" s="2"/>
      <c r="QBD12" s="2"/>
      <c r="QBE12" s="2"/>
      <c r="QBF12" s="2"/>
      <c r="QBG12" s="2"/>
      <c r="QBH12" s="2"/>
      <c r="QBI12" s="2"/>
      <c r="QBJ12" s="2"/>
      <c r="QBK12" s="2"/>
      <c r="QBL12" s="2"/>
      <c r="QBM12" s="2"/>
      <c r="QBN12" s="2"/>
      <c r="QBO12" s="2"/>
      <c r="QBP12" s="2"/>
      <c r="QBQ12" s="2"/>
      <c r="QBR12" s="2"/>
      <c r="QBS12" s="2"/>
      <c r="QBT12" s="2"/>
      <c r="QBU12" s="2"/>
      <c r="QBV12" s="2"/>
      <c r="QBW12" s="2"/>
      <c r="QBX12" s="2"/>
      <c r="QBY12" s="2"/>
      <c r="QBZ12" s="2"/>
      <c r="QCA12" s="2"/>
      <c r="QCB12" s="2"/>
      <c r="QCC12" s="2"/>
      <c r="QCD12" s="2"/>
      <c r="QCE12" s="2"/>
      <c r="QCF12" s="2"/>
      <c r="QCG12" s="2"/>
      <c r="QCH12" s="2"/>
      <c r="QCI12" s="2"/>
      <c r="QCJ12" s="2"/>
      <c r="QCK12" s="2"/>
      <c r="QCL12" s="2"/>
      <c r="QCM12" s="2"/>
      <c r="QCN12" s="2"/>
      <c r="QCO12" s="2"/>
      <c r="QCP12" s="2"/>
      <c r="QCQ12" s="2"/>
      <c r="QCR12" s="2"/>
      <c r="QCS12" s="2"/>
      <c r="QCT12" s="2"/>
      <c r="QCU12" s="2"/>
      <c r="QCV12" s="2"/>
      <c r="QCW12" s="2"/>
      <c r="QCX12" s="2"/>
      <c r="QCY12" s="2"/>
      <c r="QCZ12" s="2"/>
      <c r="QDA12" s="2"/>
      <c r="QDB12" s="2"/>
      <c r="QDC12" s="2"/>
      <c r="QDD12" s="2"/>
      <c r="QDE12" s="2"/>
      <c r="QDF12" s="2"/>
      <c r="QDG12" s="2"/>
      <c r="QDH12" s="2"/>
      <c r="QDI12" s="2"/>
      <c r="QDJ12" s="2"/>
      <c r="QDK12" s="2"/>
      <c r="QDL12" s="2"/>
      <c r="QDM12" s="2"/>
      <c r="QDN12" s="2"/>
      <c r="QDO12" s="2"/>
      <c r="QDP12" s="2"/>
      <c r="QDQ12" s="2"/>
      <c r="QDR12" s="2"/>
      <c r="QDS12" s="2"/>
      <c r="QDT12" s="2"/>
      <c r="QDU12" s="2"/>
      <c r="QDV12" s="2"/>
      <c r="QDW12" s="2"/>
      <c r="QDX12" s="2"/>
      <c r="QDY12" s="2"/>
      <c r="QDZ12" s="2"/>
      <c r="QEA12" s="2"/>
      <c r="QEB12" s="2"/>
      <c r="QEC12" s="2"/>
      <c r="QED12" s="2"/>
      <c r="QEE12" s="2"/>
      <c r="QEF12" s="2"/>
      <c r="QEG12" s="2"/>
      <c r="QEH12" s="2"/>
      <c r="QEI12" s="2"/>
      <c r="QEJ12" s="2"/>
      <c r="QEK12" s="2"/>
      <c r="QEL12" s="2"/>
      <c r="QEM12" s="2"/>
      <c r="QEN12" s="2"/>
      <c r="QEO12" s="2"/>
      <c r="QEP12" s="2"/>
      <c r="QEQ12" s="2"/>
      <c r="QER12" s="2"/>
      <c r="QES12" s="2"/>
      <c r="QET12" s="2"/>
      <c r="QEU12" s="2"/>
      <c r="QEV12" s="2"/>
      <c r="QEW12" s="2"/>
      <c r="QEX12" s="2"/>
      <c r="QEY12" s="2"/>
      <c r="QEZ12" s="2"/>
      <c r="QFA12" s="2"/>
      <c r="QFB12" s="2"/>
      <c r="QFC12" s="2"/>
      <c r="QFD12" s="2"/>
      <c r="QFE12" s="2"/>
      <c r="QFF12" s="2"/>
      <c r="QFG12" s="2"/>
      <c r="QFH12" s="2"/>
      <c r="QFI12" s="2"/>
      <c r="QFJ12" s="2"/>
      <c r="QFK12" s="2"/>
      <c r="QFL12" s="2"/>
      <c r="QFM12" s="2"/>
      <c r="QFN12" s="2"/>
      <c r="QFO12" s="2"/>
      <c r="QFP12" s="2"/>
      <c r="QFQ12" s="2"/>
      <c r="QFR12" s="2"/>
      <c r="QFS12" s="2"/>
      <c r="QFT12" s="2"/>
      <c r="QFU12" s="2"/>
      <c r="QFV12" s="2"/>
      <c r="QFW12" s="2"/>
      <c r="QFX12" s="2"/>
      <c r="QFY12" s="2"/>
      <c r="QFZ12" s="2"/>
      <c r="QGA12" s="2"/>
      <c r="QGB12" s="2"/>
      <c r="QGC12" s="2"/>
      <c r="QGD12" s="2"/>
      <c r="QGE12" s="2"/>
      <c r="QGF12" s="2"/>
      <c r="QGG12" s="2"/>
      <c r="QGH12" s="2"/>
      <c r="QGI12" s="2"/>
      <c r="QGJ12" s="2"/>
      <c r="QGK12" s="2"/>
      <c r="QGL12" s="2"/>
      <c r="QGM12" s="2"/>
      <c r="QGN12" s="2"/>
      <c r="QGO12" s="2"/>
      <c r="QGP12" s="2"/>
      <c r="QGQ12" s="2"/>
      <c r="QGR12" s="2"/>
      <c r="QGS12" s="2"/>
      <c r="QGT12" s="2"/>
      <c r="QGU12" s="2"/>
      <c r="QGV12" s="2"/>
      <c r="QGW12" s="2"/>
      <c r="QGX12" s="2"/>
      <c r="QGY12" s="2"/>
      <c r="QGZ12" s="2"/>
      <c r="QHA12" s="2"/>
      <c r="QHB12" s="2"/>
      <c r="QHC12" s="2"/>
      <c r="QHD12" s="2"/>
      <c r="QHE12" s="2"/>
      <c r="QHF12" s="2"/>
      <c r="QHG12" s="2"/>
      <c r="QHH12" s="2"/>
      <c r="QHI12" s="2"/>
      <c r="QHJ12" s="2"/>
      <c r="QHK12" s="2"/>
      <c r="QHL12" s="2"/>
      <c r="QHM12" s="2"/>
      <c r="QHN12" s="2"/>
      <c r="QHO12" s="2"/>
      <c r="QHP12" s="2"/>
      <c r="QHQ12" s="2"/>
      <c r="QHR12" s="2"/>
      <c r="QHS12" s="2"/>
      <c r="QHT12" s="2"/>
      <c r="QHU12" s="2"/>
      <c r="QHV12" s="2"/>
      <c r="QHW12" s="2"/>
      <c r="QHX12" s="2"/>
      <c r="QHY12" s="2"/>
      <c r="QHZ12" s="2"/>
      <c r="QIA12" s="2"/>
      <c r="QIB12" s="2"/>
      <c r="QIC12" s="2"/>
      <c r="QID12" s="2"/>
      <c r="QIE12" s="2"/>
      <c r="QIF12" s="2"/>
      <c r="QIG12" s="2"/>
      <c r="QIH12" s="2"/>
      <c r="QII12" s="2"/>
      <c r="QIJ12" s="2"/>
      <c r="QIK12" s="2"/>
      <c r="QIL12" s="2"/>
      <c r="QIM12" s="2"/>
      <c r="QIN12" s="2"/>
      <c r="QIO12" s="2"/>
      <c r="QIP12" s="2"/>
      <c r="QIQ12" s="2"/>
      <c r="QIR12" s="2"/>
      <c r="QIS12" s="2"/>
      <c r="QIT12" s="2"/>
      <c r="QIU12" s="2"/>
      <c r="QIV12" s="2"/>
      <c r="QIW12" s="2"/>
      <c r="QIX12" s="2"/>
      <c r="QIY12" s="2"/>
      <c r="QIZ12" s="2"/>
      <c r="QJA12" s="2"/>
      <c r="QJB12" s="2"/>
      <c r="QJC12" s="2"/>
      <c r="QJD12" s="2"/>
      <c r="QJE12" s="2"/>
      <c r="QJF12" s="2"/>
      <c r="QJG12" s="2"/>
      <c r="QJH12" s="2"/>
      <c r="QJI12" s="2"/>
      <c r="QJJ12" s="2"/>
      <c r="QJK12" s="2"/>
      <c r="QJL12" s="2"/>
      <c r="QJM12" s="2"/>
      <c r="QJN12" s="2"/>
      <c r="QJO12" s="2"/>
      <c r="QJP12" s="2"/>
      <c r="QJQ12" s="2"/>
      <c r="QJR12" s="2"/>
      <c r="QJS12" s="2"/>
      <c r="QJT12" s="2"/>
      <c r="QJU12" s="2"/>
      <c r="QJV12" s="2"/>
      <c r="QJW12" s="2"/>
      <c r="QJX12" s="2"/>
      <c r="QJY12" s="2"/>
      <c r="QJZ12" s="2"/>
      <c r="QKA12" s="2"/>
      <c r="QKB12" s="2"/>
      <c r="QKC12" s="2"/>
      <c r="QKD12" s="2"/>
      <c r="QKE12" s="2"/>
      <c r="QKF12" s="2"/>
      <c r="QKG12" s="2"/>
      <c r="QKH12" s="2"/>
      <c r="QKI12" s="2"/>
      <c r="QKJ12" s="2"/>
      <c r="QKK12" s="2"/>
      <c r="QKL12" s="2"/>
      <c r="QKM12" s="2"/>
      <c r="QKN12" s="2"/>
      <c r="QKO12" s="2"/>
      <c r="QKP12" s="2"/>
      <c r="QKQ12" s="2"/>
      <c r="QKR12" s="2"/>
      <c r="QKS12" s="2"/>
      <c r="QKT12" s="2"/>
      <c r="QKU12" s="2"/>
      <c r="QKV12" s="2"/>
      <c r="QKW12" s="2"/>
      <c r="QKX12" s="2"/>
      <c r="QKY12" s="2"/>
      <c r="QKZ12" s="2"/>
      <c r="QLA12" s="2"/>
      <c r="QLB12" s="2"/>
      <c r="QLC12" s="2"/>
      <c r="QLD12" s="2"/>
      <c r="QLE12" s="2"/>
      <c r="QLF12" s="2"/>
      <c r="QLG12" s="2"/>
      <c r="QLH12" s="2"/>
      <c r="QLI12" s="2"/>
      <c r="QLJ12" s="2"/>
      <c r="QLK12" s="2"/>
      <c r="QLL12" s="2"/>
      <c r="QLM12" s="2"/>
      <c r="QLN12" s="2"/>
      <c r="QLO12" s="2"/>
      <c r="QLP12" s="2"/>
      <c r="QLQ12" s="2"/>
      <c r="QLR12" s="2"/>
      <c r="QLS12" s="2"/>
      <c r="QLT12" s="2"/>
      <c r="QLU12" s="2"/>
      <c r="QLV12" s="2"/>
      <c r="QLW12" s="2"/>
      <c r="QLX12" s="2"/>
      <c r="QLY12" s="2"/>
      <c r="QLZ12" s="2"/>
      <c r="QMA12" s="2"/>
      <c r="QMB12" s="2"/>
      <c r="QMC12" s="2"/>
      <c r="QMD12" s="2"/>
      <c r="QME12" s="2"/>
      <c r="QMF12" s="2"/>
      <c r="QMG12" s="2"/>
      <c r="QMH12" s="2"/>
      <c r="QMI12" s="2"/>
      <c r="QMJ12" s="2"/>
      <c r="QMK12" s="2"/>
      <c r="QML12" s="2"/>
      <c r="QMM12" s="2"/>
      <c r="QMN12" s="2"/>
      <c r="QMO12" s="2"/>
      <c r="QMP12" s="2"/>
      <c r="QMQ12" s="2"/>
      <c r="QMR12" s="2"/>
      <c r="QMS12" s="2"/>
      <c r="QMT12" s="2"/>
      <c r="QMU12" s="2"/>
      <c r="QMV12" s="2"/>
      <c r="QMW12" s="2"/>
      <c r="QMX12" s="2"/>
      <c r="QMY12" s="2"/>
      <c r="QMZ12" s="2"/>
      <c r="QNA12" s="2"/>
      <c r="QNB12" s="2"/>
      <c r="QNC12" s="2"/>
      <c r="QND12" s="2"/>
      <c r="QNE12" s="2"/>
      <c r="QNF12" s="2"/>
      <c r="QNG12" s="2"/>
      <c r="QNH12" s="2"/>
      <c r="QNI12" s="2"/>
      <c r="QNJ12" s="2"/>
      <c r="QNK12" s="2"/>
      <c r="QNL12" s="2"/>
      <c r="QNM12" s="2"/>
      <c r="QNN12" s="2"/>
      <c r="QNO12" s="2"/>
      <c r="QNP12" s="2"/>
      <c r="QNQ12" s="2"/>
      <c r="QNR12" s="2"/>
      <c r="QNS12" s="2"/>
      <c r="QNT12" s="2"/>
      <c r="QNU12" s="2"/>
      <c r="QNV12" s="2"/>
      <c r="QNW12" s="2"/>
      <c r="QNX12" s="2"/>
      <c r="QNY12" s="2"/>
      <c r="QNZ12" s="2"/>
      <c r="QOA12" s="2"/>
      <c r="QOB12" s="2"/>
      <c r="QOC12" s="2"/>
      <c r="QOD12" s="2"/>
      <c r="QOE12" s="2"/>
      <c r="QOF12" s="2"/>
      <c r="QOG12" s="2"/>
      <c r="QOH12" s="2"/>
      <c r="QOI12" s="2"/>
      <c r="QOJ12" s="2"/>
      <c r="QOK12" s="2"/>
      <c r="QOL12" s="2"/>
      <c r="QOM12" s="2"/>
      <c r="QON12" s="2"/>
      <c r="QOO12" s="2"/>
      <c r="QOP12" s="2"/>
      <c r="QOQ12" s="2"/>
      <c r="QOR12" s="2"/>
      <c r="QOS12" s="2"/>
      <c r="QOT12" s="2"/>
      <c r="QOU12" s="2"/>
      <c r="QOV12" s="2"/>
      <c r="QOW12" s="2"/>
      <c r="QOX12" s="2"/>
      <c r="QOY12" s="2"/>
      <c r="QOZ12" s="2"/>
      <c r="QPA12" s="2"/>
      <c r="QPB12" s="2"/>
      <c r="QPC12" s="2"/>
      <c r="QPD12" s="2"/>
      <c r="QPE12" s="2"/>
      <c r="QPF12" s="2"/>
      <c r="QPG12" s="2"/>
      <c r="QPH12" s="2"/>
      <c r="QPI12" s="2"/>
      <c r="QPJ12" s="2"/>
      <c r="QPK12" s="2"/>
      <c r="QPL12" s="2"/>
      <c r="QPM12" s="2"/>
      <c r="QPN12" s="2"/>
      <c r="QPO12" s="2"/>
      <c r="QPP12" s="2"/>
      <c r="QPQ12" s="2"/>
      <c r="QPR12" s="2"/>
      <c r="QPS12" s="2"/>
      <c r="QPT12" s="2"/>
      <c r="QPU12" s="2"/>
      <c r="QPV12" s="2"/>
      <c r="QPW12" s="2"/>
      <c r="QPX12" s="2"/>
      <c r="QPY12" s="2"/>
      <c r="QPZ12" s="2"/>
      <c r="QQA12" s="2"/>
      <c r="QQB12" s="2"/>
      <c r="QQC12" s="2"/>
      <c r="QQD12" s="2"/>
      <c r="QQE12" s="2"/>
      <c r="QQF12" s="2"/>
      <c r="QQG12" s="2"/>
      <c r="QQH12" s="2"/>
      <c r="QQI12" s="2"/>
      <c r="QQJ12" s="2"/>
      <c r="QQK12" s="2"/>
      <c r="QQL12" s="2"/>
      <c r="QQM12" s="2"/>
      <c r="QQN12" s="2"/>
      <c r="QQO12" s="2"/>
      <c r="QQP12" s="2"/>
      <c r="QQQ12" s="2"/>
      <c r="QQR12" s="2"/>
      <c r="QQS12" s="2"/>
      <c r="QQT12" s="2"/>
      <c r="QQU12" s="2"/>
      <c r="QQV12" s="2"/>
      <c r="QQW12" s="2"/>
      <c r="QQX12" s="2"/>
      <c r="QQY12" s="2"/>
      <c r="QQZ12" s="2"/>
      <c r="QRA12" s="2"/>
      <c r="QRB12" s="2"/>
      <c r="QRC12" s="2"/>
      <c r="QRD12" s="2"/>
      <c r="QRE12" s="2"/>
      <c r="QRF12" s="2"/>
      <c r="QRG12" s="2"/>
      <c r="QRH12" s="2"/>
      <c r="QRI12" s="2"/>
      <c r="QRJ12" s="2"/>
      <c r="QRK12" s="2"/>
      <c r="QRL12" s="2"/>
      <c r="QRM12" s="2"/>
      <c r="QRN12" s="2"/>
      <c r="QRO12" s="2"/>
      <c r="QRP12" s="2"/>
      <c r="QRQ12" s="2"/>
      <c r="QRR12" s="2"/>
      <c r="QRS12" s="2"/>
      <c r="QRT12" s="2"/>
      <c r="QRU12" s="2"/>
      <c r="QRV12" s="2"/>
      <c r="QRW12" s="2"/>
      <c r="QRX12" s="2"/>
      <c r="QRY12" s="2"/>
      <c r="QRZ12" s="2"/>
      <c r="QSA12" s="2"/>
      <c r="QSB12" s="2"/>
      <c r="QSC12" s="2"/>
      <c r="QSD12" s="2"/>
      <c r="QSE12" s="2"/>
      <c r="QSF12" s="2"/>
      <c r="QSG12" s="2"/>
      <c r="QSH12" s="2"/>
      <c r="QSI12" s="2"/>
      <c r="QSJ12" s="2"/>
      <c r="QSK12" s="2"/>
      <c r="QSL12" s="2"/>
      <c r="QSM12" s="2"/>
      <c r="QSN12" s="2"/>
      <c r="QSO12" s="2"/>
      <c r="QSP12" s="2"/>
      <c r="QSQ12" s="2"/>
      <c r="QSR12" s="2"/>
      <c r="QSS12" s="2"/>
      <c r="QST12" s="2"/>
      <c r="QSU12" s="2"/>
      <c r="QSV12" s="2"/>
      <c r="QSW12" s="2"/>
      <c r="QSX12" s="2"/>
      <c r="QSY12" s="2"/>
      <c r="QSZ12" s="2"/>
      <c r="QTA12" s="2"/>
      <c r="QTB12" s="2"/>
      <c r="QTC12" s="2"/>
      <c r="QTD12" s="2"/>
      <c r="QTE12" s="2"/>
      <c r="QTF12" s="2"/>
      <c r="QTG12" s="2"/>
      <c r="QTH12" s="2"/>
      <c r="QTI12" s="2"/>
      <c r="QTJ12" s="2"/>
      <c r="QTK12" s="2"/>
      <c r="QTL12" s="2"/>
      <c r="QTM12" s="2"/>
      <c r="QTN12" s="2"/>
      <c r="QTO12" s="2"/>
      <c r="QTP12" s="2"/>
      <c r="QTQ12" s="2"/>
      <c r="QTR12" s="2"/>
      <c r="QTS12" s="2"/>
      <c r="QTT12" s="2"/>
      <c r="QTU12" s="2"/>
      <c r="QTV12" s="2"/>
      <c r="QTW12" s="2"/>
      <c r="QTX12" s="2"/>
      <c r="QTY12" s="2"/>
      <c r="QTZ12" s="2"/>
      <c r="QUA12" s="2"/>
      <c r="QUB12" s="2"/>
      <c r="QUC12" s="2"/>
      <c r="QUD12" s="2"/>
      <c r="QUE12" s="2"/>
      <c r="QUF12" s="2"/>
      <c r="QUG12" s="2"/>
      <c r="QUH12" s="2"/>
      <c r="QUI12" s="2"/>
      <c r="QUJ12" s="2"/>
      <c r="QUK12" s="2"/>
      <c r="QUL12" s="2"/>
      <c r="QUM12" s="2"/>
      <c r="QUN12" s="2"/>
      <c r="QUO12" s="2"/>
      <c r="QUP12" s="2"/>
      <c r="QUQ12" s="2"/>
      <c r="QUR12" s="2"/>
      <c r="QUS12" s="2"/>
      <c r="QUT12" s="2"/>
      <c r="QUU12" s="2"/>
      <c r="QUV12" s="2"/>
      <c r="QUW12" s="2"/>
      <c r="QUX12" s="2"/>
      <c r="QUY12" s="2"/>
      <c r="QUZ12" s="2"/>
      <c r="QVA12" s="2"/>
      <c r="QVB12" s="2"/>
      <c r="QVC12" s="2"/>
      <c r="QVD12" s="2"/>
      <c r="QVE12" s="2"/>
      <c r="QVF12" s="2"/>
      <c r="QVG12" s="2"/>
      <c r="QVH12" s="2"/>
      <c r="QVI12" s="2"/>
      <c r="QVJ12" s="2"/>
      <c r="QVK12" s="2"/>
      <c r="QVL12" s="2"/>
      <c r="QVM12" s="2"/>
      <c r="QVN12" s="2"/>
      <c r="QVO12" s="2"/>
      <c r="QVP12" s="2"/>
      <c r="QVQ12" s="2"/>
      <c r="QVR12" s="2"/>
      <c r="QVS12" s="2"/>
      <c r="QVT12" s="2"/>
      <c r="QVU12" s="2"/>
      <c r="QVV12" s="2"/>
      <c r="QVW12" s="2"/>
      <c r="QVX12" s="2"/>
      <c r="QVY12" s="2"/>
      <c r="QVZ12" s="2"/>
      <c r="QWA12" s="2"/>
      <c r="QWB12" s="2"/>
      <c r="QWC12" s="2"/>
      <c r="QWD12" s="2"/>
      <c r="QWE12" s="2"/>
      <c r="QWF12" s="2"/>
      <c r="QWG12" s="2"/>
      <c r="QWH12" s="2"/>
      <c r="QWI12" s="2"/>
      <c r="QWJ12" s="2"/>
      <c r="QWK12" s="2"/>
      <c r="QWL12" s="2"/>
      <c r="QWM12" s="2"/>
      <c r="QWN12" s="2"/>
      <c r="QWO12" s="2"/>
      <c r="QWP12" s="2"/>
      <c r="QWQ12" s="2"/>
      <c r="QWR12" s="2"/>
      <c r="QWS12" s="2"/>
      <c r="QWT12" s="2"/>
      <c r="QWU12" s="2"/>
      <c r="QWV12" s="2"/>
      <c r="QWW12" s="2"/>
      <c r="QWX12" s="2"/>
      <c r="QWY12" s="2"/>
      <c r="QWZ12" s="2"/>
      <c r="QXA12" s="2"/>
      <c r="QXB12" s="2"/>
      <c r="QXC12" s="2"/>
      <c r="QXD12" s="2"/>
      <c r="QXE12" s="2"/>
      <c r="QXF12" s="2"/>
      <c r="QXG12" s="2"/>
      <c r="QXH12" s="2"/>
      <c r="QXI12" s="2"/>
      <c r="QXJ12" s="2"/>
      <c r="QXK12" s="2"/>
      <c r="QXL12" s="2"/>
      <c r="QXM12" s="2"/>
      <c r="QXN12" s="2"/>
      <c r="QXO12" s="2"/>
      <c r="QXP12" s="2"/>
      <c r="QXQ12" s="2"/>
      <c r="QXR12" s="2"/>
      <c r="QXS12" s="2"/>
      <c r="QXT12" s="2"/>
      <c r="QXU12" s="2"/>
      <c r="QXV12" s="2"/>
      <c r="QXW12" s="2"/>
      <c r="QXX12" s="2"/>
      <c r="QXY12" s="2"/>
      <c r="QXZ12" s="2"/>
      <c r="QYA12" s="2"/>
      <c r="QYB12" s="2"/>
      <c r="QYC12" s="2"/>
      <c r="QYD12" s="2"/>
      <c r="QYE12" s="2"/>
      <c r="QYF12" s="2"/>
      <c r="QYG12" s="2"/>
      <c r="QYH12" s="2"/>
      <c r="QYI12" s="2"/>
      <c r="QYJ12" s="2"/>
      <c r="QYK12" s="2"/>
      <c r="QYL12" s="2"/>
      <c r="QYM12" s="2"/>
      <c r="QYN12" s="2"/>
      <c r="QYO12" s="2"/>
      <c r="QYP12" s="2"/>
      <c r="QYQ12" s="2"/>
      <c r="QYR12" s="2"/>
      <c r="QYS12" s="2"/>
      <c r="QYT12" s="2"/>
      <c r="QYU12" s="2"/>
      <c r="QYV12" s="2"/>
      <c r="QYW12" s="2"/>
      <c r="QYX12" s="2"/>
      <c r="QYY12" s="2"/>
      <c r="QYZ12" s="2"/>
      <c r="QZA12" s="2"/>
      <c r="QZB12" s="2"/>
      <c r="QZC12" s="2"/>
      <c r="QZD12" s="2"/>
      <c r="QZE12" s="2"/>
      <c r="QZF12" s="2"/>
      <c r="QZG12" s="2"/>
      <c r="QZH12" s="2"/>
      <c r="QZI12" s="2"/>
      <c r="QZJ12" s="2"/>
      <c r="QZK12" s="2"/>
      <c r="QZL12" s="2"/>
      <c r="QZM12" s="2"/>
      <c r="QZN12" s="2"/>
      <c r="QZO12" s="2"/>
      <c r="QZP12" s="2"/>
      <c r="QZQ12" s="2"/>
      <c r="QZR12" s="2"/>
      <c r="QZS12" s="2"/>
      <c r="QZT12" s="2"/>
      <c r="QZU12" s="2"/>
      <c r="QZV12" s="2"/>
      <c r="QZW12" s="2"/>
      <c r="QZX12" s="2"/>
      <c r="QZY12" s="2"/>
      <c r="QZZ12" s="2"/>
      <c r="RAA12" s="2"/>
      <c r="RAB12" s="2"/>
      <c r="RAC12" s="2"/>
      <c r="RAD12" s="2"/>
      <c r="RAE12" s="2"/>
      <c r="RAF12" s="2"/>
      <c r="RAG12" s="2"/>
      <c r="RAH12" s="2"/>
      <c r="RAI12" s="2"/>
      <c r="RAJ12" s="2"/>
      <c r="RAK12" s="2"/>
      <c r="RAL12" s="2"/>
      <c r="RAM12" s="2"/>
      <c r="RAN12" s="2"/>
      <c r="RAO12" s="2"/>
      <c r="RAP12" s="2"/>
      <c r="RAQ12" s="2"/>
      <c r="RAR12" s="2"/>
      <c r="RAS12" s="2"/>
      <c r="RAT12" s="2"/>
      <c r="RAU12" s="2"/>
      <c r="RAV12" s="2"/>
      <c r="RAW12" s="2"/>
      <c r="RAX12" s="2"/>
      <c r="RAY12" s="2"/>
      <c r="RAZ12" s="2"/>
      <c r="RBA12" s="2"/>
      <c r="RBB12" s="2"/>
      <c r="RBC12" s="2"/>
      <c r="RBD12" s="2"/>
      <c r="RBE12" s="2"/>
      <c r="RBF12" s="2"/>
      <c r="RBG12" s="2"/>
      <c r="RBH12" s="2"/>
      <c r="RBI12" s="2"/>
      <c r="RBJ12" s="2"/>
      <c r="RBK12" s="2"/>
      <c r="RBL12" s="2"/>
      <c r="RBM12" s="2"/>
      <c r="RBN12" s="2"/>
      <c r="RBO12" s="2"/>
      <c r="RBP12" s="2"/>
      <c r="RBQ12" s="2"/>
      <c r="RBR12" s="2"/>
      <c r="RBS12" s="2"/>
      <c r="RBT12" s="2"/>
      <c r="RBU12" s="2"/>
      <c r="RBV12" s="2"/>
      <c r="RBW12" s="2"/>
      <c r="RBX12" s="2"/>
      <c r="RBY12" s="2"/>
      <c r="RBZ12" s="2"/>
      <c r="RCA12" s="2"/>
      <c r="RCB12" s="2"/>
      <c r="RCC12" s="2"/>
      <c r="RCD12" s="2"/>
      <c r="RCE12" s="2"/>
      <c r="RCF12" s="2"/>
      <c r="RCG12" s="2"/>
      <c r="RCH12" s="2"/>
      <c r="RCI12" s="2"/>
      <c r="RCJ12" s="2"/>
      <c r="RCK12" s="2"/>
      <c r="RCL12" s="2"/>
      <c r="RCM12" s="2"/>
      <c r="RCN12" s="2"/>
      <c r="RCO12" s="2"/>
      <c r="RCP12" s="2"/>
      <c r="RCQ12" s="2"/>
      <c r="RCR12" s="2"/>
      <c r="RCS12" s="2"/>
      <c r="RCT12" s="2"/>
      <c r="RCU12" s="2"/>
      <c r="RCV12" s="2"/>
      <c r="RCW12" s="2"/>
      <c r="RCX12" s="2"/>
      <c r="RCY12" s="2"/>
      <c r="RCZ12" s="2"/>
      <c r="RDA12" s="2"/>
      <c r="RDB12" s="2"/>
      <c r="RDC12" s="2"/>
      <c r="RDD12" s="2"/>
      <c r="RDE12" s="2"/>
      <c r="RDF12" s="2"/>
      <c r="RDG12" s="2"/>
      <c r="RDH12" s="2"/>
      <c r="RDI12" s="2"/>
      <c r="RDJ12" s="2"/>
      <c r="RDK12" s="2"/>
      <c r="RDL12" s="2"/>
      <c r="RDM12" s="2"/>
      <c r="RDN12" s="2"/>
      <c r="RDO12" s="2"/>
      <c r="RDP12" s="2"/>
      <c r="RDQ12" s="2"/>
      <c r="RDR12" s="2"/>
      <c r="RDS12" s="2"/>
      <c r="RDT12" s="2"/>
      <c r="RDU12" s="2"/>
      <c r="RDV12" s="2"/>
      <c r="RDW12" s="2"/>
      <c r="RDX12" s="2"/>
      <c r="RDY12" s="2"/>
      <c r="RDZ12" s="2"/>
      <c r="REA12" s="2"/>
      <c r="REB12" s="2"/>
      <c r="REC12" s="2"/>
      <c r="RED12" s="2"/>
      <c r="REE12" s="2"/>
      <c r="REF12" s="2"/>
      <c r="REG12" s="2"/>
      <c r="REH12" s="2"/>
      <c r="REI12" s="2"/>
      <c r="REJ12" s="2"/>
      <c r="REK12" s="2"/>
      <c r="REL12" s="2"/>
      <c r="REM12" s="2"/>
      <c r="REN12" s="2"/>
      <c r="REO12" s="2"/>
      <c r="REP12" s="2"/>
      <c r="REQ12" s="2"/>
      <c r="RER12" s="2"/>
      <c r="RES12" s="2"/>
      <c r="RET12" s="2"/>
      <c r="REU12" s="2"/>
      <c r="REV12" s="2"/>
      <c r="REW12" s="2"/>
      <c r="REX12" s="2"/>
      <c r="REY12" s="2"/>
      <c r="REZ12" s="2"/>
      <c r="RFA12" s="2"/>
      <c r="RFB12" s="2"/>
      <c r="RFC12" s="2"/>
      <c r="RFD12" s="2"/>
      <c r="RFE12" s="2"/>
      <c r="RFF12" s="2"/>
      <c r="RFG12" s="2"/>
      <c r="RFH12" s="2"/>
      <c r="RFI12" s="2"/>
      <c r="RFJ12" s="2"/>
      <c r="RFK12" s="2"/>
      <c r="RFL12" s="2"/>
      <c r="RFM12" s="2"/>
      <c r="RFN12" s="2"/>
      <c r="RFO12" s="2"/>
      <c r="RFP12" s="2"/>
      <c r="RFQ12" s="2"/>
      <c r="RFR12" s="2"/>
      <c r="RFS12" s="2"/>
      <c r="RFT12" s="2"/>
      <c r="RFU12" s="2"/>
      <c r="RFV12" s="2"/>
      <c r="RFW12" s="2"/>
      <c r="RFX12" s="2"/>
      <c r="RFY12" s="2"/>
      <c r="RFZ12" s="2"/>
      <c r="RGA12" s="2"/>
      <c r="RGB12" s="2"/>
      <c r="RGC12" s="2"/>
      <c r="RGD12" s="2"/>
      <c r="RGE12" s="2"/>
      <c r="RGF12" s="2"/>
      <c r="RGG12" s="2"/>
      <c r="RGH12" s="2"/>
      <c r="RGI12" s="2"/>
      <c r="RGJ12" s="2"/>
      <c r="RGK12" s="2"/>
      <c r="RGL12" s="2"/>
      <c r="RGM12" s="2"/>
      <c r="RGN12" s="2"/>
      <c r="RGO12" s="2"/>
      <c r="RGP12" s="2"/>
      <c r="RGQ12" s="2"/>
      <c r="RGR12" s="2"/>
      <c r="RGS12" s="2"/>
      <c r="RGT12" s="2"/>
      <c r="RGU12" s="2"/>
      <c r="RGV12" s="2"/>
      <c r="RGW12" s="2"/>
      <c r="RGX12" s="2"/>
      <c r="RGY12" s="2"/>
      <c r="RGZ12" s="2"/>
      <c r="RHA12" s="2"/>
      <c r="RHB12" s="2"/>
      <c r="RHC12" s="2"/>
      <c r="RHD12" s="2"/>
      <c r="RHE12" s="2"/>
      <c r="RHF12" s="2"/>
      <c r="RHG12" s="2"/>
      <c r="RHH12" s="2"/>
      <c r="RHI12" s="2"/>
      <c r="RHJ12" s="2"/>
      <c r="RHK12" s="2"/>
      <c r="RHL12" s="2"/>
      <c r="RHM12" s="2"/>
      <c r="RHN12" s="2"/>
      <c r="RHO12" s="2"/>
      <c r="RHP12" s="2"/>
      <c r="RHQ12" s="2"/>
      <c r="RHR12" s="2"/>
      <c r="RHS12" s="2"/>
      <c r="RHT12" s="2"/>
      <c r="RHU12" s="2"/>
      <c r="RHV12" s="2"/>
      <c r="RHW12" s="2"/>
      <c r="RHX12" s="2"/>
      <c r="RHY12" s="2"/>
      <c r="RHZ12" s="2"/>
      <c r="RIA12" s="2"/>
      <c r="RIB12" s="2"/>
      <c r="RIC12" s="2"/>
      <c r="RID12" s="2"/>
      <c r="RIE12" s="2"/>
      <c r="RIF12" s="2"/>
      <c r="RIG12" s="2"/>
      <c r="RIH12" s="2"/>
      <c r="RII12" s="2"/>
      <c r="RIJ12" s="2"/>
      <c r="RIK12" s="2"/>
      <c r="RIL12" s="2"/>
      <c r="RIM12" s="2"/>
      <c r="RIN12" s="2"/>
      <c r="RIO12" s="2"/>
      <c r="RIP12" s="2"/>
      <c r="RIQ12" s="2"/>
      <c r="RIR12" s="2"/>
      <c r="RIS12" s="2"/>
      <c r="RIT12" s="2"/>
      <c r="RIU12" s="2"/>
      <c r="RIV12" s="2"/>
      <c r="RIW12" s="2"/>
      <c r="RIX12" s="2"/>
      <c r="RIY12" s="2"/>
      <c r="RIZ12" s="2"/>
      <c r="RJA12" s="2"/>
      <c r="RJB12" s="2"/>
      <c r="RJC12" s="2"/>
      <c r="RJD12" s="2"/>
      <c r="RJE12" s="2"/>
      <c r="RJF12" s="2"/>
      <c r="RJG12" s="2"/>
      <c r="RJH12" s="2"/>
      <c r="RJI12" s="2"/>
      <c r="RJJ12" s="2"/>
      <c r="RJK12" s="2"/>
      <c r="RJL12" s="2"/>
      <c r="RJM12" s="2"/>
      <c r="RJN12" s="2"/>
      <c r="RJO12" s="2"/>
      <c r="RJP12" s="2"/>
      <c r="RJQ12" s="2"/>
      <c r="RJR12" s="2"/>
      <c r="RJS12" s="2"/>
      <c r="RJT12" s="2"/>
      <c r="RJU12" s="2"/>
      <c r="RJV12" s="2"/>
      <c r="RJW12" s="2"/>
      <c r="RJX12" s="2"/>
      <c r="RJY12" s="2"/>
      <c r="RJZ12" s="2"/>
      <c r="RKA12" s="2"/>
      <c r="RKB12" s="2"/>
      <c r="RKC12" s="2"/>
      <c r="RKD12" s="2"/>
      <c r="RKE12" s="2"/>
      <c r="RKF12" s="2"/>
      <c r="RKG12" s="2"/>
      <c r="RKH12" s="2"/>
      <c r="RKI12" s="2"/>
      <c r="RKJ12" s="2"/>
      <c r="RKK12" s="2"/>
      <c r="RKL12" s="2"/>
      <c r="RKM12" s="2"/>
      <c r="RKN12" s="2"/>
      <c r="RKO12" s="2"/>
      <c r="RKP12" s="2"/>
      <c r="RKQ12" s="2"/>
      <c r="RKR12" s="2"/>
      <c r="RKS12" s="2"/>
      <c r="RKT12" s="2"/>
      <c r="RKU12" s="2"/>
      <c r="RKV12" s="2"/>
      <c r="RKW12" s="2"/>
      <c r="RKX12" s="2"/>
      <c r="RKY12" s="2"/>
      <c r="RKZ12" s="2"/>
      <c r="RLA12" s="2"/>
      <c r="RLB12" s="2"/>
      <c r="RLC12" s="2"/>
      <c r="RLD12" s="2"/>
      <c r="RLE12" s="2"/>
      <c r="RLF12" s="2"/>
      <c r="RLG12" s="2"/>
      <c r="RLH12" s="2"/>
      <c r="RLI12" s="2"/>
      <c r="RLJ12" s="2"/>
      <c r="RLK12" s="2"/>
      <c r="RLL12" s="2"/>
      <c r="RLM12" s="2"/>
      <c r="RLN12" s="2"/>
      <c r="RLO12" s="2"/>
      <c r="RLP12" s="2"/>
      <c r="RLQ12" s="2"/>
      <c r="RLR12" s="2"/>
      <c r="RLS12" s="2"/>
      <c r="RLT12" s="2"/>
      <c r="RLU12" s="2"/>
      <c r="RLV12" s="2"/>
      <c r="RLW12" s="2"/>
      <c r="RLX12" s="2"/>
      <c r="RLY12" s="2"/>
      <c r="RLZ12" s="2"/>
      <c r="RMA12" s="2"/>
      <c r="RMB12" s="2"/>
      <c r="RMC12" s="2"/>
      <c r="RMD12" s="2"/>
      <c r="RME12" s="2"/>
      <c r="RMF12" s="2"/>
      <c r="RMG12" s="2"/>
      <c r="RMH12" s="2"/>
      <c r="RMI12" s="2"/>
      <c r="RMJ12" s="2"/>
      <c r="RMK12" s="2"/>
      <c r="RML12" s="2"/>
      <c r="RMM12" s="2"/>
      <c r="RMN12" s="2"/>
      <c r="RMO12" s="2"/>
      <c r="RMP12" s="2"/>
      <c r="RMQ12" s="2"/>
      <c r="RMR12" s="2"/>
      <c r="RMS12" s="2"/>
      <c r="RMT12" s="2"/>
      <c r="RMU12" s="2"/>
      <c r="RMV12" s="2"/>
      <c r="RMW12" s="2"/>
      <c r="RMX12" s="2"/>
      <c r="RMY12" s="2"/>
      <c r="RMZ12" s="2"/>
      <c r="RNA12" s="2"/>
      <c r="RNB12" s="2"/>
      <c r="RNC12" s="2"/>
      <c r="RND12" s="2"/>
      <c r="RNE12" s="2"/>
      <c r="RNF12" s="2"/>
      <c r="RNG12" s="2"/>
      <c r="RNH12" s="2"/>
      <c r="RNI12" s="2"/>
      <c r="RNJ12" s="2"/>
      <c r="RNK12" s="2"/>
      <c r="RNL12" s="2"/>
      <c r="RNM12" s="2"/>
      <c r="RNN12" s="2"/>
      <c r="RNO12" s="2"/>
      <c r="RNP12" s="2"/>
      <c r="RNQ12" s="2"/>
      <c r="RNR12" s="2"/>
      <c r="RNS12" s="2"/>
      <c r="RNT12" s="2"/>
      <c r="RNU12" s="2"/>
      <c r="RNV12" s="2"/>
      <c r="RNW12" s="2"/>
      <c r="RNX12" s="2"/>
      <c r="RNY12" s="2"/>
      <c r="RNZ12" s="2"/>
      <c r="ROA12" s="2"/>
      <c r="ROB12" s="2"/>
      <c r="ROC12" s="2"/>
      <c r="ROD12" s="2"/>
      <c r="ROE12" s="2"/>
      <c r="ROF12" s="2"/>
      <c r="ROG12" s="2"/>
      <c r="ROH12" s="2"/>
      <c r="ROI12" s="2"/>
      <c r="ROJ12" s="2"/>
      <c r="ROK12" s="2"/>
      <c r="ROL12" s="2"/>
      <c r="ROM12" s="2"/>
      <c r="RON12" s="2"/>
      <c r="ROO12" s="2"/>
      <c r="ROP12" s="2"/>
      <c r="ROQ12" s="2"/>
      <c r="ROR12" s="2"/>
      <c r="ROS12" s="2"/>
      <c r="ROT12" s="2"/>
      <c r="ROU12" s="2"/>
      <c r="ROV12" s="2"/>
      <c r="ROW12" s="2"/>
      <c r="ROX12" s="2"/>
      <c r="ROY12" s="2"/>
      <c r="ROZ12" s="2"/>
      <c r="RPA12" s="2"/>
      <c r="RPB12" s="2"/>
      <c r="RPC12" s="2"/>
      <c r="RPD12" s="2"/>
      <c r="RPE12" s="2"/>
      <c r="RPF12" s="2"/>
      <c r="RPG12" s="2"/>
      <c r="RPH12" s="2"/>
      <c r="RPI12" s="2"/>
      <c r="RPJ12" s="2"/>
      <c r="RPK12" s="2"/>
      <c r="RPL12" s="2"/>
      <c r="RPM12" s="2"/>
      <c r="RPN12" s="2"/>
      <c r="RPO12" s="2"/>
      <c r="RPP12" s="2"/>
      <c r="RPQ12" s="2"/>
      <c r="RPR12" s="2"/>
      <c r="RPS12" s="2"/>
      <c r="RPT12" s="2"/>
      <c r="RPU12" s="2"/>
      <c r="RPV12" s="2"/>
      <c r="RPW12" s="2"/>
      <c r="RPX12" s="2"/>
      <c r="RPY12" s="2"/>
      <c r="RPZ12" s="2"/>
      <c r="RQA12" s="2"/>
      <c r="RQB12" s="2"/>
      <c r="RQC12" s="2"/>
      <c r="RQD12" s="2"/>
      <c r="RQE12" s="2"/>
      <c r="RQF12" s="2"/>
      <c r="RQG12" s="2"/>
      <c r="RQH12" s="2"/>
      <c r="RQI12" s="2"/>
      <c r="RQJ12" s="2"/>
      <c r="RQK12" s="2"/>
      <c r="RQL12" s="2"/>
      <c r="RQM12" s="2"/>
      <c r="RQN12" s="2"/>
      <c r="RQO12" s="2"/>
      <c r="RQP12" s="2"/>
      <c r="RQQ12" s="2"/>
      <c r="RQR12" s="2"/>
      <c r="RQS12" s="2"/>
      <c r="RQT12" s="2"/>
      <c r="RQU12" s="2"/>
      <c r="RQV12" s="2"/>
      <c r="RQW12" s="2"/>
      <c r="RQX12" s="2"/>
      <c r="RQY12" s="2"/>
      <c r="RQZ12" s="2"/>
      <c r="RRA12" s="2"/>
      <c r="RRB12" s="2"/>
      <c r="RRC12" s="2"/>
      <c r="RRD12" s="2"/>
      <c r="RRE12" s="2"/>
      <c r="RRF12" s="2"/>
      <c r="RRG12" s="2"/>
      <c r="RRH12" s="2"/>
      <c r="RRI12" s="2"/>
      <c r="RRJ12" s="2"/>
      <c r="RRK12" s="2"/>
      <c r="RRL12" s="2"/>
      <c r="RRM12" s="2"/>
      <c r="RRN12" s="2"/>
      <c r="RRO12" s="2"/>
      <c r="RRP12" s="2"/>
      <c r="RRQ12" s="2"/>
      <c r="RRR12" s="2"/>
      <c r="RRS12" s="2"/>
      <c r="RRT12" s="2"/>
      <c r="RRU12" s="2"/>
      <c r="RRV12" s="2"/>
      <c r="RRW12" s="2"/>
      <c r="RRX12" s="2"/>
      <c r="RRY12" s="2"/>
      <c r="RRZ12" s="2"/>
      <c r="RSA12" s="2"/>
      <c r="RSB12" s="2"/>
      <c r="RSC12" s="2"/>
      <c r="RSD12" s="2"/>
      <c r="RSE12" s="2"/>
      <c r="RSF12" s="2"/>
      <c r="RSG12" s="2"/>
      <c r="RSH12" s="2"/>
      <c r="RSI12" s="2"/>
      <c r="RSJ12" s="2"/>
      <c r="RSK12" s="2"/>
      <c r="RSL12" s="2"/>
      <c r="RSM12" s="2"/>
      <c r="RSN12" s="2"/>
      <c r="RSO12" s="2"/>
      <c r="RSP12" s="2"/>
      <c r="RSQ12" s="2"/>
      <c r="RSR12" s="2"/>
      <c r="RSS12" s="2"/>
      <c r="RST12" s="2"/>
      <c r="RSU12" s="2"/>
      <c r="RSV12" s="2"/>
      <c r="RSW12" s="2"/>
      <c r="RSX12" s="2"/>
      <c r="RSY12" s="2"/>
      <c r="RSZ12" s="2"/>
      <c r="RTA12" s="2"/>
      <c r="RTB12" s="2"/>
      <c r="RTC12" s="2"/>
      <c r="RTD12" s="2"/>
      <c r="RTE12" s="2"/>
      <c r="RTF12" s="2"/>
      <c r="RTG12" s="2"/>
      <c r="RTH12" s="2"/>
      <c r="RTI12" s="2"/>
      <c r="RTJ12" s="2"/>
      <c r="RTK12" s="2"/>
      <c r="RTL12" s="2"/>
      <c r="RTM12" s="2"/>
      <c r="RTN12" s="2"/>
      <c r="RTO12" s="2"/>
      <c r="RTP12" s="2"/>
      <c r="RTQ12" s="2"/>
      <c r="RTR12" s="2"/>
      <c r="RTS12" s="2"/>
      <c r="RTT12" s="2"/>
      <c r="RTU12" s="2"/>
      <c r="RTV12" s="2"/>
      <c r="RTW12" s="2"/>
      <c r="RTX12" s="2"/>
      <c r="RTY12" s="2"/>
      <c r="RTZ12" s="2"/>
      <c r="RUA12" s="2"/>
      <c r="RUB12" s="2"/>
      <c r="RUC12" s="2"/>
      <c r="RUD12" s="2"/>
      <c r="RUE12" s="2"/>
      <c r="RUF12" s="2"/>
      <c r="RUG12" s="2"/>
      <c r="RUH12" s="2"/>
      <c r="RUI12" s="2"/>
      <c r="RUJ12" s="2"/>
      <c r="RUK12" s="2"/>
      <c r="RUL12" s="2"/>
      <c r="RUM12" s="2"/>
      <c r="RUN12" s="2"/>
      <c r="RUO12" s="2"/>
      <c r="RUP12" s="2"/>
      <c r="RUQ12" s="2"/>
      <c r="RUR12" s="2"/>
      <c r="RUS12" s="2"/>
      <c r="RUT12" s="2"/>
      <c r="RUU12" s="2"/>
      <c r="RUV12" s="2"/>
      <c r="RUW12" s="2"/>
      <c r="RUX12" s="2"/>
      <c r="RUY12" s="2"/>
      <c r="RUZ12" s="2"/>
      <c r="RVA12" s="2"/>
      <c r="RVB12" s="2"/>
      <c r="RVC12" s="2"/>
      <c r="RVD12" s="2"/>
      <c r="RVE12" s="2"/>
      <c r="RVF12" s="2"/>
      <c r="RVG12" s="2"/>
      <c r="RVH12" s="2"/>
      <c r="RVI12" s="2"/>
      <c r="RVJ12" s="2"/>
      <c r="RVK12" s="2"/>
      <c r="RVL12" s="2"/>
      <c r="RVM12" s="2"/>
      <c r="RVN12" s="2"/>
      <c r="RVO12" s="2"/>
      <c r="RVP12" s="2"/>
      <c r="RVQ12" s="2"/>
      <c r="RVR12" s="2"/>
      <c r="RVS12" s="2"/>
      <c r="RVT12" s="2"/>
      <c r="RVU12" s="2"/>
      <c r="RVV12" s="2"/>
      <c r="RVW12" s="2"/>
      <c r="RVX12" s="2"/>
      <c r="RVY12" s="2"/>
      <c r="RVZ12" s="2"/>
      <c r="RWA12" s="2"/>
      <c r="RWB12" s="2"/>
      <c r="RWC12" s="2"/>
      <c r="RWD12" s="2"/>
      <c r="RWE12" s="2"/>
      <c r="RWF12" s="2"/>
      <c r="RWG12" s="2"/>
      <c r="RWH12" s="2"/>
      <c r="RWI12" s="2"/>
      <c r="RWJ12" s="2"/>
      <c r="RWK12" s="2"/>
      <c r="RWL12" s="2"/>
      <c r="RWM12" s="2"/>
      <c r="RWN12" s="2"/>
      <c r="RWO12" s="2"/>
      <c r="RWP12" s="2"/>
      <c r="RWQ12" s="2"/>
      <c r="RWR12" s="2"/>
      <c r="RWS12" s="2"/>
      <c r="RWT12" s="2"/>
      <c r="RWU12" s="2"/>
      <c r="RWV12" s="2"/>
      <c r="RWW12" s="2"/>
      <c r="RWX12" s="2"/>
      <c r="RWY12" s="2"/>
      <c r="RWZ12" s="2"/>
      <c r="RXA12" s="2"/>
      <c r="RXB12" s="2"/>
      <c r="RXC12" s="2"/>
      <c r="RXD12" s="2"/>
      <c r="RXE12" s="2"/>
      <c r="RXF12" s="2"/>
      <c r="RXG12" s="2"/>
      <c r="RXH12" s="2"/>
      <c r="RXI12" s="2"/>
      <c r="RXJ12" s="2"/>
      <c r="RXK12" s="2"/>
      <c r="RXL12" s="2"/>
      <c r="RXM12" s="2"/>
      <c r="RXN12" s="2"/>
      <c r="RXO12" s="2"/>
      <c r="RXP12" s="2"/>
      <c r="RXQ12" s="2"/>
      <c r="RXR12" s="2"/>
      <c r="RXS12" s="2"/>
      <c r="RXT12" s="2"/>
      <c r="RXU12" s="2"/>
      <c r="RXV12" s="2"/>
      <c r="RXW12" s="2"/>
      <c r="RXX12" s="2"/>
      <c r="RXY12" s="2"/>
      <c r="RXZ12" s="2"/>
      <c r="RYA12" s="2"/>
      <c r="RYB12" s="2"/>
      <c r="RYC12" s="2"/>
      <c r="RYD12" s="2"/>
      <c r="RYE12" s="2"/>
      <c r="RYF12" s="2"/>
      <c r="RYG12" s="2"/>
      <c r="RYH12" s="2"/>
      <c r="RYI12" s="2"/>
      <c r="RYJ12" s="2"/>
      <c r="RYK12" s="2"/>
      <c r="RYL12" s="2"/>
      <c r="RYM12" s="2"/>
      <c r="RYN12" s="2"/>
      <c r="RYO12" s="2"/>
      <c r="RYP12" s="2"/>
      <c r="RYQ12" s="2"/>
      <c r="RYR12" s="2"/>
      <c r="RYS12" s="2"/>
      <c r="RYT12" s="2"/>
      <c r="RYU12" s="2"/>
      <c r="RYV12" s="2"/>
      <c r="RYW12" s="2"/>
      <c r="RYX12" s="2"/>
      <c r="RYY12" s="2"/>
      <c r="RYZ12" s="2"/>
      <c r="RZA12" s="2"/>
      <c r="RZB12" s="2"/>
      <c r="RZC12" s="2"/>
      <c r="RZD12" s="2"/>
      <c r="RZE12" s="2"/>
      <c r="RZF12" s="2"/>
      <c r="RZG12" s="2"/>
      <c r="RZH12" s="2"/>
      <c r="RZI12" s="2"/>
      <c r="RZJ12" s="2"/>
      <c r="RZK12" s="2"/>
      <c r="RZL12" s="2"/>
      <c r="RZM12" s="2"/>
      <c r="RZN12" s="2"/>
      <c r="RZO12" s="2"/>
      <c r="RZP12" s="2"/>
      <c r="RZQ12" s="2"/>
      <c r="RZR12" s="2"/>
      <c r="RZS12" s="2"/>
      <c r="RZT12" s="2"/>
      <c r="RZU12" s="2"/>
      <c r="RZV12" s="2"/>
      <c r="RZW12" s="2"/>
      <c r="RZX12" s="2"/>
      <c r="RZY12" s="2"/>
      <c r="RZZ12" s="2"/>
      <c r="SAA12" s="2"/>
      <c r="SAB12" s="2"/>
      <c r="SAC12" s="2"/>
      <c r="SAD12" s="2"/>
      <c r="SAE12" s="2"/>
      <c r="SAF12" s="2"/>
      <c r="SAG12" s="2"/>
      <c r="SAH12" s="2"/>
      <c r="SAI12" s="2"/>
      <c r="SAJ12" s="2"/>
      <c r="SAK12" s="2"/>
      <c r="SAL12" s="2"/>
      <c r="SAM12" s="2"/>
      <c r="SAN12" s="2"/>
      <c r="SAO12" s="2"/>
      <c r="SAP12" s="2"/>
      <c r="SAQ12" s="2"/>
      <c r="SAR12" s="2"/>
      <c r="SAS12" s="2"/>
      <c r="SAT12" s="2"/>
      <c r="SAU12" s="2"/>
      <c r="SAV12" s="2"/>
      <c r="SAW12" s="2"/>
      <c r="SAX12" s="2"/>
      <c r="SAY12" s="2"/>
      <c r="SAZ12" s="2"/>
      <c r="SBA12" s="2"/>
      <c r="SBB12" s="2"/>
      <c r="SBC12" s="2"/>
      <c r="SBD12" s="2"/>
      <c r="SBE12" s="2"/>
      <c r="SBF12" s="2"/>
      <c r="SBG12" s="2"/>
      <c r="SBH12" s="2"/>
      <c r="SBI12" s="2"/>
      <c r="SBJ12" s="2"/>
      <c r="SBK12" s="2"/>
      <c r="SBL12" s="2"/>
      <c r="SBM12" s="2"/>
      <c r="SBN12" s="2"/>
      <c r="SBO12" s="2"/>
      <c r="SBP12" s="2"/>
      <c r="SBQ12" s="2"/>
      <c r="SBR12" s="2"/>
      <c r="SBS12" s="2"/>
      <c r="SBT12" s="2"/>
      <c r="SBU12" s="2"/>
      <c r="SBV12" s="2"/>
      <c r="SBW12" s="2"/>
      <c r="SBX12" s="2"/>
      <c r="SBY12" s="2"/>
      <c r="SBZ12" s="2"/>
      <c r="SCA12" s="2"/>
      <c r="SCB12" s="2"/>
      <c r="SCC12" s="2"/>
      <c r="SCD12" s="2"/>
      <c r="SCE12" s="2"/>
      <c r="SCF12" s="2"/>
      <c r="SCG12" s="2"/>
      <c r="SCH12" s="2"/>
      <c r="SCI12" s="2"/>
      <c r="SCJ12" s="2"/>
      <c r="SCK12" s="2"/>
      <c r="SCL12" s="2"/>
      <c r="SCM12" s="2"/>
      <c r="SCN12" s="2"/>
      <c r="SCO12" s="2"/>
      <c r="SCP12" s="2"/>
      <c r="SCQ12" s="2"/>
      <c r="SCR12" s="2"/>
      <c r="SCS12" s="2"/>
      <c r="SCT12" s="2"/>
      <c r="SCU12" s="2"/>
      <c r="SCV12" s="2"/>
      <c r="SCW12" s="2"/>
      <c r="SCX12" s="2"/>
      <c r="SCY12" s="2"/>
      <c r="SCZ12" s="2"/>
      <c r="SDA12" s="2"/>
      <c r="SDB12" s="2"/>
      <c r="SDC12" s="2"/>
      <c r="SDD12" s="2"/>
      <c r="SDE12" s="2"/>
      <c r="SDF12" s="2"/>
      <c r="SDG12" s="2"/>
      <c r="SDH12" s="2"/>
      <c r="SDI12" s="2"/>
      <c r="SDJ12" s="2"/>
      <c r="SDK12" s="2"/>
      <c r="SDL12" s="2"/>
      <c r="SDM12" s="2"/>
      <c r="SDN12" s="2"/>
      <c r="SDO12" s="2"/>
      <c r="SDP12" s="2"/>
      <c r="SDQ12" s="2"/>
      <c r="SDR12" s="2"/>
      <c r="SDS12" s="2"/>
      <c r="SDT12" s="2"/>
      <c r="SDU12" s="2"/>
      <c r="SDV12" s="2"/>
      <c r="SDW12" s="2"/>
      <c r="SDX12" s="2"/>
      <c r="SDY12" s="2"/>
      <c r="SDZ12" s="2"/>
      <c r="SEA12" s="2"/>
      <c r="SEB12" s="2"/>
      <c r="SEC12" s="2"/>
      <c r="SED12" s="2"/>
      <c r="SEE12" s="2"/>
      <c r="SEF12" s="2"/>
      <c r="SEG12" s="2"/>
      <c r="SEH12" s="2"/>
      <c r="SEI12" s="2"/>
      <c r="SEJ12" s="2"/>
      <c r="SEK12" s="2"/>
      <c r="SEL12" s="2"/>
      <c r="SEM12" s="2"/>
      <c r="SEN12" s="2"/>
      <c r="SEO12" s="2"/>
      <c r="SEP12" s="2"/>
      <c r="SEQ12" s="2"/>
      <c r="SER12" s="2"/>
      <c r="SES12" s="2"/>
      <c r="SET12" s="2"/>
      <c r="SEU12" s="2"/>
      <c r="SEV12" s="2"/>
      <c r="SEW12" s="2"/>
      <c r="SEX12" s="2"/>
      <c r="SEY12" s="2"/>
      <c r="SEZ12" s="2"/>
      <c r="SFA12" s="2"/>
      <c r="SFB12" s="2"/>
      <c r="SFC12" s="2"/>
      <c r="SFD12" s="2"/>
      <c r="SFE12" s="2"/>
      <c r="SFF12" s="2"/>
      <c r="SFG12" s="2"/>
      <c r="SFH12" s="2"/>
      <c r="SFI12" s="2"/>
      <c r="SFJ12" s="2"/>
      <c r="SFK12" s="2"/>
      <c r="SFL12" s="2"/>
      <c r="SFM12" s="2"/>
      <c r="SFN12" s="2"/>
      <c r="SFO12" s="2"/>
      <c r="SFP12" s="2"/>
      <c r="SFQ12" s="2"/>
      <c r="SFR12" s="2"/>
      <c r="SFS12" s="2"/>
      <c r="SFT12" s="2"/>
      <c r="SFU12" s="2"/>
      <c r="SFV12" s="2"/>
      <c r="SFW12" s="2"/>
      <c r="SFX12" s="2"/>
      <c r="SFY12" s="2"/>
      <c r="SFZ12" s="2"/>
      <c r="SGA12" s="2"/>
      <c r="SGB12" s="2"/>
      <c r="SGC12" s="2"/>
      <c r="SGD12" s="2"/>
      <c r="SGE12" s="2"/>
      <c r="SGF12" s="2"/>
      <c r="SGG12" s="2"/>
      <c r="SGH12" s="2"/>
      <c r="SGI12" s="2"/>
      <c r="SGJ12" s="2"/>
      <c r="SGK12" s="2"/>
      <c r="SGL12" s="2"/>
      <c r="SGM12" s="2"/>
      <c r="SGN12" s="2"/>
      <c r="SGO12" s="2"/>
      <c r="SGP12" s="2"/>
      <c r="SGQ12" s="2"/>
      <c r="SGR12" s="2"/>
      <c r="SGS12" s="2"/>
      <c r="SGT12" s="2"/>
      <c r="SGU12" s="2"/>
      <c r="SGV12" s="2"/>
      <c r="SGW12" s="2"/>
      <c r="SGX12" s="2"/>
      <c r="SGY12" s="2"/>
      <c r="SGZ12" s="2"/>
      <c r="SHA12" s="2"/>
      <c r="SHB12" s="2"/>
      <c r="SHC12" s="2"/>
      <c r="SHD12" s="2"/>
      <c r="SHE12" s="2"/>
      <c r="SHF12" s="2"/>
      <c r="SHG12" s="2"/>
      <c r="SHH12" s="2"/>
      <c r="SHI12" s="2"/>
      <c r="SHJ12" s="2"/>
      <c r="SHK12" s="2"/>
      <c r="SHL12" s="2"/>
      <c r="SHM12" s="2"/>
      <c r="SHN12" s="2"/>
      <c r="SHO12" s="2"/>
      <c r="SHP12" s="2"/>
      <c r="SHQ12" s="2"/>
      <c r="SHR12" s="2"/>
      <c r="SHS12" s="2"/>
      <c r="SHT12" s="2"/>
      <c r="SHU12" s="2"/>
      <c r="SHV12" s="2"/>
      <c r="SHW12" s="2"/>
      <c r="SHX12" s="2"/>
      <c r="SHY12" s="2"/>
      <c r="SHZ12" s="2"/>
      <c r="SIA12" s="2"/>
      <c r="SIB12" s="2"/>
      <c r="SIC12" s="2"/>
      <c r="SID12" s="2"/>
      <c r="SIE12" s="2"/>
      <c r="SIF12" s="2"/>
      <c r="SIG12" s="2"/>
      <c r="SIH12" s="2"/>
      <c r="SII12" s="2"/>
      <c r="SIJ12" s="2"/>
      <c r="SIK12" s="2"/>
      <c r="SIL12" s="2"/>
      <c r="SIM12" s="2"/>
      <c r="SIN12" s="2"/>
      <c r="SIO12" s="2"/>
      <c r="SIP12" s="2"/>
      <c r="SIQ12" s="2"/>
      <c r="SIR12" s="2"/>
      <c r="SIS12" s="2"/>
      <c r="SIT12" s="2"/>
      <c r="SIU12" s="2"/>
      <c r="SIV12" s="2"/>
      <c r="SIW12" s="2"/>
      <c r="SIX12" s="2"/>
      <c r="SIY12" s="2"/>
      <c r="SIZ12" s="2"/>
      <c r="SJA12" s="2"/>
      <c r="SJB12" s="2"/>
      <c r="SJC12" s="2"/>
      <c r="SJD12" s="2"/>
      <c r="SJE12" s="2"/>
      <c r="SJF12" s="2"/>
      <c r="SJG12" s="2"/>
      <c r="SJH12" s="2"/>
      <c r="SJI12" s="2"/>
      <c r="SJJ12" s="2"/>
      <c r="SJK12" s="2"/>
      <c r="SJL12" s="2"/>
      <c r="SJM12" s="2"/>
      <c r="SJN12" s="2"/>
      <c r="SJO12" s="2"/>
      <c r="SJP12" s="2"/>
      <c r="SJQ12" s="2"/>
      <c r="SJR12" s="2"/>
      <c r="SJS12" s="2"/>
      <c r="SJT12" s="2"/>
      <c r="SJU12" s="2"/>
      <c r="SJV12" s="2"/>
      <c r="SJW12" s="2"/>
      <c r="SJX12" s="2"/>
      <c r="SJY12" s="2"/>
      <c r="SJZ12" s="2"/>
      <c r="SKA12" s="2"/>
      <c r="SKB12" s="2"/>
      <c r="SKC12" s="2"/>
      <c r="SKD12" s="2"/>
      <c r="SKE12" s="2"/>
      <c r="SKF12" s="2"/>
      <c r="SKG12" s="2"/>
      <c r="SKH12" s="2"/>
      <c r="SKI12" s="2"/>
      <c r="SKJ12" s="2"/>
      <c r="SKK12" s="2"/>
      <c r="SKL12" s="2"/>
      <c r="SKM12" s="2"/>
      <c r="SKN12" s="2"/>
      <c r="SKO12" s="2"/>
      <c r="SKP12" s="2"/>
      <c r="SKQ12" s="2"/>
      <c r="SKR12" s="2"/>
      <c r="SKS12" s="2"/>
      <c r="SKT12" s="2"/>
      <c r="SKU12" s="2"/>
      <c r="SKV12" s="2"/>
      <c r="SKW12" s="2"/>
      <c r="SKX12" s="2"/>
      <c r="SKY12" s="2"/>
      <c r="SKZ12" s="2"/>
      <c r="SLA12" s="2"/>
      <c r="SLB12" s="2"/>
      <c r="SLC12" s="2"/>
      <c r="SLD12" s="2"/>
      <c r="SLE12" s="2"/>
      <c r="SLF12" s="2"/>
      <c r="SLG12" s="2"/>
      <c r="SLH12" s="2"/>
      <c r="SLI12" s="2"/>
      <c r="SLJ12" s="2"/>
      <c r="SLK12" s="2"/>
      <c r="SLL12" s="2"/>
      <c r="SLM12" s="2"/>
      <c r="SLN12" s="2"/>
      <c r="SLO12" s="2"/>
      <c r="SLP12" s="2"/>
      <c r="SLQ12" s="2"/>
      <c r="SLR12" s="2"/>
      <c r="SLS12" s="2"/>
      <c r="SLT12" s="2"/>
      <c r="SLU12" s="2"/>
      <c r="SLV12" s="2"/>
      <c r="SLW12" s="2"/>
      <c r="SLX12" s="2"/>
      <c r="SLY12" s="2"/>
      <c r="SLZ12" s="2"/>
      <c r="SMA12" s="2"/>
      <c r="SMB12" s="2"/>
      <c r="SMC12" s="2"/>
      <c r="SMD12" s="2"/>
      <c r="SME12" s="2"/>
      <c r="SMF12" s="2"/>
      <c r="SMG12" s="2"/>
      <c r="SMH12" s="2"/>
      <c r="SMI12" s="2"/>
      <c r="SMJ12" s="2"/>
      <c r="SMK12" s="2"/>
      <c r="SML12" s="2"/>
      <c r="SMM12" s="2"/>
      <c r="SMN12" s="2"/>
      <c r="SMO12" s="2"/>
      <c r="SMP12" s="2"/>
      <c r="SMQ12" s="2"/>
      <c r="SMR12" s="2"/>
      <c r="SMS12" s="2"/>
      <c r="SMT12" s="2"/>
      <c r="SMU12" s="2"/>
      <c r="SMV12" s="2"/>
      <c r="SMW12" s="2"/>
      <c r="SMX12" s="2"/>
      <c r="SMY12" s="2"/>
      <c r="SMZ12" s="2"/>
      <c r="SNA12" s="2"/>
      <c r="SNB12" s="2"/>
      <c r="SNC12" s="2"/>
      <c r="SND12" s="2"/>
      <c r="SNE12" s="2"/>
      <c r="SNF12" s="2"/>
      <c r="SNG12" s="2"/>
      <c r="SNH12" s="2"/>
      <c r="SNI12" s="2"/>
      <c r="SNJ12" s="2"/>
      <c r="SNK12" s="2"/>
      <c r="SNL12" s="2"/>
      <c r="SNM12" s="2"/>
      <c r="SNN12" s="2"/>
      <c r="SNO12" s="2"/>
      <c r="SNP12" s="2"/>
      <c r="SNQ12" s="2"/>
      <c r="SNR12" s="2"/>
      <c r="SNS12" s="2"/>
      <c r="SNT12" s="2"/>
      <c r="SNU12" s="2"/>
      <c r="SNV12" s="2"/>
      <c r="SNW12" s="2"/>
      <c r="SNX12" s="2"/>
      <c r="SNY12" s="2"/>
      <c r="SNZ12" s="2"/>
      <c r="SOA12" s="2"/>
      <c r="SOB12" s="2"/>
      <c r="SOC12" s="2"/>
      <c r="SOD12" s="2"/>
      <c r="SOE12" s="2"/>
      <c r="SOF12" s="2"/>
      <c r="SOG12" s="2"/>
      <c r="SOH12" s="2"/>
      <c r="SOI12" s="2"/>
      <c r="SOJ12" s="2"/>
      <c r="SOK12" s="2"/>
      <c r="SOL12" s="2"/>
      <c r="SOM12" s="2"/>
      <c r="SON12" s="2"/>
      <c r="SOO12" s="2"/>
      <c r="SOP12" s="2"/>
      <c r="SOQ12" s="2"/>
      <c r="SOR12" s="2"/>
      <c r="SOS12" s="2"/>
      <c r="SOT12" s="2"/>
      <c r="SOU12" s="2"/>
      <c r="SOV12" s="2"/>
      <c r="SOW12" s="2"/>
      <c r="SOX12" s="2"/>
      <c r="SOY12" s="2"/>
      <c r="SOZ12" s="2"/>
      <c r="SPA12" s="2"/>
      <c r="SPB12" s="2"/>
      <c r="SPC12" s="2"/>
      <c r="SPD12" s="2"/>
      <c r="SPE12" s="2"/>
      <c r="SPF12" s="2"/>
      <c r="SPG12" s="2"/>
      <c r="SPH12" s="2"/>
      <c r="SPI12" s="2"/>
      <c r="SPJ12" s="2"/>
      <c r="SPK12" s="2"/>
      <c r="SPL12" s="2"/>
      <c r="SPM12" s="2"/>
      <c r="SPN12" s="2"/>
      <c r="SPO12" s="2"/>
      <c r="SPP12" s="2"/>
      <c r="SPQ12" s="2"/>
      <c r="SPR12" s="2"/>
      <c r="SPS12" s="2"/>
      <c r="SPT12" s="2"/>
      <c r="SPU12" s="2"/>
      <c r="SPV12" s="2"/>
      <c r="SPW12" s="2"/>
      <c r="SPX12" s="2"/>
      <c r="SPY12" s="2"/>
      <c r="SPZ12" s="2"/>
      <c r="SQA12" s="2"/>
      <c r="SQB12" s="2"/>
      <c r="SQC12" s="2"/>
      <c r="SQD12" s="2"/>
      <c r="SQE12" s="2"/>
      <c r="SQF12" s="2"/>
      <c r="SQG12" s="2"/>
      <c r="SQH12" s="2"/>
      <c r="SQI12" s="2"/>
      <c r="SQJ12" s="2"/>
      <c r="SQK12" s="2"/>
      <c r="SQL12" s="2"/>
      <c r="SQM12" s="2"/>
      <c r="SQN12" s="2"/>
      <c r="SQO12" s="2"/>
      <c r="SQP12" s="2"/>
      <c r="SQQ12" s="2"/>
      <c r="SQR12" s="2"/>
      <c r="SQS12" s="2"/>
      <c r="SQT12" s="2"/>
      <c r="SQU12" s="2"/>
      <c r="SQV12" s="2"/>
      <c r="SQW12" s="2"/>
      <c r="SQX12" s="2"/>
      <c r="SQY12" s="2"/>
      <c r="SQZ12" s="2"/>
      <c r="SRA12" s="2"/>
      <c r="SRB12" s="2"/>
      <c r="SRC12" s="2"/>
      <c r="SRD12" s="2"/>
      <c r="SRE12" s="2"/>
      <c r="SRF12" s="2"/>
      <c r="SRG12" s="2"/>
      <c r="SRH12" s="2"/>
      <c r="SRI12" s="2"/>
      <c r="SRJ12" s="2"/>
      <c r="SRK12" s="2"/>
      <c r="SRL12" s="2"/>
      <c r="SRM12" s="2"/>
      <c r="SRN12" s="2"/>
      <c r="SRO12" s="2"/>
      <c r="SRP12" s="2"/>
      <c r="SRQ12" s="2"/>
      <c r="SRR12" s="2"/>
      <c r="SRS12" s="2"/>
      <c r="SRT12" s="2"/>
      <c r="SRU12" s="2"/>
      <c r="SRV12" s="2"/>
      <c r="SRW12" s="2"/>
      <c r="SRX12" s="2"/>
      <c r="SRY12" s="2"/>
      <c r="SRZ12" s="2"/>
      <c r="SSA12" s="2"/>
      <c r="SSB12" s="2"/>
      <c r="SSC12" s="2"/>
      <c r="SSD12" s="2"/>
      <c r="SSE12" s="2"/>
      <c r="SSF12" s="2"/>
      <c r="SSG12" s="2"/>
      <c r="SSH12" s="2"/>
      <c r="SSI12" s="2"/>
      <c r="SSJ12" s="2"/>
      <c r="SSK12" s="2"/>
      <c r="SSL12" s="2"/>
      <c r="SSM12" s="2"/>
      <c r="SSN12" s="2"/>
      <c r="SSO12" s="2"/>
      <c r="SSP12" s="2"/>
      <c r="SSQ12" s="2"/>
      <c r="SSR12" s="2"/>
      <c r="SSS12" s="2"/>
      <c r="SST12" s="2"/>
      <c r="SSU12" s="2"/>
      <c r="SSV12" s="2"/>
      <c r="SSW12" s="2"/>
      <c r="SSX12" s="2"/>
      <c r="SSY12" s="2"/>
      <c r="SSZ12" s="2"/>
      <c r="STA12" s="2"/>
      <c r="STB12" s="2"/>
      <c r="STC12" s="2"/>
      <c r="STD12" s="2"/>
      <c r="STE12" s="2"/>
      <c r="STF12" s="2"/>
      <c r="STG12" s="2"/>
      <c r="STH12" s="2"/>
      <c r="STI12" s="2"/>
      <c r="STJ12" s="2"/>
      <c r="STK12" s="2"/>
      <c r="STL12" s="2"/>
      <c r="STM12" s="2"/>
      <c r="STN12" s="2"/>
      <c r="STO12" s="2"/>
      <c r="STP12" s="2"/>
      <c r="STQ12" s="2"/>
      <c r="STR12" s="2"/>
      <c r="STS12" s="2"/>
      <c r="STT12" s="2"/>
      <c r="STU12" s="2"/>
      <c r="STV12" s="2"/>
      <c r="STW12" s="2"/>
      <c r="STX12" s="2"/>
      <c r="STY12" s="2"/>
      <c r="STZ12" s="2"/>
      <c r="SUA12" s="2"/>
      <c r="SUB12" s="2"/>
      <c r="SUC12" s="2"/>
      <c r="SUD12" s="2"/>
      <c r="SUE12" s="2"/>
      <c r="SUF12" s="2"/>
      <c r="SUG12" s="2"/>
      <c r="SUH12" s="2"/>
      <c r="SUI12" s="2"/>
      <c r="SUJ12" s="2"/>
      <c r="SUK12" s="2"/>
      <c r="SUL12" s="2"/>
      <c r="SUM12" s="2"/>
      <c r="SUN12" s="2"/>
      <c r="SUO12" s="2"/>
      <c r="SUP12" s="2"/>
      <c r="SUQ12" s="2"/>
      <c r="SUR12" s="2"/>
      <c r="SUS12" s="2"/>
      <c r="SUT12" s="2"/>
      <c r="SUU12" s="2"/>
      <c r="SUV12" s="2"/>
      <c r="SUW12" s="2"/>
      <c r="SUX12" s="2"/>
      <c r="SUY12" s="2"/>
      <c r="SUZ12" s="2"/>
      <c r="SVA12" s="2"/>
      <c r="SVB12" s="2"/>
      <c r="SVC12" s="2"/>
      <c r="SVD12" s="2"/>
      <c r="SVE12" s="2"/>
      <c r="SVF12" s="2"/>
      <c r="SVG12" s="2"/>
      <c r="SVH12" s="2"/>
      <c r="SVI12" s="2"/>
      <c r="SVJ12" s="2"/>
      <c r="SVK12" s="2"/>
      <c r="SVL12" s="2"/>
      <c r="SVM12" s="2"/>
      <c r="SVN12" s="2"/>
      <c r="SVO12" s="2"/>
      <c r="SVP12" s="2"/>
      <c r="SVQ12" s="2"/>
      <c r="SVR12" s="2"/>
      <c r="SVS12" s="2"/>
      <c r="SVT12" s="2"/>
      <c r="SVU12" s="2"/>
      <c r="SVV12" s="2"/>
      <c r="SVW12" s="2"/>
      <c r="SVX12" s="2"/>
      <c r="SVY12" s="2"/>
      <c r="SVZ12" s="2"/>
      <c r="SWA12" s="2"/>
      <c r="SWB12" s="2"/>
      <c r="SWC12" s="2"/>
      <c r="SWD12" s="2"/>
      <c r="SWE12" s="2"/>
      <c r="SWF12" s="2"/>
      <c r="SWG12" s="2"/>
      <c r="SWH12" s="2"/>
      <c r="SWI12" s="2"/>
      <c r="SWJ12" s="2"/>
      <c r="SWK12" s="2"/>
      <c r="SWL12" s="2"/>
      <c r="SWM12" s="2"/>
      <c r="SWN12" s="2"/>
      <c r="SWO12" s="2"/>
      <c r="SWP12" s="2"/>
      <c r="SWQ12" s="2"/>
      <c r="SWR12" s="2"/>
      <c r="SWS12" s="2"/>
      <c r="SWT12" s="2"/>
      <c r="SWU12" s="2"/>
      <c r="SWV12" s="2"/>
      <c r="SWW12" s="2"/>
      <c r="SWX12" s="2"/>
      <c r="SWY12" s="2"/>
      <c r="SWZ12" s="2"/>
      <c r="SXA12" s="2"/>
      <c r="SXB12" s="2"/>
      <c r="SXC12" s="2"/>
      <c r="SXD12" s="2"/>
      <c r="SXE12" s="2"/>
      <c r="SXF12" s="2"/>
      <c r="SXG12" s="2"/>
      <c r="SXH12" s="2"/>
      <c r="SXI12" s="2"/>
      <c r="SXJ12" s="2"/>
      <c r="SXK12" s="2"/>
      <c r="SXL12" s="2"/>
      <c r="SXM12" s="2"/>
      <c r="SXN12" s="2"/>
      <c r="SXO12" s="2"/>
      <c r="SXP12" s="2"/>
      <c r="SXQ12" s="2"/>
      <c r="SXR12" s="2"/>
      <c r="SXS12" s="2"/>
      <c r="SXT12" s="2"/>
      <c r="SXU12" s="2"/>
      <c r="SXV12" s="2"/>
      <c r="SXW12" s="2"/>
      <c r="SXX12" s="2"/>
      <c r="SXY12" s="2"/>
      <c r="SXZ12" s="2"/>
      <c r="SYA12" s="2"/>
      <c r="SYB12" s="2"/>
      <c r="SYC12" s="2"/>
      <c r="SYD12" s="2"/>
      <c r="SYE12" s="2"/>
      <c r="SYF12" s="2"/>
      <c r="SYG12" s="2"/>
      <c r="SYH12" s="2"/>
      <c r="SYI12" s="2"/>
      <c r="SYJ12" s="2"/>
      <c r="SYK12" s="2"/>
      <c r="SYL12" s="2"/>
      <c r="SYM12" s="2"/>
      <c r="SYN12" s="2"/>
      <c r="SYO12" s="2"/>
      <c r="SYP12" s="2"/>
      <c r="SYQ12" s="2"/>
      <c r="SYR12" s="2"/>
      <c r="SYS12" s="2"/>
      <c r="SYT12" s="2"/>
      <c r="SYU12" s="2"/>
      <c r="SYV12" s="2"/>
      <c r="SYW12" s="2"/>
      <c r="SYX12" s="2"/>
      <c r="SYY12" s="2"/>
      <c r="SYZ12" s="2"/>
      <c r="SZA12" s="2"/>
      <c r="SZB12" s="2"/>
      <c r="SZC12" s="2"/>
      <c r="SZD12" s="2"/>
      <c r="SZE12" s="2"/>
      <c r="SZF12" s="2"/>
      <c r="SZG12" s="2"/>
      <c r="SZH12" s="2"/>
      <c r="SZI12" s="2"/>
      <c r="SZJ12" s="2"/>
      <c r="SZK12" s="2"/>
      <c r="SZL12" s="2"/>
      <c r="SZM12" s="2"/>
      <c r="SZN12" s="2"/>
      <c r="SZO12" s="2"/>
      <c r="SZP12" s="2"/>
      <c r="SZQ12" s="2"/>
      <c r="SZR12" s="2"/>
      <c r="SZS12" s="2"/>
      <c r="SZT12" s="2"/>
      <c r="SZU12" s="2"/>
      <c r="SZV12" s="2"/>
      <c r="SZW12" s="2"/>
      <c r="SZX12" s="2"/>
      <c r="SZY12" s="2"/>
      <c r="SZZ12" s="2"/>
      <c r="TAA12" s="2"/>
      <c r="TAB12" s="2"/>
      <c r="TAC12" s="2"/>
      <c r="TAD12" s="2"/>
      <c r="TAE12" s="2"/>
      <c r="TAF12" s="2"/>
      <c r="TAG12" s="2"/>
      <c r="TAH12" s="2"/>
      <c r="TAI12" s="2"/>
      <c r="TAJ12" s="2"/>
      <c r="TAK12" s="2"/>
      <c r="TAL12" s="2"/>
      <c r="TAM12" s="2"/>
      <c r="TAN12" s="2"/>
      <c r="TAO12" s="2"/>
      <c r="TAP12" s="2"/>
      <c r="TAQ12" s="2"/>
      <c r="TAR12" s="2"/>
      <c r="TAS12" s="2"/>
      <c r="TAT12" s="2"/>
      <c r="TAU12" s="2"/>
      <c r="TAV12" s="2"/>
      <c r="TAW12" s="2"/>
      <c r="TAX12" s="2"/>
      <c r="TAY12" s="2"/>
      <c r="TAZ12" s="2"/>
      <c r="TBA12" s="2"/>
      <c r="TBB12" s="2"/>
      <c r="TBC12" s="2"/>
      <c r="TBD12" s="2"/>
      <c r="TBE12" s="2"/>
      <c r="TBF12" s="2"/>
      <c r="TBG12" s="2"/>
      <c r="TBH12" s="2"/>
      <c r="TBI12" s="2"/>
      <c r="TBJ12" s="2"/>
      <c r="TBK12" s="2"/>
      <c r="TBL12" s="2"/>
      <c r="TBM12" s="2"/>
      <c r="TBN12" s="2"/>
      <c r="TBO12" s="2"/>
      <c r="TBP12" s="2"/>
      <c r="TBQ12" s="2"/>
      <c r="TBR12" s="2"/>
      <c r="TBS12" s="2"/>
      <c r="TBT12" s="2"/>
      <c r="TBU12" s="2"/>
      <c r="TBV12" s="2"/>
      <c r="TBW12" s="2"/>
      <c r="TBX12" s="2"/>
      <c r="TBY12" s="2"/>
      <c r="TBZ12" s="2"/>
      <c r="TCA12" s="2"/>
      <c r="TCB12" s="2"/>
      <c r="TCC12" s="2"/>
      <c r="TCD12" s="2"/>
      <c r="TCE12" s="2"/>
      <c r="TCF12" s="2"/>
      <c r="TCG12" s="2"/>
      <c r="TCH12" s="2"/>
      <c r="TCI12" s="2"/>
      <c r="TCJ12" s="2"/>
      <c r="TCK12" s="2"/>
      <c r="TCL12" s="2"/>
      <c r="TCM12" s="2"/>
      <c r="TCN12" s="2"/>
      <c r="TCO12" s="2"/>
      <c r="TCP12" s="2"/>
      <c r="TCQ12" s="2"/>
      <c r="TCR12" s="2"/>
      <c r="TCS12" s="2"/>
      <c r="TCT12" s="2"/>
      <c r="TCU12" s="2"/>
      <c r="TCV12" s="2"/>
      <c r="TCW12" s="2"/>
      <c r="TCX12" s="2"/>
      <c r="TCY12" s="2"/>
      <c r="TCZ12" s="2"/>
      <c r="TDA12" s="2"/>
      <c r="TDB12" s="2"/>
      <c r="TDC12" s="2"/>
      <c r="TDD12" s="2"/>
      <c r="TDE12" s="2"/>
      <c r="TDF12" s="2"/>
      <c r="TDG12" s="2"/>
      <c r="TDH12" s="2"/>
      <c r="TDI12" s="2"/>
      <c r="TDJ12" s="2"/>
      <c r="TDK12" s="2"/>
      <c r="TDL12" s="2"/>
      <c r="TDM12" s="2"/>
      <c r="TDN12" s="2"/>
      <c r="TDO12" s="2"/>
      <c r="TDP12" s="2"/>
      <c r="TDQ12" s="2"/>
      <c r="TDR12" s="2"/>
      <c r="TDS12" s="2"/>
      <c r="TDT12" s="2"/>
      <c r="TDU12" s="2"/>
      <c r="TDV12" s="2"/>
      <c r="TDW12" s="2"/>
      <c r="TDX12" s="2"/>
      <c r="TDY12" s="2"/>
      <c r="TDZ12" s="2"/>
      <c r="TEA12" s="2"/>
      <c r="TEB12" s="2"/>
      <c r="TEC12" s="2"/>
      <c r="TED12" s="2"/>
      <c r="TEE12" s="2"/>
      <c r="TEF12" s="2"/>
      <c r="TEG12" s="2"/>
      <c r="TEH12" s="2"/>
      <c r="TEI12" s="2"/>
      <c r="TEJ12" s="2"/>
      <c r="TEK12" s="2"/>
      <c r="TEL12" s="2"/>
      <c r="TEM12" s="2"/>
      <c r="TEN12" s="2"/>
      <c r="TEO12" s="2"/>
      <c r="TEP12" s="2"/>
      <c r="TEQ12" s="2"/>
      <c r="TER12" s="2"/>
      <c r="TES12" s="2"/>
      <c r="TET12" s="2"/>
      <c r="TEU12" s="2"/>
      <c r="TEV12" s="2"/>
      <c r="TEW12" s="2"/>
      <c r="TEX12" s="2"/>
      <c r="TEY12" s="2"/>
      <c r="TEZ12" s="2"/>
      <c r="TFA12" s="2"/>
      <c r="TFB12" s="2"/>
      <c r="TFC12" s="2"/>
      <c r="TFD12" s="2"/>
      <c r="TFE12" s="2"/>
      <c r="TFF12" s="2"/>
      <c r="TFG12" s="2"/>
      <c r="TFH12" s="2"/>
      <c r="TFI12" s="2"/>
      <c r="TFJ12" s="2"/>
      <c r="TFK12" s="2"/>
      <c r="TFL12" s="2"/>
      <c r="TFM12" s="2"/>
      <c r="TFN12" s="2"/>
      <c r="TFO12" s="2"/>
      <c r="TFP12" s="2"/>
      <c r="TFQ12" s="2"/>
      <c r="TFR12" s="2"/>
      <c r="TFS12" s="2"/>
      <c r="TFT12" s="2"/>
      <c r="TFU12" s="2"/>
      <c r="TFV12" s="2"/>
      <c r="TFW12" s="2"/>
      <c r="TFX12" s="2"/>
      <c r="TFY12" s="2"/>
      <c r="TFZ12" s="2"/>
      <c r="TGA12" s="2"/>
      <c r="TGB12" s="2"/>
      <c r="TGC12" s="2"/>
      <c r="TGD12" s="2"/>
      <c r="TGE12" s="2"/>
      <c r="TGF12" s="2"/>
      <c r="TGG12" s="2"/>
      <c r="TGH12" s="2"/>
      <c r="TGI12" s="2"/>
      <c r="TGJ12" s="2"/>
      <c r="TGK12" s="2"/>
      <c r="TGL12" s="2"/>
      <c r="TGM12" s="2"/>
      <c r="TGN12" s="2"/>
      <c r="TGO12" s="2"/>
      <c r="TGP12" s="2"/>
      <c r="TGQ12" s="2"/>
      <c r="TGR12" s="2"/>
      <c r="TGS12" s="2"/>
      <c r="TGT12" s="2"/>
      <c r="TGU12" s="2"/>
      <c r="TGV12" s="2"/>
      <c r="TGW12" s="2"/>
      <c r="TGX12" s="2"/>
      <c r="TGY12" s="2"/>
      <c r="TGZ12" s="2"/>
      <c r="THA12" s="2"/>
      <c r="THB12" s="2"/>
      <c r="THC12" s="2"/>
      <c r="THD12" s="2"/>
      <c r="THE12" s="2"/>
      <c r="THF12" s="2"/>
      <c r="THG12" s="2"/>
      <c r="THH12" s="2"/>
      <c r="THI12" s="2"/>
      <c r="THJ12" s="2"/>
      <c r="THK12" s="2"/>
      <c r="THL12" s="2"/>
      <c r="THM12" s="2"/>
      <c r="THN12" s="2"/>
      <c r="THO12" s="2"/>
      <c r="THP12" s="2"/>
      <c r="THQ12" s="2"/>
      <c r="THR12" s="2"/>
      <c r="THS12" s="2"/>
      <c r="THT12" s="2"/>
      <c r="THU12" s="2"/>
      <c r="THV12" s="2"/>
      <c r="THW12" s="2"/>
      <c r="THX12" s="2"/>
      <c r="THY12" s="2"/>
      <c r="THZ12" s="2"/>
      <c r="TIA12" s="2"/>
      <c r="TIB12" s="2"/>
      <c r="TIC12" s="2"/>
      <c r="TID12" s="2"/>
      <c r="TIE12" s="2"/>
      <c r="TIF12" s="2"/>
      <c r="TIG12" s="2"/>
      <c r="TIH12" s="2"/>
      <c r="TII12" s="2"/>
      <c r="TIJ12" s="2"/>
      <c r="TIK12" s="2"/>
      <c r="TIL12" s="2"/>
      <c r="TIM12" s="2"/>
      <c r="TIN12" s="2"/>
      <c r="TIO12" s="2"/>
      <c r="TIP12" s="2"/>
      <c r="TIQ12" s="2"/>
      <c r="TIR12" s="2"/>
      <c r="TIS12" s="2"/>
      <c r="TIT12" s="2"/>
      <c r="TIU12" s="2"/>
      <c r="TIV12" s="2"/>
      <c r="TIW12" s="2"/>
      <c r="TIX12" s="2"/>
      <c r="TIY12" s="2"/>
      <c r="TIZ12" s="2"/>
      <c r="TJA12" s="2"/>
      <c r="TJB12" s="2"/>
      <c r="TJC12" s="2"/>
      <c r="TJD12" s="2"/>
      <c r="TJE12" s="2"/>
      <c r="TJF12" s="2"/>
      <c r="TJG12" s="2"/>
      <c r="TJH12" s="2"/>
      <c r="TJI12" s="2"/>
      <c r="TJJ12" s="2"/>
      <c r="TJK12" s="2"/>
      <c r="TJL12" s="2"/>
      <c r="TJM12" s="2"/>
      <c r="TJN12" s="2"/>
      <c r="TJO12" s="2"/>
      <c r="TJP12" s="2"/>
      <c r="TJQ12" s="2"/>
      <c r="TJR12" s="2"/>
      <c r="TJS12" s="2"/>
      <c r="TJT12" s="2"/>
      <c r="TJU12" s="2"/>
      <c r="TJV12" s="2"/>
      <c r="TJW12" s="2"/>
      <c r="TJX12" s="2"/>
      <c r="TJY12" s="2"/>
      <c r="TJZ12" s="2"/>
      <c r="TKA12" s="2"/>
      <c r="TKB12" s="2"/>
      <c r="TKC12" s="2"/>
      <c r="TKD12" s="2"/>
      <c r="TKE12" s="2"/>
      <c r="TKF12" s="2"/>
      <c r="TKG12" s="2"/>
      <c r="TKH12" s="2"/>
      <c r="TKI12" s="2"/>
      <c r="TKJ12" s="2"/>
      <c r="TKK12" s="2"/>
      <c r="TKL12" s="2"/>
      <c r="TKM12" s="2"/>
      <c r="TKN12" s="2"/>
      <c r="TKO12" s="2"/>
      <c r="TKP12" s="2"/>
      <c r="TKQ12" s="2"/>
      <c r="TKR12" s="2"/>
      <c r="TKS12" s="2"/>
      <c r="TKT12" s="2"/>
      <c r="TKU12" s="2"/>
      <c r="TKV12" s="2"/>
      <c r="TKW12" s="2"/>
      <c r="TKX12" s="2"/>
      <c r="TKY12" s="2"/>
      <c r="TKZ12" s="2"/>
      <c r="TLA12" s="2"/>
      <c r="TLB12" s="2"/>
      <c r="TLC12" s="2"/>
      <c r="TLD12" s="2"/>
      <c r="TLE12" s="2"/>
      <c r="TLF12" s="2"/>
      <c r="TLG12" s="2"/>
      <c r="TLH12" s="2"/>
      <c r="TLI12" s="2"/>
      <c r="TLJ12" s="2"/>
      <c r="TLK12" s="2"/>
      <c r="TLL12" s="2"/>
      <c r="TLM12" s="2"/>
      <c r="TLN12" s="2"/>
      <c r="TLO12" s="2"/>
      <c r="TLP12" s="2"/>
      <c r="TLQ12" s="2"/>
      <c r="TLR12" s="2"/>
      <c r="TLS12" s="2"/>
      <c r="TLT12" s="2"/>
      <c r="TLU12" s="2"/>
      <c r="TLV12" s="2"/>
      <c r="TLW12" s="2"/>
      <c r="TLX12" s="2"/>
      <c r="TLY12" s="2"/>
      <c r="TLZ12" s="2"/>
      <c r="TMA12" s="2"/>
      <c r="TMB12" s="2"/>
      <c r="TMC12" s="2"/>
      <c r="TMD12" s="2"/>
      <c r="TME12" s="2"/>
      <c r="TMF12" s="2"/>
      <c r="TMG12" s="2"/>
      <c r="TMH12" s="2"/>
      <c r="TMI12" s="2"/>
      <c r="TMJ12" s="2"/>
      <c r="TMK12" s="2"/>
      <c r="TML12" s="2"/>
      <c r="TMM12" s="2"/>
      <c r="TMN12" s="2"/>
      <c r="TMO12" s="2"/>
      <c r="TMP12" s="2"/>
      <c r="TMQ12" s="2"/>
      <c r="TMR12" s="2"/>
      <c r="TMS12" s="2"/>
      <c r="TMT12" s="2"/>
      <c r="TMU12" s="2"/>
      <c r="TMV12" s="2"/>
      <c r="TMW12" s="2"/>
      <c r="TMX12" s="2"/>
      <c r="TMY12" s="2"/>
      <c r="TMZ12" s="2"/>
      <c r="TNA12" s="2"/>
      <c r="TNB12" s="2"/>
      <c r="TNC12" s="2"/>
      <c r="TND12" s="2"/>
      <c r="TNE12" s="2"/>
      <c r="TNF12" s="2"/>
      <c r="TNG12" s="2"/>
      <c r="TNH12" s="2"/>
      <c r="TNI12" s="2"/>
      <c r="TNJ12" s="2"/>
      <c r="TNK12" s="2"/>
      <c r="TNL12" s="2"/>
      <c r="TNM12" s="2"/>
      <c r="TNN12" s="2"/>
      <c r="TNO12" s="2"/>
      <c r="TNP12" s="2"/>
      <c r="TNQ12" s="2"/>
      <c r="TNR12" s="2"/>
      <c r="TNS12" s="2"/>
      <c r="TNT12" s="2"/>
      <c r="TNU12" s="2"/>
      <c r="TNV12" s="2"/>
      <c r="TNW12" s="2"/>
      <c r="TNX12" s="2"/>
      <c r="TNY12" s="2"/>
      <c r="TNZ12" s="2"/>
      <c r="TOA12" s="2"/>
      <c r="TOB12" s="2"/>
      <c r="TOC12" s="2"/>
      <c r="TOD12" s="2"/>
      <c r="TOE12" s="2"/>
      <c r="TOF12" s="2"/>
      <c r="TOG12" s="2"/>
      <c r="TOH12" s="2"/>
      <c r="TOI12" s="2"/>
      <c r="TOJ12" s="2"/>
      <c r="TOK12" s="2"/>
      <c r="TOL12" s="2"/>
      <c r="TOM12" s="2"/>
      <c r="TON12" s="2"/>
      <c r="TOO12" s="2"/>
      <c r="TOP12" s="2"/>
      <c r="TOQ12" s="2"/>
      <c r="TOR12" s="2"/>
      <c r="TOS12" s="2"/>
      <c r="TOT12" s="2"/>
      <c r="TOU12" s="2"/>
      <c r="TOV12" s="2"/>
      <c r="TOW12" s="2"/>
      <c r="TOX12" s="2"/>
      <c r="TOY12" s="2"/>
      <c r="TOZ12" s="2"/>
      <c r="TPA12" s="2"/>
      <c r="TPB12" s="2"/>
      <c r="TPC12" s="2"/>
      <c r="TPD12" s="2"/>
      <c r="TPE12" s="2"/>
      <c r="TPF12" s="2"/>
      <c r="TPG12" s="2"/>
      <c r="TPH12" s="2"/>
      <c r="TPI12" s="2"/>
      <c r="TPJ12" s="2"/>
      <c r="TPK12" s="2"/>
      <c r="TPL12" s="2"/>
      <c r="TPM12" s="2"/>
      <c r="TPN12" s="2"/>
      <c r="TPO12" s="2"/>
      <c r="TPP12" s="2"/>
      <c r="TPQ12" s="2"/>
      <c r="TPR12" s="2"/>
      <c r="TPS12" s="2"/>
      <c r="TPT12" s="2"/>
      <c r="TPU12" s="2"/>
      <c r="TPV12" s="2"/>
      <c r="TPW12" s="2"/>
      <c r="TPX12" s="2"/>
      <c r="TPY12" s="2"/>
      <c r="TPZ12" s="2"/>
      <c r="TQA12" s="2"/>
      <c r="TQB12" s="2"/>
      <c r="TQC12" s="2"/>
      <c r="TQD12" s="2"/>
      <c r="TQE12" s="2"/>
      <c r="TQF12" s="2"/>
      <c r="TQG12" s="2"/>
      <c r="TQH12" s="2"/>
      <c r="TQI12" s="2"/>
      <c r="TQJ12" s="2"/>
      <c r="TQK12" s="2"/>
      <c r="TQL12" s="2"/>
      <c r="TQM12" s="2"/>
      <c r="TQN12" s="2"/>
      <c r="TQO12" s="2"/>
      <c r="TQP12" s="2"/>
      <c r="TQQ12" s="2"/>
      <c r="TQR12" s="2"/>
      <c r="TQS12" s="2"/>
      <c r="TQT12" s="2"/>
      <c r="TQU12" s="2"/>
      <c r="TQV12" s="2"/>
      <c r="TQW12" s="2"/>
      <c r="TQX12" s="2"/>
      <c r="TQY12" s="2"/>
      <c r="TQZ12" s="2"/>
      <c r="TRA12" s="2"/>
      <c r="TRB12" s="2"/>
      <c r="TRC12" s="2"/>
      <c r="TRD12" s="2"/>
      <c r="TRE12" s="2"/>
      <c r="TRF12" s="2"/>
      <c r="TRG12" s="2"/>
      <c r="TRH12" s="2"/>
      <c r="TRI12" s="2"/>
      <c r="TRJ12" s="2"/>
      <c r="TRK12" s="2"/>
      <c r="TRL12" s="2"/>
      <c r="TRM12" s="2"/>
      <c r="TRN12" s="2"/>
      <c r="TRO12" s="2"/>
      <c r="TRP12" s="2"/>
      <c r="TRQ12" s="2"/>
      <c r="TRR12" s="2"/>
      <c r="TRS12" s="2"/>
      <c r="TRT12" s="2"/>
      <c r="TRU12" s="2"/>
      <c r="TRV12" s="2"/>
      <c r="TRW12" s="2"/>
      <c r="TRX12" s="2"/>
      <c r="TRY12" s="2"/>
      <c r="TRZ12" s="2"/>
      <c r="TSA12" s="2"/>
      <c r="TSB12" s="2"/>
      <c r="TSC12" s="2"/>
      <c r="TSD12" s="2"/>
      <c r="TSE12" s="2"/>
      <c r="TSF12" s="2"/>
      <c r="TSG12" s="2"/>
      <c r="TSH12" s="2"/>
      <c r="TSI12" s="2"/>
      <c r="TSJ12" s="2"/>
      <c r="TSK12" s="2"/>
      <c r="TSL12" s="2"/>
      <c r="TSM12" s="2"/>
      <c r="TSN12" s="2"/>
      <c r="TSO12" s="2"/>
      <c r="TSP12" s="2"/>
      <c r="TSQ12" s="2"/>
      <c r="TSR12" s="2"/>
      <c r="TSS12" s="2"/>
      <c r="TST12" s="2"/>
      <c r="TSU12" s="2"/>
      <c r="TSV12" s="2"/>
      <c r="TSW12" s="2"/>
      <c r="TSX12" s="2"/>
      <c r="TSY12" s="2"/>
      <c r="TSZ12" s="2"/>
      <c r="TTA12" s="2"/>
      <c r="TTB12" s="2"/>
      <c r="TTC12" s="2"/>
      <c r="TTD12" s="2"/>
      <c r="TTE12" s="2"/>
      <c r="TTF12" s="2"/>
      <c r="TTG12" s="2"/>
      <c r="TTH12" s="2"/>
      <c r="TTI12" s="2"/>
      <c r="TTJ12" s="2"/>
      <c r="TTK12" s="2"/>
      <c r="TTL12" s="2"/>
      <c r="TTM12" s="2"/>
      <c r="TTN12" s="2"/>
      <c r="TTO12" s="2"/>
      <c r="TTP12" s="2"/>
      <c r="TTQ12" s="2"/>
      <c r="TTR12" s="2"/>
      <c r="TTS12" s="2"/>
      <c r="TTT12" s="2"/>
      <c r="TTU12" s="2"/>
      <c r="TTV12" s="2"/>
      <c r="TTW12" s="2"/>
      <c r="TTX12" s="2"/>
      <c r="TTY12" s="2"/>
      <c r="TTZ12" s="2"/>
      <c r="TUA12" s="2"/>
      <c r="TUB12" s="2"/>
      <c r="TUC12" s="2"/>
      <c r="TUD12" s="2"/>
      <c r="TUE12" s="2"/>
      <c r="TUF12" s="2"/>
      <c r="TUG12" s="2"/>
      <c r="TUH12" s="2"/>
      <c r="TUI12" s="2"/>
      <c r="TUJ12" s="2"/>
      <c r="TUK12" s="2"/>
      <c r="TUL12" s="2"/>
      <c r="TUM12" s="2"/>
      <c r="TUN12" s="2"/>
      <c r="TUO12" s="2"/>
      <c r="TUP12" s="2"/>
      <c r="TUQ12" s="2"/>
      <c r="TUR12" s="2"/>
      <c r="TUS12" s="2"/>
      <c r="TUT12" s="2"/>
      <c r="TUU12" s="2"/>
      <c r="TUV12" s="2"/>
      <c r="TUW12" s="2"/>
      <c r="TUX12" s="2"/>
      <c r="TUY12" s="2"/>
      <c r="TUZ12" s="2"/>
      <c r="TVA12" s="2"/>
      <c r="TVB12" s="2"/>
      <c r="TVC12" s="2"/>
      <c r="TVD12" s="2"/>
      <c r="TVE12" s="2"/>
      <c r="TVF12" s="2"/>
      <c r="TVG12" s="2"/>
      <c r="TVH12" s="2"/>
      <c r="TVI12" s="2"/>
      <c r="TVJ12" s="2"/>
      <c r="TVK12" s="2"/>
      <c r="TVL12" s="2"/>
      <c r="TVM12" s="2"/>
      <c r="TVN12" s="2"/>
      <c r="TVO12" s="2"/>
      <c r="TVP12" s="2"/>
      <c r="TVQ12" s="2"/>
      <c r="TVR12" s="2"/>
      <c r="TVS12" s="2"/>
      <c r="TVT12" s="2"/>
      <c r="TVU12" s="2"/>
      <c r="TVV12" s="2"/>
      <c r="TVW12" s="2"/>
      <c r="TVX12" s="2"/>
      <c r="TVY12" s="2"/>
      <c r="TVZ12" s="2"/>
      <c r="TWA12" s="2"/>
      <c r="TWB12" s="2"/>
      <c r="TWC12" s="2"/>
      <c r="TWD12" s="2"/>
      <c r="TWE12" s="2"/>
      <c r="TWF12" s="2"/>
      <c r="TWG12" s="2"/>
      <c r="TWH12" s="2"/>
      <c r="TWI12" s="2"/>
      <c r="TWJ12" s="2"/>
      <c r="TWK12" s="2"/>
      <c r="TWL12" s="2"/>
      <c r="TWM12" s="2"/>
      <c r="TWN12" s="2"/>
      <c r="TWO12" s="2"/>
      <c r="TWP12" s="2"/>
      <c r="TWQ12" s="2"/>
      <c r="TWR12" s="2"/>
      <c r="TWS12" s="2"/>
      <c r="TWT12" s="2"/>
      <c r="TWU12" s="2"/>
      <c r="TWV12" s="2"/>
      <c r="TWW12" s="2"/>
      <c r="TWX12" s="2"/>
      <c r="TWY12" s="2"/>
      <c r="TWZ12" s="2"/>
      <c r="TXA12" s="2"/>
      <c r="TXB12" s="2"/>
      <c r="TXC12" s="2"/>
      <c r="TXD12" s="2"/>
      <c r="TXE12" s="2"/>
      <c r="TXF12" s="2"/>
      <c r="TXG12" s="2"/>
      <c r="TXH12" s="2"/>
      <c r="TXI12" s="2"/>
      <c r="TXJ12" s="2"/>
      <c r="TXK12" s="2"/>
      <c r="TXL12" s="2"/>
      <c r="TXM12" s="2"/>
      <c r="TXN12" s="2"/>
      <c r="TXO12" s="2"/>
      <c r="TXP12" s="2"/>
      <c r="TXQ12" s="2"/>
      <c r="TXR12" s="2"/>
      <c r="TXS12" s="2"/>
      <c r="TXT12" s="2"/>
      <c r="TXU12" s="2"/>
      <c r="TXV12" s="2"/>
      <c r="TXW12" s="2"/>
      <c r="TXX12" s="2"/>
      <c r="TXY12" s="2"/>
      <c r="TXZ12" s="2"/>
      <c r="TYA12" s="2"/>
      <c r="TYB12" s="2"/>
      <c r="TYC12" s="2"/>
      <c r="TYD12" s="2"/>
      <c r="TYE12" s="2"/>
      <c r="TYF12" s="2"/>
      <c r="TYG12" s="2"/>
      <c r="TYH12" s="2"/>
      <c r="TYI12" s="2"/>
      <c r="TYJ12" s="2"/>
      <c r="TYK12" s="2"/>
      <c r="TYL12" s="2"/>
      <c r="TYM12" s="2"/>
      <c r="TYN12" s="2"/>
      <c r="TYO12" s="2"/>
      <c r="TYP12" s="2"/>
      <c r="TYQ12" s="2"/>
      <c r="TYR12" s="2"/>
      <c r="TYS12" s="2"/>
      <c r="TYT12" s="2"/>
      <c r="TYU12" s="2"/>
      <c r="TYV12" s="2"/>
      <c r="TYW12" s="2"/>
      <c r="TYX12" s="2"/>
      <c r="TYY12" s="2"/>
      <c r="TYZ12" s="2"/>
      <c r="TZA12" s="2"/>
      <c r="TZB12" s="2"/>
      <c r="TZC12" s="2"/>
      <c r="TZD12" s="2"/>
      <c r="TZE12" s="2"/>
      <c r="TZF12" s="2"/>
      <c r="TZG12" s="2"/>
      <c r="TZH12" s="2"/>
      <c r="TZI12" s="2"/>
      <c r="TZJ12" s="2"/>
      <c r="TZK12" s="2"/>
      <c r="TZL12" s="2"/>
      <c r="TZM12" s="2"/>
      <c r="TZN12" s="2"/>
      <c r="TZO12" s="2"/>
      <c r="TZP12" s="2"/>
      <c r="TZQ12" s="2"/>
      <c r="TZR12" s="2"/>
      <c r="TZS12" s="2"/>
      <c r="TZT12" s="2"/>
      <c r="TZU12" s="2"/>
      <c r="TZV12" s="2"/>
      <c r="TZW12" s="2"/>
      <c r="TZX12" s="2"/>
      <c r="TZY12" s="2"/>
      <c r="TZZ12" s="2"/>
      <c r="UAA12" s="2"/>
      <c r="UAB12" s="2"/>
      <c r="UAC12" s="2"/>
      <c r="UAD12" s="2"/>
      <c r="UAE12" s="2"/>
      <c r="UAF12" s="2"/>
      <c r="UAG12" s="2"/>
      <c r="UAH12" s="2"/>
      <c r="UAI12" s="2"/>
      <c r="UAJ12" s="2"/>
      <c r="UAK12" s="2"/>
      <c r="UAL12" s="2"/>
      <c r="UAM12" s="2"/>
      <c r="UAN12" s="2"/>
      <c r="UAO12" s="2"/>
      <c r="UAP12" s="2"/>
      <c r="UAQ12" s="2"/>
      <c r="UAR12" s="2"/>
      <c r="UAS12" s="2"/>
      <c r="UAT12" s="2"/>
      <c r="UAU12" s="2"/>
      <c r="UAV12" s="2"/>
      <c r="UAW12" s="2"/>
      <c r="UAX12" s="2"/>
      <c r="UAY12" s="2"/>
      <c r="UAZ12" s="2"/>
      <c r="UBA12" s="2"/>
      <c r="UBB12" s="2"/>
      <c r="UBC12" s="2"/>
      <c r="UBD12" s="2"/>
      <c r="UBE12" s="2"/>
      <c r="UBF12" s="2"/>
      <c r="UBG12" s="2"/>
      <c r="UBH12" s="2"/>
      <c r="UBI12" s="2"/>
      <c r="UBJ12" s="2"/>
      <c r="UBK12" s="2"/>
      <c r="UBL12" s="2"/>
      <c r="UBM12" s="2"/>
      <c r="UBN12" s="2"/>
      <c r="UBO12" s="2"/>
      <c r="UBP12" s="2"/>
      <c r="UBQ12" s="2"/>
      <c r="UBR12" s="2"/>
      <c r="UBS12" s="2"/>
      <c r="UBT12" s="2"/>
      <c r="UBU12" s="2"/>
      <c r="UBV12" s="2"/>
      <c r="UBW12" s="2"/>
      <c r="UBX12" s="2"/>
      <c r="UBY12" s="2"/>
      <c r="UBZ12" s="2"/>
      <c r="UCA12" s="2"/>
      <c r="UCB12" s="2"/>
      <c r="UCC12" s="2"/>
      <c r="UCD12" s="2"/>
      <c r="UCE12" s="2"/>
      <c r="UCF12" s="2"/>
      <c r="UCG12" s="2"/>
      <c r="UCH12" s="2"/>
      <c r="UCI12" s="2"/>
      <c r="UCJ12" s="2"/>
      <c r="UCK12" s="2"/>
      <c r="UCL12" s="2"/>
      <c r="UCM12" s="2"/>
      <c r="UCN12" s="2"/>
      <c r="UCO12" s="2"/>
      <c r="UCP12" s="2"/>
      <c r="UCQ12" s="2"/>
      <c r="UCR12" s="2"/>
      <c r="UCS12" s="2"/>
      <c r="UCT12" s="2"/>
      <c r="UCU12" s="2"/>
      <c r="UCV12" s="2"/>
      <c r="UCW12" s="2"/>
      <c r="UCX12" s="2"/>
      <c r="UCY12" s="2"/>
      <c r="UCZ12" s="2"/>
      <c r="UDA12" s="2"/>
      <c r="UDB12" s="2"/>
      <c r="UDC12" s="2"/>
      <c r="UDD12" s="2"/>
      <c r="UDE12" s="2"/>
      <c r="UDF12" s="2"/>
      <c r="UDG12" s="2"/>
      <c r="UDH12" s="2"/>
      <c r="UDI12" s="2"/>
      <c r="UDJ12" s="2"/>
      <c r="UDK12" s="2"/>
      <c r="UDL12" s="2"/>
      <c r="UDM12" s="2"/>
      <c r="UDN12" s="2"/>
      <c r="UDO12" s="2"/>
      <c r="UDP12" s="2"/>
      <c r="UDQ12" s="2"/>
      <c r="UDR12" s="2"/>
      <c r="UDS12" s="2"/>
      <c r="UDT12" s="2"/>
      <c r="UDU12" s="2"/>
      <c r="UDV12" s="2"/>
      <c r="UDW12" s="2"/>
      <c r="UDX12" s="2"/>
      <c r="UDY12" s="2"/>
      <c r="UDZ12" s="2"/>
      <c r="UEA12" s="2"/>
      <c r="UEB12" s="2"/>
      <c r="UEC12" s="2"/>
      <c r="UED12" s="2"/>
      <c r="UEE12" s="2"/>
      <c r="UEF12" s="2"/>
      <c r="UEG12" s="2"/>
      <c r="UEH12" s="2"/>
      <c r="UEI12" s="2"/>
      <c r="UEJ12" s="2"/>
      <c r="UEK12" s="2"/>
      <c r="UEL12" s="2"/>
      <c r="UEM12" s="2"/>
      <c r="UEN12" s="2"/>
      <c r="UEO12" s="2"/>
      <c r="UEP12" s="2"/>
      <c r="UEQ12" s="2"/>
      <c r="UER12" s="2"/>
      <c r="UES12" s="2"/>
      <c r="UET12" s="2"/>
      <c r="UEU12" s="2"/>
      <c r="UEV12" s="2"/>
      <c r="UEW12" s="2"/>
      <c r="UEX12" s="2"/>
      <c r="UEY12" s="2"/>
      <c r="UEZ12" s="2"/>
      <c r="UFA12" s="2"/>
      <c r="UFB12" s="2"/>
      <c r="UFC12" s="2"/>
      <c r="UFD12" s="2"/>
      <c r="UFE12" s="2"/>
      <c r="UFF12" s="2"/>
      <c r="UFG12" s="2"/>
      <c r="UFH12" s="2"/>
      <c r="UFI12" s="2"/>
      <c r="UFJ12" s="2"/>
      <c r="UFK12" s="2"/>
      <c r="UFL12" s="2"/>
      <c r="UFM12" s="2"/>
      <c r="UFN12" s="2"/>
      <c r="UFO12" s="2"/>
      <c r="UFP12" s="2"/>
      <c r="UFQ12" s="2"/>
      <c r="UFR12" s="2"/>
      <c r="UFS12" s="2"/>
      <c r="UFT12" s="2"/>
      <c r="UFU12" s="2"/>
      <c r="UFV12" s="2"/>
      <c r="UFW12" s="2"/>
      <c r="UFX12" s="2"/>
      <c r="UFY12" s="2"/>
      <c r="UFZ12" s="2"/>
      <c r="UGA12" s="2"/>
      <c r="UGB12" s="2"/>
      <c r="UGC12" s="2"/>
      <c r="UGD12" s="2"/>
      <c r="UGE12" s="2"/>
      <c r="UGF12" s="2"/>
      <c r="UGG12" s="2"/>
      <c r="UGH12" s="2"/>
      <c r="UGI12" s="2"/>
      <c r="UGJ12" s="2"/>
      <c r="UGK12" s="2"/>
      <c r="UGL12" s="2"/>
      <c r="UGM12" s="2"/>
      <c r="UGN12" s="2"/>
      <c r="UGO12" s="2"/>
      <c r="UGP12" s="2"/>
      <c r="UGQ12" s="2"/>
      <c r="UGR12" s="2"/>
      <c r="UGS12" s="2"/>
      <c r="UGT12" s="2"/>
      <c r="UGU12" s="2"/>
      <c r="UGV12" s="2"/>
      <c r="UGW12" s="2"/>
      <c r="UGX12" s="2"/>
      <c r="UGY12" s="2"/>
      <c r="UGZ12" s="2"/>
      <c r="UHA12" s="2"/>
      <c r="UHB12" s="2"/>
      <c r="UHC12" s="2"/>
      <c r="UHD12" s="2"/>
      <c r="UHE12" s="2"/>
      <c r="UHF12" s="2"/>
      <c r="UHG12" s="2"/>
      <c r="UHH12" s="2"/>
      <c r="UHI12" s="2"/>
      <c r="UHJ12" s="2"/>
      <c r="UHK12" s="2"/>
      <c r="UHL12" s="2"/>
      <c r="UHM12" s="2"/>
      <c r="UHN12" s="2"/>
      <c r="UHO12" s="2"/>
      <c r="UHP12" s="2"/>
      <c r="UHQ12" s="2"/>
      <c r="UHR12" s="2"/>
      <c r="UHS12" s="2"/>
      <c r="UHT12" s="2"/>
      <c r="UHU12" s="2"/>
      <c r="UHV12" s="2"/>
      <c r="UHW12" s="2"/>
      <c r="UHX12" s="2"/>
      <c r="UHY12" s="2"/>
      <c r="UHZ12" s="2"/>
      <c r="UIA12" s="2"/>
      <c r="UIB12" s="2"/>
      <c r="UIC12" s="2"/>
      <c r="UID12" s="2"/>
      <c r="UIE12" s="2"/>
      <c r="UIF12" s="2"/>
      <c r="UIG12" s="2"/>
      <c r="UIH12" s="2"/>
      <c r="UII12" s="2"/>
      <c r="UIJ12" s="2"/>
      <c r="UIK12" s="2"/>
      <c r="UIL12" s="2"/>
      <c r="UIM12" s="2"/>
      <c r="UIN12" s="2"/>
      <c r="UIO12" s="2"/>
      <c r="UIP12" s="2"/>
      <c r="UIQ12" s="2"/>
      <c r="UIR12" s="2"/>
      <c r="UIS12" s="2"/>
      <c r="UIT12" s="2"/>
      <c r="UIU12" s="2"/>
      <c r="UIV12" s="2"/>
      <c r="UIW12" s="2"/>
      <c r="UIX12" s="2"/>
      <c r="UIY12" s="2"/>
      <c r="UIZ12" s="2"/>
      <c r="UJA12" s="2"/>
      <c r="UJB12" s="2"/>
      <c r="UJC12" s="2"/>
      <c r="UJD12" s="2"/>
      <c r="UJE12" s="2"/>
      <c r="UJF12" s="2"/>
      <c r="UJG12" s="2"/>
      <c r="UJH12" s="2"/>
      <c r="UJI12" s="2"/>
      <c r="UJJ12" s="2"/>
      <c r="UJK12" s="2"/>
      <c r="UJL12" s="2"/>
      <c r="UJM12" s="2"/>
      <c r="UJN12" s="2"/>
      <c r="UJO12" s="2"/>
      <c r="UJP12" s="2"/>
      <c r="UJQ12" s="2"/>
      <c r="UJR12" s="2"/>
      <c r="UJS12" s="2"/>
      <c r="UJT12" s="2"/>
      <c r="UJU12" s="2"/>
      <c r="UJV12" s="2"/>
      <c r="UJW12" s="2"/>
      <c r="UJX12" s="2"/>
      <c r="UJY12" s="2"/>
      <c r="UJZ12" s="2"/>
      <c r="UKA12" s="2"/>
      <c r="UKB12" s="2"/>
      <c r="UKC12" s="2"/>
      <c r="UKD12" s="2"/>
      <c r="UKE12" s="2"/>
      <c r="UKF12" s="2"/>
      <c r="UKG12" s="2"/>
      <c r="UKH12" s="2"/>
      <c r="UKI12" s="2"/>
      <c r="UKJ12" s="2"/>
      <c r="UKK12" s="2"/>
      <c r="UKL12" s="2"/>
      <c r="UKM12" s="2"/>
      <c r="UKN12" s="2"/>
      <c r="UKO12" s="2"/>
      <c r="UKP12" s="2"/>
      <c r="UKQ12" s="2"/>
      <c r="UKR12" s="2"/>
      <c r="UKS12" s="2"/>
      <c r="UKT12" s="2"/>
      <c r="UKU12" s="2"/>
      <c r="UKV12" s="2"/>
      <c r="UKW12" s="2"/>
      <c r="UKX12" s="2"/>
      <c r="UKY12" s="2"/>
      <c r="UKZ12" s="2"/>
      <c r="ULA12" s="2"/>
      <c r="ULB12" s="2"/>
      <c r="ULC12" s="2"/>
      <c r="ULD12" s="2"/>
      <c r="ULE12" s="2"/>
      <c r="ULF12" s="2"/>
      <c r="ULG12" s="2"/>
      <c r="ULH12" s="2"/>
      <c r="ULI12" s="2"/>
      <c r="ULJ12" s="2"/>
      <c r="ULK12" s="2"/>
      <c r="ULL12" s="2"/>
      <c r="ULM12" s="2"/>
      <c r="ULN12" s="2"/>
      <c r="ULO12" s="2"/>
      <c r="ULP12" s="2"/>
      <c r="ULQ12" s="2"/>
      <c r="ULR12" s="2"/>
      <c r="ULS12" s="2"/>
      <c r="ULT12" s="2"/>
      <c r="ULU12" s="2"/>
      <c r="ULV12" s="2"/>
      <c r="ULW12" s="2"/>
      <c r="ULX12" s="2"/>
      <c r="ULY12" s="2"/>
      <c r="ULZ12" s="2"/>
      <c r="UMA12" s="2"/>
      <c r="UMB12" s="2"/>
      <c r="UMC12" s="2"/>
      <c r="UMD12" s="2"/>
      <c r="UME12" s="2"/>
      <c r="UMF12" s="2"/>
      <c r="UMG12" s="2"/>
      <c r="UMH12" s="2"/>
      <c r="UMI12" s="2"/>
      <c r="UMJ12" s="2"/>
      <c r="UMK12" s="2"/>
      <c r="UML12" s="2"/>
      <c r="UMM12" s="2"/>
      <c r="UMN12" s="2"/>
      <c r="UMO12" s="2"/>
      <c r="UMP12" s="2"/>
      <c r="UMQ12" s="2"/>
      <c r="UMR12" s="2"/>
      <c r="UMS12" s="2"/>
      <c r="UMT12" s="2"/>
      <c r="UMU12" s="2"/>
      <c r="UMV12" s="2"/>
      <c r="UMW12" s="2"/>
      <c r="UMX12" s="2"/>
      <c r="UMY12" s="2"/>
      <c r="UMZ12" s="2"/>
      <c r="UNA12" s="2"/>
      <c r="UNB12" s="2"/>
      <c r="UNC12" s="2"/>
      <c r="UND12" s="2"/>
      <c r="UNE12" s="2"/>
      <c r="UNF12" s="2"/>
      <c r="UNG12" s="2"/>
      <c r="UNH12" s="2"/>
      <c r="UNI12" s="2"/>
      <c r="UNJ12" s="2"/>
      <c r="UNK12" s="2"/>
      <c r="UNL12" s="2"/>
      <c r="UNM12" s="2"/>
      <c r="UNN12" s="2"/>
      <c r="UNO12" s="2"/>
      <c r="UNP12" s="2"/>
      <c r="UNQ12" s="2"/>
      <c r="UNR12" s="2"/>
      <c r="UNS12" s="2"/>
      <c r="UNT12" s="2"/>
      <c r="UNU12" s="2"/>
      <c r="UNV12" s="2"/>
      <c r="UNW12" s="2"/>
      <c r="UNX12" s="2"/>
      <c r="UNY12" s="2"/>
      <c r="UNZ12" s="2"/>
      <c r="UOA12" s="2"/>
      <c r="UOB12" s="2"/>
      <c r="UOC12" s="2"/>
      <c r="UOD12" s="2"/>
      <c r="UOE12" s="2"/>
      <c r="UOF12" s="2"/>
      <c r="UOG12" s="2"/>
      <c r="UOH12" s="2"/>
      <c r="UOI12" s="2"/>
      <c r="UOJ12" s="2"/>
      <c r="UOK12" s="2"/>
      <c r="UOL12" s="2"/>
      <c r="UOM12" s="2"/>
      <c r="UON12" s="2"/>
      <c r="UOO12" s="2"/>
      <c r="UOP12" s="2"/>
      <c r="UOQ12" s="2"/>
      <c r="UOR12" s="2"/>
      <c r="UOS12" s="2"/>
      <c r="UOT12" s="2"/>
      <c r="UOU12" s="2"/>
      <c r="UOV12" s="2"/>
      <c r="UOW12" s="2"/>
      <c r="UOX12" s="2"/>
      <c r="UOY12" s="2"/>
      <c r="UOZ12" s="2"/>
      <c r="UPA12" s="2"/>
      <c r="UPB12" s="2"/>
      <c r="UPC12" s="2"/>
      <c r="UPD12" s="2"/>
      <c r="UPE12" s="2"/>
      <c r="UPF12" s="2"/>
      <c r="UPG12" s="2"/>
      <c r="UPH12" s="2"/>
      <c r="UPI12" s="2"/>
      <c r="UPJ12" s="2"/>
      <c r="UPK12" s="2"/>
      <c r="UPL12" s="2"/>
      <c r="UPM12" s="2"/>
      <c r="UPN12" s="2"/>
      <c r="UPO12" s="2"/>
      <c r="UPP12" s="2"/>
      <c r="UPQ12" s="2"/>
      <c r="UPR12" s="2"/>
      <c r="UPS12" s="2"/>
      <c r="UPT12" s="2"/>
      <c r="UPU12" s="2"/>
      <c r="UPV12" s="2"/>
      <c r="UPW12" s="2"/>
      <c r="UPX12" s="2"/>
      <c r="UPY12" s="2"/>
      <c r="UPZ12" s="2"/>
      <c r="UQA12" s="2"/>
      <c r="UQB12" s="2"/>
      <c r="UQC12" s="2"/>
      <c r="UQD12" s="2"/>
      <c r="UQE12" s="2"/>
      <c r="UQF12" s="2"/>
      <c r="UQG12" s="2"/>
      <c r="UQH12" s="2"/>
      <c r="UQI12" s="2"/>
      <c r="UQJ12" s="2"/>
      <c r="UQK12" s="2"/>
      <c r="UQL12" s="2"/>
      <c r="UQM12" s="2"/>
      <c r="UQN12" s="2"/>
      <c r="UQO12" s="2"/>
      <c r="UQP12" s="2"/>
      <c r="UQQ12" s="2"/>
      <c r="UQR12" s="2"/>
      <c r="UQS12" s="2"/>
      <c r="UQT12" s="2"/>
      <c r="UQU12" s="2"/>
      <c r="UQV12" s="2"/>
      <c r="UQW12" s="2"/>
      <c r="UQX12" s="2"/>
      <c r="UQY12" s="2"/>
      <c r="UQZ12" s="2"/>
      <c r="URA12" s="2"/>
      <c r="URB12" s="2"/>
      <c r="URC12" s="2"/>
      <c r="URD12" s="2"/>
      <c r="URE12" s="2"/>
      <c r="URF12" s="2"/>
      <c r="URG12" s="2"/>
      <c r="URH12" s="2"/>
      <c r="URI12" s="2"/>
      <c r="URJ12" s="2"/>
      <c r="URK12" s="2"/>
      <c r="URL12" s="2"/>
      <c r="URM12" s="2"/>
      <c r="URN12" s="2"/>
      <c r="URO12" s="2"/>
      <c r="URP12" s="2"/>
      <c r="URQ12" s="2"/>
      <c r="URR12" s="2"/>
      <c r="URS12" s="2"/>
      <c r="URT12" s="2"/>
      <c r="URU12" s="2"/>
      <c r="URV12" s="2"/>
      <c r="URW12" s="2"/>
      <c r="URX12" s="2"/>
      <c r="URY12" s="2"/>
      <c r="URZ12" s="2"/>
      <c r="USA12" s="2"/>
      <c r="USB12" s="2"/>
      <c r="USC12" s="2"/>
      <c r="USD12" s="2"/>
      <c r="USE12" s="2"/>
      <c r="USF12" s="2"/>
      <c r="USG12" s="2"/>
      <c r="USH12" s="2"/>
      <c r="USI12" s="2"/>
      <c r="USJ12" s="2"/>
      <c r="USK12" s="2"/>
      <c r="USL12" s="2"/>
      <c r="USM12" s="2"/>
      <c r="USN12" s="2"/>
      <c r="USO12" s="2"/>
      <c r="USP12" s="2"/>
      <c r="USQ12" s="2"/>
      <c r="USR12" s="2"/>
      <c r="USS12" s="2"/>
      <c r="UST12" s="2"/>
      <c r="USU12" s="2"/>
      <c r="USV12" s="2"/>
      <c r="USW12" s="2"/>
      <c r="USX12" s="2"/>
      <c r="USY12" s="2"/>
      <c r="USZ12" s="2"/>
      <c r="UTA12" s="2"/>
      <c r="UTB12" s="2"/>
      <c r="UTC12" s="2"/>
      <c r="UTD12" s="2"/>
      <c r="UTE12" s="2"/>
      <c r="UTF12" s="2"/>
      <c r="UTG12" s="2"/>
      <c r="UTH12" s="2"/>
      <c r="UTI12" s="2"/>
      <c r="UTJ12" s="2"/>
      <c r="UTK12" s="2"/>
      <c r="UTL12" s="2"/>
      <c r="UTM12" s="2"/>
      <c r="UTN12" s="2"/>
      <c r="UTO12" s="2"/>
      <c r="UTP12" s="2"/>
      <c r="UTQ12" s="2"/>
      <c r="UTR12" s="2"/>
      <c r="UTS12" s="2"/>
      <c r="UTT12" s="2"/>
      <c r="UTU12" s="2"/>
      <c r="UTV12" s="2"/>
      <c r="UTW12" s="2"/>
      <c r="UTX12" s="2"/>
      <c r="UTY12" s="2"/>
      <c r="UTZ12" s="2"/>
      <c r="UUA12" s="2"/>
      <c r="UUB12" s="2"/>
      <c r="UUC12" s="2"/>
      <c r="UUD12" s="2"/>
      <c r="UUE12" s="2"/>
      <c r="UUF12" s="2"/>
      <c r="UUG12" s="2"/>
      <c r="UUH12" s="2"/>
      <c r="UUI12" s="2"/>
      <c r="UUJ12" s="2"/>
      <c r="UUK12" s="2"/>
      <c r="UUL12" s="2"/>
      <c r="UUM12" s="2"/>
      <c r="UUN12" s="2"/>
      <c r="UUO12" s="2"/>
      <c r="UUP12" s="2"/>
      <c r="UUQ12" s="2"/>
      <c r="UUR12" s="2"/>
      <c r="UUS12" s="2"/>
      <c r="UUT12" s="2"/>
      <c r="UUU12" s="2"/>
      <c r="UUV12" s="2"/>
      <c r="UUW12" s="2"/>
      <c r="UUX12" s="2"/>
      <c r="UUY12" s="2"/>
      <c r="UUZ12" s="2"/>
      <c r="UVA12" s="2"/>
      <c r="UVB12" s="2"/>
      <c r="UVC12" s="2"/>
      <c r="UVD12" s="2"/>
      <c r="UVE12" s="2"/>
      <c r="UVF12" s="2"/>
      <c r="UVG12" s="2"/>
      <c r="UVH12" s="2"/>
      <c r="UVI12" s="2"/>
      <c r="UVJ12" s="2"/>
      <c r="UVK12" s="2"/>
      <c r="UVL12" s="2"/>
      <c r="UVM12" s="2"/>
      <c r="UVN12" s="2"/>
      <c r="UVO12" s="2"/>
      <c r="UVP12" s="2"/>
      <c r="UVQ12" s="2"/>
      <c r="UVR12" s="2"/>
      <c r="UVS12" s="2"/>
      <c r="UVT12" s="2"/>
      <c r="UVU12" s="2"/>
      <c r="UVV12" s="2"/>
      <c r="UVW12" s="2"/>
      <c r="UVX12" s="2"/>
      <c r="UVY12" s="2"/>
      <c r="UVZ12" s="2"/>
      <c r="UWA12" s="2"/>
      <c r="UWB12" s="2"/>
      <c r="UWC12" s="2"/>
      <c r="UWD12" s="2"/>
      <c r="UWE12" s="2"/>
      <c r="UWF12" s="2"/>
      <c r="UWG12" s="2"/>
      <c r="UWH12" s="2"/>
      <c r="UWI12" s="2"/>
      <c r="UWJ12" s="2"/>
      <c r="UWK12" s="2"/>
      <c r="UWL12" s="2"/>
      <c r="UWM12" s="2"/>
      <c r="UWN12" s="2"/>
      <c r="UWO12" s="2"/>
      <c r="UWP12" s="2"/>
      <c r="UWQ12" s="2"/>
      <c r="UWR12" s="2"/>
      <c r="UWS12" s="2"/>
      <c r="UWT12" s="2"/>
      <c r="UWU12" s="2"/>
      <c r="UWV12" s="2"/>
      <c r="UWW12" s="2"/>
      <c r="UWX12" s="2"/>
      <c r="UWY12" s="2"/>
      <c r="UWZ12" s="2"/>
      <c r="UXA12" s="2"/>
      <c r="UXB12" s="2"/>
      <c r="UXC12" s="2"/>
      <c r="UXD12" s="2"/>
      <c r="UXE12" s="2"/>
      <c r="UXF12" s="2"/>
      <c r="UXG12" s="2"/>
      <c r="UXH12" s="2"/>
      <c r="UXI12" s="2"/>
      <c r="UXJ12" s="2"/>
      <c r="UXK12" s="2"/>
      <c r="UXL12" s="2"/>
      <c r="UXM12" s="2"/>
      <c r="UXN12" s="2"/>
      <c r="UXO12" s="2"/>
      <c r="UXP12" s="2"/>
      <c r="UXQ12" s="2"/>
      <c r="UXR12" s="2"/>
      <c r="UXS12" s="2"/>
      <c r="UXT12" s="2"/>
      <c r="UXU12" s="2"/>
      <c r="UXV12" s="2"/>
      <c r="UXW12" s="2"/>
      <c r="UXX12" s="2"/>
      <c r="UXY12" s="2"/>
      <c r="UXZ12" s="2"/>
      <c r="UYA12" s="2"/>
      <c r="UYB12" s="2"/>
      <c r="UYC12" s="2"/>
      <c r="UYD12" s="2"/>
      <c r="UYE12" s="2"/>
      <c r="UYF12" s="2"/>
      <c r="UYG12" s="2"/>
      <c r="UYH12" s="2"/>
      <c r="UYI12" s="2"/>
      <c r="UYJ12" s="2"/>
      <c r="UYK12" s="2"/>
      <c r="UYL12" s="2"/>
      <c r="UYM12" s="2"/>
      <c r="UYN12" s="2"/>
      <c r="UYO12" s="2"/>
      <c r="UYP12" s="2"/>
      <c r="UYQ12" s="2"/>
      <c r="UYR12" s="2"/>
      <c r="UYS12" s="2"/>
      <c r="UYT12" s="2"/>
      <c r="UYU12" s="2"/>
      <c r="UYV12" s="2"/>
      <c r="UYW12" s="2"/>
      <c r="UYX12" s="2"/>
      <c r="UYY12" s="2"/>
      <c r="UYZ12" s="2"/>
      <c r="UZA12" s="2"/>
      <c r="UZB12" s="2"/>
      <c r="UZC12" s="2"/>
      <c r="UZD12" s="2"/>
      <c r="UZE12" s="2"/>
      <c r="UZF12" s="2"/>
      <c r="UZG12" s="2"/>
      <c r="UZH12" s="2"/>
      <c r="UZI12" s="2"/>
      <c r="UZJ12" s="2"/>
      <c r="UZK12" s="2"/>
      <c r="UZL12" s="2"/>
      <c r="UZM12" s="2"/>
      <c r="UZN12" s="2"/>
      <c r="UZO12" s="2"/>
      <c r="UZP12" s="2"/>
      <c r="UZQ12" s="2"/>
      <c r="UZR12" s="2"/>
      <c r="UZS12" s="2"/>
      <c r="UZT12" s="2"/>
      <c r="UZU12" s="2"/>
      <c r="UZV12" s="2"/>
      <c r="UZW12" s="2"/>
      <c r="UZX12" s="2"/>
      <c r="UZY12" s="2"/>
      <c r="UZZ12" s="2"/>
      <c r="VAA12" s="2"/>
      <c r="VAB12" s="2"/>
      <c r="VAC12" s="2"/>
      <c r="VAD12" s="2"/>
      <c r="VAE12" s="2"/>
      <c r="VAF12" s="2"/>
      <c r="VAG12" s="2"/>
      <c r="VAH12" s="2"/>
      <c r="VAI12" s="2"/>
      <c r="VAJ12" s="2"/>
      <c r="VAK12" s="2"/>
      <c r="VAL12" s="2"/>
      <c r="VAM12" s="2"/>
      <c r="VAN12" s="2"/>
      <c r="VAO12" s="2"/>
      <c r="VAP12" s="2"/>
      <c r="VAQ12" s="2"/>
      <c r="VAR12" s="2"/>
      <c r="VAS12" s="2"/>
      <c r="VAT12" s="2"/>
      <c r="VAU12" s="2"/>
      <c r="VAV12" s="2"/>
      <c r="VAW12" s="2"/>
      <c r="VAX12" s="2"/>
      <c r="VAY12" s="2"/>
      <c r="VAZ12" s="2"/>
      <c r="VBA12" s="2"/>
      <c r="VBB12" s="2"/>
      <c r="VBC12" s="2"/>
      <c r="VBD12" s="2"/>
      <c r="VBE12" s="2"/>
      <c r="VBF12" s="2"/>
      <c r="VBG12" s="2"/>
      <c r="VBH12" s="2"/>
      <c r="VBI12" s="2"/>
      <c r="VBJ12" s="2"/>
      <c r="VBK12" s="2"/>
      <c r="VBL12" s="2"/>
      <c r="VBM12" s="2"/>
      <c r="VBN12" s="2"/>
      <c r="VBO12" s="2"/>
      <c r="VBP12" s="2"/>
      <c r="VBQ12" s="2"/>
      <c r="VBR12" s="2"/>
      <c r="VBS12" s="2"/>
      <c r="VBT12" s="2"/>
      <c r="VBU12" s="2"/>
      <c r="VBV12" s="2"/>
      <c r="VBW12" s="2"/>
      <c r="VBX12" s="2"/>
      <c r="VBY12" s="2"/>
      <c r="VBZ12" s="2"/>
      <c r="VCA12" s="2"/>
      <c r="VCB12" s="2"/>
      <c r="VCC12" s="2"/>
      <c r="VCD12" s="2"/>
      <c r="VCE12" s="2"/>
      <c r="VCF12" s="2"/>
      <c r="VCG12" s="2"/>
      <c r="VCH12" s="2"/>
      <c r="VCI12" s="2"/>
      <c r="VCJ12" s="2"/>
      <c r="VCK12" s="2"/>
      <c r="VCL12" s="2"/>
      <c r="VCM12" s="2"/>
      <c r="VCN12" s="2"/>
      <c r="VCO12" s="2"/>
      <c r="VCP12" s="2"/>
      <c r="VCQ12" s="2"/>
      <c r="VCR12" s="2"/>
      <c r="VCS12" s="2"/>
      <c r="VCT12" s="2"/>
      <c r="VCU12" s="2"/>
      <c r="VCV12" s="2"/>
      <c r="VCW12" s="2"/>
      <c r="VCX12" s="2"/>
      <c r="VCY12" s="2"/>
      <c r="VCZ12" s="2"/>
      <c r="VDA12" s="2"/>
      <c r="VDB12" s="2"/>
      <c r="VDC12" s="2"/>
      <c r="VDD12" s="2"/>
      <c r="VDE12" s="2"/>
      <c r="VDF12" s="2"/>
      <c r="VDG12" s="2"/>
      <c r="VDH12" s="2"/>
      <c r="VDI12" s="2"/>
      <c r="VDJ12" s="2"/>
      <c r="VDK12" s="2"/>
      <c r="VDL12" s="2"/>
      <c r="VDM12" s="2"/>
      <c r="VDN12" s="2"/>
      <c r="VDO12" s="2"/>
      <c r="VDP12" s="2"/>
      <c r="VDQ12" s="2"/>
      <c r="VDR12" s="2"/>
      <c r="VDS12" s="2"/>
      <c r="VDT12" s="2"/>
      <c r="VDU12" s="2"/>
      <c r="VDV12" s="2"/>
      <c r="VDW12" s="2"/>
      <c r="VDX12" s="2"/>
      <c r="VDY12" s="2"/>
      <c r="VDZ12" s="2"/>
      <c r="VEA12" s="2"/>
      <c r="VEB12" s="2"/>
      <c r="VEC12" s="2"/>
      <c r="VED12" s="2"/>
      <c r="VEE12" s="2"/>
      <c r="VEF12" s="2"/>
      <c r="VEG12" s="2"/>
      <c r="VEH12" s="2"/>
      <c r="VEI12" s="2"/>
      <c r="VEJ12" s="2"/>
      <c r="VEK12" s="2"/>
      <c r="VEL12" s="2"/>
      <c r="VEM12" s="2"/>
      <c r="VEN12" s="2"/>
      <c r="VEO12" s="2"/>
      <c r="VEP12" s="2"/>
      <c r="VEQ12" s="2"/>
      <c r="VER12" s="2"/>
      <c r="VES12" s="2"/>
      <c r="VET12" s="2"/>
      <c r="VEU12" s="2"/>
      <c r="VEV12" s="2"/>
      <c r="VEW12" s="2"/>
      <c r="VEX12" s="2"/>
      <c r="VEY12" s="2"/>
      <c r="VEZ12" s="2"/>
      <c r="VFA12" s="2"/>
      <c r="VFB12" s="2"/>
      <c r="VFC12" s="2"/>
      <c r="VFD12" s="2"/>
      <c r="VFE12" s="2"/>
      <c r="VFF12" s="2"/>
      <c r="VFG12" s="2"/>
      <c r="VFH12" s="2"/>
      <c r="VFI12" s="2"/>
      <c r="VFJ12" s="2"/>
      <c r="VFK12" s="2"/>
      <c r="VFL12" s="2"/>
      <c r="VFM12" s="2"/>
      <c r="VFN12" s="2"/>
      <c r="VFO12" s="2"/>
      <c r="VFP12" s="2"/>
      <c r="VFQ12" s="2"/>
      <c r="VFR12" s="2"/>
      <c r="VFS12" s="2"/>
      <c r="VFT12" s="2"/>
      <c r="VFU12" s="2"/>
      <c r="VFV12" s="2"/>
      <c r="VFW12" s="2"/>
      <c r="VFX12" s="2"/>
      <c r="VFY12" s="2"/>
      <c r="VFZ12" s="2"/>
      <c r="VGA12" s="2"/>
      <c r="VGB12" s="2"/>
      <c r="VGC12" s="2"/>
      <c r="VGD12" s="2"/>
      <c r="VGE12" s="2"/>
      <c r="VGF12" s="2"/>
      <c r="VGG12" s="2"/>
      <c r="VGH12" s="2"/>
      <c r="VGI12" s="2"/>
      <c r="VGJ12" s="2"/>
      <c r="VGK12" s="2"/>
      <c r="VGL12" s="2"/>
      <c r="VGM12" s="2"/>
      <c r="VGN12" s="2"/>
      <c r="VGO12" s="2"/>
      <c r="VGP12" s="2"/>
      <c r="VGQ12" s="2"/>
      <c r="VGR12" s="2"/>
      <c r="VGS12" s="2"/>
      <c r="VGT12" s="2"/>
      <c r="VGU12" s="2"/>
      <c r="VGV12" s="2"/>
      <c r="VGW12" s="2"/>
      <c r="VGX12" s="2"/>
      <c r="VGY12" s="2"/>
      <c r="VGZ12" s="2"/>
      <c r="VHA12" s="2"/>
      <c r="VHB12" s="2"/>
      <c r="VHC12" s="2"/>
      <c r="VHD12" s="2"/>
      <c r="VHE12" s="2"/>
      <c r="VHF12" s="2"/>
      <c r="VHG12" s="2"/>
      <c r="VHH12" s="2"/>
      <c r="VHI12" s="2"/>
      <c r="VHJ12" s="2"/>
      <c r="VHK12" s="2"/>
      <c r="VHL12" s="2"/>
      <c r="VHM12" s="2"/>
      <c r="VHN12" s="2"/>
      <c r="VHO12" s="2"/>
      <c r="VHP12" s="2"/>
      <c r="VHQ12" s="2"/>
      <c r="VHR12" s="2"/>
      <c r="VHS12" s="2"/>
      <c r="VHT12" s="2"/>
      <c r="VHU12" s="2"/>
      <c r="VHV12" s="2"/>
      <c r="VHW12" s="2"/>
      <c r="VHX12" s="2"/>
      <c r="VHY12" s="2"/>
      <c r="VHZ12" s="2"/>
      <c r="VIA12" s="2"/>
      <c r="VIB12" s="2"/>
      <c r="VIC12" s="2"/>
      <c r="VID12" s="2"/>
      <c r="VIE12" s="2"/>
      <c r="VIF12" s="2"/>
      <c r="VIG12" s="2"/>
      <c r="VIH12" s="2"/>
      <c r="VII12" s="2"/>
      <c r="VIJ12" s="2"/>
      <c r="VIK12" s="2"/>
      <c r="VIL12" s="2"/>
      <c r="VIM12" s="2"/>
      <c r="VIN12" s="2"/>
      <c r="VIO12" s="2"/>
      <c r="VIP12" s="2"/>
      <c r="VIQ12" s="2"/>
      <c r="VIR12" s="2"/>
      <c r="VIS12" s="2"/>
      <c r="VIT12" s="2"/>
      <c r="VIU12" s="2"/>
      <c r="VIV12" s="2"/>
      <c r="VIW12" s="2"/>
      <c r="VIX12" s="2"/>
      <c r="VIY12" s="2"/>
      <c r="VIZ12" s="2"/>
      <c r="VJA12" s="2"/>
      <c r="VJB12" s="2"/>
      <c r="VJC12" s="2"/>
      <c r="VJD12" s="2"/>
      <c r="VJE12" s="2"/>
      <c r="VJF12" s="2"/>
      <c r="VJG12" s="2"/>
      <c r="VJH12" s="2"/>
      <c r="VJI12" s="2"/>
      <c r="VJJ12" s="2"/>
      <c r="VJK12" s="2"/>
      <c r="VJL12" s="2"/>
      <c r="VJM12" s="2"/>
      <c r="VJN12" s="2"/>
      <c r="VJO12" s="2"/>
      <c r="VJP12" s="2"/>
      <c r="VJQ12" s="2"/>
      <c r="VJR12" s="2"/>
      <c r="VJS12" s="2"/>
      <c r="VJT12" s="2"/>
      <c r="VJU12" s="2"/>
      <c r="VJV12" s="2"/>
      <c r="VJW12" s="2"/>
      <c r="VJX12" s="2"/>
      <c r="VJY12" s="2"/>
      <c r="VJZ12" s="2"/>
      <c r="VKA12" s="2"/>
      <c r="VKB12" s="2"/>
      <c r="VKC12" s="2"/>
      <c r="VKD12" s="2"/>
      <c r="VKE12" s="2"/>
      <c r="VKF12" s="2"/>
      <c r="VKG12" s="2"/>
      <c r="VKH12" s="2"/>
      <c r="VKI12" s="2"/>
      <c r="VKJ12" s="2"/>
      <c r="VKK12" s="2"/>
      <c r="VKL12" s="2"/>
      <c r="VKM12" s="2"/>
      <c r="VKN12" s="2"/>
      <c r="VKO12" s="2"/>
      <c r="VKP12" s="2"/>
      <c r="VKQ12" s="2"/>
      <c r="VKR12" s="2"/>
      <c r="VKS12" s="2"/>
      <c r="VKT12" s="2"/>
      <c r="VKU12" s="2"/>
      <c r="VKV12" s="2"/>
      <c r="VKW12" s="2"/>
      <c r="VKX12" s="2"/>
      <c r="VKY12" s="2"/>
      <c r="VKZ12" s="2"/>
      <c r="VLA12" s="2"/>
      <c r="VLB12" s="2"/>
      <c r="VLC12" s="2"/>
      <c r="VLD12" s="2"/>
      <c r="VLE12" s="2"/>
      <c r="VLF12" s="2"/>
      <c r="VLG12" s="2"/>
      <c r="VLH12" s="2"/>
      <c r="VLI12" s="2"/>
      <c r="VLJ12" s="2"/>
      <c r="VLK12" s="2"/>
      <c r="VLL12" s="2"/>
      <c r="VLM12" s="2"/>
      <c r="VLN12" s="2"/>
      <c r="VLO12" s="2"/>
      <c r="VLP12" s="2"/>
      <c r="VLQ12" s="2"/>
      <c r="VLR12" s="2"/>
      <c r="VLS12" s="2"/>
      <c r="VLT12" s="2"/>
      <c r="VLU12" s="2"/>
      <c r="VLV12" s="2"/>
      <c r="VLW12" s="2"/>
      <c r="VLX12" s="2"/>
      <c r="VLY12" s="2"/>
      <c r="VLZ12" s="2"/>
      <c r="VMA12" s="2"/>
      <c r="VMB12" s="2"/>
      <c r="VMC12" s="2"/>
      <c r="VMD12" s="2"/>
      <c r="VME12" s="2"/>
      <c r="VMF12" s="2"/>
      <c r="VMG12" s="2"/>
      <c r="VMH12" s="2"/>
      <c r="VMI12" s="2"/>
      <c r="VMJ12" s="2"/>
      <c r="VMK12" s="2"/>
      <c r="VML12" s="2"/>
      <c r="VMM12" s="2"/>
      <c r="VMN12" s="2"/>
      <c r="VMO12" s="2"/>
      <c r="VMP12" s="2"/>
      <c r="VMQ12" s="2"/>
      <c r="VMR12" s="2"/>
      <c r="VMS12" s="2"/>
      <c r="VMT12" s="2"/>
      <c r="VMU12" s="2"/>
      <c r="VMV12" s="2"/>
      <c r="VMW12" s="2"/>
      <c r="VMX12" s="2"/>
      <c r="VMY12" s="2"/>
      <c r="VMZ12" s="2"/>
      <c r="VNA12" s="2"/>
      <c r="VNB12" s="2"/>
      <c r="VNC12" s="2"/>
      <c r="VND12" s="2"/>
      <c r="VNE12" s="2"/>
      <c r="VNF12" s="2"/>
      <c r="VNG12" s="2"/>
      <c r="VNH12" s="2"/>
      <c r="VNI12" s="2"/>
      <c r="VNJ12" s="2"/>
      <c r="VNK12" s="2"/>
      <c r="VNL12" s="2"/>
      <c r="VNM12" s="2"/>
      <c r="VNN12" s="2"/>
      <c r="VNO12" s="2"/>
      <c r="VNP12" s="2"/>
      <c r="VNQ12" s="2"/>
      <c r="VNR12" s="2"/>
      <c r="VNS12" s="2"/>
      <c r="VNT12" s="2"/>
      <c r="VNU12" s="2"/>
      <c r="VNV12" s="2"/>
      <c r="VNW12" s="2"/>
      <c r="VNX12" s="2"/>
      <c r="VNY12" s="2"/>
      <c r="VNZ12" s="2"/>
      <c r="VOA12" s="2"/>
      <c r="VOB12" s="2"/>
      <c r="VOC12" s="2"/>
      <c r="VOD12" s="2"/>
      <c r="VOE12" s="2"/>
      <c r="VOF12" s="2"/>
      <c r="VOG12" s="2"/>
      <c r="VOH12" s="2"/>
      <c r="VOI12" s="2"/>
      <c r="VOJ12" s="2"/>
      <c r="VOK12" s="2"/>
      <c r="VOL12" s="2"/>
      <c r="VOM12" s="2"/>
      <c r="VON12" s="2"/>
      <c r="VOO12" s="2"/>
      <c r="VOP12" s="2"/>
      <c r="VOQ12" s="2"/>
      <c r="VOR12" s="2"/>
      <c r="VOS12" s="2"/>
      <c r="VOT12" s="2"/>
      <c r="VOU12" s="2"/>
      <c r="VOV12" s="2"/>
      <c r="VOW12" s="2"/>
      <c r="VOX12" s="2"/>
      <c r="VOY12" s="2"/>
      <c r="VOZ12" s="2"/>
      <c r="VPA12" s="2"/>
      <c r="VPB12" s="2"/>
      <c r="VPC12" s="2"/>
      <c r="VPD12" s="2"/>
      <c r="VPE12" s="2"/>
      <c r="VPF12" s="2"/>
      <c r="VPG12" s="2"/>
      <c r="VPH12" s="2"/>
      <c r="VPI12" s="2"/>
      <c r="VPJ12" s="2"/>
      <c r="VPK12" s="2"/>
      <c r="VPL12" s="2"/>
      <c r="VPM12" s="2"/>
      <c r="VPN12" s="2"/>
      <c r="VPO12" s="2"/>
      <c r="VPP12" s="2"/>
      <c r="VPQ12" s="2"/>
      <c r="VPR12" s="2"/>
      <c r="VPS12" s="2"/>
      <c r="VPT12" s="2"/>
      <c r="VPU12" s="2"/>
      <c r="VPV12" s="2"/>
      <c r="VPW12" s="2"/>
      <c r="VPX12" s="2"/>
      <c r="VPY12" s="2"/>
      <c r="VPZ12" s="2"/>
      <c r="VQA12" s="2"/>
      <c r="VQB12" s="2"/>
      <c r="VQC12" s="2"/>
      <c r="VQD12" s="2"/>
      <c r="VQE12" s="2"/>
      <c r="VQF12" s="2"/>
      <c r="VQG12" s="2"/>
      <c r="VQH12" s="2"/>
      <c r="VQI12" s="2"/>
      <c r="VQJ12" s="2"/>
      <c r="VQK12" s="2"/>
      <c r="VQL12" s="2"/>
      <c r="VQM12" s="2"/>
      <c r="VQN12" s="2"/>
      <c r="VQO12" s="2"/>
      <c r="VQP12" s="2"/>
      <c r="VQQ12" s="2"/>
      <c r="VQR12" s="2"/>
      <c r="VQS12" s="2"/>
      <c r="VQT12" s="2"/>
      <c r="VQU12" s="2"/>
      <c r="VQV12" s="2"/>
      <c r="VQW12" s="2"/>
      <c r="VQX12" s="2"/>
      <c r="VQY12" s="2"/>
      <c r="VQZ12" s="2"/>
      <c r="VRA12" s="2"/>
      <c r="VRB12" s="2"/>
      <c r="VRC12" s="2"/>
      <c r="VRD12" s="2"/>
      <c r="VRE12" s="2"/>
      <c r="VRF12" s="2"/>
      <c r="VRG12" s="2"/>
      <c r="VRH12" s="2"/>
      <c r="VRI12" s="2"/>
      <c r="VRJ12" s="2"/>
      <c r="VRK12" s="2"/>
      <c r="VRL12" s="2"/>
      <c r="VRM12" s="2"/>
      <c r="VRN12" s="2"/>
      <c r="VRO12" s="2"/>
      <c r="VRP12" s="2"/>
      <c r="VRQ12" s="2"/>
      <c r="VRR12" s="2"/>
      <c r="VRS12" s="2"/>
      <c r="VRT12" s="2"/>
      <c r="VRU12" s="2"/>
      <c r="VRV12" s="2"/>
      <c r="VRW12" s="2"/>
      <c r="VRX12" s="2"/>
      <c r="VRY12" s="2"/>
      <c r="VRZ12" s="2"/>
      <c r="VSA12" s="2"/>
      <c r="VSB12" s="2"/>
      <c r="VSC12" s="2"/>
      <c r="VSD12" s="2"/>
      <c r="VSE12" s="2"/>
      <c r="VSF12" s="2"/>
      <c r="VSG12" s="2"/>
      <c r="VSH12" s="2"/>
      <c r="VSI12" s="2"/>
      <c r="VSJ12" s="2"/>
      <c r="VSK12" s="2"/>
      <c r="VSL12" s="2"/>
      <c r="VSM12" s="2"/>
      <c r="VSN12" s="2"/>
      <c r="VSO12" s="2"/>
      <c r="VSP12" s="2"/>
      <c r="VSQ12" s="2"/>
      <c r="VSR12" s="2"/>
      <c r="VSS12" s="2"/>
      <c r="VST12" s="2"/>
      <c r="VSU12" s="2"/>
      <c r="VSV12" s="2"/>
      <c r="VSW12" s="2"/>
      <c r="VSX12" s="2"/>
      <c r="VSY12" s="2"/>
      <c r="VSZ12" s="2"/>
      <c r="VTA12" s="2"/>
      <c r="VTB12" s="2"/>
      <c r="VTC12" s="2"/>
      <c r="VTD12" s="2"/>
      <c r="VTE12" s="2"/>
      <c r="VTF12" s="2"/>
      <c r="VTG12" s="2"/>
      <c r="VTH12" s="2"/>
      <c r="VTI12" s="2"/>
      <c r="VTJ12" s="2"/>
      <c r="VTK12" s="2"/>
      <c r="VTL12" s="2"/>
      <c r="VTM12" s="2"/>
      <c r="VTN12" s="2"/>
      <c r="VTO12" s="2"/>
      <c r="VTP12" s="2"/>
      <c r="VTQ12" s="2"/>
      <c r="VTR12" s="2"/>
      <c r="VTS12" s="2"/>
      <c r="VTT12" s="2"/>
      <c r="VTU12" s="2"/>
      <c r="VTV12" s="2"/>
      <c r="VTW12" s="2"/>
      <c r="VTX12" s="2"/>
      <c r="VTY12" s="2"/>
      <c r="VTZ12" s="2"/>
      <c r="VUA12" s="2"/>
      <c r="VUB12" s="2"/>
      <c r="VUC12" s="2"/>
      <c r="VUD12" s="2"/>
      <c r="VUE12" s="2"/>
      <c r="VUF12" s="2"/>
      <c r="VUG12" s="2"/>
      <c r="VUH12" s="2"/>
      <c r="VUI12" s="2"/>
      <c r="VUJ12" s="2"/>
      <c r="VUK12" s="2"/>
      <c r="VUL12" s="2"/>
      <c r="VUM12" s="2"/>
      <c r="VUN12" s="2"/>
      <c r="VUO12" s="2"/>
      <c r="VUP12" s="2"/>
      <c r="VUQ12" s="2"/>
      <c r="VUR12" s="2"/>
      <c r="VUS12" s="2"/>
      <c r="VUT12" s="2"/>
      <c r="VUU12" s="2"/>
      <c r="VUV12" s="2"/>
      <c r="VUW12" s="2"/>
      <c r="VUX12" s="2"/>
      <c r="VUY12" s="2"/>
      <c r="VUZ12" s="2"/>
      <c r="VVA12" s="2"/>
      <c r="VVB12" s="2"/>
      <c r="VVC12" s="2"/>
      <c r="VVD12" s="2"/>
      <c r="VVE12" s="2"/>
      <c r="VVF12" s="2"/>
      <c r="VVG12" s="2"/>
      <c r="VVH12" s="2"/>
      <c r="VVI12" s="2"/>
      <c r="VVJ12" s="2"/>
      <c r="VVK12" s="2"/>
      <c r="VVL12" s="2"/>
      <c r="VVM12" s="2"/>
      <c r="VVN12" s="2"/>
      <c r="VVO12" s="2"/>
      <c r="VVP12" s="2"/>
      <c r="VVQ12" s="2"/>
      <c r="VVR12" s="2"/>
      <c r="VVS12" s="2"/>
      <c r="VVT12" s="2"/>
      <c r="VVU12" s="2"/>
      <c r="VVV12" s="2"/>
      <c r="VVW12" s="2"/>
      <c r="VVX12" s="2"/>
      <c r="VVY12" s="2"/>
      <c r="VVZ12" s="2"/>
      <c r="VWA12" s="2"/>
      <c r="VWB12" s="2"/>
      <c r="VWC12" s="2"/>
      <c r="VWD12" s="2"/>
      <c r="VWE12" s="2"/>
      <c r="VWF12" s="2"/>
      <c r="VWG12" s="2"/>
      <c r="VWH12" s="2"/>
      <c r="VWI12" s="2"/>
      <c r="VWJ12" s="2"/>
      <c r="VWK12" s="2"/>
      <c r="VWL12" s="2"/>
      <c r="VWM12" s="2"/>
      <c r="VWN12" s="2"/>
      <c r="VWO12" s="2"/>
      <c r="VWP12" s="2"/>
      <c r="VWQ12" s="2"/>
      <c r="VWR12" s="2"/>
      <c r="VWS12" s="2"/>
      <c r="VWT12" s="2"/>
      <c r="VWU12" s="2"/>
      <c r="VWV12" s="2"/>
      <c r="VWW12" s="2"/>
      <c r="VWX12" s="2"/>
      <c r="VWY12" s="2"/>
      <c r="VWZ12" s="2"/>
      <c r="VXA12" s="2"/>
      <c r="VXB12" s="2"/>
      <c r="VXC12" s="2"/>
      <c r="VXD12" s="2"/>
      <c r="VXE12" s="2"/>
      <c r="VXF12" s="2"/>
      <c r="VXG12" s="2"/>
      <c r="VXH12" s="2"/>
      <c r="VXI12" s="2"/>
      <c r="VXJ12" s="2"/>
      <c r="VXK12" s="2"/>
      <c r="VXL12" s="2"/>
      <c r="VXM12" s="2"/>
      <c r="VXN12" s="2"/>
      <c r="VXO12" s="2"/>
      <c r="VXP12" s="2"/>
      <c r="VXQ12" s="2"/>
      <c r="VXR12" s="2"/>
      <c r="VXS12" s="2"/>
      <c r="VXT12" s="2"/>
      <c r="VXU12" s="2"/>
      <c r="VXV12" s="2"/>
      <c r="VXW12" s="2"/>
      <c r="VXX12" s="2"/>
      <c r="VXY12" s="2"/>
      <c r="VXZ12" s="2"/>
      <c r="VYA12" s="2"/>
      <c r="VYB12" s="2"/>
      <c r="VYC12" s="2"/>
      <c r="VYD12" s="2"/>
      <c r="VYE12" s="2"/>
      <c r="VYF12" s="2"/>
      <c r="VYG12" s="2"/>
      <c r="VYH12" s="2"/>
      <c r="VYI12" s="2"/>
      <c r="VYJ12" s="2"/>
      <c r="VYK12" s="2"/>
      <c r="VYL12" s="2"/>
      <c r="VYM12" s="2"/>
      <c r="VYN12" s="2"/>
      <c r="VYO12" s="2"/>
      <c r="VYP12" s="2"/>
      <c r="VYQ12" s="2"/>
      <c r="VYR12" s="2"/>
      <c r="VYS12" s="2"/>
      <c r="VYT12" s="2"/>
      <c r="VYU12" s="2"/>
      <c r="VYV12" s="2"/>
      <c r="VYW12" s="2"/>
      <c r="VYX12" s="2"/>
      <c r="VYY12" s="2"/>
      <c r="VYZ12" s="2"/>
      <c r="VZA12" s="2"/>
      <c r="VZB12" s="2"/>
      <c r="VZC12" s="2"/>
      <c r="VZD12" s="2"/>
      <c r="VZE12" s="2"/>
      <c r="VZF12" s="2"/>
      <c r="VZG12" s="2"/>
      <c r="VZH12" s="2"/>
      <c r="VZI12" s="2"/>
      <c r="VZJ12" s="2"/>
      <c r="VZK12" s="2"/>
      <c r="VZL12" s="2"/>
      <c r="VZM12" s="2"/>
      <c r="VZN12" s="2"/>
      <c r="VZO12" s="2"/>
      <c r="VZP12" s="2"/>
      <c r="VZQ12" s="2"/>
      <c r="VZR12" s="2"/>
      <c r="VZS12" s="2"/>
      <c r="VZT12" s="2"/>
      <c r="VZU12" s="2"/>
      <c r="VZV12" s="2"/>
      <c r="VZW12" s="2"/>
      <c r="VZX12" s="2"/>
      <c r="VZY12" s="2"/>
      <c r="VZZ12" s="2"/>
      <c r="WAA12" s="2"/>
      <c r="WAB12" s="2"/>
      <c r="WAC12" s="2"/>
      <c r="WAD12" s="2"/>
      <c r="WAE12" s="2"/>
      <c r="WAF12" s="2"/>
      <c r="WAG12" s="2"/>
      <c r="WAH12" s="2"/>
      <c r="WAI12" s="2"/>
      <c r="WAJ12" s="2"/>
      <c r="WAK12" s="2"/>
      <c r="WAL12" s="2"/>
      <c r="WAM12" s="2"/>
      <c r="WAN12" s="2"/>
      <c r="WAO12" s="2"/>
      <c r="WAP12" s="2"/>
      <c r="WAQ12" s="2"/>
      <c r="WAR12" s="2"/>
      <c r="WAS12" s="2"/>
      <c r="WAT12" s="2"/>
      <c r="WAU12" s="2"/>
      <c r="WAV12" s="2"/>
      <c r="WAW12" s="2"/>
      <c r="WAX12" s="2"/>
      <c r="WAY12" s="2"/>
      <c r="WAZ12" s="2"/>
      <c r="WBA12" s="2"/>
      <c r="WBB12" s="2"/>
      <c r="WBC12" s="2"/>
      <c r="WBD12" s="2"/>
      <c r="WBE12" s="2"/>
      <c r="WBF12" s="2"/>
      <c r="WBG12" s="2"/>
      <c r="WBH12" s="2"/>
      <c r="WBI12" s="2"/>
      <c r="WBJ12" s="2"/>
      <c r="WBK12" s="2"/>
      <c r="WBL12" s="2"/>
      <c r="WBM12" s="2"/>
      <c r="WBN12" s="2"/>
      <c r="WBO12" s="2"/>
      <c r="WBP12" s="2"/>
      <c r="WBQ12" s="2"/>
      <c r="WBR12" s="2"/>
      <c r="WBS12" s="2"/>
      <c r="WBT12" s="2"/>
      <c r="WBU12" s="2"/>
      <c r="WBV12" s="2"/>
      <c r="WBW12" s="2"/>
      <c r="WBX12" s="2"/>
      <c r="WBY12" s="2"/>
      <c r="WBZ12" s="2"/>
      <c r="WCA12" s="2"/>
      <c r="WCB12" s="2"/>
      <c r="WCC12" s="2"/>
      <c r="WCD12" s="2"/>
      <c r="WCE12" s="2"/>
      <c r="WCF12" s="2"/>
      <c r="WCG12" s="2"/>
      <c r="WCH12" s="2"/>
      <c r="WCI12" s="2"/>
      <c r="WCJ12" s="2"/>
      <c r="WCK12" s="2"/>
      <c r="WCL12" s="2"/>
      <c r="WCM12" s="2"/>
      <c r="WCN12" s="2"/>
      <c r="WCO12" s="2"/>
      <c r="WCP12" s="2"/>
      <c r="WCQ12" s="2"/>
      <c r="WCR12" s="2"/>
      <c r="WCS12" s="2"/>
      <c r="WCT12" s="2"/>
      <c r="WCU12" s="2"/>
      <c r="WCV12" s="2"/>
      <c r="WCW12" s="2"/>
      <c r="WCX12" s="2"/>
      <c r="WCY12" s="2"/>
      <c r="WCZ12" s="2"/>
      <c r="WDA12" s="2"/>
      <c r="WDB12" s="2"/>
      <c r="WDC12" s="2"/>
      <c r="WDD12" s="2"/>
      <c r="WDE12" s="2"/>
      <c r="WDF12" s="2"/>
      <c r="WDG12" s="2"/>
      <c r="WDH12" s="2"/>
      <c r="WDI12" s="2"/>
      <c r="WDJ12" s="2"/>
      <c r="WDK12" s="2"/>
      <c r="WDL12" s="2"/>
      <c r="WDM12" s="2"/>
      <c r="WDN12" s="2"/>
      <c r="WDO12" s="2"/>
      <c r="WDP12" s="2"/>
      <c r="WDQ12" s="2"/>
      <c r="WDR12" s="2"/>
      <c r="WDS12" s="2"/>
      <c r="WDT12" s="2"/>
      <c r="WDU12" s="2"/>
      <c r="WDV12" s="2"/>
      <c r="WDW12" s="2"/>
      <c r="WDX12" s="2"/>
      <c r="WDY12" s="2"/>
      <c r="WDZ12" s="2"/>
      <c r="WEA12" s="2"/>
      <c r="WEB12" s="2"/>
      <c r="WEC12" s="2"/>
      <c r="WED12" s="2"/>
      <c r="WEE12" s="2"/>
      <c r="WEF12" s="2"/>
      <c r="WEG12" s="2"/>
      <c r="WEH12" s="2"/>
      <c r="WEI12" s="2"/>
      <c r="WEJ12" s="2"/>
      <c r="WEK12" s="2"/>
      <c r="WEL12" s="2"/>
      <c r="WEM12" s="2"/>
      <c r="WEN12" s="2"/>
      <c r="WEO12" s="2"/>
      <c r="WEP12" s="2"/>
      <c r="WEQ12" s="2"/>
      <c r="WER12" s="2"/>
      <c r="WES12" s="2"/>
      <c r="WET12" s="2"/>
      <c r="WEU12" s="2"/>
      <c r="WEV12" s="2"/>
      <c r="WEW12" s="2"/>
      <c r="WEX12" s="2"/>
      <c r="WEY12" s="2"/>
      <c r="WEZ12" s="2"/>
      <c r="WFA12" s="2"/>
      <c r="WFB12" s="2"/>
      <c r="WFC12" s="2"/>
      <c r="WFD12" s="2"/>
      <c r="WFE12" s="2"/>
      <c r="WFF12" s="2"/>
      <c r="WFG12" s="2"/>
      <c r="WFH12" s="2"/>
      <c r="WFI12" s="2"/>
      <c r="WFJ12" s="2"/>
      <c r="WFK12" s="2"/>
      <c r="WFL12" s="2"/>
      <c r="WFM12" s="2"/>
      <c r="WFN12" s="2"/>
      <c r="WFO12" s="2"/>
      <c r="WFP12" s="2"/>
      <c r="WFQ12" s="2"/>
      <c r="WFR12" s="2"/>
      <c r="WFS12" s="2"/>
      <c r="WFT12" s="2"/>
      <c r="WFU12" s="2"/>
      <c r="WFV12" s="2"/>
      <c r="WFW12" s="2"/>
      <c r="WFX12" s="2"/>
      <c r="WFY12" s="2"/>
      <c r="WFZ12" s="2"/>
      <c r="WGA12" s="2"/>
      <c r="WGB12" s="2"/>
      <c r="WGC12" s="2"/>
      <c r="WGD12" s="2"/>
      <c r="WGE12" s="2"/>
      <c r="WGF12" s="2"/>
      <c r="WGG12" s="2"/>
      <c r="WGH12" s="2"/>
      <c r="WGI12" s="2"/>
      <c r="WGJ12" s="2"/>
      <c r="WGK12" s="2"/>
      <c r="WGL12" s="2"/>
      <c r="WGM12" s="2"/>
      <c r="WGN12" s="2"/>
      <c r="WGO12" s="2"/>
      <c r="WGP12" s="2"/>
      <c r="WGQ12" s="2"/>
      <c r="WGR12" s="2"/>
      <c r="WGS12" s="2"/>
      <c r="WGT12" s="2"/>
      <c r="WGU12" s="2"/>
      <c r="WGV12" s="2"/>
      <c r="WGW12" s="2"/>
      <c r="WGX12" s="2"/>
      <c r="WGY12" s="2"/>
      <c r="WGZ12" s="2"/>
      <c r="WHA12" s="2"/>
      <c r="WHB12" s="2"/>
      <c r="WHC12" s="2"/>
      <c r="WHD12" s="2"/>
      <c r="WHE12" s="2"/>
      <c r="WHF12" s="2"/>
      <c r="WHG12" s="2"/>
      <c r="WHH12" s="2"/>
      <c r="WHI12" s="2"/>
      <c r="WHJ12" s="2"/>
      <c r="WHK12" s="2"/>
      <c r="WHL12" s="2"/>
      <c r="WHM12" s="2"/>
      <c r="WHN12" s="2"/>
      <c r="WHO12" s="2"/>
      <c r="WHP12" s="2"/>
      <c r="WHQ12" s="2"/>
      <c r="WHR12" s="2"/>
      <c r="WHS12" s="2"/>
      <c r="WHT12" s="2"/>
      <c r="WHU12" s="2"/>
      <c r="WHV12" s="2"/>
      <c r="WHW12" s="2"/>
      <c r="WHX12" s="2"/>
      <c r="WHY12" s="2"/>
      <c r="WHZ12" s="2"/>
      <c r="WIA12" s="2"/>
      <c r="WIB12" s="2"/>
      <c r="WIC12" s="2"/>
      <c r="WID12" s="2"/>
      <c r="WIE12" s="2"/>
      <c r="WIF12" s="2"/>
      <c r="WIG12" s="2"/>
      <c r="WIH12" s="2"/>
      <c r="WII12" s="2"/>
      <c r="WIJ12" s="2"/>
      <c r="WIK12" s="2"/>
      <c r="WIL12" s="2"/>
      <c r="WIM12" s="2"/>
      <c r="WIN12" s="2"/>
      <c r="WIO12" s="2"/>
      <c r="WIP12" s="2"/>
      <c r="WIQ12" s="2"/>
      <c r="WIR12" s="2"/>
      <c r="WIS12" s="2"/>
      <c r="WIT12" s="2"/>
      <c r="WIU12" s="2"/>
      <c r="WIV12" s="2"/>
      <c r="WIW12" s="2"/>
      <c r="WIX12" s="2"/>
      <c r="WIY12" s="2"/>
      <c r="WIZ12" s="2"/>
      <c r="WJA12" s="2"/>
      <c r="WJB12" s="2"/>
      <c r="WJC12" s="2"/>
      <c r="WJD12" s="2"/>
      <c r="WJE12" s="2"/>
      <c r="WJF12" s="2"/>
      <c r="WJG12" s="2"/>
      <c r="WJH12" s="2"/>
      <c r="WJI12" s="2"/>
      <c r="WJJ12" s="2"/>
      <c r="WJK12" s="2"/>
      <c r="WJL12" s="2"/>
      <c r="WJM12" s="2"/>
      <c r="WJN12" s="2"/>
      <c r="WJO12" s="2"/>
      <c r="WJP12" s="2"/>
      <c r="WJQ12" s="2"/>
      <c r="WJR12" s="2"/>
      <c r="WJS12" s="2"/>
      <c r="WJT12" s="2"/>
      <c r="WJU12" s="2"/>
      <c r="WJV12" s="2"/>
      <c r="WJW12" s="2"/>
      <c r="WJX12" s="2"/>
      <c r="WJY12" s="2"/>
      <c r="WJZ12" s="2"/>
      <c r="WKA12" s="2"/>
      <c r="WKB12" s="2"/>
      <c r="WKC12" s="2"/>
      <c r="WKD12" s="2"/>
      <c r="WKE12" s="2"/>
      <c r="WKF12" s="2"/>
      <c r="WKG12" s="2"/>
      <c r="WKH12" s="2"/>
      <c r="WKI12" s="2"/>
      <c r="WKJ12" s="2"/>
      <c r="WKK12" s="2"/>
      <c r="WKL12" s="2"/>
      <c r="WKM12" s="2"/>
      <c r="WKN12" s="2"/>
      <c r="WKO12" s="2"/>
      <c r="WKP12" s="2"/>
      <c r="WKQ12" s="2"/>
      <c r="WKR12" s="2"/>
      <c r="WKS12" s="2"/>
      <c r="WKT12" s="2"/>
      <c r="WKU12" s="2"/>
      <c r="WKV12" s="2"/>
      <c r="WKW12" s="2"/>
      <c r="WKX12" s="2"/>
      <c r="WKY12" s="2"/>
      <c r="WKZ12" s="2"/>
      <c r="WLA12" s="2"/>
      <c r="WLB12" s="2"/>
      <c r="WLC12" s="2"/>
      <c r="WLD12" s="2"/>
      <c r="WLE12" s="2"/>
      <c r="WLF12" s="2"/>
      <c r="WLG12" s="2"/>
      <c r="WLH12" s="2"/>
      <c r="WLI12" s="2"/>
      <c r="WLJ12" s="2"/>
      <c r="WLK12" s="2"/>
      <c r="WLL12" s="2"/>
      <c r="WLM12" s="2"/>
      <c r="WLN12" s="2"/>
      <c r="WLO12" s="2"/>
      <c r="WLP12" s="2"/>
      <c r="WLQ12" s="2"/>
      <c r="WLR12" s="2"/>
      <c r="WLS12" s="2"/>
      <c r="WLT12" s="2"/>
      <c r="WLU12" s="2"/>
      <c r="WLV12" s="2"/>
      <c r="WLW12" s="2"/>
      <c r="WLX12" s="2"/>
      <c r="WLY12" s="2"/>
      <c r="WLZ12" s="2"/>
      <c r="WMA12" s="2"/>
      <c r="WMB12" s="2"/>
      <c r="WMC12" s="2"/>
      <c r="WMD12" s="2"/>
      <c r="WME12" s="2"/>
      <c r="WMF12" s="2"/>
      <c r="WMG12" s="2"/>
      <c r="WMH12" s="2"/>
      <c r="WMI12" s="2"/>
      <c r="WMJ12" s="2"/>
      <c r="WMK12" s="2"/>
      <c r="WML12" s="2"/>
      <c r="WMM12" s="2"/>
      <c r="WMN12" s="2"/>
      <c r="WMO12" s="2"/>
      <c r="WMP12" s="2"/>
      <c r="WMQ12" s="2"/>
      <c r="WMR12" s="2"/>
      <c r="WMS12" s="2"/>
      <c r="WMT12" s="2"/>
      <c r="WMU12" s="2"/>
      <c r="WMV12" s="2"/>
      <c r="WMW12" s="2"/>
      <c r="WMX12" s="2"/>
      <c r="WMY12" s="2"/>
      <c r="WMZ12" s="2"/>
      <c r="WNA12" s="2"/>
      <c r="WNB12" s="2"/>
      <c r="WNC12" s="2"/>
      <c r="WND12" s="2"/>
      <c r="WNE12" s="2"/>
      <c r="WNF12" s="2"/>
      <c r="WNG12" s="2"/>
      <c r="WNH12" s="2"/>
      <c r="WNI12" s="2"/>
      <c r="WNJ12" s="2"/>
      <c r="WNK12" s="2"/>
      <c r="WNL12" s="2"/>
      <c r="WNM12" s="2"/>
      <c r="WNN12" s="2"/>
      <c r="WNO12" s="2"/>
      <c r="WNP12" s="2"/>
      <c r="WNQ12" s="2"/>
      <c r="WNR12" s="2"/>
      <c r="WNS12" s="2"/>
      <c r="WNT12" s="2"/>
      <c r="WNU12" s="2"/>
      <c r="WNV12" s="2"/>
      <c r="WNW12" s="2"/>
      <c r="WNX12" s="2"/>
      <c r="WNY12" s="2"/>
      <c r="WNZ12" s="2"/>
      <c r="WOA12" s="2"/>
      <c r="WOB12" s="2"/>
      <c r="WOC12" s="2"/>
      <c r="WOD12" s="2"/>
      <c r="WOE12" s="2"/>
      <c r="WOF12" s="2"/>
      <c r="WOG12" s="2"/>
      <c r="WOH12" s="2"/>
      <c r="WOI12" s="2"/>
      <c r="WOJ12" s="2"/>
      <c r="WOK12" s="2"/>
      <c r="WOL12" s="2"/>
      <c r="WOM12" s="2"/>
      <c r="WON12" s="2"/>
      <c r="WOO12" s="2"/>
      <c r="WOP12" s="2"/>
      <c r="WOQ12" s="2"/>
      <c r="WOR12" s="2"/>
      <c r="WOS12" s="2"/>
      <c r="WOT12" s="2"/>
      <c r="WOU12" s="2"/>
      <c r="WOV12" s="2"/>
      <c r="WOW12" s="2"/>
      <c r="WOX12" s="2"/>
      <c r="WOY12" s="2"/>
      <c r="WOZ12" s="2"/>
      <c r="WPA12" s="2"/>
      <c r="WPB12" s="2"/>
      <c r="WPC12" s="2"/>
      <c r="WPD12" s="2"/>
      <c r="WPE12" s="2"/>
      <c r="WPF12" s="2"/>
      <c r="WPG12" s="2"/>
      <c r="WPH12" s="2"/>
      <c r="WPI12" s="2"/>
      <c r="WPJ12" s="2"/>
      <c r="WPK12" s="2"/>
      <c r="WPL12" s="2"/>
      <c r="WPM12" s="2"/>
      <c r="WPN12" s="2"/>
      <c r="WPO12" s="2"/>
      <c r="WPP12" s="2"/>
      <c r="WPQ12" s="2"/>
      <c r="WPR12" s="2"/>
      <c r="WPS12" s="2"/>
      <c r="WPT12" s="2"/>
      <c r="WPU12" s="2"/>
      <c r="WPV12" s="2"/>
      <c r="WPW12" s="2"/>
      <c r="WPX12" s="2"/>
      <c r="WPY12" s="2"/>
      <c r="WPZ12" s="2"/>
      <c r="WQA12" s="2"/>
      <c r="WQB12" s="2"/>
      <c r="WQC12" s="2"/>
      <c r="WQD12" s="2"/>
      <c r="WQE12" s="2"/>
      <c r="WQF12" s="2"/>
      <c r="WQG12" s="2"/>
      <c r="WQH12" s="2"/>
      <c r="WQI12" s="2"/>
      <c r="WQJ12" s="2"/>
      <c r="WQK12" s="2"/>
      <c r="WQL12" s="2"/>
      <c r="WQM12" s="2"/>
      <c r="WQN12" s="2"/>
      <c r="WQO12" s="2"/>
      <c r="WQP12" s="2"/>
      <c r="WQQ12" s="2"/>
      <c r="WQR12" s="2"/>
      <c r="WQS12" s="2"/>
      <c r="WQT12" s="2"/>
      <c r="WQU12" s="2"/>
      <c r="WQV12" s="2"/>
      <c r="WQW12" s="2"/>
      <c r="WQX12" s="2"/>
      <c r="WQY12" s="2"/>
      <c r="WQZ12" s="2"/>
      <c r="WRA12" s="2"/>
      <c r="WRB12" s="2"/>
      <c r="WRC12" s="2"/>
      <c r="WRD12" s="2"/>
      <c r="WRE12" s="2"/>
      <c r="WRF12" s="2"/>
      <c r="WRG12" s="2"/>
      <c r="WRH12" s="2"/>
      <c r="WRI12" s="2"/>
      <c r="WRJ12" s="2"/>
      <c r="WRK12" s="2"/>
      <c r="WRL12" s="2"/>
      <c r="WRM12" s="2"/>
      <c r="WRN12" s="2"/>
      <c r="WRO12" s="2"/>
      <c r="WRP12" s="2"/>
      <c r="WRQ12" s="2"/>
      <c r="WRR12" s="2"/>
      <c r="WRS12" s="2"/>
      <c r="WRT12" s="2"/>
      <c r="WRU12" s="2"/>
      <c r="WRV12" s="2"/>
      <c r="WRW12" s="2"/>
      <c r="WRX12" s="2"/>
      <c r="WRY12" s="2"/>
      <c r="WRZ12" s="2"/>
      <c r="WSA12" s="2"/>
      <c r="WSB12" s="2"/>
      <c r="WSC12" s="2"/>
      <c r="WSD12" s="2"/>
      <c r="WSE12" s="2"/>
      <c r="WSF12" s="2"/>
      <c r="WSG12" s="2"/>
      <c r="WSH12" s="2"/>
      <c r="WSI12" s="2"/>
      <c r="WSJ12" s="2"/>
      <c r="WSK12" s="2"/>
      <c r="WSL12" s="2"/>
      <c r="WSM12" s="2"/>
      <c r="WSN12" s="2"/>
      <c r="WSO12" s="2"/>
      <c r="WSP12" s="2"/>
      <c r="WSQ12" s="2"/>
      <c r="WSR12" s="2"/>
      <c r="WSS12" s="2"/>
      <c r="WST12" s="2"/>
      <c r="WSU12" s="2"/>
      <c r="WSV12" s="2"/>
      <c r="WSW12" s="2"/>
      <c r="WSX12" s="2"/>
      <c r="WSY12" s="2"/>
      <c r="WSZ12" s="2"/>
      <c r="WTA12" s="2"/>
      <c r="WTB12" s="2"/>
      <c r="WTC12" s="2"/>
      <c r="WTD12" s="2"/>
      <c r="WTE12" s="2"/>
      <c r="WTF12" s="2"/>
      <c r="WTG12" s="2"/>
      <c r="WTH12" s="2"/>
      <c r="WTI12" s="2"/>
      <c r="WTJ12" s="2"/>
      <c r="WTK12" s="2"/>
      <c r="WTL12" s="2"/>
      <c r="WTM12" s="2"/>
      <c r="WTN12" s="2"/>
      <c r="WTO12" s="2"/>
      <c r="WTP12" s="2"/>
      <c r="WTQ12" s="2"/>
      <c r="WTR12" s="2"/>
      <c r="WTS12" s="2"/>
      <c r="WTT12" s="2"/>
      <c r="WTU12" s="2"/>
      <c r="WTV12" s="2"/>
      <c r="WTW12" s="2"/>
      <c r="WTX12" s="2"/>
      <c r="WTY12" s="2"/>
      <c r="WTZ12" s="2"/>
      <c r="WUA12" s="2"/>
      <c r="WUB12" s="2"/>
      <c r="WUC12" s="2"/>
      <c r="WUD12" s="2"/>
      <c r="WUE12" s="2"/>
      <c r="WUF12" s="2"/>
      <c r="WUG12" s="2"/>
      <c r="WUH12" s="2"/>
      <c r="WUI12" s="2"/>
      <c r="WUJ12" s="2"/>
      <c r="WUK12" s="2"/>
      <c r="WUL12" s="2"/>
      <c r="WUM12" s="2"/>
      <c r="WUN12" s="2"/>
      <c r="WUO12" s="2"/>
      <c r="WUP12" s="2"/>
      <c r="WUQ12" s="2"/>
      <c r="WUR12" s="2"/>
      <c r="WUS12" s="2"/>
      <c r="WUT12" s="2"/>
      <c r="WUU12" s="2"/>
      <c r="WUV12" s="2"/>
      <c r="WUW12" s="2"/>
      <c r="WUX12" s="2"/>
      <c r="WUY12" s="2"/>
      <c r="WUZ12" s="2"/>
      <c r="WVA12" s="2"/>
      <c r="WVB12" s="2"/>
      <c r="WVC12" s="2"/>
      <c r="WVD12" s="2"/>
      <c r="WVE12" s="2"/>
      <c r="WVF12" s="2"/>
      <c r="WVG12" s="2"/>
      <c r="WVH12" s="2"/>
      <c r="WVI12" s="2"/>
      <c r="WVJ12" s="2"/>
      <c r="WVK12" s="2"/>
      <c r="WVL12" s="2"/>
      <c r="WVM12" s="2"/>
      <c r="WVN12" s="2"/>
      <c r="WVO12" s="2"/>
      <c r="WVP12" s="2"/>
      <c r="WVQ12" s="2"/>
      <c r="WVR12" s="2"/>
      <c r="WVS12" s="2"/>
      <c r="WVT12" s="2"/>
      <c r="WVU12" s="2"/>
      <c r="WVV12" s="2"/>
      <c r="WVW12" s="2"/>
      <c r="WVX12" s="2"/>
      <c r="WVY12" s="2"/>
      <c r="WVZ12" s="2"/>
      <c r="WWA12" s="2"/>
      <c r="WWB12" s="2"/>
      <c r="WWC12" s="2"/>
      <c r="WWD12" s="2"/>
      <c r="WWE12" s="2"/>
      <c r="WWF12" s="2"/>
      <c r="WWG12" s="2"/>
      <c r="WWH12" s="2"/>
      <c r="WWI12" s="2"/>
      <c r="WWJ12" s="2"/>
      <c r="WWK12" s="2"/>
      <c r="WWL12" s="2"/>
      <c r="WWM12" s="2"/>
      <c r="WWN12" s="2"/>
      <c r="WWO12" s="2"/>
      <c r="WWP12" s="2"/>
      <c r="WWQ12" s="2"/>
      <c r="WWR12" s="2"/>
      <c r="WWS12" s="2"/>
      <c r="WWT12" s="2"/>
      <c r="WWU12" s="2"/>
      <c r="WWV12" s="2"/>
      <c r="WWW12" s="2"/>
      <c r="WWX12" s="2"/>
      <c r="WWY12" s="2"/>
      <c r="WWZ12" s="2"/>
      <c r="WXA12" s="2"/>
      <c r="WXB12" s="2"/>
      <c r="WXC12" s="2"/>
      <c r="WXD12" s="2"/>
      <c r="WXE12" s="2"/>
      <c r="WXF12" s="2"/>
      <c r="WXG12" s="2"/>
      <c r="WXH12" s="2"/>
      <c r="WXI12" s="2"/>
      <c r="WXJ12" s="2"/>
      <c r="WXK12" s="2"/>
      <c r="WXL12" s="2"/>
      <c r="WXM12" s="2"/>
      <c r="WXN12" s="2"/>
      <c r="WXO12" s="2"/>
      <c r="WXP12" s="2"/>
      <c r="WXQ12" s="2"/>
      <c r="WXR12" s="2"/>
      <c r="WXS12" s="2"/>
      <c r="WXT12" s="2"/>
      <c r="WXU12" s="2"/>
      <c r="WXV12" s="2"/>
      <c r="WXW12" s="2"/>
      <c r="WXX12" s="2"/>
      <c r="WXY12" s="2"/>
      <c r="WXZ12" s="2"/>
      <c r="WYA12" s="2"/>
      <c r="WYB12" s="2"/>
      <c r="WYC12" s="2"/>
      <c r="WYD12" s="2"/>
      <c r="WYE12" s="2"/>
      <c r="WYF12" s="2"/>
      <c r="WYG12" s="2"/>
      <c r="WYH12" s="2"/>
      <c r="WYI12" s="2"/>
      <c r="WYJ12" s="2"/>
      <c r="WYK12" s="2"/>
      <c r="WYL12" s="2"/>
      <c r="WYM12" s="2"/>
      <c r="WYN12" s="2"/>
      <c r="WYO12" s="2"/>
      <c r="WYP12" s="2"/>
      <c r="WYQ12" s="2"/>
      <c r="WYR12" s="2"/>
      <c r="WYS12" s="2"/>
      <c r="WYT12" s="2"/>
      <c r="WYU12" s="2"/>
      <c r="WYV12" s="2"/>
      <c r="WYW12" s="2"/>
      <c r="WYX12" s="2"/>
      <c r="WYY12" s="2"/>
      <c r="WYZ12" s="2"/>
      <c r="WZA12" s="2"/>
      <c r="WZB12" s="2"/>
      <c r="WZC12" s="2"/>
      <c r="WZD12" s="2"/>
      <c r="WZE12" s="2"/>
      <c r="WZF12" s="2"/>
      <c r="WZG12" s="2"/>
      <c r="WZH12" s="2"/>
      <c r="WZI12" s="2"/>
      <c r="WZJ12" s="2"/>
      <c r="WZK12" s="2"/>
      <c r="WZL12" s="2"/>
      <c r="WZM12" s="2"/>
      <c r="WZN12" s="2"/>
      <c r="WZO12" s="2"/>
      <c r="WZP12" s="2"/>
      <c r="WZQ12" s="2"/>
      <c r="WZR12" s="2"/>
      <c r="WZS12" s="2"/>
      <c r="WZT12" s="2"/>
      <c r="WZU12" s="2"/>
      <c r="WZV12" s="2"/>
      <c r="WZW12" s="2"/>
      <c r="WZX12" s="2"/>
      <c r="WZY12" s="2"/>
      <c r="WZZ12" s="2"/>
      <c r="XAA12" s="2"/>
      <c r="XAB12" s="2"/>
      <c r="XAC12" s="2"/>
      <c r="XAD12" s="2"/>
      <c r="XAE12" s="2"/>
      <c r="XAF12" s="2"/>
      <c r="XAG12" s="2"/>
      <c r="XAH12" s="2"/>
      <c r="XAI12" s="2"/>
      <c r="XAJ12" s="2"/>
      <c r="XAK12" s="2"/>
      <c r="XAL12" s="2"/>
      <c r="XAM12" s="2"/>
      <c r="XAN12" s="2"/>
      <c r="XAO12" s="2"/>
      <c r="XAP12" s="2"/>
      <c r="XAQ12" s="2"/>
      <c r="XAR12" s="2"/>
      <c r="XAS12" s="2"/>
      <c r="XAT12" s="2"/>
      <c r="XAU12" s="2"/>
      <c r="XAV12" s="2"/>
      <c r="XAW12" s="2"/>
      <c r="XAX12" s="2"/>
      <c r="XAY12" s="2"/>
      <c r="XAZ12" s="2"/>
      <c r="XBA12" s="2"/>
      <c r="XBB12" s="2"/>
      <c r="XBC12" s="2"/>
      <c r="XBD12" s="2"/>
      <c r="XBE12" s="2"/>
      <c r="XBF12" s="2"/>
      <c r="XBG12" s="2"/>
      <c r="XBH12" s="2"/>
      <c r="XBI12" s="2"/>
      <c r="XBJ12" s="2"/>
      <c r="XBK12" s="2"/>
      <c r="XBL12" s="2"/>
      <c r="XBM12" s="2"/>
      <c r="XBN12" s="2"/>
      <c r="XBO12" s="2"/>
      <c r="XBP12" s="2"/>
      <c r="XBQ12" s="2"/>
      <c r="XBR12" s="2"/>
      <c r="XBS12" s="2"/>
      <c r="XBT12" s="2"/>
      <c r="XBU12" s="2"/>
      <c r="XBV12" s="2"/>
      <c r="XBW12" s="2"/>
      <c r="XBX12" s="2"/>
      <c r="XBY12" s="2"/>
      <c r="XBZ12" s="2"/>
      <c r="XCA12" s="2"/>
      <c r="XCB12" s="2"/>
      <c r="XCC12" s="2"/>
      <c r="XCD12" s="2"/>
      <c r="XCE12" s="2"/>
      <c r="XCF12" s="2"/>
      <c r="XCG12" s="2"/>
      <c r="XCH12" s="2"/>
      <c r="XCI12" s="2"/>
      <c r="XCJ12" s="2"/>
      <c r="XCK12" s="2"/>
      <c r="XCL12" s="2"/>
      <c r="XCM12" s="2"/>
      <c r="XCN12" s="2"/>
      <c r="XCO12" s="2"/>
      <c r="XCP12" s="2"/>
      <c r="XCQ12" s="2"/>
      <c r="XCR12" s="2"/>
      <c r="XCS12" s="2"/>
      <c r="XCT12" s="2"/>
      <c r="XCU12" s="2"/>
      <c r="XCV12" s="2"/>
      <c r="XCW12" s="2"/>
      <c r="XCX12" s="2"/>
      <c r="XCY12" s="2"/>
      <c r="XCZ12" s="2"/>
      <c r="XDA12" s="2"/>
      <c r="XDB12" s="2"/>
      <c r="XDC12" s="2"/>
      <c r="XDD12" s="2"/>
      <c r="XDE12" s="2"/>
      <c r="XDF12" s="2"/>
      <c r="XDG12" s="2"/>
      <c r="XDH12" s="2"/>
      <c r="XDI12" s="2"/>
      <c r="XDJ12" s="2"/>
      <c r="XDK12" s="2"/>
      <c r="XDL12" s="2"/>
      <c r="XDM12" s="2"/>
      <c r="XDN12" s="2"/>
      <c r="XDO12" s="2"/>
      <c r="XDP12" s="2"/>
      <c r="XDQ12" s="2"/>
      <c r="XDR12" s="2"/>
      <c r="XDS12" s="2"/>
      <c r="XDT12" s="2"/>
      <c r="XDU12" s="2"/>
      <c r="XDV12" s="2"/>
      <c r="XDW12" s="2"/>
      <c r="XDX12" s="2"/>
      <c r="XDY12" s="2"/>
      <c r="XDZ12" s="2"/>
      <c r="XEA12" s="2"/>
      <c r="XEB12" s="2"/>
      <c r="XEC12" s="2"/>
      <c r="XED12" s="2"/>
      <c r="XEE12" s="2"/>
      <c r="XEF12" s="2"/>
      <c r="XEG12" s="2"/>
      <c r="XEH12" s="2"/>
      <c r="XEI12" s="2"/>
      <c r="XEJ12" s="2"/>
      <c r="XEK12" s="2"/>
      <c r="XEL12" s="2"/>
      <c r="XEM12" s="2"/>
      <c r="XEN12" s="2"/>
      <c r="XEO12" s="2"/>
      <c r="XEP12" s="2"/>
      <c r="XEQ12" s="2"/>
      <c r="XER12" s="2"/>
      <c r="XES12" s="2"/>
      <c r="XET12" s="2"/>
      <c r="XEU12" s="2"/>
      <c r="XEV12" s="2"/>
      <c r="XEW12" s="2"/>
      <c r="XEX12" s="2"/>
      <c r="XEY12" s="2"/>
      <c r="XEZ12" s="2"/>
      <c r="XFA12" s="2"/>
    </row>
    <row r="13" spans="1:16381" ht="16.5" thickTop="1" thickBot="1" x14ac:dyDescent="0.4">
      <c r="L13" s="2"/>
      <c r="M13" s="2"/>
    </row>
    <row r="14" spans="1:16381" ht="15.75" customHeight="1" thickBot="1" x14ac:dyDescent="0.4">
      <c r="C14" s="814" t="s">
        <v>66</v>
      </c>
      <c r="D14" s="815"/>
      <c r="E14" s="815"/>
      <c r="F14" s="815"/>
      <c r="G14" s="815"/>
      <c r="H14" s="815"/>
      <c r="I14" s="815"/>
      <c r="J14" s="815"/>
      <c r="K14" s="815"/>
      <c r="L14" s="815"/>
      <c r="M14" s="815"/>
      <c r="N14" s="816"/>
    </row>
    <row r="15" spans="1:16381" s="2" customFormat="1" ht="30.75" customHeight="1" thickTop="1" thickBot="1" x14ac:dyDescent="0.4">
      <c r="A15" s="1"/>
      <c r="B15" s="213" t="s">
        <v>166</v>
      </c>
      <c r="C15" s="214" t="s">
        <v>43</v>
      </c>
      <c r="D15" s="215" t="s">
        <v>44</v>
      </c>
      <c r="E15" s="215" t="s">
        <v>45</v>
      </c>
      <c r="F15" s="215" t="s">
        <v>46</v>
      </c>
      <c r="G15" s="215" t="s">
        <v>47</v>
      </c>
      <c r="H15" s="215" t="s">
        <v>48</v>
      </c>
      <c r="I15" s="215" t="s">
        <v>49</v>
      </c>
      <c r="J15" s="215" t="s">
        <v>50</v>
      </c>
      <c r="K15" s="215" t="s">
        <v>51</v>
      </c>
      <c r="L15" s="215" t="s">
        <v>52</v>
      </c>
      <c r="M15" s="215" t="s">
        <v>53</v>
      </c>
      <c r="N15" s="216" t="s">
        <v>54</v>
      </c>
      <c r="O15" s="217" t="s">
        <v>169</v>
      </c>
      <c r="P15" s="218" t="s">
        <v>167</v>
      </c>
      <c r="Q15" s="196" t="s">
        <v>171</v>
      </c>
    </row>
    <row r="16" spans="1:16381" s="2" customFormat="1" x14ac:dyDescent="0.35">
      <c r="A16" s="1"/>
      <c r="B16" s="219" t="s">
        <v>41</v>
      </c>
      <c r="C16" s="220"/>
      <c r="D16" s="220"/>
      <c r="E16" s="220"/>
      <c r="F16" s="220"/>
      <c r="G16" s="220"/>
      <c r="H16" s="220"/>
      <c r="I16" s="220"/>
      <c r="J16" s="220"/>
      <c r="K16" s="221"/>
      <c r="L16" s="220"/>
      <c r="M16" s="220"/>
      <c r="N16" s="222"/>
      <c r="O16" s="223">
        <f>SUM(C16:N16)</f>
        <v>0</v>
      </c>
      <c r="P16" s="224">
        <f>(C$10/1000)*14</f>
        <v>1251.004999999999</v>
      </c>
      <c r="Q16" s="197">
        <f>IF(O16&gt;P16,O16-P16,0)</f>
        <v>0</v>
      </c>
    </row>
    <row r="17" spans="1:19" s="2" customFormat="1" x14ac:dyDescent="0.35">
      <c r="A17" s="1"/>
      <c r="B17" s="225" t="s">
        <v>55</v>
      </c>
      <c r="C17" s="105"/>
      <c r="D17" s="105"/>
      <c r="E17" s="105"/>
      <c r="F17" s="105"/>
      <c r="G17" s="105"/>
      <c r="H17" s="105"/>
      <c r="I17" s="105"/>
      <c r="J17" s="105"/>
      <c r="K17" s="105"/>
      <c r="L17" s="105"/>
      <c r="M17" s="105"/>
      <c r="N17" s="106"/>
      <c r="O17" s="104">
        <f t="shared" ref="O17:O30" si="0">SUM(C17:N17)+O16</f>
        <v>0</v>
      </c>
      <c r="P17" s="195">
        <f>(D$10/1000)*14</f>
        <v>4573.2022000000024</v>
      </c>
      <c r="Q17" s="198">
        <f t="shared" ref="Q17:Q30" si="1">IF(O17&gt;P17,O17-P17,0)</f>
        <v>0</v>
      </c>
    </row>
    <row r="18" spans="1:19" s="2" customFormat="1" x14ac:dyDescent="0.35">
      <c r="A18" s="212"/>
      <c r="B18" s="225" t="s">
        <v>56</v>
      </c>
      <c r="C18" s="105"/>
      <c r="D18" s="105"/>
      <c r="E18" s="105"/>
      <c r="F18" s="105"/>
      <c r="G18" s="105"/>
      <c r="H18" s="105"/>
      <c r="I18" s="105"/>
      <c r="J18" s="105"/>
      <c r="K18" s="105"/>
      <c r="L18" s="105"/>
      <c r="M18" s="105"/>
      <c r="N18" s="106"/>
      <c r="O18" s="104">
        <f t="shared" si="0"/>
        <v>0</v>
      </c>
      <c r="P18" s="195">
        <f>(E$10/1000)*14</f>
        <v>9762.8868399999992</v>
      </c>
      <c r="Q18" s="198">
        <f t="shared" si="1"/>
        <v>0</v>
      </c>
      <c r="S18" s="266"/>
    </row>
    <row r="19" spans="1:19" x14ac:dyDescent="0.35">
      <c r="A19" s="212"/>
      <c r="B19" s="225" t="s">
        <v>57</v>
      </c>
      <c r="C19" s="105"/>
      <c r="D19" s="105"/>
      <c r="E19" s="105"/>
      <c r="F19" s="105"/>
      <c r="G19" s="105"/>
      <c r="H19" s="105"/>
      <c r="I19" s="105"/>
      <c r="J19" s="105"/>
      <c r="K19" s="105"/>
      <c r="L19" s="105"/>
      <c r="M19" s="105"/>
      <c r="N19" s="106"/>
      <c r="O19" s="104">
        <f t="shared" si="0"/>
        <v>0</v>
      </c>
      <c r="P19" s="195">
        <f>(F$10/1000)*14</f>
        <v>11679.890600000001</v>
      </c>
      <c r="Q19" s="198">
        <f t="shared" si="1"/>
        <v>0</v>
      </c>
    </row>
    <row r="20" spans="1:19" x14ac:dyDescent="0.35">
      <c r="A20" s="212"/>
      <c r="B20" s="225" t="s">
        <v>58</v>
      </c>
      <c r="C20" s="105"/>
      <c r="D20" s="105"/>
      <c r="E20" s="105"/>
      <c r="F20" s="105"/>
      <c r="G20" s="105"/>
      <c r="H20" s="105"/>
      <c r="I20" s="105"/>
      <c r="J20" s="105"/>
      <c r="K20" s="105"/>
      <c r="L20" s="105"/>
      <c r="M20" s="105"/>
      <c r="N20" s="106"/>
      <c r="O20" s="104">
        <f t="shared" si="0"/>
        <v>0</v>
      </c>
      <c r="P20" s="195">
        <f>(G$10/1000)*14</f>
        <v>14317.799160000004</v>
      </c>
      <c r="Q20" s="198">
        <f t="shared" si="1"/>
        <v>0</v>
      </c>
    </row>
    <row r="21" spans="1:19" x14ac:dyDescent="0.35">
      <c r="A21" s="212"/>
      <c r="B21" s="225" t="s">
        <v>59</v>
      </c>
      <c r="C21" s="105"/>
      <c r="D21" s="105"/>
      <c r="E21" s="105"/>
      <c r="F21" s="105"/>
      <c r="G21" s="105"/>
      <c r="H21" s="105"/>
      <c r="I21" s="105"/>
      <c r="J21" s="105"/>
      <c r="K21" s="105"/>
      <c r="L21" s="105"/>
      <c r="M21" s="105"/>
      <c r="N21" s="106"/>
      <c r="O21" s="104">
        <f t="shared" si="0"/>
        <v>0</v>
      </c>
      <c r="P21" s="195">
        <f>(H$10/1000)*14</f>
        <v>20627.573399999976</v>
      </c>
      <c r="Q21" s="198">
        <f t="shared" si="1"/>
        <v>0</v>
      </c>
    </row>
    <row r="22" spans="1:19" x14ac:dyDescent="0.35">
      <c r="A22" s="212"/>
      <c r="B22" s="225" t="s">
        <v>60</v>
      </c>
      <c r="C22" s="105"/>
      <c r="D22" s="105"/>
      <c r="E22" s="105"/>
      <c r="F22" s="105"/>
      <c r="G22" s="105"/>
      <c r="H22" s="105"/>
      <c r="I22" s="105"/>
      <c r="J22" s="105"/>
      <c r="K22" s="105"/>
      <c r="L22" s="105"/>
      <c r="M22" s="105"/>
      <c r="N22" s="106"/>
      <c r="O22" s="104">
        <f t="shared" si="0"/>
        <v>0</v>
      </c>
      <c r="P22" s="195">
        <f>(I$10/1000)*14</f>
        <v>28562.048339999994</v>
      </c>
      <c r="Q22" s="198">
        <f t="shared" si="1"/>
        <v>0</v>
      </c>
    </row>
    <row r="23" spans="1:19" x14ac:dyDescent="0.35">
      <c r="A23" s="212"/>
      <c r="B23" s="225" t="s">
        <v>61</v>
      </c>
      <c r="C23" s="105"/>
      <c r="D23" s="105"/>
      <c r="E23" s="105"/>
      <c r="F23" s="105"/>
      <c r="G23" s="105"/>
      <c r="H23" s="105"/>
      <c r="I23" s="105"/>
      <c r="J23" s="105"/>
      <c r="K23" s="105"/>
      <c r="L23" s="105"/>
      <c r="M23" s="105"/>
      <c r="N23" s="106"/>
      <c r="O23" s="104">
        <f t="shared" si="0"/>
        <v>0</v>
      </c>
      <c r="P23" s="195">
        <f>(J$10/1000)*14</f>
        <v>36678.068279999978</v>
      </c>
      <c r="Q23" s="198">
        <f t="shared" si="1"/>
        <v>0</v>
      </c>
    </row>
    <row r="24" spans="1:19" x14ac:dyDescent="0.35">
      <c r="A24" s="212"/>
      <c r="B24" s="225" t="s">
        <v>62</v>
      </c>
      <c r="C24" s="105"/>
      <c r="D24" s="105"/>
      <c r="E24" s="105"/>
      <c r="F24" s="105"/>
      <c r="G24" s="105"/>
      <c r="H24" s="105"/>
      <c r="I24" s="105"/>
      <c r="J24" s="105"/>
      <c r="K24" s="105"/>
      <c r="L24" s="105"/>
      <c r="M24" s="105"/>
      <c r="N24" s="106"/>
      <c r="O24" s="104">
        <f t="shared" si="0"/>
        <v>0</v>
      </c>
      <c r="P24" s="195">
        <f>(K$10/1000)*14</f>
        <v>44272.401319999968</v>
      </c>
      <c r="Q24" s="198">
        <f t="shared" si="1"/>
        <v>0</v>
      </c>
    </row>
    <row r="25" spans="1:19" x14ac:dyDescent="0.35">
      <c r="A25" s="212"/>
      <c r="B25" s="225" t="s">
        <v>63</v>
      </c>
      <c r="C25" s="105"/>
      <c r="D25" s="105"/>
      <c r="E25" s="105"/>
      <c r="F25" s="105"/>
      <c r="G25" s="105"/>
      <c r="H25" s="105"/>
      <c r="I25" s="105"/>
      <c r="J25" s="105"/>
      <c r="K25" s="105"/>
      <c r="L25" s="105"/>
      <c r="M25" s="105"/>
      <c r="N25" s="106"/>
      <c r="O25" s="104">
        <f t="shared" si="0"/>
        <v>0</v>
      </c>
      <c r="P25" s="195">
        <f>(L$10/1000)*14</f>
        <v>44272.401319999968</v>
      </c>
      <c r="Q25" s="198">
        <f t="shared" si="1"/>
        <v>0</v>
      </c>
    </row>
    <row r="26" spans="1:19" x14ac:dyDescent="0.35">
      <c r="A26" s="212"/>
      <c r="B26" s="225" t="s">
        <v>64</v>
      </c>
      <c r="C26" s="105"/>
      <c r="D26" s="105"/>
      <c r="E26" s="105"/>
      <c r="F26" s="105"/>
      <c r="G26" s="105"/>
      <c r="H26" s="105"/>
      <c r="I26" s="105"/>
      <c r="J26" s="105"/>
      <c r="K26" s="105"/>
      <c r="L26" s="105"/>
      <c r="M26" s="105"/>
      <c r="N26" s="106"/>
      <c r="O26" s="104">
        <f t="shared" si="0"/>
        <v>0</v>
      </c>
      <c r="P26" s="195">
        <f>(M$10/1000)*14</f>
        <v>44272.401319999968</v>
      </c>
      <c r="Q26" s="198">
        <f t="shared" si="1"/>
        <v>0</v>
      </c>
    </row>
    <row r="27" spans="1:19" x14ac:dyDescent="0.35">
      <c r="A27" s="212"/>
      <c r="B27" s="225" t="s">
        <v>65</v>
      </c>
      <c r="C27" s="105"/>
      <c r="D27" s="105"/>
      <c r="E27" s="105"/>
      <c r="F27" s="105"/>
      <c r="G27" s="105"/>
      <c r="H27" s="105"/>
      <c r="I27" s="105"/>
      <c r="J27" s="105"/>
      <c r="K27" s="105"/>
      <c r="L27" s="105"/>
      <c r="M27" s="105"/>
      <c r="N27" s="106"/>
      <c r="O27" s="104">
        <f t="shared" si="0"/>
        <v>0</v>
      </c>
      <c r="P27" s="195">
        <f>(N$10/1000)*14</f>
        <v>44272.401319999968</v>
      </c>
      <c r="Q27" s="198">
        <f t="shared" si="1"/>
        <v>0</v>
      </c>
    </row>
    <row r="28" spans="1:19" x14ac:dyDescent="0.35">
      <c r="A28" s="212"/>
      <c r="B28" s="225" t="s">
        <v>68</v>
      </c>
      <c r="C28" s="105"/>
      <c r="D28" s="105"/>
      <c r="E28" s="105"/>
      <c r="F28" s="105"/>
      <c r="G28" s="105"/>
      <c r="H28" s="105"/>
      <c r="I28" s="105"/>
      <c r="J28" s="105"/>
      <c r="K28" s="105"/>
      <c r="L28" s="105"/>
      <c r="M28" s="105"/>
      <c r="N28" s="106"/>
      <c r="O28" s="104">
        <f t="shared" si="0"/>
        <v>0</v>
      </c>
      <c r="P28" s="195">
        <f>(O$10/1000)*14</f>
        <v>44272.401319999968</v>
      </c>
      <c r="Q28" s="198">
        <f t="shared" si="1"/>
        <v>0</v>
      </c>
    </row>
    <row r="29" spans="1:19" x14ac:dyDescent="0.35">
      <c r="A29" s="212"/>
      <c r="B29" s="225" t="s">
        <v>69</v>
      </c>
      <c r="C29" s="105"/>
      <c r="D29" s="105"/>
      <c r="E29" s="105"/>
      <c r="F29" s="105"/>
      <c r="G29" s="105"/>
      <c r="H29" s="105"/>
      <c r="I29" s="105"/>
      <c r="J29" s="105"/>
      <c r="K29" s="105"/>
      <c r="L29" s="105"/>
      <c r="M29" s="105"/>
      <c r="N29" s="106"/>
      <c r="O29" s="104">
        <f t="shared" si="0"/>
        <v>0</v>
      </c>
      <c r="P29" s="195">
        <f>(P$10/1000)*14</f>
        <v>44272.401319999968</v>
      </c>
      <c r="Q29" s="198">
        <f t="shared" si="1"/>
        <v>0</v>
      </c>
    </row>
    <row r="30" spans="1:19" ht="16" thickBot="1" x14ac:dyDescent="0.4">
      <c r="A30" s="212"/>
      <c r="B30" s="226" t="s">
        <v>70</v>
      </c>
      <c r="C30" s="227"/>
      <c r="D30" s="227"/>
      <c r="E30" s="227"/>
      <c r="F30" s="227"/>
      <c r="G30" s="227"/>
      <c r="H30" s="227"/>
      <c r="I30" s="227"/>
      <c r="J30" s="227"/>
      <c r="K30" s="227"/>
      <c r="L30" s="227"/>
      <c r="M30" s="227"/>
      <c r="N30" s="228"/>
      <c r="O30" s="229">
        <f t="shared" si="0"/>
        <v>0</v>
      </c>
      <c r="P30" s="230">
        <f>(Q$10/1000)*14</f>
        <v>44272.401319999968</v>
      </c>
      <c r="Q30" s="199">
        <f t="shared" si="1"/>
        <v>0</v>
      </c>
    </row>
    <row r="107" spans="1:1" x14ac:dyDescent="0.35">
      <c r="A107" s="1" t="s">
        <v>67</v>
      </c>
    </row>
    <row r="109" spans="1:1" x14ac:dyDescent="0.35">
      <c r="A109" s="1" t="s">
        <v>24</v>
      </c>
    </row>
    <row r="111" spans="1:1" x14ac:dyDescent="0.35">
      <c r="A111" s="1" t="s">
        <v>25</v>
      </c>
    </row>
  </sheetData>
  <mergeCells count="5">
    <mergeCell ref="H2:K2"/>
    <mergeCell ref="F3:M3"/>
    <mergeCell ref="F4:M4"/>
    <mergeCell ref="C6:Q6"/>
    <mergeCell ref="C14:N14"/>
  </mergeCell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pageSetUpPr autoPageBreaks="0" fitToPage="1"/>
  </sheetPr>
  <dimension ref="A1:T91"/>
  <sheetViews>
    <sheetView zoomScale="84" zoomScaleNormal="84" zoomScaleSheetLayoutView="100" workbookViewId="0">
      <pane ySplit="6" topLeftCell="A7" activePane="bottomLeft" state="frozen"/>
      <selection activeCell="E11" sqref="E11"/>
      <selection pane="bottomLeft" activeCell="E11" sqref="E11"/>
    </sheetView>
  </sheetViews>
  <sheetFormatPr defaultColWidth="8.921875" defaultRowHeight="10" x14ac:dyDescent="0.35"/>
  <cols>
    <col min="1" max="1" width="9.3828125" style="20" customWidth="1"/>
    <col min="2" max="2" width="13.921875" style="20" customWidth="1"/>
    <col min="3" max="3" width="10.4609375" style="20" customWidth="1"/>
    <col min="4" max="4" width="9.61328125" style="20" customWidth="1"/>
    <col min="5" max="5" width="18.61328125" style="20" customWidth="1"/>
    <col min="6" max="6" width="11.07421875" style="21" customWidth="1"/>
    <col min="7" max="7" width="21.53515625" style="21" customWidth="1"/>
    <col min="8" max="9" width="17.921875" style="20" bestFit="1" customWidth="1"/>
    <col min="10" max="10" width="17.61328125" style="5" customWidth="1"/>
    <col min="11" max="12" width="15.921875" style="5" customWidth="1"/>
    <col min="13" max="14" width="16.07421875" style="5" customWidth="1"/>
    <col min="15" max="15" width="32.61328125" style="5" customWidth="1"/>
    <col min="16" max="20" width="8.921875" style="5"/>
    <col min="21" max="16384" width="8.921875" style="20"/>
  </cols>
  <sheetData>
    <row r="1" spans="1:19" s="6" customFormat="1" ht="26.25" customHeight="1" x14ac:dyDescent="0.4">
      <c r="A1" s="22"/>
      <c r="B1" s="23"/>
      <c r="C1" s="23"/>
      <c r="D1" s="23"/>
      <c r="E1" s="809" t="s">
        <v>74</v>
      </c>
      <c r="F1" s="810"/>
      <c r="G1" s="810" t="s">
        <v>8</v>
      </c>
      <c r="H1" s="811"/>
      <c r="I1" s="25"/>
      <c r="J1" s="25"/>
      <c r="K1" s="60"/>
      <c r="L1" s="61"/>
      <c r="M1" s="61"/>
      <c r="N1" s="77"/>
      <c r="O1" s="62"/>
      <c r="P1" s="5"/>
      <c r="Q1" s="5"/>
      <c r="R1" s="5"/>
      <c r="S1" s="5"/>
    </row>
    <row r="2" spans="1:19" s="6" customFormat="1" ht="26.25" customHeight="1" x14ac:dyDescent="0.35">
      <c r="A2" s="24"/>
      <c r="E2" s="834" t="s">
        <v>78</v>
      </c>
      <c r="F2" s="835"/>
      <c r="G2" s="835"/>
      <c r="H2" s="835"/>
      <c r="I2" s="25"/>
      <c r="J2" s="25"/>
      <c r="K2" s="55"/>
      <c r="L2" s="25" t="s">
        <v>75</v>
      </c>
      <c r="M2" s="25"/>
      <c r="N2" s="25"/>
      <c r="O2" s="26"/>
      <c r="P2" s="5"/>
      <c r="Q2" s="5"/>
      <c r="R2" s="5"/>
      <c r="S2" s="5"/>
    </row>
    <row r="3" spans="1:19" s="6" customFormat="1" ht="25.65" customHeight="1" x14ac:dyDescent="0.35">
      <c r="A3" s="24"/>
      <c r="E3" s="800" t="s">
        <v>23</v>
      </c>
      <c r="F3" s="801"/>
      <c r="G3" s="801"/>
      <c r="H3" s="801"/>
      <c r="I3" s="25"/>
      <c r="J3" s="25"/>
      <c r="K3" s="56"/>
      <c r="L3" s="25" t="s">
        <v>34</v>
      </c>
      <c r="M3" s="25"/>
      <c r="N3" s="25"/>
      <c r="O3" s="26"/>
      <c r="P3" s="5"/>
      <c r="Q3" s="5"/>
      <c r="R3" s="5"/>
      <c r="S3" s="5"/>
    </row>
    <row r="4" spans="1:19" s="6" customFormat="1" ht="26.25" customHeight="1" x14ac:dyDescent="0.35">
      <c r="A4" s="24"/>
      <c r="E4" s="9"/>
      <c r="F4" s="9"/>
      <c r="G4" s="8"/>
      <c r="H4" s="25"/>
      <c r="I4" s="25"/>
      <c r="J4" s="25"/>
      <c r="K4" s="57"/>
      <c r="L4" s="35" t="s">
        <v>33</v>
      </c>
      <c r="M4" s="35"/>
      <c r="N4" s="35"/>
      <c r="O4" s="36"/>
      <c r="P4" s="5"/>
      <c r="Q4" s="5"/>
      <c r="R4" s="5"/>
      <c r="S4" s="5"/>
    </row>
    <row r="5" spans="1:19" s="6" customFormat="1" ht="18" customHeight="1" x14ac:dyDescent="0.35">
      <c r="A5" s="24"/>
      <c r="E5" s="14" t="s">
        <v>7</v>
      </c>
      <c r="F5" s="10"/>
      <c r="G5" s="11"/>
      <c r="H5" s="27"/>
      <c r="I5" s="27"/>
      <c r="J5" s="25"/>
      <c r="K5" s="5"/>
      <c r="L5" s="5"/>
      <c r="M5" s="5"/>
      <c r="N5" s="5"/>
      <c r="O5" s="5"/>
      <c r="P5" s="5"/>
      <c r="Q5" s="5"/>
      <c r="R5" s="5"/>
      <c r="S5" s="5"/>
    </row>
    <row r="6" spans="1:19" s="16" customFormat="1" ht="51" customHeight="1" x14ac:dyDescent="0.35">
      <c r="A6" s="28" t="s">
        <v>0</v>
      </c>
      <c r="B6" s="28" t="s">
        <v>38</v>
      </c>
      <c r="C6" s="34" t="s">
        <v>37</v>
      </c>
      <c r="D6" s="34" t="s">
        <v>39</v>
      </c>
      <c r="E6" s="832" t="s">
        <v>40</v>
      </c>
      <c r="F6" s="833"/>
      <c r="G6" s="833"/>
      <c r="H6" s="37" t="s">
        <v>76</v>
      </c>
      <c r="I6" s="37" t="s">
        <v>77</v>
      </c>
      <c r="J6" s="51" t="s">
        <v>31</v>
      </c>
      <c r="K6" s="51" t="s">
        <v>32</v>
      </c>
      <c r="L6" s="39" t="s">
        <v>76</v>
      </c>
      <c r="M6" s="59" t="s">
        <v>6</v>
      </c>
      <c r="N6" s="59" t="s">
        <v>488</v>
      </c>
      <c r="O6" s="58" t="s">
        <v>5</v>
      </c>
      <c r="P6" s="15"/>
      <c r="Q6" s="15"/>
      <c r="R6" s="15"/>
      <c r="S6" s="15"/>
    </row>
    <row r="7" spans="1:19" s="17" customFormat="1" ht="21" customHeight="1" x14ac:dyDescent="0.35">
      <c r="A7" s="49"/>
      <c r="B7" s="45"/>
      <c r="C7" s="50"/>
      <c r="D7" s="45"/>
      <c r="E7" s="807"/>
      <c r="F7" s="808"/>
      <c r="G7" s="808"/>
      <c r="H7" s="43"/>
      <c r="I7" s="43"/>
      <c r="J7" s="43"/>
      <c r="K7" s="43"/>
      <c r="L7" s="43"/>
      <c r="M7" s="44"/>
      <c r="N7" s="419"/>
      <c r="O7" s="45"/>
      <c r="P7" s="15"/>
      <c r="Q7" s="15"/>
      <c r="R7" s="15"/>
      <c r="S7" s="15"/>
    </row>
    <row r="8" spans="1:19" s="17" customFormat="1" ht="21" customHeight="1" x14ac:dyDescent="0.35">
      <c r="A8" s="49"/>
      <c r="B8" s="45"/>
      <c r="C8" s="50"/>
      <c r="D8" s="45"/>
      <c r="E8" s="807"/>
      <c r="F8" s="808"/>
      <c r="G8" s="808"/>
      <c r="H8" s="41"/>
      <c r="I8" s="41"/>
      <c r="J8" s="41"/>
      <c r="K8" s="41"/>
      <c r="L8" s="41"/>
      <c r="M8" s="42"/>
      <c r="N8" s="420"/>
      <c r="O8" s="45"/>
      <c r="P8" s="15"/>
      <c r="Q8" s="15"/>
      <c r="R8" s="15"/>
      <c r="S8" s="15"/>
    </row>
    <row r="9" spans="1:19" s="17" customFormat="1" ht="21" customHeight="1" x14ac:dyDescent="0.35">
      <c r="A9" s="49"/>
      <c r="B9" s="45"/>
      <c r="C9" s="50"/>
      <c r="D9" s="45"/>
      <c r="E9" s="807"/>
      <c r="F9" s="808"/>
      <c r="G9" s="808"/>
      <c r="H9" s="43"/>
      <c r="I9" s="43"/>
      <c r="J9" s="43"/>
      <c r="K9" s="43"/>
      <c r="L9" s="43"/>
      <c r="M9" s="44"/>
      <c r="N9" s="419"/>
      <c r="O9" s="45"/>
      <c r="P9" s="15"/>
      <c r="Q9" s="15"/>
      <c r="R9" s="15"/>
      <c r="S9" s="15"/>
    </row>
    <row r="10" spans="1:19" s="17" customFormat="1" ht="21" customHeight="1" x14ac:dyDescent="0.35">
      <c r="A10" s="49"/>
      <c r="B10" s="45"/>
      <c r="C10" s="50"/>
      <c r="D10" s="45"/>
      <c r="E10" s="807"/>
      <c r="F10" s="808"/>
      <c r="G10" s="808"/>
      <c r="H10" s="41"/>
      <c r="I10" s="41"/>
      <c r="J10" s="41"/>
      <c r="K10" s="41"/>
      <c r="L10" s="41"/>
      <c r="M10" s="42"/>
      <c r="N10" s="420"/>
      <c r="O10" s="45"/>
      <c r="P10" s="15"/>
      <c r="Q10" s="15"/>
      <c r="R10" s="15"/>
      <c r="S10" s="15"/>
    </row>
    <row r="11" spans="1:19" s="17" customFormat="1" ht="21" customHeight="1" x14ac:dyDescent="0.35">
      <c r="A11" s="49"/>
      <c r="B11" s="45"/>
      <c r="C11" s="50"/>
      <c r="D11" s="45"/>
      <c r="E11" s="807"/>
      <c r="F11" s="808"/>
      <c r="G11" s="808"/>
      <c r="H11" s="41"/>
      <c r="I11" s="41"/>
      <c r="J11" s="41"/>
      <c r="K11" s="41"/>
      <c r="L11" s="41"/>
      <c r="M11" s="42"/>
      <c r="N11" s="420"/>
      <c r="O11" s="45"/>
      <c r="P11" s="15"/>
      <c r="Q11" s="15"/>
      <c r="R11" s="15"/>
      <c r="S11" s="15"/>
    </row>
    <row r="12" spans="1:19" s="17" customFormat="1" ht="21" customHeight="1" x14ac:dyDescent="0.35">
      <c r="A12" s="49"/>
      <c r="B12" s="45"/>
      <c r="C12" s="50"/>
      <c r="D12" s="45"/>
      <c r="E12" s="807"/>
      <c r="F12" s="808"/>
      <c r="G12" s="808"/>
      <c r="H12" s="45"/>
      <c r="I12" s="45"/>
      <c r="J12" s="45"/>
      <c r="K12" s="45"/>
      <c r="L12" s="45"/>
      <c r="M12" s="46"/>
      <c r="N12" s="421"/>
      <c r="O12" s="45"/>
      <c r="P12" s="15"/>
      <c r="Q12" s="15"/>
      <c r="R12" s="15"/>
      <c r="S12" s="15"/>
    </row>
    <row r="13" spans="1:19" s="17" customFormat="1" ht="21" customHeight="1" x14ac:dyDescent="0.35">
      <c r="A13" s="49"/>
      <c r="B13" s="45"/>
      <c r="C13" s="50"/>
      <c r="D13" s="45"/>
      <c r="E13" s="807"/>
      <c r="F13" s="808"/>
      <c r="G13" s="808"/>
      <c r="H13" s="45"/>
      <c r="I13" s="45"/>
      <c r="J13" s="45"/>
      <c r="K13" s="45"/>
      <c r="L13" s="45"/>
      <c r="M13" s="46"/>
      <c r="N13" s="421"/>
      <c r="O13" s="45"/>
      <c r="P13" s="15"/>
      <c r="Q13" s="15"/>
      <c r="R13" s="15"/>
      <c r="S13" s="15"/>
    </row>
    <row r="14" spans="1:19" s="17" customFormat="1" ht="21" customHeight="1" x14ac:dyDescent="0.35">
      <c r="A14" s="49"/>
      <c r="B14" s="45"/>
      <c r="C14" s="50"/>
      <c r="D14" s="45"/>
      <c r="E14" s="807"/>
      <c r="F14" s="808"/>
      <c r="G14" s="808"/>
      <c r="H14" s="45"/>
      <c r="I14" s="45"/>
      <c r="J14" s="45"/>
      <c r="K14" s="45"/>
      <c r="L14" s="45"/>
      <c r="M14" s="46"/>
      <c r="N14" s="421"/>
      <c r="O14" s="45"/>
      <c r="P14" s="15"/>
      <c r="Q14" s="15"/>
      <c r="R14" s="15"/>
      <c r="S14" s="15"/>
    </row>
    <row r="15" spans="1:19" s="17" customFormat="1" ht="21" customHeight="1" x14ac:dyDescent="0.35">
      <c r="A15" s="49"/>
      <c r="B15" s="45"/>
      <c r="C15" s="50"/>
      <c r="D15" s="45"/>
      <c r="E15" s="807"/>
      <c r="F15" s="808"/>
      <c r="G15" s="808"/>
      <c r="H15" s="45"/>
      <c r="I15" s="45"/>
      <c r="J15" s="45"/>
      <c r="K15" s="45"/>
      <c r="L15" s="45"/>
      <c r="M15" s="46"/>
      <c r="N15" s="421"/>
      <c r="O15" s="45"/>
      <c r="P15" s="15"/>
      <c r="Q15" s="15"/>
      <c r="R15" s="15"/>
      <c r="S15" s="15"/>
    </row>
    <row r="16" spans="1:19" s="17" customFormat="1" ht="21" customHeight="1" x14ac:dyDescent="0.35">
      <c r="A16" s="49"/>
      <c r="B16" s="45"/>
      <c r="C16" s="50"/>
      <c r="D16" s="45"/>
      <c r="E16" s="807"/>
      <c r="F16" s="808"/>
      <c r="G16" s="808"/>
      <c r="H16" s="45"/>
      <c r="I16" s="45"/>
      <c r="J16" s="45"/>
      <c r="K16" s="45"/>
      <c r="L16" s="45"/>
      <c r="M16" s="46"/>
      <c r="N16" s="421"/>
      <c r="O16" s="45"/>
      <c r="P16" s="15"/>
      <c r="Q16" s="15"/>
      <c r="R16" s="15"/>
      <c r="S16" s="15"/>
    </row>
    <row r="17" spans="1:19" s="17" customFormat="1" ht="21" customHeight="1" x14ac:dyDescent="0.35">
      <c r="A17" s="49"/>
      <c r="B17" s="45"/>
      <c r="C17" s="50"/>
      <c r="D17" s="45"/>
      <c r="E17" s="807"/>
      <c r="F17" s="808"/>
      <c r="G17" s="808"/>
      <c r="H17" s="45"/>
      <c r="I17" s="45"/>
      <c r="J17" s="45"/>
      <c r="K17" s="45"/>
      <c r="L17" s="45"/>
      <c r="M17" s="46"/>
      <c r="N17" s="421"/>
      <c r="O17" s="45"/>
      <c r="P17" s="15"/>
      <c r="Q17" s="15"/>
      <c r="R17" s="15"/>
      <c r="S17" s="15"/>
    </row>
    <row r="18" spans="1:19" s="17" customFormat="1" ht="21" customHeight="1" x14ac:dyDescent="0.35">
      <c r="A18" s="49"/>
      <c r="B18" s="45"/>
      <c r="C18" s="50"/>
      <c r="D18" s="45"/>
      <c r="E18" s="807"/>
      <c r="F18" s="808"/>
      <c r="G18" s="808"/>
      <c r="H18" s="45"/>
      <c r="I18" s="45"/>
      <c r="J18" s="45"/>
      <c r="K18" s="45"/>
      <c r="L18" s="45"/>
      <c r="M18" s="46"/>
      <c r="N18" s="421"/>
      <c r="O18" s="45"/>
      <c r="P18" s="15"/>
      <c r="Q18" s="15"/>
      <c r="R18" s="15"/>
      <c r="S18" s="15"/>
    </row>
    <row r="19" spans="1:19" s="17" customFormat="1" ht="21" customHeight="1" x14ac:dyDescent="0.35">
      <c r="A19" s="49"/>
      <c r="B19" s="45"/>
      <c r="C19" s="50"/>
      <c r="D19" s="45"/>
      <c r="E19" s="807"/>
      <c r="F19" s="808"/>
      <c r="G19" s="808"/>
      <c r="H19" s="45"/>
      <c r="I19" s="45"/>
      <c r="J19" s="45"/>
      <c r="K19" s="45"/>
      <c r="L19" s="45"/>
      <c r="M19" s="46"/>
      <c r="N19" s="421"/>
      <c r="O19" s="45"/>
      <c r="P19" s="15"/>
      <c r="Q19" s="15"/>
      <c r="R19" s="15"/>
      <c r="S19" s="15"/>
    </row>
    <row r="20" spans="1:19" s="17" customFormat="1" ht="21" customHeight="1" x14ac:dyDescent="0.35">
      <c r="A20" s="49"/>
      <c r="B20" s="45"/>
      <c r="C20" s="50"/>
      <c r="D20" s="45"/>
      <c r="E20" s="807"/>
      <c r="F20" s="808"/>
      <c r="G20" s="808"/>
      <c r="H20" s="45"/>
      <c r="I20" s="45"/>
      <c r="J20" s="45"/>
      <c r="K20" s="45"/>
      <c r="L20" s="45"/>
      <c r="M20" s="46"/>
      <c r="N20" s="421"/>
      <c r="O20" s="45"/>
      <c r="P20" s="15"/>
      <c r="Q20" s="15"/>
      <c r="R20" s="15"/>
      <c r="S20" s="15"/>
    </row>
    <row r="21" spans="1:19" s="17" customFormat="1" ht="21" customHeight="1" x14ac:dyDescent="0.35">
      <c r="A21" s="49"/>
      <c r="B21" s="45"/>
      <c r="C21" s="50"/>
      <c r="D21" s="45"/>
      <c r="E21" s="807"/>
      <c r="F21" s="808"/>
      <c r="G21" s="808"/>
      <c r="H21" s="45"/>
      <c r="I21" s="45"/>
      <c r="J21" s="45"/>
      <c r="K21" s="45"/>
      <c r="L21" s="45"/>
      <c r="M21" s="46"/>
      <c r="N21" s="421"/>
      <c r="O21" s="45"/>
      <c r="P21" s="15"/>
      <c r="Q21" s="15"/>
      <c r="R21" s="15"/>
      <c r="S21" s="15"/>
    </row>
    <row r="22" spans="1:19" s="15" customFormat="1" ht="21" customHeight="1" x14ac:dyDescent="0.35">
      <c r="A22" s="49"/>
      <c r="B22" s="45"/>
      <c r="C22" s="50"/>
      <c r="D22" s="45"/>
      <c r="E22" s="807"/>
      <c r="F22" s="808"/>
      <c r="G22" s="808"/>
      <c r="H22" s="45"/>
      <c r="I22" s="45"/>
      <c r="J22" s="45"/>
      <c r="K22" s="45"/>
      <c r="L22" s="45"/>
      <c r="M22" s="46"/>
      <c r="N22" s="421"/>
      <c r="O22" s="45"/>
    </row>
    <row r="23" spans="1:19" ht="21" customHeight="1" x14ac:dyDescent="0.35">
      <c r="A23" s="49"/>
      <c r="B23" s="45"/>
      <c r="C23" s="50"/>
      <c r="D23" s="45"/>
      <c r="E23" s="807"/>
      <c r="F23" s="808"/>
      <c r="G23" s="808"/>
      <c r="H23" s="45"/>
      <c r="I23" s="45"/>
      <c r="J23" s="45"/>
      <c r="K23" s="45"/>
      <c r="L23" s="45"/>
      <c r="M23" s="46"/>
      <c r="N23" s="421"/>
      <c r="O23" s="45"/>
    </row>
    <row r="24" spans="1:19" ht="21" customHeight="1" x14ac:dyDescent="0.35">
      <c r="A24" s="49"/>
      <c r="B24" s="45"/>
      <c r="C24" s="50"/>
      <c r="D24" s="45"/>
      <c r="E24" s="807"/>
      <c r="F24" s="808"/>
      <c r="G24" s="808"/>
      <c r="H24" s="45"/>
      <c r="I24" s="45"/>
      <c r="J24" s="45"/>
      <c r="K24" s="45"/>
      <c r="L24" s="45"/>
      <c r="M24" s="46"/>
      <c r="N24" s="421"/>
      <c r="O24" s="45"/>
    </row>
    <row r="25" spans="1:19" ht="21" customHeight="1" x14ac:dyDescent="0.35">
      <c r="A25" s="49"/>
      <c r="B25" s="45"/>
      <c r="C25" s="50"/>
      <c r="D25" s="45"/>
      <c r="E25" s="807"/>
      <c r="F25" s="808"/>
      <c r="G25" s="808"/>
      <c r="H25" s="45"/>
      <c r="I25" s="45"/>
      <c r="J25" s="45"/>
      <c r="K25" s="45"/>
      <c r="L25" s="45"/>
      <c r="M25" s="46"/>
      <c r="N25" s="421"/>
      <c r="O25" s="45"/>
    </row>
    <row r="26" spans="1:19" ht="21" customHeight="1" x14ac:dyDescent="0.35">
      <c r="A26" s="49"/>
      <c r="B26" s="45"/>
      <c r="C26" s="50"/>
      <c r="D26" s="45"/>
      <c r="E26" s="807"/>
      <c r="F26" s="808"/>
      <c r="G26" s="808"/>
      <c r="H26" s="45"/>
      <c r="I26" s="45"/>
      <c r="J26" s="45"/>
      <c r="K26" s="45"/>
      <c r="L26" s="45"/>
      <c r="M26" s="46"/>
      <c r="N26" s="421"/>
      <c r="O26" s="45"/>
    </row>
    <row r="27" spans="1:19" ht="21" customHeight="1" x14ac:dyDescent="0.35">
      <c r="A27" s="49"/>
      <c r="B27" s="45"/>
      <c r="C27" s="50"/>
      <c r="D27" s="45"/>
      <c r="E27" s="807"/>
      <c r="F27" s="808"/>
      <c r="G27" s="808"/>
      <c r="H27" s="45"/>
      <c r="I27" s="45"/>
      <c r="J27" s="45"/>
      <c r="K27" s="45"/>
      <c r="L27" s="45"/>
      <c r="M27" s="46"/>
      <c r="N27" s="421"/>
      <c r="O27" s="45"/>
    </row>
    <row r="28" spans="1:19" ht="21" customHeight="1" x14ac:dyDescent="0.35">
      <c r="A28" s="49"/>
      <c r="B28" s="45"/>
      <c r="C28" s="50"/>
      <c r="D28" s="45"/>
      <c r="E28" s="807"/>
      <c r="F28" s="808"/>
      <c r="G28" s="808"/>
      <c r="H28" s="45"/>
      <c r="I28" s="45"/>
      <c r="J28" s="45"/>
      <c r="K28" s="45"/>
      <c r="L28" s="45"/>
      <c r="M28" s="46"/>
      <c r="N28" s="421"/>
      <c r="O28" s="45"/>
    </row>
    <row r="29" spans="1:19" ht="21" customHeight="1" x14ac:dyDescent="0.35">
      <c r="A29" s="49"/>
      <c r="B29" s="45"/>
      <c r="C29" s="50"/>
      <c r="D29" s="45"/>
      <c r="E29" s="807"/>
      <c r="F29" s="808"/>
      <c r="G29" s="808"/>
      <c r="H29" s="45"/>
      <c r="I29" s="45"/>
      <c r="J29" s="45"/>
      <c r="K29" s="45"/>
      <c r="L29" s="45"/>
      <c r="M29" s="46"/>
      <c r="N29" s="421"/>
      <c r="O29" s="45"/>
    </row>
    <row r="30" spans="1:19" ht="21" customHeight="1" x14ac:dyDescent="0.35">
      <c r="A30" s="49"/>
      <c r="B30" s="45"/>
      <c r="C30" s="50"/>
      <c r="D30" s="45"/>
      <c r="E30" s="807"/>
      <c r="F30" s="808"/>
      <c r="G30" s="808"/>
      <c r="H30" s="45"/>
      <c r="I30" s="45"/>
      <c r="J30" s="45"/>
      <c r="K30" s="45"/>
      <c r="L30" s="45"/>
      <c r="M30" s="46"/>
      <c r="N30" s="421"/>
      <c r="O30" s="45"/>
    </row>
    <row r="31" spans="1:19" ht="21" customHeight="1" x14ac:dyDescent="0.35">
      <c r="A31" s="49"/>
      <c r="B31" s="45"/>
      <c r="C31" s="50"/>
      <c r="D31" s="45"/>
      <c r="E31" s="807"/>
      <c r="F31" s="808"/>
      <c r="G31" s="808"/>
      <c r="H31" s="45"/>
      <c r="I31" s="45"/>
      <c r="J31" s="45"/>
      <c r="K31" s="45"/>
      <c r="L31" s="45"/>
      <c r="M31" s="46"/>
      <c r="N31" s="421"/>
      <c r="O31" s="45"/>
    </row>
    <row r="32" spans="1:19" ht="21" customHeight="1" x14ac:dyDescent="0.35">
      <c r="A32" s="49"/>
      <c r="B32" s="45"/>
      <c r="C32" s="50"/>
      <c r="D32" s="45"/>
      <c r="E32" s="807"/>
      <c r="F32" s="808"/>
      <c r="G32" s="808"/>
      <c r="H32" s="45"/>
      <c r="I32" s="45"/>
      <c r="J32" s="45"/>
      <c r="K32" s="45"/>
      <c r="L32" s="45"/>
      <c r="M32" s="46"/>
      <c r="N32" s="421"/>
      <c r="O32" s="45"/>
    </row>
    <row r="33" spans="1:15" ht="21" customHeight="1" x14ac:dyDescent="0.35">
      <c r="A33" s="49"/>
      <c r="B33" s="45"/>
      <c r="C33" s="50"/>
      <c r="D33" s="45"/>
      <c r="E33" s="807"/>
      <c r="F33" s="808"/>
      <c r="G33" s="808"/>
      <c r="H33" s="45"/>
      <c r="I33" s="45"/>
      <c r="J33" s="45"/>
      <c r="K33" s="45"/>
      <c r="L33" s="45"/>
      <c r="M33" s="46"/>
      <c r="N33" s="421"/>
      <c r="O33" s="45"/>
    </row>
    <row r="34" spans="1:15" ht="21" customHeight="1" x14ac:dyDescent="0.35">
      <c r="A34" s="49"/>
      <c r="B34" s="45"/>
      <c r="C34" s="50"/>
      <c r="D34" s="45"/>
      <c r="E34" s="807"/>
      <c r="F34" s="808"/>
      <c r="G34" s="808"/>
      <c r="H34" s="45"/>
      <c r="I34" s="45"/>
      <c r="J34" s="45"/>
      <c r="K34" s="45"/>
      <c r="L34" s="45"/>
      <c r="M34" s="46"/>
      <c r="N34" s="421"/>
      <c r="O34" s="45"/>
    </row>
    <row r="35" spans="1:15" ht="21" customHeight="1" x14ac:dyDescent="0.35">
      <c r="A35" s="49"/>
      <c r="B35" s="45"/>
      <c r="C35" s="50"/>
      <c r="D35" s="45"/>
      <c r="E35" s="807"/>
      <c r="F35" s="808"/>
      <c r="G35" s="808"/>
      <c r="H35" s="45"/>
      <c r="I35" s="45"/>
      <c r="J35" s="45"/>
      <c r="K35" s="45"/>
      <c r="L35" s="45"/>
      <c r="M35" s="46"/>
      <c r="N35" s="421"/>
      <c r="O35" s="45"/>
    </row>
    <row r="36" spans="1:15" ht="21" customHeight="1" x14ac:dyDescent="0.35">
      <c r="A36" s="49"/>
      <c r="B36" s="45"/>
      <c r="C36" s="50"/>
      <c r="D36" s="45"/>
      <c r="E36" s="807"/>
      <c r="F36" s="808"/>
      <c r="G36" s="808"/>
      <c r="H36" s="45"/>
      <c r="I36" s="45"/>
      <c r="J36" s="45"/>
      <c r="K36" s="45"/>
      <c r="L36" s="45"/>
      <c r="M36" s="46"/>
      <c r="N36" s="421"/>
      <c r="O36" s="45"/>
    </row>
    <row r="37" spans="1:15" ht="21" customHeight="1" x14ac:dyDescent="0.35">
      <c r="A37" s="49"/>
      <c r="B37" s="45"/>
      <c r="C37" s="50"/>
      <c r="D37" s="45"/>
      <c r="E37" s="807"/>
      <c r="F37" s="808"/>
      <c r="G37" s="808"/>
      <c r="H37" s="45"/>
      <c r="I37" s="45"/>
      <c r="J37" s="45"/>
      <c r="K37" s="45"/>
      <c r="L37" s="45"/>
      <c r="M37" s="46"/>
      <c r="N37" s="421"/>
      <c r="O37" s="45"/>
    </row>
    <row r="38" spans="1:15" ht="21" customHeight="1" x14ac:dyDescent="0.35">
      <c r="A38" s="49"/>
      <c r="B38" s="45"/>
      <c r="C38" s="50"/>
      <c r="D38" s="45"/>
      <c r="E38" s="807"/>
      <c r="F38" s="808"/>
      <c r="G38" s="808"/>
      <c r="H38" s="45"/>
      <c r="I38" s="45"/>
      <c r="J38" s="45"/>
      <c r="K38" s="45"/>
      <c r="L38" s="45"/>
      <c r="M38" s="46"/>
      <c r="N38" s="421"/>
      <c r="O38" s="45"/>
    </row>
    <row r="39" spans="1:15" ht="21" customHeight="1" x14ac:dyDescent="0.35">
      <c r="A39" s="49"/>
      <c r="B39" s="45"/>
      <c r="C39" s="50"/>
      <c r="D39" s="45"/>
      <c r="E39" s="807"/>
      <c r="F39" s="808"/>
      <c r="G39" s="808"/>
      <c r="H39" s="45"/>
      <c r="I39" s="45"/>
      <c r="J39" s="45"/>
      <c r="K39" s="45"/>
      <c r="L39" s="45"/>
      <c r="M39" s="46"/>
      <c r="N39" s="421"/>
      <c r="O39" s="45"/>
    </row>
    <row r="40" spans="1:15" ht="21" customHeight="1" x14ac:dyDescent="0.35">
      <c r="A40" s="49"/>
      <c r="B40" s="45"/>
      <c r="C40" s="50"/>
      <c r="D40" s="45"/>
      <c r="E40" s="807"/>
      <c r="F40" s="808"/>
      <c r="G40" s="808"/>
      <c r="H40" s="45"/>
      <c r="I40" s="45"/>
      <c r="J40" s="45"/>
      <c r="K40" s="45"/>
      <c r="L40" s="45"/>
      <c r="M40" s="46"/>
      <c r="N40" s="421"/>
      <c r="O40" s="45"/>
    </row>
    <row r="41" spans="1:15" ht="21" customHeight="1" x14ac:dyDescent="0.35">
      <c r="A41" s="49"/>
      <c r="B41" s="45"/>
      <c r="C41" s="50"/>
      <c r="D41" s="45"/>
      <c r="E41" s="807"/>
      <c r="F41" s="808"/>
      <c r="G41" s="808"/>
      <c r="H41" s="45"/>
      <c r="I41" s="45"/>
      <c r="J41" s="45"/>
      <c r="K41" s="45"/>
      <c r="L41" s="45"/>
      <c r="M41" s="46"/>
      <c r="N41" s="421"/>
      <c r="O41" s="45"/>
    </row>
    <row r="42" spans="1:15" ht="21" customHeight="1" x14ac:dyDescent="0.35">
      <c r="A42" s="49"/>
      <c r="B42" s="45"/>
      <c r="C42" s="50"/>
      <c r="D42" s="45"/>
      <c r="E42" s="807"/>
      <c r="F42" s="808"/>
      <c r="G42" s="808"/>
      <c r="H42" s="45"/>
      <c r="I42" s="45"/>
      <c r="J42" s="45"/>
      <c r="K42" s="45"/>
      <c r="L42" s="45"/>
      <c r="M42" s="46"/>
      <c r="N42" s="421"/>
      <c r="O42" s="45"/>
    </row>
    <row r="43" spans="1:15" ht="21" customHeight="1" x14ac:dyDescent="0.35">
      <c r="A43" s="49"/>
      <c r="B43" s="45"/>
      <c r="C43" s="50"/>
      <c r="D43" s="45"/>
      <c r="E43" s="807"/>
      <c r="F43" s="808"/>
      <c r="G43" s="808"/>
      <c r="H43" s="45"/>
      <c r="I43" s="45"/>
      <c r="J43" s="45"/>
      <c r="K43" s="45"/>
      <c r="L43" s="45"/>
      <c r="M43" s="46"/>
      <c r="N43" s="421"/>
      <c r="O43" s="45"/>
    </row>
    <row r="44" spans="1:15" ht="21" customHeight="1" x14ac:dyDescent="0.35">
      <c r="A44" s="49"/>
      <c r="B44" s="45"/>
      <c r="C44" s="50"/>
      <c r="D44" s="45"/>
      <c r="E44" s="807"/>
      <c r="F44" s="808"/>
      <c r="G44" s="808"/>
      <c r="H44" s="45"/>
      <c r="I44" s="45"/>
      <c r="J44" s="45"/>
      <c r="K44" s="45"/>
      <c r="L44" s="45"/>
      <c r="M44" s="46"/>
      <c r="N44" s="421"/>
      <c r="O44" s="45"/>
    </row>
    <row r="45" spans="1:15" ht="21" customHeight="1" x14ac:dyDescent="0.35">
      <c r="A45" s="49"/>
      <c r="B45" s="45"/>
      <c r="C45" s="50"/>
      <c r="D45" s="45"/>
      <c r="E45" s="807"/>
      <c r="F45" s="808"/>
      <c r="G45" s="808"/>
      <c r="H45" s="45"/>
      <c r="I45" s="45"/>
      <c r="J45" s="45"/>
      <c r="K45" s="45"/>
      <c r="L45" s="45"/>
      <c r="M45" s="46"/>
      <c r="N45" s="421"/>
      <c r="O45" s="45"/>
    </row>
    <row r="46" spans="1:15" ht="21" customHeight="1" x14ac:dyDescent="0.35">
      <c r="A46" s="49"/>
      <c r="B46" s="45"/>
      <c r="C46" s="50"/>
      <c r="D46" s="45"/>
      <c r="E46" s="807"/>
      <c r="F46" s="808"/>
      <c r="G46" s="808"/>
      <c r="H46" s="45"/>
      <c r="I46" s="45"/>
      <c r="J46" s="45"/>
      <c r="K46" s="45"/>
      <c r="L46" s="45"/>
      <c r="M46" s="46"/>
      <c r="N46" s="421"/>
      <c r="O46" s="45"/>
    </row>
    <row r="47" spans="1:15" ht="21" customHeight="1" x14ac:dyDescent="0.35">
      <c r="A47" s="49"/>
      <c r="B47" s="45"/>
      <c r="C47" s="50"/>
      <c r="D47" s="45"/>
      <c r="E47" s="807"/>
      <c r="F47" s="808"/>
      <c r="G47" s="808"/>
      <c r="H47" s="45"/>
      <c r="I47" s="45"/>
      <c r="J47" s="45"/>
      <c r="K47" s="45"/>
      <c r="L47" s="45"/>
      <c r="M47" s="46"/>
      <c r="N47" s="421"/>
      <c r="O47" s="45"/>
    </row>
    <row r="48" spans="1:15" ht="21" customHeight="1" x14ac:dyDescent="0.35">
      <c r="A48" s="49"/>
      <c r="B48" s="45"/>
      <c r="C48" s="50"/>
      <c r="D48" s="45"/>
      <c r="E48" s="807"/>
      <c r="F48" s="808"/>
      <c r="G48" s="808"/>
      <c r="H48" s="45"/>
      <c r="I48" s="45"/>
      <c r="J48" s="45"/>
      <c r="K48" s="45"/>
      <c r="L48" s="45"/>
      <c r="M48" s="46"/>
      <c r="N48" s="421"/>
      <c r="O48" s="45"/>
    </row>
    <row r="49" spans="1:15" ht="21" customHeight="1" x14ac:dyDescent="0.35">
      <c r="A49" s="49"/>
      <c r="B49" s="45"/>
      <c r="C49" s="50"/>
      <c r="D49" s="45"/>
      <c r="E49" s="807"/>
      <c r="F49" s="808"/>
      <c r="G49" s="808"/>
      <c r="H49" s="45"/>
      <c r="I49" s="45"/>
      <c r="J49" s="45"/>
      <c r="K49" s="45"/>
      <c r="L49" s="45"/>
      <c r="M49" s="46"/>
      <c r="N49" s="421"/>
      <c r="O49" s="45"/>
    </row>
    <row r="50" spans="1:15" ht="21" customHeight="1" x14ac:dyDescent="0.35">
      <c r="A50" s="49"/>
      <c r="B50" s="45"/>
      <c r="C50" s="50"/>
      <c r="D50" s="45"/>
      <c r="E50" s="807"/>
      <c r="F50" s="808"/>
      <c r="G50" s="808"/>
      <c r="H50" s="45"/>
      <c r="I50" s="45"/>
      <c r="J50" s="45"/>
      <c r="K50" s="45"/>
      <c r="L50" s="45"/>
      <c r="M50" s="46"/>
      <c r="N50" s="421"/>
      <c r="O50" s="45"/>
    </row>
    <row r="51" spans="1:15" ht="21" customHeight="1" x14ac:dyDescent="0.35">
      <c r="A51" s="49"/>
      <c r="B51" s="45"/>
      <c r="C51" s="50"/>
      <c r="D51" s="45"/>
      <c r="E51" s="807"/>
      <c r="F51" s="808"/>
      <c r="G51" s="808"/>
      <c r="H51" s="45"/>
      <c r="I51" s="45"/>
      <c r="J51" s="45"/>
      <c r="K51" s="45"/>
      <c r="L51" s="45"/>
      <c r="M51" s="46"/>
      <c r="N51" s="421"/>
      <c r="O51" s="45"/>
    </row>
    <row r="52" spans="1:15" ht="21" customHeight="1" x14ac:dyDescent="0.35">
      <c r="A52" s="49"/>
      <c r="B52" s="45"/>
      <c r="C52" s="50"/>
      <c r="D52" s="45"/>
      <c r="E52" s="807"/>
      <c r="F52" s="808"/>
      <c r="G52" s="808"/>
      <c r="H52" s="45"/>
      <c r="I52" s="45"/>
      <c r="J52" s="45"/>
      <c r="K52" s="45"/>
      <c r="L52" s="45"/>
      <c r="M52" s="46"/>
      <c r="N52" s="421"/>
      <c r="O52" s="45"/>
    </row>
    <row r="53" spans="1:15" ht="21" customHeight="1" x14ac:dyDescent="0.35">
      <c r="A53" s="49"/>
      <c r="B53" s="45"/>
      <c r="C53" s="50"/>
      <c r="D53" s="45"/>
      <c r="E53" s="807"/>
      <c r="F53" s="808"/>
      <c r="G53" s="808"/>
      <c r="H53" s="45"/>
      <c r="I53" s="45"/>
      <c r="J53" s="45"/>
      <c r="K53" s="45"/>
      <c r="L53" s="45"/>
      <c r="M53" s="46"/>
      <c r="N53" s="421"/>
      <c r="O53" s="45"/>
    </row>
    <row r="54" spans="1:15" ht="21" customHeight="1" x14ac:dyDescent="0.35">
      <c r="A54" s="49"/>
      <c r="B54" s="45"/>
      <c r="C54" s="50"/>
      <c r="D54" s="45"/>
      <c r="E54" s="807"/>
      <c r="F54" s="808"/>
      <c r="G54" s="808"/>
      <c r="H54" s="45"/>
      <c r="I54" s="45"/>
      <c r="J54" s="45"/>
      <c r="K54" s="45"/>
      <c r="L54" s="45"/>
      <c r="M54" s="46"/>
      <c r="N54" s="421"/>
      <c r="O54" s="45"/>
    </row>
    <row r="55" spans="1:15" ht="21" customHeight="1" x14ac:dyDescent="0.35">
      <c r="A55" s="49"/>
      <c r="B55" s="45"/>
      <c r="C55" s="50"/>
      <c r="D55" s="45"/>
      <c r="E55" s="807"/>
      <c r="F55" s="808"/>
      <c r="G55" s="808"/>
      <c r="H55" s="45"/>
      <c r="I55" s="45"/>
      <c r="J55" s="45"/>
      <c r="K55" s="45"/>
      <c r="L55" s="45"/>
      <c r="M55" s="46"/>
      <c r="N55" s="421"/>
      <c r="O55" s="45"/>
    </row>
    <row r="56" spans="1:15" ht="21" customHeight="1" x14ac:dyDescent="0.35">
      <c r="A56" s="49"/>
      <c r="B56" s="45"/>
      <c r="C56" s="50"/>
      <c r="D56" s="45"/>
      <c r="E56" s="807"/>
      <c r="F56" s="808"/>
      <c r="G56" s="808"/>
      <c r="H56" s="45"/>
      <c r="I56" s="45"/>
      <c r="J56" s="45"/>
      <c r="K56" s="45"/>
      <c r="L56" s="45"/>
      <c r="M56" s="46"/>
      <c r="N56" s="421"/>
      <c r="O56" s="45"/>
    </row>
    <row r="57" spans="1:15" ht="21" customHeight="1" x14ac:dyDescent="0.35">
      <c r="A57" s="49"/>
      <c r="B57" s="45"/>
      <c r="C57" s="50"/>
      <c r="D57" s="45"/>
      <c r="E57" s="807"/>
      <c r="F57" s="808"/>
      <c r="G57" s="808"/>
      <c r="H57" s="45"/>
      <c r="I57" s="45"/>
      <c r="J57" s="45"/>
      <c r="K57" s="45"/>
      <c r="L57" s="45"/>
      <c r="M57" s="46"/>
      <c r="N57" s="421"/>
      <c r="O57" s="45"/>
    </row>
    <row r="58" spans="1:15" ht="21" customHeight="1" x14ac:dyDescent="0.35">
      <c r="A58" s="49"/>
      <c r="B58" s="45"/>
      <c r="C58" s="50"/>
      <c r="D58" s="45"/>
      <c r="E58" s="807"/>
      <c r="F58" s="808"/>
      <c r="G58" s="808"/>
      <c r="H58" s="45"/>
      <c r="I58" s="45"/>
      <c r="J58" s="45"/>
      <c r="K58" s="45"/>
      <c r="L58" s="45"/>
      <c r="M58" s="46"/>
      <c r="N58" s="421"/>
      <c r="O58" s="45"/>
    </row>
    <row r="59" spans="1:15" ht="21" customHeight="1" x14ac:dyDescent="0.35">
      <c r="A59" s="49"/>
      <c r="B59" s="45"/>
      <c r="C59" s="50"/>
      <c r="D59" s="45"/>
      <c r="E59" s="807"/>
      <c r="F59" s="808"/>
      <c r="G59" s="808"/>
      <c r="H59" s="45"/>
      <c r="I59" s="45"/>
      <c r="J59" s="45"/>
      <c r="K59" s="45"/>
      <c r="L59" s="45"/>
      <c r="M59" s="46"/>
      <c r="N59" s="421"/>
      <c r="O59" s="45"/>
    </row>
    <row r="60" spans="1:15" ht="21" customHeight="1" x14ac:dyDescent="0.35">
      <c r="A60" s="49"/>
      <c r="B60" s="45"/>
      <c r="C60" s="50"/>
      <c r="D60" s="45"/>
      <c r="E60" s="807"/>
      <c r="F60" s="808"/>
      <c r="G60" s="808"/>
      <c r="H60" s="45"/>
      <c r="I60" s="45"/>
      <c r="J60" s="45"/>
      <c r="K60" s="45"/>
      <c r="L60" s="45"/>
      <c r="M60" s="46"/>
      <c r="N60" s="421"/>
      <c r="O60" s="45"/>
    </row>
    <row r="61" spans="1:15" ht="21" customHeight="1" x14ac:dyDescent="0.35"/>
    <row r="62" spans="1:15" ht="21" customHeight="1" x14ac:dyDescent="0.35"/>
    <row r="63" spans="1:15" ht="21" customHeight="1" x14ac:dyDescent="0.35"/>
    <row r="64" spans="1:15" ht="21" customHeight="1" x14ac:dyDescent="0.35"/>
    <row r="65" ht="21" customHeight="1" x14ac:dyDescent="0.35"/>
    <row r="66" ht="21" customHeight="1" x14ac:dyDescent="0.35"/>
    <row r="67" ht="21" customHeight="1" x14ac:dyDescent="0.35"/>
    <row r="68" ht="21" customHeight="1" x14ac:dyDescent="0.35"/>
    <row r="69" ht="21" customHeight="1" x14ac:dyDescent="0.35"/>
    <row r="70" ht="21" customHeight="1" x14ac:dyDescent="0.35"/>
    <row r="71" ht="21" customHeight="1" x14ac:dyDescent="0.35"/>
    <row r="72" ht="21" customHeight="1" x14ac:dyDescent="0.35"/>
    <row r="73" ht="21" customHeight="1" x14ac:dyDescent="0.35"/>
    <row r="74" ht="21" customHeight="1" x14ac:dyDescent="0.35"/>
    <row r="75" ht="21" customHeight="1" x14ac:dyDescent="0.35"/>
    <row r="76" ht="21" customHeight="1" x14ac:dyDescent="0.35"/>
    <row r="77" ht="21" customHeight="1" x14ac:dyDescent="0.35"/>
    <row r="78" ht="21" customHeight="1" x14ac:dyDescent="0.35"/>
    <row r="79" ht="21" customHeight="1" x14ac:dyDescent="0.35"/>
    <row r="80" ht="21" customHeight="1" x14ac:dyDescent="0.35"/>
    <row r="81" ht="21" customHeight="1" x14ac:dyDescent="0.35"/>
    <row r="82" ht="21" customHeight="1" x14ac:dyDescent="0.35"/>
    <row r="83" ht="21" customHeight="1" x14ac:dyDescent="0.35"/>
    <row r="84" ht="21" customHeight="1" x14ac:dyDescent="0.35"/>
    <row r="85" ht="21" customHeight="1" x14ac:dyDescent="0.35"/>
    <row r="86" ht="21" customHeight="1" x14ac:dyDescent="0.35"/>
    <row r="87" ht="21" customHeight="1" x14ac:dyDescent="0.35"/>
    <row r="88" ht="21" customHeight="1" x14ac:dyDescent="0.35"/>
    <row r="89" ht="21" customHeight="1" x14ac:dyDescent="0.35"/>
    <row r="90" ht="21" customHeight="1" x14ac:dyDescent="0.35"/>
    <row r="91" ht="21" customHeight="1" x14ac:dyDescent="0.35"/>
  </sheetData>
  <mergeCells count="58">
    <mergeCell ref="E58:G58"/>
    <mergeCell ref="E59:G59"/>
    <mergeCell ref="E60:G60"/>
    <mergeCell ref="E52:G52"/>
    <mergeCell ref="E53:G53"/>
    <mergeCell ref="E54:G54"/>
    <mergeCell ref="E55:G55"/>
    <mergeCell ref="E56:G56"/>
    <mergeCell ref="E57:G57"/>
    <mergeCell ref="E51:G51"/>
    <mergeCell ref="E40:G40"/>
    <mergeCell ref="E41:G41"/>
    <mergeCell ref="E42:G42"/>
    <mergeCell ref="E43:G43"/>
    <mergeCell ref="E44:G44"/>
    <mergeCell ref="E45:G45"/>
    <mergeCell ref="E46:G46"/>
    <mergeCell ref="E47:G47"/>
    <mergeCell ref="E48:G48"/>
    <mergeCell ref="E49:G49"/>
    <mergeCell ref="E50:G50"/>
    <mergeCell ref="E39:G39"/>
    <mergeCell ref="E28:G28"/>
    <mergeCell ref="E29:G29"/>
    <mergeCell ref="E30:G30"/>
    <mergeCell ref="E31:G31"/>
    <mergeCell ref="E32:G32"/>
    <mergeCell ref="E33:G33"/>
    <mergeCell ref="E34:G34"/>
    <mergeCell ref="E35:G35"/>
    <mergeCell ref="E36:G36"/>
    <mergeCell ref="E37:G37"/>
    <mergeCell ref="E38:G38"/>
    <mergeCell ref="E27:G27"/>
    <mergeCell ref="E16:G16"/>
    <mergeCell ref="E17:G17"/>
    <mergeCell ref="E18:G18"/>
    <mergeCell ref="E19:G19"/>
    <mergeCell ref="E20:G20"/>
    <mergeCell ref="E21:G21"/>
    <mergeCell ref="E22:G22"/>
    <mergeCell ref="E23:G23"/>
    <mergeCell ref="E24:G24"/>
    <mergeCell ref="E25:G25"/>
    <mergeCell ref="E26:G26"/>
    <mergeCell ref="E15:G15"/>
    <mergeCell ref="E1:H1"/>
    <mergeCell ref="E6:G6"/>
    <mergeCell ref="E7:G7"/>
    <mergeCell ref="E8:G8"/>
    <mergeCell ref="E9:G9"/>
    <mergeCell ref="E2:H2"/>
    <mergeCell ref="E3:H3"/>
    <mergeCell ref="E10:G10"/>
    <mergeCell ref="E11:G11"/>
    <mergeCell ref="E12:G12"/>
    <mergeCell ref="E13:G13"/>
    <mergeCell ref="E14:G14"/>
  </mergeCells>
  <pageMargins left="0.32" right="0.32" top="0.98419999999999996" bottom="0.78739999999999999" header="0.5" footer="0.5"/>
  <pageSetup paperSize="9" orientation="landscape"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autoPageBreaks="0" fitToPage="1"/>
  </sheetPr>
  <dimension ref="A1:W34"/>
  <sheetViews>
    <sheetView zoomScale="84" zoomScaleNormal="84" zoomScaleSheetLayoutView="70" workbookViewId="0">
      <pane ySplit="5" topLeftCell="A9" activePane="bottomLeft" state="frozen"/>
      <selection activeCell="E11" sqref="E11"/>
      <selection pane="bottomLeft" activeCell="E11" sqref="E11"/>
    </sheetView>
  </sheetViews>
  <sheetFormatPr defaultColWidth="8.921875" defaultRowHeight="10" x14ac:dyDescent="0.35"/>
  <cols>
    <col min="1" max="1" width="3.61328125" style="20" customWidth="1"/>
    <col min="2" max="2" width="9.3828125" style="20" customWidth="1"/>
    <col min="3" max="3" width="20.4609375" style="20" bestFit="1" customWidth="1"/>
    <col min="4" max="5" width="20.4609375" style="20" customWidth="1"/>
    <col min="6" max="6" width="11" style="20" customWidth="1"/>
    <col min="7" max="7" width="9.61328125" style="20" customWidth="1"/>
    <col min="8" max="8" width="17.53515625" style="20" customWidth="1"/>
    <col min="9" max="9" width="12.4609375" style="20" customWidth="1"/>
    <col min="10" max="10" width="12.4609375" style="21" customWidth="1"/>
    <col min="11" max="11" width="13" style="20" customWidth="1"/>
    <col min="12" max="12" width="20.4609375" style="5" customWidth="1"/>
    <col min="13" max="14" width="15.921875" style="5" customWidth="1"/>
    <col min="15" max="15" width="16.07421875" style="5" customWidth="1"/>
    <col min="16" max="16" width="32.61328125" style="5" customWidth="1"/>
    <col min="17" max="21" width="8.921875" style="5"/>
    <col min="22" max="16384" width="8.921875" style="20"/>
  </cols>
  <sheetData>
    <row r="1" spans="1:23" s="6" customFormat="1" ht="26.25" customHeight="1" x14ac:dyDescent="0.4">
      <c r="A1" s="409"/>
      <c r="B1" s="22"/>
      <c r="C1" s="23"/>
      <c r="D1" s="23"/>
      <c r="E1" s="23"/>
      <c r="F1" s="23"/>
      <c r="G1" s="23"/>
      <c r="H1" s="345" t="s">
        <v>74</v>
      </c>
      <c r="I1" s="412"/>
      <c r="J1" s="346"/>
      <c r="K1" s="25"/>
      <c r="L1" s="25"/>
      <c r="M1" s="25"/>
      <c r="N1" s="25"/>
      <c r="O1" s="25"/>
      <c r="P1" s="15"/>
      <c r="Q1" s="15"/>
      <c r="R1" s="5"/>
      <c r="S1" s="5"/>
      <c r="T1" s="5"/>
    </row>
    <row r="2" spans="1:23" s="6" customFormat="1" ht="26.25" customHeight="1" x14ac:dyDescent="0.35">
      <c r="A2" s="410"/>
      <c r="B2" s="24"/>
      <c r="H2" s="349" t="s">
        <v>78</v>
      </c>
      <c r="I2" s="350"/>
      <c r="J2" s="350"/>
      <c r="K2" s="25"/>
      <c r="L2" s="25"/>
      <c r="M2" s="25"/>
      <c r="N2" s="25"/>
      <c r="O2" s="25"/>
      <c r="P2" s="15"/>
      <c r="Q2" s="15"/>
      <c r="R2" s="5"/>
      <c r="S2" s="5"/>
      <c r="T2" s="5"/>
    </row>
    <row r="3" spans="1:23" s="6" customFormat="1" ht="25.65" customHeight="1" x14ac:dyDescent="0.35">
      <c r="A3" s="410"/>
      <c r="B3" s="24"/>
      <c r="H3" s="343" t="s">
        <v>79</v>
      </c>
      <c r="I3" s="344"/>
      <c r="J3" s="344"/>
      <c r="K3" s="25"/>
      <c r="L3" s="25"/>
      <c r="M3" s="836" t="s">
        <v>487</v>
      </c>
      <c r="N3" s="836"/>
      <c r="O3" s="836"/>
      <c r="P3" s="15"/>
      <c r="Q3" s="15"/>
      <c r="R3" s="5"/>
      <c r="S3" s="5"/>
      <c r="T3" s="5"/>
    </row>
    <row r="4" spans="1:23" s="6" customFormat="1" ht="26.25" customHeight="1" thickBot="1" x14ac:dyDescent="0.4">
      <c r="A4" s="410"/>
      <c r="B4" s="24"/>
      <c r="H4" s="9"/>
      <c r="I4" s="9"/>
      <c r="J4" s="9"/>
      <c r="K4" s="25"/>
      <c r="L4" s="25"/>
      <c r="M4" s="836"/>
      <c r="N4" s="836"/>
      <c r="O4" s="836"/>
      <c r="P4" s="15"/>
      <c r="Q4" s="15"/>
      <c r="R4" s="5"/>
      <c r="S4" s="5"/>
      <c r="T4" s="5"/>
    </row>
    <row r="5" spans="1:23" s="16" customFormat="1" ht="51" customHeight="1" thickBot="1" x14ac:dyDescent="0.4">
      <c r="A5" s="15"/>
      <c r="B5" s="400" t="s">
        <v>350</v>
      </c>
      <c r="C5" s="169" t="s">
        <v>468</v>
      </c>
      <c r="D5" s="169" t="s">
        <v>365</v>
      </c>
      <c r="E5" s="169" t="s">
        <v>484</v>
      </c>
      <c r="F5" s="169" t="s">
        <v>162</v>
      </c>
      <c r="G5" s="169" t="s">
        <v>469</v>
      </c>
      <c r="H5" s="169" t="s">
        <v>470</v>
      </c>
      <c r="I5" s="169" t="s">
        <v>486</v>
      </c>
      <c r="J5" s="169" t="s">
        <v>471</v>
      </c>
      <c r="K5" s="169" t="s">
        <v>472</v>
      </c>
      <c r="L5" s="15"/>
      <c r="M5" s="15"/>
      <c r="N5" s="15"/>
      <c r="O5" s="15"/>
      <c r="P5" s="15"/>
      <c r="Q5" s="15"/>
      <c r="R5" s="15"/>
      <c r="S5" s="15"/>
      <c r="T5" s="15"/>
      <c r="U5" s="15"/>
      <c r="V5" s="15"/>
      <c r="W5" s="15"/>
    </row>
    <row r="6" spans="1:23" s="17" customFormat="1" ht="21" customHeight="1" x14ac:dyDescent="0.35">
      <c r="B6" s="413">
        <v>1</v>
      </c>
      <c r="C6" s="414">
        <v>7000</v>
      </c>
      <c r="D6" s="414">
        <f>'EFH AND REV DEPS'!C12</f>
        <v>89357.499999999927</v>
      </c>
      <c r="E6" s="414"/>
      <c r="F6" s="413">
        <v>6545.34</v>
      </c>
      <c r="G6" s="67" t="str">
        <f>IF(C6&gt;F6,"YES","NO")</f>
        <v>YES</v>
      </c>
      <c r="H6" s="418">
        <f>IF(G6="YES",0.035*(C6-F6)*D6*E6,0)</f>
        <v>0</v>
      </c>
      <c r="I6" s="67"/>
      <c r="J6" s="417">
        <f>25000*I6</f>
        <v>0</v>
      </c>
      <c r="K6" s="417">
        <f>I6*250000</f>
        <v>0</v>
      </c>
      <c r="L6" s="15"/>
      <c r="M6" s="15"/>
      <c r="N6" s="15"/>
      <c r="O6" s="15"/>
    </row>
    <row r="7" spans="1:23" s="17" customFormat="1" ht="21" customHeight="1" x14ac:dyDescent="0.35">
      <c r="B7" s="415">
        <f>B6+1</f>
        <v>2</v>
      </c>
      <c r="C7" s="416">
        <v>6000</v>
      </c>
      <c r="D7" s="414">
        <f>'EFH AND REV DEPS'!C13</f>
        <v>14710</v>
      </c>
      <c r="E7" s="416"/>
      <c r="F7" s="415">
        <v>6545.34</v>
      </c>
      <c r="G7" s="43" t="str">
        <f t="shared" ref="G7:G20" si="0">IF(C7&gt;F7,"YES","NO")</f>
        <v>NO</v>
      </c>
      <c r="H7" s="418">
        <f t="shared" ref="H7:H19" si="1">IF(G7="YES",0.035*(C7-F7)*D7*E7,0)</f>
        <v>0</v>
      </c>
      <c r="I7" s="67"/>
      <c r="J7" s="417">
        <f t="shared" ref="J7:J20" si="2">25000*I7</f>
        <v>0</v>
      </c>
      <c r="K7" s="417">
        <f t="shared" ref="K7:K20" si="3">I7*250000</f>
        <v>0</v>
      </c>
      <c r="L7" s="15"/>
      <c r="M7" s="15"/>
      <c r="N7" s="15"/>
      <c r="O7" s="15"/>
    </row>
    <row r="8" spans="1:23" s="17" customFormat="1" ht="21" customHeight="1" x14ac:dyDescent="0.35">
      <c r="B8" s="415">
        <f t="shared" ref="B8:B20" si="4">B7+1</f>
        <v>3</v>
      </c>
      <c r="C8" s="416">
        <v>7000</v>
      </c>
      <c r="D8" s="414">
        <f>'EFH AND REV DEPS'!C14</f>
        <v>14710</v>
      </c>
      <c r="E8" s="416"/>
      <c r="F8" s="415">
        <v>6545.34</v>
      </c>
      <c r="G8" s="43" t="str">
        <f t="shared" si="0"/>
        <v>YES</v>
      </c>
      <c r="H8" s="418">
        <f t="shared" si="1"/>
        <v>0</v>
      </c>
      <c r="I8" s="67"/>
      <c r="J8" s="417">
        <f t="shared" si="2"/>
        <v>0</v>
      </c>
      <c r="K8" s="417">
        <f t="shared" si="3"/>
        <v>0</v>
      </c>
      <c r="L8" s="15"/>
      <c r="M8" s="15"/>
      <c r="N8" s="15"/>
      <c r="O8" s="15"/>
    </row>
    <row r="9" spans="1:23" s="17" customFormat="1" ht="21" customHeight="1" x14ac:dyDescent="0.35">
      <c r="B9" s="415">
        <f t="shared" si="4"/>
        <v>4</v>
      </c>
      <c r="C9" s="416"/>
      <c r="D9" s="414">
        <f>'EFH AND REV DEPS'!C15</f>
        <v>0</v>
      </c>
      <c r="E9" s="416"/>
      <c r="F9" s="415">
        <v>6545.34</v>
      </c>
      <c r="G9" s="43" t="str">
        <f t="shared" si="0"/>
        <v>NO</v>
      </c>
      <c r="H9" s="418">
        <f t="shared" si="1"/>
        <v>0</v>
      </c>
      <c r="I9" s="67"/>
      <c r="J9" s="417">
        <f t="shared" si="2"/>
        <v>0</v>
      </c>
      <c r="K9" s="417">
        <f t="shared" si="3"/>
        <v>0</v>
      </c>
      <c r="L9" s="15"/>
      <c r="M9" s="15"/>
      <c r="N9" s="15"/>
      <c r="O9" s="15"/>
    </row>
    <row r="10" spans="1:23" s="17" customFormat="1" ht="21" customHeight="1" x14ac:dyDescent="0.35">
      <c r="B10" s="415">
        <f t="shared" si="4"/>
        <v>5</v>
      </c>
      <c r="C10" s="416"/>
      <c r="D10" s="414">
        <f>'EFH AND REV DEPS'!C16</f>
        <v>0</v>
      </c>
      <c r="E10" s="416"/>
      <c r="F10" s="415">
        <v>6545.34</v>
      </c>
      <c r="G10" s="43" t="str">
        <f t="shared" si="0"/>
        <v>NO</v>
      </c>
      <c r="H10" s="418">
        <f t="shared" si="1"/>
        <v>0</v>
      </c>
      <c r="I10" s="67"/>
      <c r="J10" s="417">
        <f t="shared" si="2"/>
        <v>0</v>
      </c>
      <c r="K10" s="417">
        <f t="shared" si="3"/>
        <v>0</v>
      </c>
      <c r="L10" s="15"/>
      <c r="M10" s="15"/>
      <c r="N10" s="15"/>
      <c r="O10" s="15"/>
    </row>
    <row r="11" spans="1:23" s="17" customFormat="1" ht="21" customHeight="1" x14ac:dyDescent="0.35">
      <c r="B11" s="415">
        <f t="shared" si="4"/>
        <v>6</v>
      </c>
      <c r="C11" s="416"/>
      <c r="D11" s="414">
        <f>'EFH AND REV DEPS'!C17</f>
        <v>0</v>
      </c>
      <c r="E11" s="416"/>
      <c r="F11" s="415">
        <v>6545.34</v>
      </c>
      <c r="G11" s="43" t="str">
        <f t="shared" si="0"/>
        <v>NO</v>
      </c>
      <c r="H11" s="418">
        <f t="shared" si="1"/>
        <v>0</v>
      </c>
      <c r="I11" s="67"/>
      <c r="J11" s="417">
        <f t="shared" si="2"/>
        <v>0</v>
      </c>
      <c r="K11" s="417">
        <f t="shared" si="3"/>
        <v>0</v>
      </c>
      <c r="L11" s="15"/>
      <c r="M11" s="15"/>
      <c r="N11" s="15"/>
      <c r="O11" s="15"/>
    </row>
    <row r="12" spans="1:23" s="17" customFormat="1" ht="21" customHeight="1" x14ac:dyDescent="0.35">
      <c r="B12" s="415">
        <f t="shared" si="4"/>
        <v>7</v>
      </c>
      <c r="C12" s="416"/>
      <c r="D12" s="414">
        <f>'EFH AND REV DEPS'!C18</f>
        <v>0</v>
      </c>
      <c r="E12" s="416"/>
      <c r="F12" s="415">
        <v>6545.34</v>
      </c>
      <c r="G12" s="43" t="str">
        <f t="shared" si="0"/>
        <v>NO</v>
      </c>
      <c r="H12" s="418">
        <f t="shared" si="1"/>
        <v>0</v>
      </c>
      <c r="I12" s="67"/>
      <c r="J12" s="417">
        <f t="shared" si="2"/>
        <v>0</v>
      </c>
      <c r="K12" s="417">
        <f t="shared" si="3"/>
        <v>0</v>
      </c>
      <c r="L12" s="15"/>
      <c r="M12" s="15"/>
      <c r="N12" s="15"/>
      <c r="O12" s="15"/>
    </row>
    <row r="13" spans="1:23" s="17" customFormat="1" ht="21" customHeight="1" x14ac:dyDescent="0.35">
      <c r="B13" s="415">
        <f t="shared" si="4"/>
        <v>8</v>
      </c>
      <c r="C13" s="416"/>
      <c r="D13" s="414">
        <f>'EFH AND REV DEPS'!C19</f>
        <v>0</v>
      </c>
      <c r="E13" s="416"/>
      <c r="F13" s="415">
        <v>6545.34</v>
      </c>
      <c r="G13" s="43" t="str">
        <f t="shared" si="0"/>
        <v>NO</v>
      </c>
      <c r="H13" s="418">
        <f t="shared" si="1"/>
        <v>0</v>
      </c>
      <c r="I13" s="67"/>
      <c r="J13" s="417">
        <f t="shared" si="2"/>
        <v>0</v>
      </c>
      <c r="K13" s="417">
        <f t="shared" si="3"/>
        <v>0</v>
      </c>
      <c r="L13" s="15"/>
      <c r="M13" s="15"/>
      <c r="N13" s="15"/>
      <c r="O13" s="15"/>
    </row>
    <row r="14" spans="1:23" s="17" customFormat="1" ht="21" customHeight="1" x14ac:dyDescent="0.35">
      <c r="B14" s="415">
        <f t="shared" si="4"/>
        <v>9</v>
      </c>
      <c r="C14" s="416"/>
      <c r="D14" s="414">
        <f>'EFH AND REV DEPS'!C20</f>
        <v>0</v>
      </c>
      <c r="E14" s="416"/>
      <c r="F14" s="415">
        <v>6545.34</v>
      </c>
      <c r="G14" s="43" t="str">
        <f t="shared" si="0"/>
        <v>NO</v>
      </c>
      <c r="H14" s="418">
        <f t="shared" si="1"/>
        <v>0</v>
      </c>
      <c r="I14" s="67"/>
      <c r="J14" s="417">
        <f t="shared" si="2"/>
        <v>0</v>
      </c>
      <c r="K14" s="417">
        <f t="shared" si="3"/>
        <v>0</v>
      </c>
      <c r="L14" s="15"/>
      <c r="M14" s="15"/>
      <c r="N14" s="15"/>
      <c r="O14" s="15"/>
    </row>
    <row r="15" spans="1:23" s="17" customFormat="1" ht="21" customHeight="1" x14ac:dyDescent="0.35">
      <c r="B15" s="415">
        <f t="shared" si="4"/>
        <v>10</v>
      </c>
      <c r="C15" s="416"/>
      <c r="D15" s="414">
        <f>'EFH AND REV DEPS'!C21</f>
        <v>0</v>
      </c>
      <c r="E15" s="416"/>
      <c r="F15" s="415">
        <v>6545.34</v>
      </c>
      <c r="G15" s="43" t="str">
        <f t="shared" si="0"/>
        <v>NO</v>
      </c>
      <c r="H15" s="418">
        <f t="shared" si="1"/>
        <v>0</v>
      </c>
      <c r="I15" s="67"/>
      <c r="J15" s="417">
        <f t="shared" si="2"/>
        <v>0</v>
      </c>
      <c r="K15" s="417">
        <f t="shared" si="3"/>
        <v>0</v>
      </c>
      <c r="L15" s="15"/>
      <c r="M15" s="15"/>
      <c r="N15" s="15"/>
      <c r="O15" s="15"/>
    </row>
    <row r="16" spans="1:23" s="17" customFormat="1" ht="21" customHeight="1" x14ac:dyDescent="0.35">
      <c r="B16" s="415">
        <f t="shared" si="4"/>
        <v>11</v>
      </c>
      <c r="C16" s="416"/>
      <c r="D16" s="414">
        <f>'EFH AND REV DEPS'!C22</f>
        <v>0</v>
      </c>
      <c r="E16" s="416"/>
      <c r="F16" s="415">
        <v>6545.34</v>
      </c>
      <c r="G16" s="43" t="str">
        <f t="shared" si="0"/>
        <v>NO</v>
      </c>
      <c r="H16" s="418">
        <f t="shared" si="1"/>
        <v>0</v>
      </c>
      <c r="I16" s="67"/>
      <c r="J16" s="417">
        <f t="shared" si="2"/>
        <v>0</v>
      </c>
      <c r="K16" s="417">
        <f t="shared" si="3"/>
        <v>0</v>
      </c>
      <c r="L16" s="15"/>
      <c r="M16" s="15"/>
      <c r="N16" s="15"/>
      <c r="O16" s="15"/>
    </row>
    <row r="17" spans="2:15" s="17" customFormat="1" ht="21" customHeight="1" x14ac:dyDescent="0.35">
      <c r="B17" s="415">
        <f>B16+1</f>
        <v>12</v>
      </c>
      <c r="C17" s="416"/>
      <c r="D17" s="414">
        <f>'EFH AND REV DEPS'!C23</f>
        <v>0</v>
      </c>
      <c r="E17" s="416"/>
      <c r="F17" s="415">
        <v>6545.34</v>
      </c>
      <c r="G17" s="43" t="str">
        <f t="shared" si="0"/>
        <v>NO</v>
      </c>
      <c r="H17" s="418">
        <f t="shared" si="1"/>
        <v>0</v>
      </c>
      <c r="I17" s="67"/>
      <c r="J17" s="417">
        <f t="shared" si="2"/>
        <v>0</v>
      </c>
      <c r="K17" s="417">
        <f t="shared" si="3"/>
        <v>0</v>
      </c>
      <c r="L17" s="15"/>
      <c r="M17" s="15"/>
      <c r="N17" s="15"/>
      <c r="O17" s="15"/>
    </row>
    <row r="18" spans="2:15" s="17" customFormat="1" ht="21" customHeight="1" x14ac:dyDescent="0.35">
      <c r="B18" s="415">
        <f t="shared" si="4"/>
        <v>13</v>
      </c>
      <c r="C18" s="416"/>
      <c r="D18" s="414">
        <f>'EFH AND REV DEPS'!C24</f>
        <v>0</v>
      </c>
      <c r="E18" s="416"/>
      <c r="F18" s="415">
        <v>6545.34</v>
      </c>
      <c r="G18" s="43" t="str">
        <f t="shared" si="0"/>
        <v>NO</v>
      </c>
      <c r="H18" s="418">
        <f t="shared" si="1"/>
        <v>0</v>
      </c>
      <c r="I18" s="67"/>
      <c r="J18" s="417">
        <f t="shared" si="2"/>
        <v>0</v>
      </c>
      <c r="K18" s="417">
        <f t="shared" si="3"/>
        <v>0</v>
      </c>
      <c r="L18" s="15"/>
      <c r="M18" s="15"/>
      <c r="N18" s="15"/>
      <c r="O18" s="15"/>
    </row>
    <row r="19" spans="2:15" s="17" customFormat="1" ht="21" customHeight="1" x14ac:dyDescent="0.35">
      <c r="B19" s="415">
        <f t="shared" si="4"/>
        <v>14</v>
      </c>
      <c r="C19" s="416"/>
      <c r="D19" s="414">
        <f>'EFH AND REV DEPS'!C25</f>
        <v>0</v>
      </c>
      <c r="E19" s="416"/>
      <c r="F19" s="415">
        <v>6545.34</v>
      </c>
      <c r="G19" s="43" t="str">
        <f t="shared" si="0"/>
        <v>NO</v>
      </c>
      <c r="H19" s="418">
        <f t="shared" si="1"/>
        <v>0</v>
      </c>
      <c r="I19" s="67"/>
      <c r="J19" s="417">
        <f t="shared" si="2"/>
        <v>0</v>
      </c>
      <c r="K19" s="417">
        <f t="shared" si="3"/>
        <v>0</v>
      </c>
      <c r="L19" s="15"/>
      <c r="M19" s="15"/>
      <c r="N19" s="15"/>
      <c r="O19" s="15"/>
    </row>
    <row r="20" spans="2:15" s="17" customFormat="1" ht="21" customHeight="1" x14ac:dyDescent="0.35">
      <c r="B20" s="415">
        <f t="shared" si="4"/>
        <v>15</v>
      </c>
      <c r="C20" s="416"/>
      <c r="D20" s="414">
        <f>'EFH AND REV DEPS'!C26</f>
        <v>0</v>
      </c>
      <c r="E20" s="416"/>
      <c r="F20" s="415">
        <v>6545.34</v>
      </c>
      <c r="G20" s="43" t="str">
        <f t="shared" si="0"/>
        <v>NO</v>
      </c>
      <c r="H20" s="418">
        <f>IF(G20="YES",0.035*(C20-F20)*D20*E20,0)</f>
        <v>0</v>
      </c>
      <c r="I20" s="67"/>
      <c r="J20" s="417">
        <f t="shared" si="2"/>
        <v>0</v>
      </c>
      <c r="K20" s="417">
        <f t="shared" si="3"/>
        <v>0</v>
      </c>
      <c r="L20" s="15"/>
      <c r="M20" s="15"/>
      <c r="N20" s="15"/>
      <c r="O20" s="15"/>
    </row>
    <row r="21" spans="2:15" ht="21" customHeight="1" x14ac:dyDescent="0.35"/>
    <row r="22" spans="2:15" ht="21" customHeight="1" x14ac:dyDescent="0.35"/>
    <row r="23" spans="2:15" ht="21" customHeight="1" x14ac:dyDescent="0.35"/>
    <row r="24" spans="2:15" ht="21" customHeight="1" x14ac:dyDescent="0.35"/>
    <row r="25" spans="2:15" ht="21" customHeight="1" x14ac:dyDescent="0.35"/>
    <row r="26" spans="2:15" ht="21" customHeight="1" x14ac:dyDescent="0.35"/>
    <row r="27" spans="2:15" ht="21" customHeight="1" x14ac:dyDescent="0.35"/>
    <row r="28" spans="2:15" ht="21" customHeight="1" x14ac:dyDescent="0.35"/>
    <row r="29" spans="2:15" ht="21" customHeight="1" x14ac:dyDescent="0.35"/>
    <row r="30" spans="2:15" ht="21" customHeight="1" x14ac:dyDescent="0.35"/>
    <row r="31" spans="2:15" ht="21" customHeight="1" x14ac:dyDescent="0.35"/>
    <row r="32" spans="2:15" ht="21" customHeight="1" x14ac:dyDescent="0.35"/>
    <row r="33" ht="21" customHeight="1" x14ac:dyDescent="0.35"/>
    <row r="34" ht="21" customHeight="1" x14ac:dyDescent="0.35"/>
  </sheetData>
  <mergeCells count="1">
    <mergeCell ref="M3:O4"/>
  </mergeCells>
  <pageMargins left="0.32" right="0.32" top="0.98419999999999996" bottom="0.78739999999999999" header="0.5" footer="0.5"/>
  <pageSetup paperSize="9" orientation="landscape"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autoPageBreaks="0" fitToPage="1"/>
  </sheetPr>
  <dimension ref="A1:V49"/>
  <sheetViews>
    <sheetView zoomScale="85" zoomScaleNormal="85" workbookViewId="0">
      <pane ySplit="8" topLeftCell="A9" activePane="bottomLeft" state="frozen"/>
      <selection activeCell="E11" sqref="E11"/>
      <selection pane="bottomLeft" activeCell="E11" sqref="E11"/>
    </sheetView>
  </sheetViews>
  <sheetFormatPr defaultColWidth="8.921875" defaultRowHeight="10" x14ac:dyDescent="0.35"/>
  <cols>
    <col min="1" max="1" width="9.3828125" style="20" customWidth="1"/>
    <col min="2" max="2" width="13.921875" style="20" customWidth="1"/>
    <col min="3" max="3" width="14.07421875" style="20" customWidth="1"/>
    <col min="4" max="4" width="10.4609375" style="20" customWidth="1"/>
    <col min="5" max="5" width="9.61328125" style="20" customWidth="1"/>
    <col min="6" max="6" width="18.61328125" style="20" customWidth="1"/>
    <col min="7" max="7" width="11.07421875" style="21" customWidth="1"/>
    <col min="8" max="8" width="12.53515625" style="21" customWidth="1"/>
    <col min="9" max="9" width="14.53515625" style="21" customWidth="1"/>
    <col min="10" max="10" width="17.921875" style="20" bestFit="1" customWidth="1"/>
    <col min="11" max="11" width="18.53515625" style="20" customWidth="1"/>
    <col min="12" max="12" width="17.921875" style="20" bestFit="1" customWidth="1"/>
    <col min="13" max="13" width="16.15234375" style="5" customWidth="1"/>
    <col min="14" max="14" width="18.61328125" style="5" customWidth="1"/>
    <col min="15" max="15" width="31.61328125" style="5" customWidth="1"/>
    <col min="16" max="22" width="8.921875" style="5"/>
    <col min="23" max="16384" width="8.921875" style="20"/>
  </cols>
  <sheetData>
    <row r="1" spans="1:21" s="6" customFormat="1" ht="26.25" customHeight="1" x14ac:dyDescent="0.4">
      <c r="A1" s="3"/>
      <c r="B1" s="4"/>
      <c r="C1" s="4"/>
      <c r="D1" s="4"/>
      <c r="E1" s="4"/>
      <c r="F1" s="809" t="s">
        <v>74</v>
      </c>
      <c r="G1" s="810"/>
      <c r="H1" s="810" t="s">
        <v>8</v>
      </c>
      <c r="I1" s="811"/>
      <c r="J1" s="90"/>
      <c r="K1" s="80"/>
      <c r="L1" s="60"/>
      <c r="M1" s="77"/>
      <c r="N1" s="77"/>
      <c r="O1" s="78"/>
      <c r="P1" s="5"/>
      <c r="Q1" s="5"/>
      <c r="R1" s="5"/>
      <c r="S1" s="5"/>
      <c r="T1" s="5"/>
      <c r="U1" s="5"/>
    </row>
    <row r="2" spans="1:21" s="6" customFormat="1" ht="26.25" customHeight="1" x14ac:dyDescent="0.4">
      <c r="A2" s="7"/>
      <c r="F2" s="263" t="s">
        <v>78</v>
      </c>
      <c r="G2" s="247"/>
      <c r="H2" s="248"/>
      <c r="I2" s="249"/>
      <c r="J2" s="64"/>
      <c r="K2" s="81"/>
      <c r="L2" s="55"/>
      <c r="M2" s="25" t="s">
        <v>75</v>
      </c>
      <c r="N2" s="25"/>
      <c r="O2" s="26"/>
      <c r="P2" s="5"/>
      <c r="Q2" s="5"/>
      <c r="R2" s="5"/>
      <c r="S2" s="5"/>
      <c r="T2" s="5"/>
      <c r="U2" s="5"/>
    </row>
    <row r="3" spans="1:21" s="6" customFormat="1" ht="26.25" customHeight="1" x14ac:dyDescent="0.35">
      <c r="A3" s="7"/>
      <c r="F3" s="834" t="s">
        <v>81</v>
      </c>
      <c r="G3" s="835"/>
      <c r="H3" s="835"/>
      <c r="I3" s="837"/>
      <c r="J3" s="64"/>
      <c r="K3" s="81"/>
      <c r="L3" s="56"/>
      <c r="M3" s="25" t="s">
        <v>34</v>
      </c>
      <c r="N3" s="25"/>
      <c r="O3" s="26"/>
      <c r="P3" s="5"/>
      <c r="Q3" s="5"/>
      <c r="R3" s="5"/>
      <c r="S3" s="5"/>
      <c r="T3" s="5"/>
      <c r="U3" s="5"/>
    </row>
    <row r="4" spans="1:21" s="6" customFormat="1" ht="26.25" customHeight="1" x14ac:dyDescent="0.35">
      <c r="A4" s="7"/>
      <c r="F4" s="9"/>
      <c r="G4" s="9"/>
      <c r="H4" s="64"/>
      <c r="I4" s="64"/>
      <c r="J4" s="64"/>
      <c r="K4" s="81"/>
      <c r="L4" s="57"/>
      <c r="M4" s="35" t="s">
        <v>33</v>
      </c>
      <c r="N4" s="35"/>
      <c r="O4" s="36"/>
      <c r="P4" s="5"/>
      <c r="Q4" s="5"/>
      <c r="R4" s="5"/>
      <c r="S4" s="5"/>
      <c r="T4" s="5"/>
      <c r="U4" s="5"/>
    </row>
    <row r="5" spans="1:21" s="6" customFormat="1" x14ac:dyDescent="0.35">
      <c r="A5" s="7"/>
      <c r="D5" s="10"/>
      <c r="E5" s="10"/>
      <c r="F5" s="10"/>
      <c r="G5" s="10"/>
      <c r="H5" s="65"/>
      <c r="I5" s="65"/>
      <c r="J5" s="12"/>
      <c r="K5" s="76"/>
      <c r="L5" s="5"/>
      <c r="M5" s="5"/>
      <c r="N5" s="5"/>
      <c r="O5" s="5"/>
      <c r="P5" s="5"/>
      <c r="Q5" s="5"/>
      <c r="R5" s="5"/>
      <c r="S5" s="5"/>
      <c r="T5" s="5"/>
      <c r="U5" s="5"/>
    </row>
    <row r="6" spans="1:21" s="14" customFormat="1" ht="13.5" customHeight="1" x14ac:dyDescent="0.35">
      <c r="A6" s="838" t="s">
        <v>22</v>
      </c>
      <c r="B6" s="839"/>
      <c r="C6" s="839"/>
      <c r="D6" s="839"/>
      <c r="E6" s="839"/>
      <c r="F6" s="839"/>
      <c r="G6" s="839"/>
      <c r="H6" s="839"/>
      <c r="I6" s="839"/>
      <c r="J6" s="839"/>
      <c r="K6" s="839"/>
      <c r="L6" s="13"/>
      <c r="M6" s="13"/>
      <c r="N6" s="13"/>
      <c r="O6" s="13"/>
      <c r="P6" s="13"/>
      <c r="Q6" s="13"/>
      <c r="R6" s="13"/>
      <c r="S6" s="13"/>
      <c r="T6" s="13"/>
      <c r="U6" s="13"/>
    </row>
    <row r="7" spans="1:21" s="6" customFormat="1" x14ac:dyDescent="0.35">
      <c r="A7" s="29"/>
      <c r="B7" s="30"/>
      <c r="C7" s="30"/>
      <c r="D7" s="30"/>
      <c r="E7" s="30"/>
      <c r="F7" s="30"/>
      <c r="G7" s="31"/>
      <c r="H7" s="32"/>
      <c r="I7" s="32"/>
      <c r="J7" s="33"/>
      <c r="K7" s="82"/>
      <c r="L7" s="5"/>
      <c r="M7" s="5"/>
      <c r="N7" s="5"/>
      <c r="O7" s="5"/>
      <c r="P7" s="5"/>
      <c r="Q7" s="5"/>
      <c r="R7" s="5"/>
      <c r="S7" s="5"/>
      <c r="T7" s="5"/>
      <c r="U7" s="5"/>
    </row>
    <row r="8" spans="1:21" s="16" customFormat="1" ht="37.5" x14ac:dyDescent="0.35">
      <c r="A8" s="79" t="s">
        <v>481</v>
      </c>
      <c r="B8" s="79" t="s">
        <v>85</v>
      </c>
      <c r="C8" s="79" t="s">
        <v>86</v>
      </c>
      <c r="D8" s="68" t="s">
        <v>76</v>
      </c>
      <c r="E8" s="68" t="s">
        <v>77</v>
      </c>
      <c r="F8" s="69" t="s">
        <v>31</v>
      </c>
      <c r="G8" s="83" t="s">
        <v>32</v>
      </c>
      <c r="H8" s="66" t="s">
        <v>76</v>
      </c>
      <c r="I8" s="59" t="s">
        <v>6</v>
      </c>
      <c r="J8" s="91" t="s">
        <v>5</v>
      </c>
      <c r="K8" s="15"/>
      <c r="L8" s="15"/>
      <c r="M8" s="15"/>
      <c r="N8" s="15"/>
      <c r="O8" s="15"/>
      <c r="P8" s="15"/>
      <c r="Q8" s="15"/>
      <c r="R8" s="15"/>
      <c r="S8" s="15"/>
      <c r="T8" s="15"/>
      <c r="U8" s="15"/>
    </row>
    <row r="9" spans="1:21" s="17" customFormat="1" ht="21" customHeight="1" x14ac:dyDescent="0.35">
      <c r="A9" s="73" t="s">
        <v>479</v>
      </c>
      <c r="B9" s="93"/>
      <c r="C9" s="93"/>
      <c r="D9" s="40"/>
      <c r="E9" s="67"/>
      <c r="F9" s="67"/>
      <c r="G9" s="67"/>
      <c r="H9" s="43"/>
      <c r="I9" s="43"/>
      <c r="J9" s="92"/>
      <c r="K9" s="15"/>
      <c r="L9" s="15"/>
      <c r="M9" s="15"/>
      <c r="N9" s="15"/>
      <c r="O9" s="15"/>
      <c r="P9" s="15"/>
    </row>
    <row r="10" spans="1:21" s="17" customFormat="1" ht="21" customHeight="1" x14ac:dyDescent="0.35">
      <c r="A10" s="74" t="s">
        <v>480</v>
      </c>
      <c r="B10" s="93"/>
      <c r="C10" s="93"/>
      <c r="D10" s="70"/>
      <c r="E10" s="63"/>
      <c r="F10" s="63"/>
      <c r="G10" s="63"/>
      <c r="H10" s="63"/>
      <c r="I10" s="63"/>
      <c r="J10" s="92"/>
      <c r="K10" s="15"/>
      <c r="L10" s="15"/>
      <c r="M10" s="15"/>
      <c r="N10" s="15"/>
      <c r="O10" s="15"/>
      <c r="P10" s="15"/>
    </row>
    <row r="11" spans="1:21" s="17" customFormat="1" ht="21" customHeight="1" x14ac:dyDescent="0.35">
      <c r="A11" s="74"/>
      <c r="B11" s="93"/>
      <c r="C11" s="93"/>
      <c r="D11" s="71"/>
      <c r="E11" s="43"/>
      <c r="F11" s="43"/>
      <c r="G11" s="43"/>
      <c r="H11" s="43"/>
      <c r="I11" s="43"/>
      <c r="J11" s="92"/>
      <c r="K11" s="15"/>
      <c r="L11" s="15"/>
      <c r="M11" s="15"/>
      <c r="N11" s="15"/>
      <c r="O11" s="15"/>
      <c r="P11" s="15"/>
    </row>
    <row r="12" spans="1:21" s="17" customFormat="1" ht="21" customHeight="1" x14ac:dyDescent="0.35">
      <c r="A12" s="74"/>
      <c r="B12" s="93"/>
      <c r="C12" s="93"/>
      <c r="D12" s="70"/>
      <c r="E12" s="63"/>
      <c r="F12" s="63"/>
      <c r="G12" s="63"/>
      <c r="H12" s="63"/>
      <c r="I12" s="63"/>
      <c r="J12" s="92"/>
      <c r="K12" s="15"/>
      <c r="L12" s="15"/>
      <c r="M12" s="15"/>
      <c r="N12" s="15"/>
      <c r="O12" s="15"/>
      <c r="P12" s="15"/>
    </row>
    <row r="13" spans="1:21" s="17" customFormat="1" ht="21" customHeight="1" x14ac:dyDescent="0.35">
      <c r="A13" s="74"/>
      <c r="B13" s="93"/>
      <c r="C13" s="93"/>
      <c r="D13" s="70"/>
      <c r="E13" s="63"/>
      <c r="F13" s="63"/>
      <c r="G13" s="63"/>
      <c r="H13" s="63"/>
      <c r="I13" s="63"/>
      <c r="J13" s="92"/>
      <c r="K13" s="15"/>
      <c r="L13" s="15"/>
      <c r="M13" s="15"/>
      <c r="N13" s="15"/>
      <c r="O13" s="15"/>
      <c r="P13" s="15"/>
    </row>
    <row r="14" spans="1:21" s="17" customFormat="1" ht="21" customHeight="1" x14ac:dyDescent="0.35">
      <c r="A14" s="73"/>
      <c r="B14" s="93"/>
      <c r="C14" s="93"/>
      <c r="D14" s="72"/>
      <c r="E14" s="92"/>
      <c r="F14" s="92"/>
      <c r="G14" s="92"/>
      <c r="H14" s="92"/>
      <c r="I14" s="92"/>
      <c r="J14" s="92"/>
      <c r="K14" s="15"/>
      <c r="L14" s="15"/>
      <c r="M14" s="15"/>
      <c r="N14" s="15"/>
      <c r="O14" s="15"/>
      <c r="P14" s="15"/>
    </row>
    <row r="15" spans="1:21" s="17" customFormat="1" ht="21" customHeight="1" x14ac:dyDescent="0.35">
      <c r="A15" s="75"/>
      <c r="B15" s="93"/>
      <c r="C15" s="93"/>
      <c r="D15" s="72"/>
      <c r="E15" s="92"/>
      <c r="F15" s="92"/>
      <c r="G15" s="92"/>
      <c r="H15" s="92"/>
      <c r="I15" s="92"/>
      <c r="J15" s="92"/>
      <c r="K15" s="15"/>
      <c r="L15" s="15"/>
      <c r="M15" s="15"/>
      <c r="N15" s="15"/>
      <c r="O15" s="15"/>
      <c r="P15" s="15"/>
    </row>
    <row r="16" spans="1:21" s="17" customFormat="1" ht="21" customHeight="1" x14ac:dyDescent="0.35">
      <c r="A16" s="75"/>
      <c r="B16" s="93"/>
      <c r="C16" s="93"/>
      <c r="D16" s="72"/>
      <c r="E16" s="92"/>
      <c r="F16" s="92"/>
      <c r="G16" s="92"/>
      <c r="H16" s="92"/>
      <c r="I16" s="92"/>
      <c r="J16" s="92"/>
      <c r="K16" s="15"/>
      <c r="L16" s="15"/>
      <c r="M16" s="15"/>
      <c r="N16" s="15"/>
      <c r="O16" s="15"/>
      <c r="P16" s="15"/>
    </row>
    <row r="17" spans="1:22" s="17" customFormat="1" ht="21" customHeight="1" x14ac:dyDescent="0.35">
      <c r="A17" s="93"/>
      <c r="B17" s="93"/>
      <c r="C17" s="93"/>
      <c r="D17" s="72"/>
      <c r="E17" s="92"/>
      <c r="F17" s="92"/>
      <c r="G17" s="92"/>
      <c r="H17" s="92"/>
      <c r="I17" s="92"/>
      <c r="J17" s="92"/>
      <c r="K17" s="15"/>
      <c r="L17" s="15"/>
      <c r="M17" s="15"/>
      <c r="N17" s="15"/>
      <c r="O17" s="15"/>
      <c r="P17" s="15"/>
    </row>
    <row r="18" spans="1:22" s="17" customFormat="1" ht="21" customHeight="1" x14ac:dyDescent="0.35">
      <c r="A18" s="93"/>
      <c r="B18" s="93"/>
      <c r="C18" s="93"/>
      <c r="D18" s="72"/>
      <c r="E18" s="92"/>
      <c r="F18" s="92"/>
      <c r="G18" s="92"/>
      <c r="H18" s="92"/>
      <c r="I18" s="92"/>
      <c r="J18" s="92"/>
      <c r="K18" s="15"/>
      <c r="L18" s="15"/>
      <c r="M18" s="15"/>
      <c r="N18" s="15"/>
      <c r="O18" s="15"/>
      <c r="P18" s="15"/>
    </row>
    <row r="19" spans="1:22" s="17" customFormat="1" ht="21" customHeight="1" x14ac:dyDescent="0.35">
      <c r="A19" s="93"/>
      <c r="B19" s="93"/>
      <c r="C19" s="93"/>
      <c r="D19" s="72"/>
      <c r="E19" s="92"/>
      <c r="F19" s="92"/>
      <c r="G19" s="92"/>
      <c r="H19" s="92"/>
      <c r="I19" s="92"/>
      <c r="J19" s="92"/>
      <c r="K19" s="15"/>
      <c r="L19" s="15"/>
      <c r="M19" s="15"/>
      <c r="N19" s="15"/>
      <c r="O19" s="15"/>
      <c r="P19" s="15"/>
    </row>
    <row r="20" spans="1:22" s="17" customFormat="1" ht="21" customHeight="1" x14ac:dyDescent="0.35">
      <c r="A20" s="93"/>
      <c r="B20" s="93"/>
      <c r="C20" s="93"/>
      <c r="D20" s="72"/>
      <c r="E20" s="92"/>
      <c r="F20" s="92"/>
      <c r="G20" s="92"/>
      <c r="H20" s="92"/>
      <c r="I20" s="92"/>
      <c r="J20" s="92"/>
      <c r="K20" s="15"/>
      <c r="L20" s="15"/>
      <c r="M20" s="15"/>
      <c r="N20" s="15"/>
      <c r="O20" s="15"/>
      <c r="P20" s="15"/>
    </row>
    <row r="21" spans="1:22" s="17" customFormat="1" ht="21" customHeight="1" x14ac:dyDescent="0.35">
      <c r="A21" s="93"/>
      <c r="B21" s="93"/>
      <c r="C21" s="93"/>
      <c r="D21" s="72"/>
      <c r="E21" s="92"/>
      <c r="F21" s="92"/>
      <c r="G21" s="92"/>
      <c r="H21" s="92"/>
      <c r="I21" s="92"/>
      <c r="J21" s="92"/>
      <c r="K21" s="15"/>
      <c r="L21" s="15"/>
      <c r="M21" s="15"/>
      <c r="N21" s="15"/>
      <c r="O21" s="15"/>
      <c r="P21" s="15"/>
    </row>
    <row r="22" spans="1:22" s="17" customFormat="1" ht="21" customHeight="1" x14ac:dyDescent="0.35">
      <c r="A22" s="93"/>
      <c r="B22" s="93"/>
      <c r="C22" s="93"/>
      <c r="D22" s="72"/>
      <c r="E22" s="92"/>
      <c r="F22" s="92"/>
      <c r="G22" s="92"/>
      <c r="H22" s="92"/>
      <c r="I22" s="92"/>
      <c r="J22" s="92"/>
      <c r="K22" s="15"/>
      <c r="L22" s="15"/>
      <c r="M22" s="15"/>
      <c r="N22" s="15"/>
      <c r="O22" s="15"/>
      <c r="P22" s="15"/>
    </row>
    <row r="23" spans="1:22" s="17" customFormat="1" ht="21" customHeight="1" x14ac:dyDescent="0.35">
      <c r="A23" s="93"/>
      <c r="B23" s="93"/>
      <c r="C23" s="93"/>
      <c r="D23" s="72"/>
      <c r="E23" s="92"/>
      <c r="F23" s="92"/>
      <c r="G23" s="92"/>
      <c r="H23" s="92"/>
      <c r="I23" s="92"/>
      <c r="J23" s="92"/>
      <c r="K23" s="15"/>
      <c r="L23" s="15"/>
      <c r="M23" s="15"/>
      <c r="N23" s="15"/>
      <c r="O23" s="15"/>
      <c r="P23" s="15"/>
    </row>
    <row r="24" spans="1:22" s="15" customFormat="1" ht="21" customHeight="1" x14ac:dyDescent="0.35">
      <c r="A24" s="93"/>
      <c r="B24" s="93"/>
      <c r="C24" s="93"/>
      <c r="D24" s="72"/>
      <c r="E24" s="92"/>
      <c r="F24" s="92"/>
      <c r="G24" s="92"/>
      <c r="H24" s="92"/>
      <c r="I24" s="92"/>
      <c r="J24" s="92"/>
    </row>
    <row r="25" spans="1:22" s="18" customFormat="1" ht="21" customHeight="1" x14ac:dyDescent="0.35">
      <c r="A25" s="93"/>
      <c r="B25" s="93"/>
      <c r="C25" s="93"/>
      <c r="D25" s="72"/>
      <c r="E25" s="92"/>
      <c r="F25" s="92"/>
      <c r="G25" s="92"/>
      <c r="H25" s="92"/>
      <c r="I25" s="92"/>
      <c r="J25" s="92"/>
      <c r="K25" s="5"/>
      <c r="L25" s="5"/>
      <c r="M25" s="5"/>
      <c r="N25" s="5"/>
      <c r="O25" s="5"/>
      <c r="P25" s="5"/>
    </row>
    <row r="26" spans="1:22" s="18" customFormat="1" ht="21" customHeight="1" x14ac:dyDescent="0.35">
      <c r="A26" s="93"/>
      <c r="B26" s="93"/>
      <c r="C26" s="93"/>
      <c r="D26" s="72"/>
      <c r="E26" s="92"/>
      <c r="F26" s="92"/>
      <c r="G26" s="92"/>
      <c r="H26" s="92"/>
      <c r="I26" s="92"/>
      <c r="J26" s="92"/>
      <c r="K26" s="5"/>
      <c r="L26" s="5"/>
      <c r="M26" s="5"/>
      <c r="N26" s="5"/>
      <c r="O26" s="5"/>
      <c r="P26" s="5"/>
    </row>
    <row r="27" spans="1:22" s="19" customFormat="1" ht="21" customHeight="1" x14ac:dyDescent="0.35">
      <c r="A27" s="93"/>
      <c r="B27" s="93"/>
      <c r="C27" s="93"/>
      <c r="D27" s="72"/>
      <c r="E27" s="92"/>
      <c r="F27" s="92"/>
      <c r="G27" s="92"/>
      <c r="H27" s="92"/>
      <c r="I27" s="92"/>
      <c r="J27" s="92"/>
      <c r="K27" s="15"/>
      <c r="L27" s="15"/>
      <c r="M27" s="15"/>
      <c r="N27" s="15"/>
      <c r="O27" s="15"/>
      <c r="P27" s="15"/>
    </row>
    <row r="28" spans="1:22" ht="21" customHeight="1" x14ac:dyDescent="0.35">
      <c r="A28" s="93"/>
      <c r="B28" s="93"/>
      <c r="C28" s="93"/>
      <c r="D28" s="72"/>
      <c r="E28" s="92"/>
      <c r="F28" s="92"/>
      <c r="G28" s="92"/>
      <c r="H28" s="92"/>
      <c r="I28" s="92"/>
      <c r="J28" s="92"/>
      <c r="K28" s="5"/>
      <c r="L28" s="5"/>
      <c r="R28" s="20"/>
      <c r="S28" s="20"/>
      <c r="T28" s="20"/>
      <c r="U28" s="20"/>
      <c r="V28" s="20"/>
    </row>
    <row r="29" spans="1:22" ht="21" customHeight="1" x14ac:dyDescent="0.35">
      <c r="A29" s="93"/>
      <c r="B29" s="93"/>
      <c r="C29" s="93"/>
      <c r="D29" s="72"/>
      <c r="E29" s="92"/>
      <c r="F29" s="92"/>
      <c r="G29" s="92"/>
      <c r="H29" s="92"/>
      <c r="I29" s="92"/>
      <c r="J29" s="92"/>
      <c r="K29" s="5"/>
      <c r="L29" s="5"/>
      <c r="R29" s="20"/>
      <c r="S29" s="20"/>
      <c r="T29" s="20"/>
      <c r="U29" s="20"/>
      <c r="V29" s="20"/>
    </row>
    <row r="30" spans="1:22" ht="21" customHeight="1" x14ac:dyDescent="0.35">
      <c r="A30" s="93"/>
      <c r="B30" s="93"/>
      <c r="C30" s="93"/>
      <c r="D30" s="72"/>
      <c r="E30" s="92"/>
      <c r="F30" s="92"/>
      <c r="G30" s="92"/>
      <c r="H30" s="92"/>
      <c r="I30" s="92"/>
      <c r="J30" s="92"/>
      <c r="K30" s="5"/>
      <c r="L30" s="5"/>
      <c r="R30" s="20"/>
      <c r="S30" s="20"/>
      <c r="T30" s="20"/>
      <c r="U30" s="20"/>
      <c r="V30" s="20"/>
    </row>
    <row r="31" spans="1:22" ht="21" customHeight="1" x14ac:dyDescent="0.35">
      <c r="A31" s="93"/>
      <c r="B31" s="93"/>
      <c r="C31" s="93"/>
      <c r="D31" s="72"/>
      <c r="E31" s="92"/>
      <c r="F31" s="92"/>
      <c r="G31" s="92"/>
      <c r="H31" s="92"/>
      <c r="I31" s="92"/>
      <c r="J31" s="92"/>
      <c r="K31" s="5"/>
      <c r="L31" s="5"/>
      <c r="R31" s="20"/>
      <c r="S31" s="20"/>
      <c r="T31" s="20"/>
      <c r="U31" s="20"/>
      <c r="V31" s="20"/>
    </row>
    <row r="32" spans="1:22" ht="21" customHeight="1" x14ac:dyDescent="0.35">
      <c r="A32" s="93"/>
      <c r="B32" s="93"/>
      <c r="C32" s="93"/>
      <c r="D32" s="72"/>
      <c r="E32" s="92"/>
      <c r="F32" s="92"/>
      <c r="G32" s="92"/>
      <c r="H32" s="92"/>
      <c r="I32" s="92"/>
      <c r="J32" s="92"/>
      <c r="K32" s="5"/>
      <c r="L32" s="5"/>
      <c r="R32" s="20"/>
      <c r="S32" s="20"/>
      <c r="T32" s="20"/>
      <c r="U32" s="20"/>
      <c r="V32" s="20"/>
    </row>
    <row r="33" spans="1:22" ht="21" customHeight="1" x14ac:dyDescent="0.35">
      <c r="A33" s="93"/>
      <c r="B33" s="93"/>
      <c r="C33" s="93"/>
      <c r="D33" s="72"/>
      <c r="E33" s="92"/>
      <c r="F33" s="92"/>
      <c r="G33" s="92"/>
      <c r="H33" s="92"/>
      <c r="I33" s="92"/>
      <c r="J33" s="92"/>
      <c r="K33" s="5"/>
      <c r="L33" s="5"/>
      <c r="R33" s="20"/>
      <c r="S33" s="20"/>
      <c r="T33" s="20"/>
      <c r="U33" s="20"/>
      <c r="V33" s="20"/>
    </row>
    <row r="34" spans="1:22" ht="21" customHeight="1" x14ac:dyDescent="0.35">
      <c r="A34" s="93"/>
      <c r="B34" s="93"/>
      <c r="C34" s="93"/>
      <c r="D34" s="72"/>
      <c r="E34" s="92"/>
      <c r="F34" s="92"/>
      <c r="G34" s="92"/>
      <c r="H34" s="92"/>
      <c r="I34" s="92"/>
      <c r="J34" s="92"/>
      <c r="K34" s="5"/>
      <c r="L34" s="5"/>
      <c r="R34" s="20"/>
      <c r="S34" s="20"/>
      <c r="T34" s="20"/>
      <c r="U34" s="20"/>
      <c r="V34" s="20"/>
    </row>
    <row r="35" spans="1:22" ht="21" customHeight="1" x14ac:dyDescent="0.35">
      <c r="A35" s="93"/>
      <c r="B35" s="93"/>
      <c r="C35" s="93"/>
      <c r="D35" s="72"/>
      <c r="E35" s="92"/>
      <c r="F35" s="92"/>
      <c r="G35" s="92"/>
      <c r="H35" s="92"/>
      <c r="I35" s="92"/>
      <c r="J35" s="92"/>
      <c r="K35" s="5"/>
      <c r="L35" s="5"/>
      <c r="R35" s="20"/>
      <c r="S35" s="20"/>
      <c r="T35" s="20"/>
      <c r="U35" s="20"/>
      <c r="V35" s="20"/>
    </row>
    <row r="36" spans="1:22" ht="21" customHeight="1" x14ac:dyDescent="0.35">
      <c r="A36" s="93"/>
      <c r="B36" s="93"/>
      <c r="C36" s="93"/>
      <c r="D36" s="72"/>
      <c r="E36" s="92"/>
      <c r="F36" s="92"/>
      <c r="G36" s="92"/>
      <c r="H36" s="92"/>
      <c r="I36" s="92"/>
      <c r="J36" s="92"/>
      <c r="K36" s="5"/>
      <c r="L36" s="5"/>
      <c r="R36" s="20"/>
      <c r="S36" s="20"/>
      <c r="T36" s="20"/>
      <c r="U36" s="20"/>
      <c r="V36" s="20"/>
    </row>
    <row r="37" spans="1:22" ht="21" customHeight="1" x14ac:dyDescent="0.35">
      <c r="A37" s="93"/>
      <c r="B37" s="93"/>
      <c r="C37" s="93"/>
      <c r="D37" s="72"/>
      <c r="E37" s="92"/>
      <c r="F37" s="92"/>
      <c r="G37" s="92"/>
      <c r="H37" s="92"/>
      <c r="I37" s="92"/>
      <c r="J37" s="92"/>
      <c r="K37" s="5"/>
      <c r="L37" s="5"/>
      <c r="R37" s="20"/>
      <c r="S37" s="20"/>
      <c r="T37" s="20"/>
      <c r="U37" s="20"/>
      <c r="V37" s="20"/>
    </row>
    <row r="38" spans="1:22" ht="21" customHeight="1" x14ac:dyDescent="0.35">
      <c r="A38" s="93"/>
      <c r="B38" s="93"/>
      <c r="C38" s="93"/>
      <c r="D38" s="72"/>
      <c r="E38" s="92"/>
      <c r="F38" s="92"/>
      <c r="G38" s="92"/>
      <c r="H38" s="92"/>
      <c r="I38" s="92"/>
      <c r="J38" s="92"/>
      <c r="K38" s="5"/>
      <c r="L38" s="5"/>
      <c r="R38" s="20"/>
      <c r="S38" s="20"/>
      <c r="T38" s="20"/>
      <c r="U38" s="20"/>
      <c r="V38" s="20"/>
    </row>
    <row r="39" spans="1:22" ht="21" customHeight="1" x14ac:dyDescent="0.35">
      <c r="A39" s="93"/>
      <c r="B39" s="93"/>
      <c r="C39" s="93"/>
      <c r="D39" s="72"/>
      <c r="E39" s="92"/>
      <c r="F39" s="92"/>
      <c r="G39" s="92"/>
      <c r="H39" s="92"/>
      <c r="I39" s="92"/>
      <c r="J39" s="92"/>
      <c r="K39" s="5"/>
      <c r="L39" s="5"/>
      <c r="R39" s="20"/>
      <c r="S39" s="20"/>
      <c r="T39" s="20"/>
      <c r="U39" s="20"/>
      <c r="V39" s="20"/>
    </row>
    <row r="40" spans="1:22" ht="21" customHeight="1" x14ac:dyDescent="0.35">
      <c r="A40" s="93"/>
      <c r="B40" s="93"/>
      <c r="C40" s="93"/>
      <c r="D40" s="72"/>
      <c r="E40" s="92"/>
      <c r="F40" s="92"/>
      <c r="G40" s="92"/>
      <c r="H40" s="92"/>
      <c r="I40" s="92"/>
      <c r="J40" s="92"/>
      <c r="K40" s="5"/>
      <c r="L40" s="5"/>
      <c r="R40" s="20"/>
      <c r="S40" s="20"/>
      <c r="T40" s="20"/>
      <c r="U40" s="20"/>
      <c r="V40" s="20"/>
    </row>
    <row r="41" spans="1:22" ht="21" customHeight="1" x14ac:dyDescent="0.35">
      <c r="A41" s="93"/>
      <c r="B41" s="93"/>
      <c r="C41" s="93"/>
      <c r="D41" s="72"/>
      <c r="E41" s="92"/>
      <c r="F41" s="92"/>
      <c r="G41" s="92"/>
      <c r="H41" s="92"/>
      <c r="I41" s="92"/>
      <c r="J41" s="92"/>
      <c r="K41" s="5"/>
      <c r="L41" s="5"/>
      <c r="R41" s="20"/>
      <c r="S41" s="20"/>
      <c r="T41" s="20"/>
      <c r="U41" s="20"/>
      <c r="V41" s="20"/>
    </row>
    <row r="42" spans="1:22" ht="21" customHeight="1" x14ac:dyDescent="0.35">
      <c r="A42" s="93"/>
      <c r="B42" s="93"/>
      <c r="C42" s="93"/>
      <c r="D42" s="72"/>
      <c r="E42" s="92"/>
      <c r="F42" s="92"/>
      <c r="G42" s="92"/>
      <c r="H42" s="92"/>
      <c r="I42" s="92"/>
      <c r="J42" s="92"/>
      <c r="K42" s="5"/>
      <c r="L42" s="5"/>
      <c r="R42" s="20"/>
      <c r="S42" s="20"/>
      <c r="T42" s="20"/>
      <c r="U42" s="20"/>
      <c r="V42" s="20"/>
    </row>
    <row r="43" spans="1:22" ht="21" customHeight="1" x14ac:dyDescent="0.35">
      <c r="A43" s="93"/>
      <c r="B43" s="93"/>
      <c r="C43" s="93"/>
      <c r="D43" s="72"/>
      <c r="E43" s="92"/>
      <c r="F43" s="92"/>
      <c r="G43" s="92"/>
      <c r="H43" s="92"/>
      <c r="I43" s="92"/>
      <c r="J43" s="92"/>
      <c r="K43" s="5"/>
      <c r="L43" s="5"/>
      <c r="R43" s="20"/>
      <c r="S43" s="20"/>
      <c r="T43" s="20"/>
      <c r="U43" s="20"/>
      <c r="V43" s="20"/>
    </row>
    <row r="44" spans="1:22" ht="21" customHeight="1" x14ac:dyDescent="0.35">
      <c r="A44" s="93"/>
      <c r="B44" s="93"/>
      <c r="C44" s="93"/>
      <c r="D44" s="72"/>
      <c r="E44" s="92"/>
      <c r="F44" s="92"/>
      <c r="G44" s="92"/>
      <c r="H44" s="92"/>
      <c r="I44" s="92"/>
      <c r="J44" s="92"/>
      <c r="K44" s="5"/>
      <c r="L44" s="5"/>
      <c r="R44" s="20"/>
      <c r="S44" s="20"/>
      <c r="T44" s="20"/>
      <c r="U44" s="20"/>
      <c r="V44" s="20"/>
    </row>
    <row r="45" spans="1:22" ht="21" customHeight="1" x14ac:dyDescent="0.35">
      <c r="A45" s="93"/>
      <c r="B45" s="93"/>
      <c r="C45" s="93"/>
      <c r="D45" s="72"/>
      <c r="E45" s="92"/>
      <c r="F45" s="92"/>
      <c r="G45" s="92"/>
      <c r="H45" s="92"/>
      <c r="I45" s="92"/>
      <c r="J45" s="92"/>
      <c r="K45" s="5"/>
      <c r="L45" s="5"/>
      <c r="R45" s="20"/>
      <c r="S45" s="20"/>
      <c r="T45" s="20"/>
      <c r="U45" s="20"/>
      <c r="V45" s="20"/>
    </row>
    <row r="46" spans="1:22" ht="21" customHeight="1" x14ac:dyDescent="0.35">
      <c r="A46" s="93"/>
      <c r="B46" s="93"/>
      <c r="C46" s="93"/>
      <c r="D46" s="72"/>
      <c r="E46" s="92"/>
      <c r="F46" s="92"/>
      <c r="G46" s="92"/>
      <c r="H46" s="92"/>
      <c r="I46" s="92"/>
      <c r="J46" s="92"/>
      <c r="K46" s="5"/>
      <c r="L46" s="5"/>
      <c r="R46" s="20"/>
      <c r="S46" s="20"/>
      <c r="T46" s="20"/>
      <c r="U46" s="20"/>
      <c r="V46" s="20"/>
    </row>
    <row r="47" spans="1:22" ht="21" customHeight="1" x14ac:dyDescent="0.35">
      <c r="A47" s="93"/>
      <c r="B47" s="93"/>
      <c r="C47" s="93"/>
      <c r="D47" s="72"/>
      <c r="E47" s="92"/>
      <c r="F47" s="92"/>
      <c r="G47" s="92"/>
      <c r="H47" s="92"/>
      <c r="I47" s="92"/>
      <c r="J47" s="92"/>
      <c r="K47" s="5"/>
      <c r="L47" s="5"/>
      <c r="R47" s="20"/>
      <c r="S47" s="20"/>
      <c r="T47" s="20"/>
      <c r="U47" s="20"/>
      <c r="V47" s="20"/>
    </row>
    <row r="48" spans="1:22" ht="21" customHeight="1" x14ac:dyDescent="0.35">
      <c r="A48" s="93"/>
      <c r="B48" s="93"/>
      <c r="C48" s="93"/>
      <c r="D48" s="72"/>
      <c r="E48" s="92"/>
      <c r="F48" s="92"/>
      <c r="G48" s="92"/>
      <c r="H48" s="92"/>
      <c r="I48" s="92"/>
      <c r="J48" s="92"/>
      <c r="K48" s="5"/>
      <c r="L48" s="5"/>
      <c r="R48" s="20"/>
      <c r="S48" s="20"/>
      <c r="T48" s="20"/>
      <c r="U48" s="20"/>
      <c r="V48" s="20"/>
    </row>
    <row r="49" spans="1:22" ht="12.5" x14ac:dyDescent="0.35">
      <c r="A49" s="93"/>
      <c r="B49" s="93"/>
      <c r="C49" s="93"/>
      <c r="D49" s="72"/>
      <c r="E49" s="92"/>
      <c r="F49" s="92"/>
      <c r="G49" s="92"/>
      <c r="H49" s="92"/>
      <c r="I49" s="92"/>
      <c r="J49" s="92"/>
      <c r="K49" s="5"/>
      <c r="L49" s="5"/>
      <c r="R49" s="20"/>
      <c r="S49" s="20"/>
      <c r="T49" s="20"/>
      <c r="U49" s="20"/>
      <c r="V49" s="20"/>
    </row>
  </sheetData>
  <mergeCells count="3">
    <mergeCell ref="F1:I1"/>
    <mergeCell ref="F3:I3"/>
    <mergeCell ref="A6:K6"/>
  </mergeCells>
  <pageMargins left="0.32" right="0.32" top="0.98419999999999996" bottom="0.78739999999999999" header="0.5" footer="0.5"/>
  <pageSetup paperSize="9" orientation="landscape"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pageSetUpPr autoPageBreaks="0"/>
  </sheetPr>
  <dimension ref="A2:Q78"/>
  <sheetViews>
    <sheetView showGridLines="0" zoomScale="70" zoomScaleNormal="70" workbookViewId="0">
      <selection activeCell="C15" sqref="C15:J15"/>
    </sheetView>
  </sheetViews>
  <sheetFormatPr defaultColWidth="8.921875" defaultRowHeight="15.5" x14ac:dyDescent="0.35"/>
  <cols>
    <col min="1" max="1" width="10.61328125" style="1" customWidth="1"/>
    <col min="2" max="2" width="29.61328125" style="1" customWidth="1"/>
    <col min="3" max="4" width="11.3828125" style="1" customWidth="1"/>
    <col min="5" max="5" width="13.61328125" style="1" customWidth="1"/>
    <col min="6" max="6" width="15.84375" style="1" bestFit="1" customWidth="1"/>
    <col min="7" max="7" width="11.3828125" style="1" customWidth="1"/>
    <col min="8" max="8" width="14.07421875" style="1" customWidth="1"/>
    <col min="9" max="9" width="15.84375" style="1" bestFit="1" customWidth="1"/>
    <col min="10" max="17" width="11.3828125" style="1" customWidth="1"/>
    <col min="18" max="18" width="15.4609375" style="1" customWidth="1"/>
    <col min="19" max="19" width="16.3828125" style="1" customWidth="1"/>
    <col min="20" max="20" width="15.07421875" style="1" customWidth="1"/>
    <col min="21" max="16384" width="8.921875" style="1"/>
  </cols>
  <sheetData>
    <row r="2" spans="1:17" ht="26.5" x14ac:dyDescent="0.4">
      <c r="B2" s="2"/>
      <c r="G2" s="262"/>
      <c r="H2" s="798" t="s">
        <v>74</v>
      </c>
      <c r="I2" s="799"/>
      <c r="J2" s="799" t="s">
        <v>8</v>
      </c>
      <c r="K2" s="799"/>
      <c r="L2" s="262"/>
    </row>
    <row r="3" spans="1:17" ht="26.5" x14ac:dyDescent="0.4">
      <c r="B3" s="2"/>
      <c r="G3" s="262"/>
      <c r="H3" s="256" t="s">
        <v>78</v>
      </c>
      <c r="I3" s="256"/>
      <c r="J3" s="257"/>
      <c r="K3" s="258"/>
      <c r="L3" s="262"/>
    </row>
    <row r="4" spans="1:17" ht="26.5" x14ac:dyDescent="0.35">
      <c r="B4" s="2"/>
      <c r="G4" s="798" t="s">
        <v>475</v>
      </c>
      <c r="H4" s="798"/>
      <c r="I4" s="798"/>
      <c r="J4" s="798"/>
      <c r="K4" s="798"/>
      <c r="L4" s="798"/>
    </row>
    <row r="5" spans="1:17" ht="4.5" customHeight="1" thickBot="1" x14ac:dyDescent="0.4">
      <c r="B5" s="2"/>
    </row>
    <row r="6" spans="1:17" ht="17.25" customHeight="1" thickBot="1" x14ac:dyDescent="0.4">
      <c r="B6" s="2"/>
      <c r="C6" s="793" t="s">
        <v>21</v>
      </c>
      <c r="D6" s="794"/>
      <c r="E6" s="794"/>
      <c r="F6" s="794"/>
      <c r="G6" s="794"/>
      <c r="H6" s="794"/>
      <c r="I6" s="794"/>
      <c r="J6" s="794"/>
      <c r="K6" s="794"/>
      <c r="L6" s="794"/>
      <c r="M6" s="794"/>
      <c r="N6" s="794"/>
      <c r="O6" s="794"/>
      <c r="P6" s="794"/>
      <c r="Q6" s="795"/>
    </row>
    <row r="7" spans="1:17" ht="30" customHeight="1" thickBot="1" x14ac:dyDescent="0.4">
      <c r="A7" s="2"/>
      <c r="B7" s="2"/>
      <c r="C7" s="127" t="str">
        <f>'EFH AND REV DEPS'!C8</f>
        <v>END OF YEAR 1</v>
      </c>
      <c r="D7" s="128" t="str">
        <f>'EFH AND REV DEPS'!D8</f>
        <v>END OF YEAR 2</v>
      </c>
      <c r="E7" s="128" t="str">
        <f>'EFH AND REV DEPS'!E8</f>
        <v>END OF YEAR 3</v>
      </c>
      <c r="F7" s="128" t="str">
        <f>'EFH AND REV DEPS'!F8</f>
        <v>END OF YEAR 4</v>
      </c>
      <c r="G7" s="129" t="str">
        <f>'EFH AND REV DEPS'!G8</f>
        <v>END OF YEAR 5</v>
      </c>
      <c r="H7" s="128" t="str">
        <f>'EFH AND REV DEPS'!H8</f>
        <v>END OF YEAR 6</v>
      </c>
      <c r="I7" s="128" t="str">
        <f>'EFH AND REV DEPS'!I8</f>
        <v>END OF YEAR 7</v>
      </c>
      <c r="J7" s="128" t="str">
        <f>'EFH AND REV DEPS'!J8</f>
        <v>END OF YEAR 8</v>
      </c>
      <c r="K7" s="128" t="str">
        <f>'EFH AND REV DEPS'!K8</f>
        <v>END OF YEAR 9</v>
      </c>
      <c r="L7" s="128" t="str">
        <f>'EFH AND REV DEPS'!L8</f>
        <v>END OF YEAR 10</v>
      </c>
      <c r="M7" s="128" t="str">
        <f>'EFH AND REV DEPS'!M8</f>
        <v>END OF YEAR 11</v>
      </c>
      <c r="N7" s="128" t="str">
        <f>'EFH AND REV DEPS'!N8</f>
        <v>END OF YEAR 12</v>
      </c>
      <c r="O7" s="128" t="str">
        <f>'EFH AND REV DEPS'!O8</f>
        <v>END OF YEAR 13</v>
      </c>
      <c r="P7" s="128" t="str">
        <f>'EFH AND REV DEPS'!P8</f>
        <v>END OF YEAR 14</v>
      </c>
      <c r="Q7" s="130" t="str">
        <f>'EFH AND REV DEPS'!Q8</f>
        <v>END OF YEAR 15</v>
      </c>
    </row>
    <row r="8" spans="1:17" ht="33" customHeight="1" thickTop="1" thickBot="1" x14ac:dyDescent="0.4">
      <c r="B8" s="2"/>
      <c r="C8" s="131" t="str">
        <f>'EFH AND REV DEPS'!C9</f>
        <v>26/12/2016 - 31/12/2017</v>
      </c>
      <c r="D8" s="132" t="str">
        <f>'EFH AND REV DEPS'!D9</f>
        <v>01/01/2018 - 31/12/2018</v>
      </c>
      <c r="E8" s="132" t="str">
        <f>'EFH AND REV DEPS'!E9</f>
        <v>01/01/2019 - 31/12/2019</v>
      </c>
      <c r="F8" s="132" t="str">
        <f>'EFH AND REV DEPS'!F9</f>
        <v>01/01/2020 - 31/12/2020</v>
      </c>
      <c r="G8" s="132" t="str">
        <f>'EFH AND REV DEPS'!G9</f>
        <v>01/01/2021 - 31/12/2021</v>
      </c>
      <c r="H8" s="132" t="str">
        <f>'EFH AND REV DEPS'!H9</f>
        <v>01/01/2022 - 31/12/2022</v>
      </c>
      <c r="I8" s="132" t="str">
        <f>'EFH AND REV DEPS'!I9</f>
        <v>01/01/2023 - 31/12/2023</v>
      </c>
      <c r="J8" s="132" t="str">
        <f>'EFH AND REV DEPS'!J9</f>
        <v>01/01/2024 - 31/12/2024</v>
      </c>
      <c r="K8" s="132" t="str">
        <f>'EFH AND REV DEPS'!K9</f>
        <v>01/01/2025 - 31/12/2025</v>
      </c>
      <c r="L8" s="132" t="str">
        <f>'EFH AND REV DEPS'!L9</f>
        <v>01/01/2026 - 31/12/2026</v>
      </c>
      <c r="M8" s="132" t="str">
        <f>'EFH AND REV DEPS'!M9</f>
        <v>01/01/2027 - 31/12/2027</v>
      </c>
      <c r="N8" s="132" t="str">
        <f>'EFH AND REV DEPS'!N9</f>
        <v>01/01/2028 - 31/12/2028</v>
      </c>
      <c r="O8" s="132" t="str">
        <f>'EFH AND REV DEPS'!O9</f>
        <v>01/01/2029 - 31/12/2029</v>
      </c>
      <c r="P8" s="132" t="str">
        <f>'EFH AND REV DEPS'!P9</f>
        <v>01/01/2030 - 31/12/2030</v>
      </c>
      <c r="Q8" s="133" t="str">
        <f>'EFH AND REV DEPS'!Q9</f>
        <v>01/01/2031 - 31/12/2031</v>
      </c>
    </row>
    <row r="9" spans="1:17" ht="16.5" thickTop="1" thickBot="1" x14ac:dyDescent="0.4">
      <c r="B9" s="157" t="s">
        <v>11</v>
      </c>
      <c r="C9" s="159">
        <f>'EFH AND REV DEPS'!C11</f>
        <v>89357.499999999927</v>
      </c>
      <c r="D9" s="126">
        <f>'EFH AND REV DEPS'!D11</f>
        <v>237299.80000000022</v>
      </c>
      <c r="E9" s="134">
        <f>'EFH AND REV DEPS'!E11</f>
        <v>370691.75999999989</v>
      </c>
      <c r="F9" s="134">
        <f>'EFH AND REV DEPS'!F11</f>
        <v>136928.83999999994</v>
      </c>
      <c r="G9" s="134">
        <f>'EFH AND REV DEPS'!G11</f>
        <v>188422.0400000003</v>
      </c>
      <c r="H9" s="134">
        <f>'EFH AND REV DEPS'!H11</f>
        <v>450698.15999999782</v>
      </c>
      <c r="I9" s="134">
        <f>'EFH AND REV DEPS'!I11</f>
        <v>566748.21000000148</v>
      </c>
      <c r="J9" s="134">
        <f>'EFH AND REV DEPS'!J11</f>
        <v>579715.70999999845</v>
      </c>
      <c r="K9" s="134">
        <f>'EFH AND REV DEPS'!K11</f>
        <v>542452.3599999994</v>
      </c>
      <c r="L9" s="134">
        <f>'EFH AND REV DEPS'!L11</f>
        <v>0</v>
      </c>
      <c r="M9" s="134">
        <f>'EFH AND REV DEPS'!M11</f>
        <v>0</v>
      </c>
      <c r="N9" s="134">
        <f>'EFH AND REV DEPS'!N11</f>
        <v>0</v>
      </c>
      <c r="O9" s="134">
        <f>'EFH AND REV DEPS'!O11</f>
        <v>0</v>
      </c>
      <c r="P9" s="134">
        <f>'EFH AND REV DEPS'!P11</f>
        <v>0</v>
      </c>
      <c r="Q9" s="160">
        <f>'EFH AND REV DEPS'!Q11</f>
        <v>0</v>
      </c>
    </row>
    <row r="10" spans="1:17" ht="16.5" thickTop="1" thickBot="1" x14ac:dyDescent="0.4">
      <c r="B10" s="157" t="s">
        <v>136</v>
      </c>
      <c r="C10" s="161">
        <f>'EFH AND REV DEPS'!C12</f>
        <v>89357.499999999927</v>
      </c>
      <c r="D10" s="121">
        <f>'EFH AND REV DEPS'!D12</f>
        <v>326657.30000000016</v>
      </c>
      <c r="E10" s="121">
        <f>'EFH AND REV DEPS'!E12</f>
        <v>697349.06</v>
      </c>
      <c r="F10" s="121">
        <f>'EFH AND REV DEPS'!F12</f>
        <v>834277.9</v>
      </c>
      <c r="G10" s="121">
        <f>'EFH AND REV DEPS'!G12</f>
        <v>1022699.9400000003</v>
      </c>
      <c r="H10" s="121">
        <f>'EFH AND REV DEPS'!H12</f>
        <v>1473398.0999999982</v>
      </c>
      <c r="I10" s="121">
        <f>'EFH AND REV DEPS'!I12</f>
        <v>2040146.3099999996</v>
      </c>
      <c r="J10" s="121">
        <f>'EFH AND REV DEPS'!J12</f>
        <v>2619862.0199999982</v>
      </c>
      <c r="K10" s="121">
        <f>'EFH AND REV DEPS'!K12</f>
        <v>3162314.3799999976</v>
      </c>
      <c r="L10" s="121">
        <f>'EFH AND REV DEPS'!L12</f>
        <v>3162314.3799999976</v>
      </c>
      <c r="M10" s="121">
        <f>'EFH AND REV DEPS'!M12</f>
        <v>3162314.3799999976</v>
      </c>
      <c r="N10" s="121">
        <f>'EFH AND REV DEPS'!N12</f>
        <v>3162314.3799999976</v>
      </c>
      <c r="O10" s="121">
        <f>'EFH AND REV DEPS'!O12</f>
        <v>3162314.3799999976</v>
      </c>
      <c r="P10" s="121">
        <f>'EFH AND REV DEPS'!P12</f>
        <v>3162314.3799999976</v>
      </c>
      <c r="Q10" s="206">
        <f>'EFH AND REV DEPS'!Q12</f>
        <v>3162314.3799999976</v>
      </c>
    </row>
    <row r="11" spans="1:17" s="2" customFormat="1" ht="16.5" thickTop="1" thickBot="1" x14ac:dyDescent="0.4">
      <c r="B11" s="157" t="s">
        <v>9</v>
      </c>
      <c r="C11" s="162">
        <f>'EFH AND REV DEPS'!C13</f>
        <v>14710</v>
      </c>
      <c r="D11" s="110">
        <f>'EFH AND REV DEPS'!D13</f>
        <v>36005.080000000024</v>
      </c>
      <c r="E11" s="137">
        <f>'EFH AND REV DEPS'!E13</f>
        <v>50131.079999999958</v>
      </c>
      <c r="F11" s="137">
        <f>'EFH AND REV DEPS'!F13</f>
        <v>19023.840000000004</v>
      </c>
      <c r="G11" s="137">
        <f>'EFH AND REV DEPS'!G13</f>
        <v>31733.320000000007</v>
      </c>
      <c r="H11" s="137">
        <f>'EFH AND REV DEPS'!H13</f>
        <v>52036</v>
      </c>
      <c r="I11" s="137">
        <f>'EFH AND REV DEPS'!I13</f>
        <v>64594.820000000007</v>
      </c>
      <c r="J11" s="137">
        <f>'EFH AND REV DEPS'!J13</f>
        <v>64578.439999999988</v>
      </c>
      <c r="K11" s="137">
        <f>'EFH AND REV DEPS'!K13</f>
        <v>61320</v>
      </c>
      <c r="L11" s="137">
        <f>'EFH AND REV DEPS'!L13</f>
        <v>0</v>
      </c>
      <c r="M11" s="137">
        <f>'EFH AND REV DEPS'!M13</f>
        <v>0</v>
      </c>
      <c r="N11" s="137">
        <f>'EFH AND REV DEPS'!N13</f>
        <v>0</v>
      </c>
      <c r="O11" s="137">
        <f>'EFH AND REV DEPS'!O13</f>
        <v>0</v>
      </c>
      <c r="P11" s="137">
        <f>'EFH AND REV DEPS'!P13</f>
        <v>0</v>
      </c>
      <c r="Q11" s="160">
        <f>'EFH AND REV DEPS'!Q13</f>
        <v>0</v>
      </c>
    </row>
    <row r="12" spans="1:17" s="2" customFormat="1" ht="16.5" thickTop="1" thickBot="1" x14ac:dyDescent="0.4">
      <c r="A12" s="1"/>
      <c r="B12" s="158" t="s">
        <v>135</v>
      </c>
      <c r="C12" s="163">
        <f>'EFH AND REV DEPS'!C14</f>
        <v>14710</v>
      </c>
      <c r="D12" s="164">
        <f>'EFH AND REV DEPS'!D14</f>
        <v>50715.080000000024</v>
      </c>
      <c r="E12" s="164">
        <f>'EFH AND REV DEPS'!E14</f>
        <v>100846.15999999997</v>
      </c>
      <c r="F12" s="164">
        <f>'EFH AND REV DEPS'!F14</f>
        <v>119869.99999999997</v>
      </c>
      <c r="G12" s="164">
        <f>'EFH AND REV DEPS'!G14</f>
        <v>151603.31999999998</v>
      </c>
      <c r="H12" s="164">
        <f>'EFH AND REV DEPS'!H14</f>
        <v>203639.31999999998</v>
      </c>
      <c r="I12" s="164">
        <f>'EFH AND REV DEPS'!I14</f>
        <v>268234.14</v>
      </c>
      <c r="J12" s="164">
        <f>'EFH AND REV DEPS'!J14</f>
        <v>332812.58</v>
      </c>
      <c r="K12" s="164">
        <f>'EFH AND REV DEPS'!K14</f>
        <v>394132.58</v>
      </c>
      <c r="L12" s="164">
        <f>'EFH AND REV DEPS'!L14</f>
        <v>394132.58</v>
      </c>
      <c r="M12" s="164">
        <f>'EFH AND REV DEPS'!M14</f>
        <v>394132.58</v>
      </c>
      <c r="N12" s="164">
        <f>'EFH AND REV DEPS'!N14</f>
        <v>394132.58</v>
      </c>
      <c r="O12" s="164">
        <f>'EFH AND REV DEPS'!O14</f>
        <v>394132.58</v>
      </c>
      <c r="P12" s="164">
        <f>'EFH AND REV DEPS'!P14</f>
        <v>394132.58</v>
      </c>
      <c r="Q12" s="165">
        <f>'EFH AND REV DEPS'!Q14</f>
        <v>394132.58</v>
      </c>
    </row>
    <row r="13" spans="1:17" ht="16" thickTop="1" x14ac:dyDescent="0.35">
      <c r="L13" s="2"/>
      <c r="M13" s="2"/>
    </row>
    <row r="14" spans="1:17" ht="15.75" customHeight="1" thickBot="1" x14ac:dyDescent="0.4">
      <c r="C14" s="2"/>
      <c r="D14" s="2"/>
      <c r="E14" s="2"/>
      <c r="F14" s="2"/>
      <c r="G14" s="2"/>
      <c r="H14" s="2"/>
      <c r="I14" s="2"/>
      <c r="J14" s="2"/>
      <c r="K14" s="2"/>
      <c r="M14" s="2"/>
      <c r="N14" s="2"/>
    </row>
    <row r="15" spans="1:17" s="2" customFormat="1" ht="69.650000000000006" customHeight="1" thickBot="1" x14ac:dyDescent="0.4">
      <c r="C15" s="359" t="s">
        <v>350</v>
      </c>
      <c r="D15" s="382" t="s">
        <v>476</v>
      </c>
      <c r="E15" s="382" t="s">
        <v>478</v>
      </c>
      <c r="F15" s="382" t="s">
        <v>477</v>
      </c>
      <c r="G15" s="382" t="s">
        <v>85</v>
      </c>
      <c r="H15" s="382" t="s">
        <v>164</v>
      </c>
      <c r="I15" s="382" t="s">
        <v>165</v>
      </c>
      <c r="J15" s="383" t="s">
        <v>163</v>
      </c>
      <c r="K15" s="361"/>
    </row>
    <row r="16" spans="1:17" s="2" customFormat="1" x14ac:dyDescent="0.35">
      <c r="C16" s="377" t="s">
        <v>41</v>
      </c>
      <c r="D16" s="367">
        <v>0</v>
      </c>
      <c r="E16" s="368">
        <v>200</v>
      </c>
      <c r="F16" s="369">
        <f>C$10/100*0.19</f>
        <v>169.77924999999985</v>
      </c>
      <c r="G16" s="384">
        <v>0</v>
      </c>
      <c r="H16" s="379">
        <f>IF(E16&gt;F16,(E16-F16)*G16,0)</f>
        <v>0</v>
      </c>
      <c r="I16" s="370">
        <f>H16</f>
        <v>0</v>
      </c>
      <c r="J16" s="381">
        <f>H16</f>
        <v>0</v>
      </c>
    </row>
    <row r="17" spans="3:14" s="2" customFormat="1" x14ac:dyDescent="0.35">
      <c r="C17" s="377" t="s">
        <v>55</v>
      </c>
      <c r="D17" s="371">
        <v>0</v>
      </c>
      <c r="E17" s="363">
        <v>700</v>
      </c>
      <c r="F17" s="364">
        <f>D$10/100*0.19</f>
        <v>620.64887000000033</v>
      </c>
      <c r="G17" s="365">
        <v>0</v>
      </c>
      <c r="H17" s="362">
        <f t="shared" ref="H17:H30" si="0">IF(E17&gt;F17,(E17-F17)*G17,0)</f>
        <v>0</v>
      </c>
      <c r="I17" s="366">
        <f>J16</f>
        <v>0</v>
      </c>
      <c r="J17" s="380">
        <f>H17-I17</f>
        <v>0</v>
      </c>
    </row>
    <row r="18" spans="3:14" s="2" customFormat="1" x14ac:dyDescent="0.35">
      <c r="C18" s="377" t="s">
        <v>56</v>
      </c>
      <c r="D18" s="371">
        <v>0</v>
      </c>
      <c r="E18" s="363">
        <v>1100</v>
      </c>
      <c r="F18" s="364">
        <f>E$10/100*0.19</f>
        <v>1324.9632140000001</v>
      </c>
      <c r="G18" s="365">
        <v>0</v>
      </c>
      <c r="H18" s="362">
        <f t="shared" si="0"/>
        <v>0</v>
      </c>
      <c r="I18" s="366">
        <f>I17+J17</f>
        <v>0</v>
      </c>
      <c r="J18" s="380">
        <f t="shared" ref="J18:J30" si="1">H18-I18</f>
        <v>0</v>
      </c>
    </row>
    <row r="19" spans="3:14" s="2" customFormat="1" x14ac:dyDescent="0.35">
      <c r="C19" s="377" t="s">
        <v>57</v>
      </c>
      <c r="D19" s="371">
        <v>0</v>
      </c>
      <c r="E19" s="363">
        <v>0</v>
      </c>
      <c r="F19" s="364">
        <f>F$10/100*0.19</f>
        <v>1585.1280100000001</v>
      </c>
      <c r="G19" s="365">
        <v>0</v>
      </c>
      <c r="H19" s="362">
        <f t="shared" si="0"/>
        <v>0</v>
      </c>
      <c r="I19" s="366">
        <f t="shared" ref="I19:I30" si="2">I18+J18</f>
        <v>0</v>
      </c>
      <c r="J19" s="380">
        <f t="shared" si="1"/>
        <v>0</v>
      </c>
    </row>
    <row r="20" spans="3:14" s="2" customFormat="1" x14ac:dyDescent="0.35">
      <c r="C20" s="377" t="s">
        <v>58</v>
      </c>
      <c r="D20" s="371">
        <v>0</v>
      </c>
      <c r="E20" s="363">
        <v>0</v>
      </c>
      <c r="F20" s="364">
        <f>G$10/100*0.19</f>
        <v>1943.1298860000004</v>
      </c>
      <c r="G20" s="365">
        <v>0</v>
      </c>
      <c r="H20" s="362">
        <f t="shared" si="0"/>
        <v>0</v>
      </c>
      <c r="I20" s="366">
        <f t="shared" si="2"/>
        <v>0</v>
      </c>
      <c r="J20" s="380">
        <f t="shared" si="1"/>
        <v>0</v>
      </c>
    </row>
    <row r="21" spans="3:14" s="2" customFormat="1" x14ac:dyDescent="0.35">
      <c r="C21" s="377" t="s">
        <v>59</v>
      </c>
      <c r="D21" s="371">
        <v>0</v>
      </c>
      <c r="E21" s="363">
        <v>0</v>
      </c>
      <c r="F21" s="364">
        <f>H$10/100*0.19</f>
        <v>2799.4563899999966</v>
      </c>
      <c r="G21" s="365">
        <v>0</v>
      </c>
      <c r="H21" s="362">
        <f t="shared" si="0"/>
        <v>0</v>
      </c>
      <c r="I21" s="366">
        <f t="shared" si="2"/>
        <v>0</v>
      </c>
      <c r="J21" s="380">
        <f t="shared" si="1"/>
        <v>0</v>
      </c>
    </row>
    <row r="22" spans="3:14" x14ac:dyDescent="0.35">
      <c r="C22" s="377" t="s">
        <v>60</v>
      </c>
      <c r="D22" s="371">
        <v>0</v>
      </c>
      <c r="E22" s="363">
        <v>0</v>
      </c>
      <c r="F22" s="364">
        <f>I$10/100*0.19</f>
        <v>3876.2779889999997</v>
      </c>
      <c r="G22" s="365">
        <v>0</v>
      </c>
      <c r="H22" s="362">
        <f t="shared" si="0"/>
        <v>0</v>
      </c>
      <c r="I22" s="366">
        <f t="shared" si="2"/>
        <v>0</v>
      </c>
      <c r="J22" s="380">
        <f t="shared" si="1"/>
        <v>0</v>
      </c>
      <c r="N22" s="2"/>
    </row>
    <row r="23" spans="3:14" x14ac:dyDescent="0.35">
      <c r="C23" s="377" t="s">
        <v>61</v>
      </c>
      <c r="D23" s="371">
        <v>0</v>
      </c>
      <c r="E23" s="363">
        <v>0</v>
      </c>
      <c r="F23" s="364">
        <f>J$10/100*0.19</f>
        <v>4977.7378379999973</v>
      </c>
      <c r="G23" s="365">
        <v>0</v>
      </c>
      <c r="H23" s="362">
        <f t="shared" si="0"/>
        <v>0</v>
      </c>
      <c r="I23" s="366">
        <f t="shared" si="2"/>
        <v>0</v>
      </c>
      <c r="J23" s="380">
        <f t="shared" si="1"/>
        <v>0</v>
      </c>
      <c r="N23" s="2"/>
    </row>
    <row r="24" spans="3:14" x14ac:dyDescent="0.35">
      <c r="C24" s="377" t="s">
        <v>62</v>
      </c>
      <c r="D24" s="371">
        <v>0</v>
      </c>
      <c r="E24" s="363">
        <v>0</v>
      </c>
      <c r="F24" s="364">
        <f>K$10/100*0.19</f>
        <v>6008.3973219999953</v>
      </c>
      <c r="G24" s="365">
        <v>0</v>
      </c>
      <c r="H24" s="362">
        <f t="shared" si="0"/>
        <v>0</v>
      </c>
      <c r="I24" s="366">
        <f t="shared" si="2"/>
        <v>0</v>
      </c>
      <c r="J24" s="380">
        <f t="shared" si="1"/>
        <v>0</v>
      </c>
      <c r="N24" s="2"/>
    </row>
    <row r="25" spans="3:14" x14ac:dyDescent="0.35">
      <c r="C25" s="377" t="s">
        <v>63</v>
      </c>
      <c r="D25" s="371">
        <v>0</v>
      </c>
      <c r="E25" s="363">
        <v>0</v>
      </c>
      <c r="F25" s="364">
        <f>L$10/100*0.19</f>
        <v>6008.3973219999953</v>
      </c>
      <c r="G25" s="365">
        <v>0</v>
      </c>
      <c r="H25" s="362">
        <f t="shared" si="0"/>
        <v>0</v>
      </c>
      <c r="I25" s="366">
        <f t="shared" si="2"/>
        <v>0</v>
      </c>
      <c r="J25" s="380">
        <f t="shared" si="1"/>
        <v>0</v>
      </c>
      <c r="N25" s="2"/>
    </row>
    <row r="26" spans="3:14" x14ac:dyDescent="0.35">
      <c r="C26" s="377" t="s">
        <v>64</v>
      </c>
      <c r="D26" s="371">
        <v>0</v>
      </c>
      <c r="E26" s="363">
        <v>0</v>
      </c>
      <c r="F26" s="364">
        <f>M$10/100*0.19</f>
        <v>6008.3973219999953</v>
      </c>
      <c r="G26" s="365">
        <v>0</v>
      </c>
      <c r="H26" s="362">
        <f t="shared" si="0"/>
        <v>0</v>
      </c>
      <c r="I26" s="366">
        <f t="shared" si="2"/>
        <v>0</v>
      </c>
      <c r="J26" s="380">
        <f t="shared" si="1"/>
        <v>0</v>
      </c>
      <c r="N26" s="2"/>
    </row>
    <row r="27" spans="3:14" x14ac:dyDescent="0.35">
      <c r="C27" s="377" t="s">
        <v>65</v>
      </c>
      <c r="D27" s="371">
        <v>0</v>
      </c>
      <c r="E27" s="363">
        <v>0</v>
      </c>
      <c r="F27" s="364">
        <f>N$10/100*0.19</f>
        <v>6008.3973219999953</v>
      </c>
      <c r="G27" s="365">
        <v>0</v>
      </c>
      <c r="H27" s="362">
        <f t="shared" si="0"/>
        <v>0</v>
      </c>
      <c r="I27" s="366">
        <f t="shared" si="2"/>
        <v>0</v>
      </c>
      <c r="J27" s="380">
        <f t="shared" si="1"/>
        <v>0</v>
      </c>
      <c r="N27" s="2"/>
    </row>
    <row r="28" spans="3:14" x14ac:dyDescent="0.35">
      <c r="C28" s="377" t="s">
        <v>68</v>
      </c>
      <c r="D28" s="371">
        <v>0</v>
      </c>
      <c r="E28" s="363">
        <v>0</v>
      </c>
      <c r="F28" s="364">
        <f>O$10/100*0.19</f>
        <v>6008.3973219999953</v>
      </c>
      <c r="G28" s="365">
        <v>0</v>
      </c>
      <c r="H28" s="362">
        <f t="shared" si="0"/>
        <v>0</v>
      </c>
      <c r="I28" s="366">
        <f>I27+J27</f>
        <v>0</v>
      </c>
      <c r="J28" s="380">
        <f t="shared" si="1"/>
        <v>0</v>
      </c>
      <c r="N28" s="2"/>
    </row>
    <row r="29" spans="3:14" x14ac:dyDescent="0.35">
      <c r="C29" s="377" t="s">
        <v>69</v>
      </c>
      <c r="D29" s="371">
        <v>0</v>
      </c>
      <c r="E29" s="363">
        <v>0</v>
      </c>
      <c r="F29" s="364">
        <f>P$10/100*0.19</f>
        <v>6008.3973219999953</v>
      </c>
      <c r="G29" s="365">
        <v>0</v>
      </c>
      <c r="H29" s="362">
        <f t="shared" si="0"/>
        <v>0</v>
      </c>
      <c r="I29" s="366">
        <f t="shared" si="2"/>
        <v>0</v>
      </c>
      <c r="J29" s="380">
        <f t="shared" si="1"/>
        <v>0</v>
      </c>
      <c r="N29" s="2"/>
    </row>
    <row r="30" spans="3:14" ht="16" thickBot="1" x14ac:dyDescent="0.4">
      <c r="C30" s="378" t="s">
        <v>70</v>
      </c>
      <c r="D30" s="372">
        <v>0</v>
      </c>
      <c r="E30" s="373">
        <v>0</v>
      </c>
      <c r="F30" s="374">
        <f>Q$10/100*0.19</f>
        <v>6008.3973219999953</v>
      </c>
      <c r="G30" s="375">
        <v>0</v>
      </c>
      <c r="H30" s="385">
        <f t="shared" si="0"/>
        <v>0</v>
      </c>
      <c r="I30" s="376">
        <f t="shared" si="2"/>
        <v>0</v>
      </c>
      <c r="J30" s="386">
        <f t="shared" si="1"/>
        <v>0</v>
      </c>
      <c r="N30" s="2"/>
    </row>
    <row r="74" spans="1:1" x14ac:dyDescent="0.35">
      <c r="A74" s="1" t="s">
        <v>67</v>
      </c>
    </row>
    <row r="76" spans="1:1" x14ac:dyDescent="0.35">
      <c r="A76" s="1" t="s">
        <v>24</v>
      </c>
    </row>
    <row r="78" spans="1:1" x14ac:dyDescent="0.35">
      <c r="A78" s="1" t="s">
        <v>25</v>
      </c>
    </row>
  </sheetData>
  <mergeCells count="3">
    <mergeCell ref="H2:K2"/>
    <mergeCell ref="G4:L4"/>
    <mergeCell ref="C6:Q6"/>
  </mergeCells>
  <conditionalFormatting sqref="G16:G30">
    <cfRule type="expression" dxfId="3" priority="1">
      <formula>"$R&gt;$S"</formula>
    </cfRule>
  </conditionalFormatting>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autoPageBreaks="0"/>
  </sheetPr>
  <dimension ref="A1:I90"/>
  <sheetViews>
    <sheetView zoomScale="70" zoomScaleNormal="70" workbookViewId="0">
      <selection activeCell="M8" sqref="M8"/>
    </sheetView>
  </sheetViews>
  <sheetFormatPr defaultColWidth="8.921875" defaultRowHeight="10" x14ac:dyDescent="0.35"/>
  <cols>
    <col min="1" max="1" width="9.3828125" style="20" customWidth="1"/>
    <col min="2" max="2" width="14.84375" style="20" bestFit="1" customWidth="1"/>
    <col min="3" max="3" width="32.921875" style="20" customWidth="1"/>
    <col min="4" max="4" width="37.84375" style="20" customWidth="1"/>
    <col min="5" max="5" width="24.61328125" style="20" customWidth="1"/>
    <col min="6" max="6" width="31.07421875" style="5" customWidth="1"/>
    <col min="7" max="7" width="8.921875" style="5"/>
    <col min="8" max="8" width="14.84375" style="5" bestFit="1" customWidth="1"/>
    <col min="9" max="9" width="8.921875" style="5"/>
    <col min="10" max="16384" width="8.921875" style="20"/>
  </cols>
  <sheetData>
    <row r="1" spans="1:9" s="6" customFormat="1" ht="26.25" customHeight="1" x14ac:dyDescent="0.35">
      <c r="A1" s="22"/>
      <c r="B1" s="23"/>
      <c r="E1" s="345" t="s">
        <v>74</v>
      </c>
      <c r="F1" s="5"/>
      <c r="G1" s="5"/>
      <c r="H1" s="5"/>
    </row>
    <row r="2" spans="1:9" s="6" customFormat="1" ht="26.25" customHeight="1" x14ac:dyDescent="0.35">
      <c r="A2" s="24"/>
      <c r="E2" s="349" t="s">
        <v>78</v>
      </c>
      <c r="F2" s="5"/>
      <c r="G2" s="5"/>
      <c r="H2" s="5"/>
    </row>
    <row r="3" spans="1:9" s="6" customFormat="1" ht="25.65" customHeight="1" x14ac:dyDescent="0.35">
      <c r="A3" s="24"/>
      <c r="E3" s="343" t="s">
        <v>508</v>
      </c>
      <c r="F3" s="5"/>
      <c r="G3" s="5"/>
      <c r="H3" s="5"/>
    </row>
    <row r="4" spans="1:9" s="30" customFormat="1" ht="26.25" customHeight="1" thickBot="1" x14ac:dyDescent="0.4">
      <c r="A4" s="402"/>
      <c r="C4" s="403"/>
      <c r="D4" s="25"/>
      <c r="E4" s="25"/>
      <c r="F4" s="5"/>
      <c r="G4" s="5"/>
      <c r="H4" s="5"/>
    </row>
    <row r="5" spans="1:9" s="15" customFormat="1" ht="51" customHeight="1" thickBot="1" x14ac:dyDescent="0.4">
      <c r="B5" s="459" t="s">
        <v>0</v>
      </c>
      <c r="C5" s="193" t="s">
        <v>482</v>
      </c>
      <c r="D5" s="193" t="s">
        <v>40</v>
      </c>
      <c r="E5" s="193" t="s">
        <v>483</v>
      </c>
      <c r="F5" s="193" t="s">
        <v>163</v>
      </c>
      <c r="H5" s="155" t="s">
        <v>505</v>
      </c>
      <c r="I5" s="155" t="s">
        <v>504</v>
      </c>
    </row>
    <row r="6" spans="1:9" s="17" customFormat="1" ht="21" customHeight="1" thickBot="1" x14ac:dyDescent="0.4">
      <c r="A6" s="15"/>
      <c r="B6" s="455"/>
      <c r="C6" s="15"/>
      <c r="D6" s="453"/>
      <c r="E6" s="454" t="str">
        <f>IF(NOT(D11=""),"1,000,000","")</f>
        <v/>
      </c>
      <c r="F6" s="456" t="str">
        <f>IF(D6&lt;E6,D6,E6)</f>
        <v/>
      </c>
      <c r="G6" s="15"/>
      <c r="H6" s="431" t="s">
        <v>280</v>
      </c>
      <c r="I6" s="431">
        <f>COUNTIF(C6:C999,"FB Release")</f>
        <v>0</v>
      </c>
    </row>
    <row r="7" spans="1:9" s="17" customFormat="1" ht="21" customHeight="1" thickBot="1" x14ac:dyDescent="0.4">
      <c r="A7" s="15"/>
      <c r="B7" s="405"/>
      <c r="C7" s="233"/>
      <c r="D7" s="449"/>
      <c r="E7" s="422"/>
      <c r="F7" s="457"/>
      <c r="G7" s="15"/>
      <c r="H7" s="431" t="s">
        <v>194</v>
      </c>
      <c r="I7" s="431">
        <f>COUNTIF(C6:C1000,"Uncontained Failure")</f>
        <v>0</v>
      </c>
    </row>
    <row r="8" spans="1:9" s="17" customFormat="1" ht="21" customHeight="1" x14ac:dyDescent="0.35">
      <c r="A8" s="15"/>
      <c r="B8" s="405"/>
      <c r="C8" s="233"/>
      <c r="D8" s="449"/>
      <c r="E8" s="423"/>
      <c r="F8" s="457"/>
      <c r="G8" s="15"/>
      <c r="H8" s="15"/>
    </row>
    <row r="9" spans="1:9" s="17" customFormat="1" ht="21" customHeight="1" x14ac:dyDescent="0.35">
      <c r="A9" s="15"/>
      <c r="B9" s="405"/>
      <c r="C9" s="233"/>
      <c r="D9" s="449"/>
      <c r="E9" s="422"/>
      <c r="F9" s="457"/>
      <c r="G9" s="15"/>
      <c r="H9" s="15"/>
    </row>
    <row r="10" spans="1:9" s="17" customFormat="1" ht="21" customHeight="1" x14ac:dyDescent="0.35">
      <c r="A10" s="15"/>
      <c r="B10" s="405"/>
      <c r="C10" s="233"/>
      <c r="D10" s="449"/>
      <c r="E10" s="422"/>
      <c r="F10" s="457"/>
      <c r="G10" s="15"/>
      <c r="H10" s="15"/>
    </row>
    <row r="11" spans="1:9" s="17" customFormat="1" ht="21" customHeight="1" x14ac:dyDescent="0.35">
      <c r="A11" s="15"/>
      <c r="B11" s="405"/>
      <c r="C11" s="233"/>
      <c r="D11" s="404"/>
      <c r="E11" s="424"/>
      <c r="F11" s="457"/>
      <c r="G11" s="15"/>
      <c r="H11" s="15"/>
    </row>
    <row r="12" spans="1:9" s="17" customFormat="1" ht="21" customHeight="1" x14ac:dyDescent="0.35">
      <c r="A12" s="15"/>
      <c r="B12" s="405"/>
      <c r="C12" s="233"/>
      <c r="D12" s="449"/>
      <c r="E12" s="424"/>
      <c r="F12" s="457"/>
      <c r="G12" s="15"/>
      <c r="H12" s="15"/>
    </row>
    <row r="13" spans="1:9" s="17" customFormat="1" ht="21" customHeight="1" x14ac:dyDescent="0.35">
      <c r="A13" s="15"/>
      <c r="B13" s="405"/>
      <c r="C13" s="233"/>
      <c r="D13" s="449"/>
      <c r="E13" s="424"/>
      <c r="F13" s="457"/>
      <c r="G13" s="15"/>
      <c r="H13" s="15"/>
    </row>
    <row r="14" spans="1:9" s="17" customFormat="1" ht="21" customHeight="1" x14ac:dyDescent="0.35">
      <c r="A14" s="15"/>
      <c r="B14" s="405"/>
      <c r="C14" s="233"/>
      <c r="D14" s="449"/>
      <c r="E14" s="424"/>
      <c r="F14" s="457"/>
      <c r="G14" s="15"/>
      <c r="H14" s="15"/>
    </row>
    <row r="15" spans="1:9" s="17" customFormat="1" ht="21" customHeight="1" x14ac:dyDescent="0.35">
      <c r="A15" s="15"/>
      <c r="B15" s="405"/>
      <c r="C15" s="233"/>
      <c r="D15" s="449"/>
      <c r="E15" s="424"/>
      <c r="F15" s="457"/>
      <c r="G15" s="15"/>
      <c r="H15" s="15"/>
    </row>
    <row r="16" spans="1:9" s="17" customFormat="1" ht="21" customHeight="1" x14ac:dyDescent="0.35">
      <c r="A16" s="15"/>
      <c r="B16" s="405"/>
      <c r="C16" s="233"/>
      <c r="D16" s="449"/>
      <c r="E16" s="424"/>
      <c r="F16" s="457"/>
      <c r="G16" s="15"/>
      <c r="H16" s="15"/>
    </row>
    <row r="17" spans="1:8" s="17" customFormat="1" ht="21" customHeight="1" x14ac:dyDescent="0.35">
      <c r="A17" s="15"/>
      <c r="B17" s="405"/>
      <c r="C17" s="233"/>
      <c r="D17" s="449"/>
      <c r="E17" s="424"/>
      <c r="F17" s="457"/>
      <c r="G17" s="15"/>
      <c r="H17" s="15"/>
    </row>
    <row r="18" spans="1:8" s="17" customFormat="1" ht="21" customHeight="1" x14ac:dyDescent="0.35">
      <c r="A18" s="15"/>
      <c r="B18" s="405"/>
      <c r="C18" s="233"/>
      <c r="D18" s="449"/>
      <c r="E18" s="424"/>
      <c r="F18" s="457"/>
      <c r="G18" s="15"/>
      <c r="H18" s="15"/>
    </row>
    <row r="19" spans="1:8" s="17" customFormat="1" ht="21" customHeight="1" x14ac:dyDescent="0.35">
      <c r="A19" s="15"/>
      <c r="B19" s="405"/>
      <c r="C19" s="233"/>
      <c r="D19" s="449"/>
      <c r="E19" s="424"/>
      <c r="F19" s="457"/>
      <c r="G19" s="15"/>
      <c r="H19" s="15"/>
    </row>
    <row r="20" spans="1:8" s="17" customFormat="1" ht="21" customHeight="1" x14ac:dyDescent="0.35">
      <c r="A20" s="15"/>
      <c r="B20" s="405"/>
      <c r="C20" s="233"/>
      <c r="D20" s="449"/>
      <c r="E20" s="424"/>
      <c r="F20" s="457"/>
      <c r="G20" s="15"/>
      <c r="H20" s="15"/>
    </row>
    <row r="21" spans="1:8" s="15" customFormat="1" ht="21" customHeight="1" x14ac:dyDescent="0.35">
      <c r="B21" s="405"/>
      <c r="C21" s="233"/>
      <c r="D21" s="449"/>
      <c r="E21" s="424"/>
      <c r="F21" s="457"/>
    </row>
    <row r="22" spans="1:8" ht="21" customHeight="1" x14ac:dyDescent="0.35">
      <c r="A22" s="5"/>
      <c r="B22" s="405"/>
      <c r="C22" s="233"/>
      <c r="D22" s="449"/>
      <c r="E22" s="424"/>
      <c r="F22" s="457"/>
    </row>
    <row r="23" spans="1:8" ht="21" customHeight="1" x14ac:dyDescent="0.35">
      <c r="A23" s="5"/>
      <c r="B23" s="405"/>
      <c r="C23" s="233"/>
      <c r="D23" s="449"/>
      <c r="E23" s="424"/>
      <c r="F23" s="457"/>
    </row>
    <row r="24" spans="1:8" ht="21" customHeight="1" x14ac:dyDescent="0.35">
      <c r="A24" s="5"/>
      <c r="B24" s="405"/>
      <c r="C24" s="233"/>
      <c r="D24" s="449"/>
      <c r="E24" s="424"/>
      <c r="F24" s="457"/>
    </row>
    <row r="25" spans="1:8" ht="21" customHeight="1" x14ac:dyDescent="0.35">
      <c r="A25" s="5"/>
      <c r="B25" s="405"/>
      <c r="C25" s="233"/>
      <c r="D25" s="449"/>
      <c r="E25" s="424"/>
      <c r="F25" s="457"/>
    </row>
    <row r="26" spans="1:8" ht="21" customHeight="1" x14ac:dyDescent="0.35">
      <c r="A26" s="5"/>
      <c r="B26" s="405"/>
      <c r="C26" s="233"/>
      <c r="D26" s="449"/>
      <c r="E26" s="424"/>
      <c r="F26" s="457"/>
    </row>
    <row r="27" spans="1:8" ht="21" customHeight="1" x14ac:dyDescent="0.35">
      <c r="A27" s="5"/>
      <c r="B27" s="405"/>
      <c r="C27" s="233"/>
      <c r="D27" s="449"/>
      <c r="E27" s="424"/>
      <c r="F27" s="457"/>
    </row>
    <row r="28" spans="1:8" ht="21" customHeight="1" x14ac:dyDescent="0.35">
      <c r="A28" s="5"/>
      <c r="B28" s="405"/>
      <c r="C28" s="233"/>
      <c r="D28" s="449"/>
      <c r="E28" s="424"/>
      <c r="F28" s="457"/>
    </row>
    <row r="29" spans="1:8" ht="21" customHeight="1" x14ac:dyDescent="0.35">
      <c r="A29" s="5"/>
      <c r="B29" s="405"/>
      <c r="C29" s="233"/>
      <c r="D29" s="449"/>
      <c r="E29" s="424"/>
      <c r="F29" s="457"/>
    </row>
    <row r="30" spans="1:8" ht="21" customHeight="1" x14ac:dyDescent="0.35">
      <c r="A30" s="5"/>
      <c r="B30" s="405"/>
      <c r="C30" s="233"/>
      <c r="D30" s="449"/>
      <c r="E30" s="424"/>
      <c r="F30" s="457"/>
    </row>
    <row r="31" spans="1:8" ht="21" customHeight="1" x14ac:dyDescent="0.35">
      <c r="A31" s="5"/>
      <c r="B31" s="405"/>
      <c r="C31" s="233"/>
      <c r="D31" s="449"/>
      <c r="E31" s="424"/>
      <c r="F31" s="457"/>
    </row>
    <row r="32" spans="1:8" ht="21" customHeight="1" x14ac:dyDescent="0.35">
      <c r="A32" s="5"/>
      <c r="B32" s="405"/>
      <c r="C32" s="233"/>
      <c r="D32" s="449"/>
      <c r="E32" s="424"/>
      <c r="F32" s="457"/>
    </row>
    <row r="33" spans="1:6" ht="21" customHeight="1" x14ac:dyDescent="0.35">
      <c r="A33" s="5"/>
      <c r="B33" s="405"/>
      <c r="C33" s="233"/>
      <c r="D33" s="449"/>
      <c r="E33" s="424"/>
      <c r="F33" s="457"/>
    </row>
    <row r="34" spans="1:6" ht="21" customHeight="1" x14ac:dyDescent="0.35">
      <c r="A34" s="5"/>
      <c r="B34" s="405"/>
      <c r="C34" s="233"/>
      <c r="D34" s="449"/>
      <c r="E34" s="424"/>
      <c r="F34" s="457"/>
    </row>
    <row r="35" spans="1:6" ht="21" customHeight="1" x14ac:dyDescent="0.35">
      <c r="A35" s="5"/>
      <c r="B35" s="405"/>
      <c r="C35" s="233"/>
      <c r="D35" s="449"/>
      <c r="E35" s="424"/>
      <c r="F35" s="457"/>
    </row>
    <row r="36" spans="1:6" ht="21" customHeight="1" x14ac:dyDescent="0.35">
      <c r="A36" s="5"/>
      <c r="B36" s="405"/>
      <c r="C36" s="233"/>
      <c r="D36" s="449"/>
      <c r="E36" s="424"/>
      <c r="F36" s="457"/>
    </row>
    <row r="37" spans="1:6" ht="21" customHeight="1" x14ac:dyDescent="0.35">
      <c r="A37" s="5"/>
      <c r="B37" s="405"/>
      <c r="C37" s="233"/>
      <c r="D37" s="449"/>
      <c r="E37" s="424"/>
      <c r="F37" s="457"/>
    </row>
    <row r="38" spans="1:6" ht="21" customHeight="1" x14ac:dyDescent="0.35">
      <c r="A38" s="5"/>
      <c r="B38" s="405"/>
      <c r="C38" s="233"/>
      <c r="D38" s="449"/>
      <c r="E38" s="424"/>
      <c r="F38" s="457"/>
    </row>
    <row r="39" spans="1:6" ht="21" customHeight="1" x14ac:dyDescent="0.35">
      <c r="A39" s="5"/>
      <c r="B39" s="405"/>
      <c r="C39" s="233"/>
      <c r="D39" s="449"/>
      <c r="E39" s="424"/>
      <c r="F39" s="457"/>
    </row>
    <row r="40" spans="1:6" ht="21" customHeight="1" x14ac:dyDescent="0.35">
      <c r="A40" s="5"/>
      <c r="B40" s="405"/>
      <c r="C40" s="233"/>
      <c r="D40" s="449"/>
      <c r="E40" s="424"/>
      <c r="F40" s="457"/>
    </row>
    <row r="41" spans="1:6" ht="21" customHeight="1" x14ac:dyDescent="0.35">
      <c r="A41" s="5"/>
      <c r="B41" s="405"/>
      <c r="C41" s="233"/>
      <c r="D41" s="449"/>
      <c r="E41" s="424"/>
      <c r="F41" s="457"/>
    </row>
    <row r="42" spans="1:6" ht="21" customHeight="1" x14ac:dyDescent="0.35">
      <c r="A42" s="5"/>
      <c r="B42" s="405"/>
      <c r="C42" s="233"/>
      <c r="D42" s="449"/>
      <c r="E42" s="424"/>
      <c r="F42" s="457"/>
    </row>
    <row r="43" spans="1:6" ht="21" customHeight="1" x14ac:dyDescent="0.35">
      <c r="A43" s="5"/>
      <c r="B43" s="405"/>
      <c r="C43" s="233"/>
      <c r="D43" s="449"/>
      <c r="E43" s="424"/>
      <c r="F43" s="457"/>
    </row>
    <row r="44" spans="1:6" ht="21" customHeight="1" x14ac:dyDescent="0.35">
      <c r="A44" s="5"/>
      <c r="B44" s="405"/>
      <c r="C44" s="233"/>
      <c r="D44" s="449"/>
      <c r="E44" s="424"/>
      <c r="F44" s="457"/>
    </row>
    <row r="45" spans="1:6" ht="21" customHeight="1" x14ac:dyDescent="0.35">
      <c r="A45" s="5"/>
      <c r="B45" s="405"/>
      <c r="C45" s="233"/>
      <c r="D45" s="449"/>
      <c r="E45" s="424"/>
      <c r="F45" s="457"/>
    </row>
    <row r="46" spans="1:6" ht="21" customHeight="1" x14ac:dyDescent="0.35">
      <c r="A46" s="5"/>
      <c r="B46" s="405"/>
      <c r="C46" s="233"/>
      <c r="D46" s="449"/>
      <c r="E46" s="424"/>
      <c r="F46" s="457"/>
    </row>
    <row r="47" spans="1:6" ht="21" customHeight="1" x14ac:dyDescent="0.35">
      <c r="A47" s="5"/>
      <c r="B47" s="405"/>
      <c r="C47" s="233"/>
      <c r="D47" s="449"/>
      <c r="E47" s="424"/>
      <c r="F47" s="457"/>
    </row>
    <row r="48" spans="1:6" ht="21" customHeight="1" x14ac:dyDescent="0.35">
      <c r="A48" s="5"/>
      <c r="B48" s="405"/>
      <c r="C48" s="233"/>
      <c r="D48" s="449"/>
      <c r="E48" s="424"/>
      <c r="F48" s="457"/>
    </row>
    <row r="49" spans="1:6" ht="21" customHeight="1" x14ac:dyDescent="0.35">
      <c r="A49" s="5"/>
      <c r="B49" s="405"/>
      <c r="C49" s="233"/>
      <c r="D49" s="449"/>
      <c r="E49" s="424"/>
      <c r="F49" s="457"/>
    </row>
    <row r="50" spans="1:6" ht="21" customHeight="1" x14ac:dyDescent="0.35">
      <c r="A50" s="5"/>
      <c r="B50" s="405"/>
      <c r="C50" s="233"/>
      <c r="D50" s="449"/>
      <c r="E50" s="424"/>
      <c r="F50" s="457"/>
    </row>
    <row r="51" spans="1:6" ht="21" customHeight="1" x14ac:dyDescent="0.35">
      <c r="A51" s="5"/>
      <c r="B51" s="405"/>
      <c r="C51" s="233"/>
      <c r="D51" s="449"/>
      <c r="E51" s="424"/>
      <c r="F51" s="457"/>
    </row>
    <row r="52" spans="1:6" ht="21" customHeight="1" x14ac:dyDescent="0.35">
      <c r="A52" s="5"/>
      <c r="B52" s="405"/>
      <c r="C52" s="233"/>
      <c r="D52" s="449"/>
      <c r="E52" s="424"/>
      <c r="F52" s="457"/>
    </row>
    <row r="53" spans="1:6" ht="21" customHeight="1" x14ac:dyDescent="0.35">
      <c r="A53" s="5"/>
      <c r="B53" s="405"/>
      <c r="C53" s="233"/>
      <c r="D53" s="449"/>
      <c r="E53" s="424"/>
      <c r="F53" s="457"/>
    </row>
    <row r="54" spans="1:6" ht="21" customHeight="1" x14ac:dyDescent="0.35">
      <c r="A54" s="5"/>
      <c r="B54" s="405"/>
      <c r="C54" s="233"/>
      <c r="D54" s="449"/>
      <c r="E54" s="424"/>
      <c r="F54" s="457"/>
    </row>
    <row r="55" spans="1:6" ht="21" customHeight="1" x14ac:dyDescent="0.35">
      <c r="A55" s="5"/>
      <c r="B55" s="405"/>
      <c r="C55" s="233"/>
      <c r="D55" s="449"/>
      <c r="E55" s="424"/>
      <c r="F55" s="457"/>
    </row>
    <row r="56" spans="1:6" ht="21" customHeight="1" x14ac:dyDescent="0.35">
      <c r="A56" s="5"/>
      <c r="B56" s="405"/>
      <c r="C56" s="233"/>
      <c r="D56" s="449"/>
      <c r="E56" s="424"/>
      <c r="F56" s="457"/>
    </row>
    <row r="57" spans="1:6" ht="21" customHeight="1" x14ac:dyDescent="0.35">
      <c r="A57" s="5"/>
      <c r="B57" s="405"/>
      <c r="C57" s="233"/>
      <c r="D57" s="449"/>
      <c r="E57" s="424"/>
      <c r="F57" s="457"/>
    </row>
    <row r="58" spans="1:6" ht="21" customHeight="1" x14ac:dyDescent="0.35">
      <c r="A58" s="5"/>
      <c r="B58" s="405"/>
      <c r="C58" s="233"/>
      <c r="D58" s="449"/>
      <c r="E58" s="424"/>
      <c r="F58" s="457"/>
    </row>
    <row r="59" spans="1:6" ht="21" customHeight="1" thickBot="1" x14ac:dyDescent="0.4">
      <c r="A59" s="5"/>
      <c r="B59" s="406"/>
      <c r="C59" s="407"/>
      <c r="D59" s="408"/>
      <c r="E59" s="425"/>
      <c r="F59" s="458"/>
    </row>
    <row r="60" spans="1:6" ht="21" customHeight="1" x14ac:dyDescent="0.35"/>
    <row r="61" spans="1:6" ht="21" customHeight="1" x14ac:dyDescent="0.35"/>
    <row r="62" spans="1:6" ht="21" customHeight="1" x14ac:dyDescent="0.35"/>
    <row r="63" spans="1:6" ht="21" customHeight="1" x14ac:dyDescent="0.35"/>
    <row r="64" spans="1:6" ht="21" customHeight="1" x14ac:dyDescent="0.35"/>
    <row r="65" ht="21" customHeight="1" x14ac:dyDescent="0.35"/>
    <row r="66" ht="21" customHeight="1" x14ac:dyDescent="0.35"/>
    <row r="67" ht="21" customHeight="1" x14ac:dyDescent="0.35"/>
    <row r="68" ht="21" customHeight="1" x14ac:dyDescent="0.35"/>
    <row r="69" ht="21" customHeight="1" x14ac:dyDescent="0.35"/>
    <row r="70" ht="21" customHeight="1" x14ac:dyDescent="0.35"/>
    <row r="71" ht="21" customHeight="1" x14ac:dyDescent="0.35"/>
    <row r="72" ht="21" customHeight="1" x14ac:dyDescent="0.35"/>
    <row r="73" ht="21" customHeight="1" x14ac:dyDescent="0.35"/>
    <row r="74" ht="21" customHeight="1" x14ac:dyDescent="0.35"/>
    <row r="75" ht="21" customHeight="1" x14ac:dyDescent="0.35"/>
    <row r="76" ht="21" customHeight="1" x14ac:dyDescent="0.35"/>
    <row r="77" ht="21" customHeight="1" x14ac:dyDescent="0.35"/>
    <row r="78" ht="21" customHeight="1" x14ac:dyDescent="0.35"/>
    <row r="79" ht="21" customHeight="1" x14ac:dyDescent="0.35"/>
    <row r="80" ht="21" customHeight="1" x14ac:dyDescent="0.35"/>
    <row r="81" ht="21" customHeight="1" x14ac:dyDescent="0.35"/>
    <row r="82" ht="21" customHeight="1" x14ac:dyDescent="0.35"/>
    <row r="83" ht="21" customHeight="1" x14ac:dyDescent="0.35"/>
    <row r="84" ht="21" customHeight="1" x14ac:dyDescent="0.35"/>
    <row r="85" ht="21" customHeight="1" x14ac:dyDescent="0.35"/>
    <row r="86" ht="21" customHeight="1" x14ac:dyDescent="0.35"/>
    <row r="87" ht="21" customHeight="1" x14ac:dyDescent="0.35"/>
    <row r="88" ht="21" customHeight="1" x14ac:dyDescent="0.35"/>
    <row r="89" ht="21" customHeight="1" x14ac:dyDescent="0.35"/>
    <row r="90" ht="21" customHeight="1" x14ac:dyDescent="0.35"/>
  </sheetData>
  <conditionalFormatting sqref="F6:F59">
    <cfRule type="expression" dxfId="2" priority="2">
      <formula>"$R&gt;$S"</formula>
    </cfRule>
  </conditionalFormatting>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00B0F0"/>
    <pageSetUpPr autoPageBreaks="0"/>
  </sheetPr>
  <dimension ref="A1:AP181"/>
  <sheetViews>
    <sheetView showGridLines="0" showZeros="0" zoomScale="60" zoomScaleNormal="60" workbookViewId="0">
      <pane ySplit="6" topLeftCell="A58" activePane="bottomLeft" state="frozen"/>
      <selection pane="bottomLeft" activeCell="P1" sqref="P1:P1048576"/>
    </sheetView>
  </sheetViews>
  <sheetFormatPr defaultColWidth="9.15234375" defaultRowHeight="14.5" x14ac:dyDescent="0.35"/>
  <cols>
    <col min="1" max="1" width="9" style="310" bestFit="1" customWidth="1"/>
    <col min="2" max="2" width="30" style="280" customWidth="1"/>
    <col min="3" max="3" width="7.84375" style="280" customWidth="1"/>
    <col min="4" max="4" width="13.3828125" style="298" bestFit="1" customWidth="1"/>
    <col min="5" max="5" width="10.61328125" style="518" customWidth="1"/>
    <col min="6" max="7" width="10.61328125" style="280" customWidth="1"/>
    <col min="8" max="11" width="17" style="518" hidden="1" customWidth="1"/>
    <col min="12" max="12" width="15.53515625" style="518" hidden="1" customWidth="1"/>
    <col min="13" max="13" width="17.3828125" style="280" hidden="1" customWidth="1"/>
    <col min="14" max="15" width="17.921875" style="518" hidden="1" customWidth="1"/>
    <col min="16" max="16" width="14" style="685" customWidth="1"/>
    <col min="17" max="17" width="14" style="518" customWidth="1"/>
    <col min="18" max="18" width="21.3828125" style="282" customWidth="1"/>
    <col min="19" max="19" width="5.84375" style="282" customWidth="1"/>
    <col min="20" max="20" width="8.4609375" style="282" bestFit="1" customWidth="1"/>
    <col min="21" max="23" width="9.15234375" style="280"/>
    <col min="24" max="24" width="11.07421875" style="280" bestFit="1" customWidth="1"/>
    <col min="25" max="29" width="9.15234375" style="280"/>
    <col min="30" max="30" width="5.61328125" style="296" bestFit="1" customWidth="1"/>
    <col min="31" max="41" width="0" style="280" hidden="1" customWidth="1"/>
    <col min="42" max="42" width="0" style="293" hidden="1" customWidth="1"/>
    <col min="43" max="16384" width="9.15234375" style="280"/>
  </cols>
  <sheetData>
    <row r="1" spans="1:42" ht="31" x14ac:dyDescent="0.7">
      <c r="B1" s="473" t="s">
        <v>540</v>
      </c>
      <c r="D1" s="684"/>
      <c r="AE1" s="285" t="s">
        <v>575</v>
      </c>
      <c r="AO1" s="285" t="s">
        <v>581</v>
      </c>
    </row>
    <row r="2" spans="1:42" ht="26" x14ac:dyDescent="0.6">
      <c r="A2" s="669"/>
      <c r="B2" s="461" t="s">
        <v>314</v>
      </c>
      <c r="D2" s="684"/>
      <c r="H2" s="525"/>
      <c r="J2" s="520" t="s">
        <v>549</v>
      </c>
      <c r="N2" s="520" t="s">
        <v>315</v>
      </c>
      <c r="O2" s="520"/>
      <c r="P2" s="686" t="s">
        <v>533</v>
      </c>
      <c r="Q2" s="520"/>
      <c r="V2" s="630"/>
      <c r="W2" s="631" t="s">
        <v>582</v>
      </c>
      <c r="X2" s="634">
        <f>'SVRG+ESVRG'!B3</f>
        <v>0.76466866249999987</v>
      </c>
      <c r="Y2" s="629" t="s">
        <v>576</v>
      </c>
      <c r="AD2" s="625" t="s">
        <v>370</v>
      </c>
      <c r="AE2" s="589" t="s">
        <v>565</v>
      </c>
      <c r="AF2" s="628">
        <v>1000</v>
      </c>
      <c r="AG2" s="589">
        <v>1300</v>
      </c>
      <c r="AH2" s="589">
        <v>1480</v>
      </c>
      <c r="AI2" s="589">
        <v>1480</v>
      </c>
      <c r="AJ2" s="589">
        <v>1480</v>
      </c>
      <c r="AK2" s="589">
        <v>1480</v>
      </c>
      <c r="AL2" s="589">
        <v>1480</v>
      </c>
      <c r="AM2" s="589">
        <v>1480</v>
      </c>
      <c r="AN2" s="590" t="s">
        <v>532</v>
      </c>
      <c r="AO2" s="627">
        <f>AVERAGEIF($AD$7:$AD$167,$AD2,AO$7:AO$167)</f>
        <v>1775.4939160236622</v>
      </c>
      <c r="AP2" s="843">
        <f>AVERAGE(AP$7:AP$167)</f>
        <v>1488.6848121624225</v>
      </c>
    </row>
    <row r="3" spans="1:42" s="505" customFormat="1" ht="26.25" customHeight="1" x14ac:dyDescent="0.6">
      <c r="A3" s="670"/>
      <c r="B3" s="506"/>
      <c r="D3" s="598"/>
      <c r="E3" s="592"/>
      <c r="F3" s="506"/>
      <c r="G3" s="506"/>
      <c r="H3" s="592"/>
      <c r="I3" s="593"/>
      <c r="J3" s="571">
        <v>43709</v>
      </c>
      <c r="K3" s="518"/>
      <c r="L3" s="518"/>
      <c r="M3" s="280"/>
      <c r="N3" s="571">
        <v>43921</v>
      </c>
      <c r="O3" s="594"/>
      <c r="P3" s="687">
        <v>45291</v>
      </c>
      <c r="Q3" s="594"/>
      <c r="R3" s="595"/>
      <c r="S3" s="595"/>
      <c r="T3" s="595"/>
      <c r="V3" s="632"/>
      <c r="W3" s="633" t="s">
        <v>583</v>
      </c>
      <c r="X3" s="634">
        <f>'EHPTB MEASURE'!B3</f>
        <v>250.5</v>
      </c>
      <c r="Y3" s="629" t="s">
        <v>576</v>
      </c>
      <c r="Z3" s="280"/>
      <c r="AD3" s="625" t="s">
        <v>572</v>
      </c>
      <c r="AE3" s="589" t="s">
        <v>565</v>
      </c>
      <c r="AF3" s="628">
        <v>1000</v>
      </c>
      <c r="AG3" s="589">
        <v>1800</v>
      </c>
      <c r="AH3" s="589">
        <v>1800</v>
      </c>
      <c r="AI3" s="589">
        <v>1800</v>
      </c>
      <c r="AJ3" s="589">
        <v>1800</v>
      </c>
      <c r="AK3" s="589">
        <v>1800</v>
      </c>
      <c r="AL3" s="589">
        <v>1800</v>
      </c>
      <c r="AM3" s="589">
        <v>1800</v>
      </c>
      <c r="AN3" s="590" t="s">
        <v>532</v>
      </c>
      <c r="AO3" s="627">
        <f>AVERAGEIF($AD$7:$AD$167,$AD3,AO$7:AO$167)</f>
        <v>1155.0278243708449</v>
      </c>
      <c r="AP3" s="844"/>
    </row>
    <row r="4" spans="1:42" x14ac:dyDescent="0.35">
      <c r="B4" s="467" t="s">
        <v>537</v>
      </c>
      <c r="D4" s="684"/>
      <c r="E4" s="526"/>
      <c r="F4" s="285"/>
      <c r="G4" s="285"/>
      <c r="H4" s="526"/>
      <c r="L4" s="527"/>
      <c r="V4" s="293"/>
      <c r="W4" s="293"/>
      <c r="X4" s="293"/>
      <c r="Y4" s="293"/>
      <c r="Z4" s="293"/>
      <c r="AA4" s="293"/>
      <c r="AB4" s="293"/>
      <c r="AC4" s="293"/>
    </row>
    <row r="5" spans="1:42" x14ac:dyDescent="0.35">
      <c r="D5" s="684"/>
      <c r="H5" s="527"/>
      <c r="I5" s="840" t="s">
        <v>536</v>
      </c>
      <c r="J5" s="841"/>
      <c r="K5" s="842"/>
      <c r="T5" s="315" t="s">
        <v>573</v>
      </c>
      <c r="U5" s="282"/>
      <c r="W5" s="282"/>
      <c r="X5" s="282"/>
      <c r="Y5" s="282"/>
      <c r="Z5" s="282"/>
      <c r="AA5" s="282"/>
      <c r="AB5" s="282"/>
      <c r="AC5" s="282"/>
      <c r="AE5" s="285" t="s">
        <v>580</v>
      </c>
      <c r="AF5" s="282"/>
      <c r="AG5" s="282"/>
    </row>
    <row r="6" spans="1:42" s="289" customFormat="1" ht="140.5" customHeight="1" x14ac:dyDescent="0.35">
      <c r="A6" s="671"/>
      <c r="B6" s="462" t="s">
        <v>535</v>
      </c>
      <c r="C6" s="286" t="s">
        <v>534</v>
      </c>
      <c r="D6" s="286" t="s">
        <v>316</v>
      </c>
      <c r="E6" s="529" t="s">
        <v>317</v>
      </c>
      <c r="F6" s="286" t="s">
        <v>547</v>
      </c>
      <c r="G6" s="286" t="s">
        <v>546</v>
      </c>
      <c r="H6" s="528" t="s">
        <v>584</v>
      </c>
      <c r="I6" s="529" t="s">
        <v>545</v>
      </c>
      <c r="J6" s="528" t="s">
        <v>318</v>
      </c>
      <c r="K6" s="528" t="s">
        <v>550</v>
      </c>
      <c r="L6" s="529" t="s">
        <v>548</v>
      </c>
      <c r="M6" s="287" t="s">
        <v>552</v>
      </c>
      <c r="N6" s="529" t="s">
        <v>551</v>
      </c>
      <c r="O6" s="528" t="s">
        <v>752</v>
      </c>
      <c r="P6" s="688" t="s">
        <v>554</v>
      </c>
      <c r="Q6" s="524" t="s">
        <v>559</v>
      </c>
      <c r="R6" s="288" t="s">
        <v>320</v>
      </c>
      <c r="S6" s="282"/>
      <c r="T6" s="569" t="s">
        <v>571</v>
      </c>
      <c r="U6" s="569" t="s">
        <v>316</v>
      </c>
      <c r="V6" s="569">
        <v>1</v>
      </c>
      <c r="W6" s="569">
        <v>2</v>
      </c>
      <c r="X6" s="569">
        <v>3</v>
      </c>
      <c r="Y6" s="569">
        <v>4</v>
      </c>
      <c r="Z6" s="569">
        <v>5</v>
      </c>
      <c r="AA6" s="569">
        <v>6</v>
      </c>
      <c r="AB6" s="569">
        <v>7</v>
      </c>
      <c r="AC6" s="569">
        <v>8</v>
      </c>
      <c r="AD6" s="626"/>
      <c r="AE6" s="569" t="s">
        <v>564</v>
      </c>
      <c r="AF6" s="569">
        <v>1</v>
      </c>
      <c r="AG6" s="569">
        <v>2</v>
      </c>
      <c r="AH6" s="569">
        <v>3</v>
      </c>
      <c r="AI6" s="569">
        <v>4</v>
      </c>
      <c r="AJ6" s="569">
        <v>5</v>
      </c>
      <c r="AK6" s="569">
        <v>6</v>
      </c>
      <c r="AL6" s="569">
        <v>7</v>
      </c>
      <c r="AM6" s="569">
        <v>8</v>
      </c>
      <c r="AO6" s="596">
        <v>1</v>
      </c>
      <c r="AP6" s="596">
        <v>2</v>
      </c>
    </row>
    <row r="7" spans="1:42" s="293" customFormat="1" hidden="1" x14ac:dyDescent="0.35">
      <c r="A7" s="671"/>
      <c r="B7" s="845" t="s">
        <v>91</v>
      </c>
      <c r="C7" s="469" t="s">
        <v>529</v>
      </c>
      <c r="D7" s="463">
        <v>91412</v>
      </c>
      <c r="E7" s="522">
        <v>42732</v>
      </c>
      <c r="F7" s="471" t="s">
        <v>344</v>
      </c>
      <c r="G7" s="471" t="s">
        <v>344</v>
      </c>
      <c r="H7" s="530">
        <f>_xlfn.IFNA(SUMIFS('QUALIFIED SVs'!$C$8:$C$10271,'QUALIFIED SVs'!$B$8:$B$10271,'QUALIFIED ENGINES'!D7,'QUALIFIED SVs'!$M$8:$M$10271,1),E7)</f>
        <v>45293</v>
      </c>
      <c r="I7" s="530" t="e">
        <f>IF(G7="Yes",E7,VLOOKUP(D7,'QUALIFIED SVs'!$B$82:$C$10271,2,FALSE))</f>
        <v>#N/A</v>
      </c>
      <c r="J7" s="530">
        <f t="shared" ref="J7:J38" si="0">IF(E7&lt;=$J$3,$J$3,E7)</f>
        <v>43709</v>
      </c>
      <c r="K7" s="530" t="e">
        <f t="shared" ref="K7:K38" si="1">IF(L7&lt;&gt;"",L7,I7)</f>
        <v>#N/A</v>
      </c>
      <c r="L7" s="522"/>
      <c r="M7" s="290" t="e">
        <f t="shared" ref="M7:M38" si="2">IF(OR(I7="",K7="",J7=""),"Not Qualified",IF(AND(I7&gt;=K7,I7&gt;=J7),"Qualified","Not Qualified"))</f>
        <v>#N/A</v>
      </c>
      <c r="N7" s="531" t="e">
        <f t="shared" ref="N7:N38" si="3">IF(M7="Qualified",I7,"N/A")</f>
        <v>#N/A</v>
      </c>
      <c r="O7" s="531" t="e">
        <f>IF(N7&lt;$P$3,"N/A",H7)</f>
        <v>#N/A</v>
      </c>
      <c r="P7" s="689">
        <f>$P$3</f>
        <v>45291</v>
      </c>
      <c r="Q7" s="549">
        <f>YEAR(P7)</f>
        <v>2023</v>
      </c>
      <c r="R7" s="547"/>
      <c r="S7" s="282"/>
      <c r="T7" s="582">
        <v>1</v>
      </c>
      <c r="U7" s="582">
        <f t="shared" ref="U7:U38" si="4">D7</f>
        <v>91412</v>
      </c>
      <c r="V7" s="570">
        <f>SUMIFS('QUALIFIED SVs'!$C$7:$C$237,'QUALIFIED SVs'!$B$7:$B$237,'QUALIFIED ENGINES'!$U7,'QUALIFIED SVs'!$M$7:$M$237,V$6)</f>
        <v>45293</v>
      </c>
      <c r="W7" s="570">
        <f>SUMIFS('QUALIFIED SVs'!$C$7:$C$237,'QUALIFIED SVs'!$B$7:$B$237,'QUALIFIED ENGINES'!$U7,'QUALIFIED SVs'!$M$7:$M$237,W$6)</f>
        <v>43574.416666666664</v>
      </c>
      <c r="X7" s="570">
        <f>SUMIFS('QUALIFIED SVs'!$C$7:$C$237,'QUALIFIED SVs'!$B$7:$B$237,'QUALIFIED ENGINES'!$U7,'QUALIFIED SVs'!$M$7:$M$237,X$6)</f>
        <v>45537.510567129626</v>
      </c>
      <c r="Y7" s="570">
        <f>SUMIFS('QUALIFIED SVs'!$C$7:$C$237,'QUALIFIED SVs'!$B$7:$B$237,'QUALIFIED ENGINES'!$U7,'QUALIFIED SVs'!$M$7:$M$237,Y$6)</f>
        <v>0</v>
      </c>
      <c r="Z7" s="570">
        <f>SUMIFS('QUALIFIED SVs'!$C$7:$C$237,'QUALIFIED SVs'!$B$7:$B$237,'QUALIFIED ENGINES'!$U7,'QUALIFIED SVs'!$M$7:$M$237,Z$6)</f>
        <v>0</v>
      </c>
      <c r="AA7" s="570">
        <f>SUMIFS('QUALIFIED SVs'!$C$7:$C$237,'QUALIFIED SVs'!$B$7:$B$237,'QUALIFIED ENGINES'!$U7,'QUALIFIED SVs'!$M$7:$M$237,AA$6)</f>
        <v>0</v>
      </c>
      <c r="AB7" s="570">
        <f>SUMIFS('QUALIFIED SVs'!$C$7:$C$237,'QUALIFIED SVs'!$B$7:$B$237,'QUALIFIED ENGINES'!$U7,'QUALIFIED SVs'!$M$7:$M$237,AB$6)</f>
        <v>0</v>
      </c>
      <c r="AC7" s="570">
        <f>SUMIFS('QUALIFIED SVs'!$C$7:$C$237,'QUALIFIED SVs'!$B$7:$B$237,'QUALIFIED ENGINES'!$U7,'QUALIFIED SVs'!$M$7:$M$237,AC$6)</f>
        <v>0</v>
      </c>
      <c r="AD7" s="296" t="str">
        <f t="shared" ref="AD7:AD70" si="5">IF(D7=0,0,IF($C7="510T","K",IF($C7="575T","E","Spare")))</f>
        <v>K</v>
      </c>
      <c r="AE7" s="570">
        <f t="shared" ref="AE7:AE38" si="6">E7</f>
        <v>42732</v>
      </c>
      <c r="AF7" s="570">
        <f>IF($U7=0,0,IF(V7=0,AE7+IF($AD7="K",AF$3,IF($AD7="E",AF$2,AVERAGE(AF$2:AF$3))),V7))</f>
        <v>45293</v>
      </c>
      <c r="AG7" s="570">
        <f t="shared" ref="AG7:AM7" si="7">IF($U7=0,0,IF(W7=0,AF7+IF($AD7="K",AG$3,IF($AD7="E",AG$2,AVERAGE(AG$2:AG$3))),W7))</f>
        <v>43574.416666666664</v>
      </c>
      <c r="AH7" s="570">
        <f t="shared" si="7"/>
        <v>45537.510567129626</v>
      </c>
      <c r="AI7" s="570">
        <f t="shared" si="7"/>
        <v>47337.510567129626</v>
      </c>
      <c r="AJ7" s="570">
        <f t="shared" si="7"/>
        <v>49137.510567129626</v>
      </c>
      <c r="AK7" s="570">
        <f t="shared" si="7"/>
        <v>50937.510567129626</v>
      </c>
      <c r="AL7" s="570">
        <f t="shared" si="7"/>
        <v>52737.510567129626</v>
      </c>
      <c r="AM7" s="570">
        <f t="shared" si="7"/>
        <v>54537.510567129626</v>
      </c>
      <c r="AO7" s="568">
        <f>IF(V7&lt;&gt;0,V7-AE7,"")</f>
        <v>2561</v>
      </c>
      <c r="AP7" s="568">
        <f>IF(AND(V7&lt;&gt;0,W7&lt;&gt;0),W7-V7,"")</f>
        <v>-1718.5833333333358</v>
      </c>
    </row>
    <row r="8" spans="1:42" s="293" customFormat="1" hidden="1" x14ac:dyDescent="0.35">
      <c r="A8" s="671"/>
      <c r="B8" s="846"/>
      <c r="C8" s="469" t="s">
        <v>529</v>
      </c>
      <c r="D8" s="463">
        <v>91410</v>
      </c>
      <c r="E8" s="522">
        <v>42732</v>
      </c>
      <c r="F8" s="471" t="s">
        <v>344</v>
      </c>
      <c r="G8" s="471" t="s">
        <v>344</v>
      </c>
      <c r="H8" s="530">
        <f>_xlfn.IFNA(SUMIFS('QUALIFIED SVs'!$C$8:$C$10271,'QUALIFIED SVs'!$B$8:$B$10271,'QUALIFIED ENGINES'!D8,'QUALIFIED SVs'!$M$8:$M$10271,1),E8)</f>
        <v>43785.25</v>
      </c>
      <c r="I8" s="530" t="e">
        <f>IF(G8="Yes",E8,VLOOKUP(D8,'QUALIFIED SVs'!$B$82:$C$10271,2,FALSE))</f>
        <v>#N/A</v>
      </c>
      <c r="J8" s="530">
        <f t="shared" si="0"/>
        <v>43709</v>
      </c>
      <c r="K8" s="530" t="e">
        <f t="shared" si="1"/>
        <v>#N/A</v>
      </c>
      <c r="L8" s="522"/>
      <c r="M8" s="290" t="e">
        <f t="shared" si="2"/>
        <v>#N/A</v>
      </c>
      <c r="N8" s="531" t="e">
        <f t="shared" si="3"/>
        <v>#N/A</v>
      </c>
      <c r="O8" s="531" t="e">
        <f t="shared" ref="O8:O71" si="8">IF(N8&lt;$P$3,"N/A",H8)</f>
        <v>#N/A</v>
      </c>
      <c r="P8" s="689">
        <f>$P$3</f>
        <v>45291</v>
      </c>
      <c r="Q8" s="549">
        <f t="shared" ref="Q8:Q70" si="9">YEAR(P8)</f>
        <v>2023</v>
      </c>
      <c r="R8" s="547"/>
      <c r="S8" s="282"/>
      <c r="T8" s="582">
        <v>2</v>
      </c>
      <c r="U8" s="582">
        <f t="shared" si="4"/>
        <v>91410</v>
      </c>
      <c r="V8" s="570">
        <f>SUMIFS('QUALIFIED SVs'!$C$7:$C$237,'QUALIFIED SVs'!$B$7:$B$237,'QUALIFIED ENGINES'!$U8,'QUALIFIED SVs'!$M$7:$M$237,V$6)</f>
        <v>43785.25</v>
      </c>
      <c r="W8" s="570">
        <f>SUMIFS('QUALIFIED SVs'!$C$7:$C$237,'QUALIFIED SVs'!$B$7:$B$237,'QUALIFIED ENGINES'!$U8,'QUALIFIED SVs'!$M$7:$M$237,W$6)</f>
        <v>45661.418553240743</v>
      </c>
      <c r="X8" s="570">
        <f>SUMIFS('QUALIFIED SVs'!$C$7:$C$237,'QUALIFIED SVs'!$B$7:$B$237,'QUALIFIED ENGINES'!$U8,'QUALIFIED SVs'!$M$7:$M$237,X$6)</f>
        <v>0</v>
      </c>
      <c r="Y8" s="570">
        <f>SUMIFS('QUALIFIED SVs'!$C$7:$C$237,'QUALIFIED SVs'!$B$7:$B$237,'QUALIFIED ENGINES'!$U8,'QUALIFIED SVs'!$M$7:$M$237,Y$6)</f>
        <v>0</v>
      </c>
      <c r="Z8" s="570">
        <f>SUMIFS('QUALIFIED SVs'!$C$7:$C$237,'QUALIFIED SVs'!$B$7:$B$237,'QUALIFIED ENGINES'!$U8,'QUALIFIED SVs'!$M$7:$M$237,Z$6)</f>
        <v>0</v>
      </c>
      <c r="AA8" s="570">
        <f>SUMIFS('QUALIFIED SVs'!$C$7:$C$237,'QUALIFIED SVs'!$B$7:$B$237,'QUALIFIED ENGINES'!$U8,'QUALIFIED SVs'!$M$7:$M$237,AA$6)</f>
        <v>0</v>
      </c>
      <c r="AB8" s="570">
        <f>SUMIFS('QUALIFIED SVs'!$C$7:$C$237,'QUALIFIED SVs'!$B$7:$B$237,'QUALIFIED ENGINES'!$U8,'QUALIFIED SVs'!$M$7:$M$237,AB$6)</f>
        <v>0</v>
      </c>
      <c r="AC8" s="570">
        <f>SUMIFS('QUALIFIED SVs'!$C$7:$C$237,'QUALIFIED SVs'!$B$7:$B$237,'QUALIFIED ENGINES'!$U8,'QUALIFIED SVs'!$M$7:$M$237,AC$6)</f>
        <v>0</v>
      </c>
      <c r="AD8" s="296" t="str">
        <f t="shared" si="5"/>
        <v>K</v>
      </c>
      <c r="AE8" s="570">
        <f t="shared" si="6"/>
        <v>42732</v>
      </c>
      <c r="AF8" s="570">
        <f t="shared" ref="AF8:AF71" si="10">IF($U8=0,0,IF(V8=0,AE8+IF($AD8="K",AF$3,IF($AD8="E",AF$2,AVERAGE(AF$2:AF$3))),V8))</f>
        <v>43785.25</v>
      </c>
      <c r="AG8" s="570">
        <f t="shared" ref="AG8:AG71" si="11">IF($U8=0,0,IF(W8=0,AF8+IF($AD8="K",AG$3,IF($AD8="E",AG$2,AVERAGE(AG$2:AG$3))),W8))</f>
        <v>45661.418553240743</v>
      </c>
      <c r="AH8" s="570">
        <f t="shared" ref="AH8:AH71" si="12">IF($U8=0,0,IF(X8=0,AG8+IF($AD8="K",AH$3,IF($AD8="E",AH$2,AVERAGE(AH$2:AH$3))),X8))</f>
        <v>47461.418553240743</v>
      </c>
      <c r="AI8" s="570">
        <f t="shared" ref="AI8:AI71" si="13">IF($U8=0,0,IF(Y8=0,AH8+IF($AD8="K",AI$3,IF($AD8="E",AI$2,AVERAGE(AI$2:AI$3))),Y8))</f>
        <v>49261.418553240743</v>
      </c>
      <c r="AJ8" s="570">
        <f t="shared" ref="AJ8:AJ71" si="14">IF($U8=0,0,IF(Z8=0,AI8+IF($AD8="K",AJ$3,IF($AD8="E",AJ$2,AVERAGE(AJ$2:AJ$3))),Z8))</f>
        <v>51061.418553240743</v>
      </c>
      <c r="AK8" s="570">
        <f t="shared" ref="AK8:AK71" si="15">IF($U8=0,0,IF(AA8=0,AJ8+IF($AD8="K",AK$3,IF($AD8="E",AK$2,AVERAGE(AK$2:AK$3))),AA8))</f>
        <v>52861.418553240743</v>
      </c>
      <c r="AL8" s="570">
        <f t="shared" ref="AL8:AL71" si="16">IF($U8=0,0,IF(AB8=0,AK8+IF($AD8="K",AL$3,IF($AD8="E",AL$2,AVERAGE(AL$2:AL$3))),AB8))</f>
        <v>54661.418553240743</v>
      </c>
      <c r="AM8" s="570">
        <f t="shared" ref="AM8:AM71" si="17">IF($U8=0,0,IF(AC8=0,AL8+IF($AD8="K",AM$3,IF($AD8="E",AM$2,AVERAGE(AM$2:AM$3))),AC8))</f>
        <v>56461.418553240743</v>
      </c>
      <c r="AO8" s="568">
        <f t="shared" ref="AO8:AO71" si="18">IF(V8&lt;&gt;0,V8-AE8,"")</f>
        <v>1053.25</v>
      </c>
      <c r="AP8" s="568">
        <f t="shared" ref="AP8:AP71" si="19">IF(AND(V8&lt;&gt;0,W8&lt;&gt;0),W8-V8,"")</f>
        <v>1876.1685532407428</v>
      </c>
    </row>
    <row r="9" spans="1:42" s="293" customFormat="1" x14ac:dyDescent="0.35">
      <c r="A9" s="671"/>
      <c r="B9" s="846"/>
      <c r="C9" s="469" t="s">
        <v>529</v>
      </c>
      <c r="D9" s="463">
        <v>91409</v>
      </c>
      <c r="E9" s="522">
        <v>42732</v>
      </c>
      <c r="F9" s="471" t="s">
        <v>344</v>
      </c>
      <c r="G9" s="471" t="s">
        <v>344</v>
      </c>
      <c r="H9" s="530">
        <f>_xlfn.IFNA(SUMIFS('QUALIFIED SVs'!$C$8:$C$10271,'QUALIFIED SVs'!$B$8:$B$10271,'QUALIFIED ENGINES'!D9,'QUALIFIED SVs'!$M$8:$M$10271,1),E9)</f>
        <v>44495.375</v>
      </c>
      <c r="I9" s="530" t="e">
        <f>IF(G9="Yes",E9,VLOOKUP(D9,'QUALIFIED SVs'!$B$82:$C$10271,2,FALSE))</f>
        <v>#N/A</v>
      </c>
      <c r="J9" s="530">
        <f t="shared" si="0"/>
        <v>43709</v>
      </c>
      <c r="K9" s="530" t="e">
        <f t="shared" si="1"/>
        <v>#N/A</v>
      </c>
      <c r="L9" s="522"/>
      <c r="M9" s="290" t="e">
        <f t="shared" si="2"/>
        <v>#N/A</v>
      </c>
      <c r="N9" s="531" t="e">
        <f t="shared" si="3"/>
        <v>#N/A</v>
      </c>
      <c r="O9" s="531" t="e">
        <f t="shared" si="8"/>
        <v>#N/A</v>
      </c>
      <c r="P9" s="689">
        <v>44657.041666666664</v>
      </c>
      <c r="Q9" s="549">
        <f t="shared" si="9"/>
        <v>2022</v>
      </c>
      <c r="R9" s="547"/>
      <c r="S9" s="282"/>
      <c r="T9" s="582">
        <v>3</v>
      </c>
      <c r="U9" s="582">
        <f t="shared" si="4"/>
        <v>91409</v>
      </c>
      <c r="V9" s="570">
        <f>SUMIFS('QUALIFIED SVs'!$C$7:$C$237,'QUALIFIED SVs'!$B$7:$B$237,'QUALIFIED ENGINES'!$U9,'QUALIFIED SVs'!$M$7:$M$237,V$6)</f>
        <v>44495.375</v>
      </c>
      <c r="W9" s="570">
        <f>SUMIFS('QUALIFIED SVs'!$C$7:$C$237,'QUALIFIED SVs'!$B$7:$B$237,'QUALIFIED ENGINES'!$U9,'QUALIFIED SVs'!$M$7:$M$237,W$6)</f>
        <v>0</v>
      </c>
      <c r="X9" s="570">
        <f>SUMIFS('QUALIFIED SVs'!$C$7:$C$237,'QUALIFIED SVs'!$B$7:$B$237,'QUALIFIED ENGINES'!$U9,'QUALIFIED SVs'!$M$7:$M$237,X$6)</f>
        <v>0</v>
      </c>
      <c r="Y9" s="570">
        <f>SUMIFS('QUALIFIED SVs'!$C$7:$C$237,'QUALIFIED SVs'!$B$7:$B$237,'QUALIFIED ENGINES'!$U9,'QUALIFIED SVs'!$M$7:$M$237,Y$6)</f>
        <v>0</v>
      </c>
      <c r="Z9" s="570">
        <f>SUMIFS('QUALIFIED SVs'!$C$7:$C$237,'QUALIFIED SVs'!$B$7:$B$237,'QUALIFIED ENGINES'!$U9,'QUALIFIED SVs'!$M$7:$M$237,Z$6)</f>
        <v>0</v>
      </c>
      <c r="AA9" s="570">
        <f>SUMIFS('QUALIFIED SVs'!$C$7:$C$237,'QUALIFIED SVs'!$B$7:$B$237,'QUALIFIED ENGINES'!$U9,'QUALIFIED SVs'!$M$7:$M$237,AA$6)</f>
        <v>0</v>
      </c>
      <c r="AB9" s="570">
        <f>SUMIFS('QUALIFIED SVs'!$C$7:$C$237,'QUALIFIED SVs'!$B$7:$B$237,'QUALIFIED ENGINES'!$U9,'QUALIFIED SVs'!$M$7:$M$237,AB$6)</f>
        <v>0</v>
      </c>
      <c r="AC9" s="570">
        <f>SUMIFS('QUALIFIED SVs'!$C$7:$C$237,'QUALIFIED SVs'!$B$7:$B$237,'QUALIFIED ENGINES'!$U9,'QUALIFIED SVs'!$M$7:$M$237,AC$6)</f>
        <v>0</v>
      </c>
      <c r="AD9" s="296" t="str">
        <f t="shared" si="5"/>
        <v>K</v>
      </c>
      <c r="AE9" s="570">
        <f t="shared" si="6"/>
        <v>42732</v>
      </c>
      <c r="AF9" s="570">
        <f t="shared" si="10"/>
        <v>44495.375</v>
      </c>
      <c r="AG9" s="570">
        <f t="shared" si="11"/>
        <v>46295.375</v>
      </c>
      <c r="AH9" s="570">
        <f t="shared" si="12"/>
        <v>48095.375</v>
      </c>
      <c r="AI9" s="570">
        <f t="shared" si="13"/>
        <v>49895.375</v>
      </c>
      <c r="AJ9" s="570">
        <f t="shared" si="14"/>
        <v>51695.375</v>
      </c>
      <c r="AK9" s="570">
        <f t="shared" si="15"/>
        <v>53495.375</v>
      </c>
      <c r="AL9" s="570">
        <f t="shared" si="16"/>
        <v>55295.375</v>
      </c>
      <c r="AM9" s="570">
        <f t="shared" si="17"/>
        <v>57095.375</v>
      </c>
      <c r="AO9" s="568">
        <f t="shared" si="18"/>
        <v>1763.375</v>
      </c>
      <c r="AP9" s="568" t="str">
        <f t="shared" si="19"/>
        <v/>
      </c>
    </row>
    <row r="10" spans="1:42" s="293" customFormat="1" x14ac:dyDescent="0.35">
      <c r="A10" s="671"/>
      <c r="B10" s="847"/>
      <c r="C10" s="469" t="s">
        <v>529</v>
      </c>
      <c r="D10" s="463">
        <v>91411</v>
      </c>
      <c r="E10" s="522">
        <v>42732</v>
      </c>
      <c r="F10" s="471" t="s">
        <v>344</v>
      </c>
      <c r="G10" s="471" t="s">
        <v>344</v>
      </c>
      <c r="H10" s="530">
        <f>_xlfn.IFNA(SUMIFS('QUALIFIED SVs'!$C$8:$C$10271,'QUALIFIED SVs'!$B$8:$B$10271,'QUALIFIED ENGINES'!D10,'QUALIFIED SVs'!$M$8:$M$10271,1),E10)</f>
        <v>43576.041666666664</v>
      </c>
      <c r="I10" s="530" t="e">
        <f>IF(G10="Yes",E10,VLOOKUP(D10,'QUALIFIED SVs'!$B$82:$C$10271,2,FALSE))</f>
        <v>#N/A</v>
      </c>
      <c r="J10" s="530">
        <f t="shared" si="0"/>
        <v>43709</v>
      </c>
      <c r="K10" s="530" t="e">
        <f t="shared" si="1"/>
        <v>#N/A</v>
      </c>
      <c r="L10" s="522"/>
      <c r="M10" s="290" t="e">
        <f t="shared" si="2"/>
        <v>#N/A</v>
      </c>
      <c r="N10" s="531" t="e">
        <f t="shared" si="3"/>
        <v>#N/A</v>
      </c>
      <c r="O10" s="531" t="e">
        <f t="shared" si="8"/>
        <v>#N/A</v>
      </c>
      <c r="P10" s="689">
        <v>44733</v>
      </c>
      <c r="Q10" s="549">
        <v>2022</v>
      </c>
      <c r="R10" s="547"/>
      <c r="S10" s="282"/>
      <c r="T10" s="582">
        <v>4</v>
      </c>
      <c r="U10" s="582">
        <f t="shared" si="4"/>
        <v>91411</v>
      </c>
      <c r="V10" s="570">
        <f>SUMIFS('QUALIFIED SVs'!$C$7:$C$237,'QUALIFIED SVs'!$B$7:$B$237,'QUALIFIED ENGINES'!$U10,'QUALIFIED SVs'!$M$7:$M$237,V$6)</f>
        <v>43576.041666666664</v>
      </c>
      <c r="W10" s="570">
        <f>SUMIFS('QUALIFIED SVs'!$C$7:$C$237,'QUALIFIED SVs'!$B$7:$B$237,'QUALIFIED ENGINES'!$U10,'QUALIFIED SVs'!$M$7:$M$237,W$6)</f>
        <v>43773.625</v>
      </c>
      <c r="X10" s="570">
        <f>SUMIFS('QUALIFIED SVs'!$C$7:$C$237,'QUALIFIED SVs'!$B$7:$B$237,'QUALIFIED ENGINES'!$U10,'QUALIFIED SVs'!$M$7:$M$237,X$6)</f>
        <v>45630.001388888886</v>
      </c>
      <c r="Y10" s="570">
        <f>SUMIFS('QUALIFIED SVs'!$C$7:$C$237,'QUALIFIED SVs'!$B$7:$B$237,'QUALIFIED ENGINES'!$U10,'QUALIFIED SVs'!$M$7:$M$237,Y$6)</f>
        <v>0</v>
      </c>
      <c r="Z10" s="570">
        <f>SUMIFS('QUALIFIED SVs'!$C$7:$C$237,'QUALIFIED SVs'!$B$7:$B$237,'QUALIFIED ENGINES'!$U10,'QUALIFIED SVs'!$M$7:$M$237,Z$6)</f>
        <v>0</v>
      </c>
      <c r="AA10" s="570">
        <f>SUMIFS('QUALIFIED SVs'!$C$7:$C$237,'QUALIFIED SVs'!$B$7:$B$237,'QUALIFIED ENGINES'!$U10,'QUALIFIED SVs'!$M$7:$M$237,AA$6)</f>
        <v>0</v>
      </c>
      <c r="AB10" s="570">
        <f>SUMIFS('QUALIFIED SVs'!$C$7:$C$237,'QUALIFIED SVs'!$B$7:$B$237,'QUALIFIED ENGINES'!$U10,'QUALIFIED SVs'!$M$7:$M$237,AB$6)</f>
        <v>0</v>
      </c>
      <c r="AC10" s="570">
        <f>SUMIFS('QUALIFIED SVs'!$C$7:$C$237,'QUALIFIED SVs'!$B$7:$B$237,'QUALIFIED ENGINES'!$U10,'QUALIFIED SVs'!$M$7:$M$237,AC$6)</f>
        <v>0</v>
      </c>
      <c r="AD10" s="296" t="str">
        <f t="shared" si="5"/>
        <v>K</v>
      </c>
      <c r="AE10" s="570">
        <f t="shared" si="6"/>
        <v>42732</v>
      </c>
      <c r="AF10" s="570">
        <f t="shared" si="10"/>
        <v>43576.041666666664</v>
      </c>
      <c r="AG10" s="570">
        <f t="shared" si="11"/>
        <v>43773.625</v>
      </c>
      <c r="AH10" s="570">
        <f t="shared" si="12"/>
        <v>45630.001388888886</v>
      </c>
      <c r="AI10" s="570">
        <f t="shared" si="13"/>
        <v>47430.001388888886</v>
      </c>
      <c r="AJ10" s="570">
        <f t="shared" si="14"/>
        <v>49230.001388888886</v>
      </c>
      <c r="AK10" s="570">
        <f t="shared" si="15"/>
        <v>51030.001388888886</v>
      </c>
      <c r="AL10" s="570">
        <f t="shared" si="16"/>
        <v>52830.001388888886</v>
      </c>
      <c r="AM10" s="570">
        <f t="shared" si="17"/>
        <v>54630.001388888886</v>
      </c>
      <c r="AO10" s="568">
        <f t="shared" si="18"/>
        <v>844.04166666666424</v>
      </c>
      <c r="AP10" s="568">
        <f t="shared" si="19"/>
        <v>197.58333333333576</v>
      </c>
    </row>
    <row r="11" spans="1:42" s="293" customFormat="1" x14ac:dyDescent="0.35">
      <c r="A11" s="671"/>
      <c r="B11" s="845" t="s">
        <v>90</v>
      </c>
      <c r="C11" s="469" t="s">
        <v>529</v>
      </c>
      <c r="D11" s="463">
        <v>91416</v>
      </c>
      <c r="E11" s="522">
        <v>42733</v>
      </c>
      <c r="F11" s="471" t="s">
        <v>344</v>
      </c>
      <c r="G11" s="471" t="s">
        <v>344</v>
      </c>
      <c r="H11" s="530">
        <f>_xlfn.IFNA(SUMIFS('QUALIFIED SVs'!$C$8:$C$10271,'QUALIFIED SVs'!$B$8:$B$10271,'QUALIFIED ENGINES'!D11,'QUALIFIED SVs'!$M$8:$M$10271,1),E11)</f>
        <v>43640.416666666664</v>
      </c>
      <c r="I11" s="530" t="e">
        <f>IF(G11="Yes",E11,VLOOKUP(D11,'QUALIFIED SVs'!$B$82:$C$10271,2,FALSE))</f>
        <v>#N/A</v>
      </c>
      <c r="J11" s="530">
        <f t="shared" si="0"/>
        <v>43709</v>
      </c>
      <c r="K11" s="530" t="e">
        <f t="shared" si="1"/>
        <v>#N/A</v>
      </c>
      <c r="L11" s="522"/>
      <c r="M11" s="290" t="e">
        <f t="shared" si="2"/>
        <v>#N/A</v>
      </c>
      <c r="N11" s="531" t="e">
        <f t="shared" si="3"/>
        <v>#N/A</v>
      </c>
      <c r="O11" s="531" t="e">
        <f t="shared" si="8"/>
        <v>#N/A</v>
      </c>
      <c r="P11" s="689">
        <v>45075</v>
      </c>
      <c r="Q11" s="549">
        <v>2023</v>
      </c>
      <c r="R11" s="547"/>
      <c r="S11" s="282"/>
      <c r="T11" s="582">
        <v>5</v>
      </c>
      <c r="U11" s="582">
        <f t="shared" si="4"/>
        <v>91416</v>
      </c>
      <c r="V11" s="570">
        <f>SUMIFS('QUALIFIED SVs'!$C$7:$C$237,'QUALIFIED SVs'!$B$7:$B$237,'QUALIFIED ENGINES'!$U11,'QUALIFIED SVs'!$M$7:$M$237,V$6)</f>
        <v>43640.416666666664</v>
      </c>
      <c r="W11" s="570">
        <f>SUMIFS('QUALIFIED SVs'!$C$7:$C$237,'QUALIFIED SVs'!$B$7:$B$237,'QUALIFIED ENGINES'!$U11,'QUALIFIED SVs'!$M$7:$M$237,W$6)</f>
        <v>0</v>
      </c>
      <c r="X11" s="570">
        <f>SUMIFS('QUALIFIED SVs'!$C$7:$C$237,'QUALIFIED SVs'!$B$7:$B$237,'QUALIFIED ENGINES'!$U11,'QUALIFIED SVs'!$M$7:$M$237,X$6)</f>
        <v>0</v>
      </c>
      <c r="Y11" s="570">
        <f>SUMIFS('QUALIFIED SVs'!$C$7:$C$237,'QUALIFIED SVs'!$B$7:$B$237,'QUALIFIED ENGINES'!$U11,'QUALIFIED SVs'!$M$7:$M$237,Y$6)</f>
        <v>0</v>
      </c>
      <c r="Z11" s="570">
        <f>SUMIFS('QUALIFIED SVs'!$C$7:$C$237,'QUALIFIED SVs'!$B$7:$B$237,'QUALIFIED ENGINES'!$U11,'QUALIFIED SVs'!$M$7:$M$237,Z$6)</f>
        <v>0</v>
      </c>
      <c r="AA11" s="570">
        <f>SUMIFS('QUALIFIED SVs'!$C$7:$C$237,'QUALIFIED SVs'!$B$7:$B$237,'QUALIFIED ENGINES'!$U11,'QUALIFIED SVs'!$M$7:$M$237,AA$6)</f>
        <v>0</v>
      </c>
      <c r="AB11" s="570">
        <f>SUMIFS('QUALIFIED SVs'!$C$7:$C$237,'QUALIFIED SVs'!$B$7:$B$237,'QUALIFIED ENGINES'!$U11,'QUALIFIED SVs'!$M$7:$M$237,AB$6)</f>
        <v>0</v>
      </c>
      <c r="AC11" s="570">
        <f>SUMIFS('QUALIFIED SVs'!$C$7:$C$237,'QUALIFIED SVs'!$B$7:$B$237,'QUALIFIED ENGINES'!$U11,'QUALIFIED SVs'!$M$7:$M$237,AC$6)</f>
        <v>0</v>
      </c>
      <c r="AD11" s="296" t="str">
        <f t="shared" si="5"/>
        <v>K</v>
      </c>
      <c r="AE11" s="570">
        <f t="shared" si="6"/>
        <v>42733</v>
      </c>
      <c r="AF11" s="570">
        <f t="shared" si="10"/>
        <v>43640.416666666664</v>
      </c>
      <c r="AG11" s="570">
        <f t="shared" si="11"/>
        <v>45440.416666666664</v>
      </c>
      <c r="AH11" s="570">
        <f t="shared" si="12"/>
        <v>47240.416666666664</v>
      </c>
      <c r="AI11" s="570">
        <f t="shared" si="13"/>
        <v>49040.416666666664</v>
      </c>
      <c r="AJ11" s="570">
        <f t="shared" si="14"/>
        <v>50840.416666666664</v>
      </c>
      <c r="AK11" s="570">
        <f t="shared" si="15"/>
        <v>52640.416666666664</v>
      </c>
      <c r="AL11" s="570">
        <f t="shared" si="16"/>
        <v>54440.416666666664</v>
      </c>
      <c r="AM11" s="570">
        <f t="shared" si="17"/>
        <v>56240.416666666664</v>
      </c>
      <c r="AO11" s="568">
        <f t="shared" si="18"/>
        <v>907.41666666666424</v>
      </c>
      <c r="AP11" s="568" t="str">
        <f t="shared" si="19"/>
        <v/>
      </c>
    </row>
    <row r="12" spans="1:42" s="293" customFormat="1" x14ac:dyDescent="0.35">
      <c r="A12" s="671"/>
      <c r="B12" s="846" t="s">
        <v>90</v>
      </c>
      <c r="C12" s="469" t="s">
        <v>529</v>
      </c>
      <c r="D12" s="463">
        <v>91414</v>
      </c>
      <c r="E12" s="522">
        <v>42733</v>
      </c>
      <c r="F12" s="471" t="s">
        <v>344</v>
      </c>
      <c r="G12" s="471" t="s">
        <v>344</v>
      </c>
      <c r="H12" s="530">
        <f>_xlfn.IFNA(SUMIFS('QUALIFIED SVs'!$C$8:$C$10271,'QUALIFIED SVs'!$B$8:$B$10271,'QUALIFIED ENGINES'!D12,'QUALIFIED SVs'!$M$8:$M$10271,1),E12)</f>
        <v>43444.25</v>
      </c>
      <c r="I12" s="530" t="e">
        <f>IF(G12="Yes",E12,VLOOKUP(D12,'QUALIFIED SVs'!$B$82:$C$10271,2,FALSE))</f>
        <v>#N/A</v>
      </c>
      <c r="J12" s="530">
        <f t="shared" si="0"/>
        <v>43709</v>
      </c>
      <c r="K12" s="530" t="e">
        <f t="shared" si="1"/>
        <v>#N/A</v>
      </c>
      <c r="L12" s="522"/>
      <c r="M12" s="290" t="e">
        <f t="shared" si="2"/>
        <v>#N/A</v>
      </c>
      <c r="N12" s="531" t="e">
        <f t="shared" si="3"/>
        <v>#N/A</v>
      </c>
      <c r="O12" s="531" t="e">
        <f t="shared" si="8"/>
        <v>#N/A</v>
      </c>
      <c r="P12" s="689">
        <v>45116</v>
      </c>
      <c r="Q12" s="549">
        <v>2023</v>
      </c>
      <c r="R12" s="547"/>
      <c r="S12" s="282"/>
      <c r="T12" s="582">
        <v>6</v>
      </c>
      <c r="U12" s="582">
        <f t="shared" si="4"/>
        <v>91414</v>
      </c>
      <c r="V12" s="570">
        <f>SUMIFS('QUALIFIED SVs'!$C$7:$C$237,'QUALIFIED SVs'!$B$7:$B$237,'QUALIFIED ENGINES'!$U12,'QUALIFIED SVs'!$M$7:$M$237,V$6)</f>
        <v>43444.25</v>
      </c>
      <c r="W12" s="570">
        <f>SUMIFS('QUALIFIED SVs'!$C$7:$C$237,'QUALIFIED SVs'!$B$7:$B$237,'QUALIFIED ENGINES'!$U12,'QUALIFIED SVs'!$M$7:$M$237,W$6)</f>
        <v>45857.001388888886</v>
      </c>
      <c r="X12" s="570">
        <f>SUMIFS('QUALIFIED SVs'!$C$7:$C$237,'QUALIFIED SVs'!$B$7:$B$237,'QUALIFIED ENGINES'!$U12,'QUALIFIED SVs'!$M$7:$M$237,X$6)</f>
        <v>0</v>
      </c>
      <c r="Y12" s="570">
        <f>SUMIFS('QUALIFIED SVs'!$C$7:$C$237,'QUALIFIED SVs'!$B$7:$B$237,'QUALIFIED ENGINES'!$U12,'QUALIFIED SVs'!$M$7:$M$237,Y$6)</f>
        <v>0</v>
      </c>
      <c r="Z12" s="570">
        <f>SUMIFS('QUALIFIED SVs'!$C$7:$C$237,'QUALIFIED SVs'!$B$7:$B$237,'QUALIFIED ENGINES'!$U12,'QUALIFIED SVs'!$M$7:$M$237,Z$6)</f>
        <v>0</v>
      </c>
      <c r="AA12" s="570">
        <f>SUMIFS('QUALIFIED SVs'!$C$7:$C$237,'QUALIFIED SVs'!$B$7:$B$237,'QUALIFIED ENGINES'!$U12,'QUALIFIED SVs'!$M$7:$M$237,AA$6)</f>
        <v>0</v>
      </c>
      <c r="AB12" s="570">
        <f>SUMIFS('QUALIFIED SVs'!$C$7:$C$237,'QUALIFIED SVs'!$B$7:$B$237,'QUALIFIED ENGINES'!$U12,'QUALIFIED SVs'!$M$7:$M$237,AB$6)</f>
        <v>0</v>
      </c>
      <c r="AC12" s="570">
        <f>SUMIFS('QUALIFIED SVs'!$C$7:$C$237,'QUALIFIED SVs'!$B$7:$B$237,'QUALIFIED ENGINES'!$U12,'QUALIFIED SVs'!$M$7:$M$237,AC$6)</f>
        <v>0</v>
      </c>
      <c r="AD12" s="296" t="str">
        <f t="shared" si="5"/>
        <v>K</v>
      </c>
      <c r="AE12" s="570">
        <f t="shared" si="6"/>
        <v>42733</v>
      </c>
      <c r="AF12" s="570">
        <f t="shared" si="10"/>
        <v>43444.25</v>
      </c>
      <c r="AG12" s="570">
        <f t="shared" si="11"/>
        <v>45857.001388888886</v>
      </c>
      <c r="AH12" s="570">
        <f t="shared" si="12"/>
        <v>47657.001388888886</v>
      </c>
      <c r="AI12" s="570">
        <f t="shared" si="13"/>
        <v>49457.001388888886</v>
      </c>
      <c r="AJ12" s="570">
        <f t="shared" si="14"/>
        <v>51257.001388888886</v>
      </c>
      <c r="AK12" s="570">
        <f t="shared" si="15"/>
        <v>53057.001388888886</v>
      </c>
      <c r="AL12" s="570">
        <f t="shared" si="16"/>
        <v>54857.001388888886</v>
      </c>
      <c r="AM12" s="570">
        <f t="shared" si="17"/>
        <v>56657.001388888886</v>
      </c>
      <c r="AO12" s="568">
        <f t="shared" si="18"/>
        <v>711.25</v>
      </c>
      <c r="AP12" s="568">
        <f t="shared" si="19"/>
        <v>2412.7513888888861</v>
      </c>
    </row>
    <row r="13" spans="1:42" s="293" customFormat="1" x14ac:dyDescent="0.35">
      <c r="A13" s="671"/>
      <c r="B13" s="846" t="s">
        <v>90</v>
      </c>
      <c r="C13" s="469" t="s">
        <v>529</v>
      </c>
      <c r="D13" s="463">
        <v>91415</v>
      </c>
      <c r="E13" s="522">
        <v>42733</v>
      </c>
      <c r="F13" s="471" t="s">
        <v>344</v>
      </c>
      <c r="G13" s="471" t="s">
        <v>344</v>
      </c>
      <c r="H13" s="530">
        <f>_xlfn.IFNA(SUMIFS('QUALIFIED SVs'!$C$8:$C$10271,'QUALIFIED SVs'!$B$8:$B$10271,'QUALIFIED ENGINES'!D13,'QUALIFIED SVs'!$M$8:$M$10271,1),E13)</f>
        <v>43642.333333333336</v>
      </c>
      <c r="I13" s="530" t="e">
        <f>IF(G13="Yes",E13,VLOOKUP(D13,'QUALIFIED SVs'!$B$82:$C$10271,2,FALSE))</f>
        <v>#N/A</v>
      </c>
      <c r="J13" s="530">
        <f t="shared" si="0"/>
        <v>43709</v>
      </c>
      <c r="K13" s="530" t="e">
        <f t="shared" si="1"/>
        <v>#N/A</v>
      </c>
      <c r="L13" s="522"/>
      <c r="M13" s="290" t="e">
        <f t="shared" si="2"/>
        <v>#N/A</v>
      </c>
      <c r="N13" s="531" t="e">
        <f t="shared" si="3"/>
        <v>#N/A</v>
      </c>
      <c r="O13" s="531" t="e">
        <f t="shared" si="8"/>
        <v>#N/A</v>
      </c>
      <c r="P13" s="689">
        <v>45291</v>
      </c>
      <c r="Q13" s="549">
        <f t="shared" si="9"/>
        <v>2023</v>
      </c>
      <c r="R13" s="547"/>
      <c r="S13" s="282"/>
      <c r="T13" s="582">
        <v>7</v>
      </c>
      <c r="U13" s="582">
        <f t="shared" si="4"/>
        <v>91415</v>
      </c>
      <c r="V13" s="570">
        <f>SUMIFS('QUALIFIED SVs'!$C$7:$C$237,'QUALIFIED SVs'!$B$7:$B$237,'QUALIFIED ENGINES'!$U13,'QUALIFIED SVs'!$M$7:$M$237,V$6)</f>
        <v>43642.333333333336</v>
      </c>
      <c r="W13" s="570">
        <f>SUMIFS('QUALIFIED SVs'!$C$7:$C$237,'QUALIFIED SVs'!$B$7:$B$237,'QUALIFIED ENGINES'!$U13,'QUALIFIED SVs'!$M$7:$M$237,W$6)</f>
        <v>0</v>
      </c>
      <c r="X13" s="570">
        <f>SUMIFS('QUALIFIED SVs'!$C$7:$C$237,'QUALIFIED SVs'!$B$7:$B$237,'QUALIFIED ENGINES'!$U13,'QUALIFIED SVs'!$M$7:$M$237,X$6)</f>
        <v>0</v>
      </c>
      <c r="Y13" s="570">
        <f>SUMIFS('QUALIFIED SVs'!$C$7:$C$237,'QUALIFIED SVs'!$B$7:$B$237,'QUALIFIED ENGINES'!$U13,'QUALIFIED SVs'!$M$7:$M$237,Y$6)</f>
        <v>0</v>
      </c>
      <c r="Z13" s="570">
        <f>SUMIFS('QUALIFIED SVs'!$C$7:$C$237,'QUALIFIED SVs'!$B$7:$B$237,'QUALIFIED ENGINES'!$U13,'QUALIFIED SVs'!$M$7:$M$237,Z$6)</f>
        <v>0</v>
      </c>
      <c r="AA13" s="570">
        <f>SUMIFS('QUALIFIED SVs'!$C$7:$C$237,'QUALIFIED SVs'!$B$7:$B$237,'QUALIFIED ENGINES'!$U13,'QUALIFIED SVs'!$M$7:$M$237,AA$6)</f>
        <v>0</v>
      </c>
      <c r="AB13" s="570">
        <f>SUMIFS('QUALIFIED SVs'!$C$7:$C$237,'QUALIFIED SVs'!$B$7:$B$237,'QUALIFIED ENGINES'!$U13,'QUALIFIED SVs'!$M$7:$M$237,AB$6)</f>
        <v>0</v>
      </c>
      <c r="AC13" s="570">
        <f>SUMIFS('QUALIFIED SVs'!$C$7:$C$237,'QUALIFIED SVs'!$B$7:$B$237,'QUALIFIED ENGINES'!$U13,'QUALIFIED SVs'!$M$7:$M$237,AC$6)</f>
        <v>0</v>
      </c>
      <c r="AD13" s="296" t="str">
        <f t="shared" si="5"/>
        <v>K</v>
      </c>
      <c r="AE13" s="570">
        <f t="shared" si="6"/>
        <v>42733</v>
      </c>
      <c r="AF13" s="570">
        <f t="shared" si="10"/>
        <v>43642.333333333336</v>
      </c>
      <c r="AG13" s="570">
        <f t="shared" si="11"/>
        <v>45442.333333333336</v>
      </c>
      <c r="AH13" s="570">
        <f t="shared" si="12"/>
        <v>47242.333333333336</v>
      </c>
      <c r="AI13" s="570">
        <f t="shared" si="13"/>
        <v>49042.333333333336</v>
      </c>
      <c r="AJ13" s="570">
        <f t="shared" si="14"/>
        <v>50842.333333333336</v>
      </c>
      <c r="AK13" s="570">
        <f t="shared" si="15"/>
        <v>52642.333333333336</v>
      </c>
      <c r="AL13" s="570">
        <f t="shared" si="16"/>
        <v>54442.333333333336</v>
      </c>
      <c r="AM13" s="570">
        <f t="shared" si="17"/>
        <v>56242.333333333336</v>
      </c>
      <c r="AO13" s="568">
        <f t="shared" si="18"/>
        <v>909.33333333333576</v>
      </c>
      <c r="AP13" s="568" t="str">
        <f t="shared" si="19"/>
        <v/>
      </c>
    </row>
    <row r="14" spans="1:42" s="293" customFormat="1" x14ac:dyDescent="0.35">
      <c r="A14" s="671"/>
      <c r="B14" s="847" t="s">
        <v>90</v>
      </c>
      <c r="C14" s="469" t="s">
        <v>529</v>
      </c>
      <c r="D14" s="463">
        <v>91413</v>
      </c>
      <c r="E14" s="522">
        <v>42733</v>
      </c>
      <c r="F14" s="471" t="s">
        <v>344</v>
      </c>
      <c r="G14" s="471" t="s">
        <v>344</v>
      </c>
      <c r="H14" s="530">
        <f>_xlfn.IFNA(SUMIFS('QUALIFIED SVs'!$C$8:$C$10271,'QUALIFIED SVs'!$B$8:$B$10271,'QUALIFIED ENGINES'!D14,'QUALIFIED SVs'!$M$8:$M$10271,1),E14)</f>
        <v>43880.677141203705</v>
      </c>
      <c r="I14" s="530" t="e">
        <f>IF(G14="Yes",E14,VLOOKUP(D14,'QUALIFIED SVs'!$B$82:$C$10271,2,FALSE))</f>
        <v>#N/A</v>
      </c>
      <c r="J14" s="530">
        <f t="shared" si="0"/>
        <v>43709</v>
      </c>
      <c r="K14" s="530" t="e">
        <f t="shared" si="1"/>
        <v>#N/A</v>
      </c>
      <c r="L14" s="522"/>
      <c r="M14" s="290" t="e">
        <f t="shared" si="2"/>
        <v>#N/A</v>
      </c>
      <c r="N14" s="531" t="e">
        <f t="shared" si="3"/>
        <v>#N/A</v>
      </c>
      <c r="O14" s="531" t="e">
        <f t="shared" si="8"/>
        <v>#N/A</v>
      </c>
      <c r="P14" s="689">
        <v>45291</v>
      </c>
      <c r="Q14" s="549">
        <f t="shared" si="9"/>
        <v>2023</v>
      </c>
      <c r="R14" s="547"/>
      <c r="S14" s="282"/>
      <c r="T14" s="582">
        <v>8</v>
      </c>
      <c r="U14" s="582">
        <f t="shared" si="4"/>
        <v>91413</v>
      </c>
      <c r="V14" s="570">
        <f>SUMIFS('QUALIFIED SVs'!$C$7:$C$237,'QUALIFIED SVs'!$B$7:$B$237,'QUALIFIED ENGINES'!$U14,'QUALIFIED SVs'!$M$7:$M$237,V$6)</f>
        <v>43880.677141203705</v>
      </c>
      <c r="W14" s="570">
        <f>SUMIFS('QUALIFIED SVs'!$C$7:$C$237,'QUALIFIED SVs'!$B$7:$B$237,'QUALIFIED ENGINES'!$U14,'QUALIFIED SVs'!$M$7:$M$237,W$6)</f>
        <v>45217.500011574077</v>
      </c>
      <c r="X14" s="570">
        <f>SUMIFS('QUALIFIED SVs'!$C$7:$C$237,'QUALIFIED SVs'!$B$7:$B$237,'QUALIFIED ENGINES'!$U14,'QUALIFIED SVs'!$M$7:$M$237,X$6)</f>
        <v>0</v>
      </c>
      <c r="Y14" s="570">
        <f>SUMIFS('QUALIFIED SVs'!$C$7:$C$237,'QUALIFIED SVs'!$B$7:$B$237,'QUALIFIED ENGINES'!$U14,'QUALIFIED SVs'!$M$7:$M$237,Y$6)</f>
        <v>0</v>
      </c>
      <c r="Z14" s="570">
        <f>SUMIFS('QUALIFIED SVs'!$C$7:$C$237,'QUALIFIED SVs'!$B$7:$B$237,'QUALIFIED ENGINES'!$U14,'QUALIFIED SVs'!$M$7:$M$237,Z$6)</f>
        <v>0</v>
      </c>
      <c r="AA14" s="570">
        <f>SUMIFS('QUALIFIED SVs'!$C$7:$C$237,'QUALIFIED SVs'!$B$7:$B$237,'QUALIFIED ENGINES'!$U14,'QUALIFIED SVs'!$M$7:$M$237,AA$6)</f>
        <v>0</v>
      </c>
      <c r="AB14" s="570">
        <f>SUMIFS('QUALIFIED SVs'!$C$7:$C$237,'QUALIFIED SVs'!$B$7:$B$237,'QUALIFIED ENGINES'!$U14,'QUALIFIED SVs'!$M$7:$M$237,AB$6)</f>
        <v>0</v>
      </c>
      <c r="AC14" s="570">
        <f>SUMIFS('QUALIFIED SVs'!$C$7:$C$237,'QUALIFIED SVs'!$B$7:$B$237,'QUALIFIED ENGINES'!$U14,'QUALIFIED SVs'!$M$7:$M$237,AC$6)</f>
        <v>0</v>
      </c>
      <c r="AD14" s="296" t="str">
        <f t="shared" si="5"/>
        <v>K</v>
      </c>
      <c r="AE14" s="570">
        <f t="shared" si="6"/>
        <v>42733</v>
      </c>
      <c r="AF14" s="570">
        <f t="shared" si="10"/>
        <v>43880.677141203705</v>
      </c>
      <c r="AG14" s="570">
        <f t="shared" si="11"/>
        <v>45217.500011574077</v>
      </c>
      <c r="AH14" s="570">
        <f t="shared" si="12"/>
        <v>47017.500011574077</v>
      </c>
      <c r="AI14" s="570">
        <f t="shared" si="13"/>
        <v>48817.500011574077</v>
      </c>
      <c r="AJ14" s="570">
        <f t="shared" si="14"/>
        <v>50617.500011574077</v>
      </c>
      <c r="AK14" s="570">
        <f t="shared" si="15"/>
        <v>52417.500011574077</v>
      </c>
      <c r="AL14" s="570">
        <f t="shared" si="16"/>
        <v>54217.500011574077</v>
      </c>
      <c r="AM14" s="570">
        <f t="shared" si="17"/>
        <v>56017.500011574077</v>
      </c>
      <c r="AO14" s="568">
        <f t="shared" si="18"/>
        <v>1147.6771412037051</v>
      </c>
      <c r="AP14" s="568">
        <f t="shared" si="19"/>
        <v>1336.8228703703717</v>
      </c>
    </row>
    <row r="15" spans="1:42" s="293" customFormat="1" x14ac:dyDescent="0.35">
      <c r="A15" s="671"/>
      <c r="B15" s="845" t="s">
        <v>97</v>
      </c>
      <c r="C15" s="469" t="s">
        <v>529</v>
      </c>
      <c r="D15" s="463">
        <v>91420</v>
      </c>
      <c r="E15" s="522">
        <v>42733</v>
      </c>
      <c r="F15" s="471" t="s">
        <v>344</v>
      </c>
      <c r="G15" s="471" t="s">
        <v>344</v>
      </c>
      <c r="H15" s="530">
        <f>_xlfn.IFNA(SUMIFS('QUALIFIED SVs'!$C$8:$C$10271,'QUALIFIED SVs'!$B$8:$B$10271,'QUALIFIED ENGINES'!D15,'QUALIFIED SVs'!$M$8:$M$10271,1),E15)</f>
        <v>43502.59375</v>
      </c>
      <c r="I15" s="530" t="e">
        <f>IF(G15="Yes",E15,VLOOKUP(D15,'QUALIFIED SVs'!$B$82:$C$10271,2,FALSE))</f>
        <v>#N/A</v>
      </c>
      <c r="J15" s="530">
        <f t="shared" si="0"/>
        <v>43709</v>
      </c>
      <c r="K15" s="530" t="e">
        <f t="shared" si="1"/>
        <v>#N/A</v>
      </c>
      <c r="L15" s="522"/>
      <c r="M15" s="290" t="e">
        <f t="shared" si="2"/>
        <v>#N/A</v>
      </c>
      <c r="N15" s="531" t="e">
        <f t="shared" si="3"/>
        <v>#N/A</v>
      </c>
      <c r="O15" s="531" t="e">
        <f t="shared" si="8"/>
        <v>#N/A</v>
      </c>
      <c r="P15" s="689">
        <v>45291</v>
      </c>
      <c r="Q15" s="549">
        <f t="shared" si="9"/>
        <v>2023</v>
      </c>
      <c r="R15" s="547"/>
      <c r="S15" s="282"/>
      <c r="T15" s="582">
        <v>9</v>
      </c>
      <c r="U15" s="582">
        <f t="shared" si="4"/>
        <v>91420</v>
      </c>
      <c r="V15" s="570">
        <f>SUMIFS('QUALIFIED SVs'!$C$7:$C$237,'QUALIFIED SVs'!$B$7:$B$237,'QUALIFIED ENGINES'!$U15,'QUALIFIED SVs'!$M$7:$M$237,V$6)</f>
        <v>43502.59375</v>
      </c>
      <c r="W15" s="570">
        <f>SUMIFS('QUALIFIED SVs'!$C$7:$C$237,'QUALIFIED SVs'!$B$7:$B$237,'QUALIFIED ENGINES'!$U15,'QUALIFIED SVs'!$M$7:$M$237,W$6)</f>
        <v>45163.333333333336</v>
      </c>
      <c r="X15" s="570">
        <f>SUMIFS('QUALIFIED SVs'!$C$7:$C$237,'QUALIFIED SVs'!$B$7:$B$237,'QUALIFIED ENGINES'!$U15,'QUALIFIED SVs'!$M$7:$M$237,X$6)</f>
        <v>0</v>
      </c>
      <c r="Y15" s="570">
        <f>SUMIFS('QUALIFIED SVs'!$C$7:$C$237,'QUALIFIED SVs'!$B$7:$B$237,'QUALIFIED ENGINES'!$U15,'QUALIFIED SVs'!$M$7:$M$237,Y$6)</f>
        <v>0</v>
      </c>
      <c r="Z15" s="570">
        <f>SUMIFS('QUALIFIED SVs'!$C$7:$C$237,'QUALIFIED SVs'!$B$7:$B$237,'QUALIFIED ENGINES'!$U15,'QUALIFIED SVs'!$M$7:$M$237,Z$6)</f>
        <v>0</v>
      </c>
      <c r="AA15" s="570">
        <f>SUMIFS('QUALIFIED SVs'!$C$7:$C$237,'QUALIFIED SVs'!$B$7:$B$237,'QUALIFIED ENGINES'!$U15,'QUALIFIED SVs'!$M$7:$M$237,AA$6)</f>
        <v>0</v>
      </c>
      <c r="AB15" s="570">
        <f>SUMIFS('QUALIFIED SVs'!$C$7:$C$237,'QUALIFIED SVs'!$B$7:$B$237,'QUALIFIED ENGINES'!$U15,'QUALIFIED SVs'!$M$7:$M$237,AB$6)</f>
        <v>0</v>
      </c>
      <c r="AC15" s="570">
        <f>SUMIFS('QUALIFIED SVs'!$C$7:$C$237,'QUALIFIED SVs'!$B$7:$B$237,'QUALIFIED ENGINES'!$U15,'QUALIFIED SVs'!$M$7:$M$237,AC$6)</f>
        <v>0</v>
      </c>
      <c r="AD15" s="296" t="str">
        <f t="shared" si="5"/>
        <v>K</v>
      </c>
      <c r="AE15" s="570">
        <f t="shared" si="6"/>
        <v>42733</v>
      </c>
      <c r="AF15" s="570">
        <f t="shared" si="10"/>
        <v>43502.59375</v>
      </c>
      <c r="AG15" s="570">
        <f t="shared" si="11"/>
        <v>45163.333333333336</v>
      </c>
      <c r="AH15" s="570">
        <f t="shared" si="12"/>
        <v>46963.333333333336</v>
      </c>
      <c r="AI15" s="570">
        <f t="shared" si="13"/>
        <v>48763.333333333336</v>
      </c>
      <c r="AJ15" s="570">
        <f t="shared" si="14"/>
        <v>50563.333333333336</v>
      </c>
      <c r="AK15" s="570">
        <f t="shared" si="15"/>
        <v>52363.333333333336</v>
      </c>
      <c r="AL15" s="570">
        <f t="shared" si="16"/>
        <v>54163.333333333336</v>
      </c>
      <c r="AM15" s="570">
        <f t="shared" si="17"/>
        <v>55963.333333333336</v>
      </c>
      <c r="AO15" s="568">
        <f t="shared" si="18"/>
        <v>769.59375</v>
      </c>
      <c r="AP15" s="568">
        <f t="shared" si="19"/>
        <v>1660.7395833333358</v>
      </c>
    </row>
    <row r="16" spans="1:42" s="293" customFormat="1" x14ac:dyDescent="0.35">
      <c r="A16" s="671"/>
      <c r="B16" s="846" t="s">
        <v>97</v>
      </c>
      <c r="C16" s="469" t="s">
        <v>529</v>
      </c>
      <c r="D16" s="463">
        <v>91419</v>
      </c>
      <c r="E16" s="522">
        <v>42733</v>
      </c>
      <c r="F16" s="471" t="s">
        <v>344</v>
      </c>
      <c r="G16" s="471" t="s">
        <v>344</v>
      </c>
      <c r="H16" s="530">
        <f>_xlfn.IFNA(SUMIFS('QUALIFIED SVs'!$C$8:$C$10271,'QUALIFIED SVs'!$B$8:$B$10271,'QUALIFIED ENGINES'!D16,'QUALIFIED SVs'!$M$8:$M$10271,1),E16)</f>
        <v>43501.604166666664</v>
      </c>
      <c r="I16" s="530" t="e">
        <f>IF(G16="Yes",E16,VLOOKUP(D16,'QUALIFIED SVs'!$B$82:$C$10271,2,FALSE))</f>
        <v>#N/A</v>
      </c>
      <c r="J16" s="530">
        <f t="shared" si="0"/>
        <v>43709</v>
      </c>
      <c r="K16" s="530" t="e">
        <f t="shared" si="1"/>
        <v>#N/A</v>
      </c>
      <c r="L16" s="522"/>
      <c r="M16" s="290" t="e">
        <f t="shared" si="2"/>
        <v>#N/A</v>
      </c>
      <c r="N16" s="531" t="e">
        <f t="shared" si="3"/>
        <v>#N/A</v>
      </c>
      <c r="O16" s="531" t="e">
        <f t="shared" si="8"/>
        <v>#N/A</v>
      </c>
      <c r="P16" s="689">
        <v>45291</v>
      </c>
      <c r="Q16" s="549">
        <f t="shared" si="9"/>
        <v>2023</v>
      </c>
      <c r="R16" s="547"/>
      <c r="S16" s="282"/>
      <c r="T16" s="582">
        <v>10</v>
      </c>
      <c r="U16" s="582">
        <f t="shared" si="4"/>
        <v>91419</v>
      </c>
      <c r="V16" s="570">
        <f>SUMIFS('QUALIFIED SVs'!$C$7:$C$237,'QUALIFIED SVs'!$B$7:$B$237,'QUALIFIED ENGINES'!$U16,'QUALIFIED SVs'!$M$7:$M$237,V$6)</f>
        <v>43501.604166666664</v>
      </c>
      <c r="W16" s="570">
        <f>SUMIFS('QUALIFIED SVs'!$C$7:$C$237,'QUALIFIED SVs'!$B$7:$B$237,'QUALIFIED ENGINES'!$U16,'QUALIFIED SVs'!$M$7:$M$237,W$6)</f>
        <v>45222.625</v>
      </c>
      <c r="X16" s="570">
        <f>SUMIFS('QUALIFIED SVs'!$C$7:$C$237,'QUALIFIED SVs'!$B$7:$B$237,'QUALIFIED ENGINES'!$U16,'QUALIFIED SVs'!$M$7:$M$237,X$6)</f>
        <v>0</v>
      </c>
      <c r="Y16" s="570">
        <f>SUMIFS('QUALIFIED SVs'!$C$7:$C$237,'QUALIFIED SVs'!$B$7:$B$237,'QUALIFIED ENGINES'!$U16,'QUALIFIED SVs'!$M$7:$M$237,Y$6)</f>
        <v>0</v>
      </c>
      <c r="Z16" s="570">
        <f>SUMIFS('QUALIFIED SVs'!$C$7:$C$237,'QUALIFIED SVs'!$B$7:$B$237,'QUALIFIED ENGINES'!$U16,'QUALIFIED SVs'!$M$7:$M$237,Z$6)</f>
        <v>0</v>
      </c>
      <c r="AA16" s="570">
        <f>SUMIFS('QUALIFIED SVs'!$C$7:$C$237,'QUALIFIED SVs'!$B$7:$B$237,'QUALIFIED ENGINES'!$U16,'QUALIFIED SVs'!$M$7:$M$237,AA$6)</f>
        <v>0</v>
      </c>
      <c r="AB16" s="570">
        <f>SUMIFS('QUALIFIED SVs'!$C$7:$C$237,'QUALIFIED SVs'!$B$7:$B$237,'QUALIFIED ENGINES'!$U16,'QUALIFIED SVs'!$M$7:$M$237,AB$6)</f>
        <v>0</v>
      </c>
      <c r="AC16" s="570">
        <f>SUMIFS('QUALIFIED SVs'!$C$7:$C$237,'QUALIFIED SVs'!$B$7:$B$237,'QUALIFIED ENGINES'!$U16,'QUALIFIED SVs'!$M$7:$M$237,AC$6)</f>
        <v>0</v>
      </c>
      <c r="AD16" s="296" t="str">
        <f t="shared" si="5"/>
        <v>K</v>
      </c>
      <c r="AE16" s="570">
        <f t="shared" si="6"/>
        <v>42733</v>
      </c>
      <c r="AF16" s="570">
        <f t="shared" si="10"/>
        <v>43501.604166666664</v>
      </c>
      <c r="AG16" s="570">
        <f t="shared" si="11"/>
        <v>45222.625</v>
      </c>
      <c r="AH16" s="570">
        <f t="shared" si="12"/>
        <v>47022.625</v>
      </c>
      <c r="AI16" s="570">
        <f t="shared" si="13"/>
        <v>48822.625</v>
      </c>
      <c r="AJ16" s="570">
        <f t="shared" si="14"/>
        <v>50622.625</v>
      </c>
      <c r="AK16" s="570">
        <f t="shared" si="15"/>
        <v>52422.625</v>
      </c>
      <c r="AL16" s="570">
        <f t="shared" si="16"/>
        <v>54222.625</v>
      </c>
      <c r="AM16" s="570">
        <f t="shared" si="17"/>
        <v>56022.625</v>
      </c>
      <c r="AO16" s="568">
        <f t="shared" si="18"/>
        <v>768.60416666666424</v>
      </c>
      <c r="AP16" s="568">
        <f t="shared" si="19"/>
        <v>1721.0208333333358</v>
      </c>
    </row>
    <row r="17" spans="1:42" s="293" customFormat="1" x14ac:dyDescent="0.35">
      <c r="A17" s="671"/>
      <c r="B17" s="846" t="s">
        <v>97</v>
      </c>
      <c r="C17" s="469" t="s">
        <v>529</v>
      </c>
      <c r="D17" s="463">
        <v>91418</v>
      </c>
      <c r="E17" s="522">
        <v>42733</v>
      </c>
      <c r="F17" s="471" t="s">
        <v>344</v>
      </c>
      <c r="G17" s="471" t="s">
        <v>344</v>
      </c>
      <c r="H17" s="530">
        <f>_xlfn.IFNA(SUMIFS('QUALIFIED SVs'!$C$8:$C$10271,'QUALIFIED SVs'!$B$8:$B$10271,'QUALIFIED ENGINES'!D17,'QUALIFIED SVs'!$M$8:$M$10271,1),E17)</f>
        <v>43442.333333333336</v>
      </c>
      <c r="I17" s="530" t="e">
        <f>IF(G17="Yes",E17,VLOOKUP(D17,'QUALIFIED SVs'!$B$82:$C$10271,2,FALSE))</f>
        <v>#N/A</v>
      </c>
      <c r="J17" s="530">
        <f t="shared" si="0"/>
        <v>43709</v>
      </c>
      <c r="K17" s="530" t="e">
        <f t="shared" si="1"/>
        <v>#N/A</v>
      </c>
      <c r="L17" s="522"/>
      <c r="M17" s="290" t="e">
        <f t="shared" si="2"/>
        <v>#N/A</v>
      </c>
      <c r="N17" s="531" t="e">
        <f t="shared" si="3"/>
        <v>#N/A</v>
      </c>
      <c r="O17" s="531" t="e">
        <f t="shared" si="8"/>
        <v>#N/A</v>
      </c>
      <c r="P17" s="689">
        <v>43479</v>
      </c>
      <c r="Q17" s="549">
        <f t="shared" si="9"/>
        <v>2019</v>
      </c>
      <c r="R17" s="547"/>
      <c r="S17" s="282"/>
      <c r="T17" s="582">
        <v>11</v>
      </c>
      <c r="U17" s="582">
        <f t="shared" si="4"/>
        <v>91418</v>
      </c>
      <c r="V17" s="570">
        <f>SUMIFS('QUALIFIED SVs'!$C$7:$C$237,'QUALIFIED SVs'!$B$7:$B$237,'QUALIFIED ENGINES'!$U17,'QUALIFIED SVs'!$M$7:$M$237,V$6)</f>
        <v>43442.333333333336</v>
      </c>
      <c r="W17" s="570">
        <f>SUMIFS('QUALIFIED SVs'!$C$7:$C$237,'QUALIFIED SVs'!$B$7:$B$237,'QUALIFIED ENGINES'!$U17,'QUALIFIED SVs'!$M$7:$M$237,W$6)</f>
        <v>43722.25</v>
      </c>
      <c r="X17" s="570">
        <f>SUMIFS('QUALIFIED SVs'!$C$7:$C$237,'QUALIFIED SVs'!$B$7:$B$237,'QUALIFIED ENGINES'!$U17,'QUALIFIED SVs'!$M$7:$M$237,X$6)</f>
        <v>45364.75</v>
      </c>
      <c r="Y17" s="570">
        <f>SUMIFS('QUALIFIED SVs'!$C$7:$C$237,'QUALIFIED SVs'!$B$7:$B$237,'QUALIFIED ENGINES'!$U17,'QUALIFIED SVs'!$M$7:$M$237,Y$6)</f>
        <v>0</v>
      </c>
      <c r="Z17" s="570">
        <f>SUMIFS('QUALIFIED SVs'!$C$7:$C$237,'QUALIFIED SVs'!$B$7:$B$237,'QUALIFIED ENGINES'!$U17,'QUALIFIED SVs'!$M$7:$M$237,Z$6)</f>
        <v>0</v>
      </c>
      <c r="AA17" s="570">
        <f>SUMIFS('QUALIFIED SVs'!$C$7:$C$237,'QUALIFIED SVs'!$B$7:$B$237,'QUALIFIED ENGINES'!$U17,'QUALIFIED SVs'!$M$7:$M$237,AA$6)</f>
        <v>0</v>
      </c>
      <c r="AB17" s="570">
        <f>SUMIFS('QUALIFIED SVs'!$C$7:$C$237,'QUALIFIED SVs'!$B$7:$B$237,'QUALIFIED ENGINES'!$U17,'QUALIFIED SVs'!$M$7:$M$237,AB$6)</f>
        <v>0</v>
      </c>
      <c r="AC17" s="570">
        <f>SUMIFS('QUALIFIED SVs'!$C$7:$C$237,'QUALIFIED SVs'!$B$7:$B$237,'QUALIFIED ENGINES'!$U17,'QUALIFIED SVs'!$M$7:$M$237,AC$6)</f>
        <v>0</v>
      </c>
      <c r="AD17" s="296" t="str">
        <f t="shared" si="5"/>
        <v>K</v>
      </c>
      <c r="AE17" s="570">
        <f t="shared" si="6"/>
        <v>42733</v>
      </c>
      <c r="AF17" s="570">
        <f t="shared" si="10"/>
        <v>43442.333333333336</v>
      </c>
      <c r="AG17" s="570">
        <f t="shared" si="11"/>
        <v>43722.25</v>
      </c>
      <c r="AH17" s="570">
        <f t="shared" si="12"/>
        <v>45364.75</v>
      </c>
      <c r="AI17" s="570">
        <f t="shared" si="13"/>
        <v>47164.75</v>
      </c>
      <c r="AJ17" s="570">
        <f t="shared" si="14"/>
        <v>48964.75</v>
      </c>
      <c r="AK17" s="570">
        <f t="shared" si="15"/>
        <v>50764.75</v>
      </c>
      <c r="AL17" s="570">
        <f t="shared" si="16"/>
        <v>52564.75</v>
      </c>
      <c r="AM17" s="570">
        <f t="shared" si="17"/>
        <v>54364.75</v>
      </c>
      <c r="AO17" s="568">
        <f t="shared" si="18"/>
        <v>709.33333333333576</v>
      </c>
      <c r="AP17" s="568">
        <f t="shared" si="19"/>
        <v>279.91666666666424</v>
      </c>
    </row>
    <row r="18" spans="1:42" s="293" customFormat="1" x14ac:dyDescent="0.35">
      <c r="A18" s="671"/>
      <c r="B18" s="847" t="s">
        <v>97</v>
      </c>
      <c r="C18" s="469" t="s">
        <v>529</v>
      </c>
      <c r="D18" s="463">
        <v>91417</v>
      </c>
      <c r="E18" s="522">
        <v>42733</v>
      </c>
      <c r="F18" s="471" t="s">
        <v>344</v>
      </c>
      <c r="G18" s="471" t="s">
        <v>344</v>
      </c>
      <c r="H18" s="530">
        <f>_xlfn.IFNA(SUMIFS('QUALIFIED SVs'!$C$8:$C$10271,'QUALIFIED SVs'!$B$8:$B$10271,'QUALIFIED ENGINES'!D18,'QUALIFIED SVs'!$M$8:$M$10271,1),E18)</f>
        <v>43495.75</v>
      </c>
      <c r="I18" s="530" t="e">
        <f>IF(G18="Yes",E18,VLOOKUP(D18,'QUALIFIED SVs'!$B$82:$C$10271,2,FALSE))</f>
        <v>#N/A</v>
      </c>
      <c r="J18" s="530">
        <f t="shared" si="0"/>
        <v>43709</v>
      </c>
      <c r="K18" s="530" t="e">
        <f t="shared" si="1"/>
        <v>#N/A</v>
      </c>
      <c r="L18" s="522"/>
      <c r="M18" s="290" t="e">
        <f t="shared" si="2"/>
        <v>#N/A</v>
      </c>
      <c r="N18" s="531" t="e">
        <f t="shared" si="3"/>
        <v>#N/A</v>
      </c>
      <c r="O18" s="531" t="e">
        <f t="shared" si="8"/>
        <v>#N/A</v>
      </c>
      <c r="P18" s="689">
        <v>45291</v>
      </c>
      <c r="Q18" s="549">
        <f t="shared" si="9"/>
        <v>2023</v>
      </c>
      <c r="R18" s="547"/>
      <c r="S18" s="282"/>
      <c r="T18" s="582">
        <v>12</v>
      </c>
      <c r="U18" s="582">
        <f t="shared" si="4"/>
        <v>91417</v>
      </c>
      <c r="V18" s="570">
        <f>SUMIFS('QUALIFIED SVs'!$C$7:$C$237,'QUALIFIED SVs'!$B$7:$B$237,'QUALIFIED ENGINES'!$U18,'QUALIFIED SVs'!$M$7:$M$237,V$6)</f>
        <v>43495.75</v>
      </c>
      <c r="W18" s="570">
        <f>SUMIFS('QUALIFIED SVs'!$C$7:$C$237,'QUALIFIED SVs'!$B$7:$B$237,'QUALIFIED ENGINES'!$U18,'QUALIFIED SVs'!$M$7:$M$237,W$6)</f>
        <v>45351.001388888886</v>
      </c>
      <c r="X18" s="570">
        <f>SUMIFS('QUALIFIED SVs'!$C$7:$C$237,'QUALIFIED SVs'!$B$7:$B$237,'QUALIFIED ENGINES'!$U18,'QUALIFIED SVs'!$M$7:$M$237,X$6)</f>
        <v>0</v>
      </c>
      <c r="Y18" s="570">
        <f>SUMIFS('QUALIFIED SVs'!$C$7:$C$237,'QUALIFIED SVs'!$B$7:$B$237,'QUALIFIED ENGINES'!$U18,'QUALIFIED SVs'!$M$7:$M$237,Y$6)</f>
        <v>0</v>
      </c>
      <c r="Z18" s="570">
        <f>SUMIFS('QUALIFIED SVs'!$C$7:$C$237,'QUALIFIED SVs'!$B$7:$B$237,'QUALIFIED ENGINES'!$U18,'QUALIFIED SVs'!$M$7:$M$237,Z$6)</f>
        <v>0</v>
      </c>
      <c r="AA18" s="570">
        <f>SUMIFS('QUALIFIED SVs'!$C$7:$C$237,'QUALIFIED SVs'!$B$7:$B$237,'QUALIFIED ENGINES'!$U18,'QUALIFIED SVs'!$M$7:$M$237,AA$6)</f>
        <v>0</v>
      </c>
      <c r="AB18" s="570">
        <f>SUMIFS('QUALIFIED SVs'!$C$7:$C$237,'QUALIFIED SVs'!$B$7:$B$237,'QUALIFIED ENGINES'!$U18,'QUALIFIED SVs'!$M$7:$M$237,AB$6)</f>
        <v>0</v>
      </c>
      <c r="AC18" s="570">
        <f>SUMIFS('QUALIFIED SVs'!$C$7:$C$237,'QUALIFIED SVs'!$B$7:$B$237,'QUALIFIED ENGINES'!$U18,'QUALIFIED SVs'!$M$7:$M$237,AC$6)</f>
        <v>0</v>
      </c>
      <c r="AD18" s="296" t="str">
        <f t="shared" si="5"/>
        <v>K</v>
      </c>
      <c r="AE18" s="570">
        <f t="shared" si="6"/>
        <v>42733</v>
      </c>
      <c r="AF18" s="570">
        <f t="shared" si="10"/>
        <v>43495.75</v>
      </c>
      <c r="AG18" s="570">
        <f t="shared" si="11"/>
        <v>45351.001388888886</v>
      </c>
      <c r="AH18" s="570">
        <f t="shared" si="12"/>
        <v>47151.001388888886</v>
      </c>
      <c r="AI18" s="570">
        <f t="shared" si="13"/>
        <v>48951.001388888886</v>
      </c>
      <c r="AJ18" s="570">
        <f t="shared" si="14"/>
        <v>50751.001388888886</v>
      </c>
      <c r="AK18" s="570">
        <f t="shared" si="15"/>
        <v>52551.001388888886</v>
      </c>
      <c r="AL18" s="570">
        <f t="shared" si="16"/>
        <v>54351.001388888886</v>
      </c>
      <c r="AM18" s="570">
        <f t="shared" si="17"/>
        <v>56151.001388888886</v>
      </c>
      <c r="AO18" s="568">
        <f t="shared" si="18"/>
        <v>762.75</v>
      </c>
      <c r="AP18" s="568">
        <f t="shared" si="19"/>
        <v>1855.2513888888861</v>
      </c>
    </row>
    <row r="19" spans="1:42" s="293" customFormat="1" x14ac:dyDescent="0.35">
      <c r="A19" s="671"/>
      <c r="B19" s="845" t="s">
        <v>87</v>
      </c>
      <c r="C19" s="469" t="s">
        <v>529</v>
      </c>
      <c r="D19" s="463">
        <v>91423</v>
      </c>
      <c r="E19" s="522">
        <v>42819</v>
      </c>
      <c r="F19" s="471" t="s">
        <v>344</v>
      </c>
      <c r="G19" s="471" t="s">
        <v>344</v>
      </c>
      <c r="H19" s="530">
        <f>_xlfn.IFNA(SUMIFS('QUALIFIED SVs'!$C$8:$C$10271,'QUALIFIED SVs'!$B$8:$B$10271,'QUALIFIED ENGINES'!D19,'QUALIFIED SVs'!$M$8:$M$10271,1),E19)</f>
        <v>43878.416666666664</v>
      </c>
      <c r="I19" s="530" t="e">
        <f>IF(G19="Yes",E19,VLOOKUP(D19,'QUALIFIED SVs'!$B$82:$C$10271,2,FALSE))</f>
        <v>#N/A</v>
      </c>
      <c r="J19" s="530">
        <f t="shared" si="0"/>
        <v>43709</v>
      </c>
      <c r="K19" s="530" t="e">
        <f t="shared" si="1"/>
        <v>#N/A</v>
      </c>
      <c r="L19" s="522"/>
      <c r="M19" s="290" t="e">
        <f t="shared" si="2"/>
        <v>#N/A</v>
      </c>
      <c r="N19" s="531" t="e">
        <f t="shared" si="3"/>
        <v>#N/A</v>
      </c>
      <c r="O19" s="531" t="e">
        <f t="shared" si="8"/>
        <v>#N/A</v>
      </c>
      <c r="P19" s="689" t="s">
        <v>785</v>
      </c>
      <c r="Q19" s="549">
        <v>2022</v>
      </c>
      <c r="R19" s="547"/>
      <c r="S19" s="282"/>
      <c r="T19" s="582">
        <v>13</v>
      </c>
      <c r="U19" s="582">
        <f t="shared" si="4"/>
        <v>91423</v>
      </c>
      <c r="V19" s="570">
        <f>SUMIFS('QUALIFIED SVs'!$C$7:$C$237,'QUALIFIED SVs'!$B$7:$B$237,'QUALIFIED ENGINES'!$U19,'QUALIFIED SVs'!$M$7:$M$237,V$6)</f>
        <v>43878.416666666664</v>
      </c>
      <c r="W19" s="570">
        <f>SUMIFS('QUALIFIED SVs'!$C$7:$C$237,'QUALIFIED SVs'!$B$7:$B$237,'QUALIFIED ENGINES'!$U19,'QUALIFIED SVs'!$M$7:$M$237,W$6)</f>
        <v>45576.25</v>
      </c>
      <c r="X19" s="570">
        <f>SUMIFS('QUALIFIED SVs'!$C$7:$C$237,'QUALIFIED SVs'!$B$7:$B$237,'QUALIFIED ENGINES'!$U19,'QUALIFIED SVs'!$M$7:$M$237,X$6)</f>
        <v>0</v>
      </c>
      <c r="Y19" s="570">
        <f>SUMIFS('QUALIFIED SVs'!$C$7:$C$237,'QUALIFIED SVs'!$B$7:$B$237,'QUALIFIED ENGINES'!$U19,'QUALIFIED SVs'!$M$7:$M$237,Y$6)</f>
        <v>0</v>
      </c>
      <c r="Z19" s="570">
        <f>SUMIFS('QUALIFIED SVs'!$C$7:$C$237,'QUALIFIED SVs'!$B$7:$B$237,'QUALIFIED ENGINES'!$U19,'QUALIFIED SVs'!$M$7:$M$237,Z$6)</f>
        <v>0</v>
      </c>
      <c r="AA19" s="570">
        <f>SUMIFS('QUALIFIED SVs'!$C$7:$C$237,'QUALIFIED SVs'!$B$7:$B$237,'QUALIFIED ENGINES'!$U19,'QUALIFIED SVs'!$M$7:$M$237,AA$6)</f>
        <v>0</v>
      </c>
      <c r="AB19" s="570">
        <f>SUMIFS('QUALIFIED SVs'!$C$7:$C$237,'QUALIFIED SVs'!$B$7:$B$237,'QUALIFIED ENGINES'!$U19,'QUALIFIED SVs'!$M$7:$M$237,AB$6)</f>
        <v>0</v>
      </c>
      <c r="AC19" s="570">
        <f>SUMIFS('QUALIFIED SVs'!$C$7:$C$237,'QUALIFIED SVs'!$B$7:$B$237,'QUALIFIED ENGINES'!$U19,'QUALIFIED SVs'!$M$7:$M$237,AC$6)</f>
        <v>0</v>
      </c>
      <c r="AD19" s="296" t="str">
        <f t="shared" si="5"/>
        <v>K</v>
      </c>
      <c r="AE19" s="570">
        <f t="shared" si="6"/>
        <v>42819</v>
      </c>
      <c r="AF19" s="570">
        <f t="shared" si="10"/>
        <v>43878.416666666664</v>
      </c>
      <c r="AG19" s="570">
        <f t="shared" si="11"/>
        <v>45576.25</v>
      </c>
      <c r="AH19" s="570">
        <f t="shared" si="12"/>
        <v>47376.25</v>
      </c>
      <c r="AI19" s="570">
        <f t="shared" si="13"/>
        <v>49176.25</v>
      </c>
      <c r="AJ19" s="570">
        <f t="shared" si="14"/>
        <v>50976.25</v>
      </c>
      <c r="AK19" s="570">
        <f t="shared" si="15"/>
        <v>52776.25</v>
      </c>
      <c r="AL19" s="570">
        <f t="shared" si="16"/>
        <v>54576.25</v>
      </c>
      <c r="AM19" s="570">
        <f t="shared" si="17"/>
        <v>56376.25</v>
      </c>
      <c r="AO19" s="568">
        <f t="shared" si="18"/>
        <v>1059.4166666666642</v>
      </c>
      <c r="AP19" s="568">
        <f t="shared" si="19"/>
        <v>1697.8333333333358</v>
      </c>
    </row>
    <row r="20" spans="1:42" s="293" customFormat="1" x14ac:dyDescent="0.35">
      <c r="A20" s="671"/>
      <c r="B20" s="846" t="s">
        <v>87</v>
      </c>
      <c r="C20" s="469" t="s">
        <v>529</v>
      </c>
      <c r="D20" s="463">
        <v>91421</v>
      </c>
      <c r="E20" s="522">
        <v>42819</v>
      </c>
      <c r="F20" s="471" t="s">
        <v>344</v>
      </c>
      <c r="G20" s="471" t="s">
        <v>344</v>
      </c>
      <c r="H20" s="530">
        <f>_xlfn.IFNA(SUMIFS('QUALIFIED SVs'!$C$8:$C$10271,'QUALIFIED SVs'!$B$8:$B$10271,'QUALIFIED ENGINES'!D20,'QUALIFIED SVs'!$M$8:$M$10271,1),E20)</f>
        <v>43604.416666666664</v>
      </c>
      <c r="I20" s="530" t="e">
        <f>IF(G20="Yes",E20,VLOOKUP(D20,'QUALIFIED SVs'!$B$82:$C$10271,2,FALSE))</f>
        <v>#N/A</v>
      </c>
      <c r="J20" s="530">
        <f t="shared" si="0"/>
        <v>43709</v>
      </c>
      <c r="K20" s="530" t="e">
        <f t="shared" si="1"/>
        <v>#N/A</v>
      </c>
      <c r="L20" s="522"/>
      <c r="M20" s="290" t="e">
        <f t="shared" si="2"/>
        <v>#N/A</v>
      </c>
      <c r="N20" s="531" t="e">
        <f t="shared" si="3"/>
        <v>#N/A</v>
      </c>
      <c r="O20" s="531" t="e">
        <f t="shared" si="8"/>
        <v>#N/A</v>
      </c>
      <c r="P20" s="689">
        <v>45291</v>
      </c>
      <c r="Q20" s="549">
        <f t="shared" si="9"/>
        <v>2023</v>
      </c>
      <c r="R20" s="547"/>
      <c r="S20" s="282"/>
      <c r="T20" s="582">
        <v>14</v>
      </c>
      <c r="U20" s="582">
        <f t="shared" si="4"/>
        <v>91421</v>
      </c>
      <c r="V20" s="570">
        <f>SUMIFS('QUALIFIED SVs'!$C$7:$C$237,'QUALIFIED SVs'!$B$7:$B$237,'QUALIFIED ENGINES'!$U20,'QUALIFIED SVs'!$M$7:$M$237,V$6)</f>
        <v>43604.416666666664</v>
      </c>
      <c r="W20" s="570">
        <f>SUMIFS('QUALIFIED SVs'!$C$7:$C$237,'QUALIFIED SVs'!$B$7:$B$237,'QUALIFIED ENGINES'!$U20,'QUALIFIED SVs'!$M$7:$M$237,W$6)</f>
        <v>45504.001388888886</v>
      </c>
      <c r="X20" s="570">
        <f>SUMIFS('QUALIFIED SVs'!$C$7:$C$237,'QUALIFIED SVs'!$B$7:$B$237,'QUALIFIED ENGINES'!$U20,'QUALIFIED SVs'!$M$7:$M$237,X$6)</f>
        <v>0</v>
      </c>
      <c r="Y20" s="570">
        <f>SUMIFS('QUALIFIED SVs'!$C$7:$C$237,'QUALIFIED SVs'!$B$7:$B$237,'QUALIFIED ENGINES'!$U20,'QUALIFIED SVs'!$M$7:$M$237,Y$6)</f>
        <v>0</v>
      </c>
      <c r="Z20" s="570">
        <f>SUMIFS('QUALIFIED SVs'!$C$7:$C$237,'QUALIFIED SVs'!$B$7:$B$237,'QUALIFIED ENGINES'!$U20,'QUALIFIED SVs'!$M$7:$M$237,Z$6)</f>
        <v>0</v>
      </c>
      <c r="AA20" s="570">
        <f>SUMIFS('QUALIFIED SVs'!$C$7:$C$237,'QUALIFIED SVs'!$B$7:$B$237,'QUALIFIED ENGINES'!$U20,'QUALIFIED SVs'!$M$7:$M$237,AA$6)</f>
        <v>0</v>
      </c>
      <c r="AB20" s="570">
        <f>SUMIFS('QUALIFIED SVs'!$C$7:$C$237,'QUALIFIED SVs'!$B$7:$B$237,'QUALIFIED ENGINES'!$U20,'QUALIFIED SVs'!$M$7:$M$237,AB$6)</f>
        <v>0</v>
      </c>
      <c r="AC20" s="570">
        <f>SUMIFS('QUALIFIED SVs'!$C$7:$C$237,'QUALIFIED SVs'!$B$7:$B$237,'QUALIFIED ENGINES'!$U20,'QUALIFIED SVs'!$M$7:$M$237,AC$6)</f>
        <v>0</v>
      </c>
      <c r="AD20" s="296" t="str">
        <f t="shared" si="5"/>
        <v>K</v>
      </c>
      <c r="AE20" s="570">
        <f t="shared" si="6"/>
        <v>42819</v>
      </c>
      <c r="AF20" s="570">
        <f t="shared" si="10"/>
        <v>43604.416666666664</v>
      </c>
      <c r="AG20" s="570">
        <f t="shared" si="11"/>
        <v>45504.001388888886</v>
      </c>
      <c r="AH20" s="570">
        <f t="shared" si="12"/>
        <v>47304.001388888886</v>
      </c>
      <c r="AI20" s="570">
        <f t="shared" si="13"/>
        <v>49104.001388888886</v>
      </c>
      <c r="AJ20" s="570">
        <f t="shared" si="14"/>
        <v>50904.001388888886</v>
      </c>
      <c r="AK20" s="570">
        <f t="shared" si="15"/>
        <v>52704.001388888886</v>
      </c>
      <c r="AL20" s="570">
        <f t="shared" si="16"/>
        <v>54504.001388888886</v>
      </c>
      <c r="AM20" s="570">
        <f t="shared" si="17"/>
        <v>56304.001388888886</v>
      </c>
      <c r="AO20" s="568">
        <f t="shared" si="18"/>
        <v>785.41666666666424</v>
      </c>
      <c r="AP20" s="568">
        <f t="shared" si="19"/>
        <v>1899.5847222222219</v>
      </c>
    </row>
    <row r="21" spans="1:42" s="293" customFormat="1" x14ac:dyDescent="0.35">
      <c r="A21" s="671"/>
      <c r="B21" s="846" t="s">
        <v>87</v>
      </c>
      <c r="C21" s="469" t="s">
        <v>529</v>
      </c>
      <c r="D21" s="463">
        <v>91422</v>
      </c>
      <c r="E21" s="522">
        <v>42819</v>
      </c>
      <c r="F21" s="471" t="s">
        <v>344</v>
      </c>
      <c r="G21" s="471" t="s">
        <v>344</v>
      </c>
      <c r="H21" s="530">
        <f>_xlfn.IFNA(SUMIFS('QUALIFIED SVs'!$C$8:$C$10271,'QUALIFIED SVs'!$B$8:$B$10271,'QUALIFIED ENGINES'!D21,'QUALIFIED SVs'!$M$8:$M$10271,1),E21)</f>
        <v>43795.541666666664</v>
      </c>
      <c r="I21" s="530" t="e">
        <f>IF(G21="Yes",E21,VLOOKUP(D21,'QUALIFIED SVs'!$B$82:$C$10271,2,FALSE))</f>
        <v>#N/A</v>
      </c>
      <c r="J21" s="530">
        <f t="shared" si="0"/>
        <v>43709</v>
      </c>
      <c r="K21" s="530" t="e">
        <f t="shared" si="1"/>
        <v>#N/A</v>
      </c>
      <c r="L21" s="522"/>
      <c r="M21" s="290" t="e">
        <f t="shared" si="2"/>
        <v>#N/A</v>
      </c>
      <c r="N21" s="531" t="e">
        <f t="shared" si="3"/>
        <v>#N/A</v>
      </c>
      <c r="O21" s="531" t="e">
        <f t="shared" si="8"/>
        <v>#N/A</v>
      </c>
      <c r="P21" s="689" t="s">
        <v>764</v>
      </c>
      <c r="Q21" s="549">
        <v>2022</v>
      </c>
      <c r="R21" s="547"/>
      <c r="S21" s="282"/>
      <c r="T21" s="582">
        <v>15</v>
      </c>
      <c r="U21" s="582">
        <f t="shared" si="4"/>
        <v>91422</v>
      </c>
      <c r="V21" s="570">
        <f>SUMIFS('QUALIFIED SVs'!$C$7:$C$237,'QUALIFIED SVs'!$B$7:$B$237,'QUALIFIED ENGINES'!$U21,'QUALIFIED SVs'!$M$7:$M$237,V$6)</f>
        <v>43795.541666666664</v>
      </c>
      <c r="W21" s="570">
        <f>SUMIFS('QUALIFIED SVs'!$C$7:$C$237,'QUALIFIED SVs'!$B$7:$B$237,'QUALIFIED ENGINES'!$U21,'QUALIFIED SVs'!$M$7:$M$237,W$6)</f>
        <v>0</v>
      </c>
      <c r="X21" s="570">
        <f>SUMIFS('QUALIFIED SVs'!$C$7:$C$237,'QUALIFIED SVs'!$B$7:$B$237,'QUALIFIED ENGINES'!$U21,'QUALIFIED SVs'!$M$7:$M$237,X$6)</f>
        <v>0</v>
      </c>
      <c r="Y21" s="570">
        <f>SUMIFS('QUALIFIED SVs'!$C$7:$C$237,'QUALIFIED SVs'!$B$7:$B$237,'QUALIFIED ENGINES'!$U21,'QUALIFIED SVs'!$M$7:$M$237,Y$6)</f>
        <v>0</v>
      </c>
      <c r="Z21" s="570">
        <f>SUMIFS('QUALIFIED SVs'!$C$7:$C$237,'QUALIFIED SVs'!$B$7:$B$237,'QUALIFIED ENGINES'!$U21,'QUALIFIED SVs'!$M$7:$M$237,Z$6)</f>
        <v>0</v>
      </c>
      <c r="AA21" s="570">
        <f>SUMIFS('QUALIFIED SVs'!$C$7:$C$237,'QUALIFIED SVs'!$B$7:$B$237,'QUALIFIED ENGINES'!$U21,'QUALIFIED SVs'!$M$7:$M$237,AA$6)</f>
        <v>0</v>
      </c>
      <c r="AB21" s="570">
        <f>SUMIFS('QUALIFIED SVs'!$C$7:$C$237,'QUALIFIED SVs'!$B$7:$B$237,'QUALIFIED ENGINES'!$U21,'QUALIFIED SVs'!$M$7:$M$237,AB$6)</f>
        <v>0</v>
      </c>
      <c r="AC21" s="570">
        <f>SUMIFS('QUALIFIED SVs'!$C$7:$C$237,'QUALIFIED SVs'!$B$7:$B$237,'QUALIFIED ENGINES'!$U21,'QUALIFIED SVs'!$M$7:$M$237,AC$6)</f>
        <v>0</v>
      </c>
      <c r="AD21" s="296" t="str">
        <f t="shared" si="5"/>
        <v>K</v>
      </c>
      <c r="AE21" s="570">
        <f t="shared" si="6"/>
        <v>42819</v>
      </c>
      <c r="AF21" s="570">
        <f t="shared" si="10"/>
        <v>43795.541666666664</v>
      </c>
      <c r="AG21" s="570">
        <f t="shared" si="11"/>
        <v>45595.541666666664</v>
      </c>
      <c r="AH21" s="570">
        <f t="shared" si="12"/>
        <v>47395.541666666664</v>
      </c>
      <c r="AI21" s="570">
        <f t="shared" si="13"/>
        <v>49195.541666666664</v>
      </c>
      <c r="AJ21" s="570">
        <f t="shared" si="14"/>
        <v>50995.541666666664</v>
      </c>
      <c r="AK21" s="570">
        <f t="shared" si="15"/>
        <v>52795.541666666664</v>
      </c>
      <c r="AL21" s="570">
        <f t="shared" si="16"/>
        <v>54595.541666666664</v>
      </c>
      <c r="AM21" s="570">
        <f t="shared" si="17"/>
        <v>56395.541666666664</v>
      </c>
      <c r="AO21" s="568">
        <f t="shared" si="18"/>
        <v>976.54166666666424</v>
      </c>
      <c r="AP21" s="568" t="str">
        <f t="shared" si="19"/>
        <v/>
      </c>
    </row>
    <row r="22" spans="1:42" s="293" customFormat="1" x14ac:dyDescent="0.35">
      <c r="A22" s="671"/>
      <c r="B22" s="847" t="s">
        <v>87</v>
      </c>
      <c r="C22" s="469" t="s">
        <v>529</v>
      </c>
      <c r="D22" s="463">
        <v>91425</v>
      </c>
      <c r="E22" s="522">
        <v>42819</v>
      </c>
      <c r="F22" s="471" t="s">
        <v>344</v>
      </c>
      <c r="G22" s="471" t="s">
        <v>344</v>
      </c>
      <c r="H22" s="530">
        <f>_xlfn.IFNA(SUMIFS('QUALIFIED SVs'!$C$8:$C$10271,'QUALIFIED SVs'!$B$8:$B$10271,'QUALIFIED ENGINES'!D22,'QUALIFIED SVs'!$M$8:$M$10271,1),E22)</f>
        <v>43656.250520833331</v>
      </c>
      <c r="I22" s="530" t="e">
        <f>IF(G22="Yes",E22,VLOOKUP(D22,'QUALIFIED SVs'!$B$82:$C$10271,2,FALSE))</f>
        <v>#N/A</v>
      </c>
      <c r="J22" s="530">
        <f t="shared" si="0"/>
        <v>43709</v>
      </c>
      <c r="K22" s="530" t="e">
        <f t="shared" si="1"/>
        <v>#N/A</v>
      </c>
      <c r="L22" s="522"/>
      <c r="M22" s="290" t="e">
        <f t="shared" si="2"/>
        <v>#N/A</v>
      </c>
      <c r="N22" s="531" t="e">
        <f t="shared" si="3"/>
        <v>#N/A</v>
      </c>
      <c r="O22" s="531" t="e">
        <f t="shared" si="8"/>
        <v>#N/A</v>
      </c>
      <c r="P22" s="689" t="s">
        <v>765</v>
      </c>
      <c r="Q22" s="549">
        <v>2022</v>
      </c>
      <c r="R22" s="547"/>
      <c r="S22" s="282"/>
      <c r="T22" s="582">
        <v>16</v>
      </c>
      <c r="U22" s="582">
        <f t="shared" si="4"/>
        <v>91425</v>
      </c>
      <c r="V22" s="570">
        <f>SUMIFS('QUALIFIED SVs'!$C$7:$C$237,'QUALIFIED SVs'!$B$7:$B$237,'QUALIFIED ENGINES'!$U22,'QUALIFIED SVs'!$M$7:$M$237,V$6)</f>
        <v>43656.250520833331</v>
      </c>
      <c r="W22" s="570">
        <f>SUMIFS('QUALIFIED SVs'!$C$7:$C$237,'QUALIFIED SVs'!$B$7:$B$237,'QUALIFIED ENGINES'!$U22,'QUALIFIED SVs'!$M$7:$M$237,W$6)</f>
        <v>45833.25</v>
      </c>
      <c r="X22" s="570">
        <f>SUMIFS('QUALIFIED SVs'!$C$7:$C$237,'QUALIFIED SVs'!$B$7:$B$237,'QUALIFIED ENGINES'!$U22,'QUALIFIED SVs'!$M$7:$M$237,X$6)</f>
        <v>0</v>
      </c>
      <c r="Y22" s="570">
        <f>SUMIFS('QUALIFIED SVs'!$C$7:$C$237,'QUALIFIED SVs'!$B$7:$B$237,'QUALIFIED ENGINES'!$U22,'QUALIFIED SVs'!$M$7:$M$237,Y$6)</f>
        <v>0</v>
      </c>
      <c r="Z22" s="570">
        <f>SUMIFS('QUALIFIED SVs'!$C$7:$C$237,'QUALIFIED SVs'!$B$7:$B$237,'QUALIFIED ENGINES'!$U22,'QUALIFIED SVs'!$M$7:$M$237,Z$6)</f>
        <v>0</v>
      </c>
      <c r="AA22" s="570">
        <f>SUMIFS('QUALIFIED SVs'!$C$7:$C$237,'QUALIFIED SVs'!$B$7:$B$237,'QUALIFIED ENGINES'!$U22,'QUALIFIED SVs'!$M$7:$M$237,AA$6)</f>
        <v>0</v>
      </c>
      <c r="AB22" s="570">
        <f>SUMIFS('QUALIFIED SVs'!$C$7:$C$237,'QUALIFIED SVs'!$B$7:$B$237,'QUALIFIED ENGINES'!$U22,'QUALIFIED SVs'!$M$7:$M$237,AB$6)</f>
        <v>0</v>
      </c>
      <c r="AC22" s="570">
        <f>SUMIFS('QUALIFIED SVs'!$C$7:$C$237,'QUALIFIED SVs'!$B$7:$B$237,'QUALIFIED ENGINES'!$U22,'QUALIFIED SVs'!$M$7:$M$237,AC$6)</f>
        <v>0</v>
      </c>
      <c r="AD22" s="296" t="str">
        <f t="shared" si="5"/>
        <v>K</v>
      </c>
      <c r="AE22" s="570">
        <f t="shared" si="6"/>
        <v>42819</v>
      </c>
      <c r="AF22" s="570">
        <f t="shared" si="10"/>
        <v>43656.250520833331</v>
      </c>
      <c r="AG22" s="570">
        <f t="shared" si="11"/>
        <v>45833.25</v>
      </c>
      <c r="AH22" s="570">
        <f t="shared" si="12"/>
        <v>47633.25</v>
      </c>
      <c r="AI22" s="570">
        <f t="shared" si="13"/>
        <v>49433.25</v>
      </c>
      <c r="AJ22" s="570">
        <f t="shared" si="14"/>
        <v>51233.25</v>
      </c>
      <c r="AK22" s="570">
        <f t="shared" si="15"/>
        <v>53033.25</v>
      </c>
      <c r="AL22" s="570">
        <f t="shared" si="16"/>
        <v>54833.25</v>
      </c>
      <c r="AM22" s="570">
        <f t="shared" si="17"/>
        <v>56633.25</v>
      </c>
      <c r="AO22" s="568">
        <f t="shared" si="18"/>
        <v>837.25052083333139</v>
      </c>
      <c r="AP22" s="568">
        <f t="shared" si="19"/>
        <v>2176.9994791666686</v>
      </c>
    </row>
    <row r="23" spans="1:42" s="293" customFormat="1" x14ac:dyDescent="0.35">
      <c r="A23" s="671"/>
      <c r="B23" s="845" t="s">
        <v>92</v>
      </c>
      <c r="C23" s="469" t="s">
        <v>529</v>
      </c>
      <c r="D23" s="463">
        <v>91429</v>
      </c>
      <c r="E23" s="522">
        <v>42505</v>
      </c>
      <c r="F23" s="471" t="s">
        <v>344</v>
      </c>
      <c r="G23" s="471" t="s">
        <v>344</v>
      </c>
      <c r="H23" s="530">
        <f>_xlfn.IFNA(SUMIFS('QUALIFIED SVs'!$C$8:$C$10271,'QUALIFIED SVs'!$B$8:$B$10271,'QUALIFIED ENGINES'!D23,'QUALIFIED SVs'!$M$8:$M$10271,1),E23)</f>
        <v>43788.25</v>
      </c>
      <c r="I23" s="530" t="e">
        <f>IF(G23="Yes",E23,VLOOKUP(D23,'QUALIFIED SVs'!$B$82:$C$10271,2,FALSE))</f>
        <v>#N/A</v>
      </c>
      <c r="J23" s="530">
        <f t="shared" si="0"/>
        <v>43709</v>
      </c>
      <c r="K23" s="530" t="e">
        <f t="shared" si="1"/>
        <v>#N/A</v>
      </c>
      <c r="L23" s="522"/>
      <c r="M23" s="290" t="e">
        <f t="shared" si="2"/>
        <v>#N/A</v>
      </c>
      <c r="N23" s="531" t="e">
        <f t="shared" si="3"/>
        <v>#N/A</v>
      </c>
      <c r="O23" s="531" t="e">
        <f t="shared" si="8"/>
        <v>#N/A</v>
      </c>
      <c r="P23" s="689" t="s">
        <v>766</v>
      </c>
      <c r="Q23" s="549">
        <v>2022</v>
      </c>
      <c r="R23" s="547"/>
      <c r="S23" s="282"/>
      <c r="T23" s="582">
        <v>17</v>
      </c>
      <c r="U23" s="582">
        <f t="shared" si="4"/>
        <v>91429</v>
      </c>
      <c r="V23" s="570">
        <f>SUMIFS('QUALIFIED SVs'!$C$7:$C$237,'QUALIFIED SVs'!$B$7:$B$237,'QUALIFIED ENGINES'!$U23,'QUALIFIED SVs'!$M$7:$M$237,V$6)</f>
        <v>43788.25</v>
      </c>
      <c r="W23" s="570">
        <f>SUMIFS('QUALIFIED SVs'!$C$7:$C$237,'QUALIFIED SVs'!$B$7:$B$237,'QUALIFIED ENGINES'!$U23,'QUALIFIED SVs'!$M$7:$M$237,W$6)</f>
        <v>0</v>
      </c>
      <c r="X23" s="570">
        <f>SUMIFS('QUALIFIED SVs'!$C$7:$C$237,'QUALIFIED SVs'!$B$7:$B$237,'QUALIFIED ENGINES'!$U23,'QUALIFIED SVs'!$M$7:$M$237,X$6)</f>
        <v>0</v>
      </c>
      <c r="Y23" s="570">
        <f>SUMIFS('QUALIFIED SVs'!$C$7:$C$237,'QUALIFIED SVs'!$B$7:$B$237,'QUALIFIED ENGINES'!$U23,'QUALIFIED SVs'!$M$7:$M$237,Y$6)</f>
        <v>0</v>
      </c>
      <c r="Z23" s="570">
        <f>SUMIFS('QUALIFIED SVs'!$C$7:$C$237,'QUALIFIED SVs'!$B$7:$B$237,'QUALIFIED ENGINES'!$U23,'QUALIFIED SVs'!$M$7:$M$237,Z$6)</f>
        <v>0</v>
      </c>
      <c r="AA23" s="570">
        <f>SUMIFS('QUALIFIED SVs'!$C$7:$C$237,'QUALIFIED SVs'!$B$7:$B$237,'QUALIFIED ENGINES'!$U23,'QUALIFIED SVs'!$M$7:$M$237,AA$6)</f>
        <v>0</v>
      </c>
      <c r="AB23" s="570">
        <f>SUMIFS('QUALIFIED SVs'!$C$7:$C$237,'QUALIFIED SVs'!$B$7:$B$237,'QUALIFIED ENGINES'!$U23,'QUALIFIED SVs'!$M$7:$M$237,AB$6)</f>
        <v>0</v>
      </c>
      <c r="AC23" s="570">
        <f>SUMIFS('QUALIFIED SVs'!$C$7:$C$237,'QUALIFIED SVs'!$B$7:$B$237,'QUALIFIED ENGINES'!$U23,'QUALIFIED SVs'!$M$7:$M$237,AC$6)</f>
        <v>0</v>
      </c>
      <c r="AD23" s="296" t="str">
        <f t="shared" si="5"/>
        <v>K</v>
      </c>
      <c r="AE23" s="570">
        <f t="shared" si="6"/>
        <v>42505</v>
      </c>
      <c r="AF23" s="570">
        <f t="shared" si="10"/>
        <v>43788.25</v>
      </c>
      <c r="AG23" s="570">
        <f t="shared" si="11"/>
        <v>45588.25</v>
      </c>
      <c r="AH23" s="570">
        <f t="shared" si="12"/>
        <v>47388.25</v>
      </c>
      <c r="AI23" s="570">
        <f t="shared" si="13"/>
        <v>49188.25</v>
      </c>
      <c r="AJ23" s="570">
        <f t="shared" si="14"/>
        <v>50988.25</v>
      </c>
      <c r="AK23" s="570">
        <f t="shared" si="15"/>
        <v>52788.25</v>
      </c>
      <c r="AL23" s="570">
        <f t="shared" si="16"/>
        <v>54588.25</v>
      </c>
      <c r="AM23" s="570">
        <f t="shared" si="17"/>
        <v>56388.25</v>
      </c>
      <c r="AO23" s="568">
        <f t="shared" si="18"/>
        <v>1283.25</v>
      </c>
      <c r="AP23" s="568" t="str">
        <f t="shared" si="19"/>
        <v/>
      </c>
    </row>
    <row r="24" spans="1:42" s="293" customFormat="1" x14ac:dyDescent="0.35">
      <c r="A24" s="671"/>
      <c r="B24" s="846" t="s">
        <v>92</v>
      </c>
      <c r="C24" s="469" t="s">
        <v>529</v>
      </c>
      <c r="D24" s="463">
        <v>91428</v>
      </c>
      <c r="E24" s="522">
        <v>42505</v>
      </c>
      <c r="F24" s="471" t="s">
        <v>344</v>
      </c>
      <c r="G24" s="471" t="s">
        <v>344</v>
      </c>
      <c r="H24" s="530">
        <f>_xlfn.IFNA(SUMIFS('QUALIFIED SVs'!$C$8:$C$10271,'QUALIFIED SVs'!$B$8:$B$10271,'QUALIFIED ENGINES'!D24,'QUALIFIED SVs'!$M$8:$M$10271,1),E24)</f>
        <v>43914.375</v>
      </c>
      <c r="I24" s="530" t="e">
        <f>IF(G24="Yes",E24,VLOOKUP(D24,'QUALIFIED SVs'!$B$82:$C$10271,2,FALSE))</f>
        <v>#N/A</v>
      </c>
      <c r="J24" s="530">
        <f t="shared" si="0"/>
        <v>43709</v>
      </c>
      <c r="K24" s="530" t="e">
        <f t="shared" si="1"/>
        <v>#N/A</v>
      </c>
      <c r="L24" s="522"/>
      <c r="M24" s="290" t="e">
        <f t="shared" si="2"/>
        <v>#N/A</v>
      </c>
      <c r="N24" s="531" t="e">
        <f t="shared" si="3"/>
        <v>#N/A</v>
      </c>
      <c r="O24" s="531" t="e">
        <f t="shared" si="8"/>
        <v>#N/A</v>
      </c>
      <c r="P24" s="689" t="s">
        <v>780</v>
      </c>
      <c r="Q24" s="549">
        <v>2022</v>
      </c>
      <c r="R24" s="547"/>
      <c r="S24" s="282"/>
      <c r="T24" s="582">
        <v>18</v>
      </c>
      <c r="U24" s="582">
        <f t="shared" si="4"/>
        <v>91428</v>
      </c>
      <c r="V24" s="570">
        <f>SUMIFS('QUALIFIED SVs'!$C$7:$C$237,'QUALIFIED SVs'!$B$7:$B$237,'QUALIFIED ENGINES'!$U24,'QUALIFIED SVs'!$M$7:$M$237,V$6)</f>
        <v>43914.375</v>
      </c>
      <c r="W24" s="570">
        <f>SUMIFS('QUALIFIED SVs'!$C$7:$C$237,'QUALIFIED SVs'!$B$7:$B$237,'QUALIFIED ENGINES'!$U24,'QUALIFIED SVs'!$M$7:$M$237,W$6)</f>
        <v>45839.5</v>
      </c>
      <c r="X24" s="570">
        <f>SUMIFS('QUALIFIED SVs'!$C$7:$C$237,'QUALIFIED SVs'!$B$7:$B$237,'QUALIFIED ENGINES'!$U24,'QUALIFIED SVs'!$M$7:$M$237,X$6)</f>
        <v>0</v>
      </c>
      <c r="Y24" s="570">
        <f>SUMIFS('QUALIFIED SVs'!$C$7:$C$237,'QUALIFIED SVs'!$B$7:$B$237,'QUALIFIED ENGINES'!$U24,'QUALIFIED SVs'!$M$7:$M$237,Y$6)</f>
        <v>0</v>
      </c>
      <c r="Z24" s="570">
        <f>SUMIFS('QUALIFIED SVs'!$C$7:$C$237,'QUALIFIED SVs'!$B$7:$B$237,'QUALIFIED ENGINES'!$U24,'QUALIFIED SVs'!$M$7:$M$237,Z$6)</f>
        <v>0</v>
      </c>
      <c r="AA24" s="570">
        <f>SUMIFS('QUALIFIED SVs'!$C$7:$C$237,'QUALIFIED SVs'!$B$7:$B$237,'QUALIFIED ENGINES'!$U24,'QUALIFIED SVs'!$M$7:$M$237,AA$6)</f>
        <v>0</v>
      </c>
      <c r="AB24" s="570">
        <f>SUMIFS('QUALIFIED SVs'!$C$7:$C$237,'QUALIFIED SVs'!$B$7:$B$237,'QUALIFIED ENGINES'!$U24,'QUALIFIED SVs'!$M$7:$M$237,AB$6)</f>
        <v>0</v>
      </c>
      <c r="AC24" s="570">
        <f>SUMIFS('QUALIFIED SVs'!$C$7:$C$237,'QUALIFIED SVs'!$B$7:$B$237,'QUALIFIED ENGINES'!$U24,'QUALIFIED SVs'!$M$7:$M$237,AC$6)</f>
        <v>0</v>
      </c>
      <c r="AD24" s="296" t="str">
        <f t="shared" si="5"/>
        <v>K</v>
      </c>
      <c r="AE24" s="570">
        <f t="shared" si="6"/>
        <v>42505</v>
      </c>
      <c r="AF24" s="570">
        <f t="shared" si="10"/>
        <v>43914.375</v>
      </c>
      <c r="AG24" s="570">
        <f t="shared" si="11"/>
        <v>45839.5</v>
      </c>
      <c r="AH24" s="570">
        <f t="shared" si="12"/>
        <v>47639.5</v>
      </c>
      <c r="AI24" s="570">
        <f t="shared" si="13"/>
        <v>49439.5</v>
      </c>
      <c r="AJ24" s="570">
        <f t="shared" si="14"/>
        <v>51239.5</v>
      </c>
      <c r="AK24" s="570">
        <f t="shared" si="15"/>
        <v>53039.5</v>
      </c>
      <c r="AL24" s="570">
        <f t="shared" si="16"/>
        <v>54839.5</v>
      </c>
      <c r="AM24" s="570">
        <f t="shared" si="17"/>
        <v>56639.5</v>
      </c>
      <c r="AO24" s="568">
        <f t="shared" si="18"/>
        <v>1409.375</v>
      </c>
      <c r="AP24" s="568">
        <f t="shared" si="19"/>
        <v>1925.125</v>
      </c>
    </row>
    <row r="25" spans="1:42" s="293" customFormat="1" x14ac:dyDescent="0.35">
      <c r="A25" s="671"/>
      <c r="B25" s="846" t="s">
        <v>92</v>
      </c>
      <c r="C25" s="469" t="s">
        <v>529</v>
      </c>
      <c r="D25" s="463">
        <v>91427</v>
      </c>
      <c r="E25" s="522">
        <v>42505</v>
      </c>
      <c r="F25" s="471" t="s">
        <v>344</v>
      </c>
      <c r="G25" s="471" t="s">
        <v>344</v>
      </c>
      <c r="H25" s="530">
        <f>_xlfn.IFNA(SUMIFS('QUALIFIED SVs'!$C$8:$C$10271,'QUALIFIED SVs'!$B$8:$B$10271,'QUALIFIED ENGINES'!D25,'QUALIFIED SVs'!$M$8:$M$10271,1),E25)</f>
        <v>43762.5</v>
      </c>
      <c r="I25" s="530" t="e">
        <f>IF(G25="Yes",E25,VLOOKUP(D25,'QUALIFIED SVs'!$B$82:$C$10271,2,FALSE))</f>
        <v>#N/A</v>
      </c>
      <c r="J25" s="530">
        <f t="shared" si="0"/>
        <v>43709</v>
      </c>
      <c r="K25" s="530" t="e">
        <f t="shared" si="1"/>
        <v>#N/A</v>
      </c>
      <c r="L25" s="522"/>
      <c r="M25" s="290" t="e">
        <f t="shared" si="2"/>
        <v>#N/A</v>
      </c>
      <c r="N25" s="531" t="e">
        <f t="shared" si="3"/>
        <v>#N/A</v>
      </c>
      <c r="O25" s="531" t="e">
        <f t="shared" si="8"/>
        <v>#N/A</v>
      </c>
      <c r="P25" s="689" t="s">
        <v>767</v>
      </c>
      <c r="Q25" s="549">
        <v>2022</v>
      </c>
      <c r="R25" s="547"/>
      <c r="S25" s="282"/>
      <c r="T25" s="582">
        <v>19</v>
      </c>
      <c r="U25" s="582">
        <f t="shared" si="4"/>
        <v>91427</v>
      </c>
      <c r="V25" s="570">
        <f>SUMIFS('QUALIFIED SVs'!$C$7:$C$237,'QUALIFIED SVs'!$B$7:$B$237,'QUALIFIED ENGINES'!$U25,'QUALIFIED SVs'!$M$7:$M$237,V$6)</f>
        <v>43762.5</v>
      </c>
      <c r="W25" s="570">
        <f>SUMIFS('QUALIFIED SVs'!$C$7:$C$237,'QUALIFIED SVs'!$B$7:$B$237,'QUALIFIED ENGINES'!$U25,'QUALIFIED SVs'!$M$7:$M$237,W$6)</f>
        <v>0</v>
      </c>
      <c r="X25" s="570">
        <f>SUMIFS('QUALIFIED SVs'!$C$7:$C$237,'QUALIFIED SVs'!$B$7:$B$237,'QUALIFIED ENGINES'!$U25,'QUALIFIED SVs'!$M$7:$M$237,X$6)</f>
        <v>0</v>
      </c>
      <c r="Y25" s="570">
        <f>SUMIFS('QUALIFIED SVs'!$C$7:$C$237,'QUALIFIED SVs'!$B$7:$B$237,'QUALIFIED ENGINES'!$U25,'QUALIFIED SVs'!$M$7:$M$237,Y$6)</f>
        <v>0</v>
      </c>
      <c r="Z25" s="570">
        <f>SUMIFS('QUALIFIED SVs'!$C$7:$C$237,'QUALIFIED SVs'!$B$7:$B$237,'QUALIFIED ENGINES'!$U25,'QUALIFIED SVs'!$M$7:$M$237,Z$6)</f>
        <v>0</v>
      </c>
      <c r="AA25" s="570">
        <f>SUMIFS('QUALIFIED SVs'!$C$7:$C$237,'QUALIFIED SVs'!$B$7:$B$237,'QUALIFIED ENGINES'!$U25,'QUALIFIED SVs'!$M$7:$M$237,AA$6)</f>
        <v>0</v>
      </c>
      <c r="AB25" s="570">
        <f>SUMIFS('QUALIFIED SVs'!$C$7:$C$237,'QUALIFIED SVs'!$B$7:$B$237,'QUALIFIED ENGINES'!$U25,'QUALIFIED SVs'!$M$7:$M$237,AB$6)</f>
        <v>0</v>
      </c>
      <c r="AC25" s="570">
        <f>SUMIFS('QUALIFIED SVs'!$C$7:$C$237,'QUALIFIED SVs'!$B$7:$B$237,'QUALIFIED ENGINES'!$U25,'QUALIFIED SVs'!$M$7:$M$237,AC$6)</f>
        <v>0</v>
      </c>
      <c r="AD25" s="296" t="str">
        <f t="shared" si="5"/>
        <v>K</v>
      </c>
      <c r="AE25" s="570">
        <f t="shared" si="6"/>
        <v>42505</v>
      </c>
      <c r="AF25" s="570">
        <f t="shared" si="10"/>
        <v>43762.5</v>
      </c>
      <c r="AG25" s="570">
        <f t="shared" si="11"/>
        <v>45562.5</v>
      </c>
      <c r="AH25" s="570">
        <f t="shared" si="12"/>
        <v>47362.5</v>
      </c>
      <c r="AI25" s="570">
        <f t="shared" si="13"/>
        <v>49162.5</v>
      </c>
      <c r="AJ25" s="570">
        <f t="shared" si="14"/>
        <v>50962.5</v>
      </c>
      <c r="AK25" s="570">
        <f t="shared" si="15"/>
        <v>52762.5</v>
      </c>
      <c r="AL25" s="570">
        <f t="shared" si="16"/>
        <v>54562.5</v>
      </c>
      <c r="AM25" s="570">
        <f t="shared" si="17"/>
        <v>56362.5</v>
      </c>
      <c r="AO25" s="568">
        <f t="shared" si="18"/>
        <v>1257.5</v>
      </c>
      <c r="AP25" s="568" t="str">
        <f t="shared" si="19"/>
        <v/>
      </c>
    </row>
    <row r="26" spans="1:42" s="293" customFormat="1" x14ac:dyDescent="0.35">
      <c r="A26" s="671"/>
      <c r="B26" s="847" t="s">
        <v>92</v>
      </c>
      <c r="C26" s="469" t="s">
        <v>529</v>
      </c>
      <c r="D26" s="463">
        <v>91452</v>
      </c>
      <c r="E26" s="522">
        <v>42505</v>
      </c>
      <c r="F26" s="471" t="s">
        <v>344</v>
      </c>
      <c r="G26" s="471" t="s">
        <v>344</v>
      </c>
      <c r="H26" s="530">
        <f>_xlfn.IFNA(SUMIFS('QUALIFIED SVs'!$C$8:$C$10271,'QUALIFIED SVs'!$B$8:$B$10271,'QUALIFIED ENGINES'!D26,'QUALIFIED SVs'!$M$8:$M$10271,1),E26)</f>
        <v>43822.416666666664</v>
      </c>
      <c r="I26" s="530" t="e">
        <f>IF(G26="Yes",E26,VLOOKUP(D26,'QUALIFIED SVs'!$B$82:$C$10271,2,FALSE))</f>
        <v>#N/A</v>
      </c>
      <c r="J26" s="530">
        <f t="shared" si="0"/>
        <v>43709</v>
      </c>
      <c r="K26" s="530" t="e">
        <f t="shared" si="1"/>
        <v>#N/A</v>
      </c>
      <c r="L26" s="522"/>
      <c r="M26" s="290" t="e">
        <f t="shared" si="2"/>
        <v>#N/A</v>
      </c>
      <c r="N26" s="531" t="e">
        <f t="shared" si="3"/>
        <v>#N/A</v>
      </c>
      <c r="O26" s="531" t="e">
        <f t="shared" si="8"/>
        <v>#N/A</v>
      </c>
      <c r="P26" s="689" t="s">
        <v>786</v>
      </c>
      <c r="Q26" s="549">
        <v>2022</v>
      </c>
      <c r="R26" s="547"/>
      <c r="S26" s="282"/>
      <c r="T26" s="582">
        <v>20</v>
      </c>
      <c r="U26" s="582">
        <f t="shared" si="4"/>
        <v>91452</v>
      </c>
      <c r="V26" s="570">
        <f>SUMIFS('QUALIFIED SVs'!$C$7:$C$237,'QUALIFIED SVs'!$B$7:$B$237,'QUALIFIED ENGINES'!$U26,'QUALIFIED SVs'!$M$7:$M$237,V$6)</f>
        <v>43822.416666666664</v>
      </c>
      <c r="W26" s="570">
        <f>SUMIFS('QUALIFIED SVs'!$C$7:$C$237,'QUALIFIED SVs'!$B$7:$B$237,'QUALIFIED ENGINES'!$U26,'QUALIFIED SVs'!$M$7:$M$237,W$6)</f>
        <v>45586.572569444441</v>
      </c>
      <c r="X26" s="570">
        <f>SUMIFS('QUALIFIED SVs'!$C$7:$C$237,'QUALIFIED SVs'!$B$7:$B$237,'QUALIFIED ENGINES'!$U26,'QUALIFIED SVs'!$M$7:$M$237,X$6)</f>
        <v>0</v>
      </c>
      <c r="Y26" s="570">
        <f>SUMIFS('QUALIFIED SVs'!$C$7:$C$237,'QUALIFIED SVs'!$B$7:$B$237,'QUALIFIED ENGINES'!$U26,'QUALIFIED SVs'!$M$7:$M$237,Y$6)</f>
        <v>0</v>
      </c>
      <c r="Z26" s="570">
        <f>SUMIFS('QUALIFIED SVs'!$C$7:$C$237,'QUALIFIED SVs'!$B$7:$B$237,'QUALIFIED ENGINES'!$U26,'QUALIFIED SVs'!$M$7:$M$237,Z$6)</f>
        <v>0</v>
      </c>
      <c r="AA26" s="570">
        <f>SUMIFS('QUALIFIED SVs'!$C$7:$C$237,'QUALIFIED SVs'!$B$7:$B$237,'QUALIFIED ENGINES'!$U26,'QUALIFIED SVs'!$M$7:$M$237,AA$6)</f>
        <v>0</v>
      </c>
      <c r="AB26" s="570">
        <f>SUMIFS('QUALIFIED SVs'!$C$7:$C$237,'QUALIFIED SVs'!$B$7:$B$237,'QUALIFIED ENGINES'!$U26,'QUALIFIED SVs'!$M$7:$M$237,AB$6)</f>
        <v>0</v>
      </c>
      <c r="AC26" s="570">
        <f>SUMIFS('QUALIFIED SVs'!$C$7:$C$237,'QUALIFIED SVs'!$B$7:$B$237,'QUALIFIED ENGINES'!$U26,'QUALIFIED SVs'!$M$7:$M$237,AC$6)</f>
        <v>0</v>
      </c>
      <c r="AD26" s="296" t="str">
        <f t="shared" si="5"/>
        <v>K</v>
      </c>
      <c r="AE26" s="570">
        <f t="shared" si="6"/>
        <v>42505</v>
      </c>
      <c r="AF26" s="570">
        <f t="shared" si="10"/>
        <v>43822.416666666664</v>
      </c>
      <c r="AG26" s="570">
        <f t="shared" si="11"/>
        <v>45586.572569444441</v>
      </c>
      <c r="AH26" s="570">
        <f t="shared" si="12"/>
        <v>47386.572569444441</v>
      </c>
      <c r="AI26" s="570">
        <f t="shared" si="13"/>
        <v>49186.572569444441</v>
      </c>
      <c r="AJ26" s="570">
        <f t="shared" si="14"/>
        <v>50986.572569444441</v>
      </c>
      <c r="AK26" s="570">
        <f t="shared" si="15"/>
        <v>52786.572569444441</v>
      </c>
      <c r="AL26" s="570">
        <f t="shared" si="16"/>
        <v>54586.572569444441</v>
      </c>
      <c r="AM26" s="570">
        <f t="shared" si="17"/>
        <v>56386.572569444441</v>
      </c>
      <c r="AO26" s="568">
        <f t="shared" si="18"/>
        <v>1317.4166666666642</v>
      </c>
      <c r="AP26" s="568">
        <f t="shared" si="19"/>
        <v>1764.1559027777766</v>
      </c>
    </row>
    <row r="27" spans="1:42" s="293" customFormat="1" x14ac:dyDescent="0.35">
      <c r="A27" s="671"/>
      <c r="B27" s="845" t="s">
        <v>93</v>
      </c>
      <c r="C27" s="469" t="s">
        <v>529</v>
      </c>
      <c r="D27" s="463">
        <v>91455</v>
      </c>
      <c r="E27" s="522">
        <v>42943</v>
      </c>
      <c r="F27" s="471" t="s">
        <v>344</v>
      </c>
      <c r="G27" s="471" t="s">
        <v>344</v>
      </c>
      <c r="H27" s="530">
        <f>_xlfn.IFNA(SUMIFS('QUALIFIED SVs'!$C$8:$C$10271,'QUALIFIED SVs'!$B$8:$B$10271,'QUALIFIED ENGINES'!D27,'QUALIFIED SVs'!$M$8:$M$10271,1),E27)</f>
        <v>43761.5</v>
      </c>
      <c r="I27" s="530" t="e">
        <f>IF(G27="Yes",E27,VLOOKUP(D27,'QUALIFIED SVs'!$B$82:$C$10271,2,FALSE))</f>
        <v>#N/A</v>
      </c>
      <c r="J27" s="530">
        <f t="shared" si="0"/>
        <v>43709</v>
      </c>
      <c r="K27" s="530" t="e">
        <f t="shared" si="1"/>
        <v>#N/A</v>
      </c>
      <c r="L27" s="522"/>
      <c r="M27" s="290" t="e">
        <f t="shared" si="2"/>
        <v>#N/A</v>
      </c>
      <c r="N27" s="531" t="e">
        <f t="shared" si="3"/>
        <v>#N/A</v>
      </c>
      <c r="O27" s="531" t="e">
        <f t="shared" si="8"/>
        <v>#N/A</v>
      </c>
      <c r="P27" s="689" t="s">
        <v>768</v>
      </c>
      <c r="Q27" s="549">
        <v>2022</v>
      </c>
      <c r="R27" s="547"/>
      <c r="S27" s="282"/>
      <c r="T27" s="582">
        <v>21</v>
      </c>
      <c r="U27" s="582">
        <f t="shared" si="4"/>
        <v>91455</v>
      </c>
      <c r="V27" s="570">
        <f>SUMIFS('QUALIFIED SVs'!$C$7:$C$237,'QUALIFIED SVs'!$B$7:$B$237,'QUALIFIED ENGINES'!$U27,'QUALIFIED SVs'!$M$7:$M$237,V$6)</f>
        <v>43761.5</v>
      </c>
      <c r="W27" s="570">
        <f>SUMIFS('QUALIFIED SVs'!$C$7:$C$237,'QUALIFIED SVs'!$B$7:$B$237,'QUALIFIED ENGINES'!$U27,'QUALIFIED SVs'!$M$7:$M$237,W$6)</f>
        <v>0</v>
      </c>
      <c r="X27" s="570">
        <f>SUMIFS('QUALIFIED SVs'!$C$7:$C$237,'QUALIFIED SVs'!$B$7:$B$237,'QUALIFIED ENGINES'!$U27,'QUALIFIED SVs'!$M$7:$M$237,X$6)</f>
        <v>0</v>
      </c>
      <c r="Y27" s="570">
        <f>SUMIFS('QUALIFIED SVs'!$C$7:$C$237,'QUALIFIED SVs'!$B$7:$B$237,'QUALIFIED ENGINES'!$U27,'QUALIFIED SVs'!$M$7:$M$237,Y$6)</f>
        <v>0</v>
      </c>
      <c r="Z27" s="570">
        <f>SUMIFS('QUALIFIED SVs'!$C$7:$C$237,'QUALIFIED SVs'!$B$7:$B$237,'QUALIFIED ENGINES'!$U27,'QUALIFIED SVs'!$M$7:$M$237,Z$6)</f>
        <v>0</v>
      </c>
      <c r="AA27" s="570">
        <f>SUMIFS('QUALIFIED SVs'!$C$7:$C$237,'QUALIFIED SVs'!$B$7:$B$237,'QUALIFIED ENGINES'!$U27,'QUALIFIED SVs'!$M$7:$M$237,AA$6)</f>
        <v>0</v>
      </c>
      <c r="AB27" s="570">
        <f>SUMIFS('QUALIFIED SVs'!$C$7:$C$237,'QUALIFIED SVs'!$B$7:$B$237,'QUALIFIED ENGINES'!$U27,'QUALIFIED SVs'!$M$7:$M$237,AB$6)</f>
        <v>0</v>
      </c>
      <c r="AC27" s="570">
        <f>SUMIFS('QUALIFIED SVs'!$C$7:$C$237,'QUALIFIED SVs'!$B$7:$B$237,'QUALIFIED ENGINES'!$U27,'QUALIFIED SVs'!$M$7:$M$237,AC$6)</f>
        <v>0</v>
      </c>
      <c r="AD27" s="296" t="str">
        <f t="shared" si="5"/>
        <v>K</v>
      </c>
      <c r="AE27" s="570">
        <f t="shared" si="6"/>
        <v>42943</v>
      </c>
      <c r="AF27" s="570">
        <f t="shared" si="10"/>
        <v>43761.5</v>
      </c>
      <c r="AG27" s="570">
        <f t="shared" si="11"/>
        <v>45561.5</v>
      </c>
      <c r="AH27" s="570">
        <f t="shared" si="12"/>
        <v>47361.5</v>
      </c>
      <c r="AI27" s="570">
        <f t="shared" si="13"/>
        <v>49161.5</v>
      </c>
      <c r="AJ27" s="570">
        <f t="shared" si="14"/>
        <v>50961.5</v>
      </c>
      <c r="AK27" s="570">
        <f t="shared" si="15"/>
        <v>52761.5</v>
      </c>
      <c r="AL27" s="570">
        <f t="shared" si="16"/>
        <v>54561.5</v>
      </c>
      <c r="AM27" s="570">
        <f t="shared" si="17"/>
        <v>56361.5</v>
      </c>
      <c r="AO27" s="568">
        <f t="shared" si="18"/>
        <v>818.5</v>
      </c>
      <c r="AP27" s="568" t="str">
        <f t="shared" si="19"/>
        <v/>
      </c>
    </row>
    <row r="28" spans="1:42" s="293" customFormat="1" x14ac:dyDescent="0.35">
      <c r="A28" s="671"/>
      <c r="B28" s="846" t="s">
        <v>93</v>
      </c>
      <c r="C28" s="469" t="s">
        <v>529</v>
      </c>
      <c r="D28" s="463">
        <v>91445</v>
      </c>
      <c r="E28" s="522">
        <v>42943</v>
      </c>
      <c r="F28" s="471" t="s">
        <v>344</v>
      </c>
      <c r="G28" s="471" t="s">
        <v>344</v>
      </c>
      <c r="H28" s="530">
        <f>_xlfn.IFNA(SUMIFS('QUALIFIED SVs'!$C$8:$C$10271,'QUALIFIED SVs'!$B$8:$B$10271,'QUALIFIED ENGINES'!D28,'QUALIFIED SVs'!$M$8:$M$10271,1),E28)</f>
        <v>43715.458333333336</v>
      </c>
      <c r="I28" s="530" t="e">
        <f>IF(G28="Yes",E28,VLOOKUP(D28,'QUALIFIED SVs'!$B$82:$C$10271,2,FALSE))</f>
        <v>#N/A</v>
      </c>
      <c r="J28" s="530">
        <f t="shared" si="0"/>
        <v>43709</v>
      </c>
      <c r="K28" s="530" t="e">
        <f t="shared" si="1"/>
        <v>#N/A</v>
      </c>
      <c r="L28" s="522"/>
      <c r="M28" s="290" t="e">
        <f t="shared" si="2"/>
        <v>#N/A</v>
      </c>
      <c r="N28" s="531" t="e">
        <f t="shared" si="3"/>
        <v>#N/A</v>
      </c>
      <c r="O28" s="531" t="e">
        <f t="shared" si="8"/>
        <v>#N/A</v>
      </c>
      <c r="P28" s="689" t="s">
        <v>765</v>
      </c>
      <c r="Q28" s="549">
        <v>2022</v>
      </c>
      <c r="R28" s="547"/>
      <c r="S28" s="282"/>
      <c r="T28" s="582">
        <v>22</v>
      </c>
      <c r="U28" s="582">
        <f t="shared" si="4"/>
        <v>91445</v>
      </c>
      <c r="V28" s="570">
        <f>SUMIFS('QUALIFIED SVs'!$C$7:$C$237,'QUALIFIED SVs'!$B$7:$B$237,'QUALIFIED ENGINES'!$U28,'QUALIFIED SVs'!$M$7:$M$237,V$6)</f>
        <v>43715.458333333336</v>
      </c>
      <c r="W28" s="570">
        <f>SUMIFS('QUALIFIED SVs'!$C$7:$C$237,'QUALIFIED SVs'!$B$7:$B$237,'QUALIFIED ENGINES'!$U28,'QUALIFIED SVs'!$M$7:$M$237,W$6)</f>
        <v>45760.010416666664</v>
      </c>
      <c r="X28" s="570">
        <f>SUMIFS('QUALIFIED SVs'!$C$7:$C$237,'QUALIFIED SVs'!$B$7:$B$237,'QUALIFIED ENGINES'!$U28,'QUALIFIED SVs'!$M$7:$M$237,X$6)</f>
        <v>0</v>
      </c>
      <c r="Y28" s="570">
        <f>SUMIFS('QUALIFIED SVs'!$C$7:$C$237,'QUALIFIED SVs'!$B$7:$B$237,'QUALIFIED ENGINES'!$U28,'QUALIFIED SVs'!$M$7:$M$237,Y$6)</f>
        <v>0</v>
      </c>
      <c r="Z28" s="570">
        <f>SUMIFS('QUALIFIED SVs'!$C$7:$C$237,'QUALIFIED SVs'!$B$7:$B$237,'QUALIFIED ENGINES'!$U28,'QUALIFIED SVs'!$M$7:$M$237,Z$6)</f>
        <v>0</v>
      </c>
      <c r="AA28" s="570">
        <f>SUMIFS('QUALIFIED SVs'!$C$7:$C$237,'QUALIFIED SVs'!$B$7:$B$237,'QUALIFIED ENGINES'!$U28,'QUALIFIED SVs'!$M$7:$M$237,AA$6)</f>
        <v>0</v>
      </c>
      <c r="AB28" s="570">
        <f>SUMIFS('QUALIFIED SVs'!$C$7:$C$237,'QUALIFIED SVs'!$B$7:$B$237,'QUALIFIED ENGINES'!$U28,'QUALIFIED SVs'!$M$7:$M$237,AB$6)</f>
        <v>0</v>
      </c>
      <c r="AC28" s="570">
        <f>SUMIFS('QUALIFIED SVs'!$C$7:$C$237,'QUALIFIED SVs'!$B$7:$B$237,'QUALIFIED ENGINES'!$U28,'QUALIFIED SVs'!$M$7:$M$237,AC$6)</f>
        <v>0</v>
      </c>
      <c r="AD28" s="296" t="str">
        <f t="shared" si="5"/>
        <v>K</v>
      </c>
      <c r="AE28" s="570">
        <f t="shared" si="6"/>
        <v>42943</v>
      </c>
      <c r="AF28" s="570">
        <f t="shared" si="10"/>
        <v>43715.458333333336</v>
      </c>
      <c r="AG28" s="570">
        <f t="shared" si="11"/>
        <v>45760.010416666664</v>
      </c>
      <c r="AH28" s="570">
        <f t="shared" si="12"/>
        <v>47560.010416666664</v>
      </c>
      <c r="AI28" s="570">
        <f t="shared" si="13"/>
        <v>49360.010416666664</v>
      </c>
      <c r="AJ28" s="570">
        <f t="shared" si="14"/>
        <v>51160.010416666664</v>
      </c>
      <c r="AK28" s="570">
        <f t="shared" si="15"/>
        <v>52960.010416666664</v>
      </c>
      <c r="AL28" s="570">
        <f t="shared" si="16"/>
        <v>54760.010416666664</v>
      </c>
      <c r="AM28" s="570">
        <f t="shared" si="17"/>
        <v>56560.010416666664</v>
      </c>
      <c r="AO28" s="568">
        <f t="shared" si="18"/>
        <v>772.45833333333576</v>
      </c>
      <c r="AP28" s="568">
        <f t="shared" si="19"/>
        <v>2044.5520833333285</v>
      </c>
    </row>
    <row r="29" spans="1:42" s="293" customFormat="1" x14ac:dyDescent="0.35">
      <c r="A29" s="671"/>
      <c r="B29" s="846" t="s">
        <v>93</v>
      </c>
      <c r="C29" s="469" t="s">
        <v>529</v>
      </c>
      <c r="D29" s="463">
        <v>91457</v>
      </c>
      <c r="E29" s="522">
        <v>42943</v>
      </c>
      <c r="F29" s="471" t="s">
        <v>344</v>
      </c>
      <c r="G29" s="471" t="s">
        <v>344</v>
      </c>
      <c r="H29" s="530">
        <f>_xlfn.IFNA(SUMIFS('QUALIFIED SVs'!$C$8:$C$10271,'QUALIFIED SVs'!$B$8:$B$10271,'QUALIFIED ENGINES'!D29,'QUALIFIED SVs'!$M$8:$M$10271,1),E29)</f>
        <v>43810.484155092592</v>
      </c>
      <c r="I29" s="530" t="e">
        <f>IF(G29="Yes",E29,VLOOKUP(D29,'QUALIFIED SVs'!$B$82:$C$10271,2,FALSE))</f>
        <v>#N/A</v>
      </c>
      <c r="J29" s="530">
        <f t="shared" si="0"/>
        <v>43709</v>
      </c>
      <c r="K29" s="530" t="e">
        <f t="shared" si="1"/>
        <v>#N/A</v>
      </c>
      <c r="L29" s="522"/>
      <c r="M29" s="290" t="e">
        <f t="shared" si="2"/>
        <v>#N/A</v>
      </c>
      <c r="N29" s="531" t="e">
        <f t="shared" si="3"/>
        <v>#N/A</v>
      </c>
      <c r="O29" s="531" t="e">
        <f t="shared" si="8"/>
        <v>#N/A</v>
      </c>
      <c r="P29" s="689" t="s">
        <v>769</v>
      </c>
      <c r="Q29" s="549">
        <v>2022</v>
      </c>
      <c r="R29" s="547"/>
      <c r="S29" s="282"/>
      <c r="T29" s="582">
        <v>23</v>
      </c>
      <c r="U29" s="582">
        <f t="shared" si="4"/>
        <v>91457</v>
      </c>
      <c r="V29" s="570">
        <f>SUMIFS('QUALIFIED SVs'!$C$7:$C$237,'QUALIFIED SVs'!$B$7:$B$237,'QUALIFIED ENGINES'!$U29,'QUALIFIED SVs'!$M$7:$M$237,V$6)</f>
        <v>43810.484155092592</v>
      </c>
      <c r="W29" s="570">
        <f>SUMIFS('QUALIFIED SVs'!$C$7:$C$237,'QUALIFIED SVs'!$B$7:$B$237,'QUALIFIED ENGINES'!$U29,'QUALIFIED SVs'!$M$7:$M$237,W$6)</f>
        <v>0</v>
      </c>
      <c r="X29" s="570">
        <f>SUMIFS('QUALIFIED SVs'!$C$7:$C$237,'QUALIFIED SVs'!$B$7:$B$237,'QUALIFIED ENGINES'!$U29,'QUALIFIED SVs'!$M$7:$M$237,X$6)</f>
        <v>0</v>
      </c>
      <c r="Y29" s="570">
        <f>SUMIFS('QUALIFIED SVs'!$C$7:$C$237,'QUALIFIED SVs'!$B$7:$B$237,'QUALIFIED ENGINES'!$U29,'QUALIFIED SVs'!$M$7:$M$237,Y$6)</f>
        <v>0</v>
      </c>
      <c r="Z29" s="570">
        <f>SUMIFS('QUALIFIED SVs'!$C$7:$C$237,'QUALIFIED SVs'!$B$7:$B$237,'QUALIFIED ENGINES'!$U29,'QUALIFIED SVs'!$M$7:$M$237,Z$6)</f>
        <v>0</v>
      </c>
      <c r="AA29" s="570">
        <f>SUMIFS('QUALIFIED SVs'!$C$7:$C$237,'QUALIFIED SVs'!$B$7:$B$237,'QUALIFIED ENGINES'!$U29,'QUALIFIED SVs'!$M$7:$M$237,AA$6)</f>
        <v>0</v>
      </c>
      <c r="AB29" s="570">
        <f>SUMIFS('QUALIFIED SVs'!$C$7:$C$237,'QUALIFIED SVs'!$B$7:$B$237,'QUALIFIED ENGINES'!$U29,'QUALIFIED SVs'!$M$7:$M$237,AB$6)</f>
        <v>0</v>
      </c>
      <c r="AC29" s="570">
        <f>SUMIFS('QUALIFIED SVs'!$C$7:$C$237,'QUALIFIED SVs'!$B$7:$B$237,'QUALIFIED ENGINES'!$U29,'QUALIFIED SVs'!$M$7:$M$237,AC$6)</f>
        <v>0</v>
      </c>
      <c r="AD29" s="296" t="str">
        <f t="shared" si="5"/>
        <v>K</v>
      </c>
      <c r="AE29" s="570">
        <f t="shared" si="6"/>
        <v>42943</v>
      </c>
      <c r="AF29" s="570">
        <f t="shared" si="10"/>
        <v>43810.484155092592</v>
      </c>
      <c r="AG29" s="570">
        <f t="shared" si="11"/>
        <v>45610.484155092592</v>
      </c>
      <c r="AH29" s="570">
        <f t="shared" si="12"/>
        <v>47410.484155092592</v>
      </c>
      <c r="AI29" s="570">
        <f t="shared" si="13"/>
        <v>49210.484155092592</v>
      </c>
      <c r="AJ29" s="570">
        <f t="shared" si="14"/>
        <v>51010.484155092592</v>
      </c>
      <c r="AK29" s="570">
        <f t="shared" si="15"/>
        <v>52810.484155092592</v>
      </c>
      <c r="AL29" s="570">
        <f t="shared" si="16"/>
        <v>54610.484155092592</v>
      </c>
      <c r="AM29" s="570">
        <f t="shared" si="17"/>
        <v>56410.484155092592</v>
      </c>
      <c r="AO29" s="568">
        <f t="shared" si="18"/>
        <v>867.48415509259212</v>
      </c>
      <c r="AP29" s="568" t="str">
        <f t="shared" si="19"/>
        <v/>
      </c>
    </row>
    <row r="30" spans="1:42" s="293" customFormat="1" x14ac:dyDescent="0.35">
      <c r="A30" s="671"/>
      <c r="B30" s="847" t="s">
        <v>93</v>
      </c>
      <c r="C30" s="469" t="s">
        <v>529</v>
      </c>
      <c r="D30" s="463">
        <v>91453</v>
      </c>
      <c r="E30" s="522">
        <v>42943</v>
      </c>
      <c r="F30" s="471" t="s">
        <v>344</v>
      </c>
      <c r="G30" s="471" t="s">
        <v>344</v>
      </c>
      <c r="H30" s="530">
        <f>_xlfn.IFNA(SUMIFS('QUALIFIED SVs'!$C$8:$C$10271,'QUALIFIED SVs'!$B$8:$B$10271,'QUALIFIED ENGINES'!D30,'QUALIFIED SVs'!$M$8:$M$10271,1),E30)</f>
        <v>43713.666666666664</v>
      </c>
      <c r="I30" s="530" t="e">
        <f>IF(G30="Yes",E30,VLOOKUP(D30,'QUALIFIED SVs'!$B$82:$C$10271,2,FALSE))</f>
        <v>#N/A</v>
      </c>
      <c r="J30" s="530">
        <f t="shared" si="0"/>
        <v>43709</v>
      </c>
      <c r="K30" s="530" t="e">
        <f t="shared" si="1"/>
        <v>#N/A</v>
      </c>
      <c r="L30" s="522"/>
      <c r="M30" s="290" t="e">
        <f t="shared" si="2"/>
        <v>#N/A</v>
      </c>
      <c r="N30" s="531" t="e">
        <f t="shared" si="3"/>
        <v>#N/A</v>
      </c>
      <c r="O30" s="531" t="e">
        <f t="shared" si="8"/>
        <v>#N/A</v>
      </c>
      <c r="P30" s="689">
        <v>43762.041666666664</v>
      </c>
      <c r="Q30" s="549">
        <f t="shared" si="9"/>
        <v>2019</v>
      </c>
      <c r="R30" s="547"/>
      <c r="S30" s="282"/>
      <c r="T30" s="582">
        <v>24</v>
      </c>
      <c r="U30" s="582">
        <f t="shared" si="4"/>
        <v>91453</v>
      </c>
      <c r="V30" s="570">
        <f>SUMIFS('QUALIFIED SVs'!$C$7:$C$237,'QUALIFIED SVs'!$B$7:$B$237,'QUALIFIED ENGINES'!$U30,'QUALIFIED SVs'!$M$7:$M$237,V$6)</f>
        <v>43713.666666666664</v>
      </c>
      <c r="W30" s="570">
        <f>SUMIFS('QUALIFIED SVs'!$C$7:$C$237,'QUALIFIED SVs'!$B$7:$B$237,'QUALIFIED ENGINES'!$U30,'QUALIFIED SVs'!$M$7:$M$237,W$6)</f>
        <v>44977.666666666664</v>
      </c>
      <c r="X30" s="570">
        <f>SUMIFS('QUALIFIED SVs'!$C$7:$C$237,'QUALIFIED SVs'!$B$7:$B$237,'QUALIFIED ENGINES'!$U30,'QUALIFIED SVs'!$M$7:$M$237,X$6)</f>
        <v>45677.001388888886</v>
      </c>
      <c r="Y30" s="570">
        <f>SUMIFS('QUALIFIED SVs'!$C$7:$C$237,'QUALIFIED SVs'!$B$7:$B$237,'QUALIFIED ENGINES'!$U30,'QUALIFIED SVs'!$M$7:$M$237,Y$6)</f>
        <v>0</v>
      </c>
      <c r="Z30" s="570">
        <f>SUMIFS('QUALIFIED SVs'!$C$7:$C$237,'QUALIFIED SVs'!$B$7:$B$237,'QUALIFIED ENGINES'!$U30,'QUALIFIED SVs'!$M$7:$M$237,Z$6)</f>
        <v>0</v>
      </c>
      <c r="AA30" s="570">
        <f>SUMIFS('QUALIFIED SVs'!$C$7:$C$237,'QUALIFIED SVs'!$B$7:$B$237,'QUALIFIED ENGINES'!$U30,'QUALIFIED SVs'!$M$7:$M$237,AA$6)</f>
        <v>0</v>
      </c>
      <c r="AB30" s="570">
        <f>SUMIFS('QUALIFIED SVs'!$C$7:$C$237,'QUALIFIED SVs'!$B$7:$B$237,'QUALIFIED ENGINES'!$U30,'QUALIFIED SVs'!$M$7:$M$237,AB$6)</f>
        <v>0</v>
      </c>
      <c r="AC30" s="570">
        <f>SUMIFS('QUALIFIED SVs'!$C$7:$C$237,'QUALIFIED SVs'!$B$7:$B$237,'QUALIFIED ENGINES'!$U30,'QUALIFIED SVs'!$M$7:$M$237,AC$6)</f>
        <v>0</v>
      </c>
      <c r="AD30" s="296" t="str">
        <f t="shared" si="5"/>
        <v>K</v>
      </c>
      <c r="AE30" s="570">
        <f t="shared" si="6"/>
        <v>42943</v>
      </c>
      <c r="AF30" s="570">
        <f t="shared" si="10"/>
        <v>43713.666666666664</v>
      </c>
      <c r="AG30" s="570">
        <f t="shared" si="11"/>
        <v>44977.666666666664</v>
      </c>
      <c r="AH30" s="570">
        <f t="shared" si="12"/>
        <v>45677.001388888886</v>
      </c>
      <c r="AI30" s="570">
        <f t="shared" si="13"/>
        <v>47477.001388888886</v>
      </c>
      <c r="AJ30" s="570">
        <f t="shared" si="14"/>
        <v>49277.001388888886</v>
      </c>
      <c r="AK30" s="570">
        <f t="shared" si="15"/>
        <v>51077.001388888886</v>
      </c>
      <c r="AL30" s="570">
        <f t="shared" si="16"/>
        <v>52877.001388888886</v>
      </c>
      <c r="AM30" s="570">
        <f t="shared" si="17"/>
        <v>54677.001388888886</v>
      </c>
      <c r="AO30" s="568">
        <f t="shared" si="18"/>
        <v>770.66666666666424</v>
      </c>
      <c r="AP30" s="568">
        <f t="shared" si="19"/>
        <v>1264</v>
      </c>
    </row>
    <row r="31" spans="1:42" s="293" customFormat="1" x14ac:dyDescent="0.35">
      <c r="A31" s="671"/>
      <c r="B31" s="845" t="s">
        <v>321</v>
      </c>
      <c r="C31" s="469" t="s">
        <v>529</v>
      </c>
      <c r="D31" s="463">
        <v>91442</v>
      </c>
      <c r="E31" s="522">
        <v>42976</v>
      </c>
      <c r="F31" s="471" t="s">
        <v>344</v>
      </c>
      <c r="G31" s="471" t="s">
        <v>344</v>
      </c>
      <c r="H31" s="530">
        <f>_xlfn.IFNA(SUMIFS('QUALIFIED SVs'!$C$8:$C$10271,'QUALIFIED SVs'!$B$8:$B$10271,'QUALIFIED ENGINES'!D31,'QUALIFIED SVs'!$M$8:$M$10271,1),E31)</f>
        <v>43086.517025462963</v>
      </c>
      <c r="I31" s="530" t="e">
        <f>IF(G31="Yes",E31,VLOOKUP(D31,'QUALIFIED SVs'!$B$82:$C$10271,2,FALSE))</f>
        <v>#N/A</v>
      </c>
      <c r="J31" s="530">
        <f t="shared" si="0"/>
        <v>43709</v>
      </c>
      <c r="K31" s="530" t="e">
        <f t="shared" si="1"/>
        <v>#N/A</v>
      </c>
      <c r="L31" s="522"/>
      <c r="M31" s="290" t="e">
        <f t="shared" si="2"/>
        <v>#N/A</v>
      </c>
      <c r="N31" s="531" t="e">
        <f t="shared" si="3"/>
        <v>#N/A</v>
      </c>
      <c r="O31" s="531" t="e">
        <f t="shared" si="8"/>
        <v>#N/A</v>
      </c>
      <c r="P31" s="689">
        <v>44911.041666666664</v>
      </c>
      <c r="Q31" s="549">
        <f t="shared" si="9"/>
        <v>2022</v>
      </c>
      <c r="R31" s="547"/>
      <c r="S31" s="282"/>
      <c r="T31" s="582">
        <v>25</v>
      </c>
      <c r="U31" s="582">
        <f t="shared" si="4"/>
        <v>91442</v>
      </c>
      <c r="V31" s="570">
        <f>SUMIFS('QUALIFIED SVs'!$C$7:$C$237,'QUALIFIED SVs'!$B$7:$B$237,'QUALIFIED ENGINES'!$U31,'QUALIFIED SVs'!$M$7:$M$237,V$6)</f>
        <v>43086.517025462963</v>
      </c>
      <c r="W31" s="570">
        <f>SUMIFS('QUALIFIED SVs'!$C$7:$C$237,'QUALIFIED SVs'!$B$7:$B$237,'QUALIFIED ENGINES'!$U31,'QUALIFIED SVs'!$M$7:$M$237,W$6)</f>
        <v>44762.423900462964</v>
      </c>
      <c r="X31" s="570">
        <f>SUMIFS('QUALIFIED SVs'!$C$7:$C$237,'QUALIFIED SVs'!$B$7:$B$237,'QUALIFIED ENGINES'!$U31,'QUALIFIED SVs'!$M$7:$M$237,X$6)</f>
        <v>0</v>
      </c>
      <c r="Y31" s="570">
        <f>SUMIFS('QUALIFIED SVs'!$C$7:$C$237,'QUALIFIED SVs'!$B$7:$B$237,'QUALIFIED ENGINES'!$U31,'QUALIFIED SVs'!$M$7:$M$237,Y$6)</f>
        <v>0</v>
      </c>
      <c r="Z31" s="570">
        <f>SUMIFS('QUALIFIED SVs'!$C$7:$C$237,'QUALIFIED SVs'!$B$7:$B$237,'QUALIFIED ENGINES'!$U31,'QUALIFIED SVs'!$M$7:$M$237,Z$6)</f>
        <v>0</v>
      </c>
      <c r="AA31" s="570">
        <f>SUMIFS('QUALIFIED SVs'!$C$7:$C$237,'QUALIFIED SVs'!$B$7:$B$237,'QUALIFIED ENGINES'!$U31,'QUALIFIED SVs'!$M$7:$M$237,AA$6)</f>
        <v>0</v>
      </c>
      <c r="AB31" s="570">
        <f>SUMIFS('QUALIFIED SVs'!$C$7:$C$237,'QUALIFIED SVs'!$B$7:$B$237,'QUALIFIED ENGINES'!$U31,'QUALIFIED SVs'!$M$7:$M$237,AB$6)</f>
        <v>0</v>
      </c>
      <c r="AC31" s="570">
        <f>SUMIFS('QUALIFIED SVs'!$C$7:$C$237,'QUALIFIED SVs'!$B$7:$B$237,'QUALIFIED ENGINES'!$U31,'QUALIFIED SVs'!$M$7:$M$237,AC$6)</f>
        <v>0</v>
      </c>
      <c r="AD31" s="296" t="str">
        <f t="shared" si="5"/>
        <v>K</v>
      </c>
      <c r="AE31" s="570">
        <f t="shared" si="6"/>
        <v>42976</v>
      </c>
      <c r="AF31" s="570">
        <f t="shared" si="10"/>
        <v>43086.517025462963</v>
      </c>
      <c r="AG31" s="570">
        <f t="shared" si="11"/>
        <v>44762.423900462964</v>
      </c>
      <c r="AH31" s="570">
        <f t="shared" si="12"/>
        <v>46562.423900462964</v>
      </c>
      <c r="AI31" s="570">
        <f t="shared" si="13"/>
        <v>48362.423900462964</v>
      </c>
      <c r="AJ31" s="570">
        <f t="shared" si="14"/>
        <v>50162.423900462964</v>
      </c>
      <c r="AK31" s="570">
        <f t="shared" si="15"/>
        <v>51962.423900462964</v>
      </c>
      <c r="AL31" s="570">
        <f t="shared" si="16"/>
        <v>53762.423900462964</v>
      </c>
      <c r="AM31" s="570">
        <f t="shared" si="17"/>
        <v>55562.423900462964</v>
      </c>
      <c r="AO31" s="568">
        <f t="shared" si="18"/>
        <v>110.51702546296292</v>
      </c>
      <c r="AP31" s="568">
        <f t="shared" si="19"/>
        <v>1675.9068750000006</v>
      </c>
    </row>
    <row r="32" spans="1:42" s="293" customFormat="1" x14ac:dyDescent="0.35">
      <c r="A32" s="671"/>
      <c r="B32" s="846" t="s">
        <v>321</v>
      </c>
      <c r="C32" s="469" t="s">
        <v>529</v>
      </c>
      <c r="D32" s="463">
        <v>91461</v>
      </c>
      <c r="E32" s="522">
        <v>42976</v>
      </c>
      <c r="F32" s="471" t="s">
        <v>344</v>
      </c>
      <c r="G32" s="471" t="s">
        <v>344</v>
      </c>
      <c r="H32" s="530">
        <f>_xlfn.IFNA(SUMIFS('QUALIFIED SVs'!$C$8:$C$10271,'QUALIFIED SVs'!$B$8:$B$10271,'QUALIFIED ENGINES'!D32,'QUALIFIED SVs'!$M$8:$M$10271,1),E32)</f>
        <v>43603.020833333336</v>
      </c>
      <c r="I32" s="530" t="e">
        <f>IF(G32="Yes",E32,VLOOKUP(D32,'QUALIFIED SVs'!$B$82:$C$10271,2,FALSE))</f>
        <v>#N/A</v>
      </c>
      <c r="J32" s="530">
        <f t="shared" si="0"/>
        <v>43709</v>
      </c>
      <c r="K32" s="530" t="e">
        <f t="shared" si="1"/>
        <v>#N/A</v>
      </c>
      <c r="L32" s="522"/>
      <c r="M32" s="290" t="e">
        <f t="shared" si="2"/>
        <v>#N/A</v>
      </c>
      <c r="N32" s="531" t="e">
        <f t="shared" si="3"/>
        <v>#N/A</v>
      </c>
      <c r="O32" s="531" t="e">
        <f t="shared" si="8"/>
        <v>#N/A</v>
      </c>
      <c r="P32" s="689" t="s">
        <v>770</v>
      </c>
      <c r="Q32" s="549">
        <v>2022</v>
      </c>
      <c r="R32" s="547"/>
      <c r="S32" s="282"/>
      <c r="T32" s="582">
        <v>26</v>
      </c>
      <c r="U32" s="582">
        <f t="shared" si="4"/>
        <v>91461</v>
      </c>
      <c r="V32" s="570">
        <f>SUMIFS('QUALIFIED SVs'!$C$7:$C$237,'QUALIFIED SVs'!$B$7:$B$237,'QUALIFIED ENGINES'!$U32,'QUALIFIED SVs'!$M$7:$M$237,V$6)</f>
        <v>43603.020833333336</v>
      </c>
      <c r="W32" s="570">
        <f>SUMIFS('QUALIFIED SVs'!$C$7:$C$237,'QUALIFIED SVs'!$B$7:$B$237,'QUALIFIED ENGINES'!$U32,'QUALIFIED SVs'!$M$7:$M$237,W$6)</f>
        <v>45380.25</v>
      </c>
      <c r="X32" s="570">
        <f>SUMIFS('QUALIFIED SVs'!$C$7:$C$237,'QUALIFIED SVs'!$B$7:$B$237,'QUALIFIED ENGINES'!$U32,'QUALIFIED SVs'!$M$7:$M$237,X$6)</f>
        <v>0</v>
      </c>
      <c r="Y32" s="570">
        <f>SUMIFS('QUALIFIED SVs'!$C$7:$C$237,'QUALIFIED SVs'!$B$7:$B$237,'QUALIFIED ENGINES'!$U32,'QUALIFIED SVs'!$M$7:$M$237,Y$6)</f>
        <v>0</v>
      </c>
      <c r="Z32" s="570">
        <f>SUMIFS('QUALIFIED SVs'!$C$7:$C$237,'QUALIFIED SVs'!$B$7:$B$237,'QUALIFIED ENGINES'!$U32,'QUALIFIED SVs'!$M$7:$M$237,Z$6)</f>
        <v>0</v>
      </c>
      <c r="AA32" s="570">
        <f>SUMIFS('QUALIFIED SVs'!$C$7:$C$237,'QUALIFIED SVs'!$B$7:$B$237,'QUALIFIED ENGINES'!$U32,'QUALIFIED SVs'!$M$7:$M$237,AA$6)</f>
        <v>0</v>
      </c>
      <c r="AB32" s="570">
        <f>SUMIFS('QUALIFIED SVs'!$C$7:$C$237,'QUALIFIED SVs'!$B$7:$B$237,'QUALIFIED ENGINES'!$U32,'QUALIFIED SVs'!$M$7:$M$237,AB$6)</f>
        <v>0</v>
      </c>
      <c r="AC32" s="570">
        <f>SUMIFS('QUALIFIED SVs'!$C$7:$C$237,'QUALIFIED SVs'!$B$7:$B$237,'QUALIFIED ENGINES'!$U32,'QUALIFIED SVs'!$M$7:$M$237,AC$6)</f>
        <v>0</v>
      </c>
      <c r="AD32" s="296" t="str">
        <f t="shared" si="5"/>
        <v>K</v>
      </c>
      <c r="AE32" s="570">
        <f t="shared" si="6"/>
        <v>42976</v>
      </c>
      <c r="AF32" s="570">
        <f t="shared" si="10"/>
        <v>43603.020833333336</v>
      </c>
      <c r="AG32" s="570">
        <f t="shared" si="11"/>
        <v>45380.25</v>
      </c>
      <c r="AH32" s="570">
        <f t="shared" si="12"/>
        <v>47180.25</v>
      </c>
      <c r="AI32" s="570">
        <f t="shared" si="13"/>
        <v>48980.25</v>
      </c>
      <c r="AJ32" s="570">
        <f t="shared" si="14"/>
        <v>50780.25</v>
      </c>
      <c r="AK32" s="570">
        <f t="shared" si="15"/>
        <v>52580.25</v>
      </c>
      <c r="AL32" s="570">
        <f t="shared" si="16"/>
        <v>54380.25</v>
      </c>
      <c r="AM32" s="570">
        <f t="shared" si="17"/>
        <v>56180.25</v>
      </c>
      <c r="AO32" s="568">
        <f t="shared" si="18"/>
        <v>627.02083333333576</v>
      </c>
      <c r="AP32" s="568">
        <f t="shared" si="19"/>
        <v>1777.2291666666642</v>
      </c>
    </row>
    <row r="33" spans="1:42" s="293" customFormat="1" x14ac:dyDescent="0.35">
      <c r="A33" s="671"/>
      <c r="B33" s="846" t="s">
        <v>321</v>
      </c>
      <c r="C33" s="469" t="s">
        <v>529</v>
      </c>
      <c r="D33" s="463">
        <v>91444</v>
      </c>
      <c r="E33" s="522">
        <v>42976</v>
      </c>
      <c r="F33" s="471" t="s">
        <v>344</v>
      </c>
      <c r="G33" s="471" t="s">
        <v>344</v>
      </c>
      <c r="H33" s="530">
        <f>_xlfn.IFNA(SUMIFS('QUALIFIED SVs'!$C$8:$C$10271,'QUALIFIED SVs'!$B$8:$B$10271,'QUALIFIED ENGINES'!D33,'QUALIFIED SVs'!$M$8:$M$10271,1),E33)</f>
        <v>44697.416724537034</v>
      </c>
      <c r="I33" s="530" t="e">
        <f>IF(G33="Yes",E33,VLOOKUP(D33,'QUALIFIED SVs'!$B$82:$C$10271,2,FALSE))</f>
        <v>#N/A</v>
      </c>
      <c r="J33" s="530">
        <f t="shared" si="0"/>
        <v>43709</v>
      </c>
      <c r="K33" s="530" t="e">
        <f t="shared" si="1"/>
        <v>#N/A</v>
      </c>
      <c r="L33" s="522"/>
      <c r="M33" s="290" t="e">
        <f t="shared" si="2"/>
        <v>#N/A</v>
      </c>
      <c r="N33" s="531" t="e">
        <f t="shared" si="3"/>
        <v>#N/A</v>
      </c>
      <c r="O33" s="531" t="e">
        <f t="shared" si="8"/>
        <v>#N/A</v>
      </c>
      <c r="P33" s="689">
        <v>44896.041666666664</v>
      </c>
      <c r="Q33" s="549">
        <f t="shared" si="9"/>
        <v>2022</v>
      </c>
      <c r="R33" s="547"/>
      <c r="S33" s="282"/>
      <c r="T33" s="582">
        <v>27</v>
      </c>
      <c r="U33" s="582">
        <f t="shared" si="4"/>
        <v>91444</v>
      </c>
      <c r="V33" s="570">
        <f>SUMIFS('QUALIFIED SVs'!$C$7:$C$237,'QUALIFIED SVs'!$B$7:$B$237,'QUALIFIED ENGINES'!$U33,'QUALIFIED SVs'!$M$7:$M$237,V$6)</f>
        <v>44697.416724537034</v>
      </c>
      <c r="W33" s="570">
        <f>SUMIFS('QUALIFIED SVs'!$C$7:$C$237,'QUALIFIED SVs'!$B$7:$B$237,'QUALIFIED ENGINES'!$U33,'QUALIFIED SVs'!$M$7:$M$237,W$6)</f>
        <v>45503.001388888886</v>
      </c>
      <c r="X33" s="570">
        <f>SUMIFS('QUALIFIED SVs'!$C$7:$C$237,'QUALIFIED SVs'!$B$7:$B$237,'QUALIFIED ENGINES'!$U33,'QUALIFIED SVs'!$M$7:$M$237,X$6)</f>
        <v>0</v>
      </c>
      <c r="Y33" s="570">
        <f>SUMIFS('QUALIFIED SVs'!$C$7:$C$237,'QUALIFIED SVs'!$B$7:$B$237,'QUALIFIED ENGINES'!$U33,'QUALIFIED SVs'!$M$7:$M$237,Y$6)</f>
        <v>0</v>
      </c>
      <c r="Z33" s="570">
        <f>SUMIFS('QUALIFIED SVs'!$C$7:$C$237,'QUALIFIED SVs'!$B$7:$B$237,'QUALIFIED ENGINES'!$U33,'QUALIFIED SVs'!$M$7:$M$237,Z$6)</f>
        <v>0</v>
      </c>
      <c r="AA33" s="570">
        <f>SUMIFS('QUALIFIED SVs'!$C$7:$C$237,'QUALIFIED SVs'!$B$7:$B$237,'QUALIFIED ENGINES'!$U33,'QUALIFIED SVs'!$M$7:$M$237,AA$6)</f>
        <v>0</v>
      </c>
      <c r="AB33" s="570">
        <f>SUMIFS('QUALIFIED SVs'!$C$7:$C$237,'QUALIFIED SVs'!$B$7:$B$237,'QUALIFIED ENGINES'!$U33,'QUALIFIED SVs'!$M$7:$M$237,AB$6)</f>
        <v>0</v>
      </c>
      <c r="AC33" s="570">
        <f>SUMIFS('QUALIFIED SVs'!$C$7:$C$237,'QUALIFIED SVs'!$B$7:$B$237,'QUALIFIED ENGINES'!$U33,'QUALIFIED SVs'!$M$7:$M$237,AC$6)</f>
        <v>0</v>
      </c>
      <c r="AD33" s="296" t="str">
        <f t="shared" si="5"/>
        <v>K</v>
      </c>
      <c r="AE33" s="570">
        <f t="shared" si="6"/>
        <v>42976</v>
      </c>
      <c r="AF33" s="570">
        <f t="shared" si="10"/>
        <v>44697.416724537034</v>
      </c>
      <c r="AG33" s="570">
        <f t="shared" si="11"/>
        <v>45503.001388888886</v>
      </c>
      <c r="AH33" s="570">
        <f t="shared" si="12"/>
        <v>47303.001388888886</v>
      </c>
      <c r="AI33" s="570">
        <f t="shared" si="13"/>
        <v>49103.001388888886</v>
      </c>
      <c r="AJ33" s="570">
        <f t="shared" si="14"/>
        <v>50903.001388888886</v>
      </c>
      <c r="AK33" s="570">
        <f t="shared" si="15"/>
        <v>52703.001388888886</v>
      </c>
      <c r="AL33" s="570">
        <f t="shared" si="16"/>
        <v>54503.001388888886</v>
      </c>
      <c r="AM33" s="570">
        <f t="shared" si="17"/>
        <v>56303.001388888886</v>
      </c>
      <c r="AO33" s="568">
        <f t="shared" si="18"/>
        <v>1721.4167245370336</v>
      </c>
      <c r="AP33" s="568">
        <f t="shared" si="19"/>
        <v>805.58466435185255</v>
      </c>
    </row>
    <row r="34" spans="1:42" s="293" customFormat="1" x14ac:dyDescent="0.35">
      <c r="A34" s="671"/>
      <c r="B34" s="847" t="s">
        <v>321</v>
      </c>
      <c r="C34" s="469" t="s">
        <v>529</v>
      </c>
      <c r="D34" s="463">
        <v>91465</v>
      </c>
      <c r="E34" s="522">
        <v>42976</v>
      </c>
      <c r="F34" s="471" t="s">
        <v>344</v>
      </c>
      <c r="G34" s="471" t="s">
        <v>344</v>
      </c>
      <c r="H34" s="530">
        <f>_xlfn.IFNA(SUMIFS('QUALIFIED SVs'!$C$8:$C$10271,'QUALIFIED SVs'!$B$8:$B$10271,'QUALIFIED ENGINES'!D34,'QUALIFIED SVs'!$M$8:$M$10271,1),E34)</f>
        <v>44784.333333333336</v>
      </c>
      <c r="I34" s="530" t="e">
        <f>IF(G34="Yes",E34,VLOOKUP(D34,'QUALIFIED SVs'!$B$82:$C$10271,2,FALSE))</f>
        <v>#N/A</v>
      </c>
      <c r="J34" s="530">
        <f t="shared" si="0"/>
        <v>43709</v>
      </c>
      <c r="K34" s="530" t="e">
        <f t="shared" si="1"/>
        <v>#N/A</v>
      </c>
      <c r="L34" s="522"/>
      <c r="M34" s="290" t="e">
        <f t="shared" si="2"/>
        <v>#N/A</v>
      </c>
      <c r="N34" s="531" t="e">
        <f t="shared" si="3"/>
        <v>#N/A</v>
      </c>
      <c r="O34" s="531" t="e">
        <f t="shared" si="8"/>
        <v>#N/A</v>
      </c>
      <c r="P34" s="689">
        <v>44942.041666666664</v>
      </c>
      <c r="Q34" s="549">
        <f t="shared" si="9"/>
        <v>2023</v>
      </c>
      <c r="R34" s="547"/>
      <c r="S34" s="282"/>
      <c r="T34" s="582">
        <v>28</v>
      </c>
      <c r="U34" s="582">
        <f t="shared" si="4"/>
        <v>91465</v>
      </c>
      <c r="V34" s="570">
        <f>SUMIFS('QUALIFIED SVs'!$C$7:$C$237,'QUALIFIED SVs'!$B$7:$B$237,'QUALIFIED ENGINES'!$U34,'QUALIFIED SVs'!$M$7:$M$237,V$6)</f>
        <v>44784.333333333336</v>
      </c>
      <c r="W34" s="570">
        <f>SUMIFS('QUALIFIED SVs'!$C$7:$C$237,'QUALIFIED SVs'!$B$7:$B$237,'QUALIFIED ENGINES'!$U34,'QUALIFIED SVs'!$M$7:$M$237,W$6)</f>
        <v>0</v>
      </c>
      <c r="X34" s="570">
        <f>SUMIFS('QUALIFIED SVs'!$C$7:$C$237,'QUALIFIED SVs'!$B$7:$B$237,'QUALIFIED ENGINES'!$U34,'QUALIFIED SVs'!$M$7:$M$237,X$6)</f>
        <v>0</v>
      </c>
      <c r="Y34" s="570">
        <f>SUMIFS('QUALIFIED SVs'!$C$7:$C$237,'QUALIFIED SVs'!$B$7:$B$237,'QUALIFIED ENGINES'!$U34,'QUALIFIED SVs'!$M$7:$M$237,Y$6)</f>
        <v>0</v>
      </c>
      <c r="Z34" s="570">
        <f>SUMIFS('QUALIFIED SVs'!$C$7:$C$237,'QUALIFIED SVs'!$B$7:$B$237,'QUALIFIED ENGINES'!$U34,'QUALIFIED SVs'!$M$7:$M$237,Z$6)</f>
        <v>0</v>
      </c>
      <c r="AA34" s="570">
        <f>SUMIFS('QUALIFIED SVs'!$C$7:$C$237,'QUALIFIED SVs'!$B$7:$B$237,'QUALIFIED ENGINES'!$U34,'QUALIFIED SVs'!$M$7:$M$237,AA$6)</f>
        <v>0</v>
      </c>
      <c r="AB34" s="570">
        <f>SUMIFS('QUALIFIED SVs'!$C$7:$C$237,'QUALIFIED SVs'!$B$7:$B$237,'QUALIFIED ENGINES'!$U34,'QUALIFIED SVs'!$M$7:$M$237,AB$6)</f>
        <v>0</v>
      </c>
      <c r="AC34" s="570">
        <f>SUMIFS('QUALIFIED SVs'!$C$7:$C$237,'QUALIFIED SVs'!$B$7:$B$237,'QUALIFIED ENGINES'!$U34,'QUALIFIED SVs'!$M$7:$M$237,AC$6)</f>
        <v>0</v>
      </c>
      <c r="AD34" s="296" t="str">
        <f t="shared" si="5"/>
        <v>K</v>
      </c>
      <c r="AE34" s="570">
        <f t="shared" si="6"/>
        <v>42976</v>
      </c>
      <c r="AF34" s="570">
        <f t="shared" si="10"/>
        <v>44784.333333333336</v>
      </c>
      <c r="AG34" s="570">
        <f t="shared" si="11"/>
        <v>46584.333333333336</v>
      </c>
      <c r="AH34" s="570">
        <f t="shared" si="12"/>
        <v>48384.333333333336</v>
      </c>
      <c r="AI34" s="570">
        <f t="shared" si="13"/>
        <v>50184.333333333336</v>
      </c>
      <c r="AJ34" s="570">
        <f t="shared" si="14"/>
        <v>51984.333333333336</v>
      </c>
      <c r="AK34" s="570">
        <f t="shared" si="15"/>
        <v>53784.333333333336</v>
      </c>
      <c r="AL34" s="570">
        <f t="shared" si="16"/>
        <v>55584.333333333336</v>
      </c>
      <c r="AM34" s="570">
        <f t="shared" si="17"/>
        <v>57384.333333333336</v>
      </c>
      <c r="AO34" s="568">
        <f t="shared" si="18"/>
        <v>1808.3333333333358</v>
      </c>
      <c r="AP34" s="568" t="str">
        <f t="shared" si="19"/>
        <v/>
      </c>
    </row>
    <row r="35" spans="1:42" s="293" customFormat="1" x14ac:dyDescent="0.35">
      <c r="A35" s="671"/>
      <c r="B35" s="845" t="s">
        <v>322</v>
      </c>
      <c r="C35" s="469" t="s">
        <v>529</v>
      </c>
      <c r="D35" s="463">
        <v>91473</v>
      </c>
      <c r="E35" s="522">
        <v>43007</v>
      </c>
      <c r="F35" s="471" t="s">
        <v>344</v>
      </c>
      <c r="G35" s="471" t="s">
        <v>344</v>
      </c>
      <c r="H35" s="530">
        <f>_xlfn.IFNA(SUMIFS('QUALIFIED SVs'!$C$8:$C$10271,'QUALIFIED SVs'!$B$8:$B$10271,'QUALIFIED ENGINES'!D35,'QUALIFIED SVs'!$M$8:$M$10271,1),E35)</f>
        <v>0</v>
      </c>
      <c r="I35" s="530" t="e">
        <f>IF(G35="Yes",E35,VLOOKUP(D35,'QUALIFIED SVs'!$B$82:$C$10271,2,FALSE))</f>
        <v>#N/A</v>
      </c>
      <c r="J35" s="530">
        <f t="shared" si="0"/>
        <v>43709</v>
      </c>
      <c r="K35" s="530" t="e">
        <f t="shared" si="1"/>
        <v>#N/A</v>
      </c>
      <c r="L35" s="522"/>
      <c r="M35" s="290" t="e">
        <f t="shared" si="2"/>
        <v>#N/A</v>
      </c>
      <c r="N35" s="531" t="e">
        <f t="shared" si="3"/>
        <v>#N/A</v>
      </c>
      <c r="O35" s="531" t="e">
        <f t="shared" si="8"/>
        <v>#N/A</v>
      </c>
      <c r="P35" s="689">
        <v>43839.041666666664</v>
      </c>
      <c r="Q35" s="549">
        <f t="shared" si="9"/>
        <v>2020</v>
      </c>
      <c r="R35" s="547"/>
      <c r="S35" s="282"/>
      <c r="T35" s="582">
        <v>29</v>
      </c>
      <c r="U35" s="582">
        <f t="shared" si="4"/>
        <v>91473</v>
      </c>
      <c r="V35" s="570">
        <f>SUMIFS('QUALIFIED SVs'!$C$7:$C$237,'QUALIFIED SVs'!$B$7:$B$237,'QUALIFIED ENGINES'!$U35,'QUALIFIED SVs'!$M$7:$M$237,V$6)</f>
        <v>0</v>
      </c>
      <c r="W35" s="570">
        <f>SUMIFS('QUALIFIED SVs'!$C$7:$C$237,'QUALIFIED SVs'!$B$7:$B$237,'QUALIFIED ENGINES'!$U35,'QUALIFIED SVs'!$M$7:$M$237,W$6)</f>
        <v>0</v>
      </c>
      <c r="X35" s="570">
        <f>SUMIFS('QUALIFIED SVs'!$C$7:$C$237,'QUALIFIED SVs'!$B$7:$B$237,'QUALIFIED ENGINES'!$U35,'QUALIFIED SVs'!$M$7:$M$237,X$6)</f>
        <v>0</v>
      </c>
      <c r="Y35" s="570">
        <f>SUMIFS('QUALIFIED SVs'!$C$7:$C$237,'QUALIFIED SVs'!$B$7:$B$237,'QUALIFIED ENGINES'!$U35,'QUALIFIED SVs'!$M$7:$M$237,Y$6)</f>
        <v>0</v>
      </c>
      <c r="Z35" s="570">
        <f>SUMIFS('QUALIFIED SVs'!$C$7:$C$237,'QUALIFIED SVs'!$B$7:$B$237,'QUALIFIED ENGINES'!$U35,'QUALIFIED SVs'!$M$7:$M$237,Z$6)</f>
        <v>0</v>
      </c>
      <c r="AA35" s="570">
        <f>SUMIFS('QUALIFIED SVs'!$C$7:$C$237,'QUALIFIED SVs'!$B$7:$B$237,'QUALIFIED ENGINES'!$U35,'QUALIFIED SVs'!$M$7:$M$237,AA$6)</f>
        <v>0</v>
      </c>
      <c r="AB35" s="570">
        <f>SUMIFS('QUALIFIED SVs'!$C$7:$C$237,'QUALIFIED SVs'!$B$7:$B$237,'QUALIFIED ENGINES'!$U35,'QUALIFIED SVs'!$M$7:$M$237,AB$6)</f>
        <v>0</v>
      </c>
      <c r="AC35" s="570">
        <f>SUMIFS('QUALIFIED SVs'!$C$7:$C$237,'QUALIFIED SVs'!$B$7:$B$237,'QUALIFIED ENGINES'!$U35,'QUALIFIED SVs'!$M$7:$M$237,AC$6)</f>
        <v>0</v>
      </c>
      <c r="AD35" s="296" t="str">
        <f t="shared" si="5"/>
        <v>K</v>
      </c>
      <c r="AE35" s="570">
        <f t="shared" si="6"/>
        <v>43007</v>
      </c>
      <c r="AF35" s="570">
        <f t="shared" si="10"/>
        <v>44007</v>
      </c>
      <c r="AG35" s="570">
        <f t="shared" si="11"/>
        <v>45807</v>
      </c>
      <c r="AH35" s="570">
        <f t="shared" si="12"/>
        <v>47607</v>
      </c>
      <c r="AI35" s="570">
        <f t="shared" si="13"/>
        <v>49407</v>
      </c>
      <c r="AJ35" s="570">
        <f t="shared" si="14"/>
        <v>51207</v>
      </c>
      <c r="AK35" s="570">
        <f t="shared" si="15"/>
        <v>53007</v>
      </c>
      <c r="AL35" s="570">
        <f t="shared" si="16"/>
        <v>54807</v>
      </c>
      <c r="AM35" s="570">
        <f t="shared" si="17"/>
        <v>56607</v>
      </c>
      <c r="AO35" s="568" t="str">
        <f t="shared" si="18"/>
        <v/>
      </c>
      <c r="AP35" s="568" t="str">
        <f t="shared" si="19"/>
        <v/>
      </c>
    </row>
    <row r="36" spans="1:42" x14ac:dyDescent="0.35">
      <c r="A36" s="671"/>
      <c r="B36" s="846" t="s">
        <v>322</v>
      </c>
      <c r="C36" s="469" t="s">
        <v>529</v>
      </c>
      <c r="D36" s="463">
        <v>91447</v>
      </c>
      <c r="E36" s="522">
        <v>43007</v>
      </c>
      <c r="F36" s="471" t="s">
        <v>344</v>
      </c>
      <c r="G36" s="471" t="s">
        <v>344</v>
      </c>
      <c r="H36" s="530">
        <f>_xlfn.IFNA(SUMIFS('QUALIFIED SVs'!$C$8:$C$10271,'QUALIFIED SVs'!$B$8:$B$10271,'QUALIFIED ENGINES'!D36,'QUALIFIED SVs'!$M$8:$M$10271,1),E36)</f>
        <v>43761.25</v>
      </c>
      <c r="I36" s="530" t="e">
        <f>IF(G36="Yes",E36,VLOOKUP(D36,'QUALIFIED SVs'!$B$82:$C$10271,2,FALSE))</f>
        <v>#N/A</v>
      </c>
      <c r="J36" s="530">
        <f t="shared" si="0"/>
        <v>43709</v>
      </c>
      <c r="K36" s="530" t="e">
        <f t="shared" si="1"/>
        <v>#N/A</v>
      </c>
      <c r="L36" s="522"/>
      <c r="M36" s="290" t="e">
        <f t="shared" si="2"/>
        <v>#N/A</v>
      </c>
      <c r="N36" s="531" t="e">
        <f t="shared" si="3"/>
        <v>#N/A</v>
      </c>
      <c r="O36" s="531" t="e">
        <f t="shared" si="8"/>
        <v>#N/A</v>
      </c>
      <c r="P36" s="689" t="s">
        <v>771</v>
      </c>
      <c r="Q36" s="549">
        <v>2022</v>
      </c>
      <c r="R36" s="547"/>
      <c r="T36" s="582">
        <v>30</v>
      </c>
      <c r="U36" s="582">
        <f t="shared" si="4"/>
        <v>91447</v>
      </c>
      <c r="V36" s="570">
        <f>SUMIFS('QUALIFIED SVs'!$C$7:$C$237,'QUALIFIED SVs'!$B$7:$B$237,'QUALIFIED ENGINES'!$U36,'QUALIFIED SVs'!$M$7:$M$237,V$6)</f>
        <v>43761.25</v>
      </c>
      <c r="W36" s="570">
        <f>SUMIFS('QUALIFIED SVs'!$C$7:$C$237,'QUALIFIED SVs'!$B$7:$B$237,'QUALIFIED ENGINES'!$U36,'QUALIFIED SVs'!$M$7:$M$237,W$6)</f>
        <v>45654.25</v>
      </c>
      <c r="X36" s="570">
        <f>SUMIFS('QUALIFIED SVs'!$C$7:$C$237,'QUALIFIED SVs'!$B$7:$B$237,'QUALIFIED ENGINES'!$U36,'QUALIFIED SVs'!$M$7:$M$237,X$6)</f>
        <v>0</v>
      </c>
      <c r="Y36" s="570">
        <f>SUMIFS('QUALIFIED SVs'!$C$7:$C$237,'QUALIFIED SVs'!$B$7:$B$237,'QUALIFIED ENGINES'!$U36,'QUALIFIED SVs'!$M$7:$M$237,Y$6)</f>
        <v>0</v>
      </c>
      <c r="Z36" s="570">
        <f>SUMIFS('QUALIFIED SVs'!$C$7:$C$237,'QUALIFIED SVs'!$B$7:$B$237,'QUALIFIED ENGINES'!$U36,'QUALIFIED SVs'!$M$7:$M$237,Z$6)</f>
        <v>0</v>
      </c>
      <c r="AA36" s="570">
        <f>SUMIFS('QUALIFIED SVs'!$C$7:$C$237,'QUALIFIED SVs'!$B$7:$B$237,'QUALIFIED ENGINES'!$U36,'QUALIFIED SVs'!$M$7:$M$237,AA$6)</f>
        <v>0</v>
      </c>
      <c r="AB36" s="570">
        <f>SUMIFS('QUALIFIED SVs'!$C$7:$C$237,'QUALIFIED SVs'!$B$7:$B$237,'QUALIFIED ENGINES'!$U36,'QUALIFIED SVs'!$M$7:$M$237,AB$6)</f>
        <v>0</v>
      </c>
      <c r="AC36" s="570">
        <f>SUMIFS('QUALIFIED SVs'!$C$7:$C$237,'QUALIFIED SVs'!$B$7:$B$237,'QUALIFIED ENGINES'!$U36,'QUALIFIED SVs'!$M$7:$M$237,AC$6)</f>
        <v>0</v>
      </c>
      <c r="AD36" s="296" t="str">
        <f t="shared" si="5"/>
        <v>K</v>
      </c>
      <c r="AE36" s="570">
        <f t="shared" si="6"/>
        <v>43007</v>
      </c>
      <c r="AF36" s="570">
        <f t="shared" si="10"/>
        <v>43761.25</v>
      </c>
      <c r="AG36" s="570">
        <f t="shared" si="11"/>
        <v>45654.25</v>
      </c>
      <c r="AH36" s="570">
        <f t="shared" si="12"/>
        <v>47454.25</v>
      </c>
      <c r="AI36" s="570">
        <f t="shared" si="13"/>
        <v>49254.25</v>
      </c>
      <c r="AJ36" s="570">
        <f t="shared" si="14"/>
        <v>51054.25</v>
      </c>
      <c r="AK36" s="570">
        <f t="shared" si="15"/>
        <v>52854.25</v>
      </c>
      <c r="AL36" s="570">
        <f t="shared" si="16"/>
        <v>54654.25</v>
      </c>
      <c r="AM36" s="570">
        <f t="shared" si="17"/>
        <v>56454.25</v>
      </c>
      <c r="AO36" s="568">
        <f t="shared" si="18"/>
        <v>754.25</v>
      </c>
      <c r="AP36" s="568">
        <f t="shared" si="19"/>
        <v>1893</v>
      </c>
    </row>
    <row r="37" spans="1:42" x14ac:dyDescent="0.35">
      <c r="A37" s="671"/>
      <c r="B37" s="846" t="s">
        <v>322</v>
      </c>
      <c r="C37" s="469" t="s">
        <v>529</v>
      </c>
      <c r="D37" s="463">
        <v>91448</v>
      </c>
      <c r="E37" s="522">
        <v>43007</v>
      </c>
      <c r="F37" s="471" t="s">
        <v>344</v>
      </c>
      <c r="G37" s="471" t="s">
        <v>344</v>
      </c>
      <c r="H37" s="530">
        <f>_xlfn.IFNA(SUMIFS('QUALIFIED SVs'!$C$8:$C$10271,'QUALIFIED SVs'!$B$8:$B$10271,'QUALIFIED ENGINES'!D37,'QUALIFIED SVs'!$M$8:$M$10271,1),E37)</f>
        <v>43746.25</v>
      </c>
      <c r="I37" s="530" t="e">
        <f>IF(G37="Yes",E37,VLOOKUP(D37,'QUALIFIED SVs'!$B$82:$C$10271,2,FALSE))</f>
        <v>#N/A</v>
      </c>
      <c r="J37" s="530">
        <f t="shared" si="0"/>
        <v>43709</v>
      </c>
      <c r="K37" s="530" t="e">
        <f t="shared" si="1"/>
        <v>#N/A</v>
      </c>
      <c r="L37" s="522"/>
      <c r="M37" s="290" t="e">
        <f t="shared" si="2"/>
        <v>#N/A</v>
      </c>
      <c r="N37" s="531" t="e">
        <f t="shared" si="3"/>
        <v>#N/A</v>
      </c>
      <c r="O37" s="531" t="e">
        <f t="shared" si="8"/>
        <v>#N/A</v>
      </c>
      <c r="P37" s="689" t="s">
        <v>768</v>
      </c>
      <c r="Q37" s="549">
        <v>2022</v>
      </c>
      <c r="R37" s="547"/>
      <c r="T37" s="582">
        <v>31</v>
      </c>
      <c r="U37" s="582">
        <f t="shared" si="4"/>
        <v>91448</v>
      </c>
      <c r="V37" s="570">
        <f>SUMIFS('QUALIFIED SVs'!$C$7:$C$237,'QUALIFIED SVs'!$B$7:$B$237,'QUALIFIED ENGINES'!$U37,'QUALIFIED SVs'!$M$7:$M$237,V$6)</f>
        <v>43746.25</v>
      </c>
      <c r="W37" s="570">
        <f>SUMIFS('QUALIFIED SVs'!$C$7:$C$237,'QUALIFIED SVs'!$B$7:$B$237,'QUALIFIED ENGINES'!$U37,'QUALIFIED SVs'!$M$7:$M$237,W$6)</f>
        <v>45477.349085648151</v>
      </c>
      <c r="X37" s="570">
        <f>SUMIFS('QUALIFIED SVs'!$C$7:$C$237,'QUALIFIED SVs'!$B$7:$B$237,'QUALIFIED ENGINES'!$U37,'QUALIFIED SVs'!$M$7:$M$237,X$6)</f>
        <v>0</v>
      </c>
      <c r="Y37" s="570">
        <f>SUMIFS('QUALIFIED SVs'!$C$7:$C$237,'QUALIFIED SVs'!$B$7:$B$237,'QUALIFIED ENGINES'!$U37,'QUALIFIED SVs'!$M$7:$M$237,Y$6)</f>
        <v>0</v>
      </c>
      <c r="Z37" s="570">
        <f>SUMIFS('QUALIFIED SVs'!$C$7:$C$237,'QUALIFIED SVs'!$B$7:$B$237,'QUALIFIED ENGINES'!$U37,'QUALIFIED SVs'!$M$7:$M$237,Z$6)</f>
        <v>0</v>
      </c>
      <c r="AA37" s="570">
        <f>SUMIFS('QUALIFIED SVs'!$C$7:$C$237,'QUALIFIED SVs'!$B$7:$B$237,'QUALIFIED ENGINES'!$U37,'QUALIFIED SVs'!$M$7:$M$237,AA$6)</f>
        <v>0</v>
      </c>
      <c r="AB37" s="570">
        <f>SUMIFS('QUALIFIED SVs'!$C$7:$C$237,'QUALIFIED SVs'!$B$7:$B$237,'QUALIFIED ENGINES'!$U37,'QUALIFIED SVs'!$M$7:$M$237,AB$6)</f>
        <v>0</v>
      </c>
      <c r="AC37" s="570">
        <f>SUMIFS('QUALIFIED SVs'!$C$7:$C$237,'QUALIFIED SVs'!$B$7:$B$237,'QUALIFIED ENGINES'!$U37,'QUALIFIED SVs'!$M$7:$M$237,AC$6)</f>
        <v>0</v>
      </c>
      <c r="AD37" s="296" t="str">
        <f t="shared" si="5"/>
        <v>K</v>
      </c>
      <c r="AE37" s="570">
        <f t="shared" si="6"/>
        <v>43007</v>
      </c>
      <c r="AF37" s="570">
        <f t="shared" si="10"/>
        <v>43746.25</v>
      </c>
      <c r="AG37" s="570">
        <f t="shared" si="11"/>
        <v>45477.349085648151</v>
      </c>
      <c r="AH37" s="570">
        <f t="shared" si="12"/>
        <v>47277.349085648151</v>
      </c>
      <c r="AI37" s="570">
        <f t="shared" si="13"/>
        <v>49077.349085648151</v>
      </c>
      <c r="AJ37" s="570">
        <f t="shared" si="14"/>
        <v>50877.349085648151</v>
      </c>
      <c r="AK37" s="570">
        <f t="shared" si="15"/>
        <v>52677.349085648151</v>
      </c>
      <c r="AL37" s="570">
        <f t="shared" si="16"/>
        <v>54477.349085648151</v>
      </c>
      <c r="AM37" s="570">
        <f t="shared" si="17"/>
        <v>56277.349085648151</v>
      </c>
      <c r="AO37" s="568">
        <f t="shared" si="18"/>
        <v>739.25</v>
      </c>
      <c r="AP37" s="568">
        <f t="shared" si="19"/>
        <v>1731.0990856481512</v>
      </c>
    </row>
    <row r="38" spans="1:42" ht="15.5" x14ac:dyDescent="0.35">
      <c r="A38" s="671"/>
      <c r="B38" s="847" t="s">
        <v>322</v>
      </c>
      <c r="C38" s="469" t="s">
        <v>529</v>
      </c>
      <c r="D38" s="463">
        <v>91449</v>
      </c>
      <c r="E38" s="522">
        <v>43007</v>
      </c>
      <c r="F38" s="471" t="s">
        <v>344</v>
      </c>
      <c r="G38" s="471" t="s">
        <v>344</v>
      </c>
      <c r="H38" s="530">
        <f>_xlfn.IFNA(SUMIFS('QUALIFIED SVs'!$C$8:$C$10271,'QUALIFIED SVs'!$B$8:$B$10271,'QUALIFIED ENGINES'!D38,'QUALIFIED SVs'!$M$8:$M$10271,1),E38)</f>
        <v>44410.583333333336</v>
      </c>
      <c r="I38" s="530" t="e">
        <f>IF(G38="Yes",E38,VLOOKUP(D38,'QUALIFIED SVs'!$B$82:$C$10271,2,FALSE))</f>
        <v>#N/A</v>
      </c>
      <c r="J38" s="530">
        <f t="shared" si="0"/>
        <v>43709</v>
      </c>
      <c r="K38" s="530" t="e">
        <f t="shared" si="1"/>
        <v>#N/A</v>
      </c>
      <c r="L38" s="522"/>
      <c r="M38" s="290" t="e">
        <f t="shared" si="2"/>
        <v>#N/A</v>
      </c>
      <c r="N38" s="531" t="e">
        <f t="shared" si="3"/>
        <v>#N/A</v>
      </c>
      <c r="O38" s="531" t="e">
        <f t="shared" si="8"/>
        <v>#N/A</v>
      </c>
      <c r="P38" s="690">
        <v>44671</v>
      </c>
      <c r="Q38" s="549">
        <f t="shared" si="9"/>
        <v>2022</v>
      </c>
      <c r="R38" s="547"/>
      <c r="T38" s="582">
        <v>32</v>
      </c>
      <c r="U38" s="582">
        <f t="shared" si="4"/>
        <v>91449</v>
      </c>
      <c r="V38" s="570">
        <f>SUMIFS('QUALIFIED SVs'!$C$7:$C$237,'QUALIFIED SVs'!$B$7:$B$237,'QUALIFIED ENGINES'!$U38,'QUALIFIED SVs'!$M$7:$M$237,V$6)</f>
        <v>44410.583333333336</v>
      </c>
      <c r="W38" s="570">
        <f>SUMIFS('QUALIFIED SVs'!$C$7:$C$237,'QUALIFIED SVs'!$B$7:$B$237,'QUALIFIED ENGINES'!$U38,'QUALIFIED SVs'!$M$7:$M$237,W$6)</f>
        <v>0</v>
      </c>
      <c r="X38" s="570">
        <f>SUMIFS('QUALIFIED SVs'!$C$7:$C$237,'QUALIFIED SVs'!$B$7:$B$237,'QUALIFIED ENGINES'!$U38,'QUALIFIED SVs'!$M$7:$M$237,X$6)</f>
        <v>0</v>
      </c>
      <c r="Y38" s="570">
        <f>SUMIFS('QUALIFIED SVs'!$C$7:$C$237,'QUALIFIED SVs'!$B$7:$B$237,'QUALIFIED ENGINES'!$U38,'QUALIFIED SVs'!$M$7:$M$237,Y$6)</f>
        <v>0</v>
      </c>
      <c r="Z38" s="570">
        <f>SUMIFS('QUALIFIED SVs'!$C$7:$C$237,'QUALIFIED SVs'!$B$7:$B$237,'QUALIFIED ENGINES'!$U38,'QUALIFIED SVs'!$M$7:$M$237,Z$6)</f>
        <v>0</v>
      </c>
      <c r="AA38" s="570">
        <f>SUMIFS('QUALIFIED SVs'!$C$7:$C$237,'QUALIFIED SVs'!$B$7:$B$237,'QUALIFIED ENGINES'!$U38,'QUALIFIED SVs'!$M$7:$M$237,AA$6)</f>
        <v>0</v>
      </c>
      <c r="AB38" s="570">
        <f>SUMIFS('QUALIFIED SVs'!$C$7:$C$237,'QUALIFIED SVs'!$B$7:$B$237,'QUALIFIED ENGINES'!$U38,'QUALIFIED SVs'!$M$7:$M$237,AB$6)</f>
        <v>0</v>
      </c>
      <c r="AC38" s="570">
        <f>SUMIFS('QUALIFIED SVs'!$C$7:$C$237,'QUALIFIED SVs'!$B$7:$B$237,'QUALIFIED ENGINES'!$U38,'QUALIFIED SVs'!$M$7:$M$237,AC$6)</f>
        <v>0</v>
      </c>
      <c r="AD38" s="296" t="str">
        <f t="shared" si="5"/>
        <v>K</v>
      </c>
      <c r="AE38" s="570">
        <f t="shared" si="6"/>
        <v>43007</v>
      </c>
      <c r="AF38" s="570">
        <f t="shared" si="10"/>
        <v>44410.583333333336</v>
      </c>
      <c r="AG38" s="570">
        <f t="shared" si="11"/>
        <v>46210.583333333336</v>
      </c>
      <c r="AH38" s="570">
        <f t="shared" si="12"/>
        <v>48010.583333333336</v>
      </c>
      <c r="AI38" s="570">
        <f t="shared" si="13"/>
        <v>49810.583333333336</v>
      </c>
      <c r="AJ38" s="570">
        <f t="shared" si="14"/>
        <v>51610.583333333336</v>
      </c>
      <c r="AK38" s="570">
        <f t="shared" si="15"/>
        <v>53410.583333333336</v>
      </c>
      <c r="AL38" s="570">
        <f t="shared" si="16"/>
        <v>55210.583333333336</v>
      </c>
      <c r="AM38" s="570">
        <f t="shared" si="17"/>
        <v>57010.583333333336</v>
      </c>
      <c r="AO38" s="568">
        <f t="shared" si="18"/>
        <v>1403.5833333333358</v>
      </c>
      <c r="AP38" s="568" t="str">
        <f t="shared" si="19"/>
        <v/>
      </c>
    </row>
    <row r="39" spans="1:42" x14ac:dyDescent="0.35">
      <c r="A39" s="671"/>
      <c r="B39" s="845" t="s">
        <v>95</v>
      </c>
      <c r="C39" s="469" t="s">
        <v>530</v>
      </c>
      <c r="D39" s="463">
        <v>91484</v>
      </c>
      <c r="E39" s="522">
        <v>43041</v>
      </c>
      <c r="F39" s="471" t="s">
        <v>343</v>
      </c>
      <c r="G39" s="471" t="s">
        <v>344</v>
      </c>
      <c r="H39" s="530">
        <f>_xlfn.IFNA(SUMIFS('QUALIFIED SVs'!$C$8:$C$10271,'QUALIFIED SVs'!$B$8:$B$10271,'QUALIFIED ENGINES'!D39,'QUALIFIED SVs'!$M$8:$M$10271,1),E39)</f>
        <v>43395.5</v>
      </c>
      <c r="I39" s="530">
        <f>IF(G39="Yes",E39,VLOOKUP(D39,'QUALIFIED SVs'!$B$82:$C$10271,2,FALSE))</f>
        <v>43395.5</v>
      </c>
      <c r="J39" s="530">
        <f t="shared" ref="J39:J70" si="20">IF(E39&lt;=$J$3,$J$3,E39)</f>
        <v>43709</v>
      </c>
      <c r="K39" s="530">
        <f t="shared" ref="K39:K70" si="21">IF(L39&lt;&gt;"",L39,I39)</f>
        <v>43395.5</v>
      </c>
      <c r="L39" s="522"/>
      <c r="M39" s="290" t="str">
        <f t="shared" ref="M39:M70" si="22">IF(OR(I39="",K39="",J39=""),"Not Qualified",IF(AND(I39&gt;=K39,I39&gt;=J39),"Qualified","Not Qualified"))</f>
        <v>Not Qualified</v>
      </c>
      <c r="N39" s="531" t="str">
        <f t="shared" ref="N39:N70" si="23">IF(M39="Qualified",I39,"N/A")</f>
        <v>N/A</v>
      </c>
      <c r="O39" s="531">
        <f t="shared" si="8"/>
        <v>43395.5</v>
      </c>
      <c r="P39" s="689" t="s">
        <v>772</v>
      </c>
      <c r="Q39" s="549">
        <v>2022</v>
      </c>
      <c r="R39" s="547"/>
      <c r="T39" s="582">
        <v>33</v>
      </c>
      <c r="U39" s="582">
        <f t="shared" ref="U39:U70" si="24">D39</f>
        <v>91484</v>
      </c>
      <c r="V39" s="570">
        <f>SUMIFS('QUALIFIED SVs'!$C$7:$C$237,'QUALIFIED SVs'!$B$7:$B$237,'QUALIFIED ENGINES'!$U39,'QUALIFIED SVs'!$M$7:$M$237,V$6)</f>
        <v>43395.5</v>
      </c>
      <c r="W39" s="570">
        <f>SUMIFS('QUALIFIED SVs'!$C$7:$C$237,'QUALIFIED SVs'!$B$7:$B$237,'QUALIFIED ENGINES'!$U39,'QUALIFIED SVs'!$M$7:$M$237,W$6)</f>
        <v>45816.302083333336</v>
      </c>
      <c r="X39" s="570">
        <f>SUMIFS('QUALIFIED SVs'!$C$7:$C$237,'QUALIFIED SVs'!$B$7:$B$237,'QUALIFIED ENGINES'!$U39,'QUALIFIED SVs'!$M$7:$M$237,X$6)</f>
        <v>0</v>
      </c>
      <c r="Y39" s="570">
        <f>SUMIFS('QUALIFIED SVs'!$C$7:$C$237,'QUALIFIED SVs'!$B$7:$B$237,'QUALIFIED ENGINES'!$U39,'QUALIFIED SVs'!$M$7:$M$237,Y$6)</f>
        <v>0</v>
      </c>
      <c r="Z39" s="570">
        <f>SUMIFS('QUALIFIED SVs'!$C$7:$C$237,'QUALIFIED SVs'!$B$7:$B$237,'QUALIFIED ENGINES'!$U39,'QUALIFIED SVs'!$M$7:$M$237,Z$6)</f>
        <v>0</v>
      </c>
      <c r="AA39" s="570">
        <f>SUMIFS('QUALIFIED SVs'!$C$7:$C$237,'QUALIFIED SVs'!$B$7:$B$237,'QUALIFIED ENGINES'!$U39,'QUALIFIED SVs'!$M$7:$M$237,AA$6)</f>
        <v>0</v>
      </c>
      <c r="AB39" s="570">
        <f>SUMIFS('QUALIFIED SVs'!$C$7:$C$237,'QUALIFIED SVs'!$B$7:$B$237,'QUALIFIED ENGINES'!$U39,'QUALIFIED SVs'!$M$7:$M$237,AB$6)</f>
        <v>0</v>
      </c>
      <c r="AC39" s="570">
        <f>SUMIFS('QUALIFIED SVs'!$C$7:$C$237,'QUALIFIED SVs'!$B$7:$B$237,'QUALIFIED ENGINES'!$U39,'QUALIFIED SVs'!$M$7:$M$237,AC$6)</f>
        <v>0</v>
      </c>
      <c r="AD39" s="296" t="str">
        <f t="shared" si="5"/>
        <v>E</v>
      </c>
      <c r="AE39" s="570">
        <f t="shared" ref="AE39:AE70" si="25">E39</f>
        <v>43041</v>
      </c>
      <c r="AF39" s="570">
        <f t="shared" si="10"/>
        <v>43395.5</v>
      </c>
      <c r="AG39" s="570">
        <f t="shared" si="11"/>
        <v>45816.302083333336</v>
      </c>
      <c r="AH39" s="570">
        <f t="shared" si="12"/>
        <v>47296.302083333336</v>
      </c>
      <c r="AI39" s="570">
        <f t="shared" si="13"/>
        <v>48776.302083333336</v>
      </c>
      <c r="AJ39" s="570">
        <f t="shared" si="14"/>
        <v>50256.302083333336</v>
      </c>
      <c r="AK39" s="570">
        <f t="shared" si="15"/>
        <v>51736.302083333336</v>
      </c>
      <c r="AL39" s="570">
        <f t="shared" si="16"/>
        <v>53216.302083333336</v>
      </c>
      <c r="AM39" s="570">
        <f t="shared" si="17"/>
        <v>54696.302083333336</v>
      </c>
      <c r="AO39" s="568">
        <f t="shared" si="18"/>
        <v>354.5</v>
      </c>
      <c r="AP39" s="568">
        <f t="shared" si="19"/>
        <v>2420.8020833333358</v>
      </c>
    </row>
    <row r="40" spans="1:42" x14ac:dyDescent="0.35">
      <c r="A40" s="671"/>
      <c r="B40" s="846" t="s">
        <v>95</v>
      </c>
      <c r="C40" s="469" t="s">
        <v>530</v>
      </c>
      <c r="D40" s="463">
        <v>91480</v>
      </c>
      <c r="E40" s="522">
        <v>43041</v>
      </c>
      <c r="F40" s="471" t="s">
        <v>343</v>
      </c>
      <c r="G40" s="471" t="s">
        <v>344</v>
      </c>
      <c r="H40" s="530">
        <f>_xlfn.IFNA(SUMIFS('QUALIFIED SVs'!$C$8:$C$10271,'QUALIFIED SVs'!$B$8:$B$10271,'QUALIFIED ENGINES'!D40,'QUALIFIED SVs'!$M$8:$M$10271,1),E40)</f>
        <v>43387.541666666664</v>
      </c>
      <c r="I40" s="530">
        <f>IF(G40="Yes",E40,VLOOKUP(D40,'QUALIFIED SVs'!$B$82:$C$10271,2,FALSE))</f>
        <v>43387.541666666664</v>
      </c>
      <c r="J40" s="530">
        <f t="shared" si="20"/>
        <v>43709</v>
      </c>
      <c r="K40" s="530">
        <f t="shared" si="21"/>
        <v>43387.541666666664</v>
      </c>
      <c r="L40" s="522"/>
      <c r="M40" s="290" t="str">
        <f t="shared" si="22"/>
        <v>Not Qualified</v>
      </c>
      <c r="N40" s="531" t="str">
        <f t="shared" si="23"/>
        <v>N/A</v>
      </c>
      <c r="O40" s="531">
        <f t="shared" si="8"/>
        <v>43387.541666666664</v>
      </c>
      <c r="P40" s="689">
        <v>44722.041666666664</v>
      </c>
      <c r="Q40" s="549">
        <f t="shared" si="9"/>
        <v>2022</v>
      </c>
      <c r="R40" s="547"/>
      <c r="T40" s="582">
        <v>34</v>
      </c>
      <c r="U40" s="582">
        <f t="shared" si="24"/>
        <v>91480</v>
      </c>
      <c r="V40" s="570">
        <f>SUMIFS('QUALIFIED SVs'!$C$7:$C$237,'QUALIFIED SVs'!$B$7:$B$237,'QUALIFIED ENGINES'!$U40,'QUALIFIED SVs'!$M$7:$M$237,V$6)</f>
        <v>43387.541666666664</v>
      </c>
      <c r="W40" s="570">
        <f>SUMIFS('QUALIFIED SVs'!$C$7:$C$237,'QUALIFIED SVs'!$B$7:$B$237,'QUALIFIED ENGINES'!$U40,'QUALIFIED SVs'!$M$7:$M$237,W$6)</f>
        <v>44549.458333333336</v>
      </c>
      <c r="X40" s="570">
        <f>SUMIFS('QUALIFIED SVs'!$C$7:$C$237,'QUALIFIED SVs'!$B$7:$B$237,'QUALIFIED ENGINES'!$U40,'QUALIFIED SVs'!$M$7:$M$237,X$6)</f>
        <v>0</v>
      </c>
      <c r="Y40" s="570">
        <f>SUMIFS('QUALIFIED SVs'!$C$7:$C$237,'QUALIFIED SVs'!$B$7:$B$237,'QUALIFIED ENGINES'!$U40,'QUALIFIED SVs'!$M$7:$M$237,Y$6)</f>
        <v>0</v>
      </c>
      <c r="Z40" s="570">
        <f>SUMIFS('QUALIFIED SVs'!$C$7:$C$237,'QUALIFIED SVs'!$B$7:$B$237,'QUALIFIED ENGINES'!$U40,'QUALIFIED SVs'!$M$7:$M$237,Z$6)</f>
        <v>0</v>
      </c>
      <c r="AA40" s="570">
        <f>SUMIFS('QUALIFIED SVs'!$C$7:$C$237,'QUALIFIED SVs'!$B$7:$B$237,'QUALIFIED ENGINES'!$U40,'QUALIFIED SVs'!$M$7:$M$237,AA$6)</f>
        <v>0</v>
      </c>
      <c r="AB40" s="570">
        <f>SUMIFS('QUALIFIED SVs'!$C$7:$C$237,'QUALIFIED SVs'!$B$7:$B$237,'QUALIFIED ENGINES'!$U40,'QUALIFIED SVs'!$M$7:$M$237,AB$6)</f>
        <v>0</v>
      </c>
      <c r="AC40" s="570">
        <f>SUMIFS('QUALIFIED SVs'!$C$7:$C$237,'QUALIFIED SVs'!$B$7:$B$237,'QUALIFIED ENGINES'!$U40,'QUALIFIED SVs'!$M$7:$M$237,AC$6)</f>
        <v>0</v>
      </c>
      <c r="AD40" s="296" t="str">
        <f t="shared" si="5"/>
        <v>E</v>
      </c>
      <c r="AE40" s="570">
        <f t="shared" si="25"/>
        <v>43041</v>
      </c>
      <c r="AF40" s="570">
        <f t="shared" si="10"/>
        <v>43387.541666666664</v>
      </c>
      <c r="AG40" s="570">
        <f t="shared" si="11"/>
        <v>44549.458333333336</v>
      </c>
      <c r="AH40" s="570">
        <f t="shared" si="12"/>
        <v>46029.458333333336</v>
      </c>
      <c r="AI40" s="570">
        <f t="shared" si="13"/>
        <v>47509.458333333336</v>
      </c>
      <c r="AJ40" s="570">
        <f t="shared" si="14"/>
        <v>48989.458333333336</v>
      </c>
      <c r="AK40" s="570">
        <f t="shared" si="15"/>
        <v>50469.458333333336</v>
      </c>
      <c r="AL40" s="570">
        <f t="shared" si="16"/>
        <v>51949.458333333336</v>
      </c>
      <c r="AM40" s="570">
        <f t="shared" si="17"/>
        <v>53429.458333333336</v>
      </c>
      <c r="AO40" s="568">
        <f t="shared" si="18"/>
        <v>346.54166666666424</v>
      </c>
      <c r="AP40" s="568">
        <f t="shared" si="19"/>
        <v>1161.9166666666715</v>
      </c>
    </row>
    <row r="41" spans="1:42" x14ac:dyDescent="0.35">
      <c r="A41" s="671"/>
      <c r="B41" s="846" t="s">
        <v>95</v>
      </c>
      <c r="C41" s="469" t="s">
        <v>530</v>
      </c>
      <c r="D41" s="463">
        <v>91502</v>
      </c>
      <c r="E41" s="522">
        <v>43041</v>
      </c>
      <c r="F41" s="471" t="s">
        <v>343</v>
      </c>
      <c r="G41" s="471" t="s">
        <v>344</v>
      </c>
      <c r="H41" s="530">
        <f>_xlfn.IFNA(SUMIFS('QUALIFIED SVs'!$C$8:$C$10271,'QUALIFIED SVs'!$B$8:$B$10271,'QUALIFIED ENGINES'!D41,'QUALIFIED SVs'!$M$8:$M$10271,1),E41)</f>
        <v>43394.416666666664</v>
      </c>
      <c r="I41" s="530">
        <f>IF(G41="Yes",E41,VLOOKUP(D41,'QUALIFIED SVs'!$B$82:$C$10271,2,FALSE))</f>
        <v>43394.416666666664</v>
      </c>
      <c r="J41" s="530">
        <f t="shared" si="20"/>
        <v>43709</v>
      </c>
      <c r="K41" s="530">
        <f t="shared" si="21"/>
        <v>43394.416666666664</v>
      </c>
      <c r="L41" s="522"/>
      <c r="M41" s="290" t="str">
        <f t="shared" si="22"/>
        <v>Not Qualified</v>
      </c>
      <c r="N41" s="531" t="str">
        <f t="shared" si="23"/>
        <v>N/A</v>
      </c>
      <c r="O41" s="531">
        <f t="shared" si="8"/>
        <v>43394.416666666664</v>
      </c>
      <c r="P41" s="689" t="s">
        <v>773</v>
      </c>
      <c r="Q41" s="549">
        <v>2022</v>
      </c>
      <c r="R41" s="547"/>
      <c r="T41" s="582">
        <v>35</v>
      </c>
      <c r="U41" s="582">
        <f t="shared" si="24"/>
        <v>91502</v>
      </c>
      <c r="V41" s="570">
        <f>SUMIFS('QUALIFIED SVs'!$C$7:$C$237,'QUALIFIED SVs'!$B$7:$B$237,'QUALIFIED ENGINES'!$U41,'QUALIFIED SVs'!$M$7:$M$237,V$6)</f>
        <v>43394.416666666664</v>
      </c>
      <c r="W41" s="570">
        <f>SUMIFS('QUALIFIED SVs'!$C$7:$C$237,'QUALIFIED SVs'!$B$7:$B$237,'QUALIFIED ENGINES'!$U41,'QUALIFIED SVs'!$M$7:$M$237,W$6)</f>
        <v>45579.083333333336</v>
      </c>
      <c r="X41" s="570">
        <f>SUMIFS('QUALIFIED SVs'!$C$7:$C$237,'QUALIFIED SVs'!$B$7:$B$237,'QUALIFIED ENGINES'!$U41,'QUALIFIED SVs'!$M$7:$M$237,X$6)</f>
        <v>0</v>
      </c>
      <c r="Y41" s="570">
        <f>SUMIFS('QUALIFIED SVs'!$C$7:$C$237,'QUALIFIED SVs'!$B$7:$B$237,'QUALIFIED ENGINES'!$U41,'QUALIFIED SVs'!$M$7:$M$237,Y$6)</f>
        <v>0</v>
      </c>
      <c r="Z41" s="570">
        <f>SUMIFS('QUALIFIED SVs'!$C$7:$C$237,'QUALIFIED SVs'!$B$7:$B$237,'QUALIFIED ENGINES'!$U41,'QUALIFIED SVs'!$M$7:$M$237,Z$6)</f>
        <v>0</v>
      </c>
      <c r="AA41" s="570">
        <f>SUMIFS('QUALIFIED SVs'!$C$7:$C$237,'QUALIFIED SVs'!$B$7:$B$237,'QUALIFIED ENGINES'!$U41,'QUALIFIED SVs'!$M$7:$M$237,AA$6)</f>
        <v>0</v>
      </c>
      <c r="AB41" s="570">
        <f>SUMIFS('QUALIFIED SVs'!$C$7:$C$237,'QUALIFIED SVs'!$B$7:$B$237,'QUALIFIED ENGINES'!$U41,'QUALIFIED SVs'!$M$7:$M$237,AB$6)</f>
        <v>0</v>
      </c>
      <c r="AC41" s="570">
        <f>SUMIFS('QUALIFIED SVs'!$C$7:$C$237,'QUALIFIED SVs'!$B$7:$B$237,'QUALIFIED ENGINES'!$U41,'QUALIFIED SVs'!$M$7:$M$237,AC$6)</f>
        <v>0</v>
      </c>
      <c r="AD41" s="296" t="str">
        <f t="shared" si="5"/>
        <v>E</v>
      </c>
      <c r="AE41" s="570">
        <f t="shared" si="25"/>
        <v>43041</v>
      </c>
      <c r="AF41" s="570">
        <f t="shared" si="10"/>
        <v>43394.416666666664</v>
      </c>
      <c r="AG41" s="570">
        <f t="shared" si="11"/>
        <v>45579.083333333336</v>
      </c>
      <c r="AH41" s="570">
        <f t="shared" si="12"/>
        <v>47059.083333333336</v>
      </c>
      <c r="AI41" s="570">
        <f t="shared" si="13"/>
        <v>48539.083333333336</v>
      </c>
      <c r="AJ41" s="570">
        <f t="shared" si="14"/>
        <v>50019.083333333336</v>
      </c>
      <c r="AK41" s="570">
        <f t="shared" si="15"/>
        <v>51499.083333333336</v>
      </c>
      <c r="AL41" s="570">
        <f t="shared" si="16"/>
        <v>52979.083333333336</v>
      </c>
      <c r="AM41" s="570">
        <f t="shared" si="17"/>
        <v>54459.083333333336</v>
      </c>
      <c r="AO41" s="568">
        <f t="shared" si="18"/>
        <v>353.41666666666424</v>
      </c>
      <c r="AP41" s="568">
        <f t="shared" si="19"/>
        <v>2184.6666666666715</v>
      </c>
    </row>
    <row r="42" spans="1:42" x14ac:dyDescent="0.35">
      <c r="A42" s="671"/>
      <c r="B42" s="847" t="s">
        <v>95</v>
      </c>
      <c r="C42" s="469" t="s">
        <v>530</v>
      </c>
      <c r="D42" s="463">
        <v>91483</v>
      </c>
      <c r="E42" s="522">
        <v>43041</v>
      </c>
      <c r="F42" s="471" t="s">
        <v>343</v>
      </c>
      <c r="G42" s="471" t="s">
        <v>344</v>
      </c>
      <c r="H42" s="530">
        <f>_xlfn.IFNA(SUMIFS('QUALIFIED SVs'!$C$8:$C$10271,'QUALIFIED SVs'!$B$8:$B$10271,'QUALIFIED ENGINES'!D42,'QUALIFIED SVs'!$M$8:$M$10271,1),E42)</f>
        <v>43385.406261574077</v>
      </c>
      <c r="I42" s="530">
        <f>IF(G42="Yes",E42,VLOOKUP(D42,'QUALIFIED SVs'!$B$82:$C$10271,2,FALSE))</f>
        <v>43385.406261574077</v>
      </c>
      <c r="J42" s="530">
        <f t="shared" si="20"/>
        <v>43709</v>
      </c>
      <c r="K42" s="530">
        <f t="shared" si="21"/>
        <v>43385.406261574077</v>
      </c>
      <c r="L42" s="522"/>
      <c r="M42" s="290" t="str">
        <f t="shared" si="22"/>
        <v>Not Qualified</v>
      </c>
      <c r="N42" s="531" t="str">
        <f t="shared" si="23"/>
        <v>N/A</v>
      </c>
      <c r="O42" s="531">
        <f t="shared" si="8"/>
        <v>43385.406261574077</v>
      </c>
      <c r="P42" s="689">
        <v>45291</v>
      </c>
      <c r="Q42" s="549">
        <f t="shared" si="9"/>
        <v>2023</v>
      </c>
      <c r="R42" s="547"/>
      <c r="T42" s="582">
        <v>36</v>
      </c>
      <c r="U42" s="582">
        <f t="shared" si="24"/>
        <v>91483</v>
      </c>
      <c r="V42" s="570">
        <f>SUMIFS('QUALIFIED SVs'!$C$7:$C$237,'QUALIFIED SVs'!$B$7:$B$237,'QUALIFIED ENGINES'!$U42,'QUALIFIED SVs'!$M$7:$M$237,V$6)</f>
        <v>43385.406261574077</v>
      </c>
      <c r="W42" s="570">
        <f>SUMIFS('QUALIFIED SVs'!$C$7:$C$237,'QUALIFIED SVs'!$B$7:$B$237,'QUALIFIED ENGINES'!$U42,'QUALIFIED SVs'!$M$7:$M$237,W$6)</f>
        <v>45471.5</v>
      </c>
      <c r="X42" s="570">
        <f>SUMIFS('QUALIFIED SVs'!$C$7:$C$237,'QUALIFIED SVs'!$B$7:$B$237,'QUALIFIED ENGINES'!$U42,'QUALIFIED SVs'!$M$7:$M$237,X$6)</f>
        <v>0</v>
      </c>
      <c r="Y42" s="570">
        <f>SUMIFS('QUALIFIED SVs'!$C$7:$C$237,'QUALIFIED SVs'!$B$7:$B$237,'QUALIFIED ENGINES'!$U42,'QUALIFIED SVs'!$M$7:$M$237,Y$6)</f>
        <v>0</v>
      </c>
      <c r="Z42" s="570">
        <f>SUMIFS('QUALIFIED SVs'!$C$7:$C$237,'QUALIFIED SVs'!$B$7:$B$237,'QUALIFIED ENGINES'!$U42,'QUALIFIED SVs'!$M$7:$M$237,Z$6)</f>
        <v>0</v>
      </c>
      <c r="AA42" s="570">
        <f>SUMIFS('QUALIFIED SVs'!$C$7:$C$237,'QUALIFIED SVs'!$B$7:$B$237,'QUALIFIED ENGINES'!$U42,'QUALIFIED SVs'!$M$7:$M$237,AA$6)</f>
        <v>0</v>
      </c>
      <c r="AB42" s="570">
        <f>SUMIFS('QUALIFIED SVs'!$C$7:$C$237,'QUALIFIED SVs'!$B$7:$B$237,'QUALIFIED ENGINES'!$U42,'QUALIFIED SVs'!$M$7:$M$237,AB$6)</f>
        <v>0</v>
      </c>
      <c r="AC42" s="570">
        <f>SUMIFS('QUALIFIED SVs'!$C$7:$C$237,'QUALIFIED SVs'!$B$7:$B$237,'QUALIFIED ENGINES'!$U42,'QUALIFIED SVs'!$M$7:$M$237,AC$6)</f>
        <v>0</v>
      </c>
      <c r="AD42" s="296" t="str">
        <f t="shared" si="5"/>
        <v>E</v>
      </c>
      <c r="AE42" s="570">
        <f t="shared" si="25"/>
        <v>43041</v>
      </c>
      <c r="AF42" s="570">
        <f t="shared" si="10"/>
        <v>43385.406261574077</v>
      </c>
      <c r="AG42" s="570">
        <f t="shared" si="11"/>
        <v>45471.5</v>
      </c>
      <c r="AH42" s="570">
        <f t="shared" si="12"/>
        <v>46951.5</v>
      </c>
      <c r="AI42" s="570">
        <f t="shared" si="13"/>
        <v>48431.5</v>
      </c>
      <c r="AJ42" s="570">
        <f t="shared" si="14"/>
        <v>49911.5</v>
      </c>
      <c r="AK42" s="570">
        <f t="shared" si="15"/>
        <v>51391.5</v>
      </c>
      <c r="AL42" s="570">
        <f t="shared" si="16"/>
        <v>52871.5</v>
      </c>
      <c r="AM42" s="570">
        <f t="shared" si="17"/>
        <v>54351.5</v>
      </c>
      <c r="AO42" s="568">
        <f t="shared" si="18"/>
        <v>344.40626157407678</v>
      </c>
      <c r="AP42" s="568">
        <f t="shared" si="19"/>
        <v>2086.0937384259232</v>
      </c>
    </row>
    <row r="43" spans="1:42" x14ac:dyDescent="0.35">
      <c r="A43" s="671"/>
      <c r="B43" s="845" t="s">
        <v>94</v>
      </c>
      <c r="C43" s="469" t="s">
        <v>530</v>
      </c>
      <c r="D43" s="463">
        <v>91492</v>
      </c>
      <c r="E43" s="522">
        <v>43045</v>
      </c>
      <c r="F43" s="471" t="s">
        <v>343</v>
      </c>
      <c r="G43" s="471" t="s">
        <v>344</v>
      </c>
      <c r="H43" s="530">
        <f>_xlfn.IFNA(SUMIFS('QUALIFIED SVs'!$C$8:$C$10271,'QUALIFIED SVs'!$B$8:$B$10271,'QUALIFIED ENGINES'!D43,'QUALIFIED SVs'!$M$8:$M$10271,1),E43)</f>
        <v>43610.375</v>
      </c>
      <c r="I43" s="530">
        <f>IF(G43="Yes",E43,VLOOKUP(D43,'QUALIFIED SVs'!$B$82:$C$10271,2,FALSE))</f>
        <v>43610.375</v>
      </c>
      <c r="J43" s="530">
        <f t="shared" si="20"/>
        <v>43709</v>
      </c>
      <c r="K43" s="530">
        <f t="shared" si="21"/>
        <v>43610.375</v>
      </c>
      <c r="L43" s="522"/>
      <c r="M43" s="290" t="str">
        <f t="shared" si="22"/>
        <v>Not Qualified</v>
      </c>
      <c r="N43" s="531" t="str">
        <f t="shared" si="23"/>
        <v>N/A</v>
      </c>
      <c r="O43" s="531">
        <f t="shared" si="8"/>
        <v>43610.375</v>
      </c>
      <c r="P43" s="689">
        <v>45107.041666666664</v>
      </c>
      <c r="Q43" s="549">
        <f t="shared" si="9"/>
        <v>2023</v>
      </c>
      <c r="R43" s="547"/>
      <c r="T43" s="582">
        <v>37</v>
      </c>
      <c r="U43" s="582">
        <f t="shared" si="24"/>
        <v>91492</v>
      </c>
      <c r="V43" s="570">
        <f>SUMIFS('QUALIFIED SVs'!$C$7:$C$237,'QUALIFIED SVs'!$B$7:$B$237,'QUALIFIED ENGINES'!$U43,'QUALIFIED SVs'!$M$7:$M$237,V$6)</f>
        <v>43610.375</v>
      </c>
      <c r="W43" s="570">
        <f>SUMIFS('QUALIFIED SVs'!$C$7:$C$237,'QUALIFIED SVs'!$B$7:$B$237,'QUALIFIED ENGINES'!$U43,'QUALIFIED SVs'!$M$7:$M$237,W$6)</f>
        <v>44841.041666666664</v>
      </c>
      <c r="X43" s="570">
        <f>SUMIFS('QUALIFIED SVs'!$C$7:$C$237,'QUALIFIED SVs'!$B$7:$B$237,'QUALIFIED ENGINES'!$U43,'QUALIFIED SVs'!$M$7:$M$237,X$6)</f>
        <v>0</v>
      </c>
      <c r="Y43" s="570">
        <f>SUMIFS('QUALIFIED SVs'!$C$7:$C$237,'QUALIFIED SVs'!$B$7:$B$237,'QUALIFIED ENGINES'!$U43,'QUALIFIED SVs'!$M$7:$M$237,Y$6)</f>
        <v>0</v>
      </c>
      <c r="Z43" s="570">
        <f>SUMIFS('QUALIFIED SVs'!$C$7:$C$237,'QUALIFIED SVs'!$B$7:$B$237,'QUALIFIED ENGINES'!$U43,'QUALIFIED SVs'!$M$7:$M$237,Z$6)</f>
        <v>0</v>
      </c>
      <c r="AA43" s="570">
        <f>SUMIFS('QUALIFIED SVs'!$C$7:$C$237,'QUALIFIED SVs'!$B$7:$B$237,'QUALIFIED ENGINES'!$U43,'QUALIFIED SVs'!$M$7:$M$237,AA$6)</f>
        <v>0</v>
      </c>
      <c r="AB43" s="570">
        <f>SUMIFS('QUALIFIED SVs'!$C$7:$C$237,'QUALIFIED SVs'!$B$7:$B$237,'QUALIFIED ENGINES'!$U43,'QUALIFIED SVs'!$M$7:$M$237,AB$6)</f>
        <v>0</v>
      </c>
      <c r="AC43" s="570">
        <f>SUMIFS('QUALIFIED SVs'!$C$7:$C$237,'QUALIFIED SVs'!$B$7:$B$237,'QUALIFIED ENGINES'!$U43,'QUALIFIED SVs'!$M$7:$M$237,AC$6)</f>
        <v>0</v>
      </c>
      <c r="AD43" s="296" t="str">
        <f t="shared" si="5"/>
        <v>E</v>
      </c>
      <c r="AE43" s="570">
        <f t="shared" si="25"/>
        <v>43045</v>
      </c>
      <c r="AF43" s="570">
        <f t="shared" si="10"/>
        <v>43610.375</v>
      </c>
      <c r="AG43" s="570">
        <f t="shared" si="11"/>
        <v>44841.041666666664</v>
      </c>
      <c r="AH43" s="570">
        <f t="shared" si="12"/>
        <v>46321.041666666664</v>
      </c>
      <c r="AI43" s="570">
        <f t="shared" si="13"/>
        <v>47801.041666666664</v>
      </c>
      <c r="AJ43" s="570">
        <f t="shared" si="14"/>
        <v>49281.041666666664</v>
      </c>
      <c r="AK43" s="570">
        <f t="shared" si="15"/>
        <v>50761.041666666664</v>
      </c>
      <c r="AL43" s="570">
        <f t="shared" si="16"/>
        <v>52241.041666666664</v>
      </c>
      <c r="AM43" s="570">
        <f t="shared" si="17"/>
        <v>53721.041666666664</v>
      </c>
      <c r="AO43" s="568">
        <f t="shared" si="18"/>
        <v>565.375</v>
      </c>
      <c r="AP43" s="568">
        <f t="shared" si="19"/>
        <v>1230.6666666666642</v>
      </c>
    </row>
    <row r="44" spans="1:42" x14ac:dyDescent="0.35">
      <c r="A44" s="671"/>
      <c r="B44" s="846" t="s">
        <v>94</v>
      </c>
      <c r="C44" s="469" t="s">
        <v>530</v>
      </c>
      <c r="D44" s="463">
        <v>91490</v>
      </c>
      <c r="E44" s="522">
        <v>43045</v>
      </c>
      <c r="F44" s="471" t="s">
        <v>343</v>
      </c>
      <c r="G44" s="471" t="s">
        <v>344</v>
      </c>
      <c r="H44" s="530">
        <f>_xlfn.IFNA(SUMIFS('QUALIFIED SVs'!$C$8:$C$10271,'QUALIFIED SVs'!$B$8:$B$10271,'QUALIFIED ENGINES'!D44,'QUALIFIED SVs'!$M$8:$M$10271,1),E44)</f>
        <v>43611.958333333336</v>
      </c>
      <c r="I44" s="530">
        <f>IF(G44="Yes",E44,VLOOKUP(D44,'QUALIFIED SVs'!$B$82:$C$10271,2,FALSE))</f>
        <v>43611.958333333336</v>
      </c>
      <c r="J44" s="530">
        <f t="shared" si="20"/>
        <v>43709</v>
      </c>
      <c r="K44" s="530">
        <f t="shared" si="21"/>
        <v>43611.958333333336</v>
      </c>
      <c r="L44" s="522"/>
      <c r="M44" s="290" t="str">
        <f t="shared" si="22"/>
        <v>Not Qualified</v>
      </c>
      <c r="N44" s="531" t="str">
        <f t="shared" si="23"/>
        <v>N/A</v>
      </c>
      <c r="O44" s="531">
        <f t="shared" si="8"/>
        <v>43611.958333333336</v>
      </c>
      <c r="P44" s="689" t="s">
        <v>774</v>
      </c>
      <c r="Q44" s="549">
        <v>2022</v>
      </c>
      <c r="R44" s="547"/>
      <c r="T44" s="582">
        <v>38</v>
      </c>
      <c r="U44" s="582">
        <f t="shared" si="24"/>
        <v>91490</v>
      </c>
      <c r="V44" s="570">
        <f>SUMIFS('QUALIFIED SVs'!$C$7:$C$237,'QUALIFIED SVs'!$B$7:$B$237,'QUALIFIED ENGINES'!$U44,'QUALIFIED SVs'!$M$7:$M$237,V$6)</f>
        <v>43611.958333333336</v>
      </c>
      <c r="W44" s="570">
        <f>SUMIFS('QUALIFIED SVs'!$C$7:$C$237,'QUALIFIED SVs'!$B$7:$B$237,'QUALIFIED ENGINES'!$U44,'QUALIFIED SVs'!$M$7:$M$237,W$6)</f>
        <v>45753.001388888886</v>
      </c>
      <c r="X44" s="570">
        <f>SUMIFS('QUALIFIED SVs'!$C$7:$C$237,'QUALIFIED SVs'!$B$7:$B$237,'QUALIFIED ENGINES'!$U44,'QUALIFIED SVs'!$M$7:$M$237,X$6)</f>
        <v>0</v>
      </c>
      <c r="Y44" s="570">
        <f>SUMIFS('QUALIFIED SVs'!$C$7:$C$237,'QUALIFIED SVs'!$B$7:$B$237,'QUALIFIED ENGINES'!$U44,'QUALIFIED SVs'!$M$7:$M$237,Y$6)</f>
        <v>0</v>
      </c>
      <c r="Z44" s="570">
        <f>SUMIFS('QUALIFIED SVs'!$C$7:$C$237,'QUALIFIED SVs'!$B$7:$B$237,'QUALIFIED ENGINES'!$U44,'QUALIFIED SVs'!$M$7:$M$237,Z$6)</f>
        <v>0</v>
      </c>
      <c r="AA44" s="570">
        <f>SUMIFS('QUALIFIED SVs'!$C$7:$C$237,'QUALIFIED SVs'!$B$7:$B$237,'QUALIFIED ENGINES'!$U44,'QUALIFIED SVs'!$M$7:$M$237,AA$6)</f>
        <v>0</v>
      </c>
      <c r="AB44" s="570">
        <f>SUMIFS('QUALIFIED SVs'!$C$7:$C$237,'QUALIFIED SVs'!$B$7:$B$237,'QUALIFIED ENGINES'!$U44,'QUALIFIED SVs'!$M$7:$M$237,AB$6)</f>
        <v>0</v>
      </c>
      <c r="AC44" s="570">
        <f>SUMIFS('QUALIFIED SVs'!$C$7:$C$237,'QUALIFIED SVs'!$B$7:$B$237,'QUALIFIED ENGINES'!$U44,'QUALIFIED SVs'!$M$7:$M$237,AC$6)</f>
        <v>0</v>
      </c>
      <c r="AD44" s="296" t="str">
        <f t="shared" si="5"/>
        <v>E</v>
      </c>
      <c r="AE44" s="570">
        <f t="shared" si="25"/>
        <v>43045</v>
      </c>
      <c r="AF44" s="570">
        <f t="shared" si="10"/>
        <v>43611.958333333336</v>
      </c>
      <c r="AG44" s="570">
        <f t="shared" si="11"/>
        <v>45753.001388888886</v>
      </c>
      <c r="AH44" s="570">
        <f t="shared" si="12"/>
        <v>47233.001388888886</v>
      </c>
      <c r="AI44" s="570">
        <f t="shared" si="13"/>
        <v>48713.001388888886</v>
      </c>
      <c r="AJ44" s="570">
        <f t="shared" si="14"/>
        <v>50193.001388888886</v>
      </c>
      <c r="AK44" s="570">
        <f t="shared" si="15"/>
        <v>51673.001388888886</v>
      </c>
      <c r="AL44" s="570">
        <f t="shared" si="16"/>
        <v>53153.001388888886</v>
      </c>
      <c r="AM44" s="570">
        <f t="shared" si="17"/>
        <v>54633.001388888886</v>
      </c>
      <c r="AO44" s="568">
        <f t="shared" si="18"/>
        <v>566.95833333333576</v>
      </c>
      <c r="AP44" s="568">
        <f t="shared" si="19"/>
        <v>2141.0430555555504</v>
      </c>
    </row>
    <row r="45" spans="1:42" x14ac:dyDescent="0.35">
      <c r="A45" s="671"/>
      <c r="B45" s="846" t="s">
        <v>94</v>
      </c>
      <c r="C45" s="469" t="s">
        <v>530</v>
      </c>
      <c r="D45" s="463">
        <v>91493</v>
      </c>
      <c r="E45" s="522">
        <v>43045</v>
      </c>
      <c r="F45" s="471" t="s">
        <v>343</v>
      </c>
      <c r="G45" s="471" t="s">
        <v>344</v>
      </c>
      <c r="H45" s="530">
        <f>_xlfn.IFNA(SUMIFS('QUALIFIED SVs'!$C$8:$C$10271,'QUALIFIED SVs'!$B$8:$B$10271,'QUALIFIED ENGINES'!D45,'QUALIFIED SVs'!$M$8:$M$10271,1),E45)</f>
        <v>43448.916666666664</v>
      </c>
      <c r="I45" s="530">
        <f>IF(G45="Yes",E45,VLOOKUP(D45,'QUALIFIED SVs'!$B$82:$C$10271,2,FALSE))</f>
        <v>43448.916666666664</v>
      </c>
      <c r="J45" s="530">
        <f t="shared" si="20"/>
        <v>43709</v>
      </c>
      <c r="K45" s="530">
        <f t="shared" si="21"/>
        <v>43448.916666666664</v>
      </c>
      <c r="L45" s="522"/>
      <c r="M45" s="290" t="str">
        <f t="shared" si="22"/>
        <v>Not Qualified</v>
      </c>
      <c r="N45" s="531" t="str">
        <f t="shared" si="23"/>
        <v>N/A</v>
      </c>
      <c r="O45" s="531">
        <f t="shared" si="8"/>
        <v>43448.916666666664</v>
      </c>
      <c r="P45" s="689">
        <v>44799.041666666664</v>
      </c>
      <c r="Q45" s="549">
        <f t="shared" si="9"/>
        <v>2022</v>
      </c>
      <c r="R45" s="547"/>
      <c r="T45" s="582">
        <v>39</v>
      </c>
      <c r="U45" s="582">
        <f t="shared" si="24"/>
        <v>91493</v>
      </c>
      <c r="V45" s="570">
        <f>SUMIFS('QUALIFIED SVs'!$C$7:$C$237,'QUALIFIED SVs'!$B$7:$B$237,'QUALIFIED ENGINES'!$U45,'QUALIFIED SVs'!$M$7:$M$237,V$6)</f>
        <v>43448.916666666664</v>
      </c>
      <c r="W45" s="570">
        <f>SUMIFS('QUALIFIED SVs'!$C$7:$C$237,'QUALIFIED SVs'!$B$7:$B$237,'QUALIFIED ENGINES'!$U45,'QUALIFIED SVs'!$M$7:$M$237,W$6)</f>
        <v>44610.208333333336</v>
      </c>
      <c r="X45" s="570">
        <f>SUMIFS('QUALIFIED SVs'!$C$7:$C$237,'QUALIFIED SVs'!$B$7:$B$237,'QUALIFIED ENGINES'!$U45,'QUALIFIED SVs'!$M$7:$M$237,X$6)</f>
        <v>0</v>
      </c>
      <c r="Y45" s="570">
        <f>SUMIFS('QUALIFIED SVs'!$C$7:$C$237,'QUALIFIED SVs'!$B$7:$B$237,'QUALIFIED ENGINES'!$U45,'QUALIFIED SVs'!$M$7:$M$237,Y$6)</f>
        <v>0</v>
      </c>
      <c r="Z45" s="570">
        <f>SUMIFS('QUALIFIED SVs'!$C$7:$C$237,'QUALIFIED SVs'!$B$7:$B$237,'QUALIFIED ENGINES'!$U45,'QUALIFIED SVs'!$M$7:$M$237,Z$6)</f>
        <v>0</v>
      </c>
      <c r="AA45" s="570">
        <f>SUMIFS('QUALIFIED SVs'!$C$7:$C$237,'QUALIFIED SVs'!$B$7:$B$237,'QUALIFIED ENGINES'!$U45,'QUALIFIED SVs'!$M$7:$M$237,AA$6)</f>
        <v>0</v>
      </c>
      <c r="AB45" s="570">
        <f>SUMIFS('QUALIFIED SVs'!$C$7:$C$237,'QUALIFIED SVs'!$B$7:$B$237,'QUALIFIED ENGINES'!$U45,'QUALIFIED SVs'!$M$7:$M$237,AB$6)</f>
        <v>0</v>
      </c>
      <c r="AC45" s="570">
        <f>SUMIFS('QUALIFIED SVs'!$C$7:$C$237,'QUALIFIED SVs'!$B$7:$B$237,'QUALIFIED ENGINES'!$U45,'QUALIFIED SVs'!$M$7:$M$237,AC$6)</f>
        <v>0</v>
      </c>
      <c r="AD45" s="296" t="str">
        <f t="shared" si="5"/>
        <v>E</v>
      </c>
      <c r="AE45" s="570">
        <f t="shared" si="25"/>
        <v>43045</v>
      </c>
      <c r="AF45" s="570">
        <f t="shared" si="10"/>
        <v>43448.916666666664</v>
      </c>
      <c r="AG45" s="570">
        <f t="shared" si="11"/>
        <v>44610.208333333336</v>
      </c>
      <c r="AH45" s="570">
        <f t="shared" si="12"/>
        <v>46090.208333333336</v>
      </c>
      <c r="AI45" s="570">
        <f t="shared" si="13"/>
        <v>47570.208333333336</v>
      </c>
      <c r="AJ45" s="570">
        <f t="shared" si="14"/>
        <v>49050.208333333336</v>
      </c>
      <c r="AK45" s="570">
        <f t="shared" si="15"/>
        <v>50530.208333333336</v>
      </c>
      <c r="AL45" s="570">
        <f t="shared" si="16"/>
        <v>52010.208333333336</v>
      </c>
      <c r="AM45" s="570">
        <f t="shared" si="17"/>
        <v>53490.208333333336</v>
      </c>
      <c r="AO45" s="568">
        <f t="shared" si="18"/>
        <v>403.91666666666424</v>
      </c>
      <c r="AP45" s="568">
        <f t="shared" si="19"/>
        <v>1161.2916666666715</v>
      </c>
    </row>
    <row r="46" spans="1:42" x14ac:dyDescent="0.35">
      <c r="A46" s="671"/>
      <c r="B46" s="847" t="s">
        <v>94</v>
      </c>
      <c r="C46" s="469" t="s">
        <v>530</v>
      </c>
      <c r="D46" s="463">
        <v>91498</v>
      </c>
      <c r="E46" s="522">
        <v>43045</v>
      </c>
      <c r="F46" s="471" t="s">
        <v>343</v>
      </c>
      <c r="G46" s="471" t="s">
        <v>344</v>
      </c>
      <c r="H46" s="530">
        <f>_xlfn.IFNA(SUMIFS('QUALIFIED SVs'!$C$8:$C$10271,'QUALIFIED SVs'!$B$8:$B$10271,'QUALIFIED ENGINES'!D46,'QUALIFIED SVs'!$M$8:$M$10271,1),E46)</f>
        <v>43449.979166666664</v>
      </c>
      <c r="I46" s="530">
        <f>IF(G46="Yes",E46,VLOOKUP(D46,'QUALIFIED SVs'!$B$82:$C$10271,2,FALSE))</f>
        <v>43449.979166666664</v>
      </c>
      <c r="J46" s="530">
        <f t="shared" si="20"/>
        <v>43709</v>
      </c>
      <c r="K46" s="530">
        <f t="shared" si="21"/>
        <v>43449.979166666664</v>
      </c>
      <c r="L46" s="522"/>
      <c r="M46" s="290" t="str">
        <f t="shared" si="22"/>
        <v>Not Qualified</v>
      </c>
      <c r="N46" s="531" t="str">
        <f t="shared" si="23"/>
        <v>N/A</v>
      </c>
      <c r="O46" s="531">
        <f t="shared" si="8"/>
        <v>43449.979166666664</v>
      </c>
      <c r="P46" s="689">
        <v>45053.041666666664</v>
      </c>
      <c r="Q46" s="549">
        <f t="shared" si="9"/>
        <v>2023</v>
      </c>
      <c r="R46" s="547"/>
      <c r="T46" s="582">
        <v>40</v>
      </c>
      <c r="U46" s="582">
        <f t="shared" si="24"/>
        <v>91498</v>
      </c>
      <c r="V46" s="570">
        <f>SUMIFS('QUALIFIED SVs'!$C$7:$C$237,'QUALIFIED SVs'!$B$7:$B$237,'QUALIFIED ENGINES'!$U46,'QUALIFIED SVs'!$M$7:$M$237,V$6)</f>
        <v>43449.979166666664</v>
      </c>
      <c r="W46" s="570">
        <f>SUMIFS('QUALIFIED SVs'!$C$7:$C$237,'QUALIFIED SVs'!$B$7:$B$237,'QUALIFIED ENGINES'!$U46,'QUALIFIED SVs'!$M$7:$M$237,W$6)</f>
        <v>44886.520833333336</v>
      </c>
      <c r="X46" s="570">
        <f>SUMIFS('QUALIFIED SVs'!$C$7:$C$237,'QUALIFIED SVs'!$B$7:$B$237,'QUALIFIED ENGINES'!$U46,'QUALIFIED SVs'!$M$7:$M$237,X$6)</f>
        <v>45922.458333333336</v>
      </c>
      <c r="Y46" s="570">
        <f>SUMIFS('QUALIFIED SVs'!$C$7:$C$237,'QUALIFIED SVs'!$B$7:$B$237,'QUALIFIED ENGINES'!$U46,'QUALIFIED SVs'!$M$7:$M$237,Y$6)</f>
        <v>0</v>
      </c>
      <c r="Z46" s="570">
        <f>SUMIFS('QUALIFIED SVs'!$C$7:$C$237,'QUALIFIED SVs'!$B$7:$B$237,'QUALIFIED ENGINES'!$U46,'QUALIFIED SVs'!$M$7:$M$237,Z$6)</f>
        <v>0</v>
      </c>
      <c r="AA46" s="570">
        <f>SUMIFS('QUALIFIED SVs'!$C$7:$C$237,'QUALIFIED SVs'!$B$7:$B$237,'QUALIFIED ENGINES'!$U46,'QUALIFIED SVs'!$M$7:$M$237,AA$6)</f>
        <v>0</v>
      </c>
      <c r="AB46" s="570">
        <f>SUMIFS('QUALIFIED SVs'!$C$7:$C$237,'QUALIFIED SVs'!$B$7:$B$237,'QUALIFIED ENGINES'!$U46,'QUALIFIED SVs'!$M$7:$M$237,AB$6)</f>
        <v>0</v>
      </c>
      <c r="AC46" s="570">
        <f>SUMIFS('QUALIFIED SVs'!$C$7:$C$237,'QUALIFIED SVs'!$B$7:$B$237,'QUALIFIED ENGINES'!$U46,'QUALIFIED SVs'!$M$7:$M$237,AC$6)</f>
        <v>0</v>
      </c>
      <c r="AD46" s="296" t="str">
        <f t="shared" si="5"/>
        <v>E</v>
      </c>
      <c r="AE46" s="570">
        <f t="shared" si="25"/>
        <v>43045</v>
      </c>
      <c r="AF46" s="570">
        <f t="shared" si="10"/>
        <v>43449.979166666664</v>
      </c>
      <c r="AG46" s="570">
        <f t="shared" si="11"/>
        <v>44886.520833333336</v>
      </c>
      <c r="AH46" s="570">
        <f t="shared" si="12"/>
        <v>45922.458333333336</v>
      </c>
      <c r="AI46" s="570">
        <f t="shared" si="13"/>
        <v>47402.458333333336</v>
      </c>
      <c r="AJ46" s="570">
        <f t="shared" si="14"/>
        <v>48882.458333333336</v>
      </c>
      <c r="AK46" s="570">
        <f t="shared" si="15"/>
        <v>50362.458333333336</v>
      </c>
      <c r="AL46" s="570">
        <f t="shared" si="16"/>
        <v>51842.458333333336</v>
      </c>
      <c r="AM46" s="570">
        <f t="shared" si="17"/>
        <v>53322.458333333336</v>
      </c>
      <c r="AO46" s="568">
        <f t="shared" si="18"/>
        <v>404.97916666666424</v>
      </c>
      <c r="AP46" s="568">
        <f t="shared" si="19"/>
        <v>1436.5416666666715</v>
      </c>
    </row>
    <row r="47" spans="1:42" x14ac:dyDescent="0.35">
      <c r="A47" s="671"/>
      <c r="B47" s="845" t="s">
        <v>323</v>
      </c>
      <c r="C47" s="469" t="s">
        <v>530</v>
      </c>
      <c r="D47" s="463">
        <v>91495</v>
      </c>
      <c r="E47" s="522">
        <v>43069</v>
      </c>
      <c r="F47" s="471" t="s">
        <v>343</v>
      </c>
      <c r="G47" s="471" t="s">
        <v>344</v>
      </c>
      <c r="H47" s="530">
        <f>_xlfn.IFNA(SUMIFS('QUALIFIED SVs'!$C$8:$C$10271,'QUALIFIED SVs'!$B$8:$B$10271,'QUALIFIED ENGINES'!D47,'QUALIFIED SVs'!$M$8:$M$10271,1),E47)</f>
        <v>43541.291666666664</v>
      </c>
      <c r="I47" s="530">
        <f>IF(G47="Yes",E47,VLOOKUP(D47,'QUALIFIED SVs'!$B$82:$C$10271,2,FALSE))</f>
        <v>43541.291666666664</v>
      </c>
      <c r="J47" s="530">
        <f t="shared" si="20"/>
        <v>43709</v>
      </c>
      <c r="K47" s="530">
        <f t="shared" si="21"/>
        <v>43541.291666666664</v>
      </c>
      <c r="L47" s="522"/>
      <c r="M47" s="290" t="str">
        <f t="shared" si="22"/>
        <v>Not Qualified</v>
      </c>
      <c r="N47" s="531" t="str">
        <f t="shared" si="23"/>
        <v>N/A</v>
      </c>
      <c r="O47" s="531">
        <f t="shared" si="8"/>
        <v>43541.291666666664</v>
      </c>
      <c r="P47" s="689">
        <v>45291</v>
      </c>
      <c r="Q47" s="549">
        <f t="shared" si="9"/>
        <v>2023</v>
      </c>
      <c r="R47" s="547"/>
      <c r="T47" s="582">
        <v>41</v>
      </c>
      <c r="U47" s="582">
        <f t="shared" si="24"/>
        <v>91495</v>
      </c>
      <c r="V47" s="570">
        <f>SUMIFS('QUALIFIED SVs'!$C$7:$C$237,'QUALIFIED SVs'!$B$7:$B$237,'QUALIFIED ENGINES'!$U47,'QUALIFIED SVs'!$M$7:$M$237,V$6)</f>
        <v>43541.291666666664</v>
      </c>
      <c r="W47" s="570">
        <f>SUMIFS('QUALIFIED SVs'!$C$7:$C$237,'QUALIFIED SVs'!$B$7:$B$237,'QUALIFIED ENGINES'!$U47,'QUALIFIED SVs'!$M$7:$M$237,W$6)</f>
        <v>45193.125</v>
      </c>
      <c r="X47" s="570">
        <f>SUMIFS('QUALIFIED SVs'!$C$7:$C$237,'QUALIFIED SVs'!$B$7:$B$237,'QUALIFIED ENGINES'!$U47,'QUALIFIED SVs'!$M$7:$M$237,X$6)</f>
        <v>0</v>
      </c>
      <c r="Y47" s="570">
        <f>SUMIFS('QUALIFIED SVs'!$C$7:$C$237,'QUALIFIED SVs'!$B$7:$B$237,'QUALIFIED ENGINES'!$U47,'QUALIFIED SVs'!$M$7:$M$237,Y$6)</f>
        <v>0</v>
      </c>
      <c r="Z47" s="570">
        <f>SUMIFS('QUALIFIED SVs'!$C$7:$C$237,'QUALIFIED SVs'!$B$7:$B$237,'QUALIFIED ENGINES'!$U47,'QUALIFIED SVs'!$M$7:$M$237,Z$6)</f>
        <v>0</v>
      </c>
      <c r="AA47" s="570">
        <f>SUMIFS('QUALIFIED SVs'!$C$7:$C$237,'QUALIFIED SVs'!$B$7:$B$237,'QUALIFIED ENGINES'!$U47,'QUALIFIED SVs'!$M$7:$M$237,AA$6)</f>
        <v>0</v>
      </c>
      <c r="AB47" s="570">
        <f>SUMIFS('QUALIFIED SVs'!$C$7:$C$237,'QUALIFIED SVs'!$B$7:$B$237,'QUALIFIED ENGINES'!$U47,'QUALIFIED SVs'!$M$7:$M$237,AB$6)</f>
        <v>0</v>
      </c>
      <c r="AC47" s="570">
        <f>SUMIFS('QUALIFIED SVs'!$C$7:$C$237,'QUALIFIED SVs'!$B$7:$B$237,'QUALIFIED ENGINES'!$U47,'QUALIFIED SVs'!$M$7:$M$237,AC$6)</f>
        <v>0</v>
      </c>
      <c r="AD47" s="296" t="str">
        <f t="shared" si="5"/>
        <v>E</v>
      </c>
      <c r="AE47" s="570">
        <f t="shared" si="25"/>
        <v>43069</v>
      </c>
      <c r="AF47" s="570">
        <f t="shared" si="10"/>
        <v>43541.291666666664</v>
      </c>
      <c r="AG47" s="570">
        <f t="shared" si="11"/>
        <v>45193.125</v>
      </c>
      <c r="AH47" s="570">
        <f t="shared" si="12"/>
        <v>46673.125</v>
      </c>
      <c r="AI47" s="570">
        <f t="shared" si="13"/>
        <v>48153.125</v>
      </c>
      <c r="AJ47" s="570">
        <f t="shared" si="14"/>
        <v>49633.125</v>
      </c>
      <c r="AK47" s="570">
        <f t="shared" si="15"/>
        <v>51113.125</v>
      </c>
      <c r="AL47" s="570">
        <f t="shared" si="16"/>
        <v>52593.125</v>
      </c>
      <c r="AM47" s="570">
        <f t="shared" si="17"/>
        <v>54073.125</v>
      </c>
      <c r="AO47" s="568">
        <f t="shared" si="18"/>
        <v>472.29166666666424</v>
      </c>
      <c r="AP47" s="568">
        <f t="shared" si="19"/>
        <v>1651.8333333333358</v>
      </c>
    </row>
    <row r="48" spans="1:42" x14ac:dyDescent="0.35">
      <c r="A48" s="671"/>
      <c r="B48" s="846" t="s">
        <v>323</v>
      </c>
      <c r="C48" s="469" t="s">
        <v>530</v>
      </c>
      <c r="D48" s="463">
        <v>91494</v>
      </c>
      <c r="E48" s="522">
        <v>43069</v>
      </c>
      <c r="F48" s="471" t="s">
        <v>343</v>
      </c>
      <c r="G48" s="471" t="s">
        <v>344</v>
      </c>
      <c r="H48" s="530">
        <f>_xlfn.IFNA(SUMIFS('QUALIFIED SVs'!$C$8:$C$10271,'QUALIFIED SVs'!$B$8:$B$10271,'QUALIFIED ENGINES'!D48,'QUALIFIED SVs'!$M$8:$M$10271,1),E48)</f>
        <v>43682.333333333336</v>
      </c>
      <c r="I48" s="530">
        <f>IF(G48="Yes",E48,VLOOKUP(D48,'QUALIFIED SVs'!$B$82:$C$10271,2,FALSE))</f>
        <v>43682.333333333336</v>
      </c>
      <c r="J48" s="530">
        <f t="shared" si="20"/>
        <v>43709</v>
      </c>
      <c r="K48" s="530">
        <f t="shared" si="21"/>
        <v>43682.333333333336</v>
      </c>
      <c r="L48" s="522"/>
      <c r="M48" s="290" t="str">
        <f t="shared" si="22"/>
        <v>Not Qualified</v>
      </c>
      <c r="N48" s="531" t="str">
        <f t="shared" si="23"/>
        <v>N/A</v>
      </c>
      <c r="O48" s="531">
        <f t="shared" si="8"/>
        <v>43682.333333333336</v>
      </c>
      <c r="P48" s="689" t="s">
        <v>775</v>
      </c>
      <c r="Q48" s="549">
        <v>2023</v>
      </c>
      <c r="R48" s="547"/>
      <c r="T48" s="582">
        <v>42</v>
      </c>
      <c r="U48" s="582">
        <f t="shared" si="24"/>
        <v>91494</v>
      </c>
      <c r="V48" s="570">
        <f>SUMIFS('QUALIFIED SVs'!$C$7:$C$237,'QUALIFIED SVs'!$B$7:$B$237,'QUALIFIED ENGINES'!$U48,'QUALIFIED SVs'!$M$7:$M$237,V$6)</f>
        <v>43682.333333333336</v>
      </c>
      <c r="W48" s="570">
        <f>SUMIFS('QUALIFIED SVs'!$C$7:$C$237,'QUALIFIED SVs'!$B$7:$B$237,'QUALIFIED ENGINES'!$U48,'QUALIFIED SVs'!$M$7:$M$237,W$6)</f>
        <v>45708.239837962959</v>
      </c>
      <c r="X48" s="570">
        <f>SUMIFS('QUALIFIED SVs'!$C$7:$C$237,'QUALIFIED SVs'!$B$7:$B$237,'QUALIFIED ENGINES'!$U48,'QUALIFIED SVs'!$M$7:$M$237,X$6)</f>
        <v>0</v>
      </c>
      <c r="Y48" s="570">
        <f>SUMIFS('QUALIFIED SVs'!$C$7:$C$237,'QUALIFIED SVs'!$B$7:$B$237,'QUALIFIED ENGINES'!$U48,'QUALIFIED SVs'!$M$7:$M$237,Y$6)</f>
        <v>0</v>
      </c>
      <c r="Z48" s="570">
        <f>SUMIFS('QUALIFIED SVs'!$C$7:$C$237,'QUALIFIED SVs'!$B$7:$B$237,'QUALIFIED ENGINES'!$U48,'QUALIFIED SVs'!$M$7:$M$237,Z$6)</f>
        <v>0</v>
      </c>
      <c r="AA48" s="570">
        <f>SUMIFS('QUALIFIED SVs'!$C$7:$C$237,'QUALIFIED SVs'!$B$7:$B$237,'QUALIFIED ENGINES'!$U48,'QUALIFIED SVs'!$M$7:$M$237,AA$6)</f>
        <v>0</v>
      </c>
      <c r="AB48" s="570">
        <f>SUMIFS('QUALIFIED SVs'!$C$7:$C$237,'QUALIFIED SVs'!$B$7:$B$237,'QUALIFIED ENGINES'!$U48,'QUALIFIED SVs'!$M$7:$M$237,AB$6)</f>
        <v>0</v>
      </c>
      <c r="AC48" s="570">
        <f>SUMIFS('QUALIFIED SVs'!$C$7:$C$237,'QUALIFIED SVs'!$B$7:$B$237,'QUALIFIED ENGINES'!$U48,'QUALIFIED SVs'!$M$7:$M$237,AC$6)</f>
        <v>0</v>
      </c>
      <c r="AD48" s="296" t="str">
        <f t="shared" si="5"/>
        <v>E</v>
      </c>
      <c r="AE48" s="570">
        <f t="shared" si="25"/>
        <v>43069</v>
      </c>
      <c r="AF48" s="570">
        <f t="shared" si="10"/>
        <v>43682.333333333336</v>
      </c>
      <c r="AG48" s="570">
        <f t="shared" si="11"/>
        <v>45708.239837962959</v>
      </c>
      <c r="AH48" s="570">
        <f t="shared" si="12"/>
        <v>47188.239837962959</v>
      </c>
      <c r="AI48" s="570">
        <f t="shared" si="13"/>
        <v>48668.239837962959</v>
      </c>
      <c r="AJ48" s="570">
        <f t="shared" si="14"/>
        <v>50148.239837962959</v>
      </c>
      <c r="AK48" s="570">
        <f t="shared" si="15"/>
        <v>51628.239837962959</v>
      </c>
      <c r="AL48" s="570">
        <f t="shared" si="16"/>
        <v>53108.239837962959</v>
      </c>
      <c r="AM48" s="570">
        <f t="shared" si="17"/>
        <v>54588.239837962959</v>
      </c>
      <c r="AO48" s="568">
        <f t="shared" si="18"/>
        <v>613.33333333333576</v>
      </c>
      <c r="AP48" s="568">
        <f t="shared" si="19"/>
        <v>2025.9065046296237</v>
      </c>
    </row>
    <row r="49" spans="1:42" x14ac:dyDescent="0.35">
      <c r="A49" s="671"/>
      <c r="B49" s="846" t="s">
        <v>323</v>
      </c>
      <c r="C49" s="469" t="s">
        <v>530</v>
      </c>
      <c r="D49" s="463">
        <v>91501</v>
      </c>
      <c r="E49" s="522">
        <v>43069</v>
      </c>
      <c r="F49" s="471" t="s">
        <v>343</v>
      </c>
      <c r="G49" s="471" t="s">
        <v>344</v>
      </c>
      <c r="H49" s="530">
        <f>_xlfn.IFNA(SUMIFS('QUALIFIED SVs'!$C$8:$C$10271,'QUALIFIED SVs'!$B$8:$B$10271,'QUALIFIED ENGINES'!D49,'QUALIFIED SVs'!$M$8:$M$10271,1),E49)</f>
        <v>43535.541666666664</v>
      </c>
      <c r="I49" s="530">
        <f>IF(G49="Yes",E49,VLOOKUP(D49,'QUALIFIED SVs'!$B$82:$C$10271,2,FALSE))</f>
        <v>43535.541666666664</v>
      </c>
      <c r="J49" s="530">
        <f t="shared" si="20"/>
        <v>43709</v>
      </c>
      <c r="K49" s="530">
        <f t="shared" si="21"/>
        <v>43535.541666666664</v>
      </c>
      <c r="L49" s="522"/>
      <c r="M49" s="290" t="str">
        <f t="shared" si="22"/>
        <v>Not Qualified</v>
      </c>
      <c r="N49" s="531" t="str">
        <f t="shared" si="23"/>
        <v>N/A</v>
      </c>
      <c r="O49" s="531">
        <f t="shared" si="8"/>
        <v>43535.541666666664</v>
      </c>
      <c r="P49" s="689">
        <v>45291</v>
      </c>
      <c r="Q49" s="549">
        <f t="shared" si="9"/>
        <v>2023</v>
      </c>
      <c r="R49" s="547"/>
      <c r="T49" s="582">
        <v>43</v>
      </c>
      <c r="U49" s="582">
        <f t="shared" si="24"/>
        <v>91501</v>
      </c>
      <c r="V49" s="570">
        <f>SUMIFS('QUALIFIED SVs'!$C$7:$C$237,'QUALIFIED SVs'!$B$7:$B$237,'QUALIFIED ENGINES'!$U49,'QUALIFIED SVs'!$M$7:$M$237,V$6)</f>
        <v>43535.541666666664</v>
      </c>
      <c r="W49" s="570">
        <f>SUMIFS('QUALIFIED SVs'!$C$7:$C$237,'QUALIFIED SVs'!$B$7:$B$237,'QUALIFIED ENGINES'!$U49,'QUALIFIED SVs'!$M$7:$M$237,W$6)</f>
        <v>0</v>
      </c>
      <c r="X49" s="570">
        <f>SUMIFS('QUALIFIED SVs'!$C$7:$C$237,'QUALIFIED SVs'!$B$7:$B$237,'QUALIFIED ENGINES'!$U49,'QUALIFIED SVs'!$M$7:$M$237,X$6)</f>
        <v>0</v>
      </c>
      <c r="Y49" s="570">
        <f>SUMIFS('QUALIFIED SVs'!$C$7:$C$237,'QUALIFIED SVs'!$B$7:$B$237,'QUALIFIED ENGINES'!$U49,'QUALIFIED SVs'!$M$7:$M$237,Y$6)</f>
        <v>0</v>
      </c>
      <c r="Z49" s="570">
        <f>SUMIFS('QUALIFIED SVs'!$C$7:$C$237,'QUALIFIED SVs'!$B$7:$B$237,'QUALIFIED ENGINES'!$U49,'QUALIFIED SVs'!$M$7:$M$237,Z$6)</f>
        <v>0</v>
      </c>
      <c r="AA49" s="570">
        <f>SUMIFS('QUALIFIED SVs'!$C$7:$C$237,'QUALIFIED SVs'!$B$7:$B$237,'QUALIFIED ENGINES'!$U49,'QUALIFIED SVs'!$M$7:$M$237,AA$6)</f>
        <v>0</v>
      </c>
      <c r="AB49" s="570">
        <f>SUMIFS('QUALIFIED SVs'!$C$7:$C$237,'QUALIFIED SVs'!$B$7:$B$237,'QUALIFIED ENGINES'!$U49,'QUALIFIED SVs'!$M$7:$M$237,AB$6)</f>
        <v>0</v>
      </c>
      <c r="AC49" s="570">
        <f>SUMIFS('QUALIFIED SVs'!$C$7:$C$237,'QUALIFIED SVs'!$B$7:$B$237,'QUALIFIED ENGINES'!$U49,'QUALIFIED SVs'!$M$7:$M$237,AC$6)</f>
        <v>0</v>
      </c>
      <c r="AD49" s="296" t="str">
        <f t="shared" si="5"/>
        <v>E</v>
      </c>
      <c r="AE49" s="570">
        <f t="shared" si="25"/>
        <v>43069</v>
      </c>
      <c r="AF49" s="570">
        <f t="shared" si="10"/>
        <v>43535.541666666664</v>
      </c>
      <c r="AG49" s="570">
        <f t="shared" si="11"/>
        <v>44835.541666666664</v>
      </c>
      <c r="AH49" s="570">
        <f t="shared" si="12"/>
        <v>46315.541666666664</v>
      </c>
      <c r="AI49" s="570">
        <f t="shared" si="13"/>
        <v>47795.541666666664</v>
      </c>
      <c r="AJ49" s="570">
        <f t="shared" si="14"/>
        <v>49275.541666666664</v>
      </c>
      <c r="AK49" s="570">
        <f t="shared" si="15"/>
        <v>50755.541666666664</v>
      </c>
      <c r="AL49" s="570">
        <f t="shared" si="16"/>
        <v>52235.541666666664</v>
      </c>
      <c r="AM49" s="570">
        <f t="shared" si="17"/>
        <v>53715.541666666664</v>
      </c>
      <c r="AO49" s="568">
        <f t="shared" si="18"/>
        <v>466.54166666666424</v>
      </c>
      <c r="AP49" s="568" t="str">
        <f t="shared" si="19"/>
        <v/>
      </c>
    </row>
    <row r="50" spans="1:42" x14ac:dyDescent="0.35">
      <c r="A50" s="671"/>
      <c r="B50" s="847" t="s">
        <v>323</v>
      </c>
      <c r="C50" s="469" t="s">
        <v>530</v>
      </c>
      <c r="D50" s="463">
        <v>91497</v>
      </c>
      <c r="E50" s="522">
        <v>43069</v>
      </c>
      <c r="F50" s="471" t="s">
        <v>343</v>
      </c>
      <c r="G50" s="471" t="s">
        <v>344</v>
      </c>
      <c r="H50" s="530">
        <f>_xlfn.IFNA(SUMIFS('QUALIFIED SVs'!$C$8:$C$10271,'QUALIFIED SVs'!$B$8:$B$10271,'QUALIFIED ENGINES'!D50,'QUALIFIED SVs'!$M$8:$M$10271,1),E50)</f>
        <v>43683.583333333336</v>
      </c>
      <c r="I50" s="530">
        <f>IF(G50="Yes",E50,VLOOKUP(D50,'QUALIFIED SVs'!$B$82:$C$10271,2,FALSE))</f>
        <v>43683.583333333336</v>
      </c>
      <c r="J50" s="530">
        <f t="shared" si="20"/>
        <v>43709</v>
      </c>
      <c r="K50" s="530">
        <f t="shared" si="21"/>
        <v>43683.583333333336</v>
      </c>
      <c r="L50" s="522"/>
      <c r="M50" s="290" t="str">
        <f t="shared" si="22"/>
        <v>Not Qualified</v>
      </c>
      <c r="N50" s="531" t="str">
        <f t="shared" si="23"/>
        <v>N/A</v>
      </c>
      <c r="O50" s="531">
        <f t="shared" si="8"/>
        <v>43683.583333333336</v>
      </c>
      <c r="P50" s="689" t="s">
        <v>776</v>
      </c>
      <c r="Q50" s="549">
        <v>2022</v>
      </c>
      <c r="R50" s="547"/>
      <c r="T50" s="582">
        <v>44</v>
      </c>
      <c r="U50" s="582">
        <f t="shared" si="24"/>
        <v>91497</v>
      </c>
      <c r="V50" s="570">
        <f>SUMIFS('QUALIFIED SVs'!$C$7:$C$237,'QUALIFIED SVs'!$B$7:$B$237,'QUALIFIED ENGINES'!$U50,'QUALIFIED SVs'!$M$7:$M$237,V$6)</f>
        <v>43683.583333333336</v>
      </c>
      <c r="W50" s="570">
        <f>SUMIFS('QUALIFIED SVs'!$C$7:$C$237,'QUALIFIED SVs'!$B$7:$B$237,'QUALIFIED ENGINES'!$U50,'QUALIFIED SVs'!$M$7:$M$237,W$6)</f>
        <v>45931.666666666664</v>
      </c>
      <c r="X50" s="570">
        <f>SUMIFS('QUALIFIED SVs'!$C$7:$C$237,'QUALIFIED SVs'!$B$7:$B$237,'QUALIFIED ENGINES'!$U50,'QUALIFIED SVs'!$M$7:$M$237,X$6)</f>
        <v>0</v>
      </c>
      <c r="Y50" s="570">
        <f>SUMIFS('QUALIFIED SVs'!$C$7:$C$237,'QUALIFIED SVs'!$B$7:$B$237,'QUALIFIED ENGINES'!$U50,'QUALIFIED SVs'!$M$7:$M$237,Y$6)</f>
        <v>0</v>
      </c>
      <c r="Z50" s="570">
        <f>SUMIFS('QUALIFIED SVs'!$C$7:$C$237,'QUALIFIED SVs'!$B$7:$B$237,'QUALIFIED ENGINES'!$U50,'QUALIFIED SVs'!$M$7:$M$237,Z$6)</f>
        <v>0</v>
      </c>
      <c r="AA50" s="570">
        <f>SUMIFS('QUALIFIED SVs'!$C$7:$C$237,'QUALIFIED SVs'!$B$7:$B$237,'QUALIFIED ENGINES'!$U50,'QUALIFIED SVs'!$M$7:$M$237,AA$6)</f>
        <v>0</v>
      </c>
      <c r="AB50" s="570">
        <f>SUMIFS('QUALIFIED SVs'!$C$7:$C$237,'QUALIFIED SVs'!$B$7:$B$237,'QUALIFIED ENGINES'!$U50,'QUALIFIED SVs'!$M$7:$M$237,AB$6)</f>
        <v>0</v>
      </c>
      <c r="AC50" s="570">
        <f>SUMIFS('QUALIFIED SVs'!$C$7:$C$237,'QUALIFIED SVs'!$B$7:$B$237,'QUALIFIED ENGINES'!$U50,'QUALIFIED SVs'!$M$7:$M$237,AC$6)</f>
        <v>0</v>
      </c>
      <c r="AD50" s="296" t="str">
        <f t="shared" si="5"/>
        <v>E</v>
      </c>
      <c r="AE50" s="570">
        <f t="shared" si="25"/>
        <v>43069</v>
      </c>
      <c r="AF50" s="570">
        <f t="shared" si="10"/>
        <v>43683.583333333336</v>
      </c>
      <c r="AG50" s="570">
        <f t="shared" si="11"/>
        <v>45931.666666666664</v>
      </c>
      <c r="AH50" s="570">
        <f t="shared" si="12"/>
        <v>47411.666666666664</v>
      </c>
      <c r="AI50" s="570">
        <f t="shared" si="13"/>
        <v>48891.666666666664</v>
      </c>
      <c r="AJ50" s="570">
        <f t="shared" si="14"/>
        <v>50371.666666666664</v>
      </c>
      <c r="AK50" s="570">
        <f t="shared" si="15"/>
        <v>51851.666666666664</v>
      </c>
      <c r="AL50" s="570">
        <f t="shared" si="16"/>
        <v>53331.666666666664</v>
      </c>
      <c r="AM50" s="570">
        <f t="shared" si="17"/>
        <v>54811.666666666664</v>
      </c>
      <c r="AO50" s="568">
        <f t="shared" si="18"/>
        <v>614.58333333333576</v>
      </c>
      <c r="AP50" s="568">
        <f t="shared" si="19"/>
        <v>2248.0833333333285</v>
      </c>
    </row>
    <row r="51" spans="1:42" x14ac:dyDescent="0.35">
      <c r="A51" s="671"/>
      <c r="B51" s="845" t="s">
        <v>324</v>
      </c>
      <c r="C51" s="469" t="s">
        <v>530</v>
      </c>
      <c r="D51" s="463">
        <v>91508</v>
      </c>
      <c r="E51" s="522">
        <v>43175</v>
      </c>
      <c r="F51" s="471" t="s">
        <v>343</v>
      </c>
      <c r="G51" s="471" t="s">
        <v>344</v>
      </c>
      <c r="H51" s="530">
        <f>_xlfn.IFNA(SUMIFS('QUALIFIED SVs'!$C$8:$C$10271,'QUALIFIED SVs'!$B$8:$B$10271,'QUALIFIED ENGINES'!D51,'QUALIFIED SVs'!$M$8:$M$10271,1),E51)</f>
        <v>44699.697581018518</v>
      </c>
      <c r="I51" s="530">
        <f>IF(G51="Yes",E51,VLOOKUP(D51,'QUALIFIED SVs'!$B$82:$C$10271,2,FALSE))</f>
        <v>44699.697581018518</v>
      </c>
      <c r="J51" s="530">
        <f t="shared" si="20"/>
        <v>43709</v>
      </c>
      <c r="K51" s="530">
        <f t="shared" si="21"/>
        <v>44699.697581018518</v>
      </c>
      <c r="L51" s="522"/>
      <c r="M51" s="290" t="str">
        <f t="shared" si="22"/>
        <v>Qualified</v>
      </c>
      <c r="N51" s="531">
        <f t="shared" si="23"/>
        <v>44699.697581018518</v>
      </c>
      <c r="O51" s="531" t="str">
        <f t="shared" si="8"/>
        <v>N/A</v>
      </c>
      <c r="P51" s="689">
        <v>44872.041666666664</v>
      </c>
      <c r="Q51" s="549">
        <f t="shared" si="9"/>
        <v>2022</v>
      </c>
      <c r="R51" s="547"/>
      <c r="T51" s="582">
        <v>45</v>
      </c>
      <c r="U51" s="582">
        <f t="shared" si="24"/>
        <v>91508</v>
      </c>
      <c r="V51" s="570">
        <f>SUMIFS('QUALIFIED SVs'!$C$7:$C$237,'QUALIFIED SVs'!$B$7:$B$237,'QUALIFIED ENGINES'!$U51,'QUALIFIED SVs'!$M$7:$M$237,V$6)</f>
        <v>44699.697581018518</v>
      </c>
      <c r="W51" s="570">
        <f>SUMIFS('QUALIFIED SVs'!$C$7:$C$237,'QUALIFIED SVs'!$B$7:$B$237,'QUALIFIED ENGINES'!$U51,'QUALIFIED SVs'!$M$7:$M$237,W$6)</f>
        <v>0</v>
      </c>
      <c r="X51" s="570">
        <f>SUMIFS('QUALIFIED SVs'!$C$7:$C$237,'QUALIFIED SVs'!$B$7:$B$237,'QUALIFIED ENGINES'!$U51,'QUALIFIED SVs'!$M$7:$M$237,X$6)</f>
        <v>0</v>
      </c>
      <c r="Y51" s="570">
        <f>SUMIFS('QUALIFIED SVs'!$C$7:$C$237,'QUALIFIED SVs'!$B$7:$B$237,'QUALIFIED ENGINES'!$U51,'QUALIFIED SVs'!$M$7:$M$237,Y$6)</f>
        <v>0</v>
      </c>
      <c r="Z51" s="570">
        <f>SUMIFS('QUALIFIED SVs'!$C$7:$C$237,'QUALIFIED SVs'!$B$7:$B$237,'QUALIFIED ENGINES'!$U51,'QUALIFIED SVs'!$M$7:$M$237,Z$6)</f>
        <v>0</v>
      </c>
      <c r="AA51" s="570">
        <f>SUMIFS('QUALIFIED SVs'!$C$7:$C$237,'QUALIFIED SVs'!$B$7:$B$237,'QUALIFIED ENGINES'!$U51,'QUALIFIED SVs'!$M$7:$M$237,AA$6)</f>
        <v>0</v>
      </c>
      <c r="AB51" s="570">
        <f>SUMIFS('QUALIFIED SVs'!$C$7:$C$237,'QUALIFIED SVs'!$B$7:$B$237,'QUALIFIED ENGINES'!$U51,'QUALIFIED SVs'!$M$7:$M$237,AB$6)</f>
        <v>0</v>
      </c>
      <c r="AC51" s="570">
        <f>SUMIFS('QUALIFIED SVs'!$C$7:$C$237,'QUALIFIED SVs'!$B$7:$B$237,'QUALIFIED ENGINES'!$U51,'QUALIFIED SVs'!$M$7:$M$237,AC$6)</f>
        <v>0</v>
      </c>
      <c r="AD51" s="296" t="str">
        <f t="shared" si="5"/>
        <v>E</v>
      </c>
      <c r="AE51" s="570">
        <f t="shared" si="25"/>
        <v>43175</v>
      </c>
      <c r="AF51" s="570">
        <f t="shared" si="10"/>
        <v>44699.697581018518</v>
      </c>
      <c r="AG51" s="570">
        <f t="shared" si="11"/>
        <v>45999.697581018518</v>
      </c>
      <c r="AH51" s="570">
        <f t="shared" si="12"/>
        <v>47479.697581018518</v>
      </c>
      <c r="AI51" s="570">
        <f t="shared" si="13"/>
        <v>48959.697581018518</v>
      </c>
      <c r="AJ51" s="570">
        <f t="shared" si="14"/>
        <v>50439.697581018518</v>
      </c>
      <c r="AK51" s="570">
        <f t="shared" si="15"/>
        <v>51919.697581018518</v>
      </c>
      <c r="AL51" s="570">
        <f t="shared" si="16"/>
        <v>53399.697581018518</v>
      </c>
      <c r="AM51" s="570">
        <f t="shared" si="17"/>
        <v>54879.697581018518</v>
      </c>
      <c r="AO51" s="568">
        <f t="shared" si="18"/>
        <v>1524.6975810185177</v>
      </c>
      <c r="AP51" s="568" t="str">
        <f t="shared" si="19"/>
        <v/>
      </c>
    </row>
    <row r="52" spans="1:42" x14ac:dyDescent="0.35">
      <c r="A52" s="671"/>
      <c r="B52" s="846" t="s">
        <v>324</v>
      </c>
      <c r="C52" s="469" t="s">
        <v>530</v>
      </c>
      <c r="D52" s="463">
        <v>91482</v>
      </c>
      <c r="E52" s="522">
        <v>43175</v>
      </c>
      <c r="F52" s="471" t="s">
        <v>343</v>
      </c>
      <c r="G52" s="471" t="s">
        <v>344</v>
      </c>
      <c r="H52" s="530">
        <f>_xlfn.IFNA(SUMIFS('QUALIFIED SVs'!$C$8:$C$10271,'QUALIFIED SVs'!$B$8:$B$10271,'QUALIFIED ENGINES'!D52,'QUALIFIED SVs'!$M$8:$M$10271,1),E52)</f>
        <v>44928.020833333336</v>
      </c>
      <c r="I52" s="530">
        <f>IF(G52="Yes",E52,VLOOKUP(D52,'QUALIFIED SVs'!$B$82:$C$10271,2,FALSE))</f>
        <v>44928.020833333336</v>
      </c>
      <c r="J52" s="530">
        <f t="shared" si="20"/>
        <v>43709</v>
      </c>
      <c r="K52" s="530">
        <f t="shared" si="21"/>
        <v>44928.020833333336</v>
      </c>
      <c r="L52" s="522"/>
      <c r="M52" s="290" t="str">
        <f t="shared" si="22"/>
        <v>Qualified</v>
      </c>
      <c r="N52" s="531">
        <f t="shared" si="23"/>
        <v>44928.020833333336</v>
      </c>
      <c r="O52" s="531" t="str">
        <f t="shared" si="8"/>
        <v>N/A</v>
      </c>
      <c r="P52" s="689">
        <v>45132.041666666664</v>
      </c>
      <c r="Q52" s="549">
        <f t="shared" si="9"/>
        <v>2023</v>
      </c>
      <c r="R52" s="547"/>
      <c r="T52" s="582">
        <v>46</v>
      </c>
      <c r="U52" s="582">
        <f t="shared" si="24"/>
        <v>91482</v>
      </c>
      <c r="V52" s="570">
        <f>SUMIFS('QUALIFIED SVs'!$C$7:$C$237,'QUALIFIED SVs'!$B$7:$B$237,'QUALIFIED ENGINES'!$U52,'QUALIFIED SVs'!$M$7:$M$237,V$6)</f>
        <v>44928.020833333336</v>
      </c>
      <c r="W52" s="570">
        <f>SUMIFS('QUALIFIED SVs'!$C$7:$C$237,'QUALIFIED SVs'!$B$7:$B$237,'QUALIFIED ENGINES'!$U52,'QUALIFIED SVs'!$M$7:$M$237,W$6)</f>
        <v>0</v>
      </c>
      <c r="X52" s="570">
        <f>SUMIFS('QUALIFIED SVs'!$C$7:$C$237,'QUALIFIED SVs'!$B$7:$B$237,'QUALIFIED ENGINES'!$U52,'QUALIFIED SVs'!$M$7:$M$237,X$6)</f>
        <v>0</v>
      </c>
      <c r="Y52" s="570">
        <f>SUMIFS('QUALIFIED SVs'!$C$7:$C$237,'QUALIFIED SVs'!$B$7:$B$237,'QUALIFIED ENGINES'!$U52,'QUALIFIED SVs'!$M$7:$M$237,Y$6)</f>
        <v>0</v>
      </c>
      <c r="Z52" s="570">
        <f>SUMIFS('QUALIFIED SVs'!$C$7:$C$237,'QUALIFIED SVs'!$B$7:$B$237,'QUALIFIED ENGINES'!$U52,'QUALIFIED SVs'!$M$7:$M$237,Z$6)</f>
        <v>0</v>
      </c>
      <c r="AA52" s="570">
        <f>SUMIFS('QUALIFIED SVs'!$C$7:$C$237,'QUALIFIED SVs'!$B$7:$B$237,'QUALIFIED ENGINES'!$U52,'QUALIFIED SVs'!$M$7:$M$237,AA$6)</f>
        <v>0</v>
      </c>
      <c r="AB52" s="570">
        <f>SUMIFS('QUALIFIED SVs'!$C$7:$C$237,'QUALIFIED SVs'!$B$7:$B$237,'QUALIFIED ENGINES'!$U52,'QUALIFIED SVs'!$M$7:$M$237,AB$6)</f>
        <v>0</v>
      </c>
      <c r="AC52" s="570">
        <f>SUMIFS('QUALIFIED SVs'!$C$7:$C$237,'QUALIFIED SVs'!$B$7:$B$237,'QUALIFIED ENGINES'!$U52,'QUALIFIED SVs'!$M$7:$M$237,AC$6)</f>
        <v>0</v>
      </c>
      <c r="AD52" s="296" t="str">
        <f t="shared" si="5"/>
        <v>E</v>
      </c>
      <c r="AE52" s="570">
        <f t="shared" si="25"/>
        <v>43175</v>
      </c>
      <c r="AF52" s="570">
        <f t="shared" si="10"/>
        <v>44928.020833333336</v>
      </c>
      <c r="AG52" s="570">
        <f t="shared" si="11"/>
        <v>46228.020833333336</v>
      </c>
      <c r="AH52" s="570">
        <f t="shared" si="12"/>
        <v>47708.020833333336</v>
      </c>
      <c r="AI52" s="570">
        <f t="shared" si="13"/>
        <v>49188.020833333336</v>
      </c>
      <c r="AJ52" s="570">
        <f t="shared" si="14"/>
        <v>50668.020833333336</v>
      </c>
      <c r="AK52" s="570">
        <f t="shared" si="15"/>
        <v>52148.020833333336</v>
      </c>
      <c r="AL52" s="570">
        <f t="shared" si="16"/>
        <v>53628.020833333336</v>
      </c>
      <c r="AM52" s="570">
        <f t="shared" si="17"/>
        <v>55108.020833333336</v>
      </c>
      <c r="AO52" s="568">
        <f t="shared" si="18"/>
        <v>1753.0208333333358</v>
      </c>
      <c r="AP52" s="568" t="str">
        <f t="shared" si="19"/>
        <v/>
      </c>
    </row>
    <row r="53" spans="1:42" x14ac:dyDescent="0.35">
      <c r="A53" s="671"/>
      <c r="B53" s="846" t="s">
        <v>324</v>
      </c>
      <c r="C53" s="469" t="s">
        <v>530</v>
      </c>
      <c r="D53" s="463">
        <v>91487</v>
      </c>
      <c r="E53" s="522">
        <v>43175</v>
      </c>
      <c r="F53" s="471" t="s">
        <v>343</v>
      </c>
      <c r="G53" s="471" t="s">
        <v>344</v>
      </c>
      <c r="H53" s="530">
        <f>_xlfn.IFNA(SUMIFS('QUALIFIED SVs'!$C$8:$C$10271,'QUALIFIED SVs'!$B$8:$B$10271,'QUALIFIED ENGINES'!D53,'QUALIFIED SVs'!$M$8:$M$10271,1),E53)</f>
        <v>44785.561203703706</v>
      </c>
      <c r="I53" s="530">
        <f>IF(G53="Yes",E53,VLOOKUP(D53,'QUALIFIED SVs'!$B$82:$C$10271,2,FALSE))</f>
        <v>44785.561203703706</v>
      </c>
      <c r="J53" s="530">
        <f t="shared" si="20"/>
        <v>43709</v>
      </c>
      <c r="K53" s="530">
        <f t="shared" si="21"/>
        <v>44785.561203703706</v>
      </c>
      <c r="L53" s="522"/>
      <c r="M53" s="290" t="str">
        <f t="shared" si="22"/>
        <v>Qualified</v>
      </c>
      <c r="N53" s="531">
        <f t="shared" si="23"/>
        <v>44785.561203703706</v>
      </c>
      <c r="O53" s="531" t="str">
        <f t="shared" si="8"/>
        <v>N/A</v>
      </c>
      <c r="P53" s="689">
        <v>44974.041666666664</v>
      </c>
      <c r="Q53" s="549">
        <f t="shared" si="9"/>
        <v>2023</v>
      </c>
      <c r="R53" s="547"/>
      <c r="T53" s="582">
        <v>47</v>
      </c>
      <c r="U53" s="582">
        <f t="shared" si="24"/>
        <v>91487</v>
      </c>
      <c r="V53" s="570">
        <f>SUMIFS('QUALIFIED SVs'!$C$7:$C$237,'QUALIFIED SVs'!$B$7:$B$237,'QUALIFIED ENGINES'!$U53,'QUALIFIED SVs'!$M$7:$M$237,V$6)</f>
        <v>44785.561203703706</v>
      </c>
      <c r="W53" s="570">
        <f>SUMIFS('QUALIFIED SVs'!$C$7:$C$237,'QUALIFIED SVs'!$B$7:$B$237,'QUALIFIED ENGINES'!$U53,'QUALIFIED SVs'!$M$7:$M$237,W$6)</f>
        <v>0</v>
      </c>
      <c r="X53" s="570">
        <f>SUMIFS('QUALIFIED SVs'!$C$7:$C$237,'QUALIFIED SVs'!$B$7:$B$237,'QUALIFIED ENGINES'!$U53,'QUALIFIED SVs'!$M$7:$M$237,X$6)</f>
        <v>0</v>
      </c>
      <c r="Y53" s="570">
        <f>SUMIFS('QUALIFIED SVs'!$C$7:$C$237,'QUALIFIED SVs'!$B$7:$B$237,'QUALIFIED ENGINES'!$U53,'QUALIFIED SVs'!$M$7:$M$237,Y$6)</f>
        <v>0</v>
      </c>
      <c r="Z53" s="570">
        <f>SUMIFS('QUALIFIED SVs'!$C$7:$C$237,'QUALIFIED SVs'!$B$7:$B$237,'QUALIFIED ENGINES'!$U53,'QUALIFIED SVs'!$M$7:$M$237,Z$6)</f>
        <v>0</v>
      </c>
      <c r="AA53" s="570">
        <f>SUMIFS('QUALIFIED SVs'!$C$7:$C$237,'QUALIFIED SVs'!$B$7:$B$237,'QUALIFIED ENGINES'!$U53,'QUALIFIED SVs'!$M$7:$M$237,AA$6)</f>
        <v>0</v>
      </c>
      <c r="AB53" s="570">
        <f>SUMIFS('QUALIFIED SVs'!$C$7:$C$237,'QUALIFIED SVs'!$B$7:$B$237,'QUALIFIED ENGINES'!$U53,'QUALIFIED SVs'!$M$7:$M$237,AB$6)</f>
        <v>0</v>
      </c>
      <c r="AC53" s="570">
        <f>SUMIFS('QUALIFIED SVs'!$C$7:$C$237,'QUALIFIED SVs'!$B$7:$B$237,'QUALIFIED ENGINES'!$U53,'QUALIFIED SVs'!$M$7:$M$237,AC$6)</f>
        <v>0</v>
      </c>
      <c r="AD53" s="296" t="str">
        <f t="shared" si="5"/>
        <v>E</v>
      </c>
      <c r="AE53" s="570">
        <f t="shared" si="25"/>
        <v>43175</v>
      </c>
      <c r="AF53" s="570">
        <f t="shared" si="10"/>
        <v>44785.561203703706</v>
      </c>
      <c r="AG53" s="570">
        <f t="shared" si="11"/>
        <v>46085.561203703706</v>
      </c>
      <c r="AH53" s="570">
        <f t="shared" si="12"/>
        <v>47565.561203703706</v>
      </c>
      <c r="AI53" s="570">
        <f t="shared" si="13"/>
        <v>49045.561203703706</v>
      </c>
      <c r="AJ53" s="570">
        <f t="shared" si="14"/>
        <v>50525.561203703706</v>
      </c>
      <c r="AK53" s="570">
        <f t="shared" si="15"/>
        <v>52005.561203703706</v>
      </c>
      <c r="AL53" s="570">
        <f t="shared" si="16"/>
        <v>53485.561203703706</v>
      </c>
      <c r="AM53" s="570">
        <f t="shared" si="17"/>
        <v>54965.561203703706</v>
      </c>
      <c r="AO53" s="568">
        <f t="shared" si="18"/>
        <v>1610.5612037037063</v>
      </c>
      <c r="AP53" s="568" t="str">
        <f t="shared" si="19"/>
        <v/>
      </c>
    </row>
    <row r="54" spans="1:42" x14ac:dyDescent="0.35">
      <c r="A54" s="671"/>
      <c r="B54" s="847" t="s">
        <v>324</v>
      </c>
      <c r="C54" s="469" t="s">
        <v>530</v>
      </c>
      <c r="D54" s="463">
        <v>91491</v>
      </c>
      <c r="E54" s="522">
        <v>43175</v>
      </c>
      <c r="F54" s="471" t="s">
        <v>343</v>
      </c>
      <c r="G54" s="471" t="s">
        <v>344</v>
      </c>
      <c r="H54" s="530">
        <f>_xlfn.IFNA(SUMIFS('QUALIFIED SVs'!$C$8:$C$10271,'QUALIFIED SVs'!$B$8:$B$10271,'QUALIFIED ENGINES'!D54,'QUALIFIED SVs'!$M$8:$M$10271,1),E54)</f>
        <v>44622.625</v>
      </c>
      <c r="I54" s="530">
        <f>IF(G54="Yes",E54,VLOOKUP(D54,'QUALIFIED SVs'!$B$82:$C$10271,2,FALSE))</f>
        <v>44622.625</v>
      </c>
      <c r="J54" s="530">
        <f t="shared" si="20"/>
        <v>43709</v>
      </c>
      <c r="K54" s="530">
        <f t="shared" si="21"/>
        <v>44622.625</v>
      </c>
      <c r="L54" s="522"/>
      <c r="M54" s="290" t="str">
        <f t="shared" si="22"/>
        <v>Qualified</v>
      </c>
      <c r="N54" s="531">
        <f t="shared" si="23"/>
        <v>44622.625</v>
      </c>
      <c r="O54" s="531" t="str">
        <f t="shared" si="8"/>
        <v>N/A</v>
      </c>
      <c r="P54" s="689">
        <v>44763.041666666664</v>
      </c>
      <c r="Q54" s="549">
        <f t="shared" si="9"/>
        <v>2022</v>
      </c>
      <c r="R54" s="547"/>
      <c r="T54" s="582">
        <v>48</v>
      </c>
      <c r="U54" s="582">
        <f t="shared" si="24"/>
        <v>91491</v>
      </c>
      <c r="V54" s="570">
        <f>SUMIFS('QUALIFIED SVs'!$C$7:$C$237,'QUALIFIED SVs'!$B$7:$B$237,'QUALIFIED ENGINES'!$U54,'QUALIFIED SVs'!$M$7:$M$237,V$6)</f>
        <v>44622.625</v>
      </c>
      <c r="W54" s="570">
        <f>SUMIFS('QUALIFIED SVs'!$C$7:$C$237,'QUALIFIED SVs'!$B$7:$B$237,'QUALIFIED ENGINES'!$U54,'QUALIFIED SVs'!$M$7:$M$237,W$6)</f>
        <v>44941.395844907405</v>
      </c>
      <c r="X54" s="570">
        <f>SUMIFS('QUALIFIED SVs'!$C$7:$C$237,'QUALIFIED SVs'!$B$7:$B$237,'QUALIFIED ENGINES'!$U54,'QUALIFIED SVs'!$M$7:$M$237,X$6)</f>
        <v>0</v>
      </c>
      <c r="Y54" s="570">
        <f>SUMIFS('QUALIFIED SVs'!$C$7:$C$237,'QUALIFIED SVs'!$B$7:$B$237,'QUALIFIED ENGINES'!$U54,'QUALIFIED SVs'!$M$7:$M$237,Y$6)</f>
        <v>0</v>
      </c>
      <c r="Z54" s="570">
        <f>SUMIFS('QUALIFIED SVs'!$C$7:$C$237,'QUALIFIED SVs'!$B$7:$B$237,'QUALIFIED ENGINES'!$U54,'QUALIFIED SVs'!$M$7:$M$237,Z$6)</f>
        <v>0</v>
      </c>
      <c r="AA54" s="570">
        <f>SUMIFS('QUALIFIED SVs'!$C$7:$C$237,'QUALIFIED SVs'!$B$7:$B$237,'QUALIFIED ENGINES'!$U54,'QUALIFIED SVs'!$M$7:$M$237,AA$6)</f>
        <v>0</v>
      </c>
      <c r="AB54" s="570">
        <f>SUMIFS('QUALIFIED SVs'!$C$7:$C$237,'QUALIFIED SVs'!$B$7:$B$237,'QUALIFIED ENGINES'!$U54,'QUALIFIED SVs'!$M$7:$M$237,AB$6)</f>
        <v>0</v>
      </c>
      <c r="AC54" s="570">
        <f>SUMIFS('QUALIFIED SVs'!$C$7:$C$237,'QUALIFIED SVs'!$B$7:$B$237,'QUALIFIED ENGINES'!$U54,'QUALIFIED SVs'!$M$7:$M$237,AC$6)</f>
        <v>0</v>
      </c>
      <c r="AD54" s="296" t="str">
        <f t="shared" si="5"/>
        <v>E</v>
      </c>
      <c r="AE54" s="570">
        <f t="shared" si="25"/>
        <v>43175</v>
      </c>
      <c r="AF54" s="570">
        <f t="shared" si="10"/>
        <v>44622.625</v>
      </c>
      <c r="AG54" s="570">
        <f t="shared" si="11"/>
        <v>44941.395844907405</v>
      </c>
      <c r="AH54" s="570">
        <f t="shared" si="12"/>
        <v>46421.395844907405</v>
      </c>
      <c r="AI54" s="570">
        <f t="shared" si="13"/>
        <v>47901.395844907405</v>
      </c>
      <c r="AJ54" s="570">
        <f t="shared" si="14"/>
        <v>49381.395844907405</v>
      </c>
      <c r="AK54" s="570">
        <f t="shared" si="15"/>
        <v>50861.395844907405</v>
      </c>
      <c r="AL54" s="570">
        <f t="shared" si="16"/>
        <v>52341.395844907405</v>
      </c>
      <c r="AM54" s="570">
        <f t="shared" si="17"/>
        <v>53821.395844907405</v>
      </c>
      <c r="AO54" s="568">
        <f t="shared" si="18"/>
        <v>1447.625</v>
      </c>
      <c r="AP54" s="568">
        <f t="shared" si="19"/>
        <v>318.77084490740526</v>
      </c>
    </row>
    <row r="55" spans="1:42" x14ac:dyDescent="0.35">
      <c r="A55" s="671"/>
      <c r="B55" s="845" t="s">
        <v>99</v>
      </c>
      <c r="C55" s="469" t="s">
        <v>529</v>
      </c>
      <c r="D55" s="463">
        <v>91472</v>
      </c>
      <c r="E55" s="522">
        <v>43216</v>
      </c>
      <c r="F55" s="471" t="s">
        <v>343</v>
      </c>
      <c r="G55" s="471" t="s">
        <v>344</v>
      </c>
      <c r="H55" s="530">
        <f>_xlfn.IFNA(SUMIFS('QUALIFIED SVs'!$C$8:$C$10271,'QUALIFIED SVs'!$B$8:$B$10271,'QUALIFIED ENGINES'!D55,'QUALIFIED SVs'!$M$8:$M$10271,1),E55)</f>
        <v>45216.5</v>
      </c>
      <c r="I55" s="530" t="e">
        <f>IF(G55="Yes",E55,VLOOKUP(D55,'QUALIFIED SVs'!$B$82:$C$10271,2,FALSE))</f>
        <v>#N/A</v>
      </c>
      <c r="J55" s="530">
        <f t="shared" si="20"/>
        <v>43709</v>
      </c>
      <c r="K55" s="530" t="e">
        <f t="shared" si="21"/>
        <v>#N/A</v>
      </c>
      <c r="L55" s="522"/>
      <c r="M55" s="290" t="e">
        <f t="shared" si="22"/>
        <v>#N/A</v>
      </c>
      <c r="N55" s="531" t="e">
        <f t="shared" si="23"/>
        <v>#N/A</v>
      </c>
      <c r="O55" s="531" t="e">
        <f t="shared" si="8"/>
        <v>#N/A</v>
      </c>
      <c r="P55" s="689">
        <v>45291</v>
      </c>
      <c r="Q55" s="549">
        <f t="shared" si="9"/>
        <v>2023</v>
      </c>
      <c r="R55" s="547"/>
      <c r="T55" s="582">
        <v>49</v>
      </c>
      <c r="U55" s="582">
        <f t="shared" si="24"/>
        <v>91472</v>
      </c>
      <c r="V55" s="570">
        <f>SUMIFS('QUALIFIED SVs'!$C$7:$C$237,'QUALIFIED SVs'!$B$7:$B$237,'QUALIFIED ENGINES'!$U55,'QUALIFIED SVs'!$M$7:$M$237,V$6)</f>
        <v>45216.5</v>
      </c>
      <c r="W55" s="570">
        <f>SUMIFS('QUALIFIED SVs'!$C$7:$C$237,'QUALIFIED SVs'!$B$7:$B$237,'QUALIFIED ENGINES'!$U55,'QUALIFIED SVs'!$M$7:$M$237,W$6)</f>
        <v>0</v>
      </c>
      <c r="X55" s="570">
        <f>SUMIFS('QUALIFIED SVs'!$C$7:$C$237,'QUALIFIED SVs'!$B$7:$B$237,'QUALIFIED ENGINES'!$U55,'QUALIFIED SVs'!$M$7:$M$237,X$6)</f>
        <v>0</v>
      </c>
      <c r="Y55" s="570">
        <f>SUMIFS('QUALIFIED SVs'!$C$7:$C$237,'QUALIFIED SVs'!$B$7:$B$237,'QUALIFIED ENGINES'!$U55,'QUALIFIED SVs'!$M$7:$M$237,Y$6)</f>
        <v>0</v>
      </c>
      <c r="Z55" s="570">
        <f>SUMIFS('QUALIFIED SVs'!$C$7:$C$237,'QUALIFIED SVs'!$B$7:$B$237,'QUALIFIED ENGINES'!$U55,'QUALIFIED SVs'!$M$7:$M$237,Z$6)</f>
        <v>0</v>
      </c>
      <c r="AA55" s="570">
        <f>SUMIFS('QUALIFIED SVs'!$C$7:$C$237,'QUALIFIED SVs'!$B$7:$B$237,'QUALIFIED ENGINES'!$U55,'QUALIFIED SVs'!$M$7:$M$237,AA$6)</f>
        <v>0</v>
      </c>
      <c r="AB55" s="570">
        <f>SUMIFS('QUALIFIED SVs'!$C$7:$C$237,'QUALIFIED SVs'!$B$7:$B$237,'QUALIFIED ENGINES'!$U55,'QUALIFIED SVs'!$M$7:$M$237,AB$6)</f>
        <v>0</v>
      </c>
      <c r="AC55" s="570">
        <f>SUMIFS('QUALIFIED SVs'!$C$7:$C$237,'QUALIFIED SVs'!$B$7:$B$237,'QUALIFIED ENGINES'!$U55,'QUALIFIED SVs'!$M$7:$M$237,AC$6)</f>
        <v>0</v>
      </c>
      <c r="AD55" s="296" t="str">
        <f t="shared" si="5"/>
        <v>K</v>
      </c>
      <c r="AE55" s="570">
        <f t="shared" si="25"/>
        <v>43216</v>
      </c>
      <c r="AF55" s="570">
        <f t="shared" si="10"/>
        <v>45216.5</v>
      </c>
      <c r="AG55" s="570">
        <f t="shared" si="11"/>
        <v>47016.5</v>
      </c>
      <c r="AH55" s="570">
        <f t="shared" si="12"/>
        <v>48816.5</v>
      </c>
      <c r="AI55" s="570">
        <f t="shared" si="13"/>
        <v>50616.5</v>
      </c>
      <c r="AJ55" s="570">
        <f t="shared" si="14"/>
        <v>52416.5</v>
      </c>
      <c r="AK55" s="570">
        <f t="shared" si="15"/>
        <v>54216.5</v>
      </c>
      <c r="AL55" s="570">
        <f t="shared" si="16"/>
        <v>56016.5</v>
      </c>
      <c r="AM55" s="570">
        <f t="shared" si="17"/>
        <v>57816.5</v>
      </c>
      <c r="AO55" s="568">
        <f t="shared" si="18"/>
        <v>2000.5</v>
      </c>
      <c r="AP55" s="568" t="str">
        <f t="shared" si="19"/>
        <v/>
      </c>
    </row>
    <row r="56" spans="1:42" x14ac:dyDescent="0.35">
      <c r="A56" s="671"/>
      <c r="B56" s="846" t="s">
        <v>99</v>
      </c>
      <c r="C56" s="469" t="s">
        <v>529</v>
      </c>
      <c r="D56" s="463">
        <v>91476</v>
      </c>
      <c r="E56" s="522">
        <v>43216</v>
      </c>
      <c r="F56" s="471" t="s">
        <v>343</v>
      </c>
      <c r="G56" s="471" t="s">
        <v>344</v>
      </c>
      <c r="H56" s="530">
        <f>_xlfn.IFNA(SUMIFS('QUALIFIED SVs'!$C$8:$C$10271,'QUALIFIED SVs'!$B$8:$B$10271,'QUALIFIED ENGINES'!D56,'QUALIFIED SVs'!$M$8:$M$10271,1),E56)</f>
        <v>43904.46875</v>
      </c>
      <c r="I56" s="530">
        <f>IF(G56="Yes",E56,VLOOKUP(D56,'QUALIFIED SVs'!$B$82:$C$10271,2,FALSE))</f>
        <v>45341.509062500001</v>
      </c>
      <c r="J56" s="530">
        <f t="shared" si="20"/>
        <v>43709</v>
      </c>
      <c r="K56" s="530">
        <f t="shared" si="21"/>
        <v>45341.509062500001</v>
      </c>
      <c r="L56" s="522"/>
      <c r="M56" s="290" t="str">
        <f t="shared" si="22"/>
        <v>Qualified</v>
      </c>
      <c r="N56" s="531">
        <f t="shared" si="23"/>
        <v>45341.509062500001</v>
      </c>
      <c r="O56" s="531">
        <f t="shared" si="8"/>
        <v>43904.46875</v>
      </c>
      <c r="P56" s="689">
        <v>43999.041666666664</v>
      </c>
      <c r="Q56" s="549">
        <f t="shared" si="9"/>
        <v>2020</v>
      </c>
      <c r="R56" s="547"/>
      <c r="T56" s="582">
        <v>50</v>
      </c>
      <c r="U56" s="582">
        <f t="shared" si="24"/>
        <v>91476</v>
      </c>
      <c r="V56" s="570">
        <f>SUMIFS('QUALIFIED SVs'!$C$7:$C$237,'QUALIFIED SVs'!$B$7:$B$237,'QUALIFIED ENGINES'!$U56,'QUALIFIED SVs'!$M$7:$M$237,V$6)</f>
        <v>43904.46875</v>
      </c>
      <c r="W56" s="570">
        <f>SUMIFS('QUALIFIED SVs'!$C$7:$C$237,'QUALIFIED SVs'!$B$7:$B$237,'QUALIFIED ENGINES'!$U56,'QUALIFIED SVs'!$M$7:$M$237,W$6)</f>
        <v>45341.509062500001</v>
      </c>
      <c r="X56" s="570">
        <f>SUMIFS('QUALIFIED SVs'!$C$7:$C$237,'QUALIFIED SVs'!$B$7:$B$237,'QUALIFIED ENGINES'!$U56,'QUALIFIED SVs'!$M$7:$M$237,X$6)</f>
        <v>0</v>
      </c>
      <c r="Y56" s="570">
        <f>SUMIFS('QUALIFIED SVs'!$C$7:$C$237,'QUALIFIED SVs'!$B$7:$B$237,'QUALIFIED ENGINES'!$U56,'QUALIFIED SVs'!$M$7:$M$237,Y$6)</f>
        <v>0</v>
      </c>
      <c r="Z56" s="570">
        <f>SUMIFS('QUALIFIED SVs'!$C$7:$C$237,'QUALIFIED SVs'!$B$7:$B$237,'QUALIFIED ENGINES'!$U56,'QUALIFIED SVs'!$M$7:$M$237,Z$6)</f>
        <v>0</v>
      </c>
      <c r="AA56" s="570">
        <f>SUMIFS('QUALIFIED SVs'!$C$7:$C$237,'QUALIFIED SVs'!$B$7:$B$237,'QUALIFIED ENGINES'!$U56,'QUALIFIED SVs'!$M$7:$M$237,AA$6)</f>
        <v>0</v>
      </c>
      <c r="AB56" s="570">
        <f>SUMIFS('QUALIFIED SVs'!$C$7:$C$237,'QUALIFIED SVs'!$B$7:$B$237,'QUALIFIED ENGINES'!$U56,'QUALIFIED SVs'!$M$7:$M$237,AB$6)</f>
        <v>0</v>
      </c>
      <c r="AC56" s="570">
        <f>SUMIFS('QUALIFIED SVs'!$C$7:$C$237,'QUALIFIED SVs'!$B$7:$B$237,'QUALIFIED ENGINES'!$U56,'QUALIFIED SVs'!$M$7:$M$237,AC$6)</f>
        <v>0</v>
      </c>
      <c r="AD56" s="296" t="str">
        <f t="shared" si="5"/>
        <v>K</v>
      </c>
      <c r="AE56" s="570">
        <f t="shared" si="25"/>
        <v>43216</v>
      </c>
      <c r="AF56" s="570">
        <f t="shared" si="10"/>
        <v>43904.46875</v>
      </c>
      <c r="AG56" s="570">
        <f t="shared" si="11"/>
        <v>45341.509062500001</v>
      </c>
      <c r="AH56" s="570">
        <f t="shared" si="12"/>
        <v>47141.509062500001</v>
      </c>
      <c r="AI56" s="570">
        <f t="shared" si="13"/>
        <v>48941.509062500001</v>
      </c>
      <c r="AJ56" s="570">
        <f t="shared" si="14"/>
        <v>50741.509062500001</v>
      </c>
      <c r="AK56" s="570">
        <f t="shared" si="15"/>
        <v>52541.509062500001</v>
      </c>
      <c r="AL56" s="570">
        <f t="shared" si="16"/>
        <v>54341.509062500001</v>
      </c>
      <c r="AM56" s="570">
        <f t="shared" si="17"/>
        <v>56141.509062500001</v>
      </c>
      <c r="AO56" s="568">
        <f t="shared" si="18"/>
        <v>688.46875</v>
      </c>
      <c r="AP56" s="568">
        <f t="shared" si="19"/>
        <v>1437.0403125000012</v>
      </c>
    </row>
    <row r="57" spans="1:42" x14ac:dyDescent="0.35">
      <c r="A57" s="671"/>
      <c r="B57" s="846" t="s">
        <v>99</v>
      </c>
      <c r="C57" s="469" t="s">
        <v>529</v>
      </c>
      <c r="D57" s="463">
        <v>91446</v>
      </c>
      <c r="E57" s="522">
        <v>43216</v>
      </c>
      <c r="F57" s="471" t="s">
        <v>343</v>
      </c>
      <c r="G57" s="471" t="s">
        <v>344</v>
      </c>
      <c r="H57" s="530">
        <f>_xlfn.IFNA(SUMIFS('QUALIFIED SVs'!$C$8:$C$10271,'QUALIFIED SVs'!$B$8:$B$10271,'QUALIFIED ENGINES'!D57,'QUALIFIED SVs'!$M$8:$M$10271,1),E57)</f>
        <v>44848.322916666664</v>
      </c>
      <c r="I57" s="530" t="e">
        <f>IF(G57="Yes",E57,VLOOKUP(D57,'QUALIFIED SVs'!$B$82:$C$10271,2,FALSE))</f>
        <v>#N/A</v>
      </c>
      <c r="J57" s="530">
        <f t="shared" si="20"/>
        <v>43709</v>
      </c>
      <c r="K57" s="530" t="e">
        <f t="shared" si="21"/>
        <v>#N/A</v>
      </c>
      <c r="L57" s="522"/>
      <c r="M57" s="290" t="e">
        <f t="shared" si="22"/>
        <v>#N/A</v>
      </c>
      <c r="N57" s="531" t="e">
        <f t="shared" si="23"/>
        <v>#N/A</v>
      </c>
      <c r="O57" s="531" t="e">
        <f t="shared" si="8"/>
        <v>#N/A</v>
      </c>
      <c r="P57" s="689">
        <v>45015.041666666664</v>
      </c>
      <c r="Q57" s="549">
        <f t="shared" si="9"/>
        <v>2023</v>
      </c>
      <c r="R57" s="547"/>
      <c r="T57" s="582">
        <v>51</v>
      </c>
      <c r="U57" s="582">
        <f t="shared" si="24"/>
        <v>91446</v>
      </c>
      <c r="V57" s="570">
        <f>SUMIFS('QUALIFIED SVs'!$C$7:$C$237,'QUALIFIED SVs'!$B$7:$B$237,'QUALIFIED ENGINES'!$U57,'QUALIFIED SVs'!$M$7:$M$237,V$6)</f>
        <v>44848.322916666664</v>
      </c>
      <c r="W57" s="570">
        <f>SUMIFS('QUALIFIED SVs'!$C$7:$C$237,'QUALIFIED SVs'!$B$7:$B$237,'QUALIFIED ENGINES'!$U57,'QUALIFIED SVs'!$M$7:$M$237,W$6)</f>
        <v>0</v>
      </c>
      <c r="X57" s="570">
        <f>SUMIFS('QUALIFIED SVs'!$C$7:$C$237,'QUALIFIED SVs'!$B$7:$B$237,'QUALIFIED ENGINES'!$U57,'QUALIFIED SVs'!$M$7:$M$237,X$6)</f>
        <v>0</v>
      </c>
      <c r="Y57" s="570">
        <f>SUMIFS('QUALIFIED SVs'!$C$7:$C$237,'QUALIFIED SVs'!$B$7:$B$237,'QUALIFIED ENGINES'!$U57,'QUALIFIED SVs'!$M$7:$M$237,Y$6)</f>
        <v>0</v>
      </c>
      <c r="Z57" s="570">
        <f>SUMIFS('QUALIFIED SVs'!$C$7:$C$237,'QUALIFIED SVs'!$B$7:$B$237,'QUALIFIED ENGINES'!$U57,'QUALIFIED SVs'!$M$7:$M$237,Z$6)</f>
        <v>0</v>
      </c>
      <c r="AA57" s="570">
        <f>SUMIFS('QUALIFIED SVs'!$C$7:$C$237,'QUALIFIED SVs'!$B$7:$B$237,'QUALIFIED ENGINES'!$U57,'QUALIFIED SVs'!$M$7:$M$237,AA$6)</f>
        <v>0</v>
      </c>
      <c r="AB57" s="570">
        <f>SUMIFS('QUALIFIED SVs'!$C$7:$C$237,'QUALIFIED SVs'!$B$7:$B$237,'QUALIFIED ENGINES'!$U57,'QUALIFIED SVs'!$M$7:$M$237,AB$6)</f>
        <v>0</v>
      </c>
      <c r="AC57" s="570">
        <f>SUMIFS('QUALIFIED SVs'!$C$7:$C$237,'QUALIFIED SVs'!$B$7:$B$237,'QUALIFIED ENGINES'!$U57,'QUALIFIED SVs'!$M$7:$M$237,AC$6)</f>
        <v>0</v>
      </c>
      <c r="AD57" s="296" t="str">
        <f t="shared" si="5"/>
        <v>K</v>
      </c>
      <c r="AE57" s="570">
        <f t="shared" si="25"/>
        <v>43216</v>
      </c>
      <c r="AF57" s="570">
        <f t="shared" si="10"/>
        <v>44848.322916666664</v>
      </c>
      <c r="AG57" s="570">
        <f t="shared" si="11"/>
        <v>46648.322916666664</v>
      </c>
      <c r="AH57" s="570">
        <f t="shared" si="12"/>
        <v>48448.322916666664</v>
      </c>
      <c r="AI57" s="570">
        <f t="shared" si="13"/>
        <v>50248.322916666664</v>
      </c>
      <c r="AJ57" s="570">
        <f t="shared" si="14"/>
        <v>52048.322916666664</v>
      </c>
      <c r="AK57" s="570">
        <f t="shared" si="15"/>
        <v>53848.322916666664</v>
      </c>
      <c r="AL57" s="570">
        <f t="shared" si="16"/>
        <v>55648.322916666664</v>
      </c>
      <c r="AM57" s="570">
        <f t="shared" si="17"/>
        <v>57448.322916666664</v>
      </c>
      <c r="AO57" s="568">
        <f t="shared" si="18"/>
        <v>1632.3229166666642</v>
      </c>
      <c r="AP57" s="568" t="str">
        <f t="shared" si="19"/>
        <v/>
      </c>
    </row>
    <row r="58" spans="1:42" x14ac:dyDescent="0.35">
      <c r="A58" s="671"/>
      <c r="B58" s="847" t="s">
        <v>99</v>
      </c>
      <c r="C58" s="469" t="s">
        <v>529</v>
      </c>
      <c r="D58" s="463">
        <v>91437</v>
      </c>
      <c r="E58" s="522">
        <v>43216</v>
      </c>
      <c r="F58" s="471" t="s">
        <v>343</v>
      </c>
      <c r="G58" s="471" t="s">
        <v>344</v>
      </c>
      <c r="H58" s="530">
        <f>_xlfn.IFNA(SUMIFS('QUALIFIED SVs'!$C$8:$C$10271,'QUALIFIED SVs'!$B$8:$B$10271,'QUALIFIED ENGINES'!D58,'QUALIFIED SVs'!$M$8:$M$10271,1),E58)</f>
        <v>43912.25</v>
      </c>
      <c r="I58" s="530" t="e">
        <f>IF(G58="Yes",E58,VLOOKUP(D58,'QUALIFIED SVs'!$B$82:$C$10271,2,FALSE))</f>
        <v>#N/A</v>
      </c>
      <c r="J58" s="530">
        <f t="shared" si="20"/>
        <v>43709</v>
      </c>
      <c r="K58" s="530" t="e">
        <f t="shared" si="21"/>
        <v>#N/A</v>
      </c>
      <c r="L58" s="522"/>
      <c r="M58" s="290" t="e">
        <f t="shared" si="22"/>
        <v>#N/A</v>
      </c>
      <c r="N58" s="531" t="e">
        <f t="shared" si="23"/>
        <v>#N/A</v>
      </c>
      <c r="O58" s="531" t="e">
        <f t="shared" si="8"/>
        <v>#N/A</v>
      </c>
      <c r="P58" s="689" t="s">
        <v>787</v>
      </c>
      <c r="Q58" s="549">
        <v>2022</v>
      </c>
      <c r="R58" s="547"/>
      <c r="T58" s="582">
        <v>52</v>
      </c>
      <c r="U58" s="582">
        <f t="shared" si="24"/>
        <v>91437</v>
      </c>
      <c r="V58" s="570">
        <f>SUMIFS('QUALIFIED SVs'!$C$7:$C$237,'QUALIFIED SVs'!$B$7:$B$237,'QUALIFIED ENGINES'!$U58,'QUALIFIED SVs'!$M$7:$M$237,V$6)</f>
        <v>43912.25</v>
      </c>
      <c r="W58" s="570">
        <f>SUMIFS('QUALIFIED SVs'!$C$7:$C$237,'QUALIFIED SVs'!$B$7:$B$237,'QUALIFIED ENGINES'!$U58,'QUALIFIED SVs'!$M$7:$M$237,W$6)</f>
        <v>46005.441296296296</v>
      </c>
      <c r="X58" s="570">
        <f>SUMIFS('QUALIFIED SVs'!$C$7:$C$237,'QUALIFIED SVs'!$B$7:$B$237,'QUALIFIED ENGINES'!$U58,'QUALIFIED SVs'!$M$7:$M$237,X$6)</f>
        <v>0</v>
      </c>
      <c r="Y58" s="570">
        <f>SUMIFS('QUALIFIED SVs'!$C$7:$C$237,'QUALIFIED SVs'!$B$7:$B$237,'QUALIFIED ENGINES'!$U58,'QUALIFIED SVs'!$M$7:$M$237,Y$6)</f>
        <v>0</v>
      </c>
      <c r="Z58" s="570">
        <f>SUMIFS('QUALIFIED SVs'!$C$7:$C$237,'QUALIFIED SVs'!$B$7:$B$237,'QUALIFIED ENGINES'!$U58,'QUALIFIED SVs'!$M$7:$M$237,Z$6)</f>
        <v>0</v>
      </c>
      <c r="AA58" s="570">
        <f>SUMIFS('QUALIFIED SVs'!$C$7:$C$237,'QUALIFIED SVs'!$B$7:$B$237,'QUALIFIED ENGINES'!$U58,'QUALIFIED SVs'!$M$7:$M$237,AA$6)</f>
        <v>0</v>
      </c>
      <c r="AB58" s="570">
        <f>SUMIFS('QUALIFIED SVs'!$C$7:$C$237,'QUALIFIED SVs'!$B$7:$B$237,'QUALIFIED ENGINES'!$U58,'QUALIFIED SVs'!$M$7:$M$237,AB$6)</f>
        <v>0</v>
      </c>
      <c r="AC58" s="570">
        <f>SUMIFS('QUALIFIED SVs'!$C$7:$C$237,'QUALIFIED SVs'!$B$7:$B$237,'QUALIFIED ENGINES'!$U58,'QUALIFIED SVs'!$M$7:$M$237,AC$6)</f>
        <v>0</v>
      </c>
      <c r="AD58" s="296" t="str">
        <f t="shared" si="5"/>
        <v>K</v>
      </c>
      <c r="AE58" s="570">
        <f t="shared" si="25"/>
        <v>43216</v>
      </c>
      <c r="AF58" s="570">
        <f t="shared" si="10"/>
        <v>43912.25</v>
      </c>
      <c r="AG58" s="570">
        <f t="shared" si="11"/>
        <v>46005.441296296296</v>
      </c>
      <c r="AH58" s="570">
        <f t="shared" si="12"/>
        <v>47805.441296296296</v>
      </c>
      <c r="AI58" s="570">
        <f t="shared" si="13"/>
        <v>49605.441296296296</v>
      </c>
      <c r="AJ58" s="570">
        <f t="shared" si="14"/>
        <v>51405.441296296296</v>
      </c>
      <c r="AK58" s="570">
        <f t="shared" si="15"/>
        <v>53205.441296296296</v>
      </c>
      <c r="AL58" s="570">
        <f t="shared" si="16"/>
        <v>55005.441296296296</v>
      </c>
      <c r="AM58" s="570">
        <f t="shared" si="17"/>
        <v>56805.441296296296</v>
      </c>
      <c r="AO58" s="568">
        <f t="shared" si="18"/>
        <v>696.25</v>
      </c>
      <c r="AP58" s="568">
        <f t="shared" si="19"/>
        <v>2093.1912962962961</v>
      </c>
    </row>
    <row r="59" spans="1:42" x14ac:dyDescent="0.35">
      <c r="A59" s="671"/>
      <c r="B59" s="845" t="s">
        <v>96</v>
      </c>
      <c r="C59" s="469" t="s">
        <v>530</v>
      </c>
      <c r="D59" s="463">
        <v>91511</v>
      </c>
      <c r="E59" s="522">
        <v>43281</v>
      </c>
      <c r="F59" s="471" t="s">
        <v>343</v>
      </c>
      <c r="G59" s="471" t="s">
        <v>344</v>
      </c>
      <c r="H59" s="530">
        <f>_xlfn.IFNA(SUMIFS('QUALIFIED SVs'!$C$8:$C$10271,'QUALIFIED SVs'!$B$8:$B$10271,'QUALIFIED ENGINES'!D59,'QUALIFIED SVs'!$M$8:$M$10271,1),E59)</f>
        <v>44943.354166666664</v>
      </c>
      <c r="I59" s="530">
        <f>IF(G59="Yes",E59,VLOOKUP(D59,'QUALIFIED SVs'!$B$82:$C$10271,2,FALSE))</f>
        <v>44943.354166666664</v>
      </c>
      <c r="J59" s="530">
        <f t="shared" si="20"/>
        <v>43709</v>
      </c>
      <c r="K59" s="530">
        <f t="shared" si="21"/>
        <v>44943.354166666664</v>
      </c>
      <c r="L59" s="522"/>
      <c r="M59" s="290" t="str">
        <f t="shared" si="22"/>
        <v>Qualified</v>
      </c>
      <c r="N59" s="531">
        <f t="shared" si="23"/>
        <v>44943.354166666664</v>
      </c>
      <c r="O59" s="531" t="str">
        <f t="shared" si="8"/>
        <v>N/A</v>
      </c>
      <c r="P59" s="689">
        <v>45162.041666666664</v>
      </c>
      <c r="Q59" s="549">
        <f t="shared" si="9"/>
        <v>2023</v>
      </c>
      <c r="R59" s="547"/>
      <c r="T59" s="582">
        <v>53</v>
      </c>
      <c r="U59" s="582">
        <f t="shared" si="24"/>
        <v>91511</v>
      </c>
      <c r="V59" s="570">
        <f>SUMIFS('QUALIFIED SVs'!$C$7:$C$237,'QUALIFIED SVs'!$B$7:$B$237,'QUALIFIED ENGINES'!$U59,'QUALIFIED SVs'!$M$7:$M$237,V$6)</f>
        <v>44943.354166666664</v>
      </c>
      <c r="W59" s="570">
        <f>SUMIFS('QUALIFIED SVs'!$C$7:$C$237,'QUALIFIED SVs'!$B$7:$B$237,'QUALIFIED ENGINES'!$U59,'QUALIFIED SVs'!$M$7:$M$237,W$6)</f>
        <v>0</v>
      </c>
      <c r="X59" s="570">
        <f>SUMIFS('QUALIFIED SVs'!$C$7:$C$237,'QUALIFIED SVs'!$B$7:$B$237,'QUALIFIED ENGINES'!$U59,'QUALIFIED SVs'!$M$7:$M$237,X$6)</f>
        <v>0</v>
      </c>
      <c r="Y59" s="570">
        <f>SUMIFS('QUALIFIED SVs'!$C$7:$C$237,'QUALIFIED SVs'!$B$7:$B$237,'QUALIFIED ENGINES'!$U59,'QUALIFIED SVs'!$M$7:$M$237,Y$6)</f>
        <v>0</v>
      </c>
      <c r="Z59" s="570">
        <f>SUMIFS('QUALIFIED SVs'!$C$7:$C$237,'QUALIFIED SVs'!$B$7:$B$237,'QUALIFIED ENGINES'!$U59,'QUALIFIED SVs'!$M$7:$M$237,Z$6)</f>
        <v>0</v>
      </c>
      <c r="AA59" s="570">
        <f>SUMIFS('QUALIFIED SVs'!$C$7:$C$237,'QUALIFIED SVs'!$B$7:$B$237,'QUALIFIED ENGINES'!$U59,'QUALIFIED SVs'!$M$7:$M$237,AA$6)</f>
        <v>0</v>
      </c>
      <c r="AB59" s="570">
        <f>SUMIFS('QUALIFIED SVs'!$C$7:$C$237,'QUALIFIED SVs'!$B$7:$B$237,'QUALIFIED ENGINES'!$U59,'QUALIFIED SVs'!$M$7:$M$237,AB$6)</f>
        <v>0</v>
      </c>
      <c r="AC59" s="570">
        <f>SUMIFS('QUALIFIED SVs'!$C$7:$C$237,'QUALIFIED SVs'!$B$7:$B$237,'QUALIFIED ENGINES'!$U59,'QUALIFIED SVs'!$M$7:$M$237,AC$6)</f>
        <v>0</v>
      </c>
      <c r="AD59" s="296" t="str">
        <f t="shared" si="5"/>
        <v>E</v>
      </c>
      <c r="AE59" s="570">
        <f t="shared" si="25"/>
        <v>43281</v>
      </c>
      <c r="AF59" s="570">
        <f t="shared" si="10"/>
        <v>44943.354166666664</v>
      </c>
      <c r="AG59" s="570">
        <f t="shared" si="11"/>
        <v>46243.354166666664</v>
      </c>
      <c r="AH59" s="570">
        <f t="shared" si="12"/>
        <v>47723.354166666664</v>
      </c>
      <c r="AI59" s="570">
        <f t="shared" si="13"/>
        <v>49203.354166666664</v>
      </c>
      <c r="AJ59" s="570">
        <f t="shared" si="14"/>
        <v>50683.354166666664</v>
      </c>
      <c r="AK59" s="570">
        <f t="shared" si="15"/>
        <v>52163.354166666664</v>
      </c>
      <c r="AL59" s="570">
        <f t="shared" si="16"/>
        <v>53643.354166666664</v>
      </c>
      <c r="AM59" s="570">
        <f t="shared" si="17"/>
        <v>55123.354166666664</v>
      </c>
      <c r="AO59" s="568">
        <f t="shared" si="18"/>
        <v>1662.3541666666642</v>
      </c>
      <c r="AP59" s="568" t="str">
        <f t="shared" si="19"/>
        <v/>
      </c>
    </row>
    <row r="60" spans="1:42" x14ac:dyDescent="0.35">
      <c r="A60" s="671"/>
      <c r="B60" s="846" t="s">
        <v>96</v>
      </c>
      <c r="C60" s="469" t="s">
        <v>530</v>
      </c>
      <c r="D60" s="463">
        <v>91512</v>
      </c>
      <c r="E60" s="522">
        <v>43281</v>
      </c>
      <c r="F60" s="471" t="s">
        <v>343</v>
      </c>
      <c r="G60" s="471" t="s">
        <v>344</v>
      </c>
      <c r="H60" s="530">
        <f>_xlfn.IFNA(SUMIFS('QUALIFIED SVs'!$C$8:$C$10271,'QUALIFIED SVs'!$B$8:$B$10271,'QUALIFIED ENGINES'!D60,'QUALIFIED SVs'!$M$8:$M$10271,1),E60)</f>
        <v>44814.333333333336</v>
      </c>
      <c r="I60" s="530">
        <f>IF(G60="Yes",E60,VLOOKUP(D60,'QUALIFIED SVs'!$B$82:$C$10271,2,FALSE))</f>
        <v>44814.333333333336</v>
      </c>
      <c r="J60" s="530">
        <f t="shared" si="20"/>
        <v>43709</v>
      </c>
      <c r="K60" s="530">
        <f t="shared" si="21"/>
        <v>44814.333333333336</v>
      </c>
      <c r="L60" s="522"/>
      <c r="M60" s="290" t="str">
        <f t="shared" si="22"/>
        <v>Qualified</v>
      </c>
      <c r="N60" s="531">
        <f t="shared" si="23"/>
        <v>44814.333333333336</v>
      </c>
      <c r="O60" s="531" t="str">
        <f t="shared" si="8"/>
        <v>N/A</v>
      </c>
      <c r="P60" s="689">
        <v>44979.041666666664</v>
      </c>
      <c r="Q60" s="549">
        <f t="shared" si="9"/>
        <v>2023</v>
      </c>
      <c r="R60" s="547"/>
      <c r="T60" s="582">
        <v>54</v>
      </c>
      <c r="U60" s="582">
        <f t="shared" si="24"/>
        <v>91512</v>
      </c>
      <c r="V60" s="570">
        <f>SUMIFS('QUALIFIED SVs'!$C$7:$C$237,'QUALIFIED SVs'!$B$7:$B$237,'QUALIFIED ENGINES'!$U60,'QUALIFIED SVs'!$M$7:$M$237,V$6)</f>
        <v>44814.333333333336</v>
      </c>
      <c r="W60" s="570">
        <f>SUMIFS('QUALIFIED SVs'!$C$7:$C$237,'QUALIFIED SVs'!$B$7:$B$237,'QUALIFIED ENGINES'!$U60,'QUALIFIED SVs'!$M$7:$M$237,W$6)</f>
        <v>0</v>
      </c>
      <c r="X60" s="570">
        <f>SUMIFS('QUALIFIED SVs'!$C$7:$C$237,'QUALIFIED SVs'!$B$7:$B$237,'QUALIFIED ENGINES'!$U60,'QUALIFIED SVs'!$M$7:$M$237,X$6)</f>
        <v>0</v>
      </c>
      <c r="Y60" s="570">
        <f>SUMIFS('QUALIFIED SVs'!$C$7:$C$237,'QUALIFIED SVs'!$B$7:$B$237,'QUALIFIED ENGINES'!$U60,'QUALIFIED SVs'!$M$7:$M$237,Y$6)</f>
        <v>0</v>
      </c>
      <c r="Z60" s="570">
        <f>SUMIFS('QUALIFIED SVs'!$C$7:$C$237,'QUALIFIED SVs'!$B$7:$B$237,'QUALIFIED ENGINES'!$U60,'QUALIFIED SVs'!$M$7:$M$237,Z$6)</f>
        <v>0</v>
      </c>
      <c r="AA60" s="570">
        <f>SUMIFS('QUALIFIED SVs'!$C$7:$C$237,'QUALIFIED SVs'!$B$7:$B$237,'QUALIFIED ENGINES'!$U60,'QUALIFIED SVs'!$M$7:$M$237,AA$6)</f>
        <v>0</v>
      </c>
      <c r="AB60" s="570">
        <f>SUMIFS('QUALIFIED SVs'!$C$7:$C$237,'QUALIFIED SVs'!$B$7:$B$237,'QUALIFIED ENGINES'!$U60,'QUALIFIED SVs'!$M$7:$M$237,AB$6)</f>
        <v>0</v>
      </c>
      <c r="AC60" s="570">
        <f>SUMIFS('QUALIFIED SVs'!$C$7:$C$237,'QUALIFIED SVs'!$B$7:$B$237,'QUALIFIED ENGINES'!$U60,'QUALIFIED SVs'!$M$7:$M$237,AC$6)</f>
        <v>0</v>
      </c>
      <c r="AD60" s="296" t="str">
        <f t="shared" si="5"/>
        <v>E</v>
      </c>
      <c r="AE60" s="570">
        <f t="shared" si="25"/>
        <v>43281</v>
      </c>
      <c r="AF60" s="570">
        <f t="shared" si="10"/>
        <v>44814.333333333336</v>
      </c>
      <c r="AG60" s="570">
        <f t="shared" si="11"/>
        <v>46114.333333333336</v>
      </c>
      <c r="AH60" s="570">
        <f t="shared" si="12"/>
        <v>47594.333333333336</v>
      </c>
      <c r="AI60" s="570">
        <f t="shared" si="13"/>
        <v>49074.333333333336</v>
      </c>
      <c r="AJ60" s="570">
        <f t="shared" si="14"/>
        <v>50554.333333333336</v>
      </c>
      <c r="AK60" s="570">
        <f t="shared" si="15"/>
        <v>52034.333333333336</v>
      </c>
      <c r="AL60" s="570">
        <f t="shared" si="16"/>
        <v>53514.333333333336</v>
      </c>
      <c r="AM60" s="570">
        <f t="shared" si="17"/>
        <v>54994.333333333336</v>
      </c>
      <c r="AO60" s="568">
        <f t="shared" si="18"/>
        <v>1533.3333333333358</v>
      </c>
      <c r="AP60" s="568" t="str">
        <f t="shared" si="19"/>
        <v/>
      </c>
    </row>
    <row r="61" spans="1:42" x14ac:dyDescent="0.35">
      <c r="A61" s="671"/>
      <c r="B61" s="846" t="s">
        <v>96</v>
      </c>
      <c r="C61" s="469" t="s">
        <v>530</v>
      </c>
      <c r="D61" s="463">
        <v>91524</v>
      </c>
      <c r="E61" s="522">
        <v>43281</v>
      </c>
      <c r="F61" s="471" t="s">
        <v>343</v>
      </c>
      <c r="G61" s="471" t="s">
        <v>344</v>
      </c>
      <c r="H61" s="530">
        <f>_xlfn.IFNA(SUMIFS('QUALIFIED SVs'!$C$8:$C$10271,'QUALIFIED SVs'!$B$8:$B$10271,'QUALIFIED ENGINES'!D61,'QUALIFIED SVs'!$M$8:$M$10271,1),E61)</f>
        <v>44851.020833333336</v>
      </c>
      <c r="I61" s="530">
        <f>IF(G61="Yes",E61,VLOOKUP(D61,'QUALIFIED SVs'!$B$82:$C$10271,2,FALSE))</f>
        <v>44851.020833333336</v>
      </c>
      <c r="J61" s="530">
        <f t="shared" si="20"/>
        <v>43709</v>
      </c>
      <c r="K61" s="530">
        <f t="shared" si="21"/>
        <v>44851.020833333336</v>
      </c>
      <c r="L61" s="522"/>
      <c r="M61" s="290" t="str">
        <f t="shared" si="22"/>
        <v>Qualified</v>
      </c>
      <c r="N61" s="531">
        <f t="shared" si="23"/>
        <v>44851.020833333336</v>
      </c>
      <c r="O61" s="531" t="str">
        <f t="shared" si="8"/>
        <v>N/A</v>
      </c>
      <c r="P61" s="689">
        <v>45042.041666666664</v>
      </c>
      <c r="Q61" s="549">
        <f t="shared" si="9"/>
        <v>2023</v>
      </c>
      <c r="R61" s="547"/>
      <c r="T61" s="582">
        <v>55</v>
      </c>
      <c r="U61" s="582">
        <f t="shared" si="24"/>
        <v>91524</v>
      </c>
      <c r="V61" s="570">
        <f>SUMIFS('QUALIFIED SVs'!$C$7:$C$237,'QUALIFIED SVs'!$B$7:$B$237,'QUALIFIED ENGINES'!$U61,'QUALIFIED SVs'!$M$7:$M$237,V$6)</f>
        <v>44851.020833333336</v>
      </c>
      <c r="W61" s="570">
        <f>SUMIFS('QUALIFIED SVs'!$C$7:$C$237,'QUALIFIED SVs'!$B$7:$B$237,'QUALIFIED ENGINES'!$U61,'QUALIFIED SVs'!$M$7:$M$237,W$6)</f>
        <v>0</v>
      </c>
      <c r="X61" s="570">
        <f>SUMIFS('QUALIFIED SVs'!$C$7:$C$237,'QUALIFIED SVs'!$B$7:$B$237,'QUALIFIED ENGINES'!$U61,'QUALIFIED SVs'!$M$7:$M$237,X$6)</f>
        <v>0</v>
      </c>
      <c r="Y61" s="570">
        <f>SUMIFS('QUALIFIED SVs'!$C$7:$C$237,'QUALIFIED SVs'!$B$7:$B$237,'QUALIFIED ENGINES'!$U61,'QUALIFIED SVs'!$M$7:$M$237,Y$6)</f>
        <v>0</v>
      </c>
      <c r="Z61" s="570">
        <f>SUMIFS('QUALIFIED SVs'!$C$7:$C$237,'QUALIFIED SVs'!$B$7:$B$237,'QUALIFIED ENGINES'!$U61,'QUALIFIED SVs'!$M$7:$M$237,Z$6)</f>
        <v>0</v>
      </c>
      <c r="AA61" s="570">
        <f>SUMIFS('QUALIFIED SVs'!$C$7:$C$237,'QUALIFIED SVs'!$B$7:$B$237,'QUALIFIED ENGINES'!$U61,'QUALIFIED SVs'!$M$7:$M$237,AA$6)</f>
        <v>0</v>
      </c>
      <c r="AB61" s="570">
        <f>SUMIFS('QUALIFIED SVs'!$C$7:$C$237,'QUALIFIED SVs'!$B$7:$B$237,'QUALIFIED ENGINES'!$U61,'QUALIFIED SVs'!$M$7:$M$237,AB$6)</f>
        <v>0</v>
      </c>
      <c r="AC61" s="570">
        <f>SUMIFS('QUALIFIED SVs'!$C$7:$C$237,'QUALIFIED SVs'!$B$7:$B$237,'QUALIFIED ENGINES'!$U61,'QUALIFIED SVs'!$M$7:$M$237,AC$6)</f>
        <v>0</v>
      </c>
      <c r="AD61" s="296" t="str">
        <f t="shared" si="5"/>
        <v>E</v>
      </c>
      <c r="AE61" s="570">
        <f t="shared" si="25"/>
        <v>43281</v>
      </c>
      <c r="AF61" s="570">
        <f t="shared" si="10"/>
        <v>44851.020833333336</v>
      </c>
      <c r="AG61" s="570">
        <f t="shared" si="11"/>
        <v>46151.020833333336</v>
      </c>
      <c r="AH61" s="570">
        <f t="shared" si="12"/>
        <v>47631.020833333336</v>
      </c>
      <c r="AI61" s="570">
        <f t="shared" si="13"/>
        <v>49111.020833333336</v>
      </c>
      <c r="AJ61" s="570">
        <f t="shared" si="14"/>
        <v>50591.020833333336</v>
      </c>
      <c r="AK61" s="570">
        <f t="shared" si="15"/>
        <v>52071.020833333336</v>
      </c>
      <c r="AL61" s="570">
        <f t="shared" si="16"/>
        <v>53551.020833333336</v>
      </c>
      <c r="AM61" s="570">
        <f t="shared" si="17"/>
        <v>55031.020833333336</v>
      </c>
      <c r="AO61" s="568">
        <f t="shared" si="18"/>
        <v>1570.0208333333358</v>
      </c>
      <c r="AP61" s="568" t="str">
        <f t="shared" si="19"/>
        <v/>
      </c>
    </row>
    <row r="62" spans="1:42" x14ac:dyDescent="0.35">
      <c r="A62" s="671"/>
      <c r="B62" s="847" t="s">
        <v>96</v>
      </c>
      <c r="C62" s="469" t="s">
        <v>530</v>
      </c>
      <c r="D62" s="463">
        <v>91522</v>
      </c>
      <c r="E62" s="522">
        <v>43281</v>
      </c>
      <c r="F62" s="471" t="s">
        <v>343</v>
      </c>
      <c r="G62" s="471" t="s">
        <v>344</v>
      </c>
      <c r="H62" s="530">
        <f>_xlfn.IFNA(SUMIFS('QUALIFIED SVs'!$C$8:$C$10271,'QUALIFIED SVs'!$B$8:$B$10271,'QUALIFIED ENGINES'!D62,'QUALIFIED SVs'!$M$8:$M$10271,1),E62)</f>
        <v>43306.54105324074</v>
      </c>
      <c r="I62" s="530">
        <f>IF(G62="Yes",E62,VLOOKUP(D62,'QUALIFIED SVs'!$B$82:$C$10271,2,FALSE))</f>
        <v>43306.54105324074</v>
      </c>
      <c r="J62" s="530">
        <f t="shared" si="20"/>
        <v>43709</v>
      </c>
      <c r="K62" s="530">
        <f t="shared" si="21"/>
        <v>43306.54105324074</v>
      </c>
      <c r="L62" s="522"/>
      <c r="M62" s="290" t="str">
        <f t="shared" si="22"/>
        <v>Not Qualified</v>
      </c>
      <c r="N62" s="531" t="str">
        <f t="shared" si="23"/>
        <v>N/A</v>
      </c>
      <c r="O62" s="531">
        <f t="shared" si="8"/>
        <v>43306.54105324074</v>
      </c>
      <c r="P62" s="689">
        <v>45715.041666666664</v>
      </c>
      <c r="Q62" s="549">
        <f t="shared" si="9"/>
        <v>2025</v>
      </c>
      <c r="R62" s="547"/>
      <c r="T62" s="582">
        <v>56</v>
      </c>
      <c r="U62" s="582">
        <f t="shared" si="24"/>
        <v>91522</v>
      </c>
      <c r="V62" s="570">
        <f>SUMIFS('QUALIFIED SVs'!$C$7:$C$237,'QUALIFIED SVs'!$B$7:$B$237,'QUALIFIED ENGINES'!$U62,'QUALIFIED SVs'!$M$7:$M$237,V$6)</f>
        <v>43306.54105324074</v>
      </c>
      <c r="W62" s="570">
        <f>SUMIFS('QUALIFIED SVs'!$C$7:$C$237,'QUALIFIED SVs'!$B$7:$B$237,'QUALIFIED ENGINES'!$U62,'QUALIFIED SVs'!$M$7:$M$237,W$6)</f>
        <v>45289.959722222222</v>
      </c>
      <c r="X62" s="570">
        <f>SUMIFS('QUALIFIED SVs'!$C$7:$C$237,'QUALIFIED SVs'!$B$7:$B$237,'QUALIFIED ENGINES'!$U62,'QUALIFIED SVs'!$M$7:$M$237,X$6)</f>
        <v>0</v>
      </c>
      <c r="Y62" s="570">
        <f>SUMIFS('QUALIFIED SVs'!$C$7:$C$237,'QUALIFIED SVs'!$B$7:$B$237,'QUALIFIED ENGINES'!$U62,'QUALIFIED SVs'!$M$7:$M$237,Y$6)</f>
        <v>0</v>
      </c>
      <c r="Z62" s="570">
        <f>SUMIFS('QUALIFIED SVs'!$C$7:$C$237,'QUALIFIED SVs'!$B$7:$B$237,'QUALIFIED ENGINES'!$U62,'QUALIFIED SVs'!$M$7:$M$237,Z$6)</f>
        <v>0</v>
      </c>
      <c r="AA62" s="570">
        <f>SUMIFS('QUALIFIED SVs'!$C$7:$C$237,'QUALIFIED SVs'!$B$7:$B$237,'QUALIFIED ENGINES'!$U62,'QUALIFIED SVs'!$M$7:$M$237,AA$6)</f>
        <v>0</v>
      </c>
      <c r="AB62" s="570">
        <f>SUMIFS('QUALIFIED SVs'!$C$7:$C$237,'QUALIFIED SVs'!$B$7:$B$237,'QUALIFIED ENGINES'!$U62,'QUALIFIED SVs'!$M$7:$M$237,AB$6)</f>
        <v>0</v>
      </c>
      <c r="AC62" s="570">
        <f>SUMIFS('QUALIFIED SVs'!$C$7:$C$237,'QUALIFIED SVs'!$B$7:$B$237,'QUALIFIED ENGINES'!$U62,'QUALIFIED SVs'!$M$7:$M$237,AC$6)</f>
        <v>0</v>
      </c>
      <c r="AD62" s="296" t="str">
        <f t="shared" si="5"/>
        <v>E</v>
      </c>
      <c r="AE62" s="570">
        <f t="shared" si="25"/>
        <v>43281</v>
      </c>
      <c r="AF62" s="570">
        <f t="shared" si="10"/>
        <v>43306.54105324074</v>
      </c>
      <c r="AG62" s="570">
        <f t="shared" si="11"/>
        <v>45289.959722222222</v>
      </c>
      <c r="AH62" s="570">
        <f t="shared" si="12"/>
        <v>46769.959722222222</v>
      </c>
      <c r="AI62" s="570">
        <f t="shared" si="13"/>
        <v>48249.959722222222</v>
      </c>
      <c r="AJ62" s="570">
        <f t="shared" si="14"/>
        <v>49729.959722222222</v>
      </c>
      <c r="AK62" s="570">
        <f t="shared" si="15"/>
        <v>51209.959722222222</v>
      </c>
      <c r="AL62" s="570">
        <f t="shared" si="16"/>
        <v>52689.959722222222</v>
      </c>
      <c r="AM62" s="570">
        <f t="shared" si="17"/>
        <v>54169.959722222222</v>
      </c>
      <c r="AO62" s="568">
        <f t="shared" si="18"/>
        <v>25.541053240740439</v>
      </c>
      <c r="AP62" s="568">
        <f t="shared" si="19"/>
        <v>1983.4186689814815</v>
      </c>
    </row>
    <row r="63" spans="1:42" x14ac:dyDescent="0.35">
      <c r="A63" s="671"/>
      <c r="B63" s="845" t="s">
        <v>325</v>
      </c>
      <c r="C63" s="469" t="s">
        <v>530</v>
      </c>
      <c r="D63" s="463">
        <v>91534</v>
      </c>
      <c r="E63" s="522">
        <v>43357</v>
      </c>
      <c r="F63" s="471" t="s">
        <v>343</v>
      </c>
      <c r="G63" s="471" t="s">
        <v>344</v>
      </c>
      <c r="H63" s="530">
        <f>_xlfn.IFNA(SUMIFS('QUALIFIED SVs'!$C$8:$C$10271,'QUALIFIED SVs'!$B$8:$B$10271,'QUALIFIED ENGINES'!D63,'QUALIFIED SVs'!$M$8:$M$10271,1),E63)</f>
        <v>44470.291666666664</v>
      </c>
      <c r="I63" s="530">
        <f>IF(G63="Yes",E63,VLOOKUP(D63,'QUALIFIED SVs'!$B$82:$C$10271,2,FALSE))</f>
        <v>44470.291666666664</v>
      </c>
      <c r="J63" s="530">
        <f t="shared" si="20"/>
        <v>43709</v>
      </c>
      <c r="K63" s="530">
        <f t="shared" si="21"/>
        <v>44470.291666666664</v>
      </c>
      <c r="L63" s="522"/>
      <c r="M63" s="290" t="str">
        <f t="shared" si="22"/>
        <v>Qualified</v>
      </c>
      <c r="N63" s="531">
        <f t="shared" si="23"/>
        <v>44470.291666666664</v>
      </c>
      <c r="O63" s="531" t="str">
        <f t="shared" si="8"/>
        <v>N/A</v>
      </c>
      <c r="P63" s="689">
        <v>44665.041666666664</v>
      </c>
      <c r="Q63" s="549">
        <f t="shared" si="9"/>
        <v>2022</v>
      </c>
      <c r="R63" s="547"/>
      <c r="T63" s="582">
        <v>57</v>
      </c>
      <c r="U63" s="582">
        <f t="shared" si="24"/>
        <v>91534</v>
      </c>
      <c r="V63" s="570">
        <f>SUMIFS('QUALIFIED SVs'!$C$7:$C$237,'QUALIFIED SVs'!$B$7:$B$237,'QUALIFIED ENGINES'!$U63,'QUALIFIED SVs'!$M$7:$M$237,V$6)</f>
        <v>44470.291666666664</v>
      </c>
      <c r="W63" s="570">
        <f>SUMIFS('QUALIFIED SVs'!$C$7:$C$237,'QUALIFIED SVs'!$B$7:$B$237,'QUALIFIED ENGINES'!$U63,'QUALIFIED SVs'!$M$7:$M$237,W$6)</f>
        <v>46034.5</v>
      </c>
      <c r="X63" s="570">
        <f>SUMIFS('QUALIFIED SVs'!$C$7:$C$237,'QUALIFIED SVs'!$B$7:$B$237,'QUALIFIED ENGINES'!$U63,'QUALIFIED SVs'!$M$7:$M$237,X$6)</f>
        <v>0</v>
      </c>
      <c r="Y63" s="570">
        <f>SUMIFS('QUALIFIED SVs'!$C$7:$C$237,'QUALIFIED SVs'!$B$7:$B$237,'QUALIFIED ENGINES'!$U63,'QUALIFIED SVs'!$M$7:$M$237,Y$6)</f>
        <v>0</v>
      </c>
      <c r="Z63" s="570">
        <f>SUMIFS('QUALIFIED SVs'!$C$7:$C$237,'QUALIFIED SVs'!$B$7:$B$237,'QUALIFIED ENGINES'!$U63,'QUALIFIED SVs'!$M$7:$M$237,Z$6)</f>
        <v>0</v>
      </c>
      <c r="AA63" s="570">
        <f>SUMIFS('QUALIFIED SVs'!$C$7:$C$237,'QUALIFIED SVs'!$B$7:$B$237,'QUALIFIED ENGINES'!$U63,'QUALIFIED SVs'!$M$7:$M$237,AA$6)</f>
        <v>0</v>
      </c>
      <c r="AB63" s="570">
        <f>SUMIFS('QUALIFIED SVs'!$C$7:$C$237,'QUALIFIED SVs'!$B$7:$B$237,'QUALIFIED ENGINES'!$U63,'QUALIFIED SVs'!$M$7:$M$237,AB$6)</f>
        <v>0</v>
      </c>
      <c r="AC63" s="570">
        <f>SUMIFS('QUALIFIED SVs'!$C$7:$C$237,'QUALIFIED SVs'!$B$7:$B$237,'QUALIFIED ENGINES'!$U63,'QUALIFIED SVs'!$M$7:$M$237,AC$6)</f>
        <v>0</v>
      </c>
      <c r="AD63" s="296" t="str">
        <f t="shared" si="5"/>
        <v>E</v>
      </c>
      <c r="AE63" s="570">
        <f t="shared" si="25"/>
        <v>43357</v>
      </c>
      <c r="AF63" s="570">
        <f t="shared" si="10"/>
        <v>44470.291666666664</v>
      </c>
      <c r="AG63" s="570">
        <f t="shared" si="11"/>
        <v>46034.5</v>
      </c>
      <c r="AH63" s="570">
        <f t="shared" si="12"/>
        <v>47514.5</v>
      </c>
      <c r="AI63" s="570">
        <f t="shared" si="13"/>
        <v>48994.5</v>
      </c>
      <c r="AJ63" s="570">
        <f t="shared" si="14"/>
        <v>50474.5</v>
      </c>
      <c r="AK63" s="570">
        <f t="shared" si="15"/>
        <v>51954.5</v>
      </c>
      <c r="AL63" s="570">
        <f t="shared" si="16"/>
        <v>53434.5</v>
      </c>
      <c r="AM63" s="570">
        <f t="shared" si="17"/>
        <v>54914.5</v>
      </c>
      <c r="AO63" s="568">
        <f t="shared" si="18"/>
        <v>1113.2916666666642</v>
      </c>
      <c r="AP63" s="568">
        <f t="shared" si="19"/>
        <v>1564.2083333333358</v>
      </c>
    </row>
    <row r="64" spans="1:42" x14ac:dyDescent="0.35">
      <c r="A64" s="671"/>
      <c r="B64" s="846" t="s">
        <v>325</v>
      </c>
      <c r="C64" s="469" t="s">
        <v>530</v>
      </c>
      <c r="D64" s="463">
        <v>91530</v>
      </c>
      <c r="E64" s="522">
        <v>43357</v>
      </c>
      <c r="F64" s="471" t="s">
        <v>343</v>
      </c>
      <c r="G64" s="471" t="s">
        <v>344</v>
      </c>
      <c r="H64" s="530">
        <f>_xlfn.IFNA(SUMIFS('QUALIFIED SVs'!$C$8:$C$10271,'QUALIFIED SVs'!$B$8:$B$10271,'QUALIFIED ENGINES'!D64,'QUALIFIED SVs'!$M$8:$M$10271,1),E64)</f>
        <v>44733.500694444447</v>
      </c>
      <c r="I64" s="530">
        <f>IF(G64="Yes",E64,VLOOKUP(D64,'QUALIFIED SVs'!$B$82:$C$10271,2,FALSE))</f>
        <v>44733.500694444447</v>
      </c>
      <c r="J64" s="530">
        <f t="shared" si="20"/>
        <v>43709</v>
      </c>
      <c r="K64" s="530">
        <f t="shared" si="21"/>
        <v>44733.500694444447</v>
      </c>
      <c r="L64" s="522"/>
      <c r="M64" s="290" t="str">
        <f t="shared" si="22"/>
        <v>Qualified</v>
      </c>
      <c r="N64" s="531">
        <f t="shared" si="23"/>
        <v>44733.500694444447</v>
      </c>
      <c r="O64" s="531" t="str">
        <f t="shared" si="8"/>
        <v>N/A</v>
      </c>
      <c r="P64" s="689">
        <v>44953.041666666664</v>
      </c>
      <c r="Q64" s="549">
        <f t="shared" si="9"/>
        <v>2023</v>
      </c>
      <c r="R64" s="547"/>
      <c r="T64" s="582">
        <v>58</v>
      </c>
      <c r="U64" s="582">
        <f t="shared" si="24"/>
        <v>91530</v>
      </c>
      <c r="V64" s="570">
        <f>SUMIFS('QUALIFIED SVs'!$C$7:$C$237,'QUALIFIED SVs'!$B$7:$B$237,'QUALIFIED ENGINES'!$U64,'QUALIFIED SVs'!$M$7:$M$237,V$6)</f>
        <v>44733.500694444447</v>
      </c>
      <c r="W64" s="570">
        <f>SUMIFS('QUALIFIED SVs'!$C$7:$C$237,'QUALIFIED SVs'!$B$7:$B$237,'QUALIFIED ENGINES'!$U64,'QUALIFIED SVs'!$M$7:$M$237,W$6)</f>
        <v>0</v>
      </c>
      <c r="X64" s="570">
        <f>SUMIFS('QUALIFIED SVs'!$C$7:$C$237,'QUALIFIED SVs'!$B$7:$B$237,'QUALIFIED ENGINES'!$U64,'QUALIFIED SVs'!$M$7:$M$237,X$6)</f>
        <v>0</v>
      </c>
      <c r="Y64" s="570">
        <f>SUMIFS('QUALIFIED SVs'!$C$7:$C$237,'QUALIFIED SVs'!$B$7:$B$237,'QUALIFIED ENGINES'!$U64,'QUALIFIED SVs'!$M$7:$M$237,Y$6)</f>
        <v>0</v>
      </c>
      <c r="Z64" s="570">
        <f>SUMIFS('QUALIFIED SVs'!$C$7:$C$237,'QUALIFIED SVs'!$B$7:$B$237,'QUALIFIED ENGINES'!$U64,'QUALIFIED SVs'!$M$7:$M$237,Z$6)</f>
        <v>0</v>
      </c>
      <c r="AA64" s="570">
        <f>SUMIFS('QUALIFIED SVs'!$C$7:$C$237,'QUALIFIED SVs'!$B$7:$B$237,'QUALIFIED ENGINES'!$U64,'QUALIFIED SVs'!$M$7:$M$237,AA$6)</f>
        <v>0</v>
      </c>
      <c r="AB64" s="570">
        <f>SUMIFS('QUALIFIED SVs'!$C$7:$C$237,'QUALIFIED SVs'!$B$7:$B$237,'QUALIFIED ENGINES'!$U64,'QUALIFIED SVs'!$M$7:$M$237,AB$6)</f>
        <v>0</v>
      </c>
      <c r="AC64" s="570">
        <f>SUMIFS('QUALIFIED SVs'!$C$7:$C$237,'QUALIFIED SVs'!$B$7:$B$237,'QUALIFIED ENGINES'!$U64,'QUALIFIED SVs'!$M$7:$M$237,AC$6)</f>
        <v>0</v>
      </c>
      <c r="AD64" s="296" t="str">
        <f t="shared" si="5"/>
        <v>E</v>
      </c>
      <c r="AE64" s="570">
        <f t="shared" si="25"/>
        <v>43357</v>
      </c>
      <c r="AF64" s="570">
        <f t="shared" si="10"/>
        <v>44733.500694444447</v>
      </c>
      <c r="AG64" s="570">
        <f t="shared" si="11"/>
        <v>46033.500694444447</v>
      </c>
      <c r="AH64" s="570">
        <f t="shared" si="12"/>
        <v>47513.500694444447</v>
      </c>
      <c r="AI64" s="570">
        <f t="shared" si="13"/>
        <v>48993.500694444447</v>
      </c>
      <c r="AJ64" s="570">
        <f t="shared" si="14"/>
        <v>50473.500694444447</v>
      </c>
      <c r="AK64" s="570">
        <f t="shared" si="15"/>
        <v>51953.500694444447</v>
      </c>
      <c r="AL64" s="570">
        <f t="shared" si="16"/>
        <v>53433.500694444447</v>
      </c>
      <c r="AM64" s="570">
        <f t="shared" si="17"/>
        <v>54913.500694444447</v>
      </c>
      <c r="AO64" s="568">
        <f t="shared" si="18"/>
        <v>1376.5006944444467</v>
      </c>
      <c r="AP64" s="568" t="str">
        <f t="shared" si="19"/>
        <v/>
      </c>
    </row>
    <row r="65" spans="1:42" x14ac:dyDescent="0.35">
      <c r="A65" s="671"/>
      <c r="B65" s="846" t="s">
        <v>325</v>
      </c>
      <c r="C65" s="469" t="s">
        <v>530</v>
      </c>
      <c r="D65" s="463">
        <v>91535</v>
      </c>
      <c r="E65" s="522">
        <v>43357</v>
      </c>
      <c r="F65" s="471" t="s">
        <v>343</v>
      </c>
      <c r="G65" s="471" t="s">
        <v>344</v>
      </c>
      <c r="H65" s="530">
        <f>_xlfn.IFNA(SUMIFS('QUALIFIED SVs'!$C$8:$C$10271,'QUALIFIED SVs'!$B$8:$B$10271,'QUALIFIED ENGINES'!D65,'QUALIFIED SVs'!$M$8:$M$10271,1),E65)</f>
        <v>45080.291666666664</v>
      </c>
      <c r="I65" s="530">
        <f>IF(G65="Yes",E65,VLOOKUP(D65,'QUALIFIED SVs'!$B$82:$C$10271,2,FALSE))</f>
        <v>45080.291666666664</v>
      </c>
      <c r="J65" s="530">
        <f t="shared" si="20"/>
        <v>43709</v>
      </c>
      <c r="K65" s="530">
        <f t="shared" si="21"/>
        <v>45080.291666666664</v>
      </c>
      <c r="L65" s="522"/>
      <c r="M65" s="290" t="str">
        <f t="shared" si="22"/>
        <v>Qualified</v>
      </c>
      <c r="N65" s="531">
        <f t="shared" si="23"/>
        <v>45080.291666666664</v>
      </c>
      <c r="O65" s="531" t="str">
        <f t="shared" si="8"/>
        <v>N/A</v>
      </c>
      <c r="P65" s="689">
        <v>45291</v>
      </c>
      <c r="Q65" s="549">
        <f t="shared" si="9"/>
        <v>2023</v>
      </c>
      <c r="R65" s="547"/>
      <c r="T65" s="582">
        <v>59</v>
      </c>
      <c r="U65" s="582">
        <f t="shared" si="24"/>
        <v>91535</v>
      </c>
      <c r="V65" s="570">
        <f>SUMIFS('QUALIFIED SVs'!$C$7:$C$237,'QUALIFIED SVs'!$B$7:$B$237,'QUALIFIED ENGINES'!$U65,'QUALIFIED SVs'!$M$7:$M$237,V$6)</f>
        <v>45080.291666666664</v>
      </c>
      <c r="W65" s="570">
        <f>SUMIFS('QUALIFIED SVs'!$C$7:$C$237,'QUALIFIED SVs'!$B$7:$B$237,'QUALIFIED ENGINES'!$U65,'QUALIFIED SVs'!$M$7:$M$237,W$6)</f>
        <v>0</v>
      </c>
      <c r="X65" s="570">
        <f>SUMIFS('QUALIFIED SVs'!$C$7:$C$237,'QUALIFIED SVs'!$B$7:$B$237,'QUALIFIED ENGINES'!$U65,'QUALIFIED SVs'!$M$7:$M$237,X$6)</f>
        <v>0</v>
      </c>
      <c r="Y65" s="570">
        <f>SUMIFS('QUALIFIED SVs'!$C$7:$C$237,'QUALIFIED SVs'!$B$7:$B$237,'QUALIFIED ENGINES'!$U65,'QUALIFIED SVs'!$M$7:$M$237,Y$6)</f>
        <v>0</v>
      </c>
      <c r="Z65" s="570">
        <f>SUMIFS('QUALIFIED SVs'!$C$7:$C$237,'QUALIFIED SVs'!$B$7:$B$237,'QUALIFIED ENGINES'!$U65,'QUALIFIED SVs'!$M$7:$M$237,Z$6)</f>
        <v>0</v>
      </c>
      <c r="AA65" s="570">
        <f>SUMIFS('QUALIFIED SVs'!$C$7:$C$237,'QUALIFIED SVs'!$B$7:$B$237,'QUALIFIED ENGINES'!$U65,'QUALIFIED SVs'!$M$7:$M$237,AA$6)</f>
        <v>0</v>
      </c>
      <c r="AB65" s="570">
        <f>SUMIFS('QUALIFIED SVs'!$C$7:$C$237,'QUALIFIED SVs'!$B$7:$B$237,'QUALIFIED ENGINES'!$U65,'QUALIFIED SVs'!$M$7:$M$237,AB$6)</f>
        <v>0</v>
      </c>
      <c r="AC65" s="570">
        <f>SUMIFS('QUALIFIED SVs'!$C$7:$C$237,'QUALIFIED SVs'!$B$7:$B$237,'QUALIFIED ENGINES'!$U65,'QUALIFIED SVs'!$M$7:$M$237,AC$6)</f>
        <v>0</v>
      </c>
      <c r="AD65" s="296" t="str">
        <f t="shared" si="5"/>
        <v>E</v>
      </c>
      <c r="AE65" s="570">
        <f t="shared" si="25"/>
        <v>43357</v>
      </c>
      <c r="AF65" s="570">
        <f t="shared" si="10"/>
        <v>45080.291666666664</v>
      </c>
      <c r="AG65" s="570">
        <f t="shared" si="11"/>
        <v>46380.291666666664</v>
      </c>
      <c r="AH65" s="570">
        <f t="shared" si="12"/>
        <v>47860.291666666664</v>
      </c>
      <c r="AI65" s="570">
        <f t="shared" si="13"/>
        <v>49340.291666666664</v>
      </c>
      <c r="AJ65" s="570">
        <f t="shared" si="14"/>
        <v>50820.291666666664</v>
      </c>
      <c r="AK65" s="570">
        <f t="shared" si="15"/>
        <v>52300.291666666664</v>
      </c>
      <c r="AL65" s="570">
        <f t="shared" si="16"/>
        <v>53780.291666666664</v>
      </c>
      <c r="AM65" s="570">
        <f t="shared" si="17"/>
        <v>55260.291666666664</v>
      </c>
      <c r="AO65" s="568">
        <f t="shared" si="18"/>
        <v>1723.2916666666642</v>
      </c>
      <c r="AP65" s="568" t="str">
        <f t="shared" si="19"/>
        <v/>
      </c>
    </row>
    <row r="66" spans="1:42" x14ac:dyDescent="0.35">
      <c r="A66" s="671"/>
      <c r="B66" s="847" t="s">
        <v>325</v>
      </c>
      <c r="C66" s="469" t="s">
        <v>530</v>
      </c>
      <c r="D66" s="463">
        <v>91528</v>
      </c>
      <c r="E66" s="522">
        <v>43357</v>
      </c>
      <c r="F66" s="471" t="s">
        <v>343</v>
      </c>
      <c r="G66" s="471" t="s">
        <v>344</v>
      </c>
      <c r="H66" s="530">
        <f>_xlfn.IFNA(SUMIFS('QUALIFIED SVs'!$C$8:$C$10271,'QUALIFIED SVs'!$B$8:$B$10271,'QUALIFIED ENGINES'!D66,'QUALIFIED SVs'!$M$8:$M$10271,1),E66)</f>
        <v>45056.3125</v>
      </c>
      <c r="I66" s="530">
        <f>IF(G66="Yes",E66,VLOOKUP(D66,'QUALIFIED SVs'!$B$82:$C$10271,2,FALSE))</f>
        <v>45056.3125</v>
      </c>
      <c r="J66" s="530">
        <f t="shared" si="20"/>
        <v>43709</v>
      </c>
      <c r="K66" s="530">
        <f t="shared" si="21"/>
        <v>45056.3125</v>
      </c>
      <c r="L66" s="522"/>
      <c r="M66" s="290" t="str">
        <f t="shared" si="22"/>
        <v>Qualified</v>
      </c>
      <c r="N66" s="531">
        <f t="shared" si="23"/>
        <v>45056.3125</v>
      </c>
      <c r="O66" s="531" t="str">
        <f t="shared" si="8"/>
        <v>N/A</v>
      </c>
      <c r="P66" s="689">
        <v>45291</v>
      </c>
      <c r="Q66" s="549">
        <f t="shared" si="9"/>
        <v>2023</v>
      </c>
      <c r="R66" s="547"/>
      <c r="T66" s="582">
        <v>60</v>
      </c>
      <c r="U66" s="582">
        <f t="shared" si="24"/>
        <v>91528</v>
      </c>
      <c r="V66" s="570">
        <f>SUMIFS('QUALIFIED SVs'!$C$7:$C$237,'QUALIFIED SVs'!$B$7:$B$237,'QUALIFIED ENGINES'!$U66,'QUALIFIED SVs'!$M$7:$M$237,V$6)</f>
        <v>45056.3125</v>
      </c>
      <c r="W66" s="570">
        <f>SUMIFS('QUALIFIED SVs'!$C$7:$C$237,'QUALIFIED SVs'!$B$7:$B$237,'QUALIFIED ENGINES'!$U66,'QUALIFIED SVs'!$M$7:$M$237,W$6)</f>
        <v>0</v>
      </c>
      <c r="X66" s="570">
        <f>SUMIFS('QUALIFIED SVs'!$C$7:$C$237,'QUALIFIED SVs'!$B$7:$B$237,'QUALIFIED ENGINES'!$U66,'QUALIFIED SVs'!$M$7:$M$237,X$6)</f>
        <v>0</v>
      </c>
      <c r="Y66" s="570">
        <f>SUMIFS('QUALIFIED SVs'!$C$7:$C$237,'QUALIFIED SVs'!$B$7:$B$237,'QUALIFIED ENGINES'!$U66,'QUALIFIED SVs'!$M$7:$M$237,Y$6)</f>
        <v>0</v>
      </c>
      <c r="Z66" s="570">
        <f>SUMIFS('QUALIFIED SVs'!$C$7:$C$237,'QUALIFIED SVs'!$B$7:$B$237,'QUALIFIED ENGINES'!$U66,'QUALIFIED SVs'!$M$7:$M$237,Z$6)</f>
        <v>0</v>
      </c>
      <c r="AA66" s="570">
        <f>SUMIFS('QUALIFIED SVs'!$C$7:$C$237,'QUALIFIED SVs'!$B$7:$B$237,'QUALIFIED ENGINES'!$U66,'QUALIFIED SVs'!$M$7:$M$237,AA$6)</f>
        <v>0</v>
      </c>
      <c r="AB66" s="570">
        <f>SUMIFS('QUALIFIED SVs'!$C$7:$C$237,'QUALIFIED SVs'!$B$7:$B$237,'QUALIFIED ENGINES'!$U66,'QUALIFIED SVs'!$M$7:$M$237,AB$6)</f>
        <v>0</v>
      </c>
      <c r="AC66" s="570">
        <f>SUMIFS('QUALIFIED SVs'!$C$7:$C$237,'QUALIFIED SVs'!$B$7:$B$237,'QUALIFIED ENGINES'!$U66,'QUALIFIED SVs'!$M$7:$M$237,AC$6)</f>
        <v>0</v>
      </c>
      <c r="AD66" s="296" t="str">
        <f t="shared" si="5"/>
        <v>E</v>
      </c>
      <c r="AE66" s="570">
        <f t="shared" si="25"/>
        <v>43357</v>
      </c>
      <c r="AF66" s="570">
        <f t="shared" si="10"/>
        <v>45056.3125</v>
      </c>
      <c r="AG66" s="570">
        <f t="shared" si="11"/>
        <v>46356.3125</v>
      </c>
      <c r="AH66" s="570">
        <f t="shared" si="12"/>
        <v>47836.3125</v>
      </c>
      <c r="AI66" s="570">
        <f t="shared" si="13"/>
        <v>49316.3125</v>
      </c>
      <c r="AJ66" s="570">
        <f t="shared" si="14"/>
        <v>50796.3125</v>
      </c>
      <c r="AK66" s="570">
        <f t="shared" si="15"/>
        <v>52276.3125</v>
      </c>
      <c r="AL66" s="570">
        <f t="shared" si="16"/>
        <v>53756.3125</v>
      </c>
      <c r="AM66" s="570">
        <f t="shared" si="17"/>
        <v>55236.3125</v>
      </c>
      <c r="AO66" s="568">
        <f t="shared" si="18"/>
        <v>1699.3125</v>
      </c>
      <c r="AP66" s="568" t="str">
        <f t="shared" si="19"/>
        <v/>
      </c>
    </row>
    <row r="67" spans="1:42" x14ac:dyDescent="0.35">
      <c r="A67" s="671"/>
      <c r="B67" s="845" t="s">
        <v>326</v>
      </c>
      <c r="C67" s="469" t="s">
        <v>529</v>
      </c>
      <c r="D67" s="463">
        <v>91507</v>
      </c>
      <c r="E67" s="522">
        <v>43420</v>
      </c>
      <c r="F67" s="471" t="s">
        <v>343</v>
      </c>
      <c r="G67" s="471" t="s">
        <v>344</v>
      </c>
      <c r="H67" s="530">
        <f>_xlfn.IFNA(SUMIFS('QUALIFIED SVs'!$C$8:$C$10271,'QUALIFIED SVs'!$B$8:$B$10271,'QUALIFIED ENGINES'!D67,'QUALIFIED SVs'!$M$8:$M$10271,1),E67)</f>
        <v>45463</v>
      </c>
      <c r="I67" s="530">
        <f>IF(G67="Yes",E67,VLOOKUP(D67,'QUALIFIED SVs'!$B$82:$C$10271,2,FALSE))</f>
        <v>45463</v>
      </c>
      <c r="J67" s="530">
        <f t="shared" si="20"/>
        <v>43709</v>
      </c>
      <c r="K67" s="530">
        <f t="shared" si="21"/>
        <v>45463</v>
      </c>
      <c r="L67" s="522"/>
      <c r="M67" s="290" t="str">
        <f t="shared" si="22"/>
        <v>Qualified</v>
      </c>
      <c r="N67" s="531">
        <f t="shared" si="23"/>
        <v>45463</v>
      </c>
      <c r="O67" s="531">
        <f t="shared" si="8"/>
        <v>45463</v>
      </c>
      <c r="P67" s="689">
        <v>45291</v>
      </c>
      <c r="Q67" s="549">
        <f t="shared" si="9"/>
        <v>2023</v>
      </c>
      <c r="R67" s="547"/>
      <c r="T67" s="582">
        <v>61</v>
      </c>
      <c r="U67" s="582">
        <f t="shared" si="24"/>
        <v>91507</v>
      </c>
      <c r="V67" s="570">
        <f>SUMIFS('QUALIFIED SVs'!$C$7:$C$237,'QUALIFIED SVs'!$B$7:$B$237,'QUALIFIED ENGINES'!$U67,'QUALIFIED SVs'!$M$7:$M$237,V$6)</f>
        <v>45463</v>
      </c>
      <c r="W67" s="570">
        <f>SUMIFS('QUALIFIED SVs'!$C$7:$C$237,'QUALIFIED SVs'!$B$7:$B$237,'QUALIFIED ENGINES'!$U67,'QUALIFIED SVs'!$M$7:$M$237,W$6)</f>
        <v>0</v>
      </c>
      <c r="X67" s="570">
        <f>SUMIFS('QUALIFIED SVs'!$C$7:$C$237,'QUALIFIED SVs'!$B$7:$B$237,'QUALIFIED ENGINES'!$U67,'QUALIFIED SVs'!$M$7:$M$237,X$6)</f>
        <v>0</v>
      </c>
      <c r="Y67" s="570">
        <f>SUMIFS('QUALIFIED SVs'!$C$7:$C$237,'QUALIFIED SVs'!$B$7:$B$237,'QUALIFIED ENGINES'!$U67,'QUALIFIED SVs'!$M$7:$M$237,Y$6)</f>
        <v>0</v>
      </c>
      <c r="Z67" s="570">
        <f>SUMIFS('QUALIFIED SVs'!$C$7:$C$237,'QUALIFIED SVs'!$B$7:$B$237,'QUALIFIED ENGINES'!$U67,'QUALIFIED SVs'!$M$7:$M$237,Z$6)</f>
        <v>0</v>
      </c>
      <c r="AA67" s="570">
        <f>SUMIFS('QUALIFIED SVs'!$C$7:$C$237,'QUALIFIED SVs'!$B$7:$B$237,'QUALIFIED ENGINES'!$U67,'QUALIFIED SVs'!$M$7:$M$237,AA$6)</f>
        <v>0</v>
      </c>
      <c r="AB67" s="570">
        <f>SUMIFS('QUALIFIED SVs'!$C$7:$C$237,'QUALIFIED SVs'!$B$7:$B$237,'QUALIFIED ENGINES'!$U67,'QUALIFIED SVs'!$M$7:$M$237,AB$6)</f>
        <v>0</v>
      </c>
      <c r="AC67" s="570">
        <f>SUMIFS('QUALIFIED SVs'!$C$7:$C$237,'QUALIFIED SVs'!$B$7:$B$237,'QUALIFIED ENGINES'!$U67,'QUALIFIED SVs'!$M$7:$M$237,AC$6)</f>
        <v>0</v>
      </c>
      <c r="AD67" s="296" t="str">
        <f t="shared" si="5"/>
        <v>K</v>
      </c>
      <c r="AE67" s="570">
        <f t="shared" si="25"/>
        <v>43420</v>
      </c>
      <c r="AF67" s="570">
        <f t="shared" si="10"/>
        <v>45463</v>
      </c>
      <c r="AG67" s="570">
        <f t="shared" si="11"/>
        <v>47263</v>
      </c>
      <c r="AH67" s="570">
        <f t="shared" si="12"/>
        <v>49063</v>
      </c>
      <c r="AI67" s="570">
        <f t="shared" si="13"/>
        <v>50863</v>
      </c>
      <c r="AJ67" s="570">
        <f t="shared" si="14"/>
        <v>52663</v>
      </c>
      <c r="AK67" s="570">
        <f t="shared" si="15"/>
        <v>54463</v>
      </c>
      <c r="AL67" s="570">
        <f t="shared" si="16"/>
        <v>56263</v>
      </c>
      <c r="AM67" s="570">
        <f t="shared" si="17"/>
        <v>58063</v>
      </c>
      <c r="AO67" s="568">
        <f t="shared" si="18"/>
        <v>2043</v>
      </c>
      <c r="AP67" s="568" t="str">
        <f t="shared" si="19"/>
        <v/>
      </c>
    </row>
    <row r="68" spans="1:42" x14ac:dyDescent="0.35">
      <c r="A68" s="671"/>
      <c r="B68" s="846" t="s">
        <v>326</v>
      </c>
      <c r="C68" s="469" t="s">
        <v>529</v>
      </c>
      <c r="D68" s="463">
        <v>91506</v>
      </c>
      <c r="E68" s="522">
        <v>43420</v>
      </c>
      <c r="F68" s="471" t="s">
        <v>343</v>
      </c>
      <c r="G68" s="471" t="s">
        <v>344</v>
      </c>
      <c r="H68" s="530">
        <f>_xlfn.IFNA(SUMIFS('QUALIFIED SVs'!$C$8:$C$10271,'QUALIFIED SVs'!$B$8:$B$10271,'QUALIFIED ENGINES'!D68,'QUALIFIED SVs'!$M$8:$M$10271,1),E68)</f>
        <v>45279</v>
      </c>
      <c r="I68" s="530">
        <f>IF(G68="Yes",E68,VLOOKUP(D68,'QUALIFIED SVs'!$B$82:$C$10271,2,FALSE))</f>
        <v>45279</v>
      </c>
      <c r="J68" s="530">
        <f t="shared" si="20"/>
        <v>43709</v>
      </c>
      <c r="K68" s="530">
        <f t="shared" si="21"/>
        <v>45279</v>
      </c>
      <c r="L68" s="522"/>
      <c r="M68" s="290" t="str">
        <f t="shared" si="22"/>
        <v>Qualified</v>
      </c>
      <c r="N68" s="531">
        <f t="shared" si="23"/>
        <v>45279</v>
      </c>
      <c r="O68" s="531" t="str">
        <f t="shared" si="8"/>
        <v>N/A</v>
      </c>
      <c r="P68" s="689">
        <v>45291</v>
      </c>
      <c r="Q68" s="549">
        <f t="shared" si="9"/>
        <v>2023</v>
      </c>
      <c r="R68" s="547"/>
      <c r="T68" s="582">
        <v>62</v>
      </c>
      <c r="U68" s="582">
        <f t="shared" si="24"/>
        <v>91506</v>
      </c>
      <c r="V68" s="570">
        <f>SUMIFS('QUALIFIED SVs'!$C$7:$C$237,'QUALIFIED SVs'!$B$7:$B$237,'QUALIFIED ENGINES'!$U68,'QUALIFIED SVs'!$M$7:$M$237,V$6)</f>
        <v>45279</v>
      </c>
      <c r="W68" s="570">
        <f>SUMIFS('QUALIFIED SVs'!$C$7:$C$237,'QUALIFIED SVs'!$B$7:$B$237,'QUALIFIED ENGINES'!$U68,'QUALIFIED SVs'!$M$7:$M$237,W$6)</f>
        <v>0</v>
      </c>
      <c r="X68" s="570">
        <f>SUMIFS('QUALIFIED SVs'!$C$7:$C$237,'QUALIFIED SVs'!$B$7:$B$237,'QUALIFIED ENGINES'!$U68,'QUALIFIED SVs'!$M$7:$M$237,X$6)</f>
        <v>0</v>
      </c>
      <c r="Y68" s="570">
        <f>SUMIFS('QUALIFIED SVs'!$C$7:$C$237,'QUALIFIED SVs'!$B$7:$B$237,'QUALIFIED ENGINES'!$U68,'QUALIFIED SVs'!$M$7:$M$237,Y$6)</f>
        <v>0</v>
      </c>
      <c r="Z68" s="570">
        <f>SUMIFS('QUALIFIED SVs'!$C$7:$C$237,'QUALIFIED SVs'!$B$7:$B$237,'QUALIFIED ENGINES'!$U68,'QUALIFIED SVs'!$M$7:$M$237,Z$6)</f>
        <v>0</v>
      </c>
      <c r="AA68" s="570">
        <f>SUMIFS('QUALIFIED SVs'!$C$7:$C$237,'QUALIFIED SVs'!$B$7:$B$237,'QUALIFIED ENGINES'!$U68,'QUALIFIED SVs'!$M$7:$M$237,AA$6)</f>
        <v>0</v>
      </c>
      <c r="AB68" s="570">
        <f>SUMIFS('QUALIFIED SVs'!$C$7:$C$237,'QUALIFIED SVs'!$B$7:$B$237,'QUALIFIED ENGINES'!$U68,'QUALIFIED SVs'!$M$7:$M$237,AB$6)</f>
        <v>0</v>
      </c>
      <c r="AC68" s="570">
        <f>SUMIFS('QUALIFIED SVs'!$C$7:$C$237,'QUALIFIED SVs'!$B$7:$B$237,'QUALIFIED ENGINES'!$U68,'QUALIFIED SVs'!$M$7:$M$237,AC$6)</f>
        <v>0</v>
      </c>
      <c r="AD68" s="296" t="str">
        <f t="shared" si="5"/>
        <v>K</v>
      </c>
      <c r="AE68" s="570">
        <f t="shared" si="25"/>
        <v>43420</v>
      </c>
      <c r="AF68" s="570">
        <f t="shared" si="10"/>
        <v>45279</v>
      </c>
      <c r="AG68" s="570">
        <f t="shared" si="11"/>
        <v>47079</v>
      </c>
      <c r="AH68" s="570">
        <f t="shared" si="12"/>
        <v>48879</v>
      </c>
      <c r="AI68" s="570">
        <f t="shared" si="13"/>
        <v>50679</v>
      </c>
      <c r="AJ68" s="570">
        <f t="shared" si="14"/>
        <v>52479</v>
      </c>
      <c r="AK68" s="570">
        <f t="shared" si="15"/>
        <v>54279</v>
      </c>
      <c r="AL68" s="570">
        <f t="shared" si="16"/>
        <v>56079</v>
      </c>
      <c r="AM68" s="570">
        <f t="shared" si="17"/>
        <v>57879</v>
      </c>
      <c r="AO68" s="568">
        <f t="shared" si="18"/>
        <v>1859</v>
      </c>
      <c r="AP68" s="568" t="str">
        <f t="shared" si="19"/>
        <v/>
      </c>
    </row>
    <row r="69" spans="1:42" x14ac:dyDescent="0.35">
      <c r="A69" s="671"/>
      <c r="B69" s="846" t="s">
        <v>326</v>
      </c>
      <c r="C69" s="469" t="s">
        <v>529</v>
      </c>
      <c r="D69" s="463">
        <v>91486</v>
      </c>
      <c r="E69" s="522">
        <v>43420</v>
      </c>
      <c r="F69" s="471" t="s">
        <v>343</v>
      </c>
      <c r="G69" s="471" t="s">
        <v>344</v>
      </c>
      <c r="H69" s="530">
        <f>_xlfn.IFNA(SUMIFS('QUALIFIED SVs'!$C$8:$C$10271,'QUALIFIED SVs'!$B$8:$B$10271,'QUALIFIED ENGINES'!D69,'QUALIFIED SVs'!$M$8:$M$10271,1),E69)</f>
        <v>45417.020833333336</v>
      </c>
      <c r="I69" s="530">
        <f>IF(G69="Yes",E69,VLOOKUP(D69,'QUALIFIED SVs'!$B$82:$C$10271,2,FALSE))</f>
        <v>45417.020833333336</v>
      </c>
      <c r="J69" s="530">
        <f t="shared" si="20"/>
        <v>43709</v>
      </c>
      <c r="K69" s="530">
        <f t="shared" si="21"/>
        <v>45417.020833333336</v>
      </c>
      <c r="L69" s="522"/>
      <c r="M69" s="290" t="str">
        <f t="shared" si="22"/>
        <v>Qualified</v>
      </c>
      <c r="N69" s="531">
        <f t="shared" si="23"/>
        <v>45417.020833333336</v>
      </c>
      <c r="O69" s="531">
        <f t="shared" si="8"/>
        <v>45417.020833333336</v>
      </c>
      <c r="P69" s="689">
        <v>45291</v>
      </c>
      <c r="Q69" s="549">
        <f t="shared" si="9"/>
        <v>2023</v>
      </c>
      <c r="R69" s="547"/>
      <c r="T69" s="582">
        <v>63</v>
      </c>
      <c r="U69" s="582">
        <f t="shared" si="24"/>
        <v>91486</v>
      </c>
      <c r="V69" s="570">
        <f>SUMIFS('QUALIFIED SVs'!$C$7:$C$237,'QUALIFIED SVs'!$B$7:$B$237,'QUALIFIED ENGINES'!$U69,'QUALIFIED SVs'!$M$7:$M$237,V$6)</f>
        <v>45417.020833333336</v>
      </c>
      <c r="W69" s="570">
        <f>SUMIFS('QUALIFIED SVs'!$C$7:$C$237,'QUALIFIED SVs'!$B$7:$B$237,'QUALIFIED ENGINES'!$U69,'QUALIFIED SVs'!$M$7:$M$237,W$6)</f>
        <v>0</v>
      </c>
      <c r="X69" s="570">
        <f>SUMIFS('QUALIFIED SVs'!$C$7:$C$237,'QUALIFIED SVs'!$B$7:$B$237,'QUALIFIED ENGINES'!$U69,'QUALIFIED SVs'!$M$7:$M$237,X$6)</f>
        <v>0</v>
      </c>
      <c r="Y69" s="570">
        <f>SUMIFS('QUALIFIED SVs'!$C$7:$C$237,'QUALIFIED SVs'!$B$7:$B$237,'QUALIFIED ENGINES'!$U69,'QUALIFIED SVs'!$M$7:$M$237,Y$6)</f>
        <v>0</v>
      </c>
      <c r="Z69" s="570">
        <f>SUMIFS('QUALIFIED SVs'!$C$7:$C$237,'QUALIFIED SVs'!$B$7:$B$237,'QUALIFIED ENGINES'!$U69,'QUALIFIED SVs'!$M$7:$M$237,Z$6)</f>
        <v>0</v>
      </c>
      <c r="AA69" s="570">
        <f>SUMIFS('QUALIFIED SVs'!$C$7:$C$237,'QUALIFIED SVs'!$B$7:$B$237,'QUALIFIED ENGINES'!$U69,'QUALIFIED SVs'!$M$7:$M$237,AA$6)</f>
        <v>0</v>
      </c>
      <c r="AB69" s="570">
        <f>SUMIFS('QUALIFIED SVs'!$C$7:$C$237,'QUALIFIED SVs'!$B$7:$B$237,'QUALIFIED ENGINES'!$U69,'QUALIFIED SVs'!$M$7:$M$237,AB$6)</f>
        <v>0</v>
      </c>
      <c r="AC69" s="570">
        <f>SUMIFS('QUALIFIED SVs'!$C$7:$C$237,'QUALIFIED SVs'!$B$7:$B$237,'QUALIFIED ENGINES'!$U69,'QUALIFIED SVs'!$M$7:$M$237,AC$6)</f>
        <v>0</v>
      </c>
      <c r="AD69" s="296" t="str">
        <f t="shared" si="5"/>
        <v>K</v>
      </c>
      <c r="AE69" s="570">
        <f t="shared" si="25"/>
        <v>43420</v>
      </c>
      <c r="AF69" s="570">
        <f t="shared" si="10"/>
        <v>45417.020833333336</v>
      </c>
      <c r="AG69" s="570">
        <f t="shared" si="11"/>
        <v>47217.020833333336</v>
      </c>
      <c r="AH69" s="570">
        <f t="shared" si="12"/>
        <v>49017.020833333336</v>
      </c>
      <c r="AI69" s="570">
        <f t="shared" si="13"/>
        <v>50817.020833333336</v>
      </c>
      <c r="AJ69" s="570">
        <f t="shared" si="14"/>
        <v>52617.020833333336</v>
      </c>
      <c r="AK69" s="570">
        <f t="shared" si="15"/>
        <v>54417.020833333336</v>
      </c>
      <c r="AL69" s="570">
        <f t="shared" si="16"/>
        <v>56217.020833333336</v>
      </c>
      <c r="AM69" s="570">
        <f t="shared" si="17"/>
        <v>58017.020833333336</v>
      </c>
      <c r="AO69" s="568">
        <f t="shared" si="18"/>
        <v>1997.0208333333358</v>
      </c>
      <c r="AP69" s="568" t="str">
        <f t="shared" si="19"/>
        <v/>
      </c>
    </row>
    <row r="70" spans="1:42" x14ac:dyDescent="0.35">
      <c r="A70" s="671"/>
      <c r="B70" s="847" t="s">
        <v>326</v>
      </c>
      <c r="C70" s="469" t="s">
        <v>529</v>
      </c>
      <c r="D70" s="463">
        <v>91499</v>
      </c>
      <c r="E70" s="522">
        <v>43420</v>
      </c>
      <c r="F70" s="471" t="s">
        <v>343</v>
      </c>
      <c r="G70" s="471" t="s">
        <v>344</v>
      </c>
      <c r="H70" s="530">
        <f>_xlfn.IFNA(SUMIFS('QUALIFIED SVs'!$C$8:$C$10271,'QUALIFIED SVs'!$B$8:$B$10271,'QUALIFIED ENGINES'!D70,'QUALIFIED SVs'!$M$8:$M$10271,1),E70)</f>
        <v>45322.25</v>
      </c>
      <c r="I70" s="530">
        <f>IF(G70="Yes",E70,VLOOKUP(D70,'QUALIFIED SVs'!$B$82:$C$10271,2,FALSE))</f>
        <v>45322.25</v>
      </c>
      <c r="J70" s="530">
        <f t="shared" si="20"/>
        <v>43709</v>
      </c>
      <c r="K70" s="530">
        <f t="shared" si="21"/>
        <v>45322.25</v>
      </c>
      <c r="L70" s="522"/>
      <c r="M70" s="290" t="str">
        <f t="shared" si="22"/>
        <v>Qualified</v>
      </c>
      <c r="N70" s="531">
        <f t="shared" si="23"/>
        <v>45322.25</v>
      </c>
      <c r="O70" s="531">
        <f t="shared" si="8"/>
        <v>45322.25</v>
      </c>
      <c r="P70" s="689">
        <v>45291</v>
      </c>
      <c r="Q70" s="549">
        <f t="shared" si="9"/>
        <v>2023</v>
      </c>
      <c r="R70" s="547"/>
      <c r="T70" s="582">
        <v>64</v>
      </c>
      <c r="U70" s="582">
        <f t="shared" si="24"/>
        <v>91499</v>
      </c>
      <c r="V70" s="570">
        <f>SUMIFS('QUALIFIED SVs'!$C$7:$C$237,'QUALIFIED SVs'!$B$7:$B$237,'QUALIFIED ENGINES'!$U70,'QUALIFIED SVs'!$M$7:$M$237,V$6)</f>
        <v>45322.25</v>
      </c>
      <c r="W70" s="570">
        <f>SUMIFS('QUALIFIED SVs'!$C$7:$C$237,'QUALIFIED SVs'!$B$7:$B$237,'QUALIFIED ENGINES'!$U70,'QUALIFIED SVs'!$M$7:$M$237,W$6)</f>
        <v>0</v>
      </c>
      <c r="X70" s="570">
        <f>SUMIFS('QUALIFIED SVs'!$C$7:$C$237,'QUALIFIED SVs'!$B$7:$B$237,'QUALIFIED ENGINES'!$U70,'QUALIFIED SVs'!$M$7:$M$237,X$6)</f>
        <v>0</v>
      </c>
      <c r="Y70" s="570">
        <f>SUMIFS('QUALIFIED SVs'!$C$7:$C$237,'QUALIFIED SVs'!$B$7:$B$237,'QUALIFIED ENGINES'!$U70,'QUALIFIED SVs'!$M$7:$M$237,Y$6)</f>
        <v>0</v>
      </c>
      <c r="Z70" s="570">
        <f>SUMIFS('QUALIFIED SVs'!$C$7:$C$237,'QUALIFIED SVs'!$B$7:$B$237,'QUALIFIED ENGINES'!$U70,'QUALIFIED SVs'!$M$7:$M$237,Z$6)</f>
        <v>0</v>
      </c>
      <c r="AA70" s="570">
        <f>SUMIFS('QUALIFIED SVs'!$C$7:$C$237,'QUALIFIED SVs'!$B$7:$B$237,'QUALIFIED ENGINES'!$U70,'QUALIFIED SVs'!$M$7:$M$237,AA$6)</f>
        <v>0</v>
      </c>
      <c r="AB70" s="570">
        <f>SUMIFS('QUALIFIED SVs'!$C$7:$C$237,'QUALIFIED SVs'!$B$7:$B$237,'QUALIFIED ENGINES'!$U70,'QUALIFIED SVs'!$M$7:$M$237,AB$6)</f>
        <v>0</v>
      </c>
      <c r="AC70" s="570">
        <f>SUMIFS('QUALIFIED SVs'!$C$7:$C$237,'QUALIFIED SVs'!$B$7:$B$237,'QUALIFIED ENGINES'!$U70,'QUALIFIED SVs'!$M$7:$M$237,AC$6)</f>
        <v>0</v>
      </c>
      <c r="AD70" s="296" t="str">
        <f t="shared" si="5"/>
        <v>K</v>
      </c>
      <c r="AE70" s="570">
        <f t="shared" si="25"/>
        <v>43420</v>
      </c>
      <c r="AF70" s="570">
        <f t="shared" si="10"/>
        <v>45322.25</v>
      </c>
      <c r="AG70" s="570">
        <f t="shared" si="11"/>
        <v>47122.25</v>
      </c>
      <c r="AH70" s="570">
        <f t="shared" si="12"/>
        <v>48922.25</v>
      </c>
      <c r="AI70" s="570">
        <f t="shared" si="13"/>
        <v>50722.25</v>
      </c>
      <c r="AJ70" s="570">
        <f t="shared" si="14"/>
        <v>52522.25</v>
      </c>
      <c r="AK70" s="570">
        <f t="shared" si="15"/>
        <v>54322.25</v>
      </c>
      <c r="AL70" s="570">
        <f t="shared" si="16"/>
        <v>56122.25</v>
      </c>
      <c r="AM70" s="570">
        <f t="shared" si="17"/>
        <v>57922.25</v>
      </c>
      <c r="AO70" s="568">
        <f t="shared" si="18"/>
        <v>1902.25</v>
      </c>
      <c r="AP70" s="568" t="str">
        <f t="shared" si="19"/>
        <v/>
      </c>
    </row>
    <row r="71" spans="1:42" x14ac:dyDescent="0.35">
      <c r="A71" s="671"/>
      <c r="B71" s="845" t="s">
        <v>98</v>
      </c>
      <c r="C71" s="469" t="s">
        <v>530</v>
      </c>
      <c r="D71" s="463">
        <v>91547</v>
      </c>
      <c r="E71" s="522">
        <v>43432</v>
      </c>
      <c r="F71" s="471" t="s">
        <v>343</v>
      </c>
      <c r="G71" s="471" t="s">
        <v>344</v>
      </c>
      <c r="H71" s="530">
        <f>_xlfn.IFNA(SUMIFS('QUALIFIED SVs'!$C$8:$C$10271,'QUALIFIED SVs'!$B$8:$B$10271,'QUALIFIED ENGINES'!D71,'QUALIFIED SVs'!$M$8:$M$10271,1),E71)</f>
        <v>43685.457256944443</v>
      </c>
      <c r="I71" s="530">
        <f>IF(G71="Yes",E71,VLOOKUP(D71,'QUALIFIED SVs'!$B$82:$C$10271,2,FALSE))</f>
        <v>43685.457256944443</v>
      </c>
      <c r="J71" s="530">
        <f t="shared" ref="J71:J102" si="26">IF(E71&lt;=$J$3,$J$3,E71)</f>
        <v>43709</v>
      </c>
      <c r="K71" s="530">
        <f t="shared" ref="K71:K102" si="27">IF(L71&lt;&gt;"",L71,I71)</f>
        <v>43685.457256944443</v>
      </c>
      <c r="L71" s="522"/>
      <c r="M71" s="290" t="str">
        <f t="shared" ref="M71:M102" si="28">IF(OR(I71="",K71="",J71=""),"Not Qualified",IF(AND(I71&gt;=K71,I71&gt;=J71),"Qualified","Not Qualified"))</f>
        <v>Not Qualified</v>
      </c>
      <c r="N71" s="531" t="str">
        <f t="shared" ref="N71:N102" si="29">IF(M71="Qualified",I71,"N/A")</f>
        <v>N/A</v>
      </c>
      <c r="O71" s="531">
        <f t="shared" si="8"/>
        <v>43685.457256944443</v>
      </c>
      <c r="P71" s="689" t="s">
        <v>777</v>
      </c>
      <c r="Q71" s="549">
        <v>2023</v>
      </c>
      <c r="R71" s="547"/>
      <c r="T71" s="582">
        <v>65</v>
      </c>
      <c r="U71" s="582">
        <f t="shared" ref="U71:U102" si="30">D71</f>
        <v>91547</v>
      </c>
      <c r="V71" s="570">
        <f>SUMIFS('QUALIFIED SVs'!$C$7:$C$237,'QUALIFIED SVs'!$B$7:$B$237,'QUALIFIED ENGINES'!$U71,'QUALIFIED SVs'!$M$7:$M$237,V$6)</f>
        <v>43685.457256944443</v>
      </c>
      <c r="W71" s="570">
        <f>SUMIFS('QUALIFIED SVs'!$C$7:$C$237,'QUALIFIED SVs'!$B$7:$B$237,'QUALIFIED ENGINES'!$U71,'QUALIFIED SVs'!$M$7:$M$237,W$6)</f>
        <v>45799.001388888886</v>
      </c>
      <c r="X71" s="570">
        <f>SUMIFS('QUALIFIED SVs'!$C$7:$C$237,'QUALIFIED SVs'!$B$7:$B$237,'QUALIFIED ENGINES'!$U71,'QUALIFIED SVs'!$M$7:$M$237,X$6)</f>
        <v>0</v>
      </c>
      <c r="Y71" s="570">
        <f>SUMIFS('QUALIFIED SVs'!$C$7:$C$237,'QUALIFIED SVs'!$B$7:$B$237,'QUALIFIED ENGINES'!$U71,'QUALIFIED SVs'!$M$7:$M$237,Y$6)</f>
        <v>0</v>
      </c>
      <c r="Z71" s="570">
        <f>SUMIFS('QUALIFIED SVs'!$C$7:$C$237,'QUALIFIED SVs'!$B$7:$B$237,'QUALIFIED ENGINES'!$U71,'QUALIFIED SVs'!$M$7:$M$237,Z$6)</f>
        <v>0</v>
      </c>
      <c r="AA71" s="570">
        <f>SUMIFS('QUALIFIED SVs'!$C$7:$C$237,'QUALIFIED SVs'!$B$7:$B$237,'QUALIFIED ENGINES'!$U71,'QUALIFIED SVs'!$M$7:$M$237,AA$6)</f>
        <v>0</v>
      </c>
      <c r="AB71" s="570">
        <f>SUMIFS('QUALIFIED SVs'!$C$7:$C$237,'QUALIFIED SVs'!$B$7:$B$237,'QUALIFIED ENGINES'!$U71,'QUALIFIED SVs'!$M$7:$M$237,AB$6)</f>
        <v>0</v>
      </c>
      <c r="AC71" s="570">
        <f>SUMIFS('QUALIFIED SVs'!$C$7:$C$237,'QUALIFIED SVs'!$B$7:$B$237,'QUALIFIED ENGINES'!$U71,'QUALIFIED SVs'!$M$7:$M$237,AC$6)</f>
        <v>0</v>
      </c>
      <c r="AD71" s="296" t="str">
        <f t="shared" ref="AD71:AD134" si="31">IF(D71=0,0,IF($C71="510T","K",IF($C71="575T","E","Spare")))</f>
        <v>E</v>
      </c>
      <c r="AE71" s="570">
        <f t="shared" ref="AE71:AE102" si="32">E71</f>
        <v>43432</v>
      </c>
      <c r="AF71" s="570">
        <f t="shared" si="10"/>
        <v>43685.457256944443</v>
      </c>
      <c r="AG71" s="570">
        <f t="shared" si="11"/>
        <v>45799.001388888886</v>
      </c>
      <c r="AH71" s="570">
        <f t="shared" si="12"/>
        <v>47279.001388888886</v>
      </c>
      <c r="AI71" s="570">
        <f t="shared" si="13"/>
        <v>48759.001388888886</v>
      </c>
      <c r="AJ71" s="570">
        <f t="shared" si="14"/>
        <v>50239.001388888886</v>
      </c>
      <c r="AK71" s="570">
        <f t="shared" si="15"/>
        <v>51719.001388888886</v>
      </c>
      <c r="AL71" s="570">
        <f t="shared" si="16"/>
        <v>53199.001388888886</v>
      </c>
      <c r="AM71" s="570">
        <f t="shared" si="17"/>
        <v>54679.001388888886</v>
      </c>
      <c r="AO71" s="568">
        <f t="shared" si="18"/>
        <v>253.45725694444263</v>
      </c>
      <c r="AP71" s="568">
        <f t="shared" si="19"/>
        <v>2113.5441319444435</v>
      </c>
    </row>
    <row r="72" spans="1:42" x14ac:dyDescent="0.35">
      <c r="A72" s="671"/>
      <c r="B72" s="846" t="s">
        <v>98</v>
      </c>
      <c r="C72" s="469" t="s">
        <v>530</v>
      </c>
      <c r="D72" s="463">
        <v>91513</v>
      </c>
      <c r="E72" s="522">
        <v>43432</v>
      </c>
      <c r="F72" s="471" t="s">
        <v>343</v>
      </c>
      <c r="G72" s="471" t="s">
        <v>344</v>
      </c>
      <c r="H72" s="530">
        <f>_xlfn.IFNA(SUMIFS('QUALIFIED SVs'!$C$8:$C$10271,'QUALIFIED SVs'!$B$8:$B$10271,'QUALIFIED ENGINES'!D72,'QUALIFIED SVs'!$M$8:$M$10271,1),E72)</f>
        <v>45052.677083333336</v>
      </c>
      <c r="I72" s="530">
        <f>IF(G72="Yes",E72,VLOOKUP(D72,'QUALIFIED SVs'!$B$82:$C$10271,2,FALSE))</f>
        <v>45052.677083333336</v>
      </c>
      <c r="J72" s="530">
        <f t="shared" si="26"/>
        <v>43709</v>
      </c>
      <c r="K72" s="530">
        <f t="shared" si="27"/>
        <v>45052.677083333336</v>
      </c>
      <c r="L72" s="522"/>
      <c r="M72" s="290" t="str">
        <f t="shared" si="28"/>
        <v>Qualified</v>
      </c>
      <c r="N72" s="531">
        <f t="shared" si="29"/>
        <v>45052.677083333336</v>
      </c>
      <c r="O72" s="531" t="str">
        <f t="shared" ref="O72:O135" si="33">IF(N72&lt;$P$3,"N/A",H72)</f>
        <v>N/A</v>
      </c>
      <c r="P72" s="689">
        <v>45260.041666666664</v>
      </c>
      <c r="Q72" s="549">
        <f t="shared" ref="Q72:Q135" si="34">YEAR(P72)</f>
        <v>2023</v>
      </c>
      <c r="R72" s="547"/>
      <c r="T72" s="582">
        <v>66</v>
      </c>
      <c r="U72" s="582">
        <f t="shared" si="30"/>
        <v>91513</v>
      </c>
      <c r="V72" s="570">
        <f>SUMIFS('QUALIFIED SVs'!$C$7:$C$237,'QUALIFIED SVs'!$B$7:$B$237,'QUALIFIED ENGINES'!$U72,'QUALIFIED SVs'!$M$7:$M$237,V$6)</f>
        <v>45052.677083333336</v>
      </c>
      <c r="W72" s="570">
        <f>SUMIFS('QUALIFIED SVs'!$C$7:$C$237,'QUALIFIED SVs'!$B$7:$B$237,'QUALIFIED ENGINES'!$U72,'QUALIFIED SVs'!$M$7:$M$237,W$6)</f>
        <v>0</v>
      </c>
      <c r="X72" s="570">
        <f>SUMIFS('QUALIFIED SVs'!$C$7:$C$237,'QUALIFIED SVs'!$B$7:$B$237,'QUALIFIED ENGINES'!$U72,'QUALIFIED SVs'!$M$7:$M$237,X$6)</f>
        <v>0</v>
      </c>
      <c r="Y72" s="570">
        <f>SUMIFS('QUALIFIED SVs'!$C$7:$C$237,'QUALIFIED SVs'!$B$7:$B$237,'QUALIFIED ENGINES'!$U72,'QUALIFIED SVs'!$M$7:$M$237,Y$6)</f>
        <v>0</v>
      </c>
      <c r="Z72" s="570">
        <f>SUMIFS('QUALIFIED SVs'!$C$7:$C$237,'QUALIFIED SVs'!$B$7:$B$237,'QUALIFIED ENGINES'!$U72,'QUALIFIED SVs'!$M$7:$M$237,Z$6)</f>
        <v>0</v>
      </c>
      <c r="AA72" s="570">
        <f>SUMIFS('QUALIFIED SVs'!$C$7:$C$237,'QUALIFIED SVs'!$B$7:$B$237,'QUALIFIED ENGINES'!$U72,'QUALIFIED SVs'!$M$7:$M$237,AA$6)</f>
        <v>0</v>
      </c>
      <c r="AB72" s="570">
        <f>SUMIFS('QUALIFIED SVs'!$C$7:$C$237,'QUALIFIED SVs'!$B$7:$B$237,'QUALIFIED ENGINES'!$U72,'QUALIFIED SVs'!$M$7:$M$237,AB$6)</f>
        <v>0</v>
      </c>
      <c r="AC72" s="570">
        <f>SUMIFS('QUALIFIED SVs'!$C$7:$C$237,'QUALIFIED SVs'!$B$7:$B$237,'QUALIFIED ENGINES'!$U72,'QUALIFIED SVs'!$M$7:$M$237,AC$6)</f>
        <v>0</v>
      </c>
      <c r="AD72" s="296" t="str">
        <f t="shared" si="31"/>
        <v>E</v>
      </c>
      <c r="AE72" s="570">
        <f t="shared" si="32"/>
        <v>43432</v>
      </c>
      <c r="AF72" s="570">
        <f t="shared" ref="AF72:AF135" si="35">IF($U72=0,0,IF(V72=0,AE72+IF($AD72="K",AF$3,IF($AD72="E",AF$2,AVERAGE(AF$2:AF$3))),V72))</f>
        <v>45052.677083333336</v>
      </c>
      <c r="AG72" s="570">
        <f t="shared" ref="AG72:AG135" si="36">IF($U72=0,0,IF(W72=0,AF72+IF($AD72="K",AG$3,IF($AD72="E",AG$2,AVERAGE(AG$2:AG$3))),W72))</f>
        <v>46352.677083333336</v>
      </c>
      <c r="AH72" s="570">
        <f t="shared" ref="AH72:AH135" si="37">IF($U72=0,0,IF(X72=0,AG72+IF($AD72="K",AH$3,IF($AD72="E",AH$2,AVERAGE(AH$2:AH$3))),X72))</f>
        <v>47832.677083333336</v>
      </c>
      <c r="AI72" s="570">
        <f t="shared" ref="AI72:AI135" si="38">IF($U72=0,0,IF(Y72=0,AH72+IF($AD72="K",AI$3,IF($AD72="E",AI$2,AVERAGE(AI$2:AI$3))),Y72))</f>
        <v>49312.677083333336</v>
      </c>
      <c r="AJ72" s="570">
        <f t="shared" ref="AJ72:AJ135" si="39">IF($U72=0,0,IF(Z72=0,AI72+IF($AD72="K",AJ$3,IF($AD72="E",AJ$2,AVERAGE(AJ$2:AJ$3))),Z72))</f>
        <v>50792.677083333336</v>
      </c>
      <c r="AK72" s="570">
        <f t="shared" ref="AK72:AK135" si="40">IF($U72=0,0,IF(AA72=0,AJ72+IF($AD72="K",AK$3,IF($AD72="E",AK$2,AVERAGE(AK$2:AK$3))),AA72))</f>
        <v>52272.677083333336</v>
      </c>
      <c r="AL72" s="570">
        <f t="shared" ref="AL72:AL135" si="41">IF($U72=0,0,IF(AB72=0,AK72+IF($AD72="K",AL$3,IF($AD72="E",AL$2,AVERAGE(AL$2:AL$3))),AB72))</f>
        <v>53752.677083333336</v>
      </c>
      <c r="AM72" s="570">
        <f t="shared" ref="AM72:AM135" si="42">IF($U72=0,0,IF(AC72=0,AL72+IF($AD72="K",AM$3,IF($AD72="E",AM$2,AVERAGE(AM$2:AM$3))),AC72))</f>
        <v>55232.677083333336</v>
      </c>
      <c r="AO72" s="568">
        <f t="shared" ref="AO72:AO135" si="43">IF(V72&lt;&gt;0,V72-AE72,"")</f>
        <v>1620.6770833333358</v>
      </c>
      <c r="AP72" s="568" t="str">
        <f t="shared" ref="AP72:AP135" si="44">IF(AND(V72&lt;&gt;0,W72&lt;&gt;0),W72-V72,"")</f>
        <v/>
      </c>
    </row>
    <row r="73" spans="1:42" x14ac:dyDescent="0.35">
      <c r="A73" s="671"/>
      <c r="B73" s="846" t="s">
        <v>98</v>
      </c>
      <c r="C73" s="469" t="s">
        <v>530</v>
      </c>
      <c r="D73" s="463">
        <v>91518</v>
      </c>
      <c r="E73" s="522">
        <v>43432</v>
      </c>
      <c r="F73" s="471" t="s">
        <v>343</v>
      </c>
      <c r="G73" s="471" t="s">
        <v>344</v>
      </c>
      <c r="H73" s="530">
        <f>_xlfn.IFNA(SUMIFS('QUALIFIED SVs'!$C$8:$C$10271,'QUALIFIED SVs'!$B$8:$B$10271,'QUALIFIED ENGINES'!D73,'QUALIFIED SVs'!$M$8:$M$10271,1),E73)</f>
        <v>44900.375</v>
      </c>
      <c r="I73" s="530">
        <f>IF(G73="Yes",E73,VLOOKUP(D73,'QUALIFIED SVs'!$B$82:$C$10271,2,FALSE))</f>
        <v>44900.375</v>
      </c>
      <c r="J73" s="530">
        <f t="shared" si="26"/>
        <v>43709</v>
      </c>
      <c r="K73" s="530">
        <f t="shared" si="27"/>
        <v>44900.375</v>
      </c>
      <c r="L73" s="522"/>
      <c r="M73" s="290" t="str">
        <f t="shared" si="28"/>
        <v>Qualified</v>
      </c>
      <c r="N73" s="531">
        <f t="shared" si="29"/>
        <v>44900.375</v>
      </c>
      <c r="O73" s="531" t="str">
        <f t="shared" si="33"/>
        <v>N/A</v>
      </c>
      <c r="P73" s="689">
        <v>45057.041666666664</v>
      </c>
      <c r="Q73" s="549">
        <f t="shared" si="34"/>
        <v>2023</v>
      </c>
      <c r="R73" s="547"/>
      <c r="T73" s="582">
        <v>67</v>
      </c>
      <c r="U73" s="582">
        <f t="shared" si="30"/>
        <v>91518</v>
      </c>
      <c r="V73" s="570">
        <f>SUMIFS('QUALIFIED SVs'!$C$7:$C$237,'QUALIFIED SVs'!$B$7:$B$237,'QUALIFIED ENGINES'!$U73,'QUALIFIED SVs'!$M$7:$M$237,V$6)</f>
        <v>44900.375</v>
      </c>
      <c r="W73" s="570">
        <f>SUMIFS('QUALIFIED SVs'!$C$7:$C$237,'QUALIFIED SVs'!$B$7:$B$237,'QUALIFIED ENGINES'!$U73,'QUALIFIED SVs'!$M$7:$M$237,W$6)</f>
        <v>0</v>
      </c>
      <c r="X73" s="570">
        <f>SUMIFS('QUALIFIED SVs'!$C$7:$C$237,'QUALIFIED SVs'!$B$7:$B$237,'QUALIFIED ENGINES'!$U73,'QUALIFIED SVs'!$M$7:$M$237,X$6)</f>
        <v>0</v>
      </c>
      <c r="Y73" s="570">
        <f>SUMIFS('QUALIFIED SVs'!$C$7:$C$237,'QUALIFIED SVs'!$B$7:$B$237,'QUALIFIED ENGINES'!$U73,'QUALIFIED SVs'!$M$7:$M$237,Y$6)</f>
        <v>0</v>
      </c>
      <c r="Z73" s="570">
        <f>SUMIFS('QUALIFIED SVs'!$C$7:$C$237,'QUALIFIED SVs'!$B$7:$B$237,'QUALIFIED ENGINES'!$U73,'QUALIFIED SVs'!$M$7:$M$237,Z$6)</f>
        <v>0</v>
      </c>
      <c r="AA73" s="570">
        <f>SUMIFS('QUALIFIED SVs'!$C$7:$C$237,'QUALIFIED SVs'!$B$7:$B$237,'QUALIFIED ENGINES'!$U73,'QUALIFIED SVs'!$M$7:$M$237,AA$6)</f>
        <v>0</v>
      </c>
      <c r="AB73" s="570">
        <f>SUMIFS('QUALIFIED SVs'!$C$7:$C$237,'QUALIFIED SVs'!$B$7:$B$237,'QUALIFIED ENGINES'!$U73,'QUALIFIED SVs'!$M$7:$M$237,AB$6)</f>
        <v>0</v>
      </c>
      <c r="AC73" s="570">
        <f>SUMIFS('QUALIFIED SVs'!$C$7:$C$237,'QUALIFIED SVs'!$B$7:$B$237,'QUALIFIED ENGINES'!$U73,'QUALIFIED SVs'!$M$7:$M$237,AC$6)</f>
        <v>0</v>
      </c>
      <c r="AD73" s="296" t="str">
        <f t="shared" si="31"/>
        <v>E</v>
      </c>
      <c r="AE73" s="570">
        <f t="shared" si="32"/>
        <v>43432</v>
      </c>
      <c r="AF73" s="570">
        <f t="shared" si="35"/>
        <v>44900.375</v>
      </c>
      <c r="AG73" s="570">
        <f t="shared" si="36"/>
        <v>46200.375</v>
      </c>
      <c r="AH73" s="570">
        <f t="shared" si="37"/>
        <v>47680.375</v>
      </c>
      <c r="AI73" s="570">
        <f t="shared" si="38"/>
        <v>49160.375</v>
      </c>
      <c r="AJ73" s="570">
        <f t="shared" si="39"/>
        <v>50640.375</v>
      </c>
      <c r="AK73" s="570">
        <f t="shared" si="40"/>
        <v>52120.375</v>
      </c>
      <c r="AL73" s="570">
        <f t="shared" si="41"/>
        <v>53600.375</v>
      </c>
      <c r="AM73" s="570">
        <f t="shared" si="42"/>
        <v>55080.375</v>
      </c>
      <c r="AO73" s="568">
        <f t="shared" si="43"/>
        <v>1468.375</v>
      </c>
      <c r="AP73" s="568" t="str">
        <f t="shared" si="44"/>
        <v/>
      </c>
    </row>
    <row r="74" spans="1:42" x14ac:dyDescent="0.35">
      <c r="A74" s="671"/>
      <c r="B74" s="847" t="s">
        <v>98</v>
      </c>
      <c r="C74" s="469" t="s">
        <v>530</v>
      </c>
      <c r="D74" s="463">
        <v>91514</v>
      </c>
      <c r="E74" s="522">
        <v>43432</v>
      </c>
      <c r="F74" s="471" t="s">
        <v>343</v>
      </c>
      <c r="G74" s="471" t="s">
        <v>344</v>
      </c>
      <c r="H74" s="530">
        <f>_xlfn.IFNA(SUMIFS('QUALIFIED SVs'!$C$8:$C$10271,'QUALIFIED SVs'!$B$8:$B$10271,'QUALIFIED ENGINES'!D74,'QUALIFIED SVs'!$M$8:$M$10271,1),E74)</f>
        <v>44849.5</v>
      </c>
      <c r="I74" s="530">
        <f>IF(G74="Yes",E74,VLOOKUP(D74,'QUALIFIED SVs'!$B$82:$C$10271,2,FALSE))</f>
        <v>44849.5</v>
      </c>
      <c r="J74" s="530">
        <f t="shared" si="26"/>
        <v>43709</v>
      </c>
      <c r="K74" s="530">
        <f t="shared" si="27"/>
        <v>44849.5</v>
      </c>
      <c r="L74" s="522"/>
      <c r="M74" s="290" t="str">
        <f t="shared" si="28"/>
        <v>Qualified</v>
      </c>
      <c r="N74" s="531">
        <f t="shared" si="29"/>
        <v>44849.5</v>
      </c>
      <c r="O74" s="531" t="str">
        <f t="shared" si="33"/>
        <v>N/A</v>
      </c>
      <c r="P74" s="689">
        <v>44995.041666666664</v>
      </c>
      <c r="Q74" s="549">
        <f t="shared" si="34"/>
        <v>2023</v>
      </c>
      <c r="R74" s="547"/>
      <c r="T74" s="582">
        <v>68</v>
      </c>
      <c r="U74" s="582">
        <f t="shared" si="30"/>
        <v>91514</v>
      </c>
      <c r="V74" s="570">
        <f>SUMIFS('QUALIFIED SVs'!$C$7:$C$237,'QUALIFIED SVs'!$B$7:$B$237,'QUALIFIED ENGINES'!$U74,'QUALIFIED SVs'!$M$7:$M$237,V$6)</f>
        <v>44849.5</v>
      </c>
      <c r="W74" s="570">
        <f>SUMIFS('QUALIFIED SVs'!$C$7:$C$237,'QUALIFIED SVs'!$B$7:$B$237,'QUALIFIED ENGINES'!$U74,'QUALIFIED SVs'!$M$7:$M$237,W$6)</f>
        <v>0</v>
      </c>
      <c r="X74" s="570">
        <f>SUMIFS('QUALIFIED SVs'!$C$7:$C$237,'QUALIFIED SVs'!$B$7:$B$237,'QUALIFIED ENGINES'!$U74,'QUALIFIED SVs'!$M$7:$M$237,X$6)</f>
        <v>0</v>
      </c>
      <c r="Y74" s="570">
        <f>SUMIFS('QUALIFIED SVs'!$C$7:$C$237,'QUALIFIED SVs'!$B$7:$B$237,'QUALIFIED ENGINES'!$U74,'QUALIFIED SVs'!$M$7:$M$237,Y$6)</f>
        <v>0</v>
      </c>
      <c r="Z74" s="570">
        <f>SUMIFS('QUALIFIED SVs'!$C$7:$C$237,'QUALIFIED SVs'!$B$7:$B$237,'QUALIFIED ENGINES'!$U74,'QUALIFIED SVs'!$M$7:$M$237,Z$6)</f>
        <v>0</v>
      </c>
      <c r="AA74" s="570">
        <f>SUMIFS('QUALIFIED SVs'!$C$7:$C$237,'QUALIFIED SVs'!$B$7:$B$237,'QUALIFIED ENGINES'!$U74,'QUALIFIED SVs'!$M$7:$M$237,AA$6)</f>
        <v>0</v>
      </c>
      <c r="AB74" s="570">
        <f>SUMIFS('QUALIFIED SVs'!$C$7:$C$237,'QUALIFIED SVs'!$B$7:$B$237,'QUALIFIED ENGINES'!$U74,'QUALIFIED SVs'!$M$7:$M$237,AB$6)</f>
        <v>0</v>
      </c>
      <c r="AC74" s="570">
        <f>SUMIFS('QUALIFIED SVs'!$C$7:$C$237,'QUALIFIED SVs'!$B$7:$B$237,'QUALIFIED ENGINES'!$U74,'QUALIFIED SVs'!$M$7:$M$237,AC$6)</f>
        <v>0</v>
      </c>
      <c r="AD74" s="296" t="str">
        <f t="shared" si="31"/>
        <v>E</v>
      </c>
      <c r="AE74" s="570">
        <f t="shared" si="32"/>
        <v>43432</v>
      </c>
      <c r="AF74" s="570">
        <f t="shared" si="35"/>
        <v>44849.5</v>
      </c>
      <c r="AG74" s="570">
        <f t="shared" si="36"/>
        <v>46149.5</v>
      </c>
      <c r="AH74" s="570">
        <f t="shared" si="37"/>
        <v>47629.5</v>
      </c>
      <c r="AI74" s="570">
        <f t="shared" si="38"/>
        <v>49109.5</v>
      </c>
      <c r="AJ74" s="570">
        <f t="shared" si="39"/>
        <v>50589.5</v>
      </c>
      <c r="AK74" s="570">
        <f t="shared" si="40"/>
        <v>52069.5</v>
      </c>
      <c r="AL74" s="570">
        <f t="shared" si="41"/>
        <v>53549.5</v>
      </c>
      <c r="AM74" s="570">
        <f t="shared" si="42"/>
        <v>55029.5</v>
      </c>
      <c r="AO74" s="568">
        <f t="shared" si="43"/>
        <v>1417.5</v>
      </c>
      <c r="AP74" s="568" t="str">
        <f t="shared" si="44"/>
        <v/>
      </c>
    </row>
    <row r="75" spans="1:42" x14ac:dyDescent="0.35">
      <c r="A75" s="671"/>
      <c r="B75" s="845" t="s">
        <v>327</v>
      </c>
      <c r="C75" s="469" t="s">
        <v>530</v>
      </c>
      <c r="D75" s="463">
        <v>91538</v>
      </c>
      <c r="E75" s="522">
        <v>43441</v>
      </c>
      <c r="F75" s="471" t="s">
        <v>343</v>
      </c>
      <c r="G75" s="471" t="s">
        <v>344</v>
      </c>
      <c r="H75" s="530">
        <f>_xlfn.IFNA(SUMIFS('QUALIFIED SVs'!$C$8:$C$10271,'QUALIFIED SVs'!$B$8:$B$10271,'QUALIFIED ENGINES'!D75,'QUALIFIED SVs'!$M$8:$M$10271,1),E75)</f>
        <v>45103.375</v>
      </c>
      <c r="I75" s="530">
        <f>IF(G75="Yes",E75,VLOOKUP(D75,'QUALIFIED SVs'!$B$82:$C$10271,2,FALSE))</f>
        <v>45103.375</v>
      </c>
      <c r="J75" s="530">
        <f t="shared" si="26"/>
        <v>43709</v>
      </c>
      <c r="K75" s="530">
        <f t="shared" si="27"/>
        <v>45103.375</v>
      </c>
      <c r="L75" s="522"/>
      <c r="M75" s="290" t="str">
        <f t="shared" si="28"/>
        <v>Qualified</v>
      </c>
      <c r="N75" s="531">
        <f t="shared" si="29"/>
        <v>45103.375</v>
      </c>
      <c r="O75" s="531" t="str">
        <f t="shared" si="33"/>
        <v>N/A</v>
      </c>
      <c r="P75" s="689">
        <v>45291</v>
      </c>
      <c r="Q75" s="549">
        <f t="shared" si="34"/>
        <v>2023</v>
      </c>
      <c r="R75" s="547"/>
      <c r="T75" s="582">
        <v>69</v>
      </c>
      <c r="U75" s="582">
        <f t="shared" si="30"/>
        <v>91538</v>
      </c>
      <c r="V75" s="570">
        <f>SUMIFS('QUALIFIED SVs'!$C$7:$C$237,'QUALIFIED SVs'!$B$7:$B$237,'QUALIFIED ENGINES'!$U75,'QUALIFIED SVs'!$M$7:$M$237,V$6)</f>
        <v>45103.375</v>
      </c>
      <c r="W75" s="570">
        <f>SUMIFS('QUALIFIED SVs'!$C$7:$C$237,'QUALIFIED SVs'!$B$7:$B$237,'QUALIFIED ENGINES'!$U75,'QUALIFIED SVs'!$M$7:$M$237,W$6)</f>
        <v>0</v>
      </c>
      <c r="X75" s="570">
        <f>SUMIFS('QUALIFIED SVs'!$C$7:$C$237,'QUALIFIED SVs'!$B$7:$B$237,'QUALIFIED ENGINES'!$U75,'QUALIFIED SVs'!$M$7:$M$237,X$6)</f>
        <v>0</v>
      </c>
      <c r="Y75" s="570">
        <f>SUMIFS('QUALIFIED SVs'!$C$7:$C$237,'QUALIFIED SVs'!$B$7:$B$237,'QUALIFIED ENGINES'!$U75,'QUALIFIED SVs'!$M$7:$M$237,Y$6)</f>
        <v>0</v>
      </c>
      <c r="Z75" s="570">
        <f>SUMIFS('QUALIFIED SVs'!$C$7:$C$237,'QUALIFIED SVs'!$B$7:$B$237,'QUALIFIED ENGINES'!$U75,'QUALIFIED SVs'!$M$7:$M$237,Z$6)</f>
        <v>0</v>
      </c>
      <c r="AA75" s="570">
        <f>SUMIFS('QUALIFIED SVs'!$C$7:$C$237,'QUALIFIED SVs'!$B$7:$B$237,'QUALIFIED ENGINES'!$U75,'QUALIFIED SVs'!$M$7:$M$237,AA$6)</f>
        <v>0</v>
      </c>
      <c r="AB75" s="570">
        <f>SUMIFS('QUALIFIED SVs'!$C$7:$C$237,'QUALIFIED SVs'!$B$7:$B$237,'QUALIFIED ENGINES'!$U75,'QUALIFIED SVs'!$M$7:$M$237,AB$6)</f>
        <v>0</v>
      </c>
      <c r="AC75" s="570">
        <f>SUMIFS('QUALIFIED SVs'!$C$7:$C$237,'QUALIFIED SVs'!$B$7:$B$237,'QUALIFIED ENGINES'!$U75,'QUALIFIED SVs'!$M$7:$M$237,AC$6)</f>
        <v>0</v>
      </c>
      <c r="AD75" s="296" t="str">
        <f t="shared" si="31"/>
        <v>E</v>
      </c>
      <c r="AE75" s="570">
        <f t="shared" si="32"/>
        <v>43441</v>
      </c>
      <c r="AF75" s="570">
        <f t="shared" si="35"/>
        <v>45103.375</v>
      </c>
      <c r="AG75" s="570">
        <f t="shared" si="36"/>
        <v>46403.375</v>
      </c>
      <c r="AH75" s="570">
        <f t="shared" si="37"/>
        <v>47883.375</v>
      </c>
      <c r="AI75" s="570">
        <f t="shared" si="38"/>
        <v>49363.375</v>
      </c>
      <c r="AJ75" s="570">
        <f t="shared" si="39"/>
        <v>50843.375</v>
      </c>
      <c r="AK75" s="570">
        <f t="shared" si="40"/>
        <v>52323.375</v>
      </c>
      <c r="AL75" s="570">
        <f t="shared" si="41"/>
        <v>53803.375</v>
      </c>
      <c r="AM75" s="570">
        <f t="shared" si="42"/>
        <v>55283.375</v>
      </c>
      <c r="AO75" s="568">
        <f t="shared" si="43"/>
        <v>1662.375</v>
      </c>
      <c r="AP75" s="568" t="str">
        <f t="shared" si="44"/>
        <v/>
      </c>
    </row>
    <row r="76" spans="1:42" x14ac:dyDescent="0.35">
      <c r="A76" s="671"/>
      <c r="B76" s="846" t="s">
        <v>327</v>
      </c>
      <c r="C76" s="469" t="s">
        <v>530</v>
      </c>
      <c r="D76" s="463">
        <v>91531</v>
      </c>
      <c r="E76" s="522">
        <v>43441</v>
      </c>
      <c r="F76" s="471" t="s">
        <v>343</v>
      </c>
      <c r="G76" s="471" t="s">
        <v>344</v>
      </c>
      <c r="H76" s="530">
        <f>_xlfn.IFNA(SUMIFS('QUALIFIED SVs'!$C$8:$C$10271,'QUALIFIED SVs'!$B$8:$B$10271,'QUALIFIED ENGINES'!D76,'QUALIFIED SVs'!$M$8:$M$10271,1),E76)</f>
        <v>44721.375</v>
      </c>
      <c r="I76" s="530">
        <f>IF(G76="Yes",E76,VLOOKUP(D76,'QUALIFIED SVs'!$B$82:$C$10271,2,FALSE))</f>
        <v>44721.375</v>
      </c>
      <c r="J76" s="530">
        <f t="shared" si="26"/>
        <v>43709</v>
      </c>
      <c r="K76" s="530">
        <f t="shared" si="27"/>
        <v>44721.375</v>
      </c>
      <c r="L76" s="522"/>
      <c r="M76" s="290" t="str">
        <f t="shared" si="28"/>
        <v>Qualified</v>
      </c>
      <c r="N76" s="531">
        <f t="shared" si="29"/>
        <v>44721.375</v>
      </c>
      <c r="O76" s="531" t="str">
        <f t="shared" si="33"/>
        <v>N/A</v>
      </c>
      <c r="P76" s="689">
        <v>44903.041666666664</v>
      </c>
      <c r="Q76" s="549">
        <f t="shared" si="34"/>
        <v>2022</v>
      </c>
      <c r="R76" s="547"/>
      <c r="T76" s="582">
        <v>70</v>
      </c>
      <c r="U76" s="582">
        <f t="shared" si="30"/>
        <v>91531</v>
      </c>
      <c r="V76" s="570">
        <f>SUMIFS('QUALIFIED SVs'!$C$7:$C$237,'QUALIFIED SVs'!$B$7:$B$237,'QUALIFIED ENGINES'!$U76,'QUALIFIED SVs'!$M$7:$M$237,V$6)</f>
        <v>44721.375</v>
      </c>
      <c r="W76" s="570">
        <f>SUMIFS('QUALIFIED SVs'!$C$7:$C$237,'QUALIFIED SVs'!$B$7:$B$237,'QUALIFIED ENGINES'!$U76,'QUALIFIED SVs'!$M$7:$M$237,W$6)</f>
        <v>0</v>
      </c>
      <c r="X76" s="570">
        <f>SUMIFS('QUALIFIED SVs'!$C$7:$C$237,'QUALIFIED SVs'!$B$7:$B$237,'QUALIFIED ENGINES'!$U76,'QUALIFIED SVs'!$M$7:$M$237,X$6)</f>
        <v>0</v>
      </c>
      <c r="Y76" s="570">
        <f>SUMIFS('QUALIFIED SVs'!$C$7:$C$237,'QUALIFIED SVs'!$B$7:$B$237,'QUALIFIED ENGINES'!$U76,'QUALIFIED SVs'!$M$7:$M$237,Y$6)</f>
        <v>0</v>
      </c>
      <c r="Z76" s="570">
        <f>SUMIFS('QUALIFIED SVs'!$C$7:$C$237,'QUALIFIED SVs'!$B$7:$B$237,'QUALIFIED ENGINES'!$U76,'QUALIFIED SVs'!$M$7:$M$237,Z$6)</f>
        <v>0</v>
      </c>
      <c r="AA76" s="570">
        <f>SUMIFS('QUALIFIED SVs'!$C$7:$C$237,'QUALIFIED SVs'!$B$7:$B$237,'QUALIFIED ENGINES'!$U76,'QUALIFIED SVs'!$M$7:$M$237,AA$6)</f>
        <v>0</v>
      </c>
      <c r="AB76" s="570">
        <f>SUMIFS('QUALIFIED SVs'!$C$7:$C$237,'QUALIFIED SVs'!$B$7:$B$237,'QUALIFIED ENGINES'!$U76,'QUALIFIED SVs'!$M$7:$M$237,AB$6)</f>
        <v>0</v>
      </c>
      <c r="AC76" s="570">
        <f>SUMIFS('QUALIFIED SVs'!$C$7:$C$237,'QUALIFIED SVs'!$B$7:$B$237,'QUALIFIED ENGINES'!$U76,'QUALIFIED SVs'!$M$7:$M$237,AC$6)</f>
        <v>0</v>
      </c>
      <c r="AD76" s="296" t="str">
        <f t="shared" si="31"/>
        <v>E</v>
      </c>
      <c r="AE76" s="570">
        <f t="shared" si="32"/>
        <v>43441</v>
      </c>
      <c r="AF76" s="570">
        <f t="shared" si="35"/>
        <v>44721.375</v>
      </c>
      <c r="AG76" s="570">
        <f t="shared" si="36"/>
        <v>46021.375</v>
      </c>
      <c r="AH76" s="570">
        <f t="shared" si="37"/>
        <v>47501.375</v>
      </c>
      <c r="AI76" s="570">
        <f t="shared" si="38"/>
        <v>48981.375</v>
      </c>
      <c r="AJ76" s="570">
        <f t="shared" si="39"/>
        <v>50461.375</v>
      </c>
      <c r="AK76" s="570">
        <f t="shared" si="40"/>
        <v>51941.375</v>
      </c>
      <c r="AL76" s="570">
        <f t="shared" si="41"/>
        <v>53421.375</v>
      </c>
      <c r="AM76" s="570">
        <f t="shared" si="42"/>
        <v>54901.375</v>
      </c>
      <c r="AO76" s="568">
        <f t="shared" si="43"/>
        <v>1280.375</v>
      </c>
      <c r="AP76" s="568" t="str">
        <f t="shared" si="44"/>
        <v/>
      </c>
    </row>
    <row r="77" spans="1:42" x14ac:dyDescent="0.35">
      <c r="A77" s="671"/>
      <c r="B77" s="846" t="s">
        <v>327</v>
      </c>
      <c r="C77" s="469" t="s">
        <v>530</v>
      </c>
      <c r="D77" s="463">
        <v>91537</v>
      </c>
      <c r="E77" s="522">
        <v>43441</v>
      </c>
      <c r="F77" s="471" t="s">
        <v>343</v>
      </c>
      <c r="G77" s="471" t="s">
        <v>344</v>
      </c>
      <c r="H77" s="530">
        <f>_xlfn.IFNA(SUMIFS('QUALIFIED SVs'!$C$8:$C$10271,'QUALIFIED SVs'!$B$8:$B$10271,'QUALIFIED ENGINES'!D77,'QUALIFIED SVs'!$M$8:$M$10271,1),E77)</f>
        <v>44458.375</v>
      </c>
      <c r="I77" s="530">
        <f>IF(G77="Yes",E77,VLOOKUP(D77,'QUALIFIED SVs'!$B$82:$C$10271,2,FALSE))</f>
        <v>44458.375</v>
      </c>
      <c r="J77" s="530">
        <f t="shared" si="26"/>
        <v>43709</v>
      </c>
      <c r="K77" s="530">
        <f t="shared" si="27"/>
        <v>44458.375</v>
      </c>
      <c r="L77" s="522"/>
      <c r="M77" s="290" t="str">
        <f t="shared" si="28"/>
        <v>Qualified</v>
      </c>
      <c r="N77" s="531">
        <f t="shared" si="29"/>
        <v>44458.375</v>
      </c>
      <c r="O77" s="531" t="str">
        <f t="shared" si="33"/>
        <v>N/A</v>
      </c>
      <c r="P77" s="689">
        <v>44631.041666666664</v>
      </c>
      <c r="Q77" s="549">
        <f t="shared" si="34"/>
        <v>2022</v>
      </c>
      <c r="R77" s="547"/>
      <c r="T77" s="582">
        <v>71</v>
      </c>
      <c r="U77" s="582">
        <f t="shared" si="30"/>
        <v>91537</v>
      </c>
      <c r="V77" s="570">
        <f>SUMIFS('QUALIFIED SVs'!$C$7:$C$237,'QUALIFIED SVs'!$B$7:$B$237,'QUALIFIED ENGINES'!$U77,'QUALIFIED SVs'!$M$7:$M$237,V$6)</f>
        <v>44458.375</v>
      </c>
      <c r="W77" s="570">
        <f>SUMIFS('QUALIFIED SVs'!$C$7:$C$237,'QUALIFIED SVs'!$B$7:$B$237,'QUALIFIED ENGINES'!$U77,'QUALIFIED SVs'!$M$7:$M$237,W$6)</f>
        <v>0</v>
      </c>
      <c r="X77" s="570">
        <f>SUMIFS('QUALIFIED SVs'!$C$7:$C$237,'QUALIFIED SVs'!$B$7:$B$237,'QUALIFIED ENGINES'!$U77,'QUALIFIED SVs'!$M$7:$M$237,X$6)</f>
        <v>0</v>
      </c>
      <c r="Y77" s="570">
        <f>SUMIFS('QUALIFIED SVs'!$C$7:$C$237,'QUALIFIED SVs'!$B$7:$B$237,'QUALIFIED ENGINES'!$U77,'QUALIFIED SVs'!$M$7:$M$237,Y$6)</f>
        <v>0</v>
      </c>
      <c r="Z77" s="570">
        <f>SUMIFS('QUALIFIED SVs'!$C$7:$C$237,'QUALIFIED SVs'!$B$7:$B$237,'QUALIFIED ENGINES'!$U77,'QUALIFIED SVs'!$M$7:$M$237,Z$6)</f>
        <v>0</v>
      </c>
      <c r="AA77" s="570">
        <f>SUMIFS('QUALIFIED SVs'!$C$7:$C$237,'QUALIFIED SVs'!$B$7:$B$237,'QUALIFIED ENGINES'!$U77,'QUALIFIED SVs'!$M$7:$M$237,AA$6)</f>
        <v>0</v>
      </c>
      <c r="AB77" s="570">
        <f>SUMIFS('QUALIFIED SVs'!$C$7:$C$237,'QUALIFIED SVs'!$B$7:$B$237,'QUALIFIED ENGINES'!$U77,'QUALIFIED SVs'!$M$7:$M$237,AB$6)</f>
        <v>0</v>
      </c>
      <c r="AC77" s="570">
        <f>SUMIFS('QUALIFIED SVs'!$C$7:$C$237,'QUALIFIED SVs'!$B$7:$B$237,'QUALIFIED ENGINES'!$U77,'QUALIFIED SVs'!$M$7:$M$237,AC$6)</f>
        <v>0</v>
      </c>
      <c r="AD77" s="296" t="str">
        <f t="shared" si="31"/>
        <v>E</v>
      </c>
      <c r="AE77" s="570">
        <f t="shared" si="32"/>
        <v>43441</v>
      </c>
      <c r="AF77" s="570">
        <f t="shared" si="35"/>
        <v>44458.375</v>
      </c>
      <c r="AG77" s="570">
        <f t="shared" si="36"/>
        <v>45758.375</v>
      </c>
      <c r="AH77" s="570">
        <f t="shared" si="37"/>
        <v>47238.375</v>
      </c>
      <c r="AI77" s="570">
        <f t="shared" si="38"/>
        <v>48718.375</v>
      </c>
      <c r="AJ77" s="570">
        <f t="shared" si="39"/>
        <v>50198.375</v>
      </c>
      <c r="AK77" s="570">
        <f t="shared" si="40"/>
        <v>51678.375</v>
      </c>
      <c r="AL77" s="570">
        <f t="shared" si="41"/>
        <v>53158.375</v>
      </c>
      <c r="AM77" s="570">
        <f t="shared" si="42"/>
        <v>54638.375</v>
      </c>
      <c r="AO77" s="568">
        <f t="shared" si="43"/>
        <v>1017.375</v>
      </c>
      <c r="AP77" s="568" t="str">
        <f t="shared" si="44"/>
        <v/>
      </c>
    </row>
    <row r="78" spans="1:42" x14ac:dyDescent="0.35">
      <c r="A78" s="671"/>
      <c r="B78" s="847" t="s">
        <v>327</v>
      </c>
      <c r="C78" s="469" t="s">
        <v>530</v>
      </c>
      <c r="D78" s="463">
        <v>91532</v>
      </c>
      <c r="E78" s="522">
        <v>43441</v>
      </c>
      <c r="F78" s="471" t="s">
        <v>343</v>
      </c>
      <c r="G78" s="471" t="s">
        <v>344</v>
      </c>
      <c r="H78" s="530">
        <f>_xlfn.IFNA(SUMIFS('QUALIFIED SVs'!$C$8:$C$10271,'QUALIFIED SVs'!$B$8:$B$10271,'QUALIFIED ENGINES'!D78,'QUALIFIED SVs'!$M$8:$M$10271,1),E78)</f>
        <v>44456.771527777775</v>
      </c>
      <c r="I78" s="530">
        <f>IF(G78="Yes",E78,VLOOKUP(D78,'QUALIFIED SVs'!$B$82:$C$10271,2,FALSE))</f>
        <v>44456.771527777775</v>
      </c>
      <c r="J78" s="530">
        <f t="shared" si="26"/>
        <v>43709</v>
      </c>
      <c r="K78" s="530">
        <f t="shared" si="27"/>
        <v>44456.771527777775</v>
      </c>
      <c r="L78" s="522"/>
      <c r="M78" s="290" t="str">
        <f t="shared" si="28"/>
        <v>Qualified</v>
      </c>
      <c r="N78" s="531">
        <f t="shared" si="29"/>
        <v>44456.771527777775</v>
      </c>
      <c r="O78" s="531" t="str">
        <f t="shared" si="33"/>
        <v>N/A</v>
      </c>
      <c r="P78" s="689">
        <v>44652.041666666664</v>
      </c>
      <c r="Q78" s="549">
        <f t="shared" si="34"/>
        <v>2022</v>
      </c>
      <c r="R78" s="547"/>
      <c r="T78" s="582">
        <v>72</v>
      </c>
      <c r="U78" s="582">
        <f t="shared" si="30"/>
        <v>91532</v>
      </c>
      <c r="V78" s="570">
        <f>SUMIFS('QUALIFIED SVs'!$C$7:$C$237,'QUALIFIED SVs'!$B$7:$B$237,'QUALIFIED ENGINES'!$U78,'QUALIFIED SVs'!$M$7:$M$237,V$6)</f>
        <v>44456.771527777775</v>
      </c>
      <c r="W78" s="570">
        <f>SUMIFS('QUALIFIED SVs'!$C$7:$C$237,'QUALIFIED SVs'!$B$7:$B$237,'QUALIFIED ENGINES'!$U78,'QUALIFIED SVs'!$M$7:$M$237,W$6)</f>
        <v>45985.465787037036</v>
      </c>
      <c r="X78" s="570">
        <f>SUMIFS('QUALIFIED SVs'!$C$7:$C$237,'QUALIFIED SVs'!$B$7:$B$237,'QUALIFIED ENGINES'!$U78,'QUALIFIED SVs'!$M$7:$M$237,X$6)</f>
        <v>0</v>
      </c>
      <c r="Y78" s="570">
        <f>SUMIFS('QUALIFIED SVs'!$C$7:$C$237,'QUALIFIED SVs'!$B$7:$B$237,'QUALIFIED ENGINES'!$U78,'QUALIFIED SVs'!$M$7:$M$237,Y$6)</f>
        <v>0</v>
      </c>
      <c r="Z78" s="570">
        <f>SUMIFS('QUALIFIED SVs'!$C$7:$C$237,'QUALIFIED SVs'!$B$7:$B$237,'QUALIFIED ENGINES'!$U78,'QUALIFIED SVs'!$M$7:$M$237,Z$6)</f>
        <v>0</v>
      </c>
      <c r="AA78" s="570">
        <f>SUMIFS('QUALIFIED SVs'!$C$7:$C$237,'QUALIFIED SVs'!$B$7:$B$237,'QUALIFIED ENGINES'!$U78,'QUALIFIED SVs'!$M$7:$M$237,AA$6)</f>
        <v>0</v>
      </c>
      <c r="AB78" s="570">
        <f>SUMIFS('QUALIFIED SVs'!$C$7:$C$237,'QUALIFIED SVs'!$B$7:$B$237,'QUALIFIED ENGINES'!$U78,'QUALIFIED SVs'!$M$7:$M$237,AB$6)</f>
        <v>0</v>
      </c>
      <c r="AC78" s="570">
        <f>SUMIFS('QUALIFIED SVs'!$C$7:$C$237,'QUALIFIED SVs'!$B$7:$B$237,'QUALIFIED ENGINES'!$U78,'QUALIFIED SVs'!$M$7:$M$237,AC$6)</f>
        <v>0</v>
      </c>
      <c r="AD78" s="296" t="str">
        <f t="shared" si="31"/>
        <v>E</v>
      </c>
      <c r="AE78" s="570">
        <f t="shared" si="32"/>
        <v>43441</v>
      </c>
      <c r="AF78" s="570">
        <f t="shared" si="35"/>
        <v>44456.771527777775</v>
      </c>
      <c r="AG78" s="570">
        <f t="shared" si="36"/>
        <v>45985.465787037036</v>
      </c>
      <c r="AH78" s="570">
        <f t="shared" si="37"/>
        <v>47465.465787037036</v>
      </c>
      <c r="AI78" s="570">
        <f t="shared" si="38"/>
        <v>48945.465787037036</v>
      </c>
      <c r="AJ78" s="570">
        <f t="shared" si="39"/>
        <v>50425.465787037036</v>
      </c>
      <c r="AK78" s="570">
        <f t="shared" si="40"/>
        <v>51905.465787037036</v>
      </c>
      <c r="AL78" s="570">
        <f t="shared" si="41"/>
        <v>53385.465787037036</v>
      </c>
      <c r="AM78" s="570">
        <f t="shared" si="42"/>
        <v>54865.465787037036</v>
      </c>
      <c r="AO78" s="568">
        <f t="shared" si="43"/>
        <v>1015.7715277777752</v>
      </c>
      <c r="AP78" s="568">
        <f t="shared" si="44"/>
        <v>1528.6942592592604</v>
      </c>
    </row>
    <row r="79" spans="1:42" x14ac:dyDescent="0.35">
      <c r="A79" s="671"/>
      <c r="B79" s="845" t="s">
        <v>328</v>
      </c>
      <c r="C79" s="469" t="s">
        <v>530</v>
      </c>
      <c r="D79" s="463">
        <v>91539</v>
      </c>
      <c r="E79" s="522">
        <v>43448</v>
      </c>
      <c r="F79" s="471" t="s">
        <v>343</v>
      </c>
      <c r="G79" s="471" t="s">
        <v>344</v>
      </c>
      <c r="H79" s="530">
        <f>_xlfn.IFNA(SUMIFS('QUALIFIED SVs'!$C$8:$C$10271,'QUALIFIED SVs'!$B$8:$B$10271,'QUALIFIED ENGINES'!D79,'QUALIFIED SVs'!$M$8:$M$10271,1),E79)</f>
        <v>45314.041666666664</v>
      </c>
      <c r="I79" s="530">
        <f>IF(G79="Yes",E79,VLOOKUP(D79,'QUALIFIED SVs'!$B$82:$C$10271,2,FALSE))</f>
        <v>45314.041666666664</v>
      </c>
      <c r="J79" s="530">
        <f t="shared" si="26"/>
        <v>43709</v>
      </c>
      <c r="K79" s="530">
        <f t="shared" si="27"/>
        <v>45314.041666666664</v>
      </c>
      <c r="L79" s="522"/>
      <c r="M79" s="290" t="str">
        <f t="shared" si="28"/>
        <v>Qualified</v>
      </c>
      <c r="N79" s="531">
        <f t="shared" si="29"/>
        <v>45314.041666666664</v>
      </c>
      <c r="O79" s="531">
        <f t="shared" si="33"/>
        <v>45314.041666666664</v>
      </c>
      <c r="P79" s="689">
        <v>45291</v>
      </c>
      <c r="Q79" s="549">
        <f t="shared" si="34"/>
        <v>2023</v>
      </c>
      <c r="R79" s="547"/>
      <c r="T79" s="582">
        <v>73</v>
      </c>
      <c r="U79" s="582">
        <f t="shared" si="30"/>
        <v>91539</v>
      </c>
      <c r="V79" s="570">
        <f>SUMIFS('QUALIFIED SVs'!$C$7:$C$237,'QUALIFIED SVs'!$B$7:$B$237,'QUALIFIED ENGINES'!$U79,'QUALIFIED SVs'!$M$7:$M$237,V$6)</f>
        <v>45314.041666666664</v>
      </c>
      <c r="W79" s="570">
        <f>SUMIFS('QUALIFIED SVs'!$C$7:$C$237,'QUALIFIED SVs'!$B$7:$B$237,'QUALIFIED ENGINES'!$U79,'QUALIFIED SVs'!$M$7:$M$237,W$6)</f>
        <v>0</v>
      </c>
      <c r="X79" s="570">
        <f>SUMIFS('QUALIFIED SVs'!$C$7:$C$237,'QUALIFIED SVs'!$B$7:$B$237,'QUALIFIED ENGINES'!$U79,'QUALIFIED SVs'!$M$7:$M$237,X$6)</f>
        <v>0</v>
      </c>
      <c r="Y79" s="570">
        <f>SUMIFS('QUALIFIED SVs'!$C$7:$C$237,'QUALIFIED SVs'!$B$7:$B$237,'QUALIFIED ENGINES'!$U79,'QUALIFIED SVs'!$M$7:$M$237,Y$6)</f>
        <v>0</v>
      </c>
      <c r="Z79" s="570">
        <f>SUMIFS('QUALIFIED SVs'!$C$7:$C$237,'QUALIFIED SVs'!$B$7:$B$237,'QUALIFIED ENGINES'!$U79,'QUALIFIED SVs'!$M$7:$M$237,Z$6)</f>
        <v>0</v>
      </c>
      <c r="AA79" s="570">
        <f>SUMIFS('QUALIFIED SVs'!$C$7:$C$237,'QUALIFIED SVs'!$B$7:$B$237,'QUALIFIED ENGINES'!$U79,'QUALIFIED SVs'!$M$7:$M$237,AA$6)</f>
        <v>0</v>
      </c>
      <c r="AB79" s="570">
        <f>SUMIFS('QUALIFIED SVs'!$C$7:$C$237,'QUALIFIED SVs'!$B$7:$B$237,'QUALIFIED ENGINES'!$U79,'QUALIFIED SVs'!$M$7:$M$237,AB$6)</f>
        <v>0</v>
      </c>
      <c r="AC79" s="570">
        <f>SUMIFS('QUALIFIED SVs'!$C$7:$C$237,'QUALIFIED SVs'!$B$7:$B$237,'QUALIFIED ENGINES'!$U79,'QUALIFIED SVs'!$M$7:$M$237,AC$6)</f>
        <v>0</v>
      </c>
      <c r="AD79" s="296" t="str">
        <f t="shared" si="31"/>
        <v>E</v>
      </c>
      <c r="AE79" s="570">
        <f t="shared" si="32"/>
        <v>43448</v>
      </c>
      <c r="AF79" s="570">
        <f t="shared" si="35"/>
        <v>45314.041666666664</v>
      </c>
      <c r="AG79" s="570">
        <f t="shared" si="36"/>
        <v>46614.041666666664</v>
      </c>
      <c r="AH79" s="570">
        <f t="shared" si="37"/>
        <v>48094.041666666664</v>
      </c>
      <c r="AI79" s="570">
        <f t="shared" si="38"/>
        <v>49574.041666666664</v>
      </c>
      <c r="AJ79" s="570">
        <f t="shared" si="39"/>
        <v>51054.041666666664</v>
      </c>
      <c r="AK79" s="570">
        <f t="shared" si="40"/>
        <v>52534.041666666664</v>
      </c>
      <c r="AL79" s="570">
        <f t="shared" si="41"/>
        <v>54014.041666666664</v>
      </c>
      <c r="AM79" s="570">
        <f t="shared" si="42"/>
        <v>55494.041666666664</v>
      </c>
      <c r="AO79" s="568">
        <f t="shared" si="43"/>
        <v>1866.0416666666642</v>
      </c>
      <c r="AP79" s="568" t="str">
        <f t="shared" si="44"/>
        <v/>
      </c>
    </row>
    <row r="80" spans="1:42" x14ac:dyDescent="0.35">
      <c r="A80" s="671"/>
      <c r="B80" s="846" t="s">
        <v>328</v>
      </c>
      <c r="C80" s="469" t="s">
        <v>530</v>
      </c>
      <c r="D80" s="463">
        <v>91541</v>
      </c>
      <c r="E80" s="522">
        <v>43448</v>
      </c>
      <c r="F80" s="471" t="s">
        <v>343</v>
      </c>
      <c r="G80" s="471" t="s">
        <v>344</v>
      </c>
      <c r="H80" s="530">
        <f>_xlfn.IFNA(SUMIFS('QUALIFIED SVs'!$C$8:$C$10271,'QUALIFIED SVs'!$B$8:$B$10271,'QUALIFIED ENGINES'!D80,'QUALIFIED SVs'!$M$8:$M$10271,1),E80)</f>
        <v>45010.416666666664</v>
      </c>
      <c r="I80" s="530">
        <f>IF(G80="Yes",E80,VLOOKUP(D80,'QUALIFIED SVs'!$B$82:$C$10271,2,FALSE))</f>
        <v>45010.416666666664</v>
      </c>
      <c r="J80" s="530">
        <f t="shared" si="26"/>
        <v>43709</v>
      </c>
      <c r="K80" s="530">
        <f t="shared" si="27"/>
        <v>45010.416666666664</v>
      </c>
      <c r="L80" s="522"/>
      <c r="M80" s="290" t="str">
        <f t="shared" si="28"/>
        <v>Qualified</v>
      </c>
      <c r="N80" s="531">
        <f t="shared" si="29"/>
        <v>45010.416666666664</v>
      </c>
      <c r="O80" s="531" t="str">
        <f t="shared" si="33"/>
        <v>N/A</v>
      </c>
      <c r="P80" s="689">
        <v>45195.041666666664</v>
      </c>
      <c r="Q80" s="549">
        <f t="shared" si="34"/>
        <v>2023</v>
      </c>
      <c r="R80" s="547"/>
      <c r="T80" s="582">
        <v>74</v>
      </c>
      <c r="U80" s="582">
        <f t="shared" si="30"/>
        <v>91541</v>
      </c>
      <c r="V80" s="570">
        <f>SUMIFS('QUALIFIED SVs'!$C$7:$C$237,'QUALIFIED SVs'!$B$7:$B$237,'QUALIFIED ENGINES'!$U80,'QUALIFIED SVs'!$M$7:$M$237,V$6)</f>
        <v>45010.416666666664</v>
      </c>
      <c r="W80" s="570">
        <f>SUMIFS('QUALIFIED SVs'!$C$7:$C$237,'QUALIFIED SVs'!$B$7:$B$237,'QUALIFIED ENGINES'!$U80,'QUALIFIED SVs'!$M$7:$M$237,W$6)</f>
        <v>45283</v>
      </c>
      <c r="X80" s="570">
        <f>SUMIFS('QUALIFIED SVs'!$C$7:$C$237,'QUALIFIED SVs'!$B$7:$B$237,'QUALIFIED ENGINES'!$U80,'QUALIFIED SVs'!$M$7:$M$237,X$6)</f>
        <v>0</v>
      </c>
      <c r="Y80" s="570">
        <f>SUMIFS('QUALIFIED SVs'!$C$7:$C$237,'QUALIFIED SVs'!$B$7:$B$237,'QUALIFIED ENGINES'!$U80,'QUALIFIED SVs'!$M$7:$M$237,Y$6)</f>
        <v>0</v>
      </c>
      <c r="Z80" s="570">
        <f>SUMIFS('QUALIFIED SVs'!$C$7:$C$237,'QUALIFIED SVs'!$B$7:$B$237,'QUALIFIED ENGINES'!$U80,'QUALIFIED SVs'!$M$7:$M$237,Z$6)</f>
        <v>0</v>
      </c>
      <c r="AA80" s="570">
        <f>SUMIFS('QUALIFIED SVs'!$C$7:$C$237,'QUALIFIED SVs'!$B$7:$B$237,'QUALIFIED ENGINES'!$U80,'QUALIFIED SVs'!$M$7:$M$237,AA$6)</f>
        <v>0</v>
      </c>
      <c r="AB80" s="570">
        <f>SUMIFS('QUALIFIED SVs'!$C$7:$C$237,'QUALIFIED SVs'!$B$7:$B$237,'QUALIFIED ENGINES'!$U80,'QUALIFIED SVs'!$M$7:$M$237,AB$6)</f>
        <v>0</v>
      </c>
      <c r="AC80" s="570">
        <f>SUMIFS('QUALIFIED SVs'!$C$7:$C$237,'QUALIFIED SVs'!$B$7:$B$237,'QUALIFIED ENGINES'!$U80,'QUALIFIED SVs'!$M$7:$M$237,AC$6)</f>
        <v>0</v>
      </c>
      <c r="AD80" s="296" t="str">
        <f t="shared" si="31"/>
        <v>E</v>
      </c>
      <c r="AE80" s="570">
        <f t="shared" si="32"/>
        <v>43448</v>
      </c>
      <c r="AF80" s="570">
        <f t="shared" si="35"/>
        <v>45010.416666666664</v>
      </c>
      <c r="AG80" s="570">
        <f t="shared" si="36"/>
        <v>45283</v>
      </c>
      <c r="AH80" s="570">
        <f t="shared" si="37"/>
        <v>46763</v>
      </c>
      <c r="AI80" s="570">
        <f t="shared" si="38"/>
        <v>48243</v>
      </c>
      <c r="AJ80" s="570">
        <f t="shared" si="39"/>
        <v>49723</v>
      </c>
      <c r="AK80" s="570">
        <f t="shared" si="40"/>
        <v>51203</v>
      </c>
      <c r="AL80" s="570">
        <f t="shared" si="41"/>
        <v>52683</v>
      </c>
      <c r="AM80" s="570">
        <f t="shared" si="42"/>
        <v>54163</v>
      </c>
      <c r="AO80" s="568">
        <f t="shared" si="43"/>
        <v>1562.4166666666642</v>
      </c>
      <c r="AP80" s="568">
        <f t="shared" si="44"/>
        <v>272.58333333333576</v>
      </c>
    </row>
    <row r="81" spans="1:42" x14ac:dyDescent="0.35">
      <c r="A81" s="671"/>
      <c r="B81" s="846" t="s">
        <v>328</v>
      </c>
      <c r="C81" s="469" t="s">
        <v>530</v>
      </c>
      <c r="D81" s="463">
        <v>91542</v>
      </c>
      <c r="E81" s="522">
        <v>43448</v>
      </c>
      <c r="F81" s="471" t="s">
        <v>343</v>
      </c>
      <c r="G81" s="471" t="s">
        <v>344</v>
      </c>
      <c r="H81" s="530">
        <f>_xlfn.IFNA(SUMIFS('QUALIFIED SVs'!$C$8:$C$10271,'QUALIFIED SVs'!$B$8:$B$10271,'QUALIFIED ENGINES'!D81,'QUALIFIED SVs'!$M$8:$M$10271,1),E81)</f>
        <v>44907.020833333336</v>
      </c>
      <c r="I81" s="530">
        <f>IF(G81="Yes",E81,VLOOKUP(D81,'QUALIFIED SVs'!$B$82:$C$10271,2,FALSE))</f>
        <v>44907.020833333336</v>
      </c>
      <c r="J81" s="530">
        <f t="shared" si="26"/>
        <v>43709</v>
      </c>
      <c r="K81" s="530">
        <f t="shared" si="27"/>
        <v>44907.020833333336</v>
      </c>
      <c r="L81" s="522"/>
      <c r="M81" s="290" t="str">
        <f t="shared" si="28"/>
        <v>Qualified</v>
      </c>
      <c r="N81" s="531">
        <f t="shared" si="29"/>
        <v>44907.020833333336</v>
      </c>
      <c r="O81" s="531" t="str">
        <f t="shared" si="33"/>
        <v>N/A</v>
      </c>
      <c r="P81" s="689">
        <v>45098.041666666664</v>
      </c>
      <c r="Q81" s="549">
        <f t="shared" si="34"/>
        <v>2023</v>
      </c>
      <c r="R81" s="547"/>
      <c r="T81" s="582">
        <v>75</v>
      </c>
      <c r="U81" s="582">
        <f t="shared" si="30"/>
        <v>91542</v>
      </c>
      <c r="V81" s="570">
        <f>SUMIFS('QUALIFIED SVs'!$C$7:$C$237,'QUALIFIED SVs'!$B$7:$B$237,'QUALIFIED ENGINES'!$U81,'QUALIFIED SVs'!$M$7:$M$237,V$6)</f>
        <v>44907.020833333336</v>
      </c>
      <c r="W81" s="570">
        <f>SUMIFS('QUALIFIED SVs'!$C$7:$C$237,'QUALIFIED SVs'!$B$7:$B$237,'QUALIFIED ENGINES'!$U81,'QUALIFIED SVs'!$M$7:$M$237,W$6)</f>
        <v>0</v>
      </c>
      <c r="X81" s="570">
        <f>SUMIFS('QUALIFIED SVs'!$C$7:$C$237,'QUALIFIED SVs'!$B$7:$B$237,'QUALIFIED ENGINES'!$U81,'QUALIFIED SVs'!$M$7:$M$237,X$6)</f>
        <v>0</v>
      </c>
      <c r="Y81" s="570">
        <f>SUMIFS('QUALIFIED SVs'!$C$7:$C$237,'QUALIFIED SVs'!$B$7:$B$237,'QUALIFIED ENGINES'!$U81,'QUALIFIED SVs'!$M$7:$M$237,Y$6)</f>
        <v>0</v>
      </c>
      <c r="Z81" s="570">
        <f>SUMIFS('QUALIFIED SVs'!$C$7:$C$237,'QUALIFIED SVs'!$B$7:$B$237,'QUALIFIED ENGINES'!$U81,'QUALIFIED SVs'!$M$7:$M$237,Z$6)</f>
        <v>0</v>
      </c>
      <c r="AA81" s="570">
        <f>SUMIFS('QUALIFIED SVs'!$C$7:$C$237,'QUALIFIED SVs'!$B$7:$B$237,'QUALIFIED ENGINES'!$U81,'QUALIFIED SVs'!$M$7:$M$237,AA$6)</f>
        <v>0</v>
      </c>
      <c r="AB81" s="570">
        <f>SUMIFS('QUALIFIED SVs'!$C$7:$C$237,'QUALIFIED SVs'!$B$7:$B$237,'QUALIFIED ENGINES'!$U81,'QUALIFIED SVs'!$M$7:$M$237,AB$6)</f>
        <v>0</v>
      </c>
      <c r="AC81" s="570">
        <f>SUMIFS('QUALIFIED SVs'!$C$7:$C$237,'QUALIFIED SVs'!$B$7:$B$237,'QUALIFIED ENGINES'!$U81,'QUALIFIED SVs'!$M$7:$M$237,AC$6)</f>
        <v>0</v>
      </c>
      <c r="AD81" s="296" t="str">
        <f t="shared" si="31"/>
        <v>E</v>
      </c>
      <c r="AE81" s="570">
        <f t="shared" si="32"/>
        <v>43448</v>
      </c>
      <c r="AF81" s="570">
        <f t="shared" si="35"/>
        <v>44907.020833333336</v>
      </c>
      <c r="AG81" s="570">
        <f t="shared" si="36"/>
        <v>46207.020833333336</v>
      </c>
      <c r="AH81" s="570">
        <f t="shared" si="37"/>
        <v>47687.020833333336</v>
      </c>
      <c r="AI81" s="570">
        <f t="shared" si="38"/>
        <v>49167.020833333336</v>
      </c>
      <c r="AJ81" s="570">
        <f t="shared" si="39"/>
        <v>50647.020833333336</v>
      </c>
      <c r="AK81" s="570">
        <f t="shared" si="40"/>
        <v>52127.020833333336</v>
      </c>
      <c r="AL81" s="570">
        <f t="shared" si="41"/>
        <v>53607.020833333336</v>
      </c>
      <c r="AM81" s="570">
        <f t="shared" si="42"/>
        <v>55087.020833333336</v>
      </c>
      <c r="AO81" s="568">
        <f t="shared" si="43"/>
        <v>1459.0208333333358</v>
      </c>
      <c r="AP81" s="568" t="str">
        <f t="shared" si="44"/>
        <v/>
      </c>
    </row>
    <row r="82" spans="1:42" x14ac:dyDescent="0.35">
      <c r="A82" s="671"/>
      <c r="B82" s="847" t="s">
        <v>328</v>
      </c>
      <c r="C82" s="469" t="s">
        <v>530</v>
      </c>
      <c r="D82" s="463">
        <v>91550</v>
      </c>
      <c r="E82" s="522">
        <v>43448</v>
      </c>
      <c r="F82" s="471" t="s">
        <v>343</v>
      </c>
      <c r="G82" s="471" t="s">
        <v>344</v>
      </c>
      <c r="H82" s="530">
        <f>_xlfn.IFNA(SUMIFS('QUALIFIED SVs'!$C$8:$C$10271,'QUALIFIED SVs'!$B$8:$B$10271,'QUALIFIED ENGINES'!D82,'QUALIFIED SVs'!$M$8:$M$10271,1),E82)</f>
        <v>44796.010416666664</v>
      </c>
      <c r="I82" s="530">
        <f>IF(G82="Yes",E82,VLOOKUP(D82,'QUALIFIED SVs'!$B$82:$C$10271,2,FALSE))</f>
        <v>44796.010416666664</v>
      </c>
      <c r="J82" s="530">
        <f t="shared" si="26"/>
        <v>43709</v>
      </c>
      <c r="K82" s="530">
        <f t="shared" si="27"/>
        <v>44796.010416666664</v>
      </c>
      <c r="L82" s="522"/>
      <c r="M82" s="290" t="str">
        <f t="shared" si="28"/>
        <v>Qualified</v>
      </c>
      <c r="N82" s="531">
        <f t="shared" si="29"/>
        <v>44796.010416666664</v>
      </c>
      <c r="O82" s="531" t="str">
        <f t="shared" si="33"/>
        <v>N/A</v>
      </c>
      <c r="P82" s="689">
        <v>44952.041666666664</v>
      </c>
      <c r="Q82" s="549">
        <f t="shared" si="34"/>
        <v>2023</v>
      </c>
      <c r="R82" s="547"/>
      <c r="T82" s="582">
        <v>76</v>
      </c>
      <c r="U82" s="582">
        <f t="shared" si="30"/>
        <v>91550</v>
      </c>
      <c r="V82" s="570">
        <f>SUMIFS('QUALIFIED SVs'!$C$7:$C$237,'QUALIFIED SVs'!$B$7:$B$237,'QUALIFIED ENGINES'!$U82,'QUALIFIED SVs'!$M$7:$M$237,V$6)</f>
        <v>44796.010416666664</v>
      </c>
      <c r="W82" s="570">
        <f>SUMIFS('QUALIFIED SVs'!$C$7:$C$237,'QUALIFIED SVs'!$B$7:$B$237,'QUALIFIED ENGINES'!$U82,'QUALIFIED SVs'!$M$7:$M$237,W$6)</f>
        <v>0</v>
      </c>
      <c r="X82" s="570">
        <f>SUMIFS('QUALIFIED SVs'!$C$7:$C$237,'QUALIFIED SVs'!$B$7:$B$237,'QUALIFIED ENGINES'!$U82,'QUALIFIED SVs'!$M$7:$M$237,X$6)</f>
        <v>0</v>
      </c>
      <c r="Y82" s="570">
        <f>SUMIFS('QUALIFIED SVs'!$C$7:$C$237,'QUALIFIED SVs'!$B$7:$B$237,'QUALIFIED ENGINES'!$U82,'QUALIFIED SVs'!$M$7:$M$237,Y$6)</f>
        <v>0</v>
      </c>
      <c r="Z82" s="570">
        <f>SUMIFS('QUALIFIED SVs'!$C$7:$C$237,'QUALIFIED SVs'!$B$7:$B$237,'QUALIFIED ENGINES'!$U82,'QUALIFIED SVs'!$M$7:$M$237,Z$6)</f>
        <v>0</v>
      </c>
      <c r="AA82" s="570">
        <f>SUMIFS('QUALIFIED SVs'!$C$7:$C$237,'QUALIFIED SVs'!$B$7:$B$237,'QUALIFIED ENGINES'!$U82,'QUALIFIED SVs'!$M$7:$M$237,AA$6)</f>
        <v>0</v>
      </c>
      <c r="AB82" s="570">
        <f>SUMIFS('QUALIFIED SVs'!$C$7:$C$237,'QUALIFIED SVs'!$B$7:$B$237,'QUALIFIED ENGINES'!$U82,'QUALIFIED SVs'!$M$7:$M$237,AB$6)</f>
        <v>0</v>
      </c>
      <c r="AC82" s="570">
        <f>SUMIFS('QUALIFIED SVs'!$C$7:$C$237,'QUALIFIED SVs'!$B$7:$B$237,'QUALIFIED ENGINES'!$U82,'QUALIFIED SVs'!$M$7:$M$237,AC$6)</f>
        <v>0</v>
      </c>
      <c r="AD82" s="296" t="str">
        <f t="shared" si="31"/>
        <v>E</v>
      </c>
      <c r="AE82" s="570">
        <f t="shared" si="32"/>
        <v>43448</v>
      </c>
      <c r="AF82" s="570">
        <f t="shared" si="35"/>
        <v>44796.010416666664</v>
      </c>
      <c r="AG82" s="570">
        <f t="shared" si="36"/>
        <v>46096.010416666664</v>
      </c>
      <c r="AH82" s="570">
        <f t="shared" si="37"/>
        <v>47576.010416666664</v>
      </c>
      <c r="AI82" s="570">
        <f t="shared" si="38"/>
        <v>49056.010416666664</v>
      </c>
      <c r="AJ82" s="570">
        <f t="shared" si="39"/>
        <v>50536.010416666664</v>
      </c>
      <c r="AK82" s="570">
        <f t="shared" si="40"/>
        <v>52016.010416666664</v>
      </c>
      <c r="AL82" s="570">
        <f t="shared" si="41"/>
        <v>53496.010416666664</v>
      </c>
      <c r="AM82" s="570">
        <f t="shared" si="42"/>
        <v>54976.010416666664</v>
      </c>
      <c r="AO82" s="568">
        <f t="shared" si="43"/>
        <v>1348.0104166666642</v>
      </c>
      <c r="AP82" s="568" t="str">
        <f t="shared" si="44"/>
        <v/>
      </c>
    </row>
    <row r="83" spans="1:42" x14ac:dyDescent="0.35">
      <c r="A83" s="671"/>
      <c r="B83" s="845" t="s">
        <v>329</v>
      </c>
      <c r="C83" s="469" t="s">
        <v>530</v>
      </c>
      <c r="D83" s="463">
        <v>91510</v>
      </c>
      <c r="E83" s="522">
        <v>43593</v>
      </c>
      <c r="F83" s="471" t="s">
        <v>343</v>
      </c>
      <c r="G83" s="471" t="s">
        <v>344</v>
      </c>
      <c r="H83" s="530">
        <f>_xlfn.IFNA(SUMIFS('QUALIFIED SVs'!$C$8:$C$10271,'QUALIFIED SVs'!$B$8:$B$10271,'QUALIFIED ENGINES'!D83,'QUALIFIED SVs'!$M$8:$M$10271,1),E83)</f>
        <v>45110.21875</v>
      </c>
      <c r="I83" s="530">
        <f>IF(G83="Yes",E83,VLOOKUP(D83,'QUALIFIED SVs'!$B$82:$C$10271,2,FALSE))</f>
        <v>45110.21875</v>
      </c>
      <c r="J83" s="530">
        <f t="shared" si="26"/>
        <v>43709</v>
      </c>
      <c r="K83" s="530">
        <f t="shared" si="27"/>
        <v>45110.21875</v>
      </c>
      <c r="L83" s="522"/>
      <c r="M83" s="290" t="str">
        <f t="shared" si="28"/>
        <v>Qualified</v>
      </c>
      <c r="N83" s="531">
        <f t="shared" si="29"/>
        <v>45110.21875</v>
      </c>
      <c r="O83" s="531" t="str">
        <f t="shared" si="33"/>
        <v>N/A</v>
      </c>
      <c r="P83" s="689">
        <v>45291</v>
      </c>
      <c r="Q83" s="549">
        <f t="shared" si="34"/>
        <v>2023</v>
      </c>
      <c r="R83" s="547"/>
      <c r="T83" s="582">
        <v>77</v>
      </c>
      <c r="U83" s="582">
        <f t="shared" si="30"/>
        <v>91510</v>
      </c>
      <c r="V83" s="570">
        <f>SUMIFS('QUALIFIED SVs'!$C$7:$C$237,'QUALIFIED SVs'!$B$7:$B$237,'QUALIFIED ENGINES'!$U83,'QUALIFIED SVs'!$M$7:$M$237,V$6)</f>
        <v>45110.21875</v>
      </c>
      <c r="W83" s="570">
        <f>SUMIFS('QUALIFIED SVs'!$C$7:$C$237,'QUALIFIED SVs'!$B$7:$B$237,'QUALIFIED ENGINES'!$U83,'QUALIFIED SVs'!$M$7:$M$237,W$6)</f>
        <v>0</v>
      </c>
      <c r="X83" s="570">
        <f>SUMIFS('QUALIFIED SVs'!$C$7:$C$237,'QUALIFIED SVs'!$B$7:$B$237,'QUALIFIED ENGINES'!$U83,'QUALIFIED SVs'!$M$7:$M$237,X$6)</f>
        <v>0</v>
      </c>
      <c r="Y83" s="570">
        <f>SUMIFS('QUALIFIED SVs'!$C$7:$C$237,'QUALIFIED SVs'!$B$7:$B$237,'QUALIFIED ENGINES'!$U83,'QUALIFIED SVs'!$M$7:$M$237,Y$6)</f>
        <v>0</v>
      </c>
      <c r="Z83" s="570">
        <f>SUMIFS('QUALIFIED SVs'!$C$7:$C$237,'QUALIFIED SVs'!$B$7:$B$237,'QUALIFIED ENGINES'!$U83,'QUALIFIED SVs'!$M$7:$M$237,Z$6)</f>
        <v>0</v>
      </c>
      <c r="AA83" s="570">
        <f>SUMIFS('QUALIFIED SVs'!$C$7:$C$237,'QUALIFIED SVs'!$B$7:$B$237,'QUALIFIED ENGINES'!$U83,'QUALIFIED SVs'!$M$7:$M$237,AA$6)</f>
        <v>0</v>
      </c>
      <c r="AB83" s="570">
        <f>SUMIFS('QUALIFIED SVs'!$C$7:$C$237,'QUALIFIED SVs'!$B$7:$B$237,'QUALIFIED ENGINES'!$U83,'QUALIFIED SVs'!$M$7:$M$237,AB$6)</f>
        <v>0</v>
      </c>
      <c r="AC83" s="570">
        <f>SUMIFS('QUALIFIED SVs'!$C$7:$C$237,'QUALIFIED SVs'!$B$7:$B$237,'QUALIFIED ENGINES'!$U83,'QUALIFIED SVs'!$M$7:$M$237,AC$6)</f>
        <v>0</v>
      </c>
      <c r="AD83" s="296" t="str">
        <f t="shared" si="31"/>
        <v>E</v>
      </c>
      <c r="AE83" s="570">
        <f t="shared" si="32"/>
        <v>43593</v>
      </c>
      <c r="AF83" s="570">
        <f t="shared" si="35"/>
        <v>45110.21875</v>
      </c>
      <c r="AG83" s="570">
        <f t="shared" si="36"/>
        <v>46410.21875</v>
      </c>
      <c r="AH83" s="570">
        <f t="shared" si="37"/>
        <v>47890.21875</v>
      </c>
      <c r="AI83" s="570">
        <f t="shared" si="38"/>
        <v>49370.21875</v>
      </c>
      <c r="AJ83" s="570">
        <f t="shared" si="39"/>
        <v>50850.21875</v>
      </c>
      <c r="AK83" s="570">
        <f t="shared" si="40"/>
        <v>52330.21875</v>
      </c>
      <c r="AL83" s="570">
        <f t="shared" si="41"/>
        <v>53810.21875</v>
      </c>
      <c r="AM83" s="570">
        <f t="shared" si="42"/>
        <v>55290.21875</v>
      </c>
      <c r="AO83" s="568">
        <f t="shared" si="43"/>
        <v>1517.21875</v>
      </c>
      <c r="AP83" s="568" t="str">
        <f t="shared" si="44"/>
        <v/>
      </c>
    </row>
    <row r="84" spans="1:42" x14ac:dyDescent="0.35">
      <c r="A84" s="671"/>
      <c r="B84" s="846" t="s">
        <v>329</v>
      </c>
      <c r="C84" s="469" t="s">
        <v>530</v>
      </c>
      <c r="D84" s="463">
        <v>91516</v>
      </c>
      <c r="E84" s="522">
        <v>43593</v>
      </c>
      <c r="F84" s="471" t="s">
        <v>343</v>
      </c>
      <c r="G84" s="471" t="s">
        <v>344</v>
      </c>
      <c r="H84" s="530">
        <f>_xlfn.IFNA(SUMIFS('QUALIFIED SVs'!$C$8:$C$10271,'QUALIFIED SVs'!$B$8:$B$10271,'QUALIFIED ENGINES'!D84,'QUALIFIED SVs'!$M$8:$M$10271,1),E84)</f>
        <v>90891.79306712962</v>
      </c>
      <c r="I84" s="530">
        <f>IF(G84="Yes",E84,VLOOKUP(D84,'QUALIFIED SVs'!$B$82:$C$10271,2,FALSE))</f>
        <v>44918.791678240741</v>
      </c>
      <c r="J84" s="530">
        <f t="shared" si="26"/>
        <v>43709</v>
      </c>
      <c r="K84" s="530">
        <f t="shared" si="27"/>
        <v>44918.791678240741</v>
      </c>
      <c r="L84" s="522"/>
      <c r="M84" s="290" t="str">
        <f t="shared" si="28"/>
        <v>Qualified</v>
      </c>
      <c r="N84" s="531">
        <f t="shared" si="29"/>
        <v>44918.791678240741</v>
      </c>
      <c r="O84" s="531" t="str">
        <f t="shared" si="33"/>
        <v>N/A</v>
      </c>
      <c r="P84" s="689">
        <v>45125.041666666664</v>
      </c>
      <c r="Q84" s="549">
        <f t="shared" si="34"/>
        <v>2023</v>
      </c>
      <c r="R84" s="547"/>
      <c r="T84" s="582">
        <v>78</v>
      </c>
      <c r="U84" s="582">
        <f t="shared" si="30"/>
        <v>91516</v>
      </c>
      <c r="V84" s="570">
        <f>SUMIFS('QUALIFIED SVs'!$C$7:$C$237,'QUALIFIED SVs'!$B$7:$B$237,'QUALIFIED ENGINES'!$U84,'QUALIFIED SVs'!$M$7:$M$237,V$6)</f>
        <v>90891.79306712962</v>
      </c>
      <c r="W84" s="570">
        <f>SUMIFS('QUALIFIED SVs'!$C$7:$C$237,'QUALIFIED SVs'!$B$7:$B$237,'QUALIFIED ENGINES'!$U84,'QUALIFIED SVs'!$M$7:$M$237,W$6)</f>
        <v>0</v>
      </c>
      <c r="X84" s="570">
        <f>SUMIFS('QUALIFIED SVs'!$C$7:$C$237,'QUALIFIED SVs'!$B$7:$B$237,'QUALIFIED ENGINES'!$U84,'QUALIFIED SVs'!$M$7:$M$237,X$6)</f>
        <v>0</v>
      </c>
      <c r="Y84" s="570">
        <f>SUMIFS('QUALIFIED SVs'!$C$7:$C$237,'QUALIFIED SVs'!$B$7:$B$237,'QUALIFIED ENGINES'!$U84,'QUALIFIED SVs'!$M$7:$M$237,Y$6)</f>
        <v>0</v>
      </c>
      <c r="Z84" s="570">
        <f>SUMIFS('QUALIFIED SVs'!$C$7:$C$237,'QUALIFIED SVs'!$B$7:$B$237,'QUALIFIED ENGINES'!$U84,'QUALIFIED SVs'!$M$7:$M$237,Z$6)</f>
        <v>0</v>
      </c>
      <c r="AA84" s="570">
        <f>SUMIFS('QUALIFIED SVs'!$C$7:$C$237,'QUALIFIED SVs'!$B$7:$B$237,'QUALIFIED ENGINES'!$U84,'QUALIFIED SVs'!$M$7:$M$237,AA$6)</f>
        <v>0</v>
      </c>
      <c r="AB84" s="570">
        <f>SUMIFS('QUALIFIED SVs'!$C$7:$C$237,'QUALIFIED SVs'!$B$7:$B$237,'QUALIFIED ENGINES'!$U84,'QUALIFIED SVs'!$M$7:$M$237,AB$6)</f>
        <v>0</v>
      </c>
      <c r="AC84" s="570">
        <f>SUMIFS('QUALIFIED SVs'!$C$7:$C$237,'QUALIFIED SVs'!$B$7:$B$237,'QUALIFIED ENGINES'!$U84,'QUALIFIED SVs'!$M$7:$M$237,AC$6)</f>
        <v>0</v>
      </c>
      <c r="AD84" s="296" t="str">
        <f t="shared" si="31"/>
        <v>E</v>
      </c>
      <c r="AE84" s="570">
        <f t="shared" si="32"/>
        <v>43593</v>
      </c>
      <c r="AF84" s="570">
        <f t="shared" si="35"/>
        <v>90891.79306712962</v>
      </c>
      <c r="AG84" s="570">
        <f t="shared" si="36"/>
        <v>92191.79306712962</v>
      </c>
      <c r="AH84" s="570">
        <f t="shared" si="37"/>
        <v>93671.79306712962</v>
      </c>
      <c r="AI84" s="570">
        <f t="shared" si="38"/>
        <v>95151.79306712962</v>
      </c>
      <c r="AJ84" s="570">
        <f t="shared" si="39"/>
        <v>96631.79306712962</v>
      </c>
      <c r="AK84" s="570">
        <f t="shared" si="40"/>
        <v>98111.79306712962</v>
      </c>
      <c r="AL84" s="570">
        <f t="shared" si="41"/>
        <v>99591.79306712962</v>
      </c>
      <c r="AM84" s="570">
        <f t="shared" si="42"/>
        <v>101071.79306712962</v>
      </c>
      <c r="AO84" s="568">
        <f t="shared" si="43"/>
        <v>47298.79306712962</v>
      </c>
      <c r="AP84" s="568" t="str">
        <f t="shared" si="44"/>
        <v/>
      </c>
    </row>
    <row r="85" spans="1:42" x14ac:dyDescent="0.35">
      <c r="A85" s="671"/>
      <c r="B85" s="846" t="s">
        <v>329</v>
      </c>
      <c r="C85" s="469" t="s">
        <v>530</v>
      </c>
      <c r="D85" s="463">
        <v>91520</v>
      </c>
      <c r="E85" s="522">
        <v>43593</v>
      </c>
      <c r="F85" s="471" t="s">
        <v>343</v>
      </c>
      <c r="G85" s="471" t="s">
        <v>344</v>
      </c>
      <c r="H85" s="530">
        <f>_xlfn.IFNA(SUMIFS('QUALIFIED SVs'!$C$8:$C$10271,'QUALIFIED SVs'!$B$8:$B$10271,'QUALIFIED ENGINES'!D85,'QUALIFIED SVs'!$M$8:$M$10271,1),E85)</f>
        <v>45389.625</v>
      </c>
      <c r="I85" s="530">
        <f>IF(G85="Yes",E85,VLOOKUP(D85,'QUALIFIED SVs'!$B$82:$C$10271,2,FALSE))</f>
        <v>45389.625</v>
      </c>
      <c r="J85" s="530">
        <f t="shared" si="26"/>
        <v>43709</v>
      </c>
      <c r="K85" s="530">
        <f t="shared" si="27"/>
        <v>45389.625</v>
      </c>
      <c r="L85" s="522"/>
      <c r="M85" s="290" t="str">
        <f t="shared" si="28"/>
        <v>Qualified</v>
      </c>
      <c r="N85" s="531">
        <f t="shared" si="29"/>
        <v>45389.625</v>
      </c>
      <c r="O85" s="531">
        <f t="shared" si="33"/>
        <v>45389.625</v>
      </c>
      <c r="P85" s="689">
        <v>45291</v>
      </c>
      <c r="Q85" s="549">
        <f t="shared" si="34"/>
        <v>2023</v>
      </c>
      <c r="R85" s="547"/>
      <c r="T85" s="582">
        <v>79</v>
      </c>
      <c r="U85" s="582">
        <f t="shared" si="30"/>
        <v>91520</v>
      </c>
      <c r="V85" s="570">
        <f>SUMIFS('QUALIFIED SVs'!$C$7:$C$237,'QUALIFIED SVs'!$B$7:$B$237,'QUALIFIED ENGINES'!$U85,'QUALIFIED SVs'!$M$7:$M$237,V$6)</f>
        <v>45389.625</v>
      </c>
      <c r="W85" s="570">
        <f>SUMIFS('QUALIFIED SVs'!$C$7:$C$237,'QUALIFIED SVs'!$B$7:$B$237,'QUALIFIED ENGINES'!$U85,'QUALIFIED SVs'!$M$7:$M$237,W$6)</f>
        <v>0</v>
      </c>
      <c r="X85" s="570">
        <f>SUMIFS('QUALIFIED SVs'!$C$7:$C$237,'QUALIFIED SVs'!$B$7:$B$237,'QUALIFIED ENGINES'!$U85,'QUALIFIED SVs'!$M$7:$M$237,X$6)</f>
        <v>0</v>
      </c>
      <c r="Y85" s="570">
        <f>SUMIFS('QUALIFIED SVs'!$C$7:$C$237,'QUALIFIED SVs'!$B$7:$B$237,'QUALIFIED ENGINES'!$U85,'QUALIFIED SVs'!$M$7:$M$237,Y$6)</f>
        <v>0</v>
      </c>
      <c r="Z85" s="570">
        <f>SUMIFS('QUALIFIED SVs'!$C$7:$C$237,'QUALIFIED SVs'!$B$7:$B$237,'QUALIFIED ENGINES'!$U85,'QUALIFIED SVs'!$M$7:$M$237,Z$6)</f>
        <v>0</v>
      </c>
      <c r="AA85" s="570">
        <f>SUMIFS('QUALIFIED SVs'!$C$7:$C$237,'QUALIFIED SVs'!$B$7:$B$237,'QUALIFIED ENGINES'!$U85,'QUALIFIED SVs'!$M$7:$M$237,AA$6)</f>
        <v>0</v>
      </c>
      <c r="AB85" s="570">
        <f>SUMIFS('QUALIFIED SVs'!$C$7:$C$237,'QUALIFIED SVs'!$B$7:$B$237,'QUALIFIED ENGINES'!$U85,'QUALIFIED SVs'!$M$7:$M$237,AB$6)</f>
        <v>0</v>
      </c>
      <c r="AC85" s="570">
        <f>SUMIFS('QUALIFIED SVs'!$C$7:$C$237,'QUALIFIED SVs'!$B$7:$B$237,'QUALIFIED ENGINES'!$U85,'QUALIFIED SVs'!$M$7:$M$237,AC$6)</f>
        <v>0</v>
      </c>
      <c r="AD85" s="296" t="str">
        <f t="shared" si="31"/>
        <v>E</v>
      </c>
      <c r="AE85" s="570">
        <f t="shared" si="32"/>
        <v>43593</v>
      </c>
      <c r="AF85" s="570">
        <f t="shared" si="35"/>
        <v>45389.625</v>
      </c>
      <c r="AG85" s="570">
        <f t="shared" si="36"/>
        <v>46689.625</v>
      </c>
      <c r="AH85" s="570">
        <f t="shared" si="37"/>
        <v>48169.625</v>
      </c>
      <c r="AI85" s="570">
        <f t="shared" si="38"/>
        <v>49649.625</v>
      </c>
      <c r="AJ85" s="570">
        <f t="shared" si="39"/>
        <v>51129.625</v>
      </c>
      <c r="AK85" s="570">
        <f t="shared" si="40"/>
        <v>52609.625</v>
      </c>
      <c r="AL85" s="570">
        <f t="shared" si="41"/>
        <v>54089.625</v>
      </c>
      <c r="AM85" s="570">
        <f t="shared" si="42"/>
        <v>55569.625</v>
      </c>
      <c r="AO85" s="568">
        <f t="shared" si="43"/>
        <v>1796.625</v>
      </c>
      <c r="AP85" s="568" t="str">
        <f t="shared" si="44"/>
        <v/>
      </c>
    </row>
    <row r="86" spans="1:42" x14ac:dyDescent="0.35">
      <c r="A86" s="671"/>
      <c r="B86" s="847" t="s">
        <v>329</v>
      </c>
      <c r="C86" s="469" t="s">
        <v>530</v>
      </c>
      <c r="D86" s="463">
        <v>91515</v>
      </c>
      <c r="E86" s="522">
        <v>43593</v>
      </c>
      <c r="F86" s="471" t="s">
        <v>343</v>
      </c>
      <c r="G86" s="471" t="s">
        <v>344</v>
      </c>
      <c r="H86" s="530">
        <f>_xlfn.IFNA(SUMIFS('QUALIFIED SVs'!$C$8:$C$10271,'QUALIFIED SVs'!$B$8:$B$10271,'QUALIFIED ENGINES'!D86,'QUALIFIED SVs'!$M$8:$M$10271,1),E86)</f>
        <v>45029.53125</v>
      </c>
      <c r="I86" s="530">
        <f>IF(G86="Yes",E86,VLOOKUP(D86,'QUALIFIED SVs'!$B$82:$C$10271,2,FALSE))</f>
        <v>45029.53125</v>
      </c>
      <c r="J86" s="530">
        <f t="shared" si="26"/>
        <v>43709</v>
      </c>
      <c r="K86" s="530">
        <f t="shared" si="27"/>
        <v>45029.53125</v>
      </c>
      <c r="L86" s="522"/>
      <c r="M86" s="290" t="str">
        <f t="shared" si="28"/>
        <v>Qualified</v>
      </c>
      <c r="N86" s="531">
        <f t="shared" si="29"/>
        <v>45029.53125</v>
      </c>
      <c r="O86" s="531" t="str">
        <f t="shared" si="33"/>
        <v>N/A</v>
      </c>
      <c r="P86" s="689">
        <v>45225.041666666664</v>
      </c>
      <c r="Q86" s="549">
        <f t="shared" si="34"/>
        <v>2023</v>
      </c>
      <c r="R86" s="547"/>
      <c r="T86" s="582">
        <v>80</v>
      </c>
      <c r="U86" s="582">
        <f t="shared" si="30"/>
        <v>91515</v>
      </c>
      <c r="V86" s="570">
        <f>SUMIFS('QUALIFIED SVs'!$C$7:$C$237,'QUALIFIED SVs'!$B$7:$B$237,'QUALIFIED ENGINES'!$U86,'QUALIFIED SVs'!$M$7:$M$237,V$6)</f>
        <v>45029.53125</v>
      </c>
      <c r="W86" s="570">
        <f>SUMIFS('QUALIFIED SVs'!$C$7:$C$237,'QUALIFIED SVs'!$B$7:$B$237,'QUALIFIED ENGINES'!$U86,'QUALIFIED SVs'!$M$7:$M$237,W$6)</f>
        <v>46005.459224537037</v>
      </c>
      <c r="X86" s="570">
        <f>SUMIFS('QUALIFIED SVs'!$C$7:$C$237,'QUALIFIED SVs'!$B$7:$B$237,'QUALIFIED ENGINES'!$U86,'QUALIFIED SVs'!$M$7:$M$237,X$6)</f>
        <v>0</v>
      </c>
      <c r="Y86" s="570">
        <f>SUMIFS('QUALIFIED SVs'!$C$7:$C$237,'QUALIFIED SVs'!$B$7:$B$237,'QUALIFIED ENGINES'!$U86,'QUALIFIED SVs'!$M$7:$M$237,Y$6)</f>
        <v>0</v>
      </c>
      <c r="Z86" s="570">
        <f>SUMIFS('QUALIFIED SVs'!$C$7:$C$237,'QUALIFIED SVs'!$B$7:$B$237,'QUALIFIED ENGINES'!$U86,'QUALIFIED SVs'!$M$7:$M$237,Z$6)</f>
        <v>0</v>
      </c>
      <c r="AA86" s="570">
        <f>SUMIFS('QUALIFIED SVs'!$C$7:$C$237,'QUALIFIED SVs'!$B$7:$B$237,'QUALIFIED ENGINES'!$U86,'QUALIFIED SVs'!$M$7:$M$237,AA$6)</f>
        <v>0</v>
      </c>
      <c r="AB86" s="570">
        <f>SUMIFS('QUALIFIED SVs'!$C$7:$C$237,'QUALIFIED SVs'!$B$7:$B$237,'QUALIFIED ENGINES'!$U86,'QUALIFIED SVs'!$M$7:$M$237,AB$6)</f>
        <v>0</v>
      </c>
      <c r="AC86" s="570">
        <f>SUMIFS('QUALIFIED SVs'!$C$7:$C$237,'QUALIFIED SVs'!$B$7:$B$237,'QUALIFIED ENGINES'!$U86,'QUALIFIED SVs'!$M$7:$M$237,AC$6)</f>
        <v>0</v>
      </c>
      <c r="AD86" s="296" t="str">
        <f t="shared" si="31"/>
        <v>E</v>
      </c>
      <c r="AE86" s="570">
        <f t="shared" si="32"/>
        <v>43593</v>
      </c>
      <c r="AF86" s="570">
        <f t="shared" si="35"/>
        <v>45029.53125</v>
      </c>
      <c r="AG86" s="570">
        <f t="shared" si="36"/>
        <v>46005.459224537037</v>
      </c>
      <c r="AH86" s="570">
        <f t="shared" si="37"/>
        <v>47485.459224537037</v>
      </c>
      <c r="AI86" s="570">
        <f t="shared" si="38"/>
        <v>48965.459224537037</v>
      </c>
      <c r="AJ86" s="570">
        <f t="shared" si="39"/>
        <v>50445.459224537037</v>
      </c>
      <c r="AK86" s="570">
        <f t="shared" si="40"/>
        <v>51925.459224537037</v>
      </c>
      <c r="AL86" s="570">
        <f t="shared" si="41"/>
        <v>53405.459224537037</v>
      </c>
      <c r="AM86" s="570">
        <f t="shared" si="42"/>
        <v>54885.459224537037</v>
      </c>
      <c r="AO86" s="568">
        <f t="shared" si="43"/>
        <v>1436.53125</v>
      </c>
      <c r="AP86" s="568">
        <f t="shared" si="44"/>
        <v>975.92797453703679</v>
      </c>
    </row>
    <row r="87" spans="1:42" x14ac:dyDescent="0.35">
      <c r="A87" s="671"/>
      <c r="B87" s="845" t="s">
        <v>330</v>
      </c>
      <c r="C87" s="469" t="s">
        <v>530</v>
      </c>
      <c r="D87" s="463">
        <v>91563</v>
      </c>
      <c r="E87" s="522">
        <v>43634</v>
      </c>
      <c r="F87" s="471" t="s">
        <v>343</v>
      </c>
      <c r="G87" s="471" t="s">
        <v>344</v>
      </c>
      <c r="H87" s="530">
        <f>_xlfn.IFNA(SUMIFS('QUALIFIED SVs'!$C$8:$C$10271,'QUALIFIED SVs'!$B$8:$B$10271,'QUALIFIED ENGINES'!D87,'QUALIFIED SVs'!$M$8:$M$10271,1),E87)</f>
        <v>45169.291666666664</v>
      </c>
      <c r="I87" s="530">
        <f>IF(G87="Yes",E87,VLOOKUP(D87,'QUALIFIED SVs'!$B$82:$C$10271,2,FALSE))</f>
        <v>45169.291666666664</v>
      </c>
      <c r="J87" s="530">
        <f t="shared" si="26"/>
        <v>43709</v>
      </c>
      <c r="K87" s="530">
        <f t="shared" si="27"/>
        <v>45169.291666666664</v>
      </c>
      <c r="L87" s="522"/>
      <c r="M87" s="290" t="str">
        <f t="shared" si="28"/>
        <v>Qualified</v>
      </c>
      <c r="N87" s="531">
        <f t="shared" si="29"/>
        <v>45169.291666666664</v>
      </c>
      <c r="O87" s="531" t="str">
        <f t="shared" si="33"/>
        <v>N/A</v>
      </c>
      <c r="P87" s="689">
        <v>45291</v>
      </c>
      <c r="Q87" s="549">
        <f t="shared" si="34"/>
        <v>2023</v>
      </c>
      <c r="R87" s="547"/>
      <c r="T87" s="582">
        <v>81</v>
      </c>
      <c r="U87" s="582">
        <f t="shared" si="30"/>
        <v>91563</v>
      </c>
      <c r="V87" s="570">
        <f>SUMIFS('QUALIFIED SVs'!$C$7:$C$237,'QUALIFIED SVs'!$B$7:$B$237,'QUALIFIED ENGINES'!$U87,'QUALIFIED SVs'!$M$7:$M$237,V$6)</f>
        <v>45169.291666666664</v>
      </c>
      <c r="W87" s="570">
        <f>SUMIFS('QUALIFIED SVs'!$C$7:$C$237,'QUALIFIED SVs'!$B$7:$B$237,'QUALIFIED ENGINES'!$U87,'QUALIFIED SVs'!$M$7:$M$237,W$6)</f>
        <v>0</v>
      </c>
      <c r="X87" s="570">
        <f>SUMIFS('QUALIFIED SVs'!$C$7:$C$237,'QUALIFIED SVs'!$B$7:$B$237,'QUALIFIED ENGINES'!$U87,'QUALIFIED SVs'!$M$7:$M$237,X$6)</f>
        <v>0</v>
      </c>
      <c r="Y87" s="570">
        <f>SUMIFS('QUALIFIED SVs'!$C$7:$C$237,'QUALIFIED SVs'!$B$7:$B$237,'QUALIFIED ENGINES'!$U87,'QUALIFIED SVs'!$M$7:$M$237,Y$6)</f>
        <v>0</v>
      </c>
      <c r="Z87" s="570">
        <f>SUMIFS('QUALIFIED SVs'!$C$7:$C$237,'QUALIFIED SVs'!$B$7:$B$237,'QUALIFIED ENGINES'!$U87,'QUALIFIED SVs'!$M$7:$M$237,Z$6)</f>
        <v>0</v>
      </c>
      <c r="AA87" s="570">
        <f>SUMIFS('QUALIFIED SVs'!$C$7:$C$237,'QUALIFIED SVs'!$B$7:$B$237,'QUALIFIED ENGINES'!$U87,'QUALIFIED SVs'!$M$7:$M$237,AA$6)</f>
        <v>0</v>
      </c>
      <c r="AB87" s="570">
        <f>SUMIFS('QUALIFIED SVs'!$C$7:$C$237,'QUALIFIED SVs'!$B$7:$B$237,'QUALIFIED ENGINES'!$U87,'QUALIFIED SVs'!$M$7:$M$237,AB$6)</f>
        <v>0</v>
      </c>
      <c r="AC87" s="570">
        <f>SUMIFS('QUALIFIED SVs'!$C$7:$C$237,'QUALIFIED SVs'!$B$7:$B$237,'QUALIFIED ENGINES'!$U87,'QUALIFIED SVs'!$M$7:$M$237,AC$6)</f>
        <v>0</v>
      </c>
      <c r="AD87" s="296" t="str">
        <f t="shared" si="31"/>
        <v>E</v>
      </c>
      <c r="AE87" s="570">
        <f t="shared" si="32"/>
        <v>43634</v>
      </c>
      <c r="AF87" s="570">
        <f t="shared" si="35"/>
        <v>45169.291666666664</v>
      </c>
      <c r="AG87" s="570">
        <f t="shared" si="36"/>
        <v>46469.291666666664</v>
      </c>
      <c r="AH87" s="570">
        <f t="shared" si="37"/>
        <v>47949.291666666664</v>
      </c>
      <c r="AI87" s="570">
        <f t="shared" si="38"/>
        <v>49429.291666666664</v>
      </c>
      <c r="AJ87" s="570">
        <f t="shared" si="39"/>
        <v>50909.291666666664</v>
      </c>
      <c r="AK87" s="570">
        <f t="shared" si="40"/>
        <v>52389.291666666664</v>
      </c>
      <c r="AL87" s="570">
        <f t="shared" si="41"/>
        <v>53869.291666666664</v>
      </c>
      <c r="AM87" s="570">
        <f t="shared" si="42"/>
        <v>55349.291666666664</v>
      </c>
      <c r="AO87" s="568">
        <f t="shared" si="43"/>
        <v>1535.2916666666642</v>
      </c>
      <c r="AP87" s="568" t="str">
        <f t="shared" si="44"/>
        <v/>
      </c>
    </row>
    <row r="88" spans="1:42" x14ac:dyDescent="0.35">
      <c r="A88" s="671"/>
      <c r="B88" s="846" t="s">
        <v>330</v>
      </c>
      <c r="C88" s="469" t="s">
        <v>530</v>
      </c>
      <c r="D88" s="463">
        <v>91523</v>
      </c>
      <c r="E88" s="522">
        <v>43634</v>
      </c>
      <c r="F88" s="471" t="s">
        <v>343</v>
      </c>
      <c r="G88" s="471" t="s">
        <v>344</v>
      </c>
      <c r="H88" s="530">
        <f>_xlfn.IFNA(SUMIFS('QUALIFIED SVs'!$C$8:$C$10271,'QUALIFIED SVs'!$B$8:$B$10271,'QUALIFIED ENGINES'!D88,'QUALIFIED SVs'!$M$8:$M$10271,1),E88)</f>
        <v>45144.083333333336</v>
      </c>
      <c r="I88" s="530">
        <f>IF(G88="Yes",E88,VLOOKUP(D88,'QUALIFIED SVs'!$B$82:$C$10271,2,FALSE))</f>
        <v>45144.083333333336</v>
      </c>
      <c r="J88" s="530">
        <f t="shared" si="26"/>
        <v>43709</v>
      </c>
      <c r="K88" s="530">
        <f t="shared" si="27"/>
        <v>45144.083333333336</v>
      </c>
      <c r="L88" s="522"/>
      <c r="M88" s="290" t="str">
        <f t="shared" si="28"/>
        <v>Qualified</v>
      </c>
      <c r="N88" s="531">
        <f t="shared" si="29"/>
        <v>45144.083333333336</v>
      </c>
      <c r="O88" s="531" t="str">
        <f t="shared" si="33"/>
        <v>N/A</v>
      </c>
      <c r="P88" s="689">
        <v>45291</v>
      </c>
      <c r="Q88" s="549">
        <f t="shared" si="34"/>
        <v>2023</v>
      </c>
      <c r="R88" s="547"/>
      <c r="T88" s="582">
        <v>82</v>
      </c>
      <c r="U88" s="582">
        <f t="shared" si="30"/>
        <v>91523</v>
      </c>
      <c r="V88" s="570">
        <f>SUMIFS('QUALIFIED SVs'!$C$7:$C$237,'QUALIFIED SVs'!$B$7:$B$237,'QUALIFIED ENGINES'!$U88,'QUALIFIED SVs'!$M$7:$M$237,V$6)</f>
        <v>45144.083333333336</v>
      </c>
      <c r="W88" s="570">
        <f>SUMIFS('QUALIFIED SVs'!$C$7:$C$237,'QUALIFIED SVs'!$B$7:$B$237,'QUALIFIED ENGINES'!$U88,'QUALIFIED SVs'!$M$7:$M$237,W$6)</f>
        <v>0</v>
      </c>
      <c r="X88" s="570">
        <f>SUMIFS('QUALIFIED SVs'!$C$7:$C$237,'QUALIFIED SVs'!$B$7:$B$237,'QUALIFIED ENGINES'!$U88,'QUALIFIED SVs'!$M$7:$M$237,X$6)</f>
        <v>0</v>
      </c>
      <c r="Y88" s="570">
        <f>SUMIFS('QUALIFIED SVs'!$C$7:$C$237,'QUALIFIED SVs'!$B$7:$B$237,'QUALIFIED ENGINES'!$U88,'QUALIFIED SVs'!$M$7:$M$237,Y$6)</f>
        <v>0</v>
      </c>
      <c r="Z88" s="570">
        <f>SUMIFS('QUALIFIED SVs'!$C$7:$C$237,'QUALIFIED SVs'!$B$7:$B$237,'QUALIFIED ENGINES'!$U88,'QUALIFIED SVs'!$M$7:$M$237,Z$6)</f>
        <v>0</v>
      </c>
      <c r="AA88" s="570">
        <f>SUMIFS('QUALIFIED SVs'!$C$7:$C$237,'QUALIFIED SVs'!$B$7:$B$237,'QUALIFIED ENGINES'!$U88,'QUALIFIED SVs'!$M$7:$M$237,AA$6)</f>
        <v>0</v>
      </c>
      <c r="AB88" s="570">
        <f>SUMIFS('QUALIFIED SVs'!$C$7:$C$237,'QUALIFIED SVs'!$B$7:$B$237,'QUALIFIED ENGINES'!$U88,'QUALIFIED SVs'!$M$7:$M$237,AB$6)</f>
        <v>0</v>
      </c>
      <c r="AC88" s="570">
        <f>SUMIFS('QUALIFIED SVs'!$C$7:$C$237,'QUALIFIED SVs'!$B$7:$B$237,'QUALIFIED ENGINES'!$U88,'QUALIFIED SVs'!$M$7:$M$237,AC$6)</f>
        <v>0</v>
      </c>
      <c r="AD88" s="296" t="str">
        <f t="shared" si="31"/>
        <v>E</v>
      </c>
      <c r="AE88" s="570">
        <f t="shared" si="32"/>
        <v>43634</v>
      </c>
      <c r="AF88" s="570">
        <f t="shared" si="35"/>
        <v>45144.083333333336</v>
      </c>
      <c r="AG88" s="570">
        <f t="shared" si="36"/>
        <v>46444.083333333336</v>
      </c>
      <c r="AH88" s="570">
        <f t="shared" si="37"/>
        <v>47924.083333333336</v>
      </c>
      <c r="AI88" s="570">
        <f t="shared" si="38"/>
        <v>49404.083333333336</v>
      </c>
      <c r="AJ88" s="570">
        <f t="shared" si="39"/>
        <v>50884.083333333336</v>
      </c>
      <c r="AK88" s="570">
        <f t="shared" si="40"/>
        <v>52364.083333333336</v>
      </c>
      <c r="AL88" s="570">
        <f t="shared" si="41"/>
        <v>53844.083333333336</v>
      </c>
      <c r="AM88" s="570">
        <f t="shared" si="42"/>
        <v>55324.083333333336</v>
      </c>
      <c r="AO88" s="568">
        <f t="shared" si="43"/>
        <v>1510.0833333333358</v>
      </c>
      <c r="AP88" s="568" t="str">
        <f t="shared" si="44"/>
        <v/>
      </c>
    </row>
    <row r="89" spans="1:42" x14ac:dyDescent="0.35">
      <c r="A89" s="671"/>
      <c r="B89" s="846" t="s">
        <v>330</v>
      </c>
      <c r="C89" s="469" t="s">
        <v>530</v>
      </c>
      <c r="D89" s="463">
        <v>91546</v>
      </c>
      <c r="E89" s="522">
        <v>43634</v>
      </c>
      <c r="F89" s="471" t="s">
        <v>343</v>
      </c>
      <c r="G89" s="471" t="s">
        <v>344</v>
      </c>
      <c r="H89" s="530">
        <f>_xlfn.IFNA(SUMIFS('QUALIFIED SVs'!$C$8:$C$10271,'QUALIFIED SVs'!$B$8:$B$10271,'QUALIFIED ENGINES'!D89,'QUALIFIED SVs'!$M$8:$M$10271,1),E89)</f>
        <v>45474.432222222225</v>
      </c>
      <c r="I89" s="530">
        <f>IF(G89="Yes",E89,VLOOKUP(D89,'QUALIFIED SVs'!$B$82:$C$10271,2,FALSE))</f>
        <v>45474.432222222225</v>
      </c>
      <c r="J89" s="530">
        <f t="shared" si="26"/>
        <v>43709</v>
      </c>
      <c r="K89" s="530">
        <f t="shared" si="27"/>
        <v>45474.432222222225</v>
      </c>
      <c r="L89" s="522"/>
      <c r="M89" s="290" t="str">
        <f t="shared" si="28"/>
        <v>Qualified</v>
      </c>
      <c r="N89" s="531">
        <f t="shared" si="29"/>
        <v>45474.432222222225</v>
      </c>
      <c r="O89" s="531">
        <f t="shared" si="33"/>
        <v>45474.432222222225</v>
      </c>
      <c r="P89" s="689">
        <v>45291</v>
      </c>
      <c r="Q89" s="549">
        <f t="shared" si="34"/>
        <v>2023</v>
      </c>
      <c r="R89" s="547"/>
      <c r="T89" s="582">
        <v>83</v>
      </c>
      <c r="U89" s="582">
        <f t="shared" si="30"/>
        <v>91546</v>
      </c>
      <c r="V89" s="570">
        <f>SUMIFS('QUALIFIED SVs'!$C$7:$C$237,'QUALIFIED SVs'!$B$7:$B$237,'QUALIFIED ENGINES'!$U89,'QUALIFIED SVs'!$M$7:$M$237,V$6)</f>
        <v>45474.432222222225</v>
      </c>
      <c r="W89" s="570">
        <f>SUMIFS('QUALIFIED SVs'!$C$7:$C$237,'QUALIFIED SVs'!$B$7:$B$237,'QUALIFIED ENGINES'!$U89,'QUALIFIED SVs'!$M$7:$M$237,W$6)</f>
        <v>0</v>
      </c>
      <c r="X89" s="570">
        <f>SUMIFS('QUALIFIED SVs'!$C$7:$C$237,'QUALIFIED SVs'!$B$7:$B$237,'QUALIFIED ENGINES'!$U89,'QUALIFIED SVs'!$M$7:$M$237,X$6)</f>
        <v>0</v>
      </c>
      <c r="Y89" s="570">
        <f>SUMIFS('QUALIFIED SVs'!$C$7:$C$237,'QUALIFIED SVs'!$B$7:$B$237,'QUALIFIED ENGINES'!$U89,'QUALIFIED SVs'!$M$7:$M$237,Y$6)</f>
        <v>0</v>
      </c>
      <c r="Z89" s="570">
        <f>SUMIFS('QUALIFIED SVs'!$C$7:$C$237,'QUALIFIED SVs'!$B$7:$B$237,'QUALIFIED ENGINES'!$U89,'QUALIFIED SVs'!$M$7:$M$237,Z$6)</f>
        <v>0</v>
      </c>
      <c r="AA89" s="570">
        <f>SUMIFS('QUALIFIED SVs'!$C$7:$C$237,'QUALIFIED SVs'!$B$7:$B$237,'QUALIFIED ENGINES'!$U89,'QUALIFIED SVs'!$M$7:$M$237,AA$6)</f>
        <v>0</v>
      </c>
      <c r="AB89" s="570">
        <f>SUMIFS('QUALIFIED SVs'!$C$7:$C$237,'QUALIFIED SVs'!$B$7:$B$237,'QUALIFIED ENGINES'!$U89,'QUALIFIED SVs'!$M$7:$M$237,AB$6)</f>
        <v>0</v>
      </c>
      <c r="AC89" s="570">
        <f>SUMIFS('QUALIFIED SVs'!$C$7:$C$237,'QUALIFIED SVs'!$B$7:$B$237,'QUALIFIED ENGINES'!$U89,'QUALIFIED SVs'!$M$7:$M$237,AC$6)</f>
        <v>0</v>
      </c>
      <c r="AD89" s="296" t="str">
        <f t="shared" si="31"/>
        <v>E</v>
      </c>
      <c r="AE89" s="570">
        <f t="shared" si="32"/>
        <v>43634</v>
      </c>
      <c r="AF89" s="570">
        <f t="shared" si="35"/>
        <v>45474.432222222225</v>
      </c>
      <c r="AG89" s="570">
        <f t="shared" si="36"/>
        <v>46774.432222222225</v>
      </c>
      <c r="AH89" s="570">
        <f t="shared" si="37"/>
        <v>48254.432222222225</v>
      </c>
      <c r="AI89" s="570">
        <f t="shared" si="38"/>
        <v>49734.432222222225</v>
      </c>
      <c r="AJ89" s="570">
        <f t="shared" si="39"/>
        <v>51214.432222222225</v>
      </c>
      <c r="AK89" s="570">
        <f t="shared" si="40"/>
        <v>52694.432222222225</v>
      </c>
      <c r="AL89" s="570">
        <f t="shared" si="41"/>
        <v>54174.432222222225</v>
      </c>
      <c r="AM89" s="570">
        <f t="shared" si="42"/>
        <v>55654.432222222225</v>
      </c>
      <c r="AO89" s="568">
        <f t="shared" si="43"/>
        <v>1840.4322222222254</v>
      </c>
      <c r="AP89" s="568" t="str">
        <f t="shared" si="44"/>
        <v/>
      </c>
    </row>
    <row r="90" spans="1:42" x14ac:dyDescent="0.35">
      <c r="A90" s="671"/>
      <c r="B90" s="847" t="s">
        <v>330</v>
      </c>
      <c r="C90" s="469" t="s">
        <v>530</v>
      </c>
      <c r="D90" s="463">
        <v>91570</v>
      </c>
      <c r="E90" s="522">
        <v>43634</v>
      </c>
      <c r="F90" s="471" t="s">
        <v>343</v>
      </c>
      <c r="G90" s="471" t="s">
        <v>344</v>
      </c>
      <c r="H90" s="530">
        <f>_xlfn.IFNA(SUMIFS('QUALIFIED SVs'!$C$8:$C$10271,'QUALIFIED SVs'!$B$8:$B$10271,'QUALIFIED ENGINES'!D90,'QUALIFIED SVs'!$M$8:$M$10271,1),E90)</f>
        <v>45162</v>
      </c>
      <c r="I90" s="530">
        <f>IF(G90="Yes",E90,VLOOKUP(D90,'QUALIFIED SVs'!$B$82:$C$10271,2,FALSE))</f>
        <v>45162</v>
      </c>
      <c r="J90" s="530">
        <f t="shared" si="26"/>
        <v>43709</v>
      </c>
      <c r="K90" s="530">
        <f t="shared" si="27"/>
        <v>45162</v>
      </c>
      <c r="L90" s="522"/>
      <c r="M90" s="290" t="str">
        <f t="shared" si="28"/>
        <v>Qualified</v>
      </c>
      <c r="N90" s="531">
        <f t="shared" si="29"/>
        <v>45162</v>
      </c>
      <c r="O90" s="531" t="str">
        <f t="shared" si="33"/>
        <v>N/A</v>
      </c>
      <c r="P90" s="689">
        <v>45291</v>
      </c>
      <c r="Q90" s="549">
        <f t="shared" si="34"/>
        <v>2023</v>
      </c>
      <c r="R90" s="547"/>
      <c r="T90" s="582">
        <v>84</v>
      </c>
      <c r="U90" s="582">
        <f t="shared" si="30"/>
        <v>91570</v>
      </c>
      <c r="V90" s="570">
        <f>SUMIFS('QUALIFIED SVs'!$C$7:$C$237,'QUALIFIED SVs'!$B$7:$B$237,'QUALIFIED ENGINES'!$U90,'QUALIFIED SVs'!$M$7:$M$237,V$6)</f>
        <v>45162</v>
      </c>
      <c r="W90" s="570">
        <f>SUMIFS('QUALIFIED SVs'!$C$7:$C$237,'QUALIFIED SVs'!$B$7:$B$237,'QUALIFIED ENGINES'!$U90,'QUALIFIED SVs'!$M$7:$M$237,W$6)</f>
        <v>0</v>
      </c>
      <c r="X90" s="570">
        <f>SUMIFS('QUALIFIED SVs'!$C$7:$C$237,'QUALIFIED SVs'!$B$7:$B$237,'QUALIFIED ENGINES'!$U90,'QUALIFIED SVs'!$M$7:$M$237,X$6)</f>
        <v>0</v>
      </c>
      <c r="Y90" s="570">
        <f>SUMIFS('QUALIFIED SVs'!$C$7:$C$237,'QUALIFIED SVs'!$B$7:$B$237,'QUALIFIED ENGINES'!$U90,'QUALIFIED SVs'!$M$7:$M$237,Y$6)</f>
        <v>0</v>
      </c>
      <c r="Z90" s="570">
        <f>SUMIFS('QUALIFIED SVs'!$C$7:$C$237,'QUALIFIED SVs'!$B$7:$B$237,'QUALIFIED ENGINES'!$U90,'QUALIFIED SVs'!$M$7:$M$237,Z$6)</f>
        <v>0</v>
      </c>
      <c r="AA90" s="570">
        <f>SUMIFS('QUALIFIED SVs'!$C$7:$C$237,'QUALIFIED SVs'!$B$7:$B$237,'QUALIFIED ENGINES'!$U90,'QUALIFIED SVs'!$M$7:$M$237,AA$6)</f>
        <v>0</v>
      </c>
      <c r="AB90" s="570">
        <f>SUMIFS('QUALIFIED SVs'!$C$7:$C$237,'QUALIFIED SVs'!$B$7:$B$237,'QUALIFIED ENGINES'!$U90,'QUALIFIED SVs'!$M$7:$M$237,AB$6)</f>
        <v>0</v>
      </c>
      <c r="AC90" s="570">
        <f>SUMIFS('QUALIFIED SVs'!$C$7:$C$237,'QUALIFIED SVs'!$B$7:$B$237,'QUALIFIED ENGINES'!$U90,'QUALIFIED SVs'!$M$7:$M$237,AC$6)</f>
        <v>0</v>
      </c>
      <c r="AD90" s="296" t="str">
        <f t="shared" si="31"/>
        <v>E</v>
      </c>
      <c r="AE90" s="570">
        <f t="shared" si="32"/>
        <v>43634</v>
      </c>
      <c r="AF90" s="570">
        <f t="shared" si="35"/>
        <v>45162</v>
      </c>
      <c r="AG90" s="570">
        <f t="shared" si="36"/>
        <v>46462</v>
      </c>
      <c r="AH90" s="570">
        <f t="shared" si="37"/>
        <v>47942</v>
      </c>
      <c r="AI90" s="570">
        <f t="shared" si="38"/>
        <v>49422</v>
      </c>
      <c r="AJ90" s="570">
        <f t="shared" si="39"/>
        <v>50902</v>
      </c>
      <c r="AK90" s="570">
        <f t="shared" si="40"/>
        <v>52382</v>
      </c>
      <c r="AL90" s="570">
        <f t="shared" si="41"/>
        <v>53862</v>
      </c>
      <c r="AM90" s="570">
        <f t="shared" si="42"/>
        <v>55342</v>
      </c>
      <c r="AO90" s="568">
        <f t="shared" si="43"/>
        <v>1528</v>
      </c>
      <c r="AP90" s="568" t="str">
        <f t="shared" si="44"/>
        <v/>
      </c>
    </row>
    <row r="91" spans="1:42" x14ac:dyDescent="0.35">
      <c r="A91" s="671"/>
      <c r="B91" s="845" t="s">
        <v>331</v>
      </c>
      <c r="C91" s="469" t="s">
        <v>530</v>
      </c>
      <c r="D91" s="463">
        <v>91577</v>
      </c>
      <c r="E91" s="522">
        <v>43665</v>
      </c>
      <c r="F91" s="471" t="s">
        <v>343</v>
      </c>
      <c r="G91" s="471" t="s">
        <v>344</v>
      </c>
      <c r="H91" s="530">
        <f>_xlfn.IFNA(SUMIFS('QUALIFIED SVs'!$C$8:$C$10271,'QUALIFIED SVs'!$B$8:$B$10271,'QUALIFIED ENGINES'!D91,'QUALIFIED SVs'!$M$8:$M$10271,1),E91)</f>
        <v>45162.59375</v>
      </c>
      <c r="I91" s="530">
        <f>IF(G91="Yes",E91,VLOOKUP(D91,'QUALIFIED SVs'!$B$82:$C$10271,2,FALSE))</f>
        <v>45162.59375</v>
      </c>
      <c r="J91" s="530">
        <f t="shared" si="26"/>
        <v>43709</v>
      </c>
      <c r="K91" s="530">
        <f t="shared" si="27"/>
        <v>45162.59375</v>
      </c>
      <c r="L91" s="522"/>
      <c r="M91" s="290" t="str">
        <f t="shared" si="28"/>
        <v>Qualified</v>
      </c>
      <c r="N91" s="531">
        <f t="shared" si="29"/>
        <v>45162.59375</v>
      </c>
      <c r="O91" s="531" t="str">
        <f t="shared" si="33"/>
        <v>N/A</v>
      </c>
      <c r="P91" s="689">
        <v>45291</v>
      </c>
      <c r="Q91" s="549">
        <f t="shared" si="34"/>
        <v>2023</v>
      </c>
      <c r="R91" s="547"/>
      <c r="T91" s="582">
        <v>85</v>
      </c>
      <c r="U91" s="582">
        <f t="shared" si="30"/>
        <v>91577</v>
      </c>
      <c r="V91" s="570">
        <f>SUMIFS('QUALIFIED SVs'!$C$7:$C$237,'QUALIFIED SVs'!$B$7:$B$237,'QUALIFIED ENGINES'!$U91,'QUALIFIED SVs'!$M$7:$M$237,V$6)</f>
        <v>45162.59375</v>
      </c>
      <c r="W91" s="570">
        <f>SUMIFS('QUALIFIED SVs'!$C$7:$C$237,'QUALIFIED SVs'!$B$7:$B$237,'QUALIFIED ENGINES'!$U91,'QUALIFIED SVs'!$M$7:$M$237,W$6)</f>
        <v>0</v>
      </c>
      <c r="X91" s="570">
        <f>SUMIFS('QUALIFIED SVs'!$C$7:$C$237,'QUALIFIED SVs'!$B$7:$B$237,'QUALIFIED ENGINES'!$U91,'QUALIFIED SVs'!$M$7:$M$237,X$6)</f>
        <v>0</v>
      </c>
      <c r="Y91" s="570">
        <f>SUMIFS('QUALIFIED SVs'!$C$7:$C$237,'QUALIFIED SVs'!$B$7:$B$237,'QUALIFIED ENGINES'!$U91,'QUALIFIED SVs'!$M$7:$M$237,Y$6)</f>
        <v>0</v>
      </c>
      <c r="Z91" s="570">
        <f>SUMIFS('QUALIFIED SVs'!$C$7:$C$237,'QUALIFIED SVs'!$B$7:$B$237,'QUALIFIED ENGINES'!$U91,'QUALIFIED SVs'!$M$7:$M$237,Z$6)</f>
        <v>0</v>
      </c>
      <c r="AA91" s="570">
        <f>SUMIFS('QUALIFIED SVs'!$C$7:$C$237,'QUALIFIED SVs'!$B$7:$B$237,'QUALIFIED ENGINES'!$U91,'QUALIFIED SVs'!$M$7:$M$237,AA$6)</f>
        <v>0</v>
      </c>
      <c r="AB91" s="570">
        <f>SUMIFS('QUALIFIED SVs'!$C$7:$C$237,'QUALIFIED SVs'!$B$7:$B$237,'QUALIFIED ENGINES'!$U91,'QUALIFIED SVs'!$M$7:$M$237,AB$6)</f>
        <v>0</v>
      </c>
      <c r="AC91" s="570">
        <f>SUMIFS('QUALIFIED SVs'!$C$7:$C$237,'QUALIFIED SVs'!$B$7:$B$237,'QUALIFIED ENGINES'!$U91,'QUALIFIED SVs'!$M$7:$M$237,AC$6)</f>
        <v>0</v>
      </c>
      <c r="AD91" s="296" t="str">
        <f t="shared" si="31"/>
        <v>E</v>
      </c>
      <c r="AE91" s="570">
        <f t="shared" si="32"/>
        <v>43665</v>
      </c>
      <c r="AF91" s="570">
        <f t="shared" si="35"/>
        <v>45162.59375</v>
      </c>
      <c r="AG91" s="570">
        <f t="shared" si="36"/>
        <v>46462.59375</v>
      </c>
      <c r="AH91" s="570">
        <f t="shared" si="37"/>
        <v>47942.59375</v>
      </c>
      <c r="AI91" s="570">
        <f t="shared" si="38"/>
        <v>49422.59375</v>
      </c>
      <c r="AJ91" s="570">
        <f t="shared" si="39"/>
        <v>50902.59375</v>
      </c>
      <c r="AK91" s="570">
        <f t="shared" si="40"/>
        <v>52382.59375</v>
      </c>
      <c r="AL91" s="570">
        <f t="shared" si="41"/>
        <v>53862.59375</v>
      </c>
      <c r="AM91" s="570">
        <f t="shared" si="42"/>
        <v>55342.59375</v>
      </c>
      <c r="AO91" s="568">
        <f t="shared" si="43"/>
        <v>1497.59375</v>
      </c>
      <c r="AP91" s="568" t="str">
        <f t="shared" si="44"/>
        <v/>
      </c>
    </row>
    <row r="92" spans="1:42" x14ac:dyDescent="0.35">
      <c r="A92" s="671"/>
      <c r="B92" s="846" t="s">
        <v>331</v>
      </c>
      <c r="C92" s="469" t="s">
        <v>530</v>
      </c>
      <c r="D92" s="463">
        <v>91548</v>
      </c>
      <c r="E92" s="522">
        <v>43665</v>
      </c>
      <c r="F92" s="471" t="s">
        <v>343</v>
      </c>
      <c r="G92" s="471" t="s">
        <v>344</v>
      </c>
      <c r="H92" s="530">
        <f>_xlfn.IFNA(SUMIFS('QUALIFIED SVs'!$C$8:$C$10271,'QUALIFIED SVs'!$B$8:$B$10271,'QUALIFIED ENGINES'!D92,'QUALIFIED SVs'!$M$8:$M$10271,1),E92)</f>
        <v>45491.708333333336</v>
      </c>
      <c r="I92" s="530">
        <f>IF(G92="Yes",E92,VLOOKUP(D92,'QUALIFIED SVs'!$B$82:$C$10271,2,FALSE))</f>
        <v>45491.708333333336</v>
      </c>
      <c r="J92" s="530">
        <f t="shared" si="26"/>
        <v>43709</v>
      </c>
      <c r="K92" s="530">
        <f t="shared" si="27"/>
        <v>45491.708333333336</v>
      </c>
      <c r="L92" s="522"/>
      <c r="M92" s="290" t="str">
        <f t="shared" si="28"/>
        <v>Qualified</v>
      </c>
      <c r="N92" s="531">
        <f t="shared" si="29"/>
        <v>45491.708333333336</v>
      </c>
      <c r="O92" s="531">
        <f t="shared" si="33"/>
        <v>45491.708333333336</v>
      </c>
      <c r="P92" s="689">
        <v>45291</v>
      </c>
      <c r="Q92" s="549">
        <f t="shared" si="34"/>
        <v>2023</v>
      </c>
      <c r="R92" s="547"/>
      <c r="T92" s="582">
        <v>86</v>
      </c>
      <c r="U92" s="582">
        <f t="shared" si="30"/>
        <v>91548</v>
      </c>
      <c r="V92" s="570">
        <f>SUMIFS('QUALIFIED SVs'!$C$7:$C$237,'QUALIFIED SVs'!$B$7:$B$237,'QUALIFIED ENGINES'!$U92,'QUALIFIED SVs'!$M$7:$M$237,V$6)</f>
        <v>45491.708333333336</v>
      </c>
      <c r="W92" s="570">
        <f>SUMIFS('QUALIFIED SVs'!$C$7:$C$237,'QUALIFIED SVs'!$B$7:$B$237,'QUALIFIED ENGINES'!$U92,'QUALIFIED SVs'!$M$7:$M$237,W$6)</f>
        <v>0</v>
      </c>
      <c r="X92" s="570">
        <f>SUMIFS('QUALIFIED SVs'!$C$7:$C$237,'QUALIFIED SVs'!$B$7:$B$237,'QUALIFIED ENGINES'!$U92,'QUALIFIED SVs'!$M$7:$M$237,X$6)</f>
        <v>0</v>
      </c>
      <c r="Y92" s="570">
        <f>SUMIFS('QUALIFIED SVs'!$C$7:$C$237,'QUALIFIED SVs'!$B$7:$B$237,'QUALIFIED ENGINES'!$U92,'QUALIFIED SVs'!$M$7:$M$237,Y$6)</f>
        <v>0</v>
      </c>
      <c r="Z92" s="570">
        <f>SUMIFS('QUALIFIED SVs'!$C$7:$C$237,'QUALIFIED SVs'!$B$7:$B$237,'QUALIFIED ENGINES'!$U92,'QUALIFIED SVs'!$M$7:$M$237,Z$6)</f>
        <v>0</v>
      </c>
      <c r="AA92" s="570">
        <f>SUMIFS('QUALIFIED SVs'!$C$7:$C$237,'QUALIFIED SVs'!$B$7:$B$237,'QUALIFIED ENGINES'!$U92,'QUALIFIED SVs'!$M$7:$M$237,AA$6)</f>
        <v>0</v>
      </c>
      <c r="AB92" s="570">
        <f>SUMIFS('QUALIFIED SVs'!$C$7:$C$237,'QUALIFIED SVs'!$B$7:$B$237,'QUALIFIED ENGINES'!$U92,'QUALIFIED SVs'!$M$7:$M$237,AB$6)</f>
        <v>0</v>
      </c>
      <c r="AC92" s="570">
        <f>SUMIFS('QUALIFIED SVs'!$C$7:$C$237,'QUALIFIED SVs'!$B$7:$B$237,'QUALIFIED ENGINES'!$U92,'QUALIFIED SVs'!$M$7:$M$237,AC$6)</f>
        <v>0</v>
      </c>
      <c r="AD92" s="296" t="str">
        <f t="shared" si="31"/>
        <v>E</v>
      </c>
      <c r="AE92" s="570">
        <f t="shared" si="32"/>
        <v>43665</v>
      </c>
      <c r="AF92" s="570">
        <f t="shared" si="35"/>
        <v>45491.708333333336</v>
      </c>
      <c r="AG92" s="570">
        <f t="shared" si="36"/>
        <v>46791.708333333336</v>
      </c>
      <c r="AH92" s="570">
        <f t="shared" si="37"/>
        <v>48271.708333333336</v>
      </c>
      <c r="AI92" s="570">
        <f t="shared" si="38"/>
        <v>49751.708333333336</v>
      </c>
      <c r="AJ92" s="570">
        <f t="shared" si="39"/>
        <v>51231.708333333336</v>
      </c>
      <c r="AK92" s="570">
        <f t="shared" si="40"/>
        <v>52711.708333333336</v>
      </c>
      <c r="AL92" s="570">
        <f t="shared" si="41"/>
        <v>54191.708333333336</v>
      </c>
      <c r="AM92" s="570">
        <f t="shared" si="42"/>
        <v>55671.708333333336</v>
      </c>
      <c r="AO92" s="568">
        <f t="shared" si="43"/>
        <v>1826.7083333333358</v>
      </c>
      <c r="AP92" s="568" t="str">
        <f t="shared" si="44"/>
        <v/>
      </c>
    </row>
    <row r="93" spans="1:42" x14ac:dyDescent="0.35">
      <c r="A93" s="671"/>
      <c r="B93" s="846" t="s">
        <v>331</v>
      </c>
      <c r="C93" s="469" t="s">
        <v>530</v>
      </c>
      <c r="D93" s="463">
        <v>91536</v>
      </c>
      <c r="E93" s="522">
        <v>43665</v>
      </c>
      <c r="F93" s="471" t="s">
        <v>343</v>
      </c>
      <c r="G93" s="471" t="s">
        <v>344</v>
      </c>
      <c r="H93" s="530">
        <f>_xlfn.IFNA(SUMIFS('QUALIFIED SVs'!$C$8:$C$10271,'QUALIFIED SVs'!$B$8:$B$10271,'QUALIFIED ENGINES'!D93,'QUALIFIED SVs'!$M$8:$M$10271,1),E93)</f>
        <v>44967.416666666664</v>
      </c>
      <c r="I93" s="530">
        <f>IF(G93="Yes",E93,VLOOKUP(D93,'QUALIFIED SVs'!$B$82:$C$10271,2,FALSE))</f>
        <v>44967.416666666664</v>
      </c>
      <c r="J93" s="530">
        <f t="shared" si="26"/>
        <v>43709</v>
      </c>
      <c r="K93" s="530">
        <f t="shared" si="27"/>
        <v>44967.416666666664</v>
      </c>
      <c r="L93" s="522"/>
      <c r="M93" s="290" t="str">
        <f t="shared" si="28"/>
        <v>Qualified</v>
      </c>
      <c r="N93" s="531">
        <f t="shared" si="29"/>
        <v>44967.416666666664</v>
      </c>
      <c r="O93" s="531" t="str">
        <f t="shared" si="33"/>
        <v>N/A</v>
      </c>
      <c r="P93" s="689">
        <v>45289.041666666664</v>
      </c>
      <c r="Q93" s="549">
        <f t="shared" si="34"/>
        <v>2023</v>
      </c>
      <c r="R93" s="547"/>
      <c r="T93" s="582">
        <v>87</v>
      </c>
      <c r="U93" s="582">
        <f t="shared" si="30"/>
        <v>91536</v>
      </c>
      <c r="V93" s="570">
        <f>SUMIFS('QUALIFIED SVs'!$C$7:$C$237,'QUALIFIED SVs'!$B$7:$B$237,'QUALIFIED ENGINES'!$U93,'QUALIFIED SVs'!$M$7:$M$237,V$6)</f>
        <v>44967.416666666664</v>
      </c>
      <c r="W93" s="570">
        <f>SUMIFS('QUALIFIED SVs'!$C$7:$C$237,'QUALIFIED SVs'!$B$7:$B$237,'QUALIFIED ENGINES'!$U93,'QUALIFIED SVs'!$M$7:$M$237,W$6)</f>
        <v>0</v>
      </c>
      <c r="X93" s="570">
        <f>SUMIFS('QUALIFIED SVs'!$C$7:$C$237,'QUALIFIED SVs'!$B$7:$B$237,'QUALIFIED ENGINES'!$U93,'QUALIFIED SVs'!$M$7:$M$237,X$6)</f>
        <v>0</v>
      </c>
      <c r="Y93" s="570">
        <f>SUMIFS('QUALIFIED SVs'!$C$7:$C$237,'QUALIFIED SVs'!$B$7:$B$237,'QUALIFIED ENGINES'!$U93,'QUALIFIED SVs'!$M$7:$M$237,Y$6)</f>
        <v>0</v>
      </c>
      <c r="Z93" s="570">
        <f>SUMIFS('QUALIFIED SVs'!$C$7:$C$237,'QUALIFIED SVs'!$B$7:$B$237,'QUALIFIED ENGINES'!$U93,'QUALIFIED SVs'!$M$7:$M$237,Z$6)</f>
        <v>0</v>
      </c>
      <c r="AA93" s="570">
        <f>SUMIFS('QUALIFIED SVs'!$C$7:$C$237,'QUALIFIED SVs'!$B$7:$B$237,'QUALIFIED ENGINES'!$U93,'QUALIFIED SVs'!$M$7:$M$237,AA$6)</f>
        <v>0</v>
      </c>
      <c r="AB93" s="570">
        <f>SUMIFS('QUALIFIED SVs'!$C$7:$C$237,'QUALIFIED SVs'!$B$7:$B$237,'QUALIFIED ENGINES'!$U93,'QUALIFIED SVs'!$M$7:$M$237,AB$6)</f>
        <v>0</v>
      </c>
      <c r="AC93" s="570">
        <f>SUMIFS('QUALIFIED SVs'!$C$7:$C$237,'QUALIFIED SVs'!$B$7:$B$237,'QUALIFIED ENGINES'!$U93,'QUALIFIED SVs'!$M$7:$M$237,AC$6)</f>
        <v>0</v>
      </c>
      <c r="AD93" s="296" t="str">
        <f t="shared" si="31"/>
        <v>E</v>
      </c>
      <c r="AE93" s="570">
        <f t="shared" si="32"/>
        <v>43665</v>
      </c>
      <c r="AF93" s="570">
        <f t="shared" si="35"/>
        <v>44967.416666666664</v>
      </c>
      <c r="AG93" s="570">
        <f t="shared" si="36"/>
        <v>46267.416666666664</v>
      </c>
      <c r="AH93" s="570">
        <f t="shared" si="37"/>
        <v>47747.416666666664</v>
      </c>
      <c r="AI93" s="570">
        <f t="shared" si="38"/>
        <v>49227.416666666664</v>
      </c>
      <c r="AJ93" s="570">
        <f t="shared" si="39"/>
        <v>50707.416666666664</v>
      </c>
      <c r="AK93" s="570">
        <f t="shared" si="40"/>
        <v>52187.416666666664</v>
      </c>
      <c r="AL93" s="570">
        <f t="shared" si="41"/>
        <v>53667.416666666664</v>
      </c>
      <c r="AM93" s="570">
        <f t="shared" si="42"/>
        <v>55147.416666666664</v>
      </c>
      <c r="AO93" s="568">
        <f t="shared" si="43"/>
        <v>1302.4166666666642</v>
      </c>
      <c r="AP93" s="568" t="str">
        <f t="shared" si="44"/>
        <v/>
      </c>
    </row>
    <row r="94" spans="1:42" x14ac:dyDescent="0.35">
      <c r="A94" s="671"/>
      <c r="B94" s="847" t="s">
        <v>331</v>
      </c>
      <c r="C94" s="469" t="s">
        <v>530</v>
      </c>
      <c r="D94" s="463">
        <v>91525</v>
      </c>
      <c r="E94" s="522">
        <v>43665</v>
      </c>
      <c r="F94" s="471" t="s">
        <v>343</v>
      </c>
      <c r="G94" s="471" t="s">
        <v>344</v>
      </c>
      <c r="H94" s="530">
        <f>_xlfn.IFNA(SUMIFS('QUALIFIED SVs'!$C$8:$C$10271,'QUALIFIED SVs'!$B$8:$B$10271,'QUALIFIED ENGINES'!D94,'QUALIFIED SVs'!$M$8:$M$10271,1),E94)</f>
        <v>45503.003472222219</v>
      </c>
      <c r="I94" s="530">
        <f>IF(G94="Yes",E94,VLOOKUP(D94,'QUALIFIED SVs'!$B$82:$C$10271,2,FALSE))</f>
        <v>45503.003472222219</v>
      </c>
      <c r="J94" s="530">
        <f t="shared" si="26"/>
        <v>43709</v>
      </c>
      <c r="K94" s="530">
        <f t="shared" si="27"/>
        <v>45503.003472222219</v>
      </c>
      <c r="L94" s="522"/>
      <c r="M94" s="290" t="str">
        <f t="shared" si="28"/>
        <v>Qualified</v>
      </c>
      <c r="N94" s="531">
        <f t="shared" si="29"/>
        <v>45503.003472222219</v>
      </c>
      <c r="O94" s="531">
        <f t="shared" si="33"/>
        <v>45503.003472222219</v>
      </c>
      <c r="P94" s="689">
        <v>45291</v>
      </c>
      <c r="Q94" s="549">
        <f t="shared" si="34"/>
        <v>2023</v>
      </c>
      <c r="R94" s="547"/>
      <c r="T94" s="582">
        <v>88</v>
      </c>
      <c r="U94" s="582">
        <f t="shared" si="30"/>
        <v>91525</v>
      </c>
      <c r="V94" s="570">
        <f>SUMIFS('QUALIFIED SVs'!$C$7:$C$237,'QUALIFIED SVs'!$B$7:$B$237,'QUALIFIED ENGINES'!$U94,'QUALIFIED SVs'!$M$7:$M$237,V$6)</f>
        <v>45503.003472222219</v>
      </c>
      <c r="W94" s="570">
        <f>SUMIFS('QUALIFIED SVs'!$C$7:$C$237,'QUALIFIED SVs'!$B$7:$B$237,'QUALIFIED ENGINES'!$U94,'QUALIFIED SVs'!$M$7:$M$237,W$6)</f>
        <v>0</v>
      </c>
      <c r="X94" s="570">
        <f>SUMIFS('QUALIFIED SVs'!$C$7:$C$237,'QUALIFIED SVs'!$B$7:$B$237,'QUALIFIED ENGINES'!$U94,'QUALIFIED SVs'!$M$7:$M$237,X$6)</f>
        <v>0</v>
      </c>
      <c r="Y94" s="570">
        <f>SUMIFS('QUALIFIED SVs'!$C$7:$C$237,'QUALIFIED SVs'!$B$7:$B$237,'QUALIFIED ENGINES'!$U94,'QUALIFIED SVs'!$M$7:$M$237,Y$6)</f>
        <v>0</v>
      </c>
      <c r="Z94" s="570">
        <f>SUMIFS('QUALIFIED SVs'!$C$7:$C$237,'QUALIFIED SVs'!$B$7:$B$237,'QUALIFIED ENGINES'!$U94,'QUALIFIED SVs'!$M$7:$M$237,Z$6)</f>
        <v>0</v>
      </c>
      <c r="AA94" s="570">
        <f>SUMIFS('QUALIFIED SVs'!$C$7:$C$237,'QUALIFIED SVs'!$B$7:$B$237,'QUALIFIED ENGINES'!$U94,'QUALIFIED SVs'!$M$7:$M$237,AA$6)</f>
        <v>0</v>
      </c>
      <c r="AB94" s="570">
        <f>SUMIFS('QUALIFIED SVs'!$C$7:$C$237,'QUALIFIED SVs'!$B$7:$B$237,'QUALIFIED ENGINES'!$U94,'QUALIFIED SVs'!$M$7:$M$237,AB$6)</f>
        <v>0</v>
      </c>
      <c r="AC94" s="570">
        <f>SUMIFS('QUALIFIED SVs'!$C$7:$C$237,'QUALIFIED SVs'!$B$7:$B$237,'QUALIFIED ENGINES'!$U94,'QUALIFIED SVs'!$M$7:$M$237,AC$6)</f>
        <v>0</v>
      </c>
      <c r="AD94" s="296" t="str">
        <f t="shared" si="31"/>
        <v>E</v>
      </c>
      <c r="AE94" s="570">
        <f t="shared" si="32"/>
        <v>43665</v>
      </c>
      <c r="AF94" s="570">
        <f t="shared" si="35"/>
        <v>45503.003472222219</v>
      </c>
      <c r="AG94" s="570">
        <f t="shared" si="36"/>
        <v>46803.003472222219</v>
      </c>
      <c r="AH94" s="570">
        <f t="shared" si="37"/>
        <v>48283.003472222219</v>
      </c>
      <c r="AI94" s="570">
        <f t="shared" si="38"/>
        <v>49763.003472222219</v>
      </c>
      <c r="AJ94" s="570">
        <f t="shared" si="39"/>
        <v>51243.003472222219</v>
      </c>
      <c r="AK94" s="570">
        <f t="shared" si="40"/>
        <v>52723.003472222219</v>
      </c>
      <c r="AL94" s="570">
        <f t="shared" si="41"/>
        <v>54203.003472222219</v>
      </c>
      <c r="AM94" s="570">
        <f t="shared" si="42"/>
        <v>55683.003472222219</v>
      </c>
      <c r="AO94" s="568">
        <f t="shared" si="43"/>
        <v>1838.003472222219</v>
      </c>
      <c r="AP94" s="568" t="str">
        <f t="shared" si="44"/>
        <v/>
      </c>
    </row>
    <row r="95" spans="1:42" x14ac:dyDescent="0.35">
      <c r="A95" s="671"/>
      <c r="B95" s="845" t="s">
        <v>332</v>
      </c>
      <c r="C95" s="469" t="s">
        <v>530</v>
      </c>
      <c r="D95" s="463">
        <v>91558</v>
      </c>
      <c r="E95" s="522">
        <v>43777</v>
      </c>
      <c r="F95" s="471" t="s">
        <v>343</v>
      </c>
      <c r="G95" s="471" t="s">
        <v>344</v>
      </c>
      <c r="H95" s="530">
        <f>_xlfn.IFNA(SUMIFS('QUALIFIED SVs'!$C$8:$C$10271,'QUALIFIED SVs'!$B$8:$B$10271,'QUALIFIED ENGINES'!D95,'QUALIFIED SVs'!$M$8:$M$10271,1),E95)</f>
        <v>45303.03125</v>
      </c>
      <c r="I95" s="530">
        <f>IF(G95="Yes",E95,VLOOKUP(D95,'QUALIFIED SVs'!$B$82:$C$10271,2,FALSE))</f>
        <v>45303.03125</v>
      </c>
      <c r="J95" s="530">
        <f t="shared" si="26"/>
        <v>43777</v>
      </c>
      <c r="K95" s="530">
        <f t="shared" si="27"/>
        <v>45303.03125</v>
      </c>
      <c r="L95" s="522"/>
      <c r="M95" s="290" t="str">
        <f t="shared" si="28"/>
        <v>Qualified</v>
      </c>
      <c r="N95" s="531">
        <f t="shared" si="29"/>
        <v>45303.03125</v>
      </c>
      <c r="O95" s="531">
        <f t="shared" si="33"/>
        <v>45303.03125</v>
      </c>
      <c r="P95" s="689">
        <v>45291</v>
      </c>
      <c r="Q95" s="549">
        <f t="shared" si="34"/>
        <v>2023</v>
      </c>
      <c r="R95" s="547"/>
      <c r="T95" s="582">
        <v>89</v>
      </c>
      <c r="U95" s="582">
        <f t="shared" si="30"/>
        <v>91558</v>
      </c>
      <c r="V95" s="570">
        <f>SUMIFS('QUALIFIED SVs'!$C$7:$C$237,'QUALIFIED SVs'!$B$7:$B$237,'QUALIFIED ENGINES'!$U95,'QUALIFIED SVs'!$M$7:$M$237,V$6)</f>
        <v>45303.03125</v>
      </c>
      <c r="W95" s="570">
        <f>SUMIFS('QUALIFIED SVs'!$C$7:$C$237,'QUALIFIED SVs'!$B$7:$B$237,'QUALIFIED ENGINES'!$U95,'QUALIFIED SVs'!$M$7:$M$237,W$6)</f>
        <v>0</v>
      </c>
      <c r="X95" s="570">
        <f>SUMIFS('QUALIFIED SVs'!$C$7:$C$237,'QUALIFIED SVs'!$B$7:$B$237,'QUALIFIED ENGINES'!$U95,'QUALIFIED SVs'!$M$7:$M$237,X$6)</f>
        <v>0</v>
      </c>
      <c r="Y95" s="570">
        <f>SUMIFS('QUALIFIED SVs'!$C$7:$C$237,'QUALIFIED SVs'!$B$7:$B$237,'QUALIFIED ENGINES'!$U95,'QUALIFIED SVs'!$M$7:$M$237,Y$6)</f>
        <v>0</v>
      </c>
      <c r="Z95" s="570">
        <f>SUMIFS('QUALIFIED SVs'!$C$7:$C$237,'QUALIFIED SVs'!$B$7:$B$237,'QUALIFIED ENGINES'!$U95,'QUALIFIED SVs'!$M$7:$M$237,Z$6)</f>
        <v>0</v>
      </c>
      <c r="AA95" s="570">
        <f>SUMIFS('QUALIFIED SVs'!$C$7:$C$237,'QUALIFIED SVs'!$B$7:$B$237,'QUALIFIED ENGINES'!$U95,'QUALIFIED SVs'!$M$7:$M$237,AA$6)</f>
        <v>0</v>
      </c>
      <c r="AB95" s="570">
        <f>SUMIFS('QUALIFIED SVs'!$C$7:$C$237,'QUALIFIED SVs'!$B$7:$B$237,'QUALIFIED ENGINES'!$U95,'QUALIFIED SVs'!$M$7:$M$237,AB$6)</f>
        <v>0</v>
      </c>
      <c r="AC95" s="570">
        <f>SUMIFS('QUALIFIED SVs'!$C$7:$C$237,'QUALIFIED SVs'!$B$7:$B$237,'QUALIFIED ENGINES'!$U95,'QUALIFIED SVs'!$M$7:$M$237,AC$6)</f>
        <v>0</v>
      </c>
      <c r="AD95" s="296" t="str">
        <f t="shared" si="31"/>
        <v>E</v>
      </c>
      <c r="AE95" s="570">
        <f t="shared" si="32"/>
        <v>43777</v>
      </c>
      <c r="AF95" s="570">
        <f t="shared" si="35"/>
        <v>45303.03125</v>
      </c>
      <c r="AG95" s="570">
        <f t="shared" si="36"/>
        <v>46603.03125</v>
      </c>
      <c r="AH95" s="570">
        <f t="shared" si="37"/>
        <v>48083.03125</v>
      </c>
      <c r="AI95" s="570">
        <f t="shared" si="38"/>
        <v>49563.03125</v>
      </c>
      <c r="AJ95" s="570">
        <f t="shared" si="39"/>
        <v>51043.03125</v>
      </c>
      <c r="AK95" s="570">
        <f t="shared" si="40"/>
        <v>52523.03125</v>
      </c>
      <c r="AL95" s="570">
        <f t="shared" si="41"/>
        <v>54003.03125</v>
      </c>
      <c r="AM95" s="570">
        <f t="shared" si="42"/>
        <v>55483.03125</v>
      </c>
      <c r="AO95" s="568">
        <f t="shared" si="43"/>
        <v>1526.03125</v>
      </c>
      <c r="AP95" s="568" t="str">
        <f t="shared" si="44"/>
        <v/>
      </c>
    </row>
    <row r="96" spans="1:42" x14ac:dyDescent="0.35">
      <c r="A96" s="671"/>
      <c r="B96" s="846" t="s">
        <v>332</v>
      </c>
      <c r="C96" s="469" t="s">
        <v>530</v>
      </c>
      <c r="D96" s="463">
        <v>91559</v>
      </c>
      <c r="E96" s="522">
        <v>43777</v>
      </c>
      <c r="F96" s="471" t="s">
        <v>343</v>
      </c>
      <c r="G96" s="471" t="s">
        <v>344</v>
      </c>
      <c r="H96" s="530">
        <f>_xlfn.IFNA(SUMIFS('QUALIFIED SVs'!$C$8:$C$10271,'QUALIFIED SVs'!$B$8:$B$10271,'QUALIFIED ENGINES'!D96,'QUALIFIED SVs'!$M$8:$M$10271,1),E96)</f>
        <v>43823.916666666664</v>
      </c>
      <c r="I96" s="530">
        <f>IF(G96="Yes",E96,VLOOKUP(D96,'QUALIFIED SVs'!$B$82:$C$10271,2,FALSE))</f>
        <v>43823.916666666664</v>
      </c>
      <c r="J96" s="530">
        <f t="shared" si="26"/>
        <v>43777</v>
      </c>
      <c r="K96" s="530">
        <f t="shared" si="27"/>
        <v>43823.916666666664</v>
      </c>
      <c r="L96" s="522"/>
      <c r="M96" s="290" t="str">
        <f t="shared" si="28"/>
        <v>Qualified</v>
      </c>
      <c r="N96" s="531">
        <f t="shared" si="29"/>
        <v>43823.916666666664</v>
      </c>
      <c r="O96" s="531" t="str">
        <f t="shared" si="33"/>
        <v>N/A</v>
      </c>
      <c r="P96" s="689" t="s">
        <v>788</v>
      </c>
      <c r="Q96" s="549">
        <v>2022</v>
      </c>
      <c r="R96" s="547"/>
      <c r="T96" s="582">
        <v>90</v>
      </c>
      <c r="U96" s="582">
        <f t="shared" si="30"/>
        <v>91559</v>
      </c>
      <c r="V96" s="570">
        <f>SUMIFS('QUALIFIED SVs'!$C$7:$C$237,'QUALIFIED SVs'!$B$7:$B$237,'QUALIFIED ENGINES'!$U96,'QUALIFIED SVs'!$M$7:$M$237,V$6)</f>
        <v>43823.916666666664</v>
      </c>
      <c r="W96" s="570">
        <f>SUMIFS('QUALIFIED SVs'!$C$7:$C$237,'QUALIFIED SVs'!$B$7:$B$237,'QUALIFIED ENGINES'!$U96,'QUALIFIED SVs'!$M$7:$M$237,W$6)</f>
        <v>45918.010416666664</v>
      </c>
      <c r="X96" s="570">
        <f>SUMIFS('QUALIFIED SVs'!$C$7:$C$237,'QUALIFIED SVs'!$B$7:$B$237,'QUALIFIED ENGINES'!$U96,'QUALIFIED SVs'!$M$7:$M$237,X$6)</f>
        <v>0</v>
      </c>
      <c r="Y96" s="570">
        <f>SUMIFS('QUALIFIED SVs'!$C$7:$C$237,'QUALIFIED SVs'!$B$7:$B$237,'QUALIFIED ENGINES'!$U96,'QUALIFIED SVs'!$M$7:$M$237,Y$6)</f>
        <v>0</v>
      </c>
      <c r="Z96" s="570">
        <f>SUMIFS('QUALIFIED SVs'!$C$7:$C$237,'QUALIFIED SVs'!$B$7:$B$237,'QUALIFIED ENGINES'!$U96,'QUALIFIED SVs'!$M$7:$M$237,Z$6)</f>
        <v>0</v>
      </c>
      <c r="AA96" s="570">
        <f>SUMIFS('QUALIFIED SVs'!$C$7:$C$237,'QUALIFIED SVs'!$B$7:$B$237,'QUALIFIED ENGINES'!$U96,'QUALIFIED SVs'!$M$7:$M$237,AA$6)</f>
        <v>0</v>
      </c>
      <c r="AB96" s="570">
        <f>SUMIFS('QUALIFIED SVs'!$C$7:$C$237,'QUALIFIED SVs'!$B$7:$B$237,'QUALIFIED ENGINES'!$U96,'QUALIFIED SVs'!$M$7:$M$237,AB$6)</f>
        <v>0</v>
      </c>
      <c r="AC96" s="570">
        <f>SUMIFS('QUALIFIED SVs'!$C$7:$C$237,'QUALIFIED SVs'!$B$7:$B$237,'QUALIFIED ENGINES'!$U96,'QUALIFIED SVs'!$M$7:$M$237,AC$6)</f>
        <v>0</v>
      </c>
      <c r="AD96" s="296" t="str">
        <f t="shared" si="31"/>
        <v>E</v>
      </c>
      <c r="AE96" s="570">
        <f t="shared" si="32"/>
        <v>43777</v>
      </c>
      <c r="AF96" s="570">
        <f t="shared" si="35"/>
        <v>43823.916666666664</v>
      </c>
      <c r="AG96" s="570">
        <f t="shared" si="36"/>
        <v>45918.010416666664</v>
      </c>
      <c r="AH96" s="570">
        <f t="shared" si="37"/>
        <v>47398.010416666664</v>
      </c>
      <c r="AI96" s="570">
        <f t="shared" si="38"/>
        <v>48878.010416666664</v>
      </c>
      <c r="AJ96" s="570">
        <f t="shared" si="39"/>
        <v>50358.010416666664</v>
      </c>
      <c r="AK96" s="570">
        <f t="shared" si="40"/>
        <v>51838.010416666664</v>
      </c>
      <c r="AL96" s="570">
        <f t="shared" si="41"/>
        <v>53318.010416666664</v>
      </c>
      <c r="AM96" s="570">
        <f t="shared" si="42"/>
        <v>54798.010416666664</v>
      </c>
      <c r="AO96" s="568">
        <f t="shared" si="43"/>
        <v>46.916666666664241</v>
      </c>
      <c r="AP96" s="568">
        <f t="shared" si="44"/>
        <v>2094.09375</v>
      </c>
    </row>
    <row r="97" spans="1:42" x14ac:dyDescent="0.35">
      <c r="A97" s="671"/>
      <c r="B97" s="846" t="s">
        <v>332</v>
      </c>
      <c r="C97" s="469" t="s">
        <v>530</v>
      </c>
      <c r="D97" s="463">
        <v>91557</v>
      </c>
      <c r="E97" s="522">
        <v>43777</v>
      </c>
      <c r="F97" s="471" t="s">
        <v>343</v>
      </c>
      <c r="G97" s="471" t="s">
        <v>344</v>
      </c>
      <c r="H97" s="530">
        <f>_xlfn.IFNA(SUMIFS('QUALIFIED SVs'!$C$8:$C$10271,'QUALIFIED SVs'!$B$8:$B$10271,'QUALIFIED ENGINES'!D97,'QUALIFIED SVs'!$M$8:$M$10271,1),E97)</f>
        <v>43792.958333333336</v>
      </c>
      <c r="I97" s="530">
        <f>IF(G97="Yes",E97,VLOOKUP(D97,'QUALIFIED SVs'!$B$82:$C$10271,2,FALSE))</f>
        <v>43792.958333333336</v>
      </c>
      <c r="J97" s="530">
        <f t="shared" si="26"/>
        <v>43777</v>
      </c>
      <c r="K97" s="530">
        <f t="shared" si="27"/>
        <v>43792.958333333336</v>
      </c>
      <c r="L97" s="522"/>
      <c r="M97" s="290" t="str">
        <f t="shared" si="28"/>
        <v>Qualified</v>
      </c>
      <c r="N97" s="531">
        <f t="shared" si="29"/>
        <v>43792.958333333336</v>
      </c>
      <c r="O97" s="531" t="str">
        <f t="shared" si="33"/>
        <v>N/A</v>
      </c>
      <c r="P97" s="689" t="s">
        <v>763</v>
      </c>
      <c r="Q97" s="549">
        <v>2023</v>
      </c>
      <c r="R97" s="547"/>
      <c r="T97" s="582">
        <v>91</v>
      </c>
      <c r="U97" s="582">
        <f t="shared" si="30"/>
        <v>91557</v>
      </c>
      <c r="V97" s="570">
        <f>SUMIFS('QUALIFIED SVs'!$C$7:$C$237,'QUALIFIED SVs'!$B$7:$B$237,'QUALIFIED ENGINES'!$U97,'QUALIFIED SVs'!$M$7:$M$237,V$6)</f>
        <v>43792.958333333336</v>
      </c>
      <c r="W97" s="570">
        <f>SUMIFS('QUALIFIED SVs'!$C$7:$C$237,'QUALIFIED SVs'!$B$7:$B$237,'QUALIFIED ENGINES'!$U97,'QUALIFIED SVs'!$M$7:$M$237,W$6)</f>
        <v>0</v>
      </c>
      <c r="X97" s="570">
        <f>SUMIFS('QUALIFIED SVs'!$C$7:$C$237,'QUALIFIED SVs'!$B$7:$B$237,'QUALIFIED ENGINES'!$U97,'QUALIFIED SVs'!$M$7:$M$237,X$6)</f>
        <v>0</v>
      </c>
      <c r="Y97" s="570">
        <f>SUMIFS('QUALIFIED SVs'!$C$7:$C$237,'QUALIFIED SVs'!$B$7:$B$237,'QUALIFIED ENGINES'!$U97,'QUALIFIED SVs'!$M$7:$M$237,Y$6)</f>
        <v>0</v>
      </c>
      <c r="Z97" s="570">
        <f>SUMIFS('QUALIFIED SVs'!$C$7:$C$237,'QUALIFIED SVs'!$B$7:$B$237,'QUALIFIED ENGINES'!$U97,'QUALIFIED SVs'!$M$7:$M$237,Z$6)</f>
        <v>0</v>
      </c>
      <c r="AA97" s="570">
        <f>SUMIFS('QUALIFIED SVs'!$C$7:$C$237,'QUALIFIED SVs'!$B$7:$B$237,'QUALIFIED ENGINES'!$U97,'QUALIFIED SVs'!$M$7:$M$237,AA$6)</f>
        <v>0</v>
      </c>
      <c r="AB97" s="570">
        <f>SUMIFS('QUALIFIED SVs'!$C$7:$C$237,'QUALIFIED SVs'!$B$7:$B$237,'QUALIFIED ENGINES'!$U97,'QUALIFIED SVs'!$M$7:$M$237,AB$6)</f>
        <v>0</v>
      </c>
      <c r="AC97" s="570">
        <f>SUMIFS('QUALIFIED SVs'!$C$7:$C$237,'QUALIFIED SVs'!$B$7:$B$237,'QUALIFIED ENGINES'!$U97,'QUALIFIED SVs'!$M$7:$M$237,AC$6)</f>
        <v>0</v>
      </c>
      <c r="AD97" s="296" t="str">
        <f t="shared" si="31"/>
        <v>E</v>
      </c>
      <c r="AE97" s="570">
        <f t="shared" si="32"/>
        <v>43777</v>
      </c>
      <c r="AF97" s="570">
        <f t="shared" si="35"/>
        <v>43792.958333333336</v>
      </c>
      <c r="AG97" s="570">
        <f t="shared" si="36"/>
        <v>45092.958333333336</v>
      </c>
      <c r="AH97" s="570">
        <f t="shared" si="37"/>
        <v>46572.958333333336</v>
      </c>
      <c r="AI97" s="570">
        <f t="shared" si="38"/>
        <v>48052.958333333336</v>
      </c>
      <c r="AJ97" s="570">
        <f t="shared" si="39"/>
        <v>49532.958333333336</v>
      </c>
      <c r="AK97" s="570">
        <f t="shared" si="40"/>
        <v>51012.958333333336</v>
      </c>
      <c r="AL97" s="570">
        <f t="shared" si="41"/>
        <v>52492.958333333336</v>
      </c>
      <c r="AM97" s="570">
        <f t="shared" si="42"/>
        <v>53972.958333333336</v>
      </c>
      <c r="AO97" s="568">
        <f t="shared" si="43"/>
        <v>15.958333333335759</v>
      </c>
      <c r="AP97" s="568" t="str">
        <f t="shared" si="44"/>
        <v/>
      </c>
    </row>
    <row r="98" spans="1:42" x14ac:dyDescent="0.35">
      <c r="A98" s="671"/>
      <c r="B98" s="847" t="s">
        <v>332</v>
      </c>
      <c r="C98" s="469" t="s">
        <v>530</v>
      </c>
      <c r="D98" s="463">
        <v>91576</v>
      </c>
      <c r="E98" s="522">
        <v>43777</v>
      </c>
      <c r="F98" s="471" t="s">
        <v>343</v>
      </c>
      <c r="G98" s="471" t="s">
        <v>344</v>
      </c>
      <c r="H98" s="530">
        <f>_xlfn.IFNA(SUMIFS('QUALIFIED SVs'!$C$8:$C$10271,'QUALIFIED SVs'!$B$8:$B$10271,'QUALIFIED ENGINES'!D98,'QUALIFIED SVs'!$M$8:$M$10271,1),E98)</f>
        <v>45283.041666666664</v>
      </c>
      <c r="I98" s="530">
        <f>IF(G98="Yes",E98,VLOOKUP(D98,'QUALIFIED SVs'!$B$82:$C$10271,2,FALSE))</f>
        <v>45283.041666666664</v>
      </c>
      <c r="J98" s="530">
        <f t="shared" si="26"/>
        <v>43777</v>
      </c>
      <c r="K98" s="530">
        <f t="shared" si="27"/>
        <v>45283.041666666664</v>
      </c>
      <c r="L98" s="522"/>
      <c r="M98" s="290" t="str">
        <f t="shared" si="28"/>
        <v>Qualified</v>
      </c>
      <c r="N98" s="531">
        <f t="shared" si="29"/>
        <v>45283.041666666664</v>
      </c>
      <c r="O98" s="531" t="str">
        <f t="shared" si="33"/>
        <v>N/A</v>
      </c>
      <c r="P98" s="689">
        <v>45291</v>
      </c>
      <c r="Q98" s="549">
        <f t="shared" si="34"/>
        <v>2023</v>
      </c>
      <c r="R98" s="547"/>
      <c r="T98" s="582">
        <v>92</v>
      </c>
      <c r="U98" s="582">
        <f t="shared" si="30"/>
        <v>91576</v>
      </c>
      <c r="V98" s="570">
        <f>SUMIFS('QUALIFIED SVs'!$C$7:$C$237,'QUALIFIED SVs'!$B$7:$B$237,'QUALIFIED ENGINES'!$U98,'QUALIFIED SVs'!$M$7:$M$237,V$6)</f>
        <v>45283.041666666664</v>
      </c>
      <c r="W98" s="570">
        <f>SUMIFS('QUALIFIED SVs'!$C$7:$C$237,'QUALIFIED SVs'!$B$7:$B$237,'QUALIFIED ENGINES'!$U98,'QUALIFIED SVs'!$M$7:$M$237,W$6)</f>
        <v>0</v>
      </c>
      <c r="X98" s="570">
        <f>SUMIFS('QUALIFIED SVs'!$C$7:$C$237,'QUALIFIED SVs'!$B$7:$B$237,'QUALIFIED ENGINES'!$U98,'QUALIFIED SVs'!$M$7:$M$237,X$6)</f>
        <v>0</v>
      </c>
      <c r="Y98" s="570">
        <f>SUMIFS('QUALIFIED SVs'!$C$7:$C$237,'QUALIFIED SVs'!$B$7:$B$237,'QUALIFIED ENGINES'!$U98,'QUALIFIED SVs'!$M$7:$M$237,Y$6)</f>
        <v>0</v>
      </c>
      <c r="Z98" s="570">
        <f>SUMIFS('QUALIFIED SVs'!$C$7:$C$237,'QUALIFIED SVs'!$B$7:$B$237,'QUALIFIED ENGINES'!$U98,'QUALIFIED SVs'!$M$7:$M$237,Z$6)</f>
        <v>0</v>
      </c>
      <c r="AA98" s="570">
        <f>SUMIFS('QUALIFIED SVs'!$C$7:$C$237,'QUALIFIED SVs'!$B$7:$B$237,'QUALIFIED ENGINES'!$U98,'QUALIFIED SVs'!$M$7:$M$237,AA$6)</f>
        <v>0</v>
      </c>
      <c r="AB98" s="570">
        <f>SUMIFS('QUALIFIED SVs'!$C$7:$C$237,'QUALIFIED SVs'!$B$7:$B$237,'QUALIFIED ENGINES'!$U98,'QUALIFIED SVs'!$M$7:$M$237,AB$6)</f>
        <v>0</v>
      </c>
      <c r="AC98" s="570">
        <f>SUMIFS('QUALIFIED SVs'!$C$7:$C$237,'QUALIFIED SVs'!$B$7:$B$237,'QUALIFIED ENGINES'!$U98,'QUALIFIED SVs'!$M$7:$M$237,AC$6)</f>
        <v>0</v>
      </c>
      <c r="AD98" s="296" t="str">
        <f t="shared" si="31"/>
        <v>E</v>
      </c>
      <c r="AE98" s="570">
        <f t="shared" si="32"/>
        <v>43777</v>
      </c>
      <c r="AF98" s="570">
        <f t="shared" si="35"/>
        <v>45283.041666666664</v>
      </c>
      <c r="AG98" s="570">
        <f t="shared" si="36"/>
        <v>46583.041666666664</v>
      </c>
      <c r="AH98" s="570">
        <f t="shared" si="37"/>
        <v>48063.041666666664</v>
      </c>
      <c r="AI98" s="570">
        <f t="shared" si="38"/>
        <v>49543.041666666664</v>
      </c>
      <c r="AJ98" s="570">
        <f t="shared" si="39"/>
        <v>51023.041666666664</v>
      </c>
      <c r="AK98" s="570">
        <f t="shared" si="40"/>
        <v>52503.041666666664</v>
      </c>
      <c r="AL98" s="570">
        <f t="shared" si="41"/>
        <v>53983.041666666664</v>
      </c>
      <c r="AM98" s="570">
        <f t="shared" si="42"/>
        <v>55463.041666666664</v>
      </c>
      <c r="AO98" s="568">
        <f t="shared" si="43"/>
        <v>1506.0416666666642</v>
      </c>
      <c r="AP98" s="568" t="str">
        <f t="shared" si="44"/>
        <v/>
      </c>
    </row>
    <row r="99" spans="1:42" x14ac:dyDescent="0.35">
      <c r="A99" s="671"/>
      <c r="B99" s="845" t="s">
        <v>333</v>
      </c>
      <c r="C99" s="469" t="s">
        <v>530</v>
      </c>
      <c r="D99" s="463">
        <v>91561</v>
      </c>
      <c r="E99" s="522">
        <v>43811</v>
      </c>
      <c r="F99" s="471" t="s">
        <v>343</v>
      </c>
      <c r="G99" s="471" t="s">
        <v>344</v>
      </c>
      <c r="H99" s="530">
        <f>_xlfn.IFNA(SUMIFS('QUALIFIED SVs'!$C$8:$C$10271,'QUALIFIED SVs'!$B$8:$B$10271,'QUALIFIED ENGINES'!D99,'QUALIFIED SVs'!$M$8:$M$10271,1),E99)</f>
        <v>45386.253854166665</v>
      </c>
      <c r="I99" s="530">
        <f>IF(G99="Yes",E99,VLOOKUP(D99,'QUALIFIED SVs'!$B$82:$C$10271,2,FALSE))</f>
        <v>45386.253854166665</v>
      </c>
      <c r="J99" s="530">
        <f t="shared" si="26"/>
        <v>43811</v>
      </c>
      <c r="K99" s="530">
        <f t="shared" si="27"/>
        <v>45386.253854166665</v>
      </c>
      <c r="L99" s="522"/>
      <c r="M99" s="290" t="str">
        <f t="shared" si="28"/>
        <v>Qualified</v>
      </c>
      <c r="N99" s="531">
        <f t="shared" si="29"/>
        <v>45386.253854166665</v>
      </c>
      <c r="O99" s="531">
        <f t="shared" si="33"/>
        <v>45386.253854166665</v>
      </c>
      <c r="P99" s="689">
        <v>45291</v>
      </c>
      <c r="Q99" s="549">
        <f t="shared" si="34"/>
        <v>2023</v>
      </c>
      <c r="R99" s="547"/>
      <c r="T99" s="582">
        <v>93</v>
      </c>
      <c r="U99" s="582">
        <f t="shared" si="30"/>
        <v>91561</v>
      </c>
      <c r="V99" s="570">
        <f>SUMIFS('QUALIFIED SVs'!$C$7:$C$237,'QUALIFIED SVs'!$B$7:$B$237,'QUALIFIED ENGINES'!$U99,'QUALIFIED SVs'!$M$7:$M$237,V$6)</f>
        <v>45386.253854166665</v>
      </c>
      <c r="W99" s="570">
        <f>SUMIFS('QUALIFIED SVs'!$C$7:$C$237,'QUALIFIED SVs'!$B$7:$B$237,'QUALIFIED ENGINES'!$U99,'QUALIFIED SVs'!$M$7:$M$237,W$6)</f>
        <v>0</v>
      </c>
      <c r="X99" s="570">
        <f>SUMIFS('QUALIFIED SVs'!$C$7:$C$237,'QUALIFIED SVs'!$B$7:$B$237,'QUALIFIED ENGINES'!$U99,'QUALIFIED SVs'!$M$7:$M$237,X$6)</f>
        <v>0</v>
      </c>
      <c r="Y99" s="570">
        <f>SUMIFS('QUALIFIED SVs'!$C$7:$C$237,'QUALIFIED SVs'!$B$7:$B$237,'QUALIFIED ENGINES'!$U99,'QUALIFIED SVs'!$M$7:$M$237,Y$6)</f>
        <v>0</v>
      </c>
      <c r="Z99" s="570">
        <f>SUMIFS('QUALIFIED SVs'!$C$7:$C$237,'QUALIFIED SVs'!$B$7:$B$237,'QUALIFIED ENGINES'!$U99,'QUALIFIED SVs'!$M$7:$M$237,Z$6)</f>
        <v>0</v>
      </c>
      <c r="AA99" s="570">
        <f>SUMIFS('QUALIFIED SVs'!$C$7:$C$237,'QUALIFIED SVs'!$B$7:$B$237,'QUALIFIED ENGINES'!$U99,'QUALIFIED SVs'!$M$7:$M$237,AA$6)</f>
        <v>0</v>
      </c>
      <c r="AB99" s="570">
        <f>SUMIFS('QUALIFIED SVs'!$C$7:$C$237,'QUALIFIED SVs'!$B$7:$B$237,'QUALIFIED ENGINES'!$U99,'QUALIFIED SVs'!$M$7:$M$237,AB$6)</f>
        <v>0</v>
      </c>
      <c r="AC99" s="570">
        <f>SUMIFS('QUALIFIED SVs'!$C$7:$C$237,'QUALIFIED SVs'!$B$7:$B$237,'QUALIFIED ENGINES'!$U99,'QUALIFIED SVs'!$M$7:$M$237,AC$6)</f>
        <v>0</v>
      </c>
      <c r="AD99" s="296" t="str">
        <f t="shared" si="31"/>
        <v>E</v>
      </c>
      <c r="AE99" s="570">
        <f t="shared" si="32"/>
        <v>43811</v>
      </c>
      <c r="AF99" s="570">
        <f t="shared" si="35"/>
        <v>45386.253854166665</v>
      </c>
      <c r="AG99" s="570">
        <f t="shared" si="36"/>
        <v>46686.253854166665</v>
      </c>
      <c r="AH99" s="570">
        <f t="shared" si="37"/>
        <v>48166.253854166665</v>
      </c>
      <c r="AI99" s="570">
        <f t="shared" si="38"/>
        <v>49646.253854166665</v>
      </c>
      <c r="AJ99" s="570">
        <f t="shared" si="39"/>
        <v>51126.253854166665</v>
      </c>
      <c r="AK99" s="570">
        <f t="shared" si="40"/>
        <v>52606.253854166665</v>
      </c>
      <c r="AL99" s="570">
        <f t="shared" si="41"/>
        <v>54086.253854166665</v>
      </c>
      <c r="AM99" s="570">
        <f t="shared" si="42"/>
        <v>55566.253854166665</v>
      </c>
      <c r="AO99" s="568">
        <f t="shared" si="43"/>
        <v>1575.2538541666654</v>
      </c>
      <c r="AP99" s="568" t="str">
        <f t="shared" si="44"/>
        <v/>
      </c>
    </row>
    <row r="100" spans="1:42" x14ac:dyDescent="0.35">
      <c r="A100" s="671"/>
      <c r="B100" s="846" t="s">
        <v>333</v>
      </c>
      <c r="C100" s="469" t="s">
        <v>530</v>
      </c>
      <c r="D100" s="463">
        <v>91540</v>
      </c>
      <c r="E100" s="522">
        <v>43811</v>
      </c>
      <c r="F100" s="471" t="s">
        <v>343</v>
      </c>
      <c r="G100" s="471" t="s">
        <v>344</v>
      </c>
      <c r="H100" s="530">
        <f>_xlfn.IFNA(SUMIFS('QUALIFIED SVs'!$C$8:$C$10271,'QUALIFIED SVs'!$B$8:$B$10271,'QUALIFIED ENGINES'!D100,'QUALIFIED SVs'!$M$8:$M$10271,1),E100)</f>
        <v>45354.001388888886</v>
      </c>
      <c r="I100" s="530">
        <f>IF(G100="Yes",E100,VLOOKUP(D100,'QUALIFIED SVs'!$B$82:$C$10271,2,FALSE))</f>
        <v>45354.001388888886</v>
      </c>
      <c r="J100" s="530">
        <f t="shared" si="26"/>
        <v>43811</v>
      </c>
      <c r="K100" s="530">
        <f t="shared" si="27"/>
        <v>45354.001388888886</v>
      </c>
      <c r="L100" s="522"/>
      <c r="M100" s="290" t="str">
        <f t="shared" si="28"/>
        <v>Qualified</v>
      </c>
      <c r="N100" s="531">
        <f t="shared" si="29"/>
        <v>45354.001388888886</v>
      </c>
      <c r="O100" s="531">
        <f t="shared" si="33"/>
        <v>45354.001388888886</v>
      </c>
      <c r="P100" s="689">
        <v>45291</v>
      </c>
      <c r="Q100" s="549">
        <f t="shared" si="34"/>
        <v>2023</v>
      </c>
      <c r="R100" s="547"/>
      <c r="T100" s="582">
        <v>94</v>
      </c>
      <c r="U100" s="582">
        <f t="shared" si="30"/>
        <v>91540</v>
      </c>
      <c r="V100" s="570">
        <f>SUMIFS('QUALIFIED SVs'!$C$7:$C$237,'QUALIFIED SVs'!$B$7:$B$237,'QUALIFIED ENGINES'!$U100,'QUALIFIED SVs'!$M$7:$M$237,V$6)</f>
        <v>45354.001388888886</v>
      </c>
      <c r="W100" s="570">
        <f>SUMIFS('QUALIFIED SVs'!$C$7:$C$237,'QUALIFIED SVs'!$B$7:$B$237,'QUALIFIED ENGINES'!$U100,'QUALIFIED SVs'!$M$7:$M$237,W$6)</f>
        <v>0</v>
      </c>
      <c r="X100" s="570">
        <f>SUMIFS('QUALIFIED SVs'!$C$7:$C$237,'QUALIFIED SVs'!$B$7:$B$237,'QUALIFIED ENGINES'!$U100,'QUALIFIED SVs'!$M$7:$M$237,X$6)</f>
        <v>0</v>
      </c>
      <c r="Y100" s="570">
        <f>SUMIFS('QUALIFIED SVs'!$C$7:$C$237,'QUALIFIED SVs'!$B$7:$B$237,'QUALIFIED ENGINES'!$U100,'QUALIFIED SVs'!$M$7:$M$237,Y$6)</f>
        <v>0</v>
      </c>
      <c r="Z100" s="570">
        <f>SUMIFS('QUALIFIED SVs'!$C$7:$C$237,'QUALIFIED SVs'!$B$7:$B$237,'QUALIFIED ENGINES'!$U100,'QUALIFIED SVs'!$M$7:$M$237,Z$6)</f>
        <v>0</v>
      </c>
      <c r="AA100" s="570">
        <f>SUMIFS('QUALIFIED SVs'!$C$7:$C$237,'QUALIFIED SVs'!$B$7:$B$237,'QUALIFIED ENGINES'!$U100,'QUALIFIED SVs'!$M$7:$M$237,AA$6)</f>
        <v>0</v>
      </c>
      <c r="AB100" s="570">
        <f>SUMIFS('QUALIFIED SVs'!$C$7:$C$237,'QUALIFIED SVs'!$B$7:$B$237,'QUALIFIED ENGINES'!$U100,'QUALIFIED SVs'!$M$7:$M$237,AB$6)</f>
        <v>0</v>
      </c>
      <c r="AC100" s="570">
        <f>SUMIFS('QUALIFIED SVs'!$C$7:$C$237,'QUALIFIED SVs'!$B$7:$B$237,'QUALIFIED ENGINES'!$U100,'QUALIFIED SVs'!$M$7:$M$237,AC$6)</f>
        <v>0</v>
      </c>
      <c r="AD100" s="296" t="str">
        <f t="shared" si="31"/>
        <v>E</v>
      </c>
      <c r="AE100" s="570">
        <f t="shared" si="32"/>
        <v>43811</v>
      </c>
      <c r="AF100" s="570">
        <f t="shared" si="35"/>
        <v>45354.001388888886</v>
      </c>
      <c r="AG100" s="570">
        <f t="shared" si="36"/>
        <v>46654.001388888886</v>
      </c>
      <c r="AH100" s="570">
        <f t="shared" si="37"/>
        <v>48134.001388888886</v>
      </c>
      <c r="AI100" s="570">
        <f t="shared" si="38"/>
        <v>49614.001388888886</v>
      </c>
      <c r="AJ100" s="570">
        <f t="shared" si="39"/>
        <v>51094.001388888886</v>
      </c>
      <c r="AK100" s="570">
        <f t="shared" si="40"/>
        <v>52574.001388888886</v>
      </c>
      <c r="AL100" s="570">
        <f t="shared" si="41"/>
        <v>54054.001388888886</v>
      </c>
      <c r="AM100" s="570">
        <f t="shared" si="42"/>
        <v>55534.001388888886</v>
      </c>
      <c r="AO100" s="568">
        <f t="shared" si="43"/>
        <v>1543.0013888888861</v>
      </c>
      <c r="AP100" s="568" t="str">
        <f t="shared" si="44"/>
        <v/>
      </c>
    </row>
    <row r="101" spans="1:42" x14ac:dyDescent="0.35">
      <c r="A101" s="671"/>
      <c r="B101" s="846" t="s">
        <v>333</v>
      </c>
      <c r="C101" s="469" t="s">
        <v>530</v>
      </c>
      <c r="D101" s="463">
        <v>91564</v>
      </c>
      <c r="E101" s="522">
        <v>43811</v>
      </c>
      <c r="F101" s="471" t="s">
        <v>343</v>
      </c>
      <c r="G101" s="471" t="s">
        <v>344</v>
      </c>
      <c r="H101" s="530">
        <f>_xlfn.IFNA(SUMIFS('QUALIFIED SVs'!$C$8:$C$10271,'QUALIFIED SVs'!$B$8:$B$10271,'QUALIFIED ENGINES'!D101,'QUALIFIED SVs'!$M$8:$M$10271,1),E101)</f>
        <v>45276.125</v>
      </c>
      <c r="I101" s="530">
        <f>IF(G101="Yes",E101,VLOOKUP(D101,'QUALIFIED SVs'!$B$82:$C$10271,2,FALSE))</f>
        <v>45276.125</v>
      </c>
      <c r="J101" s="530">
        <f t="shared" si="26"/>
        <v>43811</v>
      </c>
      <c r="K101" s="530">
        <f t="shared" si="27"/>
        <v>45276.125</v>
      </c>
      <c r="L101" s="522"/>
      <c r="M101" s="290" t="str">
        <f t="shared" si="28"/>
        <v>Qualified</v>
      </c>
      <c r="N101" s="531">
        <f t="shared" si="29"/>
        <v>45276.125</v>
      </c>
      <c r="O101" s="531" t="str">
        <f t="shared" si="33"/>
        <v>N/A</v>
      </c>
      <c r="P101" s="689">
        <v>45291</v>
      </c>
      <c r="Q101" s="549">
        <f t="shared" si="34"/>
        <v>2023</v>
      </c>
      <c r="R101" s="547"/>
      <c r="T101" s="582">
        <v>95</v>
      </c>
      <c r="U101" s="582">
        <f t="shared" si="30"/>
        <v>91564</v>
      </c>
      <c r="V101" s="570">
        <f>SUMIFS('QUALIFIED SVs'!$C$7:$C$237,'QUALIFIED SVs'!$B$7:$B$237,'QUALIFIED ENGINES'!$U101,'QUALIFIED SVs'!$M$7:$M$237,V$6)</f>
        <v>45276.125</v>
      </c>
      <c r="W101" s="570">
        <f>SUMIFS('QUALIFIED SVs'!$C$7:$C$237,'QUALIFIED SVs'!$B$7:$B$237,'QUALIFIED ENGINES'!$U101,'QUALIFIED SVs'!$M$7:$M$237,W$6)</f>
        <v>0</v>
      </c>
      <c r="X101" s="570">
        <f>SUMIFS('QUALIFIED SVs'!$C$7:$C$237,'QUALIFIED SVs'!$B$7:$B$237,'QUALIFIED ENGINES'!$U101,'QUALIFIED SVs'!$M$7:$M$237,X$6)</f>
        <v>0</v>
      </c>
      <c r="Y101" s="570">
        <f>SUMIFS('QUALIFIED SVs'!$C$7:$C$237,'QUALIFIED SVs'!$B$7:$B$237,'QUALIFIED ENGINES'!$U101,'QUALIFIED SVs'!$M$7:$M$237,Y$6)</f>
        <v>0</v>
      </c>
      <c r="Z101" s="570">
        <f>SUMIFS('QUALIFIED SVs'!$C$7:$C$237,'QUALIFIED SVs'!$B$7:$B$237,'QUALIFIED ENGINES'!$U101,'QUALIFIED SVs'!$M$7:$M$237,Z$6)</f>
        <v>0</v>
      </c>
      <c r="AA101" s="570">
        <f>SUMIFS('QUALIFIED SVs'!$C$7:$C$237,'QUALIFIED SVs'!$B$7:$B$237,'QUALIFIED ENGINES'!$U101,'QUALIFIED SVs'!$M$7:$M$237,AA$6)</f>
        <v>0</v>
      </c>
      <c r="AB101" s="570">
        <f>SUMIFS('QUALIFIED SVs'!$C$7:$C$237,'QUALIFIED SVs'!$B$7:$B$237,'QUALIFIED ENGINES'!$U101,'QUALIFIED SVs'!$M$7:$M$237,AB$6)</f>
        <v>0</v>
      </c>
      <c r="AC101" s="570">
        <f>SUMIFS('QUALIFIED SVs'!$C$7:$C$237,'QUALIFIED SVs'!$B$7:$B$237,'QUALIFIED ENGINES'!$U101,'QUALIFIED SVs'!$M$7:$M$237,AC$6)</f>
        <v>0</v>
      </c>
      <c r="AD101" s="296" t="str">
        <f t="shared" si="31"/>
        <v>E</v>
      </c>
      <c r="AE101" s="570">
        <f t="shared" si="32"/>
        <v>43811</v>
      </c>
      <c r="AF101" s="570">
        <f t="shared" si="35"/>
        <v>45276.125</v>
      </c>
      <c r="AG101" s="570">
        <f t="shared" si="36"/>
        <v>46576.125</v>
      </c>
      <c r="AH101" s="570">
        <f t="shared" si="37"/>
        <v>48056.125</v>
      </c>
      <c r="AI101" s="570">
        <f t="shared" si="38"/>
        <v>49536.125</v>
      </c>
      <c r="AJ101" s="570">
        <f t="shared" si="39"/>
        <v>51016.125</v>
      </c>
      <c r="AK101" s="570">
        <f t="shared" si="40"/>
        <v>52496.125</v>
      </c>
      <c r="AL101" s="570">
        <f t="shared" si="41"/>
        <v>53976.125</v>
      </c>
      <c r="AM101" s="570">
        <f t="shared" si="42"/>
        <v>55456.125</v>
      </c>
      <c r="AO101" s="568">
        <f t="shared" si="43"/>
        <v>1465.125</v>
      </c>
      <c r="AP101" s="568" t="str">
        <f t="shared" si="44"/>
        <v/>
      </c>
    </row>
    <row r="102" spans="1:42" x14ac:dyDescent="0.35">
      <c r="A102" s="671"/>
      <c r="B102" s="847" t="s">
        <v>333</v>
      </c>
      <c r="C102" s="469" t="s">
        <v>530</v>
      </c>
      <c r="D102" s="463">
        <v>91566</v>
      </c>
      <c r="E102" s="522">
        <v>43811</v>
      </c>
      <c r="F102" s="471" t="s">
        <v>343</v>
      </c>
      <c r="G102" s="471" t="s">
        <v>344</v>
      </c>
      <c r="H102" s="530">
        <f>_xlfn.IFNA(SUMIFS('QUALIFIED SVs'!$C$8:$C$10271,'QUALIFIED SVs'!$B$8:$B$10271,'QUALIFIED ENGINES'!D102,'QUALIFIED SVs'!$M$8:$M$10271,1),E102)</f>
        <v>44900.354166666664</v>
      </c>
      <c r="I102" s="530">
        <f>IF(G102="Yes",E102,VLOOKUP(D102,'QUALIFIED SVs'!$B$82:$C$10271,2,FALSE))</f>
        <v>44900.354166666664</v>
      </c>
      <c r="J102" s="530">
        <f t="shared" si="26"/>
        <v>43811</v>
      </c>
      <c r="K102" s="530">
        <f t="shared" si="27"/>
        <v>44900.354166666664</v>
      </c>
      <c r="L102" s="522"/>
      <c r="M102" s="290" t="str">
        <f t="shared" si="28"/>
        <v>Qualified</v>
      </c>
      <c r="N102" s="531">
        <f t="shared" si="29"/>
        <v>44900.354166666664</v>
      </c>
      <c r="O102" s="531" t="str">
        <f t="shared" si="33"/>
        <v>N/A</v>
      </c>
      <c r="P102" s="689">
        <v>45064.041666666664</v>
      </c>
      <c r="Q102" s="549">
        <f t="shared" si="34"/>
        <v>2023</v>
      </c>
      <c r="R102" s="547"/>
      <c r="T102" s="582">
        <v>96</v>
      </c>
      <c r="U102" s="582">
        <f t="shared" si="30"/>
        <v>91566</v>
      </c>
      <c r="V102" s="570">
        <f>SUMIFS('QUALIFIED SVs'!$C$7:$C$237,'QUALIFIED SVs'!$B$7:$B$237,'QUALIFIED ENGINES'!$U102,'QUALIFIED SVs'!$M$7:$M$237,V$6)</f>
        <v>44900.354166666664</v>
      </c>
      <c r="W102" s="570">
        <f>SUMIFS('QUALIFIED SVs'!$C$7:$C$237,'QUALIFIED SVs'!$B$7:$B$237,'QUALIFIED ENGINES'!$U102,'QUALIFIED SVs'!$M$7:$M$237,W$6)</f>
        <v>0</v>
      </c>
      <c r="X102" s="570">
        <f>SUMIFS('QUALIFIED SVs'!$C$7:$C$237,'QUALIFIED SVs'!$B$7:$B$237,'QUALIFIED ENGINES'!$U102,'QUALIFIED SVs'!$M$7:$M$237,X$6)</f>
        <v>0</v>
      </c>
      <c r="Y102" s="570">
        <f>SUMIFS('QUALIFIED SVs'!$C$7:$C$237,'QUALIFIED SVs'!$B$7:$B$237,'QUALIFIED ENGINES'!$U102,'QUALIFIED SVs'!$M$7:$M$237,Y$6)</f>
        <v>0</v>
      </c>
      <c r="Z102" s="570">
        <f>SUMIFS('QUALIFIED SVs'!$C$7:$C$237,'QUALIFIED SVs'!$B$7:$B$237,'QUALIFIED ENGINES'!$U102,'QUALIFIED SVs'!$M$7:$M$237,Z$6)</f>
        <v>0</v>
      </c>
      <c r="AA102" s="570">
        <f>SUMIFS('QUALIFIED SVs'!$C$7:$C$237,'QUALIFIED SVs'!$B$7:$B$237,'QUALIFIED ENGINES'!$U102,'QUALIFIED SVs'!$M$7:$M$237,AA$6)</f>
        <v>0</v>
      </c>
      <c r="AB102" s="570">
        <f>SUMIFS('QUALIFIED SVs'!$C$7:$C$237,'QUALIFIED SVs'!$B$7:$B$237,'QUALIFIED ENGINES'!$U102,'QUALIFIED SVs'!$M$7:$M$237,AB$6)</f>
        <v>0</v>
      </c>
      <c r="AC102" s="570">
        <f>SUMIFS('QUALIFIED SVs'!$C$7:$C$237,'QUALIFIED SVs'!$B$7:$B$237,'QUALIFIED ENGINES'!$U102,'QUALIFIED SVs'!$M$7:$M$237,AC$6)</f>
        <v>0</v>
      </c>
      <c r="AD102" s="296" t="str">
        <f t="shared" si="31"/>
        <v>E</v>
      </c>
      <c r="AE102" s="570">
        <f t="shared" si="32"/>
        <v>43811</v>
      </c>
      <c r="AF102" s="570">
        <f t="shared" si="35"/>
        <v>44900.354166666664</v>
      </c>
      <c r="AG102" s="570">
        <f t="shared" si="36"/>
        <v>46200.354166666664</v>
      </c>
      <c r="AH102" s="570">
        <f t="shared" si="37"/>
        <v>47680.354166666664</v>
      </c>
      <c r="AI102" s="570">
        <f t="shared" si="38"/>
        <v>49160.354166666664</v>
      </c>
      <c r="AJ102" s="570">
        <f t="shared" si="39"/>
        <v>50640.354166666664</v>
      </c>
      <c r="AK102" s="570">
        <f t="shared" si="40"/>
        <v>52120.354166666664</v>
      </c>
      <c r="AL102" s="570">
        <f t="shared" si="41"/>
        <v>53600.354166666664</v>
      </c>
      <c r="AM102" s="570">
        <f t="shared" si="42"/>
        <v>55080.354166666664</v>
      </c>
      <c r="AO102" s="568">
        <f t="shared" si="43"/>
        <v>1089.3541666666642</v>
      </c>
      <c r="AP102" s="568" t="str">
        <f t="shared" si="44"/>
        <v/>
      </c>
    </row>
    <row r="103" spans="1:42" x14ac:dyDescent="0.35">
      <c r="A103" s="671"/>
      <c r="B103" s="845" t="s">
        <v>531</v>
      </c>
      <c r="C103" s="469" t="s">
        <v>530</v>
      </c>
      <c r="D103" s="463">
        <v>91567</v>
      </c>
      <c r="E103" s="522">
        <v>43819</v>
      </c>
      <c r="F103" s="471" t="s">
        <v>343</v>
      </c>
      <c r="G103" s="471" t="s">
        <v>344</v>
      </c>
      <c r="H103" s="530">
        <f>_xlfn.IFNA(SUMIFS('QUALIFIED SVs'!$C$8:$C$10271,'QUALIFIED SVs'!$B$8:$B$10271,'QUALIFIED ENGINES'!D103,'QUALIFIED SVs'!$M$8:$M$10271,1),E103)</f>
        <v>45499.001388888886</v>
      </c>
      <c r="I103" s="530">
        <f>IF(G103="Yes",E103,VLOOKUP(D103,'QUALIFIED SVs'!$B$82:$C$10271,2,FALSE))</f>
        <v>45499.001388888886</v>
      </c>
      <c r="J103" s="530">
        <f t="shared" ref="J103:J134" si="45">IF(E103&lt;=$J$3,$J$3,E103)</f>
        <v>43819</v>
      </c>
      <c r="K103" s="530">
        <f t="shared" ref="K103:K134" si="46">IF(L103&lt;&gt;"",L103,I103)</f>
        <v>45499.001388888886</v>
      </c>
      <c r="L103" s="522"/>
      <c r="M103" s="290" t="str">
        <f t="shared" ref="M103:M134" si="47">IF(OR(I103="",K103="",J103=""),"Not Qualified",IF(AND(I103&gt;=K103,I103&gt;=J103),"Qualified","Not Qualified"))</f>
        <v>Qualified</v>
      </c>
      <c r="N103" s="531">
        <f t="shared" ref="N103:N134" si="48">IF(M103="Qualified",I103,"N/A")</f>
        <v>45499.001388888886</v>
      </c>
      <c r="O103" s="531">
        <f t="shared" si="33"/>
        <v>45499.001388888886</v>
      </c>
      <c r="P103" s="689">
        <v>45291</v>
      </c>
      <c r="Q103" s="549">
        <f t="shared" si="34"/>
        <v>2023</v>
      </c>
      <c r="R103" s="547"/>
      <c r="T103" s="582">
        <v>97</v>
      </c>
      <c r="U103" s="582">
        <f t="shared" ref="U103:U134" si="49">D103</f>
        <v>91567</v>
      </c>
      <c r="V103" s="570">
        <f>SUMIFS('QUALIFIED SVs'!$C$7:$C$237,'QUALIFIED SVs'!$B$7:$B$237,'QUALIFIED ENGINES'!$U103,'QUALIFIED SVs'!$M$7:$M$237,V$6)</f>
        <v>45499.001388888886</v>
      </c>
      <c r="W103" s="570">
        <f>SUMIFS('QUALIFIED SVs'!$C$7:$C$237,'QUALIFIED SVs'!$B$7:$B$237,'QUALIFIED ENGINES'!$U103,'QUALIFIED SVs'!$M$7:$M$237,W$6)</f>
        <v>0</v>
      </c>
      <c r="X103" s="570">
        <f>SUMIFS('QUALIFIED SVs'!$C$7:$C$237,'QUALIFIED SVs'!$B$7:$B$237,'QUALIFIED ENGINES'!$U103,'QUALIFIED SVs'!$M$7:$M$237,X$6)</f>
        <v>0</v>
      </c>
      <c r="Y103" s="570">
        <f>SUMIFS('QUALIFIED SVs'!$C$7:$C$237,'QUALIFIED SVs'!$B$7:$B$237,'QUALIFIED ENGINES'!$U103,'QUALIFIED SVs'!$M$7:$M$237,Y$6)</f>
        <v>0</v>
      </c>
      <c r="Z103" s="570">
        <f>SUMIFS('QUALIFIED SVs'!$C$7:$C$237,'QUALIFIED SVs'!$B$7:$B$237,'QUALIFIED ENGINES'!$U103,'QUALIFIED SVs'!$M$7:$M$237,Z$6)</f>
        <v>0</v>
      </c>
      <c r="AA103" s="570">
        <f>SUMIFS('QUALIFIED SVs'!$C$7:$C$237,'QUALIFIED SVs'!$B$7:$B$237,'QUALIFIED ENGINES'!$U103,'QUALIFIED SVs'!$M$7:$M$237,AA$6)</f>
        <v>0</v>
      </c>
      <c r="AB103" s="570">
        <f>SUMIFS('QUALIFIED SVs'!$C$7:$C$237,'QUALIFIED SVs'!$B$7:$B$237,'QUALIFIED ENGINES'!$U103,'QUALIFIED SVs'!$M$7:$M$237,AB$6)</f>
        <v>0</v>
      </c>
      <c r="AC103" s="570">
        <f>SUMIFS('QUALIFIED SVs'!$C$7:$C$237,'QUALIFIED SVs'!$B$7:$B$237,'QUALIFIED ENGINES'!$U103,'QUALIFIED SVs'!$M$7:$M$237,AC$6)</f>
        <v>0</v>
      </c>
      <c r="AD103" s="296" t="str">
        <f t="shared" si="31"/>
        <v>E</v>
      </c>
      <c r="AE103" s="570">
        <f t="shared" ref="AE103:AE134" si="50">E103</f>
        <v>43819</v>
      </c>
      <c r="AF103" s="570">
        <f t="shared" si="35"/>
        <v>45499.001388888886</v>
      </c>
      <c r="AG103" s="570">
        <f t="shared" si="36"/>
        <v>46799.001388888886</v>
      </c>
      <c r="AH103" s="570">
        <f t="shared" si="37"/>
        <v>48279.001388888886</v>
      </c>
      <c r="AI103" s="570">
        <f t="shared" si="38"/>
        <v>49759.001388888886</v>
      </c>
      <c r="AJ103" s="570">
        <f t="shared" si="39"/>
        <v>51239.001388888886</v>
      </c>
      <c r="AK103" s="570">
        <f t="shared" si="40"/>
        <v>52719.001388888886</v>
      </c>
      <c r="AL103" s="570">
        <f t="shared" si="41"/>
        <v>54199.001388888886</v>
      </c>
      <c r="AM103" s="570">
        <f t="shared" si="42"/>
        <v>55679.001388888886</v>
      </c>
      <c r="AO103" s="568">
        <f t="shared" si="43"/>
        <v>1680.0013888888861</v>
      </c>
      <c r="AP103" s="568" t="str">
        <f t="shared" si="44"/>
        <v/>
      </c>
    </row>
    <row r="104" spans="1:42" x14ac:dyDescent="0.35">
      <c r="A104" s="671"/>
      <c r="B104" s="846" t="s">
        <v>531</v>
      </c>
      <c r="C104" s="469" t="s">
        <v>530</v>
      </c>
      <c r="D104" s="463">
        <v>91571</v>
      </c>
      <c r="E104" s="522">
        <v>43819</v>
      </c>
      <c r="F104" s="471" t="s">
        <v>343</v>
      </c>
      <c r="G104" s="471" t="s">
        <v>344</v>
      </c>
      <c r="H104" s="530">
        <f>_xlfn.IFNA(SUMIFS('QUALIFIED SVs'!$C$8:$C$10271,'QUALIFIED SVs'!$B$8:$B$10271,'QUALIFIED ENGINES'!D104,'QUALIFIED SVs'!$M$8:$M$10271,1),E104)</f>
        <v>45295</v>
      </c>
      <c r="I104" s="530">
        <f>IF(G104="Yes",E104,VLOOKUP(D104,'QUALIFIED SVs'!$B$82:$C$10271,2,FALSE))</f>
        <v>45295</v>
      </c>
      <c r="J104" s="530">
        <f t="shared" si="45"/>
        <v>43819</v>
      </c>
      <c r="K104" s="530">
        <f t="shared" si="46"/>
        <v>45295</v>
      </c>
      <c r="L104" s="522"/>
      <c r="M104" s="290" t="str">
        <f t="shared" si="47"/>
        <v>Qualified</v>
      </c>
      <c r="N104" s="531">
        <f t="shared" si="48"/>
        <v>45295</v>
      </c>
      <c r="O104" s="531">
        <f t="shared" si="33"/>
        <v>45295</v>
      </c>
      <c r="P104" s="689">
        <v>45291</v>
      </c>
      <c r="Q104" s="549">
        <f t="shared" si="34"/>
        <v>2023</v>
      </c>
      <c r="R104" s="547"/>
      <c r="T104" s="582">
        <v>98</v>
      </c>
      <c r="U104" s="582">
        <f t="shared" si="49"/>
        <v>91571</v>
      </c>
      <c r="V104" s="570">
        <f>SUMIFS('QUALIFIED SVs'!$C$7:$C$237,'QUALIFIED SVs'!$B$7:$B$237,'QUALIFIED ENGINES'!$U104,'QUALIFIED SVs'!$M$7:$M$237,V$6)</f>
        <v>45295</v>
      </c>
      <c r="W104" s="570">
        <f>SUMIFS('QUALIFIED SVs'!$C$7:$C$237,'QUALIFIED SVs'!$B$7:$B$237,'QUALIFIED ENGINES'!$U104,'QUALIFIED SVs'!$M$7:$M$237,W$6)</f>
        <v>0</v>
      </c>
      <c r="X104" s="570">
        <f>SUMIFS('QUALIFIED SVs'!$C$7:$C$237,'QUALIFIED SVs'!$B$7:$B$237,'QUALIFIED ENGINES'!$U104,'QUALIFIED SVs'!$M$7:$M$237,X$6)</f>
        <v>0</v>
      </c>
      <c r="Y104" s="570">
        <f>SUMIFS('QUALIFIED SVs'!$C$7:$C$237,'QUALIFIED SVs'!$B$7:$B$237,'QUALIFIED ENGINES'!$U104,'QUALIFIED SVs'!$M$7:$M$237,Y$6)</f>
        <v>0</v>
      </c>
      <c r="Z104" s="570">
        <f>SUMIFS('QUALIFIED SVs'!$C$7:$C$237,'QUALIFIED SVs'!$B$7:$B$237,'QUALIFIED ENGINES'!$U104,'QUALIFIED SVs'!$M$7:$M$237,Z$6)</f>
        <v>0</v>
      </c>
      <c r="AA104" s="570">
        <f>SUMIFS('QUALIFIED SVs'!$C$7:$C$237,'QUALIFIED SVs'!$B$7:$B$237,'QUALIFIED ENGINES'!$U104,'QUALIFIED SVs'!$M$7:$M$237,AA$6)</f>
        <v>0</v>
      </c>
      <c r="AB104" s="570">
        <f>SUMIFS('QUALIFIED SVs'!$C$7:$C$237,'QUALIFIED SVs'!$B$7:$B$237,'QUALIFIED ENGINES'!$U104,'QUALIFIED SVs'!$M$7:$M$237,AB$6)</f>
        <v>0</v>
      </c>
      <c r="AC104" s="570">
        <f>SUMIFS('QUALIFIED SVs'!$C$7:$C$237,'QUALIFIED SVs'!$B$7:$B$237,'QUALIFIED ENGINES'!$U104,'QUALIFIED SVs'!$M$7:$M$237,AC$6)</f>
        <v>0</v>
      </c>
      <c r="AD104" s="296" t="str">
        <f t="shared" si="31"/>
        <v>E</v>
      </c>
      <c r="AE104" s="570">
        <f t="shared" si="50"/>
        <v>43819</v>
      </c>
      <c r="AF104" s="570">
        <f t="shared" si="35"/>
        <v>45295</v>
      </c>
      <c r="AG104" s="570">
        <f t="shared" si="36"/>
        <v>46595</v>
      </c>
      <c r="AH104" s="570">
        <f t="shared" si="37"/>
        <v>48075</v>
      </c>
      <c r="AI104" s="570">
        <f t="shared" si="38"/>
        <v>49555</v>
      </c>
      <c r="AJ104" s="570">
        <f t="shared" si="39"/>
        <v>51035</v>
      </c>
      <c r="AK104" s="570">
        <f t="shared" si="40"/>
        <v>52515</v>
      </c>
      <c r="AL104" s="570">
        <f t="shared" si="41"/>
        <v>53995</v>
      </c>
      <c r="AM104" s="570">
        <f t="shared" si="42"/>
        <v>55475</v>
      </c>
      <c r="AO104" s="568">
        <f t="shared" si="43"/>
        <v>1476</v>
      </c>
      <c r="AP104" s="568" t="str">
        <f t="shared" si="44"/>
        <v/>
      </c>
    </row>
    <row r="105" spans="1:42" x14ac:dyDescent="0.35">
      <c r="A105" s="671"/>
      <c r="B105" s="846" t="s">
        <v>531</v>
      </c>
      <c r="C105" s="469" t="s">
        <v>530</v>
      </c>
      <c r="D105" s="463">
        <v>91569</v>
      </c>
      <c r="E105" s="522">
        <v>43819</v>
      </c>
      <c r="F105" s="471" t="s">
        <v>343</v>
      </c>
      <c r="G105" s="471" t="s">
        <v>344</v>
      </c>
      <c r="H105" s="530">
        <f>_xlfn.IFNA(SUMIFS('QUALIFIED SVs'!$C$8:$C$10271,'QUALIFIED SVs'!$B$8:$B$10271,'QUALIFIED ENGINES'!D105,'QUALIFIED SVs'!$M$8:$M$10271,1),E105)</f>
        <v>45698.020833333336</v>
      </c>
      <c r="I105" s="530">
        <f>IF(G105="Yes",E105,VLOOKUP(D105,'QUALIFIED SVs'!$B$82:$C$10271,2,FALSE))</f>
        <v>45698.020833333336</v>
      </c>
      <c r="J105" s="530">
        <f t="shared" si="45"/>
        <v>43819</v>
      </c>
      <c r="K105" s="530">
        <f t="shared" si="46"/>
        <v>45698.020833333336</v>
      </c>
      <c r="L105" s="522"/>
      <c r="M105" s="290" t="str">
        <f t="shared" si="47"/>
        <v>Qualified</v>
      </c>
      <c r="N105" s="531">
        <f t="shared" si="48"/>
        <v>45698.020833333336</v>
      </c>
      <c r="O105" s="531">
        <f t="shared" si="33"/>
        <v>45698.020833333336</v>
      </c>
      <c r="P105" s="689">
        <v>45291</v>
      </c>
      <c r="Q105" s="549">
        <f t="shared" si="34"/>
        <v>2023</v>
      </c>
      <c r="R105" s="547"/>
      <c r="T105" s="582">
        <v>99</v>
      </c>
      <c r="U105" s="582">
        <f t="shared" si="49"/>
        <v>91569</v>
      </c>
      <c r="V105" s="570">
        <f>SUMIFS('QUALIFIED SVs'!$C$7:$C$237,'QUALIFIED SVs'!$B$7:$B$237,'QUALIFIED ENGINES'!$U105,'QUALIFIED SVs'!$M$7:$M$237,V$6)</f>
        <v>45698.020833333336</v>
      </c>
      <c r="W105" s="570">
        <f>SUMIFS('QUALIFIED SVs'!$C$7:$C$237,'QUALIFIED SVs'!$B$7:$B$237,'QUALIFIED ENGINES'!$U105,'QUALIFIED SVs'!$M$7:$M$237,W$6)</f>
        <v>0</v>
      </c>
      <c r="X105" s="570">
        <f>SUMIFS('QUALIFIED SVs'!$C$7:$C$237,'QUALIFIED SVs'!$B$7:$B$237,'QUALIFIED ENGINES'!$U105,'QUALIFIED SVs'!$M$7:$M$237,X$6)</f>
        <v>0</v>
      </c>
      <c r="Y105" s="570">
        <f>SUMIFS('QUALIFIED SVs'!$C$7:$C$237,'QUALIFIED SVs'!$B$7:$B$237,'QUALIFIED ENGINES'!$U105,'QUALIFIED SVs'!$M$7:$M$237,Y$6)</f>
        <v>0</v>
      </c>
      <c r="Z105" s="570">
        <f>SUMIFS('QUALIFIED SVs'!$C$7:$C$237,'QUALIFIED SVs'!$B$7:$B$237,'QUALIFIED ENGINES'!$U105,'QUALIFIED SVs'!$M$7:$M$237,Z$6)</f>
        <v>0</v>
      </c>
      <c r="AA105" s="570">
        <f>SUMIFS('QUALIFIED SVs'!$C$7:$C$237,'QUALIFIED SVs'!$B$7:$B$237,'QUALIFIED ENGINES'!$U105,'QUALIFIED SVs'!$M$7:$M$237,AA$6)</f>
        <v>0</v>
      </c>
      <c r="AB105" s="570">
        <f>SUMIFS('QUALIFIED SVs'!$C$7:$C$237,'QUALIFIED SVs'!$B$7:$B$237,'QUALIFIED ENGINES'!$U105,'QUALIFIED SVs'!$M$7:$M$237,AB$6)</f>
        <v>0</v>
      </c>
      <c r="AC105" s="570">
        <f>SUMIFS('QUALIFIED SVs'!$C$7:$C$237,'QUALIFIED SVs'!$B$7:$B$237,'QUALIFIED ENGINES'!$U105,'QUALIFIED SVs'!$M$7:$M$237,AC$6)</f>
        <v>0</v>
      </c>
      <c r="AD105" s="296" t="str">
        <f t="shared" si="31"/>
        <v>E</v>
      </c>
      <c r="AE105" s="570">
        <f t="shared" si="50"/>
        <v>43819</v>
      </c>
      <c r="AF105" s="570">
        <f t="shared" si="35"/>
        <v>45698.020833333336</v>
      </c>
      <c r="AG105" s="570">
        <f t="shared" si="36"/>
        <v>46998.020833333336</v>
      </c>
      <c r="AH105" s="570">
        <f t="shared" si="37"/>
        <v>48478.020833333336</v>
      </c>
      <c r="AI105" s="570">
        <f t="shared" si="38"/>
        <v>49958.020833333336</v>
      </c>
      <c r="AJ105" s="570">
        <f t="shared" si="39"/>
        <v>51438.020833333336</v>
      </c>
      <c r="AK105" s="570">
        <f t="shared" si="40"/>
        <v>52918.020833333336</v>
      </c>
      <c r="AL105" s="570">
        <f t="shared" si="41"/>
        <v>54398.020833333336</v>
      </c>
      <c r="AM105" s="570">
        <f t="shared" si="42"/>
        <v>55878.020833333336</v>
      </c>
      <c r="AO105" s="568">
        <f t="shared" si="43"/>
        <v>1879.0208333333358</v>
      </c>
      <c r="AP105" s="568" t="str">
        <f t="shared" si="44"/>
        <v/>
      </c>
    </row>
    <row r="106" spans="1:42" x14ac:dyDescent="0.35">
      <c r="A106" s="671"/>
      <c r="B106" s="847" t="s">
        <v>531</v>
      </c>
      <c r="C106" s="469" t="s">
        <v>530</v>
      </c>
      <c r="D106" s="463">
        <v>91565</v>
      </c>
      <c r="E106" s="522">
        <v>43819</v>
      </c>
      <c r="F106" s="471" t="s">
        <v>343</v>
      </c>
      <c r="G106" s="471" t="s">
        <v>344</v>
      </c>
      <c r="H106" s="530">
        <f>_xlfn.IFNA(SUMIFS('QUALIFIED SVs'!$C$8:$C$10271,'QUALIFIED SVs'!$B$8:$B$10271,'QUALIFIED ENGINES'!D106,'QUALIFIED SVs'!$M$8:$M$10271,1),E106)</f>
        <v>45228.041666666664</v>
      </c>
      <c r="I106" s="530">
        <f>IF(G106="Yes",E106,VLOOKUP(D106,'QUALIFIED SVs'!$B$82:$C$10271,2,FALSE))</f>
        <v>45228.041666666664</v>
      </c>
      <c r="J106" s="530">
        <f t="shared" si="45"/>
        <v>43819</v>
      </c>
      <c r="K106" s="530">
        <f t="shared" si="46"/>
        <v>45228.041666666664</v>
      </c>
      <c r="L106" s="522"/>
      <c r="M106" s="290" t="str">
        <f t="shared" si="47"/>
        <v>Qualified</v>
      </c>
      <c r="N106" s="531">
        <f t="shared" si="48"/>
        <v>45228.041666666664</v>
      </c>
      <c r="O106" s="531" t="str">
        <f t="shared" si="33"/>
        <v>N/A</v>
      </c>
      <c r="P106" s="689" t="s">
        <v>778</v>
      </c>
      <c r="Q106" s="549">
        <v>2022</v>
      </c>
      <c r="R106" s="547"/>
      <c r="T106" s="582">
        <v>100</v>
      </c>
      <c r="U106" s="582">
        <f t="shared" si="49"/>
        <v>91565</v>
      </c>
      <c r="V106" s="570">
        <f>SUMIFS('QUALIFIED SVs'!$C$7:$C$237,'QUALIFIED SVs'!$B$7:$B$237,'QUALIFIED ENGINES'!$U106,'QUALIFIED SVs'!$M$7:$M$237,V$6)</f>
        <v>45228.041666666664</v>
      </c>
      <c r="W106" s="570">
        <f>SUMIFS('QUALIFIED SVs'!$C$7:$C$237,'QUALIFIED SVs'!$B$7:$B$237,'QUALIFIED ENGINES'!$U106,'QUALIFIED SVs'!$M$7:$M$237,W$6)</f>
        <v>0</v>
      </c>
      <c r="X106" s="570">
        <f>SUMIFS('QUALIFIED SVs'!$C$7:$C$237,'QUALIFIED SVs'!$B$7:$B$237,'QUALIFIED ENGINES'!$U106,'QUALIFIED SVs'!$M$7:$M$237,X$6)</f>
        <v>0</v>
      </c>
      <c r="Y106" s="570">
        <f>SUMIFS('QUALIFIED SVs'!$C$7:$C$237,'QUALIFIED SVs'!$B$7:$B$237,'QUALIFIED ENGINES'!$U106,'QUALIFIED SVs'!$M$7:$M$237,Y$6)</f>
        <v>0</v>
      </c>
      <c r="Z106" s="570">
        <f>SUMIFS('QUALIFIED SVs'!$C$7:$C$237,'QUALIFIED SVs'!$B$7:$B$237,'QUALIFIED ENGINES'!$U106,'QUALIFIED SVs'!$M$7:$M$237,Z$6)</f>
        <v>0</v>
      </c>
      <c r="AA106" s="570">
        <f>SUMIFS('QUALIFIED SVs'!$C$7:$C$237,'QUALIFIED SVs'!$B$7:$B$237,'QUALIFIED ENGINES'!$U106,'QUALIFIED SVs'!$M$7:$M$237,AA$6)</f>
        <v>0</v>
      </c>
      <c r="AB106" s="570">
        <f>SUMIFS('QUALIFIED SVs'!$C$7:$C$237,'QUALIFIED SVs'!$B$7:$B$237,'QUALIFIED ENGINES'!$U106,'QUALIFIED SVs'!$M$7:$M$237,AB$6)</f>
        <v>0</v>
      </c>
      <c r="AC106" s="570">
        <f>SUMIFS('QUALIFIED SVs'!$C$7:$C$237,'QUALIFIED SVs'!$B$7:$B$237,'QUALIFIED ENGINES'!$U106,'QUALIFIED SVs'!$M$7:$M$237,AC$6)</f>
        <v>0</v>
      </c>
      <c r="AD106" s="296" t="str">
        <f t="shared" si="31"/>
        <v>E</v>
      </c>
      <c r="AE106" s="570">
        <f t="shared" si="50"/>
        <v>43819</v>
      </c>
      <c r="AF106" s="570">
        <f t="shared" si="35"/>
        <v>45228.041666666664</v>
      </c>
      <c r="AG106" s="570">
        <f t="shared" si="36"/>
        <v>46528.041666666664</v>
      </c>
      <c r="AH106" s="570">
        <f t="shared" si="37"/>
        <v>48008.041666666664</v>
      </c>
      <c r="AI106" s="570">
        <f t="shared" si="38"/>
        <v>49488.041666666664</v>
      </c>
      <c r="AJ106" s="570">
        <f t="shared" si="39"/>
        <v>50968.041666666664</v>
      </c>
      <c r="AK106" s="570">
        <f t="shared" si="40"/>
        <v>52448.041666666664</v>
      </c>
      <c r="AL106" s="570">
        <f t="shared" si="41"/>
        <v>53928.041666666664</v>
      </c>
      <c r="AM106" s="570">
        <f t="shared" si="42"/>
        <v>55408.041666666664</v>
      </c>
      <c r="AO106" s="568">
        <f t="shared" si="43"/>
        <v>1409.0416666666642</v>
      </c>
      <c r="AP106" s="568" t="str">
        <f t="shared" si="44"/>
        <v/>
      </c>
    </row>
    <row r="107" spans="1:42" x14ac:dyDescent="0.35">
      <c r="A107" s="671"/>
      <c r="B107" s="845" t="s">
        <v>742</v>
      </c>
      <c r="C107" s="469" t="s">
        <v>530</v>
      </c>
      <c r="D107" s="463">
        <v>91594</v>
      </c>
      <c r="E107" s="522">
        <v>44105</v>
      </c>
      <c r="F107" s="471" t="s">
        <v>343</v>
      </c>
      <c r="G107" s="471" t="s">
        <v>344</v>
      </c>
      <c r="H107" s="530">
        <f>_xlfn.IFNA(SUMIFS('QUALIFIED SVs'!$C$8:$C$10271,'QUALIFIED SVs'!$B$8:$B$10271,'QUALIFIED ENGINES'!D107,'QUALIFIED SVs'!$M$8:$M$10271,1),E107)</f>
        <v>45651.001388888886</v>
      </c>
      <c r="I107" s="530">
        <f>IF(G107="Yes",E107,VLOOKUP(D107,'QUALIFIED SVs'!$B$82:$C$10271,2,FALSE))</f>
        <v>45651.001388888886</v>
      </c>
      <c r="J107" s="530">
        <f t="shared" si="45"/>
        <v>44105</v>
      </c>
      <c r="K107" s="530">
        <f t="shared" si="46"/>
        <v>45651.001388888886</v>
      </c>
      <c r="L107" s="522"/>
      <c r="M107" s="290" t="str">
        <f t="shared" si="47"/>
        <v>Qualified</v>
      </c>
      <c r="N107" s="531">
        <f t="shared" si="48"/>
        <v>45651.001388888886</v>
      </c>
      <c r="O107" s="531">
        <f t="shared" si="33"/>
        <v>45651.001388888886</v>
      </c>
      <c r="P107" s="689">
        <v>45291</v>
      </c>
      <c r="Q107" s="549">
        <f t="shared" si="34"/>
        <v>2023</v>
      </c>
      <c r="R107" s="548"/>
      <c r="T107" s="582">
        <v>101</v>
      </c>
      <c r="U107" s="582">
        <f t="shared" si="49"/>
        <v>91594</v>
      </c>
      <c r="V107" s="570">
        <f>SUMIFS('QUALIFIED SVs'!$C$7:$C$237,'QUALIFIED SVs'!$B$7:$B$237,'QUALIFIED ENGINES'!$U107,'QUALIFIED SVs'!$M$7:$M$237,V$6)</f>
        <v>45651.001388888886</v>
      </c>
      <c r="W107" s="570">
        <f>SUMIFS('QUALIFIED SVs'!$C$7:$C$237,'QUALIFIED SVs'!$B$7:$B$237,'QUALIFIED ENGINES'!$U107,'QUALIFIED SVs'!$M$7:$M$237,W$6)</f>
        <v>0</v>
      </c>
      <c r="X107" s="570">
        <f>SUMIFS('QUALIFIED SVs'!$C$7:$C$237,'QUALIFIED SVs'!$B$7:$B$237,'QUALIFIED ENGINES'!$U107,'QUALIFIED SVs'!$M$7:$M$237,X$6)</f>
        <v>0</v>
      </c>
      <c r="Y107" s="570">
        <f>SUMIFS('QUALIFIED SVs'!$C$7:$C$237,'QUALIFIED SVs'!$B$7:$B$237,'QUALIFIED ENGINES'!$U107,'QUALIFIED SVs'!$M$7:$M$237,Y$6)</f>
        <v>0</v>
      </c>
      <c r="Z107" s="570">
        <f>SUMIFS('QUALIFIED SVs'!$C$7:$C$237,'QUALIFIED SVs'!$B$7:$B$237,'QUALIFIED ENGINES'!$U107,'QUALIFIED SVs'!$M$7:$M$237,Z$6)</f>
        <v>0</v>
      </c>
      <c r="AA107" s="570">
        <f>SUMIFS('QUALIFIED SVs'!$C$7:$C$237,'QUALIFIED SVs'!$B$7:$B$237,'QUALIFIED ENGINES'!$U107,'QUALIFIED SVs'!$M$7:$M$237,AA$6)</f>
        <v>0</v>
      </c>
      <c r="AB107" s="570">
        <f>SUMIFS('QUALIFIED SVs'!$C$7:$C$237,'QUALIFIED SVs'!$B$7:$B$237,'QUALIFIED ENGINES'!$U107,'QUALIFIED SVs'!$M$7:$M$237,AB$6)</f>
        <v>0</v>
      </c>
      <c r="AC107" s="570">
        <f>SUMIFS('QUALIFIED SVs'!$C$7:$C$237,'QUALIFIED SVs'!$B$7:$B$237,'QUALIFIED ENGINES'!$U107,'QUALIFIED SVs'!$M$7:$M$237,AC$6)</f>
        <v>0</v>
      </c>
      <c r="AD107" s="296" t="str">
        <f t="shared" si="31"/>
        <v>E</v>
      </c>
      <c r="AE107" s="570">
        <f t="shared" si="50"/>
        <v>44105</v>
      </c>
      <c r="AF107" s="570">
        <f t="shared" si="35"/>
        <v>45651.001388888886</v>
      </c>
      <c r="AG107" s="570">
        <f t="shared" si="36"/>
        <v>46951.001388888886</v>
      </c>
      <c r="AH107" s="570">
        <f t="shared" si="37"/>
        <v>48431.001388888886</v>
      </c>
      <c r="AI107" s="570">
        <f t="shared" si="38"/>
        <v>49911.001388888886</v>
      </c>
      <c r="AJ107" s="570">
        <f t="shared" si="39"/>
        <v>51391.001388888886</v>
      </c>
      <c r="AK107" s="570">
        <f t="shared" si="40"/>
        <v>52871.001388888886</v>
      </c>
      <c r="AL107" s="570">
        <f t="shared" si="41"/>
        <v>54351.001388888886</v>
      </c>
      <c r="AM107" s="570">
        <f t="shared" si="42"/>
        <v>55831.001388888886</v>
      </c>
      <c r="AO107" s="568">
        <f t="shared" si="43"/>
        <v>1546.0013888888861</v>
      </c>
      <c r="AP107" s="568" t="str">
        <f t="shared" si="44"/>
        <v/>
      </c>
    </row>
    <row r="108" spans="1:42" x14ac:dyDescent="0.35">
      <c r="A108" s="671"/>
      <c r="B108" s="846" t="s">
        <v>742</v>
      </c>
      <c r="C108" s="469" t="s">
        <v>530</v>
      </c>
      <c r="D108" s="463">
        <v>91597</v>
      </c>
      <c r="E108" s="522">
        <f>E107</f>
        <v>44105</v>
      </c>
      <c r="F108" s="471" t="s">
        <v>343</v>
      </c>
      <c r="G108" s="471" t="s">
        <v>344</v>
      </c>
      <c r="H108" s="530">
        <f>_xlfn.IFNA(SUMIFS('QUALIFIED SVs'!$C$8:$C$10271,'QUALIFIED SVs'!$B$8:$B$10271,'QUALIFIED ENGINES'!D108,'QUALIFIED SVs'!$M$8:$M$10271,1),E108)</f>
        <v>45720.001388888886</v>
      </c>
      <c r="I108" s="530">
        <f>IF(G108="Yes",E108,VLOOKUP(D108,'QUALIFIED SVs'!$B$82:$C$10271,2,FALSE))</f>
        <v>45720.001388888886</v>
      </c>
      <c r="J108" s="530">
        <f t="shared" si="45"/>
        <v>44105</v>
      </c>
      <c r="K108" s="530">
        <f t="shared" si="46"/>
        <v>45720.001388888886</v>
      </c>
      <c r="L108" s="522"/>
      <c r="M108" s="290" t="str">
        <f t="shared" si="47"/>
        <v>Qualified</v>
      </c>
      <c r="N108" s="531">
        <f t="shared" si="48"/>
        <v>45720.001388888886</v>
      </c>
      <c r="O108" s="531">
        <f t="shared" si="33"/>
        <v>45720.001388888886</v>
      </c>
      <c r="P108" s="689" t="s">
        <v>789</v>
      </c>
      <c r="Q108" s="549">
        <v>2022</v>
      </c>
      <c r="R108" s="548"/>
      <c r="T108" s="582">
        <v>102</v>
      </c>
      <c r="U108" s="582">
        <f t="shared" si="49"/>
        <v>91597</v>
      </c>
      <c r="V108" s="570">
        <f>SUMIFS('QUALIFIED SVs'!$C$7:$C$237,'QUALIFIED SVs'!$B$7:$B$237,'QUALIFIED ENGINES'!$U108,'QUALIFIED SVs'!$M$7:$M$237,V$6)</f>
        <v>45720.001388888886</v>
      </c>
      <c r="W108" s="570">
        <f>SUMIFS('QUALIFIED SVs'!$C$7:$C$237,'QUALIFIED SVs'!$B$7:$B$237,'QUALIFIED ENGINES'!$U108,'QUALIFIED SVs'!$M$7:$M$237,W$6)</f>
        <v>0</v>
      </c>
      <c r="X108" s="570">
        <f>SUMIFS('QUALIFIED SVs'!$C$7:$C$237,'QUALIFIED SVs'!$B$7:$B$237,'QUALIFIED ENGINES'!$U108,'QUALIFIED SVs'!$M$7:$M$237,X$6)</f>
        <v>0</v>
      </c>
      <c r="Y108" s="570">
        <f>SUMIFS('QUALIFIED SVs'!$C$7:$C$237,'QUALIFIED SVs'!$B$7:$B$237,'QUALIFIED ENGINES'!$U108,'QUALIFIED SVs'!$M$7:$M$237,Y$6)</f>
        <v>0</v>
      </c>
      <c r="Z108" s="570">
        <f>SUMIFS('QUALIFIED SVs'!$C$7:$C$237,'QUALIFIED SVs'!$B$7:$B$237,'QUALIFIED ENGINES'!$U108,'QUALIFIED SVs'!$M$7:$M$237,Z$6)</f>
        <v>0</v>
      </c>
      <c r="AA108" s="570">
        <f>SUMIFS('QUALIFIED SVs'!$C$7:$C$237,'QUALIFIED SVs'!$B$7:$B$237,'QUALIFIED ENGINES'!$U108,'QUALIFIED SVs'!$M$7:$M$237,AA$6)</f>
        <v>0</v>
      </c>
      <c r="AB108" s="570">
        <f>SUMIFS('QUALIFIED SVs'!$C$7:$C$237,'QUALIFIED SVs'!$B$7:$B$237,'QUALIFIED ENGINES'!$U108,'QUALIFIED SVs'!$M$7:$M$237,AB$6)</f>
        <v>0</v>
      </c>
      <c r="AC108" s="570">
        <f>SUMIFS('QUALIFIED SVs'!$C$7:$C$237,'QUALIFIED SVs'!$B$7:$B$237,'QUALIFIED ENGINES'!$U108,'QUALIFIED SVs'!$M$7:$M$237,AC$6)</f>
        <v>0</v>
      </c>
      <c r="AD108" s="296" t="str">
        <f t="shared" si="31"/>
        <v>E</v>
      </c>
      <c r="AE108" s="570">
        <f t="shared" si="50"/>
        <v>44105</v>
      </c>
      <c r="AF108" s="570">
        <f t="shared" si="35"/>
        <v>45720.001388888886</v>
      </c>
      <c r="AG108" s="570">
        <f t="shared" si="36"/>
        <v>47020.001388888886</v>
      </c>
      <c r="AH108" s="570">
        <f t="shared" si="37"/>
        <v>48500.001388888886</v>
      </c>
      <c r="AI108" s="570">
        <f t="shared" si="38"/>
        <v>49980.001388888886</v>
      </c>
      <c r="AJ108" s="570">
        <f t="shared" si="39"/>
        <v>51460.001388888886</v>
      </c>
      <c r="AK108" s="570">
        <f t="shared" si="40"/>
        <v>52940.001388888886</v>
      </c>
      <c r="AL108" s="570">
        <f t="shared" si="41"/>
        <v>54420.001388888886</v>
      </c>
      <c r="AM108" s="570">
        <f t="shared" si="42"/>
        <v>55900.001388888886</v>
      </c>
      <c r="AO108" s="568">
        <f t="shared" si="43"/>
        <v>1615.0013888888861</v>
      </c>
      <c r="AP108" s="568" t="str">
        <f t="shared" si="44"/>
        <v/>
      </c>
    </row>
    <row r="109" spans="1:42" x14ac:dyDescent="0.35">
      <c r="A109" s="671"/>
      <c r="B109" s="846" t="s">
        <v>742</v>
      </c>
      <c r="C109" s="469" t="s">
        <v>530</v>
      </c>
      <c r="D109" s="463">
        <v>91596</v>
      </c>
      <c r="E109" s="522">
        <f>E108</f>
        <v>44105</v>
      </c>
      <c r="F109" s="471" t="s">
        <v>343</v>
      </c>
      <c r="G109" s="471" t="s">
        <v>344</v>
      </c>
      <c r="H109" s="530">
        <f>_xlfn.IFNA(SUMIFS('QUALIFIED SVs'!$C$8:$C$10271,'QUALIFIED SVs'!$B$8:$B$10271,'QUALIFIED ENGINES'!D109,'QUALIFIED SVs'!$M$8:$M$10271,1),E109)</f>
        <v>45734.043055555558</v>
      </c>
      <c r="I109" s="530">
        <f>IF(G109="Yes",E109,VLOOKUP(D109,'QUALIFIED SVs'!$B$82:$C$10271,2,FALSE))</f>
        <v>45734.043055555558</v>
      </c>
      <c r="J109" s="530">
        <f t="shared" si="45"/>
        <v>44105</v>
      </c>
      <c r="K109" s="530">
        <f t="shared" si="46"/>
        <v>45734.043055555558</v>
      </c>
      <c r="L109" s="522"/>
      <c r="M109" s="290" t="str">
        <f t="shared" si="47"/>
        <v>Qualified</v>
      </c>
      <c r="N109" s="531">
        <f t="shared" si="48"/>
        <v>45734.043055555558</v>
      </c>
      <c r="O109" s="531">
        <f t="shared" si="33"/>
        <v>45734.043055555558</v>
      </c>
      <c r="P109" s="689" t="s">
        <v>790</v>
      </c>
      <c r="Q109" s="549">
        <v>2022</v>
      </c>
      <c r="R109" s="548"/>
      <c r="T109" s="582">
        <v>103</v>
      </c>
      <c r="U109" s="582">
        <f t="shared" si="49"/>
        <v>91596</v>
      </c>
      <c r="V109" s="570">
        <f>SUMIFS('QUALIFIED SVs'!$C$7:$C$237,'QUALIFIED SVs'!$B$7:$B$237,'QUALIFIED ENGINES'!$U109,'QUALIFIED SVs'!$M$7:$M$237,V$6)</f>
        <v>45734.043055555558</v>
      </c>
      <c r="W109" s="570">
        <f>SUMIFS('QUALIFIED SVs'!$C$7:$C$237,'QUALIFIED SVs'!$B$7:$B$237,'QUALIFIED ENGINES'!$U109,'QUALIFIED SVs'!$M$7:$M$237,W$6)</f>
        <v>0</v>
      </c>
      <c r="X109" s="570">
        <f>SUMIFS('QUALIFIED SVs'!$C$7:$C$237,'QUALIFIED SVs'!$B$7:$B$237,'QUALIFIED ENGINES'!$U109,'QUALIFIED SVs'!$M$7:$M$237,X$6)</f>
        <v>0</v>
      </c>
      <c r="Y109" s="570">
        <f>SUMIFS('QUALIFIED SVs'!$C$7:$C$237,'QUALIFIED SVs'!$B$7:$B$237,'QUALIFIED ENGINES'!$U109,'QUALIFIED SVs'!$M$7:$M$237,Y$6)</f>
        <v>0</v>
      </c>
      <c r="Z109" s="570">
        <f>SUMIFS('QUALIFIED SVs'!$C$7:$C$237,'QUALIFIED SVs'!$B$7:$B$237,'QUALIFIED ENGINES'!$U109,'QUALIFIED SVs'!$M$7:$M$237,Z$6)</f>
        <v>0</v>
      </c>
      <c r="AA109" s="570">
        <f>SUMIFS('QUALIFIED SVs'!$C$7:$C$237,'QUALIFIED SVs'!$B$7:$B$237,'QUALIFIED ENGINES'!$U109,'QUALIFIED SVs'!$M$7:$M$237,AA$6)</f>
        <v>0</v>
      </c>
      <c r="AB109" s="570">
        <f>SUMIFS('QUALIFIED SVs'!$C$7:$C$237,'QUALIFIED SVs'!$B$7:$B$237,'QUALIFIED ENGINES'!$U109,'QUALIFIED SVs'!$M$7:$M$237,AB$6)</f>
        <v>0</v>
      </c>
      <c r="AC109" s="570">
        <f>SUMIFS('QUALIFIED SVs'!$C$7:$C$237,'QUALIFIED SVs'!$B$7:$B$237,'QUALIFIED ENGINES'!$U109,'QUALIFIED SVs'!$M$7:$M$237,AC$6)</f>
        <v>0</v>
      </c>
      <c r="AD109" s="296" t="str">
        <f t="shared" si="31"/>
        <v>E</v>
      </c>
      <c r="AE109" s="570">
        <f t="shared" si="50"/>
        <v>44105</v>
      </c>
      <c r="AF109" s="570">
        <f t="shared" si="35"/>
        <v>45734.043055555558</v>
      </c>
      <c r="AG109" s="570">
        <f t="shared" si="36"/>
        <v>47034.043055555558</v>
      </c>
      <c r="AH109" s="570">
        <f t="shared" si="37"/>
        <v>48514.043055555558</v>
      </c>
      <c r="AI109" s="570">
        <f t="shared" si="38"/>
        <v>49994.043055555558</v>
      </c>
      <c r="AJ109" s="570">
        <f t="shared" si="39"/>
        <v>51474.043055555558</v>
      </c>
      <c r="AK109" s="570">
        <f t="shared" si="40"/>
        <v>52954.043055555558</v>
      </c>
      <c r="AL109" s="570">
        <f t="shared" si="41"/>
        <v>54434.043055555558</v>
      </c>
      <c r="AM109" s="570">
        <f t="shared" si="42"/>
        <v>55914.043055555558</v>
      </c>
      <c r="AO109" s="568">
        <f t="shared" si="43"/>
        <v>1629.0430555555577</v>
      </c>
      <c r="AP109" s="568" t="str">
        <f t="shared" si="44"/>
        <v/>
      </c>
    </row>
    <row r="110" spans="1:42" x14ac:dyDescent="0.35">
      <c r="A110" s="671"/>
      <c r="B110" s="847" t="s">
        <v>742</v>
      </c>
      <c r="C110" s="469" t="s">
        <v>530</v>
      </c>
      <c r="D110" s="463">
        <v>91595</v>
      </c>
      <c r="E110" s="522">
        <f>E109</f>
        <v>44105</v>
      </c>
      <c r="F110" s="471" t="s">
        <v>343</v>
      </c>
      <c r="G110" s="471" t="s">
        <v>344</v>
      </c>
      <c r="H110" s="530">
        <f>_xlfn.IFNA(SUMIFS('QUALIFIED SVs'!$C$8:$C$10271,'QUALIFIED SVs'!$B$8:$B$10271,'QUALIFIED ENGINES'!D110,'QUALIFIED SVs'!$M$8:$M$10271,1),E110)</f>
        <v>45546.001388888886</v>
      </c>
      <c r="I110" s="530">
        <f>IF(G110="Yes",E110,VLOOKUP(D110,'QUALIFIED SVs'!$B$82:$C$10271,2,FALSE))</f>
        <v>45546.001388888886</v>
      </c>
      <c r="J110" s="530">
        <f t="shared" si="45"/>
        <v>44105</v>
      </c>
      <c r="K110" s="530">
        <f t="shared" si="46"/>
        <v>45546.001388888886</v>
      </c>
      <c r="L110" s="522"/>
      <c r="M110" s="290" t="str">
        <f t="shared" si="47"/>
        <v>Qualified</v>
      </c>
      <c r="N110" s="531">
        <f t="shared" si="48"/>
        <v>45546.001388888886</v>
      </c>
      <c r="O110" s="531">
        <f t="shared" si="33"/>
        <v>45546.001388888886</v>
      </c>
      <c r="P110" s="689">
        <v>45291</v>
      </c>
      <c r="Q110" s="549">
        <f t="shared" si="34"/>
        <v>2023</v>
      </c>
      <c r="R110" s="548"/>
      <c r="T110" s="582">
        <v>104</v>
      </c>
      <c r="U110" s="582">
        <f t="shared" si="49"/>
        <v>91595</v>
      </c>
      <c r="V110" s="570">
        <f>SUMIFS('QUALIFIED SVs'!$C$7:$C$237,'QUALIFIED SVs'!$B$7:$B$237,'QUALIFIED ENGINES'!$U110,'QUALIFIED SVs'!$M$7:$M$237,V$6)</f>
        <v>45546.001388888886</v>
      </c>
      <c r="W110" s="570">
        <f>SUMIFS('QUALIFIED SVs'!$C$7:$C$237,'QUALIFIED SVs'!$B$7:$B$237,'QUALIFIED ENGINES'!$U110,'QUALIFIED SVs'!$M$7:$M$237,W$6)</f>
        <v>0</v>
      </c>
      <c r="X110" s="570">
        <f>SUMIFS('QUALIFIED SVs'!$C$7:$C$237,'QUALIFIED SVs'!$B$7:$B$237,'QUALIFIED ENGINES'!$U110,'QUALIFIED SVs'!$M$7:$M$237,X$6)</f>
        <v>0</v>
      </c>
      <c r="Y110" s="570">
        <f>SUMIFS('QUALIFIED SVs'!$C$7:$C$237,'QUALIFIED SVs'!$B$7:$B$237,'QUALIFIED ENGINES'!$U110,'QUALIFIED SVs'!$M$7:$M$237,Y$6)</f>
        <v>0</v>
      </c>
      <c r="Z110" s="570">
        <f>SUMIFS('QUALIFIED SVs'!$C$7:$C$237,'QUALIFIED SVs'!$B$7:$B$237,'QUALIFIED ENGINES'!$U110,'QUALIFIED SVs'!$M$7:$M$237,Z$6)</f>
        <v>0</v>
      </c>
      <c r="AA110" s="570">
        <f>SUMIFS('QUALIFIED SVs'!$C$7:$C$237,'QUALIFIED SVs'!$B$7:$B$237,'QUALIFIED ENGINES'!$U110,'QUALIFIED SVs'!$M$7:$M$237,AA$6)</f>
        <v>0</v>
      </c>
      <c r="AB110" s="570">
        <f>SUMIFS('QUALIFIED SVs'!$C$7:$C$237,'QUALIFIED SVs'!$B$7:$B$237,'QUALIFIED ENGINES'!$U110,'QUALIFIED SVs'!$M$7:$M$237,AB$6)</f>
        <v>0</v>
      </c>
      <c r="AC110" s="570">
        <f>SUMIFS('QUALIFIED SVs'!$C$7:$C$237,'QUALIFIED SVs'!$B$7:$B$237,'QUALIFIED ENGINES'!$U110,'QUALIFIED SVs'!$M$7:$M$237,AC$6)</f>
        <v>0</v>
      </c>
      <c r="AD110" s="296" t="str">
        <f t="shared" si="31"/>
        <v>E</v>
      </c>
      <c r="AE110" s="570">
        <f t="shared" si="50"/>
        <v>44105</v>
      </c>
      <c r="AF110" s="570">
        <f t="shared" si="35"/>
        <v>45546.001388888886</v>
      </c>
      <c r="AG110" s="570">
        <f t="shared" si="36"/>
        <v>46846.001388888886</v>
      </c>
      <c r="AH110" s="570">
        <f t="shared" si="37"/>
        <v>48326.001388888886</v>
      </c>
      <c r="AI110" s="570">
        <f t="shared" si="38"/>
        <v>49806.001388888886</v>
      </c>
      <c r="AJ110" s="570">
        <f t="shared" si="39"/>
        <v>51286.001388888886</v>
      </c>
      <c r="AK110" s="570">
        <f t="shared" si="40"/>
        <v>52766.001388888886</v>
      </c>
      <c r="AL110" s="570">
        <f t="shared" si="41"/>
        <v>54246.001388888886</v>
      </c>
      <c r="AM110" s="570">
        <f t="shared" si="42"/>
        <v>55726.001388888886</v>
      </c>
      <c r="AO110" s="568">
        <f t="shared" si="43"/>
        <v>1441.0013888888861</v>
      </c>
      <c r="AP110" s="568" t="str">
        <f t="shared" si="44"/>
        <v/>
      </c>
    </row>
    <row r="111" spans="1:42" x14ac:dyDescent="0.35">
      <c r="A111" s="671"/>
      <c r="B111" s="845" t="s">
        <v>743</v>
      </c>
      <c r="C111" s="469" t="s">
        <v>530</v>
      </c>
      <c r="D111" s="463">
        <v>91593</v>
      </c>
      <c r="E111" s="522">
        <v>44127</v>
      </c>
      <c r="F111" s="471" t="s">
        <v>343</v>
      </c>
      <c r="G111" s="471" t="s">
        <v>344</v>
      </c>
      <c r="H111" s="530">
        <f>_xlfn.IFNA(SUMIFS('QUALIFIED SVs'!$C$8:$C$10271,'QUALIFIED SVs'!$B$8:$B$10271,'QUALIFIED ENGINES'!D111,'QUALIFIED SVs'!$M$8:$M$10271,1),E111)</f>
        <v>45644.391851851855</v>
      </c>
      <c r="I111" s="530">
        <f>IF(G111="Yes",E111,VLOOKUP(D111,'QUALIFIED SVs'!$B$82:$C$10271,2,FALSE))</f>
        <v>45644.391851851855</v>
      </c>
      <c r="J111" s="530">
        <f t="shared" si="45"/>
        <v>44127</v>
      </c>
      <c r="K111" s="530">
        <f t="shared" si="46"/>
        <v>45644.391851851855</v>
      </c>
      <c r="L111" s="522"/>
      <c r="M111" s="290" t="str">
        <f t="shared" si="47"/>
        <v>Qualified</v>
      </c>
      <c r="N111" s="531">
        <f t="shared" si="48"/>
        <v>45644.391851851855</v>
      </c>
      <c r="O111" s="531">
        <f t="shared" si="33"/>
        <v>45644.391851851855</v>
      </c>
      <c r="P111" s="689">
        <v>45291</v>
      </c>
      <c r="Q111" s="549">
        <f t="shared" si="34"/>
        <v>2023</v>
      </c>
      <c r="R111" s="548"/>
      <c r="T111" s="582">
        <v>105</v>
      </c>
      <c r="U111" s="582">
        <f t="shared" si="49"/>
        <v>91593</v>
      </c>
      <c r="V111" s="570">
        <f>SUMIFS('QUALIFIED SVs'!$C$7:$C$237,'QUALIFIED SVs'!$B$7:$B$237,'QUALIFIED ENGINES'!$U111,'QUALIFIED SVs'!$M$7:$M$237,V$6)</f>
        <v>45644.391851851855</v>
      </c>
      <c r="W111" s="570">
        <f>SUMIFS('QUALIFIED SVs'!$C$7:$C$237,'QUALIFIED SVs'!$B$7:$B$237,'QUALIFIED ENGINES'!$U111,'QUALIFIED SVs'!$M$7:$M$237,W$6)</f>
        <v>0</v>
      </c>
      <c r="X111" s="570">
        <f>SUMIFS('QUALIFIED SVs'!$C$7:$C$237,'QUALIFIED SVs'!$B$7:$B$237,'QUALIFIED ENGINES'!$U111,'QUALIFIED SVs'!$M$7:$M$237,X$6)</f>
        <v>0</v>
      </c>
      <c r="Y111" s="570">
        <f>SUMIFS('QUALIFIED SVs'!$C$7:$C$237,'QUALIFIED SVs'!$B$7:$B$237,'QUALIFIED ENGINES'!$U111,'QUALIFIED SVs'!$M$7:$M$237,Y$6)</f>
        <v>0</v>
      </c>
      <c r="Z111" s="570">
        <f>SUMIFS('QUALIFIED SVs'!$C$7:$C$237,'QUALIFIED SVs'!$B$7:$B$237,'QUALIFIED ENGINES'!$U111,'QUALIFIED SVs'!$M$7:$M$237,Z$6)</f>
        <v>0</v>
      </c>
      <c r="AA111" s="570">
        <f>SUMIFS('QUALIFIED SVs'!$C$7:$C$237,'QUALIFIED SVs'!$B$7:$B$237,'QUALIFIED ENGINES'!$U111,'QUALIFIED SVs'!$M$7:$M$237,AA$6)</f>
        <v>0</v>
      </c>
      <c r="AB111" s="570">
        <f>SUMIFS('QUALIFIED SVs'!$C$7:$C$237,'QUALIFIED SVs'!$B$7:$B$237,'QUALIFIED ENGINES'!$U111,'QUALIFIED SVs'!$M$7:$M$237,AB$6)</f>
        <v>0</v>
      </c>
      <c r="AC111" s="570">
        <f>SUMIFS('QUALIFIED SVs'!$C$7:$C$237,'QUALIFIED SVs'!$B$7:$B$237,'QUALIFIED ENGINES'!$U111,'QUALIFIED SVs'!$M$7:$M$237,AC$6)</f>
        <v>0</v>
      </c>
      <c r="AD111" s="296" t="str">
        <f t="shared" si="31"/>
        <v>E</v>
      </c>
      <c r="AE111" s="570">
        <f t="shared" si="50"/>
        <v>44127</v>
      </c>
      <c r="AF111" s="570">
        <f t="shared" si="35"/>
        <v>45644.391851851855</v>
      </c>
      <c r="AG111" s="570">
        <f t="shared" si="36"/>
        <v>46944.391851851855</v>
      </c>
      <c r="AH111" s="570">
        <f t="shared" si="37"/>
        <v>48424.391851851855</v>
      </c>
      <c r="AI111" s="570">
        <f t="shared" si="38"/>
        <v>49904.391851851855</v>
      </c>
      <c r="AJ111" s="570">
        <f t="shared" si="39"/>
        <v>51384.391851851855</v>
      </c>
      <c r="AK111" s="570">
        <f t="shared" si="40"/>
        <v>52864.391851851855</v>
      </c>
      <c r="AL111" s="570">
        <f t="shared" si="41"/>
        <v>54344.391851851855</v>
      </c>
      <c r="AM111" s="570">
        <f t="shared" si="42"/>
        <v>55824.391851851855</v>
      </c>
      <c r="AO111" s="568">
        <f t="shared" si="43"/>
        <v>1517.3918518518549</v>
      </c>
      <c r="AP111" s="568" t="str">
        <f t="shared" si="44"/>
        <v/>
      </c>
    </row>
    <row r="112" spans="1:42" x14ac:dyDescent="0.35">
      <c r="A112" s="671"/>
      <c r="B112" s="846" t="s">
        <v>743</v>
      </c>
      <c r="C112" s="469" t="s">
        <v>530</v>
      </c>
      <c r="D112" s="463">
        <v>91599</v>
      </c>
      <c r="E112" s="522">
        <f>E111</f>
        <v>44127</v>
      </c>
      <c r="F112" s="471" t="s">
        <v>343</v>
      </c>
      <c r="G112" s="471" t="s">
        <v>344</v>
      </c>
      <c r="H112" s="530">
        <f>_xlfn.IFNA(SUMIFS('QUALIFIED SVs'!$C$8:$C$10271,'QUALIFIED SVs'!$B$8:$B$10271,'QUALIFIED ENGINES'!D112,'QUALIFIED SVs'!$M$8:$M$10271,1),E112)</f>
        <v>45223.666666666664</v>
      </c>
      <c r="I112" s="530">
        <f>IF(G112="Yes",E112,VLOOKUP(D112,'QUALIFIED SVs'!$B$82:$C$10271,2,FALSE))</f>
        <v>45223.666666666664</v>
      </c>
      <c r="J112" s="530">
        <f t="shared" si="45"/>
        <v>44127</v>
      </c>
      <c r="K112" s="530">
        <f t="shared" si="46"/>
        <v>45223.666666666664</v>
      </c>
      <c r="L112" s="522"/>
      <c r="M112" s="290" t="str">
        <f t="shared" si="47"/>
        <v>Qualified</v>
      </c>
      <c r="N112" s="531">
        <f t="shared" si="48"/>
        <v>45223.666666666664</v>
      </c>
      <c r="O112" s="531" t="str">
        <f t="shared" si="33"/>
        <v>N/A</v>
      </c>
      <c r="P112" s="689" t="s">
        <v>791</v>
      </c>
      <c r="Q112" s="549">
        <v>2022</v>
      </c>
      <c r="R112" s="548"/>
      <c r="T112" s="582">
        <v>106</v>
      </c>
      <c r="U112" s="582">
        <f t="shared" si="49"/>
        <v>91599</v>
      </c>
      <c r="V112" s="570">
        <f>SUMIFS('QUALIFIED SVs'!$C$7:$C$237,'QUALIFIED SVs'!$B$7:$B$237,'QUALIFIED ENGINES'!$U112,'QUALIFIED SVs'!$M$7:$M$237,V$6)</f>
        <v>45223.666666666664</v>
      </c>
      <c r="W112" s="570">
        <f>SUMIFS('QUALIFIED SVs'!$C$7:$C$237,'QUALIFIED SVs'!$B$7:$B$237,'QUALIFIED ENGINES'!$U112,'QUALIFIED SVs'!$M$7:$M$237,W$6)</f>
        <v>45979.26935185185</v>
      </c>
      <c r="X112" s="570">
        <f>SUMIFS('QUALIFIED SVs'!$C$7:$C$237,'QUALIFIED SVs'!$B$7:$B$237,'QUALIFIED ENGINES'!$U112,'QUALIFIED SVs'!$M$7:$M$237,X$6)</f>
        <v>0</v>
      </c>
      <c r="Y112" s="570">
        <f>SUMIFS('QUALIFIED SVs'!$C$7:$C$237,'QUALIFIED SVs'!$B$7:$B$237,'QUALIFIED ENGINES'!$U112,'QUALIFIED SVs'!$M$7:$M$237,Y$6)</f>
        <v>0</v>
      </c>
      <c r="Z112" s="570">
        <f>SUMIFS('QUALIFIED SVs'!$C$7:$C$237,'QUALIFIED SVs'!$B$7:$B$237,'QUALIFIED ENGINES'!$U112,'QUALIFIED SVs'!$M$7:$M$237,Z$6)</f>
        <v>0</v>
      </c>
      <c r="AA112" s="570">
        <f>SUMIFS('QUALIFIED SVs'!$C$7:$C$237,'QUALIFIED SVs'!$B$7:$B$237,'QUALIFIED ENGINES'!$U112,'QUALIFIED SVs'!$M$7:$M$237,AA$6)</f>
        <v>0</v>
      </c>
      <c r="AB112" s="570">
        <f>SUMIFS('QUALIFIED SVs'!$C$7:$C$237,'QUALIFIED SVs'!$B$7:$B$237,'QUALIFIED ENGINES'!$U112,'QUALIFIED SVs'!$M$7:$M$237,AB$6)</f>
        <v>0</v>
      </c>
      <c r="AC112" s="570">
        <f>SUMIFS('QUALIFIED SVs'!$C$7:$C$237,'QUALIFIED SVs'!$B$7:$B$237,'QUALIFIED ENGINES'!$U112,'QUALIFIED SVs'!$M$7:$M$237,AC$6)</f>
        <v>0</v>
      </c>
      <c r="AD112" s="296" t="str">
        <f t="shared" si="31"/>
        <v>E</v>
      </c>
      <c r="AE112" s="570">
        <f t="shared" si="50"/>
        <v>44127</v>
      </c>
      <c r="AF112" s="570">
        <f t="shared" si="35"/>
        <v>45223.666666666664</v>
      </c>
      <c r="AG112" s="570">
        <f t="shared" si="36"/>
        <v>45979.26935185185</v>
      </c>
      <c r="AH112" s="570">
        <f t="shared" si="37"/>
        <v>47459.26935185185</v>
      </c>
      <c r="AI112" s="570">
        <f t="shared" si="38"/>
        <v>48939.26935185185</v>
      </c>
      <c r="AJ112" s="570">
        <f t="shared" si="39"/>
        <v>50419.26935185185</v>
      </c>
      <c r="AK112" s="570">
        <f t="shared" si="40"/>
        <v>51899.26935185185</v>
      </c>
      <c r="AL112" s="570">
        <f t="shared" si="41"/>
        <v>53379.26935185185</v>
      </c>
      <c r="AM112" s="570">
        <f t="shared" si="42"/>
        <v>54859.26935185185</v>
      </c>
      <c r="AO112" s="568">
        <f t="shared" si="43"/>
        <v>1096.6666666666642</v>
      </c>
      <c r="AP112" s="568">
        <f t="shared" si="44"/>
        <v>755.60268518518569</v>
      </c>
    </row>
    <row r="113" spans="1:42" x14ac:dyDescent="0.35">
      <c r="A113" s="671"/>
      <c r="B113" s="846" t="s">
        <v>743</v>
      </c>
      <c r="C113" s="469" t="s">
        <v>530</v>
      </c>
      <c r="D113" s="463">
        <v>91600</v>
      </c>
      <c r="E113" s="522">
        <f>E112</f>
        <v>44127</v>
      </c>
      <c r="F113" s="471" t="s">
        <v>343</v>
      </c>
      <c r="G113" s="471" t="s">
        <v>344</v>
      </c>
      <c r="H113" s="530">
        <f>_xlfn.IFNA(SUMIFS('QUALIFIED SVs'!$C$8:$C$10271,'QUALIFIED SVs'!$B$8:$B$10271,'QUALIFIED ENGINES'!D113,'QUALIFIED SVs'!$M$8:$M$10271,1),E113)</f>
        <v>45938.25</v>
      </c>
      <c r="I113" s="530">
        <f>IF(G113="Yes",E113,VLOOKUP(D113,'QUALIFIED SVs'!$B$82:$C$10271,2,FALSE))</f>
        <v>45938.25</v>
      </c>
      <c r="J113" s="530">
        <f t="shared" si="45"/>
        <v>44127</v>
      </c>
      <c r="K113" s="530">
        <f t="shared" si="46"/>
        <v>45938.25</v>
      </c>
      <c r="L113" s="522"/>
      <c r="M113" s="290" t="str">
        <f t="shared" si="47"/>
        <v>Qualified</v>
      </c>
      <c r="N113" s="531">
        <f t="shared" si="48"/>
        <v>45938.25</v>
      </c>
      <c r="O113" s="531">
        <f t="shared" si="33"/>
        <v>45938.25</v>
      </c>
      <c r="P113" s="689" t="s">
        <v>792</v>
      </c>
      <c r="Q113" s="549">
        <v>2022</v>
      </c>
      <c r="R113" s="548"/>
      <c r="T113" s="582">
        <v>107</v>
      </c>
      <c r="U113" s="582">
        <f t="shared" si="49"/>
        <v>91600</v>
      </c>
      <c r="V113" s="570">
        <f>SUMIFS('QUALIFIED SVs'!$C$7:$C$237,'QUALIFIED SVs'!$B$7:$B$237,'QUALIFIED ENGINES'!$U113,'QUALIFIED SVs'!$M$7:$M$237,V$6)</f>
        <v>45938.25</v>
      </c>
      <c r="W113" s="570">
        <f>SUMIFS('QUALIFIED SVs'!$C$7:$C$237,'QUALIFIED SVs'!$B$7:$B$237,'QUALIFIED ENGINES'!$U113,'QUALIFIED SVs'!$M$7:$M$237,W$6)</f>
        <v>0</v>
      </c>
      <c r="X113" s="570">
        <f>SUMIFS('QUALIFIED SVs'!$C$7:$C$237,'QUALIFIED SVs'!$B$7:$B$237,'QUALIFIED ENGINES'!$U113,'QUALIFIED SVs'!$M$7:$M$237,X$6)</f>
        <v>0</v>
      </c>
      <c r="Y113" s="570">
        <f>SUMIFS('QUALIFIED SVs'!$C$7:$C$237,'QUALIFIED SVs'!$B$7:$B$237,'QUALIFIED ENGINES'!$U113,'QUALIFIED SVs'!$M$7:$M$237,Y$6)</f>
        <v>0</v>
      </c>
      <c r="Z113" s="570">
        <f>SUMIFS('QUALIFIED SVs'!$C$7:$C$237,'QUALIFIED SVs'!$B$7:$B$237,'QUALIFIED ENGINES'!$U113,'QUALIFIED SVs'!$M$7:$M$237,Z$6)</f>
        <v>0</v>
      </c>
      <c r="AA113" s="570">
        <f>SUMIFS('QUALIFIED SVs'!$C$7:$C$237,'QUALIFIED SVs'!$B$7:$B$237,'QUALIFIED ENGINES'!$U113,'QUALIFIED SVs'!$M$7:$M$237,AA$6)</f>
        <v>0</v>
      </c>
      <c r="AB113" s="570">
        <f>SUMIFS('QUALIFIED SVs'!$C$7:$C$237,'QUALIFIED SVs'!$B$7:$B$237,'QUALIFIED ENGINES'!$U113,'QUALIFIED SVs'!$M$7:$M$237,AB$6)</f>
        <v>0</v>
      </c>
      <c r="AC113" s="570">
        <f>SUMIFS('QUALIFIED SVs'!$C$7:$C$237,'QUALIFIED SVs'!$B$7:$B$237,'QUALIFIED ENGINES'!$U113,'QUALIFIED SVs'!$M$7:$M$237,AC$6)</f>
        <v>0</v>
      </c>
      <c r="AD113" s="296" t="str">
        <f t="shared" si="31"/>
        <v>E</v>
      </c>
      <c r="AE113" s="570">
        <f t="shared" si="50"/>
        <v>44127</v>
      </c>
      <c r="AF113" s="570">
        <f t="shared" si="35"/>
        <v>45938.25</v>
      </c>
      <c r="AG113" s="570">
        <f t="shared" si="36"/>
        <v>47238.25</v>
      </c>
      <c r="AH113" s="570">
        <f t="shared" si="37"/>
        <v>48718.25</v>
      </c>
      <c r="AI113" s="570">
        <f t="shared" si="38"/>
        <v>50198.25</v>
      </c>
      <c r="AJ113" s="570">
        <f t="shared" si="39"/>
        <v>51678.25</v>
      </c>
      <c r="AK113" s="570">
        <f t="shared" si="40"/>
        <v>53158.25</v>
      </c>
      <c r="AL113" s="570">
        <f t="shared" si="41"/>
        <v>54638.25</v>
      </c>
      <c r="AM113" s="570">
        <f t="shared" si="42"/>
        <v>56118.25</v>
      </c>
      <c r="AO113" s="568">
        <f t="shared" si="43"/>
        <v>1811.25</v>
      </c>
      <c r="AP113" s="568" t="str">
        <f t="shared" si="44"/>
        <v/>
      </c>
    </row>
    <row r="114" spans="1:42" x14ac:dyDescent="0.35">
      <c r="A114" s="671"/>
      <c r="B114" s="847" t="s">
        <v>743</v>
      </c>
      <c r="C114" s="469" t="s">
        <v>530</v>
      </c>
      <c r="D114" s="463">
        <v>91598</v>
      </c>
      <c r="E114" s="522">
        <f>E113</f>
        <v>44127</v>
      </c>
      <c r="F114" s="471" t="s">
        <v>343</v>
      </c>
      <c r="G114" s="471" t="s">
        <v>344</v>
      </c>
      <c r="H114" s="530">
        <f>_xlfn.IFNA(SUMIFS('QUALIFIED SVs'!$C$8:$C$10271,'QUALIFIED SVs'!$B$8:$B$10271,'QUALIFIED ENGINES'!D114,'QUALIFIED SVs'!$M$8:$M$10271,1),E114)</f>
        <v>45723.001388888886</v>
      </c>
      <c r="I114" s="530">
        <f>IF(G114="Yes",E114,VLOOKUP(D114,'QUALIFIED SVs'!$B$82:$C$10271,2,FALSE))</f>
        <v>45723.001388888886</v>
      </c>
      <c r="J114" s="530">
        <f t="shared" si="45"/>
        <v>44127</v>
      </c>
      <c r="K114" s="530">
        <f t="shared" si="46"/>
        <v>45723.001388888886</v>
      </c>
      <c r="L114" s="522"/>
      <c r="M114" s="290" t="str">
        <f t="shared" si="47"/>
        <v>Qualified</v>
      </c>
      <c r="N114" s="531">
        <f t="shared" si="48"/>
        <v>45723.001388888886</v>
      </c>
      <c r="O114" s="531">
        <f t="shared" si="33"/>
        <v>45723.001388888886</v>
      </c>
      <c r="P114" s="689">
        <v>45291</v>
      </c>
      <c r="Q114" s="549">
        <f t="shared" si="34"/>
        <v>2023</v>
      </c>
      <c r="R114" s="548"/>
      <c r="T114" s="582">
        <v>108</v>
      </c>
      <c r="U114" s="582">
        <f t="shared" si="49"/>
        <v>91598</v>
      </c>
      <c r="V114" s="570">
        <f>SUMIFS('QUALIFIED SVs'!$C$7:$C$237,'QUALIFIED SVs'!$B$7:$B$237,'QUALIFIED ENGINES'!$U114,'QUALIFIED SVs'!$M$7:$M$237,V$6)</f>
        <v>45723.001388888886</v>
      </c>
      <c r="W114" s="570">
        <f>SUMIFS('QUALIFIED SVs'!$C$7:$C$237,'QUALIFIED SVs'!$B$7:$B$237,'QUALIFIED ENGINES'!$U114,'QUALIFIED SVs'!$M$7:$M$237,W$6)</f>
        <v>0</v>
      </c>
      <c r="X114" s="570">
        <f>SUMIFS('QUALIFIED SVs'!$C$7:$C$237,'QUALIFIED SVs'!$B$7:$B$237,'QUALIFIED ENGINES'!$U114,'QUALIFIED SVs'!$M$7:$M$237,X$6)</f>
        <v>0</v>
      </c>
      <c r="Y114" s="570">
        <f>SUMIFS('QUALIFIED SVs'!$C$7:$C$237,'QUALIFIED SVs'!$B$7:$B$237,'QUALIFIED ENGINES'!$U114,'QUALIFIED SVs'!$M$7:$M$237,Y$6)</f>
        <v>0</v>
      </c>
      <c r="Z114" s="570">
        <f>SUMIFS('QUALIFIED SVs'!$C$7:$C$237,'QUALIFIED SVs'!$B$7:$B$237,'QUALIFIED ENGINES'!$U114,'QUALIFIED SVs'!$M$7:$M$237,Z$6)</f>
        <v>0</v>
      </c>
      <c r="AA114" s="570">
        <f>SUMIFS('QUALIFIED SVs'!$C$7:$C$237,'QUALIFIED SVs'!$B$7:$B$237,'QUALIFIED ENGINES'!$U114,'QUALIFIED SVs'!$M$7:$M$237,AA$6)</f>
        <v>0</v>
      </c>
      <c r="AB114" s="570">
        <f>SUMIFS('QUALIFIED SVs'!$C$7:$C$237,'QUALIFIED SVs'!$B$7:$B$237,'QUALIFIED ENGINES'!$U114,'QUALIFIED SVs'!$M$7:$M$237,AB$6)</f>
        <v>0</v>
      </c>
      <c r="AC114" s="570">
        <f>SUMIFS('QUALIFIED SVs'!$C$7:$C$237,'QUALIFIED SVs'!$B$7:$B$237,'QUALIFIED ENGINES'!$U114,'QUALIFIED SVs'!$M$7:$M$237,AC$6)</f>
        <v>0</v>
      </c>
      <c r="AD114" s="296" t="str">
        <f t="shared" si="31"/>
        <v>E</v>
      </c>
      <c r="AE114" s="570">
        <f t="shared" si="50"/>
        <v>44127</v>
      </c>
      <c r="AF114" s="570">
        <f t="shared" si="35"/>
        <v>45723.001388888886</v>
      </c>
      <c r="AG114" s="570">
        <f t="shared" si="36"/>
        <v>47023.001388888886</v>
      </c>
      <c r="AH114" s="570">
        <f t="shared" si="37"/>
        <v>48503.001388888886</v>
      </c>
      <c r="AI114" s="570">
        <f t="shared" si="38"/>
        <v>49983.001388888886</v>
      </c>
      <c r="AJ114" s="570">
        <f t="shared" si="39"/>
        <v>51463.001388888886</v>
      </c>
      <c r="AK114" s="570">
        <f t="shared" si="40"/>
        <v>52943.001388888886</v>
      </c>
      <c r="AL114" s="570">
        <f t="shared" si="41"/>
        <v>54423.001388888886</v>
      </c>
      <c r="AM114" s="570">
        <f t="shared" si="42"/>
        <v>55903.001388888886</v>
      </c>
      <c r="AO114" s="568">
        <f t="shared" si="43"/>
        <v>1596.0013888888861</v>
      </c>
      <c r="AP114" s="568" t="str">
        <f t="shared" si="44"/>
        <v/>
      </c>
    </row>
    <row r="115" spans="1:42" x14ac:dyDescent="0.35">
      <c r="A115" s="671"/>
      <c r="B115" s="845" t="s">
        <v>744</v>
      </c>
      <c r="C115" s="465" t="s">
        <v>530</v>
      </c>
      <c r="D115" s="463">
        <v>91549</v>
      </c>
      <c r="E115" s="522">
        <v>44187</v>
      </c>
      <c r="F115" s="471" t="s">
        <v>343</v>
      </c>
      <c r="G115" s="471" t="s">
        <v>343</v>
      </c>
      <c r="H115" s="530">
        <f>_xlfn.IFNA(SUMIFS('QUALIFIED SVs'!$C$8:$C$10271,'QUALIFIED SVs'!$B$8:$B$10271,'QUALIFIED ENGINES'!D115,'QUALIFIED SVs'!$M$8:$M$10271,1),E115)</f>
        <v>45503.003472222219</v>
      </c>
      <c r="I115" s="530">
        <f>IF(G115="Yes",E115,VLOOKUP(D115,'QUALIFIED SVs'!$B$82:$C$10271,2,FALSE))</f>
        <v>44187</v>
      </c>
      <c r="J115" s="530">
        <f t="shared" si="45"/>
        <v>44187</v>
      </c>
      <c r="K115" s="530">
        <f t="shared" si="46"/>
        <v>44187</v>
      </c>
      <c r="L115" s="522"/>
      <c r="M115" s="290" t="str">
        <f t="shared" si="47"/>
        <v>Qualified</v>
      </c>
      <c r="N115" s="531">
        <f t="shared" si="48"/>
        <v>44187</v>
      </c>
      <c r="O115" s="531" t="str">
        <f t="shared" si="33"/>
        <v>N/A</v>
      </c>
      <c r="P115" s="689">
        <v>45291</v>
      </c>
      <c r="Q115" s="549">
        <f t="shared" si="34"/>
        <v>2023</v>
      </c>
      <c r="R115" s="547"/>
      <c r="T115" s="582">
        <v>109</v>
      </c>
      <c r="U115" s="582">
        <f t="shared" si="49"/>
        <v>91549</v>
      </c>
      <c r="V115" s="570">
        <f>SUMIFS('QUALIFIED SVs'!$C$7:$C$237,'QUALIFIED SVs'!$B$7:$B$237,'QUALIFIED ENGINES'!$U115,'QUALIFIED SVs'!$M$7:$M$237,V$6)</f>
        <v>45503.003472222219</v>
      </c>
      <c r="W115" s="570">
        <f>SUMIFS('QUALIFIED SVs'!$C$7:$C$237,'QUALIFIED SVs'!$B$7:$B$237,'QUALIFIED ENGINES'!$U115,'QUALIFIED SVs'!$M$7:$M$237,W$6)</f>
        <v>0</v>
      </c>
      <c r="X115" s="570">
        <f>SUMIFS('QUALIFIED SVs'!$C$7:$C$237,'QUALIFIED SVs'!$B$7:$B$237,'QUALIFIED ENGINES'!$U115,'QUALIFIED SVs'!$M$7:$M$237,X$6)</f>
        <v>0</v>
      </c>
      <c r="Y115" s="570">
        <f>SUMIFS('QUALIFIED SVs'!$C$7:$C$237,'QUALIFIED SVs'!$B$7:$B$237,'QUALIFIED ENGINES'!$U115,'QUALIFIED SVs'!$M$7:$M$237,Y$6)</f>
        <v>0</v>
      </c>
      <c r="Z115" s="570">
        <f>SUMIFS('QUALIFIED SVs'!$C$7:$C$237,'QUALIFIED SVs'!$B$7:$B$237,'QUALIFIED ENGINES'!$U115,'QUALIFIED SVs'!$M$7:$M$237,Z$6)</f>
        <v>0</v>
      </c>
      <c r="AA115" s="570">
        <f>SUMIFS('QUALIFIED SVs'!$C$7:$C$237,'QUALIFIED SVs'!$B$7:$B$237,'QUALIFIED ENGINES'!$U115,'QUALIFIED SVs'!$M$7:$M$237,AA$6)</f>
        <v>0</v>
      </c>
      <c r="AB115" s="570">
        <f>SUMIFS('QUALIFIED SVs'!$C$7:$C$237,'QUALIFIED SVs'!$B$7:$B$237,'QUALIFIED ENGINES'!$U115,'QUALIFIED SVs'!$M$7:$M$237,AB$6)</f>
        <v>0</v>
      </c>
      <c r="AC115" s="570">
        <f>SUMIFS('QUALIFIED SVs'!$C$7:$C$237,'QUALIFIED SVs'!$B$7:$B$237,'QUALIFIED ENGINES'!$U115,'QUALIFIED SVs'!$M$7:$M$237,AC$6)</f>
        <v>0</v>
      </c>
      <c r="AD115" s="296" t="str">
        <f t="shared" si="31"/>
        <v>E</v>
      </c>
      <c r="AE115" s="570">
        <f t="shared" si="50"/>
        <v>44187</v>
      </c>
      <c r="AF115" s="570">
        <f t="shared" si="35"/>
        <v>45503.003472222219</v>
      </c>
      <c r="AG115" s="570">
        <f t="shared" si="36"/>
        <v>46803.003472222219</v>
      </c>
      <c r="AH115" s="570">
        <f t="shared" si="37"/>
        <v>48283.003472222219</v>
      </c>
      <c r="AI115" s="570">
        <f t="shared" si="38"/>
        <v>49763.003472222219</v>
      </c>
      <c r="AJ115" s="570">
        <f t="shared" si="39"/>
        <v>51243.003472222219</v>
      </c>
      <c r="AK115" s="570">
        <f t="shared" si="40"/>
        <v>52723.003472222219</v>
      </c>
      <c r="AL115" s="570">
        <f t="shared" si="41"/>
        <v>54203.003472222219</v>
      </c>
      <c r="AM115" s="570">
        <f t="shared" si="42"/>
        <v>55683.003472222219</v>
      </c>
      <c r="AO115" s="568">
        <f t="shared" si="43"/>
        <v>1316.003472222219</v>
      </c>
      <c r="AP115" s="568" t="str">
        <f t="shared" si="44"/>
        <v/>
      </c>
    </row>
    <row r="116" spans="1:42" x14ac:dyDescent="0.35">
      <c r="A116" s="671"/>
      <c r="B116" s="846" t="s">
        <v>744</v>
      </c>
      <c r="C116" s="465" t="s">
        <v>530</v>
      </c>
      <c r="D116" s="463">
        <v>91574</v>
      </c>
      <c r="E116" s="522">
        <v>44187</v>
      </c>
      <c r="F116" s="471" t="s">
        <v>343</v>
      </c>
      <c r="G116" s="471" t="s">
        <v>343</v>
      </c>
      <c r="H116" s="530">
        <f>_xlfn.IFNA(SUMIFS('QUALIFIED SVs'!$C$8:$C$10271,'QUALIFIED SVs'!$B$8:$B$10271,'QUALIFIED ENGINES'!D116,'QUALIFIED SVs'!$M$8:$M$10271,1),E116)</f>
        <v>45480.4375</v>
      </c>
      <c r="I116" s="530">
        <f>IF(G116="Yes",E116,VLOOKUP(D116,'QUALIFIED SVs'!$B$82:$C$10271,2,FALSE))</f>
        <v>44187</v>
      </c>
      <c r="J116" s="530">
        <f t="shared" si="45"/>
        <v>44187</v>
      </c>
      <c r="K116" s="530">
        <f t="shared" si="46"/>
        <v>44187</v>
      </c>
      <c r="L116" s="522"/>
      <c r="M116" s="290" t="str">
        <f t="shared" si="47"/>
        <v>Qualified</v>
      </c>
      <c r="N116" s="531">
        <f t="shared" si="48"/>
        <v>44187</v>
      </c>
      <c r="O116" s="531" t="str">
        <f t="shared" si="33"/>
        <v>N/A</v>
      </c>
      <c r="P116" s="689">
        <v>45291</v>
      </c>
      <c r="Q116" s="549">
        <f t="shared" si="34"/>
        <v>2023</v>
      </c>
      <c r="R116" s="547"/>
      <c r="T116" s="582">
        <v>110</v>
      </c>
      <c r="U116" s="582">
        <f t="shared" si="49"/>
        <v>91574</v>
      </c>
      <c r="V116" s="570">
        <f>SUMIFS('QUALIFIED SVs'!$C$7:$C$237,'QUALIFIED SVs'!$B$7:$B$237,'QUALIFIED ENGINES'!$U116,'QUALIFIED SVs'!$M$7:$M$237,V$6)</f>
        <v>45480.4375</v>
      </c>
      <c r="W116" s="570">
        <f>SUMIFS('QUALIFIED SVs'!$C$7:$C$237,'QUALIFIED SVs'!$B$7:$B$237,'QUALIFIED ENGINES'!$U116,'QUALIFIED SVs'!$M$7:$M$237,W$6)</f>
        <v>0</v>
      </c>
      <c r="X116" s="570">
        <f>SUMIFS('QUALIFIED SVs'!$C$7:$C$237,'QUALIFIED SVs'!$B$7:$B$237,'QUALIFIED ENGINES'!$U116,'QUALIFIED SVs'!$M$7:$M$237,X$6)</f>
        <v>0</v>
      </c>
      <c r="Y116" s="570">
        <f>SUMIFS('QUALIFIED SVs'!$C$7:$C$237,'QUALIFIED SVs'!$B$7:$B$237,'QUALIFIED ENGINES'!$U116,'QUALIFIED SVs'!$M$7:$M$237,Y$6)</f>
        <v>0</v>
      </c>
      <c r="Z116" s="570">
        <f>SUMIFS('QUALIFIED SVs'!$C$7:$C$237,'QUALIFIED SVs'!$B$7:$B$237,'QUALIFIED ENGINES'!$U116,'QUALIFIED SVs'!$M$7:$M$237,Z$6)</f>
        <v>0</v>
      </c>
      <c r="AA116" s="570">
        <f>SUMIFS('QUALIFIED SVs'!$C$7:$C$237,'QUALIFIED SVs'!$B$7:$B$237,'QUALIFIED ENGINES'!$U116,'QUALIFIED SVs'!$M$7:$M$237,AA$6)</f>
        <v>0</v>
      </c>
      <c r="AB116" s="570">
        <f>SUMIFS('QUALIFIED SVs'!$C$7:$C$237,'QUALIFIED SVs'!$B$7:$B$237,'QUALIFIED ENGINES'!$U116,'QUALIFIED SVs'!$M$7:$M$237,AB$6)</f>
        <v>0</v>
      </c>
      <c r="AC116" s="570">
        <f>SUMIFS('QUALIFIED SVs'!$C$7:$C$237,'QUALIFIED SVs'!$B$7:$B$237,'QUALIFIED ENGINES'!$U116,'QUALIFIED SVs'!$M$7:$M$237,AC$6)</f>
        <v>0</v>
      </c>
      <c r="AD116" s="296" t="str">
        <f t="shared" si="31"/>
        <v>E</v>
      </c>
      <c r="AE116" s="570">
        <f t="shared" si="50"/>
        <v>44187</v>
      </c>
      <c r="AF116" s="570">
        <f t="shared" si="35"/>
        <v>45480.4375</v>
      </c>
      <c r="AG116" s="570">
        <f t="shared" si="36"/>
        <v>46780.4375</v>
      </c>
      <c r="AH116" s="570">
        <f t="shared" si="37"/>
        <v>48260.4375</v>
      </c>
      <c r="AI116" s="570">
        <f t="shared" si="38"/>
        <v>49740.4375</v>
      </c>
      <c r="AJ116" s="570">
        <f t="shared" si="39"/>
        <v>51220.4375</v>
      </c>
      <c r="AK116" s="570">
        <f t="shared" si="40"/>
        <v>52700.4375</v>
      </c>
      <c r="AL116" s="570">
        <f t="shared" si="41"/>
        <v>54180.4375</v>
      </c>
      <c r="AM116" s="570">
        <f t="shared" si="42"/>
        <v>55660.4375</v>
      </c>
      <c r="AO116" s="568">
        <f t="shared" si="43"/>
        <v>1293.4375</v>
      </c>
      <c r="AP116" s="568" t="str">
        <f t="shared" si="44"/>
        <v/>
      </c>
    </row>
    <row r="117" spans="1:42" x14ac:dyDescent="0.35">
      <c r="A117" s="671"/>
      <c r="B117" s="846" t="s">
        <v>744</v>
      </c>
      <c r="C117" s="465" t="s">
        <v>530</v>
      </c>
      <c r="D117" s="463">
        <v>91605</v>
      </c>
      <c r="E117" s="522">
        <v>44187</v>
      </c>
      <c r="F117" s="471" t="s">
        <v>343</v>
      </c>
      <c r="G117" s="471" t="s">
        <v>343</v>
      </c>
      <c r="H117" s="530">
        <f>_xlfn.IFNA(SUMIFS('QUALIFIED SVs'!$C$8:$C$10271,'QUALIFIED SVs'!$B$8:$B$10271,'QUALIFIED ENGINES'!D117,'QUALIFIED SVs'!$M$8:$M$10271,1),E117)</f>
        <v>45521.001388888886</v>
      </c>
      <c r="I117" s="530">
        <f>IF(G117="Yes",E117,VLOOKUP(D117,'QUALIFIED SVs'!$B$82:$C$10271,2,FALSE))</f>
        <v>44187</v>
      </c>
      <c r="J117" s="530">
        <f t="shared" si="45"/>
        <v>44187</v>
      </c>
      <c r="K117" s="530">
        <f t="shared" si="46"/>
        <v>44187</v>
      </c>
      <c r="L117" s="522"/>
      <c r="M117" s="290" t="str">
        <f t="shared" si="47"/>
        <v>Qualified</v>
      </c>
      <c r="N117" s="531">
        <f t="shared" si="48"/>
        <v>44187</v>
      </c>
      <c r="O117" s="531" t="str">
        <f t="shared" si="33"/>
        <v>N/A</v>
      </c>
      <c r="P117" s="689">
        <v>45291</v>
      </c>
      <c r="Q117" s="549">
        <f t="shared" si="34"/>
        <v>2023</v>
      </c>
      <c r="R117" s="547"/>
      <c r="T117" s="582">
        <v>111</v>
      </c>
      <c r="U117" s="582">
        <f t="shared" si="49"/>
        <v>91605</v>
      </c>
      <c r="V117" s="570">
        <f>SUMIFS('QUALIFIED SVs'!$C$7:$C$237,'QUALIFIED SVs'!$B$7:$B$237,'QUALIFIED ENGINES'!$U117,'QUALIFIED SVs'!$M$7:$M$237,V$6)</f>
        <v>45521.001388888886</v>
      </c>
      <c r="W117" s="570">
        <f>SUMIFS('QUALIFIED SVs'!$C$7:$C$237,'QUALIFIED SVs'!$B$7:$B$237,'QUALIFIED ENGINES'!$U117,'QUALIFIED SVs'!$M$7:$M$237,W$6)</f>
        <v>0</v>
      </c>
      <c r="X117" s="570">
        <f>SUMIFS('QUALIFIED SVs'!$C$7:$C$237,'QUALIFIED SVs'!$B$7:$B$237,'QUALIFIED ENGINES'!$U117,'QUALIFIED SVs'!$M$7:$M$237,X$6)</f>
        <v>0</v>
      </c>
      <c r="Y117" s="570">
        <f>SUMIFS('QUALIFIED SVs'!$C$7:$C$237,'QUALIFIED SVs'!$B$7:$B$237,'QUALIFIED ENGINES'!$U117,'QUALIFIED SVs'!$M$7:$M$237,Y$6)</f>
        <v>0</v>
      </c>
      <c r="Z117" s="570">
        <f>SUMIFS('QUALIFIED SVs'!$C$7:$C$237,'QUALIFIED SVs'!$B$7:$B$237,'QUALIFIED ENGINES'!$U117,'QUALIFIED SVs'!$M$7:$M$237,Z$6)</f>
        <v>0</v>
      </c>
      <c r="AA117" s="570">
        <f>SUMIFS('QUALIFIED SVs'!$C$7:$C$237,'QUALIFIED SVs'!$B$7:$B$237,'QUALIFIED ENGINES'!$U117,'QUALIFIED SVs'!$M$7:$M$237,AA$6)</f>
        <v>0</v>
      </c>
      <c r="AB117" s="570">
        <f>SUMIFS('QUALIFIED SVs'!$C$7:$C$237,'QUALIFIED SVs'!$B$7:$B$237,'QUALIFIED ENGINES'!$U117,'QUALIFIED SVs'!$M$7:$M$237,AB$6)</f>
        <v>0</v>
      </c>
      <c r="AC117" s="570">
        <f>SUMIFS('QUALIFIED SVs'!$C$7:$C$237,'QUALIFIED SVs'!$B$7:$B$237,'QUALIFIED ENGINES'!$U117,'QUALIFIED SVs'!$M$7:$M$237,AC$6)</f>
        <v>0</v>
      </c>
      <c r="AD117" s="296" t="str">
        <f t="shared" si="31"/>
        <v>E</v>
      </c>
      <c r="AE117" s="570">
        <f t="shared" si="50"/>
        <v>44187</v>
      </c>
      <c r="AF117" s="570">
        <f t="shared" si="35"/>
        <v>45521.001388888886</v>
      </c>
      <c r="AG117" s="570">
        <f t="shared" si="36"/>
        <v>46821.001388888886</v>
      </c>
      <c r="AH117" s="570">
        <f t="shared" si="37"/>
        <v>48301.001388888886</v>
      </c>
      <c r="AI117" s="570">
        <f t="shared" si="38"/>
        <v>49781.001388888886</v>
      </c>
      <c r="AJ117" s="570">
        <f t="shared" si="39"/>
        <v>51261.001388888886</v>
      </c>
      <c r="AK117" s="570">
        <f t="shared" si="40"/>
        <v>52741.001388888886</v>
      </c>
      <c r="AL117" s="570">
        <f t="shared" si="41"/>
        <v>54221.001388888886</v>
      </c>
      <c r="AM117" s="570">
        <f t="shared" si="42"/>
        <v>55701.001388888886</v>
      </c>
      <c r="AO117" s="568">
        <f t="shared" si="43"/>
        <v>1334.0013888888861</v>
      </c>
      <c r="AP117" s="568" t="str">
        <f t="shared" si="44"/>
        <v/>
      </c>
    </row>
    <row r="118" spans="1:42" x14ac:dyDescent="0.35">
      <c r="A118" s="671"/>
      <c r="B118" s="847" t="s">
        <v>744</v>
      </c>
      <c r="C118" s="465" t="s">
        <v>530</v>
      </c>
      <c r="D118" s="463">
        <v>91592</v>
      </c>
      <c r="E118" s="522">
        <v>44187</v>
      </c>
      <c r="F118" s="471" t="s">
        <v>343</v>
      </c>
      <c r="G118" s="471" t="s">
        <v>343</v>
      </c>
      <c r="H118" s="530">
        <f>_xlfn.IFNA(SUMIFS('QUALIFIED SVs'!$C$8:$C$10271,'QUALIFIED SVs'!$B$8:$B$10271,'QUALIFIED ENGINES'!D118,'QUALIFIED SVs'!$M$8:$M$10271,1),E118)</f>
        <v>45949.001388888886</v>
      </c>
      <c r="I118" s="530">
        <f>IF(G118="Yes",E118,VLOOKUP(D118,'QUALIFIED SVs'!$B$82:$C$10271,2,FALSE))</f>
        <v>44187</v>
      </c>
      <c r="J118" s="530">
        <f t="shared" si="45"/>
        <v>44187</v>
      </c>
      <c r="K118" s="530">
        <f t="shared" si="46"/>
        <v>44187</v>
      </c>
      <c r="L118" s="522"/>
      <c r="M118" s="290" t="str">
        <f t="shared" si="47"/>
        <v>Qualified</v>
      </c>
      <c r="N118" s="531">
        <f t="shared" si="48"/>
        <v>44187</v>
      </c>
      <c r="O118" s="531" t="str">
        <f t="shared" si="33"/>
        <v>N/A</v>
      </c>
      <c r="P118" s="689">
        <v>43699</v>
      </c>
      <c r="Q118" s="549">
        <f t="shared" si="34"/>
        <v>2019</v>
      </c>
      <c r="R118" s="547"/>
      <c r="T118" s="582">
        <v>112</v>
      </c>
      <c r="U118" s="582">
        <f t="shared" si="49"/>
        <v>91592</v>
      </c>
      <c r="V118" s="570">
        <f>SUMIFS('QUALIFIED SVs'!$C$7:$C$237,'QUALIFIED SVs'!$B$7:$B$237,'QUALIFIED ENGINES'!$U118,'QUALIFIED SVs'!$M$7:$M$237,V$6)</f>
        <v>45949.001388888886</v>
      </c>
      <c r="W118" s="570">
        <f>SUMIFS('QUALIFIED SVs'!$C$7:$C$237,'QUALIFIED SVs'!$B$7:$B$237,'QUALIFIED ENGINES'!$U118,'QUALIFIED SVs'!$M$7:$M$237,W$6)</f>
        <v>0</v>
      </c>
      <c r="X118" s="570">
        <f>SUMIFS('QUALIFIED SVs'!$C$7:$C$237,'QUALIFIED SVs'!$B$7:$B$237,'QUALIFIED ENGINES'!$U118,'QUALIFIED SVs'!$M$7:$M$237,X$6)</f>
        <v>0</v>
      </c>
      <c r="Y118" s="570">
        <f>SUMIFS('QUALIFIED SVs'!$C$7:$C$237,'QUALIFIED SVs'!$B$7:$B$237,'QUALIFIED ENGINES'!$U118,'QUALIFIED SVs'!$M$7:$M$237,Y$6)</f>
        <v>0</v>
      </c>
      <c r="Z118" s="570">
        <f>SUMIFS('QUALIFIED SVs'!$C$7:$C$237,'QUALIFIED SVs'!$B$7:$B$237,'QUALIFIED ENGINES'!$U118,'QUALIFIED SVs'!$M$7:$M$237,Z$6)</f>
        <v>0</v>
      </c>
      <c r="AA118" s="570">
        <f>SUMIFS('QUALIFIED SVs'!$C$7:$C$237,'QUALIFIED SVs'!$B$7:$B$237,'QUALIFIED ENGINES'!$U118,'QUALIFIED SVs'!$M$7:$M$237,AA$6)</f>
        <v>0</v>
      </c>
      <c r="AB118" s="570">
        <f>SUMIFS('QUALIFIED SVs'!$C$7:$C$237,'QUALIFIED SVs'!$B$7:$B$237,'QUALIFIED ENGINES'!$U118,'QUALIFIED SVs'!$M$7:$M$237,AB$6)</f>
        <v>0</v>
      </c>
      <c r="AC118" s="570">
        <f>SUMIFS('QUALIFIED SVs'!$C$7:$C$237,'QUALIFIED SVs'!$B$7:$B$237,'QUALIFIED ENGINES'!$U118,'QUALIFIED SVs'!$M$7:$M$237,AC$6)</f>
        <v>0</v>
      </c>
      <c r="AD118" s="296" t="str">
        <f t="shared" si="31"/>
        <v>E</v>
      </c>
      <c r="AE118" s="570">
        <f t="shared" si="50"/>
        <v>44187</v>
      </c>
      <c r="AF118" s="570">
        <f t="shared" si="35"/>
        <v>45949.001388888886</v>
      </c>
      <c r="AG118" s="570">
        <f t="shared" si="36"/>
        <v>47249.001388888886</v>
      </c>
      <c r="AH118" s="570">
        <f t="shared" si="37"/>
        <v>48729.001388888886</v>
      </c>
      <c r="AI118" s="570">
        <f t="shared" si="38"/>
        <v>50209.001388888886</v>
      </c>
      <c r="AJ118" s="570">
        <f t="shared" si="39"/>
        <v>51689.001388888886</v>
      </c>
      <c r="AK118" s="570">
        <f t="shared" si="40"/>
        <v>53169.001388888886</v>
      </c>
      <c r="AL118" s="570">
        <f t="shared" si="41"/>
        <v>54649.001388888886</v>
      </c>
      <c r="AM118" s="570">
        <f t="shared" si="42"/>
        <v>56129.001388888886</v>
      </c>
      <c r="AO118" s="568">
        <f t="shared" si="43"/>
        <v>1762.0013888888861</v>
      </c>
      <c r="AP118" s="568" t="str">
        <f t="shared" si="44"/>
        <v/>
      </c>
    </row>
    <row r="119" spans="1:42" x14ac:dyDescent="0.35">
      <c r="A119" s="671"/>
      <c r="B119" s="845" t="s">
        <v>745</v>
      </c>
      <c r="C119" s="465" t="s">
        <v>530</v>
      </c>
      <c r="D119" s="463">
        <v>91575</v>
      </c>
      <c r="E119" s="522">
        <v>44328</v>
      </c>
      <c r="F119" s="471" t="s">
        <v>343</v>
      </c>
      <c r="G119" s="471" t="s">
        <v>343</v>
      </c>
      <c r="H119" s="530">
        <f>_xlfn.IFNA(SUMIFS('QUALIFIED SVs'!$C$8:$C$10271,'QUALIFIED SVs'!$B$8:$B$10271,'QUALIFIED ENGINES'!D119,'QUALIFIED SVs'!$M$8:$M$10271,1),E119)</f>
        <v>45705.510416666664</v>
      </c>
      <c r="I119" s="530">
        <f>IF(G119="Yes",E119,VLOOKUP(D119,'QUALIFIED SVs'!$B$82:$C$10271,2,FALSE))</f>
        <v>44328</v>
      </c>
      <c r="J119" s="530">
        <f t="shared" si="45"/>
        <v>44328</v>
      </c>
      <c r="K119" s="530">
        <f t="shared" si="46"/>
        <v>44328</v>
      </c>
      <c r="L119" s="522"/>
      <c r="M119" s="290" t="str">
        <f t="shared" si="47"/>
        <v>Qualified</v>
      </c>
      <c r="N119" s="531">
        <f t="shared" si="48"/>
        <v>44328</v>
      </c>
      <c r="O119" s="531" t="str">
        <f t="shared" si="33"/>
        <v>N/A</v>
      </c>
      <c r="P119" s="689">
        <v>45291</v>
      </c>
      <c r="Q119" s="549">
        <f t="shared" si="34"/>
        <v>2023</v>
      </c>
      <c r="R119" s="547"/>
      <c r="T119" s="582">
        <v>113</v>
      </c>
      <c r="U119" s="582">
        <f t="shared" si="49"/>
        <v>91575</v>
      </c>
      <c r="V119" s="570">
        <f>SUMIFS('QUALIFIED SVs'!$C$7:$C$237,'QUALIFIED SVs'!$B$7:$B$237,'QUALIFIED ENGINES'!$U119,'QUALIFIED SVs'!$M$7:$M$237,V$6)</f>
        <v>45705.510416666664</v>
      </c>
      <c r="W119" s="570">
        <f>SUMIFS('QUALIFIED SVs'!$C$7:$C$237,'QUALIFIED SVs'!$B$7:$B$237,'QUALIFIED ENGINES'!$U119,'QUALIFIED SVs'!$M$7:$M$237,W$6)</f>
        <v>0</v>
      </c>
      <c r="X119" s="570">
        <f>SUMIFS('QUALIFIED SVs'!$C$7:$C$237,'QUALIFIED SVs'!$B$7:$B$237,'QUALIFIED ENGINES'!$U119,'QUALIFIED SVs'!$M$7:$M$237,X$6)</f>
        <v>0</v>
      </c>
      <c r="Y119" s="570">
        <f>SUMIFS('QUALIFIED SVs'!$C$7:$C$237,'QUALIFIED SVs'!$B$7:$B$237,'QUALIFIED ENGINES'!$U119,'QUALIFIED SVs'!$M$7:$M$237,Y$6)</f>
        <v>0</v>
      </c>
      <c r="Z119" s="570">
        <f>SUMIFS('QUALIFIED SVs'!$C$7:$C$237,'QUALIFIED SVs'!$B$7:$B$237,'QUALIFIED ENGINES'!$U119,'QUALIFIED SVs'!$M$7:$M$237,Z$6)</f>
        <v>0</v>
      </c>
      <c r="AA119" s="570">
        <f>SUMIFS('QUALIFIED SVs'!$C$7:$C$237,'QUALIFIED SVs'!$B$7:$B$237,'QUALIFIED ENGINES'!$U119,'QUALIFIED SVs'!$M$7:$M$237,AA$6)</f>
        <v>0</v>
      </c>
      <c r="AB119" s="570">
        <f>SUMIFS('QUALIFIED SVs'!$C$7:$C$237,'QUALIFIED SVs'!$B$7:$B$237,'QUALIFIED ENGINES'!$U119,'QUALIFIED SVs'!$M$7:$M$237,AB$6)</f>
        <v>0</v>
      </c>
      <c r="AC119" s="570">
        <f>SUMIFS('QUALIFIED SVs'!$C$7:$C$237,'QUALIFIED SVs'!$B$7:$B$237,'QUALIFIED ENGINES'!$U119,'QUALIFIED SVs'!$M$7:$M$237,AC$6)</f>
        <v>0</v>
      </c>
      <c r="AD119" s="296" t="str">
        <f t="shared" si="31"/>
        <v>E</v>
      </c>
      <c r="AE119" s="570">
        <f t="shared" si="50"/>
        <v>44328</v>
      </c>
      <c r="AF119" s="570">
        <f t="shared" si="35"/>
        <v>45705.510416666664</v>
      </c>
      <c r="AG119" s="570">
        <f t="shared" si="36"/>
        <v>47005.510416666664</v>
      </c>
      <c r="AH119" s="570">
        <f t="shared" si="37"/>
        <v>48485.510416666664</v>
      </c>
      <c r="AI119" s="570">
        <f t="shared" si="38"/>
        <v>49965.510416666664</v>
      </c>
      <c r="AJ119" s="570">
        <f t="shared" si="39"/>
        <v>51445.510416666664</v>
      </c>
      <c r="AK119" s="570">
        <f t="shared" si="40"/>
        <v>52925.510416666664</v>
      </c>
      <c r="AL119" s="570">
        <f t="shared" si="41"/>
        <v>54405.510416666664</v>
      </c>
      <c r="AM119" s="570">
        <f t="shared" si="42"/>
        <v>55885.510416666664</v>
      </c>
      <c r="AO119" s="568">
        <f t="shared" si="43"/>
        <v>1377.5104166666642</v>
      </c>
      <c r="AP119" s="568" t="str">
        <f t="shared" si="44"/>
        <v/>
      </c>
    </row>
    <row r="120" spans="1:42" x14ac:dyDescent="0.35">
      <c r="A120" s="671"/>
      <c r="B120" s="846" t="s">
        <v>745</v>
      </c>
      <c r="C120" s="465" t="s">
        <v>530</v>
      </c>
      <c r="D120" s="463">
        <v>91573</v>
      </c>
      <c r="E120" s="522">
        <v>44328</v>
      </c>
      <c r="F120" s="471" t="s">
        <v>343</v>
      </c>
      <c r="G120" s="471" t="s">
        <v>343</v>
      </c>
      <c r="H120" s="530">
        <f>_xlfn.IFNA(SUMIFS('QUALIFIED SVs'!$C$8:$C$10271,'QUALIFIED SVs'!$B$8:$B$10271,'QUALIFIED ENGINES'!D120,'QUALIFIED SVs'!$M$8:$M$10271,1),E120)</f>
        <v>45706.001388888886</v>
      </c>
      <c r="I120" s="530">
        <f>IF(G120="Yes",E120,VLOOKUP(D120,'QUALIFIED SVs'!$B$82:$C$10271,2,FALSE))</f>
        <v>44328</v>
      </c>
      <c r="J120" s="530">
        <f t="shared" si="45"/>
        <v>44328</v>
      </c>
      <c r="K120" s="530">
        <f t="shared" si="46"/>
        <v>44328</v>
      </c>
      <c r="L120" s="522"/>
      <c r="M120" s="290" t="str">
        <f t="shared" si="47"/>
        <v>Qualified</v>
      </c>
      <c r="N120" s="531">
        <f t="shared" si="48"/>
        <v>44328</v>
      </c>
      <c r="O120" s="531" t="str">
        <f t="shared" si="33"/>
        <v>N/A</v>
      </c>
      <c r="P120" s="689">
        <v>45291</v>
      </c>
      <c r="Q120" s="549">
        <f t="shared" si="34"/>
        <v>2023</v>
      </c>
      <c r="R120" s="547"/>
      <c r="T120" s="582">
        <v>114</v>
      </c>
      <c r="U120" s="582">
        <f t="shared" si="49"/>
        <v>91573</v>
      </c>
      <c r="V120" s="570">
        <f>SUMIFS('QUALIFIED SVs'!$C$7:$C$237,'QUALIFIED SVs'!$B$7:$B$237,'QUALIFIED ENGINES'!$U120,'QUALIFIED SVs'!$M$7:$M$237,V$6)</f>
        <v>45706.001388888886</v>
      </c>
      <c r="W120" s="570">
        <f>SUMIFS('QUALIFIED SVs'!$C$7:$C$237,'QUALIFIED SVs'!$B$7:$B$237,'QUALIFIED ENGINES'!$U120,'QUALIFIED SVs'!$M$7:$M$237,W$6)</f>
        <v>0</v>
      </c>
      <c r="X120" s="570">
        <f>SUMIFS('QUALIFIED SVs'!$C$7:$C$237,'QUALIFIED SVs'!$B$7:$B$237,'QUALIFIED ENGINES'!$U120,'QUALIFIED SVs'!$M$7:$M$237,X$6)</f>
        <v>0</v>
      </c>
      <c r="Y120" s="570">
        <f>SUMIFS('QUALIFIED SVs'!$C$7:$C$237,'QUALIFIED SVs'!$B$7:$B$237,'QUALIFIED ENGINES'!$U120,'QUALIFIED SVs'!$M$7:$M$237,Y$6)</f>
        <v>0</v>
      </c>
      <c r="Z120" s="570">
        <f>SUMIFS('QUALIFIED SVs'!$C$7:$C$237,'QUALIFIED SVs'!$B$7:$B$237,'QUALIFIED ENGINES'!$U120,'QUALIFIED SVs'!$M$7:$M$237,Z$6)</f>
        <v>0</v>
      </c>
      <c r="AA120" s="570">
        <f>SUMIFS('QUALIFIED SVs'!$C$7:$C$237,'QUALIFIED SVs'!$B$7:$B$237,'QUALIFIED ENGINES'!$U120,'QUALIFIED SVs'!$M$7:$M$237,AA$6)</f>
        <v>0</v>
      </c>
      <c r="AB120" s="570">
        <f>SUMIFS('QUALIFIED SVs'!$C$7:$C$237,'QUALIFIED SVs'!$B$7:$B$237,'QUALIFIED ENGINES'!$U120,'QUALIFIED SVs'!$M$7:$M$237,AB$6)</f>
        <v>0</v>
      </c>
      <c r="AC120" s="570">
        <f>SUMIFS('QUALIFIED SVs'!$C$7:$C$237,'QUALIFIED SVs'!$B$7:$B$237,'QUALIFIED ENGINES'!$U120,'QUALIFIED SVs'!$M$7:$M$237,AC$6)</f>
        <v>0</v>
      </c>
      <c r="AD120" s="296" t="str">
        <f t="shared" si="31"/>
        <v>E</v>
      </c>
      <c r="AE120" s="570">
        <f t="shared" si="50"/>
        <v>44328</v>
      </c>
      <c r="AF120" s="570">
        <f t="shared" si="35"/>
        <v>45706.001388888886</v>
      </c>
      <c r="AG120" s="570">
        <f t="shared" si="36"/>
        <v>47006.001388888886</v>
      </c>
      <c r="AH120" s="570">
        <f t="shared" si="37"/>
        <v>48486.001388888886</v>
      </c>
      <c r="AI120" s="570">
        <f t="shared" si="38"/>
        <v>49966.001388888886</v>
      </c>
      <c r="AJ120" s="570">
        <f t="shared" si="39"/>
        <v>51446.001388888886</v>
      </c>
      <c r="AK120" s="570">
        <f t="shared" si="40"/>
        <v>52926.001388888886</v>
      </c>
      <c r="AL120" s="570">
        <f t="shared" si="41"/>
        <v>54406.001388888886</v>
      </c>
      <c r="AM120" s="570">
        <f t="shared" si="42"/>
        <v>55886.001388888886</v>
      </c>
      <c r="AO120" s="568">
        <f t="shared" si="43"/>
        <v>1378.0013888888861</v>
      </c>
      <c r="AP120" s="568" t="str">
        <f t="shared" si="44"/>
        <v/>
      </c>
    </row>
    <row r="121" spans="1:42" x14ac:dyDescent="0.35">
      <c r="A121" s="671"/>
      <c r="B121" s="846" t="s">
        <v>745</v>
      </c>
      <c r="C121" s="465" t="s">
        <v>530</v>
      </c>
      <c r="D121" s="463">
        <v>91592</v>
      </c>
      <c r="E121" s="522">
        <v>44328</v>
      </c>
      <c r="F121" s="471" t="s">
        <v>343</v>
      </c>
      <c r="G121" s="471" t="s">
        <v>343</v>
      </c>
      <c r="H121" s="530">
        <f>_xlfn.IFNA(SUMIFS('QUALIFIED SVs'!$C$8:$C$10271,'QUALIFIED SVs'!$B$8:$B$10271,'QUALIFIED ENGINES'!D121,'QUALIFIED SVs'!$M$8:$M$10271,1),E121)</f>
        <v>45949.001388888886</v>
      </c>
      <c r="I121" s="530">
        <f>IF(G121="Yes",E121,VLOOKUP(D121,'QUALIFIED SVs'!$B$82:$C$10271,2,FALSE))</f>
        <v>44328</v>
      </c>
      <c r="J121" s="530">
        <f t="shared" si="45"/>
        <v>44328</v>
      </c>
      <c r="K121" s="530">
        <f t="shared" si="46"/>
        <v>44328</v>
      </c>
      <c r="L121" s="522"/>
      <c r="M121" s="290" t="str">
        <f t="shared" si="47"/>
        <v>Qualified</v>
      </c>
      <c r="N121" s="531">
        <f t="shared" si="48"/>
        <v>44328</v>
      </c>
      <c r="O121" s="531" t="str">
        <f t="shared" si="33"/>
        <v>N/A</v>
      </c>
      <c r="P121" s="692" t="s">
        <v>784</v>
      </c>
      <c r="Q121" s="549" t="e">
        <f t="shared" si="34"/>
        <v>#VALUE!</v>
      </c>
      <c r="R121" s="547"/>
      <c r="T121" s="582">
        <v>115</v>
      </c>
      <c r="U121" s="582">
        <f t="shared" si="49"/>
        <v>91592</v>
      </c>
      <c r="V121" s="570">
        <f>SUMIFS('QUALIFIED SVs'!$C$7:$C$237,'QUALIFIED SVs'!$B$7:$B$237,'QUALIFIED ENGINES'!$U121,'QUALIFIED SVs'!$M$7:$M$237,V$6)</f>
        <v>45949.001388888886</v>
      </c>
      <c r="W121" s="570">
        <f>SUMIFS('QUALIFIED SVs'!$C$7:$C$237,'QUALIFIED SVs'!$B$7:$B$237,'QUALIFIED ENGINES'!$U121,'QUALIFIED SVs'!$M$7:$M$237,W$6)</f>
        <v>0</v>
      </c>
      <c r="X121" s="570">
        <f>SUMIFS('QUALIFIED SVs'!$C$7:$C$237,'QUALIFIED SVs'!$B$7:$B$237,'QUALIFIED ENGINES'!$U121,'QUALIFIED SVs'!$M$7:$M$237,X$6)</f>
        <v>0</v>
      </c>
      <c r="Y121" s="570">
        <f>SUMIFS('QUALIFIED SVs'!$C$7:$C$237,'QUALIFIED SVs'!$B$7:$B$237,'QUALIFIED ENGINES'!$U121,'QUALIFIED SVs'!$M$7:$M$237,Y$6)</f>
        <v>0</v>
      </c>
      <c r="Z121" s="570">
        <f>SUMIFS('QUALIFIED SVs'!$C$7:$C$237,'QUALIFIED SVs'!$B$7:$B$237,'QUALIFIED ENGINES'!$U121,'QUALIFIED SVs'!$M$7:$M$237,Z$6)</f>
        <v>0</v>
      </c>
      <c r="AA121" s="570">
        <f>SUMIFS('QUALIFIED SVs'!$C$7:$C$237,'QUALIFIED SVs'!$B$7:$B$237,'QUALIFIED ENGINES'!$U121,'QUALIFIED SVs'!$M$7:$M$237,AA$6)</f>
        <v>0</v>
      </c>
      <c r="AB121" s="570">
        <f>SUMIFS('QUALIFIED SVs'!$C$7:$C$237,'QUALIFIED SVs'!$B$7:$B$237,'QUALIFIED ENGINES'!$U121,'QUALIFIED SVs'!$M$7:$M$237,AB$6)</f>
        <v>0</v>
      </c>
      <c r="AC121" s="570">
        <f>SUMIFS('QUALIFIED SVs'!$C$7:$C$237,'QUALIFIED SVs'!$B$7:$B$237,'QUALIFIED ENGINES'!$U121,'QUALIFIED SVs'!$M$7:$M$237,AC$6)</f>
        <v>0</v>
      </c>
      <c r="AD121" s="296" t="str">
        <f t="shared" si="31"/>
        <v>E</v>
      </c>
      <c r="AE121" s="570">
        <f t="shared" si="50"/>
        <v>44328</v>
      </c>
      <c r="AF121" s="570">
        <f t="shared" si="35"/>
        <v>45949.001388888886</v>
      </c>
      <c r="AG121" s="570">
        <f t="shared" si="36"/>
        <v>47249.001388888886</v>
      </c>
      <c r="AH121" s="570">
        <f t="shared" si="37"/>
        <v>48729.001388888886</v>
      </c>
      <c r="AI121" s="570">
        <f t="shared" si="38"/>
        <v>50209.001388888886</v>
      </c>
      <c r="AJ121" s="570">
        <f t="shared" si="39"/>
        <v>51689.001388888886</v>
      </c>
      <c r="AK121" s="570">
        <f t="shared" si="40"/>
        <v>53169.001388888886</v>
      </c>
      <c r="AL121" s="570">
        <f t="shared" si="41"/>
        <v>54649.001388888886</v>
      </c>
      <c r="AM121" s="570">
        <f t="shared" si="42"/>
        <v>56129.001388888886</v>
      </c>
      <c r="AO121" s="568">
        <f t="shared" si="43"/>
        <v>1621.0013888888861</v>
      </c>
      <c r="AP121" s="568" t="str">
        <f t="shared" si="44"/>
        <v/>
      </c>
    </row>
    <row r="122" spans="1:42" x14ac:dyDescent="0.35">
      <c r="A122" s="671"/>
      <c r="B122" s="847" t="s">
        <v>745</v>
      </c>
      <c r="C122" s="465" t="s">
        <v>530</v>
      </c>
      <c r="D122" s="463">
        <v>91572</v>
      </c>
      <c r="E122" s="522">
        <v>44328</v>
      </c>
      <c r="F122" s="471" t="s">
        <v>343</v>
      </c>
      <c r="G122" s="471" t="s">
        <v>343</v>
      </c>
      <c r="H122" s="530">
        <f>_xlfn.IFNA(SUMIFS('QUALIFIED SVs'!$C$8:$C$10271,'QUALIFIED SVs'!$B$8:$B$10271,'QUALIFIED ENGINES'!D122,'QUALIFIED SVs'!$M$8:$M$10271,1),E122)</f>
        <v>45888.303217592591</v>
      </c>
      <c r="I122" s="530">
        <f>IF(G122="Yes",E122,VLOOKUP(D122,'QUALIFIED SVs'!$B$82:$C$10271,2,FALSE))</f>
        <v>44328</v>
      </c>
      <c r="J122" s="530">
        <f t="shared" si="45"/>
        <v>44328</v>
      </c>
      <c r="K122" s="530">
        <f t="shared" si="46"/>
        <v>44328</v>
      </c>
      <c r="L122" s="522"/>
      <c r="M122" s="290" t="str">
        <f t="shared" si="47"/>
        <v>Qualified</v>
      </c>
      <c r="N122" s="531">
        <f t="shared" si="48"/>
        <v>44328</v>
      </c>
      <c r="O122" s="531" t="str">
        <f t="shared" si="33"/>
        <v>N/A</v>
      </c>
      <c r="P122" s="689">
        <v>43448</v>
      </c>
      <c r="Q122" s="549">
        <f t="shared" si="34"/>
        <v>2018</v>
      </c>
      <c r="R122" s="547"/>
      <c r="T122" s="582">
        <v>116</v>
      </c>
      <c r="U122" s="582">
        <f t="shared" si="49"/>
        <v>91572</v>
      </c>
      <c r="V122" s="570">
        <f>SUMIFS('QUALIFIED SVs'!$C$7:$C$237,'QUALIFIED SVs'!$B$7:$B$237,'QUALIFIED ENGINES'!$U122,'QUALIFIED SVs'!$M$7:$M$237,V$6)</f>
        <v>45888.303217592591</v>
      </c>
      <c r="W122" s="570">
        <f>SUMIFS('QUALIFIED SVs'!$C$7:$C$237,'QUALIFIED SVs'!$B$7:$B$237,'QUALIFIED ENGINES'!$U122,'QUALIFIED SVs'!$M$7:$M$237,W$6)</f>
        <v>0</v>
      </c>
      <c r="X122" s="570">
        <f>SUMIFS('QUALIFIED SVs'!$C$7:$C$237,'QUALIFIED SVs'!$B$7:$B$237,'QUALIFIED ENGINES'!$U122,'QUALIFIED SVs'!$M$7:$M$237,X$6)</f>
        <v>0</v>
      </c>
      <c r="Y122" s="570">
        <f>SUMIFS('QUALIFIED SVs'!$C$7:$C$237,'QUALIFIED SVs'!$B$7:$B$237,'QUALIFIED ENGINES'!$U122,'QUALIFIED SVs'!$M$7:$M$237,Y$6)</f>
        <v>0</v>
      </c>
      <c r="Z122" s="570">
        <f>SUMIFS('QUALIFIED SVs'!$C$7:$C$237,'QUALIFIED SVs'!$B$7:$B$237,'QUALIFIED ENGINES'!$U122,'QUALIFIED SVs'!$M$7:$M$237,Z$6)</f>
        <v>0</v>
      </c>
      <c r="AA122" s="570">
        <f>SUMIFS('QUALIFIED SVs'!$C$7:$C$237,'QUALIFIED SVs'!$B$7:$B$237,'QUALIFIED ENGINES'!$U122,'QUALIFIED SVs'!$M$7:$M$237,AA$6)</f>
        <v>0</v>
      </c>
      <c r="AB122" s="570">
        <f>SUMIFS('QUALIFIED SVs'!$C$7:$C$237,'QUALIFIED SVs'!$B$7:$B$237,'QUALIFIED ENGINES'!$U122,'QUALIFIED SVs'!$M$7:$M$237,AB$6)</f>
        <v>0</v>
      </c>
      <c r="AC122" s="570">
        <f>SUMIFS('QUALIFIED SVs'!$C$7:$C$237,'QUALIFIED SVs'!$B$7:$B$237,'QUALIFIED ENGINES'!$U122,'QUALIFIED SVs'!$M$7:$M$237,AC$6)</f>
        <v>0</v>
      </c>
      <c r="AD122" s="296" t="str">
        <f t="shared" si="31"/>
        <v>E</v>
      </c>
      <c r="AE122" s="570">
        <f t="shared" si="50"/>
        <v>44328</v>
      </c>
      <c r="AF122" s="570">
        <f t="shared" si="35"/>
        <v>45888.303217592591</v>
      </c>
      <c r="AG122" s="570">
        <f t="shared" si="36"/>
        <v>47188.303217592591</v>
      </c>
      <c r="AH122" s="570">
        <f t="shared" si="37"/>
        <v>48668.303217592591</v>
      </c>
      <c r="AI122" s="570">
        <f t="shared" si="38"/>
        <v>50148.303217592591</v>
      </c>
      <c r="AJ122" s="570">
        <f t="shared" si="39"/>
        <v>51628.303217592591</v>
      </c>
      <c r="AK122" s="570">
        <f t="shared" si="40"/>
        <v>53108.303217592591</v>
      </c>
      <c r="AL122" s="570">
        <f t="shared" si="41"/>
        <v>54588.303217592591</v>
      </c>
      <c r="AM122" s="570">
        <f t="shared" si="42"/>
        <v>56068.303217592591</v>
      </c>
      <c r="AO122" s="568">
        <f t="shared" si="43"/>
        <v>1560.303217592591</v>
      </c>
      <c r="AP122" s="568" t="str">
        <f t="shared" si="44"/>
        <v/>
      </c>
    </row>
    <row r="123" spans="1:42" x14ac:dyDescent="0.35">
      <c r="A123" s="671"/>
      <c r="B123" s="845" t="s">
        <v>746</v>
      </c>
      <c r="C123" s="465" t="s">
        <v>530</v>
      </c>
      <c r="D123" s="463">
        <v>91590</v>
      </c>
      <c r="E123" s="522">
        <v>44365</v>
      </c>
      <c r="F123" s="471" t="s">
        <v>343</v>
      </c>
      <c r="G123" s="471" t="s">
        <v>343</v>
      </c>
      <c r="H123" s="530">
        <f>_xlfn.IFNA(SUMIFS('QUALIFIED SVs'!$C$8:$C$10271,'QUALIFIED SVs'!$B$8:$B$10271,'QUALIFIED ENGINES'!D123,'QUALIFIED SVs'!$M$8:$M$10271,1),E123)</f>
        <v>45908</v>
      </c>
      <c r="I123" s="530">
        <f>IF(G123="Yes",E123,VLOOKUP(D123,'QUALIFIED SVs'!$B$82:$C$10271,2,FALSE))</f>
        <v>44365</v>
      </c>
      <c r="J123" s="530">
        <f t="shared" si="45"/>
        <v>44365</v>
      </c>
      <c r="K123" s="530">
        <f t="shared" si="46"/>
        <v>44365</v>
      </c>
      <c r="L123" s="522"/>
      <c r="M123" s="290" t="str">
        <f t="shared" si="47"/>
        <v>Qualified</v>
      </c>
      <c r="N123" s="531">
        <f t="shared" si="48"/>
        <v>44365</v>
      </c>
      <c r="O123" s="531" t="str">
        <f t="shared" si="33"/>
        <v>N/A</v>
      </c>
      <c r="P123" s="689">
        <v>43689</v>
      </c>
      <c r="Q123" s="549">
        <f t="shared" si="34"/>
        <v>2019</v>
      </c>
      <c r="R123" s="547"/>
      <c r="T123" s="582">
        <v>117</v>
      </c>
      <c r="U123" s="582">
        <f t="shared" si="49"/>
        <v>91590</v>
      </c>
      <c r="V123" s="570">
        <f>SUMIFS('QUALIFIED SVs'!$C$7:$C$237,'QUALIFIED SVs'!$B$7:$B$237,'QUALIFIED ENGINES'!$U123,'QUALIFIED SVs'!$M$7:$M$237,V$6)</f>
        <v>45908</v>
      </c>
      <c r="W123" s="570">
        <f>SUMIFS('QUALIFIED SVs'!$C$7:$C$237,'QUALIFIED SVs'!$B$7:$B$237,'QUALIFIED ENGINES'!$U123,'QUALIFIED SVs'!$M$7:$M$237,W$6)</f>
        <v>0</v>
      </c>
      <c r="X123" s="570">
        <f>SUMIFS('QUALIFIED SVs'!$C$7:$C$237,'QUALIFIED SVs'!$B$7:$B$237,'QUALIFIED ENGINES'!$U123,'QUALIFIED SVs'!$M$7:$M$237,X$6)</f>
        <v>0</v>
      </c>
      <c r="Y123" s="570">
        <f>SUMIFS('QUALIFIED SVs'!$C$7:$C$237,'QUALIFIED SVs'!$B$7:$B$237,'QUALIFIED ENGINES'!$U123,'QUALIFIED SVs'!$M$7:$M$237,Y$6)</f>
        <v>0</v>
      </c>
      <c r="Z123" s="570">
        <f>SUMIFS('QUALIFIED SVs'!$C$7:$C$237,'QUALIFIED SVs'!$B$7:$B$237,'QUALIFIED ENGINES'!$U123,'QUALIFIED SVs'!$M$7:$M$237,Z$6)</f>
        <v>0</v>
      </c>
      <c r="AA123" s="570">
        <f>SUMIFS('QUALIFIED SVs'!$C$7:$C$237,'QUALIFIED SVs'!$B$7:$B$237,'QUALIFIED ENGINES'!$U123,'QUALIFIED SVs'!$M$7:$M$237,AA$6)</f>
        <v>0</v>
      </c>
      <c r="AB123" s="570">
        <f>SUMIFS('QUALIFIED SVs'!$C$7:$C$237,'QUALIFIED SVs'!$B$7:$B$237,'QUALIFIED ENGINES'!$U123,'QUALIFIED SVs'!$M$7:$M$237,AB$6)</f>
        <v>0</v>
      </c>
      <c r="AC123" s="570">
        <f>SUMIFS('QUALIFIED SVs'!$C$7:$C$237,'QUALIFIED SVs'!$B$7:$B$237,'QUALIFIED ENGINES'!$U123,'QUALIFIED SVs'!$M$7:$M$237,AC$6)</f>
        <v>0</v>
      </c>
      <c r="AD123" s="296" t="str">
        <f t="shared" si="31"/>
        <v>E</v>
      </c>
      <c r="AE123" s="570">
        <f t="shared" si="50"/>
        <v>44365</v>
      </c>
      <c r="AF123" s="570">
        <f t="shared" si="35"/>
        <v>45908</v>
      </c>
      <c r="AG123" s="570">
        <f t="shared" si="36"/>
        <v>47208</v>
      </c>
      <c r="AH123" s="570">
        <f t="shared" si="37"/>
        <v>48688</v>
      </c>
      <c r="AI123" s="570">
        <f t="shared" si="38"/>
        <v>50168</v>
      </c>
      <c r="AJ123" s="570">
        <f t="shared" si="39"/>
        <v>51648</v>
      </c>
      <c r="AK123" s="570">
        <f t="shared" si="40"/>
        <v>53128</v>
      </c>
      <c r="AL123" s="570">
        <f t="shared" si="41"/>
        <v>54608</v>
      </c>
      <c r="AM123" s="570">
        <f t="shared" si="42"/>
        <v>56088</v>
      </c>
      <c r="AO123" s="568">
        <f t="shared" si="43"/>
        <v>1543</v>
      </c>
      <c r="AP123" s="568" t="str">
        <f t="shared" si="44"/>
        <v/>
      </c>
    </row>
    <row r="124" spans="1:42" x14ac:dyDescent="0.35">
      <c r="A124" s="671"/>
      <c r="B124" s="846" t="s">
        <v>746</v>
      </c>
      <c r="C124" s="465" t="s">
        <v>530</v>
      </c>
      <c r="D124" s="463">
        <v>91579</v>
      </c>
      <c r="E124" s="522">
        <v>44365</v>
      </c>
      <c r="F124" s="471" t="s">
        <v>343</v>
      </c>
      <c r="G124" s="471" t="s">
        <v>343</v>
      </c>
      <c r="H124" s="530">
        <f>_xlfn.IFNA(SUMIFS('QUALIFIED SVs'!$C$8:$C$10271,'QUALIFIED SVs'!$B$8:$B$10271,'QUALIFIED ENGINES'!D124,'QUALIFIED SVs'!$M$8:$M$10271,1),E124)</f>
        <v>45713.40625</v>
      </c>
      <c r="I124" s="530">
        <f>IF(G124="Yes",E124,VLOOKUP(D124,'QUALIFIED SVs'!$B$82:$C$10271,2,FALSE))</f>
        <v>44365</v>
      </c>
      <c r="J124" s="530">
        <f t="shared" si="45"/>
        <v>44365</v>
      </c>
      <c r="K124" s="530">
        <f t="shared" si="46"/>
        <v>44365</v>
      </c>
      <c r="L124" s="522"/>
      <c r="M124" s="290" t="str">
        <f t="shared" si="47"/>
        <v>Qualified</v>
      </c>
      <c r="N124" s="531">
        <f t="shared" si="48"/>
        <v>44365</v>
      </c>
      <c r="O124" s="531" t="str">
        <f t="shared" si="33"/>
        <v>N/A</v>
      </c>
      <c r="P124" s="689">
        <v>45291</v>
      </c>
      <c r="Q124" s="549">
        <f t="shared" si="34"/>
        <v>2023</v>
      </c>
      <c r="R124" s="547"/>
      <c r="T124" s="582">
        <v>118</v>
      </c>
      <c r="U124" s="582">
        <f t="shared" si="49"/>
        <v>91579</v>
      </c>
      <c r="V124" s="570">
        <f>SUMIFS('QUALIFIED SVs'!$C$7:$C$237,'QUALIFIED SVs'!$B$7:$B$237,'QUALIFIED ENGINES'!$U124,'QUALIFIED SVs'!$M$7:$M$237,V$6)</f>
        <v>45713.40625</v>
      </c>
      <c r="W124" s="570">
        <f>SUMIFS('QUALIFIED SVs'!$C$7:$C$237,'QUALIFIED SVs'!$B$7:$B$237,'QUALIFIED ENGINES'!$U124,'QUALIFIED SVs'!$M$7:$M$237,W$6)</f>
        <v>0</v>
      </c>
      <c r="X124" s="570">
        <f>SUMIFS('QUALIFIED SVs'!$C$7:$C$237,'QUALIFIED SVs'!$B$7:$B$237,'QUALIFIED ENGINES'!$U124,'QUALIFIED SVs'!$M$7:$M$237,X$6)</f>
        <v>0</v>
      </c>
      <c r="Y124" s="570">
        <f>SUMIFS('QUALIFIED SVs'!$C$7:$C$237,'QUALIFIED SVs'!$B$7:$B$237,'QUALIFIED ENGINES'!$U124,'QUALIFIED SVs'!$M$7:$M$237,Y$6)</f>
        <v>0</v>
      </c>
      <c r="Z124" s="570">
        <f>SUMIFS('QUALIFIED SVs'!$C$7:$C$237,'QUALIFIED SVs'!$B$7:$B$237,'QUALIFIED ENGINES'!$U124,'QUALIFIED SVs'!$M$7:$M$237,Z$6)</f>
        <v>0</v>
      </c>
      <c r="AA124" s="570">
        <f>SUMIFS('QUALIFIED SVs'!$C$7:$C$237,'QUALIFIED SVs'!$B$7:$B$237,'QUALIFIED ENGINES'!$U124,'QUALIFIED SVs'!$M$7:$M$237,AA$6)</f>
        <v>0</v>
      </c>
      <c r="AB124" s="570">
        <f>SUMIFS('QUALIFIED SVs'!$C$7:$C$237,'QUALIFIED SVs'!$B$7:$B$237,'QUALIFIED ENGINES'!$U124,'QUALIFIED SVs'!$M$7:$M$237,AB$6)</f>
        <v>0</v>
      </c>
      <c r="AC124" s="570">
        <f>SUMIFS('QUALIFIED SVs'!$C$7:$C$237,'QUALIFIED SVs'!$B$7:$B$237,'QUALIFIED ENGINES'!$U124,'QUALIFIED SVs'!$M$7:$M$237,AC$6)</f>
        <v>0</v>
      </c>
      <c r="AD124" s="296" t="str">
        <f t="shared" si="31"/>
        <v>E</v>
      </c>
      <c r="AE124" s="570">
        <f t="shared" si="50"/>
        <v>44365</v>
      </c>
      <c r="AF124" s="570">
        <f t="shared" si="35"/>
        <v>45713.40625</v>
      </c>
      <c r="AG124" s="570">
        <f t="shared" si="36"/>
        <v>47013.40625</v>
      </c>
      <c r="AH124" s="570">
        <f t="shared" si="37"/>
        <v>48493.40625</v>
      </c>
      <c r="AI124" s="570">
        <f t="shared" si="38"/>
        <v>49973.40625</v>
      </c>
      <c r="AJ124" s="570">
        <f t="shared" si="39"/>
        <v>51453.40625</v>
      </c>
      <c r="AK124" s="570">
        <f t="shared" si="40"/>
        <v>52933.40625</v>
      </c>
      <c r="AL124" s="570">
        <f t="shared" si="41"/>
        <v>54413.40625</v>
      </c>
      <c r="AM124" s="570">
        <f t="shared" si="42"/>
        <v>55893.40625</v>
      </c>
      <c r="AO124" s="568">
        <f t="shared" si="43"/>
        <v>1348.40625</v>
      </c>
      <c r="AP124" s="568" t="str">
        <f t="shared" si="44"/>
        <v/>
      </c>
    </row>
    <row r="125" spans="1:42" x14ac:dyDescent="0.35">
      <c r="A125" s="671"/>
      <c r="B125" s="846" t="s">
        <v>746</v>
      </c>
      <c r="C125" s="465" t="s">
        <v>530</v>
      </c>
      <c r="D125" s="463">
        <v>91591</v>
      </c>
      <c r="E125" s="522">
        <v>44365</v>
      </c>
      <c r="F125" s="471" t="s">
        <v>343</v>
      </c>
      <c r="G125" s="471" t="s">
        <v>343</v>
      </c>
      <c r="H125" s="530">
        <f>_xlfn.IFNA(SUMIFS('QUALIFIED SVs'!$C$8:$C$10271,'QUALIFIED SVs'!$B$8:$B$10271,'QUALIFIED ENGINES'!D125,'QUALIFIED SVs'!$M$8:$M$10271,1),E125)</f>
        <v>45530.373159722221</v>
      </c>
      <c r="I125" s="530">
        <f>IF(G125="Yes",E125,VLOOKUP(D125,'QUALIFIED SVs'!$B$82:$C$10271,2,FALSE))</f>
        <v>44365</v>
      </c>
      <c r="J125" s="530">
        <f t="shared" si="45"/>
        <v>44365</v>
      </c>
      <c r="K125" s="530">
        <f t="shared" si="46"/>
        <v>44365</v>
      </c>
      <c r="L125" s="522"/>
      <c r="M125" s="290" t="str">
        <f t="shared" si="47"/>
        <v>Qualified</v>
      </c>
      <c r="N125" s="531">
        <f t="shared" si="48"/>
        <v>44365</v>
      </c>
      <c r="O125" s="531" t="str">
        <f t="shared" si="33"/>
        <v>N/A</v>
      </c>
      <c r="P125" s="689">
        <v>45291</v>
      </c>
      <c r="Q125" s="549">
        <f t="shared" si="34"/>
        <v>2023</v>
      </c>
      <c r="R125" s="547"/>
      <c r="T125" s="582">
        <v>119</v>
      </c>
      <c r="U125" s="582">
        <f t="shared" si="49"/>
        <v>91591</v>
      </c>
      <c r="V125" s="570">
        <f>SUMIFS('QUALIFIED SVs'!$C$7:$C$237,'QUALIFIED SVs'!$B$7:$B$237,'QUALIFIED ENGINES'!$U125,'QUALIFIED SVs'!$M$7:$M$237,V$6)</f>
        <v>45530.373159722221</v>
      </c>
      <c r="W125" s="570">
        <f>SUMIFS('QUALIFIED SVs'!$C$7:$C$237,'QUALIFIED SVs'!$B$7:$B$237,'QUALIFIED ENGINES'!$U125,'QUALIFIED SVs'!$M$7:$M$237,W$6)</f>
        <v>0</v>
      </c>
      <c r="X125" s="570">
        <f>SUMIFS('QUALIFIED SVs'!$C$7:$C$237,'QUALIFIED SVs'!$B$7:$B$237,'QUALIFIED ENGINES'!$U125,'QUALIFIED SVs'!$M$7:$M$237,X$6)</f>
        <v>0</v>
      </c>
      <c r="Y125" s="570">
        <f>SUMIFS('QUALIFIED SVs'!$C$7:$C$237,'QUALIFIED SVs'!$B$7:$B$237,'QUALIFIED ENGINES'!$U125,'QUALIFIED SVs'!$M$7:$M$237,Y$6)</f>
        <v>0</v>
      </c>
      <c r="Z125" s="570">
        <f>SUMIFS('QUALIFIED SVs'!$C$7:$C$237,'QUALIFIED SVs'!$B$7:$B$237,'QUALIFIED ENGINES'!$U125,'QUALIFIED SVs'!$M$7:$M$237,Z$6)</f>
        <v>0</v>
      </c>
      <c r="AA125" s="570">
        <f>SUMIFS('QUALIFIED SVs'!$C$7:$C$237,'QUALIFIED SVs'!$B$7:$B$237,'QUALIFIED ENGINES'!$U125,'QUALIFIED SVs'!$M$7:$M$237,AA$6)</f>
        <v>0</v>
      </c>
      <c r="AB125" s="570">
        <f>SUMIFS('QUALIFIED SVs'!$C$7:$C$237,'QUALIFIED SVs'!$B$7:$B$237,'QUALIFIED ENGINES'!$U125,'QUALIFIED SVs'!$M$7:$M$237,AB$6)</f>
        <v>0</v>
      </c>
      <c r="AC125" s="570">
        <f>SUMIFS('QUALIFIED SVs'!$C$7:$C$237,'QUALIFIED SVs'!$B$7:$B$237,'QUALIFIED ENGINES'!$U125,'QUALIFIED SVs'!$M$7:$M$237,AC$6)</f>
        <v>0</v>
      </c>
      <c r="AD125" s="296" t="str">
        <f t="shared" si="31"/>
        <v>E</v>
      </c>
      <c r="AE125" s="570">
        <f t="shared" si="50"/>
        <v>44365</v>
      </c>
      <c r="AF125" s="570">
        <f t="shared" si="35"/>
        <v>45530.373159722221</v>
      </c>
      <c r="AG125" s="570">
        <f t="shared" si="36"/>
        <v>46830.373159722221</v>
      </c>
      <c r="AH125" s="570">
        <f t="shared" si="37"/>
        <v>48310.373159722221</v>
      </c>
      <c r="AI125" s="570">
        <f t="shared" si="38"/>
        <v>49790.373159722221</v>
      </c>
      <c r="AJ125" s="570">
        <f t="shared" si="39"/>
        <v>51270.373159722221</v>
      </c>
      <c r="AK125" s="570">
        <f t="shared" si="40"/>
        <v>52750.373159722221</v>
      </c>
      <c r="AL125" s="570">
        <f t="shared" si="41"/>
        <v>54230.373159722221</v>
      </c>
      <c r="AM125" s="570">
        <f t="shared" si="42"/>
        <v>55710.373159722221</v>
      </c>
      <c r="AO125" s="568">
        <f t="shared" si="43"/>
        <v>1165.3731597222213</v>
      </c>
      <c r="AP125" s="568" t="str">
        <f t="shared" si="44"/>
        <v/>
      </c>
    </row>
    <row r="126" spans="1:42" x14ac:dyDescent="0.35">
      <c r="A126" s="671"/>
      <c r="B126" s="847" t="s">
        <v>746</v>
      </c>
      <c r="C126" s="465" t="s">
        <v>530</v>
      </c>
      <c r="D126" s="463">
        <v>91589</v>
      </c>
      <c r="E126" s="522">
        <v>44365</v>
      </c>
      <c r="F126" s="471" t="s">
        <v>343</v>
      </c>
      <c r="G126" s="471" t="s">
        <v>343</v>
      </c>
      <c r="H126" s="530">
        <f>_xlfn.IFNA(SUMIFS('QUALIFIED SVs'!$C$8:$C$10271,'QUALIFIED SVs'!$B$8:$B$10271,'QUALIFIED ENGINES'!D126,'QUALIFIED SVs'!$M$8:$M$10271,1),E126)</f>
        <v>45817.041666666664</v>
      </c>
      <c r="I126" s="530">
        <f>IF(G126="Yes",E126,VLOOKUP(D126,'QUALIFIED SVs'!$B$82:$C$10271,2,FALSE))</f>
        <v>44365</v>
      </c>
      <c r="J126" s="530">
        <f t="shared" si="45"/>
        <v>44365</v>
      </c>
      <c r="K126" s="530">
        <f t="shared" si="46"/>
        <v>44365</v>
      </c>
      <c r="L126" s="522"/>
      <c r="M126" s="290" t="str">
        <f t="shared" si="47"/>
        <v>Qualified</v>
      </c>
      <c r="N126" s="531">
        <f t="shared" si="48"/>
        <v>44365</v>
      </c>
      <c r="O126" s="531" t="str">
        <f t="shared" si="33"/>
        <v>N/A</v>
      </c>
      <c r="P126" s="689">
        <v>45291</v>
      </c>
      <c r="Q126" s="549">
        <f t="shared" si="34"/>
        <v>2023</v>
      </c>
      <c r="R126" s="547"/>
      <c r="T126" s="582">
        <v>120</v>
      </c>
      <c r="U126" s="582">
        <f t="shared" si="49"/>
        <v>91589</v>
      </c>
      <c r="V126" s="570">
        <f>SUMIFS('QUALIFIED SVs'!$C$7:$C$237,'QUALIFIED SVs'!$B$7:$B$237,'QUALIFIED ENGINES'!$U126,'QUALIFIED SVs'!$M$7:$M$237,V$6)</f>
        <v>45817.041666666664</v>
      </c>
      <c r="W126" s="570">
        <f>SUMIFS('QUALIFIED SVs'!$C$7:$C$237,'QUALIFIED SVs'!$B$7:$B$237,'QUALIFIED ENGINES'!$U126,'QUALIFIED SVs'!$M$7:$M$237,W$6)</f>
        <v>0</v>
      </c>
      <c r="X126" s="570">
        <f>SUMIFS('QUALIFIED SVs'!$C$7:$C$237,'QUALIFIED SVs'!$B$7:$B$237,'QUALIFIED ENGINES'!$U126,'QUALIFIED SVs'!$M$7:$M$237,X$6)</f>
        <v>0</v>
      </c>
      <c r="Y126" s="570">
        <f>SUMIFS('QUALIFIED SVs'!$C$7:$C$237,'QUALIFIED SVs'!$B$7:$B$237,'QUALIFIED ENGINES'!$U126,'QUALIFIED SVs'!$M$7:$M$237,Y$6)</f>
        <v>0</v>
      </c>
      <c r="Z126" s="570">
        <f>SUMIFS('QUALIFIED SVs'!$C$7:$C$237,'QUALIFIED SVs'!$B$7:$B$237,'QUALIFIED ENGINES'!$U126,'QUALIFIED SVs'!$M$7:$M$237,Z$6)</f>
        <v>0</v>
      </c>
      <c r="AA126" s="570">
        <f>SUMIFS('QUALIFIED SVs'!$C$7:$C$237,'QUALIFIED SVs'!$B$7:$B$237,'QUALIFIED ENGINES'!$U126,'QUALIFIED SVs'!$M$7:$M$237,AA$6)</f>
        <v>0</v>
      </c>
      <c r="AB126" s="570">
        <f>SUMIFS('QUALIFIED SVs'!$C$7:$C$237,'QUALIFIED SVs'!$B$7:$B$237,'QUALIFIED ENGINES'!$U126,'QUALIFIED SVs'!$M$7:$M$237,AB$6)</f>
        <v>0</v>
      </c>
      <c r="AC126" s="570">
        <f>SUMIFS('QUALIFIED SVs'!$C$7:$C$237,'QUALIFIED SVs'!$B$7:$B$237,'QUALIFIED ENGINES'!$U126,'QUALIFIED SVs'!$M$7:$M$237,AC$6)</f>
        <v>0</v>
      </c>
      <c r="AD126" s="296" t="str">
        <f t="shared" si="31"/>
        <v>E</v>
      </c>
      <c r="AE126" s="570">
        <f t="shared" si="50"/>
        <v>44365</v>
      </c>
      <c r="AF126" s="570">
        <f t="shared" si="35"/>
        <v>45817.041666666664</v>
      </c>
      <c r="AG126" s="570">
        <f t="shared" si="36"/>
        <v>47117.041666666664</v>
      </c>
      <c r="AH126" s="570">
        <f t="shared" si="37"/>
        <v>48597.041666666664</v>
      </c>
      <c r="AI126" s="570">
        <f t="shared" si="38"/>
        <v>50077.041666666664</v>
      </c>
      <c r="AJ126" s="570">
        <f t="shared" si="39"/>
        <v>51557.041666666664</v>
      </c>
      <c r="AK126" s="570">
        <f t="shared" si="40"/>
        <v>53037.041666666664</v>
      </c>
      <c r="AL126" s="570">
        <f t="shared" si="41"/>
        <v>54517.041666666664</v>
      </c>
      <c r="AM126" s="570">
        <f t="shared" si="42"/>
        <v>55997.041666666664</v>
      </c>
      <c r="AO126" s="568">
        <f t="shared" si="43"/>
        <v>1452.0416666666642</v>
      </c>
      <c r="AP126" s="568" t="str">
        <f t="shared" si="44"/>
        <v/>
      </c>
    </row>
    <row r="127" spans="1:42" x14ac:dyDescent="0.35">
      <c r="A127" s="671"/>
      <c r="B127" s="845" t="s">
        <v>747</v>
      </c>
      <c r="C127" s="465" t="s">
        <v>530</v>
      </c>
      <c r="D127" s="463">
        <v>91602</v>
      </c>
      <c r="E127" s="522">
        <v>44477</v>
      </c>
      <c r="F127" s="471" t="s">
        <v>343</v>
      </c>
      <c r="G127" s="471" t="s">
        <v>343</v>
      </c>
      <c r="H127" s="530">
        <f>_xlfn.IFNA(SUMIFS('QUALIFIED SVs'!$C$8:$C$10271,'QUALIFIED SVs'!$B$8:$B$10271,'QUALIFIED ENGINES'!D127,'QUALIFIED SVs'!$M$8:$M$10271,1),E127)</f>
        <v>45670.5</v>
      </c>
      <c r="I127" s="530">
        <f>IF(G127="Yes",E127,VLOOKUP(D127,'QUALIFIED SVs'!$B$82:$C$10271,2,FALSE))</f>
        <v>44477</v>
      </c>
      <c r="J127" s="530">
        <f t="shared" si="45"/>
        <v>44477</v>
      </c>
      <c r="K127" s="530">
        <f t="shared" si="46"/>
        <v>44477</v>
      </c>
      <c r="L127" s="522"/>
      <c r="M127" s="290" t="str">
        <f t="shared" si="47"/>
        <v>Qualified</v>
      </c>
      <c r="N127" s="531">
        <f t="shared" si="48"/>
        <v>44477</v>
      </c>
      <c r="O127" s="531" t="str">
        <f t="shared" si="33"/>
        <v>N/A</v>
      </c>
      <c r="P127" s="689">
        <v>45291</v>
      </c>
      <c r="Q127" s="549">
        <f t="shared" si="34"/>
        <v>2023</v>
      </c>
      <c r="R127" s="547"/>
      <c r="T127" s="582">
        <v>121</v>
      </c>
      <c r="U127" s="582">
        <f t="shared" si="49"/>
        <v>91602</v>
      </c>
      <c r="V127" s="570">
        <f>SUMIFS('QUALIFIED SVs'!$C$7:$C$237,'QUALIFIED SVs'!$B$7:$B$237,'QUALIFIED ENGINES'!$U127,'QUALIFIED SVs'!$M$7:$M$237,V$6)</f>
        <v>45670.5</v>
      </c>
      <c r="W127" s="570">
        <f>SUMIFS('QUALIFIED SVs'!$C$7:$C$237,'QUALIFIED SVs'!$B$7:$B$237,'QUALIFIED ENGINES'!$U127,'QUALIFIED SVs'!$M$7:$M$237,W$6)</f>
        <v>0</v>
      </c>
      <c r="X127" s="570">
        <f>SUMIFS('QUALIFIED SVs'!$C$7:$C$237,'QUALIFIED SVs'!$B$7:$B$237,'QUALIFIED ENGINES'!$U127,'QUALIFIED SVs'!$M$7:$M$237,X$6)</f>
        <v>0</v>
      </c>
      <c r="Y127" s="570">
        <f>SUMIFS('QUALIFIED SVs'!$C$7:$C$237,'QUALIFIED SVs'!$B$7:$B$237,'QUALIFIED ENGINES'!$U127,'QUALIFIED SVs'!$M$7:$M$237,Y$6)</f>
        <v>0</v>
      </c>
      <c r="Z127" s="570">
        <f>SUMIFS('QUALIFIED SVs'!$C$7:$C$237,'QUALIFIED SVs'!$B$7:$B$237,'QUALIFIED ENGINES'!$U127,'QUALIFIED SVs'!$M$7:$M$237,Z$6)</f>
        <v>0</v>
      </c>
      <c r="AA127" s="570">
        <f>SUMIFS('QUALIFIED SVs'!$C$7:$C$237,'QUALIFIED SVs'!$B$7:$B$237,'QUALIFIED ENGINES'!$U127,'QUALIFIED SVs'!$M$7:$M$237,AA$6)</f>
        <v>0</v>
      </c>
      <c r="AB127" s="570">
        <f>SUMIFS('QUALIFIED SVs'!$C$7:$C$237,'QUALIFIED SVs'!$B$7:$B$237,'QUALIFIED ENGINES'!$U127,'QUALIFIED SVs'!$M$7:$M$237,AB$6)</f>
        <v>0</v>
      </c>
      <c r="AC127" s="570">
        <f>SUMIFS('QUALIFIED SVs'!$C$7:$C$237,'QUALIFIED SVs'!$B$7:$B$237,'QUALIFIED ENGINES'!$U127,'QUALIFIED SVs'!$M$7:$M$237,AC$6)</f>
        <v>0</v>
      </c>
      <c r="AD127" s="296" t="str">
        <f t="shared" si="31"/>
        <v>E</v>
      </c>
      <c r="AE127" s="570">
        <f t="shared" si="50"/>
        <v>44477</v>
      </c>
      <c r="AF127" s="570">
        <f t="shared" si="35"/>
        <v>45670.5</v>
      </c>
      <c r="AG127" s="570">
        <f t="shared" si="36"/>
        <v>46970.5</v>
      </c>
      <c r="AH127" s="570">
        <f t="shared" si="37"/>
        <v>48450.5</v>
      </c>
      <c r="AI127" s="570">
        <f t="shared" si="38"/>
        <v>49930.5</v>
      </c>
      <c r="AJ127" s="570">
        <f t="shared" si="39"/>
        <v>51410.5</v>
      </c>
      <c r="AK127" s="570">
        <f t="shared" si="40"/>
        <v>52890.5</v>
      </c>
      <c r="AL127" s="570">
        <f t="shared" si="41"/>
        <v>54370.5</v>
      </c>
      <c r="AM127" s="570">
        <f t="shared" si="42"/>
        <v>55850.5</v>
      </c>
      <c r="AO127" s="568">
        <f t="shared" si="43"/>
        <v>1193.5</v>
      </c>
      <c r="AP127" s="568" t="str">
        <f t="shared" si="44"/>
        <v/>
      </c>
    </row>
    <row r="128" spans="1:42" x14ac:dyDescent="0.35">
      <c r="A128" s="671"/>
      <c r="B128" s="846" t="s">
        <v>747</v>
      </c>
      <c r="C128" s="465" t="s">
        <v>530</v>
      </c>
      <c r="D128" s="463">
        <v>91603</v>
      </c>
      <c r="E128" s="522">
        <v>44477</v>
      </c>
      <c r="F128" s="471" t="s">
        <v>343</v>
      </c>
      <c r="G128" s="471" t="s">
        <v>343</v>
      </c>
      <c r="H128" s="530">
        <f>_xlfn.IFNA(SUMIFS('QUALIFIED SVs'!$C$8:$C$10271,'QUALIFIED SVs'!$B$8:$B$10271,'QUALIFIED ENGINES'!D128,'QUALIFIED SVs'!$M$8:$M$10271,1),E128)</f>
        <v>45809.001388888886</v>
      </c>
      <c r="I128" s="530">
        <f>IF(G128="Yes",E128,VLOOKUP(D128,'QUALIFIED SVs'!$B$82:$C$10271,2,FALSE))</f>
        <v>44477</v>
      </c>
      <c r="J128" s="530">
        <f t="shared" si="45"/>
        <v>44477</v>
      </c>
      <c r="K128" s="530">
        <f t="shared" si="46"/>
        <v>44477</v>
      </c>
      <c r="L128" s="522"/>
      <c r="M128" s="290" t="str">
        <f t="shared" si="47"/>
        <v>Qualified</v>
      </c>
      <c r="N128" s="531">
        <f t="shared" si="48"/>
        <v>44477</v>
      </c>
      <c r="O128" s="531" t="str">
        <f t="shared" si="33"/>
        <v>N/A</v>
      </c>
      <c r="P128" s="689">
        <v>45291</v>
      </c>
      <c r="Q128" s="549">
        <f t="shared" si="34"/>
        <v>2023</v>
      </c>
      <c r="R128" s="547"/>
      <c r="T128" s="582">
        <v>122</v>
      </c>
      <c r="U128" s="582">
        <f t="shared" si="49"/>
        <v>91603</v>
      </c>
      <c r="V128" s="570">
        <f>SUMIFS('QUALIFIED SVs'!$C$7:$C$237,'QUALIFIED SVs'!$B$7:$B$237,'QUALIFIED ENGINES'!$U128,'QUALIFIED SVs'!$M$7:$M$237,V$6)</f>
        <v>45809.001388888886</v>
      </c>
      <c r="W128" s="570">
        <f>SUMIFS('QUALIFIED SVs'!$C$7:$C$237,'QUALIFIED SVs'!$B$7:$B$237,'QUALIFIED ENGINES'!$U128,'QUALIFIED SVs'!$M$7:$M$237,W$6)</f>
        <v>0</v>
      </c>
      <c r="X128" s="570">
        <f>SUMIFS('QUALIFIED SVs'!$C$7:$C$237,'QUALIFIED SVs'!$B$7:$B$237,'QUALIFIED ENGINES'!$U128,'QUALIFIED SVs'!$M$7:$M$237,X$6)</f>
        <v>0</v>
      </c>
      <c r="Y128" s="570">
        <f>SUMIFS('QUALIFIED SVs'!$C$7:$C$237,'QUALIFIED SVs'!$B$7:$B$237,'QUALIFIED ENGINES'!$U128,'QUALIFIED SVs'!$M$7:$M$237,Y$6)</f>
        <v>0</v>
      </c>
      <c r="Z128" s="570">
        <f>SUMIFS('QUALIFIED SVs'!$C$7:$C$237,'QUALIFIED SVs'!$B$7:$B$237,'QUALIFIED ENGINES'!$U128,'QUALIFIED SVs'!$M$7:$M$237,Z$6)</f>
        <v>0</v>
      </c>
      <c r="AA128" s="570">
        <f>SUMIFS('QUALIFIED SVs'!$C$7:$C$237,'QUALIFIED SVs'!$B$7:$B$237,'QUALIFIED ENGINES'!$U128,'QUALIFIED SVs'!$M$7:$M$237,AA$6)</f>
        <v>0</v>
      </c>
      <c r="AB128" s="570">
        <f>SUMIFS('QUALIFIED SVs'!$C$7:$C$237,'QUALIFIED SVs'!$B$7:$B$237,'QUALIFIED ENGINES'!$U128,'QUALIFIED SVs'!$M$7:$M$237,AB$6)</f>
        <v>0</v>
      </c>
      <c r="AC128" s="570">
        <f>SUMIFS('QUALIFIED SVs'!$C$7:$C$237,'QUALIFIED SVs'!$B$7:$B$237,'QUALIFIED ENGINES'!$U128,'QUALIFIED SVs'!$M$7:$M$237,AC$6)</f>
        <v>0</v>
      </c>
      <c r="AD128" s="296" t="str">
        <f t="shared" si="31"/>
        <v>E</v>
      </c>
      <c r="AE128" s="570">
        <f t="shared" si="50"/>
        <v>44477</v>
      </c>
      <c r="AF128" s="570">
        <f t="shared" si="35"/>
        <v>45809.001388888886</v>
      </c>
      <c r="AG128" s="570">
        <f t="shared" si="36"/>
        <v>47109.001388888886</v>
      </c>
      <c r="AH128" s="570">
        <f t="shared" si="37"/>
        <v>48589.001388888886</v>
      </c>
      <c r="AI128" s="570">
        <f t="shared" si="38"/>
        <v>50069.001388888886</v>
      </c>
      <c r="AJ128" s="570">
        <f t="shared" si="39"/>
        <v>51549.001388888886</v>
      </c>
      <c r="AK128" s="570">
        <f t="shared" si="40"/>
        <v>53029.001388888886</v>
      </c>
      <c r="AL128" s="570">
        <f t="shared" si="41"/>
        <v>54509.001388888886</v>
      </c>
      <c r="AM128" s="570">
        <f t="shared" si="42"/>
        <v>55989.001388888886</v>
      </c>
      <c r="AO128" s="568">
        <f t="shared" si="43"/>
        <v>1332.0013888888861</v>
      </c>
      <c r="AP128" s="568" t="str">
        <f t="shared" si="44"/>
        <v/>
      </c>
    </row>
    <row r="129" spans="1:42" x14ac:dyDescent="0.35">
      <c r="A129" s="671"/>
      <c r="B129" s="846" t="s">
        <v>747</v>
      </c>
      <c r="C129" s="465" t="s">
        <v>530</v>
      </c>
      <c r="D129" s="463">
        <v>91604</v>
      </c>
      <c r="E129" s="522">
        <v>44477</v>
      </c>
      <c r="F129" s="471" t="s">
        <v>343</v>
      </c>
      <c r="G129" s="471" t="s">
        <v>343</v>
      </c>
      <c r="H129" s="530">
        <f>_xlfn.IFNA(SUMIFS('QUALIFIED SVs'!$C$8:$C$10271,'QUALIFIED SVs'!$B$8:$B$10271,'QUALIFIED ENGINES'!D129,'QUALIFIED SVs'!$M$8:$M$10271,1),E129)</f>
        <v>45792.001388888886</v>
      </c>
      <c r="I129" s="530">
        <f>IF(G129="Yes",E129,VLOOKUP(D129,'QUALIFIED SVs'!$B$82:$C$10271,2,FALSE))</f>
        <v>44477</v>
      </c>
      <c r="J129" s="530">
        <f t="shared" si="45"/>
        <v>44477</v>
      </c>
      <c r="K129" s="530">
        <f t="shared" si="46"/>
        <v>44477</v>
      </c>
      <c r="L129" s="522"/>
      <c r="M129" s="290" t="str">
        <f t="shared" si="47"/>
        <v>Qualified</v>
      </c>
      <c r="N129" s="531">
        <f t="shared" si="48"/>
        <v>44477</v>
      </c>
      <c r="O129" s="531" t="str">
        <f t="shared" si="33"/>
        <v>N/A</v>
      </c>
      <c r="P129" s="689">
        <v>43997</v>
      </c>
      <c r="Q129" s="549">
        <f t="shared" si="34"/>
        <v>2020</v>
      </c>
      <c r="R129" s="547"/>
      <c r="T129" s="582">
        <v>123</v>
      </c>
      <c r="U129" s="582">
        <f t="shared" si="49"/>
        <v>91604</v>
      </c>
      <c r="V129" s="570">
        <f>SUMIFS('QUALIFIED SVs'!$C$7:$C$237,'QUALIFIED SVs'!$B$7:$B$237,'QUALIFIED ENGINES'!$U129,'QUALIFIED SVs'!$M$7:$M$237,V$6)</f>
        <v>45792.001388888886</v>
      </c>
      <c r="W129" s="570">
        <f>SUMIFS('QUALIFIED SVs'!$C$7:$C$237,'QUALIFIED SVs'!$B$7:$B$237,'QUALIFIED ENGINES'!$U129,'QUALIFIED SVs'!$M$7:$M$237,W$6)</f>
        <v>0</v>
      </c>
      <c r="X129" s="570">
        <f>SUMIFS('QUALIFIED SVs'!$C$7:$C$237,'QUALIFIED SVs'!$B$7:$B$237,'QUALIFIED ENGINES'!$U129,'QUALIFIED SVs'!$M$7:$M$237,X$6)</f>
        <v>0</v>
      </c>
      <c r="Y129" s="570">
        <f>SUMIFS('QUALIFIED SVs'!$C$7:$C$237,'QUALIFIED SVs'!$B$7:$B$237,'QUALIFIED ENGINES'!$U129,'QUALIFIED SVs'!$M$7:$M$237,Y$6)</f>
        <v>0</v>
      </c>
      <c r="Z129" s="570">
        <f>SUMIFS('QUALIFIED SVs'!$C$7:$C$237,'QUALIFIED SVs'!$B$7:$B$237,'QUALIFIED ENGINES'!$U129,'QUALIFIED SVs'!$M$7:$M$237,Z$6)</f>
        <v>0</v>
      </c>
      <c r="AA129" s="570">
        <f>SUMIFS('QUALIFIED SVs'!$C$7:$C$237,'QUALIFIED SVs'!$B$7:$B$237,'QUALIFIED ENGINES'!$U129,'QUALIFIED SVs'!$M$7:$M$237,AA$6)</f>
        <v>0</v>
      </c>
      <c r="AB129" s="570">
        <f>SUMIFS('QUALIFIED SVs'!$C$7:$C$237,'QUALIFIED SVs'!$B$7:$B$237,'QUALIFIED ENGINES'!$U129,'QUALIFIED SVs'!$M$7:$M$237,AB$6)</f>
        <v>0</v>
      </c>
      <c r="AC129" s="570">
        <f>SUMIFS('QUALIFIED SVs'!$C$7:$C$237,'QUALIFIED SVs'!$B$7:$B$237,'QUALIFIED ENGINES'!$U129,'QUALIFIED SVs'!$M$7:$M$237,AC$6)</f>
        <v>0</v>
      </c>
      <c r="AD129" s="296" t="str">
        <f t="shared" si="31"/>
        <v>E</v>
      </c>
      <c r="AE129" s="570">
        <f t="shared" si="50"/>
        <v>44477</v>
      </c>
      <c r="AF129" s="570">
        <f t="shared" si="35"/>
        <v>45792.001388888886</v>
      </c>
      <c r="AG129" s="570">
        <f t="shared" si="36"/>
        <v>47092.001388888886</v>
      </c>
      <c r="AH129" s="570">
        <f t="shared" si="37"/>
        <v>48572.001388888886</v>
      </c>
      <c r="AI129" s="570">
        <f t="shared" si="38"/>
        <v>50052.001388888886</v>
      </c>
      <c r="AJ129" s="570">
        <f t="shared" si="39"/>
        <v>51532.001388888886</v>
      </c>
      <c r="AK129" s="570">
        <f t="shared" si="40"/>
        <v>53012.001388888886</v>
      </c>
      <c r="AL129" s="570">
        <f t="shared" si="41"/>
        <v>54492.001388888886</v>
      </c>
      <c r="AM129" s="570">
        <f t="shared" si="42"/>
        <v>55972.001388888886</v>
      </c>
      <c r="AO129" s="568">
        <f t="shared" si="43"/>
        <v>1315.0013888888861</v>
      </c>
      <c r="AP129" s="568" t="str">
        <f t="shared" si="44"/>
        <v/>
      </c>
    </row>
    <row r="130" spans="1:42" x14ac:dyDescent="0.35">
      <c r="A130" s="671"/>
      <c r="B130" s="847" t="s">
        <v>747</v>
      </c>
      <c r="C130" s="465" t="s">
        <v>530</v>
      </c>
      <c r="D130" s="463">
        <v>91578</v>
      </c>
      <c r="E130" s="522">
        <v>44477</v>
      </c>
      <c r="F130" s="471" t="s">
        <v>343</v>
      </c>
      <c r="G130" s="471" t="s">
        <v>343</v>
      </c>
      <c r="H130" s="530">
        <f>_xlfn.IFNA(SUMIFS('QUALIFIED SVs'!$C$8:$C$10271,'QUALIFIED SVs'!$B$8:$B$10271,'QUALIFIED ENGINES'!D130,'QUALIFIED SVs'!$M$8:$M$10271,1),E130)</f>
        <v>45765.5</v>
      </c>
      <c r="I130" s="530">
        <f>IF(G130="Yes",E130,VLOOKUP(D130,'QUALIFIED SVs'!$B$82:$C$10271,2,FALSE))</f>
        <v>44477</v>
      </c>
      <c r="J130" s="530">
        <f t="shared" si="45"/>
        <v>44477</v>
      </c>
      <c r="K130" s="530">
        <f t="shared" si="46"/>
        <v>44477</v>
      </c>
      <c r="L130" s="522"/>
      <c r="M130" s="290" t="str">
        <f t="shared" si="47"/>
        <v>Qualified</v>
      </c>
      <c r="N130" s="531">
        <f t="shared" si="48"/>
        <v>44477</v>
      </c>
      <c r="O130" s="531" t="str">
        <f t="shared" si="33"/>
        <v>N/A</v>
      </c>
      <c r="P130" s="689">
        <v>45291</v>
      </c>
      <c r="Q130" s="549">
        <f t="shared" si="34"/>
        <v>2023</v>
      </c>
      <c r="R130" s="547"/>
      <c r="T130" s="582">
        <v>124</v>
      </c>
      <c r="U130" s="582">
        <f t="shared" si="49"/>
        <v>91578</v>
      </c>
      <c r="V130" s="570">
        <f>SUMIFS('QUALIFIED SVs'!$C$7:$C$237,'QUALIFIED SVs'!$B$7:$B$237,'QUALIFIED ENGINES'!$U130,'QUALIFIED SVs'!$M$7:$M$237,V$6)</f>
        <v>45765.5</v>
      </c>
      <c r="W130" s="570">
        <f>SUMIFS('QUALIFIED SVs'!$C$7:$C$237,'QUALIFIED SVs'!$B$7:$B$237,'QUALIFIED ENGINES'!$U130,'QUALIFIED SVs'!$M$7:$M$237,W$6)</f>
        <v>0</v>
      </c>
      <c r="X130" s="570">
        <f>SUMIFS('QUALIFIED SVs'!$C$7:$C$237,'QUALIFIED SVs'!$B$7:$B$237,'QUALIFIED ENGINES'!$U130,'QUALIFIED SVs'!$M$7:$M$237,X$6)</f>
        <v>0</v>
      </c>
      <c r="Y130" s="570">
        <f>SUMIFS('QUALIFIED SVs'!$C$7:$C$237,'QUALIFIED SVs'!$B$7:$B$237,'QUALIFIED ENGINES'!$U130,'QUALIFIED SVs'!$M$7:$M$237,Y$6)</f>
        <v>0</v>
      </c>
      <c r="Z130" s="570">
        <f>SUMIFS('QUALIFIED SVs'!$C$7:$C$237,'QUALIFIED SVs'!$B$7:$B$237,'QUALIFIED ENGINES'!$U130,'QUALIFIED SVs'!$M$7:$M$237,Z$6)</f>
        <v>0</v>
      </c>
      <c r="AA130" s="570">
        <f>SUMIFS('QUALIFIED SVs'!$C$7:$C$237,'QUALIFIED SVs'!$B$7:$B$237,'QUALIFIED ENGINES'!$U130,'QUALIFIED SVs'!$M$7:$M$237,AA$6)</f>
        <v>0</v>
      </c>
      <c r="AB130" s="570">
        <f>SUMIFS('QUALIFIED SVs'!$C$7:$C$237,'QUALIFIED SVs'!$B$7:$B$237,'QUALIFIED ENGINES'!$U130,'QUALIFIED SVs'!$M$7:$M$237,AB$6)</f>
        <v>0</v>
      </c>
      <c r="AC130" s="570">
        <f>SUMIFS('QUALIFIED SVs'!$C$7:$C$237,'QUALIFIED SVs'!$B$7:$B$237,'QUALIFIED ENGINES'!$U130,'QUALIFIED SVs'!$M$7:$M$237,AC$6)</f>
        <v>0</v>
      </c>
      <c r="AD130" s="296" t="str">
        <f t="shared" si="31"/>
        <v>E</v>
      </c>
      <c r="AE130" s="570">
        <f t="shared" si="50"/>
        <v>44477</v>
      </c>
      <c r="AF130" s="570">
        <f t="shared" si="35"/>
        <v>45765.5</v>
      </c>
      <c r="AG130" s="570">
        <f t="shared" si="36"/>
        <v>47065.5</v>
      </c>
      <c r="AH130" s="570">
        <f t="shared" si="37"/>
        <v>48545.5</v>
      </c>
      <c r="AI130" s="570">
        <f t="shared" si="38"/>
        <v>50025.5</v>
      </c>
      <c r="AJ130" s="570">
        <f t="shared" si="39"/>
        <v>51505.5</v>
      </c>
      <c r="AK130" s="570">
        <f t="shared" si="40"/>
        <v>52985.5</v>
      </c>
      <c r="AL130" s="570">
        <f t="shared" si="41"/>
        <v>54465.5</v>
      </c>
      <c r="AM130" s="570">
        <f t="shared" si="42"/>
        <v>55945.5</v>
      </c>
      <c r="AO130" s="568">
        <f t="shared" si="43"/>
        <v>1288.5</v>
      </c>
      <c r="AP130" s="568" t="str">
        <f t="shared" si="44"/>
        <v/>
      </c>
    </row>
    <row r="131" spans="1:42" x14ac:dyDescent="0.35">
      <c r="A131" s="671"/>
      <c r="B131" s="845" t="s">
        <v>748</v>
      </c>
      <c r="C131" s="465" t="s">
        <v>530</v>
      </c>
      <c r="D131" s="463">
        <v>91556</v>
      </c>
      <c r="E131" s="522">
        <v>44540</v>
      </c>
      <c r="F131" s="471" t="s">
        <v>343</v>
      </c>
      <c r="G131" s="471" t="s">
        <v>343</v>
      </c>
      <c r="H131" s="530">
        <f>_xlfn.IFNA(SUMIFS('QUALIFIED SVs'!$C$8:$C$10271,'QUALIFIED SVs'!$B$8:$B$10271,'QUALIFIED ENGINES'!D131,'QUALIFIED SVs'!$M$8:$M$10271,1),E131)</f>
        <v>45550.291666666664</v>
      </c>
      <c r="I131" s="530">
        <f>IF(G131="Yes",E131,VLOOKUP(D131,'QUALIFIED SVs'!$B$82:$C$10271,2,FALSE))</f>
        <v>44540</v>
      </c>
      <c r="J131" s="530">
        <f t="shared" si="45"/>
        <v>44540</v>
      </c>
      <c r="K131" s="530">
        <f t="shared" si="46"/>
        <v>44540</v>
      </c>
      <c r="L131" s="522"/>
      <c r="M131" s="290" t="str">
        <f t="shared" si="47"/>
        <v>Qualified</v>
      </c>
      <c r="N131" s="531">
        <f t="shared" si="48"/>
        <v>44540</v>
      </c>
      <c r="O131" s="531" t="str">
        <f t="shared" si="33"/>
        <v>N/A</v>
      </c>
      <c r="P131" s="689">
        <v>45291</v>
      </c>
      <c r="Q131" s="549">
        <f t="shared" si="34"/>
        <v>2023</v>
      </c>
      <c r="R131" s="547"/>
      <c r="T131" s="582">
        <v>125</v>
      </c>
      <c r="U131" s="582">
        <f t="shared" si="49"/>
        <v>91556</v>
      </c>
      <c r="V131" s="570">
        <f>SUMIFS('QUALIFIED SVs'!$C$7:$C$237,'QUALIFIED SVs'!$B$7:$B$237,'QUALIFIED ENGINES'!$U131,'QUALIFIED SVs'!$M$7:$M$237,V$6)</f>
        <v>45550.291666666664</v>
      </c>
      <c r="W131" s="570">
        <f>SUMIFS('QUALIFIED SVs'!$C$7:$C$237,'QUALIFIED SVs'!$B$7:$B$237,'QUALIFIED ENGINES'!$U131,'QUALIFIED SVs'!$M$7:$M$237,W$6)</f>
        <v>0</v>
      </c>
      <c r="X131" s="570">
        <f>SUMIFS('QUALIFIED SVs'!$C$7:$C$237,'QUALIFIED SVs'!$B$7:$B$237,'QUALIFIED ENGINES'!$U131,'QUALIFIED SVs'!$M$7:$M$237,X$6)</f>
        <v>0</v>
      </c>
      <c r="Y131" s="570">
        <f>SUMIFS('QUALIFIED SVs'!$C$7:$C$237,'QUALIFIED SVs'!$B$7:$B$237,'QUALIFIED ENGINES'!$U131,'QUALIFIED SVs'!$M$7:$M$237,Y$6)</f>
        <v>0</v>
      </c>
      <c r="Z131" s="570">
        <f>SUMIFS('QUALIFIED SVs'!$C$7:$C$237,'QUALIFIED SVs'!$B$7:$B$237,'QUALIFIED ENGINES'!$U131,'QUALIFIED SVs'!$M$7:$M$237,Z$6)</f>
        <v>0</v>
      </c>
      <c r="AA131" s="570">
        <f>SUMIFS('QUALIFIED SVs'!$C$7:$C$237,'QUALIFIED SVs'!$B$7:$B$237,'QUALIFIED ENGINES'!$U131,'QUALIFIED SVs'!$M$7:$M$237,AA$6)</f>
        <v>0</v>
      </c>
      <c r="AB131" s="570">
        <f>SUMIFS('QUALIFIED SVs'!$C$7:$C$237,'QUALIFIED SVs'!$B$7:$B$237,'QUALIFIED ENGINES'!$U131,'QUALIFIED SVs'!$M$7:$M$237,AB$6)</f>
        <v>0</v>
      </c>
      <c r="AC131" s="570">
        <f>SUMIFS('QUALIFIED SVs'!$C$7:$C$237,'QUALIFIED SVs'!$B$7:$B$237,'QUALIFIED ENGINES'!$U131,'QUALIFIED SVs'!$M$7:$M$237,AC$6)</f>
        <v>0</v>
      </c>
      <c r="AD131" s="296" t="str">
        <f t="shared" si="31"/>
        <v>E</v>
      </c>
      <c r="AE131" s="570">
        <f t="shared" si="50"/>
        <v>44540</v>
      </c>
      <c r="AF131" s="570">
        <f t="shared" si="35"/>
        <v>45550.291666666664</v>
      </c>
      <c r="AG131" s="570">
        <f t="shared" si="36"/>
        <v>46850.291666666664</v>
      </c>
      <c r="AH131" s="570">
        <f t="shared" si="37"/>
        <v>48330.291666666664</v>
      </c>
      <c r="AI131" s="570">
        <f t="shared" si="38"/>
        <v>49810.291666666664</v>
      </c>
      <c r="AJ131" s="570">
        <f t="shared" si="39"/>
        <v>51290.291666666664</v>
      </c>
      <c r="AK131" s="570">
        <f t="shared" si="40"/>
        <v>52770.291666666664</v>
      </c>
      <c r="AL131" s="570">
        <f t="shared" si="41"/>
        <v>54250.291666666664</v>
      </c>
      <c r="AM131" s="570">
        <f t="shared" si="42"/>
        <v>55730.291666666664</v>
      </c>
      <c r="AO131" s="568">
        <f t="shared" si="43"/>
        <v>1010.2916666666642</v>
      </c>
      <c r="AP131" s="568" t="str">
        <f t="shared" si="44"/>
        <v/>
      </c>
    </row>
    <row r="132" spans="1:42" x14ac:dyDescent="0.35">
      <c r="A132" s="671"/>
      <c r="B132" s="846" t="s">
        <v>748</v>
      </c>
      <c r="C132" s="465" t="s">
        <v>530</v>
      </c>
      <c r="D132" s="463">
        <v>91607</v>
      </c>
      <c r="E132" s="522">
        <v>44540</v>
      </c>
      <c r="F132" s="471" t="s">
        <v>343</v>
      </c>
      <c r="G132" s="471" t="s">
        <v>343</v>
      </c>
      <c r="H132" s="530">
        <f>_xlfn.IFNA(SUMIFS('QUALIFIED SVs'!$C$8:$C$10271,'QUALIFIED SVs'!$B$8:$B$10271,'QUALIFIED ENGINES'!D132,'QUALIFIED SVs'!$M$8:$M$10271,1),E132)</f>
        <v>45643.481990740744</v>
      </c>
      <c r="I132" s="530">
        <f>IF(G132="Yes",E132,VLOOKUP(D132,'QUALIFIED SVs'!$B$82:$C$10271,2,FALSE))</f>
        <v>44540</v>
      </c>
      <c r="J132" s="530">
        <f t="shared" si="45"/>
        <v>44540</v>
      </c>
      <c r="K132" s="530">
        <f t="shared" si="46"/>
        <v>44540</v>
      </c>
      <c r="L132" s="522"/>
      <c r="M132" s="290" t="str">
        <f t="shared" si="47"/>
        <v>Qualified</v>
      </c>
      <c r="N132" s="531">
        <f t="shared" si="48"/>
        <v>44540</v>
      </c>
      <c r="O132" s="531" t="str">
        <f t="shared" si="33"/>
        <v>N/A</v>
      </c>
      <c r="P132" s="689">
        <v>45291</v>
      </c>
      <c r="Q132" s="549">
        <f t="shared" si="34"/>
        <v>2023</v>
      </c>
      <c r="R132" s="547"/>
      <c r="T132" s="582">
        <v>126</v>
      </c>
      <c r="U132" s="582">
        <f t="shared" si="49"/>
        <v>91607</v>
      </c>
      <c r="V132" s="570">
        <f>SUMIFS('QUALIFIED SVs'!$C$7:$C$237,'QUALIFIED SVs'!$B$7:$B$237,'QUALIFIED ENGINES'!$U132,'QUALIFIED SVs'!$M$7:$M$237,V$6)</f>
        <v>45643.481990740744</v>
      </c>
      <c r="W132" s="570">
        <f>SUMIFS('QUALIFIED SVs'!$C$7:$C$237,'QUALIFIED SVs'!$B$7:$B$237,'QUALIFIED ENGINES'!$U132,'QUALIFIED SVs'!$M$7:$M$237,W$6)</f>
        <v>0</v>
      </c>
      <c r="X132" s="570">
        <f>SUMIFS('QUALIFIED SVs'!$C$7:$C$237,'QUALIFIED SVs'!$B$7:$B$237,'QUALIFIED ENGINES'!$U132,'QUALIFIED SVs'!$M$7:$M$237,X$6)</f>
        <v>0</v>
      </c>
      <c r="Y132" s="570">
        <f>SUMIFS('QUALIFIED SVs'!$C$7:$C$237,'QUALIFIED SVs'!$B$7:$B$237,'QUALIFIED ENGINES'!$U132,'QUALIFIED SVs'!$M$7:$M$237,Y$6)</f>
        <v>0</v>
      </c>
      <c r="Z132" s="570">
        <f>SUMIFS('QUALIFIED SVs'!$C$7:$C$237,'QUALIFIED SVs'!$B$7:$B$237,'QUALIFIED ENGINES'!$U132,'QUALIFIED SVs'!$M$7:$M$237,Z$6)</f>
        <v>0</v>
      </c>
      <c r="AA132" s="570">
        <f>SUMIFS('QUALIFIED SVs'!$C$7:$C$237,'QUALIFIED SVs'!$B$7:$B$237,'QUALIFIED ENGINES'!$U132,'QUALIFIED SVs'!$M$7:$M$237,AA$6)</f>
        <v>0</v>
      </c>
      <c r="AB132" s="570">
        <f>SUMIFS('QUALIFIED SVs'!$C$7:$C$237,'QUALIFIED SVs'!$B$7:$B$237,'QUALIFIED ENGINES'!$U132,'QUALIFIED SVs'!$M$7:$M$237,AB$6)</f>
        <v>0</v>
      </c>
      <c r="AC132" s="570">
        <f>SUMIFS('QUALIFIED SVs'!$C$7:$C$237,'QUALIFIED SVs'!$B$7:$B$237,'QUALIFIED ENGINES'!$U132,'QUALIFIED SVs'!$M$7:$M$237,AC$6)</f>
        <v>0</v>
      </c>
      <c r="AD132" s="296" t="str">
        <f t="shared" si="31"/>
        <v>E</v>
      </c>
      <c r="AE132" s="570">
        <f t="shared" si="50"/>
        <v>44540</v>
      </c>
      <c r="AF132" s="570">
        <f t="shared" si="35"/>
        <v>45643.481990740744</v>
      </c>
      <c r="AG132" s="570">
        <f t="shared" si="36"/>
        <v>46943.481990740744</v>
      </c>
      <c r="AH132" s="570">
        <f t="shared" si="37"/>
        <v>48423.481990740744</v>
      </c>
      <c r="AI132" s="570">
        <f t="shared" si="38"/>
        <v>49903.481990740744</v>
      </c>
      <c r="AJ132" s="570">
        <f t="shared" si="39"/>
        <v>51383.481990740744</v>
      </c>
      <c r="AK132" s="570">
        <f t="shared" si="40"/>
        <v>52863.481990740744</v>
      </c>
      <c r="AL132" s="570">
        <f t="shared" si="41"/>
        <v>54343.481990740744</v>
      </c>
      <c r="AM132" s="570">
        <f t="shared" si="42"/>
        <v>55823.481990740744</v>
      </c>
      <c r="AO132" s="568">
        <f t="shared" si="43"/>
        <v>1103.4819907407436</v>
      </c>
      <c r="AP132" s="568" t="str">
        <f t="shared" si="44"/>
        <v/>
      </c>
    </row>
    <row r="133" spans="1:42" x14ac:dyDescent="0.35">
      <c r="A133" s="671"/>
      <c r="B133" s="846" t="s">
        <v>748</v>
      </c>
      <c r="C133" s="465" t="s">
        <v>530</v>
      </c>
      <c r="D133" s="463">
        <v>91568</v>
      </c>
      <c r="E133" s="522">
        <v>44540</v>
      </c>
      <c r="F133" s="471" t="s">
        <v>343</v>
      </c>
      <c r="G133" s="471" t="s">
        <v>343</v>
      </c>
      <c r="H133" s="530">
        <f>_xlfn.IFNA(SUMIFS('QUALIFIED SVs'!$C$8:$C$10271,'QUALIFIED SVs'!$B$8:$B$10271,'QUALIFIED ENGINES'!D133,'QUALIFIED SVs'!$M$8:$M$10271,1),E133)</f>
        <v>45003</v>
      </c>
      <c r="I133" s="530">
        <f>IF(G133="Yes",E133,VLOOKUP(D133,'QUALIFIED SVs'!$B$82:$C$10271,2,FALSE))</f>
        <v>44540</v>
      </c>
      <c r="J133" s="530">
        <f t="shared" si="45"/>
        <v>44540</v>
      </c>
      <c r="K133" s="530">
        <f t="shared" si="46"/>
        <v>44540</v>
      </c>
      <c r="L133" s="522"/>
      <c r="M133" s="290" t="str">
        <f t="shared" si="47"/>
        <v>Qualified</v>
      </c>
      <c r="N133" s="531">
        <f t="shared" si="48"/>
        <v>44540</v>
      </c>
      <c r="O133" s="531" t="str">
        <f t="shared" si="33"/>
        <v>N/A</v>
      </c>
      <c r="P133" s="689">
        <v>45254.041666666664</v>
      </c>
      <c r="Q133" s="549">
        <f t="shared" si="34"/>
        <v>2023</v>
      </c>
      <c r="R133" s="547"/>
      <c r="T133" s="582">
        <v>127</v>
      </c>
      <c r="U133" s="582">
        <f t="shared" si="49"/>
        <v>91568</v>
      </c>
      <c r="V133" s="570">
        <f>SUMIFS('QUALIFIED SVs'!$C$7:$C$237,'QUALIFIED SVs'!$B$7:$B$237,'QUALIFIED ENGINES'!$U133,'QUALIFIED SVs'!$M$7:$M$237,V$6)</f>
        <v>45003</v>
      </c>
      <c r="W133" s="570">
        <f>SUMIFS('QUALIFIED SVs'!$C$7:$C$237,'QUALIFIED SVs'!$B$7:$B$237,'QUALIFIED ENGINES'!$U133,'QUALIFIED SVs'!$M$7:$M$237,W$6)</f>
        <v>0</v>
      </c>
      <c r="X133" s="570">
        <f>SUMIFS('QUALIFIED SVs'!$C$7:$C$237,'QUALIFIED SVs'!$B$7:$B$237,'QUALIFIED ENGINES'!$U133,'QUALIFIED SVs'!$M$7:$M$237,X$6)</f>
        <v>0</v>
      </c>
      <c r="Y133" s="570">
        <f>SUMIFS('QUALIFIED SVs'!$C$7:$C$237,'QUALIFIED SVs'!$B$7:$B$237,'QUALIFIED ENGINES'!$U133,'QUALIFIED SVs'!$M$7:$M$237,Y$6)</f>
        <v>0</v>
      </c>
      <c r="Z133" s="570">
        <f>SUMIFS('QUALIFIED SVs'!$C$7:$C$237,'QUALIFIED SVs'!$B$7:$B$237,'QUALIFIED ENGINES'!$U133,'QUALIFIED SVs'!$M$7:$M$237,Z$6)</f>
        <v>0</v>
      </c>
      <c r="AA133" s="570">
        <f>SUMIFS('QUALIFIED SVs'!$C$7:$C$237,'QUALIFIED SVs'!$B$7:$B$237,'QUALIFIED ENGINES'!$U133,'QUALIFIED SVs'!$M$7:$M$237,AA$6)</f>
        <v>0</v>
      </c>
      <c r="AB133" s="570">
        <f>SUMIFS('QUALIFIED SVs'!$C$7:$C$237,'QUALIFIED SVs'!$B$7:$B$237,'QUALIFIED ENGINES'!$U133,'QUALIFIED SVs'!$M$7:$M$237,AB$6)</f>
        <v>0</v>
      </c>
      <c r="AC133" s="570">
        <f>SUMIFS('QUALIFIED SVs'!$C$7:$C$237,'QUALIFIED SVs'!$B$7:$B$237,'QUALIFIED ENGINES'!$U133,'QUALIFIED SVs'!$M$7:$M$237,AC$6)</f>
        <v>0</v>
      </c>
      <c r="AD133" s="296" t="str">
        <f t="shared" si="31"/>
        <v>E</v>
      </c>
      <c r="AE133" s="570">
        <f t="shared" si="50"/>
        <v>44540</v>
      </c>
      <c r="AF133" s="570">
        <f t="shared" si="35"/>
        <v>45003</v>
      </c>
      <c r="AG133" s="570">
        <f t="shared" si="36"/>
        <v>46303</v>
      </c>
      <c r="AH133" s="570">
        <f t="shared" si="37"/>
        <v>47783</v>
      </c>
      <c r="AI133" s="570">
        <f t="shared" si="38"/>
        <v>49263</v>
      </c>
      <c r="AJ133" s="570">
        <f t="shared" si="39"/>
        <v>50743</v>
      </c>
      <c r="AK133" s="570">
        <f t="shared" si="40"/>
        <v>52223</v>
      </c>
      <c r="AL133" s="570">
        <f t="shared" si="41"/>
        <v>53703</v>
      </c>
      <c r="AM133" s="570">
        <f t="shared" si="42"/>
        <v>55183</v>
      </c>
      <c r="AO133" s="568">
        <f t="shared" si="43"/>
        <v>463</v>
      </c>
      <c r="AP133" s="568" t="str">
        <f t="shared" si="44"/>
        <v/>
      </c>
    </row>
    <row r="134" spans="1:42" x14ac:dyDescent="0.35">
      <c r="A134" s="671"/>
      <c r="B134" s="847" t="s">
        <v>748</v>
      </c>
      <c r="C134" s="465" t="s">
        <v>530</v>
      </c>
      <c r="D134" s="463">
        <v>91585</v>
      </c>
      <c r="E134" s="522">
        <v>44540</v>
      </c>
      <c r="F134" s="471" t="s">
        <v>343</v>
      </c>
      <c r="G134" s="471" t="s">
        <v>343</v>
      </c>
      <c r="H134" s="530">
        <f>_xlfn.IFNA(SUMIFS('QUALIFIED SVs'!$C$8:$C$10271,'QUALIFIED SVs'!$B$8:$B$10271,'QUALIFIED ENGINES'!D134,'QUALIFIED SVs'!$M$8:$M$10271,1),E134)</f>
        <v>0</v>
      </c>
      <c r="I134" s="530">
        <f>IF(G134="Yes",E134,VLOOKUP(D134,'QUALIFIED SVs'!$B$82:$C$10271,2,FALSE))</f>
        <v>44540</v>
      </c>
      <c r="J134" s="530">
        <f t="shared" si="45"/>
        <v>44540</v>
      </c>
      <c r="K134" s="530">
        <f t="shared" si="46"/>
        <v>44540</v>
      </c>
      <c r="L134" s="522"/>
      <c r="M134" s="290" t="str">
        <f t="shared" si="47"/>
        <v>Qualified</v>
      </c>
      <c r="N134" s="531">
        <f t="shared" si="48"/>
        <v>44540</v>
      </c>
      <c r="O134" s="531" t="str">
        <f t="shared" si="33"/>
        <v>N/A</v>
      </c>
      <c r="P134" s="689">
        <v>43642</v>
      </c>
      <c r="Q134" s="549">
        <f t="shared" si="34"/>
        <v>2019</v>
      </c>
      <c r="R134" s="547"/>
      <c r="T134" s="582">
        <v>128</v>
      </c>
      <c r="U134" s="582">
        <f t="shared" si="49"/>
        <v>91585</v>
      </c>
      <c r="V134" s="570">
        <f>SUMIFS('QUALIFIED SVs'!$C$7:$C$237,'QUALIFIED SVs'!$B$7:$B$237,'QUALIFIED ENGINES'!$U134,'QUALIFIED SVs'!$M$7:$M$237,V$6)</f>
        <v>0</v>
      </c>
      <c r="W134" s="570">
        <f>SUMIFS('QUALIFIED SVs'!$C$7:$C$237,'QUALIFIED SVs'!$B$7:$B$237,'QUALIFIED ENGINES'!$U134,'QUALIFIED SVs'!$M$7:$M$237,W$6)</f>
        <v>0</v>
      </c>
      <c r="X134" s="570">
        <f>SUMIFS('QUALIFIED SVs'!$C$7:$C$237,'QUALIFIED SVs'!$B$7:$B$237,'QUALIFIED ENGINES'!$U134,'QUALIFIED SVs'!$M$7:$M$237,X$6)</f>
        <v>0</v>
      </c>
      <c r="Y134" s="570">
        <f>SUMIFS('QUALIFIED SVs'!$C$7:$C$237,'QUALIFIED SVs'!$B$7:$B$237,'QUALIFIED ENGINES'!$U134,'QUALIFIED SVs'!$M$7:$M$237,Y$6)</f>
        <v>0</v>
      </c>
      <c r="Z134" s="570">
        <f>SUMIFS('QUALIFIED SVs'!$C$7:$C$237,'QUALIFIED SVs'!$B$7:$B$237,'QUALIFIED ENGINES'!$U134,'QUALIFIED SVs'!$M$7:$M$237,Z$6)</f>
        <v>0</v>
      </c>
      <c r="AA134" s="570">
        <f>SUMIFS('QUALIFIED SVs'!$C$7:$C$237,'QUALIFIED SVs'!$B$7:$B$237,'QUALIFIED ENGINES'!$U134,'QUALIFIED SVs'!$M$7:$M$237,AA$6)</f>
        <v>0</v>
      </c>
      <c r="AB134" s="570">
        <f>SUMIFS('QUALIFIED SVs'!$C$7:$C$237,'QUALIFIED SVs'!$B$7:$B$237,'QUALIFIED ENGINES'!$U134,'QUALIFIED SVs'!$M$7:$M$237,AB$6)</f>
        <v>0</v>
      </c>
      <c r="AC134" s="570">
        <f>SUMIFS('QUALIFIED SVs'!$C$7:$C$237,'QUALIFIED SVs'!$B$7:$B$237,'QUALIFIED ENGINES'!$U134,'QUALIFIED SVs'!$M$7:$M$237,AC$6)</f>
        <v>0</v>
      </c>
      <c r="AD134" s="296" t="str">
        <f t="shared" si="31"/>
        <v>E</v>
      </c>
      <c r="AE134" s="570">
        <f t="shared" si="50"/>
        <v>44540</v>
      </c>
      <c r="AF134" s="570">
        <f t="shared" si="35"/>
        <v>45540</v>
      </c>
      <c r="AG134" s="570">
        <f t="shared" si="36"/>
        <v>46840</v>
      </c>
      <c r="AH134" s="570">
        <f t="shared" si="37"/>
        <v>48320</v>
      </c>
      <c r="AI134" s="570">
        <f t="shared" si="38"/>
        <v>49800</v>
      </c>
      <c r="AJ134" s="570">
        <f t="shared" si="39"/>
        <v>51280</v>
      </c>
      <c r="AK134" s="570">
        <f t="shared" si="40"/>
        <v>52760</v>
      </c>
      <c r="AL134" s="570">
        <f t="shared" si="41"/>
        <v>54240</v>
      </c>
      <c r="AM134" s="570">
        <f t="shared" si="42"/>
        <v>55720</v>
      </c>
      <c r="AO134" s="568" t="str">
        <f t="shared" si="43"/>
        <v/>
      </c>
      <c r="AP134" s="568" t="str">
        <f t="shared" si="44"/>
        <v/>
      </c>
    </row>
    <row r="135" spans="1:42" x14ac:dyDescent="0.35">
      <c r="A135" s="671"/>
      <c r="B135" s="845" t="s">
        <v>749</v>
      </c>
      <c r="C135" s="465" t="s">
        <v>530</v>
      </c>
      <c r="D135" s="463">
        <v>91587</v>
      </c>
      <c r="E135" s="522">
        <v>44546</v>
      </c>
      <c r="F135" s="471" t="s">
        <v>343</v>
      </c>
      <c r="G135" s="471" t="s">
        <v>343</v>
      </c>
      <c r="H135" s="530">
        <f>_xlfn.IFNA(SUMIFS('QUALIFIED SVs'!$C$8:$C$10271,'QUALIFIED SVs'!$B$8:$B$10271,'QUALIFIED ENGINES'!D135,'QUALIFIED SVs'!$M$8:$M$10271,1),E135)</f>
        <v>45881.001388888886</v>
      </c>
      <c r="I135" s="530">
        <f>IF(G135="Yes",E135,VLOOKUP(D135,'QUALIFIED SVs'!$B$82:$C$10271,2,FALSE))</f>
        <v>44546</v>
      </c>
      <c r="J135" s="530">
        <f t="shared" ref="J135:J167" si="51">IF(E135&lt;=$J$3,$J$3,E135)</f>
        <v>44546</v>
      </c>
      <c r="K135" s="530">
        <f t="shared" ref="K135:K166" si="52">IF(L135&lt;&gt;"",L135,I135)</f>
        <v>44546</v>
      </c>
      <c r="L135" s="522"/>
      <c r="M135" s="290" t="str">
        <f t="shared" ref="M135:M167" si="53">IF(OR(I135="",K135="",J135=""),"Not Qualified",IF(AND(I135&gt;=K135,I135&gt;=J135),"Qualified","Not Qualified"))</f>
        <v>Qualified</v>
      </c>
      <c r="N135" s="531">
        <f t="shared" ref="N135:N166" si="54">IF(M135="Qualified",I135,"N/A")</f>
        <v>44546</v>
      </c>
      <c r="O135" s="531" t="str">
        <f t="shared" si="33"/>
        <v>N/A</v>
      </c>
      <c r="P135" s="689">
        <v>43658</v>
      </c>
      <c r="Q135" s="549">
        <f t="shared" si="34"/>
        <v>2019</v>
      </c>
      <c r="R135" s="547"/>
      <c r="T135" s="582">
        <v>129</v>
      </c>
      <c r="U135" s="582">
        <f t="shared" ref="U135:U167" si="55">D135</f>
        <v>91587</v>
      </c>
      <c r="V135" s="570">
        <f>SUMIFS('QUALIFIED SVs'!$C$7:$C$237,'QUALIFIED SVs'!$B$7:$B$237,'QUALIFIED ENGINES'!$U135,'QUALIFIED SVs'!$M$7:$M$237,V$6)</f>
        <v>45881.001388888886</v>
      </c>
      <c r="W135" s="570">
        <f>SUMIFS('QUALIFIED SVs'!$C$7:$C$237,'QUALIFIED SVs'!$B$7:$B$237,'QUALIFIED ENGINES'!$U135,'QUALIFIED SVs'!$M$7:$M$237,W$6)</f>
        <v>0</v>
      </c>
      <c r="X135" s="570">
        <f>SUMIFS('QUALIFIED SVs'!$C$7:$C$237,'QUALIFIED SVs'!$B$7:$B$237,'QUALIFIED ENGINES'!$U135,'QUALIFIED SVs'!$M$7:$M$237,X$6)</f>
        <v>0</v>
      </c>
      <c r="Y135" s="570">
        <f>SUMIFS('QUALIFIED SVs'!$C$7:$C$237,'QUALIFIED SVs'!$B$7:$B$237,'QUALIFIED ENGINES'!$U135,'QUALIFIED SVs'!$M$7:$M$237,Y$6)</f>
        <v>0</v>
      </c>
      <c r="Z135" s="570">
        <f>SUMIFS('QUALIFIED SVs'!$C$7:$C$237,'QUALIFIED SVs'!$B$7:$B$237,'QUALIFIED ENGINES'!$U135,'QUALIFIED SVs'!$M$7:$M$237,Z$6)</f>
        <v>0</v>
      </c>
      <c r="AA135" s="570">
        <f>SUMIFS('QUALIFIED SVs'!$C$7:$C$237,'QUALIFIED SVs'!$B$7:$B$237,'QUALIFIED ENGINES'!$U135,'QUALIFIED SVs'!$M$7:$M$237,AA$6)</f>
        <v>0</v>
      </c>
      <c r="AB135" s="570">
        <f>SUMIFS('QUALIFIED SVs'!$C$7:$C$237,'QUALIFIED SVs'!$B$7:$B$237,'QUALIFIED ENGINES'!$U135,'QUALIFIED SVs'!$M$7:$M$237,AB$6)</f>
        <v>0</v>
      </c>
      <c r="AC135" s="570">
        <f>SUMIFS('QUALIFIED SVs'!$C$7:$C$237,'QUALIFIED SVs'!$B$7:$B$237,'QUALIFIED ENGINES'!$U135,'QUALIFIED SVs'!$M$7:$M$237,AC$6)</f>
        <v>0</v>
      </c>
      <c r="AD135" s="296" t="str">
        <f t="shared" ref="AD135:AD166" si="56">IF(D135=0,0,IF($C135="510T","K",IF($C135="575T","E","Spare")))</f>
        <v>E</v>
      </c>
      <c r="AE135" s="570">
        <f t="shared" ref="AE135:AE166" si="57">E135</f>
        <v>44546</v>
      </c>
      <c r="AF135" s="570">
        <f t="shared" si="35"/>
        <v>45881.001388888886</v>
      </c>
      <c r="AG135" s="570">
        <f t="shared" si="36"/>
        <v>47181.001388888886</v>
      </c>
      <c r="AH135" s="570">
        <f t="shared" si="37"/>
        <v>48661.001388888886</v>
      </c>
      <c r="AI135" s="570">
        <f t="shared" si="38"/>
        <v>50141.001388888886</v>
      </c>
      <c r="AJ135" s="570">
        <f t="shared" si="39"/>
        <v>51621.001388888886</v>
      </c>
      <c r="AK135" s="570">
        <f t="shared" si="40"/>
        <v>53101.001388888886</v>
      </c>
      <c r="AL135" s="570">
        <f t="shared" si="41"/>
        <v>54581.001388888886</v>
      </c>
      <c r="AM135" s="570">
        <f t="shared" si="42"/>
        <v>56061.001388888886</v>
      </c>
      <c r="AO135" s="568">
        <f t="shared" si="43"/>
        <v>1335.0013888888861</v>
      </c>
      <c r="AP135" s="568" t="str">
        <f t="shared" si="44"/>
        <v/>
      </c>
    </row>
    <row r="136" spans="1:42" x14ac:dyDescent="0.35">
      <c r="A136" s="671"/>
      <c r="B136" s="846" t="s">
        <v>749</v>
      </c>
      <c r="C136" s="465" t="s">
        <v>530</v>
      </c>
      <c r="D136" s="463">
        <v>91586</v>
      </c>
      <c r="E136" s="522">
        <v>44546</v>
      </c>
      <c r="F136" s="471" t="s">
        <v>343</v>
      </c>
      <c r="G136" s="471" t="s">
        <v>343</v>
      </c>
      <c r="H136" s="530">
        <f>_xlfn.IFNA(SUMIFS('QUALIFIED SVs'!$C$8:$C$10271,'QUALIFIED SVs'!$B$8:$B$10271,'QUALIFIED ENGINES'!D136,'QUALIFIED SVs'!$M$8:$M$10271,1),E136)</f>
        <v>0</v>
      </c>
      <c r="I136" s="530">
        <f>IF(G136="Yes",E136,VLOOKUP(D136,'QUALIFIED SVs'!$B$82:$C$10271,2,FALSE))</f>
        <v>44546</v>
      </c>
      <c r="J136" s="530">
        <f t="shared" si="51"/>
        <v>44546</v>
      </c>
      <c r="K136" s="530">
        <f t="shared" si="52"/>
        <v>44546</v>
      </c>
      <c r="L136" s="522"/>
      <c r="M136" s="290" t="str">
        <f t="shared" si="53"/>
        <v>Qualified</v>
      </c>
      <c r="N136" s="531">
        <f t="shared" si="54"/>
        <v>44546</v>
      </c>
      <c r="O136" s="531" t="str">
        <f t="shared" ref="O136:O167" si="58">IF(N136&lt;$P$3,"N/A",H136)</f>
        <v>N/A</v>
      </c>
      <c r="P136" s="689">
        <v>43647</v>
      </c>
      <c r="Q136" s="549">
        <f t="shared" ref="Q136:Q167" si="59">YEAR(P136)</f>
        <v>2019</v>
      </c>
      <c r="R136" s="547"/>
      <c r="T136" s="582">
        <v>130</v>
      </c>
      <c r="U136" s="582">
        <f t="shared" si="55"/>
        <v>91586</v>
      </c>
      <c r="V136" s="570">
        <f>SUMIFS('QUALIFIED SVs'!$C$7:$C$237,'QUALIFIED SVs'!$B$7:$B$237,'QUALIFIED ENGINES'!$U136,'QUALIFIED SVs'!$M$7:$M$237,V$6)</f>
        <v>0</v>
      </c>
      <c r="W136" s="570">
        <f>SUMIFS('QUALIFIED SVs'!$C$7:$C$237,'QUALIFIED SVs'!$B$7:$B$237,'QUALIFIED ENGINES'!$U136,'QUALIFIED SVs'!$M$7:$M$237,W$6)</f>
        <v>0</v>
      </c>
      <c r="X136" s="570">
        <f>SUMIFS('QUALIFIED SVs'!$C$7:$C$237,'QUALIFIED SVs'!$B$7:$B$237,'QUALIFIED ENGINES'!$U136,'QUALIFIED SVs'!$M$7:$M$237,X$6)</f>
        <v>0</v>
      </c>
      <c r="Y136" s="570">
        <f>SUMIFS('QUALIFIED SVs'!$C$7:$C$237,'QUALIFIED SVs'!$B$7:$B$237,'QUALIFIED ENGINES'!$U136,'QUALIFIED SVs'!$M$7:$M$237,Y$6)</f>
        <v>0</v>
      </c>
      <c r="Z136" s="570">
        <f>SUMIFS('QUALIFIED SVs'!$C$7:$C$237,'QUALIFIED SVs'!$B$7:$B$237,'QUALIFIED ENGINES'!$U136,'QUALIFIED SVs'!$M$7:$M$237,Z$6)</f>
        <v>0</v>
      </c>
      <c r="AA136" s="570">
        <f>SUMIFS('QUALIFIED SVs'!$C$7:$C$237,'QUALIFIED SVs'!$B$7:$B$237,'QUALIFIED ENGINES'!$U136,'QUALIFIED SVs'!$M$7:$M$237,AA$6)</f>
        <v>0</v>
      </c>
      <c r="AB136" s="570">
        <f>SUMIFS('QUALIFIED SVs'!$C$7:$C$237,'QUALIFIED SVs'!$B$7:$B$237,'QUALIFIED ENGINES'!$U136,'QUALIFIED SVs'!$M$7:$M$237,AB$6)</f>
        <v>0</v>
      </c>
      <c r="AC136" s="570">
        <f>SUMIFS('QUALIFIED SVs'!$C$7:$C$237,'QUALIFIED SVs'!$B$7:$B$237,'QUALIFIED ENGINES'!$U136,'QUALIFIED SVs'!$M$7:$M$237,AC$6)</f>
        <v>0</v>
      </c>
      <c r="AD136" s="296" t="str">
        <f t="shared" si="56"/>
        <v>E</v>
      </c>
      <c r="AE136" s="570">
        <f t="shared" si="57"/>
        <v>44546</v>
      </c>
      <c r="AF136" s="570">
        <f t="shared" ref="AF136:AF167" si="60">IF($U136=0,0,IF(V136=0,AE136+IF($AD136="K",AF$3,IF($AD136="E",AF$2,AVERAGE(AF$2:AF$3))),V136))</f>
        <v>45546</v>
      </c>
      <c r="AG136" s="570">
        <f t="shared" ref="AG136:AG167" si="61">IF($U136=0,0,IF(W136=0,AF136+IF($AD136="K",AG$3,IF($AD136="E",AG$2,AVERAGE(AG$2:AG$3))),W136))</f>
        <v>46846</v>
      </c>
      <c r="AH136" s="570">
        <f t="shared" ref="AH136:AH167" si="62">IF($U136=0,0,IF(X136=0,AG136+IF($AD136="K",AH$3,IF($AD136="E",AH$2,AVERAGE(AH$2:AH$3))),X136))</f>
        <v>48326</v>
      </c>
      <c r="AI136" s="570">
        <f t="shared" ref="AI136:AI167" si="63">IF($U136=0,0,IF(Y136=0,AH136+IF($AD136="K",AI$3,IF($AD136="E",AI$2,AVERAGE(AI$2:AI$3))),Y136))</f>
        <v>49806</v>
      </c>
      <c r="AJ136" s="570">
        <f t="shared" ref="AJ136:AJ167" si="64">IF($U136=0,0,IF(Z136=0,AI136+IF($AD136="K",AJ$3,IF($AD136="E",AJ$2,AVERAGE(AJ$2:AJ$3))),Z136))</f>
        <v>51286</v>
      </c>
      <c r="AK136" s="570">
        <f t="shared" ref="AK136:AK167" si="65">IF($U136=0,0,IF(AA136=0,AJ136+IF($AD136="K",AK$3,IF($AD136="E",AK$2,AVERAGE(AK$2:AK$3))),AA136))</f>
        <v>52766</v>
      </c>
      <c r="AL136" s="570">
        <f t="shared" ref="AL136:AL167" si="66">IF($U136=0,0,IF(AB136=0,AK136+IF($AD136="K",AL$3,IF($AD136="E",AL$2,AVERAGE(AL$2:AL$3))),AB136))</f>
        <v>54246</v>
      </c>
      <c r="AM136" s="570">
        <f t="shared" ref="AM136:AM167" si="67">IF($U136=0,0,IF(AC136=0,AL136+IF($AD136="K",AM$3,IF($AD136="E",AM$2,AVERAGE(AM$2:AM$3))),AC136))</f>
        <v>55726</v>
      </c>
      <c r="AO136" s="568" t="str">
        <f t="shared" ref="AO136:AO167" si="68">IF(V136&lt;&gt;0,V136-AE136,"")</f>
        <v/>
      </c>
      <c r="AP136" s="568" t="str">
        <f t="shared" ref="AP136:AP167" si="69">IF(AND(V136&lt;&gt;0,W136&lt;&gt;0),W136-V136,"")</f>
        <v/>
      </c>
    </row>
    <row r="137" spans="1:42" x14ac:dyDescent="0.35">
      <c r="A137" s="671"/>
      <c r="B137" s="846" t="s">
        <v>749</v>
      </c>
      <c r="C137" s="465" t="s">
        <v>530</v>
      </c>
      <c r="D137" s="463">
        <v>91606</v>
      </c>
      <c r="E137" s="522">
        <v>44546</v>
      </c>
      <c r="F137" s="471" t="s">
        <v>343</v>
      </c>
      <c r="G137" s="471" t="s">
        <v>343</v>
      </c>
      <c r="H137" s="530">
        <f>_xlfn.IFNA(SUMIFS('QUALIFIED SVs'!$C$8:$C$10271,'QUALIFIED SVs'!$B$8:$B$10271,'QUALIFIED ENGINES'!D137,'QUALIFIED SVs'!$M$8:$M$10271,1),E137)</f>
        <v>45822.001388888886</v>
      </c>
      <c r="I137" s="530">
        <f>IF(G137="Yes",E137,VLOOKUP(D137,'QUALIFIED SVs'!$B$82:$C$10271,2,FALSE))</f>
        <v>44546</v>
      </c>
      <c r="J137" s="530">
        <f t="shared" si="51"/>
        <v>44546</v>
      </c>
      <c r="K137" s="530">
        <f t="shared" si="52"/>
        <v>44546</v>
      </c>
      <c r="L137" s="522"/>
      <c r="M137" s="290" t="str">
        <f t="shared" si="53"/>
        <v>Qualified</v>
      </c>
      <c r="N137" s="531">
        <f t="shared" si="54"/>
        <v>44546</v>
      </c>
      <c r="O137" s="531" t="str">
        <f t="shared" si="58"/>
        <v>N/A</v>
      </c>
      <c r="P137" s="689">
        <v>44029</v>
      </c>
      <c r="Q137" s="549">
        <f t="shared" si="59"/>
        <v>2020</v>
      </c>
      <c r="R137" s="547"/>
      <c r="T137" s="582">
        <v>131</v>
      </c>
      <c r="U137" s="582">
        <f t="shared" si="55"/>
        <v>91606</v>
      </c>
      <c r="V137" s="570">
        <f>SUMIFS('QUALIFIED SVs'!$C$7:$C$237,'QUALIFIED SVs'!$B$7:$B$237,'QUALIFIED ENGINES'!$U137,'QUALIFIED SVs'!$M$7:$M$237,V$6)</f>
        <v>45822.001388888886</v>
      </c>
      <c r="W137" s="570">
        <f>SUMIFS('QUALIFIED SVs'!$C$7:$C$237,'QUALIFIED SVs'!$B$7:$B$237,'QUALIFIED ENGINES'!$U137,'QUALIFIED SVs'!$M$7:$M$237,W$6)</f>
        <v>0</v>
      </c>
      <c r="X137" s="570">
        <f>SUMIFS('QUALIFIED SVs'!$C$7:$C$237,'QUALIFIED SVs'!$B$7:$B$237,'QUALIFIED ENGINES'!$U137,'QUALIFIED SVs'!$M$7:$M$237,X$6)</f>
        <v>0</v>
      </c>
      <c r="Y137" s="570">
        <f>SUMIFS('QUALIFIED SVs'!$C$7:$C$237,'QUALIFIED SVs'!$B$7:$B$237,'QUALIFIED ENGINES'!$U137,'QUALIFIED SVs'!$M$7:$M$237,Y$6)</f>
        <v>0</v>
      </c>
      <c r="Z137" s="570">
        <f>SUMIFS('QUALIFIED SVs'!$C$7:$C$237,'QUALIFIED SVs'!$B$7:$B$237,'QUALIFIED ENGINES'!$U137,'QUALIFIED SVs'!$M$7:$M$237,Z$6)</f>
        <v>0</v>
      </c>
      <c r="AA137" s="570">
        <f>SUMIFS('QUALIFIED SVs'!$C$7:$C$237,'QUALIFIED SVs'!$B$7:$B$237,'QUALIFIED ENGINES'!$U137,'QUALIFIED SVs'!$M$7:$M$237,AA$6)</f>
        <v>0</v>
      </c>
      <c r="AB137" s="570">
        <f>SUMIFS('QUALIFIED SVs'!$C$7:$C$237,'QUALIFIED SVs'!$B$7:$B$237,'QUALIFIED ENGINES'!$U137,'QUALIFIED SVs'!$M$7:$M$237,AB$6)</f>
        <v>0</v>
      </c>
      <c r="AC137" s="570">
        <f>SUMIFS('QUALIFIED SVs'!$C$7:$C$237,'QUALIFIED SVs'!$B$7:$B$237,'QUALIFIED ENGINES'!$U137,'QUALIFIED SVs'!$M$7:$M$237,AC$6)</f>
        <v>0</v>
      </c>
      <c r="AD137" s="296" t="str">
        <f t="shared" si="56"/>
        <v>E</v>
      </c>
      <c r="AE137" s="570">
        <f t="shared" si="57"/>
        <v>44546</v>
      </c>
      <c r="AF137" s="570">
        <f t="shared" si="60"/>
        <v>45822.001388888886</v>
      </c>
      <c r="AG137" s="570">
        <f t="shared" si="61"/>
        <v>47122.001388888886</v>
      </c>
      <c r="AH137" s="570">
        <f t="shared" si="62"/>
        <v>48602.001388888886</v>
      </c>
      <c r="AI137" s="570">
        <f t="shared" si="63"/>
        <v>50082.001388888886</v>
      </c>
      <c r="AJ137" s="570">
        <f t="shared" si="64"/>
        <v>51562.001388888886</v>
      </c>
      <c r="AK137" s="570">
        <f t="shared" si="65"/>
        <v>53042.001388888886</v>
      </c>
      <c r="AL137" s="570">
        <f t="shared" si="66"/>
        <v>54522.001388888886</v>
      </c>
      <c r="AM137" s="570">
        <f t="shared" si="67"/>
        <v>56002.001388888886</v>
      </c>
      <c r="AO137" s="568">
        <f t="shared" si="68"/>
        <v>1276.0013888888861</v>
      </c>
      <c r="AP137" s="568" t="str">
        <f t="shared" si="69"/>
        <v/>
      </c>
    </row>
    <row r="138" spans="1:42" x14ac:dyDescent="0.35">
      <c r="A138" s="671"/>
      <c r="B138" s="847" t="s">
        <v>749</v>
      </c>
      <c r="C138" s="465" t="s">
        <v>530</v>
      </c>
      <c r="D138" s="463">
        <v>91588</v>
      </c>
      <c r="E138" s="522">
        <v>44546</v>
      </c>
      <c r="F138" s="471" t="s">
        <v>343</v>
      </c>
      <c r="G138" s="471" t="s">
        <v>343</v>
      </c>
      <c r="H138" s="530">
        <f>_xlfn.IFNA(SUMIFS('QUALIFIED SVs'!$C$8:$C$10271,'QUALIFIED SVs'!$B$8:$B$10271,'QUALIFIED ENGINES'!D138,'QUALIFIED SVs'!$M$8:$M$10271,1),E138)</f>
        <v>45963.001388888886</v>
      </c>
      <c r="I138" s="530">
        <f>IF(G138="Yes",E138,VLOOKUP(D138,'QUALIFIED SVs'!$B$82:$C$10271,2,FALSE))</f>
        <v>44546</v>
      </c>
      <c r="J138" s="530">
        <f t="shared" si="51"/>
        <v>44546</v>
      </c>
      <c r="K138" s="530">
        <f t="shared" si="52"/>
        <v>44546</v>
      </c>
      <c r="L138" s="522"/>
      <c r="M138" s="290" t="str">
        <f t="shared" si="53"/>
        <v>Qualified</v>
      </c>
      <c r="N138" s="531">
        <f t="shared" si="54"/>
        <v>44546</v>
      </c>
      <c r="O138" s="531" t="str">
        <f t="shared" si="58"/>
        <v>N/A</v>
      </c>
      <c r="P138" s="689">
        <v>43659</v>
      </c>
      <c r="Q138" s="549">
        <f t="shared" si="59"/>
        <v>2019</v>
      </c>
      <c r="R138" s="547"/>
      <c r="T138" s="582">
        <v>132</v>
      </c>
      <c r="U138" s="582">
        <f t="shared" si="55"/>
        <v>91588</v>
      </c>
      <c r="V138" s="570">
        <f>SUMIFS('QUALIFIED SVs'!$C$7:$C$237,'QUALIFIED SVs'!$B$7:$B$237,'QUALIFIED ENGINES'!$U138,'QUALIFIED SVs'!$M$7:$M$237,V$6)</f>
        <v>45963.001388888886</v>
      </c>
      <c r="W138" s="570">
        <f>SUMIFS('QUALIFIED SVs'!$C$7:$C$237,'QUALIFIED SVs'!$B$7:$B$237,'QUALIFIED ENGINES'!$U138,'QUALIFIED SVs'!$M$7:$M$237,W$6)</f>
        <v>0</v>
      </c>
      <c r="X138" s="570">
        <f>SUMIFS('QUALIFIED SVs'!$C$7:$C$237,'QUALIFIED SVs'!$B$7:$B$237,'QUALIFIED ENGINES'!$U138,'QUALIFIED SVs'!$M$7:$M$237,X$6)</f>
        <v>0</v>
      </c>
      <c r="Y138" s="570">
        <f>SUMIFS('QUALIFIED SVs'!$C$7:$C$237,'QUALIFIED SVs'!$B$7:$B$237,'QUALIFIED ENGINES'!$U138,'QUALIFIED SVs'!$M$7:$M$237,Y$6)</f>
        <v>0</v>
      </c>
      <c r="Z138" s="570">
        <f>SUMIFS('QUALIFIED SVs'!$C$7:$C$237,'QUALIFIED SVs'!$B$7:$B$237,'QUALIFIED ENGINES'!$U138,'QUALIFIED SVs'!$M$7:$M$237,Z$6)</f>
        <v>0</v>
      </c>
      <c r="AA138" s="570">
        <f>SUMIFS('QUALIFIED SVs'!$C$7:$C$237,'QUALIFIED SVs'!$B$7:$B$237,'QUALIFIED ENGINES'!$U138,'QUALIFIED SVs'!$M$7:$M$237,AA$6)</f>
        <v>0</v>
      </c>
      <c r="AB138" s="570">
        <f>SUMIFS('QUALIFIED SVs'!$C$7:$C$237,'QUALIFIED SVs'!$B$7:$B$237,'QUALIFIED ENGINES'!$U138,'QUALIFIED SVs'!$M$7:$M$237,AB$6)</f>
        <v>0</v>
      </c>
      <c r="AC138" s="570">
        <f>SUMIFS('QUALIFIED SVs'!$C$7:$C$237,'QUALIFIED SVs'!$B$7:$B$237,'QUALIFIED ENGINES'!$U138,'QUALIFIED SVs'!$M$7:$M$237,AC$6)</f>
        <v>0</v>
      </c>
      <c r="AD138" s="296" t="str">
        <f t="shared" si="56"/>
        <v>E</v>
      </c>
      <c r="AE138" s="570">
        <f t="shared" si="57"/>
        <v>44546</v>
      </c>
      <c r="AF138" s="570">
        <f t="shared" si="60"/>
        <v>45963.001388888886</v>
      </c>
      <c r="AG138" s="570">
        <f t="shared" si="61"/>
        <v>47263.001388888886</v>
      </c>
      <c r="AH138" s="570">
        <f t="shared" si="62"/>
        <v>48743.001388888886</v>
      </c>
      <c r="AI138" s="570">
        <f t="shared" si="63"/>
        <v>50223.001388888886</v>
      </c>
      <c r="AJ138" s="570">
        <f t="shared" si="64"/>
        <v>51703.001388888886</v>
      </c>
      <c r="AK138" s="570">
        <f t="shared" si="65"/>
        <v>53183.001388888886</v>
      </c>
      <c r="AL138" s="570">
        <f t="shared" si="66"/>
        <v>54663.001388888886</v>
      </c>
      <c r="AM138" s="570">
        <f t="shared" si="67"/>
        <v>56143.001388888886</v>
      </c>
      <c r="AO138" s="568">
        <f t="shared" si="68"/>
        <v>1417.0013888888861</v>
      </c>
      <c r="AP138" s="568" t="str">
        <f t="shared" si="69"/>
        <v/>
      </c>
    </row>
    <row r="139" spans="1:42" x14ac:dyDescent="0.35">
      <c r="A139" s="671">
        <v>1</v>
      </c>
      <c r="B139" s="848" t="s">
        <v>560</v>
      </c>
      <c r="C139" s="465" t="s">
        <v>356</v>
      </c>
      <c r="D139" s="463">
        <v>91500</v>
      </c>
      <c r="E139" s="522">
        <v>43363</v>
      </c>
      <c r="F139" s="471" t="s">
        <v>344</v>
      </c>
      <c r="G139" s="471" t="s">
        <v>344</v>
      </c>
      <c r="H139" s="530">
        <f>_xlfn.IFNA(SUMIFS('QUALIFIED SVs'!$C$8:$C$10271,'QUALIFIED SVs'!$B$8:$B$10271,'QUALIFIED ENGINES'!D139,'QUALIFIED SVs'!$M$8:$M$10271,1),E139)</f>
        <v>44637.583333333336</v>
      </c>
      <c r="I139" s="530">
        <f>IF(G139="Yes",E139,VLOOKUP(D139,'QUALIFIED SVs'!$B$82:$C$10271,2,FALSE))</f>
        <v>44637.583333333336</v>
      </c>
      <c r="J139" s="530">
        <f t="shared" si="51"/>
        <v>43709</v>
      </c>
      <c r="K139" s="530">
        <f t="shared" si="52"/>
        <v>44637.583333333336</v>
      </c>
      <c r="L139" s="522"/>
      <c r="M139" s="290" t="str">
        <f t="shared" si="53"/>
        <v>Qualified</v>
      </c>
      <c r="N139" s="531">
        <f t="shared" si="54"/>
        <v>44637.583333333336</v>
      </c>
      <c r="O139" s="531" t="str">
        <f t="shared" si="58"/>
        <v>N/A</v>
      </c>
      <c r="P139" s="689">
        <v>44813.041666666664</v>
      </c>
      <c r="Q139" s="549">
        <f t="shared" si="59"/>
        <v>2022</v>
      </c>
      <c r="R139" s="547"/>
      <c r="T139" s="582">
        <v>133</v>
      </c>
      <c r="U139" s="582">
        <f t="shared" si="55"/>
        <v>91500</v>
      </c>
      <c r="V139" s="570">
        <f>SUMIFS('QUALIFIED SVs'!$C$7:$C$237,'QUALIFIED SVs'!$B$7:$B$237,'QUALIFIED ENGINES'!$U139,'QUALIFIED SVs'!$M$7:$M$237,V$6)</f>
        <v>44637.583333333336</v>
      </c>
      <c r="W139" s="570">
        <f>SUMIFS('QUALIFIED SVs'!$C$7:$C$237,'QUALIFIED SVs'!$B$7:$B$237,'QUALIFIED ENGINES'!$U139,'QUALIFIED SVs'!$M$7:$M$237,W$6)</f>
        <v>0</v>
      </c>
      <c r="X139" s="570">
        <f>SUMIFS('QUALIFIED SVs'!$C$7:$C$237,'QUALIFIED SVs'!$B$7:$B$237,'QUALIFIED ENGINES'!$U139,'QUALIFIED SVs'!$M$7:$M$237,X$6)</f>
        <v>0</v>
      </c>
      <c r="Y139" s="570">
        <f>SUMIFS('QUALIFIED SVs'!$C$7:$C$237,'QUALIFIED SVs'!$B$7:$B$237,'QUALIFIED ENGINES'!$U139,'QUALIFIED SVs'!$M$7:$M$237,Y$6)</f>
        <v>0</v>
      </c>
      <c r="Z139" s="570">
        <f>SUMIFS('QUALIFIED SVs'!$C$7:$C$237,'QUALIFIED SVs'!$B$7:$B$237,'QUALIFIED ENGINES'!$U139,'QUALIFIED SVs'!$M$7:$M$237,Z$6)</f>
        <v>0</v>
      </c>
      <c r="AA139" s="570">
        <f>SUMIFS('QUALIFIED SVs'!$C$7:$C$237,'QUALIFIED SVs'!$B$7:$B$237,'QUALIFIED ENGINES'!$U139,'QUALIFIED SVs'!$M$7:$M$237,AA$6)</f>
        <v>0</v>
      </c>
      <c r="AB139" s="570">
        <f>SUMIFS('QUALIFIED SVs'!$C$7:$C$237,'QUALIFIED SVs'!$B$7:$B$237,'QUALIFIED ENGINES'!$U139,'QUALIFIED SVs'!$M$7:$M$237,AB$6)</f>
        <v>0</v>
      </c>
      <c r="AC139" s="570">
        <f>SUMIFS('QUALIFIED SVs'!$C$7:$C$237,'QUALIFIED SVs'!$B$7:$B$237,'QUALIFIED ENGINES'!$U139,'QUALIFIED SVs'!$M$7:$M$237,AC$6)</f>
        <v>0</v>
      </c>
      <c r="AD139" s="296" t="str">
        <f t="shared" si="56"/>
        <v>Spare</v>
      </c>
      <c r="AE139" s="570">
        <f t="shared" si="57"/>
        <v>43363</v>
      </c>
      <c r="AF139" s="570">
        <f t="shared" si="60"/>
        <v>44637.583333333336</v>
      </c>
      <c r="AG139" s="570">
        <f t="shared" si="61"/>
        <v>46187.583333333336</v>
      </c>
      <c r="AH139" s="570">
        <f t="shared" si="62"/>
        <v>47827.583333333336</v>
      </c>
      <c r="AI139" s="570">
        <f t="shared" si="63"/>
        <v>49467.583333333336</v>
      </c>
      <c r="AJ139" s="570">
        <f t="shared" si="64"/>
        <v>51107.583333333336</v>
      </c>
      <c r="AK139" s="570">
        <f t="shared" si="65"/>
        <v>52747.583333333336</v>
      </c>
      <c r="AL139" s="570">
        <f t="shared" si="66"/>
        <v>54387.583333333336</v>
      </c>
      <c r="AM139" s="570">
        <f t="shared" si="67"/>
        <v>56027.583333333336</v>
      </c>
      <c r="AO139" s="568">
        <f t="shared" si="68"/>
        <v>1274.5833333333358</v>
      </c>
      <c r="AP139" s="568" t="str">
        <f t="shared" si="69"/>
        <v/>
      </c>
    </row>
    <row r="140" spans="1:42" x14ac:dyDescent="0.35">
      <c r="A140" s="671">
        <v>2</v>
      </c>
      <c r="B140" s="849"/>
      <c r="C140" s="465" t="s">
        <v>356</v>
      </c>
      <c r="D140" s="463">
        <v>91503</v>
      </c>
      <c r="E140" s="522">
        <v>43056</v>
      </c>
      <c r="F140" s="471" t="s">
        <v>343</v>
      </c>
      <c r="G140" s="471" t="s">
        <v>344</v>
      </c>
      <c r="H140" s="530">
        <f>_xlfn.IFNA(SUMIFS('QUALIFIED SVs'!$C$8:$C$10271,'QUALIFIED SVs'!$B$8:$B$10271,'QUALIFIED ENGINES'!D140,'QUALIFIED SVs'!$M$8:$M$10271,1),E140)</f>
        <v>44636.25</v>
      </c>
      <c r="I140" s="530">
        <f>IF(G140="Yes",E140,VLOOKUP(D140,'QUALIFIED SVs'!$B$82:$C$10271,2,FALSE))</f>
        <v>44636.25</v>
      </c>
      <c r="J140" s="530">
        <f t="shared" si="51"/>
        <v>43709</v>
      </c>
      <c r="K140" s="530">
        <f t="shared" si="52"/>
        <v>44636.25</v>
      </c>
      <c r="L140" s="522"/>
      <c r="M140" s="290" t="str">
        <f t="shared" si="53"/>
        <v>Qualified</v>
      </c>
      <c r="N140" s="531">
        <f t="shared" si="54"/>
        <v>44636.25</v>
      </c>
      <c r="O140" s="531" t="str">
        <f t="shared" si="58"/>
        <v>N/A</v>
      </c>
      <c r="P140" s="689">
        <v>44788</v>
      </c>
      <c r="Q140" s="549">
        <f t="shared" si="59"/>
        <v>2022</v>
      </c>
      <c r="R140" s="547"/>
      <c r="T140" s="582">
        <v>134</v>
      </c>
      <c r="U140" s="582">
        <f t="shared" si="55"/>
        <v>91503</v>
      </c>
      <c r="V140" s="570">
        <f>SUMIFS('QUALIFIED SVs'!$C$7:$C$237,'QUALIFIED SVs'!$B$7:$B$237,'QUALIFIED ENGINES'!$U140,'QUALIFIED SVs'!$M$7:$M$237,V$6)</f>
        <v>44636.25</v>
      </c>
      <c r="W140" s="570">
        <f>SUMIFS('QUALIFIED SVs'!$C$7:$C$237,'QUALIFIED SVs'!$B$7:$B$237,'QUALIFIED ENGINES'!$U140,'QUALIFIED SVs'!$M$7:$M$237,W$6)</f>
        <v>45900.283043981479</v>
      </c>
      <c r="X140" s="570">
        <f>SUMIFS('QUALIFIED SVs'!$C$7:$C$237,'QUALIFIED SVs'!$B$7:$B$237,'QUALIFIED ENGINES'!$U140,'QUALIFIED SVs'!$M$7:$M$237,X$6)</f>
        <v>0</v>
      </c>
      <c r="Y140" s="570">
        <f>SUMIFS('QUALIFIED SVs'!$C$7:$C$237,'QUALIFIED SVs'!$B$7:$B$237,'QUALIFIED ENGINES'!$U140,'QUALIFIED SVs'!$M$7:$M$237,Y$6)</f>
        <v>0</v>
      </c>
      <c r="Z140" s="570">
        <f>SUMIFS('QUALIFIED SVs'!$C$7:$C$237,'QUALIFIED SVs'!$B$7:$B$237,'QUALIFIED ENGINES'!$U140,'QUALIFIED SVs'!$M$7:$M$237,Z$6)</f>
        <v>0</v>
      </c>
      <c r="AA140" s="570">
        <f>SUMIFS('QUALIFIED SVs'!$C$7:$C$237,'QUALIFIED SVs'!$B$7:$B$237,'QUALIFIED ENGINES'!$U140,'QUALIFIED SVs'!$M$7:$M$237,AA$6)</f>
        <v>0</v>
      </c>
      <c r="AB140" s="570">
        <f>SUMIFS('QUALIFIED SVs'!$C$7:$C$237,'QUALIFIED SVs'!$B$7:$B$237,'QUALIFIED ENGINES'!$U140,'QUALIFIED SVs'!$M$7:$M$237,AB$6)</f>
        <v>0</v>
      </c>
      <c r="AC140" s="570">
        <f>SUMIFS('QUALIFIED SVs'!$C$7:$C$237,'QUALIFIED SVs'!$B$7:$B$237,'QUALIFIED ENGINES'!$U140,'QUALIFIED SVs'!$M$7:$M$237,AC$6)</f>
        <v>0</v>
      </c>
      <c r="AD140" s="296" t="str">
        <f t="shared" si="56"/>
        <v>Spare</v>
      </c>
      <c r="AE140" s="570">
        <f t="shared" si="57"/>
        <v>43056</v>
      </c>
      <c r="AF140" s="570">
        <f t="shared" si="60"/>
        <v>44636.25</v>
      </c>
      <c r="AG140" s="570">
        <f t="shared" si="61"/>
        <v>45900.283043981479</v>
      </c>
      <c r="AH140" s="570">
        <f t="shared" si="62"/>
        <v>47540.283043981479</v>
      </c>
      <c r="AI140" s="570">
        <f t="shared" si="63"/>
        <v>49180.283043981479</v>
      </c>
      <c r="AJ140" s="570">
        <f t="shared" si="64"/>
        <v>50820.283043981479</v>
      </c>
      <c r="AK140" s="570">
        <f t="shared" si="65"/>
        <v>52460.283043981479</v>
      </c>
      <c r="AL140" s="570">
        <f t="shared" si="66"/>
        <v>54100.283043981479</v>
      </c>
      <c r="AM140" s="570">
        <f t="shared" si="67"/>
        <v>55740.283043981479</v>
      </c>
      <c r="AO140" s="568">
        <f t="shared" si="68"/>
        <v>1580.25</v>
      </c>
      <c r="AP140" s="568">
        <f t="shared" si="69"/>
        <v>1264.0330439814788</v>
      </c>
    </row>
    <row r="141" spans="1:42" x14ac:dyDescent="0.35">
      <c r="A141" s="671">
        <v>3</v>
      </c>
      <c r="B141" s="849"/>
      <c r="C141" s="465"/>
      <c r="D141" s="463"/>
      <c r="E141" s="522"/>
      <c r="F141" s="471"/>
      <c r="G141" s="471"/>
      <c r="H141" s="530">
        <f>_xlfn.IFNA(SUMIFS('QUALIFIED SVs'!$C$8:$C$10271,'QUALIFIED SVs'!$B$8:$B$10271,'QUALIFIED ENGINES'!D141,'QUALIFIED SVs'!$M$8:$M$10271,1),E141)</f>
        <v>0</v>
      </c>
      <c r="I141" s="530" t="str">
        <f>IF(G141="Yes",E141,VLOOKUP(D141,'QUALIFIED SVs'!$B$82:$C$10271,2,FALSE))</f>
        <v>00/01/1900</v>
      </c>
      <c r="J141" s="530">
        <f t="shared" si="51"/>
        <v>43709</v>
      </c>
      <c r="K141" s="530" t="str">
        <f t="shared" si="52"/>
        <v>00/01/1900</v>
      </c>
      <c r="L141" s="522"/>
      <c r="M141" s="290" t="str">
        <f t="shared" si="53"/>
        <v>Qualified</v>
      </c>
      <c r="N141" s="531" t="str">
        <f t="shared" si="54"/>
        <v>00/01/1900</v>
      </c>
      <c r="O141" s="531">
        <f t="shared" si="58"/>
        <v>0</v>
      </c>
      <c r="P141" s="689"/>
      <c r="Q141" s="549"/>
      <c r="R141" s="547"/>
      <c r="T141" s="582">
        <v>135</v>
      </c>
      <c r="U141" s="582">
        <f t="shared" si="55"/>
        <v>0</v>
      </c>
      <c r="V141" s="570">
        <f>SUMIFS('QUALIFIED SVs'!$C$7:$C$237,'QUALIFIED SVs'!$B$7:$B$237,'QUALIFIED ENGINES'!$U141,'QUALIFIED SVs'!$M$7:$M$237,V$6)</f>
        <v>0</v>
      </c>
      <c r="W141" s="570">
        <f>SUMIFS('QUALIFIED SVs'!$C$7:$C$237,'QUALIFIED SVs'!$B$7:$B$237,'QUALIFIED ENGINES'!$U141,'QUALIFIED SVs'!$M$7:$M$237,W$6)</f>
        <v>0</v>
      </c>
      <c r="X141" s="570">
        <f>SUMIFS('QUALIFIED SVs'!$C$7:$C$237,'QUALIFIED SVs'!$B$7:$B$237,'QUALIFIED ENGINES'!$U141,'QUALIFIED SVs'!$M$7:$M$237,X$6)</f>
        <v>0</v>
      </c>
      <c r="Y141" s="570">
        <f>SUMIFS('QUALIFIED SVs'!$C$7:$C$237,'QUALIFIED SVs'!$B$7:$B$237,'QUALIFIED ENGINES'!$U141,'QUALIFIED SVs'!$M$7:$M$237,Y$6)</f>
        <v>0</v>
      </c>
      <c r="Z141" s="570">
        <f>SUMIFS('QUALIFIED SVs'!$C$7:$C$237,'QUALIFIED SVs'!$B$7:$B$237,'QUALIFIED ENGINES'!$U141,'QUALIFIED SVs'!$M$7:$M$237,Z$6)</f>
        <v>0</v>
      </c>
      <c r="AA141" s="570">
        <f>SUMIFS('QUALIFIED SVs'!$C$7:$C$237,'QUALIFIED SVs'!$B$7:$B$237,'QUALIFIED ENGINES'!$U141,'QUALIFIED SVs'!$M$7:$M$237,AA$6)</f>
        <v>0</v>
      </c>
      <c r="AB141" s="570">
        <f>SUMIFS('QUALIFIED SVs'!$C$7:$C$237,'QUALIFIED SVs'!$B$7:$B$237,'QUALIFIED ENGINES'!$U141,'QUALIFIED SVs'!$M$7:$M$237,AB$6)</f>
        <v>0</v>
      </c>
      <c r="AC141" s="570">
        <f>SUMIFS('QUALIFIED SVs'!$C$7:$C$237,'QUALIFIED SVs'!$B$7:$B$237,'QUALIFIED ENGINES'!$U141,'QUALIFIED SVs'!$M$7:$M$237,AC$6)</f>
        <v>0</v>
      </c>
      <c r="AD141" s="296">
        <f t="shared" si="56"/>
        <v>0</v>
      </c>
      <c r="AE141" s="570">
        <f t="shared" si="57"/>
        <v>0</v>
      </c>
      <c r="AF141" s="570">
        <f t="shared" si="60"/>
        <v>0</v>
      </c>
      <c r="AG141" s="570">
        <f t="shared" si="61"/>
        <v>0</v>
      </c>
      <c r="AH141" s="570">
        <f t="shared" si="62"/>
        <v>0</v>
      </c>
      <c r="AI141" s="570">
        <f t="shared" si="63"/>
        <v>0</v>
      </c>
      <c r="AJ141" s="570">
        <f t="shared" si="64"/>
        <v>0</v>
      </c>
      <c r="AK141" s="570">
        <f t="shared" si="65"/>
        <v>0</v>
      </c>
      <c r="AL141" s="570">
        <f t="shared" si="66"/>
        <v>0</v>
      </c>
      <c r="AM141" s="570">
        <f t="shared" si="67"/>
        <v>0</v>
      </c>
      <c r="AO141" s="568" t="str">
        <f t="shared" si="68"/>
        <v/>
      </c>
      <c r="AP141" s="568" t="str">
        <f t="shared" si="69"/>
        <v/>
      </c>
    </row>
    <row r="142" spans="1:42" x14ac:dyDescent="0.35">
      <c r="A142" s="671">
        <v>4</v>
      </c>
      <c r="B142" s="849"/>
      <c r="C142" s="465" t="s">
        <v>356</v>
      </c>
      <c r="D142" s="463">
        <v>91521</v>
      </c>
      <c r="E142" s="522">
        <v>43364</v>
      </c>
      <c r="F142" s="471" t="s">
        <v>343</v>
      </c>
      <c r="G142" s="471" t="s">
        <v>344</v>
      </c>
      <c r="H142" s="530">
        <f>_xlfn.IFNA(SUMIFS('QUALIFIED SVs'!$C$8:$C$10271,'QUALIFIED SVs'!$B$8:$B$10271,'QUALIFIED ENGINES'!D142,'QUALIFIED SVs'!$M$8:$M$10271,1),E142)</f>
        <v>44953.291666666664</v>
      </c>
      <c r="I142" s="530">
        <f>IF(G142="Yes",E142,VLOOKUP(D142,'QUALIFIED SVs'!$B$82:$C$10271,2,FALSE))</f>
        <v>44953.291666666664</v>
      </c>
      <c r="J142" s="530">
        <f t="shared" si="51"/>
        <v>43709</v>
      </c>
      <c r="K142" s="530">
        <f t="shared" si="52"/>
        <v>44953.291666666664</v>
      </c>
      <c r="L142" s="522"/>
      <c r="M142" s="290" t="str">
        <f t="shared" si="53"/>
        <v>Qualified</v>
      </c>
      <c r="N142" s="531">
        <f t="shared" si="54"/>
        <v>44953.291666666664</v>
      </c>
      <c r="O142" s="531" t="str">
        <f t="shared" si="58"/>
        <v>N/A</v>
      </c>
      <c r="P142" s="689">
        <v>45291</v>
      </c>
      <c r="Q142" s="549">
        <f t="shared" si="59"/>
        <v>2023</v>
      </c>
      <c r="R142" s="547"/>
      <c r="T142" s="582">
        <v>136</v>
      </c>
      <c r="U142" s="582">
        <f>D142</f>
        <v>91521</v>
      </c>
      <c r="V142" s="570">
        <f>SUMIFS('QUALIFIED SVs'!$C$7:$C$237,'QUALIFIED SVs'!$B$7:$B$237,'QUALIFIED ENGINES'!$U142,'QUALIFIED SVs'!$M$7:$M$237,V$6)</f>
        <v>44953.291666666664</v>
      </c>
      <c r="W142" s="570">
        <f>SUMIFS('QUALIFIED SVs'!$C$7:$C$237,'QUALIFIED SVs'!$B$7:$B$237,'QUALIFIED ENGINES'!$U142,'QUALIFIED SVs'!$M$7:$M$237,W$6)</f>
        <v>0</v>
      </c>
      <c r="X142" s="570">
        <f>SUMIFS('QUALIFIED SVs'!$C$7:$C$237,'QUALIFIED SVs'!$B$7:$B$237,'QUALIFIED ENGINES'!$U142,'QUALIFIED SVs'!$M$7:$M$237,X$6)</f>
        <v>0</v>
      </c>
      <c r="Y142" s="570">
        <f>SUMIFS('QUALIFIED SVs'!$C$7:$C$237,'QUALIFIED SVs'!$B$7:$B$237,'QUALIFIED ENGINES'!$U142,'QUALIFIED SVs'!$M$7:$M$237,Y$6)</f>
        <v>0</v>
      </c>
      <c r="Z142" s="570">
        <f>SUMIFS('QUALIFIED SVs'!$C$7:$C$237,'QUALIFIED SVs'!$B$7:$B$237,'QUALIFIED ENGINES'!$U142,'QUALIFIED SVs'!$M$7:$M$237,Z$6)</f>
        <v>0</v>
      </c>
      <c r="AA142" s="570">
        <f>SUMIFS('QUALIFIED SVs'!$C$7:$C$237,'QUALIFIED SVs'!$B$7:$B$237,'QUALIFIED ENGINES'!$U142,'QUALIFIED SVs'!$M$7:$M$237,AA$6)</f>
        <v>0</v>
      </c>
      <c r="AB142" s="570">
        <f>SUMIFS('QUALIFIED SVs'!$C$7:$C$237,'QUALIFIED SVs'!$B$7:$B$237,'QUALIFIED ENGINES'!$U142,'QUALIFIED SVs'!$M$7:$M$237,AB$6)</f>
        <v>0</v>
      </c>
      <c r="AC142" s="570">
        <f>SUMIFS('QUALIFIED SVs'!$C$7:$C$237,'QUALIFIED SVs'!$B$7:$B$237,'QUALIFIED ENGINES'!$U142,'QUALIFIED SVs'!$M$7:$M$237,AC$6)</f>
        <v>0</v>
      </c>
      <c r="AD142" s="296" t="str">
        <f>IF(D142=0,0,IF($C142="510T","K",IF($C142="575T","E","Spare")))</f>
        <v>Spare</v>
      </c>
      <c r="AE142" s="570">
        <f t="shared" si="57"/>
        <v>43364</v>
      </c>
      <c r="AF142" s="570">
        <f t="shared" si="60"/>
        <v>44953.291666666664</v>
      </c>
      <c r="AG142" s="570">
        <f t="shared" si="61"/>
        <v>46503.291666666664</v>
      </c>
      <c r="AH142" s="570">
        <f t="shared" si="62"/>
        <v>48143.291666666664</v>
      </c>
      <c r="AI142" s="570">
        <f t="shared" si="63"/>
        <v>49783.291666666664</v>
      </c>
      <c r="AJ142" s="570">
        <f t="shared" si="64"/>
        <v>51423.291666666664</v>
      </c>
      <c r="AK142" s="570">
        <f t="shared" si="65"/>
        <v>53063.291666666664</v>
      </c>
      <c r="AL142" s="570">
        <f t="shared" si="66"/>
        <v>54703.291666666664</v>
      </c>
      <c r="AM142" s="570">
        <f t="shared" si="67"/>
        <v>56343.291666666664</v>
      </c>
      <c r="AO142" s="568">
        <f t="shared" si="68"/>
        <v>1589.2916666666642</v>
      </c>
      <c r="AP142" s="568" t="str">
        <f t="shared" si="69"/>
        <v/>
      </c>
    </row>
    <row r="143" spans="1:42" x14ac:dyDescent="0.35">
      <c r="A143" s="671">
        <v>5</v>
      </c>
      <c r="B143" s="849"/>
      <c r="C143" s="465" t="s">
        <v>356</v>
      </c>
      <c r="D143" s="463">
        <v>91496</v>
      </c>
      <c r="E143" s="522">
        <v>43383</v>
      </c>
      <c r="F143" s="471" t="s">
        <v>343</v>
      </c>
      <c r="G143" s="471" t="s">
        <v>344</v>
      </c>
      <c r="H143" s="530">
        <f>_xlfn.IFNA(SUMIFS('QUALIFIED SVs'!$C$8:$C$10271,'QUALIFIED SVs'!$B$8:$B$10271,'QUALIFIED ENGINES'!D143,'QUALIFIED SVs'!$M$8:$M$10271,1),E143)</f>
        <v>45003.375</v>
      </c>
      <c r="I143" s="530">
        <f>IF(G143="Yes",E143,VLOOKUP(D143,'QUALIFIED SVs'!$B$82:$C$10271,2,FALSE))</f>
        <v>45003.375</v>
      </c>
      <c r="J143" s="530">
        <f t="shared" si="51"/>
        <v>43709</v>
      </c>
      <c r="K143" s="530">
        <f t="shared" si="52"/>
        <v>45003.375</v>
      </c>
      <c r="L143" s="522"/>
      <c r="M143" s="290" t="str">
        <f t="shared" si="53"/>
        <v>Qualified</v>
      </c>
      <c r="N143" s="531">
        <f t="shared" si="54"/>
        <v>45003.375</v>
      </c>
      <c r="O143" s="531" t="str">
        <f t="shared" si="58"/>
        <v>N/A</v>
      </c>
      <c r="P143" s="689">
        <v>45209.041666666664</v>
      </c>
      <c r="Q143" s="549">
        <f t="shared" si="59"/>
        <v>2023</v>
      </c>
      <c r="R143" s="547"/>
      <c r="T143" s="582">
        <v>137</v>
      </c>
      <c r="U143" s="582">
        <f>D143</f>
        <v>91496</v>
      </c>
      <c r="V143" s="570">
        <f>SUMIFS('QUALIFIED SVs'!$C$7:$C$237,'QUALIFIED SVs'!$B$7:$B$237,'QUALIFIED ENGINES'!$U143,'QUALIFIED SVs'!$M$7:$M$237,V$6)</f>
        <v>45003.375</v>
      </c>
      <c r="W143" s="570">
        <f>SUMIFS('QUALIFIED SVs'!$C$7:$C$237,'QUALIFIED SVs'!$B$7:$B$237,'QUALIFIED ENGINES'!$U143,'QUALIFIED SVs'!$M$7:$M$237,W$6)</f>
        <v>45955.916666666664</v>
      </c>
      <c r="X143" s="570">
        <f>SUMIFS('QUALIFIED SVs'!$C$7:$C$237,'QUALIFIED SVs'!$B$7:$B$237,'QUALIFIED ENGINES'!$U143,'QUALIFIED SVs'!$M$7:$M$237,X$6)</f>
        <v>0</v>
      </c>
      <c r="Y143" s="570">
        <f>SUMIFS('QUALIFIED SVs'!$C$7:$C$237,'QUALIFIED SVs'!$B$7:$B$237,'QUALIFIED ENGINES'!$U143,'QUALIFIED SVs'!$M$7:$M$237,Y$6)</f>
        <v>0</v>
      </c>
      <c r="Z143" s="570">
        <f>SUMIFS('QUALIFIED SVs'!$C$7:$C$237,'QUALIFIED SVs'!$B$7:$B$237,'QUALIFIED ENGINES'!$U143,'QUALIFIED SVs'!$M$7:$M$237,Z$6)</f>
        <v>0</v>
      </c>
      <c r="AA143" s="570">
        <f>SUMIFS('QUALIFIED SVs'!$C$7:$C$237,'QUALIFIED SVs'!$B$7:$B$237,'QUALIFIED ENGINES'!$U143,'QUALIFIED SVs'!$M$7:$M$237,AA$6)</f>
        <v>0</v>
      </c>
      <c r="AB143" s="570">
        <f>SUMIFS('QUALIFIED SVs'!$C$7:$C$237,'QUALIFIED SVs'!$B$7:$B$237,'QUALIFIED ENGINES'!$U143,'QUALIFIED SVs'!$M$7:$M$237,AB$6)</f>
        <v>0</v>
      </c>
      <c r="AC143" s="570">
        <f>SUMIFS('QUALIFIED SVs'!$C$7:$C$237,'QUALIFIED SVs'!$B$7:$B$237,'QUALIFIED ENGINES'!$U143,'QUALIFIED SVs'!$M$7:$M$237,AC$6)</f>
        <v>0</v>
      </c>
      <c r="AD143" s="296" t="str">
        <f>IF(D143=0,0,IF($C143="510T","K",IF($C143="575T","E","Spare")))</f>
        <v>Spare</v>
      </c>
      <c r="AE143" s="570">
        <f t="shared" si="57"/>
        <v>43383</v>
      </c>
      <c r="AF143" s="570">
        <f t="shared" si="60"/>
        <v>45003.375</v>
      </c>
      <c r="AG143" s="570">
        <f t="shared" si="61"/>
        <v>45955.916666666664</v>
      </c>
      <c r="AH143" s="570">
        <f t="shared" si="62"/>
        <v>47595.916666666664</v>
      </c>
      <c r="AI143" s="570">
        <f t="shared" si="63"/>
        <v>49235.916666666664</v>
      </c>
      <c r="AJ143" s="570">
        <f t="shared" si="64"/>
        <v>50875.916666666664</v>
      </c>
      <c r="AK143" s="570">
        <f t="shared" si="65"/>
        <v>52515.916666666664</v>
      </c>
      <c r="AL143" s="570">
        <f t="shared" si="66"/>
        <v>54155.916666666664</v>
      </c>
      <c r="AM143" s="570">
        <f t="shared" si="67"/>
        <v>55795.916666666664</v>
      </c>
      <c r="AO143" s="568">
        <f t="shared" si="68"/>
        <v>1620.375</v>
      </c>
      <c r="AP143" s="568">
        <f t="shared" si="69"/>
        <v>952.54166666666424</v>
      </c>
    </row>
    <row r="144" spans="1:42" x14ac:dyDescent="0.35">
      <c r="A144" s="671">
        <v>6</v>
      </c>
      <c r="B144" s="849"/>
      <c r="C144" s="465" t="s">
        <v>356</v>
      </c>
      <c r="D144" s="463">
        <v>91489</v>
      </c>
      <c r="E144" s="522">
        <v>43040</v>
      </c>
      <c r="F144" s="471" t="s">
        <v>343</v>
      </c>
      <c r="G144" s="471" t="s">
        <v>344</v>
      </c>
      <c r="H144" s="530">
        <f>_xlfn.IFNA(SUMIFS('QUALIFIED SVs'!$C$8:$C$10271,'QUALIFIED SVs'!$B$8:$B$10271,'QUALIFIED ENGINES'!D144,'QUALIFIED SVs'!$M$8:$M$10271,1),E144)</f>
        <v>45125.516944444447</v>
      </c>
      <c r="I144" s="530">
        <f>IF(G144="Yes",E144,VLOOKUP(D144,'QUALIFIED SVs'!$B$82:$C$10271,2,FALSE))</f>
        <v>45125.516944444447</v>
      </c>
      <c r="J144" s="530">
        <f t="shared" si="51"/>
        <v>43709</v>
      </c>
      <c r="K144" s="530">
        <f t="shared" si="52"/>
        <v>45125.516944444447</v>
      </c>
      <c r="L144" s="522"/>
      <c r="M144" s="290" t="str">
        <f t="shared" si="53"/>
        <v>Qualified</v>
      </c>
      <c r="N144" s="531">
        <f t="shared" si="54"/>
        <v>45125.516944444447</v>
      </c>
      <c r="O144" s="531" t="str">
        <f t="shared" si="58"/>
        <v>N/A</v>
      </c>
      <c r="P144" s="689">
        <v>42969</v>
      </c>
      <c r="Q144" s="549">
        <f t="shared" si="59"/>
        <v>2017</v>
      </c>
      <c r="R144" s="547"/>
      <c r="T144" s="582">
        <v>138</v>
      </c>
      <c r="U144" s="582">
        <f>D144</f>
        <v>91489</v>
      </c>
      <c r="V144" s="570">
        <f>SUMIFS('QUALIFIED SVs'!$C$7:$C$237,'QUALIFIED SVs'!$B$7:$B$237,'QUALIFIED ENGINES'!$U144,'QUALIFIED SVs'!$M$7:$M$237,V$6)</f>
        <v>45125.516944444447</v>
      </c>
      <c r="W144" s="570">
        <f>SUMIFS('QUALIFIED SVs'!$C$7:$C$237,'QUALIFIED SVs'!$B$7:$B$237,'QUALIFIED ENGINES'!$U144,'QUALIFIED SVs'!$M$7:$M$237,W$6)</f>
        <v>0</v>
      </c>
      <c r="X144" s="570">
        <f>SUMIFS('QUALIFIED SVs'!$C$7:$C$237,'QUALIFIED SVs'!$B$7:$B$237,'QUALIFIED ENGINES'!$U144,'QUALIFIED SVs'!$M$7:$M$237,X$6)</f>
        <v>0</v>
      </c>
      <c r="Y144" s="570">
        <f>SUMIFS('QUALIFIED SVs'!$C$7:$C$237,'QUALIFIED SVs'!$B$7:$B$237,'QUALIFIED ENGINES'!$U144,'QUALIFIED SVs'!$M$7:$M$237,Y$6)</f>
        <v>0</v>
      </c>
      <c r="Z144" s="570">
        <f>SUMIFS('QUALIFIED SVs'!$C$7:$C$237,'QUALIFIED SVs'!$B$7:$B$237,'QUALIFIED ENGINES'!$U144,'QUALIFIED SVs'!$M$7:$M$237,Z$6)</f>
        <v>0</v>
      </c>
      <c r="AA144" s="570">
        <f>SUMIFS('QUALIFIED SVs'!$C$7:$C$237,'QUALIFIED SVs'!$B$7:$B$237,'QUALIFIED ENGINES'!$U144,'QUALIFIED SVs'!$M$7:$M$237,AA$6)</f>
        <v>0</v>
      </c>
      <c r="AB144" s="570">
        <f>SUMIFS('QUALIFIED SVs'!$C$7:$C$237,'QUALIFIED SVs'!$B$7:$B$237,'QUALIFIED ENGINES'!$U144,'QUALIFIED SVs'!$M$7:$M$237,AB$6)</f>
        <v>0</v>
      </c>
      <c r="AC144" s="570">
        <f>SUMIFS('QUALIFIED SVs'!$C$7:$C$237,'QUALIFIED SVs'!$B$7:$B$237,'QUALIFIED ENGINES'!$U144,'QUALIFIED SVs'!$M$7:$M$237,AC$6)</f>
        <v>0</v>
      </c>
      <c r="AD144" s="296" t="str">
        <f>IF(D144=0,0,IF($C144="510T","K",IF($C144="575T","E","Spare")))</f>
        <v>Spare</v>
      </c>
      <c r="AE144" s="570">
        <f t="shared" si="57"/>
        <v>43040</v>
      </c>
      <c r="AF144" s="570">
        <f t="shared" si="60"/>
        <v>45125.516944444447</v>
      </c>
      <c r="AG144" s="570">
        <f t="shared" si="61"/>
        <v>46675.516944444447</v>
      </c>
      <c r="AH144" s="570">
        <f t="shared" si="62"/>
        <v>48315.516944444447</v>
      </c>
      <c r="AI144" s="570">
        <f t="shared" si="63"/>
        <v>49955.516944444447</v>
      </c>
      <c r="AJ144" s="570">
        <f t="shared" si="64"/>
        <v>51595.516944444447</v>
      </c>
      <c r="AK144" s="570">
        <f t="shared" si="65"/>
        <v>53235.516944444447</v>
      </c>
      <c r="AL144" s="570">
        <f t="shared" si="66"/>
        <v>54875.516944444447</v>
      </c>
      <c r="AM144" s="570">
        <f t="shared" si="67"/>
        <v>56515.516944444447</v>
      </c>
      <c r="AO144" s="568">
        <f t="shared" si="68"/>
        <v>2085.5169444444473</v>
      </c>
      <c r="AP144" s="568" t="str">
        <f t="shared" si="69"/>
        <v/>
      </c>
    </row>
    <row r="145" spans="1:42" x14ac:dyDescent="0.35">
      <c r="A145" s="671">
        <v>7</v>
      </c>
      <c r="B145" s="849"/>
      <c r="C145" s="465" t="s">
        <v>356</v>
      </c>
      <c r="D145" s="463">
        <v>91553</v>
      </c>
      <c r="E145" s="522">
        <v>43466</v>
      </c>
      <c r="F145" s="471" t="s">
        <v>343</v>
      </c>
      <c r="G145" s="471" t="s">
        <v>344</v>
      </c>
      <c r="H145" s="530">
        <f>_xlfn.IFNA(SUMIFS('QUALIFIED SVs'!$C$8:$C$10271,'QUALIFIED SVs'!$B$8:$B$10271,'QUALIFIED ENGINES'!D145,'QUALIFIED SVs'!$M$8:$M$10271,1),E145)</f>
        <v>0</v>
      </c>
      <c r="I145" s="530" t="e">
        <f>IF(G145="Yes",E145,VLOOKUP(D145,'QUALIFIED SVs'!$B$82:$C$10271,2,FALSE))</f>
        <v>#N/A</v>
      </c>
      <c r="J145" s="530">
        <f t="shared" si="51"/>
        <v>43709</v>
      </c>
      <c r="K145" s="530" t="e">
        <f t="shared" si="52"/>
        <v>#N/A</v>
      </c>
      <c r="L145" s="522"/>
      <c r="M145" s="290" t="e">
        <f t="shared" si="53"/>
        <v>#N/A</v>
      </c>
      <c r="N145" s="531" t="e">
        <f t="shared" si="54"/>
        <v>#N/A</v>
      </c>
      <c r="O145" s="531" t="e">
        <f t="shared" si="58"/>
        <v>#N/A</v>
      </c>
      <c r="P145" s="689" t="s">
        <v>773</v>
      </c>
      <c r="Q145" s="549">
        <v>2022</v>
      </c>
      <c r="R145" s="547"/>
      <c r="T145" s="582">
        <v>139</v>
      </c>
      <c r="U145" s="582">
        <f>D145</f>
        <v>91553</v>
      </c>
      <c r="V145" s="570">
        <f>SUMIFS('QUALIFIED SVs'!$C$7:$C$237,'QUALIFIED SVs'!$B$7:$B$237,'QUALIFIED ENGINES'!$U145,'QUALIFIED SVs'!$M$7:$M$237,V$6)</f>
        <v>0</v>
      </c>
      <c r="W145" s="570">
        <f>SUMIFS('QUALIFIED SVs'!$C$7:$C$237,'QUALIFIED SVs'!$B$7:$B$237,'QUALIFIED ENGINES'!$U145,'QUALIFIED SVs'!$M$7:$M$237,W$6)</f>
        <v>0</v>
      </c>
      <c r="X145" s="570">
        <f>SUMIFS('QUALIFIED SVs'!$C$7:$C$237,'QUALIFIED SVs'!$B$7:$B$237,'QUALIFIED ENGINES'!$U145,'QUALIFIED SVs'!$M$7:$M$237,X$6)</f>
        <v>0</v>
      </c>
      <c r="Y145" s="570">
        <f>SUMIFS('QUALIFIED SVs'!$C$7:$C$237,'QUALIFIED SVs'!$B$7:$B$237,'QUALIFIED ENGINES'!$U145,'QUALIFIED SVs'!$M$7:$M$237,Y$6)</f>
        <v>0</v>
      </c>
      <c r="Z145" s="570">
        <f>SUMIFS('QUALIFIED SVs'!$C$7:$C$237,'QUALIFIED SVs'!$B$7:$B$237,'QUALIFIED ENGINES'!$U145,'QUALIFIED SVs'!$M$7:$M$237,Z$6)</f>
        <v>0</v>
      </c>
      <c r="AA145" s="570">
        <f>SUMIFS('QUALIFIED SVs'!$C$7:$C$237,'QUALIFIED SVs'!$B$7:$B$237,'QUALIFIED ENGINES'!$U145,'QUALIFIED SVs'!$M$7:$M$237,AA$6)</f>
        <v>0</v>
      </c>
      <c r="AB145" s="570">
        <f>SUMIFS('QUALIFIED SVs'!$C$7:$C$237,'QUALIFIED SVs'!$B$7:$B$237,'QUALIFIED ENGINES'!$U145,'QUALIFIED SVs'!$M$7:$M$237,AB$6)</f>
        <v>0</v>
      </c>
      <c r="AC145" s="570">
        <f>SUMIFS('QUALIFIED SVs'!$C$7:$C$237,'QUALIFIED SVs'!$B$7:$B$237,'QUALIFIED ENGINES'!$U145,'QUALIFIED SVs'!$M$7:$M$237,AC$6)</f>
        <v>0</v>
      </c>
      <c r="AD145" s="296" t="str">
        <f>IF(D145=0,0,IF($C145="510T","K",IF($C145="575T","E","Spare")))</f>
        <v>Spare</v>
      </c>
      <c r="AE145" s="570">
        <f t="shared" si="57"/>
        <v>43466</v>
      </c>
      <c r="AF145" s="570">
        <f t="shared" si="60"/>
        <v>44466</v>
      </c>
      <c r="AG145" s="570">
        <f t="shared" si="61"/>
        <v>46016</v>
      </c>
      <c r="AH145" s="570">
        <f t="shared" si="62"/>
        <v>47656</v>
      </c>
      <c r="AI145" s="570">
        <f t="shared" si="63"/>
        <v>49296</v>
      </c>
      <c r="AJ145" s="570">
        <f t="shared" si="64"/>
        <v>50936</v>
      </c>
      <c r="AK145" s="570">
        <f t="shared" si="65"/>
        <v>52576</v>
      </c>
      <c r="AL145" s="570">
        <f t="shared" si="66"/>
        <v>54216</v>
      </c>
      <c r="AM145" s="570">
        <f t="shared" si="67"/>
        <v>55856</v>
      </c>
      <c r="AO145" s="568" t="str">
        <f t="shared" si="68"/>
        <v/>
      </c>
      <c r="AP145" s="568" t="str">
        <f t="shared" si="69"/>
        <v/>
      </c>
    </row>
    <row r="146" spans="1:42" x14ac:dyDescent="0.35">
      <c r="A146" s="671">
        <v>8</v>
      </c>
      <c r="B146" s="850"/>
      <c r="C146" s="465" t="s">
        <v>356</v>
      </c>
      <c r="D146" s="463">
        <v>91533</v>
      </c>
      <c r="E146" s="522">
        <v>43417</v>
      </c>
      <c r="F146" s="471" t="s">
        <v>343</v>
      </c>
      <c r="G146" s="471" t="s">
        <v>344</v>
      </c>
      <c r="H146" s="530">
        <f>_xlfn.IFNA(SUMIFS('QUALIFIED SVs'!$C$8:$C$10271,'QUALIFIED SVs'!$B$8:$B$10271,'QUALIFIED ENGINES'!D146,'QUALIFIED SVs'!$M$8:$M$10271,1),E146)</f>
        <v>46028.5</v>
      </c>
      <c r="I146" s="530">
        <f>IF(G146="Yes",E146,VLOOKUP(D146,'QUALIFIED SVs'!$B$82:$C$10271,2,FALSE))</f>
        <v>46028.5</v>
      </c>
      <c r="J146" s="530">
        <f t="shared" si="51"/>
        <v>43709</v>
      </c>
      <c r="K146" s="530">
        <f t="shared" si="52"/>
        <v>46028.5</v>
      </c>
      <c r="L146" s="522"/>
      <c r="M146" s="290" t="str">
        <f t="shared" si="53"/>
        <v>Qualified</v>
      </c>
      <c r="N146" s="531">
        <f t="shared" si="54"/>
        <v>46028.5</v>
      </c>
      <c r="O146" s="531">
        <f t="shared" si="58"/>
        <v>46028.5</v>
      </c>
      <c r="P146" s="689">
        <v>44870</v>
      </c>
      <c r="Q146" s="549">
        <f t="shared" si="59"/>
        <v>2022</v>
      </c>
      <c r="R146" s="547"/>
      <c r="T146" s="582">
        <v>140</v>
      </c>
      <c r="U146" s="582">
        <f>D146</f>
        <v>91533</v>
      </c>
      <c r="V146" s="570">
        <f>SUMIFS('QUALIFIED SVs'!$C$7:$C$237,'QUALIFIED SVs'!$B$7:$B$237,'QUALIFIED ENGINES'!$U146,'QUALIFIED SVs'!$M$7:$M$237,V$6)</f>
        <v>46028.5</v>
      </c>
      <c r="W146" s="570">
        <f>SUMIFS('QUALIFIED SVs'!$C$7:$C$237,'QUALIFIED SVs'!$B$7:$B$237,'QUALIFIED ENGINES'!$U146,'QUALIFIED SVs'!$M$7:$M$237,W$6)</f>
        <v>0</v>
      </c>
      <c r="X146" s="570">
        <f>SUMIFS('QUALIFIED SVs'!$C$7:$C$237,'QUALIFIED SVs'!$B$7:$B$237,'QUALIFIED ENGINES'!$U146,'QUALIFIED SVs'!$M$7:$M$237,X$6)</f>
        <v>0</v>
      </c>
      <c r="Y146" s="570">
        <f>SUMIFS('QUALIFIED SVs'!$C$7:$C$237,'QUALIFIED SVs'!$B$7:$B$237,'QUALIFIED ENGINES'!$U146,'QUALIFIED SVs'!$M$7:$M$237,Y$6)</f>
        <v>0</v>
      </c>
      <c r="Z146" s="570">
        <f>SUMIFS('QUALIFIED SVs'!$C$7:$C$237,'QUALIFIED SVs'!$B$7:$B$237,'QUALIFIED ENGINES'!$U146,'QUALIFIED SVs'!$M$7:$M$237,Z$6)</f>
        <v>0</v>
      </c>
      <c r="AA146" s="570">
        <f>SUMIFS('QUALIFIED SVs'!$C$7:$C$237,'QUALIFIED SVs'!$B$7:$B$237,'QUALIFIED ENGINES'!$U146,'QUALIFIED SVs'!$M$7:$M$237,AA$6)</f>
        <v>0</v>
      </c>
      <c r="AB146" s="570">
        <f>SUMIFS('QUALIFIED SVs'!$C$7:$C$237,'QUALIFIED SVs'!$B$7:$B$237,'QUALIFIED ENGINES'!$U146,'QUALIFIED SVs'!$M$7:$M$237,AB$6)</f>
        <v>0</v>
      </c>
      <c r="AC146" s="570">
        <f>SUMIFS('QUALIFIED SVs'!$C$7:$C$237,'QUALIFIED SVs'!$B$7:$B$237,'QUALIFIED ENGINES'!$U146,'QUALIFIED SVs'!$M$7:$M$237,AC$6)</f>
        <v>0</v>
      </c>
      <c r="AD146" s="296" t="str">
        <f>IF(D146=0,0,IF($C146="510T","K",IF($C146="575T","E","Spare")))</f>
        <v>Spare</v>
      </c>
      <c r="AE146" s="570">
        <f t="shared" si="57"/>
        <v>43417</v>
      </c>
      <c r="AF146" s="570">
        <f t="shared" si="60"/>
        <v>46028.5</v>
      </c>
      <c r="AG146" s="570">
        <f t="shared" si="61"/>
        <v>47578.5</v>
      </c>
      <c r="AH146" s="570">
        <f t="shared" si="62"/>
        <v>49218.5</v>
      </c>
      <c r="AI146" s="570">
        <f t="shared" si="63"/>
        <v>50858.5</v>
      </c>
      <c r="AJ146" s="570">
        <f t="shared" si="64"/>
        <v>52498.5</v>
      </c>
      <c r="AK146" s="570">
        <f t="shared" si="65"/>
        <v>54138.5</v>
      </c>
      <c r="AL146" s="570">
        <f t="shared" si="66"/>
        <v>55778.5</v>
      </c>
      <c r="AM146" s="570">
        <f t="shared" si="67"/>
        <v>57418.5</v>
      </c>
      <c r="AO146" s="568">
        <f t="shared" si="68"/>
        <v>2611.5</v>
      </c>
      <c r="AP146" s="568" t="str">
        <f t="shared" si="69"/>
        <v/>
      </c>
    </row>
    <row r="147" spans="1:42" x14ac:dyDescent="0.35">
      <c r="A147" s="671">
        <v>1</v>
      </c>
      <c r="B147" s="848" t="s">
        <v>561</v>
      </c>
      <c r="C147" s="465" t="s">
        <v>356</v>
      </c>
      <c r="D147" s="463">
        <v>91529</v>
      </c>
      <c r="E147" s="522">
        <v>43800</v>
      </c>
      <c r="F147" s="471" t="s">
        <v>343</v>
      </c>
      <c r="G147" s="471" t="s">
        <v>344</v>
      </c>
      <c r="H147" s="530">
        <f>_xlfn.IFNA(SUMIFS('QUALIFIED SVs'!$C$8:$C$10271,'QUALIFIED SVs'!$B$8:$B$10271,'QUALIFIED ENGINES'!D147,'QUALIFIED SVs'!$M$8:$M$10271,1),E147)</f>
        <v>45363</v>
      </c>
      <c r="I147" s="530">
        <f>IF(G147="Yes",E147,VLOOKUP(D147,'QUALIFIED SVs'!$B$82:$C$10271,2,FALSE))</f>
        <v>45363</v>
      </c>
      <c r="J147" s="530">
        <f t="shared" si="51"/>
        <v>43800</v>
      </c>
      <c r="K147" s="530">
        <f t="shared" si="52"/>
        <v>45363</v>
      </c>
      <c r="L147" s="522"/>
      <c r="M147" s="290" t="str">
        <f t="shared" si="53"/>
        <v>Qualified</v>
      </c>
      <c r="N147" s="531">
        <f t="shared" si="54"/>
        <v>45363</v>
      </c>
      <c r="O147" s="531">
        <f t="shared" si="58"/>
        <v>45363</v>
      </c>
      <c r="P147" s="689">
        <v>45291</v>
      </c>
      <c r="Q147" s="549">
        <f t="shared" si="59"/>
        <v>2023</v>
      </c>
      <c r="R147" s="547"/>
      <c r="T147" s="582">
        <v>141</v>
      </c>
      <c r="U147" s="582">
        <f t="shared" si="55"/>
        <v>91529</v>
      </c>
      <c r="V147" s="570">
        <f>SUMIFS('QUALIFIED SVs'!$C$7:$C$237,'QUALIFIED SVs'!$B$7:$B$237,'QUALIFIED ENGINES'!$U147,'QUALIFIED SVs'!$M$7:$M$237,V$6)</f>
        <v>45363</v>
      </c>
      <c r="W147" s="570">
        <f>SUMIFS('QUALIFIED SVs'!$C$7:$C$237,'QUALIFIED SVs'!$B$7:$B$237,'QUALIFIED ENGINES'!$U147,'QUALIFIED SVs'!$M$7:$M$237,W$6)</f>
        <v>45582.508703703701</v>
      </c>
      <c r="X147" s="570">
        <f>SUMIFS('QUALIFIED SVs'!$C$7:$C$237,'QUALIFIED SVs'!$B$7:$B$237,'QUALIFIED ENGINES'!$U147,'QUALIFIED SVs'!$M$7:$M$237,X$6)</f>
        <v>0</v>
      </c>
      <c r="Y147" s="570">
        <f>SUMIFS('QUALIFIED SVs'!$C$7:$C$237,'QUALIFIED SVs'!$B$7:$B$237,'QUALIFIED ENGINES'!$U147,'QUALIFIED SVs'!$M$7:$M$237,Y$6)</f>
        <v>0</v>
      </c>
      <c r="Z147" s="570">
        <f>SUMIFS('QUALIFIED SVs'!$C$7:$C$237,'QUALIFIED SVs'!$B$7:$B$237,'QUALIFIED ENGINES'!$U147,'QUALIFIED SVs'!$M$7:$M$237,Z$6)</f>
        <v>0</v>
      </c>
      <c r="AA147" s="570">
        <f>SUMIFS('QUALIFIED SVs'!$C$7:$C$237,'QUALIFIED SVs'!$B$7:$B$237,'QUALIFIED ENGINES'!$U147,'QUALIFIED SVs'!$M$7:$M$237,AA$6)</f>
        <v>0</v>
      </c>
      <c r="AB147" s="570">
        <f>SUMIFS('QUALIFIED SVs'!$C$7:$C$237,'QUALIFIED SVs'!$B$7:$B$237,'QUALIFIED ENGINES'!$U147,'QUALIFIED SVs'!$M$7:$M$237,AB$6)</f>
        <v>0</v>
      </c>
      <c r="AC147" s="570">
        <f>SUMIFS('QUALIFIED SVs'!$C$7:$C$237,'QUALIFIED SVs'!$B$7:$B$237,'QUALIFIED ENGINES'!$U147,'QUALIFIED SVs'!$M$7:$M$237,AC$6)</f>
        <v>0</v>
      </c>
      <c r="AD147" s="296" t="str">
        <f t="shared" si="56"/>
        <v>Spare</v>
      </c>
      <c r="AE147" s="570">
        <f t="shared" si="57"/>
        <v>43800</v>
      </c>
      <c r="AF147" s="570">
        <f t="shared" si="60"/>
        <v>45363</v>
      </c>
      <c r="AG147" s="570">
        <f t="shared" si="61"/>
        <v>45582.508703703701</v>
      </c>
      <c r="AH147" s="570">
        <f t="shared" si="62"/>
        <v>47222.508703703701</v>
      </c>
      <c r="AI147" s="570">
        <f t="shared" si="63"/>
        <v>48862.508703703701</v>
      </c>
      <c r="AJ147" s="570">
        <f t="shared" si="64"/>
        <v>50502.508703703701</v>
      </c>
      <c r="AK147" s="570">
        <f t="shared" si="65"/>
        <v>52142.508703703701</v>
      </c>
      <c r="AL147" s="570">
        <f t="shared" si="66"/>
        <v>53782.508703703701</v>
      </c>
      <c r="AM147" s="570">
        <f t="shared" si="67"/>
        <v>55422.508703703701</v>
      </c>
      <c r="AO147" s="568">
        <f t="shared" si="68"/>
        <v>1563</v>
      </c>
      <c r="AP147" s="568">
        <f t="shared" si="69"/>
        <v>219.50870370370103</v>
      </c>
    </row>
    <row r="148" spans="1:42" x14ac:dyDescent="0.35">
      <c r="A148" s="671">
        <v>2</v>
      </c>
      <c r="B148" s="849"/>
      <c r="C148" s="465" t="s">
        <v>356</v>
      </c>
      <c r="D148" s="463">
        <v>91488</v>
      </c>
      <c r="E148" s="522">
        <v>43383</v>
      </c>
      <c r="F148" s="471" t="s">
        <v>343</v>
      </c>
      <c r="G148" s="471" t="s">
        <v>344</v>
      </c>
      <c r="H148" s="530">
        <f>_xlfn.IFNA(SUMIFS('QUALIFIED SVs'!$C$8:$C$10271,'QUALIFIED SVs'!$B$8:$B$10271,'QUALIFIED ENGINES'!D148,'QUALIFIED SVs'!$M$8:$M$10271,1),E148)</f>
        <v>45041.375</v>
      </c>
      <c r="I148" s="530">
        <f>IF(G148="Yes",E148,VLOOKUP(D148,'QUALIFIED SVs'!$B$82:$C$10271,2,FALSE))</f>
        <v>45041.375</v>
      </c>
      <c r="J148" s="530">
        <f t="shared" si="51"/>
        <v>43709</v>
      </c>
      <c r="K148" s="530">
        <f t="shared" si="52"/>
        <v>45041.375</v>
      </c>
      <c r="L148" s="522"/>
      <c r="M148" s="290" t="str">
        <f t="shared" si="53"/>
        <v>Qualified</v>
      </c>
      <c r="N148" s="531">
        <f t="shared" si="54"/>
        <v>45041.375</v>
      </c>
      <c r="O148" s="531" t="str">
        <f t="shared" si="58"/>
        <v>N/A</v>
      </c>
      <c r="P148" s="689">
        <v>45254.041666666664</v>
      </c>
      <c r="Q148" s="549">
        <f t="shared" si="59"/>
        <v>2023</v>
      </c>
      <c r="R148" s="547"/>
      <c r="T148" s="582">
        <v>142</v>
      </c>
      <c r="U148" s="582">
        <f t="shared" si="55"/>
        <v>91488</v>
      </c>
      <c r="V148" s="570">
        <f>SUMIFS('QUALIFIED SVs'!$C$7:$C$237,'QUALIFIED SVs'!$B$7:$B$237,'QUALIFIED ENGINES'!$U148,'QUALIFIED SVs'!$M$7:$M$237,V$6)</f>
        <v>45041.375</v>
      </c>
      <c r="W148" s="570">
        <f>SUMIFS('QUALIFIED SVs'!$C$7:$C$237,'QUALIFIED SVs'!$B$7:$B$237,'QUALIFIED ENGINES'!$U148,'QUALIFIED SVs'!$M$7:$M$237,W$6)</f>
        <v>0</v>
      </c>
      <c r="X148" s="570">
        <f>SUMIFS('QUALIFIED SVs'!$C$7:$C$237,'QUALIFIED SVs'!$B$7:$B$237,'QUALIFIED ENGINES'!$U148,'QUALIFIED SVs'!$M$7:$M$237,X$6)</f>
        <v>0</v>
      </c>
      <c r="Y148" s="570">
        <f>SUMIFS('QUALIFIED SVs'!$C$7:$C$237,'QUALIFIED SVs'!$B$7:$B$237,'QUALIFIED ENGINES'!$U148,'QUALIFIED SVs'!$M$7:$M$237,Y$6)</f>
        <v>0</v>
      </c>
      <c r="Z148" s="570">
        <f>SUMIFS('QUALIFIED SVs'!$C$7:$C$237,'QUALIFIED SVs'!$B$7:$B$237,'QUALIFIED ENGINES'!$U148,'QUALIFIED SVs'!$M$7:$M$237,Z$6)</f>
        <v>0</v>
      </c>
      <c r="AA148" s="570">
        <f>SUMIFS('QUALIFIED SVs'!$C$7:$C$237,'QUALIFIED SVs'!$B$7:$B$237,'QUALIFIED ENGINES'!$U148,'QUALIFIED SVs'!$M$7:$M$237,AA$6)</f>
        <v>0</v>
      </c>
      <c r="AB148" s="570">
        <f>SUMIFS('QUALIFIED SVs'!$C$7:$C$237,'QUALIFIED SVs'!$B$7:$B$237,'QUALIFIED ENGINES'!$U148,'QUALIFIED SVs'!$M$7:$M$237,AB$6)</f>
        <v>0</v>
      </c>
      <c r="AC148" s="570">
        <f>SUMIFS('QUALIFIED SVs'!$C$7:$C$237,'QUALIFIED SVs'!$B$7:$B$237,'QUALIFIED ENGINES'!$U148,'QUALIFIED SVs'!$M$7:$M$237,AC$6)</f>
        <v>0</v>
      </c>
      <c r="AD148" s="296" t="str">
        <f t="shared" si="56"/>
        <v>Spare</v>
      </c>
      <c r="AE148" s="570">
        <f t="shared" si="57"/>
        <v>43383</v>
      </c>
      <c r="AF148" s="570">
        <f t="shared" si="60"/>
        <v>45041.375</v>
      </c>
      <c r="AG148" s="570">
        <f t="shared" si="61"/>
        <v>46591.375</v>
      </c>
      <c r="AH148" s="570">
        <f t="shared" si="62"/>
        <v>48231.375</v>
      </c>
      <c r="AI148" s="570">
        <f t="shared" si="63"/>
        <v>49871.375</v>
      </c>
      <c r="AJ148" s="570">
        <f t="shared" si="64"/>
        <v>51511.375</v>
      </c>
      <c r="AK148" s="570">
        <f t="shared" si="65"/>
        <v>53151.375</v>
      </c>
      <c r="AL148" s="570">
        <f t="shared" si="66"/>
        <v>54791.375</v>
      </c>
      <c r="AM148" s="570">
        <f t="shared" si="67"/>
        <v>56431.375</v>
      </c>
      <c r="AO148" s="568">
        <f t="shared" si="68"/>
        <v>1658.375</v>
      </c>
      <c r="AP148" s="568" t="str">
        <f t="shared" si="69"/>
        <v/>
      </c>
    </row>
    <row r="149" spans="1:42" x14ac:dyDescent="0.35">
      <c r="A149" s="671">
        <v>3</v>
      </c>
      <c r="B149" s="849"/>
      <c r="C149" s="465" t="s">
        <v>356</v>
      </c>
      <c r="D149" s="463">
        <v>91609</v>
      </c>
      <c r="E149" s="522">
        <v>44559</v>
      </c>
      <c r="F149" s="471" t="s">
        <v>343</v>
      </c>
      <c r="G149" s="471" t="s">
        <v>344</v>
      </c>
      <c r="H149" s="530">
        <f>_xlfn.IFNA(SUMIFS('QUALIFIED SVs'!$C$8:$C$10271,'QUALIFIED SVs'!$B$8:$B$10271,'QUALIFIED ENGINES'!D149,'QUALIFIED SVs'!$M$8:$M$10271,1),E149)</f>
        <v>0</v>
      </c>
      <c r="I149" s="530" t="e">
        <f>IF(G149="Yes",E149,VLOOKUP(D149,'QUALIFIED SVs'!$B$82:$C$10271,2,FALSE))</f>
        <v>#N/A</v>
      </c>
      <c r="J149" s="530">
        <f t="shared" si="51"/>
        <v>44559</v>
      </c>
      <c r="K149" s="530" t="e">
        <f t="shared" si="52"/>
        <v>#N/A</v>
      </c>
      <c r="L149" s="522"/>
      <c r="M149" s="290" t="e">
        <f t="shared" si="53"/>
        <v>#N/A</v>
      </c>
      <c r="N149" s="531" t="e">
        <f t="shared" si="54"/>
        <v>#N/A</v>
      </c>
      <c r="O149" s="531" t="e">
        <f t="shared" si="58"/>
        <v>#N/A</v>
      </c>
      <c r="P149" s="689">
        <v>44653</v>
      </c>
      <c r="Q149" s="549">
        <f t="shared" si="59"/>
        <v>2022</v>
      </c>
      <c r="R149" s="547"/>
      <c r="T149" s="582">
        <v>143</v>
      </c>
      <c r="U149" s="582">
        <f t="shared" si="55"/>
        <v>91609</v>
      </c>
      <c r="V149" s="570">
        <f>SUMIFS('QUALIFIED SVs'!$C$7:$C$237,'QUALIFIED SVs'!$B$7:$B$237,'QUALIFIED ENGINES'!$U149,'QUALIFIED SVs'!$M$7:$M$237,V$6)</f>
        <v>0</v>
      </c>
      <c r="W149" s="570">
        <f>SUMIFS('QUALIFIED SVs'!$C$7:$C$237,'QUALIFIED SVs'!$B$7:$B$237,'QUALIFIED ENGINES'!$U149,'QUALIFIED SVs'!$M$7:$M$237,W$6)</f>
        <v>0</v>
      </c>
      <c r="X149" s="570">
        <f>SUMIFS('QUALIFIED SVs'!$C$7:$C$237,'QUALIFIED SVs'!$B$7:$B$237,'QUALIFIED ENGINES'!$U149,'QUALIFIED SVs'!$M$7:$M$237,X$6)</f>
        <v>0</v>
      </c>
      <c r="Y149" s="570">
        <f>SUMIFS('QUALIFIED SVs'!$C$7:$C$237,'QUALIFIED SVs'!$B$7:$B$237,'QUALIFIED ENGINES'!$U149,'QUALIFIED SVs'!$M$7:$M$237,Y$6)</f>
        <v>0</v>
      </c>
      <c r="Z149" s="570">
        <f>SUMIFS('QUALIFIED SVs'!$C$7:$C$237,'QUALIFIED SVs'!$B$7:$B$237,'QUALIFIED ENGINES'!$U149,'QUALIFIED SVs'!$M$7:$M$237,Z$6)</f>
        <v>0</v>
      </c>
      <c r="AA149" s="570">
        <f>SUMIFS('QUALIFIED SVs'!$C$7:$C$237,'QUALIFIED SVs'!$B$7:$B$237,'QUALIFIED ENGINES'!$U149,'QUALIFIED SVs'!$M$7:$M$237,AA$6)</f>
        <v>0</v>
      </c>
      <c r="AB149" s="570">
        <f>SUMIFS('QUALIFIED SVs'!$C$7:$C$237,'QUALIFIED SVs'!$B$7:$B$237,'QUALIFIED ENGINES'!$U149,'QUALIFIED SVs'!$M$7:$M$237,AB$6)</f>
        <v>0</v>
      </c>
      <c r="AC149" s="570">
        <f>SUMIFS('QUALIFIED SVs'!$C$7:$C$237,'QUALIFIED SVs'!$B$7:$B$237,'QUALIFIED ENGINES'!$U149,'QUALIFIED SVs'!$M$7:$M$237,AC$6)</f>
        <v>0</v>
      </c>
      <c r="AD149" s="296" t="str">
        <f t="shared" si="56"/>
        <v>Spare</v>
      </c>
      <c r="AE149" s="570">
        <f t="shared" si="57"/>
        <v>44559</v>
      </c>
      <c r="AF149" s="570">
        <f t="shared" si="60"/>
        <v>45559</v>
      </c>
      <c r="AG149" s="570">
        <f t="shared" si="61"/>
        <v>47109</v>
      </c>
      <c r="AH149" s="570">
        <f t="shared" si="62"/>
        <v>48749</v>
      </c>
      <c r="AI149" s="570">
        <f t="shared" si="63"/>
        <v>50389</v>
      </c>
      <c r="AJ149" s="570">
        <f t="shared" si="64"/>
        <v>52029</v>
      </c>
      <c r="AK149" s="570">
        <f t="shared" si="65"/>
        <v>53669</v>
      </c>
      <c r="AL149" s="570">
        <f t="shared" si="66"/>
        <v>55309</v>
      </c>
      <c r="AM149" s="570">
        <f t="shared" si="67"/>
        <v>56949</v>
      </c>
      <c r="AO149" s="568" t="str">
        <f t="shared" si="68"/>
        <v/>
      </c>
      <c r="AP149" s="568" t="str">
        <f t="shared" si="69"/>
        <v/>
      </c>
    </row>
    <row r="150" spans="1:42" x14ac:dyDescent="0.35">
      <c r="A150" s="671">
        <v>4</v>
      </c>
      <c r="B150" s="849"/>
      <c r="C150" s="465" t="s">
        <v>356</v>
      </c>
      <c r="D150" s="463">
        <v>91424</v>
      </c>
      <c r="E150" s="522">
        <v>42934</v>
      </c>
      <c r="F150" s="471" t="s">
        <v>343</v>
      </c>
      <c r="G150" s="471" t="s">
        <v>344</v>
      </c>
      <c r="H150" s="530">
        <f>_xlfn.IFNA(SUMIFS('QUALIFIED SVs'!$C$8:$C$10271,'QUALIFIED SVs'!$B$8:$B$10271,'QUALIFIED ENGINES'!D150,'QUALIFIED SVs'!$M$8:$M$10271,1),E150)</f>
        <v>45655.405810185184</v>
      </c>
      <c r="I150" s="530" t="e">
        <f>IF(G150="Yes",E150,VLOOKUP(D150,'QUALIFIED SVs'!$B$82:$C$10271,2,FALSE))</f>
        <v>#N/A</v>
      </c>
      <c r="J150" s="530">
        <f t="shared" si="51"/>
        <v>43709</v>
      </c>
      <c r="K150" s="530" t="e">
        <f t="shared" si="52"/>
        <v>#N/A</v>
      </c>
      <c r="L150" s="522"/>
      <c r="M150" s="290" t="e">
        <f t="shared" si="53"/>
        <v>#N/A</v>
      </c>
      <c r="N150" s="531" t="e">
        <f t="shared" si="54"/>
        <v>#N/A</v>
      </c>
      <c r="O150" s="531" t="e">
        <f t="shared" si="58"/>
        <v>#N/A</v>
      </c>
      <c r="P150" s="689">
        <v>45042.041666666664</v>
      </c>
      <c r="Q150" s="549">
        <f t="shared" si="59"/>
        <v>2023</v>
      </c>
      <c r="R150" s="547"/>
      <c r="T150" s="582">
        <v>144</v>
      </c>
      <c r="U150" s="582">
        <f t="shared" si="55"/>
        <v>91424</v>
      </c>
      <c r="V150" s="570">
        <f>SUMIFS('QUALIFIED SVs'!$C$7:$C$237,'QUALIFIED SVs'!$B$7:$B$237,'QUALIFIED ENGINES'!$U150,'QUALIFIED SVs'!$M$7:$M$237,V$6)</f>
        <v>45655.405810185184</v>
      </c>
      <c r="W150" s="570">
        <f>SUMIFS('QUALIFIED SVs'!$C$7:$C$237,'QUALIFIED SVs'!$B$7:$B$237,'QUALIFIED ENGINES'!$U150,'QUALIFIED SVs'!$M$7:$M$237,W$6)</f>
        <v>0</v>
      </c>
      <c r="X150" s="570">
        <f>SUMIFS('QUALIFIED SVs'!$C$7:$C$237,'QUALIFIED SVs'!$B$7:$B$237,'QUALIFIED ENGINES'!$U150,'QUALIFIED SVs'!$M$7:$M$237,X$6)</f>
        <v>0</v>
      </c>
      <c r="Y150" s="570">
        <f>SUMIFS('QUALIFIED SVs'!$C$7:$C$237,'QUALIFIED SVs'!$B$7:$B$237,'QUALIFIED ENGINES'!$U150,'QUALIFIED SVs'!$M$7:$M$237,Y$6)</f>
        <v>0</v>
      </c>
      <c r="Z150" s="570">
        <f>SUMIFS('QUALIFIED SVs'!$C$7:$C$237,'QUALIFIED SVs'!$B$7:$B$237,'QUALIFIED ENGINES'!$U150,'QUALIFIED SVs'!$M$7:$M$237,Z$6)</f>
        <v>0</v>
      </c>
      <c r="AA150" s="570">
        <f>SUMIFS('QUALIFIED SVs'!$C$7:$C$237,'QUALIFIED SVs'!$B$7:$B$237,'QUALIFIED ENGINES'!$U150,'QUALIFIED SVs'!$M$7:$M$237,AA$6)</f>
        <v>0</v>
      </c>
      <c r="AB150" s="570">
        <f>SUMIFS('QUALIFIED SVs'!$C$7:$C$237,'QUALIFIED SVs'!$B$7:$B$237,'QUALIFIED ENGINES'!$U150,'QUALIFIED SVs'!$M$7:$M$237,AB$6)</f>
        <v>0</v>
      </c>
      <c r="AC150" s="570">
        <f>SUMIFS('QUALIFIED SVs'!$C$7:$C$237,'QUALIFIED SVs'!$B$7:$B$237,'QUALIFIED ENGINES'!$U150,'QUALIFIED SVs'!$M$7:$M$237,AC$6)</f>
        <v>0</v>
      </c>
      <c r="AD150" s="296" t="str">
        <f t="shared" si="56"/>
        <v>Spare</v>
      </c>
      <c r="AE150" s="570">
        <f t="shared" si="57"/>
        <v>42934</v>
      </c>
      <c r="AF150" s="570">
        <f t="shared" si="60"/>
        <v>45655.405810185184</v>
      </c>
      <c r="AG150" s="570">
        <f t="shared" si="61"/>
        <v>47205.405810185184</v>
      </c>
      <c r="AH150" s="570">
        <f t="shared" si="62"/>
        <v>48845.405810185184</v>
      </c>
      <c r="AI150" s="570">
        <f t="shared" si="63"/>
        <v>50485.405810185184</v>
      </c>
      <c r="AJ150" s="570">
        <f t="shared" si="64"/>
        <v>52125.405810185184</v>
      </c>
      <c r="AK150" s="570">
        <f t="shared" si="65"/>
        <v>53765.405810185184</v>
      </c>
      <c r="AL150" s="570">
        <f t="shared" si="66"/>
        <v>55405.405810185184</v>
      </c>
      <c r="AM150" s="570">
        <f t="shared" si="67"/>
        <v>57045.405810185184</v>
      </c>
      <c r="AO150" s="568">
        <f t="shared" si="68"/>
        <v>2721.4058101851842</v>
      </c>
      <c r="AP150" s="568" t="str">
        <f t="shared" si="69"/>
        <v/>
      </c>
    </row>
    <row r="151" spans="1:42" x14ac:dyDescent="0.35">
      <c r="A151" s="671">
        <v>5</v>
      </c>
      <c r="B151" s="849"/>
      <c r="C151" s="465" t="s">
        <v>356</v>
      </c>
      <c r="D151" s="463"/>
      <c r="E151" s="522"/>
      <c r="F151" s="471"/>
      <c r="G151" s="471"/>
      <c r="H151" s="530">
        <f>_xlfn.IFNA(SUMIFS('QUALIFIED SVs'!$C$8:$C$10271,'QUALIFIED SVs'!$B$8:$B$10271,'QUALIFIED ENGINES'!D151,'QUALIFIED SVs'!$M$8:$M$10271,1),E151)</f>
        <v>0</v>
      </c>
      <c r="I151" s="530" t="str">
        <f>IF(G151="Yes",E151,VLOOKUP(D151,'QUALIFIED SVs'!$B$82:$C$10271,2,FALSE))</f>
        <v>00/01/1900</v>
      </c>
      <c r="J151" s="530">
        <f t="shared" si="51"/>
        <v>43709</v>
      </c>
      <c r="K151" s="530" t="str">
        <f t="shared" si="52"/>
        <v>00/01/1900</v>
      </c>
      <c r="L151" s="522"/>
      <c r="M151" s="290" t="str">
        <f t="shared" si="53"/>
        <v>Qualified</v>
      </c>
      <c r="N151" s="531" t="str">
        <f t="shared" si="54"/>
        <v>00/01/1900</v>
      </c>
      <c r="O151" s="531">
        <f t="shared" si="58"/>
        <v>0</v>
      </c>
      <c r="P151" s="691"/>
      <c r="Q151" s="549"/>
      <c r="R151" s="547"/>
      <c r="T151" s="582">
        <v>145</v>
      </c>
      <c r="U151" s="582">
        <f t="shared" si="55"/>
        <v>0</v>
      </c>
      <c r="V151" s="570">
        <f>SUMIFS('QUALIFIED SVs'!$C$7:$C$237,'QUALIFIED SVs'!$B$7:$B$237,'QUALIFIED ENGINES'!$U151,'QUALIFIED SVs'!$M$7:$M$237,V$6)</f>
        <v>0</v>
      </c>
      <c r="W151" s="570">
        <f>SUMIFS('QUALIFIED SVs'!$C$7:$C$237,'QUALIFIED SVs'!$B$7:$B$237,'QUALIFIED ENGINES'!$U151,'QUALIFIED SVs'!$M$7:$M$237,W$6)</f>
        <v>0</v>
      </c>
      <c r="X151" s="570">
        <f>SUMIFS('QUALIFIED SVs'!$C$7:$C$237,'QUALIFIED SVs'!$B$7:$B$237,'QUALIFIED ENGINES'!$U151,'QUALIFIED SVs'!$M$7:$M$237,X$6)</f>
        <v>0</v>
      </c>
      <c r="Y151" s="570">
        <f>SUMIFS('QUALIFIED SVs'!$C$7:$C$237,'QUALIFIED SVs'!$B$7:$B$237,'QUALIFIED ENGINES'!$U151,'QUALIFIED SVs'!$M$7:$M$237,Y$6)</f>
        <v>0</v>
      </c>
      <c r="Z151" s="570">
        <f>SUMIFS('QUALIFIED SVs'!$C$7:$C$237,'QUALIFIED SVs'!$B$7:$B$237,'QUALIFIED ENGINES'!$U151,'QUALIFIED SVs'!$M$7:$M$237,Z$6)</f>
        <v>0</v>
      </c>
      <c r="AA151" s="570">
        <f>SUMIFS('QUALIFIED SVs'!$C$7:$C$237,'QUALIFIED SVs'!$B$7:$B$237,'QUALIFIED ENGINES'!$U151,'QUALIFIED SVs'!$M$7:$M$237,AA$6)</f>
        <v>0</v>
      </c>
      <c r="AB151" s="570">
        <f>SUMIFS('QUALIFIED SVs'!$C$7:$C$237,'QUALIFIED SVs'!$B$7:$B$237,'QUALIFIED ENGINES'!$U151,'QUALIFIED SVs'!$M$7:$M$237,AB$6)</f>
        <v>0</v>
      </c>
      <c r="AC151" s="570">
        <f>SUMIFS('QUALIFIED SVs'!$C$7:$C$237,'QUALIFIED SVs'!$B$7:$B$237,'QUALIFIED ENGINES'!$U151,'QUALIFIED SVs'!$M$7:$M$237,AC$6)</f>
        <v>0</v>
      </c>
      <c r="AD151" s="296">
        <f t="shared" si="56"/>
        <v>0</v>
      </c>
      <c r="AE151" s="570">
        <f t="shared" si="57"/>
        <v>0</v>
      </c>
      <c r="AF151" s="570">
        <f t="shared" si="60"/>
        <v>0</v>
      </c>
      <c r="AG151" s="570">
        <f t="shared" si="61"/>
        <v>0</v>
      </c>
      <c r="AH151" s="570">
        <f t="shared" si="62"/>
        <v>0</v>
      </c>
      <c r="AI151" s="570">
        <f t="shared" si="63"/>
        <v>0</v>
      </c>
      <c r="AJ151" s="570">
        <f t="shared" si="64"/>
        <v>0</v>
      </c>
      <c r="AK151" s="570">
        <f t="shared" si="65"/>
        <v>0</v>
      </c>
      <c r="AL151" s="570">
        <f t="shared" si="66"/>
        <v>0</v>
      </c>
      <c r="AM151" s="570">
        <f t="shared" si="67"/>
        <v>0</v>
      </c>
      <c r="AO151" s="568" t="str">
        <f t="shared" si="68"/>
        <v/>
      </c>
      <c r="AP151" s="568" t="str">
        <f t="shared" si="69"/>
        <v/>
      </c>
    </row>
    <row r="152" spans="1:42" x14ac:dyDescent="0.35">
      <c r="A152" s="671">
        <v>6</v>
      </c>
      <c r="B152" s="849"/>
      <c r="C152" s="465" t="s">
        <v>356</v>
      </c>
      <c r="D152" s="463">
        <v>91505</v>
      </c>
      <c r="E152" s="522">
        <v>43432</v>
      </c>
      <c r="F152" s="471" t="s">
        <v>343</v>
      </c>
      <c r="G152" s="471" t="s">
        <v>344</v>
      </c>
      <c r="H152" s="530">
        <f>_xlfn.IFNA(SUMIFS('QUALIFIED SVs'!$C$8:$C$10271,'QUALIFIED SVs'!$B$8:$B$10271,'QUALIFIED ENGINES'!D152,'QUALIFIED SVs'!$M$8:$M$10271,1),E152)</f>
        <v>45470.458333333336</v>
      </c>
      <c r="I152" s="530">
        <f>IF(G152="Yes",E152,VLOOKUP(D152,'QUALIFIED SVs'!$B$82:$C$10271,2,FALSE))</f>
        <v>45470.458333333336</v>
      </c>
      <c r="J152" s="530">
        <f t="shared" si="51"/>
        <v>43709</v>
      </c>
      <c r="K152" s="530">
        <f t="shared" si="52"/>
        <v>45470.458333333336</v>
      </c>
      <c r="L152" s="522"/>
      <c r="M152" s="290" t="str">
        <f t="shared" si="53"/>
        <v>Qualified</v>
      </c>
      <c r="N152" s="531">
        <f t="shared" si="54"/>
        <v>45470.458333333336</v>
      </c>
      <c r="O152" s="531">
        <f t="shared" si="58"/>
        <v>45470.458333333336</v>
      </c>
      <c r="P152" s="689">
        <v>45291</v>
      </c>
      <c r="Q152" s="549">
        <f t="shared" si="59"/>
        <v>2023</v>
      </c>
      <c r="R152" s="547"/>
      <c r="T152" s="582">
        <v>146</v>
      </c>
      <c r="U152" s="582">
        <f t="shared" si="55"/>
        <v>91505</v>
      </c>
      <c r="V152" s="570">
        <f>SUMIFS('QUALIFIED SVs'!$C$7:$C$237,'QUALIFIED SVs'!$B$7:$B$237,'QUALIFIED ENGINES'!$U152,'QUALIFIED SVs'!$M$7:$M$237,V$6)</f>
        <v>45470.458333333336</v>
      </c>
      <c r="W152" s="570">
        <f>SUMIFS('QUALIFIED SVs'!$C$7:$C$237,'QUALIFIED SVs'!$B$7:$B$237,'QUALIFIED ENGINES'!$U152,'QUALIFIED SVs'!$M$7:$M$237,W$6)</f>
        <v>0</v>
      </c>
      <c r="X152" s="570">
        <f>SUMIFS('QUALIFIED SVs'!$C$7:$C$237,'QUALIFIED SVs'!$B$7:$B$237,'QUALIFIED ENGINES'!$U152,'QUALIFIED SVs'!$M$7:$M$237,X$6)</f>
        <v>0</v>
      </c>
      <c r="Y152" s="570">
        <f>SUMIFS('QUALIFIED SVs'!$C$7:$C$237,'QUALIFIED SVs'!$B$7:$B$237,'QUALIFIED ENGINES'!$U152,'QUALIFIED SVs'!$M$7:$M$237,Y$6)</f>
        <v>0</v>
      </c>
      <c r="Z152" s="570">
        <f>SUMIFS('QUALIFIED SVs'!$C$7:$C$237,'QUALIFIED SVs'!$B$7:$B$237,'QUALIFIED ENGINES'!$U152,'QUALIFIED SVs'!$M$7:$M$237,Z$6)</f>
        <v>0</v>
      </c>
      <c r="AA152" s="570">
        <f>SUMIFS('QUALIFIED SVs'!$C$7:$C$237,'QUALIFIED SVs'!$B$7:$B$237,'QUALIFIED ENGINES'!$U152,'QUALIFIED SVs'!$M$7:$M$237,AA$6)</f>
        <v>0</v>
      </c>
      <c r="AB152" s="570">
        <f>SUMIFS('QUALIFIED SVs'!$C$7:$C$237,'QUALIFIED SVs'!$B$7:$B$237,'QUALIFIED ENGINES'!$U152,'QUALIFIED SVs'!$M$7:$M$237,AB$6)</f>
        <v>0</v>
      </c>
      <c r="AC152" s="570">
        <f>SUMIFS('QUALIFIED SVs'!$C$7:$C$237,'QUALIFIED SVs'!$B$7:$B$237,'QUALIFIED ENGINES'!$U152,'QUALIFIED SVs'!$M$7:$M$237,AC$6)</f>
        <v>0</v>
      </c>
      <c r="AD152" s="296" t="str">
        <f t="shared" si="56"/>
        <v>Spare</v>
      </c>
      <c r="AE152" s="570">
        <f t="shared" si="57"/>
        <v>43432</v>
      </c>
      <c r="AF152" s="570">
        <f t="shared" si="60"/>
        <v>45470.458333333336</v>
      </c>
      <c r="AG152" s="570">
        <f t="shared" si="61"/>
        <v>47020.458333333336</v>
      </c>
      <c r="AH152" s="570">
        <f t="shared" si="62"/>
        <v>48660.458333333336</v>
      </c>
      <c r="AI152" s="570">
        <f t="shared" si="63"/>
        <v>50300.458333333336</v>
      </c>
      <c r="AJ152" s="570">
        <f t="shared" si="64"/>
        <v>51940.458333333336</v>
      </c>
      <c r="AK152" s="570">
        <f t="shared" si="65"/>
        <v>53580.458333333336</v>
      </c>
      <c r="AL152" s="570">
        <f t="shared" si="66"/>
        <v>55220.458333333336</v>
      </c>
      <c r="AM152" s="570">
        <f t="shared" si="67"/>
        <v>56860.458333333336</v>
      </c>
      <c r="AO152" s="568">
        <f t="shared" si="68"/>
        <v>2038.4583333333358</v>
      </c>
      <c r="AP152" s="568" t="str">
        <f t="shared" si="69"/>
        <v/>
      </c>
    </row>
    <row r="153" spans="1:42" x14ac:dyDescent="0.35">
      <c r="A153" s="671">
        <v>7</v>
      </c>
      <c r="B153" s="849"/>
      <c r="C153" s="465" t="s">
        <v>356</v>
      </c>
      <c r="D153" s="463">
        <v>91517</v>
      </c>
      <c r="E153" s="522">
        <v>43069</v>
      </c>
      <c r="F153" s="471" t="s">
        <v>343</v>
      </c>
      <c r="G153" s="471" t="s">
        <v>344</v>
      </c>
      <c r="H153" s="530">
        <f>_xlfn.IFNA(SUMIFS('QUALIFIED SVs'!$C$8:$C$10271,'QUALIFIED SVs'!$B$8:$B$10271,'QUALIFIED ENGINES'!D153,'QUALIFIED SVs'!$M$8:$M$10271,1),E153)</f>
        <v>45245.25</v>
      </c>
      <c r="I153" s="530">
        <f>IF(G153="Yes",E153,VLOOKUP(D153,'QUALIFIED SVs'!$B$82:$C$10271,2,FALSE))</f>
        <v>45245.25</v>
      </c>
      <c r="J153" s="530">
        <f t="shared" si="51"/>
        <v>43709</v>
      </c>
      <c r="K153" s="530">
        <f t="shared" si="52"/>
        <v>45245.25</v>
      </c>
      <c r="L153" s="522"/>
      <c r="M153" s="290" t="str">
        <f t="shared" si="53"/>
        <v>Qualified</v>
      </c>
      <c r="N153" s="531">
        <f t="shared" si="54"/>
        <v>45245.25</v>
      </c>
      <c r="O153" s="531" t="str">
        <f t="shared" si="58"/>
        <v>N/A</v>
      </c>
      <c r="P153" s="689">
        <v>45291</v>
      </c>
      <c r="Q153" s="549">
        <f t="shared" si="59"/>
        <v>2023</v>
      </c>
      <c r="R153" s="547"/>
      <c r="T153" s="582">
        <v>147</v>
      </c>
      <c r="U153" s="582">
        <f t="shared" si="55"/>
        <v>91517</v>
      </c>
      <c r="V153" s="570">
        <f>SUMIFS('QUALIFIED SVs'!$C$7:$C$237,'QUALIFIED SVs'!$B$7:$B$237,'QUALIFIED ENGINES'!$U153,'QUALIFIED SVs'!$M$7:$M$237,V$6)</f>
        <v>45245.25</v>
      </c>
      <c r="W153" s="570">
        <f>SUMIFS('QUALIFIED SVs'!$C$7:$C$237,'QUALIFIED SVs'!$B$7:$B$237,'QUALIFIED ENGINES'!$U153,'QUALIFIED SVs'!$M$7:$M$237,W$6)</f>
        <v>0</v>
      </c>
      <c r="X153" s="570">
        <f>SUMIFS('QUALIFIED SVs'!$C$7:$C$237,'QUALIFIED SVs'!$B$7:$B$237,'QUALIFIED ENGINES'!$U153,'QUALIFIED SVs'!$M$7:$M$237,X$6)</f>
        <v>0</v>
      </c>
      <c r="Y153" s="570">
        <f>SUMIFS('QUALIFIED SVs'!$C$7:$C$237,'QUALIFIED SVs'!$B$7:$B$237,'QUALIFIED ENGINES'!$U153,'QUALIFIED SVs'!$M$7:$M$237,Y$6)</f>
        <v>0</v>
      </c>
      <c r="Z153" s="570">
        <f>SUMIFS('QUALIFIED SVs'!$C$7:$C$237,'QUALIFIED SVs'!$B$7:$B$237,'QUALIFIED ENGINES'!$U153,'QUALIFIED SVs'!$M$7:$M$237,Z$6)</f>
        <v>0</v>
      </c>
      <c r="AA153" s="570">
        <f>SUMIFS('QUALIFIED SVs'!$C$7:$C$237,'QUALIFIED SVs'!$B$7:$B$237,'QUALIFIED ENGINES'!$U153,'QUALIFIED SVs'!$M$7:$M$237,AA$6)</f>
        <v>0</v>
      </c>
      <c r="AB153" s="570">
        <f>SUMIFS('QUALIFIED SVs'!$C$7:$C$237,'QUALIFIED SVs'!$B$7:$B$237,'QUALIFIED ENGINES'!$U153,'QUALIFIED SVs'!$M$7:$M$237,AB$6)</f>
        <v>0</v>
      </c>
      <c r="AC153" s="570">
        <f>SUMIFS('QUALIFIED SVs'!$C$7:$C$237,'QUALIFIED SVs'!$B$7:$B$237,'QUALIFIED ENGINES'!$U153,'QUALIFIED SVs'!$M$7:$M$237,AC$6)</f>
        <v>0</v>
      </c>
      <c r="AD153" s="296" t="str">
        <f t="shared" si="56"/>
        <v>Spare</v>
      </c>
      <c r="AE153" s="570">
        <f t="shared" si="57"/>
        <v>43069</v>
      </c>
      <c r="AF153" s="570">
        <f t="shared" si="60"/>
        <v>45245.25</v>
      </c>
      <c r="AG153" s="570">
        <f t="shared" si="61"/>
        <v>46795.25</v>
      </c>
      <c r="AH153" s="570">
        <f t="shared" si="62"/>
        <v>48435.25</v>
      </c>
      <c r="AI153" s="570">
        <f t="shared" si="63"/>
        <v>50075.25</v>
      </c>
      <c r="AJ153" s="570">
        <f t="shared" si="64"/>
        <v>51715.25</v>
      </c>
      <c r="AK153" s="570">
        <f t="shared" si="65"/>
        <v>53355.25</v>
      </c>
      <c r="AL153" s="570">
        <f t="shared" si="66"/>
        <v>54995.25</v>
      </c>
      <c r="AM153" s="570">
        <f t="shared" si="67"/>
        <v>56635.25</v>
      </c>
      <c r="AO153" s="568">
        <f t="shared" si="68"/>
        <v>2176.25</v>
      </c>
      <c r="AP153" s="568" t="str">
        <f t="shared" si="69"/>
        <v/>
      </c>
    </row>
    <row r="154" spans="1:42" x14ac:dyDescent="0.35">
      <c r="A154" s="671">
        <v>8</v>
      </c>
      <c r="B154" s="849"/>
      <c r="C154" s="465" t="s">
        <v>356</v>
      </c>
      <c r="D154" s="463">
        <v>91610</v>
      </c>
      <c r="E154" s="522">
        <v>44930</v>
      </c>
      <c r="F154" s="471" t="s">
        <v>343</v>
      </c>
      <c r="G154" s="471" t="s">
        <v>343</v>
      </c>
      <c r="H154" s="530">
        <f>_xlfn.IFNA(SUMIFS('QUALIFIED SVs'!$C$8:$C$10271,'QUALIFIED SVs'!$B$8:$B$10271,'QUALIFIED ENGINES'!D154,'QUALIFIED SVs'!$M$8:$M$10271,1),E154)</f>
        <v>0</v>
      </c>
      <c r="I154" s="530">
        <f>IF(G154="Yes",E154,VLOOKUP(D154,'QUALIFIED SVs'!$B$82:$C$10271,2,FALSE))</f>
        <v>44930</v>
      </c>
      <c r="J154" s="530">
        <f t="shared" si="51"/>
        <v>44930</v>
      </c>
      <c r="K154" s="530">
        <f t="shared" si="52"/>
        <v>44930</v>
      </c>
      <c r="L154" s="522"/>
      <c r="M154" s="290" t="str">
        <f t="shared" si="53"/>
        <v>Qualified</v>
      </c>
      <c r="N154" s="531">
        <f t="shared" si="54"/>
        <v>44930</v>
      </c>
      <c r="O154" s="531" t="str">
        <f t="shared" si="58"/>
        <v>N/A</v>
      </c>
      <c r="P154" s="689">
        <v>44657</v>
      </c>
      <c r="Q154" s="549">
        <f t="shared" si="59"/>
        <v>2022</v>
      </c>
      <c r="R154" s="547"/>
      <c r="T154" s="582">
        <v>148</v>
      </c>
      <c r="U154" s="582">
        <f t="shared" si="55"/>
        <v>91610</v>
      </c>
      <c r="V154" s="570">
        <f>SUMIFS('QUALIFIED SVs'!$C$7:$C$237,'QUALIFIED SVs'!$B$7:$B$237,'QUALIFIED ENGINES'!$U154,'QUALIFIED SVs'!$M$7:$M$237,V$6)</f>
        <v>0</v>
      </c>
      <c r="W154" s="570">
        <f>SUMIFS('QUALIFIED SVs'!$C$7:$C$237,'QUALIFIED SVs'!$B$7:$B$237,'QUALIFIED ENGINES'!$U154,'QUALIFIED SVs'!$M$7:$M$237,W$6)</f>
        <v>0</v>
      </c>
      <c r="X154" s="570">
        <f>SUMIFS('QUALIFIED SVs'!$C$7:$C$237,'QUALIFIED SVs'!$B$7:$B$237,'QUALIFIED ENGINES'!$U154,'QUALIFIED SVs'!$M$7:$M$237,X$6)</f>
        <v>0</v>
      </c>
      <c r="Y154" s="570">
        <f>SUMIFS('QUALIFIED SVs'!$C$7:$C$237,'QUALIFIED SVs'!$B$7:$B$237,'QUALIFIED ENGINES'!$U154,'QUALIFIED SVs'!$M$7:$M$237,Y$6)</f>
        <v>0</v>
      </c>
      <c r="Z154" s="570">
        <f>SUMIFS('QUALIFIED SVs'!$C$7:$C$237,'QUALIFIED SVs'!$B$7:$B$237,'QUALIFIED ENGINES'!$U154,'QUALIFIED SVs'!$M$7:$M$237,Z$6)</f>
        <v>0</v>
      </c>
      <c r="AA154" s="570">
        <f>SUMIFS('QUALIFIED SVs'!$C$7:$C$237,'QUALIFIED SVs'!$B$7:$B$237,'QUALIFIED ENGINES'!$U154,'QUALIFIED SVs'!$M$7:$M$237,AA$6)</f>
        <v>0</v>
      </c>
      <c r="AB154" s="570">
        <f>SUMIFS('QUALIFIED SVs'!$C$7:$C$237,'QUALIFIED SVs'!$B$7:$B$237,'QUALIFIED ENGINES'!$U154,'QUALIFIED SVs'!$M$7:$M$237,AB$6)</f>
        <v>0</v>
      </c>
      <c r="AC154" s="570">
        <f>SUMIFS('QUALIFIED SVs'!$C$7:$C$237,'QUALIFIED SVs'!$B$7:$B$237,'QUALIFIED ENGINES'!$U154,'QUALIFIED SVs'!$M$7:$M$237,AC$6)</f>
        <v>0</v>
      </c>
      <c r="AD154" s="296" t="str">
        <f t="shared" si="56"/>
        <v>Spare</v>
      </c>
      <c r="AE154" s="570">
        <f t="shared" si="57"/>
        <v>44930</v>
      </c>
      <c r="AF154" s="570">
        <f t="shared" si="60"/>
        <v>45930</v>
      </c>
      <c r="AG154" s="570">
        <f t="shared" si="61"/>
        <v>47480</v>
      </c>
      <c r="AH154" s="570">
        <f t="shared" si="62"/>
        <v>49120</v>
      </c>
      <c r="AI154" s="570">
        <f t="shared" si="63"/>
        <v>50760</v>
      </c>
      <c r="AJ154" s="570">
        <f t="shared" si="64"/>
        <v>52400</v>
      </c>
      <c r="AK154" s="570">
        <f t="shared" si="65"/>
        <v>54040</v>
      </c>
      <c r="AL154" s="570">
        <f t="shared" si="66"/>
        <v>55680</v>
      </c>
      <c r="AM154" s="570">
        <f t="shared" si="67"/>
        <v>57320</v>
      </c>
      <c r="AO154" s="568" t="str">
        <f t="shared" si="68"/>
        <v/>
      </c>
      <c r="AP154" s="568" t="str">
        <f t="shared" si="69"/>
        <v/>
      </c>
    </row>
    <row r="155" spans="1:42" x14ac:dyDescent="0.35">
      <c r="A155" s="671">
        <v>9</v>
      </c>
      <c r="B155" s="849"/>
      <c r="C155" s="465" t="s">
        <v>356</v>
      </c>
      <c r="D155" s="463">
        <v>91519</v>
      </c>
      <c r="E155" s="522">
        <v>42901</v>
      </c>
      <c r="F155" s="471" t="s">
        <v>343</v>
      </c>
      <c r="G155" s="471" t="s">
        <v>343</v>
      </c>
      <c r="H155" s="530">
        <f>_xlfn.IFNA(SUMIFS('QUALIFIED SVs'!$C$8:$C$10271,'QUALIFIED SVs'!$B$8:$B$10271,'QUALIFIED ENGINES'!D155,'QUALIFIED SVs'!$M$8:$M$10271,1),E155)</f>
        <v>43733.333333333336</v>
      </c>
      <c r="I155" s="530">
        <f>IF(G155="Yes",E155,VLOOKUP(D155,'QUALIFIED SVs'!$B$82:$C$10271,2,FALSE))</f>
        <v>42901</v>
      </c>
      <c r="J155" s="530">
        <f t="shared" si="51"/>
        <v>43709</v>
      </c>
      <c r="K155" s="530">
        <f t="shared" si="52"/>
        <v>42901</v>
      </c>
      <c r="L155" s="522"/>
      <c r="M155" s="290" t="str">
        <f t="shared" si="53"/>
        <v>Not Qualified</v>
      </c>
      <c r="N155" s="531" t="str">
        <f t="shared" si="54"/>
        <v>N/A</v>
      </c>
      <c r="O155" s="531">
        <f t="shared" si="58"/>
        <v>43733.333333333336</v>
      </c>
      <c r="P155" s="689">
        <v>45291</v>
      </c>
      <c r="Q155" s="549">
        <f t="shared" si="59"/>
        <v>2023</v>
      </c>
      <c r="R155" s="547"/>
      <c r="T155" s="582">
        <v>149</v>
      </c>
      <c r="U155" s="582">
        <f t="shared" si="55"/>
        <v>91519</v>
      </c>
      <c r="V155" s="570">
        <f>SUMIFS('QUALIFIED SVs'!$C$7:$C$237,'QUALIFIED SVs'!$B$7:$B$237,'QUALIFIED ENGINES'!$U155,'QUALIFIED SVs'!$M$7:$M$237,V$6)</f>
        <v>43733.333333333336</v>
      </c>
      <c r="W155" s="570">
        <f>SUMIFS('QUALIFIED SVs'!$C$7:$C$237,'QUALIFIED SVs'!$B$7:$B$237,'QUALIFIED ENGINES'!$U155,'QUALIFIED SVs'!$M$7:$M$237,W$6)</f>
        <v>45460.125</v>
      </c>
      <c r="X155" s="570">
        <f>SUMIFS('QUALIFIED SVs'!$C$7:$C$237,'QUALIFIED SVs'!$B$7:$B$237,'QUALIFIED ENGINES'!$U155,'QUALIFIED SVs'!$M$7:$M$237,X$6)</f>
        <v>0</v>
      </c>
      <c r="Y155" s="570">
        <f>SUMIFS('QUALIFIED SVs'!$C$7:$C$237,'QUALIFIED SVs'!$B$7:$B$237,'QUALIFIED ENGINES'!$U155,'QUALIFIED SVs'!$M$7:$M$237,Y$6)</f>
        <v>0</v>
      </c>
      <c r="Z155" s="570">
        <f>SUMIFS('QUALIFIED SVs'!$C$7:$C$237,'QUALIFIED SVs'!$B$7:$B$237,'QUALIFIED ENGINES'!$U155,'QUALIFIED SVs'!$M$7:$M$237,Z$6)</f>
        <v>0</v>
      </c>
      <c r="AA155" s="570">
        <f>SUMIFS('QUALIFIED SVs'!$C$7:$C$237,'QUALIFIED SVs'!$B$7:$B$237,'QUALIFIED ENGINES'!$U155,'QUALIFIED SVs'!$M$7:$M$237,AA$6)</f>
        <v>0</v>
      </c>
      <c r="AB155" s="570">
        <f>SUMIFS('QUALIFIED SVs'!$C$7:$C$237,'QUALIFIED SVs'!$B$7:$B$237,'QUALIFIED ENGINES'!$U155,'QUALIFIED SVs'!$M$7:$M$237,AB$6)</f>
        <v>0</v>
      </c>
      <c r="AC155" s="570">
        <f>SUMIFS('QUALIFIED SVs'!$C$7:$C$237,'QUALIFIED SVs'!$B$7:$B$237,'QUALIFIED ENGINES'!$U155,'QUALIFIED SVs'!$M$7:$M$237,AC$6)</f>
        <v>0</v>
      </c>
      <c r="AD155" s="296" t="str">
        <f t="shared" si="56"/>
        <v>Spare</v>
      </c>
      <c r="AE155" s="570">
        <f t="shared" si="57"/>
        <v>42901</v>
      </c>
      <c r="AF155" s="570">
        <f t="shared" si="60"/>
        <v>43733.333333333336</v>
      </c>
      <c r="AG155" s="570">
        <f t="shared" si="61"/>
        <v>45460.125</v>
      </c>
      <c r="AH155" s="570">
        <f t="shared" si="62"/>
        <v>47100.125</v>
      </c>
      <c r="AI155" s="570">
        <f t="shared" si="63"/>
        <v>48740.125</v>
      </c>
      <c r="AJ155" s="570">
        <f t="shared" si="64"/>
        <v>50380.125</v>
      </c>
      <c r="AK155" s="570">
        <f t="shared" si="65"/>
        <v>52020.125</v>
      </c>
      <c r="AL155" s="570">
        <f t="shared" si="66"/>
        <v>53660.125</v>
      </c>
      <c r="AM155" s="570">
        <f t="shared" si="67"/>
        <v>55300.125</v>
      </c>
      <c r="AO155" s="568">
        <f t="shared" si="68"/>
        <v>832.33333333333576</v>
      </c>
      <c r="AP155" s="568">
        <f t="shared" si="69"/>
        <v>1726.7916666666642</v>
      </c>
    </row>
    <row r="156" spans="1:42" x14ac:dyDescent="0.35">
      <c r="A156" s="671">
        <v>10</v>
      </c>
      <c r="B156" s="849"/>
      <c r="C156" s="465" t="s">
        <v>356</v>
      </c>
      <c r="D156" s="463">
        <v>91504</v>
      </c>
      <c r="E156" s="522">
        <v>43282</v>
      </c>
      <c r="F156" s="471" t="s">
        <v>343</v>
      </c>
      <c r="G156" s="471" t="s">
        <v>343</v>
      </c>
      <c r="H156" s="530">
        <f>_xlfn.IFNA(SUMIFS('QUALIFIED SVs'!$C$8:$C$10271,'QUALIFIED SVs'!$B$8:$B$10271,'QUALIFIED ENGINES'!D156,'QUALIFIED SVs'!$M$8:$M$10271,1),E156)</f>
        <v>44933.333333333336</v>
      </c>
      <c r="I156" s="530">
        <f>IF(G156="Yes",E156,VLOOKUP(D156,'QUALIFIED SVs'!$B$82:$C$10271,2,FALSE))</f>
        <v>43282</v>
      </c>
      <c r="J156" s="530">
        <f t="shared" si="51"/>
        <v>43709</v>
      </c>
      <c r="K156" s="530">
        <f t="shared" si="52"/>
        <v>43282</v>
      </c>
      <c r="L156" s="522"/>
      <c r="M156" s="290" t="str">
        <f t="shared" si="53"/>
        <v>Not Qualified</v>
      </c>
      <c r="N156" s="531" t="str">
        <f t="shared" si="54"/>
        <v>N/A</v>
      </c>
      <c r="O156" s="531">
        <f t="shared" si="58"/>
        <v>44933.333333333336</v>
      </c>
      <c r="P156" s="689">
        <v>45160.041666666664</v>
      </c>
      <c r="Q156" s="549">
        <f t="shared" si="59"/>
        <v>2023</v>
      </c>
      <c r="R156" s="547"/>
      <c r="T156" s="582">
        <v>150</v>
      </c>
      <c r="U156" s="582">
        <f t="shared" si="55"/>
        <v>91504</v>
      </c>
      <c r="V156" s="570">
        <f>SUMIFS('QUALIFIED SVs'!$C$7:$C$237,'QUALIFIED SVs'!$B$7:$B$237,'QUALIFIED ENGINES'!$U156,'QUALIFIED SVs'!$M$7:$M$237,V$6)</f>
        <v>44933.333333333336</v>
      </c>
      <c r="W156" s="570">
        <f>SUMIFS('QUALIFIED SVs'!$C$7:$C$237,'QUALIFIED SVs'!$B$7:$B$237,'QUALIFIED ENGINES'!$U156,'QUALIFIED SVs'!$M$7:$M$237,W$6)</f>
        <v>0</v>
      </c>
      <c r="X156" s="570">
        <f>SUMIFS('QUALIFIED SVs'!$C$7:$C$237,'QUALIFIED SVs'!$B$7:$B$237,'QUALIFIED ENGINES'!$U156,'QUALIFIED SVs'!$M$7:$M$237,X$6)</f>
        <v>0</v>
      </c>
      <c r="Y156" s="570">
        <f>SUMIFS('QUALIFIED SVs'!$C$7:$C$237,'QUALIFIED SVs'!$B$7:$B$237,'QUALIFIED ENGINES'!$U156,'QUALIFIED SVs'!$M$7:$M$237,Y$6)</f>
        <v>0</v>
      </c>
      <c r="Z156" s="570">
        <f>SUMIFS('QUALIFIED SVs'!$C$7:$C$237,'QUALIFIED SVs'!$B$7:$B$237,'QUALIFIED ENGINES'!$U156,'QUALIFIED SVs'!$M$7:$M$237,Z$6)</f>
        <v>0</v>
      </c>
      <c r="AA156" s="570">
        <f>SUMIFS('QUALIFIED SVs'!$C$7:$C$237,'QUALIFIED SVs'!$B$7:$B$237,'QUALIFIED ENGINES'!$U156,'QUALIFIED SVs'!$M$7:$M$237,AA$6)</f>
        <v>0</v>
      </c>
      <c r="AB156" s="570">
        <f>SUMIFS('QUALIFIED SVs'!$C$7:$C$237,'QUALIFIED SVs'!$B$7:$B$237,'QUALIFIED ENGINES'!$U156,'QUALIFIED SVs'!$M$7:$M$237,AB$6)</f>
        <v>0</v>
      </c>
      <c r="AC156" s="570">
        <f>SUMIFS('QUALIFIED SVs'!$C$7:$C$237,'QUALIFIED SVs'!$B$7:$B$237,'QUALIFIED ENGINES'!$U156,'QUALIFIED SVs'!$M$7:$M$237,AC$6)</f>
        <v>0</v>
      </c>
      <c r="AD156" s="296" t="str">
        <f t="shared" si="56"/>
        <v>Spare</v>
      </c>
      <c r="AE156" s="570">
        <f t="shared" si="57"/>
        <v>43282</v>
      </c>
      <c r="AF156" s="570">
        <f t="shared" si="60"/>
        <v>44933.333333333336</v>
      </c>
      <c r="AG156" s="570">
        <f t="shared" si="61"/>
        <v>46483.333333333336</v>
      </c>
      <c r="AH156" s="570">
        <f t="shared" si="62"/>
        <v>48123.333333333336</v>
      </c>
      <c r="AI156" s="570">
        <f t="shared" si="63"/>
        <v>49763.333333333336</v>
      </c>
      <c r="AJ156" s="570">
        <f t="shared" si="64"/>
        <v>51403.333333333336</v>
      </c>
      <c r="AK156" s="570">
        <f t="shared" si="65"/>
        <v>53043.333333333336</v>
      </c>
      <c r="AL156" s="570">
        <f t="shared" si="66"/>
        <v>54683.333333333336</v>
      </c>
      <c r="AM156" s="570">
        <f t="shared" si="67"/>
        <v>56323.333333333336</v>
      </c>
      <c r="AO156" s="568">
        <f t="shared" si="68"/>
        <v>1651.3333333333358</v>
      </c>
      <c r="AP156" s="568" t="str">
        <f t="shared" si="69"/>
        <v/>
      </c>
    </row>
    <row r="157" spans="1:42" x14ac:dyDescent="0.35">
      <c r="A157" s="671">
        <v>11</v>
      </c>
      <c r="B157" s="849"/>
      <c r="C157" s="465" t="s">
        <v>356</v>
      </c>
      <c r="D157" s="463">
        <v>91527</v>
      </c>
      <c r="E157" s="522">
        <v>43800</v>
      </c>
      <c r="F157" s="471" t="s">
        <v>343</v>
      </c>
      <c r="G157" s="471" t="s">
        <v>344</v>
      </c>
      <c r="H157" s="530">
        <f>_xlfn.IFNA(SUMIFS('QUALIFIED SVs'!$C$8:$C$10271,'QUALIFIED SVs'!$B$8:$B$10271,'QUALIFIED ENGINES'!D157,'QUALIFIED SVs'!$M$8:$M$10271,1),E157)</f>
        <v>45119.802106481482</v>
      </c>
      <c r="I157" s="530">
        <f>IF(G157="Yes",E157,VLOOKUP(D157,'QUALIFIED SVs'!$B$82:$C$10271,2,FALSE))</f>
        <v>45119.802106481482</v>
      </c>
      <c r="J157" s="530">
        <f t="shared" si="51"/>
        <v>43800</v>
      </c>
      <c r="K157" s="530">
        <f t="shared" si="52"/>
        <v>45119.802106481482</v>
      </c>
      <c r="L157" s="522"/>
      <c r="M157" s="290" t="str">
        <f t="shared" si="53"/>
        <v>Qualified</v>
      </c>
      <c r="N157" s="531">
        <f t="shared" si="54"/>
        <v>45119.802106481482</v>
      </c>
      <c r="O157" s="531" t="str">
        <f t="shared" si="58"/>
        <v>N/A</v>
      </c>
      <c r="P157" s="689">
        <v>45291</v>
      </c>
      <c r="Q157" s="549">
        <f t="shared" si="59"/>
        <v>2023</v>
      </c>
      <c r="R157" s="547"/>
      <c r="T157" s="582">
        <v>151</v>
      </c>
      <c r="U157" s="582">
        <f t="shared" si="55"/>
        <v>91527</v>
      </c>
      <c r="V157" s="570">
        <f>SUMIFS('QUALIFIED SVs'!$C$7:$C$237,'QUALIFIED SVs'!$B$7:$B$237,'QUALIFIED ENGINES'!$U157,'QUALIFIED SVs'!$M$7:$M$237,V$6)</f>
        <v>45119.802106481482</v>
      </c>
      <c r="W157" s="570">
        <f>SUMIFS('QUALIFIED SVs'!$C$7:$C$237,'QUALIFIED SVs'!$B$7:$B$237,'QUALIFIED ENGINES'!$U157,'QUALIFIED SVs'!$M$7:$M$237,W$6)</f>
        <v>0</v>
      </c>
      <c r="X157" s="570">
        <f>SUMIFS('QUALIFIED SVs'!$C$7:$C$237,'QUALIFIED SVs'!$B$7:$B$237,'QUALIFIED ENGINES'!$U157,'QUALIFIED SVs'!$M$7:$M$237,X$6)</f>
        <v>0</v>
      </c>
      <c r="Y157" s="570">
        <f>SUMIFS('QUALIFIED SVs'!$C$7:$C$237,'QUALIFIED SVs'!$B$7:$B$237,'QUALIFIED ENGINES'!$U157,'QUALIFIED SVs'!$M$7:$M$237,Y$6)</f>
        <v>0</v>
      </c>
      <c r="Z157" s="570">
        <f>SUMIFS('QUALIFIED SVs'!$C$7:$C$237,'QUALIFIED SVs'!$B$7:$B$237,'QUALIFIED ENGINES'!$U157,'QUALIFIED SVs'!$M$7:$M$237,Z$6)</f>
        <v>0</v>
      </c>
      <c r="AA157" s="570">
        <f>SUMIFS('QUALIFIED SVs'!$C$7:$C$237,'QUALIFIED SVs'!$B$7:$B$237,'QUALIFIED ENGINES'!$U157,'QUALIFIED SVs'!$M$7:$M$237,AA$6)</f>
        <v>0</v>
      </c>
      <c r="AB157" s="570">
        <f>SUMIFS('QUALIFIED SVs'!$C$7:$C$237,'QUALIFIED SVs'!$B$7:$B$237,'QUALIFIED ENGINES'!$U157,'QUALIFIED SVs'!$M$7:$M$237,AB$6)</f>
        <v>0</v>
      </c>
      <c r="AC157" s="570">
        <f>SUMIFS('QUALIFIED SVs'!$C$7:$C$237,'QUALIFIED SVs'!$B$7:$B$237,'QUALIFIED ENGINES'!$U157,'QUALIFIED SVs'!$M$7:$M$237,AC$6)</f>
        <v>0</v>
      </c>
      <c r="AD157" s="296" t="str">
        <f t="shared" si="56"/>
        <v>Spare</v>
      </c>
      <c r="AE157" s="570">
        <f t="shared" si="57"/>
        <v>43800</v>
      </c>
      <c r="AF157" s="570">
        <f t="shared" si="60"/>
        <v>45119.802106481482</v>
      </c>
      <c r="AG157" s="570">
        <f t="shared" si="61"/>
        <v>46669.802106481482</v>
      </c>
      <c r="AH157" s="570">
        <f t="shared" si="62"/>
        <v>48309.802106481482</v>
      </c>
      <c r="AI157" s="570">
        <f t="shared" si="63"/>
        <v>49949.802106481482</v>
      </c>
      <c r="AJ157" s="570">
        <f t="shared" si="64"/>
        <v>51589.802106481482</v>
      </c>
      <c r="AK157" s="570">
        <f t="shared" si="65"/>
        <v>53229.802106481482</v>
      </c>
      <c r="AL157" s="570">
        <f t="shared" si="66"/>
        <v>54869.802106481482</v>
      </c>
      <c r="AM157" s="570">
        <f t="shared" si="67"/>
        <v>56509.802106481482</v>
      </c>
      <c r="AO157" s="568">
        <f t="shared" si="68"/>
        <v>1319.802106481482</v>
      </c>
      <c r="AP157" s="568" t="str">
        <f t="shared" si="69"/>
        <v/>
      </c>
    </row>
    <row r="158" spans="1:42" x14ac:dyDescent="0.35">
      <c r="A158" s="671">
        <v>12</v>
      </c>
      <c r="B158" s="849"/>
      <c r="C158" s="465" t="s">
        <v>356</v>
      </c>
      <c r="D158" s="463"/>
      <c r="E158" s="522"/>
      <c r="F158" s="471"/>
      <c r="G158" s="471"/>
      <c r="H158" s="530">
        <f>_xlfn.IFNA(SUMIFS('QUALIFIED SVs'!$C$8:$C$10271,'QUALIFIED SVs'!$B$8:$B$10271,'QUALIFIED ENGINES'!D158,'QUALIFIED SVs'!$M$8:$M$10271,1),E158)</f>
        <v>0</v>
      </c>
      <c r="I158" s="530" t="str">
        <f>IF(G158="Yes",E158,VLOOKUP(D158,'QUALIFIED SVs'!$B$82:$C$10271,2,FALSE))</f>
        <v>00/01/1900</v>
      </c>
      <c r="J158" s="530">
        <f t="shared" si="51"/>
        <v>43709</v>
      </c>
      <c r="K158" s="530" t="str">
        <f t="shared" si="52"/>
        <v>00/01/1900</v>
      </c>
      <c r="L158" s="522"/>
      <c r="M158" s="290" t="str">
        <f t="shared" si="53"/>
        <v>Qualified</v>
      </c>
      <c r="N158" s="531" t="str">
        <f t="shared" si="54"/>
        <v>00/01/1900</v>
      </c>
      <c r="O158" s="531">
        <f t="shared" si="58"/>
        <v>0</v>
      </c>
      <c r="P158" s="689"/>
      <c r="Q158" s="549"/>
      <c r="R158" s="547"/>
      <c r="T158" s="582">
        <v>152</v>
      </c>
      <c r="U158" s="582">
        <f t="shared" si="55"/>
        <v>0</v>
      </c>
      <c r="V158" s="570">
        <f>SUMIFS('QUALIFIED SVs'!$C$7:$C$237,'QUALIFIED SVs'!$B$7:$B$237,'QUALIFIED ENGINES'!$U158,'QUALIFIED SVs'!$M$7:$M$237,V$6)</f>
        <v>0</v>
      </c>
      <c r="W158" s="570">
        <f>SUMIFS('QUALIFIED SVs'!$C$7:$C$237,'QUALIFIED SVs'!$B$7:$B$237,'QUALIFIED ENGINES'!$U158,'QUALIFIED SVs'!$M$7:$M$237,W$6)</f>
        <v>0</v>
      </c>
      <c r="X158" s="570">
        <f>SUMIFS('QUALIFIED SVs'!$C$7:$C$237,'QUALIFIED SVs'!$B$7:$B$237,'QUALIFIED ENGINES'!$U158,'QUALIFIED SVs'!$M$7:$M$237,X$6)</f>
        <v>0</v>
      </c>
      <c r="Y158" s="570">
        <f>SUMIFS('QUALIFIED SVs'!$C$7:$C$237,'QUALIFIED SVs'!$B$7:$B$237,'QUALIFIED ENGINES'!$U158,'QUALIFIED SVs'!$M$7:$M$237,Y$6)</f>
        <v>0</v>
      </c>
      <c r="Z158" s="570">
        <f>SUMIFS('QUALIFIED SVs'!$C$7:$C$237,'QUALIFIED SVs'!$B$7:$B$237,'QUALIFIED ENGINES'!$U158,'QUALIFIED SVs'!$M$7:$M$237,Z$6)</f>
        <v>0</v>
      </c>
      <c r="AA158" s="570">
        <f>SUMIFS('QUALIFIED SVs'!$C$7:$C$237,'QUALIFIED SVs'!$B$7:$B$237,'QUALIFIED ENGINES'!$U158,'QUALIFIED SVs'!$M$7:$M$237,AA$6)</f>
        <v>0</v>
      </c>
      <c r="AB158" s="570">
        <f>SUMIFS('QUALIFIED SVs'!$C$7:$C$237,'QUALIFIED SVs'!$B$7:$B$237,'QUALIFIED ENGINES'!$U158,'QUALIFIED SVs'!$M$7:$M$237,AB$6)</f>
        <v>0</v>
      </c>
      <c r="AC158" s="570">
        <f>SUMIFS('QUALIFIED SVs'!$C$7:$C$237,'QUALIFIED SVs'!$B$7:$B$237,'QUALIFIED ENGINES'!$U158,'QUALIFIED SVs'!$M$7:$M$237,AC$6)</f>
        <v>0</v>
      </c>
      <c r="AD158" s="296">
        <f t="shared" si="56"/>
        <v>0</v>
      </c>
      <c r="AE158" s="570">
        <f t="shared" si="57"/>
        <v>0</v>
      </c>
      <c r="AF158" s="570">
        <f t="shared" si="60"/>
        <v>0</v>
      </c>
      <c r="AG158" s="570">
        <f t="shared" si="61"/>
        <v>0</v>
      </c>
      <c r="AH158" s="570">
        <f t="shared" si="62"/>
        <v>0</v>
      </c>
      <c r="AI158" s="570">
        <f t="shared" si="63"/>
        <v>0</v>
      </c>
      <c r="AJ158" s="570">
        <f t="shared" si="64"/>
        <v>0</v>
      </c>
      <c r="AK158" s="570">
        <f t="shared" si="65"/>
        <v>0</v>
      </c>
      <c r="AL158" s="570">
        <f t="shared" si="66"/>
        <v>0</v>
      </c>
      <c r="AM158" s="570">
        <f t="shared" si="67"/>
        <v>0</v>
      </c>
      <c r="AO158" s="568" t="str">
        <f t="shared" si="68"/>
        <v/>
      </c>
      <c r="AP158" s="568" t="str">
        <f t="shared" si="69"/>
        <v/>
      </c>
    </row>
    <row r="159" spans="1:42" x14ac:dyDescent="0.35">
      <c r="A159" s="671">
        <v>13</v>
      </c>
      <c r="B159" s="849"/>
      <c r="C159" s="465" t="s">
        <v>356</v>
      </c>
      <c r="D159" s="463">
        <v>91459</v>
      </c>
      <c r="E159" s="522">
        <v>42934</v>
      </c>
      <c r="F159" s="471" t="s">
        <v>343</v>
      </c>
      <c r="G159" s="471" t="s">
        <v>344</v>
      </c>
      <c r="H159" s="530">
        <f>_xlfn.IFNA(SUMIFS('QUALIFIED SVs'!$C$8:$C$10271,'QUALIFIED SVs'!$B$8:$B$10271,'QUALIFIED ENGINES'!D159,'QUALIFIED SVs'!$M$8:$M$10271,1),E159)</f>
        <v>45232.083333333336</v>
      </c>
      <c r="I159" s="530" t="e">
        <f>IF(G159="Yes",E159,VLOOKUP(D159,'QUALIFIED SVs'!$B$82:$C$10271,2,FALSE))</f>
        <v>#N/A</v>
      </c>
      <c r="J159" s="530">
        <f t="shared" si="51"/>
        <v>43709</v>
      </c>
      <c r="K159" s="530" t="e">
        <f t="shared" si="52"/>
        <v>#N/A</v>
      </c>
      <c r="L159" s="522"/>
      <c r="M159" s="290" t="e">
        <f t="shared" si="53"/>
        <v>#N/A</v>
      </c>
      <c r="N159" s="531" t="e">
        <f t="shared" si="54"/>
        <v>#N/A</v>
      </c>
      <c r="O159" s="531" t="e">
        <f t="shared" si="58"/>
        <v>#N/A</v>
      </c>
      <c r="P159" s="689">
        <v>45291</v>
      </c>
      <c r="Q159" s="549">
        <f t="shared" si="59"/>
        <v>2023</v>
      </c>
      <c r="R159" s="547"/>
      <c r="T159" s="582">
        <v>153</v>
      </c>
      <c r="U159" s="582">
        <f t="shared" si="55"/>
        <v>91459</v>
      </c>
      <c r="V159" s="570">
        <f>SUMIFS('QUALIFIED SVs'!$C$7:$C$237,'QUALIFIED SVs'!$B$7:$B$237,'QUALIFIED ENGINES'!$U159,'QUALIFIED SVs'!$M$7:$M$237,V$6)</f>
        <v>45232.083333333336</v>
      </c>
      <c r="W159" s="570">
        <f>SUMIFS('QUALIFIED SVs'!$C$7:$C$237,'QUALIFIED SVs'!$B$7:$B$237,'QUALIFIED ENGINES'!$U159,'QUALIFIED SVs'!$M$7:$M$237,W$6)</f>
        <v>0</v>
      </c>
      <c r="X159" s="570">
        <f>SUMIFS('QUALIFIED SVs'!$C$7:$C$237,'QUALIFIED SVs'!$B$7:$B$237,'QUALIFIED ENGINES'!$U159,'QUALIFIED SVs'!$M$7:$M$237,X$6)</f>
        <v>0</v>
      </c>
      <c r="Y159" s="570">
        <f>SUMIFS('QUALIFIED SVs'!$C$7:$C$237,'QUALIFIED SVs'!$B$7:$B$237,'QUALIFIED ENGINES'!$U159,'QUALIFIED SVs'!$M$7:$M$237,Y$6)</f>
        <v>0</v>
      </c>
      <c r="Z159" s="570">
        <f>SUMIFS('QUALIFIED SVs'!$C$7:$C$237,'QUALIFIED SVs'!$B$7:$B$237,'QUALIFIED ENGINES'!$U159,'QUALIFIED SVs'!$M$7:$M$237,Z$6)</f>
        <v>0</v>
      </c>
      <c r="AA159" s="570">
        <f>SUMIFS('QUALIFIED SVs'!$C$7:$C$237,'QUALIFIED SVs'!$B$7:$B$237,'QUALIFIED ENGINES'!$U159,'QUALIFIED SVs'!$M$7:$M$237,AA$6)</f>
        <v>0</v>
      </c>
      <c r="AB159" s="570">
        <f>SUMIFS('QUALIFIED SVs'!$C$7:$C$237,'QUALIFIED SVs'!$B$7:$B$237,'QUALIFIED ENGINES'!$U159,'QUALIFIED SVs'!$M$7:$M$237,AB$6)</f>
        <v>0</v>
      </c>
      <c r="AC159" s="570">
        <f>SUMIFS('QUALIFIED SVs'!$C$7:$C$237,'QUALIFIED SVs'!$B$7:$B$237,'QUALIFIED ENGINES'!$U159,'QUALIFIED SVs'!$M$7:$M$237,AC$6)</f>
        <v>0</v>
      </c>
      <c r="AD159" s="296" t="str">
        <f t="shared" si="56"/>
        <v>Spare</v>
      </c>
      <c r="AE159" s="570">
        <f t="shared" si="57"/>
        <v>42934</v>
      </c>
      <c r="AF159" s="570">
        <f t="shared" si="60"/>
        <v>45232.083333333336</v>
      </c>
      <c r="AG159" s="570">
        <f t="shared" si="61"/>
        <v>46782.083333333336</v>
      </c>
      <c r="AH159" s="570">
        <f t="shared" si="62"/>
        <v>48422.083333333336</v>
      </c>
      <c r="AI159" s="570">
        <f t="shared" si="63"/>
        <v>50062.083333333336</v>
      </c>
      <c r="AJ159" s="570">
        <f t="shared" si="64"/>
        <v>51702.083333333336</v>
      </c>
      <c r="AK159" s="570">
        <f t="shared" si="65"/>
        <v>53342.083333333336</v>
      </c>
      <c r="AL159" s="570">
        <f t="shared" si="66"/>
        <v>54982.083333333336</v>
      </c>
      <c r="AM159" s="570">
        <f t="shared" si="67"/>
        <v>56622.083333333336</v>
      </c>
      <c r="AO159" s="568">
        <f t="shared" si="68"/>
        <v>2298.0833333333358</v>
      </c>
      <c r="AP159" s="568" t="str">
        <f t="shared" si="69"/>
        <v/>
      </c>
    </row>
    <row r="160" spans="1:42" x14ac:dyDescent="0.35">
      <c r="A160" s="671">
        <v>14</v>
      </c>
      <c r="B160" s="849"/>
      <c r="C160" s="465" t="s">
        <v>356</v>
      </c>
      <c r="D160" s="463"/>
      <c r="E160" s="522"/>
      <c r="F160" s="471"/>
      <c r="G160" s="471"/>
      <c r="H160" s="530">
        <f>_xlfn.IFNA(SUMIFS('QUALIFIED SVs'!$C$8:$C$10271,'QUALIFIED SVs'!$B$8:$B$10271,'QUALIFIED ENGINES'!D160,'QUALIFIED SVs'!$M$8:$M$10271,1),E160)</f>
        <v>0</v>
      </c>
      <c r="I160" s="657">
        <v>44926</v>
      </c>
      <c r="J160" s="530">
        <f t="shared" si="51"/>
        <v>43709</v>
      </c>
      <c r="K160" s="530">
        <f t="shared" si="52"/>
        <v>44926</v>
      </c>
      <c r="L160" s="522"/>
      <c r="M160" s="290" t="str">
        <f t="shared" si="53"/>
        <v>Qualified</v>
      </c>
      <c r="N160" s="531">
        <f t="shared" si="54"/>
        <v>44926</v>
      </c>
      <c r="O160" s="531" t="str">
        <f t="shared" si="58"/>
        <v>N/A</v>
      </c>
      <c r="P160" s="689"/>
      <c r="Q160" s="549"/>
      <c r="R160" s="547"/>
      <c r="T160" s="582">
        <v>154</v>
      </c>
      <c r="U160" s="582">
        <f t="shared" si="55"/>
        <v>0</v>
      </c>
      <c r="V160" s="570">
        <f>SUMIFS('QUALIFIED SVs'!$C$7:$C$237,'QUALIFIED SVs'!$B$7:$B$237,'QUALIFIED ENGINES'!$U160,'QUALIFIED SVs'!$M$7:$M$237,V$6)</f>
        <v>0</v>
      </c>
      <c r="W160" s="570">
        <f>SUMIFS('QUALIFIED SVs'!$C$7:$C$237,'QUALIFIED SVs'!$B$7:$B$237,'QUALIFIED ENGINES'!$U160,'QUALIFIED SVs'!$M$7:$M$237,W$6)</f>
        <v>0</v>
      </c>
      <c r="X160" s="570">
        <f>SUMIFS('QUALIFIED SVs'!$C$7:$C$237,'QUALIFIED SVs'!$B$7:$B$237,'QUALIFIED ENGINES'!$U160,'QUALIFIED SVs'!$M$7:$M$237,X$6)</f>
        <v>0</v>
      </c>
      <c r="Y160" s="570">
        <f>SUMIFS('QUALIFIED SVs'!$C$7:$C$237,'QUALIFIED SVs'!$B$7:$B$237,'QUALIFIED ENGINES'!$U160,'QUALIFIED SVs'!$M$7:$M$237,Y$6)</f>
        <v>0</v>
      </c>
      <c r="Z160" s="570">
        <f>SUMIFS('QUALIFIED SVs'!$C$7:$C$237,'QUALIFIED SVs'!$B$7:$B$237,'QUALIFIED ENGINES'!$U160,'QUALIFIED SVs'!$M$7:$M$237,Z$6)</f>
        <v>0</v>
      </c>
      <c r="AA160" s="570">
        <f>SUMIFS('QUALIFIED SVs'!$C$7:$C$237,'QUALIFIED SVs'!$B$7:$B$237,'QUALIFIED ENGINES'!$U160,'QUALIFIED SVs'!$M$7:$M$237,AA$6)</f>
        <v>0</v>
      </c>
      <c r="AB160" s="570">
        <f>SUMIFS('QUALIFIED SVs'!$C$7:$C$237,'QUALIFIED SVs'!$B$7:$B$237,'QUALIFIED ENGINES'!$U160,'QUALIFIED SVs'!$M$7:$M$237,AB$6)</f>
        <v>0</v>
      </c>
      <c r="AC160" s="570">
        <f>SUMIFS('QUALIFIED SVs'!$C$7:$C$237,'QUALIFIED SVs'!$B$7:$B$237,'QUALIFIED ENGINES'!$U160,'QUALIFIED SVs'!$M$7:$M$237,AC$6)</f>
        <v>0</v>
      </c>
      <c r="AD160" s="296">
        <f t="shared" si="56"/>
        <v>0</v>
      </c>
      <c r="AE160" s="570">
        <f t="shared" si="57"/>
        <v>0</v>
      </c>
      <c r="AF160" s="570">
        <f t="shared" si="60"/>
        <v>0</v>
      </c>
      <c r="AG160" s="570">
        <f t="shared" si="61"/>
        <v>0</v>
      </c>
      <c r="AH160" s="570">
        <f t="shared" si="62"/>
        <v>0</v>
      </c>
      <c r="AI160" s="570">
        <f t="shared" si="63"/>
        <v>0</v>
      </c>
      <c r="AJ160" s="570">
        <f t="shared" si="64"/>
        <v>0</v>
      </c>
      <c r="AK160" s="570">
        <f t="shared" si="65"/>
        <v>0</v>
      </c>
      <c r="AL160" s="570">
        <f t="shared" si="66"/>
        <v>0</v>
      </c>
      <c r="AM160" s="570">
        <f t="shared" si="67"/>
        <v>0</v>
      </c>
      <c r="AO160" s="568" t="str">
        <f t="shared" si="68"/>
        <v/>
      </c>
      <c r="AP160" s="568" t="str">
        <f t="shared" si="69"/>
        <v/>
      </c>
    </row>
    <row r="161" spans="1:42" x14ac:dyDescent="0.35">
      <c r="A161" s="671">
        <v>15</v>
      </c>
      <c r="B161" s="849"/>
      <c r="C161" s="465" t="s">
        <v>356</v>
      </c>
      <c r="D161" s="463"/>
      <c r="E161" s="522"/>
      <c r="F161" s="471"/>
      <c r="G161" s="471"/>
      <c r="H161" s="530">
        <f>_xlfn.IFNA(SUMIFS('QUALIFIED SVs'!$C$8:$C$10271,'QUALIFIED SVs'!$B$8:$B$10271,'QUALIFIED ENGINES'!D161,'QUALIFIED SVs'!$M$8:$M$10271,1),E161)</f>
        <v>0</v>
      </c>
      <c r="I161" s="530" t="str">
        <f>IF(G161="Yes",E161,VLOOKUP(D161,'QUALIFIED SVs'!$B$82:$C$10271,2,FALSE))</f>
        <v>00/01/1900</v>
      </c>
      <c r="J161" s="530">
        <f t="shared" si="51"/>
        <v>43709</v>
      </c>
      <c r="K161" s="530" t="str">
        <f t="shared" si="52"/>
        <v>00/01/1900</v>
      </c>
      <c r="L161" s="522"/>
      <c r="M161" s="290" t="str">
        <f t="shared" si="53"/>
        <v>Qualified</v>
      </c>
      <c r="N161" s="531" t="str">
        <f t="shared" si="54"/>
        <v>00/01/1900</v>
      </c>
      <c r="O161" s="531">
        <f t="shared" si="58"/>
        <v>0</v>
      </c>
      <c r="P161" s="689"/>
      <c r="Q161" s="549"/>
      <c r="R161" s="547"/>
      <c r="T161" s="582">
        <v>155</v>
      </c>
      <c r="U161" s="582">
        <f t="shared" si="55"/>
        <v>0</v>
      </c>
      <c r="V161" s="570">
        <f>SUMIFS('QUALIFIED SVs'!$C$7:$C$237,'QUALIFIED SVs'!$B$7:$B$237,'QUALIFIED ENGINES'!$U161,'QUALIFIED SVs'!$M$7:$M$237,V$6)</f>
        <v>0</v>
      </c>
      <c r="W161" s="570">
        <f>SUMIFS('QUALIFIED SVs'!$C$7:$C$237,'QUALIFIED SVs'!$B$7:$B$237,'QUALIFIED ENGINES'!$U161,'QUALIFIED SVs'!$M$7:$M$237,W$6)</f>
        <v>0</v>
      </c>
      <c r="X161" s="570">
        <f>SUMIFS('QUALIFIED SVs'!$C$7:$C$237,'QUALIFIED SVs'!$B$7:$B$237,'QUALIFIED ENGINES'!$U161,'QUALIFIED SVs'!$M$7:$M$237,X$6)</f>
        <v>0</v>
      </c>
      <c r="Y161" s="570">
        <f>SUMIFS('QUALIFIED SVs'!$C$7:$C$237,'QUALIFIED SVs'!$B$7:$B$237,'QUALIFIED ENGINES'!$U161,'QUALIFIED SVs'!$M$7:$M$237,Y$6)</f>
        <v>0</v>
      </c>
      <c r="Z161" s="570">
        <f>SUMIFS('QUALIFIED SVs'!$C$7:$C$237,'QUALIFIED SVs'!$B$7:$B$237,'QUALIFIED ENGINES'!$U161,'QUALIFIED SVs'!$M$7:$M$237,Z$6)</f>
        <v>0</v>
      </c>
      <c r="AA161" s="570">
        <f>SUMIFS('QUALIFIED SVs'!$C$7:$C$237,'QUALIFIED SVs'!$B$7:$B$237,'QUALIFIED ENGINES'!$U161,'QUALIFIED SVs'!$M$7:$M$237,AA$6)</f>
        <v>0</v>
      </c>
      <c r="AB161" s="570">
        <f>SUMIFS('QUALIFIED SVs'!$C$7:$C$237,'QUALIFIED SVs'!$B$7:$B$237,'QUALIFIED ENGINES'!$U161,'QUALIFIED SVs'!$M$7:$M$237,AB$6)</f>
        <v>0</v>
      </c>
      <c r="AC161" s="570">
        <f>SUMIFS('QUALIFIED SVs'!$C$7:$C$237,'QUALIFIED SVs'!$B$7:$B$237,'QUALIFIED ENGINES'!$U161,'QUALIFIED SVs'!$M$7:$M$237,AC$6)</f>
        <v>0</v>
      </c>
      <c r="AD161" s="296">
        <f t="shared" si="56"/>
        <v>0</v>
      </c>
      <c r="AE161" s="570">
        <f t="shared" si="57"/>
        <v>0</v>
      </c>
      <c r="AF161" s="570">
        <f t="shared" si="60"/>
        <v>0</v>
      </c>
      <c r="AG161" s="570">
        <f t="shared" si="61"/>
        <v>0</v>
      </c>
      <c r="AH161" s="570">
        <f t="shared" si="62"/>
        <v>0</v>
      </c>
      <c r="AI161" s="570">
        <f t="shared" si="63"/>
        <v>0</v>
      </c>
      <c r="AJ161" s="570">
        <f t="shared" si="64"/>
        <v>0</v>
      </c>
      <c r="AK161" s="570">
        <f t="shared" si="65"/>
        <v>0</v>
      </c>
      <c r="AL161" s="570">
        <f t="shared" si="66"/>
        <v>0</v>
      </c>
      <c r="AM161" s="570">
        <f t="shared" si="67"/>
        <v>0</v>
      </c>
      <c r="AO161" s="568" t="str">
        <f t="shared" si="68"/>
        <v/>
      </c>
      <c r="AP161" s="568" t="str">
        <f t="shared" si="69"/>
        <v/>
      </c>
    </row>
    <row r="162" spans="1:42" x14ac:dyDescent="0.35">
      <c r="A162" s="671">
        <v>16</v>
      </c>
      <c r="B162" s="849"/>
      <c r="C162" s="465" t="s">
        <v>356</v>
      </c>
      <c r="D162" s="463"/>
      <c r="E162" s="522"/>
      <c r="F162" s="471"/>
      <c r="G162" s="471"/>
      <c r="H162" s="530">
        <f>_xlfn.IFNA(SUMIFS('QUALIFIED SVs'!$C$8:$C$10271,'QUALIFIED SVs'!$B$8:$B$10271,'QUALIFIED ENGINES'!D162,'QUALIFIED SVs'!$M$8:$M$10271,1),E162)</f>
        <v>0</v>
      </c>
      <c r="I162" s="530" t="str">
        <f>IF(G162="Yes",E162,VLOOKUP(D162,'QUALIFIED SVs'!$B$82:$C$10271,2,FALSE))</f>
        <v>00/01/1900</v>
      </c>
      <c r="J162" s="530">
        <f t="shared" si="51"/>
        <v>43709</v>
      </c>
      <c r="K162" s="530" t="str">
        <f t="shared" si="52"/>
        <v>00/01/1900</v>
      </c>
      <c r="L162" s="522"/>
      <c r="M162" s="290" t="str">
        <f t="shared" si="53"/>
        <v>Qualified</v>
      </c>
      <c r="N162" s="531" t="str">
        <f t="shared" si="54"/>
        <v>00/01/1900</v>
      </c>
      <c r="O162" s="531">
        <f t="shared" si="58"/>
        <v>0</v>
      </c>
      <c r="P162" s="689"/>
      <c r="Q162" s="549"/>
      <c r="R162" s="547"/>
      <c r="T162" s="582">
        <v>156</v>
      </c>
      <c r="U162" s="582">
        <f t="shared" si="55"/>
        <v>0</v>
      </c>
      <c r="V162" s="570">
        <f>SUMIFS('QUALIFIED SVs'!$C$7:$C$237,'QUALIFIED SVs'!$B$7:$B$237,'QUALIFIED ENGINES'!$U162,'QUALIFIED SVs'!$M$7:$M$237,V$6)</f>
        <v>0</v>
      </c>
      <c r="W162" s="570">
        <f>SUMIFS('QUALIFIED SVs'!$C$7:$C$237,'QUALIFIED SVs'!$B$7:$B$237,'QUALIFIED ENGINES'!$U162,'QUALIFIED SVs'!$M$7:$M$237,W$6)</f>
        <v>0</v>
      </c>
      <c r="X162" s="570">
        <f>SUMIFS('QUALIFIED SVs'!$C$7:$C$237,'QUALIFIED SVs'!$B$7:$B$237,'QUALIFIED ENGINES'!$U162,'QUALIFIED SVs'!$M$7:$M$237,X$6)</f>
        <v>0</v>
      </c>
      <c r="Y162" s="570">
        <f>SUMIFS('QUALIFIED SVs'!$C$7:$C$237,'QUALIFIED SVs'!$B$7:$B$237,'QUALIFIED ENGINES'!$U162,'QUALIFIED SVs'!$M$7:$M$237,Y$6)</f>
        <v>0</v>
      </c>
      <c r="Z162" s="570">
        <f>SUMIFS('QUALIFIED SVs'!$C$7:$C$237,'QUALIFIED SVs'!$B$7:$B$237,'QUALIFIED ENGINES'!$U162,'QUALIFIED SVs'!$M$7:$M$237,Z$6)</f>
        <v>0</v>
      </c>
      <c r="AA162" s="570">
        <f>SUMIFS('QUALIFIED SVs'!$C$7:$C$237,'QUALIFIED SVs'!$B$7:$B$237,'QUALIFIED ENGINES'!$U162,'QUALIFIED SVs'!$M$7:$M$237,AA$6)</f>
        <v>0</v>
      </c>
      <c r="AB162" s="570">
        <f>SUMIFS('QUALIFIED SVs'!$C$7:$C$237,'QUALIFIED SVs'!$B$7:$B$237,'QUALIFIED ENGINES'!$U162,'QUALIFIED SVs'!$M$7:$M$237,AB$6)</f>
        <v>0</v>
      </c>
      <c r="AC162" s="570">
        <f>SUMIFS('QUALIFIED SVs'!$C$7:$C$237,'QUALIFIED SVs'!$B$7:$B$237,'QUALIFIED ENGINES'!$U162,'QUALIFIED SVs'!$M$7:$M$237,AC$6)</f>
        <v>0</v>
      </c>
      <c r="AD162" s="296">
        <f t="shared" si="56"/>
        <v>0</v>
      </c>
      <c r="AE162" s="570">
        <f t="shared" si="57"/>
        <v>0</v>
      </c>
      <c r="AF162" s="570">
        <f t="shared" si="60"/>
        <v>0</v>
      </c>
      <c r="AG162" s="570">
        <f t="shared" si="61"/>
        <v>0</v>
      </c>
      <c r="AH162" s="570">
        <f t="shared" si="62"/>
        <v>0</v>
      </c>
      <c r="AI162" s="570">
        <f t="shared" si="63"/>
        <v>0</v>
      </c>
      <c r="AJ162" s="570">
        <f t="shared" si="64"/>
        <v>0</v>
      </c>
      <c r="AK162" s="570">
        <f t="shared" si="65"/>
        <v>0</v>
      </c>
      <c r="AL162" s="570">
        <f t="shared" si="66"/>
        <v>0</v>
      </c>
      <c r="AM162" s="570">
        <f t="shared" si="67"/>
        <v>0</v>
      </c>
      <c r="AO162" s="568" t="str">
        <f t="shared" si="68"/>
        <v/>
      </c>
      <c r="AP162" s="568" t="str">
        <f t="shared" si="69"/>
        <v/>
      </c>
    </row>
    <row r="163" spans="1:42" x14ac:dyDescent="0.35">
      <c r="A163" s="671">
        <v>17</v>
      </c>
      <c r="B163" s="849"/>
      <c r="C163" s="465" t="s">
        <v>356</v>
      </c>
      <c r="D163" s="463"/>
      <c r="E163" s="522"/>
      <c r="F163" s="471"/>
      <c r="G163" s="471"/>
      <c r="H163" s="530">
        <f>_xlfn.IFNA(SUMIFS('QUALIFIED SVs'!$C$8:$C$10271,'QUALIFIED SVs'!$B$8:$B$10271,'QUALIFIED ENGINES'!D163,'QUALIFIED SVs'!$M$8:$M$10271,1),E163)</f>
        <v>0</v>
      </c>
      <c r="I163" s="530" t="str">
        <f>IF(G163="Yes",E163,VLOOKUP(D163,'QUALIFIED SVs'!$B$82:$C$10271,2,FALSE))</f>
        <v>00/01/1900</v>
      </c>
      <c r="J163" s="530">
        <f t="shared" si="51"/>
        <v>43709</v>
      </c>
      <c r="K163" s="530" t="str">
        <f t="shared" si="52"/>
        <v>00/01/1900</v>
      </c>
      <c r="L163" s="522"/>
      <c r="M163" s="290" t="str">
        <f t="shared" si="53"/>
        <v>Qualified</v>
      </c>
      <c r="N163" s="531" t="str">
        <f t="shared" si="54"/>
        <v>00/01/1900</v>
      </c>
      <c r="O163" s="531">
        <f t="shared" si="58"/>
        <v>0</v>
      </c>
      <c r="P163" s="689"/>
      <c r="Q163" s="549"/>
      <c r="R163" s="547"/>
      <c r="T163" s="582">
        <v>157</v>
      </c>
      <c r="U163" s="582">
        <f t="shared" si="55"/>
        <v>0</v>
      </c>
      <c r="V163" s="570">
        <f>SUMIFS('QUALIFIED SVs'!$C$7:$C$237,'QUALIFIED SVs'!$B$7:$B$237,'QUALIFIED ENGINES'!$U163,'QUALIFIED SVs'!$M$7:$M$237,V$6)</f>
        <v>0</v>
      </c>
      <c r="W163" s="570">
        <f>SUMIFS('QUALIFIED SVs'!$C$7:$C$237,'QUALIFIED SVs'!$B$7:$B$237,'QUALIFIED ENGINES'!$U163,'QUALIFIED SVs'!$M$7:$M$237,W$6)</f>
        <v>0</v>
      </c>
      <c r="X163" s="570">
        <f>SUMIFS('QUALIFIED SVs'!$C$7:$C$237,'QUALIFIED SVs'!$B$7:$B$237,'QUALIFIED ENGINES'!$U163,'QUALIFIED SVs'!$M$7:$M$237,X$6)</f>
        <v>0</v>
      </c>
      <c r="Y163" s="570">
        <f>SUMIFS('QUALIFIED SVs'!$C$7:$C$237,'QUALIFIED SVs'!$B$7:$B$237,'QUALIFIED ENGINES'!$U163,'QUALIFIED SVs'!$M$7:$M$237,Y$6)</f>
        <v>0</v>
      </c>
      <c r="Z163" s="570">
        <f>SUMIFS('QUALIFIED SVs'!$C$7:$C$237,'QUALIFIED SVs'!$B$7:$B$237,'QUALIFIED ENGINES'!$U163,'QUALIFIED SVs'!$M$7:$M$237,Z$6)</f>
        <v>0</v>
      </c>
      <c r="AA163" s="570">
        <f>SUMIFS('QUALIFIED SVs'!$C$7:$C$237,'QUALIFIED SVs'!$B$7:$B$237,'QUALIFIED ENGINES'!$U163,'QUALIFIED SVs'!$M$7:$M$237,AA$6)</f>
        <v>0</v>
      </c>
      <c r="AB163" s="570">
        <f>SUMIFS('QUALIFIED SVs'!$C$7:$C$237,'QUALIFIED SVs'!$B$7:$B$237,'QUALIFIED ENGINES'!$U163,'QUALIFIED SVs'!$M$7:$M$237,AB$6)</f>
        <v>0</v>
      </c>
      <c r="AC163" s="570">
        <f>SUMIFS('QUALIFIED SVs'!$C$7:$C$237,'QUALIFIED SVs'!$B$7:$B$237,'QUALIFIED ENGINES'!$U163,'QUALIFIED SVs'!$M$7:$M$237,AC$6)</f>
        <v>0</v>
      </c>
      <c r="AD163" s="296">
        <f t="shared" si="56"/>
        <v>0</v>
      </c>
      <c r="AE163" s="570">
        <f t="shared" si="57"/>
        <v>0</v>
      </c>
      <c r="AF163" s="570">
        <f t="shared" si="60"/>
        <v>0</v>
      </c>
      <c r="AG163" s="570">
        <f t="shared" si="61"/>
        <v>0</v>
      </c>
      <c r="AH163" s="570">
        <f t="shared" si="62"/>
        <v>0</v>
      </c>
      <c r="AI163" s="570">
        <f t="shared" si="63"/>
        <v>0</v>
      </c>
      <c r="AJ163" s="570">
        <f t="shared" si="64"/>
        <v>0</v>
      </c>
      <c r="AK163" s="570">
        <f t="shared" si="65"/>
        <v>0</v>
      </c>
      <c r="AL163" s="570">
        <f t="shared" si="66"/>
        <v>0</v>
      </c>
      <c r="AM163" s="570">
        <f t="shared" si="67"/>
        <v>0</v>
      </c>
      <c r="AO163" s="568" t="str">
        <f t="shared" si="68"/>
        <v/>
      </c>
      <c r="AP163" s="568" t="str">
        <f t="shared" si="69"/>
        <v/>
      </c>
    </row>
    <row r="164" spans="1:42" x14ac:dyDescent="0.35">
      <c r="A164" s="671">
        <v>18</v>
      </c>
      <c r="B164" s="849"/>
      <c r="C164" s="465" t="s">
        <v>356</v>
      </c>
      <c r="D164" s="463"/>
      <c r="E164" s="522"/>
      <c r="F164" s="471"/>
      <c r="G164" s="471"/>
      <c r="H164" s="530">
        <f>_xlfn.IFNA(SUMIFS('QUALIFIED SVs'!$C$8:$C$10271,'QUALIFIED SVs'!$B$8:$B$10271,'QUALIFIED ENGINES'!D164,'QUALIFIED SVs'!$M$8:$M$10271,1),E164)</f>
        <v>0</v>
      </c>
      <c r="I164" s="530" t="str">
        <f>IF(G164="Yes",E164,VLOOKUP(D164,'QUALIFIED SVs'!$B$82:$C$10271,2,FALSE))</f>
        <v>00/01/1900</v>
      </c>
      <c r="J164" s="530">
        <f t="shared" si="51"/>
        <v>43709</v>
      </c>
      <c r="K164" s="530" t="str">
        <f t="shared" si="52"/>
        <v>00/01/1900</v>
      </c>
      <c r="L164" s="522"/>
      <c r="M164" s="290" t="str">
        <f t="shared" si="53"/>
        <v>Qualified</v>
      </c>
      <c r="N164" s="531" t="str">
        <f t="shared" si="54"/>
        <v>00/01/1900</v>
      </c>
      <c r="O164" s="531">
        <f t="shared" si="58"/>
        <v>0</v>
      </c>
      <c r="P164" s="689"/>
      <c r="Q164" s="549"/>
      <c r="R164" s="547"/>
      <c r="T164" s="582">
        <v>158</v>
      </c>
      <c r="U164" s="582">
        <f t="shared" si="55"/>
        <v>0</v>
      </c>
      <c r="V164" s="570">
        <f>SUMIFS('QUALIFIED SVs'!$C$7:$C$237,'QUALIFIED SVs'!$B$7:$B$237,'QUALIFIED ENGINES'!$U164,'QUALIFIED SVs'!$M$7:$M$237,V$6)</f>
        <v>0</v>
      </c>
      <c r="W164" s="570">
        <f>SUMIFS('QUALIFIED SVs'!$C$7:$C$237,'QUALIFIED SVs'!$B$7:$B$237,'QUALIFIED ENGINES'!$U164,'QUALIFIED SVs'!$M$7:$M$237,W$6)</f>
        <v>0</v>
      </c>
      <c r="X164" s="570">
        <f>SUMIFS('QUALIFIED SVs'!$C$7:$C$237,'QUALIFIED SVs'!$B$7:$B$237,'QUALIFIED ENGINES'!$U164,'QUALIFIED SVs'!$M$7:$M$237,X$6)</f>
        <v>0</v>
      </c>
      <c r="Y164" s="570">
        <f>SUMIFS('QUALIFIED SVs'!$C$7:$C$237,'QUALIFIED SVs'!$B$7:$B$237,'QUALIFIED ENGINES'!$U164,'QUALIFIED SVs'!$M$7:$M$237,Y$6)</f>
        <v>0</v>
      </c>
      <c r="Z164" s="570">
        <f>SUMIFS('QUALIFIED SVs'!$C$7:$C$237,'QUALIFIED SVs'!$B$7:$B$237,'QUALIFIED ENGINES'!$U164,'QUALIFIED SVs'!$M$7:$M$237,Z$6)</f>
        <v>0</v>
      </c>
      <c r="AA164" s="570">
        <f>SUMIFS('QUALIFIED SVs'!$C$7:$C$237,'QUALIFIED SVs'!$B$7:$B$237,'QUALIFIED ENGINES'!$U164,'QUALIFIED SVs'!$M$7:$M$237,AA$6)</f>
        <v>0</v>
      </c>
      <c r="AB164" s="570">
        <f>SUMIFS('QUALIFIED SVs'!$C$7:$C$237,'QUALIFIED SVs'!$B$7:$B$237,'QUALIFIED ENGINES'!$U164,'QUALIFIED SVs'!$M$7:$M$237,AB$6)</f>
        <v>0</v>
      </c>
      <c r="AC164" s="570">
        <f>SUMIFS('QUALIFIED SVs'!$C$7:$C$237,'QUALIFIED SVs'!$B$7:$B$237,'QUALIFIED ENGINES'!$U164,'QUALIFIED SVs'!$M$7:$M$237,AC$6)</f>
        <v>0</v>
      </c>
      <c r="AD164" s="296">
        <f t="shared" si="56"/>
        <v>0</v>
      </c>
      <c r="AE164" s="570">
        <f t="shared" si="57"/>
        <v>0</v>
      </c>
      <c r="AF164" s="570">
        <f t="shared" si="60"/>
        <v>0</v>
      </c>
      <c r="AG164" s="570">
        <f t="shared" si="61"/>
        <v>0</v>
      </c>
      <c r="AH164" s="570">
        <f t="shared" si="62"/>
        <v>0</v>
      </c>
      <c r="AI164" s="570">
        <f t="shared" si="63"/>
        <v>0</v>
      </c>
      <c r="AJ164" s="570">
        <f t="shared" si="64"/>
        <v>0</v>
      </c>
      <c r="AK164" s="570">
        <f t="shared" si="65"/>
        <v>0</v>
      </c>
      <c r="AL164" s="570">
        <f t="shared" si="66"/>
        <v>0</v>
      </c>
      <c r="AM164" s="570">
        <f t="shared" si="67"/>
        <v>0</v>
      </c>
      <c r="AO164" s="568" t="str">
        <f t="shared" si="68"/>
        <v/>
      </c>
      <c r="AP164" s="568" t="str">
        <f t="shared" si="69"/>
        <v/>
      </c>
    </row>
    <row r="165" spans="1:42" x14ac:dyDescent="0.35">
      <c r="A165" s="671">
        <v>19</v>
      </c>
      <c r="B165" s="849"/>
      <c r="C165" s="465" t="s">
        <v>356</v>
      </c>
      <c r="D165" s="463"/>
      <c r="E165" s="522"/>
      <c r="F165" s="471"/>
      <c r="G165" s="471"/>
      <c r="H165" s="530">
        <f>_xlfn.IFNA(SUMIFS('QUALIFIED SVs'!$C$8:$C$10271,'QUALIFIED SVs'!$B$8:$B$10271,'QUALIFIED ENGINES'!D165,'QUALIFIED SVs'!$M$8:$M$10271,1),E165)</f>
        <v>0</v>
      </c>
      <c r="I165" s="530" t="str">
        <f>IF(G165="Yes",E165,VLOOKUP(D165,'QUALIFIED SVs'!$B$82:$C$10271,2,FALSE))</f>
        <v>00/01/1900</v>
      </c>
      <c r="J165" s="530">
        <f t="shared" si="51"/>
        <v>43709</v>
      </c>
      <c r="K165" s="530" t="str">
        <f t="shared" si="52"/>
        <v>00/01/1900</v>
      </c>
      <c r="L165" s="522"/>
      <c r="M165" s="290" t="str">
        <f t="shared" si="53"/>
        <v>Qualified</v>
      </c>
      <c r="N165" s="531" t="str">
        <f t="shared" si="54"/>
        <v>00/01/1900</v>
      </c>
      <c r="O165" s="531">
        <f t="shared" si="58"/>
        <v>0</v>
      </c>
      <c r="P165" s="689"/>
      <c r="Q165" s="549"/>
      <c r="R165" s="547"/>
      <c r="T165" s="582">
        <v>159</v>
      </c>
      <c r="U165" s="582">
        <f t="shared" si="55"/>
        <v>0</v>
      </c>
      <c r="V165" s="570">
        <f>SUMIFS('QUALIFIED SVs'!$C$7:$C$237,'QUALIFIED SVs'!$B$7:$B$237,'QUALIFIED ENGINES'!$U165,'QUALIFIED SVs'!$M$7:$M$237,V$6)</f>
        <v>0</v>
      </c>
      <c r="W165" s="570">
        <f>SUMIFS('QUALIFIED SVs'!$C$7:$C$237,'QUALIFIED SVs'!$B$7:$B$237,'QUALIFIED ENGINES'!$U165,'QUALIFIED SVs'!$M$7:$M$237,W$6)</f>
        <v>0</v>
      </c>
      <c r="X165" s="570">
        <f>SUMIFS('QUALIFIED SVs'!$C$7:$C$237,'QUALIFIED SVs'!$B$7:$B$237,'QUALIFIED ENGINES'!$U165,'QUALIFIED SVs'!$M$7:$M$237,X$6)</f>
        <v>0</v>
      </c>
      <c r="Y165" s="570">
        <f>SUMIFS('QUALIFIED SVs'!$C$7:$C$237,'QUALIFIED SVs'!$B$7:$B$237,'QUALIFIED ENGINES'!$U165,'QUALIFIED SVs'!$M$7:$M$237,Y$6)</f>
        <v>0</v>
      </c>
      <c r="Z165" s="570">
        <f>SUMIFS('QUALIFIED SVs'!$C$7:$C$237,'QUALIFIED SVs'!$B$7:$B$237,'QUALIFIED ENGINES'!$U165,'QUALIFIED SVs'!$M$7:$M$237,Z$6)</f>
        <v>0</v>
      </c>
      <c r="AA165" s="570">
        <f>SUMIFS('QUALIFIED SVs'!$C$7:$C$237,'QUALIFIED SVs'!$B$7:$B$237,'QUALIFIED ENGINES'!$U165,'QUALIFIED SVs'!$M$7:$M$237,AA$6)</f>
        <v>0</v>
      </c>
      <c r="AB165" s="570">
        <f>SUMIFS('QUALIFIED SVs'!$C$7:$C$237,'QUALIFIED SVs'!$B$7:$B$237,'QUALIFIED ENGINES'!$U165,'QUALIFIED SVs'!$M$7:$M$237,AB$6)</f>
        <v>0</v>
      </c>
      <c r="AC165" s="570">
        <f>SUMIFS('QUALIFIED SVs'!$C$7:$C$237,'QUALIFIED SVs'!$B$7:$B$237,'QUALIFIED ENGINES'!$U165,'QUALIFIED SVs'!$M$7:$M$237,AC$6)</f>
        <v>0</v>
      </c>
      <c r="AD165" s="296">
        <f t="shared" si="56"/>
        <v>0</v>
      </c>
      <c r="AE165" s="570">
        <f t="shared" si="57"/>
        <v>0</v>
      </c>
      <c r="AF165" s="570">
        <f t="shared" si="60"/>
        <v>0</v>
      </c>
      <c r="AG165" s="570">
        <f t="shared" si="61"/>
        <v>0</v>
      </c>
      <c r="AH165" s="570">
        <f t="shared" si="62"/>
        <v>0</v>
      </c>
      <c r="AI165" s="570">
        <f t="shared" si="63"/>
        <v>0</v>
      </c>
      <c r="AJ165" s="570">
        <f t="shared" si="64"/>
        <v>0</v>
      </c>
      <c r="AK165" s="570">
        <f t="shared" si="65"/>
        <v>0</v>
      </c>
      <c r="AL165" s="570">
        <f t="shared" si="66"/>
        <v>0</v>
      </c>
      <c r="AM165" s="570">
        <f t="shared" si="67"/>
        <v>0</v>
      </c>
      <c r="AO165" s="568" t="str">
        <f t="shared" si="68"/>
        <v/>
      </c>
      <c r="AP165" s="568" t="str">
        <f t="shared" si="69"/>
        <v/>
      </c>
    </row>
    <row r="166" spans="1:42" x14ac:dyDescent="0.35">
      <c r="A166" s="671">
        <v>20</v>
      </c>
      <c r="B166" s="849"/>
      <c r="C166" s="465" t="s">
        <v>356</v>
      </c>
      <c r="D166" s="463">
        <v>91467</v>
      </c>
      <c r="E166" s="522">
        <v>42926</v>
      </c>
      <c r="F166" s="471"/>
      <c r="G166" s="471"/>
      <c r="H166" s="530">
        <f>_xlfn.IFNA(SUMIFS('QUALIFIED SVs'!$C$8:$C$10271,'QUALIFIED SVs'!$B$8:$B$10271,'QUALIFIED ENGINES'!D166,'QUALIFIED SVs'!$M$8:$M$10271,1),E166)</f>
        <v>43856.166666666664</v>
      </c>
      <c r="I166" s="530" t="e">
        <f>IF(G166="Yes",E166,VLOOKUP(D166,'QUALIFIED SVs'!$B$82:$C$10271,2,FALSE))</f>
        <v>#N/A</v>
      </c>
      <c r="J166" s="530">
        <f t="shared" si="51"/>
        <v>43709</v>
      </c>
      <c r="K166" s="530" t="e">
        <f t="shared" si="52"/>
        <v>#N/A</v>
      </c>
      <c r="L166" s="522"/>
      <c r="M166" s="290" t="e">
        <f t="shared" si="53"/>
        <v>#N/A</v>
      </c>
      <c r="N166" s="531" t="e">
        <f t="shared" si="54"/>
        <v>#N/A</v>
      </c>
      <c r="O166" s="531" t="e">
        <f t="shared" si="58"/>
        <v>#N/A</v>
      </c>
      <c r="P166" s="689" t="s">
        <v>779</v>
      </c>
      <c r="Q166" s="549">
        <v>2023</v>
      </c>
      <c r="R166" s="547"/>
      <c r="T166" s="582">
        <v>160</v>
      </c>
      <c r="U166" s="582">
        <f t="shared" si="55"/>
        <v>91467</v>
      </c>
      <c r="V166" s="570">
        <f>SUMIFS('QUALIFIED SVs'!$C$7:$C$237,'QUALIFIED SVs'!$B$7:$B$237,'QUALIFIED ENGINES'!$U166,'QUALIFIED SVs'!$M$7:$M$237,V$6)</f>
        <v>43856.166666666664</v>
      </c>
      <c r="W166" s="570">
        <f>SUMIFS('QUALIFIED SVs'!$C$7:$C$237,'QUALIFIED SVs'!$B$7:$B$237,'QUALIFIED ENGINES'!$U166,'QUALIFIED SVs'!$M$7:$M$237,W$6)</f>
        <v>45987.5</v>
      </c>
      <c r="X166" s="570">
        <f>SUMIFS('QUALIFIED SVs'!$C$7:$C$237,'QUALIFIED SVs'!$B$7:$B$237,'QUALIFIED ENGINES'!$U166,'QUALIFIED SVs'!$M$7:$M$237,X$6)</f>
        <v>0</v>
      </c>
      <c r="Y166" s="570">
        <f>SUMIFS('QUALIFIED SVs'!$C$7:$C$237,'QUALIFIED SVs'!$B$7:$B$237,'QUALIFIED ENGINES'!$U166,'QUALIFIED SVs'!$M$7:$M$237,Y$6)</f>
        <v>0</v>
      </c>
      <c r="Z166" s="570">
        <f>SUMIFS('QUALIFIED SVs'!$C$7:$C$237,'QUALIFIED SVs'!$B$7:$B$237,'QUALIFIED ENGINES'!$U166,'QUALIFIED SVs'!$M$7:$M$237,Z$6)</f>
        <v>0</v>
      </c>
      <c r="AA166" s="570">
        <f>SUMIFS('QUALIFIED SVs'!$C$7:$C$237,'QUALIFIED SVs'!$B$7:$B$237,'QUALIFIED ENGINES'!$U166,'QUALIFIED SVs'!$M$7:$M$237,AA$6)</f>
        <v>0</v>
      </c>
      <c r="AB166" s="570">
        <f>SUMIFS('QUALIFIED SVs'!$C$7:$C$237,'QUALIFIED SVs'!$B$7:$B$237,'QUALIFIED ENGINES'!$U166,'QUALIFIED SVs'!$M$7:$M$237,AB$6)</f>
        <v>0</v>
      </c>
      <c r="AC166" s="570">
        <f>SUMIFS('QUALIFIED SVs'!$C$7:$C$237,'QUALIFIED SVs'!$B$7:$B$237,'QUALIFIED ENGINES'!$U166,'QUALIFIED SVs'!$M$7:$M$237,AC$6)</f>
        <v>0</v>
      </c>
      <c r="AD166" s="296" t="str">
        <f t="shared" si="56"/>
        <v>Spare</v>
      </c>
      <c r="AE166" s="570">
        <f t="shared" si="57"/>
        <v>42926</v>
      </c>
      <c r="AF166" s="570">
        <f t="shared" si="60"/>
        <v>43856.166666666664</v>
      </c>
      <c r="AG166" s="570">
        <f t="shared" si="61"/>
        <v>45987.5</v>
      </c>
      <c r="AH166" s="570">
        <f t="shared" si="62"/>
        <v>47627.5</v>
      </c>
      <c r="AI166" s="570">
        <f t="shared" si="63"/>
        <v>49267.5</v>
      </c>
      <c r="AJ166" s="570">
        <f t="shared" si="64"/>
        <v>50907.5</v>
      </c>
      <c r="AK166" s="570">
        <f t="shared" si="65"/>
        <v>52547.5</v>
      </c>
      <c r="AL166" s="570">
        <f t="shared" si="66"/>
        <v>54187.5</v>
      </c>
      <c r="AM166" s="570">
        <f t="shared" si="67"/>
        <v>55827.5</v>
      </c>
      <c r="AO166" s="568">
        <f t="shared" si="68"/>
        <v>930.16666666666424</v>
      </c>
      <c r="AP166" s="568">
        <f t="shared" si="69"/>
        <v>2131.3333333333358</v>
      </c>
    </row>
    <row r="167" spans="1:42" x14ac:dyDescent="0.35">
      <c r="A167" s="671">
        <v>21</v>
      </c>
      <c r="B167" s="849"/>
      <c r="C167" s="465" t="s">
        <v>356</v>
      </c>
      <c r="D167" s="463">
        <v>91608</v>
      </c>
      <c r="E167" s="668" t="s">
        <v>751</v>
      </c>
      <c r="F167" s="471"/>
      <c r="G167" s="471"/>
      <c r="H167" s="530">
        <f>_xlfn.IFNA(SUMIFS('QUALIFIED SVs'!$C$8:$C$10271,'QUALIFIED SVs'!$B$8:$B$10271,'QUALIFIED ENGINES'!D167,'QUALIFIED SVs'!$M$8:$M$10271,1),E167)</f>
        <v>0</v>
      </c>
      <c r="I167" s="530" t="e">
        <f>IF(G167="Yes",E167,VLOOKUP(D167,'QUALIFIED SVs'!$B$82:$C$10271,2,FALSE))</f>
        <v>#N/A</v>
      </c>
      <c r="J167" s="530" t="str">
        <f t="shared" si="51"/>
        <v>TBC</v>
      </c>
      <c r="K167" s="530" t="e">
        <f>IF(L167&lt;&gt;"",L167,I167)</f>
        <v>#N/A</v>
      </c>
      <c r="L167" s="522"/>
      <c r="M167" s="290" t="e">
        <f t="shared" si="53"/>
        <v>#N/A</v>
      </c>
      <c r="N167" s="531" t="e">
        <f>IF(M167="Qualified",I167,"N/A")</f>
        <v>#N/A</v>
      </c>
      <c r="O167" s="531" t="e">
        <f t="shared" si="58"/>
        <v>#N/A</v>
      </c>
      <c r="P167" s="689">
        <v>44306</v>
      </c>
      <c r="Q167" s="549">
        <f t="shared" si="59"/>
        <v>2021</v>
      </c>
      <c r="R167" s="547"/>
      <c r="T167" s="582">
        <v>161</v>
      </c>
      <c r="U167" s="582">
        <f t="shared" si="55"/>
        <v>91608</v>
      </c>
      <c r="V167" s="570">
        <f>SUMIFS('QUALIFIED SVs'!$C$7:$C$237,'QUALIFIED SVs'!$B$7:$B$237,'QUALIFIED ENGINES'!$U167,'QUALIFIED SVs'!$M$7:$M$237,V$6)</f>
        <v>0</v>
      </c>
      <c r="W167" s="570">
        <f>SUMIFS('QUALIFIED SVs'!$C$7:$C$237,'QUALIFIED SVs'!$B$7:$B$237,'QUALIFIED ENGINES'!$U167,'QUALIFIED SVs'!$M$7:$M$237,W$6)</f>
        <v>0</v>
      </c>
      <c r="X167" s="570">
        <f>SUMIFS('QUALIFIED SVs'!$C$7:$C$237,'QUALIFIED SVs'!$B$7:$B$237,'QUALIFIED ENGINES'!$U167,'QUALIFIED SVs'!$M$7:$M$237,X$6)</f>
        <v>0</v>
      </c>
      <c r="Y167" s="570">
        <f>SUMIFS('QUALIFIED SVs'!$C$7:$C$237,'QUALIFIED SVs'!$B$7:$B$237,'QUALIFIED ENGINES'!$U167,'QUALIFIED SVs'!$M$7:$M$237,Y$6)</f>
        <v>0</v>
      </c>
      <c r="Z167" s="570">
        <f>SUMIFS('QUALIFIED SVs'!$C$7:$C$237,'QUALIFIED SVs'!$B$7:$B$237,'QUALIFIED ENGINES'!$U167,'QUALIFIED SVs'!$M$7:$M$237,Z$6)</f>
        <v>0</v>
      </c>
      <c r="AA167" s="570">
        <f>SUMIFS('QUALIFIED SVs'!$C$7:$C$237,'QUALIFIED SVs'!$B$7:$B$237,'QUALIFIED ENGINES'!$U167,'QUALIFIED SVs'!$M$7:$M$237,AA$6)</f>
        <v>0</v>
      </c>
      <c r="AB167" s="570">
        <f>SUMIFS('QUALIFIED SVs'!$C$7:$C$237,'QUALIFIED SVs'!$B$7:$B$237,'QUALIFIED ENGINES'!$U167,'QUALIFIED SVs'!$M$7:$M$237,AB$6)</f>
        <v>0</v>
      </c>
      <c r="AC167" s="570">
        <f>SUMIFS('QUALIFIED SVs'!$C$7:$C$237,'QUALIFIED SVs'!$B$7:$B$237,'QUALIFIED ENGINES'!$U167,'QUALIFIED SVs'!$M$7:$M$237,AC$6)</f>
        <v>0</v>
      </c>
      <c r="AD167" s="296" t="str">
        <f>IF(D167=0,0,IF($C167="510T","K",IF($C167="575T","E","Spare")))</f>
        <v>Spare</v>
      </c>
      <c r="AE167" s="570"/>
      <c r="AF167" s="570">
        <f t="shared" si="60"/>
        <v>1000</v>
      </c>
      <c r="AG167" s="570">
        <f t="shared" si="61"/>
        <v>2550</v>
      </c>
      <c r="AH167" s="570">
        <f t="shared" si="62"/>
        <v>4190</v>
      </c>
      <c r="AI167" s="570">
        <f t="shared" si="63"/>
        <v>5830</v>
      </c>
      <c r="AJ167" s="570">
        <f t="shared" si="64"/>
        <v>7470</v>
      </c>
      <c r="AK167" s="570">
        <f t="shared" si="65"/>
        <v>9110</v>
      </c>
      <c r="AL167" s="570">
        <f t="shared" si="66"/>
        <v>10750</v>
      </c>
      <c r="AM167" s="570">
        <f t="shared" si="67"/>
        <v>12390</v>
      </c>
      <c r="AO167" s="568" t="str">
        <f t="shared" si="68"/>
        <v/>
      </c>
      <c r="AP167" s="568" t="str">
        <f t="shared" si="69"/>
        <v/>
      </c>
    </row>
    <row r="168" spans="1:42" x14ac:dyDescent="0.35">
      <c r="A168" s="671"/>
    </row>
    <row r="169" spans="1:42" x14ac:dyDescent="0.35">
      <c r="A169" s="671"/>
    </row>
    <row r="170" spans="1:42" x14ac:dyDescent="0.35">
      <c r="A170" s="671"/>
    </row>
    <row r="171" spans="1:42" x14ac:dyDescent="0.35">
      <c r="A171" s="671"/>
    </row>
    <row r="172" spans="1:42" x14ac:dyDescent="0.35">
      <c r="A172" s="671"/>
    </row>
    <row r="173" spans="1:42" x14ac:dyDescent="0.35">
      <c r="A173" s="671"/>
    </row>
    <row r="174" spans="1:42" x14ac:dyDescent="0.35">
      <c r="A174" s="671"/>
    </row>
    <row r="175" spans="1:42" x14ac:dyDescent="0.35">
      <c r="A175" s="671"/>
    </row>
    <row r="176" spans="1:42" x14ac:dyDescent="0.35">
      <c r="A176" s="671"/>
    </row>
    <row r="177" spans="1:1" x14ac:dyDescent="0.35">
      <c r="A177" s="671"/>
    </row>
    <row r="178" spans="1:1" x14ac:dyDescent="0.35">
      <c r="A178" s="671"/>
    </row>
    <row r="179" spans="1:1" x14ac:dyDescent="0.35">
      <c r="A179" s="671"/>
    </row>
    <row r="180" spans="1:1" x14ac:dyDescent="0.35">
      <c r="A180" s="671"/>
    </row>
    <row r="181" spans="1:1" x14ac:dyDescent="0.35">
      <c r="A181" s="671"/>
    </row>
  </sheetData>
  <autoFilter ref="A6:AP6" xr:uid="{740C5069-7673-4406-8429-11FDE5114E7B}"/>
  <mergeCells count="37">
    <mergeCell ref="B139:B146"/>
    <mergeCell ref="B147:B167"/>
    <mergeCell ref="B119:B122"/>
    <mergeCell ref="B123:B126"/>
    <mergeCell ref="B127:B130"/>
    <mergeCell ref="B131:B134"/>
    <mergeCell ref="B135:B138"/>
    <mergeCell ref="B99:B102"/>
    <mergeCell ref="B103:B106"/>
    <mergeCell ref="B107:B110"/>
    <mergeCell ref="B111:B114"/>
    <mergeCell ref="B115:B118"/>
    <mergeCell ref="B79:B82"/>
    <mergeCell ref="B83:B86"/>
    <mergeCell ref="B87:B90"/>
    <mergeCell ref="B91:B94"/>
    <mergeCell ref="B95:B98"/>
    <mergeCell ref="B59:B62"/>
    <mergeCell ref="B63:B66"/>
    <mergeCell ref="B67:B70"/>
    <mergeCell ref="B71:B74"/>
    <mergeCell ref="B75:B78"/>
    <mergeCell ref="B39:B42"/>
    <mergeCell ref="B43:B46"/>
    <mergeCell ref="B47:B50"/>
    <mergeCell ref="B51:B54"/>
    <mergeCell ref="B55:B58"/>
    <mergeCell ref="B19:B22"/>
    <mergeCell ref="B23:B26"/>
    <mergeCell ref="B27:B30"/>
    <mergeCell ref="B31:B34"/>
    <mergeCell ref="B35:B38"/>
    <mergeCell ref="I5:K5"/>
    <mergeCell ref="AP2:AP3"/>
    <mergeCell ref="B7:B10"/>
    <mergeCell ref="B11:B14"/>
    <mergeCell ref="B15:B18"/>
  </mergeCells>
  <conditionalFormatting sqref="L7:L167">
    <cfRule type="expression" dxfId="1" priority="2">
      <formula>G7="Yes"</formula>
    </cfRule>
  </conditionalFormatting>
  <conditionalFormatting sqref="AF7:AM167">
    <cfRule type="expression" dxfId="0" priority="1">
      <formula>V7&lt;&gt;0</formula>
    </cfRule>
  </conditionalFormatting>
  <dataValidations count="1">
    <dataValidation type="list" allowBlank="1" showInputMessage="1" showErrorMessage="1" sqref="G7:G160 F7:F167" xr:uid="{00000000-0002-0000-1300-000000000000}">
      <formula1>"Yes,No"</formula1>
    </dataValidation>
  </dataValidation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tabColor rgb="FF00B050"/>
    <pageSetUpPr autoPageBreaks="0"/>
  </sheetPr>
  <dimension ref="A1:P1428"/>
  <sheetViews>
    <sheetView showGridLines="0" showZeros="0" zoomScale="69" zoomScaleNormal="70" workbookViewId="0">
      <pane xSplit="1" ySplit="6" topLeftCell="B9" activePane="bottomRight" state="frozen"/>
      <selection pane="topRight" activeCell="F1" sqref="F1"/>
      <selection pane="bottomLeft" activeCell="A6" sqref="A6"/>
      <selection pane="bottomRight" activeCell="K11" sqref="K11"/>
    </sheetView>
  </sheetViews>
  <sheetFormatPr defaultColWidth="9.15234375" defaultRowHeight="14.5" x14ac:dyDescent="0.35"/>
  <cols>
    <col min="1" max="1" width="17.765625" style="574" bestFit="1" customWidth="1"/>
    <col min="2" max="2" width="21.84375" style="285" customWidth="1"/>
    <col min="3" max="3" width="12" style="519" customWidth="1"/>
    <col min="4" max="4" width="18.61328125" style="613" bestFit="1" customWidth="1"/>
    <col min="5" max="5" width="9.84375" style="280" customWidth="1"/>
    <col min="6" max="6" width="28.15234375" style="280" bestFit="1" customWidth="1"/>
    <col min="7" max="9" width="13.921875" style="293" customWidth="1"/>
    <col min="10" max="10" width="16.61328125" style="697" customWidth="1"/>
    <col min="11" max="11" width="28.15234375" style="293" bestFit="1" customWidth="1"/>
    <col min="12" max="12" width="44.3828125" style="588" customWidth="1"/>
    <col min="13" max="13" width="9.15234375" style="591"/>
    <col min="14" max="16384" width="9.15234375" style="280"/>
  </cols>
  <sheetData>
    <row r="1" spans="1:13" ht="31" x14ac:dyDescent="0.7">
      <c r="B1" s="473" t="s">
        <v>540</v>
      </c>
      <c r="C1" s="518"/>
      <c r="D1" s="607"/>
      <c r="L1" s="583"/>
    </row>
    <row r="2" spans="1:13" ht="26" x14ac:dyDescent="0.6">
      <c r="B2" s="281" t="s">
        <v>334</v>
      </c>
      <c r="C2" s="518"/>
      <c r="D2" s="608"/>
      <c r="G2" s="280"/>
      <c r="L2" s="583"/>
    </row>
    <row r="3" spans="1:13" ht="17.25" customHeight="1" x14ac:dyDescent="0.6">
      <c r="B3" s="608"/>
      <c r="C3" s="608"/>
      <c r="D3" s="608"/>
      <c r="H3" s="293" t="s">
        <v>335</v>
      </c>
      <c r="J3" s="697" t="s">
        <v>336</v>
      </c>
      <c r="L3" s="583"/>
    </row>
    <row r="4" spans="1:13" ht="17.25" customHeight="1" x14ac:dyDescent="0.6">
      <c r="B4" s="608"/>
      <c r="C4" s="608"/>
      <c r="D4" s="608"/>
      <c r="H4" s="464">
        <v>48213</v>
      </c>
      <c r="I4" s="298"/>
      <c r="J4" s="698">
        <v>48183</v>
      </c>
      <c r="L4" s="583"/>
    </row>
    <row r="5" spans="1:13" x14ac:dyDescent="0.35">
      <c r="B5" s="297"/>
      <c r="C5" s="520"/>
      <c r="D5" s="609"/>
      <c r="G5" s="298"/>
      <c r="H5" s="298"/>
      <c r="I5" s="298"/>
      <c r="J5" s="686"/>
      <c r="K5" s="298"/>
      <c r="L5" s="583"/>
    </row>
    <row r="6" spans="1:13" s="289" customFormat="1" ht="72.75" customHeight="1" x14ac:dyDescent="0.35">
      <c r="A6" s="599" t="s">
        <v>571</v>
      </c>
      <c r="B6" s="478" t="s">
        <v>338</v>
      </c>
      <c r="C6" s="521" t="s">
        <v>553</v>
      </c>
      <c r="D6" s="478" t="s">
        <v>337</v>
      </c>
      <c r="E6" s="516" t="s">
        <v>538</v>
      </c>
      <c r="F6" s="516" t="s">
        <v>558</v>
      </c>
      <c r="G6" s="478" t="s">
        <v>339</v>
      </c>
      <c r="H6" s="478" t="s">
        <v>340</v>
      </c>
      <c r="I6" s="478" t="s">
        <v>341</v>
      </c>
      <c r="J6" s="699" t="s">
        <v>319</v>
      </c>
      <c r="K6" s="479" t="s">
        <v>342</v>
      </c>
      <c r="L6" s="480" t="s">
        <v>320</v>
      </c>
      <c r="M6" s="596" t="s">
        <v>570</v>
      </c>
    </row>
    <row r="7" spans="1:13" s="622" customFormat="1" x14ac:dyDescent="0.35">
      <c r="A7" s="623" t="s">
        <v>579</v>
      </c>
      <c r="B7" s="616"/>
      <c r="C7" s="617"/>
      <c r="D7" s="618"/>
      <c r="E7" s="619"/>
      <c r="F7" s="619"/>
      <c r="G7" s="616"/>
      <c r="H7" s="616"/>
      <c r="I7" s="616"/>
      <c r="J7" s="700"/>
      <c r="K7" s="616"/>
      <c r="L7" s="620"/>
      <c r="M7" s="621"/>
    </row>
    <row r="8" spans="1:13" x14ac:dyDescent="0.35">
      <c r="A8" s="601">
        <v>1</v>
      </c>
      <c r="B8" s="463">
        <v>91412</v>
      </c>
      <c r="C8" s="696">
        <v>45293</v>
      </c>
      <c r="D8" s="610">
        <v>4000</v>
      </c>
      <c r="E8" s="477">
        <f t="shared" ref="E8:E71" si="0">IF(C8=0,"",YEAR(C8))</f>
        <v>2024</v>
      </c>
      <c r="F8" s="672" t="s">
        <v>753</v>
      </c>
      <c r="G8" s="471" t="s">
        <v>343</v>
      </c>
      <c r="H8" s="471" t="s">
        <v>344</v>
      </c>
      <c r="I8" s="471" t="s">
        <v>343</v>
      </c>
      <c r="J8" s="689">
        <f>IF(B8=0,"",VLOOKUP(B8,'QUALIFIED ENGINES'!$D$6:$P$1035,13,FALSE))</f>
        <v>45291</v>
      </c>
      <c r="K8" s="291" t="str">
        <f t="shared" ref="K8:K81" si="1">IF(OR(C8="",G8="",H8="",I8="",J8=0),"Missing data",
IF(OR(G8="",G8="NO",H8="YES",C8&gt;$J$4),"Not Qualified",
IF(AND(C8&gt;$H$4,G8="YES",H8="NO"),"ESVRG Qualified Shop Visit",
IF(C8&gt;J8,IF(I8="YES","ESVRG Qualified HPTB Shop Visit","ESVRG Qualified Shop Visit"),
"SVRG Qualified Shop Visit"))))</f>
        <v>ESVRG Qualified HPTB Shop Visit</v>
      </c>
      <c r="L8" s="584"/>
      <c r="M8" s="597">
        <f>IF(B8=0,0,IF(I8="Yes",COUNTIFS(B$7:B7,B8,I$7:I7,"Yes")+1,0))</f>
        <v>1</v>
      </c>
    </row>
    <row r="9" spans="1:13" ht="16.5" thickBot="1" x14ac:dyDescent="0.4">
      <c r="A9" s="601">
        <f>A8+1</f>
        <v>2</v>
      </c>
      <c r="B9" s="693">
        <v>91022</v>
      </c>
      <c r="C9" s="694">
        <v>45991.229502314818</v>
      </c>
      <c r="D9" s="695">
        <v>4810.9399999999996</v>
      </c>
      <c r="E9" s="477">
        <f t="shared" si="0"/>
        <v>2025</v>
      </c>
      <c r="F9" s="672" t="s">
        <v>753</v>
      </c>
      <c r="G9" s="471" t="s">
        <v>343</v>
      </c>
      <c r="H9" s="471" t="s">
        <v>344</v>
      </c>
      <c r="I9" s="471" t="s">
        <v>343</v>
      </c>
      <c r="J9" s="689">
        <v>45657</v>
      </c>
      <c r="K9" s="291" t="str">
        <f t="shared" si="1"/>
        <v>ESVRG Qualified HPTB Shop Visit</v>
      </c>
      <c r="L9" s="703" t="s">
        <v>794</v>
      </c>
      <c r="M9" s="597">
        <f>IF(B9=0,0,IF(I9="Yes",COUNTIFS(B$7:B8,B9,I$7:I8,"Yes")+1,0))</f>
        <v>1</v>
      </c>
    </row>
    <row r="10" spans="1:13" ht="16.5" thickBot="1" x14ac:dyDescent="0.4">
      <c r="A10" s="601">
        <f t="shared" ref="A10:A73" si="2">A9+1</f>
        <v>3</v>
      </c>
      <c r="B10" s="693">
        <v>91057</v>
      </c>
      <c r="C10" s="694">
        <v>45945.25</v>
      </c>
      <c r="D10" s="695">
        <v>5055</v>
      </c>
      <c r="E10" s="477">
        <f t="shared" si="0"/>
        <v>2025</v>
      </c>
      <c r="F10" s="672" t="s">
        <v>753</v>
      </c>
      <c r="G10" s="471" t="s">
        <v>343</v>
      </c>
      <c r="H10" s="471" t="s">
        <v>344</v>
      </c>
      <c r="I10" s="471" t="s">
        <v>343</v>
      </c>
      <c r="J10" s="689">
        <v>45657</v>
      </c>
      <c r="K10" s="291" t="str">
        <f t="shared" si="1"/>
        <v>ESVRG Qualified HPTB Shop Visit</v>
      </c>
      <c r="L10" s="703" t="s">
        <v>794</v>
      </c>
      <c r="M10" s="597">
        <f>IF(B10=0,0,IF(I10="Yes",COUNTIFS(B$7:B9,B10,I$7:I9,"Yes")+1,0))</f>
        <v>1</v>
      </c>
    </row>
    <row r="11" spans="1:13" ht="16.5" thickBot="1" x14ac:dyDescent="0.4">
      <c r="A11" s="601">
        <f t="shared" si="2"/>
        <v>4</v>
      </c>
      <c r="B11" s="693">
        <v>91160</v>
      </c>
      <c r="C11" s="694">
        <v>45804.75</v>
      </c>
      <c r="D11" s="695">
        <v>4029</v>
      </c>
      <c r="E11" s="477">
        <f t="shared" si="0"/>
        <v>2025</v>
      </c>
      <c r="F11" s="672" t="s">
        <v>753</v>
      </c>
      <c r="G11" s="471" t="s">
        <v>343</v>
      </c>
      <c r="H11" s="471" t="s">
        <v>344</v>
      </c>
      <c r="I11" s="471" t="s">
        <v>343</v>
      </c>
      <c r="J11" s="689">
        <v>45657</v>
      </c>
      <c r="K11" s="291" t="str">
        <f t="shared" si="1"/>
        <v>ESVRG Qualified HPTB Shop Visit</v>
      </c>
      <c r="L11" s="703" t="s">
        <v>794</v>
      </c>
      <c r="M11" s="597">
        <f>IF(B11=0,0,IF(I11="Yes",COUNTIFS(B$7:B10,B11,I$7:I10,"Yes")+1,0))</f>
        <v>1</v>
      </c>
    </row>
    <row r="12" spans="1:13" ht="16.5" thickBot="1" x14ac:dyDescent="0.4">
      <c r="A12" s="601">
        <f t="shared" si="2"/>
        <v>5</v>
      </c>
      <c r="B12" s="693">
        <v>91247</v>
      </c>
      <c r="C12" s="694">
        <v>45840.5</v>
      </c>
      <c r="D12" s="695">
        <v>3675</v>
      </c>
      <c r="E12" s="477">
        <f t="shared" si="0"/>
        <v>2025</v>
      </c>
      <c r="F12" s="672" t="s">
        <v>753</v>
      </c>
      <c r="G12" s="471" t="s">
        <v>343</v>
      </c>
      <c r="H12" s="471" t="s">
        <v>344</v>
      </c>
      <c r="I12" s="471" t="s">
        <v>343</v>
      </c>
      <c r="J12" s="689">
        <v>45657</v>
      </c>
      <c r="K12" s="291" t="str">
        <f t="shared" si="1"/>
        <v>ESVRG Qualified HPTB Shop Visit</v>
      </c>
      <c r="L12" s="703" t="s">
        <v>794</v>
      </c>
      <c r="M12" s="597">
        <f>IF(B12=0,0,IF(I12="Yes",COUNTIFS(B$7:B11,B12,I$7:I11,"Yes")+1,0))</f>
        <v>1</v>
      </c>
    </row>
    <row r="13" spans="1:13" ht="16.5" thickBot="1" x14ac:dyDescent="0.4">
      <c r="A13" s="601">
        <f t="shared" si="2"/>
        <v>6</v>
      </c>
      <c r="B13" s="693">
        <v>91409</v>
      </c>
      <c r="C13" s="694">
        <v>44495.375</v>
      </c>
      <c r="D13" s="695">
        <v>2211</v>
      </c>
      <c r="E13" s="477">
        <f t="shared" si="0"/>
        <v>2021</v>
      </c>
      <c r="F13" s="672" t="s">
        <v>753</v>
      </c>
      <c r="G13" s="471" t="s">
        <v>343</v>
      </c>
      <c r="H13" s="471" t="s">
        <v>344</v>
      </c>
      <c r="I13" s="471" t="s">
        <v>343</v>
      </c>
      <c r="J13" s="689">
        <f>IF(B13=0,"",VLOOKUP(B13,'QUALIFIED ENGINES'!$D$6:$P$1035,13,FALSE))</f>
        <v>44657.041666666664</v>
      </c>
      <c r="K13" s="291" t="str">
        <f t="shared" si="1"/>
        <v>SVRG Qualified Shop Visit</v>
      </c>
      <c r="L13" s="584"/>
      <c r="M13" s="597">
        <f>IF(B13=0,0,IF(I13="Yes",COUNTIFS(B$7:B12,B13,I$7:I12,"Yes")+1,0))</f>
        <v>1</v>
      </c>
    </row>
    <row r="14" spans="1:13" ht="16.5" thickBot="1" x14ac:dyDescent="0.4">
      <c r="A14" s="601">
        <f t="shared" si="2"/>
        <v>7</v>
      </c>
      <c r="B14" s="693">
        <v>91410</v>
      </c>
      <c r="C14" s="694">
        <v>43785.25</v>
      </c>
      <c r="D14" s="695">
        <v>1961</v>
      </c>
      <c r="E14" s="477">
        <f t="shared" si="0"/>
        <v>2019</v>
      </c>
      <c r="F14" s="672" t="s">
        <v>753</v>
      </c>
      <c r="G14" s="471" t="s">
        <v>343</v>
      </c>
      <c r="H14" s="471" t="s">
        <v>344</v>
      </c>
      <c r="I14" s="471" t="s">
        <v>343</v>
      </c>
      <c r="J14" s="689">
        <f>IF(B14=0,"",VLOOKUP(B14,'QUALIFIED ENGINES'!$D$6:$P$1035,13,FALSE))</f>
        <v>45291</v>
      </c>
      <c r="K14" s="291" t="str">
        <f t="shared" si="1"/>
        <v>SVRG Qualified Shop Visit</v>
      </c>
      <c r="L14" s="584"/>
      <c r="M14" s="597">
        <f>IF(B14=0,0,IF(I14="Yes",COUNTIFS(B$7:B13,B14,I$7:I13,"Yes")+1,0))</f>
        <v>1</v>
      </c>
    </row>
    <row r="15" spans="1:13" ht="16.5" thickBot="1" x14ac:dyDescent="0.4">
      <c r="A15" s="601">
        <f t="shared" si="2"/>
        <v>8</v>
      </c>
      <c r="B15" s="693">
        <v>91410</v>
      </c>
      <c r="C15" s="694">
        <v>45661.418553240743</v>
      </c>
      <c r="D15" s="695">
        <v>3518</v>
      </c>
      <c r="E15" s="477">
        <f t="shared" si="0"/>
        <v>2025</v>
      </c>
      <c r="F15" s="672" t="s">
        <v>753</v>
      </c>
      <c r="G15" s="471" t="s">
        <v>343</v>
      </c>
      <c r="H15" s="471" t="s">
        <v>344</v>
      </c>
      <c r="I15" s="471" t="s">
        <v>343</v>
      </c>
      <c r="J15" s="689">
        <f>IF(B15=0,"",VLOOKUP(B15,'QUALIFIED ENGINES'!$D$6:$P$1035,13,FALSE))</f>
        <v>45291</v>
      </c>
      <c r="K15" s="291" t="str">
        <f t="shared" si="1"/>
        <v>ESVRG Qualified HPTB Shop Visit</v>
      </c>
      <c r="L15" s="584"/>
      <c r="M15" s="597">
        <f>IF(B15=0,0,IF(I15="Yes",COUNTIFS(B$7:B14,B15,I$7:I14,"Yes")+1,0))</f>
        <v>2</v>
      </c>
    </row>
    <row r="16" spans="1:13" ht="16.5" thickBot="1" x14ac:dyDescent="0.4">
      <c r="A16" s="601">
        <f t="shared" si="2"/>
        <v>9</v>
      </c>
      <c r="B16" s="693">
        <v>91411</v>
      </c>
      <c r="C16" s="694">
        <v>43576.041666666664</v>
      </c>
      <c r="D16" s="695">
        <v>1589</v>
      </c>
      <c r="E16" s="477">
        <f t="shared" si="0"/>
        <v>2019</v>
      </c>
      <c r="F16" s="672" t="s">
        <v>753</v>
      </c>
      <c r="G16" s="471" t="s">
        <v>343</v>
      </c>
      <c r="H16" s="471" t="s">
        <v>344</v>
      </c>
      <c r="I16" s="471" t="s">
        <v>343</v>
      </c>
      <c r="J16" s="689">
        <f>IF(B16=0,"",VLOOKUP(B16,'QUALIFIED ENGINES'!$D$6:$P$1035,13,FALSE))</f>
        <v>44733</v>
      </c>
      <c r="K16" s="291" t="str">
        <f t="shared" si="1"/>
        <v>SVRG Qualified Shop Visit</v>
      </c>
      <c r="L16" s="584"/>
      <c r="M16" s="597">
        <f>IF(B16=0,0,IF(I16="Yes",COUNTIFS(B$7:B15,B16,I$7:I15,"Yes")+1,0))</f>
        <v>1</v>
      </c>
    </row>
    <row r="17" spans="1:13" ht="16.5" thickBot="1" x14ac:dyDescent="0.4">
      <c r="A17" s="601">
        <f t="shared" si="2"/>
        <v>10</v>
      </c>
      <c r="B17" s="693">
        <v>91411</v>
      </c>
      <c r="C17" s="694">
        <v>43773.625</v>
      </c>
      <c r="D17" s="695">
        <v>1705</v>
      </c>
      <c r="E17" s="477">
        <f t="shared" si="0"/>
        <v>2019</v>
      </c>
      <c r="F17" s="672" t="s">
        <v>753</v>
      </c>
      <c r="G17" s="471" t="s">
        <v>343</v>
      </c>
      <c r="H17" s="471" t="s">
        <v>344</v>
      </c>
      <c r="I17" s="471" t="s">
        <v>343</v>
      </c>
      <c r="J17" s="689">
        <f>IF(B17=0,"",VLOOKUP(B17,'QUALIFIED ENGINES'!$D$6:$P$1035,13,FALSE))</f>
        <v>44733</v>
      </c>
      <c r="K17" s="291" t="str">
        <f t="shared" si="1"/>
        <v>SVRG Qualified Shop Visit</v>
      </c>
      <c r="L17" s="584"/>
      <c r="M17" s="597">
        <f>IF(B17=0,0,IF(I17="Yes",COUNTIFS(B$7:B16,B17,I$7:I16,"Yes")+1,0))</f>
        <v>2</v>
      </c>
    </row>
    <row r="18" spans="1:13" ht="16.5" thickBot="1" x14ac:dyDescent="0.4">
      <c r="A18" s="601">
        <f t="shared" si="2"/>
        <v>11</v>
      </c>
      <c r="B18" s="693">
        <v>91411</v>
      </c>
      <c r="C18" s="694">
        <v>45630.001388888886</v>
      </c>
      <c r="D18" s="695">
        <v>3180</v>
      </c>
      <c r="E18" s="477">
        <f t="shared" si="0"/>
        <v>2024</v>
      </c>
      <c r="F18" s="672" t="s">
        <v>753</v>
      </c>
      <c r="G18" s="471" t="s">
        <v>343</v>
      </c>
      <c r="H18" s="471" t="s">
        <v>344</v>
      </c>
      <c r="I18" s="471" t="s">
        <v>343</v>
      </c>
      <c r="J18" s="689">
        <f>IF(B18=0,"",VLOOKUP(B18,'QUALIFIED ENGINES'!$D$6:$P$1035,13,FALSE))</f>
        <v>44733</v>
      </c>
      <c r="K18" s="291" t="str">
        <f t="shared" si="1"/>
        <v>ESVRG Qualified HPTB Shop Visit</v>
      </c>
      <c r="L18" s="584"/>
      <c r="M18" s="597">
        <f>IF(B18=0,0,IF(I18="Yes",COUNTIFS(B$7:B17,B18,I$7:I17,"Yes")+1,0))</f>
        <v>3</v>
      </c>
    </row>
    <row r="19" spans="1:13" ht="16.5" thickBot="1" x14ac:dyDescent="0.4">
      <c r="A19" s="601">
        <f t="shared" si="2"/>
        <v>12</v>
      </c>
      <c r="B19" s="693">
        <v>91412</v>
      </c>
      <c r="C19" s="694">
        <v>43574.416666666664</v>
      </c>
      <c r="D19" s="695">
        <v>1589</v>
      </c>
      <c r="E19" s="477">
        <f t="shared" si="0"/>
        <v>2019</v>
      </c>
      <c r="F19" s="672" t="s">
        <v>753</v>
      </c>
      <c r="G19" s="471" t="s">
        <v>343</v>
      </c>
      <c r="H19" s="471" t="s">
        <v>344</v>
      </c>
      <c r="I19" s="471" t="s">
        <v>343</v>
      </c>
      <c r="J19" s="689">
        <f>IF(B19=0,"",VLOOKUP(B19,'QUALIFIED ENGINES'!$D$6:$P$1035,13,FALSE))</f>
        <v>45291</v>
      </c>
      <c r="K19" s="291" t="str">
        <f t="shared" si="1"/>
        <v>SVRG Qualified Shop Visit</v>
      </c>
      <c r="L19" s="584"/>
      <c r="M19" s="597">
        <f>IF(B19=0,0,IF(I19="Yes",COUNTIFS(B$7:B18,B19,I$7:I18,"Yes")+1,0))</f>
        <v>2</v>
      </c>
    </row>
    <row r="20" spans="1:13" ht="16.5" thickBot="1" x14ac:dyDescent="0.4">
      <c r="A20" s="601">
        <f t="shared" si="2"/>
        <v>13</v>
      </c>
      <c r="B20" s="693">
        <v>91412</v>
      </c>
      <c r="C20" s="694">
        <v>45537.510567129626</v>
      </c>
      <c r="D20" s="695">
        <v>3782</v>
      </c>
      <c r="E20" s="477">
        <f t="shared" si="0"/>
        <v>2024</v>
      </c>
      <c r="F20" s="672" t="s">
        <v>753</v>
      </c>
      <c r="G20" s="471" t="s">
        <v>343</v>
      </c>
      <c r="H20" s="471" t="s">
        <v>344</v>
      </c>
      <c r="I20" s="471" t="s">
        <v>343</v>
      </c>
      <c r="J20" s="689">
        <f>IF(B20=0,"",VLOOKUP(B20,'QUALIFIED ENGINES'!$D$6:$P$1035,13,FALSE))</f>
        <v>45291</v>
      </c>
      <c r="K20" s="291" t="str">
        <f t="shared" si="1"/>
        <v>ESVRG Qualified HPTB Shop Visit</v>
      </c>
      <c r="L20" s="584"/>
      <c r="M20" s="597">
        <f>IF(B20=0,0,IF(I20="Yes",COUNTIFS(B$7:B19,B20,I$7:I19,"Yes")+1,0))</f>
        <v>3</v>
      </c>
    </row>
    <row r="21" spans="1:13" ht="16.5" thickBot="1" x14ac:dyDescent="0.4">
      <c r="A21" s="601">
        <f t="shared" si="2"/>
        <v>14</v>
      </c>
      <c r="B21" s="693">
        <v>91413</v>
      </c>
      <c r="C21" s="694">
        <v>43880.677141203705</v>
      </c>
      <c r="D21" s="695">
        <v>2106</v>
      </c>
      <c r="E21" s="477">
        <f t="shared" si="0"/>
        <v>2020</v>
      </c>
      <c r="F21" s="672" t="s">
        <v>753</v>
      </c>
      <c r="G21" s="471" t="s">
        <v>343</v>
      </c>
      <c r="H21" s="471" t="s">
        <v>344</v>
      </c>
      <c r="I21" s="471" t="s">
        <v>343</v>
      </c>
      <c r="J21" s="689">
        <f>IF(B21=0,"",VLOOKUP(B21,'QUALIFIED ENGINES'!$D$6:$P$1035,13,FALSE))</f>
        <v>45291</v>
      </c>
      <c r="K21" s="291" t="str">
        <f t="shared" si="1"/>
        <v>SVRG Qualified Shop Visit</v>
      </c>
      <c r="L21" s="584"/>
      <c r="M21" s="597">
        <f>IF(B21=0,0,IF(I21="Yes",COUNTIFS(B$7:B20,B21,I$7:I20,"Yes")+1,0))</f>
        <v>1</v>
      </c>
    </row>
    <row r="22" spans="1:13" ht="16.5" thickBot="1" x14ac:dyDescent="0.4">
      <c r="A22" s="601">
        <f t="shared" si="2"/>
        <v>15</v>
      </c>
      <c r="B22" s="693">
        <v>91413</v>
      </c>
      <c r="C22" s="694">
        <v>45217.500011574077</v>
      </c>
      <c r="D22" s="695">
        <v>3058</v>
      </c>
      <c r="E22" s="477">
        <f t="shared" si="0"/>
        <v>2023</v>
      </c>
      <c r="F22" s="672" t="s">
        <v>753</v>
      </c>
      <c r="G22" s="471" t="s">
        <v>343</v>
      </c>
      <c r="H22" s="471" t="s">
        <v>344</v>
      </c>
      <c r="I22" s="471" t="s">
        <v>343</v>
      </c>
      <c r="J22" s="689">
        <f>IF(B22=0,"",VLOOKUP(B22,'QUALIFIED ENGINES'!$D$6:$P$1035,13,FALSE))</f>
        <v>45291</v>
      </c>
      <c r="K22" s="291" t="str">
        <f t="shared" si="1"/>
        <v>SVRG Qualified Shop Visit</v>
      </c>
      <c r="L22" s="584"/>
      <c r="M22" s="597">
        <f>IF(B22=0,0,IF(I22="Yes",COUNTIFS(B$7:B21,B22,I$7:I21,"Yes")+1,0))</f>
        <v>2</v>
      </c>
    </row>
    <row r="23" spans="1:13" ht="16.5" thickBot="1" x14ac:dyDescent="0.4">
      <c r="A23" s="601">
        <f t="shared" si="2"/>
        <v>16</v>
      </c>
      <c r="B23" s="693">
        <v>91414</v>
      </c>
      <c r="C23" s="694">
        <v>43444.25</v>
      </c>
      <c r="D23" s="695">
        <v>1296</v>
      </c>
      <c r="E23" s="477">
        <f t="shared" si="0"/>
        <v>2018</v>
      </c>
      <c r="F23" s="672" t="s">
        <v>753</v>
      </c>
      <c r="G23" s="471" t="s">
        <v>343</v>
      </c>
      <c r="H23" s="471" t="s">
        <v>344</v>
      </c>
      <c r="I23" s="471" t="s">
        <v>343</v>
      </c>
      <c r="J23" s="689">
        <f>IF(B23=0,"",VLOOKUP(B23,'QUALIFIED ENGINES'!$D$6:$P$1035,13,FALSE))</f>
        <v>45116</v>
      </c>
      <c r="K23" s="291" t="str">
        <f t="shared" si="1"/>
        <v>SVRG Qualified Shop Visit</v>
      </c>
      <c r="L23" s="584"/>
      <c r="M23" s="597">
        <f>IF(B23=0,0,IF(I23="Yes",COUNTIFS(B$7:B22,B23,I$7:I22,"Yes")+1,0))</f>
        <v>1</v>
      </c>
    </row>
    <row r="24" spans="1:13" ht="16.5" thickBot="1" x14ac:dyDescent="0.4">
      <c r="A24" s="601">
        <f t="shared" si="2"/>
        <v>17</v>
      </c>
      <c r="B24" s="693">
        <v>91414</v>
      </c>
      <c r="C24" s="694">
        <v>45857.001388888886</v>
      </c>
      <c r="D24" s="695">
        <v>2351.5500000000002</v>
      </c>
      <c r="E24" s="477">
        <f t="shared" si="0"/>
        <v>2025</v>
      </c>
      <c r="F24" s="672" t="s">
        <v>753</v>
      </c>
      <c r="G24" s="471" t="s">
        <v>343</v>
      </c>
      <c r="H24" s="471" t="s">
        <v>344</v>
      </c>
      <c r="I24" s="471" t="s">
        <v>343</v>
      </c>
      <c r="J24" s="689">
        <f>IF(B24=0,"",VLOOKUP(B24,'QUALIFIED ENGINES'!$D$6:$P$1035,13,FALSE))</f>
        <v>45116</v>
      </c>
      <c r="K24" s="291" t="str">
        <f t="shared" si="1"/>
        <v>ESVRG Qualified HPTB Shop Visit</v>
      </c>
      <c r="L24" s="584"/>
      <c r="M24" s="597">
        <f>IF(B24=0,0,IF(I24="Yes",COUNTIFS(B$7:B23,B24,I$7:I23,"Yes")+1,0))</f>
        <v>2</v>
      </c>
    </row>
    <row r="25" spans="1:13" ht="16.5" thickBot="1" x14ac:dyDescent="0.4">
      <c r="A25" s="601">
        <f t="shared" si="2"/>
        <v>18</v>
      </c>
      <c r="B25" s="693">
        <v>91415</v>
      </c>
      <c r="C25" s="694">
        <v>43642.333333333336</v>
      </c>
      <c r="D25" s="695">
        <v>1636</v>
      </c>
      <c r="E25" s="477">
        <f t="shared" si="0"/>
        <v>2019</v>
      </c>
      <c r="F25" s="672" t="s">
        <v>753</v>
      </c>
      <c r="G25" s="471" t="s">
        <v>343</v>
      </c>
      <c r="H25" s="471" t="s">
        <v>344</v>
      </c>
      <c r="I25" s="471" t="s">
        <v>343</v>
      </c>
      <c r="J25" s="689">
        <f>IF(B25=0,"",VLOOKUP(B25,'QUALIFIED ENGINES'!$D$6:$P$1035,13,FALSE))</f>
        <v>45291</v>
      </c>
      <c r="K25" s="291" t="str">
        <f t="shared" si="1"/>
        <v>SVRG Qualified Shop Visit</v>
      </c>
      <c r="L25" s="584"/>
      <c r="M25" s="597">
        <f>IF(B25=0,0,IF(I25="Yes",COUNTIFS(B$7:B24,B25,I$7:I24,"Yes")+1,0))</f>
        <v>1</v>
      </c>
    </row>
    <row r="26" spans="1:13" ht="16.5" thickBot="1" x14ac:dyDescent="0.4">
      <c r="A26" s="601">
        <f t="shared" si="2"/>
        <v>19</v>
      </c>
      <c r="B26" s="693">
        <v>91416</v>
      </c>
      <c r="C26" s="694">
        <v>43640.416666666664</v>
      </c>
      <c r="D26" s="695">
        <v>1636</v>
      </c>
      <c r="E26" s="477">
        <f t="shared" si="0"/>
        <v>2019</v>
      </c>
      <c r="F26" s="672" t="s">
        <v>753</v>
      </c>
      <c r="G26" s="471" t="s">
        <v>343</v>
      </c>
      <c r="H26" s="471" t="s">
        <v>344</v>
      </c>
      <c r="I26" s="471" t="s">
        <v>343</v>
      </c>
      <c r="J26" s="689">
        <f>IF(B26=0,"",VLOOKUP(B26,'QUALIFIED ENGINES'!$D$6:$P$1035,13,FALSE))</f>
        <v>45075</v>
      </c>
      <c r="K26" s="291" t="str">
        <f t="shared" si="1"/>
        <v>SVRG Qualified Shop Visit</v>
      </c>
      <c r="L26" s="584"/>
      <c r="M26" s="597">
        <f>IF(B26=0,0,IF(I26="Yes",COUNTIFS(B$7:B25,B26,I$7:I25,"Yes")+1,0))</f>
        <v>1</v>
      </c>
    </row>
    <row r="27" spans="1:13" ht="16.5" thickBot="1" x14ac:dyDescent="0.4">
      <c r="A27" s="601">
        <f t="shared" si="2"/>
        <v>20</v>
      </c>
      <c r="B27" s="693">
        <v>91417</v>
      </c>
      <c r="C27" s="694">
        <v>43495.75</v>
      </c>
      <c r="D27" s="695">
        <v>1452</v>
      </c>
      <c r="E27" s="477">
        <f t="shared" si="0"/>
        <v>2019</v>
      </c>
      <c r="F27" s="672" t="s">
        <v>753</v>
      </c>
      <c r="G27" s="471" t="s">
        <v>343</v>
      </c>
      <c r="H27" s="471" t="s">
        <v>344</v>
      </c>
      <c r="I27" s="471" t="s">
        <v>343</v>
      </c>
      <c r="J27" s="689">
        <f>IF(B27=0,"",VLOOKUP(B27,'QUALIFIED ENGINES'!$D$6:$P$1035,13,FALSE))</f>
        <v>45291</v>
      </c>
      <c r="K27" s="291" t="str">
        <f t="shared" si="1"/>
        <v>SVRG Qualified Shop Visit</v>
      </c>
      <c r="L27" s="584"/>
      <c r="M27" s="597">
        <f>IF(B27=0,0,IF(I27="Yes",COUNTIFS(B$7:B26,B27,I$7:I26,"Yes")+1,0))</f>
        <v>1</v>
      </c>
    </row>
    <row r="28" spans="1:13" ht="16.5" thickBot="1" x14ac:dyDescent="0.4">
      <c r="A28" s="601">
        <f t="shared" si="2"/>
        <v>21</v>
      </c>
      <c r="B28" s="693">
        <v>91417</v>
      </c>
      <c r="C28" s="694">
        <v>45351.001388888886</v>
      </c>
      <c r="D28" s="695">
        <v>3128</v>
      </c>
      <c r="E28" s="477">
        <f t="shared" si="0"/>
        <v>2024</v>
      </c>
      <c r="F28" s="672" t="s">
        <v>753</v>
      </c>
      <c r="G28" s="471" t="s">
        <v>343</v>
      </c>
      <c r="H28" s="471" t="s">
        <v>344</v>
      </c>
      <c r="I28" s="471" t="s">
        <v>343</v>
      </c>
      <c r="J28" s="689">
        <f>IF(B28=0,"",VLOOKUP(B28,'QUALIFIED ENGINES'!$D$6:$P$1035,13,FALSE))</f>
        <v>45291</v>
      </c>
      <c r="K28" s="291" t="str">
        <f t="shared" si="1"/>
        <v>ESVRG Qualified HPTB Shop Visit</v>
      </c>
      <c r="L28" s="584"/>
      <c r="M28" s="597">
        <f>IF(B28=0,0,IF(I28="Yes",COUNTIFS(B$7:B27,B28,I$7:I27,"Yes")+1,0))</f>
        <v>2</v>
      </c>
    </row>
    <row r="29" spans="1:13" ht="16.5" thickBot="1" x14ac:dyDescent="0.4">
      <c r="A29" s="601">
        <f t="shared" si="2"/>
        <v>22</v>
      </c>
      <c r="B29" s="693">
        <v>91418</v>
      </c>
      <c r="C29" s="694">
        <v>43442.333333333336</v>
      </c>
      <c r="D29" s="695">
        <v>1358</v>
      </c>
      <c r="E29" s="477">
        <f t="shared" si="0"/>
        <v>2018</v>
      </c>
      <c r="F29" s="672" t="s">
        <v>753</v>
      </c>
      <c r="G29" s="471" t="s">
        <v>343</v>
      </c>
      <c r="H29" s="471" t="s">
        <v>344</v>
      </c>
      <c r="I29" s="471" t="s">
        <v>343</v>
      </c>
      <c r="J29" s="689">
        <f>IF(B29=0,"",VLOOKUP(B29,'QUALIFIED ENGINES'!$D$6:$P$1035,13,FALSE))</f>
        <v>43479</v>
      </c>
      <c r="K29" s="291" t="str">
        <f t="shared" si="1"/>
        <v>SVRG Qualified Shop Visit</v>
      </c>
      <c r="L29" s="584"/>
      <c r="M29" s="597">
        <f>IF(B29=0,0,IF(I29="Yes",COUNTIFS(B$7:B28,B29,I$7:I28,"Yes")+1,0))</f>
        <v>1</v>
      </c>
    </row>
    <row r="30" spans="1:13" ht="16.5" thickBot="1" x14ac:dyDescent="0.4">
      <c r="A30" s="601">
        <f t="shared" si="2"/>
        <v>23</v>
      </c>
      <c r="B30" s="693">
        <v>91418</v>
      </c>
      <c r="C30" s="694">
        <v>43722.25</v>
      </c>
      <c r="D30" s="695">
        <v>1599</v>
      </c>
      <c r="E30" s="477">
        <f t="shared" si="0"/>
        <v>2019</v>
      </c>
      <c r="F30" s="672" t="s">
        <v>753</v>
      </c>
      <c r="G30" s="471" t="s">
        <v>343</v>
      </c>
      <c r="H30" s="471" t="s">
        <v>344</v>
      </c>
      <c r="I30" s="471" t="s">
        <v>343</v>
      </c>
      <c r="J30" s="689">
        <f>IF(B30=0,"",VLOOKUP(B30,'QUALIFIED ENGINES'!$D$6:$P$1035,13,FALSE))</f>
        <v>43479</v>
      </c>
      <c r="K30" s="291" t="str">
        <f t="shared" si="1"/>
        <v>ESVRG Qualified HPTB Shop Visit</v>
      </c>
      <c r="L30" s="584"/>
      <c r="M30" s="597">
        <f>IF(B30=0,0,IF(I30="Yes",COUNTIFS(B$7:B29,B30,I$7:I29,"Yes")+1,0))</f>
        <v>2</v>
      </c>
    </row>
    <row r="31" spans="1:13" ht="16.5" thickBot="1" x14ac:dyDescent="0.4">
      <c r="A31" s="601">
        <f t="shared" si="2"/>
        <v>24</v>
      </c>
      <c r="B31" s="693">
        <v>91418</v>
      </c>
      <c r="C31" s="694">
        <v>45364.75</v>
      </c>
      <c r="D31" s="695">
        <v>2416</v>
      </c>
      <c r="E31" s="477">
        <f t="shared" si="0"/>
        <v>2024</v>
      </c>
      <c r="F31" s="672" t="s">
        <v>753</v>
      </c>
      <c r="G31" s="471" t="s">
        <v>343</v>
      </c>
      <c r="H31" s="471" t="s">
        <v>344</v>
      </c>
      <c r="I31" s="471" t="s">
        <v>343</v>
      </c>
      <c r="J31" s="689">
        <f>IF(B31=0,"",VLOOKUP(B31,'QUALIFIED ENGINES'!$D$6:$P$1035,13,FALSE))</f>
        <v>43479</v>
      </c>
      <c r="K31" s="291" t="str">
        <f t="shared" si="1"/>
        <v>ESVRG Qualified HPTB Shop Visit</v>
      </c>
      <c r="L31" s="584"/>
      <c r="M31" s="597">
        <f>IF(B31=0,0,IF(I31="Yes",COUNTIFS(B$7:B30,B31,I$7:I30,"Yes")+1,0))</f>
        <v>3</v>
      </c>
    </row>
    <row r="32" spans="1:13" ht="16.5" thickBot="1" x14ac:dyDescent="0.4">
      <c r="A32" s="601">
        <f t="shared" si="2"/>
        <v>25</v>
      </c>
      <c r="B32" s="693">
        <v>91419</v>
      </c>
      <c r="C32" s="694">
        <v>43501.604166666664</v>
      </c>
      <c r="D32" s="695">
        <v>1460</v>
      </c>
      <c r="E32" s="477">
        <f t="shared" si="0"/>
        <v>2019</v>
      </c>
      <c r="F32" s="672" t="s">
        <v>753</v>
      </c>
      <c r="G32" s="471" t="s">
        <v>343</v>
      </c>
      <c r="H32" s="471" t="s">
        <v>344</v>
      </c>
      <c r="I32" s="471" t="s">
        <v>343</v>
      </c>
      <c r="J32" s="689">
        <f>IF(B32=0,"",VLOOKUP(B32,'QUALIFIED ENGINES'!$D$6:$P$1035,13,FALSE))</f>
        <v>45291</v>
      </c>
      <c r="K32" s="291" t="str">
        <f t="shared" si="1"/>
        <v>SVRG Qualified Shop Visit</v>
      </c>
      <c r="L32" s="584"/>
      <c r="M32" s="597">
        <f>IF(B32=0,0,IF(I32="Yes",COUNTIFS(B$7:B31,B32,I$7:I31,"Yes")+1,0))</f>
        <v>1</v>
      </c>
    </row>
    <row r="33" spans="1:13" ht="16.5" thickBot="1" x14ac:dyDescent="0.4">
      <c r="A33" s="601">
        <f t="shared" si="2"/>
        <v>26</v>
      </c>
      <c r="B33" s="693">
        <v>91419</v>
      </c>
      <c r="C33" s="694">
        <v>45222.625</v>
      </c>
      <c r="D33" s="695">
        <v>3227</v>
      </c>
      <c r="E33" s="477">
        <f t="shared" si="0"/>
        <v>2023</v>
      </c>
      <c r="F33" s="672" t="s">
        <v>753</v>
      </c>
      <c r="G33" s="471" t="s">
        <v>343</v>
      </c>
      <c r="H33" s="471" t="s">
        <v>344</v>
      </c>
      <c r="I33" s="471" t="s">
        <v>343</v>
      </c>
      <c r="J33" s="689">
        <f>IF(B33=0,"",VLOOKUP(B33,'QUALIFIED ENGINES'!$D$6:$P$1035,13,FALSE))</f>
        <v>45291</v>
      </c>
      <c r="K33" s="291" t="str">
        <f t="shared" si="1"/>
        <v>SVRG Qualified Shop Visit</v>
      </c>
      <c r="L33" s="584"/>
      <c r="M33" s="597">
        <f>IF(B33=0,0,IF(I33="Yes",COUNTIFS(B$7:B32,B33,I$7:I32,"Yes")+1,0))</f>
        <v>2</v>
      </c>
    </row>
    <row r="34" spans="1:13" ht="16.5" thickBot="1" x14ac:dyDescent="0.4">
      <c r="A34" s="601">
        <f t="shared" si="2"/>
        <v>27</v>
      </c>
      <c r="B34" s="693">
        <v>91420</v>
      </c>
      <c r="C34" s="694">
        <v>43502.59375</v>
      </c>
      <c r="D34" s="695">
        <v>1460</v>
      </c>
      <c r="E34" s="477">
        <f t="shared" si="0"/>
        <v>2019</v>
      </c>
      <c r="F34" s="672" t="s">
        <v>753</v>
      </c>
      <c r="G34" s="471" t="s">
        <v>343</v>
      </c>
      <c r="H34" s="471" t="s">
        <v>344</v>
      </c>
      <c r="I34" s="471" t="s">
        <v>343</v>
      </c>
      <c r="J34" s="689">
        <f>IF(B34=0,"",VLOOKUP(B34,'QUALIFIED ENGINES'!$D$6:$P$1035,13,FALSE))</f>
        <v>45291</v>
      </c>
      <c r="K34" s="291" t="str">
        <f t="shared" si="1"/>
        <v>SVRG Qualified Shop Visit</v>
      </c>
      <c r="L34" s="584"/>
      <c r="M34" s="597">
        <f>IF(B34=0,0,IF(I34="Yes",COUNTIFS(B$7:B33,B34,I$7:I33,"Yes")+1,0))</f>
        <v>1</v>
      </c>
    </row>
    <row r="35" spans="1:13" ht="16.5" thickBot="1" x14ac:dyDescent="0.4">
      <c r="A35" s="601">
        <f t="shared" si="2"/>
        <v>28</v>
      </c>
      <c r="B35" s="693">
        <v>91420</v>
      </c>
      <c r="C35" s="694">
        <v>45163.333333333336</v>
      </c>
      <c r="D35" s="695">
        <v>2829</v>
      </c>
      <c r="E35" s="477">
        <f t="shared" si="0"/>
        <v>2023</v>
      </c>
      <c r="F35" s="672" t="s">
        <v>753</v>
      </c>
      <c r="G35" s="471" t="s">
        <v>343</v>
      </c>
      <c r="H35" s="471" t="s">
        <v>344</v>
      </c>
      <c r="I35" s="471" t="s">
        <v>343</v>
      </c>
      <c r="J35" s="689">
        <f>IF(B35=0,"",VLOOKUP(B35,'QUALIFIED ENGINES'!$D$6:$P$1035,13,FALSE))</f>
        <v>45291</v>
      </c>
      <c r="K35" s="291" t="str">
        <f t="shared" si="1"/>
        <v>SVRG Qualified Shop Visit</v>
      </c>
      <c r="L35" s="584"/>
      <c r="M35" s="597">
        <f>IF(B35=0,0,IF(I35="Yes",COUNTIFS(B$7:B34,B35,I$7:I34,"Yes")+1,0))</f>
        <v>2</v>
      </c>
    </row>
    <row r="36" spans="1:13" ht="16.5" thickBot="1" x14ac:dyDescent="0.4">
      <c r="A36" s="601">
        <f t="shared" si="2"/>
        <v>29</v>
      </c>
      <c r="B36" s="693">
        <v>91421</v>
      </c>
      <c r="C36" s="694">
        <v>43604.416666666664</v>
      </c>
      <c r="D36" s="695">
        <v>1393</v>
      </c>
      <c r="E36" s="477">
        <f t="shared" si="0"/>
        <v>2019</v>
      </c>
      <c r="F36" s="672" t="s">
        <v>753</v>
      </c>
      <c r="G36" s="471" t="s">
        <v>343</v>
      </c>
      <c r="H36" s="471" t="s">
        <v>344</v>
      </c>
      <c r="I36" s="471" t="s">
        <v>343</v>
      </c>
      <c r="J36" s="689">
        <f>IF(B36=0,"",VLOOKUP(B36,'QUALIFIED ENGINES'!$D$6:$P$1035,13,FALSE))</f>
        <v>45291</v>
      </c>
      <c r="K36" s="291" t="str">
        <f t="shared" si="1"/>
        <v>SVRG Qualified Shop Visit</v>
      </c>
      <c r="L36" s="584"/>
      <c r="M36" s="597">
        <f>IF(B36=0,0,IF(I36="Yes",COUNTIFS(B$7:B35,B36,I$7:I35,"Yes")+1,0))</f>
        <v>1</v>
      </c>
    </row>
    <row r="37" spans="1:13" ht="16.5" thickBot="1" x14ac:dyDescent="0.4">
      <c r="A37" s="601">
        <f t="shared" si="2"/>
        <v>30</v>
      </c>
      <c r="B37" s="693">
        <v>91421</v>
      </c>
      <c r="C37" s="694">
        <v>45504.001388888886</v>
      </c>
      <c r="D37" s="695">
        <v>3135</v>
      </c>
      <c r="E37" s="477">
        <f t="shared" si="0"/>
        <v>2024</v>
      </c>
      <c r="F37" s="672" t="s">
        <v>753</v>
      </c>
      <c r="G37" s="471" t="s">
        <v>343</v>
      </c>
      <c r="H37" s="471" t="s">
        <v>344</v>
      </c>
      <c r="I37" s="471" t="s">
        <v>343</v>
      </c>
      <c r="J37" s="689">
        <f>IF(B37=0,"",VLOOKUP(B37,'QUALIFIED ENGINES'!$D$6:$P$1035,13,FALSE))</f>
        <v>45291</v>
      </c>
      <c r="K37" s="291" t="str">
        <f t="shared" si="1"/>
        <v>ESVRG Qualified HPTB Shop Visit</v>
      </c>
      <c r="L37" s="584"/>
      <c r="M37" s="597">
        <f>IF(B37=0,0,IF(I37="Yes",COUNTIFS(B$7:B36,B37,I$7:I36,"Yes")+1,0))</f>
        <v>2</v>
      </c>
    </row>
    <row r="38" spans="1:13" ht="16.5" thickBot="1" x14ac:dyDescent="0.4">
      <c r="A38" s="601">
        <f t="shared" si="2"/>
        <v>31</v>
      </c>
      <c r="B38" s="693">
        <v>91422</v>
      </c>
      <c r="C38" s="694">
        <v>43795.541666666664</v>
      </c>
      <c r="D38" s="695">
        <v>1767</v>
      </c>
      <c r="E38" s="477">
        <f t="shared" si="0"/>
        <v>2019</v>
      </c>
      <c r="F38" s="672" t="s">
        <v>753</v>
      </c>
      <c r="G38" s="471" t="s">
        <v>343</v>
      </c>
      <c r="H38" s="471" t="s">
        <v>344</v>
      </c>
      <c r="I38" s="471" t="s">
        <v>343</v>
      </c>
      <c r="J38" s="689" t="str">
        <f>IF(B38=0,"",VLOOKUP(B38,'QUALIFIED ENGINES'!$D$6:$P$1035,13,FALSE))</f>
        <v xml:space="preserve"> 21/11/2022</v>
      </c>
      <c r="K38" s="291" t="str">
        <f t="shared" si="1"/>
        <v>SVRG Qualified Shop Visit</v>
      </c>
      <c r="L38" s="584"/>
      <c r="M38" s="597">
        <f>IF(B38=0,0,IF(I38="Yes",COUNTIFS(B$7:B37,B38,I$7:I37,"Yes")+1,0))</f>
        <v>1</v>
      </c>
    </row>
    <row r="39" spans="1:13" ht="16.5" thickBot="1" x14ac:dyDescent="0.4">
      <c r="A39" s="601">
        <f t="shared" si="2"/>
        <v>32</v>
      </c>
      <c r="B39" s="693">
        <v>91423</v>
      </c>
      <c r="C39" s="694">
        <v>43878.416666666664</v>
      </c>
      <c r="D39" s="695">
        <v>1919</v>
      </c>
      <c r="E39" s="477">
        <f t="shared" si="0"/>
        <v>2020</v>
      </c>
      <c r="F39" s="672" t="s">
        <v>753</v>
      </c>
      <c r="G39" s="471" t="s">
        <v>343</v>
      </c>
      <c r="H39" s="471" t="s">
        <v>344</v>
      </c>
      <c r="I39" s="471" t="s">
        <v>343</v>
      </c>
      <c r="J39" s="689" t="str">
        <f>IF(B39=0,"",VLOOKUP(B39,'QUALIFIED ENGINES'!$D$6:$P$1035,13,FALSE))</f>
        <v xml:space="preserve"> 30/05/2022</v>
      </c>
      <c r="K39" s="291" t="str">
        <f t="shared" si="1"/>
        <v>SVRG Qualified Shop Visit</v>
      </c>
      <c r="L39" s="584"/>
      <c r="M39" s="597">
        <f>IF(B39=0,0,IF(I39="Yes",COUNTIFS(B$7:B38,B39,I$7:I38,"Yes")+1,0))</f>
        <v>1</v>
      </c>
    </row>
    <row r="40" spans="1:13" ht="16.5" thickBot="1" x14ac:dyDescent="0.4">
      <c r="A40" s="601">
        <f t="shared" si="2"/>
        <v>33</v>
      </c>
      <c r="B40" s="693">
        <v>91423</v>
      </c>
      <c r="C40" s="694">
        <v>45576.25</v>
      </c>
      <c r="D40" s="695">
        <v>3320</v>
      </c>
      <c r="E40" s="477">
        <f t="shared" si="0"/>
        <v>2024</v>
      </c>
      <c r="F40" s="672" t="s">
        <v>753</v>
      </c>
      <c r="G40" s="471" t="s">
        <v>343</v>
      </c>
      <c r="H40" s="471" t="s">
        <v>344</v>
      </c>
      <c r="I40" s="471" t="s">
        <v>343</v>
      </c>
      <c r="J40" s="689" t="str">
        <f>IF(B40=0,"",VLOOKUP(B40,'QUALIFIED ENGINES'!$D$6:$P$1035,13,FALSE))</f>
        <v xml:space="preserve"> 30/05/2022</v>
      </c>
      <c r="K40" s="291" t="str">
        <f t="shared" si="1"/>
        <v>SVRG Qualified Shop Visit</v>
      </c>
      <c r="L40" s="584"/>
      <c r="M40" s="597">
        <f>IF(B40=0,0,IF(I40="Yes",COUNTIFS(B$7:B39,B40,I$7:I39,"Yes")+1,0))</f>
        <v>2</v>
      </c>
    </row>
    <row r="41" spans="1:13" ht="16.5" thickBot="1" x14ac:dyDescent="0.4">
      <c r="A41" s="601">
        <f t="shared" si="2"/>
        <v>34</v>
      </c>
      <c r="B41" s="693">
        <v>91424</v>
      </c>
      <c r="C41" s="694">
        <v>45655.405810185184</v>
      </c>
      <c r="D41" s="695">
        <v>1730</v>
      </c>
      <c r="E41" s="477">
        <f t="shared" si="0"/>
        <v>2024</v>
      </c>
      <c r="F41" s="672" t="s">
        <v>753</v>
      </c>
      <c r="G41" s="471" t="s">
        <v>343</v>
      </c>
      <c r="H41" s="471" t="s">
        <v>344</v>
      </c>
      <c r="I41" s="471" t="s">
        <v>343</v>
      </c>
      <c r="J41" s="689">
        <f>IF(B41=0,"",VLOOKUP(B41,'QUALIFIED ENGINES'!$D$6:$P$1035,13,FALSE))</f>
        <v>45042.041666666664</v>
      </c>
      <c r="K41" s="291" t="str">
        <f t="shared" si="1"/>
        <v>ESVRG Qualified HPTB Shop Visit</v>
      </c>
      <c r="L41" s="584"/>
      <c r="M41" s="597">
        <f>IF(B41=0,0,IF(I41="Yes",COUNTIFS(B$7:B40,B41,I$7:I40,"Yes")+1,0))</f>
        <v>1</v>
      </c>
    </row>
    <row r="42" spans="1:13" ht="16.5" thickBot="1" x14ac:dyDescent="0.4">
      <c r="A42" s="601">
        <f t="shared" si="2"/>
        <v>35</v>
      </c>
      <c r="B42" s="693">
        <v>91425</v>
      </c>
      <c r="C42" s="694">
        <v>43656.250520833331</v>
      </c>
      <c r="D42" s="695">
        <v>1491</v>
      </c>
      <c r="E42" s="477">
        <f t="shared" si="0"/>
        <v>2019</v>
      </c>
      <c r="F42" s="672" t="s">
        <v>753</v>
      </c>
      <c r="G42" s="471" t="s">
        <v>343</v>
      </c>
      <c r="H42" s="471" t="s">
        <v>344</v>
      </c>
      <c r="I42" s="471" t="s">
        <v>343</v>
      </c>
      <c r="J42" s="689" t="str">
        <f>IF(B42=0,"",VLOOKUP(B42,'QUALIFIED ENGINES'!$D$6:$P$1035,13,FALSE))</f>
        <v xml:space="preserve"> 01/05/2022</v>
      </c>
      <c r="K42" s="291" t="str">
        <f t="shared" si="1"/>
        <v>SVRG Qualified Shop Visit</v>
      </c>
      <c r="L42" s="584"/>
      <c r="M42" s="597">
        <f>IF(B42=0,0,IF(I42="Yes",COUNTIFS(B$7:B41,B42,I$7:I41,"Yes")+1,0))</f>
        <v>1</v>
      </c>
    </row>
    <row r="43" spans="1:13" ht="16.5" thickBot="1" x14ac:dyDescent="0.4">
      <c r="A43" s="601">
        <f t="shared" si="2"/>
        <v>36</v>
      </c>
      <c r="B43" s="693">
        <v>91425</v>
      </c>
      <c r="C43" s="694">
        <v>45833.25</v>
      </c>
      <c r="D43" s="695">
        <v>3357</v>
      </c>
      <c r="E43" s="477">
        <f t="shared" si="0"/>
        <v>2025</v>
      </c>
      <c r="F43" s="672" t="s">
        <v>753</v>
      </c>
      <c r="G43" s="471" t="s">
        <v>343</v>
      </c>
      <c r="H43" s="471" t="s">
        <v>344</v>
      </c>
      <c r="I43" s="471" t="s">
        <v>343</v>
      </c>
      <c r="J43" s="689" t="str">
        <f>IF(B43=0,"",VLOOKUP(B43,'QUALIFIED ENGINES'!$D$6:$P$1035,13,FALSE))</f>
        <v xml:space="preserve"> 01/05/2022</v>
      </c>
      <c r="K43" s="291" t="str">
        <f t="shared" si="1"/>
        <v>SVRG Qualified Shop Visit</v>
      </c>
      <c r="L43" s="584"/>
      <c r="M43" s="597">
        <f>IF(B43=0,0,IF(I43="Yes",COUNTIFS(B$7:B42,B43,I$7:I42,"Yes")+1,0))</f>
        <v>2</v>
      </c>
    </row>
    <row r="44" spans="1:13" ht="16.5" thickBot="1" x14ac:dyDescent="0.4">
      <c r="A44" s="601">
        <f t="shared" si="2"/>
        <v>37</v>
      </c>
      <c r="B44" s="693">
        <v>91427</v>
      </c>
      <c r="C44" s="694">
        <v>43762.5</v>
      </c>
      <c r="D44" s="695">
        <v>1676</v>
      </c>
      <c r="E44" s="477">
        <f t="shared" si="0"/>
        <v>2019</v>
      </c>
      <c r="F44" s="672" t="s">
        <v>753</v>
      </c>
      <c r="G44" s="471" t="s">
        <v>343</v>
      </c>
      <c r="H44" s="471" t="s">
        <v>344</v>
      </c>
      <c r="I44" s="471" t="s">
        <v>343</v>
      </c>
      <c r="J44" s="689" t="str">
        <f>IF(B44=0,"",VLOOKUP(B44,'QUALIFIED ENGINES'!$D$6:$P$1035,13,FALSE))</f>
        <v xml:space="preserve"> 08/06/2022</v>
      </c>
      <c r="K44" s="291" t="str">
        <f t="shared" si="1"/>
        <v>SVRG Qualified Shop Visit</v>
      </c>
      <c r="L44" s="584"/>
      <c r="M44" s="597">
        <f>IF(B44=0,0,IF(I44="Yes",COUNTIFS(B$7:B43,B44,I$7:I43,"Yes")+1,0))</f>
        <v>1</v>
      </c>
    </row>
    <row r="45" spans="1:13" ht="16.5" thickBot="1" x14ac:dyDescent="0.4">
      <c r="A45" s="601">
        <f t="shared" si="2"/>
        <v>38</v>
      </c>
      <c r="B45" s="693">
        <v>91428</v>
      </c>
      <c r="C45" s="694">
        <v>43914.375</v>
      </c>
      <c r="D45" s="695">
        <v>1950</v>
      </c>
      <c r="E45" s="477">
        <f t="shared" si="0"/>
        <v>2020</v>
      </c>
      <c r="F45" s="672" t="s">
        <v>753</v>
      </c>
      <c r="G45" s="471" t="s">
        <v>343</v>
      </c>
      <c r="H45" s="471" t="s">
        <v>344</v>
      </c>
      <c r="I45" s="471" t="s">
        <v>343</v>
      </c>
      <c r="J45" s="689" t="str">
        <f>IF(B45=0,"",VLOOKUP(B45,'QUALIFIED ENGINES'!$D$6:$P$1035,13,FALSE))</f>
        <v xml:space="preserve"> 04/03/2022</v>
      </c>
      <c r="K45" s="291" t="str">
        <f t="shared" si="1"/>
        <v>SVRG Qualified Shop Visit</v>
      </c>
      <c r="L45" s="584"/>
      <c r="M45" s="597">
        <f>IF(B45=0,0,IF(I45="Yes",COUNTIFS(B$7:B44,B45,I$7:I44,"Yes")+1,0))</f>
        <v>1</v>
      </c>
    </row>
    <row r="46" spans="1:13" ht="16.5" thickBot="1" x14ac:dyDescent="0.4">
      <c r="A46" s="601">
        <f t="shared" si="2"/>
        <v>39</v>
      </c>
      <c r="B46" s="693">
        <v>91428</v>
      </c>
      <c r="C46" s="694">
        <v>45839.5</v>
      </c>
      <c r="D46" s="695">
        <v>3624</v>
      </c>
      <c r="E46" s="477">
        <f t="shared" si="0"/>
        <v>2025</v>
      </c>
      <c r="F46" s="672" t="s">
        <v>753</v>
      </c>
      <c r="G46" s="471" t="s">
        <v>343</v>
      </c>
      <c r="H46" s="471" t="s">
        <v>344</v>
      </c>
      <c r="I46" s="471" t="s">
        <v>343</v>
      </c>
      <c r="J46" s="689" t="str">
        <f>IF(B46=0,"",VLOOKUP(B46,'QUALIFIED ENGINES'!$D$6:$P$1035,13,FALSE))</f>
        <v xml:space="preserve"> 04/03/2022</v>
      </c>
      <c r="K46" s="291" t="str">
        <f t="shared" si="1"/>
        <v>SVRG Qualified Shop Visit</v>
      </c>
      <c r="L46" s="584"/>
      <c r="M46" s="597">
        <f>IF(B46=0,0,IF(I46="Yes",COUNTIFS(B$7:B45,B46,I$7:I45,"Yes")+1,0))</f>
        <v>2</v>
      </c>
    </row>
    <row r="47" spans="1:13" ht="16.5" thickBot="1" x14ac:dyDescent="0.4">
      <c r="A47" s="601">
        <f t="shared" si="2"/>
        <v>40</v>
      </c>
      <c r="B47" s="693">
        <v>91429</v>
      </c>
      <c r="C47" s="694">
        <v>43788.25</v>
      </c>
      <c r="D47" s="695">
        <v>1724</v>
      </c>
      <c r="E47" s="477">
        <f t="shared" si="0"/>
        <v>2019</v>
      </c>
      <c r="F47" s="672" t="s">
        <v>753</v>
      </c>
      <c r="G47" s="471" t="s">
        <v>343</v>
      </c>
      <c r="H47" s="471" t="s">
        <v>344</v>
      </c>
      <c r="I47" s="471" t="s">
        <v>343</v>
      </c>
      <c r="J47" s="689" t="str">
        <f>IF(B47=0,"",VLOOKUP(B47,'QUALIFIED ENGINES'!$D$6:$P$1035,13,FALSE))</f>
        <v xml:space="preserve"> 11/05/2022</v>
      </c>
      <c r="K47" s="291" t="str">
        <f t="shared" si="1"/>
        <v>SVRG Qualified Shop Visit</v>
      </c>
      <c r="L47" s="584"/>
      <c r="M47" s="597">
        <f>IF(B47=0,0,IF(I47="Yes",COUNTIFS(B$7:B46,B47,I$7:I46,"Yes")+1,0))</f>
        <v>1</v>
      </c>
    </row>
    <row r="48" spans="1:13" ht="16.5" thickBot="1" x14ac:dyDescent="0.4">
      <c r="A48" s="601">
        <f t="shared" si="2"/>
        <v>41</v>
      </c>
      <c r="B48" s="693">
        <v>91432</v>
      </c>
      <c r="C48" s="694">
        <v>45753.5</v>
      </c>
      <c r="D48" s="695">
        <v>1892</v>
      </c>
      <c r="E48" s="477">
        <f t="shared" si="0"/>
        <v>2025</v>
      </c>
      <c r="F48" s="672" t="s">
        <v>753</v>
      </c>
      <c r="G48" s="471" t="s">
        <v>343</v>
      </c>
      <c r="H48" s="471" t="s">
        <v>344</v>
      </c>
      <c r="I48" s="471" t="s">
        <v>343</v>
      </c>
      <c r="J48" s="689">
        <v>45657</v>
      </c>
      <c r="K48" s="291" t="str">
        <f t="shared" si="1"/>
        <v>ESVRG Qualified HPTB Shop Visit</v>
      </c>
      <c r="L48" s="703" t="s">
        <v>794</v>
      </c>
      <c r="M48" s="597">
        <f>IF(B48=0,0,IF(I48="Yes",COUNTIFS(B$7:B47,B48,I$7:I47,"Yes")+1,0))</f>
        <v>1</v>
      </c>
    </row>
    <row r="49" spans="1:13" ht="16.5" thickBot="1" x14ac:dyDescent="0.4">
      <c r="A49" s="601">
        <f t="shared" si="2"/>
        <v>42</v>
      </c>
      <c r="B49" s="693">
        <v>91437</v>
      </c>
      <c r="C49" s="694">
        <v>43912.25</v>
      </c>
      <c r="D49" s="695">
        <v>1382</v>
      </c>
      <c r="E49" s="477">
        <f t="shared" si="0"/>
        <v>2020</v>
      </c>
      <c r="F49" s="672" t="s">
        <v>753</v>
      </c>
      <c r="G49" s="471" t="s">
        <v>343</v>
      </c>
      <c r="H49" s="471" t="s">
        <v>344</v>
      </c>
      <c r="I49" s="471" t="s">
        <v>343</v>
      </c>
      <c r="J49" s="689" t="str">
        <f>IF(B49=0,"",VLOOKUP(B49,'QUALIFIED ENGINES'!$D$6:$P$1035,13,FALSE))</f>
        <v xml:space="preserve"> 21/03/2022</v>
      </c>
      <c r="K49" s="291" t="str">
        <f t="shared" si="1"/>
        <v>SVRG Qualified Shop Visit</v>
      </c>
      <c r="L49" s="584"/>
      <c r="M49" s="597">
        <f>IF(B49=0,0,IF(I49="Yes",COUNTIFS(B$7:B48,B49,I$7:I48,"Yes")+1,0))</f>
        <v>1</v>
      </c>
    </row>
    <row r="50" spans="1:13" ht="16.5" thickBot="1" x14ac:dyDescent="0.4">
      <c r="A50" s="601">
        <f t="shared" si="2"/>
        <v>43</v>
      </c>
      <c r="B50" s="693">
        <v>91437</v>
      </c>
      <c r="C50" s="694">
        <v>46005.441296296296</v>
      </c>
      <c r="D50" s="695">
        <v>3131.08</v>
      </c>
      <c r="E50" s="477">
        <f t="shared" si="0"/>
        <v>2025</v>
      </c>
      <c r="F50" s="672" t="s">
        <v>753</v>
      </c>
      <c r="G50" s="471" t="s">
        <v>343</v>
      </c>
      <c r="H50" s="471" t="s">
        <v>344</v>
      </c>
      <c r="I50" s="471" t="s">
        <v>343</v>
      </c>
      <c r="J50" s="689" t="str">
        <f>IF(B50=0,"",VLOOKUP(B50,'QUALIFIED ENGINES'!$D$6:$P$1035,13,FALSE))</f>
        <v xml:space="preserve"> 21/03/2022</v>
      </c>
      <c r="K50" s="291" t="str">
        <f t="shared" si="1"/>
        <v>SVRG Qualified Shop Visit</v>
      </c>
      <c r="L50" s="584"/>
      <c r="M50" s="597">
        <f>IF(B50=0,0,IF(I50="Yes",COUNTIFS(B$7:B49,B50,I$7:I49,"Yes")+1,0))</f>
        <v>2</v>
      </c>
    </row>
    <row r="51" spans="1:13" ht="16.5" thickBot="1" x14ac:dyDescent="0.4">
      <c r="A51" s="601">
        <f t="shared" si="2"/>
        <v>44</v>
      </c>
      <c r="B51" s="693">
        <v>91442</v>
      </c>
      <c r="C51" s="694">
        <v>43086.517025462963</v>
      </c>
      <c r="D51" s="695">
        <v>200</v>
      </c>
      <c r="E51" s="477">
        <f t="shared" si="0"/>
        <v>2017</v>
      </c>
      <c r="F51" s="672" t="s">
        <v>753</v>
      </c>
      <c r="G51" s="471" t="s">
        <v>343</v>
      </c>
      <c r="H51" s="471" t="s">
        <v>344</v>
      </c>
      <c r="I51" s="471" t="s">
        <v>343</v>
      </c>
      <c r="J51" s="689">
        <f>IF(B51=0,"",VLOOKUP(B51,'QUALIFIED ENGINES'!$D$6:$P$1035,13,FALSE))</f>
        <v>44911.041666666664</v>
      </c>
      <c r="K51" s="291" t="str">
        <f t="shared" si="1"/>
        <v>SVRG Qualified Shop Visit</v>
      </c>
      <c r="L51" s="584"/>
      <c r="M51" s="597">
        <f>IF(B51=0,0,IF(I51="Yes",COUNTIFS(B$7:B50,B51,I$7:I50,"Yes")+1,0))</f>
        <v>1</v>
      </c>
    </row>
    <row r="52" spans="1:13" ht="16.5" thickBot="1" x14ac:dyDescent="0.4">
      <c r="A52" s="601">
        <f t="shared" si="2"/>
        <v>45</v>
      </c>
      <c r="B52" s="693">
        <v>91442</v>
      </c>
      <c r="C52" s="694">
        <v>44762.423900462964</v>
      </c>
      <c r="D52" s="695">
        <v>869</v>
      </c>
      <c r="E52" s="477">
        <f t="shared" si="0"/>
        <v>2022</v>
      </c>
      <c r="F52" s="672" t="s">
        <v>753</v>
      </c>
      <c r="G52" s="471" t="s">
        <v>343</v>
      </c>
      <c r="H52" s="471" t="s">
        <v>344</v>
      </c>
      <c r="I52" s="471" t="s">
        <v>343</v>
      </c>
      <c r="J52" s="689">
        <f>IF(B52=0,"",VLOOKUP(B52,'QUALIFIED ENGINES'!$D$6:$P$1035,13,FALSE))</f>
        <v>44911.041666666664</v>
      </c>
      <c r="K52" s="291" t="str">
        <f t="shared" si="1"/>
        <v>SVRG Qualified Shop Visit</v>
      </c>
      <c r="L52" s="584"/>
      <c r="M52" s="597">
        <f>IF(B52=0,0,IF(I52="Yes",COUNTIFS(B$7:B51,B52,I$7:I51,"Yes")+1,0))</f>
        <v>2</v>
      </c>
    </row>
    <row r="53" spans="1:13" ht="16.5" thickBot="1" x14ac:dyDescent="0.4">
      <c r="A53" s="601">
        <f t="shared" si="2"/>
        <v>46</v>
      </c>
      <c r="B53" s="693">
        <v>91443</v>
      </c>
      <c r="C53" s="694">
        <v>45926.5</v>
      </c>
      <c r="D53" s="695">
        <v>2705.94</v>
      </c>
      <c r="E53" s="477">
        <f t="shared" si="0"/>
        <v>2025</v>
      </c>
      <c r="F53" s="672" t="s">
        <v>753</v>
      </c>
      <c r="G53" s="471" t="s">
        <v>343</v>
      </c>
      <c r="H53" s="471" t="s">
        <v>344</v>
      </c>
      <c r="I53" s="471" t="s">
        <v>343</v>
      </c>
      <c r="J53" s="689">
        <v>45657</v>
      </c>
      <c r="K53" s="291" t="str">
        <f t="shared" si="1"/>
        <v>ESVRG Qualified HPTB Shop Visit</v>
      </c>
      <c r="L53" s="703" t="s">
        <v>794</v>
      </c>
      <c r="M53" s="597">
        <f>IF(B53=0,0,IF(I53="Yes",COUNTIFS(B$7:B52,B53,I$7:I52,"Yes")+1,0))</f>
        <v>1</v>
      </c>
    </row>
    <row r="54" spans="1:13" ht="16.5" thickBot="1" x14ac:dyDescent="0.4">
      <c r="A54" s="601">
        <f t="shared" si="2"/>
        <v>47</v>
      </c>
      <c r="B54" s="693">
        <v>91444</v>
      </c>
      <c r="C54" s="694">
        <v>44697.416724537034</v>
      </c>
      <c r="D54" s="695">
        <v>1770</v>
      </c>
      <c r="E54" s="477">
        <f t="shared" si="0"/>
        <v>2022</v>
      </c>
      <c r="F54" s="672" t="s">
        <v>753</v>
      </c>
      <c r="G54" s="471" t="s">
        <v>343</v>
      </c>
      <c r="H54" s="471" t="s">
        <v>344</v>
      </c>
      <c r="I54" s="471" t="s">
        <v>343</v>
      </c>
      <c r="J54" s="689">
        <f>IF(B54=0,"",VLOOKUP(B54,'QUALIFIED ENGINES'!$D$6:$P$1035,13,FALSE))</f>
        <v>44896.041666666664</v>
      </c>
      <c r="K54" s="291" t="str">
        <f t="shared" si="1"/>
        <v>SVRG Qualified Shop Visit</v>
      </c>
      <c r="L54" s="584"/>
      <c r="M54" s="597">
        <f>IF(B54=0,0,IF(I54="Yes",COUNTIFS(B$7:B53,B54,I$7:I53,"Yes")+1,0))</f>
        <v>1</v>
      </c>
    </row>
    <row r="55" spans="1:13" ht="16.5" thickBot="1" x14ac:dyDescent="0.4">
      <c r="A55" s="601">
        <f t="shared" si="2"/>
        <v>48</v>
      </c>
      <c r="B55" s="693">
        <v>91444</v>
      </c>
      <c r="C55" s="694">
        <v>45503.001388888886</v>
      </c>
      <c r="D55" s="695">
        <v>2460</v>
      </c>
      <c r="E55" s="477">
        <f t="shared" si="0"/>
        <v>2024</v>
      </c>
      <c r="F55" s="672" t="s">
        <v>753</v>
      </c>
      <c r="G55" s="471" t="s">
        <v>343</v>
      </c>
      <c r="H55" s="471" t="s">
        <v>344</v>
      </c>
      <c r="I55" s="471" t="s">
        <v>343</v>
      </c>
      <c r="J55" s="689">
        <f>IF(B55=0,"",VLOOKUP(B55,'QUALIFIED ENGINES'!$D$6:$P$1035,13,FALSE))</f>
        <v>44896.041666666664</v>
      </c>
      <c r="K55" s="291" t="str">
        <f t="shared" si="1"/>
        <v>ESVRG Qualified HPTB Shop Visit</v>
      </c>
      <c r="L55" s="584"/>
      <c r="M55" s="597">
        <f>IF(B55=0,0,IF(I55="Yes",COUNTIFS(B$7:B54,B55,I$7:I54,"Yes")+1,0))</f>
        <v>2</v>
      </c>
    </row>
    <row r="56" spans="1:13" ht="16.5" thickBot="1" x14ac:dyDescent="0.4">
      <c r="A56" s="601">
        <f t="shared" si="2"/>
        <v>49</v>
      </c>
      <c r="B56" s="693">
        <v>91445</v>
      </c>
      <c r="C56" s="694">
        <v>43715.458333333336</v>
      </c>
      <c r="D56" s="695">
        <v>1472</v>
      </c>
      <c r="E56" s="477">
        <f t="shared" si="0"/>
        <v>2019</v>
      </c>
      <c r="F56" s="672" t="s">
        <v>753</v>
      </c>
      <c r="G56" s="471" t="s">
        <v>343</v>
      </c>
      <c r="H56" s="471" t="s">
        <v>344</v>
      </c>
      <c r="I56" s="471" t="s">
        <v>343</v>
      </c>
      <c r="J56" s="689" t="str">
        <f>IF(B56=0,"",VLOOKUP(B56,'QUALIFIED ENGINES'!$D$6:$P$1035,13,FALSE))</f>
        <v xml:space="preserve"> 01/05/2022</v>
      </c>
      <c r="K56" s="291" t="str">
        <f t="shared" si="1"/>
        <v>SVRG Qualified Shop Visit</v>
      </c>
      <c r="L56" s="584"/>
      <c r="M56" s="597">
        <f>IF(B56=0,0,IF(I56="Yes",COUNTIFS(B$7:B55,B56,I$7:I55,"Yes")+1,0))</f>
        <v>1</v>
      </c>
    </row>
    <row r="57" spans="1:13" ht="16.5" thickBot="1" x14ac:dyDescent="0.4">
      <c r="A57" s="601">
        <f t="shared" si="2"/>
        <v>50</v>
      </c>
      <c r="B57" s="693">
        <v>91445</v>
      </c>
      <c r="C57" s="694">
        <v>45760.010416666664</v>
      </c>
      <c r="D57" s="695">
        <v>3107</v>
      </c>
      <c r="E57" s="477">
        <f t="shared" si="0"/>
        <v>2025</v>
      </c>
      <c r="F57" s="672" t="s">
        <v>753</v>
      </c>
      <c r="G57" s="471" t="s">
        <v>343</v>
      </c>
      <c r="H57" s="471" t="s">
        <v>344</v>
      </c>
      <c r="I57" s="471" t="s">
        <v>343</v>
      </c>
      <c r="J57" s="689" t="str">
        <f>IF(B57=0,"",VLOOKUP(B57,'QUALIFIED ENGINES'!$D$6:$P$1035,13,FALSE))</f>
        <v xml:space="preserve"> 01/05/2022</v>
      </c>
      <c r="K57" s="291" t="str">
        <f t="shared" si="1"/>
        <v>SVRG Qualified Shop Visit</v>
      </c>
      <c r="L57" s="584"/>
      <c r="M57" s="597">
        <f>IF(B57=0,0,IF(I57="Yes",COUNTIFS(B$7:B56,B57,I$7:I56,"Yes")+1,0))</f>
        <v>2</v>
      </c>
    </row>
    <row r="58" spans="1:13" ht="16.5" thickBot="1" x14ac:dyDescent="0.4">
      <c r="A58" s="601">
        <f t="shared" si="2"/>
        <v>51</v>
      </c>
      <c r="B58" s="693">
        <v>91446</v>
      </c>
      <c r="C58" s="694">
        <v>44848.322916666664</v>
      </c>
      <c r="D58" s="695">
        <v>1385</v>
      </c>
      <c r="E58" s="477">
        <f t="shared" si="0"/>
        <v>2022</v>
      </c>
      <c r="F58" s="672" t="s">
        <v>753</v>
      </c>
      <c r="G58" s="471" t="s">
        <v>343</v>
      </c>
      <c r="H58" s="471" t="s">
        <v>344</v>
      </c>
      <c r="I58" s="471" t="s">
        <v>343</v>
      </c>
      <c r="J58" s="689">
        <f>IF(B58=0,"",VLOOKUP(B58,'QUALIFIED ENGINES'!$D$6:$P$1035,13,FALSE))</f>
        <v>45015.041666666664</v>
      </c>
      <c r="K58" s="291" t="str">
        <f t="shared" si="1"/>
        <v>SVRG Qualified Shop Visit</v>
      </c>
      <c r="L58" s="584"/>
      <c r="M58" s="597">
        <f>IF(B58=0,0,IF(I58="Yes",COUNTIFS(B$7:B57,B58,I$7:I57,"Yes")+1,0))</f>
        <v>1</v>
      </c>
    </row>
    <row r="59" spans="1:13" ht="16.5" thickBot="1" x14ac:dyDescent="0.4">
      <c r="A59" s="601">
        <f t="shared" si="2"/>
        <v>52</v>
      </c>
      <c r="B59" s="693">
        <v>91447</v>
      </c>
      <c r="C59" s="694">
        <v>43761.25</v>
      </c>
      <c r="D59" s="695">
        <v>1478</v>
      </c>
      <c r="E59" s="477">
        <f t="shared" si="0"/>
        <v>2019</v>
      </c>
      <c r="F59" s="672" t="s">
        <v>753</v>
      </c>
      <c r="G59" s="471" t="s">
        <v>343</v>
      </c>
      <c r="H59" s="471" t="s">
        <v>344</v>
      </c>
      <c r="I59" s="471" t="s">
        <v>343</v>
      </c>
      <c r="J59" s="689" t="str">
        <f>IF(B59=0,"",VLOOKUP(B59,'QUALIFIED ENGINES'!$D$6:$P$1035,13,FALSE))</f>
        <v xml:space="preserve"> 20/05/2022</v>
      </c>
      <c r="K59" s="291" t="str">
        <f t="shared" si="1"/>
        <v>SVRG Qualified Shop Visit</v>
      </c>
      <c r="L59" s="584"/>
      <c r="M59" s="597">
        <f>IF(B59=0,0,IF(I59="Yes",COUNTIFS(B$7:B58,B59,I$7:I58,"Yes")+1,0))</f>
        <v>1</v>
      </c>
    </row>
    <row r="60" spans="1:13" ht="16.5" thickBot="1" x14ac:dyDescent="0.4">
      <c r="A60" s="601">
        <f t="shared" si="2"/>
        <v>53</v>
      </c>
      <c r="B60" s="693">
        <v>91447</v>
      </c>
      <c r="C60" s="694">
        <v>45654.25</v>
      </c>
      <c r="D60" s="695">
        <v>2816.7</v>
      </c>
      <c r="E60" s="477">
        <f t="shared" si="0"/>
        <v>2024</v>
      </c>
      <c r="F60" s="672" t="s">
        <v>753</v>
      </c>
      <c r="G60" s="471" t="s">
        <v>343</v>
      </c>
      <c r="H60" s="471" t="s">
        <v>344</v>
      </c>
      <c r="I60" s="471" t="s">
        <v>343</v>
      </c>
      <c r="J60" s="689" t="str">
        <f>IF(B60=0,"",VLOOKUP(B60,'QUALIFIED ENGINES'!$D$6:$P$1035,13,FALSE))</f>
        <v xml:space="preserve"> 20/05/2022</v>
      </c>
      <c r="K60" s="291" t="str">
        <f t="shared" si="1"/>
        <v>SVRG Qualified Shop Visit</v>
      </c>
      <c r="L60" s="584"/>
      <c r="M60" s="597">
        <f>IF(B60=0,0,IF(I60="Yes",COUNTIFS(B$7:B59,B60,I$7:I59,"Yes")+1,0))</f>
        <v>2</v>
      </c>
    </row>
    <row r="61" spans="1:13" ht="16.5" thickBot="1" x14ac:dyDescent="0.4">
      <c r="A61" s="601">
        <f t="shared" si="2"/>
        <v>54</v>
      </c>
      <c r="B61" s="693">
        <v>91448</v>
      </c>
      <c r="C61" s="694">
        <v>43746.25</v>
      </c>
      <c r="D61" s="695">
        <v>1458</v>
      </c>
      <c r="E61" s="477">
        <f t="shared" si="0"/>
        <v>2019</v>
      </c>
      <c r="F61" s="672" t="s">
        <v>753</v>
      </c>
      <c r="G61" s="471" t="s">
        <v>343</v>
      </c>
      <c r="H61" s="471" t="s">
        <v>344</v>
      </c>
      <c r="I61" s="471" t="s">
        <v>343</v>
      </c>
      <c r="J61" s="689" t="str">
        <f>IF(B61=0,"",VLOOKUP(B61,'QUALIFIED ENGINES'!$D$6:$P$1035,13,FALSE))</f>
        <v xml:space="preserve"> 28/04/2022</v>
      </c>
      <c r="K61" s="291" t="str">
        <f t="shared" si="1"/>
        <v>SVRG Qualified Shop Visit</v>
      </c>
      <c r="L61" s="584"/>
      <c r="M61" s="597">
        <f>IF(B61=0,0,IF(I61="Yes",COUNTIFS(B$7:B60,B61,I$7:I60,"Yes")+1,0))</f>
        <v>1</v>
      </c>
    </row>
    <row r="62" spans="1:13" ht="16.5" thickBot="1" x14ac:dyDescent="0.4">
      <c r="A62" s="601">
        <f t="shared" si="2"/>
        <v>55</v>
      </c>
      <c r="B62" s="693">
        <v>91448</v>
      </c>
      <c r="C62" s="694">
        <v>45477.349085648151</v>
      </c>
      <c r="D62" s="695">
        <v>3036</v>
      </c>
      <c r="E62" s="477">
        <f t="shared" si="0"/>
        <v>2024</v>
      </c>
      <c r="F62" s="672" t="s">
        <v>753</v>
      </c>
      <c r="G62" s="471" t="s">
        <v>343</v>
      </c>
      <c r="H62" s="471" t="s">
        <v>344</v>
      </c>
      <c r="I62" s="471" t="s">
        <v>343</v>
      </c>
      <c r="J62" s="689" t="str">
        <f>IF(B62=0,"",VLOOKUP(B62,'QUALIFIED ENGINES'!$D$6:$P$1035,13,FALSE))</f>
        <v xml:space="preserve"> 28/04/2022</v>
      </c>
      <c r="K62" s="291" t="str">
        <f t="shared" si="1"/>
        <v>SVRG Qualified Shop Visit</v>
      </c>
      <c r="L62" s="584"/>
      <c r="M62" s="597">
        <f>IF(B62=0,0,IF(I62="Yes",COUNTIFS(B$7:B61,B62,I$7:I61,"Yes")+1,0))</f>
        <v>2</v>
      </c>
    </row>
    <row r="63" spans="1:13" ht="16.5" thickBot="1" x14ac:dyDescent="0.4">
      <c r="A63" s="601">
        <f t="shared" si="2"/>
        <v>56</v>
      </c>
      <c r="B63" s="693">
        <v>91449</v>
      </c>
      <c r="C63" s="694">
        <v>44410.583333333336</v>
      </c>
      <c r="D63" s="695">
        <v>1762</v>
      </c>
      <c r="E63" s="477">
        <f t="shared" si="0"/>
        <v>2021</v>
      </c>
      <c r="F63" s="672" t="s">
        <v>753</v>
      </c>
      <c r="G63" s="471" t="s">
        <v>343</v>
      </c>
      <c r="H63" s="471" t="s">
        <v>344</v>
      </c>
      <c r="I63" s="471" t="s">
        <v>343</v>
      </c>
      <c r="J63" s="689">
        <f>IF(B63=0,"",VLOOKUP(B63,'QUALIFIED ENGINES'!$D$6:$P$1035,13,FALSE))</f>
        <v>44671</v>
      </c>
      <c r="K63" s="291" t="str">
        <f t="shared" si="1"/>
        <v>SVRG Qualified Shop Visit</v>
      </c>
      <c r="L63" s="584"/>
      <c r="M63" s="597">
        <f>IF(B63=0,0,IF(I63="Yes",COUNTIFS(B$7:B62,B63,I$7:I62,"Yes")+1,0))</f>
        <v>1</v>
      </c>
    </row>
    <row r="64" spans="1:13" ht="16.5" thickBot="1" x14ac:dyDescent="0.4">
      <c r="A64" s="601">
        <f t="shared" si="2"/>
        <v>57</v>
      </c>
      <c r="B64" s="693">
        <v>91452</v>
      </c>
      <c r="C64" s="694">
        <v>43822.416666666664</v>
      </c>
      <c r="D64" s="695">
        <v>1789</v>
      </c>
      <c r="E64" s="477">
        <f t="shared" si="0"/>
        <v>2019</v>
      </c>
      <c r="F64" s="672" t="s">
        <v>753</v>
      </c>
      <c r="G64" s="471" t="s">
        <v>343</v>
      </c>
      <c r="H64" s="471" t="s">
        <v>344</v>
      </c>
      <c r="I64" s="471" t="s">
        <v>343</v>
      </c>
      <c r="J64" s="689" t="str">
        <f>IF(B64=0,"",VLOOKUP(B64,'QUALIFIED ENGINES'!$D$6:$P$1035,13,FALSE))</f>
        <v xml:space="preserve"> 19/05/2022</v>
      </c>
      <c r="K64" s="291" t="str">
        <f t="shared" ref="K64:K70" si="3">IF(OR(C64="",G64="",H64="",I64="",J64=0),"Missing data",
IF(OR(G64="",G64="NO",H64="YES",C64&gt;$J$4),"Not Qualified",
IF(AND(C64&gt;$H$4,G64="YES",H64="NO"),"ESVRG Qualified Shop Visit",
IF(C64&gt;J64,IF(I64="YES","ESVRG Qualified HPTB Shop Visit","ESVRG Qualified Shop Visit"),
"SVRG Qualified Shop Visit"))))</f>
        <v>SVRG Qualified Shop Visit</v>
      </c>
      <c r="L64" s="584"/>
      <c r="M64" s="597">
        <f>IF(B64=0,0,IF(I64="Yes",COUNTIFS(B$7:B63,B64,I$7:I63,"Yes")+1,0))</f>
        <v>1</v>
      </c>
    </row>
    <row r="65" spans="1:13" ht="16.5" thickBot="1" x14ac:dyDescent="0.4">
      <c r="A65" s="601">
        <f t="shared" si="2"/>
        <v>58</v>
      </c>
      <c r="B65" s="693">
        <v>91452</v>
      </c>
      <c r="C65" s="694">
        <v>45586.572569444441</v>
      </c>
      <c r="D65" s="695">
        <v>3254.99</v>
      </c>
      <c r="E65" s="477">
        <f t="shared" si="0"/>
        <v>2024</v>
      </c>
      <c r="F65" s="672" t="s">
        <v>753</v>
      </c>
      <c r="G65" s="471" t="s">
        <v>343</v>
      </c>
      <c r="H65" s="471" t="s">
        <v>344</v>
      </c>
      <c r="I65" s="471" t="s">
        <v>343</v>
      </c>
      <c r="J65" s="689" t="str">
        <f>IF(B65=0,"",VLOOKUP(B65,'QUALIFIED ENGINES'!$D$6:$P$1035,13,FALSE))</f>
        <v xml:space="preserve"> 19/05/2022</v>
      </c>
      <c r="K65" s="291" t="str">
        <f t="shared" si="3"/>
        <v>SVRG Qualified Shop Visit</v>
      </c>
      <c r="L65" s="584"/>
      <c r="M65" s="597">
        <f>IF(B65=0,0,IF(I65="Yes",COUNTIFS(B$7:B64,B65,I$7:I64,"Yes")+1,0))</f>
        <v>2</v>
      </c>
    </row>
    <row r="66" spans="1:13" ht="16.5" thickBot="1" x14ac:dyDescent="0.4">
      <c r="A66" s="601">
        <f t="shared" si="2"/>
        <v>59</v>
      </c>
      <c r="B66" s="693">
        <v>91453</v>
      </c>
      <c r="C66" s="694">
        <v>43713.666666666664</v>
      </c>
      <c r="D66" s="695">
        <v>1472</v>
      </c>
      <c r="E66" s="477">
        <f t="shared" si="0"/>
        <v>2019</v>
      </c>
      <c r="F66" s="672" t="s">
        <v>753</v>
      </c>
      <c r="G66" s="471" t="s">
        <v>343</v>
      </c>
      <c r="H66" s="471" t="s">
        <v>344</v>
      </c>
      <c r="I66" s="471" t="s">
        <v>343</v>
      </c>
      <c r="J66" s="689">
        <f>IF(B66=0,"",VLOOKUP(B66,'QUALIFIED ENGINES'!$D$6:$P$1035,13,FALSE))</f>
        <v>43762.041666666664</v>
      </c>
      <c r="K66" s="291" t="str">
        <f t="shared" si="3"/>
        <v>SVRG Qualified Shop Visit</v>
      </c>
      <c r="L66" s="584"/>
      <c r="M66" s="597">
        <f>IF(B66=0,0,IF(I66="Yes",COUNTIFS(B$7:B65,B66,I$7:I65,"Yes")+1,0))</f>
        <v>1</v>
      </c>
    </row>
    <row r="67" spans="1:13" ht="16.5" thickBot="1" x14ac:dyDescent="0.4">
      <c r="A67" s="601">
        <f t="shared" si="2"/>
        <v>60</v>
      </c>
      <c r="B67" s="693">
        <v>91453</v>
      </c>
      <c r="C67" s="694">
        <v>44977.666666666664</v>
      </c>
      <c r="D67" s="695">
        <v>2342</v>
      </c>
      <c r="E67" s="477">
        <f t="shared" si="0"/>
        <v>2023</v>
      </c>
      <c r="F67" s="672" t="s">
        <v>753</v>
      </c>
      <c r="G67" s="471" t="s">
        <v>343</v>
      </c>
      <c r="H67" s="471" t="s">
        <v>344</v>
      </c>
      <c r="I67" s="471" t="s">
        <v>343</v>
      </c>
      <c r="J67" s="689">
        <f>IF(B67=0,"",VLOOKUP(B67,'QUALIFIED ENGINES'!$D$6:$P$1035,13,FALSE))</f>
        <v>43762.041666666664</v>
      </c>
      <c r="K67" s="291" t="str">
        <f t="shared" si="3"/>
        <v>ESVRG Qualified HPTB Shop Visit</v>
      </c>
      <c r="L67" s="584"/>
      <c r="M67" s="597">
        <f>IF(B67=0,0,IF(I67="Yes",COUNTIFS(B$7:B66,B67,I$7:I66,"Yes")+1,0))</f>
        <v>2</v>
      </c>
    </row>
    <row r="68" spans="1:13" ht="16.5" thickBot="1" x14ac:dyDescent="0.4">
      <c r="A68" s="601">
        <f t="shared" si="2"/>
        <v>61</v>
      </c>
      <c r="B68" s="693">
        <v>91453</v>
      </c>
      <c r="C68" s="694">
        <v>45677.001388888886</v>
      </c>
      <c r="D68" s="695">
        <v>2781</v>
      </c>
      <c r="E68" s="477">
        <f t="shared" si="0"/>
        <v>2025</v>
      </c>
      <c r="F68" s="672" t="s">
        <v>753</v>
      </c>
      <c r="G68" s="471" t="s">
        <v>343</v>
      </c>
      <c r="H68" s="471" t="s">
        <v>344</v>
      </c>
      <c r="I68" s="471" t="s">
        <v>343</v>
      </c>
      <c r="J68" s="689">
        <f>IF(B68=0,"",VLOOKUP(B68,'QUALIFIED ENGINES'!$D$6:$P$1035,13,FALSE))</f>
        <v>43762.041666666664</v>
      </c>
      <c r="K68" s="291" t="str">
        <f t="shared" si="3"/>
        <v>ESVRG Qualified HPTB Shop Visit</v>
      </c>
      <c r="L68" s="584"/>
      <c r="M68" s="597">
        <f>IF(B68=0,0,IF(I68="Yes",COUNTIFS(B$7:B67,B68,I$7:I67,"Yes")+1,0))</f>
        <v>3</v>
      </c>
    </row>
    <row r="69" spans="1:13" ht="16.5" thickBot="1" x14ac:dyDescent="0.4">
      <c r="A69" s="601">
        <f t="shared" si="2"/>
        <v>62</v>
      </c>
      <c r="B69" s="693">
        <v>91455</v>
      </c>
      <c r="C69" s="694">
        <v>43761.5</v>
      </c>
      <c r="D69" s="695">
        <v>1550</v>
      </c>
      <c r="E69" s="477">
        <f t="shared" si="0"/>
        <v>2019</v>
      </c>
      <c r="F69" s="672" t="s">
        <v>753</v>
      </c>
      <c r="G69" s="471" t="s">
        <v>343</v>
      </c>
      <c r="H69" s="471" t="s">
        <v>344</v>
      </c>
      <c r="I69" s="471" t="s">
        <v>343</v>
      </c>
      <c r="J69" s="689" t="str">
        <f>IF(B69=0,"",VLOOKUP(B69,'QUALIFIED ENGINES'!$D$6:$P$1035,13,FALSE))</f>
        <v xml:space="preserve"> 28/04/2022</v>
      </c>
      <c r="K69" s="291" t="str">
        <f t="shared" si="3"/>
        <v>SVRG Qualified Shop Visit</v>
      </c>
      <c r="L69" s="584"/>
      <c r="M69" s="597">
        <f>IF(B69=0,0,IF(I69="Yes",COUNTIFS(B$7:B68,B69,I$7:I68,"Yes")+1,0))</f>
        <v>1</v>
      </c>
    </row>
    <row r="70" spans="1:13" ht="16.5" thickBot="1" x14ac:dyDescent="0.4">
      <c r="A70" s="601">
        <f t="shared" si="2"/>
        <v>63</v>
      </c>
      <c r="B70" s="693">
        <v>91457</v>
      </c>
      <c r="C70" s="694">
        <v>43810.484155092592</v>
      </c>
      <c r="D70" s="695">
        <v>1644</v>
      </c>
      <c r="E70" s="477">
        <f t="shared" si="0"/>
        <v>2019</v>
      </c>
      <c r="F70" s="672" t="s">
        <v>753</v>
      </c>
      <c r="G70" s="471" t="s">
        <v>343</v>
      </c>
      <c r="H70" s="471" t="s">
        <v>344</v>
      </c>
      <c r="I70" s="471" t="s">
        <v>343</v>
      </c>
      <c r="J70" s="689" t="str">
        <f>IF(B70=0,"",VLOOKUP(B70,'QUALIFIED ENGINES'!$D$6:$P$1035,13,FALSE))</f>
        <v xml:space="preserve"> 06/12/2022</v>
      </c>
      <c r="K70" s="291" t="str">
        <f t="shared" si="3"/>
        <v>SVRG Qualified Shop Visit</v>
      </c>
      <c r="L70" s="584"/>
      <c r="M70" s="597">
        <f>IF(B70=0,0,IF(I70="Yes",COUNTIFS(B$7:B69,B70,I$7:I69,"Yes")+1,0))</f>
        <v>1</v>
      </c>
    </row>
    <row r="71" spans="1:13" ht="16.5" thickBot="1" x14ac:dyDescent="0.4">
      <c r="A71" s="601">
        <f t="shared" si="2"/>
        <v>64</v>
      </c>
      <c r="B71" s="693">
        <v>91459</v>
      </c>
      <c r="C71" s="694">
        <v>45232.083333333336</v>
      </c>
      <c r="D71" s="695">
        <v>2050</v>
      </c>
      <c r="E71" s="477">
        <f t="shared" si="0"/>
        <v>2023</v>
      </c>
      <c r="F71" s="672" t="s">
        <v>753</v>
      </c>
      <c r="G71" s="471" t="s">
        <v>343</v>
      </c>
      <c r="H71" s="471" t="s">
        <v>344</v>
      </c>
      <c r="I71" s="471" t="s">
        <v>343</v>
      </c>
      <c r="J71" s="689">
        <f>IF(B71=0,"",VLOOKUP(B71,'QUALIFIED ENGINES'!$D$6:$P$1035,13,FALSE))</f>
        <v>45291</v>
      </c>
      <c r="K71" s="291" t="str">
        <f t="shared" ref="K71:K77" si="4">IF(OR(C71="",G71="",H71="",I71="",J71=0),"Missing data",
IF(OR(G71="",G71="NO",H71="YES",C71&gt;$J$4),"Not Qualified",
IF(AND(C71&gt;$H$4,G71="YES",H71="NO"),"ESVRG Qualified Shop Visit",
IF(C71&gt;J71,IF(I71="YES","ESVRG Qualified HPTB Shop Visit","ESVRG Qualified Shop Visit"),
"SVRG Qualified Shop Visit"))))</f>
        <v>SVRG Qualified Shop Visit</v>
      </c>
      <c r="L71" s="584"/>
      <c r="M71" s="597">
        <f>IF(B71=0,0,IF(I71="Yes",COUNTIFS(B$7:B70,B71,I$7:I70,"Yes")+1,0))</f>
        <v>1</v>
      </c>
    </row>
    <row r="72" spans="1:13" ht="16.5" thickBot="1" x14ac:dyDescent="0.4">
      <c r="A72" s="601">
        <f t="shared" si="2"/>
        <v>65</v>
      </c>
      <c r="B72" s="693">
        <v>91461</v>
      </c>
      <c r="C72" s="694">
        <v>43603.020833333336</v>
      </c>
      <c r="D72" s="695">
        <v>1178</v>
      </c>
      <c r="E72" s="477">
        <f t="shared" ref="E72:E135" si="5">IF(C72=0,"",YEAR(C72))</f>
        <v>2019</v>
      </c>
      <c r="F72" s="672" t="s">
        <v>753</v>
      </c>
      <c r="G72" s="471" t="s">
        <v>343</v>
      </c>
      <c r="H72" s="471" t="s">
        <v>344</v>
      </c>
      <c r="I72" s="471" t="s">
        <v>343</v>
      </c>
      <c r="J72" s="689" t="str">
        <f>IF(B72=0,"",VLOOKUP(B72,'QUALIFIED ENGINES'!$D$6:$P$1035,13,FALSE))</f>
        <v xml:space="preserve"> 13/04/2022</v>
      </c>
      <c r="K72" s="291" t="str">
        <f t="shared" si="4"/>
        <v>SVRG Qualified Shop Visit</v>
      </c>
      <c r="L72" s="584"/>
      <c r="M72" s="597">
        <f>IF(B72=0,0,IF(I72="Yes",COUNTIFS(B$7:B71,B72,I$7:I71,"Yes")+1,0))</f>
        <v>1</v>
      </c>
    </row>
    <row r="73" spans="1:13" ht="16.5" thickBot="1" x14ac:dyDescent="0.4">
      <c r="A73" s="601">
        <f t="shared" si="2"/>
        <v>66</v>
      </c>
      <c r="B73" s="693">
        <v>91461</v>
      </c>
      <c r="C73" s="694">
        <v>45380.25</v>
      </c>
      <c r="D73" s="695">
        <v>2836</v>
      </c>
      <c r="E73" s="477">
        <f t="shared" si="5"/>
        <v>2024</v>
      </c>
      <c r="F73" s="672" t="s">
        <v>753</v>
      </c>
      <c r="G73" s="471" t="s">
        <v>343</v>
      </c>
      <c r="H73" s="471" t="s">
        <v>344</v>
      </c>
      <c r="I73" s="471" t="s">
        <v>343</v>
      </c>
      <c r="J73" s="689" t="str">
        <f>IF(B73=0,"",VLOOKUP(B73,'QUALIFIED ENGINES'!$D$6:$P$1035,13,FALSE))</f>
        <v xml:space="preserve"> 13/04/2022</v>
      </c>
      <c r="K73" s="291" t="str">
        <f t="shared" si="4"/>
        <v>SVRG Qualified Shop Visit</v>
      </c>
      <c r="L73" s="584"/>
      <c r="M73" s="597">
        <f>IF(B73=0,0,IF(I73="Yes",COUNTIFS(B$7:B72,B73,I$7:I72,"Yes")+1,0))</f>
        <v>2</v>
      </c>
    </row>
    <row r="74" spans="1:13" ht="16.5" thickBot="1" x14ac:dyDescent="0.4">
      <c r="A74" s="601">
        <f>A73+1</f>
        <v>67</v>
      </c>
      <c r="B74" s="693">
        <v>91465</v>
      </c>
      <c r="C74" s="694">
        <v>44784.333333333336</v>
      </c>
      <c r="D74" s="695">
        <v>1918</v>
      </c>
      <c r="E74" s="477">
        <f t="shared" si="5"/>
        <v>2022</v>
      </c>
      <c r="F74" s="672" t="s">
        <v>753</v>
      </c>
      <c r="G74" s="471" t="s">
        <v>343</v>
      </c>
      <c r="H74" s="471" t="s">
        <v>344</v>
      </c>
      <c r="I74" s="471" t="s">
        <v>343</v>
      </c>
      <c r="J74" s="689">
        <f>IF(B74=0,"",VLOOKUP(B74,'QUALIFIED ENGINES'!$D$6:$P$1035,13,FALSE))</f>
        <v>44942.041666666664</v>
      </c>
      <c r="K74" s="291" t="str">
        <f t="shared" si="4"/>
        <v>SVRG Qualified Shop Visit</v>
      </c>
      <c r="L74" s="584"/>
      <c r="M74" s="597">
        <f>IF(B74=0,0,IF(I74="Yes",COUNTIFS(B$7:B73,B74,I$7:I73,"Yes")+1,0))</f>
        <v>1</v>
      </c>
    </row>
    <row r="75" spans="1:13" ht="16.5" thickBot="1" x14ac:dyDescent="0.4">
      <c r="A75" s="601">
        <f>A74+1</f>
        <v>68</v>
      </c>
      <c r="B75" s="693">
        <v>91467</v>
      </c>
      <c r="C75" s="694">
        <v>43856.166666666664</v>
      </c>
      <c r="D75" s="695">
        <v>1467</v>
      </c>
      <c r="E75" s="477">
        <f t="shared" si="5"/>
        <v>2020</v>
      </c>
      <c r="F75" s="672" t="s">
        <v>753</v>
      </c>
      <c r="G75" s="471" t="s">
        <v>343</v>
      </c>
      <c r="H75" s="471" t="s">
        <v>344</v>
      </c>
      <c r="I75" s="471" t="s">
        <v>343</v>
      </c>
      <c r="J75" s="689" t="str">
        <f>IF(B75=0,"",VLOOKUP(B75,'QUALIFIED ENGINES'!$D$6:$P$1035,13,FALSE))</f>
        <v xml:space="preserve"> 24/05/2023</v>
      </c>
      <c r="K75" s="291" t="str">
        <f t="shared" si="4"/>
        <v>SVRG Qualified Shop Visit</v>
      </c>
      <c r="L75" s="584"/>
      <c r="M75" s="597">
        <f>IF(B75=0,0,IF(I75="Yes",COUNTIFS(B$7:B74,B75,I$7:I74,"Yes")+1,0))</f>
        <v>1</v>
      </c>
    </row>
    <row r="76" spans="1:13" ht="16.5" thickBot="1" x14ac:dyDescent="0.4">
      <c r="A76" s="601">
        <f>A75+1</f>
        <v>69</v>
      </c>
      <c r="B76" s="693">
        <v>91467</v>
      </c>
      <c r="C76" s="694">
        <v>45987.5</v>
      </c>
      <c r="D76" s="695">
        <v>2691.84</v>
      </c>
      <c r="E76" s="477">
        <f t="shared" si="5"/>
        <v>2025</v>
      </c>
      <c r="F76" s="672" t="s">
        <v>753</v>
      </c>
      <c r="G76" s="471" t="s">
        <v>343</v>
      </c>
      <c r="H76" s="471" t="s">
        <v>344</v>
      </c>
      <c r="I76" s="471" t="s">
        <v>343</v>
      </c>
      <c r="J76" s="689" t="str">
        <f>IF(B76=0,"",VLOOKUP(B76,'QUALIFIED ENGINES'!$D$6:$P$1035,13,FALSE))</f>
        <v xml:space="preserve"> 24/05/2023</v>
      </c>
      <c r="K76" s="291" t="str">
        <f t="shared" si="4"/>
        <v>SVRG Qualified Shop Visit</v>
      </c>
      <c r="L76" s="584"/>
      <c r="M76" s="597">
        <f>IF(B76=0,0,IF(I76="Yes",COUNTIFS(B$7:B75,B76,I$7:I75,"Yes")+1,0))</f>
        <v>2</v>
      </c>
    </row>
    <row r="77" spans="1:13" ht="16.5" thickBot="1" x14ac:dyDescent="0.4">
      <c r="A77" s="601">
        <f>A76+1</f>
        <v>70</v>
      </c>
      <c r="B77" s="693">
        <v>91471</v>
      </c>
      <c r="C77" s="694">
        <v>45786.001388888886</v>
      </c>
      <c r="D77" s="695">
        <v>2218.0700000000002</v>
      </c>
      <c r="E77" s="477">
        <f t="shared" si="5"/>
        <v>2025</v>
      </c>
      <c r="F77" s="672" t="s">
        <v>753</v>
      </c>
      <c r="G77" s="471" t="s">
        <v>343</v>
      </c>
      <c r="H77" s="471" t="s">
        <v>344</v>
      </c>
      <c r="I77" s="471" t="s">
        <v>343</v>
      </c>
      <c r="J77" s="689">
        <v>45657</v>
      </c>
      <c r="K77" s="291" t="str">
        <f t="shared" si="4"/>
        <v>ESVRG Qualified HPTB Shop Visit</v>
      </c>
      <c r="L77" s="703" t="s">
        <v>794</v>
      </c>
      <c r="M77" s="597">
        <f>IF(B77=0,0,IF(I77="Yes",COUNTIFS(B$7:B76,B77,I$7:I76,"Yes")+1,0))</f>
        <v>1</v>
      </c>
    </row>
    <row r="78" spans="1:13" ht="16.5" thickBot="1" x14ac:dyDescent="0.4">
      <c r="A78" s="601">
        <f>A77+1</f>
        <v>71</v>
      </c>
      <c r="B78" s="693">
        <v>91472</v>
      </c>
      <c r="C78" s="694">
        <v>45216.5</v>
      </c>
      <c r="D78" s="695">
        <v>1977</v>
      </c>
      <c r="E78" s="477">
        <f t="shared" si="5"/>
        <v>2023</v>
      </c>
      <c r="F78" s="672" t="s">
        <v>753</v>
      </c>
      <c r="G78" s="471" t="s">
        <v>343</v>
      </c>
      <c r="H78" s="471" t="s">
        <v>344</v>
      </c>
      <c r="I78" s="471" t="s">
        <v>343</v>
      </c>
      <c r="J78" s="689">
        <f>IF(B78=0,"",VLOOKUP(B78,'QUALIFIED ENGINES'!$D$6:$P$1035,13,FALSE))</f>
        <v>45291</v>
      </c>
      <c r="K78" s="291" t="str">
        <f>IF(OR(C78="",G78="",H78="",I78="",J78=0),"Missing data",
IF(OR(G78="",G78="NO",H78="YES",C78&gt;$J$4),"Not Qualified",
IF(AND(C78&gt;$H$4,G78="YES",H78="NO"),"ESVRG Qualified Shop Visit",
IF(C78&gt;J78,IF(I78="YES","ESVRG Qualified HPTB Shop Visit","ESVRG Qualified Shop Visit"),
"SVRG Qualified Shop Visit"))))</f>
        <v>SVRG Qualified Shop Visit</v>
      </c>
      <c r="L78" s="584"/>
      <c r="M78" s="597">
        <f>IF(B78=0,0,IF(I78="Yes",COUNTIFS(B$7:B77,B78,I$7:I77,"Yes")+1,0))</f>
        <v>1</v>
      </c>
    </row>
    <row r="79" spans="1:13" ht="16.5" thickBot="1" x14ac:dyDescent="0.4">
      <c r="A79" s="600"/>
      <c r="B79" s="693">
        <v>91473</v>
      </c>
      <c r="C79" s="694">
        <v>43790.25</v>
      </c>
      <c r="D79" s="695">
        <v>1531</v>
      </c>
      <c r="E79" s="477">
        <f t="shared" si="5"/>
        <v>2019</v>
      </c>
      <c r="F79" s="672" t="s">
        <v>753</v>
      </c>
      <c r="G79" s="471" t="s">
        <v>343</v>
      </c>
      <c r="H79" s="471" t="s">
        <v>344</v>
      </c>
      <c r="I79" s="471" t="s">
        <v>343</v>
      </c>
      <c r="J79" s="689">
        <f>IF(B79=0,"",VLOOKUP(B79,'QUALIFIED ENGINES'!$D$6:$P$1035,13,FALSE))</f>
        <v>43839.041666666664</v>
      </c>
      <c r="K79" s="291" t="str">
        <f t="shared" ref="K79:K80" si="6">IF(OR(C79="",G79="",H79="",I79="",J79=0),"Missing data",
IF(OR(G79="",G79="NO",H79="YES",C79&gt;$J$4),"Not Qualified",
IF(AND(C79&gt;$H$4,G79="YES",H79="NO"),"ESVRG Qualified Shop Visit",
IF(C79&gt;J79,IF(I79="YES","ESVRG Qualified HPTB Shop Visit","ESVRG Qualified Shop Visit"),
"SVRG Qualified Shop Visit"))))</f>
        <v>SVRG Qualified Shop Visit</v>
      </c>
      <c r="L79" s="584"/>
      <c r="M79" s="597"/>
    </row>
    <row r="80" spans="1:13" ht="16.5" thickBot="1" x14ac:dyDescent="0.4">
      <c r="A80" s="600"/>
      <c r="B80" s="693">
        <v>91473</v>
      </c>
      <c r="C80" s="694">
        <v>45034.416666666664</v>
      </c>
      <c r="D80" s="695">
        <v>2444</v>
      </c>
      <c r="E80" s="477">
        <f t="shared" si="5"/>
        <v>2023</v>
      </c>
      <c r="F80" s="672" t="s">
        <v>753</v>
      </c>
      <c r="G80" s="471" t="s">
        <v>343</v>
      </c>
      <c r="H80" s="471" t="s">
        <v>344</v>
      </c>
      <c r="I80" s="471" t="s">
        <v>343</v>
      </c>
      <c r="J80" s="689">
        <f>IF(B80=0,"",VLOOKUP(B80,'QUALIFIED ENGINES'!$D$6:$P$1035,13,FALSE))</f>
        <v>43839.041666666664</v>
      </c>
      <c r="K80" s="291" t="str">
        <f t="shared" si="6"/>
        <v>ESVRG Qualified HPTB Shop Visit</v>
      </c>
      <c r="L80" s="584"/>
      <c r="M80" s="597"/>
    </row>
    <row r="81" spans="1:13" s="576" customFormat="1" ht="16.5" thickBot="1" x14ac:dyDescent="0.4">
      <c r="A81" s="623" t="s">
        <v>609</v>
      </c>
      <c r="B81" s="693">
        <v>91476</v>
      </c>
      <c r="C81" s="694">
        <v>43904.46875</v>
      </c>
      <c r="D81" s="695">
        <v>1373</v>
      </c>
      <c r="E81" s="477">
        <f t="shared" si="5"/>
        <v>2020</v>
      </c>
      <c r="F81" s="672" t="s">
        <v>753</v>
      </c>
      <c r="G81" s="471" t="s">
        <v>343</v>
      </c>
      <c r="H81" s="471" t="s">
        <v>344</v>
      </c>
      <c r="I81" s="471" t="s">
        <v>343</v>
      </c>
      <c r="J81" s="689">
        <f>IF(B81=0,"",VLOOKUP(B81,'QUALIFIED ENGINES'!$D$6:$P$1035,13,FALSE))</f>
        <v>43999.041666666664</v>
      </c>
      <c r="K81" s="581" t="str">
        <f t="shared" si="1"/>
        <v>SVRG Qualified Shop Visit</v>
      </c>
      <c r="L81" s="585"/>
      <c r="M81" s="621">
        <f>IF(B81=0,0,IF(I81="Yes",COUNTIFS(B$7:B63,B81,I$7:I63,"Yes")+1,0))</f>
        <v>1</v>
      </c>
    </row>
    <row r="82" spans="1:13" ht="16.5" thickBot="1" x14ac:dyDescent="0.4">
      <c r="A82" s="600" t="s">
        <v>611</v>
      </c>
      <c r="B82" s="693">
        <v>91476</v>
      </c>
      <c r="C82" s="694">
        <v>45341.509062500001</v>
      </c>
      <c r="D82" s="695">
        <v>2317</v>
      </c>
      <c r="E82" s="477">
        <f t="shared" si="5"/>
        <v>2024</v>
      </c>
      <c r="F82" s="672" t="s">
        <v>753</v>
      </c>
      <c r="G82" s="471" t="s">
        <v>343</v>
      </c>
      <c r="H82" s="471" t="s">
        <v>344</v>
      </c>
      <c r="I82" s="471" t="s">
        <v>343</v>
      </c>
      <c r="J82" s="689">
        <f>IF(B82=0,"",VLOOKUP(B82,'QUALIFIED ENGINES'!$D$6:$P$1035,13,FALSE))</f>
        <v>43999.041666666664</v>
      </c>
      <c r="K82" s="291" t="str">
        <f>IF(OR(C82="",G82="",H82="",I82="",J82=0),"Missing data",
IF(OR(G82="",G82="NO",H82="YES",C82&gt;$J$4),"Not Qualified",
IF(AND(C82&gt;$H$4,G82="YES",H82="NO"),"ESVRG Qualified Shop Visit",
IF(C82&gt;J82,IF(I82="YES","ESVRG Qualified HPTB Shop Visit","ESVRG Qualified Shop Visit"),
"SVRG Qualified Shop Visit"))))</f>
        <v>ESVRG Qualified HPTB Shop Visit</v>
      </c>
      <c r="L82" s="615"/>
      <c r="M82" s="597">
        <f>IF(B82=0,0,IF(I82="Yes",COUNTIFS(B$7:B81,B82,I$7:I81,"Yes")+1,0))</f>
        <v>2</v>
      </c>
    </row>
    <row r="83" spans="1:13" ht="16.5" thickBot="1" x14ac:dyDescent="0.4">
      <c r="A83" s="600" t="s">
        <v>612</v>
      </c>
      <c r="B83" s="693">
        <v>91480</v>
      </c>
      <c r="C83" s="694">
        <v>43387.541666666664</v>
      </c>
      <c r="D83" s="695">
        <v>493</v>
      </c>
      <c r="E83" s="477">
        <f t="shared" si="5"/>
        <v>2018</v>
      </c>
      <c r="F83" s="672" t="s">
        <v>753</v>
      </c>
      <c r="G83" s="471" t="s">
        <v>343</v>
      </c>
      <c r="H83" s="471" t="s">
        <v>344</v>
      </c>
      <c r="I83" s="471" t="s">
        <v>343</v>
      </c>
      <c r="J83" s="689">
        <f>IF(B83=0,"",VLOOKUP(B83,'QUALIFIED ENGINES'!$D$6:$P$1035,13,FALSE))</f>
        <v>44722.041666666664</v>
      </c>
      <c r="K83" s="291" t="str">
        <f t="shared" ref="K83:K172" si="7">IF(OR(C83="",G83="",H83="",I83="",J83=0),"Missing data",
IF(OR(G83="",G83="NO",H83="YES",C83&gt;$J$4),"Not Qualified",
IF(AND(C83&gt;$H$4,G83="YES",H83="NO"),"ESVRG Qualified Shop Visit",
IF(C83&gt;J83,IF(I83="YES","ESVRG Qualified HPTB Shop Visit","ESVRG Qualified Shop Visit"),
"SVRG Qualified Shop Visit"))))</f>
        <v>SVRG Qualified Shop Visit</v>
      </c>
      <c r="L83" s="615"/>
      <c r="M83" s="597">
        <f>IF(B83=0,0,IF(I83="Yes",COUNTIFS(B$7:B9,B83,I$7:I9,"Yes")+1,0))</f>
        <v>1</v>
      </c>
    </row>
    <row r="84" spans="1:13" ht="16.5" thickBot="1" x14ac:dyDescent="0.4">
      <c r="A84" s="600" t="s">
        <v>613</v>
      </c>
      <c r="B84" s="693">
        <v>91480</v>
      </c>
      <c r="C84" s="694">
        <v>44549.458333333336</v>
      </c>
      <c r="D84" s="695">
        <v>1642</v>
      </c>
      <c r="E84" s="477">
        <f t="shared" si="5"/>
        <v>2021</v>
      </c>
      <c r="F84" s="672" t="s">
        <v>753</v>
      </c>
      <c r="G84" s="471" t="s">
        <v>343</v>
      </c>
      <c r="H84" s="471" t="s">
        <v>344</v>
      </c>
      <c r="I84" s="471" t="s">
        <v>343</v>
      </c>
      <c r="J84" s="689">
        <f>IF(B84=0,"",VLOOKUP(B84,'QUALIFIED ENGINES'!$D$6:$P$1035,13,FALSE))</f>
        <v>44722.041666666664</v>
      </c>
      <c r="K84" s="291" t="str">
        <f t="shared" si="7"/>
        <v>SVRG Qualified Shop Visit</v>
      </c>
      <c r="L84" s="615"/>
      <c r="M84" s="597">
        <f>IF(B84=0,0,IF(I84="Yes",COUNTIFS(B$7:B83,B84,I$7:I83,"Yes")+1,0))</f>
        <v>2</v>
      </c>
    </row>
    <row r="85" spans="1:13" ht="16.5" thickBot="1" x14ac:dyDescent="0.4">
      <c r="A85" s="600" t="s">
        <v>614</v>
      </c>
      <c r="B85" s="693">
        <v>91482</v>
      </c>
      <c r="C85" s="694">
        <v>44928.020833333336</v>
      </c>
      <c r="D85" s="695">
        <v>1988</v>
      </c>
      <c r="E85" s="477">
        <f t="shared" si="5"/>
        <v>2023</v>
      </c>
      <c r="F85" s="672" t="s">
        <v>753</v>
      </c>
      <c r="G85" s="471" t="s">
        <v>343</v>
      </c>
      <c r="H85" s="471" t="s">
        <v>344</v>
      </c>
      <c r="I85" s="471" t="s">
        <v>343</v>
      </c>
      <c r="J85" s="689">
        <f>IF(B85=0,"",VLOOKUP(B85,'QUALIFIED ENGINES'!$D$6:$P$1035,13,FALSE))</f>
        <v>45132.041666666664</v>
      </c>
      <c r="K85" s="291" t="str">
        <f t="shared" si="7"/>
        <v>SVRG Qualified Shop Visit</v>
      </c>
      <c r="L85" s="615"/>
      <c r="M85" s="597">
        <f>IF(B85=0,0,IF(I85="Yes",COUNTIFS(B$7:B84,B85,I$7:I84,"Yes")+1,0))</f>
        <v>1</v>
      </c>
    </row>
    <row r="86" spans="1:13" ht="16.5" thickBot="1" x14ac:dyDescent="0.4">
      <c r="A86" s="600" t="s">
        <v>615</v>
      </c>
      <c r="B86" s="693">
        <v>91483</v>
      </c>
      <c r="C86" s="694">
        <v>43385.406261574077</v>
      </c>
      <c r="D86" s="695">
        <v>493</v>
      </c>
      <c r="E86" s="477">
        <f t="shared" si="5"/>
        <v>2018</v>
      </c>
      <c r="F86" s="672" t="s">
        <v>753</v>
      </c>
      <c r="G86" s="471" t="s">
        <v>343</v>
      </c>
      <c r="H86" s="471" t="s">
        <v>344</v>
      </c>
      <c r="I86" s="471" t="s">
        <v>343</v>
      </c>
      <c r="J86" s="689">
        <f>IF(B86=0,"",VLOOKUP(B86,'QUALIFIED ENGINES'!$D$6:$P$1035,13,FALSE))</f>
        <v>45291</v>
      </c>
      <c r="K86" s="291" t="str">
        <f t="shared" si="7"/>
        <v>SVRG Qualified Shop Visit</v>
      </c>
      <c r="L86" s="615"/>
      <c r="M86" s="597">
        <f>IF(B86=0,0,IF(I86="Yes",COUNTIFS(B$7:B85,B86,I$7:I85,"Yes")+1,0))</f>
        <v>1</v>
      </c>
    </row>
    <row r="87" spans="1:13" ht="16.5" thickBot="1" x14ac:dyDescent="0.4">
      <c r="A87" s="600" t="s">
        <v>616</v>
      </c>
      <c r="B87" s="693">
        <v>91483</v>
      </c>
      <c r="C87" s="694">
        <v>45471.5</v>
      </c>
      <c r="D87" s="695">
        <v>1734</v>
      </c>
      <c r="E87" s="477">
        <f t="shared" si="5"/>
        <v>2024</v>
      </c>
      <c r="F87" s="672" t="s">
        <v>753</v>
      </c>
      <c r="G87" s="471" t="s">
        <v>343</v>
      </c>
      <c r="H87" s="471" t="s">
        <v>344</v>
      </c>
      <c r="I87" s="471" t="s">
        <v>343</v>
      </c>
      <c r="J87" s="689">
        <f>IF(B87=0,"",VLOOKUP(B87,'QUALIFIED ENGINES'!$D$6:$P$1035,13,FALSE))</f>
        <v>45291</v>
      </c>
      <c r="K87" s="291" t="str">
        <f t="shared" si="7"/>
        <v>ESVRG Qualified HPTB Shop Visit</v>
      </c>
      <c r="L87" s="615"/>
      <c r="M87" s="597">
        <f>IF(B87=0,0,IF(I87="Yes",COUNTIFS(B$7:B86,B87,I$7:I86,"Yes")+1,0))</f>
        <v>2</v>
      </c>
    </row>
    <row r="88" spans="1:13" ht="16.5" thickBot="1" x14ac:dyDescent="0.4">
      <c r="A88" s="600" t="s">
        <v>617</v>
      </c>
      <c r="B88" s="693">
        <v>91484</v>
      </c>
      <c r="C88" s="694">
        <v>43395.5</v>
      </c>
      <c r="D88" s="695">
        <v>499</v>
      </c>
      <c r="E88" s="477">
        <f t="shared" si="5"/>
        <v>2018</v>
      </c>
      <c r="F88" s="672" t="s">
        <v>753</v>
      </c>
      <c r="G88" s="471" t="s">
        <v>343</v>
      </c>
      <c r="H88" s="471" t="s">
        <v>344</v>
      </c>
      <c r="I88" s="471" t="s">
        <v>343</v>
      </c>
      <c r="J88" s="689" t="str">
        <f>IF(B88=0,"",VLOOKUP(B88,'QUALIFIED ENGINES'!$D$6:$P$1035,13,FALSE))</f>
        <v xml:space="preserve"> 17/02/2022</v>
      </c>
      <c r="K88" s="291" t="str">
        <f t="shared" si="7"/>
        <v>SVRG Qualified Shop Visit</v>
      </c>
      <c r="L88" s="615"/>
      <c r="M88" s="597">
        <f>IF(B88=0,0,IF(I88="Yes",COUNTIFS(B$7:B87,B88,I$7:I87,"Yes")+1,0))</f>
        <v>1</v>
      </c>
    </row>
    <row r="89" spans="1:13" ht="16.5" thickBot="1" x14ac:dyDescent="0.4">
      <c r="A89" s="600" t="s">
        <v>619</v>
      </c>
      <c r="B89" s="693">
        <v>91484</v>
      </c>
      <c r="C89" s="694">
        <v>45816.302083333336</v>
      </c>
      <c r="D89" s="695">
        <v>2406</v>
      </c>
      <c r="E89" s="477">
        <f t="shared" si="5"/>
        <v>2025</v>
      </c>
      <c r="F89" s="672" t="s">
        <v>753</v>
      </c>
      <c r="G89" s="471" t="s">
        <v>343</v>
      </c>
      <c r="H89" s="471" t="s">
        <v>344</v>
      </c>
      <c r="I89" s="471" t="s">
        <v>343</v>
      </c>
      <c r="J89" s="689" t="str">
        <f>IF(B89=0,"",VLOOKUP(B89,'QUALIFIED ENGINES'!$D$6:$P$1035,13,FALSE))</f>
        <v xml:space="preserve"> 17/02/2022</v>
      </c>
      <c r="K89" s="291" t="str">
        <f t="shared" si="7"/>
        <v>SVRG Qualified Shop Visit</v>
      </c>
      <c r="L89" s="615"/>
      <c r="M89" s="597">
        <f>IF(B89=0,0,IF(I89="Yes",COUNTIFS(B$7:B88,B89,I$7:I88,"Yes")+1,0))</f>
        <v>2</v>
      </c>
    </row>
    <row r="90" spans="1:13" ht="16.5" thickBot="1" x14ac:dyDescent="0.4">
      <c r="A90" s="600" t="s">
        <v>618</v>
      </c>
      <c r="B90" s="693">
        <v>91486</v>
      </c>
      <c r="C90" s="694">
        <v>45417.020833333336</v>
      </c>
      <c r="D90" s="695">
        <v>2425</v>
      </c>
      <c r="E90" s="477">
        <f t="shared" si="5"/>
        <v>2024</v>
      </c>
      <c r="F90" s="672" t="s">
        <v>753</v>
      </c>
      <c r="G90" s="471" t="s">
        <v>343</v>
      </c>
      <c r="H90" s="471" t="s">
        <v>344</v>
      </c>
      <c r="I90" s="471" t="s">
        <v>343</v>
      </c>
      <c r="J90" s="689">
        <f>IF(B90=0,"",VLOOKUP(B90,'QUALIFIED ENGINES'!$D$6:$P$1035,13,FALSE))</f>
        <v>45291</v>
      </c>
      <c r="K90" s="291" t="str">
        <f t="shared" si="7"/>
        <v>ESVRG Qualified HPTB Shop Visit</v>
      </c>
      <c r="L90" s="615"/>
      <c r="M90" s="597">
        <f>IF(B90=0,0,IF(I90="Yes",COUNTIFS(B$7:B89,B90,I$7:I89,"Yes")+1,0))</f>
        <v>1</v>
      </c>
    </row>
    <row r="91" spans="1:13" ht="16.5" thickBot="1" x14ac:dyDescent="0.4">
      <c r="A91" s="600" t="s">
        <v>620</v>
      </c>
      <c r="B91" s="693">
        <v>91487</v>
      </c>
      <c r="C91" s="694">
        <v>44785.561203703706</v>
      </c>
      <c r="D91" s="695">
        <v>1818</v>
      </c>
      <c r="E91" s="477">
        <f t="shared" si="5"/>
        <v>2022</v>
      </c>
      <c r="F91" s="672" t="s">
        <v>753</v>
      </c>
      <c r="G91" s="471" t="s">
        <v>343</v>
      </c>
      <c r="H91" s="471" t="s">
        <v>344</v>
      </c>
      <c r="I91" s="471" t="s">
        <v>343</v>
      </c>
      <c r="J91" s="689">
        <f>IF(B91=0,"",VLOOKUP(B91,'QUALIFIED ENGINES'!$D$6:$P$1035,13,FALSE))</f>
        <v>44974.041666666664</v>
      </c>
      <c r="K91" s="291" t="str">
        <f t="shared" si="7"/>
        <v>SVRG Qualified Shop Visit</v>
      </c>
      <c r="L91" s="615"/>
      <c r="M91" s="597">
        <f>IF(B91=0,0,IF(I91="Yes",COUNTIFS(B$7:B90,B91,I$7:I90,"Yes")+1,0))</f>
        <v>1</v>
      </c>
    </row>
    <row r="92" spans="1:13" ht="16.5" thickBot="1" x14ac:dyDescent="0.4">
      <c r="A92" s="600" t="s">
        <v>621</v>
      </c>
      <c r="B92" s="693">
        <v>91488</v>
      </c>
      <c r="C92" s="694">
        <v>45041.375</v>
      </c>
      <c r="D92" s="695">
        <v>1745</v>
      </c>
      <c r="E92" s="477">
        <f t="shared" si="5"/>
        <v>2023</v>
      </c>
      <c r="F92" s="672" t="s">
        <v>753</v>
      </c>
      <c r="G92" s="471" t="s">
        <v>343</v>
      </c>
      <c r="H92" s="471" t="s">
        <v>344</v>
      </c>
      <c r="I92" s="471" t="s">
        <v>343</v>
      </c>
      <c r="J92" s="689">
        <f>IF(B92=0,"",VLOOKUP(B92,'QUALIFIED ENGINES'!$D$6:$P$1035,13,FALSE))</f>
        <v>45254.041666666664</v>
      </c>
      <c r="K92" s="291" t="str">
        <f t="shared" si="7"/>
        <v>SVRG Qualified Shop Visit</v>
      </c>
      <c r="L92" s="615"/>
      <c r="M92" s="597">
        <f>IF(B92=0,0,IF(I92="Yes",COUNTIFS(B$7:B91,B92,I$7:I91,"Yes")+1,0))</f>
        <v>1</v>
      </c>
    </row>
    <row r="93" spans="1:13" ht="16.5" thickBot="1" x14ac:dyDescent="0.4">
      <c r="A93" s="600" t="s">
        <v>622</v>
      </c>
      <c r="B93" s="693">
        <v>91489</v>
      </c>
      <c r="C93" s="694">
        <v>45125.516944444447</v>
      </c>
      <c r="D93" s="695">
        <v>1622</v>
      </c>
      <c r="E93" s="477">
        <f t="shared" si="5"/>
        <v>2023</v>
      </c>
      <c r="F93" s="672" t="s">
        <v>753</v>
      </c>
      <c r="G93" s="471" t="s">
        <v>343</v>
      </c>
      <c r="H93" s="471" t="s">
        <v>344</v>
      </c>
      <c r="I93" s="471" t="s">
        <v>343</v>
      </c>
      <c r="J93" s="689">
        <f>IF(B93=0,"",VLOOKUP(B93,'QUALIFIED ENGINES'!$D$6:$P$1035,13,FALSE))</f>
        <v>42969</v>
      </c>
      <c r="K93" s="291" t="str">
        <f t="shared" si="7"/>
        <v>ESVRG Qualified HPTB Shop Visit</v>
      </c>
      <c r="L93" s="615"/>
      <c r="M93" s="597">
        <f>IF(B93=0,0,IF(I93="Yes",COUNTIFS(B$7:B92,B93,I$7:I92,"Yes")+1,0))</f>
        <v>1</v>
      </c>
    </row>
    <row r="94" spans="1:13" ht="16.5" thickBot="1" x14ac:dyDescent="0.4">
      <c r="A94" s="600" t="s">
        <v>623</v>
      </c>
      <c r="B94" s="693">
        <v>91490</v>
      </c>
      <c r="C94" s="694">
        <v>43611.958333333336</v>
      </c>
      <c r="D94" s="695">
        <v>786</v>
      </c>
      <c r="E94" s="477">
        <f t="shared" si="5"/>
        <v>2019</v>
      </c>
      <c r="F94" s="672" t="s">
        <v>753</v>
      </c>
      <c r="G94" s="471" t="s">
        <v>343</v>
      </c>
      <c r="H94" s="471" t="s">
        <v>344</v>
      </c>
      <c r="I94" s="471" t="s">
        <v>343</v>
      </c>
      <c r="J94" s="689" t="str">
        <f>IF(B94=0,"",VLOOKUP(B94,'QUALIFIED ENGINES'!$D$6:$P$1035,13,FALSE))</f>
        <v xml:space="preserve"> 09/05/2022</v>
      </c>
      <c r="K94" s="291" t="str">
        <f t="shared" si="7"/>
        <v>SVRG Qualified Shop Visit</v>
      </c>
      <c r="L94" s="615"/>
      <c r="M94" s="597">
        <f>IF(B94=0,0,IF(I94="Yes",COUNTIFS(B$7:B93,B94,I$7:I93,"Yes")+1,0))</f>
        <v>1</v>
      </c>
    </row>
    <row r="95" spans="1:13" ht="16.5" thickBot="1" x14ac:dyDescent="0.4">
      <c r="A95" s="600" t="s">
        <v>624</v>
      </c>
      <c r="B95" s="693">
        <v>91490</v>
      </c>
      <c r="C95" s="694">
        <v>45753.001388888886</v>
      </c>
      <c r="D95" s="695">
        <v>2587</v>
      </c>
      <c r="E95" s="477">
        <f t="shared" si="5"/>
        <v>2025</v>
      </c>
      <c r="F95" s="672" t="s">
        <v>753</v>
      </c>
      <c r="G95" s="471" t="s">
        <v>343</v>
      </c>
      <c r="H95" s="471" t="s">
        <v>344</v>
      </c>
      <c r="I95" s="471" t="s">
        <v>343</v>
      </c>
      <c r="J95" s="689" t="str">
        <f>IF(B95=0,"",VLOOKUP(B95,'QUALIFIED ENGINES'!$D$6:$P$1035,13,FALSE))</f>
        <v xml:space="preserve"> 09/05/2022</v>
      </c>
      <c r="K95" s="291" t="str">
        <f t="shared" si="7"/>
        <v>SVRG Qualified Shop Visit</v>
      </c>
      <c r="L95" s="615"/>
      <c r="M95" s="597">
        <f>IF(B95=0,0,IF(I95="Yes",COUNTIFS(B$7:B94,B95,I$7:I94,"Yes")+1,0))</f>
        <v>2</v>
      </c>
    </row>
    <row r="96" spans="1:13" ht="16.5" thickBot="1" x14ac:dyDescent="0.4">
      <c r="A96" s="600" t="s">
        <v>625</v>
      </c>
      <c r="B96" s="693">
        <v>91491</v>
      </c>
      <c r="C96" s="694">
        <v>44622.625</v>
      </c>
      <c r="D96" s="695">
        <v>1655</v>
      </c>
      <c r="E96" s="477">
        <f t="shared" si="5"/>
        <v>2022</v>
      </c>
      <c r="F96" s="672" t="s">
        <v>753</v>
      </c>
      <c r="G96" s="471" t="s">
        <v>343</v>
      </c>
      <c r="H96" s="471" t="s">
        <v>344</v>
      </c>
      <c r="I96" s="471" t="s">
        <v>343</v>
      </c>
      <c r="J96" s="689">
        <f>IF(B96=0,"",VLOOKUP(B96,'QUALIFIED ENGINES'!$D$6:$P$1035,13,FALSE))</f>
        <v>44763.041666666664</v>
      </c>
      <c r="K96" s="291" t="str">
        <f t="shared" si="7"/>
        <v>SVRG Qualified Shop Visit</v>
      </c>
      <c r="L96" s="615"/>
      <c r="M96" s="597">
        <f>IF(B96=0,0,IF(I96="Yes",COUNTIFS(B$7:B95,B96,I$7:I95,"Yes")+1,0))</f>
        <v>1</v>
      </c>
    </row>
    <row r="97" spans="1:13" ht="16.5" thickBot="1" x14ac:dyDescent="0.4">
      <c r="A97" s="600" t="s">
        <v>626</v>
      </c>
      <c r="B97" s="693">
        <v>91491</v>
      </c>
      <c r="C97" s="694">
        <v>44941.395844907405</v>
      </c>
      <c r="D97" s="695">
        <v>1665</v>
      </c>
      <c r="E97" s="477">
        <f t="shared" si="5"/>
        <v>2023</v>
      </c>
      <c r="F97" s="672" t="s">
        <v>753</v>
      </c>
      <c r="G97" s="471" t="s">
        <v>343</v>
      </c>
      <c r="H97" s="471" t="s">
        <v>344</v>
      </c>
      <c r="I97" s="471" t="s">
        <v>343</v>
      </c>
      <c r="J97" s="689">
        <f>IF(B97=0,"",VLOOKUP(B97,'QUALIFIED ENGINES'!$D$6:$P$1035,13,FALSE))</f>
        <v>44763.041666666664</v>
      </c>
      <c r="K97" s="291" t="str">
        <f t="shared" si="7"/>
        <v>ESVRG Qualified HPTB Shop Visit</v>
      </c>
      <c r="L97" s="615"/>
      <c r="M97" s="597">
        <f>IF(B97=0,0,IF(I97="Yes",COUNTIFS(B$7:B96,B97,I$7:I96,"Yes")+1,0))</f>
        <v>2</v>
      </c>
    </row>
    <row r="98" spans="1:13" ht="16.5" thickBot="1" x14ac:dyDescent="0.4">
      <c r="A98" s="600" t="s">
        <v>627</v>
      </c>
      <c r="B98" s="693">
        <v>91492</v>
      </c>
      <c r="C98" s="694">
        <v>43610.375</v>
      </c>
      <c r="D98" s="695">
        <v>786</v>
      </c>
      <c r="E98" s="477">
        <f t="shared" si="5"/>
        <v>2019</v>
      </c>
      <c r="F98" s="672" t="s">
        <v>753</v>
      </c>
      <c r="G98" s="471" t="s">
        <v>343</v>
      </c>
      <c r="H98" s="471" t="s">
        <v>344</v>
      </c>
      <c r="I98" s="471" t="s">
        <v>343</v>
      </c>
      <c r="J98" s="689">
        <f>IF(B98=0,"",VLOOKUP(B98,'QUALIFIED ENGINES'!$D$6:$P$1035,13,FALSE))</f>
        <v>45107.041666666664</v>
      </c>
      <c r="K98" s="291" t="str">
        <f t="shared" si="7"/>
        <v>SVRG Qualified Shop Visit</v>
      </c>
      <c r="L98" s="615"/>
      <c r="M98" s="597">
        <f>IF(B98=0,0,IF(I98="Yes",COUNTIFS(B$7:B97,B98,I$7:I97,"Yes")+1,0))</f>
        <v>1</v>
      </c>
    </row>
    <row r="99" spans="1:13" ht="16.5" thickBot="1" x14ac:dyDescent="0.4">
      <c r="A99" s="600" t="s">
        <v>628</v>
      </c>
      <c r="B99" s="693">
        <v>91492</v>
      </c>
      <c r="C99" s="694">
        <v>44841.041666666664</v>
      </c>
      <c r="D99" s="695">
        <v>1299</v>
      </c>
      <c r="E99" s="477">
        <f t="shared" si="5"/>
        <v>2022</v>
      </c>
      <c r="F99" s="672" t="s">
        <v>753</v>
      </c>
      <c r="G99" s="471" t="s">
        <v>343</v>
      </c>
      <c r="H99" s="471" t="s">
        <v>344</v>
      </c>
      <c r="I99" s="471" t="s">
        <v>343</v>
      </c>
      <c r="J99" s="689">
        <f>IF(B99=0,"",VLOOKUP(B99,'QUALIFIED ENGINES'!$D$6:$P$1035,13,FALSE))</f>
        <v>45107.041666666664</v>
      </c>
      <c r="K99" s="291" t="str">
        <f t="shared" ref="K99:K132" si="8">IF(OR(C99="",G99="",H99="",I99="",J99=0),"Missing data",
IF(OR(G99="",G99="NO",H99="YES",C99&gt;$J$4),"Not Qualified",
IF(AND(C99&gt;$H$4,G99="YES",H99="NO"),"ESVRG Qualified Shop Visit",
IF(C99&gt;J99,IF(I99="YES","ESVRG Qualified HPTB Shop Visit","ESVRG Qualified Shop Visit"),
"SVRG Qualified Shop Visit"))))</f>
        <v>SVRG Qualified Shop Visit</v>
      </c>
      <c r="L99" s="615"/>
      <c r="M99" s="597">
        <f>IF(B99=0,0,IF(I99="Yes",COUNTIFS(B$7:B98,B99,I$7:I98,"Yes")+1,0))</f>
        <v>2</v>
      </c>
    </row>
    <row r="100" spans="1:13" ht="16.5" thickBot="1" x14ac:dyDescent="0.4">
      <c r="A100" s="600" t="s">
        <v>629</v>
      </c>
      <c r="B100" s="693">
        <v>91493</v>
      </c>
      <c r="C100" s="694">
        <v>43448.916666666664</v>
      </c>
      <c r="D100" s="695">
        <v>551</v>
      </c>
      <c r="E100" s="477">
        <f t="shared" si="5"/>
        <v>2018</v>
      </c>
      <c r="F100" s="672" t="s">
        <v>753</v>
      </c>
      <c r="G100" s="471" t="s">
        <v>343</v>
      </c>
      <c r="H100" s="471" t="s">
        <v>344</v>
      </c>
      <c r="I100" s="471" t="s">
        <v>343</v>
      </c>
      <c r="J100" s="689">
        <f>IF(B100=0,"",VLOOKUP(B100,'QUALIFIED ENGINES'!$D$6:$P$1035,13,FALSE))</f>
        <v>44799.041666666664</v>
      </c>
      <c r="K100" s="291" t="str">
        <f t="shared" si="8"/>
        <v>SVRG Qualified Shop Visit</v>
      </c>
      <c r="L100" s="615"/>
      <c r="M100" s="597">
        <f>IF(B100=0,0,IF(I100="Yes",COUNTIFS(B$7:B99,B100,I$7:I99,"Yes")+1,0))</f>
        <v>1</v>
      </c>
    </row>
    <row r="101" spans="1:13" ht="16.5" thickBot="1" x14ac:dyDescent="0.4">
      <c r="A101" s="600" t="s">
        <v>630</v>
      </c>
      <c r="B101" s="693">
        <v>91493</v>
      </c>
      <c r="C101" s="694">
        <v>44610.208333333336</v>
      </c>
      <c r="D101" s="695">
        <v>1396</v>
      </c>
      <c r="E101" s="477">
        <f t="shared" si="5"/>
        <v>2022</v>
      </c>
      <c r="F101" s="672" t="s">
        <v>753</v>
      </c>
      <c r="G101" s="471" t="s">
        <v>343</v>
      </c>
      <c r="H101" s="471" t="s">
        <v>344</v>
      </c>
      <c r="I101" s="471" t="s">
        <v>343</v>
      </c>
      <c r="J101" s="689">
        <f>IF(B101=0,"",VLOOKUP(B101,'QUALIFIED ENGINES'!$D$6:$P$1035,13,FALSE))</f>
        <v>44799.041666666664</v>
      </c>
      <c r="K101" s="291" t="str">
        <f t="shared" si="8"/>
        <v>SVRG Qualified Shop Visit</v>
      </c>
      <c r="L101" s="615"/>
      <c r="M101" s="597">
        <f>IF(B101=0,0,IF(I101="Yes",COUNTIFS(B$7:B100,B101,I$7:I100,"Yes")+1,0))</f>
        <v>2</v>
      </c>
    </row>
    <row r="102" spans="1:13" ht="16.5" thickBot="1" x14ac:dyDescent="0.4">
      <c r="A102" s="600" t="s">
        <v>631</v>
      </c>
      <c r="B102" s="693">
        <v>91494</v>
      </c>
      <c r="C102" s="694">
        <v>43682.333333333336</v>
      </c>
      <c r="D102" s="695">
        <v>884</v>
      </c>
      <c r="E102" s="477">
        <f t="shared" si="5"/>
        <v>2019</v>
      </c>
      <c r="F102" s="672" t="s">
        <v>753</v>
      </c>
      <c r="G102" s="471" t="s">
        <v>343</v>
      </c>
      <c r="H102" s="471" t="s">
        <v>344</v>
      </c>
      <c r="I102" s="471" t="s">
        <v>343</v>
      </c>
      <c r="J102" s="689" t="str">
        <f>IF(B102=0,"",VLOOKUP(B102,'QUALIFIED ENGINES'!$D$6:$P$1035,13,FALSE))</f>
        <v xml:space="preserve"> 20/04/2023</v>
      </c>
      <c r="K102" s="291" t="str">
        <f t="shared" si="8"/>
        <v>SVRG Qualified Shop Visit</v>
      </c>
      <c r="L102" s="615"/>
      <c r="M102" s="597">
        <f>IF(B102=0,0,IF(I102="Yes",COUNTIFS(B$7:B101,B102,I$7:I101,"Yes")+1,0))</f>
        <v>1</v>
      </c>
    </row>
    <row r="103" spans="1:13" ht="16.5" thickBot="1" x14ac:dyDescent="0.4">
      <c r="A103" s="600" t="s">
        <v>632</v>
      </c>
      <c r="B103" s="693">
        <v>91494</v>
      </c>
      <c r="C103" s="694">
        <v>45708.239837962959</v>
      </c>
      <c r="D103" s="695">
        <v>1835</v>
      </c>
      <c r="E103" s="477">
        <f t="shared" si="5"/>
        <v>2025</v>
      </c>
      <c r="F103" s="672" t="s">
        <v>753</v>
      </c>
      <c r="G103" s="471" t="s">
        <v>343</v>
      </c>
      <c r="H103" s="471" t="s">
        <v>344</v>
      </c>
      <c r="I103" s="471" t="s">
        <v>343</v>
      </c>
      <c r="J103" s="689" t="str">
        <f>IF(B103=0,"",VLOOKUP(B103,'QUALIFIED ENGINES'!$D$6:$P$1035,13,FALSE))</f>
        <v xml:space="preserve"> 20/04/2023</v>
      </c>
      <c r="K103" s="291" t="str">
        <f t="shared" si="8"/>
        <v>SVRG Qualified Shop Visit</v>
      </c>
      <c r="L103" s="615"/>
      <c r="M103" s="597">
        <f>IF(B103=0,0,IF(I103="Yes",COUNTIFS(B$7:B102,B103,I$7:I102,"Yes")+1,0))</f>
        <v>2</v>
      </c>
    </row>
    <row r="104" spans="1:13" ht="16.5" thickBot="1" x14ac:dyDescent="0.4">
      <c r="A104" s="600" t="s">
        <v>633</v>
      </c>
      <c r="B104" s="693">
        <v>91495</v>
      </c>
      <c r="C104" s="694">
        <v>43541.291666666664</v>
      </c>
      <c r="D104" s="695">
        <v>687</v>
      </c>
      <c r="E104" s="477">
        <f t="shared" si="5"/>
        <v>2019</v>
      </c>
      <c r="F104" s="672" t="s">
        <v>753</v>
      </c>
      <c r="G104" s="471" t="s">
        <v>343</v>
      </c>
      <c r="H104" s="471" t="s">
        <v>344</v>
      </c>
      <c r="I104" s="471" t="s">
        <v>343</v>
      </c>
      <c r="J104" s="689">
        <f>IF(B104=0,"",VLOOKUP(B104,'QUALIFIED ENGINES'!$D$6:$P$1035,13,FALSE))</f>
        <v>45291</v>
      </c>
      <c r="K104" s="291" t="str">
        <f t="shared" si="8"/>
        <v>SVRG Qualified Shop Visit</v>
      </c>
      <c r="L104" s="615"/>
      <c r="M104" s="597">
        <f>IF(B104=0,0,IF(I104="Yes",COUNTIFS(B$7:B103,B104,I$7:I103,"Yes")+1,0))</f>
        <v>1</v>
      </c>
    </row>
    <row r="105" spans="1:13" ht="16.5" thickBot="1" x14ac:dyDescent="0.4">
      <c r="A105" s="600" t="s">
        <v>634</v>
      </c>
      <c r="B105" s="693">
        <v>91495</v>
      </c>
      <c r="C105" s="694">
        <v>45193.125</v>
      </c>
      <c r="D105" s="695">
        <v>2330</v>
      </c>
      <c r="E105" s="477">
        <f t="shared" si="5"/>
        <v>2023</v>
      </c>
      <c r="F105" s="672" t="s">
        <v>753</v>
      </c>
      <c r="G105" s="471" t="s">
        <v>343</v>
      </c>
      <c r="H105" s="471" t="s">
        <v>344</v>
      </c>
      <c r="I105" s="471" t="s">
        <v>343</v>
      </c>
      <c r="J105" s="689">
        <f>IF(B105=0,"",VLOOKUP(B105,'QUALIFIED ENGINES'!$D$6:$P$1035,13,FALSE))</f>
        <v>45291</v>
      </c>
      <c r="K105" s="291" t="str">
        <f t="shared" si="8"/>
        <v>SVRG Qualified Shop Visit</v>
      </c>
      <c r="L105" s="615"/>
      <c r="M105" s="597">
        <f>IF(B105=0,0,IF(I105="Yes",COUNTIFS(B$7:B104,B105,I$7:I104,"Yes")+1,0))</f>
        <v>2</v>
      </c>
    </row>
    <row r="106" spans="1:13" ht="16.5" thickBot="1" x14ac:dyDescent="0.4">
      <c r="A106" s="600" t="s">
        <v>635</v>
      </c>
      <c r="B106" s="693">
        <v>91496</v>
      </c>
      <c r="C106" s="694">
        <v>45003.375</v>
      </c>
      <c r="D106" s="695">
        <v>1853</v>
      </c>
      <c r="E106" s="477">
        <f t="shared" si="5"/>
        <v>2023</v>
      </c>
      <c r="F106" s="672" t="s">
        <v>753</v>
      </c>
      <c r="G106" s="471" t="s">
        <v>343</v>
      </c>
      <c r="H106" s="471" t="s">
        <v>344</v>
      </c>
      <c r="I106" s="471" t="s">
        <v>343</v>
      </c>
      <c r="J106" s="689">
        <f>IF(B106=0,"",VLOOKUP(B106,'QUALIFIED ENGINES'!$D$6:$P$1035,13,FALSE))</f>
        <v>45209.041666666664</v>
      </c>
      <c r="K106" s="291" t="str">
        <f t="shared" si="8"/>
        <v>SVRG Qualified Shop Visit</v>
      </c>
      <c r="L106" s="615"/>
      <c r="M106" s="597">
        <f>IF(B106=0,0,IF(I106="Yes",COUNTIFS(B$7:B105,B106,I$7:I105,"Yes")+1,0))</f>
        <v>1</v>
      </c>
    </row>
    <row r="107" spans="1:13" ht="16.5" thickBot="1" x14ac:dyDescent="0.4">
      <c r="A107" s="600" t="s">
        <v>636</v>
      </c>
      <c r="B107" s="693">
        <v>91496</v>
      </c>
      <c r="C107" s="694">
        <v>45955.916666666664</v>
      </c>
      <c r="D107" s="695">
        <v>2832.06</v>
      </c>
      <c r="E107" s="477">
        <f t="shared" si="5"/>
        <v>2025</v>
      </c>
      <c r="F107" s="672" t="s">
        <v>753</v>
      </c>
      <c r="G107" s="471" t="s">
        <v>343</v>
      </c>
      <c r="H107" s="471" t="s">
        <v>344</v>
      </c>
      <c r="I107" s="471" t="s">
        <v>343</v>
      </c>
      <c r="J107" s="689">
        <f>IF(B107=0,"",VLOOKUP(B107,'QUALIFIED ENGINES'!$D$6:$P$1035,13,FALSE))</f>
        <v>45209.041666666664</v>
      </c>
      <c r="K107" s="291" t="str">
        <f t="shared" si="8"/>
        <v>ESVRG Qualified HPTB Shop Visit</v>
      </c>
      <c r="L107" s="615"/>
      <c r="M107" s="597">
        <f>IF(B107=0,0,IF(I107="Yes",COUNTIFS(B$7:B106,B107,I$7:I106,"Yes")+1,0))</f>
        <v>2</v>
      </c>
    </row>
    <row r="108" spans="1:13" ht="16.5" thickBot="1" x14ac:dyDescent="0.4">
      <c r="A108" s="600" t="s">
        <v>637</v>
      </c>
      <c r="B108" s="693">
        <v>91497</v>
      </c>
      <c r="C108" s="694">
        <v>43683.583333333336</v>
      </c>
      <c r="D108" s="695">
        <v>884</v>
      </c>
      <c r="E108" s="477">
        <f t="shared" si="5"/>
        <v>2019</v>
      </c>
      <c r="F108" s="672" t="s">
        <v>753</v>
      </c>
      <c r="G108" s="471" t="s">
        <v>343</v>
      </c>
      <c r="H108" s="471" t="s">
        <v>344</v>
      </c>
      <c r="I108" s="471" t="s">
        <v>343</v>
      </c>
      <c r="J108" s="689" t="str">
        <f>IF(B108=0,"",VLOOKUP(B108,'QUALIFIED ENGINES'!$D$6:$P$1035,13,FALSE))</f>
        <v xml:space="preserve"> 05/11/2022</v>
      </c>
      <c r="K108" s="291" t="str">
        <f t="shared" si="8"/>
        <v>SVRG Qualified Shop Visit</v>
      </c>
      <c r="L108" s="615"/>
      <c r="M108" s="597">
        <f>IF(B108=0,0,IF(I108="Yes",COUNTIFS(B$7:B107,B108,I$7:I107,"Yes")+1,0))</f>
        <v>1</v>
      </c>
    </row>
    <row r="109" spans="1:13" ht="16.5" thickBot="1" x14ac:dyDescent="0.4">
      <c r="A109" s="600" t="s">
        <v>638</v>
      </c>
      <c r="B109" s="693">
        <v>91497</v>
      </c>
      <c r="C109" s="694">
        <v>45931.666666666664</v>
      </c>
      <c r="D109" s="695">
        <v>2618</v>
      </c>
      <c r="E109" s="477">
        <f t="shared" si="5"/>
        <v>2025</v>
      </c>
      <c r="F109" s="672" t="s">
        <v>753</v>
      </c>
      <c r="G109" s="471" t="s">
        <v>343</v>
      </c>
      <c r="H109" s="471" t="s">
        <v>344</v>
      </c>
      <c r="I109" s="471" t="s">
        <v>343</v>
      </c>
      <c r="J109" s="689" t="str">
        <f>IF(B109=0,"",VLOOKUP(B109,'QUALIFIED ENGINES'!$D$6:$P$1035,13,FALSE))</f>
        <v xml:space="preserve"> 05/11/2022</v>
      </c>
      <c r="K109" s="291" t="str">
        <f t="shared" si="8"/>
        <v>SVRG Qualified Shop Visit</v>
      </c>
      <c r="L109" s="615"/>
      <c r="M109" s="597">
        <f>IF(B109=0,0,IF(I109="Yes",COUNTIFS(B$7:B108,B109,I$7:I108,"Yes")+1,0))</f>
        <v>2</v>
      </c>
    </row>
    <row r="110" spans="1:13" ht="16.5" thickBot="1" x14ac:dyDescent="0.4">
      <c r="A110" s="600" t="s">
        <v>639</v>
      </c>
      <c r="B110" s="693">
        <v>91498</v>
      </c>
      <c r="C110" s="694">
        <v>43449.979166666664</v>
      </c>
      <c r="D110" s="695">
        <v>547</v>
      </c>
      <c r="E110" s="477">
        <f t="shared" si="5"/>
        <v>2018</v>
      </c>
      <c r="F110" s="672" t="s">
        <v>753</v>
      </c>
      <c r="G110" s="471" t="s">
        <v>343</v>
      </c>
      <c r="H110" s="471" t="s">
        <v>344</v>
      </c>
      <c r="I110" s="471" t="s">
        <v>343</v>
      </c>
      <c r="J110" s="689">
        <f>IF(B110=0,"",VLOOKUP(B110,'QUALIFIED ENGINES'!$D$6:$P$1035,13,FALSE))</f>
        <v>45053.041666666664</v>
      </c>
      <c r="K110" s="291" t="str">
        <f t="shared" si="8"/>
        <v>SVRG Qualified Shop Visit</v>
      </c>
      <c r="L110" s="615"/>
      <c r="M110" s="597">
        <f>IF(B110=0,0,IF(I110="Yes",COUNTIFS(B$7:B109,B110,I$7:I109,"Yes")+1,0))</f>
        <v>1</v>
      </c>
    </row>
    <row r="111" spans="1:13" ht="16.5" thickBot="1" x14ac:dyDescent="0.4">
      <c r="A111" s="600" t="s">
        <v>640</v>
      </c>
      <c r="B111" s="693">
        <v>91498</v>
      </c>
      <c r="C111" s="694">
        <v>44886.520833333336</v>
      </c>
      <c r="D111" s="695">
        <v>1887</v>
      </c>
      <c r="E111" s="477">
        <f t="shared" si="5"/>
        <v>2022</v>
      </c>
      <c r="F111" s="672" t="s">
        <v>753</v>
      </c>
      <c r="G111" s="471" t="s">
        <v>343</v>
      </c>
      <c r="H111" s="471" t="s">
        <v>344</v>
      </c>
      <c r="I111" s="471" t="s">
        <v>343</v>
      </c>
      <c r="J111" s="689">
        <f>IF(B111=0,"",VLOOKUP(B111,'QUALIFIED ENGINES'!$D$6:$P$1035,13,FALSE))</f>
        <v>45053.041666666664</v>
      </c>
      <c r="K111" s="291" t="str">
        <f t="shared" si="8"/>
        <v>SVRG Qualified Shop Visit</v>
      </c>
      <c r="L111" s="615"/>
      <c r="M111" s="597">
        <f>IF(B111=0,0,IF(I111="Yes",COUNTIFS(B$7:B110,B111,I$7:I110,"Yes")+1,0))</f>
        <v>2</v>
      </c>
    </row>
    <row r="112" spans="1:13" ht="16.5" thickBot="1" x14ac:dyDescent="0.4">
      <c r="A112" s="600" t="s">
        <v>641</v>
      </c>
      <c r="B112" s="693">
        <v>91498</v>
      </c>
      <c r="C112" s="694">
        <v>45922.458333333336</v>
      </c>
      <c r="D112" s="695">
        <v>3041</v>
      </c>
      <c r="E112" s="477">
        <f t="shared" si="5"/>
        <v>2025</v>
      </c>
      <c r="F112" s="672" t="s">
        <v>753</v>
      </c>
      <c r="G112" s="471" t="s">
        <v>343</v>
      </c>
      <c r="H112" s="471" t="s">
        <v>344</v>
      </c>
      <c r="I112" s="471" t="s">
        <v>343</v>
      </c>
      <c r="J112" s="689">
        <f>IF(B112=0,"",VLOOKUP(B112,'QUALIFIED ENGINES'!$D$6:$P$1035,13,FALSE))</f>
        <v>45053.041666666664</v>
      </c>
      <c r="K112" s="291" t="str">
        <f t="shared" si="8"/>
        <v>ESVRG Qualified HPTB Shop Visit</v>
      </c>
      <c r="L112" s="615"/>
      <c r="M112" s="597">
        <f>IF(B112=0,0,IF(I112="Yes",COUNTIFS(B$7:B111,B112,I$7:I111,"Yes")+1,0))</f>
        <v>3</v>
      </c>
    </row>
    <row r="113" spans="1:13" ht="16.5" thickBot="1" x14ac:dyDescent="0.4">
      <c r="A113" s="600" t="s">
        <v>642</v>
      </c>
      <c r="B113" s="693">
        <v>91499</v>
      </c>
      <c r="C113" s="694">
        <v>45322.25</v>
      </c>
      <c r="D113" s="695">
        <v>2362</v>
      </c>
      <c r="E113" s="477">
        <f t="shared" si="5"/>
        <v>2024</v>
      </c>
      <c r="F113" s="672" t="s">
        <v>753</v>
      </c>
      <c r="G113" s="471" t="s">
        <v>343</v>
      </c>
      <c r="H113" s="471" t="s">
        <v>344</v>
      </c>
      <c r="I113" s="471" t="s">
        <v>343</v>
      </c>
      <c r="J113" s="689">
        <f>IF(B113=0,"",VLOOKUP(B113,'QUALIFIED ENGINES'!$D$6:$P$1035,13,FALSE))</f>
        <v>45291</v>
      </c>
      <c r="K113" s="291" t="str">
        <f t="shared" si="8"/>
        <v>ESVRG Qualified HPTB Shop Visit</v>
      </c>
      <c r="L113" s="615"/>
      <c r="M113" s="597">
        <f>IF(B113=0,0,IF(I113="Yes",COUNTIFS(B$7:B112,B113,I$7:I112,"Yes")+1,0))</f>
        <v>1</v>
      </c>
    </row>
    <row r="114" spans="1:13" ht="16.5" thickBot="1" x14ac:dyDescent="0.4">
      <c r="A114" s="600" t="s">
        <v>643</v>
      </c>
      <c r="B114" s="693">
        <v>91500</v>
      </c>
      <c r="C114" s="694">
        <v>44637.583333333336</v>
      </c>
      <c r="D114" s="695">
        <v>1715</v>
      </c>
      <c r="E114" s="477">
        <f t="shared" si="5"/>
        <v>2022</v>
      </c>
      <c r="F114" s="672" t="s">
        <v>753</v>
      </c>
      <c r="G114" s="471" t="s">
        <v>343</v>
      </c>
      <c r="H114" s="471" t="s">
        <v>344</v>
      </c>
      <c r="I114" s="471" t="s">
        <v>343</v>
      </c>
      <c r="J114" s="689">
        <f>IF(B114=0,"",VLOOKUP(B114,'QUALIFIED ENGINES'!$D$6:$P$1035,13,FALSE))</f>
        <v>44813.041666666664</v>
      </c>
      <c r="K114" s="291" t="str">
        <f t="shared" si="8"/>
        <v>SVRG Qualified Shop Visit</v>
      </c>
      <c r="L114" s="615"/>
      <c r="M114" s="597">
        <f>IF(B114=0,0,IF(I114="Yes",COUNTIFS(B$7:B113,B114,I$7:I113,"Yes")+1,0))</f>
        <v>1</v>
      </c>
    </row>
    <row r="115" spans="1:13" ht="16.5" thickBot="1" x14ac:dyDescent="0.4">
      <c r="A115" s="600" t="s">
        <v>644</v>
      </c>
      <c r="B115" s="693">
        <v>91501</v>
      </c>
      <c r="C115" s="694">
        <v>43535.541666666664</v>
      </c>
      <c r="D115" s="695">
        <v>681</v>
      </c>
      <c r="E115" s="477">
        <f t="shared" si="5"/>
        <v>2019</v>
      </c>
      <c r="F115" s="672" t="s">
        <v>753</v>
      </c>
      <c r="G115" s="471" t="s">
        <v>343</v>
      </c>
      <c r="H115" s="471" t="s">
        <v>344</v>
      </c>
      <c r="I115" s="471" t="s">
        <v>343</v>
      </c>
      <c r="J115" s="689">
        <f>IF(B115=0,"",VLOOKUP(B115,'QUALIFIED ENGINES'!$D$6:$P$1035,13,FALSE))</f>
        <v>45291</v>
      </c>
      <c r="K115" s="291" t="str">
        <f t="shared" si="8"/>
        <v>SVRG Qualified Shop Visit</v>
      </c>
      <c r="L115" s="615"/>
      <c r="M115" s="597">
        <f>IF(B115=0,0,IF(I115="Yes",COUNTIFS(B$7:B114,B115,I$7:I114,"Yes")+1,0))</f>
        <v>1</v>
      </c>
    </row>
    <row r="116" spans="1:13" ht="16.5" thickBot="1" x14ac:dyDescent="0.4">
      <c r="A116" s="600" t="s">
        <v>645</v>
      </c>
      <c r="B116" s="693">
        <v>91502</v>
      </c>
      <c r="C116" s="694">
        <v>43394.416666666664</v>
      </c>
      <c r="D116" s="695">
        <v>494</v>
      </c>
      <c r="E116" s="477">
        <f t="shared" si="5"/>
        <v>2018</v>
      </c>
      <c r="F116" s="672" t="s">
        <v>753</v>
      </c>
      <c r="G116" s="471" t="s">
        <v>343</v>
      </c>
      <c r="H116" s="471" t="s">
        <v>344</v>
      </c>
      <c r="I116" s="471" t="s">
        <v>343</v>
      </c>
      <c r="J116" s="689" t="str">
        <f>IF(B116=0,"",VLOOKUP(B116,'QUALIFIED ENGINES'!$D$6:$P$1035,13,FALSE))</f>
        <v xml:space="preserve"> 20/12/2022</v>
      </c>
      <c r="K116" s="291" t="str">
        <f t="shared" si="8"/>
        <v>SVRG Qualified Shop Visit</v>
      </c>
      <c r="L116" s="615"/>
      <c r="M116" s="597">
        <f>IF(B116=0,0,IF(I116="Yes",COUNTIFS(B$7:B115,B116,I$7:I115,"Yes")+1,0))</f>
        <v>1</v>
      </c>
    </row>
    <row r="117" spans="1:13" ht="16.5" thickBot="1" x14ac:dyDescent="0.4">
      <c r="A117" s="600" t="s">
        <v>646</v>
      </c>
      <c r="B117" s="693">
        <v>91502</v>
      </c>
      <c r="C117" s="694">
        <v>45579.083333333336</v>
      </c>
      <c r="D117" s="695">
        <v>1989</v>
      </c>
      <c r="E117" s="477">
        <f t="shared" si="5"/>
        <v>2024</v>
      </c>
      <c r="F117" s="672" t="s">
        <v>753</v>
      </c>
      <c r="G117" s="471" t="s">
        <v>343</v>
      </c>
      <c r="H117" s="471" t="s">
        <v>344</v>
      </c>
      <c r="I117" s="471" t="s">
        <v>343</v>
      </c>
      <c r="J117" s="689" t="str">
        <f>IF(B117=0,"",VLOOKUP(B117,'QUALIFIED ENGINES'!$D$6:$P$1035,13,FALSE))</f>
        <v xml:space="preserve"> 20/12/2022</v>
      </c>
      <c r="K117" s="291" t="str">
        <f t="shared" si="8"/>
        <v>SVRG Qualified Shop Visit</v>
      </c>
      <c r="L117" s="615"/>
      <c r="M117" s="597">
        <f>IF(B117=0,0,IF(I117="Yes",COUNTIFS(B$7:B116,B117,I$7:I116,"Yes")+1,0))</f>
        <v>2</v>
      </c>
    </row>
    <row r="118" spans="1:13" ht="16.5" thickBot="1" x14ac:dyDescent="0.4">
      <c r="A118" s="600" t="s">
        <v>647</v>
      </c>
      <c r="B118" s="693">
        <v>91503</v>
      </c>
      <c r="C118" s="694">
        <v>44636.25</v>
      </c>
      <c r="D118" s="695">
        <v>1709</v>
      </c>
      <c r="E118" s="477">
        <f t="shared" si="5"/>
        <v>2022</v>
      </c>
      <c r="F118" s="672" t="s">
        <v>753</v>
      </c>
      <c r="G118" s="471" t="s">
        <v>343</v>
      </c>
      <c r="H118" s="471" t="s">
        <v>344</v>
      </c>
      <c r="I118" s="471" t="s">
        <v>343</v>
      </c>
      <c r="J118" s="689">
        <f>IF(B118=0,"",VLOOKUP(B118,'QUALIFIED ENGINES'!$D$6:$P$1035,13,FALSE))</f>
        <v>44788</v>
      </c>
      <c r="K118" s="291" t="str">
        <f t="shared" si="8"/>
        <v>SVRG Qualified Shop Visit</v>
      </c>
      <c r="L118" s="615"/>
      <c r="M118" s="597">
        <f>IF(B118=0,0,IF(I118="Yes",COUNTIFS(B$7:B117,B118,I$7:I117,"Yes")+1,0))</f>
        <v>1</v>
      </c>
    </row>
    <row r="119" spans="1:13" ht="16.5" thickBot="1" x14ac:dyDescent="0.4">
      <c r="A119" s="600" t="s">
        <v>648</v>
      </c>
      <c r="B119" s="693">
        <v>91503</v>
      </c>
      <c r="C119" s="694">
        <v>45900.283043981479</v>
      </c>
      <c r="D119" s="695">
        <v>2897.39</v>
      </c>
      <c r="E119" s="477">
        <f t="shared" si="5"/>
        <v>2025</v>
      </c>
      <c r="F119" s="672" t="s">
        <v>753</v>
      </c>
      <c r="G119" s="471" t="s">
        <v>343</v>
      </c>
      <c r="H119" s="471" t="s">
        <v>344</v>
      </c>
      <c r="I119" s="471" t="s">
        <v>343</v>
      </c>
      <c r="J119" s="689">
        <f>IF(B119=0,"",VLOOKUP(B119,'QUALIFIED ENGINES'!$D$6:$P$1035,13,FALSE))</f>
        <v>44788</v>
      </c>
      <c r="K119" s="291" t="str">
        <f t="shared" si="8"/>
        <v>ESVRG Qualified HPTB Shop Visit</v>
      </c>
      <c r="L119" s="615"/>
      <c r="M119" s="597">
        <f>IF(B119=0,0,IF(I119="Yes",COUNTIFS(B$7:B118,B119,I$7:I118,"Yes")+1,0))</f>
        <v>2</v>
      </c>
    </row>
    <row r="120" spans="1:13" ht="16.5" thickBot="1" x14ac:dyDescent="0.4">
      <c r="A120" s="600" t="s">
        <v>649</v>
      </c>
      <c r="B120" s="693">
        <v>91504</v>
      </c>
      <c r="C120" s="694">
        <v>44933.333333333336</v>
      </c>
      <c r="D120" s="695">
        <v>1671</v>
      </c>
      <c r="E120" s="477">
        <f t="shared" si="5"/>
        <v>2023</v>
      </c>
      <c r="F120" s="672" t="s">
        <v>753</v>
      </c>
      <c r="G120" s="471" t="s">
        <v>343</v>
      </c>
      <c r="H120" s="471" t="s">
        <v>344</v>
      </c>
      <c r="I120" s="471" t="s">
        <v>343</v>
      </c>
      <c r="J120" s="689">
        <f>IF(B120=0,"",VLOOKUP(B120,'QUALIFIED ENGINES'!$D$6:$P$1035,13,FALSE))</f>
        <v>45160.041666666664</v>
      </c>
      <c r="K120" s="291" t="str">
        <f t="shared" si="8"/>
        <v>SVRG Qualified Shop Visit</v>
      </c>
      <c r="L120" s="615"/>
      <c r="M120" s="597">
        <f>IF(B120=0,0,IF(I120="Yes",COUNTIFS(B$7:B119,B120,I$7:I119,"Yes")+1,0))</f>
        <v>1</v>
      </c>
    </row>
    <row r="121" spans="1:13" ht="16.5" thickBot="1" x14ac:dyDescent="0.4">
      <c r="A121" s="600" t="s">
        <v>650</v>
      </c>
      <c r="B121" s="693">
        <v>91505</v>
      </c>
      <c r="C121" s="694">
        <v>45470.458333333336</v>
      </c>
      <c r="D121" s="695">
        <v>1868</v>
      </c>
      <c r="E121" s="477">
        <f t="shared" si="5"/>
        <v>2024</v>
      </c>
      <c r="F121" s="672" t="s">
        <v>753</v>
      </c>
      <c r="G121" s="471" t="s">
        <v>343</v>
      </c>
      <c r="H121" s="471" t="s">
        <v>344</v>
      </c>
      <c r="I121" s="471" t="s">
        <v>343</v>
      </c>
      <c r="J121" s="689">
        <f>IF(B121=0,"",VLOOKUP(B121,'QUALIFIED ENGINES'!$D$6:$P$1035,13,FALSE))</f>
        <v>45291</v>
      </c>
      <c r="K121" s="291" t="str">
        <f t="shared" si="8"/>
        <v>ESVRG Qualified HPTB Shop Visit</v>
      </c>
      <c r="L121" s="615"/>
      <c r="M121" s="597">
        <f>IF(B121=0,0,IF(I121="Yes",COUNTIFS(B$7:B120,B121,I$7:I120,"Yes")+1,0))</f>
        <v>1</v>
      </c>
    </row>
    <row r="122" spans="1:13" ht="16.5" thickBot="1" x14ac:dyDescent="0.4">
      <c r="A122" s="600" t="s">
        <v>651</v>
      </c>
      <c r="B122" s="693">
        <v>91506</v>
      </c>
      <c r="C122" s="694">
        <v>45279</v>
      </c>
      <c r="D122" s="695">
        <v>2300</v>
      </c>
      <c r="E122" s="477">
        <f t="shared" si="5"/>
        <v>2023</v>
      </c>
      <c r="F122" s="672" t="s">
        <v>753</v>
      </c>
      <c r="G122" s="471" t="s">
        <v>343</v>
      </c>
      <c r="H122" s="471" t="s">
        <v>344</v>
      </c>
      <c r="I122" s="471" t="s">
        <v>343</v>
      </c>
      <c r="J122" s="689">
        <f>IF(B122=0,"",VLOOKUP(B122,'QUALIFIED ENGINES'!$D$6:$P$1035,13,FALSE))</f>
        <v>45291</v>
      </c>
      <c r="K122" s="291" t="str">
        <f t="shared" si="8"/>
        <v>SVRG Qualified Shop Visit</v>
      </c>
      <c r="L122" s="615"/>
      <c r="M122" s="597">
        <f>IF(B122=0,0,IF(I122="Yes",COUNTIFS(B$7:B121,B122,I$7:I121,"Yes")+1,0))</f>
        <v>1</v>
      </c>
    </row>
    <row r="123" spans="1:13" ht="16.5" thickBot="1" x14ac:dyDescent="0.4">
      <c r="A123" s="600" t="s">
        <v>652</v>
      </c>
      <c r="B123" s="693">
        <v>91507</v>
      </c>
      <c r="C123" s="694">
        <v>45463</v>
      </c>
      <c r="D123" s="695">
        <v>2497</v>
      </c>
      <c r="E123" s="477">
        <f t="shared" si="5"/>
        <v>2024</v>
      </c>
      <c r="F123" s="672" t="s">
        <v>753</v>
      </c>
      <c r="G123" s="471" t="s">
        <v>343</v>
      </c>
      <c r="H123" s="471" t="s">
        <v>344</v>
      </c>
      <c r="I123" s="471" t="s">
        <v>343</v>
      </c>
      <c r="J123" s="689">
        <f>IF(B123=0,"",VLOOKUP(B123,'QUALIFIED ENGINES'!$D$6:$P$1035,13,FALSE))</f>
        <v>45291</v>
      </c>
      <c r="K123" s="291" t="str">
        <f t="shared" si="8"/>
        <v>ESVRG Qualified HPTB Shop Visit</v>
      </c>
      <c r="L123" s="615"/>
      <c r="M123" s="597">
        <f>IF(B123=0,0,IF(I123="Yes",COUNTIFS(B$7:B122,B123,I$7:I122,"Yes")+1,0))</f>
        <v>1</v>
      </c>
    </row>
    <row r="124" spans="1:13" ht="16.5" thickBot="1" x14ac:dyDescent="0.4">
      <c r="A124" s="600" t="s">
        <v>653</v>
      </c>
      <c r="B124" s="693">
        <v>91508</v>
      </c>
      <c r="C124" s="694">
        <v>44699.697581018518</v>
      </c>
      <c r="D124" s="695">
        <v>1729</v>
      </c>
      <c r="E124" s="477">
        <f t="shared" si="5"/>
        <v>2022</v>
      </c>
      <c r="F124" s="672" t="s">
        <v>753</v>
      </c>
      <c r="G124" s="471" t="s">
        <v>343</v>
      </c>
      <c r="H124" s="471" t="s">
        <v>344</v>
      </c>
      <c r="I124" s="471" t="s">
        <v>343</v>
      </c>
      <c r="J124" s="689">
        <f>IF(B124=0,"",VLOOKUP(B124,'QUALIFIED ENGINES'!$D$6:$P$1035,13,FALSE))</f>
        <v>44872.041666666664</v>
      </c>
      <c r="K124" s="291" t="str">
        <f t="shared" si="8"/>
        <v>SVRG Qualified Shop Visit</v>
      </c>
      <c r="L124" s="615"/>
      <c r="M124" s="597">
        <f>IF(B124=0,0,IF(I124="Yes",COUNTIFS(B$7:B123,B124,I$7:I123,"Yes")+1,0))</f>
        <v>1</v>
      </c>
    </row>
    <row r="125" spans="1:13" ht="16.5" thickBot="1" x14ac:dyDescent="0.4">
      <c r="A125" s="600" t="s">
        <v>654</v>
      </c>
      <c r="B125" s="693">
        <v>91510</v>
      </c>
      <c r="C125" s="694">
        <v>45110.21875</v>
      </c>
      <c r="D125" s="695">
        <v>1631</v>
      </c>
      <c r="E125" s="477">
        <f t="shared" si="5"/>
        <v>2023</v>
      </c>
      <c r="F125" s="672" t="s">
        <v>753</v>
      </c>
      <c r="G125" s="471" t="s">
        <v>343</v>
      </c>
      <c r="H125" s="471" t="s">
        <v>344</v>
      </c>
      <c r="I125" s="471" t="s">
        <v>343</v>
      </c>
      <c r="J125" s="689">
        <f>IF(B125=0,"",VLOOKUP(B125,'QUALIFIED ENGINES'!$D$6:$P$1035,13,FALSE))</f>
        <v>45291</v>
      </c>
      <c r="K125" s="291" t="str">
        <f t="shared" si="8"/>
        <v>SVRG Qualified Shop Visit</v>
      </c>
      <c r="L125" s="615"/>
      <c r="M125" s="597">
        <f>IF(B125=0,0,IF(I125="Yes",COUNTIFS(B$7:B124,B125,I$7:I124,"Yes")+1,0))</f>
        <v>1</v>
      </c>
    </row>
    <row r="126" spans="1:13" ht="16.5" thickBot="1" x14ac:dyDescent="0.4">
      <c r="A126" s="600" t="s">
        <v>655</v>
      </c>
      <c r="B126" s="693">
        <v>91511</v>
      </c>
      <c r="C126" s="694">
        <v>44943.354166666664</v>
      </c>
      <c r="D126" s="695">
        <v>1727</v>
      </c>
      <c r="E126" s="477">
        <f t="shared" si="5"/>
        <v>2023</v>
      </c>
      <c r="F126" s="672" t="s">
        <v>753</v>
      </c>
      <c r="G126" s="471" t="s">
        <v>343</v>
      </c>
      <c r="H126" s="471" t="s">
        <v>344</v>
      </c>
      <c r="I126" s="471" t="s">
        <v>343</v>
      </c>
      <c r="J126" s="689">
        <f>IF(B126=0,"",VLOOKUP(B126,'QUALIFIED ENGINES'!$D$6:$P$1035,13,FALSE))</f>
        <v>45162.041666666664</v>
      </c>
      <c r="K126" s="291" t="str">
        <f t="shared" si="8"/>
        <v>SVRG Qualified Shop Visit</v>
      </c>
      <c r="L126" s="615"/>
      <c r="M126" s="597">
        <f>IF(B126=0,0,IF(I126="Yes",COUNTIFS(B$7:B125,B126,I$7:I125,"Yes")+1,0))</f>
        <v>1</v>
      </c>
    </row>
    <row r="127" spans="1:13" ht="16.5" thickBot="1" x14ac:dyDescent="0.4">
      <c r="A127" s="600" t="s">
        <v>656</v>
      </c>
      <c r="B127" s="693">
        <v>91512</v>
      </c>
      <c r="C127" s="694">
        <v>44814.333333333336</v>
      </c>
      <c r="D127" s="695">
        <v>1567</v>
      </c>
      <c r="E127" s="477">
        <f t="shared" si="5"/>
        <v>2022</v>
      </c>
      <c r="F127" s="672" t="s">
        <v>753</v>
      </c>
      <c r="G127" s="471" t="s">
        <v>343</v>
      </c>
      <c r="H127" s="471" t="s">
        <v>344</v>
      </c>
      <c r="I127" s="471" t="s">
        <v>343</v>
      </c>
      <c r="J127" s="689">
        <f>IF(B127=0,"",VLOOKUP(B127,'QUALIFIED ENGINES'!$D$6:$P$1035,13,FALSE))</f>
        <v>44979.041666666664</v>
      </c>
      <c r="K127" s="291" t="str">
        <f t="shared" si="8"/>
        <v>SVRG Qualified Shop Visit</v>
      </c>
      <c r="L127" s="615"/>
      <c r="M127" s="597">
        <f>IF(B127=0,0,IF(I127="Yes",COUNTIFS(B$7:B126,B127,I$7:I126,"Yes")+1,0))</f>
        <v>1</v>
      </c>
    </row>
    <row r="128" spans="1:13" ht="16.5" thickBot="1" x14ac:dyDescent="0.4">
      <c r="A128" s="600" t="s">
        <v>657</v>
      </c>
      <c r="B128" s="693">
        <v>91513</v>
      </c>
      <c r="C128" s="694">
        <v>45052.677083333336</v>
      </c>
      <c r="D128" s="695">
        <v>1686</v>
      </c>
      <c r="E128" s="477">
        <f t="shared" si="5"/>
        <v>2023</v>
      </c>
      <c r="F128" s="672" t="s">
        <v>753</v>
      </c>
      <c r="G128" s="471" t="s">
        <v>343</v>
      </c>
      <c r="H128" s="471" t="s">
        <v>344</v>
      </c>
      <c r="I128" s="471" t="s">
        <v>343</v>
      </c>
      <c r="J128" s="689">
        <f>IF(B128=0,"",VLOOKUP(B128,'QUALIFIED ENGINES'!$D$6:$P$1035,13,FALSE))</f>
        <v>45260.041666666664</v>
      </c>
      <c r="K128" s="291" t="str">
        <f t="shared" si="8"/>
        <v>SVRG Qualified Shop Visit</v>
      </c>
      <c r="L128" s="615"/>
      <c r="M128" s="597">
        <f>IF(B128=0,0,IF(I128="Yes",COUNTIFS(B$7:B127,B128,I$7:I127,"Yes")+1,0))</f>
        <v>1</v>
      </c>
    </row>
    <row r="129" spans="1:13" ht="16.5" thickBot="1" x14ac:dyDescent="0.4">
      <c r="A129" s="600" t="s">
        <v>658</v>
      </c>
      <c r="B129" s="693">
        <v>91514</v>
      </c>
      <c r="C129" s="694">
        <v>44849.5</v>
      </c>
      <c r="D129" s="695">
        <v>1490</v>
      </c>
      <c r="E129" s="477">
        <f t="shared" si="5"/>
        <v>2022</v>
      </c>
      <c r="F129" s="672" t="s">
        <v>753</v>
      </c>
      <c r="G129" s="471" t="s">
        <v>343</v>
      </c>
      <c r="H129" s="471" t="s">
        <v>344</v>
      </c>
      <c r="I129" s="471" t="s">
        <v>343</v>
      </c>
      <c r="J129" s="689">
        <f>IF(B129=0,"",VLOOKUP(B129,'QUALIFIED ENGINES'!$D$6:$P$1035,13,FALSE))</f>
        <v>44995.041666666664</v>
      </c>
      <c r="K129" s="291" t="str">
        <f t="shared" si="8"/>
        <v>SVRG Qualified Shop Visit</v>
      </c>
      <c r="L129" s="615"/>
      <c r="M129" s="597">
        <f>IF(B129=0,0,IF(I129="Yes",COUNTIFS(B$7:B128,B129,I$7:I128,"Yes")+1,0))</f>
        <v>1</v>
      </c>
    </row>
    <row r="130" spans="1:13" ht="16.5" thickBot="1" x14ac:dyDescent="0.4">
      <c r="A130" s="600" t="s">
        <v>659</v>
      </c>
      <c r="B130" s="693">
        <v>91515</v>
      </c>
      <c r="C130" s="694">
        <v>45029.53125</v>
      </c>
      <c r="D130" s="695">
        <v>1523</v>
      </c>
      <c r="E130" s="477">
        <f t="shared" si="5"/>
        <v>2023</v>
      </c>
      <c r="F130" s="672" t="s">
        <v>753</v>
      </c>
      <c r="G130" s="471" t="s">
        <v>343</v>
      </c>
      <c r="H130" s="471" t="s">
        <v>344</v>
      </c>
      <c r="I130" s="471" t="s">
        <v>343</v>
      </c>
      <c r="J130" s="689">
        <f>IF(B130=0,"",VLOOKUP(B130,'QUALIFIED ENGINES'!$D$6:$P$1035,13,FALSE))</f>
        <v>45225.041666666664</v>
      </c>
      <c r="K130" s="291" t="str">
        <f t="shared" si="8"/>
        <v>SVRG Qualified Shop Visit</v>
      </c>
      <c r="L130" s="615"/>
      <c r="M130" s="597">
        <f>IF(B130=0,0,IF(I130="Yes",COUNTIFS(B$7:B129,B130,I$7:I129,"Yes")+1,0))</f>
        <v>1</v>
      </c>
    </row>
    <row r="131" spans="1:13" ht="16.5" thickBot="1" x14ac:dyDescent="0.4">
      <c r="A131" s="600" t="s">
        <v>660</v>
      </c>
      <c r="B131" s="693">
        <v>91515</v>
      </c>
      <c r="C131" s="694">
        <v>46005.459224537037</v>
      </c>
      <c r="D131" s="695">
        <v>2482.2199999999998</v>
      </c>
      <c r="E131" s="477">
        <f t="shared" si="5"/>
        <v>2025</v>
      </c>
      <c r="F131" s="672" t="s">
        <v>753</v>
      </c>
      <c r="G131" s="471" t="s">
        <v>343</v>
      </c>
      <c r="H131" s="471" t="s">
        <v>344</v>
      </c>
      <c r="I131" s="471" t="s">
        <v>343</v>
      </c>
      <c r="J131" s="689">
        <f>IF(B131=0,"",VLOOKUP(B131,'QUALIFIED ENGINES'!$D$6:$P$1035,13,FALSE))</f>
        <v>45225.041666666664</v>
      </c>
      <c r="K131" s="291" t="str">
        <f t="shared" si="8"/>
        <v>ESVRG Qualified HPTB Shop Visit</v>
      </c>
      <c r="L131" s="615"/>
      <c r="M131" s="597">
        <f>IF(B131=0,0,IF(I131="Yes",COUNTIFS(B$7:B130,B131,I$7:I130,"Yes")+1,0))</f>
        <v>2</v>
      </c>
    </row>
    <row r="132" spans="1:13" ht="16.5" thickBot="1" x14ac:dyDescent="0.4">
      <c r="A132" s="600" t="s">
        <v>661</v>
      </c>
      <c r="B132" s="693">
        <v>91516</v>
      </c>
      <c r="C132" s="694">
        <v>44918.791678240741</v>
      </c>
      <c r="D132" s="695">
        <v>1417</v>
      </c>
      <c r="E132" s="477">
        <f t="shared" si="5"/>
        <v>2022</v>
      </c>
      <c r="F132" s="672" t="s">
        <v>753</v>
      </c>
      <c r="G132" s="471" t="s">
        <v>343</v>
      </c>
      <c r="H132" s="471" t="s">
        <v>344</v>
      </c>
      <c r="I132" s="471" t="s">
        <v>343</v>
      </c>
      <c r="J132" s="689">
        <f>IF(B132=0,"",VLOOKUP(B132,'QUALIFIED ENGINES'!$D$6:$P$1035,13,FALSE))</f>
        <v>45125.041666666664</v>
      </c>
      <c r="K132" s="291" t="str">
        <f t="shared" si="8"/>
        <v>SVRG Qualified Shop Visit</v>
      </c>
      <c r="L132" s="615"/>
      <c r="M132" s="597">
        <f>IF(B132=0,0,IF(I132="Yes",COUNTIFS(B$7:B131,B132,I$7:I131,"Yes")+1,0))</f>
        <v>1</v>
      </c>
    </row>
    <row r="133" spans="1:13" ht="16.5" thickBot="1" x14ac:dyDescent="0.4">
      <c r="A133" s="600" t="s">
        <v>662</v>
      </c>
      <c r="B133" s="693">
        <v>91516</v>
      </c>
      <c r="C133" s="694">
        <v>45973.001388888886</v>
      </c>
      <c r="D133" s="695">
        <v>2579</v>
      </c>
      <c r="E133" s="477">
        <f t="shared" si="5"/>
        <v>2025</v>
      </c>
      <c r="F133" s="672" t="s">
        <v>753</v>
      </c>
      <c r="G133" s="471" t="s">
        <v>343</v>
      </c>
      <c r="H133" s="471" t="s">
        <v>344</v>
      </c>
      <c r="I133" s="471" t="s">
        <v>343</v>
      </c>
      <c r="J133" s="689">
        <f>IF(B133=0,"",VLOOKUP(B133,'QUALIFIED ENGINES'!$D$6:$P$1035,13,FALSE))</f>
        <v>45125.041666666664</v>
      </c>
      <c r="K133" s="291" t="str">
        <f t="shared" si="7"/>
        <v>ESVRG Qualified HPTB Shop Visit</v>
      </c>
      <c r="L133" s="615"/>
      <c r="M133" s="597">
        <f>IF(B133=0,0,IF(I133="Yes",COUNTIFS(B$7:B98,B133,I$7:I98,"Yes")+1,0))</f>
        <v>1</v>
      </c>
    </row>
    <row r="134" spans="1:13" ht="16.5" thickBot="1" x14ac:dyDescent="0.4">
      <c r="A134" s="600" t="s">
        <v>663</v>
      </c>
      <c r="B134" s="693">
        <v>91517</v>
      </c>
      <c r="C134" s="694">
        <v>45245.25</v>
      </c>
      <c r="D134" s="695">
        <v>1391</v>
      </c>
      <c r="E134" s="477">
        <f t="shared" si="5"/>
        <v>2023</v>
      </c>
      <c r="F134" s="672" t="s">
        <v>753</v>
      </c>
      <c r="G134" s="471" t="s">
        <v>343</v>
      </c>
      <c r="H134" s="471" t="s">
        <v>344</v>
      </c>
      <c r="I134" s="471" t="s">
        <v>343</v>
      </c>
      <c r="J134" s="689">
        <f>IF(B134=0,"",VLOOKUP(B134,'QUALIFIED ENGINES'!$D$6:$P$1035,13,FALSE))</f>
        <v>45291</v>
      </c>
      <c r="K134" s="291" t="str">
        <f t="shared" si="7"/>
        <v>SVRG Qualified Shop Visit</v>
      </c>
      <c r="L134" s="615"/>
      <c r="M134" s="597">
        <f>IF(B134=0,0,IF(I134="Yes",COUNTIFS(B$7:B133,B134,I$7:I133,"Yes")+1,0))</f>
        <v>1</v>
      </c>
    </row>
    <row r="135" spans="1:13" ht="16.5" thickBot="1" x14ac:dyDescent="0.4">
      <c r="A135" s="600" t="s">
        <v>664</v>
      </c>
      <c r="B135" s="693">
        <v>91518</v>
      </c>
      <c r="C135" s="694">
        <v>44900.375</v>
      </c>
      <c r="D135" s="695">
        <v>1542</v>
      </c>
      <c r="E135" s="477">
        <f t="shared" si="5"/>
        <v>2022</v>
      </c>
      <c r="F135" s="672" t="s">
        <v>753</v>
      </c>
      <c r="G135" s="471" t="s">
        <v>343</v>
      </c>
      <c r="H135" s="471" t="s">
        <v>344</v>
      </c>
      <c r="I135" s="471" t="s">
        <v>343</v>
      </c>
      <c r="J135" s="689">
        <f>IF(B135=0,"",VLOOKUP(B135,'QUALIFIED ENGINES'!$D$6:$P$1035,13,FALSE))</f>
        <v>45057.041666666664</v>
      </c>
      <c r="K135" s="291" t="str">
        <f t="shared" si="7"/>
        <v>SVRG Qualified Shop Visit</v>
      </c>
      <c r="L135" s="615"/>
      <c r="M135" s="597">
        <f>IF(B135=0,0,IF(I135="Yes",COUNTIFS(B$7:B134,B135,I$7:I134,"Yes")+1,0))</f>
        <v>1</v>
      </c>
    </row>
    <row r="136" spans="1:13" ht="16.5" thickBot="1" x14ac:dyDescent="0.4">
      <c r="A136" s="600" t="s">
        <v>665</v>
      </c>
      <c r="B136" s="693">
        <v>91519</v>
      </c>
      <c r="C136" s="694">
        <v>43733.333333333336</v>
      </c>
      <c r="D136" s="695">
        <v>14</v>
      </c>
      <c r="E136" s="477">
        <f t="shared" ref="E136:E199" si="9">IF(C136=0,"",YEAR(C136))</f>
        <v>2019</v>
      </c>
      <c r="F136" s="672" t="s">
        <v>753</v>
      </c>
      <c r="G136" s="471" t="s">
        <v>343</v>
      </c>
      <c r="H136" s="471" t="s">
        <v>344</v>
      </c>
      <c r="I136" s="471" t="s">
        <v>343</v>
      </c>
      <c r="J136" s="689">
        <f>IF(B136=0,"",VLOOKUP(B136,'QUALIFIED ENGINES'!$D$6:$P$1035,13,FALSE))</f>
        <v>45291</v>
      </c>
      <c r="K136" s="291" t="str">
        <f t="shared" si="7"/>
        <v>SVRG Qualified Shop Visit</v>
      </c>
      <c r="L136" s="615"/>
      <c r="M136" s="597">
        <f>IF(B136=0,0,IF(I136="Yes",COUNTIFS(B$7:B135,B136,I$7:I135,"Yes")+1,0))</f>
        <v>1</v>
      </c>
    </row>
    <row r="137" spans="1:13" ht="16.5" thickBot="1" x14ac:dyDescent="0.4">
      <c r="A137" s="600" t="s">
        <v>666</v>
      </c>
      <c r="B137" s="693">
        <v>91519</v>
      </c>
      <c r="C137" s="694">
        <v>45460.125</v>
      </c>
      <c r="D137" s="695">
        <v>1726</v>
      </c>
      <c r="E137" s="477">
        <f t="shared" si="9"/>
        <v>2024</v>
      </c>
      <c r="F137" s="672" t="s">
        <v>753</v>
      </c>
      <c r="G137" s="471" t="s">
        <v>343</v>
      </c>
      <c r="H137" s="471" t="s">
        <v>344</v>
      </c>
      <c r="I137" s="471" t="s">
        <v>343</v>
      </c>
      <c r="J137" s="689">
        <f>IF(B137=0,"",VLOOKUP(B137,'QUALIFIED ENGINES'!$D$6:$P$1035,13,FALSE))</f>
        <v>45291</v>
      </c>
      <c r="K137" s="291" t="str">
        <f t="shared" si="7"/>
        <v>ESVRG Qualified HPTB Shop Visit</v>
      </c>
      <c r="L137" s="615"/>
      <c r="M137" s="597">
        <f>IF(B137=0,0,IF(I137="Yes",COUNTIFS(B$7:B136,B137,I$7:I136,"Yes")+1,0))</f>
        <v>2</v>
      </c>
    </row>
    <row r="138" spans="1:13" ht="16.5" thickBot="1" x14ac:dyDescent="0.4">
      <c r="A138" s="600" t="s">
        <v>667</v>
      </c>
      <c r="B138" s="693">
        <v>91520</v>
      </c>
      <c r="C138" s="694">
        <v>45389.625</v>
      </c>
      <c r="D138" s="695">
        <v>1787</v>
      </c>
      <c r="E138" s="477">
        <f t="shared" si="9"/>
        <v>2024</v>
      </c>
      <c r="F138" s="672" t="s">
        <v>753</v>
      </c>
      <c r="G138" s="471" t="s">
        <v>343</v>
      </c>
      <c r="H138" s="471" t="s">
        <v>344</v>
      </c>
      <c r="I138" s="471" t="s">
        <v>343</v>
      </c>
      <c r="J138" s="689">
        <f>IF(B138=0,"",VLOOKUP(B138,'QUALIFIED ENGINES'!$D$6:$P$1035,13,FALSE))</f>
        <v>45291</v>
      </c>
      <c r="K138" s="291" t="str">
        <f t="shared" si="7"/>
        <v>ESVRG Qualified HPTB Shop Visit</v>
      </c>
      <c r="L138" s="615"/>
      <c r="M138" s="597">
        <f>IF(B138=0,0,IF(I138="Yes",COUNTIFS(B$7:B137,B138,I$7:I137,"Yes")+1,0))</f>
        <v>1</v>
      </c>
    </row>
    <row r="139" spans="1:13" ht="16.5" thickBot="1" x14ac:dyDescent="0.4">
      <c r="A139" s="600" t="s">
        <v>668</v>
      </c>
      <c r="B139" s="693">
        <v>91521</v>
      </c>
      <c r="C139" s="694">
        <v>44953.291666666664</v>
      </c>
      <c r="D139" s="695">
        <v>1801</v>
      </c>
      <c r="E139" s="477">
        <f t="shared" si="9"/>
        <v>2023</v>
      </c>
      <c r="F139" s="672" t="s">
        <v>753</v>
      </c>
      <c r="G139" s="471" t="s">
        <v>343</v>
      </c>
      <c r="H139" s="471" t="s">
        <v>344</v>
      </c>
      <c r="I139" s="471" t="s">
        <v>343</v>
      </c>
      <c r="J139" s="689">
        <f>IF(B139=0,"",VLOOKUP(B139,'QUALIFIED ENGINES'!$D$6:$P$1035,13,FALSE))</f>
        <v>45291</v>
      </c>
      <c r="K139" s="291" t="str">
        <f t="shared" si="7"/>
        <v>SVRG Qualified Shop Visit</v>
      </c>
      <c r="L139" s="615"/>
      <c r="M139" s="597">
        <f>IF(B139=0,0,IF(I139="Yes",COUNTIFS(B$7:B138,B139,I$7:I138,"Yes")+1,0))</f>
        <v>1</v>
      </c>
    </row>
    <row r="140" spans="1:13" ht="16.5" thickBot="1" x14ac:dyDescent="0.4">
      <c r="A140" s="600" t="s">
        <v>669</v>
      </c>
      <c r="B140" s="693">
        <v>91522</v>
      </c>
      <c r="C140" s="694">
        <v>43306.54105324074</v>
      </c>
      <c r="D140" s="695">
        <v>48</v>
      </c>
      <c r="E140" s="477">
        <f t="shared" si="9"/>
        <v>2018</v>
      </c>
      <c r="F140" s="672" t="s">
        <v>753</v>
      </c>
      <c r="G140" s="471" t="s">
        <v>343</v>
      </c>
      <c r="H140" s="471" t="s">
        <v>344</v>
      </c>
      <c r="I140" s="471" t="s">
        <v>343</v>
      </c>
      <c r="J140" s="689">
        <f>IF(B140=0,"",VLOOKUP(B140,'QUALIFIED ENGINES'!$D$6:$P$1035,13,FALSE))</f>
        <v>45715.041666666664</v>
      </c>
      <c r="K140" s="291" t="str">
        <f t="shared" si="7"/>
        <v>SVRG Qualified Shop Visit</v>
      </c>
      <c r="L140" s="615"/>
      <c r="M140" s="597">
        <f>IF(B140=0,0,IF(I140="Yes",COUNTIFS(B$7:B139,B140,I$7:I139,"Yes")+1,0))</f>
        <v>1</v>
      </c>
    </row>
    <row r="141" spans="1:13" ht="16.5" thickBot="1" x14ac:dyDescent="0.4">
      <c r="A141" s="600" t="s">
        <v>670</v>
      </c>
      <c r="B141" s="693">
        <v>91522</v>
      </c>
      <c r="C141" s="694">
        <v>45289.959722222222</v>
      </c>
      <c r="D141" s="695">
        <v>1449</v>
      </c>
      <c r="E141" s="477">
        <f t="shared" si="9"/>
        <v>2023</v>
      </c>
      <c r="F141" s="672" t="s">
        <v>753</v>
      </c>
      <c r="G141" s="471" t="s">
        <v>343</v>
      </c>
      <c r="H141" s="471" t="s">
        <v>344</v>
      </c>
      <c r="I141" s="471" t="s">
        <v>343</v>
      </c>
      <c r="J141" s="689">
        <f>IF(B141=0,"",VLOOKUP(B141,'QUALIFIED ENGINES'!$D$6:$P$1035,13,FALSE))</f>
        <v>45715.041666666664</v>
      </c>
      <c r="K141" s="291" t="str">
        <f t="shared" si="7"/>
        <v>SVRG Qualified Shop Visit</v>
      </c>
      <c r="L141" s="615"/>
      <c r="M141" s="597">
        <f>IF(B141=0,0,IF(I141="Yes",COUNTIFS(B$7:B140,B141,I$7:I140,"Yes")+1,0))</f>
        <v>2</v>
      </c>
    </row>
    <row r="142" spans="1:13" ht="16.5" thickBot="1" x14ac:dyDescent="0.4">
      <c r="A142" s="600" t="s">
        <v>671</v>
      </c>
      <c r="B142" s="693">
        <v>91523</v>
      </c>
      <c r="C142" s="694">
        <v>45144.083333333336</v>
      </c>
      <c r="D142" s="695">
        <v>1646</v>
      </c>
      <c r="E142" s="477">
        <f t="shared" si="9"/>
        <v>2023</v>
      </c>
      <c r="F142" s="672" t="s">
        <v>753</v>
      </c>
      <c r="G142" s="471" t="s">
        <v>343</v>
      </c>
      <c r="H142" s="471" t="s">
        <v>344</v>
      </c>
      <c r="I142" s="471" t="s">
        <v>343</v>
      </c>
      <c r="J142" s="689">
        <f>IF(B142=0,"",VLOOKUP(B142,'QUALIFIED ENGINES'!$D$6:$P$1035,13,FALSE))</f>
        <v>45291</v>
      </c>
      <c r="K142" s="291" t="str">
        <f t="shared" si="7"/>
        <v>SVRG Qualified Shop Visit</v>
      </c>
      <c r="L142" s="615"/>
      <c r="M142" s="597">
        <f>IF(B142=0,0,IF(I142="Yes",COUNTIFS(B$7:B141,B142,I$7:I141,"Yes")+1,0))</f>
        <v>1</v>
      </c>
    </row>
    <row r="143" spans="1:13" ht="16.5" thickBot="1" x14ac:dyDescent="0.4">
      <c r="A143" s="600" t="s">
        <v>672</v>
      </c>
      <c r="B143" s="693">
        <v>91524</v>
      </c>
      <c r="C143" s="694">
        <v>44851.020833333336</v>
      </c>
      <c r="D143" s="695">
        <v>1607</v>
      </c>
      <c r="E143" s="477">
        <f t="shared" si="9"/>
        <v>2022</v>
      </c>
      <c r="F143" s="672" t="s">
        <v>753</v>
      </c>
      <c r="G143" s="471" t="s">
        <v>343</v>
      </c>
      <c r="H143" s="471" t="s">
        <v>344</v>
      </c>
      <c r="I143" s="471" t="s">
        <v>343</v>
      </c>
      <c r="J143" s="689">
        <f>IF(B143=0,"",VLOOKUP(B143,'QUALIFIED ENGINES'!$D$6:$P$1035,13,FALSE))</f>
        <v>45042.041666666664</v>
      </c>
      <c r="K143" s="291" t="str">
        <f t="shared" si="7"/>
        <v>SVRG Qualified Shop Visit</v>
      </c>
      <c r="L143" s="615"/>
      <c r="M143" s="597">
        <f>IF(B143=0,0,IF(I143="Yes",COUNTIFS(B$7:B142,B143,I$7:I142,"Yes")+1,0))</f>
        <v>1</v>
      </c>
    </row>
    <row r="144" spans="1:13" ht="16.5" thickBot="1" x14ac:dyDescent="0.4">
      <c r="A144" s="600" t="s">
        <v>673</v>
      </c>
      <c r="B144" s="693">
        <v>91525</v>
      </c>
      <c r="C144" s="694">
        <v>45503.003472222219</v>
      </c>
      <c r="D144" s="695">
        <v>1626</v>
      </c>
      <c r="E144" s="477">
        <f t="shared" si="9"/>
        <v>2024</v>
      </c>
      <c r="F144" s="672" t="s">
        <v>753</v>
      </c>
      <c r="G144" s="471" t="s">
        <v>343</v>
      </c>
      <c r="H144" s="471" t="s">
        <v>344</v>
      </c>
      <c r="I144" s="471" t="s">
        <v>343</v>
      </c>
      <c r="J144" s="689">
        <f>IF(B144=0,"",VLOOKUP(B144,'QUALIFIED ENGINES'!$D$6:$P$1035,13,FALSE))</f>
        <v>45291</v>
      </c>
      <c r="K144" s="291" t="str">
        <f t="shared" si="7"/>
        <v>ESVRG Qualified HPTB Shop Visit</v>
      </c>
      <c r="L144" s="615"/>
      <c r="M144" s="597">
        <f>IF(B144=0,0,IF(I144="Yes",COUNTIFS(B$7:B143,B144,I$7:I143,"Yes")+1,0))</f>
        <v>1</v>
      </c>
    </row>
    <row r="145" spans="1:13" ht="16.5" thickBot="1" x14ac:dyDescent="0.4">
      <c r="A145" s="600" t="s">
        <v>674</v>
      </c>
      <c r="B145" s="693">
        <v>91527</v>
      </c>
      <c r="C145" s="694">
        <v>45119.802106481482</v>
      </c>
      <c r="D145" s="695">
        <v>1108</v>
      </c>
      <c r="E145" s="477">
        <f t="shared" si="9"/>
        <v>2023</v>
      </c>
      <c r="F145" s="672" t="s">
        <v>753</v>
      </c>
      <c r="G145" s="471" t="s">
        <v>343</v>
      </c>
      <c r="H145" s="471" t="s">
        <v>344</v>
      </c>
      <c r="I145" s="471" t="s">
        <v>343</v>
      </c>
      <c r="J145" s="689">
        <f>IF(B145=0,"",VLOOKUP(B145,'QUALIFIED ENGINES'!$D$6:$P$1035,13,FALSE))</f>
        <v>45291</v>
      </c>
      <c r="K145" s="291" t="str">
        <f t="shared" si="7"/>
        <v>SVRG Qualified Shop Visit</v>
      </c>
      <c r="L145" s="615"/>
      <c r="M145" s="597">
        <f>IF(B145=0,0,IF(I145="Yes",COUNTIFS(B$7:B144,B145,I$7:I144,"Yes")+1,0))</f>
        <v>1</v>
      </c>
    </row>
    <row r="146" spans="1:13" ht="16.5" thickBot="1" x14ac:dyDescent="0.4">
      <c r="A146" s="600" t="s">
        <v>675</v>
      </c>
      <c r="B146" s="693">
        <v>91528</v>
      </c>
      <c r="C146" s="694">
        <v>45056.3125</v>
      </c>
      <c r="D146" s="695">
        <v>1744</v>
      </c>
      <c r="E146" s="477">
        <f t="shared" si="9"/>
        <v>2023</v>
      </c>
      <c r="F146" s="672" t="s">
        <v>753</v>
      </c>
      <c r="G146" s="471" t="s">
        <v>343</v>
      </c>
      <c r="H146" s="471" t="s">
        <v>344</v>
      </c>
      <c r="I146" s="471" t="s">
        <v>343</v>
      </c>
      <c r="J146" s="689">
        <f>IF(B146=0,"",VLOOKUP(B146,'QUALIFIED ENGINES'!$D$6:$P$1035,13,FALSE))</f>
        <v>45291</v>
      </c>
      <c r="K146" s="291" t="str">
        <f t="shared" si="7"/>
        <v>SVRG Qualified Shop Visit</v>
      </c>
      <c r="L146" s="615"/>
      <c r="M146" s="597">
        <f>IF(B146=0,0,IF(I146="Yes",COUNTIFS(B$7:B145,B146,I$7:I145,"Yes")+1,0))</f>
        <v>1</v>
      </c>
    </row>
    <row r="147" spans="1:13" ht="16.5" thickBot="1" x14ac:dyDescent="0.4">
      <c r="A147" s="600" t="s">
        <v>676</v>
      </c>
      <c r="B147" s="693">
        <v>91529</v>
      </c>
      <c r="C147" s="694">
        <v>45363</v>
      </c>
      <c r="D147" s="695">
        <v>1417</v>
      </c>
      <c r="E147" s="477">
        <f t="shared" si="9"/>
        <v>2024</v>
      </c>
      <c r="F147" s="672" t="s">
        <v>753</v>
      </c>
      <c r="G147" s="471" t="s">
        <v>343</v>
      </c>
      <c r="H147" s="471" t="s">
        <v>344</v>
      </c>
      <c r="I147" s="471" t="s">
        <v>343</v>
      </c>
      <c r="J147" s="689">
        <f>IF(B147=0,"",VLOOKUP(B147,'QUALIFIED ENGINES'!$D$6:$P$1035,13,FALSE))</f>
        <v>45291</v>
      </c>
      <c r="K147" s="291" t="str">
        <f t="shared" si="7"/>
        <v>ESVRG Qualified HPTB Shop Visit</v>
      </c>
      <c r="L147" s="615"/>
      <c r="M147" s="597">
        <f>IF(B147=0,0,IF(I147="Yes",COUNTIFS(B$7:B146,B147,I$7:I146,"Yes")+1,0))</f>
        <v>1</v>
      </c>
    </row>
    <row r="148" spans="1:13" ht="16.5" thickBot="1" x14ac:dyDescent="0.4">
      <c r="A148" s="600" t="s">
        <v>677</v>
      </c>
      <c r="B148" s="693">
        <v>91529</v>
      </c>
      <c r="C148" s="694">
        <v>45582.508703703701</v>
      </c>
      <c r="D148" s="695">
        <v>1419</v>
      </c>
      <c r="E148" s="477">
        <f t="shared" si="9"/>
        <v>2024</v>
      </c>
      <c r="F148" s="672" t="s">
        <v>753</v>
      </c>
      <c r="G148" s="471" t="s">
        <v>343</v>
      </c>
      <c r="H148" s="471" t="s">
        <v>344</v>
      </c>
      <c r="I148" s="471" t="s">
        <v>343</v>
      </c>
      <c r="J148" s="689">
        <f>IF(B148=0,"",VLOOKUP(B148,'QUALIFIED ENGINES'!$D$6:$P$1035,13,FALSE))</f>
        <v>45291</v>
      </c>
      <c r="K148" s="291" t="str">
        <f t="shared" si="7"/>
        <v>ESVRG Qualified HPTB Shop Visit</v>
      </c>
      <c r="L148" s="615"/>
      <c r="M148" s="597">
        <f>IF(B148=0,0,IF(I148="Yes",COUNTIFS(B$7:B147,B148,I$7:I147,"Yes")+1,0))</f>
        <v>2</v>
      </c>
    </row>
    <row r="149" spans="1:13" ht="16.5" thickBot="1" x14ac:dyDescent="0.4">
      <c r="A149" s="600" t="s">
        <v>678</v>
      </c>
      <c r="B149" s="693">
        <v>91530</v>
      </c>
      <c r="C149" s="694">
        <v>44733.500694444447</v>
      </c>
      <c r="D149" s="695">
        <v>1420</v>
      </c>
      <c r="E149" s="477">
        <f t="shared" si="9"/>
        <v>2022</v>
      </c>
      <c r="F149" s="672" t="s">
        <v>753</v>
      </c>
      <c r="G149" s="471" t="s">
        <v>343</v>
      </c>
      <c r="H149" s="471" t="s">
        <v>344</v>
      </c>
      <c r="I149" s="471" t="s">
        <v>343</v>
      </c>
      <c r="J149" s="689">
        <f>IF(B149=0,"",VLOOKUP(B149,'QUALIFIED ENGINES'!$D$6:$P$1035,13,FALSE))</f>
        <v>44953.041666666664</v>
      </c>
      <c r="K149" s="291" t="str">
        <f t="shared" si="7"/>
        <v>SVRG Qualified Shop Visit</v>
      </c>
      <c r="L149" s="615"/>
      <c r="M149" s="597">
        <f>IF(B149=0,0,IF(I149="Yes",COUNTIFS(B$7:B148,B149,I$7:I148,"Yes")+1,0))</f>
        <v>1</v>
      </c>
    </row>
    <row r="150" spans="1:13" ht="16.5" thickBot="1" x14ac:dyDescent="0.4">
      <c r="A150" s="600" t="s">
        <v>679</v>
      </c>
      <c r="B150" s="693">
        <v>91531</v>
      </c>
      <c r="C150" s="694">
        <v>44721.375</v>
      </c>
      <c r="D150" s="695">
        <v>1331</v>
      </c>
      <c r="E150" s="477">
        <f t="shared" si="9"/>
        <v>2022</v>
      </c>
      <c r="F150" s="672" t="s">
        <v>753</v>
      </c>
      <c r="G150" s="471" t="s">
        <v>343</v>
      </c>
      <c r="H150" s="471" t="s">
        <v>344</v>
      </c>
      <c r="I150" s="471" t="s">
        <v>343</v>
      </c>
      <c r="J150" s="689">
        <f>IF(B150=0,"",VLOOKUP(B150,'QUALIFIED ENGINES'!$D$6:$P$1035,13,FALSE))</f>
        <v>44903.041666666664</v>
      </c>
      <c r="K150" s="291" t="str">
        <f t="shared" si="7"/>
        <v>SVRG Qualified Shop Visit</v>
      </c>
      <c r="L150" s="615"/>
      <c r="M150" s="597">
        <f>IF(B150=0,0,IF(I150="Yes",COUNTIFS(B$7:B149,B150,I$7:I149,"Yes")+1,0))</f>
        <v>1</v>
      </c>
    </row>
    <row r="151" spans="1:13" ht="16.5" thickBot="1" x14ac:dyDescent="0.4">
      <c r="A151" s="600" t="s">
        <v>680</v>
      </c>
      <c r="B151" s="693">
        <v>91532</v>
      </c>
      <c r="C151" s="694">
        <v>44456.771527777775</v>
      </c>
      <c r="D151" s="695">
        <v>980</v>
      </c>
      <c r="E151" s="477">
        <f t="shared" si="9"/>
        <v>2021</v>
      </c>
      <c r="F151" s="672" t="s">
        <v>753</v>
      </c>
      <c r="G151" s="471" t="s">
        <v>343</v>
      </c>
      <c r="H151" s="471" t="s">
        <v>344</v>
      </c>
      <c r="I151" s="471" t="s">
        <v>343</v>
      </c>
      <c r="J151" s="689">
        <f>IF(B151=0,"",VLOOKUP(B151,'QUALIFIED ENGINES'!$D$6:$P$1035,13,FALSE))</f>
        <v>44652.041666666664</v>
      </c>
      <c r="K151" s="291" t="str">
        <f t="shared" si="7"/>
        <v>SVRG Qualified Shop Visit</v>
      </c>
      <c r="L151" s="615"/>
      <c r="M151" s="597">
        <f>IF(B151=0,0,IF(I151="Yes",COUNTIFS(B$7:B150,B151,I$7:I150,"Yes")+1,0))</f>
        <v>1</v>
      </c>
    </row>
    <row r="152" spans="1:13" ht="16.5" thickBot="1" x14ac:dyDescent="0.4">
      <c r="A152" s="600" t="s">
        <v>681</v>
      </c>
      <c r="B152" s="693">
        <v>91532</v>
      </c>
      <c r="C152" s="694">
        <v>45985.465787037036</v>
      </c>
      <c r="D152" s="695">
        <v>2401</v>
      </c>
      <c r="E152" s="477">
        <f t="shared" si="9"/>
        <v>2025</v>
      </c>
      <c r="F152" s="672" t="s">
        <v>753</v>
      </c>
      <c r="G152" s="471" t="s">
        <v>343</v>
      </c>
      <c r="H152" s="471" t="s">
        <v>344</v>
      </c>
      <c r="I152" s="471" t="s">
        <v>343</v>
      </c>
      <c r="J152" s="689">
        <f>IF(B152=0,"",VLOOKUP(B152,'QUALIFIED ENGINES'!$D$6:$P$1035,13,FALSE))</f>
        <v>44652.041666666664</v>
      </c>
      <c r="K152" s="291" t="str">
        <f t="shared" si="7"/>
        <v>ESVRG Qualified HPTB Shop Visit</v>
      </c>
      <c r="L152" s="615"/>
      <c r="M152" s="597">
        <f>IF(B152=0,0,IF(I152="Yes",COUNTIFS(B$7:B151,B152,I$7:I151,"Yes")+1,0))</f>
        <v>2</v>
      </c>
    </row>
    <row r="153" spans="1:13" ht="16.5" thickBot="1" x14ac:dyDescent="0.4">
      <c r="A153" s="600" t="s">
        <v>682</v>
      </c>
      <c r="B153" s="693">
        <v>91533</v>
      </c>
      <c r="C153" s="694">
        <v>46028.5</v>
      </c>
      <c r="D153" s="695">
        <v>2164.2199999999998</v>
      </c>
      <c r="E153" s="477">
        <f t="shared" si="9"/>
        <v>2026</v>
      </c>
      <c r="F153" s="672" t="s">
        <v>753</v>
      </c>
      <c r="G153" s="471" t="s">
        <v>343</v>
      </c>
      <c r="H153" s="471" t="s">
        <v>344</v>
      </c>
      <c r="I153" s="471" t="s">
        <v>343</v>
      </c>
      <c r="J153" s="689">
        <f>IF(B153=0,"",VLOOKUP(B153,'QUALIFIED ENGINES'!$D$6:$P$1035,13,FALSE))</f>
        <v>44870</v>
      </c>
      <c r="K153" s="291" t="str">
        <f t="shared" si="7"/>
        <v>ESVRG Qualified HPTB Shop Visit</v>
      </c>
      <c r="L153" s="615"/>
      <c r="M153" s="597">
        <f>IF(B153=0,0,IF(I153="Yes",COUNTIFS(B$7:B152,B153,I$7:I152,"Yes")+1,0))</f>
        <v>1</v>
      </c>
    </row>
    <row r="154" spans="1:13" ht="16.5" thickBot="1" x14ac:dyDescent="0.4">
      <c r="A154" s="600" t="s">
        <v>683</v>
      </c>
      <c r="B154" s="693">
        <v>91534</v>
      </c>
      <c r="C154" s="694">
        <v>44470.291666666664</v>
      </c>
      <c r="D154" s="695">
        <v>1001</v>
      </c>
      <c r="E154" s="477">
        <f t="shared" si="9"/>
        <v>2021</v>
      </c>
      <c r="F154" s="672" t="s">
        <v>753</v>
      </c>
      <c r="G154" s="471" t="s">
        <v>343</v>
      </c>
      <c r="H154" s="471" t="s">
        <v>344</v>
      </c>
      <c r="I154" s="471" t="s">
        <v>343</v>
      </c>
      <c r="J154" s="689">
        <f>IF(B154=0,"",VLOOKUP(B154,'QUALIFIED ENGINES'!$D$6:$P$1035,13,FALSE))</f>
        <v>44665.041666666664</v>
      </c>
      <c r="K154" s="291" t="str">
        <f t="shared" si="7"/>
        <v>SVRG Qualified Shop Visit</v>
      </c>
      <c r="L154" s="615"/>
      <c r="M154" s="597">
        <f>IF(B154=0,0,IF(I154="Yes",COUNTIFS(B$7:B153,B154,I$7:I153,"Yes")+1,0))</f>
        <v>1</v>
      </c>
    </row>
    <row r="155" spans="1:13" ht="16.5" thickBot="1" x14ac:dyDescent="0.4">
      <c r="A155" s="600" t="s">
        <v>684</v>
      </c>
      <c r="B155" s="693">
        <v>91534</v>
      </c>
      <c r="C155" s="694">
        <v>46034.5</v>
      </c>
      <c r="D155" s="695">
        <v>2429.1999999999998</v>
      </c>
      <c r="E155" s="477">
        <f t="shared" si="9"/>
        <v>2026</v>
      </c>
      <c r="F155" s="672" t="s">
        <v>753</v>
      </c>
      <c r="G155" s="471" t="s">
        <v>343</v>
      </c>
      <c r="H155" s="471" t="s">
        <v>344</v>
      </c>
      <c r="I155" s="471" t="s">
        <v>343</v>
      </c>
      <c r="J155" s="689">
        <f>IF(B155=0,"",VLOOKUP(B155,'QUALIFIED ENGINES'!$D$6:$P$1035,13,FALSE))</f>
        <v>44665.041666666664</v>
      </c>
      <c r="K155" s="291" t="str">
        <f t="shared" si="7"/>
        <v>ESVRG Qualified HPTB Shop Visit</v>
      </c>
      <c r="L155" s="615"/>
      <c r="M155" s="597">
        <f>IF(B155=0,0,IF(I155="Yes",COUNTIFS(B$7:B154,B155,I$7:I154,"Yes")+1,0))</f>
        <v>2</v>
      </c>
    </row>
    <row r="156" spans="1:13" ht="16.5" thickBot="1" x14ac:dyDescent="0.4">
      <c r="A156" s="600" t="s">
        <v>685</v>
      </c>
      <c r="B156" s="693">
        <v>91535</v>
      </c>
      <c r="C156" s="694">
        <v>45080.291666666664</v>
      </c>
      <c r="D156" s="695">
        <v>1774</v>
      </c>
      <c r="E156" s="477">
        <f t="shared" si="9"/>
        <v>2023</v>
      </c>
      <c r="F156" s="672" t="s">
        <v>753</v>
      </c>
      <c r="G156" s="471" t="s">
        <v>343</v>
      </c>
      <c r="H156" s="471" t="s">
        <v>344</v>
      </c>
      <c r="I156" s="471" t="s">
        <v>343</v>
      </c>
      <c r="J156" s="689">
        <f>IF(B156=0,"",VLOOKUP(B156,'QUALIFIED ENGINES'!$D$6:$P$1035,13,FALSE))</f>
        <v>45291</v>
      </c>
      <c r="K156" s="291" t="str">
        <f t="shared" si="7"/>
        <v>SVRG Qualified Shop Visit</v>
      </c>
      <c r="L156" s="615"/>
      <c r="M156" s="597">
        <f>IF(B156=0,0,IF(I156="Yes",COUNTIFS(B$7:B155,B156,I$7:I155,"Yes")+1,0))</f>
        <v>1</v>
      </c>
    </row>
    <row r="157" spans="1:13" ht="16.5" thickBot="1" x14ac:dyDescent="0.4">
      <c r="A157" s="600" t="s">
        <v>686</v>
      </c>
      <c r="B157" s="693">
        <v>91536</v>
      </c>
      <c r="C157" s="694">
        <v>44967.416666666664</v>
      </c>
      <c r="D157" s="695">
        <v>1383</v>
      </c>
      <c r="E157" s="477">
        <f t="shared" si="9"/>
        <v>2023</v>
      </c>
      <c r="F157" s="672" t="s">
        <v>753</v>
      </c>
      <c r="G157" s="471" t="s">
        <v>343</v>
      </c>
      <c r="H157" s="471" t="s">
        <v>344</v>
      </c>
      <c r="I157" s="471" t="s">
        <v>343</v>
      </c>
      <c r="J157" s="689">
        <f>IF(B157=0,"",VLOOKUP(B157,'QUALIFIED ENGINES'!$D$6:$P$1035,13,FALSE))</f>
        <v>45289.041666666664</v>
      </c>
      <c r="K157" s="291" t="str">
        <f t="shared" si="7"/>
        <v>SVRG Qualified Shop Visit</v>
      </c>
      <c r="L157" s="615"/>
      <c r="M157" s="597">
        <f>IF(B157=0,0,IF(I157="Yes",COUNTIFS(B$7:B156,B157,I$7:I156,"Yes")+1,0))</f>
        <v>1</v>
      </c>
    </row>
    <row r="158" spans="1:13" ht="16.5" thickBot="1" x14ac:dyDescent="0.4">
      <c r="A158" s="600" t="s">
        <v>687</v>
      </c>
      <c r="B158" s="693">
        <v>91537</v>
      </c>
      <c r="C158" s="694">
        <v>44458.375</v>
      </c>
      <c r="D158" s="695">
        <v>980</v>
      </c>
      <c r="E158" s="477">
        <f t="shared" si="9"/>
        <v>2021</v>
      </c>
      <c r="F158" s="672" t="s">
        <v>753</v>
      </c>
      <c r="G158" s="471" t="s">
        <v>343</v>
      </c>
      <c r="H158" s="471" t="s">
        <v>344</v>
      </c>
      <c r="I158" s="471" t="s">
        <v>343</v>
      </c>
      <c r="J158" s="689">
        <f>IF(B158=0,"",VLOOKUP(B158,'QUALIFIED ENGINES'!$D$6:$P$1035,13,FALSE))</f>
        <v>44631.041666666664</v>
      </c>
      <c r="K158" s="291" t="str">
        <f t="shared" si="7"/>
        <v>SVRG Qualified Shop Visit</v>
      </c>
      <c r="L158" s="615"/>
      <c r="M158" s="597">
        <f>IF(B158=0,0,IF(I158="Yes",COUNTIFS(B$7:B157,B158,I$7:I157,"Yes")+1,0))</f>
        <v>1</v>
      </c>
    </row>
    <row r="159" spans="1:13" ht="16.5" thickBot="1" x14ac:dyDescent="0.4">
      <c r="A159" s="600" t="s">
        <v>688</v>
      </c>
      <c r="B159" s="693">
        <v>91538</v>
      </c>
      <c r="C159" s="694">
        <v>45103.375</v>
      </c>
      <c r="D159" s="695">
        <v>1775</v>
      </c>
      <c r="E159" s="477">
        <f t="shared" si="9"/>
        <v>2023</v>
      </c>
      <c r="F159" s="672" t="s">
        <v>753</v>
      </c>
      <c r="G159" s="471" t="s">
        <v>343</v>
      </c>
      <c r="H159" s="471" t="s">
        <v>344</v>
      </c>
      <c r="I159" s="471" t="s">
        <v>343</v>
      </c>
      <c r="J159" s="689">
        <f>IF(B159=0,"",VLOOKUP(B159,'QUALIFIED ENGINES'!$D$6:$P$1035,13,FALSE))</f>
        <v>45291</v>
      </c>
      <c r="K159" s="291" t="str">
        <f t="shared" si="7"/>
        <v>SVRG Qualified Shop Visit</v>
      </c>
      <c r="L159" s="615"/>
      <c r="M159" s="597">
        <f>IF(B159=0,0,IF(I159="Yes",COUNTIFS(B$7:B158,B159,I$7:I158,"Yes")+1,0))</f>
        <v>1</v>
      </c>
    </row>
    <row r="160" spans="1:13" ht="16.5" thickBot="1" x14ac:dyDescent="0.4">
      <c r="A160" s="600" t="s">
        <v>689</v>
      </c>
      <c r="B160" s="693">
        <v>91539</v>
      </c>
      <c r="C160" s="694">
        <v>45314.041666666664</v>
      </c>
      <c r="D160" s="695">
        <v>1707</v>
      </c>
      <c r="E160" s="477">
        <f t="shared" si="9"/>
        <v>2024</v>
      </c>
      <c r="F160" s="672" t="s">
        <v>753</v>
      </c>
      <c r="G160" s="471" t="s">
        <v>343</v>
      </c>
      <c r="H160" s="471" t="s">
        <v>344</v>
      </c>
      <c r="I160" s="471" t="s">
        <v>343</v>
      </c>
      <c r="J160" s="689">
        <f>IF(B160=0,"",VLOOKUP(B160,'QUALIFIED ENGINES'!$D$6:$P$1035,13,FALSE))</f>
        <v>45291</v>
      </c>
      <c r="K160" s="291" t="str">
        <f t="shared" si="7"/>
        <v>ESVRG Qualified HPTB Shop Visit</v>
      </c>
      <c r="L160" s="615"/>
      <c r="M160" s="597">
        <f>IF(B160=0,0,IF(I160="Yes",COUNTIFS(B$7:B159,B160,I$7:I159,"Yes")+1,0))</f>
        <v>1</v>
      </c>
    </row>
    <row r="161" spans="1:13" ht="16.5" thickBot="1" x14ac:dyDescent="0.4">
      <c r="A161" s="600" t="s">
        <v>690</v>
      </c>
      <c r="B161" s="693">
        <v>91540</v>
      </c>
      <c r="C161" s="694">
        <v>45354.001388888886</v>
      </c>
      <c r="D161" s="695">
        <v>1475</v>
      </c>
      <c r="E161" s="477">
        <f t="shared" si="9"/>
        <v>2024</v>
      </c>
      <c r="F161" s="672" t="s">
        <v>753</v>
      </c>
      <c r="G161" s="471" t="s">
        <v>343</v>
      </c>
      <c r="H161" s="471" t="s">
        <v>344</v>
      </c>
      <c r="I161" s="471" t="s">
        <v>343</v>
      </c>
      <c r="J161" s="689">
        <f>IF(B161=0,"",VLOOKUP(B161,'QUALIFIED ENGINES'!$D$6:$P$1035,13,FALSE))</f>
        <v>45291</v>
      </c>
      <c r="K161" s="291" t="str">
        <f t="shared" si="7"/>
        <v>ESVRG Qualified HPTB Shop Visit</v>
      </c>
      <c r="L161" s="615"/>
      <c r="M161" s="597">
        <f>IF(B161=0,0,IF(I161="Yes",COUNTIFS(B$7:B160,B161,I$7:I160,"Yes")+1,0))</f>
        <v>1</v>
      </c>
    </row>
    <row r="162" spans="1:13" ht="16.5" thickBot="1" x14ac:dyDescent="0.4">
      <c r="A162" s="600" t="s">
        <v>691</v>
      </c>
      <c r="B162" s="693">
        <v>91541</v>
      </c>
      <c r="C162" s="694">
        <v>45010.416666666664</v>
      </c>
      <c r="D162" s="695">
        <v>1776</v>
      </c>
      <c r="E162" s="477">
        <f t="shared" si="9"/>
        <v>2023</v>
      </c>
      <c r="F162" s="672" t="s">
        <v>753</v>
      </c>
      <c r="G162" s="471" t="s">
        <v>343</v>
      </c>
      <c r="H162" s="471" t="s">
        <v>344</v>
      </c>
      <c r="I162" s="471" t="s">
        <v>343</v>
      </c>
      <c r="J162" s="689">
        <f>IF(B162=0,"",VLOOKUP(B162,'QUALIFIED ENGINES'!$D$6:$P$1035,13,FALSE))</f>
        <v>45195.041666666664</v>
      </c>
      <c r="K162" s="291" t="str">
        <f t="shared" si="7"/>
        <v>SVRG Qualified Shop Visit</v>
      </c>
      <c r="L162" s="615"/>
      <c r="M162" s="597">
        <f>IF(B162=0,0,IF(I162="Yes",COUNTIFS(B$7:B161,B162,I$7:I161,"Yes")+1,0))</f>
        <v>1</v>
      </c>
    </row>
    <row r="163" spans="1:13" ht="16.5" thickBot="1" x14ac:dyDescent="0.4">
      <c r="A163" s="600" t="s">
        <v>692</v>
      </c>
      <c r="B163" s="693">
        <v>91541</v>
      </c>
      <c r="C163" s="694">
        <v>45283</v>
      </c>
      <c r="D163" s="695">
        <v>1781</v>
      </c>
      <c r="E163" s="477">
        <f t="shared" si="9"/>
        <v>2023</v>
      </c>
      <c r="F163" s="672" t="s">
        <v>753</v>
      </c>
      <c r="G163" s="471" t="s">
        <v>343</v>
      </c>
      <c r="H163" s="471" t="s">
        <v>344</v>
      </c>
      <c r="I163" s="471" t="s">
        <v>343</v>
      </c>
      <c r="J163" s="689">
        <f>IF(B163=0,"",VLOOKUP(B163,'QUALIFIED ENGINES'!$D$6:$P$1035,13,FALSE))</f>
        <v>45195.041666666664</v>
      </c>
      <c r="K163" s="291" t="str">
        <f t="shared" si="7"/>
        <v>ESVRG Qualified HPTB Shop Visit</v>
      </c>
      <c r="L163" s="615"/>
      <c r="M163" s="597">
        <f>IF(B163=0,0,IF(I163="Yes",COUNTIFS(B$7:B162,B163,I$7:I162,"Yes")+1,0))</f>
        <v>2</v>
      </c>
    </row>
    <row r="164" spans="1:13" ht="16.5" thickBot="1" x14ac:dyDescent="0.4">
      <c r="A164" s="600" t="s">
        <v>693</v>
      </c>
      <c r="B164" s="693">
        <v>91542</v>
      </c>
      <c r="C164" s="694">
        <v>44907.020833333336</v>
      </c>
      <c r="D164" s="695">
        <v>1648</v>
      </c>
      <c r="E164" s="477">
        <f t="shared" si="9"/>
        <v>2022</v>
      </c>
      <c r="F164" s="672" t="s">
        <v>753</v>
      </c>
      <c r="G164" s="471" t="s">
        <v>343</v>
      </c>
      <c r="H164" s="471" t="s">
        <v>344</v>
      </c>
      <c r="I164" s="471" t="s">
        <v>343</v>
      </c>
      <c r="J164" s="689">
        <f>IF(B164=0,"",VLOOKUP(B164,'QUALIFIED ENGINES'!$D$6:$P$1035,13,FALSE))</f>
        <v>45098.041666666664</v>
      </c>
      <c r="K164" s="291" t="str">
        <f t="shared" si="7"/>
        <v>SVRG Qualified Shop Visit</v>
      </c>
      <c r="L164" s="615"/>
      <c r="M164" s="597">
        <f>IF(B164=0,0,IF(I164="Yes",COUNTIFS(B$7:B163,B164,I$7:I163,"Yes")+1,0))</f>
        <v>1</v>
      </c>
    </row>
    <row r="165" spans="1:13" ht="16.5" thickBot="1" x14ac:dyDescent="0.4">
      <c r="A165" s="600" t="s">
        <v>694</v>
      </c>
      <c r="B165" s="693">
        <v>91546</v>
      </c>
      <c r="C165" s="694">
        <v>45474.432222222225</v>
      </c>
      <c r="D165" s="695">
        <v>1795</v>
      </c>
      <c r="E165" s="477">
        <f t="shared" si="9"/>
        <v>2024</v>
      </c>
      <c r="F165" s="672" t="s">
        <v>753</v>
      </c>
      <c r="G165" s="471" t="s">
        <v>343</v>
      </c>
      <c r="H165" s="471" t="s">
        <v>344</v>
      </c>
      <c r="I165" s="471" t="s">
        <v>343</v>
      </c>
      <c r="J165" s="689">
        <f>IF(B165=0,"",VLOOKUP(B165,'QUALIFIED ENGINES'!$D$6:$P$1035,13,FALSE))</f>
        <v>45291</v>
      </c>
      <c r="K165" s="291" t="str">
        <f t="shared" si="7"/>
        <v>ESVRG Qualified HPTB Shop Visit</v>
      </c>
      <c r="L165" s="615"/>
      <c r="M165" s="597">
        <f>IF(B165=0,0,IF(I165="Yes",COUNTIFS(B$7:B164,B165,I$7:I164,"Yes")+1,0))</f>
        <v>1</v>
      </c>
    </row>
    <row r="166" spans="1:13" ht="16.5" thickBot="1" x14ac:dyDescent="0.4">
      <c r="A166" s="600" t="s">
        <v>695</v>
      </c>
      <c r="B166" s="693">
        <v>91547</v>
      </c>
      <c r="C166" s="694">
        <v>43685.457256944443</v>
      </c>
      <c r="D166" s="695">
        <v>422</v>
      </c>
      <c r="E166" s="477">
        <f t="shared" si="9"/>
        <v>2019</v>
      </c>
      <c r="F166" s="672" t="s">
        <v>753</v>
      </c>
      <c r="G166" s="471" t="s">
        <v>343</v>
      </c>
      <c r="H166" s="471" t="s">
        <v>344</v>
      </c>
      <c r="I166" s="471" t="s">
        <v>343</v>
      </c>
      <c r="J166" s="689" t="str">
        <f>IF(B166=0,"",VLOOKUP(B166,'QUALIFIED ENGINES'!$D$6:$P$1035,13,FALSE))</f>
        <v xml:space="preserve"> 18/07/2023</v>
      </c>
      <c r="K166" s="291" t="str">
        <f t="shared" si="7"/>
        <v>SVRG Qualified Shop Visit</v>
      </c>
      <c r="L166" s="615"/>
      <c r="M166" s="597">
        <f>IF(B166=0,0,IF(I166="Yes",COUNTIFS(B$7:B165,B166,I$7:I165,"Yes")+1,0))</f>
        <v>1</v>
      </c>
    </row>
    <row r="167" spans="1:13" ht="16.5" thickBot="1" x14ac:dyDescent="0.4">
      <c r="A167" s="600" t="s">
        <v>696</v>
      </c>
      <c r="B167" s="693">
        <v>91547</v>
      </c>
      <c r="C167" s="694">
        <v>45799.001388888886</v>
      </c>
      <c r="D167" s="695">
        <v>1462</v>
      </c>
      <c r="E167" s="477">
        <f t="shared" si="9"/>
        <v>2025</v>
      </c>
      <c r="F167" s="672" t="s">
        <v>753</v>
      </c>
      <c r="G167" s="471" t="s">
        <v>343</v>
      </c>
      <c r="H167" s="471" t="s">
        <v>344</v>
      </c>
      <c r="I167" s="471" t="s">
        <v>343</v>
      </c>
      <c r="J167" s="689" t="str">
        <f>IF(B167=0,"",VLOOKUP(B167,'QUALIFIED ENGINES'!$D$6:$P$1035,13,FALSE))</f>
        <v xml:space="preserve"> 18/07/2023</v>
      </c>
      <c r="K167" s="291" t="str">
        <f t="shared" si="7"/>
        <v>SVRG Qualified Shop Visit</v>
      </c>
      <c r="L167" s="615"/>
      <c r="M167" s="597">
        <f>IF(B167=0,0,IF(I167="Yes",COUNTIFS(B$7:B166,B167,I$7:I166,"Yes")+1,0))</f>
        <v>2</v>
      </c>
    </row>
    <row r="168" spans="1:13" ht="16.5" thickBot="1" x14ac:dyDescent="0.4">
      <c r="A168" s="600" t="s">
        <v>697</v>
      </c>
      <c r="B168" s="693">
        <v>91548</v>
      </c>
      <c r="C168" s="694">
        <v>45491.708333333336</v>
      </c>
      <c r="D168" s="695">
        <v>1917</v>
      </c>
      <c r="E168" s="477">
        <f t="shared" si="9"/>
        <v>2024</v>
      </c>
      <c r="F168" s="672" t="s">
        <v>753</v>
      </c>
      <c r="G168" s="471" t="s">
        <v>343</v>
      </c>
      <c r="H168" s="471" t="s">
        <v>344</v>
      </c>
      <c r="I168" s="471" t="s">
        <v>343</v>
      </c>
      <c r="J168" s="689">
        <f>IF(B168=0,"",VLOOKUP(B168,'QUALIFIED ENGINES'!$D$6:$P$1035,13,FALSE))</f>
        <v>45291</v>
      </c>
      <c r="K168" s="291" t="str">
        <f t="shared" si="7"/>
        <v>ESVRG Qualified HPTB Shop Visit</v>
      </c>
      <c r="L168" s="615"/>
      <c r="M168" s="597">
        <f>IF(B168=0,0,IF(I168="Yes",COUNTIFS(B$7:B167,B168,I$7:I167,"Yes")+1,0))</f>
        <v>1</v>
      </c>
    </row>
    <row r="169" spans="1:13" ht="16.5" thickBot="1" x14ac:dyDescent="0.4">
      <c r="A169" s="600" t="s">
        <v>698</v>
      </c>
      <c r="B169" s="693">
        <v>91549</v>
      </c>
      <c r="C169" s="694">
        <v>45503.003472222219</v>
      </c>
      <c r="D169" s="695">
        <v>1856</v>
      </c>
      <c r="E169" s="477">
        <f t="shared" si="9"/>
        <v>2024</v>
      </c>
      <c r="F169" s="672" t="s">
        <v>753</v>
      </c>
      <c r="G169" s="471" t="s">
        <v>343</v>
      </c>
      <c r="H169" s="471" t="s">
        <v>344</v>
      </c>
      <c r="I169" s="471" t="s">
        <v>343</v>
      </c>
      <c r="J169" s="689">
        <f>IF(B169=0,"",VLOOKUP(B169,'QUALIFIED ENGINES'!$D$6:$P$1035,13,FALSE))</f>
        <v>45291</v>
      </c>
      <c r="K169" s="291" t="str">
        <f t="shared" si="7"/>
        <v>ESVRG Qualified HPTB Shop Visit</v>
      </c>
      <c r="L169" s="615"/>
      <c r="M169" s="597">
        <f>IF(B169=0,0,IF(I169="Yes",COUNTIFS(B$7:B168,B169,I$7:I168,"Yes")+1,0))</f>
        <v>1</v>
      </c>
    </row>
    <row r="170" spans="1:13" ht="16.5" thickBot="1" x14ac:dyDescent="0.4">
      <c r="A170" s="600" t="s">
        <v>699</v>
      </c>
      <c r="B170" s="693">
        <v>91550</v>
      </c>
      <c r="C170" s="694">
        <v>44796.010416666664</v>
      </c>
      <c r="D170" s="695">
        <v>1523</v>
      </c>
      <c r="E170" s="477">
        <f t="shared" si="9"/>
        <v>2022</v>
      </c>
      <c r="F170" s="672" t="s">
        <v>753</v>
      </c>
      <c r="G170" s="471" t="s">
        <v>343</v>
      </c>
      <c r="H170" s="471" t="s">
        <v>344</v>
      </c>
      <c r="I170" s="471" t="s">
        <v>343</v>
      </c>
      <c r="J170" s="689">
        <f>IF(B170=0,"",VLOOKUP(B170,'QUALIFIED ENGINES'!$D$6:$P$1035,13,FALSE))</f>
        <v>44952.041666666664</v>
      </c>
      <c r="K170" s="291" t="str">
        <f t="shared" si="7"/>
        <v>SVRG Qualified Shop Visit</v>
      </c>
      <c r="L170" s="615"/>
      <c r="M170" s="597">
        <f>IF(B170=0,0,IF(I170="Yes",COUNTIFS(B$7:B169,B170,I$7:I169,"Yes")+1,0))</f>
        <v>1</v>
      </c>
    </row>
    <row r="171" spans="1:13" ht="16.5" thickBot="1" x14ac:dyDescent="0.4">
      <c r="A171" s="600" t="s">
        <v>700</v>
      </c>
      <c r="B171" s="693">
        <v>91556</v>
      </c>
      <c r="C171" s="694">
        <v>45550.291666666664</v>
      </c>
      <c r="D171" s="695">
        <v>1360.06</v>
      </c>
      <c r="E171" s="477">
        <f t="shared" si="9"/>
        <v>2024</v>
      </c>
      <c r="F171" s="672" t="s">
        <v>753</v>
      </c>
      <c r="G171" s="471" t="s">
        <v>343</v>
      </c>
      <c r="H171" s="471" t="s">
        <v>344</v>
      </c>
      <c r="I171" s="471" t="s">
        <v>343</v>
      </c>
      <c r="J171" s="689">
        <f>IF(B171=0,"",VLOOKUP(B171,'QUALIFIED ENGINES'!$D$6:$P$1035,13,FALSE))</f>
        <v>45291</v>
      </c>
      <c r="K171" s="291" t="str">
        <f t="shared" si="7"/>
        <v>ESVRG Qualified HPTB Shop Visit</v>
      </c>
      <c r="L171" s="615"/>
      <c r="M171" s="597">
        <f>IF(B171=0,0,IF(I171="Yes",COUNTIFS(B$7:B170,B171,I$7:I170,"Yes")+1,0))</f>
        <v>1</v>
      </c>
    </row>
    <row r="172" spans="1:13" ht="16.5" thickBot="1" x14ac:dyDescent="0.4">
      <c r="A172" s="600" t="s">
        <v>701</v>
      </c>
      <c r="B172" s="693">
        <v>91557</v>
      </c>
      <c r="C172" s="694">
        <v>43792.958333333336</v>
      </c>
      <c r="D172" s="695">
        <v>30</v>
      </c>
      <c r="E172" s="477">
        <f t="shared" si="9"/>
        <v>2019</v>
      </c>
      <c r="F172" s="672" t="s">
        <v>753</v>
      </c>
      <c r="G172" s="471" t="s">
        <v>343</v>
      </c>
      <c r="H172" s="471" t="s">
        <v>344</v>
      </c>
      <c r="I172" s="471" t="s">
        <v>343</v>
      </c>
      <c r="J172" s="689" t="str">
        <f>IF(B172=0,"",VLOOKUP(B172,'QUALIFIED ENGINES'!$D$6:$P$1035,13,FALSE))</f>
        <v xml:space="preserve"> 29/05/2023</v>
      </c>
      <c r="K172" s="291" t="str">
        <f t="shared" si="7"/>
        <v>SVRG Qualified Shop Visit</v>
      </c>
      <c r="L172" s="615"/>
      <c r="M172" s="597">
        <f>IF(B172=0,0,IF(I172="Yes",COUNTIFS(B$7:B171,B172,I$7:I171,"Yes")+1,0))</f>
        <v>1</v>
      </c>
    </row>
    <row r="173" spans="1:13" ht="16.5" thickBot="1" x14ac:dyDescent="0.4">
      <c r="A173" s="600" t="s">
        <v>702</v>
      </c>
      <c r="B173" s="693">
        <v>91558</v>
      </c>
      <c r="C173" s="694">
        <v>45303.03125</v>
      </c>
      <c r="D173" s="695">
        <v>1399</v>
      </c>
      <c r="E173" s="477">
        <f t="shared" si="9"/>
        <v>2024</v>
      </c>
      <c r="F173" s="672" t="s">
        <v>753</v>
      </c>
      <c r="G173" s="471" t="s">
        <v>343</v>
      </c>
      <c r="H173" s="471" t="s">
        <v>344</v>
      </c>
      <c r="I173" s="471" t="s">
        <v>343</v>
      </c>
      <c r="J173" s="689">
        <f>IF(B173=0,"",VLOOKUP(B173,'QUALIFIED ENGINES'!$D$6:$P$1035,13,FALSE))</f>
        <v>45291</v>
      </c>
      <c r="K173" s="291" t="str">
        <f t="shared" ref="K173:K190" si="10">IF(OR(C173="",G173="",H173="",I173="",J173=0),"Missing data",
IF(OR(G173="",G173="NO",H173="YES",C173&gt;$J$4),"Not Qualified",
IF(AND(C173&gt;$H$4,G173="YES",H173="NO"),"ESVRG Qualified Shop Visit",
IF(C173&gt;J173,IF(I173="YES","ESVRG Qualified HPTB Shop Visit","ESVRG Qualified Shop Visit"),
"SVRG Qualified Shop Visit"))))</f>
        <v>ESVRG Qualified HPTB Shop Visit</v>
      </c>
      <c r="L173" s="615"/>
      <c r="M173" s="597">
        <f>IF(B173=0,0,IF(I173="Yes",COUNTIFS(B$7:B82,B173,I$7:I82,"Yes")+1,0))</f>
        <v>1</v>
      </c>
    </row>
    <row r="174" spans="1:13" ht="16.5" thickBot="1" x14ac:dyDescent="0.4">
      <c r="A174" s="600" t="s">
        <v>703</v>
      </c>
      <c r="B174" s="693">
        <v>91559</v>
      </c>
      <c r="C174" s="694">
        <v>43823.916666666664</v>
      </c>
      <c r="D174" s="695">
        <v>66</v>
      </c>
      <c r="E174" s="477">
        <f t="shared" si="9"/>
        <v>2019</v>
      </c>
      <c r="F174" s="672" t="s">
        <v>753</v>
      </c>
      <c r="G174" s="471" t="s">
        <v>343</v>
      </c>
      <c r="H174" s="471" t="s">
        <v>344</v>
      </c>
      <c r="I174" s="471" t="s">
        <v>343</v>
      </c>
      <c r="J174" s="689" t="str">
        <f>IF(B174=0,"",VLOOKUP(B174,'QUALIFIED ENGINES'!$D$6:$P$1035,13,FALSE))</f>
        <v xml:space="preserve"> 30/03/2022</v>
      </c>
      <c r="K174" s="291" t="str">
        <f t="shared" si="10"/>
        <v>SVRG Qualified Shop Visit</v>
      </c>
      <c r="L174" s="615"/>
      <c r="M174" s="597">
        <f>IF(B174=0,0,IF(I174="Yes",COUNTIFS(B$7:B173,B174,I$7:I173,"Yes")+1,0))</f>
        <v>1</v>
      </c>
    </row>
    <row r="175" spans="1:13" ht="16.5" thickBot="1" x14ac:dyDescent="0.4">
      <c r="A175" s="600" t="s">
        <v>704</v>
      </c>
      <c r="B175" s="693">
        <v>91559</v>
      </c>
      <c r="C175" s="694">
        <v>45918.010416666664</v>
      </c>
      <c r="D175" s="695">
        <v>1600.39</v>
      </c>
      <c r="E175" s="477">
        <f t="shared" si="9"/>
        <v>2025</v>
      </c>
      <c r="F175" s="672" t="s">
        <v>753</v>
      </c>
      <c r="G175" s="471" t="s">
        <v>343</v>
      </c>
      <c r="H175" s="471" t="s">
        <v>344</v>
      </c>
      <c r="I175" s="471" t="s">
        <v>343</v>
      </c>
      <c r="J175" s="689" t="str">
        <f>IF(B175=0,"",VLOOKUP(B175,'QUALIFIED ENGINES'!$D$6:$P$1035,13,FALSE))</f>
        <v xml:space="preserve"> 30/03/2022</v>
      </c>
      <c r="K175" s="291" t="str">
        <f t="shared" si="10"/>
        <v>SVRG Qualified Shop Visit</v>
      </c>
      <c r="L175" s="615"/>
      <c r="M175" s="597">
        <f>IF(B175=0,0,IF(I175="Yes",COUNTIFS(B$7:B174,B175,I$7:I174,"Yes")+1,0))</f>
        <v>2</v>
      </c>
    </row>
    <row r="176" spans="1:13" ht="16.5" thickBot="1" x14ac:dyDescent="0.4">
      <c r="A176" s="600" t="s">
        <v>705</v>
      </c>
      <c r="B176" s="693">
        <v>91561</v>
      </c>
      <c r="C176" s="694">
        <v>45386.253854166665</v>
      </c>
      <c r="D176" s="695">
        <v>1585</v>
      </c>
      <c r="E176" s="477">
        <f t="shared" si="9"/>
        <v>2024</v>
      </c>
      <c r="F176" s="672" t="s">
        <v>753</v>
      </c>
      <c r="G176" s="471" t="s">
        <v>343</v>
      </c>
      <c r="H176" s="471" t="s">
        <v>344</v>
      </c>
      <c r="I176" s="471" t="s">
        <v>343</v>
      </c>
      <c r="J176" s="689">
        <f>IF(B176=0,"",VLOOKUP(B176,'QUALIFIED ENGINES'!$D$6:$P$1035,13,FALSE))</f>
        <v>45291</v>
      </c>
      <c r="K176" s="291" t="str">
        <f t="shared" si="10"/>
        <v>ESVRG Qualified HPTB Shop Visit</v>
      </c>
      <c r="L176" s="615"/>
      <c r="M176" s="597">
        <f>IF(B176=0,0,IF(I176="Yes",COUNTIFS(B$7:B175,B176,I$7:I175,"Yes")+1,0))</f>
        <v>1</v>
      </c>
    </row>
    <row r="177" spans="1:13" ht="16.5" thickBot="1" x14ac:dyDescent="0.4">
      <c r="A177" s="600" t="s">
        <v>706</v>
      </c>
      <c r="B177" s="693">
        <v>91562</v>
      </c>
      <c r="C177" s="694">
        <v>43855.5</v>
      </c>
      <c r="D177" s="695">
        <v>72</v>
      </c>
      <c r="E177" s="477">
        <f t="shared" si="9"/>
        <v>2020</v>
      </c>
      <c r="F177" s="672" t="s">
        <v>753</v>
      </c>
      <c r="G177" s="471" t="s">
        <v>343</v>
      </c>
      <c r="H177" s="471" t="s">
        <v>344</v>
      </c>
      <c r="I177" s="471" t="s">
        <v>343</v>
      </c>
      <c r="J177" s="689">
        <v>45657</v>
      </c>
      <c r="K177" s="291" t="str">
        <f t="shared" si="10"/>
        <v>SVRG Qualified Shop Visit</v>
      </c>
      <c r="L177" s="703" t="s">
        <v>794</v>
      </c>
      <c r="M177" s="597">
        <f>IF(B177=0,0,IF(I177="Yes",COUNTIFS(B$7:B176,B177,I$7:I176,"Yes")+1,0))</f>
        <v>1</v>
      </c>
    </row>
    <row r="178" spans="1:13" ht="16.5" thickBot="1" x14ac:dyDescent="0.4">
      <c r="A178" s="600" t="s">
        <v>707</v>
      </c>
      <c r="B178" s="693">
        <v>91562</v>
      </c>
      <c r="C178" s="694">
        <v>45636.043055555558</v>
      </c>
      <c r="D178" s="695">
        <v>1507</v>
      </c>
      <c r="E178" s="477">
        <f t="shared" si="9"/>
        <v>2024</v>
      </c>
      <c r="F178" s="672" t="s">
        <v>753</v>
      </c>
      <c r="G178" s="471" t="s">
        <v>343</v>
      </c>
      <c r="H178" s="471" t="s">
        <v>344</v>
      </c>
      <c r="I178" s="471" t="s">
        <v>343</v>
      </c>
      <c r="J178" s="689">
        <v>45657</v>
      </c>
      <c r="K178" s="291" t="str">
        <f t="shared" si="10"/>
        <v>SVRG Qualified Shop Visit</v>
      </c>
      <c r="L178" s="703" t="s">
        <v>794</v>
      </c>
      <c r="M178" s="597">
        <f>IF(B178=0,0,IF(I178="Yes",COUNTIFS(B$7:B177,B178,I$7:I177,"Yes")+1,0))</f>
        <v>2</v>
      </c>
    </row>
    <row r="179" spans="1:13" ht="16.5" thickBot="1" x14ac:dyDescent="0.4">
      <c r="A179" s="600" t="s">
        <v>708</v>
      </c>
      <c r="B179" s="693">
        <v>91563</v>
      </c>
      <c r="C179" s="694">
        <v>45169.291666666664</v>
      </c>
      <c r="D179" s="695">
        <v>1632</v>
      </c>
      <c r="E179" s="477">
        <f t="shared" si="9"/>
        <v>2023</v>
      </c>
      <c r="F179" s="672" t="s">
        <v>753</v>
      </c>
      <c r="G179" s="471" t="s">
        <v>343</v>
      </c>
      <c r="H179" s="471" t="s">
        <v>344</v>
      </c>
      <c r="I179" s="471" t="s">
        <v>343</v>
      </c>
      <c r="J179" s="689">
        <f>IF(B179=0,"",VLOOKUP(B179,'QUALIFIED ENGINES'!$D$6:$P$1035,13,FALSE))</f>
        <v>45291</v>
      </c>
      <c r="K179" s="291" t="str">
        <f t="shared" si="10"/>
        <v>SVRG Qualified Shop Visit</v>
      </c>
      <c r="L179" s="615"/>
      <c r="M179" s="597">
        <f>IF(B179=0,0,IF(I179="Yes",COUNTIFS(B$7:B178,B179,I$7:I178,"Yes")+1,0))</f>
        <v>1</v>
      </c>
    </row>
    <row r="180" spans="1:13" ht="16.5" thickBot="1" x14ac:dyDescent="0.4">
      <c r="A180" s="600" t="s">
        <v>709</v>
      </c>
      <c r="B180" s="693">
        <v>91564</v>
      </c>
      <c r="C180" s="694">
        <v>45276.125</v>
      </c>
      <c r="D180" s="695">
        <v>1438</v>
      </c>
      <c r="E180" s="477">
        <f t="shared" si="9"/>
        <v>2023</v>
      </c>
      <c r="F180" s="672" t="s">
        <v>753</v>
      </c>
      <c r="G180" s="471" t="s">
        <v>343</v>
      </c>
      <c r="H180" s="471" t="s">
        <v>344</v>
      </c>
      <c r="I180" s="471" t="s">
        <v>343</v>
      </c>
      <c r="J180" s="689">
        <f>IF(B180=0,"",VLOOKUP(B180,'QUALIFIED ENGINES'!$D$6:$P$1035,13,FALSE))</f>
        <v>45291</v>
      </c>
      <c r="K180" s="291" t="str">
        <f t="shared" si="10"/>
        <v>SVRG Qualified Shop Visit</v>
      </c>
      <c r="L180" s="615"/>
      <c r="M180" s="597">
        <f>IF(B180=0,0,IF(I180="Yes",COUNTIFS(B$7:B179,B180,I$7:I179,"Yes")+1,0))</f>
        <v>1</v>
      </c>
    </row>
    <row r="181" spans="1:13" ht="16.5" thickBot="1" x14ac:dyDescent="0.4">
      <c r="A181" s="600" t="s">
        <v>710</v>
      </c>
      <c r="B181" s="693">
        <v>91565</v>
      </c>
      <c r="C181" s="694">
        <v>45228.041666666664</v>
      </c>
      <c r="D181" s="695">
        <v>1484</v>
      </c>
      <c r="E181" s="477">
        <f t="shared" si="9"/>
        <v>2023</v>
      </c>
      <c r="F181" s="672" t="s">
        <v>753</v>
      </c>
      <c r="G181" s="471" t="s">
        <v>343</v>
      </c>
      <c r="H181" s="471" t="s">
        <v>344</v>
      </c>
      <c r="I181" s="471" t="s">
        <v>343</v>
      </c>
      <c r="J181" s="689" t="str">
        <f>IF(B181=0,"",VLOOKUP(B181,'QUALIFIED ENGINES'!$D$6:$P$1035,13,FALSE))</f>
        <v xml:space="preserve"> 28/03/2022</v>
      </c>
      <c r="K181" s="291" t="str">
        <f t="shared" si="10"/>
        <v>SVRG Qualified Shop Visit</v>
      </c>
      <c r="L181" s="615"/>
      <c r="M181" s="597">
        <f>IF(B181=0,0,IF(I181="Yes",COUNTIFS(B$7:B180,B181,I$7:I180,"Yes")+1,0))</f>
        <v>1</v>
      </c>
    </row>
    <row r="182" spans="1:13" ht="16.5" thickBot="1" x14ac:dyDescent="0.4">
      <c r="A182" s="600" t="s">
        <v>711</v>
      </c>
      <c r="B182" s="693">
        <v>91566</v>
      </c>
      <c r="C182" s="694">
        <v>44900.354166666664</v>
      </c>
      <c r="D182" s="695">
        <v>976</v>
      </c>
      <c r="E182" s="477">
        <f t="shared" si="9"/>
        <v>2022</v>
      </c>
      <c r="F182" s="672" t="s">
        <v>753</v>
      </c>
      <c r="G182" s="471" t="s">
        <v>343</v>
      </c>
      <c r="H182" s="471" t="s">
        <v>344</v>
      </c>
      <c r="I182" s="471" t="s">
        <v>343</v>
      </c>
      <c r="J182" s="689">
        <f>IF(B182=0,"",VLOOKUP(B182,'QUALIFIED ENGINES'!$D$6:$P$1035,13,FALSE))</f>
        <v>45064.041666666664</v>
      </c>
      <c r="K182" s="291" t="str">
        <f t="shared" si="10"/>
        <v>SVRG Qualified Shop Visit</v>
      </c>
      <c r="L182" s="615"/>
      <c r="M182" s="597">
        <f>IF(B182=0,0,IF(I182="Yes",COUNTIFS(B$7:B181,B182,I$7:I181,"Yes")+1,0))</f>
        <v>1</v>
      </c>
    </row>
    <row r="183" spans="1:13" ht="16.5" thickBot="1" x14ac:dyDescent="0.4">
      <c r="A183" s="600" t="s">
        <v>712</v>
      </c>
      <c r="B183" s="693">
        <v>91567</v>
      </c>
      <c r="C183" s="694">
        <v>45499.001388888886</v>
      </c>
      <c r="D183" s="695">
        <v>1887</v>
      </c>
      <c r="E183" s="477">
        <f t="shared" si="9"/>
        <v>2024</v>
      </c>
      <c r="F183" s="672" t="s">
        <v>753</v>
      </c>
      <c r="G183" s="471" t="s">
        <v>343</v>
      </c>
      <c r="H183" s="471" t="s">
        <v>344</v>
      </c>
      <c r="I183" s="471" t="s">
        <v>343</v>
      </c>
      <c r="J183" s="689">
        <f>IF(B183=0,"",VLOOKUP(B183,'QUALIFIED ENGINES'!$D$6:$P$1035,13,FALSE))</f>
        <v>45291</v>
      </c>
      <c r="K183" s="291" t="str">
        <f t="shared" si="10"/>
        <v>ESVRG Qualified HPTB Shop Visit</v>
      </c>
      <c r="L183" s="615"/>
      <c r="M183" s="597">
        <f>IF(B183=0,0,IF(I183="Yes",COUNTIFS(B$7:B182,B183,I$7:I182,"Yes")+1,0))</f>
        <v>1</v>
      </c>
    </row>
    <row r="184" spans="1:13" ht="16.5" thickBot="1" x14ac:dyDescent="0.4">
      <c r="A184" s="600" t="s">
        <v>713</v>
      </c>
      <c r="B184" s="693">
        <v>91568</v>
      </c>
      <c r="C184" s="694">
        <v>45003</v>
      </c>
      <c r="D184" s="695">
        <v>619</v>
      </c>
      <c r="E184" s="477">
        <f t="shared" si="9"/>
        <v>2023</v>
      </c>
      <c r="F184" s="672" t="s">
        <v>753</v>
      </c>
      <c r="G184" s="471" t="s">
        <v>343</v>
      </c>
      <c r="H184" s="471" t="s">
        <v>344</v>
      </c>
      <c r="I184" s="471" t="s">
        <v>343</v>
      </c>
      <c r="J184" s="689">
        <f>IF(B184=0,"",VLOOKUP(B184,'QUALIFIED ENGINES'!$D$6:$P$1035,13,FALSE))</f>
        <v>45254.041666666664</v>
      </c>
      <c r="K184" s="291" t="str">
        <f t="shared" si="10"/>
        <v>SVRG Qualified Shop Visit</v>
      </c>
      <c r="L184" s="615"/>
      <c r="M184" s="597">
        <f>IF(B184=0,0,IF(I184="Yes",COUNTIFS(B$7:B183,B184,I$7:I183,"Yes")+1,0))</f>
        <v>1</v>
      </c>
    </row>
    <row r="185" spans="1:13" ht="16.5" thickBot="1" x14ac:dyDescent="0.4">
      <c r="A185" s="600" t="s">
        <v>714</v>
      </c>
      <c r="B185" s="693">
        <v>91569</v>
      </c>
      <c r="C185" s="694">
        <v>45698.020833333336</v>
      </c>
      <c r="D185" s="695">
        <v>1839</v>
      </c>
      <c r="E185" s="477">
        <f t="shared" si="9"/>
        <v>2025</v>
      </c>
      <c r="F185" s="672" t="s">
        <v>753</v>
      </c>
      <c r="G185" s="471" t="s">
        <v>343</v>
      </c>
      <c r="H185" s="471" t="s">
        <v>344</v>
      </c>
      <c r="I185" s="471" t="s">
        <v>343</v>
      </c>
      <c r="J185" s="689">
        <f>IF(B185=0,"",VLOOKUP(B185,'QUALIFIED ENGINES'!$D$6:$P$1035,13,FALSE))</f>
        <v>45291</v>
      </c>
      <c r="K185" s="291" t="str">
        <f t="shared" si="10"/>
        <v>ESVRG Qualified HPTB Shop Visit</v>
      </c>
      <c r="L185" s="615"/>
      <c r="M185" s="597">
        <f>IF(B185=0,0,IF(I185="Yes",COUNTIFS(B$7:B184,B185,I$7:I184,"Yes")+1,0))</f>
        <v>1</v>
      </c>
    </row>
    <row r="186" spans="1:13" ht="16.5" thickBot="1" x14ac:dyDescent="0.4">
      <c r="A186" s="600" t="s">
        <v>715</v>
      </c>
      <c r="B186" s="693">
        <v>91570</v>
      </c>
      <c r="C186" s="694">
        <v>45162</v>
      </c>
      <c r="D186" s="695">
        <v>1663</v>
      </c>
      <c r="E186" s="477">
        <f t="shared" si="9"/>
        <v>2023</v>
      </c>
      <c r="F186" s="672" t="s">
        <v>753</v>
      </c>
      <c r="G186" s="471" t="s">
        <v>343</v>
      </c>
      <c r="H186" s="471" t="s">
        <v>344</v>
      </c>
      <c r="I186" s="471" t="s">
        <v>343</v>
      </c>
      <c r="J186" s="689">
        <f>IF(B186=0,"",VLOOKUP(B186,'QUALIFIED ENGINES'!$D$6:$P$1035,13,FALSE))</f>
        <v>45291</v>
      </c>
      <c r="K186" s="291" t="str">
        <f t="shared" si="10"/>
        <v>SVRG Qualified Shop Visit</v>
      </c>
      <c r="L186" s="615"/>
      <c r="M186" s="597">
        <f>IF(B186=0,0,IF(I186="Yes",COUNTIFS(B$7:B185,B186,I$7:I185,"Yes")+1,0))</f>
        <v>1</v>
      </c>
    </row>
    <row r="187" spans="1:13" ht="16.5" thickBot="1" x14ac:dyDescent="0.4">
      <c r="A187" s="600" t="s">
        <v>716</v>
      </c>
      <c r="B187" s="693">
        <v>91571</v>
      </c>
      <c r="C187" s="694">
        <v>45295</v>
      </c>
      <c r="D187" s="695">
        <v>1593</v>
      </c>
      <c r="E187" s="477">
        <f t="shared" si="9"/>
        <v>2024</v>
      </c>
      <c r="F187" s="672" t="s">
        <v>753</v>
      </c>
      <c r="G187" s="471" t="s">
        <v>343</v>
      </c>
      <c r="H187" s="471" t="s">
        <v>344</v>
      </c>
      <c r="I187" s="471" t="s">
        <v>343</v>
      </c>
      <c r="J187" s="689">
        <f>IF(B187=0,"",VLOOKUP(B187,'QUALIFIED ENGINES'!$D$6:$P$1035,13,FALSE))</f>
        <v>45291</v>
      </c>
      <c r="K187" s="291" t="str">
        <f t="shared" si="10"/>
        <v>ESVRG Qualified HPTB Shop Visit</v>
      </c>
      <c r="L187" s="615"/>
      <c r="M187" s="597">
        <f>IF(B187=0,0,IF(I187="Yes",COUNTIFS(B$7:B186,B187,I$7:I186,"Yes")+1,0))</f>
        <v>1</v>
      </c>
    </row>
    <row r="188" spans="1:13" ht="16.5" thickBot="1" x14ac:dyDescent="0.4">
      <c r="A188" s="600" t="s">
        <v>717</v>
      </c>
      <c r="B188" s="693">
        <v>91572</v>
      </c>
      <c r="C188" s="694">
        <v>45888.303217592591</v>
      </c>
      <c r="D188" s="695">
        <v>1941.21</v>
      </c>
      <c r="E188" s="477">
        <f t="shared" si="9"/>
        <v>2025</v>
      </c>
      <c r="F188" s="672" t="s">
        <v>753</v>
      </c>
      <c r="G188" s="471" t="s">
        <v>343</v>
      </c>
      <c r="H188" s="471" t="s">
        <v>344</v>
      </c>
      <c r="I188" s="471" t="s">
        <v>343</v>
      </c>
      <c r="J188" s="689">
        <f>IF(B188=0,"",VLOOKUP(B188,'QUALIFIED ENGINES'!$D$6:$P$1035,13,FALSE))</f>
        <v>43448</v>
      </c>
      <c r="K188" s="291" t="str">
        <f t="shared" si="10"/>
        <v>ESVRG Qualified HPTB Shop Visit</v>
      </c>
      <c r="L188" s="615"/>
      <c r="M188" s="597">
        <f>IF(B188=0,0,IF(I188="Yes",COUNTIFS(B$7:B187,B188,I$7:I187,"Yes")+1,0))</f>
        <v>1</v>
      </c>
    </row>
    <row r="189" spans="1:13" ht="16.5" thickBot="1" x14ac:dyDescent="0.4">
      <c r="A189" s="600" t="s">
        <v>718</v>
      </c>
      <c r="B189" s="693">
        <v>91573</v>
      </c>
      <c r="C189" s="694">
        <v>45706.001388888886</v>
      </c>
      <c r="D189" s="695">
        <v>1876</v>
      </c>
      <c r="E189" s="477">
        <f t="shared" si="9"/>
        <v>2025</v>
      </c>
      <c r="F189" s="672" t="s">
        <v>753</v>
      </c>
      <c r="G189" s="471" t="s">
        <v>343</v>
      </c>
      <c r="H189" s="471" t="s">
        <v>344</v>
      </c>
      <c r="I189" s="471" t="s">
        <v>343</v>
      </c>
      <c r="J189" s="689">
        <f>IF(B189=0,"",VLOOKUP(B189,'QUALIFIED ENGINES'!$D$6:$P$1035,13,FALSE))</f>
        <v>45291</v>
      </c>
      <c r="K189" s="291" t="str">
        <f t="shared" si="10"/>
        <v>ESVRG Qualified HPTB Shop Visit</v>
      </c>
      <c r="L189" s="615"/>
      <c r="M189" s="597">
        <f>IF(B189=0,0,IF(I189="Yes",COUNTIFS(B$7:B188,B189,I$7:I188,"Yes")+1,0))</f>
        <v>1</v>
      </c>
    </row>
    <row r="190" spans="1:13" ht="16.5" thickBot="1" x14ac:dyDescent="0.4">
      <c r="A190" s="600" t="s">
        <v>719</v>
      </c>
      <c r="B190" s="693">
        <v>91574</v>
      </c>
      <c r="C190" s="694">
        <v>45480.4375</v>
      </c>
      <c r="D190" s="695">
        <v>1818</v>
      </c>
      <c r="E190" s="477">
        <f t="shared" si="9"/>
        <v>2024</v>
      </c>
      <c r="F190" s="672" t="s">
        <v>753</v>
      </c>
      <c r="G190" s="471" t="s">
        <v>343</v>
      </c>
      <c r="H190" s="471" t="s">
        <v>344</v>
      </c>
      <c r="I190" s="471" t="s">
        <v>343</v>
      </c>
      <c r="J190" s="689">
        <f>IF(B190=0,"",VLOOKUP(B190,'QUALIFIED ENGINES'!$D$6:$P$1035,13,FALSE))</f>
        <v>45291</v>
      </c>
      <c r="K190" s="291" t="str">
        <f t="shared" si="10"/>
        <v>ESVRG Qualified HPTB Shop Visit</v>
      </c>
      <c r="L190" s="615"/>
      <c r="M190" s="597">
        <f>IF(B190=0,0,IF(I190="Yes",COUNTIFS(B$7:B189,B190,I$7:I189,"Yes")+1,0))</f>
        <v>1</v>
      </c>
    </row>
    <row r="191" spans="1:13" ht="16.5" thickBot="1" x14ac:dyDescent="0.4">
      <c r="A191" s="600" t="s">
        <v>720</v>
      </c>
      <c r="B191" s="693">
        <v>91575</v>
      </c>
      <c r="C191" s="694">
        <v>45705.510416666664</v>
      </c>
      <c r="D191" s="695">
        <v>1911</v>
      </c>
      <c r="E191" s="477">
        <f t="shared" si="9"/>
        <v>2025</v>
      </c>
      <c r="F191" s="672" t="s">
        <v>753</v>
      </c>
      <c r="G191" s="471" t="s">
        <v>343</v>
      </c>
      <c r="H191" s="471" t="s">
        <v>344</v>
      </c>
      <c r="I191" s="471" t="s">
        <v>343</v>
      </c>
      <c r="J191" s="689">
        <f>IF(B191=0,"",VLOOKUP(B191,'QUALIFIED ENGINES'!$D$6:$P$1035,13,FALSE))</f>
        <v>45291</v>
      </c>
      <c r="K191" s="291" t="str">
        <f t="shared" ref="K191:K198" si="11">IF(OR(C191="",G191="",H191="",I191="",J191=0),"Missing data",
IF(OR(G191="",G191="NO",H191="YES",C191&gt;$J$4),"Not Qualified",
IF(AND(C191&gt;$H$4,G191="YES",H191="NO"),"ESVRG Qualified Shop Visit",
IF(C191&gt;J191,IF(I191="YES","ESVRG Qualified HPTB Shop Visit","ESVRG Qualified Shop Visit"),
"SVRG Qualified Shop Visit"))))</f>
        <v>ESVRG Qualified HPTB Shop Visit</v>
      </c>
      <c r="L191" s="615"/>
      <c r="M191" s="597">
        <f>IF(B191=0,0,IF(I191="Yes",COUNTIFS(B$7:B190,B191,I$7:I190,"Yes")+1,0))</f>
        <v>1</v>
      </c>
    </row>
    <row r="192" spans="1:13" ht="16.5" thickBot="1" x14ac:dyDescent="0.4">
      <c r="A192" s="600" t="s">
        <v>721</v>
      </c>
      <c r="B192" s="693">
        <v>91576</v>
      </c>
      <c r="C192" s="694">
        <v>45283.041666666664</v>
      </c>
      <c r="D192" s="695">
        <v>1368</v>
      </c>
      <c r="E192" s="477">
        <f t="shared" si="9"/>
        <v>2023</v>
      </c>
      <c r="F192" s="672" t="s">
        <v>753</v>
      </c>
      <c r="G192" s="471" t="s">
        <v>343</v>
      </c>
      <c r="H192" s="471" t="s">
        <v>344</v>
      </c>
      <c r="I192" s="471" t="s">
        <v>343</v>
      </c>
      <c r="J192" s="689">
        <f>IF(B192=0,"",VLOOKUP(B192,'QUALIFIED ENGINES'!$D$6:$P$1035,13,FALSE))</f>
        <v>45291</v>
      </c>
      <c r="K192" s="291" t="str">
        <f t="shared" si="11"/>
        <v>SVRG Qualified Shop Visit</v>
      </c>
      <c r="L192" s="615"/>
      <c r="M192" s="597">
        <f>IF(B192=0,0,IF(I192="Yes",COUNTIFS(B$7:B191,B192,I$7:I191,"Yes")+1,0))</f>
        <v>1</v>
      </c>
    </row>
    <row r="193" spans="1:13" ht="16.5" thickBot="1" x14ac:dyDescent="0.4">
      <c r="A193" s="600" t="s">
        <v>722</v>
      </c>
      <c r="B193" s="693">
        <v>91577</v>
      </c>
      <c r="C193" s="694">
        <v>45162.59375</v>
      </c>
      <c r="D193" s="695">
        <v>1597</v>
      </c>
      <c r="E193" s="477">
        <f t="shared" si="9"/>
        <v>2023</v>
      </c>
      <c r="F193" s="672" t="s">
        <v>753</v>
      </c>
      <c r="G193" s="471" t="s">
        <v>343</v>
      </c>
      <c r="H193" s="471" t="s">
        <v>344</v>
      </c>
      <c r="I193" s="471" t="s">
        <v>343</v>
      </c>
      <c r="J193" s="689">
        <f>IF(B193=0,"",VLOOKUP(B193,'QUALIFIED ENGINES'!$D$6:$P$1035,13,FALSE))</f>
        <v>45291</v>
      </c>
      <c r="K193" s="291" t="str">
        <f t="shared" si="11"/>
        <v>SVRG Qualified Shop Visit</v>
      </c>
      <c r="L193" s="615"/>
      <c r="M193" s="597">
        <f>IF(B193=0,0,IF(I193="Yes",COUNTIFS(B$7:B192,B193,I$7:I192,"Yes")+1,0))</f>
        <v>1</v>
      </c>
    </row>
    <row r="194" spans="1:13" ht="16.5" thickBot="1" x14ac:dyDescent="0.4">
      <c r="A194" s="600" t="s">
        <v>723</v>
      </c>
      <c r="B194" s="693">
        <v>91578</v>
      </c>
      <c r="C194" s="694">
        <v>45765.5</v>
      </c>
      <c r="D194" s="695">
        <v>1663.16</v>
      </c>
      <c r="E194" s="477">
        <f t="shared" si="9"/>
        <v>2025</v>
      </c>
      <c r="F194" s="672" t="s">
        <v>753</v>
      </c>
      <c r="G194" s="471" t="s">
        <v>343</v>
      </c>
      <c r="H194" s="471" t="s">
        <v>344</v>
      </c>
      <c r="I194" s="471" t="s">
        <v>343</v>
      </c>
      <c r="J194" s="689">
        <f>IF(B194=0,"",VLOOKUP(B194,'QUALIFIED ENGINES'!$D$6:$P$1035,13,FALSE))</f>
        <v>45291</v>
      </c>
      <c r="K194" s="291" t="str">
        <f t="shared" si="11"/>
        <v>ESVRG Qualified HPTB Shop Visit</v>
      </c>
      <c r="L194" s="615"/>
      <c r="M194" s="597">
        <f>IF(B194=0,0,IF(I194="Yes",COUNTIFS(B$7:B193,B194,I$7:I193,"Yes")+1,0))</f>
        <v>1</v>
      </c>
    </row>
    <row r="195" spans="1:13" ht="16.5" thickBot="1" x14ac:dyDescent="0.4">
      <c r="A195" s="600" t="s">
        <v>724</v>
      </c>
      <c r="B195" s="693">
        <v>91579</v>
      </c>
      <c r="C195" s="694">
        <v>45713.40625</v>
      </c>
      <c r="D195" s="695">
        <v>1823</v>
      </c>
      <c r="E195" s="477">
        <f t="shared" si="9"/>
        <v>2025</v>
      </c>
      <c r="F195" s="672" t="s">
        <v>753</v>
      </c>
      <c r="G195" s="471" t="s">
        <v>343</v>
      </c>
      <c r="H195" s="471" t="s">
        <v>344</v>
      </c>
      <c r="I195" s="471" t="s">
        <v>343</v>
      </c>
      <c r="J195" s="689">
        <f>IF(B195=0,"",VLOOKUP(B195,'QUALIFIED ENGINES'!$D$6:$P$1035,13,FALSE))</f>
        <v>45291</v>
      </c>
      <c r="K195" s="291" t="str">
        <f t="shared" si="11"/>
        <v>ESVRG Qualified HPTB Shop Visit</v>
      </c>
      <c r="L195" s="615"/>
      <c r="M195" s="597">
        <f>IF(B195=0,0,IF(I195="Yes",COUNTIFS(B$7:B194,B195,I$7:I194,"Yes")+1,0))</f>
        <v>1</v>
      </c>
    </row>
    <row r="196" spans="1:13" ht="16.5" thickBot="1" x14ac:dyDescent="0.4">
      <c r="A196" s="600" t="s">
        <v>725</v>
      </c>
      <c r="B196" s="693">
        <v>91587</v>
      </c>
      <c r="C196" s="694">
        <v>45881.001388888886</v>
      </c>
      <c r="D196" s="695">
        <v>1791</v>
      </c>
      <c r="E196" s="477">
        <f t="shared" si="9"/>
        <v>2025</v>
      </c>
      <c r="F196" s="672" t="s">
        <v>753</v>
      </c>
      <c r="G196" s="471" t="s">
        <v>343</v>
      </c>
      <c r="H196" s="471" t="s">
        <v>344</v>
      </c>
      <c r="I196" s="471" t="s">
        <v>343</v>
      </c>
      <c r="J196" s="689">
        <f>IF(B196=0,"",VLOOKUP(B196,'QUALIFIED ENGINES'!$D$6:$P$1035,13,FALSE))</f>
        <v>43658</v>
      </c>
      <c r="K196" s="291" t="str">
        <f t="shared" si="11"/>
        <v>ESVRG Qualified HPTB Shop Visit</v>
      </c>
      <c r="L196" s="615"/>
      <c r="M196" s="597">
        <f>IF(B196=0,0,IF(I196="Yes",COUNTIFS(B$7:B195,B196,I$7:I195,"Yes")+1,0))</f>
        <v>1</v>
      </c>
    </row>
    <row r="197" spans="1:13" ht="16.5" thickBot="1" x14ac:dyDescent="0.4">
      <c r="A197" s="600" t="s">
        <v>726</v>
      </c>
      <c r="B197" s="693">
        <v>91588</v>
      </c>
      <c r="C197" s="694">
        <v>45963.001388888886</v>
      </c>
      <c r="D197" s="695">
        <v>1895</v>
      </c>
      <c r="E197" s="477">
        <f t="shared" si="9"/>
        <v>2025</v>
      </c>
      <c r="F197" s="672" t="s">
        <v>753</v>
      </c>
      <c r="G197" s="471" t="s">
        <v>343</v>
      </c>
      <c r="H197" s="471" t="s">
        <v>344</v>
      </c>
      <c r="I197" s="471" t="s">
        <v>343</v>
      </c>
      <c r="J197" s="689">
        <f>IF(B197=0,"",VLOOKUP(B197,'QUALIFIED ENGINES'!$D$6:$P$1035,13,FALSE))</f>
        <v>43659</v>
      </c>
      <c r="K197" s="291" t="str">
        <f t="shared" si="11"/>
        <v>ESVRG Qualified HPTB Shop Visit</v>
      </c>
      <c r="L197" s="615"/>
      <c r="M197" s="597">
        <f>IF(B197=0,0,IF(I197="Yes",COUNTIFS(B$7:B196,B197,I$7:I196,"Yes")+1,0))</f>
        <v>1</v>
      </c>
    </row>
    <row r="198" spans="1:13" ht="16.5" thickBot="1" x14ac:dyDescent="0.4">
      <c r="A198" s="600" t="s">
        <v>727</v>
      </c>
      <c r="B198" s="693">
        <v>91589</v>
      </c>
      <c r="C198" s="694">
        <v>45817.041666666664</v>
      </c>
      <c r="D198" s="695">
        <v>1954</v>
      </c>
      <c r="E198" s="477">
        <f t="shared" si="9"/>
        <v>2025</v>
      </c>
      <c r="F198" s="672" t="s">
        <v>753</v>
      </c>
      <c r="G198" s="471" t="s">
        <v>343</v>
      </c>
      <c r="H198" s="471" t="s">
        <v>344</v>
      </c>
      <c r="I198" s="471" t="s">
        <v>343</v>
      </c>
      <c r="J198" s="689">
        <f>IF(B198=0,"",VLOOKUP(B198,'QUALIFIED ENGINES'!$D$6:$P$1035,13,FALSE))</f>
        <v>45291</v>
      </c>
      <c r="K198" s="291" t="str">
        <f t="shared" si="11"/>
        <v>ESVRG Qualified HPTB Shop Visit</v>
      </c>
      <c r="L198" s="615"/>
      <c r="M198" s="597">
        <f>IF(B198=0,0,IF(I198="Yes",COUNTIFS(B$7:B197,B198,I$7:I197,"Yes")+1,0))</f>
        <v>1</v>
      </c>
    </row>
    <row r="199" spans="1:13" ht="16.5" thickBot="1" x14ac:dyDescent="0.4">
      <c r="A199" s="600" t="s">
        <v>728</v>
      </c>
      <c r="B199" s="693">
        <v>91590</v>
      </c>
      <c r="C199" s="694">
        <v>45908</v>
      </c>
      <c r="D199" s="695">
        <v>2076</v>
      </c>
      <c r="E199" s="477">
        <f t="shared" si="9"/>
        <v>2025</v>
      </c>
      <c r="F199" s="672" t="s">
        <v>753</v>
      </c>
      <c r="G199" s="471" t="s">
        <v>343</v>
      </c>
      <c r="H199" s="471" t="s">
        <v>344</v>
      </c>
      <c r="I199" s="471" t="s">
        <v>343</v>
      </c>
      <c r="J199" s="689">
        <f>IF(B199=0,"",VLOOKUP(B199,'QUALIFIED ENGINES'!$D$6:$P$1035,13,FALSE))</f>
        <v>43689</v>
      </c>
      <c r="K199" s="291" t="str">
        <f t="shared" ref="K199:K207" si="12">IF(OR(C199="",G199="",H199="",I199="",J199=0),"Missing data",
IF(OR(G199="",G199="NO",H199="YES",C199&gt;$J$4),"Not Qualified",
IF(AND(C199&gt;$H$4,G199="YES",H199="NO"),"ESVRG Qualified Shop Visit",
IF(C199&gt;J199,IF(I199="YES","ESVRG Qualified HPTB Shop Visit","ESVRG Qualified Shop Visit"),
"SVRG Qualified Shop Visit"))))</f>
        <v>ESVRG Qualified HPTB Shop Visit</v>
      </c>
      <c r="L199" s="615"/>
      <c r="M199" s="597">
        <f>IF(B199=0,0,IF(I199="Yes",COUNTIFS(B$7:B198,B199,I$7:I198,"Yes")+1,0))</f>
        <v>1</v>
      </c>
    </row>
    <row r="200" spans="1:13" ht="16.5" thickBot="1" x14ac:dyDescent="0.4">
      <c r="A200" s="600" t="s">
        <v>729</v>
      </c>
      <c r="B200" s="693">
        <v>91591</v>
      </c>
      <c r="C200" s="694">
        <v>45530.373159722221</v>
      </c>
      <c r="D200" s="695">
        <v>1585.92</v>
      </c>
      <c r="E200" s="477">
        <f t="shared" ref="E200:E217" si="13">IF(C200=0,"",YEAR(C200))</f>
        <v>2024</v>
      </c>
      <c r="F200" s="672" t="s">
        <v>753</v>
      </c>
      <c r="G200" s="471" t="s">
        <v>343</v>
      </c>
      <c r="H200" s="471" t="s">
        <v>344</v>
      </c>
      <c r="I200" s="471" t="s">
        <v>343</v>
      </c>
      <c r="J200" s="689">
        <f>IF(B200=0,"",VLOOKUP(B200,'QUALIFIED ENGINES'!$D$6:$P$1035,13,FALSE))</f>
        <v>45291</v>
      </c>
      <c r="K200" s="291" t="str">
        <f t="shared" si="12"/>
        <v>ESVRG Qualified HPTB Shop Visit</v>
      </c>
      <c r="L200" s="615"/>
      <c r="M200" s="597">
        <f>IF(B200=0,0,IF(I200="Yes",COUNTIFS(B$7:B199,B200,I$7:I199,"Yes")+1,0))</f>
        <v>1</v>
      </c>
    </row>
    <row r="201" spans="1:13" ht="16.5" thickBot="1" x14ac:dyDescent="0.4">
      <c r="A201" s="600" t="s">
        <v>730</v>
      </c>
      <c r="B201" s="693">
        <v>91592</v>
      </c>
      <c r="C201" s="694">
        <v>45949.001388888886</v>
      </c>
      <c r="D201" s="695">
        <v>2201</v>
      </c>
      <c r="E201" s="477">
        <f t="shared" si="13"/>
        <v>2025</v>
      </c>
      <c r="F201" s="672" t="s">
        <v>753</v>
      </c>
      <c r="G201" s="471" t="s">
        <v>343</v>
      </c>
      <c r="H201" s="471" t="s">
        <v>344</v>
      </c>
      <c r="I201" s="471" t="s">
        <v>343</v>
      </c>
      <c r="J201" s="689">
        <f>IF(B201=0,"",VLOOKUP(B201,'QUALIFIED ENGINES'!$D$6:$P$1035,13,FALSE))</f>
        <v>43699</v>
      </c>
      <c r="K201" s="291" t="str">
        <f t="shared" si="12"/>
        <v>ESVRG Qualified HPTB Shop Visit</v>
      </c>
      <c r="L201" s="615"/>
      <c r="M201" s="597">
        <f>IF(B201=0,0,IF(I201="Yes",COUNTIFS(B$7:B200,B201,I$7:I200,"Yes")+1,0))</f>
        <v>1</v>
      </c>
    </row>
    <row r="202" spans="1:13" ht="16.5" thickBot="1" x14ac:dyDescent="0.4">
      <c r="A202" s="600" t="s">
        <v>731</v>
      </c>
      <c r="B202" s="693">
        <v>91593</v>
      </c>
      <c r="C202" s="694">
        <v>45644.391851851855</v>
      </c>
      <c r="D202" s="695">
        <v>1839</v>
      </c>
      <c r="E202" s="477">
        <f t="shared" si="13"/>
        <v>2024</v>
      </c>
      <c r="F202" s="672" t="s">
        <v>753</v>
      </c>
      <c r="G202" s="471" t="s">
        <v>343</v>
      </c>
      <c r="H202" s="471" t="s">
        <v>344</v>
      </c>
      <c r="I202" s="471" t="s">
        <v>343</v>
      </c>
      <c r="J202" s="689">
        <f>IF(B202=0,"",VLOOKUP(B202,'QUALIFIED ENGINES'!$D$6:$P$1035,13,FALSE))</f>
        <v>45291</v>
      </c>
      <c r="K202" s="291" t="str">
        <f t="shared" si="12"/>
        <v>ESVRG Qualified HPTB Shop Visit</v>
      </c>
      <c r="L202" s="615"/>
      <c r="M202" s="597">
        <f>IF(B202=0,0,IF(I202="Yes",COUNTIFS(B$7:B201,B202,I$7:I201,"Yes")+1,0))</f>
        <v>1</v>
      </c>
    </row>
    <row r="203" spans="1:13" ht="16.5" thickBot="1" x14ac:dyDescent="0.4">
      <c r="A203" s="600" t="s">
        <v>732</v>
      </c>
      <c r="B203" s="693">
        <v>91594</v>
      </c>
      <c r="C203" s="694">
        <v>45651.001388888886</v>
      </c>
      <c r="D203" s="695">
        <v>1735</v>
      </c>
      <c r="E203" s="477">
        <f t="shared" si="13"/>
        <v>2024</v>
      </c>
      <c r="F203" s="672" t="s">
        <v>753</v>
      </c>
      <c r="G203" s="471" t="s">
        <v>343</v>
      </c>
      <c r="H203" s="471" t="s">
        <v>344</v>
      </c>
      <c r="I203" s="471" t="s">
        <v>343</v>
      </c>
      <c r="J203" s="689">
        <f>IF(B203=0,"",VLOOKUP(B203,'QUALIFIED ENGINES'!$D$6:$P$1035,13,FALSE))</f>
        <v>45291</v>
      </c>
      <c r="K203" s="291" t="str">
        <f t="shared" si="12"/>
        <v>ESVRG Qualified HPTB Shop Visit</v>
      </c>
      <c r="L203" s="615"/>
      <c r="M203" s="597">
        <f>IF(B203=0,0,IF(I203="Yes",COUNTIFS(B$7:B202,B203,I$7:I202,"Yes")+1,0))</f>
        <v>1</v>
      </c>
    </row>
    <row r="204" spans="1:13" ht="16.5" thickBot="1" x14ac:dyDescent="0.4">
      <c r="A204" s="600" t="s">
        <v>733</v>
      </c>
      <c r="B204" s="693">
        <v>91595</v>
      </c>
      <c r="C204" s="694">
        <v>45546.001388888886</v>
      </c>
      <c r="D204" s="695">
        <v>1592</v>
      </c>
      <c r="E204" s="477">
        <f t="shared" si="13"/>
        <v>2024</v>
      </c>
      <c r="F204" s="672" t="s">
        <v>753</v>
      </c>
      <c r="G204" s="471" t="s">
        <v>343</v>
      </c>
      <c r="H204" s="471" t="s">
        <v>344</v>
      </c>
      <c r="I204" s="471" t="s">
        <v>343</v>
      </c>
      <c r="J204" s="689">
        <f>IF(B204=0,"",VLOOKUP(B204,'QUALIFIED ENGINES'!$D$6:$P$1035,13,FALSE))</f>
        <v>45291</v>
      </c>
      <c r="K204" s="291" t="str">
        <f t="shared" si="12"/>
        <v>ESVRG Qualified HPTB Shop Visit</v>
      </c>
      <c r="L204" s="615"/>
      <c r="M204" s="597">
        <f>IF(B204=0,0,IF(I204="Yes",COUNTIFS(B$7:B203,B204,I$7:I203,"Yes")+1,0))</f>
        <v>1</v>
      </c>
    </row>
    <row r="205" spans="1:13" ht="16.5" thickBot="1" x14ac:dyDescent="0.4">
      <c r="A205" s="600" t="s">
        <v>734</v>
      </c>
      <c r="B205" s="693">
        <v>91596</v>
      </c>
      <c r="C205" s="694">
        <v>45734.043055555558</v>
      </c>
      <c r="D205" s="695">
        <v>1843.87</v>
      </c>
      <c r="E205" s="477">
        <f t="shared" si="13"/>
        <v>2025</v>
      </c>
      <c r="F205" s="672" t="s">
        <v>753</v>
      </c>
      <c r="G205" s="471" t="s">
        <v>343</v>
      </c>
      <c r="H205" s="471" t="s">
        <v>344</v>
      </c>
      <c r="I205" s="471" t="s">
        <v>343</v>
      </c>
      <c r="J205" s="689" t="str">
        <f>IF(B205=0,"",VLOOKUP(B205,'QUALIFIED ENGINES'!$D$6:$P$1035,13,FALSE))</f>
        <v xml:space="preserve"> 15/03/2022</v>
      </c>
      <c r="K205" s="291" t="str">
        <f t="shared" si="12"/>
        <v>SVRG Qualified Shop Visit</v>
      </c>
      <c r="L205" s="615"/>
      <c r="M205" s="597">
        <f>IF(B205=0,0,IF(I205="Yes",COUNTIFS(B$7:B204,B205,I$7:I204,"Yes")+1,0))</f>
        <v>1</v>
      </c>
    </row>
    <row r="206" spans="1:13" ht="16.5" thickBot="1" x14ac:dyDescent="0.4">
      <c r="A206" s="600" t="s">
        <v>735</v>
      </c>
      <c r="B206" s="693">
        <v>91597</v>
      </c>
      <c r="C206" s="694">
        <v>45720.001388888886</v>
      </c>
      <c r="D206" s="695">
        <v>1824</v>
      </c>
      <c r="E206" s="477">
        <f t="shared" si="13"/>
        <v>2025</v>
      </c>
      <c r="F206" s="672" t="s">
        <v>753</v>
      </c>
      <c r="G206" s="471" t="s">
        <v>343</v>
      </c>
      <c r="H206" s="471" t="s">
        <v>344</v>
      </c>
      <c r="I206" s="471" t="s">
        <v>343</v>
      </c>
      <c r="J206" s="689" t="str">
        <f>IF(B206=0,"",VLOOKUP(B206,'QUALIFIED ENGINES'!$D$6:$P$1035,13,FALSE))</f>
        <v xml:space="preserve"> 02/03/2022</v>
      </c>
      <c r="K206" s="291" t="str">
        <f t="shared" si="12"/>
        <v>SVRG Qualified Shop Visit</v>
      </c>
      <c r="L206" s="615"/>
      <c r="M206" s="597">
        <f>IF(B206=0,0,IF(I206="Yes",COUNTIFS(B$7:B205,B206,I$7:I205,"Yes")+1,0))</f>
        <v>1</v>
      </c>
    </row>
    <row r="207" spans="1:13" ht="16.5" thickBot="1" x14ac:dyDescent="0.4">
      <c r="A207" s="600" t="s">
        <v>736</v>
      </c>
      <c r="B207" s="693">
        <v>91598</v>
      </c>
      <c r="C207" s="694">
        <v>45723.001388888886</v>
      </c>
      <c r="D207" s="695">
        <v>1941</v>
      </c>
      <c r="E207" s="477">
        <f t="shared" si="13"/>
        <v>2025</v>
      </c>
      <c r="F207" s="672" t="s">
        <v>753</v>
      </c>
      <c r="G207" s="471" t="s">
        <v>343</v>
      </c>
      <c r="H207" s="471" t="s">
        <v>344</v>
      </c>
      <c r="I207" s="471" t="s">
        <v>343</v>
      </c>
      <c r="J207" s="689">
        <f>IF(B207=0,"",VLOOKUP(B207,'QUALIFIED ENGINES'!$D$6:$P$1035,13,FALSE))</f>
        <v>45291</v>
      </c>
      <c r="K207" s="291" t="str">
        <f t="shared" si="12"/>
        <v>ESVRG Qualified HPTB Shop Visit</v>
      </c>
      <c r="L207" s="615"/>
      <c r="M207" s="597">
        <f>IF(B207=0,0,IF(I207="Yes",COUNTIFS(B$7:B206,B207,I$7:I206,"Yes")+1,0))</f>
        <v>1</v>
      </c>
    </row>
    <row r="208" spans="1:13" ht="16.5" thickBot="1" x14ac:dyDescent="0.4">
      <c r="A208" s="600" t="s">
        <v>737</v>
      </c>
      <c r="B208" s="693">
        <v>91599</v>
      </c>
      <c r="C208" s="694">
        <v>45223.666666666664</v>
      </c>
      <c r="D208" s="695">
        <v>1218</v>
      </c>
      <c r="E208" s="477">
        <f t="shared" si="13"/>
        <v>2023</v>
      </c>
      <c r="F208" s="672" t="s">
        <v>753</v>
      </c>
      <c r="G208" s="471" t="s">
        <v>343</v>
      </c>
      <c r="H208" s="471" t="s">
        <v>344</v>
      </c>
      <c r="I208" s="471" t="s">
        <v>343</v>
      </c>
      <c r="J208" s="689" t="str">
        <f>IF(B208=0,"",VLOOKUP(B208,'QUALIFIED ENGINES'!$D$6:$P$1035,13,FALSE))</f>
        <v xml:space="preserve"> 23/03/2022</v>
      </c>
      <c r="K208" s="291" t="str">
        <f>IF(OR(C208="",G208="",H208="",I208="",J208=0),"Missing data",
IF(OR(G208="",G208="NO",H208="YES",C208&gt;$J$4),"Not Qualified",
IF(AND(C208&gt;$H$4,G208="YES",H208="NO"),"ESVRG Qualified Shop Visit",
IF(C208&gt;J208,IF(I208="YES","ESVRG Qualified HPTB Shop Visit","ESVRG Qualified Shop Visit"),
"SVRG Qualified Shop Visit"))))</f>
        <v>SVRG Qualified Shop Visit</v>
      </c>
      <c r="L208" s="615"/>
      <c r="M208" s="597">
        <f>IF(B208=0,0,IF(I208="Yes",COUNTIFS(B$7:B207,B208,I$7:I207,"Yes")+1,0))</f>
        <v>1</v>
      </c>
    </row>
    <row r="209" spans="1:13" ht="16.5" thickBot="1" x14ac:dyDescent="0.4">
      <c r="A209" s="600" t="s">
        <v>738</v>
      </c>
      <c r="B209" s="693">
        <v>91599</v>
      </c>
      <c r="C209" s="694">
        <v>45979.26935185185</v>
      </c>
      <c r="D209" s="695">
        <v>1900</v>
      </c>
      <c r="E209" s="477">
        <f t="shared" si="13"/>
        <v>2025</v>
      </c>
      <c r="F209" s="672" t="s">
        <v>753</v>
      </c>
      <c r="G209" s="471" t="s">
        <v>343</v>
      </c>
      <c r="H209" s="471" t="s">
        <v>344</v>
      </c>
      <c r="I209" s="471" t="s">
        <v>343</v>
      </c>
      <c r="J209" s="689" t="str">
        <f>IF(B209=0,"",VLOOKUP(B209,'QUALIFIED ENGINES'!$D$6:$P$1035,13,FALSE))</f>
        <v xml:space="preserve"> 23/03/2022</v>
      </c>
      <c r="K209" s="291" t="str">
        <f>IF(OR(C209="",G209="",H209="",I209="",J209=0),"Missing data",
IF(OR(G209="",G209="NO",H209="YES",C209&gt;$J$4),"Not Qualified",
IF(AND(C209&gt;$H$4,G209="YES",H209="NO"),"ESVRG Qualified Shop Visit",
IF(C209&gt;J209,IF(I209="YES","ESVRG Qualified HPTB Shop Visit","ESVRG Qualified Shop Visit"),
"SVRG Qualified Shop Visit"))))</f>
        <v>SVRG Qualified Shop Visit</v>
      </c>
      <c r="L209" s="615"/>
      <c r="M209" s="597">
        <f>IF(B209=0,0,IF(I209="Yes",COUNTIFS(B$7:B208,B209,I$7:I208,"Yes")+1,0))</f>
        <v>2</v>
      </c>
    </row>
    <row r="210" spans="1:13" ht="16.5" thickBot="1" x14ac:dyDescent="0.4">
      <c r="A210" s="600" t="s">
        <v>739</v>
      </c>
      <c r="B210" s="693">
        <v>91600</v>
      </c>
      <c r="C210" s="694">
        <v>45938.25</v>
      </c>
      <c r="D210" s="695">
        <v>2126</v>
      </c>
      <c r="E210" s="477">
        <f t="shared" si="13"/>
        <v>2025</v>
      </c>
      <c r="F210" s="672" t="s">
        <v>753</v>
      </c>
      <c r="G210" s="471" t="s">
        <v>343</v>
      </c>
      <c r="H210" s="471" t="s">
        <v>344</v>
      </c>
      <c r="I210" s="471" t="s">
        <v>343</v>
      </c>
      <c r="J210" s="689" t="str">
        <f>IF(B210=0,"",VLOOKUP(B210,'QUALIFIED ENGINES'!$D$6:$P$1035,13,FALSE))</f>
        <v xml:space="preserve"> 17/03/2022</v>
      </c>
      <c r="K210" s="291" t="str">
        <f>IF(OR(C210="",G210="",H210="",I210="",J210=0),"Missing data",
IF(OR(G210="",G210="NO",H210="YES",C210&gt;$J$4),"Not Qualified",
IF(AND(C210&gt;$H$4,G210="YES",H210="NO"),"ESVRG Qualified Shop Visit",
IF(C210&gt;J210,IF(I210="YES","ESVRG Qualified HPTB Shop Visit","ESVRG Qualified Shop Visit"),
"SVRG Qualified Shop Visit"))))</f>
        <v>SVRG Qualified Shop Visit</v>
      </c>
      <c r="L210" s="615"/>
      <c r="M210" s="597">
        <f>IF(B210=0,0,IF(I210="Yes",COUNTIFS(B$7:B209,B210,I$7:I209,"Yes")+1,0))</f>
        <v>1</v>
      </c>
    </row>
    <row r="211" spans="1:13" ht="16.5" thickBot="1" x14ac:dyDescent="0.4">
      <c r="A211" s="600" t="s">
        <v>740</v>
      </c>
      <c r="B211" s="693">
        <v>91601</v>
      </c>
      <c r="C211" s="694">
        <v>45597.001388888886</v>
      </c>
      <c r="D211" s="695">
        <v>1896</v>
      </c>
      <c r="E211" s="477">
        <f t="shared" si="13"/>
        <v>2024</v>
      </c>
      <c r="F211" s="672" t="s">
        <v>753</v>
      </c>
      <c r="G211" s="471" t="s">
        <v>343</v>
      </c>
      <c r="H211" s="471" t="s">
        <v>344</v>
      </c>
      <c r="I211" s="471" t="s">
        <v>343</v>
      </c>
      <c r="J211" s="689">
        <v>45657</v>
      </c>
      <c r="K211" s="291" t="str">
        <f>IF(OR(C211="",G211="",H211="",I211="",J211=0),"Missing data",
IF(OR(G211="",G211="NO",H211="YES",C211&gt;$J$4),"Not Qualified",
IF(AND(C211&gt;$H$4,G211="YES",H211="NO"),"ESVRG Qualified Shop Visit",
IF(C211&gt;J211,IF(I211="YES","ESVRG Qualified HPTB Shop Visit","ESVRG Qualified Shop Visit"),
"SVRG Qualified Shop Visit"))))</f>
        <v>SVRG Qualified Shop Visit</v>
      </c>
      <c r="L211" s="703" t="s">
        <v>794</v>
      </c>
      <c r="M211" s="597">
        <f>IF(B211=0,0,IF(I211="Yes",COUNTIFS(B$7:B210,B211,I$7:I210,"Yes")+1,0))</f>
        <v>1</v>
      </c>
    </row>
    <row r="212" spans="1:13" ht="16.5" thickBot="1" x14ac:dyDescent="0.4">
      <c r="A212" s="600" t="s">
        <v>741</v>
      </c>
      <c r="B212" s="693">
        <v>91602</v>
      </c>
      <c r="C212" s="694">
        <v>45670.5</v>
      </c>
      <c r="D212" s="695">
        <v>1543</v>
      </c>
      <c r="E212" s="477">
        <f t="shared" si="13"/>
        <v>2025</v>
      </c>
      <c r="F212" s="672" t="s">
        <v>753</v>
      </c>
      <c r="G212" s="471" t="s">
        <v>343</v>
      </c>
      <c r="H212" s="471" t="s">
        <v>344</v>
      </c>
      <c r="I212" s="471" t="s">
        <v>343</v>
      </c>
      <c r="J212" s="689">
        <f>IF(B212=0,"",VLOOKUP(B212,'QUALIFIED ENGINES'!$D$6:$P$1035,13,FALSE))</f>
        <v>45291</v>
      </c>
      <c r="K212" s="291" t="str">
        <f>IF(OR(C212="",G212="",H212="",I212="",J212=0),"Missing data",
IF(OR(G212="",G212="NO",H212="YES",C212&gt;$J$4),"Not Qualified",
IF(AND(C212&gt;$H$4,G212="YES",H212="NO"),"ESVRG Qualified Shop Visit",
IF(C212&gt;J212,IF(I212="YES","ESVRG Qualified HPTB Shop Visit","ESVRG Qualified Shop Visit"),
"SVRG Qualified Shop Visit"))))</f>
        <v>ESVRG Qualified HPTB Shop Visit</v>
      </c>
      <c r="L212" s="615"/>
      <c r="M212" s="597">
        <f>IF(B212=0,0,IF(I212="Yes",COUNTIFS(B$7:B211,B212,I$7:I211,"Yes")+1,0))</f>
        <v>1</v>
      </c>
    </row>
    <row r="213" spans="1:13" ht="16.5" thickBot="1" x14ac:dyDescent="0.4">
      <c r="A213" s="600" t="s">
        <v>795</v>
      </c>
      <c r="B213" s="693">
        <v>91603</v>
      </c>
      <c r="C213" s="694">
        <v>45809.001388888886</v>
      </c>
      <c r="D213" s="695">
        <v>1719</v>
      </c>
      <c r="E213" s="477">
        <f t="shared" si="13"/>
        <v>2025</v>
      </c>
      <c r="F213" s="672" t="s">
        <v>753</v>
      </c>
      <c r="G213" s="471" t="s">
        <v>343</v>
      </c>
      <c r="H213" s="471" t="s">
        <v>344</v>
      </c>
      <c r="I213" s="471" t="s">
        <v>343</v>
      </c>
      <c r="J213" s="689">
        <f>IF(B213=0,"",VLOOKUP(B213,'QUALIFIED ENGINES'!$D$6:$P$1035,13,FALSE))</f>
        <v>45291</v>
      </c>
      <c r="K213" s="291" t="str">
        <f t="shared" ref="K213:K217" si="14">IF(OR(C213="",G213="",H213="",I213="",J213=0),"Missing data",
IF(OR(G213="",G213="NO",H213="YES",C213&gt;$J$4),"Not Qualified",
IF(AND(C213&gt;$H$4,G213="YES",H213="NO"),"ESVRG Qualified Shop Visit",
IF(C213&gt;J213,IF(I213="YES","ESVRG Qualified HPTB Shop Visit","ESVRG Qualified Shop Visit"),
"SVRG Qualified Shop Visit"))))</f>
        <v>ESVRG Qualified HPTB Shop Visit</v>
      </c>
      <c r="L213" s="615"/>
      <c r="M213" s="597">
        <f>IF(B213=0,0,IF(I213="Yes",COUNTIFS(B$7:B212,B213,I$7:I212,"Yes")+1,0))</f>
        <v>1</v>
      </c>
    </row>
    <row r="214" spans="1:13" ht="16.5" thickBot="1" x14ac:dyDescent="0.4">
      <c r="A214" s="600" t="s">
        <v>796</v>
      </c>
      <c r="B214" s="693">
        <v>91604</v>
      </c>
      <c r="C214" s="694">
        <v>45792.001388888886</v>
      </c>
      <c r="D214" s="695">
        <v>1701</v>
      </c>
      <c r="E214" s="477">
        <f t="shared" si="13"/>
        <v>2025</v>
      </c>
      <c r="F214" s="672" t="s">
        <v>753</v>
      </c>
      <c r="G214" s="471" t="s">
        <v>343</v>
      </c>
      <c r="H214" s="471" t="s">
        <v>344</v>
      </c>
      <c r="I214" s="471" t="s">
        <v>343</v>
      </c>
      <c r="J214" s="689">
        <f>IF(B214=0,"",VLOOKUP(B214,'QUALIFIED ENGINES'!$D$6:$P$1035,13,FALSE))</f>
        <v>43997</v>
      </c>
      <c r="K214" s="291" t="str">
        <f t="shared" si="14"/>
        <v>ESVRG Qualified HPTB Shop Visit</v>
      </c>
      <c r="L214" s="615"/>
      <c r="M214" s="597">
        <f>IF(B214=0,0,IF(I214="Yes",COUNTIFS(B$7:B213,B214,I$7:I213,"Yes")+1,0))</f>
        <v>1</v>
      </c>
    </row>
    <row r="215" spans="1:13" ht="16.5" thickBot="1" x14ac:dyDescent="0.4">
      <c r="A215" s="600" t="s">
        <v>797</v>
      </c>
      <c r="B215" s="693">
        <v>91605</v>
      </c>
      <c r="C215" s="694">
        <v>45521.001388888886</v>
      </c>
      <c r="D215" s="695">
        <v>1830</v>
      </c>
      <c r="E215" s="477">
        <f t="shared" si="13"/>
        <v>2024</v>
      </c>
      <c r="F215" s="672" t="s">
        <v>753</v>
      </c>
      <c r="G215" s="471" t="s">
        <v>343</v>
      </c>
      <c r="H215" s="471" t="s">
        <v>344</v>
      </c>
      <c r="I215" s="471" t="s">
        <v>343</v>
      </c>
      <c r="J215" s="689">
        <f>IF(B215=0,"",VLOOKUP(B215,'QUALIFIED ENGINES'!$D$6:$P$1035,13,FALSE))</f>
        <v>45291</v>
      </c>
      <c r="K215" s="291" t="str">
        <f t="shared" si="14"/>
        <v>ESVRG Qualified HPTB Shop Visit</v>
      </c>
      <c r="L215" s="615"/>
      <c r="M215" s="597">
        <f>IF(B215=0,0,IF(I215="Yes",COUNTIFS(B$7:B214,B215,I$7:I214,"Yes")+1,0))</f>
        <v>1</v>
      </c>
    </row>
    <row r="216" spans="1:13" ht="16.5" thickBot="1" x14ac:dyDescent="0.4">
      <c r="A216" s="600" t="s">
        <v>798</v>
      </c>
      <c r="B216" s="693">
        <v>91606</v>
      </c>
      <c r="C216" s="694">
        <v>45822.001388888886</v>
      </c>
      <c r="D216" s="695">
        <v>1726.41</v>
      </c>
      <c r="E216" s="477">
        <f t="shared" si="13"/>
        <v>2025</v>
      </c>
      <c r="F216" s="672" t="s">
        <v>753</v>
      </c>
      <c r="G216" s="471" t="s">
        <v>343</v>
      </c>
      <c r="H216" s="471" t="s">
        <v>344</v>
      </c>
      <c r="I216" s="471" t="s">
        <v>343</v>
      </c>
      <c r="J216" s="689">
        <f>IF(B216=0,"",VLOOKUP(B216,'QUALIFIED ENGINES'!$D$6:$P$1035,13,FALSE))</f>
        <v>44029</v>
      </c>
      <c r="K216" s="291" t="str">
        <f t="shared" si="14"/>
        <v>ESVRG Qualified HPTB Shop Visit</v>
      </c>
      <c r="L216" s="615"/>
      <c r="M216" s="597">
        <f>IF(B216=0,0,IF(I216="Yes",COUNTIFS(B$7:B215,B216,I$7:I215,"Yes")+1,0))</f>
        <v>1</v>
      </c>
    </row>
    <row r="217" spans="1:13" ht="16.5" thickBot="1" x14ac:dyDescent="0.4">
      <c r="A217" s="600" t="s">
        <v>799</v>
      </c>
      <c r="B217" s="693">
        <v>91607</v>
      </c>
      <c r="C217" s="694">
        <v>45643.481990740744</v>
      </c>
      <c r="D217" s="695">
        <v>1460</v>
      </c>
      <c r="E217" s="477">
        <f t="shared" si="13"/>
        <v>2024</v>
      </c>
      <c r="F217" s="672" t="s">
        <v>753</v>
      </c>
      <c r="G217" s="471" t="s">
        <v>343</v>
      </c>
      <c r="H217" s="471" t="s">
        <v>344</v>
      </c>
      <c r="I217" s="471" t="s">
        <v>343</v>
      </c>
      <c r="J217" s="689">
        <f>IF(B217=0,"",VLOOKUP(B217,'QUALIFIED ENGINES'!$D$6:$P$1035,13,FALSE))</f>
        <v>45291</v>
      </c>
      <c r="K217" s="291" t="str">
        <f t="shared" si="14"/>
        <v>ESVRG Qualified HPTB Shop Visit</v>
      </c>
      <c r="L217" s="615"/>
      <c r="M217" s="597">
        <f>IF(B217=0,0,IF(I217="Yes",COUNTIFS(B$7:B216,B217,I$7:I216,"Yes")+1,0))</f>
        <v>1</v>
      </c>
    </row>
    <row r="218" spans="1:13" x14ac:dyDescent="0.35">
      <c r="A218" s="600"/>
      <c r="B218" s="656"/>
      <c r="C218" s="523"/>
      <c r="D218" s="614"/>
      <c r="E218" s="477"/>
      <c r="F218" s="658"/>
      <c r="G218" s="468"/>
      <c r="H218" s="468"/>
      <c r="I218" s="468"/>
      <c r="J218" s="689"/>
      <c r="K218" s="291"/>
      <c r="L218" s="615"/>
      <c r="M218" s="597">
        <f>IF(B218=0,0,IF(I218="Yes",COUNTIFS(B$7:B217,B218,I$7:I217,"Yes")+1,0))</f>
        <v>0</v>
      </c>
    </row>
    <row r="219" spans="1:13" x14ac:dyDescent="0.35">
      <c r="A219" s="600"/>
      <c r="B219" s="656"/>
      <c r="C219" s="523"/>
      <c r="D219" s="614"/>
      <c r="E219" s="477"/>
      <c r="F219" s="658"/>
      <c r="G219" s="468"/>
      <c r="H219" s="468"/>
      <c r="I219" s="468"/>
      <c r="J219" s="689"/>
      <c r="K219" s="291"/>
      <c r="L219" s="615"/>
      <c r="M219" s="597">
        <f>IF(B219=0,0,IF(I219="Yes",COUNTIFS(B$7:B218,B219,I$7:I218,"Yes")+1,0))</f>
        <v>0</v>
      </c>
    </row>
    <row r="220" spans="1:13" x14ac:dyDescent="0.35">
      <c r="A220" s="600"/>
      <c r="B220" s="656"/>
      <c r="C220" s="523"/>
      <c r="D220" s="614"/>
      <c r="E220" s="477"/>
      <c r="F220" s="658"/>
      <c r="G220" s="468"/>
      <c r="H220" s="468"/>
      <c r="I220" s="468"/>
      <c r="J220" s="689"/>
      <c r="K220" s="291"/>
      <c r="L220" s="615"/>
      <c r="M220" s="597">
        <f>IF(B220=0,0,IF(I220="Yes",COUNTIFS(B$7:B219,B220,I$7:I219,"Yes")+1,0))</f>
        <v>0</v>
      </c>
    </row>
    <row r="221" spans="1:13" x14ac:dyDescent="0.35">
      <c r="A221" s="600"/>
      <c r="B221" s="656"/>
      <c r="C221" s="523"/>
      <c r="D221" s="614"/>
      <c r="E221" s="477"/>
      <c r="F221" s="658"/>
      <c r="G221" s="468"/>
      <c r="H221" s="468"/>
      <c r="I221" s="468"/>
      <c r="J221" s="689"/>
      <c r="K221" s="291"/>
      <c r="L221" s="615"/>
      <c r="M221" s="597">
        <f>IF(B221=0,0,IF(I221="Yes",COUNTIFS(B$7:B220,B221,I$7:I220,"Yes")+1,0))</f>
        <v>0</v>
      </c>
    </row>
    <row r="222" spans="1:13" x14ac:dyDescent="0.35">
      <c r="A222" s="600"/>
      <c r="B222" s="656"/>
      <c r="C222" s="523"/>
      <c r="D222" s="614"/>
      <c r="E222" s="477"/>
      <c r="F222" s="658"/>
      <c r="G222" s="468"/>
      <c r="H222" s="468"/>
      <c r="I222" s="468"/>
      <c r="J222" s="689"/>
      <c r="K222" s="291"/>
      <c r="L222" s="615"/>
      <c r="M222" s="597">
        <f>IF(B222=0,0,IF(I222="Yes",COUNTIFS(B$7:B221,B222,I$7:I221,"Yes")+1,0))</f>
        <v>0</v>
      </c>
    </row>
    <row r="223" spans="1:13" x14ac:dyDescent="0.35">
      <c r="A223" s="600"/>
      <c r="B223" s="656"/>
      <c r="C223" s="523"/>
      <c r="D223" s="614"/>
      <c r="E223" s="477"/>
      <c r="F223" s="658"/>
      <c r="G223" s="468"/>
      <c r="H223" s="468"/>
      <c r="I223" s="468"/>
      <c r="J223" s="689"/>
      <c r="K223" s="291"/>
      <c r="L223" s="615"/>
      <c r="M223" s="597">
        <f>IF(B223=0,0,IF(I223="Yes",COUNTIFS(B$7:B222,B223,I$7:I222,"Yes")+1,0))</f>
        <v>0</v>
      </c>
    </row>
    <row r="224" spans="1:13" x14ac:dyDescent="0.35">
      <c r="A224" s="600"/>
      <c r="B224" s="656"/>
      <c r="C224" s="523"/>
      <c r="D224" s="614"/>
      <c r="E224" s="477"/>
      <c r="F224" s="658"/>
      <c r="G224" s="468"/>
      <c r="H224" s="468"/>
      <c r="I224" s="468"/>
      <c r="J224" s="689"/>
      <c r="K224" s="291"/>
      <c r="L224" s="615"/>
      <c r="M224" s="597">
        <f>IF(B224=0,0,IF(I224="Yes",COUNTIFS(B$7:B223,B224,I$7:I223,"Yes")+1,0))</f>
        <v>0</v>
      </c>
    </row>
    <row r="225" spans="1:13" x14ac:dyDescent="0.35">
      <c r="A225" s="600"/>
      <c r="B225" s="656"/>
      <c r="C225" s="523"/>
      <c r="D225" s="614"/>
      <c r="E225" s="477"/>
      <c r="F225" s="658"/>
      <c r="G225" s="468"/>
      <c r="H225" s="468"/>
      <c r="I225" s="468"/>
      <c r="J225" s="689"/>
      <c r="K225" s="291"/>
      <c r="L225" s="615"/>
      <c r="M225" s="597">
        <f>IF(B225=0,0,IF(I225="Yes",COUNTIFS(B$7:B224,B225,I$7:I224,"Yes")+1,0))</f>
        <v>0</v>
      </c>
    </row>
    <row r="226" spans="1:13" x14ac:dyDescent="0.35">
      <c r="A226" s="600"/>
      <c r="B226" s="656"/>
      <c r="C226" s="523"/>
      <c r="D226" s="614"/>
      <c r="E226" s="477"/>
      <c r="F226" s="658"/>
      <c r="G226" s="468"/>
      <c r="H226" s="468"/>
      <c r="I226" s="468"/>
      <c r="J226" s="689"/>
      <c r="K226" s="291"/>
      <c r="L226" s="615"/>
      <c r="M226" s="597"/>
    </row>
    <row r="227" spans="1:13" x14ac:dyDescent="0.35">
      <c r="A227" s="600"/>
      <c r="B227" s="656"/>
      <c r="C227" s="523"/>
      <c r="D227" s="614"/>
      <c r="E227" s="477"/>
      <c r="F227" s="658"/>
      <c r="G227" s="468"/>
      <c r="H227" s="468"/>
      <c r="I227" s="468"/>
      <c r="J227" s="689"/>
      <c r="K227" s="291"/>
      <c r="L227" s="615"/>
      <c r="M227" s="597"/>
    </row>
    <row r="228" spans="1:13" x14ac:dyDescent="0.35">
      <c r="A228" s="600"/>
      <c r="B228" s="656"/>
      <c r="C228" s="523"/>
      <c r="D228" s="614"/>
      <c r="E228" s="477"/>
      <c r="F228" s="658"/>
      <c r="G228" s="468"/>
      <c r="H228" s="468"/>
      <c r="I228" s="468"/>
      <c r="J228" s="689"/>
      <c r="K228" s="291"/>
      <c r="L228" s="615"/>
      <c r="M228" s="597"/>
    </row>
    <row r="229" spans="1:13" x14ac:dyDescent="0.35">
      <c r="A229" s="600"/>
      <c r="B229" s="656"/>
      <c r="C229" s="523"/>
      <c r="D229" s="614"/>
      <c r="E229" s="477"/>
      <c r="F229" s="658"/>
      <c r="G229" s="468"/>
      <c r="H229" s="468"/>
      <c r="I229" s="468"/>
      <c r="J229" s="689"/>
      <c r="K229" s="291"/>
      <c r="L229" s="615"/>
      <c r="M229" s="597"/>
    </row>
    <row r="230" spans="1:13" x14ac:dyDescent="0.35">
      <c r="A230" s="600"/>
      <c r="B230" s="573"/>
      <c r="C230" s="523"/>
      <c r="D230" s="614"/>
      <c r="E230" s="477" t="str">
        <f t="shared" ref="E230:E237" si="15">IF(C230=0,"",YEAR(C230))</f>
        <v/>
      </c>
      <c r="F230" s="562"/>
      <c r="G230" s="468"/>
      <c r="H230" s="468"/>
      <c r="I230" s="468"/>
      <c r="J230" s="689" t="str">
        <f>IF(B230=0,"",VLOOKUP(B230,'QUALIFIED ENGINES'!$D$6:$P$1035,13,FALSE))</f>
        <v/>
      </c>
      <c r="K230" s="291"/>
      <c r="L230" s="615"/>
      <c r="M230" s="597">
        <f>IF(B230=0,0,IF(I230="Yes",COUNTIFS(B$7:B229,B230,I$7:I229,"Yes")+1,0))</f>
        <v>0</v>
      </c>
    </row>
    <row r="231" spans="1:13" x14ac:dyDescent="0.35">
      <c r="A231" s="600"/>
      <c r="B231" s="573"/>
      <c r="C231" s="523"/>
      <c r="D231" s="614"/>
      <c r="E231" s="477" t="str">
        <f t="shared" si="15"/>
        <v/>
      </c>
      <c r="F231" s="562"/>
      <c r="G231" s="468"/>
      <c r="H231" s="468"/>
      <c r="I231" s="468"/>
      <c r="J231" s="689" t="str">
        <f>IF(B231=0,"",VLOOKUP(B231,'QUALIFIED ENGINES'!$D$6:$P$1035,13,FALSE))</f>
        <v/>
      </c>
      <c r="K231" s="291"/>
      <c r="L231" s="615"/>
      <c r="M231" s="597">
        <f>IF(B231=0,0,IF(I231="Yes",COUNTIFS(B$7:B230,B231,I$7:I230,"Yes")+1,0))</f>
        <v>0</v>
      </c>
    </row>
    <row r="232" spans="1:13" x14ac:dyDescent="0.35">
      <c r="A232" s="600"/>
      <c r="B232" s="573"/>
      <c r="C232" s="523"/>
      <c r="D232" s="614"/>
      <c r="E232" s="477" t="str">
        <f t="shared" si="15"/>
        <v/>
      </c>
      <c r="F232" s="562"/>
      <c r="G232" s="468"/>
      <c r="H232" s="468"/>
      <c r="I232" s="468"/>
      <c r="J232" s="689" t="str">
        <f>IF(B232=0,"",VLOOKUP(B232,'QUALIFIED ENGINES'!$D$6:$P$1035,13,FALSE))</f>
        <v/>
      </c>
      <c r="K232" s="291"/>
      <c r="L232" s="615"/>
      <c r="M232" s="597">
        <f>IF(B232=0,0,IF(I232="Yes",COUNTIFS(B$7:B231,B232,I$7:I231,"Yes")+1,0))</f>
        <v>0</v>
      </c>
    </row>
    <row r="233" spans="1:13" x14ac:dyDescent="0.35">
      <c r="A233" s="600"/>
      <c r="B233" s="573"/>
      <c r="C233" s="523"/>
      <c r="D233" s="614"/>
      <c r="E233" s="477" t="str">
        <f t="shared" si="15"/>
        <v/>
      </c>
      <c r="F233" s="539"/>
      <c r="G233" s="468"/>
      <c r="H233" s="468"/>
      <c r="I233" s="468"/>
      <c r="J233" s="689" t="str">
        <f>IF(B233=0,"",VLOOKUP(B233,'QUALIFIED ENGINES'!$D$6:$P$1035,13,FALSE))</f>
        <v/>
      </c>
      <c r="K233" s="291"/>
      <c r="L233" s="584"/>
      <c r="M233" s="597">
        <f>IF(B233=0,0,IF(I233="Yes",COUNTIFS(B$7:B232,B233,I$7:I232,"Yes")+1,0))</f>
        <v>0</v>
      </c>
    </row>
    <row r="234" spans="1:13" x14ac:dyDescent="0.35">
      <c r="A234" s="600"/>
      <c r="B234" s="573"/>
      <c r="C234" s="523"/>
      <c r="D234" s="614"/>
      <c r="E234" s="477" t="str">
        <f t="shared" si="15"/>
        <v/>
      </c>
      <c r="F234" s="539"/>
      <c r="G234" s="468"/>
      <c r="H234" s="468"/>
      <c r="I234" s="468"/>
      <c r="J234" s="689" t="str">
        <f>IF(B234=0,"",VLOOKUP(B234,'QUALIFIED ENGINES'!$D$6:$P$1035,13,FALSE))</f>
        <v/>
      </c>
      <c r="K234" s="291"/>
      <c r="L234" s="584"/>
      <c r="M234" s="597">
        <f>IF(B234=0,0,IF(I234="Yes",COUNTIFS(B$7:B233,B234,I$7:I233,"Yes")+1,0))</f>
        <v>0</v>
      </c>
    </row>
    <row r="235" spans="1:13" x14ac:dyDescent="0.35">
      <c r="A235" s="600"/>
      <c r="B235" s="573">
        <v>0</v>
      </c>
      <c r="C235" s="523" t="s">
        <v>793</v>
      </c>
      <c r="D235" s="614"/>
      <c r="E235" s="477" t="e">
        <f t="shared" si="15"/>
        <v>#VALUE!</v>
      </c>
      <c r="F235" s="539"/>
      <c r="G235" s="468"/>
      <c r="H235" s="468"/>
      <c r="I235" s="468"/>
      <c r="J235" s="689" t="str">
        <f>IF(B235=0,"",VLOOKUP(B235,'QUALIFIED ENGINES'!$D$6:$P$1035,13,FALSE))</f>
        <v/>
      </c>
      <c r="K235" s="291"/>
      <c r="L235" s="584"/>
      <c r="M235" s="597">
        <f>IF(B235=0,0,IF(I235="Yes",COUNTIFS(B$7:B234,B235,I$7:I234,"Yes")+1,0))</f>
        <v>0</v>
      </c>
    </row>
    <row r="236" spans="1:13" x14ac:dyDescent="0.35">
      <c r="A236" s="600"/>
      <c r="B236" s="573">
        <v>0</v>
      </c>
      <c r="C236" s="523" t="s">
        <v>793</v>
      </c>
      <c r="D236" s="614"/>
      <c r="E236" s="477" t="e">
        <f t="shared" si="15"/>
        <v>#VALUE!</v>
      </c>
      <c r="F236" s="539"/>
      <c r="G236" s="468"/>
      <c r="H236" s="468"/>
      <c r="I236" s="468"/>
      <c r="J236" s="689" t="str">
        <f>IF(B236=0,"",VLOOKUP(B236,'QUALIFIED ENGINES'!$D$6:$P$1035,13,FALSE))</f>
        <v/>
      </c>
      <c r="K236" s="291"/>
      <c r="L236" s="584"/>
      <c r="M236" s="597">
        <f>IF(B236=0,0,IF(I236="Yes",COUNTIFS(B$7:B235,B236,I$7:I235,"Yes")+1,0))</f>
        <v>0</v>
      </c>
    </row>
    <row r="237" spans="1:13" x14ac:dyDescent="0.35">
      <c r="A237" s="600"/>
      <c r="B237" s="573">
        <v>0</v>
      </c>
      <c r="C237" s="523" t="s">
        <v>793</v>
      </c>
      <c r="D237" s="614"/>
      <c r="E237" s="477" t="e">
        <f t="shared" si="15"/>
        <v>#VALUE!</v>
      </c>
      <c r="F237" s="539"/>
      <c r="G237" s="468"/>
      <c r="H237" s="468"/>
      <c r="I237" s="468"/>
      <c r="J237" s="689" t="str">
        <f>IF(B237=0,"",VLOOKUP(B237,'QUALIFIED ENGINES'!$D$6:$P$1035,13,FALSE))</f>
        <v/>
      </c>
      <c r="K237" s="291"/>
      <c r="L237" s="584"/>
      <c r="M237" s="597">
        <f>IF(B237=0,0,IF(I237="Yes",COUNTIFS(B$7:B236,B237,I$7:I236,"Yes")+1,0))</f>
        <v>0</v>
      </c>
    </row>
    <row r="238" spans="1:13" s="576" customFormat="1" x14ac:dyDescent="0.35">
      <c r="A238" s="623" t="s">
        <v>394</v>
      </c>
      <c r="B238" s="577"/>
      <c r="C238" s="578"/>
      <c r="D238" s="611"/>
      <c r="E238" s="579"/>
      <c r="F238" s="579"/>
      <c r="G238" s="580"/>
      <c r="H238" s="580"/>
      <c r="I238" s="580"/>
      <c r="J238" s="701"/>
      <c r="K238" s="581"/>
      <c r="L238" s="585"/>
      <c r="M238" s="621">
        <f>IF(B238=0,0,IF(I238="Yes",COUNTIFS(B$7:B237,B238,I$7:I237,"Yes")+1,0))</f>
        <v>0</v>
      </c>
    </row>
    <row r="239" spans="1:13" x14ac:dyDescent="0.35">
      <c r="A239" s="600"/>
      <c r="B239" s="655"/>
      <c r="C239" s="522"/>
      <c r="D239" s="610"/>
      <c r="E239" s="477"/>
      <c r="F239" s="624"/>
      <c r="G239" s="468" t="s">
        <v>343</v>
      </c>
      <c r="H239" s="468" t="s">
        <v>344</v>
      </c>
      <c r="I239" s="468" t="s">
        <v>343</v>
      </c>
      <c r="J239" s="689" t="str">
        <f>IF(B239=0,"",VLOOKUP(B239,'QUALIFIED ENGINES'!$D$6:$P$1035,13,FALSE))</f>
        <v/>
      </c>
      <c r="K239" s="291" t="str">
        <f t="shared" ref="K239:K302" si="16">IF(OR(C239="",G239="",H239="",I239="",J239=0),"Missing data",
IF(OR(G239="",G239="NO",H239="YES",C239&gt;$J$4),"Not Qualified",
IF(AND(C239&gt;$H$4,G239="YES",H239="NO"),"ESVRG Qualified Shop Visit",
IF(C239&gt;J239,IF(I239="YES","ESVRG Qualified HPTB Shop Visit","ESVRG Qualified Shop Visit"),
"SVRG Qualified Shop Visit"))))</f>
        <v>Missing data</v>
      </c>
      <c r="L239" s="586"/>
      <c r="M239" s="597">
        <f>IF(B239=0,0,IF(I239="Yes",COUNTIFS(B$7:B238,B239,I$7:I238,"Yes")+1,0))</f>
        <v>0</v>
      </c>
    </row>
    <row r="240" spans="1:13" x14ac:dyDescent="0.35">
      <c r="A240" s="600"/>
      <c r="B240" s="655"/>
      <c r="C240" s="522"/>
      <c r="D240" s="610"/>
      <c r="E240" s="477"/>
      <c r="F240" s="624"/>
      <c r="G240" s="468" t="s">
        <v>343</v>
      </c>
      <c r="H240" s="468" t="s">
        <v>344</v>
      </c>
      <c r="I240" s="468" t="s">
        <v>343</v>
      </c>
      <c r="J240" s="689" t="str">
        <f>IF(B240=0,"",VLOOKUP(B240,'QUALIFIED ENGINES'!$D$6:$P$1035,13,FALSE))</f>
        <v/>
      </c>
      <c r="K240" s="291" t="str">
        <f t="shared" si="16"/>
        <v>Missing data</v>
      </c>
      <c r="L240" s="586"/>
      <c r="M240" s="597">
        <f>IF(B240=0,0,IF(I240="Yes",COUNTIFS(B$7:B239,B240,I$7:I239,"Yes")+1,0))</f>
        <v>0</v>
      </c>
    </row>
    <row r="241" spans="1:13" x14ac:dyDescent="0.35">
      <c r="A241" s="600"/>
      <c r="B241" s="655"/>
      <c r="C241" s="522"/>
      <c r="D241" s="610"/>
      <c r="E241" s="477"/>
      <c r="F241" s="624"/>
      <c r="G241" s="468" t="s">
        <v>343</v>
      </c>
      <c r="H241" s="468" t="s">
        <v>344</v>
      </c>
      <c r="I241" s="468" t="s">
        <v>343</v>
      </c>
      <c r="J241" s="689" t="str">
        <f>IF(B241=0,"",VLOOKUP(B241,'QUALIFIED ENGINES'!$D$6:$P$1035,13,FALSE))</f>
        <v/>
      </c>
      <c r="K241" s="291" t="str">
        <f t="shared" si="16"/>
        <v>Missing data</v>
      </c>
      <c r="L241" s="586"/>
      <c r="M241" s="597">
        <f>IF(B241=0,0,IF(I241="Yes",COUNTIFS(B$7:B240,B241,I$7:I240,"Yes")+1,0))</f>
        <v>0</v>
      </c>
    </row>
    <row r="242" spans="1:13" x14ac:dyDescent="0.35">
      <c r="A242" s="600"/>
      <c r="B242" s="655"/>
      <c r="C242" s="522"/>
      <c r="D242" s="610"/>
      <c r="E242" s="477"/>
      <c r="F242" s="624"/>
      <c r="G242" s="468" t="s">
        <v>343</v>
      </c>
      <c r="H242" s="468" t="s">
        <v>344</v>
      </c>
      <c r="I242" s="468" t="s">
        <v>343</v>
      </c>
      <c r="J242" s="689" t="str">
        <f>IF(B242=0,"",VLOOKUP(B242,'QUALIFIED ENGINES'!$D$6:$P$1035,13,FALSE))</f>
        <v/>
      </c>
      <c r="K242" s="291" t="str">
        <f t="shared" si="16"/>
        <v>Missing data</v>
      </c>
      <c r="L242" s="586"/>
      <c r="M242" s="597">
        <f>IF(B242=0,0,IF(I242="Yes",COUNTIFS(B$7:B241,B242,I$7:I241,"Yes")+1,0))</f>
        <v>0</v>
      </c>
    </row>
    <row r="243" spans="1:13" x14ac:dyDescent="0.35">
      <c r="A243" s="600"/>
      <c r="B243" s="655"/>
      <c r="C243" s="522"/>
      <c r="D243" s="610"/>
      <c r="E243" s="477"/>
      <c r="F243" s="624"/>
      <c r="G243" s="468" t="s">
        <v>343</v>
      </c>
      <c r="H243" s="468" t="s">
        <v>344</v>
      </c>
      <c r="I243" s="468" t="s">
        <v>343</v>
      </c>
      <c r="J243" s="689" t="str">
        <f>IF(B243=0,"",VLOOKUP(B243,'QUALIFIED ENGINES'!$D$6:$P$1035,13,FALSE))</f>
        <v/>
      </c>
      <c r="K243" s="291" t="str">
        <f t="shared" si="16"/>
        <v>Missing data</v>
      </c>
      <c r="L243" s="586"/>
      <c r="M243" s="597">
        <f>IF(B243=0,0,IF(I243="Yes",COUNTIFS(B$7:B242,B243,I$7:I242,"Yes")+1,0))</f>
        <v>0</v>
      </c>
    </row>
    <row r="244" spans="1:13" x14ac:dyDescent="0.35">
      <c r="A244" s="600"/>
      <c r="B244" s="655"/>
      <c r="C244" s="522"/>
      <c r="D244" s="610"/>
      <c r="E244" s="477"/>
      <c r="F244" s="624"/>
      <c r="G244" s="468" t="s">
        <v>343</v>
      </c>
      <c r="H244" s="468" t="s">
        <v>344</v>
      </c>
      <c r="I244" s="468" t="s">
        <v>343</v>
      </c>
      <c r="J244" s="689" t="str">
        <f>IF(B244=0,"",VLOOKUP(B244,'QUALIFIED ENGINES'!$D$6:$P$1035,13,FALSE))</f>
        <v/>
      </c>
      <c r="K244" s="291" t="str">
        <f t="shared" si="16"/>
        <v>Missing data</v>
      </c>
      <c r="L244" s="586"/>
      <c r="M244" s="597">
        <f>IF(B244=0,0,IF(I244="Yes",COUNTIFS(B$7:B243,B244,I$7:I243,"Yes")+1,0))</f>
        <v>0</v>
      </c>
    </row>
    <row r="245" spans="1:13" x14ac:dyDescent="0.35">
      <c r="A245" s="600"/>
      <c r="B245" s="655"/>
      <c r="C245" s="522"/>
      <c r="D245" s="610"/>
      <c r="E245" s="477"/>
      <c r="F245" s="624"/>
      <c r="G245" s="468" t="s">
        <v>343</v>
      </c>
      <c r="H245" s="468" t="s">
        <v>344</v>
      </c>
      <c r="I245" s="468" t="s">
        <v>343</v>
      </c>
      <c r="J245" s="689" t="str">
        <f>IF(B245=0,"",VLOOKUP(B245,'QUALIFIED ENGINES'!$D$6:$P$1035,13,FALSE))</f>
        <v/>
      </c>
      <c r="K245" s="291" t="str">
        <f t="shared" si="16"/>
        <v>Missing data</v>
      </c>
      <c r="L245" s="586"/>
      <c r="M245" s="597">
        <f>IF(B245=0,0,IF(I245="Yes",COUNTIFS(B$7:B244,B245,I$7:I244,"Yes")+1,0))</f>
        <v>0</v>
      </c>
    </row>
    <row r="246" spans="1:13" x14ac:dyDescent="0.35">
      <c r="A246" s="600"/>
      <c r="B246" s="655"/>
      <c r="C246" s="522"/>
      <c r="D246" s="610"/>
      <c r="E246" s="477"/>
      <c r="F246" s="624"/>
      <c r="G246" s="468" t="s">
        <v>343</v>
      </c>
      <c r="H246" s="468" t="s">
        <v>344</v>
      </c>
      <c r="I246" s="468" t="s">
        <v>343</v>
      </c>
      <c r="J246" s="689" t="str">
        <f>IF(B246=0,"",VLOOKUP(B246,'QUALIFIED ENGINES'!$D$6:$P$1035,13,FALSE))</f>
        <v/>
      </c>
      <c r="K246" s="291" t="str">
        <f t="shared" si="16"/>
        <v>Missing data</v>
      </c>
      <c r="L246" s="586"/>
      <c r="M246" s="597">
        <f>IF(B246=0,0,IF(I246="Yes",COUNTIFS(B$7:B245,B246,I$7:I245,"Yes")+1,0))</f>
        <v>0</v>
      </c>
    </row>
    <row r="247" spans="1:13" x14ac:dyDescent="0.35">
      <c r="A247" s="600"/>
      <c r="B247" s="655"/>
      <c r="C247" s="522"/>
      <c r="D247" s="610"/>
      <c r="E247" s="477"/>
      <c r="F247" s="624"/>
      <c r="G247" s="468" t="s">
        <v>343</v>
      </c>
      <c r="H247" s="468" t="s">
        <v>344</v>
      </c>
      <c r="I247" s="468" t="s">
        <v>343</v>
      </c>
      <c r="J247" s="689" t="str">
        <f>IF(B247=0,"",VLOOKUP(B247,'QUALIFIED ENGINES'!$D$6:$P$1035,13,FALSE))</f>
        <v/>
      </c>
      <c r="K247" s="291" t="str">
        <f t="shared" si="16"/>
        <v>Missing data</v>
      </c>
      <c r="L247" s="586"/>
      <c r="M247" s="597">
        <f>IF(B247=0,0,IF(I247="Yes",COUNTIFS(B$7:B246,B247,I$7:I246,"Yes")+1,0))</f>
        <v>0</v>
      </c>
    </row>
    <row r="248" spans="1:13" x14ac:dyDescent="0.35">
      <c r="A248" s="600"/>
      <c r="B248" s="655"/>
      <c r="C248" s="522"/>
      <c r="D248" s="610"/>
      <c r="E248" s="477"/>
      <c r="F248" s="624"/>
      <c r="G248" s="468" t="s">
        <v>343</v>
      </c>
      <c r="H248" s="468" t="s">
        <v>344</v>
      </c>
      <c r="I248" s="468" t="s">
        <v>343</v>
      </c>
      <c r="J248" s="689" t="str">
        <f>IF(B248=0,"",VLOOKUP(B248,'QUALIFIED ENGINES'!$D$6:$P$1035,13,FALSE))</f>
        <v/>
      </c>
      <c r="K248" s="291" t="str">
        <f t="shared" si="16"/>
        <v>Missing data</v>
      </c>
      <c r="L248" s="586"/>
      <c r="M248" s="597">
        <f>IF(B248=0,0,IF(I248="Yes",COUNTIFS(B$7:B247,B248,I$7:I247,"Yes")+1,0))</f>
        <v>0</v>
      </c>
    </row>
    <row r="249" spans="1:13" x14ac:dyDescent="0.35">
      <c r="A249" s="600"/>
      <c r="B249" s="655"/>
      <c r="C249" s="522"/>
      <c r="D249" s="610"/>
      <c r="E249" s="477"/>
      <c r="F249" s="624"/>
      <c r="G249" s="468" t="s">
        <v>343</v>
      </c>
      <c r="H249" s="468" t="s">
        <v>344</v>
      </c>
      <c r="I249" s="468" t="s">
        <v>343</v>
      </c>
      <c r="J249" s="689" t="str">
        <f>IF(B249=0,"",VLOOKUP(B249,'QUALIFIED ENGINES'!$D$6:$P$1035,13,FALSE))</f>
        <v/>
      </c>
      <c r="K249" s="291" t="str">
        <f t="shared" si="16"/>
        <v>Missing data</v>
      </c>
      <c r="L249" s="586"/>
      <c r="M249" s="597">
        <f>IF(B249=0,0,IF(I249="Yes",COUNTIFS(B$7:B248,B249,I$7:I248,"Yes")+1,0))</f>
        <v>0</v>
      </c>
    </row>
    <row r="250" spans="1:13" x14ac:dyDescent="0.35">
      <c r="A250" s="600"/>
      <c r="B250" s="655"/>
      <c r="C250" s="522"/>
      <c r="D250" s="610"/>
      <c r="E250" s="477"/>
      <c r="F250" s="624"/>
      <c r="G250" s="468" t="s">
        <v>343</v>
      </c>
      <c r="H250" s="468" t="s">
        <v>344</v>
      </c>
      <c r="I250" s="468" t="s">
        <v>343</v>
      </c>
      <c r="J250" s="689" t="str">
        <f>IF(B250=0,"",VLOOKUP(B250,'QUALIFIED ENGINES'!$D$6:$P$1035,13,FALSE))</f>
        <v/>
      </c>
      <c r="K250" s="291" t="str">
        <f t="shared" si="16"/>
        <v>Missing data</v>
      </c>
      <c r="L250" s="586"/>
      <c r="M250" s="597">
        <f>IF(B250=0,0,IF(I250="Yes",COUNTIFS(B$7:B249,B250,I$7:I249,"Yes")+1,0))</f>
        <v>0</v>
      </c>
    </row>
    <row r="251" spans="1:13" x14ac:dyDescent="0.35">
      <c r="A251" s="600"/>
      <c r="B251" s="656"/>
      <c r="C251" s="522"/>
      <c r="D251" s="610"/>
      <c r="E251" s="477"/>
      <c r="F251" s="624"/>
      <c r="G251" s="468" t="s">
        <v>343</v>
      </c>
      <c r="H251" s="468" t="s">
        <v>344</v>
      </c>
      <c r="I251" s="468" t="s">
        <v>343</v>
      </c>
      <c r="J251" s="689" t="str">
        <f>IF(B251=0,"",VLOOKUP(B251,'QUALIFIED ENGINES'!$D$6:$P$1035,13,FALSE))</f>
        <v/>
      </c>
      <c r="K251" s="291" t="str">
        <f t="shared" si="16"/>
        <v>Missing data</v>
      </c>
      <c r="L251" s="586"/>
      <c r="M251" s="597">
        <f>IF(B251=0,0,IF(I251="Yes",COUNTIFS(B$7:B250,B251,I$7:I250,"Yes")+1,0))</f>
        <v>0</v>
      </c>
    </row>
    <row r="252" spans="1:13" x14ac:dyDescent="0.35">
      <c r="A252" s="600"/>
      <c r="B252" s="655"/>
      <c r="C252" s="522"/>
      <c r="D252" s="610"/>
      <c r="E252" s="477"/>
      <c r="F252" s="624"/>
      <c r="G252" s="468" t="s">
        <v>343</v>
      </c>
      <c r="H252" s="468" t="s">
        <v>344</v>
      </c>
      <c r="I252" s="468" t="s">
        <v>343</v>
      </c>
      <c r="J252" s="689" t="str">
        <f>IF(B252=0,"",VLOOKUP(B252,'QUALIFIED ENGINES'!$D$6:$P$1035,13,FALSE))</f>
        <v/>
      </c>
      <c r="K252" s="291" t="str">
        <f t="shared" si="16"/>
        <v>Missing data</v>
      </c>
      <c r="L252" s="586"/>
      <c r="M252" s="597">
        <f>IF(B252=0,0,IF(I252="Yes",COUNTIFS(B$7:B251,B252,I$7:I251,"Yes")+1,0))</f>
        <v>0</v>
      </c>
    </row>
    <row r="253" spans="1:13" x14ac:dyDescent="0.35">
      <c r="A253" s="600"/>
      <c r="B253" s="656"/>
      <c r="C253" s="522"/>
      <c r="D253" s="610"/>
      <c r="E253" s="477"/>
      <c r="F253" s="624"/>
      <c r="G253" s="468" t="s">
        <v>343</v>
      </c>
      <c r="H253" s="468" t="s">
        <v>344</v>
      </c>
      <c r="I253" s="468" t="s">
        <v>343</v>
      </c>
      <c r="J253" s="689" t="str">
        <f>IF(B253=0,"",VLOOKUP(B253,'QUALIFIED ENGINES'!$D$6:$P$1035,13,FALSE))</f>
        <v/>
      </c>
      <c r="K253" s="291" t="str">
        <f t="shared" si="16"/>
        <v>Missing data</v>
      </c>
      <c r="L253" s="586"/>
      <c r="M253" s="597">
        <f>IF(B253=0,0,IF(I253="Yes",COUNTIFS(B$7:B252,B253,I$7:I252,"Yes")+1,0))</f>
        <v>0</v>
      </c>
    </row>
    <row r="254" spans="1:13" x14ac:dyDescent="0.35">
      <c r="A254" s="600"/>
      <c r="B254" s="656"/>
      <c r="C254" s="522"/>
      <c r="D254" s="610"/>
      <c r="E254" s="477"/>
      <c r="F254" s="624"/>
      <c r="G254" s="468" t="s">
        <v>343</v>
      </c>
      <c r="H254" s="468" t="s">
        <v>344</v>
      </c>
      <c r="I254" s="468" t="s">
        <v>343</v>
      </c>
      <c r="J254" s="689" t="str">
        <f>IF(B254=0,"",VLOOKUP(B254,'QUALIFIED ENGINES'!$D$6:$P$1035,13,FALSE))</f>
        <v/>
      </c>
      <c r="K254" s="291" t="str">
        <f t="shared" si="16"/>
        <v>Missing data</v>
      </c>
      <c r="L254" s="586"/>
      <c r="M254" s="597">
        <f>IF(B254=0,0,IF(I254="Yes",COUNTIFS(B$7:B253,B254,I$7:I253,"Yes")+1,0))</f>
        <v>0</v>
      </c>
    </row>
    <row r="255" spans="1:13" x14ac:dyDescent="0.35">
      <c r="A255" s="600"/>
      <c r="B255" s="655"/>
      <c r="C255" s="522"/>
      <c r="D255" s="610"/>
      <c r="E255" s="477"/>
      <c r="F255" s="624"/>
      <c r="G255" s="468" t="s">
        <v>343</v>
      </c>
      <c r="H255" s="468" t="s">
        <v>344</v>
      </c>
      <c r="I255" s="468" t="s">
        <v>343</v>
      </c>
      <c r="J255" s="689" t="str">
        <f>IF(B255=0,"",VLOOKUP(B255,'QUALIFIED ENGINES'!$D$6:$P$1035,13,FALSE))</f>
        <v/>
      </c>
      <c r="K255" s="291" t="str">
        <f t="shared" si="16"/>
        <v>Missing data</v>
      </c>
      <c r="L255" s="586"/>
      <c r="M255" s="597">
        <f>IF(B255=0,0,IF(I255="Yes",COUNTIFS(B$7:B254,B255,I$7:I254,"Yes")+1,0))</f>
        <v>0</v>
      </c>
    </row>
    <row r="256" spans="1:13" x14ac:dyDescent="0.35">
      <c r="A256" s="600"/>
      <c r="B256" s="655"/>
      <c r="C256" s="522"/>
      <c r="D256" s="610"/>
      <c r="E256" s="477"/>
      <c r="F256" s="624"/>
      <c r="G256" s="468" t="s">
        <v>343</v>
      </c>
      <c r="H256" s="468" t="s">
        <v>344</v>
      </c>
      <c r="I256" s="468" t="s">
        <v>343</v>
      </c>
      <c r="J256" s="689" t="str">
        <f>IF(B256=0,"",VLOOKUP(B256,'QUALIFIED ENGINES'!$D$6:$P$1035,13,FALSE))</f>
        <v/>
      </c>
      <c r="K256" s="291" t="str">
        <f t="shared" si="16"/>
        <v>Missing data</v>
      </c>
      <c r="L256" s="586"/>
      <c r="M256" s="597">
        <f>IF(B256=0,0,IF(I256="Yes",COUNTIFS(B$7:B255,B256,I$7:I255,"Yes")+1,0))</f>
        <v>0</v>
      </c>
    </row>
    <row r="257" spans="1:13" x14ac:dyDescent="0.35">
      <c r="A257" s="600"/>
      <c r="B257" s="655"/>
      <c r="C257" s="522"/>
      <c r="D257" s="610"/>
      <c r="E257" s="477"/>
      <c r="F257" s="624"/>
      <c r="G257" s="468" t="s">
        <v>343</v>
      </c>
      <c r="H257" s="468" t="s">
        <v>344</v>
      </c>
      <c r="I257" s="468" t="s">
        <v>343</v>
      </c>
      <c r="J257" s="689" t="str">
        <f>IF(B257=0,"",VLOOKUP(B257,'QUALIFIED ENGINES'!$D$6:$P$1035,13,FALSE))</f>
        <v/>
      </c>
      <c r="K257" s="291" t="str">
        <f t="shared" si="16"/>
        <v>Missing data</v>
      </c>
      <c r="L257" s="586"/>
      <c r="M257" s="597">
        <f>IF(B257=0,0,IF(I257="Yes",COUNTIFS(B$7:B256,B257,I$7:I256,"Yes")+1,0))</f>
        <v>0</v>
      </c>
    </row>
    <row r="258" spans="1:13" x14ac:dyDescent="0.35">
      <c r="A258" s="600"/>
      <c r="B258" s="655"/>
      <c r="C258" s="522"/>
      <c r="D258" s="610"/>
      <c r="E258" s="477"/>
      <c r="F258" s="624"/>
      <c r="G258" s="468" t="s">
        <v>343</v>
      </c>
      <c r="H258" s="468" t="s">
        <v>344</v>
      </c>
      <c r="I258" s="468" t="s">
        <v>343</v>
      </c>
      <c r="J258" s="689" t="str">
        <f>IF(B258=0,"",VLOOKUP(B258,'QUALIFIED ENGINES'!$D$6:$P$1035,13,FALSE))</f>
        <v/>
      </c>
      <c r="K258" s="291" t="str">
        <f t="shared" si="16"/>
        <v>Missing data</v>
      </c>
      <c r="L258" s="586"/>
      <c r="M258" s="597">
        <f>IF(B258=0,0,IF(I258="Yes",COUNTIFS(B$7:B257,B258,I$7:I257,"Yes")+1,0))</f>
        <v>0</v>
      </c>
    </row>
    <row r="259" spans="1:13" x14ac:dyDescent="0.35">
      <c r="A259" s="600"/>
      <c r="B259" s="655"/>
      <c r="C259" s="522"/>
      <c r="D259" s="610"/>
      <c r="E259" s="477"/>
      <c r="F259" s="624"/>
      <c r="G259" s="468" t="s">
        <v>343</v>
      </c>
      <c r="H259" s="468" t="s">
        <v>344</v>
      </c>
      <c r="I259" s="468" t="s">
        <v>343</v>
      </c>
      <c r="J259" s="689" t="str">
        <f>IF(B259=0,"",VLOOKUP(B259,'QUALIFIED ENGINES'!$D$6:$P$1035,13,FALSE))</f>
        <v/>
      </c>
      <c r="K259" s="291" t="str">
        <f t="shared" si="16"/>
        <v>Missing data</v>
      </c>
      <c r="L259" s="586"/>
      <c r="M259" s="597">
        <f>IF(B259=0,0,IF(I259="Yes",COUNTIFS(B$7:B258,B259,I$7:I258,"Yes")+1,0))</f>
        <v>0</v>
      </c>
    </row>
    <row r="260" spans="1:13" x14ac:dyDescent="0.35">
      <c r="A260" s="600"/>
      <c r="B260" s="655"/>
      <c r="C260" s="522"/>
      <c r="D260" s="610"/>
      <c r="E260" s="477"/>
      <c r="F260" s="624"/>
      <c r="G260" s="468" t="s">
        <v>343</v>
      </c>
      <c r="H260" s="468" t="s">
        <v>344</v>
      </c>
      <c r="I260" s="468" t="s">
        <v>343</v>
      </c>
      <c r="J260" s="689" t="str">
        <f>IF(B260=0,"",VLOOKUP(B260,'QUALIFIED ENGINES'!$D$6:$P$1035,13,FALSE))</f>
        <v/>
      </c>
      <c r="K260" s="291" t="str">
        <f t="shared" si="16"/>
        <v>Missing data</v>
      </c>
      <c r="L260" s="586"/>
      <c r="M260" s="597">
        <f>IF(B260=0,0,IF(I260="Yes",COUNTIFS(B$7:B259,B260,I$7:I259,"Yes")+1,0))</f>
        <v>0</v>
      </c>
    </row>
    <row r="261" spans="1:13" x14ac:dyDescent="0.35">
      <c r="A261" s="600"/>
      <c r="B261" s="655"/>
      <c r="C261" s="522"/>
      <c r="D261" s="610"/>
      <c r="E261" s="477"/>
      <c r="F261" s="624"/>
      <c r="G261" s="468" t="s">
        <v>343</v>
      </c>
      <c r="H261" s="468" t="s">
        <v>344</v>
      </c>
      <c r="I261" s="468" t="s">
        <v>343</v>
      </c>
      <c r="J261" s="689" t="str">
        <f>IF(B261=0,"",VLOOKUP(B261,'QUALIFIED ENGINES'!$D$6:$P$1035,13,FALSE))</f>
        <v/>
      </c>
      <c r="K261" s="291" t="str">
        <f t="shared" si="16"/>
        <v>Missing data</v>
      </c>
      <c r="L261" s="586"/>
      <c r="M261" s="597">
        <f>IF(B261=0,0,IF(I261="Yes",COUNTIFS(B$7:B260,B261,I$7:I260,"Yes")+1,0))</f>
        <v>0</v>
      </c>
    </row>
    <row r="262" spans="1:13" x14ac:dyDescent="0.35">
      <c r="A262" s="600"/>
      <c r="B262" s="655"/>
      <c r="C262" s="522"/>
      <c r="D262" s="610"/>
      <c r="E262" s="477"/>
      <c r="F262" s="624"/>
      <c r="G262" s="468" t="s">
        <v>343</v>
      </c>
      <c r="H262" s="468" t="s">
        <v>344</v>
      </c>
      <c r="I262" s="468" t="s">
        <v>343</v>
      </c>
      <c r="J262" s="689" t="str">
        <f>IF(B262=0,"",VLOOKUP(B262,'QUALIFIED ENGINES'!$D$6:$P$1035,13,FALSE))</f>
        <v/>
      </c>
      <c r="K262" s="291" t="str">
        <f t="shared" si="16"/>
        <v>Missing data</v>
      </c>
      <c r="L262" s="586"/>
      <c r="M262" s="597">
        <f>IF(B262=0,0,IF(I262="Yes",COUNTIFS(B$7:B261,B262,I$7:I261,"Yes")+1,0))</f>
        <v>0</v>
      </c>
    </row>
    <row r="263" spans="1:13" x14ac:dyDescent="0.35">
      <c r="A263" s="600"/>
      <c r="B263" s="655"/>
      <c r="C263" s="522"/>
      <c r="D263" s="610"/>
      <c r="E263" s="477"/>
      <c r="F263" s="624"/>
      <c r="G263" s="468" t="s">
        <v>343</v>
      </c>
      <c r="H263" s="468" t="s">
        <v>344</v>
      </c>
      <c r="I263" s="468" t="s">
        <v>343</v>
      </c>
      <c r="J263" s="689" t="str">
        <f>IF(B263=0,"",VLOOKUP(B263,'QUALIFIED ENGINES'!$D$6:$P$1035,13,FALSE))</f>
        <v/>
      </c>
      <c r="K263" s="291" t="str">
        <f t="shared" si="16"/>
        <v>Missing data</v>
      </c>
      <c r="L263" s="586"/>
      <c r="M263" s="597">
        <f>IF(B263=0,0,IF(I263="Yes",COUNTIFS(B$7:B262,B263,I$7:I262,"Yes")+1,0))</f>
        <v>0</v>
      </c>
    </row>
    <row r="264" spans="1:13" x14ac:dyDescent="0.35">
      <c r="A264" s="600"/>
      <c r="B264" s="655"/>
      <c r="C264" s="522"/>
      <c r="D264" s="610"/>
      <c r="E264" s="477"/>
      <c r="F264" s="624"/>
      <c r="G264" s="468" t="s">
        <v>343</v>
      </c>
      <c r="H264" s="468" t="s">
        <v>344</v>
      </c>
      <c r="I264" s="468" t="s">
        <v>343</v>
      </c>
      <c r="J264" s="689" t="str">
        <f>IF(B264=0,"",VLOOKUP(B264,'QUALIFIED ENGINES'!$D$6:$P$1035,13,FALSE))</f>
        <v/>
      </c>
      <c r="K264" s="291" t="str">
        <f t="shared" si="16"/>
        <v>Missing data</v>
      </c>
      <c r="L264" s="586"/>
      <c r="M264" s="597">
        <f>IF(B264=0,0,IF(I264="Yes",COUNTIFS(B$7:B263,B264,I$7:I263,"Yes")+1,0))</f>
        <v>0</v>
      </c>
    </row>
    <row r="265" spans="1:13" x14ac:dyDescent="0.35">
      <c r="A265" s="600"/>
      <c r="B265" s="655"/>
      <c r="C265" s="522"/>
      <c r="D265" s="610"/>
      <c r="E265" s="477"/>
      <c r="F265" s="624"/>
      <c r="G265" s="468" t="s">
        <v>343</v>
      </c>
      <c r="H265" s="468" t="s">
        <v>344</v>
      </c>
      <c r="I265" s="468" t="s">
        <v>343</v>
      </c>
      <c r="J265" s="689" t="str">
        <f>IF(B265=0,"",VLOOKUP(B265,'QUALIFIED ENGINES'!$D$6:$P$1035,13,FALSE))</f>
        <v/>
      </c>
      <c r="K265" s="291" t="str">
        <f t="shared" si="16"/>
        <v>Missing data</v>
      </c>
      <c r="L265" s="586"/>
      <c r="M265" s="597">
        <f>IF(B265=0,0,IF(I265="Yes",COUNTIFS(B$7:B264,B265,I$7:I264,"Yes")+1,0))</f>
        <v>0</v>
      </c>
    </row>
    <row r="266" spans="1:13" x14ac:dyDescent="0.35">
      <c r="A266" s="600"/>
      <c r="B266" s="655"/>
      <c r="C266" s="522"/>
      <c r="D266" s="610"/>
      <c r="E266" s="477"/>
      <c r="F266" s="624"/>
      <c r="G266" s="468" t="s">
        <v>343</v>
      </c>
      <c r="H266" s="468" t="s">
        <v>344</v>
      </c>
      <c r="I266" s="468" t="s">
        <v>343</v>
      </c>
      <c r="J266" s="689" t="str">
        <f>IF(B266=0,"",VLOOKUP(B266,'QUALIFIED ENGINES'!$D$6:$P$1035,13,FALSE))</f>
        <v/>
      </c>
      <c r="K266" s="291" t="str">
        <f t="shared" si="16"/>
        <v>Missing data</v>
      </c>
      <c r="L266" s="586"/>
      <c r="M266" s="597">
        <f>IF(B266=0,0,IF(I266="Yes",COUNTIFS(B$7:B265,B266,I$7:I265,"Yes")+1,0))</f>
        <v>0</v>
      </c>
    </row>
    <row r="267" spans="1:13" x14ac:dyDescent="0.35">
      <c r="A267" s="600"/>
      <c r="B267" s="655"/>
      <c r="C267" s="522"/>
      <c r="D267" s="610"/>
      <c r="E267" s="477"/>
      <c r="F267" s="624"/>
      <c r="G267" s="468" t="s">
        <v>343</v>
      </c>
      <c r="H267" s="468" t="s">
        <v>344</v>
      </c>
      <c r="I267" s="468" t="s">
        <v>343</v>
      </c>
      <c r="J267" s="689" t="str">
        <f>IF(B267=0,"",VLOOKUP(B267,'QUALIFIED ENGINES'!$D$6:$P$1035,13,FALSE))</f>
        <v/>
      </c>
      <c r="K267" s="291" t="str">
        <f t="shared" si="16"/>
        <v>Missing data</v>
      </c>
      <c r="L267" s="586"/>
      <c r="M267" s="597">
        <f>IF(B267=0,0,IF(I267="Yes",COUNTIFS(B$7:B266,B267,I$7:I266,"Yes")+1,0))</f>
        <v>0</v>
      </c>
    </row>
    <row r="268" spans="1:13" x14ac:dyDescent="0.35">
      <c r="A268" s="600"/>
      <c r="B268" s="655"/>
      <c r="C268" s="522"/>
      <c r="D268" s="610"/>
      <c r="E268" s="477"/>
      <c r="F268" s="624"/>
      <c r="G268" s="468" t="s">
        <v>343</v>
      </c>
      <c r="H268" s="468" t="s">
        <v>344</v>
      </c>
      <c r="I268" s="468" t="s">
        <v>343</v>
      </c>
      <c r="J268" s="689" t="str">
        <f>IF(B268=0,"",VLOOKUP(B268,'QUALIFIED ENGINES'!$D$6:$P$1035,13,FALSE))</f>
        <v/>
      </c>
      <c r="K268" s="291" t="str">
        <f t="shared" si="16"/>
        <v>Missing data</v>
      </c>
      <c r="L268" s="586"/>
      <c r="M268" s="597">
        <f>IF(B268=0,0,IF(I268="Yes",COUNTIFS(B$7:B267,B268,I$7:I267,"Yes")+1,0))</f>
        <v>0</v>
      </c>
    </row>
    <row r="269" spans="1:13" x14ac:dyDescent="0.35">
      <c r="A269" s="600"/>
      <c r="B269" s="656"/>
      <c r="C269" s="522"/>
      <c r="D269" s="610"/>
      <c r="E269" s="477"/>
      <c r="F269" s="624"/>
      <c r="G269" s="468" t="s">
        <v>343</v>
      </c>
      <c r="H269" s="468" t="s">
        <v>344</v>
      </c>
      <c r="I269" s="468" t="s">
        <v>343</v>
      </c>
      <c r="J269" s="689" t="str">
        <f>IF(B269=0,"",VLOOKUP(B269,'QUALIFIED ENGINES'!$D$6:$P$1035,13,FALSE))</f>
        <v/>
      </c>
      <c r="K269" s="291" t="str">
        <f t="shared" si="16"/>
        <v>Missing data</v>
      </c>
      <c r="L269" s="586"/>
      <c r="M269" s="597">
        <f>IF(B269=0,0,IF(I269="Yes",COUNTIFS(B$7:B268,B269,I$7:I268,"Yes")+1,0))</f>
        <v>0</v>
      </c>
    </row>
    <row r="270" spans="1:13" x14ac:dyDescent="0.35">
      <c r="A270" s="600"/>
      <c r="B270" s="655"/>
      <c r="C270" s="522"/>
      <c r="D270" s="610"/>
      <c r="E270" s="477"/>
      <c r="F270" s="624"/>
      <c r="G270" s="468" t="s">
        <v>343</v>
      </c>
      <c r="H270" s="468" t="s">
        <v>344</v>
      </c>
      <c r="I270" s="468" t="s">
        <v>343</v>
      </c>
      <c r="J270" s="689" t="str">
        <f>IF(B270=0,"",VLOOKUP(B270,'QUALIFIED ENGINES'!$D$6:$P$1035,13,FALSE))</f>
        <v/>
      </c>
      <c r="K270" s="291" t="str">
        <f t="shared" si="16"/>
        <v>Missing data</v>
      </c>
      <c r="L270" s="586"/>
      <c r="M270" s="597">
        <f>IF(B270=0,0,IF(I270="Yes",COUNTIFS(B$7:B269,B270,I$7:I269,"Yes")+1,0))</f>
        <v>0</v>
      </c>
    </row>
    <row r="271" spans="1:13" x14ac:dyDescent="0.35">
      <c r="A271" s="600"/>
      <c r="B271" s="656"/>
      <c r="C271" s="522"/>
      <c r="D271" s="610"/>
      <c r="E271" s="477"/>
      <c r="F271" s="624"/>
      <c r="G271" s="468" t="s">
        <v>343</v>
      </c>
      <c r="H271" s="468" t="s">
        <v>344</v>
      </c>
      <c r="I271" s="468" t="s">
        <v>343</v>
      </c>
      <c r="J271" s="689" t="str">
        <f>IF(B271=0,"",VLOOKUP(B271,'QUALIFIED ENGINES'!$D$6:$P$1035,13,FALSE))</f>
        <v/>
      </c>
      <c r="K271" s="291" t="str">
        <f t="shared" si="16"/>
        <v>Missing data</v>
      </c>
      <c r="L271" s="586"/>
      <c r="M271" s="597">
        <f>IF(B271=0,0,IF(I271="Yes",COUNTIFS(B$7:B270,B271,I$7:I270,"Yes")+1,0))</f>
        <v>0</v>
      </c>
    </row>
    <row r="272" spans="1:13" x14ac:dyDescent="0.35">
      <c r="A272" s="600"/>
      <c r="B272" s="656"/>
      <c r="C272" s="522"/>
      <c r="D272" s="610"/>
      <c r="E272" s="477"/>
      <c r="F272" s="624"/>
      <c r="G272" s="468" t="s">
        <v>343</v>
      </c>
      <c r="H272" s="468" t="s">
        <v>344</v>
      </c>
      <c r="I272" s="468" t="s">
        <v>343</v>
      </c>
      <c r="J272" s="689" t="str">
        <f>IF(B272=0,"",VLOOKUP(B272,'QUALIFIED ENGINES'!$D$6:$P$1035,13,FALSE))</f>
        <v/>
      </c>
      <c r="K272" s="291" t="str">
        <f t="shared" si="16"/>
        <v>Missing data</v>
      </c>
      <c r="L272" s="586"/>
      <c r="M272" s="597">
        <f>IF(B272=0,0,IF(I272="Yes",COUNTIFS(B$7:B271,B272,I$7:I271,"Yes")+1,0))</f>
        <v>0</v>
      </c>
    </row>
    <row r="273" spans="1:13" x14ac:dyDescent="0.35">
      <c r="A273" s="600"/>
      <c r="B273" s="655"/>
      <c r="C273" s="522"/>
      <c r="D273" s="610"/>
      <c r="E273" s="477"/>
      <c r="F273" s="624"/>
      <c r="G273" s="468" t="s">
        <v>343</v>
      </c>
      <c r="H273" s="468" t="s">
        <v>344</v>
      </c>
      <c r="I273" s="468" t="s">
        <v>343</v>
      </c>
      <c r="J273" s="689" t="str">
        <f>IF(B273=0,"",VLOOKUP(B273,'QUALIFIED ENGINES'!$D$6:$P$1035,13,FALSE))</f>
        <v/>
      </c>
      <c r="K273" s="291" t="str">
        <f t="shared" si="16"/>
        <v>Missing data</v>
      </c>
      <c r="L273" s="586"/>
      <c r="M273" s="597">
        <f>IF(B273=0,0,IF(I273="Yes",COUNTIFS(B$7:B272,B273,I$7:I272,"Yes")+1,0))</f>
        <v>0</v>
      </c>
    </row>
    <row r="274" spans="1:13" x14ac:dyDescent="0.35">
      <c r="A274" s="600"/>
      <c r="B274" s="655"/>
      <c r="C274" s="522"/>
      <c r="D274" s="610"/>
      <c r="E274" s="477"/>
      <c r="F274" s="624"/>
      <c r="G274" s="468" t="s">
        <v>343</v>
      </c>
      <c r="H274" s="468" t="s">
        <v>344</v>
      </c>
      <c r="I274" s="468" t="s">
        <v>343</v>
      </c>
      <c r="J274" s="689" t="str">
        <f>IF(B274=0,"",VLOOKUP(B274,'QUALIFIED ENGINES'!$D$6:$P$1035,13,FALSE))</f>
        <v/>
      </c>
      <c r="K274" s="291" t="str">
        <f t="shared" si="16"/>
        <v>Missing data</v>
      </c>
      <c r="L274" s="586"/>
      <c r="M274" s="597">
        <f>IF(B274=0,0,IF(I274="Yes",COUNTIFS(B$7:B273,B274,I$7:I273,"Yes")+1,0))</f>
        <v>0</v>
      </c>
    </row>
    <row r="275" spans="1:13" x14ac:dyDescent="0.35">
      <c r="A275" s="600"/>
      <c r="B275" s="655"/>
      <c r="C275" s="522"/>
      <c r="D275" s="610"/>
      <c r="E275" s="477"/>
      <c r="F275" s="624"/>
      <c r="G275" s="468" t="s">
        <v>343</v>
      </c>
      <c r="H275" s="468" t="s">
        <v>344</v>
      </c>
      <c r="I275" s="468" t="s">
        <v>343</v>
      </c>
      <c r="J275" s="689" t="str">
        <f>IF(B275=0,"",VLOOKUP(B275,'QUALIFIED ENGINES'!$D$6:$P$1035,13,FALSE))</f>
        <v/>
      </c>
      <c r="K275" s="291" t="str">
        <f t="shared" si="16"/>
        <v>Missing data</v>
      </c>
      <c r="L275" s="586"/>
      <c r="M275" s="597">
        <f>IF(B275=0,0,IF(I275="Yes",COUNTIFS(B$7:B274,B275,I$7:I274,"Yes")+1,0))</f>
        <v>0</v>
      </c>
    </row>
    <row r="276" spans="1:13" x14ac:dyDescent="0.35">
      <c r="A276" s="600"/>
      <c r="B276" s="656"/>
      <c r="C276" s="522"/>
      <c r="D276" s="610"/>
      <c r="E276" s="477"/>
      <c r="F276" s="624"/>
      <c r="G276" s="468" t="s">
        <v>343</v>
      </c>
      <c r="H276" s="468" t="s">
        <v>344</v>
      </c>
      <c r="I276" s="468" t="s">
        <v>343</v>
      </c>
      <c r="J276" s="689" t="str">
        <f>IF(B276=0,"",VLOOKUP(B276,'QUALIFIED ENGINES'!$D$6:$P$1035,13,FALSE))</f>
        <v/>
      </c>
      <c r="K276" s="291" t="str">
        <f t="shared" si="16"/>
        <v>Missing data</v>
      </c>
      <c r="L276" s="586"/>
      <c r="M276" s="597">
        <f>IF(B276=0,0,IF(I276="Yes",COUNTIFS(B$7:B275,B276,I$7:I275,"Yes")+1,0))</f>
        <v>0</v>
      </c>
    </row>
    <row r="277" spans="1:13" x14ac:dyDescent="0.35">
      <c r="A277" s="600"/>
      <c r="B277" s="655"/>
      <c r="C277" s="522"/>
      <c r="D277" s="610"/>
      <c r="E277" s="477"/>
      <c r="F277" s="624"/>
      <c r="G277" s="468" t="s">
        <v>343</v>
      </c>
      <c r="H277" s="468" t="s">
        <v>344</v>
      </c>
      <c r="I277" s="468" t="s">
        <v>343</v>
      </c>
      <c r="J277" s="689" t="str">
        <f>IF(B277=0,"",VLOOKUP(B277,'QUALIFIED ENGINES'!$D$6:$P$1035,13,FALSE))</f>
        <v/>
      </c>
      <c r="K277" s="291" t="str">
        <f t="shared" si="16"/>
        <v>Missing data</v>
      </c>
      <c r="L277" s="586"/>
      <c r="M277" s="597">
        <f>IF(B277=0,0,IF(I277="Yes",COUNTIFS(B$7:B276,B277,I$7:I276,"Yes")+1,0))</f>
        <v>0</v>
      </c>
    </row>
    <row r="278" spans="1:13" x14ac:dyDescent="0.35">
      <c r="A278" s="600"/>
      <c r="B278" s="655"/>
      <c r="C278" s="522"/>
      <c r="D278" s="610"/>
      <c r="E278" s="477"/>
      <c r="F278" s="624"/>
      <c r="G278" s="468" t="s">
        <v>343</v>
      </c>
      <c r="H278" s="468" t="s">
        <v>344</v>
      </c>
      <c r="I278" s="468" t="s">
        <v>343</v>
      </c>
      <c r="J278" s="689" t="str">
        <f>IF(B278=0,"",VLOOKUP(B278,'QUALIFIED ENGINES'!$D$6:$P$1035,13,FALSE))</f>
        <v/>
      </c>
      <c r="K278" s="291" t="str">
        <f t="shared" si="16"/>
        <v>Missing data</v>
      </c>
      <c r="L278" s="586"/>
      <c r="M278" s="597">
        <f>IF(B278=0,0,IF(I278="Yes",COUNTIFS(B$7:B277,B278,I$7:I277,"Yes")+1,0))</f>
        <v>0</v>
      </c>
    </row>
    <row r="279" spans="1:13" x14ac:dyDescent="0.35">
      <c r="A279" s="600"/>
      <c r="B279" s="655"/>
      <c r="C279" s="522"/>
      <c r="D279" s="610"/>
      <c r="E279" s="477"/>
      <c r="F279" s="624"/>
      <c r="G279" s="468" t="s">
        <v>343</v>
      </c>
      <c r="H279" s="468" t="s">
        <v>344</v>
      </c>
      <c r="I279" s="468" t="s">
        <v>343</v>
      </c>
      <c r="J279" s="689" t="str">
        <f>IF(B279=0,"",VLOOKUP(B279,'QUALIFIED ENGINES'!$D$6:$P$1035,13,FALSE))</f>
        <v/>
      </c>
      <c r="K279" s="291" t="str">
        <f t="shared" si="16"/>
        <v>Missing data</v>
      </c>
      <c r="L279" s="586"/>
      <c r="M279" s="597">
        <f>IF(B279=0,0,IF(I279="Yes",COUNTIFS(B$7:B278,B279,I$7:I278,"Yes")+1,0))</f>
        <v>0</v>
      </c>
    </row>
    <row r="280" spans="1:13" x14ac:dyDescent="0.35">
      <c r="A280" s="600"/>
      <c r="B280" s="655"/>
      <c r="C280" s="522"/>
      <c r="D280" s="610"/>
      <c r="E280" s="477"/>
      <c r="F280" s="624"/>
      <c r="G280" s="468" t="s">
        <v>343</v>
      </c>
      <c r="H280" s="468" t="s">
        <v>344</v>
      </c>
      <c r="I280" s="468" t="s">
        <v>343</v>
      </c>
      <c r="J280" s="689" t="str">
        <f>IF(B280=0,"",VLOOKUP(B280,'QUALIFIED ENGINES'!$D$6:$P$1035,13,FALSE))</f>
        <v/>
      </c>
      <c r="K280" s="291" t="str">
        <f t="shared" si="16"/>
        <v>Missing data</v>
      </c>
      <c r="L280" s="586"/>
      <c r="M280" s="597">
        <f>IF(B280=0,0,IF(I280="Yes",COUNTIFS(B$7:B279,B280,I$7:I279,"Yes")+1,0))</f>
        <v>0</v>
      </c>
    </row>
    <row r="281" spans="1:13" x14ac:dyDescent="0.35">
      <c r="A281" s="600"/>
      <c r="B281" s="655"/>
      <c r="C281" s="522"/>
      <c r="D281" s="610"/>
      <c r="E281" s="477"/>
      <c r="F281" s="624"/>
      <c r="G281" s="468" t="s">
        <v>343</v>
      </c>
      <c r="H281" s="468" t="s">
        <v>344</v>
      </c>
      <c r="I281" s="468" t="s">
        <v>343</v>
      </c>
      <c r="J281" s="689" t="str">
        <f>IF(B281=0,"",VLOOKUP(B281,'QUALIFIED ENGINES'!$D$6:$P$1035,13,FALSE))</f>
        <v/>
      </c>
      <c r="K281" s="291" t="str">
        <f t="shared" si="16"/>
        <v>Missing data</v>
      </c>
      <c r="L281" s="586"/>
      <c r="M281" s="597">
        <f>IF(B281=0,0,IF(I281="Yes",COUNTIFS(B$7:B280,B281,I$7:I280,"Yes")+1,0))</f>
        <v>0</v>
      </c>
    </row>
    <row r="282" spans="1:13" x14ac:dyDescent="0.35">
      <c r="A282" s="600"/>
      <c r="B282" s="655"/>
      <c r="C282" s="522"/>
      <c r="D282" s="610"/>
      <c r="E282" s="477"/>
      <c r="F282" s="624"/>
      <c r="G282" s="468" t="s">
        <v>343</v>
      </c>
      <c r="H282" s="468" t="s">
        <v>344</v>
      </c>
      <c r="I282" s="468" t="s">
        <v>343</v>
      </c>
      <c r="J282" s="689" t="str">
        <f>IF(B282=0,"",VLOOKUP(B282,'QUALIFIED ENGINES'!$D$6:$P$1035,13,FALSE))</f>
        <v/>
      </c>
      <c r="K282" s="291" t="str">
        <f t="shared" si="16"/>
        <v>Missing data</v>
      </c>
      <c r="L282" s="586"/>
      <c r="M282" s="597">
        <f>IF(B282=0,0,IF(I282="Yes",COUNTIFS(B$7:B281,B282,I$7:I281,"Yes")+1,0))</f>
        <v>0</v>
      </c>
    </row>
    <row r="283" spans="1:13" x14ac:dyDescent="0.35">
      <c r="A283" s="600"/>
      <c r="B283" s="655"/>
      <c r="C283" s="522"/>
      <c r="D283" s="610"/>
      <c r="E283" s="477"/>
      <c r="F283" s="624"/>
      <c r="G283" s="468" t="s">
        <v>343</v>
      </c>
      <c r="H283" s="468" t="s">
        <v>344</v>
      </c>
      <c r="I283" s="468" t="s">
        <v>343</v>
      </c>
      <c r="J283" s="689" t="str">
        <f>IF(B283=0,"",VLOOKUP(B283,'QUALIFIED ENGINES'!$D$6:$P$1035,13,FALSE))</f>
        <v/>
      </c>
      <c r="K283" s="291" t="str">
        <f t="shared" si="16"/>
        <v>Missing data</v>
      </c>
      <c r="L283" s="586"/>
      <c r="M283" s="597">
        <f>IF(B283=0,0,IF(I283="Yes",COUNTIFS(B$7:B282,B283,I$7:I282,"Yes")+1,0))</f>
        <v>0</v>
      </c>
    </row>
    <row r="284" spans="1:13" x14ac:dyDescent="0.35">
      <c r="A284" s="600"/>
      <c r="B284" s="655"/>
      <c r="C284" s="522"/>
      <c r="D284" s="610"/>
      <c r="E284" s="477"/>
      <c r="F284" s="624"/>
      <c r="G284" s="468" t="s">
        <v>343</v>
      </c>
      <c r="H284" s="468" t="s">
        <v>344</v>
      </c>
      <c r="I284" s="468" t="s">
        <v>343</v>
      </c>
      <c r="J284" s="689" t="str">
        <f>IF(B284=0,"",VLOOKUP(B284,'QUALIFIED ENGINES'!$D$6:$P$1035,13,FALSE))</f>
        <v/>
      </c>
      <c r="K284" s="291" t="str">
        <f t="shared" si="16"/>
        <v>Missing data</v>
      </c>
      <c r="L284" s="586"/>
      <c r="M284" s="597">
        <f>IF(B284=0,0,IF(I284="Yes",COUNTIFS(B$7:B283,B284,I$7:I283,"Yes")+1,0))</f>
        <v>0</v>
      </c>
    </row>
    <row r="285" spans="1:13" x14ac:dyDescent="0.35">
      <c r="A285" s="600"/>
      <c r="B285" s="655"/>
      <c r="C285" s="522"/>
      <c r="D285" s="610"/>
      <c r="E285" s="477"/>
      <c r="F285" s="624"/>
      <c r="G285" s="468" t="s">
        <v>343</v>
      </c>
      <c r="H285" s="468" t="s">
        <v>344</v>
      </c>
      <c r="I285" s="468" t="s">
        <v>343</v>
      </c>
      <c r="J285" s="689" t="str">
        <f>IF(B285=0,"",VLOOKUP(B285,'QUALIFIED ENGINES'!$D$6:$P$1035,13,FALSE))</f>
        <v/>
      </c>
      <c r="K285" s="291" t="str">
        <f t="shared" si="16"/>
        <v>Missing data</v>
      </c>
      <c r="L285" s="586"/>
      <c r="M285" s="597">
        <f>IF(B285=0,0,IF(I285="Yes",COUNTIFS(B$7:B284,B285,I$7:I284,"Yes")+1,0))</f>
        <v>0</v>
      </c>
    </row>
    <row r="286" spans="1:13" x14ac:dyDescent="0.35">
      <c r="A286" s="600"/>
      <c r="B286" s="655"/>
      <c r="C286" s="522"/>
      <c r="D286" s="610"/>
      <c r="E286" s="477"/>
      <c r="F286" s="624"/>
      <c r="G286" s="468" t="s">
        <v>343</v>
      </c>
      <c r="H286" s="468" t="s">
        <v>344</v>
      </c>
      <c r="I286" s="468" t="s">
        <v>343</v>
      </c>
      <c r="J286" s="689" t="str">
        <f>IF(B286=0,"",VLOOKUP(B286,'QUALIFIED ENGINES'!$D$6:$P$1035,13,FALSE))</f>
        <v/>
      </c>
      <c r="K286" s="291" t="str">
        <f t="shared" si="16"/>
        <v>Missing data</v>
      </c>
      <c r="L286" s="586"/>
      <c r="M286" s="597">
        <f>IF(B286=0,0,IF(I286="Yes",COUNTIFS(B$7:B285,B286,I$7:I285,"Yes")+1,0))</f>
        <v>0</v>
      </c>
    </row>
    <row r="287" spans="1:13" x14ac:dyDescent="0.35">
      <c r="A287" s="600"/>
      <c r="B287" s="655"/>
      <c r="C287" s="522"/>
      <c r="D287" s="610"/>
      <c r="E287" s="477"/>
      <c r="F287" s="624"/>
      <c r="G287" s="468" t="s">
        <v>343</v>
      </c>
      <c r="H287" s="468" t="s">
        <v>344</v>
      </c>
      <c r="I287" s="468" t="s">
        <v>343</v>
      </c>
      <c r="J287" s="689" t="str">
        <f>IF(B287=0,"",VLOOKUP(B287,'QUALIFIED ENGINES'!$D$6:$P$1035,13,FALSE))</f>
        <v/>
      </c>
      <c r="K287" s="291" t="str">
        <f t="shared" si="16"/>
        <v>Missing data</v>
      </c>
      <c r="L287" s="586"/>
      <c r="M287" s="597">
        <f>IF(B287=0,0,IF(I287="Yes",COUNTIFS(B$7:B286,B287,I$7:I286,"Yes")+1,0))</f>
        <v>0</v>
      </c>
    </row>
    <row r="288" spans="1:13" x14ac:dyDescent="0.35">
      <c r="A288" s="600"/>
      <c r="B288" s="655"/>
      <c r="C288" s="522"/>
      <c r="D288" s="610"/>
      <c r="E288" s="477"/>
      <c r="F288" s="624"/>
      <c r="G288" s="468" t="s">
        <v>343</v>
      </c>
      <c r="H288" s="468" t="s">
        <v>344</v>
      </c>
      <c r="I288" s="468" t="s">
        <v>343</v>
      </c>
      <c r="J288" s="689" t="str">
        <f>IF(B288=0,"",VLOOKUP(B288,'QUALIFIED ENGINES'!$D$6:$P$1035,13,FALSE))</f>
        <v/>
      </c>
      <c r="K288" s="291" t="str">
        <f t="shared" si="16"/>
        <v>Missing data</v>
      </c>
      <c r="L288" s="586"/>
      <c r="M288" s="597">
        <f>IF(B288=0,0,IF(I288="Yes",COUNTIFS(B$7:B287,B288,I$7:I287,"Yes")+1,0))</f>
        <v>0</v>
      </c>
    </row>
    <row r="289" spans="1:13" x14ac:dyDescent="0.35">
      <c r="A289" s="600"/>
      <c r="B289" s="655"/>
      <c r="C289" s="522"/>
      <c r="D289" s="610"/>
      <c r="E289" s="477"/>
      <c r="F289" s="624"/>
      <c r="G289" s="468" t="s">
        <v>343</v>
      </c>
      <c r="H289" s="468" t="s">
        <v>344</v>
      </c>
      <c r="I289" s="468" t="s">
        <v>343</v>
      </c>
      <c r="J289" s="689" t="str">
        <f>IF(B289=0,"",VLOOKUP(B289,'QUALIFIED ENGINES'!$D$6:$P$1035,13,FALSE))</f>
        <v/>
      </c>
      <c r="K289" s="291" t="str">
        <f t="shared" si="16"/>
        <v>Missing data</v>
      </c>
      <c r="L289" s="586"/>
      <c r="M289" s="597">
        <f>IF(B289=0,0,IF(I289="Yes",COUNTIFS(B$7:B288,B289,I$7:I288,"Yes")+1,0))</f>
        <v>0</v>
      </c>
    </row>
    <row r="290" spans="1:13" x14ac:dyDescent="0.35">
      <c r="A290" s="600"/>
      <c r="B290" s="655"/>
      <c r="C290" s="522"/>
      <c r="D290" s="610"/>
      <c r="E290" s="477"/>
      <c r="F290" s="624"/>
      <c r="G290" s="468" t="s">
        <v>343</v>
      </c>
      <c r="H290" s="468" t="s">
        <v>344</v>
      </c>
      <c r="I290" s="468" t="s">
        <v>343</v>
      </c>
      <c r="J290" s="689" t="str">
        <f>IF(B290=0,"",VLOOKUP(B290,'QUALIFIED ENGINES'!$D$6:$P$1035,13,FALSE))</f>
        <v/>
      </c>
      <c r="K290" s="291" t="str">
        <f t="shared" si="16"/>
        <v>Missing data</v>
      </c>
      <c r="L290" s="586"/>
      <c r="M290" s="597">
        <f>IF(B290=0,0,IF(I290="Yes",COUNTIFS(B$7:B289,B290,I$7:I289,"Yes")+1,0))</f>
        <v>0</v>
      </c>
    </row>
    <row r="291" spans="1:13" x14ac:dyDescent="0.35">
      <c r="A291" s="600"/>
      <c r="B291" s="655"/>
      <c r="C291" s="522"/>
      <c r="D291" s="610"/>
      <c r="E291" s="477"/>
      <c r="F291" s="624"/>
      <c r="G291" s="468" t="s">
        <v>343</v>
      </c>
      <c r="H291" s="468" t="s">
        <v>344</v>
      </c>
      <c r="I291" s="468" t="s">
        <v>343</v>
      </c>
      <c r="J291" s="689" t="str">
        <f>IF(B291=0,"",VLOOKUP(B291,'QUALIFIED ENGINES'!$D$6:$P$1035,13,FALSE))</f>
        <v/>
      </c>
      <c r="K291" s="291" t="str">
        <f t="shared" si="16"/>
        <v>Missing data</v>
      </c>
      <c r="L291" s="586"/>
      <c r="M291" s="597">
        <f>IF(B291=0,0,IF(I291="Yes",COUNTIFS(B$7:B290,B291,I$7:I290,"Yes")+1,0))</f>
        <v>0</v>
      </c>
    </row>
    <row r="292" spans="1:13" x14ac:dyDescent="0.35">
      <c r="A292" s="600"/>
      <c r="B292" s="655"/>
      <c r="C292" s="522"/>
      <c r="D292" s="610"/>
      <c r="E292" s="477"/>
      <c r="F292" s="624"/>
      <c r="G292" s="468" t="s">
        <v>343</v>
      </c>
      <c r="H292" s="468" t="s">
        <v>344</v>
      </c>
      <c r="I292" s="468" t="s">
        <v>343</v>
      </c>
      <c r="J292" s="689" t="str">
        <f>IF(B292=0,"",VLOOKUP(B292,'QUALIFIED ENGINES'!$D$6:$P$1035,13,FALSE))</f>
        <v/>
      </c>
      <c r="K292" s="291" t="str">
        <f t="shared" si="16"/>
        <v>Missing data</v>
      </c>
      <c r="L292" s="586"/>
      <c r="M292" s="597">
        <f>IF(B292=0,0,IF(I292="Yes",COUNTIFS(B$7:B291,B292,I$7:I291,"Yes")+1,0))</f>
        <v>0</v>
      </c>
    </row>
    <row r="293" spans="1:13" x14ac:dyDescent="0.35">
      <c r="A293" s="600"/>
      <c r="B293" s="656"/>
      <c r="C293" s="522"/>
      <c r="D293" s="610"/>
      <c r="E293" s="477"/>
      <c r="F293" s="624"/>
      <c r="G293" s="468" t="s">
        <v>343</v>
      </c>
      <c r="H293" s="468" t="s">
        <v>344</v>
      </c>
      <c r="I293" s="468" t="s">
        <v>343</v>
      </c>
      <c r="J293" s="689" t="str">
        <f>IF(B293=0,"",VLOOKUP(B293,'QUALIFIED ENGINES'!$D$6:$P$1035,13,FALSE))</f>
        <v/>
      </c>
      <c r="K293" s="291" t="str">
        <f t="shared" si="16"/>
        <v>Missing data</v>
      </c>
      <c r="L293" s="586"/>
      <c r="M293" s="597">
        <f>IF(B293=0,0,IF(I293="Yes",COUNTIFS(B$7:B292,B293,I$7:I292,"Yes")+1,0))</f>
        <v>0</v>
      </c>
    </row>
    <row r="294" spans="1:13" x14ac:dyDescent="0.35">
      <c r="A294" s="600"/>
      <c r="B294" s="655"/>
      <c r="C294" s="522"/>
      <c r="D294" s="610"/>
      <c r="E294" s="477"/>
      <c r="F294" s="624"/>
      <c r="G294" s="468" t="s">
        <v>343</v>
      </c>
      <c r="H294" s="468" t="s">
        <v>344</v>
      </c>
      <c r="I294" s="468" t="s">
        <v>343</v>
      </c>
      <c r="J294" s="689" t="str">
        <f>IF(B294=0,"",VLOOKUP(B294,'QUALIFIED ENGINES'!$D$6:$P$1035,13,FALSE))</f>
        <v/>
      </c>
      <c r="K294" s="291" t="str">
        <f t="shared" si="16"/>
        <v>Missing data</v>
      </c>
      <c r="L294" s="586"/>
      <c r="M294" s="597">
        <f>IF(B294=0,0,IF(I294="Yes",COUNTIFS(B$7:B293,B294,I$7:I293,"Yes")+1,0))</f>
        <v>0</v>
      </c>
    </row>
    <row r="295" spans="1:13" x14ac:dyDescent="0.35">
      <c r="A295" s="600"/>
      <c r="B295" s="655"/>
      <c r="C295" s="522"/>
      <c r="D295" s="610"/>
      <c r="E295" s="477"/>
      <c r="F295" s="624"/>
      <c r="G295" s="468" t="s">
        <v>343</v>
      </c>
      <c r="H295" s="468" t="s">
        <v>344</v>
      </c>
      <c r="I295" s="468" t="s">
        <v>343</v>
      </c>
      <c r="J295" s="689" t="str">
        <f>IF(B295=0,"",VLOOKUP(B295,'QUALIFIED ENGINES'!$D$6:$P$1035,13,FALSE))</f>
        <v/>
      </c>
      <c r="K295" s="291" t="str">
        <f t="shared" si="16"/>
        <v>Missing data</v>
      </c>
      <c r="L295" s="586"/>
      <c r="M295" s="597">
        <f>IF(B295=0,0,IF(I295="Yes",COUNTIFS(B$7:B294,B295,I$7:I294,"Yes")+1,0))</f>
        <v>0</v>
      </c>
    </row>
    <row r="296" spans="1:13" x14ac:dyDescent="0.35">
      <c r="A296" s="600"/>
      <c r="B296" s="656"/>
      <c r="C296" s="522"/>
      <c r="D296" s="610"/>
      <c r="E296" s="477"/>
      <c r="F296" s="624"/>
      <c r="G296" s="468" t="s">
        <v>343</v>
      </c>
      <c r="H296" s="468" t="s">
        <v>344</v>
      </c>
      <c r="I296" s="468" t="s">
        <v>343</v>
      </c>
      <c r="J296" s="689" t="str">
        <f>IF(B296=0,"",VLOOKUP(B296,'QUALIFIED ENGINES'!$D$6:$P$1035,13,FALSE))</f>
        <v/>
      </c>
      <c r="K296" s="291" t="str">
        <f t="shared" si="16"/>
        <v>Missing data</v>
      </c>
      <c r="L296" s="586"/>
      <c r="M296" s="597">
        <f>IF(B296=0,0,IF(I296="Yes",COUNTIFS(B$7:B295,B296,I$7:I295,"Yes")+1,0))</f>
        <v>0</v>
      </c>
    </row>
    <row r="297" spans="1:13" x14ac:dyDescent="0.35">
      <c r="A297" s="600"/>
      <c r="B297" s="656"/>
      <c r="C297" s="522"/>
      <c r="D297" s="610"/>
      <c r="E297" s="477"/>
      <c r="F297" s="624"/>
      <c r="G297" s="468" t="s">
        <v>343</v>
      </c>
      <c r="H297" s="468" t="s">
        <v>344</v>
      </c>
      <c r="I297" s="468" t="s">
        <v>343</v>
      </c>
      <c r="J297" s="689" t="str">
        <f>IF(B297=0,"",VLOOKUP(B297,'QUALIFIED ENGINES'!$D$6:$P$1035,13,FALSE))</f>
        <v/>
      </c>
      <c r="K297" s="291" t="str">
        <f t="shared" si="16"/>
        <v>Missing data</v>
      </c>
      <c r="L297" s="586"/>
      <c r="M297" s="597">
        <f>IF(B297=0,0,IF(I297="Yes",COUNTIFS(B$7:B296,B297,I$7:I296,"Yes")+1,0))</f>
        <v>0</v>
      </c>
    </row>
    <row r="298" spans="1:13" x14ac:dyDescent="0.35">
      <c r="A298" s="600"/>
      <c r="B298" s="656"/>
      <c r="C298" s="522"/>
      <c r="D298" s="610"/>
      <c r="E298" s="477"/>
      <c r="F298" s="624"/>
      <c r="G298" s="468" t="s">
        <v>343</v>
      </c>
      <c r="H298" s="468" t="s">
        <v>344</v>
      </c>
      <c r="I298" s="468" t="s">
        <v>343</v>
      </c>
      <c r="J298" s="689" t="str">
        <f>IF(B298=0,"",VLOOKUP(B298,'QUALIFIED ENGINES'!$D$6:$P$1035,13,FALSE))</f>
        <v/>
      </c>
      <c r="K298" s="291" t="str">
        <f t="shared" si="16"/>
        <v>Missing data</v>
      </c>
      <c r="L298" s="586"/>
      <c r="M298" s="597">
        <f>IF(B298=0,0,IF(I298="Yes",COUNTIFS(B$7:B297,B298,I$7:I297,"Yes")+1,0))</f>
        <v>0</v>
      </c>
    </row>
    <row r="299" spans="1:13" x14ac:dyDescent="0.35">
      <c r="A299" s="600"/>
      <c r="B299" s="655"/>
      <c r="C299" s="522"/>
      <c r="D299" s="610"/>
      <c r="E299" s="477"/>
      <c r="F299" s="624"/>
      <c r="G299" s="468" t="s">
        <v>343</v>
      </c>
      <c r="H299" s="468" t="s">
        <v>344</v>
      </c>
      <c r="I299" s="468" t="s">
        <v>343</v>
      </c>
      <c r="J299" s="689" t="str">
        <f>IF(B299=0,"",VLOOKUP(B299,'QUALIFIED ENGINES'!$D$6:$P$1035,13,FALSE))</f>
        <v/>
      </c>
      <c r="K299" s="291" t="str">
        <f t="shared" si="16"/>
        <v>Missing data</v>
      </c>
      <c r="L299" s="586"/>
      <c r="M299" s="597">
        <f>IF(B299=0,0,IF(I299="Yes",COUNTIFS(B$7:B298,B299,I$7:I298,"Yes")+1,0))</f>
        <v>0</v>
      </c>
    </row>
    <row r="300" spans="1:13" x14ac:dyDescent="0.35">
      <c r="A300" s="600"/>
      <c r="B300" s="655"/>
      <c r="C300" s="522"/>
      <c r="D300" s="610"/>
      <c r="E300" s="477"/>
      <c r="F300" s="624"/>
      <c r="G300" s="468" t="s">
        <v>343</v>
      </c>
      <c r="H300" s="468" t="s">
        <v>344</v>
      </c>
      <c r="I300" s="468" t="s">
        <v>343</v>
      </c>
      <c r="J300" s="689" t="str">
        <f>IF(B300=0,"",VLOOKUP(B300,'QUALIFIED ENGINES'!$D$6:$P$1035,13,FALSE))</f>
        <v/>
      </c>
      <c r="K300" s="291" t="str">
        <f t="shared" si="16"/>
        <v>Missing data</v>
      </c>
      <c r="L300" s="586"/>
      <c r="M300" s="597">
        <f>IF(B300=0,0,IF(I300="Yes",COUNTIFS(B$7:B299,B300,I$7:I299,"Yes")+1,0))</f>
        <v>0</v>
      </c>
    </row>
    <row r="301" spans="1:13" x14ac:dyDescent="0.35">
      <c r="A301" s="600"/>
      <c r="B301" s="655"/>
      <c r="C301" s="522"/>
      <c r="D301" s="610"/>
      <c r="E301" s="477"/>
      <c r="F301" s="624"/>
      <c r="G301" s="468" t="s">
        <v>343</v>
      </c>
      <c r="H301" s="468" t="s">
        <v>344</v>
      </c>
      <c r="I301" s="468" t="s">
        <v>343</v>
      </c>
      <c r="J301" s="689" t="str">
        <f>IF(B301=0,"",VLOOKUP(B301,'QUALIFIED ENGINES'!$D$6:$P$1035,13,FALSE))</f>
        <v/>
      </c>
      <c r="K301" s="291" t="str">
        <f t="shared" si="16"/>
        <v>Missing data</v>
      </c>
      <c r="L301" s="586"/>
      <c r="M301" s="597">
        <f>IF(B301=0,0,IF(I301="Yes",COUNTIFS(B$7:B300,B301,I$7:I300,"Yes")+1,0))</f>
        <v>0</v>
      </c>
    </row>
    <row r="302" spans="1:13" x14ac:dyDescent="0.35">
      <c r="A302" s="600"/>
      <c r="B302" s="656"/>
      <c r="C302" s="522"/>
      <c r="D302" s="610"/>
      <c r="E302" s="477"/>
      <c r="F302" s="624"/>
      <c r="G302" s="468" t="s">
        <v>343</v>
      </c>
      <c r="H302" s="468" t="s">
        <v>344</v>
      </c>
      <c r="I302" s="468" t="s">
        <v>343</v>
      </c>
      <c r="J302" s="689" t="str">
        <f>IF(B302=0,"",VLOOKUP(B302,'QUALIFIED ENGINES'!$D$6:$P$1035,13,FALSE))</f>
        <v/>
      </c>
      <c r="K302" s="291" t="str">
        <f t="shared" si="16"/>
        <v>Missing data</v>
      </c>
      <c r="L302" s="586"/>
      <c r="M302" s="597">
        <f>IF(B302=0,0,IF(I302="Yes",COUNTIFS(B$7:B301,B302,I$7:I301,"Yes")+1,0))</f>
        <v>0</v>
      </c>
    </row>
    <row r="303" spans="1:13" x14ac:dyDescent="0.35">
      <c r="A303" s="600"/>
      <c r="B303" s="656"/>
      <c r="C303" s="522"/>
      <c r="D303" s="610"/>
      <c r="E303" s="477"/>
      <c r="F303" s="624"/>
      <c r="G303" s="468" t="s">
        <v>343</v>
      </c>
      <c r="H303" s="468" t="s">
        <v>344</v>
      </c>
      <c r="I303" s="468" t="s">
        <v>343</v>
      </c>
      <c r="J303" s="689" t="str">
        <f>IF(B303=0,"",VLOOKUP(B303,'QUALIFIED ENGINES'!$D$6:$P$1035,13,FALSE))</f>
        <v/>
      </c>
      <c r="K303" s="291" t="str">
        <f>IF(OR(C303="",G303="",H303="",I303="",J303=0),"Missing data",
IF(OR(G303="",G303="NO",H303="YES",C303&gt;$J$4),"Not Qualified",
IF(AND(C303&gt;$H$4,G303="YES",H303="NO"),"ESVRG Qualified Shop Visit",
IF(C303&gt;J303,IF(I303="YES","ESVRG Qualified HPTB Shop Visit","ESVRG Qualified Shop Visit"),
"SVRG Qualified Shop Visit"))))</f>
        <v>Missing data</v>
      </c>
      <c r="L303" s="586"/>
      <c r="M303" s="597">
        <f>IF(B303=0,0,IF(I303="Yes",COUNTIFS(B$7:B302,B303,I$7:I302,"Yes")+1,0))</f>
        <v>0</v>
      </c>
    </row>
    <row r="304" spans="1:13" x14ac:dyDescent="0.35">
      <c r="A304" s="600"/>
      <c r="B304" s="655"/>
      <c r="C304" s="522"/>
      <c r="D304" s="610"/>
      <c r="E304" s="477"/>
      <c r="F304" s="624"/>
      <c r="G304" s="468" t="s">
        <v>343</v>
      </c>
      <c r="H304" s="468" t="s">
        <v>344</v>
      </c>
      <c r="I304" s="468" t="s">
        <v>343</v>
      </c>
      <c r="J304" s="689" t="str">
        <f>IF(B304=0,"",VLOOKUP(B304,'QUALIFIED ENGINES'!$D$6:$P$1035,13,FALSE))</f>
        <v/>
      </c>
      <c r="K304" s="291" t="str">
        <f>IF(OR(C304="",G304="",H304="",I304="",J304=0),"Missing data",
IF(OR(G304="",G304="NO",H304="YES",C304&gt;$J$4),"Not Qualified",
IF(AND(C304&gt;$H$4,G304="YES",H304="NO"),"ESVRG Qualified Shop Visit",
IF(C304&gt;J304,IF(I304="YES","ESVRG Qualified HPTB Shop Visit","ESVRG Qualified Shop Visit"),
"SVRG Qualified Shop Visit"))))</f>
        <v>Missing data</v>
      </c>
      <c r="L304" s="586"/>
      <c r="M304" s="597">
        <f>IF(B304=0,0,IF(I304="Yes",COUNTIFS(B$7:B303,B304,I$7:I303,"Yes")+1,0))</f>
        <v>0</v>
      </c>
    </row>
    <row r="305" spans="1:13" x14ac:dyDescent="0.35">
      <c r="A305" s="600"/>
      <c r="B305" s="655"/>
      <c r="C305" s="522"/>
      <c r="D305" s="610"/>
      <c r="E305" s="477"/>
      <c r="F305" s="624"/>
      <c r="G305" s="468"/>
      <c r="H305" s="468"/>
      <c r="I305" s="468"/>
      <c r="J305" s="689"/>
      <c r="K305" s="291"/>
      <c r="L305" s="586"/>
      <c r="M305" s="597">
        <f>IF(B305=0,0,IF(I305="Yes",COUNTIFS(B$7:B304,B305,I$7:I304,"Yes")+1,0))</f>
        <v>0</v>
      </c>
    </row>
    <row r="306" spans="1:13" x14ac:dyDescent="0.35">
      <c r="A306" s="600"/>
      <c r="B306" s="655"/>
      <c r="C306" s="522"/>
      <c r="D306" s="610"/>
      <c r="E306" s="477"/>
      <c r="F306" s="624"/>
      <c r="G306" s="468"/>
      <c r="H306" s="468"/>
      <c r="I306" s="468"/>
      <c r="J306" s="689"/>
      <c r="K306" s="291"/>
      <c r="L306" s="586"/>
      <c r="M306" s="597">
        <f>IF(B306=0,0,IF(I306="Yes",COUNTIFS(B$7:B305,B306,I$7:I305,"Yes")+1,0))</f>
        <v>0</v>
      </c>
    </row>
    <row r="307" spans="1:13" x14ac:dyDescent="0.35">
      <c r="A307" s="600"/>
      <c r="B307" s="655"/>
      <c r="C307" s="522"/>
      <c r="D307" s="610"/>
      <c r="E307" s="477"/>
      <c r="F307" s="624"/>
      <c r="G307" s="468"/>
      <c r="H307" s="468"/>
      <c r="I307" s="468"/>
      <c r="J307" s="689"/>
      <c r="K307" s="291"/>
      <c r="L307" s="586"/>
      <c r="M307" s="597">
        <f>IF(B307=0,0,IF(I307="Yes",COUNTIFS(B$7:B306,B307,I$7:I306,"Yes")+1,0))</f>
        <v>0</v>
      </c>
    </row>
    <row r="308" spans="1:13" x14ac:dyDescent="0.35">
      <c r="A308" s="600"/>
      <c r="B308" s="655"/>
      <c r="C308" s="522"/>
      <c r="D308" s="610"/>
      <c r="E308" s="477"/>
      <c r="F308" s="624"/>
      <c r="G308" s="468"/>
      <c r="H308" s="468"/>
      <c r="I308" s="468"/>
      <c r="J308" s="689"/>
      <c r="K308" s="291"/>
      <c r="L308" s="586"/>
      <c r="M308" s="597">
        <f>IF(B308=0,0,IF(I308="Yes",COUNTIFS(B$7:B307,B308,I$7:I307,"Yes")+1,0))</f>
        <v>0</v>
      </c>
    </row>
    <row r="309" spans="1:13" x14ac:dyDescent="0.35">
      <c r="A309" s="600"/>
      <c r="B309" s="655"/>
      <c r="C309" s="522"/>
      <c r="D309" s="610"/>
      <c r="E309" s="477"/>
      <c r="F309" s="624"/>
      <c r="G309" s="468"/>
      <c r="H309" s="468"/>
      <c r="I309" s="468"/>
      <c r="J309" s="689"/>
      <c r="K309" s="291"/>
      <c r="L309" s="586"/>
      <c r="M309" s="597">
        <f>IF(B309=0,0,IF(I309="Yes",COUNTIFS(B$7:B308,B309,I$7:I308,"Yes")+1,0))</f>
        <v>0</v>
      </c>
    </row>
    <row r="310" spans="1:13" x14ac:dyDescent="0.35">
      <c r="A310" s="600"/>
      <c r="B310" s="655"/>
      <c r="C310" s="522"/>
      <c r="D310" s="610"/>
      <c r="E310" s="477"/>
      <c r="F310" s="624"/>
      <c r="G310" s="468"/>
      <c r="H310" s="468"/>
      <c r="I310" s="468"/>
      <c r="J310" s="689"/>
      <c r="K310" s="291"/>
      <c r="L310" s="586"/>
      <c r="M310" s="597">
        <f>IF(B310=0,0,IF(I310="Yes",COUNTIFS(B$7:B309,B310,I$7:I309,"Yes")+1,0))</f>
        <v>0</v>
      </c>
    </row>
    <row r="311" spans="1:13" x14ac:dyDescent="0.35">
      <c r="A311" s="600"/>
      <c r="B311" s="655"/>
      <c r="C311" s="522"/>
      <c r="D311" s="610"/>
      <c r="E311" s="477"/>
      <c r="F311" s="624"/>
      <c r="G311" s="468"/>
      <c r="H311" s="468"/>
      <c r="I311" s="468"/>
      <c r="J311" s="689"/>
      <c r="K311" s="291"/>
      <c r="L311" s="586"/>
      <c r="M311" s="597">
        <f>IF(B311=0,0,IF(I311="Yes",COUNTIFS(B$7:B310,B311,I$7:I310,"Yes")+1,0))</f>
        <v>0</v>
      </c>
    </row>
    <row r="312" spans="1:13" x14ac:dyDescent="0.35">
      <c r="A312" s="600"/>
      <c r="B312" s="655"/>
      <c r="C312" s="522"/>
      <c r="D312" s="610"/>
      <c r="E312" s="477" t="str">
        <f>IF(C312=0,"",YEAR(C312))</f>
        <v/>
      </c>
      <c r="F312" s="624"/>
      <c r="G312" s="468"/>
      <c r="H312" s="468"/>
      <c r="I312" s="468"/>
      <c r="J312" s="689"/>
      <c r="K312" s="291"/>
      <c r="L312" s="586"/>
      <c r="M312" s="597"/>
    </row>
    <row r="313" spans="1:13" x14ac:dyDescent="0.35">
      <c r="A313" s="600"/>
      <c r="B313" s="655"/>
      <c r="C313" s="522"/>
      <c r="D313" s="610"/>
      <c r="E313" s="477" t="str">
        <f>IF(C313=0,"",YEAR(C313))</f>
        <v/>
      </c>
      <c r="F313" s="624"/>
      <c r="G313" s="468"/>
      <c r="H313" s="468"/>
      <c r="I313" s="468"/>
      <c r="J313" s="689"/>
      <c r="K313" s="291"/>
      <c r="L313" s="586"/>
      <c r="M313" s="597">
        <f>IF(B313=0,0,IF(I313="Yes",COUNTIFS(B$7:B312,B313,I$7:I312,"Yes")+1,0))</f>
        <v>0</v>
      </c>
    </row>
    <row r="314" spans="1:13" x14ac:dyDescent="0.35">
      <c r="A314" s="600"/>
      <c r="B314" s="655"/>
      <c r="C314" s="522"/>
      <c r="D314" s="610"/>
      <c r="E314" s="477">
        <v>2024</v>
      </c>
      <c r="F314" s="624"/>
      <c r="G314" s="468" t="s">
        <v>344</v>
      </c>
      <c r="H314" s="468" t="s">
        <v>344</v>
      </c>
      <c r="I314" s="468" t="s">
        <v>343</v>
      </c>
      <c r="J314" s="689"/>
      <c r="K314" s="291"/>
      <c r="L314" s="586"/>
      <c r="M314" s="597">
        <f>IF(B314=0,0,IF(I314="Yes",COUNTIFS(B$7:B313,B314,I$7:I313,"Yes")+1,0))</f>
        <v>0</v>
      </c>
    </row>
    <row r="315" spans="1:13" x14ac:dyDescent="0.35">
      <c r="A315" s="600"/>
      <c r="B315" s="655"/>
      <c r="C315" s="522"/>
      <c r="D315" s="610"/>
      <c r="E315" s="477" t="str">
        <f t="shared" ref="E315:E339" si="17">IF(C315=0,"",YEAR(C315))</f>
        <v/>
      </c>
      <c r="F315" s="624"/>
      <c r="G315" s="468"/>
      <c r="H315" s="468"/>
      <c r="I315" s="468"/>
      <c r="J315" s="689"/>
      <c r="K315" s="291"/>
      <c r="L315" s="586"/>
      <c r="M315" s="597">
        <f>IF(B315=0,0,IF(I315="Yes",COUNTIFS(B$7:B314,B315,I$7:I314,"Yes")+1,0))</f>
        <v>0</v>
      </c>
    </row>
    <row r="316" spans="1:13" x14ac:dyDescent="0.35">
      <c r="A316" s="600"/>
      <c r="B316" s="655"/>
      <c r="C316" s="522"/>
      <c r="D316" s="610"/>
      <c r="E316" s="477" t="str">
        <f t="shared" si="17"/>
        <v/>
      </c>
      <c r="F316" s="624"/>
      <c r="G316" s="468"/>
      <c r="H316" s="468"/>
      <c r="I316" s="468"/>
      <c r="J316" s="689"/>
      <c r="K316" s="291"/>
      <c r="L316" s="586"/>
      <c r="M316" s="597">
        <f>IF(B316=0,0,IF(I316="Yes",COUNTIFS(B$7:B315,B316,I$7:I315,"Yes")+1,0))</f>
        <v>0</v>
      </c>
    </row>
    <row r="317" spans="1:13" x14ac:dyDescent="0.35">
      <c r="A317" s="600"/>
      <c r="B317" s="655"/>
      <c r="C317" s="522"/>
      <c r="D317" s="610"/>
      <c r="E317" s="477" t="str">
        <f t="shared" si="17"/>
        <v/>
      </c>
      <c r="F317" s="624"/>
      <c r="G317" s="468"/>
      <c r="H317" s="468"/>
      <c r="I317" s="468"/>
      <c r="J317" s="689"/>
      <c r="K317" s="291"/>
      <c r="L317" s="586"/>
      <c r="M317" s="597">
        <f>IF(B317=0,0,IF(I317="Yes",COUNTIFS(B$7:B316,B317,I$7:I316,"Yes")+1,0))</f>
        <v>0</v>
      </c>
    </row>
    <row r="318" spans="1:13" x14ac:dyDescent="0.35">
      <c r="A318" s="600"/>
      <c r="B318" s="655"/>
      <c r="C318" s="522"/>
      <c r="D318" s="610"/>
      <c r="E318" s="477" t="str">
        <f t="shared" si="17"/>
        <v/>
      </c>
      <c r="F318" s="624"/>
      <c r="G318" s="468"/>
      <c r="H318" s="468"/>
      <c r="I318" s="468"/>
      <c r="J318" s="689"/>
      <c r="K318" s="291"/>
      <c r="L318" s="586"/>
      <c r="M318" s="597">
        <f>IF(B318=0,0,IF(I318="Yes",COUNTIFS(B$7:B317,B318,I$7:I317,"Yes")+1,0))</f>
        <v>0</v>
      </c>
    </row>
    <row r="319" spans="1:13" x14ac:dyDescent="0.35">
      <c r="A319" s="600"/>
      <c r="B319" s="655"/>
      <c r="C319" s="522"/>
      <c r="D319" s="610"/>
      <c r="E319" s="477" t="str">
        <f t="shared" si="17"/>
        <v/>
      </c>
      <c r="F319" s="624"/>
      <c r="G319" s="468"/>
      <c r="H319" s="468"/>
      <c r="I319" s="468"/>
      <c r="J319" s="689"/>
      <c r="K319" s="291"/>
      <c r="L319" s="586"/>
      <c r="M319" s="597">
        <f>IF(B319=0,0,IF(I319="Yes",COUNTIFS(B$7:B318,B319,I$7:I318,"Yes")+1,0))</f>
        <v>0</v>
      </c>
    </row>
    <row r="320" spans="1:13" x14ac:dyDescent="0.35">
      <c r="A320" s="600"/>
      <c r="B320" s="656"/>
      <c r="C320" s="522"/>
      <c r="D320" s="610"/>
      <c r="E320" s="477" t="str">
        <f t="shared" si="17"/>
        <v/>
      </c>
      <c r="F320" s="624"/>
      <c r="G320" s="468"/>
      <c r="H320" s="468"/>
      <c r="I320" s="468"/>
      <c r="J320" s="689"/>
      <c r="K320" s="291"/>
      <c r="L320" s="586"/>
      <c r="M320" s="597">
        <f>IF(B320=0,0,IF(I320="Yes",COUNTIFS(B$7:B319,B320,I$7:I319,"Yes")+1,0))</f>
        <v>0</v>
      </c>
    </row>
    <row r="321" spans="1:13" x14ac:dyDescent="0.35">
      <c r="A321" s="600"/>
      <c r="B321" s="655"/>
      <c r="C321" s="522"/>
      <c r="D321" s="610"/>
      <c r="E321" s="477" t="str">
        <f t="shared" si="17"/>
        <v/>
      </c>
      <c r="F321" s="624"/>
      <c r="G321" s="468"/>
      <c r="H321" s="468"/>
      <c r="I321" s="468"/>
      <c r="J321" s="689"/>
      <c r="K321" s="291"/>
      <c r="L321" s="586"/>
      <c r="M321" s="597">
        <f>IF(B321=0,0,IF(I321="Yes",COUNTIFS(B$7:B320,B321,I$7:I320,"Yes")+1,0))</f>
        <v>0</v>
      </c>
    </row>
    <row r="322" spans="1:13" x14ac:dyDescent="0.35">
      <c r="A322" s="600"/>
      <c r="B322" s="655"/>
      <c r="C322" s="522"/>
      <c r="D322" s="610"/>
      <c r="E322" s="477" t="str">
        <f t="shared" si="17"/>
        <v/>
      </c>
      <c r="F322" s="624"/>
      <c r="G322" s="468"/>
      <c r="H322" s="468"/>
      <c r="I322" s="468"/>
      <c r="J322" s="689"/>
      <c r="K322" s="291"/>
      <c r="L322" s="586"/>
      <c r="M322" s="597">
        <f>IF(B322=0,0,IF(I322="Yes",COUNTIFS(B$7:B321,B322,I$7:I321,"Yes")+1,0))</f>
        <v>0</v>
      </c>
    </row>
    <row r="323" spans="1:13" x14ac:dyDescent="0.35">
      <c r="A323" s="600"/>
      <c r="B323" s="655"/>
      <c r="C323" s="522"/>
      <c r="D323" s="610"/>
      <c r="E323" s="477" t="str">
        <f t="shared" si="17"/>
        <v/>
      </c>
      <c r="F323" s="624"/>
      <c r="G323" s="468"/>
      <c r="H323" s="468"/>
      <c r="I323" s="468"/>
      <c r="J323" s="689"/>
      <c r="K323" s="291"/>
      <c r="L323" s="586"/>
      <c r="M323" s="597">
        <f>IF(B323=0,0,IF(I323="Yes",COUNTIFS(B$7:B322,B323,I$7:I322,"Yes")+1,0))</f>
        <v>0</v>
      </c>
    </row>
    <row r="324" spans="1:13" x14ac:dyDescent="0.35">
      <c r="A324" s="600"/>
      <c r="B324" s="655"/>
      <c r="C324" s="522"/>
      <c r="D324" s="610"/>
      <c r="E324" s="477" t="str">
        <f t="shared" si="17"/>
        <v/>
      </c>
      <c r="F324" s="624"/>
      <c r="G324" s="468"/>
      <c r="H324" s="468"/>
      <c r="I324" s="468"/>
      <c r="J324" s="689"/>
      <c r="K324" s="291"/>
      <c r="L324" s="586"/>
      <c r="M324" s="597">
        <f>IF(B324=0,0,IF(I324="Yes",COUNTIFS(B$7:B323,B324,I$7:I323,"Yes")+1,0))</f>
        <v>0</v>
      </c>
    </row>
    <row r="325" spans="1:13" x14ac:dyDescent="0.35">
      <c r="A325" s="600"/>
      <c r="B325" s="655"/>
      <c r="C325" s="522"/>
      <c r="D325" s="610"/>
      <c r="E325" s="477" t="str">
        <f t="shared" si="17"/>
        <v/>
      </c>
      <c r="F325" s="624"/>
      <c r="G325" s="468"/>
      <c r="H325" s="468"/>
      <c r="I325" s="468"/>
      <c r="J325" s="689"/>
      <c r="K325" s="291"/>
      <c r="L325" s="586"/>
      <c r="M325" s="597">
        <f>IF(B325=0,0,IF(I325="Yes",COUNTIFS(B$7:B324,B325,I$7:I324,"Yes")+1,0))</f>
        <v>0</v>
      </c>
    </row>
    <row r="326" spans="1:13" x14ac:dyDescent="0.35">
      <c r="A326" s="600"/>
      <c r="B326" s="655"/>
      <c r="C326" s="522"/>
      <c r="D326" s="610"/>
      <c r="E326" s="477" t="str">
        <f t="shared" si="17"/>
        <v/>
      </c>
      <c r="F326" s="624"/>
      <c r="G326" s="468"/>
      <c r="H326" s="468"/>
      <c r="I326" s="468"/>
      <c r="J326" s="689"/>
      <c r="K326" s="291"/>
      <c r="L326" s="586"/>
      <c r="M326" s="597">
        <f>IF(B326=0,0,IF(I326="Yes",COUNTIFS(B$7:B325,B326,I$7:I325,"Yes")+1,0))</f>
        <v>0</v>
      </c>
    </row>
    <row r="327" spans="1:13" x14ac:dyDescent="0.35">
      <c r="A327" s="600"/>
      <c r="B327" s="655"/>
      <c r="C327" s="522"/>
      <c r="D327" s="610"/>
      <c r="E327" s="477" t="str">
        <f t="shared" si="17"/>
        <v/>
      </c>
      <c r="F327" s="624"/>
      <c r="G327" s="468"/>
      <c r="H327" s="468"/>
      <c r="I327" s="468"/>
      <c r="J327" s="689"/>
      <c r="K327" s="291"/>
      <c r="L327" s="586"/>
      <c r="M327" s="597"/>
    </row>
    <row r="328" spans="1:13" x14ac:dyDescent="0.35">
      <c r="A328" s="600"/>
      <c r="B328" s="655"/>
      <c r="C328" s="522"/>
      <c r="D328" s="610"/>
      <c r="E328" s="477" t="str">
        <f t="shared" si="17"/>
        <v/>
      </c>
      <c r="F328" s="624"/>
      <c r="G328" s="468"/>
      <c r="H328" s="468"/>
      <c r="I328" s="468"/>
      <c r="J328" s="689"/>
      <c r="K328" s="291"/>
      <c r="L328" s="586"/>
      <c r="M328" s="597"/>
    </row>
    <row r="329" spans="1:13" x14ac:dyDescent="0.35">
      <c r="A329" s="600"/>
      <c r="B329" s="655"/>
      <c r="C329" s="522"/>
      <c r="D329" s="610"/>
      <c r="E329" s="477" t="str">
        <f t="shared" si="17"/>
        <v/>
      </c>
      <c r="F329" s="624"/>
      <c r="G329" s="468"/>
      <c r="H329" s="468"/>
      <c r="I329" s="468"/>
      <c r="J329" s="689"/>
      <c r="K329" s="291"/>
      <c r="L329" s="586"/>
      <c r="M329" s="597"/>
    </row>
    <row r="330" spans="1:13" x14ac:dyDescent="0.35">
      <c r="A330" s="600"/>
      <c r="B330" s="655"/>
      <c r="C330" s="522"/>
      <c r="D330" s="610"/>
      <c r="E330" s="477" t="str">
        <f t="shared" si="17"/>
        <v/>
      </c>
      <c r="F330" s="624"/>
      <c r="G330" s="468"/>
      <c r="H330" s="468"/>
      <c r="I330" s="468"/>
      <c r="J330" s="689"/>
      <c r="K330" s="291"/>
      <c r="L330" s="586"/>
      <c r="M330" s="597"/>
    </row>
    <row r="331" spans="1:13" x14ac:dyDescent="0.35">
      <c r="A331" s="600"/>
      <c r="B331" s="655"/>
      <c r="C331" s="522"/>
      <c r="D331" s="610"/>
      <c r="E331" s="477" t="str">
        <f t="shared" si="17"/>
        <v/>
      </c>
      <c r="F331" s="624"/>
      <c r="G331" s="468"/>
      <c r="H331" s="468"/>
      <c r="I331" s="468"/>
      <c r="J331" s="689"/>
      <c r="K331" s="291"/>
      <c r="L331" s="586"/>
      <c r="M331" s="597"/>
    </row>
    <row r="332" spans="1:13" x14ac:dyDescent="0.35">
      <c r="A332" s="600"/>
      <c r="B332" s="655"/>
      <c r="C332" s="522"/>
      <c r="D332" s="610"/>
      <c r="E332" s="477" t="str">
        <f t="shared" si="17"/>
        <v/>
      </c>
      <c r="F332" s="624"/>
      <c r="G332" s="468"/>
      <c r="H332" s="468"/>
      <c r="I332" s="468"/>
      <c r="J332" s="689"/>
      <c r="K332" s="291"/>
      <c r="L332" s="586"/>
      <c r="M332" s="597"/>
    </row>
    <row r="333" spans="1:13" x14ac:dyDescent="0.35">
      <c r="A333" s="600"/>
      <c r="B333" s="655"/>
      <c r="C333" s="522"/>
      <c r="D333" s="610"/>
      <c r="E333" s="477" t="str">
        <f t="shared" si="17"/>
        <v/>
      </c>
      <c r="F333" s="624"/>
      <c r="G333" s="468"/>
      <c r="H333" s="468"/>
      <c r="I333" s="468"/>
      <c r="J333" s="689"/>
      <c r="K333" s="291"/>
      <c r="L333" s="586"/>
      <c r="M333" s="597"/>
    </row>
    <row r="334" spans="1:13" x14ac:dyDescent="0.35">
      <c r="A334" s="600"/>
      <c r="B334" s="655"/>
      <c r="C334" s="522"/>
      <c r="D334" s="610"/>
      <c r="E334" s="477" t="str">
        <f t="shared" si="17"/>
        <v/>
      </c>
      <c r="F334" s="624"/>
      <c r="G334" s="468"/>
      <c r="H334" s="468"/>
      <c r="I334" s="468"/>
      <c r="J334" s="689"/>
      <c r="K334" s="291"/>
      <c r="L334" s="586"/>
      <c r="M334" s="597"/>
    </row>
    <row r="335" spans="1:13" x14ac:dyDescent="0.35">
      <c r="A335" s="600"/>
      <c r="B335" s="655"/>
      <c r="C335" s="522"/>
      <c r="D335" s="610"/>
      <c r="E335" s="477" t="str">
        <f t="shared" si="17"/>
        <v/>
      </c>
      <c r="F335" s="624"/>
      <c r="G335" s="468"/>
      <c r="H335" s="468"/>
      <c r="I335" s="468"/>
      <c r="J335" s="689"/>
      <c r="K335" s="291"/>
      <c r="L335" s="586"/>
      <c r="M335" s="597"/>
    </row>
    <row r="336" spans="1:13" x14ac:dyDescent="0.35">
      <c r="A336" s="600"/>
      <c r="B336" s="655"/>
      <c r="C336" s="522"/>
      <c r="D336" s="610"/>
      <c r="E336" s="477" t="str">
        <f t="shared" si="17"/>
        <v/>
      </c>
      <c r="F336" s="624"/>
      <c r="G336" s="468"/>
      <c r="H336" s="468"/>
      <c r="I336" s="468"/>
      <c r="J336" s="689"/>
      <c r="K336" s="291"/>
      <c r="L336" s="586"/>
      <c r="M336" s="597"/>
    </row>
    <row r="337" spans="1:13" x14ac:dyDescent="0.35">
      <c r="A337" s="600"/>
      <c r="B337" s="655"/>
      <c r="C337" s="522"/>
      <c r="D337" s="610"/>
      <c r="E337" s="477" t="str">
        <f t="shared" si="17"/>
        <v/>
      </c>
      <c r="F337" s="624"/>
      <c r="G337" s="468"/>
      <c r="H337" s="468"/>
      <c r="I337" s="468"/>
      <c r="J337" s="689"/>
      <c r="K337" s="291"/>
      <c r="L337" s="586"/>
      <c r="M337" s="597"/>
    </row>
    <row r="338" spans="1:13" x14ac:dyDescent="0.35">
      <c r="A338" s="600"/>
      <c r="B338" s="655"/>
      <c r="C338" s="522"/>
      <c r="D338" s="610"/>
      <c r="E338" s="477" t="str">
        <f t="shared" si="17"/>
        <v/>
      </c>
      <c r="F338" s="624"/>
      <c r="G338" s="468"/>
      <c r="H338" s="468"/>
      <c r="I338" s="468"/>
      <c r="J338" s="689"/>
      <c r="K338" s="291"/>
      <c r="L338" s="586"/>
      <c r="M338" s="597"/>
    </row>
    <row r="339" spans="1:13" x14ac:dyDescent="0.35">
      <c r="A339" s="600"/>
      <c r="B339" s="655"/>
      <c r="C339" s="522"/>
      <c r="D339" s="610"/>
      <c r="E339" s="477" t="str">
        <f t="shared" si="17"/>
        <v/>
      </c>
      <c r="F339" s="624"/>
      <c r="G339" s="468"/>
      <c r="H339" s="468"/>
      <c r="I339" s="468"/>
      <c r="J339" s="689"/>
      <c r="K339" s="291"/>
      <c r="L339" s="586"/>
      <c r="M339" s="597"/>
    </row>
    <row r="340" spans="1:13" s="576" customFormat="1" x14ac:dyDescent="0.35">
      <c r="A340" s="623" t="s">
        <v>610</v>
      </c>
      <c r="B340" s="662"/>
      <c r="C340" s="578"/>
      <c r="D340" s="611"/>
      <c r="E340" s="579"/>
      <c r="F340" s="663"/>
      <c r="G340" s="580"/>
      <c r="H340" s="580"/>
      <c r="I340" s="580"/>
      <c r="J340" s="701"/>
      <c r="K340" s="581"/>
      <c r="L340" s="585"/>
      <c r="M340" s="621"/>
    </row>
    <row r="341" spans="1:13" x14ac:dyDescent="0.35">
      <c r="A341" s="600"/>
      <c r="B341" s="656"/>
      <c r="C341" s="522"/>
      <c r="D341" s="610"/>
      <c r="E341" s="477" t="str">
        <f t="shared" ref="E341:E404" si="18">IF(C341=0,"",YEAR(C341))</f>
        <v/>
      </c>
      <c r="F341" s="624"/>
      <c r="G341" s="468"/>
      <c r="H341" s="468"/>
      <c r="I341" s="468"/>
      <c r="J341" s="689" t="str">
        <f>IF(B341=0,"",VLOOKUP(B341,'QUALIFIED ENGINES'!$D$6:$P$1035,13,FALSE))</f>
        <v/>
      </c>
      <c r="K341" s="291" t="str">
        <f t="shared" ref="K341:K404" si="19">IF(OR(C341="",G341="",H341="",I341="",J341=0),"Missing data",
IF(OR(G341="",G341="NO",H341="YES",C341&gt;$J$4),"Not Qualified",
IF(AND(C341&gt;$H$4,G341="YES",H341="NO"),"ESVRG Qualified Shop Visit",
IF(C341&gt;J341,IF(I341="YES","ESVRG Qualified HPTB Shop Visit","ESVRG Qualified Shop Visit"),
"SVRG Qualified Shop Visit"))))</f>
        <v>Missing data</v>
      </c>
      <c r="L341" s="586"/>
      <c r="M341" s="597">
        <f>IF(B341=0,0,IF(I341="Yes",COUNTIFS(B$7:B340,B341,I$7:I340,"Yes")+1,0))</f>
        <v>0</v>
      </c>
    </row>
    <row r="342" spans="1:13" x14ac:dyDescent="0.35">
      <c r="A342" s="600"/>
      <c r="B342" s="656"/>
      <c r="C342" s="522"/>
      <c r="D342" s="610"/>
      <c r="E342" s="477" t="str">
        <f t="shared" si="18"/>
        <v/>
      </c>
      <c r="F342" s="624"/>
      <c r="G342" s="468"/>
      <c r="H342" s="468"/>
      <c r="I342" s="468"/>
      <c r="J342" s="689" t="str">
        <f>IF(B342=0,"",VLOOKUP(B342,'QUALIFIED ENGINES'!$D$6:$P$1035,13,FALSE))</f>
        <v/>
      </c>
      <c r="K342" s="291" t="str">
        <f t="shared" si="19"/>
        <v>Missing data</v>
      </c>
      <c r="L342" s="586"/>
      <c r="M342" s="597">
        <f>IF(B342=0,0,IF(I342="Yes",COUNTIFS(B$7:B341,B342,I$7:I341,"Yes")+1,0))</f>
        <v>0</v>
      </c>
    </row>
    <row r="343" spans="1:13" x14ac:dyDescent="0.35">
      <c r="A343" s="600"/>
      <c r="B343" s="656"/>
      <c r="C343" s="522"/>
      <c r="D343" s="610"/>
      <c r="E343" s="477" t="str">
        <f t="shared" si="18"/>
        <v/>
      </c>
      <c r="F343" s="624"/>
      <c r="G343" s="468"/>
      <c r="H343" s="468"/>
      <c r="I343" s="468"/>
      <c r="J343" s="689" t="str">
        <f>IF(B343=0,"",VLOOKUP(B343,'QUALIFIED ENGINES'!$D$6:$P$1035,13,FALSE))</f>
        <v/>
      </c>
      <c r="K343" s="291" t="str">
        <f t="shared" si="19"/>
        <v>Missing data</v>
      </c>
      <c r="L343" s="586"/>
      <c r="M343" s="597">
        <f>IF(B343=0,0,IF(I343="Yes",COUNTIFS(B$7:B342,B343,I$7:I342,"Yes")+1,0))</f>
        <v>0</v>
      </c>
    </row>
    <row r="344" spans="1:13" x14ac:dyDescent="0.35">
      <c r="A344" s="600"/>
      <c r="B344" s="656"/>
      <c r="C344" s="522"/>
      <c r="D344" s="610"/>
      <c r="E344" s="477" t="str">
        <f t="shared" si="18"/>
        <v/>
      </c>
      <c r="F344" s="624"/>
      <c r="G344" s="468"/>
      <c r="H344" s="468"/>
      <c r="I344" s="468"/>
      <c r="J344" s="689" t="str">
        <f>IF(B344=0,"",VLOOKUP(B344,'QUALIFIED ENGINES'!$D$6:$P$1035,13,FALSE))</f>
        <v/>
      </c>
      <c r="K344" s="291" t="str">
        <f t="shared" si="19"/>
        <v>Missing data</v>
      </c>
      <c r="L344" s="586"/>
      <c r="M344" s="597">
        <f>IF(B344=0,0,IF(I344="Yes",COUNTIFS(B$7:B343,B344,I$7:I343,"Yes")+1,0))</f>
        <v>0</v>
      </c>
    </row>
    <row r="345" spans="1:13" x14ac:dyDescent="0.35">
      <c r="A345" s="600"/>
      <c r="B345" s="656"/>
      <c r="C345" s="522"/>
      <c r="D345" s="610"/>
      <c r="E345" s="477" t="str">
        <f t="shared" si="18"/>
        <v/>
      </c>
      <c r="F345" s="624"/>
      <c r="G345" s="468"/>
      <c r="H345" s="468"/>
      <c r="I345" s="468"/>
      <c r="J345" s="689" t="str">
        <f>IF(B345=0,"",VLOOKUP(B345,'QUALIFIED ENGINES'!$D$6:$P$1035,13,FALSE))</f>
        <v/>
      </c>
      <c r="K345" s="291" t="str">
        <f t="shared" si="19"/>
        <v>Missing data</v>
      </c>
      <c r="L345" s="586"/>
      <c r="M345" s="597">
        <f>IF(B345=0,0,IF(I345="Yes",COUNTIFS(B$7:B344,B345,I$7:I344,"Yes")+1,0))</f>
        <v>0</v>
      </c>
    </row>
    <row r="346" spans="1:13" x14ac:dyDescent="0.35">
      <c r="A346" s="600"/>
      <c r="B346" s="656"/>
      <c r="C346" s="522"/>
      <c r="D346" s="610"/>
      <c r="E346" s="477" t="str">
        <f t="shared" si="18"/>
        <v/>
      </c>
      <c r="F346" s="624"/>
      <c r="G346" s="468"/>
      <c r="H346" s="468"/>
      <c r="I346" s="468"/>
      <c r="J346" s="689" t="str">
        <f>IF(B346=0,"",VLOOKUP(B346,'QUALIFIED ENGINES'!$D$6:$P$1035,13,FALSE))</f>
        <v/>
      </c>
      <c r="K346" s="291" t="str">
        <f t="shared" si="19"/>
        <v>Missing data</v>
      </c>
      <c r="L346" s="586"/>
      <c r="M346" s="597">
        <f>IF(B346=0,0,IF(I346="Yes",COUNTIFS(B$7:B345,B346,I$7:I345,"Yes")+1,0))</f>
        <v>0</v>
      </c>
    </row>
    <row r="347" spans="1:13" x14ac:dyDescent="0.35">
      <c r="A347" s="600"/>
      <c r="B347" s="656"/>
      <c r="C347" s="522"/>
      <c r="D347" s="610"/>
      <c r="E347" s="477" t="str">
        <f t="shared" si="18"/>
        <v/>
      </c>
      <c r="F347" s="624"/>
      <c r="G347" s="468"/>
      <c r="H347" s="468"/>
      <c r="I347" s="468"/>
      <c r="J347" s="689" t="str">
        <f>IF(B347=0,"",VLOOKUP(B347,'QUALIFIED ENGINES'!$D$6:$P$1035,13,FALSE))</f>
        <v/>
      </c>
      <c r="K347" s="291" t="str">
        <f t="shared" si="19"/>
        <v>Missing data</v>
      </c>
      <c r="L347" s="586"/>
      <c r="M347" s="597">
        <f>IF(B347=0,0,IF(I347="Yes",COUNTIFS(B$7:B346,B347,I$7:I346,"Yes")+1,0))</f>
        <v>0</v>
      </c>
    </row>
    <row r="348" spans="1:13" x14ac:dyDescent="0.35">
      <c r="A348" s="600"/>
      <c r="B348" s="656"/>
      <c r="C348" s="522"/>
      <c r="D348" s="610"/>
      <c r="E348" s="477" t="str">
        <f t="shared" si="18"/>
        <v/>
      </c>
      <c r="F348" s="624"/>
      <c r="G348" s="468"/>
      <c r="H348" s="468"/>
      <c r="I348" s="468"/>
      <c r="J348" s="689" t="str">
        <f>IF(B348=0,"",VLOOKUP(B348,'QUALIFIED ENGINES'!$D$6:$P$1035,13,FALSE))</f>
        <v/>
      </c>
      <c r="K348" s="291" t="str">
        <f t="shared" si="19"/>
        <v>Missing data</v>
      </c>
      <c r="L348" s="586"/>
      <c r="M348" s="597">
        <f>IF(B348=0,0,IF(I348="Yes",COUNTIFS(B$7:B347,B348,I$7:I347,"Yes")+1,0))</f>
        <v>0</v>
      </c>
    </row>
    <row r="349" spans="1:13" x14ac:dyDescent="0.35">
      <c r="A349" s="600"/>
      <c r="B349" s="656"/>
      <c r="C349" s="522"/>
      <c r="D349" s="610"/>
      <c r="E349" s="477" t="str">
        <f t="shared" si="18"/>
        <v/>
      </c>
      <c r="F349" s="624"/>
      <c r="G349" s="468"/>
      <c r="H349" s="468"/>
      <c r="I349" s="468"/>
      <c r="J349" s="689" t="str">
        <f>IF(B349=0,"",VLOOKUP(B349,'QUALIFIED ENGINES'!$D$6:$P$1035,13,FALSE))</f>
        <v/>
      </c>
      <c r="K349" s="291" t="str">
        <f t="shared" si="19"/>
        <v>Missing data</v>
      </c>
      <c r="L349" s="586"/>
      <c r="M349" s="597">
        <f>IF(B349=0,0,IF(I349="Yes",COUNTIFS(B$7:B348,B349,I$7:I348,"Yes")+1,0))</f>
        <v>0</v>
      </c>
    </row>
    <row r="350" spans="1:13" x14ac:dyDescent="0.35">
      <c r="A350" s="600"/>
      <c r="B350" s="656"/>
      <c r="C350" s="522"/>
      <c r="D350" s="610"/>
      <c r="E350" s="477" t="str">
        <f t="shared" si="18"/>
        <v/>
      </c>
      <c r="F350" s="624"/>
      <c r="G350" s="468"/>
      <c r="H350" s="468"/>
      <c r="I350" s="468"/>
      <c r="J350" s="689" t="str">
        <f>IF(B350=0,"",VLOOKUP(B350,'QUALIFIED ENGINES'!$D$6:$P$1035,13,FALSE))</f>
        <v/>
      </c>
      <c r="K350" s="291" t="str">
        <f t="shared" si="19"/>
        <v>Missing data</v>
      </c>
      <c r="L350" s="586"/>
      <c r="M350" s="597">
        <f>IF(B350=0,0,IF(I350="Yes",COUNTIFS(B$7:B349,B350,I$7:I349,"Yes")+1,0))</f>
        <v>0</v>
      </c>
    </row>
    <row r="351" spans="1:13" x14ac:dyDescent="0.35">
      <c r="A351" s="600"/>
      <c r="B351" s="656"/>
      <c r="C351" s="522"/>
      <c r="D351" s="610"/>
      <c r="E351" s="477" t="str">
        <f t="shared" si="18"/>
        <v/>
      </c>
      <c r="F351" s="624"/>
      <c r="G351" s="468"/>
      <c r="H351" s="468"/>
      <c r="I351" s="468"/>
      <c r="J351" s="689" t="str">
        <f>IF(B351=0,"",VLOOKUP(B351,'QUALIFIED ENGINES'!$D$6:$P$1035,13,FALSE))</f>
        <v/>
      </c>
      <c r="K351" s="291" t="str">
        <f t="shared" si="19"/>
        <v>Missing data</v>
      </c>
      <c r="L351" s="586"/>
      <c r="M351" s="597">
        <f>IF(B351=0,0,IF(I351="Yes",COUNTIFS(B$7:B350,B351,I$7:I350,"Yes")+1,0))</f>
        <v>0</v>
      </c>
    </row>
    <row r="352" spans="1:13" x14ac:dyDescent="0.35">
      <c r="A352" s="600"/>
      <c r="B352" s="656"/>
      <c r="C352" s="522"/>
      <c r="D352" s="610"/>
      <c r="E352" s="477" t="str">
        <f t="shared" si="18"/>
        <v/>
      </c>
      <c r="F352" s="624"/>
      <c r="G352" s="468"/>
      <c r="H352" s="468"/>
      <c r="I352" s="468"/>
      <c r="J352" s="689" t="str">
        <f>IF(B352=0,"",VLOOKUP(B352,'QUALIFIED ENGINES'!$D$6:$P$1035,13,FALSE))</f>
        <v/>
      </c>
      <c r="K352" s="291" t="str">
        <f t="shared" si="19"/>
        <v>Missing data</v>
      </c>
      <c r="L352" s="586"/>
      <c r="M352" s="597">
        <f>IF(B352=0,0,IF(I352="Yes",COUNTIFS(B$7:B351,B352,I$7:I351,"Yes")+1,0))</f>
        <v>0</v>
      </c>
    </row>
    <row r="353" spans="1:13" x14ac:dyDescent="0.35">
      <c r="A353" s="600"/>
      <c r="B353" s="656"/>
      <c r="C353" s="522"/>
      <c r="D353" s="610"/>
      <c r="E353" s="477" t="str">
        <f t="shared" si="18"/>
        <v/>
      </c>
      <c r="F353" s="624"/>
      <c r="G353" s="468"/>
      <c r="H353" s="468"/>
      <c r="I353" s="468"/>
      <c r="J353" s="689" t="str">
        <f>IF(B353=0,"",VLOOKUP(B353,'QUALIFIED ENGINES'!$D$6:$P$1035,13,FALSE))</f>
        <v/>
      </c>
      <c r="K353" s="291" t="str">
        <f t="shared" si="19"/>
        <v>Missing data</v>
      </c>
      <c r="L353" s="586"/>
      <c r="M353" s="597">
        <f>IF(B353=0,0,IF(I353="Yes",COUNTIFS(B$7:B352,B353,I$7:I352,"Yes")+1,0))</f>
        <v>0</v>
      </c>
    </row>
    <row r="354" spans="1:13" x14ac:dyDescent="0.35">
      <c r="A354" s="600"/>
      <c r="B354" s="656"/>
      <c r="C354" s="522"/>
      <c r="D354" s="610"/>
      <c r="E354" s="477" t="str">
        <f t="shared" si="18"/>
        <v/>
      </c>
      <c r="F354" s="624"/>
      <c r="G354" s="468"/>
      <c r="H354" s="468"/>
      <c r="I354" s="468"/>
      <c r="J354" s="689" t="str">
        <f>IF(B354=0,"",VLOOKUP(B354,'QUALIFIED ENGINES'!$D$6:$P$1035,13,FALSE))</f>
        <v/>
      </c>
      <c r="K354" s="291" t="str">
        <f t="shared" si="19"/>
        <v>Missing data</v>
      </c>
      <c r="L354" s="586"/>
      <c r="M354" s="597">
        <f>IF(B354=0,0,IF(I354="Yes",COUNTIFS(B$7:B353,B354,I$7:I353,"Yes")+1,0))</f>
        <v>0</v>
      </c>
    </row>
    <row r="355" spans="1:13" x14ac:dyDescent="0.35">
      <c r="A355" s="600"/>
      <c r="B355" s="656"/>
      <c r="C355" s="522"/>
      <c r="D355" s="610"/>
      <c r="E355" s="477" t="str">
        <f t="shared" si="18"/>
        <v/>
      </c>
      <c r="F355" s="624"/>
      <c r="G355" s="468"/>
      <c r="H355" s="468"/>
      <c r="I355" s="468"/>
      <c r="J355" s="689" t="str">
        <f>IF(B355=0,"",VLOOKUP(B355,'QUALIFIED ENGINES'!$D$6:$P$1035,13,FALSE))</f>
        <v/>
      </c>
      <c r="K355" s="291" t="str">
        <f t="shared" si="19"/>
        <v>Missing data</v>
      </c>
      <c r="L355" s="586"/>
      <c r="M355" s="597">
        <f>IF(B355=0,0,IF(I355="Yes",COUNTIFS(B$7:B354,B355,I$7:I354,"Yes")+1,0))</f>
        <v>0</v>
      </c>
    </row>
    <row r="356" spans="1:13" x14ac:dyDescent="0.35">
      <c r="A356" s="600"/>
      <c r="B356" s="656"/>
      <c r="C356" s="522"/>
      <c r="D356" s="610"/>
      <c r="E356" s="477" t="str">
        <f t="shared" si="18"/>
        <v/>
      </c>
      <c r="F356" s="624"/>
      <c r="G356" s="468"/>
      <c r="H356" s="468"/>
      <c r="I356" s="468"/>
      <c r="J356" s="689" t="str">
        <f>IF(B356=0,"",VLOOKUP(B356,'QUALIFIED ENGINES'!$D$6:$P$1035,13,FALSE))</f>
        <v/>
      </c>
      <c r="K356" s="291" t="str">
        <f t="shared" si="19"/>
        <v>Missing data</v>
      </c>
      <c r="L356" s="586"/>
      <c r="M356" s="597">
        <f>IF(B356=0,0,IF(I356="Yes",COUNTIFS(B$7:B355,B356,I$7:I355,"Yes")+1,0))</f>
        <v>0</v>
      </c>
    </row>
    <row r="357" spans="1:13" x14ac:dyDescent="0.35">
      <c r="A357" s="600"/>
      <c r="B357" s="656"/>
      <c r="C357" s="522"/>
      <c r="D357" s="610"/>
      <c r="E357" s="477" t="str">
        <f t="shared" si="18"/>
        <v/>
      </c>
      <c r="F357" s="624"/>
      <c r="G357" s="468"/>
      <c r="H357" s="468"/>
      <c r="I357" s="468"/>
      <c r="J357" s="689" t="str">
        <f>IF(B357=0,"",VLOOKUP(B357,'QUALIFIED ENGINES'!$D$6:$P$1035,13,FALSE))</f>
        <v/>
      </c>
      <c r="K357" s="291" t="str">
        <f t="shared" si="19"/>
        <v>Missing data</v>
      </c>
      <c r="L357" s="586"/>
      <c r="M357" s="597">
        <f>IF(B357=0,0,IF(I357="Yes",COUNTIFS(B$7:B356,B357,I$7:I356,"Yes")+1,0))</f>
        <v>0</v>
      </c>
    </row>
    <row r="358" spans="1:13" x14ac:dyDescent="0.35">
      <c r="A358" s="600"/>
      <c r="B358" s="656"/>
      <c r="C358" s="522"/>
      <c r="D358" s="610"/>
      <c r="E358" s="477" t="str">
        <f t="shared" si="18"/>
        <v/>
      </c>
      <c r="F358" s="624"/>
      <c r="G358" s="468"/>
      <c r="H358" s="468"/>
      <c r="I358" s="468"/>
      <c r="J358" s="689" t="str">
        <f>IF(B358=0,"",VLOOKUP(B358,'QUALIFIED ENGINES'!$D$6:$P$1035,13,FALSE))</f>
        <v/>
      </c>
      <c r="K358" s="291" t="str">
        <f t="shared" si="19"/>
        <v>Missing data</v>
      </c>
      <c r="L358" s="586"/>
      <c r="M358" s="597">
        <f>IF(B358=0,0,IF(I358="Yes",COUNTIFS(B$7:B357,B358,I$7:I357,"Yes")+1,0))</f>
        <v>0</v>
      </c>
    </row>
    <row r="359" spans="1:13" x14ac:dyDescent="0.35">
      <c r="A359" s="600"/>
      <c r="B359" s="656"/>
      <c r="C359" s="522"/>
      <c r="D359" s="610"/>
      <c r="E359" s="477" t="str">
        <f t="shared" si="18"/>
        <v/>
      </c>
      <c r="F359" s="624"/>
      <c r="G359" s="468"/>
      <c r="H359" s="468"/>
      <c r="I359" s="468"/>
      <c r="J359" s="689" t="str">
        <f>IF(B359=0,"",VLOOKUP(B359,'QUALIFIED ENGINES'!$D$6:$P$1035,13,FALSE))</f>
        <v/>
      </c>
      <c r="K359" s="291" t="str">
        <f t="shared" si="19"/>
        <v>Missing data</v>
      </c>
      <c r="L359" s="586"/>
      <c r="M359" s="597">
        <f>IF(B359=0,0,IF(I359="Yes",COUNTIFS(B$7:B358,B359,I$7:I358,"Yes")+1,0))</f>
        <v>0</v>
      </c>
    </row>
    <row r="360" spans="1:13" x14ac:dyDescent="0.35">
      <c r="A360" s="600"/>
      <c r="B360" s="656"/>
      <c r="C360" s="522"/>
      <c r="D360" s="610"/>
      <c r="E360" s="477" t="str">
        <f t="shared" si="18"/>
        <v/>
      </c>
      <c r="F360" s="624"/>
      <c r="G360" s="468"/>
      <c r="H360" s="468"/>
      <c r="I360" s="468"/>
      <c r="J360" s="689" t="str">
        <f>IF(B360=0,"",VLOOKUP(B360,'QUALIFIED ENGINES'!$D$6:$P$1035,13,FALSE))</f>
        <v/>
      </c>
      <c r="K360" s="291" t="str">
        <f t="shared" si="19"/>
        <v>Missing data</v>
      </c>
      <c r="L360" s="586"/>
      <c r="M360" s="597">
        <f>IF(B360=0,0,IF(I360="Yes",COUNTIFS(B$7:B359,B360,I$7:I359,"Yes")+1,0))</f>
        <v>0</v>
      </c>
    </row>
    <row r="361" spans="1:13" x14ac:dyDescent="0.35">
      <c r="A361" s="600"/>
      <c r="B361" s="656"/>
      <c r="C361" s="522"/>
      <c r="D361" s="610"/>
      <c r="E361" s="477" t="str">
        <f t="shared" si="18"/>
        <v/>
      </c>
      <c r="F361" s="624"/>
      <c r="G361" s="468"/>
      <c r="H361" s="468"/>
      <c r="I361" s="468"/>
      <c r="J361" s="689" t="str">
        <f>IF(B361=0,"",VLOOKUP(B361,'QUALIFIED ENGINES'!$D$6:$P$1035,13,FALSE))</f>
        <v/>
      </c>
      <c r="K361" s="291" t="str">
        <f t="shared" si="19"/>
        <v>Missing data</v>
      </c>
      <c r="L361" s="586"/>
      <c r="M361" s="597">
        <f>IF(B361=0,0,IF(I361="Yes",COUNTIFS(B$7:B360,B361,I$7:I360,"Yes")+1,0))</f>
        <v>0</v>
      </c>
    </row>
    <row r="362" spans="1:13" x14ac:dyDescent="0.35">
      <c r="A362" s="600"/>
      <c r="B362" s="656"/>
      <c r="C362" s="522"/>
      <c r="D362" s="610"/>
      <c r="E362" s="477" t="str">
        <f t="shared" si="18"/>
        <v/>
      </c>
      <c r="F362" s="624"/>
      <c r="G362" s="468"/>
      <c r="H362" s="468"/>
      <c r="I362" s="468"/>
      <c r="J362" s="689" t="str">
        <f>IF(B362=0,"",VLOOKUP(B362,'QUALIFIED ENGINES'!$D$6:$P$1035,13,FALSE))</f>
        <v/>
      </c>
      <c r="K362" s="291" t="str">
        <f t="shared" si="19"/>
        <v>Missing data</v>
      </c>
      <c r="L362" s="586"/>
      <c r="M362" s="597">
        <f>IF(B362=0,0,IF(I362="Yes",COUNTIFS(B$7:B361,B362,I$7:I361,"Yes")+1,0))</f>
        <v>0</v>
      </c>
    </row>
    <row r="363" spans="1:13" x14ac:dyDescent="0.35">
      <c r="A363" s="600"/>
      <c r="B363" s="656"/>
      <c r="C363" s="522"/>
      <c r="D363" s="610"/>
      <c r="E363" s="477" t="str">
        <f t="shared" si="18"/>
        <v/>
      </c>
      <c r="F363" s="624"/>
      <c r="G363" s="468"/>
      <c r="H363" s="468"/>
      <c r="I363" s="468"/>
      <c r="J363" s="689" t="str">
        <f>IF(B363=0,"",VLOOKUP(B363,'QUALIFIED ENGINES'!$D$6:$P$1035,13,FALSE))</f>
        <v/>
      </c>
      <c r="K363" s="291" t="str">
        <f t="shared" si="19"/>
        <v>Missing data</v>
      </c>
      <c r="L363" s="586"/>
      <c r="M363" s="597">
        <f>IF(B363=0,0,IF(I363="Yes",COUNTIFS(B$7:B362,B363,I$7:I362,"Yes")+1,0))</f>
        <v>0</v>
      </c>
    </row>
    <row r="364" spans="1:13" x14ac:dyDescent="0.35">
      <c r="A364" s="600"/>
      <c r="B364" s="656"/>
      <c r="C364" s="522"/>
      <c r="D364" s="610"/>
      <c r="E364" s="477" t="str">
        <f t="shared" si="18"/>
        <v/>
      </c>
      <c r="F364" s="624"/>
      <c r="G364" s="468"/>
      <c r="H364" s="468"/>
      <c r="I364" s="468"/>
      <c r="J364" s="689" t="str">
        <f>IF(B364=0,"",VLOOKUP(B364,'QUALIFIED ENGINES'!$D$6:$P$1035,13,FALSE))</f>
        <v/>
      </c>
      <c r="K364" s="291" t="str">
        <f t="shared" si="19"/>
        <v>Missing data</v>
      </c>
      <c r="L364" s="586"/>
      <c r="M364" s="597">
        <f>IF(B364=0,0,IF(I364="Yes",COUNTIFS(B$7:B363,B364,I$7:I363,"Yes")+1,0))</f>
        <v>0</v>
      </c>
    </row>
    <row r="365" spans="1:13" x14ac:dyDescent="0.35">
      <c r="A365" s="600"/>
      <c r="B365" s="656"/>
      <c r="C365" s="522"/>
      <c r="D365" s="610"/>
      <c r="E365" s="477" t="str">
        <f t="shared" si="18"/>
        <v/>
      </c>
      <c r="F365" s="624"/>
      <c r="G365" s="468"/>
      <c r="H365" s="468"/>
      <c r="I365" s="468"/>
      <c r="J365" s="689" t="str">
        <f>IF(B365=0,"",VLOOKUP(B365,'QUALIFIED ENGINES'!$D$6:$P$1035,13,FALSE))</f>
        <v/>
      </c>
      <c r="K365" s="291" t="str">
        <f t="shared" si="19"/>
        <v>Missing data</v>
      </c>
      <c r="L365" s="586"/>
      <c r="M365" s="597">
        <f>IF(B365=0,0,IF(I365="Yes",COUNTIFS(B$7:B364,B365,I$7:I364,"Yes")+1,0))</f>
        <v>0</v>
      </c>
    </row>
    <row r="366" spans="1:13" x14ac:dyDescent="0.35">
      <c r="A366" s="600"/>
      <c r="B366" s="656"/>
      <c r="C366" s="522"/>
      <c r="D366" s="610"/>
      <c r="E366" s="477" t="str">
        <f t="shared" si="18"/>
        <v/>
      </c>
      <c r="F366" s="624"/>
      <c r="G366" s="468"/>
      <c r="H366" s="468"/>
      <c r="I366" s="468"/>
      <c r="J366" s="689" t="str">
        <f>IF(B366=0,"",VLOOKUP(B366,'QUALIFIED ENGINES'!$D$6:$P$1035,13,FALSE))</f>
        <v/>
      </c>
      <c r="K366" s="291" t="str">
        <f t="shared" si="19"/>
        <v>Missing data</v>
      </c>
      <c r="L366" s="586"/>
      <c r="M366" s="597">
        <f>IF(B366=0,0,IF(I366="Yes",COUNTIFS(B$7:B365,B366,I$7:I365,"Yes")+1,0))</f>
        <v>0</v>
      </c>
    </row>
    <row r="367" spans="1:13" x14ac:dyDescent="0.35">
      <c r="A367" s="600"/>
      <c r="B367" s="656"/>
      <c r="C367" s="522"/>
      <c r="D367" s="610"/>
      <c r="E367" s="477" t="str">
        <f t="shared" si="18"/>
        <v/>
      </c>
      <c r="F367" s="624"/>
      <c r="G367" s="468"/>
      <c r="H367" s="468"/>
      <c r="I367" s="468"/>
      <c r="J367" s="689" t="str">
        <f>IF(B367=0,"",VLOOKUP(B367,'QUALIFIED ENGINES'!$D$6:$P$1035,13,FALSE))</f>
        <v/>
      </c>
      <c r="K367" s="291" t="str">
        <f t="shared" si="19"/>
        <v>Missing data</v>
      </c>
      <c r="L367" s="586"/>
      <c r="M367" s="597">
        <f>IF(B367=0,0,IF(I367="Yes",COUNTIFS(B$7:B366,B367,I$7:I366,"Yes")+1,0))</f>
        <v>0</v>
      </c>
    </row>
    <row r="368" spans="1:13" x14ac:dyDescent="0.35">
      <c r="A368" s="600"/>
      <c r="B368" s="656"/>
      <c r="C368" s="522"/>
      <c r="D368" s="610"/>
      <c r="E368" s="477" t="str">
        <f t="shared" si="18"/>
        <v/>
      </c>
      <c r="F368" s="624"/>
      <c r="G368" s="468"/>
      <c r="H368" s="468"/>
      <c r="I368" s="468"/>
      <c r="J368" s="689" t="str">
        <f>IF(B368=0,"",VLOOKUP(B368,'QUALIFIED ENGINES'!$D$6:$P$1035,13,FALSE))</f>
        <v/>
      </c>
      <c r="K368" s="291" t="str">
        <f t="shared" si="19"/>
        <v>Missing data</v>
      </c>
      <c r="L368" s="586"/>
      <c r="M368" s="597">
        <f>IF(B368=0,0,IF(I368="Yes",COUNTIFS(B$7:B367,B368,I$7:I367,"Yes")+1,0))</f>
        <v>0</v>
      </c>
    </row>
    <row r="369" spans="1:13" x14ac:dyDescent="0.35">
      <c r="A369" s="600"/>
      <c r="B369" s="656"/>
      <c r="C369" s="522"/>
      <c r="D369" s="610"/>
      <c r="E369" s="477" t="str">
        <f t="shared" si="18"/>
        <v/>
      </c>
      <c r="F369" s="624"/>
      <c r="G369" s="468"/>
      <c r="H369" s="468"/>
      <c r="I369" s="468"/>
      <c r="J369" s="689" t="str">
        <f>IF(B369=0,"",VLOOKUP(B369,'QUALIFIED ENGINES'!$D$6:$P$1035,13,FALSE))</f>
        <v/>
      </c>
      <c r="K369" s="291" t="str">
        <f t="shared" si="19"/>
        <v>Missing data</v>
      </c>
      <c r="L369" s="586"/>
      <c r="M369" s="597">
        <f>IF(B369=0,0,IF(I369="Yes",COUNTIFS(B$7:B368,B369,I$7:I368,"Yes")+1,0))</f>
        <v>0</v>
      </c>
    </row>
    <row r="370" spans="1:13" x14ac:dyDescent="0.35">
      <c r="A370" s="600"/>
      <c r="B370" s="656"/>
      <c r="C370" s="522"/>
      <c r="D370" s="610"/>
      <c r="E370" s="477" t="str">
        <f t="shared" si="18"/>
        <v/>
      </c>
      <c r="F370" s="624"/>
      <c r="G370" s="468"/>
      <c r="H370" s="468"/>
      <c r="I370" s="468"/>
      <c r="J370" s="689" t="str">
        <f>IF(B370=0,"",VLOOKUP(B370,'QUALIFIED ENGINES'!$D$6:$P$1035,13,FALSE))</f>
        <v/>
      </c>
      <c r="K370" s="291" t="str">
        <f t="shared" si="19"/>
        <v>Missing data</v>
      </c>
      <c r="L370" s="586"/>
      <c r="M370" s="597">
        <f>IF(B370=0,0,IF(I370="Yes",COUNTIFS(B$7:B369,B370,I$7:I369,"Yes")+1,0))</f>
        <v>0</v>
      </c>
    </row>
    <row r="371" spans="1:13" x14ac:dyDescent="0.35">
      <c r="A371" s="600"/>
      <c r="B371" s="656"/>
      <c r="C371" s="522"/>
      <c r="D371" s="610"/>
      <c r="E371" s="477" t="str">
        <f t="shared" si="18"/>
        <v/>
      </c>
      <c r="F371" s="624"/>
      <c r="G371" s="468"/>
      <c r="H371" s="468"/>
      <c r="I371" s="468"/>
      <c r="J371" s="689" t="str">
        <f>IF(B371=0,"",VLOOKUP(B371,'QUALIFIED ENGINES'!$D$6:$P$1035,13,FALSE))</f>
        <v/>
      </c>
      <c r="K371" s="291" t="str">
        <f t="shared" si="19"/>
        <v>Missing data</v>
      </c>
      <c r="L371" s="586"/>
      <c r="M371" s="597">
        <f>IF(B371=0,0,IF(I371="Yes",COUNTIFS(B$7:B370,B371,I$7:I370,"Yes")+1,0))</f>
        <v>0</v>
      </c>
    </row>
    <row r="372" spans="1:13" x14ac:dyDescent="0.35">
      <c r="A372" s="600"/>
      <c r="B372" s="656"/>
      <c r="C372" s="522"/>
      <c r="D372" s="610"/>
      <c r="E372" s="477" t="str">
        <f t="shared" si="18"/>
        <v/>
      </c>
      <c r="F372" s="624"/>
      <c r="G372" s="468"/>
      <c r="H372" s="468"/>
      <c r="I372" s="468"/>
      <c r="J372" s="689" t="str">
        <f>IF(B372=0,"",VLOOKUP(B372,'QUALIFIED ENGINES'!$D$6:$P$1035,13,FALSE))</f>
        <v/>
      </c>
      <c r="K372" s="291" t="str">
        <f t="shared" si="19"/>
        <v>Missing data</v>
      </c>
      <c r="L372" s="586"/>
      <c r="M372" s="597">
        <f>IF(B372=0,0,IF(I372="Yes",COUNTIFS(B$7:B371,B372,I$7:I371,"Yes")+1,0))</f>
        <v>0</v>
      </c>
    </row>
    <row r="373" spans="1:13" x14ac:dyDescent="0.35">
      <c r="A373" s="600"/>
      <c r="B373" s="656"/>
      <c r="C373" s="522"/>
      <c r="D373" s="610"/>
      <c r="E373" s="477" t="str">
        <f t="shared" si="18"/>
        <v/>
      </c>
      <c r="F373" s="624"/>
      <c r="G373" s="468"/>
      <c r="H373" s="468"/>
      <c r="I373" s="468"/>
      <c r="J373" s="689" t="str">
        <f>IF(B373=0,"",VLOOKUP(B373,'QUALIFIED ENGINES'!$D$6:$P$1035,13,FALSE))</f>
        <v/>
      </c>
      <c r="K373" s="291" t="str">
        <f t="shared" si="19"/>
        <v>Missing data</v>
      </c>
      <c r="L373" s="586"/>
      <c r="M373" s="597">
        <f>IF(B373=0,0,IF(I373="Yes",COUNTIFS(B$7:B372,B373,I$7:I372,"Yes")+1,0))</f>
        <v>0</v>
      </c>
    </row>
    <row r="374" spans="1:13" x14ac:dyDescent="0.35">
      <c r="A374" s="600"/>
      <c r="B374" s="656"/>
      <c r="C374" s="522"/>
      <c r="D374" s="610"/>
      <c r="E374" s="477" t="str">
        <f t="shared" si="18"/>
        <v/>
      </c>
      <c r="F374" s="624"/>
      <c r="G374" s="468"/>
      <c r="H374" s="468"/>
      <c r="I374" s="468"/>
      <c r="J374" s="689" t="str">
        <f>IF(B374=0,"",VLOOKUP(B374,'QUALIFIED ENGINES'!$D$6:$P$1035,13,FALSE))</f>
        <v/>
      </c>
      <c r="K374" s="291" t="str">
        <f t="shared" si="19"/>
        <v>Missing data</v>
      </c>
      <c r="L374" s="586"/>
      <c r="M374" s="597">
        <f>IF(B374=0,0,IF(I374="Yes",COUNTIFS(B$7:B373,B374,I$7:I373,"Yes")+1,0))</f>
        <v>0</v>
      </c>
    </row>
    <row r="375" spans="1:13" x14ac:dyDescent="0.35">
      <c r="A375" s="600"/>
      <c r="B375" s="656"/>
      <c r="C375" s="522"/>
      <c r="D375" s="610"/>
      <c r="E375" s="477" t="str">
        <f t="shared" si="18"/>
        <v/>
      </c>
      <c r="F375" s="624"/>
      <c r="G375" s="468"/>
      <c r="H375" s="468"/>
      <c r="I375" s="468"/>
      <c r="J375" s="689" t="str">
        <f>IF(B375=0,"",VLOOKUP(B375,'QUALIFIED ENGINES'!$D$6:$P$1035,13,FALSE))</f>
        <v/>
      </c>
      <c r="K375" s="291" t="str">
        <f t="shared" si="19"/>
        <v>Missing data</v>
      </c>
      <c r="L375" s="586"/>
      <c r="M375" s="597">
        <f>IF(B375=0,0,IF(I375="Yes",COUNTIFS(B$7:B374,B375,I$7:I374,"Yes")+1,0))</f>
        <v>0</v>
      </c>
    </row>
    <row r="376" spans="1:13" x14ac:dyDescent="0.35">
      <c r="A376" s="600"/>
      <c r="B376" s="656"/>
      <c r="C376" s="522"/>
      <c r="D376" s="610"/>
      <c r="E376" s="477" t="str">
        <f t="shared" si="18"/>
        <v/>
      </c>
      <c r="F376" s="624"/>
      <c r="G376" s="468"/>
      <c r="H376" s="468"/>
      <c r="I376" s="468"/>
      <c r="J376" s="689" t="str">
        <f>IF(B376=0,"",VLOOKUP(B376,'QUALIFIED ENGINES'!$D$6:$P$1035,13,FALSE))</f>
        <v/>
      </c>
      <c r="K376" s="291" t="str">
        <f t="shared" si="19"/>
        <v>Missing data</v>
      </c>
      <c r="L376" s="586"/>
      <c r="M376" s="597">
        <f>IF(B376=0,0,IF(I376="Yes",COUNTIFS(B$7:B375,B376,I$7:I375,"Yes")+1,0))</f>
        <v>0</v>
      </c>
    </row>
    <row r="377" spans="1:13" x14ac:dyDescent="0.35">
      <c r="A377" s="600"/>
      <c r="B377" s="656"/>
      <c r="C377" s="522"/>
      <c r="D377" s="610"/>
      <c r="E377" s="477" t="str">
        <f t="shared" si="18"/>
        <v/>
      </c>
      <c r="F377" s="624"/>
      <c r="G377" s="468"/>
      <c r="H377" s="468"/>
      <c r="I377" s="468"/>
      <c r="J377" s="689" t="str">
        <f>IF(B377=0,"",VLOOKUP(B377,'QUALIFIED ENGINES'!$D$6:$P$1035,13,FALSE))</f>
        <v/>
      </c>
      <c r="K377" s="291" t="str">
        <f t="shared" si="19"/>
        <v>Missing data</v>
      </c>
      <c r="L377" s="586"/>
      <c r="M377" s="597">
        <f>IF(B377=0,0,IF(I377="Yes",COUNTIFS(B$7:B376,B377,I$7:I376,"Yes")+1,0))</f>
        <v>0</v>
      </c>
    </row>
    <row r="378" spans="1:13" x14ac:dyDescent="0.35">
      <c r="A378" s="600"/>
      <c r="B378" s="656"/>
      <c r="C378" s="522"/>
      <c r="D378" s="610"/>
      <c r="E378" s="477" t="str">
        <f t="shared" si="18"/>
        <v/>
      </c>
      <c r="F378" s="624"/>
      <c r="G378" s="468"/>
      <c r="H378" s="468"/>
      <c r="I378" s="468"/>
      <c r="J378" s="689" t="str">
        <f>IF(B378=0,"",VLOOKUP(B378,'QUALIFIED ENGINES'!$D$6:$P$1035,13,FALSE))</f>
        <v/>
      </c>
      <c r="K378" s="291" t="str">
        <f t="shared" si="19"/>
        <v>Missing data</v>
      </c>
      <c r="L378" s="586"/>
      <c r="M378" s="597">
        <f>IF(B378=0,0,IF(I378="Yes",COUNTIFS(B$7:B377,B378,I$7:I377,"Yes")+1,0))</f>
        <v>0</v>
      </c>
    </row>
    <row r="379" spans="1:13" x14ac:dyDescent="0.35">
      <c r="A379" s="600"/>
      <c r="B379" s="656"/>
      <c r="C379" s="522"/>
      <c r="D379" s="610"/>
      <c r="E379" s="477" t="str">
        <f t="shared" si="18"/>
        <v/>
      </c>
      <c r="F379" s="624"/>
      <c r="G379" s="468"/>
      <c r="H379" s="468"/>
      <c r="I379" s="468"/>
      <c r="J379" s="689" t="str">
        <f>IF(B379=0,"",VLOOKUP(B379,'QUALIFIED ENGINES'!$D$6:$P$1035,13,FALSE))</f>
        <v/>
      </c>
      <c r="K379" s="291" t="str">
        <f t="shared" si="19"/>
        <v>Missing data</v>
      </c>
      <c r="L379" s="586"/>
      <c r="M379" s="597">
        <f>IF(B379=0,0,IF(I379="Yes",COUNTIFS(B$7:B378,B379,I$7:I378,"Yes")+1,0))</f>
        <v>0</v>
      </c>
    </row>
    <row r="380" spans="1:13" x14ac:dyDescent="0.35">
      <c r="A380" s="600"/>
      <c r="B380" s="656"/>
      <c r="C380" s="522"/>
      <c r="D380" s="610"/>
      <c r="E380" s="477" t="str">
        <f t="shared" si="18"/>
        <v/>
      </c>
      <c r="F380" s="624"/>
      <c r="G380" s="468"/>
      <c r="H380" s="468"/>
      <c r="I380" s="468"/>
      <c r="J380" s="689" t="str">
        <f>IF(B380=0,"",VLOOKUP(B380,'QUALIFIED ENGINES'!$D$6:$P$1035,13,FALSE))</f>
        <v/>
      </c>
      <c r="K380" s="291" t="str">
        <f t="shared" si="19"/>
        <v>Missing data</v>
      </c>
      <c r="L380" s="586"/>
      <c r="M380" s="597">
        <f>IF(B380=0,0,IF(I380="Yes",COUNTIFS(B$7:B379,B380,I$7:I379,"Yes")+1,0))</f>
        <v>0</v>
      </c>
    </row>
    <row r="381" spans="1:13" x14ac:dyDescent="0.35">
      <c r="A381" s="600"/>
      <c r="B381" s="656"/>
      <c r="C381" s="522"/>
      <c r="D381" s="610"/>
      <c r="E381" s="477" t="str">
        <f t="shared" si="18"/>
        <v/>
      </c>
      <c r="F381" s="624"/>
      <c r="G381" s="468"/>
      <c r="H381" s="468"/>
      <c r="I381" s="468"/>
      <c r="J381" s="689" t="str">
        <f>IF(B381=0,"",VLOOKUP(B381,'QUALIFIED ENGINES'!$D$6:$P$1035,13,FALSE))</f>
        <v/>
      </c>
      <c r="K381" s="291" t="str">
        <f t="shared" si="19"/>
        <v>Missing data</v>
      </c>
      <c r="L381" s="586"/>
      <c r="M381" s="597">
        <f>IF(B381=0,0,IF(I381="Yes",COUNTIFS(B$7:B380,B381,I$7:I380,"Yes")+1,0))</f>
        <v>0</v>
      </c>
    </row>
    <row r="382" spans="1:13" x14ac:dyDescent="0.35">
      <c r="A382" s="600"/>
      <c r="B382" s="656"/>
      <c r="C382" s="522"/>
      <c r="D382" s="610"/>
      <c r="E382" s="477" t="str">
        <f t="shared" si="18"/>
        <v/>
      </c>
      <c r="F382" s="624"/>
      <c r="G382" s="468"/>
      <c r="H382" s="468"/>
      <c r="I382" s="468"/>
      <c r="J382" s="689" t="str">
        <f>IF(B382=0,"",VLOOKUP(B382,'QUALIFIED ENGINES'!$D$6:$P$1035,13,FALSE))</f>
        <v/>
      </c>
      <c r="K382" s="291" t="str">
        <f t="shared" si="19"/>
        <v>Missing data</v>
      </c>
      <c r="L382" s="586"/>
      <c r="M382" s="597">
        <f>IF(B382=0,0,IF(I382="Yes",COUNTIFS(B$7:B381,B382,I$7:I381,"Yes")+1,0))</f>
        <v>0</v>
      </c>
    </row>
    <row r="383" spans="1:13" x14ac:dyDescent="0.35">
      <c r="A383" s="600"/>
      <c r="B383" s="656"/>
      <c r="C383" s="522"/>
      <c r="D383" s="610"/>
      <c r="E383" s="477" t="str">
        <f t="shared" si="18"/>
        <v/>
      </c>
      <c r="F383" s="624"/>
      <c r="G383" s="468"/>
      <c r="H383" s="468"/>
      <c r="I383" s="468"/>
      <c r="J383" s="689" t="str">
        <f>IF(B383=0,"",VLOOKUP(B383,'QUALIFIED ENGINES'!$D$6:$P$1035,13,FALSE))</f>
        <v/>
      </c>
      <c r="K383" s="291" t="str">
        <f t="shared" si="19"/>
        <v>Missing data</v>
      </c>
      <c r="L383" s="586"/>
      <c r="M383" s="597">
        <f>IF(B383=0,0,IF(I383="Yes",COUNTIFS(B$7:B382,B383,I$7:I382,"Yes")+1,0))</f>
        <v>0</v>
      </c>
    </row>
    <row r="384" spans="1:13" x14ac:dyDescent="0.35">
      <c r="A384" s="600"/>
      <c r="B384" s="656"/>
      <c r="C384" s="522"/>
      <c r="D384" s="610"/>
      <c r="E384" s="477" t="str">
        <f t="shared" si="18"/>
        <v/>
      </c>
      <c r="F384" s="624"/>
      <c r="G384" s="468"/>
      <c r="H384" s="468"/>
      <c r="I384" s="468"/>
      <c r="J384" s="689" t="str">
        <f>IF(B384=0,"",VLOOKUP(B384,'QUALIFIED ENGINES'!$D$6:$P$1035,13,FALSE))</f>
        <v/>
      </c>
      <c r="K384" s="291" t="str">
        <f t="shared" si="19"/>
        <v>Missing data</v>
      </c>
      <c r="L384" s="586"/>
      <c r="M384" s="597">
        <f>IF(B384=0,0,IF(I384="Yes",COUNTIFS(B$7:B383,B384,I$7:I383,"Yes")+1,0))</f>
        <v>0</v>
      </c>
    </row>
    <row r="385" spans="1:13" x14ac:dyDescent="0.35">
      <c r="A385" s="600"/>
      <c r="B385" s="656"/>
      <c r="C385" s="522"/>
      <c r="D385" s="610"/>
      <c r="E385" s="477" t="str">
        <f t="shared" si="18"/>
        <v/>
      </c>
      <c r="F385" s="624"/>
      <c r="G385" s="468"/>
      <c r="H385" s="468"/>
      <c r="I385" s="468"/>
      <c r="J385" s="689" t="str">
        <f>IF(B385=0,"",VLOOKUP(B385,'QUALIFIED ENGINES'!$D$6:$P$1035,13,FALSE))</f>
        <v/>
      </c>
      <c r="K385" s="291" t="str">
        <f t="shared" si="19"/>
        <v>Missing data</v>
      </c>
      <c r="L385" s="586"/>
      <c r="M385" s="597">
        <f>IF(B385=0,0,IF(I385="Yes",COUNTIFS(B$7:B384,B385,I$7:I384,"Yes")+1,0))</f>
        <v>0</v>
      </c>
    </row>
    <row r="386" spans="1:13" x14ac:dyDescent="0.35">
      <c r="A386" s="600"/>
      <c r="B386" s="656"/>
      <c r="C386" s="522"/>
      <c r="D386" s="610"/>
      <c r="E386" s="477" t="str">
        <f t="shared" si="18"/>
        <v/>
      </c>
      <c r="F386" s="624"/>
      <c r="G386" s="468"/>
      <c r="H386" s="468"/>
      <c r="I386" s="468"/>
      <c r="J386" s="689" t="str">
        <f>IF(B386=0,"",VLOOKUP(B386,'QUALIFIED ENGINES'!$D$6:$P$1035,13,FALSE))</f>
        <v/>
      </c>
      <c r="K386" s="291" t="str">
        <f t="shared" si="19"/>
        <v>Missing data</v>
      </c>
      <c r="L386" s="586"/>
      <c r="M386" s="597">
        <f>IF(B386=0,0,IF(I386="Yes",COUNTIFS(B$7:B385,B386,I$7:I385,"Yes")+1,0))</f>
        <v>0</v>
      </c>
    </row>
    <row r="387" spans="1:13" x14ac:dyDescent="0.35">
      <c r="A387" s="600"/>
      <c r="B387" s="656"/>
      <c r="C387" s="522"/>
      <c r="D387" s="610"/>
      <c r="E387" s="477" t="str">
        <f t="shared" si="18"/>
        <v/>
      </c>
      <c r="F387" s="624"/>
      <c r="G387" s="468"/>
      <c r="H387" s="468"/>
      <c r="I387" s="468"/>
      <c r="J387" s="689" t="str">
        <f>IF(B387=0,"",VLOOKUP(B387,'QUALIFIED ENGINES'!$D$6:$P$1035,13,FALSE))</f>
        <v/>
      </c>
      <c r="K387" s="291" t="str">
        <f t="shared" si="19"/>
        <v>Missing data</v>
      </c>
      <c r="L387" s="586"/>
      <c r="M387" s="597">
        <f>IF(B387=0,0,IF(I387="Yes",COUNTIFS(B$7:B386,B387,I$7:I386,"Yes")+1,0))</f>
        <v>0</v>
      </c>
    </row>
    <row r="388" spans="1:13" x14ac:dyDescent="0.35">
      <c r="A388" s="600"/>
      <c r="B388" s="656"/>
      <c r="C388" s="522"/>
      <c r="D388" s="610"/>
      <c r="E388" s="477" t="str">
        <f t="shared" si="18"/>
        <v/>
      </c>
      <c r="F388" s="624"/>
      <c r="G388" s="468"/>
      <c r="H388" s="468"/>
      <c r="I388" s="468"/>
      <c r="J388" s="689" t="str">
        <f>IF(B388=0,"",VLOOKUP(B388,'QUALIFIED ENGINES'!$D$6:$P$1035,13,FALSE))</f>
        <v/>
      </c>
      <c r="K388" s="291" t="str">
        <f t="shared" si="19"/>
        <v>Missing data</v>
      </c>
      <c r="L388" s="586"/>
      <c r="M388" s="597">
        <f>IF(B388=0,0,IF(I388="Yes",COUNTIFS(B$7:B387,B388,I$7:I387,"Yes")+1,0))</f>
        <v>0</v>
      </c>
    </row>
    <row r="389" spans="1:13" x14ac:dyDescent="0.35">
      <c r="A389" s="600"/>
      <c r="B389" s="656"/>
      <c r="C389" s="522"/>
      <c r="D389" s="610"/>
      <c r="E389" s="477" t="str">
        <f t="shared" si="18"/>
        <v/>
      </c>
      <c r="F389" s="624"/>
      <c r="G389" s="468"/>
      <c r="H389" s="468"/>
      <c r="I389" s="468"/>
      <c r="J389" s="689" t="str">
        <f>IF(B389=0,"",VLOOKUP(B389,'QUALIFIED ENGINES'!$D$6:$P$1035,13,FALSE))</f>
        <v/>
      </c>
      <c r="K389" s="291" t="str">
        <f t="shared" si="19"/>
        <v>Missing data</v>
      </c>
      <c r="L389" s="586"/>
      <c r="M389" s="597">
        <f>IF(B389=0,0,IF(I389="Yes",COUNTIFS(B$7:B388,B389,I$7:I388,"Yes")+1,0))</f>
        <v>0</v>
      </c>
    </row>
    <row r="390" spans="1:13" x14ac:dyDescent="0.35">
      <c r="A390" s="600"/>
      <c r="B390" s="656"/>
      <c r="C390" s="522"/>
      <c r="D390" s="610"/>
      <c r="E390" s="477" t="str">
        <f t="shared" si="18"/>
        <v/>
      </c>
      <c r="F390" s="624"/>
      <c r="G390" s="468"/>
      <c r="H390" s="468"/>
      <c r="I390" s="468"/>
      <c r="J390" s="689" t="str">
        <f>IF(B390=0,"",VLOOKUP(B390,'QUALIFIED ENGINES'!$D$6:$P$1035,13,FALSE))</f>
        <v/>
      </c>
      <c r="K390" s="291" t="str">
        <f t="shared" si="19"/>
        <v>Missing data</v>
      </c>
      <c r="L390" s="586"/>
      <c r="M390" s="597">
        <f>IF(B390=0,0,IF(I390="Yes",COUNTIFS(B$7:B389,B390,I$7:I389,"Yes")+1,0))</f>
        <v>0</v>
      </c>
    </row>
    <row r="391" spans="1:13" x14ac:dyDescent="0.35">
      <c r="A391" s="600"/>
      <c r="B391" s="656"/>
      <c r="C391" s="522"/>
      <c r="D391" s="610"/>
      <c r="E391" s="477" t="str">
        <f t="shared" si="18"/>
        <v/>
      </c>
      <c r="F391" s="624"/>
      <c r="G391" s="468"/>
      <c r="H391" s="468"/>
      <c r="I391" s="468"/>
      <c r="J391" s="689" t="str">
        <f>IF(B391=0,"",VLOOKUP(B391,'QUALIFIED ENGINES'!$D$6:$P$1035,13,FALSE))</f>
        <v/>
      </c>
      <c r="K391" s="291" t="str">
        <f t="shared" si="19"/>
        <v>Missing data</v>
      </c>
      <c r="L391" s="586"/>
      <c r="M391" s="597">
        <f>IF(B391=0,0,IF(I391="Yes",COUNTIFS(B$7:B390,B391,I$7:I390,"Yes")+1,0))</f>
        <v>0</v>
      </c>
    </row>
    <row r="392" spans="1:13" x14ac:dyDescent="0.35">
      <c r="A392" s="600"/>
      <c r="B392" s="656"/>
      <c r="C392" s="522"/>
      <c r="D392" s="610"/>
      <c r="E392" s="477" t="str">
        <f t="shared" si="18"/>
        <v/>
      </c>
      <c r="F392" s="624"/>
      <c r="G392" s="468"/>
      <c r="H392" s="468"/>
      <c r="I392" s="468"/>
      <c r="J392" s="689" t="str">
        <f>IF(B392=0,"",VLOOKUP(B392,'QUALIFIED ENGINES'!$D$6:$P$1035,13,FALSE))</f>
        <v/>
      </c>
      <c r="K392" s="291" t="str">
        <f t="shared" si="19"/>
        <v>Missing data</v>
      </c>
      <c r="L392" s="586"/>
      <c r="M392" s="597">
        <f>IF(B392=0,0,IF(I392="Yes",COUNTIFS(B$7:B391,B392,I$7:I391,"Yes")+1,0))</f>
        <v>0</v>
      </c>
    </row>
    <row r="393" spans="1:13" x14ac:dyDescent="0.35">
      <c r="A393" s="600"/>
      <c r="B393" s="656"/>
      <c r="C393" s="522"/>
      <c r="D393" s="610"/>
      <c r="E393" s="477" t="str">
        <f t="shared" si="18"/>
        <v/>
      </c>
      <c r="F393" s="624"/>
      <c r="G393" s="468"/>
      <c r="H393" s="468"/>
      <c r="I393" s="468"/>
      <c r="J393" s="689" t="str">
        <f>IF(B393=0,"",VLOOKUP(B393,'QUALIFIED ENGINES'!$D$6:$P$1035,13,FALSE))</f>
        <v/>
      </c>
      <c r="K393" s="291" t="str">
        <f t="shared" si="19"/>
        <v>Missing data</v>
      </c>
      <c r="L393" s="586"/>
      <c r="M393" s="597">
        <f>IF(B393=0,0,IF(I393="Yes",COUNTIFS(B$7:B392,B393,I$7:I392,"Yes")+1,0))</f>
        <v>0</v>
      </c>
    </row>
    <row r="394" spans="1:13" x14ac:dyDescent="0.35">
      <c r="A394" s="600"/>
      <c r="B394" s="656"/>
      <c r="C394" s="522"/>
      <c r="D394" s="610"/>
      <c r="E394" s="477" t="str">
        <f t="shared" si="18"/>
        <v/>
      </c>
      <c r="F394" s="624"/>
      <c r="G394" s="468"/>
      <c r="H394" s="468"/>
      <c r="I394" s="468"/>
      <c r="J394" s="689" t="str">
        <f>IF(B394=0,"",VLOOKUP(B394,'QUALIFIED ENGINES'!$D$6:$P$1035,13,FALSE))</f>
        <v/>
      </c>
      <c r="K394" s="291" t="str">
        <f t="shared" si="19"/>
        <v>Missing data</v>
      </c>
      <c r="L394" s="586"/>
      <c r="M394" s="597">
        <f>IF(B394=0,0,IF(I394="Yes",COUNTIFS(B$7:B393,B394,I$7:I393,"Yes")+1,0))</f>
        <v>0</v>
      </c>
    </row>
    <row r="395" spans="1:13" x14ac:dyDescent="0.35">
      <c r="A395" s="600"/>
      <c r="B395" s="656"/>
      <c r="C395" s="522"/>
      <c r="D395" s="610"/>
      <c r="E395" s="477" t="str">
        <f t="shared" si="18"/>
        <v/>
      </c>
      <c r="F395" s="624"/>
      <c r="G395" s="468"/>
      <c r="H395" s="468"/>
      <c r="I395" s="468"/>
      <c r="J395" s="689" t="str">
        <f>IF(B395=0,"",VLOOKUP(B395,'QUALIFIED ENGINES'!$D$6:$P$1035,13,FALSE))</f>
        <v/>
      </c>
      <c r="K395" s="291" t="str">
        <f t="shared" si="19"/>
        <v>Missing data</v>
      </c>
      <c r="L395" s="586"/>
      <c r="M395" s="597">
        <f>IF(B395=0,0,IF(I395="Yes",COUNTIFS(B$7:B394,B395,I$7:I394,"Yes")+1,0))</f>
        <v>0</v>
      </c>
    </row>
    <row r="396" spans="1:13" x14ac:dyDescent="0.35">
      <c r="A396" s="600"/>
      <c r="B396" s="656"/>
      <c r="C396" s="522"/>
      <c r="D396" s="610"/>
      <c r="E396" s="477" t="str">
        <f t="shared" si="18"/>
        <v/>
      </c>
      <c r="F396" s="624"/>
      <c r="G396" s="468"/>
      <c r="H396" s="468"/>
      <c r="I396" s="468"/>
      <c r="J396" s="689" t="str">
        <f>IF(B396=0,"",VLOOKUP(B396,'QUALIFIED ENGINES'!$D$6:$P$1035,13,FALSE))</f>
        <v/>
      </c>
      <c r="K396" s="291" t="str">
        <f t="shared" si="19"/>
        <v>Missing data</v>
      </c>
      <c r="L396" s="586"/>
      <c r="M396" s="597">
        <f>IF(B396=0,0,IF(I396="Yes",COUNTIFS(B$7:B395,B396,I$7:I395,"Yes")+1,0))</f>
        <v>0</v>
      </c>
    </row>
    <row r="397" spans="1:13" x14ac:dyDescent="0.35">
      <c r="A397" s="600"/>
      <c r="B397" s="656"/>
      <c r="C397" s="522"/>
      <c r="D397" s="610"/>
      <c r="E397" s="477" t="str">
        <f t="shared" si="18"/>
        <v/>
      </c>
      <c r="F397" s="624"/>
      <c r="G397" s="468"/>
      <c r="H397" s="468"/>
      <c r="I397" s="468"/>
      <c r="J397" s="689" t="str">
        <f>IF(B397=0,"",VLOOKUP(B397,'QUALIFIED ENGINES'!$D$6:$P$1035,13,FALSE))</f>
        <v/>
      </c>
      <c r="K397" s="291" t="str">
        <f t="shared" si="19"/>
        <v>Missing data</v>
      </c>
      <c r="L397" s="586"/>
      <c r="M397" s="597">
        <f>IF(B397=0,0,IF(I397="Yes",COUNTIFS(B$7:B396,B397,I$7:I396,"Yes")+1,0))</f>
        <v>0</v>
      </c>
    </row>
    <row r="398" spans="1:13" x14ac:dyDescent="0.35">
      <c r="A398" s="600"/>
      <c r="B398" s="656"/>
      <c r="C398" s="522"/>
      <c r="D398" s="610"/>
      <c r="E398" s="477" t="str">
        <f t="shared" si="18"/>
        <v/>
      </c>
      <c r="F398" s="624"/>
      <c r="G398" s="468"/>
      <c r="H398" s="468"/>
      <c r="I398" s="468"/>
      <c r="J398" s="689" t="str">
        <f>IF(B398=0,"",VLOOKUP(B398,'QUALIFIED ENGINES'!$D$6:$P$1035,13,FALSE))</f>
        <v/>
      </c>
      <c r="K398" s="291" t="str">
        <f t="shared" si="19"/>
        <v>Missing data</v>
      </c>
      <c r="L398" s="586"/>
      <c r="M398" s="597">
        <f>IF(B398=0,0,IF(I398="Yes",COUNTIFS(B$7:B397,B398,I$7:I397,"Yes")+1,0))</f>
        <v>0</v>
      </c>
    </row>
    <row r="399" spans="1:13" x14ac:dyDescent="0.35">
      <c r="A399" s="600"/>
      <c r="B399" s="656"/>
      <c r="C399" s="522"/>
      <c r="D399" s="610"/>
      <c r="E399" s="477" t="str">
        <f t="shared" si="18"/>
        <v/>
      </c>
      <c r="F399" s="624"/>
      <c r="G399" s="468"/>
      <c r="H399" s="468"/>
      <c r="I399" s="468"/>
      <c r="J399" s="689" t="str">
        <f>IF(B399=0,"",VLOOKUP(B399,'QUALIFIED ENGINES'!$D$6:$P$1035,13,FALSE))</f>
        <v/>
      </c>
      <c r="K399" s="291" t="str">
        <f t="shared" si="19"/>
        <v>Missing data</v>
      </c>
      <c r="L399" s="586"/>
      <c r="M399" s="597">
        <f>IF(B399=0,0,IF(I399="Yes",COUNTIFS(B$7:B398,B399,I$7:I398,"Yes")+1,0))</f>
        <v>0</v>
      </c>
    </row>
    <row r="400" spans="1:13" x14ac:dyDescent="0.35">
      <c r="A400" s="600"/>
      <c r="B400" s="656"/>
      <c r="C400" s="522"/>
      <c r="D400" s="610"/>
      <c r="E400" s="477" t="str">
        <f t="shared" si="18"/>
        <v/>
      </c>
      <c r="F400" s="624"/>
      <c r="G400" s="468"/>
      <c r="H400" s="468"/>
      <c r="I400" s="468"/>
      <c r="J400" s="689" t="str">
        <f>IF(B400=0,"",VLOOKUP(B400,'QUALIFIED ENGINES'!$D$6:$P$1035,13,FALSE))</f>
        <v/>
      </c>
      <c r="K400" s="291" t="str">
        <f t="shared" si="19"/>
        <v>Missing data</v>
      </c>
      <c r="L400" s="586"/>
      <c r="M400" s="597">
        <f>IF(B400=0,0,IF(I400="Yes",COUNTIFS(B$7:B399,B400,I$7:I399,"Yes")+1,0))</f>
        <v>0</v>
      </c>
    </row>
    <row r="401" spans="1:13" x14ac:dyDescent="0.35">
      <c r="A401" s="600"/>
      <c r="B401" s="656"/>
      <c r="C401" s="522"/>
      <c r="D401" s="610"/>
      <c r="E401" s="477" t="str">
        <f t="shared" si="18"/>
        <v/>
      </c>
      <c r="F401" s="624"/>
      <c r="G401" s="468"/>
      <c r="H401" s="468"/>
      <c r="I401" s="468"/>
      <c r="J401" s="689" t="str">
        <f>IF(B401=0,"",VLOOKUP(B401,'QUALIFIED ENGINES'!$D$6:$P$1035,13,FALSE))</f>
        <v/>
      </c>
      <c r="K401" s="291" t="str">
        <f t="shared" si="19"/>
        <v>Missing data</v>
      </c>
      <c r="L401" s="586"/>
      <c r="M401" s="597">
        <f>IF(B401=0,0,IF(I401="Yes",COUNTIFS(B$7:B400,B401,I$7:I400,"Yes")+1,0))</f>
        <v>0</v>
      </c>
    </row>
    <row r="402" spans="1:13" x14ac:dyDescent="0.35">
      <c r="A402" s="600"/>
      <c r="B402" s="656"/>
      <c r="C402" s="522"/>
      <c r="D402" s="610"/>
      <c r="E402" s="477" t="str">
        <f t="shared" si="18"/>
        <v/>
      </c>
      <c r="F402" s="624"/>
      <c r="G402" s="468"/>
      <c r="H402" s="468"/>
      <c r="I402" s="468"/>
      <c r="J402" s="689" t="str">
        <f>IF(B402=0,"",VLOOKUP(B402,'QUALIFIED ENGINES'!$D$6:$P$1035,13,FALSE))</f>
        <v/>
      </c>
      <c r="K402" s="291" t="str">
        <f t="shared" si="19"/>
        <v>Missing data</v>
      </c>
      <c r="L402" s="586"/>
      <c r="M402" s="597">
        <f>IF(B402=0,0,IF(I402="Yes",COUNTIFS(B$7:B401,B402,I$7:I401,"Yes")+1,0))</f>
        <v>0</v>
      </c>
    </row>
    <row r="403" spans="1:13" x14ac:dyDescent="0.35">
      <c r="A403" s="600"/>
      <c r="B403" s="656"/>
      <c r="C403" s="522"/>
      <c r="D403" s="610"/>
      <c r="E403" s="477" t="str">
        <f t="shared" si="18"/>
        <v/>
      </c>
      <c r="F403" s="624"/>
      <c r="G403" s="468"/>
      <c r="H403" s="468"/>
      <c r="I403" s="468"/>
      <c r="J403" s="689" t="str">
        <f>IF(B403=0,"",VLOOKUP(B403,'QUALIFIED ENGINES'!$D$6:$P$1035,13,FALSE))</f>
        <v/>
      </c>
      <c r="K403" s="291" t="str">
        <f t="shared" si="19"/>
        <v>Missing data</v>
      </c>
      <c r="L403" s="586"/>
      <c r="M403" s="597">
        <f>IF(B403=0,0,IF(I403="Yes",COUNTIFS(B$7:B402,B403,I$7:I402,"Yes")+1,0))</f>
        <v>0</v>
      </c>
    </row>
    <row r="404" spans="1:13" x14ac:dyDescent="0.35">
      <c r="A404" s="600"/>
      <c r="B404" s="656"/>
      <c r="C404" s="522"/>
      <c r="D404" s="610"/>
      <c r="E404" s="477" t="str">
        <f t="shared" si="18"/>
        <v/>
      </c>
      <c r="F404" s="624"/>
      <c r="G404" s="468"/>
      <c r="H404" s="468"/>
      <c r="I404" s="468"/>
      <c r="J404" s="689" t="str">
        <f>IF(B404=0,"",VLOOKUP(B404,'QUALIFIED ENGINES'!$D$6:$P$1035,13,FALSE))</f>
        <v/>
      </c>
      <c r="K404" s="291" t="str">
        <f t="shared" si="19"/>
        <v>Missing data</v>
      </c>
      <c r="L404" s="586"/>
      <c r="M404" s="597">
        <f>IF(B404=0,0,IF(I404="Yes",COUNTIFS(B$7:B403,B404,I$7:I403,"Yes")+1,0))</f>
        <v>0</v>
      </c>
    </row>
    <row r="405" spans="1:13" x14ac:dyDescent="0.35">
      <c r="A405" s="600"/>
      <c r="B405" s="656"/>
      <c r="C405" s="522"/>
      <c r="D405" s="610"/>
      <c r="E405" s="477" t="str">
        <f t="shared" ref="E405:E468" si="20">IF(C405=0,"",YEAR(C405))</f>
        <v/>
      </c>
      <c r="F405" s="624"/>
      <c r="G405" s="468"/>
      <c r="H405" s="468"/>
      <c r="I405" s="468"/>
      <c r="J405" s="689" t="str">
        <f>IF(B405=0,"",VLOOKUP(B405,'QUALIFIED ENGINES'!$D$6:$P$1035,13,FALSE))</f>
        <v/>
      </c>
      <c r="K405" s="291" t="str">
        <f t="shared" ref="K405:K468" si="21">IF(OR(C405="",G405="",H405="",I405="",J405=0),"Missing data",
IF(OR(G405="",G405="NO",H405="YES",C405&gt;$J$4),"Not Qualified",
IF(AND(C405&gt;$H$4,G405="YES",H405="NO"),"ESVRG Qualified Shop Visit",
IF(C405&gt;J405,IF(I405="YES","ESVRG Qualified HPTB Shop Visit","ESVRG Qualified Shop Visit"),
"SVRG Qualified Shop Visit"))))</f>
        <v>Missing data</v>
      </c>
      <c r="L405" s="586"/>
      <c r="M405" s="597">
        <f>IF(B405=0,0,IF(I405="Yes",COUNTIFS(B$7:B404,B405,I$7:I404,"Yes")+1,0))</f>
        <v>0</v>
      </c>
    </row>
    <row r="406" spans="1:13" x14ac:dyDescent="0.35">
      <c r="A406" s="600"/>
      <c r="B406" s="656"/>
      <c r="C406" s="522"/>
      <c r="D406" s="610"/>
      <c r="E406" s="477" t="str">
        <f t="shared" si="20"/>
        <v/>
      </c>
      <c r="F406" s="624"/>
      <c r="G406" s="468"/>
      <c r="H406" s="468"/>
      <c r="I406" s="468"/>
      <c r="J406" s="689" t="str">
        <f>IF(B406=0,"",VLOOKUP(B406,'QUALIFIED ENGINES'!$D$6:$P$1035,13,FALSE))</f>
        <v/>
      </c>
      <c r="K406" s="291" t="str">
        <f t="shared" si="21"/>
        <v>Missing data</v>
      </c>
      <c r="L406" s="586"/>
      <c r="M406" s="597">
        <f>IF(B406=0,0,IF(I406="Yes",COUNTIFS(B$7:B405,B406,I$7:I405,"Yes")+1,0))</f>
        <v>0</v>
      </c>
    </row>
    <row r="407" spans="1:13" x14ac:dyDescent="0.35">
      <c r="A407" s="600"/>
      <c r="B407" s="656"/>
      <c r="C407" s="522"/>
      <c r="D407" s="610"/>
      <c r="E407" s="477" t="str">
        <f t="shared" si="20"/>
        <v/>
      </c>
      <c r="F407" s="624"/>
      <c r="G407" s="468"/>
      <c r="H407" s="468"/>
      <c r="I407" s="468"/>
      <c r="J407" s="689" t="str">
        <f>IF(B407=0,"",VLOOKUP(B407,'QUALIFIED ENGINES'!$D$6:$P$1035,13,FALSE))</f>
        <v/>
      </c>
      <c r="K407" s="291" t="str">
        <f t="shared" si="21"/>
        <v>Missing data</v>
      </c>
      <c r="L407" s="586"/>
      <c r="M407" s="597">
        <f>IF(B407=0,0,IF(I407="Yes",COUNTIFS(B$7:B406,B407,I$7:I406,"Yes")+1,0))</f>
        <v>0</v>
      </c>
    </row>
    <row r="408" spans="1:13" x14ac:dyDescent="0.35">
      <c r="A408" s="600"/>
      <c r="B408" s="656"/>
      <c r="C408" s="522"/>
      <c r="D408" s="610"/>
      <c r="E408" s="477" t="str">
        <f t="shared" si="20"/>
        <v/>
      </c>
      <c r="F408" s="624"/>
      <c r="G408" s="468"/>
      <c r="H408" s="468"/>
      <c r="I408" s="468"/>
      <c r="J408" s="689" t="str">
        <f>IF(B408=0,"",VLOOKUP(B408,'QUALIFIED ENGINES'!$D$6:$P$1035,13,FALSE))</f>
        <v/>
      </c>
      <c r="K408" s="291" t="str">
        <f t="shared" si="21"/>
        <v>Missing data</v>
      </c>
      <c r="L408" s="586"/>
      <c r="M408" s="597">
        <f>IF(B408=0,0,IF(I408="Yes",COUNTIFS(B$7:B407,B408,I$7:I407,"Yes")+1,0))</f>
        <v>0</v>
      </c>
    </row>
    <row r="409" spans="1:13" x14ac:dyDescent="0.35">
      <c r="A409" s="600"/>
      <c r="B409" s="656"/>
      <c r="C409" s="522"/>
      <c r="D409" s="610"/>
      <c r="E409" s="477" t="str">
        <f t="shared" si="20"/>
        <v/>
      </c>
      <c r="F409" s="624"/>
      <c r="G409" s="468"/>
      <c r="H409" s="468"/>
      <c r="I409" s="468"/>
      <c r="J409" s="689" t="str">
        <f>IF(B409=0,"",VLOOKUP(B409,'QUALIFIED ENGINES'!$D$6:$P$1035,13,FALSE))</f>
        <v/>
      </c>
      <c r="K409" s="291" t="str">
        <f t="shared" si="21"/>
        <v>Missing data</v>
      </c>
      <c r="L409" s="586"/>
      <c r="M409" s="597">
        <f>IF(B409=0,0,IF(I409="Yes",COUNTIFS(B$7:B408,B409,I$7:I408,"Yes")+1,0))</f>
        <v>0</v>
      </c>
    </row>
    <row r="410" spans="1:13" x14ac:dyDescent="0.35">
      <c r="A410" s="600"/>
      <c r="B410" s="656"/>
      <c r="C410" s="522"/>
      <c r="D410" s="610"/>
      <c r="E410" s="477" t="str">
        <f t="shared" si="20"/>
        <v/>
      </c>
      <c r="F410" s="624"/>
      <c r="G410" s="468"/>
      <c r="H410" s="468"/>
      <c r="I410" s="468"/>
      <c r="J410" s="689" t="str">
        <f>IF(B410=0,"",VLOOKUP(B410,'QUALIFIED ENGINES'!$D$6:$P$1035,13,FALSE))</f>
        <v/>
      </c>
      <c r="K410" s="291" t="str">
        <f t="shared" si="21"/>
        <v>Missing data</v>
      </c>
      <c r="L410" s="586"/>
      <c r="M410" s="597">
        <f>IF(B410=0,0,IF(I410="Yes",COUNTIFS(B$7:B409,B410,I$7:I409,"Yes")+1,0))</f>
        <v>0</v>
      </c>
    </row>
    <row r="411" spans="1:13" x14ac:dyDescent="0.35">
      <c r="A411" s="600"/>
      <c r="B411" s="656"/>
      <c r="C411" s="522"/>
      <c r="D411" s="610"/>
      <c r="E411" s="477" t="str">
        <f t="shared" si="20"/>
        <v/>
      </c>
      <c r="F411" s="624"/>
      <c r="G411" s="468"/>
      <c r="H411" s="468"/>
      <c r="I411" s="468"/>
      <c r="J411" s="689" t="str">
        <f>IF(B411=0,"",VLOOKUP(B411,'QUALIFIED ENGINES'!$D$6:$P$1035,13,FALSE))</f>
        <v/>
      </c>
      <c r="K411" s="291" t="str">
        <f t="shared" si="21"/>
        <v>Missing data</v>
      </c>
      <c r="L411" s="586"/>
      <c r="M411" s="597">
        <f>IF(B411=0,0,IF(I411="Yes",COUNTIFS(B$7:B410,B411,I$7:I410,"Yes")+1,0))</f>
        <v>0</v>
      </c>
    </row>
    <row r="412" spans="1:13" x14ac:dyDescent="0.35">
      <c r="A412" s="600"/>
      <c r="B412" s="656"/>
      <c r="C412" s="522"/>
      <c r="D412" s="610"/>
      <c r="E412" s="477" t="str">
        <f t="shared" si="20"/>
        <v/>
      </c>
      <c r="F412" s="624"/>
      <c r="G412" s="468"/>
      <c r="H412" s="468"/>
      <c r="I412" s="468"/>
      <c r="J412" s="689" t="str">
        <f>IF(B412=0,"",VLOOKUP(B412,'QUALIFIED ENGINES'!$D$6:$P$1035,13,FALSE))</f>
        <v/>
      </c>
      <c r="K412" s="291" t="str">
        <f t="shared" si="21"/>
        <v>Missing data</v>
      </c>
      <c r="L412" s="586"/>
      <c r="M412" s="597">
        <f>IF(B412=0,0,IF(I412="Yes",COUNTIFS(B$7:B411,B412,I$7:I411,"Yes")+1,0))</f>
        <v>0</v>
      </c>
    </row>
    <row r="413" spans="1:13" x14ac:dyDescent="0.35">
      <c r="A413" s="600"/>
      <c r="B413" s="656"/>
      <c r="C413" s="522"/>
      <c r="D413" s="610"/>
      <c r="E413" s="477" t="str">
        <f t="shared" si="20"/>
        <v/>
      </c>
      <c r="F413" s="624"/>
      <c r="G413" s="468"/>
      <c r="H413" s="468"/>
      <c r="I413" s="468"/>
      <c r="J413" s="689" t="str">
        <f>IF(B413=0,"",VLOOKUP(B413,'QUALIFIED ENGINES'!$D$6:$P$1035,13,FALSE))</f>
        <v/>
      </c>
      <c r="K413" s="291" t="str">
        <f t="shared" si="21"/>
        <v>Missing data</v>
      </c>
      <c r="L413" s="586"/>
      <c r="M413" s="597">
        <f>IF(B413=0,0,IF(I413="Yes",COUNTIFS(B$7:B412,B413,I$7:I412,"Yes")+1,0))</f>
        <v>0</v>
      </c>
    </row>
    <row r="414" spans="1:13" x14ac:dyDescent="0.35">
      <c r="A414" s="600"/>
      <c r="B414" s="656"/>
      <c r="C414" s="522"/>
      <c r="D414" s="610"/>
      <c r="E414" s="477" t="str">
        <f t="shared" si="20"/>
        <v/>
      </c>
      <c r="F414" s="624"/>
      <c r="G414" s="468"/>
      <c r="H414" s="468"/>
      <c r="I414" s="468"/>
      <c r="J414" s="689" t="str">
        <f>IF(B414=0,"",VLOOKUP(B414,'QUALIFIED ENGINES'!$D$6:$P$1035,13,FALSE))</f>
        <v/>
      </c>
      <c r="K414" s="291" t="str">
        <f t="shared" si="21"/>
        <v>Missing data</v>
      </c>
      <c r="L414" s="586"/>
      <c r="M414" s="597">
        <f>IF(B414=0,0,IF(I414="Yes",COUNTIFS(B$7:B413,B414,I$7:I413,"Yes")+1,0))</f>
        <v>0</v>
      </c>
    </row>
    <row r="415" spans="1:13" x14ac:dyDescent="0.35">
      <c r="A415" s="600"/>
      <c r="B415" s="656"/>
      <c r="C415" s="522"/>
      <c r="D415" s="610"/>
      <c r="E415" s="477" t="str">
        <f t="shared" si="20"/>
        <v/>
      </c>
      <c r="F415" s="624"/>
      <c r="G415" s="468"/>
      <c r="H415" s="468"/>
      <c r="I415" s="468"/>
      <c r="J415" s="689" t="str">
        <f>IF(B415=0,"",VLOOKUP(B415,'QUALIFIED ENGINES'!$D$6:$P$1035,13,FALSE))</f>
        <v/>
      </c>
      <c r="K415" s="291" t="str">
        <f t="shared" si="21"/>
        <v>Missing data</v>
      </c>
      <c r="L415" s="586"/>
      <c r="M415" s="597">
        <f>IF(B415=0,0,IF(I415="Yes",COUNTIFS(B$7:B414,B415,I$7:I414,"Yes")+1,0))</f>
        <v>0</v>
      </c>
    </row>
    <row r="416" spans="1:13" x14ac:dyDescent="0.35">
      <c r="A416" s="600"/>
      <c r="B416" s="656"/>
      <c r="C416" s="522"/>
      <c r="D416" s="610"/>
      <c r="E416" s="477" t="str">
        <f t="shared" si="20"/>
        <v/>
      </c>
      <c r="F416" s="624"/>
      <c r="G416" s="468"/>
      <c r="H416" s="468"/>
      <c r="I416" s="468"/>
      <c r="J416" s="689" t="str">
        <f>IF(B416=0,"",VLOOKUP(B416,'QUALIFIED ENGINES'!$D$6:$P$1035,13,FALSE))</f>
        <v/>
      </c>
      <c r="K416" s="291" t="str">
        <f t="shared" si="21"/>
        <v>Missing data</v>
      </c>
      <c r="L416" s="586"/>
      <c r="M416" s="597">
        <f>IF(B416=0,0,IF(I416="Yes",COUNTIFS(B$7:B415,B416,I$7:I415,"Yes")+1,0))</f>
        <v>0</v>
      </c>
    </row>
    <row r="417" spans="1:13" x14ac:dyDescent="0.35">
      <c r="A417" s="600"/>
      <c r="B417" s="656"/>
      <c r="C417" s="522"/>
      <c r="D417" s="610"/>
      <c r="E417" s="477" t="str">
        <f t="shared" si="20"/>
        <v/>
      </c>
      <c r="F417" s="624"/>
      <c r="G417" s="468"/>
      <c r="H417" s="468"/>
      <c r="I417" s="468"/>
      <c r="J417" s="689" t="str">
        <f>IF(B417=0,"",VLOOKUP(B417,'QUALIFIED ENGINES'!$D$6:$P$1035,13,FALSE))</f>
        <v/>
      </c>
      <c r="K417" s="291" t="str">
        <f t="shared" si="21"/>
        <v>Missing data</v>
      </c>
      <c r="L417" s="586"/>
      <c r="M417" s="597">
        <f>IF(B417=0,0,IF(I417="Yes",COUNTIFS(B$7:B416,B417,I$7:I416,"Yes")+1,0))</f>
        <v>0</v>
      </c>
    </row>
    <row r="418" spans="1:13" x14ac:dyDescent="0.35">
      <c r="A418" s="600"/>
      <c r="B418" s="656"/>
      <c r="C418" s="522"/>
      <c r="D418" s="610"/>
      <c r="E418" s="477" t="str">
        <f t="shared" si="20"/>
        <v/>
      </c>
      <c r="F418" s="624"/>
      <c r="G418" s="468"/>
      <c r="H418" s="468"/>
      <c r="I418" s="468"/>
      <c r="J418" s="689" t="str">
        <f>IF(B418=0,"",VLOOKUP(B418,'QUALIFIED ENGINES'!$D$6:$P$1035,13,FALSE))</f>
        <v/>
      </c>
      <c r="K418" s="291" t="str">
        <f t="shared" si="21"/>
        <v>Missing data</v>
      </c>
      <c r="L418" s="586"/>
      <c r="M418" s="597">
        <f>IF(B418=0,0,IF(I418="Yes",COUNTIFS(B$7:B417,B418,I$7:I417,"Yes")+1,0))</f>
        <v>0</v>
      </c>
    </row>
    <row r="419" spans="1:13" x14ac:dyDescent="0.35">
      <c r="A419" s="600"/>
      <c r="B419" s="656"/>
      <c r="C419" s="522"/>
      <c r="D419" s="610"/>
      <c r="E419" s="477" t="str">
        <f t="shared" si="20"/>
        <v/>
      </c>
      <c r="F419" s="624"/>
      <c r="G419" s="468"/>
      <c r="H419" s="468"/>
      <c r="I419" s="468"/>
      <c r="J419" s="689" t="str">
        <f>IF(B419=0,"",VLOOKUP(B419,'QUALIFIED ENGINES'!$D$6:$P$1035,13,FALSE))</f>
        <v/>
      </c>
      <c r="K419" s="291" t="str">
        <f t="shared" si="21"/>
        <v>Missing data</v>
      </c>
      <c r="L419" s="586"/>
      <c r="M419" s="597">
        <f>IF(B419=0,0,IF(I419="Yes",COUNTIFS(B$7:B418,B419,I$7:I418,"Yes")+1,0))</f>
        <v>0</v>
      </c>
    </row>
    <row r="420" spans="1:13" x14ac:dyDescent="0.35">
      <c r="A420" s="600"/>
      <c r="B420" s="656"/>
      <c r="C420" s="522"/>
      <c r="D420" s="610"/>
      <c r="E420" s="477" t="str">
        <f t="shared" si="20"/>
        <v/>
      </c>
      <c r="F420" s="624"/>
      <c r="G420" s="468"/>
      <c r="H420" s="468"/>
      <c r="I420" s="468"/>
      <c r="J420" s="689" t="str">
        <f>IF(B420=0,"",VLOOKUP(B420,'QUALIFIED ENGINES'!$D$6:$P$1035,13,FALSE))</f>
        <v/>
      </c>
      <c r="K420" s="291" t="str">
        <f t="shared" si="21"/>
        <v>Missing data</v>
      </c>
      <c r="L420" s="586"/>
      <c r="M420" s="597">
        <f>IF(B420=0,0,IF(I420="Yes",COUNTIFS(B$7:B419,B420,I$7:I419,"Yes")+1,0))</f>
        <v>0</v>
      </c>
    </row>
    <row r="421" spans="1:13" x14ac:dyDescent="0.35">
      <c r="A421" s="600"/>
      <c r="B421" s="656"/>
      <c r="C421" s="522"/>
      <c r="D421" s="610"/>
      <c r="E421" s="477" t="str">
        <f t="shared" si="20"/>
        <v/>
      </c>
      <c r="F421" s="624"/>
      <c r="G421" s="468"/>
      <c r="H421" s="468"/>
      <c r="I421" s="468"/>
      <c r="J421" s="689" t="str">
        <f>IF(B421=0,"",VLOOKUP(B421,'QUALIFIED ENGINES'!$D$6:$P$1035,13,FALSE))</f>
        <v/>
      </c>
      <c r="K421" s="291" t="str">
        <f t="shared" si="21"/>
        <v>Missing data</v>
      </c>
      <c r="L421" s="586"/>
      <c r="M421" s="597">
        <f>IF(B421=0,0,IF(I421="Yes",COUNTIFS(B$7:B420,B421,I$7:I420,"Yes")+1,0))</f>
        <v>0</v>
      </c>
    </row>
    <row r="422" spans="1:13" x14ac:dyDescent="0.35">
      <c r="A422" s="600"/>
      <c r="B422" s="656"/>
      <c r="C422" s="522"/>
      <c r="D422" s="610"/>
      <c r="E422" s="477" t="str">
        <f t="shared" si="20"/>
        <v/>
      </c>
      <c r="F422" s="624"/>
      <c r="G422" s="468"/>
      <c r="H422" s="468"/>
      <c r="I422" s="468"/>
      <c r="J422" s="689" t="str">
        <f>IF(B422=0,"",VLOOKUP(B422,'QUALIFIED ENGINES'!$D$6:$P$1035,13,FALSE))</f>
        <v/>
      </c>
      <c r="K422" s="291" t="str">
        <f t="shared" si="21"/>
        <v>Missing data</v>
      </c>
      <c r="L422" s="586"/>
      <c r="M422" s="597">
        <f>IF(B422=0,0,IF(I422="Yes",COUNTIFS(B$7:B421,B422,I$7:I421,"Yes")+1,0))</f>
        <v>0</v>
      </c>
    </row>
    <row r="423" spans="1:13" x14ac:dyDescent="0.35">
      <c r="A423" s="600"/>
      <c r="B423" s="656"/>
      <c r="C423" s="522"/>
      <c r="D423" s="610"/>
      <c r="E423" s="477" t="str">
        <f t="shared" si="20"/>
        <v/>
      </c>
      <c r="F423" s="624"/>
      <c r="G423" s="468"/>
      <c r="H423" s="468"/>
      <c r="I423" s="468"/>
      <c r="J423" s="689" t="str">
        <f>IF(B423=0,"",VLOOKUP(B423,'QUALIFIED ENGINES'!$D$6:$P$1035,13,FALSE))</f>
        <v/>
      </c>
      <c r="K423" s="291" t="str">
        <f t="shared" si="21"/>
        <v>Missing data</v>
      </c>
      <c r="L423" s="586"/>
      <c r="M423" s="597">
        <f>IF(B423=0,0,IF(I423="Yes",COUNTIFS(B$7:B422,B423,I$7:I422,"Yes")+1,0))</f>
        <v>0</v>
      </c>
    </row>
    <row r="424" spans="1:13" x14ac:dyDescent="0.35">
      <c r="A424" s="600"/>
      <c r="B424" s="656"/>
      <c r="C424" s="522"/>
      <c r="D424" s="610"/>
      <c r="E424" s="477" t="str">
        <f t="shared" si="20"/>
        <v/>
      </c>
      <c r="F424" s="624"/>
      <c r="G424" s="468"/>
      <c r="H424" s="468"/>
      <c r="I424" s="468"/>
      <c r="J424" s="689" t="str">
        <f>IF(B424=0,"",VLOOKUP(B424,'QUALIFIED ENGINES'!$D$6:$P$1035,13,FALSE))</f>
        <v/>
      </c>
      <c r="K424" s="291" t="str">
        <f t="shared" si="21"/>
        <v>Missing data</v>
      </c>
      <c r="L424" s="586"/>
      <c r="M424" s="597">
        <f>IF(B424=0,0,IF(I424="Yes",COUNTIFS(B$7:B423,B424,I$7:I423,"Yes")+1,0))</f>
        <v>0</v>
      </c>
    </row>
    <row r="425" spans="1:13" x14ac:dyDescent="0.35">
      <c r="A425" s="600"/>
      <c r="B425" s="656"/>
      <c r="C425" s="522"/>
      <c r="D425" s="610"/>
      <c r="E425" s="477" t="str">
        <f t="shared" si="20"/>
        <v/>
      </c>
      <c r="F425" s="624"/>
      <c r="G425" s="468"/>
      <c r="H425" s="468"/>
      <c r="I425" s="468"/>
      <c r="J425" s="689" t="str">
        <f>IF(B425=0,"",VLOOKUP(B425,'QUALIFIED ENGINES'!$D$6:$P$1035,13,FALSE))</f>
        <v/>
      </c>
      <c r="K425" s="291" t="str">
        <f t="shared" si="21"/>
        <v>Missing data</v>
      </c>
      <c r="L425" s="586"/>
      <c r="M425" s="597">
        <f>IF(B425=0,0,IF(I425="Yes",COUNTIFS(B$7:B424,B425,I$7:I424,"Yes")+1,0))</f>
        <v>0</v>
      </c>
    </row>
    <row r="426" spans="1:13" x14ac:dyDescent="0.35">
      <c r="A426" s="600"/>
      <c r="B426" s="656"/>
      <c r="C426" s="522"/>
      <c r="D426" s="610"/>
      <c r="E426" s="477" t="str">
        <f t="shared" si="20"/>
        <v/>
      </c>
      <c r="F426" s="624"/>
      <c r="G426" s="468"/>
      <c r="H426" s="468"/>
      <c r="I426" s="468"/>
      <c r="J426" s="689" t="str">
        <f>IF(B426=0,"",VLOOKUP(B426,'QUALIFIED ENGINES'!$D$6:$P$1035,13,FALSE))</f>
        <v/>
      </c>
      <c r="K426" s="291" t="str">
        <f t="shared" si="21"/>
        <v>Missing data</v>
      </c>
      <c r="L426" s="586"/>
      <c r="M426" s="597">
        <f>IF(B426=0,0,IF(I426="Yes",COUNTIFS(B$7:B425,B426,I$7:I425,"Yes")+1,0))</f>
        <v>0</v>
      </c>
    </row>
    <row r="427" spans="1:13" x14ac:dyDescent="0.35">
      <c r="A427" s="600"/>
      <c r="B427" s="656"/>
      <c r="C427" s="522"/>
      <c r="D427" s="610"/>
      <c r="E427" s="477" t="str">
        <f t="shared" si="20"/>
        <v/>
      </c>
      <c r="F427" s="624"/>
      <c r="G427" s="468"/>
      <c r="H427" s="468"/>
      <c r="I427" s="468"/>
      <c r="J427" s="689" t="str">
        <f>IF(B427=0,"",VLOOKUP(B427,'QUALIFIED ENGINES'!$D$6:$P$1035,13,FALSE))</f>
        <v/>
      </c>
      <c r="K427" s="291" t="str">
        <f t="shared" si="21"/>
        <v>Missing data</v>
      </c>
      <c r="L427" s="586"/>
      <c r="M427" s="597">
        <f>IF(B427=0,0,IF(I427="Yes",COUNTIFS(B$7:B426,B427,I$7:I426,"Yes")+1,0))</f>
        <v>0</v>
      </c>
    </row>
    <row r="428" spans="1:13" x14ac:dyDescent="0.35">
      <c r="A428" s="600"/>
      <c r="B428" s="656"/>
      <c r="C428" s="522"/>
      <c r="D428" s="610"/>
      <c r="E428" s="477" t="str">
        <f t="shared" si="20"/>
        <v/>
      </c>
      <c r="F428" s="624"/>
      <c r="G428" s="468"/>
      <c r="H428" s="468"/>
      <c r="I428" s="468"/>
      <c r="J428" s="689" t="str">
        <f>IF(B428=0,"",VLOOKUP(B428,'QUALIFIED ENGINES'!$D$6:$P$1035,13,FALSE))</f>
        <v/>
      </c>
      <c r="K428" s="291" t="str">
        <f t="shared" si="21"/>
        <v>Missing data</v>
      </c>
      <c r="L428" s="586"/>
      <c r="M428" s="597">
        <f>IF(B428=0,0,IF(I428="Yes",COUNTIFS(B$7:B427,B428,I$7:I427,"Yes")+1,0))</f>
        <v>0</v>
      </c>
    </row>
    <row r="429" spans="1:13" x14ac:dyDescent="0.35">
      <c r="A429" s="600"/>
      <c r="B429" s="656"/>
      <c r="C429" s="522"/>
      <c r="D429" s="610"/>
      <c r="E429" s="477" t="str">
        <f t="shared" si="20"/>
        <v/>
      </c>
      <c r="F429" s="624"/>
      <c r="G429" s="468"/>
      <c r="H429" s="468"/>
      <c r="I429" s="468"/>
      <c r="J429" s="689" t="str">
        <f>IF(B429=0,"",VLOOKUP(B429,'QUALIFIED ENGINES'!$D$6:$P$1035,13,FALSE))</f>
        <v/>
      </c>
      <c r="K429" s="291" t="str">
        <f t="shared" si="21"/>
        <v>Missing data</v>
      </c>
      <c r="L429" s="586"/>
      <c r="M429" s="597">
        <f>IF(B429=0,0,IF(I429="Yes",COUNTIFS(B$7:B428,B429,I$7:I428,"Yes")+1,0))</f>
        <v>0</v>
      </c>
    </row>
    <row r="430" spans="1:13" x14ac:dyDescent="0.35">
      <c r="A430" s="600"/>
      <c r="B430" s="656"/>
      <c r="C430" s="522"/>
      <c r="D430" s="610"/>
      <c r="E430" s="477" t="str">
        <f t="shared" si="20"/>
        <v/>
      </c>
      <c r="F430" s="624"/>
      <c r="G430" s="468"/>
      <c r="H430" s="468"/>
      <c r="I430" s="468"/>
      <c r="J430" s="689" t="str">
        <f>IF(B430=0,"",VLOOKUP(B430,'QUALIFIED ENGINES'!$D$6:$P$1035,13,FALSE))</f>
        <v/>
      </c>
      <c r="K430" s="291" t="str">
        <f t="shared" si="21"/>
        <v>Missing data</v>
      </c>
      <c r="L430" s="586"/>
      <c r="M430" s="597">
        <f>IF(B430=0,0,IF(I430="Yes",COUNTIFS(B$7:B429,B430,I$7:I429,"Yes")+1,0))</f>
        <v>0</v>
      </c>
    </row>
    <row r="431" spans="1:13" x14ac:dyDescent="0.35">
      <c r="A431" s="600"/>
      <c r="B431" s="656"/>
      <c r="C431" s="522"/>
      <c r="D431" s="610"/>
      <c r="E431" s="477" t="str">
        <f t="shared" si="20"/>
        <v/>
      </c>
      <c r="F431" s="624"/>
      <c r="G431" s="468"/>
      <c r="H431" s="468"/>
      <c r="I431" s="468"/>
      <c r="J431" s="689" t="str">
        <f>IF(B431=0,"",VLOOKUP(B431,'QUALIFIED ENGINES'!$D$6:$P$1035,13,FALSE))</f>
        <v/>
      </c>
      <c r="K431" s="291" t="str">
        <f t="shared" si="21"/>
        <v>Missing data</v>
      </c>
      <c r="L431" s="586"/>
      <c r="M431" s="597">
        <f>IF(B431=0,0,IF(I431="Yes",COUNTIFS(B$7:B430,B431,I$7:I430,"Yes")+1,0))</f>
        <v>0</v>
      </c>
    </row>
    <row r="432" spans="1:13" x14ac:dyDescent="0.35">
      <c r="A432" s="600"/>
      <c r="B432" s="656"/>
      <c r="C432" s="522"/>
      <c r="D432" s="610"/>
      <c r="E432" s="477" t="str">
        <f t="shared" si="20"/>
        <v/>
      </c>
      <c r="F432" s="624"/>
      <c r="G432" s="468"/>
      <c r="H432" s="468"/>
      <c r="I432" s="468"/>
      <c r="J432" s="689" t="str">
        <f>IF(B432=0,"",VLOOKUP(B432,'QUALIFIED ENGINES'!$D$6:$P$1035,13,FALSE))</f>
        <v/>
      </c>
      <c r="K432" s="291" t="str">
        <f t="shared" si="21"/>
        <v>Missing data</v>
      </c>
      <c r="L432" s="586"/>
      <c r="M432" s="597">
        <f>IF(B432=0,0,IF(I432="Yes",COUNTIFS(B$7:B431,B432,I$7:I431,"Yes")+1,0))</f>
        <v>0</v>
      </c>
    </row>
    <row r="433" spans="1:13" x14ac:dyDescent="0.35">
      <c r="A433" s="600"/>
      <c r="B433" s="656"/>
      <c r="C433" s="522"/>
      <c r="D433" s="610"/>
      <c r="E433" s="477" t="str">
        <f t="shared" si="20"/>
        <v/>
      </c>
      <c r="F433" s="624"/>
      <c r="G433" s="468"/>
      <c r="H433" s="468"/>
      <c r="I433" s="468"/>
      <c r="J433" s="689" t="str">
        <f>IF(B433=0,"",VLOOKUP(B433,'QUALIFIED ENGINES'!$D$6:$P$1035,13,FALSE))</f>
        <v/>
      </c>
      <c r="K433" s="291" t="str">
        <f t="shared" si="21"/>
        <v>Missing data</v>
      </c>
      <c r="L433" s="586"/>
      <c r="M433" s="597">
        <f>IF(B433=0,0,IF(I433="Yes",COUNTIFS(B$7:B432,B433,I$7:I432,"Yes")+1,0))</f>
        <v>0</v>
      </c>
    </row>
    <row r="434" spans="1:13" x14ac:dyDescent="0.35">
      <c r="A434" s="600"/>
      <c r="B434" s="656"/>
      <c r="C434" s="522"/>
      <c r="D434" s="610"/>
      <c r="E434" s="477" t="str">
        <f t="shared" si="20"/>
        <v/>
      </c>
      <c r="F434" s="624"/>
      <c r="G434" s="468"/>
      <c r="H434" s="468"/>
      <c r="I434" s="468"/>
      <c r="J434" s="689" t="str">
        <f>IF(B434=0,"",VLOOKUP(B434,'QUALIFIED ENGINES'!$D$6:$P$1035,13,FALSE))</f>
        <v/>
      </c>
      <c r="K434" s="291" t="str">
        <f t="shared" si="21"/>
        <v>Missing data</v>
      </c>
      <c r="L434" s="586"/>
      <c r="M434" s="597">
        <f>IF(B434=0,0,IF(I434="Yes",COUNTIFS(B$7:B433,B434,I$7:I433,"Yes")+1,0))</f>
        <v>0</v>
      </c>
    </row>
    <row r="435" spans="1:13" x14ac:dyDescent="0.35">
      <c r="A435" s="600"/>
      <c r="B435" s="656"/>
      <c r="C435" s="522"/>
      <c r="D435" s="610"/>
      <c r="E435" s="477" t="str">
        <f t="shared" si="20"/>
        <v/>
      </c>
      <c r="F435" s="624"/>
      <c r="G435" s="468"/>
      <c r="H435" s="468"/>
      <c r="I435" s="468"/>
      <c r="J435" s="689" t="str">
        <f>IF(B435=0,"",VLOOKUP(B435,'QUALIFIED ENGINES'!$D$6:$P$1035,13,FALSE))</f>
        <v/>
      </c>
      <c r="K435" s="291" t="str">
        <f t="shared" si="21"/>
        <v>Missing data</v>
      </c>
      <c r="L435" s="586"/>
      <c r="M435" s="597">
        <f>IF(B435=0,0,IF(I435="Yes",COUNTIFS(B$7:B434,B435,I$7:I434,"Yes")+1,0))</f>
        <v>0</v>
      </c>
    </row>
    <row r="436" spans="1:13" x14ac:dyDescent="0.35">
      <c r="A436" s="600"/>
      <c r="B436" s="656"/>
      <c r="C436" s="522"/>
      <c r="D436" s="610"/>
      <c r="E436" s="477" t="str">
        <f t="shared" si="20"/>
        <v/>
      </c>
      <c r="F436" s="624"/>
      <c r="G436" s="468"/>
      <c r="H436" s="468"/>
      <c r="I436" s="468"/>
      <c r="J436" s="689" t="str">
        <f>IF(B436=0,"",VLOOKUP(B436,'QUALIFIED ENGINES'!$D$6:$P$1035,13,FALSE))</f>
        <v/>
      </c>
      <c r="K436" s="291" t="str">
        <f t="shared" si="21"/>
        <v>Missing data</v>
      </c>
      <c r="L436" s="586"/>
      <c r="M436" s="597">
        <f>IF(B436=0,0,IF(I436="Yes",COUNTIFS(B$7:B435,B436,I$7:I435,"Yes")+1,0))</f>
        <v>0</v>
      </c>
    </row>
    <row r="437" spans="1:13" x14ac:dyDescent="0.35">
      <c r="A437" s="600"/>
      <c r="B437" s="656"/>
      <c r="C437" s="522"/>
      <c r="D437" s="610"/>
      <c r="E437" s="477" t="str">
        <f t="shared" si="20"/>
        <v/>
      </c>
      <c r="F437" s="624"/>
      <c r="G437" s="468"/>
      <c r="H437" s="468"/>
      <c r="I437" s="468"/>
      <c r="J437" s="689" t="str">
        <f>IF(B437=0,"",VLOOKUP(B437,'QUALIFIED ENGINES'!$D$6:$P$1035,13,FALSE))</f>
        <v/>
      </c>
      <c r="K437" s="291" t="str">
        <f t="shared" si="21"/>
        <v>Missing data</v>
      </c>
      <c r="L437" s="586"/>
      <c r="M437" s="597">
        <f>IF(B437=0,0,IF(I437="Yes",COUNTIFS(B$7:B436,B437,I$7:I436,"Yes")+1,0))</f>
        <v>0</v>
      </c>
    </row>
    <row r="438" spans="1:13" x14ac:dyDescent="0.35">
      <c r="A438" s="600"/>
      <c r="B438" s="656"/>
      <c r="C438" s="522"/>
      <c r="D438" s="610"/>
      <c r="E438" s="477" t="str">
        <f t="shared" si="20"/>
        <v/>
      </c>
      <c r="F438" s="624"/>
      <c r="G438" s="468"/>
      <c r="H438" s="468"/>
      <c r="I438" s="468"/>
      <c r="J438" s="689" t="str">
        <f>IF(B438=0,"",VLOOKUP(B438,'QUALIFIED ENGINES'!$D$6:$P$1035,13,FALSE))</f>
        <v/>
      </c>
      <c r="K438" s="291" t="str">
        <f t="shared" si="21"/>
        <v>Missing data</v>
      </c>
      <c r="L438" s="586"/>
      <c r="M438" s="597">
        <f>IF(B438=0,0,IF(I438="Yes",COUNTIFS(B$7:B437,B438,I$7:I437,"Yes")+1,0))</f>
        <v>0</v>
      </c>
    </row>
    <row r="439" spans="1:13" x14ac:dyDescent="0.35">
      <c r="A439" s="600"/>
      <c r="B439" s="656"/>
      <c r="C439" s="522"/>
      <c r="D439" s="610"/>
      <c r="E439" s="477" t="str">
        <f t="shared" si="20"/>
        <v/>
      </c>
      <c r="F439" s="624"/>
      <c r="G439" s="468"/>
      <c r="H439" s="468"/>
      <c r="I439" s="468"/>
      <c r="J439" s="689" t="str">
        <f>IF(B439=0,"",VLOOKUP(B439,'QUALIFIED ENGINES'!$D$6:$P$1035,13,FALSE))</f>
        <v/>
      </c>
      <c r="K439" s="291" t="str">
        <f t="shared" si="21"/>
        <v>Missing data</v>
      </c>
      <c r="L439" s="586"/>
      <c r="M439" s="597">
        <f>IF(B439=0,0,IF(I439="Yes",COUNTIFS(B$7:B438,B439,I$7:I438,"Yes")+1,0))</f>
        <v>0</v>
      </c>
    </row>
    <row r="440" spans="1:13" x14ac:dyDescent="0.35">
      <c r="A440" s="600"/>
      <c r="B440" s="656"/>
      <c r="C440" s="522"/>
      <c r="D440" s="610"/>
      <c r="E440" s="477" t="str">
        <f t="shared" si="20"/>
        <v/>
      </c>
      <c r="F440" s="624"/>
      <c r="G440" s="468"/>
      <c r="H440" s="468"/>
      <c r="I440" s="468"/>
      <c r="J440" s="689" t="str">
        <f>IF(B440=0,"",VLOOKUP(B440,'QUALIFIED ENGINES'!$D$6:$P$1035,13,FALSE))</f>
        <v/>
      </c>
      <c r="K440" s="291" t="str">
        <f t="shared" si="21"/>
        <v>Missing data</v>
      </c>
      <c r="L440" s="586"/>
      <c r="M440" s="597">
        <f>IF(B440=0,0,IF(I440="Yes",COUNTIFS(B$7:B439,B440,I$7:I439,"Yes")+1,0))</f>
        <v>0</v>
      </c>
    </row>
    <row r="441" spans="1:13" x14ac:dyDescent="0.35">
      <c r="A441" s="600"/>
      <c r="B441" s="656"/>
      <c r="C441" s="522"/>
      <c r="D441" s="610"/>
      <c r="E441" s="477" t="str">
        <f t="shared" si="20"/>
        <v/>
      </c>
      <c r="F441" s="624"/>
      <c r="G441" s="468"/>
      <c r="H441" s="468"/>
      <c r="I441" s="468"/>
      <c r="J441" s="689" t="str">
        <f>IF(B441=0,"",VLOOKUP(B441,'QUALIFIED ENGINES'!$D$6:$P$1035,13,FALSE))</f>
        <v/>
      </c>
      <c r="K441" s="291" t="str">
        <f t="shared" si="21"/>
        <v>Missing data</v>
      </c>
      <c r="L441" s="586"/>
      <c r="M441" s="597">
        <f>IF(B441=0,0,IF(I441="Yes",COUNTIFS(B$7:B440,B441,I$7:I440,"Yes")+1,0))</f>
        <v>0</v>
      </c>
    </row>
    <row r="442" spans="1:13" x14ac:dyDescent="0.35">
      <c r="A442" s="600"/>
      <c r="B442" s="656"/>
      <c r="C442" s="522"/>
      <c r="D442" s="610"/>
      <c r="E442" s="477" t="str">
        <f t="shared" si="20"/>
        <v/>
      </c>
      <c r="F442" s="624"/>
      <c r="G442" s="468"/>
      <c r="H442" s="468"/>
      <c r="I442" s="468"/>
      <c r="J442" s="689" t="str">
        <f>IF(B442=0,"",VLOOKUP(B442,'QUALIFIED ENGINES'!$D$6:$P$1035,13,FALSE))</f>
        <v/>
      </c>
      <c r="K442" s="291" t="str">
        <f t="shared" si="21"/>
        <v>Missing data</v>
      </c>
      <c r="L442" s="586"/>
      <c r="M442" s="597">
        <f>IF(B442=0,0,IF(I442="Yes",COUNTIFS(B$7:B441,B442,I$7:I441,"Yes")+1,0))</f>
        <v>0</v>
      </c>
    </row>
    <row r="443" spans="1:13" x14ac:dyDescent="0.35">
      <c r="A443" s="600"/>
      <c r="B443" s="656"/>
      <c r="C443" s="522"/>
      <c r="D443" s="610"/>
      <c r="E443" s="477" t="str">
        <f t="shared" si="20"/>
        <v/>
      </c>
      <c r="F443" s="624"/>
      <c r="G443" s="468"/>
      <c r="H443" s="468"/>
      <c r="I443" s="468"/>
      <c r="J443" s="689" t="str">
        <f>IF(B443=0,"",VLOOKUP(B443,'QUALIFIED ENGINES'!$D$6:$P$1035,13,FALSE))</f>
        <v/>
      </c>
      <c r="K443" s="291" t="str">
        <f t="shared" si="21"/>
        <v>Missing data</v>
      </c>
      <c r="L443" s="586"/>
      <c r="M443" s="597">
        <f>IF(B443=0,0,IF(I443="Yes",COUNTIFS(B$7:B442,B443,I$7:I442,"Yes")+1,0))</f>
        <v>0</v>
      </c>
    </row>
    <row r="444" spans="1:13" x14ac:dyDescent="0.35">
      <c r="A444" s="600"/>
      <c r="B444" s="656"/>
      <c r="C444" s="522"/>
      <c r="D444" s="610"/>
      <c r="E444" s="477" t="str">
        <f t="shared" si="20"/>
        <v/>
      </c>
      <c r="F444" s="624"/>
      <c r="G444" s="468"/>
      <c r="H444" s="468"/>
      <c r="I444" s="468"/>
      <c r="J444" s="689" t="str">
        <f>IF(B444=0,"",VLOOKUP(B444,'QUALIFIED ENGINES'!$D$6:$P$1035,13,FALSE))</f>
        <v/>
      </c>
      <c r="K444" s="291" t="str">
        <f t="shared" si="21"/>
        <v>Missing data</v>
      </c>
      <c r="L444" s="586"/>
      <c r="M444" s="597">
        <f>IF(B444=0,0,IF(I444="Yes",COUNTIFS(B$7:B443,B444,I$7:I443,"Yes")+1,0))</f>
        <v>0</v>
      </c>
    </row>
    <row r="445" spans="1:13" x14ac:dyDescent="0.35">
      <c r="A445" s="600"/>
      <c r="B445" s="656"/>
      <c r="C445" s="522"/>
      <c r="D445" s="610"/>
      <c r="E445" s="477" t="str">
        <f t="shared" si="20"/>
        <v/>
      </c>
      <c r="F445" s="624"/>
      <c r="G445" s="468"/>
      <c r="H445" s="468"/>
      <c r="I445" s="468"/>
      <c r="J445" s="689" t="str">
        <f>IF(B445=0,"",VLOOKUP(B445,'QUALIFIED ENGINES'!$D$6:$P$1035,13,FALSE))</f>
        <v/>
      </c>
      <c r="K445" s="291" t="str">
        <f t="shared" si="21"/>
        <v>Missing data</v>
      </c>
      <c r="L445" s="586"/>
      <c r="M445" s="597">
        <f>IF(B445=0,0,IF(I445="Yes",COUNTIFS(B$7:B444,B445,I$7:I444,"Yes")+1,0))</f>
        <v>0</v>
      </c>
    </row>
    <row r="446" spans="1:13" x14ac:dyDescent="0.35">
      <c r="A446" s="600"/>
      <c r="B446" s="656"/>
      <c r="C446" s="522"/>
      <c r="D446" s="610"/>
      <c r="E446" s="477" t="str">
        <f t="shared" si="20"/>
        <v/>
      </c>
      <c r="F446" s="624"/>
      <c r="G446" s="468"/>
      <c r="H446" s="468"/>
      <c r="I446" s="468"/>
      <c r="J446" s="689" t="str">
        <f>IF(B446=0,"",VLOOKUP(B446,'QUALIFIED ENGINES'!$D$6:$P$1035,13,FALSE))</f>
        <v/>
      </c>
      <c r="K446" s="291" t="str">
        <f t="shared" si="21"/>
        <v>Missing data</v>
      </c>
      <c r="L446" s="586"/>
      <c r="M446" s="597">
        <f>IF(B446=0,0,IF(I446="Yes",COUNTIFS(B$7:B445,B446,I$7:I445,"Yes")+1,0))</f>
        <v>0</v>
      </c>
    </row>
    <row r="447" spans="1:13" x14ac:dyDescent="0.35">
      <c r="A447" s="600"/>
      <c r="B447" s="656"/>
      <c r="C447" s="522"/>
      <c r="D447" s="610"/>
      <c r="E447" s="477" t="str">
        <f t="shared" si="20"/>
        <v/>
      </c>
      <c r="F447" s="624"/>
      <c r="G447" s="468"/>
      <c r="H447" s="468"/>
      <c r="I447" s="468"/>
      <c r="J447" s="689" t="str">
        <f>IF(B447=0,"",VLOOKUP(B447,'QUALIFIED ENGINES'!$D$6:$P$1035,13,FALSE))</f>
        <v/>
      </c>
      <c r="K447" s="291" t="str">
        <f t="shared" si="21"/>
        <v>Missing data</v>
      </c>
      <c r="L447" s="586"/>
      <c r="M447" s="597">
        <f>IF(B447=0,0,IF(I447="Yes",COUNTIFS(B$7:B446,B447,I$7:I446,"Yes")+1,0))</f>
        <v>0</v>
      </c>
    </row>
    <row r="448" spans="1:13" x14ac:dyDescent="0.35">
      <c r="A448" s="600"/>
      <c r="B448" s="656"/>
      <c r="C448" s="522"/>
      <c r="D448" s="610"/>
      <c r="E448" s="477" t="str">
        <f t="shared" si="20"/>
        <v/>
      </c>
      <c r="F448" s="624"/>
      <c r="G448" s="468"/>
      <c r="H448" s="468"/>
      <c r="I448" s="468"/>
      <c r="J448" s="689" t="str">
        <f>IF(B448=0,"",VLOOKUP(B448,'QUALIFIED ENGINES'!$D$6:$P$1035,13,FALSE))</f>
        <v/>
      </c>
      <c r="K448" s="291" t="str">
        <f t="shared" si="21"/>
        <v>Missing data</v>
      </c>
      <c r="L448" s="586"/>
      <c r="M448" s="597">
        <f>IF(B448=0,0,IF(I448="Yes",COUNTIFS(B$7:B447,B448,I$7:I447,"Yes")+1,0))</f>
        <v>0</v>
      </c>
    </row>
    <row r="449" spans="1:13" x14ac:dyDescent="0.35">
      <c r="A449" s="600"/>
      <c r="B449" s="656"/>
      <c r="C449" s="522"/>
      <c r="D449" s="610"/>
      <c r="E449" s="477" t="str">
        <f t="shared" si="20"/>
        <v/>
      </c>
      <c r="F449" s="624"/>
      <c r="G449" s="468"/>
      <c r="H449" s="468"/>
      <c r="I449" s="468"/>
      <c r="J449" s="689" t="str">
        <f>IF(B449=0,"",VLOOKUP(B449,'QUALIFIED ENGINES'!$D$6:$P$1035,13,FALSE))</f>
        <v/>
      </c>
      <c r="K449" s="291" t="str">
        <f t="shared" si="21"/>
        <v>Missing data</v>
      </c>
      <c r="L449" s="586"/>
      <c r="M449" s="597">
        <f>IF(B449=0,0,IF(I449="Yes",COUNTIFS(B$7:B448,B449,I$7:I448,"Yes")+1,0))</f>
        <v>0</v>
      </c>
    </row>
    <row r="450" spans="1:13" x14ac:dyDescent="0.35">
      <c r="A450" s="600"/>
      <c r="B450" s="656"/>
      <c r="C450" s="522"/>
      <c r="D450" s="610"/>
      <c r="E450" s="477" t="str">
        <f t="shared" si="20"/>
        <v/>
      </c>
      <c r="F450" s="624"/>
      <c r="G450" s="468"/>
      <c r="H450" s="468"/>
      <c r="I450" s="468"/>
      <c r="J450" s="689" t="str">
        <f>IF(B450=0,"",VLOOKUP(B450,'QUALIFIED ENGINES'!$D$6:$P$1035,13,FALSE))</f>
        <v/>
      </c>
      <c r="K450" s="291" t="str">
        <f t="shared" si="21"/>
        <v>Missing data</v>
      </c>
      <c r="L450" s="586"/>
      <c r="M450" s="597">
        <f>IF(B450=0,0,IF(I450="Yes",COUNTIFS(B$7:B449,B450,I$7:I449,"Yes")+1,0))</f>
        <v>0</v>
      </c>
    </row>
    <row r="451" spans="1:13" x14ac:dyDescent="0.35">
      <c r="A451" s="600"/>
      <c r="B451" s="656"/>
      <c r="C451" s="522"/>
      <c r="D451" s="610"/>
      <c r="E451" s="477" t="str">
        <f t="shared" si="20"/>
        <v/>
      </c>
      <c r="F451" s="624"/>
      <c r="G451" s="468"/>
      <c r="H451" s="468"/>
      <c r="I451" s="468"/>
      <c r="J451" s="689" t="str">
        <f>IF(B451=0,"",VLOOKUP(B451,'QUALIFIED ENGINES'!$D$6:$P$1035,13,FALSE))</f>
        <v/>
      </c>
      <c r="K451" s="291" t="str">
        <f t="shared" si="21"/>
        <v>Missing data</v>
      </c>
      <c r="L451" s="586"/>
      <c r="M451" s="597">
        <f>IF(B451=0,0,IF(I451="Yes",COUNTIFS(B$7:B450,B451,I$7:I450,"Yes")+1,0))</f>
        <v>0</v>
      </c>
    </row>
    <row r="452" spans="1:13" x14ac:dyDescent="0.35">
      <c r="A452" s="600"/>
      <c r="B452" s="656"/>
      <c r="C452" s="522"/>
      <c r="D452" s="610"/>
      <c r="E452" s="477" t="str">
        <f t="shared" si="20"/>
        <v/>
      </c>
      <c r="F452" s="624"/>
      <c r="G452" s="468"/>
      <c r="H452" s="468"/>
      <c r="I452" s="468"/>
      <c r="J452" s="689" t="str">
        <f>IF(B452=0,"",VLOOKUP(B452,'QUALIFIED ENGINES'!$D$6:$P$1035,13,FALSE))</f>
        <v/>
      </c>
      <c r="K452" s="291" t="str">
        <f t="shared" si="21"/>
        <v>Missing data</v>
      </c>
      <c r="L452" s="586"/>
      <c r="M452" s="597">
        <f>IF(B452=0,0,IF(I452="Yes",COUNTIFS(B$7:B451,B452,I$7:I451,"Yes")+1,0))</f>
        <v>0</v>
      </c>
    </row>
    <row r="453" spans="1:13" x14ac:dyDescent="0.35">
      <c r="A453" s="600"/>
      <c r="B453" s="656"/>
      <c r="C453" s="522"/>
      <c r="D453" s="610"/>
      <c r="E453" s="477" t="str">
        <f t="shared" si="20"/>
        <v/>
      </c>
      <c r="F453" s="624"/>
      <c r="G453" s="468"/>
      <c r="H453" s="468"/>
      <c r="I453" s="468"/>
      <c r="J453" s="689" t="str">
        <f>IF(B453=0,"",VLOOKUP(B453,'QUALIFIED ENGINES'!$D$6:$P$1035,13,FALSE))</f>
        <v/>
      </c>
      <c r="K453" s="291" t="str">
        <f t="shared" si="21"/>
        <v>Missing data</v>
      </c>
      <c r="L453" s="586"/>
      <c r="M453" s="597">
        <f>IF(B453=0,0,IF(I453="Yes",COUNTIFS(B$7:B452,B453,I$7:I452,"Yes")+1,0))</f>
        <v>0</v>
      </c>
    </row>
    <row r="454" spans="1:13" x14ac:dyDescent="0.35">
      <c r="A454" s="600"/>
      <c r="B454" s="656"/>
      <c r="C454" s="522"/>
      <c r="D454" s="610"/>
      <c r="E454" s="477" t="str">
        <f t="shared" si="20"/>
        <v/>
      </c>
      <c r="F454" s="624"/>
      <c r="G454" s="468"/>
      <c r="H454" s="468"/>
      <c r="I454" s="468"/>
      <c r="J454" s="689" t="str">
        <f>IF(B454=0,"",VLOOKUP(B454,'QUALIFIED ENGINES'!$D$6:$P$1035,13,FALSE))</f>
        <v/>
      </c>
      <c r="K454" s="291" t="str">
        <f t="shared" si="21"/>
        <v>Missing data</v>
      </c>
      <c r="L454" s="586"/>
      <c r="M454" s="597">
        <f>IF(B454=0,0,IF(I454="Yes",COUNTIFS(B$7:B453,B454,I$7:I453,"Yes")+1,0))</f>
        <v>0</v>
      </c>
    </row>
    <row r="455" spans="1:13" x14ac:dyDescent="0.35">
      <c r="A455" s="600"/>
      <c r="B455" s="656"/>
      <c r="C455" s="522"/>
      <c r="D455" s="610"/>
      <c r="E455" s="477" t="str">
        <f t="shared" si="20"/>
        <v/>
      </c>
      <c r="F455" s="624"/>
      <c r="G455" s="468"/>
      <c r="H455" s="468"/>
      <c r="I455" s="468"/>
      <c r="J455" s="689" t="str">
        <f>IF(B455=0,"",VLOOKUP(B455,'QUALIFIED ENGINES'!$D$6:$P$1035,13,FALSE))</f>
        <v/>
      </c>
      <c r="K455" s="291" t="str">
        <f t="shared" si="21"/>
        <v>Missing data</v>
      </c>
      <c r="L455" s="586"/>
      <c r="M455" s="597">
        <f>IF(B455=0,0,IF(I455="Yes",COUNTIFS(B$7:B454,B455,I$7:I454,"Yes")+1,0))</f>
        <v>0</v>
      </c>
    </row>
    <row r="456" spans="1:13" x14ac:dyDescent="0.35">
      <c r="A456" s="600"/>
      <c r="B456" s="656"/>
      <c r="C456" s="522"/>
      <c r="D456" s="610"/>
      <c r="E456" s="477" t="str">
        <f t="shared" si="20"/>
        <v/>
      </c>
      <c r="F456" s="624"/>
      <c r="G456" s="468"/>
      <c r="H456" s="468"/>
      <c r="I456" s="468"/>
      <c r="J456" s="689" t="str">
        <f>IF(B456=0,"",VLOOKUP(B456,'QUALIFIED ENGINES'!$D$6:$P$1035,13,FALSE))</f>
        <v/>
      </c>
      <c r="K456" s="291" t="str">
        <f t="shared" si="21"/>
        <v>Missing data</v>
      </c>
      <c r="L456" s="586"/>
      <c r="M456" s="597">
        <f>IF(B456=0,0,IF(I456="Yes",COUNTIFS(B$7:B455,B456,I$7:I455,"Yes")+1,0))</f>
        <v>0</v>
      </c>
    </row>
    <row r="457" spans="1:13" x14ac:dyDescent="0.35">
      <c r="A457" s="600"/>
      <c r="B457" s="656"/>
      <c r="C457" s="522"/>
      <c r="D457" s="610"/>
      <c r="E457" s="477" t="str">
        <f t="shared" si="20"/>
        <v/>
      </c>
      <c r="F457" s="624"/>
      <c r="G457" s="468"/>
      <c r="H457" s="468"/>
      <c r="I457" s="468"/>
      <c r="J457" s="689" t="str">
        <f>IF(B457=0,"",VLOOKUP(B457,'QUALIFIED ENGINES'!$D$6:$P$1035,13,FALSE))</f>
        <v/>
      </c>
      <c r="K457" s="291" t="str">
        <f t="shared" si="21"/>
        <v>Missing data</v>
      </c>
      <c r="L457" s="586"/>
      <c r="M457" s="597">
        <f>IF(B457=0,0,IF(I457="Yes",COUNTIFS(B$7:B456,B457,I$7:I456,"Yes")+1,0))</f>
        <v>0</v>
      </c>
    </row>
    <row r="458" spans="1:13" x14ac:dyDescent="0.35">
      <c r="A458" s="600"/>
      <c r="B458" s="656"/>
      <c r="C458" s="522"/>
      <c r="D458" s="610"/>
      <c r="E458" s="477" t="str">
        <f t="shared" si="20"/>
        <v/>
      </c>
      <c r="F458" s="624"/>
      <c r="G458" s="468"/>
      <c r="H458" s="468"/>
      <c r="I458" s="468"/>
      <c r="J458" s="689" t="str">
        <f>IF(B458=0,"",VLOOKUP(B458,'QUALIFIED ENGINES'!$D$6:$P$1035,13,FALSE))</f>
        <v/>
      </c>
      <c r="K458" s="291" t="str">
        <f t="shared" si="21"/>
        <v>Missing data</v>
      </c>
      <c r="L458" s="586"/>
      <c r="M458" s="597">
        <f>IF(B458=0,0,IF(I458="Yes",COUNTIFS(B$7:B457,B458,I$7:I457,"Yes")+1,0))</f>
        <v>0</v>
      </c>
    </row>
    <row r="459" spans="1:13" x14ac:dyDescent="0.35">
      <c r="A459" s="600"/>
      <c r="B459" s="656"/>
      <c r="C459" s="522"/>
      <c r="D459" s="610"/>
      <c r="E459" s="477" t="str">
        <f t="shared" si="20"/>
        <v/>
      </c>
      <c r="F459" s="624"/>
      <c r="G459" s="468"/>
      <c r="H459" s="468"/>
      <c r="I459" s="468"/>
      <c r="J459" s="689" t="str">
        <f>IF(B459=0,"",VLOOKUP(B459,'QUALIFIED ENGINES'!$D$6:$P$1035,13,FALSE))</f>
        <v/>
      </c>
      <c r="K459" s="291" t="str">
        <f t="shared" si="21"/>
        <v>Missing data</v>
      </c>
      <c r="L459" s="586"/>
      <c r="M459" s="597">
        <f>IF(B459=0,0,IF(I459="Yes",COUNTIFS(B$7:B458,B459,I$7:I458,"Yes")+1,0))</f>
        <v>0</v>
      </c>
    </row>
    <row r="460" spans="1:13" x14ac:dyDescent="0.35">
      <c r="A460" s="600"/>
      <c r="B460" s="656"/>
      <c r="C460" s="522"/>
      <c r="D460" s="610"/>
      <c r="E460" s="477" t="str">
        <f t="shared" si="20"/>
        <v/>
      </c>
      <c r="F460" s="624"/>
      <c r="G460" s="468"/>
      <c r="H460" s="468"/>
      <c r="I460" s="468"/>
      <c r="J460" s="689" t="str">
        <f>IF(B460=0,"",VLOOKUP(B460,'QUALIFIED ENGINES'!$D$6:$P$1035,13,FALSE))</f>
        <v/>
      </c>
      <c r="K460" s="291" t="str">
        <f t="shared" si="21"/>
        <v>Missing data</v>
      </c>
      <c r="L460" s="586"/>
      <c r="M460" s="597">
        <f>IF(B460=0,0,IF(I460="Yes",COUNTIFS(B$7:B459,B460,I$7:I459,"Yes")+1,0))</f>
        <v>0</v>
      </c>
    </row>
    <row r="461" spans="1:13" x14ac:dyDescent="0.35">
      <c r="A461" s="600"/>
      <c r="B461" s="656"/>
      <c r="C461" s="522"/>
      <c r="D461" s="610"/>
      <c r="E461" s="477" t="str">
        <f t="shared" si="20"/>
        <v/>
      </c>
      <c r="F461" s="624"/>
      <c r="G461" s="468"/>
      <c r="H461" s="468"/>
      <c r="I461" s="468"/>
      <c r="J461" s="689" t="str">
        <f>IF(B461=0,"",VLOOKUP(B461,'QUALIFIED ENGINES'!$D$6:$P$1035,13,FALSE))</f>
        <v/>
      </c>
      <c r="K461" s="291" t="str">
        <f t="shared" si="21"/>
        <v>Missing data</v>
      </c>
      <c r="L461" s="586"/>
      <c r="M461" s="597">
        <f>IF(B461=0,0,IF(I461="Yes",COUNTIFS(B$7:B460,B461,I$7:I460,"Yes")+1,0))</f>
        <v>0</v>
      </c>
    </row>
    <row r="462" spans="1:13" x14ac:dyDescent="0.35">
      <c r="A462" s="600"/>
      <c r="B462" s="656"/>
      <c r="C462" s="522"/>
      <c r="D462" s="610"/>
      <c r="E462" s="477" t="str">
        <f t="shared" si="20"/>
        <v/>
      </c>
      <c r="F462" s="624"/>
      <c r="G462" s="468"/>
      <c r="H462" s="468"/>
      <c r="I462" s="468"/>
      <c r="J462" s="689" t="str">
        <f>IF(B462=0,"",VLOOKUP(B462,'QUALIFIED ENGINES'!$D$6:$P$1035,13,FALSE))</f>
        <v/>
      </c>
      <c r="K462" s="291" t="str">
        <f t="shared" si="21"/>
        <v>Missing data</v>
      </c>
      <c r="L462" s="586"/>
      <c r="M462" s="597">
        <f>IF(B462=0,0,IF(I462="Yes",COUNTIFS(B$7:B461,B462,I$7:I461,"Yes")+1,0))</f>
        <v>0</v>
      </c>
    </row>
    <row r="463" spans="1:13" x14ac:dyDescent="0.35">
      <c r="A463" s="600"/>
      <c r="B463" s="656"/>
      <c r="C463" s="522"/>
      <c r="D463" s="610"/>
      <c r="E463" s="477" t="str">
        <f t="shared" si="20"/>
        <v/>
      </c>
      <c r="F463" s="624"/>
      <c r="G463" s="468"/>
      <c r="H463" s="468"/>
      <c r="I463" s="468"/>
      <c r="J463" s="689" t="str">
        <f>IF(B463=0,"",VLOOKUP(B463,'QUALIFIED ENGINES'!$D$6:$P$1035,13,FALSE))</f>
        <v/>
      </c>
      <c r="K463" s="291" t="str">
        <f t="shared" si="21"/>
        <v>Missing data</v>
      </c>
      <c r="L463" s="586"/>
      <c r="M463" s="597">
        <f>IF(B463=0,0,IF(I463="Yes",COUNTIFS(B$7:B462,B463,I$7:I462,"Yes")+1,0))</f>
        <v>0</v>
      </c>
    </row>
    <row r="464" spans="1:13" x14ac:dyDescent="0.35">
      <c r="A464" s="600"/>
      <c r="B464" s="656"/>
      <c r="C464" s="522"/>
      <c r="D464" s="610"/>
      <c r="E464" s="477" t="str">
        <f t="shared" si="20"/>
        <v/>
      </c>
      <c r="F464" s="624"/>
      <c r="G464" s="468"/>
      <c r="H464" s="468"/>
      <c r="I464" s="468"/>
      <c r="J464" s="689" t="str">
        <f>IF(B464=0,"",VLOOKUP(B464,'QUALIFIED ENGINES'!$D$6:$P$1035,13,FALSE))</f>
        <v/>
      </c>
      <c r="K464" s="291" t="str">
        <f t="shared" si="21"/>
        <v>Missing data</v>
      </c>
      <c r="L464" s="586"/>
      <c r="M464" s="597">
        <f>IF(B464=0,0,IF(I464="Yes",COUNTIFS(B$7:B463,B464,I$7:I463,"Yes")+1,0))</f>
        <v>0</v>
      </c>
    </row>
    <row r="465" spans="1:13" x14ac:dyDescent="0.35">
      <c r="A465" s="600"/>
      <c r="B465" s="656"/>
      <c r="C465" s="522"/>
      <c r="D465" s="610"/>
      <c r="E465" s="477" t="str">
        <f t="shared" si="20"/>
        <v/>
      </c>
      <c r="F465" s="624"/>
      <c r="G465" s="468"/>
      <c r="H465" s="468"/>
      <c r="I465" s="468"/>
      <c r="J465" s="689" t="str">
        <f>IF(B465=0,"",VLOOKUP(B465,'QUALIFIED ENGINES'!$D$6:$P$1035,13,FALSE))</f>
        <v/>
      </c>
      <c r="K465" s="291" t="str">
        <f t="shared" si="21"/>
        <v>Missing data</v>
      </c>
      <c r="L465" s="586"/>
      <c r="M465" s="597">
        <f>IF(B465=0,0,IF(I465="Yes",COUNTIFS(B$7:B464,B465,I$7:I464,"Yes")+1,0))</f>
        <v>0</v>
      </c>
    </row>
    <row r="466" spans="1:13" x14ac:dyDescent="0.35">
      <c r="A466" s="600"/>
      <c r="B466" s="656"/>
      <c r="C466" s="522"/>
      <c r="D466" s="610"/>
      <c r="E466" s="477" t="str">
        <f t="shared" si="20"/>
        <v/>
      </c>
      <c r="F466" s="624"/>
      <c r="G466" s="468"/>
      <c r="H466" s="468"/>
      <c r="I466" s="468"/>
      <c r="J466" s="689" t="str">
        <f>IF(B466=0,"",VLOOKUP(B466,'QUALIFIED ENGINES'!$D$6:$P$1035,13,FALSE))</f>
        <v/>
      </c>
      <c r="K466" s="291" t="str">
        <f t="shared" si="21"/>
        <v>Missing data</v>
      </c>
      <c r="L466" s="586"/>
      <c r="M466" s="597">
        <f>IF(B466=0,0,IF(I466="Yes",COUNTIFS(B$7:B465,B466,I$7:I465,"Yes")+1,0))</f>
        <v>0</v>
      </c>
    </row>
    <row r="467" spans="1:13" x14ac:dyDescent="0.35">
      <c r="A467" s="600"/>
      <c r="B467" s="656"/>
      <c r="C467" s="522"/>
      <c r="D467" s="610"/>
      <c r="E467" s="477" t="str">
        <f t="shared" si="20"/>
        <v/>
      </c>
      <c r="F467" s="624"/>
      <c r="G467" s="468"/>
      <c r="H467" s="468"/>
      <c r="I467" s="468"/>
      <c r="J467" s="689" t="str">
        <f>IF(B467=0,"",VLOOKUP(B467,'QUALIFIED ENGINES'!$D$6:$P$1035,13,FALSE))</f>
        <v/>
      </c>
      <c r="K467" s="291" t="str">
        <f t="shared" si="21"/>
        <v>Missing data</v>
      </c>
      <c r="L467" s="586"/>
      <c r="M467" s="597">
        <f>IF(B467=0,0,IF(I467="Yes",COUNTIFS(B$7:B466,B467,I$7:I466,"Yes")+1,0))</f>
        <v>0</v>
      </c>
    </row>
    <row r="468" spans="1:13" x14ac:dyDescent="0.35">
      <c r="A468" s="600"/>
      <c r="B468" s="656"/>
      <c r="C468" s="522"/>
      <c r="D468" s="610"/>
      <c r="E468" s="477" t="str">
        <f t="shared" si="20"/>
        <v/>
      </c>
      <c r="F468" s="624"/>
      <c r="G468" s="468"/>
      <c r="H468" s="468"/>
      <c r="I468" s="468"/>
      <c r="J468" s="689" t="str">
        <f>IF(B468=0,"",VLOOKUP(B468,'QUALIFIED ENGINES'!$D$6:$P$1035,13,FALSE))</f>
        <v/>
      </c>
      <c r="K468" s="291" t="str">
        <f t="shared" si="21"/>
        <v>Missing data</v>
      </c>
      <c r="L468" s="586"/>
      <c r="M468" s="597">
        <f>IF(B468=0,0,IF(I468="Yes",COUNTIFS(B$7:B467,B468,I$7:I467,"Yes")+1,0))</f>
        <v>0</v>
      </c>
    </row>
    <row r="469" spans="1:13" x14ac:dyDescent="0.35">
      <c r="A469" s="600"/>
      <c r="B469" s="656"/>
      <c r="C469" s="522"/>
      <c r="D469" s="610"/>
      <c r="E469" s="477" t="str">
        <f t="shared" ref="E469:E532" si="22">IF(C469=0,"",YEAR(C469))</f>
        <v/>
      </c>
      <c r="F469" s="624"/>
      <c r="G469" s="468"/>
      <c r="H469" s="468"/>
      <c r="I469" s="468"/>
      <c r="J469" s="689" t="str">
        <f>IF(B469=0,"",VLOOKUP(B469,'QUALIFIED ENGINES'!$D$6:$P$1035,13,FALSE))</f>
        <v/>
      </c>
      <c r="K469" s="291" t="str">
        <f t="shared" ref="K469:K520" si="23">IF(OR(C469="",G469="",H469="",I469="",J469=0),"Missing data",
IF(OR(G469="",G469="NO",H469="YES",C469&gt;$J$4),"Not Qualified",
IF(AND(C469&gt;$H$4,G469="YES",H469="NO"),"ESVRG Qualified Shop Visit",
IF(C469&gt;J469,IF(I469="YES","ESVRG Qualified HPTB Shop Visit","ESVRG Qualified Shop Visit"),
"SVRG Qualified Shop Visit"))))</f>
        <v>Missing data</v>
      </c>
      <c r="L469" s="586"/>
      <c r="M469" s="597">
        <f>IF(B469=0,0,IF(I469="Yes",COUNTIFS(B$7:B468,B469,I$7:I468,"Yes")+1,0))</f>
        <v>0</v>
      </c>
    </row>
    <row r="470" spans="1:13" x14ac:dyDescent="0.35">
      <c r="A470" s="600"/>
      <c r="B470" s="656"/>
      <c r="C470" s="522"/>
      <c r="D470" s="610"/>
      <c r="E470" s="477" t="str">
        <f t="shared" si="22"/>
        <v/>
      </c>
      <c r="F470" s="624"/>
      <c r="G470" s="468"/>
      <c r="H470" s="468"/>
      <c r="I470" s="468"/>
      <c r="J470" s="689" t="str">
        <f>IF(B470=0,"",VLOOKUP(B470,'QUALIFIED ENGINES'!$D$6:$P$1035,13,FALSE))</f>
        <v/>
      </c>
      <c r="K470" s="291" t="str">
        <f t="shared" si="23"/>
        <v>Missing data</v>
      </c>
      <c r="L470" s="586"/>
      <c r="M470" s="597">
        <f>IF(B470=0,0,IF(I470="Yes",COUNTIFS(B$7:B469,B470,I$7:I469,"Yes")+1,0))</f>
        <v>0</v>
      </c>
    </row>
    <row r="471" spans="1:13" x14ac:dyDescent="0.35">
      <c r="A471" s="600"/>
      <c r="B471" s="656"/>
      <c r="C471" s="522"/>
      <c r="D471" s="610"/>
      <c r="E471" s="477" t="str">
        <f t="shared" si="22"/>
        <v/>
      </c>
      <c r="F471" s="624"/>
      <c r="G471" s="468"/>
      <c r="H471" s="468"/>
      <c r="I471" s="468"/>
      <c r="J471" s="689" t="str">
        <f>IF(B471=0,"",VLOOKUP(B471,'QUALIFIED ENGINES'!$D$6:$P$1035,13,FALSE))</f>
        <v/>
      </c>
      <c r="K471" s="291" t="str">
        <f t="shared" si="23"/>
        <v>Missing data</v>
      </c>
      <c r="L471" s="586"/>
      <c r="M471" s="597">
        <f>IF(B471=0,0,IF(I471="Yes",COUNTIFS(B$7:B470,B471,I$7:I470,"Yes")+1,0))</f>
        <v>0</v>
      </c>
    </row>
    <row r="472" spans="1:13" x14ac:dyDescent="0.35">
      <c r="A472" s="600"/>
      <c r="B472" s="656"/>
      <c r="C472" s="522"/>
      <c r="D472" s="610"/>
      <c r="E472" s="477" t="str">
        <f t="shared" si="22"/>
        <v/>
      </c>
      <c r="F472" s="624"/>
      <c r="G472" s="468"/>
      <c r="H472" s="468"/>
      <c r="I472" s="468"/>
      <c r="J472" s="689" t="str">
        <f>IF(B472=0,"",VLOOKUP(B472,'QUALIFIED ENGINES'!$D$6:$P$1035,13,FALSE))</f>
        <v/>
      </c>
      <c r="K472" s="291" t="str">
        <f t="shared" si="23"/>
        <v>Missing data</v>
      </c>
      <c r="L472" s="586"/>
      <c r="M472" s="597">
        <f>IF(B472=0,0,IF(I472="Yes",COUNTIFS(B$7:B471,B472,I$7:I471,"Yes")+1,0))</f>
        <v>0</v>
      </c>
    </row>
    <row r="473" spans="1:13" x14ac:dyDescent="0.35">
      <c r="A473" s="600"/>
      <c r="B473" s="656"/>
      <c r="C473" s="522"/>
      <c r="D473" s="610"/>
      <c r="E473" s="477" t="str">
        <f t="shared" si="22"/>
        <v/>
      </c>
      <c r="F473" s="624"/>
      <c r="G473" s="468"/>
      <c r="H473" s="468"/>
      <c r="I473" s="468"/>
      <c r="J473" s="689" t="str">
        <f>IF(B473=0,"",VLOOKUP(B473,'QUALIFIED ENGINES'!$D$6:$P$1035,13,FALSE))</f>
        <v/>
      </c>
      <c r="K473" s="291" t="str">
        <f t="shared" si="23"/>
        <v>Missing data</v>
      </c>
      <c r="L473" s="586"/>
      <c r="M473" s="597">
        <f>IF(B473=0,0,IF(I473="Yes",COUNTIFS(B$7:B472,B473,I$7:I472,"Yes")+1,0))</f>
        <v>0</v>
      </c>
    </row>
    <row r="474" spans="1:13" x14ac:dyDescent="0.35">
      <c r="A474" s="600"/>
      <c r="B474" s="656"/>
      <c r="C474" s="522"/>
      <c r="D474" s="610"/>
      <c r="E474" s="477" t="str">
        <f t="shared" si="22"/>
        <v/>
      </c>
      <c r="F474" s="624"/>
      <c r="G474" s="468"/>
      <c r="H474" s="468"/>
      <c r="I474" s="468"/>
      <c r="J474" s="689" t="str">
        <f>IF(B474=0,"",VLOOKUP(B474,'QUALIFIED ENGINES'!$D$6:$P$1035,13,FALSE))</f>
        <v/>
      </c>
      <c r="K474" s="291" t="str">
        <f t="shared" si="23"/>
        <v>Missing data</v>
      </c>
      <c r="L474" s="586"/>
      <c r="M474" s="597">
        <f>IF(B474=0,0,IF(I474="Yes",COUNTIFS(B$7:B473,B474,I$7:I473,"Yes")+1,0))</f>
        <v>0</v>
      </c>
    </row>
    <row r="475" spans="1:13" x14ac:dyDescent="0.35">
      <c r="A475" s="600"/>
      <c r="B475" s="656"/>
      <c r="C475" s="522"/>
      <c r="D475" s="610"/>
      <c r="E475" s="477" t="str">
        <f t="shared" si="22"/>
        <v/>
      </c>
      <c r="F475" s="624"/>
      <c r="G475" s="468"/>
      <c r="H475" s="468"/>
      <c r="I475" s="468"/>
      <c r="J475" s="689" t="str">
        <f>IF(B475=0,"",VLOOKUP(B475,'QUALIFIED ENGINES'!$D$6:$P$1035,13,FALSE))</f>
        <v/>
      </c>
      <c r="K475" s="291" t="str">
        <f t="shared" si="23"/>
        <v>Missing data</v>
      </c>
      <c r="L475" s="586"/>
      <c r="M475" s="597">
        <f>IF(B475=0,0,IF(I475="Yes",COUNTIFS(B$7:B474,B475,I$7:I474,"Yes")+1,0))</f>
        <v>0</v>
      </c>
    </row>
    <row r="476" spans="1:13" x14ac:dyDescent="0.35">
      <c r="A476" s="600"/>
      <c r="B476" s="656"/>
      <c r="C476" s="522"/>
      <c r="D476" s="610"/>
      <c r="E476" s="477" t="str">
        <f t="shared" si="22"/>
        <v/>
      </c>
      <c r="F476" s="624"/>
      <c r="G476" s="468"/>
      <c r="H476" s="468"/>
      <c r="I476" s="468"/>
      <c r="J476" s="689" t="str">
        <f>IF(B476=0,"",VLOOKUP(B476,'QUALIFIED ENGINES'!$D$6:$P$1035,13,FALSE))</f>
        <v/>
      </c>
      <c r="K476" s="291" t="str">
        <f t="shared" si="23"/>
        <v>Missing data</v>
      </c>
      <c r="L476" s="586"/>
      <c r="M476" s="597">
        <f>IF(B476=0,0,IF(I476="Yes",COUNTIFS(B$7:B475,B476,I$7:I475,"Yes")+1,0))</f>
        <v>0</v>
      </c>
    </row>
    <row r="477" spans="1:13" x14ac:dyDescent="0.35">
      <c r="A477" s="600"/>
      <c r="B477" s="656"/>
      <c r="C477" s="522"/>
      <c r="D477" s="610"/>
      <c r="E477" s="477" t="str">
        <f t="shared" si="22"/>
        <v/>
      </c>
      <c r="F477" s="624"/>
      <c r="G477" s="468"/>
      <c r="H477" s="468"/>
      <c r="I477" s="468"/>
      <c r="J477" s="689" t="str">
        <f>IF(B477=0,"",VLOOKUP(B477,'QUALIFIED ENGINES'!$D$6:$P$1035,13,FALSE))</f>
        <v/>
      </c>
      <c r="K477" s="291" t="str">
        <f t="shared" si="23"/>
        <v>Missing data</v>
      </c>
      <c r="L477" s="586"/>
      <c r="M477" s="597">
        <f>IF(B477=0,0,IF(I477="Yes",COUNTIFS(B$7:B476,B477,I$7:I476,"Yes")+1,0))</f>
        <v>0</v>
      </c>
    </row>
    <row r="478" spans="1:13" x14ac:dyDescent="0.35">
      <c r="A478" s="600"/>
      <c r="B478" s="656"/>
      <c r="C478" s="522"/>
      <c r="D478" s="610"/>
      <c r="E478" s="477" t="str">
        <f t="shared" si="22"/>
        <v/>
      </c>
      <c r="F478" s="624"/>
      <c r="G478" s="468"/>
      <c r="H478" s="468"/>
      <c r="I478" s="468"/>
      <c r="J478" s="689" t="str">
        <f>IF(B478=0,"",VLOOKUP(B478,'QUALIFIED ENGINES'!$D$6:$P$1035,13,FALSE))</f>
        <v/>
      </c>
      <c r="K478" s="291" t="str">
        <f t="shared" si="23"/>
        <v>Missing data</v>
      </c>
      <c r="L478" s="586"/>
      <c r="M478" s="597">
        <f>IF(B478=0,0,IF(I478="Yes",COUNTIFS(B$7:B477,B478,I$7:I477,"Yes")+1,0))</f>
        <v>0</v>
      </c>
    </row>
    <row r="479" spans="1:13" x14ac:dyDescent="0.35">
      <c r="A479" s="600"/>
      <c r="B479" s="656"/>
      <c r="C479" s="522"/>
      <c r="D479" s="610"/>
      <c r="E479" s="477" t="str">
        <f t="shared" si="22"/>
        <v/>
      </c>
      <c r="F479" s="624"/>
      <c r="G479" s="468"/>
      <c r="H479" s="468"/>
      <c r="I479" s="468"/>
      <c r="J479" s="689" t="str">
        <f>IF(B479=0,"",VLOOKUP(B479,'QUALIFIED ENGINES'!$D$6:$P$1035,13,FALSE))</f>
        <v/>
      </c>
      <c r="K479" s="291" t="str">
        <f t="shared" si="23"/>
        <v>Missing data</v>
      </c>
      <c r="L479" s="586"/>
      <c r="M479" s="597">
        <f>IF(B479=0,0,IF(I479="Yes",COUNTIFS(B$7:B478,B479,I$7:I478,"Yes")+1,0))</f>
        <v>0</v>
      </c>
    </row>
    <row r="480" spans="1:13" x14ac:dyDescent="0.35">
      <c r="A480" s="600"/>
      <c r="B480" s="656"/>
      <c r="C480" s="522"/>
      <c r="D480" s="610"/>
      <c r="E480" s="477" t="str">
        <f t="shared" si="22"/>
        <v/>
      </c>
      <c r="F480" s="624"/>
      <c r="G480" s="468"/>
      <c r="H480" s="468"/>
      <c r="I480" s="468"/>
      <c r="J480" s="689" t="str">
        <f>IF(B480=0,"",VLOOKUP(B480,'QUALIFIED ENGINES'!$D$6:$P$1035,13,FALSE))</f>
        <v/>
      </c>
      <c r="K480" s="291" t="str">
        <f t="shared" si="23"/>
        <v>Missing data</v>
      </c>
      <c r="L480" s="586"/>
      <c r="M480" s="597">
        <f>IF(B480=0,0,IF(I480="Yes",COUNTIFS(B$7:B479,B480,I$7:I479,"Yes")+1,0))</f>
        <v>0</v>
      </c>
    </row>
    <row r="481" spans="1:13" x14ac:dyDescent="0.35">
      <c r="A481" s="600"/>
      <c r="B481" s="656"/>
      <c r="C481" s="522"/>
      <c r="D481" s="610"/>
      <c r="E481" s="477" t="str">
        <f t="shared" si="22"/>
        <v/>
      </c>
      <c r="F481" s="624"/>
      <c r="G481" s="468"/>
      <c r="H481" s="468"/>
      <c r="I481" s="468"/>
      <c r="J481" s="689" t="str">
        <f>IF(B481=0,"",VLOOKUP(B481,'QUALIFIED ENGINES'!$D$6:$P$1035,13,FALSE))</f>
        <v/>
      </c>
      <c r="K481" s="291" t="str">
        <f t="shared" si="23"/>
        <v>Missing data</v>
      </c>
      <c r="L481" s="586"/>
      <c r="M481" s="597">
        <f>IF(B481=0,0,IF(I481="Yes",COUNTIFS(B$7:B480,B481,I$7:I480,"Yes")+1,0))</f>
        <v>0</v>
      </c>
    </row>
    <row r="482" spans="1:13" x14ac:dyDescent="0.35">
      <c r="A482" s="600"/>
      <c r="B482" s="656"/>
      <c r="C482" s="522"/>
      <c r="D482" s="610"/>
      <c r="E482" s="477" t="str">
        <f t="shared" si="22"/>
        <v/>
      </c>
      <c r="F482" s="624"/>
      <c r="G482" s="468"/>
      <c r="H482" s="468"/>
      <c r="I482" s="468"/>
      <c r="J482" s="689" t="str">
        <f>IF(B482=0,"",VLOOKUP(B482,'QUALIFIED ENGINES'!$D$6:$P$1035,13,FALSE))</f>
        <v/>
      </c>
      <c r="K482" s="291" t="str">
        <f t="shared" si="23"/>
        <v>Missing data</v>
      </c>
      <c r="L482" s="586"/>
      <c r="M482" s="597">
        <f>IF(B482=0,0,IF(I482="Yes",COUNTIFS(B$7:B481,B482,I$7:I481,"Yes")+1,0))</f>
        <v>0</v>
      </c>
    </row>
    <row r="483" spans="1:13" x14ac:dyDescent="0.35">
      <c r="A483" s="600"/>
      <c r="B483" s="656"/>
      <c r="C483" s="522"/>
      <c r="D483" s="610"/>
      <c r="E483" s="477" t="str">
        <f t="shared" si="22"/>
        <v/>
      </c>
      <c r="F483" s="624"/>
      <c r="G483" s="468"/>
      <c r="H483" s="468"/>
      <c r="I483" s="468"/>
      <c r="J483" s="689" t="str">
        <f>IF(B483=0,"",VLOOKUP(B483,'QUALIFIED ENGINES'!$D$6:$P$1035,13,FALSE))</f>
        <v/>
      </c>
      <c r="K483" s="291" t="str">
        <f t="shared" si="23"/>
        <v>Missing data</v>
      </c>
      <c r="L483" s="586"/>
      <c r="M483" s="597">
        <f>IF(B483=0,0,IF(I483="Yes",COUNTIFS(B$7:B482,B483,I$7:I482,"Yes")+1,0))</f>
        <v>0</v>
      </c>
    </row>
    <row r="484" spans="1:13" x14ac:dyDescent="0.35">
      <c r="A484" s="600"/>
      <c r="B484" s="656"/>
      <c r="C484" s="522"/>
      <c r="D484" s="610"/>
      <c r="E484" s="477" t="str">
        <f t="shared" si="22"/>
        <v/>
      </c>
      <c r="F484" s="624"/>
      <c r="G484" s="468"/>
      <c r="H484" s="468"/>
      <c r="I484" s="468"/>
      <c r="J484" s="689" t="str">
        <f>IF(B484=0,"",VLOOKUP(B484,'QUALIFIED ENGINES'!$D$6:$P$1035,13,FALSE))</f>
        <v/>
      </c>
      <c r="K484" s="291" t="str">
        <f t="shared" si="23"/>
        <v>Missing data</v>
      </c>
      <c r="L484" s="586"/>
      <c r="M484" s="597">
        <f>IF(B484=0,0,IF(I484="Yes",COUNTIFS(B$7:B483,B484,I$7:I483,"Yes")+1,0))</f>
        <v>0</v>
      </c>
    </row>
    <row r="485" spans="1:13" x14ac:dyDescent="0.35">
      <c r="A485" s="600"/>
      <c r="B485" s="656"/>
      <c r="C485" s="522"/>
      <c r="D485" s="610"/>
      <c r="E485" s="477" t="str">
        <f t="shared" si="22"/>
        <v/>
      </c>
      <c r="F485" s="624"/>
      <c r="G485" s="468"/>
      <c r="H485" s="468"/>
      <c r="I485" s="468"/>
      <c r="J485" s="689" t="str">
        <f>IF(B485=0,"",VLOOKUP(B485,'QUALIFIED ENGINES'!$D$6:$P$1035,13,FALSE))</f>
        <v/>
      </c>
      <c r="K485" s="291" t="str">
        <f t="shared" si="23"/>
        <v>Missing data</v>
      </c>
      <c r="L485" s="586"/>
      <c r="M485" s="597">
        <f>IF(B485=0,0,IF(I485="Yes",COUNTIFS(B$7:B484,B485,I$7:I484,"Yes")+1,0))</f>
        <v>0</v>
      </c>
    </row>
    <row r="486" spans="1:13" x14ac:dyDescent="0.35">
      <c r="A486" s="600"/>
      <c r="B486" s="656"/>
      <c r="C486" s="522"/>
      <c r="D486" s="610"/>
      <c r="E486" s="477" t="str">
        <f t="shared" si="22"/>
        <v/>
      </c>
      <c r="F486" s="624"/>
      <c r="G486" s="468"/>
      <c r="H486" s="468"/>
      <c r="I486" s="468"/>
      <c r="J486" s="689" t="str">
        <f>IF(B486=0,"",VLOOKUP(B486,'QUALIFIED ENGINES'!$D$6:$P$1035,13,FALSE))</f>
        <v/>
      </c>
      <c r="K486" s="291" t="str">
        <f t="shared" si="23"/>
        <v>Missing data</v>
      </c>
      <c r="L486" s="586"/>
      <c r="M486" s="597">
        <f>IF(B486=0,0,IF(I486="Yes",COUNTIFS(B$7:B485,B486,I$7:I485,"Yes")+1,0))</f>
        <v>0</v>
      </c>
    </row>
    <row r="487" spans="1:13" x14ac:dyDescent="0.35">
      <c r="A487" s="600"/>
      <c r="B487" s="656"/>
      <c r="C487" s="522"/>
      <c r="D487" s="610"/>
      <c r="E487" s="477" t="str">
        <f t="shared" si="22"/>
        <v/>
      </c>
      <c r="F487" s="624"/>
      <c r="G487" s="468"/>
      <c r="H487" s="468"/>
      <c r="I487" s="468"/>
      <c r="J487" s="689" t="str">
        <f>IF(B487=0,"",VLOOKUP(B487,'QUALIFIED ENGINES'!$D$6:$P$1035,13,FALSE))</f>
        <v/>
      </c>
      <c r="K487" s="291" t="str">
        <f t="shared" si="23"/>
        <v>Missing data</v>
      </c>
      <c r="L487" s="586"/>
      <c r="M487" s="597">
        <f>IF(B487=0,0,IF(I487="Yes",COUNTIFS(B$7:B486,B487,I$7:I486,"Yes")+1,0))</f>
        <v>0</v>
      </c>
    </row>
    <row r="488" spans="1:13" x14ac:dyDescent="0.35">
      <c r="A488" s="600"/>
      <c r="B488" s="656"/>
      <c r="C488" s="522"/>
      <c r="D488" s="610"/>
      <c r="E488" s="477" t="str">
        <f t="shared" si="22"/>
        <v/>
      </c>
      <c r="F488" s="624"/>
      <c r="G488" s="468"/>
      <c r="H488" s="468"/>
      <c r="I488" s="468"/>
      <c r="J488" s="689" t="str">
        <f>IF(B488=0,"",VLOOKUP(B488,'QUALIFIED ENGINES'!$D$6:$P$1035,13,FALSE))</f>
        <v/>
      </c>
      <c r="K488" s="291" t="str">
        <f t="shared" si="23"/>
        <v>Missing data</v>
      </c>
      <c r="L488" s="586"/>
      <c r="M488" s="597">
        <f>IF(B488=0,0,IF(I488="Yes",COUNTIFS(B$7:B487,B488,I$7:I487,"Yes")+1,0))</f>
        <v>0</v>
      </c>
    </row>
    <row r="489" spans="1:13" x14ac:dyDescent="0.35">
      <c r="A489" s="600"/>
      <c r="B489" s="656"/>
      <c r="C489" s="522"/>
      <c r="D489" s="610"/>
      <c r="E489" s="477" t="str">
        <f t="shared" si="22"/>
        <v/>
      </c>
      <c r="F489" s="624"/>
      <c r="G489" s="468"/>
      <c r="H489" s="468"/>
      <c r="I489" s="468"/>
      <c r="J489" s="689" t="str">
        <f>IF(B489=0,"",VLOOKUP(B489,'QUALIFIED ENGINES'!$D$6:$P$1035,13,FALSE))</f>
        <v/>
      </c>
      <c r="K489" s="291" t="str">
        <f t="shared" si="23"/>
        <v>Missing data</v>
      </c>
      <c r="L489" s="586"/>
      <c r="M489" s="597">
        <f>IF(B489=0,0,IF(I489="Yes",COUNTIFS(B$7:B488,B489,I$7:I488,"Yes")+1,0))</f>
        <v>0</v>
      </c>
    </row>
    <row r="490" spans="1:13" x14ac:dyDescent="0.35">
      <c r="A490" s="600"/>
      <c r="B490" s="656"/>
      <c r="C490" s="522"/>
      <c r="D490" s="610"/>
      <c r="E490" s="477" t="str">
        <f t="shared" si="22"/>
        <v/>
      </c>
      <c r="F490" s="624"/>
      <c r="G490" s="468"/>
      <c r="H490" s="468"/>
      <c r="I490" s="468"/>
      <c r="J490" s="689" t="str">
        <f>IF(B490=0,"",VLOOKUP(B490,'QUALIFIED ENGINES'!$D$6:$P$1035,13,FALSE))</f>
        <v/>
      </c>
      <c r="K490" s="291" t="str">
        <f t="shared" si="23"/>
        <v>Missing data</v>
      </c>
      <c r="L490" s="586"/>
      <c r="M490" s="597">
        <f>IF(B490=0,0,IF(I490="Yes",COUNTIFS(B$7:B489,B490,I$7:I489,"Yes")+1,0))</f>
        <v>0</v>
      </c>
    </row>
    <row r="491" spans="1:13" x14ac:dyDescent="0.35">
      <c r="A491" s="600"/>
      <c r="B491" s="656"/>
      <c r="C491" s="522"/>
      <c r="D491" s="610"/>
      <c r="E491" s="477" t="str">
        <f t="shared" si="22"/>
        <v/>
      </c>
      <c r="F491" s="624"/>
      <c r="G491" s="468"/>
      <c r="H491" s="468"/>
      <c r="I491" s="468"/>
      <c r="J491" s="689" t="str">
        <f>IF(B491=0,"",VLOOKUP(B491,'QUALIFIED ENGINES'!$D$6:$P$1035,13,FALSE))</f>
        <v/>
      </c>
      <c r="K491" s="291" t="str">
        <f t="shared" si="23"/>
        <v>Missing data</v>
      </c>
      <c r="L491" s="586"/>
      <c r="M491" s="597">
        <f>IF(B491=0,0,IF(I491="Yes",COUNTIFS(B$7:B490,B491,I$7:I490,"Yes")+1,0))</f>
        <v>0</v>
      </c>
    </row>
    <row r="492" spans="1:13" x14ac:dyDescent="0.35">
      <c r="A492" s="600"/>
      <c r="B492" s="656"/>
      <c r="C492" s="522"/>
      <c r="D492" s="610"/>
      <c r="E492" s="477" t="str">
        <f t="shared" si="22"/>
        <v/>
      </c>
      <c r="F492" s="624"/>
      <c r="G492" s="468"/>
      <c r="H492" s="468"/>
      <c r="I492" s="468"/>
      <c r="J492" s="689" t="str">
        <f>IF(B492=0,"",VLOOKUP(B492,'QUALIFIED ENGINES'!$D$6:$P$1035,13,FALSE))</f>
        <v/>
      </c>
      <c r="K492" s="291" t="str">
        <f t="shared" si="23"/>
        <v>Missing data</v>
      </c>
      <c r="L492" s="586"/>
      <c r="M492" s="597">
        <f>IF(B492=0,0,IF(I492="Yes",COUNTIFS(B$7:B491,B492,I$7:I491,"Yes")+1,0))</f>
        <v>0</v>
      </c>
    </row>
    <row r="493" spans="1:13" x14ac:dyDescent="0.35">
      <c r="A493" s="600"/>
      <c r="B493" s="656"/>
      <c r="C493" s="522"/>
      <c r="D493" s="610"/>
      <c r="E493" s="477" t="str">
        <f t="shared" si="22"/>
        <v/>
      </c>
      <c r="F493" s="624"/>
      <c r="G493" s="468"/>
      <c r="H493" s="468"/>
      <c r="I493" s="468"/>
      <c r="J493" s="689" t="str">
        <f>IF(B493=0,"",VLOOKUP(B493,'QUALIFIED ENGINES'!$D$6:$P$1035,13,FALSE))</f>
        <v/>
      </c>
      <c r="K493" s="291" t="str">
        <f t="shared" si="23"/>
        <v>Missing data</v>
      </c>
      <c r="L493" s="586"/>
      <c r="M493" s="597">
        <f>IF(B493=0,0,IF(I493="Yes",COUNTIFS(B$7:B492,B493,I$7:I492,"Yes")+1,0))</f>
        <v>0</v>
      </c>
    </row>
    <row r="494" spans="1:13" x14ac:dyDescent="0.35">
      <c r="A494" s="600"/>
      <c r="B494" s="656"/>
      <c r="C494" s="522"/>
      <c r="D494" s="610"/>
      <c r="E494" s="477" t="str">
        <f t="shared" si="22"/>
        <v/>
      </c>
      <c r="F494" s="624"/>
      <c r="G494" s="468"/>
      <c r="H494" s="468"/>
      <c r="I494" s="468"/>
      <c r="J494" s="689" t="str">
        <f>IF(B494=0,"",VLOOKUP(B494,'QUALIFIED ENGINES'!$D$6:$P$1035,13,FALSE))</f>
        <v/>
      </c>
      <c r="K494" s="291" t="str">
        <f t="shared" si="23"/>
        <v>Missing data</v>
      </c>
      <c r="L494" s="586"/>
      <c r="M494" s="597">
        <f>IF(B494=0,0,IF(I494="Yes",COUNTIFS(B$7:B493,B494,I$7:I493,"Yes")+1,0))</f>
        <v>0</v>
      </c>
    </row>
    <row r="495" spans="1:13" x14ac:dyDescent="0.35">
      <c r="A495" s="600"/>
      <c r="B495" s="656"/>
      <c r="C495" s="522"/>
      <c r="D495" s="610"/>
      <c r="E495" s="477" t="str">
        <f t="shared" si="22"/>
        <v/>
      </c>
      <c r="F495" s="624"/>
      <c r="G495" s="468"/>
      <c r="H495" s="468"/>
      <c r="I495" s="468"/>
      <c r="J495" s="689" t="str">
        <f>IF(B495=0,"",VLOOKUP(B495,'QUALIFIED ENGINES'!$D$6:$P$1035,13,FALSE))</f>
        <v/>
      </c>
      <c r="K495" s="291" t="str">
        <f t="shared" si="23"/>
        <v>Missing data</v>
      </c>
      <c r="L495" s="586"/>
      <c r="M495" s="597">
        <f>IF(B495=0,0,IF(I495="Yes",COUNTIFS(B$7:B494,B495,I$7:I494,"Yes")+1,0))</f>
        <v>0</v>
      </c>
    </row>
    <row r="496" spans="1:13" x14ac:dyDescent="0.35">
      <c r="A496" s="600"/>
      <c r="B496" s="656"/>
      <c r="C496" s="522"/>
      <c r="D496" s="610"/>
      <c r="E496" s="477" t="str">
        <f t="shared" si="22"/>
        <v/>
      </c>
      <c r="F496" s="624"/>
      <c r="G496" s="468"/>
      <c r="H496" s="468"/>
      <c r="I496" s="468"/>
      <c r="J496" s="689" t="str">
        <f>IF(B496=0,"",VLOOKUP(B496,'QUALIFIED ENGINES'!$D$6:$P$1035,13,FALSE))</f>
        <v/>
      </c>
      <c r="K496" s="291" t="str">
        <f t="shared" si="23"/>
        <v>Missing data</v>
      </c>
      <c r="L496" s="586"/>
      <c r="M496" s="597">
        <f>IF(B496=0,0,IF(I496="Yes",COUNTIFS(B$7:B495,B496,I$7:I495,"Yes")+1,0))</f>
        <v>0</v>
      </c>
    </row>
    <row r="497" spans="1:13" x14ac:dyDescent="0.35">
      <c r="A497" s="600"/>
      <c r="B497" s="656"/>
      <c r="C497" s="522"/>
      <c r="D497" s="610"/>
      <c r="E497" s="477" t="str">
        <f t="shared" si="22"/>
        <v/>
      </c>
      <c r="F497" s="624"/>
      <c r="G497" s="468"/>
      <c r="H497" s="468"/>
      <c r="I497" s="468"/>
      <c r="J497" s="689" t="str">
        <f>IF(B497=0,"",VLOOKUP(B497,'QUALIFIED ENGINES'!$D$6:$P$1035,13,FALSE))</f>
        <v/>
      </c>
      <c r="K497" s="291" t="str">
        <f t="shared" si="23"/>
        <v>Missing data</v>
      </c>
      <c r="L497" s="586"/>
      <c r="M497" s="597">
        <f>IF(B497=0,0,IF(I497="Yes",COUNTIFS(B$7:B496,B497,I$7:I496,"Yes")+1,0))</f>
        <v>0</v>
      </c>
    </row>
    <row r="498" spans="1:13" x14ac:dyDescent="0.35">
      <c r="A498" s="600"/>
      <c r="B498" s="656"/>
      <c r="C498" s="522"/>
      <c r="D498" s="610"/>
      <c r="E498" s="477" t="str">
        <f t="shared" si="22"/>
        <v/>
      </c>
      <c r="F498" s="624"/>
      <c r="G498" s="468"/>
      <c r="H498" s="468"/>
      <c r="I498" s="468"/>
      <c r="J498" s="689" t="str">
        <f>IF(B498=0,"",VLOOKUP(B498,'QUALIFIED ENGINES'!$D$6:$P$1035,13,FALSE))</f>
        <v/>
      </c>
      <c r="K498" s="291" t="str">
        <f t="shared" si="23"/>
        <v>Missing data</v>
      </c>
      <c r="L498" s="586"/>
      <c r="M498" s="597">
        <f>IF(B498=0,0,IF(I498="Yes",COUNTIFS(B$7:B497,B498,I$7:I497,"Yes")+1,0))</f>
        <v>0</v>
      </c>
    </row>
    <row r="499" spans="1:13" x14ac:dyDescent="0.35">
      <c r="A499" s="600"/>
      <c r="B499" s="656"/>
      <c r="C499" s="522"/>
      <c r="D499" s="610"/>
      <c r="E499" s="477" t="str">
        <f t="shared" si="22"/>
        <v/>
      </c>
      <c r="F499" s="624"/>
      <c r="G499" s="468"/>
      <c r="H499" s="468"/>
      <c r="I499" s="468"/>
      <c r="J499" s="689" t="str">
        <f>IF(B499=0,"",VLOOKUP(B499,'QUALIFIED ENGINES'!$D$6:$P$1035,13,FALSE))</f>
        <v/>
      </c>
      <c r="K499" s="291" t="str">
        <f t="shared" si="23"/>
        <v>Missing data</v>
      </c>
      <c r="L499" s="586"/>
      <c r="M499" s="597">
        <f>IF(B499=0,0,IF(I499="Yes",COUNTIFS(B$7:B498,B499,I$7:I498,"Yes")+1,0))</f>
        <v>0</v>
      </c>
    </row>
    <row r="500" spans="1:13" x14ac:dyDescent="0.35">
      <c r="A500" s="600"/>
      <c r="B500" s="656"/>
      <c r="C500" s="522"/>
      <c r="D500" s="610"/>
      <c r="E500" s="477" t="str">
        <f t="shared" si="22"/>
        <v/>
      </c>
      <c r="F500" s="624"/>
      <c r="G500" s="468"/>
      <c r="H500" s="468"/>
      <c r="I500" s="468"/>
      <c r="J500" s="689" t="str">
        <f>IF(B500=0,"",VLOOKUP(B500,'QUALIFIED ENGINES'!$D$6:$P$1035,13,FALSE))</f>
        <v/>
      </c>
      <c r="K500" s="291" t="str">
        <f t="shared" si="23"/>
        <v>Missing data</v>
      </c>
      <c r="L500" s="586"/>
      <c r="M500" s="597">
        <f>IF(B500=0,0,IF(I500="Yes",COUNTIFS(B$7:B499,B500,I$7:I499,"Yes")+1,0))</f>
        <v>0</v>
      </c>
    </row>
    <row r="501" spans="1:13" x14ac:dyDescent="0.35">
      <c r="A501" s="600"/>
      <c r="B501" s="656"/>
      <c r="C501" s="522"/>
      <c r="D501" s="610"/>
      <c r="E501" s="477" t="str">
        <f t="shared" si="22"/>
        <v/>
      </c>
      <c r="F501" s="624"/>
      <c r="G501" s="468"/>
      <c r="H501" s="468"/>
      <c r="I501" s="468"/>
      <c r="J501" s="689" t="str">
        <f>IF(B501=0,"",VLOOKUP(B501,'QUALIFIED ENGINES'!$D$6:$P$1035,13,FALSE))</f>
        <v/>
      </c>
      <c r="K501" s="291" t="str">
        <f t="shared" si="23"/>
        <v>Missing data</v>
      </c>
      <c r="L501" s="586"/>
      <c r="M501" s="597">
        <f>IF(B501=0,0,IF(I501="Yes",COUNTIFS(B$7:B500,B501,I$7:I500,"Yes")+1,0))</f>
        <v>0</v>
      </c>
    </row>
    <row r="502" spans="1:13" x14ac:dyDescent="0.35">
      <c r="A502" s="600"/>
      <c r="B502" s="656"/>
      <c r="C502" s="522"/>
      <c r="D502" s="610"/>
      <c r="E502" s="477" t="str">
        <f t="shared" si="22"/>
        <v/>
      </c>
      <c r="F502" s="624"/>
      <c r="G502" s="468"/>
      <c r="H502" s="468"/>
      <c r="I502" s="468"/>
      <c r="J502" s="689" t="str">
        <f>IF(B502=0,"",VLOOKUP(B502,'QUALIFIED ENGINES'!$D$6:$P$1035,13,FALSE))</f>
        <v/>
      </c>
      <c r="K502" s="291" t="str">
        <f t="shared" si="23"/>
        <v>Missing data</v>
      </c>
      <c r="L502" s="586"/>
      <c r="M502" s="597">
        <f>IF(B502=0,0,IF(I502="Yes",COUNTIFS(B$7:B501,B502,I$7:I501,"Yes")+1,0))</f>
        <v>0</v>
      </c>
    </row>
    <row r="503" spans="1:13" x14ac:dyDescent="0.35">
      <c r="A503" s="600"/>
      <c r="B503" s="656"/>
      <c r="C503" s="522"/>
      <c r="D503" s="610"/>
      <c r="E503" s="477" t="str">
        <f t="shared" si="22"/>
        <v/>
      </c>
      <c r="F503" s="624"/>
      <c r="G503" s="468"/>
      <c r="H503" s="468"/>
      <c r="I503" s="468"/>
      <c r="J503" s="689" t="str">
        <f>IF(B503=0,"",VLOOKUP(B503,'QUALIFIED ENGINES'!$D$6:$P$1035,13,FALSE))</f>
        <v/>
      </c>
      <c r="K503" s="291" t="str">
        <f t="shared" si="23"/>
        <v>Missing data</v>
      </c>
      <c r="L503" s="586"/>
      <c r="M503" s="597">
        <f>IF(B503=0,0,IF(I503="Yes",COUNTIFS(B$7:B502,B503,I$7:I502,"Yes")+1,0))</f>
        <v>0</v>
      </c>
    </row>
    <row r="504" spans="1:13" x14ac:dyDescent="0.35">
      <c r="A504" s="600"/>
      <c r="B504" s="656"/>
      <c r="C504" s="522"/>
      <c r="D504" s="610"/>
      <c r="E504" s="477" t="str">
        <f t="shared" si="22"/>
        <v/>
      </c>
      <c r="F504" s="624"/>
      <c r="G504" s="468"/>
      <c r="H504" s="468"/>
      <c r="I504" s="468"/>
      <c r="J504" s="689" t="str">
        <f>IF(B504=0,"",VLOOKUP(B504,'QUALIFIED ENGINES'!$D$6:$P$1035,13,FALSE))</f>
        <v/>
      </c>
      <c r="K504" s="291" t="str">
        <f t="shared" si="23"/>
        <v>Missing data</v>
      </c>
      <c r="L504" s="586"/>
      <c r="M504" s="597">
        <f>IF(B504=0,0,IF(I504="Yes",COUNTIFS(B$7:B503,B504,I$7:I503,"Yes")+1,0))</f>
        <v>0</v>
      </c>
    </row>
    <row r="505" spans="1:13" x14ac:dyDescent="0.35">
      <c r="A505" s="600"/>
      <c r="B505" s="656"/>
      <c r="C505" s="522"/>
      <c r="D505" s="610"/>
      <c r="E505" s="477" t="str">
        <f t="shared" si="22"/>
        <v/>
      </c>
      <c r="F505" s="624"/>
      <c r="G505" s="468"/>
      <c r="H505" s="468"/>
      <c r="I505" s="468"/>
      <c r="J505" s="689" t="str">
        <f>IF(B505=0,"",VLOOKUP(B505,'QUALIFIED ENGINES'!$D$6:$P$1035,13,FALSE))</f>
        <v/>
      </c>
      <c r="K505" s="291" t="str">
        <f t="shared" si="23"/>
        <v>Missing data</v>
      </c>
      <c r="L505" s="586"/>
      <c r="M505" s="597">
        <f>IF(B505=0,0,IF(I505="Yes",COUNTIFS(B$7:B504,B505,I$7:I504,"Yes")+1,0))</f>
        <v>0</v>
      </c>
    </row>
    <row r="506" spans="1:13" x14ac:dyDescent="0.35">
      <c r="A506" s="600"/>
      <c r="B506" s="656"/>
      <c r="C506" s="522"/>
      <c r="D506" s="610"/>
      <c r="E506" s="477" t="str">
        <f t="shared" si="22"/>
        <v/>
      </c>
      <c r="F506" s="624"/>
      <c r="G506" s="468"/>
      <c r="H506" s="468"/>
      <c r="I506" s="468"/>
      <c r="J506" s="689" t="str">
        <f>IF(B506=0,"",VLOOKUP(B506,'QUALIFIED ENGINES'!$D$6:$P$1035,13,FALSE))</f>
        <v/>
      </c>
      <c r="K506" s="291" t="str">
        <f t="shared" si="23"/>
        <v>Missing data</v>
      </c>
      <c r="L506" s="586"/>
      <c r="M506" s="597">
        <f>IF(B506=0,0,IF(I506="Yes",COUNTIFS(B$7:B505,B506,I$7:I505,"Yes")+1,0))</f>
        <v>0</v>
      </c>
    </row>
    <row r="507" spans="1:13" x14ac:dyDescent="0.35">
      <c r="A507" s="600"/>
      <c r="B507" s="656"/>
      <c r="C507" s="522"/>
      <c r="D507" s="610"/>
      <c r="E507" s="477" t="str">
        <f t="shared" si="22"/>
        <v/>
      </c>
      <c r="F507" s="624"/>
      <c r="G507" s="468"/>
      <c r="H507" s="468"/>
      <c r="I507" s="468"/>
      <c r="J507" s="689" t="str">
        <f>IF(B507=0,"",VLOOKUP(B507,'QUALIFIED ENGINES'!$D$6:$P$1035,13,FALSE))</f>
        <v/>
      </c>
      <c r="K507" s="291" t="str">
        <f t="shared" si="23"/>
        <v>Missing data</v>
      </c>
      <c r="L507" s="586"/>
      <c r="M507" s="597">
        <f>IF(B507=0,0,IF(I507="Yes",COUNTIFS(B$7:B506,B507,I$7:I506,"Yes")+1,0))</f>
        <v>0</v>
      </c>
    </row>
    <row r="508" spans="1:13" x14ac:dyDescent="0.35">
      <c r="A508" s="600"/>
      <c r="B508" s="656"/>
      <c r="C508" s="522"/>
      <c r="D508" s="610"/>
      <c r="E508" s="477" t="str">
        <f t="shared" si="22"/>
        <v/>
      </c>
      <c r="F508" s="624"/>
      <c r="G508" s="468"/>
      <c r="H508" s="468"/>
      <c r="I508" s="468"/>
      <c r="J508" s="689" t="str">
        <f>IF(B508=0,"",VLOOKUP(B508,'QUALIFIED ENGINES'!$D$6:$P$1035,13,FALSE))</f>
        <v/>
      </c>
      <c r="K508" s="291" t="str">
        <f t="shared" si="23"/>
        <v>Missing data</v>
      </c>
      <c r="L508" s="586"/>
      <c r="M508" s="597">
        <f>IF(B508=0,0,IF(I508="Yes",COUNTIFS(B$7:B507,B508,I$7:I507,"Yes")+1,0))</f>
        <v>0</v>
      </c>
    </row>
    <row r="509" spans="1:13" x14ac:dyDescent="0.35">
      <c r="A509" s="600"/>
      <c r="B509" s="656"/>
      <c r="C509" s="522"/>
      <c r="D509" s="610"/>
      <c r="E509" s="477" t="str">
        <f t="shared" si="22"/>
        <v/>
      </c>
      <c r="F509" s="624"/>
      <c r="G509" s="468"/>
      <c r="H509" s="468"/>
      <c r="I509" s="468"/>
      <c r="J509" s="689" t="str">
        <f>IF(B509=0,"",VLOOKUP(B509,'QUALIFIED ENGINES'!$D$6:$P$1035,13,FALSE))</f>
        <v/>
      </c>
      <c r="K509" s="291" t="str">
        <f t="shared" si="23"/>
        <v>Missing data</v>
      </c>
      <c r="L509" s="586"/>
      <c r="M509" s="597">
        <f>IF(B509=0,0,IF(I509="Yes",COUNTIFS(B$7:B508,B509,I$7:I508,"Yes")+1,0))</f>
        <v>0</v>
      </c>
    </row>
    <row r="510" spans="1:13" x14ac:dyDescent="0.35">
      <c r="A510" s="600"/>
      <c r="B510" s="656"/>
      <c r="C510" s="522"/>
      <c r="D510" s="610"/>
      <c r="E510" s="477" t="str">
        <f t="shared" si="22"/>
        <v/>
      </c>
      <c r="F510" s="624"/>
      <c r="G510" s="468"/>
      <c r="H510" s="468"/>
      <c r="I510" s="468"/>
      <c r="J510" s="689" t="str">
        <f>IF(B510=0,"",VLOOKUP(B510,'QUALIFIED ENGINES'!$D$6:$P$1035,13,FALSE))</f>
        <v/>
      </c>
      <c r="K510" s="291" t="str">
        <f t="shared" si="23"/>
        <v>Missing data</v>
      </c>
      <c r="L510" s="586"/>
      <c r="M510" s="597">
        <f>IF(B510=0,0,IF(I510="Yes",COUNTIFS(B$7:B509,B510,I$7:I509,"Yes")+1,0))</f>
        <v>0</v>
      </c>
    </row>
    <row r="511" spans="1:13" x14ac:dyDescent="0.35">
      <c r="A511" s="600"/>
      <c r="B511" s="656"/>
      <c r="C511" s="522"/>
      <c r="D511" s="610"/>
      <c r="E511" s="477" t="str">
        <f t="shared" si="22"/>
        <v/>
      </c>
      <c r="F511" s="624"/>
      <c r="G511" s="468"/>
      <c r="H511" s="468"/>
      <c r="I511" s="468"/>
      <c r="J511" s="689" t="str">
        <f>IF(B511=0,"",VLOOKUP(B511,'QUALIFIED ENGINES'!$D$6:$P$1035,13,FALSE))</f>
        <v/>
      </c>
      <c r="K511" s="291" t="str">
        <f t="shared" si="23"/>
        <v>Missing data</v>
      </c>
      <c r="L511" s="586"/>
      <c r="M511" s="597">
        <f>IF(B511=0,0,IF(I511="Yes",COUNTIFS(B$7:B510,B511,I$7:I510,"Yes")+1,0))</f>
        <v>0</v>
      </c>
    </row>
    <row r="512" spans="1:13" x14ac:dyDescent="0.35">
      <c r="A512" s="600"/>
      <c r="B512" s="656"/>
      <c r="C512" s="522"/>
      <c r="D512" s="610"/>
      <c r="E512" s="477" t="str">
        <f t="shared" si="22"/>
        <v/>
      </c>
      <c r="F512" s="624"/>
      <c r="G512" s="468"/>
      <c r="H512" s="468"/>
      <c r="I512" s="468"/>
      <c r="J512" s="689" t="str">
        <f>IF(B512=0,"",VLOOKUP(B512,'QUALIFIED ENGINES'!$D$6:$P$1035,13,FALSE))</f>
        <v/>
      </c>
      <c r="K512" s="291" t="str">
        <f t="shared" si="23"/>
        <v>Missing data</v>
      </c>
      <c r="L512" s="586"/>
      <c r="M512" s="597">
        <f>IF(B512=0,0,IF(I512="Yes",COUNTIFS(B$7:B511,B512,I$7:I511,"Yes")+1,0))</f>
        <v>0</v>
      </c>
    </row>
    <row r="513" spans="1:13" x14ac:dyDescent="0.35">
      <c r="A513" s="600"/>
      <c r="B513" s="656"/>
      <c r="C513" s="522"/>
      <c r="D513" s="610"/>
      <c r="E513" s="477" t="str">
        <f t="shared" si="22"/>
        <v/>
      </c>
      <c r="F513" s="624"/>
      <c r="G513" s="468"/>
      <c r="H513" s="468"/>
      <c r="I513" s="468"/>
      <c r="J513" s="689" t="str">
        <f>IF(B513=0,"",VLOOKUP(B513,'QUALIFIED ENGINES'!$D$6:$P$1035,13,FALSE))</f>
        <v/>
      </c>
      <c r="K513" s="291" t="str">
        <f t="shared" si="23"/>
        <v>Missing data</v>
      </c>
      <c r="L513" s="586"/>
      <c r="M513" s="597">
        <f>IF(B513=0,0,IF(I513="Yes",COUNTIFS(B$7:B512,B513,I$7:I512,"Yes")+1,0))</f>
        <v>0</v>
      </c>
    </row>
    <row r="514" spans="1:13" x14ac:dyDescent="0.35">
      <c r="A514" s="600"/>
      <c r="B514" s="656"/>
      <c r="C514" s="522"/>
      <c r="D514" s="610"/>
      <c r="E514" s="477" t="str">
        <f t="shared" si="22"/>
        <v/>
      </c>
      <c r="F514" s="624"/>
      <c r="G514" s="468"/>
      <c r="H514" s="468"/>
      <c r="I514" s="468"/>
      <c r="J514" s="689" t="str">
        <f>IF(B514=0,"",VLOOKUP(B514,'QUALIFIED ENGINES'!$D$6:$P$1035,13,FALSE))</f>
        <v/>
      </c>
      <c r="K514" s="291" t="str">
        <f t="shared" si="23"/>
        <v>Missing data</v>
      </c>
      <c r="L514" s="586"/>
      <c r="M514" s="597">
        <f>IF(B514=0,0,IF(I514="Yes",COUNTIFS(B$7:B513,B514,I$7:I513,"Yes")+1,0))</f>
        <v>0</v>
      </c>
    </row>
    <row r="515" spans="1:13" x14ac:dyDescent="0.35">
      <c r="A515" s="600"/>
      <c r="B515" s="656"/>
      <c r="C515" s="522"/>
      <c r="D515" s="610"/>
      <c r="E515" s="477" t="str">
        <f t="shared" si="22"/>
        <v/>
      </c>
      <c r="F515" s="624"/>
      <c r="G515" s="468"/>
      <c r="H515" s="468"/>
      <c r="I515" s="468"/>
      <c r="J515" s="689" t="str">
        <f>IF(B515=0,"",VLOOKUP(B515,'QUALIFIED ENGINES'!$D$6:$P$1035,13,FALSE))</f>
        <v/>
      </c>
      <c r="K515" s="291" t="str">
        <f t="shared" si="23"/>
        <v>Missing data</v>
      </c>
      <c r="L515" s="586"/>
      <c r="M515" s="597">
        <f>IF(B515=0,0,IF(I515="Yes",COUNTIFS(B$7:B514,B515,I$7:I514,"Yes")+1,0))</f>
        <v>0</v>
      </c>
    </row>
    <row r="516" spans="1:13" x14ac:dyDescent="0.35">
      <c r="A516" s="600"/>
      <c r="B516" s="656"/>
      <c r="C516" s="522"/>
      <c r="D516" s="610"/>
      <c r="E516" s="477" t="str">
        <f t="shared" si="22"/>
        <v/>
      </c>
      <c r="F516" s="624"/>
      <c r="G516" s="468"/>
      <c r="H516" s="468"/>
      <c r="I516" s="468"/>
      <c r="J516" s="689" t="str">
        <f>IF(B516=0,"",VLOOKUP(B516,'QUALIFIED ENGINES'!$D$6:$P$1035,13,FALSE))</f>
        <v/>
      </c>
      <c r="K516" s="291" t="str">
        <f t="shared" si="23"/>
        <v>Missing data</v>
      </c>
      <c r="L516" s="586"/>
      <c r="M516" s="597">
        <f>IF(B516=0,0,IF(I516="Yes",COUNTIFS(B$7:B515,B516,I$7:I515,"Yes")+1,0))</f>
        <v>0</v>
      </c>
    </row>
    <row r="517" spans="1:13" x14ac:dyDescent="0.35">
      <c r="A517" s="600"/>
      <c r="B517" s="656"/>
      <c r="C517" s="522"/>
      <c r="D517" s="610"/>
      <c r="E517" s="477" t="str">
        <f t="shared" si="22"/>
        <v/>
      </c>
      <c r="F517" s="624"/>
      <c r="G517" s="468"/>
      <c r="H517" s="468"/>
      <c r="I517" s="468"/>
      <c r="J517" s="689" t="str">
        <f>IF(B517=0,"",VLOOKUP(B517,'QUALIFIED ENGINES'!$D$6:$P$1035,13,FALSE))</f>
        <v/>
      </c>
      <c r="K517" s="291" t="str">
        <f t="shared" si="23"/>
        <v>Missing data</v>
      </c>
      <c r="L517" s="586"/>
      <c r="M517" s="597">
        <f>IF(B517=0,0,IF(I517="Yes",COUNTIFS(B$7:B516,B517,I$7:I516,"Yes")+1,0))</f>
        <v>0</v>
      </c>
    </row>
    <row r="518" spans="1:13" x14ac:dyDescent="0.35">
      <c r="A518" s="600"/>
      <c r="B518" s="656"/>
      <c r="C518" s="522"/>
      <c r="D518" s="610"/>
      <c r="E518" s="477" t="str">
        <f t="shared" si="22"/>
        <v/>
      </c>
      <c r="F518" s="624"/>
      <c r="G518" s="468"/>
      <c r="H518" s="468"/>
      <c r="I518" s="468"/>
      <c r="J518" s="689" t="str">
        <f>IF(B518=0,"",VLOOKUP(B518,'QUALIFIED ENGINES'!$D$6:$P$1035,13,FALSE))</f>
        <v/>
      </c>
      <c r="K518" s="291" t="str">
        <f t="shared" si="23"/>
        <v>Missing data</v>
      </c>
      <c r="L518" s="586"/>
      <c r="M518" s="597">
        <f>IF(B518=0,0,IF(I518="Yes",COUNTIFS(B$7:B517,B518,I$7:I517,"Yes")+1,0))</f>
        <v>0</v>
      </c>
    </row>
    <row r="519" spans="1:13" x14ac:dyDescent="0.35">
      <c r="A519" s="600"/>
      <c r="B519" s="656"/>
      <c r="C519" s="522"/>
      <c r="D519" s="610"/>
      <c r="E519" s="477" t="str">
        <f t="shared" si="22"/>
        <v/>
      </c>
      <c r="F519" s="624"/>
      <c r="G519" s="468"/>
      <c r="H519" s="468"/>
      <c r="I519" s="468"/>
      <c r="J519" s="689" t="str">
        <f>IF(B519=0,"",VLOOKUP(B519,'QUALIFIED ENGINES'!$D$6:$P$1035,13,FALSE))</f>
        <v/>
      </c>
      <c r="K519" s="291" t="str">
        <f t="shared" si="23"/>
        <v>Missing data</v>
      </c>
      <c r="L519" s="586"/>
      <c r="M519" s="597">
        <f>IF(B519=0,0,IF(I519="Yes",COUNTIFS(B$7:B518,B519,I$7:I518,"Yes")+1,0))</f>
        <v>0</v>
      </c>
    </row>
    <row r="520" spans="1:13" x14ac:dyDescent="0.35">
      <c r="A520" s="600"/>
      <c r="B520" s="656"/>
      <c r="C520" s="522"/>
      <c r="D520" s="610"/>
      <c r="E520" s="477" t="str">
        <f t="shared" si="22"/>
        <v/>
      </c>
      <c r="F520" s="624"/>
      <c r="G520" s="468"/>
      <c r="H520" s="468"/>
      <c r="I520" s="468"/>
      <c r="J520" s="689" t="str">
        <f>IF(B520=0,"",VLOOKUP(B520,'QUALIFIED ENGINES'!$D$6:$P$1035,13,FALSE))</f>
        <v/>
      </c>
      <c r="K520" s="291" t="str">
        <f t="shared" si="23"/>
        <v>Missing data</v>
      </c>
      <c r="L520" s="586"/>
      <c r="M520" s="597">
        <f>IF(B520=0,0,IF(I520="Yes",COUNTIFS(B$7:B519,B520,I$7:I519,"Yes")+1,0))</f>
        <v>0</v>
      </c>
    </row>
    <row r="521" spans="1:13" x14ac:dyDescent="0.35">
      <c r="A521" s="600"/>
      <c r="B521" s="656"/>
      <c r="C521" s="522"/>
      <c r="D521" s="610"/>
      <c r="E521" s="477" t="str">
        <f t="shared" si="22"/>
        <v/>
      </c>
      <c r="F521" s="624"/>
      <c r="G521" s="468"/>
      <c r="H521" s="468"/>
      <c r="I521" s="468"/>
      <c r="J521" s="689" t="str">
        <f>IF(B521=0,"",VLOOKUP(B521,'QUALIFIED ENGINES'!$D$6:$P$1035,13,FALSE))</f>
        <v/>
      </c>
      <c r="K521" s="291" t="str">
        <f t="shared" ref="K521:K580" si="24">IF(OR(C521="",G521="",H521="",I521="",J521=0),"Missing data",
IF(OR(G521="",G521="NO",H521="YES",C521&gt;$J$4),"Not Qualified",
IF(AND(C521&gt;$H$4,G521="YES",H521="NO"),"ESVRG Qualified Shop Visit",
IF(C521&gt;J521,IF(I521="YES","ESVRG Qualified HPTB Shop Visit","ESVRG Qualified Shop Visit"),
"SVRG Qualified Shop Visit"))))</f>
        <v>Missing data</v>
      </c>
      <c r="L521" s="586" t="s">
        <v>566</v>
      </c>
      <c r="M521" s="597">
        <f>IF(B521=0,0,IF(I521="Yes",COUNTIFS(B$7:B520,B521,I$7:I520,"Yes")+1,0))</f>
        <v>0</v>
      </c>
    </row>
    <row r="522" spans="1:13" x14ac:dyDescent="0.35">
      <c r="A522" s="600"/>
      <c r="B522" s="656"/>
      <c r="C522" s="522"/>
      <c r="D522" s="610"/>
      <c r="E522" s="477" t="str">
        <f t="shared" si="22"/>
        <v/>
      </c>
      <c r="F522" s="624"/>
      <c r="G522" s="468"/>
      <c r="H522" s="468"/>
      <c r="I522" s="468"/>
      <c r="J522" s="689" t="str">
        <f>IF(B522=0,"",VLOOKUP(B522,'QUALIFIED ENGINES'!$D$6:$P$1035,13,FALSE))</f>
        <v/>
      </c>
      <c r="K522" s="291" t="str">
        <f t="shared" si="24"/>
        <v>Missing data</v>
      </c>
      <c r="L522" s="586" t="s">
        <v>566</v>
      </c>
      <c r="M522" s="597">
        <f>IF(B522=0,0,IF(I522="Yes",COUNTIFS(B$7:B521,B522,I$7:I521,"Yes")+1,0))</f>
        <v>0</v>
      </c>
    </row>
    <row r="523" spans="1:13" x14ac:dyDescent="0.35">
      <c r="A523" s="600"/>
      <c r="B523" s="656"/>
      <c r="C523" s="522"/>
      <c r="D523" s="610"/>
      <c r="E523" s="477" t="str">
        <f t="shared" si="22"/>
        <v/>
      </c>
      <c r="F523" s="624"/>
      <c r="G523" s="468"/>
      <c r="H523" s="468"/>
      <c r="I523" s="468"/>
      <c r="J523" s="689" t="str">
        <f>IF(B523=0,"",VLOOKUP(B523,'QUALIFIED ENGINES'!$D$6:$P$1035,13,FALSE))</f>
        <v/>
      </c>
      <c r="K523" s="291" t="str">
        <f t="shared" si="24"/>
        <v>Missing data</v>
      </c>
      <c r="L523" s="586" t="s">
        <v>566</v>
      </c>
      <c r="M523" s="597">
        <f>IF(B523=0,0,IF(I523="Yes",COUNTIFS(B$7:B522,B523,I$7:I522,"Yes")+1,0))</f>
        <v>0</v>
      </c>
    </row>
    <row r="524" spans="1:13" x14ac:dyDescent="0.35">
      <c r="A524" s="600"/>
      <c r="B524" s="656"/>
      <c r="C524" s="522"/>
      <c r="D524" s="610"/>
      <c r="E524" s="477" t="str">
        <f t="shared" si="22"/>
        <v/>
      </c>
      <c r="F524" s="624"/>
      <c r="G524" s="468"/>
      <c r="H524" s="468"/>
      <c r="I524" s="468"/>
      <c r="J524" s="689" t="str">
        <f>IF(B524=0,"",VLOOKUP(B524,'QUALIFIED ENGINES'!$D$6:$P$1035,13,FALSE))</f>
        <v/>
      </c>
      <c r="K524" s="291" t="str">
        <f t="shared" si="24"/>
        <v>Missing data</v>
      </c>
      <c r="L524" s="586" t="s">
        <v>566</v>
      </c>
      <c r="M524" s="597">
        <f>IF(B524=0,0,IF(I524="Yes",COUNTIFS(B$7:B523,B524,I$7:I523,"Yes")+1,0))</f>
        <v>0</v>
      </c>
    </row>
    <row r="525" spans="1:13" x14ac:dyDescent="0.35">
      <c r="A525" s="600"/>
      <c r="B525" s="656"/>
      <c r="C525" s="522"/>
      <c r="D525" s="610"/>
      <c r="E525" s="477" t="str">
        <f t="shared" si="22"/>
        <v/>
      </c>
      <c r="F525" s="624"/>
      <c r="G525" s="468"/>
      <c r="H525" s="468"/>
      <c r="I525" s="468"/>
      <c r="J525" s="689" t="str">
        <f>IF(B525=0,"",VLOOKUP(B525,'QUALIFIED ENGINES'!$D$6:$P$1035,13,FALSE))</f>
        <v/>
      </c>
      <c r="K525" s="291" t="str">
        <f t="shared" si="24"/>
        <v>Missing data</v>
      </c>
      <c r="L525" s="586" t="s">
        <v>566</v>
      </c>
      <c r="M525" s="597">
        <f>IF(B525=0,0,IF(I525="Yes",COUNTIFS(B$7:B524,B525,I$7:I524,"Yes")+1,0))</f>
        <v>0</v>
      </c>
    </row>
    <row r="526" spans="1:13" x14ac:dyDescent="0.35">
      <c r="A526" s="600"/>
      <c r="B526" s="656"/>
      <c r="C526" s="522"/>
      <c r="D526" s="610"/>
      <c r="E526" s="477" t="str">
        <f t="shared" si="22"/>
        <v/>
      </c>
      <c r="F526" s="624"/>
      <c r="G526" s="468"/>
      <c r="H526" s="468"/>
      <c r="I526" s="468"/>
      <c r="J526" s="689" t="str">
        <f>IF(B526=0,"",VLOOKUP(B526,'QUALIFIED ENGINES'!$D$6:$P$1035,13,FALSE))</f>
        <v/>
      </c>
      <c r="K526" s="291" t="str">
        <f t="shared" si="24"/>
        <v>Missing data</v>
      </c>
      <c r="L526" s="586" t="s">
        <v>566</v>
      </c>
      <c r="M526" s="597">
        <f>IF(B526=0,0,IF(I526="Yes",COUNTIFS(B$7:B525,B526,I$7:I525,"Yes")+1,0))</f>
        <v>0</v>
      </c>
    </row>
    <row r="527" spans="1:13" x14ac:dyDescent="0.35">
      <c r="A527" s="600"/>
      <c r="B527" s="656"/>
      <c r="C527" s="522"/>
      <c r="D527" s="610"/>
      <c r="E527" s="477" t="str">
        <f t="shared" si="22"/>
        <v/>
      </c>
      <c r="F527" s="624"/>
      <c r="G527" s="468"/>
      <c r="H527" s="468"/>
      <c r="I527" s="468"/>
      <c r="J527" s="689" t="str">
        <f>IF(B527=0,"",VLOOKUP(B527,'QUALIFIED ENGINES'!$D$6:$P$1035,13,FALSE))</f>
        <v/>
      </c>
      <c r="K527" s="291" t="str">
        <f t="shared" si="24"/>
        <v>Missing data</v>
      </c>
      <c r="L527" s="586" t="s">
        <v>566</v>
      </c>
      <c r="M527" s="597">
        <f>IF(B527=0,0,IF(I527="Yes",COUNTIFS(B$7:B526,B527,I$7:I526,"Yes")+1,0))</f>
        <v>0</v>
      </c>
    </row>
    <row r="528" spans="1:13" x14ac:dyDescent="0.35">
      <c r="A528" s="600"/>
      <c r="B528" s="656"/>
      <c r="C528" s="522"/>
      <c r="D528" s="610"/>
      <c r="E528" s="477" t="str">
        <f t="shared" si="22"/>
        <v/>
      </c>
      <c r="F528" s="624"/>
      <c r="G528" s="468"/>
      <c r="H528" s="468"/>
      <c r="I528" s="468"/>
      <c r="J528" s="689" t="str">
        <f>IF(B528=0,"",VLOOKUP(B528,'QUALIFIED ENGINES'!$D$6:$P$1035,13,FALSE))</f>
        <v/>
      </c>
      <c r="K528" s="291" t="str">
        <f t="shared" si="24"/>
        <v>Missing data</v>
      </c>
      <c r="L528" s="586" t="s">
        <v>566</v>
      </c>
      <c r="M528" s="597">
        <f>IF(B528=0,0,IF(I528="Yes",COUNTIFS(B$7:B527,B528,I$7:I527,"Yes")+1,0))</f>
        <v>0</v>
      </c>
    </row>
    <row r="529" spans="1:13" x14ac:dyDescent="0.35">
      <c r="A529" s="600"/>
      <c r="B529" s="656"/>
      <c r="C529" s="522"/>
      <c r="D529" s="610"/>
      <c r="E529" s="477" t="str">
        <f t="shared" si="22"/>
        <v/>
      </c>
      <c r="F529" s="624"/>
      <c r="G529" s="468"/>
      <c r="H529" s="468"/>
      <c r="I529" s="468"/>
      <c r="J529" s="689" t="str">
        <f>IF(B529=0,"",VLOOKUP(B529,'QUALIFIED ENGINES'!$D$6:$P$1035,13,FALSE))</f>
        <v/>
      </c>
      <c r="K529" s="291" t="str">
        <f t="shared" si="24"/>
        <v>Missing data</v>
      </c>
      <c r="L529" s="586" t="s">
        <v>566</v>
      </c>
      <c r="M529" s="597">
        <f>IF(B529=0,0,IF(I529="Yes",COUNTIFS(B$7:B528,B529,I$7:I528,"Yes")+1,0))</f>
        <v>0</v>
      </c>
    </row>
    <row r="530" spans="1:13" x14ac:dyDescent="0.35">
      <c r="A530" s="600"/>
      <c r="B530" s="656"/>
      <c r="C530" s="522"/>
      <c r="D530" s="610"/>
      <c r="E530" s="477" t="str">
        <f t="shared" si="22"/>
        <v/>
      </c>
      <c r="F530" s="624"/>
      <c r="G530" s="468"/>
      <c r="H530" s="468"/>
      <c r="I530" s="468"/>
      <c r="J530" s="689" t="str">
        <f>IF(B530=0,"",VLOOKUP(B530,'QUALIFIED ENGINES'!$D$6:$P$1035,13,FALSE))</f>
        <v/>
      </c>
      <c r="K530" s="291" t="str">
        <f t="shared" si="24"/>
        <v>Missing data</v>
      </c>
      <c r="L530" s="586" t="s">
        <v>566</v>
      </c>
      <c r="M530" s="597">
        <f>IF(B530=0,0,IF(I530="Yes",COUNTIFS(B$7:B529,B530,I$7:I529,"Yes")+1,0))</f>
        <v>0</v>
      </c>
    </row>
    <row r="531" spans="1:13" x14ac:dyDescent="0.35">
      <c r="A531" s="600"/>
      <c r="B531" s="656"/>
      <c r="C531" s="522"/>
      <c r="D531" s="610"/>
      <c r="E531" s="477" t="str">
        <f t="shared" si="22"/>
        <v/>
      </c>
      <c r="F531" s="624"/>
      <c r="G531" s="468"/>
      <c r="H531" s="468"/>
      <c r="I531" s="468"/>
      <c r="J531" s="689" t="str">
        <f>IF(B531=0,"",VLOOKUP(B531,'QUALIFIED ENGINES'!$D$6:$P$1035,13,FALSE))</f>
        <v/>
      </c>
      <c r="K531" s="291" t="str">
        <f t="shared" si="24"/>
        <v>Missing data</v>
      </c>
      <c r="L531" s="586" t="s">
        <v>566</v>
      </c>
      <c r="M531" s="597">
        <f>IF(B531=0,0,IF(I531="Yes",COUNTIFS(B$7:B530,B531,I$7:I530,"Yes")+1,0))</f>
        <v>0</v>
      </c>
    </row>
    <row r="532" spans="1:13" x14ac:dyDescent="0.35">
      <c r="A532" s="600"/>
      <c r="B532" s="656"/>
      <c r="C532" s="522"/>
      <c r="D532" s="610"/>
      <c r="E532" s="477" t="str">
        <f t="shared" si="22"/>
        <v/>
      </c>
      <c r="F532" s="624"/>
      <c r="G532" s="468"/>
      <c r="H532" s="468"/>
      <c r="I532" s="468"/>
      <c r="J532" s="689" t="str">
        <f>IF(B532=0,"",VLOOKUP(B532,'QUALIFIED ENGINES'!$D$6:$P$1035,13,FALSE))</f>
        <v/>
      </c>
      <c r="K532" s="291" t="str">
        <f t="shared" si="24"/>
        <v>Missing data</v>
      </c>
      <c r="L532" s="586" t="s">
        <v>566</v>
      </c>
      <c r="M532" s="597">
        <f>IF(B532=0,0,IF(I532="Yes",COUNTIFS(B$7:B531,B532,I$7:I531,"Yes")+1,0))</f>
        <v>0</v>
      </c>
    </row>
    <row r="533" spans="1:13" x14ac:dyDescent="0.35">
      <c r="A533" s="600"/>
      <c r="B533" s="656"/>
      <c r="C533" s="522"/>
      <c r="D533" s="610"/>
      <c r="E533" s="477" t="str">
        <f t="shared" ref="E533:E596" si="25">IF(C533=0,"",YEAR(C533))</f>
        <v/>
      </c>
      <c r="F533" s="624"/>
      <c r="G533" s="468"/>
      <c r="H533" s="468"/>
      <c r="I533" s="468"/>
      <c r="J533" s="689" t="str">
        <f>IF(B533=0,"",VLOOKUP(B533,'QUALIFIED ENGINES'!$D$6:$P$1035,13,FALSE))</f>
        <v/>
      </c>
      <c r="K533" s="291" t="str">
        <f t="shared" si="24"/>
        <v>Missing data</v>
      </c>
      <c r="L533" s="586" t="s">
        <v>566</v>
      </c>
      <c r="M533" s="597">
        <f>IF(B533=0,0,IF(I533="Yes",COUNTIFS(B$7:B532,B533,I$7:I532,"Yes")+1,0))</f>
        <v>0</v>
      </c>
    </row>
    <row r="534" spans="1:13" x14ac:dyDescent="0.35">
      <c r="A534" s="600"/>
      <c r="B534" s="656"/>
      <c r="C534" s="522"/>
      <c r="D534" s="610"/>
      <c r="E534" s="477" t="str">
        <f t="shared" si="25"/>
        <v/>
      </c>
      <c r="F534" s="624"/>
      <c r="G534" s="468"/>
      <c r="H534" s="468"/>
      <c r="I534" s="468"/>
      <c r="J534" s="689" t="str">
        <f>IF(B534=0,"",VLOOKUP(B534,'QUALIFIED ENGINES'!$D$6:$P$1035,13,FALSE))</f>
        <v/>
      </c>
      <c r="K534" s="291" t="str">
        <f t="shared" si="24"/>
        <v>Missing data</v>
      </c>
      <c r="L534" s="586" t="s">
        <v>566</v>
      </c>
      <c r="M534" s="597">
        <f>IF(B534=0,0,IF(I534="Yes",COUNTIFS(B$7:B533,B534,I$7:I533,"Yes")+1,0))</f>
        <v>0</v>
      </c>
    </row>
    <row r="535" spans="1:13" x14ac:dyDescent="0.35">
      <c r="A535" s="600"/>
      <c r="B535" s="656"/>
      <c r="C535" s="522"/>
      <c r="D535" s="610"/>
      <c r="E535" s="477" t="str">
        <f t="shared" si="25"/>
        <v/>
      </c>
      <c r="F535" s="624"/>
      <c r="G535" s="468"/>
      <c r="H535" s="468"/>
      <c r="I535" s="468"/>
      <c r="J535" s="689" t="str">
        <f>IF(B535=0,"",VLOOKUP(B535,'QUALIFIED ENGINES'!$D$6:$P$1035,13,FALSE))</f>
        <v/>
      </c>
      <c r="K535" s="291" t="str">
        <f t="shared" si="24"/>
        <v>Missing data</v>
      </c>
      <c r="L535" s="586" t="s">
        <v>566</v>
      </c>
      <c r="M535" s="597">
        <f>IF(B535=0,0,IF(I535="Yes",COUNTIFS(B$7:B534,B535,I$7:I534,"Yes")+1,0))</f>
        <v>0</v>
      </c>
    </row>
    <row r="536" spans="1:13" x14ac:dyDescent="0.35">
      <c r="A536" s="600"/>
      <c r="B536" s="656"/>
      <c r="C536" s="522"/>
      <c r="D536" s="610"/>
      <c r="E536" s="477" t="str">
        <f t="shared" si="25"/>
        <v/>
      </c>
      <c r="F536" s="624"/>
      <c r="G536" s="468"/>
      <c r="H536" s="468"/>
      <c r="I536" s="468"/>
      <c r="J536" s="689" t="str">
        <f>IF(B536=0,"",VLOOKUP(B536,'QUALIFIED ENGINES'!$D$6:$P$1035,13,FALSE))</f>
        <v/>
      </c>
      <c r="K536" s="291" t="str">
        <f t="shared" si="24"/>
        <v>Missing data</v>
      </c>
      <c r="L536" s="586" t="s">
        <v>566</v>
      </c>
      <c r="M536" s="597">
        <f>IF(B536=0,0,IF(I536="Yes",COUNTIFS(B$7:B535,B536,I$7:I535,"Yes")+1,0))</f>
        <v>0</v>
      </c>
    </row>
    <row r="537" spans="1:13" x14ac:dyDescent="0.35">
      <c r="A537" s="600"/>
      <c r="B537" s="656"/>
      <c r="C537" s="522"/>
      <c r="D537" s="610"/>
      <c r="E537" s="477" t="str">
        <f t="shared" si="25"/>
        <v/>
      </c>
      <c r="F537" s="624"/>
      <c r="G537" s="468"/>
      <c r="H537" s="468"/>
      <c r="I537" s="468"/>
      <c r="J537" s="689" t="str">
        <f>IF(B537=0,"",VLOOKUP(B537,'QUALIFIED ENGINES'!$D$6:$P$1035,13,FALSE))</f>
        <v/>
      </c>
      <c r="K537" s="291" t="str">
        <f t="shared" si="24"/>
        <v>Missing data</v>
      </c>
      <c r="L537" s="586" t="s">
        <v>566</v>
      </c>
      <c r="M537" s="597">
        <f>IF(B537=0,0,IF(I537="Yes",COUNTIFS(B$7:B536,B537,I$7:I536,"Yes")+1,0))</f>
        <v>0</v>
      </c>
    </row>
    <row r="538" spans="1:13" x14ac:dyDescent="0.35">
      <c r="A538" s="600"/>
      <c r="B538" s="656"/>
      <c r="C538" s="522"/>
      <c r="D538" s="610"/>
      <c r="E538" s="477" t="str">
        <f t="shared" si="25"/>
        <v/>
      </c>
      <c r="F538" s="624"/>
      <c r="G538" s="468"/>
      <c r="H538" s="468"/>
      <c r="I538" s="468"/>
      <c r="J538" s="689" t="str">
        <f>IF(B538=0,"",VLOOKUP(B538,'QUALIFIED ENGINES'!$D$6:$P$1035,13,FALSE))</f>
        <v/>
      </c>
      <c r="K538" s="291" t="str">
        <f t="shared" si="24"/>
        <v>Missing data</v>
      </c>
      <c r="L538" s="586" t="s">
        <v>566</v>
      </c>
      <c r="M538" s="597">
        <f>IF(B538=0,0,IF(I538="Yes",COUNTIFS(B$7:B537,B538,I$7:I537,"Yes")+1,0))</f>
        <v>0</v>
      </c>
    </row>
    <row r="539" spans="1:13" x14ac:dyDescent="0.35">
      <c r="A539" s="600"/>
      <c r="B539" s="656"/>
      <c r="C539" s="522"/>
      <c r="D539" s="610"/>
      <c r="E539" s="477" t="str">
        <f t="shared" si="25"/>
        <v/>
      </c>
      <c r="F539" s="624"/>
      <c r="G539" s="468"/>
      <c r="H539" s="468"/>
      <c r="I539" s="468"/>
      <c r="J539" s="689" t="str">
        <f>IF(B539=0,"",VLOOKUP(B539,'QUALIFIED ENGINES'!$D$6:$P$1035,13,FALSE))</f>
        <v/>
      </c>
      <c r="K539" s="291" t="str">
        <f t="shared" si="24"/>
        <v>Missing data</v>
      </c>
      <c r="L539" s="586" t="s">
        <v>566</v>
      </c>
      <c r="M539" s="597">
        <f>IF(B539=0,0,IF(I539="Yes",COUNTIFS(B$7:B538,B539,I$7:I538,"Yes")+1,0))</f>
        <v>0</v>
      </c>
    </row>
    <row r="540" spans="1:13" x14ac:dyDescent="0.35">
      <c r="A540" s="600"/>
      <c r="B540" s="656"/>
      <c r="C540" s="522"/>
      <c r="D540" s="610"/>
      <c r="E540" s="477" t="str">
        <f t="shared" si="25"/>
        <v/>
      </c>
      <c r="F540" s="624"/>
      <c r="G540" s="468"/>
      <c r="H540" s="468"/>
      <c r="I540" s="468"/>
      <c r="J540" s="689" t="str">
        <f>IF(B540=0,"",VLOOKUP(B540,'QUALIFIED ENGINES'!$D$6:$P$1035,13,FALSE))</f>
        <v/>
      </c>
      <c r="K540" s="291" t="str">
        <f t="shared" si="24"/>
        <v>Missing data</v>
      </c>
      <c r="L540" s="586" t="s">
        <v>566</v>
      </c>
      <c r="M540" s="597">
        <f>IF(B540=0,0,IF(I540="Yes",COUNTIFS(B$7:B539,B540,I$7:I539,"Yes")+1,0))</f>
        <v>0</v>
      </c>
    </row>
    <row r="541" spans="1:13" x14ac:dyDescent="0.35">
      <c r="A541" s="600"/>
      <c r="B541" s="656"/>
      <c r="C541" s="522"/>
      <c r="D541" s="610"/>
      <c r="E541" s="477" t="str">
        <f t="shared" si="25"/>
        <v/>
      </c>
      <c r="F541" s="624"/>
      <c r="G541" s="468"/>
      <c r="H541" s="468"/>
      <c r="I541" s="468"/>
      <c r="J541" s="689" t="str">
        <f>IF(B541=0,"",VLOOKUP(B541,'QUALIFIED ENGINES'!$D$6:$P$1035,13,FALSE))</f>
        <v/>
      </c>
      <c r="K541" s="291" t="str">
        <f t="shared" si="24"/>
        <v>Missing data</v>
      </c>
      <c r="L541" s="586" t="s">
        <v>566</v>
      </c>
      <c r="M541" s="597">
        <f>IF(B541=0,0,IF(I541="Yes",COUNTIFS(B$7:B540,B541,I$7:I540,"Yes")+1,0))</f>
        <v>0</v>
      </c>
    </row>
    <row r="542" spans="1:13" x14ac:dyDescent="0.35">
      <c r="A542" s="600"/>
      <c r="B542" s="656"/>
      <c r="C542" s="522"/>
      <c r="D542" s="610"/>
      <c r="E542" s="477" t="str">
        <f t="shared" si="25"/>
        <v/>
      </c>
      <c r="F542" s="624"/>
      <c r="G542" s="468"/>
      <c r="H542" s="468"/>
      <c r="I542" s="468"/>
      <c r="J542" s="689" t="str">
        <f>IF(B542=0,"",VLOOKUP(B542,'QUALIFIED ENGINES'!$D$6:$P$1035,13,FALSE))</f>
        <v/>
      </c>
      <c r="K542" s="291" t="str">
        <f t="shared" si="24"/>
        <v>Missing data</v>
      </c>
      <c r="L542" s="586" t="s">
        <v>566</v>
      </c>
      <c r="M542" s="597">
        <f>IF(B542=0,0,IF(I542="Yes",COUNTIFS(B$7:B541,B542,I$7:I541,"Yes")+1,0))</f>
        <v>0</v>
      </c>
    </row>
    <row r="543" spans="1:13" x14ac:dyDescent="0.35">
      <c r="A543" s="600"/>
      <c r="B543" s="656"/>
      <c r="C543" s="522"/>
      <c r="D543" s="610"/>
      <c r="E543" s="477" t="str">
        <f t="shared" si="25"/>
        <v/>
      </c>
      <c r="F543" s="624"/>
      <c r="G543" s="468"/>
      <c r="H543" s="468"/>
      <c r="I543" s="468"/>
      <c r="J543" s="689" t="str">
        <f>IF(B543=0,"",VLOOKUP(B543,'QUALIFIED ENGINES'!$D$6:$P$1035,13,FALSE))</f>
        <v/>
      </c>
      <c r="K543" s="291" t="str">
        <f t="shared" si="24"/>
        <v>Missing data</v>
      </c>
      <c r="L543" s="586" t="s">
        <v>566</v>
      </c>
      <c r="M543" s="597">
        <f>IF(B543=0,0,IF(I543="Yes",COUNTIFS(B$7:B542,B543,I$7:I542,"Yes")+1,0))</f>
        <v>0</v>
      </c>
    </row>
    <row r="544" spans="1:13" x14ac:dyDescent="0.35">
      <c r="A544" s="600"/>
      <c r="B544" s="656"/>
      <c r="C544" s="522"/>
      <c r="D544" s="610"/>
      <c r="E544" s="477" t="str">
        <f t="shared" si="25"/>
        <v/>
      </c>
      <c r="F544" s="624"/>
      <c r="G544" s="468"/>
      <c r="H544" s="468"/>
      <c r="I544" s="468"/>
      <c r="J544" s="689" t="str">
        <f>IF(B544=0,"",VLOOKUP(B544,'QUALIFIED ENGINES'!$D$6:$P$1035,13,FALSE))</f>
        <v/>
      </c>
      <c r="K544" s="291" t="str">
        <f>IF(OR(C544="",G544="",H544="",I544="",J544=0),"Missing data",
IF(OR(G544="",G544="NO",H544="YES",C544&gt;$J$4),"Not Qualified",
IF(AND(C544&gt;$H$4,G544="YES",H544="NO"),"ESVRG Qualified Shop Visit",
IF(C544&gt;J544,IF(I544="YES","ESVRG Qualified HPTB Shop Visit","ESVRG Qualified Shop Visit"),
"SVRG Qualified Shop Visit"))))</f>
        <v>Missing data</v>
      </c>
      <c r="L544" s="586" t="s">
        <v>566</v>
      </c>
      <c r="M544" s="597">
        <f>IF(B544=0,0,IF(I544="Yes",COUNTIFS(B$7:B543,B544,I$7:I543,"Yes")+1,0))</f>
        <v>0</v>
      </c>
    </row>
    <row r="545" spans="1:13" x14ac:dyDescent="0.35">
      <c r="A545" s="600"/>
      <c r="B545" s="656"/>
      <c r="C545" s="522"/>
      <c r="D545" s="610"/>
      <c r="E545" s="477" t="str">
        <f t="shared" si="25"/>
        <v/>
      </c>
      <c r="F545" s="624"/>
      <c r="G545" s="468"/>
      <c r="H545" s="468"/>
      <c r="I545" s="468"/>
      <c r="J545" s="689" t="str">
        <f>IF(B545=0,"",VLOOKUP(B545,'QUALIFIED ENGINES'!$D$6:$P$1035,13,FALSE))</f>
        <v/>
      </c>
      <c r="K545" s="291" t="str">
        <f t="shared" si="24"/>
        <v>Missing data</v>
      </c>
      <c r="L545" s="586" t="s">
        <v>566</v>
      </c>
      <c r="M545" s="597">
        <f>IF(B545=0,0,IF(I545="Yes",COUNTIFS(B$7:B544,B545,I$7:I544,"Yes")+1,0))</f>
        <v>0</v>
      </c>
    </row>
    <row r="546" spans="1:13" x14ac:dyDescent="0.35">
      <c r="A546" s="600"/>
      <c r="B546" s="656"/>
      <c r="C546" s="522"/>
      <c r="D546" s="610"/>
      <c r="E546" s="477" t="str">
        <f t="shared" si="25"/>
        <v/>
      </c>
      <c r="F546" s="624"/>
      <c r="G546" s="468"/>
      <c r="H546" s="468"/>
      <c r="I546" s="468"/>
      <c r="J546" s="689" t="str">
        <f>IF(B546=0,"",VLOOKUP(B546,'QUALIFIED ENGINES'!$D$6:$P$1035,13,FALSE))</f>
        <v/>
      </c>
      <c r="K546" s="291" t="str">
        <f t="shared" si="24"/>
        <v>Missing data</v>
      </c>
      <c r="L546" s="586" t="s">
        <v>566</v>
      </c>
      <c r="M546" s="597">
        <f>IF(B546=0,0,IF(I546="Yes",COUNTIFS(B$7:B545,B546,I$7:I545,"Yes")+1,0))</f>
        <v>0</v>
      </c>
    </row>
    <row r="547" spans="1:13" x14ac:dyDescent="0.35">
      <c r="A547" s="600"/>
      <c r="B547" s="656"/>
      <c r="C547" s="522"/>
      <c r="D547" s="610"/>
      <c r="E547" s="477" t="str">
        <f t="shared" si="25"/>
        <v/>
      </c>
      <c r="F547" s="624"/>
      <c r="G547" s="468"/>
      <c r="H547" s="468"/>
      <c r="I547" s="468"/>
      <c r="J547" s="689" t="str">
        <f>IF(B547=0,"",VLOOKUP(B547,'QUALIFIED ENGINES'!$D$6:$P$1035,13,FALSE))</f>
        <v/>
      </c>
      <c r="K547" s="291" t="str">
        <f t="shared" si="24"/>
        <v>Missing data</v>
      </c>
      <c r="L547" s="586" t="s">
        <v>566</v>
      </c>
      <c r="M547" s="597">
        <f>IF(B547=0,0,IF(I547="Yes",COUNTIFS(B$7:B546,B547,I$7:I546,"Yes")+1,0))</f>
        <v>0</v>
      </c>
    </row>
    <row r="548" spans="1:13" x14ac:dyDescent="0.35">
      <c r="A548" s="600"/>
      <c r="B548" s="656"/>
      <c r="C548" s="522"/>
      <c r="D548" s="610"/>
      <c r="E548" s="477" t="str">
        <f t="shared" si="25"/>
        <v/>
      </c>
      <c r="F548" s="624"/>
      <c r="G548" s="468"/>
      <c r="H548" s="468"/>
      <c r="I548" s="468"/>
      <c r="J548" s="689" t="str">
        <f>IF(B548=0,"",VLOOKUP(B548,'QUALIFIED ENGINES'!$D$6:$P$1035,13,FALSE))</f>
        <v/>
      </c>
      <c r="K548" s="291" t="str">
        <f t="shared" si="24"/>
        <v>Missing data</v>
      </c>
      <c r="L548" s="586" t="s">
        <v>566</v>
      </c>
      <c r="M548" s="597">
        <f>IF(B548=0,0,IF(I548="Yes",COUNTIFS(B$7:B547,B548,I$7:I547,"Yes")+1,0))</f>
        <v>0</v>
      </c>
    </row>
    <row r="549" spans="1:13" x14ac:dyDescent="0.35">
      <c r="A549" s="600"/>
      <c r="B549" s="656"/>
      <c r="C549" s="522"/>
      <c r="D549" s="610"/>
      <c r="E549" s="477" t="str">
        <f t="shared" si="25"/>
        <v/>
      </c>
      <c r="F549" s="624"/>
      <c r="G549" s="468"/>
      <c r="H549" s="468"/>
      <c r="I549" s="468"/>
      <c r="J549" s="689" t="str">
        <f>IF(B549=0,"",VLOOKUP(B549,'QUALIFIED ENGINES'!$D$6:$P$1035,13,FALSE))</f>
        <v/>
      </c>
      <c r="K549" s="291" t="str">
        <f t="shared" si="24"/>
        <v>Missing data</v>
      </c>
      <c r="L549" s="586" t="s">
        <v>566</v>
      </c>
      <c r="M549" s="597">
        <f>IF(B549=0,0,IF(I549="Yes",COUNTIFS(B$7:B548,B549,I$7:I548,"Yes")+1,0))</f>
        <v>0</v>
      </c>
    </row>
    <row r="550" spans="1:13" x14ac:dyDescent="0.35">
      <c r="A550" s="600"/>
      <c r="B550" s="656"/>
      <c r="C550" s="522"/>
      <c r="D550" s="610"/>
      <c r="E550" s="477" t="str">
        <f t="shared" si="25"/>
        <v/>
      </c>
      <c r="F550" s="624"/>
      <c r="G550" s="468"/>
      <c r="H550" s="468"/>
      <c r="I550" s="468"/>
      <c r="J550" s="689" t="str">
        <f>IF(B550=0,"",VLOOKUP(B550,'QUALIFIED ENGINES'!$D$6:$P$1035,13,FALSE))</f>
        <v/>
      </c>
      <c r="K550" s="291" t="str">
        <f t="shared" si="24"/>
        <v>Missing data</v>
      </c>
      <c r="L550" s="586" t="s">
        <v>566</v>
      </c>
      <c r="M550" s="597">
        <f>IF(B550=0,0,IF(I550="Yes",COUNTIFS(B$7:B549,B550,I$7:I549,"Yes")+1,0))</f>
        <v>0</v>
      </c>
    </row>
    <row r="551" spans="1:13" x14ac:dyDescent="0.35">
      <c r="A551" s="600"/>
      <c r="B551" s="656"/>
      <c r="C551" s="522"/>
      <c r="D551" s="610"/>
      <c r="E551" s="477" t="str">
        <f t="shared" si="25"/>
        <v/>
      </c>
      <c r="F551" s="624"/>
      <c r="G551" s="468"/>
      <c r="H551" s="468"/>
      <c r="I551" s="468"/>
      <c r="J551" s="689" t="str">
        <f>IF(B551=0,"",VLOOKUP(B551,'QUALIFIED ENGINES'!$D$6:$P$1035,13,FALSE))</f>
        <v/>
      </c>
      <c r="K551" s="291" t="str">
        <f t="shared" si="24"/>
        <v>Missing data</v>
      </c>
      <c r="L551" s="586" t="s">
        <v>566</v>
      </c>
      <c r="M551" s="597">
        <f>IF(B551=0,0,IF(I551="Yes",COUNTIFS(B$7:B550,B551,I$7:I550,"Yes")+1,0))</f>
        <v>0</v>
      </c>
    </row>
    <row r="552" spans="1:13" x14ac:dyDescent="0.35">
      <c r="A552" s="600"/>
      <c r="B552" s="656"/>
      <c r="C552" s="522"/>
      <c r="D552" s="610"/>
      <c r="E552" s="477" t="str">
        <f t="shared" si="25"/>
        <v/>
      </c>
      <c r="F552" s="624"/>
      <c r="G552" s="468"/>
      <c r="H552" s="468"/>
      <c r="I552" s="468"/>
      <c r="J552" s="689" t="str">
        <f>IF(B552=0,"",VLOOKUP(B552,'QUALIFIED ENGINES'!$D$6:$P$1035,13,FALSE))</f>
        <v/>
      </c>
      <c r="K552" s="291" t="str">
        <f t="shared" si="24"/>
        <v>Missing data</v>
      </c>
      <c r="L552" s="586" t="s">
        <v>566</v>
      </c>
      <c r="M552" s="597">
        <f>IF(B552=0,0,IF(I552="Yes",COUNTIFS(B$7:B551,B552,I$7:I551,"Yes")+1,0))</f>
        <v>0</v>
      </c>
    </row>
    <row r="553" spans="1:13" x14ac:dyDescent="0.35">
      <c r="A553" s="600"/>
      <c r="B553" s="656"/>
      <c r="C553" s="522"/>
      <c r="D553" s="610"/>
      <c r="E553" s="477" t="str">
        <f t="shared" si="25"/>
        <v/>
      </c>
      <c r="F553" s="624"/>
      <c r="G553" s="468"/>
      <c r="H553" s="468"/>
      <c r="I553" s="468"/>
      <c r="J553" s="689" t="str">
        <f>IF(B553=0,"",VLOOKUP(B553,'QUALIFIED ENGINES'!$D$6:$P$1035,13,FALSE))</f>
        <v/>
      </c>
      <c r="K553" s="291" t="str">
        <f t="shared" si="24"/>
        <v>Missing data</v>
      </c>
      <c r="L553" s="586" t="s">
        <v>566</v>
      </c>
      <c r="M553" s="597">
        <f>IF(B553=0,0,IF(I553="Yes",COUNTIFS(B$7:B552,B553,I$7:I552,"Yes")+1,0))</f>
        <v>0</v>
      </c>
    </row>
    <row r="554" spans="1:13" x14ac:dyDescent="0.35">
      <c r="A554" s="600"/>
      <c r="B554" s="656"/>
      <c r="C554" s="522"/>
      <c r="D554" s="610"/>
      <c r="E554" s="477" t="str">
        <f t="shared" si="25"/>
        <v/>
      </c>
      <c r="F554" s="624"/>
      <c r="G554" s="468"/>
      <c r="H554" s="468"/>
      <c r="I554" s="468"/>
      <c r="J554" s="689" t="str">
        <f>IF(B554=0,"",VLOOKUP(B554,'QUALIFIED ENGINES'!$D$6:$P$1035,13,FALSE))</f>
        <v/>
      </c>
      <c r="K554" s="291" t="str">
        <f t="shared" si="24"/>
        <v>Missing data</v>
      </c>
      <c r="L554" s="586" t="s">
        <v>566</v>
      </c>
      <c r="M554" s="597">
        <f>IF(B554=0,0,IF(I554="Yes",COUNTIFS(B$7:B553,B554,I$7:I553,"Yes")+1,0))</f>
        <v>0</v>
      </c>
    </row>
    <row r="555" spans="1:13" x14ac:dyDescent="0.35">
      <c r="A555" s="600"/>
      <c r="B555" s="656"/>
      <c r="C555" s="522"/>
      <c r="D555" s="610"/>
      <c r="E555" s="477" t="str">
        <f t="shared" si="25"/>
        <v/>
      </c>
      <c r="F555" s="624"/>
      <c r="G555" s="468"/>
      <c r="H555" s="468"/>
      <c r="I555" s="468"/>
      <c r="J555" s="689" t="str">
        <f>IF(B555=0,"",VLOOKUP(B555,'QUALIFIED ENGINES'!$D$6:$P$1035,13,FALSE))</f>
        <v/>
      </c>
      <c r="K555" s="291" t="str">
        <f t="shared" si="24"/>
        <v>Missing data</v>
      </c>
      <c r="L555" s="586" t="s">
        <v>566</v>
      </c>
      <c r="M555" s="597">
        <f>IF(B555=0,0,IF(I555="Yes",COUNTIFS(B$7:B554,B555,I$7:I554,"Yes")+1,0))</f>
        <v>0</v>
      </c>
    </row>
    <row r="556" spans="1:13" x14ac:dyDescent="0.35">
      <c r="A556" s="600"/>
      <c r="B556" s="656"/>
      <c r="C556" s="522"/>
      <c r="D556" s="610"/>
      <c r="E556" s="477" t="str">
        <f t="shared" si="25"/>
        <v/>
      </c>
      <c r="F556" s="624"/>
      <c r="G556" s="468"/>
      <c r="H556" s="468"/>
      <c r="I556" s="468"/>
      <c r="J556" s="689" t="str">
        <f>IF(B556=0,"",VLOOKUP(B556,'QUALIFIED ENGINES'!$D$6:$P$1035,13,FALSE))</f>
        <v/>
      </c>
      <c r="K556" s="291" t="str">
        <f t="shared" si="24"/>
        <v>Missing data</v>
      </c>
      <c r="L556" s="586" t="s">
        <v>566</v>
      </c>
      <c r="M556" s="597">
        <f>IF(B556=0,0,IF(I556="Yes",COUNTIFS(B$7:B555,B556,I$7:I555,"Yes")+1,0))</f>
        <v>0</v>
      </c>
    </row>
    <row r="557" spans="1:13" x14ac:dyDescent="0.35">
      <c r="A557" s="600"/>
      <c r="B557" s="656"/>
      <c r="C557" s="522"/>
      <c r="D557" s="610"/>
      <c r="E557" s="477" t="str">
        <f t="shared" si="25"/>
        <v/>
      </c>
      <c r="F557" s="624"/>
      <c r="G557" s="468"/>
      <c r="H557" s="468"/>
      <c r="I557" s="468"/>
      <c r="J557" s="689" t="str">
        <f>IF(B557=0,"",VLOOKUP(B557,'QUALIFIED ENGINES'!$D$6:$P$1035,13,FALSE))</f>
        <v/>
      </c>
      <c r="K557" s="291" t="str">
        <f t="shared" si="24"/>
        <v>Missing data</v>
      </c>
      <c r="L557" s="586" t="s">
        <v>566</v>
      </c>
      <c r="M557" s="597">
        <f>IF(B557=0,0,IF(I557="Yes",COUNTIFS(B$7:B556,B557,I$7:I556,"Yes")+1,0))</f>
        <v>0</v>
      </c>
    </row>
    <row r="558" spans="1:13" x14ac:dyDescent="0.35">
      <c r="A558" s="600"/>
      <c r="B558" s="656"/>
      <c r="C558" s="522"/>
      <c r="D558" s="610"/>
      <c r="E558" s="477" t="str">
        <f t="shared" si="25"/>
        <v/>
      </c>
      <c r="F558" s="624"/>
      <c r="G558" s="468"/>
      <c r="H558" s="468"/>
      <c r="I558" s="468"/>
      <c r="J558" s="689" t="str">
        <f>IF(B558=0,"",VLOOKUP(B558,'QUALIFIED ENGINES'!$D$6:$P$1035,13,FALSE))</f>
        <v/>
      </c>
      <c r="K558" s="291" t="str">
        <f t="shared" si="24"/>
        <v>Missing data</v>
      </c>
      <c r="L558" s="586" t="s">
        <v>566</v>
      </c>
      <c r="M558" s="597">
        <f>IF(B558=0,0,IF(I558="Yes",COUNTIFS(B$7:B557,B558,I$7:I557,"Yes")+1,0))</f>
        <v>0</v>
      </c>
    </row>
    <row r="559" spans="1:13" x14ac:dyDescent="0.35">
      <c r="A559" s="600"/>
      <c r="B559" s="656"/>
      <c r="C559" s="522"/>
      <c r="D559" s="610"/>
      <c r="E559" s="477" t="str">
        <f t="shared" si="25"/>
        <v/>
      </c>
      <c r="F559" s="624"/>
      <c r="G559" s="468"/>
      <c r="H559" s="468"/>
      <c r="I559" s="468"/>
      <c r="J559" s="689" t="str">
        <f>IF(B559=0,"",VLOOKUP(B559,'QUALIFIED ENGINES'!$D$6:$P$1035,13,FALSE))</f>
        <v/>
      </c>
      <c r="K559" s="291" t="str">
        <f t="shared" si="24"/>
        <v>Missing data</v>
      </c>
      <c r="L559" s="586" t="s">
        <v>566</v>
      </c>
      <c r="M559" s="597">
        <f>IF(B559=0,0,IF(I559="Yes",COUNTIFS(B$7:B558,B559,I$7:I558,"Yes")+1,0))</f>
        <v>0</v>
      </c>
    </row>
    <row r="560" spans="1:13" x14ac:dyDescent="0.35">
      <c r="A560" s="600"/>
      <c r="B560" s="656"/>
      <c r="C560" s="522"/>
      <c r="D560" s="610"/>
      <c r="E560" s="477" t="str">
        <f t="shared" si="25"/>
        <v/>
      </c>
      <c r="F560" s="624"/>
      <c r="G560" s="468"/>
      <c r="H560" s="468"/>
      <c r="I560" s="468"/>
      <c r="J560" s="689" t="str">
        <f>IF(B560=0,"",VLOOKUP(B560,'QUALIFIED ENGINES'!$D$6:$P$1035,13,FALSE))</f>
        <v/>
      </c>
      <c r="K560" s="291" t="str">
        <f t="shared" si="24"/>
        <v>Missing data</v>
      </c>
      <c r="L560" s="586" t="s">
        <v>566</v>
      </c>
      <c r="M560" s="597">
        <f>IF(B560=0,0,IF(I560="Yes",COUNTIFS(B$7:B559,B560,I$7:I559,"Yes")+1,0))</f>
        <v>0</v>
      </c>
    </row>
    <row r="561" spans="1:13" x14ac:dyDescent="0.35">
      <c r="A561" s="600"/>
      <c r="B561" s="656"/>
      <c r="C561" s="522"/>
      <c r="D561" s="610"/>
      <c r="E561" s="477" t="str">
        <f t="shared" si="25"/>
        <v/>
      </c>
      <c r="F561" s="624"/>
      <c r="G561" s="468"/>
      <c r="H561" s="468"/>
      <c r="I561" s="468"/>
      <c r="J561" s="689" t="str">
        <f>IF(B561=0,"",VLOOKUP(B561,'QUALIFIED ENGINES'!$D$6:$P$1035,13,FALSE))</f>
        <v/>
      </c>
      <c r="K561" s="291" t="str">
        <f t="shared" si="24"/>
        <v>Missing data</v>
      </c>
      <c r="L561" s="586" t="s">
        <v>566</v>
      </c>
      <c r="M561" s="597">
        <f>IF(B561=0,0,IF(I561="Yes",COUNTIFS(B$7:B560,B561,I$7:I560,"Yes")+1,0))</f>
        <v>0</v>
      </c>
    </row>
    <row r="562" spans="1:13" x14ac:dyDescent="0.35">
      <c r="A562" s="600"/>
      <c r="B562" s="656"/>
      <c r="C562" s="522"/>
      <c r="D562" s="610"/>
      <c r="E562" s="477" t="str">
        <f t="shared" si="25"/>
        <v/>
      </c>
      <c r="F562" s="624"/>
      <c r="G562" s="468"/>
      <c r="H562" s="468"/>
      <c r="I562" s="468"/>
      <c r="J562" s="689" t="str">
        <f>IF(B562=0,"",VLOOKUP(B562,'QUALIFIED ENGINES'!$D$6:$P$1035,13,FALSE))</f>
        <v/>
      </c>
      <c r="K562" s="291" t="str">
        <f t="shared" si="24"/>
        <v>Missing data</v>
      </c>
      <c r="L562" s="586" t="s">
        <v>566</v>
      </c>
      <c r="M562" s="597">
        <f>IF(B562=0,0,IF(I562="Yes",COUNTIFS(B$7:B561,B562,I$7:I561,"Yes")+1,0))</f>
        <v>0</v>
      </c>
    </row>
    <row r="563" spans="1:13" x14ac:dyDescent="0.35">
      <c r="A563" s="600"/>
      <c r="B563" s="656"/>
      <c r="C563" s="522"/>
      <c r="D563" s="610"/>
      <c r="E563" s="477" t="str">
        <f t="shared" si="25"/>
        <v/>
      </c>
      <c r="F563" s="624"/>
      <c r="G563" s="468"/>
      <c r="H563" s="468"/>
      <c r="I563" s="468"/>
      <c r="J563" s="689" t="str">
        <f>IF(B563=0,"",VLOOKUP(B563,'QUALIFIED ENGINES'!$D$6:$P$1035,13,FALSE))</f>
        <v/>
      </c>
      <c r="K563" s="291" t="str">
        <f t="shared" si="24"/>
        <v>Missing data</v>
      </c>
      <c r="L563" s="586" t="s">
        <v>566</v>
      </c>
      <c r="M563" s="597">
        <f>IF(B563=0,0,IF(I563="Yes",COUNTIFS(B$7:B562,B563,I$7:I562,"Yes")+1,0))</f>
        <v>0</v>
      </c>
    </row>
    <row r="564" spans="1:13" x14ac:dyDescent="0.35">
      <c r="A564" s="600"/>
      <c r="B564" s="656"/>
      <c r="C564" s="522"/>
      <c r="D564" s="610"/>
      <c r="E564" s="477" t="str">
        <f t="shared" si="25"/>
        <v/>
      </c>
      <c r="F564" s="624"/>
      <c r="G564" s="468"/>
      <c r="H564" s="468"/>
      <c r="I564" s="468"/>
      <c r="J564" s="689" t="str">
        <f>IF(B564=0,"",VLOOKUP(B564,'QUALIFIED ENGINES'!$D$6:$P$1035,13,FALSE))</f>
        <v/>
      </c>
      <c r="K564" s="291" t="str">
        <f t="shared" si="24"/>
        <v>Missing data</v>
      </c>
      <c r="L564" s="586" t="s">
        <v>566</v>
      </c>
      <c r="M564" s="597">
        <f>IF(B564=0,0,IF(I564="Yes",COUNTIFS(B$7:B563,B564,I$7:I563,"Yes")+1,0))</f>
        <v>0</v>
      </c>
    </row>
    <row r="565" spans="1:13" x14ac:dyDescent="0.35">
      <c r="A565" s="600"/>
      <c r="B565" s="656"/>
      <c r="C565" s="522"/>
      <c r="D565" s="610"/>
      <c r="E565" s="477" t="str">
        <f t="shared" si="25"/>
        <v/>
      </c>
      <c r="F565" s="624"/>
      <c r="G565" s="468"/>
      <c r="H565" s="468"/>
      <c r="I565" s="468"/>
      <c r="J565" s="689" t="str">
        <f>IF(B565=0,"",VLOOKUP(B565,'QUALIFIED ENGINES'!$D$6:$P$1035,13,FALSE))</f>
        <v/>
      </c>
      <c r="K565" s="291" t="str">
        <f t="shared" si="24"/>
        <v>Missing data</v>
      </c>
      <c r="L565" s="586" t="s">
        <v>566</v>
      </c>
      <c r="M565" s="597">
        <f>IF(B565=0,0,IF(I565="Yes",COUNTIFS(B$7:B564,B565,I$7:I564,"Yes")+1,0))</f>
        <v>0</v>
      </c>
    </row>
    <row r="566" spans="1:13" x14ac:dyDescent="0.35">
      <c r="A566" s="600"/>
      <c r="B566" s="656"/>
      <c r="C566" s="522"/>
      <c r="D566" s="610"/>
      <c r="E566" s="477" t="str">
        <f t="shared" si="25"/>
        <v/>
      </c>
      <c r="F566" s="624"/>
      <c r="G566" s="468"/>
      <c r="H566" s="468"/>
      <c r="I566" s="468"/>
      <c r="J566" s="689" t="str">
        <f>IF(B566=0,"",VLOOKUP(B566,'QUALIFIED ENGINES'!$D$6:$P$1035,13,FALSE))</f>
        <v/>
      </c>
      <c r="K566" s="291" t="str">
        <f t="shared" si="24"/>
        <v>Missing data</v>
      </c>
      <c r="L566" s="586" t="s">
        <v>566</v>
      </c>
      <c r="M566" s="597">
        <f>IF(B566=0,0,IF(I566="Yes",COUNTIFS(B$7:B565,B566,I$7:I565,"Yes")+1,0))</f>
        <v>0</v>
      </c>
    </row>
    <row r="567" spans="1:13" x14ac:dyDescent="0.35">
      <c r="A567" s="600"/>
      <c r="B567" s="656"/>
      <c r="C567" s="522"/>
      <c r="D567" s="610"/>
      <c r="E567" s="477" t="str">
        <f t="shared" si="25"/>
        <v/>
      </c>
      <c r="F567" s="624"/>
      <c r="G567" s="468"/>
      <c r="H567" s="468"/>
      <c r="I567" s="468"/>
      <c r="J567" s="689" t="str">
        <f>IF(B567=0,"",VLOOKUP(B567,'QUALIFIED ENGINES'!$D$6:$P$1035,13,FALSE))</f>
        <v/>
      </c>
      <c r="K567" s="291" t="str">
        <f t="shared" si="24"/>
        <v>Missing data</v>
      </c>
      <c r="L567" s="586" t="s">
        <v>566</v>
      </c>
      <c r="M567" s="597">
        <f>IF(B567=0,0,IF(I567="Yes",COUNTIFS(B$7:B566,B567,I$7:I566,"Yes")+1,0))</f>
        <v>0</v>
      </c>
    </row>
    <row r="568" spans="1:13" s="300" customFormat="1" x14ac:dyDescent="0.35">
      <c r="A568" s="600"/>
      <c r="B568" s="656"/>
      <c r="C568" s="522"/>
      <c r="D568" s="610"/>
      <c r="E568" s="477" t="str">
        <f t="shared" si="25"/>
        <v/>
      </c>
      <c r="F568" s="624"/>
      <c r="G568" s="468"/>
      <c r="H568" s="468"/>
      <c r="I568" s="468"/>
      <c r="J568" s="689" t="str">
        <f>IF(B568=0,"",VLOOKUP(B568,'QUALIFIED ENGINES'!$D$6:$P$1035,13,FALSE))</f>
        <v/>
      </c>
      <c r="K568" s="291" t="str">
        <f>IF(OR(C568="",G568="",H568="",I568="",J568=0),"Missing data",
IF(OR(G568="",G568="NO",H568="YES",C568&gt;$J$4),"Not Qualified",
IF(AND(C568&gt;$H$4,G568="YES",H568="NO"),"ESVRG Qualified Shop Visit",
IF(C568&gt;J568,IF(I568="YES","ESVRG Qualified HPTB Shop Visit","ESVRG Qualified Shop Visit"),
"SVRG Qualified Shop Visit"))))</f>
        <v>Missing data</v>
      </c>
      <c r="L568" s="586" t="s">
        <v>566</v>
      </c>
      <c r="M568" s="597">
        <f>IF(B568=0,0,IF(I568="Yes",COUNTIFS(B$7:B567,B568,I$7:I567,"Yes")+1,0))</f>
        <v>0</v>
      </c>
    </row>
    <row r="569" spans="1:13" x14ac:dyDescent="0.35">
      <c r="A569" s="600"/>
      <c r="B569" s="656"/>
      <c r="C569" s="522"/>
      <c r="D569" s="610"/>
      <c r="E569" s="477" t="str">
        <f t="shared" si="25"/>
        <v/>
      </c>
      <c r="F569" s="624"/>
      <c r="G569" s="468"/>
      <c r="H569" s="468"/>
      <c r="I569" s="468"/>
      <c r="J569" s="689" t="str">
        <f>IF(B569=0,"",VLOOKUP(B569,'QUALIFIED ENGINES'!$D$6:$P$1035,13,FALSE))</f>
        <v/>
      </c>
      <c r="K569" s="291" t="str">
        <f t="shared" si="24"/>
        <v>Missing data</v>
      </c>
      <c r="L569" s="586" t="s">
        <v>566</v>
      </c>
      <c r="M569" s="597">
        <f>IF(B569=0,0,IF(I569="Yes",COUNTIFS(B$7:B568,B569,I$7:I568,"Yes")+1,0))</f>
        <v>0</v>
      </c>
    </row>
    <row r="570" spans="1:13" x14ac:dyDescent="0.35">
      <c r="A570" s="600"/>
      <c r="B570" s="656"/>
      <c r="C570" s="522"/>
      <c r="D570" s="610"/>
      <c r="E570" s="477" t="str">
        <f t="shared" si="25"/>
        <v/>
      </c>
      <c r="F570" s="624"/>
      <c r="G570" s="468"/>
      <c r="H570" s="468"/>
      <c r="I570" s="468"/>
      <c r="J570" s="689" t="str">
        <f>IF(B570=0,"",VLOOKUP(B570,'QUALIFIED ENGINES'!$D$6:$P$1035,13,FALSE))</f>
        <v/>
      </c>
      <c r="K570" s="291" t="str">
        <f t="shared" si="24"/>
        <v>Missing data</v>
      </c>
      <c r="L570" s="586" t="s">
        <v>566</v>
      </c>
      <c r="M570" s="597">
        <f>IF(B570=0,0,IF(I570="Yes",COUNTIFS(B$7:B569,B570,I$7:I569,"Yes")+1,0))</f>
        <v>0</v>
      </c>
    </row>
    <row r="571" spans="1:13" x14ac:dyDescent="0.35">
      <c r="A571" s="600"/>
      <c r="B571" s="656"/>
      <c r="C571" s="522"/>
      <c r="D571" s="610"/>
      <c r="E571" s="477" t="str">
        <f t="shared" si="25"/>
        <v/>
      </c>
      <c r="F571" s="624"/>
      <c r="G571" s="468"/>
      <c r="H571" s="468"/>
      <c r="I571" s="468"/>
      <c r="J571" s="689" t="str">
        <f>IF(B571=0,"",VLOOKUP(B571,'QUALIFIED ENGINES'!$D$6:$P$1035,13,FALSE))</f>
        <v/>
      </c>
      <c r="K571" s="291" t="str">
        <f t="shared" si="24"/>
        <v>Missing data</v>
      </c>
      <c r="L571" s="586" t="s">
        <v>566</v>
      </c>
      <c r="M571" s="597">
        <f>IF(B571=0,0,IF(I571="Yes",COUNTIFS(B$7:B570,B571,I$7:I570,"Yes")+1,0))</f>
        <v>0</v>
      </c>
    </row>
    <row r="572" spans="1:13" x14ac:dyDescent="0.35">
      <c r="A572" s="600"/>
      <c r="B572" s="656"/>
      <c r="C572" s="522"/>
      <c r="D572" s="610"/>
      <c r="E572" s="477" t="str">
        <f t="shared" si="25"/>
        <v/>
      </c>
      <c r="F572" s="624"/>
      <c r="G572" s="468"/>
      <c r="H572" s="468"/>
      <c r="I572" s="468"/>
      <c r="J572" s="689" t="str">
        <f>IF(B572=0,"",VLOOKUP(B572,'QUALIFIED ENGINES'!$D$6:$P$1035,13,FALSE))</f>
        <v/>
      </c>
      <c r="K572" s="291" t="str">
        <f t="shared" si="24"/>
        <v>Missing data</v>
      </c>
      <c r="L572" s="586" t="s">
        <v>566</v>
      </c>
      <c r="M572" s="597">
        <f>IF(B572=0,0,IF(I572="Yes",COUNTIFS(B$7:B571,B572,I$7:I571,"Yes")+1,0))</f>
        <v>0</v>
      </c>
    </row>
    <row r="573" spans="1:13" x14ac:dyDescent="0.35">
      <c r="A573" s="600"/>
      <c r="B573" s="656"/>
      <c r="C573" s="522"/>
      <c r="D573" s="610"/>
      <c r="E573" s="477" t="str">
        <f t="shared" si="25"/>
        <v/>
      </c>
      <c r="F573" s="624"/>
      <c r="G573" s="468"/>
      <c r="H573" s="468"/>
      <c r="I573" s="468"/>
      <c r="J573" s="689" t="str">
        <f>IF(B573=0,"",VLOOKUP(B573,'QUALIFIED ENGINES'!$D$6:$P$1035,13,FALSE))</f>
        <v/>
      </c>
      <c r="K573" s="291" t="str">
        <f t="shared" si="24"/>
        <v>Missing data</v>
      </c>
      <c r="L573" s="586" t="s">
        <v>566</v>
      </c>
      <c r="M573" s="597">
        <f>IF(B573=0,0,IF(I573="Yes",COUNTIFS(B$7:B572,B573,I$7:I572,"Yes")+1,0))</f>
        <v>0</v>
      </c>
    </row>
    <row r="574" spans="1:13" x14ac:dyDescent="0.35">
      <c r="A574" s="600"/>
      <c r="B574" s="656"/>
      <c r="C574" s="522"/>
      <c r="D574" s="610"/>
      <c r="E574" s="477" t="str">
        <f t="shared" si="25"/>
        <v/>
      </c>
      <c r="F574" s="624"/>
      <c r="G574" s="468"/>
      <c r="H574" s="468"/>
      <c r="I574" s="468"/>
      <c r="J574" s="689" t="str">
        <f>IF(B574=0,"",VLOOKUP(B574,'QUALIFIED ENGINES'!$D$6:$P$1035,13,FALSE))</f>
        <v/>
      </c>
      <c r="K574" s="291" t="str">
        <f t="shared" si="24"/>
        <v>Missing data</v>
      </c>
      <c r="L574" s="586" t="s">
        <v>566</v>
      </c>
      <c r="M574" s="597">
        <f>IF(B574=0,0,IF(I574="Yes",COUNTIFS(B$7:B573,B574,I$7:I573,"Yes")+1,0))</f>
        <v>0</v>
      </c>
    </row>
    <row r="575" spans="1:13" x14ac:dyDescent="0.35">
      <c r="A575" s="600"/>
      <c r="B575" s="656"/>
      <c r="C575" s="522"/>
      <c r="D575" s="610"/>
      <c r="E575" s="477" t="str">
        <f t="shared" si="25"/>
        <v/>
      </c>
      <c r="F575" s="624"/>
      <c r="G575" s="468"/>
      <c r="H575" s="468"/>
      <c r="I575" s="468"/>
      <c r="J575" s="689" t="str">
        <f>IF(B575=0,"",VLOOKUP(B575,'QUALIFIED ENGINES'!$D$6:$P$1035,13,FALSE))</f>
        <v/>
      </c>
      <c r="K575" s="291" t="str">
        <f t="shared" si="24"/>
        <v>Missing data</v>
      </c>
      <c r="L575" s="586" t="s">
        <v>566</v>
      </c>
      <c r="M575" s="597">
        <f>IF(B575=0,0,IF(I575="Yes",COUNTIFS(B$7:B574,B575,I$7:I574,"Yes")+1,0))</f>
        <v>0</v>
      </c>
    </row>
    <row r="576" spans="1:13" x14ac:dyDescent="0.35">
      <c r="A576" s="600"/>
      <c r="B576" s="656"/>
      <c r="C576" s="522"/>
      <c r="D576" s="610"/>
      <c r="E576" s="477" t="str">
        <f t="shared" si="25"/>
        <v/>
      </c>
      <c r="F576" s="624"/>
      <c r="G576" s="468"/>
      <c r="H576" s="468"/>
      <c r="I576" s="468"/>
      <c r="J576" s="689" t="str">
        <f>IF(B576=0,"",VLOOKUP(B576,'QUALIFIED ENGINES'!$D$6:$P$1035,13,FALSE))</f>
        <v/>
      </c>
      <c r="K576" s="291" t="str">
        <f t="shared" si="24"/>
        <v>Missing data</v>
      </c>
      <c r="L576" s="586" t="s">
        <v>566</v>
      </c>
      <c r="M576" s="597">
        <f>IF(B576=0,0,IF(I576="Yes",COUNTIFS(B$7:B575,B576,I$7:I575,"Yes")+1,0))</f>
        <v>0</v>
      </c>
    </row>
    <row r="577" spans="1:13" x14ac:dyDescent="0.35">
      <c r="A577" s="600"/>
      <c r="B577" s="656"/>
      <c r="C577" s="522"/>
      <c r="D577" s="610"/>
      <c r="E577" s="477" t="str">
        <f t="shared" si="25"/>
        <v/>
      </c>
      <c r="F577" s="624"/>
      <c r="G577" s="468"/>
      <c r="H577" s="468"/>
      <c r="I577" s="468"/>
      <c r="J577" s="689" t="str">
        <f>IF(B577=0,"",VLOOKUP(B577,'QUALIFIED ENGINES'!$D$6:$P$1035,13,FALSE))</f>
        <v/>
      </c>
      <c r="K577" s="291" t="str">
        <f t="shared" si="24"/>
        <v>Missing data</v>
      </c>
      <c r="L577" s="586" t="s">
        <v>566</v>
      </c>
      <c r="M577" s="597">
        <f>IF(B577=0,0,IF(I577="Yes",COUNTIFS(B$7:B576,B577,I$7:I576,"Yes")+1,0))</f>
        <v>0</v>
      </c>
    </row>
    <row r="578" spans="1:13" x14ac:dyDescent="0.35">
      <c r="A578" s="600"/>
      <c r="B578" s="656"/>
      <c r="C578" s="522"/>
      <c r="D578" s="610"/>
      <c r="E578" s="477" t="str">
        <f t="shared" si="25"/>
        <v/>
      </c>
      <c r="F578" s="624"/>
      <c r="G578" s="468"/>
      <c r="H578" s="468"/>
      <c r="I578" s="468"/>
      <c r="J578" s="689" t="str">
        <f>IF(B578=0,"",VLOOKUP(B578,'QUALIFIED ENGINES'!$D$6:$P$1035,13,FALSE))</f>
        <v/>
      </c>
      <c r="K578" s="291" t="str">
        <f t="shared" si="24"/>
        <v>Missing data</v>
      </c>
      <c r="L578" s="586" t="s">
        <v>566</v>
      </c>
      <c r="M578" s="597">
        <f>IF(B578=0,0,IF(I578="Yes",COUNTIFS(B$7:B577,B578,I$7:I577,"Yes")+1,0))</f>
        <v>0</v>
      </c>
    </row>
    <row r="579" spans="1:13" x14ac:dyDescent="0.35">
      <c r="A579" s="600"/>
      <c r="B579" s="656"/>
      <c r="C579" s="522"/>
      <c r="D579" s="610"/>
      <c r="E579" s="477" t="str">
        <f t="shared" si="25"/>
        <v/>
      </c>
      <c r="F579" s="624"/>
      <c r="G579" s="468"/>
      <c r="H579" s="468"/>
      <c r="I579" s="468"/>
      <c r="J579" s="689" t="str">
        <f>IF(B579=0,"",VLOOKUP(B579,'QUALIFIED ENGINES'!$D$6:$P$1035,13,FALSE))</f>
        <v/>
      </c>
      <c r="K579" s="291" t="str">
        <f t="shared" si="24"/>
        <v>Missing data</v>
      </c>
      <c r="L579" s="586" t="s">
        <v>566</v>
      </c>
      <c r="M579" s="597">
        <f>IF(B579=0,0,IF(I579="Yes",COUNTIFS(B$7:B578,B579,I$7:I578,"Yes")+1,0))</f>
        <v>0</v>
      </c>
    </row>
    <row r="580" spans="1:13" x14ac:dyDescent="0.35">
      <c r="A580" s="600"/>
      <c r="B580" s="656"/>
      <c r="C580" s="522"/>
      <c r="D580" s="610"/>
      <c r="E580" s="477" t="str">
        <f t="shared" si="25"/>
        <v/>
      </c>
      <c r="F580" s="624"/>
      <c r="G580" s="468"/>
      <c r="H580" s="468"/>
      <c r="I580" s="468"/>
      <c r="J580" s="689" t="str">
        <f>IF(B580=0,"",VLOOKUP(B580,'QUALIFIED ENGINES'!$D$6:$P$1035,13,FALSE))</f>
        <v/>
      </c>
      <c r="K580" s="291" t="str">
        <f t="shared" si="24"/>
        <v>Missing data</v>
      </c>
      <c r="L580" s="586" t="s">
        <v>566</v>
      </c>
      <c r="M580" s="597">
        <f>IF(B580=0,0,IF(I580="Yes",COUNTIFS(B$7:B579,B580,I$7:I579,"Yes")+1,0))</f>
        <v>0</v>
      </c>
    </row>
    <row r="581" spans="1:13" x14ac:dyDescent="0.35">
      <c r="A581" s="600"/>
      <c r="B581" s="656"/>
      <c r="C581" s="522"/>
      <c r="D581" s="610"/>
      <c r="E581" s="477" t="str">
        <f t="shared" si="25"/>
        <v/>
      </c>
      <c r="F581" s="624"/>
      <c r="G581" s="468"/>
      <c r="H581" s="468"/>
      <c r="I581" s="468"/>
      <c r="J581" s="689"/>
      <c r="K581" s="291"/>
      <c r="L581" s="586"/>
      <c r="M581" s="597">
        <f>IF(B581=0,0,IF(I581="Yes",COUNTIFS(B$7:B580,B581,I$7:I580,"Yes")+1,0))</f>
        <v>0</v>
      </c>
    </row>
    <row r="582" spans="1:13" x14ac:dyDescent="0.35">
      <c r="A582" s="600"/>
      <c r="B582" s="656"/>
      <c r="C582" s="522"/>
      <c r="D582" s="610"/>
      <c r="E582" s="477" t="str">
        <f t="shared" si="25"/>
        <v/>
      </c>
      <c r="F582" s="624"/>
      <c r="G582" s="468"/>
      <c r="H582" s="468"/>
      <c r="I582" s="468"/>
      <c r="J582" s="689"/>
      <c r="K582" s="291"/>
      <c r="L582" s="586"/>
      <c r="M582" s="597">
        <f>IF(B582=0,0,IF(I582="Yes",COUNTIFS(B$7:B581,B582,I$7:I581,"Yes")+1,0))</f>
        <v>0</v>
      </c>
    </row>
    <row r="583" spans="1:13" x14ac:dyDescent="0.35">
      <c r="A583" s="600"/>
      <c r="B583" s="655"/>
      <c r="C583" s="522"/>
      <c r="D583" s="610"/>
      <c r="E583" s="477" t="str">
        <f t="shared" si="25"/>
        <v/>
      </c>
      <c r="F583" s="624"/>
      <c r="G583" s="468"/>
      <c r="H583" s="468"/>
      <c r="I583" s="468"/>
      <c r="J583" s="689"/>
      <c r="K583" s="291"/>
      <c r="L583" s="586"/>
      <c r="M583" s="597">
        <f>IF(B583=0,0,IF(I583="Yes",COUNTIFS(B$7:B582,B583,I$7:I582,"Yes")+1,0))</f>
        <v>0</v>
      </c>
    </row>
    <row r="584" spans="1:13" x14ac:dyDescent="0.35">
      <c r="A584" s="600"/>
      <c r="B584" s="655"/>
      <c r="C584" s="522"/>
      <c r="D584" s="610"/>
      <c r="E584" s="477" t="str">
        <f t="shared" si="25"/>
        <v/>
      </c>
      <c r="F584" s="624"/>
      <c r="G584" s="468"/>
      <c r="H584" s="468"/>
      <c r="I584" s="468"/>
      <c r="J584" s="689"/>
      <c r="K584" s="291"/>
      <c r="L584" s="586"/>
      <c r="M584" s="597">
        <f>IF(B584=0,0,IF(I584="Yes",COUNTIFS(B$7:B583,B584,I$7:I583,"Yes")+1,0))</f>
        <v>0</v>
      </c>
    </row>
    <row r="585" spans="1:13" x14ac:dyDescent="0.35">
      <c r="A585" s="600"/>
      <c r="B585" s="655"/>
      <c r="C585" s="522"/>
      <c r="D585" s="610"/>
      <c r="E585" s="477" t="str">
        <f t="shared" si="25"/>
        <v/>
      </c>
      <c r="F585" s="624"/>
      <c r="G585" s="468"/>
      <c r="H585" s="468"/>
      <c r="I585" s="468"/>
      <c r="J585" s="689"/>
      <c r="K585" s="291"/>
      <c r="L585" s="586"/>
      <c r="M585" s="597">
        <f>IF(B585=0,0,IF(I585="Yes",COUNTIFS(B$7:B584,B585,I$7:I584,"Yes")+1,0))</f>
        <v>0</v>
      </c>
    </row>
    <row r="586" spans="1:13" x14ac:dyDescent="0.35">
      <c r="A586" s="600"/>
      <c r="B586" s="655"/>
      <c r="C586" s="522"/>
      <c r="D586" s="610"/>
      <c r="E586" s="477" t="str">
        <f t="shared" si="25"/>
        <v/>
      </c>
      <c r="F586" s="624"/>
      <c r="G586" s="468"/>
      <c r="H586" s="468"/>
      <c r="I586" s="468"/>
      <c r="J586" s="689"/>
      <c r="K586" s="291"/>
      <c r="L586" s="586"/>
      <c r="M586" s="597">
        <f>IF(B586=0,0,IF(I586="Yes",COUNTIFS(B$7:B585,B586,I$7:I585,"Yes")+1,0))</f>
        <v>0</v>
      </c>
    </row>
    <row r="587" spans="1:13" x14ac:dyDescent="0.35">
      <c r="A587" s="600"/>
      <c r="B587" s="656"/>
      <c r="C587" s="522"/>
      <c r="D587" s="610"/>
      <c r="E587" s="477" t="str">
        <f t="shared" si="25"/>
        <v/>
      </c>
      <c r="F587" s="624"/>
      <c r="G587" s="468"/>
      <c r="H587" s="468"/>
      <c r="I587" s="468"/>
      <c r="J587" s="689"/>
      <c r="K587" s="291"/>
      <c r="L587" s="586"/>
      <c r="M587" s="597">
        <f>IF(B587=0,0,IF(I587="Yes",COUNTIFS(B$7:B586,B587,I$7:I586,"Yes")+1,0))</f>
        <v>0</v>
      </c>
    </row>
    <row r="588" spans="1:13" x14ac:dyDescent="0.35">
      <c r="A588" s="600"/>
      <c r="B588" s="655"/>
      <c r="C588" s="522"/>
      <c r="D588" s="610"/>
      <c r="E588" s="477" t="str">
        <f t="shared" si="25"/>
        <v/>
      </c>
      <c r="F588" s="624"/>
      <c r="G588" s="468"/>
      <c r="H588" s="468"/>
      <c r="I588" s="468"/>
      <c r="J588" s="689"/>
      <c r="K588" s="291"/>
      <c r="L588" s="586"/>
      <c r="M588" s="597">
        <f>IF(B588=0,0,IF(I588="Yes",COUNTIFS(B$7:B587,B588,I$7:I587,"Yes")+1,0))</f>
        <v>0</v>
      </c>
    </row>
    <row r="589" spans="1:13" x14ac:dyDescent="0.35">
      <c r="A589" s="600"/>
      <c r="B589" s="655"/>
      <c r="C589" s="522"/>
      <c r="D589" s="610"/>
      <c r="E589" s="477" t="str">
        <f t="shared" si="25"/>
        <v/>
      </c>
      <c r="F589" s="624"/>
      <c r="G589" s="468"/>
      <c r="H589" s="468"/>
      <c r="I589" s="468"/>
      <c r="J589" s="689"/>
      <c r="K589" s="291"/>
      <c r="L589" s="586"/>
      <c r="M589" s="597">
        <f>IF(B589=0,0,IF(I589="Yes",COUNTIFS(B$7:B588,B589,I$7:I588,"Yes")+1,0))</f>
        <v>0</v>
      </c>
    </row>
    <row r="590" spans="1:13" x14ac:dyDescent="0.35">
      <c r="A590" s="600"/>
      <c r="B590" s="655"/>
      <c r="C590" s="522"/>
      <c r="D590" s="610"/>
      <c r="E590" s="477" t="str">
        <f t="shared" si="25"/>
        <v/>
      </c>
      <c r="F590" s="624"/>
      <c r="G590" s="468"/>
      <c r="H590" s="468"/>
      <c r="I590" s="468"/>
      <c r="J590" s="689"/>
      <c r="K590" s="291"/>
      <c r="L590" s="586"/>
      <c r="M590" s="597">
        <f>IF(B590=0,0,IF(I590="Yes",COUNTIFS(B$7:B589,B590,I$7:I589,"Yes")+1,0))</f>
        <v>0</v>
      </c>
    </row>
    <row r="591" spans="1:13" x14ac:dyDescent="0.35">
      <c r="A591" s="600"/>
      <c r="B591" s="655"/>
      <c r="C591" s="522"/>
      <c r="D591" s="610"/>
      <c r="E591" s="477" t="str">
        <f t="shared" si="25"/>
        <v/>
      </c>
      <c r="F591" s="624"/>
      <c r="G591" s="468"/>
      <c r="H591" s="468"/>
      <c r="I591" s="468"/>
      <c r="J591" s="689"/>
      <c r="K591" s="291"/>
      <c r="L591" s="586"/>
      <c r="M591" s="597">
        <f>IF(B591=0,0,IF(I591="Yes",COUNTIFS(B$7:B590,B591,I$7:I590,"Yes")+1,0))</f>
        <v>0</v>
      </c>
    </row>
    <row r="592" spans="1:13" x14ac:dyDescent="0.35">
      <c r="A592" s="600"/>
      <c r="B592" s="655"/>
      <c r="C592" s="522"/>
      <c r="D592" s="610"/>
      <c r="E592" s="477" t="str">
        <f t="shared" si="25"/>
        <v/>
      </c>
      <c r="F592" s="624"/>
      <c r="G592" s="468"/>
      <c r="H592" s="468"/>
      <c r="I592" s="468"/>
      <c r="J592" s="689"/>
      <c r="K592" s="291"/>
      <c r="L592" s="586"/>
      <c r="M592" s="597">
        <f>IF(B592=0,0,IF(I592="Yes",COUNTIFS(B$7:B591,B592,I$7:I591,"Yes")+1,0))</f>
        <v>0</v>
      </c>
    </row>
    <row r="593" spans="1:13" x14ac:dyDescent="0.35">
      <c r="A593" s="600"/>
      <c r="B593" s="655"/>
      <c r="C593" s="522"/>
      <c r="D593" s="610"/>
      <c r="E593" s="477" t="str">
        <f t="shared" si="25"/>
        <v/>
      </c>
      <c r="F593" s="624"/>
      <c r="G593" s="468"/>
      <c r="H593" s="468"/>
      <c r="I593" s="468"/>
      <c r="J593" s="689"/>
      <c r="K593" s="291"/>
      <c r="L593" s="586"/>
      <c r="M593" s="597">
        <f>IF(B593=0,0,IF(I593="Yes",COUNTIFS(B$7:B592,B593,I$7:I592,"Yes")+1,0))</f>
        <v>0</v>
      </c>
    </row>
    <row r="594" spans="1:13" x14ac:dyDescent="0.35">
      <c r="A594" s="600"/>
      <c r="B594" s="656"/>
      <c r="C594" s="522"/>
      <c r="D594" s="610"/>
      <c r="E594" s="477" t="str">
        <f t="shared" si="25"/>
        <v/>
      </c>
      <c r="F594" s="624"/>
      <c r="G594" s="468"/>
      <c r="H594" s="468"/>
      <c r="I594" s="468"/>
      <c r="J594" s="689"/>
      <c r="K594" s="291"/>
      <c r="L594" s="586"/>
      <c r="M594" s="597">
        <f>IF(B594=0,0,IF(I594="Yes",COUNTIFS(B$7:B593,B594,I$7:I593,"Yes")+1,0))</f>
        <v>0</v>
      </c>
    </row>
    <row r="595" spans="1:13" x14ac:dyDescent="0.35">
      <c r="A595" s="600"/>
      <c r="B595" s="655"/>
      <c r="C595" s="522"/>
      <c r="D595" s="610"/>
      <c r="E595" s="477" t="str">
        <f t="shared" si="25"/>
        <v/>
      </c>
      <c r="F595" s="624"/>
      <c r="G595" s="468"/>
      <c r="H595" s="468"/>
      <c r="I595" s="468"/>
      <c r="J595" s="689"/>
      <c r="K595" s="291"/>
      <c r="L595" s="586"/>
      <c r="M595" s="597">
        <f>IF(B595=0,0,IF(I595="Yes",COUNTIFS(B$7:B594,B595,I$7:I594,"Yes")+1,0))</f>
        <v>0</v>
      </c>
    </row>
    <row r="596" spans="1:13" x14ac:dyDescent="0.35">
      <c r="A596" s="600"/>
      <c r="B596" s="655"/>
      <c r="C596" s="522"/>
      <c r="D596" s="610"/>
      <c r="E596" s="477" t="str">
        <f t="shared" si="25"/>
        <v/>
      </c>
      <c r="F596" s="624"/>
      <c r="G596" s="468"/>
      <c r="H596" s="468"/>
      <c r="I596" s="468"/>
      <c r="J596" s="689"/>
      <c r="K596" s="291"/>
      <c r="L596" s="586"/>
      <c r="M596" s="597">
        <f>IF(B596=0,0,IF(I596="Yes",COUNTIFS(B$7:B595,B596,I$7:I595,"Yes")+1,0))</f>
        <v>0</v>
      </c>
    </row>
    <row r="597" spans="1:13" x14ac:dyDescent="0.35">
      <c r="A597" s="600"/>
      <c r="B597" s="655"/>
      <c r="C597" s="522"/>
      <c r="D597" s="610"/>
      <c r="E597" s="477" t="str">
        <f t="shared" ref="E597:E635" si="26">IF(C597=0,"",YEAR(C597))</f>
        <v/>
      </c>
      <c r="F597" s="624"/>
      <c r="G597" s="468"/>
      <c r="H597" s="468"/>
      <c r="I597" s="468"/>
      <c r="J597" s="689"/>
      <c r="K597" s="291"/>
      <c r="L597" s="586"/>
      <c r="M597" s="597">
        <f>IF(B597=0,0,IF(I597="Yes",COUNTIFS(B$7:B596,B597,I$7:I596,"Yes")+1,0))</f>
        <v>0</v>
      </c>
    </row>
    <row r="598" spans="1:13" x14ac:dyDescent="0.35">
      <c r="A598" s="600"/>
      <c r="B598" s="655"/>
      <c r="C598" s="522"/>
      <c r="D598" s="610"/>
      <c r="E598" s="477" t="str">
        <f t="shared" si="26"/>
        <v/>
      </c>
      <c r="F598" s="624"/>
      <c r="G598" s="468"/>
      <c r="H598" s="468"/>
      <c r="I598" s="468"/>
      <c r="J598" s="689"/>
      <c r="K598" s="291"/>
      <c r="L598" s="586"/>
      <c r="M598" s="597">
        <f>IF(B598=0,0,IF(I598="Yes",COUNTIFS(B$7:B597,B598,I$7:I597,"Yes")+1,0))</f>
        <v>0</v>
      </c>
    </row>
    <row r="599" spans="1:13" x14ac:dyDescent="0.35">
      <c r="A599" s="600"/>
      <c r="B599" s="656"/>
      <c r="C599" s="522"/>
      <c r="D599" s="610"/>
      <c r="E599" s="477" t="str">
        <f t="shared" si="26"/>
        <v/>
      </c>
      <c r="F599" s="624"/>
      <c r="G599" s="468"/>
      <c r="H599" s="468"/>
      <c r="I599" s="468"/>
      <c r="J599" s="689"/>
      <c r="K599" s="291"/>
      <c r="L599" s="586"/>
      <c r="M599" s="597">
        <f>IF(B599=0,0,IF(I599="Yes",COUNTIFS(B$7:B598,B599,I$7:I598,"Yes")+1,0))</f>
        <v>0</v>
      </c>
    </row>
    <row r="600" spans="1:13" x14ac:dyDescent="0.35">
      <c r="A600" s="600"/>
      <c r="B600" s="656"/>
      <c r="C600" s="522"/>
      <c r="D600" s="610"/>
      <c r="E600" s="477" t="str">
        <f t="shared" si="26"/>
        <v/>
      </c>
      <c r="F600" s="624"/>
      <c r="G600" s="468"/>
      <c r="H600" s="468"/>
      <c r="I600" s="468"/>
      <c r="J600" s="689"/>
      <c r="K600" s="291"/>
      <c r="L600" s="586"/>
      <c r="M600" s="597">
        <f>IF(B600=0,0,IF(I600="Yes",COUNTIFS(B$7:B599,B600,I$7:I599,"Yes")+1,0))</f>
        <v>0</v>
      </c>
    </row>
    <row r="601" spans="1:13" x14ac:dyDescent="0.35">
      <c r="A601" s="600"/>
      <c r="B601" s="655"/>
      <c r="C601" s="522"/>
      <c r="D601" s="610"/>
      <c r="E601" s="477" t="str">
        <f t="shared" si="26"/>
        <v/>
      </c>
      <c r="F601" s="624"/>
      <c r="G601" s="468"/>
      <c r="H601" s="468"/>
      <c r="I601" s="468"/>
      <c r="J601" s="689"/>
      <c r="K601" s="291"/>
      <c r="L601" s="586"/>
      <c r="M601" s="597">
        <f>IF(B601=0,0,IF(I601="Yes",COUNTIFS(B$7:B600,B601,I$7:I600,"Yes")+1,0))</f>
        <v>0</v>
      </c>
    </row>
    <row r="602" spans="1:13" x14ac:dyDescent="0.35">
      <c r="A602" s="600"/>
      <c r="B602" s="655"/>
      <c r="C602" s="522"/>
      <c r="D602" s="610"/>
      <c r="E602" s="477" t="str">
        <f t="shared" si="26"/>
        <v/>
      </c>
      <c r="F602" s="624"/>
      <c r="G602" s="468"/>
      <c r="H602" s="468"/>
      <c r="I602" s="468"/>
      <c r="J602" s="689"/>
      <c r="K602" s="291"/>
      <c r="L602" s="586"/>
      <c r="M602" s="597">
        <f>IF(B602=0,0,IF(I602="Yes",COUNTIFS(B$7:B601,B602,I$7:I601,"Yes")+1,0))</f>
        <v>0</v>
      </c>
    </row>
    <row r="603" spans="1:13" x14ac:dyDescent="0.35">
      <c r="A603" s="600"/>
      <c r="B603" s="656"/>
      <c r="C603" s="522"/>
      <c r="D603" s="610"/>
      <c r="E603" s="477" t="str">
        <f t="shared" si="26"/>
        <v/>
      </c>
      <c r="F603" s="624"/>
      <c r="G603" s="468"/>
      <c r="H603" s="468"/>
      <c r="I603" s="468"/>
      <c r="J603" s="689"/>
      <c r="K603" s="291"/>
      <c r="L603" s="586"/>
      <c r="M603" s="597">
        <f>IF(B603=0,0,IF(I603="Yes",COUNTIFS(B$7:B602,B603,I$7:I602,"Yes")+1,0))</f>
        <v>0</v>
      </c>
    </row>
    <row r="604" spans="1:13" x14ac:dyDescent="0.35">
      <c r="A604" s="600"/>
      <c r="B604" s="655"/>
      <c r="C604" s="522"/>
      <c r="D604" s="610"/>
      <c r="E604" s="477" t="str">
        <f t="shared" si="26"/>
        <v/>
      </c>
      <c r="F604" s="624"/>
      <c r="G604" s="468"/>
      <c r="H604" s="468"/>
      <c r="I604" s="468"/>
      <c r="J604" s="689"/>
      <c r="K604" s="291"/>
      <c r="L604" s="586"/>
      <c r="M604" s="597">
        <f>IF(B604=0,0,IF(I604="Yes",COUNTIFS(B$7:B603,B604,I$7:I603,"Yes")+1,0))</f>
        <v>0</v>
      </c>
    </row>
    <row r="605" spans="1:13" x14ac:dyDescent="0.35">
      <c r="A605" s="600"/>
      <c r="B605" s="655"/>
      <c r="C605" s="522"/>
      <c r="D605" s="610"/>
      <c r="E605" s="477" t="str">
        <f t="shared" si="26"/>
        <v/>
      </c>
      <c r="F605" s="624"/>
      <c r="G605" s="468"/>
      <c r="H605" s="468"/>
      <c r="I605" s="468"/>
      <c r="J605" s="689"/>
      <c r="K605" s="291"/>
      <c r="L605" s="586"/>
      <c r="M605" s="597">
        <f>IF(B605=0,0,IF(I605="Yes",COUNTIFS(B$7:B604,B605,I$7:I604,"Yes")+1,0))</f>
        <v>0</v>
      </c>
    </row>
    <row r="606" spans="1:13" x14ac:dyDescent="0.35">
      <c r="A606" s="600"/>
      <c r="B606" s="655"/>
      <c r="C606" s="522"/>
      <c r="D606" s="610"/>
      <c r="E606" s="477" t="str">
        <f t="shared" si="26"/>
        <v/>
      </c>
      <c r="F606" s="624"/>
      <c r="G606" s="468"/>
      <c r="H606" s="468"/>
      <c r="I606" s="468"/>
      <c r="J606" s="689"/>
      <c r="K606" s="291"/>
      <c r="L606" s="586"/>
      <c r="M606" s="597">
        <f>IF(B606=0,0,IF(I606="Yes",COUNTIFS(B$7:B605,B606,I$7:I605,"Yes")+1,0))</f>
        <v>0</v>
      </c>
    </row>
    <row r="607" spans="1:13" x14ac:dyDescent="0.35">
      <c r="A607" s="600"/>
      <c r="B607" s="656"/>
      <c r="C607" s="522"/>
      <c r="D607" s="610"/>
      <c r="E607" s="477" t="str">
        <f t="shared" si="26"/>
        <v/>
      </c>
      <c r="F607" s="624"/>
      <c r="G607" s="468"/>
      <c r="H607" s="468"/>
      <c r="I607" s="468"/>
      <c r="J607" s="689"/>
      <c r="K607" s="291"/>
      <c r="L607" s="586"/>
      <c r="M607" s="597">
        <f>IF(B607=0,0,IF(I607="Yes",COUNTIFS(B$7:B606,B607,I$7:I606,"Yes")+1,0))</f>
        <v>0</v>
      </c>
    </row>
    <row r="608" spans="1:13" x14ac:dyDescent="0.35">
      <c r="A608" s="600"/>
      <c r="B608" s="655"/>
      <c r="C608" s="522"/>
      <c r="D608" s="610"/>
      <c r="E608" s="477" t="str">
        <f t="shared" si="26"/>
        <v/>
      </c>
      <c r="F608" s="624"/>
      <c r="G608" s="468"/>
      <c r="H608" s="468"/>
      <c r="I608" s="468"/>
      <c r="J608" s="689"/>
      <c r="K608" s="291"/>
      <c r="L608" s="586"/>
      <c r="M608" s="597"/>
    </row>
    <row r="609" spans="1:13" x14ac:dyDescent="0.35">
      <c r="A609" s="600"/>
      <c r="B609" s="655"/>
      <c r="C609" s="522"/>
      <c r="D609" s="610"/>
      <c r="E609" s="477" t="str">
        <f t="shared" si="26"/>
        <v/>
      </c>
      <c r="F609" s="624"/>
      <c r="G609" s="468"/>
      <c r="H609" s="468"/>
      <c r="I609" s="468"/>
      <c r="J609" s="689"/>
      <c r="K609" s="291"/>
      <c r="L609" s="586"/>
      <c r="M609" s="597"/>
    </row>
    <row r="610" spans="1:13" x14ac:dyDescent="0.35">
      <c r="A610" s="600"/>
      <c r="B610" s="655"/>
      <c r="C610" s="522"/>
      <c r="D610" s="610"/>
      <c r="E610" s="477" t="str">
        <f t="shared" si="26"/>
        <v/>
      </c>
      <c r="F610" s="624"/>
      <c r="G610" s="468"/>
      <c r="H610" s="468"/>
      <c r="I610" s="468"/>
      <c r="J610" s="689"/>
      <c r="K610" s="291"/>
      <c r="L610" s="586"/>
      <c r="M610" s="597"/>
    </row>
    <row r="611" spans="1:13" x14ac:dyDescent="0.35">
      <c r="A611" s="600"/>
      <c r="B611" s="655"/>
      <c r="C611" s="522"/>
      <c r="D611" s="610"/>
      <c r="E611" s="477" t="str">
        <f t="shared" si="26"/>
        <v/>
      </c>
      <c r="F611" s="624"/>
      <c r="G611" s="468"/>
      <c r="H611" s="468"/>
      <c r="I611" s="468"/>
      <c r="J611" s="689"/>
      <c r="K611" s="291"/>
      <c r="L611" s="586"/>
      <c r="M611" s="597"/>
    </row>
    <row r="612" spans="1:13" x14ac:dyDescent="0.35">
      <c r="A612" s="600"/>
      <c r="B612" s="655"/>
      <c r="C612" s="522"/>
      <c r="D612" s="610"/>
      <c r="E612" s="477" t="str">
        <f t="shared" si="26"/>
        <v/>
      </c>
      <c r="F612" s="624"/>
      <c r="G612" s="468"/>
      <c r="H612" s="468"/>
      <c r="I612" s="468"/>
      <c r="J612" s="689"/>
      <c r="K612" s="291"/>
      <c r="L612" s="586"/>
      <c r="M612" s="597"/>
    </row>
    <row r="613" spans="1:13" x14ac:dyDescent="0.35">
      <c r="A613" s="600"/>
      <c r="B613" s="655"/>
      <c r="C613" s="522"/>
      <c r="D613" s="610"/>
      <c r="E613" s="477" t="str">
        <f t="shared" si="26"/>
        <v/>
      </c>
      <c r="F613" s="624"/>
      <c r="G613" s="468"/>
      <c r="H613" s="468"/>
      <c r="I613" s="468"/>
      <c r="J613" s="689"/>
      <c r="K613" s="291"/>
      <c r="L613" s="586"/>
      <c r="M613" s="597"/>
    </row>
    <row r="614" spans="1:13" x14ac:dyDescent="0.35">
      <c r="A614" s="600"/>
      <c r="B614" s="655"/>
      <c r="C614" s="522"/>
      <c r="D614" s="610"/>
      <c r="E614" s="477" t="str">
        <f t="shared" si="26"/>
        <v/>
      </c>
      <c r="F614" s="624"/>
      <c r="G614" s="468"/>
      <c r="H614" s="468"/>
      <c r="I614" s="468"/>
      <c r="J614" s="689"/>
      <c r="K614" s="291"/>
      <c r="L614" s="586"/>
      <c r="M614" s="597"/>
    </row>
    <row r="615" spans="1:13" x14ac:dyDescent="0.35">
      <c r="A615" s="600"/>
      <c r="B615" s="655"/>
      <c r="C615" s="522"/>
      <c r="D615" s="610"/>
      <c r="E615" s="477" t="str">
        <f t="shared" si="26"/>
        <v/>
      </c>
      <c r="F615" s="624"/>
      <c r="G615" s="468"/>
      <c r="H615" s="468"/>
      <c r="I615" s="468"/>
      <c r="J615" s="689"/>
      <c r="K615" s="291"/>
      <c r="L615" s="586"/>
      <c r="M615" s="597"/>
    </row>
    <row r="616" spans="1:13" x14ac:dyDescent="0.35">
      <c r="A616" s="600"/>
      <c r="B616" s="655"/>
      <c r="C616" s="522"/>
      <c r="D616" s="610"/>
      <c r="E616" s="477" t="str">
        <f t="shared" si="26"/>
        <v/>
      </c>
      <c r="F616" s="624"/>
      <c r="G616" s="468"/>
      <c r="H616" s="468"/>
      <c r="I616" s="468"/>
      <c r="J616" s="689"/>
      <c r="K616" s="291"/>
      <c r="L616" s="586"/>
      <c r="M616" s="597"/>
    </row>
    <row r="617" spans="1:13" x14ac:dyDescent="0.35">
      <c r="A617" s="600"/>
      <c r="B617" s="656"/>
      <c r="C617" s="522"/>
      <c r="D617" s="610"/>
      <c r="E617" s="477" t="str">
        <f t="shared" si="26"/>
        <v/>
      </c>
      <c r="F617" s="624"/>
      <c r="G617" s="468"/>
      <c r="H617" s="468"/>
      <c r="I617" s="468"/>
      <c r="J617" s="689"/>
      <c r="K617" s="291"/>
      <c r="L617" s="586"/>
      <c r="M617" s="597"/>
    </row>
    <row r="618" spans="1:13" x14ac:dyDescent="0.35">
      <c r="A618" s="600"/>
      <c r="B618" s="655"/>
      <c r="C618" s="522"/>
      <c r="D618" s="610"/>
      <c r="E618" s="477" t="str">
        <f t="shared" si="26"/>
        <v/>
      </c>
      <c r="F618" s="624"/>
      <c r="G618" s="468"/>
      <c r="H618" s="468"/>
      <c r="I618" s="468"/>
      <c r="J618" s="689"/>
      <c r="K618" s="291"/>
      <c r="L618" s="586"/>
      <c r="M618" s="597"/>
    </row>
    <row r="619" spans="1:13" x14ac:dyDescent="0.35">
      <c r="A619" s="600"/>
      <c r="B619" s="655"/>
      <c r="C619" s="522"/>
      <c r="D619" s="610"/>
      <c r="E619" s="477" t="str">
        <f t="shared" si="26"/>
        <v/>
      </c>
      <c r="F619" s="624"/>
      <c r="G619" s="468"/>
      <c r="H619" s="468"/>
      <c r="I619" s="468"/>
      <c r="J619" s="689"/>
      <c r="K619" s="291"/>
      <c r="L619" s="586"/>
      <c r="M619" s="597"/>
    </row>
    <row r="620" spans="1:13" x14ac:dyDescent="0.35">
      <c r="A620" s="600"/>
      <c r="B620" s="656"/>
      <c r="C620" s="522"/>
      <c r="D620" s="610"/>
      <c r="E620" s="477" t="str">
        <f t="shared" si="26"/>
        <v/>
      </c>
      <c r="F620" s="624"/>
      <c r="G620" s="468"/>
      <c r="H620" s="468"/>
      <c r="I620" s="468"/>
      <c r="J620" s="689"/>
      <c r="K620" s="291"/>
      <c r="L620" s="586"/>
      <c r="M620" s="597"/>
    </row>
    <row r="621" spans="1:13" x14ac:dyDescent="0.35">
      <c r="A621" s="600"/>
      <c r="B621" s="655"/>
      <c r="C621" s="522"/>
      <c r="D621" s="610"/>
      <c r="E621" s="477" t="str">
        <f t="shared" si="26"/>
        <v/>
      </c>
      <c r="F621" s="624"/>
      <c r="G621" s="468"/>
      <c r="H621" s="468"/>
      <c r="I621" s="468"/>
      <c r="J621" s="689"/>
      <c r="K621" s="291"/>
      <c r="L621" s="586"/>
      <c r="M621" s="597"/>
    </row>
    <row r="622" spans="1:13" x14ac:dyDescent="0.35">
      <c r="A622" s="600"/>
      <c r="B622" s="655"/>
      <c r="C622" s="522"/>
      <c r="D622" s="610"/>
      <c r="E622" s="477" t="str">
        <f t="shared" si="26"/>
        <v/>
      </c>
      <c r="F622" s="624"/>
      <c r="G622" s="468"/>
      <c r="H622" s="468"/>
      <c r="I622" s="468"/>
      <c r="J622" s="689"/>
      <c r="K622" s="291"/>
      <c r="L622" s="586"/>
      <c r="M622" s="597"/>
    </row>
    <row r="623" spans="1:13" x14ac:dyDescent="0.35">
      <c r="A623" s="600"/>
      <c r="B623" s="655"/>
      <c r="C623" s="522"/>
      <c r="D623" s="610"/>
      <c r="E623" s="477" t="str">
        <f t="shared" si="26"/>
        <v/>
      </c>
      <c r="F623" s="624"/>
      <c r="G623" s="468"/>
      <c r="H623" s="468"/>
      <c r="I623" s="468"/>
      <c r="J623" s="689"/>
      <c r="K623" s="291"/>
      <c r="L623" s="586"/>
      <c r="M623" s="597"/>
    </row>
    <row r="624" spans="1:13" x14ac:dyDescent="0.35">
      <c r="A624" s="600"/>
      <c r="B624" s="655"/>
      <c r="C624" s="522"/>
      <c r="D624" s="610"/>
      <c r="E624" s="477" t="str">
        <f t="shared" si="26"/>
        <v/>
      </c>
      <c r="F624" s="624"/>
      <c r="G624" s="468"/>
      <c r="H624" s="468"/>
      <c r="I624" s="468"/>
      <c r="J624" s="689"/>
      <c r="K624" s="291"/>
      <c r="L624" s="586"/>
      <c r="M624" s="597"/>
    </row>
    <row r="625" spans="1:13" x14ac:dyDescent="0.35">
      <c r="A625" s="600"/>
      <c r="B625" s="655"/>
      <c r="C625" s="522"/>
      <c r="D625" s="610"/>
      <c r="E625" s="477" t="str">
        <f t="shared" si="26"/>
        <v/>
      </c>
      <c r="F625" s="624"/>
      <c r="G625" s="468"/>
      <c r="H625" s="468"/>
      <c r="I625" s="468"/>
      <c r="J625" s="689"/>
      <c r="K625" s="291"/>
      <c r="L625" s="586"/>
      <c r="M625" s="597"/>
    </row>
    <row r="626" spans="1:13" x14ac:dyDescent="0.35">
      <c r="A626" s="600"/>
      <c r="B626" s="655"/>
      <c r="C626" s="522"/>
      <c r="D626" s="610"/>
      <c r="E626" s="477" t="str">
        <f t="shared" si="26"/>
        <v/>
      </c>
      <c r="F626" s="624"/>
      <c r="G626" s="468"/>
      <c r="H626" s="468"/>
      <c r="I626" s="468"/>
      <c r="J626" s="689"/>
      <c r="K626" s="291"/>
      <c r="L626" s="586"/>
      <c r="M626" s="597"/>
    </row>
    <row r="627" spans="1:13" x14ac:dyDescent="0.35">
      <c r="A627" s="600"/>
      <c r="B627" s="655"/>
      <c r="C627" s="522"/>
      <c r="D627" s="610"/>
      <c r="E627" s="477" t="str">
        <f t="shared" si="26"/>
        <v/>
      </c>
      <c r="F627" s="624"/>
      <c r="G627" s="468"/>
      <c r="H627" s="468"/>
      <c r="I627" s="468"/>
      <c r="J627" s="689"/>
      <c r="K627" s="291"/>
      <c r="L627" s="586"/>
      <c r="M627" s="597"/>
    </row>
    <row r="628" spans="1:13" x14ac:dyDescent="0.35">
      <c r="A628" s="600"/>
      <c r="B628" s="655"/>
      <c r="C628" s="522"/>
      <c r="D628" s="610"/>
      <c r="E628" s="477" t="str">
        <f t="shared" si="26"/>
        <v/>
      </c>
      <c r="F628" s="624"/>
      <c r="G628" s="468"/>
      <c r="H628" s="468"/>
      <c r="I628" s="468"/>
      <c r="J628" s="689"/>
      <c r="K628" s="291"/>
      <c r="L628" s="586"/>
      <c r="M628" s="597">
        <f>IF(B628=0,0,IF(I628="Yes",COUNTIFS(B$7:B627,B628,I$7:I627,"Yes")+1,0))</f>
        <v>0</v>
      </c>
    </row>
    <row r="629" spans="1:13" x14ac:dyDescent="0.35">
      <c r="A629" s="600"/>
      <c r="B629" s="655"/>
      <c r="C629" s="522"/>
      <c r="D629" s="610"/>
      <c r="E629" s="477" t="str">
        <f t="shared" si="26"/>
        <v/>
      </c>
      <c r="F629" s="624"/>
      <c r="G629" s="468"/>
      <c r="H629" s="468"/>
      <c r="I629" s="468"/>
      <c r="J629" s="689"/>
      <c r="K629" s="291"/>
      <c r="L629" s="586"/>
      <c r="M629" s="597">
        <f>IF(B629=0,0,IF(I629="Yes",COUNTIFS(B$7:B628,B629,I$7:I628,"Yes")+1,0))</f>
        <v>0</v>
      </c>
    </row>
    <row r="630" spans="1:13" x14ac:dyDescent="0.35">
      <c r="A630" s="600"/>
      <c r="B630" s="655"/>
      <c r="C630" s="522"/>
      <c r="D630" s="610"/>
      <c r="E630" s="477" t="str">
        <f t="shared" si="26"/>
        <v/>
      </c>
      <c r="F630" s="624"/>
      <c r="G630" s="468"/>
      <c r="H630" s="468"/>
      <c r="I630" s="468"/>
      <c r="J630" s="689"/>
      <c r="K630" s="291"/>
      <c r="L630" s="586"/>
      <c r="M630" s="597">
        <f>IF(B630=0,0,IF(I630="Yes",COUNTIFS(B$7:B629,B630,I$7:I629,"Yes")+1,0))</f>
        <v>0</v>
      </c>
    </row>
    <row r="631" spans="1:13" x14ac:dyDescent="0.35">
      <c r="A631" s="600"/>
      <c r="B631" s="655"/>
      <c r="C631" s="522"/>
      <c r="D631" s="610"/>
      <c r="E631" s="477" t="str">
        <f t="shared" si="26"/>
        <v/>
      </c>
      <c r="F631" s="624"/>
      <c r="G631" s="468"/>
      <c r="H631" s="468"/>
      <c r="I631" s="468"/>
      <c r="J631" s="689"/>
      <c r="K631" s="291"/>
      <c r="L631" s="586"/>
      <c r="M631" s="597">
        <f>IF(B631=0,0,IF(I631="Yes",COUNTIFS(B$7:B630,B631,I$7:I630,"Yes")+1,0))</f>
        <v>0</v>
      </c>
    </row>
    <row r="632" spans="1:13" x14ac:dyDescent="0.35">
      <c r="A632" s="600"/>
      <c r="B632" s="655"/>
      <c r="C632" s="522"/>
      <c r="D632" s="610"/>
      <c r="E632" s="477" t="str">
        <f t="shared" si="26"/>
        <v/>
      </c>
      <c r="F632" s="624"/>
      <c r="G632" s="468"/>
      <c r="H632" s="468"/>
      <c r="I632" s="468"/>
      <c r="J632" s="689"/>
      <c r="K632" s="291"/>
      <c r="L632" s="586"/>
      <c r="M632" s="597">
        <f>IF(B632=0,0,IF(I632="Yes",COUNTIFS(B$7:B631,B632,I$7:I631,"Yes")+1,0))</f>
        <v>0</v>
      </c>
    </row>
    <row r="633" spans="1:13" x14ac:dyDescent="0.35">
      <c r="A633" s="600"/>
      <c r="B633" s="655"/>
      <c r="C633" s="522"/>
      <c r="D633" s="610"/>
      <c r="E633" s="477" t="str">
        <f t="shared" si="26"/>
        <v/>
      </c>
      <c r="F633" s="624"/>
      <c r="G633" s="468"/>
      <c r="H633" s="468"/>
      <c r="I633" s="468"/>
      <c r="J633" s="689"/>
      <c r="K633" s="291"/>
      <c r="L633" s="586"/>
      <c r="M633" s="597">
        <f>IF(B633=0,0,IF(I633="Yes",COUNTIFS(B$7:B632,B633,I$7:I632,"Yes")+1,0))</f>
        <v>0</v>
      </c>
    </row>
    <row r="634" spans="1:13" x14ac:dyDescent="0.35">
      <c r="A634" s="600"/>
      <c r="B634" s="655"/>
      <c r="C634" s="522"/>
      <c r="D634" s="610"/>
      <c r="E634" s="477" t="str">
        <f t="shared" si="26"/>
        <v/>
      </c>
      <c r="F634" s="624"/>
      <c r="G634" s="468"/>
      <c r="H634" s="468"/>
      <c r="I634" s="468"/>
      <c r="J634" s="689"/>
      <c r="K634" s="291"/>
      <c r="L634" s="586"/>
      <c r="M634" s="597">
        <f>IF(B634=0,0,IF(I634="Yes",COUNTIFS(B$7:B633,B634,I$7:I633,"Yes")+1,0))</f>
        <v>0</v>
      </c>
    </row>
    <row r="635" spans="1:13" x14ac:dyDescent="0.35">
      <c r="A635" s="600"/>
      <c r="B635" s="655"/>
      <c r="C635" s="522"/>
      <c r="D635" s="610"/>
      <c r="E635" s="477" t="str">
        <f t="shared" si="26"/>
        <v/>
      </c>
      <c r="F635" s="624"/>
      <c r="G635" s="468"/>
      <c r="H635" s="468"/>
      <c r="I635" s="468"/>
      <c r="J635" s="689"/>
      <c r="K635" s="291"/>
      <c r="L635" s="586"/>
      <c r="M635" s="597">
        <f>IF(B635=0,0,IF(I635="Yes",COUNTIFS(B$7:B634,B635,I$7:I634,"Yes")+1,0))</f>
        <v>0</v>
      </c>
    </row>
    <row r="636" spans="1:13" x14ac:dyDescent="0.35">
      <c r="A636" s="600"/>
      <c r="B636" s="655"/>
      <c r="C636" s="522"/>
      <c r="D636" s="610"/>
      <c r="E636" s="477"/>
      <c r="F636" s="624"/>
      <c r="G636" s="468"/>
      <c r="H636" s="468"/>
      <c r="I636" s="468"/>
      <c r="J636" s="689"/>
      <c r="K636" s="291"/>
      <c r="L636" s="586"/>
      <c r="M636" s="597"/>
    </row>
    <row r="637" spans="1:13" x14ac:dyDescent="0.35">
      <c r="A637" s="600"/>
      <c r="B637" s="655"/>
      <c r="C637" s="522"/>
      <c r="D637" s="610"/>
      <c r="E637" s="477"/>
      <c r="F637" s="624"/>
      <c r="G637" s="468"/>
      <c r="H637" s="468"/>
      <c r="I637" s="468"/>
      <c r="J637" s="689"/>
      <c r="K637" s="291"/>
      <c r="L637" s="586"/>
      <c r="M637" s="597"/>
    </row>
    <row r="638" spans="1:13" x14ac:dyDescent="0.35">
      <c r="A638" s="600"/>
      <c r="B638" s="655"/>
      <c r="C638" s="522"/>
      <c r="D638" s="610"/>
      <c r="E638" s="477"/>
      <c r="F638" s="624"/>
      <c r="G638" s="468"/>
      <c r="H638" s="468"/>
      <c r="I638" s="468"/>
      <c r="J638" s="689"/>
      <c r="K638" s="291"/>
      <c r="L638" s="586"/>
      <c r="M638" s="597"/>
    </row>
    <row r="639" spans="1:13" x14ac:dyDescent="0.35">
      <c r="A639" s="600"/>
      <c r="B639" s="655"/>
      <c r="C639" s="522"/>
      <c r="D639" s="610"/>
      <c r="E639" s="477"/>
      <c r="F639" s="624"/>
      <c r="G639" s="468"/>
      <c r="H639" s="468"/>
      <c r="I639" s="468"/>
      <c r="J639" s="689"/>
      <c r="K639" s="291"/>
      <c r="L639" s="586"/>
      <c r="M639" s="597"/>
    </row>
    <row r="640" spans="1:13" x14ac:dyDescent="0.35">
      <c r="A640" s="600"/>
      <c r="B640" s="655"/>
      <c r="C640" s="522"/>
      <c r="D640" s="610"/>
      <c r="E640" s="477"/>
      <c r="F640" s="624"/>
      <c r="G640" s="468"/>
      <c r="H640" s="468"/>
      <c r="I640" s="468"/>
      <c r="J640" s="689"/>
      <c r="K640" s="291"/>
      <c r="L640" s="586"/>
      <c r="M640" s="597"/>
    </row>
    <row r="641" spans="1:13" x14ac:dyDescent="0.35">
      <c r="A641" s="600"/>
      <c r="B641" s="655"/>
      <c r="C641" s="522"/>
      <c r="D641" s="610"/>
      <c r="E641" s="477"/>
      <c r="F641" s="624"/>
      <c r="G641" s="468"/>
      <c r="H641" s="468"/>
      <c r="I641" s="468"/>
      <c r="J641" s="689"/>
      <c r="K641" s="291"/>
      <c r="L641" s="586"/>
      <c r="M641" s="597"/>
    </row>
    <row r="642" spans="1:13" x14ac:dyDescent="0.35">
      <c r="A642" s="600"/>
      <c r="B642" s="655"/>
      <c r="C642" s="522"/>
      <c r="D642" s="610"/>
      <c r="E642" s="477"/>
      <c r="F642" s="624"/>
      <c r="G642" s="468"/>
      <c r="H642" s="468"/>
      <c r="I642" s="468"/>
      <c r="J642" s="689"/>
      <c r="K642" s="291"/>
      <c r="L642" s="586"/>
      <c r="M642" s="597"/>
    </row>
    <row r="643" spans="1:13" x14ac:dyDescent="0.35">
      <c r="A643" s="600"/>
      <c r="B643" s="655"/>
      <c r="C643" s="522"/>
      <c r="D643" s="610"/>
      <c r="E643" s="477"/>
      <c r="F643" s="624"/>
      <c r="G643" s="468"/>
      <c r="H643" s="468"/>
      <c r="I643" s="468"/>
      <c r="J643" s="689"/>
      <c r="K643" s="291"/>
      <c r="L643" s="586"/>
      <c r="M643" s="597"/>
    </row>
    <row r="644" spans="1:13" x14ac:dyDescent="0.35">
      <c r="A644" s="600"/>
      <c r="B644" s="655"/>
      <c r="C644" s="522"/>
      <c r="D644" s="610"/>
      <c r="E644" s="477"/>
      <c r="F644" s="624"/>
      <c r="G644" s="468"/>
      <c r="H644" s="468"/>
      <c r="I644" s="468"/>
      <c r="J644" s="689"/>
      <c r="K644" s="291"/>
      <c r="L644" s="586"/>
      <c r="M644" s="597"/>
    </row>
    <row r="645" spans="1:13" x14ac:dyDescent="0.35">
      <c r="A645" s="600"/>
      <c r="B645" s="655"/>
      <c r="C645" s="522"/>
      <c r="D645" s="610"/>
      <c r="E645" s="477"/>
      <c r="F645" s="624"/>
      <c r="G645" s="468"/>
      <c r="H645" s="468"/>
      <c r="I645" s="468"/>
      <c r="J645" s="689"/>
      <c r="K645" s="291"/>
      <c r="L645" s="586"/>
      <c r="M645" s="597"/>
    </row>
    <row r="646" spans="1:13" x14ac:dyDescent="0.35">
      <c r="A646" s="600"/>
      <c r="B646" s="655"/>
      <c r="C646" s="522"/>
      <c r="D646" s="610"/>
      <c r="E646" s="477"/>
      <c r="F646" s="624"/>
      <c r="G646" s="468"/>
      <c r="H646" s="468"/>
      <c r="I646" s="468"/>
      <c r="J646" s="689"/>
      <c r="K646" s="291"/>
      <c r="L646" s="586"/>
      <c r="M646" s="597"/>
    </row>
    <row r="647" spans="1:13" x14ac:dyDescent="0.35">
      <c r="A647" s="600"/>
      <c r="B647" s="655"/>
      <c r="C647" s="522"/>
      <c r="D647" s="610"/>
      <c r="E647" s="477"/>
      <c r="F647" s="624"/>
      <c r="G647" s="468"/>
      <c r="H647" s="468"/>
      <c r="I647" s="468"/>
      <c r="J647" s="689"/>
      <c r="K647" s="291"/>
      <c r="L647" s="586"/>
      <c r="M647" s="597"/>
    </row>
    <row r="648" spans="1:13" x14ac:dyDescent="0.35">
      <c r="A648" s="600"/>
      <c r="B648" s="656"/>
      <c r="C648" s="522"/>
      <c r="D648" s="610"/>
      <c r="E648" s="477"/>
      <c r="F648" s="624"/>
      <c r="G648" s="468"/>
      <c r="H648" s="468"/>
      <c r="I648" s="468"/>
      <c r="J648" s="689"/>
      <c r="K648" s="291"/>
      <c r="L648" s="586"/>
      <c r="M648" s="597"/>
    </row>
    <row r="649" spans="1:13" x14ac:dyDescent="0.35">
      <c r="A649" s="600"/>
      <c r="B649" s="655"/>
      <c r="C649" s="522"/>
      <c r="D649" s="610"/>
      <c r="E649" s="477"/>
      <c r="F649" s="624"/>
      <c r="G649" s="468"/>
      <c r="H649" s="468"/>
      <c r="I649" s="468"/>
      <c r="J649" s="689"/>
      <c r="K649" s="291"/>
      <c r="L649" s="586"/>
      <c r="M649" s="597"/>
    </row>
    <row r="650" spans="1:13" x14ac:dyDescent="0.35">
      <c r="A650" s="600"/>
      <c r="B650" s="655"/>
      <c r="C650" s="522"/>
      <c r="D650" s="610"/>
      <c r="E650" s="477"/>
      <c r="F650" s="624"/>
      <c r="G650" s="468"/>
      <c r="H650" s="468"/>
      <c r="I650" s="468"/>
      <c r="J650" s="689"/>
      <c r="K650" s="291"/>
      <c r="L650" s="586"/>
      <c r="M650" s="597"/>
    </row>
    <row r="651" spans="1:13" x14ac:dyDescent="0.35">
      <c r="A651" s="600"/>
      <c r="B651" s="656"/>
      <c r="C651" s="522"/>
      <c r="D651" s="610"/>
      <c r="E651" s="477"/>
      <c r="F651" s="624"/>
      <c r="G651" s="468"/>
      <c r="H651" s="468"/>
      <c r="I651" s="468"/>
      <c r="J651" s="689"/>
      <c r="K651" s="291"/>
      <c r="L651" s="586"/>
      <c r="M651" s="597"/>
    </row>
    <row r="652" spans="1:13" x14ac:dyDescent="0.35">
      <c r="A652" s="600"/>
      <c r="B652" s="655"/>
      <c r="C652" s="522"/>
      <c r="D652" s="610"/>
      <c r="E652" s="477"/>
      <c r="F652" s="624"/>
      <c r="G652" s="468"/>
      <c r="H652" s="468"/>
      <c r="I652" s="468"/>
      <c r="J652" s="689"/>
      <c r="K652" s="291"/>
      <c r="L652" s="586"/>
      <c r="M652" s="597"/>
    </row>
    <row r="653" spans="1:13" x14ac:dyDescent="0.35">
      <c r="A653" s="600"/>
      <c r="B653" s="655"/>
      <c r="C653" s="522"/>
      <c r="D653" s="610"/>
      <c r="E653" s="477"/>
      <c r="F653" s="624"/>
      <c r="G653" s="468"/>
      <c r="H653" s="468"/>
      <c r="I653" s="468"/>
      <c r="J653" s="689"/>
      <c r="K653" s="291"/>
      <c r="L653" s="586"/>
      <c r="M653" s="597"/>
    </row>
    <row r="654" spans="1:13" x14ac:dyDescent="0.35">
      <c r="A654" s="600"/>
      <c r="B654" s="655"/>
      <c r="C654" s="522"/>
      <c r="D654" s="610"/>
      <c r="E654" s="477"/>
      <c r="F654" s="624"/>
      <c r="G654" s="468"/>
      <c r="H654" s="468"/>
      <c r="I654" s="468"/>
      <c r="J654" s="689"/>
      <c r="K654" s="291"/>
      <c r="L654" s="586"/>
      <c r="M654" s="597"/>
    </row>
    <row r="655" spans="1:13" x14ac:dyDescent="0.35">
      <c r="A655" s="600"/>
      <c r="B655" s="655"/>
      <c r="C655" s="522"/>
      <c r="D655" s="610"/>
      <c r="E655" s="477"/>
      <c r="F655" s="624"/>
      <c r="G655" s="468"/>
      <c r="H655" s="468"/>
      <c r="I655" s="468"/>
      <c r="J655" s="689"/>
      <c r="K655" s="291"/>
      <c r="L655" s="586"/>
      <c r="M655" s="597"/>
    </row>
    <row r="656" spans="1:13" x14ac:dyDescent="0.35">
      <c r="A656" s="600"/>
      <c r="B656" s="655"/>
      <c r="C656" s="522"/>
      <c r="D656" s="610"/>
      <c r="E656" s="477"/>
      <c r="F656" s="624"/>
      <c r="G656" s="468"/>
      <c r="H656" s="468"/>
      <c r="I656" s="468"/>
      <c r="J656" s="689"/>
      <c r="K656" s="291"/>
      <c r="L656" s="586"/>
      <c r="M656" s="597"/>
    </row>
    <row r="657" spans="1:13" x14ac:dyDescent="0.35">
      <c r="A657" s="600"/>
      <c r="B657" s="655"/>
      <c r="C657" s="522"/>
      <c r="D657" s="610"/>
      <c r="E657" s="477"/>
      <c r="F657" s="624"/>
      <c r="G657" s="468"/>
      <c r="H657" s="468"/>
      <c r="I657" s="468"/>
      <c r="J657" s="689"/>
      <c r="K657" s="291"/>
      <c r="L657" s="586"/>
      <c r="M657" s="597"/>
    </row>
    <row r="658" spans="1:13" x14ac:dyDescent="0.35">
      <c r="A658" s="600"/>
      <c r="B658" s="655"/>
      <c r="C658" s="522"/>
      <c r="D658" s="610"/>
      <c r="E658" s="477"/>
      <c r="F658" s="624"/>
      <c r="G658" s="468"/>
      <c r="H658" s="468"/>
      <c r="I658" s="468"/>
      <c r="J658" s="689"/>
      <c r="K658" s="291"/>
      <c r="L658" s="586"/>
      <c r="M658" s="597"/>
    </row>
    <row r="659" spans="1:13" x14ac:dyDescent="0.35">
      <c r="A659" s="600"/>
      <c r="B659" s="655"/>
      <c r="C659" s="522"/>
      <c r="D659" s="610"/>
      <c r="E659" s="477"/>
      <c r="F659" s="624"/>
      <c r="G659" s="468"/>
      <c r="H659" s="468"/>
      <c r="I659" s="468"/>
      <c r="J659" s="689"/>
      <c r="K659" s="291"/>
      <c r="L659" s="586"/>
      <c r="M659" s="597"/>
    </row>
    <row r="660" spans="1:13" x14ac:dyDescent="0.35">
      <c r="A660" s="600"/>
      <c r="B660" s="655"/>
      <c r="C660" s="522"/>
      <c r="D660" s="610"/>
      <c r="E660" s="477" t="str">
        <f t="shared" ref="E660:E723" si="27">IF(C660=0,"",YEAR(C660))</f>
        <v/>
      </c>
      <c r="F660" s="624"/>
      <c r="G660" s="468"/>
      <c r="H660" s="468"/>
      <c r="I660" s="468"/>
      <c r="J660" s="689" t="str">
        <f>IF(B660=0,"",VLOOKUP(B660,'QUALIFIED ENGINES'!$D$6:$P$1035,13,FALSE))</f>
        <v/>
      </c>
      <c r="K660" s="291" t="str">
        <f t="shared" ref="K660:K709" si="28">IF(OR(C660="",G660="",H660="",I660="",J660=0),"Missing data",
IF(OR(G660="",G660="NO",H660="YES",C660&gt;$J$4),"Not Qualified",
IF(AND(C660&gt;$H$4,G660="YES",H660="NO"),"ESVRG Qualified Shop Visit",
IF(C660&gt;J660,IF(I660="YES","ESVRG Qualified HPTB Shop Visit","ESVRG Qualified Shop Visit"),
"SVRG Qualified Shop Visit"))))</f>
        <v>Missing data</v>
      </c>
      <c r="L660" s="586"/>
      <c r="M660" s="597">
        <f>IF(B660=0,0,IF(I660="Yes",COUNTIFS(B$7:B659,B660,I$7:I659,"Yes")+1,0))</f>
        <v>0</v>
      </c>
    </row>
    <row r="661" spans="1:13" x14ac:dyDescent="0.35">
      <c r="A661" s="600"/>
      <c r="B661" s="655"/>
      <c r="C661" s="522"/>
      <c r="D661" s="610"/>
      <c r="E661" s="477" t="str">
        <f t="shared" si="27"/>
        <v/>
      </c>
      <c r="F661" s="624"/>
      <c r="G661" s="468"/>
      <c r="H661" s="468"/>
      <c r="I661" s="468"/>
      <c r="J661" s="689" t="str">
        <f>IF(B661=0,"",VLOOKUP(B661,'QUALIFIED ENGINES'!$D$6:$P$1035,13,FALSE))</f>
        <v/>
      </c>
      <c r="K661" s="291" t="str">
        <f t="shared" si="28"/>
        <v>Missing data</v>
      </c>
      <c r="L661" s="586"/>
      <c r="M661" s="597">
        <f>IF(B661=0,0,IF(I661="Yes",COUNTIFS(B$7:B660,B661,I$7:I660,"Yes")+1,0))</f>
        <v>0</v>
      </c>
    </row>
    <row r="662" spans="1:13" x14ac:dyDescent="0.35">
      <c r="A662" s="600"/>
      <c r="B662" s="655"/>
      <c r="C662" s="522"/>
      <c r="D662" s="610"/>
      <c r="E662" s="477" t="str">
        <f t="shared" si="27"/>
        <v/>
      </c>
      <c r="F662" s="624"/>
      <c r="G662" s="468"/>
      <c r="H662" s="468"/>
      <c r="I662" s="468"/>
      <c r="J662" s="689" t="str">
        <f>IF(B662=0,"",VLOOKUP(B662,'QUALIFIED ENGINES'!$D$6:$P$1035,13,FALSE))</f>
        <v/>
      </c>
      <c r="K662" s="291" t="str">
        <f t="shared" si="28"/>
        <v>Missing data</v>
      </c>
      <c r="L662" s="586"/>
      <c r="M662" s="597">
        <f>IF(B662=0,0,IF(I662="Yes",COUNTIFS(B$7:B661,B662,I$7:I661,"Yes")+1,0))</f>
        <v>0</v>
      </c>
    </row>
    <row r="663" spans="1:13" x14ac:dyDescent="0.35">
      <c r="A663" s="600"/>
      <c r="B663" s="655"/>
      <c r="C663" s="522"/>
      <c r="D663" s="610"/>
      <c r="E663" s="477" t="str">
        <f t="shared" si="27"/>
        <v/>
      </c>
      <c r="F663" s="624"/>
      <c r="G663" s="468"/>
      <c r="H663" s="468"/>
      <c r="I663" s="468"/>
      <c r="J663" s="689" t="str">
        <f>IF(B663=0,"",VLOOKUP(B663,'QUALIFIED ENGINES'!$D$6:$P$1035,13,FALSE))</f>
        <v/>
      </c>
      <c r="K663" s="291" t="str">
        <f t="shared" si="28"/>
        <v>Missing data</v>
      </c>
      <c r="L663" s="586"/>
      <c r="M663" s="597">
        <f>IF(B663=0,0,IF(I663="Yes",COUNTIFS(B$7:B662,B663,I$7:I662,"Yes")+1,0))</f>
        <v>0</v>
      </c>
    </row>
    <row r="664" spans="1:13" x14ac:dyDescent="0.35">
      <c r="A664" s="600"/>
      <c r="B664" s="655"/>
      <c r="C664" s="522"/>
      <c r="D664" s="610"/>
      <c r="E664" s="477" t="str">
        <f t="shared" si="27"/>
        <v/>
      </c>
      <c r="F664" s="624"/>
      <c r="G664" s="468"/>
      <c r="H664" s="468"/>
      <c r="I664" s="468"/>
      <c r="J664" s="689" t="str">
        <f>IF(B664=0,"",VLOOKUP(B664,'QUALIFIED ENGINES'!$D$6:$P$1035,13,FALSE))</f>
        <v/>
      </c>
      <c r="K664" s="291" t="str">
        <f t="shared" si="28"/>
        <v>Missing data</v>
      </c>
      <c r="L664" s="586"/>
      <c r="M664" s="597">
        <f>IF(B664=0,0,IF(I664="Yes",COUNTIFS(B$7:B663,B664,I$7:I663,"Yes")+1,0))</f>
        <v>0</v>
      </c>
    </row>
    <row r="665" spans="1:13" x14ac:dyDescent="0.35">
      <c r="A665" s="600"/>
      <c r="B665" s="655"/>
      <c r="C665" s="522"/>
      <c r="D665" s="610"/>
      <c r="E665" s="477" t="str">
        <f t="shared" si="27"/>
        <v/>
      </c>
      <c r="F665" s="624"/>
      <c r="G665" s="468"/>
      <c r="H665" s="468"/>
      <c r="I665" s="468"/>
      <c r="J665" s="689" t="str">
        <f>IF(B665=0,"",VLOOKUP(B665,'QUALIFIED ENGINES'!$D$6:$P$1035,13,FALSE))</f>
        <v/>
      </c>
      <c r="K665" s="291" t="str">
        <f t="shared" si="28"/>
        <v>Missing data</v>
      </c>
      <c r="L665" s="586"/>
      <c r="M665" s="597">
        <f>IF(B665=0,0,IF(I665="Yes",COUNTIFS(B$7:B664,B665,I$7:I664,"Yes")+1,0))</f>
        <v>0</v>
      </c>
    </row>
    <row r="666" spans="1:13" x14ac:dyDescent="0.35">
      <c r="A666" s="600"/>
      <c r="B666" s="655"/>
      <c r="C666" s="522"/>
      <c r="D666" s="610"/>
      <c r="E666" s="477" t="str">
        <f t="shared" si="27"/>
        <v/>
      </c>
      <c r="F666" s="624"/>
      <c r="G666" s="468"/>
      <c r="H666" s="468"/>
      <c r="I666" s="468"/>
      <c r="J666" s="689" t="str">
        <f>IF(B666=0,"",VLOOKUP(B666,'QUALIFIED ENGINES'!$D$6:$P$1035,13,FALSE))</f>
        <v/>
      </c>
      <c r="K666" s="291" t="str">
        <f t="shared" si="28"/>
        <v>Missing data</v>
      </c>
      <c r="L666" s="586"/>
      <c r="M666" s="597">
        <f>IF(B666=0,0,IF(I666="Yes",COUNTIFS(B$7:B665,B666,I$7:I665,"Yes")+1,0))</f>
        <v>0</v>
      </c>
    </row>
    <row r="667" spans="1:13" x14ac:dyDescent="0.35">
      <c r="A667" s="600"/>
      <c r="B667" s="655"/>
      <c r="C667" s="522"/>
      <c r="D667" s="610"/>
      <c r="E667" s="477" t="str">
        <f t="shared" si="27"/>
        <v/>
      </c>
      <c r="F667" s="624"/>
      <c r="G667" s="468"/>
      <c r="H667" s="468"/>
      <c r="I667" s="468"/>
      <c r="J667" s="689" t="str">
        <f>IF(B667=0,"",VLOOKUP(B667,'QUALIFIED ENGINES'!$D$6:$P$1035,13,FALSE))</f>
        <v/>
      </c>
      <c r="K667" s="291" t="str">
        <f t="shared" si="28"/>
        <v>Missing data</v>
      </c>
      <c r="L667" s="586"/>
      <c r="M667" s="597">
        <f>IF(B667=0,0,IF(I667="Yes",COUNTIFS(B$7:B666,B667,I$7:I666,"Yes")+1,0))</f>
        <v>0</v>
      </c>
    </row>
    <row r="668" spans="1:13" x14ac:dyDescent="0.35">
      <c r="A668" s="600"/>
      <c r="B668" s="655"/>
      <c r="C668" s="522"/>
      <c r="D668" s="610"/>
      <c r="E668" s="477" t="str">
        <f t="shared" si="27"/>
        <v/>
      </c>
      <c r="F668" s="624"/>
      <c r="G668" s="468"/>
      <c r="H668" s="468"/>
      <c r="I668" s="468"/>
      <c r="J668" s="689" t="str">
        <f>IF(B668=0,"",VLOOKUP(B668,'QUALIFIED ENGINES'!$D$6:$P$1035,13,FALSE))</f>
        <v/>
      </c>
      <c r="K668" s="291" t="str">
        <f t="shared" si="28"/>
        <v>Missing data</v>
      </c>
      <c r="L668" s="586"/>
      <c r="M668" s="597">
        <f>IF(B668=0,0,IF(I668="Yes",COUNTIFS(B$7:B667,B668,I$7:I667,"Yes")+1,0))</f>
        <v>0</v>
      </c>
    </row>
    <row r="669" spans="1:13" x14ac:dyDescent="0.35">
      <c r="A669" s="600"/>
      <c r="B669" s="655"/>
      <c r="C669" s="522"/>
      <c r="D669" s="610"/>
      <c r="E669" s="477" t="str">
        <f t="shared" si="27"/>
        <v/>
      </c>
      <c r="F669" s="624"/>
      <c r="G669" s="468"/>
      <c r="H669" s="468"/>
      <c r="I669" s="468"/>
      <c r="J669" s="689" t="str">
        <f>IF(B669=0,"",VLOOKUP(B669,'QUALIFIED ENGINES'!$D$6:$P$1035,13,FALSE))</f>
        <v/>
      </c>
      <c r="K669" s="291" t="str">
        <f t="shared" si="28"/>
        <v>Missing data</v>
      </c>
      <c r="L669" s="586"/>
      <c r="M669" s="597">
        <f>IF(B669=0,0,IF(I669="Yes",COUNTIFS(B$7:B668,B669,I$7:I668,"Yes")+1,0))</f>
        <v>0</v>
      </c>
    </row>
    <row r="670" spans="1:13" x14ac:dyDescent="0.35">
      <c r="A670" s="600"/>
      <c r="B670" s="655"/>
      <c r="C670" s="522"/>
      <c r="D670" s="610"/>
      <c r="E670" s="477" t="str">
        <f t="shared" si="27"/>
        <v/>
      </c>
      <c r="F670" s="624"/>
      <c r="G670" s="468"/>
      <c r="H670" s="468"/>
      <c r="I670" s="468"/>
      <c r="J670" s="689" t="str">
        <f>IF(B670=0,"",VLOOKUP(B670,'QUALIFIED ENGINES'!$D$6:$P$1035,13,FALSE))</f>
        <v/>
      </c>
      <c r="K670" s="291" t="str">
        <f t="shared" si="28"/>
        <v>Missing data</v>
      </c>
      <c r="L670" s="586"/>
      <c r="M670" s="597">
        <f>IF(B670=0,0,IF(I670="Yes",COUNTIFS(B$7:B669,B670,I$7:I669,"Yes")+1,0))</f>
        <v>0</v>
      </c>
    </row>
    <row r="671" spans="1:13" x14ac:dyDescent="0.35">
      <c r="A671" s="600"/>
      <c r="B671" s="655"/>
      <c r="C671" s="522"/>
      <c r="D671" s="610"/>
      <c r="E671" s="477" t="str">
        <f t="shared" si="27"/>
        <v/>
      </c>
      <c r="F671" s="624"/>
      <c r="G671" s="468"/>
      <c r="H671" s="468"/>
      <c r="I671" s="468"/>
      <c r="J671" s="689" t="str">
        <f>IF(B671=0,"",VLOOKUP(B671,'QUALIFIED ENGINES'!$D$6:$P$1035,13,FALSE))</f>
        <v/>
      </c>
      <c r="K671" s="291" t="str">
        <f t="shared" si="28"/>
        <v>Missing data</v>
      </c>
      <c r="L671" s="586"/>
      <c r="M671" s="597">
        <f>IF(B671=0,0,IF(I671="Yes",COUNTIFS(B$7:B670,B671,I$7:I670,"Yes")+1,0))</f>
        <v>0</v>
      </c>
    </row>
    <row r="672" spans="1:13" x14ac:dyDescent="0.35">
      <c r="A672" s="600"/>
      <c r="B672" s="655"/>
      <c r="C672" s="522"/>
      <c r="D672" s="610"/>
      <c r="E672" s="477" t="str">
        <f t="shared" si="27"/>
        <v/>
      </c>
      <c r="F672" s="624"/>
      <c r="G672" s="468"/>
      <c r="H672" s="468"/>
      <c r="I672" s="468"/>
      <c r="J672" s="689" t="str">
        <f>IF(B672=0,"",VLOOKUP(B672,'QUALIFIED ENGINES'!$D$6:$P$1035,13,FALSE))</f>
        <v/>
      </c>
      <c r="K672" s="291" t="str">
        <f t="shared" si="28"/>
        <v>Missing data</v>
      </c>
      <c r="L672" s="586"/>
      <c r="M672" s="597">
        <f>IF(B672=0,0,IF(I672="Yes",COUNTIFS(B$7:B671,B672,I$7:I671,"Yes")+1,0))</f>
        <v>0</v>
      </c>
    </row>
    <row r="673" spans="1:13" x14ac:dyDescent="0.35">
      <c r="A673" s="600"/>
      <c r="B673" s="655"/>
      <c r="C673" s="522"/>
      <c r="D673" s="610"/>
      <c r="E673" s="477" t="str">
        <f t="shared" si="27"/>
        <v/>
      </c>
      <c r="F673" s="624"/>
      <c r="G673" s="468"/>
      <c r="H673" s="468"/>
      <c r="I673" s="468"/>
      <c r="J673" s="689" t="str">
        <f>IF(B673=0,"",VLOOKUP(B673,'QUALIFIED ENGINES'!$D$6:$P$1035,13,FALSE))</f>
        <v/>
      </c>
      <c r="K673" s="291" t="str">
        <f t="shared" si="28"/>
        <v>Missing data</v>
      </c>
      <c r="L673" s="586"/>
      <c r="M673" s="597">
        <f>IF(B673=0,0,IF(I673="Yes",COUNTIFS(B$7:B672,B673,I$7:I672,"Yes")+1,0))</f>
        <v>0</v>
      </c>
    </row>
    <row r="674" spans="1:13" x14ac:dyDescent="0.35">
      <c r="A674" s="600"/>
      <c r="B674" s="655"/>
      <c r="C674" s="522"/>
      <c r="D674" s="610"/>
      <c r="E674" s="477" t="str">
        <f t="shared" si="27"/>
        <v/>
      </c>
      <c r="F674" s="624"/>
      <c r="G674" s="468"/>
      <c r="H674" s="468"/>
      <c r="I674" s="468"/>
      <c r="J674" s="689" t="str">
        <f>IF(B674=0,"",VLOOKUP(B674,'QUALIFIED ENGINES'!$D$6:$P$1035,13,FALSE))</f>
        <v/>
      </c>
      <c r="K674" s="291" t="str">
        <f t="shared" si="28"/>
        <v>Missing data</v>
      </c>
      <c r="L674" s="586"/>
      <c r="M674" s="597">
        <f>IF(B674=0,0,IF(I674="Yes",COUNTIFS(B$7:B673,B674,I$7:I673,"Yes")+1,0))</f>
        <v>0</v>
      </c>
    </row>
    <row r="675" spans="1:13" x14ac:dyDescent="0.35">
      <c r="A675" s="600"/>
      <c r="B675" s="655"/>
      <c r="C675" s="522"/>
      <c r="D675" s="610"/>
      <c r="E675" s="477" t="str">
        <f t="shared" si="27"/>
        <v/>
      </c>
      <c r="F675" s="624"/>
      <c r="G675" s="468"/>
      <c r="H675" s="468"/>
      <c r="I675" s="468"/>
      <c r="J675" s="689" t="str">
        <f>IF(B675=0,"",VLOOKUP(B675,'QUALIFIED ENGINES'!$D$6:$P$1035,13,FALSE))</f>
        <v/>
      </c>
      <c r="K675" s="291" t="str">
        <f t="shared" si="28"/>
        <v>Missing data</v>
      </c>
      <c r="L675" s="586"/>
      <c r="M675" s="597">
        <f>IF(B675=0,0,IF(I675="Yes",COUNTIFS(B$7:B674,B675,I$7:I674,"Yes")+1,0))</f>
        <v>0</v>
      </c>
    </row>
    <row r="676" spans="1:13" x14ac:dyDescent="0.35">
      <c r="A676" s="600"/>
      <c r="B676" s="655"/>
      <c r="C676" s="522"/>
      <c r="D676" s="610"/>
      <c r="E676" s="477" t="str">
        <f t="shared" si="27"/>
        <v/>
      </c>
      <c r="F676" s="624"/>
      <c r="G676" s="468"/>
      <c r="H676" s="468"/>
      <c r="I676" s="468"/>
      <c r="J676" s="689" t="str">
        <f>IF(B676=0,"",VLOOKUP(B676,'QUALIFIED ENGINES'!$D$6:$P$1035,13,FALSE))</f>
        <v/>
      </c>
      <c r="K676" s="291" t="str">
        <f t="shared" si="28"/>
        <v>Missing data</v>
      </c>
      <c r="L676" s="586"/>
      <c r="M676" s="597">
        <f>IF(B676=0,0,IF(I676="Yes",COUNTIFS(B$7:B675,B676,I$7:I675,"Yes")+1,0))</f>
        <v>0</v>
      </c>
    </row>
    <row r="677" spans="1:13" x14ac:dyDescent="0.35">
      <c r="A677" s="600"/>
      <c r="B677" s="655"/>
      <c r="C677" s="522"/>
      <c r="D677" s="610"/>
      <c r="E677" s="477" t="str">
        <f t="shared" si="27"/>
        <v/>
      </c>
      <c r="F677" s="624"/>
      <c r="G677" s="468"/>
      <c r="H677" s="468"/>
      <c r="I677" s="468"/>
      <c r="J677" s="689" t="str">
        <f>IF(B677=0,"",VLOOKUP(B677,'QUALIFIED ENGINES'!$D$6:$P$1035,13,FALSE))</f>
        <v/>
      </c>
      <c r="K677" s="291" t="str">
        <f t="shared" si="28"/>
        <v>Missing data</v>
      </c>
      <c r="L677" s="586"/>
      <c r="M677" s="597">
        <f>IF(B677=0,0,IF(I677="Yes",COUNTIFS(B$7:B676,B677,I$7:I676,"Yes")+1,0))</f>
        <v>0</v>
      </c>
    </row>
    <row r="678" spans="1:13" x14ac:dyDescent="0.35">
      <c r="A678" s="600"/>
      <c r="B678" s="655"/>
      <c r="C678" s="522"/>
      <c r="D678" s="610"/>
      <c r="E678" s="477" t="str">
        <f t="shared" si="27"/>
        <v/>
      </c>
      <c r="F678" s="624"/>
      <c r="G678" s="468"/>
      <c r="H678" s="468"/>
      <c r="I678" s="468"/>
      <c r="J678" s="689" t="str">
        <f>IF(B678=0,"",VLOOKUP(B678,'QUALIFIED ENGINES'!$D$6:$P$1035,13,FALSE))</f>
        <v/>
      </c>
      <c r="K678" s="291" t="str">
        <f t="shared" si="28"/>
        <v>Missing data</v>
      </c>
      <c r="L678" s="586"/>
      <c r="M678" s="597">
        <f>IF(B678=0,0,IF(I678="Yes",COUNTIFS(B$7:B677,B678,I$7:I677,"Yes")+1,0))</f>
        <v>0</v>
      </c>
    </row>
    <row r="679" spans="1:13" x14ac:dyDescent="0.35">
      <c r="A679" s="600"/>
      <c r="B679" s="655"/>
      <c r="C679" s="522"/>
      <c r="D679" s="610"/>
      <c r="E679" s="477" t="str">
        <f t="shared" si="27"/>
        <v/>
      </c>
      <c r="F679" s="624"/>
      <c r="G679" s="468"/>
      <c r="H679" s="468"/>
      <c r="I679" s="468"/>
      <c r="J679" s="689" t="str">
        <f>IF(B679=0,"",VLOOKUP(B679,'QUALIFIED ENGINES'!$D$6:$P$1035,13,FALSE))</f>
        <v/>
      </c>
      <c r="K679" s="291" t="str">
        <f t="shared" si="28"/>
        <v>Missing data</v>
      </c>
      <c r="L679" s="586"/>
      <c r="M679" s="597">
        <f>IF(B679=0,0,IF(I679="Yes",COUNTIFS(B$7:B678,B679,I$7:I678,"Yes")+1,0))</f>
        <v>0</v>
      </c>
    </row>
    <row r="680" spans="1:13" x14ac:dyDescent="0.35">
      <c r="A680" s="600"/>
      <c r="B680" s="655"/>
      <c r="C680" s="522"/>
      <c r="D680" s="610"/>
      <c r="E680" s="477" t="str">
        <f t="shared" si="27"/>
        <v/>
      </c>
      <c r="F680" s="624"/>
      <c r="G680" s="468"/>
      <c r="H680" s="468"/>
      <c r="I680" s="468"/>
      <c r="J680" s="689" t="str">
        <f>IF(B680=0,"",VLOOKUP(B680,'QUALIFIED ENGINES'!$D$6:$P$1035,13,FALSE))</f>
        <v/>
      </c>
      <c r="K680" s="291" t="str">
        <f t="shared" si="28"/>
        <v>Missing data</v>
      </c>
      <c r="L680" s="586"/>
      <c r="M680" s="597">
        <f>IF(B680=0,0,IF(I680="Yes",COUNTIFS(B$7:B679,B680,I$7:I679,"Yes")+1,0))</f>
        <v>0</v>
      </c>
    </row>
    <row r="681" spans="1:13" x14ac:dyDescent="0.35">
      <c r="A681" s="600"/>
      <c r="B681" s="655"/>
      <c r="C681" s="522"/>
      <c r="D681" s="610"/>
      <c r="E681" s="477" t="str">
        <f t="shared" si="27"/>
        <v/>
      </c>
      <c r="F681" s="624"/>
      <c r="G681" s="468"/>
      <c r="H681" s="468"/>
      <c r="I681" s="468"/>
      <c r="J681" s="689" t="str">
        <f>IF(B681=0,"",VLOOKUP(B681,'QUALIFIED ENGINES'!$D$6:$P$1035,13,FALSE))</f>
        <v/>
      </c>
      <c r="K681" s="291" t="str">
        <f t="shared" si="28"/>
        <v>Missing data</v>
      </c>
      <c r="L681" s="586"/>
      <c r="M681" s="597">
        <f>IF(B681=0,0,IF(I681="Yes",COUNTIFS(B$7:B680,B681,I$7:I680,"Yes")+1,0))</f>
        <v>0</v>
      </c>
    </row>
    <row r="682" spans="1:13" x14ac:dyDescent="0.35">
      <c r="A682" s="600"/>
      <c r="B682" s="655"/>
      <c r="C682" s="522"/>
      <c r="D682" s="610"/>
      <c r="E682" s="477" t="str">
        <f t="shared" si="27"/>
        <v/>
      </c>
      <c r="F682" s="624"/>
      <c r="G682" s="468"/>
      <c r="H682" s="468"/>
      <c r="I682" s="468"/>
      <c r="J682" s="689" t="str">
        <f>IF(B682=0,"",VLOOKUP(B682,'QUALIFIED ENGINES'!$D$6:$P$1035,13,FALSE))</f>
        <v/>
      </c>
      <c r="K682" s="291" t="str">
        <f t="shared" si="28"/>
        <v>Missing data</v>
      </c>
      <c r="L682" s="586"/>
      <c r="M682" s="597">
        <f>IF(B682=0,0,IF(I682="Yes",COUNTIFS(B$7:B681,B682,I$7:I681,"Yes")+1,0))</f>
        <v>0</v>
      </c>
    </row>
    <row r="683" spans="1:13" x14ac:dyDescent="0.35">
      <c r="A683" s="600"/>
      <c r="B683" s="655"/>
      <c r="C683" s="522"/>
      <c r="D683" s="610"/>
      <c r="E683" s="477" t="str">
        <f t="shared" si="27"/>
        <v/>
      </c>
      <c r="F683" s="624"/>
      <c r="G683" s="468"/>
      <c r="H683" s="468"/>
      <c r="I683" s="468"/>
      <c r="J683" s="689" t="str">
        <f>IF(B683=0,"",VLOOKUP(B683,'QUALIFIED ENGINES'!$D$6:$P$1035,13,FALSE))</f>
        <v/>
      </c>
      <c r="K683" s="291" t="str">
        <f t="shared" si="28"/>
        <v>Missing data</v>
      </c>
      <c r="L683" s="586"/>
      <c r="M683" s="597">
        <f>IF(B683=0,0,IF(I683="Yes",COUNTIFS(B$7:B682,B683,I$7:I682,"Yes")+1,0))</f>
        <v>0</v>
      </c>
    </row>
    <row r="684" spans="1:13" x14ac:dyDescent="0.35">
      <c r="A684" s="600"/>
      <c r="B684" s="655"/>
      <c r="C684" s="522"/>
      <c r="D684" s="610"/>
      <c r="E684" s="477" t="str">
        <f t="shared" si="27"/>
        <v/>
      </c>
      <c r="F684" s="624"/>
      <c r="G684" s="468"/>
      <c r="H684" s="468"/>
      <c r="I684" s="468"/>
      <c r="J684" s="689" t="str">
        <f>IF(B684=0,"",VLOOKUP(B684,'QUALIFIED ENGINES'!$D$6:$P$1035,13,FALSE))</f>
        <v/>
      </c>
      <c r="K684" s="291" t="str">
        <f t="shared" si="28"/>
        <v>Missing data</v>
      </c>
      <c r="L684" s="586"/>
      <c r="M684" s="597">
        <f>IF(B684=0,0,IF(I684="Yes",COUNTIFS(B$7:B683,B684,I$7:I683,"Yes")+1,0))</f>
        <v>0</v>
      </c>
    </row>
    <row r="685" spans="1:13" x14ac:dyDescent="0.35">
      <c r="A685" s="600"/>
      <c r="B685" s="655"/>
      <c r="C685" s="522"/>
      <c r="D685" s="610"/>
      <c r="E685" s="477" t="str">
        <f t="shared" si="27"/>
        <v/>
      </c>
      <c r="F685" s="624"/>
      <c r="G685" s="468"/>
      <c r="H685" s="468"/>
      <c r="I685" s="468"/>
      <c r="J685" s="689" t="str">
        <f>IF(B685=0,"",VLOOKUP(B685,'QUALIFIED ENGINES'!$D$6:$P$1035,13,FALSE))</f>
        <v/>
      </c>
      <c r="K685" s="291" t="str">
        <f t="shared" si="28"/>
        <v>Missing data</v>
      </c>
      <c r="L685" s="586"/>
      <c r="M685" s="597">
        <f>IF(B685=0,0,IF(I685="Yes",COUNTIFS(B$7:B684,B685,I$7:I684,"Yes")+1,0))</f>
        <v>0</v>
      </c>
    </row>
    <row r="686" spans="1:13" x14ac:dyDescent="0.35">
      <c r="A686" s="600"/>
      <c r="B686" s="655"/>
      <c r="C686" s="522"/>
      <c r="D686" s="610"/>
      <c r="E686" s="477" t="str">
        <f t="shared" si="27"/>
        <v/>
      </c>
      <c r="F686" s="624"/>
      <c r="G686" s="468"/>
      <c r="H686" s="468"/>
      <c r="I686" s="468"/>
      <c r="J686" s="689" t="str">
        <f>IF(B686=0,"",VLOOKUP(B686,'QUALIFIED ENGINES'!$D$6:$P$1035,13,FALSE))</f>
        <v/>
      </c>
      <c r="K686" s="291" t="str">
        <f t="shared" si="28"/>
        <v>Missing data</v>
      </c>
      <c r="L686" s="586"/>
      <c r="M686" s="597">
        <f>IF(B686=0,0,IF(I686="Yes",COUNTIFS(B$7:B685,B686,I$7:I685,"Yes")+1,0))</f>
        <v>0</v>
      </c>
    </row>
    <row r="687" spans="1:13" x14ac:dyDescent="0.35">
      <c r="A687" s="600"/>
      <c r="B687" s="655"/>
      <c r="C687" s="522"/>
      <c r="D687" s="610"/>
      <c r="E687" s="477" t="str">
        <f t="shared" si="27"/>
        <v/>
      </c>
      <c r="F687" s="624"/>
      <c r="G687" s="468"/>
      <c r="H687" s="468"/>
      <c r="I687" s="468"/>
      <c r="J687" s="689" t="str">
        <f>IF(B687=0,"",VLOOKUP(B687,'QUALIFIED ENGINES'!$D$6:$P$1035,13,FALSE))</f>
        <v/>
      </c>
      <c r="K687" s="291" t="str">
        <f t="shared" si="28"/>
        <v>Missing data</v>
      </c>
      <c r="L687" s="586"/>
      <c r="M687" s="597">
        <f>IF(B687=0,0,IF(I687="Yes",COUNTIFS(B$7:B686,B687,I$7:I686,"Yes")+1,0))</f>
        <v>0</v>
      </c>
    </row>
    <row r="688" spans="1:13" x14ac:dyDescent="0.35">
      <c r="A688" s="600"/>
      <c r="B688" s="655"/>
      <c r="C688" s="522"/>
      <c r="D688" s="610"/>
      <c r="E688" s="477" t="str">
        <f t="shared" si="27"/>
        <v/>
      </c>
      <c r="F688" s="624"/>
      <c r="G688" s="468"/>
      <c r="H688" s="468"/>
      <c r="I688" s="468"/>
      <c r="J688" s="689" t="str">
        <f>IF(B688=0,"",VLOOKUP(B688,'QUALIFIED ENGINES'!$D$6:$P$1035,13,FALSE))</f>
        <v/>
      </c>
      <c r="K688" s="291" t="str">
        <f t="shared" si="28"/>
        <v>Missing data</v>
      </c>
      <c r="L688" s="586"/>
      <c r="M688" s="597">
        <f>IF(B688=0,0,IF(I688="Yes",COUNTIFS(B$7:B687,B688,I$7:I687,"Yes")+1,0))</f>
        <v>0</v>
      </c>
    </row>
    <row r="689" spans="1:13" x14ac:dyDescent="0.35">
      <c r="A689" s="600"/>
      <c r="B689" s="655"/>
      <c r="C689" s="522"/>
      <c r="D689" s="610"/>
      <c r="E689" s="477" t="str">
        <f t="shared" si="27"/>
        <v/>
      </c>
      <c r="F689" s="624"/>
      <c r="G689" s="468"/>
      <c r="H689" s="468"/>
      <c r="I689" s="468"/>
      <c r="J689" s="689" t="str">
        <f>IF(B689=0,"",VLOOKUP(B689,'QUALIFIED ENGINES'!$D$6:$P$1035,13,FALSE))</f>
        <v/>
      </c>
      <c r="K689" s="291" t="str">
        <f t="shared" si="28"/>
        <v>Missing data</v>
      </c>
      <c r="L689" s="586"/>
      <c r="M689" s="597">
        <f>IF(B689=0,0,IF(I689="Yes",COUNTIFS(B$7:B688,B689,I$7:I688,"Yes")+1,0))</f>
        <v>0</v>
      </c>
    </row>
    <row r="690" spans="1:13" x14ac:dyDescent="0.35">
      <c r="A690" s="600"/>
      <c r="B690" s="655"/>
      <c r="C690" s="522"/>
      <c r="D690" s="610"/>
      <c r="E690" s="477" t="str">
        <f t="shared" si="27"/>
        <v/>
      </c>
      <c r="F690" s="624"/>
      <c r="G690" s="468"/>
      <c r="H690" s="468"/>
      <c r="I690" s="468"/>
      <c r="J690" s="689" t="str">
        <f>IF(B690=0,"",VLOOKUP(B690,'QUALIFIED ENGINES'!$D$6:$P$1035,13,FALSE))</f>
        <v/>
      </c>
      <c r="K690" s="291" t="str">
        <f t="shared" si="28"/>
        <v>Missing data</v>
      </c>
      <c r="L690" s="586"/>
      <c r="M690" s="597">
        <f>IF(B690=0,0,IF(I690="Yes",COUNTIFS(B$7:B689,B690,I$7:I689,"Yes")+1,0))</f>
        <v>0</v>
      </c>
    </row>
    <row r="691" spans="1:13" x14ac:dyDescent="0.35">
      <c r="A691" s="600"/>
      <c r="B691" s="655"/>
      <c r="C691" s="522"/>
      <c r="D691" s="610"/>
      <c r="E691" s="477" t="str">
        <f t="shared" si="27"/>
        <v/>
      </c>
      <c r="F691" s="624"/>
      <c r="G691" s="468"/>
      <c r="H691" s="468"/>
      <c r="I691" s="468"/>
      <c r="J691" s="689" t="str">
        <f>IF(B691=0,"",VLOOKUP(B691,'QUALIFIED ENGINES'!$D$6:$P$1035,13,FALSE))</f>
        <v/>
      </c>
      <c r="K691" s="291" t="str">
        <f t="shared" si="28"/>
        <v>Missing data</v>
      </c>
      <c r="L691" s="586"/>
      <c r="M691" s="597">
        <f>IF(B691=0,0,IF(I691="Yes",COUNTIFS(B$7:B690,B691,I$7:I690,"Yes")+1,0))</f>
        <v>0</v>
      </c>
    </row>
    <row r="692" spans="1:13" x14ac:dyDescent="0.35">
      <c r="A692" s="600"/>
      <c r="B692" s="655"/>
      <c r="C692" s="522"/>
      <c r="D692" s="610"/>
      <c r="E692" s="477" t="str">
        <f t="shared" si="27"/>
        <v/>
      </c>
      <c r="F692" s="624"/>
      <c r="G692" s="468"/>
      <c r="H692" s="468"/>
      <c r="I692" s="468"/>
      <c r="J692" s="689" t="str">
        <f>IF(B692=0,"",VLOOKUP(B692,'QUALIFIED ENGINES'!$D$6:$P$1035,13,FALSE))</f>
        <v/>
      </c>
      <c r="K692" s="291" t="str">
        <f t="shared" si="28"/>
        <v>Missing data</v>
      </c>
      <c r="L692" s="586"/>
      <c r="M692" s="597">
        <f>IF(B692=0,0,IF(I692="Yes",COUNTIFS(B$7:B691,B692,I$7:I691,"Yes")+1,0))</f>
        <v>0</v>
      </c>
    </row>
    <row r="693" spans="1:13" x14ac:dyDescent="0.35">
      <c r="A693" s="600"/>
      <c r="B693" s="655"/>
      <c r="C693" s="522"/>
      <c r="D693" s="610"/>
      <c r="E693" s="477" t="str">
        <f t="shared" si="27"/>
        <v/>
      </c>
      <c r="F693" s="624"/>
      <c r="G693" s="468"/>
      <c r="H693" s="468"/>
      <c r="I693" s="468"/>
      <c r="J693" s="689" t="str">
        <f>IF(B693=0,"",VLOOKUP(B693,'QUALIFIED ENGINES'!$D$6:$P$1035,13,FALSE))</f>
        <v/>
      </c>
      <c r="K693" s="291" t="str">
        <f t="shared" si="28"/>
        <v>Missing data</v>
      </c>
      <c r="L693" s="586"/>
      <c r="M693" s="597">
        <f>IF(B693=0,0,IF(I693="Yes",COUNTIFS(B$7:B692,B693,I$7:I692,"Yes")+1,0))</f>
        <v>0</v>
      </c>
    </row>
    <row r="694" spans="1:13" x14ac:dyDescent="0.35">
      <c r="A694" s="600"/>
      <c r="B694" s="655"/>
      <c r="C694" s="522"/>
      <c r="D694" s="610"/>
      <c r="E694" s="477" t="str">
        <f t="shared" si="27"/>
        <v/>
      </c>
      <c r="F694" s="624"/>
      <c r="G694" s="468"/>
      <c r="H694" s="468"/>
      <c r="I694" s="468"/>
      <c r="J694" s="689" t="str">
        <f>IF(B694=0,"",VLOOKUP(B694,'QUALIFIED ENGINES'!$D$6:$P$1035,13,FALSE))</f>
        <v/>
      </c>
      <c r="K694" s="291" t="str">
        <f t="shared" si="28"/>
        <v>Missing data</v>
      </c>
      <c r="L694" s="586"/>
      <c r="M694" s="597">
        <f>IF(B694=0,0,IF(I694="Yes",COUNTIFS(B$7:B693,B694,I$7:I693,"Yes")+1,0))</f>
        <v>0</v>
      </c>
    </row>
    <row r="695" spans="1:13" x14ac:dyDescent="0.35">
      <c r="A695" s="600"/>
      <c r="B695" s="655"/>
      <c r="C695" s="522"/>
      <c r="D695" s="610"/>
      <c r="E695" s="477" t="str">
        <f t="shared" si="27"/>
        <v/>
      </c>
      <c r="F695" s="624"/>
      <c r="G695" s="468"/>
      <c r="H695" s="468"/>
      <c r="I695" s="468"/>
      <c r="J695" s="689" t="str">
        <f>IF(B695=0,"",VLOOKUP(B695,'QUALIFIED ENGINES'!$D$6:$P$1035,13,FALSE))</f>
        <v/>
      </c>
      <c r="K695" s="291" t="str">
        <f t="shared" si="28"/>
        <v>Missing data</v>
      </c>
      <c r="L695" s="586"/>
      <c r="M695" s="597">
        <f>IF(B695=0,0,IF(I695="Yes",COUNTIFS(B$7:B694,B695,I$7:I694,"Yes")+1,0))</f>
        <v>0</v>
      </c>
    </row>
    <row r="696" spans="1:13" x14ac:dyDescent="0.35">
      <c r="A696" s="600"/>
      <c r="B696" s="655"/>
      <c r="C696" s="522"/>
      <c r="D696" s="610"/>
      <c r="E696" s="477" t="str">
        <f t="shared" si="27"/>
        <v/>
      </c>
      <c r="F696" s="624"/>
      <c r="G696" s="468"/>
      <c r="H696" s="468"/>
      <c r="I696" s="468"/>
      <c r="J696" s="689" t="str">
        <f>IF(B696=0,"",VLOOKUP(B696,'QUALIFIED ENGINES'!$D$6:$P$1035,13,FALSE))</f>
        <v/>
      </c>
      <c r="K696" s="291" t="str">
        <f t="shared" si="28"/>
        <v>Missing data</v>
      </c>
      <c r="L696" s="586"/>
      <c r="M696" s="597">
        <f>IF(B696=0,0,IF(I696="Yes",COUNTIFS(B$7:B695,B696,I$7:I695,"Yes")+1,0))</f>
        <v>0</v>
      </c>
    </row>
    <row r="697" spans="1:13" x14ac:dyDescent="0.35">
      <c r="A697" s="600"/>
      <c r="B697" s="655"/>
      <c r="C697" s="522"/>
      <c r="D697" s="610"/>
      <c r="E697" s="477" t="str">
        <f t="shared" si="27"/>
        <v/>
      </c>
      <c r="F697" s="624"/>
      <c r="G697" s="468"/>
      <c r="H697" s="468"/>
      <c r="I697" s="468"/>
      <c r="J697" s="689" t="str">
        <f>IF(B697=0,"",VLOOKUP(B697,'QUALIFIED ENGINES'!$D$6:$P$1035,13,FALSE))</f>
        <v/>
      </c>
      <c r="K697" s="291" t="str">
        <f t="shared" si="28"/>
        <v>Missing data</v>
      </c>
      <c r="L697" s="586"/>
      <c r="M697" s="597">
        <f>IF(B697=0,0,IF(I697="Yes",COUNTIFS(B$7:B696,B697,I$7:I696,"Yes")+1,0))</f>
        <v>0</v>
      </c>
    </row>
    <row r="698" spans="1:13" x14ac:dyDescent="0.35">
      <c r="A698" s="600"/>
      <c r="B698" s="655"/>
      <c r="C698" s="522"/>
      <c r="D698" s="610"/>
      <c r="E698" s="477" t="str">
        <f t="shared" si="27"/>
        <v/>
      </c>
      <c r="F698" s="624"/>
      <c r="G698" s="468"/>
      <c r="H698" s="468"/>
      <c r="I698" s="468"/>
      <c r="J698" s="689" t="str">
        <f>IF(B698=0,"",VLOOKUP(B698,'QUALIFIED ENGINES'!$D$6:$P$1035,13,FALSE))</f>
        <v/>
      </c>
      <c r="K698" s="291" t="str">
        <f t="shared" si="28"/>
        <v>Missing data</v>
      </c>
      <c r="L698" s="586"/>
      <c r="M698" s="597">
        <f>IF(B698=0,0,IF(I698="Yes",COUNTIFS(B$7:B697,B698,I$7:I697,"Yes")+1,0))</f>
        <v>0</v>
      </c>
    </row>
    <row r="699" spans="1:13" x14ac:dyDescent="0.35">
      <c r="A699" s="600"/>
      <c r="B699" s="655"/>
      <c r="C699" s="522"/>
      <c r="D699" s="610"/>
      <c r="E699" s="477" t="str">
        <f t="shared" si="27"/>
        <v/>
      </c>
      <c r="F699" s="624"/>
      <c r="G699" s="468"/>
      <c r="H699" s="468"/>
      <c r="I699" s="468"/>
      <c r="J699" s="689" t="str">
        <f>IF(B699=0,"",VLOOKUP(B699,'QUALIFIED ENGINES'!$D$6:$P$1035,13,FALSE))</f>
        <v/>
      </c>
      <c r="K699" s="291" t="str">
        <f t="shared" si="28"/>
        <v>Missing data</v>
      </c>
      <c r="L699" s="586"/>
      <c r="M699" s="597">
        <f>IF(B699=0,0,IF(I699="Yes",COUNTIFS(B$7:B698,B699,I$7:I698,"Yes")+1,0))</f>
        <v>0</v>
      </c>
    </row>
    <row r="700" spans="1:13" x14ac:dyDescent="0.35">
      <c r="A700" s="600"/>
      <c r="B700" s="655"/>
      <c r="C700" s="522"/>
      <c r="D700" s="610"/>
      <c r="E700" s="477" t="str">
        <f t="shared" si="27"/>
        <v/>
      </c>
      <c r="F700" s="624"/>
      <c r="G700" s="468"/>
      <c r="H700" s="468"/>
      <c r="I700" s="468"/>
      <c r="J700" s="689" t="str">
        <f>IF(B700=0,"",VLOOKUP(B700,'QUALIFIED ENGINES'!$D$6:$P$1035,13,FALSE))</f>
        <v/>
      </c>
      <c r="K700" s="291" t="str">
        <f t="shared" si="28"/>
        <v>Missing data</v>
      </c>
      <c r="L700" s="586"/>
      <c r="M700" s="597">
        <f>IF(B700=0,0,IF(I700="Yes",COUNTIFS(B$7:B699,B700,I$7:I699,"Yes")+1,0))</f>
        <v>0</v>
      </c>
    </row>
    <row r="701" spans="1:13" x14ac:dyDescent="0.35">
      <c r="A701" s="600"/>
      <c r="B701" s="655"/>
      <c r="C701" s="522"/>
      <c r="D701" s="610"/>
      <c r="E701" s="477" t="str">
        <f t="shared" si="27"/>
        <v/>
      </c>
      <c r="F701" s="624"/>
      <c r="G701" s="468"/>
      <c r="H701" s="468"/>
      <c r="I701" s="468"/>
      <c r="J701" s="689" t="str">
        <f>IF(B701=0,"",VLOOKUP(B701,'QUALIFIED ENGINES'!$D$6:$P$1035,13,FALSE))</f>
        <v/>
      </c>
      <c r="K701" s="291" t="str">
        <f t="shared" si="28"/>
        <v>Missing data</v>
      </c>
      <c r="L701" s="586"/>
      <c r="M701" s="597">
        <f>IF(B701=0,0,IF(I701="Yes",COUNTIFS(B$7:B700,B701,I$7:I700,"Yes")+1,0))</f>
        <v>0</v>
      </c>
    </row>
    <row r="702" spans="1:13" x14ac:dyDescent="0.35">
      <c r="A702" s="600"/>
      <c r="B702" s="655"/>
      <c r="C702" s="522"/>
      <c r="D702" s="610"/>
      <c r="E702" s="477" t="str">
        <f t="shared" si="27"/>
        <v/>
      </c>
      <c r="F702" s="624"/>
      <c r="G702" s="468"/>
      <c r="H702" s="468"/>
      <c r="I702" s="468"/>
      <c r="J702" s="689" t="str">
        <f>IF(B702=0,"",VLOOKUP(B702,'QUALIFIED ENGINES'!$D$6:$P$1035,13,FALSE))</f>
        <v/>
      </c>
      <c r="K702" s="291" t="str">
        <f t="shared" si="28"/>
        <v>Missing data</v>
      </c>
      <c r="L702" s="586"/>
      <c r="M702" s="597">
        <f>IF(B702=0,0,IF(I702="Yes",COUNTIFS(B$7:B701,B702,I$7:I701,"Yes")+1,0))</f>
        <v>0</v>
      </c>
    </row>
    <row r="703" spans="1:13" x14ac:dyDescent="0.35">
      <c r="A703" s="600"/>
      <c r="B703" s="655"/>
      <c r="C703" s="522"/>
      <c r="D703" s="610"/>
      <c r="E703" s="477" t="str">
        <f t="shared" si="27"/>
        <v/>
      </c>
      <c r="F703" s="624"/>
      <c r="G703" s="468"/>
      <c r="H703" s="468"/>
      <c r="I703" s="468"/>
      <c r="J703" s="689" t="str">
        <f>IF(B703=0,"",VLOOKUP(B703,'QUALIFIED ENGINES'!$D$6:$P$1035,13,FALSE))</f>
        <v/>
      </c>
      <c r="K703" s="291" t="str">
        <f t="shared" si="28"/>
        <v>Missing data</v>
      </c>
      <c r="L703" s="586"/>
      <c r="M703" s="597">
        <f>IF(B703=0,0,IF(I703="Yes",COUNTIFS(B$7:B702,B703,I$7:I702,"Yes")+1,0))</f>
        <v>0</v>
      </c>
    </row>
    <row r="704" spans="1:13" x14ac:dyDescent="0.35">
      <c r="A704" s="600"/>
      <c r="B704" s="655"/>
      <c r="C704" s="522"/>
      <c r="D704" s="610"/>
      <c r="E704" s="477" t="str">
        <f t="shared" si="27"/>
        <v/>
      </c>
      <c r="F704" s="624"/>
      <c r="G704" s="468"/>
      <c r="H704" s="468"/>
      <c r="I704" s="468"/>
      <c r="J704" s="689" t="str">
        <f>IF(B704=0,"",VLOOKUP(B704,'QUALIFIED ENGINES'!$D$6:$P$1035,13,FALSE))</f>
        <v/>
      </c>
      <c r="K704" s="291" t="str">
        <f t="shared" si="28"/>
        <v>Missing data</v>
      </c>
      <c r="L704" s="586"/>
      <c r="M704" s="597">
        <f>IF(B704=0,0,IF(I704="Yes",COUNTIFS(B$7:B703,B704,I$7:I703,"Yes")+1,0))</f>
        <v>0</v>
      </c>
    </row>
    <row r="705" spans="1:13" x14ac:dyDescent="0.35">
      <c r="A705" s="600"/>
      <c r="B705" s="655"/>
      <c r="C705" s="522"/>
      <c r="D705" s="610"/>
      <c r="E705" s="477" t="str">
        <f t="shared" si="27"/>
        <v/>
      </c>
      <c r="F705" s="624"/>
      <c r="G705" s="468"/>
      <c r="H705" s="468"/>
      <c r="I705" s="468"/>
      <c r="J705" s="689" t="str">
        <f>IF(B705=0,"",VLOOKUP(B705,'QUALIFIED ENGINES'!$D$6:$P$1035,13,FALSE))</f>
        <v/>
      </c>
      <c r="K705" s="291" t="str">
        <f t="shared" si="28"/>
        <v>Missing data</v>
      </c>
      <c r="L705" s="586"/>
      <c r="M705" s="597">
        <f>IF(B705=0,0,IF(I705="Yes",COUNTIFS(B$7:B704,B705,I$7:I704,"Yes")+1,0))</f>
        <v>0</v>
      </c>
    </row>
    <row r="706" spans="1:13" x14ac:dyDescent="0.35">
      <c r="A706" s="600"/>
      <c r="B706" s="655"/>
      <c r="C706" s="522"/>
      <c r="D706" s="610"/>
      <c r="E706" s="477" t="str">
        <f t="shared" si="27"/>
        <v/>
      </c>
      <c r="F706" s="624"/>
      <c r="G706" s="468"/>
      <c r="H706" s="468"/>
      <c r="I706" s="468"/>
      <c r="J706" s="689" t="str">
        <f>IF(B706=0,"",VLOOKUP(B706,'QUALIFIED ENGINES'!$D$6:$P$1035,13,FALSE))</f>
        <v/>
      </c>
      <c r="K706" s="291" t="str">
        <f t="shared" si="28"/>
        <v>Missing data</v>
      </c>
      <c r="L706" s="586"/>
      <c r="M706" s="597">
        <f>IF(B706=0,0,IF(I706="Yes",COUNTIFS(B$7:B705,B706,I$7:I705,"Yes")+1,0))</f>
        <v>0</v>
      </c>
    </row>
    <row r="707" spans="1:13" x14ac:dyDescent="0.35">
      <c r="A707" s="600"/>
      <c r="B707" s="655"/>
      <c r="C707" s="522"/>
      <c r="D707" s="610"/>
      <c r="E707" s="477" t="str">
        <f t="shared" si="27"/>
        <v/>
      </c>
      <c r="F707" s="624"/>
      <c r="G707" s="468"/>
      <c r="H707" s="468"/>
      <c r="I707" s="468"/>
      <c r="J707" s="689" t="str">
        <f>IF(B707=0,"",VLOOKUP(B707,'QUALIFIED ENGINES'!$D$6:$P$1035,13,FALSE))</f>
        <v/>
      </c>
      <c r="K707" s="291" t="str">
        <f t="shared" si="28"/>
        <v>Missing data</v>
      </c>
      <c r="L707" s="586"/>
      <c r="M707" s="597">
        <f>IF(B707=0,0,IF(I707="Yes",COUNTIFS(B$7:B706,B707,I$7:I706,"Yes")+1,0))</f>
        <v>0</v>
      </c>
    </row>
    <row r="708" spans="1:13" x14ac:dyDescent="0.35">
      <c r="A708" s="600"/>
      <c r="B708" s="655"/>
      <c r="C708" s="522"/>
      <c r="D708" s="610"/>
      <c r="E708" s="477" t="str">
        <f t="shared" si="27"/>
        <v/>
      </c>
      <c r="F708" s="624"/>
      <c r="G708" s="468"/>
      <c r="H708" s="468"/>
      <c r="I708" s="468"/>
      <c r="J708" s="689" t="str">
        <f>IF(B708=0,"",VLOOKUP(B708,'QUALIFIED ENGINES'!$D$6:$P$1035,13,FALSE))</f>
        <v/>
      </c>
      <c r="K708" s="291" t="str">
        <f t="shared" si="28"/>
        <v>Missing data</v>
      </c>
      <c r="L708" s="586"/>
      <c r="M708" s="597">
        <f>IF(B708=0,0,IF(I708="Yes",COUNTIFS(B$7:B707,B708,I$7:I707,"Yes")+1,0))</f>
        <v>0</v>
      </c>
    </row>
    <row r="709" spans="1:13" x14ac:dyDescent="0.35">
      <c r="A709" s="600"/>
      <c r="B709" s="655"/>
      <c r="C709" s="522"/>
      <c r="D709" s="610"/>
      <c r="E709" s="477" t="str">
        <f t="shared" si="27"/>
        <v/>
      </c>
      <c r="F709" s="624"/>
      <c r="G709" s="468"/>
      <c r="H709" s="468"/>
      <c r="I709" s="468"/>
      <c r="J709" s="689" t="str">
        <f>IF(B709=0,"",VLOOKUP(B709,'QUALIFIED ENGINES'!$D$6:$P$1035,13,FALSE))</f>
        <v/>
      </c>
      <c r="K709" s="291" t="str">
        <f t="shared" si="28"/>
        <v>Missing data</v>
      </c>
      <c r="L709" s="586"/>
      <c r="M709" s="597">
        <f>IF(B709=0,0,IF(I709="Yes",COUNTIFS(B$7:B708,B709,I$7:I708,"Yes")+1,0))</f>
        <v>0</v>
      </c>
    </row>
    <row r="710" spans="1:13" x14ac:dyDescent="0.35">
      <c r="A710" s="600"/>
      <c r="B710" s="655"/>
      <c r="C710" s="522"/>
      <c r="D710" s="610"/>
      <c r="E710" s="477" t="str">
        <f t="shared" si="27"/>
        <v/>
      </c>
      <c r="F710" s="624"/>
      <c r="G710" s="468"/>
      <c r="H710" s="468"/>
      <c r="I710" s="468"/>
      <c r="J710" s="689" t="str">
        <f>IF(B710=0,"",VLOOKUP(B710,'QUALIFIED ENGINES'!$D$6:$P$1035,13,FALSE))</f>
        <v/>
      </c>
      <c r="K710" s="291" t="str">
        <f t="shared" ref="K710:K773" si="29">IF(OR(C710="",G710="",H710="",I710="",J710=0),"Missing data",
IF(OR(G710="",G710="NO",H710="YES",C710&gt;$J$4),"Not Qualified",
IF(AND(C710&gt;$H$4,G710="YES",H710="NO"),"ESVRG Qualified Shop Visit",
IF(C710&gt;J710,IF(I710="YES","ESVRG Qualified HPTB Shop Visit","ESVRG Qualified Shop Visit"),
"SVRG Qualified Shop Visit"))))</f>
        <v>Missing data</v>
      </c>
      <c r="L710" s="586"/>
      <c r="M710" s="597">
        <f>IF(B710=0,0,IF(I710="Yes",COUNTIFS(B$7:B709,B710,I$7:I709,"Yes")+1,0))</f>
        <v>0</v>
      </c>
    </row>
    <row r="711" spans="1:13" x14ac:dyDescent="0.35">
      <c r="A711" s="600"/>
      <c r="B711" s="655"/>
      <c r="C711" s="522"/>
      <c r="D711" s="610"/>
      <c r="E711" s="477" t="str">
        <f t="shared" si="27"/>
        <v/>
      </c>
      <c r="F711" s="624"/>
      <c r="G711" s="468"/>
      <c r="H711" s="468"/>
      <c r="I711" s="468"/>
      <c r="J711" s="689" t="str">
        <f>IF(B711=0,"",VLOOKUP(B711,'QUALIFIED ENGINES'!$D$6:$P$1035,13,FALSE))</f>
        <v/>
      </c>
      <c r="K711" s="291" t="str">
        <f t="shared" si="29"/>
        <v>Missing data</v>
      </c>
      <c r="L711" s="586"/>
      <c r="M711" s="597">
        <f>IF(B711=0,0,IF(I711="Yes",COUNTIFS(B$7:B710,B711,I$7:I710,"Yes")+1,0))</f>
        <v>0</v>
      </c>
    </row>
    <row r="712" spans="1:13" x14ac:dyDescent="0.35">
      <c r="A712" s="600"/>
      <c r="B712" s="655"/>
      <c r="C712" s="522"/>
      <c r="D712" s="610"/>
      <c r="E712" s="477" t="str">
        <f t="shared" si="27"/>
        <v/>
      </c>
      <c r="F712" s="624"/>
      <c r="G712" s="468"/>
      <c r="H712" s="468"/>
      <c r="I712" s="468"/>
      <c r="J712" s="689" t="str">
        <f>IF(B712=0,"",VLOOKUP(B712,'QUALIFIED ENGINES'!$D$6:$P$1035,13,FALSE))</f>
        <v/>
      </c>
      <c r="K712" s="291" t="str">
        <f t="shared" si="29"/>
        <v>Missing data</v>
      </c>
      <c r="L712" s="586"/>
      <c r="M712" s="597">
        <f>IF(B712=0,0,IF(I712="Yes",COUNTIFS(B$7:B711,B712,I$7:I711,"Yes")+1,0))</f>
        <v>0</v>
      </c>
    </row>
    <row r="713" spans="1:13" x14ac:dyDescent="0.35">
      <c r="A713" s="600"/>
      <c r="B713" s="655"/>
      <c r="C713" s="522"/>
      <c r="D713" s="610"/>
      <c r="E713" s="477" t="str">
        <f t="shared" si="27"/>
        <v/>
      </c>
      <c r="F713" s="624"/>
      <c r="G713" s="468"/>
      <c r="H713" s="468"/>
      <c r="I713" s="468"/>
      <c r="J713" s="689" t="str">
        <f>IF(B713=0,"",VLOOKUP(B713,'QUALIFIED ENGINES'!$D$6:$P$1035,13,FALSE))</f>
        <v/>
      </c>
      <c r="K713" s="291" t="str">
        <f t="shared" si="29"/>
        <v>Missing data</v>
      </c>
      <c r="L713" s="586"/>
      <c r="M713" s="597">
        <f>IF(B713=0,0,IF(I713="Yes",COUNTIFS(B$7:B712,B713,I$7:I712,"Yes")+1,0))</f>
        <v>0</v>
      </c>
    </row>
    <row r="714" spans="1:13" x14ac:dyDescent="0.35">
      <c r="A714" s="600"/>
      <c r="B714" s="655"/>
      <c r="C714" s="522"/>
      <c r="D714" s="610"/>
      <c r="E714" s="477" t="str">
        <f t="shared" si="27"/>
        <v/>
      </c>
      <c r="F714" s="624"/>
      <c r="G714" s="468"/>
      <c r="H714" s="468"/>
      <c r="I714" s="468"/>
      <c r="J714" s="689" t="str">
        <f>IF(B714=0,"",VLOOKUP(B714,'QUALIFIED ENGINES'!$D$6:$P$1035,13,FALSE))</f>
        <v/>
      </c>
      <c r="K714" s="291" t="str">
        <f t="shared" si="29"/>
        <v>Missing data</v>
      </c>
      <c r="L714" s="586"/>
      <c r="M714" s="597">
        <f>IF(B714=0,0,IF(I714="Yes",COUNTIFS(B$7:B713,B714,I$7:I713,"Yes")+1,0))</f>
        <v>0</v>
      </c>
    </row>
    <row r="715" spans="1:13" x14ac:dyDescent="0.35">
      <c r="A715" s="600"/>
      <c r="B715" s="655"/>
      <c r="C715" s="522"/>
      <c r="D715" s="610"/>
      <c r="E715" s="477" t="str">
        <f t="shared" si="27"/>
        <v/>
      </c>
      <c r="F715" s="624"/>
      <c r="G715" s="468"/>
      <c r="H715" s="468"/>
      <c r="I715" s="468"/>
      <c r="J715" s="689" t="str">
        <f>IF(B715=0,"",VLOOKUP(B715,'QUALIFIED ENGINES'!$D$6:$P$1035,13,FALSE))</f>
        <v/>
      </c>
      <c r="K715" s="291" t="str">
        <f t="shared" si="29"/>
        <v>Missing data</v>
      </c>
      <c r="L715" s="586"/>
      <c r="M715" s="597">
        <f>IF(B715=0,0,IF(I715="Yes",COUNTIFS(B$7:B714,B715,I$7:I714,"Yes")+1,0))</f>
        <v>0</v>
      </c>
    </row>
    <row r="716" spans="1:13" x14ac:dyDescent="0.35">
      <c r="A716" s="600"/>
      <c r="B716" s="655"/>
      <c r="C716" s="522"/>
      <c r="D716" s="610"/>
      <c r="E716" s="477" t="str">
        <f t="shared" si="27"/>
        <v/>
      </c>
      <c r="F716" s="624"/>
      <c r="G716" s="468"/>
      <c r="H716" s="468"/>
      <c r="I716" s="468"/>
      <c r="J716" s="689" t="str">
        <f>IF(B716=0,"",VLOOKUP(B716,'QUALIFIED ENGINES'!$D$6:$P$1035,13,FALSE))</f>
        <v/>
      </c>
      <c r="K716" s="291" t="str">
        <f t="shared" si="29"/>
        <v>Missing data</v>
      </c>
      <c r="L716" s="586"/>
      <c r="M716" s="597">
        <f>IF(B716=0,0,IF(I716="Yes",COUNTIFS(B$7:B715,B716,I$7:I715,"Yes")+1,0))</f>
        <v>0</v>
      </c>
    </row>
    <row r="717" spans="1:13" x14ac:dyDescent="0.35">
      <c r="A717" s="600"/>
      <c r="B717" s="655"/>
      <c r="C717" s="522"/>
      <c r="D717" s="610"/>
      <c r="E717" s="477" t="str">
        <f t="shared" si="27"/>
        <v/>
      </c>
      <c r="F717" s="624"/>
      <c r="G717" s="468"/>
      <c r="H717" s="468"/>
      <c r="I717" s="468"/>
      <c r="J717" s="689" t="str">
        <f>IF(B717=0,"",VLOOKUP(B717,'QUALIFIED ENGINES'!$D$6:$P$1035,13,FALSE))</f>
        <v/>
      </c>
      <c r="K717" s="291" t="str">
        <f t="shared" si="29"/>
        <v>Missing data</v>
      </c>
      <c r="L717" s="586"/>
      <c r="M717" s="597">
        <f>IF(B717=0,0,IF(I717="Yes",COUNTIFS(B$7:B716,B717,I$7:I716,"Yes")+1,0))</f>
        <v>0</v>
      </c>
    </row>
    <row r="718" spans="1:13" x14ac:dyDescent="0.35">
      <c r="A718" s="600"/>
      <c r="B718" s="655"/>
      <c r="C718" s="522"/>
      <c r="D718" s="610"/>
      <c r="E718" s="477" t="str">
        <f t="shared" si="27"/>
        <v/>
      </c>
      <c r="F718" s="624"/>
      <c r="G718" s="468"/>
      <c r="H718" s="468"/>
      <c r="I718" s="468"/>
      <c r="J718" s="689" t="str">
        <f>IF(B718=0,"",VLOOKUP(B718,'QUALIFIED ENGINES'!$D$6:$P$1035,13,FALSE))</f>
        <v/>
      </c>
      <c r="K718" s="291" t="str">
        <f t="shared" si="29"/>
        <v>Missing data</v>
      </c>
      <c r="L718" s="586"/>
      <c r="M718" s="597">
        <f>IF(B718=0,0,IF(I718="Yes",COUNTIFS(B$7:B717,B718,I$7:I717,"Yes")+1,0))</f>
        <v>0</v>
      </c>
    </row>
    <row r="719" spans="1:13" x14ac:dyDescent="0.35">
      <c r="A719" s="600"/>
      <c r="B719" s="655"/>
      <c r="C719" s="522"/>
      <c r="D719" s="610"/>
      <c r="E719" s="477" t="str">
        <f t="shared" si="27"/>
        <v/>
      </c>
      <c r="F719" s="624"/>
      <c r="G719" s="468"/>
      <c r="H719" s="468"/>
      <c r="I719" s="468"/>
      <c r="J719" s="689" t="str">
        <f>IF(B719=0,"",VLOOKUP(B719,'QUALIFIED ENGINES'!$D$6:$P$1035,13,FALSE))</f>
        <v/>
      </c>
      <c r="K719" s="291" t="str">
        <f t="shared" si="29"/>
        <v>Missing data</v>
      </c>
      <c r="L719" s="586"/>
      <c r="M719" s="597">
        <f>IF(B719=0,0,IF(I719="Yes",COUNTIFS(B$7:B718,B719,I$7:I718,"Yes")+1,0))</f>
        <v>0</v>
      </c>
    </row>
    <row r="720" spans="1:13" x14ac:dyDescent="0.35">
      <c r="A720" s="600"/>
      <c r="B720" s="655"/>
      <c r="C720" s="522"/>
      <c r="D720" s="610"/>
      <c r="E720" s="477" t="str">
        <f t="shared" si="27"/>
        <v/>
      </c>
      <c r="F720" s="624"/>
      <c r="G720" s="468"/>
      <c r="H720" s="468"/>
      <c r="I720" s="468"/>
      <c r="J720" s="689" t="str">
        <f>IF(B720=0,"",VLOOKUP(B720,'QUALIFIED ENGINES'!$D$6:$P$1035,13,FALSE))</f>
        <v/>
      </c>
      <c r="K720" s="291" t="str">
        <f t="shared" si="29"/>
        <v>Missing data</v>
      </c>
      <c r="L720" s="586"/>
      <c r="M720" s="597">
        <f>IF(B720=0,0,IF(I720="Yes",COUNTIFS(B$7:B719,B720,I$7:I719,"Yes")+1,0))</f>
        <v>0</v>
      </c>
    </row>
    <row r="721" spans="1:13" x14ac:dyDescent="0.35">
      <c r="A721" s="600"/>
      <c r="B721" s="655"/>
      <c r="C721" s="522"/>
      <c r="D721" s="610"/>
      <c r="E721" s="477" t="str">
        <f t="shared" si="27"/>
        <v/>
      </c>
      <c r="F721" s="624"/>
      <c r="G721" s="468"/>
      <c r="H721" s="468"/>
      <c r="I721" s="468"/>
      <c r="J721" s="689" t="str">
        <f>IF(B721=0,"",VLOOKUP(B721,'QUALIFIED ENGINES'!$D$6:$P$1035,13,FALSE))</f>
        <v/>
      </c>
      <c r="K721" s="291" t="str">
        <f t="shared" si="29"/>
        <v>Missing data</v>
      </c>
      <c r="L721" s="586"/>
      <c r="M721" s="597">
        <f>IF(B721=0,0,IF(I721="Yes",COUNTIFS(B$7:B720,B721,I$7:I720,"Yes")+1,0))</f>
        <v>0</v>
      </c>
    </row>
    <row r="722" spans="1:13" x14ac:dyDescent="0.35">
      <c r="A722" s="600"/>
      <c r="B722" s="655"/>
      <c r="C722" s="522"/>
      <c r="D722" s="610"/>
      <c r="E722" s="477" t="str">
        <f t="shared" si="27"/>
        <v/>
      </c>
      <c r="F722" s="624"/>
      <c r="G722" s="468"/>
      <c r="H722" s="468"/>
      <c r="I722" s="468"/>
      <c r="J722" s="689" t="str">
        <f>IF(B722=0,"",VLOOKUP(B722,'QUALIFIED ENGINES'!$D$6:$P$1035,13,FALSE))</f>
        <v/>
      </c>
      <c r="K722" s="291" t="str">
        <f t="shared" si="29"/>
        <v>Missing data</v>
      </c>
      <c r="L722" s="586"/>
      <c r="M722" s="597">
        <f>IF(B722=0,0,IF(I722="Yes",COUNTIFS(B$7:B721,B722,I$7:I721,"Yes")+1,0))</f>
        <v>0</v>
      </c>
    </row>
    <row r="723" spans="1:13" x14ac:dyDescent="0.35">
      <c r="A723" s="600"/>
      <c r="B723" s="655"/>
      <c r="C723" s="522"/>
      <c r="D723" s="610"/>
      <c r="E723" s="477" t="str">
        <f t="shared" si="27"/>
        <v/>
      </c>
      <c r="F723" s="624"/>
      <c r="G723" s="468"/>
      <c r="H723" s="468"/>
      <c r="I723" s="468"/>
      <c r="J723" s="689" t="str">
        <f>IF(B723=0,"",VLOOKUP(B723,'QUALIFIED ENGINES'!$D$6:$P$1035,13,FALSE))</f>
        <v/>
      </c>
      <c r="K723" s="291" t="str">
        <f t="shared" si="29"/>
        <v>Missing data</v>
      </c>
      <c r="L723" s="586"/>
      <c r="M723" s="597">
        <f>IF(B723=0,0,IF(I723="Yes",COUNTIFS(B$7:B722,B723,I$7:I722,"Yes")+1,0))</f>
        <v>0</v>
      </c>
    </row>
    <row r="724" spans="1:13" x14ac:dyDescent="0.35">
      <c r="A724" s="600"/>
      <c r="B724" s="655"/>
      <c r="C724" s="522"/>
      <c r="D724" s="610"/>
      <c r="E724" s="477" t="str">
        <f t="shared" ref="E724:E787" si="30">IF(C724=0,"",YEAR(C724))</f>
        <v/>
      </c>
      <c r="F724" s="624"/>
      <c r="G724" s="468"/>
      <c r="H724" s="468"/>
      <c r="I724" s="468"/>
      <c r="J724" s="689" t="str">
        <f>IF(B724=0,"",VLOOKUP(B724,'QUALIFIED ENGINES'!$D$6:$P$1035,13,FALSE))</f>
        <v/>
      </c>
      <c r="K724" s="291" t="str">
        <f t="shared" si="29"/>
        <v>Missing data</v>
      </c>
      <c r="L724" s="586"/>
      <c r="M724" s="597">
        <f>IF(B724=0,0,IF(I724="Yes",COUNTIFS(B$7:B723,B724,I$7:I723,"Yes")+1,0))</f>
        <v>0</v>
      </c>
    </row>
    <row r="725" spans="1:13" x14ac:dyDescent="0.35">
      <c r="A725" s="600"/>
      <c r="B725" s="655"/>
      <c r="C725" s="522"/>
      <c r="D725" s="610"/>
      <c r="E725" s="477" t="str">
        <f t="shared" si="30"/>
        <v/>
      </c>
      <c r="F725" s="624"/>
      <c r="G725" s="468"/>
      <c r="H725" s="468"/>
      <c r="I725" s="468"/>
      <c r="J725" s="689" t="str">
        <f>IF(B725=0,"",VLOOKUP(B725,'QUALIFIED ENGINES'!$D$6:$P$1035,13,FALSE))</f>
        <v/>
      </c>
      <c r="K725" s="291" t="str">
        <f t="shared" si="29"/>
        <v>Missing data</v>
      </c>
      <c r="L725" s="586"/>
      <c r="M725" s="597">
        <f>IF(B725=0,0,IF(I725="Yes",COUNTIFS(B$7:B724,B725,I$7:I724,"Yes")+1,0))</f>
        <v>0</v>
      </c>
    </row>
    <row r="726" spans="1:13" x14ac:dyDescent="0.35">
      <c r="A726" s="600"/>
      <c r="B726" s="655"/>
      <c r="C726" s="522"/>
      <c r="D726" s="610"/>
      <c r="E726" s="477" t="str">
        <f t="shared" si="30"/>
        <v/>
      </c>
      <c r="F726" s="624"/>
      <c r="G726" s="468"/>
      <c r="H726" s="468"/>
      <c r="I726" s="468"/>
      <c r="J726" s="689" t="str">
        <f>IF(B726=0,"",VLOOKUP(B726,'QUALIFIED ENGINES'!$D$6:$P$1035,13,FALSE))</f>
        <v/>
      </c>
      <c r="K726" s="291" t="str">
        <f t="shared" si="29"/>
        <v>Missing data</v>
      </c>
      <c r="L726" s="586"/>
      <c r="M726" s="597">
        <f>IF(B726=0,0,IF(I726="Yes",COUNTIFS(B$7:B725,B726,I$7:I725,"Yes")+1,0))</f>
        <v>0</v>
      </c>
    </row>
    <row r="727" spans="1:13" x14ac:dyDescent="0.35">
      <c r="A727" s="600"/>
      <c r="B727" s="655"/>
      <c r="C727" s="522"/>
      <c r="D727" s="610"/>
      <c r="E727" s="477" t="str">
        <f t="shared" si="30"/>
        <v/>
      </c>
      <c r="F727" s="624"/>
      <c r="G727" s="468"/>
      <c r="H727" s="468"/>
      <c r="I727" s="468"/>
      <c r="J727" s="689" t="str">
        <f>IF(B727=0,"",VLOOKUP(B727,'QUALIFIED ENGINES'!$D$6:$P$1035,13,FALSE))</f>
        <v/>
      </c>
      <c r="K727" s="291" t="str">
        <f t="shared" si="29"/>
        <v>Missing data</v>
      </c>
      <c r="L727" s="586"/>
      <c r="M727" s="597">
        <f>IF(B727=0,0,IF(I727="Yes",COUNTIFS(B$7:B726,B727,I$7:I726,"Yes")+1,0))</f>
        <v>0</v>
      </c>
    </row>
    <row r="728" spans="1:13" x14ac:dyDescent="0.35">
      <c r="A728" s="600"/>
      <c r="B728" s="655"/>
      <c r="C728" s="522"/>
      <c r="D728" s="610"/>
      <c r="E728" s="477" t="str">
        <f t="shared" si="30"/>
        <v/>
      </c>
      <c r="F728" s="624"/>
      <c r="G728" s="468"/>
      <c r="H728" s="468"/>
      <c r="I728" s="468"/>
      <c r="J728" s="689" t="str">
        <f>IF(B728=0,"",VLOOKUP(B728,'QUALIFIED ENGINES'!$D$6:$P$1035,13,FALSE))</f>
        <v/>
      </c>
      <c r="K728" s="291" t="str">
        <f t="shared" si="29"/>
        <v>Missing data</v>
      </c>
      <c r="L728" s="586"/>
      <c r="M728" s="597">
        <f>IF(B728=0,0,IF(I728="Yes",COUNTIFS(B$7:B727,B728,I$7:I727,"Yes")+1,0))</f>
        <v>0</v>
      </c>
    </row>
    <row r="729" spans="1:13" x14ac:dyDescent="0.35">
      <c r="A729" s="600"/>
      <c r="B729" s="655"/>
      <c r="C729" s="522"/>
      <c r="D729" s="610"/>
      <c r="E729" s="477" t="str">
        <f t="shared" si="30"/>
        <v/>
      </c>
      <c r="F729" s="624"/>
      <c r="G729" s="468"/>
      <c r="H729" s="468"/>
      <c r="I729" s="468"/>
      <c r="J729" s="689" t="str">
        <f>IF(B729=0,"",VLOOKUP(B729,'QUALIFIED ENGINES'!$D$6:$P$1035,13,FALSE))</f>
        <v/>
      </c>
      <c r="K729" s="291" t="str">
        <f>IF(OR(C729="",G729="",H729="",I729="",J729=0),"Missing data",
IF(OR(G729="",G729="NO",H729="YES",C729&gt;$J$4),"Not Qualified",
IF(AND(C729&gt;$H$4,G729="YES",H729="NO"),"ESVRG Qualified Shop Visit",
IF(C729&gt;J729,IF(I729="YES","ESVRG Qualified HPTB Shop Visit","ESVRG Qualified Shop Visit"),
"SVRG Qualified Shop Visit"))))</f>
        <v>Missing data</v>
      </c>
      <c r="L729" s="586"/>
      <c r="M729" s="597">
        <f>IF(B729=0,0,IF(I729="Yes",COUNTIFS(B$7:B728,B729,I$7:I728,"Yes")+1,0))</f>
        <v>0</v>
      </c>
    </row>
    <row r="730" spans="1:13" x14ac:dyDescent="0.35">
      <c r="A730" s="600"/>
      <c r="B730" s="655"/>
      <c r="C730" s="522"/>
      <c r="D730" s="610"/>
      <c r="E730" s="477" t="str">
        <f t="shared" si="30"/>
        <v/>
      </c>
      <c r="F730" s="624"/>
      <c r="G730" s="468"/>
      <c r="H730" s="468"/>
      <c r="I730" s="468"/>
      <c r="J730" s="689" t="str">
        <f>IF(B730=0,"",VLOOKUP(B730,'QUALIFIED ENGINES'!$D$6:$P$1035,13,FALSE))</f>
        <v/>
      </c>
      <c r="K730" s="291" t="str">
        <f>IF(OR(C730="",G730="",H730="",I730="",J730=0),"Missing data",
IF(OR(G730="",G730="NO",H730="YES",C730&gt;$J$4),"Not Qualified",
IF(AND(C730&gt;$H$4,G730="YES",H730="NO"),"ESVRG Qualified Shop Visit",
IF(C730&gt;J730,IF(I730="YES","ESVRG Qualified HPTB Shop Visit","ESVRG Qualified Shop Visit"),
"SVRG Qualified Shop Visit"))))</f>
        <v>Missing data</v>
      </c>
      <c r="L730" s="586"/>
      <c r="M730" s="597">
        <f>IF(B730=0,0,IF(I730="Yes",COUNTIFS(B$7:B729,B730,I$7:I729,"Yes")+1,0))</f>
        <v>0</v>
      </c>
    </row>
    <row r="731" spans="1:13" x14ac:dyDescent="0.35">
      <c r="A731" s="600"/>
      <c r="B731" s="655"/>
      <c r="C731" s="522"/>
      <c r="D731" s="610"/>
      <c r="E731" s="477" t="str">
        <f t="shared" si="30"/>
        <v/>
      </c>
      <c r="F731" s="624"/>
      <c r="G731" s="468"/>
      <c r="H731" s="468"/>
      <c r="I731" s="468"/>
      <c r="J731" s="689" t="str">
        <f>IF(B731=0,"",VLOOKUP(B731,'QUALIFIED ENGINES'!$D$6:$P$1035,13,FALSE))</f>
        <v/>
      </c>
      <c r="K731" s="291" t="str">
        <f t="shared" si="29"/>
        <v>Missing data</v>
      </c>
      <c r="L731" s="586"/>
      <c r="M731" s="597">
        <f>IF(B731=0,0,IF(I731="Yes",COUNTIFS(B$7:B730,B731,I$7:I730,"Yes")+1,0))</f>
        <v>0</v>
      </c>
    </row>
    <row r="732" spans="1:13" x14ac:dyDescent="0.35">
      <c r="A732" s="600"/>
      <c r="B732" s="655"/>
      <c r="C732" s="522"/>
      <c r="D732" s="610"/>
      <c r="E732" s="477" t="str">
        <f t="shared" si="30"/>
        <v/>
      </c>
      <c r="F732" s="624"/>
      <c r="G732" s="468"/>
      <c r="H732" s="468"/>
      <c r="I732" s="468"/>
      <c r="J732" s="689" t="str">
        <f>IF(B732=0,"",VLOOKUP(B732,'QUALIFIED ENGINES'!$D$6:$P$1035,13,FALSE))</f>
        <v/>
      </c>
      <c r="K732" s="291" t="str">
        <f t="shared" si="29"/>
        <v>Missing data</v>
      </c>
      <c r="L732" s="586"/>
      <c r="M732" s="597">
        <f>IF(B732=0,0,IF(I732="Yes",COUNTIFS(B$7:B731,B732,I$7:I731,"Yes")+1,0))</f>
        <v>0</v>
      </c>
    </row>
    <row r="733" spans="1:13" x14ac:dyDescent="0.35">
      <c r="A733" s="600"/>
      <c r="B733" s="655"/>
      <c r="C733" s="522"/>
      <c r="D733" s="610"/>
      <c r="E733" s="477" t="str">
        <f t="shared" si="30"/>
        <v/>
      </c>
      <c r="F733" s="624"/>
      <c r="G733" s="468"/>
      <c r="H733" s="468"/>
      <c r="I733" s="468"/>
      <c r="J733" s="689" t="str">
        <f>IF(B733=0,"",VLOOKUP(B733,'QUALIFIED ENGINES'!$D$6:$P$1035,13,FALSE))</f>
        <v/>
      </c>
      <c r="K733" s="291" t="str">
        <f t="shared" si="29"/>
        <v>Missing data</v>
      </c>
      <c r="L733" s="586"/>
      <c r="M733" s="597">
        <f>IF(B733=0,0,IF(I733="Yes",COUNTIFS(B$7:B732,B733,I$7:I732,"Yes")+1,0))</f>
        <v>0</v>
      </c>
    </row>
    <row r="734" spans="1:13" x14ac:dyDescent="0.35">
      <c r="A734" s="600"/>
      <c r="B734" s="655"/>
      <c r="C734" s="522"/>
      <c r="D734" s="610"/>
      <c r="E734" s="477" t="str">
        <f t="shared" si="30"/>
        <v/>
      </c>
      <c r="F734" s="624"/>
      <c r="G734" s="468"/>
      <c r="H734" s="468"/>
      <c r="I734" s="468"/>
      <c r="J734" s="689" t="str">
        <f>IF(B734=0,"",VLOOKUP(B734,'QUALIFIED ENGINES'!$D$6:$P$1035,13,FALSE))</f>
        <v/>
      </c>
      <c r="K734" s="291" t="str">
        <f t="shared" si="29"/>
        <v>Missing data</v>
      </c>
      <c r="L734" s="586"/>
      <c r="M734" s="597">
        <f>IF(B734=0,0,IF(I734="Yes",COUNTIFS(B$7:B733,B734,I$7:I733,"Yes")+1,0))</f>
        <v>0</v>
      </c>
    </row>
    <row r="735" spans="1:13" x14ac:dyDescent="0.35">
      <c r="A735" s="600"/>
      <c r="B735" s="655"/>
      <c r="C735" s="522"/>
      <c r="D735" s="610"/>
      <c r="E735" s="477" t="str">
        <f t="shared" si="30"/>
        <v/>
      </c>
      <c r="F735" s="624"/>
      <c r="G735" s="468"/>
      <c r="H735" s="468"/>
      <c r="I735" s="468"/>
      <c r="J735" s="689" t="str">
        <f>IF(B735=0,"",VLOOKUP(B735,'QUALIFIED ENGINES'!$D$6:$P$1035,13,FALSE))</f>
        <v/>
      </c>
      <c r="K735" s="291" t="str">
        <f t="shared" si="29"/>
        <v>Missing data</v>
      </c>
      <c r="L735" s="586"/>
      <c r="M735" s="597">
        <f>IF(B735=0,0,IF(I735="Yes",COUNTIFS(B$7:B734,B735,I$7:I734,"Yes")+1,0))</f>
        <v>0</v>
      </c>
    </row>
    <row r="736" spans="1:13" x14ac:dyDescent="0.35">
      <c r="A736" s="600"/>
      <c r="B736" s="655"/>
      <c r="C736" s="522"/>
      <c r="D736" s="610"/>
      <c r="E736" s="477" t="str">
        <f t="shared" si="30"/>
        <v/>
      </c>
      <c r="F736" s="624"/>
      <c r="G736" s="468"/>
      <c r="H736" s="468"/>
      <c r="I736" s="468"/>
      <c r="J736" s="689" t="str">
        <f>IF(B736=0,"",VLOOKUP(B736,'QUALIFIED ENGINES'!$D$6:$P$1035,13,FALSE))</f>
        <v/>
      </c>
      <c r="K736" s="291" t="str">
        <f t="shared" si="29"/>
        <v>Missing data</v>
      </c>
      <c r="L736" s="586"/>
      <c r="M736" s="597">
        <f>IF(B736=0,0,IF(I736="Yes",COUNTIFS(B$7:B735,B736,I$7:I735,"Yes")+1,0))</f>
        <v>0</v>
      </c>
    </row>
    <row r="737" spans="1:13" x14ac:dyDescent="0.35">
      <c r="A737" s="600"/>
      <c r="B737" s="655"/>
      <c r="C737" s="522"/>
      <c r="D737" s="610"/>
      <c r="E737" s="477" t="str">
        <f t="shared" si="30"/>
        <v/>
      </c>
      <c r="F737" s="624"/>
      <c r="G737" s="468"/>
      <c r="H737" s="468"/>
      <c r="I737" s="468"/>
      <c r="J737" s="689" t="str">
        <f>IF(B737=0,"",VLOOKUP(B737,'QUALIFIED ENGINES'!$D$6:$P$1035,13,FALSE))</f>
        <v/>
      </c>
      <c r="K737" s="291" t="str">
        <f t="shared" si="29"/>
        <v>Missing data</v>
      </c>
      <c r="L737" s="586"/>
      <c r="M737" s="597">
        <f>IF(B737=0,0,IF(I737="Yes",COUNTIFS(B$7:B736,B737,I$7:I736,"Yes")+1,0))</f>
        <v>0</v>
      </c>
    </row>
    <row r="738" spans="1:13" x14ac:dyDescent="0.35">
      <c r="A738" s="600"/>
      <c r="B738" s="655"/>
      <c r="C738" s="522"/>
      <c r="D738" s="610"/>
      <c r="E738" s="477" t="str">
        <f t="shared" si="30"/>
        <v/>
      </c>
      <c r="F738" s="624"/>
      <c r="G738" s="468"/>
      <c r="H738" s="468"/>
      <c r="I738" s="468"/>
      <c r="J738" s="689" t="str">
        <f>IF(B738=0,"",VLOOKUP(B738,'QUALIFIED ENGINES'!$D$6:$P$1035,13,FALSE))</f>
        <v/>
      </c>
      <c r="K738" s="291" t="str">
        <f t="shared" si="29"/>
        <v>Missing data</v>
      </c>
      <c r="L738" s="586"/>
      <c r="M738" s="597">
        <f>IF(B738=0,0,IF(I738="Yes",COUNTIFS(B$7:B737,B738,I$7:I737,"Yes")+1,0))</f>
        <v>0</v>
      </c>
    </row>
    <row r="739" spans="1:13" x14ac:dyDescent="0.35">
      <c r="A739" s="600"/>
      <c r="B739" s="655"/>
      <c r="C739" s="522"/>
      <c r="D739" s="610"/>
      <c r="E739" s="477" t="str">
        <f t="shared" si="30"/>
        <v/>
      </c>
      <c r="F739" s="624"/>
      <c r="G739" s="468"/>
      <c r="H739" s="468"/>
      <c r="I739" s="468"/>
      <c r="J739" s="689" t="str">
        <f>IF(B739=0,"",VLOOKUP(B739,'QUALIFIED ENGINES'!$D$6:$P$1035,13,FALSE))</f>
        <v/>
      </c>
      <c r="K739" s="291" t="str">
        <f t="shared" si="29"/>
        <v>Missing data</v>
      </c>
      <c r="L739" s="586"/>
      <c r="M739" s="597">
        <f>IF(B739=0,0,IF(I739="Yes",COUNTIFS(B$7:B738,B739,I$7:I738,"Yes")+1,0))</f>
        <v>0</v>
      </c>
    </row>
    <row r="740" spans="1:13" x14ac:dyDescent="0.35">
      <c r="A740" s="600"/>
      <c r="B740" s="655"/>
      <c r="C740" s="522"/>
      <c r="D740" s="610"/>
      <c r="E740" s="477" t="str">
        <f t="shared" si="30"/>
        <v/>
      </c>
      <c r="F740" s="624"/>
      <c r="G740" s="468"/>
      <c r="H740" s="468"/>
      <c r="I740" s="468"/>
      <c r="J740" s="689" t="str">
        <f>IF(B740=0,"",VLOOKUP(B740,'QUALIFIED ENGINES'!$D$6:$P$1035,13,FALSE))</f>
        <v/>
      </c>
      <c r="K740" s="291" t="str">
        <f t="shared" si="29"/>
        <v>Missing data</v>
      </c>
      <c r="L740" s="586"/>
      <c r="M740" s="597">
        <f>IF(B740=0,0,IF(I740="Yes",COUNTIFS(B$7:B739,B740,I$7:I739,"Yes")+1,0))</f>
        <v>0</v>
      </c>
    </row>
    <row r="741" spans="1:13" x14ac:dyDescent="0.35">
      <c r="A741" s="600"/>
      <c r="B741" s="655"/>
      <c r="C741" s="522"/>
      <c r="D741" s="610"/>
      <c r="E741" s="477" t="str">
        <f t="shared" si="30"/>
        <v/>
      </c>
      <c r="F741" s="624"/>
      <c r="G741" s="468"/>
      <c r="H741" s="468"/>
      <c r="I741" s="468"/>
      <c r="J741" s="689" t="str">
        <f>IF(B741=0,"",VLOOKUP(B741,'QUALIFIED ENGINES'!$D$6:$P$1035,13,FALSE))</f>
        <v/>
      </c>
      <c r="K741" s="291" t="str">
        <f t="shared" si="29"/>
        <v>Missing data</v>
      </c>
      <c r="L741" s="586"/>
      <c r="M741" s="597">
        <f>IF(B741=0,0,IF(I741="Yes",COUNTIFS(B$7:B740,B741,I$7:I740,"Yes")+1,0))</f>
        <v>0</v>
      </c>
    </row>
    <row r="742" spans="1:13" x14ac:dyDescent="0.35">
      <c r="A742" s="600"/>
      <c r="B742" s="655"/>
      <c r="C742" s="522"/>
      <c r="D742" s="610"/>
      <c r="E742" s="477" t="str">
        <f t="shared" si="30"/>
        <v/>
      </c>
      <c r="F742" s="624"/>
      <c r="G742" s="468"/>
      <c r="H742" s="468"/>
      <c r="I742" s="468"/>
      <c r="J742" s="689" t="str">
        <f>IF(B742=0,"",VLOOKUP(B742,'QUALIFIED ENGINES'!$D$6:$P$1035,13,FALSE))</f>
        <v/>
      </c>
      <c r="K742" s="291" t="str">
        <f t="shared" si="29"/>
        <v>Missing data</v>
      </c>
      <c r="L742" s="586"/>
      <c r="M742" s="597">
        <f>IF(B742=0,0,IF(I742="Yes",COUNTIFS(B$7:B741,B742,I$7:I741,"Yes")+1,0))</f>
        <v>0</v>
      </c>
    </row>
    <row r="743" spans="1:13" x14ac:dyDescent="0.35">
      <c r="A743" s="600"/>
      <c r="B743" s="655"/>
      <c r="C743" s="522"/>
      <c r="D743" s="610"/>
      <c r="E743" s="477" t="str">
        <f t="shared" si="30"/>
        <v/>
      </c>
      <c r="F743" s="624"/>
      <c r="G743" s="468"/>
      <c r="H743" s="468"/>
      <c r="I743" s="468"/>
      <c r="J743" s="689" t="str">
        <f>IF(B743=0,"",VLOOKUP(B743,'QUALIFIED ENGINES'!$D$6:$P$1035,13,FALSE))</f>
        <v/>
      </c>
      <c r="K743" s="291" t="str">
        <f t="shared" si="29"/>
        <v>Missing data</v>
      </c>
      <c r="L743" s="586"/>
      <c r="M743" s="597">
        <f>IF(B743=0,0,IF(I743="Yes",COUNTIFS(B$7:B742,B743,I$7:I742,"Yes")+1,0))</f>
        <v>0</v>
      </c>
    </row>
    <row r="744" spans="1:13" x14ac:dyDescent="0.35">
      <c r="A744" s="600"/>
      <c r="B744" s="655"/>
      <c r="C744" s="522"/>
      <c r="D744" s="610"/>
      <c r="E744" s="477" t="str">
        <f t="shared" si="30"/>
        <v/>
      </c>
      <c r="F744" s="624"/>
      <c r="G744" s="468"/>
      <c r="H744" s="468"/>
      <c r="I744" s="468"/>
      <c r="J744" s="689" t="str">
        <f>IF(B744=0,"",VLOOKUP(B744,'QUALIFIED ENGINES'!$D$6:$P$1035,13,FALSE))</f>
        <v/>
      </c>
      <c r="K744" s="291" t="str">
        <f t="shared" si="29"/>
        <v>Missing data</v>
      </c>
      <c r="L744" s="586"/>
      <c r="M744" s="597">
        <f>IF(B744=0,0,IF(I744="Yes",COUNTIFS(B$7:B743,B744,I$7:I743,"Yes")+1,0))</f>
        <v>0</v>
      </c>
    </row>
    <row r="745" spans="1:13" x14ac:dyDescent="0.35">
      <c r="A745" s="600"/>
      <c r="B745" s="655"/>
      <c r="C745" s="522"/>
      <c r="D745" s="610"/>
      <c r="E745" s="477" t="str">
        <f t="shared" si="30"/>
        <v/>
      </c>
      <c r="F745" s="624"/>
      <c r="G745" s="468"/>
      <c r="H745" s="468"/>
      <c r="I745" s="468"/>
      <c r="J745" s="689" t="str">
        <f>IF(B745=0,"",VLOOKUP(B745,'QUALIFIED ENGINES'!$D$6:$P$1035,13,FALSE))</f>
        <v/>
      </c>
      <c r="K745" s="291" t="str">
        <f t="shared" si="29"/>
        <v>Missing data</v>
      </c>
      <c r="L745" s="586"/>
      <c r="M745" s="597">
        <f>IF(B745=0,0,IF(I745="Yes",COUNTIFS(B$7:B744,B745,I$7:I744,"Yes")+1,0))</f>
        <v>0</v>
      </c>
    </row>
    <row r="746" spans="1:13" x14ac:dyDescent="0.35">
      <c r="A746" s="600"/>
      <c r="B746" s="655"/>
      <c r="C746" s="522"/>
      <c r="D746" s="610"/>
      <c r="E746" s="477" t="str">
        <f t="shared" si="30"/>
        <v/>
      </c>
      <c r="F746" s="624"/>
      <c r="G746" s="468"/>
      <c r="H746" s="468"/>
      <c r="I746" s="468"/>
      <c r="J746" s="689" t="str">
        <f>IF(B746=0,"",VLOOKUP(B746,'QUALIFIED ENGINES'!$D$6:$P$1035,13,FALSE))</f>
        <v/>
      </c>
      <c r="K746" s="291" t="str">
        <f t="shared" si="29"/>
        <v>Missing data</v>
      </c>
      <c r="L746" s="586"/>
      <c r="M746" s="597">
        <f>IF(B746=0,0,IF(I746="Yes",COUNTIFS(B$7:B745,B746,I$7:I745,"Yes")+1,0))</f>
        <v>0</v>
      </c>
    </row>
    <row r="747" spans="1:13" x14ac:dyDescent="0.35">
      <c r="A747" s="600"/>
      <c r="B747" s="655"/>
      <c r="C747" s="522"/>
      <c r="D747" s="610"/>
      <c r="E747" s="477" t="str">
        <f t="shared" si="30"/>
        <v/>
      </c>
      <c r="F747" s="624"/>
      <c r="G747" s="468"/>
      <c r="H747" s="468"/>
      <c r="I747" s="468"/>
      <c r="J747" s="689" t="str">
        <f>IF(B747=0,"",VLOOKUP(B747,'QUALIFIED ENGINES'!$D$6:$P$1035,13,FALSE))</f>
        <v/>
      </c>
      <c r="K747" s="291" t="str">
        <f t="shared" si="29"/>
        <v>Missing data</v>
      </c>
      <c r="L747" s="586"/>
      <c r="M747" s="597">
        <f>IF(B747=0,0,IF(I747="Yes",COUNTIFS(B$7:B746,B747,I$7:I746,"Yes")+1,0))</f>
        <v>0</v>
      </c>
    </row>
    <row r="748" spans="1:13" x14ac:dyDescent="0.35">
      <c r="A748" s="600"/>
      <c r="B748" s="655"/>
      <c r="C748" s="522"/>
      <c r="D748" s="610"/>
      <c r="E748" s="477" t="str">
        <f t="shared" si="30"/>
        <v/>
      </c>
      <c r="F748" s="624"/>
      <c r="G748" s="468"/>
      <c r="H748" s="468"/>
      <c r="I748" s="468"/>
      <c r="J748" s="689" t="str">
        <f>IF(B748=0,"",VLOOKUP(B748,'QUALIFIED ENGINES'!$D$6:$P$1035,13,FALSE))</f>
        <v/>
      </c>
      <c r="K748" s="291" t="str">
        <f t="shared" si="29"/>
        <v>Missing data</v>
      </c>
      <c r="L748" s="586"/>
      <c r="M748" s="597">
        <f>IF(B748=0,0,IF(I748="Yes",COUNTIFS(B$7:B747,B748,I$7:I747,"Yes")+1,0))</f>
        <v>0</v>
      </c>
    </row>
    <row r="749" spans="1:13" x14ac:dyDescent="0.35">
      <c r="A749" s="600"/>
      <c r="B749" s="655"/>
      <c r="C749" s="522"/>
      <c r="D749" s="610"/>
      <c r="E749" s="477" t="str">
        <f t="shared" si="30"/>
        <v/>
      </c>
      <c r="F749" s="624"/>
      <c r="G749" s="468"/>
      <c r="H749" s="468"/>
      <c r="I749" s="468"/>
      <c r="J749" s="689" t="str">
        <f>IF(B749=0,"",VLOOKUP(B749,'QUALIFIED ENGINES'!$D$6:$P$1035,13,FALSE))</f>
        <v/>
      </c>
      <c r="K749" s="291" t="str">
        <f t="shared" si="29"/>
        <v>Missing data</v>
      </c>
      <c r="L749" s="586"/>
      <c r="M749" s="597">
        <f>IF(B749=0,0,IF(I749="Yes",COUNTIFS(B$7:B748,B749,I$7:I748,"Yes")+1,0))</f>
        <v>0</v>
      </c>
    </row>
    <row r="750" spans="1:13" x14ac:dyDescent="0.35">
      <c r="A750" s="600"/>
      <c r="B750" s="655"/>
      <c r="C750" s="522"/>
      <c r="D750" s="610"/>
      <c r="E750" s="477" t="str">
        <f t="shared" si="30"/>
        <v/>
      </c>
      <c r="F750" s="624"/>
      <c r="G750" s="468"/>
      <c r="H750" s="468"/>
      <c r="I750" s="468"/>
      <c r="J750" s="689" t="str">
        <f>IF(B750=0,"",VLOOKUP(B750,'QUALIFIED ENGINES'!$D$6:$P$1035,13,FALSE))</f>
        <v/>
      </c>
      <c r="K750" s="291" t="str">
        <f t="shared" si="29"/>
        <v>Missing data</v>
      </c>
      <c r="L750" s="586"/>
      <c r="M750" s="597">
        <f>IF(B750=0,0,IF(I750="Yes",COUNTIFS(B$7:B749,B750,I$7:I749,"Yes")+1,0))</f>
        <v>0</v>
      </c>
    </row>
    <row r="751" spans="1:13" x14ac:dyDescent="0.35">
      <c r="A751" s="600"/>
      <c r="B751" s="655"/>
      <c r="C751" s="522"/>
      <c r="D751" s="610"/>
      <c r="E751" s="477" t="str">
        <f t="shared" si="30"/>
        <v/>
      </c>
      <c r="F751" s="624"/>
      <c r="G751" s="468"/>
      <c r="H751" s="468"/>
      <c r="I751" s="468"/>
      <c r="J751" s="689" t="str">
        <f>IF(B751=0,"",VLOOKUP(B751,'QUALIFIED ENGINES'!$D$6:$P$1035,13,FALSE))</f>
        <v/>
      </c>
      <c r="K751" s="291" t="str">
        <f t="shared" si="29"/>
        <v>Missing data</v>
      </c>
      <c r="L751" s="586"/>
      <c r="M751" s="597">
        <f>IF(B751=0,0,IF(I751="Yes",COUNTIFS(B$7:B750,B751,I$7:I750,"Yes")+1,0))</f>
        <v>0</v>
      </c>
    </row>
    <row r="752" spans="1:13" x14ac:dyDescent="0.35">
      <c r="A752" s="600"/>
      <c r="B752" s="655"/>
      <c r="C752" s="522"/>
      <c r="D752" s="610"/>
      <c r="E752" s="477" t="str">
        <f t="shared" si="30"/>
        <v/>
      </c>
      <c r="F752" s="624"/>
      <c r="G752" s="468"/>
      <c r="H752" s="468"/>
      <c r="I752" s="468"/>
      <c r="J752" s="689" t="str">
        <f>IF(B752=0,"",VLOOKUP(B752,'QUALIFIED ENGINES'!$D$6:$P$1035,13,FALSE))</f>
        <v/>
      </c>
      <c r="K752" s="291" t="str">
        <f t="shared" si="29"/>
        <v>Missing data</v>
      </c>
      <c r="L752" s="586"/>
      <c r="M752" s="597">
        <f>IF(B752=0,0,IF(I752="Yes",COUNTIFS(B$7:B751,B752,I$7:I751,"Yes")+1,0))</f>
        <v>0</v>
      </c>
    </row>
    <row r="753" spans="1:13" x14ac:dyDescent="0.35">
      <c r="A753" s="600"/>
      <c r="B753" s="655"/>
      <c r="C753" s="522"/>
      <c r="D753" s="610"/>
      <c r="E753" s="477" t="str">
        <f t="shared" si="30"/>
        <v/>
      </c>
      <c r="F753" s="624"/>
      <c r="G753" s="468"/>
      <c r="H753" s="468"/>
      <c r="I753" s="468"/>
      <c r="J753" s="689" t="str">
        <f>IF(B753=0,"",VLOOKUP(B753,'QUALIFIED ENGINES'!$D$6:$P$1035,13,FALSE))</f>
        <v/>
      </c>
      <c r="K753" s="291" t="str">
        <f t="shared" si="29"/>
        <v>Missing data</v>
      </c>
      <c r="L753" s="586"/>
      <c r="M753" s="597">
        <f>IF(B753=0,0,IF(I753="Yes",COUNTIFS(B$7:B752,B753,I$7:I752,"Yes")+1,0))</f>
        <v>0</v>
      </c>
    </row>
    <row r="754" spans="1:13" x14ac:dyDescent="0.35">
      <c r="A754" s="600"/>
      <c r="B754" s="655"/>
      <c r="C754" s="522"/>
      <c r="D754" s="610"/>
      <c r="E754" s="477" t="str">
        <f t="shared" si="30"/>
        <v/>
      </c>
      <c r="F754" s="624"/>
      <c r="G754" s="468"/>
      <c r="H754" s="468"/>
      <c r="I754" s="468"/>
      <c r="J754" s="689" t="str">
        <f>IF(B754=0,"",VLOOKUP(B754,'QUALIFIED ENGINES'!$D$6:$P$1035,13,FALSE))</f>
        <v/>
      </c>
      <c r="K754" s="291" t="str">
        <f t="shared" si="29"/>
        <v>Missing data</v>
      </c>
      <c r="L754" s="586"/>
      <c r="M754" s="597">
        <f>IF(B754=0,0,IF(I754="Yes",COUNTIFS(B$7:B753,B754,I$7:I753,"Yes")+1,0))</f>
        <v>0</v>
      </c>
    </row>
    <row r="755" spans="1:13" x14ac:dyDescent="0.35">
      <c r="A755" s="600"/>
      <c r="B755" s="655"/>
      <c r="C755" s="522"/>
      <c r="D755" s="610"/>
      <c r="E755" s="477" t="str">
        <f t="shared" si="30"/>
        <v/>
      </c>
      <c r="F755" s="624"/>
      <c r="G755" s="468"/>
      <c r="H755" s="468"/>
      <c r="I755" s="468"/>
      <c r="J755" s="689" t="str">
        <f>IF(B755=0,"",VLOOKUP(B755,'QUALIFIED ENGINES'!$D$6:$P$1035,13,FALSE))</f>
        <v/>
      </c>
      <c r="K755" s="291" t="str">
        <f t="shared" si="29"/>
        <v>Missing data</v>
      </c>
      <c r="L755" s="586"/>
      <c r="M755" s="597">
        <f>IF(B755=0,0,IF(I755="Yes",COUNTIFS(B$7:B754,B755,I$7:I754,"Yes")+1,0))</f>
        <v>0</v>
      </c>
    </row>
    <row r="756" spans="1:13" x14ac:dyDescent="0.35">
      <c r="A756" s="600"/>
      <c r="B756" s="655"/>
      <c r="C756" s="522"/>
      <c r="D756" s="610"/>
      <c r="E756" s="477" t="str">
        <f t="shared" si="30"/>
        <v/>
      </c>
      <c r="F756" s="624"/>
      <c r="G756" s="468"/>
      <c r="H756" s="468"/>
      <c r="I756" s="468"/>
      <c r="J756" s="689" t="str">
        <f>IF(B756=0,"",VLOOKUP(B756,'QUALIFIED ENGINES'!$D$6:$P$1035,13,FALSE))</f>
        <v/>
      </c>
      <c r="K756" s="291" t="str">
        <f t="shared" si="29"/>
        <v>Missing data</v>
      </c>
      <c r="L756" s="586"/>
      <c r="M756" s="597">
        <f>IF(B756=0,0,IF(I756="Yes",COUNTIFS(B$7:B755,B756,I$7:I755,"Yes")+1,0))</f>
        <v>0</v>
      </c>
    </row>
    <row r="757" spans="1:13" x14ac:dyDescent="0.35">
      <c r="A757" s="600"/>
      <c r="B757" s="655"/>
      <c r="C757" s="522"/>
      <c r="D757" s="610"/>
      <c r="E757" s="477" t="str">
        <f t="shared" si="30"/>
        <v/>
      </c>
      <c r="F757" s="624"/>
      <c r="G757" s="468"/>
      <c r="H757" s="468"/>
      <c r="I757" s="468"/>
      <c r="J757" s="689" t="str">
        <f>IF(B757=0,"",VLOOKUP(B757,'QUALIFIED ENGINES'!$D$6:$P$1035,13,FALSE))</f>
        <v/>
      </c>
      <c r="K757" s="291" t="str">
        <f t="shared" si="29"/>
        <v>Missing data</v>
      </c>
      <c r="L757" s="586"/>
      <c r="M757" s="597">
        <f>IF(B757=0,0,IF(I757="Yes",COUNTIFS(B$7:B756,B757,I$7:I756,"Yes")+1,0))</f>
        <v>0</v>
      </c>
    </row>
    <row r="758" spans="1:13" x14ac:dyDescent="0.35">
      <c r="A758" s="600"/>
      <c r="B758" s="655"/>
      <c r="C758" s="522"/>
      <c r="D758" s="610"/>
      <c r="E758" s="477" t="str">
        <f t="shared" si="30"/>
        <v/>
      </c>
      <c r="F758" s="624"/>
      <c r="G758" s="468"/>
      <c r="H758" s="468"/>
      <c r="I758" s="468"/>
      <c r="J758" s="689" t="str">
        <f>IF(B758=0,"",VLOOKUP(B758,'QUALIFIED ENGINES'!$D$6:$P$1035,13,FALSE))</f>
        <v/>
      </c>
      <c r="K758" s="291" t="str">
        <f t="shared" si="29"/>
        <v>Missing data</v>
      </c>
      <c r="L758" s="586"/>
      <c r="M758" s="597">
        <f>IF(B758=0,0,IF(I758="Yes",COUNTIFS(B$7:B757,B758,I$7:I757,"Yes")+1,0))</f>
        <v>0</v>
      </c>
    </row>
    <row r="759" spans="1:13" x14ac:dyDescent="0.35">
      <c r="A759" s="600"/>
      <c r="B759" s="655"/>
      <c r="C759" s="522"/>
      <c r="D759" s="610"/>
      <c r="E759" s="477" t="str">
        <f t="shared" si="30"/>
        <v/>
      </c>
      <c r="F759" s="624"/>
      <c r="G759" s="468"/>
      <c r="H759" s="468"/>
      <c r="I759" s="468"/>
      <c r="J759" s="689" t="str">
        <f>IF(B759=0,"",VLOOKUP(B759,'QUALIFIED ENGINES'!$D$6:$P$1035,13,FALSE))</f>
        <v/>
      </c>
      <c r="K759" s="291" t="str">
        <f t="shared" si="29"/>
        <v>Missing data</v>
      </c>
      <c r="L759" s="586"/>
      <c r="M759" s="597">
        <f>IF(B759=0,0,IF(I759="Yes",COUNTIFS(B$7:B758,B759,I$7:I758,"Yes")+1,0))</f>
        <v>0</v>
      </c>
    </row>
    <row r="760" spans="1:13" x14ac:dyDescent="0.35">
      <c r="A760" s="600"/>
      <c r="B760" s="655"/>
      <c r="C760" s="522"/>
      <c r="D760" s="610"/>
      <c r="E760" s="477" t="str">
        <f t="shared" si="30"/>
        <v/>
      </c>
      <c r="F760" s="624"/>
      <c r="G760" s="468"/>
      <c r="H760" s="468"/>
      <c r="I760" s="468"/>
      <c r="J760" s="689" t="str">
        <f>IF(B760=0,"",VLOOKUP(B760,'QUALIFIED ENGINES'!$D$6:$P$1035,13,FALSE))</f>
        <v/>
      </c>
      <c r="K760" s="291" t="str">
        <f t="shared" si="29"/>
        <v>Missing data</v>
      </c>
      <c r="L760" s="586"/>
      <c r="M760" s="597">
        <f>IF(B760=0,0,IF(I760="Yes",COUNTIFS(B$7:B759,B760,I$7:I759,"Yes")+1,0))</f>
        <v>0</v>
      </c>
    </row>
    <row r="761" spans="1:13" x14ac:dyDescent="0.35">
      <c r="A761" s="600"/>
      <c r="B761" s="655"/>
      <c r="C761" s="522"/>
      <c r="D761" s="610"/>
      <c r="E761" s="477" t="str">
        <f t="shared" si="30"/>
        <v/>
      </c>
      <c r="F761" s="624"/>
      <c r="G761" s="468"/>
      <c r="H761" s="468"/>
      <c r="I761" s="468"/>
      <c r="J761" s="689" t="str">
        <f>IF(B761=0,"",VLOOKUP(B761,'QUALIFIED ENGINES'!$D$6:$P$1035,13,FALSE))</f>
        <v/>
      </c>
      <c r="K761" s="291" t="str">
        <f t="shared" si="29"/>
        <v>Missing data</v>
      </c>
      <c r="L761" s="586"/>
      <c r="M761" s="597">
        <f>IF(B761=0,0,IF(I761="Yes",COUNTIFS(B$7:B760,B761,I$7:I760,"Yes")+1,0))</f>
        <v>0</v>
      </c>
    </row>
    <row r="762" spans="1:13" x14ac:dyDescent="0.35">
      <c r="A762" s="600"/>
      <c r="B762" s="655"/>
      <c r="C762" s="522"/>
      <c r="D762" s="610"/>
      <c r="E762" s="477" t="str">
        <f t="shared" si="30"/>
        <v/>
      </c>
      <c r="F762" s="624"/>
      <c r="G762" s="468"/>
      <c r="H762" s="468"/>
      <c r="I762" s="468"/>
      <c r="J762" s="689" t="str">
        <f>IF(B762=0,"",VLOOKUP(B762,'QUALIFIED ENGINES'!$D$6:$P$1035,13,FALSE))</f>
        <v/>
      </c>
      <c r="K762" s="291" t="str">
        <f t="shared" si="29"/>
        <v>Missing data</v>
      </c>
      <c r="L762" s="586"/>
      <c r="M762" s="597">
        <f>IF(B762=0,0,IF(I762="Yes",COUNTIFS(B$7:B761,B762,I$7:I761,"Yes")+1,0))</f>
        <v>0</v>
      </c>
    </row>
    <row r="763" spans="1:13" x14ac:dyDescent="0.35">
      <c r="A763" s="600"/>
      <c r="B763" s="655"/>
      <c r="C763" s="522"/>
      <c r="D763" s="610"/>
      <c r="E763" s="477" t="str">
        <f t="shared" si="30"/>
        <v/>
      </c>
      <c r="F763" s="624"/>
      <c r="G763" s="468"/>
      <c r="H763" s="468"/>
      <c r="I763" s="468"/>
      <c r="J763" s="689" t="str">
        <f>IF(B763=0,"",VLOOKUP(B763,'QUALIFIED ENGINES'!$D$6:$P$1035,13,FALSE))</f>
        <v/>
      </c>
      <c r="K763" s="291" t="str">
        <f t="shared" si="29"/>
        <v>Missing data</v>
      </c>
      <c r="L763" s="586"/>
      <c r="M763" s="597">
        <f>IF(B763=0,0,IF(I763="Yes",COUNTIFS(B$7:B762,B763,I$7:I762,"Yes")+1,0))</f>
        <v>0</v>
      </c>
    </row>
    <row r="764" spans="1:13" x14ac:dyDescent="0.35">
      <c r="A764" s="600"/>
      <c r="B764" s="655"/>
      <c r="C764" s="522"/>
      <c r="D764" s="610"/>
      <c r="E764" s="477" t="str">
        <f t="shared" si="30"/>
        <v/>
      </c>
      <c r="F764" s="624"/>
      <c r="G764" s="468"/>
      <c r="H764" s="468"/>
      <c r="I764" s="468"/>
      <c r="J764" s="689" t="str">
        <f>IF(B764=0,"",VLOOKUP(B764,'QUALIFIED ENGINES'!$D$6:$P$1035,13,FALSE))</f>
        <v/>
      </c>
      <c r="K764" s="291" t="str">
        <f t="shared" si="29"/>
        <v>Missing data</v>
      </c>
      <c r="L764" s="586"/>
      <c r="M764" s="597">
        <f>IF(B764=0,0,IF(I764="Yes",COUNTIFS(B$7:B763,B764,I$7:I763,"Yes")+1,0))</f>
        <v>0</v>
      </c>
    </row>
    <row r="765" spans="1:13" x14ac:dyDescent="0.35">
      <c r="A765" s="600"/>
      <c r="B765" s="655"/>
      <c r="C765" s="522"/>
      <c r="D765" s="610"/>
      <c r="E765" s="477" t="str">
        <f t="shared" si="30"/>
        <v/>
      </c>
      <c r="F765" s="624"/>
      <c r="G765" s="468"/>
      <c r="H765" s="468"/>
      <c r="I765" s="468"/>
      <c r="J765" s="689" t="str">
        <f>IF(B765=0,"",VLOOKUP(B765,'QUALIFIED ENGINES'!$D$6:$P$1035,13,FALSE))</f>
        <v/>
      </c>
      <c r="K765" s="291" t="str">
        <f t="shared" si="29"/>
        <v>Missing data</v>
      </c>
      <c r="L765" s="586"/>
      <c r="M765" s="597">
        <f>IF(B765=0,0,IF(I765="Yes",COUNTIFS(B$7:B764,B765,I$7:I764,"Yes")+1,0))</f>
        <v>0</v>
      </c>
    </row>
    <row r="766" spans="1:13" x14ac:dyDescent="0.35">
      <c r="A766" s="600"/>
      <c r="B766" s="655"/>
      <c r="C766" s="522"/>
      <c r="D766" s="610"/>
      <c r="E766" s="477" t="str">
        <f t="shared" si="30"/>
        <v/>
      </c>
      <c r="F766" s="624"/>
      <c r="G766" s="468"/>
      <c r="H766" s="468"/>
      <c r="I766" s="468"/>
      <c r="J766" s="689" t="str">
        <f>IF(B766=0,"",VLOOKUP(B766,'QUALIFIED ENGINES'!$D$6:$P$1035,13,FALSE))</f>
        <v/>
      </c>
      <c r="K766" s="291" t="str">
        <f t="shared" si="29"/>
        <v>Missing data</v>
      </c>
      <c r="L766" s="586"/>
      <c r="M766" s="597">
        <f>IF(B766=0,0,IF(I766="Yes",COUNTIFS(B$7:B765,B766,I$7:I765,"Yes")+1,0))</f>
        <v>0</v>
      </c>
    </row>
    <row r="767" spans="1:13" x14ac:dyDescent="0.35">
      <c r="A767" s="600"/>
      <c r="B767" s="655"/>
      <c r="C767" s="522"/>
      <c r="D767" s="610"/>
      <c r="E767" s="477" t="str">
        <f t="shared" si="30"/>
        <v/>
      </c>
      <c r="F767" s="624"/>
      <c r="G767" s="468"/>
      <c r="H767" s="468"/>
      <c r="I767" s="468"/>
      <c r="J767" s="689" t="str">
        <f>IF(B767=0,"",VLOOKUP(B767,'QUALIFIED ENGINES'!$D$6:$P$1035,13,FALSE))</f>
        <v/>
      </c>
      <c r="K767" s="291" t="str">
        <f t="shared" si="29"/>
        <v>Missing data</v>
      </c>
      <c r="L767" s="586"/>
      <c r="M767" s="597">
        <f>IF(B767=0,0,IF(I767="Yes",COUNTIFS(B$7:B766,B767,I$7:I766,"Yes")+1,0))</f>
        <v>0</v>
      </c>
    </row>
    <row r="768" spans="1:13" x14ac:dyDescent="0.35">
      <c r="A768" s="600"/>
      <c r="B768" s="655"/>
      <c r="C768" s="522"/>
      <c r="D768" s="610"/>
      <c r="E768" s="477" t="str">
        <f t="shared" si="30"/>
        <v/>
      </c>
      <c r="F768" s="624"/>
      <c r="G768" s="468"/>
      <c r="H768" s="468"/>
      <c r="I768" s="468"/>
      <c r="J768" s="689" t="str">
        <f>IF(B768=0,"",VLOOKUP(B768,'QUALIFIED ENGINES'!$D$6:$P$1035,13,FALSE))</f>
        <v/>
      </c>
      <c r="K768" s="291" t="str">
        <f t="shared" si="29"/>
        <v>Missing data</v>
      </c>
      <c r="L768" s="586"/>
      <c r="M768" s="597">
        <f>IF(B768=0,0,IF(I768="Yes",COUNTIFS(B$7:B767,B768,I$7:I767,"Yes")+1,0))</f>
        <v>0</v>
      </c>
    </row>
    <row r="769" spans="1:13" x14ac:dyDescent="0.35">
      <c r="A769" s="600"/>
      <c r="B769" s="655"/>
      <c r="C769" s="522"/>
      <c r="D769" s="610"/>
      <c r="E769" s="477" t="str">
        <f t="shared" si="30"/>
        <v/>
      </c>
      <c r="F769" s="624"/>
      <c r="G769" s="468"/>
      <c r="H769" s="468"/>
      <c r="I769" s="468"/>
      <c r="J769" s="689" t="str">
        <f>IF(B769=0,"",VLOOKUP(B769,'QUALIFIED ENGINES'!$D$6:$P$1035,13,FALSE))</f>
        <v/>
      </c>
      <c r="K769" s="291" t="str">
        <f t="shared" si="29"/>
        <v>Missing data</v>
      </c>
      <c r="L769" s="586"/>
      <c r="M769" s="597">
        <f>IF(B769=0,0,IF(I769="Yes",COUNTIFS(B$7:B768,B769,I$7:I768,"Yes")+1,0))</f>
        <v>0</v>
      </c>
    </row>
    <row r="770" spans="1:13" x14ac:dyDescent="0.35">
      <c r="A770" s="600"/>
      <c r="B770" s="655"/>
      <c r="C770" s="522"/>
      <c r="D770" s="610"/>
      <c r="E770" s="477" t="str">
        <f t="shared" si="30"/>
        <v/>
      </c>
      <c r="F770" s="624"/>
      <c r="G770" s="468"/>
      <c r="H770" s="468"/>
      <c r="I770" s="468"/>
      <c r="J770" s="689" t="str">
        <f>IF(B770=0,"",VLOOKUP(B770,'QUALIFIED ENGINES'!$D$6:$P$1035,13,FALSE))</f>
        <v/>
      </c>
      <c r="K770" s="291" t="str">
        <f t="shared" si="29"/>
        <v>Missing data</v>
      </c>
      <c r="L770" s="586"/>
      <c r="M770" s="597">
        <f>IF(B770=0,0,IF(I770="Yes",COUNTIFS(B$7:B769,B770,I$7:I769,"Yes")+1,0))</f>
        <v>0</v>
      </c>
    </row>
    <row r="771" spans="1:13" x14ac:dyDescent="0.35">
      <c r="A771" s="600"/>
      <c r="B771" s="655"/>
      <c r="C771" s="522"/>
      <c r="D771" s="610"/>
      <c r="E771" s="477" t="str">
        <f t="shared" si="30"/>
        <v/>
      </c>
      <c r="F771" s="624"/>
      <c r="G771" s="468"/>
      <c r="H771" s="468"/>
      <c r="I771" s="468"/>
      <c r="J771" s="689" t="str">
        <f>IF(B771=0,"",VLOOKUP(B771,'QUALIFIED ENGINES'!$D$6:$P$1035,13,FALSE))</f>
        <v/>
      </c>
      <c r="K771" s="291" t="str">
        <f t="shared" si="29"/>
        <v>Missing data</v>
      </c>
      <c r="L771" s="586"/>
      <c r="M771" s="597">
        <f>IF(B771=0,0,IF(I771="Yes",COUNTIFS(B$7:B770,B771,I$7:I770,"Yes")+1,0))</f>
        <v>0</v>
      </c>
    </row>
    <row r="772" spans="1:13" x14ac:dyDescent="0.35">
      <c r="A772" s="600"/>
      <c r="B772" s="655"/>
      <c r="C772" s="522"/>
      <c r="D772" s="610"/>
      <c r="E772" s="477" t="str">
        <f t="shared" si="30"/>
        <v/>
      </c>
      <c r="F772" s="624"/>
      <c r="G772" s="468"/>
      <c r="H772" s="468"/>
      <c r="I772" s="468"/>
      <c r="J772" s="689" t="str">
        <f>IF(B772=0,"",VLOOKUP(B772,'QUALIFIED ENGINES'!$D$6:$P$1035,13,FALSE))</f>
        <v/>
      </c>
      <c r="K772" s="291" t="str">
        <f t="shared" si="29"/>
        <v>Missing data</v>
      </c>
      <c r="L772" s="586"/>
      <c r="M772" s="597">
        <f>IF(B772=0,0,IF(I772="Yes",COUNTIFS(B$7:B771,B772,I$7:I771,"Yes")+1,0))</f>
        <v>0</v>
      </c>
    </row>
    <row r="773" spans="1:13" x14ac:dyDescent="0.35">
      <c r="A773" s="600"/>
      <c r="B773" s="655"/>
      <c r="C773" s="522"/>
      <c r="D773" s="610"/>
      <c r="E773" s="477" t="str">
        <f t="shared" si="30"/>
        <v/>
      </c>
      <c r="F773" s="624"/>
      <c r="G773" s="468"/>
      <c r="H773" s="468"/>
      <c r="I773" s="468"/>
      <c r="J773" s="689" t="str">
        <f>IF(B773=0,"",VLOOKUP(B773,'QUALIFIED ENGINES'!$D$6:$P$1035,13,FALSE))</f>
        <v/>
      </c>
      <c r="K773" s="291" t="str">
        <f t="shared" si="29"/>
        <v>Missing data</v>
      </c>
      <c r="L773" s="586"/>
      <c r="M773" s="597">
        <f>IF(B773=0,0,IF(I773="Yes",COUNTIFS(B$7:B772,B773,I$7:I772,"Yes")+1,0))</f>
        <v>0</v>
      </c>
    </row>
    <row r="774" spans="1:13" x14ac:dyDescent="0.35">
      <c r="A774" s="600"/>
      <c r="B774" s="655"/>
      <c r="C774" s="522"/>
      <c r="D774" s="610"/>
      <c r="E774" s="477" t="str">
        <f t="shared" si="30"/>
        <v/>
      </c>
      <c r="F774" s="624"/>
      <c r="G774" s="468"/>
      <c r="H774" s="468"/>
      <c r="I774" s="468"/>
      <c r="J774" s="689" t="str">
        <f>IF(B774=0,"",VLOOKUP(B774,'QUALIFIED ENGINES'!$D$6:$P$1035,13,FALSE))</f>
        <v/>
      </c>
      <c r="K774" s="291" t="str">
        <f t="shared" ref="K774:K837" si="31">IF(OR(C774="",G774="",H774="",I774="",J774=0),"Missing data",
IF(OR(G774="",G774="NO",H774="YES",C774&gt;$J$4),"Not Qualified",
IF(AND(C774&gt;$H$4,G774="YES",H774="NO"),"ESVRG Qualified Shop Visit",
IF(C774&gt;J774,IF(I774="YES","ESVRG Qualified HPTB Shop Visit","ESVRG Qualified Shop Visit"),
"SVRG Qualified Shop Visit"))))</f>
        <v>Missing data</v>
      </c>
      <c r="L774" s="586"/>
      <c r="M774" s="597">
        <f>IF(B774=0,0,IF(I774="Yes",COUNTIFS(B$7:B773,B774,I$7:I773,"Yes")+1,0))</f>
        <v>0</v>
      </c>
    </row>
    <row r="775" spans="1:13" x14ac:dyDescent="0.35">
      <c r="A775" s="600"/>
      <c r="B775" s="655"/>
      <c r="C775" s="522"/>
      <c r="D775" s="610"/>
      <c r="E775" s="477" t="str">
        <f t="shared" si="30"/>
        <v/>
      </c>
      <c r="F775" s="624"/>
      <c r="G775" s="468"/>
      <c r="H775" s="468"/>
      <c r="I775" s="468"/>
      <c r="J775" s="689" t="str">
        <f>IF(B775=0,"",VLOOKUP(B775,'QUALIFIED ENGINES'!$D$6:$P$1035,13,FALSE))</f>
        <v/>
      </c>
      <c r="K775" s="291" t="str">
        <f t="shared" si="31"/>
        <v>Missing data</v>
      </c>
      <c r="L775" s="586"/>
      <c r="M775" s="597">
        <f>IF(B775=0,0,IF(I775="Yes",COUNTIFS(B$7:B774,B775,I$7:I774,"Yes")+1,0))</f>
        <v>0</v>
      </c>
    </row>
    <row r="776" spans="1:13" x14ac:dyDescent="0.35">
      <c r="A776" s="600"/>
      <c r="B776" s="655"/>
      <c r="C776" s="522"/>
      <c r="D776" s="610"/>
      <c r="E776" s="477" t="str">
        <f t="shared" si="30"/>
        <v/>
      </c>
      <c r="F776" s="624"/>
      <c r="G776" s="468"/>
      <c r="H776" s="468"/>
      <c r="I776" s="468"/>
      <c r="J776" s="689" t="str">
        <f>IF(B776=0,"",VLOOKUP(B776,'QUALIFIED ENGINES'!$D$6:$P$1035,13,FALSE))</f>
        <v/>
      </c>
      <c r="K776" s="291" t="str">
        <f t="shared" si="31"/>
        <v>Missing data</v>
      </c>
      <c r="L776" s="586"/>
      <c r="M776" s="597">
        <f>IF(B776=0,0,IF(I776="Yes",COUNTIFS(B$7:B775,B776,I$7:I775,"Yes")+1,0))</f>
        <v>0</v>
      </c>
    </row>
    <row r="777" spans="1:13" x14ac:dyDescent="0.35">
      <c r="A777" s="600"/>
      <c r="B777" s="655"/>
      <c r="C777" s="522"/>
      <c r="D777" s="610"/>
      <c r="E777" s="477" t="str">
        <f t="shared" si="30"/>
        <v/>
      </c>
      <c r="F777" s="624"/>
      <c r="G777" s="468"/>
      <c r="H777" s="468"/>
      <c r="I777" s="468"/>
      <c r="J777" s="689" t="str">
        <f>IF(B777=0,"",VLOOKUP(B777,'QUALIFIED ENGINES'!$D$6:$P$1035,13,FALSE))</f>
        <v/>
      </c>
      <c r="K777" s="291" t="str">
        <f t="shared" si="31"/>
        <v>Missing data</v>
      </c>
      <c r="L777" s="586"/>
      <c r="M777" s="597">
        <f>IF(B777=0,0,IF(I777="Yes",COUNTIFS(B$7:B776,B777,I$7:I776,"Yes")+1,0))</f>
        <v>0</v>
      </c>
    </row>
    <row r="778" spans="1:13" x14ac:dyDescent="0.35">
      <c r="A778" s="600"/>
      <c r="B778" s="655"/>
      <c r="C778" s="522"/>
      <c r="D778" s="610"/>
      <c r="E778" s="477" t="str">
        <f t="shared" si="30"/>
        <v/>
      </c>
      <c r="F778" s="624"/>
      <c r="G778" s="468"/>
      <c r="H778" s="468"/>
      <c r="I778" s="468"/>
      <c r="J778" s="689" t="str">
        <f>IF(B778=0,"",VLOOKUP(B778,'QUALIFIED ENGINES'!$D$6:$P$1035,13,FALSE))</f>
        <v/>
      </c>
      <c r="K778" s="291" t="str">
        <f t="shared" si="31"/>
        <v>Missing data</v>
      </c>
      <c r="L778" s="586"/>
      <c r="M778" s="597">
        <f>IF(B778=0,0,IF(I778="Yes",COUNTIFS(B$7:B777,B778,I$7:I777,"Yes")+1,0))</f>
        <v>0</v>
      </c>
    </row>
    <row r="779" spans="1:13" x14ac:dyDescent="0.35">
      <c r="A779" s="600"/>
      <c r="B779" s="655"/>
      <c r="C779" s="522"/>
      <c r="D779" s="610"/>
      <c r="E779" s="477" t="str">
        <f t="shared" si="30"/>
        <v/>
      </c>
      <c r="F779" s="624"/>
      <c r="G779" s="468"/>
      <c r="H779" s="468"/>
      <c r="I779" s="468"/>
      <c r="J779" s="689" t="str">
        <f>IF(B779=0,"",VLOOKUP(B779,'QUALIFIED ENGINES'!$D$6:$P$1035,13,FALSE))</f>
        <v/>
      </c>
      <c r="K779" s="291" t="str">
        <f t="shared" si="31"/>
        <v>Missing data</v>
      </c>
      <c r="L779" s="586"/>
      <c r="M779" s="597">
        <f>IF(B779=0,0,IF(I779="Yes",COUNTIFS(B$7:B778,B779,I$7:I778,"Yes")+1,0))</f>
        <v>0</v>
      </c>
    </row>
    <row r="780" spans="1:13" x14ac:dyDescent="0.35">
      <c r="A780" s="600"/>
      <c r="B780" s="655"/>
      <c r="C780" s="522"/>
      <c r="D780" s="610"/>
      <c r="E780" s="477" t="str">
        <f t="shared" si="30"/>
        <v/>
      </c>
      <c r="F780" s="624"/>
      <c r="G780" s="468"/>
      <c r="H780" s="468"/>
      <c r="I780" s="468"/>
      <c r="J780" s="689" t="str">
        <f>IF(B780=0,"",VLOOKUP(B780,'QUALIFIED ENGINES'!$D$6:$P$1035,13,FALSE))</f>
        <v/>
      </c>
      <c r="K780" s="291" t="str">
        <f t="shared" si="31"/>
        <v>Missing data</v>
      </c>
      <c r="L780" s="586"/>
      <c r="M780" s="597">
        <f>IF(B780=0,0,IF(I780="Yes",COUNTIFS(B$7:B779,B780,I$7:I779,"Yes")+1,0))</f>
        <v>0</v>
      </c>
    </row>
    <row r="781" spans="1:13" x14ac:dyDescent="0.35">
      <c r="A781" s="600"/>
      <c r="B781" s="655"/>
      <c r="C781" s="522"/>
      <c r="D781" s="610"/>
      <c r="E781" s="477" t="str">
        <f t="shared" si="30"/>
        <v/>
      </c>
      <c r="F781" s="624"/>
      <c r="G781" s="468"/>
      <c r="H781" s="468"/>
      <c r="I781" s="468"/>
      <c r="J781" s="689" t="str">
        <f>IF(B781=0,"",VLOOKUP(B781,'QUALIFIED ENGINES'!$D$6:$P$1035,13,FALSE))</f>
        <v/>
      </c>
      <c r="K781" s="291" t="str">
        <f t="shared" si="31"/>
        <v>Missing data</v>
      </c>
      <c r="L781" s="586"/>
      <c r="M781" s="597">
        <f>IF(B781=0,0,IF(I781="Yes",COUNTIFS(B$7:B780,B781,I$7:I780,"Yes")+1,0))</f>
        <v>0</v>
      </c>
    </row>
    <row r="782" spans="1:13" x14ac:dyDescent="0.35">
      <c r="A782" s="600"/>
      <c r="B782" s="655"/>
      <c r="C782" s="522"/>
      <c r="D782" s="610"/>
      <c r="E782" s="477" t="str">
        <f t="shared" si="30"/>
        <v/>
      </c>
      <c r="F782" s="624"/>
      <c r="G782" s="468"/>
      <c r="H782" s="468"/>
      <c r="I782" s="468"/>
      <c r="J782" s="689" t="str">
        <f>IF(B782=0,"",VLOOKUP(B782,'QUALIFIED ENGINES'!$D$6:$P$1035,13,FALSE))</f>
        <v/>
      </c>
      <c r="K782" s="291" t="str">
        <f t="shared" si="31"/>
        <v>Missing data</v>
      </c>
      <c r="L782" s="586"/>
      <c r="M782" s="597">
        <f>IF(B782=0,0,IF(I782="Yes",COUNTIFS(B$7:B781,B782,I$7:I781,"Yes")+1,0))</f>
        <v>0</v>
      </c>
    </row>
    <row r="783" spans="1:13" x14ac:dyDescent="0.35">
      <c r="A783" s="600"/>
      <c r="B783" s="655"/>
      <c r="C783" s="522"/>
      <c r="D783" s="610"/>
      <c r="E783" s="477" t="str">
        <f t="shared" si="30"/>
        <v/>
      </c>
      <c r="F783" s="624"/>
      <c r="G783" s="468"/>
      <c r="H783" s="468"/>
      <c r="I783" s="468"/>
      <c r="J783" s="689" t="str">
        <f>IF(B783=0,"",VLOOKUP(B783,'QUALIFIED ENGINES'!$D$6:$P$1035,13,FALSE))</f>
        <v/>
      </c>
      <c r="K783" s="291" t="str">
        <f t="shared" si="31"/>
        <v>Missing data</v>
      </c>
      <c r="L783" s="586"/>
      <c r="M783" s="597">
        <f>IF(B783=0,0,IF(I783="Yes",COUNTIFS(B$7:B782,B783,I$7:I782,"Yes")+1,0))</f>
        <v>0</v>
      </c>
    </row>
    <row r="784" spans="1:13" x14ac:dyDescent="0.35">
      <c r="A784" s="600"/>
      <c r="B784" s="655"/>
      <c r="C784" s="522"/>
      <c r="D784" s="610"/>
      <c r="E784" s="477" t="str">
        <f t="shared" si="30"/>
        <v/>
      </c>
      <c r="F784" s="624"/>
      <c r="G784" s="468"/>
      <c r="H784" s="468"/>
      <c r="I784" s="468"/>
      <c r="J784" s="689" t="str">
        <f>IF(B784=0,"",VLOOKUP(B784,'QUALIFIED ENGINES'!$D$6:$P$1035,13,FALSE))</f>
        <v/>
      </c>
      <c r="K784" s="291" t="str">
        <f t="shared" si="31"/>
        <v>Missing data</v>
      </c>
      <c r="L784" s="586"/>
      <c r="M784" s="597">
        <f>IF(B784=0,0,IF(I784="Yes",COUNTIFS(B$7:B783,B784,I$7:I783,"Yes")+1,0))</f>
        <v>0</v>
      </c>
    </row>
    <row r="785" spans="1:13" x14ac:dyDescent="0.35">
      <c r="A785" s="600"/>
      <c r="B785" s="655"/>
      <c r="C785" s="522"/>
      <c r="D785" s="610"/>
      <c r="E785" s="477" t="str">
        <f t="shared" si="30"/>
        <v/>
      </c>
      <c r="F785" s="624"/>
      <c r="G785" s="468"/>
      <c r="H785" s="468"/>
      <c r="I785" s="468"/>
      <c r="J785" s="689" t="str">
        <f>IF(B785=0,"",VLOOKUP(B785,'QUALIFIED ENGINES'!$D$6:$P$1035,13,FALSE))</f>
        <v/>
      </c>
      <c r="K785" s="291" t="str">
        <f t="shared" si="31"/>
        <v>Missing data</v>
      </c>
      <c r="L785" s="586"/>
      <c r="M785" s="597">
        <f>IF(B785=0,0,IF(I785="Yes",COUNTIFS(B$7:B784,B785,I$7:I784,"Yes")+1,0))</f>
        <v>0</v>
      </c>
    </row>
    <row r="786" spans="1:13" x14ac:dyDescent="0.35">
      <c r="A786" s="600"/>
      <c r="B786" s="655"/>
      <c r="C786" s="522"/>
      <c r="D786" s="610"/>
      <c r="E786" s="477" t="str">
        <f t="shared" si="30"/>
        <v/>
      </c>
      <c r="F786" s="624"/>
      <c r="G786" s="468"/>
      <c r="H786" s="468"/>
      <c r="I786" s="468"/>
      <c r="J786" s="689" t="str">
        <f>IF(B786=0,"",VLOOKUP(B786,'QUALIFIED ENGINES'!$D$6:$P$1035,13,FALSE))</f>
        <v/>
      </c>
      <c r="K786" s="291" t="str">
        <f t="shared" si="31"/>
        <v>Missing data</v>
      </c>
      <c r="L786" s="586"/>
      <c r="M786" s="597">
        <f>IF(B786=0,0,IF(I786="Yes",COUNTIFS(B$7:B785,B786,I$7:I785,"Yes")+1,0))</f>
        <v>0</v>
      </c>
    </row>
    <row r="787" spans="1:13" x14ac:dyDescent="0.35">
      <c r="A787" s="600"/>
      <c r="B787" s="655"/>
      <c r="C787" s="522"/>
      <c r="D787" s="610"/>
      <c r="E787" s="477" t="str">
        <f t="shared" si="30"/>
        <v/>
      </c>
      <c r="F787" s="624"/>
      <c r="G787" s="468"/>
      <c r="H787" s="468"/>
      <c r="I787" s="468"/>
      <c r="J787" s="689" t="str">
        <f>IF(B787=0,"",VLOOKUP(B787,'QUALIFIED ENGINES'!$D$6:$P$1035,13,FALSE))</f>
        <v/>
      </c>
      <c r="K787" s="291" t="str">
        <f t="shared" si="31"/>
        <v>Missing data</v>
      </c>
      <c r="L787" s="586"/>
      <c r="M787" s="597">
        <f>IF(B787=0,0,IF(I787="Yes",COUNTIFS(B$7:B786,B787,I$7:I786,"Yes")+1,0))</f>
        <v>0</v>
      </c>
    </row>
    <row r="788" spans="1:13" x14ac:dyDescent="0.35">
      <c r="A788" s="600"/>
      <c r="B788" s="655"/>
      <c r="C788" s="522"/>
      <c r="D788" s="610"/>
      <c r="E788" s="477" t="str">
        <f t="shared" ref="E788:E851" si="32">IF(C788=0,"",YEAR(C788))</f>
        <v/>
      </c>
      <c r="F788" s="624"/>
      <c r="G788" s="468"/>
      <c r="H788" s="468"/>
      <c r="I788" s="468"/>
      <c r="J788" s="689" t="str">
        <f>IF(B788=0,"",VLOOKUP(B788,'QUALIFIED ENGINES'!$D$6:$P$1035,13,FALSE))</f>
        <v/>
      </c>
      <c r="K788" s="291" t="str">
        <f t="shared" si="31"/>
        <v>Missing data</v>
      </c>
      <c r="L788" s="586"/>
      <c r="M788" s="597">
        <f>IF(B788=0,0,IF(I788="Yes",COUNTIFS(B$7:B787,B788,I$7:I787,"Yes")+1,0))</f>
        <v>0</v>
      </c>
    </row>
    <row r="789" spans="1:13" x14ac:dyDescent="0.35">
      <c r="A789" s="600"/>
      <c r="B789" s="655"/>
      <c r="C789" s="522"/>
      <c r="D789" s="610"/>
      <c r="E789" s="477" t="str">
        <f t="shared" si="32"/>
        <v/>
      </c>
      <c r="F789" s="624"/>
      <c r="G789" s="468"/>
      <c r="H789" s="468"/>
      <c r="I789" s="468"/>
      <c r="J789" s="689" t="str">
        <f>IF(B789=0,"",VLOOKUP(B789,'QUALIFIED ENGINES'!$D$6:$P$1035,13,FALSE))</f>
        <v/>
      </c>
      <c r="K789" s="291" t="str">
        <f t="shared" si="31"/>
        <v>Missing data</v>
      </c>
      <c r="L789" s="586"/>
      <c r="M789" s="597">
        <f>IF(B789=0,0,IF(I789="Yes",COUNTIFS(B$7:B788,B789,I$7:I788,"Yes")+1,0))</f>
        <v>0</v>
      </c>
    </row>
    <row r="790" spans="1:13" x14ac:dyDescent="0.35">
      <c r="A790" s="600"/>
      <c r="B790" s="655"/>
      <c r="C790" s="522"/>
      <c r="D790" s="610"/>
      <c r="E790" s="477" t="str">
        <f t="shared" si="32"/>
        <v/>
      </c>
      <c r="F790" s="624"/>
      <c r="G790" s="468"/>
      <c r="H790" s="468"/>
      <c r="I790" s="468"/>
      <c r="J790" s="689" t="str">
        <f>IF(B790=0,"",VLOOKUP(B790,'QUALIFIED ENGINES'!$D$6:$P$1035,13,FALSE))</f>
        <v/>
      </c>
      <c r="K790" s="291" t="str">
        <f t="shared" si="31"/>
        <v>Missing data</v>
      </c>
      <c r="L790" s="586"/>
      <c r="M790" s="597">
        <f>IF(B790=0,0,IF(I790="Yes",COUNTIFS(B$7:B789,B790,I$7:I789,"Yes")+1,0))</f>
        <v>0</v>
      </c>
    </row>
    <row r="791" spans="1:13" x14ac:dyDescent="0.35">
      <c r="A791" s="600"/>
      <c r="B791" s="655"/>
      <c r="C791" s="522"/>
      <c r="D791" s="610"/>
      <c r="E791" s="477" t="str">
        <f t="shared" si="32"/>
        <v/>
      </c>
      <c r="F791" s="624"/>
      <c r="G791" s="468"/>
      <c r="H791" s="468"/>
      <c r="I791" s="468"/>
      <c r="J791" s="689" t="str">
        <f>IF(B791=0,"",VLOOKUP(B791,'QUALIFIED ENGINES'!$D$6:$P$1035,13,FALSE))</f>
        <v/>
      </c>
      <c r="K791" s="291" t="str">
        <f t="shared" si="31"/>
        <v>Missing data</v>
      </c>
      <c r="L791" s="586"/>
      <c r="M791" s="597">
        <f>IF(B791=0,0,IF(I791="Yes",COUNTIFS(B$7:B790,B791,I$7:I790,"Yes")+1,0))</f>
        <v>0</v>
      </c>
    </row>
    <row r="792" spans="1:13" x14ac:dyDescent="0.35">
      <c r="A792" s="600"/>
      <c r="B792" s="655"/>
      <c r="C792" s="522"/>
      <c r="D792" s="610"/>
      <c r="E792" s="477" t="str">
        <f t="shared" si="32"/>
        <v/>
      </c>
      <c r="F792" s="624"/>
      <c r="G792" s="468"/>
      <c r="H792" s="468"/>
      <c r="I792" s="468"/>
      <c r="J792" s="689" t="str">
        <f>IF(B792=0,"",VLOOKUP(B792,'QUALIFIED ENGINES'!$D$6:$P$1035,13,FALSE))</f>
        <v/>
      </c>
      <c r="K792" s="291" t="str">
        <f t="shared" si="31"/>
        <v>Missing data</v>
      </c>
      <c r="L792" s="586"/>
      <c r="M792" s="597">
        <f>IF(B792=0,0,IF(I792="Yes",COUNTIFS(B$7:B791,B792,I$7:I791,"Yes")+1,0))</f>
        <v>0</v>
      </c>
    </row>
    <row r="793" spans="1:13" x14ac:dyDescent="0.35">
      <c r="A793" s="600"/>
      <c r="B793" s="655"/>
      <c r="C793" s="522"/>
      <c r="D793" s="610"/>
      <c r="E793" s="477" t="str">
        <f t="shared" si="32"/>
        <v/>
      </c>
      <c r="F793" s="624"/>
      <c r="G793" s="468"/>
      <c r="H793" s="468"/>
      <c r="I793" s="468"/>
      <c r="J793" s="689" t="str">
        <f>IF(B793=0,"",VLOOKUP(B793,'QUALIFIED ENGINES'!$D$6:$P$1035,13,FALSE))</f>
        <v/>
      </c>
      <c r="K793" s="291" t="str">
        <f t="shared" si="31"/>
        <v>Missing data</v>
      </c>
      <c r="L793" s="586"/>
      <c r="M793" s="597">
        <f>IF(B793=0,0,IF(I793="Yes",COUNTIFS(B$7:B792,B793,I$7:I792,"Yes")+1,0))</f>
        <v>0</v>
      </c>
    </row>
    <row r="794" spans="1:13" x14ac:dyDescent="0.35">
      <c r="A794" s="600"/>
      <c r="B794" s="655"/>
      <c r="C794" s="522"/>
      <c r="D794" s="610"/>
      <c r="E794" s="477" t="str">
        <f t="shared" si="32"/>
        <v/>
      </c>
      <c r="F794" s="624"/>
      <c r="G794" s="468"/>
      <c r="H794" s="468"/>
      <c r="I794" s="468"/>
      <c r="J794" s="689" t="str">
        <f>IF(B794=0,"",VLOOKUP(B794,'QUALIFIED ENGINES'!$D$6:$P$1035,13,FALSE))</f>
        <v/>
      </c>
      <c r="K794" s="291" t="str">
        <f t="shared" si="31"/>
        <v>Missing data</v>
      </c>
      <c r="L794" s="586"/>
      <c r="M794" s="597">
        <f>IF(B794=0,0,IF(I794="Yes",COUNTIFS(B$7:B793,B794,I$7:I793,"Yes")+1,0))</f>
        <v>0</v>
      </c>
    </row>
    <row r="795" spans="1:13" x14ac:dyDescent="0.35">
      <c r="A795" s="600"/>
      <c r="B795" s="655"/>
      <c r="C795" s="522"/>
      <c r="D795" s="610"/>
      <c r="E795" s="477" t="str">
        <f t="shared" si="32"/>
        <v/>
      </c>
      <c r="F795" s="624"/>
      <c r="G795" s="468"/>
      <c r="H795" s="468"/>
      <c r="I795" s="468"/>
      <c r="J795" s="689" t="str">
        <f>IF(B795=0,"",VLOOKUP(B795,'QUALIFIED ENGINES'!$D$6:$P$1035,13,FALSE))</f>
        <v/>
      </c>
      <c r="K795" s="291" t="str">
        <f t="shared" si="31"/>
        <v>Missing data</v>
      </c>
      <c r="L795" s="586"/>
      <c r="M795" s="597">
        <f>IF(B795=0,0,IF(I795="Yes",COUNTIFS(B$7:B794,B795,I$7:I794,"Yes")+1,0))</f>
        <v>0</v>
      </c>
    </row>
    <row r="796" spans="1:13" x14ac:dyDescent="0.35">
      <c r="A796" s="600"/>
      <c r="B796" s="655"/>
      <c r="C796" s="522"/>
      <c r="D796" s="610"/>
      <c r="E796" s="477" t="str">
        <f t="shared" si="32"/>
        <v/>
      </c>
      <c r="F796" s="624"/>
      <c r="G796" s="468"/>
      <c r="H796" s="468"/>
      <c r="I796" s="468"/>
      <c r="J796" s="689" t="str">
        <f>IF(B796=0,"",VLOOKUP(B796,'QUALIFIED ENGINES'!$D$6:$P$1035,13,FALSE))</f>
        <v/>
      </c>
      <c r="K796" s="291" t="str">
        <f t="shared" si="31"/>
        <v>Missing data</v>
      </c>
      <c r="L796" s="586"/>
      <c r="M796" s="597">
        <f>IF(B796=0,0,IF(I796="Yes",COUNTIFS(B$7:B795,B796,I$7:I795,"Yes")+1,0))</f>
        <v>0</v>
      </c>
    </row>
    <row r="797" spans="1:13" x14ac:dyDescent="0.35">
      <c r="A797" s="600"/>
      <c r="B797" s="655"/>
      <c r="C797" s="522"/>
      <c r="D797" s="610"/>
      <c r="E797" s="477" t="str">
        <f t="shared" si="32"/>
        <v/>
      </c>
      <c r="F797" s="624"/>
      <c r="G797" s="468"/>
      <c r="H797" s="468"/>
      <c r="I797" s="468"/>
      <c r="J797" s="689" t="str">
        <f>IF(B797=0,"",VLOOKUP(B797,'QUALIFIED ENGINES'!$D$6:$P$1035,13,FALSE))</f>
        <v/>
      </c>
      <c r="K797" s="291" t="str">
        <f t="shared" si="31"/>
        <v>Missing data</v>
      </c>
      <c r="L797" s="586"/>
      <c r="M797" s="597">
        <f>IF(B797=0,0,IF(I797="Yes",COUNTIFS(B$7:B796,B797,I$7:I796,"Yes")+1,0))</f>
        <v>0</v>
      </c>
    </row>
    <row r="798" spans="1:13" x14ac:dyDescent="0.35">
      <c r="A798" s="600"/>
      <c r="B798" s="655"/>
      <c r="C798" s="522"/>
      <c r="D798" s="610"/>
      <c r="E798" s="477" t="str">
        <f t="shared" si="32"/>
        <v/>
      </c>
      <c r="F798" s="624"/>
      <c r="G798" s="468"/>
      <c r="H798" s="468"/>
      <c r="I798" s="468"/>
      <c r="J798" s="689" t="str">
        <f>IF(B798=0,"",VLOOKUP(B798,'QUALIFIED ENGINES'!$D$6:$P$1035,13,FALSE))</f>
        <v/>
      </c>
      <c r="K798" s="291" t="str">
        <f t="shared" si="31"/>
        <v>Missing data</v>
      </c>
      <c r="L798" s="586"/>
      <c r="M798" s="597">
        <f>IF(B798=0,0,IF(I798="Yes",COUNTIFS(B$7:B797,B798,I$7:I797,"Yes")+1,0))</f>
        <v>0</v>
      </c>
    </row>
    <row r="799" spans="1:13" x14ac:dyDescent="0.35">
      <c r="A799" s="600"/>
      <c r="B799" s="655"/>
      <c r="C799" s="522"/>
      <c r="D799" s="610"/>
      <c r="E799" s="477" t="str">
        <f t="shared" si="32"/>
        <v/>
      </c>
      <c r="F799" s="624"/>
      <c r="G799" s="468"/>
      <c r="H799" s="468"/>
      <c r="I799" s="468"/>
      <c r="J799" s="689" t="str">
        <f>IF(B799=0,"",VLOOKUP(B799,'QUALIFIED ENGINES'!$D$6:$P$1035,13,FALSE))</f>
        <v/>
      </c>
      <c r="K799" s="291" t="str">
        <f t="shared" si="31"/>
        <v>Missing data</v>
      </c>
      <c r="L799" s="586"/>
      <c r="M799" s="597">
        <f>IF(B799=0,0,IF(I799="Yes",COUNTIFS(B$7:B798,B799,I$7:I798,"Yes")+1,0))</f>
        <v>0</v>
      </c>
    </row>
    <row r="800" spans="1:13" x14ac:dyDescent="0.35">
      <c r="A800" s="600"/>
      <c r="B800" s="655"/>
      <c r="C800" s="522"/>
      <c r="D800" s="610"/>
      <c r="E800" s="477" t="str">
        <f t="shared" si="32"/>
        <v/>
      </c>
      <c r="F800" s="624"/>
      <c r="G800" s="468"/>
      <c r="H800" s="468"/>
      <c r="I800" s="468"/>
      <c r="J800" s="689" t="str">
        <f>IF(B800=0,"",VLOOKUP(B800,'QUALIFIED ENGINES'!$D$6:$P$1035,13,FALSE))</f>
        <v/>
      </c>
      <c r="K800" s="291" t="str">
        <f t="shared" si="31"/>
        <v>Missing data</v>
      </c>
      <c r="L800" s="586"/>
      <c r="M800" s="597">
        <f>IF(B800=0,0,IF(I800="Yes",COUNTIFS(B$7:B799,B800,I$7:I799,"Yes")+1,0))</f>
        <v>0</v>
      </c>
    </row>
    <row r="801" spans="1:13" x14ac:dyDescent="0.35">
      <c r="A801" s="600"/>
      <c r="B801" s="655"/>
      <c r="C801" s="522"/>
      <c r="D801" s="610"/>
      <c r="E801" s="477" t="str">
        <f t="shared" si="32"/>
        <v/>
      </c>
      <c r="F801" s="624"/>
      <c r="G801" s="468"/>
      <c r="H801" s="468"/>
      <c r="I801" s="468"/>
      <c r="J801" s="689" t="str">
        <f>IF(B801=0,"",VLOOKUP(B801,'QUALIFIED ENGINES'!$D$6:$P$1035,13,FALSE))</f>
        <v/>
      </c>
      <c r="K801" s="291" t="str">
        <f t="shared" si="31"/>
        <v>Missing data</v>
      </c>
      <c r="L801" s="586"/>
      <c r="M801" s="597">
        <f>IF(B801=0,0,IF(I801="Yes",COUNTIFS(B$7:B800,B801,I$7:I800,"Yes")+1,0))</f>
        <v>0</v>
      </c>
    </row>
    <row r="802" spans="1:13" x14ac:dyDescent="0.35">
      <c r="A802" s="600"/>
      <c r="B802" s="655"/>
      <c r="C802" s="522"/>
      <c r="D802" s="610"/>
      <c r="E802" s="477" t="str">
        <f t="shared" si="32"/>
        <v/>
      </c>
      <c r="F802" s="624"/>
      <c r="G802" s="468"/>
      <c r="H802" s="468"/>
      <c r="I802" s="468"/>
      <c r="J802" s="689" t="str">
        <f>IF(B802=0,"",VLOOKUP(B802,'QUALIFIED ENGINES'!$D$6:$P$1035,13,FALSE))</f>
        <v/>
      </c>
      <c r="K802" s="291" t="str">
        <f t="shared" si="31"/>
        <v>Missing data</v>
      </c>
      <c r="L802" s="586"/>
      <c r="M802" s="597">
        <f>IF(B802=0,0,IF(I802="Yes",COUNTIFS(B$7:B801,B802,I$7:I801,"Yes")+1,0))</f>
        <v>0</v>
      </c>
    </row>
    <row r="803" spans="1:13" x14ac:dyDescent="0.35">
      <c r="A803" s="600"/>
      <c r="B803" s="655"/>
      <c r="C803" s="522"/>
      <c r="D803" s="610"/>
      <c r="E803" s="477" t="str">
        <f t="shared" si="32"/>
        <v/>
      </c>
      <c r="F803" s="624"/>
      <c r="G803" s="468"/>
      <c r="H803" s="468"/>
      <c r="I803" s="468"/>
      <c r="J803" s="689" t="str">
        <f>IF(B803=0,"",VLOOKUP(B803,'QUALIFIED ENGINES'!$D$6:$P$1035,13,FALSE))</f>
        <v/>
      </c>
      <c r="K803" s="291" t="str">
        <f t="shared" si="31"/>
        <v>Missing data</v>
      </c>
      <c r="L803" s="586"/>
      <c r="M803" s="597">
        <f>IF(B803=0,0,IF(I803="Yes",COUNTIFS(B$7:B802,B803,I$7:I802,"Yes")+1,0))</f>
        <v>0</v>
      </c>
    </row>
    <row r="804" spans="1:13" x14ac:dyDescent="0.35">
      <c r="A804" s="600"/>
      <c r="B804" s="655"/>
      <c r="C804" s="522"/>
      <c r="D804" s="610"/>
      <c r="E804" s="477" t="str">
        <f t="shared" si="32"/>
        <v/>
      </c>
      <c r="F804" s="624"/>
      <c r="G804" s="468"/>
      <c r="H804" s="468"/>
      <c r="I804" s="468"/>
      <c r="J804" s="689" t="str">
        <f>IF(B804=0,"",VLOOKUP(B804,'QUALIFIED ENGINES'!$D$6:$P$1035,13,FALSE))</f>
        <v/>
      </c>
      <c r="K804" s="291" t="str">
        <f t="shared" si="31"/>
        <v>Missing data</v>
      </c>
      <c r="L804" s="586"/>
      <c r="M804" s="597">
        <f>IF(B804=0,0,IF(I804="Yes",COUNTIFS(B$7:B803,B804,I$7:I803,"Yes")+1,0))</f>
        <v>0</v>
      </c>
    </row>
    <row r="805" spans="1:13" x14ac:dyDescent="0.35">
      <c r="A805" s="600"/>
      <c r="B805" s="655"/>
      <c r="C805" s="522"/>
      <c r="D805" s="610"/>
      <c r="E805" s="477" t="str">
        <f t="shared" si="32"/>
        <v/>
      </c>
      <c r="F805" s="624"/>
      <c r="G805" s="468"/>
      <c r="H805" s="468"/>
      <c r="I805" s="468"/>
      <c r="J805" s="689" t="str">
        <f>IF(B805=0,"",VLOOKUP(B805,'QUALIFIED ENGINES'!$D$6:$P$1035,13,FALSE))</f>
        <v/>
      </c>
      <c r="K805" s="291" t="str">
        <f t="shared" si="31"/>
        <v>Missing data</v>
      </c>
      <c r="L805" s="586"/>
      <c r="M805" s="597">
        <f>IF(B805=0,0,IF(I805="Yes",COUNTIFS(B$7:B804,B805,I$7:I804,"Yes")+1,0))</f>
        <v>0</v>
      </c>
    </row>
    <row r="806" spans="1:13" x14ac:dyDescent="0.35">
      <c r="A806" s="600"/>
      <c r="B806" s="655"/>
      <c r="C806" s="522"/>
      <c r="D806" s="610"/>
      <c r="E806" s="477" t="str">
        <f t="shared" si="32"/>
        <v/>
      </c>
      <c r="F806" s="624"/>
      <c r="G806" s="468"/>
      <c r="H806" s="468"/>
      <c r="I806" s="468"/>
      <c r="J806" s="689" t="str">
        <f>IF(B806=0,"",VLOOKUP(B806,'QUALIFIED ENGINES'!$D$6:$P$1035,13,FALSE))</f>
        <v/>
      </c>
      <c r="K806" s="291" t="str">
        <f t="shared" si="31"/>
        <v>Missing data</v>
      </c>
      <c r="L806" s="586"/>
      <c r="M806" s="597">
        <f>IF(B806=0,0,IF(I806="Yes",COUNTIFS(B$7:B805,B806,I$7:I805,"Yes")+1,0))</f>
        <v>0</v>
      </c>
    </row>
    <row r="807" spans="1:13" x14ac:dyDescent="0.35">
      <c r="A807" s="600"/>
      <c r="B807" s="655"/>
      <c r="C807" s="522"/>
      <c r="D807" s="610"/>
      <c r="E807" s="477" t="str">
        <f t="shared" si="32"/>
        <v/>
      </c>
      <c r="F807" s="624"/>
      <c r="G807" s="468"/>
      <c r="H807" s="468"/>
      <c r="I807" s="468"/>
      <c r="J807" s="689" t="str">
        <f>IF(B807=0,"",VLOOKUP(B807,'QUALIFIED ENGINES'!$D$6:$P$1035,13,FALSE))</f>
        <v/>
      </c>
      <c r="K807" s="291" t="str">
        <f t="shared" si="31"/>
        <v>Missing data</v>
      </c>
      <c r="L807" s="586"/>
      <c r="M807" s="597">
        <f>IF(B807=0,0,IF(I807="Yes",COUNTIFS(B$7:B806,B807,I$7:I806,"Yes")+1,0))</f>
        <v>0</v>
      </c>
    </row>
    <row r="808" spans="1:13" x14ac:dyDescent="0.35">
      <c r="A808" s="600"/>
      <c r="B808" s="655"/>
      <c r="C808" s="522"/>
      <c r="D808" s="610"/>
      <c r="E808" s="477" t="str">
        <f t="shared" si="32"/>
        <v/>
      </c>
      <c r="F808" s="624"/>
      <c r="G808" s="468"/>
      <c r="H808" s="468"/>
      <c r="I808" s="468"/>
      <c r="J808" s="689" t="str">
        <f>IF(B808=0,"",VLOOKUP(B808,'QUALIFIED ENGINES'!$D$6:$P$1035,13,FALSE))</f>
        <v/>
      </c>
      <c r="K808" s="291" t="str">
        <f t="shared" si="31"/>
        <v>Missing data</v>
      </c>
      <c r="L808" s="586"/>
      <c r="M808" s="597">
        <f>IF(B808=0,0,IF(I808="Yes",COUNTIFS(B$7:B807,B808,I$7:I807,"Yes")+1,0))</f>
        <v>0</v>
      </c>
    </row>
    <row r="809" spans="1:13" x14ac:dyDescent="0.35">
      <c r="A809" s="600"/>
      <c r="B809" s="655"/>
      <c r="C809" s="522"/>
      <c r="D809" s="610"/>
      <c r="E809" s="477" t="str">
        <f t="shared" si="32"/>
        <v/>
      </c>
      <c r="F809" s="624"/>
      <c r="G809" s="468"/>
      <c r="H809" s="468"/>
      <c r="I809" s="468"/>
      <c r="J809" s="689" t="str">
        <f>IF(B809=0,"",VLOOKUP(B809,'QUALIFIED ENGINES'!$D$6:$P$1035,13,FALSE))</f>
        <v/>
      </c>
      <c r="K809" s="291" t="str">
        <f t="shared" si="31"/>
        <v>Missing data</v>
      </c>
      <c r="L809" s="586"/>
      <c r="M809" s="597">
        <f>IF(B809=0,0,IF(I809="Yes",COUNTIFS(B$7:B808,B809,I$7:I808,"Yes")+1,0))</f>
        <v>0</v>
      </c>
    </row>
    <row r="810" spans="1:13" x14ac:dyDescent="0.35">
      <c r="A810" s="600"/>
      <c r="B810" s="655"/>
      <c r="C810" s="522"/>
      <c r="D810" s="610"/>
      <c r="E810" s="477" t="str">
        <f t="shared" si="32"/>
        <v/>
      </c>
      <c r="F810" s="624"/>
      <c r="G810" s="468"/>
      <c r="H810" s="468"/>
      <c r="I810" s="468"/>
      <c r="J810" s="689" t="str">
        <f>IF(B810=0,"",VLOOKUP(B810,'QUALIFIED ENGINES'!$D$6:$P$1035,13,FALSE))</f>
        <v/>
      </c>
      <c r="K810" s="291" t="str">
        <f t="shared" si="31"/>
        <v>Missing data</v>
      </c>
      <c r="L810" s="586"/>
      <c r="M810" s="597">
        <f>IF(B810=0,0,IF(I810="Yes",COUNTIFS(B$7:B809,B810,I$7:I809,"Yes")+1,0))</f>
        <v>0</v>
      </c>
    </row>
    <row r="811" spans="1:13" x14ac:dyDescent="0.35">
      <c r="A811" s="600"/>
      <c r="B811" s="655"/>
      <c r="C811" s="522"/>
      <c r="D811" s="610"/>
      <c r="E811" s="477" t="str">
        <f t="shared" si="32"/>
        <v/>
      </c>
      <c r="F811" s="624"/>
      <c r="G811" s="468"/>
      <c r="H811" s="468"/>
      <c r="I811" s="468"/>
      <c r="J811" s="689" t="str">
        <f>IF(B811=0,"",VLOOKUP(B811,'QUALIFIED ENGINES'!$D$6:$P$1035,13,FALSE))</f>
        <v/>
      </c>
      <c r="K811" s="291" t="str">
        <f t="shared" si="31"/>
        <v>Missing data</v>
      </c>
      <c r="L811" s="586"/>
      <c r="M811" s="597">
        <f>IF(B811=0,0,IF(I811="Yes",COUNTIFS(B$7:B810,B811,I$7:I810,"Yes")+1,0))</f>
        <v>0</v>
      </c>
    </row>
    <row r="812" spans="1:13" x14ac:dyDescent="0.35">
      <c r="A812" s="600"/>
      <c r="B812" s="655"/>
      <c r="C812" s="522"/>
      <c r="D812" s="610"/>
      <c r="E812" s="477" t="str">
        <f t="shared" si="32"/>
        <v/>
      </c>
      <c r="F812" s="624"/>
      <c r="G812" s="468"/>
      <c r="H812" s="468"/>
      <c r="I812" s="468"/>
      <c r="J812" s="689" t="str">
        <f>IF(B812=0,"",VLOOKUP(B812,'QUALIFIED ENGINES'!$D$6:$P$1035,13,FALSE))</f>
        <v/>
      </c>
      <c r="K812" s="291" t="str">
        <f t="shared" si="31"/>
        <v>Missing data</v>
      </c>
      <c r="L812" s="586"/>
      <c r="M812" s="597">
        <f>IF(B812=0,0,IF(I812="Yes",COUNTIFS(B$7:B811,B812,I$7:I811,"Yes")+1,0))</f>
        <v>0</v>
      </c>
    </row>
    <row r="813" spans="1:13" x14ac:dyDescent="0.35">
      <c r="A813" s="600"/>
      <c r="B813" s="655"/>
      <c r="C813" s="522"/>
      <c r="D813" s="610"/>
      <c r="E813" s="477" t="str">
        <f t="shared" si="32"/>
        <v/>
      </c>
      <c r="F813" s="624"/>
      <c r="G813" s="468"/>
      <c r="H813" s="468"/>
      <c r="I813" s="468"/>
      <c r="J813" s="689" t="str">
        <f>IF(B813=0,"",VLOOKUP(B813,'QUALIFIED ENGINES'!$D$6:$P$1035,13,FALSE))</f>
        <v/>
      </c>
      <c r="K813" s="291" t="str">
        <f t="shared" si="31"/>
        <v>Missing data</v>
      </c>
      <c r="L813" s="586"/>
      <c r="M813" s="597">
        <f>IF(B813=0,0,IF(I813="Yes",COUNTIFS(B$7:B812,B813,I$7:I812,"Yes")+1,0))</f>
        <v>0</v>
      </c>
    </row>
    <row r="814" spans="1:13" x14ac:dyDescent="0.35">
      <c r="A814" s="600"/>
      <c r="B814" s="655"/>
      <c r="C814" s="522"/>
      <c r="D814" s="610"/>
      <c r="E814" s="477" t="str">
        <f t="shared" si="32"/>
        <v/>
      </c>
      <c r="F814" s="624"/>
      <c r="G814" s="468"/>
      <c r="H814" s="468"/>
      <c r="I814" s="468"/>
      <c r="J814" s="689" t="str">
        <f>IF(B814=0,"",VLOOKUP(B814,'QUALIFIED ENGINES'!$D$6:$P$1035,13,FALSE))</f>
        <v/>
      </c>
      <c r="K814" s="291" t="str">
        <f t="shared" si="31"/>
        <v>Missing data</v>
      </c>
      <c r="L814" s="586"/>
      <c r="M814" s="597">
        <f>IF(B814=0,0,IF(I814="Yes",COUNTIFS(B$7:B813,B814,I$7:I813,"Yes")+1,0))</f>
        <v>0</v>
      </c>
    </row>
    <row r="815" spans="1:13" x14ac:dyDescent="0.35">
      <c r="A815" s="600"/>
      <c r="B815" s="655"/>
      <c r="C815" s="522"/>
      <c r="D815" s="610"/>
      <c r="E815" s="477" t="str">
        <f t="shared" si="32"/>
        <v/>
      </c>
      <c r="F815" s="624"/>
      <c r="G815" s="468"/>
      <c r="H815" s="468"/>
      <c r="I815" s="468"/>
      <c r="J815" s="689" t="str">
        <f>IF(B815=0,"",VLOOKUP(B815,'QUALIFIED ENGINES'!$D$6:$P$1035,13,FALSE))</f>
        <v/>
      </c>
      <c r="K815" s="291" t="str">
        <f t="shared" si="31"/>
        <v>Missing data</v>
      </c>
      <c r="L815" s="586"/>
      <c r="M815" s="597">
        <f>IF(B815=0,0,IF(I815="Yes",COUNTIFS(B$7:B814,B815,I$7:I814,"Yes")+1,0))</f>
        <v>0</v>
      </c>
    </row>
    <row r="816" spans="1:13" x14ac:dyDescent="0.35">
      <c r="A816" s="600"/>
      <c r="B816" s="655"/>
      <c r="C816" s="522"/>
      <c r="D816" s="610"/>
      <c r="E816" s="477" t="str">
        <f t="shared" si="32"/>
        <v/>
      </c>
      <c r="F816" s="624"/>
      <c r="G816" s="468"/>
      <c r="H816" s="468"/>
      <c r="I816" s="468"/>
      <c r="J816" s="689" t="str">
        <f>IF(B816=0,"",VLOOKUP(B816,'QUALIFIED ENGINES'!$D$6:$P$1035,13,FALSE))</f>
        <v/>
      </c>
      <c r="K816" s="291" t="str">
        <f t="shared" si="31"/>
        <v>Missing data</v>
      </c>
      <c r="L816" s="586"/>
      <c r="M816" s="597">
        <f>IF(B816=0,0,IF(I816="Yes",COUNTIFS(B$7:B815,B816,I$7:I815,"Yes")+1,0))</f>
        <v>0</v>
      </c>
    </row>
    <row r="817" spans="1:13" x14ac:dyDescent="0.35">
      <c r="A817" s="600"/>
      <c r="B817" s="655"/>
      <c r="C817" s="522"/>
      <c r="D817" s="610"/>
      <c r="E817" s="477" t="str">
        <f t="shared" si="32"/>
        <v/>
      </c>
      <c r="F817" s="624"/>
      <c r="G817" s="468"/>
      <c r="H817" s="468"/>
      <c r="I817" s="468"/>
      <c r="J817" s="689" t="str">
        <f>IF(B817=0,"",VLOOKUP(B817,'QUALIFIED ENGINES'!$D$6:$P$1035,13,FALSE))</f>
        <v/>
      </c>
      <c r="K817" s="291" t="str">
        <f t="shared" si="31"/>
        <v>Missing data</v>
      </c>
      <c r="L817" s="586"/>
      <c r="M817" s="597">
        <f>IF(B817=0,0,IF(I817="Yes",COUNTIFS(B$7:B816,B817,I$7:I816,"Yes")+1,0))</f>
        <v>0</v>
      </c>
    </row>
    <row r="818" spans="1:13" x14ac:dyDescent="0.35">
      <c r="A818" s="600"/>
      <c r="B818" s="655"/>
      <c r="C818" s="522"/>
      <c r="D818" s="610"/>
      <c r="E818" s="477" t="str">
        <f t="shared" si="32"/>
        <v/>
      </c>
      <c r="F818" s="624"/>
      <c r="G818" s="468"/>
      <c r="H818" s="468"/>
      <c r="I818" s="468"/>
      <c r="J818" s="689" t="str">
        <f>IF(B818=0,"",VLOOKUP(B818,'QUALIFIED ENGINES'!$D$6:$P$1035,13,FALSE))</f>
        <v/>
      </c>
      <c r="K818" s="291" t="str">
        <f t="shared" si="31"/>
        <v>Missing data</v>
      </c>
      <c r="L818" s="586"/>
      <c r="M818" s="597">
        <f>IF(B818=0,0,IF(I818="Yes",COUNTIFS(B$7:B817,B818,I$7:I817,"Yes")+1,0))</f>
        <v>0</v>
      </c>
    </row>
    <row r="819" spans="1:13" x14ac:dyDescent="0.35">
      <c r="A819" s="600"/>
      <c r="B819" s="655"/>
      <c r="C819" s="522"/>
      <c r="D819" s="610"/>
      <c r="E819" s="477" t="str">
        <f t="shared" si="32"/>
        <v/>
      </c>
      <c r="F819" s="624"/>
      <c r="G819" s="468"/>
      <c r="H819" s="468"/>
      <c r="I819" s="468"/>
      <c r="J819" s="689" t="str">
        <f>IF(B819=0,"",VLOOKUP(B819,'QUALIFIED ENGINES'!$D$6:$P$1035,13,FALSE))</f>
        <v/>
      </c>
      <c r="K819" s="291" t="str">
        <f t="shared" si="31"/>
        <v>Missing data</v>
      </c>
      <c r="L819" s="586"/>
      <c r="M819" s="597">
        <f>IF(B819=0,0,IF(I819="Yes",COUNTIFS(B$7:B818,B819,I$7:I818,"Yes")+1,0))</f>
        <v>0</v>
      </c>
    </row>
    <row r="820" spans="1:13" x14ac:dyDescent="0.35">
      <c r="A820" s="600"/>
      <c r="B820" s="655"/>
      <c r="C820" s="522"/>
      <c r="D820" s="610"/>
      <c r="E820" s="477" t="str">
        <f t="shared" si="32"/>
        <v/>
      </c>
      <c r="F820" s="624"/>
      <c r="G820" s="468"/>
      <c r="H820" s="468"/>
      <c r="I820" s="468"/>
      <c r="J820" s="689" t="str">
        <f>IF(B820=0,"",VLOOKUP(B820,'QUALIFIED ENGINES'!$D$6:$P$1035,13,FALSE))</f>
        <v/>
      </c>
      <c r="K820" s="291" t="str">
        <f t="shared" si="31"/>
        <v>Missing data</v>
      </c>
      <c r="L820" s="586"/>
      <c r="M820" s="597">
        <f>IF(B820=0,0,IF(I820="Yes",COUNTIFS(B$7:B819,B820,I$7:I819,"Yes")+1,0))</f>
        <v>0</v>
      </c>
    </row>
    <row r="821" spans="1:13" x14ac:dyDescent="0.35">
      <c r="A821" s="600"/>
      <c r="B821" s="655"/>
      <c r="C821" s="522"/>
      <c r="D821" s="610"/>
      <c r="E821" s="477" t="str">
        <f t="shared" si="32"/>
        <v/>
      </c>
      <c r="F821" s="624"/>
      <c r="G821" s="468"/>
      <c r="H821" s="468"/>
      <c r="I821" s="468"/>
      <c r="J821" s="689" t="str">
        <f>IF(B821=0,"",VLOOKUP(B821,'QUALIFIED ENGINES'!$D$6:$P$1035,13,FALSE))</f>
        <v/>
      </c>
      <c r="K821" s="291" t="str">
        <f t="shared" si="31"/>
        <v>Missing data</v>
      </c>
      <c r="L821" s="586"/>
      <c r="M821" s="597">
        <f>IF(B821=0,0,IF(I821="Yes",COUNTIFS(B$7:B820,B821,I$7:I820,"Yes")+1,0))</f>
        <v>0</v>
      </c>
    </row>
    <row r="822" spans="1:13" x14ac:dyDescent="0.35">
      <c r="A822" s="600"/>
      <c r="B822" s="655"/>
      <c r="C822" s="522"/>
      <c r="D822" s="610"/>
      <c r="E822" s="477" t="str">
        <f t="shared" si="32"/>
        <v/>
      </c>
      <c r="F822" s="624"/>
      <c r="G822" s="468"/>
      <c r="H822" s="468"/>
      <c r="I822" s="468"/>
      <c r="J822" s="689" t="str">
        <f>IF(B822=0,"",VLOOKUP(B822,'QUALIFIED ENGINES'!$D$6:$P$1035,13,FALSE))</f>
        <v/>
      </c>
      <c r="K822" s="291" t="str">
        <f t="shared" si="31"/>
        <v>Missing data</v>
      </c>
      <c r="L822" s="586"/>
      <c r="M822" s="597">
        <f>IF(B822=0,0,IF(I822="Yes",COUNTIFS(B$7:B821,B822,I$7:I821,"Yes")+1,0))</f>
        <v>0</v>
      </c>
    </row>
    <row r="823" spans="1:13" x14ac:dyDescent="0.35">
      <c r="A823" s="600"/>
      <c r="B823" s="655"/>
      <c r="C823" s="522"/>
      <c r="D823" s="610"/>
      <c r="E823" s="477" t="str">
        <f t="shared" si="32"/>
        <v/>
      </c>
      <c r="F823" s="624"/>
      <c r="G823" s="468"/>
      <c r="H823" s="468"/>
      <c r="I823" s="468"/>
      <c r="J823" s="689" t="str">
        <f>IF(B823=0,"",VLOOKUP(B823,'QUALIFIED ENGINES'!$D$6:$P$1035,13,FALSE))</f>
        <v/>
      </c>
      <c r="K823" s="291" t="str">
        <f t="shared" si="31"/>
        <v>Missing data</v>
      </c>
      <c r="L823" s="586"/>
      <c r="M823" s="597">
        <f>IF(B823=0,0,IF(I823="Yes",COUNTIFS(B$7:B822,B823,I$7:I822,"Yes")+1,0))</f>
        <v>0</v>
      </c>
    </row>
    <row r="824" spans="1:13" x14ac:dyDescent="0.35">
      <c r="A824" s="600"/>
      <c r="B824" s="655"/>
      <c r="C824" s="522"/>
      <c r="D824" s="610"/>
      <c r="E824" s="477" t="str">
        <f t="shared" si="32"/>
        <v/>
      </c>
      <c r="F824" s="624"/>
      <c r="G824" s="468"/>
      <c r="H824" s="468"/>
      <c r="I824" s="468"/>
      <c r="J824" s="689" t="str">
        <f>IF(B824=0,"",VLOOKUP(B824,'QUALIFIED ENGINES'!$D$6:$P$1035,13,FALSE))</f>
        <v/>
      </c>
      <c r="K824" s="291" t="str">
        <f t="shared" si="31"/>
        <v>Missing data</v>
      </c>
      <c r="L824" s="586"/>
      <c r="M824" s="597">
        <f>IF(B824=0,0,IF(I824="Yes",COUNTIFS(B$7:B823,B824,I$7:I823,"Yes")+1,0))</f>
        <v>0</v>
      </c>
    </row>
    <row r="825" spans="1:13" x14ac:dyDescent="0.35">
      <c r="A825" s="600"/>
      <c r="B825" s="655"/>
      <c r="C825" s="522"/>
      <c r="D825" s="610"/>
      <c r="E825" s="477" t="str">
        <f t="shared" si="32"/>
        <v/>
      </c>
      <c r="F825" s="624"/>
      <c r="G825" s="468"/>
      <c r="H825" s="468"/>
      <c r="I825" s="468"/>
      <c r="J825" s="689" t="str">
        <f>IF(B825=0,"",VLOOKUP(B825,'QUALIFIED ENGINES'!$D$6:$P$1035,13,FALSE))</f>
        <v/>
      </c>
      <c r="K825" s="291" t="str">
        <f t="shared" si="31"/>
        <v>Missing data</v>
      </c>
      <c r="L825" s="586"/>
      <c r="M825" s="597">
        <f>IF(B825=0,0,IF(I825="Yes",COUNTIFS(B$7:B824,B825,I$7:I824,"Yes")+1,0))</f>
        <v>0</v>
      </c>
    </row>
    <row r="826" spans="1:13" x14ac:dyDescent="0.35">
      <c r="A826" s="600"/>
      <c r="B826" s="655"/>
      <c r="C826" s="522"/>
      <c r="D826" s="610"/>
      <c r="E826" s="477" t="str">
        <f t="shared" si="32"/>
        <v/>
      </c>
      <c r="F826" s="624"/>
      <c r="G826" s="468"/>
      <c r="H826" s="468"/>
      <c r="I826" s="468"/>
      <c r="J826" s="689" t="str">
        <f>IF(B826=0,"",VLOOKUP(B826,'QUALIFIED ENGINES'!$D$6:$P$1035,13,FALSE))</f>
        <v/>
      </c>
      <c r="K826" s="291" t="str">
        <f t="shared" si="31"/>
        <v>Missing data</v>
      </c>
      <c r="L826" s="586"/>
      <c r="M826" s="597">
        <f>IF(B826=0,0,IF(I826="Yes",COUNTIFS(B$7:B825,B826,I$7:I825,"Yes")+1,0))</f>
        <v>0</v>
      </c>
    </row>
    <row r="827" spans="1:13" x14ac:dyDescent="0.35">
      <c r="A827" s="600"/>
      <c r="B827" s="655"/>
      <c r="C827" s="522"/>
      <c r="D827" s="610"/>
      <c r="E827" s="477" t="str">
        <f t="shared" si="32"/>
        <v/>
      </c>
      <c r="F827" s="624"/>
      <c r="G827" s="468"/>
      <c r="H827" s="468"/>
      <c r="I827" s="468"/>
      <c r="J827" s="689" t="str">
        <f>IF(B827=0,"",VLOOKUP(B827,'QUALIFIED ENGINES'!$D$6:$P$1035,13,FALSE))</f>
        <v/>
      </c>
      <c r="K827" s="291" t="str">
        <f t="shared" si="31"/>
        <v>Missing data</v>
      </c>
      <c r="L827" s="586"/>
      <c r="M827" s="597">
        <f>IF(B827=0,0,IF(I827="Yes",COUNTIFS(B$7:B826,B827,I$7:I826,"Yes")+1,0))</f>
        <v>0</v>
      </c>
    </row>
    <row r="828" spans="1:13" x14ac:dyDescent="0.35">
      <c r="A828" s="600"/>
      <c r="B828" s="655"/>
      <c r="C828" s="522"/>
      <c r="D828" s="610"/>
      <c r="E828" s="477" t="str">
        <f t="shared" si="32"/>
        <v/>
      </c>
      <c r="F828" s="624"/>
      <c r="G828" s="468"/>
      <c r="H828" s="468"/>
      <c r="I828" s="468"/>
      <c r="J828" s="689" t="str">
        <f>IF(B828=0,"",VLOOKUP(B828,'QUALIFIED ENGINES'!$D$6:$P$1035,13,FALSE))</f>
        <v/>
      </c>
      <c r="K828" s="291" t="str">
        <f t="shared" si="31"/>
        <v>Missing data</v>
      </c>
      <c r="L828" s="586"/>
      <c r="M828" s="597">
        <f>IF(B828=0,0,IF(I828="Yes",COUNTIFS(B$7:B827,B828,I$7:I827,"Yes")+1,0))</f>
        <v>0</v>
      </c>
    </row>
    <row r="829" spans="1:13" x14ac:dyDescent="0.35">
      <c r="A829" s="600"/>
      <c r="B829" s="655"/>
      <c r="C829" s="522"/>
      <c r="D829" s="610"/>
      <c r="E829" s="477" t="str">
        <f t="shared" si="32"/>
        <v/>
      </c>
      <c r="F829" s="624"/>
      <c r="G829" s="468"/>
      <c r="H829" s="468"/>
      <c r="I829" s="468"/>
      <c r="J829" s="689" t="str">
        <f>IF(B829=0,"",VLOOKUP(B829,'QUALIFIED ENGINES'!$D$6:$P$1035,13,FALSE))</f>
        <v/>
      </c>
      <c r="K829" s="291" t="str">
        <f t="shared" si="31"/>
        <v>Missing data</v>
      </c>
      <c r="L829" s="586"/>
      <c r="M829" s="597">
        <f>IF(B829=0,0,IF(I829="Yes",COUNTIFS(B$7:B828,B829,I$7:I828,"Yes")+1,0))</f>
        <v>0</v>
      </c>
    </row>
    <row r="830" spans="1:13" x14ac:dyDescent="0.35">
      <c r="A830" s="600"/>
      <c r="B830" s="655"/>
      <c r="C830" s="522"/>
      <c r="D830" s="610"/>
      <c r="E830" s="477" t="str">
        <f t="shared" si="32"/>
        <v/>
      </c>
      <c r="F830" s="624"/>
      <c r="G830" s="468"/>
      <c r="H830" s="468"/>
      <c r="I830" s="468"/>
      <c r="J830" s="689" t="str">
        <f>IF(B830=0,"",VLOOKUP(B830,'QUALIFIED ENGINES'!$D$6:$P$1035,13,FALSE))</f>
        <v/>
      </c>
      <c r="K830" s="291" t="str">
        <f t="shared" si="31"/>
        <v>Missing data</v>
      </c>
      <c r="L830" s="586"/>
      <c r="M830" s="597">
        <f>IF(B830=0,0,IF(I830="Yes",COUNTIFS(B$7:B829,B830,I$7:I829,"Yes")+1,0))</f>
        <v>0</v>
      </c>
    </row>
    <row r="831" spans="1:13" x14ac:dyDescent="0.35">
      <c r="A831" s="600"/>
      <c r="B831" s="655"/>
      <c r="C831" s="522"/>
      <c r="D831" s="610"/>
      <c r="E831" s="477" t="str">
        <f t="shared" si="32"/>
        <v/>
      </c>
      <c r="F831" s="624"/>
      <c r="G831" s="468"/>
      <c r="H831" s="468"/>
      <c r="I831" s="468"/>
      <c r="J831" s="689" t="str">
        <f>IF(B831=0,"",VLOOKUP(B831,'QUALIFIED ENGINES'!$D$6:$P$1035,13,FALSE))</f>
        <v/>
      </c>
      <c r="K831" s="291" t="str">
        <f t="shared" si="31"/>
        <v>Missing data</v>
      </c>
      <c r="L831" s="586"/>
      <c r="M831" s="597">
        <f>IF(B831=0,0,IF(I831="Yes",COUNTIFS(B$7:B830,B831,I$7:I830,"Yes")+1,0))</f>
        <v>0</v>
      </c>
    </row>
    <row r="832" spans="1:13" x14ac:dyDescent="0.35">
      <c r="A832" s="600"/>
      <c r="B832" s="655"/>
      <c r="C832" s="522"/>
      <c r="D832" s="610"/>
      <c r="E832" s="477" t="str">
        <f t="shared" si="32"/>
        <v/>
      </c>
      <c r="F832" s="624"/>
      <c r="G832" s="468"/>
      <c r="H832" s="468"/>
      <c r="I832" s="468"/>
      <c r="J832" s="689" t="str">
        <f>IF(B832=0,"",VLOOKUP(B832,'QUALIFIED ENGINES'!$D$6:$P$1035,13,FALSE))</f>
        <v/>
      </c>
      <c r="K832" s="291" t="str">
        <f t="shared" si="31"/>
        <v>Missing data</v>
      </c>
      <c r="L832" s="586"/>
      <c r="M832" s="597">
        <f>IF(B832=0,0,IF(I832="Yes",COUNTIFS(B$7:B831,B832,I$7:I831,"Yes")+1,0))</f>
        <v>0</v>
      </c>
    </row>
    <row r="833" spans="1:13" x14ac:dyDescent="0.35">
      <c r="A833" s="600"/>
      <c r="B833" s="655"/>
      <c r="C833" s="522"/>
      <c r="D833" s="610"/>
      <c r="E833" s="477" t="str">
        <f t="shared" si="32"/>
        <v/>
      </c>
      <c r="F833" s="624"/>
      <c r="G833" s="468"/>
      <c r="H833" s="468"/>
      <c r="I833" s="468"/>
      <c r="J833" s="689" t="str">
        <f>IF(B833=0,"",VLOOKUP(B833,'QUALIFIED ENGINES'!$D$6:$P$1035,13,FALSE))</f>
        <v/>
      </c>
      <c r="K833" s="291" t="str">
        <f t="shared" si="31"/>
        <v>Missing data</v>
      </c>
      <c r="L833" s="586"/>
      <c r="M833" s="597">
        <f>IF(B833=0,0,IF(I833="Yes",COUNTIFS(B$7:B832,B833,I$7:I832,"Yes")+1,0))</f>
        <v>0</v>
      </c>
    </row>
    <row r="834" spans="1:13" x14ac:dyDescent="0.35">
      <c r="A834" s="600"/>
      <c r="B834" s="655"/>
      <c r="C834" s="522"/>
      <c r="D834" s="610"/>
      <c r="E834" s="477" t="str">
        <f t="shared" si="32"/>
        <v/>
      </c>
      <c r="F834" s="624"/>
      <c r="G834" s="468"/>
      <c r="H834" s="468"/>
      <c r="I834" s="468"/>
      <c r="J834" s="689" t="str">
        <f>IF(B834=0,"",VLOOKUP(B834,'QUALIFIED ENGINES'!$D$6:$P$1035,13,FALSE))</f>
        <v/>
      </c>
      <c r="K834" s="291" t="str">
        <f t="shared" si="31"/>
        <v>Missing data</v>
      </c>
      <c r="L834" s="586"/>
      <c r="M834" s="597">
        <f>IF(B834=0,0,IF(I834="Yes",COUNTIFS(B$7:B833,B834,I$7:I833,"Yes")+1,0))</f>
        <v>0</v>
      </c>
    </row>
    <row r="835" spans="1:13" x14ac:dyDescent="0.35">
      <c r="A835" s="600"/>
      <c r="B835" s="655"/>
      <c r="C835" s="522"/>
      <c r="D835" s="610"/>
      <c r="E835" s="477" t="str">
        <f t="shared" si="32"/>
        <v/>
      </c>
      <c r="F835" s="624"/>
      <c r="G835" s="468"/>
      <c r="H835" s="468"/>
      <c r="I835" s="468"/>
      <c r="J835" s="689" t="str">
        <f>IF(B835=0,"",VLOOKUP(B835,'QUALIFIED ENGINES'!$D$6:$P$1035,13,FALSE))</f>
        <v/>
      </c>
      <c r="K835" s="291" t="str">
        <f t="shared" si="31"/>
        <v>Missing data</v>
      </c>
      <c r="L835" s="586"/>
      <c r="M835" s="597">
        <f>IF(B835=0,0,IF(I835="Yes",COUNTIFS(B$7:B834,B835,I$7:I834,"Yes")+1,0))</f>
        <v>0</v>
      </c>
    </row>
    <row r="836" spans="1:13" x14ac:dyDescent="0.35">
      <c r="A836" s="600"/>
      <c r="B836" s="655"/>
      <c r="C836" s="522"/>
      <c r="D836" s="610"/>
      <c r="E836" s="477" t="str">
        <f t="shared" si="32"/>
        <v/>
      </c>
      <c r="F836" s="624"/>
      <c r="G836" s="468"/>
      <c r="H836" s="468"/>
      <c r="I836" s="468"/>
      <c r="J836" s="689" t="str">
        <f>IF(B836=0,"",VLOOKUP(B836,'QUALIFIED ENGINES'!$D$6:$P$1035,13,FALSE))</f>
        <v/>
      </c>
      <c r="K836" s="291" t="str">
        <f t="shared" si="31"/>
        <v>Missing data</v>
      </c>
      <c r="L836" s="586"/>
      <c r="M836" s="597">
        <f>IF(B836=0,0,IF(I836="Yes",COUNTIFS(B$7:B835,B836,I$7:I835,"Yes")+1,0))</f>
        <v>0</v>
      </c>
    </row>
    <row r="837" spans="1:13" x14ac:dyDescent="0.35">
      <c r="A837" s="600"/>
      <c r="B837" s="655"/>
      <c r="C837" s="522"/>
      <c r="D837" s="610"/>
      <c r="E837" s="477" t="str">
        <f t="shared" si="32"/>
        <v/>
      </c>
      <c r="F837" s="624"/>
      <c r="G837" s="468"/>
      <c r="H837" s="468"/>
      <c r="I837" s="468"/>
      <c r="J837" s="689" t="str">
        <f>IF(B837=0,"",VLOOKUP(B837,'QUALIFIED ENGINES'!$D$6:$P$1035,13,FALSE))</f>
        <v/>
      </c>
      <c r="K837" s="291" t="str">
        <f t="shared" si="31"/>
        <v>Missing data</v>
      </c>
      <c r="L837" s="586"/>
      <c r="M837" s="597">
        <f>IF(B837=0,0,IF(I837="Yes",COUNTIFS(B$7:B836,B837,I$7:I836,"Yes")+1,0))</f>
        <v>0</v>
      </c>
    </row>
    <row r="838" spans="1:13" x14ac:dyDescent="0.35">
      <c r="A838" s="600"/>
      <c r="B838" s="655"/>
      <c r="C838" s="522"/>
      <c r="D838" s="610"/>
      <c r="E838" s="477" t="str">
        <f t="shared" si="32"/>
        <v/>
      </c>
      <c r="F838" s="624"/>
      <c r="G838" s="468"/>
      <c r="H838" s="468"/>
      <c r="I838" s="468"/>
      <c r="J838" s="689" t="str">
        <f>IF(B838=0,"",VLOOKUP(B838,'QUALIFIED ENGINES'!$D$6:$P$1035,13,FALSE))</f>
        <v/>
      </c>
      <c r="K838" s="291" t="str">
        <f t="shared" ref="K838:K901" si="33">IF(OR(C838="",G838="",H838="",I838="",J838=0),"Missing data",
IF(OR(G838="",G838="NO",H838="YES",C838&gt;$J$4),"Not Qualified",
IF(AND(C838&gt;$H$4,G838="YES",H838="NO"),"ESVRG Qualified Shop Visit",
IF(C838&gt;J838,IF(I838="YES","ESVRG Qualified HPTB Shop Visit","ESVRG Qualified Shop Visit"),
"SVRG Qualified Shop Visit"))))</f>
        <v>Missing data</v>
      </c>
      <c r="L838" s="586"/>
      <c r="M838" s="597">
        <f>IF(B838=0,0,IF(I838="Yes",COUNTIFS(B$7:B837,B838,I$7:I837,"Yes")+1,0))</f>
        <v>0</v>
      </c>
    </row>
    <row r="839" spans="1:13" x14ac:dyDescent="0.35">
      <c r="A839" s="600"/>
      <c r="B839" s="655"/>
      <c r="C839" s="522"/>
      <c r="D839" s="610"/>
      <c r="E839" s="477" t="str">
        <f t="shared" si="32"/>
        <v/>
      </c>
      <c r="F839" s="624"/>
      <c r="G839" s="468"/>
      <c r="H839" s="468"/>
      <c r="I839" s="468"/>
      <c r="J839" s="689" t="str">
        <f>IF(B839=0,"",VLOOKUP(B839,'QUALIFIED ENGINES'!$D$6:$P$1035,13,FALSE))</f>
        <v/>
      </c>
      <c r="K839" s="291" t="str">
        <f t="shared" si="33"/>
        <v>Missing data</v>
      </c>
      <c r="L839" s="586"/>
      <c r="M839" s="597">
        <f>IF(B839=0,0,IF(I839="Yes",COUNTIFS(B$7:B838,B839,I$7:I838,"Yes")+1,0))</f>
        <v>0</v>
      </c>
    </row>
    <row r="840" spans="1:13" x14ac:dyDescent="0.35">
      <c r="A840" s="600"/>
      <c r="B840" s="655"/>
      <c r="C840" s="522"/>
      <c r="D840" s="610"/>
      <c r="E840" s="477" t="str">
        <f t="shared" si="32"/>
        <v/>
      </c>
      <c r="F840" s="624"/>
      <c r="G840" s="468"/>
      <c r="H840" s="468"/>
      <c r="I840" s="468"/>
      <c r="J840" s="689" t="str">
        <f>IF(B840=0,"",VLOOKUP(B840,'QUALIFIED ENGINES'!$D$6:$P$1035,13,FALSE))</f>
        <v/>
      </c>
      <c r="K840" s="291" t="str">
        <f t="shared" si="33"/>
        <v>Missing data</v>
      </c>
      <c r="L840" s="586"/>
      <c r="M840" s="597">
        <f>IF(B840=0,0,IF(I840="Yes",COUNTIFS(B$7:B839,B840,I$7:I839,"Yes")+1,0))</f>
        <v>0</v>
      </c>
    </row>
    <row r="841" spans="1:13" x14ac:dyDescent="0.35">
      <c r="A841" s="600"/>
      <c r="B841" s="655"/>
      <c r="C841" s="522"/>
      <c r="D841" s="610"/>
      <c r="E841" s="477" t="str">
        <f t="shared" si="32"/>
        <v/>
      </c>
      <c r="F841" s="624"/>
      <c r="G841" s="468"/>
      <c r="H841" s="468"/>
      <c r="I841" s="468"/>
      <c r="J841" s="689" t="str">
        <f>IF(B841=0,"",VLOOKUP(B841,'QUALIFIED ENGINES'!$D$6:$P$1035,13,FALSE))</f>
        <v/>
      </c>
      <c r="K841" s="291" t="str">
        <f t="shared" si="33"/>
        <v>Missing data</v>
      </c>
      <c r="L841" s="586"/>
      <c r="M841" s="597">
        <f>IF(B841=0,0,IF(I841="Yes",COUNTIFS(B$7:B840,B841,I$7:I840,"Yes")+1,0))</f>
        <v>0</v>
      </c>
    </row>
    <row r="842" spans="1:13" x14ac:dyDescent="0.35">
      <c r="A842" s="600"/>
      <c r="B842" s="655"/>
      <c r="C842" s="522"/>
      <c r="D842" s="610"/>
      <c r="E842" s="477" t="str">
        <f t="shared" si="32"/>
        <v/>
      </c>
      <c r="F842" s="624"/>
      <c r="G842" s="468"/>
      <c r="H842" s="468"/>
      <c r="I842" s="468"/>
      <c r="J842" s="689" t="str">
        <f>IF(B842=0,"",VLOOKUP(B842,'QUALIFIED ENGINES'!$D$6:$P$1035,13,FALSE))</f>
        <v/>
      </c>
      <c r="K842" s="291" t="str">
        <f t="shared" si="33"/>
        <v>Missing data</v>
      </c>
      <c r="L842" s="586"/>
      <c r="M842" s="597">
        <f>IF(B842=0,0,IF(I842="Yes",COUNTIFS(B$7:B841,B842,I$7:I841,"Yes")+1,0))</f>
        <v>0</v>
      </c>
    </row>
    <row r="843" spans="1:13" x14ac:dyDescent="0.35">
      <c r="A843" s="600"/>
      <c r="B843" s="655"/>
      <c r="C843" s="522"/>
      <c r="D843" s="610"/>
      <c r="E843" s="477" t="str">
        <f t="shared" si="32"/>
        <v/>
      </c>
      <c r="F843" s="624"/>
      <c r="G843" s="468"/>
      <c r="H843" s="468"/>
      <c r="I843" s="468"/>
      <c r="J843" s="689" t="str">
        <f>IF(B843=0,"",VLOOKUP(B843,'QUALIFIED ENGINES'!$D$6:$P$1035,13,FALSE))</f>
        <v/>
      </c>
      <c r="K843" s="291" t="str">
        <f t="shared" si="33"/>
        <v>Missing data</v>
      </c>
      <c r="L843" s="586"/>
      <c r="M843" s="597">
        <f>IF(B843=0,0,IF(I843="Yes",COUNTIFS(B$7:B842,B843,I$7:I842,"Yes")+1,0))</f>
        <v>0</v>
      </c>
    </row>
    <row r="844" spans="1:13" x14ac:dyDescent="0.35">
      <c r="A844" s="600"/>
      <c r="B844" s="655"/>
      <c r="C844" s="522"/>
      <c r="D844" s="610"/>
      <c r="E844" s="477" t="str">
        <f t="shared" si="32"/>
        <v/>
      </c>
      <c r="F844" s="624"/>
      <c r="G844" s="468"/>
      <c r="H844" s="468"/>
      <c r="I844" s="468"/>
      <c r="J844" s="689" t="str">
        <f>IF(B844=0,"",VLOOKUP(B844,'QUALIFIED ENGINES'!$D$6:$P$1035,13,FALSE))</f>
        <v/>
      </c>
      <c r="K844" s="291" t="str">
        <f t="shared" si="33"/>
        <v>Missing data</v>
      </c>
      <c r="L844" s="586"/>
      <c r="M844" s="597">
        <f>IF(B844=0,0,IF(I844="Yes",COUNTIFS(B$7:B843,B844,I$7:I843,"Yes")+1,0))</f>
        <v>0</v>
      </c>
    </row>
    <row r="845" spans="1:13" x14ac:dyDescent="0.35">
      <c r="A845" s="600"/>
      <c r="B845" s="655"/>
      <c r="C845" s="522"/>
      <c r="D845" s="610"/>
      <c r="E845" s="477" t="str">
        <f t="shared" si="32"/>
        <v/>
      </c>
      <c r="F845" s="624"/>
      <c r="G845" s="468"/>
      <c r="H845" s="468"/>
      <c r="I845" s="468"/>
      <c r="J845" s="689" t="str">
        <f>IF(B845=0,"",VLOOKUP(B845,'QUALIFIED ENGINES'!$D$6:$P$1035,13,FALSE))</f>
        <v/>
      </c>
      <c r="K845" s="291" t="str">
        <f t="shared" si="33"/>
        <v>Missing data</v>
      </c>
      <c r="L845" s="586"/>
      <c r="M845" s="597">
        <f>IF(B845=0,0,IF(I845="Yes",COUNTIFS(B$7:B844,B845,I$7:I844,"Yes")+1,0))</f>
        <v>0</v>
      </c>
    </row>
    <row r="846" spans="1:13" x14ac:dyDescent="0.35">
      <c r="A846" s="600"/>
      <c r="B846" s="655"/>
      <c r="C846" s="522"/>
      <c r="D846" s="610"/>
      <c r="E846" s="477" t="str">
        <f t="shared" si="32"/>
        <v/>
      </c>
      <c r="F846" s="624"/>
      <c r="G846" s="468"/>
      <c r="H846" s="468"/>
      <c r="I846" s="468"/>
      <c r="J846" s="689" t="str">
        <f>IF(B846=0,"",VLOOKUP(B846,'QUALIFIED ENGINES'!$D$6:$P$1035,13,FALSE))</f>
        <v/>
      </c>
      <c r="K846" s="291" t="str">
        <f t="shared" si="33"/>
        <v>Missing data</v>
      </c>
      <c r="L846" s="586"/>
      <c r="M846" s="597">
        <f>IF(B846=0,0,IF(I846="Yes",COUNTIFS(B$7:B845,B846,I$7:I845,"Yes")+1,0))</f>
        <v>0</v>
      </c>
    </row>
    <row r="847" spans="1:13" x14ac:dyDescent="0.35">
      <c r="A847" s="600"/>
      <c r="B847" s="655"/>
      <c r="C847" s="522"/>
      <c r="D847" s="610"/>
      <c r="E847" s="477" t="str">
        <f t="shared" si="32"/>
        <v/>
      </c>
      <c r="F847" s="624"/>
      <c r="G847" s="468"/>
      <c r="H847" s="468"/>
      <c r="I847" s="468"/>
      <c r="J847" s="689" t="str">
        <f>IF(B847=0,"",VLOOKUP(B847,'QUALIFIED ENGINES'!$D$6:$P$1035,13,FALSE))</f>
        <v/>
      </c>
      <c r="K847" s="291" t="str">
        <f t="shared" si="33"/>
        <v>Missing data</v>
      </c>
      <c r="L847" s="586"/>
      <c r="M847" s="597">
        <f>IF(B847=0,0,IF(I847="Yes",COUNTIFS(B$7:B846,B847,I$7:I846,"Yes")+1,0))</f>
        <v>0</v>
      </c>
    </row>
    <row r="848" spans="1:13" x14ac:dyDescent="0.35">
      <c r="A848" s="600"/>
      <c r="B848" s="655"/>
      <c r="C848" s="522"/>
      <c r="D848" s="610"/>
      <c r="E848" s="477" t="str">
        <f t="shared" si="32"/>
        <v/>
      </c>
      <c r="F848" s="624"/>
      <c r="G848" s="468"/>
      <c r="H848" s="468"/>
      <c r="I848" s="468"/>
      <c r="J848" s="689" t="str">
        <f>IF(B848=0,"",VLOOKUP(B848,'QUALIFIED ENGINES'!$D$6:$P$1035,13,FALSE))</f>
        <v/>
      </c>
      <c r="K848" s="291" t="str">
        <f t="shared" si="33"/>
        <v>Missing data</v>
      </c>
      <c r="L848" s="586"/>
      <c r="M848" s="597">
        <f>IF(B848=0,0,IF(I848="Yes",COUNTIFS(B$7:B847,B848,I$7:I847,"Yes")+1,0))</f>
        <v>0</v>
      </c>
    </row>
    <row r="849" spans="1:13" x14ac:dyDescent="0.35">
      <c r="A849" s="600"/>
      <c r="B849" s="655"/>
      <c r="C849" s="522"/>
      <c r="D849" s="610"/>
      <c r="E849" s="477" t="str">
        <f t="shared" si="32"/>
        <v/>
      </c>
      <c r="F849" s="624"/>
      <c r="G849" s="468"/>
      <c r="H849" s="468"/>
      <c r="I849" s="468"/>
      <c r="J849" s="689" t="str">
        <f>IF(B849=0,"",VLOOKUP(B849,'QUALIFIED ENGINES'!$D$6:$P$1035,13,FALSE))</f>
        <v/>
      </c>
      <c r="K849" s="291" t="str">
        <f t="shared" si="33"/>
        <v>Missing data</v>
      </c>
      <c r="L849" s="586"/>
      <c r="M849" s="597">
        <f>IF(B849=0,0,IF(I849="Yes",COUNTIFS(B$7:B848,B849,I$7:I848,"Yes")+1,0))</f>
        <v>0</v>
      </c>
    </row>
    <row r="850" spans="1:13" x14ac:dyDescent="0.35">
      <c r="A850" s="600"/>
      <c r="B850" s="655"/>
      <c r="C850" s="522"/>
      <c r="D850" s="610"/>
      <c r="E850" s="477" t="str">
        <f t="shared" si="32"/>
        <v/>
      </c>
      <c r="F850" s="624"/>
      <c r="G850" s="468"/>
      <c r="H850" s="468"/>
      <c r="I850" s="468"/>
      <c r="J850" s="689" t="str">
        <f>IF(B850=0,"",VLOOKUP(B850,'QUALIFIED ENGINES'!$D$6:$P$1035,13,FALSE))</f>
        <v/>
      </c>
      <c r="K850" s="291" t="str">
        <f t="shared" si="33"/>
        <v>Missing data</v>
      </c>
      <c r="L850" s="586"/>
      <c r="M850" s="597">
        <f>IF(B850=0,0,IF(I850="Yes",COUNTIFS(B$7:B849,B850,I$7:I849,"Yes")+1,0))</f>
        <v>0</v>
      </c>
    </row>
    <row r="851" spans="1:13" x14ac:dyDescent="0.35">
      <c r="A851" s="600"/>
      <c r="B851" s="655"/>
      <c r="C851" s="522"/>
      <c r="D851" s="610"/>
      <c r="E851" s="477" t="str">
        <f t="shared" si="32"/>
        <v/>
      </c>
      <c r="F851" s="624"/>
      <c r="G851" s="468"/>
      <c r="H851" s="468"/>
      <c r="I851" s="468"/>
      <c r="J851" s="689" t="str">
        <f>IF(B851=0,"",VLOOKUP(B851,'QUALIFIED ENGINES'!$D$6:$P$1035,13,FALSE))</f>
        <v/>
      </c>
      <c r="K851" s="291" t="str">
        <f t="shared" si="33"/>
        <v>Missing data</v>
      </c>
      <c r="L851" s="586"/>
      <c r="M851" s="597">
        <f>IF(B851=0,0,IF(I851="Yes",COUNTIFS(B$7:B850,B851,I$7:I850,"Yes")+1,0))</f>
        <v>0</v>
      </c>
    </row>
    <row r="852" spans="1:13" x14ac:dyDescent="0.35">
      <c r="A852" s="600"/>
      <c r="B852" s="655"/>
      <c r="C852" s="522"/>
      <c r="D852" s="610"/>
      <c r="E852" s="477" t="str">
        <f t="shared" ref="E852:E915" si="34">IF(C852=0,"",YEAR(C852))</f>
        <v/>
      </c>
      <c r="F852" s="624"/>
      <c r="G852" s="468"/>
      <c r="H852" s="468"/>
      <c r="I852" s="468"/>
      <c r="J852" s="689" t="str">
        <f>IF(B852=0,"",VLOOKUP(B852,'QUALIFIED ENGINES'!$D$6:$P$1035,13,FALSE))</f>
        <v/>
      </c>
      <c r="K852" s="291" t="str">
        <f t="shared" si="33"/>
        <v>Missing data</v>
      </c>
      <c r="L852" s="586"/>
      <c r="M852" s="597">
        <f>IF(B852=0,0,IF(I852="Yes",COUNTIFS(B$7:B851,B852,I$7:I851,"Yes")+1,0))</f>
        <v>0</v>
      </c>
    </row>
    <row r="853" spans="1:13" x14ac:dyDescent="0.35">
      <c r="A853" s="600"/>
      <c r="B853" s="655"/>
      <c r="C853" s="522"/>
      <c r="D853" s="610"/>
      <c r="E853" s="477" t="str">
        <f t="shared" si="34"/>
        <v/>
      </c>
      <c r="F853" s="624"/>
      <c r="G853" s="468"/>
      <c r="H853" s="468"/>
      <c r="I853" s="468"/>
      <c r="J853" s="689" t="str">
        <f>IF(B853=0,"",VLOOKUP(B853,'QUALIFIED ENGINES'!$D$6:$P$1035,13,FALSE))</f>
        <v/>
      </c>
      <c r="K853" s="291" t="str">
        <f t="shared" si="33"/>
        <v>Missing data</v>
      </c>
      <c r="L853" s="586"/>
      <c r="M853" s="597">
        <f>IF(B853=0,0,IF(I853="Yes",COUNTIFS(B$7:B852,B853,I$7:I852,"Yes")+1,0))</f>
        <v>0</v>
      </c>
    </row>
    <row r="854" spans="1:13" x14ac:dyDescent="0.35">
      <c r="A854" s="600"/>
      <c r="B854" s="655"/>
      <c r="C854" s="522"/>
      <c r="D854" s="610"/>
      <c r="E854" s="477" t="str">
        <f t="shared" si="34"/>
        <v/>
      </c>
      <c r="F854" s="624"/>
      <c r="G854" s="468"/>
      <c r="H854" s="468"/>
      <c r="I854" s="468"/>
      <c r="J854" s="689" t="str">
        <f>IF(B854=0,"",VLOOKUP(B854,'QUALIFIED ENGINES'!$D$6:$P$1035,13,FALSE))</f>
        <v/>
      </c>
      <c r="K854" s="291" t="str">
        <f t="shared" si="33"/>
        <v>Missing data</v>
      </c>
      <c r="L854" s="586"/>
      <c r="M854" s="597">
        <f>IF(B854=0,0,IF(I854="Yes",COUNTIFS(B$7:B853,B854,I$7:I853,"Yes")+1,0))</f>
        <v>0</v>
      </c>
    </row>
    <row r="855" spans="1:13" x14ac:dyDescent="0.35">
      <c r="A855" s="600"/>
      <c r="B855" s="655"/>
      <c r="C855" s="522"/>
      <c r="D855" s="610"/>
      <c r="E855" s="477" t="str">
        <f t="shared" si="34"/>
        <v/>
      </c>
      <c r="F855" s="624"/>
      <c r="G855" s="468"/>
      <c r="H855" s="468"/>
      <c r="I855" s="468"/>
      <c r="J855" s="689" t="str">
        <f>IF(B855=0,"",VLOOKUP(B855,'QUALIFIED ENGINES'!$D$6:$P$1035,13,FALSE))</f>
        <v/>
      </c>
      <c r="K855" s="291" t="str">
        <f t="shared" si="33"/>
        <v>Missing data</v>
      </c>
      <c r="L855" s="586"/>
      <c r="M855" s="597">
        <f>IF(B855=0,0,IF(I855="Yes",COUNTIFS(B$7:B854,B855,I$7:I854,"Yes")+1,0))</f>
        <v>0</v>
      </c>
    </row>
    <row r="856" spans="1:13" x14ac:dyDescent="0.35">
      <c r="A856" s="600"/>
      <c r="B856" s="655"/>
      <c r="C856" s="522"/>
      <c r="D856" s="610"/>
      <c r="E856" s="477" t="str">
        <f t="shared" si="34"/>
        <v/>
      </c>
      <c r="F856" s="624"/>
      <c r="G856" s="468"/>
      <c r="H856" s="468"/>
      <c r="I856" s="468"/>
      <c r="J856" s="689" t="str">
        <f>IF(B856=0,"",VLOOKUP(B856,'QUALIFIED ENGINES'!$D$6:$P$1035,13,FALSE))</f>
        <v/>
      </c>
      <c r="K856" s="291" t="str">
        <f t="shared" si="33"/>
        <v>Missing data</v>
      </c>
      <c r="L856" s="586"/>
      <c r="M856" s="597">
        <f>IF(B856=0,0,IF(I856="Yes",COUNTIFS(B$7:B855,B856,I$7:I855,"Yes")+1,0))</f>
        <v>0</v>
      </c>
    </row>
    <row r="857" spans="1:13" x14ac:dyDescent="0.35">
      <c r="A857" s="600"/>
      <c r="B857" s="655"/>
      <c r="C857" s="522"/>
      <c r="D857" s="610"/>
      <c r="E857" s="477" t="str">
        <f t="shared" si="34"/>
        <v/>
      </c>
      <c r="F857" s="624"/>
      <c r="G857" s="468"/>
      <c r="H857" s="468"/>
      <c r="I857" s="468"/>
      <c r="J857" s="689" t="str">
        <f>IF(B857=0,"",VLOOKUP(B857,'QUALIFIED ENGINES'!$D$6:$P$1035,13,FALSE))</f>
        <v/>
      </c>
      <c r="K857" s="291" t="str">
        <f t="shared" si="33"/>
        <v>Missing data</v>
      </c>
      <c r="L857" s="586"/>
      <c r="M857" s="597">
        <f>IF(B857=0,0,IF(I857="Yes",COUNTIFS(B$7:B856,B857,I$7:I856,"Yes")+1,0))</f>
        <v>0</v>
      </c>
    </row>
    <row r="858" spans="1:13" x14ac:dyDescent="0.35">
      <c r="A858" s="600"/>
      <c r="B858" s="655"/>
      <c r="C858" s="522"/>
      <c r="D858" s="610"/>
      <c r="E858" s="477" t="str">
        <f t="shared" si="34"/>
        <v/>
      </c>
      <c r="F858" s="624"/>
      <c r="G858" s="468"/>
      <c r="H858" s="468"/>
      <c r="I858" s="468"/>
      <c r="J858" s="689" t="str">
        <f>IF(B858=0,"",VLOOKUP(B858,'QUALIFIED ENGINES'!$D$6:$P$1035,13,FALSE))</f>
        <v/>
      </c>
      <c r="K858" s="291" t="str">
        <f t="shared" si="33"/>
        <v>Missing data</v>
      </c>
      <c r="L858" s="586"/>
      <c r="M858" s="597">
        <f>IF(B858=0,0,IF(I858="Yes",COUNTIFS(B$7:B857,B858,I$7:I857,"Yes")+1,0))</f>
        <v>0</v>
      </c>
    </row>
    <row r="859" spans="1:13" x14ac:dyDescent="0.35">
      <c r="A859" s="600"/>
      <c r="B859" s="655"/>
      <c r="C859" s="522"/>
      <c r="D859" s="610"/>
      <c r="E859" s="477" t="str">
        <f t="shared" si="34"/>
        <v/>
      </c>
      <c r="F859" s="624"/>
      <c r="G859" s="468"/>
      <c r="H859" s="468"/>
      <c r="I859" s="468"/>
      <c r="J859" s="689" t="str">
        <f>IF(B859=0,"",VLOOKUP(B859,'QUALIFIED ENGINES'!$D$6:$P$1035,13,FALSE))</f>
        <v/>
      </c>
      <c r="K859" s="291" t="str">
        <f t="shared" si="33"/>
        <v>Missing data</v>
      </c>
      <c r="L859" s="586"/>
      <c r="M859" s="597">
        <f>IF(B859=0,0,IF(I859="Yes",COUNTIFS(B$7:B858,B859,I$7:I858,"Yes")+1,0))</f>
        <v>0</v>
      </c>
    </row>
    <row r="860" spans="1:13" x14ac:dyDescent="0.35">
      <c r="A860" s="600"/>
      <c r="B860" s="655"/>
      <c r="C860" s="522"/>
      <c r="D860" s="610"/>
      <c r="E860" s="477" t="str">
        <f t="shared" si="34"/>
        <v/>
      </c>
      <c r="F860" s="624"/>
      <c r="G860" s="468"/>
      <c r="H860" s="468"/>
      <c r="I860" s="468"/>
      <c r="J860" s="689" t="str">
        <f>IF(B860=0,"",VLOOKUP(B860,'QUALIFIED ENGINES'!$D$6:$P$1035,13,FALSE))</f>
        <v/>
      </c>
      <c r="K860" s="291" t="str">
        <f t="shared" si="33"/>
        <v>Missing data</v>
      </c>
      <c r="L860" s="586"/>
      <c r="M860" s="597">
        <f>IF(B860=0,0,IF(I860="Yes",COUNTIFS(B$7:B859,B860,I$7:I859,"Yes")+1,0))</f>
        <v>0</v>
      </c>
    </row>
    <row r="861" spans="1:13" x14ac:dyDescent="0.35">
      <c r="A861" s="600"/>
      <c r="B861" s="655"/>
      <c r="C861" s="522"/>
      <c r="D861" s="610"/>
      <c r="E861" s="477" t="str">
        <f t="shared" si="34"/>
        <v/>
      </c>
      <c r="F861" s="624"/>
      <c r="G861" s="468"/>
      <c r="H861" s="468"/>
      <c r="I861" s="468"/>
      <c r="J861" s="689" t="str">
        <f>IF(B861=0,"",VLOOKUP(B861,'QUALIFIED ENGINES'!$D$6:$P$1035,13,FALSE))</f>
        <v/>
      </c>
      <c r="K861" s="291" t="str">
        <f t="shared" si="33"/>
        <v>Missing data</v>
      </c>
      <c r="L861" s="586"/>
      <c r="M861" s="597">
        <f>IF(B861=0,0,IF(I861="Yes",COUNTIFS(B$7:B860,B861,I$7:I860,"Yes")+1,0))</f>
        <v>0</v>
      </c>
    </row>
    <row r="862" spans="1:13" x14ac:dyDescent="0.35">
      <c r="A862" s="600"/>
      <c r="B862" s="655"/>
      <c r="C862" s="522"/>
      <c r="D862" s="610"/>
      <c r="E862" s="477" t="str">
        <f t="shared" si="34"/>
        <v/>
      </c>
      <c r="F862" s="624"/>
      <c r="G862" s="468"/>
      <c r="H862" s="468"/>
      <c r="I862" s="468"/>
      <c r="J862" s="689" t="str">
        <f>IF(B862=0,"",VLOOKUP(B862,'QUALIFIED ENGINES'!$D$6:$P$1035,13,FALSE))</f>
        <v/>
      </c>
      <c r="K862" s="291" t="str">
        <f t="shared" si="33"/>
        <v>Missing data</v>
      </c>
      <c r="L862" s="586"/>
      <c r="M862" s="597">
        <f>IF(B862=0,0,IF(I862="Yes",COUNTIFS(B$7:B861,B862,I$7:I861,"Yes")+1,0))</f>
        <v>0</v>
      </c>
    </row>
    <row r="863" spans="1:13" x14ac:dyDescent="0.35">
      <c r="A863" s="600"/>
      <c r="B863" s="655"/>
      <c r="C863" s="522"/>
      <c r="D863" s="610"/>
      <c r="E863" s="477" t="str">
        <f t="shared" si="34"/>
        <v/>
      </c>
      <c r="F863" s="624"/>
      <c r="G863" s="468"/>
      <c r="H863" s="468"/>
      <c r="I863" s="468"/>
      <c r="J863" s="689" t="str">
        <f>IF(B863=0,"",VLOOKUP(B863,'QUALIFIED ENGINES'!$D$6:$P$1035,13,FALSE))</f>
        <v/>
      </c>
      <c r="K863" s="291" t="str">
        <f t="shared" si="33"/>
        <v>Missing data</v>
      </c>
      <c r="L863" s="586"/>
      <c r="M863" s="597">
        <f>IF(B863=0,0,IF(I863="Yes",COUNTIFS(B$7:B862,B863,I$7:I862,"Yes")+1,0))</f>
        <v>0</v>
      </c>
    </row>
    <row r="864" spans="1:13" x14ac:dyDescent="0.35">
      <c r="A864" s="600"/>
      <c r="B864" s="655"/>
      <c r="C864" s="522"/>
      <c r="D864" s="610"/>
      <c r="E864" s="477" t="str">
        <f t="shared" si="34"/>
        <v/>
      </c>
      <c r="F864" s="624"/>
      <c r="G864" s="468"/>
      <c r="H864" s="468"/>
      <c r="I864" s="468"/>
      <c r="J864" s="689" t="str">
        <f>IF(B864=0,"",VLOOKUP(B864,'QUALIFIED ENGINES'!$D$6:$P$1035,13,FALSE))</f>
        <v/>
      </c>
      <c r="K864" s="291" t="str">
        <f t="shared" si="33"/>
        <v>Missing data</v>
      </c>
      <c r="L864" s="586"/>
      <c r="M864" s="597">
        <f>IF(B864=0,0,IF(I864="Yes",COUNTIFS(B$7:B863,B864,I$7:I863,"Yes")+1,0))</f>
        <v>0</v>
      </c>
    </row>
    <row r="865" spans="1:13" x14ac:dyDescent="0.35">
      <c r="A865" s="600"/>
      <c r="B865" s="655"/>
      <c r="C865" s="522"/>
      <c r="D865" s="610"/>
      <c r="E865" s="477" t="str">
        <f t="shared" si="34"/>
        <v/>
      </c>
      <c r="F865" s="624"/>
      <c r="G865" s="468"/>
      <c r="H865" s="468"/>
      <c r="I865" s="468"/>
      <c r="J865" s="689" t="str">
        <f>IF(B865=0,"",VLOOKUP(B865,'QUALIFIED ENGINES'!$D$6:$P$1035,13,FALSE))</f>
        <v/>
      </c>
      <c r="K865" s="291" t="str">
        <f t="shared" si="33"/>
        <v>Missing data</v>
      </c>
      <c r="L865" s="586"/>
      <c r="M865" s="597">
        <f>IF(B865=0,0,IF(I865="Yes",COUNTIFS(B$7:B864,B865,I$7:I864,"Yes")+1,0))</f>
        <v>0</v>
      </c>
    </row>
    <row r="866" spans="1:13" x14ac:dyDescent="0.35">
      <c r="A866" s="600"/>
      <c r="B866" s="655"/>
      <c r="C866" s="522"/>
      <c r="D866" s="610"/>
      <c r="E866" s="477" t="str">
        <f t="shared" si="34"/>
        <v/>
      </c>
      <c r="F866" s="624"/>
      <c r="G866" s="468"/>
      <c r="H866" s="468"/>
      <c r="I866" s="468"/>
      <c r="J866" s="689" t="str">
        <f>IF(B866=0,"",VLOOKUP(B866,'QUALIFIED ENGINES'!$D$6:$P$1035,13,FALSE))</f>
        <v/>
      </c>
      <c r="K866" s="291" t="str">
        <f t="shared" si="33"/>
        <v>Missing data</v>
      </c>
      <c r="L866" s="586"/>
      <c r="M866" s="597">
        <f>IF(B866=0,0,IF(I866="Yes",COUNTIFS(B$7:B865,B866,I$7:I865,"Yes")+1,0))</f>
        <v>0</v>
      </c>
    </row>
    <row r="867" spans="1:13" x14ac:dyDescent="0.35">
      <c r="A867" s="600"/>
      <c r="B867" s="655"/>
      <c r="C867" s="522"/>
      <c r="D867" s="610"/>
      <c r="E867" s="477" t="str">
        <f t="shared" si="34"/>
        <v/>
      </c>
      <c r="F867" s="624"/>
      <c r="G867" s="468"/>
      <c r="H867" s="468"/>
      <c r="I867" s="468"/>
      <c r="J867" s="689" t="str">
        <f>IF(B867=0,"",VLOOKUP(B867,'QUALIFIED ENGINES'!$D$6:$P$1035,13,FALSE))</f>
        <v/>
      </c>
      <c r="K867" s="291" t="str">
        <f t="shared" si="33"/>
        <v>Missing data</v>
      </c>
      <c r="L867" s="586"/>
      <c r="M867" s="597">
        <f>IF(B867=0,0,IF(I867="Yes",COUNTIFS(B$7:B866,B867,I$7:I866,"Yes")+1,0))</f>
        <v>0</v>
      </c>
    </row>
    <row r="868" spans="1:13" x14ac:dyDescent="0.35">
      <c r="A868" s="600"/>
      <c r="B868" s="655"/>
      <c r="C868" s="522"/>
      <c r="D868" s="610"/>
      <c r="E868" s="477" t="str">
        <f t="shared" si="34"/>
        <v/>
      </c>
      <c r="F868" s="624"/>
      <c r="G868" s="468"/>
      <c r="H868" s="468"/>
      <c r="I868" s="468"/>
      <c r="J868" s="689" t="str">
        <f>IF(B868=0,"",VLOOKUP(B868,'QUALIFIED ENGINES'!$D$6:$P$1035,13,FALSE))</f>
        <v/>
      </c>
      <c r="K868" s="291" t="str">
        <f t="shared" si="33"/>
        <v>Missing data</v>
      </c>
      <c r="L868" s="586"/>
      <c r="M868" s="597">
        <f>IF(B868=0,0,IF(I868="Yes",COUNTIFS(B$7:B867,B868,I$7:I867,"Yes")+1,0))</f>
        <v>0</v>
      </c>
    </row>
    <row r="869" spans="1:13" x14ac:dyDescent="0.35">
      <c r="A869" s="600"/>
      <c r="B869" s="655"/>
      <c r="C869" s="522"/>
      <c r="D869" s="610"/>
      <c r="E869" s="477" t="str">
        <f t="shared" si="34"/>
        <v/>
      </c>
      <c r="F869" s="624"/>
      <c r="G869" s="468"/>
      <c r="H869" s="468"/>
      <c r="I869" s="468"/>
      <c r="J869" s="689" t="str">
        <f>IF(B869=0,"",VLOOKUP(B869,'QUALIFIED ENGINES'!$D$6:$P$1035,13,FALSE))</f>
        <v/>
      </c>
      <c r="K869" s="291" t="str">
        <f t="shared" si="33"/>
        <v>Missing data</v>
      </c>
      <c r="L869" s="586"/>
      <c r="M869" s="597">
        <f>IF(B869=0,0,IF(I869="Yes",COUNTIFS(B$7:B868,B869,I$7:I868,"Yes")+1,0))</f>
        <v>0</v>
      </c>
    </row>
    <row r="870" spans="1:13" x14ac:dyDescent="0.35">
      <c r="A870" s="600"/>
      <c r="B870" s="655"/>
      <c r="C870" s="522"/>
      <c r="D870" s="610"/>
      <c r="E870" s="477" t="str">
        <f t="shared" si="34"/>
        <v/>
      </c>
      <c r="F870" s="624"/>
      <c r="G870" s="468"/>
      <c r="H870" s="468"/>
      <c r="I870" s="468"/>
      <c r="J870" s="689" t="str">
        <f>IF(B870=0,"",VLOOKUP(B870,'QUALIFIED ENGINES'!$D$6:$P$1035,13,FALSE))</f>
        <v/>
      </c>
      <c r="K870" s="291" t="str">
        <f t="shared" si="33"/>
        <v>Missing data</v>
      </c>
      <c r="L870" s="586"/>
      <c r="M870" s="597">
        <f>IF(B870=0,0,IF(I870="Yes",COUNTIFS(B$7:B869,B870,I$7:I869,"Yes")+1,0))</f>
        <v>0</v>
      </c>
    </row>
    <row r="871" spans="1:13" x14ac:dyDescent="0.35">
      <c r="A871" s="600"/>
      <c r="B871" s="655"/>
      <c r="C871" s="522"/>
      <c r="D871" s="610"/>
      <c r="E871" s="477" t="str">
        <f t="shared" si="34"/>
        <v/>
      </c>
      <c r="F871" s="624"/>
      <c r="G871" s="468"/>
      <c r="H871" s="468"/>
      <c r="I871" s="468"/>
      <c r="J871" s="689" t="str">
        <f>IF(B871=0,"",VLOOKUP(B871,'QUALIFIED ENGINES'!$D$6:$P$1035,13,FALSE))</f>
        <v/>
      </c>
      <c r="K871" s="291" t="str">
        <f t="shared" si="33"/>
        <v>Missing data</v>
      </c>
      <c r="L871" s="586"/>
      <c r="M871" s="597">
        <f>IF(B871=0,0,IF(I871="Yes",COUNTIFS(B$7:B870,B871,I$7:I870,"Yes")+1,0))</f>
        <v>0</v>
      </c>
    </row>
    <row r="872" spans="1:13" x14ac:dyDescent="0.35">
      <c r="A872" s="600"/>
      <c r="B872" s="655"/>
      <c r="C872" s="522"/>
      <c r="D872" s="610"/>
      <c r="E872" s="477" t="str">
        <f t="shared" si="34"/>
        <v/>
      </c>
      <c r="F872" s="624"/>
      <c r="G872" s="468"/>
      <c r="H872" s="468"/>
      <c r="I872" s="468"/>
      <c r="J872" s="689" t="str">
        <f>IF(B872=0,"",VLOOKUP(B872,'QUALIFIED ENGINES'!$D$6:$P$1035,13,FALSE))</f>
        <v/>
      </c>
      <c r="K872" s="291" t="str">
        <f t="shared" si="33"/>
        <v>Missing data</v>
      </c>
      <c r="L872" s="586"/>
      <c r="M872" s="597">
        <f>IF(B872=0,0,IF(I872="Yes",COUNTIFS(B$7:B871,B872,I$7:I871,"Yes")+1,0))</f>
        <v>0</v>
      </c>
    </row>
    <row r="873" spans="1:13" x14ac:dyDescent="0.35">
      <c r="A873" s="600"/>
      <c r="B873" s="655"/>
      <c r="C873" s="522"/>
      <c r="D873" s="610"/>
      <c r="E873" s="477" t="str">
        <f t="shared" si="34"/>
        <v/>
      </c>
      <c r="F873" s="624"/>
      <c r="G873" s="468"/>
      <c r="H873" s="468"/>
      <c r="I873" s="468"/>
      <c r="J873" s="689" t="str">
        <f>IF(B873=0,"",VLOOKUP(B873,'QUALIFIED ENGINES'!$D$6:$P$1035,13,FALSE))</f>
        <v/>
      </c>
      <c r="K873" s="291" t="str">
        <f t="shared" si="33"/>
        <v>Missing data</v>
      </c>
      <c r="L873" s="586"/>
      <c r="M873" s="597">
        <f>IF(B873=0,0,IF(I873="Yes",COUNTIFS(B$7:B872,B873,I$7:I872,"Yes")+1,0))</f>
        <v>0</v>
      </c>
    </row>
    <row r="874" spans="1:13" x14ac:dyDescent="0.35">
      <c r="A874" s="600"/>
      <c r="B874" s="655"/>
      <c r="C874" s="522"/>
      <c r="D874" s="610"/>
      <c r="E874" s="477" t="str">
        <f t="shared" si="34"/>
        <v/>
      </c>
      <c r="F874" s="624"/>
      <c r="G874" s="468"/>
      <c r="H874" s="468"/>
      <c r="I874" s="468"/>
      <c r="J874" s="689" t="str">
        <f>IF(B874=0,"",VLOOKUP(B874,'QUALIFIED ENGINES'!$D$6:$P$1035,13,FALSE))</f>
        <v/>
      </c>
      <c r="K874" s="291" t="str">
        <f t="shared" si="33"/>
        <v>Missing data</v>
      </c>
      <c r="L874" s="586"/>
      <c r="M874" s="597">
        <f>IF(B874=0,0,IF(I874="Yes",COUNTIFS(B$7:B873,B874,I$7:I873,"Yes")+1,0))</f>
        <v>0</v>
      </c>
    </row>
    <row r="875" spans="1:13" x14ac:dyDescent="0.35">
      <c r="A875" s="600"/>
      <c r="B875" s="655"/>
      <c r="C875" s="522"/>
      <c r="D875" s="610"/>
      <c r="E875" s="477" t="str">
        <f t="shared" si="34"/>
        <v/>
      </c>
      <c r="F875" s="624"/>
      <c r="G875" s="468"/>
      <c r="H875" s="468"/>
      <c r="I875" s="468"/>
      <c r="J875" s="689" t="str">
        <f>IF(B875=0,"",VLOOKUP(B875,'QUALIFIED ENGINES'!$D$6:$P$1035,13,FALSE))</f>
        <v/>
      </c>
      <c r="K875" s="291" t="str">
        <f t="shared" si="33"/>
        <v>Missing data</v>
      </c>
      <c r="L875" s="586"/>
      <c r="M875" s="597">
        <f>IF(B875=0,0,IF(I875="Yes",COUNTIFS(B$7:B874,B875,I$7:I874,"Yes")+1,0))</f>
        <v>0</v>
      </c>
    </row>
    <row r="876" spans="1:13" x14ac:dyDescent="0.35">
      <c r="A876" s="600"/>
      <c r="B876" s="655"/>
      <c r="C876" s="522"/>
      <c r="D876" s="610"/>
      <c r="E876" s="477" t="str">
        <f t="shared" si="34"/>
        <v/>
      </c>
      <c r="F876" s="624"/>
      <c r="G876" s="468"/>
      <c r="H876" s="468"/>
      <c r="I876" s="468"/>
      <c r="J876" s="689" t="str">
        <f>IF(B876=0,"",VLOOKUP(B876,'QUALIFIED ENGINES'!$D$6:$P$1035,13,FALSE))</f>
        <v/>
      </c>
      <c r="K876" s="291" t="str">
        <f t="shared" si="33"/>
        <v>Missing data</v>
      </c>
      <c r="L876" s="586"/>
      <c r="M876" s="597">
        <f>IF(B876=0,0,IF(I876="Yes",COUNTIFS(B$7:B875,B876,I$7:I875,"Yes")+1,0))</f>
        <v>0</v>
      </c>
    </row>
    <row r="877" spans="1:13" x14ac:dyDescent="0.35">
      <c r="A877" s="600"/>
      <c r="B877" s="655"/>
      <c r="C877" s="522"/>
      <c r="D877" s="610"/>
      <c r="E877" s="477" t="str">
        <f t="shared" si="34"/>
        <v/>
      </c>
      <c r="F877" s="624"/>
      <c r="G877" s="468"/>
      <c r="H877" s="468"/>
      <c r="I877" s="468"/>
      <c r="J877" s="689" t="str">
        <f>IF(B877=0,"",VLOOKUP(B877,'QUALIFIED ENGINES'!$D$6:$P$1035,13,FALSE))</f>
        <v/>
      </c>
      <c r="K877" s="291" t="str">
        <f t="shared" si="33"/>
        <v>Missing data</v>
      </c>
      <c r="L877" s="586"/>
      <c r="M877" s="597">
        <f>IF(B877=0,0,IF(I877="Yes",COUNTIFS(B$7:B876,B877,I$7:I876,"Yes")+1,0))</f>
        <v>0</v>
      </c>
    </row>
    <row r="878" spans="1:13" x14ac:dyDescent="0.35">
      <c r="A878" s="600"/>
      <c r="B878" s="655"/>
      <c r="C878" s="522"/>
      <c r="D878" s="610"/>
      <c r="E878" s="477" t="str">
        <f t="shared" si="34"/>
        <v/>
      </c>
      <c r="F878" s="624"/>
      <c r="G878" s="468"/>
      <c r="H878" s="468"/>
      <c r="I878" s="468"/>
      <c r="J878" s="689" t="str">
        <f>IF(B878=0,"",VLOOKUP(B878,'QUALIFIED ENGINES'!$D$6:$P$1035,13,FALSE))</f>
        <v/>
      </c>
      <c r="K878" s="291" t="str">
        <f t="shared" si="33"/>
        <v>Missing data</v>
      </c>
      <c r="L878" s="586"/>
      <c r="M878" s="597">
        <f>IF(B878=0,0,IF(I878="Yes",COUNTIFS(B$7:B877,B878,I$7:I877,"Yes")+1,0))</f>
        <v>0</v>
      </c>
    </row>
    <row r="879" spans="1:13" x14ac:dyDescent="0.35">
      <c r="A879" s="600"/>
      <c r="B879" s="655"/>
      <c r="C879" s="522"/>
      <c r="D879" s="610"/>
      <c r="E879" s="477" t="str">
        <f t="shared" si="34"/>
        <v/>
      </c>
      <c r="F879" s="624"/>
      <c r="G879" s="468"/>
      <c r="H879" s="468"/>
      <c r="I879" s="468"/>
      <c r="J879" s="689" t="str">
        <f>IF(B879=0,"",VLOOKUP(B879,'QUALIFIED ENGINES'!$D$6:$P$1035,13,FALSE))</f>
        <v/>
      </c>
      <c r="K879" s="291" t="str">
        <f t="shared" si="33"/>
        <v>Missing data</v>
      </c>
      <c r="L879" s="586"/>
      <c r="M879" s="597">
        <f>IF(B879=0,0,IF(I879="Yes",COUNTIFS(B$7:B878,B879,I$7:I878,"Yes")+1,0))</f>
        <v>0</v>
      </c>
    </row>
    <row r="880" spans="1:13" x14ac:dyDescent="0.35">
      <c r="A880" s="600"/>
      <c r="B880" s="655"/>
      <c r="C880" s="522"/>
      <c r="D880" s="610"/>
      <c r="E880" s="477" t="str">
        <f t="shared" si="34"/>
        <v/>
      </c>
      <c r="F880" s="624"/>
      <c r="G880" s="468"/>
      <c r="H880" s="468"/>
      <c r="I880" s="468"/>
      <c r="J880" s="689" t="str">
        <f>IF(B880=0,"",VLOOKUP(B880,'QUALIFIED ENGINES'!$D$6:$P$1035,13,FALSE))</f>
        <v/>
      </c>
      <c r="K880" s="291" t="str">
        <f t="shared" si="33"/>
        <v>Missing data</v>
      </c>
      <c r="L880" s="586"/>
      <c r="M880" s="597">
        <f>IF(B880=0,0,IF(I880="Yes",COUNTIFS(B$7:B879,B880,I$7:I879,"Yes")+1,0))</f>
        <v>0</v>
      </c>
    </row>
    <row r="881" spans="1:13" x14ac:dyDescent="0.35">
      <c r="A881" s="600"/>
      <c r="B881" s="655"/>
      <c r="C881" s="522"/>
      <c r="D881" s="610"/>
      <c r="E881" s="477" t="str">
        <f t="shared" si="34"/>
        <v/>
      </c>
      <c r="F881" s="624"/>
      <c r="G881" s="468"/>
      <c r="H881" s="468"/>
      <c r="I881" s="468"/>
      <c r="J881" s="689" t="str">
        <f>IF(B881=0,"",VLOOKUP(B881,'QUALIFIED ENGINES'!$D$6:$P$1035,13,FALSE))</f>
        <v/>
      </c>
      <c r="K881" s="291" t="str">
        <f t="shared" si="33"/>
        <v>Missing data</v>
      </c>
      <c r="L881" s="586"/>
      <c r="M881" s="597">
        <f>IF(B881=0,0,IF(I881="Yes",COUNTIFS(B$7:B880,B881,I$7:I880,"Yes")+1,0))</f>
        <v>0</v>
      </c>
    </row>
    <row r="882" spans="1:13" x14ac:dyDescent="0.35">
      <c r="A882" s="600"/>
      <c r="B882" s="655"/>
      <c r="C882" s="522"/>
      <c r="D882" s="610"/>
      <c r="E882" s="477" t="str">
        <f t="shared" si="34"/>
        <v/>
      </c>
      <c r="F882" s="624"/>
      <c r="G882" s="468"/>
      <c r="H882" s="468"/>
      <c r="I882" s="468"/>
      <c r="J882" s="689" t="str">
        <f>IF(B882=0,"",VLOOKUP(B882,'QUALIFIED ENGINES'!$D$6:$P$1035,13,FALSE))</f>
        <v/>
      </c>
      <c r="K882" s="291" t="str">
        <f t="shared" si="33"/>
        <v>Missing data</v>
      </c>
      <c r="L882" s="586"/>
      <c r="M882" s="597">
        <f>IF(B882=0,0,IF(I882="Yes",COUNTIFS(B$7:B881,B882,I$7:I881,"Yes")+1,0))</f>
        <v>0</v>
      </c>
    </row>
    <row r="883" spans="1:13" x14ac:dyDescent="0.35">
      <c r="A883" s="600"/>
      <c r="B883" s="655"/>
      <c r="C883" s="522"/>
      <c r="D883" s="610"/>
      <c r="E883" s="477" t="str">
        <f t="shared" si="34"/>
        <v/>
      </c>
      <c r="F883" s="624"/>
      <c r="G883" s="468"/>
      <c r="H883" s="468"/>
      <c r="I883" s="468"/>
      <c r="J883" s="689" t="str">
        <f>IF(B883=0,"",VLOOKUP(B883,'QUALIFIED ENGINES'!$D$6:$P$1035,13,FALSE))</f>
        <v/>
      </c>
      <c r="K883" s="291" t="str">
        <f t="shared" si="33"/>
        <v>Missing data</v>
      </c>
      <c r="L883" s="586"/>
      <c r="M883" s="597">
        <f>IF(B883=0,0,IF(I883="Yes",COUNTIFS(B$7:B882,B883,I$7:I882,"Yes")+1,0))</f>
        <v>0</v>
      </c>
    </row>
    <row r="884" spans="1:13" x14ac:dyDescent="0.35">
      <c r="A884" s="600"/>
      <c r="B884" s="655"/>
      <c r="C884" s="522"/>
      <c r="D884" s="610"/>
      <c r="E884" s="477" t="str">
        <f t="shared" si="34"/>
        <v/>
      </c>
      <c r="F884" s="624"/>
      <c r="G884" s="468"/>
      <c r="H884" s="468"/>
      <c r="I884" s="468"/>
      <c r="J884" s="689" t="str">
        <f>IF(B884=0,"",VLOOKUP(B884,'QUALIFIED ENGINES'!$D$6:$P$1035,13,FALSE))</f>
        <v/>
      </c>
      <c r="K884" s="291" t="str">
        <f t="shared" si="33"/>
        <v>Missing data</v>
      </c>
      <c r="L884" s="586"/>
      <c r="M884" s="597">
        <f>IF(B884=0,0,IF(I884="Yes",COUNTIFS(B$7:B883,B884,I$7:I883,"Yes")+1,0))</f>
        <v>0</v>
      </c>
    </row>
    <row r="885" spans="1:13" x14ac:dyDescent="0.35">
      <c r="A885" s="600"/>
      <c r="B885" s="655"/>
      <c r="C885" s="522"/>
      <c r="D885" s="610"/>
      <c r="E885" s="477" t="str">
        <f t="shared" si="34"/>
        <v/>
      </c>
      <c r="F885" s="624"/>
      <c r="G885" s="468"/>
      <c r="H885" s="468"/>
      <c r="I885" s="468"/>
      <c r="J885" s="689" t="str">
        <f>IF(B885=0,"",VLOOKUP(B885,'QUALIFIED ENGINES'!$D$6:$P$1035,13,FALSE))</f>
        <v/>
      </c>
      <c r="K885" s="291" t="str">
        <f t="shared" si="33"/>
        <v>Missing data</v>
      </c>
      <c r="L885" s="586"/>
      <c r="M885" s="597">
        <f>IF(B885=0,0,IF(I885="Yes",COUNTIFS(B$7:B884,B885,I$7:I884,"Yes")+1,0))</f>
        <v>0</v>
      </c>
    </row>
    <row r="886" spans="1:13" x14ac:dyDescent="0.35">
      <c r="A886" s="600"/>
      <c r="B886" s="655"/>
      <c r="C886" s="522"/>
      <c r="D886" s="610"/>
      <c r="E886" s="477" t="str">
        <f t="shared" si="34"/>
        <v/>
      </c>
      <c r="F886" s="624"/>
      <c r="G886" s="468"/>
      <c r="H886" s="468"/>
      <c r="I886" s="468"/>
      <c r="J886" s="689" t="str">
        <f>IF(B886=0,"",VLOOKUP(B886,'QUALIFIED ENGINES'!$D$6:$P$1035,13,FALSE))</f>
        <v/>
      </c>
      <c r="K886" s="291" t="str">
        <f t="shared" si="33"/>
        <v>Missing data</v>
      </c>
      <c r="L886" s="586"/>
      <c r="M886" s="597">
        <f>IF(B886=0,0,IF(I886="Yes",COUNTIFS(B$7:B885,B886,I$7:I885,"Yes")+1,0))</f>
        <v>0</v>
      </c>
    </row>
    <row r="887" spans="1:13" x14ac:dyDescent="0.35">
      <c r="A887" s="600"/>
      <c r="B887" s="655"/>
      <c r="C887" s="522"/>
      <c r="D887" s="610"/>
      <c r="E887" s="477" t="str">
        <f t="shared" si="34"/>
        <v/>
      </c>
      <c r="F887" s="624"/>
      <c r="G887" s="468"/>
      <c r="H887" s="468"/>
      <c r="I887" s="468"/>
      <c r="J887" s="689" t="str">
        <f>IF(B887=0,"",VLOOKUP(B887,'QUALIFIED ENGINES'!$D$6:$P$1035,13,FALSE))</f>
        <v/>
      </c>
      <c r="K887" s="291" t="str">
        <f t="shared" si="33"/>
        <v>Missing data</v>
      </c>
      <c r="L887" s="586"/>
      <c r="M887" s="597">
        <f>IF(B887=0,0,IF(I887="Yes",COUNTIFS(B$7:B886,B887,I$7:I886,"Yes")+1,0))</f>
        <v>0</v>
      </c>
    </row>
    <row r="888" spans="1:13" x14ac:dyDescent="0.35">
      <c r="A888" s="600"/>
      <c r="B888" s="655"/>
      <c r="C888" s="522"/>
      <c r="D888" s="610"/>
      <c r="E888" s="477" t="str">
        <f t="shared" si="34"/>
        <v/>
      </c>
      <c r="F888" s="624"/>
      <c r="G888" s="468"/>
      <c r="H888" s="468"/>
      <c r="I888" s="468"/>
      <c r="J888" s="689" t="str">
        <f>IF(B888=0,"",VLOOKUP(B888,'QUALIFIED ENGINES'!$D$6:$P$1035,13,FALSE))</f>
        <v/>
      </c>
      <c r="K888" s="291" t="str">
        <f t="shared" si="33"/>
        <v>Missing data</v>
      </c>
      <c r="L888" s="586"/>
      <c r="M888" s="597">
        <f>IF(B888=0,0,IF(I888="Yes",COUNTIFS(B$7:B887,B888,I$7:I887,"Yes")+1,0))</f>
        <v>0</v>
      </c>
    </row>
    <row r="889" spans="1:13" x14ac:dyDescent="0.35">
      <c r="A889" s="600"/>
      <c r="B889" s="655"/>
      <c r="C889" s="522"/>
      <c r="D889" s="610"/>
      <c r="E889" s="477" t="str">
        <f t="shared" si="34"/>
        <v/>
      </c>
      <c r="F889" s="624"/>
      <c r="G889" s="468"/>
      <c r="H889" s="468"/>
      <c r="I889" s="468"/>
      <c r="J889" s="689" t="str">
        <f>IF(B889=0,"",VLOOKUP(B889,'QUALIFIED ENGINES'!$D$6:$P$1035,13,FALSE))</f>
        <v/>
      </c>
      <c r="K889" s="291" t="str">
        <f t="shared" si="33"/>
        <v>Missing data</v>
      </c>
      <c r="L889" s="586"/>
      <c r="M889" s="597">
        <f>IF(B889=0,0,IF(I889="Yes",COUNTIFS(B$7:B888,B889,I$7:I888,"Yes")+1,0))</f>
        <v>0</v>
      </c>
    </row>
    <row r="890" spans="1:13" x14ac:dyDescent="0.35">
      <c r="A890" s="600"/>
      <c r="B890" s="655"/>
      <c r="C890" s="522"/>
      <c r="D890" s="610"/>
      <c r="E890" s="477" t="str">
        <f t="shared" si="34"/>
        <v/>
      </c>
      <c r="F890" s="624"/>
      <c r="G890" s="468"/>
      <c r="H890" s="468"/>
      <c r="I890" s="468"/>
      <c r="J890" s="689" t="str">
        <f>IF(B890=0,"",VLOOKUP(B890,'QUALIFIED ENGINES'!$D$6:$P$1035,13,FALSE))</f>
        <v/>
      </c>
      <c r="K890" s="291" t="str">
        <f t="shared" si="33"/>
        <v>Missing data</v>
      </c>
      <c r="L890" s="586"/>
      <c r="M890" s="597">
        <f>IF(B890=0,0,IF(I890="Yes",COUNTIFS(B$7:B889,B890,I$7:I889,"Yes")+1,0))</f>
        <v>0</v>
      </c>
    </row>
    <row r="891" spans="1:13" x14ac:dyDescent="0.35">
      <c r="A891" s="600"/>
      <c r="B891" s="655"/>
      <c r="C891" s="522"/>
      <c r="D891" s="610"/>
      <c r="E891" s="477" t="str">
        <f t="shared" si="34"/>
        <v/>
      </c>
      <c r="F891" s="624"/>
      <c r="G891" s="468"/>
      <c r="H891" s="468"/>
      <c r="I891" s="468"/>
      <c r="J891" s="689" t="str">
        <f>IF(B891=0,"",VLOOKUP(B891,'QUALIFIED ENGINES'!$D$6:$P$1035,13,FALSE))</f>
        <v/>
      </c>
      <c r="K891" s="291" t="str">
        <f t="shared" si="33"/>
        <v>Missing data</v>
      </c>
      <c r="L891" s="586"/>
      <c r="M891" s="597">
        <f>IF(B891=0,0,IF(I891="Yes",COUNTIFS(B$7:B890,B891,I$7:I890,"Yes")+1,0))</f>
        <v>0</v>
      </c>
    </row>
    <row r="892" spans="1:13" x14ac:dyDescent="0.35">
      <c r="A892" s="600"/>
      <c r="B892" s="655"/>
      <c r="C892" s="522"/>
      <c r="D892" s="610"/>
      <c r="E892" s="477" t="str">
        <f t="shared" si="34"/>
        <v/>
      </c>
      <c r="F892" s="624"/>
      <c r="G892" s="468"/>
      <c r="H892" s="468"/>
      <c r="I892" s="468"/>
      <c r="J892" s="689" t="str">
        <f>IF(B892=0,"",VLOOKUP(B892,'QUALIFIED ENGINES'!$D$6:$P$1035,13,FALSE))</f>
        <v/>
      </c>
      <c r="K892" s="291" t="str">
        <f t="shared" si="33"/>
        <v>Missing data</v>
      </c>
      <c r="L892" s="586"/>
      <c r="M892" s="597">
        <f>IF(B892=0,0,IF(I892="Yes",COUNTIFS(B$7:B891,B892,I$7:I891,"Yes")+1,0))</f>
        <v>0</v>
      </c>
    </row>
    <row r="893" spans="1:13" x14ac:dyDescent="0.35">
      <c r="A893" s="600"/>
      <c r="B893" s="655"/>
      <c r="C893" s="522"/>
      <c r="D893" s="610"/>
      <c r="E893" s="477" t="str">
        <f t="shared" si="34"/>
        <v/>
      </c>
      <c r="F893" s="624"/>
      <c r="G893" s="468"/>
      <c r="H893" s="468"/>
      <c r="I893" s="468"/>
      <c r="J893" s="689" t="str">
        <f>IF(B893=0,"",VLOOKUP(B893,'QUALIFIED ENGINES'!$D$6:$P$1035,13,FALSE))</f>
        <v/>
      </c>
      <c r="K893" s="291" t="str">
        <f t="shared" si="33"/>
        <v>Missing data</v>
      </c>
      <c r="L893" s="586"/>
      <c r="M893" s="597">
        <f>IF(B893=0,0,IF(I893="Yes",COUNTIFS(B$7:B892,B893,I$7:I892,"Yes")+1,0))</f>
        <v>0</v>
      </c>
    </row>
    <row r="894" spans="1:13" x14ac:dyDescent="0.35">
      <c r="A894" s="600"/>
      <c r="B894" s="655"/>
      <c r="C894" s="522"/>
      <c r="D894" s="610"/>
      <c r="E894" s="477" t="str">
        <f t="shared" si="34"/>
        <v/>
      </c>
      <c r="F894" s="624"/>
      <c r="G894" s="468"/>
      <c r="H894" s="468"/>
      <c r="I894" s="468"/>
      <c r="J894" s="689" t="str">
        <f>IF(B894=0,"",VLOOKUP(B894,'QUALIFIED ENGINES'!$D$6:$P$1035,13,FALSE))</f>
        <v/>
      </c>
      <c r="K894" s="291" t="str">
        <f t="shared" si="33"/>
        <v>Missing data</v>
      </c>
      <c r="L894" s="586"/>
      <c r="M894" s="597">
        <f>IF(B894=0,0,IF(I894="Yes",COUNTIFS(B$7:B893,B894,I$7:I893,"Yes")+1,0))</f>
        <v>0</v>
      </c>
    </row>
    <row r="895" spans="1:13" x14ac:dyDescent="0.35">
      <c r="A895" s="600"/>
      <c r="B895" s="655"/>
      <c r="C895" s="522"/>
      <c r="D895" s="610"/>
      <c r="E895" s="477" t="str">
        <f t="shared" si="34"/>
        <v/>
      </c>
      <c r="F895" s="624"/>
      <c r="G895" s="468"/>
      <c r="H895" s="468"/>
      <c r="I895" s="468"/>
      <c r="J895" s="689" t="str">
        <f>IF(B895=0,"",VLOOKUP(B895,'QUALIFIED ENGINES'!$D$6:$P$1035,13,FALSE))</f>
        <v/>
      </c>
      <c r="K895" s="291" t="str">
        <f t="shared" si="33"/>
        <v>Missing data</v>
      </c>
      <c r="L895" s="586"/>
      <c r="M895" s="597">
        <f>IF(B895=0,0,IF(I895="Yes",COUNTIFS(B$7:B894,B895,I$7:I894,"Yes")+1,0))</f>
        <v>0</v>
      </c>
    </row>
    <row r="896" spans="1:13" x14ac:dyDescent="0.35">
      <c r="A896" s="600"/>
      <c r="B896" s="655"/>
      <c r="C896" s="522"/>
      <c r="D896" s="610"/>
      <c r="E896" s="477" t="str">
        <f t="shared" si="34"/>
        <v/>
      </c>
      <c r="F896" s="624"/>
      <c r="G896" s="468"/>
      <c r="H896" s="468"/>
      <c r="I896" s="468"/>
      <c r="J896" s="689" t="str">
        <f>IF(B896=0,"",VLOOKUP(B896,'QUALIFIED ENGINES'!$D$6:$P$1035,13,FALSE))</f>
        <v/>
      </c>
      <c r="K896" s="291" t="str">
        <f t="shared" si="33"/>
        <v>Missing data</v>
      </c>
      <c r="L896" s="586"/>
      <c r="M896" s="597">
        <f>IF(B896=0,0,IF(I896="Yes",COUNTIFS(B$7:B895,B896,I$7:I895,"Yes")+1,0))</f>
        <v>0</v>
      </c>
    </row>
    <row r="897" spans="1:13" x14ac:dyDescent="0.35">
      <c r="A897" s="600"/>
      <c r="B897" s="655"/>
      <c r="C897" s="522"/>
      <c r="D897" s="610"/>
      <c r="E897" s="477" t="str">
        <f t="shared" si="34"/>
        <v/>
      </c>
      <c r="F897" s="624"/>
      <c r="G897" s="468"/>
      <c r="H897" s="468"/>
      <c r="I897" s="468"/>
      <c r="J897" s="689" t="str">
        <f>IF(B897=0,"",VLOOKUP(B897,'QUALIFIED ENGINES'!$D$6:$P$1035,13,FALSE))</f>
        <v/>
      </c>
      <c r="K897" s="291" t="str">
        <f t="shared" si="33"/>
        <v>Missing data</v>
      </c>
      <c r="L897" s="586"/>
      <c r="M897" s="597">
        <f>IF(B897=0,0,IF(I897="Yes",COUNTIFS(B$7:B896,B897,I$7:I896,"Yes")+1,0))</f>
        <v>0</v>
      </c>
    </row>
    <row r="898" spans="1:13" x14ac:dyDescent="0.35">
      <c r="A898" s="600"/>
      <c r="B898" s="655"/>
      <c r="C898" s="522"/>
      <c r="D898" s="610"/>
      <c r="E898" s="477" t="str">
        <f t="shared" si="34"/>
        <v/>
      </c>
      <c r="F898" s="624"/>
      <c r="G898" s="468"/>
      <c r="H898" s="468"/>
      <c r="I898" s="468"/>
      <c r="J898" s="689" t="str">
        <f>IF(B898=0,"",VLOOKUP(B898,'QUALIFIED ENGINES'!$D$6:$P$1035,13,FALSE))</f>
        <v/>
      </c>
      <c r="K898" s="291" t="str">
        <f t="shared" si="33"/>
        <v>Missing data</v>
      </c>
      <c r="L898" s="586"/>
      <c r="M898" s="597">
        <f>IF(B898=0,0,IF(I898="Yes",COUNTIFS(B$7:B897,B898,I$7:I897,"Yes")+1,0))</f>
        <v>0</v>
      </c>
    </row>
    <row r="899" spans="1:13" x14ac:dyDescent="0.35">
      <c r="A899" s="600"/>
      <c r="B899" s="655"/>
      <c r="C899" s="522"/>
      <c r="D899" s="610"/>
      <c r="E899" s="477" t="str">
        <f t="shared" si="34"/>
        <v/>
      </c>
      <c r="F899" s="624"/>
      <c r="G899" s="468"/>
      <c r="H899" s="468"/>
      <c r="I899" s="468"/>
      <c r="J899" s="689" t="str">
        <f>IF(B899=0,"",VLOOKUP(B899,'QUALIFIED ENGINES'!$D$6:$P$1035,13,FALSE))</f>
        <v/>
      </c>
      <c r="K899" s="291" t="str">
        <f t="shared" si="33"/>
        <v>Missing data</v>
      </c>
      <c r="L899" s="586"/>
      <c r="M899" s="597">
        <f>IF(B899=0,0,IF(I899="Yes",COUNTIFS(B$7:B898,B899,I$7:I898,"Yes")+1,0))</f>
        <v>0</v>
      </c>
    </row>
    <row r="900" spans="1:13" x14ac:dyDescent="0.35">
      <c r="A900" s="600"/>
      <c r="B900" s="655"/>
      <c r="C900" s="522"/>
      <c r="D900" s="610"/>
      <c r="E900" s="477" t="str">
        <f t="shared" si="34"/>
        <v/>
      </c>
      <c r="F900" s="624"/>
      <c r="G900" s="468"/>
      <c r="H900" s="468"/>
      <c r="I900" s="468"/>
      <c r="J900" s="689" t="str">
        <f>IF(B900=0,"",VLOOKUP(B900,'QUALIFIED ENGINES'!$D$6:$P$1035,13,FALSE))</f>
        <v/>
      </c>
      <c r="K900" s="291" t="str">
        <f t="shared" si="33"/>
        <v>Missing data</v>
      </c>
      <c r="L900" s="586"/>
      <c r="M900" s="597">
        <f>IF(B900=0,0,IF(I900="Yes",COUNTIFS(B$7:B899,B900,I$7:I899,"Yes")+1,0))</f>
        <v>0</v>
      </c>
    </row>
    <row r="901" spans="1:13" x14ac:dyDescent="0.35">
      <c r="A901" s="600"/>
      <c r="B901" s="655"/>
      <c r="C901" s="522"/>
      <c r="D901" s="610"/>
      <c r="E901" s="477" t="str">
        <f t="shared" si="34"/>
        <v/>
      </c>
      <c r="F901" s="624"/>
      <c r="G901" s="468"/>
      <c r="H901" s="468"/>
      <c r="I901" s="468"/>
      <c r="J901" s="689" t="str">
        <f>IF(B901=0,"",VLOOKUP(B901,'QUALIFIED ENGINES'!$D$6:$P$1035,13,FALSE))</f>
        <v/>
      </c>
      <c r="K901" s="291" t="str">
        <f t="shared" si="33"/>
        <v>Missing data</v>
      </c>
      <c r="L901" s="586"/>
      <c r="M901" s="597">
        <f>IF(B901=0,0,IF(I901="Yes",COUNTIFS(B$7:B900,B901,I$7:I900,"Yes")+1,0))</f>
        <v>0</v>
      </c>
    </row>
    <row r="902" spans="1:13" x14ac:dyDescent="0.35">
      <c r="A902" s="600"/>
      <c r="B902" s="655"/>
      <c r="C902" s="522"/>
      <c r="D902" s="610"/>
      <c r="E902" s="477" t="str">
        <f t="shared" si="34"/>
        <v/>
      </c>
      <c r="F902" s="624"/>
      <c r="G902" s="468"/>
      <c r="H902" s="468"/>
      <c r="I902" s="468"/>
      <c r="J902" s="689" t="str">
        <f>IF(B902=0,"",VLOOKUP(B902,'QUALIFIED ENGINES'!$D$6:$P$1035,13,FALSE))</f>
        <v/>
      </c>
      <c r="K902" s="291" t="str">
        <f t="shared" ref="K902:K928" si="35">IF(OR(C902="",G902="",H902="",I902="",J902=0),"Missing data",
IF(OR(G902="",G902="NO",H902="YES",C902&gt;$J$4),"Not Qualified",
IF(AND(C902&gt;$H$4,G902="YES",H902="NO"),"ESVRG Qualified Shop Visit",
IF(C902&gt;J902,IF(I902="YES","ESVRG Qualified HPTB Shop Visit","ESVRG Qualified Shop Visit"),
"SVRG Qualified Shop Visit"))))</f>
        <v>Missing data</v>
      </c>
      <c r="L902" s="586"/>
      <c r="M902" s="597">
        <f>IF(B902=0,0,IF(I902="Yes",COUNTIFS(B$7:B901,B902,I$7:I901,"Yes")+1,0))</f>
        <v>0</v>
      </c>
    </row>
    <row r="903" spans="1:13" x14ac:dyDescent="0.35">
      <c r="A903" s="600"/>
      <c r="B903" s="655"/>
      <c r="C903" s="522"/>
      <c r="D903" s="610"/>
      <c r="E903" s="477" t="str">
        <f t="shared" si="34"/>
        <v/>
      </c>
      <c r="F903" s="624"/>
      <c r="G903" s="468"/>
      <c r="H903" s="468"/>
      <c r="I903" s="468"/>
      <c r="J903" s="689" t="str">
        <f>IF(B903=0,"",VLOOKUP(B903,'QUALIFIED ENGINES'!$D$6:$P$1035,13,FALSE))</f>
        <v/>
      </c>
      <c r="K903" s="291" t="str">
        <f t="shared" si="35"/>
        <v>Missing data</v>
      </c>
      <c r="L903" s="586"/>
      <c r="M903" s="597">
        <f>IF(B903=0,0,IF(I903="Yes",COUNTIFS(B$7:B902,B903,I$7:I902,"Yes")+1,0))</f>
        <v>0</v>
      </c>
    </row>
    <row r="904" spans="1:13" x14ac:dyDescent="0.35">
      <c r="A904" s="600"/>
      <c r="B904" s="655"/>
      <c r="C904" s="522"/>
      <c r="D904" s="610"/>
      <c r="E904" s="477" t="str">
        <f t="shared" si="34"/>
        <v/>
      </c>
      <c r="F904" s="624"/>
      <c r="G904" s="468"/>
      <c r="H904" s="468"/>
      <c r="I904" s="468"/>
      <c r="J904" s="689" t="str">
        <f>IF(B904=0,"",VLOOKUP(B904,'QUALIFIED ENGINES'!$D$6:$P$1035,13,FALSE))</f>
        <v/>
      </c>
      <c r="K904" s="291" t="str">
        <f t="shared" si="35"/>
        <v>Missing data</v>
      </c>
      <c r="L904" s="586"/>
      <c r="M904" s="597">
        <f>IF(B904=0,0,IF(I904="Yes",COUNTIFS(B$7:B903,B904,I$7:I903,"Yes")+1,0))</f>
        <v>0</v>
      </c>
    </row>
    <row r="905" spans="1:13" x14ac:dyDescent="0.35">
      <c r="A905" s="600"/>
      <c r="B905" s="655"/>
      <c r="C905" s="522"/>
      <c r="D905" s="610"/>
      <c r="E905" s="477" t="str">
        <f t="shared" si="34"/>
        <v/>
      </c>
      <c r="F905" s="624"/>
      <c r="G905" s="468"/>
      <c r="H905" s="468"/>
      <c r="I905" s="468"/>
      <c r="J905" s="689" t="str">
        <f>IF(B905=0,"",VLOOKUP(B905,'QUALIFIED ENGINES'!$D$6:$P$1035,13,FALSE))</f>
        <v/>
      </c>
      <c r="K905" s="291" t="str">
        <f t="shared" si="35"/>
        <v>Missing data</v>
      </c>
      <c r="L905" s="586"/>
      <c r="M905" s="597">
        <f>IF(B905=0,0,IF(I905="Yes",COUNTIFS(B$7:B904,B905,I$7:I904,"Yes")+1,0))</f>
        <v>0</v>
      </c>
    </row>
    <row r="906" spans="1:13" x14ac:dyDescent="0.35">
      <c r="A906" s="600"/>
      <c r="B906" s="655"/>
      <c r="C906" s="522"/>
      <c r="D906" s="610"/>
      <c r="E906" s="477" t="str">
        <f t="shared" si="34"/>
        <v/>
      </c>
      <c r="F906" s="624"/>
      <c r="G906" s="468"/>
      <c r="H906" s="468"/>
      <c r="I906" s="468"/>
      <c r="J906" s="689" t="str">
        <f>IF(B906=0,"",VLOOKUP(B906,'QUALIFIED ENGINES'!$D$6:$P$1035,13,FALSE))</f>
        <v/>
      </c>
      <c r="K906" s="291" t="str">
        <f t="shared" si="35"/>
        <v>Missing data</v>
      </c>
      <c r="L906" s="586"/>
      <c r="M906" s="597">
        <f>IF(B906=0,0,IF(I906="Yes",COUNTIFS(B$7:B905,B906,I$7:I905,"Yes")+1,0))</f>
        <v>0</v>
      </c>
    </row>
    <row r="907" spans="1:13" x14ac:dyDescent="0.35">
      <c r="A907" s="600"/>
      <c r="B907" s="655"/>
      <c r="C907" s="522"/>
      <c r="D907" s="610"/>
      <c r="E907" s="477" t="str">
        <f t="shared" si="34"/>
        <v/>
      </c>
      <c r="F907" s="624"/>
      <c r="G907" s="468"/>
      <c r="H907" s="468"/>
      <c r="I907" s="468"/>
      <c r="J907" s="689" t="str">
        <f>IF(B907=0,"",VLOOKUP(B907,'QUALIFIED ENGINES'!$D$6:$P$1035,13,FALSE))</f>
        <v/>
      </c>
      <c r="K907" s="291" t="str">
        <f t="shared" si="35"/>
        <v>Missing data</v>
      </c>
      <c r="L907" s="586"/>
      <c r="M907" s="597">
        <f>IF(B907=0,0,IF(I907="Yes",COUNTIFS(B$7:B906,B907,I$7:I906,"Yes")+1,0))</f>
        <v>0</v>
      </c>
    </row>
    <row r="908" spans="1:13" x14ac:dyDescent="0.35">
      <c r="A908" s="600"/>
      <c r="B908" s="655"/>
      <c r="C908" s="522"/>
      <c r="D908" s="610"/>
      <c r="E908" s="477" t="str">
        <f t="shared" si="34"/>
        <v/>
      </c>
      <c r="F908" s="624"/>
      <c r="G908" s="468"/>
      <c r="H908" s="468"/>
      <c r="I908" s="468"/>
      <c r="J908" s="689" t="str">
        <f>IF(B908=0,"",VLOOKUP(B908,'QUALIFIED ENGINES'!$D$6:$P$1035,13,FALSE))</f>
        <v/>
      </c>
      <c r="K908" s="291" t="str">
        <f t="shared" si="35"/>
        <v>Missing data</v>
      </c>
      <c r="L908" s="586"/>
      <c r="M908" s="597">
        <f>IF(B908=0,0,IF(I908="Yes",COUNTIFS(B$7:B907,B908,I$7:I907,"Yes")+1,0))</f>
        <v>0</v>
      </c>
    </row>
    <row r="909" spans="1:13" x14ac:dyDescent="0.35">
      <c r="A909" s="600"/>
      <c r="B909" s="655"/>
      <c r="C909" s="522"/>
      <c r="D909" s="610"/>
      <c r="E909" s="477" t="str">
        <f t="shared" si="34"/>
        <v/>
      </c>
      <c r="F909" s="624"/>
      <c r="G909" s="468"/>
      <c r="H909" s="468"/>
      <c r="I909" s="468"/>
      <c r="J909" s="689" t="str">
        <f>IF(B909=0,"",VLOOKUP(B909,'QUALIFIED ENGINES'!$D$6:$P$1035,13,FALSE))</f>
        <v/>
      </c>
      <c r="K909" s="291" t="str">
        <f t="shared" si="35"/>
        <v>Missing data</v>
      </c>
      <c r="L909" s="586"/>
      <c r="M909" s="597">
        <f>IF(B909=0,0,IF(I909="Yes",COUNTIFS(B$7:B908,B909,I$7:I908,"Yes")+1,0))</f>
        <v>0</v>
      </c>
    </row>
    <row r="910" spans="1:13" x14ac:dyDescent="0.35">
      <c r="A910" s="600"/>
      <c r="B910" s="655"/>
      <c r="C910" s="522"/>
      <c r="D910" s="610"/>
      <c r="E910" s="477" t="str">
        <f t="shared" si="34"/>
        <v/>
      </c>
      <c r="F910" s="624"/>
      <c r="G910" s="468"/>
      <c r="H910" s="468"/>
      <c r="I910" s="468"/>
      <c r="J910" s="689" t="str">
        <f>IF(B910=0,"",VLOOKUP(B910,'QUALIFIED ENGINES'!$D$6:$P$1035,13,FALSE))</f>
        <v/>
      </c>
      <c r="K910" s="291" t="str">
        <f t="shared" si="35"/>
        <v>Missing data</v>
      </c>
      <c r="L910" s="586"/>
      <c r="M910" s="597">
        <f>IF(B910=0,0,IF(I910="Yes",COUNTIFS(B$7:B909,B910,I$7:I909,"Yes")+1,0))</f>
        <v>0</v>
      </c>
    </row>
    <row r="911" spans="1:13" x14ac:dyDescent="0.35">
      <c r="A911" s="600"/>
      <c r="B911" s="655"/>
      <c r="C911" s="522"/>
      <c r="D911" s="610"/>
      <c r="E911" s="477" t="str">
        <f t="shared" si="34"/>
        <v/>
      </c>
      <c r="F911" s="624"/>
      <c r="G911" s="468"/>
      <c r="H911" s="468"/>
      <c r="I911" s="468"/>
      <c r="J911" s="689" t="str">
        <f>IF(B911=0,"",VLOOKUP(B911,'QUALIFIED ENGINES'!$D$6:$P$1035,13,FALSE))</f>
        <v/>
      </c>
      <c r="K911" s="291" t="str">
        <f t="shared" si="35"/>
        <v>Missing data</v>
      </c>
      <c r="L911" s="586"/>
      <c r="M911" s="597">
        <f>IF(B911=0,0,IF(I911="Yes",COUNTIFS(B$7:B910,B911,I$7:I910,"Yes")+1,0))</f>
        <v>0</v>
      </c>
    </row>
    <row r="912" spans="1:13" x14ac:dyDescent="0.35">
      <c r="A912" s="600"/>
      <c r="B912" s="655"/>
      <c r="C912" s="522"/>
      <c r="D912" s="610"/>
      <c r="E912" s="477" t="str">
        <f t="shared" si="34"/>
        <v/>
      </c>
      <c r="F912" s="624"/>
      <c r="G912" s="468"/>
      <c r="H912" s="468"/>
      <c r="I912" s="468"/>
      <c r="J912" s="689" t="str">
        <f>IF(B912=0,"",VLOOKUP(B912,'QUALIFIED ENGINES'!$D$6:$P$1035,13,FALSE))</f>
        <v/>
      </c>
      <c r="K912" s="291" t="str">
        <f t="shared" si="35"/>
        <v>Missing data</v>
      </c>
      <c r="L912" s="586"/>
      <c r="M912" s="597">
        <f>IF(B912=0,0,IF(I912="Yes",COUNTIFS(B$7:B911,B912,I$7:I911,"Yes")+1,0))</f>
        <v>0</v>
      </c>
    </row>
    <row r="913" spans="1:13" x14ac:dyDescent="0.35">
      <c r="A913" s="600"/>
      <c r="B913" s="655"/>
      <c r="C913" s="522"/>
      <c r="D913" s="610"/>
      <c r="E913" s="477" t="str">
        <f t="shared" si="34"/>
        <v/>
      </c>
      <c r="F913" s="624"/>
      <c r="G913" s="468"/>
      <c r="H913" s="468"/>
      <c r="I913" s="468"/>
      <c r="J913" s="689" t="str">
        <f>IF(B913=0,"",VLOOKUP(B913,'QUALIFIED ENGINES'!$D$6:$P$1035,13,FALSE))</f>
        <v/>
      </c>
      <c r="K913" s="291" t="str">
        <f t="shared" si="35"/>
        <v>Missing data</v>
      </c>
      <c r="L913" s="586"/>
      <c r="M913" s="597">
        <f>IF(B913=0,0,IF(I913="Yes",COUNTIFS(B$7:B912,B913,I$7:I912,"Yes")+1,0))</f>
        <v>0</v>
      </c>
    </row>
    <row r="914" spans="1:13" x14ac:dyDescent="0.35">
      <c r="A914" s="600"/>
      <c r="B914" s="655"/>
      <c r="C914" s="522"/>
      <c r="D914" s="610"/>
      <c r="E914" s="477" t="str">
        <f t="shared" si="34"/>
        <v/>
      </c>
      <c r="F914" s="624"/>
      <c r="G914" s="468"/>
      <c r="H914" s="468"/>
      <c r="I914" s="468"/>
      <c r="J914" s="689" t="str">
        <f>IF(B914=0,"",VLOOKUP(B914,'QUALIFIED ENGINES'!$D$6:$P$1035,13,FALSE))</f>
        <v/>
      </c>
      <c r="K914" s="291" t="str">
        <f t="shared" si="35"/>
        <v>Missing data</v>
      </c>
      <c r="L914" s="586"/>
      <c r="M914" s="597">
        <f>IF(B914=0,0,IF(I914="Yes",COUNTIFS(B$7:B913,B914,I$7:I913,"Yes")+1,0))</f>
        <v>0</v>
      </c>
    </row>
    <row r="915" spans="1:13" x14ac:dyDescent="0.35">
      <c r="A915" s="600"/>
      <c r="B915" s="655"/>
      <c r="C915" s="522"/>
      <c r="D915" s="610"/>
      <c r="E915" s="477" t="str">
        <f t="shared" si="34"/>
        <v/>
      </c>
      <c r="F915" s="624"/>
      <c r="G915" s="468"/>
      <c r="H915" s="468"/>
      <c r="I915" s="468"/>
      <c r="J915" s="689" t="str">
        <f>IF(B915=0,"",VLOOKUP(B915,'QUALIFIED ENGINES'!$D$6:$P$1035,13,FALSE))</f>
        <v/>
      </c>
      <c r="K915" s="291" t="str">
        <f t="shared" si="35"/>
        <v>Missing data</v>
      </c>
      <c r="L915" s="586"/>
      <c r="M915" s="597">
        <f>IF(B915=0,0,IF(I915="Yes",COUNTIFS(B$7:B914,B915,I$7:I914,"Yes")+1,0))</f>
        <v>0</v>
      </c>
    </row>
    <row r="916" spans="1:13" x14ac:dyDescent="0.35">
      <c r="A916" s="600"/>
      <c r="B916" s="655"/>
      <c r="C916" s="522"/>
      <c r="D916" s="610"/>
      <c r="E916" s="477" t="str">
        <f t="shared" ref="E916:E928" si="36">IF(C916=0,"",YEAR(C916))</f>
        <v/>
      </c>
      <c r="F916" s="624"/>
      <c r="G916" s="468"/>
      <c r="H916" s="468"/>
      <c r="I916" s="468"/>
      <c r="J916" s="689" t="str">
        <f>IF(B916=0,"",VLOOKUP(B916,'QUALIFIED ENGINES'!$D$6:$P$1035,13,FALSE))</f>
        <v/>
      </c>
      <c r="K916" s="291" t="str">
        <f t="shared" si="35"/>
        <v>Missing data</v>
      </c>
      <c r="L916" s="586"/>
      <c r="M916" s="597">
        <f>IF(B916=0,0,IF(I916="Yes",COUNTIFS(B$7:B915,B916,I$7:I915,"Yes")+1,0))</f>
        <v>0</v>
      </c>
    </row>
    <row r="917" spans="1:13" x14ac:dyDescent="0.35">
      <c r="A917" s="600"/>
      <c r="B917" s="655"/>
      <c r="C917" s="522"/>
      <c r="D917" s="610"/>
      <c r="E917" s="477" t="str">
        <f t="shared" si="36"/>
        <v/>
      </c>
      <c r="F917" s="624"/>
      <c r="G917" s="468"/>
      <c r="H917" s="468"/>
      <c r="I917" s="468"/>
      <c r="J917" s="689" t="str">
        <f>IF(B917=0,"",VLOOKUP(B917,'QUALIFIED ENGINES'!$D$6:$P$1035,13,FALSE))</f>
        <v/>
      </c>
      <c r="K917" s="291" t="str">
        <f t="shared" si="35"/>
        <v>Missing data</v>
      </c>
      <c r="L917" s="586"/>
      <c r="M917" s="597">
        <f>IF(B917=0,0,IF(I917="Yes",COUNTIFS(B$7:B916,B917,I$7:I916,"Yes")+1,0))</f>
        <v>0</v>
      </c>
    </row>
    <row r="918" spans="1:13" x14ac:dyDescent="0.35">
      <c r="A918" s="600"/>
      <c r="B918" s="655"/>
      <c r="C918" s="522"/>
      <c r="D918" s="610"/>
      <c r="E918" s="477" t="str">
        <f t="shared" si="36"/>
        <v/>
      </c>
      <c r="F918" s="624"/>
      <c r="G918" s="468"/>
      <c r="H918" s="468"/>
      <c r="I918" s="468"/>
      <c r="J918" s="689" t="str">
        <f>IF(B918=0,"",VLOOKUP(B918,'QUALIFIED ENGINES'!$D$6:$P$1035,13,FALSE))</f>
        <v/>
      </c>
      <c r="K918" s="291" t="str">
        <f t="shared" si="35"/>
        <v>Missing data</v>
      </c>
      <c r="L918" s="586"/>
      <c r="M918" s="597">
        <f>IF(B918=0,0,IF(I918="Yes",COUNTIFS(B$7:B917,B918,I$7:I917,"Yes")+1,0))</f>
        <v>0</v>
      </c>
    </row>
    <row r="919" spans="1:13" x14ac:dyDescent="0.35">
      <c r="A919" s="600"/>
      <c r="B919" s="655"/>
      <c r="C919" s="522"/>
      <c r="D919" s="610"/>
      <c r="E919" s="477" t="str">
        <f t="shared" si="36"/>
        <v/>
      </c>
      <c r="F919" s="624"/>
      <c r="G919" s="468"/>
      <c r="H919" s="468"/>
      <c r="I919" s="468"/>
      <c r="J919" s="689" t="str">
        <f>IF(B919=0,"",VLOOKUP(B919,'QUALIFIED ENGINES'!$D$6:$P$1035,13,FALSE))</f>
        <v/>
      </c>
      <c r="K919" s="291" t="str">
        <f t="shared" si="35"/>
        <v>Missing data</v>
      </c>
      <c r="L919" s="586"/>
      <c r="M919" s="597">
        <f>IF(B919=0,0,IF(I919="Yes",COUNTIFS(B$7:B918,B919,I$7:I918,"Yes")+1,0))</f>
        <v>0</v>
      </c>
    </row>
    <row r="920" spans="1:13" x14ac:dyDescent="0.35">
      <c r="A920" s="600"/>
      <c r="B920" s="655"/>
      <c r="C920" s="522"/>
      <c r="D920" s="610"/>
      <c r="E920" s="477" t="str">
        <f t="shared" si="36"/>
        <v/>
      </c>
      <c r="F920" s="624"/>
      <c r="G920" s="468"/>
      <c r="H920" s="468"/>
      <c r="I920" s="468"/>
      <c r="J920" s="689" t="str">
        <f>IF(B920=0,"",VLOOKUP(B920,'QUALIFIED ENGINES'!$D$6:$P$1035,13,FALSE))</f>
        <v/>
      </c>
      <c r="K920" s="291" t="str">
        <f t="shared" si="35"/>
        <v>Missing data</v>
      </c>
      <c r="L920" s="586"/>
      <c r="M920" s="597">
        <f>IF(B920=0,0,IF(I920="Yes",COUNTIFS(B$7:B919,B920,I$7:I919,"Yes")+1,0))</f>
        <v>0</v>
      </c>
    </row>
    <row r="921" spans="1:13" x14ac:dyDescent="0.35">
      <c r="A921" s="600"/>
      <c r="B921" s="655"/>
      <c r="C921" s="522"/>
      <c r="D921" s="610"/>
      <c r="E921" s="477" t="str">
        <f t="shared" si="36"/>
        <v/>
      </c>
      <c r="F921" s="624"/>
      <c r="G921" s="468"/>
      <c r="H921" s="468"/>
      <c r="I921" s="468"/>
      <c r="J921" s="689" t="str">
        <f>IF(B921=0,"",VLOOKUP(B921,'QUALIFIED ENGINES'!$D$6:$P$1035,13,FALSE))</f>
        <v/>
      </c>
      <c r="K921" s="291" t="str">
        <f t="shared" si="35"/>
        <v>Missing data</v>
      </c>
      <c r="L921" s="586"/>
      <c r="M921" s="597">
        <f>IF(B921=0,0,IF(I921="Yes",COUNTIFS(B$7:B920,B921,I$7:I920,"Yes")+1,0))</f>
        <v>0</v>
      </c>
    </row>
    <row r="922" spans="1:13" x14ac:dyDescent="0.35">
      <c r="A922" s="600"/>
      <c r="B922" s="655"/>
      <c r="C922" s="522"/>
      <c r="D922" s="610"/>
      <c r="E922" s="477" t="str">
        <f t="shared" si="36"/>
        <v/>
      </c>
      <c r="F922" s="624"/>
      <c r="G922" s="468"/>
      <c r="H922" s="468"/>
      <c r="I922" s="468"/>
      <c r="J922" s="689" t="str">
        <f>IF(B922=0,"",VLOOKUP(B922,'QUALIFIED ENGINES'!$D$6:$P$1035,13,FALSE))</f>
        <v/>
      </c>
      <c r="K922" s="291" t="str">
        <f t="shared" si="35"/>
        <v>Missing data</v>
      </c>
      <c r="L922" s="586"/>
      <c r="M922" s="597">
        <f>IF(B922=0,0,IF(I922="Yes",COUNTIFS(B$7:B921,B922,I$7:I921,"Yes")+1,0))</f>
        <v>0</v>
      </c>
    </row>
    <row r="923" spans="1:13" x14ac:dyDescent="0.35">
      <c r="A923" s="600"/>
      <c r="B923" s="655"/>
      <c r="C923" s="522"/>
      <c r="D923" s="610"/>
      <c r="E923" s="477" t="str">
        <f t="shared" si="36"/>
        <v/>
      </c>
      <c r="F923" s="624"/>
      <c r="G923" s="468"/>
      <c r="H923" s="468"/>
      <c r="I923" s="468"/>
      <c r="J923" s="689" t="str">
        <f>IF(B923=0,"",VLOOKUP(B923,'QUALIFIED ENGINES'!$D$6:$P$1035,13,FALSE))</f>
        <v/>
      </c>
      <c r="K923" s="291" t="str">
        <f t="shared" si="35"/>
        <v>Missing data</v>
      </c>
      <c r="L923" s="586"/>
      <c r="M923" s="597">
        <f>IF(B923=0,0,IF(I923="Yes",COUNTIFS(B$7:B922,B923,I$7:I922,"Yes")+1,0))</f>
        <v>0</v>
      </c>
    </row>
    <row r="924" spans="1:13" x14ac:dyDescent="0.35">
      <c r="A924" s="600"/>
      <c r="B924" s="655"/>
      <c r="C924" s="522"/>
      <c r="D924" s="610"/>
      <c r="E924" s="477" t="str">
        <f t="shared" si="36"/>
        <v/>
      </c>
      <c r="F924" s="624"/>
      <c r="G924" s="468"/>
      <c r="H924" s="468"/>
      <c r="I924" s="468"/>
      <c r="J924" s="689" t="str">
        <f>IF(B924=0,"",VLOOKUP(B924,'QUALIFIED ENGINES'!$D$6:$P$1035,13,FALSE))</f>
        <v/>
      </c>
      <c r="K924" s="291" t="str">
        <f t="shared" si="35"/>
        <v>Missing data</v>
      </c>
      <c r="L924" s="586"/>
      <c r="M924" s="597">
        <f>IF(B924=0,0,IF(I924="Yes",COUNTIFS(B$7:B923,B924,I$7:I923,"Yes")+1,0))</f>
        <v>0</v>
      </c>
    </row>
    <row r="925" spans="1:13" x14ac:dyDescent="0.35">
      <c r="A925" s="600"/>
      <c r="B925" s="655"/>
      <c r="C925" s="522"/>
      <c r="D925" s="610"/>
      <c r="E925" s="477" t="str">
        <f t="shared" si="36"/>
        <v/>
      </c>
      <c r="F925" s="624"/>
      <c r="G925" s="468"/>
      <c r="H925" s="468"/>
      <c r="I925" s="468"/>
      <c r="J925" s="689" t="str">
        <f>IF(B925=0,"",VLOOKUP(B925,'QUALIFIED ENGINES'!$D$6:$P$1035,13,FALSE))</f>
        <v/>
      </c>
      <c r="K925" s="291" t="str">
        <f t="shared" si="35"/>
        <v>Missing data</v>
      </c>
      <c r="L925" s="586"/>
      <c r="M925" s="597">
        <f>IF(B925=0,0,IF(I925="Yes",COUNTIFS(B$7:B924,B925,I$7:I924,"Yes")+1,0))</f>
        <v>0</v>
      </c>
    </row>
    <row r="926" spans="1:13" x14ac:dyDescent="0.35">
      <c r="A926" s="600"/>
      <c r="B926" s="655"/>
      <c r="C926" s="522"/>
      <c r="D926" s="610"/>
      <c r="E926" s="477" t="str">
        <f t="shared" si="36"/>
        <v/>
      </c>
      <c r="F926" s="624"/>
      <c r="G926" s="468"/>
      <c r="H926" s="468"/>
      <c r="I926" s="468"/>
      <c r="J926" s="689" t="str">
        <f>IF(B926=0,"",VLOOKUP(B926,'QUALIFIED ENGINES'!$D$6:$P$1035,13,FALSE))</f>
        <v/>
      </c>
      <c r="K926" s="291" t="str">
        <f t="shared" si="35"/>
        <v>Missing data</v>
      </c>
      <c r="L926" s="586"/>
      <c r="M926" s="597">
        <f>IF(B926=0,0,IF(I926="Yes",COUNTIFS(B$7:B925,B926,I$7:I925,"Yes")+1,0))</f>
        <v>0</v>
      </c>
    </row>
    <row r="927" spans="1:13" x14ac:dyDescent="0.35">
      <c r="A927" s="600"/>
      <c r="B927" s="655"/>
      <c r="C927" s="522"/>
      <c r="D927" s="610"/>
      <c r="E927" s="477" t="str">
        <f t="shared" si="36"/>
        <v/>
      </c>
      <c r="F927" s="624"/>
      <c r="G927" s="468"/>
      <c r="H927" s="468"/>
      <c r="I927" s="468"/>
      <c r="J927" s="689" t="str">
        <f>IF(B927=0,"",VLOOKUP(B927,'QUALIFIED ENGINES'!$D$6:$P$1035,13,FALSE))</f>
        <v/>
      </c>
      <c r="K927" s="291" t="str">
        <f t="shared" si="35"/>
        <v>Missing data</v>
      </c>
      <c r="L927" s="586"/>
      <c r="M927" s="597">
        <f>IF(B927=0,0,IF(I927="Yes",COUNTIFS(B$7:B926,B927,I$7:I926,"Yes")+1,0))</f>
        <v>0</v>
      </c>
    </row>
    <row r="928" spans="1:13" x14ac:dyDescent="0.35">
      <c r="A928" s="600"/>
      <c r="B928" s="655"/>
      <c r="C928" s="522"/>
      <c r="D928" s="610"/>
      <c r="E928" s="477" t="str">
        <f t="shared" si="36"/>
        <v/>
      </c>
      <c r="F928" s="624"/>
      <c r="G928" s="468"/>
      <c r="H928" s="468"/>
      <c r="I928" s="468"/>
      <c r="J928" s="689" t="str">
        <f>IF(B928=0,"",VLOOKUP(B928,'QUALIFIED ENGINES'!$D$6:$P$1035,13,FALSE))</f>
        <v/>
      </c>
      <c r="K928" s="291" t="str">
        <f t="shared" si="35"/>
        <v>Missing data</v>
      </c>
      <c r="L928" s="586"/>
      <c r="M928" s="597">
        <f>IF(B928=0,0,IF(I928="Yes",COUNTIFS(B$7:B927,B928,I$7:I927,"Yes")+1,0))</f>
        <v>0</v>
      </c>
    </row>
    <row r="929" spans="1:13" x14ac:dyDescent="0.35">
      <c r="A929" s="600"/>
      <c r="B929" s="572"/>
      <c r="C929" s="522"/>
      <c r="D929" s="610"/>
      <c r="E929" s="477"/>
      <c r="F929" s="624"/>
      <c r="G929" s="468"/>
      <c r="H929" s="468"/>
      <c r="I929" s="468"/>
      <c r="J929" s="689"/>
      <c r="K929" s="291"/>
      <c r="L929" s="586"/>
      <c r="M929" s="597">
        <f>IF(B929=0,0,IF(I929="Yes",COUNTIFS(B$7:B928,B929,I$7:I928,"Yes")+1,0))</f>
        <v>0</v>
      </c>
    </row>
    <row r="930" spans="1:13" x14ac:dyDescent="0.35">
      <c r="A930" s="600"/>
      <c r="B930" s="572"/>
      <c r="C930" s="522"/>
      <c r="D930" s="610"/>
      <c r="E930" s="477"/>
      <c r="F930" s="624"/>
      <c r="G930" s="468"/>
      <c r="H930" s="468"/>
      <c r="I930" s="468"/>
      <c r="J930" s="689"/>
      <c r="K930" s="291"/>
      <c r="L930" s="586"/>
      <c r="M930" s="597">
        <f>IF(B930=0,0,IF(I930="Yes",COUNTIFS(B$7:B929,B930,I$7:I929,"Yes")+1,0))</f>
        <v>0</v>
      </c>
    </row>
    <row r="931" spans="1:13" x14ac:dyDescent="0.35">
      <c r="A931" s="600"/>
      <c r="B931" s="572"/>
      <c r="C931" s="522"/>
      <c r="D931" s="610"/>
      <c r="E931" s="477"/>
      <c r="F931" s="624"/>
      <c r="G931" s="468"/>
      <c r="H931" s="468"/>
      <c r="I931" s="468"/>
      <c r="J931" s="689"/>
      <c r="K931" s="291"/>
      <c r="L931" s="586"/>
      <c r="M931" s="597">
        <f>IF(B931=0,0,IF(I931="Yes",COUNTIFS(B$7:B930,B931,I$7:I930,"Yes")+1,0))</f>
        <v>0</v>
      </c>
    </row>
    <row r="932" spans="1:13" x14ac:dyDescent="0.35">
      <c r="A932" s="600"/>
      <c r="B932" s="572"/>
      <c r="C932" s="522"/>
      <c r="D932" s="610"/>
      <c r="E932" s="477"/>
      <c r="F932" s="624"/>
      <c r="G932" s="468"/>
      <c r="H932" s="468"/>
      <c r="I932" s="468"/>
      <c r="J932" s="689"/>
      <c r="K932" s="291"/>
      <c r="L932" s="586"/>
      <c r="M932" s="597">
        <f>IF(B932=0,0,IF(I932="Yes",COUNTIFS(B$7:B931,B932,I$7:I931,"Yes")+1,0))</f>
        <v>0</v>
      </c>
    </row>
    <row r="933" spans="1:13" x14ac:dyDescent="0.35">
      <c r="A933" s="600"/>
      <c r="B933" s="572"/>
      <c r="C933" s="522"/>
      <c r="D933" s="610"/>
      <c r="E933" s="477"/>
      <c r="F933" s="624"/>
      <c r="G933" s="468"/>
      <c r="H933" s="468"/>
      <c r="I933" s="468"/>
      <c r="J933" s="689"/>
      <c r="K933" s="291"/>
      <c r="L933" s="586"/>
      <c r="M933" s="597">
        <f>IF(B933=0,0,IF(I933="Yes",COUNTIFS(B$7:B932,B933,I$7:I932,"Yes")+1,0))</f>
        <v>0</v>
      </c>
    </row>
    <row r="934" spans="1:13" x14ac:dyDescent="0.35">
      <c r="A934" s="600"/>
      <c r="B934" s="572"/>
      <c r="C934" s="522"/>
      <c r="D934" s="610"/>
      <c r="E934" s="477"/>
      <c r="F934" s="624"/>
      <c r="G934" s="468"/>
      <c r="H934" s="468"/>
      <c r="I934" s="468"/>
      <c r="J934" s="689"/>
      <c r="K934" s="291"/>
      <c r="L934" s="586"/>
      <c r="M934" s="597">
        <f>IF(B934=0,0,IF(I934="Yes",COUNTIFS(B$7:B933,B934,I$7:I933,"Yes")+1,0))</f>
        <v>0</v>
      </c>
    </row>
    <row r="935" spans="1:13" x14ac:dyDescent="0.35">
      <c r="A935" s="600"/>
      <c r="B935" s="572"/>
      <c r="C935" s="522"/>
      <c r="D935" s="610"/>
      <c r="E935" s="477"/>
      <c r="F935" s="624"/>
      <c r="G935" s="468"/>
      <c r="H935" s="468"/>
      <c r="I935" s="468"/>
      <c r="J935" s="689"/>
      <c r="K935" s="291"/>
      <c r="L935" s="586"/>
      <c r="M935" s="597">
        <f>IF(B935=0,0,IF(I935="Yes",COUNTIFS(B$7:B934,B935,I$7:I934,"Yes")+1,0))</f>
        <v>0</v>
      </c>
    </row>
    <row r="936" spans="1:13" x14ac:dyDescent="0.35">
      <c r="A936" s="600"/>
      <c r="B936" s="572"/>
      <c r="C936" s="522"/>
      <c r="D936" s="610"/>
      <c r="E936" s="477"/>
      <c r="F936" s="624"/>
      <c r="G936" s="468"/>
      <c r="H936" s="468"/>
      <c r="I936" s="468"/>
      <c r="J936" s="689"/>
      <c r="K936" s="291"/>
      <c r="L936" s="586"/>
      <c r="M936" s="597">
        <f>IF(B936=0,0,IF(I936="Yes",COUNTIFS(B$7:B935,B936,I$7:I935,"Yes")+1,0))</f>
        <v>0</v>
      </c>
    </row>
    <row r="937" spans="1:13" x14ac:dyDescent="0.35">
      <c r="A937" s="600"/>
      <c r="B937" s="572"/>
      <c r="C937" s="522"/>
      <c r="D937" s="610"/>
      <c r="E937" s="477"/>
      <c r="F937" s="624"/>
      <c r="G937" s="468"/>
      <c r="H937" s="468"/>
      <c r="I937" s="468"/>
      <c r="J937" s="689"/>
      <c r="K937" s="291"/>
      <c r="L937" s="586"/>
      <c r="M937" s="597">
        <f>IF(B937=0,0,IF(I937="Yes",COUNTIFS(B$7:B936,B937,I$7:I936,"Yes")+1,0))</f>
        <v>0</v>
      </c>
    </row>
    <row r="938" spans="1:13" x14ac:dyDescent="0.35">
      <c r="A938" s="600"/>
      <c r="B938" s="572"/>
      <c r="C938" s="522"/>
      <c r="D938" s="610"/>
      <c r="E938" s="477"/>
      <c r="F938" s="624"/>
      <c r="G938" s="468"/>
      <c r="H938" s="468"/>
      <c r="I938" s="468"/>
      <c r="J938" s="689"/>
      <c r="K938" s="291"/>
      <c r="L938" s="586"/>
      <c r="M938" s="597">
        <f>IF(B938=0,0,IF(I938="Yes",COUNTIFS(B$7:B937,B938,I$7:I937,"Yes")+1,0))</f>
        <v>0</v>
      </c>
    </row>
    <row r="939" spans="1:13" x14ac:dyDescent="0.35">
      <c r="A939" s="600"/>
      <c r="B939" s="572"/>
      <c r="C939" s="522"/>
      <c r="D939" s="610"/>
      <c r="E939" s="477"/>
      <c r="F939" s="624"/>
      <c r="G939" s="468"/>
      <c r="H939" s="468"/>
      <c r="I939" s="468"/>
      <c r="J939" s="689"/>
      <c r="K939" s="291"/>
      <c r="L939" s="586"/>
      <c r="M939" s="597">
        <f>IF(B939=0,0,IF(I939="Yes",COUNTIFS(B$7:B938,B939,I$7:I938,"Yes")+1,0))</f>
        <v>0</v>
      </c>
    </row>
    <row r="940" spans="1:13" x14ac:dyDescent="0.35">
      <c r="A940" s="600"/>
      <c r="B940" s="572"/>
      <c r="C940" s="522"/>
      <c r="D940" s="610"/>
      <c r="E940" s="477"/>
      <c r="F940" s="624"/>
      <c r="G940" s="468"/>
      <c r="H940" s="468"/>
      <c r="I940" s="468"/>
      <c r="J940" s="689"/>
      <c r="K940" s="291"/>
      <c r="L940" s="586"/>
      <c r="M940" s="597">
        <f>IF(B940=0,0,IF(I940="Yes",COUNTIFS(B$7:B939,B940,I$7:I939,"Yes")+1,0))</f>
        <v>0</v>
      </c>
    </row>
    <row r="941" spans="1:13" x14ac:dyDescent="0.35">
      <c r="A941" s="600"/>
      <c r="B941" s="572"/>
      <c r="C941" s="522"/>
      <c r="D941" s="610"/>
      <c r="E941" s="477"/>
      <c r="F941" s="624"/>
      <c r="G941" s="468"/>
      <c r="H941" s="468"/>
      <c r="I941" s="468"/>
      <c r="J941" s="689"/>
      <c r="K941" s="291"/>
      <c r="L941" s="586"/>
      <c r="M941" s="597">
        <f>IF(B941=0,0,IF(I941="Yes",COUNTIFS(B$7:B940,B941,I$7:I940,"Yes")+1,0))</f>
        <v>0</v>
      </c>
    </row>
    <row r="942" spans="1:13" x14ac:dyDescent="0.35">
      <c r="A942" s="600"/>
      <c r="B942" s="572"/>
      <c r="C942" s="522"/>
      <c r="D942" s="610"/>
      <c r="E942" s="477"/>
      <c r="F942" s="624"/>
      <c r="G942" s="468"/>
      <c r="H942" s="468"/>
      <c r="I942" s="468"/>
      <c r="J942" s="689"/>
      <c r="K942" s="291"/>
      <c r="L942" s="586"/>
      <c r="M942" s="597">
        <f>IF(B942=0,0,IF(I942="Yes",COUNTIFS(B$7:B941,B942,I$7:I941,"Yes")+1,0))</f>
        <v>0</v>
      </c>
    </row>
    <row r="943" spans="1:13" x14ac:dyDescent="0.35">
      <c r="A943" s="600"/>
      <c r="B943" s="572"/>
      <c r="C943" s="522"/>
      <c r="D943" s="610"/>
      <c r="E943" s="477"/>
      <c r="F943" s="624"/>
      <c r="G943" s="468"/>
      <c r="H943" s="468"/>
      <c r="I943" s="468"/>
      <c r="J943" s="689"/>
      <c r="K943" s="291"/>
      <c r="L943" s="586"/>
      <c r="M943" s="597">
        <f>IF(B943=0,0,IF(I943="Yes",COUNTIFS(B$7:B942,B943,I$7:I942,"Yes")+1,0))</f>
        <v>0</v>
      </c>
    </row>
    <row r="944" spans="1:13" x14ac:dyDescent="0.35">
      <c r="A944" s="600"/>
      <c r="B944" s="572"/>
      <c r="C944" s="522"/>
      <c r="D944" s="610"/>
      <c r="E944" s="477"/>
      <c r="F944" s="624"/>
      <c r="G944" s="468"/>
      <c r="H944" s="468"/>
      <c r="I944" s="468"/>
      <c r="J944" s="689"/>
      <c r="K944" s="291"/>
      <c r="L944" s="586"/>
      <c r="M944" s="597">
        <f>IF(B944=0,0,IF(I944="Yes",COUNTIFS(B$7:B943,B944,I$7:I943,"Yes")+1,0))</f>
        <v>0</v>
      </c>
    </row>
    <row r="945" spans="1:13" x14ac:dyDescent="0.35">
      <c r="A945" s="600"/>
      <c r="B945" s="572"/>
      <c r="C945" s="522"/>
      <c r="D945" s="610"/>
      <c r="E945" s="477"/>
      <c r="F945" s="624"/>
      <c r="G945" s="468"/>
      <c r="H945" s="468"/>
      <c r="I945" s="468"/>
      <c r="J945" s="689"/>
      <c r="K945" s="291"/>
      <c r="L945" s="586"/>
      <c r="M945" s="597">
        <f>IF(B945=0,0,IF(I945="Yes",COUNTIFS(B$7:B944,B945,I$7:I944,"Yes")+1,0))</f>
        <v>0</v>
      </c>
    </row>
    <row r="946" spans="1:13" x14ac:dyDescent="0.35">
      <c r="A946" s="600"/>
      <c r="B946" s="572"/>
      <c r="C946" s="522"/>
      <c r="D946" s="610"/>
      <c r="E946" s="477"/>
      <c r="F946" s="624"/>
      <c r="G946" s="468"/>
      <c r="H946" s="468"/>
      <c r="I946" s="468"/>
      <c r="J946" s="689"/>
      <c r="K946" s="291"/>
      <c r="L946" s="586"/>
      <c r="M946" s="597">
        <f>IF(B946=0,0,IF(I946="Yes",COUNTIFS(B$7:B945,B946,I$7:I945,"Yes")+1,0))</f>
        <v>0</v>
      </c>
    </row>
    <row r="947" spans="1:13" x14ac:dyDescent="0.35">
      <c r="A947" s="600"/>
      <c r="B947" s="572"/>
      <c r="C947" s="522"/>
      <c r="D947" s="610"/>
      <c r="E947" s="477"/>
      <c r="F947" s="624"/>
      <c r="G947" s="468"/>
      <c r="H947" s="468"/>
      <c r="I947" s="468"/>
      <c r="J947" s="689"/>
      <c r="K947" s="291"/>
      <c r="L947" s="586"/>
      <c r="M947" s="597">
        <f>IF(B947=0,0,IF(I947="Yes",COUNTIFS(B$7:B946,B947,I$7:I946,"Yes")+1,0))</f>
        <v>0</v>
      </c>
    </row>
    <row r="948" spans="1:13" x14ac:dyDescent="0.35">
      <c r="A948" s="600"/>
      <c r="B948" s="572"/>
      <c r="C948" s="522"/>
      <c r="D948" s="610"/>
      <c r="E948" s="477"/>
      <c r="F948" s="624"/>
      <c r="G948" s="468"/>
      <c r="H948" s="468"/>
      <c r="I948" s="468"/>
      <c r="J948" s="689"/>
      <c r="K948" s="291"/>
      <c r="L948" s="586"/>
      <c r="M948" s="597">
        <f>IF(B948=0,0,IF(I948="Yes",COUNTIFS(B$7:B947,B948,I$7:I947,"Yes")+1,0))</f>
        <v>0</v>
      </c>
    </row>
    <row r="949" spans="1:13" x14ac:dyDescent="0.35">
      <c r="A949" s="600"/>
      <c r="B949" s="572"/>
      <c r="C949" s="522"/>
      <c r="D949" s="610"/>
      <c r="E949" s="477"/>
      <c r="F949" s="624"/>
      <c r="G949" s="468"/>
      <c r="H949" s="468"/>
      <c r="I949" s="468"/>
      <c r="J949" s="689"/>
      <c r="K949" s="291"/>
      <c r="L949" s="586"/>
      <c r="M949" s="597">
        <f>IF(B949=0,0,IF(I949="Yes",COUNTIFS(B$7:B948,B949,I$7:I948,"Yes")+1,0))</f>
        <v>0</v>
      </c>
    </row>
    <row r="950" spans="1:13" x14ac:dyDescent="0.35">
      <c r="A950" s="600"/>
      <c r="B950" s="572"/>
      <c r="C950" s="522"/>
      <c r="D950" s="610"/>
      <c r="E950" s="477"/>
      <c r="F950" s="624"/>
      <c r="G950" s="468"/>
      <c r="H950" s="468"/>
      <c r="I950" s="468"/>
      <c r="J950" s="689"/>
      <c r="K950" s="291"/>
      <c r="L950" s="586"/>
      <c r="M950" s="597">
        <f>IF(B950=0,0,IF(I950="Yes",COUNTIFS(B$7:B949,B950,I$7:I949,"Yes")+1,0))</f>
        <v>0</v>
      </c>
    </row>
    <row r="951" spans="1:13" x14ac:dyDescent="0.35">
      <c r="A951" s="600"/>
      <c r="B951" s="572"/>
      <c r="C951" s="522"/>
      <c r="D951" s="610"/>
      <c r="E951" s="477"/>
      <c r="F951" s="624"/>
      <c r="G951" s="468"/>
      <c r="H951" s="468"/>
      <c r="I951" s="468"/>
      <c r="J951" s="689"/>
      <c r="K951" s="291"/>
      <c r="L951" s="586"/>
      <c r="M951" s="597">
        <f>IF(B951=0,0,IF(I951="Yes",COUNTIFS(B$7:B950,B951,I$7:I950,"Yes")+1,0))</f>
        <v>0</v>
      </c>
    </row>
    <row r="952" spans="1:13" x14ac:dyDescent="0.35">
      <c r="A952" s="600"/>
      <c r="B952" s="572"/>
      <c r="C952" s="522"/>
      <c r="D952" s="610"/>
      <c r="E952" s="477"/>
      <c r="F952" s="624"/>
      <c r="G952" s="468"/>
      <c r="H952" s="468"/>
      <c r="I952" s="468"/>
      <c r="J952" s="689"/>
      <c r="K952" s="291"/>
      <c r="L952" s="586"/>
      <c r="M952" s="597">
        <f>IF(B952=0,0,IF(I952="Yes",COUNTIFS(B$7:B951,B952,I$7:I951,"Yes")+1,0))</f>
        <v>0</v>
      </c>
    </row>
    <row r="953" spans="1:13" x14ac:dyDescent="0.35">
      <c r="A953" s="600"/>
      <c r="B953" s="572"/>
      <c r="C953" s="522"/>
      <c r="D953" s="610"/>
      <c r="E953" s="477"/>
      <c r="F953" s="624"/>
      <c r="G953" s="468"/>
      <c r="H953" s="468"/>
      <c r="I953" s="468"/>
      <c r="J953" s="689"/>
      <c r="K953" s="291"/>
      <c r="L953" s="586"/>
      <c r="M953" s="597">
        <f>IF(B953=0,0,IF(I953="Yes",COUNTIFS(B$7:B952,B953,I$7:I952,"Yes")+1,0))</f>
        <v>0</v>
      </c>
    </row>
    <row r="954" spans="1:13" x14ac:dyDescent="0.35">
      <c r="A954" s="600"/>
      <c r="B954" s="572"/>
      <c r="C954" s="522"/>
      <c r="D954" s="610"/>
      <c r="E954" s="477"/>
      <c r="F954" s="624"/>
      <c r="G954" s="468"/>
      <c r="H954" s="468"/>
      <c r="I954" s="468"/>
      <c r="J954" s="689"/>
      <c r="K954" s="291"/>
      <c r="L954" s="586"/>
      <c r="M954" s="597">
        <f>IF(B954=0,0,IF(I954="Yes",COUNTIFS(B$7:B953,B954,I$7:I953,"Yes")+1,0))</f>
        <v>0</v>
      </c>
    </row>
    <row r="955" spans="1:13" x14ac:dyDescent="0.35">
      <c r="A955" s="600"/>
      <c r="B955" s="572"/>
      <c r="C955" s="522"/>
      <c r="D955" s="610"/>
      <c r="E955" s="477"/>
      <c r="F955" s="624"/>
      <c r="G955" s="468"/>
      <c r="H955" s="468"/>
      <c r="I955" s="468"/>
      <c r="J955" s="689"/>
      <c r="K955" s="291"/>
      <c r="L955" s="586"/>
      <c r="M955" s="597">
        <f>IF(B955=0,0,IF(I955="Yes",COUNTIFS(B$7:B954,B955,I$7:I954,"Yes")+1,0))</f>
        <v>0</v>
      </c>
    </row>
    <row r="956" spans="1:13" x14ac:dyDescent="0.35">
      <c r="A956" s="600"/>
      <c r="B956" s="572"/>
      <c r="C956" s="522"/>
      <c r="D956" s="610"/>
      <c r="E956" s="477"/>
      <c r="F956" s="624"/>
      <c r="G956" s="468"/>
      <c r="H956" s="468"/>
      <c r="I956" s="468"/>
      <c r="J956" s="689"/>
      <c r="K956" s="291"/>
      <c r="L956" s="586"/>
      <c r="M956" s="597">
        <f>IF(B956=0,0,IF(I956="Yes",COUNTIFS(B$7:B955,B956,I$7:I955,"Yes")+1,0))</f>
        <v>0</v>
      </c>
    </row>
    <row r="957" spans="1:13" x14ac:dyDescent="0.35">
      <c r="A957" s="600"/>
      <c r="B957" s="572"/>
      <c r="C957" s="522"/>
      <c r="D957" s="610"/>
      <c r="E957" s="477"/>
      <c r="F957" s="624"/>
      <c r="G957" s="468"/>
      <c r="H957" s="468"/>
      <c r="I957" s="468"/>
      <c r="J957" s="689"/>
      <c r="K957" s="291"/>
      <c r="L957" s="586"/>
      <c r="M957" s="597">
        <f>IF(B957=0,0,IF(I957="Yes",COUNTIFS(B$7:B956,B957,I$7:I956,"Yes")+1,0))</f>
        <v>0</v>
      </c>
    </row>
    <row r="958" spans="1:13" x14ac:dyDescent="0.35">
      <c r="A958" s="600"/>
      <c r="B958" s="572"/>
      <c r="C958" s="522"/>
      <c r="D958" s="610"/>
      <c r="E958" s="477"/>
      <c r="F958" s="624"/>
      <c r="G958" s="468"/>
      <c r="H958" s="468"/>
      <c r="I958" s="468"/>
      <c r="J958" s="689"/>
      <c r="K958" s="291"/>
      <c r="L958" s="586"/>
      <c r="M958" s="597">
        <f>IF(B958=0,0,IF(I958="Yes",COUNTIFS(B$7:B957,B958,I$7:I957,"Yes")+1,0))</f>
        <v>0</v>
      </c>
    </row>
    <row r="959" spans="1:13" x14ac:dyDescent="0.35">
      <c r="A959" s="600"/>
      <c r="B959" s="572"/>
      <c r="C959" s="522"/>
      <c r="D959" s="610"/>
      <c r="E959" s="477"/>
      <c r="F959" s="624"/>
      <c r="G959" s="468"/>
      <c r="H959" s="468"/>
      <c r="I959" s="468"/>
      <c r="J959" s="689"/>
      <c r="K959" s="291"/>
      <c r="L959" s="586"/>
      <c r="M959" s="597">
        <f>IF(B959=0,0,IF(I959="Yes",COUNTIFS(B$7:B958,B959,I$7:I958,"Yes")+1,0))</f>
        <v>0</v>
      </c>
    </row>
    <row r="960" spans="1:13" x14ac:dyDescent="0.35">
      <c r="A960" s="600"/>
      <c r="B960" s="572"/>
      <c r="C960" s="522"/>
      <c r="D960" s="610"/>
      <c r="E960" s="477"/>
      <c r="F960" s="624"/>
      <c r="G960" s="468"/>
      <c r="H960" s="468"/>
      <c r="I960" s="468"/>
      <c r="J960" s="689"/>
      <c r="K960" s="291"/>
      <c r="L960" s="586"/>
      <c r="M960" s="597">
        <f>IF(B960=0,0,IF(I960="Yes",COUNTIFS(B$7:B959,B960,I$7:I959,"Yes")+1,0))</f>
        <v>0</v>
      </c>
    </row>
    <row r="961" spans="1:13" x14ac:dyDescent="0.35">
      <c r="A961" s="600"/>
      <c r="B961" s="572"/>
      <c r="C961" s="522"/>
      <c r="D961" s="610"/>
      <c r="E961" s="477"/>
      <c r="F961" s="624"/>
      <c r="G961" s="468"/>
      <c r="H961" s="468"/>
      <c r="I961" s="468"/>
      <c r="J961" s="689"/>
      <c r="K961" s="291"/>
      <c r="L961" s="586"/>
      <c r="M961" s="597">
        <f>IF(B961=0,0,IF(I961="Yes",COUNTIFS(B$7:B960,B961,I$7:I960,"Yes")+1,0))</f>
        <v>0</v>
      </c>
    </row>
    <row r="962" spans="1:13" x14ac:dyDescent="0.35">
      <c r="A962" s="600"/>
      <c r="B962" s="572"/>
      <c r="C962" s="522"/>
      <c r="D962" s="610"/>
      <c r="E962" s="477"/>
      <c r="F962" s="624"/>
      <c r="G962" s="468"/>
      <c r="H962" s="468"/>
      <c r="I962" s="468"/>
      <c r="J962" s="689"/>
      <c r="K962" s="291"/>
      <c r="L962" s="586"/>
      <c r="M962" s="597">
        <f>IF(B962=0,0,IF(I962="Yes",COUNTIFS(B$7:B961,B962,I$7:I961,"Yes")+1,0))</f>
        <v>0</v>
      </c>
    </row>
    <row r="963" spans="1:13" x14ac:dyDescent="0.35">
      <c r="A963" s="600"/>
      <c r="B963" s="572"/>
      <c r="C963" s="522"/>
      <c r="D963" s="610"/>
      <c r="E963" s="477"/>
      <c r="F963" s="624"/>
      <c r="G963" s="468"/>
      <c r="H963" s="468"/>
      <c r="I963" s="468"/>
      <c r="J963" s="689"/>
      <c r="K963" s="291"/>
      <c r="L963" s="586"/>
      <c r="M963" s="597">
        <f>IF(B963=0,0,IF(I963="Yes",COUNTIFS(B$7:B962,B963,I$7:I962,"Yes")+1,0))</f>
        <v>0</v>
      </c>
    </row>
    <row r="964" spans="1:13" x14ac:dyDescent="0.35">
      <c r="A964" s="600"/>
      <c r="B964" s="572"/>
      <c r="C964" s="522"/>
      <c r="D964" s="610"/>
      <c r="E964" s="477"/>
      <c r="F964" s="624"/>
      <c r="G964" s="468"/>
      <c r="H964" s="468"/>
      <c r="I964" s="468"/>
      <c r="J964" s="689"/>
      <c r="K964" s="291"/>
      <c r="L964" s="586"/>
      <c r="M964" s="597">
        <f>IF(B964=0,0,IF(I964="Yes",COUNTIFS(B$7:B963,B964,I$7:I963,"Yes")+1,0))</f>
        <v>0</v>
      </c>
    </row>
    <row r="965" spans="1:13" x14ac:dyDescent="0.35">
      <c r="A965" s="600"/>
      <c r="B965" s="572"/>
      <c r="C965" s="522"/>
      <c r="D965" s="610"/>
      <c r="E965" s="477"/>
      <c r="F965" s="624"/>
      <c r="G965" s="468"/>
      <c r="H965" s="468"/>
      <c r="I965" s="468"/>
      <c r="J965" s="689"/>
      <c r="K965" s="291"/>
      <c r="L965" s="586"/>
      <c r="M965" s="597">
        <f>IF(B965=0,0,IF(I965="Yes",COUNTIFS(B$7:B964,B965,I$7:I964,"Yes")+1,0))</f>
        <v>0</v>
      </c>
    </row>
    <row r="966" spans="1:13" x14ac:dyDescent="0.35">
      <c r="A966" s="600"/>
      <c r="B966" s="572"/>
      <c r="C966" s="522"/>
      <c r="D966" s="610"/>
      <c r="E966" s="477"/>
      <c r="F966" s="624"/>
      <c r="G966" s="468"/>
      <c r="H966" s="468"/>
      <c r="I966" s="468"/>
      <c r="J966" s="689"/>
      <c r="K966" s="291"/>
      <c r="L966" s="586"/>
      <c r="M966" s="597">
        <f>IF(B966=0,0,IF(I966="Yes",COUNTIFS(B$7:B965,B966,I$7:I965,"Yes")+1,0))</f>
        <v>0</v>
      </c>
    </row>
    <row r="967" spans="1:13" x14ac:dyDescent="0.35">
      <c r="A967" s="600"/>
      <c r="B967" s="572"/>
      <c r="C967" s="522"/>
      <c r="D967" s="610"/>
      <c r="E967" s="477"/>
      <c r="F967" s="624"/>
      <c r="G967" s="468"/>
      <c r="H967" s="468"/>
      <c r="I967" s="468"/>
      <c r="J967" s="689"/>
      <c r="K967" s="291"/>
      <c r="L967" s="586"/>
      <c r="M967" s="597">
        <f>IF(B967=0,0,IF(I967="Yes",COUNTIFS(B$7:B966,B967,I$7:I966,"Yes")+1,0))</f>
        <v>0</v>
      </c>
    </row>
    <row r="968" spans="1:13" x14ac:dyDescent="0.35">
      <c r="A968" s="600"/>
      <c r="B968" s="572"/>
      <c r="C968" s="522"/>
      <c r="D968" s="610"/>
      <c r="E968" s="477"/>
      <c r="F968" s="624"/>
      <c r="G968" s="468"/>
      <c r="H968" s="468"/>
      <c r="I968" s="468"/>
      <c r="J968" s="689"/>
      <c r="K968" s="291"/>
      <c r="L968" s="586"/>
      <c r="M968" s="597">
        <f>IF(B968=0,0,IF(I968="Yes",COUNTIFS(B$7:B967,B968,I$7:I967,"Yes")+1,0))</f>
        <v>0</v>
      </c>
    </row>
    <row r="969" spans="1:13" x14ac:dyDescent="0.35">
      <c r="A969" s="600"/>
      <c r="B969" s="572"/>
      <c r="C969" s="522"/>
      <c r="D969" s="610"/>
      <c r="E969" s="477"/>
      <c r="F969" s="624"/>
      <c r="G969" s="468"/>
      <c r="H969" s="468"/>
      <c r="I969" s="468"/>
      <c r="J969" s="689"/>
      <c r="K969" s="291"/>
      <c r="L969" s="586"/>
      <c r="M969" s="597">
        <f>IF(B969=0,0,IF(I969="Yes",COUNTIFS(B$7:B968,B969,I$7:I968,"Yes")+1,0))</f>
        <v>0</v>
      </c>
    </row>
    <row r="970" spans="1:13" x14ac:dyDescent="0.35">
      <c r="A970" s="600"/>
      <c r="B970" s="572"/>
      <c r="C970" s="522"/>
      <c r="D970" s="610"/>
      <c r="E970" s="477"/>
      <c r="F970" s="624"/>
      <c r="G970" s="468"/>
      <c r="H970" s="468"/>
      <c r="I970" s="468"/>
      <c r="J970" s="689"/>
      <c r="K970" s="291"/>
      <c r="L970" s="586"/>
      <c r="M970" s="597">
        <f>IF(B970=0,0,IF(I970="Yes",COUNTIFS(B$7:B969,B970,I$7:I969,"Yes")+1,0))</f>
        <v>0</v>
      </c>
    </row>
    <row r="971" spans="1:13" x14ac:dyDescent="0.35">
      <c r="A971" s="600"/>
      <c r="B971" s="572"/>
      <c r="C971" s="522"/>
      <c r="D971" s="610"/>
      <c r="E971" s="477"/>
      <c r="F971" s="624"/>
      <c r="G971" s="468"/>
      <c r="H971" s="468"/>
      <c r="I971" s="468"/>
      <c r="J971" s="689"/>
      <c r="K971" s="291"/>
      <c r="L971" s="586"/>
      <c r="M971" s="597">
        <f>IF(B971=0,0,IF(I971="Yes",COUNTIFS(B$7:B970,B971,I$7:I970,"Yes")+1,0))</f>
        <v>0</v>
      </c>
    </row>
    <row r="972" spans="1:13" x14ac:dyDescent="0.35">
      <c r="A972" s="600"/>
      <c r="B972" s="572"/>
      <c r="C972" s="522"/>
      <c r="D972" s="610"/>
      <c r="E972" s="477"/>
      <c r="F972" s="624"/>
      <c r="G972" s="468"/>
      <c r="H972" s="468"/>
      <c r="I972" s="468"/>
      <c r="J972" s="689"/>
      <c r="K972" s="291"/>
      <c r="L972" s="586"/>
      <c r="M972" s="597">
        <f>IF(B972=0,0,IF(I972="Yes",COUNTIFS(B$7:B971,B972,I$7:I971,"Yes")+1,0))</f>
        <v>0</v>
      </c>
    </row>
    <row r="973" spans="1:13" x14ac:dyDescent="0.35">
      <c r="A973" s="600"/>
      <c r="B973" s="572"/>
      <c r="C973" s="522"/>
      <c r="D973" s="610"/>
      <c r="E973" s="477"/>
      <c r="F973" s="624"/>
      <c r="G973" s="468"/>
      <c r="H973" s="468"/>
      <c r="I973" s="468"/>
      <c r="J973" s="689"/>
      <c r="K973" s="291"/>
      <c r="L973" s="586"/>
      <c r="M973" s="597">
        <f>IF(B973=0,0,IF(I973="Yes",COUNTIFS(B$7:B972,B973,I$7:I972,"Yes")+1,0))</f>
        <v>0</v>
      </c>
    </row>
    <row r="974" spans="1:13" x14ac:dyDescent="0.35">
      <c r="A974" s="600"/>
      <c r="B974" s="572"/>
      <c r="C974" s="522"/>
      <c r="D974" s="610"/>
      <c r="E974" s="477"/>
      <c r="F974" s="624"/>
      <c r="G974" s="468"/>
      <c r="H974" s="468"/>
      <c r="I974" s="468"/>
      <c r="J974" s="689"/>
      <c r="K974" s="291"/>
      <c r="L974" s="586"/>
      <c r="M974" s="597">
        <f>IF(B974=0,0,IF(I974="Yes",COUNTIFS(B$7:B973,B974,I$7:I973,"Yes")+1,0))</f>
        <v>0</v>
      </c>
    </row>
    <row r="975" spans="1:13" x14ac:dyDescent="0.35">
      <c r="A975" s="600"/>
      <c r="B975" s="572"/>
      <c r="C975" s="522"/>
      <c r="D975" s="610"/>
      <c r="E975" s="477"/>
      <c r="F975" s="624"/>
      <c r="G975" s="468"/>
      <c r="H975" s="468"/>
      <c r="I975" s="468"/>
      <c r="J975" s="689"/>
      <c r="K975" s="291"/>
      <c r="L975" s="586"/>
      <c r="M975" s="597">
        <f>IF(B975=0,0,IF(I975="Yes",COUNTIFS(B$7:B974,B975,I$7:I974,"Yes")+1,0))</f>
        <v>0</v>
      </c>
    </row>
    <row r="976" spans="1:13" x14ac:dyDescent="0.35">
      <c r="A976" s="600"/>
      <c r="B976" s="572"/>
      <c r="C976" s="522"/>
      <c r="D976" s="610"/>
      <c r="E976" s="477"/>
      <c r="F976" s="624"/>
      <c r="G976" s="468"/>
      <c r="H976" s="468"/>
      <c r="I976" s="468"/>
      <c r="J976" s="689"/>
      <c r="K976" s="291"/>
      <c r="L976" s="586"/>
      <c r="M976" s="597">
        <f>IF(B976=0,0,IF(I976="Yes",COUNTIFS(B$7:B975,B976,I$7:I975,"Yes")+1,0))</f>
        <v>0</v>
      </c>
    </row>
    <row r="977" spans="1:13" x14ac:dyDescent="0.35">
      <c r="A977" s="600"/>
      <c r="B977" s="572"/>
      <c r="C977" s="522"/>
      <c r="D977" s="610"/>
      <c r="E977" s="477"/>
      <c r="F977" s="624"/>
      <c r="G977" s="468"/>
      <c r="H977" s="468"/>
      <c r="I977" s="468"/>
      <c r="J977" s="689"/>
      <c r="K977" s="291"/>
      <c r="L977" s="586"/>
      <c r="M977" s="597">
        <f>IF(B977=0,0,IF(I977="Yes",COUNTIFS(B$7:B976,B977,I$7:I976,"Yes")+1,0))</f>
        <v>0</v>
      </c>
    </row>
    <row r="978" spans="1:13" x14ac:dyDescent="0.35">
      <c r="A978" s="600"/>
      <c r="B978" s="572"/>
      <c r="C978" s="522"/>
      <c r="D978" s="610"/>
      <c r="E978" s="477"/>
      <c r="F978" s="624"/>
      <c r="G978" s="468"/>
      <c r="H978" s="468"/>
      <c r="I978" s="468"/>
      <c r="J978" s="689"/>
      <c r="K978" s="291"/>
      <c r="L978" s="586"/>
      <c r="M978" s="597">
        <f>IF(B978=0,0,IF(I978="Yes",COUNTIFS(B$7:B977,B978,I$7:I977,"Yes")+1,0))</f>
        <v>0</v>
      </c>
    </row>
    <row r="979" spans="1:13" x14ac:dyDescent="0.35">
      <c r="A979" s="600"/>
      <c r="B979" s="572"/>
      <c r="C979" s="522"/>
      <c r="D979" s="610"/>
      <c r="E979" s="477"/>
      <c r="F979" s="624"/>
      <c r="G979" s="468"/>
      <c r="H979" s="468"/>
      <c r="I979" s="468"/>
      <c r="J979" s="689"/>
      <c r="K979" s="291"/>
      <c r="L979" s="586"/>
      <c r="M979" s="597">
        <f>IF(B979=0,0,IF(I979="Yes",COUNTIFS(B$7:B978,B979,I$7:I978,"Yes")+1,0))</f>
        <v>0</v>
      </c>
    </row>
    <row r="980" spans="1:13" x14ac:dyDescent="0.35">
      <c r="A980" s="600"/>
      <c r="B980" s="572"/>
      <c r="C980" s="522"/>
      <c r="D980" s="610"/>
      <c r="E980" s="477"/>
      <c r="F980" s="624"/>
      <c r="G980" s="468"/>
      <c r="H980" s="468"/>
      <c r="I980" s="468"/>
      <c r="J980" s="689"/>
      <c r="K980" s="291"/>
      <c r="L980" s="586"/>
      <c r="M980" s="597">
        <f>IF(B980=0,0,IF(I980="Yes",COUNTIFS(B$7:B979,B980,I$7:I979,"Yes")+1,0))</f>
        <v>0</v>
      </c>
    </row>
    <row r="981" spans="1:13" x14ac:dyDescent="0.35">
      <c r="A981" s="600"/>
      <c r="B981" s="572"/>
      <c r="C981" s="522"/>
      <c r="D981" s="610"/>
      <c r="E981" s="477"/>
      <c r="F981" s="624"/>
      <c r="G981" s="468"/>
      <c r="H981" s="468"/>
      <c r="I981" s="468"/>
      <c r="J981" s="689"/>
      <c r="K981" s="291"/>
      <c r="L981" s="586"/>
      <c r="M981" s="597">
        <f>IF(B981=0,0,IF(I981="Yes",COUNTIFS(B$7:B980,B981,I$7:I980,"Yes")+1,0))</f>
        <v>0</v>
      </c>
    </row>
    <row r="982" spans="1:13" x14ac:dyDescent="0.35">
      <c r="A982" s="600"/>
      <c r="B982" s="572"/>
      <c r="C982" s="522"/>
      <c r="D982" s="610"/>
      <c r="E982" s="477"/>
      <c r="F982" s="624"/>
      <c r="G982" s="468"/>
      <c r="H982" s="468"/>
      <c r="I982" s="468"/>
      <c r="J982" s="689"/>
      <c r="K982" s="291"/>
      <c r="L982" s="586"/>
      <c r="M982" s="597">
        <f>IF(B982=0,0,IF(I982="Yes",COUNTIFS(B$7:B981,B982,I$7:I981,"Yes")+1,0))</f>
        <v>0</v>
      </c>
    </row>
    <row r="983" spans="1:13" x14ac:dyDescent="0.35">
      <c r="A983" s="600"/>
      <c r="B983" s="572"/>
      <c r="C983" s="522"/>
      <c r="D983" s="610"/>
      <c r="E983" s="477"/>
      <c r="F983" s="624"/>
      <c r="G983" s="468"/>
      <c r="H983" s="468"/>
      <c r="I983" s="468"/>
      <c r="J983" s="689"/>
      <c r="K983" s="291"/>
      <c r="L983" s="586"/>
      <c r="M983" s="597">
        <f>IF(B983=0,0,IF(I983="Yes",COUNTIFS(B$7:B982,B983,I$7:I982,"Yes")+1,0))</f>
        <v>0</v>
      </c>
    </row>
    <row r="984" spans="1:13" x14ac:dyDescent="0.35">
      <c r="A984" s="600"/>
      <c r="B984" s="572"/>
      <c r="C984" s="522"/>
      <c r="D984" s="610"/>
      <c r="E984" s="477"/>
      <c r="F984" s="624"/>
      <c r="G984" s="468"/>
      <c r="H984" s="468"/>
      <c r="I984" s="468"/>
      <c r="J984" s="689"/>
      <c r="K984" s="291"/>
      <c r="L984" s="586"/>
      <c r="M984" s="597">
        <f>IF(B984=0,0,IF(I984="Yes",COUNTIFS(B$7:B983,B984,I$7:I983,"Yes")+1,0))</f>
        <v>0</v>
      </c>
    </row>
    <row r="985" spans="1:13" x14ac:dyDescent="0.35">
      <c r="A985" s="600"/>
      <c r="B985" s="572"/>
      <c r="C985" s="522"/>
      <c r="D985" s="610"/>
      <c r="E985" s="477"/>
      <c r="F985" s="624"/>
      <c r="G985" s="468"/>
      <c r="H985" s="468"/>
      <c r="I985" s="468"/>
      <c r="J985" s="689"/>
      <c r="K985" s="291"/>
      <c r="L985" s="586"/>
      <c r="M985" s="597">
        <f>IF(B985=0,0,IF(I985="Yes",COUNTIFS(B$7:B984,B985,I$7:I984,"Yes")+1,0))</f>
        <v>0</v>
      </c>
    </row>
    <row r="986" spans="1:13" x14ac:dyDescent="0.35">
      <c r="A986" s="600"/>
      <c r="B986" s="572"/>
      <c r="C986" s="522"/>
      <c r="D986" s="610"/>
      <c r="E986" s="477"/>
      <c r="F986" s="624"/>
      <c r="G986" s="468"/>
      <c r="H986" s="468"/>
      <c r="I986" s="468"/>
      <c r="J986" s="689"/>
      <c r="K986" s="291"/>
      <c r="L986" s="586"/>
      <c r="M986" s="597">
        <f>IF(B986=0,0,IF(I986="Yes",COUNTIFS(B$7:B985,B986,I$7:I985,"Yes")+1,0))</f>
        <v>0</v>
      </c>
    </row>
    <row r="987" spans="1:13" x14ac:dyDescent="0.35">
      <c r="A987" s="600"/>
      <c r="B987" s="572"/>
      <c r="C987" s="522"/>
      <c r="D987" s="610"/>
      <c r="E987" s="477"/>
      <c r="F987" s="624"/>
      <c r="G987" s="468"/>
      <c r="H987" s="468"/>
      <c r="I987" s="468"/>
      <c r="J987" s="689"/>
      <c r="K987" s="291"/>
      <c r="L987" s="586"/>
      <c r="M987" s="597">
        <f>IF(B987=0,0,IF(I987="Yes",COUNTIFS(B$7:B986,B987,I$7:I986,"Yes")+1,0))</f>
        <v>0</v>
      </c>
    </row>
    <row r="988" spans="1:13" x14ac:dyDescent="0.35">
      <c r="A988" s="600"/>
      <c r="B988" s="572"/>
      <c r="C988" s="522"/>
      <c r="D988" s="610"/>
      <c r="E988" s="477"/>
      <c r="F988" s="624"/>
      <c r="G988" s="468"/>
      <c r="H988" s="468"/>
      <c r="I988" s="468"/>
      <c r="J988" s="689"/>
      <c r="K988" s="291"/>
      <c r="L988" s="586"/>
      <c r="M988" s="597">
        <f>IF(B988=0,0,IF(I988="Yes",COUNTIFS(B$7:B987,B988,I$7:I987,"Yes")+1,0))</f>
        <v>0</v>
      </c>
    </row>
    <row r="989" spans="1:13" x14ac:dyDescent="0.35">
      <c r="A989" s="600"/>
      <c r="B989" s="572"/>
      <c r="C989" s="522"/>
      <c r="D989" s="610"/>
      <c r="E989" s="477"/>
      <c r="F989" s="624"/>
      <c r="G989" s="468"/>
      <c r="H989" s="468"/>
      <c r="I989" s="468"/>
      <c r="J989" s="689"/>
      <c r="K989" s="291"/>
      <c r="L989" s="586"/>
      <c r="M989" s="597">
        <f>IF(B989=0,0,IF(I989="Yes",COUNTIFS(B$7:B988,B989,I$7:I988,"Yes")+1,0))</f>
        <v>0</v>
      </c>
    </row>
    <row r="990" spans="1:13" x14ac:dyDescent="0.35">
      <c r="A990" s="600"/>
      <c r="B990" s="572"/>
      <c r="C990" s="522"/>
      <c r="D990" s="610"/>
      <c r="E990" s="477"/>
      <c r="F990" s="624"/>
      <c r="G990" s="468"/>
      <c r="H990" s="468"/>
      <c r="I990" s="468"/>
      <c r="J990" s="689"/>
      <c r="K990" s="291"/>
      <c r="L990" s="586"/>
      <c r="M990" s="597">
        <f>IF(B990=0,0,IF(I990="Yes",COUNTIFS(B$7:B989,B990,I$7:I989,"Yes")+1,0))</f>
        <v>0</v>
      </c>
    </row>
    <row r="991" spans="1:13" x14ac:dyDescent="0.35">
      <c r="A991" s="600"/>
      <c r="B991" s="572"/>
      <c r="C991" s="522"/>
      <c r="D991" s="610"/>
      <c r="E991" s="477"/>
      <c r="F991" s="624"/>
      <c r="G991" s="468"/>
      <c r="H991" s="468"/>
      <c r="I991" s="468"/>
      <c r="J991" s="689"/>
      <c r="K991" s="291"/>
      <c r="L991" s="586"/>
      <c r="M991" s="597">
        <f>IF(B991=0,0,IF(I991="Yes",COUNTIFS(B$7:B990,B991,I$7:I990,"Yes")+1,0))</f>
        <v>0</v>
      </c>
    </row>
    <row r="992" spans="1:13" x14ac:dyDescent="0.35">
      <c r="A992" s="600"/>
      <c r="B992" s="572"/>
      <c r="C992" s="522"/>
      <c r="D992" s="610"/>
      <c r="E992" s="477"/>
      <c r="F992" s="624"/>
      <c r="G992" s="468"/>
      <c r="H992" s="468"/>
      <c r="I992" s="468"/>
      <c r="J992" s="689"/>
      <c r="K992" s="291"/>
      <c r="L992" s="586"/>
      <c r="M992" s="597">
        <f>IF(B992=0,0,IF(I992="Yes",COUNTIFS(B$7:B991,B992,I$7:I991,"Yes")+1,0))</f>
        <v>0</v>
      </c>
    </row>
    <row r="993" spans="1:13" x14ac:dyDescent="0.35">
      <c r="A993" s="600"/>
      <c r="B993" s="572"/>
      <c r="C993" s="522"/>
      <c r="D993" s="610"/>
      <c r="E993" s="477"/>
      <c r="F993" s="624"/>
      <c r="G993" s="468"/>
      <c r="H993" s="468"/>
      <c r="I993" s="468"/>
      <c r="J993" s="689"/>
      <c r="K993" s="291"/>
      <c r="L993" s="586"/>
      <c r="M993" s="597">
        <f>IF(B993=0,0,IF(I993="Yes",COUNTIFS(B$7:B992,B993,I$7:I992,"Yes")+1,0))</f>
        <v>0</v>
      </c>
    </row>
    <row r="994" spans="1:13" x14ac:dyDescent="0.35">
      <c r="A994" s="600"/>
      <c r="B994" s="572"/>
      <c r="C994" s="522"/>
      <c r="D994" s="610"/>
      <c r="E994" s="477"/>
      <c r="F994" s="624"/>
      <c r="G994" s="468"/>
      <c r="H994" s="468"/>
      <c r="I994" s="468"/>
      <c r="J994" s="689"/>
      <c r="K994" s="291"/>
      <c r="L994" s="586"/>
      <c r="M994" s="597">
        <f>IF(B994=0,0,IF(I994="Yes",COUNTIFS(B$7:B993,B994,I$7:I993,"Yes")+1,0))</f>
        <v>0</v>
      </c>
    </row>
    <row r="995" spans="1:13" x14ac:dyDescent="0.35">
      <c r="A995" s="600"/>
      <c r="B995" s="572"/>
      <c r="C995" s="522"/>
      <c r="D995" s="610"/>
      <c r="E995" s="477"/>
      <c r="F995" s="624"/>
      <c r="G995" s="468"/>
      <c r="H995" s="468"/>
      <c r="I995" s="468"/>
      <c r="J995" s="689"/>
      <c r="K995" s="291"/>
      <c r="L995" s="586"/>
      <c r="M995" s="597">
        <f>IF(B995=0,0,IF(I995="Yes",COUNTIFS(B$7:B994,B995,I$7:I994,"Yes")+1,0))</f>
        <v>0</v>
      </c>
    </row>
    <row r="996" spans="1:13" x14ac:dyDescent="0.35">
      <c r="A996" s="600"/>
      <c r="B996" s="572"/>
      <c r="C996" s="522"/>
      <c r="D996" s="610"/>
      <c r="E996" s="477"/>
      <c r="F996" s="624"/>
      <c r="G996" s="468"/>
      <c r="H996" s="468"/>
      <c r="I996" s="468"/>
      <c r="J996" s="689"/>
      <c r="K996" s="291"/>
      <c r="L996" s="586"/>
      <c r="M996" s="597">
        <f>IF(B996=0,0,IF(I996="Yes",COUNTIFS(B$7:B995,B996,I$7:I995,"Yes")+1,0))</f>
        <v>0</v>
      </c>
    </row>
    <row r="997" spans="1:13" x14ac:dyDescent="0.35">
      <c r="A997" s="600"/>
      <c r="B997" s="572"/>
      <c r="C997" s="522"/>
      <c r="D997" s="610"/>
      <c r="E997" s="477"/>
      <c r="F997" s="624"/>
      <c r="G997" s="468"/>
      <c r="H997" s="468"/>
      <c r="I997" s="468"/>
      <c r="J997" s="689"/>
      <c r="K997" s="291"/>
      <c r="L997" s="586"/>
      <c r="M997" s="597">
        <f>IF(B997=0,0,IF(I997="Yes",COUNTIFS(B$7:B996,B997,I$7:I996,"Yes")+1,0))</f>
        <v>0</v>
      </c>
    </row>
    <row r="998" spans="1:13" x14ac:dyDescent="0.35">
      <c r="A998" s="600"/>
      <c r="B998" s="572"/>
      <c r="C998" s="522"/>
      <c r="D998" s="610"/>
      <c r="E998" s="477"/>
      <c r="F998" s="624"/>
      <c r="G998" s="468"/>
      <c r="H998" s="468"/>
      <c r="I998" s="468"/>
      <c r="J998" s="689"/>
      <c r="K998" s="291"/>
      <c r="L998" s="586"/>
      <c r="M998" s="597">
        <f>IF(B998=0,0,IF(I998="Yes",COUNTIFS(B$7:B997,B998,I$7:I997,"Yes")+1,0))</f>
        <v>0</v>
      </c>
    </row>
    <row r="999" spans="1:13" x14ac:dyDescent="0.35">
      <c r="A999" s="600"/>
      <c r="B999" s="572"/>
      <c r="C999" s="522"/>
      <c r="D999" s="610"/>
      <c r="E999" s="477"/>
      <c r="F999" s="624"/>
      <c r="G999" s="468"/>
      <c r="H999" s="468"/>
      <c r="I999" s="468"/>
      <c r="J999" s="689"/>
      <c r="K999" s="291"/>
      <c r="L999" s="586"/>
      <c r="M999" s="597">
        <f>IF(B999=0,0,IF(I999="Yes",COUNTIFS(B$7:B998,B999,I$7:I998,"Yes")+1,0))</f>
        <v>0</v>
      </c>
    </row>
    <row r="1000" spans="1:13" x14ac:dyDescent="0.35">
      <c r="A1000" s="600"/>
      <c r="B1000" s="572"/>
      <c r="C1000" s="522"/>
      <c r="D1000" s="610"/>
      <c r="E1000" s="477"/>
      <c r="F1000" s="624"/>
      <c r="G1000" s="468"/>
      <c r="H1000" s="468"/>
      <c r="I1000" s="468"/>
      <c r="J1000" s="689"/>
      <c r="K1000" s="291"/>
      <c r="L1000" s="586"/>
      <c r="M1000" s="597">
        <f>IF(B1000=0,0,IF(I1000="Yes",COUNTIFS(B$7:B999,B1000,I$7:I999,"Yes")+1,0))</f>
        <v>0</v>
      </c>
    </row>
    <row r="1001" spans="1:13" x14ac:dyDescent="0.35">
      <c r="A1001" s="600"/>
      <c r="B1001" s="572"/>
      <c r="C1001" s="522"/>
      <c r="D1001" s="610"/>
      <c r="E1001" s="477"/>
      <c r="F1001" s="624"/>
      <c r="G1001" s="468"/>
      <c r="H1001" s="468"/>
      <c r="I1001" s="468"/>
      <c r="J1001" s="689"/>
      <c r="K1001" s="291"/>
      <c r="L1001" s="586"/>
      <c r="M1001" s="597">
        <f>IF(B1001=0,0,IF(I1001="Yes",COUNTIFS(B$7:B1000,B1001,I$7:I1000,"Yes")+1,0))</f>
        <v>0</v>
      </c>
    </row>
    <row r="1002" spans="1:13" x14ac:dyDescent="0.35">
      <c r="A1002" s="600"/>
      <c r="B1002" s="572"/>
      <c r="C1002" s="522"/>
      <c r="D1002" s="610"/>
      <c r="E1002" s="477"/>
      <c r="F1002" s="624"/>
      <c r="G1002" s="468"/>
      <c r="H1002" s="468"/>
      <c r="I1002" s="468"/>
      <c r="J1002" s="689"/>
      <c r="K1002" s="291"/>
      <c r="L1002" s="586"/>
      <c r="M1002" s="597">
        <f>IF(B1002=0,0,IF(I1002="Yes",COUNTIFS(B$7:B1001,B1002,I$7:I1001,"Yes")+1,0))</f>
        <v>0</v>
      </c>
    </row>
    <row r="1003" spans="1:13" x14ac:dyDescent="0.35">
      <c r="A1003" s="600"/>
      <c r="B1003" s="572"/>
      <c r="C1003" s="522"/>
      <c r="D1003" s="610"/>
      <c r="E1003" s="477"/>
      <c r="F1003" s="624"/>
      <c r="G1003" s="468"/>
      <c r="H1003" s="468"/>
      <c r="I1003" s="468"/>
      <c r="J1003" s="689"/>
      <c r="K1003" s="291"/>
      <c r="L1003" s="586"/>
      <c r="M1003" s="597">
        <f>IF(B1003=0,0,IF(I1003="Yes",COUNTIFS(B$7:B1002,B1003,I$7:I1002,"Yes")+1,0))</f>
        <v>0</v>
      </c>
    </row>
    <row r="1004" spans="1:13" x14ac:dyDescent="0.35">
      <c r="A1004" s="600"/>
      <c r="B1004" s="572"/>
      <c r="C1004" s="522"/>
      <c r="D1004" s="610"/>
      <c r="E1004" s="477"/>
      <c r="F1004" s="624"/>
      <c r="G1004" s="468"/>
      <c r="H1004" s="468"/>
      <c r="I1004" s="468"/>
      <c r="J1004" s="689"/>
      <c r="K1004" s="291"/>
      <c r="L1004" s="586"/>
      <c r="M1004" s="597">
        <f>IF(B1004=0,0,IF(I1004="Yes",COUNTIFS(B$7:B1003,B1004,I$7:I1003,"Yes")+1,0))</f>
        <v>0</v>
      </c>
    </row>
    <row r="1005" spans="1:13" x14ac:dyDescent="0.35">
      <c r="A1005" s="600"/>
      <c r="B1005" s="572"/>
      <c r="C1005" s="522"/>
      <c r="D1005" s="610"/>
      <c r="E1005" s="477"/>
      <c r="F1005" s="624"/>
      <c r="G1005" s="468"/>
      <c r="H1005" s="468"/>
      <c r="I1005" s="468"/>
      <c r="J1005" s="689"/>
      <c r="K1005" s="291"/>
      <c r="L1005" s="586"/>
      <c r="M1005" s="597">
        <f>IF(B1005=0,0,IF(I1005="Yes",COUNTIFS(B$7:B1004,B1005,I$7:I1004,"Yes")+1,0))</f>
        <v>0</v>
      </c>
    </row>
    <row r="1006" spans="1:13" x14ac:dyDescent="0.35">
      <c r="A1006" s="600"/>
      <c r="B1006" s="572"/>
      <c r="C1006" s="522"/>
      <c r="D1006" s="610"/>
      <c r="E1006" s="477"/>
      <c r="F1006" s="624"/>
      <c r="G1006" s="468"/>
      <c r="H1006" s="468"/>
      <c r="I1006" s="468"/>
      <c r="J1006" s="689"/>
      <c r="K1006" s="291"/>
      <c r="L1006" s="586"/>
      <c r="M1006" s="597">
        <f>IF(B1006=0,0,IF(I1006="Yes",COUNTIFS(B$7:B1005,B1006,I$7:I1005,"Yes")+1,0))</f>
        <v>0</v>
      </c>
    </row>
    <row r="1007" spans="1:13" x14ac:dyDescent="0.35">
      <c r="A1007" s="600"/>
      <c r="B1007" s="572"/>
      <c r="C1007" s="522"/>
      <c r="D1007" s="610"/>
      <c r="E1007" s="477"/>
      <c r="F1007" s="624"/>
      <c r="G1007" s="468"/>
      <c r="H1007" s="468"/>
      <c r="I1007" s="468"/>
      <c r="J1007" s="689"/>
      <c r="K1007" s="291"/>
      <c r="L1007" s="586"/>
      <c r="M1007" s="597">
        <f>IF(B1007=0,0,IF(I1007="Yes",COUNTIFS(B$7:B1006,B1007,I$7:I1006,"Yes")+1,0))</f>
        <v>0</v>
      </c>
    </row>
    <row r="1008" spans="1:13" x14ac:dyDescent="0.35">
      <c r="A1008" s="600"/>
      <c r="B1008" s="572"/>
      <c r="C1008" s="522"/>
      <c r="D1008" s="610"/>
      <c r="E1008" s="477"/>
      <c r="F1008" s="624"/>
      <c r="G1008" s="468"/>
      <c r="H1008" s="468"/>
      <c r="I1008" s="468"/>
      <c r="J1008" s="689"/>
      <c r="K1008" s="291"/>
      <c r="L1008" s="586"/>
      <c r="M1008" s="597">
        <f>IF(B1008=0,0,IF(I1008="Yes",COUNTIFS(B$7:B1007,B1008,I$7:I1007,"Yes")+1,0))</f>
        <v>0</v>
      </c>
    </row>
    <row r="1009" spans="1:13" x14ac:dyDescent="0.35">
      <c r="A1009" s="600"/>
      <c r="B1009" s="572"/>
      <c r="C1009" s="522"/>
      <c r="D1009" s="610"/>
      <c r="E1009" s="477"/>
      <c r="F1009" s="624"/>
      <c r="G1009" s="468"/>
      <c r="H1009" s="468"/>
      <c r="I1009" s="468"/>
      <c r="J1009" s="689"/>
      <c r="K1009" s="291"/>
      <c r="L1009" s="586"/>
      <c r="M1009" s="597">
        <f>IF(B1009=0,0,IF(I1009="Yes",COUNTIFS(B$7:B1008,B1009,I$7:I1008,"Yes")+1,0))</f>
        <v>0</v>
      </c>
    </row>
    <row r="1010" spans="1:13" x14ac:dyDescent="0.35">
      <c r="A1010" s="600"/>
      <c r="B1010" s="572"/>
      <c r="C1010" s="522"/>
      <c r="D1010" s="610"/>
      <c r="E1010" s="477"/>
      <c r="F1010" s="624"/>
      <c r="G1010" s="468"/>
      <c r="H1010" s="468"/>
      <c r="I1010" s="468"/>
      <c r="J1010" s="689"/>
      <c r="K1010" s="291"/>
      <c r="L1010" s="586"/>
      <c r="M1010" s="597">
        <f>IF(B1010=0,0,IF(I1010="Yes",COUNTIFS(B$7:B1009,B1010,I$7:I1009,"Yes")+1,0))</f>
        <v>0</v>
      </c>
    </row>
    <row r="1011" spans="1:13" x14ac:dyDescent="0.35">
      <c r="A1011" s="600"/>
      <c r="B1011" s="572"/>
      <c r="C1011" s="522"/>
      <c r="D1011" s="610"/>
      <c r="E1011" s="477"/>
      <c r="F1011" s="624"/>
      <c r="G1011" s="468"/>
      <c r="H1011" s="468"/>
      <c r="I1011" s="468"/>
      <c r="J1011" s="689"/>
      <c r="K1011" s="291"/>
      <c r="L1011" s="586"/>
      <c r="M1011" s="597">
        <f>IF(B1011=0,0,IF(I1011="Yes",COUNTIFS(B$7:B1010,B1011,I$7:I1010,"Yes")+1,0))</f>
        <v>0</v>
      </c>
    </row>
    <row r="1012" spans="1:13" x14ac:dyDescent="0.35">
      <c r="A1012" s="600"/>
      <c r="B1012" s="572"/>
      <c r="C1012" s="522"/>
      <c r="D1012" s="610"/>
      <c r="E1012" s="477"/>
      <c r="F1012" s="624"/>
      <c r="G1012" s="468"/>
      <c r="H1012" s="468"/>
      <c r="I1012" s="468"/>
      <c r="J1012" s="689"/>
      <c r="K1012" s="291"/>
      <c r="L1012" s="586"/>
      <c r="M1012" s="597">
        <f>IF(B1012=0,0,IF(I1012="Yes",COUNTIFS(B$7:B1011,B1012,I$7:I1011,"Yes")+1,0))</f>
        <v>0</v>
      </c>
    </row>
    <row r="1013" spans="1:13" x14ac:dyDescent="0.35">
      <c r="A1013" s="600"/>
      <c r="B1013" s="572"/>
      <c r="C1013" s="522"/>
      <c r="D1013" s="610"/>
      <c r="E1013" s="477"/>
      <c r="F1013" s="624"/>
      <c r="G1013" s="468"/>
      <c r="H1013" s="468"/>
      <c r="I1013" s="468"/>
      <c r="J1013" s="689"/>
      <c r="K1013" s="291"/>
      <c r="L1013" s="586"/>
      <c r="M1013" s="597">
        <f>IF(B1013=0,0,IF(I1013="Yes",COUNTIFS(B$7:B1012,B1013,I$7:I1012,"Yes")+1,0))</f>
        <v>0</v>
      </c>
    </row>
    <row r="1014" spans="1:13" x14ac:dyDescent="0.35">
      <c r="A1014" s="600"/>
      <c r="B1014" s="572"/>
      <c r="C1014" s="522"/>
      <c r="D1014" s="610"/>
      <c r="E1014" s="477"/>
      <c r="F1014" s="624"/>
      <c r="G1014" s="468"/>
      <c r="H1014" s="468"/>
      <c r="I1014" s="468"/>
      <c r="J1014" s="689"/>
      <c r="K1014" s="291"/>
      <c r="L1014" s="586"/>
      <c r="M1014" s="597">
        <f>IF(B1014=0,0,IF(I1014="Yes",COUNTIFS(B$7:B1013,B1014,I$7:I1013,"Yes")+1,0))</f>
        <v>0</v>
      </c>
    </row>
    <row r="1015" spans="1:13" x14ac:dyDescent="0.35">
      <c r="A1015" s="600"/>
      <c r="B1015" s="572"/>
      <c r="C1015" s="522"/>
      <c r="D1015" s="610"/>
      <c r="E1015" s="477"/>
      <c r="F1015" s="624"/>
      <c r="G1015" s="468"/>
      <c r="H1015" s="468"/>
      <c r="I1015" s="468"/>
      <c r="J1015" s="689"/>
      <c r="K1015" s="291"/>
      <c r="L1015" s="586"/>
      <c r="M1015" s="597">
        <f>IF(B1015=0,0,IF(I1015="Yes",COUNTIFS(B$7:B1014,B1015,I$7:I1014,"Yes")+1,0))</f>
        <v>0</v>
      </c>
    </row>
    <row r="1016" spans="1:13" x14ac:dyDescent="0.35">
      <c r="A1016" s="600"/>
      <c r="B1016" s="572"/>
      <c r="C1016" s="522"/>
      <c r="D1016" s="610"/>
      <c r="E1016" s="477"/>
      <c r="F1016" s="624"/>
      <c r="G1016" s="468"/>
      <c r="H1016" s="468"/>
      <c r="I1016" s="468"/>
      <c r="J1016" s="689"/>
      <c r="K1016" s="291"/>
      <c r="L1016" s="586"/>
      <c r="M1016" s="597">
        <f>IF(B1016=0,0,IF(I1016="Yes",COUNTIFS(B$7:B1015,B1016,I$7:I1015,"Yes")+1,0))</f>
        <v>0</v>
      </c>
    </row>
    <row r="1017" spans="1:13" x14ac:dyDescent="0.35">
      <c r="A1017" s="600"/>
      <c r="B1017" s="572"/>
      <c r="C1017" s="522"/>
      <c r="D1017" s="610"/>
      <c r="E1017" s="477"/>
      <c r="F1017" s="624"/>
      <c r="G1017" s="468"/>
      <c r="H1017" s="468"/>
      <c r="I1017" s="468"/>
      <c r="J1017" s="689"/>
      <c r="K1017" s="291"/>
      <c r="L1017" s="586"/>
      <c r="M1017" s="597">
        <f>IF(B1017=0,0,IF(I1017="Yes",COUNTIFS(B$7:B1016,B1017,I$7:I1016,"Yes")+1,0))</f>
        <v>0</v>
      </c>
    </row>
    <row r="1018" spans="1:13" x14ac:dyDescent="0.35">
      <c r="A1018" s="600"/>
      <c r="B1018" s="572"/>
      <c r="C1018" s="522"/>
      <c r="D1018" s="610"/>
      <c r="E1018" s="477"/>
      <c r="F1018" s="624"/>
      <c r="G1018" s="468"/>
      <c r="H1018" s="468"/>
      <c r="I1018" s="468"/>
      <c r="J1018" s="689"/>
      <c r="K1018" s="291"/>
      <c r="L1018" s="586"/>
      <c r="M1018" s="597">
        <f>IF(B1018=0,0,IF(I1018="Yes",COUNTIFS(B$7:B1017,B1018,I$7:I1017,"Yes")+1,0))</f>
        <v>0</v>
      </c>
    </row>
    <row r="1019" spans="1:13" x14ac:dyDescent="0.35">
      <c r="A1019" s="600"/>
      <c r="B1019" s="572"/>
      <c r="C1019" s="522"/>
      <c r="D1019" s="610"/>
      <c r="E1019" s="477"/>
      <c r="F1019" s="624"/>
      <c r="G1019" s="468"/>
      <c r="H1019" s="468"/>
      <c r="I1019" s="468"/>
      <c r="J1019" s="689"/>
      <c r="K1019" s="291"/>
      <c r="L1019" s="586"/>
      <c r="M1019" s="597">
        <f>IF(B1019=0,0,IF(I1019="Yes",COUNTIFS(B$7:B1018,B1019,I$7:I1018,"Yes")+1,0))</f>
        <v>0</v>
      </c>
    </row>
    <row r="1020" spans="1:13" x14ac:dyDescent="0.35">
      <c r="A1020" s="600"/>
      <c r="B1020" s="572"/>
      <c r="C1020" s="522"/>
      <c r="D1020" s="610"/>
      <c r="E1020" s="477"/>
      <c r="F1020" s="624"/>
      <c r="G1020" s="468"/>
      <c r="H1020" s="468"/>
      <c r="I1020" s="468"/>
      <c r="J1020" s="689"/>
      <c r="K1020" s="291"/>
      <c r="L1020" s="586"/>
      <c r="M1020" s="597">
        <f>IF(B1020=0,0,IF(I1020="Yes",COUNTIFS(B$7:B1019,B1020,I$7:I1019,"Yes")+1,0))</f>
        <v>0</v>
      </c>
    </row>
    <row r="1021" spans="1:13" x14ac:dyDescent="0.35">
      <c r="A1021" s="600"/>
      <c r="B1021" s="572"/>
      <c r="C1021" s="522"/>
      <c r="D1021" s="610"/>
      <c r="E1021" s="477"/>
      <c r="F1021" s="624"/>
      <c r="G1021" s="468"/>
      <c r="H1021" s="468"/>
      <c r="I1021" s="468"/>
      <c r="J1021" s="689"/>
      <c r="K1021" s="291"/>
      <c r="L1021" s="586"/>
      <c r="M1021" s="597">
        <f>IF(B1021=0,0,IF(I1021="Yes",COUNTIFS(B$7:B1020,B1021,I$7:I1020,"Yes")+1,0))</f>
        <v>0</v>
      </c>
    </row>
    <row r="1022" spans="1:13" x14ac:dyDescent="0.35">
      <c r="A1022" s="600"/>
      <c r="B1022" s="572"/>
      <c r="C1022" s="522"/>
      <c r="D1022" s="610"/>
      <c r="E1022" s="477"/>
      <c r="F1022" s="624"/>
      <c r="G1022" s="468"/>
      <c r="H1022" s="468"/>
      <c r="I1022" s="468"/>
      <c r="J1022" s="689"/>
      <c r="K1022" s="291"/>
      <c r="L1022" s="586"/>
      <c r="M1022" s="597">
        <f>IF(B1022=0,0,IF(I1022="Yes",COUNTIFS(B$7:B1021,B1022,I$7:I1021,"Yes")+1,0))</f>
        <v>0</v>
      </c>
    </row>
    <row r="1023" spans="1:13" x14ac:dyDescent="0.35">
      <c r="A1023" s="600"/>
      <c r="B1023" s="572"/>
      <c r="C1023" s="522"/>
      <c r="D1023" s="610"/>
      <c r="E1023" s="477"/>
      <c r="F1023" s="624"/>
      <c r="G1023" s="468"/>
      <c r="H1023" s="468"/>
      <c r="I1023" s="468"/>
      <c r="J1023" s="689"/>
      <c r="K1023" s="291"/>
      <c r="L1023" s="586"/>
      <c r="M1023" s="597">
        <f>IF(B1023=0,0,IF(I1023="Yes",COUNTIFS(B$7:B1022,B1023,I$7:I1022,"Yes")+1,0))</f>
        <v>0</v>
      </c>
    </row>
    <row r="1024" spans="1:13" x14ac:dyDescent="0.35">
      <c r="A1024" s="600"/>
      <c r="B1024" s="572"/>
      <c r="C1024" s="522"/>
      <c r="D1024" s="610"/>
      <c r="E1024" s="477"/>
      <c r="F1024" s="624"/>
      <c r="G1024" s="468"/>
      <c r="H1024" s="468"/>
      <c r="I1024" s="468"/>
      <c r="J1024" s="689"/>
      <c r="K1024" s="291"/>
      <c r="L1024" s="586"/>
      <c r="M1024" s="597">
        <f>IF(B1024=0,0,IF(I1024="Yes",COUNTIFS(B$7:B1023,B1024,I$7:I1023,"Yes")+1,0))</f>
        <v>0</v>
      </c>
    </row>
    <row r="1025" spans="1:13" x14ac:dyDescent="0.35">
      <c r="A1025" s="600"/>
      <c r="B1025" s="572"/>
      <c r="C1025" s="522"/>
      <c r="D1025" s="610"/>
      <c r="E1025" s="477"/>
      <c r="F1025" s="624"/>
      <c r="G1025" s="468"/>
      <c r="H1025" s="468"/>
      <c r="I1025" s="468"/>
      <c r="J1025" s="689"/>
      <c r="K1025" s="291"/>
      <c r="L1025" s="586"/>
      <c r="M1025" s="597">
        <f>IF(B1025=0,0,IF(I1025="Yes",COUNTIFS(B$7:B1024,B1025,I$7:I1024,"Yes")+1,0))</f>
        <v>0</v>
      </c>
    </row>
    <row r="1026" spans="1:13" x14ac:dyDescent="0.35">
      <c r="A1026" s="600"/>
      <c r="B1026" s="572"/>
      <c r="C1026" s="522"/>
      <c r="D1026" s="610"/>
      <c r="E1026" s="477"/>
      <c r="F1026" s="624"/>
      <c r="G1026" s="468"/>
      <c r="H1026" s="468"/>
      <c r="I1026" s="468"/>
      <c r="J1026" s="689"/>
      <c r="K1026" s="291"/>
      <c r="L1026" s="586"/>
      <c r="M1026" s="597">
        <f>IF(B1026=0,0,IF(I1026="Yes",COUNTIFS(B$7:B1025,B1026,I$7:I1025,"Yes")+1,0))</f>
        <v>0</v>
      </c>
    </row>
    <row r="1027" spans="1:13" x14ac:dyDescent="0.35">
      <c r="A1027" s="600"/>
      <c r="B1027" s="572"/>
      <c r="C1027" s="522"/>
      <c r="D1027" s="610"/>
      <c r="E1027" s="477"/>
      <c r="F1027" s="624"/>
      <c r="G1027" s="468"/>
      <c r="H1027" s="468"/>
      <c r="I1027" s="468"/>
      <c r="J1027" s="689"/>
      <c r="K1027" s="291"/>
      <c r="L1027" s="586"/>
      <c r="M1027" s="597">
        <f>IF(B1027=0,0,IF(I1027="Yes",COUNTIFS(B$7:B1026,B1027,I$7:I1026,"Yes")+1,0))</f>
        <v>0</v>
      </c>
    </row>
    <row r="1028" spans="1:13" x14ac:dyDescent="0.35">
      <c r="A1028" s="600"/>
      <c r="B1028" s="572"/>
      <c r="C1028" s="522"/>
      <c r="D1028" s="610"/>
      <c r="E1028" s="477"/>
      <c r="F1028" s="624"/>
      <c r="G1028" s="468"/>
      <c r="H1028" s="468"/>
      <c r="I1028" s="468"/>
      <c r="J1028" s="689"/>
      <c r="K1028" s="291"/>
      <c r="L1028" s="586"/>
      <c r="M1028" s="597">
        <f>IF(B1028=0,0,IF(I1028="Yes",COUNTIFS(B$7:B1027,B1028,I$7:I1027,"Yes")+1,0))</f>
        <v>0</v>
      </c>
    </row>
    <row r="1029" spans="1:13" x14ac:dyDescent="0.35">
      <c r="A1029" s="600"/>
      <c r="B1029" s="572"/>
      <c r="C1029" s="522"/>
      <c r="D1029" s="610"/>
      <c r="E1029" s="477"/>
      <c r="F1029" s="624"/>
      <c r="G1029" s="468"/>
      <c r="H1029" s="468"/>
      <c r="I1029" s="468"/>
      <c r="J1029" s="689"/>
      <c r="K1029" s="291"/>
      <c r="L1029" s="586"/>
      <c r="M1029" s="597">
        <f>IF(B1029=0,0,IF(I1029="Yes",COUNTIFS(B$7:B1028,B1029,I$7:I1028,"Yes")+1,0))</f>
        <v>0</v>
      </c>
    </row>
    <row r="1030" spans="1:13" x14ac:dyDescent="0.35">
      <c r="A1030" s="600"/>
      <c r="B1030" s="572"/>
      <c r="C1030" s="522"/>
      <c r="D1030" s="610"/>
      <c r="E1030" s="477"/>
      <c r="F1030" s="624"/>
      <c r="G1030" s="468"/>
      <c r="H1030" s="468"/>
      <c r="I1030" s="468"/>
      <c r="J1030" s="689"/>
      <c r="K1030" s="291"/>
      <c r="L1030" s="586"/>
      <c r="M1030" s="597">
        <f>IF(B1030=0,0,IF(I1030="Yes",COUNTIFS(B$7:B1029,B1030,I$7:I1029,"Yes")+1,0))</f>
        <v>0</v>
      </c>
    </row>
    <row r="1031" spans="1:13" x14ac:dyDescent="0.35">
      <c r="A1031" s="600"/>
      <c r="B1031" s="572"/>
      <c r="C1031" s="522"/>
      <c r="D1031" s="610"/>
      <c r="E1031" s="477"/>
      <c r="F1031" s="624"/>
      <c r="G1031" s="468"/>
      <c r="H1031" s="468"/>
      <c r="I1031" s="468"/>
      <c r="J1031" s="689"/>
      <c r="K1031" s="291"/>
      <c r="L1031" s="586"/>
      <c r="M1031" s="597">
        <f>IF(B1031=0,0,IF(I1031="Yes",COUNTIFS(B$7:B1030,B1031,I$7:I1030,"Yes")+1,0))</f>
        <v>0</v>
      </c>
    </row>
    <row r="1032" spans="1:13" x14ac:dyDescent="0.35">
      <c r="A1032" s="600"/>
      <c r="B1032" s="572"/>
      <c r="C1032" s="522"/>
      <c r="D1032" s="610"/>
      <c r="E1032" s="477"/>
      <c r="F1032" s="624"/>
      <c r="G1032" s="468"/>
      <c r="H1032" s="468"/>
      <c r="I1032" s="468"/>
      <c r="J1032" s="689"/>
      <c r="K1032" s="291"/>
      <c r="L1032" s="586"/>
      <c r="M1032" s="597">
        <f>IF(B1032=0,0,IF(I1032="Yes",COUNTIFS(B$7:B1031,B1032,I$7:I1031,"Yes")+1,0))</f>
        <v>0</v>
      </c>
    </row>
    <row r="1033" spans="1:13" x14ac:dyDescent="0.35">
      <c r="A1033" s="600"/>
      <c r="B1033" s="572"/>
      <c r="C1033" s="522"/>
      <c r="D1033" s="610"/>
      <c r="E1033" s="477"/>
      <c r="F1033" s="624"/>
      <c r="G1033" s="468"/>
      <c r="H1033" s="468"/>
      <c r="I1033" s="468"/>
      <c r="J1033" s="689"/>
      <c r="K1033" s="291"/>
      <c r="L1033" s="586"/>
      <c r="M1033" s="597">
        <f>IF(B1033=0,0,IF(I1033="Yes",COUNTIFS(B$7:B1032,B1033,I$7:I1032,"Yes")+1,0))</f>
        <v>0</v>
      </c>
    </row>
    <row r="1034" spans="1:13" x14ac:dyDescent="0.35">
      <c r="A1034" s="600"/>
      <c r="B1034" s="572"/>
      <c r="C1034" s="522"/>
      <c r="D1034" s="610"/>
      <c r="E1034" s="477"/>
      <c r="F1034" s="624"/>
      <c r="G1034" s="468"/>
      <c r="H1034" s="468"/>
      <c r="I1034" s="468"/>
      <c r="J1034" s="689"/>
      <c r="K1034" s="291"/>
      <c r="L1034" s="586"/>
      <c r="M1034" s="597">
        <f>IF(B1034=0,0,IF(I1034="Yes",COUNTIFS(B$7:B1033,B1034,I$7:I1033,"Yes")+1,0))</f>
        <v>0</v>
      </c>
    </row>
    <row r="1035" spans="1:13" x14ac:dyDescent="0.35">
      <c r="A1035" s="600"/>
      <c r="B1035" s="572"/>
      <c r="C1035" s="522"/>
      <c r="D1035" s="610"/>
      <c r="E1035" s="477"/>
      <c r="F1035" s="624"/>
      <c r="G1035" s="468"/>
      <c r="H1035" s="468"/>
      <c r="I1035" s="468"/>
      <c r="J1035" s="689"/>
      <c r="K1035" s="291"/>
      <c r="L1035" s="586"/>
      <c r="M1035" s="597">
        <f>IF(B1035=0,0,IF(I1035="Yes",COUNTIFS(B$7:B1034,B1035,I$7:I1034,"Yes")+1,0))</f>
        <v>0</v>
      </c>
    </row>
    <row r="1036" spans="1:13" x14ac:dyDescent="0.35">
      <c r="A1036" s="600"/>
      <c r="B1036" s="572"/>
      <c r="C1036" s="522"/>
      <c r="D1036" s="610"/>
      <c r="E1036" s="477"/>
      <c r="F1036" s="624"/>
      <c r="G1036" s="468"/>
      <c r="H1036" s="468"/>
      <c r="I1036" s="468"/>
      <c r="J1036" s="689"/>
      <c r="K1036" s="291"/>
      <c r="L1036" s="586"/>
      <c r="M1036" s="597">
        <f>IF(B1036=0,0,IF(I1036="Yes",COUNTIFS(B$7:B1035,B1036,I$7:I1035,"Yes")+1,0))</f>
        <v>0</v>
      </c>
    </row>
    <row r="1037" spans="1:13" x14ac:dyDescent="0.35">
      <c r="A1037" s="600"/>
      <c r="B1037" s="572"/>
      <c r="C1037" s="522"/>
      <c r="D1037" s="610"/>
      <c r="E1037" s="477"/>
      <c r="F1037" s="624"/>
      <c r="G1037" s="468"/>
      <c r="H1037" s="468"/>
      <c r="I1037" s="468"/>
      <c r="J1037" s="689"/>
      <c r="K1037" s="291"/>
      <c r="L1037" s="586"/>
      <c r="M1037" s="597">
        <f>IF(B1037=0,0,IF(I1037="Yes",COUNTIFS(B$7:B1036,B1037,I$7:I1036,"Yes")+1,0))</f>
        <v>0</v>
      </c>
    </row>
    <row r="1038" spans="1:13" x14ac:dyDescent="0.35">
      <c r="A1038" s="600"/>
      <c r="B1038" s="572"/>
      <c r="C1038" s="522"/>
      <c r="D1038" s="610"/>
      <c r="E1038" s="477"/>
      <c r="F1038" s="624"/>
      <c r="G1038" s="468"/>
      <c r="H1038" s="468"/>
      <c r="I1038" s="468"/>
      <c r="J1038" s="689"/>
      <c r="K1038" s="291"/>
      <c r="L1038" s="586"/>
      <c r="M1038" s="597">
        <f>IF(B1038=0,0,IF(I1038="Yes",COUNTIFS(B$7:B1037,B1038,I$7:I1037,"Yes")+1,0))</f>
        <v>0</v>
      </c>
    </row>
    <row r="1039" spans="1:13" x14ac:dyDescent="0.35">
      <c r="A1039" s="600"/>
      <c r="B1039" s="572"/>
      <c r="C1039" s="522"/>
      <c r="D1039" s="610"/>
      <c r="E1039" s="477"/>
      <c r="F1039" s="624"/>
      <c r="G1039" s="468"/>
      <c r="H1039" s="468"/>
      <c r="I1039" s="468"/>
      <c r="J1039" s="689"/>
      <c r="K1039" s="291"/>
      <c r="L1039" s="586"/>
      <c r="M1039" s="597">
        <f>IF(B1039=0,0,IF(I1039="Yes",COUNTIFS(B$7:B1038,B1039,I$7:I1038,"Yes")+1,0))</f>
        <v>0</v>
      </c>
    </row>
    <row r="1040" spans="1:13" x14ac:dyDescent="0.35">
      <c r="A1040" s="600"/>
      <c r="B1040" s="572"/>
      <c r="C1040" s="522"/>
      <c r="D1040" s="610"/>
      <c r="E1040" s="477"/>
      <c r="F1040" s="624"/>
      <c r="G1040" s="468"/>
      <c r="H1040" s="468"/>
      <c r="I1040" s="468"/>
      <c r="J1040" s="689"/>
      <c r="K1040" s="291"/>
      <c r="L1040" s="586"/>
      <c r="M1040" s="597">
        <f>IF(B1040=0,0,IF(I1040="Yes",COUNTIFS(B$7:B1039,B1040,I$7:I1039,"Yes")+1,0))</f>
        <v>0</v>
      </c>
    </row>
    <row r="1041" spans="1:13" x14ac:dyDescent="0.35">
      <c r="A1041" s="600"/>
      <c r="B1041" s="572"/>
      <c r="C1041" s="522"/>
      <c r="D1041" s="610"/>
      <c r="E1041" s="477"/>
      <c r="F1041" s="624"/>
      <c r="G1041" s="468"/>
      <c r="H1041" s="468"/>
      <c r="I1041" s="468"/>
      <c r="J1041" s="689"/>
      <c r="K1041" s="291"/>
      <c r="L1041" s="586"/>
      <c r="M1041" s="597">
        <f>IF(B1041=0,0,IF(I1041="Yes",COUNTIFS(B$7:B1040,B1041,I$7:I1040,"Yes")+1,0))</f>
        <v>0</v>
      </c>
    </row>
    <row r="1042" spans="1:13" x14ac:dyDescent="0.35">
      <c r="A1042" s="600"/>
      <c r="B1042" s="572"/>
      <c r="C1042" s="522"/>
      <c r="D1042" s="610"/>
      <c r="E1042" s="477"/>
      <c r="F1042" s="624"/>
      <c r="G1042" s="468"/>
      <c r="H1042" s="468"/>
      <c r="I1042" s="468"/>
      <c r="J1042" s="689"/>
      <c r="K1042" s="291"/>
      <c r="L1042" s="586"/>
      <c r="M1042" s="597">
        <f>IF(B1042=0,0,IF(I1042="Yes",COUNTIFS(B$7:B1041,B1042,I$7:I1041,"Yes")+1,0))</f>
        <v>0</v>
      </c>
    </row>
    <row r="1043" spans="1:13" x14ac:dyDescent="0.35">
      <c r="A1043" s="600"/>
      <c r="B1043" s="572"/>
      <c r="C1043" s="522"/>
      <c r="D1043" s="610"/>
      <c r="E1043" s="477"/>
      <c r="F1043" s="624"/>
      <c r="G1043" s="468"/>
      <c r="H1043" s="468"/>
      <c r="I1043" s="468"/>
      <c r="J1043" s="689"/>
      <c r="K1043" s="291"/>
      <c r="L1043" s="586"/>
      <c r="M1043" s="597">
        <f>IF(B1043=0,0,IF(I1043="Yes",COUNTIFS(B$7:B1042,B1043,I$7:I1042,"Yes")+1,0))</f>
        <v>0</v>
      </c>
    </row>
    <row r="1044" spans="1:13" x14ac:dyDescent="0.35">
      <c r="A1044" s="600"/>
      <c r="B1044" s="572"/>
      <c r="C1044" s="522"/>
      <c r="D1044" s="610"/>
      <c r="E1044" s="477"/>
      <c r="F1044" s="624"/>
      <c r="G1044" s="468"/>
      <c r="H1044" s="468"/>
      <c r="I1044" s="468"/>
      <c r="J1044" s="689"/>
      <c r="K1044" s="291"/>
      <c r="L1044" s="586"/>
      <c r="M1044" s="597">
        <f>IF(B1044=0,0,IF(I1044="Yes",COUNTIFS(B$7:B1043,B1044,I$7:I1043,"Yes")+1,0))</f>
        <v>0</v>
      </c>
    </row>
    <row r="1045" spans="1:13" x14ac:dyDescent="0.35">
      <c r="A1045" s="600"/>
      <c r="B1045" s="572"/>
      <c r="C1045" s="522"/>
      <c r="D1045" s="610"/>
      <c r="E1045" s="477"/>
      <c r="F1045" s="624"/>
      <c r="G1045" s="468"/>
      <c r="H1045" s="468"/>
      <c r="I1045" s="468"/>
      <c r="J1045" s="689"/>
      <c r="K1045" s="291"/>
      <c r="L1045" s="586"/>
      <c r="M1045" s="597">
        <f>IF(B1045=0,0,IF(I1045="Yes",COUNTIFS(B$7:B1044,B1045,I$7:I1044,"Yes")+1,0))</f>
        <v>0</v>
      </c>
    </row>
    <row r="1046" spans="1:13" x14ac:dyDescent="0.35">
      <c r="A1046" s="600"/>
      <c r="B1046" s="572"/>
      <c r="C1046" s="522"/>
      <c r="D1046" s="610"/>
      <c r="E1046" s="477"/>
      <c r="F1046" s="624"/>
      <c r="G1046" s="468"/>
      <c r="H1046" s="468"/>
      <c r="I1046" s="468"/>
      <c r="J1046" s="689"/>
      <c r="K1046" s="291"/>
      <c r="L1046" s="586"/>
      <c r="M1046" s="597">
        <f>IF(B1046=0,0,IF(I1046="Yes",COUNTIFS(B$7:B1045,B1046,I$7:I1045,"Yes")+1,0))</f>
        <v>0</v>
      </c>
    </row>
    <row r="1047" spans="1:13" x14ac:dyDescent="0.35">
      <c r="A1047" s="600"/>
      <c r="B1047" s="572"/>
      <c r="C1047" s="522"/>
      <c r="D1047" s="610"/>
      <c r="E1047" s="477"/>
      <c r="F1047" s="624"/>
      <c r="G1047" s="468"/>
      <c r="H1047" s="468"/>
      <c r="I1047" s="468"/>
      <c r="J1047" s="689"/>
      <c r="K1047" s="291"/>
      <c r="L1047" s="586"/>
      <c r="M1047" s="597">
        <f>IF(B1047=0,0,IF(I1047="Yes",COUNTIFS(B$7:B1046,B1047,I$7:I1046,"Yes")+1,0))</f>
        <v>0</v>
      </c>
    </row>
    <row r="1048" spans="1:13" x14ac:dyDescent="0.35">
      <c r="A1048" s="600"/>
      <c r="B1048" s="572"/>
      <c r="C1048" s="522"/>
      <c r="D1048" s="610"/>
      <c r="E1048" s="477"/>
      <c r="F1048" s="624"/>
      <c r="G1048" s="468"/>
      <c r="H1048" s="468"/>
      <c r="I1048" s="468"/>
      <c r="J1048" s="689"/>
      <c r="K1048" s="291"/>
      <c r="L1048" s="586"/>
      <c r="M1048" s="597">
        <f>IF(B1048=0,0,IF(I1048="Yes",COUNTIFS(B$7:B1047,B1048,I$7:I1047,"Yes")+1,0))</f>
        <v>0</v>
      </c>
    </row>
    <row r="1049" spans="1:13" x14ac:dyDescent="0.35">
      <c r="A1049" s="600"/>
      <c r="B1049" s="572"/>
      <c r="C1049" s="522"/>
      <c r="D1049" s="610"/>
      <c r="E1049" s="477"/>
      <c r="F1049" s="624"/>
      <c r="G1049" s="468"/>
      <c r="H1049" s="468"/>
      <c r="I1049" s="468"/>
      <c r="J1049" s="689"/>
      <c r="K1049" s="291"/>
      <c r="L1049" s="586"/>
      <c r="M1049" s="597">
        <f>IF(B1049=0,0,IF(I1049="Yes",COUNTIFS(B$7:B1048,B1049,I$7:I1048,"Yes")+1,0))</f>
        <v>0</v>
      </c>
    </row>
    <row r="1050" spans="1:13" x14ac:dyDescent="0.35">
      <c r="A1050" s="600"/>
      <c r="B1050" s="572"/>
      <c r="C1050" s="522"/>
      <c r="D1050" s="610"/>
      <c r="E1050" s="477"/>
      <c r="F1050" s="624"/>
      <c r="G1050" s="468"/>
      <c r="H1050" s="468"/>
      <c r="I1050" s="468"/>
      <c r="J1050" s="689"/>
      <c r="K1050" s="291"/>
      <c r="L1050" s="586"/>
      <c r="M1050" s="597">
        <f>IF(B1050=0,0,IF(I1050="Yes",COUNTIFS(B$7:B1049,B1050,I$7:I1049,"Yes")+1,0))</f>
        <v>0</v>
      </c>
    </row>
    <row r="1051" spans="1:13" x14ac:dyDescent="0.35">
      <c r="A1051" s="600"/>
      <c r="B1051" s="572"/>
      <c r="C1051" s="522"/>
      <c r="D1051" s="610"/>
      <c r="E1051" s="477"/>
      <c r="F1051" s="624"/>
      <c r="G1051" s="468"/>
      <c r="H1051" s="468"/>
      <c r="I1051" s="468"/>
      <c r="J1051" s="689"/>
      <c r="K1051" s="291"/>
      <c r="L1051" s="586"/>
      <c r="M1051" s="597">
        <f>IF(B1051=0,0,IF(I1051="Yes",COUNTIFS(B$7:B1050,B1051,I$7:I1050,"Yes")+1,0))</f>
        <v>0</v>
      </c>
    </row>
    <row r="1052" spans="1:13" x14ac:dyDescent="0.35">
      <c r="A1052" s="600"/>
      <c r="B1052" s="572"/>
      <c r="C1052" s="522"/>
      <c r="D1052" s="610"/>
      <c r="E1052" s="477"/>
      <c r="F1052" s="624"/>
      <c r="G1052" s="468"/>
      <c r="H1052" s="468"/>
      <c r="I1052" s="468"/>
      <c r="J1052" s="689"/>
      <c r="K1052" s="291"/>
      <c r="L1052" s="586"/>
      <c r="M1052" s="597">
        <f>IF(B1052=0,0,IF(I1052="Yes",COUNTIFS(B$7:B1051,B1052,I$7:I1051,"Yes")+1,0))</f>
        <v>0</v>
      </c>
    </row>
    <row r="1053" spans="1:13" x14ac:dyDescent="0.35">
      <c r="A1053" s="600"/>
      <c r="B1053" s="572"/>
      <c r="C1053" s="522"/>
      <c r="D1053" s="610"/>
      <c r="E1053" s="477"/>
      <c r="F1053" s="624"/>
      <c r="G1053" s="468"/>
      <c r="H1053" s="468"/>
      <c r="I1053" s="468"/>
      <c r="J1053" s="689"/>
      <c r="K1053" s="291"/>
      <c r="L1053" s="586"/>
      <c r="M1053" s="597">
        <f>IF(B1053=0,0,IF(I1053="Yes",COUNTIFS(B$7:B1052,B1053,I$7:I1052,"Yes")+1,0))</f>
        <v>0</v>
      </c>
    </row>
    <row r="1054" spans="1:13" x14ac:dyDescent="0.35">
      <c r="A1054" s="600"/>
      <c r="B1054" s="572"/>
      <c r="C1054" s="522"/>
      <c r="D1054" s="610"/>
      <c r="E1054" s="477"/>
      <c r="F1054" s="624"/>
      <c r="G1054" s="468"/>
      <c r="H1054" s="468"/>
      <c r="I1054" s="468"/>
      <c r="J1054" s="689"/>
      <c r="K1054" s="291"/>
      <c r="L1054" s="586"/>
      <c r="M1054" s="597">
        <f>IF(B1054=0,0,IF(I1054="Yes",COUNTIFS(B$7:B1053,B1054,I$7:I1053,"Yes")+1,0))</f>
        <v>0</v>
      </c>
    </row>
    <row r="1055" spans="1:13" x14ac:dyDescent="0.35">
      <c r="A1055" s="600"/>
      <c r="B1055" s="572"/>
      <c r="C1055" s="522"/>
      <c r="D1055" s="610"/>
      <c r="E1055" s="477"/>
      <c r="F1055" s="624"/>
      <c r="G1055" s="468"/>
      <c r="H1055" s="468"/>
      <c r="I1055" s="468"/>
      <c r="J1055" s="689"/>
      <c r="K1055" s="291"/>
      <c r="L1055" s="586"/>
      <c r="M1055" s="597">
        <f>IF(B1055=0,0,IF(I1055="Yes",COUNTIFS(B$7:B1054,B1055,I$7:I1054,"Yes")+1,0))</f>
        <v>0</v>
      </c>
    </row>
    <row r="1056" spans="1:13" x14ac:dyDescent="0.35">
      <c r="A1056" s="600"/>
      <c r="B1056" s="572"/>
      <c r="C1056" s="522"/>
      <c r="D1056" s="610"/>
      <c r="E1056" s="477"/>
      <c r="F1056" s="624"/>
      <c r="G1056" s="468"/>
      <c r="H1056" s="468"/>
      <c r="I1056" s="468"/>
      <c r="J1056" s="689"/>
      <c r="K1056" s="291"/>
      <c r="L1056" s="586"/>
      <c r="M1056" s="597">
        <f>IF(B1056=0,0,IF(I1056="Yes",COUNTIFS(B$7:B1055,B1056,I$7:I1055,"Yes")+1,0))</f>
        <v>0</v>
      </c>
    </row>
    <row r="1057" spans="1:13" x14ac:dyDescent="0.35">
      <c r="A1057" s="600"/>
      <c r="B1057" s="572"/>
      <c r="C1057" s="522"/>
      <c r="D1057" s="610"/>
      <c r="E1057" s="477"/>
      <c r="F1057" s="624"/>
      <c r="G1057" s="468"/>
      <c r="H1057" s="468"/>
      <c r="I1057" s="468"/>
      <c r="J1057" s="689"/>
      <c r="K1057" s="291"/>
      <c r="L1057" s="586"/>
      <c r="M1057" s="597">
        <f>IF(B1057=0,0,IF(I1057="Yes",COUNTIFS(B$7:B1056,B1057,I$7:I1056,"Yes")+1,0))</f>
        <v>0</v>
      </c>
    </row>
    <row r="1058" spans="1:13" x14ac:dyDescent="0.35">
      <c r="A1058" s="600"/>
      <c r="B1058" s="572"/>
      <c r="C1058" s="522"/>
      <c r="D1058" s="610"/>
      <c r="E1058" s="477"/>
      <c r="F1058" s="624"/>
      <c r="G1058" s="468"/>
      <c r="H1058" s="468"/>
      <c r="I1058" s="468"/>
      <c r="J1058" s="689"/>
      <c r="K1058" s="291"/>
      <c r="L1058" s="586"/>
      <c r="M1058" s="597">
        <f>IF(B1058=0,0,IF(I1058="Yes",COUNTIFS(B$7:B1057,B1058,I$7:I1057,"Yes")+1,0))</f>
        <v>0</v>
      </c>
    </row>
    <row r="1059" spans="1:13" x14ac:dyDescent="0.35">
      <c r="A1059" s="600"/>
      <c r="B1059" s="572"/>
      <c r="C1059" s="522"/>
      <c r="D1059" s="610"/>
      <c r="E1059" s="477"/>
      <c r="F1059" s="624"/>
      <c r="G1059" s="468"/>
      <c r="H1059" s="468"/>
      <c r="I1059" s="468"/>
      <c r="J1059" s="689"/>
      <c r="K1059" s="291"/>
      <c r="L1059" s="586"/>
      <c r="M1059" s="597">
        <f>IF(B1059=0,0,IF(I1059="Yes",COUNTIFS(B$7:B1058,B1059,I$7:I1058,"Yes")+1,0))</f>
        <v>0</v>
      </c>
    </row>
    <row r="1060" spans="1:13" x14ac:dyDescent="0.35">
      <c r="A1060" s="600"/>
      <c r="B1060" s="572"/>
      <c r="C1060" s="522"/>
      <c r="D1060" s="610"/>
      <c r="E1060" s="477"/>
      <c r="F1060" s="624"/>
      <c r="G1060" s="468"/>
      <c r="H1060" s="468"/>
      <c r="I1060" s="468"/>
      <c r="J1060" s="689"/>
      <c r="K1060" s="291"/>
      <c r="L1060" s="586"/>
      <c r="M1060" s="597">
        <f>IF(B1060=0,0,IF(I1060="Yes",COUNTIFS(B$7:B1059,B1060,I$7:I1059,"Yes")+1,0))</f>
        <v>0</v>
      </c>
    </row>
    <row r="1061" spans="1:13" x14ac:dyDescent="0.35">
      <c r="A1061" s="600"/>
      <c r="B1061" s="572"/>
      <c r="C1061" s="522"/>
      <c r="D1061" s="610"/>
      <c r="E1061" s="477"/>
      <c r="F1061" s="624"/>
      <c r="G1061" s="468"/>
      <c r="H1061" s="468"/>
      <c r="I1061" s="468"/>
      <c r="J1061" s="689"/>
      <c r="K1061" s="291"/>
      <c r="L1061" s="586"/>
      <c r="M1061" s="597">
        <f>IF(B1061=0,0,IF(I1061="Yes",COUNTIFS(B$7:B1060,B1061,I$7:I1060,"Yes")+1,0))</f>
        <v>0</v>
      </c>
    </row>
    <row r="1062" spans="1:13" x14ac:dyDescent="0.35">
      <c r="A1062" s="600"/>
      <c r="B1062" s="572"/>
      <c r="C1062" s="522"/>
      <c r="D1062" s="610"/>
      <c r="E1062" s="477"/>
      <c r="F1062" s="624"/>
      <c r="G1062" s="468"/>
      <c r="H1062" s="468"/>
      <c r="I1062" s="468"/>
      <c r="J1062" s="689"/>
      <c r="K1062" s="291"/>
      <c r="L1062" s="586"/>
      <c r="M1062" s="597">
        <f>IF(B1062=0,0,IF(I1062="Yes",COUNTIFS(B$7:B1061,B1062,I$7:I1061,"Yes")+1,0))</f>
        <v>0</v>
      </c>
    </row>
    <row r="1063" spans="1:13" x14ac:dyDescent="0.35">
      <c r="A1063" s="600"/>
      <c r="B1063" s="572"/>
      <c r="C1063" s="522"/>
      <c r="D1063" s="610"/>
      <c r="E1063" s="477"/>
      <c r="F1063" s="624"/>
      <c r="G1063" s="468"/>
      <c r="H1063" s="468"/>
      <c r="I1063" s="468"/>
      <c r="J1063" s="689"/>
      <c r="K1063" s="291"/>
      <c r="L1063" s="586"/>
      <c r="M1063" s="597">
        <f>IF(B1063=0,0,IF(I1063="Yes",COUNTIFS(B$7:B1062,B1063,I$7:I1062,"Yes")+1,0))</f>
        <v>0</v>
      </c>
    </row>
    <row r="1064" spans="1:13" x14ac:dyDescent="0.35">
      <c r="A1064" s="600"/>
      <c r="B1064" s="572"/>
      <c r="C1064" s="522"/>
      <c r="D1064" s="610"/>
      <c r="E1064" s="477"/>
      <c r="F1064" s="624"/>
      <c r="G1064" s="468"/>
      <c r="H1064" s="468"/>
      <c r="I1064" s="468"/>
      <c r="J1064" s="689"/>
      <c r="K1064" s="291"/>
      <c r="L1064" s="586"/>
      <c r="M1064" s="597">
        <f>IF(B1064=0,0,IF(I1064="Yes",COUNTIFS(B$7:B1063,B1064,I$7:I1063,"Yes")+1,0))</f>
        <v>0</v>
      </c>
    </row>
    <row r="1065" spans="1:13" x14ac:dyDescent="0.35">
      <c r="A1065" s="600"/>
      <c r="B1065" s="572"/>
      <c r="C1065" s="522"/>
      <c r="D1065" s="610"/>
      <c r="E1065" s="477"/>
      <c r="F1065" s="624"/>
      <c r="G1065" s="468"/>
      <c r="H1065" s="468"/>
      <c r="I1065" s="468"/>
      <c r="J1065" s="689"/>
      <c r="K1065" s="291"/>
      <c r="L1065" s="586"/>
      <c r="M1065" s="597">
        <f>IF(B1065=0,0,IF(I1065="Yes",COUNTIFS(B$7:B1064,B1065,I$7:I1064,"Yes")+1,0))</f>
        <v>0</v>
      </c>
    </row>
    <row r="1066" spans="1:13" x14ac:dyDescent="0.35">
      <c r="A1066" s="600"/>
      <c r="B1066" s="572"/>
      <c r="C1066" s="522"/>
      <c r="D1066" s="610"/>
      <c r="E1066" s="477"/>
      <c r="F1066" s="624"/>
      <c r="G1066" s="468"/>
      <c r="H1066" s="468"/>
      <c r="I1066" s="468"/>
      <c r="J1066" s="689"/>
      <c r="K1066" s="291"/>
      <c r="L1066" s="586"/>
      <c r="M1066" s="597">
        <f>IF(B1066=0,0,IF(I1066="Yes",COUNTIFS(B$7:B1065,B1066,I$7:I1065,"Yes")+1,0))</f>
        <v>0</v>
      </c>
    </row>
    <row r="1067" spans="1:13" x14ac:dyDescent="0.35">
      <c r="A1067" s="600"/>
      <c r="B1067" s="572"/>
      <c r="C1067" s="522"/>
      <c r="D1067" s="610"/>
      <c r="E1067" s="477"/>
      <c r="F1067" s="624"/>
      <c r="G1067" s="468"/>
      <c r="H1067" s="468"/>
      <c r="I1067" s="468"/>
      <c r="J1067" s="689"/>
      <c r="K1067" s="291"/>
      <c r="L1067" s="586"/>
      <c r="M1067" s="597">
        <f>IF(B1067=0,0,IF(I1067="Yes",COUNTIFS(B$7:B1066,B1067,I$7:I1066,"Yes")+1,0))</f>
        <v>0</v>
      </c>
    </row>
    <row r="1068" spans="1:13" x14ac:dyDescent="0.35">
      <c r="A1068" s="600"/>
      <c r="B1068" s="572"/>
      <c r="C1068" s="522"/>
      <c r="D1068" s="610"/>
      <c r="E1068" s="477"/>
      <c r="F1068" s="624"/>
      <c r="G1068" s="468"/>
      <c r="H1068" s="468"/>
      <c r="I1068" s="468"/>
      <c r="J1068" s="689"/>
      <c r="K1068" s="291"/>
      <c r="L1068" s="586"/>
      <c r="M1068" s="597">
        <f>IF(B1068=0,0,IF(I1068="Yes",COUNTIFS(B$7:B1067,B1068,I$7:I1067,"Yes")+1,0))</f>
        <v>0</v>
      </c>
    </row>
    <row r="1069" spans="1:13" x14ac:dyDescent="0.35">
      <c r="A1069" s="600"/>
      <c r="B1069" s="572"/>
      <c r="C1069" s="522"/>
      <c r="D1069" s="610"/>
      <c r="E1069" s="477"/>
      <c r="F1069" s="624"/>
      <c r="G1069" s="468"/>
      <c r="H1069" s="468"/>
      <c r="I1069" s="468"/>
      <c r="J1069" s="689"/>
      <c r="K1069" s="291"/>
      <c r="L1069" s="586"/>
      <c r="M1069" s="597">
        <f>IF(B1069=0,0,IF(I1069="Yes",COUNTIFS(B$7:B1068,B1069,I$7:I1068,"Yes")+1,0))</f>
        <v>0</v>
      </c>
    </row>
    <row r="1070" spans="1:13" x14ac:dyDescent="0.35">
      <c r="A1070" s="600"/>
      <c r="B1070" s="572"/>
      <c r="C1070" s="522"/>
      <c r="D1070" s="610"/>
      <c r="E1070" s="477"/>
      <c r="F1070" s="624"/>
      <c r="G1070" s="468"/>
      <c r="H1070" s="468"/>
      <c r="I1070" s="468"/>
      <c r="J1070" s="689"/>
      <c r="K1070" s="291"/>
      <c r="L1070" s="586"/>
      <c r="M1070" s="597">
        <f>IF(B1070=0,0,IF(I1070="Yes",COUNTIFS(B$7:B1069,B1070,I$7:I1069,"Yes")+1,0))</f>
        <v>0</v>
      </c>
    </row>
    <row r="1071" spans="1:13" x14ac:dyDescent="0.35">
      <c r="A1071" s="600"/>
      <c r="B1071" s="572"/>
      <c r="C1071" s="522"/>
      <c r="D1071" s="610"/>
      <c r="E1071" s="477"/>
      <c r="F1071" s="624"/>
      <c r="G1071" s="468"/>
      <c r="H1071" s="468"/>
      <c r="I1071" s="468"/>
      <c r="J1071" s="689"/>
      <c r="K1071" s="291"/>
      <c r="L1071" s="586"/>
      <c r="M1071" s="597">
        <f>IF(B1071=0,0,IF(I1071="Yes",COUNTIFS(B$7:B1070,B1071,I$7:I1070,"Yes")+1,0))</f>
        <v>0</v>
      </c>
    </row>
    <row r="1072" spans="1:13" x14ac:dyDescent="0.35">
      <c r="A1072" s="600"/>
      <c r="B1072" s="572"/>
      <c r="C1072" s="522"/>
      <c r="D1072" s="610"/>
      <c r="E1072" s="477"/>
      <c r="F1072" s="624"/>
      <c r="G1072" s="468"/>
      <c r="H1072" s="468"/>
      <c r="I1072" s="468"/>
      <c r="J1072" s="689"/>
      <c r="K1072" s="291"/>
      <c r="L1072" s="586"/>
      <c r="M1072" s="597">
        <f>IF(B1072=0,0,IF(I1072="Yes",COUNTIFS(B$7:B1071,B1072,I$7:I1071,"Yes")+1,0))</f>
        <v>0</v>
      </c>
    </row>
    <row r="1073" spans="1:13" x14ac:dyDescent="0.35">
      <c r="A1073" s="600"/>
      <c r="B1073" s="572"/>
      <c r="C1073" s="522"/>
      <c r="D1073" s="610"/>
      <c r="E1073" s="477"/>
      <c r="F1073" s="624"/>
      <c r="G1073" s="468"/>
      <c r="H1073" s="468"/>
      <c r="I1073" s="468"/>
      <c r="J1073" s="689"/>
      <c r="K1073" s="291"/>
      <c r="L1073" s="586"/>
      <c r="M1073" s="597">
        <f>IF(B1073=0,0,IF(I1073="Yes",COUNTIFS(B$7:B1072,B1073,I$7:I1072,"Yes")+1,0))</f>
        <v>0</v>
      </c>
    </row>
    <row r="1074" spans="1:13" x14ac:dyDescent="0.35">
      <c r="A1074" s="600"/>
      <c r="B1074" s="572"/>
      <c r="C1074" s="522"/>
      <c r="D1074" s="610"/>
      <c r="E1074" s="477"/>
      <c r="F1074" s="624"/>
      <c r="G1074" s="468"/>
      <c r="H1074" s="468"/>
      <c r="I1074" s="468"/>
      <c r="J1074" s="689"/>
      <c r="K1074" s="291"/>
      <c r="L1074" s="586"/>
      <c r="M1074" s="597">
        <f>IF(B1074=0,0,IF(I1074="Yes",COUNTIFS(B$7:B1073,B1074,I$7:I1073,"Yes")+1,0))</f>
        <v>0</v>
      </c>
    </row>
    <row r="1075" spans="1:13" x14ac:dyDescent="0.35">
      <c r="A1075" s="600"/>
      <c r="B1075" s="572"/>
      <c r="C1075" s="522"/>
      <c r="D1075" s="610"/>
      <c r="E1075" s="477"/>
      <c r="F1075" s="624"/>
      <c r="G1075" s="468"/>
      <c r="H1075" s="468"/>
      <c r="I1075" s="468"/>
      <c r="J1075" s="689"/>
      <c r="K1075" s="291"/>
      <c r="L1075" s="586"/>
      <c r="M1075" s="597">
        <f>IF(B1075=0,0,IF(I1075="Yes",COUNTIFS(B$7:B1074,B1075,I$7:I1074,"Yes")+1,0))</f>
        <v>0</v>
      </c>
    </row>
    <row r="1076" spans="1:13" x14ac:dyDescent="0.35">
      <c r="A1076" s="600"/>
      <c r="B1076" s="572"/>
      <c r="C1076" s="522"/>
      <c r="D1076" s="610"/>
      <c r="E1076" s="477"/>
      <c r="F1076" s="624"/>
      <c r="G1076" s="468"/>
      <c r="H1076" s="468"/>
      <c r="I1076" s="468"/>
      <c r="J1076" s="689"/>
      <c r="K1076" s="291"/>
      <c r="L1076" s="586"/>
      <c r="M1076" s="597">
        <f>IF(B1076=0,0,IF(I1076="Yes",COUNTIFS(B$7:B1075,B1076,I$7:I1075,"Yes")+1,0))</f>
        <v>0</v>
      </c>
    </row>
    <row r="1077" spans="1:13" x14ac:dyDescent="0.35">
      <c r="A1077" s="600"/>
      <c r="B1077" s="572"/>
      <c r="C1077" s="522"/>
      <c r="D1077" s="610"/>
      <c r="E1077" s="477"/>
      <c r="F1077" s="624"/>
      <c r="G1077" s="468"/>
      <c r="H1077" s="468"/>
      <c r="I1077" s="468"/>
      <c r="J1077" s="689"/>
      <c r="K1077" s="291"/>
      <c r="L1077" s="586"/>
      <c r="M1077" s="597">
        <f>IF(B1077=0,0,IF(I1077="Yes",COUNTIFS(B$7:B1076,B1077,I$7:I1076,"Yes")+1,0))</f>
        <v>0</v>
      </c>
    </row>
    <row r="1078" spans="1:13" x14ac:dyDescent="0.35">
      <c r="A1078" s="600"/>
      <c r="B1078" s="572"/>
      <c r="C1078" s="522"/>
      <c r="D1078" s="610"/>
      <c r="E1078" s="477"/>
      <c r="F1078" s="624"/>
      <c r="G1078" s="468"/>
      <c r="H1078" s="468"/>
      <c r="I1078" s="468"/>
      <c r="J1078" s="689"/>
      <c r="K1078" s="291"/>
      <c r="L1078" s="586"/>
      <c r="M1078" s="597">
        <f>IF(B1078=0,0,IF(I1078="Yes",COUNTIFS(B$7:B1077,B1078,I$7:I1077,"Yes")+1,0))</f>
        <v>0</v>
      </c>
    </row>
    <row r="1079" spans="1:13" x14ac:dyDescent="0.35">
      <c r="A1079" s="600"/>
      <c r="B1079" s="572"/>
      <c r="C1079" s="522"/>
      <c r="D1079" s="610"/>
      <c r="E1079" s="477"/>
      <c r="F1079" s="624"/>
      <c r="G1079" s="468"/>
      <c r="H1079" s="468"/>
      <c r="I1079" s="468"/>
      <c r="J1079" s="689"/>
      <c r="K1079" s="291"/>
      <c r="L1079" s="586"/>
      <c r="M1079" s="597">
        <f>IF(B1079=0,0,IF(I1079="Yes",COUNTIFS(B$7:B1078,B1079,I$7:I1078,"Yes")+1,0))</f>
        <v>0</v>
      </c>
    </row>
    <row r="1080" spans="1:13" x14ac:dyDescent="0.35">
      <c r="A1080" s="600"/>
      <c r="B1080" s="572"/>
      <c r="C1080" s="522"/>
      <c r="D1080" s="610"/>
      <c r="E1080" s="477"/>
      <c r="F1080" s="624"/>
      <c r="G1080" s="468"/>
      <c r="H1080" s="468"/>
      <c r="I1080" s="468"/>
      <c r="J1080" s="689"/>
      <c r="K1080" s="291"/>
      <c r="L1080" s="586"/>
      <c r="M1080" s="597">
        <f>IF(B1080=0,0,IF(I1080="Yes",COUNTIFS(B$7:B1079,B1080,I$7:I1079,"Yes")+1,0))</f>
        <v>0</v>
      </c>
    </row>
    <row r="1081" spans="1:13" x14ac:dyDescent="0.35">
      <c r="A1081" s="600"/>
      <c r="B1081" s="572"/>
      <c r="C1081" s="522"/>
      <c r="D1081" s="610"/>
      <c r="E1081" s="477"/>
      <c r="F1081" s="624"/>
      <c r="G1081" s="468"/>
      <c r="H1081" s="468"/>
      <c r="I1081" s="468"/>
      <c r="J1081" s="689"/>
      <c r="K1081" s="291"/>
      <c r="L1081" s="586"/>
      <c r="M1081" s="597">
        <f>IF(B1081=0,0,IF(I1081="Yes",COUNTIFS(B$7:B1080,B1081,I$7:I1080,"Yes")+1,0))</f>
        <v>0</v>
      </c>
    </row>
    <row r="1082" spans="1:13" x14ac:dyDescent="0.35">
      <c r="A1082" s="600"/>
      <c r="B1082" s="572"/>
      <c r="C1082" s="522"/>
      <c r="D1082" s="610"/>
      <c r="E1082" s="477"/>
      <c r="F1082" s="624"/>
      <c r="G1082" s="468"/>
      <c r="H1082" s="468"/>
      <c r="I1082" s="468"/>
      <c r="J1082" s="689"/>
      <c r="K1082" s="291"/>
      <c r="L1082" s="586"/>
      <c r="M1082" s="597">
        <f>IF(B1082=0,0,IF(I1082="Yes",COUNTIFS(B$7:B1081,B1082,I$7:I1081,"Yes")+1,0))</f>
        <v>0</v>
      </c>
    </row>
    <row r="1083" spans="1:13" x14ac:dyDescent="0.35">
      <c r="A1083" s="600"/>
      <c r="B1083" s="572"/>
      <c r="C1083" s="522"/>
      <c r="D1083" s="610"/>
      <c r="E1083" s="477"/>
      <c r="F1083" s="624"/>
      <c r="G1083" s="468"/>
      <c r="H1083" s="468"/>
      <c r="I1083" s="468"/>
      <c r="J1083" s="689"/>
      <c r="K1083" s="291"/>
      <c r="L1083" s="586"/>
      <c r="M1083" s="597">
        <f>IF(B1083=0,0,IF(I1083="Yes",COUNTIFS(B$7:B1082,B1083,I$7:I1082,"Yes")+1,0))</f>
        <v>0</v>
      </c>
    </row>
    <row r="1084" spans="1:13" x14ac:dyDescent="0.35">
      <c r="A1084" s="600"/>
      <c r="B1084" s="572"/>
      <c r="C1084" s="522"/>
      <c r="D1084" s="610"/>
      <c r="E1084" s="477"/>
      <c r="F1084" s="624"/>
      <c r="G1084" s="468"/>
      <c r="H1084" s="468"/>
      <c r="I1084" s="468"/>
      <c r="J1084" s="689"/>
      <c r="K1084" s="291"/>
      <c r="L1084" s="586"/>
      <c r="M1084" s="597">
        <f>IF(B1084=0,0,IF(I1084="Yes",COUNTIFS(B$7:B1083,B1084,I$7:I1083,"Yes")+1,0))</f>
        <v>0</v>
      </c>
    </row>
    <row r="1085" spans="1:13" x14ac:dyDescent="0.35">
      <c r="A1085" s="600"/>
      <c r="B1085" s="572"/>
      <c r="C1085" s="522"/>
      <c r="D1085" s="610"/>
      <c r="E1085" s="477"/>
      <c r="F1085" s="624"/>
      <c r="G1085" s="468"/>
      <c r="H1085" s="468"/>
      <c r="I1085" s="468"/>
      <c r="J1085" s="689"/>
      <c r="K1085" s="291"/>
      <c r="L1085" s="586"/>
      <c r="M1085" s="597">
        <f>IF(B1085=0,0,IF(I1085="Yes",COUNTIFS(B$7:B1084,B1085,I$7:I1084,"Yes")+1,0))</f>
        <v>0</v>
      </c>
    </row>
    <row r="1086" spans="1:13" x14ac:dyDescent="0.35">
      <c r="A1086" s="600"/>
      <c r="B1086" s="572"/>
      <c r="C1086" s="522"/>
      <c r="D1086" s="610"/>
      <c r="E1086" s="477"/>
      <c r="F1086" s="624"/>
      <c r="G1086" s="468"/>
      <c r="H1086" s="468"/>
      <c r="I1086" s="468"/>
      <c r="J1086" s="689"/>
      <c r="K1086" s="291"/>
      <c r="L1086" s="586"/>
      <c r="M1086" s="597">
        <f>IF(B1086=0,0,IF(I1086="Yes",COUNTIFS(B$7:B1085,B1086,I$7:I1085,"Yes")+1,0))</f>
        <v>0</v>
      </c>
    </row>
    <row r="1087" spans="1:13" x14ac:dyDescent="0.35">
      <c r="A1087" s="600"/>
      <c r="B1087" s="572"/>
      <c r="C1087" s="522"/>
      <c r="D1087" s="610"/>
      <c r="E1087" s="477"/>
      <c r="F1087" s="624"/>
      <c r="G1087" s="468"/>
      <c r="H1087" s="468"/>
      <c r="I1087" s="468"/>
      <c r="J1087" s="689"/>
      <c r="K1087" s="291"/>
      <c r="L1087" s="586"/>
      <c r="M1087" s="597">
        <f>IF(B1087=0,0,IF(I1087="Yes",COUNTIFS(B$7:B1086,B1087,I$7:I1086,"Yes")+1,0))</f>
        <v>0</v>
      </c>
    </row>
    <row r="1088" spans="1:13" x14ac:dyDescent="0.35">
      <c r="A1088" s="600"/>
      <c r="B1088" s="572"/>
      <c r="C1088" s="522"/>
      <c r="D1088" s="610"/>
      <c r="E1088" s="477"/>
      <c r="F1088" s="624"/>
      <c r="G1088" s="468"/>
      <c r="H1088" s="468"/>
      <c r="I1088" s="468"/>
      <c r="J1088" s="689"/>
      <c r="K1088" s="291"/>
      <c r="L1088" s="586"/>
      <c r="M1088" s="597">
        <f>IF(B1088=0,0,IF(I1088="Yes",COUNTIFS(B$7:B1087,B1088,I$7:I1087,"Yes")+1,0))</f>
        <v>0</v>
      </c>
    </row>
    <row r="1089" spans="1:13" x14ac:dyDescent="0.35">
      <c r="A1089" s="600"/>
      <c r="B1089" s="572"/>
      <c r="C1089" s="522"/>
      <c r="D1089" s="610"/>
      <c r="E1089" s="477"/>
      <c r="F1089" s="624"/>
      <c r="G1089" s="468"/>
      <c r="H1089" s="468"/>
      <c r="I1089" s="468"/>
      <c r="J1089" s="689"/>
      <c r="K1089" s="291"/>
      <c r="L1089" s="586"/>
      <c r="M1089" s="597">
        <f>IF(B1089=0,0,IF(I1089="Yes",COUNTIFS(B$7:B1088,B1089,I$7:I1088,"Yes")+1,0))</f>
        <v>0</v>
      </c>
    </row>
    <row r="1090" spans="1:13" x14ac:dyDescent="0.35">
      <c r="A1090" s="600"/>
      <c r="B1090" s="572"/>
      <c r="C1090" s="522"/>
      <c r="D1090" s="610"/>
      <c r="E1090" s="477"/>
      <c r="F1090" s="624"/>
      <c r="G1090" s="468"/>
      <c r="H1090" s="468"/>
      <c r="I1090" s="468"/>
      <c r="J1090" s="689"/>
      <c r="K1090" s="291"/>
      <c r="L1090" s="586"/>
      <c r="M1090" s="597">
        <f>IF(B1090=0,0,IF(I1090="Yes",COUNTIFS(B$7:B1089,B1090,I$7:I1089,"Yes")+1,0))</f>
        <v>0</v>
      </c>
    </row>
    <row r="1091" spans="1:13" x14ac:dyDescent="0.35">
      <c r="A1091" s="600"/>
      <c r="B1091" s="572"/>
      <c r="C1091" s="522"/>
      <c r="D1091" s="610"/>
      <c r="E1091" s="477"/>
      <c r="F1091" s="624"/>
      <c r="G1091" s="468"/>
      <c r="H1091" s="468"/>
      <c r="I1091" s="468"/>
      <c r="J1091" s="689"/>
      <c r="K1091" s="291"/>
      <c r="L1091" s="586"/>
      <c r="M1091" s="597">
        <f>IF(B1091=0,0,IF(I1091="Yes",COUNTIFS(B$7:B1090,B1091,I$7:I1090,"Yes")+1,0))</f>
        <v>0</v>
      </c>
    </row>
    <row r="1092" spans="1:13" x14ac:dyDescent="0.35">
      <c r="A1092" s="600"/>
      <c r="B1092" s="572"/>
      <c r="C1092" s="522"/>
      <c r="D1092" s="610"/>
      <c r="E1092" s="477"/>
      <c r="F1092" s="624"/>
      <c r="G1092" s="468"/>
      <c r="H1092" s="468"/>
      <c r="I1092" s="468"/>
      <c r="J1092" s="689"/>
      <c r="K1092" s="291"/>
      <c r="L1092" s="586"/>
      <c r="M1092" s="597">
        <f>IF(B1092=0,0,IF(I1092="Yes",COUNTIFS(B$7:B1091,B1092,I$7:I1091,"Yes")+1,0))</f>
        <v>0</v>
      </c>
    </row>
    <row r="1093" spans="1:13" x14ac:dyDescent="0.35">
      <c r="A1093" s="600"/>
      <c r="B1093" s="572"/>
      <c r="C1093" s="522"/>
      <c r="D1093" s="610"/>
      <c r="E1093" s="477"/>
      <c r="F1093" s="624"/>
      <c r="G1093" s="468"/>
      <c r="H1093" s="468"/>
      <c r="I1093" s="468"/>
      <c r="J1093" s="689"/>
      <c r="K1093" s="291"/>
      <c r="L1093" s="586"/>
      <c r="M1093" s="597">
        <f>IF(B1093=0,0,IF(I1093="Yes",COUNTIFS(B$7:B1092,B1093,I$7:I1092,"Yes")+1,0))</f>
        <v>0</v>
      </c>
    </row>
    <row r="1094" spans="1:13" x14ac:dyDescent="0.35">
      <c r="A1094" s="600"/>
      <c r="B1094" s="572"/>
      <c r="C1094" s="522"/>
      <c r="D1094" s="610"/>
      <c r="E1094" s="477"/>
      <c r="F1094" s="624"/>
      <c r="G1094" s="468"/>
      <c r="H1094" s="468"/>
      <c r="I1094" s="468"/>
      <c r="J1094" s="689"/>
      <c r="K1094" s="291"/>
      <c r="L1094" s="586"/>
      <c r="M1094" s="597">
        <f>IF(B1094=0,0,IF(I1094="Yes",COUNTIFS(B$7:B1093,B1094,I$7:I1093,"Yes")+1,0))</f>
        <v>0</v>
      </c>
    </row>
    <row r="1095" spans="1:13" x14ac:dyDescent="0.35">
      <c r="A1095" s="600"/>
      <c r="B1095" s="572"/>
      <c r="C1095" s="522"/>
      <c r="D1095" s="610"/>
      <c r="E1095" s="477"/>
      <c r="F1095" s="624"/>
      <c r="G1095" s="468"/>
      <c r="H1095" s="468"/>
      <c r="I1095" s="468"/>
      <c r="J1095" s="689"/>
      <c r="K1095" s="291"/>
      <c r="L1095" s="586"/>
      <c r="M1095" s="597">
        <f>IF(B1095=0,0,IF(I1095="Yes",COUNTIFS(B$7:B1094,B1095,I$7:I1094,"Yes")+1,0))</f>
        <v>0</v>
      </c>
    </row>
    <row r="1096" spans="1:13" x14ac:dyDescent="0.35">
      <c r="A1096" s="600"/>
      <c r="B1096" s="572"/>
      <c r="C1096" s="522"/>
      <c r="D1096" s="610"/>
      <c r="E1096" s="477"/>
      <c r="F1096" s="624"/>
      <c r="G1096" s="468"/>
      <c r="H1096" s="468"/>
      <c r="I1096" s="468"/>
      <c r="J1096" s="689"/>
      <c r="K1096" s="291"/>
      <c r="L1096" s="586"/>
      <c r="M1096" s="597">
        <f>IF(B1096=0,0,IF(I1096="Yes",COUNTIFS(B$7:B1095,B1096,I$7:I1095,"Yes")+1,0))</f>
        <v>0</v>
      </c>
    </row>
    <row r="1097" spans="1:13" x14ac:dyDescent="0.35">
      <c r="A1097" s="600"/>
      <c r="B1097" s="572"/>
      <c r="C1097" s="522"/>
      <c r="D1097" s="610"/>
      <c r="E1097" s="477"/>
      <c r="F1097" s="624"/>
      <c r="G1097" s="468"/>
      <c r="H1097" s="468"/>
      <c r="I1097" s="468"/>
      <c r="J1097" s="689"/>
      <c r="K1097" s="291"/>
      <c r="L1097" s="586"/>
      <c r="M1097" s="597">
        <f>IF(B1097=0,0,IF(I1097="Yes",COUNTIFS(B$7:B1096,B1097,I$7:I1096,"Yes")+1,0))</f>
        <v>0</v>
      </c>
    </row>
    <row r="1098" spans="1:13" x14ac:dyDescent="0.35">
      <c r="A1098" s="600"/>
      <c r="B1098" s="572"/>
      <c r="C1098" s="522"/>
      <c r="D1098" s="610"/>
      <c r="E1098" s="477"/>
      <c r="F1098" s="624"/>
      <c r="G1098" s="468"/>
      <c r="H1098" s="468"/>
      <c r="I1098" s="468"/>
      <c r="J1098" s="689"/>
      <c r="K1098" s="291"/>
      <c r="L1098" s="586"/>
      <c r="M1098" s="597">
        <f>IF(B1098=0,0,IF(I1098="Yes",COUNTIFS(B$7:B1097,B1098,I$7:I1097,"Yes")+1,0))</f>
        <v>0</v>
      </c>
    </row>
    <row r="1099" spans="1:13" x14ac:dyDescent="0.35">
      <c r="A1099" s="600"/>
      <c r="B1099" s="572"/>
      <c r="C1099" s="522"/>
      <c r="D1099" s="610"/>
      <c r="E1099" s="477"/>
      <c r="F1099" s="624"/>
      <c r="G1099" s="468"/>
      <c r="H1099" s="468"/>
      <c r="I1099" s="468"/>
      <c r="J1099" s="689"/>
      <c r="K1099" s="291"/>
      <c r="L1099" s="586"/>
      <c r="M1099" s="597">
        <f>IF(B1099=0,0,IF(I1099="Yes",COUNTIFS(B$7:B1098,B1099,I$7:I1098,"Yes")+1,0))</f>
        <v>0</v>
      </c>
    </row>
    <row r="1100" spans="1:13" x14ac:dyDescent="0.35">
      <c r="A1100" s="600"/>
      <c r="B1100" s="572"/>
      <c r="C1100" s="522"/>
      <c r="D1100" s="610"/>
      <c r="E1100" s="477"/>
      <c r="F1100" s="624"/>
      <c r="G1100" s="468"/>
      <c r="H1100" s="468"/>
      <c r="I1100" s="468"/>
      <c r="J1100" s="689"/>
      <c r="K1100" s="291"/>
      <c r="L1100" s="586"/>
      <c r="M1100" s="597">
        <f>IF(B1100=0,0,IF(I1100="Yes",COUNTIFS(B$7:B1099,B1100,I$7:I1099,"Yes")+1,0))</f>
        <v>0</v>
      </c>
    </row>
    <row r="1101" spans="1:13" x14ac:dyDescent="0.35">
      <c r="A1101" s="600"/>
      <c r="B1101" s="572"/>
      <c r="C1101" s="522"/>
      <c r="D1101" s="610"/>
      <c r="E1101" s="477"/>
      <c r="F1101" s="624"/>
      <c r="G1101" s="468"/>
      <c r="H1101" s="468"/>
      <c r="I1101" s="468"/>
      <c r="J1101" s="689"/>
      <c r="K1101" s="291"/>
      <c r="L1101" s="586"/>
      <c r="M1101" s="597">
        <f>IF(B1101=0,0,IF(I1101="Yes",COUNTIFS(B$7:B1100,B1101,I$7:I1100,"Yes")+1,0))</f>
        <v>0</v>
      </c>
    </row>
    <row r="1102" spans="1:13" x14ac:dyDescent="0.35">
      <c r="A1102" s="600"/>
      <c r="B1102" s="572"/>
      <c r="C1102" s="522"/>
      <c r="D1102" s="610"/>
      <c r="E1102" s="477"/>
      <c r="F1102" s="624"/>
      <c r="G1102" s="468"/>
      <c r="H1102" s="468"/>
      <c r="I1102" s="468"/>
      <c r="J1102" s="689"/>
      <c r="K1102" s="291"/>
      <c r="L1102" s="586"/>
      <c r="M1102" s="597">
        <f>IF(B1102=0,0,IF(I1102="Yes",COUNTIFS(B$7:B1101,B1102,I$7:I1101,"Yes")+1,0))</f>
        <v>0</v>
      </c>
    </row>
    <row r="1103" spans="1:13" x14ac:dyDescent="0.35">
      <c r="A1103" s="600"/>
      <c r="B1103" s="572"/>
      <c r="C1103" s="522"/>
      <c r="D1103" s="610"/>
      <c r="E1103" s="477"/>
      <c r="F1103" s="624"/>
      <c r="G1103" s="468"/>
      <c r="H1103" s="468"/>
      <c r="I1103" s="468"/>
      <c r="J1103" s="689"/>
      <c r="K1103" s="291"/>
      <c r="L1103" s="586"/>
      <c r="M1103" s="597">
        <f>IF(B1103=0,0,IF(I1103="Yes",COUNTIFS(B$7:B1102,B1103,I$7:I1102,"Yes")+1,0))</f>
        <v>0</v>
      </c>
    </row>
    <row r="1104" spans="1:13" x14ac:dyDescent="0.35">
      <c r="A1104" s="600"/>
      <c r="B1104" s="572"/>
      <c r="C1104" s="522"/>
      <c r="D1104" s="610"/>
      <c r="E1104" s="477"/>
      <c r="F1104" s="624"/>
      <c r="G1104" s="468"/>
      <c r="H1104" s="468"/>
      <c r="I1104" s="468"/>
      <c r="J1104" s="689"/>
      <c r="K1104" s="291"/>
      <c r="L1104" s="586"/>
      <c r="M1104" s="597">
        <f>IF(B1104=0,0,IF(I1104="Yes",COUNTIFS(B$7:B1103,B1104,I$7:I1103,"Yes")+1,0))</f>
        <v>0</v>
      </c>
    </row>
    <row r="1105" spans="1:13" x14ac:dyDescent="0.35">
      <c r="A1105" s="600"/>
      <c r="B1105" s="572"/>
      <c r="C1105" s="522"/>
      <c r="D1105" s="610"/>
      <c r="E1105" s="477"/>
      <c r="F1105" s="624"/>
      <c r="G1105" s="468"/>
      <c r="H1105" s="468"/>
      <c r="I1105" s="468"/>
      <c r="J1105" s="689"/>
      <c r="K1105" s="291"/>
      <c r="L1105" s="586"/>
      <c r="M1105" s="597">
        <f>IF(B1105=0,0,IF(I1105="Yes",COUNTIFS(B$7:B1104,B1105,I$7:I1104,"Yes")+1,0))</f>
        <v>0</v>
      </c>
    </row>
    <row r="1106" spans="1:13" x14ac:dyDescent="0.35">
      <c r="A1106" s="600"/>
      <c r="B1106" s="572"/>
      <c r="C1106" s="522"/>
      <c r="D1106" s="610"/>
      <c r="E1106" s="477"/>
      <c r="F1106" s="624"/>
      <c r="G1106" s="468"/>
      <c r="H1106" s="468"/>
      <c r="I1106" s="468"/>
      <c r="J1106" s="689"/>
      <c r="K1106" s="291"/>
      <c r="L1106" s="586"/>
      <c r="M1106" s="597">
        <f>IF(B1106=0,0,IF(I1106="Yes",COUNTIFS(B$7:B1105,B1106,I$7:I1105,"Yes")+1,0))</f>
        <v>0</v>
      </c>
    </row>
    <row r="1107" spans="1:13" x14ac:dyDescent="0.35">
      <c r="A1107" s="600"/>
      <c r="B1107" s="572"/>
      <c r="C1107" s="522"/>
      <c r="D1107" s="610"/>
      <c r="E1107" s="477"/>
      <c r="F1107" s="624"/>
      <c r="G1107" s="468"/>
      <c r="H1107" s="468"/>
      <c r="I1107" s="468"/>
      <c r="J1107" s="689"/>
      <c r="K1107" s="291"/>
      <c r="L1107" s="586"/>
      <c r="M1107" s="597">
        <f>IF(B1107=0,0,IF(I1107="Yes",COUNTIFS(B$7:B1106,B1107,I$7:I1106,"Yes")+1,0))</f>
        <v>0</v>
      </c>
    </row>
    <row r="1108" spans="1:13" x14ac:dyDescent="0.35">
      <c r="A1108" s="600"/>
      <c r="B1108" s="572"/>
      <c r="C1108" s="522"/>
      <c r="D1108" s="610"/>
      <c r="E1108" s="477"/>
      <c r="F1108" s="624"/>
      <c r="G1108" s="468"/>
      <c r="H1108" s="468"/>
      <c r="I1108" s="468"/>
      <c r="J1108" s="689"/>
      <c r="K1108" s="291"/>
      <c r="L1108" s="586"/>
      <c r="M1108" s="597">
        <f>IF(B1108=0,0,IF(I1108="Yes",COUNTIFS(B$7:B1107,B1108,I$7:I1107,"Yes")+1,0))</f>
        <v>0</v>
      </c>
    </row>
    <row r="1109" spans="1:13" x14ac:dyDescent="0.35">
      <c r="A1109" s="600"/>
      <c r="B1109" s="572"/>
      <c r="C1109" s="522"/>
      <c r="D1109" s="610"/>
      <c r="E1109" s="477"/>
      <c r="F1109" s="624"/>
      <c r="G1109" s="468"/>
      <c r="H1109" s="468"/>
      <c r="I1109" s="468"/>
      <c r="J1109" s="689"/>
      <c r="K1109" s="291"/>
      <c r="L1109" s="586"/>
      <c r="M1109" s="597">
        <f>IF(B1109=0,0,IF(I1109="Yes",COUNTIFS(B$7:B1108,B1109,I$7:I1108,"Yes")+1,0))</f>
        <v>0</v>
      </c>
    </row>
    <row r="1110" spans="1:13" x14ac:dyDescent="0.35">
      <c r="A1110" s="600"/>
      <c r="B1110" s="572"/>
      <c r="C1110" s="522"/>
      <c r="D1110" s="610"/>
      <c r="E1110" s="477"/>
      <c r="F1110" s="624"/>
      <c r="G1110" s="468"/>
      <c r="H1110" s="468"/>
      <c r="I1110" s="468"/>
      <c r="J1110" s="689"/>
      <c r="K1110" s="291"/>
      <c r="L1110" s="586"/>
      <c r="M1110" s="597">
        <f>IF(B1110=0,0,IF(I1110="Yes",COUNTIFS(B$7:B1109,B1110,I$7:I1109,"Yes")+1,0))</f>
        <v>0</v>
      </c>
    </row>
    <row r="1111" spans="1:13" x14ac:dyDescent="0.35">
      <c r="A1111" s="600"/>
      <c r="B1111" s="572"/>
      <c r="C1111" s="522"/>
      <c r="D1111" s="610"/>
      <c r="E1111" s="477"/>
      <c r="F1111" s="624"/>
      <c r="G1111" s="468"/>
      <c r="H1111" s="468"/>
      <c r="I1111" s="468"/>
      <c r="J1111" s="689"/>
      <c r="K1111" s="291"/>
      <c r="L1111" s="586"/>
      <c r="M1111" s="597">
        <f>IF(B1111=0,0,IF(I1111="Yes",COUNTIFS(B$7:B1110,B1111,I$7:I1110,"Yes")+1,0))</f>
        <v>0</v>
      </c>
    </row>
    <row r="1112" spans="1:13" x14ac:dyDescent="0.35">
      <c r="A1112" s="600"/>
      <c r="B1112" s="572"/>
      <c r="C1112" s="522"/>
      <c r="D1112" s="610"/>
      <c r="E1112" s="477"/>
      <c r="F1112" s="624"/>
      <c r="G1112" s="468"/>
      <c r="H1112" s="468"/>
      <c r="I1112" s="468"/>
      <c r="J1112" s="689"/>
      <c r="K1112" s="291"/>
      <c r="L1112" s="586"/>
      <c r="M1112" s="597">
        <f>IF(B1112=0,0,IF(I1112="Yes",COUNTIFS(B$7:B1111,B1112,I$7:I1111,"Yes")+1,0))</f>
        <v>0</v>
      </c>
    </row>
    <row r="1113" spans="1:13" x14ac:dyDescent="0.35">
      <c r="A1113" s="600"/>
      <c r="B1113" s="572"/>
      <c r="C1113" s="522"/>
      <c r="D1113" s="610"/>
      <c r="E1113" s="477"/>
      <c r="F1113" s="624"/>
      <c r="G1113" s="468"/>
      <c r="H1113" s="468"/>
      <c r="I1113" s="468"/>
      <c r="J1113" s="689"/>
      <c r="K1113" s="291"/>
      <c r="L1113" s="586"/>
      <c r="M1113" s="597">
        <f>IF(B1113=0,0,IF(I1113="Yes",COUNTIFS(B$7:B1112,B1113,I$7:I1112,"Yes")+1,0))</f>
        <v>0</v>
      </c>
    </row>
    <row r="1114" spans="1:13" x14ac:dyDescent="0.35">
      <c r="A1114" s="600"/>
      <c r="B1114" s="572"/>
      <c r="C1114" s="522"/>
      <c r="D1114" s="610"/>
      <c r="E1114" s="477"/>
      <c r="F1114" s="624"/>
      <c r="G1114" s="468"/>
      <c r="H1114" s="468"/>
      <c r="I1114" s="468"/>
      <c r="J1114" s="689"/>
      <c r="K1114" s="291"/>
      <c r="L1114" s="586"/>
      <c r="M1114" s="597">
        <f>IF(B1114=0,0,IF(I1114="Yes",COUNTIFS(B$7:B1113,B1114,I$7:I1113,"Yes")+1,0))</f>
        <v>0</v>
      </c>
    </row>
    <row r="1115" spans="1:13" x14ac:dyDescent="0.35">
      <c r="A1115" s="600"/>
      <c r="B1115" s="572"/>
      <c r="C1115" s="522"/>
      <c r="D1115" s="610"/>
      <c r="E1115" s="477"/>
      <c r="F1115" s="624"/>
      <c r="G1115" s="468"/>
      <c r="H1115" s="468"/>
      <c r="I1115" s="468"/>
      <c r="J1115" s="689"/>
      <c r="K1115" s="291"/>
      <c r="L1115" s="586"/>
      <c r="M1115" s="597">
        <f>IF(B1115=0,0,IF(I1115="Yes",COUNTIFS(B$7:B1114,B1115,I$7:I1114,"Yes")+1,0))</f>
        <v>0</v>
      </c>
    </row>
    <row r="1116" spans="1:13" x14ac:dyDescent="0.35">
      <c r="A1116" s="600"/>
      <c r="B1116" s="572"/>
      <c r="C1116" s="522"/>
      <c r="D1116" s="610"/>
      <c r="E1116" s="477"/>
      <c r="F1116" s="624"/>
      <c r="G1116" s="468"/>
      <c r="H1116" s="468"/>
      <c r="I1116" s="468"/>
      <c r="J1116" s="689"/>
      <c r="K1116" s="291"/>
      <c r="L1116" s="586"/>
      <c r="M1116" s="597">
        <f>IF(B1116=0,0,IF(I1116="Yes",COUNTIFS(B$7:B1115,B1116,I$7:I1115,"Yes")+1,0))</f>
        <v>0</v>
      </c>
    </row>
    <row r="1117" spans="1:13" x14ac:dyDescent="0.35">
      <c r="A1117" s="600"/>
      <c r="B1117" s="572"/>
      <c r="C1117" s="522"/>
      <c r="D1117" s="610"/>
      <c r="E1117" s="477"/>
      <c r="F1117" s="624"/>
      <c r="G1117" s="468"/>
      <c r="H1117" s="468"/>
      <c r="I1117" s="468"/>
      <c r="J1117" s="689"/>
      <c r="K1117" s="291"/>
      <c r="L1117" s="586"/>
      <c r="M1117" s="597">
        <f>IF(B1117=0,0,IF(I1117="Yes",COUNTIFS(B$7:B1116,B1117,I$7:I1116,"Yes")+1,0))</f>
        <v>0</v>
      </c>
    </row>
    <row r="1118" spans="1:13" x14ac:dyDescent="0.35">
      <c r="A1118" s="600"/>
      <c r="B1118" s="572"/>
      <c r="C1118" s="522"/>
      <c r="D1118" s="610"/>
      <c r="E1118" s="477"/>
      <c r="F1118" s="624"/>
      <c r="G1118" s="468"/>
      <c r="H1118" s="468"/>
      <c r="I1118" s="468"/>
      <c r="J1118" s="689"/>
      <c r="K1118" s="291"/>
      <c r="L1118" s="586"/>
      <c r="M1118" s="597">
        <f>IF(B1118=0,0,IF(I1118="Yes",COUNTIFS(B$7:B1117,B1118,I$7:I1117,"Yes")+1,0))</f>
        <v>0</v>
      </c>
    </row>
    <row r="1119" spans="1:13" x14ac:dyDescent="0.35">
      <c r="A1119" s="600"/>
      <c r="B1119" s="572"/>
      <c r="C1119" s="522"/>
      <c r="D1119" s="610"/>
      <c r="E1119" s="477"/>
      <c r="F1119" s="624"/>
      <c r="G1119" s="468"/>
      <c r="H1119" s="468"/>
      <c r="I1119" s="468"/>
      <c r="J1119" s="689"/>
      <c r="K1119" s="291"/>
      <c r="L1119" s="586"/>
      <c r="M1119" s="597">
        <f>IF(B1119=0,0,IF(I1119="Yes",COUNTIFS(B$7:B1118,B1119,I$7:I1118,"Yes")+1,0))</f>
        <v>0</v>
      </c>
    </row>
    <row r="1120" spans="1:13" x14ac:dyDescent="0.35">
      <c r="A1120" s="600"/>
      <c r="B1120" s="572"/>
      <c r="C1120" s="522"/>
      <c r="D1120" s="610"/>
      <c r="E1120" s="477"/>
      <c r="F1120" s="624"/>
      <c r="G1120" s="468"/>
      <c r="H1120" s="468"/>
      <c r="I1120" s="468"/>
      <c r="J1120" s="689"/>
      <c r="K1120" s="291"/>
      <c r="L1120" s="586"/>
      <c r="M1120" s="597">
        <f>IF(B1120=0,0,IF(I1120="Yes",COUNTIFS(B$7:B1119,B1120,I$7:I1119,"Yes")+1,0))</f>
        <v>0</v>
      </c>
    </row>
    <row r="1121" spans="1:13" x14ac:dyDescent="0.35">
      <c r="A1121" s="600"/>
      <c r="B1121" s="572"/>
      <c r="C1121" s="522"/>
      <c r="D1121" s="610"/>
      <c r="E1121" s="477"/>
      <c r="F1121" s="624"/>
      <c r="G1121" s="468"/>
      <c r="H1121" s="468"/>
      <c r="I1121" s="468"/>
      <c r="J1121" s="689"/>
      <c r="K1121" s="291"/>
      <c r="L1121" s="586"/>
      <c r="M1121" s="597">
        <f>IF(B1121=0,0,IF(I1121="Yes",COUNTIFS(B$7:B1120,B1121,I$7:I1120,"Yes")+1,0))</f>
        <v>0</v>
      </c>
    </row>
    <row r="1122" spans="1:13" x14ac:dyDescent="0.35">
      <c r="A1122" s="600"/>
      <c r="B1122" s="572"/>
      <c r="C1122" s="522"/>
      <c r="D1122" s="610"/>
      <c r="E1122" s="477"/>
      <c r="F1122" s="624"/>
      <c r="G1122" s="468"/>
      <c r="H1122" s="468"/>
      <c r="I1122" s="468"/>
      <c r="J1122" s="689"/>
      <c r="K1122" s="291"/>
      <c r="L1122" s="586"/>
      <c r="M1122" s="597">
        <f>IF(B1122=0,0,IF(I1122="Yes",COUNTIFS(B$7:B1121,B1122,I$7:I1121,"Yes")+1,0))</f>
        <v>0</v>
      </c>
    </row>
    <row r="1123" spans="1:13" x14ac:dyDescent="0.35">
      <c r="A1123" s="600"/>
      <c r="B1123" s="572"/>
      <c r="C1123" s="522"/>
      <c r="D1123" s="610"/>
      <c r="E1123" s="477"/>
      <c r="F1123" s="624"/>
      <c r="G1123" s="468"/>
      <c r="H1123" s="468"/>
      <c r="I1123" s="468"/>
      <c r="J1123" s="689"/>
      <c r="K1123" s="291"/>
      <c r="L1123" s="586"/>
      <c r="M1123" s="597">
        <f>IF(B1123=0,0,IF(I1123="Yes",COUNTIFS(B$7:B1122,B1123,I$7:I1122,"Yes")+1,0))</f>
        <v>0</v>
      </c>
    </row>
    <row r="1124" spans="1:13" x14ac:dyDescent="0.35">
      <c r="A1124" s="600"/>
      <c r="B1124" s="572"/>
      <c r="C1124" s="522"/>
      <c r="D1124" s="610"/>
      <c r="E1124" s="477"/>
      <c r="F1124" s="624"/>
      <c r="G1124" s="468"/>
      <c r="H1124" s="468"/>
      <c r="I1124" s="468"/>
      <c r="J1124" s="689"/>
      <c r="K1124" s="291"/>
      <c r="L1124" s="586"/>
      <c r="M1124" s="597">
        <f>IF(B1124=0,0,IF(I1124="Yes",COUNTIFS(B$7:B1123,B1124,I$7:I1123,"Yes")+1,0))</f>
        <v>0</v>
      </c>
    </row>
    <row r="1125" spans="1:13" x14ac:dyDescent="0.35">
      <c r="A1125" s="600"/>
      <c r="B1125" s="572"/>
      <c r="C1125" s="522"/>
      <c r="D1125" s="610"/>
      <c r="E1125" s="477"/>
      <c r="F1125" s="624"/>
      <c r="G1125" s="468"/>
      <c r="H1125" s="468"/>
      <c r="I1125" s="468"/>
      <c r="J1125" s="689"/>
      <c r="K1125" s="291"/>
      <c r="L1125" s="586"/>
      <c r="M1125" s="597">
        <f>IF(B1125=0,0,IF(I1125="Yes",COUNTIFS(B$7:B1124,B1125,I$7:I1124,"Yes")+1,0))</f>
        <v>0</v>
      </c>
    </row>
    <row r="1126" spans="1:13" x14ac:dyDescent="0.35">
      <c r="A1126" s="600"/>
      <c r="B1126" s="572"/>
      <c r="C1126" s="522"/>
      <c r="D1126" s="610"/>
      <c r="E1126" s="477"/>
      <c r="F1126" s="624"/>
      <c r="G1126" s="468"/>
      <c r="H1126" s="468"/>
      <c r="I1126" s="468"/>
      <c r="J1126" s="689"/>
      <c r="K1126" s="291"/>
      <c r="L1126" s="586"/>
      <c r="M1126" s="597">
        <f>IF(B1126=0,0,IF(I1126="Yes",COUNTIFS(B$7:B1125,B1126,I$7:I1125,"Yes")+1,0))</f>
        <v>0</v>
      </c>
    </row>
    <row r="1127" spans="1:13" x14ac:dyDescent="0.35">
      <c r="A1127" s="600"/>
      <c r="B1127" s="572"/>
      <c r="C1127" s="522"/>
      <c r="D1127" s="610"/>
      <c r="E1127" s="477"/>
      <c r="F1127" s="624"/>
      <c r="G1127" s="468"/>
      <c r="H1127" s="468"/>
      <c r="I1127" s="468"/>
      <c r="J1127" s="689"/>
      <c r="K1127" s="291"/>
      <c r="L1127" s="586"/>
      <c r="M1127" s="597">
        <f>IF(B1127=0,0,IF(I1127="Yes",COUNTIFS(B$7:B1126,B1127,I$7:I1126,"Yes")+1,0))</f>
        <v>0</v>
      </c>
    </row>
    <row r="1128" spans="1:13" x14ac:dyDescent="0.35">
      <c r="A1128" s="600"/>
      <c r="B1128" s="572"/>
      <c r="C1128" s="522"/>
      <c r="D1128" s="610"/>
      <c r="E1128" s="477"/>
      <c r="F1128" s="624"/>
      <c r="G1128" s="468"/>
      <c r="H1128" s="468"/>
      <c r="I1128" s="468"/>
      <c r="J1128" s="689"/>
      <c r="K1128" s="291"/>
      <c r="L1128" s="586"/>
      <c r="M1128" s="597">
        <f>IF(B1128=0,0,IF(I1128="Yes",COUNTIFS(B$7:B1127,B1128,I$7:I1127,"Yes")+1,0))</f>
        <v>0</v>
      </c>
    </row>
    <row r="1129" spans="1:13" x14ac:dyDescent="0.35">
      <c r="A1129" s="600"/>
      <c r="B1129" s="572"/>
      <c r="C1129" s="522"/>
      <c r="D1129" s="610"/>
      <c r="E1129" s="477"/>
      <c r="F1129" s="624"/>
      <c r="G1129" s="468"/>
      <c r="H1129" s="468"/>
      <c r="I1129" s="468"/>
      <c r="J1129" s="689"/>
      <c r="K1129" s="291"/>
      <c r="L1129" s="586"/>
      <c r="M1129" s="597">
        <f>IF(B1129=0,0,IF(I1129="Yes",COUNTIFS(B$7:B1128,B1129,I$7:I1128,"Yes")+1,0))</f>
        <v>0</v>
      </c>
    </row>
    <row r="1130" spans="1:13" x14ac:dyDescent="0.35">
      <c r="A1130" s="600"/>
      <c r="B1130" s="572"/>
      <c r="C1130" s="522"/>
      <c r="D1130" s="610"/>
      <c r="E1130" s="477"/>
      <c r="F1130" s="624"/>
      <c r="G1130" s="468"/>
      <c r="H1130" s="468"/>
      <c r="I1130" s="468"/>
      <c r="J1130" s="689"/>
      <c r="K1130" s="291"/>
      <c r="L1130" s="586"/>
      <c r="M1130" s="597">
        <f>IF(B1130=0,0,IF(I1130="Yes",COUNTIFS(B$7:B1129,B1130,I$7:I1129,"Yes")+1,0))</f>
        <v>0</v>
      </c>
    </row>
    <row r="1131" spans="1:13" x14ac:dyDescent="0.35">
      <c r="A1131" s="600"/>
      <c r="B1131" s="572"/>
      <c r="C1131" s="522"/>
      <c r="D1131" s="610"/>
      <c r="E1131" s="477"/>
      <c r="F1131" s="624"/>
      <c r="G1131" s="468"/>
      <c r="H1131" s="468"/>
      <c r="I1131" s="468"/>
      <c r="J1131" s="689"/>
      <c r="K1131" s="291"/>
      <c r="L1131" s="586"/>
      <c r="M1131" s="597">
        <f>IF(B1131=0,0,IF(I1131="Yes",COUNTIFS(B$7:B1130,B1131,I$7:I1130,"Yes")+1,0))</f>
        <v>0</v>
      </c>
    </row>
    <row r="1132" spans="1:13" x14ac:dyDescent="0.35">
      <c r="A1132" s="600"/>
      <c r="B1132" s="572"/>
      <c r="C1132" s="522"/>
      <c r="D1132" s="610"/>
      <c r="E1132" s="477"/>
      <c r="F1132" s="624"/>
      <c r="G1132" s="468"/>
      <c r="H1132" s="468"/>
      <c r="I1132" s="468"/>
      <c r="J1132" s="689"/>
      <c r="K1132" s="291"/>
      <c r="L1132" s="586"/>
      <c r="M1132" s="597">
        <f>IF(B1132=0,0,IF(I1132="Yes",COUNTIFS(B$7:B1131,B1132,I$7:I1131,"Yes")+1,0))</f>
        <v>0</v>
      </c>
    </row>
    <row r="1133" spans="1:13" x14ac:dyDescent="0.35">
      <c r="A1133" s="600"/>
      <c r="B1133" s="572"/>
      <c r="C1133" s="522"/>
      <c r="D1133" s="610"/>
      <c r="E1133" s="477"/>
      <c r="F1133" s="624"/>
      <c r="G1133" s="468"/>
      <c r="H1133" s="468"/>
      <c r="I1133" s="468"/>
      <c r="J1133" s="689"/>
      <c r="K1133" s="291"/>
      <c r="L1133" s="586"/>
      <c r="M1133" s="597">
        <f>IF(B1133=0,0,IF(I1133="Yes",COUNTIFS(B$7:B1132,B1133,I$7:I1132,"Yes")+1,0))</f>
        <v>0</v>
      </c>
    </row>
    <row r="1134" spans="1:13" x14ac:dyDescent="0.35">
      <c r="A1134" s="600"/>
      <c r="B1134" s="572"/>
      <c r="C1134" s="522"/>
      <c r="D1134" s="610"/>
      <c r="E1134" s="477"/>
      <c r="F1134" s="624"/>
      <c r="G1134" s="468"/>
      <c r="H1134" s="468"/>
      <c r="I1134" s="468"/>
      <c r="J1134" s="689"/>
      <c r="K1134" s="291"/>
      <c r="L1134" s="586"/>
      <c r="M1134" s="597">
        <f>IF(B1134=0,0,IF(I1134="Yes",COUNTIFS(B$7:B1133,B1134,I$7:I1133,"Yes")+1,0))</f>
        <v>0</v>
      </c>
    </row>
    <row r="1135" spans="1:13" x14ac:dyDescent="0.35">
      <c r="A1135" s="600"/>
      <c r="B1135" s="572"/>
      <c r="C1135" s="522"/>
      <c r="D1135" s="610"/>
      <c r="E1135" s="477"/>
      <c r="F1135" s="624"/>
      <c r="G1135" s="468"/>
      <c r="H1135" s="468"/>
      <c r="I1135" s="468"/>
      <c r="J1135" s="689"/>
      <c r="K1135" s="291"/>
      <c r="L1135" s="586"/>
      <c r="M1135" s="597">
        <f>IF(B1135=0,0,IF(I1135="Yes",COUNTIFS(B$7:B1134,B1135,I$7:I1134,"Yes")+1,0))</f>
        <v>0</v>
      </c>
    </row>
    <row r="1136" spans="1:13" x14ac:dyDescent="0.35">
      <c r="A1136" s="600"/>
      <c r="B1136" s="572"/>
      <c r="C1136" s="522"/>
      <c r="D1136" s="610"/>
      <c r="E1136" s="477"/>
      <c r="F1136" s="624"/>
      <c r="G1136" s="468"/>
      <c r="H1136" s="468"/>
      <c r="I1136" s="468"/>
      <c r="J1136" s="689"/>
      <c r="K1136" s="291"/>
      <c r="L1136" s="586"/>
      <c r="M1136" s="597">
        <f>IF(B1136=0,0,IF(I1136="Yes",COUNTIFS(B$7:B1135,B1136,I$7:I1135,"Yes")+1,0))</f>
        <v>0</v>
      </c>
    </row>
    <row r="1137" spans="1:13" x14ac:dyDescent="0.35">
      <c r="A1137" s="600"/>
      <c r="B1137" s="572"/>
      <c r="C1137" s="522"/>
      <c r="D1137" s="610"/>
      <c r="E1137" s="477"/>
      <c r="F1137" s="624"/>
      <c r="G1137" s="468"/>
      <c r="H1137" s="468"/>
      <c r="I1137" s="468"/>
      <c r="J1137" s="689"/>
      <c r="K1137" s="291"/>
      <c r="L1137" s="586"/>
      <c r="M1137" s="597">
        <f>IF(B1137=0,0,IF(I1137="Yes",COUNTIFS(B$7:B1136,B1137,I$7:I1136,"Yes")+1,0))</f>
        <v>0</v>
      </c>
    </row>
    <row r="1138" spans="1:13" x14ac:dyDescent="0.35">
      <c r="A1138" s="600"/>
      <c r="B1138" s="572"/>
      <c r="C1138" s="522"/>
      <c r="D1138" s="610"/>
      <c r="E1138" s="477"/>
      <c r="F1138" s="624"/>
      <c r="G1138" s="468"/>
      <c r="H1138" s="468"/>
      <c r="I1138" s="468"/>
      <c r="J1138" s="689"/>
      <c r="K1138" s="291"/>
      <c r="L1138" s="586"/>
      <c r="M1138" s="597">
        <f>IF(B1138=0,0,IF(I1138="Yes",COUNTIFS(B$7:B1137,B1138,I$7:I1137,"Yes")+1,0))</f>
        <v>0</v>
      </c>
    </row>
    <row r="1139" spans="1:13" x14ac:dyDescent="0.35">
      <c r="A1139" s="600"/>
      <c r="B1139" s="572"/>
      <c r="C1139" s="522"/>
      <c r="D1139" s="610"/>
      <c r="E1139" s="477"/>
      <c r="F1139" s="624"/>
      <c r="G1139" s="468"/>
      <c r="H1139" s="468"/>
      <c r="I1139" s="468"/>
      <c r="J1139" s="689"/>
      <c r="K1139" s="291"/>
      <c r="L1139" s="586"/>
      <c r="M1139" s="597">
        <f>IF(B1139=0,0,IF(I1139="Yes",COUNTIFS(B$7:B1138,B1139,I$7:I1138,"Yes")+1,0))</f>
        <v>0</v>
      </c>
    </row>
    <row r="1140" spans="1:13" x14ac:dyDescent="0.35">
      <c r="A1140" s="600"/>
      <c r="B1140" s="572"/>
      <c r="C1140" s="522"/>
      <c r="D1140" s="610"/>
      <c r="E1140" s="477"/>
      <c r="F1140" s="624"/>
      <c r="G1140" s="468"/>
      <c r="H1140" s="468"/>
      <c r="I1140" s="468"/>
      <c r="J1140" s="689"/>
      <c r="K1140" s="291"/>
      <c r="L1140" s="586"/>
      <c r="M1140" s="597">
        <f>IF(B1140=0,0,IF(I1140="Yes",COUNTIFS(B$7:B1139,B1140,I$7:I1139,"Yes")+1,0))</f>
        <v>0</v>
      </c>
    </row>
    <row r="1141" spans="1:13" x14ac:dyDescent="0.35">
      <c r="A1141" s="600"/>
      <c r="B1141" s="572"/>
      <c r="C1141" s="522"/>
      <c r="D1141" s="610"/>
      <c r="E1141" s="477"/>
      <c r="F1141" s="624"/>
      <c r="G1141" s="468"/>
      <c r="H1141" s="468"/>
      <c r="I1141" s="468"/>
      <c r="J1141" s="689"/>
      <c r="K1141" s="291"/>
      <c r="L1141" s="586"/>
      <c r="M1141" s="597">
        <f>IF(B1141=0,0,IF(I1141="Yes",COUNTIFS(B$7:B1140,B1141,I$7:I1140,"Yes")+1,0))</f>
        <v>0</v>
      </c>
    </row>
    <row r="1142" spans="1:13" x14ac:dyDescent="0.35">
      <c r="A1142" s="600"/>
      <c r="B1142" s="572"/>
      <c r="C1142" s="522"/>
      <c r="D1142" s="610"/>
      <c r="E1142" s="477"/>
      <c r="F1142" s="624"/>
      <c r="G1142" s="468"/>
      <c r="H1142" s="468"/>
      <c r="I1142" s="468"/>
      <c r="J1142" s="689"/>
      <c r="K1142" s="291"/>
      <c r="L1142" s="586"/>
      <c r="M1142" s="597">
        <f>IF(B1142=0,0,IF(I1142="Yes",COUNTIFS(B$7:B1141,B1142,I$7:I1141,"Yes")+1,0))</f>
        <v>0</v>
      </c>
    </row>
    <row r="1143" spans="1:13" x14ac:dyDescent="0.35">
      <c r="A1143" s="600"/>
      <c r="B1143" s="572"/>
      <c r="C1143" s="522"/>
      <c r="D1143" s="610"/>
      <c r="E1143" s="477"/>
      <c r="F1143" s="624"/>
      <c r="G1143" s="468"/>
      <c r="H1143" s="468"/>
      <c r="I1143" s="468"/>
      <c r="J1143" s="689"/>
      <c r="K1143" s="291"/>
      <c r="L1143" s="586"/>
      <c r="M1143" s="597">
        <f>IF(B1143=0,0,IF(I1143="Yes",COUNTIFS(B$7:B1142,B1143,I$7:I1142,"Yes")+1,0))</f>
        <v>0</v>
      </c>
    </row>
    <row r="1144" spans="1:13" x14ac:dyDescent="0.35">
      <c r="A1144" s="600"/>
      <c r="B1144" s="572"/>
      <c r="C1144" s="522"/>
      <c r="D1144" s="610"/>
      <c r="E1144" s="477"/>
      <c r="F1144" s="624"/>
      <c r="G1144" s="468"/>
      <c r="H1144" s="468"/>
      <c r="I1144" s="468"/>
      <c r="J1144" s="689"/>
      <c r="K1144" s="291"/>
      <c r="L1144" s="586"/>
      <c r="M1144" s="597">
        <f>IF(B1144=0,0,IF(I1144="Yes",COUNTIFS(B$7:B1143,B1144,I$7:I1143,"Yes")+1,0))</f>
        <v>0</v>
      </c>
    </row>
    <row r="1145" spans="1:13" x14ac:dyDescent="0.35">
      <c r="A1145" s="600"/>
      <c r="B1145" s="572"/>
      <c r="C1145" s="522"/>
      <c r="D1145" s="610"/>
      <c r="E1145" s="477"/>
      <c r="F1145" s="624"/>
      <c r="G1145" s="468"/>
      <c r="H1145" s="468"/>
      <c r="I1145" s="468"/>
      <c r="J1145" s="689"/>
      <c r="K1145" s="291"/>
      <c r="L1145" s="586"/>
      <c r="M1145" s="597">
        <f>IF(B1145=0,0,IF(I1145="Yes",COUNTIFS(B$7:B1144,B1145,I$7:I1144,"Yes")+1,0))</f>
        <v>0</v>
      </c>
    </row>
    <row r="1146" spans="1:13" x14ac:dyDescent="0.35">
      <c r="A1146" s="600"/>
      <c r="B1146" s="572"/>
      <c r="C1146" s="522"/>
      <c r="D1146" s="610"/>
      <c r="E1146" s="477"/>
      <c r="F1146" s="624"/>
      <c r="G1146" s="468"/>
      <c r="H1146" s="468"/>
      <c r="I1146" s="468"/>
      <c r="J1146" s="689"/>
      <c r="K1146" s="291"/>
      <c r="L1146" s="586"/>
      <c r="M1146" s="597">
        <f>IF(B1146=0,0,IF(I1146="Yes",COUNTIFS(B$7:B1145,B1146,I$7:I1145,"Yes")+1,0))</f>
        <v>0</v>
      </c>
    </row>
    <row r="1147" spans="1:13" x14ac:dyDescent="0.35">
      <c r="A1147" s="600"/>
      <c r="B1147" s="572"/>
      <c r="C1147" s="522"/>
      <c r="D1147" s="610"/>
      <c r="E1147" s="477"/>
      <c r="F1147" s="624"/>
      <c r="G1147" s="468"/>
      <c r="H1147" s="468"/>
      <c r="I1147" s="468"/>
      <c r="J1147" s="689"/>
      <c r="K1147" s="291"/>
      <c r="L1147" s="586"/>
      <c r="M1147" s="597">
        <f>IF(B1147=0,0,IF(I1147="Yes",COUNTIFS(B$7:B1146,B1147,I$7:I1146,"Yes")+1,0))</f>
        <v>0</v>
      </c>
    </row>
    <row r="1148" spans="1:13" x14ac:dyDescent="0.35">
      <c r="A1148" s="600"/>
      <c r="B1148" s="572"/>
      <c r="C1148" s="522"/>
      <c r="D1148" s="610"/>
      <c r="E1148" s="477"/>
      <c r="F1148" s="624"/>
      <c r="G1148" s="468"/>
      <c r="H1148" s="468"/>
      <c r="I1148" s="468"/>
      <c r="J1148" s="689"/>
      <c r="K1148" s="291"/>
      <c r="L1148" s="586"/>
      <c r="M1148" s="597">
        <f>IF(B1148=0,0,IF(I1148="Yes",COUNTIFS(B$7:B1147,B1148,I$7:I1147,"Yes")+1,0))</f>
        <v>0</v>
      </c>
    </row>
    <row r="1149" spans="1:13" x14ac:dyDescent="0.35">
      <c r="A1149" s="600"/>
      <c r="B1149" s="572"/>
      <c r="C1149" s="522"/>
      <c r="D1149" s="610"/>
      <c r="E1149" s="477"/>
      <c r="F1149" s="624"/>
      <c r="G1149" s="468"/>
      <c r="H1149" s="468"/>
      <c r="I1149" s="468"/>
      <c r="J1149" s="689"/>
      <c r="K1149" s="291"/>
      <c r="L1149" s="586"/>
      <c r="M1149" s="597">
        <f>IF(B1149=0,0,IF(I1149="Yes",COUNTIFS(B$7:B1148,B1149,I$7:I1148,"Yes")+1,0))</f>
        <v>0</v>
      </c>
    </row>
    <row r="1150" spans="1:13" x14ac:dyDescent="0.35">
      <c r="A1150" s="600"/>
      <c r="B1150" s="572"/>
      <c r="C1150" s="522"/>
      <c r="D1150" s="610"/>
      <c r="E1150" s="477"/>
      <c r="F1150" s="624"/>
      <c r="G1150" s="468"/>
      <c r="H1150" s="468"/>
      <c r="I1150" s="468"/>
      <c r="J1150" s="689"/>
      <c r="K1150" s="291"/>
      <c r="L1150" s="586"/>
      <c r="M1150" s="597">
        <f>IF(B1150=0,0,IF(I1150="Yes",COUNTIFS(B$7:B1149,B1150,I$7:I1149,"Yes")+1,0))</f>
        <v>0</v>
      </c>
    </row>
    <row r="1151" spans="1:13" x14ac:dyDescent="0.35">
      <c r="A1151" s="600"/>
      <c r="B1151" s="572"/>
      <c r="C1151" s="522"/>
      <c r="D1151" s="610"/>
      <c r="E1151" s="477"/>
      <c r="F1151" s="624"/>
      <c r="G1151" s="468"/>
      <c r="H1151" s="468"/>
      <c r="I1151" s="468"/>
      <c r="J1151" s="689"/>
      <c r="K1151" s="291"/>
      <c r="L1151" s="586"/>
      <c r="M1151" s="597">
        <f>IF(B1151=0,0,IF(I1151="Yes",COUNTIFS(B$7:B1150,B1151,I$7:I1150,"Yes")+1,0))</f>
        <v>0</v>
      </c>
    </row>
    <row r="1152" spans="1:13" x14ac:dyDescent="0.35">
      <c r="A1152" s="600"/>
      <c r="B1152" s="572"/>
      <c r="C1152" s="522"/>
      <c r="D1152" s="610"/>
      <c r="E1152" s="477"/>
      <c r="F1152" s="624"/>
      <c r="G1152" s="468"/>
      <c r="H1152" s="468"/>
      <c r="I1152" s="468"/>
      <c r="J1152" s="689"/>
      <c r="K1152" s="291"/>
      <c r="L1152" s="586"/>
      <c r="M1152" s="597">
        <f>IF(B1152=0,0,IF(I1152="Yes",COUNTIFS(B$7:B1151,B1152,I$7:I1151,"Yes")+1,0))</f>
        <v>0</v>
      </c>
    </row>
    <row r="1153" spans="1:13" x14ac:dyDescent="0.35">
      <c r="A1153" s="600"/>
      <c r="B1153" s="572"/>
      <c r="C1153" s="522"/>
      <c r="D1153" s="610"/>
      <c r="E1153" s="477"/>
      <c r="F1153" s="624"/>
      <c r="G1153" s="468"/>
      <c r="H1153" s="468"/>
      <c r="I1153" s="468"/>
      <c r="J1153" s="689"/>
      <c r="K1153" s="291"/>
      <c r="L1153" s="586"/>
      <c r="M1153" s="597">
        <f>IF(B1153=0,0,IF(I1153="Yes",COUNTIFS(B$7:B1152,B1153,I$7:I1152,"Yes")+1,0))</f>
        <v>0</v>
      </c>
    </row>
    <row r="1154" spans="1:13" x14ac:dyDescent="0.35">
      <c r="A1154" s="600"/>
      <c r="B1154" s="572"/>
      <c r="C1154" s="522"/>
      <c r="D1154" s="610"/>
      <c r="E1154" s="477"/>
      <c r="F1154" s="624"/>
      <c r="G1154" s="468"/>
      <c r="H1154" s="468"/>
      <c r="I1154" s="468"/>
      <c r="J1154" s="689"/>
      <c r="K1154" s="291"/>
      <c r="L1154" s="586"/>
      <c r="M1154" s="597">
        <f>IF(B1154=0,0,IF(I1154="Yes",COUNTIFS(B$7:B1153,B1154,I$7:I1153,"Yes")+1,0))</f>
        <v>0</v>
      </c>
    </row>
    <row r="1155" spans="1:13" x14ac:dyDescent="0.35">
      <c r="A1155" s="600"/>
      <c r="B1155" s="572"/>
      <c r="C1155" s="522"/>
      <c r="D1155" s="610"/>
      <c r="E1155" s="477"/>
      <c r="F1155" s="624"/>
      <c r="G1155" s="468"/>
      <c r="H1155" s="468"/>
      <c r="I1155" s="468"/>
      <c r="J1155" s="689"/>
      <c r="K1155" s="291"/>
      <c r="L1155" s="586"/>
      <c r="M1155" s="597">
        <f>IF(B1155=0,0,IF(I1155="Yes",COUNTIFS(B$7:B1154,B1155,I$7:I1154,"Yes")+1,0))</f>
        <v>0</v>
      </c>
    </row>
    <row r="1156" spans="1:13" x14ac:dyDescent="0.35">
      <c r="A1156" s="600"/>
      <c r="B1156" s="572"/>
      <c r="C1156" s="522"/>
      <c r="D1156" s="610"/>
      <c r="E1156" s="477"/>
      <c r="F1156" s="624"/>
      <c r="G1156" s="468"/>
      <c r="H1156" s="468"/>
      <c r="I1156" s="468"/>
      <c r="J1156" s="689"/>
      <c r="K1156" s="291"/>
      <c r="L1156" s="586"/>
      <c r="M1156" s="597">
        <f>IF(B1156=0,0,IF(I1156="Yes",COUNTIFS(B$7:B1155,B1156,I$7:I1155,"Yes")+1,0))</f>
        <v>0</v>
      </c>
    </row>
    <row r="1157" spans="1:13" x14ac:dyDescent="0.35">
      <c r="A1157" s="600"/>
      <c r="B1157" s="572"/>
      <c r="C1157" s="522"/>
      <c r="D1157" s="610"/>
      <c r="E1157" s="477"/>
      <c r="F1157" s="624"/>
      <c r="G1157" s="468"/>
      <c r="H1157" s="468"/>
      <c r="I1157" s="468"/>
      <c r="J1157" s="689"/>
      <c r="K1157" s="291"/>
      <c r="L1157" s="586"/>
      <c r="M1157" s="597">
        <f>IF(B1157=0,0,IF(I1157="Yes",COUNTIFS(B$7:B1156,B1157,I$7:I1156,"Yes")+1,0))</f>
        <v>0</v>
      </c>
    </row>
    <row r="1158" spans="1:13" x14ac:dyDescent="0.35">
      <c r="A1158" s="600"/>
      <c r="B1158" s="572"/>
      <c r="C1158" s="522"/>
      <c r="D1158" s="610"/>
      <c r="E1158" s="477"/>
      <c r="F1158" s="624"/>
      <c r="G1158" s="468"/>
      <c r="H1158" s="468"/>
      <c r="I1158" s="468"/>
      <c r="J1158" s="689"/>
      <c r="K1158" s="291"/>
      <c r="L1158" s="586"/>
      <c r="M1158" s="597">
        <f>IF(B1158=0,0,IF(I1158="Yes",COUNTIFS(B$7:B1157,B1158,I$7:I1157,"Yes")+1,0))</f>
        <v>0</v>
      </c>
    </row>
    <row r="1159" spans="1:13" x14ac:dyDescent="0.35">
      <c r="A1159" s="600"/>
      <c r="B1159" s="572"/>
      <c r="C1159" s="522"/>
      <c r="D1159" s="610"/>
      <c r="E1159" s="477"/>
      <c r="F1159" s="624"/>
      <c r="G1159" s="468"/>
      <c r="H1159" s="468"/>
      <c r="I1159" s="468"/>
      <c r="J1159" s="689"/>
      <c r="K1159" s="291"/>
      <c r="L1159" s="586"/>
      <c r="M1159" s="597">
        <f>IF(B1159=0,0,IF(I1159="Yes",COUNTIFS(B$7:B1158,B1159,I$7:I1158,"Yes")+1,0))</f>
        <v>0</v>
      </c>
    </row>
    <row r="1160" spans="1:13" x14ac:dyDescent="0.35">
      <c r="A1160" s="600"/>
      <c r="B1160" s="572"/>
      <c r="C1160" s="522"/>
      <c r="D1160" s="610"/>
      <c r="E1160" s="477"/>
      <c r="F1160" s="624"/>
      <c r="G1160" s="468"/>
      <c r="H1160" s="468"/>
      <c r="I1160" s="468"/>
      <c r="J1160" s="689"/>
      <c r="K1160" s="291"/>
      <c r="L1160" s="586"/>
      <c r="M1160" s="597">
        <f>IF(B1160=0,0,IF(I1160="Yes",COUNTIFS(B$7:B1159,B1160,I$7:I1159,"Yes")+1,0))</f>
        <v>0</v>
      </c>
    </row>
    <row r="1161" spans="1:13" x14ac:dyDescent="0.35">
      <c r="A1161" s="600"/>
      <c r="B1161" s="572"/>
      <c r="C1161" s="522"/>
      <c r="D1161" s="610"/>
      <c r="E1161" s="477"/>
      <c r="F1161" s="624"/>
      <c r="G1161" s="468"/>
      <c r="H1161" s="468"/>
      <c r="I1161" s="468"/>
      <c r="J1161" s="689"/>
      <c r="K1161" s="291"/>
      <c r="L1161" s="586"/>
      <c r="M1161" s="597">
        <f>IF(B1161=0,0,IF(I1161="Yes",COUNTIFS(B$7:B1160,B1161,I$7:I1160,"Yes")+1,0))</f>
        <v>0</v>
      </c>
    </row>
    <row r="1162" spans="1:13" x14ac:dyDescent="0.35">
      <c r="A1162" s="600"/>
      <c r="B1162" s="572"/>
      <c r="C1162" s="522"/>
      <c r="D1162" s="610"/>
      <c r="E1162" s="477"/>
      <c r="F1162" s="624"/>
      <c r="G1162" s="468"/>
      <c r="H1162" s="468"/>
      <c r="I1162" s="468"/>
      <c r="J1162" s="689"/>
      <c r="K1162" s="291"/>
      <c r="L1162" s="586"/>
      <c r="M1162" s="597">
        <f>IF(B1162=0,0,IF(I1162="Yes",COUNTIFS(B$7:B1161,B1162,I$7:I1161,"Yes")+1,0))</f>
        <v>0</v>
      </c>
    </row>
    <row r="1163" spans="1:13" x14ac:dyDescent="0.35">
      <c r="A1163" s="600"/>
      <c r="B1163" s="572"/>
      <c r="C1163" s="522"/>
      <c r="D1163" s="610"/>
      <c r="E1163" s="477"/>
      <c r="F1163" s="624"/>
      <c r="G1163" s="468"/>
      <c r="H1163" s="468"/>
      <c r="I1163" s="468"/>
      <c r="J1163" s="689"/>
      <c r="K1163" s="291"/>
      <c r="L1163" s="586"/>
      <c r="M1163" s="597">
        <f>IF(B1163=0,0,IF(I1163="Yes",COUNTIFS(B$7:B1162,B1163,I$7:I1162,"Yes")+1,0))</f>
        <v>0</v>
      </c>
    </row>
    <row r="1164" spans="1:13" x14ac:dyDescent="0.35">
      <c r="A1164" s="600"/>
      <c r="B1164" s="572"/>
      <c r="C1164" s="522"/>
      <c r="D1164" s="610"/>
      <c r="E1164" s="477"/>
      <c r="F1164" s="624"/>
      <c r="G1164" s="468"/>
      <c r="H1164" s="468"/>
      <c r="I1164" s="468"/>
      <c r="J1164" s="689"/>
      <c r="K1164" s="291"/>
      <c r="L1164" s="586"/>
      <c r="M1164" s="597">
        <f>IF(B1164=0,0,IF(I1164="Yes",COUNTIFS(B$7:B1163,B1164,I$7:I1163,"Yes")+1,0))</f>
        <v>0</v>
      </c>
    </row>
    <row r="1165" spans="1:13" x14ac:dyDescent="0.35">
      <c r="A1165" s="600"/>
      <c r="B1165" s="572"/>
      <c r="C1165" s="522"/>
      <c r="D1165" s="610"/>
      <c r="E1165" s="477"/>
      <c r="F1165" s="624"/>
      <c r="G1165" s="468"/>
      <c r="H1165" s="468"/>
      <c r="I1165" s="468"/>
      <c r="J1165" s="689"/>
      <c r="K1165" s="291"/>
      <c r="L1165" s="586"/>
      <c r="M1165" s="597">
        <f>IF(B1165=0,0,IF(I1165="Yes",COUNTIFS(B$7:B1164,B1165,I$7:I1164,"Yes")+1,0))</f>
        <v>0</v>
      </c>
    </row>
    <row r="1166" spans="1:13" x14ac:dyDescent="0.35">
      <c r="A1166" s="600"/>
      <c r="B1166" s="572"/>
      <c r="C1166" s="522"/>
      <c r="D1166" s="610"/>
      <c r="E1166" s="477"/>
      <c r="F1166" s="624"/>
      <c r="G1166" s="468"/>
      <c r="H1166" s="468"/>
      <c r="I1166" s="468"/>
      <c r="J1166" s="689"/>
      <c r="K1166" s="291"/>
      <c r="L1166" s="586"/>
      <c r="M1166" s="597">
        <f>IF(B1166=0,0,IF(I1166="Yes",COUNTIFS(B$7:B1165,B1166,I$7:I1165,"Yes")+1,0))</f>
        <v>0</v>
      </c>
    </row>
    <row r="1167" spans="1:13" x14ac:dyDescent="0.35">
      <c r="A1167" s="600"/>
      <c r="B1167" s="572"/>
      <c r="C1167" s="522"/>
      <c r="D1167" s="610"/>
      <c r="E1167" s="477"/>
      <c r="F1167" s="624"/>
      <c r="G1167" s="468"/>
      <c r="H1167" s="468"/>
      <c r="I1167" s="468"/>
      <c r="J1167" s="689"/>
      <c r="K1167" s="291"/>
      <c r="L1167" s="586"/>
      <c r="M1167" s="597">
        <f>IF(B1167=0,0,IF(I1167="Yes",COUNTIFS(B$7:B1166,B1167,I$7:I1166,"Yes")+1,0))</f>
        <v>0</v>
      </c>
    </row>
    <row r="1168" spans="1:13" x14ac:dyDescent="0.35">
      <c r="A1168" s="600"/>
      <c r="B1168" s="572"/>
      <c r="C1168" s="522"/>
      <c r="D1168" s="610"/>
      <c r="E1168" s="477"/>
      <c r="F1168" s="624"/>
      <c r="G1168" s="468"/>
      <c r="H1168" s="468"/>
      <c r="I1168" s="468"/>
      <c r="J1168" s="689"/>
      <c r="K1168" s="291"/>
      <c r="L1168" s="586"/>
      <c r="M1168" s="597">
        <f>IF(B1168=0,0,IF(I1168="Yes",COUNTIFS(B$7:B1167,B1168,I$7:I1167,"Yes")+1,0))</f>
        <v>0</v>
      </c>
    </row>
    <row r="1169" spans="1:13" x14ac:dyDescent="0.35">
      <c r="A1169" s="600"/>
      <c r="B1169" s="572"/>
      <c r="C1169" s="522"/>
      <c r="D1169" s="610"/>
      <c r="E1169" s="477"/>
      <c r="F1169" s="624"/>
      <c r="G1169" s="468"/>
      <c r="H1169" s="468"/>
      <c r="I1169" s="468"/>
      <c r="J1169" s="689"/>
      <c r="K1169" s="291"/>
      <c r="L1169" s="586"/>
      <c r="M1169" s="597">
        <f>IF(B1169=0,0,IF(I1169="Yes",COUNTIFS(B$7:B1168,B1169,I$7:I1168,"Yes")+1,0))</f>
        <v>0</v>
      </c>
    </row>
    <row r="1170" spans="1:13" x14ac:dyDescent="0.35">
      <c r="A1170" s="600"/>
      <c r="B1170" s="572"/>
      <c r="C1170" s="522"/>
      <c r="D1170" s="610"/>
      <c r="E1170" s="477"/>
      <c r="F1170" s="624"/>
      <c r="G1170" s="468"/>
      <c r="H1170" s="468"/>
      <c r="I1170" s="468"/>
      <c r="J1170" s="689"/>
      <c r="K1170" s="291"/>
      <c r="L1170" s="586"/>
      <c r="M1170" s="597">
        <f>IF(B1170=0,0,IF(I1170="Yes",COUNTIFS(B$7:B1169,B1170,I$7:I1169,"Yes")+1,0))</f>
        <v>0</v>
      </c>
    </row>
    <row r="1171" spans="1:13" x14ac:dyDescent="0.35">
      <c r="A1171" s="600"/>
      <c r="B1171" s="572"/>
      <c r="C1171" s="522"/>
      <c r="D1171" s="610"/>
      <c r="E1171" s="477"/>
      <c r="F1171" s="624"/>
      <c r="G1171" s="468"/>
      <c r="H1171" s="468"/>
      <c r="I1171" s="468"/>
      <c r="J1171" s="689"/>
      <c r="K1171" s="291"/>
      <c r="L1171" s="586"/>
      <c r="M1171" s="597">
        <f>IF(B1171=0,0,IF(I1171="Yes",COUNTIFS(B$7:B1170,B1171,I$7:I1170,"Yes")+1,0))</f>
        <v>0</v>
      </c>
    </row>
    <row r="1172" spans="1:13" x14ac:dyDescent="0.35">
      <c r="A1172" s="600"/>
      <c r="B1172" s="572"/>
      <c r="C1172" s="522"/>
      <c r="D1172" s="610"/>
      <c r="E1172" s="477"/>
      <c r="F1172" s="624"/>
      <c r="G1172" s="468"/>
      <c r="H1172" s="468"/>
      <c r="I1172" s="468"/>
      <c r="J1172" s="689"/>
      <c r="K1172" s="291"/>
      <c r="L1172" s="586"/>
      <c r="M1172" s="597">
        <f>IF(B1172=0,0,IF(I1172="Yes",COUNTIFS(B$7:B1171,B1172,I$7:I1171,"Yes")+1,0))</f>
        <v>0</v>
      </c>
    </row>
    <row r="1173" spans="1:13" x14ac:dyDescent="0.35">
      <c r="A1173" s="600"/>
      <c r="B1173" s="572"/>
      <c r="C1173" s="522"/>
      <c r="D1173" s="610"/>
      <c r="E1173" s="477"/>
      <c r="F1173" s="624"/>
      <c r="G1173" s="468"/>
      <c r="H1173" s="468"/>
      <c r="I1173" s="468"/>
      <c r="J1173" s="689"/>
      <c r="K1173" s="291"/>
      <c r="L1173" s="586"/>
      <c r="M1173" s="597">
        <f>IF(B1173=0,0,IF(I1173="Yes",COUNTIFS(B$7:B1172,B1173,I$7:I1172,"Yes")+1,0))</f>
        <v>0</v>
      </c>
    </row>
    <row r="1174" spans="1:13" x14ac:dyDescent="0.35">
      <c r="A1174" s="600"/>
      <c r="B1174" s="572"/>
      <c r="C1174" s="522"/>
      <c r="D1174" s="610"/>
      <c r="E1174" s="477"/>
      <c r="F1174" s="624"/>
      <c r="G1174" s="468"/>
      <c r="H1174" s="468"/>
      <c r="I1174" s="468"/>
      <c r="J1174" s="689"/>
      <c r="K1174" s="291"/>
      <c r="L1174" s="586"/>
      <c r="M1174" s="597">
        <f>IF(B1174=0,0,IF(I1174="Yes",COUNTIFS(B$7:B1173,B1174,I$7:I1173,"Yes")+1,0))</f>
        <v>0</v>
      </c>
    </row>
    <row r="1175" spans="1:13" x14ac:dyDescent="0.35">
      <c r="A1175" s="600"/>
      <c r="B1175" s="572"/>
      <c r="C1175" s="522"/>
      <c r="D1175" s="610"/>
      <c r="E1175" s="477"/>
      <c r="F1175" s="624"/>
      <c r="G1175" s="468"/>
      <c r="H1175" s="468"/>
      <c r="I1175" s="468"/>
      <c r="J1175" s="689"/>
      <c r="K1175" s="291"/>
      <c r="L1175" s="586"/>
      <c r="M1175" s="597">
        <f>IF(B1175=0,0,IF(I1175="Yes",COUNTIFS(B$7:B1174,B1175,I$7:I1174,"Yes")+1,0))</f>
        <v>0</v>
      </c>
    </row>
    <row r="1176" spans="1:13" x14ac:dyDescent="0.35">
      <c r="A1176" s="600"/>
      <c r="B1176" s="572"/>
      <c r="C1176" s="522"/>
      <c r="D1176" s="610"/>
      <c r="E1176" s="477"/>
      <c r="F1176" s="624"/>
      <c r="G1176" s="468"/>
      <c r="H1176" s="468"/>
      <c r="I1176" s="468"/>
      <c r="J1176" s="689"/>
      <c r="K1176" s="291"/>
      <c r="L1176" s="586"/>
      <c r="M1176" s="597">
        <f>IF(B1176=0,0,IF(I1176="Yes",COUNTIFS(B$7:B1175,B1176,I$7:I1175,"Yes")+1,0))</f>
        <v>0</v>
      </c>
    </row>
    <row r="1177" spans="1:13" x14ac:dyDescent="0.35">
      <c r="A1177" s="600"/>
      <c r="B1177" s="572"/>
      <c r="C1177" s="522"/>
      <c r="D1177" s="610"/>
      <c r="E1177" s="477"/>
      <c r="F1177" s="624"/>
      <c r="G1177" s="468"/>
      <c r="H1177" s="468"/>
      <c r="I1177" s="468"/>
      <c r="J1177" s="689"/>
      <c r="K1177" s="291"/>
      <c r="L1177" s="586"/>
      <c r="M1177" s="597">
        <f>IF(B1177=0,0,IF(I1177="Yes",COUNTIFS(B$7:B1176,B1177,I$7:I1176,"Yes")+1,0))</f>
        <v>0</v>
      </c>
    </row>
    <row r="1178" spans="1:13" x14ac:dyDescent="0.35">
      <c r="A1178" s="600"/>
      <c r="B1178" s="572"/>
      <c r="C1178" s="522"/>
      <c r="D1178" s="610"/>
      <c r="E1178" s="477"/>
      <c r="F1178" s="624"/>
      <c r="G1178" s="468"/>
      <c r="H1178" s="468"/>
      <c r="I1178" s="468"/>
      <c r="J1178" s="689"/>
      <c r="K1178" s="291"/>
      <c r="L1178" s="586"/>
      <c r="M1178" s="597">
        <f>IF(B1178=0,0,IF(I1178="Yes",COUNTIFS(B$7:B1177,B1178,I$7:I1177,"Yes")+1,0))</f>
        <v>0</v>
      </c>
    </row>
    <row r="1179" spans="1:13" x14ac:dyDescent="0.35">
      <c r="A1179" s="600"/>
      <c r="B1179" s="572"/>
      <c r="C1179" s="522"/>
      <c r="D1179" s="610"/>
      <c r="E1179" s="477"/>
      <c r="F1179" s="624"/>
      <c r="G1179" s="468"/>
      <c r="H1179" s="468"/>
      <c r="I1179" s="468"/>
      <c r="J1179" s="689"/>
      <c r="K1179" s="291"/>
      <c r="L1179" s="586"/>
      <c r="M1179" s="597">
        <f>IF(B1179=0,0,IF(I1179="Yes",COUNTIFS(B$7:B1178,B1179,I$7:I1178,"Yes")+1,0))</f>
        <v>0</v>
      </c>
    </row>
    <row r="1180" spans="1:13" x14ac:dyDescent="0.35">
      <c r="A1180" s="600"/>
      <c r="B1180" s="572"/>
      <c r="C1180" s="522"/>
      <c r="D1180" s="610"/>
      <c r="E1180" s="477"/>
      <c r="F1180" s="624"/>
      <c r="G1180" s="468"/>
      <c r="H1180" s="468"/>
      <c r="I1180" s="468"/>
      <c r="J1180" s="689"/>
      <c r="K1180" s="291"/>
      <c r="L1180" s="586"/>
      <c r="M1180" s="597">
        <f>IF(B1180=0,0,IF(I1180="Yes",COUNTIFS(B$7:B1179,B1180,I$7:I1179,"Yes")+1,0))</f>
        <v>0</v>
      </c>
    </row>
    <row r="1181" spans="1:13" x14ac:dyDescent="0.35">
      <c r="A1181" s="600"/>
      <c r="B1181" s="572"/>
      <c r="C1181" s="522"/>
      <c r="D1181" s="610"/>
      <c r="E1181" s="477"/>
      <c r="F1181" s="624"/>
      <c r="G1181" s="468"/>
      <c r="H1181" s="468"/>
      <c r="I1181" s="468"/>
      <c r="J1181" s="689"/>
      <c r="K1181" s="291"/>
      <c r="L1181" s="586"/>
      <c r="M1181" s="597">
        <f>IF(B1181=0,0,IF(I1181="Yes",COUNTIFS(B$7:B1180,B1181,I$7:I1180,"Yes")+1,0))</f>
        <v>0</v>
      </c>
    </row>
    <row r="1182" spans="1:13" x14ac:dyDescent="0.35">
      <c r="A1182" s="600"/>
      <c r="B1182" s="572"/>
      <c r="C1182" s="522"/>
      <c r="D1182" s="610"/>
      <c r="E1182" s="477"/>
      <c r="F1182" s="624"/>
      <c r="G1182" s="468"/>
      <c r="H1182" s="468"/>
      <c r="I1182" s="468"/>
      <c r="J1182" s="689"/>
      <c r="K1182" s="291"/>
      <c r="L1182" s="586"/>
      <c r="M1182" s="597">
        <f>IF(B1182=0,0,IF(I1182="Yes",COUNTIFS(B$7:B1181,B1182,I$7:I1181,"Yes")+1,0))</f>
        <v>0</v>
      </c>
    </row>
    <row r="1183" spans="1:13" x14ac:dyDescent="0.35">
      <c r="A1183" s="600"/>
      <c r="B1183" s="572"/>
      <c r="C1183" s="522"/>
      <c r="D1183" s="610"/>
      <c r="E1183" s="477"/>
      <c r="F1183" s="624"/>
      <c r="G1183" s="468"/>
      <c r="H1183" s="468"/>
      <c r="I1183" s="468"/>
      <c r="J1183" s="689"/>
      <c r="K1183" s="291"/>
      <c r="L1183" s="586"/>
      <c r="M1183" s="597">
        <f>IF(B1183=0,0,IF(I1183="Yes",COUNTIFS(B$7:B1182,B1183,I$7:I1182,"Yes")+1,0))</f>
        <v>0</v>
      </c>
    </row>
    <row r="1184" spans="1:13" x14ac:dyDescent="0.35">
      <c r="A1184" s="600"/>
      <c r="B1184" s="572"/>
      <c r="C1184" s="522"/>
      <c r="D1184" s="610"/>
      <c r="E1184" s="477"/>
      <c r="F1184" s="624"/>
      <c r="G1184" s="468"/>
      <c r="H1184" s="468"/>
      <c r="I1184" s="468"/>
      <c r="J1184" s="689"/>
      <c r="K1184" s="291"/>
      <c r="L1184" s="586"/>
      <c r="M1184" s="597">
        <f>IF(B1184=0,0,IF(I1184="Yes",COUNTIFS(B$7:B1183,B1184,I$7:I1183,"Yes")+1,0))</f>
        <v>0</v>
      </c>
    </row>
    <row r="1185" spans="1:13" x14ac:dyDescent="0.35">
      <c r="A1185" s="600"/>
      <c r="B1185" s="572"/>
      <c r="C1185" s="522"/>
      <c r="D1185" s="610"/>
      <c r="E1185" s="477"/>
      <c r="F1185" s="624"/>
      <c r="G1185" s="468"/>
      <c r="H1185" s="468"/>
      <c r="I1185" s="468"/>
      <c r="J1185" s="689"/>
      <c r="K1185" s="291"/>
      <c r="L1185" s="586"/>
      <c r="M1185" s="597">
        <f>IF(B1185=0,0,IF(I1185="Yes",COUNTIFS(B$7:B1184,B1185,I$7:I1184,"Yes")+1,0))</f>
        <v>0</v>
      </c>
    </row>
    <row r="1186" spans="1:13" x14ac:dyDescent="0.35">
      <c r="A1186" s="600"/>
      <c r="B1186" s="572"/>
      <c r="C1186" s="522"/>
      <c r="D1186" s="610"/>
      <c r="E1186" s="477"/>
      <c r="F1186" s="624"/>
      <c r="G1186" s="468"/>
      <c r="H1186" s="468"/>
      <c r="I1186" s="468"/>
      <c r="J1186" s="689"/>
      <c r="K1186" s="291"/>
      <c r="L1186" s="586"/>
      <c r="M1186" s="597">
        <f>IF(B1186=0,0,IF(I1186="Yes",COUNTIFS(B$7:B1185,B1186,I$7:I1185,"Yes")+1,0))</f>
        <v>0</v>
      </c>
    </row>
    <row r="1187" spans="1:13" x14ac:dyDescent="0.35">
      <c r="A1187" s="600"/>
      <c r="B1187" s="572"/>
      <c r="C1187" s="522"/>
      <c r="D1187" s="610"/>
      <c r="E1187" s="477"/>
      <c r="F1187" s="624"/>
      <c r="G1187" s="468"/>
      <c r="H1187" s="468"/>
      <c r="I1187" s="468"/>
      <c r="J1187" s="689"/>
      <c r="K1187" s="291"/>
      <c r="L1187" s="586"/>
      <c r="M1187" s="597">
        <f>IF(B1187=0,0,IF(I1187="Yes",COUNTIFS(B$7:B1186,B1187,I$7:I1186,"Yes")+1,0))</f>
        <v>0</v>
      </c>
    </row>
    <row r="1188" spans="1:13" x14ac:dyDescent="0.35">
      <c r="A1188" s="600"/>
      <c r="B1188" s="572"/>
      <c r="C1188" s="522"/>
      <c r="D1188" s="610"/>
      <c r="E1188" s="477"/>
      <c r="F1188" s="624"/>
      <c r="G1188" s="468"/>
      <c r="H1188" s="468"/>
      <c r="I1188" s="468"/>
      <c r="J1188" s="689"/>
      <c r="K1188" s="291"/>
      <c r="L1188" s="586"/>
      <c r="M1188" s="597">
        <f>IF(B1188=0,0,IF(I1188="Yes",COUNTIFS(B$7:B1187,B1188,I$7:I1187,"Yes")+1,0))</f>
        <v>0</v>
      </c>
    </row>
    <row r="1189" spans="1:13" x14ac:dyDescent="0.35">
      <c r="A1189" s="600"/>
      <c r="B1189" s="572"/>
      <c r="C1189" s="522"/>
      <c r="D1189" s="610"/>
      <c r="E1189" s="477"/>
      <c r="F1189" s="624"/>
      <c r="G1189" s="468"/>
      <c r="H1189" s="468"/>
      <c r="I1189" s="468"/>
      <c r="J1189" s="689"/>
      <c r="K1189" s="291"/>
      <c r="L1189" s="586"/>
      <c r="M1189" s="597">
        <f>IF(B1189=0,0,IF(I1189="Yes",COUNTIFS(B$7:B1188,B1189,I$7:I1188,"Yes")+1,0))</f>
        <v>0</v>
      </c>
    </row>
    <row r="1190" spans="1:13" x14ac:dyDescent="0.35">
      <c r="A1190" s="600"/>
      <c r="B1190" s="572"/>
      <c r="C1190" s="522"/>
      <c r="D1190" s="610"/>
      <c r="E1190" s="477"/>
      <c r="F1190" s="624"/>
      <c r="G1190" s="468"/>
      <c r="H1190" s="468"/>
      <c r="I1190" s="468"/>
      <c r="J1190" s="689"/>
      <c r="K1190" s="291"/>
      <c r="L1190" s="586"/>
      <c r="M1190" s="597">
        <f>IF(B1190=0,0,IF(I1190="Yes",COUNTIFS(B$7:B1189,B1190,I$7:I1189,"Yes")+1,0))</f>
        <v>0</v>
      </c>
    </row>
    <row r="1191" spans="1:13" x14ac:dyDescent="0.35">
      <c r="A1191" s="600"/>
      <c r="B1191" s="572"/>
      <c r="C1191" s="522"/>
      <c r="D1191" s="610"/>
      <c r="E1191" s="477"/>
      <c r="F1191" s="624"/>
      <c r="G1191" s="468"/>
      <c r="H1191" s="468"/>
      <c r="I1191" s="468"/>
      <c r="J1191" s="689"/>
      <c r="K1191" s="291"/>
      <c r="L1191" s="586"/>
      <c r="M1191" s="597">
        <f>IF(B1191=0,0,IF(I1191="Yes",COUNTIFS(B$7:B1190,B1191,I$7:I1190,"Yes")+1,0))</f>
        <v>0</v>
      </c>
    </row>
    <row r="1192" spans="1:13" x14ac:dyDescent="0.35">
      <c r="A1192" s="600"/>
      <c r="B1192" s="572"/>
      <c r="C1192" s="522"/>
      <c r="D1192" s="610"/>
      <c r="E1192" s="477"/>
      <c r="F1192" s="624"/>
      <c r="G1192" s="468"/>
      <c r="H1192" s="468"/>
      <c r="I1192" s="468"/>
      <c r="J1192" s="689"/>
      <c r="K1192" s="291"/>
      <c r="L1192" s="586"/>
      <c r="M1192" s="597">
        <f>IF(B1192=0,0,IF(I1192="Yes",COUNTIFS(B$7:B1191,B1192,I$7:I1191,"Yes")+1,0))</f>
        <v>0</v>
      </c>
    </row>
    <row r="1193" spans="1:13" x14ac:dyDescent="0.35">
      <c r="A1193" s="600"/>
      <c r="B1193" s="572"/>
      <c r="C1193" s="522"/>
      <c r="D1193" s="610"/>
      <c r="E1193" s="477"/>
      <c r="F1193" s="624"/>
      <c r="G1193" s="468"/>
      <c r="H1193" s="468"/>
      <c r="I1193" s="468"/>
      <c r="J1193" s="689"/>
      <c r="K1193" s="291"/>
      <c r="L1193" s="586"/>
      <c r="M1193" s="597">
        <f>IF(B1193=0,0,IF(I1193="Yes",COUNTIFS(B$7:B1192,B1193,I$7:I1192,"Yes")+1,0))</f>
        <v>0</v>
      </c>
    </row>
    <row r="1194" spans="1:13" x14ac:dyDescent="0.35">
      <c r="A1194" s="600"/>
      <c r="B1194" s="572"/>
      <c r="C1194" s="522"/>
      <c r="D1194" s="610"/>
      <c r="E1194" s="477"/>
      <c r="F1194" s="624"/>
      <c r="G1194" s="468"/>
      <c r="H1194" s="468"/>
      <c r="I1194" s="468"/>
      <c r="J1194" s="689"/>
      <c r="K1194" s="291"/>
      <c r="L1194" s="586"/>
      <c r="M1194" s="597">
        <f>IF(B1194=0,0,IF(I1194="Yes",COUNTIFS(B$7:B1193,B1194,I$7:I1193,"Yes")+1,0))</f>
        <v>0</v>
      </c>
    </row>
    <row r="1195" spans="1:13" x14ac:dyDescent="0.35">
      <c r="A1195" s="600"/>
      <c r="B1195" s="572"/>
      <c r="C1195" s="522"/>
      <c r="D1195" s="610"/>
      <c r="E1195" s="477"/>
      <c r="F1195" s="624"/>
      <c r="G1195" s="468"/>
      <c r="H1195" s="468"/>
      <c r="I1195" s="468"/>
      <c r="J1195" s="689"/>
      <c r="K1195" s="291"/>
      <c r="L1195" s="586"/>
      <c r="M1195" s="597">
        <f>IF(B1195=0,0,IF(I1195="Yes",COUNTIFS(B$7:B1194,B1195,I$7:I1194,"Yes")+1,0))</f>
        <v>0</v>
      </c>
    </row>
    <row r="1196" spans="1:13" x14ac:dyDescent="0.35">
      <c r="A1196" s="600"/>
      <c r="B1196" s="572"/>
      <c r="C1196" s="522"/>
      <c r="D1196" s="610"/>
      <c r="E1196" s="477"/>
      <c r="F1196" s="624"/>
      <c r="G1196" s="468"/>
      <c r="H1196" s="468"/>
      <c r="I1196" s="468"/>
      <c r="J1196" s="689"/>
      <c r="K1196" s="291"/>
      <c r="L1196" s="586"/>
      <c r="M1196" s="597">
        <f>IF(B1196=0,0,IF(I1196="Yes",COUNTIFS(B$7:B1195,B1196,I$7:I1195,"Yes")+1,0))</f>
        <v>0</v>
      </c>
    </row>
    <row r="1197" spans="1:13" x14ac:dyDescent="0.35">
      <c r="A1197" s="600"/>
      <c r="B1197" s="572"/>
      <c r="C1197" s="522"/>
      <c r="D1197" s="610"/>
      <c r="E1197" s="477"/>
      <c r="F1197" s="624"/>
      <c r="G1197" s="468"/>
      <c r="H1197" s="468"/>
      <c r="I1197" s="468"/>
      <c r="J1197" s="689"/>
      <c r="K1197" s="291"/>
      <c r="L1197" s="586"/>
      <c r="M1197" s="597">
        <f>IF(B1197=0,0,IF(I1197="Yes",COUNTIFS(B$7:B1196,B1197,I$7:I1196,"Yes")+1,0))</f>
        <v>0</v>
      </c>
    </row>
    <row r="1198" spans="1:13" x14ac:dyDescent="0.35">
      <c r="A1198" s="600"/>
      <c r="B1198" s="572"/>
      <c r="C1198" s="522"/>
      <c r="D1198" s="610"/>
      <c r="E1198" s="477"/>
      <c r="F1198" s="624"/>
      <c r="G1198" s="468"/>
      <c r="H1198" s="468"/>
      <c r="I1198" s="468"/>
      <c r="J1198" s="689"/>
      <c r="K1198" s="291"/>
      <c r="L1198" s="586"/>
      <c r="M1198" s="597">
        <f>IF(B1198=0,0,IF(I1198="Yes",COUNTIFS(B$7:B1197,B1198,I$7:I1197,"Yes")+1,0))</f>
        <v>0</v>
      </c>
    </row>
    <row r="1199" spans="1:13" x14ac:dyDescent="0.35">
      <c r="A1199" s="600"/>
      <c r="B1199" s="572"/>
      <c r="C1199" s="522"/>
      <c r="D1199" s="610"/>
      <c r="E1199" s="477"/>
      <c r="F1199" s="624"/>
      <c r="G1199" s="468"/>
      <c r="H1199" s="468"/>
      <c r="I1199" s="468"/>
      <c r="J1199" s="689"/>
      <c r="K1199" s="291"/>
      <c r="L1199" s="586"/>
      <c r="M1199" s="597">
        <f>IF(B1199=0,0,IF(I1199="Yes",COUNTIFS(B$7:B1198,B1199,I$7:I1198,"Yes")+1,0))</f>
        <v>0</v>
      </c>
    </row>
    <row r="1200" spans="1:13" x14ac:dyDescent="0.35">
      <c r="A1200" s="600"/>
      <c r="B1200" s="572"/>
      <c r="C1200" s="522"/>
      <c r="D1200" s="610"/>
      <c r="E1200" s="477"/>
      <c r="F1200" s="624"/>
      <c r="G1200" s="468"/>
      <c r="H1200" s="468"/>
      <c r="I1200" s="468"/>
      <c r="J1200" s="689"/>
      <c r="K1200" s="291"/>
      <c r="L1200" s="586"/>
      <c r="M1200" s="597">
        <f>IF(B1200=0,0,IF(I1200="Yes",COUNTIFS(B$7:B1199,B1200,I$7:I1199,"Yes")+1,0))</f>
        <v>0</v>
      </c>
    </row>
    <row r="1201" spans="1:16" x14ac:dyDescent="0.35">
      <c r="A1201" s="600"/>
      <c r="B1201" s="572"/>
      <c r="C1201" s="522"/>
      <c r="D1201" s="610"/>
      <c r="E1201" s="477"/>
      <c r="F1201" s="624"/>
      <c r="G1201" s="468"/>
      <c r="H1201" s="468"/>
      <c r="I1201" s="468"/>
      <c r="J1201" s="689"/>
      <c r="K1201" s="291"/>
      <c r="L1201" s="586"/>
      <c r="M1201" s="597">
        <f>IF(B1201=0,0,IF(I1201="Yes",COUNTIFS(B$7:B1200,B1201,I$7:I1200,"Yes")+1,0))</f>
        <v>0</v>
      </c>
    </row>
    <row r="1202" spans="1:16" x14ac:dyDescent="0.35">
      <c r="A1202" s="600"/>
      <c r="B1202" s="572"/>
      <c r="C1202" s="522"/>
      <c r="D1202" s="610"/>
      <c r="E1202" s="477"/>
      <c r="F1202" s="624"/>
      <c r="G1202" s="468"/>
      <c r="H1202" s="468"/>
      <c r="I1202" s="468"/>
      <c r="J1202" s="689"/>
      <c r="K1202" s="291"/>
      <c r="L1202" s="586"/>
      <c r="M1202" s="597">
        <f>IF(B1202=0,0,IF(I1202="Yes",COUNTIFS(B$7:B1201,B1202,I$7:I1201,"Yes")+1,0))</f>
        <v>0</v>
      </c>
    </row>
    <row r="1203" spans="1:16" x14ac:dyDescent="0.35">
      <c r="A1203" s="600"/>
      <c r="B1203" s="572"/>
      <c r="C1203" s="522"/>
      <c r="D1203" s="610"/>
      <c r="E1203" s="477"/>
      <c r="F1203" s="624"/>
      <c r="G1203" s="468"/>
      <c r="H1203" s="468"/>
      <c r="I1203" s="468"/>
      <c r="J1203" s="689"/>
      <c r="K1203" s="291"/>
      <c r="L1203" s="586"/>
      <c r="M1203" s="597">
        <f>IF(B1203=0,0,IF(I1203="Yes",COUNTIFS(B$7:B1202,B1203,I$7:I1202,"Yes")+1,0))</f>
        <v>0</v>
      </c>
    </row>
    <row r="1204" spans="1:16" x14ac:dyDescent="0.35">
      <c r="A1204" s="600"/>
      <c r="B1204" s="572"/>
      <c r="C1204" s="522"/>
      <c r="D1204" s="610"/>
      <c r="E1204" s="477"/>
      <c r="F1204" s="624"/>
      <c r="G1204" s="468"/>
      <c r="H1204" s="468"/>
      <c r="I1204" s="468"/>
      <c r="J1204" s="689"/>
      <c r="K1204" s="291"/>
      <c r="L1204" s="586"/>
      <c r="M1204" s="597">
        <f>IF(B1204=0,0,IF(I1204="Yes",COUNTIFS(B$7:B1203,B1204,I$7:I1203,"Yes")+1,0))</f>
        <v>0</v>
      </c>
    </row>
    <row r="1205" spans="1:16" x14ac:dyDescent="0.35">
      <c r="A1205" s="600"/>
      <c r="B1205" s="572"/>
      <c r="C1205" s="522"/>
      <c r="D1205" s="610"/>
      <c r="E1205" s="477"/>
      <c r="F1205" s="624"/>
      <c r="G1205" s="468"/>
      <c r="H1205" s="468"/>
      <c r="I1205" s="468"/>
      <c r="J1205" s="689"/>
      <c r="K1205" s="291"/>
      <c r="L1205" s="586"/>
      <c r="M1205" s="597">
        <f>IF(B1205=0,0,IF(I1205="Yes",COUNTIFS(B$7:B1204,B1205,I$7:I1204,"Yes")+1,0))</f>
        <v>0</v>
      </c>
    </row>
    <row r="1206" spans="1:16" x14ac:dyDescent="0.35">
      <c r="A1206" s="600"/>
      <c r="B1206" s="572"/>
      <c r="C1206" s="522"/>
      <c r="D1206" s="610"/>
      <c r="E1206" s="477"/>
      <c r="F1206" s="624"/>
      <c r="G1206" s="468"/>
      <c r="H1206" s="468"/>
      <c r="I1206" s="468"/>
      <c r="J1206" s="689"/>
      <c r="K1206" s="291"/>
      <c r="L1206" s="586"/>
      <c r="M1206" s="597">
        <f>IF(B1206=0,0,IF(I1206="Yes",COUNTIFS(B$7:B1205,B1206,I$7:I1205,"Yes")+1,0))</f>
        <v>0</v>
      </c>
    </row>
    <row r="1207" spans="1:16" x14ac:dyDescent="0.35">
      <c r="A1207" s="600"/>
      <c r="B1207" s="572"/>
      <c r="C1207" s="522"/>
      <c r="D1207" s="610"/>
      <c r="E1207" s="477"/>
      <c r="F1207" s="624"/>
      <c r="G1207" s="468"/>
      <c r="H1207" s="468"/>
      <c r="I1207" s="468"/>
      <c r="J1207" s="689"/>
      <c r="K1207" s="291"/>
      <c r="L1207" s="586"/>
      <c r="M1207" s="597">
        <f>IF(B1207=0,0,IF(I1207="Yes",COUNTIFS(B$7:B1206,B1207,I$7:I1206,"Yes")+1,0))</f>
        <v>0</v>
      </c>
    </row>
    <row r="1208" spans="1:16" x14ac:dyDescent="0.35">
      <c r="A1208" s="600"/>
      <c r="B1208" s="572"/>
      <c r="C1208" s="522"/>
      <c r="D1208" s="610"/>
      <c r="E1208" s="477"/>
      <c r="F1208" s="624"/>
      <c r="G1208" s="468"/>
      <c r="H1208" s="468"/>
      <c r="I1208" s="468"/>
      <c r="J1208" s="689"/>
      <c r="K1208" s="291"/>
      <c r="L1208" s="586"/>
      <c r="M1208" s="597">
        <f>IF(B1208=0,0,IF(I1208="Yes",COUNTIFS(B$7:B1207,B1208,I$7:I1207,"Yes")+1,0))</f>
        <v>0</v>
      </c>
    </row>
    <row r="1209" spans="1:16" x14ac:dyDescent="0.35">
      <c r="B1209" s="295"/>
      <c r="C1209" s="295"/>
      <c r="D1209" s="612"/>
      <c r="E1209" s="295"/>
      <c r="F1209" s="295"/>
      <c r="G1209" s="295"/>
      <c r="H1209" s="295"/>
      <c r="I1209" s="295"/>
      <c r="J1209" s="702"/>
      <c r="K1209" s="295"/>
      <c r="L1209" s="587"/>
      <c r="M1209" s="598"/>
      <c r="N1209" s="295"/>
      <c r="O1209" s="295"/>
      <c r="P1209" s="295"/>
    </row>
    <row r="1210" spans="1:16" x14ac:dyDescent="0.35">
      <c r="B1210" s="295"/>
      <c r="C1210" s="295"/>
      <c r="D1210" s="612"/>
      <c r="E1210" s="295"/>
      <c r="F1210" s="295"/>
      <c r="G1210" s="295"/>
      <c r="H1210" s="295"/>
      <c r="I1210" s="295"/>
      <c r="J1210" s="702"/>
      <c r="K1210" s="295"/>
      <c r="L1210" s="587"/>
      <c r="M1210" s="598"/>
      <c r="N1210" s="295"/>
      <c r="O1210" s="295"/>
      <c r="P1210" s="295"/>
    </row>
    <row r="1211" spans="1:16" x14ac:dyDescent="0.35">
      <c r="B1211" s="295"/>
      <c r="C1211" s="295"/>
      <c r="D1211" s="612"/>
      <c r="E1211" s="295"/>
      <c r="F1211" s="295"/>
      <c r="G1211" s="295"/>
      <c r="H1211" s="295"/>
      <c r="I1211" s="295"/>
      <c r="J1211" s="702"/>
      <c r="K1211" s="295"/>
      <c r="L1211" s="587"/>
      <c r="M1211" s="598"/>
      <c r="N1211" s="295"/>
      <c r="O1211" s="295"/>
      <c r="P1211" s="295"/>
    </row>
    <row r="1212" spans="1:16" x14ac:dyDescent="0.35">
      <c r="B1212" s="295"/>
      <c r="C1212" s="295"/>
      <c r="D1212" s="612"/>
      <c r="E1212" s="295"/>
      <c r="F1212" s="295"/>
      <c r="G1212" s="295"/>
      <c r="H1212" s="295"/>
      <c r="I1212" s="295"/>
      <c r="J1212" s="702"/>
      <c r="K1212" s="295"/>
      <c r="L1212" s="587"/>
      <c r="M1212" s="598"/>
      <c r="N1212" s="295"/>
      <c r="O1212" s="295"/>
      <c r="P1212" s="295"/>
    </row>
    <row r="1213" spans="1:16" x14ac:dyDescent="0.35">
      <c r="B1213" s="295"/>
      <c r="C1213" s="295"/>
      <c r="D1213" s="612"/>
      <c r="E1213" s="295"/>
      <c r="F1213" s="295"/>
      <c r="G1213" s="295"/>
      <c r="H1213" s="295"/>
      <c r="I1213" s="295"/>
      <c r="J1213" s="702"/>
      <c r="K1213" s="295"/>
      <c r="L1213" s="587"/>
      <c r="M1213" s="598"/>
      <c r="N1213" s="295"/>
      <c r="O1213" s="295"/>
      <c r="P1213" s="295"/>
    </row>
    <row r="1214" spans="1:16" x14ac:dyDescent="0.35">
      <c r="B1214" s="295"/>
      <c r="C1214" s="295"/>
      <c r="D1214" s="612"/>
      <c r="E1214" s="295"/>
      <c r="F1214" s="295"/>
      <c r="G1214" s="295"/>
      <c r="H1214" s="295"/>
      <c r="I1214" s="295"/>
      <c r="J1214" s="702"/>
      <c r="K1214" s="295"/>
      <c r="L1214" s="587"/>
      <c r="M1214" s="598"/>
      <c r="N1214" s="295"/>
      <c r="O1214" s="295"/>
      <c r="P1214" s="295"/>
    </row>
    <row r="1215" spans="1:16" x14ac:dyDescent="0.35">
      <c r="B1215" s="295"/>
      <c r="C1215" s="295"/>
      <c r="D1215" s="612"/>
      <c r="E1215" s="295"/>
      <c r="F1215" s="295"/>
      <c r="G1215" s="295"/>
      <c r="H1215" s="295"/>
      <c r="I1215" s="295"/>
      <c r="J1215" s="702"/>
      <c r="K1215" s="295"/>
      <c r="L1215" s="587"/>
      <c r="M1215" s="598"/>
      <c r="N1215" s="295"/>
      <c r="O1215" s="295"/>
      <c r="P1215" s="295"/>
    </row>
    <row r="1216" spans="1:16" x14ac:dyDescent="0.35">
      <c r="B1216" s="295"/>
      <c r="C1216" s="295"/>
      <c r="D1216" s="612"/>
      <c r="E1216" s="295"/>
      <c r="F1216" s="295"/>
      <c r="G1216" s="295"/>
      <c r="H1216" s="295"/>
      <c r="I1216" s="295"/>
      <c r="J1216" s="702"/>
      <c r="K1216" s="295"/>
      <c r="L1216" s="587"/>
      <c r="M1216" s="598"/>
      <c r="N1216" s="295"/>
      <c r="O1216" s="295"/>
      <c r="P1216" s="295"/>
    </row>
    <row r="1217" spans="2:16" x14ac:dyDescent="0.35">
      <c r="B1217" s="295"/>
      <c r="C1217" s="295"/>
      <c r="D1217" s="612"/>
      <c r="E1217" s="295"/>
      <c r="F1217" s="295"/>
      <c r="G1217" s="295"/>
      <c r="H1217" s="295"/>
      <c r="I1217" s="295"/>
      <c r="J1217" s="702"/>
      <c r="K1217" s="295"/>
      <c r="L1217" s="587"/>
      <c r="M1217" s="598"/>
      <c r="N1217" s="295"/>
      <c r="O1217" s="295"/>
      <c r="P1217" s="295"/>
    </row>
    <row r="1218" spans="2:16" x14ac:dyDescent="0.35">
      <c r="B1218" s="295"/>
      <c r="C1218" s="295"/>
      <c r="D1218" s="612"/>
      <c r="E1218" s="295"/>
      <c r="F1218" s="295"/>
      <c r="G1218" s="295"/>
      <c r="H1218" s="295"/>
      <c r="I1218" s="295"/>
      <c r="J1218" s="702"/>
      <c r="K1218" s="295"/>
      <c r="L1218" s="587"/>
      <c r="M1218" s="598"/>
      <c r="N1218" s="295"/>
      <c r="O1218" s="295"/>
      <c r="P1218" s="295"/>
    </row>
    <row r="1219" spans="2:16" x14ac:dyDescent="0.35">
      <c r="B1219" s="295"/>
      <c r="C1219" s="295"/>
      <c r="D1219" s="612"/>
      <c r="E1219" s="295"/>
      <c r="F1219" s="295"/>
      <c r="G1219" s="295"/>
      <c r="H1219" s="295"/>
      <c r="I1219" s="295"/>
      <c r="J1219" s="702"/>
      <c r="K1219" s="295"/>
      <c r="L1219" s="587"/>
      <c r="M1219" s="598"/>
      <c r="N1219" s="295"/>
      <c r="O1219" s="295"/>
      <c r="P1219" s="295"/>
    </row>
    <row r="1220" spans="2:16" x14ac:dyDescent="0.35">
      <c r="B1220" s="295"/>
      <c r="C1220" s="295"/>
      <c r="D1220" s="612"/>
      <c r="E1220" s="295"/>
      <c r="F1220" s="295"/>
      <c r="G1220" s="295"/>
      <c r="H1220" s="295"/>
      <c r="I1220" s="295"/>
      <c r="J1220" s="702"/>
      <c r="K1220" s="295"/>
      <c r="L1220" s="587"/>
      <c r="M1220" s="598"/>
      <c r="N1220" s="295"/>
      <c r="O1220" s="295"/>
      <c r="P1220" s="295"/>
    </row>
    <row r="1221" spans="2:16" x14ac:dyDescent="0.35">
      <c r="B1221" s="295"/>
      <c r="C1221" s="295"/>
      <c r="D1221" s="612"/>
      <c r="E1221" s="295"/>
      <c r="F1221" s="295"/>
      <c r="G1221" s="295"/>
      <c r="H1221" s="295"/>
      <c r="I1221" s="295"/>
      <c r="J1221" s="702"/>
      <c r="K1221" s="295"/>
      <c r="L1221" s="587"/>
      <c r="M1221" s="598"/>
      <c r="N1221" s="295"/>
      <c r="O1221" s="295"/>
      <c r="P1221" s="295"/>
    </row>
    <row r="1222" spans="2:16" x14ac:dyDescent="0.35">
      <c r="B1222" s="295"/>
      <c r="C1222" s="295"/>
      <c r="D1222" s="612"/>
      <c r="E1222" s="295"/>
      <c r="F1222" s="295"/>
      <c r="G1222" s="295"/>
      <c r="H1222" s="295"/>
      <c r="I1222" s="295"/>
      <c r="J1222" s="702"/>
      <c r="K1222" s="295"/>
      <c r="L1222" s="587"/>
      <c r="M1222" s="598"/>
      <c r="N1222" s="295"/>
      <c r="O1222" s="295"/>
      <c r="P1222" s="295"/>
    </row>
    <row r="1223" spans="2:16" x14ac:dyDescent="0.35">
      <c r="B1223" s="295"/>
      <c r="C1223" s="295"/>
      <c r="D1223" s="612"/>
      <c r="E1223" s="295"/>
      <c r="F1223" s="295"/>
      <c r="G1223" s="295"/>
      <c r="H1223" s="295"/>
      <c r="I1223" s="295"/>
      <c r="J1223" s="702"/>
      <c r="K1223" s="295"/>
      <c r="L1223" s="587"/>
      <c r="M1223" s="598"/>
      <c r="N1223" s="295"/>
      <c r="O1223" s="295"/>
      <c r="P1223" s="295"/>
    </row>
    <row r="1224" spans="2:16" x14ac:dyDescent="0.35">
      <c r="B1224" s="295"/>
      <c r="C1224" s="295"/>
      <c r="D1224" s="612"/>
      <c r="E1224" s="295"/>
      <c r="F1224" s="295"/>
      <c r="G1224" s="295"/>
      <c r="H1224" s="295"/>
      <c r="I1224" s="295"/>
      <c r="J1224" s="702"/>
      <c r="K1224" s="295"/>
      <c r="L1224" s="587"/>
      <c r="M1224" s="598"/>
      <c r="N1224" s="295"/>
      <c r="O1224" s="295"/>
      <c r="P1224" s="295"/>
    </row>
    <row r="1225" spans="2:16" x14ac:dyDescent="0.35">
      <c r="B1225" s="295"/>
      <c r="C1225" s="295"/>
      <c r="D1225" s="612"/>
      <c r="E1225" s="295"/>
      <c r="F1225" s="295"/>
      <c r="G1225" s="295"/>
      <c r="H1225" s="295"/>
      <c r="I1225" s="295"/>
      <c r="J1225" s="702"/>
      <c r="K1225" s="295"/>
      <c r="L1225" s="587"/>
      <c r="M1225" s="598"/>
      <c r="N1225" s="295"/>
      <c r="O1225" s="295"/>
      <c r="P1225" s="295"/>
    </row>
    <row r="1226" spans="2:16" x14ac:dyDescent="0.35">
      <c r="B1226" s="295"/>
      <c r="C1226" s="295"/>
      <c r="D1226" s="612"/>
      <c r="E1226" s="295"/>
      <c r="F1226" s="295"/>
      <c r="G1226" s="295"/>
      <c r="H1226" s="295"/>
      <c r="I1226" s="295"/>
      <c r="J1226" s="702"/>
      <c r="K1226" s="295"/>
      <c r="L1226" s="587"/>
      <c r="M1226" s="598"/>
      <c r="N1226" s="295"/>
      <c r="O1226" s="295"/>
      <c r="P1226" s="295"/>
    </row>
    <row r="1227" spans="2:16" x14ac:dyDescent="0.35">
      <c r="B1227" s="295"/>
      <c r="C1227" s="295"/>
      <c r="D1227" s="612"/>
      <c r="E1227" s="295"/>
      <c r="F1227" s="295"/>
      <c r="G1227" s="295"/>
      <c r="H1227" s="295"/>
      <c r="I1227" s="295"/>
      <c r="J1227" s="702"/>
      <c r="K1227" s="295"/>
      <c r="L1227" s="587"/>
      <c r="M1227" s="598"/>
      <c r="N1227" s="295"/>
      <c r="O1227" s="295"/>
      <c r="P1227" s="295"/>
    </row>
    <row r="1228" spans="2:16" x14ac:dyDescent="0.35">
      <c r="B1228" s="295"/>
      <c r="C1228" s="295"/>
      <c r="D1228" s="612"/>
      <c r="E1228" s="295"/>
      <c r="F1228" s="295"/>
      <c r="G1228" s="295"/>
      <c r="H1228" s="295"/>
      <c r="I1228" s="295"/>
      <c r="J1228" s="702"/>
      <c r="K1228" s="295"/>
      <c r="L1228" s="587"/>
      <c r="M1228" s="598"/>
      <c r="N1228" s="295"/>
      <c r="O1228" s="295"/>
      <c r="P1228" s="295"/>
    </row>
    <row r="1229" spans="2:16" x14ac:dyDescent="0.35">
      <c r="B1229" s="295"/>
      <c r="C1229" s="295"/>
      <c r="D1229" s="612"/>
      <c r="E1229" s="295"/>
      <c r="F1229" s="295"/>
      <c r="G1229" s="295"/>
      <c r="H1229" s="295"/>
      <c r="I1229" s="295"/>
      <c r="J1229" s="702"/>
      <c r="K1229" s="295"/>
      <c r="L1229" s="587"/>
      <c r="M1229" s="598"/>
      <c r="N1229" s="295"/>
      <c r="O1229" s="295"/>
      <c r="P1229" s="295"/>
    </row>
    <row r="1230" spans="2:16" x14ac:dyDescent="0.35">
      <c r="B1230" s="295"/>
      <c r="C1230" s="295"/>
      <c r="D1230" s="612"/>
      <c r="E1230" s="295"/>
      <c r="F1230" s="295"/>
      <c r="G1230" s="295"/>
      <c r="H1230" s="295"/>
      <c r="I1230" s="295"/>
      <c r="J1230" s="702"/>
      <c r="K1230" s="295"/>
      <c r="L1230" s="587"/>
      <c r="M1230" s="598"/>
      <c r="N1230" s="295"/>
      <c r="O1230" s="295"/>
      <c r="P1230" s="295"/>
    </row>
    <row r="1231" spans="2:16" x14ac:dyDescent="0.35">
      <c r="B1231" s="295"/>
      <c r="C1231" s="295"/>
      <c r="D1231" s="612"/>
      <c r="E1231" s="295"/>
      <c r="F1231" s="295"/>
      <c r="G1231" s="295"/>
      <c r="H1231" s="295"/>
      <c r="I1231" s="295"/>
      <c r="J1231" s="702"/>
      <c r="K1231" s="295"/>
      <c r="L1231" s="587"/>
      <c r="M1231" s="598"/>
      <c r="N1231" s="295"/>
      <c r="O1231" s="295"/>
      <c r="P1231" s="295"/>
    </row>
    <row r="1232" spans="2:16" x14ac:dyDescent="0.35">
      <c r="B1232" s="295"/>
      <c r="C1232" s="295"/>
      <c r="D1232" s="612"/>
      <c r="E1232" s="295"/>
      <c r="F1232" s="295"/>
      <c r="G1232" s="295"/>
      <c r="H1232" s="295"/>
      <c r="I1232" s="295"/>
      <c r="J1232" s="702"/>
      <c r="K1232" s="295"/>
      <c r="L1232" s="587"/>
      <c r="M1232" s="598"/>
      <c r="N1232" s="295"/>
      <c r="O1232" s="295"/>
      <c r="P1232" s="295"/>
    </row>
    <row r="1233" spans="2:16" x14ac:dyDescent="0.35">
      <c r="B1233" s="295"/>
      <c r="C1233" s="295"/>
      <c r="D1233" s="612"/>
      <c r="E1233" s="295"/>
      <c r="F1233" s="295"/>
      <c r="G1233" s="295"/>
      <c r="H1233" s="295"/>
      <c r="I1233" s="295"/>
      <c r="J1233" s="702"/>
      <c r="K1233" s="295"/>
      <c r="L1233" s="587"/>
      <c r="M1233" s="598"/>
      <c r="N1233" s="295"/>
      <c r="O1233" s="295"/>
      <c r="P1233" s="295"/>
    </row>
    <row r="1234" spans="2:16" x14ac:dyDescent="0.35">
      <c r="B1234" s="295"/>
      <c r="C1234" s="295"/>
      <c r="D1234" s="612"/>
      <c r="E1234" s="295"/>
      <c r="F1234" s="295"/>
      <c r="G1234" s="295"/>
      <c r="H1234" s="295"/>
      <c r="I1234" s="295"/>
      <c r="J1234" s="702"/>
      <c r="K1234" s="295"/>
      <c r="L1234" s="587"/>
      <c r="M1234" s="598"/>
      <c r="N1234" s="295"/>
      <c r="O1234" s="295"/>
      <c r="P1234" s="295"/>
    </row>
    <row r="1235" spans="2:16" x14ac:dyDescent="0.35">
      <c r="B1235" s="295"/>
      <c r="C1235" s="295"/>
      <c r="D1235" s="612"/>
      <c r="E1235" s="295"/>
      <c r="F1235" s="295"/>
      <c r="G1235" s="295"/>
      <c r="H1235" s="295"/>
      <c r="I1235" s="295"/>
      <c r="J1235" s="702"/>
      <c r="K1235" s="295"/>
      <c r="L1235" s="587"/>
      <c r="M1235" s="598"/>
      <c r="N1235" s="295"/>
      <c r="O1235" s="295"/>
      <c r="P1235" s="295"/>
    </row>
    <row r="1236" spans="2:16" x14ac:dyDescent="0.35">
      <c r="B1236" s="295"/>
      <c r="C1236" s="295"/>
      <c r="D1236" s="612"/>
      <c r="E1236" s="295"/>
      <c r="F1236" s="295"/>
      <c r="G1236" s="295"/>
      <c r="H1236" s="295"/>
      <c r="I1236" s="295"/>
      <c r="J1236" s="702"/>
      <c r="K1236" s="295"/>
      <c r="L1236" s="587"/>
      <c r="M1236" s="598"/>
      <c r="N1236" s="295"/>
      <c r="O1236" s="295"/>
      <c r="P1236" s="295"/>
    </row>
    <row r="1237" spans="2:16" x14ac:dyDescent="0.35">
      <c r="B1237" s="295"/>
      <c r="C1237" s="295"/>
      <c r="D1237" s="612"/>
      <c r="E1237" s="295"/>
      <c r="F1237" s="295"/>
      <c r="G1237" s="295"/>
      <c r="H1237" s="295"/>
      <c r="I1237" s="295"/>
      <c r="J1237" s="702"/>
      <c r="K1237" s="295"/>
      <c r="L1237" s="587"/>
      <c r="M1237" s="598"/>
      <c r="N1237" s="295"/>
      <c r="O1237" s="295"/>
      <c r="P1237" s="295"/>
    </row>
    <row r="1238" spans="2:16" x14ac:dyDescent="0.35">
      <c r="B1238" s="295"/>
      <c r="C1238" s="295"/>
      <c r="D1238" s="612"/>
      <c r="E1238" s="295"/>
      <c r="F1238" s="295"/>
      <c r="G1238" s="295"/>
      <c r="H1238" s="295"/>
      <c r="I1238" s="295"/>
      <c r="J1238" s="702"/>
      <c r="K1238" s="295"/>
      <c r="L1238" s="587"/>
      <c r="M1238" s="598"/>
      <c r="N1238" s="295"/>
      <c r="O1238" s="295"/>
      <c r="P1238" s="295"/>
    </row>
    <row r="1239" spans="2:16" x14ac:dyDescent="0.35">
      <c r="B1239" s="295"/>
      <c r="C1239" s="295"/>
      <c r="D1239" s="612"/>
      <c r="E1239" s="295"/>
      <c r="F1239" s="295"/>
      <c r="G1239" s="295"/>
      <c r="H1239" s="295"/>
      <c r="I1239" s="295"/>
      <c r="J1239" s="702"/>
      <c r="K1239" s="295"/>
      <c r="L1239" s="587"/>
      <c r="M1239" s="598"/>
      <c r="N1239" s="295"/>
      <c r="O1239" s="295"/>
      <c r="P1239" s="295"/>
    </row>
    <row r="1240" spans="2:16" x14ac:dyDescent="0.35">
      <c r="B1240" s="295"/>
      <c r="C1240" s="295"/>
      <c r="D1240" s="612"/>
      <c r="E1240" s="295"/>
      <c r="F1240" s="295"/>
      <c r="G1240" s="295"/>
      <c r="H1240" s="295"/>
      <c r="I1240" s="295"/>
      <c r="J1240" s="702"/>
      <c r="K1240" s="295"/>
      <c r="L1240" s="587"/>
      <c r="M1240" s="598"/>
      <c r="N1240" s="295"/>
      <c r="O1240" s="295"/>
      <c r="P1240" s="295"/>
    </row>
    <row r="1241" spans="2:16" x14ac:dyDescent="0.35">
      <c r="B1241" s="295"/>
      <c r="C1241" s="295"/>
      <c r="D1241" s="612"/>
      <c r="E1241" s="295"/>
      <c r="F1241" s="295"/>
      <c r="G1241" s="295"/>
      <c r="H1241" s="295"/>
      <c r="I1241" s="295"/>
      <c r="J1241" s="702"/>
      <c r="K1241" s="295"/>
      <c r="L1241" s="587"/>
      <c r="M1241" s="598"/>
      <c r="N1241" s="295"/>
      <c r="O1241" s="295"/>
      <c r="P1241" s="295"/>
    </row>
    <row r="1242" spans="2:16" x14ac:dyDescent="0.35">
      <c r="B1242" s="295"/>
      <c r="C1242" s="295"/>
      <c r="D1242" s="612"/>
      <c r="E1242" s="295"/>
      <c r="F1242" s="295"/>
      <c r="G1242" s="295"/>
      <c r="H1242" s="295"/>
      <c r="I1242" s="295"/>
      <c r="J1242" s="702"/>
      <c r="K1242" s="295"/>
      <c r="L1242" s="587"/>
      <c r="M1242" s="598"/>
      <c r="N1242" s="295"/>
      <c r="O1242" s="295"/>
      <c r="P1242" s="295"/>
    </row>
    <row r="1243" spans="2:16" x14ac:dyDescent="0.35">
      <c r="B1243" s="295"/>
      <c r="C1243" s="295"/>
      <c r="D1243" s="612"/>
      <c r="E1243" s="295"/>
      <c r="F1243" s="295"/>
      <c r="G1243" s="295"/>
      <c r="H1243" s="295"/>
      <c r="I1243" s="295"/>
      <c r="J1243" s="702"/>
      <c r="K1243" s="295"/>
      <c r="L1243" s="587"/>
      <c r="M1243" s="598"/>
      <c r="N1243" s="295"/>
      <c r="O1243" s="295"/>
      <c r="P1243" s="295"/>
    </row>
    <row r="1244" spans="2:16" x14ac:dyDescent="0.35">
      <c r="B1244" s="295"/>
      <c r="C1244" s="295"/>
      <c r="D1244" s="612"/>
      <c r="E1244" s="295"/>
      <c r="F1244" s="295"/>
      <c r="G1244" s="295"/>
      <c r="H1244" s="295"/>
      <c r="I1244" s="295"/>
      <c r="J1244" s="702"/>
      <c r="K1244" s="295"/>
      <c r="L1244" s="587"/>
      <c r="M1244" s="598"/>
      <c r="N1244" s="295"/>
      <c r="O1244" s="295"/>
      <c r="P1244" s="295"/>
    </row>
    <row r="1245" spans="2:16" x14ac:dyDescent="0.35">
      <c r="B1245" s="295"/>
      <c r="C1245" s="295"/>
      <c r="D1245" s="612"/>
      <c r="E1245" s="295"/>
      <c r="F1245" s="295"/>
      <c r="G1245" s="295"/>
      <c r="H1245" s="295"/>
      <c r="I1245" s="295"/>
      <c r="J1245" s="702"/>
      <c r="K1245" s="295"/>
      <c r="L1245" s="587"/>
      <c r="M1245" s="598"/>
      <c r="N1245" s="295"/>
      <c r="O1245" s="295"/>
      <c r="P1245" s="295"/>
    </row>
    <row r="1246" spans="2:16" x14ac:dyDescent="0.35">
      <c r="B1246" s="295"/>
      <c r="C1246" s="295"/>
      <c r="D1246" s="612"/>
      <c r="E1246" s="295"/>
      <c r="F1246" s="295"/>
      <c r="G1246" s="295"/>
      <c r="H1246" s="295"/>
      <c r="I1246" s="295"/>
      <c r="J1246" s="702"/>
      <c r="K1246" s="295"/>
      <c r="L1246" s="587"/>
      <c r="M1246" s="598"/>
      <c r="N1246" s="295"/>
      <c r="O1246" s="295"/>
      <c r="P1246" s="295"/>
    </row>
    <row r="1247" spans="2:16" x14ac:dyDescent="0.35">
      <c r="B1247" s="295"/>
      <c r="C1247" s="295"/>
      <c r="D1247" s="612"/>
      <c r="E1247" s="295"/>
      <c r="F1247" s="295"/>
      <c r="G1247" s="295"/>
      <c r="H1247" s="295"/>
      <c r="I1247" s="295"/>
      <c r="J1247" s="702"/>
      <c r="K1247" s="295"/>
      <c r="L1247" s="587"/>
      <c r="M1247" s="598"/>
      <c r="N1247" s="295"/>
      <c r="O1247" s="295"/>
      <c r="P1247" s="295"/>
    </row>
    <row r="1248" spans="2:16" x14ac:dyDescent="0.35">
      <c r="B1248" s="295"/>
      <c r="C1248" s="295"/>
      <c r="D1248" s="612"/>
      <c r="E1248" s="295"/>
      <c r="F1248" s="295"/>
      <c r="G1248" s="295"/>
      <c r="H1248" s="295"/>
      <c r="I1248" s="295"/>
      <c r="J1248" s="702"/>
      <c r="K1248" s="295"/>
      <c r="L1248" s="587"/>
      <c r="M1248" s="598"/>
      <c r="N1248" s="295"/>
      <c r="O1248" s="295"/>
      <c r="P1248" s="295"/>
    </row>
    <row r="1249" spans="2:16" x14ac:dyDescent="0.35">
      <c r="B1249" s="295"/>
      <c r="C1249" s="295"/>
      <c r="D1249" s="612"/>
      <c r="E1249" s="295"/>
      <c r="F1249" s="295"/>
      <c r="G1249" s="295"/>
      <c r="H1249" s="295"/>
      <c r="I1249" s="295"/>
      <c r="J1249" s="702"/>
      <c r="K1249" s="295"/>
      <c r="L1249" s="587"/>
      <c r="M1249" s="598"/>
      <c r="N1249" s="295"/>
      <c r="O1249" s="295"/>
      <c r="P1249" s="295"/>
    </row>
    <row r="1250" spans="2:16" x14ac:dyDescent="0.35">
      <c r="B1250" s="295"/>
      <c r="C1250" s="295"/>
      <c r="D1250" s="612"/>
      <c r="E1250" s="295"/>
      <c r="F1250" s="295"/>
      <c r="G1250" s="295"/>
      <c r="H1250" s="295"/>
      <c r="I1250" s="295"/>
      <c r="J1250" s="702"/>
      <c r="K1250" s="295"/>
      <c r="L1250" s="587"/>
      <c r="M1250" s="598"/>
      <c r="N1250" s="295"/>
      <c r="O1250" s="295"/>
      <c r="P1250" s="295"/>
    </row>
    <row r="1251" spans="2:16" x14ac:dyDescent="0.35">
      <c r="B1251" s="295"/>
      <c r="C1251" s="295"/>
      <c r="D1251" s="612"/>
      <c r="E1251" s="295"/>
      <c r="F1251" s="295"/>
      <c r="G1251" s="295"/>
      <c r="H1251" s="295"/>
      <c r="I1251" s="295"/>
      <c r="J1251" s="702"/>
      <c r="K1251" s="295"/>
      <c r="L1251" s="587"/>
      <c r="M1251" s="598"/>
      <c r="N1251" s="295"/>
      <c r="O1251" s="295"/>
      <c r="P1251" s="295"/>
    </row>
    <row r="1252" spans="2:16" x14ac:dyDescent="0.35">
      <c r="B1252" s="295"/>
      <c r="C1252" s="295"/>
      <c r="D1252" s="612"/>
      <c r="E1252" s="295"/>
      <c r="F1252" s="295"/>
      <c r="G1252" s="295"/>
      <c r="H1252" s="295"/>
      <c r="I1252" s="295"/>
      <c r="J1252" s="702"/>
      <c r="K1252" s="295"/>
      <c r="L1252" s="587"/>
      <c r="M1252" s="598"/>
      <c r="N1252" s="295"/>
      <c r="O1252" s="295"/>
      <c r="P1252" s="295"/>
    </row>
    <row r="1253" spans="2:16" x14ac:dyDescent="0.35">
      <c r="B1253" s="295"/>
      <c r="C1253" s="295"/>
      <c r="D1253" s="612"/>
      <c r="E1253" s="295"/>
      <c r="F1253" s="295"/>
      <c r="G1253" s="295"/>
      <c r="H1253" s="295"/>
      <c r="I1253" s="295"/>
      <c r="J1253" s="702"/>
      <c r="K1253" s="295"/>
      <c r="L1253" s="587"/>
      <c r="M1253" s="598"/>
      <c r="N1253" s="295"/>
      <c r="O1253" s="295"/>
      <c r="P1253" s="295"/>
    </row>
    <row r="1254" spans="2:16" x14ac:dyDescent="0.35">
      <c r="B1254" s="295"/>
      <c r="C1254" s="295"/>
      <c r="D1254" s="612"/>
      <c r="E1254" s="295"/>
      <c r="F1254" s="295"/>
      <c r="G1254" s="295"/>
      <c r="H1254" s="295"/>
      <c r="I1254" s="295"/>
      <c r="J1254" s="702"/>
      <c r="K1254" s="295"/>
      <c r="L1254" s="587"/>
      <c r="M1254" s="598"/>
      <c r="N1254" s="295"/>
      <c r="O1254" s="295"/>
      <c r="P1254" s="295"/>
    </row>
    <row r="1255" spans="2:16" x14ac:dyDescent="0.35">
      <c r="B1255" s="295"/>
      <c r="C1255" s="295"/>
      <c r="D1255" s="612"/>
      <c r="E1255" s="295"/>
      <c r="F1255" s="295"/>
      <c r="G1255" s="295"/>
      <c r="H1255" s="295"/>
      <c r="I1255" s="295"/>
      <c r="J1255" s="702"/>
      <c r="K1255" s="295"/>
      <c r="L1255" s="587"/>
      <c r="M1255" s="598"/>
      <c r="N1255" s="295"/>
      <c r="O1255" s="295"/>
      <c r="P1255" s="295"/>
    </row>
    <row r="1256" spans="2:16" x14ac:dyDescent="0.35">
      <c r="B1256" s="295"/>
      <c r="C1256" s="295"/>
      <c r="D1256" s="612"/>
      <c r="E1256" s="295"/>
      <c r="F1256" s="295"/>
      <c r="G1256" s="295"/>
      <c r="H1256" s="295"/>
      <c r="I1256" s="295"/>
      <c r="J1256" s="702"/>
      <c r="K1256" s="295"/>
      <c r="L1256" s="587"/>
      <c r="M1256" s="598"/>
      <c r="N1256" s="295"/>
      <c r="O1256" s="295"/>
      <c r="P1256" s="295"/>
    </row>
    <row r="1257" spans="2:16" x14ac:dyDescent="0.35">
      <c r="B1257" s="295"/>
      <c r="C1257" s="295"/>
      <c r="D1257" s="612"/>
      <c r="E1257" s="295"/>
      <c r="F1257" s="295"/>
      <c r="G1257" s="295"/>
      <c r="H1257" s="295"/>
      <c r="I1257" s="295"/>
      <c r="J1257" s="702"/>
      <c r="K1257" s="295"/>
      <c r="L1257" s="587"/>
      <c r="M1257" s="598"/>
      <c r="N1257" s="295"/>
      <c r="O1257" s="295"/>
      <c r="P1257" s="295"/>
    </row>
    <row r="1258" spans="2:16" x14ac:dyDescent="0.35">
      <c r="B1258" s="295"/>
      <c r="C1258" s="295"/>
      <c r="D1258" s="612"/>
      <c r="E1258" s="295"/>
      <c r="F1258" s="295"/>
      <c r="G1258" s="295"/>
      <c r="H1258" s="295"/>
      <c r="I1258" s="295"/>
      <c r="J1258" s="702"/>
      <c r="K1258" s="295"/>
      <c r="L1258" s="587"/>
      <c r="M1258" s="598"/>
      <c r="N1258" s="295"/>
      <c r="O1258" s="295"/>
      <c r="P1258" s="295"/>
    </row>
    <row r="1259" spans="2:16" x14ac:dyDescent="0.35">
      <c r="B1259" s="295"/>
      <c r="C1259" s="295"/>
      <c r="D1259" s="612"/>
      <c r="E1259" s="295"/>
      <c r="F1259" s="295"/>
      <c r="G1259" s="295"/>
      <c r="H1259" s="295"/>
      <c r="I1259" s="295"/>
      <c r="J1259" s="702"/>
      <c r="K1259" s="295"/>
      <c r="L1259" s="587"/>
      <c r="M1259" s="598"/>
      <c r="N1259" s="295"/>
      <c r="O1259" s="295"/>
      <c r="P1259" s="295"/>
    </row>
    <row r="1260" spans="2:16" x14ac:dyDescent="0.35">
      <c r="B1260" s="295"/>
      <c r="C1260" s="295"/>
      <c r="D1260" s="612"/>
      <c r="E1260" s="295"/>
      <c r="F1260" s="295"/>
      <c r="G1260" s="295"/>
      <c r="H1260" s="295"/>
      <c r="I1260" s="295"/>
      <c r="J1260" s="702"/>
      <c r="K1260" s="295"/>
      <c r="L1260" s="587"/>
      <c r="M1260" s="598"/>
      <c r="N1260" s="295"/>
      <c r="O1260" s="295"/>
      <c r="P1260" s="295"/>
    </row>
    <row r="1261" spans="2:16" x14ac:dyDescent="0.35">
      <c r="B1261" s="295"/>
      <c r="C1261" s="295"/>
      <c r="D1261" s="612"/>
      <c r="E1261" s="295"/>
      <c r="F1261" s="295"/>
      <c r="G1261" s="295"/>
      <c r="H1261" s="295"/>
      <c r="I1261" s="295"/>
      <c r="J1261" s="702"/>
      <c r="K1261" s="295"/>
      <c r="L1261" s="587"/>
      <c r="M1261" s="598"/>
      <c r="N1261" s="295"/>
      <c r="O1261" s="295"/>
      <c r="P1261" s="295"/>
    </row>
    <row r="1262" spans="2:16" x14ac:dyDescent="0.35">
      <c r="B1262" s="295"/>
      <c r="C1262" s="295"/>
      <c r="D1262" s="612"/>
      <c r="E1262" s="295"/>
      <c r="F1262" s="295"/>
      <c r="G1262" s="295"/>
      <c r="H1262" s="295"/>
      <c r="I1262" s="295"/>
      <c r="J1262" s="702"/>
      <c r="K1262" s="295"/>
      <c r="L1262" s="587"/>
      <c r="M1262" s="598"/>
      <c r="N1262" s="295"/>
      <c r="O1262" s="295"/>
      <c r="P1262" s="295"/>
    </row>
    <row r="1263" spans="2:16" x14ac:dyDescent="0.35">
      <c r="B1263" s="295"/>
      <c r="C1263" s="295"/>
      <c r="D1263" s="612"/>
      <c r="E1263" s="295"/>
      <c r="F1263" s="295"/>
      <c r="G1263" s="295"/>
      <c r="H1263" s="295"/>
      <c r="I1263" s="295"/>
      <c r="J1263" s="702"/>
      <c r="K1263" s="295"/>
      <c r="L1263" s="587"/>
      <c r="M1263" s="598"/>
      <c r="N1263" s="295"/>
      <c r="O1263" s="295"/>
      <c r="P1263" s="295"/>
    </row>
    <row r="1264" spans="2:16" x14ac:dyDescent="0.35">
      <c r="B1264" s="295"/>
      <c r="C1264" s="295"/>
      <c r="D1264" s="612"/>
      <c r="E1264" s="295"/>
      <c r="F1264" s="295"/>
      <c r="G1264" s="295"/>
      <c r="H1264" s="295"/>
      <c r="I1264" s="295"/>
      <c r="J1264" s="702"/>
      <c r="K1264" s="295"/>
      <c r="L1264" s="587"/>
      <c r="M1264" s="598"/>
      <c r="N1264" s="295"/>
      <c r="O1264" s="295"/>
      <c r="P1264" s="295"/>
    </row>
    <row r="1265" spans="2:16" x14ac:dyDescent="0.35">
      <c r="B1265" s="295"/>
      <c r="C1265" s="295"/>
      <c r="D1265" s="612"/>
      <c r="E1265" s="295"/>
      <c r="F1265" s="295"/>
      <c r="G1265" s="295"/>
      <c r="H1265" s="295"/>
      <c r="I1265" s="295"/>
      <c r="J1265" s="702"/>
      <c r="K1265" s="295"/>
      <c r="L1265" s="587"/>
      <c r="M1265" s="598"/>
      <c r="N1265" s="295"/>
      <c r="O1265" s="295"/>
      <c r="P1265" s="295"/>
    </row>
    <row r="1266" spans="2:16" x14ac:dyDescent="0.35">
      <c r="B1266" s="295"/>
      <c r="C1266" s="295"/>
      <c r="D1266" s="612"/>
      <c r="E1266" s="295"/>
      <c r="F1266" s="295"/>
      <c r="G1266" s="295"/>
      <c r="H1266" s="295"/>
      <c r="I1266" s="295"/>
      <c r="J1266" s="702"/>
      <c r="K1266" s="295"/>
      <c r="L1266" s="587"/>
      <c r="M1266" s="598"/>
      <c r="N1266" s="295"/>
      <c r="O1266" s="295"/>
      <c r="P1266" s="295"/>
    </row>
    <row r="1267" spans="2:16" x14ac:dyDescent="0.35">
      <c r="B1267" s="295"/>
      <c r="C1267" s="295"/>
      <c r="D1267" s="612"/>
      <c r="E1267" s="295"/>
      <c r="F1267" s="295"/>
      <c r="G1267" s="295"/>
      <c r="H1267" s="295"/>
      <c r="I1267" s="295"/>
      <c r="J1267" s="702"/>
      <c r="K1267" s="295"/>
      <c r="L1267" s="587"/>
      <c r="M1267" s="598"/>
      <c r="N1267" s="295"/>
      <c r="O1267" s="295"/>
      <c r="P1267" s="295"/>
    </row>
    <row r="1268" spans="2:16" x14ac:dyDescent="0.35">
      <c r="B1268" s="295"/>
      <c r="C1268" s="295"/>
      <c r="D1268" s="612"/>
      <c r="E1268" s="295"/>
      <c r="F1268" s="295"/>
      <c r="G1268" s="295"/>
      <c r="H1268" s="295"/>
      <c r="I1268" s="295"/>
      <c r="J1268" s="702"/>
      <c r="K1268" s="295"/>
      <c r="L1268" s="587"/>
      <c r="M1268" s="598"/>
      <c r="N1268" s="295"/>
      <c r="O1268" s="295"/>
      <c r="P1268" s="295"/>
    </row>
    <row r="1269" spans="2:16" x14ac:dyDescent="0.35">
      <c r="B1269" s="295"/>
      <c r="C1269" s="295"/>
      <c r="D1269" s="612"/>
      <c r="E1269" s="295"/>
      <c r="F1269" s="295"/>
      <c r="G1269" s="295"/>
      <c r="H1269" s="295"/>
      <c r="I1269" s="295"/>
      <c r="J1269" s="702"/>
      <c r="K1269" s="295"/>
      <c r="L1269" s="587"/>
      <c r="M1269" s="598"/>
      <c r="N1269" s="295"/>
      <c r="O1269" s="295"/>
      <c r="P1269" s="295"/>
    </row>
    <row r="1270" spans="2:16" x14ac:dyDescent="0.35">
      <c r="B1270" s="295"/>
      <c r="C1270" s="295"/>
      <c r="D1270" s="612"/>
      <c r="E1270" s="295"/>
      <c r="F1270" s="295"/>
      <c r="G1270" s="295"/>
      <c r="H1270" s="295"/>
      <c r="I1270" s="295"/>
      <c r="J1270" s="702"/>
      <c r="K1270" s="295"/>
      <c r="L1270" s="587"/>
      <c r="M1270" s="598"/>
      <c r="N1270" s="295"/>
      <c r="O1270" s="295"/>
      <c r="P1270" s="295"/>
    </row>
    <row r="1271" spans="2:16" x14ac:dyDescent="0.35">
      <c r="B1271" s="295"/>
      <c r="C1271" s="295"/>
      <c r="D1271" s="612"/>
      <c r="E1271" s="295"/>
      <c r="F1271" s="295"/>
      <c r="G1271" s="295"/>
      <c r="H1271" s="295"/>
      <c r="I1271" s="295"/>
      <c r="J1271" s="702"/>
      <c r="K1271" s="295"/>
      <c r="L1271" s="587"/>
      <c r="M1271" s="598"/>
      <c r="N1271" s="295"/>
      <c r="O1271" s="295"/>
      <c r="P1271" s="295"/>
    </row>
    <row r="1272" spans="2:16" x14ac:dyDescent="0.35">
      <c r="B1272" s="295"/>
      <c r="C1272" s="295"/>
      <c r="D1272" s="612"/>
      <c r="E1272" s="295"/>
      <c r="F1272" s="295"/>
      <c r="G1272" s="295"/>
      <c r="H1272" s="295"/>
      <c r="I1272" s="295"/>
      <c r="J1272" s="702"/>
      <c r="K1272" s="295"/>
      <c r="L1272" s="587"/>
      <c r="M1272" s="598"/>
      <c r="N1272" s="295"/>
      <c r="O1272" s="295"/>
      <c r="P1272" s="295"/>
    </row>
    <row r="1273" spans="2:16" x14ac:dyDescent="0.35">
      <c r="B1273" s="295"/>
      <c r="C1273" s="295"/>
      <c r="D1273" s="612"/>
      <c r="E1273" s="295"/>
      <c r="F1273" s="295"/>
      <c r="G1273" s="295"/>
      <c r="H1273" s="295"/>
      <c r="I1273" s="295"/>
      <c r="J1273" s="702"/>
      <c r="K1273" s="295"/>
      <c r="L1273" s="587"/>
      <c r="M1273" s="598"/>
      <c r="N1273" s="295"/>
      <c r="O1273" s="295"/>
      <c r="P1273" s="295"/>
    </row>
    <row r="1274" spans="2:16" x14ac:dyDescent="0.35">
      <c r="B1274" s="295"/>
      <c r="C1274" s="295"/>
      <c r="D1274" s="612"/>
      <c r="E1274" s="295"/>
      <c r="F1274" s="295"/>
      <c r="G1274" s="295"/>
      <c r="H1274" s="295"/>
      <c r="I1274" s="295"/>
      <c r="J1274" s="702"/>
      <c r="K1274" s="295"/>
      <c r="L1274" s="587"/>
      <c r="M1274" s="598"/>
      <c r="N1274" s="295"/>
      <c r="O1274" s="295"/>
      <c r="P1274" s="295"/>
    </row>
    <row r="1275" spans="2:16" x14ac:dyDescent="0.35">
      <c r="B1275" s="295"/>
      <c r="C1275" s="295"/>
      <c r="D1275" s="612"/>
      <c r="E1275" s="295"/>
      <c r="F1275" s="295"/>
      <c r="G1275" s="295"/>
      <c r="H1275" s="295"/>
      <c r="I1275" s="295"/>
      <c r="J1275" s="702"/>
      <c r="K1275" s="295"/>
      <c r="L1275" s="587"/>
      <c r="M1275" s="598"/>
      <c r="N1275" s="295"/>
      <c r="O1275" s="295"/>
      <c r="P1275" s="295"/>
    </row>
    <row r="1276" spans="2:16" x14ac:dyDescent="0.35">
      <c r="B1276" s="295"/>
      <c r="C1276" s="295"/>
      <c r="D1276" s="612"/>
      <c r="E1276" s="295"/>
      <c r="F1276" s="295"/>
      <c r="G1276" s="295"/>
      <c r="H1276" s="295"/>
      <c r="I1276" s="295"/>
      <c r="J1276" s="702"/>
      <c r="K1276" s="295"/>
      <c r="L1276" s="587"/>
      <c r="M1276" s="598"/>
      <c r="N1276" s="295"/>
      <c r="O1276" s="295"/>
      <c r="P1276" s="295"/>
    </row>
    <row r="1277" spans="2:16" x14ac:dyDescent="0.35">
      <c r="B1277" s="295"/>
      <c r="C1277" s="295"/>
      <c r="D1277" s="612"/>
      <c r="E1277" s="295"/>
      <c r="F1277" s="295"/>
      <c r="G1277" s="295"/>
      <c r="H1277" s="295"/>
      <c r="I1277" s="295"/>
      <c r="J1277" s="702"/>
      <c r="K1277" s="295"/>
      <c r="L1277" s="587"/>
      <c r="M1277" s="598"/>
      <c r="N1277" s="295"/>
      <c r="O1277" s="295"/>
      <c r="P1277" s="295"/>
    </row>
    <row r="1278" spans="2:16" x14ac:dyDescent="0.35">
      <c r="B1278" s="295"/>
      <c r="C1278" s="295"/>
      <c r="D1278" s="612"/>
      <c r="E1278" s="295"/>
      <c r="F1278" s="295"/>
      <c r="G1278" s="295"/>
      <c r="H1278" s="295"/>
      <c r="I1278" s="295"/>
      <c r="J1278" s="702"/>
      <c r="K1278" s="295"/>
      <c r="L1278" s="587"/>
      <c r="M1278" s="598"/>
      <c r="N1278" s="295"/>
      <c r="O1278" s="295"/>
      <c r="P1278" s="295"/>
    </row>
    <row r="1279" spans="2:16" x14ac:dyDescent="0.35">
      <c r="B1279" s="295"/>
      <c r="C1279" s="295"/>
      <c r="D1279" s="612"/>
      <c r="E1279" s="295"/>
      <c r="F1279" s="295"/>
      <c r="G1279" s="295"/>
      <c r="H1279" s="295"/>
      <c r="I1279" s="295"/>
      <c r="J1279" s="702"/>
      <c r="K1279" s="295"/>
      <c r="L1279" s="587"/>
      <c r="M1279" s="598"/>
      <c r="N1279" s="295"/>
      <c r="O1279" s="295"/>
      <c r="P1279" s="295"/>
    </row>
    <row r="1280" spans="2:16" x14ac:dyDescent="0.35">
      <c r="B1280" s="295"/>
      <c r="C1280" s="295"/>
      <c r="D1280" s="612"/>
      <c r="E1280" s="295"/>
      <c r="F1280" s="295"/>
      <c r="G1280" s="295"/>
      <c r="H1280" s="295"/>
      <c r="I1280" s="295"/>
      <c r="J1280" s="702"/>
      <c r="K1280" s="295"/>
      <c r="L1280" s="587"/>
      <c r="M1280" s="598"/>
      <c r="N1280" s="295"/>
      <c r="O1280" s="295"/>
      <c r="P1280" s="295"/>
    </row>
    <row r="1281" spans="2:16" x14ac:dyDescent="0.35">
      <c r="B1281" s="295"/>
      <c r="C1281" s="295"/>
      <c r="D1281" s="612"/>
      <c r="E1281" s="295"/>
      <c r="F1281" s="295"/>
      <c r="G1281" s="295"/>
      <c r="H1281" s="295"/>
      <c r="I1281" s="295"/>
      <c r="J1281" s="702"/>
      <c r="K1281" s="295"/>
      <c r="L1281" s="587"/>
      <c r="M1281" s="598"/>
      <c r="N1281" s="295"/>
      <c r="O1281" s="295"/>
      <c r="P1281" s="295"/>
    </row>
    <row r="1282" spans="2:16" x14ac:dyDescent="0.35">
      <c r="B1282" s="295"/>
      <c r="C1282" s="295"/>
      <c r="D1282" s="612"/>
      <c r="E1282" s="295"/>
      <c r="F1282" s="295"/>
      <c r="G1282" s="295"/>
      <c r="H1282" s="295"/>
      <c r="I1282" s="295"/>
      <c r="J1282" s="702"/>
      <c r="K1282" s="295"/>
      <c r="L1282" s="587"/>
      <c r="M1282" s="598"/>
      <c r="N1282" s="295"/>
      <c r="O1282" s="295"/>
      <c r="P1282" s="295"/>
    </row>
    <row r="1283" spans="2:16" x14ac:dyDescent="0.35">
      <c r="B1283" s="295"/>
      <c r="C1283" s="295"/>
      <c r="D1283" s="612"/>
      <c r="E1283" s="295"/>
      <c r="F1283" s="295"/>
      <c r="G1283" s="295"/>
      <c r="H1283" s="295"/>
      <c r="I1283" s="295"/>
      <c r="J1283" s="702"/>
      <c r="K1283" s="295"/>
      <c r="L1283" s="587"/>
      <c r="M1283" s="598"/>
      <c r="N1283" s="295"/>
      <c r="O1283" s="295"/>
      <c r="P1283" s="295"/>
    </row>
    <row r="1284" spans="2:16" x14ac:dyDescent="0.35">
      <c r="B1284" s="295"/>
      <c r="C1284" s="295"/>
      <c r="D1284" s="612"/>
      <c r="E1284" s="295"/>
      <c r="F1284" s="295"/>
      <c r="G1284" s="295"/>
      <c r="H1284" s="295"/>
      <c r="I1284" s="295"/>
      <c r="J1284" s="702"/>
      <c r="K1284" s="295"/>
      <c r="L1284" s="587"/>
      <c r="M1284" s="598"/>
      <c r="N1284" s="295"/>
      <c r="O1284" s="295"/>
      <c r="P1284" s="295"/>
    </row>
    <row r="1285" spans="2:16" x14ac:dyDescent="0.35">
      <c r="B1285" s="295"/>
      <c r="C1285" s="295"/>
      <c r="D1285" s="612"/>
      <c r="E1285" s="295"/>
      <c r="F1285" s="295"/>
      <c r="G1285" s="295"/>
      <c r="H1285" s="295"/>
      <c r="I1285" s="295"/>
      <c r="J1285" s="702"/>
      <c r="K1285" s="295"/>
      <c r="L1285" s="587"/>
      <c r="M1285" s="598"/>
      <c r="N1285" s="295"/>
      <c r="O1285" s="295"/>
      <c r="P1285" s="295"/>
    </row>
    <row r="1286" spans="2:16" x14ac:dyDescent="0.35">
      <c r="B1286" s="295"/>
      <c r="C1286" s="295"/>
      <c r="D1286" s="612"/>
      <c r="E1286" s="295"/>
      <c r="F1286" s="295"/>
      <c r="G1286" s="295"/>
      <c r="H1286" s="295"/>
      <c r="I1286" s="295"/>
      <c r="J1286" s="702"/>
      <c r="K1286" s="295"/>
      <c r="L1286" s="587"/>
      <c r="M1286" s="598"/>
      <c r="N1286" s="295"/>
      <c r="O1286" s="295"/>
      <c r="P1286" s="295"/>
    </row>
    <row r="1287" spans="2:16" x14ac:dyDescent="0.35">
      <c r="B1287" s="295"/>
      <c r="C1287" s="295"/>
      <c r="D1287" s="612"/>
      <c r="E1287" s="295"/>
      <c r="F1287" s="295"/>
      <c r="G1287" s="295"/>
      <c r="H1287" s="295"/>
      <c r="I1287" s="295"/>
      <c r="J1287" s="702"/>
      <c r="K1287" s="295"/>
      <c r="L1287" s="587"/>
      <c r="M1287" s="598"/>
      <c r="N1287" s="295"/>
      <c r="O1287" s="295"/>
      <c r="P1287" s="295"/>
    </row>
    <row r="1288" spans="2:16" x14ac:dyDescent="0.35">
      <c r="B1288" s="295"/>
      <c r="C1288" s="295"/>
      <c r="D1288" s="612"/>
      <c r="E1288" s="295"/>
      <c r="F1288" s="295"/>
      <c r="G1288" s="295"/>
      <c r="H1288" s="295"/>
      <c r="I1288" s="295"/>
      <c r="J1288" s="702"/>
      <c r="K1288" s="295"/>
      <c r="L1288" s="587"/>
      <c r="M1288" s="598"/>
      <c r="N1288" s="295"/>
      <c r="O1288" s="295"/>
      <c r="P1288" s="295"/>
    </row>
    <row r="1289" spans="2:16" x14ac:dyDescent="0.35">
      <c r="B1289" s="295"/>
      <c r="C1289" s="295"/>
      <c r="D1289" s="612"/>
      <c r="E1289" s="295"/>
      <c r="F1289" s="295"/>
      <c r="G1289" s="295"/>
      <c r="H1289" s="295"/>
      <c r="I1289" s="295"/>
      <c r="J1289" s="702"/>
      <c r="K1289" s="295"/>
      <c r="L1289" s="587"/>
      <c r="M1289" s="598"/>
      <c r="N1289" s="295"/>
      <c r="O1289" s="295"/>
      <c r="P1289" s="295"/>
    </row>
    <row r="1290" spans="2:16" x14ac:dyDescent="0.35">
      <c r="B1290" s="295"/>
      <c r="C1290" s="295"/>
      <c r="D1290" s="612"/>
      <c r="E1290" s="295"/>
      <c r="F1290" s="295"/>
      <c r="G1290" s="295"/>
      <c r="H1290" s="295"/>
      <c r="I1290" s="295"/>
      <c r="J1290" s="702"/>
      <c r="K1290" s="295"/>
      <c r="L1290" s="587"/>
      <c r="M1290" s="598"/>
      <c r="N1290" s="295"/>
      <c r="O1290" s="295"/>
      <c r="P1290" s="295"/>
    </row>
    <row r="1291" spans="2:16" x14ac:dyDescent="0.35">
      <c r="B1291" s="295"/>
      <c r="C1291" s="295"/>
      <c r="D1291" s="612"/>
      <c r="E1291" s="295"/>
      <c r="F1291" s="295"/>
      <c r="G1291" s="295"/>
      <c r="H1291" s="295"/>
      <c r="I1291" s="295"/>
      <c r="J1291" s="702"/>
      <c r="K1291" s="295"/>
      <c r="L1291" s="587"/>
      <c r="M1291" s="598"/>
      <c r="N1291" s="295"/>
      <c r="O1291" s="295"/>
      <c r="P1291" s="295"/>
    </row>
    <row r="1292" spans="2:16" x14ac:dyDescent="0.35">
      <c r="B1292" s="295"/>
      <c r="C1292" s="295"/>
      <c r="D1292" s="612"/>
      <c r="E1292" s="295"/>
      <c r="F1292" s="295"/>
      <c r="G1292" s="295"/>
      <c r="H1292" s="295"/>
      <c r="I1292" s="295"/>
      <c r="J1292" s="702"/>
      <c r="K1292" s="295"/>
      <c r="L1292" s="587"/>
      <c r="M1292" s="598"/>
      <c r="N1292" s="295"/>
      <c r="O1292" s="295"/>
      <c r="P1292" s="295"/>
    </row>
    <row r="1293" spans="2:16" x14ac:dyDescent="0.35">
      <c r="B1293" s="295"/>
      <c r="C1293" s="295"/>
      <c r="D1293" s="612"/>
      <c r="E1293" s="295"/>
      <c r="F1293" s="295"/>
      <c r="G1293" s="295"/>
      <c r="H1293" s="295"/>
      <c r="I1293" s="295"/>
      <c r="J1293" s="702"/>
      <c r="K1293" s="295"/>
      <c r="L1293" s="587"/>
      <c r="M1293" s="598"/>
      <c r="N1293" s="295"/>
      <c r="O1293" s="295"/>
      <c r="P1293" s="295"/>
    </row>
    <row r="1294" spans="2:16" x14ac:dyDescent="0.35">
      <c r="B1294" s="295"/>
      <c r="C1294" s="295"/>
      <c r="D1294" s="612"/>
      <c r="E1294" s="295"/>
      <c r="F1294" s="295"/>
      <c r="G1294" s="295"/>
      <c r="H1294" s="295"/>
      <c r="I1294" s="295"/>
      <c r="J1294" s="702"/>
      <c r="K1294" s="295"/>
      <c r="L1294" s="587"/>
      <c r="M1294" s="598"/>
      <c r="N1294" s="295"/>
      <c r="O1294" s="295"/>
      <c r="P1294" s="295"/>
    </row>
    <row r="1295" spans="2:16" x14ac:dyDescent="0.35">
      <c r="B1295" s="295"/>
      <c r="C1295" s="295"/>
      <c r="D1295" s="612"/>
      <c r="E1295" s="295"/>
      <c r="F1295" s="295"/>
      <c r="G1295" s="295"/>
      <c r="H1295" s="295"/>
      <c r="I1295" s="295"/>
      <c r="J1295" s="702"/>
      <c r="K1295" s="295"/>
      <c r="L1295" s="587"/>
      <c r="M1295" s="598"/>
      <c r="N1295" s="295"/>
      <c r="O1295" s="295"/>
      <c r="P1295" s="295"/>
    </row>
    <row r="1296" spans="2:16" x14ac:dyDescent="0.35">
      <c r="B1296" s="295"/>
      <c r="C1296" s="295"/>
      <c r="D1296" s="612"/>
      <c r="E1296" s="295"/>
      <c r="F1296" s="295"/>
      <c r="G1296" s="295"/>
      <c r="H1296" s="295"/>
      <c r="I1296" s="295"/>
      <c r="J1296" s="702"/>
      <c r="K1296" s="295"/>
      <c r="L1296" s="587"/>
      <c r="M1296" s="598"/>
      <c r="N1296" s="295"/>
      <c r="O1296" s="295"/>
      <c r="P1296" s="295"/>
    </row>
    <row r="1297" spans="2:16" x14ac:dyDescent="0.35">
      <c r="B1297" s="295"/>
      <c r="C1297" s="295"/>
      <c r="D1297" s="612"/>
      <c r="E1297" s="295"/>
      <c r="F1297" s="295"/>
      <c r="G1297" s="295"/>
      <c r="H1297" s="295"/>
      <c r="I1297" s="295"/>
      <c r="J1297" s="702"/>
      <c r="K1297" s="295"/>
      <c r="L1297" s="587"/>
      <c r="M1297" s="598"/>
      <c r="N1297" s="295"/>
      <c r="O1297" s="295"/>
      <c r="P1297" s="295"/>
    </row>
    <row r="1298" spans="2:16" x14ac:dyDescent="0.35">
      <c r="B1298" s="295"/>
      <c r="C1298" s="295"/>
      <c r="D1298" s="612"/>
      <c r="E1298" s="295"/>
      <c r="F1298" s="295"/>
      <c r="G1298" s="295"/>
      <c r="H1298" s="295"/>
      <c r="I1298" s="295"/>
      <c r="J1298" s="702"/>
      <c r="K1298" s="295"/>
      <c r="L1298" s="587"/>
      <c r="M1298" s="598"/>
      <c r="N1298" s="295"/>
      <c r="O1298" s="295"/>
      <c r="P1298" s="295"/>
    </row>
    <row r="1299" spans="2:16" x14ac:dyDescent="0.35">
      <c r="B1299" s="295"/>
      <c r="C1299" s="295"/>
      <c r="D1299" s="612"/>
      <c r="E1299" s="295"/>
      <c r="F1299" s="295"/>
      <c r="G1299" s="295"/>
      <c r="H1299" s="295"/>
      <c r="I1299" s="295"/>
      <c r="J1299" s="702"/>
      <c r="K1299" s="295"/>
      <c r="L1299" s="587"/>
      <c r="M1299" s="598"/>
      <c r="N1299" s="295"/>
      <c r="O1299" s="295"/>
      <c r="P1299" s="295"/>
    </row>
    <row r="1300" spans="2:16" x14ac:dyDescent="0.35">
      <c r="B1300" s="295"/>
      <c r="C1300" s="295"/>
      <c r="D1300" s="612"/>
      <c r="E1300" s="295"/>
      <c r="F1300" s="295"/>
      <c r="G1300" s="295"/>
      <c r="H1300" s="295"/>
      <c r="I1300" s="295"/>
      <c r="J1300" s="702"/>
      <c r="K1300" s="295"/>
      <c r="L1300" s="587"/>
      <c r="M1300" s="598"/>
      <c r="N1300" s="295"/>
      <c r="O1300" s="295"/>
      <c r="P1300" s="295"/>
    </row>
    <row r="1301" spans="2:16" x14ac:dyDescent="0.35">
      <c r="B1301" s="295"/>
      <c r="C1301" s="295"/>
      <c r="D1301" s="612"/>
      <c r="E1301" s="295"/>
      <c r="F1301" s="295"/>
      <c r="G1301" s="295"/>
      <c r="H1301" s="295"/>
      <c r="I1301" s="295"/>
      <c r="J1301" s="702"/>
      <c r="K1301" s="295"/>
      <c r="L1301" s="587"/>
      <c r="M1301" s="598"/>
      <c r="N1301" s="295"/>
      <c r="O1301" s="295"/>
      <c r="P1301" s="295"/>
    </row>
    <row r="1302" spans="2:16" x14ac:dyDescent="0.35">
      <c r="B1302" s="295"/>
      <c r="C1302" s="295"/>
      <c r="D1302" s="612"/>
      <c r="E1302" s="295"/>
      <c r="F1302" s="295"/>
      <c r="G1302" s="295"/>
      <c r="H1302" s="295"/>
      <c r="I1302" s="295"/>
      <c r="J1302" s="702"/>
      <c r="K1302" s="295"/>
      <c r="L1302" s="587"/>
      <c r="M1302" s="598"/>
      <c r="N1302" s="295"/>
      <c r="O1302" s="295"/>
      <c r="P1302" s="295"/>
    </row>
    <row r="1303" spans="2:16" x14ac:dyDescent="0.35">
      <c r="B1303" s="295"/>
      <c r="C1303" s="295"/>
      <c r="D1303" s="612"/>
      <c r="E1303" s="295"/>
      <c r="F1303" s="295"/>
      <c r="G1303" s="295"/>
      <c r="H1303" s="295"/>
      <c r="I1303" s="295"/>
      <c r="J1303" s="702"/>
      <c r="K1303" s="295"/>
      <c r="L1303" s="587"/>
      <c r="M1303" s="598"/>
      <c r="N1303" s="295"/>
      <c r="O1303" s="295"/>
      <c r="P1303" s="295"/>
    </row>
    <row r="1304" spans="2:16" x14ac:dyDescent="0.35">
      <c r="B1304" s="295"/>
      <c r="C1304" s="295"/>
      <c r="D1304" s="612"/>
      <c r="E1304" s="295"/>
      <c r="F1304" s="295"/>
      <c r="G1304" s="295"/>
      <c r="H1304" s="295"/>
      <c r="I1304" s="295"/>
      <c r="J1304" s="702"/>
      <c r="K1304" s="295"/>
      <c r="L1304" s="587"/>
      <c r="M1304" s="598"/>
      <c r="N1304" s="295"/>
      <c r="O1304" s="295"/>
      <c r="P1304" s="295"/>
    </row>
    <row r="1305" spans="2:16" x14ac:dyDescent="0.35">
      <c r="B1305" s="295"/>
      <c r="C1305" s="295"/>
      <c r="D1305" s="612"/>
      <c r="E1305" s="295"/>
      <c r="F1305" s="295"/>
      <c r="G1305" s="295"/>
      <c r="H1305" s="295"/>
      <c r="I1305" s="295"/>
      <c r="J1305" s="702"/>
      <c r="K1305" s="295"/>
      <c r="L1305" s="587"/>
      <c r="M1305" s="598"/>
      <c r="N1305" s="295"/>
      <c r="O1305" s="295"/>
      <c r="P1305" s="295"/>
    </row>
    <row r="1306" spans="2:16" x14ac:dyDescent="0.35">
      <c r="B1306" s="295"/>
      <c r="C1306" s="295"/>
      <c r="D1306" s="612"/>
      <c r="E1306" s="295"/>
      <c r="F1306" s="295"/>
      <c r="G1306" s="295"/>
      <c r="H1306" s="295"/>
      <c r="I1306" s="295"/>
      <c r="J1306" s="702"/>
      <c r="K1306" s="295"/>
      <c r="L1306" s="587"/>
      <c r="M1306" s="598"/>
      <c r="N1306" s="295"/>
      <c r="O1306" s="295"/>
      <c r="P1306" s="295"/>
    </row>
    <row r="1307" spans="2:16" x14ac:dyDescent="0.35">
      <c r="B1307" s="295"/>
      <c r="C1307" s="295"/>
      <c r="D1307" s="612"/>
      <c r="E1307" s="295"/>
      <c r="F1307" s="295"/>
      <c r="G1307" s="295"/>
      <c r="H1307" s="295"/>
      <c r="I1307" s="295"/>
      <c r="J1307" s="702"/>
      <c r="K1307" s="295"/>
      <c r="L1307" s="587"/>
      <c r="M1307" s="598"/>
      <c r="N1307" s="295"/>
      <c r="O1307" s="295"/>
      <c r="P1307" s="295"/>
    </row>
    <row r="1308" spans="2:16" x14ac:dyDescent="0.35">
      <c r="B1308" s="295"/>
      <c r="C1308" s="295"/>
      <c r="D1308" s="612"/>
      <c r="E1308" s="295"/>
      <c r="F1308" s="295"/>
      <c r="G1308" s="295"/>
      <c r="H1308" s="295"/>
      <c r="I1308" s="295"/>
      <c r="J1308" s="702"/>
      <c r="K1308" s="295"/>
      <c r="L1308" s="587"/>
      <c r="M1308" s="598"/>
      <c r="N1308" s="295"/>
      <c r="O1308" s="295"/>
      <c r="P1308" s="295"/>
    </row>
    <row r="1309" spans="2:16" x14ac:dyDescent="0.35">
      <c r="B1309" s="295"/>
      <c r="C1309" s="295"/>
      <c r="D1309" s="612"/>
      <c r="E1309" s="295"/>
      <c r="F1309" s="295"/>
      <c r="G1309" s="295"/>
      <c r="H1309" s="295"/>
      <c r="I1309" s="295"/>
      <c r="J1309" s="702"/>
      <c r="K1309" s="295"/>
      <c r="L1309" s="587"/>
      <c r="M1309" s="598"/>
      <c r="N1309" s="295"/>
      <c r="O1309" s="295"/>
      <c r="P1309" s="295"/>
    </row>
    <row r="1310" spans="2:16" x14ac:dyDescent="0.35">
      <c r="B1310" s="295"/>
      <c r="C1310" s="295"/>
      <c r="D1310" s="612"/>
      <c r="E1310" s="295"/>
      <c r="F1310" s="295"/>
      <c r="G1310" s="295"/>
      <c r="H1310" s="295"/>
      <c r="I1310" s="295"/>
      <c r="J1310" s="702"/>
      <c r="K1310" s="295"/>
      <c r="L1310" s="587"/>
      <c r="M1310" s="598"/>
      <c r="N1310" s="295"/>
      <c r="O1310" s="295"/>
      <c r="P1310" s="295"/>
    </row>
    <row r="1311" spans="2:16" x14ac:dyDescent="0.35">
      <c r="B1311" s="295"/>
      <c r="C1311" s="295"/>
      <c r="D1311" s="612"/>
      <c r="E1311" s="295"/>
      <c r="F1311" s="295"/>
      <c r="G1311" s="295"/>
      <c r="H1311" s="295"/>
      <c r="I1311" s="295"/>
      <c r="J1311" s="702"/>
      <c r="K1311" s="295"/>
      <c r="L1311" s="587"/>
      <c r="M1311" s="598"/>
      <c r="N1311" s="295"/>
      <c r="O1311" s="295"/>
      <c r="P1311" s="295"/>
    </row>
    <row r="1312" spans="2:16" x14ac:dyDescent="0.35">
      <c r="B1312" s="295"/>
      <c r="C1312" s="295"/>
      <c r="D1312" s="612"/>
      <c r="E1312" s="295"/>
      <c r="F1312" s="295"/>
      <c r="G1312" s="295"/>
      <c r="H1312" s="295"/>
      <c r="I1312" s="295"/>
      <c r="J1312" s="702"/>
      <c r="K1312" s="295"/>
      <c r="L1312" s="587"/>
      <c r="M1312" s="598"/>
      <c r="N1312" s="295"/>
      <c r="O1312" s="295"/>
      <c r="P1312" s="295"/>
    </row>
    <row r="1313" spans="2:16" x14ac:dyDescent="0.35">
      <c r="B1313" s="295"/>
      <c r="C1313" s="295"/>
      <c r="D1313" s="612"/>
      <c r="E1313" s="295"/>
      <c r="F1313" s="295"/>
      <c r="G1313" s="295"/>
      <c r="H1313" s="295"/>
      <c r="I1313" s="295"/>
      <c r="J1313" s="702"/>
      <c r="K1313" s="295"/>
      <c r="L1313" s="587"/>
      <c r="M1313" s="598"/>
      <c r="N1313" s="295"/>
      <c r="O1313" s="295"/>
      <c r="P1313" s="295"/>
    </row>
    <row r="1314" spans="2:16" x14ac:dyDescent="0.35">
      <c r="B1314" s="295"/>
      <c r="C1314" s="295"/>
      <c r="D1314" s="612"/>
      <c r="E1314" s="295"/>
      <c r="F1314" s="295"/>
      <c r="G1314" s="295"/>
      <c r="H1314" s="295"/>
      <c r="I1314" s="295"/>
      <c r="J1314" s="702"/>
      <c r="K1314" s="295"/>
      <c r="L1314" s="587"/>
      <c r="M1314" s="598"/>
      <c r="N1314" s="295"/>
      <c r="O1314" s="295"/>
      <c r="P1314" s="295"/>
    </row>
    <row r="1315" spans="2:16" x14ac:dyDescent="0.35">
      <c r="B1315" s="295"/>
      <c r="C1315" s="295"/>
      <c r="D1315" s="612"/>
      <c r="E1315" s="295"/>
      <c r="F1315" s="295"/>
      <c r="G1315" s="295"/>
      <c r="H1315" s="295"/>
      <c r="I1315" s="295"/>
      <c r="J1315" s="702"/>
      <c r="K1315" s="295"/>
      <c r="L1315" s="587"/>
      <c r="M1315" s="598"/>
      <c r="N1315" s="295"/>
      <c r="O1315" s="295"/>
      <c r="P1315" s="295"/>
    </row>
    <row r="1316" spans="2:16" x14ac:dyDescent="0.35">
      <c r="B1316" s="295"/>
      <c r="C1316" s="295"/>
      <c r="D1316" s="612"/>
      <c r="E1316" s="295"/>
      <c r="F1316" s="295"/>
      <c r="G1316" s="295"/>
      <c r="H1316" s="295"/>
      <c r="I1316" s="295"/>
      <c r="J1316" s="702"/>
      <c r="K1316" s="295"/>
      <c r="L1316" s="587"/>
      <c r="M1316" s="598"/>
      <c r="N1316" s="295"/>
      <c r="O1316" s="295"/>
      <c r="P1316" s="295"/>
    </row>
    <row r="1317" spans="2:16" x14ac:dyDescent="0.35">
      <c r="B1317" s="295"/>
      <c r="C1317" s="295"/>
      <c r="D1317" s="612"/>
      <c r="E1317" s="295"/>
      <c r="F1317" s="295"/>
      <c r="G1317" s="295"/>
      <c r="H1317" s="295"/>
      <c r="I1317" s="295"/>
      <c r="J1317" s="702"/>
      <c r="K1317" s="295"/>
      <c r="L1317" s="587"/>
      <c r="M1317" s="598"/>
      <c r="N1317" s="295"/>
      <c r="O1317" s="295"/>
      <c r="P1317" s="295"/>
    </row>
    <row r="1318" spans="2:16" x14ac:dyDescent="0.35">
      <c r="B1318" s="295"/>
      <c r="C1318" s="295"/>
      <c r="D1318" s="612"/>
      <c r="E1318" s="295"/>
      <c r="F1318" s="295"/>
      <c r="G1318" s="295"/>
      <c r="H1318" s="295"/>
      <c r="I1318" s="295"/>
      <c r="J1318" s="702"/>
      <c r="K1318" s="295"/>
      <c r="L1318" s="587"/>
      <c r="M1318" s="598"/>
      <c r="N1318" s="295"/>
      <c r="O1318" s="295"/>
      <c r="P1318" s="295"/>
    </row>
    <row r="1319" spans="2:16" x14ac:dyDescent="0.35">
      <c r="B1319" s="295"/>
      <c r="C1319" s="295"/>
      <c r="D1319" s="612"/>
      <c r="E1319" s="295"/>
      <c r="F1319" s="295"/>
      <c r="G1319" s="295"/>
      <c r="H1319" s="295"/>
      <c r="I1319" s="295"/>
      <c r="J1319" s="702"/>
      <c r="K1319" s="295"/>
      <c r="L1319" s="587"/>
      <c r="M1319" s="598"/>
      <c r="N1319" s="295"/>
      <c r="O1319" s="295"/>
      <c r="P1319" s="295"/>
    </row>
    <row r="1320" spans="2:16" x14ac:dyDescent="0.35">
      <c r="B1320" s="295"/>
      <c r="C1320" s="295"/>
      <c r="D1320" s="612"/>
      <c r="E1320" s="295"/>
      <c r="F1320" s="295"/>
      <c r="G1320" s="295"/>
      <c r="H1320" s="295"/>
      <c r="I1320" s="295"/>
      <c r="J1320" s="702"/>
      <c r="K1320" s="295"/>
      <c r="L1320" s="587"/>
      <c r="M1320" s="598"/>
      <c r="N1320" s="295"/>
      <c r="O1320" s="295"/>
      <c r="P1320" s="295"/>
    </row>
    <row r="1321" spans="2:16" x14ac:dyDescent="0.35">
      <c r="B1321" s="295"/>
      <c r="C1321" s="295"/>
      <c r="D1321" s="612"/>
      <c r="E1321" s="295"/>
      <c r="F1321" s="295"/>
      <c r="G1321" s="295"/>
      <c r="H1321" s="295"/>
      <c r="I1321" s="295"/>
      <c r="J1321" s="702"/>
      <c r="K1321" s="295"/>
      <c r="L1321" s="587"/>
      <c r="M1321" s="598"/>
      <c r="N1321" s="295"/>
      <c r="O1321" s="295"/>
      <c r="P1321" s="295"/>
    </row>
    <row r="1322" spans="2:16" x14ac:dyDescent="0.35">
      <c r="B1322" s="295"/>
      <c r="C1322" s="295"/>
      <c r="D1322" s="612"/>
      <c r="E1322" s="295"/>
      <c r="F1322" s="295"/>
      <c r="G1322" s="295"/>
      <c r="H1322" s="295"/>
      <c r="I1322" s="295"/>
      <c r="J1322" s="702"/>
      <c r="K1322" s="295"/>
      <c r="L1322" s="587"/>
      <c r="M1322" s="598"/>
      <c r="N1322" s="295"/>
      <c r="O1322" s="295"/>
      <c r="P1322" s="295"/>
    </row>
    <row r="1323" spans="2:16" x14ac:dyDescent="0.35">
      <c r="B1323" s="295"/>
      <c r="C1323" s="295"/>
      <c r="D1323" s="612"/>
      <c r="E1323" s="295"/>
      <c r="F1323" s="295"/>
      <c r="G1323" s="295"/>
      <c r="H1323" s="295"/>
      <c r="I1323" s="295"/>
      <c r="J1323" s="702"/>
      <c r="K1323" s="295"/>
      <c r="L1323" s="587"/>
      <c r="M1323" s="598"/>
      <c r="N1323" s="295"/>
      <c r="O1323" s="295"/>
      <c r="P1323" s="295"/>
    </row>
    <row r="1324" spans="2:16" x14ac:dyDescent="0.35">
      <c r="B1324" s="295"/>
      <c r="C1324" s="295"/>
      <c r="D1324" s="612"/>
      <c r="E1324" s="295"/>
      <c r="F1324" s="295"/>
      <c r="G1324" s="295"/>
      <c r="H1324" s="295"/>
      <c r="I1324" s="295"/>
      <c r="J1324" s="702"/>
      <c r="K1324" s="295"/>
      <c r="L1324" s="587"/>
      <c r="M1324" s="598"/>
      <c r="N1324" s="295"/>
      <c r="O1324" s="295"/>
      <c r="P1324" s="295"/>
    </row>
    <row r="1325" spans="2:16" x14ac:dyDescent="0.35">
      <c r="B1325" s="295"/>
      <c r="C1325" s="295"/>
      <c r="D1325" s="612"/>
      <c r="E1325" s="295"/>
      <c r="F1325" s="295"/>
      <c r="G1325" s="295"/>
      <c r="H1325" s="295"/>
      <c r="I1325" s="295"/>
      <c r="J1325" s="702"/>
      <c r="K1325" s="295"/>
      <c r="L1325" s="587"/>
      <c r="M1325" s="598"/>
      <c r="N1325" s="295"/>
      <c r="O1325" s="295"/>
      <c r="P1325" s="295"/>
    </row>
    <row r="1326" spans="2:16" x14ac:dyDescent="0.35">
      <c r="B1326" s="295"/>
      <c r="C1326" s="295"/>
      <c r="D1326" s="612"/>
      <c r="E1326" s="295"/>
      <c r="F1326" s="295"/>
      <c r="G1326" s="295"/>
      <c r="H1326" s="295"/>
      <c r="I1326" s="295"/>
      <c r="J1326" s="702"/>
      <c r="K1326" s="295"/>
      <c r="L1326" s="587"/>
      <c r="M1326" s="598"/>
      <c r="N1326" s="295"/>
      <c r="O1326" s="295"/>
      <c r="P1326" s="295"/>
    </row>
    <row r="1327" spans="2:16" x14ac:dyDescent="0.35">
      <c r="B1327" s="295"/>
      <c r="C1327" s="295"/>
      <c r="D1327" s="612"/>
      <c r="E1327" s="295"/>
      <c r="F1327" s="295"/>
      <c r="G1327" s="295"/>
      <c r="H1327" s="295"/>
      <c r="I1327" s="295"/>
      <c r="J1327" s="702"/>
      <c r="K1327" s="295"/>
      <c r="L1327" s="587"/>
      <c r="M1327" s="598"/>
      <c r="N1327" s="295"/>
      <c r="O1327" s="295"/>
      <c r="P1327" s="295"/>
    </row>
    <row r="1328" spans="2:16" x14ac:dyDescent="0.35">
      <c r="B1328" s="295"/>
      <c r="C1328" s="295"/>
      <c r="D1328" s="612"/>
      <c r="E1328" s="295"/>
      <c r="F1328" s="295"/>
      <c r="G1328" s="295"/>
      <c r="H1328" s="295"/>
      <c r="I1328" s="295"/>
      <c r="J1328" s="702"/>
      <c r="K1328" s="295"/>
      <c r="L1328" s="587"/>
      <c r="M1328" s="598"/>
      <c r="N1328" s="295"/>
      <c r="O1328" s="295"/>
      <c r="P1328" s="295"/>
    </row>
    <row r="1329" spans="2:16" x14ac:dyDescent="0.35">
      <c r="B1329" s="295"/>
      <c r="C1329" s="295"/>
      <c r="D1329" s="612"/>
      <c r="E1329" s="295"/>
      <c r="F1329" s="295"/>
      <c r="G1329" s="295"/>
      <c r="H1329" s="295"/>
      <c r="I1329" s="295"/>
      <c r="J1329" s="702"/>
      <c r="K1329" s="295"/>
      <c r="L1329" s="587"/>
      <c r="M1329" s="598"/>
      <c r="N1329" s="295"/>
      <c r="O1329" s="295"/>
      <c r="P1329" s="295"/>
    </row>
    <row r="1330" spans="2:16" x14ac:dyDescent="0.35">
      <c r="B1330" s="295"/>
      <c r="C1330" s="295"/>
      <c r="D1330" s="612"/>
      <c r="E1330" s="295"/>
      <c r="F1330" s="295"/>
      <c r="G1330" s="295"/>
      <c r="H1330" s="295"/>
      <c r="I1330" s="295"/>
      <c r="J1330" s="702"/>
      <c r="K1330" s="295"/>
      <c r="L1330" s="587"/>
      <c r="M1330" s="598"/>
      <c r="N1330" s="295"/>
      <c r="O1330" s="295"/>
      <c r="P1330" s="295"/>
    </row>
    <row r="1331" spans="2:16" x14ac:dyDescent="0.35">
      <c r="B1331" s="295"/>
      <c r="C1331" s="295"/>
      <c r="D1331" s="612"/>
      <c r="E1331" s="295"/>
      <c r="F1331" s="295"/>
      <c r="G1331" s="295"/>
      <c r="H1331" s="295"/>
      <c r="I1331" s="295"/>
      <c r="J1331" s="702"/>
      <c r="K1331" s="295"/>
      <c r="L1331" s="587"/>
      <c r="M1331" s="598"/>
      <c r="N1331" s="295"/>
      <c r="O1331" s="295"/>
      <c r="P1331" s="295"/>
    </row>
    <row r="1332" spans="2:16" x14ac:dyDescent="0.35">
      <c r="B1332" s="295"/>
      <c r="C1332" s="295"/>
      <c r="D1332" s="612"/>
      <c r="E1332" s="295"/>
      <c r="F1332" s="295"/>
      <c r="G1332" s="295"/>
      <c r="H1332" s="295"/>
      <c r="I1332" s="295"/>
      <c r="J1332" s="702"/>
      <c r="K1332" s="295"/>
      <c r="L1332" s="587"/>
      <c r="M1332" s="598"/>
      <c r="N1332" s="295"/>
      <c r="O1332" s="295"/>
      <c r="P1332" s="295"/>
    </row>
    <row r="1333" spans="2:16" x14ac:dyDescent="0.35">
      <c r="B1333" s="295"/>
      <c r="C1333" s="295"/>
      <c r="D1333" s="612"/>
      <c r="E1333" s="295"/>
      <c r="F1333" s="295"/>
      <c r="G1333" s="295"/>
      <c r="H1333" s="295"/>
      <c r="I1333" s="295"/>
      <c r="J1333" s="702"/>
      <c r="K1333" s="295"/>
      <c r="L1333" s="587"/>
      <c r="M1333" s="598"/>
      <c r="N1333" s="295"/>
      <c r="O1333" s="295"/>
      <c r="P1333" s="295"/>
    </row>
    <row r="1334" spans="2:16" x14ac:dyDescent="0.35">
      <c r="B1334" s="295"/>
      <c r="C1334" s="295"/>
      <c r="D1334" s="612"/>
      <c r="E1334" s="295"/>
      <c r="F1334" s="295"/>
      <c r="G1334" s="295"/>
      <c r="H1334" s="295"/>
      <c r="I1334" s="295"/>
      <c r="J1334" s="702"/>
      <c r="K1334" s="295"/>
      <c r="L1334" s="587"/>
      <c r="M1334" s="598"/>
      <c r="N1334" s="295"/>
      <c r="O1334" s="295"/>
      <c r="P1334" s="295"/>
    </row>
    <row r="1335" spans="2:16" x14ac:dyDescent="0.35">
      <c r="B1335" s="295"/>
      <c r="C1335" s="295"/>
      <c r="D1335" s="612"/>
      <c r="E1335" s="295"/>
      <c r="F1335" s="295"/>
      <c r="G1335" s="295"/>
      <c r="H1335" s="295"/>
      <c r="I1335" s="295"/>
      <c r="J1335" s="702"/>
      <c r="K1335" s="295"/>
      <c r="L1335" s="587"/>
      <c r="M1335" s="598"/>
      <c r="N1335" s="295"/>
      <c r="O1335" s="295"/>
      <c r="P1335" s="295"/>
    </row>
    <row r="1336" spans="2:16" x14ac:dyDescent="0.35">
      <c r="B1336" s="295"/>
      <c r="C1336" s="295"/>
      <c r="D1336" s="612"/>
      <c r="E1336" s="295"/>
      <c r="F1336" s="295"/>
      <c r="G1336" s="295"/>
      <c r="H1336" s="295"/>
      <c r="I1336" s="295"/>
      <c r="J1336" s="702"/>
      <c r="K1336" s="295"/>
      <c r="L1336" s="587"/>
      <c r="M1336" s="598"/>
      <c r="N1336" s="295"/>
      <c r="O1336" s="295"/>
      <c r="P1336" s="295"/>
    </row>
    <row r="1337" spans="2:16" x14ac:dyDescent="0.35">
      <c r="B1337" s="295"/>
      <c r="C1337" s="295"/>
      <c r="D1337" s="612"/>
      <c r="E1337" s="295"/>
      <c r="F1337" s="295"/>
      <c r="G1337" s="295"/>
      <c r="H1337" s="295"/>
      <c r="I1337" s="295"/>
      <c r="J1337" s="702"/>
      <c r="K1337" s="295"/>
      <c r="L1337" s="587"/>
      <c r="M1337" s="598"/>
      <c r="N1337" s="295"/>
      <c r="O1337" s="295"/>
      <c r="P1337" s="295"/>
    </row>
    <row r="1338" spans="2:16" x14ac:dyDescent="0.35">
      <c r="B1338" s="295"/>
      <c r="C1338" s="295"/>
      <c r="D1338" s="612"/>
      <c r="E1338" s="295"/>
      <c r="F1338" s="295"/>
      <c r="G1338" s="295"/>
      <c r="H1338" s="295"/>
      <c r="I1338" s="295"/>
      <c r="J1338" s="702"/>
      <c r="K1338" s="295"/>
      <c r="L1338" s="587"/>
      <c r="M1338" s="598"/>
      <c r="N1338" s="295"/>
      <c r="O1338" s="295"/>
      <c r="P1338" s="295"/>
    </row>
    <row r="1339" spans="2:16" x14ac:dyDescent="0.35">
      <c r="B1339" s="295"/>
      <c r="C1339" s="295"/>
      <c r="D1339" s="612"/>
      <c r="E1339" s="295"/>
      <c r="F1339" s="295"/>
      <c r="G1339" s="295"/>
      <c r="H1339" s="295"/>
      <c r="I1339" s="295"/>
      <c r="J1339" s="702"/>
      <c r="K1339" s="295"/>
      <c r="L1339" s="587"/>
      <c r="M1339" s="598"/>
      <c r="N1339" s="295"/>
      <c r="O1339" s="295"/>
      <c r="P1339" s="295"/>
    </row>
    <row r="1340" spans="2:16" x14ac:dyDescent="0.35">
      <c r="B1340" s="295"/>
      <c r="C1340" s="295"/>
      <c r="D1340" s="612"/>
      <c r="E1340" s="295"/>
      <c r="F1340" s="295"/>
      <c r="G1340" s="295"/>
      <c r="H1340" s="295"/>
      <c r="I1340" s="295"/>
      <c r="J1340" s="702"/>
      <c r="K1340" s="295"/>
      <c r="L1340" s="587"/>
      <c r="M1340" s="598"/>
      <c r="N1340" s="295"/>
      <c r="O1340" s="295"/>
      <c r="P1340" s="295"/>
    </row>
    <row r="1341" spans="2:16" x14ac:dyDescent="0.35">
      <c r="B1341" s="295"/>
      <c r="C1341" s="295"/>
      <c r="D1341" s="612"/>
      <c r="E1341" s="295"/>
      <c r="F1341" s="295"/>
      <c r="G1341" s="295"/>
      <c r="H1341" s="295"/>
      <c r="I1341" s="295"/>
      <c r="J1341" s="702"/>
      <c r="K1341" s="295"/>
      <c r="L1341" s="587"/>
      <c r="M1341" s="598"/>
      <c r="N1341" s="295"/>
      <c r="O1341" s="295"/>
      <c r="P1341" s="295"/>
    </row>
    <row r="1342" spans="2:16" x14ac:dyDescent="0.35">
      <c r="B1342" s="295"/>
      <c r="C1342" s="295"/>
      <c r="D1342" s="612"/>
      <c r="E1342" s="295"/>
      <c r="F1342" s="295"/>
      <c r="G1342" s="295"/>
      <c r="H1342" s="295"/>
      <c r="I1342" s="295"/>
      <c r="J1342" s="702"/>
      <c r="K1342" s="295"/>
      <c r="L1342" s="587"/>
      <c r="M1342" s="598"/>
      <c r="N1342" s="295"/>
      <c r="O1342" s="295"/>
      <c r="P1342" s="295"/>
    </row>
    <row r="1343" spans="2:16" x14ac:dyDescent="0.35">
      <c r="B1343" s="295"/>
      <c r="C1343" s="295"/>
      <c r="D1343" s="612"/>
      <c r="E1343" s="295"/>
      <c r="F1343" s="295"/>
      <c r="G1343" s="295"/>
      <c r="H1343" s="295"/>
      <c r="I1343" s="295"/>
      <c r="J1343" s="702"/>
      <c r="K1343" s="295"/>
      <c r="L1343" s="587"/>
      <c r="M1343" s="598"/>
      <c r="N1343" s="295"/>
      <c r="O1343" s="295"/>
      <c r="P1343" s="295"/>
    </row>
    <row r="1344" spans="2:16" x14ac:dyDescent="0.35">
      <c r="B1344" s="295"/>
      <c r="C1344" s="295"/>
      <c r="D1344" s="612"/>
      <c r="E1344" s="295"/>
      <c r="F1344" s="295"/>
      <c r="G1344" s="295"/>
      <c r="H1344" s="295"/>
      <c r="I1344" s="295"/>
      <c r="J1344" s="702"/>
      <c r="K1344" s="295"/>
      <c r="L1344" s="587"/>
      <c r="M1344" s="598"/>
      <c r="N1344" s="295"/>
      <c r="O1344" s="295"/>
      <c r="P1344" s="295"/>
    </row>
    <row r="1345" spans="2:16" x14ac:dyDescent="0.35">
      <c r="B1345" s="295"/>
      <c r="C1345" s="295"/>
      <c r="D1345" s="612"/>
      <c r="E1345" s="295"/>
      <c r="F1345" s="295"/>
      <c r="G1345" s="295"/>
      <c r="H1345" s="295"/>
      <c r="I1345" s="295"/>
      <c r="J1345" s="702"/>
      <c r="K1345" s="295"/>
      <c r="L1345" s="587"/>
      <c r="M1345" s="598"/>
      <c r="N1345" s="295"/>
      <c r="O1345" s="295"/>
      <c r="P1345" s="295"/>
    </row>
    <row r="1346" spans="2:16" x14ac:dyDescent="0.35">
      <c r="B1346" s="295"/>
      <c r="C1346" s="295"/>
      <c r="D1346" s="612"/>
      <c r="E1346" s="295"/>
      <c r="F1346" s="295"/>
      <c r="G1346" s="295"/>
      <c r="H1346" s="295"/>
      <c r="I1346" s="295"/>
      <c r="J1346" s="702"/>
      <c r="K1346" s="295"/>
      <c r="L1346" s="587"/>
      <c r="M1346" s="598"/>
      <c r="N1346" s="295"/>
      <c r="O1346" s="295"/>
      <c r="P1346" s="295"/>
    </row>
    <row r="1347" spans="2:16" x14ac:dyDescent="0.35">
      <c r="B1347" s="295"/>
      <c r="C1347" s="295"/>
      <c r="D1347" s="612"/>
      <c r="E1347" s="295"/>
      <c r="F1347" s="295"/>
      <c r="G1347" s="295"/>
      <c r="H1347" s="295"/>
      <c r="I1347" s="295"/>
      <c r="J1347" s="702"/>
      <c r="K1347" s="295"/>
      <c r="L1347" s="587"/>
      <c r="M1347" s="598"/>
      <c r="N1347" s="295"/>
      <c r="O1347" s="295"/>
      <c r="P1347" s="295"/>
    </row>
    <row r="1348" spans="2:16" x14ac:dyDescent="0.35">
      <c r="B1348" s="295"/>
      <c r="C1348" s="295"/>
      <c r="D1348" s="612"/>
      <c r="E1348" s="295"/>
      <c r="F1348" s="295"/>
      <c r="G1348" s="295"/>
      <c r="H1348" s="295"/>
      <c r="I1348" s="295"/>
      <c r="J1348" s="702"/>
      <c r="K1348" s="295"/>
      <c r="L1348" s="587"/>
      <c r="M1348" s="598"/>
      <c r="N1348" s="295"/>
      <c r="O1348" s="295"/>
      <c r="P1348" s="295"/>
    </row>
    <row r="1349" spans="2:16" x14ac:dyDescent="0.35">
      <c r="B1349" s="295"/>
      <c r="C1349" s="295"/>
      <c r="D1349" s="612"/>
      <c r="E1349" s="295"/>
      <c r="F1349" s="295"/>
      <c r="G1349" s="295"/>
      <c r="H1349" s="295"/>
      <c r="I1349" s="295"/>
      <c r="J1349" s="702"/>
      <c r="K1349" s="295"/>
      <c r="L1349" s="587"/>
      <c r="M1349" s="598"/>
      <c r="N1349" s="295"/>
      <c r="O1349" s="295"/>
      <c r="P1349" s="295"/>
    </row>
    <row r="1350" spans="2:16" x14ac:dyDescent="0.35">
      <c r="B1350" s="295"/>
      <c r="C1350" s="295"/>
      <c r="D1350" s="612"/>
      <c r="E1350" s="295"/>
      <c r="F1350" s="295"/>
      <c r="G1350" s="295"/>
      <c r="H1350" s="295"/>
      <c r="I1350" s="295"/>
      <c r="J1350" s="702"/>
      <c r="K1350" s="295"/>
      <c r="L1350" s="587"/>
      <c r="M1350" s="598"/>
      <c r="N1350" s="295"/>
      <c r="O1350" s="295"/>
      <c r="P1350" s="295"/>
    </row>
    <row r="1351" spans="2:16" x14ac:dyDescent="0.35">
      <c r="B1351" s="295"/>
      <c r="C1351" s="295"/>
      <c r="D1351" s="612"/>
      <c r="E1351" s="295"/>
      <c r="F1351" s="295"/>
      <c r="G1351" s="295"/>
      <c r="H1351" s="295"/>
      <c r="I1351" s="295"/>
      <c r="J1351" s="702"/>
      <c r="K1351" s="295"/>
      <c r="L1351" s="587"/>
      <c r="M1351" s="598"/>
      <c r="N1351" s="295"/>
      <c r="O1351" s="295"/>
      <c r="P1351" s="295"/>
    </row>
    <row r="1352" spans="2:16" x14ac:dyDescent="0.35">
      <c r="B1352" s="295"/>
      <c r="C1352" s="295"/>
      <c r="D1352" s="612"/>
      <c r="E1352" s="295"/>
      <c r="F1352" s="295"/>
      <c r="G1352" s="295"/>
      <c r="H1352" s="295"/>
      <c r="I1352" s="295"/>
      <c r="J1352" s="702"/>
      <c r="K1352" s="295"/>
      <c r="L1352" s="587"/>
      <c r="M1352" s="598"/>
      <c r="N1352" s="295"/>
      <c r="O1352" s="295"/>
      <c r="P1352" s="295"/>
    </row>
    <row r="1353" spans="2:16" x14ac:dyDescent="0.35">
      <c r="B1353" s="295"/>
      <c r="C1353" s="295"/>
      <c r="D1353" s="612"/>
      <c r="E1353" s="295"/>
      <c r="F1353" s="295"/>
      <c r="G1353" s="295"/>
      <c r="H1353" s="295"/>
      <c r="I1353" s="295"/>
      <c r="J1353" s="702"/>
      <c r="K1353" s="295"/>
      <c r="L1353" s="587"/>
      <c r="M1353" s="598"/>
      <c r="N1353" s="295"/>
      <c r="O1353" s="295"/>
      <c r="P1353" s="295"/>
    </row>
    <row r="1354" spans="2:16" x14ac:dyDescent="0.35">
      <c r="B1354" s="295"/>
      <c r="C1354" s="295"/>
      <c r="D1354" s="612"/>
      <c r="E1354" s="295"/>
      <c r="F1354" s="295"/>
      <c r="G1354" s="295"/>
      <c r="H1354" s="295"/>
      <c r="I1354" s="295"/>
      <c r="J1354" s="702"/>
      <c r="K1354" s="295"/>
      <c r="L1354" s="587"/>
      <c r="M1354" s="598"/>
      <c r="N1354" s="295"/>
      <c r="O1354" s="295"/>
      <c r="P1354" s="295"/>
    </row>
    <row r="1355" spans="2:16" x14ac:dyDescent="0.35">
      <c r="B1355" s="295"/>
      <c r="C1355" s="295"/>
      <c r="D1355" s="612"/>
      <c r="E1355" s="295"/>
      <c r="F1355" s="295"/>
      <c r="G1355" s="295"/>
      <c r="H1355" s="295"/>
      <c r="I1355" s="295"/>
      <c r="J1355" s="702"/>
      <c r="K1355" s="295"/>
      <c r="L1355" s="587"/>
      <c r="M1355" s="598"/>
      <c r="N1355" s="295"/>
      <c r="O1355" s="295"/>
      <c r="P1355" s="295"/>
    </row>
    <row r="1356" spans="2:16" x14ac:dyDescent="0.35">
      <c r="B1356" s="295"/>
      <c r="C1356" s="295"/>
      <c r="D1356" s="612"/>
      <c r="E1356" s="295"/>
      <c r="F1356" s="295"/>
      <c r="G1356" s="295"/>
      <c r="H1356" s="295"/>
      <c r="I1356" s="295"/>
      <c r="J1356" s="702"/>
      <c r="K1356" s="295"/>
      <c r="L1356" s="587"/>
      <c r="M1356" s="598"/>
      <c r="N1356" s="295"/>
      <c r="O1356" s="295"/>
      <c r="P1356" s="295"/>
    </row>
    <row r="1357" spans="2:16" x14ac:dyDescent="0.35">
      <c r="B1357" s="295"/>
      <c r="C1357" s="295"/>
      <c r="D1357" s="612"/>
      <c r="E1357" s="295"/>
      <c r="F1357" s="295"/>
      <c r="G1357" s="295"/>
      <c r="H1357" s="295"/>
      <c r="I1357" s="295"/>
      <c r="J1357" s="702"/>
      <c r="K1357" s="295"/>
      <c r="L1357" s="587"/>
      <c r="M1357" s="598"/>
      <c r="N1357" s="295"/>
      <c r="O1357" s="295"/>
      <c r="P1357" s="295"/>
    </row>
    <row r="1358" spans="2:16" x14ac:dyDescent="0.35">
      <c r="B1358" s="295"/>
      <c r="C1358" s="295"/>
      <c r="D1358" s="612"/>
      <c r="E1358" s="295"/>
      <c r="F1358" s="295"/>
      <c r="G1358" s="295"/>
      <c r="H1358" s="295"/>
      <c r="I1358" s="295"/>
      <c r="J1358" s="702"/>
      <c r="K1358" s="295"/>
      <c r="L1358" s="587"/>
      <c r="M1358" s="598"/>
      <c r="N1358" s="295"/>
      <c r="O1358" s="295"/>
      <c r="P1358" s="295"/>
    </row>
    <row r="1359" spans="2:16" x14ac:dyDescent="0.35">
      <c r="B1359" s="295"/>
      <c r="C1359" s="295"/>
      <c r="D1359" s="612"/>
      <c r="E1359" s="295"/>
      <c r="F1359" s="295"/>
      <c r="G1359" s="295"/>
      <c r="H1359" s="295"/>
      <c r="I1359" s="295"/>
      <c r="J1359" s="702"/>
      <c r="K1359" s="295"/>
      <c r="L1359" s="587"/>
      <c r="M1359" s="598"/>
      <c r="N1359" s="295"/>
      <c r="O1359" s="295"/>
      <c r="P1359" s="295"/>
    </row>
    <row r="1360" spans="2:16" x14ac:dyDescent="0.35">
      <c r="B1360" s="295"/>
      <c r="C1360" s="295"/>
      <c r="D1360" s="612"/>
      <c r="E1360" s="295"/>
      <c r="F1360" s="295"/>
      <c r="G1360" s="295"/>
      <c r="H1360" s="295"/>
      <c r="I1360" s="295"/>
      <c r="J1360" s="702"/>
      <c r="K1360" s="295"/>
      <c r="L1360" s="587"/>
      <c r="M1360" s="598"/>
      <c r="N1360" s="295"/>
      <c r="O1360" s="295"/>
      <c r="P1360" s="295"/>
    </row>
    <row r="1361" spans="2:16" x14ac:dyDescent="0.35">
      <c r="B1361" s="295"/>
      <c r="C1361" s="295"/>
      <c r="D1361" s="612"/>
      <c r="E1361" s="295"/>
      <c r="F1361" s="295"/>
      <c r="G1361" s="295"/>
      <c r="H1361" s="295"/>
      <c r="I1361" s="295"/>
      <c r="J1361" s="702"/>
      <c r="K1361" s="295"/>
      <c r="L1361" s="587"/>
      <c r="M1361" s="598"/>
      <c r="N1361" s="295"/>
      <c r="O1361" s="295"/>
      <c r="P1361" s="295"/>
    </row>
    <row r="1362" spans="2:16" x14ac:dyDescent="0.35">
      <c r="B1362" s="295"/>
      <c r="C1362" s="295"/>
      <c r="D1362" s="612"/>
      <c r="E1362" s="295"/>
      <c r="F1362" s="295"/>
      <c r="G1362" s="295"/>
      <c r="H1362" s="295"/>
      <c r="I1362" s="295"/>
      <c r="J1362" s="702"/>
      <c r="K1362" s="295"/>
      <c r="L1362" s="587"/>
      <c r="M1362" s="598"/>
      <c r="N1362" s="295"/>
      <c r="O1362" s="295"/>
      <c r="P1362" s="295"/>
    </row>
    <row r="1363" spans="2:16" x14ac:dyDescent="0.35">
      <c r="B1363" s="295"/>
      <c r="C1363" s="295"/>
      <c r="D1363" s="612"/>
      <c r="E1363" s="295"/>
      <c r="F1363" s="295"/>
      <c r="G1363" s="295"/>
      <c r="H1363" s="295"/>
      <c r="I1363" s="295"/>
      <c r="J1363" s="702"/>
      <c r="K1363" s="295"/>
      <c r="L1363" s="587"/>
      <c r="M1363" s="598"/>
      <c r="N1363" s="295"/>
      <c r="O1363" s="295"/>
      <c r="P1363" s="295"/>
    </row>
    <row r="1364" spans="2:16" x14ac:dyDescent="0.35">
      <c r="B1364" s="295"/>
      <c r="C1364" s="295"/>
      <c r="D1364" s="612"/>
      <c r="E1364" s="295"/>
      <c r="F1364" s="295"/>
      <c r="G1364" s="295"/>
      <c r="H1364" s="295"/>
      <c r="I1364" s="295"/>
      <c r="J1364" s="702"/>
      <c r="K1364" s="295"/>
      <c r="L1364" s="587"/>
      <c r="M1364" s="598"/>
      <c r="N1364" s="295"/>
      <c r="O1364" s="295"/>
      <c r="P1364" s="295"/>
    </row>
    <row r="1365" spans="2:16" x14ac:dyDescent="0.35">
      <c r="B1365" s="295"/>
      <c r="C1365" s="295"/>
      <c r="D1365" s="612"/>
      <c r="E1365" s="295"/>
      <c r="F1365" s="295"/>
      <c r="G1365" s="295"/>
      <c r="H1365" s="295"/>
      <c r="I1365" s="295"/>
      <c r="J1365" s="702"/>
      <c r="K1365" s="295"/>
      <c r="L1365" s="587"/>
      <c r="M1365" s="598"/>
      <c r="N1365" s="295"/>
      <c r="O1365" s="295"/>
      <c r="P1365" s="295"/>
    </row>
    <row r="1366" spans="2:16" x14ac:dyDescent="0.35">
      <c r="B1366" s="295"/>
      <c r="C1366" s="295"/>
      <c r="D1366" s="612"/>
      <c r="E1366" s="295"/>
      <c r="F1366" s="295"/>
      <c r="G1366" s="295"/>
      <c r="H1366" s="295"/>
      <c r="I1366" s="295"/>
      <c r="J1366" s="702"/>
      <c r="K1366" s="295"/>
      <c r="L1366" s="587"/>
      <c r="M1366" s="598"/>
      <c r="N1366" s="295"/>
      <c r="O1366" s="295"/>
      <c r="P1366" s="295"/>
    </row>
    <row r="1367" spans="2:16" x14ac:dyDescent="0.35">
      <c r="B1367" s="295"/>
      <c r="C1367" s="295"/>
      <c r="D1367" s="612"/>
      <c r="E1367" s="295"/>
      <c r="F1367" s="295"/>
      <c r="G1367" s="295"/>
      <c r="H1367" s="295"/>
      <c r="I1367" s="295"/>
      <c r="J1367" s="702"/>
      <c r="K1367" s="295"/>
      <c r="L1367" s="587"/>
      <c r="M1367" s="598"/>
      <c r="N1367" s="295"/>
      <c r="O1367" s="295"/>
      <c r="P1367" s="295"/>
    </row>
    <row r="1368" spans="2:16" x14ac:dyDescent="0.35">
      <c r="B1368" s="295"/>
      <c r="C1368" s="295"/>
      <c r="D1368" s="612"/>
      <c r="E1368" s="295"/>
      <c r="F1368" s="295"/>
      <c r="G1368" s="295"/>
      <c r="H1368" s="295"/>
      <c r="I1368" s="295"/>
      <c r="J1368" s="702"/>
      <c r="K1368" s="295"/>
      <c r="L1368" s="587"/>
      <c r="M1368" s="598"/>
      <c r="N1368" s="295"/>
      <c r="O1368" s="295"/>
      <c r="P1368" s="295"/>
    </row>
    <row r="1369" spans="2:16" x14ac:dyDescent="0.35">
      <c r="B1369" s="295"/>
      <c r="C1369" s="295"/>
      <c r="D1369" s="612"/>
      <c r="E1369" s="295"/>
      <c r="F1369" s="295"/>
      <c r="G1369" s="295"/>
      <c r="H1369" s="295"/>
      <c r="I1369" s="295"/>
      <c r="J1369" s="702"/>
      <c r="K1369" s="295"/>
      <c r="L1369" s="587"/>
      <c r="M1369" s="598"/>
      <c r="N1369" s="295"/>
      <c r="O1369" s="295"/>
      <c r="P1369" s="295"/>
    </row>
    <row r="1370" spans="2:16" x14ac:dyDescent="0.35">
      <c r="B1370" s="295"/>
      <c r="C1370" s="295"/>
      <c r="D1370" s="612"/>
      <c r="E1370" s="295"/>
      <c r="F1370" s="295"/>
      <c r="G1370" s="295"/>
      <c r="H1370" s="295"/>
      <c r="I1370" s="295"/>
      <c r="J1370" s="702"/>
      <c r="K1370" s="295"/>
      <c r="L1370" s="587"/>
      <c r="M1370" s="598"/>
      <c r="N1370" s="295"/>
      <c r="O1370" s="295"/>
      <c r="P1370" s="295"/>
    </row>
    <row r="1371" spans="2:16" x14ac:dyDescent="0.35">
      <c r="B1371" s="295"/>
      <c r="C1371" s="295"/>
      <c r="D1371" s="612"/>
      <c r="E1371" s="295"/>
      <c r="F1371" s="295"/>
      <c r="G1371" s="295"/>
      <c r="H1371" s="295"/>
      <c r="I1371" s="295"/>
      <c r="J1371" s="702"/>
      <c r="K1371" s="295"/>
      <c r="L1371" s="587"/>
      <c r="M1371" s="598"/>
      <c r="N1371" s="295"/>
      <c r="O1371" s="295"/>
      <c r="P1371" s="295"/>
    </row>
    <row r="1372" spans="2:16" x14ac:dyDescent="0.35">
      <c r="B1372" s="295"/>
      <c r="C1372" s="295"/>
      <c r="D1372" s="612"/>
      <c r="E1372" s="295"/>
      <c r="F1372" s="295"/>
      <c r="G1372" s="295"/>
      <c r="H1372" s="295"/>
      <c r="I1372" s="295"/>
      <c r="J1372" s="702"/>
      <c r="K1372" s="295"/>
      <c r="L1372" s="587"/>
      <c r="M1372" s="598"/>
      <c r="N1372" s="295"/>
      <c r="O1372" s="295"/>
      <c r="P1372" s="295"/>
    </row>
    <row r="1373" spans="2:16" x14ac:dyDescent="0.35">
      <c r="B1373" s="295"/>
      <c r="C1373" s="295"/>
      <c r="D1373" s="612"/>
      <c r="E1373" s="295"/>
      <c r="F1373" s="295"/>
      <c r="G1373" s="295"/>
      <c r="H1373" s="295"/>
      <c r="I1373" s="295"/>
      <c r="J1373" s="702"/>
      <c r="K1373" s="295"/>
      <c r="L1373" s="587"/>
      <c r="M1373" s="598"/>
      <c r="N1373" s="295"/>
      <c r="O1373" s="295"/>
      <c r="P1373" s="295"/>
    </row>
    <row r="1374" spans="2:16" x14ac:dyDescent="0.35">
      <c r="B1374" s="295"/>
      <c r="C1374" s="295"/>
      <c r="D1374" s="612"/>
      <c r="E1374" s="295"/>
      <c r="F1374" s="295"/>
      <c r="G1374" s="295"/>
      <c r="H1374" s="295"/>
      <c r="I1374" s="295"/>
      <c r="J1374" s="702"/>
      <c r="K1374" s="295"/>
      <c r="L1374" s="587"/>
      <c r="M1374" s="598"/>
      <c r="N1374" s="295"/>
      <c r="O1374" s="295"/>
      <c r="P1374" s="295"/>
    </row>
    <row r="1375" spans="2:16" x14ac:dyDescent="0.35">
      <c r="B1375" s="295"/>
      <c r="C1375" s="295"/>
      <c r="D1375" s="612"/>
      <c r="E1375" s="295"/>
      <c r="F1375" s="295"/>
      <c r="G1375" s="295"/>
      <c r="H1375" s="295"/>
      <c r="I1375" s="295"/>
      <c r="J1375" s="702"/>
      <c r="K1375" s="295"/>
      <c r="L1375" s="587"/>
      <c r="M1375" s="598"/>
      <c r="N1375" s="295"/>
      <c r="O1375" s="295"/>
      <c r="P1375" s="295"/>
    </row>
    <row r="1376" spans="2:16" x14ac:dyDescent="0.35">
      <c r="B1376" s="295"/>
      <c r="C1376" s="295"/>
      <c r="D1376" s="612"/>
      <c r="E1376" s="295"/>
      <c r="F1376" s="295"/>
      <c r="G1376" s="295"/>
      <c r="H1376" s="295"/>
      <c r="I1376" s="295"/>
      <c r="J1376" s="702"/>
      <c r="K1376" s="295"/>
      <c r="L1376" s="587"/>
      <c r="M1376" s="598"/>
      <c r="N1376" s="295"/>
      <c r="O1376" s="295"/>
      <c r="P1376" s="295"/>
    </row>
    <row r="1377" spans="2:16" x14ac:dyDescent="0.35">
      <c r="B1377" s="295"/>
      <c r="C1377" s="295"/>
      <c r="D1377" s="612"/>
      <c r="E1377" s="295"/>
      <c r="F1377" s="295"/>
      <c r="G1377" s="295"/>
      <c r="H1377" s="295"/>
      <c r="I1377" s="295"/>
      <c r="J1377" s="702"/>
      <c r="K1377" s="295"/>
      <c r="L1377" s="587"/>
      <c r="M1377" s="598"/>
      <c r="N1377" s="295"/>
      <c r="O1377" s="295"/>
      <c r="P1377" s="295"/>
    </row>
    <row r="1378" spans="2:16" x14ac:dyDescent="0.35">
      <c r="B1378" s="295"/>
      <c r="C1378" s="295"/>
      <c r="D1378" s="612"/>
      <c r="E1378" s="295"/>
      <c r="F1378" s="295"/>
      <c r="G1378" s="295"/>
      <c r="H1378" s="295"/>
      <c r="I1378" s="295"/>
      <c r="J1378" s="702"/>
      <c r="K1378" s="295"/>
      <c r="L1378" s="587"/>
      <c r="M1378" s="598"/>
      <c r="N1378" s="295"/>
      <c r="O1378" s="295"/>
      <c r="P1378" s="295"/>
    </row>
    <row r="1379" spans="2:16" x14ac:dyDescent="0.35">
      <c r="B1379" s="295"/>
      <c r="C1379" s="295"/>
      <c r="D1379" s="612"/>
      <c r="E1379" s="295"/>
      <c r="F1379" s="295"/>
      <c r="G1379" s="295"/>
      <c r="H1379" s="295"/>
      <c r="I1379" s="295"/>
      <c r="J1379" s="702"/>
      <c r="K1379" s="295"/>
      <c r="L1379" s="587"/>
      <c r="M1379" s="598"/>
      <c r="N1379" s="295"/>
      <c r="O1379" s="295"/>
      <c r="P1379" s="295"/>
    </row>
    <row r="1380" spans="2:16" x14ac:dyDescent="0.35">
      <c r="B1380" s="295"/>
      <c r="C1380" s="295"/>
      <c r="D1380" s="612"/>
      <c r="E1380" s="295"/>
      <c r="F1380" s="295"/>
      <c r="G1380" s="295"/>
      <c r="H1380" s="295"/>
      <c r="I1380" s="295"/>
      <c r="J1380" s="702"/>
      <c r="K1380" s="295"/>
      <c r="L1380" s="587"/>
      <c r="M1380" s="598"/>
      <c r="N1380" s="295"/>
      <c r="O1380" s="295"/>
      <c r="P1380" s="295"/>
    </row>
    <row r="1381" spans="2:16" x14ac:dyDescent="0.35">
      <c r="B1381" s="295"/>
      <c r="C1381" s="295"/>
      <c r="D1381" s="612"/>
      <c r="E1381" s="295"/>
      <c r="F1381" s="295"/>
      <c r="G1381" s="295"/>
      <c r="H1381" s="295"/>
      <c r="I1381" s="295"/>
      <c r="J1381" s="702"/>
      <c r="K1381" s="295"/>
      <c r="L1381" s="587"/>
      <c r="M1381" s="598"/>
      <c r="N1381" s="295"/>
      <c r="O1381" s="295"/>
      <c r="P1381" s="295"/>
    </row>
    <row r="1382" spans="2:16" x14ac:dyDescent="0.35">
      <c r="B1382" s="295"/>
      <c r="C1382" s="295"/>
      <c r="D1382" s="612"/>
      <c r="E1382" s="295"/>
      <c r="F1382" s="295"/>
      <c r="G1382" s="295"/>
      <c r="H1382" s="295"/>
      <c r="I1382" s="295"/>
      <c r="J1382" s="702"/>
      <c r="K1382" s="295"/>
      <c r="L1382" s="587"/>
      <c r="M1382" s="598"/>
      <c r="N1382" s="295"/>
      <c r="O1382" s="295"/>
      <c r="P1382" s="295"/>
    </row>
    <row r="1383" spans="2:16" x14ac:dyDescent="0.35">
      <c r="B1383" s="295"/>
      <c r="C1383" s="295"/>
      <c r="D1383" s="612"/>
      <c r="E1383" s="295"/>
      <c r="F1383" s="295"/>
      <c r="G1383" s="295"/>
      <c r="H1383" s="295"/>
      <c r="I1383" s="295"/>
      <c r="J1383" s="702"/>
      <c r="K1383" s="295"/>
      <c r="L1383" s="587"/>
      <c r="M1383" s="598"/>
      <c r="N1383" s="295"/>
      <c r="O1383" s="295"/>
      <c r="P1383" s="295"/>
    </row>
    <row r="1384" spans="2:16" x14ac:dyDescent="0.35">
      <c r="B1384" s="295"/>
      <c r="C1384" s="295"/>
      <c r="D1384" s="612"/>
      <c r="E1384" s="295"/>
      <c r="F1384" s="295"/>
      <c r="G1384" s="295"/>
      <c r="H1384" s="295"/>
      <c r="I1384" s="295"/>
      <c r="J1384" s="702"/>
      <c r="K1384" s="295"/>
      <c r="L1384" s="587"/>
      <c r="M1384" s="598"/>
      <c r="N1384" s="295"/>
      <c r="O1384" s="295"/>
      <c r="P1384" s="295"/>
    </row>
    <row r="1385" spans="2:16" x14ac:dyDescent="0.35">
      <c r="B1385" s="295"/>
      <c r="C1385" s="295"/>
      <c r="D1385" s="612"/>
      <c r="E1385" s="295"/>
      <c r="F1385" s="295"/>
      <c r="G1385" s="295"/>
      <c r="H1385" s="295"/>
      <c r="I1385" s="295"/>
      <c r="J1385" s="702"/>
      <c r="K1385" s="295"/>
      <c r="L1385" s="587"/>
      <c r="M1385" s="598"/>
      <c r="N1385" s="295"/>
      <c r="O1385" s="295"/>
      <c r="P1385" s="295"/>
    </row>
    <row r="1386" spans="2:16" x14ac:dyDescent="0.35">
      <c r="B1386" s="295"/>
      <c r="C1386" s="295"/>
      <c r="D1386" s="612"/>
      <c r="E1386" s="295"/>
      <c r="F1386" s="295"/>
      <c r="G1386" s="295"/>
      <c r="H1386" s="295"/>
      <c r="I1386" s="295"/>
      <c r="J1386" s="702"/>
      <c r="K1386" s="295"/>
      <c r="L1386" s="587"/>
      <c r="M1386" s="598"/>
      <c r="N1386" s="295"/>
      <c r="O1386" s="295"/>
      <c r="P1386" s="295"/>
    </row>
    <row r="1387" spans="2:16" x14ac:dyDescent="0.35">
      <c r="B1387" s="295"/>
      <c r="C1387" s="295"/>
      <c r="D1387" s="612"/>
      <c r="E1387" s="295"/>
      <c r="F1387" s="295"/>
      <c r="G1387" s="295"/>
      <c r="H1387" s="295"/>
      <c r="I1387" s="295"/>
      <c r="J1387" s="702"/>
      <c r="K1387" s="295"/>
      <c r="L1387" s="587"/>
      <c r="M1387" s="598"/>
      <c r="N1387" s="295"/>
      <c r="O1387" s="295"/>
      <c r="P1387" s="295"/>
    </row>
    <row r="1388" spans="2:16" x14ac:dyDescent="0.35">
      <c r="B1388" s="295"/>
      <c r="C1388" s="295"/>
      <c r="D1388" s="612"/>
      <c r="E1388" s="295"/>
      <c r="F1388" s="295"/>
      <c r="G1388" s="295"/>
      <c r="H1388" s="295"/>
      <c r="I1388" s="295"/>
      <c r="J1388" s="702"/>
      <c r="K1388" s="295"/>
      <c r="L1388" s="587"/>
      <c r="M1388" s="598"/>
      <c r="N1388" s="295"/>
      <c r="O1388" s="295"/>
      <c r="P1388" s="295"/>
    </row>
    <row r="1389" spans="2:16" x14ac:dyDescent="0.35">
      <c r="B1389" s="295"/>
      <c r="C1389" s="295"/>
      <c r="D1389" s="612"/>
      <c r="E1389" s="295"/>
      <c r="F1389" s="295"/>
      <c r="G1389" s="295"/>
      <c r="H1389" s="295"/>
      <c r="I1389" s="295"/>
      <c r="J1389" s="702"/>
      <c r="K1389" s="295"/>
      <c r="L1389" s="587"/>
      <c r="M1389" s="598"/>
      <c r="N1389" s="295"/>
      <c r="O1389" s="295"/>
      <c r="P1389" s="295"/>
    </row>
    <row r="1390" spans="2:16" x14ac:dyDescent="0.35">
      <c r="B1390" s="295"/>
      <c r="C1390" s="295"/>
      <c r="D1390" s="612"/>
      <c r="E1390" s="295"/>
      <c r="F1390" s="295"/>
      <c r="G1390" s="295"/>
      <c r="H1390" s="295"/>
      <c r="I1390" s="295"/>
      <c r="J1390" s="702"/>
      <c r="K1390" s="295"/>
      <c r="L1390" s="587"/>
      <c r="M1390" s="598"/>
      <c r="N1390" s="295"/>
      <c r="O1390" s="295"/>
      <c r="P1390" s="295"/>
    </row>
    <row r="1391" spans="2:16" x14ac:dyDescent="0.35">
      <c r="B1391" s="295"/>
      <c r="C1391" s="295"/>
      <c r="D1391" s="612"/>
      <c r="E1391" s="295"/>
      <c r="F1391" s="295"/>
      <c r="G1391" s="295"/>
      <c r="H1391" s="295"/>
      <c r="I1391" s="295"/>
      <c r="J1391" s="702"/>
      <c r="K1391" s="295"/>
      <c r="L1391" s="587"/>
      <c r="M1391" s="598"/>
      <c r="N1391" s="295"/>
      <c r="O1391" s="295"/>
      <c r="P1391" s="295"/>
    </row>
    <row r="1392" spans="2:16" x14ac:dyDescent="0.35">
      <c r="B1392" s="295"/>
      <c r="C1392" s="295"/>
      <c r="D1392" s="612"/>
      <c r="E1392" s="295"/>
      <c r="F1392" s="295"/>
      <c r="G1392" s="295"/>
      <c r="H1392" s="295"/>
      <c r="I1392" s="295"/>
      <c r="J1392" s="702"/>
      <c r="K1392" s="295"/>
      <c r="L1392" s="587"/>
      <c r="M1392" s="598"/>
      <c r="N1392" s="295"/>
      <c r="O1392" s="295"/>
      <c r="P1392" s="295"/>
    </row>
    <row r="1393" spans="2:16" x14ac:dyDescent="0.35">
      <c r="B1393" s="295"/>
      <c r="C1393" s="295"/>
      <c r="D1393" s="612"/>
      <c r="E1393" s="295"/>
      <c r="F1393" s="295"/>
      <c r="G1393" s="295"/>
      <c r="H1393" s="295"/>
      <c r="I1393" s="295"/>
      <c r="J1393" s="702"/>
      <c r="K1393" s="295"/>
      <c r="L1393" s="587"/>
      <c r="M1393" s="598"/>
      <c r="N1393" s="295"/>
      <c r="O1393" s="295"/>
      <c r="P1393" s="295"/>
    </row>
    <row r="1394" spans="2:16" x14ac:dyDescent="0.35">
      <c r="B1394" s="295"/>
      <c r="C1394" s="295"/>
      <c r="D1394" s="612"/>
      <c r="E1394" s="295"/>
      <c r="F1394" s="295"/>
      <c r="G1394" s="295"/>
      <c r="H1394" s="295"/>
      <c r="I1394" s="295"/>
      <c r="J1394" s="702"/>
      <c r="K1394" s="295"/>
      <c r="L1394" s="587"/>
      <c r="M1394" s="598"/>
      <c r="N1394" s="295"/>
      <c r="O1394" s="295"/>
      <c r="P1394" s="295"/>
    </row>
    <row r="1395" spans="2:16" x14ac:dyDescent="0.35">
      <c r="B1395" s="295"/>
      <c r="C1395" s="295"/>
      <c r="D1395" s="612"/>
      <c r="E1395" s="295"/>
      <c r="F1395" s="295"/>
      <c r="G1395" s="295"/>
      <c r="H1395" s="295"/>
      <c r="I1395" s="295"/>
      <c r="J1395" s="702"/>
      <c r="K1395" s="295"/>
      <c r="L1395" s="587"/>
      <c r="M1395" s="598"/>
      <c r="N1395" s="295"/>
      <c r="O1395" s="295"/>
      <c r="P1395" s="295"/>
    </row>
    <row r="1396" spans="2:16" x14ac:dyDescent="0.35">
      <c r="B1396" s="295"/>
      <c r="C1396" s="295"/>
      <c r="D1396" s="612"/>
      <c r="E1396" s="295"/>
      <c r="F1396" s="295"/>
      <c r="G1396" s="295"/>
      <c r="H1396" s="295"/>
      <c r="I1396" s="295"/>
      <c r="J1396" s="702"/>
      <c r="K1396" s="295"/>
      <c r="L1396" s="587"/>
      <c r="M1396" s="598"/>
      <c r="N1396" s="295"/>
      <c r="O1396" s="295"/>
      <c r="P1396" s="295"/>
    </row>
    <row r="1397" spans="2:16" x14ac:dyDescent="0.35">
      <c r="B1397" s="295"/>
      <c r="C1397" s="295"/>
      <c r="D1397" s="612"/>
      <c r="E1397" s="295"/>
      <c r="F1397" s="295"/>
      <c r="G1397" s="295"/>
      <c r="H1397" s="295"/>
      <c r="I1397" s="295"/>
      <c r="J1397" s="702"/>
      <c r="K1397" s="295"/>
      <c r="L1397" s="587"/>
      <c r="M1397" s="598"/>
      <c r="N1397" s="295"/>
      <c r="O1397" s="295"/>
      <c r="P1397" s="295"/>
    </row>
    <row r="1398" spans="2:16" x14ac:dyDescent="0.35">
      <c r="B1398" s="295"/>
      <c r="C1398" s="295"/>
      <c r="D1398" s="612"/>
      <c r="E1398" s="295"/>
      <c r="F1398" s="295"/>
      <c r="G1398" s="295"/>
      <c r="H1398" s="295"/>
      <c r="I1398" s="295"/>
      <c r="J1398" s="702"/>
      <c r="K1398" s="295"/>
      <c r="L1398" s="587"/>
      <c r="M1398" s="598"/>
      <c r="N1398" s="295"/>
      <c r="O1398" s="295"/>
      <c r="P1398" s="295"/>
    </row>
    <row r="1399" spans="2:16" x14ac:dyDescent="0.35">
      <c r="B1399" s="295"/>
      <c r="C1399" s="295"/>
      <c r="D1399" s="612"/>
      <c r="E1399" s="295"/>
      <c r="F1399" s="295"/>
      <c r="G1399" s="295"/>
      <c r="H1399" s="295"/>
      <c r="I1399" s="295"/>
      <c r="J1399" s="702"/>
      <c r="K1399" s="295"/>
      <c r="L1399" s="587"/>
      <c r="M1399" s="598"/>
      <c r="N1399" s="295"/>
      <c r="O1399" s="295"/>
      <c r="P1399" s="295"/>
    </row>
    <row r="1400" spans="2:16" x14ac:dyDescent="0.35">
      <c r="B1400" s="295"/>
      <c r="C1400" s="295"/>
      <c r="D1400" s="612"/>
      <c r="E1400" s="295"/>
      <c r="F1400" s="295"/>
      <c r="G1400" s="295"/>
      <c r="H1400" s="295"/>
      <c r="I1400" s="295"/>
      <c r="J1400" s="702"/>
      <c r="K1400" s="295"/>
      <c r="L1400" s="587"/>
      <c r="M1400" s="598"/>
      <c r="N1400" s="295"/>
      <c r="O1400" s="295"/>
      <c r="P1400" s="295"/>
    </row>
    <row r="1401" spans="2:16" x14ac:dyDescent="0.35">
      <c r="B1401" s="295"/>
      <c r="C1401" s="295"/>
      <c r="D1401" s="612"/>
      <c r="E1401" s="295"/>
      <c r="F1401" s="295"/>
      <c r="G1401" s="295"/>
      <c r="H1401" s="295"/>
      <c r="I1401" s="295"/>
      <c r="J1401" s="702"/>
      <c r="K1401" s="295"/>
      <c r="L1401" s="587"/>
      <c r="M1401" s="598"/>
      <c r="N1401" s="295"/>
      <c r="O1401" s="295"/>
      <c r="P1401" s="295"/>
    </row>
    <row r="1402" spans="2:16" x14ac:dyDescent="0.35">
      <c r="B1402" s="295"/>
      <c r="C1402" s="295"/>
      <c r="D1402" s="612"/>
      <c r="E1402" s="295"/>
      <c r="F1402" s="295"/>
      <c r="G1402" s="295"/>
      <c r="H1402" s="295"/>
      <c r="I1402" s="295"/>
      <c r="J1402" s="702"/>
      <c r="K1402" s="295"/>
      <c r="L1402" s="587"/>
      <c r="M1402" s="598"/>
      <c r="N1402" s="295"/>
      <c r="O1402" s="295"/>
      <c r="P1402" s="295"/>
    </row>
    <row r="1403" spans="2:16" x14ac:dyDescent="0.35">
      <c r="B1403" s="295"/>
      <c r="C1403" s="295"/>
      <c r="D1403" s="612"/>
      <c r="E1403" s="295"/>
      <c r="F1403" s="295"/>
      <c r="G1403" s="295"/>
      <c r="H1403" s="295"/>
      <c r="I1403" s="295"/>
      <c r="J1403" s="702"/>
      <c r="K1403" s="295"/>
      <c r="L1403" s="587"/>
      <c r="M1403" s="598"/>
      <c r="N1403" s="295"/>
      <c r="O1403" s="295"/>
      <c r="P1403" s="295"/>
    </row>
    <row r="1404" spans="2:16" x14ac:dyDescent="0.35">
      <c r="B1404" s="295"/>
      <c r="C1404" s="295"/>
      <c r="D1404" s="612"/>
      <c r="E1404" s="295"/>
      <c r="F1404" s="295"/>
      <c r="G1404" s="295"/>
      <c r="H1404" s="295"/>
      <c r="I1404" s="295"/>
      <c r="J1404" s="702"/>
      <c r="K1404" s="295"/>
      <c r="L1404" s="587"/>
      <c r="M1404" s="598"/>
      <c r="N1404" s="295"/>
      <c r="O1404" s="295"/>
      <c r="P1404" s="295"/>
    </row>
    <row r="1405" spans="2:16" x14ac:dyDescent="0.35">
      <c r="B1405" s="295"/>
      <c r="C1405" s="295"/>
      <c r="D1405" s="612"/>
      <c r="E1405" s="295"/>
      <c r="F1405" s="295"/>
      <c r="G1405" s="295"/>
      <c r="H1405" s="295"/>
      <c r="I1405" s="295"/>
      <c r="J1405" s="702"/>
      <c r="K1405" s="295"/>
      <c r="L1405" s="587"/>
      <c r="M1405" s="598"/>
      <c r="N1405" s="295"/>
      <c r="O1405" s="295"/>
      <c r="P1405" s="295"/>
    </row>
    <row r="1406" spans="2:16" x14ac:dyDescent="0.35">
      <c r="B1406" s="295"/>
      <c r="C1406" s="295"/>
      <c r="D1406" s="612"/>
      <c r="E1406" s="295"/>
      <c r="F1406" s="295"/>
      <c r="G1406" s="295"/>
      <c r="H1406" s="295"/>
      <c r="I1406" s="295"/>
      <c r="J1406" s="702"/>
      <c r="K1406" s="295"/>
      <c r="L1406" s="587"/>
      <c r="M1406" s="598"/>
      <c r="N1406" s="295"/>
      <c r="O1406" s="295"/>
      <c r="P1406" s="295"/>
    </row>
    <row r="1407" spans="2:16" x14ac:dyDescent="0.35">
      <c r="B1407" s="295"/>
      <c r="C1407" s="295"/>
      <c r="D1407" s="612"/>
      <c r="E1407" s="295"/>
      <c r="F1407" s="295"/>
      <c r="G1407" s="295"/>
      <c r="H1407" s="295"/>
      <c r="I1407" s="295"/>
      <c r="J1407" s="702"/>
      <c r="K1407" s="295"/>
      <c r="L1407" s="587"/>
      <c r="M1407" s="598"/>
      <c r="N1407" s="295"/>
      <c r="O1407" s="295"/>
      <c r="P1407" s="295"/>
    </row>
    <row r="1408" spans="2:16" x14ac:dyDescent="0.35">
      <c r="B1408" s="295"/>
      <c r="C1408" s="295"/>
      <c r="D1408" s="612"/>
      <c r="E1408" s="295"/>
      <c r="F1408" s="295"/>
      <c r="G1408" s="295"/>
      <c r="H1408" s="295"/>
      <c r="I1408" s="295"/>
      <c r="J1408" s="702"/>
      <c r="K1408" s="295"/>
      <c r="L1408" s="587"/>
      <c r="M1408" s="598"/>
      <c r="N1408" s="295"/>
      <c r="O1408" s="295"/>
      <c r="P1408" s="295"/>
    </row>
    <row r="1409" spans="2:16" x14ac:dyDescent="0.35">
      <c r="B1409" s="295"/>
      <c r="C1409" s="295"/>
      <c r="D1409" s="612"/>
      <c r="E1409" s="295"/>
      <c r="F1409" s="295"/>
      <c r="G1409" s="295"/>
      <c r="H1409" s="295"/>
      <c r="I1409" s="295"/>
      <c r="J1409" s="702"/>
      <c r="K1409" s="295"/>
      <c r="L1409" s="587"/>
      <c r="M1409" s="598"/>
      <c r="N1409" s="295"/>
      <c r="O1409" s="295"/>
      <c r="P1409" s="295"/>
    </row>
    <row r="1410" spans="2:16" x14ac:dyDescent="0.35">
      <c r="B1410" s="295"/>
      <c r="C1410" s="295"/>
      <c r="D1410" s="612"/>
      <c r="E1410" s="295"/>
      <c r="F1410" s="295"/>
      <c r="G1410" s="295"/>
      <c r="H1410" s="295"/>
      <c r="I1410" s="295"/>
      <c r="J1410" s="702"/>
      <c r="K1410" s="295"/>
      <c r="L1410" s="587"/>
      <c r="M1410" s="598"/>
      <c r="N1410" s="295"/>
      <c r="O1410" s="295"/>
      <c r="P1410" s="295"/>
    </row>
    <row r="1411" spans="2:16" x14ac:dyDescent="0.35">
      <c r="B1411" s="295"/>
      <c r="C1411" s="295"/>
      <c r="D1411" s="612"/>
      <c r="E1411" s="295"/>
      <c r="F1411" s="295"/>
      <c r="G1411" s="295"/>
      <c r="H1411" s="295"/>
      <c r="I1411" s="295"/>
      <c r="J1411" s="702"/>
      <c r="K1411" s="295"/>
      <c r="L1411" s="587"/>
      <c r="M1411" s="598"/>
      <c r="N1411" s="295"/>
      <c r="O1411" s="295"/>
      <c r="P1411" s="295"/>
    </row>
    <row r="1412" spans="2:16" x14ac:dyDescent="0.35">
      <c r="B1412" s="295"/>
      <c r="C1412" s="295"/>
      <c r="D1412" s="612"/>
      <c r="E1412" s="295"/>
      <c r="F1412" s="295"/>
      <c r="G1412" s="295"/>
      <c r="H1412" s="295"/>
      <c r="I1412" s="295"/>
      <c r="J1412" s="702"/>
      <c r="K1412" s="295"/>
      <c r="L1412" s="587"/>
      <c r="M1412" s="598"/>
      <c r="N1412" s="295"/>
      <c r="O1412" s="295"/>
      <c r="P1412" s="295"/>
    </row>
    <row r="1413" spans="2:16" x14ac:dyDescent="0.35">
      <c r="B1413" s="295"/>
      <c r="C1413" s="295"/>
      <c r="D1413" s="612"/>
      <c r="E1413" s="295"/>
      <c r="F1413" s="295"/>
      <c r="G1413" s="295"/>
      <c r="H1413" s="295"/>
      <c r="I1413" s="295"/>
      <c r="J1413" s="702"/>
      <c r="K1413" s="295"/>
      <c r="L1413" s="587"/>
      <c r="M1413" s="598"/>
      <c r="N1413" s="295"/>
      <c r="O1413" s="295"/>
      <c r="P1413" s="295"/>
    </row>
    <row r="1414" spans="2:16" x14ac:dyDescent="0.35">
      <c r="B1414" s="295"/>
      <c r="C1414" s="295"/>
      <c r="D1414" s="612"/>
      <c r="E1414" s="295"/>
      <c r="F1414" s="295"/>
      <c r="G1414" s="295"/>
      <c r="H1414" s="295"/>
      <c r="I1414" s="295"/>
      <c r="J1414" s="702"/>
      <c r="K1414" s="295"/>
      <c r="L1414" s="587"/>
      <c r="M1414" s="598"/>
      <c r="N1414" s="295"/>
      <c r="O1414" s="295"/>
      <c r="P1414" s="295"/>
    </row>
    <row r="1415" spans="2:16" x14ac:dyDescent="0.35">
      <c r="B1415" s="295"/>
      <c r="C1415" s="295"/>
      <c r="D1415" s="612"/>
      <c r="E1415" s="295"/>
      <c r="F1415" s="295"/>
      <c r="G1415" s="295"/>
      <c r="H1415" s="295"/>
      <c r="I1415" s="295"/>
      <c r="J1415" s="702"/>
      <c r="K1415" s="295"/>
      <c r="L1415" s="587"/>
      <c r="M1415" s="598"/>
      <c r="N1415" s="295"/>
      <c r="O1415" s="295"/>
      <c r="P1415" s="295"/>
    </row>
    <row r="1416" spans="2:16" x14ac:dyDescent="0.35">
      <c r="B1416" s="295"/>
      <c r="C1416" s="295"/>
      <c r="D1416" s="612"/>
      <c r="E1416" s="295"/>
      <c r="F1416" s="295"/>
      <c r="G1416" s="295"/>
      <c r="H1416" s="295"/>
      <c r="I1416" s="295"/>
      <c r="J1416" s="702"/>
      <c r="K1416" s="295"/>
      <c r="L1416" s="587"/>
      <c r="M1416" s="598"/>
      <c r="N1416" s="295"/>
      <c r="O1416" s="295"/>
      <c r="P1416" s="295"/>
    </row>
    <row r="1417" spans="2:16" x14ac:dyDescent="0.35">
      <c r="B1417" s="295"/>
      <c r="C1417" s="295"/>
      <c r="D1417" s="612"/>
      <c r="E1417" s="295"/>
      <c r="F1417" s="295"/>
      <c r="G1417" s="295"/>
      <c r="H1417" s="295"/>
      <c r="I1417" s="295"/>
      <c r="J1417" s="702"/>
      <c r="K1417" s="295"/>
      <c r="L1417" s="587"/>
      <c r="M1417" s="598"/>
      <c r="N1417" s="295"/>
      <c r="O1417" s="295"/>
      <c r="P1417" s="295"/>
    </row>
    <row r="1418" spans="2:16" x14ac:dyDescent="0.35">
      <c r="B1418" s="295"/>
      <c r="C1418" s="295"/>
      <c r="D1418" s="612"/>
      <c r="E1418" s="295"/>
      <c r="F1418" s="295"/>
      <c r="G1418" s="295"/>
      <c r="H1418" s="295"/>
      <c r="I1418" s="295"/>
      <c r="J1418" s="702"/>
      <c r="K1418" s="295"/>
      <c r="L1418" s="587"/>
      <c r="M1418" s="598"/>
      <c r="N1418" s="295"/>
      <c r="O1418" s="295"/>
      <c r="P1418" s="295"/>
    </row>
    <row r="1419" spans="2:16" x14ac:dyDescent="0.35">
      <c r="B1419" s="295"/>
      <c r="C1419" s="295"/>
      <c r="D1419" s="612"/>
      <c r="E1419" s="295"/>
      <c r="F1419" s="295"/>
      <c r="G1419" s="295"/>
      <c r="H1419" s="295"/>
      <c r="I1419" s="295"/>
      <c r="J1419" s="702"/>
      <c r="K1419" s="295"/>
      <c r="L1419" s="587"/>
      <c r="M1419" s="598"/>
      <c r="N1419" s="295"/>
      <c r="O1419" s="295"/>
      <c r="P1419" s="295"/>
    </row>
    <row r="1420" spans="2:16" x14ac:dyDescent="0.35">
      <c r="B1420" s="295"/>
      <c r="C1420" s="295"/>
      <c r="D1420" s="612"/>
      <c r="E1420" s="295"/>
      <c r="F1420" s="295"/>
      <c r="G1420" s="295"/>
      <c r="H1420" s="295"/>
      <c r="I1420" s="295"/>
      <c r="J1420" s="702"/>
      <c r="K1420" s="295"/>
      <c r="L1420" s="587"/>
      <c r="M1420" s="598"/>
      <c r="N1420" s="295"/>
      <c r="O1420" s="295"/>
      <c r="P1420" s="295"/>
    </row>
    <row r="1421" spans="2:16" x14ac:dyDescent="0.35">
      <c r="B1421" s="295"/>
      <c r="C1421" s="295"/>
      <c r="D1421" s="612"/>
      <c r="E1421" s="295"/>
      <c r="F1421" s="295"/>
      <c r="G1421" s="295"/>
      <c r="H1421" s="295"/>
      <c r="I1421" s="295"/>
      <c r="J1421" s="702"/>
      <c r="K1421" s="295"/>
      <c r="L1421" s="587"/>
      <c r="M1421" s="598"/>
      <c r="N1421" s="295"/>
      <c r="O1421" s="295"/>
      <c r="P1421" s="295"/>
    </row>
    <row r="1422" spans="2:16" x14ac:dyDescent="0.35">
      <c r="B1422" s="295"/>
      <c r="C1422" s="295"/>
      <c r="D1422" s="612"/>
      <c r="E1422" s="295"/>
      <c r="F1422" s="295"/>
      <c r="G1422" s="295"/>
      <c r="H1422" s="295"/>
      <c r="I1422" s="295"/>
      <c r="J1422" s="702"/>
      <c r="K1422" s="295"/>
      <c r="L1422" s="587"/>
      <c r="M1422" s="598"/>
      <c r="N1422" s="295"/>
      <c r="O1422" s="295"/>
      <c r="P1422" s="295"/>
    </row>
    <row r="1423" spans="2:16" x14ac:dyDescent="0.35">
      <c r="B1423" s="295"/>
      <c r="C1423" s="295"/>
      <c r="D1423" s="612"/>
      <c r="E1423" s="295"/>
      <c r="F1423" s="295"/>
      <c r="G1423" s="295"/>
      <c r="H1423" s="295"/>
      <c r="I1423" s="295"/>
      <c r="J1423" s="702"/>
      <c r="K1423" s="295"/>
      <c r="L1423" s="587"/>
      <c r="M1423" s="598"/>
      <c r="N1423" s="295"/>
      <c r="O1423" s="295"/>
      <c r="P1423" s="295"/>
    </row>
    <row r="1424" spans="2:16" x14ac:dyDescent="0.35">
      <c r="B1424" s="295"/>
      <c r="C1424" s="295"/>
      <c r="D1424" s="612"/>
      <c r="E1424" s="295"/>
      <c r="F1424" s="295"/>
      <c r="G1424" s="295"/>
      <c r="H1424" s="295"/>
      <c r="I1424" s="295"/>
      <c r="J1424" s="702"/>
      <c r="K1424" s="295"/>
      <c r="L1424" s="587"/>
      <c r="M1424" s="598"/>
      <c r="N1424" s="295"/>
      <c r="O1424" s="295"/>
      <c r="P1424" s="295"/>
    </row>
    <row r="1425" spans="2:16" x14ac:dyDescent="0.35">
      <c r="B1425" s="295"/>
      <c r="C1425" s="295"/>
      <c r="D1425" s="612"/>
      <c r="E1425" s="295"/>
      <c r="F1425" s="295"/>
      <c r="G1425" s="295"/>
      <c r="H1425" s="295"/>
      <c r="I1425" s="295"/>
      <c r="J1425" s="702"/>
      <c r="K1425" s="295"/>
      <c r="L1425" s="587"/>
      <c r="M1425" s="598"/>
      <c r="N1425" s="295"/>
      <c r="O1425" s="295"/>
      <c r="P1425" s="295"/>
    </row>
    <row r="1426" spans="2:16" x14ac:dyDescent="0.35">
      <c r="B1426" s="295"/>
      <c r="C1426" s="295"/>
      <c r="D1426" s="612"/>
      <c r="E1426" s="295"/>
      <c r="F1426" s="295"/>
      <c r="G1426" s="295"/>
      <c r="H1426" s="295"/>
      <c r="I1426" s="295"/>
      <c r="J1426" s="702"/>
      <c r="K1426" s="295"/>
      <c r="L1426" s="587"/>
      <c r="M1426" s="598"/>
      <c r="N1426" s="295"/>
      <c r="O1426" s="295"/>
      <c r="P1426" s="295"/>
    </row>
    <row r="1427" spans="2:16" x14ac:dyDescent="0.35">
      <c r="B1427" s="295"/>
      <c r="C1427" s="295"/>
      <c r="D1427" s="612"/>
      <c r="E1427" s="295"/>
      <c r="F1427" s="295"/>
      <c r="G1427" s="295"/>
      <c r="H1427" s="295"/>
      <c r="I1427" s="295"/>
      <c r="J1427" s="702"/>
      <c r="K1427" s="295"/>
      <c r="L1427" s="587"/>
      <c r="M1427" s="598"/>
      <c r="N1427" s="295"/>
      <c r="O1427" s="295"/>
      <c r="P1427" s="295"/>
    </row>
    <row r="1428" spans="2:16" x14ac:dyDescent="0.35">
      <c r="B1428" s="295"/>
      <c r="C1428" s="295"/>
      <c r="D1428" s="612"/>
      <c r="E1428" s="295"/>
      <c r="F1428" s="295"/>
      <c r="G1428" s="295"/>
      <c r="H1428" s="295"/>
      <c r="I1428" s="295"/>
      <c r="J1428" s="702"/>
      <c r="K1428" s="295"/>
      <c r="L1428" s="587"/>
      <c r="M1428" s="598"/>
      <c r="N1428" s="295"/>
      <c r="O1428" s="295"/>
      <c r="P1428" s="295"/>
    </row>
  </sheetData>
  <autoFilter ref="A6:P1208" xr:uid="{00000000-0009-0000-0000-000016000000}"/>
  <phoneticPr fontId="66" type="noConversion"/>
  <dataValidations count="1">
    <dataValidation type="list" allowBlank="1" showInputMessage="1" showErrorMessage="1" sqref="G8:I1208" xr:uid="{00000000-0002-0000-1600-000000000000}">
      <formula1>"Yes,No"</formula1>
    </dataValidation>
  </dataValidation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tabColor rgb="FF00B050"/>
    <pageSetUpPr autoPageBreaks="0"/>
  </sheetPr>
  <dimension ref="B1:GB396"/>
  <sheetViews>
    <sheetView showGridLines="0" showZeros="0" zoomScale="69" zoomScaleNormal="102" workbookViewId="0">
      <pane xSplit="3" ySplit="5" topLeftCell="CQ6" activePane="bottomRight" state="frozen"/>
      <selection pane="topRight" activeCell="D1" sqref="D1"/>
      <selection pane="bottomLeft" activeCell="A6" sqref="A6"/>
      <selection pane="bottomRight" activeCell="CK137" sqref="CK137:CU264"/>
    </sheetView>
  </sheetViews>
  <sheetFormatPr defaultColWidth="9.15234375" defaultRowHeight="14.5" x14ac:dyDescent="0.35"/>
  <cols>
    <col min="1" max="1" width="8.07421875" style="280" customWidth="1"/>
    <col min="2" max="2" width="12.921875" style="518" bestFit="1" customWidth="1"/>
    <col min="3" max="3" width="59.69140625" style="296" customWidth="1"/>
    <col min="4" max="4" width="7.3828125" style="280" customWidth="1"/>
    <col min="5" max="49" width="7.53515625" style="280" customWidth="1"/>
    <col min="50" max="50" width="7" style="280" customWidth="1"/>
    <col min="51" max="184" width="7.53515625" style="280" customWidth="1"/>
    <col min="185" max="16384" width="9.15234375" style="280"/>
  </cols>
  <sheetData>
    <row r="1" spans="2:184" ht="31" x14ac:dyDescent="0.7">
      <c r="B1" s="532" t="s">
        <v>540</v>
      </c>
      <c r="R1" s="280">
        <f>$CQ2</f>
        <v>0</v>
      </c>
      <c r="AB1" s="283" t="s">
        <v>563</v>
      </c>
      <c r="AC1" s="551">
        <f t="shared" ref="AC1:AN1" si="0">SUM(AC6:AC134)</f>
        <v>28249.879999999997</v>
      </c>
      <c r="AD1" s="551">
        <f t="shared" si="0"/>
        <v>26581.719999999987</v>
      </c>
      <c r="AE1" s="551">
        <f t="shared" si="0"/>
        <v>28743.960000000014</v>
      </c>
      <c r="AF1" s="551">
        <f t="shared" si="0"/>
        <v>25673.48</v>
      </c>
      <c r="AG1" s="551">
        <f t="shared" si="0"/>
        <v>23603.360000000004</v>
      </c>
      <c r="AH1" s="551">
        <f t="shared" si="0"/>
        <v>30300.970000000027</v>
      </c>
      <c r="AI1" s="551">
        <f t="shared" si="0"/>
        <v>34537.889999999985</v>
      </c>
      <c r="AJ1" s="551">
        <f t="shared" si="0"/>
        <v>33873.61</v>
      </c>
      <c r="AK1" s="551">
        <f t="shared" si="0"/>
        <v>31929.909999999996</v>
      </c>
      <c r="AL1" s="551">
        <f t="shared" si="0"/>
        <v>33939.320000000014</v>
      </c>
      <c r="AM1" s="551">
        <f t="shared" si="0"/>
        <v>31237.399999999998</v>
      </c>
      <c r="AN1" s="551">
        <f t="shared" si="0"/>
        <v>35703.049999999996</v>
      </c>
      <c r="AO1" s="551">
        <f>SUM(AO6:AO134)</f>
        <v>35011.31</v>
      </c>
      <c r="AP1" s="551">
        <f>SUM(AP6:AP134)</f>
        <v>33029.230000000003</v>
      </c>
      <c r="AQ1" s="551">
        <f>SUM(AQ6:AQ134)</f>
        <v>23714.000000000004</v>
      </c>
      <c r="AR1" s="550" t="s">
        <v>562</v>
      </c>
    </row>
    <row r="2" spans="2:184" ht="26" x14ac:dyDescent="0.6">
      <c r="B2" s="533" t="s">
        <v>541</v>
      </c>
      <c r="AR2" s="294"/>
      <c r="AS2" s="294"/>
      <c r="AT2" s="470"/>
      <c r="AU2" s="294"/>
      <c r="AV2" s="294"/>
      <c r="AW2" s="294"/>
      <c r="AX2" s="294"/>
      <c r="AY2" s="294"/>
      <c r="AZ2" s="294"/>
      <c r="BA2" s="294"/>
      <c r="BB2" s="294"/>
      <c r="BC2" s="294"/>
      <c r="BD2" s="294"/>
      <c r="BE2" s="294"/>
      <c r="BF2" s="294"/>
      <c r="BG2" s="294"/>
      <c r="BH2" s="294"/>
      <c r="BI2" s="294"/>
      <c r="BJ2" s="294"/>
      <c r="BK2" s="294"/>
      <c r="BL2" s="294"/>
      <c r="BM2" s="294"/>
      <c r="BN2" s="294"/>
      <c r="BO2" s="294"/>
      <c r="BP2" s="294"/>
      <c r="BQ2" s="294"/>
      <c r="BR2" s="294"/>
      <c r="BS2" s="294"/>
      <c r="BT2" s="294"/>
      <c r="BU2" s="294"/>
      <c r="BV2" s="294"/>
      <c r="BW2" s="294"/>
      <c r="BX2" s="294"/>
      <c r="BY2" s="294"/>
      <c r="BZ2" s="294"/>
      <c r="CA2" s="294"/>
      <c r="CB2" s="294"/>
      <c r="CC2" s="294"/>
      <c r="CD2" s="294"/>
      <c r="CE2" s="294"/>
      <c r="CF2" s="294"/>
      <c r="CG2" s="294"/>
      <c r="CH2" s="294"/>
      <c r="CI2" s="294"/>
      <c r="CJ2" s="294"/>
      <c r="CK2" s="294"/>
      <c r="CL2" s="294"/>
      <c r="CM2" s="294"/>
      <c r="CN2" s="294"/>
      <c r="CO2" s="294"/>
      <c r="CP2" s="294"/>
      <c r="CQ2" s="294"/>
      <c r="CR2" s="294"/>
      <c r="CS2" s="294"/>
      <c r="CT2" s="294"/>
      <c r="CU2" s="294"/>
      <c r="CV2" s="294"/>
      <c r="CW2" s="294"/>
      <c r="CX2" s="294"/>
      <c r="CY2" s="294"/>
      <c r="CZ2" s="294"/>
      <c r="DA2" s="294"/>
      <c r="DB2" s="294"/>
      <c r="DC2" s="294"/>
      <c r="DD2" s="294"/>
      <c r="DE2" s="294"/>
      <c r="DF2" s="294"/>
      <c r="DG2" s="294"/>
      <c r="DH2" s="294"/>
      <c r="DI2" s="294"/>
      <c r="DJ2" s="294"/>
      <c r="DK2" s="294"/>
      <c r="DL2" s="294"/>
      <c r="DM2" s="294"/>
      <c r="DN2" s="294"/>
      <c r="DO2" s="294"/>
      <c r="DP2" s="294"/>
      <c r="DQ2" s="294"/>
      <c r="DR2" s="294"/>
      <c r="DS2" s="294"/>
      <c r="DT2" s="294"/>
      <c r="DU2" s="294"/>
      <c r="DV2" s="294"/>
      <c r="DW2" s="294"/>
      <c r="DX2" s="294"/>
      <c r="DY2" s="294"/>
      <c r="DZ2" s="294"/>
      <c r="EA2" s="294"/>
      <c r="EB2" s="294"/>
      <c r="EC2" s="294"/>
      <c r="ED2" s="294"/>
      <c r="EE2" s="294"/>
      <c r="EF2" s="294"/>
      <c r="EG2" s="294"/>
      <c r="EH2" s="294"/>
      <c r="EI2" s="294"/>
      <c r="EJ2" s="294"/>
      <c r="EK2" s="294"/>
      <c r="EL2" s="294"/>
      <c r="EM2" s="294"/>
      <c r="EN2" s="294"/>
      <c r="EO2" s="294"/>
      <c r="EP2" s="294"/>
      <c r="EQ2" s="294"/>
      <c r="ER2" s="294"/>
      <c r="ES2" s="294"/>
      <c r="ET2" s="294"/>
      <c r="EU2" s="294"/>
      <c r="EV2" s="294"/>
      <c r="EW2" s="294"/>
      <c r="EX2" s="294"/>
      <c r="EY2" s="294"/>
      <c r="EZ2" s="294"/>
      <c r="FA2" s="294"/>
      <c r="FB2" s="294"/>
      <c r="FC2" s="294"/>
      <c r="FD2" s="294"/>
      <c r="FE2" s="294"/>
      <c r="FF2" s="294"/>
      <c r="FG2" s="294"/>
      <c r="FH2" s="294"/>
      <c r="FI2" s="294"/>
      <c r="FJ2" s="294"/>
      <c r="FK2" s="294"/>
      <c r="FL2" s="294"/>
      <c r="FM2" s="294"/>
      <c r="FN2" s="294"/>
      <c r="FO2" s="294"/>
      <c r="FP2" s="294"/>
      <c r="FQ2" s="294"/>
      <c r="FR2" s="294"/>
      <c r="FS2" s="294"/>
      <c r="FT2" s="294"/>
      <c r="FU2" s="294"/>
      <c r="FV2" s="294"/>
      <c r="FW2" s="294"/>
      <c r="FX2" s="294"/>
      <c r="FY2" s="294"/>
      <c r="FZ2" s="294"/>
      <c r="GA2" s="294"/>
      <c r="GB2" s="294"/>
    </row>
    <row r="3" spans="2:184" ht="21" x14ac:dyDescent="0.5">
      <c r="C3" s="474" t="s">
        <v>544</v>
      </c>
      <c r="AQ3" s="561"/>
      <c r="BA3" s="280">
        <v>13.1432</v>
      </c>
      <c r="BB3" s="280">
        <v>3.0125199999999999</v>
      </c>
      <c r="BC3" s="280">
        <v>7.7055999999999996</v>
      </c>
      <c r="BD3" s="280">
        <v>6.5380799999999999</v>
      </c>
      <c r="BE3" s="280">
        <v>9.1645599999999998</v>
      </c>
      <c r="BF3" s="280">
        <v>13.87312</v>
      </c>
      <c r="BG3" s="280">
        <v>19.6434</v>
      </c>
      <c r="BH3" s="280">
        <v>23.438839999999999</v>
      </c>
      <c r="BI3" s="280">
        <v>26.460039999999999</v>
      </c>
      <c r="BJ3" s="280">
        <v>29.480440000000002</v>
      </c>
      <c r="BK3" s="280">
        <v>33.080440000000003</v>
      </c>
      <c r="BL3" s="280">
        <v>33.080440000000003</v>
      </c>
      <c r="BM3" s="280">
        <v>33.896320000000003</v>
      </c>
      <c r="BN3" s="280">
        <v>33.403120000000001</v>
      </c>
      <c r="BO3" s="280">
        <v>33.896320000000003</v>
      </c>
      <c r="BP3" s="280">
        <v>35.891919999999999</v>
      </c>
      <c r="BQ3" s="280">
        <v>41.253599999999999</v>
      </c>
      <c r="BR3" s="280">
        <v>49.446680000000001</v>
      </c>
      <c r="BS3" s="280">
        <v>52.775399999999998</v>
      </c>
      <c r="BT3" s="280">
        <v>52.775399999999998</v>
      </c>
      <c r="BU3" s="280">
        <v>53.196600000000004</v>
      </c>
      <c r="BV3" s="280">
        <v>53.525399999999998</v>
      </c>
      <c r="BW3" s="280">
        <v>53.196600000000004</v>
      </c>
      <c r="BX3" s="280">
        <v>53.525399999999998</v>
      </c>
    </row>
    <row r="4" spans="2:184" s="508" customFormat="1" ht="18" customHeight="1" x14ac:dyDescent="0.35">
      <c r="B4" s="534"/>
      <c r="C4" s="509" t="s">
        <v>543</v>
      </c>
      <c r="D4" s="511">
        <v>2016</v>
      </c>
      <c r="E4" s="511">
        <v>2017</v>
      </c>
      <c r="F4" s="511">
        <v>2017</v>
      </c>
      <c r="G4" s="511">
        <v>2017</v>
      </c>
      <c r="H4" s="511">
        <v>2017</v>
      </c>
      <c r="I4" s="511">
        <v>2017</v>
      </c>
      <c r="J4" s="511">
        <v>2017</v>
      </c>
      <c r="K4" s="511">
        <v>2017</v>
      </c>
      <c r="L4" s="511">
        <v>2017</v>
      </c>
      <c r="M4" s="511">
        <v>2017</v>
      </c>
      <c r="N4" s="511">
        <v>2017</v>
      </c>
      <c r="O4" s="511">
        <v>2017</v>
      </c>
      <c r="P4" s="511">
        <v>2017</v>
      </c>
      <c r="Q4" s="511">
        <v>2018</v>
      </c>
      <c r="R4" s="511">
        <v>2018</v>
      </c>
      <c r="S4" s="511">
        <v>2018</v>
      </c>
      <c r="T4" s="511">
        <v>2018</v>
      </c>
      <c r="U4" s="511">
        <v>2018</v>
      </c>
      <c r="V4" s="511">
        <v>2018</v>
      </c>
      <c r="W4" s="511">
        <v>2018</v>
      </c>
      <c r="X4" s="511">
        <v>2018</v>
      </c>
      <c r="Y4" s="511">
        <v>2018</v>
      </c>
      <c r="Z4" s="511">
        <v>2018</v>
      </c>
      <c r="AA4" s="511">
        <v>2018</v>
      </c>
      <c r="AB4" s="511">
        <v>2018</v>
      </c>
      <c r="AC4" s="511">
        <v>2019</v>
      </c>
      <c r="AD4" s="511">
        <v>2019</v>
      </c>
      <c r="AE4" s="511">
        <v>2019</v>
      </c>
      <c r="AF4" s="511">
        <v>2019</v>
      </c>
      <c r="AG4" s="511">
        <v>2019</v>
      </c>
      <c r="AH4" s="511">
        <v>2019</v>
      </c>
      <c r="AI4" s="511">
        <v>2019</v>
      </c>
      <c r="AJ4" s="511">
        <v>2019</v>
      </c>
      <c r="AK4" s="511">
        <v>2019</v>
      </c>
      <c r="AL4" s="511">
        <v>2019</v>
      </c>
      <c r="AM4" s="511">
        <v>2019</v>
      </c>
      <c r="AN4" s="511">
        <v>2019</v>
      </c>
      <c r="AO4" s="511">
        <v>2020</v>
      </c>
      <c r="AP4" s="511">
        <v>2020</v>
      </c>
      <c r="AQ4" s="511">
        <v>2020</v>
      </c>
      <c r="AR4" s="511">
        <v>2020</v>
      </c>
      <c r="AS4" s="511">
        <v>2020</v>
      </c>
      <c r="AT4" s="511">
        <v>2020</v>
      </c>
      <c r="AU4" s="511">
        <v>2020</v>
      </c>
      <c r="AV4" s="511">
        <v>2020</v>
      </c>
      <c r="AW4" s="511">
        <v>2020</v>
      </c>
      <c r="AX4" s="511">
        <v>2020</v>
      </c>
      <c r="AY4" s="511">
        <v>2020</v>
      </c>
      <c r="AZ4" s="511">
        <v>2020</v>
      </c>
      <c r="BA4" s="511">
        <v>2021</v>
      </c>
      <c r="BB4" s="511">
        <v>2021</v>
      </c>
      <c r="BC4" s="511">
        <v>2021</v>
      </c>
      <c r="BD4" s="511">
        <v>2021</v>
      </c>
      <c r="BE4" s="511">
        <v>2021</v>
      </c>
      <c r="BF4" s="511">
        <v>2021</v>
      </c>
      <c r="BG4" s="511">
        <v>2021</v>
      </c>
      <c r="BH4" s="511">
        <v>2021</v>
      </c>
      <c r="BI4" s="511">
        <v>2021</v>
      </c>
      <c r="BJ4" s="511">
        <v>2021</v>
      </c>
      <c r="BK4" s="511">
        <v>2021</v>
      </c>
      <c r="BL4" s="511">
        <v>2021</v>
      </c>
      <c r="BM4" s="511">
        <v>2022</v>
      </c>
      <c r="BN4" s="511">
        <v>2022</v>
      </c>
      <c r="BO4" s="511">
        <v>2022</v>
      </c>
      <c r="BP4" s="511">
        <v>2022</v>
      </c>
      <c r="BQ4" s="511">
        <v>2022</v>
      </c>
      <c r="BR4" s="511">
        <v>2022</v>
      </c>
      <c r="BS4" s="511">
        <v>2022</v>
      </c>
      <c r="BT4" s="511">
        <v>2022</v>
      </c>
      <c r="BU4" s="511">
        <v>2022</v>
      </c>
      <c r="BV4" s="511">
        <v>2022</v>
      </c>
      <c r="BW4" s="511">
        <v>2022</v>
      </c>
      <c r="BX4" s="511">
        <v>2022</v>
      </c>
      <c r="BY4" s="511">
        <v>2023</v>
      </c>
      <c r="BZ4" s="511">
        <v>2023</v>
      </c>
      <c r="CA4" s="511">
        <v>2023</v>
      </c>
      <c r="CB4" s="511">
        <v>2023</v>
      </c>
      <c r="CC4" s="511">
        <v>2023</v>
      </c>
      <c r="CD4" s="511">
        <v>2023</v>
      </c>
      <c r="CE4" s="511">
        <v>2023</v>
      </c>
      <c r="CF4" s="511">
        <v>2023</v>
      </c>
      <c r="CG4" s="511">
        <v>2023</v>
      </c>
      <c r="CH4" s="511">
        <v>2023</v>
      </c>
      <c r="CI4" s="511">
        <v>2023</v>
      </c>
      <c r="CJ4" s="511">
        <v>2023</v>
      </c>
      <c r="CK4" s="511">
        <v>2024</v>
      </c>
      <c r="CL4" s="511">
        <v>2024</v>
      </c>
      <c r="CM4" s="511">
        <v>2024</v>
      </c>
      <c r="CN4" s="511">
        <v>2024</v>
      </c>
      <c r="CO4" s="511">
        <v>2024</v>
      </c>
      <c r="CP4" s="511">
        <v>2024</v>
      </c>
      <c r="CQ4" s="511">
        <v>2024</v>
      </c>
      <c r="CR4" s="511">
        <v>2024</v>
      </c>
      <c r="CS4" s="511">
        <v>2024</v>
      </c>
      <c r="CT4" s="511">
        <v>2024</v>
      </c>
      <c r="CU4" s="511">
        <v>2024</v>
      </c>
      <c r="CV4" s="511">
        <v>2024</v>
      </c>
      <c r="CW4" s="511">
        <v>2025</v>
      </c>
      <c r="CX4" s="511">
        <v>2025</v>
      </c>
      <c r="CY4" s="511">
        <v>2025</v>
      </c>
      <c r="CZ4" s="511">
        <v>2025</v>
      </c>
      <c r="DA4" s="511">
        <v>2025</v>
      </c>
      <c r="DB4" s="511">
        <v>2025</v>
      </c>
      <c r="DC4" s="511">
        <v>2025</v>
      </c>
      <c r="DD4" s="511">
        <v>2025</v>
      </c>
      <c r="DE4" s="511">
        <v>2025</v>
      </c>
      <c r="DF4" s="511">
        <v>2025</v>
      </c>
      <c r="DG4" s="511">
        <v>2025</v>
      </c>
      <c r="DH4" s="511">
        <v>2025</v>
      </c>
      <c r="DI4" s="511">
        <v>2026</v>
      </c>
      <c r="DJ4" s="511">
        <v>2026</v>
      </c>
      <c r="DK4" s="511">
        <v>2026</v>
      </c>
      <c r="DL4" s="511">
        <v>2026</v>
      </c>
      <c r="DM4" s="511">
        <v>2026</v>
      </c>
      <c r="DN4" s="511">
        <v>2026</v>
      </c>
      <c r="DO4" s="511">
        <v>2026</v>
      </c>
      <c r="DP4" s="511">
        <v>2026</v>
      </c>
      <c r="DQ4" s="511">
        <v>2026</v>
      </c>
      <c r="DR4" s="511">
        <v>2026</v>
      </c>
      <c r="DS4" s="511">
        <v>2026</v>
      </c>
      <c r="DT4" s="511">
        <v>2026</v>
      </c>
      <c r="DU4" s="511">
        <v>2027</v>
      </c>
      <c r="DV4" s="511">
        <v>2027</v>
      </c>
      <c r="DW4" s="511">
        <v>2027</v>
      </c>
      <c r="DX4" s="511">
        <v>2027</v>
      </c>
      <c r="DY4" s="511">
        <v>2027</v>
      </c>
      <c r="DZ4" s="511">
        <v>2027</v>
      </c>
      <c r="EA4" s="511">
        <v>2027</v>
      </c>
      <c r="EB4" s="511">
        <v>2027</v>
      </c>
      <c r="EC4" s="511">
        <v>2027</v>
      </c>
      <c r="ED4" s="511">
        <v>2027</v>
      </c>
      <c r="EE4" s="511">
        <v>2027</v>
      </c>
      <c r="EF4" s="511">
        <v>2027</v>
      </c>
      <c r="EG4" s="511">
        <v>2028</v>
      </c>
      <c r="EH4" s="511">
        <v>2028</v>
      </c>
      <c r="EI4" s="511">
        <v>2028</v>
      </c>
      <c r="EJ4" s="511">
        <v>2028</v>
      </c>
      <c r="EK4" s="511">
        <v>2028</v>
      </c>
      <c r="EL4" s="511">
        <v>2028</v>
      </c>
      <c r="EM4" s="511">
        <v>2028</v>
      </c>
      <c r="EN4" s="511">
        <v>2028</v>
      </c>
      <c r="EO4" s="511">
        <v>2028</v>
      </c>
      <c r="EP4" s="511">
        <v>2028</v>
      </c>
      <c r="EQ4" s="511">
        <v>2028</v>
      </c>
      <c r="ER4" s="511">
        <v>2028</v>
      </c>
      <c r="ES4" s="511">
        <v>2029</v>
      </c>
      <c r="ET4" s="511">
        <v>2029</v>
      </c>
      <c r="EU4" s="511">
        <v>2029</v>
      </c>
      <c r="EV4" s="511">
        <v>2029</v>
      </c>
      <c r="EW4" s="511">
        <v>2029</v>
      </c>
      <c r="EX4" s="511">
        <v>2029</v>
      </c>
      <c r="EY4" s="511">
        <v>2029</v>
      </c>
      <c r="EZ4" s="511">
        <v>2029</v>
      </c>
      <c r="FA4" s="511">
        <v>2029</v>
      </c>
      <c r="FB4" s="511">
        <v>2029</v>
      </c>
      <c r="FC4" s="511">
        <v>2029</v>
      </c>
      <c r="FD4" s="511">
        <v>2029</v>
      </c>
      <c r="FE4" s="511">
        <v>2030</v>
      </c>
      <c r="FF4" s="511">
        <v>2030</v>
      </c>
      <c r="FG4" s="511">
        <v>2030</v>
      </c>
      <c r="FH4" s="511">
        <v>2030</v>
      </c>
      <c r="FI4" s="511">
        <v>2030</v>
      </c>
      <c r="FJ4" s="511">
        <v>2030</v>
      </c>
      <c r="FK4" s="511">
        <v>2030</v>
      </c>
      <c r="FL4" s="511">
        <v>2030</v>
      </c>
      <c r="FM4" s="511">
        <v>2030</v>
      </c>
      <c r="FN4" s="511">
        <v>2030</v>
      </c>
      <c r="FO4" s="511">
        <v>2030</v>
      </c>
      <c r="FP4" s="511">
        <v>2030</v>
      </c>
      <c r="FQ4" s="511">
        <v>2031</v>
      </c>
      <c r="FR4" s="511">
        <v>2031</v>
      </c>
      <c r="FS4" s="511">
        <v>2031</v>
      </c>
      <c r="FT4" s="511">
        <v>2031</v>
      </c>
      <c r="FU4" s="511">
        <v>2031</v>
      </c>
      <c r="FV4" s="511">
        <v>2031</v>
      </c>
      <c r="FW4" s="511">
        <v>2031</v>
      </c>
      <c r="FX4" s="511">
        <v>2031</v>
      </c>
      <c r="FY4" s="511">
        <v>2031</v>
      </c>
      <c r="FZ4" s="511">
        <v>2031</v>
      </c>
      <c r="GA4" s="511">
        <v>2031</v>
      </c>
      <c r="GB4" s="511">
        <v>2031</v>
      </c>
    </row>
    <row r="5" spans="2:184" s="512" customFormat="1" ht="18" customHeight="1" x14ac:dyDescent="0.35">
      <c r="B5" s="535"/>
      <c r="C5" s="510" t="s">
        <v>539</v>
      </c>
      <c r="D5" s="513">
        <v>12</v>
      </c>
      <c r="E5" s="513">
        <v>1</v>
      </c>
      <c r="F5" s="513">
        <v>2</v>
      </c>
      <c r="G5" s="513">
        <v>3</v>
      </c>
      <c r="H5" s="513">
        <v>4</v>
      </c>
      <c r="I5" s="513">
        <v>5</v>
      </c>
      <c r="J5" s="513">
        <v>6</v>
      </c>
      <c r="K5" s="513">
        <v>7</v>
      </c>
      <c r="L5" s="513">
        <v>8</v>
      </c>
      <c r="M5" s="513">
        <v>9</v>
      </c>
      <c r="N5" s="513">
        <v>10</v>
      </c>
      <c r="O5" s="513">
        <v>11</v>
      </c>
      <c r="P5" s="513">
        <v>12</v>
      </c>
      <c r="Q5" s="513">
        <v>1</v>
      </c>
      <c r="R5" s="513">
        <v>2</v>
      </c>
      <c r="S5" s="513">
        <v>3</v>
      </c>
      <c r="T5" s="513">
        <v>4</v>
      </c>
      <c r="U5" s="513">
        <v>5</v>
      </c>
      <c r="V5" s="513">
        <v>6</v>
      </c>
      <c r="W5" s="513">
        <v>7</v>
      </c>
      <c r="X5" s="513">
        <v>8</v>
      </c>
      <c r="Y5" s="513">
        <v>9</v>
      </c>
      <c r="Z5" s="513">
        <v>10</v>
      </c>
      <c r="AA5" s="513">
        <v>11</v>
      </c>
      <c r="AB5" s="513">
        <v>12</v>
      </c>
      <c r="AC5" s="513">
        <v>1</v>
      </c>
      <c r="AD5" s="513">
        <v>2</v>
      </c>
      <c r="AE5" s="513">
        <v>3</v>
      </c>
      <c r="AF5" s="513">
        <v>4</v>
      </c>
      <c r="AG5" s="513">
        <v>5</v>
      </c>
      <c r="AH5" s="513">
        <v>6</v>
      </c>
      <c r="AI5" s="513">
        <v>7</v>
      </c>
      <c r="AJ5" s="513">
        <v>8</v>
      </c>
      <c r="AK5" s="513">
        <v>9</v>
      </c>
      <c r="AL5" s="513">
        <v>10</v>
      </c>
      <c r="AM5" s="513">
        <v>11</v>
      </c>
      <c r="AN5" s="513">
        <v>12</v>
      </c>
      <c r="AO5" s="513">
        <v>1</v>
      </c>
      <c r="AP5" s="513">
        <v>2</v>
      </c>
      <c r="AQ5" s="513">
        <v>3</v>
      </c>
      <c r="AR5" s="513">
        <v>4</v>
      </c>
      <c r="AS5" s="513">
        <v>5</v>
      </c>
      <c r="AT5" s="513">
        <v>6</v>
      </c>
      <c r="AU5" s="513">
        <v>7</v>
      </c>
      <c r="AV5" s="513">
        <v>8</v>
      </c>
      <c r="AW5" s="513">
        <v>9</v>
      </c>
      <c r="AX5" s="513">
        <v>10</v>
      </c>
      <c r="AY5" s="513">
        <v>11</v>
      </c>
      <c r="AZ5" s="513">
        <v>12</v>
      </c>
      <c r="BA5" s="513">
        <v>1</v>
      </c>
      <c r="BB5" s="513">
        <v>2</v>
      </c>
      <c r="BC5" s="513">
        <v>3</v>
      </c>
      <c r="BD5" s="513">
        <v>4</v>
      </c>
      <c r="BE5" s="513">
        <v>5</v>
      </c>
      <c r="BF5" s="513">
        <v>6</v>
      </c>
      <c r="BG5" s="513">
        <v>7</v>
      </c>
      <c r="BH5" s="513">
        <v>8</v>
      </c>
      <c r="BI5" s="513">
        <v>9</v>
      </c>
      <c r="BJ5" s="513">
        <v>10</v>
      </c>
      <c r="BK5" s="513">
        <v>11</v>
      </c>
      <c r="BL5" s="513">
        <v>12</v>
      </c>
      <c r="BM5" s="513">
        <v>1</v>
      </c>
      <c r="BN5" s="513">
        <v>2</v>
      </c>
      <c r="BO5" s="513">
        <v>3</v>
      </c>
      <c r="BP5" s="513">
        <v>4</v>
      </c>
      <c r="BQ5" s="513">
        <v>5</v>
      </c>
      <c r="BR5" s="513">
        <v>6</v>
      </c>
      <c r="BS5" s="513">
        <v>7</v>
      </c>
      <c r="BT5" s="513">
        <v>8</v>
      </c>
      <c r="BU5" s="513">
        <v>9</v>
      </c>
      <c r="BV5" s="513">
        <v>10</v>
      </c>
      <c r="BW5" s="513">
        <v>11</v>
      </c>
      <c r="BX5" s="513">
        <v>12</v>
      </c>
      <c r="BY5" s="513">
        <v>1</v>
      </c>
      <c r="BZ5" s="513">
        <v>2</v>
      </c>
      <c r="CA5" s="513">
        <v>3</v>
      </c>
      <c r="CB5" s="513">
        <v>4</v>
      </c>
      <c r="CC5" s="513">
        <v>5</v>
      </c>
      <c r="CD5" s="513">
        <v>6</v>
      </c>
      <c r="CE5" s="513">
        <v>7</v>
      </c>
      <c r="CF5" s="513">
        <v>8</v>
      </c>
      <c r="CG5" s="513">
        <v>9</v>
      </c>
      <c r="CH5" s="513">
        <v>10</v>
      </c>
      <c r="CI5" s="513">
        <v>11</v>
      </c>
      <c r="CJ5" s="513">
        <v>12</v>
      </c>
      <c r="CK5" s="513">
        <v>1</v>
      </c>
      <c r="CL5" s="513">
        <v>2</v>
      </c>
      <c r="CM5" s="513">
        <v>3</v>
      </c>
      <c r="CN5" s="513">
        <v>4</v>
      </c>
      <c r="CO5" s="513">
        <v>5</v>
      </c>
      <c r="CP5" s="513">
        <v>6</v>
      </c>
      <c r="CQ5" s="513">
        <v>7</v>
      </c>
      <c r="CR5" s="513">
        <v>8</v>
      </c>
      <c r="CS5" s="513">
        <v>9</v>
      </c>
      <c r="CT5" s="513">
        <v>10</v>
      </c>
      <c r="CU5" s="513">
        <v>11</v>
      </c>
      <c r="CV5" s="513">
        <v>12</v>
      </c>
      <c r="CW5" s="513">
        <v>1</v>
      </c>
      <c r="CX5" s="513">
        <v>2</v>
      </c>
      <c r="CY5" s="513">
        <v>3</v>
      </c>
      <c r="CZ5" s="513">
        <v>4</v>
      </c>
      <c r="DA5" s="513">
        <v>5</v>
      </c>
      <c r="DB5" s="513">
        <v>6</v>
      </c>
      <c r="DC5" s="513">
        <v>7</v>
      </c>
      <c r="DD5" s="513">
        <v>8</v>
      </c>
      <c r="DE5" s="513">
        <v>9</v>
      </c>
      <c r="DF5" s="513">
        <v>10</v>
      </c>
      <c r="DG5" s="513">
        <v>11</v>
      </c>
      <c r="DH5" s="513">
        <v>12</v>
      </c>
      <c r="DI5" s="513">
        <v>1</v>
      </c>
      <c r="DJ5" s="513">
        <v>2</v>
      </c>
      <c r="DK5" s="513">
        <v>3</v>
      </c>
      <c r="DL5" s="513">
        <v>4</v>
      </c>
      <c r="DM5" s="513">
        <v>5</v>
      </c>
      <c r="DN5" s="513">
        <v>6</v>
      </c>
      <c r="DO5" s="513">
        <v>7</v>
      </c>
      <c r="DP5" s="513">
        <v>8</v>
      </c>
      <c r="DQ5" s="513">
        <v>9</v>
      </c>
      <c r="DR5" s="513">
        <v>10</v>
      </c>
      <c r="DS5" s="513">
        <v>11</v>
      </c>
      <c r="DT5" s="513">
        <v>12</v>
      </c>
      <c r="DU5" s="513">
        <v>1</v>
      </c>
      <c r="DV5" s="513">
        <v>2</v>
      </c>
      <c r="DW5" s="513">
        <v>3</v>
      </c>
      <c r="DX5" s="513">
        <v>4</v>
      </c>
      <c r="DY5" s="513">
        <v>5</v>
      </c>
      <c r="DZ5" s="513">
        <v>6</v>
      </c>
      <c r="EA5" s="513">
        <v>7</v>
      </c>
      <c r="EB5" s="513">
        <v>8</v>
      </c>
      <c r="EC5" s="513">
        <v>9</v>
      </c>
      <c r="ED5" s="513">
        <v>10</v>
      </c>
      <c r="EE5" s="513">
        <v>11</v>
      </c>
      <c r="EF5" s="513">
        <v>12</v>
      </c>
      <c r="EG5" s="513">
        <v>1</v>
      </c>
      <c r="EH5" s="513">
        <v>2</v>
      </c>
      <c r="EI5" s="513">
        <v>3</v>
      </c>
      <c r="EJ5" s="513">
        <v>4</v>
      </c>
      <c r="EK5" s="513">
        <v>5</v>
      </c>
      <c r="EL5" s="513">
        <v>6</v>
      </c>
      <c r="EM5" s="513">
        <v>7</v>
      </c>
      <c r="EN5" s="513">
        <v>8</v>
      </c>
      <c r="EO5" s="513">
        <v>9</v>
      </c>
      <c r="EP5" s="513">
        <v>10</v>
      </c>
      <c r="EQ5" s="513">
        <v>11</v>
      </c>
      <c r="ER5" s="513">
        <v>12</v>
      </c>
      <c r="ES5" s="513">
        <v>1</v>
      </c>
      <c r="ET5" s="513">
        <v>2</v>
      </c>
      <c r="EU5" s="513">
        <v>3</v>
      </c>
      <c r="EV5" s="513">
        <v>4</v>
      </c>
      <c r="EW5" s="513">
        <v>5</v>
      </c>
      <c r="EX5" s="513">
        <v>6</v>
      </c>
      <c r="EY5" s="513">
        <v>7</v>
      </c>
      <c r="EZ5" s="513">
        <v>8</v>
      </c>
      <c r="FA5" s="513">
        <v>9</v>
      </c>
      <c r="FB5" s="513">
        <v>10</v>
      </c>
      <c r="FC5" s="513">
        <v>11</v>
      </c>
      <c r="FD5" s="513">
        <v>12</v>
      </c>
      <c r="FE5" s="513">
        <v>1</v>
      </c>
      <c r="FF5" s="513">
        <v>2</v>
      </c>
      <c r="FG5" s="513">
        <v>3</v>
      </c>
      <c r="FH5" s="513">
        <v>4</v>
      </c>
      <c r="FI5" s="513">
        <v>5</v>
      </c>
      <c r="FJ5" s="513">
        <v>6</v>
      </c>
      <c r="FK5" s="513">
        <v>7</v>
      </c>
      <c r="FL5" s="513">
        <v>8</v>
      </c>
      <c r="FM5" s="513">
        <v>9</v>
      </c>
      <c r="FN5" s="513">
        <v>10</v>
      </c>
      <c r="FO5" s="513">
        <v>11</v>
      </c>
      <c r="FP5" s="513">
        <v>12</v>
      </c>
      <c r="FQ5" s="513">
        <v>1</v>
      </c>
      <c r="FR5" s="513">
        <v>2</v>
      </c>
      <c r="FS5" s="513">
        <v>3</v>
      </c>
      <c r="FT5" s="513">
        <v>4</v>
      </c>
      <c r="FU5" s="513">
        <v>5</v>
      </c>
      <c r="FV5" s="513">
        <v>6</v>
      </c>
      <c r="FW5" s="513">
        <v>7</v>
      </c>
      <c r="FX5" s="513">
        <v>8</v>
      </c>
      <c r="FY5" s="513">
        <v>9</v>
      </c>
      <c r="FZ5" s="513">
        <v>10</v>
      </c>
      <c r="GA5" s="513">
        <v>11</v>
      </c>
      <c r="GB5" s="513">
        <v>12</v>
      </c>
    </row>
    <row r="6" spans="2:184" x14ac:dyDescent="0.35">
      <c r="C6" s="472">
        <f>'QUALIFIED ENGINES'!D7</f>
        <v>91412</v>
      </c>
      <c r="D6" s="476">
        <f>IF(D$2&lt;&gt;"",IF($C6&lt;&gt;"TBA",D$2/114,0),SUMIFS('HOURS&amp;CYCLES INPUT'!$F$2:$F$9999,'HOURS&amp;CYCLES INPUT'!$C$2:$C$9999,'QUALIFIED EFH'!$C6,'HOURS&amp;CYCLES INPUT'!$D$2:$D$9999,'QUALIFIED EFH'!D$4,'HOURS&amp;CYCLES INPUT'!$E$2:$E$9999,'QUALIFIED EFH'!D$5))</f>
        <v>36.22</v>
      </c>
      <c r="E6" s="476">
        <f>IF(E$2&lt;&gt;"",IF($C6&lt;&gt;"TBA",E$2/114,0),SUMIFS('HOURS&amp;CYCLES INPUT'!$F$2:$F$9999,'HOURS&amp;CYCLES INPUT'!$C$2:$C$9999,'QUALIFIED EFH'!$C6,'HOURS&amp;CYCLES INPUT'!$D$2:$D$9999,'QUALIFIED EFH'!E$4,'HOURS&amp;CYCLES INPUT'!$E$2:$E$9999,'QUALIFIED EFH'!E$5))</f>
        <v>280.7</v>
      </c>
      <c r="F6" s="476">
        <f>IF(F$2&lt;&gt;"",IF($C6&lt;&gt;"TBA",F$2/114,0),SUMIFS('HOURS&amp;CYCLES INPUT'!$F$2:$F$9999,'HOURS&amp;CYCLES INPUT'!$C$2:$C$9999,'QUALIFIED EFH'!$C6,'HOURS&amp;CYCLES INPUT'!$D$2:$D$9999,'QUALIFIED EFH'!F$4,'HOURS&amp;CYCLES INPUT'!$E$2:$E$9999,'QUALIFIED EFH'!F$5))</f>
        <v>304.04000000000002</v>
      </c>
      <c r="G6" s="476">
        <f>IF(G$2&lt;&gt;"",IF($C6&lt;&gt;"TBA",G$2/114,0),SUMIFS('HOURS&amp;CYCLES INPUT'!$F$2:$F$9999,'HOURS&amp;CYCLES INPUT'!$C$2:$C$9999,'QUALIFIED EFH'!$C6,'HOURS&amp;CYCLES INPUT'!$D$2:$D$9999,'QUALIFIED EFH'!G$4,'HOURS&amp;CYCLES INPUT'!$E$2:$E$9999,'QUALIFIED EFH'!G$5))</f>
        <v>340.52</v>
      </c>
      <c r="H6" s="476">
        <f>IF(H$2&lt;&gt;"",IF($C6&lt;&gt;"TBA",H$2/114,0),SUMIFS('HOURS&amp;CYCLES INPUT'!$F$2:$F$9999,'HOURS&amp;CYCLES INPUT'!$C$2:$C$9999,'QUALIFIED EFH'!$C6,'HOURS&amp;CYCLES INPUT'!$D$2:$D$9999,'QUALIFIED EFH'!H$4,'HOURS&amp;CYCLES INPUT'!$E$2:$E$9999,'QUALIFIED EFH'!H$5))</f>
        <v>302.83999999999997</v>
      </c>
      <c r="I6" s="476">
        <f>IF(I$2&lt;&gt;"",IF($C6&lt;&gt;"TBA",I$2/114,0),SUMIFS('HOURS&amp;CYCLES INPUT'!$F$2:$F$9999,'HOURS&amp;CYCLES INPUT'!$C$2:$C$9999,'QUALIFIED EFH'!$C6,'HOURS&amp;CYCLES INPUT'!$D$2:$D$9999,'QUALIFIED EFH'!I$4,'HOURS&amp;CYCLES INPUT'!$E$2:$E$9999,'QUALIFIED EFH'!I$5))</f>
        <v>261.14999999999998</v>
      </c>
      <c r="J6" s="476">
        <f>IF(J$2&lt;&gt;"",IF($C6&lt;&gt;"TBA",J$2/114,0),SUMIFS('HOURS&amp;CYCLES INPUT'!$F$2:$F$9999,'HOURS&amp;CYCLES INPUT'!$C$2:$C$9999,'QUALIFIED EFH'!$C6,'HOURS&amp;CYCLES INPUT'!$D$2:$D$9999,'QUALIFIED EFH'!J$4,'HOURS&amp;CYCLES INPUT'!$E$2:$E$9999,'QUALIFIED EFH'!J$5))</f>
        <v>346.86</v>
      </c>
      <c r="K6" s="476">
        <f>IF(K$2&lt;&gt;"",IF($C6&lt;&gt;"TBA",K$2/114,0),SUMIFS('HOURS&amp;CYCLES INPUT'!$F$2:$F$9999,'HOURS&amp;CYCLES INPUT'!$C$2:$C$9999,'QUALIFIED EFH'!$C6,'HOURS&amp;CYCLES INPUT'!$D$2:$D$9999,'QUALIFIED EFH'!K$4,'HOURS&amp;CYCLES INPUT'!$E$2:$E$9999,'QUALIFIED EFH'!K$5))</f>
        <v>376.97</v>
      </c>
      <c r="L6" s="476">
        <f>IF(L$2&lt;&gt;"",IF($C6&lt;&gt;"TBA",L$2/114,0),SUMIFS('HOURS&amp;CYCLES INPUT'!$F$2:$F$9999,'HOURS&amp;CYCLES INPUT'!$C$2:$C$9999,'QUALIFIED EFH'!$C6,'HOURS&amp;CYCLES INPUT'!$D$2:$D$9999,'QUALIFIED EFH'!L$4,'HOURS&amp;CYCLES INPUT'!$E$2:$E$9999,'QUALIFIED EFH'!L$5))</f>
        <v>335.95</v>
      </c>
      <c r="M6" s="476">
        <f>IF(M$2&lt;&gt;"",IF($C6&lt;&gt;"TBA",M$2/114,0),SUMIFS('HOURS&amp;CYCLES INPUT'!$F$2:$F$9999,'HOURS&amp;CYCLES INPUT'!$C$2:$C$9999,'QUALIFIED EFH'!$C6,'HOURS&amp;CYCLES INPUT'!$D$2:$D$9999,'QUALIFIED EFH'!M$4,'HOURS&amp;CYCLES INPUT'!$E$2:$E$9999,'QUALIFIED EFH'!M$5))</f>
        <v>358.77</v>
      </c>
      <c r="N6" s="476">
        <f>IF(N$2&lt;&gt;"",IF($C6&lt;&gt;"TBA",N$2/114,0),SUMIFS('HOURS&amp;CYCLES INPUT'!$F$2:$F$9999,'HOURS&amp;CYCLES INPUT'!$C$2:$C$9999,'QUALIFIED EFH'!$C6,'HOURS&amp;CYCLES INPUT'!$D$2:$D$9999,'QUALIFIED EFH'!N$4,'HOURS&amp;CYCLES INPUT'!$E$2:$E$9999,'QUALIFIED EFH'!N$5))</f>
        <v>357.33</v>
      </c>
      <c r="O6" s="476">
        <f>IF(O$2&lt;&gt;"",IF($C6&lt;&gt;"TBA",O$2/114,0),SUMIFS('HOURS&amp;CYCLES INPUT'!$F$2:$F$9999,'HOURS&amp;CYCLES INPUT'!$C$2:$C$9999,'QUALIFIED EFH'!$C6,'HOURS&amp;CYCLES INPUT'!$D$2:$D$9999,'QUALIFIED EFH'!O$4,'HOURS&amp;CYCLES INPUT'!$E$2:$E$9999,'QUALIFIED EFH'!O$5))</f>
        <v>345.81</v>
      </c>
      <c r="P6" s="476">
        <f>IF(P$2&lt;&gt;"",IF($C6&lt;&gt;"TBA",P$2/114,0),SUMIFS('HOURS&amp;CYCLES INPUT'!$F$2:$F$9999,'HOURS&amp;CYCLES INPUT'!$C$2:$C$9999,'QUALIFIED EFH'!$C6,'HOURS&amp;CYCLES INPUT'!$D$2:$D$9999,'QUALIFIED EFH'!P$4,'HOURS&amp;CYCLES INPUT'!$E$2:$E$9999,'QUALIFIED EFH'!P$5))</f>
        <v>381.26</v>
      </c>
      <c r="Q6" s="476">
        <f>IF(Q$2&lt;&gt;"",IF($C6&lt;&gt;"TBA",Q$2/114,0),SUMIFS('HOURS&amp;CYCLES INPUT'!$F$2:$F$9999,'HOURS&amp;CYCLES INPUT'!$C$2:$C$9999,'QUALIFIED EFH'!$C6,'HOURS&amp;CYCLES INPUT'!$D$2:$D$9999,'QUALIFIED EFH'!Q$4,'HOURS&amp;CYCLES INPUT'!$E$2:$E$9999,'QUALIFIED EFH'!Q$5))</f>
        <v>329.37</v>
      </c>
      <c r="R6" s="476">
        <f>IF(R$1&lt;&gt;"",IF($C6&lt;&gt;"TBA",R$1/114,0),SUMIFS('HOURS&amp;CYCLES INPUT'!$F$2:$F$9999,'HOURS&amp;CYCLES INPUT'!$C$2:$C$9999,'QUALIFIED EFH'!$C6,'HOURS&amp;CYCLES INPUT'!$D$2:$D$9999,'QUALIFIED EFH'!R$4,'HOURS&amp;CYCLES INPUT'!$E$2:$E$9999,'QUALIFIED EFH'!R$5))</f>
        <v>0</v>
      </c>
      <c r="S6" s="476">
        <f>IF(S$2&lt;&gt;"",IF($C6&lt;&gt;"TBA",S$2/114,0),SUMIFS('HOURS&amp;CYCLES INPUT'!$F$2:$F$9999,'HOURS&amp;CYCLES INPUT'!$C$2:$C$9999,'QUALIFIED EFH'!$C6,'HOURS&amp;CYCLES INPUT'!$D$2:$D$9999,'QUALIFIED EFH'!S$4,'HOURS&amp;CYCLES INPUT'!$E$2:$E$9999,'QUALIFIED EFH'!S$5))</f>
        <v>320.82</v>
      </c>
      <c r="T6" s="476">
        <f>IF(T$2&lt;&gt;"",IF($C6&lt;&gt;"TBA",T$2/114,0),SUMIFS('HOURS&amp;CYCLES INPUT'!$F$2:$F$9999,'HOURS&amp;CYCLES INPUT'!$C$2:$C$9999,'QUALIFIED EFH'!$C6,'HOURS&amp;CYCLES INPUT'!$D$2:$D$9999,'QUALIFIED EFH'!T$4,'HOURS&amp;CYCLES INPUT'!$E$2:$E$9999,'QUALIFIED EFH'!T$5))</f>
        <v>362.15</v>
      </c>
      <c r="U6" s="476">
        <f>IF(U$2&lt;&gt;"",IF($C6&lt;&gt;"TBA",U$2/114,0),SUMIFS('HOURS&amp;CYCLES INPUT'!$F$2:$F$9999,'HOURS&amp;CYCLES INPUT'!$C$2:$C$9999,'QUALIFIED EFH'!$C6,'HOURS&amp;CYCLES INPUT'!$D$2:$D$9999,'QUALIFIED EFH'!U$4,'HOURS&amp;CYCLES INPUT'!$E$2:$E$9999,'QUALIFIED EFH'!U$5))</f>
        <v>354.4</v>
      </c>
      <c r="V6" s="476">
        <f>IF(V$2&lt;&gt;"",IF($C6&lt;&gt;"TBA",V$2/114,0),SUMIFS('HOURS&amp;CYCLES INPUT'!$F$2:$F$9999,'HOURS&amp;CYCLES INPUT'!$C$2:$C$9999,'QUALIFIED EFH'!$C6,'HOURS&amp;CYCLES INPUT'!$D$2:$D$9999,'QUALIFIED EFH'!V$4,'HOURS&amp;CYCLES INPUT'!$E$2:$E$9999,'QUALIFIED EFH'!V$5))</f>
        <v>338.45</v>
      </c>
      <c r="W6" s="476">
        <f>IF(W$2&lt;&gt;"",IF($C6&lt;&gt;"TBA",W$2/114,0),SUMIFS('HOURS&amp;CYCLES INPUT'!$F$2:$F$9999,'HOURS&amp;CYCLES INPUT'!$C$2:$C$9999,'QUALIFIED EFH'!$C6,'HOURS&amp;CYCLES INPUT'!$D$2:$D$9999,'QUALIFIED EFH'!W$4,'HOURS&amp;CYCLES INPUT'!$E$2:$E$9999,'QUALIFIED EFH'!W$5))</f>
        <v>371.5</v>
      </c>
      <c r="X6" s="476">
        <f>IF(X$2&lt;&gt;"",IF($C6&lt;&gt;"TBA",X$2/114,0),SUMIFS('HOURS&amp;CYCLES INPUT'!$F$2:$F$9999,'HOURS&amp;CYCLES INPUT'!$C$2:$C$9999,'QUALIFIED EFH'!$C6,'HOURS&amp;CYCLES INPUT'!$D$2:$D$9999,'QUALIFIED EFH'!X$4,'HOURS&amp;CYCLES INPUT'!$E$2:$E$9999,'QUALIFIED EFH'!X$5))</f>
        <v>359.93</v>
      </c>
      <c r="Y6" s="476">
        <f>IF(Y$2&lt;&gt;"",IF($C6&lt;&gt;"TBA",Y$2/114,0),SUMIFS('HOURS&amp;CYCLES INPUT'!$F$2:$F$9999,'HOURS&amp;CYCLES INPUT'!$C$2:$C$9999,'QUALIFIED EFH'!$C6,'HOURS&amp;CYCLES INPUT'!$D$2:$D$9999,'QUALIFIED EFH'!Y$4,'HOURS&amp;CYCLES INPUT'!$E$2:$E$9999,'QUALIFIED EFH'!Y$5))</f>
        <v>347.37</v>
      </c>
      <c r="Z6" s="476">
        <f>IF(Z$2&lt;&gt;"",IF($C6&lt;&gt;"TBA",Z$2/114,0),SUMIFS('HOURS&amp;CYCLES INPUT'!$F$2:$F$9999,'HOURS&amp;CYCLES INPUT'!$C$2:$C$9999,'QUALIFIED EFH'!$C6,'HOURS&amp;CYCLES INPUT'!$D$2:$D$9999,'QUALIFIED EFH'!Z$4,'HOURS&amp;CYCLES INPUT'!$E$2:$E$9999,'QUALIFIED EFH'!Z$5))</f>
        <v>342.21</v>
      </c>
      <c r="AA6" s="476">
        <f>IF(AA$2&lt;&gt;"",IF($C6&lt;&gt;"TBA",AA$2/114,0),SUMIFS('HOURS&amp;CYCLES INPUT'!$F$2:$F$9999,'HOURS&amp;CYCLES INPUT'!$C$2:$C$9999,'QUALIFIED EFH'!$C6,'HOURS&amp;CYCLES INPUT'!$D$2:$D$9999,'QUALIFIED EFH'!AA$4,'HOURS&amp;CYCLES INPUT'!$E$2:$E$9999,'QUALIFIED EFH'!AA$5))</f>
        <v>321.60000000000002</v>
      </c>
      <c r="AB6" s="476">
        <f>IF(AB$2&lt;&gt;"",IF($C6&lt;&gt;"TBA",AB$2/114,0),SUMIFS('HOURS&amp;CYCLES INPUT'!$F$2:$F$9999,'HOURS&amp;CYCLES INPUT'!$C$2:$C$9999,'QUALIFIED EFH'!$C6,'HOURS&amp;CYCLES INPUT'!$D$2:$D$9999,'QUALIFIED EFH'!AB$4,'HOURS&amp;CYCLES INPUT'!$E$2:$E$9999,'QUALIFIED EFH'!AB$5))</f>
        <v>361.07</v>
      </c>
      <c r="AC6" s="476">
        <f>IF(AC$2&lt;&gt;"",IF($C6&lt;&gt;"TBA",AC$2/114,0),SUMIFS('HOURS&amp;CYCLES INPUT'!$F$2:$F$9999,'HOURS&amp;CYCLES INPUT'!$C$2:$C$9999,'QUALIFIED EFH'!$C6,'HOURS&amp;CYCLES INPUT'!$D$2:$D$9999,'QUALIFIED EFH'!AC$4,'HOURS&amp;CYCLES INPUT'!$E$2:$E$9999,'QUALIFIED EFH'!AC$5))</f>
        <v>341.62</v>
      </c>
      <c r="AD6" s="476">
        <f>IF(AD$2&lt;&gt;"",IF($C6&lt;&gt;"TBA",AD$2/114,0),SUMIFS('HOURS&amp;CYCLES INPUT'!$F$2:$F$9999,'HOURS&amp;CYCLES INPUT'!$C$2:$C$9999,'QUALIFIED EFH'!$C6,'HOURS&amp;CYCLES INPUT'!$D$2:$D$9999,'QUALIFIED EFH'!AD$4,'HOURS&amp;CYCLES INPUT'!$E$2:$E$9999,'QUALIFIED EFH'!AD$5))</f>
        <v>306.05</v>
      </c>
      <c r="AE6" s="476">
        <f>IF(AE$2&lt;&gt;"",IF($C6&lt;&gt;"TBA",AE$2/114,0),SUMIFS('HOURS&amp;CYCLES INPUT'!$F$2:$F$9999,'HOURS&amp;CYCLES INPUT'!$C$2:$C$9999,'QUALIFIED EFH'!$C6,'HOURS&amp;CYCLES INPUT'!$D$2:$D$9999,'QUALIFIED EFH'!AE$4,'HOURS&amp;CYCLES INPUT'!$E$2:$E$9999,'QUALIFIED EFH'!AE$5))</f>
        <v>360.18</v>
      </c>
      <c r="AF6" s="476">
        <f>IF(AF$2&lt;&gt;"",IF($C6&lt;&gt;"TBA",AF$2/114,0),SUMIFS('HOURS&amp;CYCLES INPUT'!$F$2:$F$9999,'HOURS&amp;CYCLES INPUT'!$C$2:$C$9999,'QUALIFIED EFH'!$C6,'HOURS&amp;CYCLES INPUT'!$D$2:$D$9999,'QUALIFIED EFH'!AF$4,'HOURS&amp;CYCLES INPUT'!$E$2:$E$9999,'QUALIFIED EFH'!AF$5))</f>
        <v>191.88</v>
      </c>
      <c r="AG6" s="476">
        <f>IF(AG$2&lt;&gt;"",IF($C6&lt;&gt;"TBA",AG$2/114,0),SUMIFS('HOURS&amp;CYCLES INPUT'!$F$2:$F$9999,'HOURS&amp;CYCLES INPUT'!$C$2:$C$9999,'QUALIFIED EFH'!$C6,'HOURS&amp;CYCLES INPUT'!$D$2:$D$9999,'QUALIFIED EFH'!AG$4,'HOURS&amp;CYCLES INPUT'!$E$2:$E$9999,'QUALIFIED EFH'!AG$5))</f>
        <v>0</v>
      </c>
      <c r="AH6" s="476">
        <f>IF(AH$2&lt;&gt;"",IF($C6&lt;&gt;"TBA",AH$2/114,0),SUMIFS('HOURS&amp;CYCLES INPUT'!$F$2:$F$9999,'HOURS&amp;CYCLES INPUT'!$C$2:$C$9999,'QUALIFIED EFH'!$C6,'HOURS&amp;CYCLES INPUT'!$D$2:$D$9999,'QUALIFIED EFH'!AH$4,'HOURS&amp;CYCLES INPUT'!$E$2:$E$9999,'QUALIFIED EFH'!AH$5))</f>
        <v>45.87</v>
      </c>
      <c r="AI6" s="476">
        <f>IF(AI$2&lt;&gt;"",IF($C6&lt;&gt;"TBA",AI$2/114,0),SUMIFS('HOURS&amp;CYCLES INPUT'!$F$2:$F$9999,'HOURS&amp;CYCLES INPUT'!$C$2:$C$9999,'QUALIFIED EFH'!$C6,'HOURS&amp;CYCLES INPUT'!$D$2:$D$9999,'QUALIFIED EFH'!AI$4,'HOURS&amp;CYCLES INPUT'!$E$2:$E$9999,'QUALIFIED EFH'!AI$5))</f>
        <v>397.89</v>
      </c>
      <c r="AJ6" s="476">
        <f>IF(AJ$2&lt;&gt;"",IF($C6&lt;&gt;"TBA",AJ$2/114,0),SUMIFS('HOURS&amp;CYCLES INPUT'!$F$2:$F$9999,'HOURS&amp;CYCLES INPUT'!$C$2:$C$9999,'QUALIFIED EFH'!$C6,'HOURS&amp;CYCLES INPUT'!$D$2:$D$9999,'QUALIFIED EFH'!AJ$4,'HOURS&amp;CYCLES INPUT'!$E$2:$E$9999,'QUALIFIED EFH'!AJ$5))</f>
        <v>402.22</v>
      </c>
      <c r="AK6" s="476">
        <f>IF(AK$2&lt;&gt;"",IF($C6&lt;&gt;"TBA",AK$2/114,0),SUMIFS('HOURS&amp;CYCLES INPUT'!$F$2:$F$9999,'HOURS&amp;CYCLES INPUT'!$C$2:$C$9999,'QUALIFIED EFH'!$C6,'HOURS&amp;CYCLES INPUT'!$D$2:$D$9999,'QUALIFIED EFH'!AK$4,'HOURS&amp;CYCLES INPUT'!$E$2:$E$9999,'QUALIFIED EFH'!AK$5))</f>
        <v>389.55</v>
      </c>
      <c r="AL6" s="476">
        <f>IF(AL$2&lt;&gt;"",IF($C6&lt;&gt;"TBA",AL$2/114,0),SUMIFS('HOURS&amp;CYCLES INPUT'!$F$2:$F$9999,'HOURS&amp;CYCLES INPUT'!$C$2:$C$9999,'QUALIFIED EFH'!$C6,'HOURS&amp;CYCLES INPUT'!$D$2:$D$9999,'QUALIFIED EFH'!AL$4,'HOURS&amp;CYCLES INPUT'!$E$2:$E$9999,'QUALIFIED EFH'!AL$5))</f>
        <v>390.75</v>
      </c>
      <c r="AM6" s="476">
        <f>IF(AM$2&lt;&gt;"",IF($C6&lt;&gt;"TBA",AM$2/114,0),SUMIFS('HOURS&amp;CYCLES INPUT'!$F$2:$F$9999,'HOURS&amp;CYCLES INPUT'!$C$2:$C$9999,'QUALIFIED EFH'!$C6,'HOURS&amp;CYCLES INPUT'!$D$2:$D$9999,'QUALIFIED EFH'!AM$4,'HOURS&amp;CYCLES INPUT'!$E$2:$E$9999,'QUALIFIED EFH'!AM$5))</f>
        <v>319.54000000000002</v>
      </c>
      <c r="AN6" s="476">
        <f>IF(AN$2&lt;&gt;"",IF($C6&lt;&gt;"TBA",AN$2/114,0),SUMIFS('HOURS&amp;CYCLES INPUT'!$F$2:$F$9999,'HOURS&amp;CYCLES INPUT'!$C$2:$C$9999,'QUALIFIED EFH'!$C6,'HOURS&amp;CYCLES INPUT'!$D$2:$D$9999,'QUALIFIED EFH'!AN$4,'HOURS&amp;CYCLES INPUT'!$E$2:$E$9999,'QUALIFIED EFH'!AN$5))</f>
        <v>249.74</v>
      </c>
      <c r="AO6" s="476">
        <f>IF(AO$2&lt;&gt;"",IF($C6&lt;&gt;"TBA",AO$2/114,0),SUMIFS('HOURS&amp;CYCLES INPUT'!$F$2:$F$9999,'HOURS&amp;CYCLES INPUT'!$C$2:$C$9999,'QUALIFIED EFH'!$C6,'HOURS&amp;CYCLES INPUT'!$D$2:$D$9999,'QUALIFIED EFH'!AO$4,'HOURS&amp;CYCLES INPUT'!$E$2:$E$9999,'QUALIFIED EFH'!AO$5))</f>
        <v>371.9</v>
      </c>
      <c r="AP6" s="476">
        <f>IF(AP$2&lt;&gt;"",IF($C6&lt;&gt;"TBA",AP$2/114,0),SUMIFS('HOURS&amp;CYCLES INPUT'!$F$2:$F$9999,'HOURS&amp;CYCLES INPUT'!$C$2:$C$9999,'QUALIFIED EFH'!$C6,'HOURS&amp;CYCLES INPUT'!$D$2:$D$9999,'QUALIFIED EFH'!AP$4,'HOURS&amp;CYCLES INPUT'!$E$2:$E$9999,'QUALIFIED EFH'!AP$5))</f>
        <v>347.91</v>
      </c>
      <c r="AQ6" s="476">
        <f>IF(AQ$2&lt;&gt;"",IF($C6&lt;&gt;"TBA",AQ$2/114,0),SUMIFS('HOURS&amp;CYCLES INPUT'!$F$2:$F$9999,'HOURS&amp;CYCLES INPUT'!$C$2:$C$9999,'QUALIFIED EFH'!$C6,'HOURS&amp;CYCLES INPUT'!$D$2:$D$9999,'QUALIFIED EFH'!AQ$4,'HOURS&amp;CYCLES INPUT'!$E$2:$E$9999,'QUALIFIED EFH'!AQ$5))</f>
        <v>267.64</v>
      </c>
      <c r="AR6" s="476">
        <f>IF(AR$2&lt;&gt;"",IF($C6&lt;&gt;"TBA",AR$2/114,0),SUMIFS('HOURS&amp;CYCLES INPUT'!$F$2:$F$9999,'HOURS&amp;CYCLES INPUT'!$C$2:$C$9999,'QUALIFIED EFH'!$C6,'HOURS&amp;CYCLES INPUT'!$D$2:$D$9999,'QUALIFIED EFH'!AR$4,'HOURS&amp;CYCLES INPUT'!$E$2:$E$9999,'QUALIFIED EFH'!AR$5))</f>
        <v>0</v>
      </c>
      <c r="AS6" s="476">
        <f>IF(AS$2&lt;&gt;"",IF($C6&lt;&gt;"TBA",AS$2/114,0),SUMIFS('HOURS&amp;CYCLES INPUT'!$F$2:$F$9999,'HOURS&amp;CYCLES INPUT'!$C$2:$C$9999,'QUALIFIED EFH'!$C6,'HOURS&amp;CYCLES INPUT'!$D$2:$D$9999,'QUALIFIED EFH'!AS$4,'HOURS&amp;CYCLES INPUT'!$E$2:$E$9999,'QUALIFIED EFH'!AS$5))</f>
        <v>0</v>
      </c>
      <c r="AT6" s="476">
        <f>IF(AT$2&lt;&gt;"",IF($C6&lt;&gt;"TBA",AT$2/114,0),SUMIFS('HOURS&amp;CYCLES INPUT'!$F$2:$F$9999,'HOURS&amp;CYCLES INPUT'!$C$2:$C$9999,'QUALIFIED EFH'!$C6,'HOURS&amp;CYCLES INPUT'!$D$2:$D$9999,'QUALIFIED EFH'!AT$4,'HOURS&amp;CYCLES INPUT'!$E$2:$E$9999,'QUALIFIED EFH'!AT$5))</f>
        <v>0</v>
      </c>
      <c r="AU6" s="476">
        <f>IF(AU$2&lt;&gt;"",IF($C6&lt;&gt;"TBA",AU$2/114,0),SUMIFS('HOURS&amp;CYCLES INPUT'!$F$2:$F$9999,'HOURS&amp;CYCLES INPUT'!$C$2:$C$9999,'QUALIFIED EFH'!$C6,'HOURS&amp;CYCLES INPUT'!$D$2:$D$9999,'QUALIFIED EFH'!AU$4,'HOURS&amp;CYCLES INPUT'!$E$2:$E$9999,'QUALIFIED EFH'!AU$5))</f>
        <v>0</v>
      </c>
      <c r="AV6" s="476">
        <f>IF(AV$2&lt;&gt;"",IF($C6&lt;&gt;"TBA",AV$2/114,0),SUMIFS('HOURS&amp;CYCLES INPUT'!$F$2:$F$9999,'HOURS&amp;CYCLES INPUT'!$C$2:$C$9999,'QUALIFIED EFH'!$C6,'HOURS&amp;CYCLES INPUT'!$D$2:$D$9999,'QUALIFIED EFH'!AV$4,'HOURS&amp;CYCLES INPUT'!$E$2:$E$9999,'QUALIFIED EFH'!AV$5))</f>
        <v>0</v>
      </c>
      <c r="AW6" s="476">
        <f>IF(AW$2&lt;&gt;"",IF($C6&lt;&gt;"TBA",AW$2/114,0),SUMIFS('HOURS&amp;CYCLES INPUT'!$F$2:$F$9999,'HOURS&amp;CYCLES INPUT'!$C$2:$C$9999,'QUALIFIED EFH'!$C6,'HOURS&amp;CYCLES INPUT'!$D$2:$D$9999,'QUALIFIED EFH'!AW$4,'HOURS&amp;CYCLES INPUT'!$E$2:$E$9999,'QUALIFIED EFH'!AW$5))</f>
        <v>0.27</v>
      </c>
      <c r="AX6" s="476">
        <f>IF(AX$2&lt;&gt;"",IF($C6&lt;&gt;"TBA",AX$2/114,0),SUMIFS('HOURS&amp;CYCLES INPUT'!$F$2:$F$9999,'HOURS&amp;CYCLES INPUT'!$C$2:$C$9999,'QUALIFIED EFH'!$C6,'HOURS&amp;CYCLES INPUT'!$D$2:$D$9999,'QUALIFIED EFH'!AX$4,'HOURS&amp;CYCLES INPUT'!$E$2:$E$9999,'QUALIFIED EFH'!AX$5))</f>
        <v>0</v>
      </c>
      <c r="AY6" s="476">
        <f>IF(AY$2&lt;&gt;"",IF($C6&lt;&gt;"TBA",AY$2/114,0),SUMIFS('HOURS&amp;CYCLES INPUT'!$F$2:$F$9999,'HOURS&amp;CYCLES INPUT'!$C$2:$C$9999,'QUALIFIED EFH'!$C6,'HOURS&amp;CYCLES INPUT'!$D$2:$D$9999,'QUALIFIED EFH'!AY$4,'HOURS&amp;CYCLES INPUT'!$E$2:$E$9999,'QUALIFIED EFH'!AY$5))</f>
        <v>0</v>
      </c>
      <c r="AZ6" s="476">
        <f>IF(AZ$2&lt;&gt;"",IF($C6&lt;&gt;"TBA",AZ$2/114,0),SUMIFS('HOURS&amp;CYCLES INPUT'!$F$2:$F$9999,'HOURS&amp;CYCLES INPUT'!$C$2:$C$9999,'QUALIFIED EFH'!$C6,'HOURS&amp;CYCLES INPUT'!$D$2:$D$9999,'QUALIFIED EFH'!AZ$4,'HOURS&amp;CYCLES INPUT'!$E$2:$E$9999,'QUALIFIED EFH'!AZ$5))</f>
        <v>0.23</v>
      </c>
      <c r="BA6" s="476">
        <f>IF(BA$2&lt;&gt;"",IF($C6&lt;&gt;"TBA",BA$2/114,0),SUMIFS('HOURS&amp;CYCLES INPUT'!$F$2:$F$9999,'HOURS&amp;CYCLES INPUT'!$C$2:$C$9999,'QUALIFIED EFH'!$C6,'HOURS&amp;CYCLES INPUT'!$D$2:$D$9999,'QUALIFIED EFH'!BA$4,'HOURS&amp;CYCLES INPUT'!$E$2:$E$9999,'QUALIFIED EFH'!BA$5))</f>
        <v>0</v>
      </c>
      <c r="BB6" s="476">
        <f>IF(BB$2&lt;&gt;"",IF($C6&lt;&gt;"TBA",BB$2/114,0),SUMIFS('HOURS&amp;CYCLES INPUT'!$F$2:$F$9999,'HOURS&amp;CYCLES INPUT'!$C$2:$C$9999,'QUALIFIED EFH'!$C6,'HOURS&amp;CYCLES INPUT'!$D$2:$D$9999,'QUALIFIED EFH'!BB$4,'HOURS&amp;CYCLES INPUT'!$E$2:$E$9999,'QUALIFIED EFH'!BB$5))</f>
        <v>0</v>
      </c>
      <c r="BC6" s="476">
        <f>IF(BC$2&lt;&gt;"",IF($C6&lt;&gt;"TBA",BC$2/114,0),SUMIFS('HOURS&amp;CYCLES INPUT'!$F$2:$F$9999,'HOURS&amp;CYCLES INPUT'!$C$2:$C$9999,'QUALIFIED EFH'!$C6,'HOURS&amp;CYCLES INPUT'!$D$2:$D$9999,'QUALIFIED EFH'!BC$4,'HOURS&amp;CYCLES INPUT'!$E$2:$E$9999,'QUALIFIED EFH'!BC$5))</f>
        <v>0</v>
      </c>
      <c r="BD6" s="476">
        <f>IF(BD$2&lt;&gt;"",IF($C6&lt;&gt;"TBA",BD$2/114,0),SUMIFS('HOURS&amp;CYCLES INPUT'!$F$2:$F$9999,'HOURS&amp;CYCLES INPUT'!$C$2:$C$9999,'QUALIFIED EFH'!$C6,'HOURS&amp;CYCLES INPUT'!$D$2:$D$9999,'QUALIFIED EFH'!BD$4,'HOURS&amp;CYCLES INPUT'!$E$2:$E$9999,'QUALIFIED EFH'!BD$5))</f>
        <v>0</v>
      </c>
      <c r="BE6" s="476">
        <f>IF(BE$2&lt;&gt;"",IF($C6&lt;&gt;"TBA",BE$2/114,0),SUMIFS('HOURS&amp;CYCLES INPUT'!$F$2:$F$9999,'HOURS&amp;CYCLES INPUT'!$C$2:$C$9999,'QUALIFIED EFH'!$C6,'HOURS&amp;CYCLES INPUT'!$D$2:$D$9999,'QUALIFIED EFH'!BE$4,'HOURS&amp;CYCLES INPUT'!$E$2:$E$9999,'QUALIFIED EFH'!BE$5))</f>
        <v>0</v>
      </c>
      <c r="BF6" s="476">
        <f>IF(BF$2&lt;&gt;"",IF($C6&lt;&gt;"TBA",BF$2/114,0),SUMIFS('HOURS&amp;CYCLES INPUT'!$F$2:$F$9999,'HOURS&amp;CYCLES INPUT'!$C$2:$C$9999,'QUALIFIED EFH'!$C6,'HOURS&amp;CYCLES INPUT'!$D$2:$D$9999,'QUALIFIED EFH'!BF$4,'HOURS&amp;CYCLES INPUT'!$E$2:$E$9999,'QUALIFIED EFH'!BF$5))</f>
        <v>0</v>
      </c>
      <c r="BG6" s="476">
        <f>IF(BG$2&lt;&gt;"",IF($C6&lt;&gt;"TBA",BG$2/114,0),SUMIFS('HOURS&amp;CYCLES INPUT'!$F$2:$F$9999,'HOURS&amp;CYCLES INPUT'!$C$2:$C$9999,'QUALIFIED EFH'!$C6,'HOURS&amp;CYCLES INPUT'!$D$2:$D$9999,'QUALIFIED EFH'!BG$4,'HOURS&amp;CYCLES INPUT'!$E$2:$E$9999,'QUALIFIED EFH'!BG$5))</f>
        <v>0</v>
      </c>
      <c r="BH6" s="476">
        <f>IF(BH$2&lt;&gt;"",IF($C6&lt;&gt;"TBA",BH$2/114,0),SUMIFS('HOURS&amp;CYCLES INPUT'!$F$2:$F$9999,'HOURS&amp;CYCLES INPUT'!$C$2:$C$9999,'QUALIFIED EFH'!$C6,'HOURS&amp;CYCLES INPUT'!$D$2:$D$9999,'QUALIFIED EFH'!BH$4,'HOURS&amp;CYCLES INPUT'!$E$2:$E$9999,'QUALIFIED EFH'!BH$5))</f>
        <v>0</v>
      </c>
      <c r="BI6" s="476">
        <f>IF(BI$2&lt;&gt;"",IF($C6&lt;&gt;"TBA",BI$2/114,0),SUMIFS('HOURS&amp;CYCLES INPUT'!$F$2:$F$9999,'HOURS&amp;CYCLES INPUT'!$C$2:$C$9999,'QUALIFIED EFH'!$C6,'HOURS&amp;CYCLES INPUT'!$D$2:$D$9999,'QUALIFIED EFH'!BI$4,'HOURS&amp;CYCLES INPUT'!$E$2:$E$9999,'QUALIFIED EFH'!BI$5))</f>
        <v>13.32</v>
      </c>
      <c r="BJ6" s="476">
        <f>IF(BJ$2&lt;&gt;"",IF($C6&lt;&gt;"TBA",BJ$2/114,0),SUMIFS('HOURS&amp;CYCLES INPUT'!$F$2:$F$9999,'HOURS&amp;CYCLES INPUT'!$C$2:$C$9999,'QUALIFIED EFH'!$C6,'HOURS&amp;CYCLES INPUT'!$D$2:$D$9999,'QUALIFIED EFH'!BJ$4,'HOURS&amp;CYCLES INPUT'!$E$2:$E$9999,'QUALIFIED EFH'!BJ$5))</f>
        <v>193.94</v>
      </c>
      <c r="BK6" s="476">
        <f>IF(BK$2&lt;&gt;"",IF($C6&lt;&gt;"TBA",BK$2/114,0),SUMIFS('HOURS&amp;CYCLES INPUT'!$F$2:$F$9999,'HOURS&amp;CYCLES INPUT'!$C$2:$C$9999,'QUALIFIED EFH'!$C6,'HOURS&amp;CYCLES INPUT'!$D$2:$D$9999,'QUALIFIED EFH'!BK$4,'HOURS&amp;CYCLES INPUT'!$E$2:$E$9999,'QUALIFIED EFH'!BK$5))</f>
        <v>221.63</v>
      </c>
      <c r="BL6" s="476">
        <f>IF(BL$2&lt;&gt;"",IF($C6&lt;&gt;"TBA",BL$2/114,0),SUMIFS('HOURS&amp;CYCLES INPUT'!$F$2:$F$9999,'HOURS&amp;CYCLES INPUT'!$C$2:$C$9999,'QUALIFIED EFH'!$C6,'HOURS&amp;CYCLES INPUT'!$D$2:$D$9999,'QUALIFIED EFH'!BL$4,'HOURS&amp;CYCLES INPUT'!$E$2:$E$9999,'QUALIFIED EFH'!BL$5))</f>
        <v>264.41000000000003</v>
      </c>
      <c r="BM6" s="476">
        <f>IF(BM$2&lt;&gt;"",IF($C6&lt;&gt;"TBA",BM$2/114,0),SUMIFS('HOURS&amp;CYCLES INPUT'!$F$2:$F$9999,'HOURS&amp;CYCLES INPUT'!$C$2:$C$9999,'QUALIFIED EFH'!$C6,'HOURS&amp;CYCLES INPUT'!$D$2:$D$9999,'QUALIFIED EFH'!BM$4,'HOURS&amp;CYCLES INPUT'!$E$2:$E$9999,'QUALIFIED EFH'!BM$5))</f>
        <v>156.19</v>
      </c>
      <c r="BN6" s="476">
        <f>IF(BN$2&lt;&gt;"",IF($C6&lt;&gt;"TBA",BN$2/114,0),SUMIFS('HOURS&amp;CYCLES INPUT'!$F$2:$F$9999,'HOURS&amp;CYCLES INPUT'!$C$2:$C$9999,'QUALIFIED EFH'!$C6,'HOURS&amp;CYCLES INPUT'!$D$2:$D$9999,'QUALIFIED EFH'!BN$4,'HOURS&amp;CYCLES INPUT'!$E$2:$E$9999,'QUALIFIED EFH'!BN$5))</f>
        <v>162.22999999999999</v>
      </c>
      <c r="BO6" s="476">
        <f>IF(BO$2&lt;&gt;"",IF($C6&lt;&gt;"TBA",BO$2/114,0),SUMIFS('HOURS&amp;CYCLES INPUT'!$F$2:$F$9999,'HOURS&amp;CYCLES INPUT'!$C$2:$C$9999,'QUALIFIED EFH'!$C6,'HOURS&amp;CYCLES INPUT'!$D$2:$D$9999,'QUALIFIED EFH'!BO$4,'HOURS&amp;CYCLES INPUT'!$E$2:$E$9999,'QUALIFIED EFH'!BO$5))</f>
        <v>358.9</v>
      </c>
      <c r="BP6" s="476">
        <f>IF(BP$2&lt;&gt;"",IF($C6&lt;&gt;"TBA",BP$2/114,0),SUMIFS('HOURS&amp;CYCLES INPUT'!$F$2:$F$9999,'HOURS&amp;CYCLES INPUT'!$C$2:$C$9999,'QUALIFIED EFH'!$C6,'HOURS&amp;CYCLES INPUT'!$D$2:$D$9999,'QUALIFIED EFH'!BP$4,'HOURS&amp;CYCLES INPUT'!$E$2:$E$9999,'QUALIFIED EFH'!BP$5))</f>
        <v>308.45</v>
      </c>
      <c r="BQ6" s="476">
        <f>IF(BQ$2&lt;&gt;"",IF($C6&lt;&gt;"TBA",BQ$2/114,0),SUMIFS('HOURS&amp;CYCLES INPUT'!$F$2:$F$9999,'HOURS&amp;CYCLES INPUT'!$C$2:$C$9999,'QUALIFIED EFH'!$C6,'HOURS&amp;CYCLES INPUT'!$D$2:$D$9999,'QUALIFIED EFH'!BQ$4,'HOURS&amp;CYCLES INPUT'!$E$2:$E$9999,'QUALIFIED EFH'!BQ$5))</f>
        <v>100.97</v>
      </c>
      <c r="BR6" s="476">
        <f>IF(BR$2&lt;&gt;"",IF($C6&lt;&gt;"TBA",BR$2/114,0),SUMIFS('HOURS&amp;CYCLES INPUT'!$F$2:$F$9999,'HOURS&amp;CYCLES INPUT'!$C$2:$C$9999,'QUALIFIED EFH'!$C6,'HOURS&amp;CYCLES INPUT'!$D$2:$D$9999,'QUALIFIED EFH'!BR$4,'HOURS&amp;CYCLES INPUT'!$E$2:$E$9999,'QUALIFIED EFH'!BR$5))</f>
        <v>60.21</v>
      </c>
      <c r="BS6" s="476">
        <f>IF(BS$2&lt;&gt;"",IF($C6&lt;&gt;"TBA",BS$2/114,0),SUMIFS('HOURS&amp;CYCLES INPUT'!$F$2:$F$9999,'HOURS&amp;CYCLES INPUT'!$C$2:$C$9999,'QUALIFIED EFH'!$C6,'HOURS&amp;CYCLES INPUT'!$D$2:$D$9999,'QUALIFIED EFH'!BS$4,'HOURS&amp;CYCLES INPUT'!$E$2:$E$9999,'QUALIFIED EFH'!BS$5))</f>
        <v>247.73</v>
      </c>
      <c r="BT6" s="476">
        <f>IF(BT$2&lt;&gt;"",IF($C6&lt;&gt;"TBA",BT$2/114,0),SUMIFS('HOURS&amp;CYCLES INPUT'!$F$2:$F$9999,'HOURS&amp;CYCLES INPUT'!$C$2:$C$9999,'QUALIFIED EFH'!$C6,'HOURS&amp;CYCLES INPUT'!$D$2:$D$9999,'QUALIFIED EFH'!BT$4,'HOURS&amp;CYCLES INPUT'!$E$2:$E$9999,'QUALIFIED EFH'!BT$5))</f>
        <v>229.69</v>
      </c>
      <c r="BU6" s="476">
        <f>IF(BU$2&lt;&gt;"",IF($C6&lt;&gt;"TBA",BU$2/114,0),SUMIFS('HOURS&amp;CYCLES INPUT'!$F$2:$F$9999,'HOURS&amp;CYCLES INPUT'!$C$2:$C$9999,'QUALIFIED EFH'!$C6,'HOURS&amp;CYCLES INPUT'!$D$2:$D$9999,'QUALIFIED EFH'!BU$4,'HOURS&amp;CYCLES INPUT'!$E$2:$E$9999,'QUALIFIED EFH'!BU$5))</f>
        <v>197.62</v>
      </c>
      <c r="BV6" s="476">
        <f>IF(BV$2&lt;&gt;"",IF($C6&lt;&gt;"TBA",BV$2/114,0),SUMIFS('HOURS&amp;CYCLES INPUT'!$F$2:$F$9999,'HOURS&amp;CYCLES INPUT'!$C$2:$C$9999,'QUALIFIED EFH'!$C6,'HOURS&amp;CYCLES INPUT'!$D$2:$D$9999,'QUALIFIED EFH'!BV$4,'HOURS&amp;CYCLES INPUT'!$E$2:$E$9999,'QUALIFIED EFH'!BV$5))</f>
        <v>175.07</v>
      </c>
      <c r="BW6" s="476">
        <f>IF(BW$2&lt;&gt;"",IF($C6&lt;&gt;"TBA",BW$2/114,0),SUMIFS('HOURS&amp;CYCLES INPUT'!$F$2:$F$9999,'HOURS&amp;CYCLES INPUT'!$C$2:$C$9999,'QUALIFIED EFH'!$C6,'HOURS&amp;CYCLES INPUT'!$D$2:$D$9999,'QUALIFIED EFH'!BW$4,'HOURS&amp;CYCLES INPUT'!$E$2:$E$9999,'QUALIFIED EFH'!BW$5))</f>
        <v>219.3</v>
      </c>
      <c r="BX6" s="476">
        <f>IF(BX$2&lt;&gt;"",IF($C6&lt;&gt;"TBA",BX$2/114,0),SUMIFS('HOURS&amp;CYCLES INPUT'!$F$2:$F$9999,'HOURS&amp;CYCLES INPUT'!$C$2:$C$9999,'QUALIFIED EFH'!$C6,'HOURS&amp;CYCLES INPUT'!$D$2:$D$9999,'QUALIFIED EFH'!BX$4,'HOURS&amp;CYCLES INPUT'!$E$2:$E$9999,'QUALIFIED EFH'!BX$5))</f>
        <v>248.26</v>
      </c>
      <c r="BY6" s="476">
        <f>IF(BY$2&lt;&gt;"",IF($C6&lt;&gt;"TBA",BY$2/114,0),SUMIFS('HOURS&amp;CYCLES INPUT'!$F$2:$F$9999,'HOURS&amp;CYCLES INPUT'!$C$2:$C$9999,'QUALIFIED EFH'!$C6,'HOURS&amp;CYCLES INPUT'!$D$2:$D$9999,'QUALIFIED EFH'!BY$4,'HOURS&amp;CYCLES INPUT'!$E$2:$E$9999,'QUALIFIED EFH'!BY$5))</f>
        <v>325.64999999999998</v>
      </c>
      <c r="BZ6" s="476">
        <f>IF(BZ$2&lt;&gt;"",IF($C6&lt;&gt;"TBA",BZ$2/114,0),SUMIFS('HOURS&amp;CYCLES INPUT'!$F$2:$F$9999,'HOURS&amp;CYCLES INPUT'!$C$2:$C$9999,'QUALIFIED EFH'!$C6,'HOURS&amp;CYCLES INPUT'!$D$2:$D$9999,'QUALIFIED EFH'!BZ$4,'HOURS&amp;CYCLES INPUT'!$E$2:$E$9999,'QUALIFIED EFH'!BZ$5))</f>
        <v>285.92</v>
      </c>
      <c r="CA6" s="476">
        <f>IF(CA$2&lt;&gt;"",IF($C6&lt;&gt;"TBA",CA$2/114,0),SUMIFS('HOURS&amp;CYCLES INPUT'!$F$2:$F$9999,'HOURS&amp;CYCLES INPUT'!$C$2:$C$9999,'QUALIFIED EFH'!$C6,'HOURS&amp;CYCLES INPUT'!$D$2:$D$9999,'QUALIFIED EFH'!CA$4,'HOURS&amp;CYCLES INPUT'!$E$2:$E$9999,'QUALIFIED EFH'!CA$5))</f>
        <v>316.39999999999998</v>
      </c>
      <c r="CB6" s="476">
        <f>IF(CB$2&lt;&gt;"",IF($C6&lt;&gt;"TBA",CB$2/114,0),SUMIFS('HOURS&amp;CYCLES INPUT'!$F$2:$F$9999,'HOURS&amp;CYCLES INPUT'!$C$2:$C$9999,'QUALIFIED EFH'!$C6,'HOURS&amp;CYCLES INPUT'!$D$2:$D$9999,'QUALIFIED EFH'!CB$4,'HOURS&amp;CYCLES INPUT'!$E$2:$E$9999,'QUALIFIED EFH'!CB$5))</f>
        <v>292.07</v>
      </c>
      <c r="CC6" s="476">
        <f>IF(CC$2&lt;&gt;"",IF($C6&lt;&gt;"TBA",CC$2/114,0),SUMIFS('HOURS&amp;CYCLES INPUT'!$F$2:$F$9999,'HOURS&amp;CYCLES INPUT'!$C$2:$C$9999,'QUALIFIED EFH'!$C6,'HOURS&amp;CYCLES INPUT'!$D$2:$D$9999,'QUALIFIED EFH'!CC$4,'HOURS&amp;CYCLES INPUT'!$E$2:$E$9999,'QUALIFIED EFH'!CC$5))</f>
        <v>268.95999999999998</v>
      </c>
      <c r="CD6" s="476">
        <f>IF(CD$2&lt;&gt;"",IF($C6&lt;&gt;"TBA",CD$2/114,0),SUMIFS('HOURS&amp;CYCLES INPUT'!$F$2:$F$9999,'HOURS&amp;CYCLES INPUT'!$C$2:$C$9999,'QUALIFIED EFH'!$C6,'HOURS&amp;CYCLES INPUT'!$D$2:$D$9999,'QUALIFIED EFH'!CD$4,'HOURS&amp;CYCLES INPUT'!$E$2:$E$9999,'QUALIFIED EFH'!CD$5))</f>
        <v>252.66</v>
      </c>
      <c r="CE6" s="476">
        <f>IF(CE$2&lt;&gt;"",IF($C6&lt;&gt;"TBA",CE$2/114,0),SUMIFS('HOURS&amp;CYCLES INPUT'!$F$2:$F$9999,'HOURS&amp;CYCLES INPUT'!$C$2:$C$9999,'QUALIFIED EFH'!$C6,'HOURS&amp;CYCLES INPUT'!$D$2:$D$9999,'QUALIFIED EFH'!CE$4,'HOURS&amp;CYCLES INPUT'!$E$2:$E$9999,'QUALIFIED EFH'!CE$5))</f>
        <v>295.77999999999997</v>
      </c>
      <c r="CF6" s="476">
        <f>IF(CF$2&lt;&gt;"",IF($C6&lt;&gt;"TBA",CF$2/114,0),SUMIFS('HOURS&amp;CYCLES INPUT'!$F$2:$F$9999,'HOURS&amp;CYCLES INPUT'!$C$2:$C$9999,'QUALIFIED EFH'!$C6,'HOURS&amp;CYCLES INPUT'!$D$2:$D$9999,'QUALIFIED EFH'!CF$4,'HOURS&amp;CYCLES INPUT'!$E$2:$E$9999,'QUALIFIED EFH'!CF$5))</f>
        <v>361.26</v>
      </c>
      <c r="CG6" s="476">
        <f>IF(CG$2&lt;&gt;"",IF($C6&lt;&gt;"TBA",CG$2/114,0),SUMIFS('HOURS&amp;CYCLES INPUT'!$F$2:$F$9999,'HOURS&amp;CYCLES INPUT'!$C$2:$C$9999,'QUALIFIED EFH'!$C6,'HOURS&amp;CYCLES INPUT'!$D$2:$D$9999,'QUALIFIED EFH'!CG$4,'HOURS&amp;CYCLES INPUT'!$E$2:$E$9999,'QUALIFIED EFH'!CG$5))</f>
        <v>319.94</v>
      </c>
      <c r="CH6" s="476">
        <f>IF(CH$2&lt;&gt;"",IF($C6&lt;&gt;"TBA",CH$2/114,0),SUMIFS('HOURS&amp;CYCLES INPUT'!$F$2:$F$9999,'HOURS&amp;CYCLES INPUT'!$C$2:$C$9999,'QUALIFIED EFH'!$C6,'HOURS&amp;CYCLES INPUT'!$D$2:$D$9999,'QUALIFIED EFH'!CH$4,'HOURS&amp;CYCLES INPUT'!$E$2:$E$9999,'QUALIFIED EFH'!CH$5))</f>
        <v>407.25</v>
      </c>
      <c r="CI6" s="476">
        <f>IF(CI$2&lt;&gt;"",IF($C6&lt;&gt;"TBA",CI$2/114,0),SUMIFS('HOURS&amp;CYCLES INPUT'!$F$2:$F$9999,'HOURS&amp;CYCLES INPUT'!$C$2:$C$9999,'QUALIFIED EFH'!$C6,'HOURS&amp;CYCLES INPUT'!$D$2:$D$9999,'QUALIFIED EFH'!CI$4,'HOURS&amp;CYCLES INPUT'!$E$2:$E$9999,'QUALIFIED EFH'!CI$5))</f>
        <v>330.58</v>
      </c>
      <c r="CJ6" s="476">
        <f>IF(CJ$2&lt;&gt;"",IF($C6&lt;&gt;"TBA",CJ$2/114,0),SUMIFS('HOURS&amp;CYCLES INPUT'!$F$2:$F$9999,'HOURS&amp;CYCLES INPUT'!$C$2:$C$9999,'QUALIFIED EFH'!$C6,'HOURS&amp;CYCLES INPUT'!$D$2:$D$9999,'QUALIFIED EFH'!CJ$4,'HOURS&amp;CYCLES INPUT'!$E$2:$E$9999,'QUALIFIED EFH'!CJ$5))</f>
        <v>68.819999999999993</v>
      </c>
      <c r="CK6" s="476">
        <f>IF(CK$2&lt;&gt;"",IF($C6&lt;&gt;"TBA",CK$2/114,0),SUMIFS('HOURS&amp;CYCLES INPUT'!$F$2:$F$9999,'HOURS&amp;CYCLES INPUT'!$C$2:$C$9999,'QUALIFIED EFH'!$C6,'HOURS&amp;CYCLES INPUT'!$D$2:$D$9999,'QUALIFIED EFH'!CK$4,'HOURS&amp;CYCLES INPUT'!$E$2:$E$9999,'QUALIFIED EFH'!CK$5))</f>
        <v>25.08</v>
      </c>
      <c r="CL6" s="476">
        <f>IF(CL$2&lt;&gt;"",IF($C6&lt;&gt;"TBA",CL$2/114,0),SUMIFS('HOURS&amp;CYCLES INPUT'!$F$2:$F$9999,'HOURS&amp;CYCLES INPUT'!$C$2:$C$9999,'QUALIFIED EFH'!$C6,'HOURS&amp;CYCLES INPUT'!$D$2:$D$9999,'QUALIFIED EFH'!CL$4,'HOURS&amp;CYCLES INPUT'!$E$2:$E$9999,'QUALIFIED EFH'!CL$5))</f>
        <v>368.78</v>
      </c>
      <c r="CM6" s="476">
        <f>IF(CM$2&lt;&gt;"",IF($C6&lt;&gt;"TBA",CM$2/114,0),SUMIFS('HOURS&amp;CYCLES INPUT'!$F$2:$F$9999,'HOURS&amp;CYCLES INPUT'!$C$2:$C$9999,'QUALIFIED EFH'!$C6,'HOURS&amp;CYCLES INPUT'!$D$2:$D$9999,'QUALIFIED EFH'!CM$4,'HOURS&amp;CYCLES INPUT'!$E$2:$E$9999,'QUALIFIED EFH'!CM$5))</f>
        <v>365.12</v>
      </c>
      <c r="CN6" s="476">
        <f>IF(CN$2&lt;&gt;"",IF($C6&lt;&gt;"TBA",CN$2/114,0),SUMIFS('HOURS&amp;CYCLES INPUT'!$F$2:$F$9999,'HOURS&amp;CYCLES INPUT'!$C$2:$C$9999,'QUALIFIED EFH'!$C6,'HOURS&amp;CYCLES INPUT'!$D$2:$D$9999,'QUALIFIED EFH'!CN$4,'HOURS&amp;CYCLES INPUT'!$E$2:$E$9999,'QUALIFIED EFH'!CN$5))</f>
        <v>372.1</v>
      </c>
      <c r="CO6" s="476">
        <f>IF(CO$2&lt;&gt;"",IF($C6&lt;&gt;"TBA",CO$2/114,0),SUMIFS('HOURS&amp;CYCLES INPUT'!$F$2:$F$9999,'HOURS&amp;CYCLES INPUT'!$C$2:$C$9999,'QUALIFIED EFH'!$C6,'HOURS&amp;CYCLES INPUT'!$D$2:$D$9999,'QUALIFIED EFH'!CO$4,'HOURS&amp;CYCLES INPUT'!$E$2:$E$9999,'QUALIFIED EFH'!CO$5))</f>
        <v>357.53</v>
      </c>
      <c r="CP6" s="476">
        <f>IF(CP$2&lt;&gt;"",IF($C6&lt;&gt;"TBA",CP$2/114,0),SUMIFS('HOURS&amp;CYCLES INPUT'!$F$2:$F$9999,'HOURS&amp;CYCLES INPUT'!$C$2:$C$9999,'QUALIFIED EFH'!$C6,'HOURS&amp;CYCLES INPUT'!$D$2:$D$9999,'QUALIFIED EFH'!CP$4,'HOURS&amp;CYCLES INPUT'!$E$2:$E$9999,'QUALIFIED EFH'!CP$5))</f>
        <v>316.69</v>
      </c>
      <c r="CQ6" s="476">
        <f>IF(CQ$2&lt;&gt;"",IF($C6&lt;&gt;"TBA",CQ$2/114,0),SUMIFS('HOURS&amp;CYCLES INPUT'!$F$2:$F$9999,'HOURS&amp;CYCLES INPUT'!$C$2:$C$9999,'QUALIFIED EFH'!$C6,'HOURS&amp;CYCLES INPUT'!$D$2:$D$9999,'QUALIFIED EFH'!CQ$4,'HOURS&amp;CYCLES INPUT'!$E$2:$E$9999,'QUALIFIED EFH'!CQ$5))</f>
        <v>408.61</v>
      </c>
      <c r="CR6" s="476">
        <f>IF(CR$2&lt;&gt;"",IF($C6&lt;&gt;"TBA",CR$2/114,0),SUMIFS('HOURS&amp;CYCLES INPUT'!$F$2:$F$9999,'HOURS&amp;CYCLES INPUT'!$C$2:$C$9999,'QUALIFIED EFH'!$C6,'HOURS&amp;CYCLES INPUT'!$D$2:$D$9999,'QUALIFIED EFH'!CR$4,'HOURS&amp;CYCLES INPUT'!$E$2:$E$9999,'QUALIFIED EFH'!CR$5))</f>
        <v>319.12</v>
      </c>
      <c r="CS6" s="476">
        <f>IF(CS$2&lt;&gt;"",IF($C6&lt;&gt;"TBA",CS$2/114,0),SUMIFS('HOURS&amp;CYCLES INPUT'!$F$2:$F$9999,'HOURS&amp;CYCLES INPUT'!$C$2:$C$9999,'QUALIFIED EFH'!$C6,'HOURS&amp;CYCLES INPUT'!$D$2:$D$9999,'QUALIFIED EFH'!CS$4,'HOURS&amp;CYCLES INPUT'!$E$2:$E$9999,'QUALIFIED EFH'!CS$5))</f>
        <v>17.989999999999998</v>
      </c>
      <c r="CT6" s="476">
        <f>IF(CT$2&lt;&gt;"",IF($C6&lt;&gt;"TBA",CT$2/114,0),SUMIFS('HOURS&amp;CYCLES INPUT'!$F$2:$F$9999,'HOURS&amp;CYCLES INPUT'!$C$2:$C$9999,'QUALIFIED EFH'!$C6,'HOURS&amp;CYCLES INPUT'!$D$2:$D$9999,'QUALIFIED EFH'!CT$4,'HOURS&amp;CYCLES INPUT'!$E$2:$E$9999,'QUALIFIED EFH'!CT$5))</f>
        <v>0</v>
      </c>
      <c r="CU6" s="476">
        <f>IF(CU$2&lt;&gt;"",IF($C6&lt;&gt;"TBA",CU$2/114,0),SUMIFS('HOURS&amp;CYCLES INPUT'!$F$2:$F$9999,'HOURS&amp;CYCLES INPUT'!$C$2:$C$9999,'QUALIFIED EFH'!$C6,'HOURS&amp;CYCLES INPUT'!$D$2:$D$9999,'QUALIFIED EFH'!CU$4,'HOURS&amp;CYCLES INPUT'!$E$2:$E$9999,'QUALIFIED EFH'!CU$5))</f>
        <v>0</v>
      </c>
      <c r="CV6" s="476">
        <f>IF(CV$2&lt;&gt;"",IF($C6&lt;&gt;"TBA",CV$2/114,0),SUMIFS('HOURS&amp;CYCLES INPUT'!$F$2:$F$9999,'HOURS&amp;CYCLES INPUT'!$C$2:$C$9999,'QUALIFIED EFH'!$C6,'HOURS&amp;CYCLES INPUT'!$D$2:$D$9999,'QUALIFIED EFH'!CV$4,'HOURS&amp;CYCLES INPUT'!$E$2:$E$9999,'QUALIFIED EFH'!CV$5))</f>
        <v>0</v>
      </c>
      <c r="CW6" s="476">
        <f>IF(CW$2&lt;&gt;"",IF($C6&lt;&gt;"TBA",CW$2/114,0),SUMIFS('HOURS&amp;CYCLES INPUT'!$F$2:$F$9999,'HOURS&amp;CYCLES INPUT'!$C$2:$C$9999,'QUALIFIED EFH'!$C6,'HOURS&amp;CYCLES INPUT'!$D$2:$D$9999,'QUALIFIED EFH'!CW$4,'HOURS&amp;CYCLES INPUT'!$E$2:$E$9999,'QUALIFIED EFH'!CW$5))</f>
        <v>0</v>
      </c>
      <c r="CX6" s="476">
        <f>IF(CX$2&lt;&gt;"",IF($C6&lt;&gt;"TBA",CX$2/114,0),SUMIFS('HOURS&amp;CYCLES INPUT'!$F$2:$F$9999,'HOURS&amp;CYCLES INPUT'!$C$2:$C$9999,'QUALIFIED EFH'!$C6,'HOURS&amp;CYCLES INPUT'!$D$2:$D$9999,'QUALIFIED EFH'!CX$4,'HOURS&amp;CYCLES INPUT'!$E$2:$E$9999,'QUALIFIED EFH'!CX$5))</f>
        <v>0</v>
      </c>
      <c r="CY6" s="476">
        <f>IF(CY$2&lt;&gt;"",IF($C6&lt;&gt;"TBA",CY$2/114,0),SUMIFS('HOURS&amp;CYCLES INPUT'!$F$2:$F$9999,'HOURS&amp;CYCLES INPUT'!$C$2:$C$9999,'QUALIFIED EFH'!$C6,'HOURS&amp;CYCLES INPUT'!$D$2:$D$9999,'QUALIFIED EFH'!CY$4,'HOURS&amp;CYCLES INPUT'!$E$2:$E$9999,'QUALIFIED EFH'!CY$5))</f>
        <v>0</v>
      </c>
      <c r="CZ6" s="476">
        <f>IF(CZ$2&lt;&gt;"",IF($C6&lt;&gt;"TBA",CZ$2/114,0),SUMIFS('HOURS&amp;CYCLES INPUT'!$F$2:$F$9999,'HOURS&amp;CYCLES INPUT'!$C$2:$C$9999,'QUALIFIED EFH'!$C6,'HOURS&amp;CYCLES INPUT'!$D$2:$D$9999,'QUALIFIED EFH'!CZ$4,'HOURS&amp;CYCLES INPUT'!$E$2:$E$9999,'QUALIFIED EFH'!CZ$5))</f>
        <v>0</v>
      </c>
      <c r="DA6" s="476">
        <f>IF(DA$2&lt;&gt;"",IF($C6&lt;&gt;"TBA",DA$2/114,0),SUMIFS('HOURS&amp;CYCLES INPUT'!$F$2:$F$9999,'HOURS&amp;CYCLES INPUT'!$C$2:$C$9999,'QUALIFIED EFH'!$C6,'HOURS&amp;CYCLES INPUT'!$D$2:$D$9999,'QUALIFIED EFH'!DA$4,'HOURS&amp;CYCLES INPUT'!$E$2:$E$9999,'QUALIFIED EFH'!DA$5))</f>
        <v>0</v>
      </c>
      <c r="DB6" s="476">
        <f>IF(DB$2&lt;&gt;"",IF($C6&lt;&gt;"TBA",DB$2/114,0),SUMIFS('HOURS&amp;CYCLES INPUT'!$F$2:$F$9999,'HOURS&amp;CYCLES INPUT'!$C$2:$C$9999,'QUALIFIED EFH'!$C6,'HOURS&amp;CYCLES INPUT'!$D$2:$D$9999,'QUALIFIED EFH'!DB$4,'HOURS&amp;CYCLES INPUT'!$E$2:$E$9999,'QUALIFIED EFH'!DB$5))</f>
        <v>0</v>
      </c>
      <c r="DC6" s="476">
        <f>IF(DC$2&lt;&gt;"",IF($C6&lt;&gt;"TBA",DC$2/114,0),SUMIFS('HOURS&amp;CYCLES INPUT'!$F$2:$F$9999,'HOURS&amp;CYCLES INPUT'!$C$2:$C$9999,'QUALIFIED EFH'!$C6,'HOURS&amp;CYCLES INPUT'!$D$2:$D$9999,'QUALIFIED EFH'!DC$4,'HOURS&amp;CYCLES INPUT'!$E$2:$E$9999,'QUALIFIED EFH'!DC$5))</f>
        <v>0</v>
      </c>
      <c r="DD6" s="476">
        <f>IF(DD$2&lt;&gt;"",IF($C6&lt;&gt;"TBA",DD$2/114,0),SUMIFS('HOURS&amp;CYCLES INPUT'!$F$2:$F$9999,'HOURS&amp;CYCLES INPUT'!$C$2:$C$9999,'QUALIFIED EFH'!$C6,'HOURS&amp;CYCLES INPUT'!$D$2:$D$9999,'QUALIFIED EFH'!DD$4,'HOURS&amp;CYCLES INPUT'!$E$2:$E$9999,'QUALIFIED EFH'!DD$5))</f>
        <v>0</v>
      </c>
      <c r="DE6" s="476">
        <f>IF(DE$2&lt;&gt;"",IF($C6&lt;&gt;"TBA",DE$2/114,0),SUMIFS('HOURS&amp;CYCLES INPUT'!$F$2:$F$9999,'HOURS&amp;CYCLES INPUT'!$C$2:$C$9999,'QUALIFIED EFH'!$C6,'HOURS&amp;CYCLES INPUT'!$D$2:$D$9999,'QUALIFIED EFH'!DE$4,'HOURS&amp;CYCLES INPUT'!$E$2:$E$9999,'QUALIFIED EFH'!DE$5))</f>
        <v>0</v>
      </c>
      <c r="DF6" s="476">
        <f>IF(DF$2&lt;&gt;"",IF($C6&lt;&gt;"TBA",DF$2/114,0),SUMIFS('HOURS&amp;CYCLES INPUT'!$F$2:$F$9999,'HOURS&amp;CYCLES INPUT'!$C$2:$C$9999,'QUALIFIED EFH'!$C6,'HOURS&amp;CYCLES INPUT'!$D$2:$D$9999,'QUALIFIED EFH'!DF$4,'HOURS&amp;CYCLES INPUT'!$E$2:$E$9999,'QUALIFIED EFH'!DF$5))</f>
        <v>0</v>
      </c>
      <c r="DG6" s="476">
        <f>IF(DG$2&lt;&gt;"",IF($C6&lt;&gt;"TBA",DG$2/114,0),SUMIFS('HOURS&amp;CYCLES INPUT'!$F$2:$F$9999,'HOURS&amp;CYCLES INPUT'!$C$2:$C$9999,'QUALIFIED EFH'!$C6,'HOURS&amp;CYCLES INPUT'!$D$2:$D$9999,'QUALIFIED EFH'!DG$4,'HOURS&amp;CYCLES INPUT'!$E$2:$E$9999,'QUALIFIED EFH'!DG$5))</f>
        <v>236.13</v>
      </c>
      <c r="DH6" s="476">
        <f>IF(DH$2&lt;&gt;"",IF($C6&lt;&gt;"TBA",DH$2/114,0),SUMIFS('HOURS&amp;CYCLES INPUT'!$F$2:$F$9999,'HOURS&amp;CYCLES INPUT'!$C$2:$C$9999,'QUALIFIED EFH'!$C6,'HOURS&amp;CYCLES INPUT'!$D$2:$D$9999,'QUALIFIED EFH'!DH$4,'HOURS&amp;CYCLES INPUT'!$E$2:$E$9999,'QUALIFIED EFH'!DH$5))</f>
        <v>0</v>
      </c>
      <c r="DI6" s="476">
        <f>IF(DI$2&lt;&gt;"",IF($C6&lt;&gt;"TBA",DI$2/114,0),SUMIFS('HOURS&amp;CYCLES INPUT'!$F$2:$F$9999,'HOURS&amp;CYCLES INPUT'!$C$2:$C$9999,'QUALIFIED EFH'!$C6,'HOURS&amp;CYCLES INPUT'!$D$2:$D$9999,'QUALIFIED EFH'!DI$4,'HOURS&amp;CYCLES INPUT'!$E$2:$E$9999,'QUALIFIED EFH'!DI$5))</f>
        <v>0</v>
      </c>
      <c r="DJ6" s="476">
        <f>IF(DJ$2&lt;&gt;"",IF($C6&lt;&gt;"TBA",DJ$2/114,0),SUMIFS('HOURS&amp;CYCLES INPUT'!$F$2:$F$9999,'HOURS&amp;CYCLES INPUT'!$C$2:$C$9999,'QUALIFIED EFH'!$C6,'HOURS&amp;CYCLES INPUT'!$D$2:$D$9999,'QUALIFIED EFH'!DJ$4,'HOURS&amp;CYCLES INPUT'!$E$2:$E$9999,'QUALIFIED EFH'!DJ$5))</f>
        <v>0</v>
      </c>
      <c r="DK6" s="476">
        <f>IF(DK$2&lt;&gt;"",IF($C6&lt;&gt;"TBA",DK$2/114,0),SUMIFS('HOURS&amp;CYCLES INPUT'!$F$2:$F$9999,'HOURS&amp;CYCLES INPUT'!$C$2:$C$9999,'QUALIFIED EFH'!$C6,'HOURS&amp;CYCLES INPUT'!$D$2:$D$9999,'QUALIFIED EFH'!DK$4,'HOURS&amp;CYCLES INPUT'!$E$2:$E$9999,'QUALIFIED EFH'!DK$5))</f>
        <v>0</v>
      </c>
      <c r="DL6" s="476">
        <f>IF(DL$2&lt;&gt;"",IF($C6&lt;&gt;"TBA",DL$2/114,0),SUMIFS('HOURS&amp;CYCLES INPUT'!$F$2:$F$9999,'HOURS&amp;CYCLES INPUT'!$C$2:$C$9999,'QUALIFIED EFH'!$C6,'HOURS&amp;CYCLES INPUT'!$D$2:$D$9999,'QUALIFIED EFH'!DL$4,'HOURS&amp;CYCLES INPUT'!$E$2:$E$9999,'QUALIFIED EFH'!DL$5))</f>
        <v>0</v>
      </c>
      <c r="DM6" s="476">
        <f>IF(DM$2&lt;&gt;"",IF($C6&lt;&gt;"TBA",DM$2/114,0),SUMIFS('HOURS&amp;CYCLES INPUT'!$F$2:$F$9999,'HOURS&amp;CYCLES INPUT'!$C$2:$C$9999,'QUALIFIED EFH'!$C6,'HOURS&amp;CYCLES INPUT'!$D$2:$D$9999,'QUALIFIED EFH'!DM$4,'HOURS&amp;CYCLES INPUT'!$E$2:$E$9999,'QUALIFIED EFH'!DM$5))</f>
        <v>0</v>
      </c>
      <c r="DN6" s="476">
        <f>IF(DN$2&lt;&gt;"",IF($C6&lt;&gt;"TBA",DN$2/114,0),SUMIFS('HOURS&amp;CYCLES INPUT'!$F$2:$F$9999,'HOURS&amp;CYCLES INPUT'!$C$2:$C$9999,'QUALIFIED EFH'!$C6,'HOURS&amp;CYCLES INPUT'!$D$2:$D$9999,'QUALIFIED EFH'!DN$4,'HOURS&amp;CYCLES INPUT'!$E$2:$E$9999,'QUALIFIED EFH'!DN$5))</f>
        <v>0</v>
      </c>
      <c r="DO6" s="476">
        <f>IF(DO$2&lt;&gt;"",IF($C6&lt;&gt;"TBA",DO$2/114,0),SUMIFS('HOURS&amp;CYCLES INPUT'!$F$2:$F$9999,'HOURS&amp;CYCLES INPUT'!$C$2:$C$9999,'QUALIFIED EFH'!$C6,'HOURS&amp;CYCLES INPUT'!$D$2:$D$9999,'QUALIFIED EFH'!DO$4,'HOURS&amp;CYCLES INPUT'!$E$2:$E$9999,'QUALIFIED EFH'!DO$5))</f>
        <v>0</v>
      </c>
      <c r="DP6" s="476">
        <f>IF(DP$2&lt;&gt;"",IF($C6&lt;&gt;"TBA",DP$2/114,0),SUMIFS('HOURS&amp;CYCLES INPUT'!$F$2:$F$9999,'HOURS&amp;CYCLES INPUT'!$C$2:$C$9999,'QUALIFIED EFH'!$C6,'HOURS&amp;CYCLES INPUT'!$D$2:$D$9999,'QUALIFIED EFH'!DP$4,'HOURS&amp;CYCLES INPUT'!$E$2:$E$9999,'QUALIFIED EFH'!DP$5))</f>
        <v>0</v>
      </c>
      <c r="DQ6" s="476">
        <f>IF(DQ$2&lt;&gt;"",IF($C6&lt;&gt;"TBA",DQ$2/114,0),SUMIFS('HOURS&amp;CYCLES INPUT'!$F$2:$F$9999,'HOURS&amp;CYCLES INPUT'!$C$2:$C$9999,'QUALIFIED EFH'!$C6,'HOURS&amp;CYCLES INPUT'!$D$2:$D$9999,'QUALIFIED EFH'!DQ$4,'HOURS&amp;CYCLES INPUT'!$E$2:$E$9999,'QUALIFIED EFH'!DQ$5))</f>
        <v>0</v>
      </c>
      <c r="DR6" s="476">
        <f>IF(DR$2&lt;&gt;"",IF($C6&lt;&gt;"TBA",DR$2/114,0),SUMIFS('HOURS&amp;CYCLES INPUT'!$F$2:$F$9999,'HOURS&amp;CYCLES INPUT'!$C$2:$C$9999,'QUALIFIED EFH'!$C6,'HOURS&amp;CYCLES INPUT'!$D$2:$D$9999,'QUALIFIED EFH'!DR$4,'HOURS&amp;CYCLES INPUT'!$E$2:$E$9999,'QUALIFIED EFH'!DR$5))</f>
        <v>0</v>
      </c>
      <c r="DS6" s="476">
        <f>IF(DS$2&lt;&gt;"",IF($C6&lt;&gt;"TBA",DS$2/114,0),SUMIFS('HOURS&amp;CYCLES INPUT'!$F$2:$F$9999,'HOURS&amp;CYCLES INPUT'!$C$2:$C$9999,'QUALIFIED EFH'!$C6,'HOURS&amp;CYCLES INPUT'!$D$2:$D$9999,'QUALIFIED EFH'!DS$4,'HOURS&amp;CYCLES INPUT'!$E$2:$E$9999,'QUALIFIED EFH'!DS$5))</f>
        <v>0</v>
      </c>
      <c r="DT6" s="476">
        <f>IF(DT$2&lt;&gt;"",IF($C6&lt;&gt;"TBA",DT$2/114,0),SUMIFS('HOURS&amp;CYCLES INPUT'!$F$2:$F$9999,'HOURS&amp;CYCLES INPUT'!$C$2:$C$9999,'QUALIFIED EFH'!$C6,'HOURS&amp;CYCLES INPUT'!$D$2:$D$9999,'QUALIFIED EFH'!DT$4,'HOURS&amp;CYCLES INPUT'!$E$2:$E$9999,'QUALIFIED EFH'!DT$5))</f>
        <v>0</v>
      </c>
      <c r="DU6" s="476">
        <f>IF(DU$2&lt;&gt;"",IF($C6&lt;&gt;"TBA",DU$2/114,0),SUMIFS('HOURS&amp;CYCLES INPUT'!$F$2:$F$9999,'HOURS&amp;CYCLES INPUT'!$C$2:$C$9999,'QUALIFIED EFH'!$C6,'HOURS&amp;CYCLES INPUT'!$D$2:$D$9999,'QUALIFIED EFH'!DU$4,'HOURS&amp;CYCLES INPUT'!$E$2:$E$9999,'QUALIFIED EFH'!DU$5))</f>
        <v>0</v>
      </c>
      <c r="DV6" s="476">
        <f>IF(DV$2&lt;&gt;"",IF($C6&lt;&gt;"TBA",DV$2/114,0),SUMIFS('HOURS&amp;CYCLES INPUT'!$F$2:$F$9999,'HOURS&amp;CYCLES INPUT'!$C$2:$C$9999,'QUALIFIED EFH'!$C6,'HOURS&amp;CYCLES INPUT'!$D$2:$D$9999,'QUALIFIED EFH'!DV$4,'HOURS&amp;CYCLES INPUT'!$E$2:$E$9999,'QUALIFIED EFH'!DV$5))</f>
        <v>0</v>
      </c>
      <c r="DW6" s="476">
        <f>IF(DW$2&lt;&gt;"",IF($C6&lt;&gt;"TBA",DW$2/114,0),SUMIFS('HOURS&amp;CYCLES INPUT'!$F$2:$F$9999,'HOURS&amp;CYCLES INPUT'!$C$2:$C$9999,'QUALIFIED EFH'!$C6,'HOURS&amp;CYCLES INPUT'!$D$2:$D$9999,'QUALIFIED EFH'!DW$4,'HOURS&amp;CYCLES INPUT'!$E$2:$E$9999,'QUALIFIED EFH'!DW$5))</f>
        <v>0</v>
      </c>
      <c r="DX6" s="476">
        <f>IF(DX$2&lt;&gt;"",IF($C6&lt;&gt;"TBA",DX$2/114,0),SUMIFS('HOURS&amp;CYCLES INPUT'!$F$2:$F$9999,'HOURS&amp;CYCLES INPUT'!$C$2:$C$9999,'QUALIFIED EFH'!$C6,'HOURS&amp;CYCLES INPUT'!$D$2:$D$9999,'QUALIFIED EFH'!DX$4,'HOURS&amp;CYCLES INPUT'!$E$2:$E$9999,'QUALIFIED EFH'!DX$5))</f>
        <v>0</v>
      </c>
      <c r="DY6" s="476">
        <f>IF(DY$2&lt;&gt;"",IF($C6&lt;&gt;"TBA",DY$2/114,0),SUMIFS('HOURS&amp;CYCLES INPUT'!$F$2:$F$9999,'HOURS&amp;CYCLES INPUT'!$C$2:$C$9999,'QUALIFIED EFH'!$C6,'HOURS&amp;CYCLES INPUT'!$D$2:$D$9999,'QUALIFIED EFH'!DY$4,'HOURS&amp;CYCLES INPUT'!$E$2:$E$9999,'QUALIFIED EFH'!DY$5))</f>
        <v>0</v>
      </c>
      <c r="DZ6" s="476">
        <f>IF(DZ$2&lt;&gt;"",IF($C6&lt;&gt;"TBA",DZ$2/114,0),SUMIFS('HOURS&amp;CYCLES INPUT'!$F$2:$F$9999,'HOURS&amp;CYCLES INPUT'!$C$2:$C$9999,'QUALIFIED EFH'!$C6,'HOURS&amp;CYCLES INPUT'!$D$2:$D$9999,'QUALIFIED EFH'!DZ$4,'HOURS&amp;CYCLES INPUT'!$E$2:$E$9999,'QUALIFIED EFH'!DZ$5))</f>
        <v>0</v>
      </c>
      <c r="EA6" s="476">
        <f>IF(EA$2&lt;&gt;"",IF($C6&lt;&gt;"TBA",EA$2/114,0),SUMIFS('HOURS&amp;CYCLES INPUT'!$F$2:$F$9999,'HOURS&amp;CYCLES INPUT'!$C$2:$C$9999,'QUALIFIED EFH'!$C6,'HOURS&amp;CYCLES INPUT'!$D$2:$D$9999,'QUALIFIED EFH'!EA$4,'HOURS&amp;CYCLES INPUT'!$E$2:$E$9999,'QUALIFIED EFH'!EA$5))</f>
        <v>0</v>
      </c>
      <c r="EB6" s="476">
        <f>IF(EB$2&lt;&gt;"",IF($C6&lt;&gt;"TBA",EB$2/114,0),SUMIFS('HOURS&amp;CYCLES INPUT'!$F$2:$F$9999,'HOURS&amp;CYCLES INPUT'!$C$2:$C$9999,'QUALIFIED EFH'!$C6,'HOURS&amp;CYCLES INPUT'!$D$2:$D$9999,'QUALIFIED EFH'!EB$4,'HOURS&amp;CYCLES INPUT'!$E$2:$E$9999,'QUALIFIED EFH'!EB$5))</f>
        <v>0</v>
      </c>
      <c r="EC6" s="476">
        <f>IF(EC$2&lt;&gt;"",IF($C6&lt;&gt;"TBA",EC$2/114,0),SUMIFS('HOURS&amp;CYCLES INPUT'!$F$2:$F$9999,'HOURS&amp;CYCLES INPUT'!$C$2:$C$9999,'QUALIFIED EFH'!$C6,'HOURS&amp;CYCLES INPUT'!$D$2:$D$9999,'QUALIFIED EFH'!EC$4,'HOURS&amp;CYCLES INPUT'!$E$2:$E$9999,'QUALIFIED EFH'!EC$5))</f>
        <v>0</v>
      </c>
      <c r="ED6" s="476">
        <f>IF(ED$2&lt;&gt;"",IF($C6&lt;&gt;"TBA",ED$2/114,0),SUMIFS('HOURS&amp;CYCLES INPUT'!$F$2:$F$9999,'HOURS&amp;CYCLES INPUT'!$C$2:$C$9999,'QUALIFIED EFH'!$C6,'HOURS&amp;CYCLES INPUT'!$D$2:$D$9999,'QUALIFIED EFH'!ED$4,'HOURS&amp;CYCLES INPUT'!$E$2:$E$9999,'QUALIFIED EFH'!ED$5))</f>
        <v>0</v>
      </c>
      <c r="EE6" s="476">
        <f>IF(EE$2&lt;&gt;"",IF($C6&lt;&gt;"TBA",EE$2/114,0),SUMIFS('HOURS&amp;CYCLES INPUT'!$F$2:$F$9999,'HOURS&amp;CYCLES INPUT'!$C$2:$C$9999,'QUALIFIED EFH'!$C6,'HOURS&amp;CYCLES INPUT'!$D$2:$D$9999,'QUALIFIED EFH'!EE$4,'HOURS&amp;CYCLES INPUT'!$E$2:$E$9999,'QUALIFIED EFH'!EE$5))</f>
        <v>0</v>
      </c>
      <c r="EF6" s="476">
        <f>IF(EF$2&lt;&gt;"",IF($C6&lt;&gt;"TBA",EF$2/114,0),SUMIFS('HOURS&amp;CYCLES INPUT'!$F$2:$F$9999,'HOURS&amp;CYCLES INPUT'!$C$2:$C$9999,'QUALIFIED EFH'!$C6,'HOURS&amp;CYCLES INPUT'!$D$2:$D$9999,'QUALIFIED EFH'!EF$4,'HOURS&amp;CYCLES INPUT'!$E$2:$E$9999,'QUALIFIED EFH'!EF$5))</f>
        <v>0</v>
      </c>
      <c r="EG6" s="476">
        <f>IF(EG$2&lt;&gt;"",IF($C6&lt;&gt;"TBA",EG$2/114,0),SUMIFS('HOURS&amp;CYCLES INPUT'!$F$2:$F$9999,'HOURS&amp;CYCLES INPUT'!$C$2:$C$9999,'QUALIFIED EFH'!$C6,'HOURS&amp;CYCLES INPUT'!$D$2:$D$9999,'QUALIFIED EFH'!EG$4,'HOURS&amp;CYCLES INPUT'!$E$2:$E$9999,'QUALIFIED EFH'!EG$5))</f>
        <v>0</v>
      </c>
      <c r="EH6" s="476">
        <f>IF(EH$2&lt;&gt;"",IF($C6&lt;&gt;"TBA",EH$2/114,0),SUMIFS('HOURS&amp;CYCLES INPUT'!$F$2:$F$9999,'HOURS&amp;CYCLES INPUT'!$C$2:$C$9999,'QUALIFIED EFH'!$C6,'HOURS&amp;CYCLES INPUT'!$D$2:$D$9999,'QUALIFIED EFH'!EH$4,'HOURS&amp;CYCLES INPUT'!$E$2:$E$9999,'QUALIFIED EFH'!EH$5))</f>
        <v>0</v>
      </c>
      <c r="EI6" s="476">
        <f>IF(EI$2&lt;&gt;"",IF($C6&lt;&gt;"TBA",EI$2/114,0),SUMIFS('HOURS&amp;CYCLES INPUT'!$F$2:$F$9999,'HOURS&amp;CYCLES INPUT'!$C$2:$C$9999,'QUALIFIED EFH'!$C6,'HOURS&amp;CYCLES INPUT'!$D$2:$D$9999,'QUALIFIED EFH'!EI$4,'HOURS&amp;CYCLES INPUT'!$E$2:$E$9999,'QUALIFIED EFH'!EI$5))</f>
        <v>0</v>
      </c>
      <c r="EJ6" s="476">
        <f>IF(EJ$2&lt;&gt;"",IF($C6&lt;&gt;"TBA",EJ$2/114,0),SUMIFS('HOURS&amp;CYCLES INPUT'!$F$2:$F$9999,'HOURS&amp;CYCLES INPUT'!$C$2:$C$9999,'QUALIFIED EFH'!$C6,'HOURS&amp;CYCLES INPUT'!$D$2:$D$9999,'QUALIFIED EFH'!EJ$4,'HOURS&amp;CYCLES INPUT'!$E$2:$E$9999,'QUALIFIED EFH'!EJ$5))</f>
        <v>0</v>
      </c>
      <c r="EK6" s="476">
        <f>IF(EK$2&lt;&gt;"",IF($C6&lt;&gt;"TBA",EK$2/114,0),SUMIFS('HOURS&amp;CYCLES INPUT'!$F$2:$F$9999,'HOURS&amp;CYCLES INPUT'!$C$2:$C$9999,'QUALIFIED EFH'!$C6,'HOURS&amp;CYCLES INPUT'!$D$2:$D$9999,'QUALIFIED EFH'!EK$4,'HOURS&amp;CYCLES INPUT'!$E$2:$E$9999,'QUALIFIED EFH'!EK$5))</f>
        <v>0</v>
      </c>
      <c r="EL6" s="476">
        <f>IF(EL$2&lt;&gt;"",IF($C6&lt;&gt;"TBA",EL$2/114,0),SUMIFS('HOURS&amp;CYCLES INPUT'!$F$2:$F$9999,'HOURS&amp;CYCLES INPUT'!$C$2:$C$9999,'QUALIFIED EFH'!$C6,'HOURS&amp;CYCLES INPUT'!$D$2:$D$9999,'QUALIFIED EFH'!EL$4,'HOURS&amp;CYCLES INPUT'!$E$2:$E$9999,'QUALIFIED EFH'!EL$5))</f>
        <v>0</v>
      </c>
      <c r="EM6" s="476">
        <f>IF(EM$2&lt;&gt;"",IF($C6&lt;&gt;"TBA",EM$2/114,0),SUMIFS('HOURS&amp;CYCLES INPUT'!$F$2:$F$9999,'HOURS&amp;CYCLES INPUT'!$C$2:$C$9999,'QUALIFIED EFH'!$C6,'HOURS&amp;CYCLES INPUT'!$D$2:$D$9999,'QUALIFIED EFH'!EM$4,'HOURS&amp;CYCLES INPUT'!$E$2:$E$9999,'QUALIFIED EFH'!EM$5))</f>
        <v>0</v>
      </c>
      <c r="EN6" s="476">
        <f>IF(EN$2&lt;&gt;"",IF($C6&lt;&gt;"TBA",EN$2/114,0),SUMIFS('HOURS&amp;CYCLES INPUT'!$F$2:$F$9999,'HOURS&amp;CYCLES INPUT'!$C$2:$C$9999,'QUALIFIED EFH'!$C6,'HOURS&amp;CYCLES INPUT'!$D$2:$D$9999,'QUALIFIED EFH'!EN$4,'HOURS&amp;CYCLES INPUT'!$E$2:$E$9999,'QUALIFIED EFH'!EN$5))</f>
        <v>0</v>
      </c>
      <c r="EO6" s="476">
        <f>IF(EO$2&lt;&gt;"",IF($C6&lt;&gt;"TBA",EO$2/114,0),SUMIFS('HOURS&amp;CYCLES INPUT'!$F$2:$F$9999,'HOURS&amp;CYCLES INPUT'!$C$2:$C$9999,'QUALIFIED EFH'!$C6,'HOURS&amp;CYCLES INPUT'!$D$2:$D$9999,'QUALIFIED EFH'!EO$4,'HOURS&amp;CYCLES INPUT'!$E$2:$E$9999,'QUALIFIED EFH'!EO$5))</f>
        <v>0</v>
      </c>
      <c r="EP6" s="476">
        <f>IF(EP$2&lt;&gt;"",IF($C6&lt;&gt;"TBA",EP$2/114,0),SUMIFS('HOURS&amp;CYCLES INPUT'!$F$2:$F$9999,'HOURS&amp;CYCLES INPUT'!$C$2:$C$9999,'QUALIFIED EFH'!$C6,'HOURS&amp;CYCLES INPUT'!$D$2:$D$9999,'QUALIFIED EFH'!EP$4,'HOURS&amp;CYCLES INPUT'!$E$2:$E$9999,'QUALIFIED EFH'!EP$5))</f>
        <v>0</v>
      </c>
      <c r="EQ6" s="476">
        <f>IF(EQ$2&lt;&gt;"",IF($C6&lt;&gt;"TBA",EQ$2/114,0),SUMIFS('HOURS&amp;CYCLES INPUT'!$F$2:$F$9999,'HOURS&amp;CYCLES INPUT'!$C$2:$C$9999,'QUALIFIED EFH'!$C6,'HOURS&amp;CYCLES INPUT'!$D$2:$D$9999,'QUALIFIED EFH'!EQ$4,'HOURS&amp;CYCLES INPUT'!$E$2:$E$9999,'QUALIFIED EFH'!EQ$5))</f>
        <v>0</v>
      </c>
      <c r="ER6" s="476">
        <f>IF(ER$2&lt;&gt;"",IF($C6&lt;&gt;"TBA",ER$2/114,0),SUMIFS('HOURS&amp;CYCLES INPUT'!$F$2:$F$9999,'HOURS&amp;CYCLES INPUT'!$C$2:$C$9999,'QUALIFIED EFH'!$C6,'HOURS&amp;CYCLES INPUT'!$D$2:$D$9999,'QUALIFIED EFH'!ER$4,'HOURS&amp;CYCLES INPUT'!$E$2:$E$9999,'QUALIFIED EFH'!ER$5))</f>
        <v>0</v>
      </c>
      <c r="ES6" s="476">
        <f>IF(ES$2&lt;&gt;"",IF($C6&lt;&gt;"TBA",ES$2/114,0),SUMIFS('HOURS&amp;CYCLES INPUT'!$F$2:$F$9999,'HOURS&amp;CYCLES INPUT'!$C$2:$C$9999,'QUALIFIED EFH'!$C6,'HOURS&amp;CYCLES INPUT'!$D$2:$D$9999,'QUALIFIED EFH'!ES$4,'HOURS&amp;CYCLES INPUT'!$E$2:$E$9999,'QUALIFIED EFH'!ES$5))</f>
        <v>0</v>
      </c>
      <c r="ET6" s="476">
        <f>IF(ET$2&lt;&gt;"",IF($C6&lt;&gt;"TBA",ET$2/114,0),SUMIFS('HOURS&amp;CYCLES INPUT'!$F$2:$F$9999,'HOURS&amp;CYCLES INPUT'!$C$2:$C$9999,'QUALIFIED EFH'!$C6,'HOURS&amp;CYCLES INPUT'!$D$2:$D$9999,'QUALIFIED EFH'!ET$4,'HOURS&amp;CYCLES INPUT'!$E$2:$E$9999,'QUALIFIED EFH'!ET$5))</f>
        <v>0</v>
      </c>
      <c r="EU6" s="476">
        <f>IF(EU$2&lt;&gt;"",IF($C6&lt;&gt;"TBA",EU$2/114,0),SUMIFS('HOURS&amp;CYCLES INPUT'!$F$2:$F$9999,'HOURS&amp;CYCLES INPUT'!$C$2:$C$9999,'QUALIFIED EFH'!$C6,'HOURS&amp;CYCLES INPUT'!$D$2:$D$9999,'QUALIFIED EFH'!EU$4,'HOURS&amp;CYCLES INPUT'!$E$2:$E$9999,'QUALIFIED EFH'!EU$5))</f>
        <v>0</v>
      </c>
      <c r="EV6" s="476">
        <f>IF(EV$2&lt;&gt;"",IF($C6&lt;&gt;"TBA",EV$2/114,0),SUMIFS('HOURS&amp;CYCLES INPUT'!$F$2:$F$9999,'HOURS&amp;CYCLES INPUT'!$C$2:$C$9999,'QUALIFIED EFH'!$C6,'HOURS&amp;CYCLES INPUT'!$D$2:$D$9999,'QUALIFIED EFH'!EV$4,'HOURS&amp;CYCLES INPUT'!$E$2:$E$9999,'QUALIFIED EFH'!EV$5))</f>
        <v>0</v>
      </c>
      <c r="EW6" s="476">
        <f>IF(EW$2&lt;&gt;"",IF($C6&lt;&gt;"TBA",EW$2/114,0),SUMIFS('HOURS&amp;CYCLES INPUT'!$F$2:$F$9999,'HOURS&amp;CYCLES INPUT'!$C$2:$C$9999,'QUALIFIED EFH'!$C6,'HOURS&amp;CYCLES INPUT'!$D$2:$D$9999,'QUALIFIED EFH'!EW$4,'HOURS&amp;CYCLES INPUT'!$E$2:$E$9999,'QUALIFIED EFH'!EW$5))</f>
        <v>0</v>
      </c>
      <c r="EX6" s="476">
        <f>IF(EX$2&lt;&gt;"",IF($C6&lt;&gt;"TBA",EX$2/114,0),SUMIFS('HOURS&amp;CYCLES INPUT'!$F$2:$F$9999,'HOURS&amp;CYCLES INPUT'!$C$2:$C$9999,'QUALIFIED EFH'!$C6,'HOURS&amp;CYCLES INPUT'!$D$2:$D$9999,'QUALIFIED EFH'!EX$4,'HOURS&amp;CYCLES INPUT'!$E$2:$E$9999,'QUALIFIED EFH'!EX$5))</f>
        <v>0</v>
      </c>
      <c r="EY6" s="476">
        <f>IF(EY$2&lt;&gt;"",IF($C6&lt;&gt;"TBA",EY$2/114,0),SUMIFS('HOURS&amp;CYCLES INPUT'!$F$2:$F$9999,'HOURS&amp;CYCLES INPUT'!$C$2:$C$9999,'QUALIFIED EFH'!$C6,'HOURS&amp;CYCLES INPUT'!$D$2:$D$9999,'QUALIFIED EFH'!EY$4,'HOURS&amp;CYCLES INPUT'!$E$2:$E$9999,'QUALIFIED EFH'!EY$5))</f>
        <v>0</v>
      </c>
      <c r="EZ6" s="476">
        <f>IF(EZ$2&lt;&gt;"",IF($C6&lt;&gt;"TBA",EZ$2/114,0),SUMIFS('HOURS&amp;CYCLES INPUT'!$F$2:$F$9999,'HOURS&amp;CYCLES INPUT'!$C$2:$C$9999,'QUALIFIED EFH'!$C6,'HOURS&amp;CYCLES INPUT'!$D$2:$D$9999,'QUALIFIED EFH'!EZ$4,'HOURS&amp;CYCLES INPUT'!$E$2:$E$9999,'QUALIFIED EFH'!EZ$5))</f>
        <v>0</v>
      </c>
      <c r="FA6" s="476">
        <f>IF(FA$2&lt;&gt;"",IF($C6&lt;&gt;"TBA",FA$2/114,0),SUMIFS('HOURS&amp;CYCLES INPUT'!$F$2:$F$9999,'HOURS&amp;CYCLES INPUT'!$C$2:$C$9999,'QUALIFIED EFH'!$C6,'HOURS&amp;CYCLES INPUT'!$D$2:$D$9999,'QUALIFIED EFH'!FA$4,'HOURS&amp;CYCLES INPUT'!$E$2:$E$9999,'QUALIFIED EFH'!FA$5))</f>
        <v>0</v>
      </c>
      <c r="FB6" s="476">
        <f>IF(FB$2&lt;&gt;"",IF($C6&lt;&gt;"TBA",FB$2/114,0),SUMIFS('HOURS&amp;CYCLES INPUT'!$F$2:$F$9999,'HOURS&amp;CYCLES INPUT'!$C$2:$C$9999,'QUALIFIED EFH'!$C6,'HOURS&amp;CYCLES INPUT'!$D$2:$D$9999,'QUALIFIED EFH'!FB$4,'HOURS&amp;CYCLES INPUT'!$E$2:$E$9999,'QUALIFIED EFH'!FB$5))</f>
        <v>0</v>
      </c>
      <c r="FC6" s="476">
        <f>IF(FC$2&lt;&gt;"",IF($C6&lt;&gt;"TBA",FC$2/114,0),SUMIFS('HOURS&amp;CYCLES INPUT'!$F$2:$F$9999,'HOURS&amp;CYCLES INPUT'!$C$2:$C$9999,'QUALIFIED EFH'!$C6,'HOURS&amp;CYCLES INPUT'!$D$2:$D$9999,'QUALIFIED EFH'!FC$4,'HOURS&amp;CYCLES INPUT'!$E$2:$E$9999,'QUALIFIED EFH'!FC$5))</f>
        <v>0</v>
      </c>
      <c r="FD6" s="476">
        <f>IF(FD$2&lt;&gt;"",IF($C6&lt;&gt;"TBA",FD$2/114,0),SUMIFS('HOURS&amp;CYCLES INPUT'!$F$2:$F$9999,'HOURS&amp;CYCLES INPUT'!$C$2:$C$9999,'QUALIFIED EFH'!$C6,'HOURS&amp;CYCLES INPUT'!$D$2:$D$9999,'QUALIFIED EFH'!FD$4,'HOURS&amp;CYCLES INPUT'!$E$2:$E$9999,'QUALIFIED EFH'!FD$5))</f>
        <v>0</v>
      </c>
      <c r="FE6" s="476">
        <f>IF(FE$2&lt;&gt;"",IF($C6&lt;&gt;"TBA",FE$2/114,0),SUMIFS('HOURS&amp;CYCLES INPUT'!$F$2:$F$9999,'HOURS&amp;CYCLES INPUT'!$C$2:$C$9999,'QUALIFIED EFH'!$C6,'HOURS&amp;CYCLES INPUT'!$D$2:$D$9999,'QUALIFIED EFH'!FE$4,'HOURS&amp;CYCLES INPUT'!$E$2:$E$9999,'QUALIFIED EFH'!FE$5))</f>
        <v>0</v>
      </c>
      <c r="FF6" s="476">
        <f>IF(FF$2&lt;&gt;"",IF($C6&lt;&gt;"TBA",FF$2/114,0),SUMIFS('HOURS&amp;CYCLES INPUT'!$F$2:$F$9999,'HOURS&amp;CYCLES INPUT'!$C$2:$C$9999,'QUALIFIED EFH'!$C6,'HOURS&amp;CYCLES INPUT'!$D$2:$D$9999,'QUALIFIED EFH'!FF$4,'HOURS&amp;CYCLES INPUT'!$E$2:$E$9999,'QUALIFIED EFH'!FF$5))</f>
        <v>0</v>
      </c>
      <c r="FG6" s="476">
        <f>IF(FG$2&lt;&gt;"",IF($C6&lt;&gt;"TBA",FG$2/114,0),SUMIFS('HOURS&amp;CYCLES INPUT'!$F$2:$F$9999,'HOURS&amp;CYCLES INPUT'!$C$2:$C$9999,'QUALIFIED EFH'!$C6,'HOURS&amp;CYCLES INPUT'!$D$2:$D$9999,'QUALIFIED EFH'!FG$4,'HOURS&amp;CYCLES INPUT'!$E$2:$E$9999,'QUALIFIED EFH'!FG$5))</f>
        <v>0</v>
      </c>
      <c r="FH6" s="476">
        <f>IF(FH$2&lt;&gt;"",IF($C6&lt;&gt;"TBA",FH$2/114,0),SUMIFS('HOURS&amp;CYCLES INPUT'!$F$2:$F$9999,'HOURS&amp;CYCLES INPUT'!$C$2:$C$9999,'QUALIFIED EFH'!$C6,'HOURS&amp;CYCLES INPUT'!$D$2:$D$9999,'QUALIFIED EFH'!FH$4,'HOURS&amp;CYCLES INPUT'!$E$2:$E$9999,'QUALIFIED EFH'!FH$5))</f>
        <v>0</v>
      </c>
      <c r="FI6" s="476">
        <f>IF(FI$2&lt;&gt;"",IF($C6&lt;&gt;"TBA",FI$2/114,0),SUMIFS('HOURS&amp;CYCLES INPUT'!$F$2:$F$9999,'HOURS&amp;CYCLES INPUT'!$C$2:$C$9999,'QUALIFIED EFH'!$C6,'HOURS&amp;CYCLES INPUT'!$D$2:$D$9999,'QUALIFIED EFH'!FI$4,'HOURS&amp;CYCLES INPUT'!$E$2:$E$9999,'QUALIFIED EFH'!FI$5))</f>
        <v>0</v>
      </c>
      <c r="FJ6" s="476">
        <f>IF(FJ$2&lt;&gt;"",IF($C6&lt;&gt;"TBA",FJ$2/114,0),SUMIFS('HOURS&amp;CYCLES INPUT'!$F$2:$F$9999,'HOURS&amp;CYCLES INPUT'!$C$2:$C$9999,'QUALIFIED EFH'!$C6,'HOURS&amp;CYCLES INPUT'!$D$2:$D$9999,'QUALIFIED EFH'!FJ$4,'HOURS&amp;CYCLES INPUT'!$E$2:$E$9999,'QUALIFIED EFH'!FJ$5))</f>
        <v>0</v>
      </c>
      <c r="FK6" s="476">
        <f>IF(FK$2&lt;&gt;"",IF($C6&lt;&gt;"TBA",FK$2/114,0),SUMIFS('HOURS&amp;CYCLES INPUT'!$F$2:$F$9999,'HOURS&amp;CYCLES INPUT'!$C$2:$C$9999,'QUALIFIED EFH'!$C6,'HOURS&amp;CYCLES INPUT'!$D$2:$D$9999,'QUALIFIED EFH'!FK$4,'HOURS&amp;CYCLES INPUT'!$E$2:$E$9999,'QUALIFIED EFH'!FK$5))</f>
        <v>0</v>
      </c>
      <c r="FL6" s="476">
        <f>IF(FL$2&lt;&gt;"",IF($C6&lt;&gt;"TBA",FL$2/114,0),SUMIFS('HOURS&amp;CYCLES INPUT'!$F$2:$F$9999,'HOURS&amp;CYCLES INPUT'!$C$2:$C$9999,'QUALIFIED EFH'!$C6,'HOURS&amp;CYCLES INPUT'!$D$2:$D$9999,'QUALIFIED EFH'!FL$4,'HOURS&amp;CYCLES INPUT'!$E$2:$E$9999,'QUALIFIED EFH'!FL$5))</f>
        <v>0</v>
      </c>
      <c r="FM6" s="476">
        <f>IF(FM$2&lt;&gt;"",IF($C6&lt;&gt;"TBA",FM$2/114,0),SUMIFS('HOURS&amp;CYCLES INPUT'!$F$2:$F$9999,'HOURS&amp;CYCLES INPUT'!$C$2:$C$9999,'QUALIFIED EFH'!$C6,'HOURS&amp;CYCLES INPUT'!$D$2:$D$9999,'QUALIFIED EFH'!FM$4,'HOURS&amp;CYCLES INPUT'!$E$2:$E$9999,'QUALIFIED EFH'!FM$5))</f>
        <v>0</v>
      </c>
      <c r="FN6" s="476">
        <f>IF(FN$2&lt;&gt;"",IF($C6&lt;&gt;"TBA",FN$2/114,0),SUMIFS('HOURS&amp;CYCLES INPUT'!$F$2:$F$9999,'HOURS&amp;CYCLES INPUT'!$C$2:$C$9999,'QUALIFIED EFH'!$C6,'HOURS&amp;CYCLES INPUT'!$D$2:$D$9999,'QUALIFIED EFH'!FN$4,'HOURS&amp;CYCLES INPUT'!$E$2:$E$9999,'QUALIFIED EFH'!FN$5))</f>
        <v>0</v>
      </c>
      <c r="FO6" s="476">
        <f>IF(FO$2&lt;&gt;"",IF($C6&lt;&gt;"TBA",FO$2/114,0),SUMIFS('HOURS&amp;CYCLES INPUT'!$F$2:$F$9999,'HOURS&amp;CYCLES INPUT'!$C$2:$C$9999,'QUALIFIED EFH'!$C6,'HOURS&amp;CYCLES INPUT'!$D$2:$D$9999,'QUALIFIED EFH'!FO$4,'HOURS&amp;CYCLES INPUT'!$E$2:$E$9999,'QUALIFIED EFH'!FO$5))</f>
        <v>0</v>
      </c>
      <c r="FP6" s="476">
        <f>IF(FP$2&lt;&gt;"",IF($C6&lt;&gt;"TBA",FP$2/114,0),SUMIFS('HOURS&amp;CYCLES INPUT'!$F$2:$F$9999,'HOURS&amp;CYCLES INPUT'!$C$2:$C$9999,'QUALIFIED EFH'!$C6,'HOURS&amp;CYCLES INPUT'!$D$2:$D$9999,'QUALIFIED EFH'!FP$4,'HOURS&amp;CYCLES INPUT'!$E$2:$E$9999,'QUALIFIED EFH'!FP$5))</f>
        <v>0</v>
      </c>
      <c r="FQ6" s="476">
        <f>IF(FQ$2&lt;&gt;"",IF($C6&lt;&gt;"TBA",FQ$2/114,0),SUMIFS('HOURS&amp;CYCLES INPUT'!$F$2:$F$9999,'HOURS&amp;CYCLES INPUT'!$C$2:$C$9999,'QUALIFIED EFH'!$C6,'HOURS&amp;CYCLES INPUT'!$D$2:$D$9999,'QUALIFIED EFH'!FQ$4,'HOURS&amp;CYCLES INPUT'!$E$2:$E$9999,'QUALIFIED EFH'!FQ$5))</f>
        <v>0</v>
      </c>
      <c r="FR6" s="476">
        <f>IF(FR$2&lt;&gt;"",IF($C6&lt;&gt;"TBA",FR$2/114,0),SUMIFS('HOURS&amp;CYCLES INPUT'!$F$2:$F$9999,'HOURS&amp;CYCLES INPUT'!$C$2:$C$9999,'QUALIFIED EFH'!$C6,'HOURS&amp;CYCLES INPUT'!$D$2:$D$9999,'QUALIFIED EFH'!FR$4,'HOURS&amp;CYCLES INPUT'!$E$2:$E$9999,'QUALIFIED EFH'!FR$5))</f>
        <v>0</v>
      </c>
      <c r="FS6" s="476">
        <f>IF(FS$2&lt;&gt;"",IF($C6&lt;&gt;"TBA",FS$2/114,0),SUMIFS('HOURS&amp;CYCLES INPUT'!$F$2:$F$9999,'HOURS&amp;CYCLES INPUT'!$C$2:$C$9999,'QUALIFIED EFH'!$C6,'HOURS&amp;CYCLES INPUT'!$D$2:$D$9999,'QUALIFIED EFH'!FS$4,'HOURS&amp;CYCLES INPUT'!$E$2:$E$9999,'QUALIFIED EFH'!FS$5))</f>
        <v>0</v>
      </c>
      <c r="FT6" s="476">
        <f>IF(FT$2&lt;&gt;"",IF($C6&lt;&gt;"TBA",FT$2/114,0),SUMIFS('HOURS&amp;CYCLES INPUT'!$F$2:$F$9999,'HOURS&amp;CYCLES INPUT'!$C$2:$C$9999,'QUALIFIED EFH'!$C6,'HOURS&amp;CYCLES INPUT'!$D$2:$D$9999,'QUALIFIED EFH'!FT$4,'HOURS&amp;CYCLES INPUT'!$E$2:$E$9999,'QUALIFIED EFH'!FT$5))</f>
        <v>0</v>
      </c>
      <c r="FU6" s="476">
        <f>IF(FU$2&lt;&gt;"",IF($C6&lt;&gt;"TBA",FU$2/114,0),SUMIFS('HOURS&amp;CYCLES INPUT'!$F$2:$F$9999,'HOURS&amp;CYCLES INPUT'!$C$2:$C$9999,'QUALIFIED EFH'!$C6,'HOURS&amp;CYCLES INPUT'!$D$2:$D$9999,'QUALIFIED EFH'!FU$4,'HOURS&amp;CYCLES INPUT'!$E$2:$E$9999,'QUALIFIED EFH'!FU$5))</f>
        <v>0</v>
      </c>
      <c r="FV6" s="476">
        <f>IF(FV$2&lt;&gt;"",IF($C6&lt;&gt;"TBA",FV$2/114,0),SUMIFS('HOURS&amp;CYCLES INPUT'!$F$2:$F$9999,'HOURS&amp;CYCLES INPUT'!$C$2:$C$9999,'QUALIFIED EFH'!$C6,'HOURS&amp;CYCLES INPUT'!$D$2:$D$9999,'QUALIFIED EFH'!FV$4,'HOURS&amp;CYCLES INPUT'!$E$2:$E$9999,'QUALIFIED EFH'!FV$5))</f>
        <v>0</v>
      </c>
      <c r="FW6" s="476">
        <f>IF(FW$2&lt;&gt;"",IF($C6&lt;&gt;"TBA",FW$2/114,0),SUMIFS('HOURS&amp;CYCLES INPUT'!$F$2:$F$9999,'HOURS&amp;CYCLES INPUT'!$C$2:$C$9999,'QUALIFIED EFH'!$C6,'HOURS&amp;CYCLES INPUT'!$D$2:$D$9999,'QUALIFIED EFH'!FW$4,'HOURS&amp;CYCLES INPUT'!$E$2:$E$9999,'QUALIFIED EFH'!FW$5))</f>
        <v>0</v>
      </c>
      <c r="FX6" s="476">
        <f>IF(FX$2&lt;&gt;"",IF($C6&lt;&gt;"TBA",FX$2/114,0),SUMIFS('HOURS&amp;CYCLES INPUT'!$F$2:$F$9999,'HOURS&amp;CYCLES INPUT'!$C$2:$C$9999,'QUALIFIED EFH'!$C6,'HOURS&amp;CYCLES INPUT'!$D$2:$D$9999,'QUALIFIED EFH'!FX$4,'HOURS&amp;CYCLES INPUT'!$E$2:$E$9999,'QUALIFIED EFH'!FX$5))</f>
        <v>0</v>
      </c>
      <c r="FY6" s="476">
        <f>IF(FY$2&lt;&gt;"",IF($C6&lt;&gt;"TBA",FY$2/114,0),SUMIFS('HOURS&amp;CYCLES INPUT'!$F$2:$F$9999,'HOURS&amp;CYCLES INPUT'!$C$2:$C$9999,'QUALIFIED EFH'!$C6,'HOURS&amp;CYCLES INPUT'!$D$2:$D$9999,'QUALIFIED EFH'!FY$4,'HOURS&amp;CYCLES INPUT'!$E$2:$E$9999,'QUALIFIED EFH'!FY$5))</f>
        <v>0</v>
      </c>
      <c r="FZ6" s="476">
        <f>IF(FZ$2&lt;&gt;"",IF($C6&lt;&gt;"TBA",FZ$2/114,0),SUMIFS('HOURS&amp;CYCLES INPUT'!$F$2:$F$9999,'HOURS&amp;CYCLES INPUT'!$C$2:$C$9999,'QUALIFIED EFH'!$C6,'HOURS&amp;CYCLES INPUT'!$D$2:$D$9999,'QUALIFIED EFH'!FZ$4,'HOURS&amp;CYCLES INPUT'!$E$2:$E$9999,'QUALIFIED EFH'!FZ$5))</f>
        <v>0</v>
      </c>
      <c r="GA6" s="476">
        <f>IF(GA$2&lt;&gt;"",IF($C6&lt;&gt;"TBA",GA$2/114,0),SUMIFS('HOURS&amp;CYCLES INPUT'!$F$2:$F$9999,'HOURS&amp;CYCLES INPUT'!$C$2:$C$9999,'QUALIFIED EFH'!$C6,'HOURS&amp;CYCLES INPUT'!$D$2:$D$9999,'QUALIFIED EFH'!GA$4,'HOURS&amp;CYCLES INPUT'!$E$2:$E$9999,'QUALIFIED EFH'!GA$5))</f>
        <v>0</v>
      </c>
      <c r="GB6" s="476">
        <f>IF(GB$2&lt;&gt;"",IF($C6&lt;&gt;"TBA",GB$2/114,0),SUMIFS('HOURS&amp;CYCLES INPUT'!$F$2:$F$9999,'HOURS&amp;CYCLES INPUT'!$C$2:$C$9999,'QUALIFIED EFH'!$C6,'HOURS&amp;CYCLES INPUT'!$D$2:$D$9999,'QUALIFIED EFH'!GB$4,'HOURS&amp;CYCLES INPUT'!$E$2:$E$9999,'QUALIFIED EFH'!GB$5))</f>
        <v>0</v>
      </c>
    </row>
    <row r="7" spans="2:184" x14ac:dyDescent="0.35">
      <c r="C7" s="472">
        <f>'QUALIFIED ENGINES'!D8</f>
        <v>91410</v>
      </c>
      <c r="D7" s="476">
        <f>IF(D$2&lt;&gt;"",IF($C7&lt;&gt;"TBA",D$2/114,0),SUMIFS('HOURS&amp;CYCLES INPUT'!$F$2:$F$9999,'HOURS&amp;CYCLES INPUT'!$C$2:$C$9999,'QUALIFIED EFH'!$C7,'HOURS&amp;CYCLES INPUT'!$D$2:$D$9999,'QUALIFIED EFH'!D$4,'HOURS&amp;CYCLES INPUT'!$E$2:$E$9999,'QUALIFIED EFH'!D$5))</f>
        <v>72.44</v>
      </c>
      <c r="E7" s="476">
        <f>IF(E$2&lt;&gt;"",IF($C7&lt;&gt;"TBA",E$2/114,0),SUMIFS('HOURS&amp;CYCLES INPUT'!$F$2:$F$9999,'HOURS&amp;CYCLES INPUT'!$C$2:$C$9999,'QUALIFIED EFH'!$C7,'HOURS&amp;CYCLES INPUT'!$D$2:$D$9999,'QUALIFIED EFH'!E$4,'HOURS&amp;CYCLES INPUT'!$E$2:$E$9999,'QUALIFIED EFH'!E$5))</f>
        <v>280.7</v>
      </c>
      <c r="F7" s="476">
        <f>IF(F$2&lt;&gt;"",IF($C7&lt;&gt;"TBA",F$2/114,0),SUMIFS('HOURS&amp;CYCLES INPUT'!$F$2:$F$9999,'HOURS&amp;CYCLES INPUT'!$C$2:$C$9999,'QUALIFIED EFH'!$C7,'HOURS&amp;CYCLES INPUT'!$D$2:$D$9999,'QUALIFIED EFH'!F$4,'HOURS&amp;CYCLES INPUT'!$E$2:$E$9999,'QUALIFIED EFH'!F$5))</f>
        <v>304.04000000000002</v>
      </c>
      <c r="G7" s="476">
        <f>IF(G$2&lt;&gt;"",IF($C7&lt;&gt;"TBA",G$2/114,0),SUMIFS('HOURS&amp;CYCLES INPUT'!$F$2:$F$9999,'HOURS&amp;CYCLES INPUT'!$C$2:$C$9999,'QUALIFIED EFH'!$C7,'HOURS&amp;CYCLES INPUT'!$D$2:$D$9999,'QUALIFIED EFH'!G$4,'HOURS&amp;CYCLES INPUT'!$E$2:$E$9999,'QUALIFIED EFH'!G$5))</f>
        <v>340.52</v>
      </c>
      <c r="H7" s="476">
        <f>IF(H$2&lt;&gt;"",IF($C7&lt;&gt;"TBA",H$2/114,0),SUMIFS('HOURS&amp;CYCLES INPUT'!$F$2:$F$9999,'HOURS&amp;CYCLES INPUT'!$C$2:$C$9999,'QUALIFIED EFH'!$C7,'HOURS&amp;CYCLES INPUT'!$D$2:$D$9999,'QUALIFIED EFH'!H$4,'HOURS&amp;CYCLES INPUT'!$E$2:$E$9999,'QUALIFIED EFH'!H$5))</f>
        <v>302.83999999999997</v>
      </c>
      <c r="I7" s="476">
        <f>IF(I$2&lt;&gt;"",IF($C7&lt;&gt;"TBA",I$2/114,0),SUMIFS('HOURS&amp;CYCLES INPUT'!$F$2:$F$9999,'HOURS&amp;CYCLES INPUT'!$C$2:$C$9999,'QUALIFIED EFH'!$C7,'HOURS&amp;CYCLES INPUT'!$D$2:$D$9999,'QUALIFIED EFH'!I$4,'HOURS&amp;CYCLES INPUT'!$E$2:$E$9999,'QUALIFIED EFH'!I$5))</f>
        <v>261.14999999999998</v>
      </c>
      <c r="J7" s="476">
        <f>IF(J$2&lt;&gt;"",IF($C7&lt;&gt;"TBA",J$2/114,0),SUMIFS('HOURS&amp;CYCLES INPUT'!$F$2:$F$9999,'HOURS&amp;CYCLES INPUT'!$C$2:$C$9999,'QUALIFIED EFH'!$C7,'HOURS&amp;CYCLES INPUT'!$D$2:$D$9999,'QUALIFIED EFH'!J$4,'HOURS&amp;CYCLES INPUT'!$E$2:$E$9999,'QUALIFIED EFH'!J$5))</f>
        <v>346.86</v>
      </c>
      <c r="K7" s="476">
        <f>IF(K$2&lt;&gt;"",IF($C7&lt;&gt;"TBA",K$2/114,0),SUMIFS('HOURS&amp;CYCLES INPUT'!$F$2:$F$9999,'HOURS&amp;CYCLES INPUT'!$C$2:$C$9999,'QUALIFIED EFH'!$C7,'HOURS&amp;CYCLES INPUT'!$D$2:$D$9999,'QUALIFIED EFH'!K$4,'HOURS&amp;CYCLES INPUT'!$E$2:$E$9999,'QUALIFIED EFH'!K$5))</f>
        <v>376.97</v>
      </c>
      <c r="L7" s="476">
        <f>IF(L$2&lt;&gt;"",IF($C7&lt;&gt;"TBA",L$2/114,0),SUMIFS('HOURS&amp;CYCLES INPUT'!$F$2:$F$9999,'HOURS&amp;CYCLES INPUT'!$C$2:$C$9999,'QUALIFIED EFH'!$C7,'HOURS&amp;CYCLES INPUT'!$D$2:$D$9999,'QUALIFIED EFH'!L$4,'HOURS&amp;CYCLES INPUT'!$E$2:$E$9999,'QUALIFIED EFH'!L$5))</f>
        <v>335.95</v>
      </c>
      <c r="M7" s="476">
        <f>IF(M$2&lt;&gt;"",IF($C7&lt;&gt;"TBA",M$2/114,0),SUMIFS('HOURS&amp;CYCLES INPUT'!$F$2:$F$9999,'HOURS&amp;CYCLES INPUT'!$C$2:$C$9999,'QUALIFIED EFH'!$C7,'HOURS&amp;CYCLES INPUT'!$D$2:$D$9999,'QUALIFIED EFH'!M$4,'HOURS&amp;CYCLES INPUT'!$E$2:$E$9999,'QUALIFIED EFH'!M$5))</f>
        <v>358.77</v>
      </c>
      <c r="N7" s="476">
        <f>IF(N$2&lt;&gt;"",IF($C7&lt;&gt;"TBA",N$2/114,0),SUMIFS('HOURS&amp;CYCLES INPUT'!$F$2:$F$9999,'HOURS&amp;CYCLES INPUT'!$C$2:$C$9999,'QUALIFIED EFH'!$C7,'HOURS&amp;CYCLES INPUT'!$D$2:$D$9999,'QUALIFIED EFH'!N$4,'HOURS&amp;CYCLES INPUT'!$E$2:$E$9999,'QUALIFIED EFH'!N$5))</f>
        <v>357.33</v>
      </c>
      <c r="O7" s="476">
        <f>IF(O$2&lt;&gt;"",IF($C7&lt;&gt;"TBA",O$2/114,0),SUMIFS('HOURS&amp;CYCLES INPUT'!$F$2:$F$9999,'HOURS&amp;CYCLES INPUT'!$C$2:$C$9999,'QUALIFIED EFH'!$C7,'HOURS&amp;CYCLES INPUT'!$D$2:$D$9999,'QUALIFIED EFH'!O$4,'HOURS&amp;CYCLES INPUT'!$E$2:$E$9999,'QUALIFIED EFH'!O$5))</f>
        <v>345.81</v>
      </c>
      <c r="P7" s="476">
        <f>IF(P$2&lt;&gt;"",IF($C7&lt;&gt;"TBA",P$2/114,0),SUMIFS('HOURS&amp;CYCLES INPUT'!$F$2:$F$9999,'HOURS&amp;CYCLES INPUT'!$C$2:$C$9999,'QUALIFIED EFH'!$C7,'HOURS&amp;CYCLES INPUT'!$D$2:$D$9999,'QUALIFIED EFH'!P$4,'HOURS&amp;CYCLES INPUT'!$E$2:$E$9999,'QUALIFIED EFH'!P$5))</f>
        <v>381.26</v>
      </c>
      <c r="Q7" s="476">
        <f>IF(Q$2&lt;&gt;"",IF($C7&lt;&gt;"TBA",Q$2/114,0),SUMIFS('HOURS&amp;CYCLES INPUT'!$F$2:$F$9999,'HOURS&amp;CYCLES INPUT'!$C$2:$C$9999,'QUALIFIED EFH'!$C7,'HOURS&amp;CYCLES INPUT'!$D$2:$D$9999,'QUALIFIED EFH'!Q$4,'HOURS&amp;CYCLES INPUT'!$E$2:$E$9999,'QUALIFIED EFH'!Q$5))</f>
        <v>329.37</v>
      </c>
      <c r="R7" s="476">
        <f>IF(R$1&lt;&gt;"",IF($C7&lt;&gt;"TBA",R$1/114,0),SUMIFS('HOURS&amp;CYCLES INPUT'!$F$2:$F$9999,'HOURS&amp;CYCLES INPUT'!$C$2:$C$9999,'QUALIFIED EFH'!$C7,'HOURS&amp;CYCLES INPUT'!$D$2:$D$9999,'QUALIFIED EFH'!R$4,'HOURS&amp;CYCLES INPUT'!$E$2:$E$9999,'QUALIFIED EFH'!R$5))</f>
        <v>0</v>
      </c>
      <c r="S7" s="476">
        <f>IF(S$2&lt;&gt;"",IF($C7&lt;&gt;"TBA",S$2/114,0),SUMIFS('HOURS&amp;CYCLES INPUT'!$F$2:$F$9999,'HOURS&amp;CYCLES INPUT'!$C$2:$C$9999,'QUALIFIED EFH'!$C7,'HOURS&amp;CYCLES INPUT'!$D$2:$D$9999,'QUALIFIED EFH'!S$4,'HOURS&amp;CYCLES INPUT'!$E$2:$E$9999,'QUALIFIED EFH'!S$5))</f>
        <v>320.82</v>
      </c>
      <c r="T7" s="476">
        <f>IF(T$2&lt;&gt;"",IF($C7&lt;&gt;"TBA",T$2/114,0),SUMIFS('HOURS&amp;CYCLES INPUT'!$F$2:$F$9999,'HOURS&amp;CYCLES INPUT'!$C$2:$C$9999,'QUALIFIED EFH'!$C7,'HOURS&amp;CYCLES INPUT'!$D$2:$D$9999,'QUALIFIED EFH'!T$4,'HOURS&amp;CYCLES INPUT'!$E$2:$E$9999,'QUALIFIED EFH'!T$5))</f>
        <v>362.15</v>
      </c>
      <c r="U7" s="476">
        <f>IF(U$2&lt;&gt;"",IF($C7&lt;&gt;"TBA",U$2/114,0),SUMIFS('HOURS&amp;CYCLES INPUT'!$F$2:$F$9999,'HOURS&amp;CYCLES INPUT'!$C$2:$C$9999,'QUALIFIED EFH'!$C7,'HOURS&amp;CYCLES INPUT'!$D$2:$D$9999,'QUALIFIED EFH'!U$4,'HOURS&amp;CYCLES INPUT'!$E$2:$E$9999,'QUALIFIED EFH'!U$5))</f>
        <v>354.4</v>
      </c>
      <c r="V7" s="476">
        <f>IF(V$2&lt;&gt;"",IF($C7&lt;&gt;"TBA",V$2/114,0),SUMIFS('HOURS&amp;CYCLES INPUT'!$F$2:$F$9999,'HOURS&amp;CYCLES INPUT'!$C$2:$C$9999,'QUALIFIED EFH'!$C7,'HOURS&amp;CYCLES INPUT'!$D$2:$D$9999,'QUALIFIED EFH'!V$4,'HOURS&amp;CYCLES INPUT'!$E$2:$E$9999,'QUALIFIED EFH'!V$5))</f>
        <v>338.45</v>
      </c>
      <c r="W7" s="476">
        <f>IF(W$2&lt;&gt;"",IF($C7&lt;&gt;"TBA",W$2/114,0),SUMIFS('HOURS&amp;CYCLES INPUT'!$F$2:$F$9999,'HOURS&amp;CYCLES INPUT'!$C$2:$C$9999,'QUALIFIED EFH'!$C7,'HOURS&amp;CYCLES INPUT'!$D$2:$D$9999,'QUALIFIED EFH'!W$4,'HOURS&amp;CYCLES INPUT'!$E$2:$E$9999,'QUALIFIED EFH'!W$5))</f>
        <v>371.5</v>
      </c>
      <c r="X7" s="476">
        <f>IF(X$2&lt;&gt;"",IF($C7&lt;&gt;"TBA",X$2/114,0),SUMIFS('HOURS&amp;CYCLES INPUT'!$F$2:$F$9999,'HOURS&amp;CYCLES INPUT'!$C$2:$C$9999,'QUALIFIED EFH'!$C7,'HOURS&amp;CYCLES INPUT'!$D$2:$D$9999,'QUALIFIED EFH'!X$4,'HOURS&amp;CYCLES INPUT'!$E$2:$E$9999,'QUALIFIED EFH'!X$5))</f>
        <v>359.93</v>
      </c>
      <c r="Y7" s="476">
        <f>IF(Y$2&lt;&gt;"",IF($C7&lt;&gt;"TBA",Y$2/114,0),SUMIFS('HOURS&amp;CYCLES INPUT'!$F$2:$F$9999,'HOURS&amp;CYCLES INPUT'!$C$2:$C$9999,'QUALIFIED EFH'!$C7,'HOURS&amp;CYCLES INPUT'!$D$2:$D$9999,'QUALIFIED EFH'!Y$4,'HOURS&amp;CYCLES INPUT'!$E$2:$E$9999,'QUALIFIED EFH'!Y$5))</f>
        <v>347.37</v>
      </c>
      <c r="Z7" s="476">
        <f>IF(Z$2&lt;&gt;"",IF($C7&lt;&gt;"TBA",Z$2/114,0),SUMIFS('HOURS&amp;CYCLES INPUT'!$F$2:$F$9999,'HOURS&amp;CYCLES INPUT'!$C$2:$C$9999,'QUALIFIED EFH'!$C7,'HOURS&amp;CYCLES INPUT'!$D$2:$D$9999,'QUALIFIED EFH'!Z$4,'HOURS&amp;CYCLES INPUT'!$E$2:$E$9999,'QUALIFIED EFH'!Z$5))</f>
        <v>342.21</v>
      </c>
      <c r="AA7" s="476">
        <f>IF(AA$2&lt;&gt;"",IF($C7&lt;&gt;"TBA",AA$2/114,0),SUMIFS('HOURS&amp;CYCLES INPUT'!$F$2:$F$9999,'HOURS&amp;CYCLES INPUT'!$C$2:$C$9999,'QUALIFIED EFH'!$C7,'HOURS&amp;CYCLES INPUT'!$D$2:$D$9999,'QUALIFIED EFH'!AA$4,'HOURS&amp;CYCLES INPUT'!$E$2:$E$9999,'QUALIFIED EFH'!AA$5))</f>
        <v>321.60000000000002</v>
      </c>
      <c r="AB7" s="476">
        <f>IF(AB$2&lt;&gt;"",IF($C7&lt;&gt;"TBA",AB$2/114,0),SUMIFS('HOURS&amp;CYCLES INPUT'!$F$2:$F$9999,'HOURS&amp;CYCLES INPUT'!$C$2:$C$9999,'QUALIFIED EFH'!$C7,'HOURS&amp;CYCLES INPUT'!$D$2:$D$9999,'QUALIFIED EFH'!AB$4,'HOURS&amp;CYCLES INPUT'!$E$2:$E$9999,'QUALIFIED EFH'!AB$5))</f>
        <v>361.07</v>
      </c>
      <c r="AC7" s="476">
        <f>IF(AC$2&lt;&gt;"",IF($C7&lt;&gt;"TBA",AC$2/114,0),SUMIFS('HOURS&amp;CYCLES INPUT'!$F$2:$F$9999,'HOURS&amp;CYCLES INPUT'!$C$2:$C$9999,'QUALIFIED EFH'!$C7,'HOURS&amp;CYCLES INPUT'!$D$2:$D$9999,'QUALIFIED EFH'!AC$4,'HOURS&amp;CYCLES INPUT'!$E$2:$E$9999,'QUALIFIED EFH'!AC$5))</f>
        <v>341.62</v>
      </c>
      <c r="AD7" s="476">
        <f>IF(AD$2&lt;&gt;"",IF($C7&lt;&gt;"TBA",AD$2/114,0),SUMIFS('HOURS&amp;CYCLES INPUT'!$F$2:$F$9999,'HOURS&amp;CYCLES INPUT'!$C$2:$C$9999,'QUALIFIED EFH'!$C7,'HOURS&amp;CYCLES INPUT'!$D$2:$D$9999,'QUALIFIED EFH'!AD$4,'HOURS&amp;CYCLES INPUT'!$E$2:$E$9999,'QUALIFIED EFH'!AD$5))</f>
        <v>306.05</v>
      </c>
      <c r="AE7" s="476">
        <f>IF(AE$2&lt;&gt;"",IF($C7&lt;&gt;"TBA",AE$2/114,0),SUMIFS('HOURS&amp;CYCLES INPUT'!$F$2:$F$9999,'HOURS&amp;CYCLES INPUT'!$C$2:$C$9999,'QUALIFIED EFH'!$C7,'HOURS&amp;CYCLES INPUT'!$D$2:$D$9999,'QUALIFIED EFH'!AE$4,'HOURS&amp;CYCLES INPUT'!$E$2:$E$9999,'QUALIFIED EFH'!AE$5))</f>
        <v>360.18</v>
      </c>
      <c r="AF7" s="476">
        <f>IF(AF$2&lt;&gt;"",IF($C7&lt;&gt;"TBA",AF$2/114,0),SUMIFS('HOURS&amp;CYCLES INPUT'!$F$2:$F$9999,'HOURS&amp;CYCLES INPUT'!$C$2:$C$9999,'QUALIFIED EFH'!$C7,'HOURS&amp;CYCLES INPUT'!$D$2:$D$9999,'QUALIFIED EFH'!AF$4,'HOURS&amp;CYCLES INPUT'!$E$2:$E$9999,'QUALIFIED EFH'!AF$5))</f>
        <v>264.63</v>
      </c>
      <c r="AG7" s="476">
        <f>IF(AG$2&lt;&gt;"",IF($C7&lt;&gt;"TBA",AG$2/114,0),SUMIFS('HOURS&amp;CYCLES INPUT'!$F$2:$F$9999,'HOURS&amp;CYCLES INPUT'!$C$2:$C$9999,'QUALIFIED EFH'!$C7,'HOURS&amp;CYCLES INPUT'!$D$2:$D$9999,'QUALIFIED EFH'!AG$4,'HOURS&amp;CYCLES INPUT'!$E$2:$E$9999,'QUALIFIED EFH'!AG$5))</f>
        <v>320.89999999999998</v>
      </c>
      <c r="AH7" s="476">
        <f>IF(AH$2&lt;&gt;"",IF($C7&lt;&gt;"TBA",AH$2/114,0),SUMIFS('HOURS&amp;CYCLES INPUT'!$F$2:$F$9999,'HOURS&amp;CYCLES INPUT'!$C$2:$C$9999,'QUALIFIED EFH'!$C7,'HOURS&amp;CYCLES INPUT'!$D$2:$D$9999,'QUALIFIED EFH'!AH$4,'HOURS&amp;CYCLES INPUT'!$E$2:$E$9999,'QUALIFIED EFH'!AH$5))</f>
        <v>306.69</v>
      </c>
      <c r="AI7" s="476">
        <f>IF(AI$2&lt;&gt;"",IF($C7&lt;&gt;"TBA",AI$2/114,0),SUMIFS('HOURS&amp;CYCLES INPUT'!$F$2:$F$9999,'HOURS&amp;CYCLES INPUT'!$C$2:$C$9999,'QUALIFIED EFH'!$C7,'HOURS&amp;CYCLES INPUT'!$D$2:$D$9999,'QUALIFIED EFH'!AI$4,'HOURS&amp;CYCLES INPUT'!$E$2:$E$9999,'QUALIFIED EFH'!AI$5))</f>
        <v>384.41</v>
      </c>
      <c r="AJ7" s="476">
        <f>IF(AJ$2&lt;&gt;"",IF($C7&lt;&gt;"TBA",AJ$2/114,0),SUMIFS('HOURS&amp;CYCLES INPUT'!$F$2:$F$9999,'HOURS&amp;CYCLES INPUT'!$C$2:$C$9999,'QUALIFIED EFH'!$C7,'HOURS&amp;CYCLES INPUT'!$D$2:$D$9999,'QUALIFIED EFH'!AJ$4,'HOURS&amp;CYCLES INPUT'!$E$2:$E$9999,'QUALIFIED EFH'!AJ$5))</f>
        <v>361.42</v>
      </c>
      <c r="AK7" s="476">
        <f>IF(AK$2&lt;&gt;"",IF($C7&lt;&gt;"TBA",AK$2/114,0),SUMIFS('HOURS&amp;CYCLES INPUT'!$F$2:$F$9999,'HOURS&amp;CYCLES INPUT'!$C$2:$C$9999,'QUALIFIED EFH'!$C7,'HOURS&amp;CYCLES INPUT'!$D$2:$D$9999,'QUALIFIED EFH'!AK$4,'HOURS&amp;CYCLES INPUT'!$E$2:$E$9999,'QUALIFIED EFH'!AK$5))</f>
        <v>346.48</v>
      </c>
      <c r="AL7" s="476">
        <f>IF(AL$2&lt;&gt;"",IF($C7&lt;&gt;"TBA",AL$2/114,0),SUMIFS('HOURS&amp;CYCLES INPUT'!$F$2:$F$9999,'HOURS&amp;CYCLES INPUT'!$C$2:$C$9999,'QUALIFIED EFH'!$C7,'HOURS&amp;CYCLES INPUT'!$D$2:$D$9999,'QUALIFIED EFH'!AL$4,'HOURS&amp;CYCLES INPUT'!$E$2:$E$9999,'QUALIFIED EFH'!AL$5))</f>
        <v>364.02</v>
      </c>
      <c r="AM7" s="476">
        <f>IF(AM$2&lt;&gt;"",IF($C7&lt;&gt;"TBA",AM$2/114,0),SUMIFS('HOURS&amp;CYCLES INPUT'!$F$2:$F$9999,'HOURS&amp;CYCLES INPUT'!$C$2:$C$9999,'QUALIFIED EFH'!$C7,'HOURS&amp;CYCLES INPUT'!$D$2:$D$9999,'QUALIFIED EFH'!AM$4,'HOURS&amp;CYCLES INPUT'!$E$2:$E$9999,'QUALIFIED EFH'!AM$5))</f>
        <v>155.77000000000001</v>
      </c>
      <c r="AN7" s="476">
        <f>IF(AN$2&lt;&gt;"",IF($C7&lt;&gt;"TBA",AN$2/114,0),SUMIFS('HOURS&amp;CYCLES INPUT'!$F$2:$F$9999,'HOURS&amp;CYCLES INPUT'!$C$2:$C$9999,'QUALIFIED EFH'!$C7,'HOURS&amp;CYCLES INPUT'!$D$2:$D$9999,'QUALIFIED EFH'!AN$4,'HOURS&amp;CYCLES INPUT'!$E$2:$E$9999,'QUALIFIED EFH'!AN$5))</f>
        <v>0</v>
      </c>
      <c r="AO7" s="476">
        <f>IF(AO$2&lt;&gt;"",IF($C7&lt;&gt;"TBA",AO$2/114,0),SUMIFS('HOURS&amp;CYCLES INPUT'!$F$2:$F$9999,'HOURS&amp;CYCLES INPUT'!$C$2:$C$9999,'QUALIFIED EFH'!$C7,'HOURS&amp;CYCLES INPUT'!$D$2:$D$9999,'QUALIFIED EFH'!AO$4,'HOURS&amp;CYCLES INPUT'!$E$2:$E$9999,'QUALIFIED EFH'!AO$5))</f>
        <v>0</v>
      </c>
      <c r="AP7" s="476">
        <f>IF(AP$2&lt;&gt;"",IF($C7&lt;&gt;"TBA",AP$2/114,0),SUMIFS('HOURS&amp;CYCLES INPUT'!$F$2:$F$9999,'HOURS&amp;CYCLES INPUT'!$C$2:$C$9999,'QUALIFIED EFH'!$C7,'HOURS&amp;CYCLES INPUT'!$D$2:$D$9999,'QUALIFIED EFH'!AP$4,'HOURS&amp;CYCLES INPUT'!$E$2:$E$9999,'QUALIFIED EFH'!AP$5))</f>
        <v>98.81</v>
      </c>
      <c r="AQ7" s="476">
        <f>IF(AQ$2&lt;&gt;"",IF($C7&lt;&gt;"TBA",AQ$2/114,0),SUMIFS('HOURS&amp;CYCLES INPUT'!$F$2:$F$9999,'HOURS&amp;CYCLES INPUT'!$C$2:$C$9999,'QUALIFIED EFH'!$C7,'HOURS&amp;CYCLES INPUT'!$D$2:$D$9999,'QUALIFIED EFH'!AQ$4,'HOURS&amp;CYCLES INPUT'!$E$2:$E$9999,'QUALIFIED EFH'!AQ$5))</f>
        <v>224.38</v>
      </c>
      <c r="AR7" s="476">
        <f>IF(AR$2&lt;&gt;"",IF($C7&lt;&gt;"TBA",AR$2/114,0),SUMIFS('HOURS&amp;CYCLES INPUT'!$F$2:$F$9999,'HOURS&amp;CYCLES INPUT'!$C$2:$C$9999,'QUALIFIED EFH'!$C7,'HOURS&amp;CYCLES INPUT'!$D$2:$D$9999,'QUALIFIED EFH'!AR$4,'HOURS&amp;CYCLES INPUT'!$E$2:$E$9999,'QUALIFIED EFH'!AR$5))</f>
        <v>0</v>
      </c>
      <c r="AS7" s="476">
        <f>IF(AS$2&lt;&gt;"",IF($C7&lt;&gt;"TBA",AS$2/114,0),SUMIFS('HOURS&amp;CYCLES INPUT'!$F$2:$F$9999,'HOURS&amp;CYCLES INPUT'!$C$2:$C$9999,'QUALIFIED EFH'!$C7,'HOURS&amp;CYCLES INPUT'!$D$2:$D$9999,'QUALIFIED EFH'!AS$4,'HOURS&amp;CYCLES INPUT'!$E$2:$E$9999,'QUALIFIED EFH'!AS$5))</f>
        <v>0</v>
      </c>
      <c r="AT7" s="476">
        <f>IF(AT$2&lt;&gt;"",IF($C7&lt;&gt;"TBA",AT$2/114,0),SUMIFS('HOURS&amp;CYCLES INPUT'!$F$2:$F$9999,'HOURS&amp;CYCLES INPUT'!$C$2:$C$9999,'QUALIFIED EFH'!$C7,'HOURS&amp;CYCLES INPUT'!$D$2:$D$9999,'QUALIFIED EFH'!AT$4,'HOURS&amp;CYCLES INPUT'!$E$2:$E$9999,'QUALIFIED EFH'!AT$5))</f>
        <v>0</v>
      </c>
      <c r="AU7" s="476">
        <f>IF(AU$2&lt;&gt;"",IF($C7&lt;&gt;"TBA",AU$2/114,0),SUMIFS('HOURS&amp;CYCLES INPUT'!$F$2:$F$9999,'HOURS&amp;CYCLES INPUT'!$C$2:$C$9999,'QUALIFIED EFH'!$C7,'HOURS&amp;CYCLES INPUT'!$D$2:$D$9999,'QUALIFIED EFH'!AU$4,'HOURS&amp;CYCLES INPUT'!$E$2:$E$9999,'QUALIFIED EFH'!AU$5))</f>
        <v>0</v>
      </c>
      <c r="AV7" s="476">
        <f>IF(AV$2&lt;&gt;"",IF($C7&lt;&gt;"TBA",AV$2/114,0),SUMIFS('HOURS&amp;CYCLES INPUT'!$F$2:$F$9999,'HOURS&amp;CYCLES INPUT'!$C$2:$C$9999,'QUALIFIED EFH'!$C7,'HOURS&amp;CYCLES INPUT'!$D$2:$D$9999,'QUALIFIED EFH'!AV$4,'HOURS&amp;CYCLES INPUT'!$E$2:$E$9999,'QUALIFIED EFH'!AV$5))</f>
        <v>0.85</v>
      </c>
      <c r="AW7" s="476">
        <f>IF(AW$2&lt;&gt;"",IF($C7&lt;&gt;"TBA",AW$2/114,0),SUMIFS('HOURS&amp;CYCLES INPUT'!$F$2:$F$9999,'HOURS&amp;CYCLES INPUT'!$C$2:$C$9999,'QUALIFIED EFH'!$C7,'HOURS&amp;CYCLES INPUT'!$D$2:$D$9999,'QUALIFIED EFH'!AW$4,'HOURS&amp;CYCLES INPUT'!$E$2:$E$9999,'QUALIFIED EFH'!AW$5))</f>
        <v>0</v>
      </c>
      <c r="AX7" s="476">
        <f>IF(AX$2&lt;&gt;"",IF($C7&lt;&gt;"TBA",AX$2/114,0),SUMIFS('HOURS&amp;CYCLES INPUT'!$F$2:$F$9999,'HOURS&amp;CYCLES INPUT'!$C$2:$C$9999,'QUALIFIED EFH'!$C7,'HOURS&amp;CYCLES INPUT'!$D$2:$D$9999,'QUALIFIED EFH'!AX$4,'HOURS&amp;CYCLES INPUT'!$E$2:$E$9999,'QUALIFIED EFH'!AX$5))</f>
        <v>0</v>
      </c>
      <c r="AY7" s="476">
        <f>IF(AY$2&lt;&gt;"",IF($C7&lt;&gt;"TBA",AY$2/114,0),SUMIFS('HOURS&amp;CYCLES INPUT'!$F$2:$F$9999,'HOURS&amp;CYCLES INPUT'!$C$2:$C$9999,'QUALIFIED EFH'!$C7,'HOURS&amp;CYCLES INPUT'!$D$2:$D$9999,'QUALIFIED EFH'!AY$4,'HOURS&amp;CYCLES INPUT'!$E$2:$E$9999,'QUALIFIED EFH'!AY$5))</f>
        <v>0</v>
      </c>
      <c r="AZ7" s="476">
        <f>IF(AZ$2&lt;&gt;"",IF($C7&lt;&gt;"TBA",AZ$2/114,0),SUMIFS('HOURS&amp;CYCLES INPUT'!$F$2:$F$9999,'HOURS&amp;CYCLES INPUT'!$C$2:$C$9999,'QUALIFIED EFH'!$C7,'HOURS&amp;CYCLES INPUT'!$D$2:$D$9999,'QUALIFIED EFH'!AZ$4,'HOURS&amp;CYCLES INPUT'!$E$2:$E$9999,'QUALIFIED EFH'!AZ$5))</f>
        <v>0</v>
      </c>
      <c r="BA7" s="476">
        <f>IF(BA$2&lt;&gt;"",IF($C7&lt;&gt;"TBA",BA$2/114,0),SUMIFS('HOURS&amp;CYCLES INPUT'!$F$2:$F$9999,'HOURS&amp;CYCLES INPUT'!$C$2:$C$9999,'QUALIFIED EFH'!$C7,'HOURS&amp;CYCLES INPUT'!$D$2:$D$9999,'QUALIFIED EFH'!BA$4,'HOURS&amp;CYCLES INPUT'!$E$2:$E$9999,'QUALIFIED EFH'!BA$5))</f>
        <v>0</v>
      </c>
      <c r="BB7" s="476">
        <f>IF(BB$2&lt;&gt;"",IF($C7&lt;&gt;"TBA",BB$2/114,0),SUMIFS('HOURS&amp;CYCLES INPUT'!$F$2:$F$9999,'HOURS&amp;CYCLES INPUT'!$C$2:$C$9999,'QUALIFIED EFH'!$C7,'HOURS&amp;CYCLES INPUT'!$D$2:$D$9999,'QUALIFIED EFH'!BB$4,'HOURS&amp;CYCLES INPUT'!$E$2:$E$9999,'QUALIFIED EFH'!BB$5))</f>
        <v>0</v>
      </c>
      <c r="BC7" s="476">
        <f>IF(BC$2&lt;&gt;"",IF($C7&lt;&gt;"TBA",BC$2/114,0),SUMIFS('HOURS&amp;CYCLES INPUT'!$F$2:$F$9999,'HOURS&amp;CYCLES INPUT'!$C$2:$C$9999,'QUALIFIED EFH'!$C7,'HOURS&amp;CYCLES INPUT'!$D$2:$D$9999,'QUALIFIED EFH'!BC$4,'HOURS&amp;CYCLES INPUT'!$E$2:$E$9999,'QUALIFIED EFH'!BC$5))</f>
        <v>0</v>
      </c>
      <c r="BD7" s="476">
        <f>IF(BD$2&lt;&gt;"",IF($C7&lt;&gt;"TBA",BD$2/114,0),SUMIFS('HOURS&amp;CYCLES INPUT'!$F$2:$F$9999,'HOURS&amp;CYCLES INPUT'!$C$2:$C$9999,'QUALIFIED EFH'!$C7,'HOURS&amp;CYCLES INPUT'!$D$2:$D$9999,'QUALIFIED EFH'!BD$4,'HOURS&amp;CYCLES INPUT'!$E$2:$E$9999,'QUALIFIED EFH'!BD$5))</f>
        <v>0</v>
      </c>
      <c r="BE7" s="476">
        <f>IF(BE$2&lt;&gt;"",IF($C7&lt;&gt;"TBA",BE$2/114,0),SUMIFS('HOURS&amp;CYCLES INPUT'!$F$2:$F$9999,'HOURS&amp;CYCLES INPUT'!$C$2:$C$9999,'QUALIFIED EFH'!$C7,'HOURS&amp;CYCLES INPUT'!$D$2:$D$9999,'QUALIFIED EFH'!BE$4,'HOURS&amp;CYCLES INPUT'!$E$2:$E$9999,'QUALIFIED EFH'!BE$5))</f>
        <v>0</v>
      </c>
      <c r="BF7" s="476">
        <f>IF(BF$2&lt;&gt;"",IF($C7&lt;&gt;"TBA",BF$2/114,0),SUMIFS('HOURS&amp;CYCLES INPUT'!$F$2:$F$9999,'HOURS&amp;CYCLES INPUT'!$C$2:$C$9999,'QUALIFIED EFH'!$C7,'HOURS&amp;CYCLES INPUT'!$D$2:$D$9999,'QUALIFIED EFH'!BF$4,'HOURS&amp;CYCLES INPUT'!$E$2:$E$9999,'QUALIFIED EFH'!BF$5))</f>
        <v>0</v>
      </c>
      <c r="BG7" s="476">
        <f>IF(BG$2&lt;&gt;"",IF($C7&lt;&gt;"TBA",BG$2/114,0),SUMIFS('HOURS&amp;CYCLES INPUT'!$F$2:$F$9999,'HOURS&amp;CYCLES INPUT'!$C$2:$C$9999,'QUALIFIED EFH'!$C7,'HOURS&amp;CYCLES INPUT'!$D$2:$D$9999,'QUALIFIED EFH'!BG$4,'HOURS&amp;CYCLES INPUT'!$E$2:$E$9999,'QUALIFIED EFH'!BG$5))</f>
        <v>0</v>
      </c>
      <c r="BH7" s="476">
        <f>IF(BH$2&lt;&gt;"",IF($C7&lt;&gt;"TBA",BH$2/114,0),SUMIFS('HOURS&amp;CYCLES INPUT'!$F$2:$F$9999,'HOURS&amp;CYCLES INPUT'!$C$2:$C$9999,'QUALIFIED EFH'!$C7,'HOURS&amp;CYCLES INPUT'!$D$2:$D$9999,'QUALIFIED EFH'!BH$4,'HOURS&amp;CYCLES INPUT'!$E$2:$E$9999,'QUALIFIED EFH'!BH$5))</f>
        <v>0</v>
      </c>
      <c r="BI7" s="476">
        <f>IF(BI$2&lt;&gt;"",IF($C7&lt;&gt;"TBA",BI$2/114,0),SUMIFS('HOURS&amp;CYCLES INPUT'!$F$2:$F$9999,'HOURS&amp;CYCLES INPUT'!$C$2:$C$9999,'QUALIFIED EFH'!$C7,'HOURS&amp;CYCLES INPUT'!$D$2:$D$9999,'QUALIFIED EFH'!BI$4,'HOURS&amp;CYCLES INPUT'!$E$2:$E$9999,'QUALIFIED EFH'!BI$5))</f>
        <v>0</v>
      </c>
      <c r="BJ7" s="476">
        <f>IF(BJ$2&lt;&gt;"",IF($C7&lt;&gt;"TBA",BJ$2/114,0),SUMIFS('HOURS&amp;CYCLES INPUT'!$F$2:$F$9999,'HOURS&amp;CYCLES INPUT'!$C$2:$C$9999,'QUALIFIED EFH'!$C7,'HOURS&amp;CYCLES INPUT'!$D$2:$D$9999,'QUALIFIED EFH'!BJ$4,'HOURS&amp;CYCLES INPUT'!$E$2:$E$9999,'QUALIFIED EFH'!BJ$5))</f>
        <v>0</v>
      </c>
      <c r="BK7" s="476">
        <f>IF(BK$2&lt;&gt;"",IF($C7&lt;&gt;"TBA",BK$2/114,0),SUMIFS('HOURS&amp;CYCLES INPUT'!$F$2:$F$9999,'HOURS&amp;CYCLES INPUT'!$C$2:$C$9999,'QUALIFIED EFH'!$C7,'HOURS&amp;CYCLES INPUT'!$D$2:$D$9999,'QUALIFIED EFH'!BK$4,'HOURS&amp;CYCLES INPUT'!$E$2:$E$9999,'QUALIFIED EFH'!BK$5))</f>
        <v>0</v>
      </c>
      <c r="BL7" s="476">
        <f>IF(BL$2&lt;&gt;"",IF($C7&lt;&gt;"TBA",BL$2/114,0),SUMIFS('HOURS&amp;CYCLES INPUT'!$F$2:$F$9999,'HOURS&amp;CYCLES INPUT'!$C$2:$C$9999,'QUALIFIED EFH'!$C7,'HOURS&amp;CYCLES INPUT'!$D$2:$D$9999,'QUALIFIED EFH'!BL$4,'HOURS&amp;CYCLES INPUT'!$E$2:$E$9999,'QUALIFIED EFH'!BL$5))</f>
        <v>0</v>
      </c>
      <c r="BM7" s="476">
        <f>IF(BM$2&lt;&gt;"",IF($C7&lt;&gt;"TBA",BM$2/114,0),SUMIFS('HOURS&amp;CYCLES INPUT'!$F$2:$F$9999,'HOURS&amp;CYCLES INPUT'!$C$2:$C$9999,'QUALIFIED EFH'!$C7,'HOURS&amp;CYCLES INPUT'!$D$2:$D$9999,'QUALIFIED EFH'!BM$4,'HOURS&amp;CYCLES INPUT'!$E$2:$E$9999,'QUALIFIED EFH'!BM$5))</f>
        <v>0</v>
      </c>
      <c r="BN7" s="476">
        <f>IF(BN$2&lt;&gt;"",IF($C7&lt;&gt;"TBA",BN$2/114,0),SUMIFS('HOURS&amp;CYCLES INPUT'!$F$2:$F$9999,'HOURS&amp;CYCLES INPUT'!$C$2:$C$9999,'QUALIFIED EFH'!$C7,'HOURS&amp;CYCLES INPUT'!$D$2:$D$9999,'QUALIFIED EFH'!BN$4,'HOURS&amp;CYCLES INPUT'!$E$2:$E$9999,'QUALIFIED EFH'!BN$5))</f>
        <v>0</v>
      </c>
      <c r="BO7" s="476">
        <f>IF(BO$2&lt;&gt;"",IF($C7&lt;&gt;"TBA",BO$2/114,0),SUMIFS('HOURS&amp;CYCLES INPUT'!$F$2:$F$9999,'HOURS&amp;CYCLES INPUT'!$C$2:$C$9999,'QUALIFIED EFH'!$C7,'HOURS&amp;CYCLES INPUT'!$D$2:$D$9999,'QUALIFIED EFH'!BO$4,'HOURS&amp;CYCLES INPUT'!$E$2:$E$9999,'QUALIFIED EFH'!BO$5))</f>
        <v>0</v>
      </c>
      <c r="BP7" s="476">
        <f>IF(BP$2&lt;&gt;"",IF($C7&lt;&gt;"TBA",BP$2/114,0),SUMIFS('HOURS&amp;CYCLES INPUT'!$F$2:$F$9999,'HOURS&amp;CYCLES INPUT'!$C$2:$C$9999,'QUALIFIED EFH'!$C7,'HOURS&amp;CYCLES INPUT'!$D$2:$D$9999,'QUALIFIED EFH'!BP$4,'HOURS&amp;CYCLES INPUT'!$E$2:$E$9999,'QUALIFIED EFH'!BP$5))</f>
        <v>0</v>
      </c>
      <c r="BQ7" s="476">
        <f>IF(BQ$2&lt;&gt;"",IF($C7&lt;&gt;"TBA",BQ$2/114,0),SUMIFS('HOURS&amp;CYCLES INPUT'!$F$2:$F$9999,'HOURS&amp;CYCLES INPUT'!$C$2:$C$9999,'QUALIFIED EFH'!$C7,'HOURS&amp;CYCLES INPUT'!$D$2:$D$9999,'QUALIFIED EFH'!BQ$4,'HOURS&amp;CYCLES INPUT'!$E$2:$E$9999,'QUALIFIED EFH'!BQ$5))</f>
        <v>0</v>
      </c>
      <c r="BR7" s="476">
        <f>IF(BR$2&lt;&gt;"",IF($C7&lt;&gt;"TBA",BR$2/114,0),SUMIFS('HOURS&amp;CYCLES INPUT'!$F$2:$F$9999,'HOURS&amp;CYCLES INPUT'!$C$2:$C$9999,'QUALIFIED EFH'!$C7,'HOURS&amp;CYCLES INPUT'!$D$2:$D$9999,'QUALIFIED EFH'!BR$4,'HOURS&amp;CYCLES INPUT'!$E$2:$E$9999,'QUALIFIED EFH'!BR$5))</f>
        <v>0</v>
      </c>
      <c r="BS7" s="476">
        <f>IF(BS$2&lt;&gt;"",IF($C7&lt;&gt;"TBA",BS$2/114,0),SUMIFS('HOURS&amp;CYCLES INPUT'!$F$2:$F$9999,'HOURS&amp;CYCLES INPUT'!$C$2:$C$9999,'QUALIFIED EFH'!$C7,'HOURS&amp;CYCLES INPUT'!$D$2:$D$9999,'QUALIFIED EFH'!BS$4,'HOURS&amp;CYCLES INPUT'!$E$2:$E$9999,'QUALIFIED EFH'!BS$5))</f>
        <v>75.739999999999995</v>
      </c>
      <c r="BT7" s="476">
        <f>IF(BT$2&lt;&gt;"",IF($C7&lt;&gt;"TBA",BT$2/114,0),SUMIFS('HOURS&amp;CYCLES INPUT'!$F$2:$F$9999,'HOURS&amp;CYCLES INPUT'!$C$2:$C$9999,'QUALIFIED EFH'!$C7,'HOURS&amp;CYCLES INPUT'!$D$2:$D$9999,'QUALIFIED EFH'!BT$4,'HOURS&amp;CYCLES INPUT'!$E$2:$E$9999,'QUALIFIED EFH'!BT$5))</f>
        <v>200.5</v>
      </c>
      <c r="BU7" s="476">
        <f>IF(BU$2&lt;&gt;"",IF($C7&lt;&gt;"TBA",BU$2/114,0),SUMIFS('HOURS&amp;CYCLES INPUT'!$F$2:$F$9999,'HOURS&amp;CYCLES INPUT'!$C$2:$C$9999,'QUALIFIED EFH'!$C7,'HOURS&amp;CYCLES INPUT'!$D$2:$D$9999,'QUALIFIED EFH'!BU$4,'HOURS&amp;CYCLES INPUT'!$E$2:$E$9999,'QUALIFIED EFH'!BU$5))</f>
        <v>206.65</v>
      </c>
      <c r="BV7" s="476">
        <f>IF(BV$2&lt;&gt;"",IF($C7&lt;&gt;"TBA",BV$2/114,0),SUMIFS('HOURS&amp;CYCLES INPUT'!$F$2:$F$9999,'HOURS&amp;CYCLES INPUT'!$C$2:$C$9999,'QUALIFIED EFH'!$C7,'HOURS&amp;CYCLES INPUT'!$D$2:$D$9999,'QUALIFIED EFH'!BV$4,'HOURS&amp;CYCLES INPUT'!$E$2:$E$9999,'QUALIFIED EFH'!BV$5))</f>
        <v>217.53</v>
      </c>
      <c r="BW7" s="476">
        <f>IF(BW$2&lt;&gt;"",IF($C7&lt;&gt;"TBA",BW$2/114,0),SUMIFS('HOURS&amp;CYCLES INPUT'!$F$2:$F$9999,'HOURS&amp;CYCLES INPUT'!$C$2:$C$9999,'QUALIFIED EFH'!$C7,'HOURS&amp;CYCLES INPUT'!$D$2:$D$9999,'QUALIFIED EFH'!BW$4,'HOURS&amp;CYCLES INPUT'!$E$2:$E$9999,'QUALIFIED EFH'!BW$5))</f>
        <v>286.29000000000002</v>
      </c>
      <c r="BX7" s="476">
        <f>IF(BX$2&lt;&gt;"",IF($C7&lt;&gt;"TBA",BX$2/114,0),SUMIFS('HOURS&amp;CYCLES INPUT'!$F$2:$F$9999,'HOURS&amp;CYCLES INPUT'!$C$2:$C$9999,'QUALIFIED EFH'!$C7,'HOURS&amp;CYCLES INPUT'!$D$2:$D$9999,'QUALIFIED EFH'!BX$4,'HOURS&amp;CYCLES INPUT'!$E$2:$E$9999,'QUALIFIED EFH'!BX$5))</f>
        <v>252.98</v>
      </c>
      <c r="BY7" s="476">
        <f>IF(BY$2&lt;&gt;"",IF($C7&lt;&gt;"TBA",BY$2/114,0),SUMIFS('HOURS&amp;CYCLES INPUT'!$F$2:$F$9999,'HOURS&amp;CYCLES INPUT'!$C$2:$C$9999,'QUALIFIED EFH'!$C7,'HOURS&amp;CYCLES INPUT'!$D$2:$D$9999,'QUALIFIED EFH'!BY$4,'HOURS&amp;CYCLES INPUT'!$E$2:$E$9999,'QUALIFIED EFH'!BY$5))</f>
        <v>303.55</v>
      </c>
      <c r="BZ7" s="476">
        <f>IF(BZ$2&lt;&gt;"",IF($C7&lt;&gt;"TBA",BZ$2/114,0),SUMIFS('HOURS&amp;CYCLES INPUT'!$F$2:$F$9999,'HOURS&amp;CYCLES INPUT'!$C$2:$C$9999,'QUALIFIED EFH'!$C7,'HOURS&amp;CYCLES INPUT'!$D$2:$D$9999,'QUALIFIED EFH'!BZ$4,'HOURS&amp;CYCLES INPUT'!$E$2:$E$9999,'QUALIFIED EFH'!BZ$5))</f>
        <v>192.83</v>
      </c>
      <c r="CA7" s="476">
        <f>IF(CA$2&lt;&gt;"",IF($C7&lt;&gt;"TBA",CA$2/114,0),SUMIFS('HOURS&amp;CYCLES INPUT'!$F$2:$F$9999,'HOURS&amp;CYCLES INPUT'!$C$2:$C$9999,'QUALIFIED EFH'!$C7,'HOURS&amp;CYCLES INPUT'!$D$2:$D$9999,'QUALIFIED EFH'!CA$4,'HOURS&amp;CYCLES INPUT'!$E$2:$E$9999,'QUALIFIED EFH'!CA$5))</f>
        <v>212.59</v>
      </c>
      <c r="CB7" s="476">
        <f>IF(CB$2&lt;&gt;"",IF($C7&lt;&gt;"TBA",CB$2/114,0),SUMIFS('HOURS&amp;CYCLES INPUT'!$F$2:$F$9999,'HOURS&amp;CYCLES INPUT'!$C$2:$C$9999,'QUALIFIED EFH'!$C7,'HOURS&amp;CYCLES INPUT'!$D$2:$D$9999,'QUALIFIED EFH'!CB$4,'HOURS&amp;CYCLES INPUT'!$E$2:$E$9999,'QUALIFIED EFH'!CB$5))</f>
        <v>198.88</v>
      </c>
      <c r="CC7" s="476">
        <f>IF(CC$2&lt;&gt;"",IF($C7&lt;&gt;"TBA",CC$2/114,0),SUMIFS('HOURS&amp;CYCLES INPUT'!$F$2:$F$9999,'HOURS&amp;CYCLES INPUT'!$C$2:$C$9999,'QUALIFIED EFH'!$C7,'HOURS&amp;CYCLES INPUT'!$D$2:$D$9999,'QUALIFIED EFH'!CC$4,'HOURS&amp;CYCLES INPUT'!$E$2:$E$9999,'QUALIFIED EFH'!CC$5))</f>
        <v>262.27999999999997</v>
      </c>
      <c r="CD7" s="476">
        <f>IF(CD$2&lt;&gt;"",IF($C7&lt;&gt;"TBA",CD$2/114,0),SUMIFS('HOURS&amp;CYCLES INPUT'!$F$2:$F$9999,'HOURS&amp;CYCLES INPUT'!$C$2:$C$9999,'QUALIFIED EFH'!$C7,'HOURS&amp;CYCLES INPUT'!$D$2:$D$9999,'QUALIFIED EFH'!CD$4,'HOURS&amp;CYCLES INPUT'!$E$2:$E$9999,'QUALIFIED EFH'!CD$5))</f>
        <v>243.48</v>
      </c>
      <c r="CE7" s="476">
        <f>IF(CE$2&lt;&gt;"",IF($C7&lt;&gt;"TBA",CE$2/114,0),SUMIFS('HOURS&amp;CYCLES INPUT'!$F$2:$F$9999,'HOURS&amp;CYCLES INPUT'!$C$2:$C$9999,'QUALIFIED EFH'!$C7,'HOURS&amp;CYCLES INPUT'!$D$2:$D$9999,'QUALIFIED EFH'!CE$4,'HOURS&amp;CYCLES INPUT'!$E$2:$E$9999,'QUALIFIED EFH'!CE$5))</f>
        <v>282.07</v>
      </c>
      <c r="CF7" s="476">
        <f>IF(CF$2&lt;&gt;"",IF($C7&lt;&gt;"TBA",CF$2/114,0),SUMIFS('HOURS&amp;CYCLES INPUT'!$F$2:$F$9999,'HOURS&amp;CYCLES INPUT'!$C$2:$C$9999,'QUALIFIED EFH'!$C7,'HOURS&amp;CYCLES INPUT'!$D$2:$D$9999,'QUALIFIED EFH'!CF$4,'HOURS&amp;CYCLES INPUT'!$E$2:$E$9999,'QUALIFIED EFH'!CF$5))</f>
        <v>269.67</v>
      </c>
      <c r="CG7" s="476">
        <f>IF(CG$2&lt;&gt;"",IF($C7&lt;&gt;"TBA",CG$2/114,0),SUMIFS('HOURS&amp;CYCLES INPUT'!$F$2:$F$9999,'HOURS&amp;CYCLES INPUT'!$C$2:$C$9999,'QUALIFIED EFH'!$C7,'HOURS&amp;CYCLES INPUT'!$D$2:$D$9999,'QUALIFIED EFH'!CG$4,'HOURS&amp;CYCLES INPUT'!$E$2:$E$9999,'QUALIFIED EFH'!CG$5))</f>
        <v>275.7</v>
      </c>
      <c r="CH7" s="476">
        <f>IF(CH$2&lt;&gt;"",IF($C7&lt;&gt;"TBA",CH$2/114,0),SUMIFS('HOURS&amp;CYCLES INPUT'!$F$2:$F$9999,'HOURS&amp;CYCLES INPUT'!$C$2:$C$9999,'QUALIFIED EFH'!$C7,'HOURS&amp;CYCLES INPUT'!$D$2:$D$9999,'QUALIFIED EFH'!CH$4,'HOURS&amp;CYCLES INPUT'!$E$2:$E$9999,'QUALIFIED EFH'!CH$5))</f>
        <v>268</v>
      </c>
      <c r="CI7" s="476">
        <f>IF(CI$2&lt;&gt;"",IF($C7&lt;&gt;"TBA",CI$2/114,0),SUMIFS('HOURS&amp;CYCLES INPUT'!$F$2:$F$9999,'HOURS&amp;CYCLES INPUT'!$C$2:$C$9999,'QUALIFIED EFH'!$C7,'HOURS&amp;CYCLES INPUT'!$D$2:$D$9999,'QUALIFIED EFH'!CI$4,'HOURS&amp;CYCLES INPUT'!$E$2:$E$9999,'QUALIFIED EFH'!CI$5))</f>
        <v>294.16000000000003</v>
      </c>
      <c r="CJ7" s="476">
        <f>IF(CJ$2&lt;&gt;"",IF($C7&lt;&gt;"TBA",CJ$2/114,0),SUMIFS('HOURS&amp;CYCLES INPUT'!$F$2:$F$9999,'HOURS&amp;CYCLES INPUT'!$C$2:$C$9999,'QUALIFIED EFH'!$C7,'HOURS&amp;CYCLES INPUT'!$D$2:$D$9999,'QUALIFIED EFH'!CJ$4,'HOURS&amp;CYCLES INPUT'!$E$2:$E$9999,'QUALIFIED EFH'!CJ$5))</f>
        <v>238.39</v>
      </c>
      <c r="CK7" s="476">
        <f>IF(CK$2&lt;&gt;"",IF($C7&lt;&gt;"TBA",CK$2/114,0),SUMIFS('HOURS&amp;CYCLES INPUT'!$F$2:$F$9999,'HOURS&amp;CYCLES INPUT'!$C$2:$C$9999,'QUALIFIED EFH'!$C7,'HOURS&amp;CYCLES INPUT'!$D$2:$D$9999,'QUALIFIED EFH'!CK$4,'HOURS&amp;CYCLES INPUT'!$E$2:$E$9999,'QUALIFIED EFH'!CK$5))</f>
        <v>172.3</v>
      </c>
      <c r="CL7" s="476">
        <f>IF(CL$2&lt;&gt;"",IF($C7&lt;&gt;"TBA",CL$2/114,0),SUMIFS('HOURS&amp;CYCLES INPUT'!$F$2:$F$9999,'HOURS&amp;CYCLES INPUT'!$C$2:$C$9999,'QUALIFIED EFH'!$C7,'HOURS&amp;CYCLES INPUT'!$D$2:$D$9999,'QUALIFIED EFH'!CL$4,'HOURS&amp;CYCLES INPUT'!$E$2:$E$9999,'QUALIFIED EFH'!CL$5))</f>
        <v>0</v>
      </c>
      <c r="CM7" s="476">
        <f>IF(CM$2&lt;&gt;"",IF($C7&lt;&gt;"TBA",CM$2/114,0),SUMIFS('HOURS&amp;CYCLES INPUT'!$F$2:$F$9999,'HOURS&amp;CYCLES INPUT'!$C$2:$C$9999,'QUALIFIED EFH'!$C7,'HOURS&amp;CYCLES INPUT'!$D$2:$D$9999,'QUALIFIED EFH'!CM$4,'HOURS&amp;CYCLES INPUT'!$E$2:$E$9999,'QUALIFIED EFH'!CM$5))</f>
        <v>303</v>
      </c>
      <c r="CN7" s="476">
        <f>IF(CN$2&lt;&gt;"",IF($C7&lt;&gt;"TBA",CN$2/114,0),SUMIFS('HOURS&amp;CYCLES INPUT'!$F$2:$F$9999,'HOURS&amp;CYCLES INPUT'!$C$2:$C$9999,'QUALIFIED EFH'!$C7,'HOURS&amp;CYCLES INPUT'!$D$2:$D$9999,'QUALIFIED EFH'!CN$4,'HOURS&amp;CYCLES INPUT'!$E$2:$E$9999,'QUALIFIED EFH'!CN$5))</f>
        <v>332.25</v>
      </c>
      <c r="CO7" s="476">
        <f>IF(CO$2&lt;&gt;"",IF($C7&lt;&gt;"TBA",CO$2/114,0),SUMIFS('HOURS&amp;CYCLES INPUT'!$F$2:$F$9999,'HOURS&amp;CYCLES INPUT'!$C$2:$C$9999,'QUALIFIED EFH'!$C7,'HOURS&amp;CYCLES INPUT'!$D$2:$D$9999,'QUALIFIED EFH'!CO$4,'HOURS&amp;CYCLES INPUT'!$E$2:$E$9999,'QUALIFIED EFH'!CO$5))</f>
        <v>311.7</v>
      </c>
      <c r="CP7" s="476">
        <f>IF(CP$2&lt;&gt;"",IF($C7&lt;&gt;"TBA",CP$2/114,0),SUMIFS('HOURS&amp;CYCLES INPUT'!$F$2:$F$9999,'HOURS&amp;CYCLES INPUT'!$C$2:$C$9999,'QUALIFIED EFH'!$C7,'HOURS&amp;CYCLES INPUT'!$D$2:$D$9999,'QUALIFIED EFH'!CP$4,'HOURS&amp;CYCLES INPUT'!$E$2:$E$9999,'QUALIFIED EFH'!CP$5))</f>
        <v>359.13</v>
      </c>
      <c r="CQ7" s="476">
        <f>IF(CQ$2&lt;&gt;"",IF($C7&lt;&gt;"TBA",CQ$2/114,0),SUMIFS('HOURS&amp;CYCLES INPUT'!$F$2:$F$9999,'HOURS&amp;CYCLES INPUT'!$C$2:$C$9999,'QUALIFIED EFH'!$C7,'HOURS&amp;CYCLES INPUT'!$D$2:$D$9999,'QUALIFIED EFH'!CQ$4,'HOURS&amp;CYCLES INPUT'!$E$2:$E$9999,'QUALIFIED EFH'!CQ$5))</f>
        <v>378.72</v>
      </c>
      <c r="CR7" s="476">
        <f>IF(CR$2&lt;&gt;"",IF($C7&lt;&gt;"TBA",CR$2/114,0),SUMIFS('HOURS&amp;CYCLES INPUT'!$F$2:$F$9999,'HOURS&amp;CYCLES INPUT'!$C$2:$C$9999,'QUALIFIED EFH'!$C7,'HOURS&amp;CYCLES INPUT'!$D$2:$D$9999,'QUALIFIED EFH'!CR$4,'HOURS&amp;CYCLES INPUT'!$E$2:$E$9999,'QUALIFIED EFH'!CR$5))</f>
        <v>373.41</v>
      </c>
      <c r="CS7" s="476">
        <f>IF(CS$2&lt;&gt;"",IF($C7&lt;&gt;"TBA",CS$2/114,0),SUMIFS('HOURS&amp;CYCLES INPUT'!$F$2:$F$9999,'HOURS&amp;CYCLES INPUT'!$C$2:$C$9999,'QUALIFIED EFH'!$C7,'HOURS&amp;CYCLES INPUT'!$D$2:$D$9999,'QUALIFIED EFH'!CS$4,'HOURS&amp;CYCLES INPUT'!$E$2:$E$9999,'QUALIFIED EFH'!CS$5))</f>
        <v>414.47</v>
      </c>
      <c r="CT7" s="476">
        <f>IF(CT$2&lt;&gt;"",IF($C7&lt;&gt;"TBA",CT$2/114,0),SUMIFS('HOURS&amp;CYCLES INPUT'!$F$2:$F$9999,'HOURS&amp;CYCLES INPUT'!$C$2:$C$9999,'QUALIFIED EFH'!$C7,'HOURS&amp;CYCLES INPUT'!$D$2:$D$9999,'QUALIFIED EFH'!CT$4,'HOURS&amp;CYCLES INPUT'!$E$2:$E$9999,'QUALIFIED EFH'!CT$5))</f>
        <v>413.98</v>
      </c>
      <c r="CU7" s="476">
        <f>IF(CU$2&lt;&gt;"",IF($C7&lt;&gt;"TBA",CU$2/114,0),SUMIFS('HOURS&amp;CYCLES INPUT'!$F$2:$F$9999,'HOURS&amp;CYCLES INPUT'!$C$2:$C$9999,'QUALIFIED EFH'!$C7,'HOURS&amp;CYCLES INPUT'!$D$2:$D$9999,'QUALIFIED EFH'!CU$4,'HOURS&amp;CYCLES INPUT'!$E$2:$E$9999,'QUALIFIED EFH'!CU$5))</f>
        <v>396.37</v>
      </c>
      <c r="CV7" s="476">
        <f>IF(CV$2&lt;&gt;"",IF($C7&lt;&gt;"TBA",CV$2/114,0),SUMIFS('HOURS&amp;CYCLES INPUT'!$F$2:$F$9999,'HOURS&amp;CYCLES INPUT'!$C$2:$C$9999,'QUALIFIED EFH'!$C7,'HOURS&amp;CYCLES INPUT'!$D$2:$D$9999,'QUALIFIED EFH'!CV$4,'HOURS&amp;CYCLES INPUT'!$E$2:$E$9999,'QUALIFIED EFH'!CV$5))</f>
        <v>403.85</v>
      </c>
      <c r="CW7" s="476">
        <f>IF(CW$2&lt;&gt;"",IF($C7&lt;&gt;"TBA",CW$2/114,0),SUMIFS('HOURS&amp;CYCLES INPUT'!$F$2:$F$9999,'HOURS&amp;CYCLES INPUT'!$C$2:$C$9999,'QUALIFIED EFH'!$C7,'HOURS&amp;CYCLES INPUT'!$D$2:$D$9999,'QUALIFIED EFH'!CW$4,'HOURS&amp;CYCLES INPUT'!$E$2:$E$9999,'QUALIFIED EFH'!CW$5))</f>
        <v>37.42</v>
      </c>
      <c r="CX7" s="476">
        <f>IF(CX$2&lt;&gt;"",IF($C7&lt;&gt;"TBA",CX$2/114,0),SUMIFS('HOURS&amp;CYCLES INPUT'!$F$2:$F$9999,'HOURS&amp;CYCLES INPUT'!$C$2:$C$9999,'QUALIFIED EFH'!$C7,'HOURS&amp;CYCLES INPUT'!$D$2:$D$9999,'QUALIFIED EFH'!CX$4,'HOURS&amp;CYCLES INPUT'!$E$2:$E$9999,'QUALIFIED EFH'!CX$5))</f>
        <v>0</v>
      </c>
      <c r="CY7" s="476">
        <f>IF(CY$2&lt;&gt;"",IF($C7&lt;&gt;"TBA",CY$2/114,0),SUMIFS('HOURS&amp;CYCLES INPUT'!$F$2:$F$9999,'HOURS&amp;CYCLES INPUT'!$C$2:$C$9999,'QUALIFIED EFH'!$C7,'HOURS&amp;CYCLES INPUT'!$D$2:$D$9999,'QUALIFIED EFH'!CY$4,'HOURS&amp;CYCLES INPUT'!$E$2:$E$9999,'QUALIFIED EFH'!CY$5))</f>
        <v>0</v>
      </c>
      <c r="CZ7" s="476">
        <f>IF(CZ$2&lt;&gt;"",IF($C7&lt;&gt;"TBA",CZ$2/114,0),SUMIFS('HOURS&amp;CYCLES INPUT'!$F$2:$F$9999,'HOURS&amp;CYCLES INPUT'!$C$2:$C$9999,'QUALIFIED EFH'!$C7,'HOURS&amp;CYCLES INPUT'!$D$2:$D$9999,'QUALIFIED EFH'!CZ$4,'HOURS&amp;CYCLES INPUT'!$E$2:$E$9999,'QUALIFIED EFH'!CZ$5))</f>
        <v>0</v>
      </c>
      <c r="DA7" s="476">
        <f>IF(DA$2&lt;&gt;"",IF($C7&lt;&gt;"TBA",DA$2/114,0),SUMIFS('HOURS&amp;CYCLES INPUT'!$F$2:$F$9999,'HOURS&amp;CYCLES INPUT'!$C$2:$C$9999,'QUALIFIED EFH'!$C7,'HOURS&amp;CYCLES INPUT'!$D$2:$D$9999,'QUALIFIED EFH'!DA$4,'HOURS&amp;CYCLES INPUT'!$E$2:$E$9999,'QUALIFIED EFH'!DA$5))</f>
        <v>0</v>
      </c>
      <c r="DB7" s="476">
        <f>IF(DB$2&lt;&gt;"",IF($C7&lt;&gt;"TBA",DB$2/114,0),SUMIFS('HOURS&amp;CYCLES INPUT'!$F$2:$F$9999,'HOURS&amp;CYCLES INPUT'!$C$2:$C$9999,'QUALIFIED EFH'!$C7,'HOURS&amp;CYCLES INPUT'!$D$2:$D$9999,'QUALIFIED EFH'!DB$4,'HOURS&amp;CYCLES INPUT'!$E$2:$E$9999,'QUALIFIED EFH'!DB$5))</f>
        <v>0</v>
      </c>
      <c r="DC7" s="476">
        <f>IF(DC$2&lt;&gt;"",IF($C7&lt;&gt;"TBA",DC$2/114,0),SUMIFS('HOURS&amp;CYCLES INPUT'!$F$2:$F$9999,'HOURS&amp;CYCLES INPUT'!$C$2:$C$9999,'QUALIFIED EFH'!$C7,'HOURS&amp;CYCLES INPUT'!$D$2:$D$9999,'QUALIFIED EFH'!DC$4,'HOURS&amp;CYCLES INPUT'!$E$2:$E$9999,'QUALIFIED EFH'!DC$5))</f>
        <v>0</v>
      </c>
      <c r="DD7" s="476">
        <f>IF(DD$2&lt;&gt;"",IF($C7&lt;&gt;"TBA",DD$2/114,0),SUMIFS('HOURS&amp;CYCLES INPUT'!$F$2:$F$9999,'HOURS&amp;CYCLES INPUT'!$C$2:$C$9999,'QUALIFIED EFH'!$C7,'HOURS&amp;CYCLES INPUT'!$D$2:$D$9999,'QUALIFIED EFH'!DD$4,'HOURS&amp;CYCLES INPUT'!$E$2:$E$9999,'QUALIFIED EFH'!DD$5))</f>
        <v>0</v>
      </c>
      <c r="DE7" s="476">
        <f>IF(DE$2&lt;&gt;"",IF($C7&lt;&gt;"TBA",DE$2/114,0),SUMIFS('HOURS&amp;CYCLES INPUT'!$F$2:$F$9999,'HOURS&amp;CYCLES INPUT'!$C$2:$C$9999,'QUALIFIED EFH'!$C7,'HOURS&amp;CYCLES INPUT'!$D$2:$D$9999,'QUALIFIED EFH'!DE$4,'HOURS&amp;CYCLES INPUT'!$E$2:$E$9999,'QUALIFIED EFH'!DE$5))</f>
        <v>0</v>
      </c>
      <c r="DF7" s="476">
        <f>IF(DF$2&lt;&gt;"",IF($C7&lt;&gt;"TBA",DF$2/114,0),SUMIFS('HOURS&amp;CYCLES INPUT'!$F$2:$F$9999,'HOURS&amp;CYCLES INPUT'!$C$2:$C$9999,'QUALIFIED EFH'!$C7,'HOURS&amp;CYCLES INPUT'!$D$2:$D$9999,'QUALIFIED EFH'!DF$4,'HOURS&amp;CYCLES INPUT'!$E$2:$E$9999,'QUALIFIED EFH'!DF$5))</f>
        <v>0</v>
      </c>
      <c r="DG7" s="476">
        <f>IF(DG$2&lt;&gt;"",IF($C7&lt;&gt;"TBA",DG$2/114,0),SUMIFS('HOURS&amp;CYCLES INPUT'!$F$2:$F$9999,'HOURS&amp;CYCLES INPUT'!$C$2:$C$9999,'QUALIFIED EFH'!$C7,'HOURS&amp;CYCLES INPUT'!$D$2:$D$9999,'QUALIFIED EFH'!DG$4,'HOURS&amp;CYCLES INPUT'!$E$2:$E$9999,'QUALIFIED EFH'!DG$5))</f>
        <v>0</v>
      </c>
      <c r="DH7" s="476">
        <f>IF(DH$2&lt;&gt;"",IF($C7&lt;&gt;"TBA",DH$2/114,0),SUMIFS('HOURS&amp;CYCLES INPUT'!$F$2:$F$9999,'HOURS&amp;CYCLES INPUT'!$C$2:$C$9999,'QUALIFIED EFH'!$C7,'HOURS&amp;CYCLES INPUT'!$D$2:$D$9999,'QUALIFIED EFH'!DH$4,'HOURS&amp;CYCLES INPUT'!$E$2:$E$9999,'QUALIFIED EFH'!DH$5))</f>
        <v>0</v>
      </c>
      <c r="DI7" s="476">
        <f>IF(DI$2&lt;&gt;"",IF($C7&lt;&gt;"TBA",DI$2/114,0),SUMIFS('HOURS&amp;CYCLES INPUT'!$F$2:$F$9999,'HOURS&amp;CYCLES INPUT'!$C$2:$C$9999,'QUALIFIED EFH'!$C7,'HOURS&amp;CYCLES INPUT'!$D$2:$D$9999,'QUALIFIED EFH'!DI$4,'HOURS&amp;CYCLES INPUT'!$E$2:$E$9999,'QUALIFIED EFH'!DI$5))</f>
        <v>0</v>
      </c>
      <c r="DJ7" s="476">
        <f>IF(DJ$2&lt;&gt;"",IF($C7&lt;&gt;"TBA",DJ$2/114,0),SUMIFS('HOURS&amp;CYCLES INPUT'!$F$2:$F$9999,'HOURS&amp;CYCLES INPUT'!$C$2:$C$9999,'QUALIFIED EFH'!$C7,'HOURS&amp;CYCLES INPUT'!$D$2:$D$9999,'QUALIFIED EFH'!DJ$4,'HOURS&amp;CYCLES INPUT'!$E$2:$E$9999,'QUALIFIED EFH'!DJ$5))</f>
        <v>0</v>
      </c>
      <c r="DK7" s="476">
        <f>IF(DK$2&lt;&gt;"",IF($C7&lt;&gt;"TBA",DK$2/114,0),SUMIFS('HOURS&amp;CYCLES INPUT'!$F$2:$F$9999,'HOURS&amp;CYCLES INPUT'!$C$2:$C$9999,'QUALIFIED EFH'!$C7,'HOURS&amp;CYCLES INPUT'!$D$2:$D$9999,'QUALIFIED EFH'!DK$4,'HOURS&amp;CYCLES INPUT'!$E$2:$E$9999,'QUALIFIED EFH'!DK$5))</f>
        <v>0</v>
      </c>
      <c r="DL7" s="476">
        <f>IF(DL$2&lt;&gt;"",IF($C7&lt;&gt;"TBA",DL$2/114,0),SUMIFS('HOURS&amp;CYCLES INPUT'!$F$2:$F$9999,'HOURS&amp;CYCLES INPUT'!$C$2:$C$9999,'QUALIFIED EFH'!$C7,'HOURS&amp;CYCLES INPUT'!$D$2:$D$9999,'QUALIFIED EFH'!DL$4,'HOURS&amp;CYCLES INPUT'!$E$2:$E$9999,'QUALIFIED EFH'!DL$5))</f>
        <v>0</v>
      </c>
      <c r="DM7" s="476">
        <f>IF(DM$2&lt;&gt;"",IF($C7&lt;&gt;"TBA",DM$2/114,0),SUMIFS('HOURS&amp;CYCLES INPUT'!$F$2:$F$9999,'HOURS&amp;CYCLES INPUT'!$C$2:$C$9999,'QUALIFIED EFH'!$C7,'HOURS&amp;CYCLES INPUT'!$D$2:$D$9999,'QUALIFIED EFH'!DM$4,'HOURS&amp;CYCLES INPUT'!$E$2:$E$9999,'QUALIFIED EFH'!DM$5))</f>
        <v>0</v>
      </c>
      <c r="DN7" s="476">
        <f>IF(DN$2&lt;&gt;"",IF($C7&lt;&gt;"TBA",DN$2/114,0),SUMIFS('HOURS&amp;CYCLES INPUT'!$F$2:$F$9999,'HOURS&amp;CYCLES INPUT'!$C$2:$C$9999,'QUALIFIED EFH'!$C7,'HOURS&amp;CYCLES INPUT'!$D$2:$D$9999,'QUALIFIED EFH'!DN$4,'HOURS&amp;CYCLES INPUT'!$E$2:$E$9999,'QUALIFIED EFH'!DN$5))</f>
        <v>0</v>
      </c>
      <c r="DO7" s="476">
        <f>IF(DO$2&lt;&gt;"",IF($C7&lt;&gt;"TBA",DO$2/114,0),SUMIFS('HOURS&amp;CYCLES INPUT'!$F$2:$F$9999,'HOURS&amp;CYCLES INPUT'!$C$2:$C$9999,'QUALIFIED EFH'!$C7,'HOURS&amp;CYCLES INPUT'!$D$2:$D$9999,'QUALIFIED EFH'!DO$4,'HOURS&amp;CYCLES INPUT'!$E$2:$E$9999,'QUALIFIED EFH'!DO$5))</f>
        <v>0</v>
      </c>
      <c r="DP7" s="476">
        <f>IF(DP$2&lt;&gt;"",IF($C7&lt;&gt;"TBA",DP$2/114,0),SUMIFS('HOURS&amp;CYCLES INPUT'!$F$2:$F$9999,'HOURS&amp;CYCLES INPUT'!$C$2:$C$9999,'QUALIFIED EFH'!$C7,'HOURS&amp;CYCLES INPUT'!$D$2:$D$9999,'QUALIFIED EFH'!DP$4,'HOURS&amp;CYCLES INPUT'!$E$2:$E$9999,'QUALIFIED EFH'!DP$5))</f>
        <v>0</v>
      </c>
      <c r="DQ7" s="476">
        <f>IF(DQ$2&lt;&gt;"",IF($C7&lt;&gt;"TBA",DQ$2/114,0),SUMIFS('HOURS&amp;CYCLES INPUT'!$F$2:$F$9999,'HOURS&amp;CYCLES INPUT'!$C$2:$C$9999,'QUALIFIED EFH'!$C7,'HOURS&amp;CYCLES INPUT'!$D$2:$D$9999,'QUALIFIED EFH'!DQ$4,'HOURS&amp;CYCLES INPUT'!$E$2:$E$9999,'QUALIFIED EFH'!DQ$5))</f>
        <v>0</v>
      </c>
      <c r="DR7" s="476">
        <f>IF(DR$2&lt;&gt;"",IF($C7&lt;&gt;"TBA",DR$2/114,0),SUMIFS('HOURS&amp;CYCLES INPUT'!$F$2:$F$9999,'HOURS&amp;CYCLES INPUT'!$C$2:$C$9999,'QUALIFIED EFH'!$C7,'HOURS&amp;CYCLES INPUT'!$D$2:$D$9999,'QUALIFIED EFH'!DR$4,'HOURS&amp;CYCLES INPUT'!$E$2:$E$9999,'QUALIFIED EFH'!DR$5))</f>
        <v>0</v>
      </c>
      <c r="DS7" s="476">
        <f>IF(DS$2&lt;&gt;"",IF($C7&lt;&gt;"TBA",DS$2/114,0),SUMIFS('HOURS&amp;CYCLES INPUT'!$F$2:$F$9999,'HOURS&amp;CYCLES INPUT'!$C$2:$C$9999,'QUALIFIED EFH'!$C7,'HOURS&amp;CYCLES INPUT'!$D$2:$D$9999,'QUALIFIED EFH'!DS$4,'HOURS&amp;CYCLES INPUT'!$E$2:$E$9999,'QUALIFIED EFH'!DS$5))</f>
        <v>0</v>
      </c>
      <c r="DT7" s="476">
        <f>IF(DT$2&lt;&gt;"",IF($C7&lt;&gt;"TBA",DT$2/114,0),SUMIFS('HOURS&amp;CYCLES INPUT'!$F$2:$F$9999,'HOURS&amp;CYCLES INPUT'!$C$2:$C$9999,'QUALIFIED EFH'!$C7,'HOURS&amp;CYCLES INPUT'!$D$2:$D$9999,'QUALIFIED EFH'!DT$4,'HOURS&amp;CYCLES INPUT'!$E$2:$E$9999,'QUALIFIED EFH'!DT$5))</f>
        <v>0</v>
      </c>
      <c r="DU7" s="476">
        <f>IF(DU$2&lt;&gt;"",IF($C7&lt;&gt;"TBA",DU$2/114,0),SUMIFS('HOURS&amp;CYCLES INPUT'!$F$2:$F$9999,'HOURS&amp;CYCLES INPUT'!$C$2:$C$9999,'QUALIFIED EFH'!$C7,'HOURS&amp;CYCLES INPUT'!$D$2:$D$9999,'QUALIFIED EFH'!DU$4,'HOURS&amp;CYCLES INPUT'!$E$2:$E$9999,'QUALIFIED EFH'!DU$5))</f>
        <v>0</v>
      </c>
      <c r="DV7" s="476">
        <f>IF(DV$2&lt;&gt;"",IF($C7&lt;&gt;"TBA",DV$2/114,0),SUMIFS('HOURS&amp;CYCLES INPUT'!$F$2:$F$9999,'HOURS&amp;CYCLES INPUT'!$C$2:$C$9999,'QUALIFIED EFH'!$C7,'HOURS&amp;CYCLES INPUT'!$D$2:$D$9999,'QUALIFIED EFH'!DV$4,'HOURS&amp;CYCLES INPUT'!$E$2:$E$9999,'QUALIFIED EFH'!DV$5))</f>
        <v>0</v>
      </c>
      <c r="DW7" s="476">
        <f>IF(DW$2&lt;&gt;"",IF($C7&lt;&gt;"TBA",DW$2/114,0),SUMIFS('HOURS&amp;CYCLES INPUT'!$F$2:$F$9999,'HOURS&amp;CYCLES INPUT'!$C$2:$C$9999,'QUALIFIED EFH'!$C7,'HOURS&amp;CYCLES INPUT'!$D$2:$D$9999,'QUALIFIED EFH'!DW$4,'HOURS&amp;CYCLES INPUT'!$E$2:$E$9999,'QUALIFIED EFH'!DW$5))</f>
        <v>0</v>
      </c>
      <c r="DX7" s="476">
        <f>IF(DX$2&lt;&gt;"",IF($C7&lt;&gt;"TBA",DX$2/114,0),SUMIFS('HOURS&amp;CYCLES INPUT'!$F$2:$F$9999,'HOURS&amp;CYCLES INPUT'!$C$2:$C$9999,'QUALIFIED EFH'!$C7,'HOURS&amp;CYCLES INPUT'!$D$2:$D$9999,'QUALIFIED EFH'!DX$4,'HOURS&amp;CYCLES INPUT'!$E$2:$E$9999,'QUALIFIED EFH'!DX$5))</f>
        <v>0</v>
      </c>
      <c r="DY7" s="476">
        <f>IF(DY$2&lt;&gt;"",IF($C7&lt;&gt;"TBA",DY$2/114,0),SUMIFS('HOURS&amp;CYCLES INPUT'!$F$2:$F$9999,'HOURS&amp;CYCLES INPUT'!$C$2:$C$9999,'QUALIFIED EFH'!$C7,'HOURS&amp;CYCLES INPUT'!$D$2:$D$9999,'QUALIFIED EFH'!DY$4,'HOURS&amp;CYCLES INPUT'!$E$2:$E$9999,'QUALIFIED EFH'!DY$5))</f>
        <v>0</v>
      </c>
      <c r="DZ7" s="476">
        <f>IF(DZ$2&lt;&gt;"",IF($C7&lt;&gt;"TBA",DZ$2/114,0),SUMIFS('HOURS&amp;CYCLES INPUT'!$F$2:$F$9999,'HOURS&amp;CYCLES INPUT'!$C$2:$C$9999,'QUALIFIED EFH'!$C7,'HOURS&amp;CYCLES INPUT'!$D$2:$D$9999,'QUALIFIED EFH'!DZ$4,'HOURS&amp;CYCLES INPUT'!$E$2:$E$9999,'QUALIFIED EFH'!DZ$5))</f>
        <v>0</v>
      </c>
      <c r="EA7" s="476">
        <f>IF(EA$2&lt;&gt;"",IF($C7&lt;&gt;"TBA",EA$2/114,0),SUMIFS('HOURS&amp;CYCLES INPUT'!$F$2:$F$9999,'HOURS&amp;CYCLES INPUT'!$C$2:$C$9999,'QUALIFIED EFH'!$C7,'HOURS&amp;CYCLES INPUT'!$D$2:$D$9999,'QUALIFIED EFH'!EA$4,'HOURS&amp;CYCLES INPUT'!$E$2:$E$9999,'QUALIFIED EFH'!EA$5))</f>
        <v>0</v>
      </c>
      <c r="EB7" s="476">
        <f>IF(EB$2&lt;&gt;"",IF($C7&lt;&gt;"TBA",EB$2/114,0),SUMIFS('HOURS&amp;CYCLES INPUT'!$F$2:$F$9999,'HOURS&amp;CYCLES INPUT'!$C$2:$C$9999,'QUALIFIED EFH'!$C7,'HOURS&amp;CYCLES INPUT'!$D$2:$D$9999,'QUALIFIED EFH'!EB$4,'HOURS&amp;CYCLES INPUT'!$E$2:$E$9999,'QUALIFIED EFH'!EB$5))</f>
        <v>0</v>
      </c>
      <c r="EC7" s="476">
        <f>IF(EC$2&lt;&gt;"",IF($C7&lt;&gt;"TBA",EC$2/114,0),SUMIFS('HOURS&amp;CYCLES INPUT'!$F$2:$F$9999,'HOURS&amp;CYCLES INPUT'!$C$2:$C$9999,'QUALIFIED EFH'!$C7,'HOURS&amp;CYCLES INPUT'!$D$2:$D$9999,'QUALIFIED EFH'!EC$4,'HOURS&amp;CYCLES INPUT'!$E$2:$E$9999,'QUALIFIED EFH'!EC$5))</f>
        <v>0</v>
      </c>
      <c r="ED7" s="476">
        <f>IF(ED$2&lt;&gt;"",IF($C7&lt;&gt;"TBA",ED$2/114,0),SUMIFS('HOURS&amp;CYCLES INPUT'!$F$2:$F$9999,'HOURS&amp;CYCLES INPUT'!$C$2:$C$9999,'QUALIFIED EFH'!$C7,'HOURS&amp;CYCLES INPUT'!$D$2:$D$9999,'QUALIFIED EFH'!ED$4,'HOURS&amp;CYCLES INPUT'!$E$2:$E$9999,'QUALIFIED EFH'!ED$5))</f>
        <v>0</v>
      </c>
      <c r="EE7" s="476">
        <f>IF(EE$2&lt;&gt;"",IF($C7&lt;&gt;"TBA",EE$2/114,0),SUMIFS('HOURS&amp;CYCLES INPUT'!$F$2:$F$9999,'HOURS&amp;CYCLES INPUT'!$C$2:$C$9999,'QUALIFIED EFH'!$C7,'HOURS&amp;CYCLES INPUT'!$D$2:$D$9999,'QUALIFIED EFH'!EE$4,'HOURS&amp;CYCLES INPUT'!$E$2:$E$9999,'QUALIFIED EFH'!EE$5))</f>
        <v>0</v>
      </c>
      <c r="EF7" s="476">
        <f>IF(EF$2&lt;&gt;"",IF($C7&lt;&gt;"TBA",EF$2/114,0),SUMIFS('HOURS&amp;CYCLES INPUT'!$F$2:$F$9999,'HOURS&amp;CYCLES INPUT'!$C$2:$C$9999,'QUALIFIED EFH'!$C7,'HOURS&amp;CYCLES INPUT'!$D$2:$D$9999,'QUALIFIED EFH'!EF$4,'HOURS&amp;CYCLES INPUT'!$E$2:$E$9999,'QUALIFIED EFH'!EF$5))</f>
        <v>0</v>
      </c>
      <c r="EG7" s="476">
        <f>IF(EG$2&lt;&gt;"",IF($C7&lt;&gt;"TBA",EG$2/114,0),SUMIFS('HOURS&amp;CYCLES INPUT'!$F$2:$F$9999,'HOURS&amp;CYCLES INPUT'!$C$2:$C$9999,'QUALIFIED EFH'!$C7,'HOURS&amp;CYCLES INPUT'!$D$2:$D$9999,'QUALIFIED EFH'!EG$4,'HOURS&amp;CYCLES INPUT'!$E$2:$E$9999,'QUALIFIED EFH'!EG$5))</f>
        <v>0</v>
      </c>
      <c r="EH7" s="476">
        <f>IF(EH$2&lt;&gt;"",IF($C7&lt;&gt;"TBA",EH$2/114,0),SUMIFS('HOURS&amp;CYCLES INPUT'!$F$2:$F$9999,'HOURS&amp;CYCLES INPUT'!$C$2:$C$9999,'QUALIFIED EFH'!$C7,'HOURS&amp;CYCLES INPUT'!$D$2:$D$9999,'QUALIFIED EFH'!EH$4,'HOURS&amp;CYCLES INPUT'!$E$2:$E$9999,'QUALIFIED EFH'!EH$5))</f>
        <v>0</v>
      </c>
      <c r="EI7" s="476">
        <f>IF(EI$2&lt;&gt;"",IF($C7&lt;&gt;"TBA",EI$2/114,0),SUMIFS('HOURS&amp;CYCLES INPUT'!$F$2:$F$9999,'HOURS&amp;CYCLES INPUT'!$C$2:$C$9999,'QUALIFIED EFH'!$C7,'HOURS&amp;CYCLES INPUT'!$D$2:$D$9999,'QUALIFIED EFH'!EI$4,'HOURS&amp;CYCLES INPUT'!$E$2:$E$9999,'QUALIFIED EFH'!EI$5))</f>
        <v>0</v>
      </c>
      <c r="EJ7" s="476">
        <f>IF(EJ$2&lt;&gt;"",IF($C7&lt;&gt;"TBA",EJ$2/114,0),SUMIFS('HOURS&amp;CYCLES INPUT'!$F$2:$F$9999,'HOURS&amp;CYCLES INPUT'!$C$2:$C$9999,'QUALIFIED EFH'!$C7,'HOURS&amp;CYCLES INPUT'!$D$2:$D$9999,'QUALIFIED EFH'!EJ$4,'HOURS&amp;CYCLES INPUT'!$E$2:$E$9999,'QUALIFIED EFH'!EJ$5))</f>
        <v>0</v>
      </c>
      <c r="EK7" s="476">
        <f>IF(EK$2&lt;&gt;"",IF($C7&lt;&gt;"TBA",EK$2/114,0),SUMIFS('HOURS&amp;CYCLES INPUT'!$F$2:$F$9999,'HOURS&amp;CYCLES INPUT'!$C$2:$C$9999,'QUALIFIED EFH'!$C7,'HOURS&amp;CYCLES INPUT'!$D$2:$D$9999,'QUALIFIED EFH'!EK$4,'HOURS&amp;CYCLES INPUT'!$E$2:$E$9999,'QUALIFIED EFH'!EK$5))</f>
        <v>0</v>
      </c>
      <c r="EL7" s="476">
        <f>IF(EL$2&lt;&gt;"",IF($C7&lt;&gt;"TBA",EL$2/114,0),SUMIFS('HOURS&amp;CYCLES INPUT'!$F$2:$F$9999,'HOURS&amp;CYCLES INPUT'!$C$2:$C$9999,'QUALIFIED EFH'!$C7,'HOURS&amp;CYCLES INPUT'!$D$2:$D$9999,'QUALIFIED EFH'!EL$4,'HOURS&amp;CYCLES INPUT'!$E$2:$E$9999,'QUALIFIED EFH'!EL$5))</f>
        <v>0</v>
      </c>
      <c r="EM7" s="476">
        <f>IF(EM$2&lt;&gt;"",IF($C7&lt;&gt;"TBA",EM$2/114,0),SUMIFS('HOURS&amp;CYCLES INPUT'!$F$2:$F$9999,'HOURS&amp;CYCLES INPUT'!$C$2:$C$9999,'QUALIFIED EFH'!$C7,'HOURS&amp;CYCLES INPUT'!$D$2:$D$9999,'QUALIFIED EFH'!EM$4,'HOURS&amp;CYCLES INPUT'!$E$2:$E$9999,'QUALIFIED EFH'!EM$5))</f>
        <v>0</v>
      </c>
      <c r="EN7" s="476">
        <f>IF(EN$2&lt;&gt;"",IF($C7&lt;&gt;"TBA",EN$2/114,0),SUMIFS('HOURS&amp;CYCLES INPUT'!$F$2:$F$9999,'HOURS&amp;CYCLES INPUT'!$C$2:$C$9999,'QUALIFIED EFH'!$C7,'HOURS&amp;CYCLES INPUT'!$D$2:$D$9999,'QUALIFIED EFH'!EN$4,'HOURS&amp;CYCLES INPUT'!$E$2:$E$9999,'QUALIFIED EFH'!EN$5))</f>
        <v>0</v>
      </c>
      <c r="EO7" s="476">
        <f>IF(EO$2&lt;&gt;"",IF($C7&lt;&gt;"TBA",EO$2/114,0),SUMIFS('HOURS&amp;CYCLES INPUT'!$F$2:$F$9999,'HOURS&amp;CYCLES INPUT'!$C$2:$C$9999,'QUALIFIED EFH'!$C7,'HOURS&amp;CYCLES INPUT'!$D$2:$D$9999,'QUALIFIED EFH'!EO$4,'HOURS&amp;CYCLES INPUT'!$E$2:$E$9999,'QUALIFIED EFH'!EO$5))</f>
        <v>0</v>
      </c>
      <c r="EP7" s="476">
        <f>IF(EP$2&lt;&gt;"",IF($C7&lt;&gt;"TBA",EP$2/114,0),SUMIFS('HOURS&amp;CYCLES INPUT'!$F$2:$F$9999,'HOURS&amp;CYCLES INPUT'!$C$2:$C$9999,'QUALIFIED EFH'!$C7,'HOURS&amp;CYCLES INPUT'!$D$2:$D$9999,'QUALIFIED EFH'!EP$4,'HOURS&amp;CYCLES INPUT'!$E$2:$E$9999,'QUALIFIED EFH'!EP$5))</f>
        <v>0</v>
      </c>
      <c r="EQ7" s="476">
        <f>IF(EQ$2&lt;&gt;"",IF($C7&lt;&gt;"TBA",EQ$2/114,0),SUMIFS('HOURS&amp;CYCLES INPUT'!$F$2:$F$9999,'HOURS&amp;CYCLES INPUT'!$C$2:$C$9999,'QUALIFIED EFH'!$C7,'HOURS&amp;CYCLES INPUT'!$D$2:$D$9999,'QUALIFIED EFH'!EQ$4,'HOURS&amp;CYCLES INPUT'!$E$2:$E$9999,'QUALIFIED EFH'!EQ$5))</f>
        <v>0</v>
      </c>
      <c r="ER7" s="476">
        <f>IF(ER$2&lt;&gt;"",IF($C7&lt;&gt;"TBA",ER$2/114,0),SUMIFS('HOURS&amp;CYCLES INPUT'!$F$2:$F$9999,'HOURS&amp;CYCLES INPUT'!$C$2:$C$9999,'QUALIFIED EFH'!$C7,'HOURS&amp;CYCLES INPUT'!$D$2:$D$9999,'QUALIFIED EFH'!ER$4,'HOURS&amp;CYCLES INPUT'!$E$2:$E$9999,'QUALIFIED EFH'!ER$5))</f>
        <v>0</v>
      </c>
      <c r="ES7" s="476">
        <f>IF(ES$2&lt;&gt;"",IF($C7&lt;&gt;"TBA",ES$2/114,0),SUMIFS('HOURS&amp;CYCLES INPUT'!$F$2:$F$9999,'HOURS&amp;CYCLES INPUT'!$C$2:$C$9999,'QUALIFIED EFH'!$C7,'HOURS&amp;CYCLES INPUT'!$D$2:$D$9999,'QUALIFIED EFH'!ES$4,'HOURS&amp;CYCLES INPUT'!$E$2:$E$9999,'QUALIFIED EFH'!ES$5))</f>
        <v>0</v>
      </c>
      <c r="ET7" s="476">
        <f>IF(ET$2&lt;&gt;"",IF($C7&lt;&gt;"TBA",ET$2/114,0),SUMIFS('HOURS&amp;CYCLES INPUT'!$F$2:$F$9999,'HOURS&amp;CYCLES INPUT'!$C$2:$C$9999,'QUALIFIED EFH'!$C7,'HOURS&amp;CYCLES INPUT'!$D$2:$D$9999,'QUALIFIED EFH'!ET$4,'HOURS&amp;CYCLES INPUT'!$E$2:$E$9999,'QUALIFIED EFH'!ET$5))</f>
        <v>0</v>
      </c>
      <c r="EU7" s="476">
        <f>IF(EU$2&lt;&gt;"",IF($C7&lt;&gt;"TBA",EU$2/114,0),SUMIFS('HOURS&amp;CYCLES INPUT'!$F$2:$F$9999,'HOURS&amp;CYCLES INPUT'!$C$2:$C$9999,'QUALIFIED EFH'!$C7,'HOURS&amp;CYCLES INPUT'!$D$2:$D$9999,'QUALIFIED EFH'!EU$4,'HOURS&amp;CYCLES INPUT'!$E$2:$E$9999,'QUALIFIED EFH'!EU$5))</f>
        <v>0</v>
      </c>
      <c r="EV7" s="476">
        <f>IF(EV$2&lt;&gt;"",IF($C7&lt;&gt;"TBA",EV$2/114,0),SUMIFS('HOURS&amp;CYCLES INPUT'!$F$2:$F$9999,'HOURS&amp;CYCLES INPUT'!$C$2:$C$9999,'QUALIFIED EFH'!$C7,'HOURS&amp;CYCLES INPUT'!$D$2:$D$9999,'QUALIFIED EFH'!EV$4,'HOURS&amp;CYCLES INPUT'!$E$2:$E$9999,'QUALIFIED EFH'!EV$5))</f>
        <v>0</v>
      </c>
      <c r="EW7" s="476">
        <f>IF(EW$2&lt;&gt;"",IF($C7&lt;&gt;"TBA",EW$2/114,0),SUMIFS('HOURS&amp;CYCLES INPUT'!$F$2:$F$9999,'HOURS&amp;CYCLES INPUT'!$C$2:$C$9999,'QUALIFIED EFH'!$C7,'HOURS&amp;CYCLES INPUT'!$D$2:$D$9999,'QUALIFIED EFH'!EW$4,'HOURS&amp;CYCLES INPUT'!$E$2:$E$9999,'QUALIFIED EFH'!EW$5))</f>
        <v>0</v>
      </c>
      <c r="EX7" s="476">
        <f>IF(EX$2&lt;&gt;"",IF($C7&lt;&gt;"TBA",EX$2/114,0),SUMIFS('HOURS&amp;CYCLES INPUT'!$F$2:$F$9999,'HOURS&amp;CYCLES INPUT'!$C$2:$C$9999,'QUALIFIED EFH'!$C7,'HOURS&amp;CYCLES INPUT'!$D$2:$D$9999,'QUALIFIED EFH'!EX$4,'HOURS&amp;CYCLES INPUT'!$E$2:$E$9999,'QUALIFIED EFH'!EX$5))</f>
        <v>0</v>
      </c>
      <c r="EY7" s="476">
        <f>IF(EY$2&lt;&gt;"",IF($C7&lt;&gt;"TBA",EY$2/114,0),SUMIFS('HOURS&amp;CYCLES INPUT'!$F$2:$F$9999,'HOURS&amp;CYCLES INPUT'!$C$2:$C$9999,'QUALIFIED EFH'!$C7,'HOURS&amp;CYCLES INPUT'!$D$2:$D$9999,'QUALIFIED EFH'!EY$4,'HOURS&amp;CYCLES INPUT'!$E$2:$E$9999,'QUALIFIED EFH'!EY$5))</f>
        <v>0</v>
      </c>
      <c r="EZ7" s="476">
        <f>IF(EZ$2&lt;&gt;"",IF($C7&lt;&gt;"TBA",EZ$2/114,0),SUMIFS('HOURS&amp;CYCLES INPUT'!$F$2:$F$9999,'HOURS&amp;CYCLES INPUT'!$C$2:$C$9999,'QUALIFIED EFH'!$C7,'HOURS&amp;CYCLES INPUT'!$D$2:$D$9999,'QUALIFIED EFH'!EZ$4,'HOURS&amp;CYCLES INPUT'!$E$2:$E$9999,'QUALIFIED EFH'!EZ$5))</f>
        <v>0</v>
      </c>
      <c r="FA7" s="476">
        <f>IF(FA$2&lt;&gt;"",IF($C7&lt;&gt;"TBA",FA$2/114,0),SUMIFS('HOURS&amp;CYCLES INPUT'!$F$2:$F$9999,'HOURS&amp;CYCLES INPUT'!$C$2:$C$9999,'QUALIFIED EFH'!$C7,'HOURS&amp;CYCLES INPUT'!$D$2:$D$9999,'QUALIFIED EFH'!FA$4,'HOURS&amp;CYCLES INPUT'!$E$2:$E$9999,'QUALIFIED EFH'!FA$5))</f>
        <v>0</v>
      </c>
      <c r="FB7" s="476">
        <f>IF(FB$2&lt;&gt;"",IF($C7&lt;&gt;"TBA",FB$2/114,0),SUMIFS('HOURS&amp;CYCLES INPUT'!$F$2:$F$9999,'HOURS&amp;CYCLES INPUT'!$C$2:$C$9999,'QUALIFIED EFH'!$C7,'HOURS&amp;CYCLES INPUT'!$D$2:$D$9999,'QUALIFIED EFH'!FB$4,'HOURS&amp;CYCLES INPUT'!$E$2:$E$9999,'QUALIFIED EFH'!FB$5))</f>
        <v>0</v>
      </c>
      <c r="FC7" s="476">
        <f>IF(FC$2&lt;&gt;"",IF($C7&lt;&gt;"TBA",FC$2/114,0),SUMIFS('HOURS&amp;CYCLES INPUT'!$F$2:$F$9999,'HOURS&amp;CYCLES INPUT'!$C$2:$C$9999,'QUALIFIED EFH'!$C7,'HOURS&amp;CYCLES INPUT'!$D$2:$D$9999,'QUALIFIED EFH'!FC$4,'HOURS&amp;CYCLES INPUT'!$E$2:$E$9999,'QUALIFIED EFH'!FC$5))</f>
        <v>0</v>
      </c>
      <c r="FD7" s="476">
        <f>IF(FD$2&lt;&gt;"",IF($C7&lt;&gt;"TBA",FD$2/114,0),SUMIFS('HOURS&amp;CYCLES INPUT'!$F$2:$F$9999,'HOURS&amp;CYCLES INPUT'!$C$2:$C$9999,'QUALIFIED EFH'!$C7,'HOURS&amp;CYCLES INPUT'!$D$2:$D$9999,'QUALIFIED EFH'!FD$4,'HOURS&amp;CYCLES INPUT'!$E$2:$E$9999,'QUALIFIED EFH'!FD$5))</f>
        <v>0</v>
      </c>
      <c r="FE7" s="476">
        <f>IF(FE$2&lt;&gt;"",IF($C7&lt;&gt;"TBA",FE$2/114,0),SUMIFS('HOURS&amp;CYCLES INPUT'!$F$2:$F$9999,'HOURS&amp;CYCLES INPUT'!$C$2:$C$9999,'QUALIFIED EFH'!$C7,'HOURS&amp;CYCLES INPUT'!$D$2:$D$9999,'QUALIFIED EFH'!FE$4,'HOURS&amp;CYCLES INPUT'!$E$2:$E$9999,'QUALIFIED EFH'!FE$5))</f>
        <v>0</v>
      </c>
      <c r="FF7" s="476">
        <f>IF(FF$2&lt;&gt;"",IF($C7&lt;&gt;"TBA",FF$2/114,0),SUMIFS('HOURS&amp;CYCLES INPUT'!$F$2:$F$9999,'HOURS&amp;CYCLES INPUT'!$C$2:$C$9999,'QUALIFIED EFH'!$C7,'HOURS&amp;CYCLES INPUT'!$D$2:$D$9999,'QUALIFIED EFH'!FF$4,'HOURS&amp;CYCLES INPUT'!$E$2:$E$9999,'QUALIFIED EFH'!FF$5))</f>
        <v>0</v>
      </c>
      <c r="FG7" s="476">
        <f>IF(FG$2&lt;&gt;"",IF($C7&lt;&gt;"TBA",FG$2/114,0),SUMIFS('HOURS&amp;CYCLES INPUT'!$F$2:$F$9999,'HOURS&amp;CYCLES INPUT'!$C$2:$C$9999,'QUALIFIED EFH'!$C7,'HOURS&amp;CYCLES INPUT'!$D$2:$D$9999,'QUALIFIED EFH'!FG$4,'HOURS&amp;CYCLES INPUT'!$E$2:$E$9999,'QUALIFIED EFH'!FG$5))</f>
        <v>0</v>
      </c>
      <c r="FH7" s="476">
        <f>IF(FH$2&lt;&gt;"",IF($C7&lt;&gt;"TBA",FH$2/114,0),SUMIFS('HOURS&amp;CYCLES INPUT'!$F$2:$F$9999,'HOURS&amp;CYCLES INPUT'!$C$2:$C$9999,'QUALIFIED EFH'!$C7,'HOURS&amp;CYCLES INPUT'!$D$2:$D$9999,'QUALIFIED EFH'!FH$4,'HOURS&amp;CYCLES INPUT'!$E$2:$E$9999,'QUALIFIED EFH'!FH$5))</f>
        <v>0</v>
      </c>
      <c r="FI7" s="476">
        <f>IF(FI$2&lt;&gt;"",IF($C7&lt;&gt;"TBA",FI$2/114,0),SUMIFS('HOURS&amp;CYCLES INPUT'!$F$2:$F$9999,'HOURS&amp;CYCLES INPUT'!$C$2:$C$9999,'QUALIFIED EFH'!$C7,'HOURS&amp;CYCLES INPUT'!$D$2:$D$9999,'QUALIFIED EFH'!FI$4,'HOURS&amp;CYCLES INPUT'!$E$2:$E$9999,'QUALIFIED EFH'!FI$5))</f>
        <v>0</v>
      </c>
      <c r="FJ7" s="476">
        <f>IF(FJ$2&lt;&gt;"",IF($C7&lt;&gt;"TBA",FJ$2/114,0),SUMIFS('HOURS&amp;CYCLES INPUT'!$F$2:$F$9999,'HOURS&amp;CYCLES INPUT'!$C$2:$C$9999,'QUALIFIED EFH'!$C7,'HOURS&amp;CYCLES INPUT'!$D$2:$D$9999,'QUALIFIED EFH'!FJ$4,'HOURS&amp;CYCLES INPUT'!$E$2:$E$9999,'QUALIFIED EFH'!FJ$5))</f>
        <v>0</v>
      </c>
      <c r="FK7" s="476">
        <f>IF(FK$2&lt;&gt;"",IF($C7&lt;&gt;"TBA",FK$2/114,0),SUMIFS('HOURS&amp;CYCLES INPUT'!$F$2:$F$9999,'HOURS&amp;CYCLES INPUT'!$C$2:$C$9999,'QUALIFIED EFH'!$C7,'HOURS&amp;CYCLES INPUT'!$D$2:$D$9999,'QUALIFIED EFH'!FK$4,'HOURS&amp;CYCLES INPUT'!$E$2:$E$9999,'QUALIFIED EFH'!FK$5))</f>
        <v>0</v>
      </c>
      <c r="FL7" s="476">
        <f>IF(FL$2&lt;&gt;"",IF($C7&lt;&gt;"TBA",FL$2/114,0),SUMIFS('HOURS&amp;CYCLES INPUT'!$F$2:$F$9999,'HOURS&amp;CYCLES INPUT'!$C$2:$C$9999,'QUALIFIED EFH'!$C7,'HOURS&amp;CYCLES INPUT'!$D$2:$D$9999,'QUALIFIED EFH'!FL$4,'HOURS&amp;CYCLES INPUT'!$E$2:$E$9999,'QUALIFIED EFH'!FL$5))</f>
        <v>0</v>
      </c>
      <c r="FM7" s="476">
        <f>IF(FM$2&lt;&gt;"",IF($C7&lt;&gt;"TBA",FM$2/114,0),SUMIFS('HOURS&amp;CYCLES INPUT'!$F$2:$F$9999,'HOURS&amp;CYCLES INPUT'!$C$2:$C$9999,'QUALIFIED EFH'!$C7,'HOURS&amp;CYCLES INPUT'!$D$2:$D$9999,'QUALIFIED EFH'!FM$4,'HOURS&amp;CYCLES INPUT'!$E$2:$E$9999,'QUALIFIED EFH'!FM$5))</f>
        <v>0</v>
      </c>
      <c r="FN7" s="476">
        <f>IF(FN$2&lt;&gt;"",IF($C7&lt;&gt;"TBA",FN$2/114,0),SUMIFS('HOURS&amp;CYCLES INPUT'!$F$2:$F$9999,'HOURS&amp;CYCLES INPUT'!$C$2:$C$9999,'QUALIFIED EFH'!$C7,'HOURS&amp;CYCLES INPUT'!$D$2:$D$9999,'QUALIFIED EFH'!FN$4,'HOURS&amp;CYCLES INPUT'!$E$2:$E$9999,'QUALIFIED EFH'!FN$5))</f>
        <v>0</v>
      </c>
      <c r="FO7" s="476">
        <f>IF(FO$2&lt;&gt;"",IF($C7&lt;&gt;"TBA",FO$2/114,0),SUMIFS('HOURS&amp;CYCLES INPUT'!$F$2:$F$9999,'HOURS&amp;CYCLES INPUT'!$C$2:$C$9999,'QUALIFIED EFH'!$C7,'HOURS&amp;CYCLES INPUT'!$D$2:$D$9999,'QUALIFIED EFH'!FO$4,'HOURS&amp;CYCLES INPUT'!$E$2:$E$9999,'QUALIFIED EFH'!FO$5))</f>
        <v>0</v>
      </c>
      <c r="FP7" s="476">
        <f>IF(FP$2&lt;&gt;"",IF($C7&lt;&gt;"TBA",FP$2/114,0),SUMIFS('HOURS&amp;CYCLES INPUT'!$F$2:$F$9999,'HOURS&amp;CYCLES INPUT'!$C$2:$C$9999,'QUALIFIED EFH'!$C7,'HOURS&amp;CYCLES INPUT'!$D$2:$D$9999,'QUALIFIED EFH'!FP$4,'HOURS&amp;CYCLES INPUT'!$E$2:$E$9999,'QUALIFIED EFH'!FP$5))</f>
        <v>0</v>
      </c>
      <c r="FQ7" s="476">
        <f>IF(FQ$2&lt;&gt;"",IF($C7&lt;&gt;"TBA",FQ$2/114,0),SUMIFS('HOURS&amp;CYCLES INPUT'!$F$2:$F$9999,'HOURS&amp;CYCLES INPUT'!$C$2:$C$9999,'QUALIFIED EFH'!$C7,'HOURS&amp;CYCLES INPUT'!$D$2:$D$9999,'QUALIFIED EFH'!FQ$4,'HOURS&amp;CYCLES INPUT'!$E$2:$E$9999,'QUALIFIED EFH'!FQ$5))</f>
        <v>0</v>
      </c>
      <c r="FR7" s="476">
        <f>IF(FR$2&lt;&gt;"",IF($C7&lt;&gt;"TBA",FR$2/114,0),SUMIFS('HOURS&amp;CYCLES INPUT'!$F$2:$F$9999,'HOURS&amp;CYCLES INPUT'!$C$2:$C$9999,'QUALIFIED EFH'!$C7,'HOURS&amp;CYCLES INPUT'!$D$2:$D$9999,'QUALIFIED EFH'!FR$4,'HOURS&amp;CYCLES INPUT'!$E$2:$E$9999,'QUALIFIED EFH'!FR$5))</f>
        <v>0</v>
      </c>
      <c r="FS7" s="476">
        <f>IF(FS$2&lt;&gt;"",IF($C7&lt;&gt;"TBA",FS$2/114,0),SUMIFS('HOURS&amp;CYCLES INPUT'!$F$2:$F$9999,'HOURS&amp;CYCLES INPUT'!$C$2:$C$9999,'QUALIFIED EFH'!$C7,'HOURS&amp;CYCLES INPUT'!$D$2:$D$9999,'QUALIFIED EFH'!FS$4,'HOURS&amp;CYCLES INPUT'!$E$2:$E$9999,'QUALIFIED EFH'!FS$5))</f>
        <v>0</v>
      </c>
      <c r="FT7" s="476">
        <f>IF(FT$2&lt;&gt;"",IF($C7&lt;&gt;"TBA",FT$2/114,0),SUMIFS('HOURS&amp;CYCLES INPUT'!$F$2:$F$9999,'HOURS&amp;CYCLES INPUT'!$C$2:$C$9999,'QUALIFIED EFH'!$C7,'HOURS&amp;CYCLES INPUT'!$D$2:$D$9999,'QUALIFIED EFH'!FT$4,'HOURS&amp;CYCLES INPUT'!$E$2:$E$9999,'QUALIFIED EFH'!FT$5))</f>
        <v>0</v>
      </c>
      <c r="FU7" s="476">
        <f>IF(FU$2&lt;&gt;"",IF($C7&lt;&gt;"TBA",FU$2/114,0),SUMIFS('HOURS&amp;CYCLES INPUT'!$F$2:$F$9999,'HOURS&amp;CYCLES INPUT'!$C$2:$C$9999,'QUALIFIED EFH'!$C7,'HOURS&amp;CYCLES INPUT'!$D$2:$D$9999,'QUALIFIED EFH'!FU$4,'HOURS&amp;CYCLES INPUT'!$E$2:$E$9999,'QUALIFIED EFH'!FU$5))</f>
        <v>0</v>
      </c>
      <c r="FV7" s="476">
        <f>IF(FV$2&lt;&gt;"",IF($C7&lt;&gt;"TBA",FV$2/114,0),SUMIFS('HOURS&amp;CYCLES INPUT'!$F$2:$F$9999,'HOURS&amp;CYCLES INPUT'!$C$2:$C$9999,'QUALIFIED EFH'!$C7,'HOURS&amp;CYCLES INPUT'!$D$2:$D$9999,'QUALIFIED EFH'!FV$4,'HOURS&amp;CYCLES INPUT'!$E$2:$E$9999,'QUALIFIED EFH'!FV$5))</f>
        <v>0</v>
      </c>
      <c r="FW7" s="476">
        <f>IF(FW$2&lt;&gt;"",IF($C7&lt;&gt;"TBA",FW$2/114,0),SUMIFS('HOURS&amp;CYCLES INPUT'!$F$2:$F$9999,'HOURS&amp;CYCLES INPUT'!$C$2:$C$9999,'QUALIFIED EFH'!$C7,'HOURS&amp;CYCLES INPUT'!$D$2:$D$9999,'QUALIFIED EFH'!FW$4,'HOURS&amp;CYCLES INPUT'!$E$2:$E$9999,'QUALIFIED EFH'!FW$5))</f>
        <v>0</v>
      </c>
      <c r="FX7" s="476">
        <f>IF(FX$2&lt;&gt;"",IF($C7&lt;&gt;"TBA",FX$2/114,0),SUMIFS('HOURS&amp;CYCLES INPUT'!$F$2:$F$9999,'HOURS&amp;CYCLES INPUT'!$C$2:$C$9999,'QUALIFIED EFH'!$C7,'HOURS&amp;CYCLES INPUT'!$D$2:$D$9999,'QUALIFIED EFH'!FX$4,'HOURS&amp;CYCLES INPUT'!$E$2:$E$9999,'QUALIFIED EFH'!FX$5))</f>
        <v>0</v>
      </c>
      <c r="FY7" s="476">
        <f>IF(FY$2&lt;&gt;"",IF($C7&lt;&gt;"TBA",FY$2/114,0),SUMIFS('HOURS&amp;CYCLES INPUT'!$F$2:$F$9999,'HOURS&amp;CYCLES INPUT'!$C$2:$C$9999,'QUALIFIED EFH'!$C7,'HOURS&amp;CYCLES INPUT'!$D$2:$D$9999,'QUALIFIED EFH'!FY$4,'HOURS&amp;CYCLES INPUT'!$E$2:$E$9999,'QUALIFIED EFH'!FY$5))</f>
        <v>0</v>
      </c>
      <c r="FZ7" s="476">
        <f>IF(FZ$2&lt;&gt;"",IF($C7&lt;&gt;"TBA",FZ$2/114,0),SUMIFS('HOURS&amp;CYCLES INPUT'!$F$2:$F$9999,'HOURS&amp;CYCLES INPUT'!$C$2:$C$9999,'QUALIFIED EFH'!$C7,'HOURS&amp;CYCLES INPUT'!$D$2:$D$9999,'QUALIFIED EFH'!FZ$4,'HOURS&amp;CYCLES INPUT'!$E$2:$E$9999,'QUALIFIED EFH'!FZ$5))</f>
        <v>0</v>
      </c>
      <c r="GA7" s="476">
        <f>IF(GA$2&lt;&gt;"",IF($C7&lt;&gt;"TBA",GA$2/114,0),SUMIFS('HOURS&amp;CYCLES INPUT'!$F$2:$F$9999,'HOURS&amp;CYCLES INPUT'!$C$2:$C$9999,'QUALIFIED EFH'!$C7,'HOURS&amp;CYCLES INPUT'!$D$2:$D$9999,'QUALIFIED EFH'!GA$4,'HOURS&amp;CYCLES INPUT'!$E$2:$E$9999,'QUALIFIED EFH'!GA$5))</f>
        <v>0</v>
      </c>
      <c r="GB7" s="476">
        <f>IF(GB$2&lt;&gt;"",IF($C7&lt;&gt;"TBA",GB$2/114,0),SUMIFS('HOURS&amp;CYCLES INPUT'!$F$2:$F$9999,'HOURS&amp;CYCLES INPUT'!$C$2:$C$9999,'QUALIFIED EFH'!$C7,'HOURS&amp;CYCLES INPUT'!$D$2:$D$9999,'QUALIFIED EFH'!GB$4,'HOURS&amp;CYCLES INPUT'!$E$2:$E$9999,'QUALIFIED EFH'!GB$5))</f>
        <v>0</v>
      </c>
    </row>
    <row r="8" spans="2:184" x14ac:dyDescent="0.35">
      <c r="C8" s="472">
        <f>'QUALIFIED ENGINES'!D9</f>
        <v>91409</v>
      </c>
      <c r="D8" s="476">
        <f>IF(D$2&lt;&gt;"",IF($C8&lt;&gt;"TBA",D$2/114,0),SUMIFS('HOURS&amp;CYCLES INPUT'!$F$2:$F$9999,'HOURS&amp;CYCLES INPUT'!$C$2:$C$9999,'QUALIFIED EFH'!$C8,'HOURS&amp;CYCLES INPUT'!$D$2:$D$9999,'QUALIFIED EFH'!D$4,'HOURS&amp;CYCLES INPUT'!$E$2:$E$9999,'QUALIFIED EFH'!D$5))</f>
        <v>72.44</v>
      </c>
      <c r="E8" s="476">
        <f>IF(E$2&lt;&gt;"",IF($C8&lt;&gt;"TBA",E$2/114,0),SUMIFS('HOURS&amp;CYCLES INPUT'!$F$2:$F$9999,'HOURS&amp;CYCLES INPUT'!$C$2:$C$9999,'QUALIFIED EFH'!$C8,'HOURS&amp;CYCLES INPUT'!$D$2:$D$9999,'QUALIFIED EFH'!E$4,'HOURS&amp;CYCLES INPUT'!$E$2:$E$9999,'QUALIFIED EFH'!E$5))</f>
        <v>280.7</v>
      </c>
      <c r="F8" s="476">
        <f>IF(F$2&lt;&gt;"",IF($C8&lt;&gt;"TBA",F$2/114,0),SUMIFS('HOURS&amp;CYCLES INPUT'!$F$2:$F$9999,'HOURS&amp;CYCLES INPUT'!$C$2:$C$9999,'QUALIFIED EFH'!$C8,'HOURS&amp;CYCLES INPUT'!$D$2:$D$9999,'QUALIFIED EFH'!F$4,'HOURS&amp;CYCLES INPUT'!$E$2:$E$9999,'QUALIFIED EFH'!F$5))</f>
        <v>304.04000000000002</v>
      </c>
      <c r="G8" s="476">
        <f>IF(G$2&lt;&gt;"",IF($C8&lt;&gt;"TBA",G$2/114,0),SUMIFS('HOURS&amp;CYCLES INPUT'!$F$2:$F$9999,'HOURS&amp;CYCLES INPUT'!$C$2:$C$9999,'QUALIFIED EFH'!$C8,'HOURS&amp;CYCLES INPUT'!$D$2:$D$9999,'QUALIFIED EFH'!G$4,'HOURS&amp;CYCLES INPUT'!$E$2:$E$9999,'QUALIFIED EFH'!G$5))</f>
        <v>340.52</v>
      </c>
      <c r="H8" s="476">
        <f>IF(H$2&lt;&gt;"",IF($C8&lt;&gt;"TBA",H$2/114,0),SUMIFS('HOURS&amp;CYCLES INPUT'!$F$2:$F$9999,'HOURS&amp;CYCLES INPUT'!$C$2:$C$9999,'QUALIFIED EFH'!$C8,'HOURS&amp;CYCLES INPUT'!$D$2:$D$9999,'QUALIFIED EFH'!H$4,'HOURS&amp;CYCLES INPUT'!$E$2:$E$9999,'QUALIFIED EFH'!H$5))</f>
        <v>302.83999999999997</v>
      </c>
      <c r="I8" s="476">
        <f>IF(I$2&lt;&gt;"",IF($C8&lt;&gt;"TBA",I$2/114,0),SUMIFS('HOURS&amp;CYCLES INPUT'!$F$2:$F$9999,'HOURS&amp;CYCLES INPUT'!$C$2:$C$9999,'QUALIFIED EFH'!$C8,'HOURS&amp;CYCLES INPUT'!$D$2:$D$9999,'QUALIFIED EFH'!I$4,'HOURS&amp;CYCLES INPUT'!$E$2:$E$9999,'QUALIFIED EFH'!I$5))</f>
        <v>261.14999999999998</v>
      </c>
      <c r="J8" s="476">
        <f>IF(J$2&lt;&gt;"",IF($C8&lt;&gt;"TBA",J$2/114,0),SUMIFS('HOURS&amp;CYCLES INPUT'!$F$2:$F$9999,'HOURS&amp;CYCLES INPUT'!$C$2:$C$9999,'QUALIFIED EFH'!$C8,'HOURS&amp;CYCLES INPUT'!$D$2:$D$9999,'QUALIFIED EFH'!J$4,'HOURS&amp;CYCLES INPUT'!$E$2:$E$9999,'QUALIFIED EFH'!J$5))</f>
        <v>346.86</v>
      </c>
      <c r="K8" s="476">
        <f>IF(K$2&lt;&gt;"",IF($C8&lt;&gt;"TBA",K$2/114,0),SUMIFS('HOURS&amp;CYCLES INPUT'!$F$2:$F$9999,'HOURS&amp;CYCLES INPUT'!$C$2:$C$9999,'QUALIFIED EFH'!$C8,'HOURS&amp;CYCLES INPUT'!$D$2:$D$9999,'QUALIFIED EFH'!K$4,'HOURS&amp;CYCLES INPUT'!$E$2:$E$9999,'QUALIFIED EFH'!K$5))</f>
        <v>376.97</v>
      </c>
      <c r="L8" s="476">
        <f>IF(L$2&lt;&gt;"",IF($C8&lt;&gt;"TBA",L$2/114,0),SUMIFS('HOURS&amp;CYCLES INPUT'!$F$2:$F$9999,'HOURS&amp;CYCLES INPUT'!$C$2:$C$9999,'QUALIFIED EFH'!$C8,'HOURS&amp;CYCLES INPUT'!$D$2:$D$9999,'QUALIFIED EFH'!L$4,'HOURS&amp;CYCLES INPUT'!$E$2:$E$9999,'QUALIFIED EFH'!L$5))</f>
        <v>335.95</v>
      </c>
      <c r="M8" s="476">
        <f>IF(M$2&lt;&gt;"",IF($C8&lt;&gt;"TBA",M$2/114,0),SUMIFS('HOURS&amp;CYCLES INPUT'!$F$2:$F$9999,'HOURS&amp;CYCLES INPUT'!$C$2:$C$9999,'QUALIFIED EFH'!$C8,'HOURS&amp;CYCLES INPUT'!$D$2:$D$9999,'QUALIFIED EFH'!M$4,'HOURS&amp;CYCLES INPUT'!$E$2:$E$9999,'QUALIFIED EFH'!M$5))</f>
        <v>358.77</v>
      </c>
      <c r="N8" s="476">
        <f>IF(N$2&lt;&gt;"",IF($C8&lt;&gt;"TBA",N$2/114,0),SUMIFS('HOURS&amp;CYCLES INPUT'!$F$2:$F$9999,'HOURS&amp;CYCLES INPUT'!$C$2:$C$9999,'QUALIFIED EFH'!$C8,'HOURS&amp;CYCLES INPUT'!$D$2:$D$9999,'QUALIFIED EFH'!N$4,'HOURS&amp;CYCLES INPUT'!$E$2:$E$9999,'QUALIFIED EFH'!N$5))</f>
        <v>357.33</v>
      </c>
      <c r="O8" s="476">
        <f>IF(O$2&lt;&gt;"",IF($C8&lt;&gt;"TBA",O$2/114,0),SUMIFS('HOURS&amp;CYCLES INPUT'!$F$2:$F$9999,'HOURS&amp;CYCLES INPUT'!$C$2:$C$9999,'QUALIFIED EFH'!$C8,'HOURS&amp;CYCLES INPUT'!$D$2:$D$9999,'QUALIFIED EFH'!O$4,'HOURS&amp;CYCLES INPUT'!$E$2:$E$9999,'QUALIFIED EFH'!O$5))</f>
        <v>345.81</v>
      </c>
      <c r="P8" s="476">
        <f>IF(P$2&lt;&gt;"",IF($C8&lt;&gt;"TBA",P$2/114,0),SUMIFS('HOURS&amp;CYCLES INPUT'!$F$2:$F$9999,'HOURS&amp;CYCLES INPUT'!$C$2:$C$9999,'QUALIFIED EFH'!$C8,'HOURS&amp;CYCLES INPUT'!$D$2:$D$9999,'QUALIFIED EFH'!P$4,'HOURS&amp;CYCLES INPUT'!$E$2:$E$9999,'QUALIFIED EFH'!P$5))</f>
        <v>381.26</v>
      </c>
      <c r="Q8" s="476">
        <f>IF(Q$2&lt;&gt;"",IF($C8&lt;&gt;"TBA",Q$2/114,0),SUMIFS('HOURS&amp;CYCLES INPUT'!$F$2:$F$9999,'HOURS&amp;CYCLES INPUT'!$C$2:$C$9999,'QUALIFIED EFH'!$C8,'HOURS&amp;CYCLES INPUT'!$D$2:$D$9999,'QUALIFIED EFH'!Q$4,'HOURS&amp;CYCLES INPUT'!$E$2:$E$9999,'QUALIFIED EFH'!Q$5))</f>
        <v>329.37</v>
      </c>
      <c r="R8" s="476">
        <f>IF(R$1&lt;&gt;"",IF($C8&lt;&gt;"TBA",R$1/114,0),SUMIFS('HOURS&amp;CYCLES INPUT'!$F$2:$F$9999,'HOURS&amp;CYCLES INPUT'!$C$2:$C$9999,'QUALIFIED EFH'!$C8,'HOURS&amp;CYCLES INPUT'!$D$2:$D$9999,'QUALIFIED EFH'!R$4,'HOURS&amp;CYCLES INPUT'!$E$2:$E$9999,'QUALIFIED EFH'!R$5))</f>
        <v>0</v>
      </c>
      <c r="S8" s="476">
        <f>IF(S$2&lt;&gt;"",IF($C8&lt;&gt;"TBA",S$2/114,0),SUMIFS('HOURS&amp;CYCLES INPUT'!$F$2:$F$9999,'HOURS&amp;CYCLES INPUT'!$C$2:$C$9999,'QUALIFIED EFH'!$C8,'HOURS&amp;CYCLES INPUT'!$D$2:$D$9999,'QUALIFIED EFH'!S$4,'HOURS&amp;CYCLES INPUT'!$E$2:$E$9999,'QUALIFIED EFH'!S$5))</f>
        <v>320.82</v>
      </c>
      <c r="T8" s="476">
        <f>IF(T$2&lt;&gt;"",IF($C8&lt;&gt;"TBA",T$2/114,0),SUMIFS('HOURS&amp;CYCLES INPUT'!$F$2:$F$9999,'HOURS&amp;CYCLES INPUT'!$C$2:$C$9999,'QUALIFIED EFH'!$C8,'HOURS&amp;CYCLES INPUT'!$D$2:$D$9999,'QUALIFIED EFH'!T$4,'HOURS&amp;CYCLES INPUT'!$E$2:$E$9999,'QUALIFIED EFH'!T$5))</f>
        <v>362.15</v>
      </c>
      <c r="U8" s="476">
        <f>IF(U$2&lt;&gt;"",IF($C8&lt;&gt;"TBA",U$2/114,0),SUMIFS('HOURS&amp;CYCLES INPUT'!$F$2:$F$9999,'HOURS&amp;CYCLES INPUT'!$C$2:$C$9999,'QUALIFIED EFH'!$C8,'HOURS&amp;CYCLES INPUT'!$D$2:$D$9999,'QUALIFIED EFH'!U$4,'HOURS&amp;CYCLES INPUT'!$E$2:$E$9999,'QUALIFIED EFH'!U$5))</f>
        <v>354.4</v>
      </c>
      <c r="V8" s="476">
        <f>IF(V$2&lt;&gt;"",IF($C8&lt;&gt;"TBA",V$2/114,0),SUMIFS('HOURS&amp;CYCLES INPUT'!$F$2:$F$9999,'HOURS&amp;CYCLES INPUT'!$C$2:$C$9999,'QUALIFIED EFH'!$C8,'HOURS&amp;CYCLES INPUT'!$D$2:$D$9999,'QUALIFIED EFH'!V$4,'HOURS&amp;CYCLES INPUT'!$E$2:$E$9999,'QUALIFIED EFH'!V$5))</f>
        <v>338.45</v>
      </c>
      <c r="W8" s="476">
        <f>IF(W$2&lt;&gt;"",IF($C8&lt;&gt;"TBA",W$2/114,0),SUMIFS('HOURS&amp;CYCLES INPUT'!$F$2:$F$9999,'HOURS&amp;CYCLES INPUT'!$C$2:$C$9999,'QUALIFIED EFH'!$C8,'HOURS&amp;CYCLES INPUT'!$D$2:$D$9999,'QUALIFIED EFH'!W$4,'HOURS&amp;CYCLES INPUT'!$E$2:$E$9999,'QUALIFIED EFH'!W$5))</f>
        <v>371.5</v>
      </c>
      <c r="X8" s="476">
        <f>IF(X$2&lt;&gt;"",IF($C8&lt;&gt;"TBA",X$2/114,0),SUMIFS('HOURS&amp;CYCLES INPUT'!$F$2:$F$9999,'HOURS&amp;CYCLES INPUT'!$C$2:$C$9999,'QUALIFIED EFH'!$C8,'HOURS&amp;CYCLES INPUT'!$D$2:$D$9999,'QUALIFIED EFH'!X$4,'HOURS&amp;CYCLES INPUT'!$E$2:$E$9999,'QUALIFIED EFH'!X$5))</f>
        <v>359.93</v>
      </c>
      <c r="Y8" s="476">
        <f>IF(Y$2&lt;&gt;"",IF($C8&lt;&gt;"TBA",Y$2/114,0),SUMIFS('HOURS&amp;CYCLES INPUT'!$F$2:$F$9999,'HOURS&amp;CYCLES INPUT'!$C$2:$C$9999,'QUALIFIED EFH'!$C8,'HOURS&amp;CYCLES INPUT'!$D$2:$D$9999,'QUALIFIED EFH'!Y$4,'HOURS&amp;CYCLES INPUT'!$E$2:$E$9999,'QUALIFIED EFH'!Y$5))</f>
        <v>347.37</v>
      </c>
      <c r="Z8" s="476">
        <f>IF(Z$2&lt;&gt;"",IF($C8&lt;&gt;"TBA",Z$2/114,0),SUMIFS('HOURS&amp;CYCLES INPUT'!$F$2:$F$9999,'HOURS&amp;CYCLES INPUT'!$C$2:$C$9999,'QUALIFIED EFH'!$C8,'HOURS&amp;CYCLES INPUT'!$D$2:$D$9999,'QUALIFIED EFH'!Z$4,'HOURS&amp;CYCLES INPUT'!$E$2:$E$9999,'QUALIFIED EFH'!Z$5))</f>
        <v>342.21</v>
      </c>
      <c r="AA8" s="476">
        <f>IF(AA$2&lt;&gt;"",IF($C8&lt;&gt;"TBA",AA$2/114,0),SUMIFS('HOURS&amp;CYCLES INPUT'!$F$2:$F$9999,'HOURS&amp;CYCLES INPUT'!$C$2:$C$9999,'QUALIFIED EFH'!$C8,'HOURS&amp;CYCLES INPUT'!$D$2:$D$9999,'QUALIFIED EFH'!AA$4,'HOURS&amp;CYCLES INPUT'!$E$2:$E$9999,'QUALIFIED EFH'!AA$5))</f>
        <v>321.60000000000002</v>
      </c>
      <c r="AB8" s="476">
        <f>IF(AB$2&lt;&gt;"",IF($C8&lt;&gt;"TBA",AB$2/114,0),SUMIFS('HOURS&amp;CYCLES INPUT'!$F$2:$F$9999,'HOURS&amp;CYCLES INPUT'!$C$2:$C$9999,'QUALIFIED EFH'!$C8,'HOURS&amp;CYCLES INPUT'!$D$2:$D$9999,'QUALIFIED EFH'!AB$4,'HOURS&amp;CYCLES INPUT'!$E$2:$E$9999,'QUALIFIED EFH'!AB$5))</f>
        <v>361.07</v>
      </c>
      <c r="AC8" s="476">
        <f>IF(AC$2&lt;&gt;"",IF($C8&lt;&gt;"TBA",AC$2/114,0),SUMIFS('HOURS&amp;CYCLES INPUT'!$F$2:$F$9999,'HOURS&amp;CYCLES INPUT'!$C$2:$C$9999,'QUALIFIED EFH'!$C8,'HOURS&amp;CYCLES INPUT'!$D$2:$D$9999,'QUALIFIED EFH'!AC$4,'HOURS&amp;CYCLES INPUT'!$E$2:$E$9999,'QUALIFIED EFH'!AC$5))</f>
        <v>341.62</v>
      </c>
      <c r="AD8" s="476">
        <f>IF(AD$2&lt;&gt;"",IF($C8&lt;&gt;"TBA",AD$2/114,0),SUMIFS('HOURS&amp;CYCLES INPUT'!$F$2:$F$9999,'HOURS&amp;CYCLES INPUT'!$C$2:$C$9999,'QUALIFIED EFH'!$C8,'HOURS&amp;CYCLES INPUT'!$D$2:$D$9999,'QUALIFIED EFH'!AD$4,'HOURS&amp;CYCLES INPUT'!$E$2:$E$9999,'QUALIFIED EFH'!AD$5))</f>
        <v>306.05</v>
      </c>
      <c r="AE8" s="476">
        <f>IF(AE$2&lt;&gt;"",IF($C8&lt;&gt;"TBA",AE$2/114,0),SUMIFS('HOURS&amp;CYCLES INPUT'!$F$2:$F$9999,'HOURS&amp;CYCLES INPUT'!$C$2:$C$9999,'QUALIFIED EFH'!$C8,'HOURS&amp;CYCLES INPUT'!$D$2:$D$9999,'QUALIFIED EFH'!AE$4,'HOURS&amp;CYCLES INPUT'!$E$2:$E$9999,'QUALIFIED EFH'!AE$5))</f>
        <v>360.18</v>
      </c>
      <c r="AF8" s="476">
        <f>IF(AF$2&lt;&gt;"",IF($C8&lt;&gt;"TBA",AF$2/114,0),SUMIFS('HOURS&amp;CYCLES INPUT'!$F$2:$F$9999,'HOURS&amp;CYCLES INPUT'!$C$2:$C$9999,'QUALIFIED EFH'!$C8,'HOURS&amp;CYCLES INPUT'!$D$2:$D$9999,'QUALIFIED EFH'!AF$4,'HOURS&amp;CYCLES INPUT'!$E$2:$E$9999,'QUALIFIED EFH'!AF$5))</f>
        <v>264.63</v>
      </c>
      <c r="AG8" s="476">
        <f>IF(AG$2&lt;&gt;"",IF($C8&lt;&gt;"TBA",AG$2/114,0),SUMIFS('HOURS&amp;CYCLES INPUT'!$F$2:$F$9999,'HOURS&amp;CYCLES INPUT'!$C$2:$C$9999,'QUALIFIED EFH'!$C8,'HOURS&amp;CYCLES INPUT'!$D$2:$D$9999,'QUALIFIED EFH'!AG$4,'HOURS&amp;CYCLES INPUT'!$E$2:$E$9999,'QUALIFIED EFH'!AG$5))</f>
        <v>320.89999999999998</v>
      </c>
      <c r="AH8" s="476">
        <f>IF(AH$2&lt;&gt;"",IF($C8&lt;&gt;"TBA",AH$2/114,0),SUMIFS('HOURS&amp;CYCLES INPUT'!$F$2:$F$9999,'HOURS&amp;CYCLES INPUT'!$C$2:$C$9999,'QUALIFIED EFH'!$C8,'HOURS&amp;CYCLES INPUT'!$D$2:$D$9999,'QUALIFIED EFH'!AH$4,'HOURS&amp;CYCLES INPUT'!$E$2:$E$9999,'QUALIFIED EFH'!AH$5))</f>
        <v>306.69</v>
      </c>
      <c r="AI8" s="476">
        <f>IF(AI$2&lt;&gt;"",IF($C8&lt;&gt;"TBA",AI$2/114,0),SUMIFS('HOURS&amp;CYCLES INPUT'!$F$2:$F$9999,'HOURS&amp;CYCLES INPUT'!$C$2:$C$9999,'QUALIFIED EFH'!$C8,'HOURS&amp;CYCLES INPUT'!$D$2:$D$9999,'QUALIFIED EFH'!AI$4,'HOURS&amp;CYCLES INPUT'!$E$2:$E$9999,'QUALIFIED EFH'!AI$5))</f>
        <v>384.41</v>
      </c>
      <c r="AJ8" s="476">
        <f>IF(AJ$2&lt;&gt;"",IF($C8&lt;&gt;"TBA",AJ$2/114,0),SUMIFS('HOURS&amp;CYCLES INPUT'!$F$2:$F$9999,'HOURS&amp;CYCLES INPUT'!$C$2:$C$9999,'QUALIFIED EFH'!$C8,'HOURS&amp;CYCLES INPUT'!$D$2:$D$9999,'QUALIFIED EFH'!AJ$4,'HOURS&amp;CYCLES INPUT'!$E$2:$E$9999,'QUALIFIED EFH'!AJ$5))</f>
        <v>361.42</v>
      </c>
      <c r="AK8" s="476">
        <f>IF(AK$2&lt;&gt;"",IF($C8&lt;&gt;"TBA",AK$2/114,0),SUMIFS('HOURS&amp;CYCLES INPUT'!$F$2:$F$9999,'HOURS&amp;CYCLES INPUT'!$C$2:$C$9999,'QUALIFIED EFH'!$C8,'HOURS&amp;CYCLES INPUT'!$D$2:$D$9999,'QUALIFIED EFH'!AK$4,'HOURS&amp;CYCLES INPUT'!$E$2:$E$9999,'QUALIFIED EFH'!AK$5))</f>
        <v>346.48</v>
      </c>
      <c r="AL8" s="476">
        <f>IF(AL$2&lt;&gt;"",IF($C8&lt;&gt;"TBA",AL$2/114,0),SUMIFS('HOURS&amp;CYCLES INPUT'!$F$2:$F$9999,'HOURS&amp;CYCLES INPUT'!$C$2:$C$9999,'QUALIFIED EFH'!$C8,'HOURS&amp;CYCLES INPUT'!$D$2:$D$9999,'QUALIFIED EFH'!AL$4,'HOURS&amp;CYCLES INPUT'!$E$2:$E$9999,'QUALIFIED EFH'!AL$5))</f>
        <v>364.02</v>
      </c>
      <c r="AM8" s="476">
        <f>IF(AM$2&lt;&gt;"",IF($C8&lt;&gt;"TBA",AM$2/114,0),SUMIFS('HOURS&amp;CYCLES INPUT'!$F$2:$F$9999,'HOURS&amp;CYCLES INPUT'!$C$2:$C$9999,'QUALIFIED EFH'!$C8,'HOURS&amp;CYCLES INPUT'!$D$2:$D$9999,'QUALIFIED EFH'!AM$4,'HOURS&amp;CYCLES INPUT'!$E$2:$E$9999,'QUALIFIED EFH'!AM$5))</f>
        <v>306.43</v>
      </c>
      <c r="AN8" s="476">
        <f>IF(AN$2&lt;&gt;"",IF($C8&lt;&gt;"TBA",AN$2/114,0),SUMIFS('HOURS&amp;CYCLES INPUT'!$F$2:$F$9999,'HOURS&amp;CYCLES INPUT'!$C$2:$C$9999,'QUALIFIED EFH'!$C8,'HOURS&amp;CYCLES INPUT'!$D$2:$D$9999,'QUALIFIED EFH'!AN$4,'HOURS&amp;CYCLES INPUT'!$E$2:$E$9999,'QUALIFIED EFH'!AN$5))</f>
        <v>260.5</v>
      </c>
      <c r="AO8" s="476">
        <f>IF(AO$2&lt;&gt;"",IF($C8&lt;&gt;"TBA",AO$2/114,0),SUMIFS('HOURS&amp;CYCLES INPUT'!$F$2:$F$9999,'HOURS&amp;CYCLES INPUT'!$C$2:$C$9999,'QUALIFIED EFH'!$C8,'HOURS&amp;CYCLES INPUT'!$D$2:$D$9999,'QUALIFIED EFH'!AO$4,'HOURS&amp;CYCLES INPUT'!$E$2:$E$9999,'QUALIFIED EFH'!AO$5))</f>
        <v>358.41</v>
      </c>
      <c r="AP8" s="476">
        <f>IF(AP$2&lt;&gt;"",IF($C8&lt;&gt;"TBA",AP$2/114,0),SUMIFS('HOURS&amp;CYCLES INPUT'!$F$2:$F$9999,'HOURS&amp;CYCLES INPUT'!$C$2:$C$9999,'QUALIFIED EFH'!$C8,'HOURS&amp;CYCLES INPUT'!$D$2:$D$9999,'QUALIFIED EFH'!AP$4,'HOURS&amp;CYCLES INPUT'!$E$2:$E$9999,'QUALIFIED EFH'!AP$5))</f>
        <v>335.29</v>
      </c>
      <c r="AQ8" s="476">
        <f>IF(AQ$2&lt;&gt;"",IF($C8&lt;&gt;"TBA",AQ$2/114,0),SUMIFS('HOURS&amp;CYCLES INPUT'!$F$2:$F$9999,'HOURS&amp;CYCLES INPUT'!$C$2:$C$9999,'QUALIFIED EFH'!$C8,'HOURS&amp;CYCLES INPUT'!$D$2:$D$9999,'QUALIFIED EFH'!AQ$4,'HOURS&amp;CYCLES INPUT'!$E$2:$E$9999,'QUALIFIED EFH'!AQ$5))</f>
        <v>253.23</v>
      </c>
      <c r="AR8" s="476">
        <f>IF(AR$2&lt;&gt;"",IF($C8&lt;&gt;"TBA",AR$2/114,0),SUMIFS('HOURS&amp;CYCLES INPUT'!$F$2:$F$9999,'HOURS&amp;CYCLES INPUT'!$C$2:$C$9999,'QUALIFIED EFH'!$C8,'HOURS&amp;CYCLES INPUT'!$D$2:$D$9999,'QUALIFIED EFH'!AR$4,'HOURS&amp;CYCLES INPUT'!$E$2:$E$9999,'QUALIFIED EFH'!AR$5))</f>
        <v>0</v>
      </c>
      <c r="AS8" s="476">
        <f>IF(AS$2&lt;&gt;"",IF($C8&lt;&gt;"TBA",AS$2/114,0),SUMIFS('HOURS&amp;CYCLES INPUT'!$F$2:$F$9999,'HOURS&amp;CYCLES INPUT'!$C$2:$C$9999,'QUALIFIED EFH'!$C8,'HOURS&amp;CYCLES INPUT'!$D$2:$D$9999,'QUALIFIED EFH'!AS$4,'HOURS&amp;CYCLES INPUT'!$E$2:$E$9999,'QUALIFIED EFH'!AS$5))</f>
        <v>0</v>
      </c>
      <c r="AT8" s="476">
        <f>IF(AT$2&lt;&gt;"",IF($C8&lt;&gt;"TBA",AT$2/114,0),SUMIFS('HOURS&amp;CYCLES INPUT'!$F$2:$F$9999,'HOURS&amp;CYCLES INPUT'!$C$2:$C$9999,'QUALIFIED EFH'!$C8,'HOURS&amp;CYCLES INPUT'!$D$2:$D$9999,'QUALIFIED EFH'!AT$4,'HOURS&amp;CYCLES INPUT'!$E$2:$E$9999,'QUALIFIED EFH'!AT$5))</f>
        <v>0</v>
      </c>
      <c r="AU8" s="476">
        <f>IF(AU$2&lt;&gt;"",IF($C8&lt;&gt;"TBA",AU$2/114,0),SUMIFS('HOURS&amp;CYCLES INPUT'!$F$2:$F$9999,'HOURS&amp;CYCLES INPUT'!$C$2:$C$9999,'QUALIFIED EFH'!$C8,'HOURS&amp;CYCLES INPUT'!$D$2:$D$9999,'QUALIFIED EFH'!AU$4,'HOURS&amp;CYCLES INPUT'!$E$2:$E$9999,'QUALIFIED EFH'!AU$5))</f>
        <v>0</v>
      </c>
      <c r="AV8" s="476">
        <f>IF(AV$2&lt;&gt;"",IF($C8&lt;&gt;"TBA",AV$2/114,0),SUMIFS('HOURS&amp;CYCLES INPUT'!$F$2:$F$9999,'HOURS&amp;CYCLES INPUT'!$C$2:$C$9999,'QUALIFIED EFH'!$C8,'HOURS&amp;CYCLES INPUT'!$D$2:$D$9999,'QUALIFIED EFH'!AV$4,'HOURS&amp;CYCLES INPUT'!$E$2:$E$9999,'QUALIFIED EFH'!AV$5))</f>
        <v>0</v>
      </c>
      <c r="AW8" s="476">
        <f>IF(AW$2&lt;&gt;"",IF($C8&lt;&gt;"TBA",AW$2/114,0),SUMIFS('HOURS&amp;CYCLES INPUT'!$F$2:$F$9999,'HOURS&amp;CYCLES INPUT'!$C$2:$C$9999,'QUALIFIED EFH'!$C8,'HOURS&amp;CYCLES INPUT'!$D$2:$D$9999,'QUALIFIED EFH'!AW$4,'HOURS&amp;CYCLES INPUT'!$E$2:$E$9999,'QUALIFIED EFH'!AW$5))</f>
        <v>0</v>
      </c>
      <c r="AX8" s="476">
        <f>IF(AX$2&lt;&gt;"",IF($C8&lt;&gt;"TBA",AX$2/114,0),SUMIFS('HOURS&amp;CYCLES INPUT'!$F$2:$F$9999,'HOURS&amp;CYCLES INPUT'!$C$2:$C$9999,'QUALIFIED EFH'!$C8,'HOURS&amp;CYCLES INPUT'!$D$2:$D$9999,'QUALIFIED EFH'!AX$4,'HOURS&amp;CYCLES INPUT'!$E$2:$E$9999,'QUALIFIED EFH'!AX$5))</f>
        <v>0</v>
      </c>
      <c r="AY8" s="476">
        <f>IF(AY$2&lt;&gt;"",IF($C8&lt;&gt;"TBA",AY$2/114,0),SUMIFS('HOURS&amp;CYCLES INPUT'!$F$2:$F$9999,'HOURS&amp;CYCLES INPUT'!$C$2:$C$9999,'QUALIFIED EFH'!$C8,'HOURS&amp;CYCLES INPUT'!$D$2:$D$9999,'QUALIFIED EFH'!AY$4,'HOURS&amp;CYCLES INPUT'!$E$2:$E$9999,'QUALIFIED EFH'!AY$5))</f>
        <v>0</v>
      </c>
      <c r="AZ8" s="476">
        <f>IF(AZ$2&lt;&gt;"",IF($C8&lt;&gt;"TBA",AZ$2/114,0),SUMIFS('HOURS&amp;CYCLES INPUT'!$F$2:$F$9999,'HOURS&amp;CYCLES INPUT'!$C$2:$C$9999,'QUALIFIED EFH'!$C8,'HOURS&amp;CYCLES INPUT'!$D$2:$D$9999,'QUALIFIED EFH'!AZ$4,'HOURS&amp;CYCLES INPUT'!$E$2:$E$9999,'QUALIFIED EFH'!AZ$5))</f>
        <v>0</v>
      </c>
      <c r="BA8" s="476">
        <f>IF(BA$2&lt;&gt;"",IF($C8&lt;&gt;"TBA",BA$2/114,0),SUMIFS('HOURS&amp;CYCLES INPUT'!$F$2:$F$9999,'HOURS&amp;CYCLES INPUT'!$C$2:$C$9999,'QUALIFIED EFH'!$C8,'HOURS&amp;CYCLES INPUT'!$D$2:$D$9999,'QUALIFIED EFH'!BA$4,'HOURS&amp;CYCLES INPUT'!$E$2:$E$9999,'QUALIFIED EFH'!BA$5))</f>
        <v>0</v>
      </c>
      <c r="BB8" s="476">
        <f>IF(BB$2&lt;&gt;"",IF($C8&lt;&gt;"TBA",BB$2/114,0),SUMIFS('HOURS&amp;CYCLES INPUT'!$F$2:$F$9999,'HOURS&amp;CYCLES INPUT'!$C$2:$C$9999,'QUALIFIED EFH'!$C8,'HOURS&amp;CYCLES INPUT'!$D$2:$D$9999,'QUALIFIED EFH'!BB$4,'HOURS&amp;CYCLES INPUT'!$E$2:$E$9999,'QUALIFIED EFH'!BB$5))</f>
        <v>0</v>
      </c>
      <c r="BC8" s="476">
        <f>IF(BC$2&lt;&gt;"",IF($C8&lt;&gt;"TBA",BC$2/114,0),SUMIFS('HOURS&amp;CYCLES INPUT'!$F$2:$F$9999,'HOURS&amp;CYCLES INPUT'!$C$2:$C$9999,'QUALIFIED EFH'!$C8,'HOURS&amp;CYCLES INPUT'!$D$2:$D$9999,'QUALIFIED EFH'!BC$4,'HOURS&amp;CYCLES INPUT'!$E$2:$E$9999,'QUALIFIED EFH'!BC$5))</f>
        <v>0</v>
      </c>
      <c r="BD8" s="476">
        <f>IF(BD$2&lt;&gt;"",IF($C8&lt;&gt;"TBA",BD$2/114,0),SUMIFS('HOURS&amp;CYCLES INPUT'!$F$2:$F$9999,'HOURS&amp;CYCLES INPUT'!$C$2:$C$9999,'QUALIFIED EFH'!$C8,'HOURS&amp;CYCLES INPUT'!$D$2:$D$9999,'QUALIFIED EFH'!BD$4,'HOURS&amp;CYCLES INPUT'!$E$2:$E$9999,'QUALIFIED EFH'!BD$5))</f>
        <v>0</v>
      </c>
      <c r="BE8" s="476">
        <f>IF(BE$2&lt;&gt;"",IF($C8&lt;&gt;"TBA",BE$2/114,0),SUMIFS('HOURS&amp;CYCLES INPUT'!$F$2:$F$9999,'HOURS&amp;CYCLES INPUT'!$C$2:$C$9999,'QUALIFIED EFH'!$C8,'HOURS&amp;CYCLES INPUT'!$D$2:$D$9999,'QUALIFIED EFH'!BE$4,'HOURS&amp;CYCLES INPUT'!$E$2:$E$9999,'QUALIFIED EFH'!BE$5))</f>
        <v>0</v>
      </c>
      <c r="BF8" s="476">
        <f>IF(BF$2&lt;&gt;"",IF($C8&lt;&gt;"TBA",BF$2/114,0),SUMIFS('HOURS&amp;CYCLES INPUT'!$F$2:$F$9999,'HOURS&amp;CYCLES INPUT'!$C$2:$C$9999,'QUALIFIED EFH'!$C8,'HOURS&amp;CYCLES INPUT'!$D$2:$D$9999,'QUALIFIED EFH'!BF$4,'HOURS&amp;CYCLES INPUT'!$E$2:$E$9999,'QUALIFIED EFH'!BF$5))</f>
        <v>0</v>
      </c>
      <c r="BG8" s="476">
        <f>IF(BG$2&lt;&gt;"",IF($C8&lt;&gt;"TBA",BG$2/114,0),SUMIFS('HOURS&amp;CYCLES INPUT'!$F$2:$F$9999,'HOURS&amp;CYCLES INPUT'!$C$2:$C$9999,'QUALIFIED EFH'!$C8,'HOURS&amp;CYCLES INPUT'!$D$2:$D$9999,'QUALIFIED EFH'!BG$4,'HOURS&amp;CYCLES INPUT'!$E$2:$E$9999,'QUALIFIED EFH'!BG$5))</f>
        <v>0</v>
      </c>
      <c r="BH8" s="476">
        <f>IF(BH$2&lt;&gt;"",IF($C8&lt;&gt;"TBA",BH$2/114,0),SUMIFS('HOURS&amp;CYCLES INPUT'!$F$2:$F$9999,'HOURS&amp;CYCLES INPUT'!$C$2:$C$9999,'QUALIFIED EFH'!$C8,'HOURS&amp;CYCLES INPUT'!$D$2:$D$9999,'QUALIFIED EFH'!BH$4,'HOURS&amp;CYCLES INPUT'!$E$2:$E$9999,'QUALIFIED EFH'!BH$5))</f>
        <v>0</v>
      </c>
      <c r="BI8" s="476">
        <f>IF(BI$2&lt;&gt;"",IF($C8&lt;&gt;"TBA",BI$2/114,0),SUMIFS('HOURS&amp;CYCLES INPUT'!$F$2:$F$9999,'HOURS&amp;CYCLES INPUT'!$C$2:$C$9999,'QUALIFIED EFH'!$C8,'HOURS&amp;CYCLES INPUT'!$D$2:$D$9999,'QUALIFIED EFH'!BI$4,'HOURS&amp;CYCLES INPUT'!$E$2:$E$9999,'QUALIFIED EFH'!BI$5))</f>
        <v>44.82</v>
      </c>
      <c r="BJ8" s="476">
        <f>IF(BJ$2&lt;&gt;"",IF($C8&lt;&gt;"TBA",BJ$2/114,0),SUMIFS('HOURS&amp;CYCLES INPUT'!$F$2:$F$9999,'HOURS&amp;CYCLES INPUT'!$C$2:$C$9999,'QUALIFIED EFH'!$C8,'HOURS&amp;CYCLES INPUT'!$D$2:$D$9999,'QUALIFIED EFH'!BJ$4,'HOURS&amp;CYCLES INPUT'!$E$2:$E$9999,'QUALIFIED EFH'!BJ$5))</f>
        <v>65.459999999999994</v>
      </c>
      <c r="BK8" s="476">
        <f>IF(BK$2&lt;&gt;"",IF($C8&lt;&gt;"TBA",BK$2/114,0),SUMIFS('HOURS&amp;CYCLES INPUT'!$F$2:$F$9999,'HOURS&amp;CYCLES INPUT'!$C$2:$C$9999,'QUALIFIED EFH'!$C8,'HOURS&amp;CYCLES INPUT'!$D$2:$D$9999,'QUALIFIED EFH'!BK$4,'HOURS&amp;CYCLES INPUT'!$E$2:$E$9999,'QUALIFIED EFH'!BK$5))</f>
        <v>0</v>
      </c>
      <c r="BL8" s="476">
        <f>IF(BL$2&lt;&gt;"",IF($C8&lt;&gt;"TBA",BL$2/114,0),SUMIFS('HOURS&amp;CYCLES INPUT'!$F$2:$F$9999,'HOURS&amp;CYCLES INPUT'!$C$2:$C$9999,'QUALIFIED EFH'!$C8,'HOURS&amp;CYCLES INPUT'!$D$2:$D$9999,'QUALIFIED EFH'!BL$4,'HOURS&amp;CYCLES INPUT'!$E$2:$E$9999,'QUALIFIED EFH'!BL$5))</f>
        <v>0</v>
      </c>
      <c r="BM8" s="476">
        <f>IF(BM$2&lt;&gt;"",IF($C8&lt;&gt;"TBA",BM$2/114,0),SUMIFS('HOURS&amp;CYCLES INPUT'!$F$2:$F$9999,'HOURS&amp;CYCLES INPUT'!$C$2:$C$9999,'QUALIFIED EFH'!$C8,'HOURS&amp;CYCLES INPUT'!$D$2:$D$9999,'QUALIFIED EFH'!BM$4,'HOURS&amp;CYCLES INPUT'!$E$2:$E$9999,'QUALIFIED EFH'!BM$5))</f>
        <v>0</v>
      </c>
      <c r="BN8" s="476">
        <f>IF(BN$2&lt;&gt;"",IF($C8&lt;&gt;"TBA",BN$2/114,0),SUMIFS('HOURS&amp;CYCLES INPUT'!$F$2:$F$9999,'HOURS&amp;CYCLES INPUT'!$C$2:$C$9999,'QUALIFIED EFH'!$C8,'HOURS&amp;CYCLES INPUT'!$D$2:$D$9999,'QUALIFIED EFH'!BN$4,'HOURS&amp;CYCLES INPUT'!$E$2:$E$9999,'QUALIFIED EFH'!BN$5))</f>
        <v>0</v>
      </c>
      <c r="BO8" s="476">
        <f>IF(BO$2&lt;&gt;"",IF($C8&lt;&gt;"TBA",BO$2/114,0),SUMIFS('HOURS&amp;CYCLES INPUT'!$F$2:$F$9999,'HOURS&amp;CYCLES INPUT'!$C$2:$C$9999,'QUALIFIED EFH'!$C8,'HOURS&amp;CYCLES INPUT'!$D$2:$D$9999,'QUALIFIED EFH'!BO$4,'HOURS&amp;CYCLES INPUT'!$E$2:$E$9999,'QUALIFIED EFH'!BO$5))</f>
        <v>0</v>
      </c>
      <c r="BP8" s="476">
        <f>IF(BP$2&lt;&gt;"",IF($C8&lt;&gt;"TBA",BP$2/114,0),SUMIFS('HOURS&amp;CYCLES INPUT'!$F$2:$F$9999,'HOURS&amp;CYCLES INPUT'!$C$2:$C$9999,'QUALIFIED EFH'!$C8,'HOURS&amp;CYCLES INPUT'!$D$2:$D$9999,'QUALIFIED EFH'!BP$4,'HOURS&amp;CYCLES INPUT'!$E$2:$E$9999,'QUALIFIED EFH'!BP$5))</f>
        <v>0</v>
      </c>
      <c r="BQ8" s="476">
        <f>IF(BQ$2&lt;&gt;"",IF($C8&lt;&gt;"TBA",BQ$2/114,0),SUMIFS('HOURS&amp;CYCLES INPUT'!$F$2:$F$9999,'HOURS&amp;CYCLES INPUT'!$C$2:$C$9999,'QUALIFIED EFH'!$C8,'HOURS&amp;CYCLES INPUT'!$D$2:$D$9999,'QUALIFIED EFH'!BQ$4,'HOURS&amp;CYCLES INPUT'!$E$2:$E$9999,'QUALIFIED EFH'!BQ$5))</f>
        <v>0</v>
      </c>
      <c r="BR8" s="476">
        <f>IF(BR$2&lt;&gt;"",IF($C8&lt;&gt;"TBA",BR$2/114,0),SUMIFS('HOURS&amp;CYCLES INPUT'!$F$2:$F$9999,'HOURS&amp;CYCLES INPUT'!$C$2:$C$9999,'QUALIFIED EFH'!$C8,'HOURS&amp;CYCLES INPUT'!$D$2:$D$9999,'QUALIFIED EFH'!BR$4,'HOURS&amp;CYCLES INPUT'!$E$2:$E$9999,'QUALIFIED EFH'!BR$5))</f>
        <v>0</v>
      </c>
      <c r="BS8" s="476">
        <f>IF(BS$2&lt;&gt;"",IF($C8&lt;&gt;"TBA",BS$2/114,0),SUMIFS('HOURS&amp;CYCLES INPUT'!$F$2:$F$9999,'HOURS&amp;CYCLES INPUT'!$C$2:$C$9999,'QUALIFIED EFH'!$C8,'HOURS&amp;CYCLES INPUT'!$D$2:$D$9999,'QUALIFIED EFH'!BS$4,'HOURS&amp;CYCLES INPUT'!$E$2:$E$9999,'QUALIFIED EFH'!BS$5))</f>
        <v>0</v>
      </c>
      <c r="BT8" s="476">
        <f>IF(BT$2&lt;&gt;"",IF($C8&lt;&gt;"TBA",BT$2/114,0),SUMIFS('HOURS&amp;CYCLES INPUT'!$F$2:$F$9999,'HOURS&amp;CYCLES INPUT'!$C$2:$C$9999,'QUALIFIED EFH'!$C8,'HOURS&amp;CYCLES INPUT'!$D$2:$D$9999,'QUALIFIED EFH'!BT$4,'HOURS&amp;CYCLES INPUT'!$E$2:$E$9999,'QUALIFIED EFH'!BT$5))</f>
        <v>0</v>
      </c>
      <c r="BU8" s="476">
        <f>IF(BU$2&lt;&gt;"",IF($C8&lt;&gt;"TBA",BU$2/114,0),SUMIFS('HOURS&amp;CYCLES INPUT'!$F$2:$F$9999,'HOURS&amp;CYCLES INPUT'!$C$2:$C$9999,'QUALIFIED EFH'!$C8,'HOURS&amp;CYCLES INPUT'!$D$2:$D$9999,'QUALIFIED EFH'!BU$4,'HOURS&amp;CYCLES INPUT'!$E$2:$E$9999,'QUALIFIED EFH'!BU$5))</f>
        <v>0</v>
      </c>
      <c r="BV8" s="476">
        <f>IF(BV$2&lt;&gt;"",IF($C8&lt;&gt;"TBA",BV$2/114,0),SUMIFS('HOURS&amp;CYCLES INPUT'!$F$2:$F$9999,'HOURS&amp;CYCLES INPUT'!$C$2:$C$9999,'QUALIFIED EFH'!$C8,'HOURS&amp;CYCLES INPUT'!$D$2:$D$9999,'QUALIFIED EFH'!BV$4,'HOURS&amp;CYCLES INPUT'!$E$2:$E$9999,'QUALIFIED EFH'!BV$5))</f>
        <v>0</v>
      </c>
      <c r="BW8" s="476">
        <f>IF(BW$2&lt;&gt;"",IF($C8&lt;&gt;"TBA",BW$2/114,0),SUMIFS('HOURS&amp;CYCLES INPUT'!$F$2:$F$9999,'HOURS&amp;CYCLES INPUT'!$C$2:$C$9999,'QUALIFIED EFH'!$C8,'HOURS&amp;CYCLES INPUT'!$D$2:$D$9999,'QUALIFIED EFH'!BW$4,'HOURS&amp;CYCLES INPUT'!$E$2:$E$9999,'QUALIFIED EFH'!BW$5))</f>
        <v>0</v>
      </c>
      <c r="BX8" s="476">
        <f>IF(BX$2&lt;&gt;"",IF($C8&lt;&gt;"TBA",BX$2/114,0),SUMIFS('HOURS&amp;CYCLES INPUT'!$F$2:$F$9999,'HOURS&amp;CYCLES INPUT'!$C$2:$C$9999,'QUALIFIED EFH'!$C8,'HOURS&amp;CYCLES INPUT'!$D$2:$D$9999,'QUALIFIED EFH'!BX$4,'HOURS&amp;CYCLES INPUT'!$E$2:$E$9999,'QUALIFIED EFH'!BX$5))</f>
        <v>0</v>
      </c>
      <c r="BY8" s="476">
        <f>IF(BY$2&lt;&gt;"",IF($C8&lt;&gt;"TBA",BY$2/114,0),SUMIFS('HOURS&amp;CYCLES INPUT'!$F$2:$F$9999,'HOURS&amp;CYCLES INPUT'!$C$2:$C$9999,'QUALIFIED EFH'!$C8,'HOURS&amp;CYCLES INPUT'!$D$2:$D$9999,'QUALIFIED EFH'!BY$4,'HOURS&amp;CYCLES INPUT'!$E$2:$E$9999,'QUALIFIED EFH'!BY$5))</f>
        <v>0</v>
      </c>
      <c r="BZ8" s="476">
        <f>IF(BZ$2&lt;&gt;"",IF($C8&lt;&gt;"TBA",BZ$2/114,0),SUMIFS('HOURS&amp;CYCLES INPUT'!$F$2:$F$9999,'HOURS&amp;CYCLES INPUT'!$C$2:$C$9999,'QUALIFIED EFH'!$C8,'HOURS&amp;CYCLES INPUT'!$D$2:$D$9999,'QUALIFIED EFH'!BZ$4,'HOURS&amp;CYCLES INPUT'!$E$2:$E$9999,'QUALIFIED EFH'!BZ$5))</f>
        <v>77.459999999999994</v>
      </c>
      <c r="CA8" s="476">
        <f>IF(CA$2&lt;&gt;"",IF($C8&lt;&gt;"TBA",CA$2/114,0),SUMIFS('HOURS&amp;CYCLES INPUT'!$F$2:$F$9999,'HOURS&amp;CYCLES INPUT'!$C$2:$C$9999,'QUALIFIED EFH'!$C8,'HOURS&amp;CYCLES INPUT'!$D$2:$D$9999,'QUALIFIED EFH'!CA$4,'HOURS&amp;CYCLES INPUT'!$E$2:$E$9999,'QUALIFIED EFH'!CA$5))</f>
        <v>258.77999999999997</v>
      </c>
      <c r="CB8" s="476">
        <f>IF(CB$2&lt;&gt;"",IF($C8&lt;&gt;"TBA",CB$2/114,0),SUMIFS('HOURS&amp;CYCLES INPUT'!$F$2:$F$9999,'HOURS&amp;CYCLES INPUT'!$C$2:$C$9999,'QUALIFIED EFH'!$C8,'HOURS&amp;CYCLES INPUT'!$D$2:$D$9999,'QUALIFIED EFH'!CB$4,'HOURS&amp;CYCLES INPUT'!$E$2:$E$9999,'QUALIFIED EFH'!CB$5))</f>
        <v>373.79</v>
      </c>
      <c r="CC8" s="476">
        <f>IF(CC$2&lt;&gt;"",IF($C8&lt;&gt;"TBA",CC$2/114,0),SUMIFS('HOURS&amp;CYCLES INPUT'!$F$2:$F$9999,'HOURS&amp;CYCLES INPUT'!$C$2:$C$9999,'QUALIFIED EFH'!$C8,'HOURS&amp;CYCLES INPUT'!$D$2:$D$9999,'QUALIFIED EFH'!CC$4,'HOURS&amp;CYCLES INPUT'!$E$2:$E$9999,'QUALIFIED EFH'!CC$5))</f>
        <v>342.96</v>
      </c>
      <c r="CD8" s="476">
        <f>IF(CD$2&lt;&gt;"",IF($C8&lt;&gt;"TBA",CD$2/114,0),SUMIFS('HOURS&amp;CYCLES INPUT'!$F$2:$F$9999,'HOURS&amp;CYCLES INPUT'!$C$2:$C$9999,'QUALIFIED EFH'!$C8,'HOURS&amp;CYCLES INPUT'!$D$2:$D$9999,'QUALIFIED EFH'!CD$4,'HOURS&amp;CYCLES INPUT'!$E$2:$E$9999,'QUALIFIED EFH'!CD$5))</f>
        <v>376.32</v>
      </c>
      <c r="CE8" s="476">
        <f>IF(CE$2&lt;&gt;"",IF($C8&lt;&gt;"TBA",CE$2/114,0),SUMIFS('HOURS&amp;CYCLES INPUT'!$F$2:$F$9999,'HOURS&amp;CYCLES INPUT'!$C$2:$C$9999,'QUALIFIED EFH'!$C8,'HOURS&amp;CYCLES INPUT'!$D$2:$D$9999,'QUALIFIED EFH'!CE$4,'HOURS&amp;CYCLES INPUT'!$E$2:$E$9999,'QUALIFIED EFH'!CE$5))</f>
        <v>370.77</v>
      </c>
      <c r="CF8" s="476">
        <f>IF(CF$2&lt;&gt;"",IF($C8&lt;&gt;"TBA",CF$2/114,0),SUMIFS('HOURS&amp;CYCLES INPUT'!$F$2:$F$9999,'HOURS&amp;CYCLES INPUT'!$C$2:$C$9999,'QUALIFIED EFH'!$C8,'HOURS&amp;CYCLES INPUT'!$D$2:$D$9999,'QUALIFIED EFH'!CF$4,'HOURS&amp;CYCLES INPUT'!$E$2:$E$9999,'QUALIFIED EFH'!CF$5))</f>
        <v>398.03</v>
      </c>
      <c r="CG8" s="476">
        <f>IF(CG$2&lt;&gt;"",IF($C8&lt;&gt;"TBA",CG$2/114,0),SUMIFS('HOURS&amp;CYCLES INPUT'!$F$2:$F$9999,'HOURS&amp;CYCLES INPUT'!$C$2:$C$9999,'QUALIFIED EFH'!$C8,'HOURS&amp;CYCLES INPUT'!$D$2:$D$9999,'QUALIFIED EFH'!CG$4,'HOURS&amp;CYCLES INPUT'!$E$2:$E$9999,'QUALIFIED EFH'!CG$5))</f>
        <v>363.52</v>
      </c>
      <c r="CH8" s="476">
        <f>IF(CH$2&lt;&gt;"",IF($C8&lt;&gt;"TBA",CH$2/114,0),SUMIFS('HOURS&amp;CYCLES INPUT'!$F$2:$F$9999,'HOURS&amp;CYCLES INPUT'!$C$2:$C$9999,'QUALIFIED EFH'!$C8,'HOURS&amp;CYCLES INPUT'!$D$2:$D$9999,'QUALIFIED EFH'!CH$4,'HOURS&amp;CYCLES INPUT'!$E$2:$E$9999,'QUALIFIED EFH'!CH$5))</f>
        <v>388.93</v>
      </c>
      <c r="CI8" s="476">
        <f>IF(CI$2&lt;&gt;"",IF($C8&lt;&gt;"TBA",CI$2/114,0),SUMIFS('HOURS&amp;CYCLES INPUT'!$F$2:$F$9999,'HOURS&amp;CYCLES INPUT'!$C$2:$C$9999,'QUALIFIED EFH'!$C8,'HOURS&amp;CYCLES INPUT'!$D$2:$D$9999,'QUALIFIED EFH'!CI$4,'HOURS&amp;CYCLES INPUT'!$E$2:$E$9999,'QUALIFIED EFH'!CI$5))</f>
        <v>357.11</v>
      </c>
      <c r="CJ8" s="476">
        <f>IF(CJ$2&lt;&gt;"",IF($C8&lt;&gt;"TBA",CJ$2/114,0),SUMIFS('HOURS&amp;CYCLES INPUT'!$F$2:$F$9999,'HOURS&amp;CYCLES INPUT'!$C$2:$C$9999,'QUALIFIED EFH'!$C8,'HOURS&amp;CYCLES INPUT'!$D$2:$D$9999,'QUALIFIED EFH'!CJ$4,'HOURS&amp;CYCLES INPUT'!$E$2:$E$9999,'QUALIFIED EFH'!CJ$5))</f>
        <v>366.78</v>
      </c>
      <c r="CK8" s="476">
        <f>IF(CK$2&lt;&gt;"",IF($C8&lt;&gt;"TBA",CK$2/114,0),SUMIFS('HOURS&amp;CYCLES INPUT'!$F$2:$F$9999,'HOURS&amp;CYCLES INPUT'!$C$2:$C$9999,'QUALIFIED EFH'!$C8,'HOURS&amp;CYCLES INPUT'!$D$2:$D$9999,'QUALIFIED EFH'!CK$4,'HOURS&amp;CYCLES INPUT'!$E$2:$E$9999,'QUALIFIED EFH'!CK$5))</f>
        <v>371.26</v>
      </c>
      <c r="CL8" s="476">
        <f>IF(CL$2&lt;&gt;"",IF($C8&lt;&gt;"TBA",CL$2/114,0),SUMIFS('HOURS&amp;CYCLES INPUT'!$F$2:$F$9999,'HOURS&amp;CYCLES INPUT'!$C$2:$C$9999,'QUALIFIED EFH'!$C8,'HOURS&amp;CYCLES INPUT'!$D$2:$D$9999,'QUALIFIED EFH'!CL$4,'HOURS&amp;CYCLES INPUT'!$E$2:$E$9999,'QUALIFIED EFH'!CL$5))</f>
        <v>297.85000000000002</v>
      </c>
      <c r="CM8" s="476">
        <f>IF(CM$2&lt;&gt;"",IF($C8&lt;&gt;"TBA",CM$2/114,0),SUMIFS('HOURS&amp;CYCLES INPUT'!$F$2:$F$9999,'HOURS&amp;CYCLES INPUT'!$C$2:$C$9999,'QUALIFIED EFH'!$C8,'HOURS&amp;CYCLES INPUT'!$D$2:$D$9999,'QUALIFIED EFH'!CM$4,'HOURS&amp;CYCLES INPUT'!$E$2:$E$9999,'QUALIFIED EFH'!CM$5))</f>
        <v>45.85</v>
      </c>
      <c r="CN8" s="476">
        <f>IF(CN$2&lt;&gt;"",IF($C8&lt;&gt;"TBA",CN$2/114,0),SUMIFS('HOURS&amp;CYCLES INPUT'!$F$2:$F$9999,'HOURS&amp;CYCLES INPUT'!$C$2:$C$9999,'QUALIFIED EFH'!$C8,'HOURS&amp;CYCLES INPUT'!$D$2:$D$9999,'QUALIFIED EFH'!CN$4,'HOURS&amp;CYCLES INPUT'!$E$2:$E$9999,'QUALIFIED EFH'!CN$5))</f>
        <v>0</v>
      </c>
      <c r="CO8" s="476">
        <f>IF(CO$2&lt;&gt;"",IF($C8&lt;&gt;"TBA",CO$2/114,0),SUMIFS('HOURS&amp;CYCLES INPUT'!$F$2:$F$9999,'HOURS&amp;CYCLES INPUT'!$C$2:$C$9999,'QUALIFIED EFH'!$C8,'HOURS&amp;CYCLES INPUT'!$D$2:$D$9999,'QUALIFIED EFH'!CO$4,'HOURS&amp;CYCLES INPUT'!$E$2:$E$9999,'QUALIFIED EFH'!CO$5))</f>
        <v>245.92</v>
      </c>
      <c r="CP8" s="476">
        <f>IF(CP$2&lt;&gt;"",IF($C8&lt;&gt;"TBA",CP$2/114,0),SUMIFS('HOURS&amp;CYCLES INPUT'!$F$2:$F$9999,'HOURS&amp;CYCLES INPUT'!$C$2:$C$9999,'QUALIFIED EFH'!$C8,'HOURS&amp;CYCLES INPUT'!$D$2:$D$9999,'QUALIFIED EFH'!CP$4,'HOURS&amp;CYCLES INPUT'!$E$2:$E$9999,'QUALIFIED EFH'!CP$5))</f>
        <v>355.55</v>
      </c>
      <c r="CQ8" s="476">
        <f>IF(CQ$2&lt;&gt;"",IF($C8&lt;&gt;"TBA",CQ$2/114,0),SUMIFS('HOURS&amp;CYCLES INPUT'!$F$2:$F$9999,'HOURS&amp;CYCLES INPUT'!$C$2:$C$9999,'QUALIFIED EFH'!$C8,'HOURS&amp;CYCLES INPUT'!$D$2:$D$9999,'QUALIFIED EFH'!CQ$4,'HOURS&amp;CYCLES INPUT'!$E$2:$E$9999,'QUALIFIED EFH'!CQ$5))</f>
        <v>326.75</v>
      </c>
      <c r="CR8" s="476">
        <f>IF(CR$2&lt;&gt;"",IF($C8&lt;&gt;"TBA",CR$2/114,0),SUMIFS('HOURS&amp;CYCLES INPUT'!$F$2:$F$9999,'HOURS&amp;CYCLES INPUT'!$C$2:$C$9999,'QUALIFIED EFH'!$C8,'HOURS&amp;CYCLES INPUT'!$D$2:$D$9999,'QUALIFIED EFH'!CR$4,'HOURS&amp;CYCLES INPUT'!$E$2:$E$9999,'QUALIFIED EFH'!CR$5))</f>
        <v>328.38</v>
      </c>
      <c r="CS8" s="476">
        <f>IF(CS$2&lt;&gt;"",IF($C8&lt;&gt;"TBA",CS$2/114,0),SUMIFS('HOURS&amp;CYCLES INPUT'!$F$2:$F$9999,'HOURS&amp;CYCLES INPUT'!$C$2:$C$9999,'QUALIFIED EFH'!$C8,'HOURS&amp;CYCLES INPUT'!$D$2:$D$9999,'QUALIFIED EFH'!CS$4,'HOURS&amp;CYCLES INPUT'!$E$2:$E$9999,'QUALIFIED EFH'!CS$5))</f>
        <v>6.86</v>
      </c>
      <c r="CT8" s="476">
        <f>IF(CT$2&lt;&gt;"",IF($C8&lt;&gt;"TBA",CT$2/114,0),SUMIFS('HOURS&amp;CYCLES INPUT'!$F$2:$F$9999,'HOURS&amp;CYCLES INPUT'!$C$2:$C$9999,'QUALIFIED EFH'!$C8,'HOURS&amp;CYCLES INPUT'!$D$2:$D$9999,'QUALIFIED EFH'!CT$4,'HOURS&amp;CYCLES INPUT'!$E$2:$E$9999,'QUALIFIED EFH'!CT$5))</f>
        <v>0</v>
      </c>
      <c r="CU8" s="476">
        <f>IF(CU$2&lt;&gt;"",IF($C8&lt;&gt;"TBA",CU$2/114,0),SUMIFS('HOURS&amp;CYCLES INPUT'!$F$2:$F$9999,'HOURS&amp;CYCLES INPUT'!$C$2:$C$9999,'QUALIFIED EFH'!$C8,'HOURS&amp;CYCLES INPUT'!$D$2:$D$9999,'QUALIFIED EFH'!CU$4,'HOURS&amp;CYCLES INPUT'!$E$2:$E$9999,'QUALIFIED EFH'!CU$5))</f>
        <v>0</v>
      </c>
      <c r="CV8" s="476">
        <f>IF(CV$2&lt;&gt;"",IF($C8&lt;&gt;"TBA",CV$2/114,0),SUMIFS('HOURS&amp;CYCLES INPUT'!$F$2:$F$9999,'HOURS&amp;CYCLES INPUT'!$C$2:$C$9999,'QUALIFIED EFH'!$C8,'HOURS&amp;CYCLES INPUT'!$D$2:$D$9999,'QUALIFIED EFH'!CV$4,'HOURS&amp;CYCLES INPUT'!$E$2:$E$9999,'QUALIFIED EFH'!CV$5))</f>
        <v>143.07</v>
      </c>
      <c r="CW8" s="476">
        <f>IF(CW$2&lt;&gt;"",IF($C8&lt;&gt;"TBA",CW$2/114,0),SUMIFS('HOURS&amp;CYCLES INPUT'!$F$2:$F$9999,'HOURS&amp;CYCLES INPUT'!$C$2:$C$9999,'QUALIFIED EFH'!$C8,'HOURS&amp;CYCLES INPUT'!$D$2:$D$9999,'QUALIFIED EFH'!CW$4,'HOURS&amp;CYCLES INPUT'!$E$2:$E$9999,'QUALIFIED EFH'!CW$5))</f>
        <v>387.74</v>
      </c>
      <c r="CX8" s="476">
        <f>IF(CX$2&lt;&gt;"",IF($C8&lt;&gt;"TBA",CX$2/114,0),SUMIFS('HOURS&amp;CYCLES INPUT'!$F$2:$F$9999,'HOURS&amp;CYCLES INPUT'!$C$2:$C$9999,'QUALIFIED EFH'!$C8,'HOURS&amp;CYCLES INPUT'!$D$2:$D$9999,'QUALIFIED EFH'!CX$4,'HOURS&amp;CYCLES INPUT'!$E$2:$E$9999,'QUALIFIED EFH'!CX$5))</f>
        <v>330.85</v>
      </c>
      <c r="CY8" s="476">
        <f>IF(CY$2&lt;&gt;"",IF($C8&lt;&gt;"TBA",CY$2/114,0),SUMIFS('HOURS&amp;CYCLES INPUT'!$F$2:$F$9999,'HOURS&amp;CYCLES INPUT'!$C$2:$C$9999,'QUALIFIED EFH'!$C8,'HOURS&amp;CYCLES INPUT'!$D$2:$D$9999,'QUALIFIED EFH'!CY$4,'HOURS&amp;CYCLES INPUT'!$E$2:$E$9999,'QUALIFIED EFH'!CY$5))</f>
        <v>396.93</v>
      </c>
      <c r="CZ8" s="476">
        <f>IF(CZ$2&lt;&gt;"",IF($C8&lt;&gt;"TBA",CZ$2/114,0),SUMIFS('HOURS&amp;CYCLES INPUT'!$F$2:$F$9999,'HOURS&amp;CYCLES INPUT'!$C$2:$C$9999,'QUALIFIED EFH'!$C8,'HOURS&amp;CYCLES INPUT'!$D$2:$D$9999,'QUALIFIED EFH'!CZ$4,'HOURS&amp;CYCLES INPUT'!$E$2:$E$9999,'QUALIFIED EFH'!CZ$5))</f>
        <v>406.52</v>
      </c>
      <c r="DA8" s="476">
        <f>IF(DA$2&lt;&gt;"",IF($C8&lt;&gt;"TBA",DA$2/114,0),SUMIFS('HOURS&amp;CYCLES INPUT'!$F$2:$F$9999,'HOURS&amp;CYCLES INPUT'!$C$2:$C$9999,'QUALIFIED EFH'!$C8,'HOURS&amp;CYCLES INPUT'!$D$2:$D$9999,'QUALIFIED EFH'!DA$4,'HOURS&amp;CYCLES INPUT'!$E$2:$E$9999,'QUALIFIED EFH'!DA$5))</f>
        <v>348.15</v>
      </c>
      <c r="DB8" s="476">
        <f>IF(DB$2&lt;&gt;"",IF($C8&lt;&gt;"TBA",DB$2/114,0),SUMIFS('HOURS&amp;CYCLES INPUT'!$F$2:$F$9999,'HOURS&amp;CYCLES INPUT'!$C$2:$C$9999,'QUALIFIED EFH'!$C8,'HOURS&amp;CYCLES INPUT'!$D$2:$D$9999,'QUALIFIED EFH'!DB$4,'HOURS&amp;CYCLES INPUT'!$E$2:$E$9999,'QUALIFIED EFH'!DB$5))</f>
        <v>334.86</v>
      </c>
      <c r="DC8" s="476">
        <f>IF(DC$2&lt;&gt;"",IF($C8&lt;&gt;"TBA",DC$2/114,0),SUMIFS('HOURS&amp;CYCLES INPUT'!$F$2:$F$9999,'HOURS&amp;CYCLES INPUT'!$C$2:$C$9999,'QUALIFIED EFH'!$C8,'HOURS&amp;CYCLES INPUT'!$D$2:$D$9999,'QUALIFIED EFH'!DC$4,'HOURS&amp;CYCLES INPUT'!$E$2:$E$9999,'QUALIFIED EFH'!DC$5))</f>
        <v>312.44</v>
      </c>
      <c r="DD8" s="476">
        <f>IF(DD$2&lt;&gt;"",IF($C8&lt;&gt;"TBA",DD$2/114,0),SUMIFS('HOURS&amp;CYCLES INPUT'!$F$2:$F$9999,'HOURS&amp;CYCLES INPUT'!$C$2:$C$9999,'QUALIFIED EFH'!$C8,'HOURS&amp;CYCLES INPUT'!$D$2:$D$9999,'QUALIFIED EFH'!DD$4,'HOURS&amp;CYCLES INPUT'!$E$2:$E$9999,'QUALIFIED EFH'!DD$5))</f>
        <v>335.06</v>
      </c>
      <c r="DE8" s="476">
        <f>IF(DE$2&lt;&gt;"",IF($C8&lt;&gt;"TBA",DE$2/114,0),SUMIFS('HOURS&amp;CYCLES INPUT'!$F$2:$F$9999,'HOURS&amp;CYCLES INPUT'!$C$2:$C$9999,'QUALIFIED EFH'!$C8,'HOURS&amp;CYCLES INPUT'!$D$2:$D$9999,'QUALIFIED EFH'!DE$4,'HOURS&amp;CYCLES INPUT'!$E$2:$E$9999,'QUALIFIED EFH'!DE$5))</f>
        <v>411.32</v>
      </c>
      <c r="DF8" s="476">
        <f>IF(DF$2&lt;&gt;"",IF($C8&lt;&gt;"TBA",DF$2/114,0),SUMIFS('HOURS&amp;CYCLES INPUT'!$F$2:$F$9999,'HOURS&amp;CYCLES INPUT'!$C$2:$C$9999,'QUALIFIED EFH'!$C8,'HOURS&amp;CYCLES INPUT'!$D$2:$D$9999,'QUALIFIED EFH'!DF$4,'HOURS&amp;CYCLES INPUT'!$E$2:$E$9999,'QUALIFIED EFH'!DF$5))</f>
        <v>380.43</v>
      </c>
      <c r="DG8" s="476">
        <f>IF(DG$2&lt;&gt;"",IF($C8&lt;&gt;"TBA",DG$2/114,0),SUMIFS('HOURS&amp;CYCLES INPUT'!$F$2:$F$9999,'HOURS&amp;CYCLES INPUT'!$C$2:$C$9999,'QUALIFIED EFH'!$C8,'HOURS&amp;CYCLES INPUT'!$D$2:$D$9999,'QUALIFIED EFH'!DG$4,'HOURS&amp;CYCLES INPUT'!$E$2:$E$9999,'QUALIFIED EFH'!DG$5))</f>
        <v>358.07</v>
      </c>
      <c r="DH8" s="476">
        <f>IF(DH$2&lt;&gt;"",IF($C8&lt;&gt;"TBA",DH$2/114,0),SUMIFS('HOURS&amp;CYCLES INPUT'!$F$2:$F$9999,'HOURS&amp;CYCLES INPUT'!$C$2:$C$9999,'QUALIFIED EFH'!$C8,'HOURS&amp;CYCLES INPUT'!$D$2:$D$9999,'QUALIFIED EFH'!DH$4,'HOURS&amp;CYCLES INPUT'!$E$2:$E$9999,'QUALIFIED EFH'!DH$5))</f>
        <v>0</v>
      </c>
      <c r="DI8" s="476">
        <f>IF(DI$2&lt;&gt;"",IF($C8&lt;&gt;"TBA",DI$2/114,0),SUMIFS('HOURS&amp;CYCLES INPUT'!$F$2:$F$9999,'HOURS&amp;CYCLES INPUT'!$C$2:$C$9999,'QUALIFIED EFH'!$C8,'HOURS&amp;CYCLES INPUT'!$D$2:$D$9999,'QUALIFIED EFH'!DI$4,'HOURS&amp;CYCLES INPUT'!$E$2:$E$9999,'QUALIFIED EFH'!DI$5))</f>
        <v>0</v>
      </c>
      <c r="DJ8" s="476">
        <f>IF(DJ$2&lt;&gt;"",IF($C8&lt;&gt;"TBA",DJ$2/114,0),SUMIFS('HOURS&amp;CYCLES INPUT'!$F$2:$F$9999,'HOURS&amp;CYCLES INPUT'!$C$2:$C$9999,'QUALIFIED EFH'!$C8,'HOURS&amp;CYCLES INPUT'!$D$2:$D$9999,'QUALIFIED EFH'!DJ$4,'HOURS&amp;CYCLES INPUT'!$E$2:$E$9999,'QUALIFIED EFH'!DJ$5))</f>
        <v>0</v>
      </c>
      <c r="DK8" s="476">
        <f>IF(DK$2&lt;&gt;"",IF($C8&lt;&gt;"TBA",DK$2/114,0),SUMIFS('HOURS&amp;CYCLES INPUT'!$F$2:$F$9999,'HOURS&amp;CYCLES INPUT'!$C$2:$C$9999,'QUALIFIED EFH'!$C8,'HOURS&amp;CYCLES INPUT'!$D$2:$D$9999,'QUALIFIED EFH'!DK$4,'HOURS&amp;CYCLES INPUT'!$E$2:$E$9999,'QUALIFIED EFH'!DK$5))</f>
        <v>0</v>
      </c>
      <c r="DL8" s="476">
        <f>IF(DL$2&lt;&gt;"",IF($C8&lt;&gt;"TBA",DL$2/114,0),SUMIFS('HOURS&amp;CYCLES INPUT'!$F$2:$F$9999,'HOURS&amp;CYCLES INPUT'!$C$2:$C$9999,'QUALIFIED EFH'!$C8,'HOURS&amp;CYCLES INPUT'!$D$2:$D$9999,'QUALIFIED EFH'!DL$4,'HOURS&amp;CYCLES INPUT'!$E$2:$E$9999,'QUALIFIED EFH'!DL$5))</f>
        <v>0</v>
      </c>
      <c r="DM8" s="476">
        <f>IF(DM$2&lt;&gt;"",IF($C8&lt;&gt;"TBA",DM$2/114,0),SUMIFS('HOURS&amp;CYCLES INPUT'!$F$2:$F$9999,'HOURS&amp;CYCLES INPUT'!$C$2:$C$9999,'QUALIFIED EFH'!$C8,'HOURS&amp;CYCLES INPUT'!$D$2:$D$9999,'QUALIFIED EFH'!DM$4,'HOURS&amp;CYCLES INPUT'!$E$2:$E$9999,'QUALIFIED EFH'!DM$5))</f>
        <v>0</v>
      </c>
      <c r="DN8" s="476">
        <f>IF(DN$2&lt;&gt;"",IF($C8&lt;&gt;"TBA",DN$2/114,0),SUMIFS('HOURS&amp;CYCLES INPUT'!$F$2:$F$9999,'HOURS&amp;CYCLES INPUT'!$C$2:$C$9999,'QUALIFIED EFH'!$C8,'HOURS&amp;CYCLES INPUT'!$D$2:$D$9999,'QUALIFIED EFH'!DN$4,'HOURS&amp;CYCLES INPUT'!$E$2:$E$9999,'QUALIFIED EFH'!DN$5))</f>
        <v>0</v>
      </c>
      <c r="DO8" s="476">
        <f>IF(DO$2&lt;&gt;"",IF($C8&lt;&gt;"TBA",DO$2/114,0),SUMIFS('HOURS&amp;CYCLES INPUT'!$F$2:$F$9999,'HOURS&amp;CYCLES INPUT'!$C$2:$C$9999,'QUALIFIED EFH'!$C8,'HOURS&amp;CYCLES INPUT'!$D$2:$D$9999,'QUALIFIED EFH'!DO$4,'HOURS&amp;CYCLES INPUT'!$E$2:$E$9999,'QUALIFIED EFH'!DO$5))</f>
        <v>0</v>
      </c>
      <c r="DP8" s="476">
        <f>IF(DP$2&lt;&gt;"",IF($C8&lt;&gt;"TBA",DP$2/114,0),SUMIFS('HOURS&amp;CYCLES INPUT'!$F$2:$F$9999,'HOURS&amp;CYCLES INPUT'!$C$2:$C$9999,'QUALIFIED EFH'!$C8,'HOURS&amp;CYCLES INPUT'!$D$2:$D$9999,'QUALIFIED EFH'!DP$4,'HOURS&amp;CYCLES INPUT'!$E$2:$E$9999,'QUALIFIED EFH'!DP$5))</f>
        <v>0</v>
      </c>
      <c r="DQ8" s="476">
        <f>IF(DQ$2&lt;&gt;"",IF($C8&lt;&gt;"TBA",DQ$2/114,0),SUMIFS('HOURS&amp;CYCLES INPUT'!$F$2:$F$9999,'HOURS&amp;CYCLES INPUT'!$C$2:$C$9999,'QUALIFIED EFH'!$C8,'HOURS&amp;CYCLES INPUT'!$D$2:$D$9999,'QUALIFIED EFH'!DQ$4,'HOURS&amp;CYCLES INPUT'!$E$2:$E$9999,'QUALIFIED EFH'!DQ$5))</f>
        <v>0</v>
      </c>
      <c r="DR8" s="476">
        <f>IF(DR$2&lt;&gt;"",IF($C8&lt;&gt;"TBA",DR$2/114,0),SUMIFS('HOURS&amp;CYCLES INPUT'!$F$2:$F$9999,'HOURS&amp;CYCLES INPUT'!$C$2:$C$9999,'QUALIFIED EFH'!$C8,'HOURS&amp;CYCLES INPUT'!$D$2:$D$9999,'QUALIFIED EFH'!DR$4,'HOURS&amp;CYCLES INPUT'!$E$2:$E$9999,'QUALIFIED EFH'!DR$5))</f>
        <v>0</v>
      </c>
      <c r="DS8" s="476">
        <f>IF(DS$2&lt;&gt;"",IF($C8&lt;&gt;"TBA",DS$2/114,0),SUMIFS('HOURS&amp;CYCLES INPUT'!$F$2:$F$9999,'HOURS&amp;CYCLES INPUT'!$C$2:$C$9999,'QUALIFIED EFH'!$C8,'HOURS&amp;CYCLES INPUT'!$D$2:$D$9999,'QUALIFIED EFH'!DS$4,'HOURS&amp;CYCLES INPUT'!$E$2:$E$9999,'QUALIFIED EFH'!DS$5))</f>
        <v>0</v>
      </c>
      <c r="DT8" s="476">
        <f>IF(DT$2&lt;&gt;"",IF($C8&lt;&gt;"TBA",DT$2/114,0),SUMIFS('HOURS&amp;CYCLES INPUT'!$F$2:$F$9999,'HOURS&amp;CYCLES INPUT'!$C$2:$C$9999,'QUALIFIED EFH'!$C8,'HOURS&amp;CYCLES INPUT'!$D$2:$D$9999,'QUALIFIED EFH'!DT$4,'HOURS&amp;CYCLES INPUT'!$E$2:$E$9999,'QUALIFIED EFH'!DT$5))</f>
        <v>0</v>
      </c>
      <c r="DU8" s="476">
        <f>IF(DU$2&lt;&gt;"",IF($C8&lt;&gt;"TBA",DU$2/114,0),SUMIFS('HOURS&amp;CYCLES INPUT'!$F$2:$F$9999,'HOURS&amp;CYCLES INPUT'!$C$2:$C$9999,'QUALIFIED EFH'!$C8,'HOURS&amp;CYCLES INPUT'!$D$2:$D$9999,'QUALIFIED EFH'!DU$4,'HOURS&amp;CYCLES INPUT'!$E$2:$E$9999,'QUALIFIED EFH'!DU$5))</f>
        <v>0</v>
      </c>
      <c r="DV8" s="476">
        <f>IF(DV$2&lt;&gt;"",IF($C8&lt;&gt;"TBA",DV$2/114,0),SUMIFS('HOURS&amp;CYCLES INPUT'!$F$2:$F$9999,'HOURS&amp;CYCLES INPUT'!$C$2:$C$9999,'QUALIFIED EFH'!$C8,'HOURS&amp;CYCLES INPUT'!$D$2:$D$9999,'QUALIFIED EFH'!DV$4,'HOURS&amp;CYCLES INPUT'!$E$2:$E$9999,'QUALIFIED EFH'!DV$5))</f>
        <v>0</v>
      </c>
      <c r="DW8" s="476">
        <f>IF(DW$2&lt;&gt;"",IF($C8&lt;&gt;"TBA",DW$2/114,0),SUMIFS('HOURS&amp;CYCLES INPUT'!$F$2:$F$9999,'HOURS&amp;CYCLES INPUT'!$C$2:$C$9999,'QUALIFIED EFH'!$C8,'HOURS&amp;CYCLES INPUT'!$D$2:$D$9999,'QUALIFIED EFH'!DW$4,'HOURS&amp;CYCLES INPUT'!$E$2:$E$9999,'QUALIFIED EFH'!DW$5))</f>
        <v>0</v>
      </c>
      <c r="DX8" s="476">
        <f>IF(DX$2&lt;&gt;"",IF($C8&lt;&gt;"TBA",DX$2/114,0),SUMIFS('HOURS&amp;CYCLES INPUT'!$F$2:$F$9999,'HOURS&amp;CYCLES INPUT'!$C$2:$C$9999,'QUALIFIED EFH'!$C8,'HOURS&amp;CYCLES INPUT'!$D$2:$D$9999,'QUALIFIED EFH'!DX$4,'HOURS&amp;CYCLES INPUT'!$E$2:$E$9999,'QUALIFIED EFH'!DX$5))</f>
        <v>0</v>
      </c>
      <c r="DY8" s="476">
        <f>IF(DY$2&lt;&gt;"",IF($C8&lt;&gt;"TBA",DY$2/114,0),SUMIFS('HOURS&amp;CYCLES INPUT'!$F$2:$F$9999,'HOURS&amp;CYCLES INPUT'!$C$2:$C$9999,'QUALIFIED EFH'!$C8,'HOURS&amp;CYCLES INPUT'!$D$2:$D$9999,'QUALIFIED EFH'!DY$4,'HOURS&amp;CYCLES INPUT'!$E$2:$E$9999,'QUALIFIED EFH'!DY$5))</f>
        <v>0</v>
      </c>
      <c r="DZ8" s="476">
        <f>IF(DZ$2&lt;&gt;"",IF($C8&lt;&gt;"TBA",DZ$2/114,0),SUMIFS('HOURS&amp;CYCLES INPUT'!$F$2:$F$9999,'HOURS&amp;CYCLES INPUT'!$C$2:$C$9999,'QUALIFIED EFH'!$C8,'HOURS&amp;CYCLES INPUT'!$D$2:$D$9999,'QUALIFIED EFH'!DZ$4,'HOURS&amp;CYCLES INPUT'!$E$2:$E$9999,'QUALIFIED EFH'!DZ$5))</f>
        <v>0</v>
      </c>
      <c r="EA8" s="476">
        <f>IF(EA$2&lt;&gt;"",IF($C8&lt;&gt;"TBA",EA$2/114,0),SUMIFS('HOURS&amp;CYCLES INPUT'!$F$2:$F$9999,'HOURS&amp;CYCLES INPUT'!$C$2:$C$9999,'QUALIFIED EFH'!$C8,'HOURS&amp;CYCLES INPUT'!$D$2:$D$9999,'QUALIFIED EFH'!EA$4,'HOURS&amp;CYCLES INPUT'!$E$2:$E$9999,'QUALIFIED EFH'!EA$5))</f>
        <v>0</v>
      </c>
      <c r="EB8" s="476">
        <f>IF(EB$2&lt;&gt;"",IF($C8&lt;&gt;"TBA",EB$2/114,0),SUMIFS('HOURS&amp;CYCLES INPUT'!$F$2:$F$9999,'HOURS&amp;CYCLES INPUT'!$C$2:$C$9999,'QUALIFIED EFH'!$C8,'HOURS&amp;CYCLES INPUT'!$D$2:$D$9999,'QUALIFIED EFH'!EB$4,'HOURS&amp;CYCLES INPUT'!$E$2:$E$9999,'QUALIFIED EFH'!EB$5))</f>
        <v>0</v>
      </c>
      <c r="EC8" s="476">
        <f>IF(EC$2&lt;&gt;"",IF($C8&lt;&gt;"TBA",EC$2/114,0),SUMIFS('HOURS&amp;CYCLES INPUT'!$F$2:$F$9999,'HOURS&amp;CYCLES INPUT'!$C$2:$C$9999,'QUALIFIED EFH'!$C8,'HOURS&amp;CYCLES INPUT'!$D$2:$D$9999,'QUALIFIED EFH'!EC$4,'HOURS&amp;CYCLES INPUT'!$E$2:$E$9999,'QUALIFIED EFH'!EC$5))</f>
        <v>0</v>
      </c>
      <c r="ED8" s="476">
        <f>IF(ED$2&lt;&gt;"",IF($C8&lt;&gt;"TBA",ED$2/114,0),SUMIFS('HOURS&amp;CYCLES INPUT'!$F$2:$F$9999,'HOURS&amp;CYCLES INPUT'!$C$2:$C$9999,'QUALIFIED EFH'!$C8,'HOURS&amp;CYCLES INPUT'!$D$2:$D$9999,'QUALIFIED EFH'!ED$4,'HOURS&amp;CYCLES INPUT'!$E$2:$E$9999,'QUALIFIED EFH'!ED$5))</f>
        <v>0</v>
      </c>
      <c r="EE8" s="476">
        <f>IF(EE$2&lt;&gt;"",IF($C8&lt;&gt;"TBA",EE$2/114,0),SUMIFS('HOURS&amp;CYCLES INPUT'!$F$2:$F$9999,'HOURS&amp;CYCLES INPUT'!$C$2:$C$9999,'QUALIFIED EFH'!$C8,'HOURS&amp;CYCLES INPUT'!$D$2:$D$9999,'QUALIFIED EFH'!EE$4,'HOURS&amp;CYCLES INPUT'!$E$2:$E$9999,'QUALIFIED EFH'!EE$5))</f>
        <v>0</v>
      </c>
      <c r="EF8" s="476">
        <f>IF(EF$2&lt;&gt;"",IF($C8&lt;&gt;"TBA",EF$2/114,0),SUMIFS('HOURS&amp;CYCLES INPUT'!$F$2:$F$9999,'HOURS&amp;CYCLES INPUT'!$C$2:$C$9999,'QUALIFIED EFH'!$C8,'HOURS&amp;CYCLES INPUT'!$D$2:$D$9999,'QUALIFIED EFH'!EF$4,'HOURS&amp;CYCLES INPUT'!$E$2:$E$9999,'QUALIFIED EFH'!EF$5))</f>
        <v>0</v>
      </c>
      <c r="EG8" s="476">
        <f>IF(EG$2&lt;&gt;"",IF($C8&lt;&gt;"TBA",EG$2/114,0),SUMIFS('HOURS&amp;CYCLES INPUT'!$F$2:$F$9999,'HOURS&amp;CYCLES INPUT'!$C$2:$C$9999,'QUALIFIED EFH'!$C8,'HOURS&amp;CYCLES INPUT'!$D$2:$D$9999,'QUALIFIED EFH'!EG$4,'HOURS&amp;CYCLES INPUT'!$E$2:$E$9999,'QUALIFIED EFH'!EG$5))</f>
        <v>0</v>
      </c>
      <c r="EH8" s="476">
        <f>IF(EH$2&lt;&gt;"",IF($C8&lt;&gt;"TBA",EH$2/114,0),SUMIFS('HOURS&amp;CYCLES INPUT'!$F$2:$F$9999,'HOURS&amp;CYCLES INPUT'!$C$2:$C$9999,'QUALIFIED EFH'!$C8,'HOURS&amp;CYCLES INPUT'!$D$2:$D$9999,'QUALIFIED EFH'!EH$4,'HOURS&amp;CYCLES INPUT'!$E$2:$E$9999,'QUALIFIED EFH'!EH$5))</f>
        <v>0</v>
      </c>
      <c r="EI8" s="476">
        <f>IF(EI$2&lt;&gt;"",IF($C8&lt;&gt;"TBA",EI$2/114,0),SUMIFS('HOURS&amp;CYCLES INPUT'!$F$2:$F$9999,'HOURS&amp;CYCLES INPUT'!$C$2:$C$9999,'QUALIFIED EFH'!$C8,'HOURS&amp;CYCLES INPUT'!$D$2:$D$9999,'QUALIFIED EFH'!EI$4,'HOURS&amp;CYCLES INPUT'!$E$2:$E$9999,'QUALIFIED EFH'!EI$5))</f>
        <v>0</v>
      </c>
      <c r="EJ8" s="476">
        <f>IF(EJ$2&lt;&gt;"",IF($C8&lt;&gt;"TBA",EJ$2/114,0),SUMIFS('HOURS&amp;CYCLES INPUT'!$F$2:$F$9999,'HOURS&amp;CYCLES INPUT'!$C$2:$C$9999,'QUALIFIED EFH'!$C8,'HOURS&amp;CYCLES INPUT'!$D$2:$D$9999,'QUALIFIED EFH'!EJ$4,'HOURS&amp;CYCLES INPUT'!$E$2:$E$9999,'QUALIFIED EFH'!EJ$5))</f>
        <v>0</v>
      </c>
      <c r="EK8" s="476">
        <f>IF(EK$2&lt;&gt;"",IF($C8&lt;&gt;"TBA",EK$2/114,0),SUMIFS('HOURS&amp;CYCLES INPUT'!$F$2:$F$9999,'HOURS&amp;CYCLES INPUT'!$C$2:$C$9999,'QUALIFIED EFH'!$C8,'HOURS&amp;CYCLES INPUT'!$D$2:$D$9999,'QUALIFIED EFH'!EK$4,'HOURS&amp;CYCLES INPUT'!$E$2:$E$9999,'QUALIFIED EFH'!EK$5))</f>
        <v>0</v>
      </c>
      <c r="EL8" s="476">
        <f>IF(EL$2&lt;&gt;"",IF($C8&lt;&gt;"TBA",EL$2/114,0),SUMIFS('HOURS&amp;CYCLES INPUT'!$F$2:$F$9999,'HOURS&amp;CYCLES INPUT'!$C$2:$C$9999,'QUALIFIED EFH'!$C8,'HOURS&amp;CYCLES INPUT'!$D$2:$D$9999,'QUALIFIED EFH'!EL$4,'HOURS&amp;CYCLES INPUT'!$E$2:$E$9999,'QUALIFIED EFH'!EL$5))</f>
        <v>0</v>
      </c>
      <c r="EM8" s="476">
        <f>IF(EM$2&lt;&gt;"",IF($C8&lt;&gt;"TBA",EM$2/114,0),SUMIFS('HOURS&amp;CYCLES INPUT'!$F$2:$F$9999,'HOURS&amp;CYCLES INPUT'!$C$2:$C$9999,'QUALIFIED EFH'!$C8,'HOURS&amp;CYCLES INPUT'!$D$2:$D$9999,'QUALIFIED EFH'!EM$4,'HOURS&amp;CYCLES INPUT'!$E$2:$E$9999,'QUALIFIED EFH'!EM$5))</f>
        <v>0</v>
      </c>
      <c r="EN8" s="476">
        <f>IF(EN$2&lt;&gt;"",IF($C8&lt;&gt;"TBA",EN$2/114,0),SUMIFS('HOURS&amp;CYCLES INPUT'!$F$2:$F$9999,'HOURS&amp;CYCLES INPUT'!$C$2:$C$9999,'QUALIFIED EFH'!$C8,'HOURS&amp;CYCLES INPUT'!$D$2:$D$9999,'QUALIFIED EFH'!EN$4,'HOURS&amp;CYCLES INPUT'!$E$2:$E$9999,'QUALIFIED EFH'!EN$5))</f>
        <v>0</v>
      </c>
      <c r="EO8" s="476">
        <f>IF(EO$2&lt;&gt;"",IF($C8&lt;&gt;"TBA",EO$2/114,0),SUMIFS('HOURS&amp;CYCLES INPUT'!$F$2:$F$9999,'HOURS&amp;CYCLES INPUT'!$C$2:$C$9999,'QUALIFIED EFH'!$C8,'HOURS&amp;CYCLES INPUT'!$D$2:$D$9999,'QUALIFIED EFH'!EO$4,'HOURS&amp;CYCLES INPUT'!$E$2:$E$9999,'QUALIFIED EFH'!EO$5))</f>
        <v>0</v>
      </c>
      <c r="EP8" s="476">
        <f>IF(EP$2&lt;&gt;"",IF($C8&lt;&gt;"TBA",EP$2/114,0),SUMIFS('HOURS&amp;CYCLES INPUT'!$F$2:$F$9999,'HOURS&amp;CYCLES INPUT'!$C$2:$C$9999,'QUALIFIED EFH'!$C8,'HOURS&amp;CYCLES INPUT'!$D$2:$D$9999,'QUALIFIED EFH'!EP$4,'HOURS&amp;CYCLES INPUT'!$E$2:$E$9999,'QUALIFIED EFH'!EP$5))</f>
        <v>0</v>
      </c>
      <c r="EQ8" s="476">
        <f>IF(EQ$2&lt;&gt;"",IF($C8&lt;&gt;"TBA",EQ$2/114,0),SUMIFS('HOURS&amp;CYCLES INPUT'!$F$2:$F$9999,'HOURS&amp;CYCLES INPUT'!$C$2:$C$9999,'QUALIFIED EFH'!$C8,'HOURS&amp;CYCLES INPUT'!$D$2:$D$9999,'QUALIFIED EFH'!EQ$4,'HOURS&amp;CYCLES INPUT'!$E$2:$E$9999,'QUALIFIED EFH'!EQ$5))</f>
        <v>0</v>
      </c>
      <c r="ER8" s="476">
        <f>IF(ER$2&lt;&gt;"",IF($C8&lt;&gt;"TBA",ER$2/114,0),SUMIFS('HOURS&amp;CYCLES INPUT'!$F$2:$F$9999,'HOURS&amp;CYCLES INPUT'!$C$2:$C$9999,'QUALIFIED EFH'!$C8,'HOURS&amp;CYCLES INPUT'!$D$2:$D$9999,'QUALIFIED EFH'!ER$4,'HOURS&amp;CYCLES INPUT'!$E$2:$E$9999,'QUALIFIED EFH'!ER$5))</f>
        <v>0</v>
      </c>
      <c r="ES8" s="476">
        <f>IF(ES$2&lt;&gt;"",IF($C8&lt;&gt;"TBA",ES$2/114,0),SUMIFS('HOURS&amp;CYCLES INPUT'!$F$2:$F$9999,'HOURS&amp;CYCLES INPUT'!$C$2:$C$9999,'QUALIFIED EFH'!$C8,'HOURS&amp;CYCLES INPUT'!$D$2:$D$9999,'QUALIFIED EFH'!ES$4,'HOURS&amp;CYCLES INPUT'!$E$2:$E$9999,'QUALIFIED EFH'!ES$5))</f>
        <v>0</v>
      </c>
      <c r="ET8" s="476">
        <f>IF(ET$2&lt;&gt;"",IF($C8&lt;&gt;"TBA",ET$2/114,0),SUMIFS('HOURS&amp;CYCLES INPUT'!$F$2:$F$9999,'HOURS&amp;CYCLES INPUT'!$C$2:$C$9999,'QUALIFIED EFH'!$C8,'HOURS&amp;CYCLES INPUT'!$D$2:$D$9999,'QUALIFIED EFH'!ET$4,'HOURS&amp;CYCLES INPUT'!$E$2:$E$9999,'QUALIFIED EFH'!ET$5))</f>
        <v>0</v>
      </c>
      <c r="EU8" s="476">
        <f>IF(EU$2&lt;&gt;"",IF($C8&lt;&gt;"TBA",EU$2/114,0),SUMIFS('HOURS&amp;CYCLES INPUT'!$F$2:$F$9999,'HOURS&amp;CYCLES INPUT'!$C$2:$C$9999,'QUALIFIED EFH'!$C8,'HOURS&amp;CYCLES INPUT'!$D$2:$D$9999,'QUALIFIED EFH'!EU$4,'HOURS&amp;CYCLES INPUT'!$E$2:$E$9999,'QUALIFIED EFH'!EU$5))</f>
        <v>0</v>
      </c>
      <c r="EV8" s="476">
        <f>IF(EV$2&lt;&gt;"",IF($C8&lt;&gt;"TBA",EV$2/114,0),SUMIFS('HOURS&amp;CYCLES INPUT'!$F$2:$F$9999,'HOURS&amp;CYCLES INPUT'!$C$2:$C$9999,'QUALIFIED EFH'!$C8,'HOURS&amp;CYCLES INPUT'!$D$2:$D$9999,'QUALIFIED EFH'!EV$4,'HOURS&amp;CYCLES INPUT'!$E$2:$E$9999,'QUALIFIED EFH'!EV$5))</f>
        <v>0</v>
      </c>
      <c r="EW8" s="476">
        <f>IF(EW$2&lt;&gt;"",IF($C8&lt;&gt;"TBA",EW$2/114,0),SUMIFS('HOURS&amp;CYCLES INPUT'!$F$2:$F$9999,'HOURS&amp;CYCLES INPUT'!$C$2:$C$9999,'QUALIFIED EFH'!$C8,'HOURS&amp;CYCLES INPUT'!$D$2:$D$9999,'QUALIFIED EFH'!EW$4,'HOURS&amp;CYCLES INPUT'!$E$2:$E$9999,'QUALIFIED EFH'!EW$5))</f>
        <v>0</v>
      </c>
      <c r="EX8" s="476">
        <f>IF(EX$2&lt;&gt;"",IF($C8&lt;&gt;"TBA",EX$2/114,0),SUMIFS('HOURS&amp;CYCLES INPUT'!$F$2:$F$9999,'HOURS&amp;CYCLES INPUT'!$C$2:$C$9999,'QUALIFIED EFH'!$C8,'HOURS&amp;CYCLES INPUT'!$D$2:$D$9999,'QUALIFIED EFH'!EX$4,'HOURS&amp;CYCLES INPUT'!$E$2:$E$9999,'QUALIFIED EFH'!EX$5))</f>
        <v>0</v>
      </c>
      <c r="EY8" s="476">
        <f>IF(EY$2&lt;&gt;"",IF($C8&lt;&gt;"TBA",EY$2/114,0),SUMIFS('HOURS&amp;CYCLES INPUT'!$F$2:$F$9999,'HOURS&amp;CYCLES INPUT'!$C$2:$C$9999,'QUALIFIED EFH'!$C8,'HOURS&amp;CYCLES INPUT'!$D$2:$D$9999,'QUALIFIED EFH'!EY$4,'HOURS&amp;CYCLES INPUT'!$E$2:$E$9999,'QUALIFIED EFH'!EY$5))</f>
        <v>0</v>
      </c>
      <c r="EZ8" s="476">
        <f>IF(EZ$2&lt;&gt;"",IF($C8&lt;&gt;"TBA",EZ$2/114,0),SUMIFS('HOURS&amp;CYCLES INPUT'!$F$2:$F$9999,'HOURS&amp;CYCLES INPUT'!$C$2:$C$9999,'QUALIFIED EFH'!$C8,'HOURS&amp;CYCLES INPUT'!$D$2:$D$9999,'QUALIFIED EFH'!EZ$4,'HOURS&amp;CYCLES INPUT'!$E$2:$E$9999,'QUALIFIED EFH'!EZ$5))</f>
        <v>0</v>
      </c>
      <c r="FA8" s="476">
        <f>IF(FA$2&lt;&gt;"",IF($C8&lt;&gt;"TBA",FA$2/114,0),SUMIFS('HOURS&amp;CYCLES INPUT'!$F$2:$F$9999,'HOURS&amp;CYCLES INPUT'!$C$2:$C$9999,'QUALIFIED EFH'!$C8,'HOURS&amp;CYCLES INPUT'!$D$2:$D$9999,'QUALIFIED EFH'!FA$4,'HOURS&amp;CYCLES INPUT'!$E$2:$E$9999,'QUALIFIED EFH'!FA$5))</f>
        <v>0</v>
      </c>
      <c r="FB8" s="476">
        <f>IF(FB$2&lt;&gt;"",IF($C8&lt;&gt;"TBA",FB$2/114,0),SUMIFS('HOURS&amp;CYCLES INPUT'!$F$2:$F$9999,'HOURS&amp;CYCLES INPUT'!$C$2:$C$9999,'QUALIFIED EFH'!$C8,'HOURS&amp;CYCLES INPUT'!$D$2:$D$9999,'QUALIFIED EFH'!FB$4,'HOURS&amp;CYCLES INPUT'!$E$2:$E$9999,'QUALIFIED EFH'!FB$5))</f>
        <v>0</v>
      </c>
      <c r="FC8" s="476">
        <f>IF(FC$2&lt;&gt;"",IF($C8&lt;&gt;"TBA",FC$2/114,0),SUMIFS('HOURS&amp;CYCLES INPUT'!$F$2:$F$9999,'HOURS&amp;CYCLES INPUT'!$C$2:$C$9999,'QUALIFIED EFH'!$C8,'HOURS&amp;CYCLES INPUT'!$D$2:$D$9999,'QUALIFIED EFH'!FC$4,'HOURS&amp;CYCLES INPUT'!$E$2:$E$9999,'QUALIFIED EFH'!FC$5))</f>
        <v>0</v>
      </c>
      <c r="FD8" s="476">
        <f>IF(FD$2&lt;&gt;"",IF($C8&lt;&gt;"TBA",FD$2/114,0),SUMIFS('HOURS&amp;CYCLES INPUT'!$F$2:$F$9999,'HOURS&amp;CYCLES INPUT'!$C$2:$C$9999,'QUALIFIED EFH'!$C8,'HOURS&amp;CYCLES INPUT'!$D$2:$D$9999,'QUALIFIED EFH'!FD$4,'HOURS&amp;CYCLES INPUT'!$E$2:$E$9999,'QUALIFIED EFH'!FD$5))</f>
        <v>0</v>
      </c>
      <c r="FE8" s="476">
        <f>IF(FE$2&lt;&gt;"",IF($C8&lt;&gt;"TBA",FE$2/114,0),SUMIFS('HOURS&amp;CYCLES INPUT'!$F$2:$F$9999,'HOURS&amp;CYCLES INPUT'!$C$2:$C$9999,'QUALIFIED EFH'!$C8,'HOURS&amp;CYCLES INPUT'!$D$2:$D$9999,'QUALIFIED EFH'!FE$4,'HOURS&amp;CYCLES INPUT'!$E$2:$E$9999,'QUALIFIED EFH'!FE$5))</f>
        <v>0</v>
      </c>
      <c r="FF8" s="476">
        <f>IF(FF$2&lt;&gt;"",IF($C8&lt;&gt;"TBA",FF$2/114,0),SUMIFS('HOURS&amp;CYCLES INPUT'!$F$2:$F$9999,'HOURS&amp;CYCLES INPUT'!$C$2:$C$9999,'QUALIFIED EFH'!$C8,'HOURS&amp;CYCLES INPUT'!$D$2:$D$9999,'QUALIFIED EFH'!FF$4,'HOURS&amp;CYCLES INPUT'!$E$2:$E$9999,'QUALIFIED EFH'!FF$5))</f>
        <v>0</v>
      </c>
      <c r="FG8" s="476">
        <f>IF(FG$2&lt;&gt;"",IF($C8&lt;&gt;"TBA",FG$2/114,0),SUMIFS('HOURS&amp;CYCLES INPUT'!$F$2:$F$9999,'HOURS&amp;CYCLES INPUT'!$C$2:$C$9999,'QUALIFIED EFH'!$C8,'HOURS&amp;CYCLES INPUT'!$D$2:$D$9999,'QUALIFIED EFH'!FG$4,'HOURS&amp;CYCLES INPUT'!$E$2:$E$9999,'QUALIFIED EFH'!FG$5))</f>
        <v>0</v>
      </c>
      <c r="FH8" s="476">
        <f>IF(FH$2&lt;&gt;"",IF($C8&lt;&gt;"TBA",FH$2/114,0),SUMIFS('HOURS&amp;CYCLES INPUT'!$F$2:$F$9999,'HOURS&amp;CYCLES INPUT'!$C$2:$C$9999,'QUALIFIED EFH'!$C8,'HOURS&amp;CYCLES INPUT'!$D$2:$D$9999,'QUALIFIED EFH'!FH$4,'HOURS&amp;CYCLES INPUT'!$E$2:$E$9999,'QUALIFIED EFH'!FH$5))</f>
        <v>0</v>
      </c>
      <c r="FI8" s="476">
        <f>IF(FI$2&lt;&gt;"",IF($C8&lt;&gt;"TBA",FI$2/114,0),SUMIFS('HOURS&amp;CYCLES INPUT'!$F$2:$F$9999,'HOURS&amp;CYCLES INPUT'!$C$2:$C$9999,'QUALIFIED EFH'!$C8,'HOURS&amp;CYCLES INPUT'!$D$2:$D$9999,'QUALIFIED EFH'!FI$4,'HOURS&amp;CYCLES INPUT'!$E$2:$E$9999,'QUALIFIED EFH'!FI$5))</f>
        <v>0</v>
      </c>
      <c r="FJ8" s="476">
        <f>IF(FJ$2&lt;&gt;"",IF($C8&lt;&gt;"TBA",FJ$2/114,0),SUMIFS('HOURS&amp;CYCLES INPUT'!$F$2:$F$9999,'HOURS&amp;CYCLES INPUT'!$C$2:$C$9999,'QUALIFIED EFH'!$C8,'HOURS&amp;CYCLES INPUT'!$D$2:$D$9999,'QUALIFIED EFH'!FJ$4,'HOURS&amp;CYCLES INPUT'!$E$2:$E$9999,'QUALIFIED EFH'!FJ$5))</f>
        <v>0</v>
      </c>
      <c r="FK8" s="476">
        <f>IF(FK$2&lt;&gt;"",IF($C8&lt;&gt;"TBA",FK$2/114,0),SUMIFS('HOURS&amp;CYCLES INPUT'!$F$2:$F$9999,'HOURS&amp;CYCLES INPUT'!$C$2:$C$9999,'QUALIFIED EFH'!$C8,'HOURS&amp;CYCLES INPUT'!$D$2:$D$9999,'QUALIFIED EFH'!FK$4,'HOURS&amp;CYCLES INPUT'!$E$2:$E$9999,'QUALIFIED EFH'!FK$5))</f>
        <v>0</v>
      </c>
      <c r="FL8" s="476">
        <f>IF(FL$2&lt;&gt;"",IF($C8&lt;&gt;"TBA",FL$2/114,0),SUMIFS('HOURS&amp;CYCLES INPUT'!$F$2:$F$9999,'HOURS&amp;CYCLES INPUT'!$C$2:$C$9999,'QUALIFIED EFH'!$C8,'HOURS&amp;CYCLES INPUT'!$D$2:$D$9999,'QUALIFIED EFH'!FL$4,'HOURS&amp;CYCLES INPUT'!$E$2:$E$9999,'QUALIFIED EFH'!FL$5))</f>
        <v>0</v>
      </c>
      <c r="FM8" s="476">
        <f>IF(FM$2&lt;&gt;"",IF($C8&lt;&gt;"TBA",FM$2/114,0),SUMIFS('HOURS&amp;CYCLES INPUT'!$F$2:$F$9999,'HOURS&amp;CYCLES INPUT'!$C$2:$C$9999,'QUALIFIED EFH'!$C8,'HOURS&amp;CYCLES INPUT'!$D$2:$D$9999,'QUALIFIED EFH'!FM$4,'HOURS&amp;CYCLES INPUT'!$E$2:$E$9999,'QUALIFIED EFH'!FM$5))</f>
        <v>0</v>
      </c>
      <c r="FN8" s="476">
        <f>IF(FN$2&lt;&gt;"",IF($C8&lt;&gt;"TBA",FN$2/114,0),SUMIFS('HOURS&amp;CYCLES INPUT'!$F$2:$F$9999,'HOURS&amp;CYCLES INPUT'!$C$2:$C$9999,'QUALIFIED EFH'!$C8,'HOURS&amp;CYCLES INPUT'!$D$2:$D$9999,'QUALIFIED EFH'!FN$4,'HOURS&amp;CYCLES INPUT'!$E$2:$E$9999,'QUALIFIED EFH'!FN$5))</f>
        <v>0</v>
      </c>
      <c r="FO8" s="476">
        <f>IF(FO$2&lt;&gt;"",IF($C8&lt;&gt;"TBA",FO$2/114,0),SUMIFS('HOURS&amp;CYCLES INPUT'!$F$2:$F$9999,'HOURS&amp;CYCLES INPUT'!$C$2:$C$9999,'QUALIFIED EFH'!$C8,'HOURS&amp;CYCLES INPUT'!$D$2:$D$9999,'QUALIFIED EFH'!FO$4,'HOURS&amp;CYCLES INPUT'!$E$2:$E$9999,'QUALIFIED EFH'!FO$5))</f>
        <v>0</v>
      </c>
      <c r="FP8" s="476">
        <f>IF(FP$2&lt;&gt;"",IF($C8&lt;&gt;"TBA",FP$2/114,0),SUMIFS('HOURS&amp;CYCLES INPUT'!$F$2:$F$9999,'HOURS&amp;CYCLES INPUT'!$C$2:$C$9999,'QUALIFIED EFH'!$C8,'HOURS&amp;CYCLES INPUT'!$D$2:$D$9999,'QUALIFIED EFH'!FP$4,'HOURS&amp;CYCLES INPUT'!$E$2:$E$9999,'QUALIFIED EFH'!FP$5))</f>
        <v>0</v>
      </c>
      <c r="FQ8" s="476">
        <f>IF(FQ$2&lt;&gt;"",IF($C8&lt;&gt;"TBA",FQ$2/114,0),SUMIFS('HOURS&amp;CYCLES INPUT'!$F$2:$F$9999,'HOURS&amp;CYCLES INPUT'!$C$2:$C$9999,'QUALIFIED EFH'!$C8,'HOURS&amp;CYCLES INPUT'!$D$2:$D$9999,'QUALIFIED EFH'!FQ$4,'HOURS&amp;CYCLES INPUT'!$E$2:$E$9999,'QUALIFIED EFH'!FQ$5))</f>
        <v>0</v>
      </c>
      <c r="FR8" s="476">
        <f>IF(FR$2&lt;&gt;"",IF($C8&lt;&gt;"TBA",FR$2/114,0),SUMIFS('HOURS&amp;CYCLES INPUT'!$F$2:$F$9999,'HOURS&amp;CYCLES INPUT'!$C$2:$C$9999,'QUALIFIED EFH'!$C8,'HOURS&amp;CYCLES INPUT'!$D$2:$D$9999,'QUALIFIED EFH'!FR$4,'HOURS&amp;CYCLES INPUT'!$E$2:$E$9999,'QUALIFIED EFH'!FR$5))</f>
        <v>0</v>
      </c>
      <c r="FS8" s="476">
        <f>IF(FS$2&lt;&gt;"",IF($C8&lt;&gt;"TBA",FS$2/114,0),SUMIFS('HOURS&amp;CYCLES INPUT'!$F$2:$F$9999,'HOURS&amp;CYCLES INPUT'!$C$2:$C$9999,'QUALIFIED EFH'!$C8,'HOURS&amp;CYCLES INPUT'!$D$2:$D$9999,'QUALIFIED EFH'!FS$4,'HOURS&amp;CYCLES INPUT'!$E$2:$E$9999,'QUALIFIED EFH'!FS$5))</f>
        <v>0</v>
      </c>
      <c r="FT8" s="476">
        <f>IF(FT$2&lt;&gt;"",IF($C8&lt;&gt;"TBA",FT$2/114,0),SUMIFS('HOURS&amp;CYCLES INPUT'!$F$2:$F$9999,'HOURS&amp;CYCLES INPUT'!$C$2:$C$9999,'QUALIFIED EFH'!$C8,'HOURS&amp;CYCLES INPUT'!$D$2:$D$9999,'QUALIFIED EFH'!FT$4,'HOURS&amp;CYCLES INPUT'!$E$2:$E$9999,'QUALIFIED EFH'!FT$5))</f>
        <v>0</v>
      </c>
      <c r="FU8" s="476">
        <f>IF(FU$2&lt;&gt;"",IF($C8&lt;&gt;"TBA",FU$2/114,0),SUMIFS('HOURS&amp;CYCLES INPUT'!$F$2:$F$9999,'HOURS&amp;CYCLES INPUT'!$C$2:$C$9999,'QUALIFIED EFH'!$C8,'HOURS&amp;CYCLES INPUT'!$D$2:$D$9999,'QUALIFIED EFH'!FU$4,'HOURS&amp;CYCLES INPUT'!$E$2:$E$9999,'QUALIFIED EFH'!FU$5))</f>
        <v>0</v>
      </c>
      <c r="FV8" s="476">
        <f>IF(FV$2&lt;&gt;"",IF($C8&lt;&gt;"TBA",FV$2/114,0),SUMIFS('HOURS&amp;CYCLES INPUT'!$F$2:$F$9999,'HOURS&amp;CYCLES INPUT'!$C$2:$C$9999,'QUALIFIED EFH'!$C8,'HOURS&amp;CYCLES INPUT'!$D$2:$D$9999,'QUALIFIED EFH'!FV$4,'HOURS&amp;CYCLES INPUT'!$E$2:$E$9999,'QUALIFIED EFH'!FV$5))</f>
        <v>0</v>
      </c>
      <c r="FW8" s="476">
        <f>IF(FW$2&lt;&gt;"",IF($C8&lt;&gt;"TBA",FW$2/114,0),SUMIFS('HOURS&amp;CYCLES INPUT'!$F$2:$F$9999,'HOURS&amp;CYCLES INPUT'!$C$2:$C$9999,'QUALIFIED EFH'!$C8,'HOURS&amp;CYCLES INPUT'!$D$2:$D$9999,'QUALIFIED EFH'!FW$4,'HOURS&amp;CYCLES INPUT'!$E$2:$E$9999,'QUALIFIED EFH'!FW$5))</f>
        <v>0</v>
      </c>
      <c r="FX8" s="476">
        <f>IF(FX$2&lt;&gt;"",IF($C8&lt;&gt;"TBA",FX$2/114,0),SUMIFS('HOURS&amp;CYCLES INPUT'!$F$2:$F$9999,'HOURS&amp;CYCLES INPUT'!$C$2:$C$9999,'QUALIFIED EFH'!$C8,'HOURS&amp;CYCLES INPUT'!$D$2:$D$9999,'QUALIFIED EFH'!FX$4,'HOURS&amp;CYCLES INPUT'!$E$2:$E$9999,'QUALIFIED EFH'!FX$5))</f>
        <v>0</v>
      </c>
      <c r="FY8" s="476">
        <f>IF(FY$2&lt;&gt;"",IF($C8&lt;&gt;"TBA",FY$2/114,0),SUMIFS('HOURS&amp;CYCLES INPUT'!$F$2:$F$9999,'HOURS&amp;CYCLES INPUT'!$C$2:$C$9999,'QUALIFIED EFH'!$C8,'HOURS&amp;CYCLES INPUT'!$D$2:$D$9999,'QUALIFIED EFH'!FY$4,'HOURS&amp;CYCLES INPUT'!$E$2:$E$9999,'QUALIFIED EFH'!FY$5))</f>
        <v>0</v>
      </c>
      <c r="FZ8" s="476">
        <f>IF(FZ$2&lt;&gt;"",IF($C8&lt;&gt;"TBA",FZ$2/114,0),SUMIFS('HOURS&amp;CYCLES INPUT'!$F$2:$F$9999,'HOURS&amp;CYCLES INPUT'!$C$2:$C$9999,'QUALIFIED EFH'!$C8,'HOURS&amp;CYCLES INPUT'!$D$2:$D$9999,'QUALIFIED EFH'!FZ$4,'HOURS&amp;CYCLES INPUT'!$E$2:$E$9999,'QUALIFIED EFH'!FZ$5))</f>
        <v>0</v>
      </c>
      <c r="GA8" s="476">
        <f>IF(GA$2&lt;&gt;"",IF($C8&lt;&gt;"TBA",GA$2/114,0),SUMIFS('HOURS&amp;CYCLES INPUT'!$F$2:$F$9999,'HOURS&amp;CYCLES INPUT'!$C$2:$C$9999,'QUALIFIED EFH'!$C8,'HOURS&amp;CYCLES INPUT'!$D$2:$D$9999,'QUALIFIED EFH'!GA$4,'HOURS&amp;CYCLES INPUT'!$E$2:$E$9999,'QUALIFIED EFH'!GA$5))</f>
        <v>0</v>
      </c>
      <c r="GB8" s="476">
        <f>IF(GB$2&lt;&gt;"",IF($C8&lt;&gt;"TBA",GB$2/114,0),SUMIFS('HOURS&amp;CYCLES INPUT'!$F$2:$F$9999,'HOURS&amp;CYCLES INPUT'!$C$2:$C$9999,'QUALIFIED EFH'!$C8,'HOURS&amp;CYCLES INPUT'!$D$2:$D$9999,'QUALIFIED EFH'!GB$4,'HOURS&amp;CYCLES INPUT'!$E$2:$E$9999,'QUALIFIED EFH'!GB$5))</f>
        <v>0</v>
      </c>
    </row>
    <row r="9" spans="2:184" x14ac:dyDescent="0.35">
      <c r="C9" s="472">
        <f>'QUALIFIED ENGINES'!D10</f>
        <v>91411</v>
      </c>
      <c r="D9" s="476">
        <f>IF(D$2&lt;&gt;"",IF($C9&lt;&gt;"TBA",D$2/114,0),SUMIFS('HOURS&amp;CYCLES INPUT'!$F$2:$F$9999,'HOURS&amp;CYCLES INPUT'!$C$2:$C$9999,'QUALIFIED EFH'!$C9,'HOURS&amp;CYCLES INPUT'!$D$2:$D$9999,'QUALIFIED EFH'!D$4,'HOURS&amp;CYCLES INPUT'!$E$2:$E$9999,'QUALIFIED EFH'!D$5))</f>
        <v>72.44</v>
      </c>
      <c r="E9" s="476">
        <f>IF(E$2&lt;&gt;"",IF($C9&lt;&gt;"TBA",E$2/114,0),SUMIFS('HOURS&amp;CYCLES INPUT'!$F$2:$F$9999,'HOURS&amp;CYCLES INPUT'!$C$2:$C$9999,'QUALIFIED EFH'!$C9,'HOURS&amp;CYCLES INPUT'!$D$2:$D$9999,'QUALIFIED EFH'!E$4,'HOURS&amp;CYCLES INPUT'!$E$2:$E$9999,'QUALIFIED EFH'!E$5))</f>
        <v>280.7</v>
      </c>
      <c r="F9" s="476">
        <f>IF(F$2&lt;&gt;"",IF($C9&lt;&gt;"TBA",F$2/114,0),SUMIFS('HOURS&amp;CYCLES INPUT'!$F$2:$F$9999,'HOURS&amp;CYCLES INPUT'!$C$2:$C$9999,'QUALIFIED EFH'!$C9,'HOURS&amp;CYCLES INPUT'!$D$2:$D$9999,'QUALIFIED EFH'!F$4,'HOURS&amp;CYCLES INPUT'!$E$2:$E$9999,'QUALIFIED EFH'!F$5))</f>
        <v>304.04000000000002</v>
      </c>
      <c r="G9" s="476">
        <f>IF(G$2&lt;&gt;"",IF($C9&lt;&gt;"TBA",G$2/114,0),SUMIFS('HOURS&amp;CYCLES INPUT'!$F$2:$F$9999,'HOURS&amp;CYCLES INPUT'!$C$2:$C$9999,'QUALIFIED EFH'!$C9,'HOURS&amp;CYCLES INPUT'!$D$2:$D$9999,'QUALIFIED EFH'!G$4,'HOURS&amp;CYCLES INPUT'!$E$2:$E$9999,'QUALIFIED EFH'!G$5))</f>
        <v>340.52</v>
      </c>
      <c r="H9" s="476">
        <f>IF(H$2&lt;&gt;"",IF($C9&lt;&gt;"TBA",H$2/114,0),SUMIFS('HOURS&amp;CYCLES INPUT'!$F$2:$F$9999,'HOURS&amp;CYCLES INPUT'!$C$2:$C$9999,'QUALIFIED EFH'!$C9,'HOURS&amp;CYCLES INPUT'!$D$2:$D$9999,'QUALIFIED EFH'!H$4,'HOURS&amp;CYCLES INPUT'!$E$2:$E$9999,'QUALIFIED EFH'!H$5))</f>
        <v>302.83999999999997</v>
      </c>
      <c r="I9" s="476">
        <f>IF(I$2&lt;&gt;"",IF($C9&lt;&gt;"TBA",I$2/114,0),SUMIFS('HOURS&amp;CYCLES INPUT'!$F$2:$F$9999,'HOURS&amp;CYCLES INPUT'!$C$2:$C$9999,'QUALIFIED EFH'!$C9,'HOURS&amp;CYCLES INPUT'!$D$2:$D$9999,'QUALIFIED EFH'!I$4,'HOURS&amp;CYCLES INPUT'!$E$2:$E$9999,'QUALIFIED EFH'!I$5))</f>
        <v>261.14999999999998</v>
      </c>
      <c r="J9" s="476">
        <f>IF(J$2&lt;&gt;"",IF($C9&lt;&gt;"TBA",J$2/114,0),SUMIFS('HOURS&amp;CYCLES INPUT'!$F$2:$F$9999,'HOURS&amp;CYCLES INPUT'!$C$2:$C$9999,'QUALIFIED EFH'!$C9,'HOURS&amp;CYCLES INPUT'!$D$2:$D$9999,'QUALIFIED EFH'!J$4,'HOURS&amp;CYCLES INPUT'!$E$2:$E$9999,'QUALIFIED EFH'!J$5))</f>
        <v>346.86</v>
      </c>
      <c r="K9" s="476">
        <f>IF(K$2&lt;&gt;"",IF($C9&lt;&gt;"TBA",K$2/114,0),SUMIFS('HOURS&amp;CYCLES INPUT'!$F$2:$F$9999,'HOURS&amp;CYCLES INPUT'!$C$2:$C$9999,'QUALIFIED EFH'!$C9,'HOURS&amp;CYCLES INPUT'!$D$2:$D$9999,'QUALIFIED EFH'!K$4,'HOURS&amp;CYCLES INPUT'!$E$2:$E$9999,'QUALIFIED EFH'!K$5))</f>
        <v>376.97</v>
      </c>
      <c r="L9" s="476">
        <f>IF(L$2&lt;&gt;"",IF($C9&lt;&gt;"TBA",L$2/114,0),SUMIFS('HOURS&amp;CYCLES INPUT'!$F$2:$F$9999,'HOURS&amp;CYCLES INPUT'!$C$2:$C$9999,'QUALIFIED EFH'!$C9,'HOURS&amp;CYCLES INPUT'!$D$2:$D$9999,'QUALIFIED EFH'!L$4,'HOURS&amp;CYCLES INPUT'!$E$2:$E$9999,'QUALIFIED EFH'!L$5))</f>
        <v>335.95</v>
      </c>
      <c r="M9" s="476">
        <f>IF(M$2&lt;&gt;"",IF($C9&lt;&gt;"TBA",M$2/114,0),SUMIFS('HOURS&amp;CYCLES INPUT'!$F$2:$F$9999,'HOURS&amp;CYCLES INPUT'!$C$2:$C$9999,'QUALIFIED EFH'!$C9,'HOURS&amp;CYCLES INPUT'!$D$2:$D$9999,'QUALIFIED EFH'!M$4,'HOURS&amp;CYCLES INPUT'!$E$2:$E$9999,'QUALIFIED EFH'!M$5))</f>
        <v>358.77</v>
      </c>
      <c r="N9" s="476">
        <f>IF(N$2&lt;&gt;"",IF($C9&lt;&gt;"TBA",N$2/114,0),SUMIFS('HOURS&amp;CYCLES INPUT'!$F$2:$F$9999,'HOURS&amp;CYCLES INPUT'!$C$2:$C$9999,'QUALIFIED EFH'!$C9,'HOURS&amp;CYCLES INPUT'!$D$2:$D$9999,'QUALIFIED EFH'!N$4,'HOURS&amp;CYCLES INPUT'!$E$2:$E$9999,'QUALIFIED EFH'!N$5))</f>
        <v>357.33</v>
      </c>
      <c r="O9" s="476">
        <f>IF(O$2&lt;&gt;"",IF($C9&lt;&gt;"TBA",O$2/114,0),SUMIFS('HOURS&amp;CYCLES INPUT'!$F$2:$F$9999,'HOURS&amp;CYCLES INPUT'!$C$2:$C$9999,'QUALIFIED EFH'!$C9,'HOURS&amp;CYCLES INPUT'!$D$2:$D$9999,'QUALIFIED EFH'!O$4,'HOURS&amp;CYCLES INPUT'!$E$2:$E$9999,'QUALIFIED EFH'!O$5))</f>
        <v>345.81</v>
      </c>
      <c r="P9" s="476">
        <f>IF(P$2&lt;&gt;"",IF($C9&lt;&gt;"TBA",P$2/114,0),SUMIFS('HOURS&amp;CYCLES INPUT'!$F$2:$F$9999,'HOURS&amp;CYCLES INPUT'!$C$2:$C$9999,'QUALIFIED EFH'!$C9,'HOURS&amp;CYCLES INPUT'!$D$2:$D$9999,'QUALIFIED EFH'!P$4,'HOURS&amp;CYCLES INPUT'!$E$2:$E$9999,'QUALIFIED EFH'!P$5))</f>
        <v>381.26</v>
      </c>
      <c r="Q9" s="476">
        <f>IF(Q$2&lt;&gt;"",IF($C9&lt;&gt;"TBA",Q$2/114,0),SUMIFS('HOURS&amp;CYCLES INPUT'!$F$2:$F$9999,'HOURS&amp;CYCLES INPUT'!$C$2:$C$9999,'QUALIFIED EFH'!$C9,'HOURS&amp;CYCLES INPUT'!$D$2:$D$9999,'QUALIFIED EFH'!Q$4,'HOURS&amp;CYCLES INPUT'!$E$2:$E$9999,'QUALIFIED EFH'!Q$5))</f>
        <v>329.37</v>
      </c>
      <c r="R9" s="476">
        <f>IF(R$1&lt;&gt;"",IF($C9&lt;&gt;"TBA",R$1/114,0),SUMIFS('HOURS&amp;CYCLES INPUT'!$F$2:$F$9999,'HOURS&amp;CYCLES INPUT'!$C$2:$C$9999,'QUALIFIED EFH'!$C9,'HOURS&amp;CYCLES INPUT'!$D$2:$D$9999,'QUALIFIED EFH'!R$4,'HOURS&amp;CYCLES INPUT'!$E$2:$E$9999,'QUALIFIED EFH'!R$5))</f>
        <v>0</v>
      </c>
      <c r="S9" s="476">
        <f>IF(S$2&lt;&gt;"",IF($C9&lt;&gt;"TBA",S$2/114,0),SUMIFS('HOURS&amp;CYCLES INPUT'!$F$2:$F$9999,'HOURS&amp;CYCLES INPUT'!$C$2:$C$9999,'QUALIFIED EFH'!$C9,'HOURS&amp;CYCLES INPUT'!$D$2:$D$9999,'QUALIFIED EFH'!S$4,'HOURS&amp;CYCLES INPUT'!$E$2:$E$9999,'QUALIFIED EFH'!S$5))</f>
        <v>320.82</v>
      </c>
      <c r="T9" s="476">
        <f>IF(T$2&lt;&gt;"",IF($C9&lt;&gt;"TBA",T$2/114,0),SUMIFS('HOURS&amp;CYCLES INPUT'!$F$2:$F$9999,'HOURS&amp;CYCLES INPUT'!$C$2:$C$9999,'QUALIFIED EFH'!$C9,'HOURS&amp;CYCLES INPUT'!$D$2:$D$9999,'QUALIFIED EFH'!T$4,'HOURS&amp;CYCLES INPUT'!$E$2:$E$9999,'QUALIFIED EFH'!T$5))</f>
        <v>362.15</v>
      </c>
      <c r="U9" s="476">
        <f>IF(U$2&lt;&gt;"",IF($C9&lt;&gt;"TBA",U$2/114,0),SUMIFS('HOURS&amp;CYCLES INPUT'!$F$2:$F$9999,'HOURS&amp;CYCLES INPUT'!$C$2:$C$9999,'QUALIFIED EFH'!$C9,'HOURS&amp;CYCLES INPUT'!$D$2:$D$9999,'QUALIFIED EFH'!U$4,'HOURS&amp;CYCLES INPUT'!$E$2:$E$9999,'QUALIFIED EFH'!U$5))</f>
        <v>354.4</v>
      </c>
      <c r="V9" s="476">
        <f>IF(V$2&lt;&gt;"",IF($C9&lt;&gt;"TBA",V$2/114,0),SUMIFS('HOURS&amp;CYCLES INPUT'!$F$2:$F$9999,'HOURS&amp;CYCLES INPUT'!$C$2:$C$9999,'QUALIFIED EFH'!$C9,'HOURS&amp;CYCLES INPUT'!$D$2:$D$9999,'QUALIFIED EFH'!V$4,'HOURS&amp;CYCLES INPUT'!$E$2:$E$9999,'QUALIFIED EFH'!V$5))</f>
        <v>338.45</v>
      </c>
      <c r="W9" s="476">
        <f>IF(W$2&lt;&gt;"",IF($C9&lt;&gt;"TBA",W$2/114,0),SUMIFS('HOURS&amp;CYCLES INPUT'!$F$2:$F$9999,'HOURS&amp;CYCLES INPUT'!$C$2:$C$9999,'QUALIFIED EFH'!$C9,'HOURS&amp;CYCLES INPUT'!$D$2:$D$9999,'QUALIFIED EFH'!W$4,'HOURS&amp;CYCLES INPUT'!$E$2:$E$9999,'QUALIFIED EFH'!W$5))</f>
        <v>371.5</v>
      </c>
      <c r="X9" s="476">
        <f>IF(X$2&lt;&gt;"",IF($C9&lt;&gt;"TBA",X$2/114,0),SUMIFS('HOURS&amp;CYCLES INPUT'!$F$2:$F$9999,'HOURS&amp;CYCLES INPUT'!$C$2:$C$9999,'QUALIFIED EFH'!$C9,'HOURS&amp;CYCLES INPUT'!$D$2:$D$9999,'QUALIFIED EFH'!X$4,'HOURS&amp;CYCLES INPUT'!$E$2:$E$9999,'QUALIFIED EFH'!X$5))</f>
        <v>359.93</v>
      </c>
      <c r="Y9" s="476">
        <f>IF(Y$2&lt;&gt;"",IF($C9&lt;&gt;"TBA",Y$2/114,0),SUMIFS('HOURS&amp;CYCLES INPUT'!$F$2:$F$9999,'HOURS&amp;CYCLES INPUT'!$C$2:$C$9999,'QUALIFIED EFH'!$C9,'HOURS&amp;CYCLES INPUT'!$D$2:$D$9999,'QUALIFIED EFH'!Y$4,'HOURS&amp;CYCLES INPUT'!$E$2:$E$9999,'QUALIFIED EFH'!Y$5))</f>
        <v>347.37</v>
      </c>
      <c r="Z9" s="476">
        <f>IF(Z$2&lt;&gt;"",IF($C9&lt;&gt;"TBA",Z$2/114,0),SUMIFS('HOURS&amp;CYCLES INPUT'!$F$2:$F$9999,'HOURS&amp;CYCLES INPUT'!$C$2:$C$9999,'QUALIFIED EFH'!$C9,'HOURS&amp;CYCLES INPUT'!$D$2:$D$9999,'QUALIFIED EFH'!Z$4,'HOURS&amp;CYCLES INPUT'!$E$2:$E$9999,'QUALIFIED EFH'!Z$5))</f>
        <v>342.21</v>
      </c>
      <c r="AA9" s="476">
        <f>IF(AA$2&lt;&gt;"",IF($C9&lt;&gt;"TBA",AA$2/114,0),SUMIFS('HOURS&amp;CYCLES INPUT'!$F$2:$F$9999,'HOURS&amp;CYCLES INPUT'!$C$2:$C$9999,'QUALIFIED EFH'!$C9,'HOURS&amp;CYCLES INPUT'!$D$2:$D$9999,'QUALIFIED EFH'!AA$4,'HOURS&amp;CYCLES INPUT'!$E$2:$E$9999,'QUALIFIED EFH'!AA$5))</f>
        <v>321.60000000000002</v>
      </c>
      <c r="AB9" s="476">
        <f>IF(AB$2&lt;&gt;"",IF($C9&lt;&gt;"TBA",AB$2/114,0),SUMIFS('HOURS&amp;CYCLES INPUT'!$F$2:$F$9999,'HOURS&amp;CYCLES INPUT'!$C$2:$C$9999,'QUALIFIED EFH'!$C9,'HOURS&amp;CYCLES INPUT'!$D$2:$D$9999,'QUALIFIED EFH'!AB$4,'HOURS&amp;CYCLES INPUT'!$E$2:$E$9999,'QUALIFIED EFH'!AB$5))</f>
        <v>361.07</v>
      </c>
      <c r="AC9" s="476">
        <f>IF(AC$2&lt;&gt;"",IF($C9&lt;&gt;"TBA",AC$2/114,0),SUMIFS('HOURS&amp;CYCLES INPUT'!$F$2:$F$9999,'HOURS&amp;CYCLES INPUT'!$C$2:$C$9999,'QUALIFIED EFH'!$C9,'HOURS&amp;CYCLES INPUT'!$D$2:$D$9999,'QUALIFIED EFH'!AC$4,'HOURS&amp;CYCLES INPUT'!$E$2:$E$9999,'QUALIFIED EFH'!AC$5))</f>
        <v>341.62</v>
      </c>
      <c r="AD9" s="476">
        <f>IF(AD$2&lt;&gt;"",IF($C9&lt;&gt;"TBA",AD$2/114,0),SUMIFS('HOURS&amp;CYCLES INPUT'!$F$2:$F$9999,'HOURS&amp;CYCLES INPUT'!$C$2:$C$9999,'QUALIFIED EFH'!$C9,'HOURS&amp;CYCLES INPUT'!$D$2:$D$9999,'QUALIFIED EFH'!AD$4,'HOURS&amp;CYCLES INPUT'!$E$2:$E$9999,'QUALIFIED EFH'!AD$5))</f>
        <v>306.05</v>
      </c>
      <c r="AE9" s="476">
        <f>IF(AE$2&lt;&gt;"",IF($C9&lt;&gt;"TBA",AE$2/114,0),SUMIFS('HOURS&amp;CYCLES INPUT'!$F$2:$F$9999,'HOURS&amp;CYCLES INPUT'!$C$2:$C$9999,'QUALIFIED EFH'!$C9,'HOURS&amp;CYCLES INPUT'!$D$2:$D$9999,'QUALIFIED EFH'!AE$4,'HOURS&amp;CYCLES INPUT'!$E$2:$E$9999,'QUALIFIED EFH'!AE$5))</f>
        <v>360.18</v>
      </c>
      <c r="AF9" s="476">
        <f>IF(AF$2&lt;&gt;"",IF($C9&lt;&gt;"TBA",AF$2/114,0),SUMIFS('HOURS&amp;CYCLES INPUT'!$F$2:$F$9999,'HOURS&amp;CYCLES INPUT'!$C$2:$C$9999,'QUALIFIED EFH'!$C9,'HOURS&amp;CYCLES INPUT'!$D$2:$D$9999,'QUALIFIED EFH'!AF$4,'HOURS&amp;CYCLES INPUT'!$E$2:$E$9999,'QUALIFIED EFH'!AF$5))</f>
        <v>191.88</v>
      </c>
      <c r="AG9" s="476">
        <f>IF(AG$2&lt;&gt;"",IF($C9&lt;&gt;"TBA",AG$2/114,0),SUMIFS('HOURS&amp;CYCLES INPUT'!$F$2:$F$9999,'HOURS&amp;CYCLES INPUT'!$C$2:$C$9999,'QUALIFIED EFH'!$C9,'HOURS&amp;CYCLES INPUT'!$D$2:$D$9999,'QUALIFIED EFH'!AG$4,'HOURS&amp;CYCLES INPUT'!$E$2:$E$9999,'QUALIFIED EFH'!AG$5))</f>
        <v>0</v>
      </c>
      <c r="AH9" s="476">
        <f>IF(AH$2&lt;&gt;"",IF($C9&lt;&gt;"TBA",AH$2/114,0),SUMIFS('HOURS&amp;CYCLES INPUT'!$F$2:$F$9999,'HOURS&amp;CYCLES INPUT'!$C$2:$C$9999,'QUALIFIED EFH'!$C9,'HOURS&amp;CYCLES INPUT'!$D$2:$D$9999,'QUALIFIED EFH'!AH$4,'HOURS&amp;CYCLES INPUT'!$E$2:$E$9999,'QUALIFIED EFH'!AH$5))</f>
        <v>0</v>
      </c>
      <c r="AI9" s="476">
        <f>IF(AI$2&lt;&gt;"",IF($C9&lt;&gt;"TBA",AI$2/114,0),SUMIFS('HOURS&amp;CYCLES INPUT'!$F$2:$F$9999,'HOURS&amp;CYCLES INPUT'!$C$2:$C$9999,'QUALIFIED EFH'!$C9,'HOURS&amp;CYCLES INPUT'!$D$2:$D$9999,'QUALIFIED EFH'!AI$4,'HOURS&amp;CYCLES INPUT'!$E$2:$E$9999,'QUALIFIED EFH'!AI$5))</f>
        <v>0</v>
      </c>
      <c r="AJ9" s="476">
        <f>IF(AJ$2&lt;&gt;"",IF($C9&lt;&gt;"TBA",AJ$2/114,0),SUMIFS('HOURS&amp;CYCLES INPUT'!$F$2:$F$9999,'HOURS&amp;CYCLES INPUT'!$C$2:$C$9999,'QUALIFIED EFH'!$C9,'HOURS&amp;CYCLES INPUT'!$D$2:$D$9999,'QUALIFIED EFH'!AJ$4,'HOURS&amp;CYCLES INPUT'!$E$2:$E$9999,'QUALIFIED EFH'!AJ$5))</f>
        <v>278.01</v>
      </c>
      <c r="AK9" s="476">
        <f>IF(AK$2&lt;&gt;"",IF($C9&lt;&gt;"TBA",AK$2/114,0),SUMIFS('HOURS&amp;CYCLES INPUT'!$F$2:$F$9999,'HOURS&amp;CYCLES INPUT'!$C$2:$C$9999,'QUALIFIED EFH'!$C9,'HOURS&amp;CYCLES INPUT'!$D$2:$D$9999,'QUALIFIED EFH'!AK$4,'HOURS&amp;CYCLES INPUT'!$E$2:$E$9999,'QUALIFIED EFH'!AK$5))</f>
        <v>309.43</v>
      </c>
      <c r="AL9" s="476">
        <f>IF(AL$2&lt;&gt;"",IF($C9&lt;&gt;"TBA",AL$2/114,0),SUMIFS('HOURS&amp;CYCLES INPUT'!$F$2:$F$9999,'HOURS&amp;CYCLES INPUT'!$C$2:$C$9999,'QUALIFIED EFH'!$C9,'HOURS&amp;CYCLES INPUT'!$D$2:$D$9999,'QUALIFIED EFH'!AL$4,'HOURS&amp;CYCLES INPUT'!$E$2:$E$9999,'QUALIFIED EFH'!AL$5))</f>
        <v>423.72</v>
      </c>
      <c r="AM9" s="476">
        <f>IF(AM$2&lt;&gt;"",IF($C9&lt;&gt;"TBA",AM$2/114,0),SUMIFS('HOURS&amp;CYCLES INPUT'!$F$2:$F$9999,'HOURS&amp;CYCLES INPUT'!$C$2:$C$9999,'QUALIFIED EFH'!$C9,'HOURS&amp;CYCLES INPUT'!$D$2:$D$9999,'QUALIFIED EFH'!AM$4,'HOURS&amp;CYCLES INPUT'!$E$2:$E$9999,'QUALIFIED EFH'!AM$5))</f>
        <v>41.42</v>
      </c>
      <c r="AN9" s="476">
        <f>IF(AN$2&lt;&gt;"",IF($C9&lt;&gt;"TBA",AN$2/114,0),SUMIFS('HOURS&amp;CYCLES INPUT'!$F$2:$F$9999,'HOURS&amp;CYCLES INPUT'!$C$2:$C$9999,'QUALIFIED EFH'!$C9,'HOURS&amp;CYCLES INPUT'!$D$2:$D$9999,'QUALIFIED EFH'!AN$4,'HOURS&amp;CYCLES INPUT'!$E$2:$E$9999,'QUALIFIED EFH'!AN$5))</f>
        <v>0</v>
      </c>
      <c r="AO9" s="476">
        <f>IF(AO$2&lt;&gt;"",IF($C9&lt;&gt;"TBA",AO$2/114,0),SUMIFS('HOURS&amp;CYCLES INPUT'!$F$2:$F$9999,'HOURS&amp;CYCLES INPUT'!$C$2:$C$9999,'QUALIFIED EFH'!$C9,'HOURS&amp;CYCLES INPUT'!$D$2:$D$9999,'QUALIFIED EFH'!AO$4,'HOURS&amp;CYCLES INPUT'!$E$2:$E$9999,'QUALIFIED EFH'!AO$5))</f>
        <v>0</v>
      </c>
      <c r="AP9" s="476">
        <f>IF(AP$2&lt;&gt;"",IF($C9&lt;&gt;"TBA",AP$2/114,0),SUMIFS('HOURS&amp;CYCLES INPUT'!$F$2:$F$9999,'HOURS&amp;CYCLES INPUT'!$C$2:$C$9999,'QUALIFIED EFH'!$C9,'HOURS&amp;CYCLES INPUT'!$D$2:$D$9999,'QUALIFIED EFH'!AP$4,'HOURS&amp;CYCLES INPUT'!$E$2:$E$9999,'QUALIFIED EFH'!AP$5))</f>
        <v>0</v>
      </c>
      <c r="AQ9" s="476">
        <f>IF(AQ$2&lt;&gt;"",IF($C9&lt;&gt;"TBA",AQ$2/114,0),SUMIFS('HOURS&amp;CYCLES INPUT'!$F$2:$F$9999,'HOURS&amp;CYCLES INPUT'!$C$2:$C$9999,'QUALIFIED EFH'!$C9,'HOURS&amp;CYCLES INPUT'!$D$2:$D$9999,'QUALIFIED EFH'!AQ$4,'HOURS&amp;CYCLES INPUT'!$E$2:$E$9999,'QUALIFIED EFH'!AQ$5))</f>
        <v>0</v>
      </c>
      <c r="AR9" s="476">
        <f>IF(AR$2&lt;&gt;"",IF($C9&lt;&gt;"TBA",AR$2/114,0),SUMIFS('HOURS&amp;CYCLES INPUT'!$F$2:$F$9999,'HOURS&amp;CYCLES INPUT'!$C$2:$C$9999,'QUALIFIED EFH'!$C9,'HOURS&amp;CYCLES INPUT'!$D$2:$D$9999,'QUALIFIED EFH'!AR$4,'HOURS&amp;CYCLES INPUT'!$E$2:$E$9999,'QUALIFIED EFH'!AR$5))</f>
        <v>0</v>
      </c>
      <c r="AS9" s="476">
        <f>IF(AS$2&lt;&gt;"",IF($C9&lt;&gt;"TBA",AS$2/114,0),SUMIFS('HOURS&amp;CYCLES INPUT'!$F$2:$F$9999,'HOURS&amp;CYCLES INPUT'!$C$2:$C$9999,'QUALIFIED EFH'!$C9,'HOURS&amp;CYCLES INPUT'!$D$2:$D$9999,'QUALIFIED EFH'!AS$4,'HOURS&amp;CYCLES INPUT'!$E$2:$E$9999,'QUALIFIED EFH'!AS$5))</f>
        <v>0</v>
      </c>
      <c r="AT9" s="476">
        <f>IF(AT$2&lt;&gt;"",IF($C9&lt;&gt;"TBA",AT$2/114,0),SUMIFS('HOURS&amp;CYCLES INPUT'!$F$2:$F$9999,'HOURS&amp;CYCLES INPUT'!$C$2:$C$9999,'QUALIFIED EFH'!$C9,'HOURS&amp;CYCLES INPUT'!$D$2:$D$9999,'QUALIFIED EFH'!AT$4,'HOURS&amp;CYCLES INPUT'!$E$2:$E$9999,'QUALIFIED EFH'!AT$5))</f>
        <v>0</v>
      </c>
      <c r="AU9" s="476">
        <f>IF(AU$2&lt;&gt;"",IF($C9&lt;&gt;"TBA",AU$2/114,0),SUMIFS('HOURS&amp;CYCLES INPUT'!$F$2:$F$9999,'HOURS&amp;CYCLES INPUT'!$C$2:$C$9999,'QUALIFIED EFH'!$C9,'HOURS&amp;CYCLES INPUT'!$D$2:$D$9999,'QUALIFIED EFH'!AU$4,'HOURS&amp;CYCLES INPUT'!$E$2:$E$9999,'QUALIFIED EFH'!AU$5))</f>
        <v>0</v>
      </c>
      <c r="AV9" s="476">
        <f>IF(AV$2&lt;&gt;"",IF($C9&lt;&gt;"TBA",AV$2/114,0),SUMIFS('HOURS&amp;CYCLES INPUT'!$F$2:$F$9999,'HOURS&amp;CYCLES INPUT'!$C$2:$C$9999,'QUALIFIED EFH'!$C9,'HOURS&amp;CYCLES INPUT'!$D$2:$D$9999,'QUALIFIED EFH'!AV$4,'HOURS&amp;CYCLES INPUT'!$E$2:$E$9999,'QUALIFIED EFH'!AV$5))</f>
        <v>0</v>
      </c>
      <c r="AW9" s="476">
        <f>IF(AW$2&lt;&gt;"",IF($C9&lt;&gt;"TBA",AW$2/114,0),SUMIFS('HOURS&amp;CYCLES INPUT'!$F$2:$F$9999,'HOURS&amp;CYCLES INPUT'!$C$2:$C$9999,'QUALIFIED EFH'!$C9,'HOURS&amp;CYCLES INPUT'!$D$2:$D$9999,'QUALIFIED EFH'!AW$4,'HOURS&amp;CYCLES INPUT'!$E$2:$E$9999,'QUALIFIED EFH'!AW$5))</f>
        <v>0</v>
      </c>
      <c r="AX9" s="476">
        <f>IF(AX$2&lt;&gt;"",IF($C9&lt;&gt;"TBA",AX$2/114,0),SUMIFS('HOURS&amp;CYCLES INPUT'!$F$2:$F$9999,'HOURS&amp;CYCLES INPUT'!$C$2:$C$9999,'QUALIFIED EFH'!$C9,'HOURS&amp;CYCLES INPUT'!$D$2:$D$9999,'QUALIFIED EFH'!AX$4,'HOURS&amp;CYCLES INPUT'!$E$2:$E$9999,'QUALIFIED EFH'!AX$5))</f>
        <v>0</v>
      </c>
      <c r="AY9" s="476">
        <f>IF(AY$2&lt;&gt;"",IF($C9&lt;&gt;"TBA",AY$2/114,0),SUMIFS('HOURS&amp;CYCLES INPUT'!$F$2:$F$9999,'HOURS&amp;CYCLES INPUT'!$C$2:$C$9999,'QUALIFIED EFH'!$C9,'HOURS&amp;CYCLES INPUT'!$D$2:$D$9999,'QUALIFIED EFH'!AY$4,'HOURS&amp;CYCLES INPUT'!$E$2:$E$9999,'QUALIFIED EFH'!AY$5))</f>
        <v>0</v>
      </c>
      <c r="AZ9" s="476">
        <f>IF(AZ$2&lt;&gt;"",IF($C9&lt;&gt;"TBA",AZ$2/114,0),SUMIFS('HOURS&amp;CYCLES INPUT'!$F$2:$F$9999,'HOURS&amp;CYCLES INPUT'!$C$2:$C$9999,'QUALIFIED EFH'!$C9,'HOURS&amp;CYCLES INPUT'!$D$2:$D$9999,'QUALIFIED EFH'!AZ$4,'HOURS&amp;CYCLES INPUT'!$E$2:$E$9999,'QUALIFIED EFH'!AZ$5))</f>
        <v>0</v>
      </c>
      <c r="BA9" s="476">
        <f>IF(BA$2&lt;&gt;"",IF($C9&lt;&gt;"TBA",BA$2/114,0),SUMIFS('HOURS&amp;CYCLES INPUT'!$F$2:$F$9999,'HOURS&amp;CYCLES INPUT'!$C$2:$C$9999,'QUALIFIED EFH'!$C9,'HOURS&amp;CYCLES INPUT'!$D$2:$D$9999,'QUALIFIED EFH'!BA$4,'HOURS&amp;CYCLES INPUT'!$E$2:$E$9999,'QUALIFIED EFH'!BA$5))</f>
        <v>0</v>
      </c>
      <c r="BB9" s="476">
        <f>IF(BB$2&lt;&gt;"",IF($C9&lt;&gt;"TBA",BB$2/114,0),SUMIFS('HOURS&amp;CYCLES INPUT'!$F$2:$F$9999,'HOURS&amp;CYCLES INPUT'!$C$2:$C$9999,'QUALIFIED EFH'!$C9,'HOURS&amp;CYCLES INPUT'!$D$2:$D$9999,'QUALIFIED EFH'!BB$4,'HOURS&amp;CYCLES INPUT'!$E$2:$E$9999,'QUALIFIED EFH'!BB$5))</f>
        <v>0</v>
      </c>
      <c r="BC9" s="476">
        <f>IF(BC$2&lt;&gt;"",IF($C9&lt;&gt;"TBA",BC$2/114,0),SUMIFS('HOURS&amp;CYCLES INPUT'!$F$2:$F$9999,'HOURS&amp;CYCLES INPUT'!$C$2:$C$9999,'QUALIFIED EFH'!$C9,'HOURS&amp;CYCLES INPUT'!$D$2:$D$9999,'QUALIFIED EFH'!BC$4,'HOURS&amp;CYCLES INPUT'!$E$2:$E$9999,'QUALIFIED EFH'!BC$5))</f>
        <v>0</v>
      </c>
      <c r="BD9" s="476">
        <f>IF(BD$2&lt;&gt;"",IF($C9&lt;&gt;"TBA",BD$2/114,0),SUMIFS('HOURS&amp;CYCLES INPUT'!$F$2:$F$9999,'HOURS&amp;CYCLES INPUT'!$C$2:$C$9999,'QUALIFIED EFH'!$C9,'HOURS&amp;CYCLES INPUT'!$D$2:$D$9999,'QUALIFIED EFH'!BD$4,'HOURS&amp;CYCLES INPUT'!$E$2:$E$9999,'QUALIFIED EFH'!BD$5))</f>
        <v>0</v>
      </c>
      <c r="BE9" s="476">
        <f>IF(BE$2&lt;&gt;"",IF($C9&lt;&gt;"TBA",BE$2/114,0),SUMIFS('HOURS&amp;CYCLES INPUT'!$F$2:$F$9999,'HOURS&amp;CYCLES INPUT'!$C$2:$C$9999,'QUALIFIED EFH'!$C9,'HOURS&amp;CYCLES INPUT'!$D$2:$D$9999,'QUALIFIED EFH'!BE$4,'HOURS&amp;CYCLES INPUT'!$E$2:$E$9999,'QUALIFIED EFH'!BE$5))</f>
        <v>0</v>
      </c>
      <c r="BF9" s="476">
        <f>IF(BF$2&lt;&gt;"",IF($C9&lt;&gt;"TBA",BF$2/114,0),SUMIFS('HOURS&amp;CYCLES INPUT'!$F$2:$F$9999,'HOURS&amp;CYCLES INPUT'!$C$2:$C$9999,'QUALIFIED EFH'!$C9,'HOURS&amp;CYCLES INPUT'!$D$2:$D$9999,'QUALIFIED EFH'!BF$4,'HOURS&amp;CYCLES INPUT'!$E$2:$E$9999,'QUALIFIED EFH'!BF$5))</f>
        <v>0</v>
      </c>
      <c r="BG9" s="476">
        <f>IF(BG$2&lt;&gt;"",IF($C9&lt;&gt;"TBA",BG$2/114,0),SUMIFS('HOURS&amp;CYCLES INPUT'!$F$2:$F$9999,'HOURS&amp;CYCLES INPUT'!$C$2:$C$9999,'QUALIFIED EFH'!$C9,'HOURS&amp;CYCLES INPUT'!$D$2:$D$9999,'QUALIFIED EFH'!BG$4,'HOURS&amp;CYCLES INPUT'!$E$2:$E$9999,'QUALIFIED EFH'!BG$5))</f>
        <v>0</v>
      </c>
      <c r="BH9" s="476">
        <f>IF(BH$2&lt;&gt;"",IF($C9&lt;&gt;"TBA",BH$2/114,0),SUMIFS('HOURS&amp;CYCLES INPUT'!$F$2:$F$9999,'HOURS&amp;CYCLES INPUT'!$C$2:$C$9999,'QUALIFIED EFH'!$C9,'HOURS&amp;CYCLES INPUT'!$D$2:$D$9999,'QUALIFIED EFH'!BH$4,'HOURS&amp;CYCLES INPUT'!$E$2:$E$9999,'QUALIFIED EFH'!BH$5))</f>
        <v>0</v>
      </c>
      <c r="BI9" s="476">
        <f>IF(BI$2&lt;&gt;"",IF($C9&lt;&gt;"TBA",BI$2/114,0),SUMIFS('HOURS&amp;CYCLES INPUT'!$F$2:$F$9999,'HOURS&amp;CYCLES INPUT'!$C$2:$C$9999,'QUALIFIED EFH'!$C9,'HOURS&amp;CYCLES INPUT'!$D$2:$D$9999,'QUALIFIED EFH'!BI$4,'HOURS&amp;CYCLES INPUT'!$E$2:$E$9999,'QUALIFIED EFH'!BI$5))</f>
        <v>0</v>
      </c>
      <c r="BJ9" s="476">
        <f>IF(BJ$2&lt;&gt;"",IF($C9&lt;&gt;"TBA",BJ$2/114,0),SUMIFS('HOURS&amp;CYCLES INPUT'!$F$2:$F$9999,'HOURS&amp;CYCLES INPUT'!$C$2:$C$9999,'QUALIFIED EFH'!$C9,'HOURS&amp;CYCLES INPUT'!$D$2:$D$9999,'QUALIFIED EFH'!BJ$4,'HOURS&amp;CYCLES INPUT'!$E$2:$E$9999,'QUALIFIED EFH'!BJ$5))</f>
        <v>0</v>
      </c>
      <c r="BK9" s="476">
        <f>IF(BK$2&lt;&gt;"",IF($C9&lt;&gt;"TBA",BK$2/114,0),SUMIFS('HOURS&amp;CYCLES INPUT'!$F$2:$F$9999,'HOURS&amp;CYCLES INPUT'!$C$2:$C$9999,'QUALIFIED EFH'!$C9,'HOURS&amp;CYCLES INPUT'!$D$2:$D$9999,'QUALIFIED EFH'!BK$4,'HOURS&amp;CYCLES INPUT'!$E$2:$E$9999,'QUALIFIED EFH'!BK$5))</f>
        <v>0</v>
      </c>
      <c r="BL9" s="476">
        <f>IF(BL$2&lt;&gt;"",IF($C9&lt;&gt;"TBA",BL$2/114,0),SUMIFS('HOURS&amp;CYCLES INPUT'!$F$2:$F$9999,'HOURS&amp;CYCLES INPUT'!$C$2:$C$9999,'QUALIFIED EFH'!$C9,'HOURS&amp;CYCLES INPUT'!$D$2:$D$9999,'QUALIFIED EFH'!BL$4,'HOURS&amp;CYCLES INPUT'!$E$2:$E$9999,'QUALIFIED EFH'!BL$5))</f>
        <v>0</v>
      </c>
      <c r="BM9" s="476">
        <f>IF(BM$2&lt;&gt;"",IF($C9&lt;&gt;"TBA",BM$2/114,0),SUMIFS('HOURS&amp;CYCLES INPUT'!$F$2:$F$9999,'HOURS&amp;CYCLES INPUT'!$C$2:$C$9999,'QUALIFIED EFH'!$C9,'HOURS&amp;CYCLES INPUT'!$D$2:$D$9999,'QUALIFIED EFH'!BM$4,'HOURS&amp;CYCLES INPUT'!$E$2:$E$9999,'QUALIFIED EFH'!BM$5))</f>
        <v>0</v>
      </c>
      <c r="BN9" s="476">
        <f>IF(BN$2&lt;&gt;"",IF($C9&lt;&gt;"TBA",BN$2/114,0),SUMIFS('HOURS&amp;CYCLES INPUT'!$F$2:$F$9999,'HOURS&amp;CYCLES INPUT'!$C$2:$C$9999,'QUALIFIED EFH'!$C9,'HOURS&amp;CYCLES INPUT'!$D$2:$D$9999,'QUALIFIED EFH'!BN$4,'HOURS&amp;CYCLES INPUT'!$E$2:$E$9999,'QUALIFIED EFH'!BN$5))</f>
        <v>0</v>
      </c>
      <c r="BO9" s="476">
        <f>IF(BO$2&lt;&gt;"",IF($C9&lt;&gt;"TBA",BO$2/114,0),SUMIFS('HOURS&amp;CYCLES INPUT'!$F$2:$F$9999,'HOURS&amp;CYCLES INPUT'!$C$2:$C$9999,'QUALIFIED EFH'!$C9,'HOURS&amp;CYCLES INPUT'!$D$2:$D$9999,'QUALIFIED EFH'!BO$4,'HOURS&amp;CYCLES INPUT'!$E$2:$E$9999,'QUALIFIED EFH'!BO$5))</f>
        <v>0</v>
      </c>
      <c r="BP9" s="476">
        <f>IF(BP$2&lt;&gt;"",IF($C9&lt;&gt;"TBA",BP$2/114,0),SUMIFS('HOURS&amp;CYCLES INPUT'!$F$2:$F$9999,'HOURS&amp;CYCLES INPUT'!$C$2:$C$9999,'QUALIFIED EFH'!$C9,'HOURS&amp;CYCLES INPUT'!$D$2:$D$9999,'QUALIFIED EFH'!BP$4,'HOURS&amp;CYCLES INPUT'!$E$2:$E$9999,'QUALIFIED EFH'!BP$5))</f>
        <v>0</v>
      </c>
      <c r="BQ9" s="476">
        <f>IF(BQ$2&lt;&gt;"",IF($C9&lt;&gt;"TBA",BQ$2/114,0),SUMIFS('HOURS&amp;CYCLES INPUT'!$F$2:$F$9999,'HOURS&amp;CYCLES INPUT'!$C$2:$C$9999,'QUALIFIED EFH'!$C9,'HOURS&amp;CYCLES INPUT'!$D$2:$D$9999,'QUALIFIED EFH'!BQ$4,'HOURS&amp;CYCLES INPUT'!$E$2:$E$9999,'QUALIFIED EFH'!BQ$5))</f>
        <v>0</v>
      </c>
      <c r="BR9" s="476">
        <f>IF(BR$2&lt;&gt;"",IF($C9&lt;&gt;"TBA",BR$2/114,0),SUMIFS('HOURS&amp;CYCLES INPUT'!$F$2:$F$9999,'HOURS&amp;CYCLES INPUT'!$C$2:$C$9999,'QUALIFIED EFH'!$C9,'HOURS&amp;CYCLES INPUT'!$D$2:$D$9999,'QUALIFIED EFH'!BR$4,'HOURS&amp;CYCLES INPUT'!$E$2:$E$9999,'QUALIFIED EFH'!BR$5))</f>
        <v>0</v>
      </c>
      <c r="BS9" s="476">
        <f>IF(BS$2&lt;&gt;"",IF($C9&lt;&gt;"TBA",BS$2/114,0),SUMIFS('HOURS&amp;CYCLES INPUT'!$F$2:$F$9999,'HOURS&amp;CYCLES INPUT'!$C$2:$C$9999,'QUALIFIED EFH'!$C9,'HOURS&amp;CYCLES INPUT'!$D$2:$D$9999,'QUALIFIED EFH'!BS$4,'HOURS&amp;CYCLES INPUT'!$E$2:$E$9999,'QUALIFIED EFH'!BS$5))</f>
        <v>128.01</v>
      </c>
      <c r="BT9" s="476">
        <f>IF(BT$2&lt;&gt;"",IF($C9&lt;&gt;"TBA",BT$2/114,0),SUMIFS('HOURS&amp;CYCLES INPUT'!$F$2:$F$9999,'HOURS&amp;CYCLES INPUT'!$C$2:$C$9999,'QUALIFIED EFH'!$C9,'HOURS&amp;CYCLES INPUT'!$D$2:$D$9999,'QUALIFIED EFH'!BT$4,'HOURS&amp;CYCLES INPUT'!$E$2:$E$9999,'QUALIFIED EFH'!BT$5))</f>
        <v>200.5</v>
      </c>
      <c r="BU9" s="476">
        <f>IF(BU$2&lt;&gt;"",IF($C9&lt;&gt;"TBA",BU$2/114,0),SUMIFS('HOURS&amp;CYCLES INPUT'!$F$2:$F$9999,'HOURS&amp;CYCLES INPUT'!$C$2:$C$9999,'QUALIFIED EFH'!$C9,'HOURS&amp;CYCLES INPUT'!$D$2:$D$9999,'QUALIFIED EFH'!BU$4,'HOURS&amp;CYCLES INPUT'!$E$2:$E$9999,'QUALIFIED EFH'!BU$5))</f>
        <v>206.65</v>
      </c>
      <c r="BV9" s="476">
        <f>IF(BV$2&lt;&gt;"",IF($C9&lt;&gt;"TBA",BV$2/114,0),SUMIFS('HOURS&amp;CYCLES INPUT'!$F$2:$F$9999,'HOURS&amp;CYCLES INPUT'!$C$2:$C$9999,'QUALIFIED EFH'!$C9,'HOURS&amp;CYCLES INPUT'!$D$2:$D$9999,'QUALIFIED EFH'!BV$4,'HOURS&amp;CYCLES INPUT'!$E$2:$E$9999,'QUALIFIED EFH'!BV$5))</f>
        <v>217.53</v>
      </c>
      <c r="BW9" s="476">
        <f>IF(BW$2&lt;&gt;"",IF($C9&lt;&gt;"TBA",BW$2/114,0),SUMIFS('HOURS&amp;CYCLES INPUT'!$F$2:$F$9999,'HOURS&amp;CYCLES INPUT'!$C$2:$C$9999,'QUALIFIED EFH'!$C9,'HOURS&amp;CYCLES INPUT'!$D$2:$D$9999,'QUALIFIED EFH'!BW$4,'HOURS&amp;CYCLES INPUT'!$E$2:$E$9999,'QUALIFIED EFH'!BW$5))</f>
        <v>286.29000000000002</v>
      </c>
      <c r="BX9" s="476">
        <f>IF(BX$2&lt;&gt;"",IF($C9&lt;&gt;"TBA",BX$2/114,0),SUMIFS('HOURS&amp;CYCLES INPUT'!$F$2:$F$9999,'HOURS&amp;CYCLES INPUT'!$C$2:$C$9999,'QUALIFIED EFH'!$C9,'HOURS&amp;CYCLES INPUT'!$D$2:$D$9999,'QUALIFIED EFH'!BX$4,'HOURS&amp;CYCLES INPUT'!$E$2:$E$9999,'QUALIFIED EFH'!BX$5))</f>
        <v>252.98</v>
      </c>
      <c r="BY9" s="476">
        <f>IF(BY$2&lt;&gt;"",IF($C9&lt;&gt;"TBA",BY$2/114,0),SUMIFS('HOURS&amp;CYCLES INPUT'!$F$2:$F$9999,'HOURS&amp;CYCLES INPUT'!$C$2:$C$9999,'QUALIFIED EFH'!$C9,'HOURS&amp;CYCLES INPUT'!$D$2:$D$9999,'QUALIFIED EFH'!BY$4,'HOURS&amp;CYCLES INPUT'!$E$2:$E$9999,'QUALIFIED EFH'!BY$5))</f>
        <v>303.55</v>
      </c>
      <c r="BZ9" s="476">
        <f>IF(BZ$2&lt;&gt;"",IF($C9&lt;&gt;"TBA",BZ$2/114,0),SUMIFS('HOURS&amp;CYCLES INPUT'!$F$2:$F$9999,'HOURS&amp;CYCLES INPUT'!$C$2:$C$9999,'QUALIFIED EFH'!$C9,'HOURS&amp;CYCLES INPUT'!$D$2:$D$9999,'QUALIFIED EFH'!BZ$4,'HOURS&amp;CYCLES INPUT'!$E$2:$E$9999,'QUALIFIED EFH'!BZ$5))</f>
        <v>192.83</v>
      </c>
      <c r="CA9" s="476">
        <f>IF(CA$2&lt;&gt;"",IF($C9&lt;&gt;"TBA",CA$2/114,0),SUMIFS('HOURS&amp;CYCLES INPUT'!$F$2:$F$9999,'HOURS&amp;CYCLES INPUT'!$C$2:$C$9999,'QUALIFIED EFH'!$C9,'HOURS&amp;CYCLES INPUT'!$D$2:$D$9999,'QUALIFIED EFH'!CA$4,'HOURS&amp;CYCLES INPUT'!$E$2:$E$9999,'QUALIFIED EFH'!CA$5))</f>
        <v>212.59</v>
      </c>
      <c r="CB9" s="476">
        <f>IF(CB$2&lt;&gt;"",IF($C9&lt;&gt;"TBA",CB$2/114,0),SUMIFS('HOURS&amp;CYCLES INPUT'!$F$2:$F$9999,'HOURS&amp;CYCLES INPUT'!$C$2:$C$9999,'QUALIFIED EFH'!$C9,'HOURS&amp;CYCLES INPUT'!$D$2:$D$9999,'QUALIFIED EFH'!CB$4,'HOURS&amp;CYCLES INPUT'!$E$2:$E$9999,'QUALIFIED EFH'!CB$5))</f>
        <v>198.88</v>
      </c>
      <c r="CC9" s="476">
        <f>IF(CC$2&lt;&gt;"",IF($C9&lt;&gt;"TBA",CC$2/114,0),SUMIFS('HOURS&amp;CYCLES INPUT'!$F$2:$F$9999,'HOURS&amp;CYCLES INPUT'!$C$2:$C$9999,'QUALIFIED EFH'!$C9,'HOURS&amp;CYCLES INPUT'!$D$2:$D$9999,'QUALIFIED EFH'!CC$4,'HOURS&amp;CYCLES INPUT'!$E$2:$E$9999,'QUALIFIED EFH'!CC$5))</f>
        <v>262.27999999999997</v>
      </c>
      <c r="CD9" s="476">
        <f>IF(CD$2&lt;&gt;"",IF($C9&lt;&gt;"TBA",CD$2/114,0),SUMIFS('HOURS&amp;CYCLES INPUT'!$F$2:$F$9999,'HOURS&amp;CYCLES INPUT'!$C$2:$C$9999,'QUALIFIED EFH'!$C9,'HOURS&amp;CYCLES INPUT'!$D$2:$D$9999,'QUALIFIED EFH'!CD$4,'HOURS&amp;CYCLES INPUT'!$E$2:$E$9999,'QUALIFIED EFH'!CD$5))</f>
        <v>243.48</v>
      </c>
      <c r="CE9" s="476">
        <f>IF(CE$2&lt;&gt;"",IF($C9&lt;&gt;"TBA",CE$2/114,0),SUMIFS('HOURS&amp;CYCLES INPUT'!$F$2:$F$9999,'HOURS&amp;CYCLES INPUT'!$C$2:$C$9999,'QUALIFIED EFH'!$C9,'HOURS&amp;CYCLES INPUT'!$D$2:$D$9999,'QUALIFIED EFH'!CE$4,'HOURS&amp;CYCLES INPUT'!$E$2:$E$9999,'QUALIFIED EFH'!CE$5))</f>
        <v>282.07</v>
      </c>
      <c r="CF9" s="476">
        <f>IF(CF$2&lt;&gt;"",IF($C9&lt;&gt;"TBA",CF$2/114,0),SUMIFS('HOURS&amp;CYCLES INPUT'!$F$2:$F$9999,'HOURS&amp;CYCLES INPUT'!$C$2:$C$9999,'QUALIFIED EFH'!$C9,'HOURS&amp;CYCLES INPUT'!$D$2:$D$9999,'QUALIFIED EFH'!CF$4,'HOURS&amp;CYCLES INPUT'!$E$2:$E$9999,'QUALIFIED EFH'!CF$5))</f>
        <v>269.67</v>
      </c>
      <c r="CG9" s="476">
        <f>IF(CG$2&lt;&gt;"",IF($C9&lt;&gt;"TBA",CG$2/114,0),SUMIFS('HOURS&amp;CYCLES INPUT'!$F$2:$F$9999,'HOURS&amp;CYCLES INPUT'!$C$2:$C$9999,'QUALIFIED EFH'!$C9,'HOURS&amp;CYCLES INPUT'!$D$2:$D$9999,'QUALIFIED EFH'!CG$4,'HOURS&amp;CYCLES INPUT'!$E$2:$E$9999,'QUALIFIED EFH'!CG$5))</f>
        <v>275.7</v>
      </c>
      <c r="CH9" s="476">
        <f>IF(CH$2&lt;&gt;"",IF($C9&lt;&gt;"TBA",CH$2/114,0),SUMIFS('HOURS&amp;CYCLES INPUT'!$F$2:$F$9999,'HOURS&amp;CYCLES INPUT'!$C$2:$C$9999,'QUALIFIED EFH'!$C9,'HOURS&amp;CYCLES INPUT'!$D$2:$D$9999,'QUALIFIED EFH'!CH$4,'HOURS&amp;CYCLES INPUT'!$E$2:$E$9999,'QUALIFIED EFH'!CH$5))</f>
        <v>268</v>
      </c>
      <c r="CI9" s="476">
        <f>IF(CI$2&lt;&gt;"",IF($C9&lt;&gt;"TBA",CI$2/114,0),SUMIFS('HOURS&amp;CYCLES INPUT'!$F$2:$F$9999,'HOURS&amp;CYCLES INPUT'!$C$2:$C$9999,'QUALIFIED EFH'!$C9,'HOURS&amp;CYCLES INPUT'!$D$2:$D$9999,'QUALIFIED EFH'!CI$4,'HOURS&amp;CYCLES INPUT'!$E$2:$E$9999,'QUALIFIED EFH'!CI$5))</f>
        <v>294.16000000000003</v>
      </c>
      <c r="CJ9" s="476">
        <f>IF(CJ$2&lt;&gt;"",IF($C9&lt;&gt;"TBA",CJ$2/114,0),SUMIFS('HOURS&amp;CYCLES INPUT'!$F$2:$F$9999,'HOURS&amp;CYCLES INPUT'!$C$2:$C$9999,'QUALIFIED EFH'!$C9,'HOURS&amp;CYCLES INPUT'!$D$2:$D$9999,'QUALIFIED EFH'!CJ$4,'HOURS&amp;CYCLES INPUT'!$E$2:$E$9999,'QUALIFIED EFH'!CJ$5))</f>
        <v>238.39</v>
      </c>
      <c r="CK9" s="476">
        <f>IF(CK$2&lt;&gt;"",IF($C9&lt;&gt;"TBA",CK$2/114,0),SUMIFS('HOURS&amp;CYCLES INPUT'!$F$2:$F$9999,'HOURS&amp;CYCLES INPUT'!$C$2:$C$9999,'QUALIFIED EFH'!$C9,'HOURS&amp;CYCLES INPUT'!$D$2:$D$9999,'QUALIFIED EFH'!CK$4,'HOURS&amp;CYCLES INPUT'!$E$2:$E$9999,'QUALIFIED EFH'!CK$5))</f>
        <v>172.3</v>
      </c>
      <c r="CL9" s="476">
        <f>IF(CL$2&lt;&gt;"",IF($C9&lt;&gt;"TBA",CL$2/114,0),SUMIFS('HOURS&amp;CYCLES INPUT'!$F$2:$F$9999,'HOURS&amp;CYCLES INPUT'!$C$2:$C$9999,'QUALIFIED EFH'!$C9,'HOURS&amp;CYCLES INPUT'!$D$2:$D$9999,'QUALIFIED EFH'!CL$4,'HOURS&amp;CYCLES INPUT'!$E$2:$E$9999,'QUALIFIED EFH'!CL$5))</f>
        <v>0</v>
      </c>
      <c r="CM9" s="476">
        <f>IF(CM$2&lt;&gt;"",IF($C9&lt;&gt;"TBA",CM$2/114,0),SUMIFS('HOURS&amp;CYCLES INPUT'!$F$2:$F$9999,'HOURS&amp;CYCLES INPUT'!$C$2:$C$9999,'QUALIFIED EFH'!$C9,'HOURS&amp;CYCLES INPUT'!$D$2:$D$9999,'QUALIFIED EFH'!CM$4,'HOURS&amp;CYCLES INPUT'!$E$2:$E$9999,'QUALIFIED EFH'!CM$5))</f>
        <v>303</v>
      </c>
      <c r="CN9" s="476">
        <f>IF(CN$2&lt;&gt;"",IF($C9&lt;&gt;"TBA",CN$2/114,0),SUMIFS('HOURS&amp;CYCLES INPUT'!$F$2:$F$9999,'HOURS&amp;CYCLES INPUT'!$C$2:$C$9999,'QUALIFIED EFH'!$C9,'HOURS&amp;CYCLES INPUT'!$D$2:$D$9999,'QUALIFIED EFH'!CN$4,'HOURS&amp;CYCLES INPUT'!$E$2:$E$9999,'QUALIFIED EFH'!CN$5))</f>
        <v>332.25</v>
      </c>
      <c r="CO9" s="476">
        <f>IF(CO$2&lt;&gt;"",IF($C9&lt;&gt;"TBA",CO$2/114,0),SUMIFS('HOURS&amp;CYCLES INPUT'!$F$2:$F$9999,'HOURS&amp;CYCLES INPUT'!$C$2:$C$9999,'QUALIFIED EFH'!$C9,'HOURS&amp;CYCLES INPUT'!$D$2:$D$9999,'QUALIFIED EFH'!CO$4,'HOURS&amp;CYCLES INPUT'!$E$2:$E$9999,'QUALIFIED EFH'!CO$5))</f>
        <v>311.7</v>
      </c>
      <c r="CP9" s="476">
        <f>IF(CP$2&lt;&gt;"",IF($C9&lt;&gt;"TBA",CP$2/114,0),SUMIFS('HOURS&amp;CYCLES INPUT'!$F$2:$F$9999,'HOURS&amp;CYCLES INPUT'!$C$2:$C$9999,'QUALIFIED EFH'!$C9,'HOURS&amp;CYCLES INPUT'!$D$2:$D$9999,'QUALIFIED EFH'!CP$4,'HOURS&amp;CYCLES INPUT'!$E$2:$E$9999,'QUALIFIED EFH'!CP$5))</f>
        <v>359.13</v>
      </c>
      <c r="CQ9" s="476">
        <f>IF(CQ$2&lt;&gt;"",IF($C9&lt;&gt;"TBA",CQ$2/114,0),SUMIFS('HOURS&amp;CYCLES INPUT'!$F$2:$F$9999,'HOURS&amp;CYCLES INPUT'!$C$2:$C$9999,'QUALIFIED EFH'!$C9,'HOURS&amp;CYCLES INPUT'!$D$2:$D$9999,'QUALIFIED EFH'!CQ$4,'HOURS&amp;CYCLES INPUT'!$E$2:$E$9999,'QUALIFIED EFH'!CQ$5))</f>
        <v>378.72</v>
      </c>
      <c r="CR9" s="476">
        <f>IF(CR$2&lt;&gt;"",IF($C9&lt;&gt;"TBA",CR$2/114,0),SUMIFS('HOURS&amp;CYCLES INPUT'!$F$2:$F$9999,'HOURS&amp;CYCLES INPUT'!$C$2:$C$9999,'QUALIFIED EFH'!$C9,'HOURS&amp;CYCLES INPUT'!$D$2:$D$9999,'QUALIFIED EFH'!CR$4,'HOURS&amp;CYCLES INPUT'!$E$2:$E$9999,'QUALIFIED EFH'!CR$5))</f>
        <v>373.41</v>
      </c>
      <c r="CS9" s="476">
        <f>IF(CS$2&lt;&gt;"",IF($C9&lt;&gt;"TBA",CS$2/114,0),SUMIFS('HOURS&amp;CYCLES INPUT'!$F$2:$F$9999,'HOURS&amp;CYCLES INPUT'!$C$2:$C$9999,'QUALIFIED EFH'!$C9,'HOURS&amp;CYCLES INPUT'!$D$2:$D$9999,'QUALIFIED EFH'!CS$4,'HOURS&amp;CYCLES INPUT'!$E$2:$E$9999,'QUALIFIED EFH'!CS$5))</f>
        <v>414.47</v>
      </c>
      <c r="CT9" s="476">
        <f>IF(CT$2&lt;&gt;"",IF($C9&lt;&gt;"TBA",CT$2/114,0),SUMIFS('HOURS&amp;CYCLES INPUT'!$F$2:$F$9999,'HOURS&amp;CYCLES INPUT'!$C$2:$C$9999,'QUALIFIED EFH'!$C9,'HOURS&amp;CYCLES INPUT'!$D$2:$D$9999,'QUALIFIED EFH'!CT$4,'HOURS&amp;CYCLES INPUT'!$E$2:$E$9999,'QUALIFIED EFH'!CT$5))</f>
        <v>413.98</v>
      </c>
      <c r="CU9" s="476">
        <f>IF(CU$2&lt;&gt;"",IF($C9&lt;&gt;"TBA",CU$2/114,0),SUMIFS('HOURS&amp;CYCLES INPUT'!$F$2:$F$9999,'HOURS&amp;CYCLES INPUT'!$C$2:$C$9999,'QUALIFIED EFH'!$C9,'HOURS&amp;CYCLES INPUT'!$D$2:$D$9999,'QUALIFIED EFH'!CU$4,'HOURS&amp;CYCLES INPUT'!$E$2:$E$9999,'QUALIFIED EFH'!CU$5))</f>
        <v>396.37</v>
      </c>
      <c r="CV9" s="476">
        <f>IF(CV$2&lt;&gt;"",IF($C9&lt;&gt;"TBA",CV$2/114,0),SUMIFS('HOURS&amp;CYCLES INPUT'!$F$2:$F$9999,'HOURS&amp;CYCLES INPUT'!$C$2:$C$9999,'QUALIFIED EFH'!$C9,'HOURS&amp;CYCLES INPUT'!$D$2:$D$9999,'QUALIFIED EFH'!CV$4,'HOURS&amp;CYCLES INPUT'!$E$2:$E$9999,'QUALIFIED EFH'!CV$5))</f>
        <v>7.34</v>
      </c>
      <c r="CW9" s="476">
        <f>IF(CW$2&lt;&gt;"",IF($C9&lt;&gt;"TBA",CW$2/114,0),SUMIFS('HOURS&amp;CYCLES INPUT'!$F$2:$F$9999,'HOURS&amp;CYCLES INPUT'!$C$2:$C$9999,'QUALIFIED EFH'!$C9,'HOURS&amp;CYCLES INPUT'!$D$2:$D$9999,'QUALIFIED EFH'!CW$4,'HOURS&amp;CYCLES INPUT'!$E$2:$E$9999,'QUALIFIED EFH'!CW$5))</f>
        <v>0</v>
      </c>
      <c r="CX9" s="476">
        <f>IF(CX$2&lt;&gt;"",IF($C9&lt;&gt;"TBA",CX$2/114,0),SUMIFS('HOURS&amp;CYCLES INPUT'!$F$2:$F$9999,'HOURS&amp;CYCLES INPUT'!$C$2:$C$9999,'QUALIFIED EFH'!$C9,'HOURS&amp;CYCLES INPUT'!$D$2:$D$9999,'QUALIFIED EFH'!CX$4,'HOURS&amp;CYCLES INPUT'!$E$2:$E$9999,'QUALIFIED EFH'!CX$5))</f>
        <v>0</v>
      </c>
      <c r="CY9" s="476">
        <f>IF(CY$2&lt;&gt;"",IF($C9&lt;&gt;"TBA",CY$2/114,0),SUMIFS('HOURS&amp;CYCLES INPUT'!$F$2:$F$9999,'HOURS&amp;CYCLES INPUT'!$C$2:$C$9999,'QUALIFIED EFH'!$C9,'HOURS&amp;CYCLES INPUT'!$D$2:$D$9999,'QUALIFIED EFH'!CY$4,'HOURS&amp;CYCLES INPUT'!$E$2:$E$9999,'QUALIFIED EFH'!CY$5))</f>
        <v>0</v>
      </c>
      <c r="CZ9" s="476">
        <f>IF(CZ$2&lt;&gt;"",IF($C9&lt;&gt;"TBA",CZ$2/114,0),SUMIFS('HOURS&amp;CYCLES INPUT'!$F$2:$F$9999,'HOURS&amp;CYCLES INPUT'!$C$2:$C$9999,'QUALIFIED EFH'!$C9,'HOURS&amp;CYCLES INPUT'!$D$2:$D$9999,'QUALIFIED EFH'!CZ$4,'HOURS&amp;CYCLES INPUT'!$E$2:$E$9999,'QUALIFIED EFH'!CZ$5))</f>
        <v>0</v>
      </c>
      <c r="DA9" s="476">
        <f>IF(DA$2&lt;&gt;"",IF($C9&lt;&gt;"TBA",DA$2/114,0),SUMIFS('HOURS&amp;CYCLES INPUT'!$F$2:$F$9999,'HOURS&amp;CYCLES INPUT'!$C$2:$C$9999,'QUALIFIED EFH'!$C9,'HOURS&amp;CYCLES INPUT'!$D$2:$D$9999,'QUALIFIED EFH'!DA$4,'HOURS&amp;CYCLES INPUT'!$E$2:$E$9999,'QUALIFIED EFH'!DA$5))</f>
        <v>0</v>
      </c>
      <c r="DB9" s="476">
        <f>IF(DB$2&lt;&gt;"",IF($C9&lt;&gt;"TBA",DB$2/114,0),SUMIFS('HOURS&amp;CYCLES INPUT'!$F$2:$F$9999,'HOURS&amp;CYCLES INPUT'!$C$2:$C$9999,'QUALIFIED EFH'!$C9,'HOURS&amp;CYCLES INPUT'!$D$2:$D$9999,'QUALIFIED EFH'!DB$4,'HOURS&amp;CYCLES INPUT'!$E$2:$E$9999,'QUALIFIED EFH'!DB$5))</f>
        <v>0</v>
      </c>
      <c r="DC9" s="476">
        <f>IF(DC$2&lt;&gt;"",IF($C9&lt;&gt;"TBA",DC$2/114,0),SUMIFS('HOURS&amp;CYCLES INPUT'!$F$2:$F$9999,'HOURS&amp;CYCLES INPUT'!$C$2:$C$9999,'QUALIFIED EFH'!$C9,'HOURS&amp;CYCLES INPUT'!$D$2:$D$9999,'QUALIFIED EFH'!DC$4,'HOURS&amp;CYCLES INPUT'!$E$2:$E$9999,'QUALIFIED EFH'!DC$5))</f>
        <v>0</v>
      </c>
      <c r="DD9" s="476">
        <f>IF(DD$2&lt;&gt;"",IF($C9&lt;&gt;"TBA",DD$2/114,0),SUMIFS('HOURS&amp;CYCLES INPUT'!$F$2:$F$9999,'HOURS&amp;CYCLES INPUT'!$C$2:$C$9999,'QUALIFIED EFH'!$C9,'HOURS&amp;CYCLES INPUT'!$D$2:$D$9999,'QUALIFIED EFH'!DD$4,'HOURS&amp;CYCLES INPUT'!$E$2:$E$9999,'QUALIFIED EFH'!DD$5))</f>
        <v>0</v>
      </c>
      <c r="DE9" s="476">
        <f>IF(DE$2&lt;&gt;"",IF($C9&lt;&gt;"TBA",DE$2/114,0),SUMIFS('HOURS&amp;CYCLES INPUT'!$F$2:$F$9999,'HOURS&amp;CYCLES INPUT'!$C$2:$C$9999,'QUALIFIED EFH'!$C9,'HOURS&amp;CYCLES INPUT'!$D$2:$D$9999,'QUALIFIED EFH'!DE$4,'HOURS&amp;CYCLES INPUT'!$E$2:$E$9999,'QUALIFIED EFH'!DE$5))</f>
        <v>0</v>
      </c>
      <c r="DF9" s="476">
        <f>IF(DF$2&lt;&gt;"",IF($C9&lt;&gt;"TBA",DF$2/114,0),SUMIFS('HOURS&amp;CYCLES INPUT'!$F$2:$F$9999,'HOURS&amp;CYCLES INPUT'!$C$2:$C$9999,'QUALIFIED EFH'!$C9,'HOURS&amp;CYCLES INPUT'!$D$2:$D$9999,'QUALIFIED EFH'!DF$4,'HOURS&amp;CYCLES INPUT'!$E$2:$E$9999,'QUALIFIED EFH'!DF$5))</f>
        <v>0</v>
      </c>
      <c r="DG9" s="476">
        <f>IF(DG$2&lt;&gt;"",IF($C9&lt;&gt;"TBA",DG$2/114,0),SUMIFS('HOURS&amp;CYCLES INPUT'!$F$2:$F$9999,'HOURS&amp;CYCLES INPUT'!$C$2:$C$9999,'QUALIFIED EFH'!$C9,'HOURS&amp;CYCLES INPUT'!$D$2:$D$9999,'QUALIFIED EFH'!DG$4,'HOURS&amp;CYCLES INPUT'!$E$2:$E$9999,'QUALIFIED EFH'!DG$5))</f>
        <v>0</v>
      </c>
      <c r="DH9" s="476">
        <f>IF(DH$2&lt;&gt;"",IF($C9&lt;&gt;"TBA",DH$2/114,0),SUMIFS('HOURS&amp;CYCLES INPUT'!$F$2:$F$9999,'HOURS&amp;CYCLES INPUT'!$C$2:$C$9999,'QUALIFIED EFH'!$C9,'HOURS&amp;CYCLES INPUT'!$D$2:$D$9999,'QUALIFIED EFH'!DH$4,'HOURS&amp;CYCLES INPUT'!$E$2:$E$9999,'QUALIFIED EFH'!DH$5))</f>
        <v>0</v>
      </c>
      <c r="DI9" s="476">
        <f>IF(DI$2&lt;&gt;"",IF($C9&lt;&gt;"TBA",DI$2/114,0),SUMIFS('HOURS&amp;CYCLES INPUT'!$F$2:$F$9999,'HOURS&amp;CYCLES INPUT'!$C$2:$C$9999,'QUALIFIED EFH'!$C9,'HOURS&amp;CYCLES INPUT'!$D$2:$D$9999,'QUALIFIED EFH'!DI$4,'HOURS&amp;CYCLES INPUT'!$E$2:$E$9999,'QUALIFIED EFH'!DI$5))</f>
        <v>0</v>
      </c>
      <c r="DJ9" s="476">
        <f>IF(DJ$2&lt;&gt;"",IF($C9&lt;&gt;"TBA",DJ$2/114,0),SUMIFS('HOURS&amp;CYCLES INPUT'!$F$2:$F$9999,'HOURS&amp;CYCLES INPUT'!$C$2:$C$9999,'QUALIFIED EFH'!$C9,'HOURS&amp;CYCLES INPUT'!$D$2:$D$9999,'QUALIFIED EFH'!DJ$4,'HOURS&amp;CYCLES INPUT'!$E$2:$E$9999,'QUALIFIED EFH'!DJ$5))</f>
        <v>0</v>
      </c>
      <c r="DK9" s="476">
        <f>IF(DK$2&lt;&gt;"",IF($C9&lt;&gt;"TBA",DK$2/114,0),SUMIFS('HOURS&amp;CYCLES INPUT'!$F$2:$F$9999,'HOURS&amp;CYCLES INPUT'!$C$2:$C$9999,'QUALIFIED EFH'!$C9,'HOURS&amp;CYCLES INPUT'!$D$2:$D$9999,'QUALIFIED EFH'!DK$4,'HOURS&amp;CYCLES INPUT'!$E$2:$E$9999,'QUALIFIED EFH'!DK$5))</f>
        <v>0</v>
      </c>
      <c r="DL9" s="476">
        <f>IF(DL$2&lt;&gt;"",IF($C9&lt;&gt;"TBA",DL$2/114,0),SUMIFS('HOURS&amp;CYCLES INPUT'!$F$2:$F$9999,'HOURS&amp;CYCLES INPUT'!$C$2:$C$9999,'QUALIFIED EFH'!$C9,'HOURS&amp;CYCLES INPUT'!$D$2:$D$9999,'QUALIFIED EFH'!DL$4,'HOURS&amp;CYCLES INPUT'!$E$2:$E$9999,'QUALIFIED EFH'!DL$5))</f>
        <v>0</v>
      </c>
      <c r="DM9" s="476">
        <f>IF(DM$2&lt;&gt;"",IF($C9&lt;&gt;"TBA",DM$2/114,0),SUMIFS('HOURS&amp;CYCLES INPUT'!$F$2:$F$9999,'HOURS&amp;CYCLES INPUT'!$C$2:$C$9999,'QUALIFIED EFH'!$C9,'HOURS&amp;CYCLES INPUT'!$D$2:$D$9999,'QUALIFIED EFH'!DM$4,'HOURS&amp;CYCLES INPUT'!$E$2:$E$9999,'QUALIFIED EFH'!DM$5))</f>
        <v>0</v>
      </c>
      <c r="DN9" s="476">
        <f>IF(DN$2&lt;&gt;"",IF($C9&lt;&gt;"TBA",DN$2/114,0),SUMIFS('HOURS&amp;CYCLES INPUT'!$F$2:$F$9999,'HOURS&amp;CYCLES INPUT'!$C$2:$C$9999,'QUALIFIED EFH'!$C9,'HOURS&amp;CYCLES INPUT'!$D$2:$D$9999,'QUALIFIED EFH'!DN$4,'HOURS&amp;CYCLES INPUT'!$E$2:$E$9999,'QUALIFIED EFH'!DN$5))</f>
        <v>0</v>
      </c>
      <c r="DO9" s="476">
        <f>IF(DO$2&lt;&gt;"",IF($C9&lt;&gt;"TBA",DO$2/114,0),SUMIFS('HOURS&amp;CYCLES INPUT'!$F$2:$F$9999,'HOURS&amp;CYCLES INPUT'!$C$2:$C$9999,'QUALIFIED EFH'!$C9,'HOURS&amp;CYCLES INPUT'!$D$2:$D$9999,'QUALIFIED EFH'!DO$4,'HOURS&amp;CYCLES INPUT'!$E$2:$E$9999,'QUALIFIED EFH'!DO$5))</f>
        <v>0</v>
      </c>
      <c r="DP9" s="476">
        <f>IF(DP$2&lt;&gt;"",IF($C9&lt;&gt;"TBA",DP$2/114,0),SUMIFS('HOURS&amp;CYCLES INPUT'!$F$2:$F$9999,'HOURS&amp;CYCLES INPUT'!$C$2:$C$9999,'QUALIFIED EFH'!$C9,'HOURS&amp;CYCLES INPUT'!$D$2:$D$9999,'QUALIFIED EFH'!DP$4,'HOURS&amp;CYCLES INPUT'!$E$2:$E$9999,'QUALIFIED EFH'!DP$5))</f>
        <v>0</v>
      </c>
      <c r="DQ9" s="476">
        <f>IF(DQ$2&lt;&gt;"",IF($C9&lt;&gt;"TBA",DQ$2/114,0),SUMIFS('HOURS&amp;CYCLES INPUT'!$F$2:$F$9999,'HOURS&amp;CYCLES INPUT'!$C$2:$C$9999,'QUALIFIED EFH'!$C9,'HOURS&amp;CYCLES INPUT'!$D$2:$D$9999,'QUALIFIED EFH'!DQ$4,'HOURS&amp;CYCLES INPUT'!$E$2:$E$9999,'QUALIFIED EFH'!DQ$5))</f>
        <v>0</v>
      </c>
      <c r="DR9" s="476">
        <f>IF(DR$2&lt;&gt;"",IF($C9&lt;&gt;"TBA",DR$2/114,0),SUMIFS('HOURS&amp;CYCLES INPUT'!$F$2:$F$9999,'HOURS&amp;CYCLES INPUT'!$C$2:$C$9999,'QUALIFIED EFH'!$C9,'HOURS&amp;CYCLES INPUT'!$D$2:$D$9999,'QUALIFIED EFH'!DR$4,'HOURS&amp;CYCLES INPUT'!$E$2:$E$9999,'QUALIFIED EFH'!DR$5))</f>
        <v>0</v>
      </c>
      <c r="DS9" s="476">
        <f>IF(DS$2&lt;&gt;"",IF($C9&lt;&gt;"TBA",DS$2/114,0),SUMIFS('HOURS&amp;CYCLES INPUT'!$F$2:$F$9999,'HOURS&amp;CYCLES INPUT'!$C$2:$C$9999,'QUALIFIED EFH'!$C9,'HOURS&amp;CYCLES INPUT'!$D$2:$D$9999,'QUALIFIED EFH'!DS$4,'HOURS&amp;CYCLES INPUT'!$E$2:$E$9999,'QUALIFIED EFH'!DS$5))</f>
        <v>0</v>
      </c>
      <c r="DT9" s="476">
        <f>IF(DT$2&lt;&gt;"",IF($C9&lt;&gt;"TBA",DT$2/114,0),SUMIFS('HOURS&amp;CYCLES INPUT'!$F$2:$F$9999,'HOURS&amp;CYCLES INPUT'!$C$2:$C$9999,'QUALIFIED EFH'!$C9,'HOURS&amp;CYCLES INPUT'!$D$2:$D$9999,'QUALIFIED EFH'!DT$4,'HOURS&amp;CYCLES INPUT'!$E$2:$E$9999,'QUALIFIED EFH'!DT$5))</f>
        <v>0</v>
      </c>
      <c r="DU9" s="476">
        <f>IF(DU$2&lt;&gt;"",IF($C9&lt;&gt;"TBA",DU$2/114,0),SUMIFS('HOURS&amp;CYCLES INPUT'!$F$2:$F$9999,'HOURS&amp;CYCLES INPUT'!$C$2:$C$9999,'QUALIFIED EFH'!$C9,'HOURS&amp;CYCLES INPUT'!$D$2:$D$9999,'QUALIFIED EFH'!DU$4,'HOURS&amp;CYCLES INPUT'!$E$2:$E$9999,'QUALIFIED EFH'!DU$5))</f>
        <v>0</v>
      </c>
      <c r="DV9" s="476">
        <f>IF(DV$2&lt;&gt;"",IF($C9&lt;&gt;"TBA",DV$2/114,0),SUMIFS('HOURS&amp;CYCLES INPUT'!$F$2:$F$9999,'HOURS&amp;CYCLES INPUT'!$C$2:$C$9999,'QUALIFIED EFH'!$C9,'HOURS&amp;CYCLES INPUT'!$D$2:$D$9999,'QUALIFIED EFH'!DV$4,'HOURS&amp;CYCLES INPUT'!$E$2:$E$9999,'QUALIFIED EFH'!DV$5))</f>
        <v>0</v>
      </c>
      <c r="DW9" s="476">
        <f>IF(DW$2&lt;&gt;"",IF($C9&lt;&gt;"TBA",DW$2/114,0),SUMIFS('HOURS&amp;CYCLES INPUT'!$F$2:$F$9999,'HOURS&amp;CYCLES INPUT'!$C$2:$C$9999,'QUALIFIED EFH'!$C9,'HOURS&amp;CYCLES INPUT'!$D$2:$D$9999,'QUALIFIED EFH'!DW$4,'HOURS&amp;CYCLES INPUT'!$E$2:$E$9999,'QUALIFIED EFH'!DW$5))</f>
        <v>0</v>
      </c>
      <c r="DX9" s="476">
        <f>IF(DX$2&lt;&gt;"",IF($C9&lt;&gt;"TBA",DX$2/114,0),SUMIFS('HOURS&amp;CYCLES INPUT'!$F$2:$F$9999,'HOURS&amp;CYCLES INPUT'!$C$2:$C$9999,'QUALIFIED EFH'!$C9,'HOURS&amp;CYCLES INPUT'!$D$2:$D$9999,'QUALIFIED EFH'!DX$4,'HOURS&amp;CYCLES INPUT'!$E$2:$E$9999,'QUALIFIED EFH'!DX$5))</f>
        <v>0</v>
      </c>
      <c r="DY9" s="476">
        <f>IF(DY$2&lt;&gt;"",IF($C9&lt;&gt;"TBA",DY$2/114,0),SUMIFS('HOURS&amp;CYCLES INPUT'!$F$2:$F$9999,'HOURS&amp;CYCLES INPUT'!$C$2:$C$9999,'QUALIFIED EFH'!$C9,'HOURS&amp;CYCLES INPUT'!$D$2:$D$9999,'QUALIFIED EFH'!DY$4,'HOURS&amp;CYCLES INPUT'!$E$2:$E$9999,'QUALIFIED EFH'!DY$5))</f>
        <v>0</v>
      </c>
      <c r="DZ9" s="476">
        <f>IF(DZ$2&lt;&gt;"",IF($C9&lt;&gt;"TBA",DZ$2/114,0),SUMIFS('HOURS&amp;CYCLES INPUT'!$F$2:$F$9999,'HOURS&amp;CYCLES INPUT'!$C$2:$C$9999,'QUALIFIED EFH'!$C9,'HOURS&amp;CYCLES INPUT'!$D$2:$D$9999,'QUALIFIED EFH'!DZ$4,'HOURS&amp;CYCLES INPUT'!$E$2:$E$9999,'QUALIFIED EFH'!DZ$5))</f>
        <v>0</v>
      </c>
      <c r="EA9" s="476">
        <f>IF(EA$2&lt;&gt;"",IF($C9&lt;&gt;"TBA",EA$2/114,0),SUMIFS('HOURS&amp;CYCLES INPUT'!$F$2:$F$9999,'HOURS&amp;CYCLES INPUT'!$C$2:$C$9999,'QUALIFIED EFH'!$C9,'HOURS&amp;CYCLES INPUT'!$D$2:$D$9999,'QUALIFIED EFH'!EA$4,'HOURS&amp;CYCLES INPUT'!$E$2:$E$9999,'QUALIFIED EFH'!EA$5))</f>
        <v>0</v>
      </c>
      <c r="EB9" s="476">
        <f>IF(EB$2&lt;&gt;"",IF($C9&lt;&gt;"TBA",EB$2/114,0),SUMIFS('HOURS&amp;CYCLES INPUT'!$F$2:$F$9999,'HOURS&amp;CYCLES INPUT'!$C$2:$C$9999,'QUALIFIED EFH'!$C9,'HOURS&amp;CYCLES INPUT'!$D$2:$D$9999,'QUALIFIED EFH'!EB$4,'HOURS&amp;CYCLES INPUT'!$E$2:$E$9999,'QUALIFIED EFH'!EB$5))</f>
        <v>0</v>
      </c>
      <c r="EC9" s="476">
        <f>IF(EC$2&lt;&gt;"",IF($C9&lt;&gt;"TBA",EC$2/114,0),SUMIFS('HOURS&amp;CYCLES INPUT'!$F$2:$F$9999,'HOURS&amp;CYCLES INPUT'!$C$2:$C$9999,'QUALIFIED EFH'!$C9,'HOURS&amp;CYCLES INPUT'!$D$2:$D$9999,'QUALIFIED EFH'!EC$4,'HOURS&amp;CYCLES INPUT'!$E$2:$E$9999,'QUALIFIED EFH'!EC$5))</f>
        <v>0</v>
      </c>
      <c r="ED9" s="476">
        <f>IF(ED$2&lt;&gt;"",IF($C9&lt;&gt;"TBA",ED$2/114,0),SUMIFS('HOURS&amp;CYCLES INPUT'!$F$2:$F$9999,'HOURS&amp;CYCLES INPUT'!$C$2:$C$9999,'QUALIFIED EFH'!$C9,'HOURS&amp;CYCLES INPUT'!$D$2:$D$9999,'QUALIFIED EFH'!ED$4,'HOURS&amp;CYCLES INPUT'!$E$2:$E$9999,'QUALIFIED EFH'!ED$5))</f>
        <v>0</v>
      </c>
      <c r="EE9" s="476">
        <f>IF(EE$2&lt;&gt;"",IF($C9&lt;&gt;"TBA",EE$2/114,0),SUMIFS('HOURS&amp;CYCLES INPUT'!$F$2:$F$9999,'HOURS&amp;CYCLES INPUT'!$C$2:$C$9999,'QUALIFIED EFH'!$C9,'HOURS&amp;CYCLES INPUT'!$D$2:$D$9999,'QUALIFIED EFH'!EE$4,'HOURS&amp;CYCLES INPUT'!$E$2:$E$9999,'QUALIFIED EFH'!EE$5))</f>
        <v>0</v>
      </c>
      <c r="EF9" s="476">
        <f>IF(EF$2&lt;&gt;"",IF($C9&lt;&gt;"TBA",EF$2/114,0),SUMIFS('HOURS&amp;CYCLES INPUT'!$F$2:$F$9999,'HOURS&amp;CYCLES INPUT'!$C$2:$C$9999,'QUALIFIED EFH'!$C9,'HOURS&amp;CYCLES INPUT'!$D$2:$D$9999,'QUALIFIED EFH'!EF$4,'HOURS&amp;CYCLES INPUT'!$E$2:$E$9999,'QUALIFIED EFH'!EF$5))</f>
        <v>0</v>
      </c>
      <c r="EG9" s="476">
        <f>IF(EG$2&lt;&gt;"",IF($C9&lt;&gt;"TBA",EG$2/114,0),SUMIFS('HOURS&amp;CYCLES INPUT'!$F$2:$F$9999,'HOURS&amp;CYCLES INPUT'!$C$2:$C$9999,'QUALIFIED EFH'!$C9,'HOURS&amp;CYCLES INPUT'!$D$2:$D$9999,'QUALIFIED EFH'!EG$4,'HOURS&amp;CYCLES INPUT'!$E$2:$E$9999,'QUALIFIED EFH'!EG$5))</f>
        <v>0</v>
      </c>
      <c r="EH9" s="476">
        <f>IF(EH$2&lt;&gt;"",IF($C9&lt;&gt;"TBA",EH$2/114,0),SUMIFS('HOURS&amp;CYCLES INPUT'!$F$2:$F$9999,'HOURS&amp;CYCLES INPUT'!$C$2:$C$9999,'QUALIFIED EFH'!$C9,'HOURS&amp;CYCLES INPUT'!$D$2:$D$9999,'QUALIFIED EFH'!EH$4,'HOURS&amp;CYCLES INPUT'!$E$2:$E$9999,'QUALIFIED EFH'!EH$5))</f>
        <v>0</v>
      </c>
      <c r="EI9" s="476">
        <f>IF(EI$2&lt;&gt;"",IF($C9&lt;&gt;"TBA",EI$2/114,0),SUMIFS('HOURS&amp;CYCLES INPUT'!$F$2:$F$9999,'HOURS&amp;CYCLES INPUT'!$C$2:$C$9999,'QUALIFIED EFH'!$C9,'HOURS&amp;CYCLES INPUT'!$D$2:$D$9999,'QUALIFIED EFH'!EI$4,'HOURS&amp;CYCLES INPUT'!$E$2:$E$9999,'QUALIFIED EFH'!EI$5))</f>
        <v>0</v>
      </c>
      <c r="EJ9" s="476">
        <f>IF(EJ$2&lt;&gt;"",IF($C9&lt;&gt;"TBA",EJ$2/114,0),SUMIFS('HOURS&amp;CYCLES INPUT'!$F$2:$F$9999,'HOURS&amp;CYCLES INPUT'!$C$2:$C$9999,'QUALIFIED EFH'!$C9,'HOURS&amp;CYCLES INPUT'!$D$2:$D$9999,'QUALIFIED EFH'!EJ$4,'HOURS&amp;CYCLES INPUT'!$E$2:$E$9999,'QUALIFIED EFH'!EJ$5))</f>
        <v>0</v>
      </c>
      <c r="EK9" s="476">
        <f>IF(EK$2&lt;&gt;"",IF($C9&lt;&gt;"TBA",EK$2/114,0),SUMIFS('HOURS&amp;CYCLES INPUT'!$F$2:$F$9999,'HOURS&amp;CYCLES INPUT'!$C$2:$C$9999,'QUALIFIED EFH'!$C9,'HOURS&amp;CYCLES INPUT'!$D$2:$D$9999,'QUALIFIED EFH'!EK$4,'HOURS&amp;CYCLES INPUT'!$E$2:$E$9999,'QUALIFIED EFH'!EK$5))</f>
        <v>0</v>
      </c>
      <c r="EL9" s="476">
        <f>IF(EL$2&lt;&gt;"",IF($C9&lt;&gt;"TBA",EL$2/114,0),SUMIFS('HOURS&amp;CYCLES INPUT'!$F$2:$F$9999,'HOURS&amp;CYCLES INPUT'!$C$2:$C$9999,'QUALIFIED EFH'!$C9,'HOURS&amp;CYCLES INPUT'!$D$2:$D$9999,'QUALIFIED EFH'!EL$4,'HOURS&amp;CYCLES INPUT'!$E$2:$E$9999,'QUALIFIED EFH'!EL$5))</f>
        <v>0</v>
      </c>
      <c r="EM9" s="476">
        <f>IF(EM$2&lt;&gt;"",IF($C9&lt;&gt;"TBA",EM$2/114,0),SUMIFS('HOURS&amp;CYCLES INPUT'!$F$2:$F$9999,'HOURS&amp;CYCLES INPUT'!$C$2:$C$9999,'QUALIFIED EFH'!$C9,'HOURS&amp;CYCLES INPUT'!$D$2:$D$9999,'QUALIFIED EFH'!EM$4,'HOURS&amp;CYCLES INPUT'!$E$2:$E$9999,'QUALIFIED EFH'!EM$5))</f>
        <v>0</v>
      </c>
      <c r="EN9" s="476">
        <f>IF(EN$2&lt;&gt;"",IF($C9&lt;&gt;"TBA",EN$2/114,0),SUMIFS('HOURS&amp;CYCLES INPUT'!$F$2:$F$9999,'HOURS&amp;CYCLES INPUT'!$C$2:$C$9999,'QUALIFIED EFH'!$C9,'HOURS&amp;CYCLES INPUT'!$D$2:$D$9999,'QUALIFIED EFH'!EN$4,'HOURS&amp;CYCLES INPUT'!$E$2:$E$9999,'QUALIFIED EFH'!EN$5))</f>
        <v>0</v>
      </c>
      <c r="EO9" s="476">
        <f>IF(EO$2&lt;&gt;"",IF($C9&lt;&gt;"TBA",EO$2/114,0),SUMIFS('HOURS&amp;CYCLES INPUT'!$F$2:$F$9999,'HOURS&amp;CYCLES INPUT'!$C$2:$C$9999,'QUALIFIED EFH'!$C9,'HOURS&amp;CYCLES INPUT'!$D$2:$D$9999,'QUALIFIED EFH'!EO$4,'HOURS&amp;CYCLES INPUT'!$E$2:$E$9999,'QUALIFIED EFH'!EO$5))</f>
        <v>0</v>
      </c>
      <c r="EP9" s="476">
        <f>IF(EP$2&lt;&gt;"",IF($C9&lt;&gt;"TBA",EP$2/114,0),SUMIFS('HOURS&amp;CYCLES INPUT'!$F$2:$F$9999,'HOURS&amp;CYCLES INPUT'!$C$2:$C$9999,'QUALIFIED EFH'!$C9,'HOURS&amp;CYCLES INPUT'!$D$2:$D$9999,'QUALIFIED EFH'!EP$4,'HOURS&amp;CYCLES INPUT'!$E$2:$E$9999,'QUALIFIED EFH'!EP$5))</f>
        <v>0</v>
      </c>
      <c r="EQ9" s="476">
        <f>IF(EQ$2&lt;&gt;"",IF($C9&lt;&gt;"TBA",EQ$2/114,0),SUMIFS('HOURS&amp;CYCLES INPUT'!$F$2:$F$9999,'HOURS&amp;CYCLES INPUT'!$C$2:$C$9999,'QUALIFIED EFH'!$C9,'HOURS&amp;CYCLES INPUT'!$D$2:$D$9999,'QUALIFIED EFH'!EQ$4,'HOURS&amp;CYCLES INPUT'!$E$2:$E$9999,'QUALIFIED EFH'!EQ$5))</f>
        <v>0</v>
      </c>
      <c r="ER9" s="476">
        <f>IF(ER$2&lt;&gt;"",IF($C9&lt;&gt;"TBA",ER$2/114,0),SUMIFS('HOURS&amp;CYCLES INPUT'!$F$2:$F$9999,'HOURS&amp;CYCLES INPUT'!$C$2:$C$9999,'QUALIFIED EFH'!$C9,'HOURS&amp;CYCLES INPUT'!$D$2:$D$9999,'QUALIFIED EFH'!ER$4,'HOURS&amp;CYCLES INPUT'!$E$2:$E$9999,'QUALIFIED EFH'!ER$5))</f>
        <v>0</v>
      </c>
      <c r="ES9" s="476">
        <f>IF(ES$2&lt;&gt;"",IF($C9&lt;&gt;"TBA",ES$2/114,0),SUMIFS('HOURS&amp;CYCLES INPUT'!$F$2:$F$9999,'HOURS&amp;CYCLES INPUT'!$C$2:$C$9999,'QUALIFIED EFH'!$C9,'HOURS&amp;CYCLES INPUT'!$D$2:$D$9999,'QUALIFIED EFH'!ES$4,'HOURS&amp;CYCLES INPUT'!$E$2:$E$9999,'QUALIFIED EFH'!ES$5))</f>
        <v>0</v>
      </c>
      <c r="ET9" s="476">
        <f>IF(ET$2&lt;&gt;"",IF($C9&lt;&gt;"TBA",ET$2/114,0),SUMIFS('HOURS&amp;CYCLES INPUT'!$F$2:$F$9999,'HOURS&amp;CYCLES INPUT'!$C$2:$C$9999,'QUALIFIED EFH'!$C9,'HOURS&amp;CYCLES INPUT'!$D$2:$D$9999,'QUALIFIED EFH'!ET$4,'HOURS&amp;CYCLES INPUT'!$E$2:$E$9999,'QUALIFIED EFH'!ET$5))</f>
        <v>0</v>
      </c>
      <c r="EU9" s="476">
        <f>IF(EU$2&lt;&gt;"",IF($C9&lt;&gt;"TBA",EU$2/114,0),SUMIFS('HOURS&amp;CYCLES INPUT'!$F$2:$F$9999,'HOURS&amp;CYCLES INPUT'!$C$2:$C$9999,'QUALIFIED EFH'!$C9,'HOURS&amp;CYCLES INPUT'!$D$2:$D$9999,'QUALIFIED EFH'!EU$4,'HOURS&amp;CYCLES INPUT'!$E$2:$E$9999,'QUALIFIED EFH'!EU$5))</f>
        <v>0</v>
      </c>
      <c r="EV9" s="476">
        <f>IF(EV$2&lt;&gt;"",IF($C9&lt;&gt;"TBA",EV$2/114,0),SUMIFS('HOURS&amp;CYCLES INPUT'!$F$2:$F$9999,'HOURS&amp;CYCLES INPUT'!$C$2:$C$9999,'QUALIFIED EFH'!$C9,'HOURS&amp;CYCLES INPUT'!$D$2:$D$9999,'QUALIFIED EFH'!EV$4,'HOURS&amp;CYCLES INPUT'!$E$2:$E$9999,'QUALIFIED EFH'!EV$5))</f>
        <v>0</v>
      </c>
      <c r="EW9" s="476">
        <f>IF(EW$2&lt;&gt;"",IF($C9&lt;&gt;"TBA",EW$2/114,0),SUMIFS('HOURS&amp;CYCLES INPUT'!$F$2:$F$9999,'HOURS&amp;CYCLES INPUT'!$C$2:$C$9999,'QUALIFIED EFH'!$C9,'HOURS&amp;CYCLES INPUT'!$D$2:$D$9999,'QUALIFIED EFH'!EW$4,'HOURS&amp;CYCLES INPUT'!$E$2:$E$9999,'QUALIFIED EFH'!EW$5))</f>
        <v>0</v>
      </c>
      <c r="EX9" s="476">
        <f>IF(EX$2&lt;&gt;"",IF($C9&lt;&gt;"TBA",EX$2/114,0),SUMIFS('HOURS&amp;CYCLES INPUT'!$F$2:$F$9999,'HOURS&amp;CYCLES INPUT'!$C$2:$C$9999,'QUALIFIED EFH'!$C9,'HOURS&amp;CYCLES INPUT'!$D$2:$D$9999,'QUALIFIED EFH'!EX$4,'HOURS&amp;CYCLES INPUT'!$E$2:$E$9999,'QUALIFIED EFH'!EX$5))</f>
        <v>0</v>
      </c>
      <c r="EY9" s="476">
        <f>IF(EY$2&lt;&gt;"",IF($C9&lt;&gt;"TBA",EY$2/114,0),SUMIFS('HOURS&amp;CYCLES INPUT'!$F$2:$F$9999,'HOURS&amp;CYCLES INPUT'!$C$2:$C$9999,'QUALIFIED EFH'!$C9,'HOURS&amp;CYCLES INPUT'!$D$2:$D$9999,'QUALIFIED EFH'!EY$4,'HOURS&amp;CYCLES INPUT'!$E$2:$E$9999,'QUALIFIED EFH'!EY$5))</f>
        <v>0</v>
      </c>
      <c r="EZ9" s="476">
        <f>IF(EZ$2&lt;&gt;"",IF($C9&lt;&gt;"TBA",EZ$2/114,0),SUMIFS('HOURS&amp;CYCLES INPUT'!$F$2:$F$9999,'HOURS&amp;CYCLES INPUT'!$C$2:$C$9999,'QUALIFIED EFH'!$C9,'HOURS&amp;CYCLES INPUT'!$D$2:$D$9999,'QUALIFIED EFH'!EZ$4,'HOURS&amp;CYCLES INPUT'!$E$2:$E$9999,'QUALIFIED EFH'!EZ$5))</f>
        <v>0</v>
      </c>
      <c r="FA9" s="476">
        <f>IF(FA$2&lt;&gt;"",IF($C9&lt;&gt;"TBA",FA$2/114,0),SUMIFS('HOURS&amp;CYCLES INPUT'!$F$2:$F$9999,'HOURS&amp;CYCLES INPUT'!$C$2:$C$9999,'QUALIFIED EFH'!$C9,'HOURS&amp;CYCLES INPUT'!$D$2:$D$9999,'QUALIFIED EFH'!FA$4,'HOURS&amp;CYCLES INPUT'!$E$2:$E$9999,'QUALIFIED EFH'!FA$5))</f>
        <v>0</v>
      </c>
      <c r="FB9" s="476">
        <f>IF(FB$2&lt;&gt;"",IF($C9&lt;&gt;"TBA",FB$2/114,0),SUMIFS('HOURS&amp;CYCLES INPUT'!$F$2:$F$9999,'HOURS&amp;CYCLES INPUT'!$C$2:$C$9999,'QUALIFIED EFH'!$C9,'HOURS&amp;CYCLES INPUT'!$D$2:$D$9999,'QUALIFIED EFH'!FB$4,'HOURS&amp;CYCLES INPUT'!$E$2:$E$9999,'QUALIFIED EFH'!FB$5))</f>
        <v>0</v>
      </c>
      <c r="FC9" s="476">
        <f>IF(FC$2&lt;&gt;"",IF($C9&lt;&gt;"TBA",FC$2/114,0),SUMIFS('HOURS&amp;CYCLES INPUT'!$F$2:$F$9999,'HOURS&amp;CYCLES INPUT'!$C$2:$C$9999,'QUALIFIED EFH'!$C9,'HOURS&amp;CYCLES INPUT'!$D$2:$D$9999,'QUALIFIED EFH'!FC$4,'HOURS&amp;CYCLES INPUT'!$E$2:$E$9999,'QUALIFIED EFH'!FC$5))</f>
        <v>0</v>
      </c>
      <c r="FD9" s="476">
        <f>IF(FD$2&lt;&gt;"",IF($C9&lt;&gt;"TBA",FD$2/114,0),SUMIFS('HOURS&amp;CYCLES INPUT'!$F$2:$F$9999,'HOURS&amp;CYCLES INPUT'!$C$2:$C$9999,'QUALIFIED EFH'!$C9,'HOURS&amp;CYCLES INPUT'!$D$2:$D$9999,'QUALIFIED EFH'!FD$4,'HOURS&amp;CYCLES INPUT'!$E$2:$E$9999,'QUALIFIED EFH'!FD$5))</f>
        <v>0</v>
      </c>
      <c r="FE9" s="476">
        <f>IF(FE$2&lt;&gt;"",IF($C9&lt;&gt;"TBA",FE$2/114,0),SUMIFS('HOURS&amp;CYCLES INPUT'!$F$2:$F$9999,'HOURS&amp;CYCLES INPUT'!$C$2:$C$9999,'QUALIFIED EFH'!$C9,'HOURS&amp;CYCLES INPUT'!$D$2:$D$9999,'QUALIFIED EFH'!FE$4,'HOURS&amp;CYCLES INPUT'!$E$2:$E$9999,'QUALIFIED EFH'!FE$5))</f>
        <v>0</v>
      </c>
      <c r="FF9" s="476">
        <f>IF(FF$2&lt;&gt;"",IF($C9&lt;&gt;"TBA",FF$2/114,0),SUMIFS('HOURS&amp;CYCLES INPUT'!$F$2:$F$9999,'HOURS&amp;CYCLES INPUT'!$C$2:$C$9999,'QUALIFIED EFH'!$C9,'HOURS&amp;CYCLES INPUT'!$D$2:$D$9999,'QUALIFIED EFH'!FF$4,'HOURS&amp;CYCLES INPUT'!$E$2:$E$9999,'QUALIFIED EFH'!FF$5))</f>
        <v>0</v>
      </c>
      <c r="FG9" s="476">
        <f>IF(FG$2&lt;&gt;"",IF($C9&lt;&gt;"TBA",FG$2/114,0),SUMIFS('HOURS&amp;CYCLES INPUT'!$F$2:$F$9999,'HOURS&amp;CYCLES INPUT'!$C$2:$C$9999,'QUALIFIED EFH'!$C9,'HOURS&amp;CYCLES INPUT'!$D$2:$D$9999,'QUALIFIED EFH'!FG$4,'HOURS&amp;CYCLES INPUT'!$E$2:$E$9999,'QUALIFIED EFH'!FG$5))</f>
        <v>0</v>
      </c>
      <c r="FH9" s="476">
        <f>IF(FH$2&lt;&gt;"",IF($C9&lt;&gt;"TBA",FH$2/114,0),SUMIFS('HOURS&amp;CYCLES INPUT'!$F$2:$F$9999,'HOURS&amp;CYCLES INPUT'!$C$2:$C$9999,'QUALIFIED EFH'!$C9,'HOURS&amp;CYCLES INPUT'!$D$2:$D$9999,'QUALIFIED EFH'!FH$4,'HOURS&amp;CYCLES INPUT'!$E$2:$E$9999,'QUALIFIED EFH'!FH$5))</f>
        <v>0</v>
      </c>
      <c r="FI9" s="476">
        <f>IF(FI$2&lt;&gt;"",IF($C9&lt;&gt;"TBA",FI$2/114,0),SUMIFS('HOURS&amp;CYCLES INPUT'!$F$2:$F$9999,'HOURS&amp;CYCLES INPUT'!$C$2:$C$9999,'QUALIFIED EFH'!$C9,'HOURS&amp;CYCLES INPUT'!$D$2:$D$9999,'QUALIFIED EFH'!FI$4,'HOURS&amp;CYCLES INPUT'!$E$2:$E$9999,'QUALIFIED EFH'!FI$5))</f>
        <v>0</v>
      </c>
      <c r="FJ9" s="476">
        <f>IF(FJ$2&lt;&gt;"",IF($C9&lt;&gt;"TBA",FJ$2/114,0),SUMIFS('HOURS&amp;CYCLES INPUT'!$F$2:$F$9999,'HOURS&amp;CYCLES INPUT'!$C$2:$C$9999,'QUALIFIED EFH'!$C9,'HOURS&amp;CYCLES INPUT'!$D$2:$D$9999,'QUALIFIED EFH'!FJ$4,'HOURS&amp;CYCLES INPUT'!$E$2:$E$9999,'QUALIFIED EFH'!FJ$5))</f>
        <v>0</v>
      </c>
      <c r="FK9" s="476">
        <f>IF(FK$2&lt;&gt;"",IF($C9&lt;&gt;"TBA",FK$2/114,0),SUMIFS('HOURS&amp;CYCLES INPUT'!$F$2:$F$9999,'HOURS&amp;CYCLES INPUT'!$C$2:$C$9999,'QUALIFIED EFH'!$C9,'HOURS&amp;CYCLES INPUT'!$D$2:$D$9999,'QUALIFIED EFH'!FK$4,'HOURS&amp;CYCLES INPUT'!$E$2:$E$9999,'QUALIFIED EFH'!FK$5))</f>
        <v>0</v>
      </c>
      <c r="FL9" s="476">
        <f>IF(FL$2&lt;&gt;"",IF($C9&lt;&gt;"TBA",FL$2/114,0),SUMIFS('HOURS&amp;CYCLES INPUT'!$F$2:$F$9999,'HOURS&amp;CYCLES INPUT'!$C$2:$C$9999,'QUALIFIED EFH'!$C9,'HOURS&amp;CYCLES INPUT'!$D$2:$D$9999,'QUALIFIED EFH'!FL$4,'HOURS&amp;CYCLES INPUT'!$E$2:$E$9999,'QUALIFIED EFH'!FL$5))</f>
        <v>0</v>
      </c>
      <c r="FM9" s="476">
        <f>IF(FM$2&lt;&gt;"",IF($C9&lt;&gt;"TBA",FM$2/114,0),SUMIFS('HOURS&amp;CYCLES INPUT'!$F$2:$F$9999,'HOURS&amp;CYCLES INPUT'!$C$2:$C$9999,'QUALIFIED EFH'!$C9,'HOURS&amp;CYCLES INPUT'!$D$2:$D$9999,'QUALIFIED EFH'!FM$4,'HOURS&amp;CYCLES INPUT'!$E$2:$E$9999,'QUALIFIED EFH'!FM$5))</f>
        <v>0</v>
      </c>
      <c r="FN9" s="476">
        <f>IF(FN$2&lt;&gt;"",IF($C9&lt;&gt;"TBA",FN$2/114,0),SUMIFS('HOURS&amp;CYCLES INPUT'!$F$2:$F$9999,'HOURS&amp;CYCLES INPUT'!$C$2:$C$9999,'QUALIFIED EFH'!$C9,'HOURS&amp;CYCLES INPUT'!$D$2:$D$9999,'QUALIFIED EFH'!FN$4,'HOURS&amp;CYCLES INPUT'!$E$2:$E$9999,'QUALIFIED EFH'!FN$5))</f>
        <v>0</v>
      </c>
      <c r="FO9" s="476">
        <f>IF(FO$2&lt;&gt;"",IF($C9&lt;&gt;"TBA",FO$2/114,0),SUMIFS('HOURS&amp;CYCLES INPUT'!$F$2:$F$9999,'HOURS&amp;CYCLES INPUT'!$C$2:$C$9999,'QUALIFIED EFH'!$C9,'HOURS&amp;CYCLES INPUT'!$D$2:$D$9999,'QUALIFIED EFH'!FO$4,'HOURS&amp;CYCLES INPUT'!$E$2:$E$9999,'QUALIFIED EFH'!FO$5))</f>
        <v>0</v>
      </c>
      <c r="FP9" s="476">
        <f>IF(FP$2&lt;&gt;"",IF($C9&lt;&gt;"TBA",FP$2/114,0),SUMIFS('HOURS&amp;CYCLES INPUT'!$F$2:$F$9999,'HOURS&amp;CYCLES INPUT'!$C$2:$C$9999,'QUALIFIED EFH'!$C9,'HOURS&amp;CYCLES INPUT'!$D$2:$D$9999,'QUALIFIED EFH'!FP$4,'HOURS&amp;CYCLES INPUT'!$E$2:$E$9999,'QUALIFIED EFH'!FP$5))</f>
        <v>0</v>
      </c>
      <c r="FQ9" s="476">
        <f>IF(FQ$2&lt;&gt;"",IF($C9&lt;&gt;"TBA",FQ$2/114,0),SUMIFS('HOURS&amp;CYCLES INPUT'!$F$2:$F$9999,'HOURS&amp;CYCLES INPUT'!$C$2:$C$9999,'QUALIFIED EFH'!$C9,'HOURS&amp;CYCLES INPUT'!$D$2:$D$9999,'QUALIFIED EFH'!FQ$4,'HOURS&amp;CYCLES INPUT'!$E$2:$E$9999,'QUALIFIED EFH'!FQ$5))</f>
        <v>0</v>
      </c>
      <c r="FR9" s="476">
        <f>IF(FR$2&lt;&gt;"",IF($C9&lt;&gt;"TBA",FR$2/114,0),SUMIFS('HOURS&amp;CYCLES INPUT'!$F$2:$F$9999,'HOURS&amp;CYCLES INPUT'!$C$2:$C$9999,'QUALIFIED EFH'!$C9,'HOURS&amp;CYCLES INPUT'!$D$2:$D$9999,'QUALIFIED EFH'!FR$4,'HOURS&amp;CYCLES INPUT'!$E$2:$E$9999,'QUALIFIED EFH'!FR$5))</f>
        <v>0</v>
      </c>
      <c r="FS9" s="476">
        <f>IF(FS$2&lt;&gt;"",IF($C9&lt;&gt;"TBA",FS$2/114,0),SUMIFS('HOURS&amp;CYCLES INPUT'!$F$2:$F$9999,'HOURS&amp;CYCLES INPUT'!$C$2:$C$9999,'QUALIFIED EFH'!$C9,'HOURS&amp;CYCLES INPUT'!$D$2:$D$9999,'QUALIFIED EFH'!FS$4,'HOURS&amp;CYCLES INPUT'!$E$2:$E$9999,'QUALIFIED EFH'!FS$5))</f>
        <v>0</v>
      </c>
      <c r="FT9" s="476">
        <f>IF(FT$2&lt;&gt;"",IF($C9&lt;&gt;"TBA",FT$2/114,0),SUMIFS('HOURS&amp;CYCLES INPUT'!$F$2:$F$9999,'HOURS&amp;CYCLES INPUT'!$C$2:$C$9999,'QUALIFIED EFH'!$C9,'HOURS&amp;CYCLES INPUT'!$D$2:$D$9999,'QUALIFIED EFH'!FT$4,'HOURS&amp;CYCLES INPUT'!$E$2:$E$9999,'QUALIFIED EFH'!FT$5))</f>
        <v>0</v>
      </c>
      <c r="FU9" s="476">
        <f>IF(FU$2&lt;&gt;"",IF($C9&lt;&gt;"TBA",FU$2/114,0),SUMIFS('HOURS&amp;CYCLES INPUT'!$F$2:$F$9999,'HOURS&amp;CYCLES INPUT'!$C$2:$C$9999,'QUALIFIED EFH'!$C9,'HOURS&amp;CYCLES INPUT'!$D$2:$D$9999,'QUALIFIED EFH'!FU$4,'HOURS&amp;CYCLES INPUT'!$E$2:$E$9999,'QUALIFIED EFH'!FU$5))</f>
        <v>0</v>
      </c>
      <c r="FV9" s="476">
        <f>IF(FV$2&lt;&gt;"",IF($C9&lt;&gt;"TBA",FV$2/114,0),SUMIFS('HOURS&amp;CYCLES INPUT'!$F$2:$F$9999,'HOURS&amp;CYCLES INPUT'!$C$2:$C$9999,'QUALIFIED EFH'!$C9,'HOURS&amp;CYCLES INPUT'!$D$2:$D$9999,'QUALIFIED EFH'!FV$4,'HOURS&amp;CYCLES INPUT'!$E$2:$E$9999,'QUALIFIED EFH'!FV$5))</f>
        <v>0</v>
      </c>
      <c r="FW9" s="476">
        <f>IF(FW$2&lt;&gt;"",IF($C9&lt;&gt;"TBA",FW$2/114,0),SUMIFS('HOURS&amp;CYCLES INPUT'!$F$2:$F$9999,'HOURS&amp;CYCLES INPUT'!$C$2:$C$9999,'QUALIFIED EFH'!$C9,'HOURS&amp;CYCLES INPUT'!$D$2:$D$9999,'QUALIFIED EFH'!FW$4,'HOURS&amp;CYCLES INPUT'!$E$2:$E$9999,'QUALIFIED EFH'!FW$5))</f>
        <v>0</v>
      </c>
      <c r="FX9" s="476">
        <f>IF(FX$2&lt;&gt;"",IF($C9&lt;&gt;"TBA",FX$2/114,0),SUMIFS('HOURS&amp;CYCLES INPUT'!$F$2:$F$9999,'HOURS&amp;CYCLES INPUT'!$C$2:$C$9999,'QUALIFIED EFH'!$C9,'HOURS&amp;CYCLES INPUT'!$D$2:$D$9999,'QUALIFIED EFH'!FX$4,'HOURS&amp;CYCLES INPUT'!$E$2:$E$9999,'QUALIFIED EFH'!FX$5))</f>
        <v>0</v>
      </c>
      <c r="FY9" s="476">
        <f>IF(FY$2&lt;&gt;"",IF($C9&lt;&gt;"TBA",FY$2/114,0),SUMIFS('HOURS&amp;CYCLES INPUT'!$F$2:$F$9999,'HOURS&amp;CYCLES INPUT'!$C$2:$C$9999,'QUALIFIED EFH'!$C9,'HOURS&amp;CYCLES INPUT'!$D$2:$D$9999,'QUALIFIED EFH'!FY$4,'HOURS&amp;CYCLES INPUT'!$E$2:$E$9999,'QUALIFIED EFH'!FY$5))</f>
        <v>0</v>
      </c>
      <c r="FZ9" s="476">
        <f>IF(FZ$2&lt;&gt;"",IF($C9&lt;&gt;"TBA",FZ$2/114,0),SUMIFS('HOURS&amp;CYCLES INPUT'!$F$2:$F$9999,'HOURS&amp;CYCLES INPUT'!$C$2:$C$9999,'QUALIFIED EFH'!$C9,'HOURS&amp;CYCLES INPUT'!$D$2:$D$9999,'QUALIFIED EFH'!FZ$4,'HOURS&amp;CYCLES INPUT'!$E$2:$E$9999,'QUALIFIED EFH'!FZ$5))</f>
        <v>0</v>
      </c>
      <c r="GA9" s="476">
        <f>IF(GA$2&lt;&gt;"",IF($C9&lt;&gt;"TBA",GA$2/114,0),SUMIFS('HOURS&amp;CYCLES INPUT'!$F$2:$F$9999,'HOURS&amp;CYCLES INPUT'!$C$2:$C$9999,'QUALIFIED EFH'!$C9,'HOURS&amp;CYCLES INPUT'!$D$2:$D$9999,'QUALIFIED EFH'!GA$4,'HOURS&amp;CYCLES INPUT'!$E$2:$E$9999,'QUALIFIED EFH'!GA$5))</f>
        <v>0</v>
      </c>
      <c r="GB9" s="476">
        <f>IF(GB$2&lt;&gt;"",IF($C9&lt;&gt;"TBA",GB$2/114,0),SUMIFS('HOURS&amp;CYCLES INPUT'!$F$2:$F$9999,'HOURS&amp;CYCLES INPUT'!$C$2:$C$9999,'QUALIFIED EFH'!$C9,'HOURS&amp;CYCLES INPUT'!$D$2:$D$9999,'QUALIFIED EFH'!GB$4,'HOURS&amp;CYCLES INPUT'!$E$2:$E$9999,'QUALIFIED EFH'!GB$5))</f>
        <v>0</v>
      </c>
    </row>
    <row r="10" spans="2:184" x14ac:dyDescent="0.35">
      <c r="C10" s="472">
        <f>'QUALIFIED ENGINES'!D11</f>
        <v>91416</v>
      </c>
      <c r="D10" s="476">
        <f>IF(D$2&lt;&gt;"",IF($C10&lt;&gt;"TBA",D$2/114,0),SUMIFS('HOURS&amp;CYCLES INPUT'!$F$2:$F$9999,'HOURS&amp;CYCLES INPUT'!$C$2:$C$9999,'QUALIFIED EFH'!$C10,'HOURS&amp;CYCLES INPUT'!$D$2:$D$9999,'QUALIFIED EFH'!D$4,'HOURS&amp;CYCLES INPUT'!$E$2:$E$9999,'QUALIFIED EFH'!D$5))</f>
        <v>64.959999999999994</v>
      </c>
      <c r="E10" s="476">
        <f>IF(E$2&lt;&gt;"",IF($C10&lt;&gt;"TBA",E$2/114,0),SUMIFS('HOURS&amp;CYCLES INPUT'!$F$2:$F$9999,'HOURS&amp;CYCLES INPUT'!$C$2:$C$9999,'QUALIFIED EFH'!$C10,'HOURS&amp;CYCLES INPUT'!$D$2:$D$9999,'QUALIFIED EFH'!E$4,'HOURS&amp;CYCLES INPUT'!$E$2:$E$9999,'QUALIFIED EFH'!E$5))</f>
        <v>335.64</v>
      </c>
      <c r="F10" s="476">
        <f>IF(F$2&lt;&gt;"",IF($C10&lt;&gt;"TBA",F$2/114,0),SUMIFS('HOURS&amp;CYCLES INPUT'!$F$2:$F$9999,'HOURS&amp;CYCLES INPUT'!$C$2:$C$9999,'QUALIFIED EFH'!$C10,'HOURS&amp;CYCLES INPUT'!$D$2:$D$9999,'QUALIFIED EFH'!F$4,'HOURS&amp;CYCLES INPUT'!$E$2:$E$9999,'QUALIFIED EFH'!F$5))</f>
        <v>315.67</v>
      </c>
      <c r="G10" s="476">
        <f>IF(G$2&lt;&gt;"",IF($C10&lt;&gt;"TBA",G$2/114,0),SUMIFS('HOURS&amp;CYCLES INPUT'!$F$2:$F$9999,'HOURS&amp;CYCLES INPUT'!$C$2:$C$9999,'QUALIFIED EFH'!$C10,'HOURS&amp;CYCLES INPUT'!$D$2:$D$9999,'QUALIFIED EFH'!G$4,'HOURS&amp;CYCLES INPUT'!$E$2:$E$9999,'QUALIFIED EFH'!G$5))</f>
        <v>278.04000000000002</v>
      </c>
      <c r="H10" s="476">
        <f>IF(H$2&lt;&gt;"",IF($C10&lt;&gt;"TBA",H$2/114,0),SUMIFS('HOURS&amp;CYCLES INPUT'!$F$2:$F$9999,'HOURS&amp;CYCLES INPUT'!$C$2:$C$9999,'QUALIFIED EFH'!$C10,'HOURS&amp;CYCLES INPUT'!$D$2:$D$9999,'QUALIFIED EFH'!H$4,'HOURS&amp;CYCLES INPUT'!$E$2:$E$9999,'QUALIFIED EFH'!H$5))</f>
        <v>317.14999999999998</v>
      </c>
      <c r="I10" s="476">
        <f>IF(I$2&lt;&gt;"",IF($C10&lt;&gt;"TBA",I$2/114,0),SUMIFS('HOURS&amp;CYCLES INPUT'!$F$2:$F$9999,'HOURS&amp;CYCLES INPUT'!$C$2:$C$9999,'QUALIFIED EFH'!$C10,'HOURS&amp;CYCLES INPUT'!$D$2:$D$9999,'QUALIFIED EFH'!I$4,'HOURS&amp;CYCLES INPUT'!$E$2:$E$9999,'QUALIFIED EFH'!I$5))</f>
        <v>270.79000000000002</v>
      </c>
      <c r="J10" s="476">
        <f>IF(J$2&lt;&gt;"",IF($C10&lt;&gt;"TBA",J$2/114,0),SUMIFS('HOURS&amp;CYCLES INPUT'!$F$2:$F$9999,'HOURS&amp;CYCLES INPUT'!$C$2:$C$9999,'QUALIFIED EFH'!$C10,'HOURS&amp;CYCLES INPUT'!$D$2:$D$9999,'QUALIFIED EFH'!J$4,'HOURS&amp;CYCLES INPUT'!$E$2:$E$9999,'QUALIFIED EFH'!J$5))</f>
        <v>144.36000000000001</v>
      </c>
      <c r="K10" s="476">
        <f>IF(K$2&lt;&gt;"",IF($C10&lt;&gt;"TBA",K$2/114,0),SUMIFS('HOURS&amp;CYCLES INPUT'!$F$2:$F$9999,'HOURS&amp;CYCLES INPUT'!$C$2:$C$9999,'QUALIFIED EFH'!$C10,'HOURS&amp;CYCLES INPUT'!$D$2:$D$9999,'QUALIFIED EFH'!K$4,'HOURS&amp;CYCLES INPUT'!$E$2:$E$9999,'QUALIFIED EFH'!K$5))</f>
        <v>314.82</v>
      </c>
      <c r="L10" s="476">
        <f>IF(L$2&lt;&gt;"",IF($C10&lt;&gt;"TBA",L$2/114,0),SUMIFS('HOURS&amp;CYCLES INPUT'!$F$2:$F$9999,'HOURS&amp;CYCLES INPUT'!$C$2:$C$9999,'QUALIFIED EFH'!$C10,'HOURS&amp;CYCLES INPUT'!$D$2:$D$9999,'QUALIFIED EFH'!L$4,'HOURS&amp;CYCLES INPUT'!$E$2:$E$9999,'QUALIFIED EFH'!L$5))</f>
        <v>367.1</v>
      </c>
      <c r="M10" s="476">
        <f>IF(M$2&lt;&gt;"",IF($C10&lt;&gt;"TBA",M$2/114,0),SUMIFS('HOURS&amp;CYCLES INPUT'!$F$2:$F$9999,'HOURS&amp;CYCLES INPUT'!$C$2:$C$9999,'QUALIFIED EFH'!$C10,'HOURS&amp;CYCLES INPUT'!$D$2:$D$9999,'QUALIFIED EFH'!M$4,'HOURS&amp;CYCLES INPUT'!$E$2:$E$9999,'QUALIFIED EFH'!M$5))</f>
        <v>316.26</v>
      </c>
      <c r="N10" s="476">
        <f>IF(N$2&lt;&gt;"",IF($C10&lt;&gt;"TBA",N$2/114,0),SUMIFS('HOURS&amp;CYCLES INPUT'!$F$2:$F$9999,'HOURS&amp;CYCLES INPUT'!$C$2:$C$9999,'QUALIFIED EFH'!$C10,'HOURS&amp;CYCLES INPUT'!$D$2:$D$9999,'QUALIFIED EFH'!N$4,'HOURS&amp;CYCLES INPUT'!$E$2:$E$9999,'QUALIFIED EFH'!N$5))</f>
        <v>306.69</v>
      </c>
      <c r="O10" s="476">
        <f>IF(O$2&lt;&gt;"",IF($C10&lt;&gt;"TBA",O$2/114,0),SUMIFS('HOURS&amp;CYCLES INPUT'!$F$2:$F$9999,'HOURS&amp;CYCLES INPUT'!$C$2:$C$9999,'QUALIFIED EFH'!$C10,'HOURS&amp;CYCLES INPUT'!$D$2:$D$9999,'QUALIFIED EFH'!O$4,'HOURS&amp;CYCLES INPUT'!$E$2:$E$9999,'QUALIFIED EFH'!O$5))</f>
        <v>296.8</v>
      </c>
      <c r="P10" s="476">
        <f>IF(P$2&lt;&gt;"",IF($C10&lt;&gt;"TBA",P$2/114,0),SUMIFS('HOURS&amp;CYCLES INPUT'!$F$2:$F$9999,'HOURS&amp;CYCLES INPUT'!$C$2:$C$9999,'QUALIFIED EFH'!$C10,'HOURS&amp;CYCLES INPUT'!$D$2:$D$9999,'QUALIFIED EFH'!P$4,'HOURS&amp;CYCLES INPUT'!$E$2:$E$9999,'QUALIFIED EFH'!P$5))</f>
        <v>414.06</v>
      </c>
      <c r="Q10" s="476">
        <f>IF(Q$2&lt;&gt;"",IF($C10&lt;&gt;"TBA",Q$2/114,0),SUMIFS('HOURS&amp;CYCLES INPUT'!$F$2:$F$9999,'HOURS&amp;CYCLES INPUT'!$C$2:$C$9999,'QUALIFIED EFH'!$C10,'HOURS&amp;CYCLES INPUT'!$D$2:$D$9999,'QUALIFIED EFH'!Q$4,'HOURS&amp;CYCLES INPUT'!$E$2:$E$9999,'QUALIFIED EFH'!Q$5))</f>
        <v>351.46</v>
      </c>
      <c r="R10" s="476">
        <f>IF(R$1&lt;&gt;"",IF($C10&lt;&gt;"TBA",R$1/114,0),SUMIFS('HOURS&amp;CYCLES INPUT'!$F$2:$F$9999,'HOURS&amp;CYCLES INPUT'!$C$2:$C$9999,'QUALIFIED EFH'!$C10,'HOURS&amp;CYCLES INPUT'!$D$2:$D$9999,'QUALIFIED EFH'!R$4,'HOURS&amp;CYCLES INPUT'!$E$2:$E$9999,'QUALIFIED EFH'!R$5))</f>
        <v>0</v>
      </c>
      <c r="S10" s="476">
        <f>IF(S$2&lt;&gt;"",IF($C10&lt;&gt;"TBA",S$2/114,0),SUMIFS('HOURS&amp;CYCLES INPUT'!$F$2:$F$9999,'HOURS&amp;CYCLES INPUT'!$C$2:$C$9999,'QUALIFIED EFH'!$C10,'HOURS&amp;CYCLES INPUT'!$D$2:$D$9999,'QUALIFIED EFH'!S$4,'HOURS&amp;CYCLES INPUT'!$E$2:$E$9999,'QUALIFIED EFH'!S$5))</f>
        <v>340.02</v>
      </c>
      <c r="T10" s="476">
        <f>IF(T$2&lt;&gt;"",IF($C10&lt;&gt;"TBA",T$2/114,0),SUMIFS('HOURS&amp;CYCLES INPUT'!$F$2:$F$9999,'HOURS&amp;CYCLES INPUT'!$C$2:$C$9999,'QUALIFIED EFH'!$C10,'HOURS&amp;CYCLES INPUT'!$D$2:$D$9999,'QUALIFIED EFH'!T$4,'HOURS&amp;CYCLES INPUT'!$E$2:$E$9999,'QUALIFIED EFH'!T$5))</f>
        <v>352.93</v>
      </c>
      <c r="U10" s="476">
        <f>IF(U$2&lt;&gt;"",IF($C10&lt;&gt;"TBA",U$2/114,0),SUMIFS('HOURS&amp;CYCLES INPUT'!$F$2:$F$9999,'HOURS&amp;CYCLES INPUT'!$C$2:$C$9999,'QUALIFIED EFH'!$C10,'HOURS&amp;CYCLES INPUT'!$D$2:$D$9999,'QUALIFIED EFH'!U$4,'HOURS&amp;CYCLES INPUT'!$E$2:$E$9999,'QUALIFIED EFH'!U$5))</f>
        <v>360.83</v>
      </c>
      <c r="V10" s="476">
        <f>IF(V$2&lt;&gt;"",IF($C10&lt;&gt;"TBA",V$2/114,0),SUMIFS('HOURS&amp;CYCLES INPUT'!$F$2:$F$9999,'HOURS&amp;CYCLES INPUT'!$C$2:$C$9999,'QUALIFIED EFH'!$C10,'HOURS&amp;CYCLES INPUT'!$D$2:$D$9999,'QUALIFIED EFH'!V$4,'HOURS&amp;CYCLES INPUT'!$E$2:$E$9999,'QUALIFIED EFH'!V$5))</f>
        <v>343.55</v>
      </c>
      <c r="W10" s="476">
        <f>IF(W$2&lt;&gt;"",IF($C10&lt;&gt;"TBA",W$2/114,0),SUMIFS('HOURS&amp;CYCLES INPUT'!$F$2:$F$9999,'HOURS&amp;CYCLES INPUT'!$C$2:$C$9999,'QUALIFIED EFH'!$C10,'HOURS&amp;CYCLES INPUT'!$D$2:$D$9999,'QUALIFIED EFH'!W$4,'HOURS&amp;CYCLES INPUT'!$E$2:$E$9999,'QUALIFIED EFH'!W$5))</f>
        <v>384.34</v>
      </c>
      <c r="X10" s="476">
        <f>IF(X$2&lt;&gt;"",IF($C10&lt;&gt;"TBA",X$2/114,0),SUMIFS('HOURS&amp;CYCLES INPUT'!$F$2:$F$9999,'HOURS&amp;CYCLES INPUT'!$C$2:$C$9999,'QUALIFIED EFH'!$C10,'HOURS&amp;CYCLES INPUT'!$D$2:$D$9999,'QUALIFIED EFH'!X$4,'HOURS&amp;CYCLES INPUT'!$E$2:$E$9999,'QUALIFIED EFH'!X$5))</f>
        <v>352.98</v>
      </c>
      <c r="Y10" s="476">
        <f>IF(Y$2&lt;&gt;"",IF($C10&lt;&gt;"TBA",Y$2/114,0),SUMIFS('HOURS&amp;CYCLES INPUT'!$F$2:$F$9999,'HOURS&amp;CYCLES INPUT'!$C$2:$C$9999,'QUALIFIED EFH'!$C10,'HOURS&amp;CYCLES INPUT'!$D$2:$D$9999,'QUALIFIED EFH'!Y$4,'HOURS&amp;CYCLES INPUT'!$E$2:$E$9999,'QUALIFIED EFH'!Y$5))</f>
        <v>337.28</v>
      </c>
      <c r="Z10" s="476">
        <f>IF(Z$2&lt;&gt;"",IF($C10&lt;&gt;"TBA",Z$2/114,0),SUMIFS('HOURS&amp;CYCLES INPUT'!$F$2:$F$9999,'HOURS&amp;CYCLES INPUT'!$C$2:$C$9999,'QUALIFIED EFH'!$C10,'HOURS&amp;CYCLES INPUT'!$D$2:$D$9999,'QUALIFIED EFH'!Z$4,'HOURS&amp;CYCLES INPUT'!$E$2:$E$9999,'QUALIFIED EFH'!Z$5))</f>
        <v>354.79</v>
      </c>
      <c r="AA10" s="476">
        <f>IF(AA$2&lt;&gt;"",IF($C10&lt;&gt;"TBA",AA$2/114,0),SUMIFS('HOURS&amp;CYCLES INPUT'!$F$2:$F$9999,'HOURS&amp;CYCLES INPUT'!$C$2:$C$9999,'QUALIFIED EFH'!$C10,'HOURS&amp;CYCLES INPUT'!$D$2:$D$9999,'QUALIFIED EFH'!AA$4,'HOURS&amp;CYCLES INPUT'!$E$2:$E$9999,'QUALIFIED EFH'!AA$5))</f>
        <v>292.41000000000003</v>
      </c>
      <c r="AB10" s="476">
        <f>IF(AB$2&lt;&gt;"",IF($C10&lt;&gt;"TBA",AB$2/114,0),SUMIFS('HOURS&amp;CYCLES INPUT'!$F$2:$F$9999,'HOURS&amp;CYCLES INPUT'!$C$2:$C$9999,'QUALIFIED EFH'!$C10,'HOURS&amp;CYCLES INPUT'!$D$2:$D$9999,'QUALIFIED EFH'!AB$4,'HOURS&amp;CYCLES INPUT'!$E$2:$E$9999,'QUALIFIED EFH'!AB$5))</f>
        <v>362.17</v>
      </c>
      <c r="AC10" s="476">
        <f>IF(AC$2&lt;&gt;"",IF($C10&lt;&gt;"TBA",AC$2/114,0),SUMIFS('HOURS&amp;CYCLES INPUT'!$F$2:$F$9999,'HOURS&amp;CYCLES INPUT'!$C$2:$C$9999,'QUALIFIED EFH'!$C10,'HOURS&amp;CYCLES INPUT'!$D$2:$D$9999,'QUALIFIED EFH'!AC$4,'HOURS&amp;CYCLES INPUT'!$E$2:$E$9999,'QUALIFIED EFH'!AC$5))</f>
        <v>296.87</v>
      </c>
      <c r="AD10" s="476">
        <f>IF(AD$2&lt;&gt;"",IF($C10&lt;&gt;"TBA",AD$2/114,0),SUMIFS('HOURS&amp;CYCLES INPUT'!$F$2:$F$9999,'HOURS&amp;CYCLES INPUT'!$C$2:$C$9999,'QUALIFIED EFH'!$C10,'HOURS&amp;CYCLES INPUT'!$D$2:$D$9999,'QUALIFIED EFH'!AD$4,'HOURS&amp;CYCLES INPUT'!$E$2:$E$9999,'QUALIFIED EFH'!AD$5))</f>
        <v>317.61</v>
      </c>
      <c r="AE10" s="476">
        <f>IF(AE$2&lt;&gt;"",IF($C10&lt;&gt;"TBA",AE$2/114,0),SUMIFS('HOURS&amp;CYCLES INPUT'!$F$2:$F$9999,'HOURS&amp;CYCLES INPUT'!$C$2:$C$9999,'QUALIFIED EFH'!$C10,'HOURS&amp;CYCLES INPUT'!$D$2:$D$9999,'QUALIFIED EFH'!AE$4,'HOURS&amp;CYCLES INPUT'!$E$2:$E$9999,'QUALIFIED EFH'!AE$5))</f>
        <v>351.89</v>
      </c>
      <c r="AF10" s="476">
        <f>IF(AF$2&lt;&gt;"",IF($C10&lt;&gt;"TBA",AF$2/114,0),SUMIFS('HOURS&amp;CYCLES INPUT'!$F$2:$F$9999,'HOURS&amp;CYCLES INPUT'!$C$2:$C$9999,'QUALIFIED EFH'!$C10,'HOURS&amp;CYCLES INPUT'!$D$2:$D$9999,'QUALIFIED EFH'!AF$4,'HOURS&amp;CYCLES INPUT'!$E$2:$E$9999,'QUALIFIED EFH'!AF$5))</f>
        <v>352</v>
      </c>
      <c r="AG10" s="476">
        <f>IF(AG$2&lt;&gt;"",IF($C10&lt;&gt;"TBA",AG$2/114,0),SUMIFS('HOURS&amp;CYCLES INPUT'!$F$2:$F$9999,'HOURS&amp;CYCLES INPUT'!$C$2:$C$9999,'QUALIFIED EFH'!$C10,'HOURS&amp;CYCLES INPUT'!$D$2:$D$9999,'QUALIFIED EFH'!AG$4,'HOURS&amp;CYCLES INPUT'!$E$2:$E$9999,'QUALIFIED EFH'!AG$5))</f>
        <v>286.7</v>
      </c>
      <c r="AH10" s="476">
        <f>IF(AH$2&lt;&gt;"",IF($C10&lt;&gt;"TBA",AH$2/114,0),SUMIFS('HOURS&amp;CYCLES INPUT'!$F$2:$F$9999,'HOURS&amp;CYCLES INPUT'!$C$2:$C$9999,'QUALIFIED EFH'!$C10,'HOURS&amp;CYCLES INPUT'!$D$2:$D$9999,'QUALIFIED EFH'!AH$4,'HOURS&amp;CYCLES INPUT'!$E$2:$E$9999,'QUALIFIED EFH'!AH$5))</f>
        <v>230.15</v>
      </c>
      <c r="AI10" s="476">
        <f>IF(AI$2&lt;&gt;"",IF($C10&lt;&gt;"TBA",AI$2/114,0),SUMIFS('HOURS&amp;CYCLES INPUT'!$F$2:$F$9999,'HOURS&amp;CYCLES INPUT'!$C$2:$C$9999,'QUALIFIED EFH'!$C10,'HOURS&amp;CYCLES INPUT'!$D$2:$D$9999,'QUALIFIED EFH'!AI$4,'HOURS&amp;CYCLES INPUT'!$E$2:$E$9999,'QUALIFIED EFH'!AI$5))</f>
        <v>0</v>
      </c>
      <c r="AJ10" s="476">
        <f>IF(AJ$2&lt;&gt;"",IF($C10&lt;&gt;"TBA",AJ$2/114,0),SUMIFS('HOURS&amp;CYCLES INPUT'!$F$2:$F$9999,'HOURS&amp;CYCLES INPUT'!$C$2:$C$9999,'QUALIFIED EFH'!$C10,'HOURS&amp;CYCLES INPUT'!$D$2:$D$9999,'QUALIFIED EFH'!AJ$4,'HOURS&amp;CYCLES INPUT'!$E$2:$E$9999,'QUALIFIED EFH'!AJ$5))</f>
        <v>0</v>
      </c>
      <c r="AK10" s="476">
        <f>IF(AK$2&lt;&gt;"",IF($C10&lt;&gt;"TBA",AK$2/114,0),SUMIFS('HOURS&amp;CYCLES INPUT'!$F$2:$F$9999,'HOURS&amp;CYCLES INPUT'!$C$2:$C$9999,'QUALIFIED EFH'!$C10,'HOURS&amp;CYCLES INPUT'!$D$2:$D$9999,'QUALIFIED EFH'!AK$4,'HOURS&amp;CYCLES INPUT'!$E$2:$E$9999,'QUALIFIED EFH'!AK$5))</f>
        <v>0</v>
      </c>
      <c r="AL10" s="476">
        <f>IF(AL$2&lt;&gt;"",IF($C10&lt;&gt;"TBA",AL$2/114,0),SUMIFS('HOURS&amp;CYCLES INPUT'!$F$2:$F$9999,'HOURS&amp;CYCLES INPUT'!$C$2:$C$9999,'QUALIFIED EFH'!$C10,'HOURS&amp;CYCLES INPUT'!$D$2:$D$9999,'QUALIFIED EFH'!AL$4,'HOURS&amp;CYCLES INPUT'!$E$2:$E$9999,'QUALIFIED EFH'!AL$5))</f>
        <v>0</v>
      </c>
      <c r="AM10" s="476">
        <f>IF(AM$2&lt;&gt;"",IF($C10&lt;&gt;"TBA",AM$2/114,0),SUMIFS('HOURS&amp;CYCLES INPUT'!$F$2:$F$9999,'HOURS&amp;CYCLES INPUT'!$C$2:$C$9999,'QUALIFIED EFH'!$C10,'HOURS&amp;CYCLES INPUT'!$D$2:$D$9999,'QUALIFIED EFH'!AM$4,'HOURS&amp;CYCLES INPUT'!$E$2:$E$9999,'QUALIFIED EFH'!AM$5))</f>
        <v>92.6</v>
      </c>
      <c r="AN10" s="476">
        <f>IF(AN$2&lt;&gt;"",IF($C10&lt;&gt;"TBA",AN$2/114,0),SUMIFS('HOURS&amp;CYCLES INPUT'!$F$2:$F$9999,'HOURS&amp;CYCLES INPUT'!$C$2:$C$9999,'QUALIFIED EFH'!$C10,'HOURS&amp;CYCLES INPUT'!$D$2:$D$9999,'QUALIFIED EFH'!AN$4,'HOURS&amp;CYCLES INPUT'!$E$2:$E$9999,'QUALIFIED EFH'!AN$5))</f>
        <v>372.29</v>
      </c>
      <c r="AO10" s="476">
        <f>IF(AO$2&lt;&gt;"",IF($C10&lt;&gt;"TBA",AO$2/114,0),SUMIFS('HOURS&amp;CYCLES INPUT'!$F$2:$F$9999,'HOURS&amp;CYCLES INPUT'!$C$2:$C$9999,'QUALIFIED EFH'!$C10,'HOURS&amp;CYCLES INPUT'!$D$2:$D$9999,'QUALIFIED EFH'!AO$4,'HOURS&amp;CYCLES INPUT'!$E$2:$E$9999,'QUALIFIED EFH'!AO$5))</f>
        <v>358.1</v>
      </c>
      <c r="AP10" s="476">
        <f>IF(AP$2&lt;&gt;"",IF($C10&lt;&gt;"TBA",AP$2/114,0),SUMIFS('HOURS&amp;CYCLES INPUT'!$F$2:$F$9999,'HOURS&amp;CYCLES INPUT'!$C$2:$C$9999,'QUALIFIED EFH'!$C10,'HOURS&amp;CYCLES INPUT'!$D$2:$D$9999,'QUALIFIED EFH'!AP$4,'HOURS&amp;CYCLES INPUT'!$E$2:$E$9999,'QUALIFIED EFH'!AP$5))</f>
        <v>335</v>
      </c>
      <c r="AQ10" s="476">
        <f>IF(AQ$2&lt;&gt;"",IF($C10&lt;&gt;"TBA",AQ$2/114,0),SUMIFS('HOURS&amp;CYCLES INPUT'!$F$2:$F$9999,'HOURS&amp;CYCLES INPUT'!$C$2:$C$9999,'QUALIFIED EFH'!$C10,'HOURS&amp;CYCLES INPUT'!$D$2:$D$9999,'QUALIFIED EFH'!AQ$4,'HOURS&amp;CYCLES INPUT'!$E$2:$E$9999,'QUALIFIED EFH'!AQ$5))</f>
        <v>226.37</v>
      </c>
      <c r="AR10" s="476">
        <f>IF(AR$2&lt;&gt;"",IF($C10&lt;&gt;"TBA",AR$2/114,0),SUMIFS('HOURS&amp;CYCLES INPUT'!$F$2:$F$9999,'HOURS&amp;CYCLES INPUT'!$C$2:$C$9999,'QUALIFIED EFH'!$C10,'HOURS&amp;CYCLES INPUT'!$D$2:$D$9999,'QUALIFIED EFH'!AR$4,'HOURS&amp;CYCLES INPUT'!$E$2:$E$9999,'QUALIFIED EFH'!AR$5))</f>
        <v>0</v>
      </c>
      <c r="AS10" s="476">
        <f>IF(AS$2&lt;&gt;"",IF($C10&lt;&gt;"TBA",AS$2/114,0),SUMIFS('HOURS&amp;CYCLES INPUT'!$F$2:$F$9999,'HOURS&amp;CYCLES INPUT'!$C$2:$C$9999,'QUALIFIED EFH'!$C10,'HOURS&amp;CYCLES INPUT'!$D$2:$D$9999,'QUALIFIED EFH'!AS$4,'HOURS&amp;CYCLES INPUT'!$E$2:$E$9999,'QUALIFIED EFH'!AS$5))</f>
        <v>0</v>
      </c>
      <c r="AT10" s="476">
        <f>IF(AT$2&lt;&gt;"",IF($C10&lt;&gt;"TBA",AT$2/114,0),SUMIFS('HOURS&amp;CYCLES INPUT'!$F$2:$F$9999,'HOURS&amp;CYCLES INPUT'!$C$2:$C$9999,'QUALIFIED EFH'!$C10,'HOURS&amp;CYCLES INPUT'!$D$2:$D$9999,'QUALIFIED EFH'!AT$4,'HOURS&amp;CYCLES INPUT'!$E$2:$E$9999,'QUALIFIED EFH'!AT$5))</f>
        <v>0</v>
      </c>
      <c r="AU10" s="476">
        <f>IF(AU$2&lt;&gt;"",IF($C10&lt;&gt;"TBA",AU$2/114,0),SUMIFS('HOURS&amp;CYCLES INPUT'!$F$2:$F$9999,'HOURS&amp;CYCLES INPUT'!$C$2:$C$9999,'QUALIFIED EFH'!$C10,'HOURS&amp;CYCLES INPUT'!$D$2:$D$9999,'QUALIFIED EFH'!AU$4,'HOURS&amp;CYCLES INPUT'!$E$2:$E$9999,'QUALIFIED EFH'!AU$5))</f>
        <v>0</v>
      </c>
      <c r="AV10" s="476">
        <f>IF(AV$2&lt;&gt;"",IF($C10&lt;&gt;"TBA",AV$2/114,0),SUMIFS('HOURS&amp;CYCLES INPUT'!$F$2:$F$9999,'HOURS&amp;CYCLES INPUT'!$C$2:$C$9999,'QUALIFIED EFH'!$C10,'HOURS&amp;CYCLES INPUT'!$D$2:$D$9999,'QUALIFIED EFH'!AV$4,'HOURS&amp;CYCLES INPUT'!$E$2:$E$9999,'QUALIFIED EFH'!AV$5))</f>
        <v>0.92</v>
      </c>
      <c r="AW10" s="476">
        <f>IF(AW$2&lt;&gt;"",IF($C10&lt;&gt;"TBA",AW$2/114,0),SUMIFS('HOURS&amp;CYCLES INPUT'!$F$2:$F$9999,'HOURS&amp;CYCLES INPUT'!$C$2:$C$9999,'QUALIFIED EFH'!$C10,'HOURS&amp;CYCLES INPUT'!$D$2:$D$9999,'QUALIFIED EFH'!AW$4,'HOURS&amp;CYCLES INPUT'!$E$2:$E$9999,'QUALIFIED EFH'!AW$5))</f>
        <v>0</v>
      </c>
      <c r="AX10" s="476">
        <f>IF(AX$2&lt;&gt;"",IF($C10&lt;&gt;"TBA",AX$2/114,0),SUMIFS('HOURS&amp;CYCLES INPUT'!$F$2:$F$9999,'HOURS&amp;CYCLES INPUT'!$C$2:$C$9999,'QUALIFIED EFH'!$C10,'HOURS&amp;CYCLES INPUT'!$D$2:$D$9999,'QUALIFIED EFH'!AX$4,'HOURS&amp;CYCLES INPUT'!$E$2:$E$9999,'QUALIFIED EFH'!AX$5))</f>
        <v>0</v>
      </c>
      <c r="AY10" s="476">
        <f>IF(AY$2&lt;&gt;"",IF($C10&lt;&gt;"TBA",AY$2/114,0),SUMIFS('HOURS&amp;CYCLES INPUT'!$F$2:$F$9999,'HOURS&amp;CYCLES INPUT'!$C$2:$C$9999,'QUALIFIED EFH'!$C10,'HOURS&amp;CYCLES INPUT'!$D$2:$D$9999,'QUALIFIED EFH'!AY$4,'HOURS&amp;CYCLES INPUT'!$E$2:$E$9999,'QUALIFIED EFH'!AY$5))</f>
        <v>0</v>
      </c>
      <c r="AZ10" s="476">
        <f>IF(AZ$2&lt;&gt;"",IF($C10&lt;&gt;"TBA",AZ$2/114,0),SUMIFS('HOURS&amp;CYCLES INPUT'!$F$2:$F$9999,'HOURS&amp;CYCLES INPUT'!$C$2:$C$9999,'QUALIFIED EFH'!$C10,'HOURS&amp;CYCLES INPUT'!$D$2:$D$9999,'QUALIFIED EFH'!AZ$4,'HOURS&amp;CYCLES INPUT'!$E$2:$E$9999,'QUALIFIED EFH'!AZ$5))</f>
        <v>0</v>
      </c>
      <c r="BA10" s="476">
        <f>IF(BA$2&lt;&gt;"",IF($C10&lt;&gt;"TBA",BA$2/114,0),SUMIFS('HOURS&amp;CYCLES INPUT'!$F$2:$F$9999,'HOURS&amp;CYCLES INPUT'!$C$2:$C$9999,'QUALIFIED EFH'!$C10,'HOURS&amp;CYCLES INPUT'!$D$2:$D$9999,'QUALIFIED EFH'!BA$4,'HOURS&amp;CYCLES INPUT'!$E$2:$E$9999,'QUALIFIED EFH'!BA$5))</f>
        <v>0</v>
      </c>
      <c r="BB10" s="476">
        <f>IF(BB$2&lt;&gt;"",IF($C10&lt;&gt;"TBA",BB$2/114,0),SUMIFS('HOURS&amp;CYCLES INPUT'!$F$2:$F$9999,'HOURS&amp;CYCLES INPUT'!$C$2:$C$9999,'QUALIFIED EFH'!$C10,'HOURS&amp;CYCLES INPUT'!$D$2:$D$9999,'QUALIFIED EFH'!BB$4,'HOURS&amp;CYCLES INPUT'!$E$2:$E$9999,'QUALIFIED EFH'!BB$5))</f>
        <v>0</v>
      </c>
      <c r="BC10" s="476">
        <f>IF(BC$2&lt;&gt;"",IF($C10&lt;&gt;"TBA",BC$2/114,0),SUMIFS('HOURS&amp;CYCLES INPUT'!$F$2:$F$9999,'HOURS&amp;CYCLES INPUT'!$C$2:$C$9999,'QUALIFIED EFH'!$C10,'HOURS&amp;CYCLES INPUT'!$D$2:$D$9999,'QUALIFIED EFH'!BC$4,'HOURS&amp;CYCLES INPUT'!$E$2:$E$9999,'QUALIFIED EFH'!BC$5))</f>
        <v>0</v>
      </c>
      <c r="BD10" s="476">
        <f>IF(BD$2&lt;&gt;"",IF($C10&lt;&gt;"TBA",BD$2/114,0),SUMIFS('HOURS&amp;CYCLES INPUT'!$F$2:$F$9999,'HOURS&amp;CYCLES INPUT'!$C$2:$C$9999,'QUALIFIED EFH'!$C10,'HOURS&amp;CYCLES INPUT'!$D$2:$D$9999,'QUALIFIED EFH'!BD$4,'HOURS&amp;CYCLES INPUT'!$E$2:$E$9999,'QUALIFIED EFH'!BD$5))</f>
        <v>0</v>
      </c>
      <c r="BE10" s="476">
        <f>IF(BE$2&lt;&gt;"",IF($C10&lt;&gt;"TBA",BE$2/114,0),SUMIFS('HOURS&amp;CYCLES INPUT'!$F$2:$F$9999,'HOURS&amp;CYCLES INPUT'!$C$2:$C$9999,'QUALIFIED EFH'!$C10,'HOURS&amp;CYCLES INPUT'!$D$2:$D$9999,'QUALIFIED EFH'!BE$4,'HOURS&amp;CYCLES INPUT'!$E$2:$E$9999,'QUALIFIED EFH'!BE$5))</f>
        <v>0</v>
      </c>
      <c r="BF10" s="476">
        <f>IF(BF$2&lt;&gt;"",IF($C10&lt;&gt;"TBA",BF$2/114,0),SUMIFS('HOURS&amp;CYCLES INPUT'!$F$2:$F$9999,'HOURS&amp;CYCLES INPUT'!$C$2:$C$9999,'QUALIFIED EFH'!$C10,'HOURS&amp;CYCLES INPUT'!$D$2:$D$9999,'QUALIFIED EFH'!BF$4,'HOURS&amp;CYCLES INPUT'!$E$2:$E$9999,'QUALIFIED EFH'!BF$5))</f>
        <v>0</v>
      </c>
      <c r="BG10" s="476">
        <f>IF(BG$2&lt;&gt;"",IF($C10&lt;&gt;"TBA",BG$2/114,0),SUMIFS('HOURS&amp;CYCLES INPUT'!$F$2:$F$9999,'HOURS&amp;CYCLES INPUT'!$C$2:$C$9999,'QUALIFIED EFH'!$C10,'HOURS&amp;CYCLES INPUT'!$D$2:$D$9999,'QUALIFIED EFH'!BG$4,'HOURS&amp;CYCLES INPUT'!$E$2:$E$9999,'QUALIFIED EFH'!BG$5))</f>
        <v>0</v>
      </c>
      <c r="BH10" s="476">
        <f>IF(BH$2&lt;&gt;"",IF($C10&lt;&gt;"TBA",BH$2/114,0),SUMIFS('HOURS&amp;CYCLES INPUT'!$F$2:$F$9999,'HOURS&amp;CYCLES INPUT'!$C$2:$C$9999,'QUALIFIED EFH'!$C10,'HOURS&amp;CYCLES INPUT'!$D$2:$D$9999,'QUALIFIED EFH'!BH$4,'HOURS&amp;CYCLES INPUT'!$E$2:$E$9999,'QUALIFIED EFH'!BH$5))</f>
        <v>0</v>
      </c>
      <c r="BI10" s="476">
        <f>IF(BI$2&lt;&gt;"",IF($C10&lt;&gt;"TBA",BI$2/114,0),SUMIFS('HOURS&amp;CYCLES INPUT'!$F$2:$F$9999,'HOURS&amp;CYCLES INPUT'!$C$2:$C$9999,'QUALIFIED EFH'!$C10,'HOURS&amp;CYCLES INPUT'!$D$2:$D$9999,'QUALIFIED EFH'!BI$4,'HOURS&amp;CYCLES INPUT'!$E$2:$E$9999,'QUALIFIED EFH'!BI$5))</f>
        <v>0</v>
      </c>
      <c r="BJ10" s="476">
        <f>IF(BJ$2&lt;&gt;"",IF($C10&lt;&gt;"TBA",BJ$2/114,0),SUMIFS('HOURS&amp;CYCLES INPUT'!$F$2:$F$9999,'HOURS&amp;CYCLES INPUT'!$C$2:$C$9999,'QUALIFIED EFH'!$C10,'HOURS&amp;CYCLES INPUT'!$D$2:$D$9999,'QUALIFIED EFH'!BJ$4,'HOURS&amp;CYCLES INPUT'!$E$2:$E$9999,'QUALIFIED EFH'!BJ$5))</f>
        <v>0</v>
      </c>
      <c r="BK10" s="476">
        <f>IF(BK$2&lt;&gt;"",IF($C10&lt;&gt;"TBA",BK$2/114,0),SUMIFS('HOURS&amp;CYCLES INPUT'!$F$2:$F$9999,'HOURS&amp;CYCLES INPUT'!$C$2:$C$9999,'QUALIFIED EFH'!$C10,'HOURS&amp;CYCLES INPUT'!$D$2:$D$9999,'QUALIFIED EFH'!BK$4,'HOURS&amp;CYCLES INPUT'!$E$2:$E$9999,'QUALIFIED EFH'!BK$5))</f>
        <v>0</v>
      </c>
      <c r="BL10" s="476">
        <f>IF(BL$2&lt;&gt;"",IF($C10&lt;&gt;"TBA",BL$2/114,0),SUMIFS('HOURS&amp;CYCLES INPUT'!$F$2:$F$9999,'HOURS&amp;CYCLES INPUT'!$C$2:$C$9999,'QUALIFIED EFH'!$C10,'HOURS&amp;CYCLES INPUT'!$D$2:$D$9999,'QUALIFIED EFH'!BL$4,'HOURS&amp;CYCLES INPUT'!$E$2:$E$9999,'QUALIFIED EFH'!BL$5))</f>
        <v>0</v>
      </c>
      <c r="BM10" s="476">
        <f>IF(BM$2&lt;&gt;"",IF($C10&lt;&gt;"TBA",BM$2/114,0),SUMIFS('HOURS&amp;CYCLES INPUT'!$F$2:$F$9999,'HOURS&amp;CYCLES INPUT'!$C$2:$C$9999,'QUALIFIED EFH'!$C10,'HOURS&amp;CYCLES INPUT'!$D$2:$D$9999,'QUALIFIED EFH'!BM$4,'HOURS&amp;CYCLES INPUT'!$E$2:$E$9999,'QUALIFIED EFH'!BM$5))</f>
        <v>0</v>
      </c>
      <c r="BN10" s="476">
        <f>IF(BN$2&lt;&gt;"",IF($C10&lt;&gt;"TBA",BN$2/114,0),SUMIFS('HOURS&amp;CYCLES INPUT'!$F$2:$F$9999,'HOURS&amp;CYCLES INPUT'!$C$2:$C$9999,'QUALIFIED EFH'!$C10,'HOURS&amp;CYCLES INPUT'!$D$2:$D$9999,'QUALIFIED EFH'!BN$4,'HOURS&amp;CYCLES INPUT'!$E$2:$E$9999,'QUALIFIED EFH'!BN$5))</f>
        <v>0</v>
      </c>
      <c r="BO10" s="476">
        <f>IF(BO$2&lt;&gt;"",IF($C10&lt;&gt;"TBA",BO$2/114,0),SUMIFS('HOURS&amp;CYCLES INPUT'!$F$2:$F$9999,'HOURS&amp;CYCLES INPUT'!$C$2:$C$9999,'QUALIFIED EFH'!$C10,'HOURS&amp;CYCLES INPUT'!$D$2:$D$9999,'QUALIFIED EFH'!BO$4,'HOURS&amp;CYCLES INPUT'!$E$2:$E$9999,'QUALIFIED EFH'!BO$5))</f>
        <v>0</v>
      </c>
      <c r="BP10" s="476">
        <f>IF(BP$2&lt;&gt;"",IF($C10&lt;&gt;"TBA",BP$2/114,0),SUMIFS('HOURS&amp;CYCLES INPUT'!$F$2:$F$9999,'HOURS&amp;CYCLES INPUT'!$C$2:$C$9999,'QUALIFIED EFH'!$C10,'HOURS&amp;CYCLES INPUT'!$D$2:$D$9999,'QUALIFIED EFH'!BP$4,'HOURS&amp;CYCLES INPUT'!$E$2:$E$9999,'QUALIFIED EFH'!BP$5))</f>
        <v>0</v>
      </c>
      <c r="BQ10" s="476">
        <f>IF(BQ$2&lt;&gt;"",IF($C10&lt;&gt;"TBA",BQ$2/114,0),SUMIFS('HOURS&amp;CYCLES INPUT'!$F$2:$F$9999,'HOURS&amp;CYCLES INPUT'!$C$2:$C$9999,'QUALIFIED EFH'!$C10,'HOURS&amp;CYCLES INPUT'!$D$2:$D$9999,'QUALIFIED EFH'!BQ$4,'HOURS&amp;CYCLES INPUT'!$E$2:$E$9999,'QUALIFIED EFH'!BQ$5))</f>
        <v>0</v>
      </c>
      <c r="BR10" s="476">
        <f>IF(BR$2&lt;&gt;"",IF($C10&lt;&gt;"TBA",BR$2/114,0),SUMIFS('HOURS&amp;CYCLES INPUT'!$F$2:$F$9999,'HOURS&amp;CYCLES INPUT'!$C$2:$C$9999,'QUALIFIED EFH'!$C10,'HOURS&amp;CYCLES INPUT'!$D$2:$D$9999,'QUALIFIED EFH'!BR$4,'HOURS&amp;CYCLES INPUT'!$E$2:$E$9999,'QUALIFIED EFH'!BR$5))</f>
        <v>0</v>
      </c>
      <c r="BS10" s="476">
        <f>IF(BS$2&lt;&gt;"",IF($C10&lt;&gt;"TBA",BS$2/114,0),SUMIFS('HOURS&amp;CYCLES INPUT'!$F$2:$F$9999,'HOURS&amp;CYCLES INPUT'!$C$2:$C$9999,'QUALIFIED EFH'!$C10,'HOURS&amp;CYCLES INPUT'!$D$2:$D$9999,'QUALIFIED EFH'!BS$4,'HOURS&amp;CYCLES INPUT'!$E$2:$E$9999,'QUALIFIED EFH'!BS$5))</f>
        <v>0</v>
      </c>
      <c r="BT10" s="476">
        <f>IF(BT$2&lt;&gt;"",IF($C10&lt;&gt;"TBA",BT$2/114,0),SUMIFS('HOURS&amp;CYCLES INPUT'!$F$2:$F$9999,'HOURS&amp;CYCLES INPUT'!$C$2:$C$9999,'QUALIFIED EFH'!$C10,'HOURS&amp;CYCLES INPUT'!$D$2:$D$9999,'QUALIFIED EFH'!BT$4,'HOURS&amp;CYCLES INPUT'!$E$2:$E$9999,'QUALIFIED EFH'!BT$5))</f>
        <v>0</v>
      </c>
      <c r="BU10" s="476">
        <f>IF(BU$2&lt;&gt;"",IF($C10&lt;&gt;"TBA",BU$2/114,0),SUMIFS('HOURS&amp;CYCLES INPUT'!$F$2:$F$9999,'HOURS&amp;CYCLES INPUT'!$C$2:$C$9999,'QUALIFIED EFH'!$C10,'HOURS&amp;CYCLES INPUT'!$D$2:$D$9999,'QUALIFIED EFH'!BU$4,'HOURS&amp;CYCLES INPUT'!$E$2:$E$9999,'QUALIFIED EFH'!BU$5))</f>
        <v>0</v>
      </c>
      <c r="BV10" s="476">
        <f>IF(BV$2&lt;&gt;"",IF($C10&lt;&gt;"TBA",BV$2/114,0),SUMIFS('HOURS&amp;CYCLES INPUT'!$F$2:$F$9999,'HOURS&amp;CYCLES INPUT'!$C$2:$C$9999,'QUALIFIED EFH'!$C10,'HOURS&amp;CYCLES INPUT'!$D$2:$D$9999,'QUALIFIED EFH'!BV$4,'HOURS&amp;CYCLES INPUT'!$E$2:$E$9999,'QUALIFIED EFH'!BV$5))</f>
        <v>0</v>
      </c>
      <c r="BW10" s="476">
        <f>IF(BW$2&lt;&gt;"",IF($C10&lt;&gt;"TBA",BW$2/114,0),SUMIFS('HOURS&amp;CYCLES INPUT'!$F$2:$F$9999,'HOURS&amp;CYCLES INPUT'!$C$2:$C$9999,'QUALIFIED EFH'!$C10,'HOURS&amp;CYCLES INPUT'!$D$2:$D$9999,'QUALIFIED EFH'!BW$4,'HOURS&amp;CYCLES INPUT'!$E$2:$E$9999,'QUALIFIED EFH'!BW$5))</f>
        <v>0</v>
      </c>
      <c r="BX10" s="476">
        <f>IF(BX$2&lt;&gt;"",IF($C10&lt;&gt;"TBA",BX$2/114,0),SUMIFS('HOURS&amp;CYCLES INPUT'!$F$2:$F$9999,'HOURS&amp;CYCLES INPUT'!$C$2:$C$9999,'QUALIFIED EFH'!$C10,'HOURS&amp;CYCLES INPUT'!$D$2:$D$9999,'QUALIFIED EFH'!BX$4,'HOURS&amp;CYCLES INPUT'!$E$2:$E$9999,'QUALIFIED EFH'!BX$5))</f>
        <v>0</v>
      </c>
      <c r="BY10" s="476">
        <f>IF(BY$2&lt;&gt;"",IF($C10&lt;&gt;"TBA",BY$2/114,0),SUMIFS('HOURS&amp;CYCLES INPUT'!$F$2:$F$9999,'HOURS&amp;CYCLES INPUT'!$C$2:$C$9999,'QUALIFIED EFH'!$C10,'HOURS&amp;CYCLES INPUT'!$D$2:$D$9999,'QUALIFIED EFH'!BY$4,'HOURS&amp;CYCLES INPUT'!$E$2:$E$9999,'QUALIFIED EFH'!BY$5))</f>
        <v>0</v>
      </c>
      <c r="BZ10" s="476">
        <f>IF(BZ$2&lt;&gt;"",IF($C10&lt;&gt;"TBA",BZ$2/114,0),SUMIFS('HOURS&amp;CYCLES INPUT'!$F$2:$F$9999,'HOURS&amp;CYCLES INPUT'!$C$2:$C$9999,'QUALIFIED EFH'!$C10,'HOURS&amp;CYCLES INPUT'!$D$2:$D$9999,'QUALIFIED EFH'!BZ$4,'HOURS&amp;CYCLES INPUT'!$E$2:$E$9999,'QUALIFIED EFH'!BZ$5))</f>
        <v>0</v>
      </c>
      <c r="CA10" s="476">
        <f>IF(CA$2&lt;&gt;"",IF($C10&lt;&gt;"TBA",CA$2/114,0),SUMIFS('HOURS&amp;CYCLES INPUT'!$F$2:$F$9999,'HOURS&amp;CYCLES INPUT'!$C$2:$C$9999,'QUALIFIED EFH'!$C10,'HOURS&amp;CYCLES INPUT'!$D$2:$D$9999,'QUALIFIED EFH'!CA$4,'HOURS&amp;CYCLES INPUT'!$E$2:$E$9999,'QUALIFIED EFH'!CA$5))</f>
        <v>0</v>
      </c>
      <c r="CB10" s="476">
        <f>IF(CB$2&lt;&gt;"",IF($C10&lt;&gt;"TBA",CB$2/114,0),SUMIFS('HOURS&amp;CYCLES INPUT'!$F$2:$F$9999,'HOURS&amp;CYCLES INPUT'!$C$2:$C$9999,'QUALIFIED EFH'!$C10,'HOURS&amp;CYCLES INPUT'!$D$2:$D$9999,'QUALIFIED EFH'!CB$4,'HOURS&amp;CYCLES INPUT'!$E$2:$E$9999,'QUALIFIED EFH'!CB$5))</f>
        <v>0</v>
      </c>
      <c r="CC10" s="476">
        <f>IF(CC$2&lt;&gt;"",IF($C10&lt;&gt;"TBA",CC$2/114,0),SUMIFS('HOURS&amp;CYCLES INPUT'!$F$2:$F$9999,'HOURS&amp;CYCLES INPUT'!$C$2:$C$9999,'QUALIFIED EFH'!$C10,'HOURS&amp;CYCLES INPUT'!$D$2:$D$9999,'QUALIFIED EFH'!CC$4,'HOURS&amp;CYCLES INPUT'!$E$2:$E$9999,'QUALIFIED EFH'!CC$5))</f>
        <v>0</v>
      </c>
      <c r="CD10" s="476">
        <f>IF(CD$2&lt;&gt;"",IF($C10&lt;&gt;"TBA",CD$2/114,0),SUMIFS('HOURS&amp;CYCLES INPUT'!$F$2:$F$9999,'HOURS&amp;CYCLES INPUT'!$C$2:$C$9999,'QUALIFIED EFH'!$C10,'HOURS&amp;CYCLES INPUT'!$D$2:$D$9999,'QUALIFIED EFH'!CD$4,'HOURS&amp;CYCLES INPUT'!$E$2:$E$9999,'QUALIFIED EFH'!CD$5))</f>
        <v>0</v>
      </c>
      <c r="CE10" s="476">
        <f>IF(CE$2&lt;&gt;"",IF($C10&lt;&gt;"TBA",CE$2/114,0),SUMIFS('HOURS&amp;CYCLES INPUT'!$F$2:$F$9999,'HOURS&amp;CYCLES INPUT'!$C$2:$C$9999,'QUALIFIED EFH'!$C10,'HOURS&amp;CYCLES INPUT'!$D$2:$D$9999,'QUALIFIED EFH'!CE$4,'HOURS&amp;CYCLES INPUT'!$E$2:$E$9999,'QUALIFIED EFH'!CE$5))</f>
        <v>0</v>
      </c>
      <c r="CF10" s="476">
        <f>IF(CF$2&lt;&gt;"",IF($C10&lt;&gt;"TBA",CF$2/114,0),SUMIFS('HOURS&amp;CYCLES INPUT'!$F$2:$F$9999,'HOURS&amp;CYCLES INPUT'!$C$2:$C$9999,'QUALIFIED EFH'!$C10,'HOURS&amp;CYCLES INPUT'!$D$2:$D$9999,'QUALIFIED EFH'!CF$4,'HOURS&amp;CYCLES INPUT'!$E$2:$E$9999,'QUALIFIED EFH'!CF$5))</f>
        <v>0</v>
      </c>
      <c r="CG10" s="476">
        <f>IF(CG$2&lt;&gt;"",IF($C10&lt;&gt;"TBA",CG$2/114,0),SUMIFS('HOURS&amp;CYCLES INPUT'!$F$2:$F$9999,'HOURS&amp;CYCLES INPUT'!$C$2:$C$9999,'QUALIFIED EFH'!$C10,'HOURS&amp;CYCLES INPUT'!$D$2:$D$9999,'QUALIFIED EFH'!CG$4,'HOURS&amp;CYCLES INPUT'!$E$2:$E$9999,'QUALIFIED EFH'!CG$5))</f>
        <v>0</v>
      </c>
      <c r="CH10" s="476">
        <f>IF(CH$2&lt;&gt;"",IF($C10&lt;&gt;"TBA",CH$2/114,0),SUMIFS('HOURS&amp;CYCLES INPUT'!$F$2:$F$9999,'HOURS&amp;CYCLES INPUT'!$C$2:$C$9999,'QUALIFIED EFH'!$C10,'HOURS&amp;CYCLES INPUT'!$D$2:$D$9999,'QUALIFIED EFH'!CH$4,'HOURS&amp;CYCLES INPUT'!$E$2:$E$9999,'QUALIFIED EFH'!CH$5))</f>
        <v>0</v>
      </c>
      <c r="CI10" s="476">
        <f>IF(CI$2&lt;&gt;"",IF($C10&lt;&gt;"TBA",CI$2/114,0),SUMIFS('HOURS&amp;CYCLES INPUT'!$F$2:$F$9999,'HOURS&amp;CYCLES INPUT'!$C$2:$C$9999,'QUALIFIED EFH'!$C10,'HOURS&amp;CYCLES INPUT'!$D$2:$D$9999,'QUALIFIED EFH'!CI$4,'HOURS&amp;CYCLES INPUT'!$E$2:$E$9999,'QUALIFIED EFH'!CI$5))</f>
        <v>0</v>
      </c>
      <c r="CJ10" s="476">
        <f>IF(CJ$2&lt;&gt;"",IF($C10&lt;&gt;"TBA",CJ$2/114,0),SUMIFS('HOURS&amp;CYCLES INPUT'!$F$2:$F$9999,'HOURS&amp;CYCLES INPUT'!$C$2:$C$9999,'QUALIFIED EFH'!$C10,'HOURS&amp;CYCLES INPUT'!$D$2:$D$9999,'QUALIFIED EFH'!CJ$4,'HOURS&amp;CYCLES INPUT'!$E$2:$E$9999,'QUALIFIED EFH'!CJ$5))</f>
        <v>0</v>
      </c>
      <c r="CK10" s="476">
        <f>IF(CK$2&lt;&gt;"",IF($C10&lt;&gt;"TBA",CK$2/114,0),SUMIFS('HOURS&amp;CYCLES INPUT'!$F$2:$F$9999,'HOURS&amp;CYCLES INPUT'!$C$2:$C$9999,'QUALIFIED EFH'!$C10,'HOURS&amp;CYCLES INPUT'!$D$2:$D$9999,'QUALIFIED EFH'!CK$4,'HOURS&amp;CYCLES INPUT'!$E$2:$E$9999,'QUALIFIED EFH'!CK$5))</f>
        <v>0</v>
      </c>
      <c r="CL10" s="476">
        <f>IF(CL$2&lt;&gt;"",IF($C10&lt;&gt;"TBA",CL$2/114,0),SUMIFS('HOURS&amp;CYCLES INPUT'!$F$2:$F$9999,'HOURS&amp;CYCLES INPUT'!$C$2:$C$9999,'QUALIFIED EFH'!$C10,'HOURS&amp;CYCLES INPUT'!$D$2:$D$9999,'QUALIFIED EFH'!CL$4,'HOURS&amp;CYCLES INPUT'!$E$2:$E$9999,'QUALIFIED EFH'!CL$5))</f>
        <v>0</v>
      </c>
      <c r="CM10" s="476">
        <f>IF(CM$2&lt;&gt;"",IF($C10&lt;&gt;"TBA",CM$2/114,0),SUMIFS('HOURS&amp;CYCLES INPUT'!$F$2:$F$9999,'HOURS&amp;CYCLES INPUT'!$C$2:$C$9999,'QUALIFIED EFH'!$C10,'HOURS&amp;CYCLES INPUT'!$D$2:$D$9999,'QUALIFIED EFH'!CM$4,'HOURS&amp;CYCLES INPUT'!$E$2:$E$9999,'QUALIFIED EFH'!CM$5))</f>
        <v>0</v>
      </c>
      <c r="CN10" s="476">
        <f>IF(CN$2&lt;&gt;"",IF($C10&lt;&gt;"TBA",CN$2/114,0),SUMIFS('HOURS&amp;CYCLES INPUT'!$F$2:$F$9999,'HOURS&amp;CYCLES INPUT'!$C$2:$C$9999,'QUALIFIED EFH'!$C10,'HOURS&amp;CYCLES INPUT'!$D$2:$D$9999,'QUALIFIED EFH'!CN$4,'HOURS&amp;CYCLES INPUT'!$E$2:$E$9999,'QUALIFIED EFH'!CN$5))</f>
        <v>0</v>
      </c>
      <c r="CO10" s="476">
        <f>IF(CO$2&lt;&gt;"",IF($C10&lt;&gt;"TBA",CO$2/114,0),SUMIFS('HOURS&amp;CYCLES INPUT'!$F$2:$F$9999,'HOURS&amp;CYCLES INPUT'!$C$2:$C$9999,'QUALIFIED EFH'!$C10,'HOURS&amp;CYCLES INPUT'!$D$2:$D$9999,'QUALIFIED EFH'!CO$4,'HOURS&amp;CYCLES INPUT'!$E$2:$E$9999,'QUALIFIED EFH'!CO$5))</f>
        <v>0</v>
      </c>
      <c r="CP10" s="476">
        <f>IF(CP$2&lt;&gt;"",IF($C10&lt;&gt;"TBA",CP$2/114,0),SUMIFS('HOURS&amp;CYCLES INPUT'!$F$2:$F$9999,'HOURS&amp;CYCLES INPUT'!$C$2:$C$9999,'QUALIFIED EFH'!$C10,'HOURS&amp;CYCLES INPUT'!$D$2:$D$9999,'QUALIFIED EFH'!CP$4,'HOURS&amp;CYCLES INPUT'!$E$2:$E$9999,'QUALIFIED EFH'!CP$5))</f>
        <v>24.24</v>
      </c>
      <c r="CQ10" s="476">
        <f>IF(CQ$2&lt;&gt;"",IF($C10&lt;&gt;"TBA",CQ$2/114,0),SUMIFS('HOURS&amp;CYCLES INPUT'!$F$2:$F$9999,'HOURS&amp;CYCLES INPUT'!$C$2:$C$9999,'QUALIFIED EFH'!$C10,'HOURS&amp;CYCLES INPUT'!$D$2:$D$9999,'QUALIFIED EFH'!CQ$4,'HOURS&amp;CYCLES INPUT'!$E$2:$E$9999,'QUALIFIED EFH'!CQ$5))</f>
        <v>393</v>
      </c>
      <c r="CR10" s="476">
        <f>IF(CR$2&lt;&gt;"",IF($C10&lt;&gt;"TBA",CR$2/114,0),SUMIFS('HOURS&amp;CYCLES INPUT'!$F$2:$F$9999,'HOURS&amp;CYCLES INPUT'!$C$2:$C$9999,'QUALIFIED EFH'!$C10,'HOURS&amp;CYCLES INPUT'!$D$2:$D$9999,'QUALIFIED EFH'!CR$4,'HOURS&amp;CYCLES INPUT'!$E$2:$E$9999,'QUALIFIED EFH'!CR$5))</f>
        <v>386.11</v>
      </c>
      <c r="CS10" s="476">
        <f>IF(CS$2&lt;&gt;"",IF($C10&lt;&gt;"TBA",CS$2/114,0),SUMIFS('HOURS&amp;CYCLES INPUT'!$F$2:$F$9999,'HOURS&amp;CYCLES INPUT'!$C$2:$C$9999,'QUALIFIED EFH'!$C10,'HOURS&amp;CYCLES INPUT'!$D$2:$D$9999,'QUALIFIED EFH'!CS$4,'HOURS&amp;CYCLES INPUT'!$E$2:$E$9999,'QUALIFIED EFH'!CS$5))</f>
        <v>337.74</v>
      </c>
      <c r="CT10" s="476">
        <f>IF(CT$2&lt;&gt;"",IF($C10&lt;&gt;"TBA",CT$2/114,0),SUMIFS('HOURS&amp;CYCLES INPUT'!$F$2:$F$9999,'HOURS&amp;CYCLES INPUT'!$C$2:$C$9999,'QUALIFIED EFH'!$C10,'HOURS&amp;CYCLES INPUT'!$D$2:$D$9999,'QUALIFIED EFH'!CT$4,'HOURS&amp;CYCLES INPUT'!$E$2:$E$9999,'QUALIFIED EFH'!CT$5))</f>
        <v>291.27</v>
      </c>
      <c r="CU10" s="476">
        <f>IF(CU$2&lt;&gt;"",IF($C10&lt;&gt;"TBA",CU$2/114,0),SUMIFS('HOURS&amp;CYCLES INPUT'!$F$2:$F$9999,'HOURS&amp;CYCLES INPUT'!$C$2:$C$9999,'QUALIFIED EFH'!$C10,'HOURS&amp;CYCLES INPUT'!$D$2:$D$9999,'QUALIFIED EFH'!CU$4,'HOURS&amp;CYCLES INPUT'!$E$2:$E$9999,'QUALIFIED EFH'!CU$5))</f>
        <v>373.52</v>
      </c>
      <c r="CV10" s="476">
        <f>IF(CV$2&lt;&gt;"",IF($C10&lt;&gt;"TBA",CV$2/114,0),SUMIFS('HOURS&amp;CYCLES INPUT'!$F$2:$F$9999,'HOURS&amp;CYCLES INPUT'!$C$2:$C$9999,'QUALIFIED EFH'!$C10,'HOURS&amp;CYCLES INPUT'!$D$2:$D$9999,'QUALIFIED EFH'!CV$4,'HOURS&amp;CYCLES INPUT'!$E$2:$E$9999,'QUALIFIED EFH'!CV$5))</f>
        <v>409.14</v>
      </c>
      <c r="CW10" s="476">
        <f>IF(CW$2&lt;&gt;"",IF($C10&lt;&gt;"TBA",CW$2/114,0),SUMIFS('HOURS&amp;CYCLES INPUT'!$F$2:$F$9999,'HOURS&amp;CYCLES INPUT'!$C$2:$C$9999,'QUALIFIED EFH'!$C10,'HOURS&amp;CYCLES INPUT'!$D$2:$D$9999,'QUALIFIED EFH'!CW$4,'HOURS&amp;CYCLES INPUT'!$E$2:$E$9999,'QUALIFIED EFH'!CW$5))</f>
        <v>355.83</v>
      </c>
      <c r="CX10" s="476">
        <f>IF(CX$2&lt;&gt;"",IF($C10&lt;&gt;"TBA",CX$2/114,0),SUMIFS('HOURS&amp;CYCLES INPUT'!$F$2:$F$9999,'HOURS&amp;CYCLES INPUT'!$C$2:$C$9999,'QUALIFIED EFH'!$C10,'HOURS&amp;CYCLES INPUT'!$D$2:$D$9999,'QUALIFIED EFH'!CX$4,'HOURS&amp;CYCLES INPUT'!$E$2:$E$9999,'QUALIFIED EFH'!CX$5))</f>
        <v>340.2</v>
      </c>
      <c r="CY10" s="476">
        <f>IF(CY$2&lt;&gt;"",IF($C10&lt;&gt;"TBA",CY$2/114,0),SUMIFS('HOURS&amp;CYCLES INPUT'!$F$2:$F$9999,'HOURS&amp;CYCLES INPUT'!$C$2:$C$9999,'QUALIFIED EFH'!$C10,'HOURS&amp;CYCLES INPUT'!$D$2:$D$9999,'QUALIFIED EFH'!CY$4,'HOURS&amp;CYCLES INPUT'!$E$2:$E$9999,'QUALIFIED EFH'!CY$5))</f>
        <v>415.9</v>
      </c>
      <c r="CZ10" s="476">
        <f>IF(CZ$2&lt;&gt;"",IF($C10&lt;&gt;"TBA",CZ$2/114,0),SUMIFS('HOURS&amp;CYCLES INPUT'!$F$2:$F$9999,'HOURS&amp;CYCLES INPUT'!$C$2:$C$9999,'QUALIFIED EFH'!$C10,'HOURS&amp;CYCLES INPUT'!$D$2:$D$9999,'QUALIFIED EFH'!CZ$4,'HOURS&amp;CYCLES INPUT'!$E$2:$E$9999,'QUALIFIED EFH'!CZ$5))</f>
        <v>334.45</v>
      </c>
      <c r="DA10" s="476">
        <f>IF(DA$2&lt;&gt;"",IF($C10&lt;&gt;"TBA",DA$2/114,0),SUMIFS('HOURS&amp;CYCLES INPUT'!$F$2:$F$9999,'HOURS&amp;CYCLES INPUT'!$C$2:$C$9999,'QUALIFIED EFH'!$C10,'HOURS&amp;CYCLES INPUT'!$D$2:$D$9999,'QUALIFIED EFH'!DA$4,'HOURS&amp;CYCLES INPUT'!$E$2:$E$9999,'QUALIFIED EFH'!DA$5))</f>
        <v>407.05</v>
      </c>
      <c r="DB10" s="476">
        <f>IF(DB$2&lt;&gt;"",IF($C10&lt;&gt;"TBA",DB$2/114,0),SUMIFS('HOURS&amp;CYCLES INPUT'!$F$2:$F$9999,'HOURS&amp;CYCLES INPUT'!$C$2:$C$9999,'QUALIFIED EFH'!$C10,'HOURS&amp;CYCLES INPUT'!$D$2:$D$9999,'QUALIFIED EFH'!DB$4,'HOURS&amp;CYCLES INPUT'!$E$2:$E$9999,'QUALIFIED EFH'!DB$5))</f>
        <v>367.95</v>
      </c>
      <c r="DC10" s="476">
        <f>IF(DC$2&lt;&gt;"",IF($C10&lt;&gt;"TBA",DC$2/114,0),SUMIFS('HOURS&amp;CYCLES INPUT'!$F$2:$F$9999,'HOURS&amp;CYCLES INPUT'!$C$2:$C$9999,'QUALIFIED EFH'!$C10,'HOURS&amp;CYCLES INPUT'!$D$2:$D$9999,'QUALIFIED EFH'!DC$4,'HOURS&amp;CYCLES INPUT'!$E$2:$E$9999,'QUALIFIED EFH'!DC$5))</f>
        <v>384.1</v>
      </c>
      <c r="DD10" s="476">
        <f>IF(DD$2&lt;&gt;"",IF($C10&lt;&gt;"TBA",DD$2/114,0),SUMIFS('HOURS&amp;CYCLES INPUT'!$F$2:$F$9999,'HOURS&amp;CYCLES INPUT'!$C$2:$C$9999,'QUALIFIED EFH'!$C10,'HOURS&amp;CYCLES INPUT'!$D$2:$D$9999,'QUALIFIED EFH'!DD$4,'HOURS&amp;CYCLES INPUT'!$E$2:$E$9999,'QUALIFIED EFH'!DD$5))</f>
        <v>382.2</v>
      </c>
      <c r="DE10" s="476">
        <f>IF(DE$2&lt;&gt;"",IF($C10&lt;&gt;"TBA",DE$2/114,0),SUMIFS('HOURS&amp;CYCLES INPUT'!$F$2:$F$9999,'HOURS&amp;CYCLES INPUT'!$C$2:$C$9999,'QUALIFIED EFH'!$C10,'HOURS&amp;CYCLES INPUT'!$D$2:$D$9999,'QUALIFIED EFH'!DE$4,'HOURS&amp;CYCLES INPUT'!$E$2:$E$9999,'QUALIFIED EFH'!DE$5))</f>
        <v>107.63</v>
      </c>
      <c r="DF10" s="476">
        <f>IF(DF$2&lt;&gt;"",IF($C10&lt;&gt;"TBA",DF$2/114,0),SUMIFS('HOURS&amp;CYCLES INPUT'!$F$2:$F$9999,'HOURS&amp;CYCLES INPUT'!$C$2:$C$9999,'QUALIFIED EFH'!$C10,'HOURS&amp;CYCLES INPUT'!$D$2:$D$9999,'QUALIFIED EFH'!DF$4,'HOURS&amp;CYCLES INPUT'!$E$2:$E$9999,'QUALIFIED EFH'!DF$5))</f>
        <v>397.92</v>
      </c>
      <c r="DG10" s="476">
        <f>IF(DG$2&lt;&gt;"",IF($C10&lt;&gt;"TBA",DG$2/114,0),SUMIFS('HOURS&amp;CYCLES INPUT'!$F$2:$F$9999,'HOURS&amp;CYCLES INPUT'!$C$2:$C$9999,'QUALIFIED EFH'!$C10,'HOURS&amp;CYCLES INPUT'!$D$2:$D$9999,'QUALIFIED EFH'!DG$4,'HOURS&amp;CYCLES INPUT'!$E$2:$E$9999,'QUALIFIED EFH'!DG$5))</f>
        <v>397.27</v>
      </c>
      <c r="DH10" s="476">
        <f>IF(DH$2&lt;&gt;"",IF($C10&lt;&gt;"TBA",DH$2/114,0),SUMIFS('HOURS&amp;CYCLES INPUT'!$F$2:$F$9999,'HOURS&amp;CYCLES INPUT'!$C$2:$C$9999,'QUALIFIED EFH'!$C10,'HOURS&amp;CYCLES INPUT'!$D$2:$D$9999,'QUALIFIED EFH'!DH$4,'HOURS&amp;CYCLES INPUT'!$E$2:$E$9999,'QUALIFIED EFH'!DH$5))</f>
        <v>0</v>
      </c>
      <c r="DI10" s="476">
        <f>IF(DI$2&lt;&gt;"",IF($C10&lt;&gt;"TBA",DI$2/114,0),SUMIFS('HOURS&amp;CYCLES INPUT'!$F$2:$F$9999,'HOURS&amp;CYCLES INPUT'!$C$2:$C$9999,'QUALIFIED EFH'!$C10,'HOURS&amp;CYCLES INPUT'!$D$2:$D$9999,'QUALIFIED EFH'!DI$4,'HOURS&amp;CYCLES INPUT'!$E$2:$E$9999,'QUALIFIED EFH'!DI$5))</f>
        <v>0</v>
      </c>
      <c r="DJ10" s="476">
        <f>IF(DJ$2&lt;&gt;"",IF($C10&lt;&gt;"TBA",DJ$2/114,0),SUMIFS('HOURS&amp;CYCLES INPUT'!$F$2:$F$9999,'HOURS&amp;CYCLES INPUT'!$C$2:$C$9999,'QUALIFIED EFH'!$C10,'HOURS&amp;CYCLES INPUT'!$D$2:$D$9999,'QUALIFIED EFH'!DJ$4,'HOURS&amp;CYCLES INPUT'!$E$2:$E$9999,'QUALIFIED EFH'!DJ$5))</f>
        <v>0</v>
      </c>
      <c r="DK10" s="476">
        <f>IF(DK$2&lt;&gt;"",IF($C10&lt;&gt;"TBA",DK$2/114,0),SUMIFS('HOURS&amp;CYCLES INPUT'!$F$2:$F$9999,'HOURS&amp;CYCLES INPUT'!$C$2:$C$9999,'QUALIFIED EFH'!$C10,'HOURS&amp;CYCLES INPUT'!$D$2:$D$9999,'QUALIFIED EFH'!DK$4,'HOURS&amp;CYCLES INPUT'!$E$2:$E$9999,'QUALIFIED EFH'!DK$5))</f>
        <v>0</v>
      </c>
      <c r="DL10" s="476">
        <f>IF(DL$2&lt;&gt;"",IF($C10&lt;&gt;"TBA",DL$2/114,0),SUMIFS('HOURS&amp;CYCLES INPUT'!$F$2:$F$9999,'HOURS&amp;CYCLES INPUT'!$C$2:$C$9999,'QUALIFIED EFH'!$C10,'HOURS&amp;CYCLES INPUT'!$D$2:$D$9999,'QUALIFIED EFH'!DL$4,'HOURS&amp;CYCLES INPUT'!$E$2:$E$9999,'QUALIFIED EFH'!DL$5))</f>
        <v>0</v>
      </c>
      <c r="DM10" s="476">
        <f>IF(DM$2&lt;&gt;"",IF($C10&lt;&gt;"TBA",DM$2/114,0),SUMIFS('HOURS&amp;CYCLES INPUT'!$F$2:$F$9999,'HOURS&amp;CYCLES INPUT'!$C$2:$C$9999,'QUALIFIED EFH'!$C10,'HOURS&amp;CYCLES INPUT'!$D$2:$D$9999,'QUALIFIED EFH'!DM$4,'HOURS&amp;CYCLES INPUT'!$E$2:$E$9999,'QUALIFIED EFH'!DM$5))</f>
        <v>0</v>
      </c>
      <c r="DN10" s="476">
        <f>IF(DN$2&lt;&gt;"",IF($C10&lt;&gt;"TBA",DN$2/114,0),SUMIFS('HOURS&amp;CYCLES INPUT'!$F$2:$F$9999,'HOURS&amp;CYCLES INPUT'!$C$2:$C$9999,'QUALIFIED EFH'!$C10,'HOURS&amp;CYCLES INPUT'!$D$2:$D$9999,'QUALIFIED EFH'!DN$4,'HOURS&amp;CYCLES INPUT'!$E$2:$E$9999,'QUALIFIED EFH'!DN$5))</f>
        <v>0</v>
      </c>
      <c r="DO10" s="476">
        <f>IF(DO$2&lt;&gt;"",IF($C10&lt;&gt;"TBA",DO$2/114,0),SUMIFS('HOURS&amp;CYCLES INPUT'!$F$2:$F$9999,'HOURS&amp;CYCLES INPUT'!$C$2:$C$9999,'QUALIFIED EFH'!$C10,'HOURS&amp;CYCLES INPUT'!$D$2:$D$9999,'QUALIFIED EFH'!DO$4,'HOURS&amp;CYCLES INPUT'!$E$2:$E$9999,'QUALIFIED EFH'!DO$5))</f>
        <v>0</v>
      </c>
      <c r="DP10" s="476">
        <f>IF(DP$2&lt;&gt;"",IF($C10&lt;&gt;"TBA",DP$2/114,0),SUMIFS('HOURS&amp;CYCLES INPUT'!$F$2:$F$9999,'HOURS&amp;CYCLES INPUT'!$C$2:$C$9999,'QUALIFIED EFH'!$C10,'HOURS&amp;CYCLES INPUT'!$D$2:$D$9999,'QUALIFIED EFH'!DP$4,'HOURS&amp;CYCLES INPUT'!$E$2:$E$9999,'QUALIFIED EFH'!DP$5))</f>
        <v>0</v>
      </c>
      <c r="DQ10" s="476">
        <f>IF(DQ$2&lt;&gt;"",IF($C10&lt;&gt;"TBA",DQ$2/114,0),SUMIFS('HOURS&amp;CYCLES INPUT'!$F$2:$F$9999,'HOURS&amp;CYCLES INPUT'!$C$2:$C$9999,'QUALIFIED EFH'!$C10,'HOURS&amp;CYCLES INPUT'!$D$2:$D$9999,'QUALIFIED EFH'!DQ$4,'HOURS&amp;CYCLES INPUT'!$E$2:$E$9999,'QUALIFIED EFH'!DQ$5))</f>
        <v>0</v>
      </c>
      <c r="DR10" s="476">
        <f>IF(DR$2&lt;&gt;"",IF($C10&lt;&gt;"TBA",DR$2/114,0),SUMIFS('HOURS&amp;CYCLES INPUT'!$F$2:$F$9999,'HOURS&amp;CYCLES INPUT'!$C$2:$C$9999,'QUALIFIED EFH'!$C10,'HOURS&amp;CYCLES INPUT'!$D$2:$D$9999,'QUALIFIED EFH'!DR$4,'HOURS&amp;CYCLES INPUT'!$E$2:$E$9999,'QUALIFIED EFH'!DR$5))</f>
        <v>0</v>
      </c>
      <c r="DS10" s="476">
        <f>IF(DS$2&lt;&gt;"",IF($C10&lt;&gt;"TBA",DS$2/114,0),SUMIFS('HOURS&amp;CYCLES INPUT'!$F$2:$F$9999,'HOURS&amp;CYCLES INPUT'!$C$2:$C$9999,'QUALIFIED EFH'!$C10,'HOURS&amp;CYCLES INPUT'!$D$2:$D$9999,'QUALIFIED EFH'!DS$4,'HOURS&amp;CYCLES INPUT'!$E$2:$E$9999,'QUALIFIED EFH'!DS$5))</f>
        <v>0</v>
      </c>
      <c r="DT10" s="476">
        <f>IF(DT$2&lt;&gt;"",IF($C10&lt;&gt;"TBA",DT$2/114,0),SUMIFS('HOURS&amp;CYCLES INPUT'!$F$2:$F$9999,'HOURS&amp;CYCLES INPUT'!$C$2:$C$9999,'QUALIFIED EFH'!$C10,'HOURS&amp;CYCLES INPUT'!$D$2:$D$9999,'QUALIFIED EFH'!DT$4,'HOURS&amp;CYCLES INPUT'!$E$2:$E$9999,'QUALIFIED EFH'!DT$5))</f>
        <v>0</v>
      </c>
      <c r="DU10" s="476">
        <f>IF(DU$2&lt;&gt;"",IF($C10&lt;&gt;"TBA",DU$2/114,0),SUMIFS('HOURS&amp;CYCLES INPUT'!$F$2:$F$9999,'HOURS&amp;CYCLES INPUT'!$C$2:$C$9999,'QUALIFIED EFH'!$C10,'HOURS&amp;CYCLES INPUT'!$D$2:$D$9999,'QUALIFIED EFH'!DU$4,'HOURS&amp;CYCLES INPUT'!$E$2:$E$9999,'QUALIFIED EFH'!DU$5))</f>
        <v>0</v>
      </c>
      <c r="DV10" s="476">
        <f>IF(DV$2&lt;&gt;"",IF($C10&lt;&gt;"TBA",DV$2/114,0),SUMIFS('HOURS&amp;CYCLES INPUT'!$F$2:$F$9999,'HOURS&amp;CYCLES INPUT'!$C$2:$C$9999,'QUALIFIED EFH'!$C10,'HOURS&amp;CYCLES INPUT'!$D$2:$D$9999,'QUALIFIED EFH'!DV$4,'HOURS&amp;CYCLES INPUT'!$E$2:$E$9999,'QUALIFIED EFH'!DV$5))</f>
        <v>0</v>
      </c>
      <c r="DW10" s="476">
        <f>IF(DW$2&lt;&gt;"",IF($C10&lt;&gt;"TBA",DW$2/114,0),SUMIFS('HOURS&amp;CYCLES INPUT'!$F$2:$F$9999,'HOURS&amp;CYCLES INPUT'!$C$2:$C$9999,'QUALIFIED EFH'!$C10,'HOURS&amp;CYCLES INPUT'!$D$2:$D$9999,'QUALIFIED EFH'!DW$4,'HOURS&amp;CYCLES INPUT'!$E$2:$E$9999,'QUALIFIED EFH'!DW$5))</f>
        <v>0</v>
      </c>
      <c r="DX10" s="476">
        <f>IF(DX$2&lt;&gt;"",IF($C10&lt;&gt;"TBA",DX$2/114,0),SUMIFS('HOURS&amp;CYCLES INPUT'!$F$2:$F$9999,'HOURS&amp;CYCLES INPUT'!$C$2:$C$9999,'QUALIFIED EFH'!$C10,'HOURS&amp;CYCLES INPUT'!$D$2:$D$9999,'QUALIFIED EFH'!DX$4,'HOURS&amp;CYCLES INPUT'!$E$2:$E$9999,'QUALIFIED EFH'!DX$5))</f>
        <v>0</v>
      </c>
      <c r="DY10" s="476">
        <f>IF(DY$2&lt;&gt;"",IF($C10&lt;&gt;"TBA",DY$2/114,0),SUMIFS('HOURS&amp;CYCLES INPUT'!$F$2:$F$9999,'HOURS&amp;CYCLES INPUT'!$C$2:$C$9999,'QUALIFIED EFH'!$C10,'HOURS&amp;CYCLES INPUT'!$D$2:$D$9999,'QUALIFIED EFH'!DY$4,'HOURS&amp;CYCLES INPUT'!$E$2:$E$9999,'QUALIFIED EFH'!DY$5))</f>
        <v>0</v>
      </c>
      <c r="DZ10" s="476">
        <f>IF(DZ$2&lt;&gt;"",IF($C10&lt;&gt;"TBA",DZ$2/114,0),SUMIFS('HOURS&amp;CYCLES INPUT'!$F$2:$F$9999,'HOURS&amp;CYCLES INPUT'!$C$2:$C$9999,'QUALIFIED EFH'!$C10,'HOURS&amp;CYCLES INPUT'!$D$2:$D$9999,'QUALIFIED EFH'!DZ$4,'HOURS&amp;CYCLES INPUT'!$E$2:$E$9999,'QUALIFIED EFH'!DZ$5))</f>
        <v>0</v>
      </c>
      <c r="EA10" s="476">
        <f>IF(EA$2&lt;&gt;"",IF($C10&lt;&gt;"TBA",EA$2/114,0),SUMIFS('HOURS&amp;CYCLES INPUT'!$F$2:$F$9999,'HOURS&amp;CYCLES INPUT'!$C$2:$C$9999,'QUALIFIED EFH'!$C10,'HOURS&amp;CYCLES INPUT'!$D$2:$D$9999,'QUALIFIED EFH'!EA$4,'HOURS&amp;CYCLES INPUT'!$E$2:$E$9999,'QUALIFIED EFH'!EA$5))</f>
        <v>0</v>
      </c>
      <c r="EB10" s="476">
        <f>IF(EB$2&lt;&gt;"",IF($C10&lt;&gt;"TBA",EB$2/114,0),SUMIFS('HOURS&amp;CYCLES INPUT'!$F$2:$F$9999,'HOURS&amp;CYCLES INPUT'!$C$2:$C$9999,'QUALIFIED EFH'!$C10,'HOURS&amp;CYCLES INPUT'!$D$2:$D$9999,'QUALIFIED EFH'!EB$4,'HOURS&amp;CYCLES INPUT'!$E$2:$E$9999,'QUALIFIED EFH'!EB$5))</f>
        <v>0</v>
      </c>
      <c r="EC10" s="476">
        <f>IF(EC$2&lt;&gt;"",IF($C10&lt;&gt;"TBA",EC$2/114,0),SUMIFS('HOURS&amp;CYCLES INPUT'!$F$2:$F$9999,'HOURS&amp;CYCLES INPUT'!$C$2:$C$9999,'QUALIFIED EFH'!$C10,'HOURS&amp;CYCLES INPUT'!$D$2:$D$9999,'QUALIFIED EFH'!EC$4,'HOURS&amp;CYCLES INPUT'!$E$2:$E$9999,'QUALIFIED EFH'!EC$5))</f>
        <v>0</v>
      </c>
      <c r="ED10" s="476">
        <f>IF(ED$2&lt;&gt;"",IF($C10&lt;&gt;"TBA",ED$2/114,0),SUMIFS('HOURS&amp;CYCLES INPUT'!$F$2:$F$9999,'HOURS&amp;CYCLES INPUT'!$C$2:$C$9999,'QUALIFIED EFH'!$C10,'HOURS&amp;CYCLES INPUT'!$D$2:$D$9999,'QUALIFIED EFH'!ED$4,'HOURS&amp;CYCLES INPUT'!$E$2:$E$9999,'QUALIFIED EFH'!ED$5))</f>
        <v>0</v>
      </c>
      <c r="EE10" s="476">
        <f>IF(EE$2&lt;&gt;"",IF($C10&lt;&gt;"TBA",EE$2/114,0),SUMIFS('HOURS&amp;CYCLES INPUT'!$F$2:$F$9999,'HOURS&amp;CYCLES INPUT'!$C$2:$C$9999,'QUALIFIED EFH'!$C10,'HOURS&amp;CYCLES INPUT'!$D$2:$D$9999,'QUALIFIED EFH'!EE$4,'HOURS&amp;CYCLES INPUT'!$E$2:$E$9999,'QUALIFIED EFH'!EE$5))</f>
        <v>0</v>
      </c>
      <c r="EF10" s="476">
        <f>IF(EF$2&lt;&gt;"",IF($C10&lt;&gt;"TBA",EF$2/114,0),SUMIFS('HOURS&amp;CYCLES INPUT'!$F$2:$F$9999,'HOURS&amp;CYCLES INPUT'!$C$2:$C$9999,'QUALIFIED EFH'!$C10,'HOURS&amp;CYCLES INPUT'!$D$2:$D$9999,'QUALIFIED EFH'!EF$4,'HOURS&amp;CYCLES INPUT'!$E$2:$E$9999,'QUALIFIED EFH'!EF$5))</f>
        <v>0</v>
      </c>
      <c r="EG10" s="476">
        <f>IF(EG$2&lt;&gt;"",IF($C10&lt;&gt;"TBA",EG$2/114,0),SUMIFS('HOURS&amp;CYCLES INPUT'!$F$2:$F$9999,'HOURS&amp;CYCLES INPUT'!$C$2:$C$9999,'QUALIFIED EFH'!$C10,'HOURS&amp;CYCLES INPUT'!$D$2:$D$9999,'QUALIFIED EFH'!EG$4,'HOURS&amp;CYCLES INPUT'!$E$2:$E$9999,'QUALIFIED EFH'!EG$5))</f>
        <v>0</v>
      </c>
      <c r="EH10" s="476">
        <f>IF(EH$2&lt;&gt;"",IF($C10&lt;&gt;"TBA",EH$2/114,0),SUMIFS('HOURS&amp;CYCLES INPUT'!$F$2:$F$9999,'HOURS&amp;CYCLES INPUT'!$C$2:$C$9999,'QUALIFIED EFH'!$C10,'HOURS&amp;CYCLES INPUT'!$D$2:$D$9999,'QUALIFIED EFH'!EH$4,'HOURS&amp;CYCLES INPUT'!$E$2:$E$9999,'QUALIFIED EFH'!EH$5))</f>
        <v>0</v>
      </c>
      <c r="EI10" s="476">
        <f>IF(EI$2&lt;&gt;"",IF($C10&lt;&gt;"TBA",EI$2/114,0),SUMIFS('HOURS&amp;CYCLES INPUT'!$F$2:$F$9999,'HOURS&amp;CYCLES INPUT'!$C$2:$C$9999,'QUALIFIED EFH'!$C10,'HOURS&amp;CYCLES INPUT'!$D$2:$D$9999,'QUALIFIED EFH'!EI$4,'HOURS&amp;CYCLES INPUT'!$E$2:$E$9999,'QUALIFIED EFH'!EI$5))</f>
        <v>0</v>
      </c>
      <c r="EJ10" s="476">
        <f>IF(EJ$2&lt;&gt;"",IF($C10&lt;&gt;"TBA",EJ$2/114,0),SUMIFS('HOURS&amp;CYCLES INPUT'!$F$2:$F$9999,'HOURS&amp;CYCLES INPUT'!$C$2:$C$9999,'QUALIFIED EFH'!$C10,'HOURS&amp;CYCLES INPUT'!$D$2:$D$9999,'QUALIFIED EFH'!EJ$4,'HOURS&amp;CYCLES INPUT'!$E$2:$E$9999,'QUALIFIED EFH'!EJ$5))</f>
        <v>0</v>
      </c>
      <c r="EK10" s="476">
        <f>IF(EK$2&lt;&gt;"",IF($C10&lt;&gt;"TBA",EK$2/114,0),SUMIFS('HOURS&amp;CYCLES INPUT'!$F$2:$F$9999,'HOURS&amp;CYCLES INPUT'!$C$2:$C$9999,'QUALIFIED EFH'!$C10,'HOURS&amp;CYCLES INPUT'!$D$2:$D$9999,'QUALIFIED EFH'!EK$4,'HOURS&amp;CYCLES INPUT'!$E$2:$E$9999,'QUALIFIED EFH'!EK$5))</f>
        <v>0</v>
      </c>
      <c r="EL10" s="476">
        <f>IF(EL$2&lt;&gt;"",IF($C10&lt;&gt;"TBA",EL$2/114,0),SUMIFS('HOURS&amp;CYCLES INPUT'!$F$2:$F$9999,'HOURS&amp;CYCLES INPUT'!$C$2:$C$9999,'QUALIFIED EFH'!$C10,'HOURS&amp;CYCLES INPUT'!$D$2:$D$9999,'QUALIFIED EFH'!EL$4,'HOURS&amp;CYCLES INPUT'!$E$2:$E$9999,'QUALIFIED EFH'!EL$5))</f>
        <v>0</v>
      </c>
      <c r="EM10" s="476">
        <f>IF(EM$2&lt;&gt;"",IF($C10&lt;&gt;"TBA",EM$2/114,0),SUMIFS('HOURS&amp;CYCLES INPUT'!$F$2:$F$9999,'HOURS&amp;CYCLES INPUT'!$C$2:$C$9999,'QUALIFIED EFH'!$C10,'HOURS&amp;CYCLES INPUT'!$D$2:$D$9999,'QUALIFIED EFH'!EM$4,'HOURS&amp;CYCLES INPUT'!$E$2:$E$9999,'QUALIFIED EFH'!EM$5))</f>
        <v>0</v>
      </c>
      <c r="EN10" s="476">
        <f>IF(EN$2&lt;&gt;"",IF($C10&lt;&gt;"TBA",EN$2/114,0),SUMIFS('HOURS&amp;CYCLES INPUT'!$F$2:$F$9999,'HOURS&amp;CYCLES INPUT'!$C$2:$C$9999,'QUALIFIED EFH'!$C10,'HOURS&amp;CYCLES INPUT'!$D$2:$D$9999,'QUALIFIED EFH'!EN$4,'HOURS&amp;CYCLES INPUT'!$E$2:$E$9999,'QUALIFIED EFH'!EN$5))</f>
        <v>0</v>
      </c>
      <c r="EO10" s="476">
        <f>IF(EO$2&lt;&gt;"",IF($C10&lt;&gt;"TBA",EO$2/114,0),SUMIFS('HOURS&amp;CYCLES INPUT'!$F$2:$F$9999,'HOURS&amp;CYCLES INPUT'!$C$2:$C$9999,'QUALIFIED EFH'!$C10,'HOURS&amp;CYCLES INPUT'!$D$2:$D$9999,'QUALIFIED EFH'!EO$4,'HOURS&amp;CYCLES INPUT'!$E$2:$E$9999,'QUALIFIED EFH'!EO$5))</f>
        <v>0</v>
      </c>
      <c r="EP10" s="476">
        <f>IF(EP$2&lt;&gt;"",IF($C10&lt;&gt;"TBA",EP$2/114,0),SUMIFS('HOURS&amp;CYCLES INPUT'!$F$2:$F$9999,'HOURS&amp;CYCLES INPUT'!$C$2:$C$9999,'QUALIFIED EFH'!$C10,'HOURS&amp;CYCLES INPUT'!$D$2:$D$9999,'QUALIFIED EFH'!EP$4,'HOURS&amp;CYCLES INPUT'!$E$2:$E$9999,'QUALIFIED EFH'!EP$5))</f>
        <v>0</v>
      </c>
      <c r="EQ10" s="476">
        <f>IF(EQ$2&lt;&gt;"",IF($C10&lt;&gt;"TBA",EQ$2/114,0),SUMIFS('HOURS&amp;CYCLES INPUT'!$F$2:$F$9999,'HOURS&amp;CYCLES INPUT'!$C$2:$C$9999,'QUALIFIED EFH'!$C10,'HOURS&amp;CYCLES INPUT'!$D$2:$D$9999,'QUALIFIED EFH'!EQ$4,'HOURS&amp;CYCLES INPUT'!$E$2:$E$9999,'QUALIFIED EFH'!EQ$5))</f>
        <v>0</v>
      </c>
      <c r="ER10" s="476">
        <f>IF(ER$2&lt;&gt;"",IF($C10&lt;&gt;"TBA",ER$2/114,0),SUMIFS('HOURS&amp;CYCLES INPUT'!$F$2:$F$9999,'HOURS&amp;CYCLES INPUT'!$C$2:$C$9999,'QUALIFIED EFH'!$C10,'HOURS&amp;CYCLES INPUT'!$D$2:$D$9999,'QUALIFIED EFH'!ER$4,'HOURS&amp;CYCLES INPUT'!$E$2:$E$9999,'QUALIFIED EFH'!ER$5))</f>
        <v>0</v>
      </c>
      <c r="ES10" s="476">
        <f>IF(ES$2&lt;&gt;"",IF($C10&lt;&gt;"TBA",ES$2/114,0),SUMIFS('HOURS&amp;CYCLES INPUT'!$F$2:$F$9999,'HOURS&amp;CYCLES INPUT'!$C$2:$C$9999,'QUALIFIED EFH'!$C10,'HOURS&amp;CYCLES INPUT'!$D$2:$D$9999,'QUALIFIED EFH'!ES$4,'HOURS&amp;CYCLES INPUT'!$E$2:$E$9999,'QUALIFIED EFH'!ES$5))</f>
        <v>0</v>
      </c>
      <c r="ET10" s="476">
        <f>IF(ET$2&lt;&gt;"",IF($C10&lt;&gt;"TBA",ET$2/114,0),SUMIFS('HOURS&amp;CYCLES INPUT'!$F$2:$F$9999,'HOURS&amp;CYCLES INPUT'!$C$2:$C$9999,'QUALIFIED EFH'!$C10,'HOURS&amp;CYCLES INPUT'!$D$2:$D$9999,'QUALIFIED EFH'!ET$4,'HOURS&amp;CYCLES INPUT'!$E$2:$E$9999,'QUALIFIED EFH'!ET$5))</f>
        <v>0</v>
      </c>
      <c r="EU10" s="476">
        <f>IF(EU$2&lt;&gt;"",IF($C10&lt;&gt;"TBA",EU$2/114,0),SUMIFS('HOURS&amp;CYCLES INPUT'!$F$2:$F$9999,'HOURS&amp;CYCLES INPUT'!$C$2:$C$9999,'QUALIFIED EFH'!$C10,'HOURS&amp;CYCLES INPUT'!$D$2:$D$9999,'QUALIFIED EFH'!EU$4,'HOURS&amp;CYCLES INPUT'!$E$2:$E$9999,'QUALIFIED EFH'!EU$5))</f>
        <v>0</v>
      </c>
      <c r="EV10" s="476">
        <f>IF(EV$2&lt;&gt;"",IF($C10&lt;&gt;"TBA",EV$2/114,0),SUMIFS('HOURS&amp;CYCLES INPUT'!$F$2:$F$9999,'HOURS&amp;CYCLES INPUT'!$C$2:$C$9999,'QUALIFIED EFH'!$C10,'HOURS&amp;CYCLES INPUT'!$D$2:$D$9999,'QUALIFIED EFH'!EV$4,'HOURS&amp;CYCLES INPUT'!$E$2:$E$9999,'QUALIFIED EFH'!EV$5))</f>
        <v>0</v>
      </c>
      <c r="EW10" s="476">
        <f>IF(EW$2&lt;&gt;"",IF($C10&lt;&gt;"TBA",EW$2/114,0),SUMIFS('HOURS&amp;CYCLES INPUT'!$F$2:$F$9999,'HOURS&amp;CYCLES INPUT'!$C$2:$C$9999,'QUALIFIED EFH'!$C10,'HOURS&amp;CYCLES INPUT'!$D$2:$D$9999,'QUALIFIED EFH'!EW$4,'HOURS&amp;CYCLES INPUT'!$E$2:$E$9999,'QUALIFIED EFH'!EW$5))</f>
        <v>0</v>
      </c>
      <c r="EX10" s="476">
        <f>IF(EX$2&lt;&gt;"",IF($C10&lt;&gt;"TBA",EX$2/114,0),SUMIFS('HOURS&amp;CYCLES INPUT'!$F$2:$F$9999,'HOURS&amp;CYCLES INPUT'!$C$2:$C$9999,'QUALIFIED EFH'!$C10,'HOURS&amp;CYCLES INPUT'!$D$2:$D$9999,'QUALIFIED EFH'!EX$4,'HOURS&amp;CYCLES INPUT'!$E$2:$E$9999,'QUALIFIED EFH'!EX$5))</f>
        <v>0</v>
      </c>
      <c r="EY10" s="476">
        <f>IF(EY$2&lt;&gt;"",IF($C10&lt;&gt;"TBA",EY$2/114,0),SUMIFS('HOURS&amp;CYCLES INPUT'!$F$2:$F$9999,'HOURS&amp;CYCLES INPUT'!$C$2:$C$9999,'QUALIFIED EFH'!$C10,'HOURS&amp;CYCLES INPUT'!$D$2:$D$9999,'QUALIFIED EFH'!EY$4,'HOURS&amp;CYCLES INPUT'!$E$2:$E$9999,'QUALIFIED EFH'!EY$5))</f>
        <v>0</v>
      </c>
      <c r="EZ10" s="476">
        <f>IF(EZ$2&lt;&gt;"",IF($C10&lt;&gt;"TBA",EZ$2/114,0),SUMIFS('HOURS&amp;CYCLES INPUT'!$F$2:$F$9999,'HOURS&amp;CYCLES INPUT'!$C$2:$C$9999,'QUALIFIED EFH'!$C10,'HOURS&amp;CYCLES INPUT'!$D$2:$D$9999,'QUALIFIED EFH'!EZ$4,'HOURS&amp;CYCLES INPUT'!$E$2:$E$9999,'QUALIFIED EFH'!EZ$5))</f>
        <v>0</v>
      </c>
      <c r="FA10" s="476">
        <f>IF(FA$2&lt;&gt;"",IF($C10&lt;&gt;"TBA",FA$2/114,0),SUMIFS('HOURS&amp;CYCLES INPUT'!$F$2:$F$9999,'HOURS&amp;CYCLES INPUT'!$C$2:$C$9999,'QUALIFIED EFH'!$C10,'HOURS&amp;CYCLES INPUT'!$D$2:$D$9999,'QUALIFIED EFH'!FA$4,'HOURS&amp;CYCLES INPUT'!$E$2:$E$9999,'QUALIFIED EFH'!FA$5))</f>
        <v>0</v>
      </c>
      <c r="FB10" s="476">
        <f>IF(FB$2&lt;&gt;"",IF($C10&lt;&gt;"TBA",FB$2/114,0),SUMIFS('HOURS&amp;CYCLES INPUT'!$F$2:$F$9999,'HOURS&amp;CYCLES INPUT'!$C$2:$C$9999,'QUALIFIED EFH'!$C10,'HOURS&amp;CYCLES INPUT'!$D$2:$D$9999,'QUALIFIED EFH'!FB$4,'HOURS&amp;CYCLES INPUT'!$E$2:$E$9999,'QUALIFIED EFH'!FB$5))</f>
        <v>0</v>
      </c>
      <c r="FC10" s="476">
        <f>IF(FC$2&lt;&gt;"",IF($C10&lt;&gt;"TBA",FC$2/114,0),SUMIFS('HOURS&amp;CYCLES INPUT'!$F$2:$F$9999,'HOURS&amp;CYCLES INPUT'!$C$2:$C$9999,'QUALIFIED EFH'!$C10,'HOURS&amp;CYCLES INPUT'!$D$2:$D$9999,'QUALIFIED EFH'!FC$4,'HOURS&amp;CYCLES INPUT'!$E$2:$E$9999,'QUALIFIED EFH'!FC$5))</f>
        <v>0</v>
      </c>
      <c r="FD10" s="476">
        <f>IF(FD$2&lt;&gt;"",IF($C10&lt;&gt;"TBA",FD$2/114,0),SUMIFS('HOURS&amp;CYCLES INPUT'!$F$2:$F$9999,'HOURS&amp;CYCLES INPUT'!$C$2:$C$9999,'QUALIFIED EFH'!$C10,'HOURS&amp;CYCLES INPUT'!$D$2:$D$9999,'QUALIFIED EFH'!FD$4,'HOURS&amp;CYCLES INPUT'!$E$2:$E$9999,'QUALIFIED EFH'!FD$5))</f>
        <v>0</v>
      </c>
      <c r="FE10" s="476">
        <f>IF(FE$2&lt;&gt;"",IF($C10&lt;&gt;"TBA",FE$2/114,0),SUMIFS('HOURS&amp;CYCLES INPUT'!$F$2:$F$9999,'HOURS&amp;CYCLES INPUT'!$C$2:$C$9999,'QUALIFIED EFH'!$C10,'HOURS&amp;CYCLES INPUT'!$D$2:$D$9999,'QUALIFIED EFH'!FE$4,'HOURS&amp;CYCLES INPUT'!$E$2:$E$9999,'QUALIFIED EFH'!FE$5))</f>
        <v>0</v>
      </c>
      <c r="FF10" s="476">
        <f>IF(FF$2&lt;&gt;"",IF($C10&lt;&gt;"TBA",FF$2/114,0),SUMIFS('HOURS&amp;CYCLES INPUT'!$F$2:$F$9999,'HOURS&amp;CYCLES INPUT'!$C$2:$C$9999,'QUALIFIED EFH'!$C10,'HOURS&amp;CYCLES INPUT'!$D$2:$D$9999,'QUALIFIED EFH'!FF$4,'HOURS&amp;CYCLES INPUT'!$E$2:$E$9999,'QUALIFIED EFH'!FF$5))</f>
        <v>0</v>
      </c>
      <c r="FG10" s="476">
        <f>IF(FG$2&lt;&gt;"",IF($C10&lt;&gt;"TBA",FG$2/114,0),SUMIFS('HOURS&amp;CYCLES INPUT'!$F$2:$F$9999,'HOURS&amp;CYCLES INPUT'!$C$2:$C$9999,'QUALIFIED EFH'!$C10,'HOURS&amp;CYCLES INPUT'!$D$2:$D$9999,'QUALIFIED EFH'!FG$4,'HOURS&amp;CYCLES INPUT'!$E$2:$E$9999,'QUALIFIED EFH'!FG$5))</f>
        <v>0</v>
      </c>
      <c r="FH10" s="476">
        <f>IF(FH$2&lt;&gt;"",IF($C10&lt;&gt;"TBA",FH$2/114,0),SUMIFS('HOURS&amp;CYCLES INPUT'!$F$2:$F$9999,'HOURS&amp;CYCLES INPUT'!$C$2:$C$9999,'QUALIFIED EFH'!$C10,'HOURS&amp;CYCLES INPUT'!$D$2:$D$9999,'QUALIFIED EFH'!FH$4,'HOURS&amp;CYCLES INPUT'!$E$2:$E$9999,'QUALIFIED EFH'!FH$5))</f>
        <v>0</v>
      </c>
      <c r="FI10" s="476">
        <f>IF(FI$2&lt;&gt;"",IF($C10&lt;&gt;"TBA",FI$2/114,0),SUMIFS('HOURS&amp;CYCLES INPUT'!$F$2:$F$9999,'HOURS&amp;CYCLES INPUT'!$C$2:$C$9999,'QUALIFIED EFH'!$C10,'HOURS&amp;CYCLES INPUT'!$D$2:$D$9999,'QUALIFIED EFH'!FI$4,'HOURS&amp;CYCLES INPUT'!$E$2:$E$9999,'QUALIFIED EFH'!FI$5))</f>
        <v>0</v>
      </c>
      <c r="FJ10" s="476">
        <f>IF(FJ$2&lt;&gt;"",IF($C10&lt;&gt;"TBA",FJ$2/114,0),SUMIFS('HOURS&amp;CYCLES INPUT'!$F$2:$F$9999,'HOURS&amp;CYCLES INPUT'!$C$2:$C$9999,'QUALIFIED EFH'!$C10,'HOURS&amp;CYCLES INPUT'!$D$2:$D$9999,'QUALIFIED EFH'!FJ$4,'HOURS&amp;CYCLES INPUT'!$E$2:$E$9999,'QUALIFIED EFH'!FJ$5))</f>
        <v>0</v>
      </c>
      <c r="FK10" s="476">
        <f>IF(FK$2&lt;&gt;"",IF($C10&lt;&gt;"TBA",FK$2/114,0),SUMIFS('HOURS&amp;CYCLES INPUT'!$F$2:$F$9999,'HOURS&amp;CYCLES INPUT'!$C$2:$C$9999,'QUALIFIED EFH'!$C10,'HOURS&amp;CYCLES INPUT'!$D$2:$D$9999,'QUALIFIED EFH'!FK$4,'HOURS&amp;CYCLES INPUT'!$E$2:$E$9999,'QUALIFIED EFH'!FK$5))</f>
        <v>0</v>
      </c>
      <c r="FL10" s="476">
        <f>IF(FL$2&lt;&gt;"",IF($C10&lt;&gt;"TBA",FL$2/114,0),SUMIFS('HOURS&amp;CYCLES INPUT'!$F$2:$F$9999,'HOURS&amp;CYCLES INPUT'!$C$2:$C$9999,'QUALIFIED EFH'!$C10,'HOURS&amp;CYCLES INPUT'!$D$2:$D$9999,'QUALIFIED EFH'!FL$4,'HOURS&amp;CYCLES INPUT'!$E$2:$E$9999,'QUALIFIED EFH'!FL$5))</f>
        <v>0</v>
      </c>
      <c r="FM10" s="476">
        <f>IF(FM$2&lt;&gt;"",IF($C10&lt;&gt;"TBA",FM$2/114,0),SUMIFS('HOURS&amp;CYCLES INPUT'!$F$2:$F$9999,'HOURS&amp;CYCLES INPUT'!$C$2:$C$9999,'QUALIFIED EFH'!$C10,'HOURS&amp;CYCLES INPUT'!$D$2:$D$9999,'QUALIFIED EFH'!FM$4,'HOURS&amp;CYCLES INPUT'!$E$2:$E$9999,'QUALIFIED EFH'!FM$5))</f>
        <v>0</v>
      </c>
      <c r="FN10" s="476">
        <f>IF(FN$2&lt;&gt;"",IF($C10&lt;&gt;"TBA",FN$2/114,0),SUMIFS('HOURS&amp;CYCLES INPUT'!$F$2:$F$9999,'HOURS&amp;CYCLES INPUT'!$C$2:$C$9999,'QUALIFIED EFH'!$C10,'HOURS&amp;CYCLES INPUT'!$D$2:$D$9999,'QUALIFIED EFH'!FN$4,'HOURS&amp;CYCLES INPUT'!$E$2:$E$9999,'QUALIFIED EFH'!FN$5))</f>
        <v>0</v>
      </c>
      <c r="FO10" s="476">
        <f>IF(FO$2&lt;&gt;"",IF($C10&lt;&gt;"TBA",FO$2/114,0),SUMIFS('HOURS&amp;CYCLES INPUT'!$F$2:$F$9999,'HOURS&amp;CYCLES INPUT'!$C$2:$C$9999,'QUALIFIED EFH'!$C10,'HOURS&amp;CYCLES INPUT'!$D$2:$D$9999,'QUALIFIED EFH'!FO$4,'HOURS&amp;CYCLES INPUT'!$E$2:$E$9999,'QUALIFIED EFH'!FO$5))</f>
        <v>0</v>
      </c>
      <c r="FP10" s="476">
        <f>IF(FP$2&lt;&gt;"",IF($C10&lt;&gt;"TBA",FP$2/114,0),SUMIFS('HOURS&amp;CYCLES INPUT'!$F$2:$F$9999,'HOURS&amp;CYCLES INPUT'!$C$2:$C$9999,'QUALIFIED EFH'!$C10,'HOURS&amp;CYCLES INPUT'!$D$2:$D$9999,'QUALIFIED EFH'!FP$4,'HOURS&amp;CYCLES INPUT'!$E$2:$E$9999,'QUALIFIED EFH'!FP$5))</f>
        <v>0</v>
      </c>
      <c r="FQ10" s="476">
        <f>IF(FQ$2&lt;&gt;"",IF($C10&lt;&gt;"TBA",FQ$2/114,0),SUMIFS('HOURS&amp;CYCLES INPUT'!$F$2:$F$9999,'HOURS&amp;CYCLES INPUT'!$C$2:$C$9999,'QUALIFIED EFH'!$C10,'HOURS&amp;CYCLES INPUT'!$D$2:$D$9999,'QUALIFIED EFH'!FQ$4,'HOURS&amp;CYCLES INPUT'!$E$2:$E$9999,'QUALIFIED EFH'!FQ$5))</f>
        <v>0</v>
      </c>
      <c r="FR10" s="476">
        <f>IF(FR$2&lt;&gt;"",IF($C10&lt;&gt;"TBA",FR$2/114,0),SUMIFS('HOURS&amp;CYCLES INPUT'!$F$2:$F$9999,'HOURS&amp;CYCLES INPUT'!$C$2:$C$9999,'QUALIFIED EFH'!$C10,'HOURS&amp;CYCLES INPUT'!$D$2:$D$9999,'QUALIFIED EFH'!FR$4,'HOURS&amp;CYCLES INPUT'!$E$2:$E$9999,'QUALIFIED EFH'!FR$5))</f>
        <v>0</v>
      </c>
      <c r="FS10" s="476">
        <f>IF(FS$2&lt;&gt;"",IF($C10&lt;&gt;"TBA",FS$2/114,0),SUMIFS('HOURS&amp;CYCLES INPUT'!$F$2:$F$9999,'HOURS&amp;CYCLES INPUT'!$C$2:$C$9999,'QUALIFIED EFH'!$C10,'HOURS&amp;CYCLES INPUT'!$D$2:$D$9999,'QUALIFIED EFH'!FS$4,'HOURS&amp;CYCLES INPUT'!$E$2:$E$9999,'QUALIFIED EFH'!FS$5))</f>
        <v>0</v>
      </c>
      <c r="FT10" s="476">
        <f>IF(FT$2&lt;&gt;"",IF($C10&lt;&gt;"TBA",FT$2/114,0),SUMIFS('HOURS&amp;CYCLES INPUT'!$F$2:$F$9999,'HOURS&amp;CYCLES INPUT'!$C$2:$C$9999,'QUALIFIED EFH'!$C10,'HOURS&amp;CYCLES INPUT'!$D$2:$D$9999,'QUALIFIED EFH'!FT$4,'HOURS&amp;CYCLES INPUT'!$E$2:$E$9999,'QUALIFIED EFH'!FT$5))</f>
        <v>0</v>
      </c>
      <c r="FU10" s="476">
        <f>IF(FU$2&lt;&gt;"",IF($C10&lt;&gt;"TBA",FU$2/114,0),SUMIFS('HOURS&amp;CYCLES INPUT'!$F$2:$F$9999,'HOURS&amp;CYCLES INPUT'!$C$2:$C$9999,'QUALIFIED EFH'!$C10,'HOURS&amp;CYCLES INPUT'!$D$2:$D$9999,'QUALIFIED EFH'!FU$4,'HOURS&amp;CYCLES INPUT'!$E$2:$E$9999,'QUALIFIED EFH'!FU$5))</f>
        <v>0</v>
      </c>
      <c r="FV10" s="476">
        <f>IF(FV$2&lt;&gt;"",IF($C10&lt;&gt;"TBA",FV$2/114,0),SUMIFS('HOURS&amp;CYCLES INPUT'!$F$2:$F$9999,'HOURS&amp;CYCLES INPUT'!$C$2:$C$9999,'QUALIFIED EFH'!$C10,'HOURS&amp;CYCLES INPUT'!$D$2:$D$9999,'QUALIFIED EFH'!FV$4,'HOURS&amp;CYCLES INPUT'!$E$2:$E$9999,'QUALIFIED EFH'!FV$5))</f>
        <v>0</v>
      </c>
      <c r="FW10" s="476">
        <f>IF(FW$2&lt;&gt;"",IF($C10&lt;&gt;"TBA",FW$2/114,0),SUMIFS('HOURS&amp;CYCLES INPUT'!$F$2:$F$9999,'HOURS&amp;CYCLES INPUT'!$C$2:$C$9999,'QUALIFIED EFH'!$C10,'HOURS&amp;CYCLES INPUT'!$D$2:$D$9999,'QUALIFIED EFH'!FW$4,'HOURS&amp;CYCLES INPUT'!$E$2:$E$9999,'QUALIFIED EFH'!FW$5))</f>
        <v>0</v>
      </c>
      <c r="FX10" s="476">
        <f>IF(FX$2&lt;&gt;"",IF($C10&lt;&gt;"TBA",FX$2/114,0),SUMIFS('HOURS&amp;CYCLES INPUT'!$F$2:$F$9999,'HOURS&amp;CYCLES INPUT'!$C$2:$C$9999,'QUALIFIED EFH'!$C10,'HOURS&amp;CYCLES INPUT'!$D$2:$D$9999,'QUALIFIED EFH'!FX$4,'HOURS&amp;CYCLES INPUT'!$E$2:$E$9999,'QUALIFIED EFH'!FX$5))</f>
        <v>0</v>
      </c>
      <c r="FY10" s="476">
        <f>IF(FY$2&lt;&gt;"",IF($C10&lt;&gt;"TBA",FY$2/114,0),SUMIFS('HOURS&amp;CYCLES INPUT'!$F$2:$F$9999,'HOURS&amp;CYCLES INPUT'!$C$2:$C$9999,'QUALIFIED EFH'!$C10,'HOURS&amp;CYCLES INPUT'!$D$2:$D$9999,'QUALIFIED EFH'!FY$4,'HOURS&amp;CYCLES INPUT'!$E$2:$E$9999,'QUALIFIED EFH'!FY$5))</f>
        <v>0</v>
      </c>
      <c r="FZ10" s="476">
        <f>IF(FZ$2&lt;&gt;"",IF($C10&lt;&gt;"TBA",FZ$2/114,0),SUMIFS('HOURS&amp;CYCLES INPUT'!$F$2:$F$9999,'HOURS&amp;CYCLES INPUT'!$C$2:$C$9999,'QUALIFIED EFH'!$C10,'HOURS&amp;CYCLES INPUT'!$D$2:$D$9999,'QUALIFIED EFH'!FZ$4,'HOURS&amp;CYCLES INPUT'!$E$2:$E$9999,'QUALIFIED EFH'!FZ$5))</f>
        <v>0</v>
      </c>
      <c r="GA10" s="476">
        <f>IF(GA$2&lt;&gt;"",IF($C10&lt;&gt;"TBA",GA$2/114,0),SUMIFS('HOURS&amp;CYCLES INPUT'!$F$2:$F$9999,'HOURS&amp;CYCLES INPUT'!$C$2:$C$9999,'QUALIFIED EFH'!$C10,'HOURS&amp;CYCLES INPUT'!$D$2:$D$9999,'QUALIFIED EFH'!GA$4,'HOURS&amp;CYCLES INPUT'!$E$2:$E$9999,'QUALIFIED EFH'!GA$5))</f>
        <v>0</v>
      </c>
      <c r="GB10" s="476">
        <f>IF(GB$2&lt;&gt;"",IF($C10&lt;&gt;"TBA",GB$2/114,0),SUMIFS('HOURS&amp;CYCLES INPUT'!$F$2:$F$9999,'HOURS&amp;CYCLES INPUT'!$C$2:$C$9999,'QUALIFIED EFH'!$C10,'HOURS&amp;CYCLES INPUT'!$D$2:$D$9999,'QUALIFIED EFH'!GB$4,'HOURS&amp;CYCLES INPUT'!$E$2:$E$9999,'QUALIFIED EFH'!GB$5))</f>
        <v>0</v>
      </c>
    </row>
    <row r="11" spans="2:184" x14ac:dyDescent="0.35">
      <c r="C11" s="472">
        <f>'QUALIFIED ENGINES'!D12</f>
        <v>91414</v>
      </c>
      <c r="D11" s="476">
        <f>IF(D$2&lt;&gt;"",IF($C11&lt;&gt;"TBA",D$2/114,0),SUMIFS('HOURS&amp;CYCLES INPUT'!$F$2:$F$9999,'HOURS&amp;CYCLES INPUT'!$C$2:$C$9999,'QUALIFIED EFH'!$C11,'HOURS&amp;CYCLES INPUT'!$D$2:$D$9999,'QUALIFIED EFH'!D$4,'HOURS&amp;CYCLES INPUT'!$E$2:$E$9999,'QUALIFIED EFH'!D$5))</f>
        <v>64.959999999999994</v>
      </c>
      <c r="E11" s="476">
        <f>IF(E$2&lt;&gt;"",IF($C11&lt;&gt;"TBA",E$2/114,0),SUMIFS('HOURS&amp;CYCLES INPUT'!$F$2:$F$9999,'HOURS&amp;CYCLES INPUT'!$C$2:$C$9999,'QUALIFIED EFH'!$C11,'HOURS&amp;CYCLES INPUT'!$D$2:$D$9999,'QUALIFIED EFH'!E$4,'HOURS&amp;CYCLES INPUT'!$E$2:$E$9999,'QUALIFIED EFH'!E$5))</f>
        <v>335.64</v>
      </c>
      <c r="F11" s="476">
        <f>IF(F$2&lt;&gt;"",IF($C11&lt;&gt;"TBA",F$2/114,0),SUMIFS('HOURS&amp;CYCLES INPUT'!$F$2:$F$9999,'HOURS&amp;CYCLES INPUT'!$C$2:$C$9999,'QUALIFIED EFH'!$C11,'HOURS&amp;CYCLES INPUT'!$D$2:$D$9999,'QUALIFIED EFH'!F$4,'HOURS&amp;CYCLES INPUT'!$E$2:$E$9999,'QUALIFIED EFH'!F$5))</f>
        <v>315.67</v>
      </c>
      <c r="G11" s="476">
        <f>IF(G$2&lt;&gt;"",IF($C11&lt;&gt;"TBA",G$2/114,0),SUMIFS('HOURS&amp;CYCLES INPUT'!$F$2:$F$9999,'HOURS&amp;CYCLES INPUT'!$C$2:$C$9999,'QUALIFIED EFH'!$C11,'HOURS&amp;CYCLES INPUT'!$D$2:$D$9999,'QUALIFIED EFH'!G$4,'HOURS&amp;CYCLES INPUT'!$E$2:$E$9999,'QUALIFIED EFH'!G$5))</f>
        <v>278.04000000000002</v>
      </c>
      <c r="H11" s="476">
        <f>IF(H$2&lt;&gt;"",IF($C11&lt;&gt;"TBA",H$2/114,0),SUMIFS('HOURS&amp;CYCLES INPUT'!$F$2:$F$9999,'HOURS&amp;CYCLES INPUT'!$C$2:$C$9999,'QUALIFIED EFH'!$C11,'HOURS&amp;CYCLES INPUT'!$D$2:$D$9999,'QUALIFIED EFH'!H$4,'HOURS&amp;CYCLES INPUT'!$E$2:$E$9999,'QUALIFIED EFH'!H$5))</f>
        <v>317.14999999999998</v>
      </c>
      <c r="I11" s="476">
        <f>IF(I$2&lt;&gt;"",IF($C11&lt;&gt;"TBA",I$2/114,0),SUMIFS('HOURS&amp;CYCLES INPUT'!$F$2:$F$9999,'HOURS&amp;CYCLES INPUT'!$C$2:$C$9999,'QUALIFIED EFH'!$C11,'HOURS&amp;CYCLES INPUT'!$D$2:$D$9999,'QUALIFIED EFH'!I$4,'HOURS&amp;CYCLES INPUT'!$E$2:$E$9999,'QUALIFIED EFH'!I$5))</f>
        <v>270.79000000000002</v>
      </c>
      <c r="J11" s="476">
        <f>IF(J$2&lt;&gt;"",IF($C11&lt;&gt;"TBA",J$2/114,0),SUMIFS('HOURS&amp;CYCLES INPUT'!$F$2:$F$9999,'HOURS&amp;CYCLES INPUT'!$C$2:$C$9999,'QUALIFIED EFH'!$C11,'HOURS&amp;CYCLES INPUT'!$D$2:$D$9999,'QUALIFIED EFH'!J$4,'HOURS&amp;CYCLES INPUT'!$E$2:$E$9999,'QUALIFIED EFH'!J$5))</f>
        <v>144.36000000000001</v>
      </c>
      <c r="K11" s="476">
        <f>IF(K$2&lt;&gt;"",IF($C11&lt;&gt;"TBA",K$2/114,0),SUMIFS('HOURS&amp;CYCLES INPUT'!$F$2:$F$9999,'HOURS&amp;CYCLES INPUT'!$C$2:$C$9999,'QUALIFIED EFH'!$C11,'HOURS&amp;CYCLES INPUT'!$D$2:$D$9999,'QUALIFIED EFH'!K$4,'HOURS&amp;CYCLES INPUT'!$E$2:$E$9999,'QUALIFIED EFH'!K$5))</f>
        <v>314.82</v>
      </c>
      <c r="L11" s="476">
        <f>IF(L$2&lt;&gt;"",IF($C11&lt;&gt;"TBA",L$2/114,0),SUMIFS('HOURS&amp;CYCLES INPUT'!$F$2:$F$9999,'HOURS&amp;CYCLES INPUT'!$C$2:$C$9999,'QUALIFIED EFH'!$C11,'HOURS&amp;CYCLES INPUT'!$D$2:$D$9999,'QUALIFIED EFH'!L$4,'HOURS&amp;CYCLES INPUT'!$E$2:$E$9999,'QUALIFIED EFH'!L$5))</f>
        <v>367.1</v>
      </c>
      <c r="M11" s="476">
        <f>IF(M$2&lt;&gt;"",IF($C11&lt;&gt;"TBA",M$2/114,0),SUMIFS('HOURS&amp;CYCLES INPUT'!$F$2:$F$9999,'HOURS&amp;CYCLES INPUT'!$C$2:$C$9999,'QUALIFIED EFH'!$C11,'HOURS&amp;CYCLES INPUT'!$D$2:$D$9999,'QUALIFIED EFH'!M$4,'HOURS&amp;CYCLES INPUT'!$E$2:$E$9999,'QUALIFIED EFH'!M$5))</f>
        <v>316.26</v>
      </c>
      <c r="N11" s="476">
        <f>IF(N$2&lt;&gt;"",IF($C11&lt;&gt;"TBA",N$2/114,0),SUMIFS('HOURS&amp;CYCLES INPUT'!$F$2:$F$9999,'HOURS&amp;CYCLES INPUT'!$C$2:$C$9999,'QUALIFIED EFH'!$C11,'HOURS&amp;CYCLES INPUT'!$D$2:$D$9999,'QUALIFIED EFH'!N$4,'HOURS&amp;CYCLES INPUT'!$E$2:$E$9999,'QUALIFIED EFH'!N$5))</f>
        <v>306.69</v>
      </c>
      <c r="O11" s="476">
        <f>IF(O$2&lt;&gt;"",IF($C11&lt;&gt;"TBA",O$2/114,0),SUMIFS('HOURS&amp;CYCLES INPUT'!$F$2:$F$9999,'HOURS&amp;CYCLES INPUT'!$C$2:$C$9999,'QUALIFIED EFH'!$C11,'HOURS&amp;CYCLES INPUT'!$D$2:$D$9999,'QUALIFIED EFH'!O$4,'HOURS&amp;CYCLES INPUT'!$E$2:$E$9999,'QUALIFIED EFH'!O$5))</f>
        <v>296.8</v>
      </c>
      <c r="P11" s="476">
        <f>IF(P$2&lt;&gt;"",IF($C11&lt;&gt;"TBA",P$2/114,0),SUMIFS('HOURS&amp;CYCLES INPUT'!$F$2:$F$9999,'HOURS&amp;CYCLES INPUT'!$C$2:$C$9999,'QUALIFIED EFH'!$C11,'HOURS&amp;CYCLES INPUT'!$D$2:$D$9999,'QUALIFIED EFH'!P$4,'HOURS&amp;CYCLES INPUT'!$E$2:$E$9999,'QUALIFIED EFH'!P$5))</f>
        <v>414.06</v>
      </c>
      <c r="Q11" s="476">
        <f>IF(Q$2&lt;&gt;"",IF($C11&lt;&gt;"TBA",Q$2/114,0),SUMIFS('HOURS&amp;CYCLES INPUT'!$F$2:$F$9999,'HOURS&amp;CYCLES INPUT'!$C$2:$C$9999,'QUALIFIED EFH'!$C11,'HOURS&amp;CYCLES INPUT'!$D$2:$D$9999,'QUALIFIED EFH'!Q$4,'HOURS&amp;CYCLES INPUT'!$E$2:$E$9999,'QUALIFIED EFH'!Q$5))</f>
        <v>351.46</v>
      </c>
      <c r="R11" s="476">
        <f>IF(R$1&lt;&gt;"",IF($C11&lt;&gt;"TBA",R$1/114,0),SUMIFS('HOURS&amp;CYCLES INPUT'!$F$2:$F$9999,'HOURS&amp;CYCLES INPUT'!$C$2:$C$9999,'QUALIFIED EFH'!$C11,'HOURS&amp;CYCLES INPUT'!$D$2:$D$9999,'QUALIFIED EFH'!R$4,'HOURS&amp;CYCLES INPUT'!$E$2:$E$9999,'QUALIFIED EFH'!R$5))</f>
        <v>0</v>
      </c>
      <c r="S11" s="476">
        <f>IF(S$2&lt;&gt;"",IF($C11&lt;&gt;"TBA",S$2/114,0),SUMIFS('HOURS&amp;CYCLES INPUT'!$F$2:$F$9999,'HOURS&amp;CYCLES INPUT'!$C$2:$C$9999,'QUALIFIED EFH'!$C11,'HOURS&amp;CYCLES INPUT'!$D$2:$D$9999,'QUALIFIED EFH'!S$4,'HOURS&amp;CYCLES INPUT'!$E$2:$E$9999,'QUALIFIED EFH'!S$5))</f>
        <v>340.02</v>
      </c>
      <c r="T11" s="476">
        <f>IF(T$2&lt;&gt;"",IF($C11&lt;&gt;"TBA",T$2/114,0),SUMIFS('HOURS&amp;CYCLES INPUT'!$F$2:$F$9999,'HOURS&amp;CYCLES INPUT'!$C$2:$C$9999,'QUALIFIED EFH'!$C11,'HOURS&amp;CYCLES INPUT'!$D$2:$D$9999,'QUALIFIED EFH'!T$4,'HOURS&amp;CYCLES INPUT'!$E$2:$E$9999,'QUALIFIED EFH'!T$5))</f>
        <v>352.93</v>
      </c>
      <c r="U11" s="476">
        <f>IF(U$2&lt;&gt;"",IF($C11&lt;&gt;"TBA",U$2/114,0),SUMIFS('HOURS&amp;CYCLES INPUT'!$F$2:$F$9999,'HOURS&amp;CYCLES INPUT'!$C$2:$C$9999,'QUALIFIED EFH'!$C11,'HOURS&amp;CYCLES INPUT'!$D$2:$D$9999,'QUALIFIED EFH'!U$4,'HOURS&amp;CYCLES INPUT'!$E$2:$E$9999,'QUALIFIED EFH'!U$5))</f>
        <v>360.83</v>
      </c>
      <c r="V11" s="476">
        <f>IF(V$2&lt;&gt;"",IF($C11&lt;&gt;"TBA",V$2/114,0),SUMIFS('HOURS&amp;CYCLES INPUT'!$F$2:$F$9999,'HOURS&amp;CYCLES INPUT'!$C$2:$C$9999,'QUALIFIED EFH'!$C11,'HOURS&amp;CYCLES INPUT'!$D$2:$D$9999,'QUALIFIED EFH'!V$4,'HOURS&amp;CYCLES INPUT'!$E$2:$E$9999,'QUALIFIED EFH'!V$5))</f>
        <v>343.55</v>
      </c>
      <c r="W11" s="476">
        <f>IF(W$2&lt;&gt;"",IF($C11&lt;&gt;"TBA",W$2/114,0),SUMIFS('HOURS&amp;CYCLES INPUT'!$F$2:$F$9999,'HOURS&amp;CYCLES INPUT'!$C$2:$C$9999,'QUALIFIED EFH'!$C11,'HOURS&amp;CYCLES INPUT'!$D$2:$D$9999,'QUALIFIED EFH'!W$4,'HOURS&amp;CYCLES INPUT'!$E$2:$E$9999,'QUALIFIED EFH'!W$5))</f>
        <v>384.34</v>
      </c>
      <c r="X11" s="476">
        <f>IF(X$2&lt;&gt;"",IF($C11&lt;&gt;"TBA",X$2/114,0),SUMIFS('HOURS&amp;CYCLES INPUT'!$F$2:$F$9999,'HOURS&amp;CYCLES INPUT'!$C$2:$C$9999,'QUALIFIED EFH'!$C11,'HOURS&amp;CYCLES INPUT'!$D$2:$D$9999,'QUALIFIED EFH'!X$4,'HOURS&amp;CYCLES INPUT'!$E$2:$E$9999,'QUALIFIED EFH'!X$5))</f>
        <v>352.98</v>
      </c>
      <c r="Y11" s="476">
        <f>IF(Y$2&lt;&gt;"",IF($C11&lt;&gt;"TBA",Y$2/114,0),SUMIFS('HOURS&amp;CYCLES INPUT'!$F$2:$F$9999,'HOURS&amp;CYCLES INPUT'!$C$2:$C$9999,'QUALIFIED EFH'!$C11,'HOURS&amp;CYCLES INPUT'!$D$2:$D$9999,'QUALIFIED EFH'!Y$4,'HOURS&amp;CYCLES INPUT'!$E$2:$E$9999,'QUALIFIED EFH'!Y$5))</f>
        <v>337.28</v>
      </c>
      <c r="Z11" s="476">
        <f>IF(Z$2&lt;&gt;"",IF($C11&lt;&gt;"TBA",Z$2/114,0),SUMIFS('HOURS&amp;CYCLES INPUT'!$F$2:$F$9999,'HOURS&amp;CYCLES INPUT'!$C$2:$C$9999,'QUALIFIED EFH'!$C11,'HOURS&amp;CYCLES INPUT'!$D$2:$D$9999,'QUALIFIED EFH'!Z$4,'HOURS&amp;CYCLES INPUT'!$E$2:$E$9999,'QUALIFIED EFH'!Z$5))</f>
        <v>354.79</v>
      </c>
      <c r="AA11" s="476">
        <f>IF(AA$2&lt;&gt;"",IF($C11&lt;&gt;"TBA",AA$2/114,0),SUMIFS('HOURS&amp;CYCLES INPUT'!$F$2:$F$9999,'HOURS&amp;CYCLES INPUT'!$C$2:$C$9999,'QUALIFIED EFH'!$C11,'HOURS&amp;CYCLES INPUT'!$D$2:$D$9999,'QUALIFIED EFH'!AA$4,'HOURS&amp;CYCLES INPUT'!$E$2:$E$9999,'QUALIFIED EFH'!AA$5))</f>
        <v>292.41000000000003</v>
      </c>
      <c r="AB11" s="476">
        <f>IF(AB$2&lt;&gt;"",IF($C11&lt;&gt;"TBA",AB$2/114,0),SUMIFS('HOURS&amp;CYCLES INPUT'!$F$2:$F$9999,'HOURS&amp;CYCLES INPUT'!$C$2:$C$9999,'QUALIFIED EFH'!$C11,'HOURS&amp;CYCLES INPUT'!$D$2:$D$9999,'QUALIFIED EFH'!AB$4,'HOURS&amp;CYCLES INPUT'!$E$2:$E$9999,'QUALIFIED EFH'!AB$5))</f>
        <v>108.07</v>
      </c>
      <c r="AC11" s="476">
        <f>IF(AC$2&lt;&gt;"",IF($C11&lt;&gt;"TBA",AC$2/114,0),SUMIFS('HOURS&amp;CYCLES INPUT'!$F$2:$F$9999,'HOURS&amp;CYCLES INPUT'!$C$2:$C$9999,'QUALIFIED EFH'!$C11,'HOURS&amp;CYCLES INPUT'!$D$2:$D$9999,'QUALIFIED EFH'!AC$4,'HOURS&amp;CYCLES INPUT'!$E$2:$E$9999,'QUALIFIED EFH'!AC$5))</f>
        <v>0</v>
      </c>
      <c r="AD11" s="476">
        <f>IF(AD$2&lt;&gt;"",IF($C11&lt;&gt;"TBA",AD$2/114,0),SUMIFS('HOURS&amp;CYCLES INPUT'!$F$2:$F$9999,'HOURS&amp;CYCLES INPUT'!$C$2:$C$9999,'QUALIFIED EFH'!$C11,'HOURS&amp;CYCLES INPUT'!$D$2:$D$9999,'QUALIFIED EFH'!AD$4,'HOURS&amp;CYCLES INPUT'!$E$2:$E$9999,'QUALIFIED EFH'!AD$5))</f>
        <v>0</v>
      </c>
      <c r="AE11" s="476">
        <f>IF(AE$2&lt;&gt;"",IF($C11&lt;&gt;"TBA",AE$2/114,0),SUMIFS('HOURS&amp;CYCLES INPUT'!$F$2:$F$9999,'HOURS&amp;CYCLES INPUT'!$C$2:$C$9999,'QUALIFIED EFH'!$C11,'HOURS&amp;CYCLES INPUT'!$D$2:$D$9999,'QUALIFIED EFH'!AE$4,'HOURS&amp;CYCLES INPUT'!$E$2:$E$9999,'QUALIFIED EFH'!AE$5))</f>
        <v>0</v>
      </c>
      <c r="AF11" s="476">
        <f>IF(AF$2&lt;&gt;"",IF($C11&lt;&gt;"TBA",AF$2/114,0),SUMIFS('HOURS&amp;CYCLES INPUT'!$F$2:$F$9999,'HOURS&amp;CYCLES INPUT'!$C$2:$C$9999,'QUALIFIED EFH'!$C11,'HOURS&amp;CYCLES INPUT'!$D$2:$D$9999,'QUALIFIED EFH'!AF$4,'HOURS&amp;CYCLES INPUT'!$E$2:$E$9999,'QUALIFIED EFH'!AF$5))</f>
        <v>0</v>
      </c>
      <c r="AG11" s="476">
        <f>IF(AG$2&lt;&gt;"",IF($C11&lt;&gt;"TBA",AG$2/114,0),SUMIFS('HOURS&amp;CYCLES INPUT'!$F$2:$F$9999,'HOURS&amp;CYCLES INPUT'!$C$2:$C$9999,'QUALIFIED EFH'!$C11,'HOURS&amp;CYCLES INPUT'!$D$2:$D$9999,'QUALIFIED EFH'!AG$4,'HOURS&amp;CYCLES INPUT'!$E$2:$E$9999,'QUALIFIED EFH'!AG$5))</f>
        <v>0</v>
      </c>
      <c r="AH11" s="476">
        <f>IF(AH$2&lt;&gt;"",IF($C11&lt;&gt;"TBA",AH$2/114,0),SUMIFS('HOURS&amp;CYCLES INPUT'!$F$2:$F$9999,'HOURS&amp;CYCLES INPUT'!$C$2:$C$9999,'QUALIFIED EFH'!$C11,'HOURS&amp;CYCLES INPUT'!$D$2:$D$9999,'QUALIFIED EFH'!AH$4,'HOURS&amp;CYCLES INPUT'!$E$2:$E$9999,'QUALIFIED EFH'!AH$5))</f>
        <v>0</v>
      </c>
      <c r="AI11" s="476">
        <f>IF(AI$2&lt;&gt;"",IF($C11&lt;&gt;"TBA",AI$2/114,0),SUMIFS('HOURS&amp;CYCLES INPUT'!$F$2:$F$9999,'HOURS&amp;CYCLES INPUT'!$C$2:$C$9999,'QUALIFIED EFH'!$C11,'HOURS&amp;CYCLES INPUT'!$D$2:$D$9999,'QUALIFIED EFH'!AI$4,'HOURS&amp;CYCLES INPUT'!$E$2:$E$9999,'QUALIFIED EFH'!AI$5))</f>
        <v>0</v>
      </c>
      <c r="AJ11" s="476">
        <f>IF(AJ$2&lt;&gt;"",IF($C11&lt;&gt;"TBA",AJ$2/114,0),SUMIFS('HOURS&amp;CYCLES INPUT'!$F$2:$F$9999,'HOURS&amp;CYCLES INPUT'!$C$2:$C$9999,'QUALIFIED EFH'!$C11,'HOURS&amp;CYCLES INPUT'!$D$2:$D$9999,'QUALIFIED EFH'!AJ$4,'HOURS&amp;CYCLES INPUT'!$E$2:$E$9999,'QUALIFIED EFH'!AJ$5))</f>
        <v>0</v>
      </c>
      <c r="AK11" s="476">
        <f>IF(AK$2&lt;&gt;"",IF($C11&lt;&gt;"TBA",AK$2/114,0),SUMIFS('HOURS&amp;CYCLES INPUT'!$F$2:$F$9999,'HOURS&amp;CYCLES INPUT'!$C$2:$C$9999,'QUALIFIED EFH'!$C11,'HOURS&amp;CYCLES INPUT'!$D$2:$D$9999,'QUALIFIED EFH'!AK$4,'HOURS&amp;CYCLES INPUT'!$E$2:$E$9999,'QUALIFIED EFH'!AK$5))</f>
        <v>0</v>
      </c>
      <c r="AL11" s="476">
        <f>IF(AL$2&lt;&gt;"",IF($C11&lt;&gt;"TBA",AL$2/114,0),SUMIFS('HOURS&amp;CYCLES INPUT'!$F$2:$F$9999,'HOURS&amp;CYCLES INPUT'!$C$2:$C$9999,'QUALIFIED EFH'!$C11,'HOURS&amp;CYCLES INPUT'!$D$2:$D$9999,'QUALIFIED EFH'!AL$4,'HOURS&amp;CYCLES INPUT'!$E$2:$E$9999,'QUALIFIED EFH'!AL$5))</f>
        <v>0</v>
      </c>
      <c r="AM11" s="476">
        <f>IF(AM$2&lt;&gt;"",IF($C11&lt;&gt;"TBA",AM$2/114,0),SUMIFS('HOURS&amp;CYCLES INPUT'!$F$2:$F$9999,'HOURS&amp;CYCLES INPUT'!$C$2:$C$9999,'QUALIFIED EFH'!$C11,'HOURS&amp;CYCLES INPUT'!$D$2:$D$9999,'QUALIFIED EFH'!AM$4,'HOURS&amp;CYCLES INPUT'!$E$2:$E$9999,'QUALIFIED EFH'!AM$5))</f>
        <v>0</v>
      </c>
      <c r="AN11" s="476">
        <f>IF(AN$2&lt;&gt;"",IF($C11&lt;&gt;"TBA",AN$2/114,0),SUMIFS('HOURS&amp;CYCLES INPUT'!$F$2:$F$9999,'HOURS&amp;CYCLES INPUT'!$C$2:$C$9999,'QUALIFIED EFH'!$C11,'HOURS&amp;CYCLES INPUT'!$D$2:$D$9999,'QUALIFIED EFH'!AN$4,'HOURS&amp;CYCLES INPUT'!$E$2:$E$9999,'QUALIFIED EFH'!AN$5))</f>
        <v>0</v>
      </c>
      <c r="AO11" s="476">
        <f>IF(AO$2&lt;&gt;"",IF($C11&lt;&gt;"TBA",AO$2/114,0),SUMIFS('HOURS&amp;CYCLES INPUT'!$F$2:$F$9999,'HOURS&amp;CYCLES INPUT'!$C$2:$C$9999,'QUALIFIED EFH'!$C11,'HOURS&amp;CYCLES INPUT'!$D$2:$D$9999,'QUALIFIED EFH'!AO$4,'HOURS&amp;CYCLES INPUT'!$E$2:$E$9999,'QUALIFIED EFH'!AO$5))</f>
        <v>0</v>
      </c>
      <c r="AP11" s="476">
        <f>IF(AP$2&lt;&gt;"",IF($C11&lt;&gt;"TBA",AP$2/114,0),SUMIFS('HOURS&amp;CYCLES INPUT'!$F$2:$F$9999,'HOURS&amp;CYCLES INPUT'!$C$2:$C$9999,'QUALIFIED EFH'!$C11,'HOURS&amp;CYCLES INPUT'!$D$2:$D$9999,'QUALIFIED EFH'!AP$4,'HOURS&amp;CYCLES INPUT'!$E$2:$E$9999,'QUALIFIED EFH'!AP$5))</f>
        <v>0</v>
      </c>
      <c r="AQ11" s="476">
        <f>IF(AQ$2&lt;&gt;"",IF($C11&lt;&gt;"TBA",AQ$2/114,0),SUMIFS('HOURS&amp;CYCLES INPUT'!$F$2:$F$9999,'HOURS&amp;CYCLES INPUT'!$C$2:$C$9999,'QUALIFIED EFH'!$C11,'HOURS&amp;CYCLES INPUT'!$D$2:$D$9999,'QUALIFIED EFH'!AQ$4,'HOURS&amp;CYCLES INPUT'!$E$2:$E$9999,'QUALIFIED EFH'!AQ$5))</f>
        <v>0</v>
      </c>
      <c r="AR11" s="476">
        <f>IF(AR$2&lt;&gt;"",IF($C11&lt;&gt;"TBA",AR$2/114,0),SUMIFS('HOURS&amp;CYCLES INPUT'!$F$2:$F$9999,'HOURS&amp;CYCLES INPUT'!$C$2:$C$9999,'QUALIFIED EFH'!$C11,'HOURS&amp;CYCLES INPUT'!$D$2:$D$9999,'QUALIFIED EFH'!AR$4,'HOURS&amp;CYCLES INPUT'!$E$2:$E$9999,'QUALIFIED EFH'!AR$5))</f>
        <v>0</v>
      </c>
      <c r="AS11" s="476">
        <f>IF(AS$2&lt;&gt;"",IF($C11&lt;&gt;"TBA",AS$2/114,0),SUMIFS('HOURS&amp;CYCLES INPUT'!$F$2:$F$9999,'HOURS&amp;CYCLES INPUT'!$C$2:$C$9999,'QUALIFIED EFH'!$C11,'HOURS&amp;CYCLES INPUT'!$D$2:$D$9999,'QUALIFIED EFH'!AS$4,'HOURS&amp;CYCLES INPUT'!$E$2:$E$9999,'QUALIFIED EFH'!AS$5))</f>
        <v>0</v>
      </c>
      <c r="AT11" s="476">
        <f>IF(AT$2&lt;&gt;"",IF($C11&lt;&gt;"TBA",AT$2/114,0),SUMIFS('HOURS&amp;CYCLES INPUT'!$F$2:$F$9999,'HOURS&amp;CYCLES INPUT'!$C$2:$C$9999,'QUALIFIED EFH'!$C11,'HOURS&amp;CYCLES INPUT'!$D$2:$D$9999,'QUALIFIED EFH'!AT$4,'HOURS&amp;CYCLES INPUT'!$E$2:$E$9999,'QUALIFIED EFH'!AT$5))</f>
        <v>0</v>
      </c>
      <c r="AU11" s="476">
        <f>IF(AU$2&lt;&gt;"",IF($C11&lt;&gt;"TBA",AU$2/114,0),SUMIFS('HOURS&amp;CYCLES INPUT'!$F$2:$F$9999,'HOURS&amp;CYCLES INPUT'!$C$2:$C$9999,'QUALIFIED EFH'!$C11,'HOURS&amp;CYCLES INPUT'!$D$2:$D$9999,'QUALIFIED EFH'!AU$4,'HOURS&amp;CYCLES INPUT'!$E$2:$E$9999,'QUALIFIED EFH'!AU$5))</f>
        <v>0</v>
      </c>
      <c r="AV11" s="476">
        <f>IF(AV$2&lt;&gt;"",IF($C11&lt;&gt;"TBA",AV$2/114,0),SUMIFS('HOURS&amp;CYCLES INPUT'!$F$2:$F$9999,'HOURS&amp;CYCLES INPUT'!$C$2:$C$9999,'QUALIFIED EFH'!$C11,'HOURS&amp;CYCLES INPUT'!$D$2:$D$9999,'QUALIFIED EFH'!AV$4,'HOURS&amp;CYCLES INPUT'!$E$2:$E$9999,'QUALIFIED EFH'!AV$5))</f>
        <v>0</v>
      </c>
      <c r="AW11" s="476">
        <f>IF(AW$2&lt;&gt;"",IF($C11&lt;&gt;"TBA",AW$2/114,0),SUMIFS('HOURS&amp;CYCLES INPUT'!$F$2:$F$9999,'HOURS&amp;CYCLES INPUT'!$C$2:$C$9999,'QUALIFIED EFH'!$C11,'HOURS&amp;CYCLES INPUT'!$D$2:$D$9999,'QUALIFIED EFH'!AW$4,'HOURS&amp;CYCLES INPUT'!$E$2:$E$9999,'QUALIFIED EFH'!AW$5))</f>
        <v>0</v>
      </c>
      <c r="AX11" s="476">
        <f>IF(AX$2&lt;&gt;"",IF($C11&lt;&gt;"TBA",AX$2/114,0),SUMIFS('HOURS&amp;CYCLES INPUT'!$F$2:$F$9999,'HOURS&amp;CYCLES INPUT'!$C$2:$C$9999,'QUALIFIED EFH'!$C11,'HOURS&amp;CYCLES INPUT'!$D$2:$D$9999,'QUALIFIED EFH'!AX$4,'HOURS&amp;CYCLES INPUT'!$E$2:$E$9999,'QUALIFIED EFH'!AX$5))</f>
        <v>0</v>
      </c>
      <c r="AY11" s="476">
        <f>IF(AY$2&lt;&gt;"",IF($C11&lt;&gt;"TBA",AY$2/114,0),SUMIFS('HOURS&amp;CYCLES INPUT'!$F$2:$F$9999,'HOURS&amp;CYCLES INPUT'!$C$2:$C$9999,'QUALIFIED EFH'!$C11,'HOURS&amp;CYCLES INPUT'!$D$2:$D$9999,'QUALIFIED EFH'!AY$4,'HOURS&amp;CYCLES INPUT'!$E$2:$E$9999,'QUALIFIED EFH'!AY$5))</f>
        <v>0</v>
      </c>
      <c r="AZ11" s="476">
        <f>IF(AZ$2&lt;&gt;"",IF($C11&lt;&gt;"TBA",AZ$2/114,0),SUMIFS('HOURS&amp;CYCLES INPUT'!$F$2:$F$9999,'HOURS&amp;CYCLES INPUT'!$C$2:$C$9999,'QUALIFIED EFH'!$C11,'HOURS&amp;CYCLES INPUT'!$D$2:$D$9999,'QUALIFIED EFH'!AZ$4,'HOURS&amp;CYCLES INPUT'!$E$2:$E$9999,'QUALIFIED EFH'!AZ$5))</f>
        <v>0</v>
      </c>
      <c r="BA11" s="476">
        <f>IF(BA$2&lt;&gt;"",IF($C11&lt;&gt;"TBA",BA$2/114,0),SUMIFS('HOURS&amp;CYCLES INPUT'!$F$2:$F$9999,'HOURS&amp;CYCLES INPUT'!$C$2:$C$9999,'QUALIFIED EFH'!$C11,'HOURS&amp;CYCLES INPUT'!$D$2:$D$9999,'QUALIFIED EFH'!BA$4,'HOURS&amp;CYCLES INPUT'!$E$2:$E$9999,'QUALIFIED EFH'!BA$5))</f>
        <v>0</v>
      </c>
      <c r="BB11" s="476">
        <f>IF(BB$2&lt;&gt;"",IF($C11&lt;&gt;"TBA",BB$2/114,0),SUMIFS('HOURS&amp;CYCLES INPUT'!$F$2:$F$9999,'HOURS&amp;CYCLES INPUT'!$C$2:$C$9999,'QUALIFIED EFH'!$C11,'HOURS&amp;CYCLES INPUT'!$D$2:$D$9999,'QUALIFIED EFH'!BB$4,'HOURS&amp;CYCLES INPUT'!$E$2:$E$9999,'QUALIFIED EFH'!BB$5))</f>
        <v>0</v>
      </c>
      <c r="BC11" s="476">
        <f>IF(BC$2&lt;&gt;"",IF($C11&lt;&gt;"TBA",BC$2/114,0),SUMIFS('HOURS&amp;CYCLES INPUT'!$F$2:$F$9999,'HOURS&amp;CYCLES INPUT'!$C$2:$C$9999,'QUALIFIED EFH'!$C11,'HOURS&amp;CYCLES INPUT'!$D$2:$D$9999,'QUALIFIED EFH'!BC$4,'HOURS&amp;CYCLES INPUT'!$E$2:$E$9999,'QUALIFIED EFH'!BC$5))</f>
        <v>0</v>
      </c>
      <c r="BD11" s="476">
        <f>IF(BD$2&lt;&gt;"",IF($C11&lt;&gt;"TBA",BD$2/114,0),SUMIFS('HOURS&amp;CYCLES INPUT'!$F$2:$F$9999,'HOURS&amp;CYCLES INPUT'!$C$2:$C$9999,'QUALIFIED EFH'!$C11,'HOURS&amp;CYCLES INPUT'!$D$2:$D$9999,'QUALIFIED EFH'!BD$4,'HOURS&amp;CYCLES INPUT'!$E$2:$E$9999,'QUALIFIED EFH'!BD$5))</f>
        <v>0</v>
      </c>
      <c r="BE11" s="476">
        <f>IF(BE$2&lt;&gt;"",IF($C11&lt;&gt;"TBA",BE$2/114,0),SUMIFS('HOURS&amp;CYCLES INPUT'!$F$2:$F$9999,'HOURS&amp;CYCLES INPUT'!$C$2:$C$9999,'QUALIFIED EFH'!$C11,'HOURS&amp;CYCLES INPUT'!$D$2:$D$9999,'QUALIFIED EFH'!BE$4,'HOURS&amp;CYCLES INPUT'!$E$2:$E$9999,'QUALIFIED EFH'!BE$5))</f>
        <v>0</v>
      </c>
      <c r="BF11" s="476">
        <f>IF(BF$2&lt;&gt;"",IF($C11&lt;&gt;"TBA",BF$2/114,0),SUMIFS('HOURS&amp;CYCLES INPUT'!$F$2:$F$9999,'HOURS&amp;CYCLES INPUT'!$C$2:$C$9999,'QUALIFIED EFH'!$C11,'HOURS&amp;CYCLES INPUT'!$D$2:$D$9999,'QUALIFIED EFH'!BF$4,'HOURS&amp;CYCLES INPUT'!$E$2:$E$9999,'QUALIFIED EFH'!BF$5))</f>
        <v>0</v>
      </c>
      <c r="BG11" s="476">
        <f>IF(BG$2&lt;&gt;"",IF($C11&lt;&gt;"TBA",BG$2/114,0),SUMIFS('HOURS&amp;CYCLES INPUT'!$F$2:$F$9999,'HOURS&amp;CYCLES INPUT'!$C$2:$C$9999,'QUALIFIED EFH'!$C11,'HOURS&amp;CYCLES INPUT'!$D$2:$D$9999,'QUALIFIED EFH'!BG$4,'HOURS&amp;CYCLES INPUT'!$E$2:$E$9999,'QUALIFIED EFH'!BG$5))</f>
        <v>0</v>
      </c>
      <c r="BH11" s="476">
        <f>IF(BH$2&lt;&gt;"",IF($C11&lt;&gt;"TBA",BH$2/114,0),SUMIFS('HOURS&amp;CYCLES INPUT'!$F$2:$F$9999,'HOURS&amp;CYCLES INPUT'!$C$2:$C$9999,'QUALIFIED EFH'!$C11,'HOURS&amp;CYCLES INPUT'!$D$2:$D$9999,'QUALIFIED EFH'!BH$4,'HOURS&amp;CYCLES INPUT'!$E$2:$E$9999,'QUALIFIED EFH'!BH$5))</f>
        <v>0</v>
      </c>
      <c r="BI11" s="476">
        <f>IF(BI$2&lt;&gt;"",IF($C11&lt;&gt;"TBA",BI$2/114,0),SUMIFS('HOURS&amp;CYCLES INPUT'!$F$2:$F$9999,'HOURS&amp;CYCLES INPUT'!$C$2:$C$9999,'QUALIFIED EFH'!$C11,'HOURS&amp;CYCLES INPUT'!$D$2:$D$9999,'QUALIFIED EFH'!BI$4,'HOURS&amp;CYCLES INPUT'!$E$2:$E$9999,'QUALIFIED EFH'!BI$5))</f>
        <v>0</v>
      </c>
      <c r="BJ11" s="476">
        <f>IF(BJ$2&lt;&gt;"",IF($C11&lt;&gt;"TBA",BJ$2/114,0),SUMIFS('HOURS&amp;CYCLES INPUT'!$F$2:$F$9999,'HOURS&amp;CYCLES INPUT'!$C$2:$C$9999,'QUALIFIED EFH'!$C11,'HOURS&amp;CYCLES INPUT'!$D$2:$D$9999,'QUALIFIED EFH'!BJ$4,'HOURS&amp;CYCLES INPUT'!$E$2:$E$9999,'QUALIFIED EFH'!BJ$5))</f>
        <v>0</v>
      </c>
      <c r="BK11" s="476">
        <f>IF(BK$2&lt;&gt;"",IF($C11&lt;&gt;"TBA",BK$2/114,0),SUMIFS('HOURS&amp;CYCLES INPUT'!$F$2:$F$9999,'HOURS&amp;CYCLES INPUT'!$C$2:$C$9999,'QUALIFIED EFH'!$C11,'HOURS&amp;CYCLES INPUT'!$D$2:$D$9999,'QUALIFIED EFH'!BK$4,'HOURS&amp;CYCLES INPUT'!$E$2:$E$9999,'QUALIFIED EFH'!BK$5))</f>
        <v>0</v>
      </c>
      <c r="BL11" s="476">
        <f>IF(BL$2&lt;&gt;"",IF($C11&lt;&gt;"TBA",BL$2/114,0),SUMIFS('HOURS&amp;CYCLES INPUT'!$F$2:$F$9999,'HOURS&amp;CYCLES INPUT'!$C$2:$C$9999,'QUALIFIED EFH'!$C11,'HOURS&amp;CYCLES INPUT'!$D$2:$D$9999,'QUALIFIED EFH'!BL$4,'HOURS&amp;CYCLES INPUT'!$E$2:$E$9999,'QUALIFIED EFH'!BL$5))</f>
        <v>0</v>
      </c>
      <c r="BM11" s="476">
        <f>IF(BM$2&lt;&gt;"",IF($C11&lt;&gt;"TBA",BM$2/114,0),SUMIFS('HOURS&amp;CYCLES INPUT'!$F$2:$F$9999,'HOURS&amp;CYCLES INPUT'!$C$2:$C$9999,'QUALIFIED EFH'!$C11,'HOURS&amp;CYCLES INPUT'!$D$2:$D$9999,'QUALIFIED EFH'!BM$4,'HOURS&amp;CYCLES INPUT'!$E$2:$E$9999,'QUALIFIED EFH'!BM$5))</f>
        <v>0</v>
      </c>
      <c r="BN11" s="476">
        <f>IF(BN$2&lt;&gt;"",IF($C11&lt;&gt;"TBA",BN$2/114,0),SUMIFS('HOURS&amp;CYCLES INPUT'!$F$2:$F$9999,'HOURS&amp;CYCLES INPUT'!$C$2:$C$9999,'QUALIFIED EFH'!$C11,'HOURS&amp;CYCLES INPUT'!$D$2:$D$9999,'QUALIFIED EFH'!BN$4,'HOURS&amp;CYCLES INPUT'!$E$2:$E$9999,'QUALIFIED EFH'!BN$5))</f>
        <v>0</v>
      </c>
      <c r="BO11" s="476">
        <f>IF(BO$2&lt;&gt;"",IF($C11&lt;&gt;"TBA",BO$2/114,0),SUMIFS('HOURS&amp;CYCLES INPUT'!$F$2:$F$9999,'HOURS&amp;CYCLES INPUT'!$C$2:$C$9999,'QUALIFIED EFH'!$C11,'HOURS&amp;CYCLES INPUT'!$D$2:$D$9999,'QUALIFIED EFH'!BO$4,'HOURS&amp;CYCLES INPUT'!$E$2:$E$9999,'QUALIFIED EFH'!BO$5))</f>
        <v>0</v>
      </c>
      <c r="BP11" s="476">
        <f>IF(BP$2&lt;&gt;"",IF($C11&lt;&gt;"TBA",BP$2/114,0),SUMIFS('HOURS&amp;CYCLES INPUT'!$F$2:$F$9999,'HOURS&amp;CYCLES INPUT'!$C$2:$C$9999,'QUALIFIED EFH'!$C11,'HOURS&amp;CYCLES INPUT'!$D$2:$D$9999,'QUALIFIED EFH'!BP$4,'HOURS&amp;CYCLES INPUT'!$E$2:$E$9999,'QUALIFIED EFH'!BP$5))</f>
        <v>0</v>
      </c>
      <c r="BQ11" s="476">
        <f>IF(BQ$2&lt;&gt;"",IF($C11&lt;&gt;"TBA",BQ$2/114,0),SUMIFS('HOURS&amp;CYCLES INPUT'!$F$2:$F$9999,'HOURS&amp;CYCLES INPUT'!$C$2:$C$9999,'QUALIFIED EFH'!$C11,'HOURS&amp;CYCLES INPUT'!$D$2:$D$9999,'QUALIFIED EFH'!BQ$4,'HOURS&amp;CYCLES INPUT'!$E$2:$E$9999,'QUALIFIED EFH'!BQ$5))</f>
        <v>0</v>
      </c>
      <c r="BR11" s="476">
        <f>IF(BR$2&lt;&gt;"",IF($C11&lt;&gt;"TBA",BR$2/114,0),SUMIFS('HOURS&amp;CYCLES INPUT'!$F$2:$F$9999,'HOURS&amp;CYCLES INPUT'!$C$2:$C$9999,'QUALIFIED EFH'!$C11,'HOURS&amp;CYCLES INPUT'!$D$2:$D$9999,'QUALIFIED EFH'!BR$4,'HOURS&amp;CYCLES INPUT'!$E$2:$E$9999,'QUALIFIED EFH'!BR$5))</f>
        <v>0</v>
      </c>
      <c r="BS11" s="476">
        <f>IF(BS$2&lt;&gt;"",IF($C11&lt;&gt;"TBA",BS$2/114,0),SUMIFS('HOURS&amp;CYCLES INPUT'!$F$2:$F$9999,'HOURS&amp;CYCLES INPUT'!$C$2:$C$9999,'QUALIFIED EFH'!$C11,'HOURS&amp;CYCLES INPUT'!$D$2:$D$9999,'QUALIFIED EFH'!BS$4,'HOURS&amp;CYCLES INPUT'!$E$2:$E$9999,'QUALIFIED EFH'!BS$5))</f>
        <v>0</v>
      </c>
      <c r="BT11" s="476">
        <f>IF(BT$2&lt;&gt;"",IF($C11&lt;&gt;"TBA",BT$2/114,0),SUMIFS('HOURS&amp;CYCLES INPUT'!$F$2:$F$9999,'HOURS&amp;CYCLES INPUT'!$C$2:$C$9999,'QUALIFIED EFH'!$C11,'HOURS&amp;CYCLES INPUT'!$D$2:$D$9999,'QUALIFIED EFH'!BT$4,'HOURS&amp;CYCLES INPUT'!$E$2:$E$9999,'QUALIFIED EFH'!BT$5))</f>
        <v>0</v>
      </c>
      <c r="BU11" s="476">
        <f>IF(BU$2&lt;&gt;"",IF($C11&lt;&gt;"TBA",BU$2/114,0),SUMIFS('HOURS&amp;CYCLES INPUT'!$F$2:$F$9999,'HOURS&amp;CYCLES INPUT'!$C$2:$C$9999,'QUALIFIED EFH'!$C11,'HOURS&amp;CYCLES INPUT'!$D$2:$D$9999,'QUALIFIED EFH'!BU$4,'HOURS&amp;CYCLES INPUT'!$E$2:$E$9999,'QUALIFIED EFH'!BU$5))</f>
        <v>0</v>
      </c>
      <c r="BV11" s="476">
        <f>IF(BV$2&lt;&gt;"",IF($C11&lt;&gt;"TBA",BV$2/114,0),SUMIFS('HOURS&amp;CYCLES INPUT'!$F$2:$F$9999,'HOURS&amp;CYCLES INPUT'!$C$2:$C$9999,'QUALIFIED EFH'!$C11,'HOURS&amp;CYCLES INPUT'!$D$2:$D$9999,'QUALIFIED EFH'!BV$4,'HOURS&amp;CYCLES INPUT'!$E$2:$E$9999,'QUALIFIED EFH'!BV$5))</f>
        <v>0</v>
      </c>
      <c r="BW11" s="476">
        <f>IF(BW$2&lt;&gt;"",IF($C11&lt;&gt;"TBA",BW$2/114,0),SUMIFS('HOURS&amp;CYCLES INPUT'!$F$2:$F$9999,'HOURS&amp;CYCLES INPUT'!$C$2:$C$9999,'QUALIFIED EFH'!$C11,'HOURS&amp;CYCLES INPUT'!$D$2:$D$9999,'QUALIFIED EFH'!BW$4,'HOURS&amp;CYCLES INPUT'!$E$2:$E$9999,'QUALIFIED EFH'!BW$5))</f>
        <v>3.52</v>
      </c>
      <c r="BX11" s="476">
        <f>IF(BX$2&lt;&gt;"",IF($C11&lt;&gt;"TBA",BX$2/114,0),SUMIFS('HOURS&amp;CYCLES INPUT'!$F$2:$F$9999,'HOURS&amp;CYCLES INPUT'!$C$2:$C$9999,'QUALIFIED EFH'!$C11,'HOURS&amp;CYCLES INPUT'!$D$2:$D$9999,'QUALIFIED EFH'!BX$4,'HOURS&amp;CYCLES INPUT'!$E$2:$E$9999,'QUALIFIED EFH'!BX$5))</f>
        <v>293.60000000000002</v>
      </c>
      <c r="BY11" s="476">
        <f>IF(BY$2&lt;&gt;"",IF($C11&lt;&gt;"TBA",BY$2/114,0),SUMIFS('HOURS&amp;CYCLES INPUT'!$F$2:$F$9999,'HOURS&amp;CYCLES INPUT'!$C$2:$C$9999,'QUALIFIED EFH'!$C11,'HOURS&amp;CYCLES INPUT'!$D$2:$D$9999,'QUALIFIED EFH'!BY$4,'HOURS&amp;CYCLES INPUT'!$E$2:$E$9999,'QUALIFIED EFH'!BY$5))</f>
        <v>347.78</v>
      </c>
      <c r="BZ11" s="476">
        <f>IF(BZ$2&lt;&gt;"",IF($C11&lt;&gt;"TBA",BZ$2/114,0),SUMIFS('HOURS&amp;CYCLES INPUT'!$F$2:$F$9999,'HOURS&amp;CYCLES INPUT'!$C$2:$C$9999,'QUALIFIED EFH'!$C11,'HOURS&amp;CYCLES INPUT'!$D$2:$D$9999,'QUALIFIED EFH'!BZ$4,'HOURS&amp;CYCLES INPUT'!$E$2:$E$9999,'QUALIFIED EFH'!BZ$5))</f>
        <v>320.12</v>
      </c>
      <c r="CA11" s="476">
        <f>IF(CA$2&lt;&gt;"",IF($C11&lt;&gt;"TBA",CA$2/114,0),SUMIFS('HOURS&amp;CYCLES INPUT'!$F$2:$F$9999,'HOURS&amp;CYCLES INPUT'!$C$2:$C$9999,'QUALIFIED EFH'!$C11,'HOURS&amp;CYCLES INPUT'!$D$2:$D$9999,'QUALIFIED EFH'!CA$4,'HOURS&amp;CYCLES INPUT'!$E$2:$E$9999,'QUALIFIED EFH'!CA$5))</f>
        <v>364.58</v>
      </c>
      <c r="CB11" s="476">
        <f>IF(CB$2&lt;&gt;"",IF($C11&lt;&gt;"TBA",CB$2/114,0),SUMIFS('HOURS&amp;CYCLES INPUT'!$F$2:$F$9999,'HOURS&amp;CYCLES INPUT'!$C$2:$C$9999,'QUALIFIED EFH'!$C11,'HOURS&amp;CYCLES INPUT'!$D$2:$D$9999,'QUALIFIED EFH'!CB$4,'HOURS&amp;CYCLES INPUT'!$E$2:$E$9999,'QUALIFIED EFH'!CB$5))</f>
        <v>316.97000000000003</v>
      </c>
      <c r="CC11" s="476">
        <f>IF(CC$2&lt;&gt;"",IF($C11&lt;&gt;"TBA",CC$2/114,0),SUMIFS('HOURS&amp;CYCLES INPUT'!$F$2:$F$9999,'HOURS&amp;CYCLES INPUT'!$C$2:$C$9999,'QUALIFIED EFH'!$C11,'HOURS&amp;CYCLES INPUT'!$D$2:$D$9999,'QUALIFIED EFH'!CC$4,'HOURS&amp;CYCLES INPUT'!$E$2:$E$9999,'QUALIFIED EFH'!CC$5))</f>
        <v>364.43</v>
      </c>
      <c r="CD11" s="476">
        <f>IF(CD$2&lt;&gt;"",IF($C11&lt;&gt;"TBA",CD$2/114,0),SUMIFS('HOURS&amp;CYCLES INPUT'!$F$2:$F$9999,'HOURS&amp;CYCLES INPUT'!$C$2:$C$9999,'QUALIFIED EFH'!$C11,'HOURS&amp;CYCLES INPUT'!$D$2:$D$9999,'QUALIFIED EFH'!CD$4,'HOURS&amp;CYCLES INPUT'!$E$2:$E$9999,'QUALIFIED EFH'!CD$5))</f>
        <v>381.37</v>
      </c>
      <c r="CE11" s="476">
        <f>IF(CE$2&lt;&gt;"",IF($C11&lt;&gt;"TBA",CE$2/114,0),SUMIFS('HOURS&amp;CYCLES INPUT'!$F$2:$F$9999,'HOURS&amp;CYCLES INPUT'!$C$2:$C$9999,'QUALIFIED EFH'!$C11,'HOURS&amp;CYCLES INPUT'!$D$2:$D$9999,'QUALIFIED EFH'!CE$4,'HOURS&amp;CYCLES INPUT'!$E$2:$E$9999,'QUALIFIED EFH'!CE$5))</f>
        <v>368.03</v>
      </c>
      <c r="CF11" s="476">
        <f>IF(CF$2&lt;&gt;"",IF($C11&lt;&gt;"TBA",CF$2/114,0),SUMIFS('HOURS&amp;CYCLES INPUT'!$F$2:$F$9999,'HOURS&amp;CYCLES INPUT'!$C$2:$C$9999,'QUALIFIED EFH'!$C11,'HOURS&amp;CYCLES INPUT'!$D$2:$D$9999,'QUALIFIED EFH'!CF$4,'HOURS&amp;CYCLES INPUT'!$E$2:$E$9999,'QUALIFIED EFH'!CF$5))</f>
        <v>96.25</v>
      </c>
      <c r="CG11" s="476">
        <f>IF(CG$2&lt;&gt;"",IF($C11&lt;&gt;"TBA",CG$2/114,0),SUMIFS('HOURS&amp;CYCLES INPUT'!$F$2:$F$9999,'HOURS&amp;CYCLES INPUT'!$C$2:$C$9999,'QUALIFIED EFH'!$C11,'HOURS&amp;CYCLES INPUT'!$D$2:$D$9999,'QUALIFIED EFH'!CG$4,'HOURS&amp;CYCLES INPUT'!$E$2:$E$9999,'QUALIFIED EFH'!CG$5))</f>
        <v>0</v>
      </c>
      <c r="CH11" s="476">
        <f>IF(CH$2&lt;&gt;"",IF($C11&lt;&gt;"TBA",CH$2/114,0),SUMIFS('HOURS&amp;CYCLES INPUT'!$F$2:$F$9999,'HOURS&amp;CYCLES INPUT'!$C$2:$C$9999,'QUALIFIED EFH'!$C11,'HOURS&amp;CYCLES INPUT'!$D$2:$D$9999,'QUALIFIED EFH'!CH$4,'HOURS&amp;CYCLES INPUT'!$E$2:$E$9999,'QUALIFIED EFH'!CH$5))</f>
        <v>0</v>
      </c>
      <c r="CI11" s="476">
        <f>IF(CI$2&lt;&gt;"",IF($C11&lt;&gt;"TBA",CI$2/114,0),SUMIFS('HOURS&amp;CYCLES INPUT'!$F$2:$F$9999,'HOURS&amp;CYCLES INPUT'!$C$2:$C$9999,'QUALIFIED EFH'!$C11,'HOURS&amp;CYCLES INPUT'!$D$2:$D$9999,'QUALIFIED EFH'!CI$4,'HOURS&amp;CYCLES INPUT'!$E$2:$E$9999,'QUALIFIED EFH'!CI$5))</f>
        <v>0</v>
      </c>
      <c r="CJ11" s="476">
        <f>IF(CJ$2&lt;&gt;"",IF($C11&lt;&gt;"TBA",CJ$2/114,0),SUMIFS('HOURS&amp;CYCLES INPUT'!$F$2:$F$9999,'HOURS&amp;CYCLES INPUT'!$C$2:$C$9999,'QUALIFIED EFH'!$C11,'HOURS&amp;CYCLES INPUT'!$D$2:$D$9999,'QUALIFIED EFH'!CJ$4,'HOURS&amp;CYCLES INPUT'!$E$2:$E$9999,'QUALIFIED EFH'!CJ$5))</f>
        <v>27.33</v>
      </c>
      <c r="CK11" s="476">
        <f>IF(CK$2&lt;&gt;"",IF($C11&lt;&gt;"TBA",CK$2/114,0),SUMIFS('HOURS&amp;CYCLES INPUT'!$F$2:$F$9999,'HOURS&amp;CYCLES INPUT'!$C$2:$C$9999,'QUALIFIED EFH'!$C11,'HOURS&amp;CYCLES INPUT'!$D$2:$D$9999,'QUALIFIED EFH'!CK$4,'HOURS&amp;CYCLES INPUT'!$E$2:$E$9999,'QUALIFIED EFH'!CK$5))</f>
        <v>478.74</v>
      </c>
      <c r="CL11" s="476">
        <f>IF(CL$2&lt;&gt;"",IF($C11&lt;&gt;"TBA",CL$2/114,0),SUMIFS('HOURS&amp;CYCLES INPUT'!$F$2:$F$9999,'HOURS&amp;CYCLES INPUT'!$C$2:$C$9999,'QUALIFIED EFH'!$C11,'HOURS&amp;CYCLES INPUT'!$D$2:$D$9999,'QUALIFIED EFH'!CL$4,'HOURS&amp;CYCLES INPUT'!$E$2:$E$9999,'QUALIFIED EFH'!CL$5))</f>
        <v>396.52</v>
      </c>
      <c r="CM11" s="476">
        <f>IF(CM$2&lt;&gt;"",IF($C11&lt;&gt;"TBA",CM$2/114,0),SUMIFS('HOURS&amp;CYCLES INPUT'!$F$2:$F$9999,'HOURS&amp;CYCLES INPUT'!$C$2:$C$9999,'QUALIFIED EFH'!$C11,'HOURS&amp;CYCLES INPUT'!$D$2:$D$9999,'QUALIFIED EFH'!CM$4,'HOURS&amp;CYCLES INPUT'!$E$2:$E$9999,'QUALIFIED EFH'!CM$5))</f>
        <v>421.8</v>
      </c>
      <c r="CN11" s="476">
        <f>IF(CN$2&lt;&gt;"",IF($C11&lt;&gt;"TBA",CN$2/114,0),SUMIFS('HOURS&amp;CYCLES INPUT'!$F$2:$F$9999,'HOURS&amp;CYCLES INPUT'!$C$2:$C$9999,'QUALIFIED EFH'!$C11,'HOURS&amp;CYCLES INPUT'!$D$2:$D$9999,'QUALIFIED EFH'!CN$4,'HOURS&amp;CYCLES INPUT'!$E$2:$E$9999,'QUALIFIED EFH'!CN$5))</f>
        <v>445.99</v>
      </c>
      <c r="CO11" s="476">
        <f>IF(CO$2&lt;&gt;"",IF($C11&lt;&gt;"TBA",CO$2/114,0),SUMIFS('HOURS&amp;CYCLES INPUT'!$F$2:$F$9999,'HOURS&amp;CYCLES INPUT'!$C$2:$C$9999,'QUALIFIED EFH'!$C11,'HOURS&amp;CYCLES INPUT'!$D$2:$D$9999,'QUALIFIED EFH'!CO$4,'HOURS&amp;CYCLES INPUT'!$E$2:$E$9999,'QUALIFIED EFH'!CO$5))</f>
        <v>264.18</v>
      </c>
      <c r="CP11" s="476">
        <f>IF(CP$2&lt;&gt;"",IF($C11&lt;&gt;"TBA",CP$2/114,0),SUMIFS('HOURS&amp;CYCLES INPUT'!$F$2:$F$9999,'HOURS&amp;CYCLES INPUT'!$C$2:$C$9999,'QUALIFIED EFH'!$C11,'HOURS&amp;CYCLES INPUT'!$D$2:$D$9999,'QUALIFIED EFH'!CP$4,'HOURS&amp;CYCLES INPUT'!$E$2:$E$9999,'QUALIFIED EFH'!CP$5))</f>
        <v>0</v>
      </c>
      <c r="CQ11" s="476">
        <f>IF(CQ$2&lt;&gt;"",IF($C11&lt;&gt;"TBA",CQ$2/114,0),SUMIFS('HOURS&amp;CYCLES INPUT'!$F$2:$F$9999,'HOURS&amp;CYCLES INPUT'!$C$2:$C$9999,'QUALIFIED EFH'!$C11,'HOURS&amp;CYCLES INPUT'!$D$2:$D$9999,'QUALIFIED EFH'!CQ$4,'HOURS&amp;CYCLES INPUT'!$E$2:$E$9999,'QUALIFIED EFH'!CQ$5))</f>
        <v>225.13</v>
      </c>
      <c r="CR11" s="476">
        <f>IF(CR$2&lt;&gt;"",IF($C11&lt;&gt;"TBA",CR$2/114,0),SUMIFS('HOURS&amp;CYCLES INPUT'!$F$2:$F$9999,'HOURS&amp;CYCLES INPUT'!$C$2:$C$9999,'QUALIFIED EFH'!$C11,'HOURS&amp;CYCLES INPUT'!$D$2:$D$9999,'QUALIFIED EFH'!CR$4,'HOURS&amp;CYCLES INPUT'!$E$2:$E$9999,'QUALIFIED EFH'!CR$5))</f>
        <v>421.85</v>
      </c>
      <c r="CS11" s="476">
        <f>IF(CS$2&lt;&gt;"",IF($C11&lt;&gt;"TBA",CS$2/114,0),SUMIFS('HOURS&amp;CYCLES INPUT'!$F$2:$F$9999,'HOURS&amp;CYCLES INPUT'!$C$2:$C$9999,'QUALIFIED EFH'!$C11,'HOURS&amp;CYCLES INPUT'!$D$2:$D$9999,'QUALIFIED EFH'!CS$4,'HOURS&amp;CYCLES INPUT'!$E$2:$E$9999,'QUALIFIED EFH'!CS$5))</f>
        <v>405.2</v>
      </c>
      <c r="CT11" s="476">
        <f>IF(CT$2&lt;&gt;"",IF($C11&lt;&gt;"TBA",CT$2/114,0),SUMIFS('HOURS&amp;CYCLES INPUT'!$F$2:$F$9999,'HOURS&amp;CYCLES INPUT'!$C$2:$C$9999,'QUALIFIED EFH'!$C11,'HOURS&amp;CYCLES INPUT'!$D$2:$D$9999,'QUALIFIED EFH'!CT$4,'HOURS&amp;CYCLES INPUT'!$E$2:$E$9999,'QUALIFIED EFH'!CT$5))</f>
        <v>450.63</v>
      </c>
      <c r="CU11" s="476">
        <f>IF(CU$2&lt;&gt;"",IF($C11&lt;&gt;"TBA",CU$2/114,0),SUMIFS('HOURS&amp;CYCLES INPUT'!$F$2:$F$9999,'HOURS&amp;CYCLES INPUT'!$C$2:$C$9999,'QUALIFIED EFH'!$C11,'HOURS&amp;CYCLES INPUT'!$D$2:$D$9999,'QUALIFIED EFH'!CU$4,'HOURS&amp;CYCLES INPUT'!$E$2:$E$9999,'QUALIFIED EFH'!CU$5))</f>
        <v>443.24</v>
      </c>
      <c r="CV11" s="476">
        <f>IF(CV$2&lt;&gt;"",IF($C11&lt;&gt;"TBA",CV$2/114,0),SUMIFS('HOURS&amp;CYCLES INPUT'!$F$2:$F$9999,'HOURS&amp;CYCLES INPUT'!$C$2:$C$9999,'QUALIFIED EFH'!$C11,'HOURS&amp;CYCLES INPUT'!$D$2:$D$9999,'QUALIFIED EFH'!CV$4,'HOURS&amp;CYCLES INPUT'!$E$2:$E$9999,'QUALIFIED EFH'!CV$5))</f>
        <v>445.27</v>
      </c>
      <c r="CW11" s="476">
        <f>IF(CW$2&lt;&gt;"",IF($C11&lt;&gt;"TBA",CW$2/114,0),SUMIFS('HOURS&amp;CYCLES INPUT'!$F$2:$F$9999,'HOURS&amp;CYCLES INPUT'!$C$2:$C$9999,'QUALIFIED EFH'!$C11,'HOURS&amp;CYCLES INPUT'!$D$2:$D$9999,'QUALIFIED EFH'!CW$4,'HOURS&amp;CYCLES INPUT'!$E$2:$E$9999,'QUALIFIED EFH'!CW$5))</f>
        <v>364.55</v>
      </c>
      <c r="CX11" s="476">
        <f>IF(CX$2&lt;&gt;"",IF($C11&lt;&gt;"TBA",CX$2/114,0),SUMIFS('HOURS&amp;CYCLES INPUT'!$F$2:$F$9999,'HOURS&amp;CYCLES INPUT'!$C$2:$C$9999,'QUALIFIED EFH'!$C11,'HOURS&amp;CYCLES INPUT'!$D$2:$D$9999,'QUALIFIED EFH'!CX$4,'HOURS&amp;CYCLES INPUT'!$E$2:$E$9999,'QUALIFIED EFH'!CX$5))</f>
        <v>395.75</v>
      </c>
      <c r="CY11" s="476">
        <f>IF(CY$2&lt;&gt;"",IF($C11&lt;&gt;"TBA",CY$2/114,0),SUMIFS('HOURS&amp;CYCLES INPUT'!$F$2:$F$9999,'HOURS&amp;CYCLES INPUT'!$C$2:$C$9999,'QUALIFIED EFH'!$C11,'HOURS&amp;CYCLES INPUT'!$D$2:$D$9999,'QUALIFIED EFH'!CY$4,'HOURS&amp;CYCLES INPUT'!$E$2:$E$9999,'QUALIFIED EFH'!CY$5))</f>
        <v>393.43</v>
      </c>
      <c r="CZ11" s="476">
        <f>IF(CZ$2&lt;&gt;"",IF($C11&lt;&gt;"TBA",CZ$2/114,0),SUMIFS('HOURS&amp;CYCLES INPUT'!$F$2:$F$9999,'HOURS&amp;CYCLES INPUT'!$C$2:$C$9999,'QUALIFIED EFH'!$C11,'HOURS&amp;CYCLES INPUT'!$D$2:$D$9999,'QUALIFIED EFH'!CZ$4,'HOURS&amp;CYCLES INPUT'!$E$2:$E$9999,'QUALIFIED EFH'!CZ$5))</f>
        <v>125.9</v>
      </c>
      <c r="DA11" s="476">
        <f>IF(DA$2&lt;&gt;"",IF($C11&lt;&gt;"TBA",DA$2/114,0),SUMIFS('HOURS&amp;CYCLES INPUT'!$F$2:$F$9999,'HOURS&amp;CYCLES INPUT'!$C$2:$C$9999,'QUALIFIED EFH'!$C11,'HOURS&amp;CYCLES INPUT'!$D$2:$D$9999,'QUALIFIED EFH'!DA$4,'HOURS&amp;CYCLES INPUT'!$E$2:$E$9999,'QUALIFIED EFH'!DA$5))</f>
        <v>0</v>
      </c>
      <c r="DB11" s="476">
        <f>IF(DB$2&lt;&gt;"",IF($C11&lt;&gt;"TBA",DB$2/114,0),SUMIFS('HOURS&amp;CYCLES INPUT'!$F$2:$F$9999,'HOURS&amp;CYCLES INPUT'!$C$2:$C$9999,'QUALIFIED EFH'!$C11,'HOURS&amp;CYCLES INPUT'!$D$2:$D$9999,'QUALIFIED EFH'!DB$4,'HOURS&amp;CYCLES INPUT'!$E$2:$E$9999,'QUALIFIED EFH'!DB$5))</f>
        <v>0</v>
      </c>
      <c r="DC11" s="476">
        <f>IF(DC$2&lt;&gt;"",IF($C11&lt;&gt;"TBA",DC$2/114,0),SUMIFS('HOURS&amp;CYCLES INPUT'!$F$2:$F$9999,'HOURS&amp;CYCLES INPUT'!$C$2:$C$9999,'QUALIFIED EFH'!$C11,'HOURS&amp;CYCLES INPUT'!$D$2:$D$9999,'QUALIFIED EFH'!DC$4,'HOURS&amp;CYCLES INPUT'!$E$2:$E$9999,'QUALIFIED EFH'!DC$5))</f>
        <v>127.3</v>
      </c>
      <c r="DD11" s="476">
        <f>IF(DD$2&lt;&gt;"",IF($C11&lt;&gt;"TBA",DD$2/114,0),SUMIFS('HOURS&amp;CYCLES INPUT'!$F$2:$F$9999,'HOURS&amp;CYCLES INPUT'!$C$2:$C$9999,'QUALIFIED EFH'!$C11,'HOURS&amp;CYCLES INPUT'!$D$2:$D$9999,'QUALIFIED EFH'!DD$4,'HOURS&amp;CYCLES INPUT'!$E$2:$E$9999,'QUALIFIED EFH'!DD$5))</f>
        <v>0</v>
      </c>
      <c r="DE11" s="476">
        <f>IF(DE$2&lt;&gt;"",IF($C11&lt;&gt;"TBA",DE$2/114,0),SUMIFS('HOURS&amp;CYCLES INPUT'!$F$2:$F$9999,'HOURS&amp;CYCLES INPUT'!$C$2:$C$9999,'QUALIFIED EFH'!$C11,'HOURS&amp;CYCLES INPUT'!$D$2:$D$9999,'QUALIFIED EFH'!DE$4,'HOURS&amp;CYCLES INPUT'!$E$2:$E$9999,'QUALIFIED EFH'!DE$5))</f>
        <v>0</v>
      </c>
      <c r="DF11" s="476">
        <f>IF(DF$2&lt;&gt;"",IF($C11&lt;&gt;"TBA",DF$2/114,0),SUMIFS('HOURS&amp;CYCLES INPUT'!$F$2:$F$9999,'HOURS&amp;CYCLES INPUT'!$C$2:$C$9999,'QUALIFIED EFH'!$C11,'HOURS&amp;CYCLES INPUT'!$D$2:$D$9999,'QUALIFIED EFH'!DF$4,'HOURS&amp;CYCLES INPUT'!$E$2:$E$9999,'QUALIFIED EFH'!DF$5))</f>
        <v>0</v>
      </c>
      <c r="DG11" s="476">
        <f>IF(DG$2&lt;&gt;"",IF($C11&lt;&gt;"TBA",DG$2/114,0),SUMIFS('HOURS&amp;CYCLES INPUT'!$F$2:$F$9999,'HOURS&amp;CYCLES INPUT'!$C$2:$C$9999,'QUALIFIED EFH'!$C11,'HOURS&amp;CYCLES INPUT'!$D$2:$D$9999,'QUALIFIED EFH'!DG$4,'HOURS&amp;CYCLES INPUT'!$E$2:$E$9999,'QUALIFIED EFH'!DG$5))</f>
        <v>0</v>
      </c>
      <c r="DH11" s="476">
        <f>IF(DH$2&lt;&gt;"",IF($C11&lt;&gt;"TBA",DH$2/114,0),SUMIFS('HOURS&amp;CYCLES INPUT'!$F$2:$F$9999,'HOURS&amp;CYCLES INPUT'!$C$2:$C$9999,'QUALIFIED EFH'!$C11,'HOURS&amp;CYCLES INPUT'!$D$2:$D$9999,'QUALIFIED EFH'!DH$4,'HOURS&amp;CYCLES INPUT'!$E$2:$E$9999,'QUALIFIED EFH'!DH$5))</f>
        <v>0</v>
      </c>
      <c r="DI11" s="476">
        <f>IF(DI$2&lt;&gt;"",IF($C11&lt;&gt;"TBA",DI$2/114,0),SUMIFS('HOURS&amp;CYCLES INPUT'!$F$2:$F$9999,'HOURS&amp;CYCLES INPUT'!$C$2:$C$9999,'QUALIFIED EFH'!$C11,'HOURS&amp;CYCLES INPUT'!$D$2:$D$9999,'QUALIFIED EFH'!DI$4,'HOURS&amp;CYCLES INPUT'!$E$2:$E$9999,'QUALIFIED EFH'!DI$5))</f>
        <v>0</v>
      </c>
      <c r="DJ11" s="476">
        <f>IF(DJ$2&lt;&gt;"",IF($C11&lt;&gt;"TBA",DJ$2/114,0),SUMIFS('HOURS&amp;CYCLES INPUT'!$F$2:$F$9999,'HOURS&amp;CYCLES INPUT'!$C$2:$C$9999,'QUALIFIED EFH'!$C11,'HOURS&amp;CYCLES INPUT'!$D$2:$D$9999,'QUALIFIED EFH'!DJ$4,'HOURS&amp;CYCLES INPUT'!$E$2:$E$9999,'QUALIFIED EFH'!DJ$5))</f>
        <v>0</v>
      </c>
      <c r="DK11" s="476">
        <f>IF(DK$2&lt;&gt;"",IF($C11&lt;&gt;"TBA",DK$2/114,0),SUMIFS('HOURS&amp;CYCLES INPUT'!$F$2:$F$9999,'HOURS&amp;CYCLES INPUT'!$C$2:$C$9999,'QUALIFIED EFH'!$C11,'HOURS&amp;CYCLES INPUT'!$D$2:$D$9999,'QUALIFIED EFH'!DK$4,'HOURS&amp;CYCLES INPUT'!$E$2:$E$9999,'QUALIFIED EFH'!DK$5))</f>
        <v>0</v>
      </c>
      <c r="DL11" s="476">
        <f>IF(DL$2&lt;&gt;"",IF($C11&lt;&gt;"TBA",DL$2/114,0),SUMIFS('HOURS&amp;CYCLES INPUT'!$F$2:$F$9999,'HOURS&amp;CYCLES INPUT'!$C$2:$C$9999,'QUALIFIED EFH'!$C11,'HOURS&amp;CYCLES INPUT'!$D$2:$D$9999,'QUALIFIED EFH'!DL$4,'HOURS&amp;CYCLES INPUT'!$E$2:$E$9999,'QUALIFIED EFH'!DL$5))</f>
        <v>0</v>
      </c>
      <c r="DM11" s="476">
        <f>IF(DM$2&lt;&gt;"",IF($C11&lt;&gt;"TBA",DM$2/114,0),SUMIFS('HOURS&amp;CYCLES INPUT'!$F$2:$F$9999,'HOURS&amp;CYCLES INPUT'!$C$2:$C$9999,'QUALIFIED EFH'!$C11,'HOURS&amp;CYCLES INPUT'!$D$2:$D$9999,'QUALIFIED EFH'!DM$4,'HOURS&amp;CYCLES INPUT'!$E$2:$E$9999,'QUALIFIED EFH'!DM$5))</f>
        <v>0</v>
      </c>
      <c r="DN11" s="476">
        <f>IF(DN$2&lt;&gt;"",IF($C11&lt;&gt;"TBA",DN$2/114,0),SUMIFS('HOURS&amp;CYCLES INPUT'!$F$2:$F$9999,'HOURS&amp;CYCLES INPUT'!$C$2:$C$9999,'QUALIFIED EFH'!$C11,'HOURS&amp;CYCLES INPUT'!$D$2:$D$9999,'QUALIFIED EFH'!DN$4,'HOURS&amp;CYCLES INPUT'!$E$2:$E$9999,'QUALIFIED EFH'!DN$5))</f>
        <v>0</v>
      </c>
      <c r="DO11" s="476">
        <f>IF(DO$2&lt;&gt;"",IF($C11&lt;&gt;"TBA",DO$2/114,0),SUMIFS('HOURS&amp;CYCLES INPUT'!$F$2:$F$9999,'HOURS&amp;CYCLES INPUT'!$C$2:$C$9999,'QUALIFIED EFH'!$C11,'HOURS&amp;CYCLES INPUT'!$D$2:$D$9999,'QUALIFIED EFH'!DO$4,'HOURS&amp;CYCLES INPUT'!$E$2:$E$9999,'QUALIFIED EFH'!DO$5))</f>
        <v>0</v>
      </c>
      <c r="DP11" s="476">
        <f>IF(DP$2&lt;&gt;"",IF($C11&lt;&gt;"TBA",DP$2/114,0),SUMIFS('HOURS&amp;CYCLES INPUT'!$F$2:$F$9999,'HOURS&amp;CYCLES INPUT'!$C$2:$C$9999,'QUALIFIED EFH'!$C11,'HOURS&amp;CYCLES INPUT'!$D$2:$D$9999,'QUALIFIED EFH'!DP$4,'HOURS&amp;CYCLES INPUT'!$E$2:$E$9999,'QUALIFIED EFH'!DP$5))</f>
        <v>0</v>
      </c>
      <c r="DQ11" s="476">
        <f>IF(DQ$2&lt;&gt;"",IF($C11&lt;&gt;"TBA",DQ$2/114,0),SUMIFS('HOURS&amp;CYCLES INPUT'!$F$2:$F$9999,'HOURS&amp;CYCLES INPUT'!$C$2:$C$9999,'QUALIFIED EFH'!$C11,'HOURS&amp;CYCLES INPUT'!$D$2:$D$9999,'QUALIFIED EFH'!DQ$4,'HOURS&amp;CYCLES INPUT'!$E$2:$E$9999,'QUALIFIED EFH'!DQ$5))</f>
        <v>0</v>
      </c>
      <c r="DR11" s="476">
        <f>IF(DR$2&lt;&gt;"",IF($C11&lt;&gt;"TBA",DR$2/114,0),SUMIFS('HOURS&amp;CYCLES INPUT'!$F$2:$F$9999,'HOURS&amp;CYCLES INPUT'!$C$2:$C$9999,'QUALIFIED EFH'!$C11,'HOURS&amp;CYCLES INPUT'!$D$2:$D$9999,'QUALIFIED EFH'!DR$4,'HOURS&amp;CYCLES INPUT'!$E$2:$E$9999,'QUALIFIED EFH'!DR$5))</f>
        <v>0</v>
      </c>
      <c r="DS11" s="476">
        <f>IF(DS$2&lt;&gt;"",IF($C11&lt;&gt;"TBA",DS$2/114,0),SUMIFS('HOURS&amp;CYCLES INPUT'!$F$2:$F$9999,'HOURS&amp;CYCLES INPUT'!$C$2:$C$9999,'QUALIFIED EFH'!$C11,'HOURS&amp;CYCLES INPUT'!$D$2:$D$9999,'QUALIFIED EFH'!DS$4,'HOURS&amp;CYCLES INPUT'!$E$2:$E$9999,'QUALIFIED EFH'!DS$5))</f>
        <v>0</v>
      </c>
      <c r="DT11" s="476">
        <f>IF(DT$2&lt;&gt;"",IF($C11&lt;&gt;"TBA",DT$2/114,0),SUMIFS('HOURS&amp;CYCLES INPUT'!$F$2:$F$9999,'HOURS&amp;CYCLES INPUT'!$C$2:$C$9999,'QUALIFIED EFH'!$C11,'HOURS&amp;CYCLES INPUT'!$D$2:$D$9999,'QUALIFIED EFH'!DT$4,'HOURS&amp;CYCLES INPUT'!$E$2:$E$9999,'QUALIFIED EFH'!DT$5))</f>
        <v>0</v>
      </c>
      <c r="DU11" s="476">
        <f>IF(DU$2&lt;&gt;"",IF($C11&lt;&gt;"TBA",DU$2/114,0),SUMIFS('HOURS&amp;CYCLES INPUT'!$F$2:$F$9999,'HOURS&amp;CYCLES INPUT'!$C$2:$C$9999,'QUALIFIED EFH'!$C11,'HOURS&amp;CYCLES INPUT'!$D$2:$D$9999,'QUALIFIED EFH'!DU$4,'HOURS&amp;CYCLES INPUT'!$E$2:$E$9999,'QUALIFIED EFH'!DU$5))</f>
        <v>0</v>
      </c>
      <c r="DV11" s="476">
        <f>IF(DV$2&lt;&gt;"",IF($C11&lt;&gt;"TBA",DV$2/114,0),SUMIFS('HOURS&amp;CYCLES INPUT'!$F$2:$F$9999,'HOURS&amp;CYCLES INPUT'!$C$2:$C$9999,'QUALIFIED EFH'!$C11,'HOURS&amp;CYCLES INPUT'!$D$2:$D$9999,'QUALIFIED EFH'!DV$4,'HOURS&amp;CYCLES INPUT'!$E$2:$E$9999,'QUALIFIED EFH'!DV$5))</f>
        <v>0</v>
      </c>
      <c r="DW11" s="476">
        <f>IF(DW$2&lt;&gt;"",IF($C11&lt;&gt;"TBA",DW$2/114,0),SUMIFS('HOURS&amp;CYCLES INPUT'!$F$2:$F$9999,'HOURS&amp;CYCLES INPUT'!$C$2:$C$9999,'QUALIFIED EFH'!$C11,'HOURS&amp;CYCLES INPUT'!$D$2:$D$9999,'QUALIFIED EFH'!DW$4,'HOURS&amp;CYCLES INPUT'!$E$2:$E$9999,'QUALIFIED EFH'!DW$5))</f>
        <v>0</v>
      </c>
      <c r="DX11" s="476">
        <f>IF(DX$2&lt;&gt;"",IF($C11&lt;&gt;"TBA",DX$2/114,0),SUMIFS('HOURS&amp;CYCLES INPUT'!$F$2:$F$9999,'HOURS&amp;CYCLES INPUT'!$C$2:$C$9999,'QUALIFIED EFH'!$C11,'HOURS&amp;CYCLES INPUT'!$D$2:$D$9999,'QUALIFIED EFH'!DX$4,'HOURS&amp;CYCLES INPUT'!$E$2:$E$9999,'QUALIFIED EFH'!DX$5))</f>
        <v>0</v>
      </c>
      <c r="DY11" s="476">
        <f>IF(DY$2&lt;&gt;"",IF($C11&lt;&gt;"TBA",DY$2/114,0),SUMIFS('HOURS&amp;CYCLES INPUT'!$F$2:$F$9999,'HOURS&amp;CYCLES INPUT'!$C$2:$C$9999,'QUALIFIED EFH'!$C11,'HOURS&amp;CYCLES INPUT'!$D$2:$D$9999,'QUALIFIED EFH'!DY$4,'HOURS&amp;CYCLES INPUT'!$E$2:$E$9999,'QUALIFIED EFH'!DY$5))</f>
        <v>0</v>
      </c>
      <c r="DZ11" s="476">
        <f>IF(DZ$2&lt;&gt;"",IF($C11&lt;&gt;"TBA",DZ$2/114,0),SUMIFS('HOURS&amp;CYCLES INPUT'!$F$2:$F$9999,'HOURS&amp;CYCLES INPUT'!$C$2:$C$9999,'QUALIFIED EFH'!$C11,'HOURS&amp;CYCLES INPUT'!$D$2:$D$9999,'QUALIFIED EFH'!DZ$4,'HOURS&amp;CYCLES INPUT'!$E$2:$E$9999,'QUALIFIED EFH'!DZ$5))</f>
        <v>0</v>
      </c>
      <c r="EA11" s="476">
        <f>IF(EA$2&lt;&gt;"",IF($C11&lt;&gt;"TBA",EA$2/114,0),SUMIFS('HOURS&amp;CYCLES INPUT'!$F$2:$F$9999,'HOURS&amp;CYCLES INPUT'!$C$2:$C$9999,'QUALIFIED EFH'!$C11,'HOURS&amp;CYCLES INPUT'!$D$2:$D$9999,'QUALIFIED EFH'!EA$4,'HOURS&amp;CYCLES INPUT'!$E$2:$E$9999,'QUALIFIED EFH'!EA$5))</f>
        <v>0</v>
      </c>
      <c r="EB11" s="476">
        <f>IF(EB$2&lt;&gt;"",IF($C11&lt;&gt;"TBA",EB$2/114,0),SUMIFS('HOURS&amp;CYCLES INPUT'!$F$2:$F$9999,'HOURS&amp;CYCLES INPUT'!$C$2:$C$9999,'QUALIFIED EFH'!$C11,'HOURS&amp;CYCLES INPUT'!$D$2:$D$9999,'QUALIFIED EFH'!EB$4,'HOURS&amp;CYCLES INPUT'!$E$2:$E$9999,'QUALIFIED EFH'!EB$5))</f>
        <v>0</v>
      </c>
      <c r="EC11" s="476">
        <f>IF(EC$2&lt;&gt;"",IF($C11&lt;&gt;"TBA",EC$2/114,0),SUMIFS('HOURS&amp;CYCLES INPUT'!$F$2:$F$9999,'HOURS&amp;CYCLES INPUT'!$C$2:$C$9999,'QUALIFIED EFH'!$C11,'HOURS&amp;CYCLES INPUT'!$D$2:$D$9999,'QUALIFIED EFH'!EC$4,'HOURS&amp;CYCLES INPUT'!$E$2:$E$9999,'QUALIFIED EFH'!EC$5))</f>
        <v>0</v>
      </c>
      <c r="ED11" s="476">
        <f>IF(ED$2&lt;&gt;"",IF($C11&lt;&gt;"TBA",ED$2/114,0),SUMIFS('HOURS&amp;CYCLES INPUT'!$F$2:$F$9999,'HOURS&amp;CYCLES INPUT'!$C$2:$C$9999,'QUALIFIED EFH'!$C11,'HOURS&amp;CYCLES INPUT'!$D$2:$D$9999,'QUALIFIED EFH'!ED$4,'HOURS&amp;CYCLES INPUT'!$E$2:$E$9999,'QUALIFIED EFH'!ED$5))</f>
        <v>0</v>
      </c>
      <c r="EE11" s="476">
        <f>IF(EE$2&lt;&gt;"",IF($C11&lt;&gt;"TBA",EE$2/114,0),SUMIFS('HOURS&amp;CYCLES INPUT'!$F$2:$F$9999,'HOURS&amp;CYCLES INPUT'!$C$2:$C$9999,'QUALIFIED EFH'!$C11,'HOURS&amp;CYCLES INPUT'!$D$2:$D$9999,'QUALIFIED EFH'!EE$4,'HOURS&amp;CYCLES INPUT'!$E$2:$E$9999,'QUALIFIED EFH'!EE$5))</f>
        <v>0</v>
      </c>
      <c r="EF11" s="476">
        <f>IF(EF$2&lt;&gt;"",IF($C11&lt;&gt;"TBA",EF$2/114,0),SUMIFS('HOURS&amp;CYCLES INPUT'!$F$2:$F$9999,'HOURS&amp;CYCLES INPUT'!$C$2:$C$9999,'QUALIFIED EFH'!$C11,'HOURS&amp;CYCLES INPUT'!$D$2:$D$9999,'QUALIFIED EFH'!EF$4,'HOURS&amp;CYCLES INPUT'!$E$2:$E$9999,'QUALIFIED EFH'!EF$5))</f>
        <v>0</v>
      </c>
      <c r="EG11" s="476">
        <f>IF(EG$2&lt;&gt;"",IF($C11&lt;&gt;"TBA",EG$2/114,0),SUMIFS('HOURS&amp;CYCLES INPUT'!$F$2:$F$9999,'HOURS&amp;CYCLES INPUT'!$C$2:$C$9999,'QUALIFIED EFH'!$C11,'HOURS&amp;CYCLES INPUT'!$D$2:$D$9999,'QUALIFIED EFH'!EG$4,'HOURS&amp;CYCLES INPUT'!$E$2:$E$9999,'QUALIFIED EFH'!EG$5))</f>
        <v>0</v>
      </c>
      <c r="EH11" s="476">
        <f>IF(EH$2&lt;&gt;"",IF($C11&lt;&gt;"TBA",EH$2/114,0),SUMIFS('HOURS&amp;CYCLES INPUT'!$F$2:$F$9999,'HOURS&amp;CYCLES INPUT'!$C$2:$C$9999,'QUALIFIED EFH'!$C11,'HOURS&amp;CYCLES INPUT'!$D$2:$D$9999,'QUALIFIED EFH'!EH$4,'HOURS&amp;CYCLES INPUT'!$E$2:$E$9999,'QUALIFIED EFH'!EH$5))</f>
        <v>0</v>
      </c>
      <c r="EI11" s="476">
        <f>IF(EI$2&lt;&gt;"",IF($C11&lt;&gt;"TBA",EI$2/114,0),SUMIFS('HOURS&amp;CYCLES INPUT'!$F$2:$F$9999,'HOURS&amp;CYCLES INPUT'!$C$2:$C$9999,'QUALIFIED EFH'!$C11,'HOURS&amp;CYCLES INPUT'!$D$2:$D$9999,'QUALIFIED EFH'!EI$4,'HOURS&amp;CYCLES INPUT'!$E$2:$E$9999,'QUALIFIED EFH'!EI$5))</f>
        <v>0</v>
      </c>
      <c r="EJ11" s="476">
        <f>IF(EJ$2&lt;&gt;"",IF($C11&lt;&gt;"TBA",EJ$2/114,0),SUMIFS('HOURS&amp;CYCLES INPUT'!$F$2:$F$9999,'HOURS&amp;CYCLES INPUT'!$C$2:$C$9999,'QUALIFIED EFH'!$C11,'HOURS&amp;CYCLES INPUT'!$D$2:$D$9999,'QUALIFIED EFH'!EJ$4,'HOURS&amp;CYCLES INPUT'!$E$2:$E$9999,'QUALIFIED EFH'!EJ$5))</f>
        <v>0</v>
      </c>
      <c r="EK11" s="476">
        <f>IF(EK$2&lt;&gt;"",IF($C11&lt;&gt;"TBA",EK$2/114,0),SUMIFS('HOURS&amp;CYCLES INPUT'!$F$2:$F$9999,'HOURS&amp;CYCLES INPUT'!$C$2:$C$9999,'QUALIFIED EFH'!$C11,'HOURS&amp;CYCLES INPUT'!$D$2:$D$9999,'QUALIFIED EFH'!EK$4,'HOURS&amp;CYCLES INPUT'!$E$2:$E$9999,'QUALIFIED EFH'!EK$5))</f>
        <v>0</v>
      </c>
      <c r="EL11" s="476">
        <f>IF(EL$2&lt;&gt;"",IF($C11&lt;&gt;"TBA",EL$2/114,0),SUMIFS('HOURS&amp;CYCLES INPUT'!$F$2:$F$9999,'HOURS&amp;CYCLES INPUT'!$C$2:$C$9999,'QUALIFIED EFH'!$C11,'HOURS&amp;CYCLES INPUT'!$D$2:$D$9999,'QUALIFIED EFH'!EL$4,'HOURS&amp;CYCLES INPUT'!$E$2:$E$9999,'QUALIFIED EFH'!EL$5))</f>
        <v>0</v>
      </c>
      <c r="EM11" s="476">
        <f>IF(EM$2&lt;&gt;"",IF($C11&lt;&gt;"TBA",EM$2/114,0),SUMIFS('HOURS&amp;CYCLES INPUT'!$F$2:$F$9999,'HOURS&amp;CYCLES INPUT'!$C$2:$C$9999,'QUALIFIED EFH'!$C11,'HOURS&amp;CYCLES INPUT'!$D$2:$D$9999,'QUALIFIED EFH'!EM$4,'HOURS&amp;CYCLES INPUT'!$E$2:$E$9999,'QUALIFIED EFH'!EM$5))</f>
        <v>0</v>
      </c>
      <c r="EN11" s="476">
        <f>IF(EN$2&lt;&gt;"",IF($C11&lt;&gt;"TBA",EN$2/114,0),SUMIFS('HOURS&amp;CYCLES INPUT'!$F$2:$F$9999,'HOURS&amp;CYCLES INPUT'!$C$2:$C$9999,'QUALIFIED EFH'!$C11,'HOURS&amp;CYCLES INPUT'!$D$2:$D$9999,'QUALIFIED EFH'!EN$4,'HOURS&amp;CYCLES INPUT'!$E$2:$E$9999,'QUALIFIED EFH'!EN$5))</f>
        <v>0</v>
      </c>
      <c r="EO11" s="476">
        <f>IF(EO$2&lt;&gt;"",IF($C11&lt;&gt;"TBA",EO$2/114,0),SUMIFS('HOURS&amp;CYCLES INPUT'!$F$2:$F$9999,'HOURS&amp;CYCLES INPUT'!$C$2:$C$9999,'QUALIFIED EFH'!$C11,'HOURS&amp;CYCLES INPUT'!$D$2:$D$9999,'QUALIFIED EFH'!EO$4,'HOURS&amp;CYCLES INPUT'!$E$2:$E$9999,'QUALIFIED EFH'!EO$5))</f>
        <v>0</v>
      </c>
      <c r="EP11" s="476">
        <f>IF(EP$2&lt;&gt;"",IF($C11&lt;&gt;"TBA",EP$2/114,0),SUMIFS('HOURS&amp;CYCLES INPUT'!$F$2:$F$9999,'HOURS&amp;CYCLES INPUT'!$C$2:$C$9999,'QUALIFIED EFH'!$C11,'HOURS&amp;CYCLES INPUT'!$D$2:$D$9999,'QUALIFIED EFH'!EP$4,'HOURS&amp;CYCLES INPUT'!$E$2:$E$9999,'QUALIFIED EFH'!EP$5))</f>
        <v>0</v>
      </c>
      <c r="EQ11" s="476">
        <f>IF(EQ$2&lt;&gt;"",IF($C11&lt;&gt;"TBA",EQ$2/114,0),SUMIFS('HOURS&amp;CYCLES INPUT'!$F$2:$F$9999,'HOURS&amp;CYCLES INPUT'!$C$2:$C$9999,'QUALIFIED EFH'!$C11,'HOURS&amp;CYCLES INPUT'!$D$2:$D$9999,'QUALIFIED EFH'!EQ$4,'HOURS&amp;CYCLES INPUT'!$E$2:$E$9999,'QUALIFIED EFH'!EQ$5))</f>
        <v>0</v>
      </c>
      <c r="ER11" s="476">
        <f>IF(ER$2&lt;&gt;"",IF($C11&lt;&gt;"TBA",ER$2/114,0),SUMIFS('HOURS&amp;CYCLES INPUT'!$F$2:$F$9999,'HOURS&amp;CYCLES INPUT'!$C$2:$C$9999,'QUALIFIED EFH'!$C11,'HOURS&amp;CYCLES INPUT'!$D$2:$D$9999,'QUALIFIED EFH'!ER$4,'HOURS&amp;CYCLES INPUT'!$E$2:$E$9999,'QUALIFIED EFH'!ER$5))</f>
        <v>0</v>
      </c>
      <c r="ES11" s="476">
        <f>IF(ES$2&lt;&gt;"",IF($C11&lt;&gt;"TBA",ES$2/114,0),SUMIFS('HOURS&amp;CYCLES INPUT'!$F$2:$F$9999,'HOURS&amp;CYCLES INPUT'!$C$2:$C$9999,'QUALIFIED EFH'!$C11,'HOURS&amp;CYCLES INPUT'!$D$2:$D$9999,'QUALIFIED EFH'!ES$4,'HOURS&amp;CYCLES INPUT'!$E$2:$E$9999,'QUALIFIED EFH'!ES$5))</f>
        <v>0</v>
      </c>
      <c r="ET11" s="476">
        <f>IF(ET$2&lt;&gt;"",IF($C11&lt;&gt;"TBA",ET$2/114,0),SUMIFS('HOURS&amp;CYCLES INPUT'!$F$2:$F$9999,'HOURS&amp;CYCLES INPUT'!$C$2:$C$9999,'QUALIFIED EFH'!$C11,'HOURS&amp;CYCLES INPUT'!$D$2:$D$9999,'QUALIFIED EFH'!ET$4,'HOURS&amp;CYCLES INPUT'!$E$2:$E$9999,'QUALIFIED EFH'!ET$5))</f>
        <v>0</v>
      </c>
      <c r="EU11" s="476">
        <f>IF(EU$2&lt;&gt;"",IF($C11&lt;&gt;"TBA",EU$2/114,0),SUMIFS('HOURS&amp;CYCLES INPUT'!$F$2:$F$9999,'HOURS&amp;CYCLES INPUT'!$C$2:$C$9999,'QUALIFIED EFH'!$C11,'HOURS&amp;CYCLES INPUT'!$D$2:$D$9999,'QUALIFIED EFH'!EU$4,'HOURS&amp;CYCLES INPUT'!$E$2:$E$9999,'QUALIFIED EFH'!EU$5))</f>
        <v>0</v>
      </c>
      <c r="EV11" s="476">
        <f>IF(EV$2&lt;&gt;"",IF($C11&lt;&gt;"TBA",EV$2/114,0),SUMIFS('HOURS&amp;CYCLES INPUT'!$F$2:$F$9999,'HOURS&amp;CYCLES INPUT'!$C$2:$C$9999,'QUALIFIED EFH'!$C11,'HOURS&amp;CYCLES INPUT'!$D$2:$D$9999,'QUALIFIED EFH'!EV$4,'HOURS&amp;CYCLES INPUT'!$E$2:$E$9999,'QUALIFIED EFH'!EV$5))</f>
        <v>0</v>
      </c>
      <c r="EW11" s="476">
        <f>IF(EW$2&lt;&gt;"",IF($C11&lt;&gt;"TBA",EW$2/114,0),SUMIFS('HOURS&amp;CYCLES INPUT'!$F$2:$F$9999,'HOURS&amp;CYCLES INPUT'!$C$2:$C$9999,'QUALIFIED EFH'!$C11,'HOURS&amp;CYCLES INPUT'!$D$2:$D$9999,'QUALIFIED EFH'!EW$4,'HOURS&amp;CYCLES INPUT'!$E$2:$E$9999,'QUALIFIED EFH'!EW$5))</f>
        <v>0</v>
      </c>
      <c r="EX11" s="476">
        <f>IF(EX$2&lt;&gt;"",IF($C11&lt;&gt;"TBA",EX$2/114,0),SUMIFS('HOURS&amp;CYCLES INPUT'!$F$2:$F$9999,'HOURS&amp;CYCLES INPUT'!$C$2:$C$9999,'QUALIFIED EFH'!$C11,'HOURS&amp;CYCLES INPUT'!$D$2:$D$9999,'QUALIFIED EFH'!EX$4,'HOURS&amp;CYCLES INPUT'!$E$2:$E$9999,'QUALIFIED EFH'!EX$5))</f>
        <v>0</v>
      </c>
      <c r="EY11" s="476">
        <f>IF(EY$2&lt;&gt;"",IF($C11&lt;&gt;"TBA",EY$2/114,0),SUMIFS('HOURS&amp;CYCLES INPUT'!$F$2:$F$9999,'HOURS&amp;CYCLES INPUT'!$C$2:$C$9999,'QUALIFIED EFH'!$C11,'HOURS&amp;CYCLES INPUT'!$D$2:$D$9999,'QUALIFIED EFH'!EY$4,'HOURS&amp;CYCLES INPUT'!$E$2:$E$9999,'QUALIFIED EFH'!EY$5))</f>
        <v>0</v>
      </c>
      <c r="EZ11" s="476">
        <f>IF(EZ$2&lt;&gt;"",IF($C11&lt;&gt;"TBA",EZ$2/114,0),SUMIFS('HOURS&amp;CYCLES INPUT'!$F$2:$F$9999,'HOURS&amp;CYCLES INPUT'!$C$2:$C$9999,'QUALIFIED EFH'!$C11,'HOURS&amp;CYCLES INPUT'!$D$2:$D$9999,'QUALIFIED EFH'!EZ$4,'HOURS&amp;CYCLES INPUT'!$E$2:$E$9999,'QUALIFIED EFH'!EZ$5))</f>
        <v>0</v>
      </c>
      <c r="FA11" s="476">
        <f>IF(FA$2&lt;&gt;"",IF($C11&lt;&gt;"TBA",FA$2/114,0),SUMIFS('HOURS&amp;CYCLES INPUT'!$F$2:$F$9999,'HOURS&amp;CYCLES INPUT'!$C$2:$C$9999,'QUALIFIED EFH'!$C11,'HOURS&amp;CYCLES INPUT'!$D$2:$D$9999,'QUALIFIED EFH'!FA$4,'HOURS&amp;CYCLES INPUT'!$E$2:$E$9999,'QUALIFIED EFH'!FA$5))</f>
        <v>0</v>
      </c>
      <c r="FB11" s="476">
        <f>IF(FB$2&lt;&gt;"",IF($C11&lt;&gt;"TBA",FB$2/114,0),SUMIFS('HOURS&amp;CYCLES INPUT'!$F$2:$F$9999,'HOURS&amp;CYCLES INPUT'!$C$2:$C$9999,'QUALIFIED EFH'!$C11,'HOURS&amp;CYCLES INPUT'!$D$2:$D$9999,'QUALIFIED EFH'!FB$4,'HOURS&amp;CYCLES INPUT'!$E$2:$E$9999,'QUALIFIED EFH'!FB$5))</f>
        <v>0</v>
      </c>
      <c r="FC11" s="476">
        <f>IF(FC$2&lt;&gt;"",IF($C11&lt;&gt;"TBA",FC$2/114,0),SUMIFS('HOURS&amp;CYCLES INPUT'!$F$2:$F$9999,'HOURS&amp;CYCLES INPUT'!$C$2:$C$9999,'QUALIFIED EFH'!$C11,'HOURS&amp;CYCLES INPUT'!$D$2:$D$9999,'QUALIFIED EFH'!FC$4,'HOURS&amp;CYCLES INPUT'!$E$2:$E$9999,'QUALIFIED EFH'!FC$5))</f>
        <v>0</v>
      </c>
      <c r="FD11" s="476">
        <f>IF(FD$2&lt;&gt;"",IF($C11&lt;&gt;"TBA",FD$2/114,0),SUMIFS('HOURS&amp;CYCLES INPUT'!$F$2:$F$9999,'HOURS&amp;CYCLES INPUT'!$C$2:$C$9999,'QUALIFIED EFH'!$C11,'HOURS&amp;CYCLES INPUT'!$D$2:$D$9999,'QUALIFIED EFH'!FD$4,'HOURS&amp;CYCLES INPUT'!$E$2:$E$9999,'QUALIFIED EFH'!FD$5))</f>
        <v>0</v>
      </c>
      <c r="FE11" s="476">
        <f>IF(FE$2&lt;&gt;"",IF($C11&lt;&gt;"TBA",FE$2/114,0),SUMIFS('HOURS&amp;CYCLES INPUT'!$F$2:$F$9999,'HOURS&amp;CYCLES INPUT'!$C$2:$C$9999,'QUALIFIED EFH'!$C11,'HOURS&amp;CYCLES INPUT'!$D$2:$D$9999,'QUALIFIED EFH'!FE$4,'HOURS&amp;CYCLES INPUT'!$E$2:$E$9999,'QUALIFIED EFH'!FE$5))</f>
        <v>0</v>
      </c>
      <c r="FF11" s="476">
        <f>IF(FF$2&lt;&gt;"",IF($C11&lt;&gt;"TBA",FF$2/114,0),SUMIFS('HOURS&amp;CYCLES INPUT'!$F$2:$F$9999,'HOURS&amp;CYCLES INPUT'!$C$2:$C$9999,'QUALIFIED EFH'!$C11,'HOURS&amp;CYCLES INPUT'!$D$2:$D$9999,'QUALIFIED EFH'!FF$4,'HOURS&amp;CYCLES INPUT'!$E$2:$E$9999,'QUALIFIED EFH'!FF$5))</f>
        <v>0</v>
      </c>
      <c r="FG11" s="476">
        <f>IF(FG$2&lt;&gt;"",IF($C11&lt;&gt;"TBA",FG$2/114,0),SUMIFS('HOURS&amp;CYCLES INPUT'!$F$2:$F$9999,'HOURS&amp;CYCLES INPUT'!$C$2:$C$9999,'QUALIFIED EFH'!$C11,'HOURS&amp;CYCLES INPUT'!$D$2:$D$9999,'QUALIFIED EFH'!FG$4,'HOURS&amp;CYCLES INPUT'!$E$2:$E$9999,'QUALIFIED EFH'!FG$5))</f>
        <v>0</v>
      </c>
      <c r="FH11" s="476">
        <f>IF(FH$2&lt;&gt;"",IF($C11&lt;&gt;"TBA",FH$2/114,0),SUMIFS('HOURS&amp;CYCLES INPUT'!$F$2:$F$9999,'HOURS&amp;CYCLES INPUT'!$C$2:$C$9999,'QUALIFIED EFH'!$C11,'HOURS&amp;CYCLES INPUT'!$D$2:$D$9999,'QUALIFIED EFH'!FH$4,'HOURS&amp;CYCLES INPUT'!$E$2:$E$9999,'QUALIFIED EFH'!FH$5))</f>
        <v>0</v>
      </c>
      <c r="FI11" s="476">
        <f>IF(FI$2&lt;&gt;"",IF($C11&lt;&gt;"TBA",FI$2/114,0),SUMIFS('HOURS&amp;CYCLES INPUT'!$F$2:$F$9999,'HOURS&amp;CYCLES INPUT'!$C$2:$C$9999,'QUALIFIED EFH'!$C11,'HOURS&amp;CYCLES INPUT'!$D$2:$D$9999,'QUALIFIED EFH'!FI$4,'HOURS&amp;CYCLES INPUT'!$E$2:$E$9999,'QUALIFIED EFH'!FI$5))</f>
        <v>0</v>
      </c>
      <c r="FJ11" s="476">
        <f>IF(FJ$2&lt;&gt;"",IF($C11&lt;&gt;"TBA",FJ$2/114,0),SUMIFS('HOURS&amp;CYCLES INPUT'!$F$2:$F$9999,'HOURS&amp;CYCLES INPUT'!$C$2:$C$9999,'QUALIFIED EFH'!$C11,'HOURS&amp;CYCLES INPUT'!$D$2:$D$9999,'QUALIFIED EFH'!FJ$4,'HOURS&amp;CYCLES INPUT'!$E$2:$E$9999,'QUALIFIED EFH'!FJ$5))</f>
        <v>0</v>
      </c>
      <c r="FK11" s="476">
        <f>IF(FK$2&lt;&gt;"",IF($C11&lt;&gt;"TBA",FK$2/114,0),SUMIFS('HOURS&amp;CYCLES INPUT'!$F$2:$F$9999,'HOURS&amp;CYCLES INPUT'!$C$2:$C$9999,'QUALIFIED EFH'!$C11,'HOURS&amp;CYCLES INPUT'!$D$2:$D$9999,'QUALIFIED EFH'!FK$4,'HOURS&amp;CYCLES INPUT'!$E$2:$E$9999,'QUALIFIED EFH'!FK$5))</f>
        <v>0</v>
      </c>
      <c r="FL11" s="476">
        <f>IF(FL$2&lt;&gt;"",IF($C11&lt;&gt;"TBA",FL$2/114,0),SUMIFS('HOURS&amp;CYCLES INPUT'!$F$2:$F$9999,'HOURS&amp;CYCLES INPUT'!$C$2:$C$9999,'QUALIFIED EFH'!$C11,'HOURS&amp;CYCLES INPUT'!$D$2:$D$9999,'QUALIFIED EFH'!FL$4,'HOURS&amp;CYCLES INPUT'!$E$2:$E$9999,'QUALIFIED EFH'!FL$5))</f>
        <v>0</v>
      </c>
      <c r="FM11" s="476">
        <f>IF(FM$2&lt;&gt;"",IF($C11&lt;&gt;"TBA",FM$2/114,0),SUMIFS('HOURS&amp;CYCLES INPUT'!$F$2:$F$9999,'HOURS&amp;CYCLES INPUT'!$C$2:$C$9999,'QUALIFIED EFH'!$C11,'HOURS&amp;CYCLES INPUT'!$D$2:$D$9999,'QUALIFIED EFH'!FM$4,'HOURS&amp;CYCLES INPUT'!$E$2:$E$9999,'QUALIFIED EFH'!FM$5))</f>
        <v>0</v>
      </c>
      <c r="FN11" s="476">
        <f>IF(FN$2&lt;&gt;"",IF($C11&lt;&gt;"TBA",FN$2/114,0),SUMIFS('HOURS&amp;CYCLES INPUT'!$F$2:$F$9999,'HOURS&amp;CYCLES INPUT'!$C$2:$C$9999,'QUALIFIED EFH'!$C11,'HOURS&amp;CYCLES INPUT'!$D$2:$D$9999,'QUALIFIED EFH'!FN$4,'HOURS&amp;CYCLES INPUT'!$E$2:$E$9999,'QUALIFIED EFH'!FN$5))</f>
        <v>0</v>
      </c>
      <c r="FO11" s="476">
        <f>IF(FO$2&lt;&gt;"",IF($C11&lt;&gt;"TBA",FO$2/114,0),SUMIFS('HOURS&amp;CYCLES INPUT'!$F$2:$F$9999,'HOURS&amp;CYCLES INPUT'!$C$2:$C$9999,'QUALIFIED EFH'!$C11,'HOURS&amp;CYCLES INPUT'!$D$2:$D$9999,'QUALIFIED EFH'!FO$4,'HOURS&amp;CYCLES INPUT'!$E$2:$E$9999,'QUALIFIED EFH'!FO$5))</f>
        <v>0</v>
      </c>
      <c r="FP11" s="476">
        <f>IF(FP$2&lt;&gt;"",IF($C11&lt;&gt;"TBA",FP$2/114,0),SUMIFS('HOURS&amp;CYCLES INPUT'!$F$2:$F$9999,'HOURS&amp;CYCLES INPUT'!$C$2:$C$9999,'QUALIFIED EFH'!$C11,'HOURS&amp;CYCLES INPUT'!$D$2:$D$9999,'QUALIFIED EFH'!FP$4,'HOURS&amp;CYCLES INPUT'!$E$2:$E$9999,'QUALIFIED EFH'!FP$5))</f>
        <v>0</v>
      </c>
      <c r="FQ11" s="476">
        <f>IF(FQ$2&lt;&gt;"",IF($C11&lt;&gt;"TBA",FQ$2/114,0),SUMIFS('HOURS&amp;CYCLES INPUT'!$F$2:$F$9999,'HOURS&amp;CYCLES INPUT'!$C$2:$C$9999,'QUALIFIED EFH'!$C11,'HOURS&amp;CYCLES INPUT'!$D$2:$D$9999,'QUALIFIED EFH'!FQ$4,'HOURS&amp;CYCLES INPUT'!$E$2:$E$9999,'QUALIFIED EFH'!FQ$5))</f>
        <v>0</v>
      </c>
      <c r="FR11" s="476">
        <f>IF(FR$2&lt;&gt;"",IF($C11&lt;&gt;"TBA",FR$2/114,0),SUMIFS('HOURS&amp;CYCLES INPUT'!$F$2:$F$9999,'HOURS&amp;CYCLES INPUT'!$C$2:$C$9999,'QUALIFIED EFH'!$C11,'HOURS&amp;CYCLES INPUT'!$D$2:$D$9999,'QUALIFIED EFH'!FR$4,'HOURS&amp;CYCLES INPUT'!$E$2:$E$9999,'QUALIFIED EFH'!FR$5))</f>
        <v>0</v>
      </c>
      <c r="FS11" s="476">
        <f>IF(FS$2&lt;&gt;"",IF($C11&lt;&gt;"TBA",FS$2/114,0),SUMIFS('HOURS&amp;CYCLES INPUT'!$F$2:$F$9999,'HOURS&amp;CYCLES INPUT'!$C$2:$C$9999,'QUALIFIED EFH'!$C11,'HOURS&amp;CYCLES INPUT'!$D$2:$D$9999,'QUALIFIED EFH'!FS$4,'HOURS&amp;CYCLES INPUT'!$E$2:$E$9999,'QUALIFIED EFH'!FS$5))</f>
        <v>0</v>
      </c>
      <c r="FT11" s="476">
        <f>IF(FT$2&lt;&gt;"",IF($C11&lt;&gt;"TBA",FT$2/114,0),SUMIFS('HOURS&amp;CYCLES INPUT'!$F$2:$F$9999,'HOURS&amp;CYCLES INPUT'!$C$2:$C$9999,'QUALIFIED EFH'!$C11,'HOURS&amp;CYCLES INPUT'!$D$2:$D$9999,'QUALIFIED EFH'!FT$4,'HOURS&amp;CYCLES INPUT'!$E$2:$E$9999,'QUALIFIED EFH'!FT$5))</f>
        <v>0</v>
      </c>
      <c r="FU11" s="476">
        <f>IF(FU$2&lt;&gt;"",IF($C11&lt;&gt;"TBA",FU$2/114,0),SUMIFS('HOURS&amp;CYCLES INPUT'!$F$2:$F$9999,'HOURS&amp;CYCLES INPUT'!$C$2:$C$9999,'QUALIFIED EFH'!$C11,'HOURS&amp;CYCLES INPUT'!$D$2:$D$9999,'QUALIFIED EFH'!FU$4,'HOURS&amp;CYCLES INPUT'!$E$2:$E$9999,'QUALIFIED EFH'!FU$5))</f>
        <v>0</v>
      </c>
      <c r="FV11" s="476">
        <f>IF(FV$2&lt;&gt;"",IF($C11&lt;&gt;"TBA",FV$2/114,0),SUMIFS('HOURS&amp;CYCLES INPUT'!$F$2:$F$9999,'HOURS&amp;CYCLES INPUT'!$C$2:$C$9999,'QUALIFIED EFH'!$C11,'HOURS&amp;CYCLES INPUT'!$D$2:$D$9999,'QUALIFIED EFH'!FV$4,'HOURS&amp;CYCLES INPUT'!$E$2:$E$9999,'QUALIFIED EFH'!FV$5))</f>
        <v>0</v>
      </c>
      <c r="FW11" s="476">
        <f>IF(FW$2&lt;&gt;"",IF($C11&lt;&gt;"TBA",FW$2/114,0),SUMIFS('HOURS&amp;CYCLES INPUT'!$F$2:$F$9999,'HOURS&amp;CYCLES INPUT'!$C$2:$C$9999,'QUALIFIED EFH'!$C11,'HOURS&amp;CYCLES INPUT'!$D$2:$D$9999,'QUALIFIED EFH'!FW$4,'HOURS&amp;CYCLES INPUT'!$E$2:$E$9999,'QUALIFIED EFH'!FW$5))</f>
        <v>0</v>
      </c>
      <c r="FX11" s="476">
        <f>IF(FX$2&lt;&gt;"",IF($C11&lt;&gt;"TBA",FX$2/114,0),SUMIFS('HOURS&amp;CYCLES INPUT'!$F$2:$F$9999,'HOURS&amp;CYCLES INPUT'!$C$2:$C$9999,'QUALIFIED EFH'!$C11,'HOURS&amp;CYCLES INPUT'!$D$2:$D$9999,'QUALIFIED EFH'!FX$4,'HOURS&amp;CYCLES INPUT'!$E$2:$E$9999,'QUALIFIED EFH'!FX$5))</f>
        <v>0</v>
      </c>
      <c r="FY11" s="476">
        <f>IF(FY$2&lt;&gt;"",IF($C11&lt;&gt;"TBA",FY$2/114,0),SUMIFS('HOURS&amp;CYCLES INPUT'!$F$2:$F$9999,'HOURS&amp;CYCLES INPUT'!$C$2:$C$9999,'QUALIFIED EFH'!$C11,'HOURS&amp;CYCLES INPUT'!$D$2:$D$9999,'QUALIFIED EFH'!FY$4,'HOURS&amp;CYCLES INPUT'!$E$2:$E$9999,'QUALIFIED EFH'!FY$5))</f>
        <v>0</v>
      </c>
      <c r="FZ11" s="476">
        <f>IF(FZ$2&lt;&gt;"",IF($C11&lt;&gt;"TBA",FZ$2/114,0),SUMIFS('HOURS&amp;CYCLES INPUT'!$F$2:$F$9999,'HOURS&amp;CYCLES INPUT'!$C$2:$C$9999,'QUALIFIED EFH'!$C11,'HOURS&amp;CYCLES INPUT'!$D$2:$D$9999,'QUALIFIED EFH'!FZ$4,'HOURS&amp;CYCLES INPUT'!$E$2:$E$9999,'QUALIFIED EFH'!FZ$5))</f>
        <v>0</v>
      </c>
      <c r="GA11" s="476">
        <f>IF(GA$2&lt;&gt;"",IF($C11&lt;&gt;"TBA",GA$2/114,0),SUMIFS('HOURS&amp;CYCLES INPUT'!$F$2:$F$9999,'HOURS&amp;CYCLES INPUT'!$C$2:$C$9999,'QUALIFIED EFH'!$C11,'HOURS&amp;CYCLES INPUT'!$D$2:$D$9999,'QUALIFIED EFH'!GA$4,'HOURS&amp;CYCLES INPUT'!$E$2:$E$9999,'QUALIFIED EFH'!GA$5))</f>
        <v>0</v>
      </c>
      <c r="GB11" s="476">
        <f>IF(GB$2&lt;&gt;"",IF($C11&lt;&gt;"TBA",GB$2/114,0),SUMIFS('HOURS&amp;CYCLES INPUT'!$F$2:$F$9999,'HOURS&amp;CYCLES INPUT'!$C$2:$C$9999,'QUALIFIED EFH'!$C11,'HOURS&amp;CYCLES INPUT'!$D$2:$D$9999,'QUALIFIED EFH'!GB$4,'HOURS&amp;CYCLES INPUT'!$E$2:$E$9999,'QUALIFIED EFH'!GB$5))</f>
        <v>0</v>
      </c>
    </row>
    <row r="12" spans="2:184" x14ac:dyDescent="0.35">
      <c r="C12" s="472">
        <f>'QUALIFIED ENGINES'!D13</f>
        <v>91415</v>
      </c>
      <c r="D12" s="476">
        <f>IF(D$2&lt;&gt;"",IF($C12&lt;&gt;"TBA",D$2/114,0),SUMIFS('HOURS&amp;CYCLES INPUT'!$F$2:$F$9999,'HOURS&amp;CYCLES INPUT'!$C$2:$C$9999,'QUALIFIED EFH'!$C12,'HOURS&amp;CYCLES INPUT'!$D$2:$D$9999,'QUALIFIED EFH'!D$4,'HOURS&amp;CYCLES INPUT'!$E$2:$E$9999,'QUALIFIED EFH'!D$5))</f>
        <v>64.959999999999994</v>
      </c>
      <c r="E12" s="476">
        <f>IF(E$2&lt;&gt;"",IF($C12&lt;&gt;"TBA",E$2/114,0),SUMIFS('HOURS&amp;CYCLES INPUT'!$F$2:$F$9999,'HOURS&amp;CYCLES INPUT'!$C$2:$C$9999,'QUALIFIED EFH'!$C12,'HOURS&amp;CYCLES INPUT'!$D$2:$D$9999,'QUALIFIED EFH'!E$4,'HOURS&amp;CYCLES INPUT'!$E$2:$E$9999,'QUALIFIED EFH'!E$5))</f>
        <v>335.64</v>
      </c>
      <c r="F12" s="476">
        <f>IF(F$2&lt;&gt;"",IF($C12&lt;&gt;"TBA",F$2/114,0),SUMIFS('HOURS&amp;CYCLES INPUT'!$F$2:$F$9999,'HOURS&amp;CYCLES INPUT'!$C$2:$C$9999,'QUALIFIED EFH'!$C12,'HOURS&amp;CYCLES INPUT'!$D$2:$D$9999,'QUALIFIED EFH'!F$4,'HOURS&amp;CYCLES INPUT'!$E$2:$E$9999,'QUALIFIED EFH'!F$5))</f>
        <v>315.67</v>
      </c>
      <c r="G12" s="476">
        <f>IF(G$2&lt;&gt;"",IF($C12&lt;&gt;"TBA",G$2/114,0),SUMIFS('HOURS&amp;CYCLES INPUT'!$F$2:$F$9999,'HOURS&amp;CYCLES INPUT'!$C$2:$C$9999,'QUALIFIED EFH'!$C12,'HOURS&amp;CYCLES INPUT'!$D$2:$D$9999,'QUALIFIED EFH'!G$4,'HOURS&amp;CYCLES INPUT'!$E$2:$E$9999,'QUALIFIED EFH'!G$5))</f>
        <v>278.04000000000002</v>
      </c>
      <c r="H12" s="476">
        <f>IF(H$2&lt;&gt;"",IF($C12&lt;&gt;"TBA",H$2/114,0),SUMIFS('HOURS&amp;CYCLES INPUT'!$F$2:$F$9999,'HOURS&amp;CYCLES INPUT'!$C$2:$C$9999,'QUALIFIED EFH'!$C12,'HOURS&amp;CYCLES INPUT'!$D$2:$D$9999,'QUALIFIED EFH'!H$4,'HOURS&amp;CYCLES INPUT'!$E$2:$E$9999,'QUALIFIED EFH'!H$5))</f>
        <v>317.14999999999998</v>
      </c>
      <c r="I12" s="476">
        <f>IF(I$2&lt;&gt;"",IF($C12&lt;&gt;"TBA",I$2/114,0),SUMIFS('HOURS&amp;CYCLES INPUT'!$F$2:$F$9999,'HOURS&amp;CYCLES INPUT'!$C$2:$C$9999,'QUALIFIED EFH'!$C12,'HOURS&amp;CYCLES INPUT'!$D$2:$D$9999,'QUALIFIED EFH'!I$4,'HOURS&amp;CYCLES INPUT'!$E$2:$E$9999,'QUALIFIED EFH'!I$5))</f>
        <v>270.79000000000002</v>
      </c>
      <c r="J12" s="476">
        <f>IF(J$2&lt;&gt;"",IF($C12&lt;&gt;"TBA",J$2/114,0),SUMIFS('HOURS&amp;CYCLES INPUT'!$F$2:$F$9999,'HOURS&amp;CYCLES INPUT'!$C$2:$C$9999,'QUALIFIED EFH'!$C12,'HOURS&amp;CYCLES INPUT'!$D$2:$D$9999,'QUALIFIED EFH'!J$4,'HOURS&amp;CYCLES INPUT'!$E$2:$E$9999,'QUALIFIED EFH'!J$5))</f>
        <v>144.36000000000001</v>
      </c>
      <c r="K12" s="476">
        <f>IF(K$2&lt;&gt;"",IF($C12&lt;&gt;"TBA",K$2/114,0),SUMIFS('HOURS&amp;CYCLES INPUT'!$F$2:$F$9999,'HOURS&amp;CYCLES INPUT'!$C$2:$C$9999,'QUALIFIED EFH'!$C12,'HOURS&amp;CYCLES INPUT'!$D$2:$D$9999,'QUALIFIED EFH'!K$4,'HOURS&amp;CYCLES INPUT'!$E$2:$E$9999,'QUALIFIED EFH'!K$5))</f>
        <v>314.82</v>
      </c>
      <c r="L12" s="476">
        <f>IF(L$2&lt;&gt;"",IF($C12&lt;&gt;"TBA",L$2/114,0),SUMIFS('HOURS&amp;CYCLES INPUT'!$F$2:$F$9999,'HOURS&amp;CYCLES INPUT'!$C$2:$C$9999,'QUALIFIED EFH'!$C12,'HOURS&amp;CYCLES INPUT'!$D$2:$D$9999,'QUALIFIED EFH'!L$4,'HOURS&amp;CYCLES INPUT'!$E$2:$E$9999,'QUALIFIED EFH'!L$5))</f>
        <v>367.1</v>
      </c>
      <c r="M12" s="476">
        <f>IF(M$2&lt;&gt;"",IF($C12&lt;&gt;"TBA",M$2/114,0),SUMIFS('HOURS&amp;CYCLES INPUT'!$F$2:$F$9999,'HOURS&amp;CYCLES INPUT'!$C$2:$C$9999,'QUALIFIED EFH'!$C12,'HOURS&amp;CYCLES INPUT'!$D$2:$D$9999,'QUALIFIED EFH'!M$4,'HOURS&amp;CYCLES INPUT'!$E$2:$E$9999,'QUALIFIED EFH'!M$5))</f>
        <v>316.26</v>
      </c>
      <c r="N12" s="476">
        <f>IF(N$2&lt;&gt;"",IF($C12&lt;&gt;"TBA",N$2/114,0),SUMIFS('HOURS&amp;CYCLES INPUT'!$F$2:$F$9999,'HOURS&amp;CYCLES INPUT'!$C$2:$C$9999,'QUALIFIED EFH'!$C12,'HOURS&amp;CYCLES INPUT'!$D$2:$D$9999,'QUALIFIED EFH'!N$4,'HOURS&amp;CYCLES INPUT'!$E$2:$E$9999,'QUALIFIED EFH'!N$5))</f>
        <v>306.69</v>
      </c>
      <c r="O12" s="476">
        <f>IF(O$2&lt;&gt;"",IF($C12&lt;&gt;"TBA",O$2/114,0),SUMIFS('HOURS&amp;CYCLES INPUT'!$F$2:$F$9999,'HOURS&amp;CYCLES INPUT'!$C$2:$C$9999,'QUALIFIED EFH'!$C12,'HOURS&amp;CYCLES INPUT'!$D$2:$D$9999,'QUALIFIED EFH'!O$4,'HOURS&amp;CYCLES INPUT'!$E$2:$E$9999,'QUALIFIED EFH'!O$5))</f>
        <v>296.8</v>
      </c>
      <c r="P12" s="476">
        <f>IF(P$2&lt;&gt;"",IF($C12&lt;&gt;"TBA",P$2/114,0),SUMIFS('HOURS&amp;CYCLES INPUT'!$F$2:$F$9999,'HOURS&amp;CYCLES INPUT'!$C$2:$C$9999,'QUALIFIED EFH'!$C12,'HOURS&amp;CYCLES INPUT'!$D$2:$D$9999,'QUALIFIED EFH'!P$4,'HOURS&amp;CYCLES INPUT'!$E$2:$E$9999,'QUALIFIED EFH'!P$5))</f>
        <v>414.06</v>
      </c>
      <c r="Q12" s="476">
        <f>IF(Q$2&lt;&gt;"",IF($C12&lt;&gt;"TBA",Q$2/114,0),SUMIFS('HOURS&amp;CYCLES INPUT'!$F$2:$F$9999,'HOURS&amp;CYCLES INPUT'!$C$2:$C$9999,'QUALIFIED EFH'!$C12,'HOURS&amp;CYCLES INPUT'!$D$2:$D$9999,'QUALIFIED EFH'!Q$4,'HOURS&amp;CYCLES INPUT'!$E$2:$E$9999,'QUALIFIED EFH'!Q$5))</f>
        <v>351.46</v>
      </c>
      <c r="R12" s="476">
        <f>IF(R$1&lt;&gt;"",IF($C12&lt;&gt;"TBA",R$1/114,0),SUMIFS('HOURS&amp;CYCLES INPUT'!$F$2:$F$9999,'HOURS&amp;CYCLES INPUT'!$C$2:$C$9999,'QUALIFIED EFH'!$C12,'HOURS&amp;CYCLES INPUT'!$D$2:$D$9999,'QUALIFIED EFH'!R$4,'HOURS&amp;CYCLES INPUT'!$E$2:$E$9999,'QUALIFIED EFH'!R$5))</f>
        <v>0</v>
      </c>
      <c r="S12" s="476">
        <f>IF(S$2&lt;&gt;"",IF($C12&lt;&gt;"TBA",S$2/114,0),SUMIFS('HOURS&amp;CYCLES INPUT'!$F$2:$F$9999,'HOURS&amp;CYCLES INPUT'!$C$2:$C$9999,'QUALIFIED EFH'!$C12,'HOURS&amp;CYCLES INPUT'!$D$2:$D$9999,'QUALIFIED EFH'!S$4,'HOURS&amp;CYCLES INPUT'!$E$2:$E$9999,'QUALIFIED EFH'!S$5))</f>
        <v>340.02</v>
      </c>
      <c r="T12" s="476">
        <f>IF(T$2&lt;&gt;"",IF($C12&lt;&gt;"TBA",T$2/114,0),SUMIFS('HOURS&amp;CYCLES INPUT'!$F$2:$F$9999,'HOURS&amp;CYCLES INPUT'!$C$2:$C$9999,'QUALIFIED EFH'!$C12,'HOURS&amp;CYCLES INPUT'!$D$2:$D$9999,'QUALIFIED EFH'!T$4,'HOURS&amp;CYCLES INPUT'!$E$2:$E$9999,'QUALIFIED EFH'!T$5))</f>
        <v>352.93</v>
      </c>
      <c r="U12" s="476">
        <f>IF(U$2&lt;&gt;"",IF($C12&lt;&gt;"TBA",U$2/114,0),SUMIFS('HOURS&amp;CYCLES INPUT'!$F$2:$F$9999,'HOURS&amp;CYCLES INPUT'!$C$2:$C$9999,'QUALIFIED EFH'!$C12,'HOURS&amp;CYCLES INPUT'!$D$2:$D$9999,'QUALIFIED EFH'!U$4,'HOURS&amp;CYCLES INPUT'!$E$2:$E$9999,'QUALIFIED EFH'!U$5))</f>
        <v>360.83</v>
      </c>
      <c r="V12" s="476">
        <f>IF(V$2&lt;&gt;"",IF($C12&lt;&gt;"TBA",V$2/114,0),SUMIFS('HOURS&amp;CYCLES INPUT'!$F$2:$F$9999,'HOURS&amp;CYCLES INPUT'!$C$2:$C$9999,'QUALIFIED EFH'!$C12,'HOURS&amp;CYCLES INPUT'!$D$2:$D$9999,'QUALIFIED EFH'!V$4,'HOURS&amp;CYCLES INPUT'!$E$2:$E$9999,'QUALIFIED EFH'!V$5))</f>
        <v>343.55</v>
      </c>
      <c r="W12" s="476">
        <f>IF(W$2&lt;&gt;"",IF($C12&lt;&gt;"TBA",W$2/114,0),SUMIFS('HOURS&amp;CYCLES INPUT'!$F$2:$F$9999,'HOURS&amp;CYCLES INPUT'!$C$2:$C$9999,'QUALIFIED EFH'!$C12,'HOURS&amp;CYCLES INPUT'!$D$2:$D$9999,'QUALIFIED EFH'!W$4,'HOURS&amp;CYCLES INPUT'!$E$2:$E$9999,'QUALIFIED EFH'!W$5))</f>
        <v>384.34</v>
      </c>
      <c r="X12" s="476">
        <f>IF(X$2&lt;&gt;"",IF($C12&lt;&gt;"TBA",X$2/114,0),SUMIFS('HOURS&amp;CYCLES INPUT'!$F$2:$F$9999,'HOURS&amp;CYCLES INPUT'!$C$2:$C$9999,'QUALIFIED EFH'!$C12,'HOURS&amp;CYCLES INPUT'!$D$2:$D$9999,'QUALIFIED EFH'!X$4,'HOURS&amp;CYCLES INPUT'!$E$2:$E$9999,'QUALIFIED EFH'!X$5))</f>
        <v>352.98</v>
      </c>
      <c r="Y12" s="476">
        <f>IF(Y$2&lt;&gt;"",IF($C12&lt;&gt;"TBA",Y$2/114,0),SUMIFS('HOURS&amp;CYCLES INPUT'!$F$2:$F$9999,'HOURS&amp;CYCLES INPUT'!$C$2:$C$9999,'QUALIFIED EFH'!$C12,'HOURS&amp;CYCLES INPUT'!$D$2:$D$9999,'QUALIFIED EFH'!Y$4,'HOURS&amp;CYCLES INPUT'!$E$2:$E$9999,'QUALIFIED EFH'!Y$5))</f>
        <v>337.28</v>
      </c>
      <c r="Z12" s="476">
        <f>IF(Z$2&lt;&gt;"",IF($C12&lt;&gt;"TBA",Z$2/114,0),SUMIFS('HOURS&amp;CYCLES INPUT'!$F$2:$F$9999,'HOURS&amp;CYCLES INPUT'!$C$2:$C$9999,'QUALIFIED EFH'!$C12,'HOURS&amp;CYCLES INPUT'!$D$2:$D$9999,'QUALIFIED EFH'!Z$4,'HOURS&amp;CYCLES INPUT'!$E$2:$E$9999,'QUALIFIED EFH'!Z$5))</f>
        <v>354.79</v>
      </c>
      <c r="AA12" s="476">
        <f>IF(AA$2&lt;&gt;"",IF($C12&lt;&gt;"TBA",AA$2/114,0),SUMIFS('HOURS&amp;CYCLES INPUT'!$F$2:$F$9999,'HOURS&amp;CYCLES INPUT'!$C$2:$C$9999,'QUALIFIED EFH'!$C12,'HOURS&amp;CYCLES INPUT'!$D$2:$D$9999,'QUALIFIED EFH'!AA$4,'HOURS&amp;CYCLES INPUT'!$E$2:$E$9999,'QUALIFIED EFH'!AA$5))</f>
        <v>292.41000000000003</v>
      </c>
      <c r="AB12" s="476">
        <f>IF(AB$2&lt;&gt;"",IF($C12&lt;&gt;"TBA",AB$2/114,0),SUMIFS('HOURS&amp;CYCLES INPUT'!$F$2:$F$9999,'HOURS&amp;CYCLES INPUT'!$C$2:$C$9999,'QUALIFIED EFH'!$C12,'HOURS&amp;CYCLES INPUT'!$D$2:$D$9999,'QUALIFIED EFH'!AB$4,'HOURS&amp;CYCLES INPUT'!$E$2:$E$9999,'QUALIFIED EFH'!AB$5))</f>
        <v>362.17</v>
      </c>
      <c r="AC12" s="476">
        <f>IF(AC$2&lt;&gt;"",IF($C12&lt;&gt;"TBA",AC$2/114,0),SUMIFS('HOURS&amp;CYCLES INPUT'!$F$2:$F$9999,'HOURS&amp;CYCLES INPUT'!$C$2:$C$9999,'QUALIFIED EFH'!$C12,'HOURS&amp;CYCLES INPUT'!$D$2:$D$9999,'QUALIFIED EFH'!AC$4,'HOURS&amp;CYCLES INPUT'!$E$2:$E$9999,'QUALIFIED EFH'!AC$5))</f>
        <v>296.87</v>
      </c>
      <c r="AD12" s="476">
        <f>IF(AD$2&lt;&gt;"",IF($C12&lt;&gt;"TBA",AD$2/114,0),SUMIFS('HOURS&amp;CYCLES INPUT'!$F$2:$F$9999,'HOURS&amp;CYCLES INPUT'!$C$2:$C$9999,'QUALIFIED EFH'!$C12,'HOURS&amp;CYCLES INPUT'!$D$2:$D$9999,'QUALIFIED EFH'!AD$4,'HOURS&amp;CYCLES INPUT'!$E$2:$E$9999,'QUALIFIED EFH'!AD$5))</f>
        <v>317.61</v>
      </c>
      <c r="AE12" s="476">
        <f>IF(AE$2&lt;&gt;"",IF($C12&lt;&gt;"TBA",AE$2/114,0),SUMIFS('HOURS&amp;CYCLES INPUT'!$F$2:$F$9999,'HOURS&amp;CYCLES INPUT'!$C$2:$C$9999,'QUALIFIED EFH'!$C12,'HOURS&amp;CYCLES INPUT'!$D$2:$D$9999,'QUALIFIED EFH'!AE$4,'HOURS&amp;CYCLES INPUT'!$E$2:$E$9999,'QUALIFIED EFH'!AE$5))</f>
        <v>351.89</v>
      </c>
      <c r="AF12" s="476">
        <f>IF(AF$2&lt;&gt;"",IF($C12&lt;&gt;"TBA",AF$2/114,0),SUMIFS('HOURS&amp;CYCLES INPUT'!$F$2:$F$9999,'HOURS&amp;CYCLES INPUT'!$C$2:$C$9999,'QUALIFIED EFH'!$C12,'HOURS&amp;CYCLES INPUT'!$D$2:$D$9999,'QUALIFIED EFH'!AF$4,'HOURS&amp;CYCLES INPUT'!$E$2:$E$9999,'QUALIFIED EFH'!AF$5))</f>
        <v>352</v>
      </c>
      <c r="AG12" s="476">
        <f>IF(AG$2&lt;&gt;"",IF($C12&lt;&gt;"TBA",AG$2/114,0),SUMIFS('HOURS&amp;CYCLES INPUT'!$F$2:$F$9999,'HOURS&amp;CYCLES INPUT'!$C$2:$C$9999,'QUALIFIED EFH'!$C12,'HOURS&amp;CYCLES INPUT'!$D$2:$D$9999,'QUALIFIED EFH'!AG$4,'HOURS&amp;CYCLES INPUT'!$E$2:$E$9999,'QUALIFIED EFH'!AG$5))</f>
        <v>286.7</v>
      </c>
      <c r="AH12" s="476">
        <f>IF(AH$2&lt;&gt;"",IF($C12&lt;&gt;"TBA",AH$2/114,0),SUMIFS('HOURS&amp;CYCLES INPUT'!$F$2:$F$9999,'HOURS&amp;CYCLES INPUT'!$C$2:$C$9999,'QUALIFIED EFH'!$C12,'HOURS&amp;CYCLES INPUT'!$D$2:$D$9999,'QUALIFIED EFH'!AH$4,'HOURS&amp;CYCLES INPUT'!$E$2:$E$9999,'QUALIFIED EFH'!AH$5))</f>
        <v>248.98</v>
      </c>
      <c r="AI12" s="476">
        <f>IF(AI$2&lt;&gt;"",IF($C12&lt;&gt;"TBA",AI$2/114,0),SUMIFS('HOURS&amp;CYCLES INPUT'!$F$2:$F$9999,'HOURS&amp;CYCLES INPUT'!$C$2:$C$9999,'QUALIFIED EFH'!$C12,'HOURS&amp;CYCLES INPUT'!$D$2:$D$9999,'QUALIFIED EFH'!AI$4,'HOURS&amp;CYCLES INPUT'!$E$2:$E$9999,'QUALIFIED EFH'!AI$5))</f>
        <v>0</v>
      </c>
      <c r="AJ12" s="476">
        <f>IF(AJ$2&lt;&gt;"",IF($C12&lt;&gt;"TBA",AJ$2/114,0),SUMIFS('HOURS&amp;CYCLES INPUT'!$F$2:$F$9999,'HOURS&amp;CYCLES INPUT'!$C$2:$C$9999,'QUALIFIED EFH'!$C12,'HOURS&amp;CYCLES INPUT'!$D$2:$D$9999,'QUALIFIED EFH'!AJ$4,'HOURS&amp;CYCLES INPUT'!$E$2:$E$9999,'QUALIFIED EFH'!AJ$5))</f>
        <v>0</v>
      </c>
      <c r="AK12" s="476">
        <f>IF(AK$2&lt;&gt;"",IF($C12&lt;&gt;"TBA",AK$2/114,0),SUMIFS('HOURS&amp;CYCLES INPUT'!$F$2:$F$9999,'HOURS&amp;CYCLES INPUT'!$C$2:$C$9999,'QUALIFIED EFH'!$C12,'HOURS&amp;CYCLES INPUT'!$D$2:$D$9999,'QUALIFIED EFH'!AK$4,'HOURS&amp;CYCLES INPUT'!$E$2:$E$9999,'QUALIFIED EFH'!AK$5))</f>
        <v>0</v>
      </c>
      <c r="AL12" s="476">
        <f>IF(AL$2&lt;&gt;"",IF($C12&lt;&gt;"TBA",AL$2/114,0),SUMIFS('HOURS&amp;CYCLES INPUT'!$F$2:$F$9999,'HOURS&amp;CYCLES INPUT'!$C$2:$C$9999,'QUALIFIED EFH'!$C12,'HOURS&amp;CYCLES INPUT'!$D$2:$D$9999,'QUALIFIED EFH'!AL$4,'HOURS&amp;CYCLES INPUT'!$E$2:$E$9999,'QUALIFIED EFH'!AL$5))</f>
        <v>83.08</v>
      </c>
      <c r="AM12" s="476">
        <f>IF(AM$2&lt;&gt;"",IF($C12&lt;&gt;"TBA",AM$2/114,0),SUMIFS('HOURS&amp;CYCLES INPUT'!$F$2:$F$9999,'HOURS&amp;CYCLES INPUT'!$C$2:$C$9999,'QUALIFIED EFH'!$C12,'HOURS&amp;CYCLES INPUT'!$D$2:$D$9999,'QUALIFIED EFH'!AM$4,'HOURS&amp;CYCLES INPUT'!$E$2:$E$9999,'QUALIFIED EFH'!AM$5))</f>
        <v>284.92</v>
      </c>
      <c r="AN12" s="476">
        <f>IF(AN$2&lt;&gt;"",IF($C12&lt;&gt;"TBA",AN$2/114,0),SUMIFS('HOURS&amp;CYCLES INPUT'!$F$2:$F$9999,'HOURS&amp;CYCLES INPUT'!$C$2:$C$9999,'QUALIFIED EFH'!$C12,'HOURS&amp;CYCLES INPUT'!$D$2:$D$9999,'QUALIFIED EFH'!AN$4,'HOURS&amp;CYCLES INPUT'!$E$2:$E$9999,'QUALIFIED EFH'!AN$5))</f>
        <v>372.29</v>
      </c>
      <c r="AO12" s="476">
        <f>IF(AO$2&lt;&gt;"",IF($C12&lt;&gt;"TBA",AO$2/114,0),SUMIFS('HOURS&amp;CYCLES INPUT'!$F$2:$F$9999,'HOURS&amp;CYCLES INPUT'!$C$2:$C$9999,'QUALIFIED EFH'!$C12,'HOURS&amp;CYCLES INPUT'!$D$2:$D$9999,'QUALIFIED EFH'!AO$4,'HOURS&amp;CYCLES INPUT'!$E$2:$E$9999,'QUALIFIED EFH'!AO$5))</f>
        <v>358.1</v>
      </c>
      <c r="AP12" s="476">
        <f>IF(AP$2&lt;&gt;"",IF($C12&lt;&gt;"TBA",AP$2/114,0),SUMIFS('HOURS&amp;CYCLES INPUT'!$F$2:$F$9999,'HOURS&amp;CYCLES INPUT'!$C$2:$C$9999,'QUALIFIED EFH'!$C12,'HOURS&amp;CYCLES INPUT'!$D$2:$D$9999,'QUALIFIED EFH'!AP$4,'HOURS&amp;CYCLES INPUT'!$E$2:$E$9999,'QUALIFIED EFH'!AP$5))</f>
        <v>335</v>
      </c>
      <c r="AQ12" s="476">
        <f>IF(AQ$2&lt;&gt;"",IF($C12&lt;&gt;"TBA",AQ$2/114,0),SUMIFS('HOURS&amp;CYCLES INPUT'!$F$2:$F$9999,'HOURS&amp;CYCLES INPUT'!$C$2:$C$9999,'QUALIFIED EFH'!$C12,'HOURS&amp;CYCLES INPUT'!$D$2:$D$9999,'QUALIFIED EFH'!AQ$4,'HOURS&amp;CYCLES INPUT'!$E$2:$E$9999,'QUALIFIED EFH'!AQ$5))</f>
        <v>226.37</v>
      </c>
      <c r="AR12" s="476">
        <f>IF(AR$2&lt;&gt;"",IF($C12&lt;&gt;"TBA",AR$2/114,0),SUMIFS('HOURS&amp;CYCLES INPUT'!$F$2:$F$9999,'HOURS&amp;CYCLES INPUT'!$C$2:$C$9999,'QUALIFIED EFH'!$C12,'HOURS&amp;CYCLES INPUT'!$D$2:$D$9999,'QUALIFIED EFH'!AR$4,'HOURS&amp;CYCLES INPUT'!$E$2:$E$9999,'QUALIFIED EFH'!AR$5))</f>
        <v>0</v>
      </c>
      <c r="AS12" s="476">
        <f>IF(AS$2&lt;&gt;"",IF($C12&lt;&gt;"TBA",AS$2/114,0),SUMIFS('HOURS&amp;CYCLES INPUT'!$F$2:$F$9999,'HOURS&amp;CYCLES INPUT'!$C$2:$C$9999,'QUALIFIED EFH'!$C12,'HOURS&amp;CYCLES INPUT'!$D$2:$D$9999,'QUALIFIED EFH'!AS$4,'HOURS&amp;CYCLES INPUT'!$E$2:$E$9999,'QUALIFIED EFH'!AS$5))</f>
        <v>0</v>
      </c>
      <c r="AT12" s="476">
        <f>IF(AT$2&lt;&gt;"",IF($C12&lt;&gt;"TBA",AT$2/114,0),SUMIFS('HOURS&amp;CYCLES INPUT'!$F$2:$F$9999,'HOURS&amp;CYCLES INPUT'!$C$2:$C$9999,'QUALIFIED EFH'!$C12,'HOURS&amp;CYCLES INPUT'!$D$2:$D$9999,'QUALIFIED EFH'!AT$4,'HOURS&amp;CYCLES INPUT'!$E$2:$E$9999,'QUALIFIED EFH'!AT$5))</f>
        <v>0</v>
      </c>
      <c r="AU12" s="476">
        <f>IF(AU$2&lt;&gt;"",IF($C12&lt;&gt;"TBA",AU$2/114,0),SUMIFS('HOURS&amp;CYCLES INPUT'!$F$2:$F$9999,'HOURS&amp;CYCLES INPUT'!$C$2:$C$9999,'QUALIFIED EFH'!$C12,'HOURS&amp;CYCLES INPUT'!$D$2:$D$9999,'QUALIFIED EFH'!AU$4,'HOURS&amp;CYCLES INPUT'!$E$2:$E$9999,'QUALIFIED EFH'!AU$5))</f>
        <v>0</v>
      </c>
      <c r="AV12" s="476">
        <f>IF(AV$2&lt;&gt;"",IF($C12&lt;&gt;"TBA",AV$2/114,0),SUMIFS('HOURS&amp;CYCLES INPUT'!$F$2:$F$9999,'HOURS&amp;CYCLES INPUT'!$C$2:$C$9999,'QUALIFIED EFH'!$C12,'HOURS&amp;CYCLES INPUT'!$D$2:$D$9999,'QUALIFIED EFH'!AV$4,'HOURS&amp;CYCLES INPUT'!$E$2:$E$9999,'QUALIFIED EFH'!AV$5))</f>
        <v>0.92</v>
      </c>
      <c r="AW12" s="476">
        <f>IF(AW$2&lt;&gt;"",IF($C12&lt;&gt;"TBA",AW$2/114,0),SUMIFS('HOURS&amp;CYCLES INPUT'!$F$2:$F$9999,'HOURS&amp;CYCLES INPUT'!$C$2:$C$9999,'QUALIFIED EFH'!$C12,'HOURS&amp;CYCLES INPUT'!$D$2:$D$9999,'QUALIFIED EFH'!AW$4,'HOURS&amp;CYCLES INPUT'!$E$2:$E$9999,'QUALIFIED EFH'!AW$5))</f>
        <v>0</v>
      </c>
      <c r="AX12" s="476">
        <f>IF(AX$2&lt;&gt;"",IF($C12&lt;&gt;"TBA",AX$2/114,0),SUMIFS('HOURS&amp;CYCLES INPUT'!$F$2:$F$9999,'HOURS&amp;CYCLES INPUT'!$C$2:$C$9999,'QUALIFIED EFH'!$C12,'HOURS&amp;CYCLES INPUT'!$D$2:$D$9999,'QUALIFIED EFH'!AX$4,'HOURS&amp;CYCLES INPUT'!$E$2:$E$9999,'QUALIFIED EFH'!AX$5))</f>
        <v>0</v>
      </c>
      <c r="AY12" s="476">
        <f>IF(AY$2&lt;&gt;"",IF($C12&lt;&gt;"TBA",AY$2/114,0),SUMIFS('HOURS&amp;CYCLES INPUT'!$F$2:$F$9999,'HOURS&amp;CYCLES INPUT'!$C$2:$C$9999,'QUALIFIED EFH'!$C12,'HOURS&amp;CYCLES INPUT'!$D$2:$D$9999,'QUALIFIED EFH'!AY$4,'HOURS&amp;CYCLES INPUT'!$E$2:$E$9999,'QUALIFIED EFH'!AY$5))</f>
        <v>0</v>
      </c>
      <c r="AZ12" s="476">
        <f>IF(AZ$2&lt;&gt;"",IF($C12&lt;&gt;"TBA",AZ$2/114,0),SUMIFS('HOURS&amp;CYCLES INPUT'!$F$2:$F$9999,'HOURS&amp;CYCLES INPUT'!$C$2:$C$9999,'QUALIFIED EFH'!$C12,'HOURS&amp;CYCLES INPUT'!$D$2:$D$9999,'QUALIFIED EFH'!AZ$4,'HOURS&amp;CYCLES INPUT'!$E$2:$E$9999,'QUALIFIED EFH'!AZ$5))</f>
        <v>0</v>
      </c>
      <c r="BA12" s="476">
        <f>IF(BA$2&lt;&gt;"",IF($C12&lt;&gt;"TBA",BA$2/114,0),SUMIFS('HOURS&amp;CYCLES INPUT'!$F$2:$F$9999,'HOURS&amp;CYCLES INPUT'!$C$2:$C$9999,'QUALIFIED EFH'!$C12,'HOURS&amp;CYCLES INPUT'!$D$2:$D$9999,'QUALIFIED EFH'!BA$4,'HOURS&amp;CYCLES INPUT'!$E$2:$E$9999,'QUALIFIED EFH'!BA$5))</f>
        <v>0</v>
      </c>
      <c r="BB12" s="476">
        <f>IF(BB$2&lt;&gt;"",IF($C12&lt;&gt;"TBA",BB$2/114,0),SUMIFS('HOURS&amp;CYCLES INPUT'!$F$2:$F$9999,'HOURS&amp;CYCLES INPUT'!$C$2:$C$9999,'QUALIFIED EFH'!$C12,'HOURS&amp;CYCLES INPUT'!$D$2:$D$9999,'QUALIFIED EFH'!BB$4,'HOURS&amp;CYCLES INPUT'!$E$2:$E$9999,'QUALIFIED EFH'!BB$5))</f>
        <v>0</v>
      </c>
      <c r="BC12" s="476">
        <f>IF(BC$2&lt;&gt;"",IF($C12&lt;&gt;"TBA",BC$2/114,0),SUMIFS('HOURS&amp;CYCLES INPUT'!$F$2:$F$9999,'HOURS&amp;CYCLES INPUT'!$C$2:$C$9999,'QUALIFIED EFH'!$C12,'HOURS&amp;CYCLES INPUT'!$D$2:$D$9999,'QUALIFIED EFH'!BC$4,'HOURS&amp;CYCLES INPUT'!$E$2:$E$9999,'QUALIFIED EFH'!BC$5))</f>
        <v>0</v>
      </c>
      <c r="BD12" s="476">
        <f>IF(BD$2&lt;&gt;"",IF($C12&lt;&gt;"TBA",BD$2/114,0),SUMIFS('HOURS&amp;CYCLES INPUT'!$F$2:$F$9999,'HOURS&amp;CYCLES INPUT'!$C$2:$C$9999,'QUALIFIED EFH'!$C12,'HOURS&amp;CYCLES INPUT'!$D$2:$D$9999,'QUALIFIED EFH'!BD$4,'HOURS&amp;CYCLES INPUT'!$E$2:$E$9999,'QUALIFIED EFH'!BD$5))</f>
        <v>0</v>
      </c>
      <c r="BE12" s="476">
        <f>IF(BE$2&lt;&gt;"",IF($C12&lt;&gt;"TBA",BE$2/114,0),SUMIFS('HOURS&amp;CYCLES INPUT'!$F$2:$F$9999,'HOURS&amp;CYCLES INPUT'!$C$2:$C$9999,'QUALIFIED EFH'!$C12,'HOURS&amp;CYCLES INPUT'!$D$2:$D$9999,'QUALIFIED EFH'!BE$4,'HOURS&amp;CYCLES INPUT'!$E$2:$E$9999,'QUALIFIED EFH'!BE$5))</f>
        <v>0</v>
      </c>
      <c r="BF12" s="476">
        <f>IF(BF$2&lt;&gt;"",IF($C12&lt;&gt;"TBA",BF$2/114,0),SUMIFS('HOURS&amp;CYCLES INPUT'!$F$2:$F$9999,'HOURS&amp;CYCLES INPUT'!$C$2:$C$9999,'QUALIFIED EFH'!$C12,'HOURS&amp;CYCLES INPUT'!$D$2:$D$9999,'QUALIFIED EFH'!BF$4,'HOURS&amp;CYCLES INPUT'!$E$2:$E$9999,'QUALIFIED EFH'!BF$5))</f>
        <v>0</v>
      </c>
      <c r="BG12" s="476">
        <f>IF(BG$2&lt;&gt;"",IF($C12&lt;&gt;"TBA",BG$2/114,0),SUMIFS('HOURS&amp;CYCLES INPUT'!$F$2:$F$9999,'HOURS&amp;CYCLES INPUT'!$C$2:$C$9999,'QUALIFIED EFH'!$C12,'HOURS&amp;CYCLES INPUT'!$D$2:$D$9999,'QUALIFIED EFH'!BG$4,'HOURS&amp;CYCLES INPUT'!$E$2:$E$9999,'QUALIFIED EFH'!BG$5))</f>
        <v>0</v>
      </c>
      <c r="BH12" s="476">
        <f>IF(BH$2&lt;&gt;"",IF($C12&lt;&gt;"TBA",BH$2/114,0),SUMIFS('HOURS&amp;CYCLES INPUT'!$F$2:$F$9999,'HOURS&amp;CYCLES INPUT'!$C$2:$C$9999,'QUALIFIED EFH'!$C12,'HOURS&amp;CYCLES INPUT'!$D$2:$D$9999,'QUALIFIED EFH'!BH$4,'HOURS&amp;CYCLES INPUT'!$E$2:$E$9999,'QUALIFIED EFH'!BH$5))</f>
        <v>0</v>
      </c>
      <c r="BI12" s="476">
        <f>IF(BI$2&lt;&gt;"",IF($C12&lt;&gt;"TBA",BI$2/114,0),SUMIFS('HOURS&amp;CYCLES INPUT'!$F$2:$F$9999,'HOURS&amp;CYCLES INPUT'!$C$2:$C$9999,'QUALIFIED EFH'!$C12,'HOURS&amp;CYCLES INPUT'!$D$2:$D$9999,'QUALIFIED EFH'!BI$4,'HOURS&amp;CYCLES INPUT'!$E$2:$E$9999,'QUALIFIED EFH'!BI$5))</f>
        <v>0</v>
      </c>
      <c r="BJ12" s="476">
        <f>IF(BJ$2&lt;&gt;"",IF($C12&lt;&gt;"TBA",BJ$2/114,0),SUMIFS('HOURS&amp;CYCLES INPUT'!$F$2:$F$9999,'HOURS&amp;CYCLES INPUT'!$C$2:$C$9999,'QUALIFIED EFH'!$C12,'HOURS&amp;CYCLES INPUT'!$D$2:$D$9999,'QUALIFIED EFH'!BJ$4,'HOURS&amp;CYCLES INPUT'!$E$2:$E$9999,'QUALIFIED EFH'!BJ$5))</f>
        <v>0</v>
      </c>
      <c r="BK12" s="476">
        <f>IF(BK$2&lt;&gt;"",IF($C12&lt;&gt;"TBA",BK$2/114,0),SUMIFS('HOURS&amp;CYCLES INPUT'!$F$2:$F$9999,'HOURS&amp;CYCLES INPUT'!$C$2:$C$9999,'QUALIFIED EFH'!$C12,'HOURS&amp;CYCLES INPUT'!$D$2:$D$9999,'QUALIFIED EFH'!BK$4,'HOURS&amp;CYCLES INPUT'!$E$2:$E$9999,'QUALIFIED EFH'!BK$5))</f>
        <v>0</v>
      </c>
      <c r="BL12" s="476">
        <f>IF(BL$2&lt;&gt;"",IF($C12&lt;&gt;"TBA",BL$2/114,0),SUMIFS('HOURS&amp;CYCLES INPUT'!$F$2:$F$9999,'HOURS&amp;CYCLES INPUT'!$C$2:$C$9999,'QUALIFIED EFH'!$C12,'HOURS&amp;CYCLES INPUT'!$D$2:$D$9999,'QUALIFIED EFH'!BL$4,'HOURS&amp;CYCLES INPUT'!$E$2:$E$9999,'QUALIFIED EFH'!BL$5))</f>
        <v>0</v>
      </c>
      <c r="BM12" s="476">
        <f>IF(BM$2&lt;&gt;"",IF($C12&lt;&gt;"TBA",BM$2/114,0),SUMIFS('HOURS&amp;CYCLES INPUT'!$F$2:$F$9999,'HOURS&amp;CYCLES INPUT'!$C$2:$C$9999,'QUALIFIED EFH'!$C12,'HOURS&amp;CYCLES INPUT'!$D$2:$D$9999,'QUALIFIED EFH'!BM$4,'HOURS&amp;CYCLES INPUT'!$E$2:$E$9999,'QUALIFIED EFH'!BM$5))</f>
        <v>0</v>
      </c>
      <c r="BN12" s="476">
        <f>IF(BN$2&lt;&gt;"",IF($C12&lt;&gt;"TBA",BN$2/114,0),SUMIFS('HOURS&amp;CYCLES INPUT'!$F$2:$F$9999,'HOURS&amp;CYCLES INPUT'!$C$2:$C$9999,'QUALIFIED EFH'!$C12,'HOURS&amp;CYCLES INPUT'!$D$2:$D$9999,'QUALIFIED EFH'!BN$4,'HOURS&amp;CYCLES INPUT'!$E$2:$E$9999,'QUALIFIED EFH'!BN$5))</f>
        <v>0</v>
      </c>
      <c r="BO12" s="476">
        <f>IF(BO$2&lt;&gt;"",IF($C12&lt;&gt;"TBA",BO$2/114,0),SUMIFS('HOURS&amp;CYCLES INPUT'!$F$2:$F$9999,'HOURS&amp;CYCLES INPUT'!$C$2:$C$9999,'QUALIFIED EFH'!$C12,'HOURS&amp;CYCLES INPUT'!$D$2:$D$9999,'QUALIFIED EFH'!BO$4,'HOURS&amp;CYCLES INPUT'!$E$2:$E$9999,'QUALIFIED EFH'!BO$5))</f>
        <v>0</v>
      </c>
      <c r="BP12" s="476">
        <f>IF(BP$2&lt;&gt;"",IF($C12&lt;&gt;"TBA",BP$2/114,0),SUMIFS('HOURS&amp;CYCLES INPUT'!$F$2:$F$9999,'HOURS&amp;CYCLES INPUT'!$C$2:$C$9999,'QUALIFIED EFH'!$C12,'HOURS&amp;CYCLES INPUT'!$D$2:$D$9999,'QUALIFIED EFH'!BP$4,'HOURS&amp;CYCLES INPUT'!$E$2:$E$9999,'QUALIFIED EFH'!BP$5))</f>
        <v>0</v>
      </c>
      <c r="BQ12" s="476">
        <f>IF(BQ$2&lt;&gt;"",IF($C12&lt;&gt;"TBA",BQ$2/114,0),SUMIFS('HOURS&amp;CYCLES INPUT'!$F$2:$F$9999,'HOURS&amp;CYCLES INPUT'!$C$2:$C$9999,'QUALIFIED EFH'!$C12,'HOURS&amp;CYCLES INPUT'!$D$2:$D$9999,'QUALIFIED EFH'!BQ$4,'HOURS&amp;CYCLES INPUT'!$E$2:$E$9999,'QUALIFIED EFH'!BQ$5))</f>
        <v>0</v>
      </c>
      <c r="BR12" s="476">
        <f>IF(BR$2&lt;&gt;"",IF($C12&lt;&gt;"TBA",BR$2/114,0),SUMIFS('HOURS&amp;CYCLES INPUT'!$F$2:$F$9999,'HOURS&amp;CYCLES INPUT'!$C$2:$C$9999,'QUALIFIED EFH'!$C12,'HOURS&amp;CYCLES INPUT'!$D$2:$D$9999,'QUALIFIED EFH'!BR$4,'HOURS&amp;CYCLES INPUT'!$E$2:$E$9999,'QUALIFIED EFH'!BR$5))</f>
        <v>0</v>
      </c>
      <c r="BS12" s="476">
        <f>IF(BS$2&lt;&gt;"",IF($C12&lt;&gt;"TBA",BS$2/114,0),SUMIFS('HOURS&amp;CYCLES INPUT'!$F$2:$F$9999,'HOURS&amp;CYCLES INPUT'!$C$2:$C$9999,'QUALIFIED EFH'!$C12,'HOURS&amp;CYCLES INPUT'!$D$2:$D$9999,'QUALIFIED EFH'!BS$4,'HOURS&amp;CYCLES INPUT'!$E$2:$E$9999,'QUALIFIED EFH'!BS$5))</f>
        <v>0</v>
      </c>
      <c r="BT12" s="476">
        <f>IF(BT$2&lt;&gt;"",IF($C12&lt;&gt;"TBA",BT$2/114,0),SUMIFS('HOURS&amp;CYCLES INPUT'!$F$2:$F$9999,'HOURS&amp;CYCLES INPUT'!$C$2:$C$9999,'QUALIFIED EFH'!$C12,'HOURS&amp;CYCLES INPUT'!$D$2:$D$9999,'QUALIFIED EFH'!BT$4,'HOURS&amp;CYCLES INPUT'!$E$2:$E$9999,'QUALIFIED EFH'!BT$5))</f>
        <v>0</v>
      </c>
      <c r="BU12" s="476">
        <f>IF(BU$2&lt;&gt;"",IF($C12&lt;&gt;"TBA",BU$2/114,0),SUMIFS('HOURS&amp;CYCLES INPUT'!$F$2:$F$9999,'HOURS&amp;CYCLES INPUT'!$C$2:$C$9999,'QUALIFIED EFH'!$C12,'HOURS&amp;CYCLES INPUT'!$D$2:$D$9999,'QUALIFIED EFH'!BU$4,'HOURS&amp;CYCLES INPUT'!$E$2:$E$9999,'QUALIFIED EFH'!BU$5))</f>
        <v>0</v>
      </c>
      <c r="BV12" s="476">
        <f>IF(BV$2&lt;&gt;"",IF($C12&lt;&gt;"TBA",BV$2/114,0),SUMIFS('HOURS&amp;CYCLES INPUT'!$F$2:$F$9999,'HOURS&amp;CYCLES INPUT'!$C$2:$C$9999,'QUALIFIED EFH'!$C12,'HOURS&amp;CYCLES INPUT'!$D$2:$D$9999,'QUALIFIED EFH'!BV$4,'HOURS&amp;CYCLES INPUT'!$E$2:$E$9999,'QUALIFIED EFH'!BV$5))</f>
        <v>0</v>
      </c>
      <c r="BW12" s="476">
        <f>IF(BW$2&lt;&gt;"",IF($C12&lt;&gt;"TBA",BW$2/114,0),SUMIFS('HOURS&amp;CYCLES INPUT'!$F$2:$F$9999,'HOURS&amp;CYCLES INPUT'!$C$2:$C$9999,'QUALIFIED EFH'!$C12,'HOURS&amp;CYCLES INPUT'!$D$2:$D$9999,'QUALIFIED EFH'!BW$4,'HOURS&amp;CYCLES INPUT'!$E$2:$E$9999,'QUALIFIED EFH'!BW$5))</f>
        <v>0</v>
      </c>
      <c r="BX12" s="476">
        <f>IF(BX$2&lt;&gt;"",IF($C12&lt;&gt;"TBA",BX$2/114,0),SUMIFS('HOURS&amp;CYCLES INPUT'!$F$2:$F$9999,'HOURS&amp;CYCLES INPUT'!$C$2:$C$9999,'QUALIFIED EFH'!$C12,'HOURS&amp;CYCLES INPUT'!$D$2:$D$9999,'QUALIFIED EFH'!BX$4,'HOURS&amp;CYCLES INPUT'!$E$2:$E$9999,'QUALIFIED EFH'!BX$5))</f>
        <v>0</v>
      </c>
      <c r="BY12" s="476">
        <f>IF(BY$2&lt;&gt;"",IF($C12&lt;&gt;"TBA",BY$2/114,0),SUMIFS('HOURS&amp;CYCLES INPUT'!$F$2:$F$9999,'HOURS&amp;CYCLES INPUT'!$C$2:$C$9999,'QUALIFIED EFH'!$C12,'HOURS&amp;CYCLES INPUT'!$D$2:$D$9999,'QUALIFIED EFH'!BY$4,'HOURS&amp;CYCLES INPUT'!$E$2:$E$9999,'QUALIFIED EFH'!BY$5))</f>
        <v>0</v>
      </c>
      <c r="BZ12" s="476">
        <f>IF(BZ$2&lt;&gt;"",IF($C12&lt;&gt;"TBA",BZ$2/114,0),SUMIFS('HOURS&amp;CYCLES INPUT'!$F$2:$F$9999,'HOURS&amp;CYCLES INPUT'!$C$2:$C$9999,'QUALIFIED EFH'!$C12,'HOURS&amp;CYCLES INPUT'!$D$2:$D$9999,'QUALIFIED EFH'!BZ$4,'HOURS&amp;CYCLES INPUT'!$E$2:$E$9999,'QUALIFIED EFH'!BZ$5))</f>
        <v>0</v>
      </c>
      <c r="CA12" s="476">
        <f>IF(CA$2&lt;&gt;"",IF($C12&lt;&gt;"TBA",CA$2/114,0),SUMIFS('HOURS&amp;CYCLES INPUT'!$F$2:$F$9999,'HOURS&amp;CYCLES INPUT'!$C$2:$C$9999,'QUALIFIED EFH'!$C12,'HOURS&amp;CYCLES INPUT'!$D$2:$D$9999,'QUALIFIED EFH'!CA$4,'HOURS&amp;CYCLES INPUT'!$E$2:$E$9999,'QUALIFIED EFH'!CA$5))</f>
        <v>0</v>
      </c>
      <c r="CB12" s="476">
        <f>IF(CB$2&lt;&gt;"",IF($C12&lt;&gt;"TBA",CB$2/114,0),SUMIFS('HOURS&amp;CYCLES INPUT'!$F$2:$F$9999,'HOURS&amp;CYCLES INPUT'!$C$2:$C$9999,'QUALIFIED EFH'!$C12,'HOURS&amp;CYCLES INPUT'!$D$2:$D$9999,'QUALIFIED EFH'!CB$4,'HOURS&amp;CYCLES INPUT'!$E$2:$E$9999,'QUALIFIED EFH'!CB$5))</f>
        <v>0</v>
      </c>
      <c r="CC12" s="476">
        <f>IF(CC$2&lt;&gt;"",IF($C12&lt;&gt;"TBA",CC$2/114,0),SUMIFS('HOURS&amp;CYCLES INPUT'!$F$2:$F$9999,'HOURS&amp;CYCLES INPUT'!$C$2:$C$9999,'QUALIFIED EFH'!$C12,'HOURS&amp;CYCLES INPUT'!$D$2:$D$9999,'QUALIFIED EFH'!CC$4,'HOURS&amp;CYCLES INPUT'!$E$2:$E$9999,'QUALIFIED EFH'!CC$5))</f>
        <v>0</v>
      </c>
      <c r="CD12" s="476">
        <f>IF(CD$2&lt;&gt;"",IF($C12&lt;&gt;"TBA",CD$2/114,0),SUMIFS('HOURS&amp;CYCLES INPUT'!$F$2:$F$9999,'HOURS&amp;CYCLES INPUT'!$C$2:$C$9999,'QUALIFIED EFH'!$C12,'HOURS&amp;CYCLES INPUT'!$D$2:$D$9999,'QUALIFIED EFH'!CD$4,'HOURS&amp;CYCLES INPUT'!$E$2:$E$9999,'QUALIFIED EFH'!CD$5))</f>
        <v>0</v>
      </c>
      <c r="CE12" s="476">
        <f>IF(CE$2&lt;&gt;"",IF($C12&lt;&gt;"TBA",CE$2/114,0),SUMIFS('HOURS&amp;CYCLES INPUT'!$F$2:$F$9999,'HOURS&amp;CYCLES INPUT'!$C$2:$C$9999,'QUALIFIED EFH'!$C12,'HOURS&amp;CYCLES INPUT'!$D$2:$D$9999,'QUALIFIED EFH'!CE$4,'HOURS&amp;CYCLES INPUT'!$E$2:$E$9999,'QUALIFIED EFH'!CE$5))</f>
        <v>0</v>
      </c>
      <c r="CF12" s="476">
        <f>IF(CF$2&lt;&gt;"",IF($C12&lt;&gt;"TBA",CF$2/114,0),SUMIFS('HOURS&amp;CYCLES INPUT'!$F$2:$F$9999,'HOURS&amp;CYCLES INPUT'!$C$2:$C$9999,'QUALIFIED EFH'!$C12,'HOURS&amp;CYCLES INPUT'!$D$2:$D$9999,'QUALIFIED EFH'!CF$4,'HOURS&amp;CYCLES INPUT'!$E$2:$E$9999,'QUALIFIED EFH'!CF$5))</f>
        <v>0</v>
      </c>
      <c r="CG12" s="476">
        <f>IF(CG$2&lt;&gt;"",IF($C12&lt;&gt;"TBA",CG$2/114,0),SUMIFS('HOURS&amp;CYCLES INPUT'!$F$2:$F$9999,'HOURS&amp;CYCLES INPUT'!$C$2:$C$9999,'QUALIFIED EFH'!$C12,'HOURS&amp;CYCLES INPUT'!$D$2:$D$9999,'QUALIFIED EFH'!CG$4,'HOURS&amp;CYCLES INPUT'!$E$2:$E$9999,'QUALIFIED EFH'!CG$5))</f>
        <v>0</v>
      </c>
      <c r="CH12" s="476">
        <f>IF(CH$2&lt;&gt;"",IF($C12&lt;&gt;"TBA",CH$2/114,0),SUMIFS('HOURS&amp;CYCLES INPUT'!$F$2:$F$9999,'HOURS&amp;CYCLES INPUT'!$C$2:$C$9999,'QUALIFIED EFH'!$C12,'HOURS&amp;CYCLES INPUT'!$D$2:$D$9999,'QUALIFIED EFH'!CH$4,'HOURS&amp;CYCLES INPUT'!$E$2:$E$9999,'QUALIFIED EFH'!CH$5))</f>
        <v>0</v>
      </c>
      <c r="CI12" s="476">
        <f>IF(CI$2&lt;&gt;"",IF($C12&lt;&gt;"TBA",CI$2/114,0),SUMIFS('HOURS&amp;CYCLES INPUT'!$F$2:$F$9999,'HOURS&amp;CYCLES INPUT'!$C$2:$C$9999,'QUALIFIED EFH'!$C12,'HOURS&amp;CYCLES INPUT'!$D$2:$D$9999,'QUALIFIED EFH'!CI$4,'HOURS&amp;CYCLES INPUT'!$E$2:$E$9999,'QUALIFIED EFH'!CI$5))</f>
        <v>0</v>
      </c>
      <c r="CJ12" s="476">
        <f>IF(CJ$2&lt;&gt;"",IF($C12&lt;&gt;"TBA",CJ$2/114,0),SUMIFS('HOURS&amp;CYCLES INPUT'!$F$2:$F$9999,'HOURS&amp;CYCLES INPUT'!$C$2:$C$9999,'QUALIFIED EFH'!$C12,'HOURS&amp;CYCLES INPUT'!$D$2:$D$9999,'QUALIFIED EFH'!CJ$4,'HOURS&amp;CYCLES INPUT'!$E$2:$E$9999,'QUALIFIED EFH'!CJ$5))</f>
        <v>0</v>
      </c>
      <c r="CK12" s="476">
        <f>IF(CK$2&lt;&gt;"",IF($C12&lt;&gt;"TBA",CK$2/114,0),SUMIFS('HOURS&amp;CYCLES INPUT'!$F$2:$F$9999,'HOURS&amp;CYCLES INPUT'!$C$2:$C$9999,'QUALIFIED EFH'!$C12,'HOURS&amp;CYCLES INPUT'!$D$2:$D$9999,'QUALIFIED EFH'!CK$4,'HOURS&amp;CYCLES INPUT'!$E$2:$E$9999,'QUALIFIED EFH'!CK$5))</f>
        <v>0</v>
      </c>
      <c r="CL12" s="476">
        <f>IF(CL$2&lt;&gt;"",IF($C12&lt;&gt;"TBA",CL$2/114,0),SUMIFS('HOURS&amp;CYCLES INPUT'!$F$2:$F$9999,'HOURS&amp;CYCLES INPUT'!$C$2:$C$9999,'QUALIFIED EFH'!$C12,'HOURS&amp;CYCLES INPUT'!$D$2:$D$9999,'QUALIFIED EFH'!CL$4,'HOURS&amp;CYCLES INPUT'!$E$2:$E$9999,'QUALIFIED EFH'!CL$5))</f>
        <v>0</v>
      </c>
      <c r="CM12" s="476">
        <f>IF(CM$2&lt;&gt;"",IF($C12&lt;&gt;"TBA",CM$2/114,0),SUMIFS('HOURS&amp;CYCLES INPUT'!$F$2:$F$9999,'HOURS&amp;CYCLES INPUT'!$C$2:$C$9999,'QUALIFIED EFH'!$C12,'HOURS&amp;CYCLES INPUT'!$D$2:$D$9999,'QUALIFIED EFH'!CM$4,'HOURS&amp;CYCLES INPUT'!$E$2:$E$9999,'QUALIFIED EFH'!CM$5))</f>
        <v>0</v>
      </c>
      <c r="CN12" s="476">
        <f>IF(CN$2&lt;&gt;"",IF($C12&lt;&gt;"TBA",CN$2/114,0),SUMIFS('HOURS&amp;CYCLES INPUT'!$F$2:$F$9999,'HOURS&amp;CYCLES INPUT'!$C$2:$C$9999,'QUALIFIED EFH'!$C12,'HOURS&amp;CYCLES INPUT'!$D$2:$D$9999,'QUALIFIED EFH'!CN$4,'HOURS&amp;CYCLES INPUT'!$E$2:$E$9999,'QUALIFIED EFH'!CN$5))</f>
        <v>0</v>
      </c>
      <c r="CO12" s="476">
        <f>IF(CO$2&lt;&gt;"",IF($C12&lt;&gt;"TBA",CO$2/114,0),SUMIFS('HOURS&amp;CYCLES INPUT'!$F$2:$F$9999,'HOURS&amp;CYCLES INPUT'!$C$2:$C$9999,'QUALIFIED EFH'!$C12,'HOURS&amp;CYCLES INPUT'!$D$2:$D$9999,'QUALIFIED EFH'!CO$4,'HOURS&amp;CYCLES INPUT'!$E$2:$E$9999,'QUALIFIED EFH'!CO$5))</f>
        <v>0</v>
      </c>
      <c r="CP12" s="476">
        <f>IF(CP$2&lt;&gt;"",IF($C12&lt;&gt;"TBA",CP$2/114,0),SUMIFS('HOURS&amp;CYCLES INPUT'!$F$2:$F$9999,'HOURS&amp;CYCLES INPUT'!$C$2:$C$9999,'QUALIFIED EFH'!$C12,'HOURS&amp;CYCLES INPUT'!$D$2:$D$9999,'QUALIFIED EFH'!CP$4,'HOURS&amp;CYCLES INPUT'!$E$2:$E$9999,'QUALIFIED EFH'!CP$5))</f>
        <v>0</v>
      </c>
      <c r="CQ12" s="476">
        <f>IF(CQ$2&lt;&gt;"",IF($C12&lt;&gt;"TBA",CQ$2/114,0),SUMIFS('HOURS&amp;CYCLES INPUT'!$F$2:$F$9999,'HOURS&amp;CYCLES INPUT'!$C$2:$C$9999,'QUALIFIED EFH'!$C12,'HOURS&amp;CYCLES INPUT'!$D$2:$D$9999,'QUALIFIED EFH'!CQ$4,'HOURS&amp;CYCLES INPUT'!$E$2:$E$9999,'QUALIFIED EFH'!CQ$5))</f>
        <v>0</v>
      </c>
      <c r="CR12" s="476">
        <f>IF(CR$2&lt;&gt;"",IF($C12&lt;&gt;"TBA",CR$2/114,0),SUMIFS('HOURS&amp;CYCLES INPUT'!$F$2:$F$9999,'HOURS&amp;CYCLES INPUT'!$C$2:$C$9999,'QUALIFIED EFH'!$C12,'HOURS&amp;CYCLES INPUT'!$D$2:$D$9999,'QUALIFIED EFH'!CR$4,'HOURS&amp;CYCLES INPUT'!$E$2:$E$9999,'QUALIFIED EFH'!CR$5))</f>
        <v>0</v>
      </c>
      <c r="CS12" s="476">
        <f>IF(CS$2&lt;&gt;"",IF($C12&lt;&gt;"TBA",CS$2/114,0),SUMIFS('HOURS&amp;CYCLES INPUT'!$F$2:$F$9999,'HOURS&amp;CYCLES INPUT'!$C$2:$C$9999,'QUALIFIED EFH'!$C12,'HOURS&amp;CYCLES INPUT'!$D$2:$D$9999,'QUALIFIED EFH'!CS$4,'HOURS&amp;CYCLES INPUT'!$E$2:$E$9999,'QUALIFIED EFH'!CS$5))</f>
        <v>0</v>
      </c>
      <c r="CT12" s="476">
        <f>IF(CT$2&lt;&gt;"",IF($C12&lt;&gt;"TBA",CT$2/114,0),SUMIFS('HOURS&amp;CYCLES INPUT'!$F$2:$F$9999,'HOURS&amp;CYCLES INPUT'!$C$2:$C$9999,'QUALIFIED EFH'!$C12,'HOURS&amp;CYCLES INPUT'!$D$2:$D$9999,'QUALIFIED EFH'!CT$4,'HOURS&amp;CYCLES INPUT'!$E$2:$E$9999,'QUALIFIED EFH'!CT$5))</f>
        <v>163.66</v>
      </c>
      <c r="CU12" s="476">
        <f>IF(CU$2&lt;&gt;"",IF($C12&lt;&gt;"TBA",CU$2/114,0),SUMIFS('HOURS&amp;CYCLES INPUT'!$F$2:$F$9999,'HOURS&amp;CYCLES INPUT'!$C$2:$C$9999,'QUALIFIED EFH'!$C12,'HOURS&amp;CYCLES INPUT'!$D$2:$D$9999,'QUALIFIED EFH'!CU$4,'HOURS&amp;CYCLES INPUT'!$E$2:$E$9999,'QUALIFIED EFH'!CU$5))</f>
        <v>373.52</v>
      </c>
      <c r="CV12" s="476">
        <f>IF(CV$2&lt;&gt;"",IF($C12&lt;&gt;"TBA",CV$2/114,0),SUMIFS('HOURS&amp;CYCLES INPUT'!$F$2:$F$9999,'HOURS&amp;CYCLES INPUT'!$C$2:$C$9999,'QUALIFIED EFH'!$C12,'HOURS&amp;CYCLES INPUT'!$D$2:$D$9999,'QUALIFIED EFH'!CV$4,'HOURS&amp;CYCLES INPUT'!$E$2:$E$9999,'QUALIFIED EFH'!CV$5))</f>
        <v>409.14</v>
      </c>
      <c r="CW12" s="476">
        <f>IF(CW$2&lt;&gt;"",IF($C12&lt;&gt;"TBA",CW$2/114,0),SUMIFS('HOURS&amp;CYCLES INPUT'!$F$2:$F$9999,'HOURS&amp;CYCLES INPUT'!$C$2:$C$9999,'QUALIFIED EFH'!$C12,'HOURS&amp;CYCLES INPUT'!$D$2:$D$9999,'QUALIFIED EFH'!CW$4,'HOURS&amp;CYCLES INPUT'!$E$2:$E$9999,'QUALIFIED EFH'!CW$5))</f>
        <v>355.83</v>
      </c>
      <c r="CX12" s="476">
        <f>IF(CX$2&lt;&gt;"",IF($C12&lt;&gt;"TBA",CX$2/114,0),SUMIFS('HOURS&amp;CYCLES INPUT'!$F$2:$F$9999,'HOURS&amp;CYCLES INPUT'!$C$2:$C$9999,'QUALIFIED EFH'!$C12,'HOURS&amp;CYCLES INPUT'!$D$2:$D$9999,'QUALIFIED EFH'!CX$4,'HOURS&amp;CYCLES INPUT'!$E$2:$E$9999,'QUALIFIED EFH'!CX$5))</f>
        <v>340.2</v>
      </c>
      <c r="CY12" s="476">
        <f>IF(CY$2&lt;&gt;"",IF($C12&lt;&gt;"TBA",CY$2/114,0),SUMIFS('HOURS&amp;CYCLES INPUT'!$F$2:$F$9999,'HOURS&amp;CYCLES INPUT'!$C$2:$C$9999,'QUALIFIED EFH'!$C12,'HOURS&amp;CYCLES INPUT'!$D$2:$D$9999,'QUALIFIED EFH'!CY$4,'HOURS&amp;CYCLES INPUT'!$E$2:$E$9999,'QUALIFIED EFH'!CY$5))</f>
        <v>415.9</v>
      </c>
      <c r="CZ12" s="476">
        <f>IF(CZ$2&lt;&gt;"",IF($C12&lt;&gt;"TBA",CZ$2/114,0),SUMIFS('HOURS&amp;CYCLES INPUT'!$F$2:$F$9999,'HOURS&amp;CYCLES INPUT'!$C$2:$C$9999,'QUALIFIED EFH'!$C12,'HOURS&amp;CYCLES INPUT'!$D$2:$D$9999,'QUALIFIED EFH'!CZ$4,'HOURS&amp;CYCLES INPUT'!$E$2:$E$9999,'QUALIFIED EFH'!CZ$5))</f>
        <v>334.45</v>
      </c>
      <c r="DA12" s="476">
        <f>IF(DA$2&lt;&gt;"",IF($C12&lt;&gt;"TBA",DA$2/114,0),SUMIFS('HOURS&amp;CYCLES INPUT'!$F$2:$F$9999,'HOURS&amp;CYCLES INPUT'!$C$2:$C$9999,'QUALIFIED EFH'!$C12,'HOURS&amp;CYCLES INPUT'!$D$2:$D$9999,'QUALIFIED EFH'!DA$4,'HOURS&amp;CYCLES INPUT'!$E$2:$E$9999,'QUALIFIED EFH'!DA$5))</f>
        <v>407.05</v>
      </c>
      <c r="DB12" s="476">
        <f>IF(DB$2&lt;&gt;"",IF($C12&lt;&gt;"TBA",DB$2/114,0),SUMIFS('HOURS&amp;CYCLES INPUT'!$F$2:$F$9999,'HOURS&amp;CYCLES INPUT'!$C$2:$C$9999,'QUALIFIED EFH'!$C12,'HOURS&amp;CYCLES INPUT'!$D$2:$D$9999,'QUALIFIED EFH'!DB$4,'HOURS&amp;CYCLES INPUT'!$E$2:$E$9999,'QUALIFIED EFH'!DB$5))</f>
        <v>367.95</v>
      </c>
      <c r="DC12" s="476">
        <f>IF(DC$2&lt;&gt;"",IF($C12&lt;&gt;"TBA",DC$2/114,0),SUMIFS('HOURS&amp;CYCLES INPUT'!$F$2:$F$9999,'HOURS&amp;CYCLES INPUT'!$C$2:$C$9999,'QUALIFIED EFH'!$C12,'HOURS&amp;CYCLES INPUT'!$D$2:$D$9999,'QUALIFIED EFH'!DC$4,'HOURS&amp;CYCLES INPUT'!$E$2:$E$9999,'QUALIFIED EFH'!DC$5))</f>
        <v>384.1</v>
      </c>
      <c r="DD12" s="476">
        <f>IF(DD$2&lt;&gt;"",IF($C12&lt;&gt;"TBA",DD$2/114,0),SUMIFS('HOURS&amp;CYCLES INPUT'!$F$2:$F$9999,'HOURS&amp;CYCLES INPUT'!$C$2:$C$9999,'QUALIFIED EFH'!$C12,'HOURS&amp;CYCLES INPUT'!$D$2:$D$9999,'QUALIFIED EFH'!DD$4,'HOURS&amp;CYCLES INPUT'!$E$2:$E$9999,'QUALIFIED EFH'!DD$5))</f>
        <v>382.2</v>
      </c>
      <c r="DE12" s="476">
        <f>IF(DE$2&lt;&gt;"",IF($C12&lt;&gt;"TBA",DE$2/114,0),SUMIFS('HOURS&amp;CYCLES INPUT'!$F$2:$F$9999,'HOURS&amp;CYCLES INPUT'!$C$2:$C$9999,'QUALIFIED EFH'!$C12,'HOURS&amp;CYCLES INPUT'!$D$2:$D$9999,'QUALIFIED EFH'!DE$4,'HOURS&amp;CYCLES INPUT'!$E$2:$E$9999,'QUALIFIED EFH'!DE$5))</f>
        <v>107.63</v>
      </c>
      <c r="DF12" s="476">
        <f>IF(DF$2&lt;&gt;"",IF($C12&lt;&gt;"TBA",DF$2/114,0),SUMIFS('HOURS&amp;CYCLES INPUT'!$F$2:$F$9999,'HOURS&amp;CYCLES INPUT'!$C$2:$C$9999,'QUALIFIED EFH'!$C12,'HOURS&amp;CYCLES INPUT'!$D$2:$D$9999,'QUALIFIED EFH'!DF$4,'HOURS&amp;CYCLES INPUT'!$E$2:$E$9999,'QUALIFIED EFH'!DF$5))</f>
        <v>397.92</v>
      </c>
      <c r="DG12" s="476">
        <f>IF(DG$2&lt;&gt;"",IF($C12&lt;&gt;"TBA",DG$2/114,0),SUMIFS('HOURS&amp;CYCLES INPUT'!$F$2:$F$9999,'HOURS&amp;CYCLES INPUT'!$C$2:$C$9999,'QUALIFIED EFH'!$C12,'HOURS&amp;CYCLES INPUT'!$D$2:$D$9999,'QUALIFIED EFH'!DG$4,'HOURS&amp;CYCLES INPUT'!$E$2:$E$9999,'QUALIFIED EFH'!DG$5))</f>
        <v>397.27</v>
      </c>
      <c r="DH12" s="476">
        <f>IF(DH$2&lt;&gt;"",IF($C12&lt;&gt;"TBA",DH$2/114,0),SUMIFS('HOURS&amp;CYCLES INPUT'!$F$2:$F$9999,'HOURS&amp;CYCLES INPUT'!$C$2:$C$9999,'QUALIFIED EFH'!$C12,'HOURS&amp;CYCLES INPUT'!$D$2:$D$9999,'QUALIFIED EFH'!DH$4,'HOURS&amp;CYCLES INPUT'!$E$2:$E$9999,'QUALIFIED EFH'!DH$5))</f>
        <v>0</v>
      </c>
      <c r="DI12" s="476">
        <f>IF(DI$2&lt;&gt;"",IF($C12&lt;&gt;"TBA",DI$2/114,0),SUMIFS('HOURS&amp;CYCLES INPUT'!$F$2:$F$9999,'HOURS&amp;CYCLES INPUT'!$C$2:$C$9999,'QUALIFIED EFH'!$C12,'HOURS&amp;CYCLES INPUT'!$D$2:$D$9999,'QUALIFIED EFH'!DI$4,'HOURS&amp;CYCLES INPUT'!$E$2:$E$9999,'QUALIFIED EFH'!DI$5))</f>
        <v>0</v>
      </c>
      <c r="DJ12" s="476">
        <f>IF(DJ$2&lt;&gt;"",IF($C12&lt;&gt;"TBA",DJ$2/114,0),SUMIFS('HOURS&amp;CYCLES INPUT'!$F$2:$F$9999,'HOURS&amp;CYCLES INPUT'!$C$2:$C$9999,'QUALIFIED EFH'!$C12,'HOURS&amp;CYCLES INPUT'!$D$2:$D$9999,'QUALIFIED EFH'!DJ$4,'HOURS&amp;CYCLES INPUT'!$E$2:$E$9999,'QUALIFIED EFH'!DJ$5))</f>
        <v>0</v>
      </c>
      <c r="DK12" s="476">
        <f>IF(DK$2&lt;&gt;"",IF($C12&lt;&gt;"TBA",DK$2/114,0),SUMIFS('HOURS&amp;CYCLES INPUT'!$F$2:$F$9999,'HOURS&amp;CYCLES INPUT'!$C$2:$C$9999,'QUALIFIED EFH'!$C12,'HOURS&amp;CYCLES INPUT'!$D$2:$D$9999,'QUALIFIED EFH'!DK$4,'HOURS&amp;CYCLES INPUT'!$E$2:$E$9999,'QUALIFIED EFH'!DK$5))</f>
        <v>0</v>
      </c>
      <c r="DL12" s="476">
        <f>IF(DL$2&lt;&gt;"",IF($C12&lt;&gt;"TBA",DL$2/114,0),SUMIFS('HOURS&amp;CYCLES INPUT'!$F$2:$F$9999,'HOURS&amp;CYCLES INPUT'!$C$2:$C$9999,'QUALIFIED EFH'!$C12,'HOURS&amp;CYCLES INPUT'!$D$2:$D$9999,'QUALIFIED EFH'!DL$4,'HOURS&amp;CYCLES INPUT'!$E$2:$E$9999,'QUALIFIED EFH'!DL$5))</f>
        <v>0</v>
      </c>
      <c r="DM12" s="476">
        <f>IF(DM$2&lt;&gt;"",IF($C12&lt;&gt;"TBA",DM$2/114,0),SUMIFS('HOURS&amp;CYCLES INPUT'!$F$2:$F$9999,'HOURS&amp;CYCLES INPUT'!$C$2:$C$9999,'QUALIFIED EFH'!$C12,'HOURS&amp;CYCLES INPUT'!$D$2:$D$9999,'QUALIFIED EFH'!DM$4,'HOURS&amp;CYCLES INPUT'!$E$2:$E$9999,'QUALIFIED EFH'!DM$5))</f>
        <v>0</v>
      </c>
      <c r="DN12" s="476">
        <f>IF(DN$2&lt;&gt;"",IF($C12&lt;&gt;"TBA",DN$2/114,0),SUMIFS('HOURS&amp;CYCLES INPUT'!$F$2:$F$9999,'HOURS&amp;CYCLES INPUT'!$C$2:$C$9999,'QUALIFIED EFH'!$C12,'HOURS&amp;CYCLES INPUT'!$D$2:$D$9999,'QUALIFIED EFH'!DN$4,'HOURS&amp;CYCLES INPUT'!$E$2:$E$9999,'QUALIFIED EFH'!DN$5))</f>
        <v>0</v>
      </c>
      <c r="DO12" s="476">
        <f>IF(DO$2&lt;&gt;"",IF($C12&lt;&gt;"TBA",DO$2/114,0),SUMIFS('HOURS&amp;CYCLES INPUT'!$F$2:$F$9999,'HOURS&amp;CYCLES INPUT'!$C$2:$C$9999,'QUALIFIED EFH'!$C12,'HOURS&amp;CYCLES INPUT'!$D$2:$D$9999,'QUALIFIED EFH'!DO$4,'HOURS&amp;CYCLES INPUT'!$E$2:$E$9999,'QUALIFIED EFH'!DO$5))</f>
        <v>0</v>
      </c>
      <c r="DP12" s="476">
        <f>IF(DP$2&lt;&gt;"",IF($C12&lt;&gt;"TBA",DP$2/114,0),SUMIFS('HOURS&amp;CYCLES INPUT'!$F$2:$F$9999,'HOURS&amp;CYCLES INPUT'!$C$2:$C$9999,'QUALIFIED EFH'!$C12,'HOURS&amp;CYCLES INPUT'!$D$2:$D$9999,'QUALIFIED EFH'!DP$4,'HOURS&amp;CYCLES INPUT'!$E$2:$E$9999,'QUALIFIED EFH'!DP$5))</f>
        <v>0</v>
      </c>
      <c r="DQ12" s="476">
        <f>IF(DQ$2&lt;&gt;"",IF($C12&lt;&gt;"TBA",DQ$2/114,0),SUMIFS('HOURS&amp;CYCLES INPUT'!$F$2:$F$9999,'HOURS&amp;CYCLES INPUT'!$C$2:$C$9999,'QUALIFIED EFH'!$C12,'HOURS&amp;CYCLES INPUT'!$D$2:$D$9999,'QUALIFIED EFH'!DQ$4,'HOURS&amp;CYCLES INPUT'!$E$2:$E$9999,'QUALIFIED EFH'!DQ$5))</f>
        <v>0</v>
      </c>
      <c r="DR12" s="476">
        <f>IF(DR$2&lt;&gt;"",IF($C12&lt;&gt;"TBA",DR$2/114,0),SUMIFS('HOURS&amp;CYCLES INPUT'!$F$2:$F$9999,'HOURS&amp;CYCLES INPUT'!$C$2:$C$9999,'QUALIFIED EFH'!$C12,'HOURS&amp;CYCLES INPUT'!$D$2:$D$9999,'QUALIFIED EFH'!DR$4,'HOURS&amp;CYCLES INPUT'!$E$2:$E$9999,'QUALIFIED EFH'!DR$5))</f>
        <v>0</v>
      </c>
      <c r="DS12" s="476">
        <f>IF(DS$2&lt;&gt;"",IF($C12&lt;&gt;"TBA",DS$2/114,0),SUMIFS('HOURS&amp;CYCLES INPUT'!$F$2:$F$9999,'HOURS&amp;CYCLES INPUT'!$C$2:$C$9999,'QUALIFIED EFH'!$C12,'HOURS&amp;CYCLES INPUT'!$D$2:$D$9999,'QUALIFIED EFH'!DS$4,'HOURS&amp;CYCLES INPUT'!$E$2:$E$9999,'QUALIFIED EFH'!DS$5))</f>
        <v>0</v>
      </c>
      <c r="DT12" s="476">
        <f>IF(DT$2&lt;&gt;"",IF($C12&lt;&gt;"TBA",DT$2/114,0),SUMIFS('HOURS&amp;CYCLES INPUT'!$F$2:$F$9999,'HOURS&amp;CYCLES INPUT'!$C$2:$C$9999,'QUALIFIED EFH'!$C12,'HOURS&amp;CYCLES INPUT'!$D$2:$D$9999,'QUALIFIED EFH'!DT$4,'HOURS&amp;CYCLES INPUT'!$E$2:$E$9999,'QUALIFIED EFH'!DT$5))</f>
        <v>0</v>
      </c>
      <c r="DU12" s="476">
        <f>IF(DU$2&lt;&gt;"",IF($C12&lt;&gt;"TBA",DU$2/114,0),SUMIFS('HOURS&amp;CYCLES INPUT'!$F$2:$F$9999,'HOURS&amp;CYCLES INPUT'!$C$2:$C$9999,'QUALIFIED EFH'!$C12,'HOURS&amp;CYCLES INPUT'!$D$2:$D$9999,'QUALIFIED EFH'!DU$4,'HOURS&amp;CYCLES INPUT'!$E$2:$E$9999,'QUALIFIED EFH'!DU$5))</f>
        <v>0</v>
      </c>
      <c r="DV12" s="476">
        <f>IF(DV$2&lt;&gt;"",IF($C12&lt;&gt;"TBA",DV$2/114,0),SUMIFS('HOURS&amp;CYCLES INPUT'!$F$2:$F$9999,'HOURS&amp;CYCLES INPUT'!$C$2:$C$9999,'QUALIFIED EFH'!$C12,'HOURS&amp;CYCLES INPUT'!$D$2:$D$9999,'QUALIFIED EFH'!DV$4,'HOURS&amp;CYCLES INPUT'!$E$2:$E$9999,'QUALIFIED EFH'!DV$5))</f>
        <v>0</v>
      </c>
      <c r="DW12" s="476">
        <f>IF(DW$2&lt;&gt;"",IF($C12&lt;&gt;"TBA",DW$2/114,0),SUMIFS('HOURS&amp;CYCLES INPUT'!$F$2:$F$9999,'HOURS&amp;CYCLES INPUT'!$C$2:$C$9999,'QUALIFIED EFH'!$C12,'HOURS&amp;CYCLES INPUT'!$D$2:$D$9999,'QUALIFIED EFH'!DW$4,'HOURS&amp;CYCLES INPUT'!$E$2:$E$9999,'QUALIFIED EFH'!DW$5))</f>
        <v>0</v>
      </c>
      <c r="DX12" s="476">
        <f>IF(DX$2&lt;&gt;"",IF($C12&lt;&gt;"TBA",DX$2/114,0),SUMIFS('HOURS&amp;CYCLES INPUT'!$F$2:$F$9999,'HOURS&amp;CYCLES INPUT'!$C$2:$C$9999,'QUALIFIED EFH'!$C12,'HOURS&amp;CYCLES INPUT'!$D$2:$D$9999,'QUALIFIED EFH'!DX$4,'HOURS&amp;CYCLES INPUT'!$E$2:$E$9999,'QUALIFIED EFH'!DX$5))</f>
        <v>0</v>
      </c>
      <c r="DY12" s="476">
        <f>IF(DY$2&lt;&gt;"",IF($C12&lt;&gt;"TBA",DY$2/114,0),SUMIFS('HOURS&amp;CYCLES INPUT'!$F$2:$F$9999,'HOURS&amp;CYCLES INPUT'!$C$2:$C$9999,'QUALIFIED EFH'!$C12,'HOURS&amp;CYCLES INPUT'!$D$2:$D$9999,'QUALIFIED EFH'!DY$4,'HOURS&amp;CYCLES INPUT'!$E$2:$E$9999,'QUALIFIED EFH'!DY$5))</f>
        <v>0</v>
      </c>
      <c r="DZ12" s="476">
        <f>IF(DZ$2&lt;&gt;"",IF($C12&lt;&gt;"TBA",DZ$2/114,0),SUMIFS('HOURS&amp;CYCLES INPUT'!$F$2:$F$9999,'HOURS&amp;CYCLES INPUT'!$C$2:$C$9999,'QUALIFIED EFH'!$C12,'HOURS&amp;CYCLES INPUT'!$D$2:$D$9999,'QUALIFIED EFH'!DZ$4,'HOURS&amp;CYCLES INPUT'!$E$2:$E$9999,'QUALIFIED EFH'!DZ$5))</f>
        <v>0</v>
      </c>
      <c r="EA12" s="476">
        <f>IF(EA$2&lt;&gt;"",IF($C12&lt;&gt;"TBA",EA$2/114,0),SUMIFS('HOURS&amp;CYCLES INPUT'!$F$2:$F$9999,'HOURS&amp;CYCLES INPUT'!$C$2:$C$9999,'QUALIFIED EFH'!$C12,'HOURS&amp;CYCLES INPUT'!$D$2:$D$9999,'QUALIFIED EFH'!EA$4,'HOURS&amp;CYCLES INPUT'!$E$2:$E$9999,'QUALIFIED EFH'!EA$5))</f>
        <v>0</v>
      </c>
      <c r="EB12" s="476">
        <f>IF(EB$2&lt;&gt;"",IF($C12&lt;&gt;"TBA",EB$2/114,0),SUMIFS('HOURS&amp;CYCLES INPUT'!$F$2:$F$9999,'HOURS&amp;CYCLES INPUT'!$C$2:$C$9999,'QUALIFIED EFH'!$C12,'HOURS&amp;CYCLES INPUT'!$D$2:$D$9999,'QUALIFIED EFH'!EB$4,'HOURS&amp;CYCLES INPUT'!$E$2:$E$9999,'QUALIFIED EFH'!EB$5))</f>
        <v>0</v>
      </c>
      <c r="EC12" s="476">
        <f>IF(EC$2&lt;&gt;"",IF($C12&lt;&gt;"TBA",EC$2/114,0),SUMIFS('HOURS&amp;CYCLES INPUT'!$F$2:$F$9999,'HOURS&amp;CYCLES INPUT'!$C$2:$C$9999,'QUALIFIED EFH'!$C12,'HOURS&amp;CYCLES INPUT'!$D$2:$D$9999,'QUALIFIED EFH'!EC$4,'HOURS&amp;CYCLES INPUT'!$E$2:$E$9999,'QUALIFIED EFH'!EC$5))</f>
        <v>0</v>
      </c>
      <c r="ED12" s="476">
        <f>IF(ED$2&lt;&gt;"",IF($C12&lt;&gt;"TBA",ED$2/114,0),SUMIFS('HOURS&amp;CYCLES INPUT'!$F$2:$F$9999,'HOURS&amp;CYCLES INPUT'!$C$2:$C$9999,'QUALIFIED EFH'!$C12,'HOURS&amp;CYCLES INPUT'!$D$2:$D$9999,'QUALIFIED EFH'!ED$4,'HOURS&amp;CYCLES INPUT'!$E$2:$E$9999,'QUALIFIED EFH'!ED$5))</f>
        <v>0</v>
      </c>
      <c r="EE12" s="476">
        <f>IF(EE$2&lt;&gt;"",IF($C12&lt;&gt;"TBA",EE$2/114,0),SUMIFS('HOURS&amp;CYCLES INPUT'!$F$2:$F$9999,'HOURS&amp;CYCLES INPUT'!$C$2:$C$9999,'QUALIFIED EFH'!$C12,'HOURS&amp;CYCLES INPUT'!$D$2:$D$9999,'QUALIFIED EFH'!EE$4,'HOURS&amp;CYCLES INPUT'!$E$2:$E$9999,'QUALIFIED EFH'!EE$5))</f>
        <v>0</v>
      </c>
      <c r="EF12" s="476">
        <f>IF(EF$2&lt;&gt;"",IF($C12&lt;&gt;"TBA",EF$2/114,0),SUMIFS('HOURS&amp;CYCLES INPUT'!$F$2:$F$9999,'HOURS&amp;CYCLES INPUT'!$C$2:$C$9999,'QUALIFIED EFH'!$C12,'HOURS&amp;CYCLES INPUT'!$D$2:$D$9999,'QUALIFIED EFH'!EF$4,'HOURS&amp;CYCLES INPUT'!$E$2:$E$9999,'QUALIFIED EFH'!EF$5))</f>
        <v>0</v>
      </c>
      <c r="EG12" s="476">
        <f>IF(EG$2&lt;&gt;"",IF($C12&lt;&gt;"TBA",EG$2/114,0),SUMIFS('HOURS&amp;CYCLES INPUT'!$F$2:$F$9999,'HOURS&amp;CYCLES INPUT'!$C$2:$C$9999,'QUALIFIED EFH'!$C12,'HOURS&amp;CYCLES INPUT'!$D$2:$D$9999,'QUALIFIED EFH'!EG$4,'HOURS&amp;CYCLES INPUT'!$E$2:$E$9999,'QUALIFIED EFH'!EG$5))</f>
        <v>0</v>
      </c>
      <c r="EH12" s="476">
        <f>IF(EH$2&lt;&gt;"",IF($C12&lt;&gt;"TBA",EH$2/114,0),SUMIFS('HOURS&amp;CYCLES INPUT'!$F$2:$F$9999,'HOURS&amp;CYCLES INPUT'!$C$2:$C$9999,'QUALIFIED EFH'!$C12,'HOURS&amp;CYCLES INPUT'!$D$2:$D$9999,'QUALIFIED EFH'!EH$4,'HOURS&amp;CYCLES INPUT'!$E$2:$E$9999,'QUALIFIED EFH'!EH$5))</f>
        <v>0</v>
      </c>
      <c r="EI12" s="476">
        <f>IF(EI$2&lt;&gt;"",IF($C12&lt;&gt;"TBA",EI$2/114,0),SUMIFS('HOURS&amp;CYCLES INPUT'!$F$2:$F$9999,'HOURS&amp;CYCLES INPUT'!$C$2:$C$9999,'QUALIFIED EFH'!$C12,'HOURS&amp;CYCLES INPUT'!$D$2:$D$9999,'QUALIFIED EFH'!EI$4,'HOURS&amp;CYCLES INPUT'!$E$2:$E$9999,'QUALIFIED EFH'!EI$5))</f>
        <v>0</v>
      </c>
      <c r="EJ12" s="476">
        <f>IF(EJ$2&lt;&gt;"",IF($C12&lt;&gt;"TBA",EJ$2/114,0),SUMIFS('HOURS&amp;CYCLES INPUT'!$F$2:$F$9999,'HOURS&amp;CYCLES INPUT'!$C$2:$C$9999,'QUALIFIED EFH'!$C12,'HOURS&amp;CYCLES INPUT'!$D$2:$D$9999,'QUALIFIED EFH'!EJ$4,'HOURS&amp;CYCLES INPUT'!$E$2:$E$9999,'QUALIFIED EFH'!EJ$5))</f>
        <v>0</v>
      </c>
      <c r="EK12" s="476">
        <f>IF(EK$2&lt;&gt;"",IF($C12&lt;&gt;"TBA",EK$2/114,0),SUMIFS('HOURS&amp;CYCLES INPUT'!$F$2:$F$9999,'HOURS&amp;CYCLES INPUT'!$C$2:$C$9999,'QUALIFIED EFH'!$C12,'HOURS&amp;CYCLES INPUT'!$D$2:$D$9999,'QUALIFIED EFH'!EK$4,'HOURS&amp;CYCLES INPUT'!$E$2:$E$9999,'QUALIFIED EFH'!EK$5))</f>
        <v>0</v>
      </c>
      <c r="EL12" s="476">
        <f>IF(EL$2&lt;&gt;"",IF($C12&lt;&gt;"TBA",EL$2/114,0),SUMIFS('HOURS&amp;CYCLES INPUT'!$F$2:$F$9999,'HOURS&amp;CYCLES INPUT'!$C$2:$C$9999,'QUALIFIED EFH'!$C12,'HOURS&amp;CYCLES INPUT'!$D$2:$D$9999,'QUALIFIED EFH'!EL$4,'HOURS&amp;CYCLES INPUT'!$E$2:$E$9999,'QUALIFIED EFH'!EL$5))</f>
        <v>0</v>
      </c>
      <c r="EM12" s="476">
        <f>IF(EM$2&lt;&gt;"",IF($C12&lt;&gt;"TBA",EM$2/114,0),SUMIFS('HOURS&amp;CYCLES INPUT'!$F$2:$F$9999,'HOURS&amp;CYCLES INPUT'!$C$2:$C$9999,'QUALIFIED EFH'!$C12,'HOURS&amp;CYCLES INPUT'!$D$2:$D$9999,'QUALIFIED EFH'!EM$4,'HOURS&amp;CYCLES INPUT'!$E$2:$E$9999,'QUALIFIED EFH'!EM$5))</f>
        <v>0</v>
      </c>
      <c r="EN12" s="476">
        <f>IF(EN$2&lt;&gt;"",IF($C12&lt;&gt;"TBA",EN$2/114,0),SUMIFS('HOURS&amp;CYCLES INPUT'!$F$2:$F$9999,'HOURS&amp;CYCLES INPUT'!$C$2:$C$9999,'QUALIFIED EFH'!$C12,'HOURS&amp;CYCLES INPUT'!$D$2:$D$9999,'QUALIFIED EFH'!EN$4,'HOURS&amp;CYCLES INPUT'!$E$2:$E$9999,'QUALIFIED EFH'!EN$5))</f>
        <v>0</v>
      </c>
      <c r="EO12" s="476">
        <f>IF(EO$2&lt;&gt;"",IF($C12&lt;&gt;"TBA",EO$2/114,0),SUMIFS('HOURS&amp;CYCLES INPUT'!$F$2:$F$9999,'HOURS&amp;CYCLES INPUT'!$C$2:$C$9999,'QUALIFIED EFH'!$C12,'HOURS&amp;CYCLES INPUT'!$D$2:$D$9999,'QUALIFIED EFH'!EO$4,'HOURS&amp;CYCLES INPUT'!$E$2:$E$9999,'QUALIFIED EFH'!EO$5))</f>
        <v>0</v>
      </c>
      <c r="EP12" s="476">
        <f>IF(EP$2&lt;&gt;"",IF($C12&lt;&gt;"TBA",EP$2/114,0),SUMIFS('HOURS&amp;CYCLES INPUT'!$F$2:$F$9999,'HOURS&amp;CYCLES INPUT'!$C$2:$C$9999,'QUALIFIED EFH'!$C12,'HOURS&amp;CYCLES INPUT'!$D$2:$D$9999,'QUALIFIED EFH'!EP$4,'HOURS&amp;CYCLES INPUT'!$E$2:$E$9999,'QUALIFIED EFH'!EP$5))</f>
        <v>0</v>
      </c>
      <c r="EQ12" s="476">
        <f>IF(EQ$2&lt;&gt;"",IF($C12&lt;&gt;"TBA",EQ$2/114,0),SUMIFS('HOURS&amp;CYCLES INPUT'!$F$2:$F$9999,'HOURS&amp;CYCLES INPUT'!$C$2:$C$9999,'QUALIFIED EFH'!$C12,'HOURS&amp;CYCLES INPUT'!$D$2:$D$9999,'QUALIFIED EFH'!EQ$4,'HOURS&amp;CYCLES INPUT'!$E$2:$E$9999,'QUALIFIED EFH'!EQ$5))</f>
        <v>0</v>
      </c>
      <c r="ER12" s="476">
        <f>IF(ER$2&lt;&gt;"",IF($C12&lt;&gt;"TBA",ER$2/114,0),SUMIFS('HOURS&amp;CYCLES INPUT'!$F$2:$F$9999,'HOURS&amp;CYCLES INPUT'!$C$2:$C$9999,'QUALIFIED EFH'!$C12,'HOURS&amp;CYCLES INPUT'!$D$2:$D$9999,'QUALIFIED EFH'!ER$4,'HOURS&amp;CYCLES INPUT'!$E$2:$E$9999,'QUALIFIED EFH'!ER$5))</f>
        <v>0</v>
      </c>
      <c r="ES12" s="476">
        <f>IF(ES$2&lt;&gt;"",IF($C12&lt;&gt;"TBA",ES$2/114,0),SUMIFS('HOURS&amp;CYCLES INPUT'!$F$2:$F$9999,'HOURS&amp;CYCLES INPUT'!$C$2:$C$9999,'QUALIFIED EFH'!$C12,'HOURS&amp;CYCLES INPUT'!$D$2:$D$9999,'QUALIFIED EFH'!ES$4,'HOURS&amp;CYCLES INPUT'!$E$2:$E$9999,'QUALIFIED EFH'!ES$5))</f>
        <v>0</v>
      </c>
      <c r="ET12" s="476">
        <f>IF(ET$2&lt;&gt;"",IF($C12&lt;&gt;"TBA",ET$2/114,0),SUMIFS('HOURS&amp;CYCLES INPUT'!$F$2:$F$9999,'HOURS&amp;CYCLES INPUT'!$C$2:$C$9999,'QUALIFIED EFH'!$C12,'HOURS&amp;CYCLES INPUT'!$D$2:$D$9999,'QUALIFIED EFH'!ET$4,'HOURS&amp;CYCLES INPUT'!$E$2:$E$9999,'QUALIFIED EFH'!ET$5))</f>
        <v>0</v>
      </c>
      <c r="EU12" s="476">
        <f>IF(EU$2&lt;&gt;"",IF($C12&lt;&gt;"TBA",EU$2/114,0),SUMIFS('HOURS&amp;CYCLES INPUT'!$F$2:$F$9999,'HOURS&amp;CYCLES INPUT'!$C$2:$C$9999,'QUALIFIED EFH'!$C12,'HOURS&amp;CYCLES INPUT'!$D$2:$D$9999,'QUALIFIED EFH'!EU$4,'HOURS&amp;CYCLES INPUT'!$E$2:$E$9999,'QUALIFIED EFH'!EU$5))</f>
        <v>0</v>
      </c>
      <c r="EV12" s="476">
        <f>IF(EV$2&lt;&gt;"",IF($C12&lt;&gt;"TBA",EV$2/114,0),SUMIFS('HOURS&amp;CYCLES INPUT'!$F$2:$F$9999,'HOURS&amp;CYCLES INPUT'!$C$2:$C$9999,'QUALIFIED EFH'!$C12,'HOURS&amp;CYCLES INPUT'!$D$2:$D$9999,'QUALIFIED EFH'!EV$4,'HOURS&amp;CYCLES INPUT'!$E$2:$E$9999,'QUALIFIED EFH'!EV$5))</f>
        <v>0</v>
      </c>
      <c r="EW12" s="476">
        <f>IF(EW$2&lt;&gt;"",IF($C12&lt;&gt;"TBA",EW$2/114,0),SUMIFS('HOURS&amp;CYCLES INPUT'!$F$2:$F$9999,'HOURS&amp;CYCLES INPUT'!$C$2:$C$9999,'QUALIFIED EFH'!$C12,'HOURS&amp;CYCLES INPUT'!$D$2:$D$9999,'QUALIFIED EFH'!EW$4,'HOURS&amp;CYCLES INPUT'!$E$2:$E$9999,'QUALIFIED EFH'!EW$5))</f>
        <v>0</v>
      </c>
      <c r="EX12" s="476">
        <f>IF(EX$2&lt;&gt;"",IF($C12&lt;&gt;"TBA",EX$2/114,0),SUMIFS('HOURS&amp;CYCLES INPUT'!$F$2:$F$9999,'HOURS&amp;CYCLES INPUT'!$C$2:$C$9999,'QUALIFIED EFH'!$C12,'HOURS&amp;CYCLES INPUT'!$D$2:$D$9999,'QUALIFIED EFH'!EX$4,'HOURS&amp;CYCLES INPUT'!$E$2:$E$9999,'QUALIFIED EFH'!EX$5))</f>
        <v>0</v>
      </c>
      <c r="EY12" s="476">
        <f>IF(EY$2&lt;&gt;"",IF($C12&lt;&gt;"TBA",EY$2/114,0),SUMIFS('HOURS&amp;CYCLES INPUT'!$F$2:$F$9999,'HOURS&amp;CYCLES INPUT'!$C$2:$C$9999,'QUALIFIED EFH'!$C12,'HOURS&amp;CYCLES INPUT'!$D$2:$D$9999,'QUALIFIED EFH'!EY$4,'HOURS&amp;CYCLES INPUT'!$E$2:$E$9999,'QUALIFIED EFH'!EY$5))</f>
        <v>0</v>
      </c>
      <c r="EZ12" s="476">
        <f>IF(EZ$2&lt;&gt;"",IF($C12&lt;&gt;"TBA",EZ$2/114,0),SUMIFS('HOURS&amp;CYCLES INPUT'!$F$2:$F$9999,'HOURS&amp;CYCLES INPUT'!$C$2:$C$9999,'QUALIFIED EFH'!$C12,'HOURS&amp;CYCLES INPUT'!$D$2:$D$9999,'QUALIFIED EFH'!EZ$4,'HOURS&amp;CYCLES INPUT'!$E$2:$E$9999,'QUALIFIED EFH'!EZ$5))</f>
        <v>0</v>
      </c>
      <c r="FA12" s="476">
        <f>IF(FA$2&lt;&gt;"",IF($C12&lt;&gt;"TBA",FA$2/114,0),SUMIFS('HOURS&amp;CYCLES INPUT'!$F$2:$F$9999,'HOURS&amp;CYCLES INPUT'!$C$2:$C$9999,'QUALIFIED EFH'!$C12,'HOURS&amp;CYCLES INPUT'!$D$2:$D$9999,'QUALIFIED EFH'!FA$4,'HOURS&amp;CYCLES INPUT'!$E$2:$E$9999,'QUALIFIED EFH'!FA$5))</f>
        <v>0</v>
      </c>
      <c r="FB12" s="476">
        <f>IF(FB$2&lt;&gt;"",IF($C12&lt;&gt;"TBA",FB$2/114,0),SUMIFS('HOURS&amp;CYCLES INPUT'!$F$2:$F$9999,'HOURS&amp;CYCLES INPUT'!$C$2:$C$9999,'QUALIFIED EFH'!$C12,'HOURS&amp;CYCLES INPUT'!$D$2:$D$9999,'QUALIFIED EFH'!FB$4,'HOURS&amp;CYCLES INPUT'!$E$2:$E$9999,'QUALIFIED EFH'!FB$5))</f>
        <v>0</v>
      </c>
      <c r="FC12" s="476">
        <f>IF(FC$2&lt;&gt;"",IF($C12&lt;&gt;"TBA",FC$2/114,0),SUMIFS('HOURS&amp;CYCLES INPUT'!$F$2:$F$9999,'HOURS&amp;CYCLES INPUT'!$C$2:$C$9999,'QUALIFIED EFH'!$C12,'HOURS&amp;CYCLES INPUT'!$D$2:$D$9999,'QUALIFIED EFH'!FC$4,'HOURS&amp;CYCLES INPUT'!$E$2:$E$9999,'QUALIFIED EFH'!FC$5))</f>
        <v>0</v>
      </c>
      <c r="FD12" s="476">
        <f>IF(FD$2&lt;&gt;"",IF($C12&lt;&gt;"TBA",FD$2/114,0),SUMIFS('HOURS&amp;CYCLES INPUT'!$F$2:$F$9999,'HOURS&amp;CYCLES INPUT'!$C$2:$C$9999,'QUALIFIED EFH'!$C12,'HOURS&amp;CYCLES INPUT'!$D$2:$D$9999,'QUALIFIED EFH'!FD$4,'HOURS&amp;CYCLES INPUT'!$E$2:$E$9999,'QUALIFIED EFH'!FD$5))</f>
        <v>0</v>
      </c>
      <c r="FE12" s="476">
        <f>IF(FE$2&lt;&gt;"",IF($C12&lt;&gt;"TBA",FE$2/114,0),SUMIFS('HOURS&amp;CYCLES INPUT'!$F$2:$F$9999,'HOURS&amp;CYCLES INPUT'!$C$2:$C$9999,'QUALIFIED EFH'!$C12,'HOURS&amp;CYCLES INPUT'!$D$2:$D$9999,'QUALIFIED EFH'!FE$4,'HOURS&amp;CYCLES INPUT'!$E$2:$E$9999,'QUALIFIED EFH'!FE$5))</f>
        <v>0</v>
      </c>
      <c r="FF12" s="476">
        <f>IF(FF$2&lt;&gt;"",IF($C12&lt;&gt;"TBA",FF$2/114,0),SUMIFS('HOURS&amp;CYCLES INPUT'!$F$2:$F$9999,'HOURS&amp;CYCLES INPUT'!$C$2:$C$9999,'QUALIFIED EFH'!$C12,'HOURS&amp;CYCLES INPUT'!$D$2:$D$9999,'QUALIFIED EFH'!FF$4,'HOURS&amp;CYCLES INPUT'!$E$2:$E$9999,'QUALIFIED EFH'!FF$5))</f>
        <v>0</v>
      </c>
      <c r="FG12" s="476">
        <f>IF(FG$2&lt;&gt;"",IF($C12&lt;&gt;"TBA",FG$2/114,0),SUMIFS('HOURS&amp;CYCLES INPUT'!$F$2:$F$9999,'HOURS&amp;CYCLES INPUT'!$C$2:$C$9999,'QUALIFIED EFH'!$C12,'HOURS&amp;CYCLES INPUT'!$D$2:$D$9999,'QUALIFIED EFH'!FG$4,'HOURS&amp;CYCLES INPUT'!$E$2:$E$9999,'QUALIFIED EFH'!FG$5))</f>
        <v>0</v>
      </c>
      <c r="FH12" s="476">
        <f>IF(FH$2&lt;&gt;"",IF($C12&lt;&gt;"TBA",FH$2/114,0),SUMIFS('HOURS&amp;CYCLES INPUT'!$F$2:$F$9999,'HOURS&amp;CYCLES INPUT'!$C$2:$C$9999,'QUALIFIED EFH'!$C12,'HOURS&amp;CYCLES INPUT'!$D$2:$D$9999,'QUALIFIED EFH'!FH$4,'HOURS&amp;CYCLES INPUT'!$E$2:$E$9999,'QUALIFIED EFH'!FH$5))</f>
        <v>0</v>
      </c>
      <c r="FI12" s="476">
        <f>IF(FI$2&lt;&gt;"",IF($C12&lt;&gt;"TBA",FI$2/114,0),SUMIFS('HOURS&amp;CYCLES INPUT'!$F$2:$F$9999,'HOURS&amp;CYCLES INPUT'!$C$2:$C$9999,'QUALIFIED EFH'!$C12,'HOURS&amp;CYCLES INPUT'!$D$2:$D$9999,'QUALIFIED EFH'!FI$4,'HOURS&amp;CYCLES INPUT'!$E$2:$E$9999,'QUALIFIED EFH'!FI$5))</f>
        <v>0</v>
      </c>
      <c r="FJ12" s="476">
        <f>IF(FJ$2&lt;&gt;"",IF($C12&lt;&gt;"TBA",FJ$2/114,0),SUMIFS('HOURS&amp;CYCLES INPUT'!$F$2:$F$9999,'HOURS&amp;CYCLES INPUT'!$C$2:$C$9999,'QUALIFIED EFH'!$C12,'HOURS&amp;CYCLES INPUT'!$D$2:$D$9999,'QUALIFIED EFH'!FJ$4,'HOURS&amp;CYCLES INPUT'!$E$2:$E$9999,'QUALIFIED EFH'!FJ$5))</f>
        <v>0</v>
      </c>
      <c r="FK12" s="476">
        <f>IF(FK$2&lt;&gt;"",IF($C12&lt;&gt;"TBA",FK$2/114,0),SUMIFS('HOURS&amp;CYCLES INPUT'!$F$2:$F$9999,'HOURS&amp;CYCLES INPUT'!$C$2:$C$9999,'QUALIFIED EFH'!$C12,'HOURS&amp;CYCLES INPUT'!$D$2:$D$9999,'QUALIFIED EFH'!FK$4,'HOURS&amp;CYCLES INPUT'!$E$2:$E$9999,'QUALIFIED EFH'!FK$5))</f>
        <v>0</v>
      </c>
      <c r="FL12" s="476">
        <f>IF(FL$2&lt;&gt;"",IF($C12&lt;&gt;"TBA",FL$2/114,0),SUMIFS('HOURS&amp;CYCLES INPUT'!$F$2:$F$9999,'HOURS&amp;CYCLES INPUT'!$C$2:$C$9999,'QUALIFIED EFH'!$C12,'HOURS&amp;CYCLES INPUT'!$D$2:$D$9999,'QUALIFIED EFH'!FL$4,'HOURS&amp;CYCLES INPUT'!$E$2:$E$9999,'QUALIFIED EFH'!FL$5))</f>
        <v>0</v>
      </c>
      <c r="FM12" s="476">
        <f>IF(FM$2&lt;&gt;"",IF($C12&lt;&gt;"TBA",FM$2/114,0),SUMIFS('HOURS&amp;CYCLES INPUT'!$F$2:$F$9999,'HOURS&amp;CYCLES INPUT'!$C$2:$C$9999,'QUALIFIED EFH'!$C12,'HOURS&amp;CYCLES INPUT'!$D$2:$D$9999,'QUALIFIED EFH'!FM$4,'HOURS&amp;CYCLES INPUT'!$E$2:$E$9999,'QUALIFIED EFH'!FM$5))</f>
        <v>0</v>
      </c>
      <c r="FN12" s="476">
        <f>IF(FN$2&lt;&gt;"",IF($C12&lt;&gt;"TBA",FN$2/114,0),SUMIFS('HOURS&amp;CYCLES INPUT'!$F$2:$F$9999,'HOURS&amp;CYCLES INPUT'!$C$2:$C$9999,'QUALIFIED EFH'!$C12,'HOURS&amp;CYCLES INPUT'!$D$2:$D$9999,'QUALIFIED EFH'!FN$4,'HOURS&amp;CYCLES INPUT'!$E$2:$E$9999,'QUALIFIED EFH'!FN$5))</f>
        <v>0</v>
      </c>
      <c r="FO12" s="476">
        <f>IF(FO$2&lt;&gt;"",IF($C12&lt;&gt;"TBA",FO$2/114,0),SUMIFS('HOURS&amp;CYCLES INPUT'!$F$2:$F$9999,'HOURS&amp;CYCLES INPUT'!$C$2:$C$9999,'QUALIFIED EFH'!$C12,'HOURS&amp;CYCLES INPUT'!$D$2:$D$9999,'QUALIFIED EFH'!FO$4,'HOURS&amp;CYCLES INPUT'!$E$2:$E$9999,'QUALIFIED EFH'!FO$5))</f>
        <v>0</v>
      </c>
      <c r="FP12" s="476">
        <f>IF(FP$2&lt;&gt;"",IF($C12&lt;&gt;"TBA",FP$2/114,0),SUMIFS('HOURS&amp;CYCLES INPUT'!$F$2:$F$9999,'HOURS&amp;CYCLES INPUT'!$C$2:$C$9999,'QUALIFIED EFH'!$C12,'HOURS&amp;CYCLES INPUT'!$D$2:$D$9999,'QUALIFIED EFH'!FP$4,'HOURS&amp;CYCLES INPUT'!$E$2:$E$9999,'QUALIFIED EFH'!FP$5))</f>
        <v>0</v>
      </c>
      <c r="FQ12" s="476">
        <f>IF(FQ$2&lt;&gt;"",IF($C12&lt;&gt;"TBA",FQ$2/114,0),SUMIFS('HOURS&amp;CYCLES INPUT'!$F$2:$F$9999,'HOURS&amp;CYCLES INPUT'!$C$2:$C$9999,'QUALIFIED EFH'!$C12,'HOURS&amp;CYCLES INPUT'!$D$2:$D$9999,'QUALIFIED EFH'!FQ$4,'HOURS&amp;CYCLES INPUT'!$E$2:$E$9999,'QUALIFIED EFH'!FQ$5))</f>
        <v>0</v>
      </c>
      <c r="FR12" s="476">
        <f>IF(FR$2&lt;&gt;"",IF($C12&lt;&gt;"TBA",FR$2/114,0),SUMIFS('HOURS&amp;CYCLES INPUT'!$F$2:$F$9999,'HOURS&amp;CYCLES INPUT'!$C$2:$C$9999,'QUALIFIED EFH'!$C12,'HOURS&amp;CYCLES INPUT'!$D$2:$D$9999,'QUALIFIED EFH'!FR$4,'HOURS&amp;CYCLES INPUT'!$E$2:$E$9999,'QUALIFIED EFH'!FR$5))</f>
        <v>0</v>
      </c>
      <c r="FS12" s="476">
        <f>IF(FS$2&lt;&gt;"",IF($C12&lt;&gt;"TBA",FS$2/114,0),SUMIFS('HOURS&amp;CYCLES INPUT'!$F$2:$F$9999,'HOURS&amp;CYCLES INPUT'!$C$2:$C$9999,'QUALIFIED EFH'!$C12,'HOURS&amp;CYCLES INPUT'!$D$2:$D$9999,'QUALIFIED EFH'!FS$4,'HOURS&amp;CYCLES INPUT'!$E$2:$E$9999,'QUALIFIED EFH'!FS$5))</f>
        <v>0</v>
      </c>
      <c r="FT12" s="476">
        <f>IF(FT$2&lt;&gt;"",IF($C12&lt;&gt;"TBA",FT$2/114,0),SUMIFS('HOURS&amp;CYCLES INPUT'!$F$2:$F$9999,'HOURS&amp;CYCLES INPUT'!$C$2:$C$9999,'QUALIFIED EFH'!$C12,'HOURS&amp;CYCLES INPUT'!$D$2:$D$9999,'QUALIFIED EFH'!FT$4,'HOURS&amp;CYCLES INPUT'!$E$2:$E$9999,'QUALIFIED EFH'!FT$5))</f>
        <v>0</v>
      </c>
      <c r="FU12" s="476">
        <f>IF(FU$2&lt;&gt;"",IF($C12&lt;&gt;"TBA",FU$2/114,0),SUMIFS('HOURS&amp;CYCLES INPUT'!$F$2:$F$9999,'HOURS&amp;CYCLES INPUT'!$C$2:$C$9999,'QUALIFIED EFH'!$C12,'HOURS&amp;CYCLES INPUT'!$D$2:$D$9999,'QUALIFIED EFH'!FU$4,'HOURS&amp;CYCLES INPUT'!$E$2:$E$9999,'QUALIFIED EFH'!FU$5))</f>
        <v>0</v>
      </c>
      <c r="FV12" s="476">
        <f>IF(FV$2&lt;&gt;"",IF($C12&lt;&gt;"TBA",FV$2/114,0),SUMIFS('HOURS&amp;CYCLES INPUT'!$F$2:$F$9999,'HOURS&amp;CYCLES INPUT'!$C$2:$C$9999,'QUALIFIED EFH'!$C12,'HOURS&amp;CYCLES INPUT'!$D$2:$D$9999,'QUALIFIED EFH'!FV$4,'HOURS&amp;CYCLES INPUT'!$E$2:$E$9999,'QUALIFIED EFH'!FV$5))</f>
        <v>0</v>
      </c>
      <c r="FW12" s="476">
        <f>IF(FW$2&lt;&gt;"",IF($C12&lt;&gt;"TBA",FW$2/114,0),SUMIFS('HOURS&amp;CYCLES INPUT'!$F$2:$F$9999,'HOURS&amp;CYCLES INPUT'!$C$2:$C$9999,'QUALIFIED EFH'!$C12,'HOURS&amp;CYCLES INPUT'!$D$2:$D$9999,'QUALIFIED EFH'!FW$4,'HOURS&amp;CYCLES INPUT'!$E$2:$E$9999,'QUALIFIED EFH'!FW$5))</f>
        <v>0</v>
      </c>
      <c r="FX12" s="476">
        <f>IF(FX$2&lt;&gt;"",IF($C12&lt;&gt;"TBA",FX$2/114,0),SUMIFS('HOURS&amp;CYCLES INPUT'!$F$2:$F$9999,'HOURS&amp;CYCLES INPUT'!$C$2:$C$9999,'QUALIFIED EFH'!$C12,'HOURS&amp;CYCLES INPUT'!$D$2:$D$9999,'QUALIFIED EFH'!FX$4,'HOURS&amp;CYCLES INPUT'!$E$2:$E$9999,'QUALIFIED EFH'!FX$5))</f>
        <v>0</v>
      </c>
      <c r="FY12" s="476">
        <f>IF(FY$2&lt;&gt;"",IF($C12&lt;&gt;"TBA",FY$2/114,0),SUMIFS('HOURS&amp;CYCLES INPUT'!$F$2:$F$9999,'HOURS&amp;CYCLES INPUT'!$C$2:$C$9999,'QUALIFIED EFH'!$C12,'HOURS&amp;CYCLES INPUT'!$D$2:$D$9999,'QUALIFIED EFH'!FY$4,'HOURS&amp;CYCLES INPUT'!$E$2:$E$9999,'QUALIFIED EFH'!FY$5))</f>
        <v>0</v>
      </c>
      <c r="FZ12" s="476">
        <f>IF(FZ$2&lt;&gt;"",IF($C12&lt;&gt;"TBA",FZ$2/114,0),SUMIFS('HOURS&amp;CYCLES INPUT'!$F$2:$F$9999,'HOURS&amp;CYCLES INPUT'!$C$2:$C$9999,'QUALIFIED EFH'!$C12,'HOURS&amp;CYCLES INPUT'!$D$2:$D$9999,'QUALIFIED EFH'!FZ$4,'HOURS&amp;CYCLES INPUT'!$E$2:$E$9999,'QUALIFIED EFH'!FZ$5))</f>
        <v>0</v>
      </c>
      <c r="GA12" s="476">
        <f>IF(GA$2&lt;&gt;"",IF($C12&lt;&gt;"TBA",GA$2/114,0),SUMIFS('HOURS&amp;CYCLES INPUT'!$F$2:$F$9999,'HOURS&amp;CYCLES INPUT'!$C$2:$C$9999,'QUALIFIED EFH'!$C12,'HOURS&amp;CYCLES INPUT'!$D$2:$D$9999,'QUALIFIED EFH'!GA$4,'HOURS&amp;CYCLES INPUT'!$E$2:$E$9999,'QUALIFIED EFH'!GA$5))</f>
        <v>0</v>
      </c>
      <c r="GB12" s="476">
        <f>IF(GB$2&lt;&gt;"",IF($C12&lt;&gt;"TBA",GB$2/114,0),SUMIFS('HOURS&amp;CYCLES INPUT'!$F$2:$F$9999,'HOURS&amp;CYCLES INPUT'!$C$2:$C$9999,'QUALIFIED EFH'!$C12,'HOURS&amp;CYCLES INPUT'!$D$2:$D$9999,'QUALIFIED EFH'!GB$4,'HOURS&amp;CYCLES INPUT'!$E$2:$E$9999,'QUALIFIED EFH'!GB$5))</f>
        <v>0</v>
      </c>
    </row>
    <row r="13" spans="2:184" x14ac:dyDescent="0.35">
      <c r="C13" s="472">
        <f>'QUALIFIED ENGINES'!D14</f>
        <v>91413</v>
      </c>
      <c r="D13" s="476">
        <f>IF(D$2&lt;&gt;"",IF($C13&lt;&gt;"TBA",D$2/114,0),SUMIFS('HOURS&amp;CYCLES INPUT'!$F$2:$F$9999,'HOURS&amp;CYCLES INPUT'!$C$2:$C$9999,'QUALIFIED EFH'!$C13,'HOURS&amp;CYCLES INPUT'!$D$2:$D$9999,'QUALIFIED EFH'!D$4,'HOURS&amp;CYCLES INPUT'!$E$2:$E$9999,'QUALIFIED EFH'!D$5))</f>
        <v>64.959999999999994</v>
      </c>
      <c r="E13" s="476">
        <f>IF(E$2&lt;&gt;"",IF($C13&lt;&gt;"TBA",E$2/114,0),SUMIFS('HOURS&amp;CYCLES INPUT'!$F$2:$F$9999,'HOURS&amp;CYCLES INPUT'!$C$2:$C$9999,'QUALIFIED EFH'!$C13,'HOURS&amp;CYCLES INPUT'!$D$2:$D$9999,'QUALIFIED EFH'!E$4,'HOURS&amp;CYCLES INPUT'!$E$2:$E$9999,'QUALIFIED EFH'!E$5))</f>
        <v>335.64</v>
      </c>
      <c r="F13" s="476">
        <f>IF(F$2&lt;&gt;"",IF($C13&lt;&gt;"TBA",F$2/114,0),SUMIFS('HOURS&amp;CYCLES INPUT'!$F$2:$F$9999,'HOURS&amp;CYCLES INPUT'!$C$2:$C$9999,'QUALIFIED EFH'!$C13,'HOURS&amp;CYCLES INPUT'!$D$2:$D$9999,'QUALIFIED EFH'!F$4,'HOURS&amp;CYCLES INPUT'!$E$2:$E$9999,'QUALIFIED EFH'!F$5))</f>
        <v>315.67</v>
      </c>
      <c r="G13" s="476">
        <f>IF(G$2&lt;&gt;"",IF($C13&lt;&gt;"TBA",G$2/114,0),SUMIFS('HOURS&amp;CYCLES INPUT'!$F$2:$F$9999,'HOURS&amp;CYCLES INPUT'!$C$2:$C$9999,'QUALIFIED EFH'!$C13,'HOURS&amp;CYCLES INPUT'!$D$2:$D$9999,'QUALIFIED EFH'!G$4,'HOURS&amp;CYCLES INPUT'!$E$2:$E$9999,'QUALIFIED EFH'!G$5))</f>
        <v>278.04000000000002</v>
      </c>
      <c r="H13" s="476">
        <f>IF(H$2&lt;&gt;"",IF($C13&lt;&gt;"TBA",H$2/114,0),SUMIFS('HOURS&amp;CYCLES INPUT'!$F$2:$F$9999,'HOURS&amp;CYCLES INPUT'!$C$2:$C$9999,'QUALIFIED EFH'!$C13,'HOURS&amp;CYCLES INPUT'!$D$2:$D$9999,'QUALIFIED EFH'!H$4,'HOURS&amp;CYCLES INPUT'!$E$2:$E$9999,'QUALIFIED EFH'!H$5))</f>
        <v>317.14999999999998</v>
      </c>
      <c r="I13" s="476">
        <f>IF(I$2&lt;&gt;"",IF($C13&lt;&gt;"TBA",I$2/114,0),SUMIFS('HOURS&amp;CYCLES INPUT'!$F$2:$F$9999,'HOURS&amp;CYCLES INPUT'!$C$2:$C$9999,'QUALIFIED EFH'!$C13,'HOURS&amp;CYCLES INPUT'!$D$2:$D$9999,'QUALIFIED EFH'!I$4,'HOURS&amp;CYCLES INPUT'!$E$2:$E$9999,'QUALIFIED EFH'!I$5))</f>
        <v>270.79000000000002</v>
      </c>
      <c r="J13" s="476">
        <f>IF(J$2&lt;&gt;"",IF($C13&lt;&gt;"TBA",J$2/114,0),SUMIFS('HOURS&amp;CYCLES INPUT'!$F$2:$F$9999,'HOURS&amp;CYCLES INPUT'!$C$2:$C$9999,'QUALIFIED EFH'!$C13,'HOURS&amp;CYCLES INPUT'!$D$2:$D$9999,'QUALIFIED EFH'!J$4,'HOURS&amp;CYCLES INPUT'!$E$2:$E$9999,'QUALIFIED EFH'!J$5))</f>
        <v>144.36000000000001</v>
      </c>
      <c r="K13" s="476">
        <f>IF(K$2&lt;&gt;"",IF($C13&lt;&gt;"TBA",K$2/114,0),SUMIFS('HOURS&amp;CYCLES INPUT'!$F$2:$F$9999,'HOURS&amp;CYCLES INPUT'!$C$2:$C$9999,'QUALIFIED EFH'!$C13,'HOURS&amp;CYCLES INPUT'!$D$2:$D$9999,'QUALIFIED EFH'!K$4,'HOURS&amp;CYCLES INPUT'!$E$2:$E$9999,'QUALIFIED EFH'!K$5))</f>
        <v>314.82</v>
      </c>
      <c r="L13" s="476">
        <f>IF(L$2&lt;&gt;"",IF($C13&lt;&gt;"TBA",L$2/114,0),SUMIFS('HOURS&amp;CYCLES INPUT'!$F$2:$F$9999,'HOURS&amp;CYCLES INPUT'!$C$2:$C$9999,'QUALIFIED EFH'!$C13,'HOURS&amp;CYCLES INPUT'!$D$2:$D$9999,'QUALIFIED EFH'!L$4,'HOURS&amp;CYCLES INPUT'!$E$2:$E$9999,'QUALIFIED EFH'!L$5))</f>
        <v>367.1</v>
      </c>
      <c r="M13" s="476">
        <f>IF(M$2&lt;&gt;"",IF($C13&lt;&gt;"TBA",M$2/114,0),SUMIFS('HOURS&amp;CYCLES INPUT'!$F$2:$F$9999,'HOURS&amp;CYCLES INPUT'!$C$2:$C$9999,'QUALIFIED EFH'!$C13,'HOURS&amp;CYCLES INPUT'!$D$2:$D$9999,'QUALIFIED EFH'!M$4,'HOURS&amp;CYCLES INPUT'!$E$2:$E$9999,'QUALIFIED EFH'!M$5))</f>
        <v>316.26</v>
      </c>
      <c r="N13" s="476">
        <f>IF(N$2&lt;&gt;"",IF($C13&lt;&gt;"TBA",N$2/114,0),SUMIFS('HOURS&amp;CYCLES INPUT'!$F$2:$F$9999,'HOURS&amp;CYCLES INPUT'!$C$2:$C$9999,'QUALIFIED EFH'!$C13,'HOURS&amp;CYCLES INPUT'!$D$2:$D$9999,'QUALIFIED EFH'!N$4,'HOURS&amp;CYCLES INPUT'!$E$2:$E$9999,'QUALIFIED EFH'!N$5))</f>
        <v>306.69</v>
      </c>
      <c r="O13" s="476">
        <f>IF(O$2&lt;&gt;"",IF($C13&lt;&gt;"TBA",O$2/114,0),SUMIFS('HOURS&amp;CYCLES INPUT'!$F$2:$F$9999,'HOURS&amp;CYCLES INPUT'!$C$2:$C$9999,'QUALIFIED EFH'!$C13,'HOURS&amp;CYCLES INPUT'!$D$2:$D$9999,'QUALIFIED EFH'!O$4,'HOURS&amp;CYCLES INPUT'!$E$2:$E$9999,'QUALIFIED EFH'!O$5))</f>
        <v>296.8</v>
      </c>
      <c r="P13" s="476">
        <f>IF(P$2&lt;&gt;"",IF($C13&lt;&gt;"TBA",P$2/114,0),SUMIFS('HOURS&amp;CYCLES INPUT'!$F$2:$F$9999,'HOURS&amp;CYCLES INPUT'!$C$2:$C$9999,'QUALIFIED EFH'!$C13,'HOURS&amp;CYCLES INPUT'!$D$2:$D$9999,'QUALIFIED EFH'!P$4,'HOURS&amp;CYCLES INPUT'!$E$2:$E$9999,'QUALIFIED EFH'!P$5))</f>
        <v>414.06</v>
      </c>
      <c r="Q13" s="476">
        <f>IF(Q$2&lt;&gt;"",IF($C13&lt;&gt;"TBA",Q$2/114,0),SUMIFS('HOURS&amp;CYCLES INPUT'!$F$2:$F$9999,'HOURS&amp;CYCLES INPUT'!$C$2:$C$9999,'QUALIFIED EFH'!$C13,'HOURS&amp;CYCLES INPUT'!$D$2:$D$9999,'QUALIFIED EFH'!Q$4,'HOURS&amp;CYCLES INPUT'!$E$2:$E$9999,'QUALIFIED EFH'!Q$5))</f>
        <v>351.46</v>
      </c>
      <c r="R13" s="476">
        <f>IF(R$1&lt;&gt;"",IF($C13&lt;&gt;"TBA",R$1/114,0),SUMIFS('HOURS&amp;CYCLES INPUT'!$F$2:$F$9999,'HOURS&amp;CYCLES INPUT'!$C$2:$C$9999,'QUALIFIED EFH'!$C13,'HOURS&amp;CYCLES INPUT'!$D$2:$D$9999,'QUALIFIED EFH'!R$4,'HOURS&amp;CYCLES INPUT'!$E$2:$E$9999,'QUALIFIED EFH'!R$5))</f>
        <v>0</v>
      </c>
      <c r="S13" s="476">
        <f>IF(S$2&lt;&gt;"",IF($C13&lt;&gt;"TBA",S$2/114,0),SUMIFS('HOURS&amp;CYCLES INPUT'!$F$2:$F$9999,'HOURS&amp;CYCLES INPUT'!$C$2:$C$9999,'QUALIFIED EFH'!$C13,'HOURS&amp;CYCLES INPUT'!$D$2:$D$9999,'QUALIFIED EFH'!S$4,'HOURS&amp;CYCLES INPUT'!$E$2:$E$9999,'QUALIFIED EFH'!S$5))</f>
        <v>340.02</v>
      </c>
      <c r="T13" s="476">
        <f>IF(T$2&lt;&gt;"",IF($C13&lt;&gt;"TBA",T$2/114,0),SUMIFS('HOURS&amp;CYCLES INPUT'!$F$2:$F$9999,'HOURS&amp;CYCLES INPUT'!$C$2:$C$9999,'QUALIFIED EFH'!$C13,'HOURS&amp;CYCLES INPUT'!$D$2:$D$9999,'QUALIFIED EFH'!T$4,'HOURS&amp;CYCLES INPUT'!$E$2:$E$9999,'QUALIFIED EFH'!T$5))</f>
        <v>352.93</v>
      </c>
      <c r="U13" s="476">
        <f>IF(U$2&lt;&gt;"",IF($C13&lt;&gt;"TBA",U$2/114,0),SUMIFS('HOURS&amp;CYCLES INPUT'!$F$2:$F$9999,'HOURS&amp;CYCLES INPUT'!$C$2:$C$9999,'QUALIFIED EFH'!$C13,'HOURS&amp;CYCLES INPUT'!$D$2:$D$9999,'QUALIFIED EFH'!U$4,'HOURS&amp;CYCLES INPUT'!$E$2:$E$9999,'QUALIFIED EFH'!U$5))</f>
        <v>360.83</v>
      </c>
      <c r="V13" s="476">
        <f>IF(V$2&lt;&gt;"",IF($C13&lt;&gt;"TBA",V$2/114,0),SUMIFS('HOURS&amp;CYCLES INPUT'!$F$2:$F$9999,'HOURS&amp;CYCLES INPUT'!$C$2:$C$9999,'QUALIFIED EFH'!$C13,'HOURS&amp;CYCLES INPUT'!$D$2:$D$9999,'QUALIFIED EFH'!V$4,'HOURS&amp;CYCLES INPUT'!$E$2:$E$9999,'QUALIFIED EFH'!V$5))</f>
        <v>343.55</v>
      </c>
      <c r="W13" s="476">
        <f>IF(W$2&lt;&gt;"",IF($C13&lt;&gt;"TBA",W$2/114,0),SUMIFS('HOURS&amp;CYCLES INPUT'!$F$2:$F$9999,'HOURS&amp;CYCLES INPUT'!$C$2:$C$9999,'QUALIFIED EFH'!$C13,'HOURS&amp;CYCLES INPUT'!$D$2:$D$9999,'QUALIFIED EFH'!W$4,'HOURS&amp;CYCLES INPUT'!$E$2:$E$9999,'QUALIFIED EFH'!W$5))</f>
        <v>384.34</v>
      </c>
      <c r="X13" s="476">
        <f>IF(X$2&lt;&gt;"",IF($C13&lt;&gt;"TBA",X$2/114,0),SUMIFS('HOURS&amp;CYCLES INPUT'!$F$2:$F$9999,'HOURS&amp;CYCLES INPUT'!$C$2:$C$9999,'QUALIFIED EFH'!$C13,'HOURS&amp;CYCLES INPUT'!$D$2:$D$9999,'QUALIFIED EFH'!X$4,'HOURS&amp;CYCLES INPUT'!$E$2:$E$9999,'QUALIFIED EFH'!X$5))</f>
        <v>352.98</v>
      </c>
      <c r="Y13" s="476">
        <f>IF(Y$2&lt;&gt;"",IF($C13&lt;&gt;"TBA",Y$2/114,0),SUMIFS('HOURS&amp;CYCLES INPUT'!$F$2:$F$9999,'HOURS&amp;CYCLES INPUT'!$C$2:$C$9999,'QUALIFIED EFH'!$C13,'HOURS&amp;CYCLES INPUT'!$D$2:$D$9999,'QUALIFIED EFH'!Y$4,'HOURS&amp;CYCLES INPUT'!$E$2:$E$9999,'QUALIFIED EFH'!Y$5))</f>
        <v>337.28</v>
      </c>
      <c r="Z13" s="476">
        <f>IF(Z$2&lt;&gt;"",IF($C13&lt;&gt;"TBA",Z$2/114,0),SUMIFS('HOURS&amp;CYCLES INPUT'!$F$2:$F$9999,'HOURS&amp;CYCLES INPUT'!$C$2:$C$9999,'QUALIFIED EFH'!$C13,'HOURS&amp;CYCLES INPUT'!$D$2:$D$9999,'QUALIFIED EFH'!Z$4,'HOURS&amp;CYCLES INPUT'!$E$2:$E$9999,'QUALIFIED EFH'!Z$5))</f>
        <v>354.79</v>
      </c>
      <c r="AA13" s="476">
        <f>IF(AA$2&lt;&gt;"",IF($C13&lt;&gt;"TBA",AA$2/114,0),SUMIFS('HOURS&amp;CYCLES INPUT'!$F$2:$F$9999,'HOURS&amp;CYCLES INPUT'!$C$2:$C$9999,'QUALIFIED EFH'!$C13,'HOURS&amp;CYCLES INPUT'!$D$2:$D$9999,'QUALIFIED EFH'!AA$4,'HOURS&amp;CYCLES INPUT'!$E$2:$E$9999,'QUALIFIED EFH'!AA$5))</f>
        <v>292.41000000000003</v>
      </c>
      <c r="AB13" s="476">
        <f>IF(AB$2&lt;&gt;"",IF($C13&lt;&gt;"TBA",AB$2/114,0),SUMIFS('HOURS&amp;CYCLES INPUT'!$F$2:$F$9999,'HOURS&amp;CYCLES INPUT'!$C$2:$C$9999,'QUALIFIED EFH'!$C13,'HOURS&amp;CYCLES INPUT'!$D$2:$D$9999,'QUALIFIED EFH'!AB$4,'HOURS&amp;CYCLES INPUT'!$E$2:$E$9999,'QUALIFIED EFH'!AB$5))</f>
        <v>362.17</v>
      </c>
      <c r="AC13" s="476">
        <f>IF(AC$2&lt;&gt;"",IF($C13&lt;&gt;"TBA",AC$2/114,0),SUMIFS('HOURS&amp;CYCLES INPUT'!$F$2:$F$9999,'HOURS&amp;CYCLES INPUT'!$C$2:$C$9999,'QUALIFIED EFH'!$C13,'HOURS&amp;CYCLES INPUT'!$D$2:$D$9999,'QUALIFIED EFH'!AC$4,'HOURS&amp;CYCLES INPUT'!$E$2:$E$9999,'QUALIFIED EFH'!AC$5))</f>
        <v>296.87</v>
      </c>
      <c r="AD13" s="476">
        <f>IF(AD$2&lt;&gt;"",IF($C13&lt;&gt;"TBA",AD$2/114,0),SUMIFS('HOURS&amp;CYCLES INPUT'!$F$2:$F$9999,'HOURS&amp;CYCLES INPUT'!$C$2:$C$9999,'QUALIFIED EFH'!$C13,'HOURS&amp;CYCLES INPUT'!$D$2:$D$9999,'QUALIFIED EFH'!AD$4,'HOURS&amp;CYCLES INPUT'!$E$2:$E$9999,'QUALIFIED EFH'!AD$5))</f>
        <v>317.61</v>
      </c>
      <c r="AE13" s="476">
        <f>IF(AE$2&lt;&gt;"",IF($C13&lt;&gt;"TBA",AE$2/114,0),SUMIFS('HOURS&amp;CYCLES INPUT'!$F$2:$F$9999,'HOURS&amp;CYCLES INPUT'!$C$2:$C$9999,'QUALIFIED EFH'!$C13,'HOURS&amp;CYCLES INPUT'!$D$2:$D$9999,'QUALIFIED EFH'!AE$4,'HOURS&amp;CYCLES INPUT'!$E$2:$E$9999,'QUALIFIED EFH'!AE$5))</f>
        <v>351.89</v>
      </c>
      <c r="AF13" s="476">
        <f>IF(AF$2&lt;&gt;"",IF($C13&lt;&gt;"TBA",AF$2/114,0),SUMIFS('HOURS&amp;CYCLES INPUT'!$F$2:$F$9999,'HOURS&amp;CYCLES INPUT'!$C$2:$C$9999,'QUALIFIED EFH'!$C13,'HOURS&amp;CYCLES INPUT'!$D$2:$D$9999,'QUALIFIED EFH'!AF$4,'HOURS&amp;CYCLES INPUT'!$E$2:$E$9999,'QUALIFIED EFH'!AF$5))</f>
        <v>352</v>
      </c>
      <c r="AG13" s="476">
        <f>IF(AG$2&lt;&gt;"",IF($C13&lt;&gt;"TBA",AG$2/114,0),SUMIFS('HOURS&amp;CYCLES INPUT'!$F$2:$F$9999,'HOURS&amp;CYCLES INPUT'!$C$2:$C$9999,'QUALIFIED EFH'!$C13,'HOURS&amp;CYCLES INPUT'!$D$2:$D$9999,'QUALIFIED EFH'!AG$4,'HOURS&amp;CYCLES INPUT'!$E$2:$E$9999,'QUALIFIED EFH'!AG$5))</f>
        <v>286.7</v>
      </c>
      <c r="AH13" s="476">
        <f>IF(AH$2&lt;&gt;"",IF($C13&lt;&gt;"TBA",AH$2/114,0),SUMIFS('HOURS&amp;CYCLES INPUT'!$F$2:$F$9999,'HOURS&amp;CYCLES INPUT'!$C$2:$C$9999,'QUALIFIED EFH'!$C13,'HOURS&amp;CYCLES INPUT'!$D$2:$D$9999,'QUALIFIED EFH'!AH$4,'HOURS&amp;CYCLES INPUT'!$E$2:$E$9999,'QUALIFIED EFH'!AH$5))</f>
        <v>294.85000000000002</v>
      </c>
      <c r="AI13" s="476">
        <f>IF(AI$2&lt;&gt;"",IF($C13&lt;&gt;"TBA",AI$2/114,0),SUMIFS('HOURS&amp;CYCLES INPUT'!$F$2:$F$9999,'HOURS&amp;CYCLES INPUT'!$C$2:$C$9999,'QUALIFIED EFH'!$C13,'HOURS&amp;CYCLES INPUT'!$D$2:$D$9999,'QUALIFIED EFH'!AI$4,'HOURS&amp;CYCLES INPUT'!$E$2:$E$9999,'QUALIFIED EFH'!AI$5))</f>
        <v>397.89</v>
      </c>
      <c r="AJ13" s="476">
        <f>IF(AJ$2&lt;&gt;"",IF($C13&lt;&gt;"TBA",AJ$2/114,0),SUMIFS('HOURS&amp;CYCLES INPUT'!$F$2:$F$9999,'HOURS&amp;CYCLES INPUT'!$C$2:$C$9999,'QUALIFIED EFH'!$C13,'HOURS&amp;CYCLES INPUT'!$D$2:$D$9999,'QUALIFIED EFH'!AJ$4,'HOURS&amp;CYCLES INPUT'!$E$2:$E$9999,'QUALIFIED EFH'!AJ$5))</f>
        <v>402.22</v>
      </c>
      <c r="AK13" s="476">
        <f>IF(AK$2&lt;&gt;"",IF($C13&lt;&gt;"TBA",AK$2/114,0),SUMIFS('HOURS&amp;CYCLES INPUT'!$F$2:$F$9999,'HOURS&amp;CYCLES INPUT'!$C$2:$C$9999,'QUALIFIED EFH'!$C13,'HOURS&amp;CYCLES INPUT'!$D$2:$D$9999,'QUALIFIED EFH'!AK$4,'HOURS&amp;CYCLES INPUT'!$E$2:$E$9999,'QUALIFIED EFH'!AK$5))</f>
        <v>389.55</v>
      </c>
      <c r="AL13" s="476">
        <f>IF(AL$2&lt;&gt;"",IF($C13&lt;&gt;"TBA",AL$2/114,0),SUMIFS('HOURS&amp;CYCLES INPUT'!$F$2:$F$9999,'HOURS&amp;CYCLES INPUT'!$C$2:$C$9999,'QUALIFIED EFH'!$C13,'HOURS&amp;CYCLES INPUT'!$D$2:$D$9999,'QUALIFIED EFH'!AL$4,'HOURS&amp;CYCLES INPUT'!$E$2:$E$9999,'QUALIFIED EFH'!AL$5))</f>
        <v>390.75</v>
      </c>
      <c r="AM13" s="476">
        <f>IF(AM$2&lt;&gt;"",IF($C13&lt;&gt;"TBA",AM$2/114,0),SUMIFS('HOURS&amp;CYCLES INPUT'!$F$2:$F$9999,'HOURS&amp;CYCLES INPUT'!$C$2:$C$9999,'QUALIFIED EFH'!$C13,'HOURS&amp;CYCLES INPUT'!$D$2:$D$9999,'QUALIFIED EFH'!AM$4,'HOURS&amp;CYCLES INPUT'!$E$2:$E$9999,'QUALIFIED EFH'!AM$5))</f>
        <v>319.54000000000002</v>
      </c>
      <c r="AN13" s="476">
        <f>IF(AN$2&lt;&gt;"",IF($C13&lt;&gt;"TBA",AN$2/114,0),SUMIFS('HOURS&amp;CYCLES INPUT'!$F$2:$F$9999,'HOURS&amp;CYCLES INPUT'!$C$2:$C$9999,'QUALIFIED EFH'!$C13,'HOURS&amp;CYCLES INPUT'!$D$2:$D$9999,'QUALIFIED EFH'!AN$4,'HOURS&amp;CYCLES INPUT'!$E$2:$E$9999,'QUALIFIED EFH'!AN$5))</f>
        <v>249.74</v>
      </c>
      <c r="AO13" s="476">
        <f>IF(AO$2&lt;&gt;"",IF($C13&lt;&gt;"TBA",AO$2/114,0),SUMIFS('HOURS&amp;CYCLES INPUT'!$F$2:$F$9999,'HOURS&amp;CYCLES INPUT'!$C$2:$C$9999,'QUALIFIED EFH'!$C13,'HOURS&amp;CYCLES INPUT'!$D$2:$D$9999,'QUALIFIED EFH'!AO$4,'HOURS&amp;CYCLES INPUT'!$E$2:$E$9999,'QUALIFIED EFH'!AO$5))</f>
        <v>371.9</v>
      </c>
      <c r="AP13" s="476">
        <f>IF(AP$2&lt;&gt;"",IF($C13&lt;&gt;"TBA",AP$2/114,0),SUMIFS('HOURS&amp;CYCLES INPUT'!$F$2:$F$9999,'HOURS&amp;CYCLES INPUT'!$C$2:$C$9999,'QUALIFIED EFH'!$C13,'HOURS&amp;CYCLES INPUT'!$D$2:$D$9999,'QUALIFIED EFH'!AP$4,'HOURS&amp;CYCLES INPUT'!$E$2:$E$9999,'QUALIFIED EFH'!AP$5))</f>
        <v>224.07</v>
      </c>
      <c r="AQ13" s="476">
        <f>IF(AQ$2&lt;&gt;"",IF($C13&lt;&gt;"TBA",AQ$2/114,0),SUMIFS('HOURS&amp;CYCLES INPUT'!$F$2:$F$9999,'HOURS&amp;CYCLES INPUT'!$C$2:$C$9999,'QUALIFIED EFH'!$C13,'HOURS&amp;CYCLES INPUT'!$D$2:$D$9999,'QUALIFIED EFH'!AQ$4,'HOURS&amp;CYCLES INPUT'!$E$2:$E$9999,'QUALIFIED EFH'!AQ$5))</f>
        <v>0</v>
      </c>
      <c r="AR13" s="476">
        <f>IF(AR$2&lt;&gt;"",IF($C13&lt;&gt;"TBA",AR$2/114,0),SUMIFS('HOURS&amp;CYCLES INPUT'!$F$2:$F$9999,'HOURS&amp;CYCLES INPUT'!$C$2:$C$9999,'QUALIFIED EFH'!$C13,'HOURS&amp;CYCLES INPUT'!$D$2:$D$9999,'QUALIFIED EFH'!AR$4,'HOURS&amp;CYCLES INPUT'!$E$2:$E$9999,'QUALIFIED EFH'!AR$5))</f>
        <v>0</v>
      </c>
      <c r="AS13" s="476">
        <f>IF(AS$2&lt;&gt;"",IF($C13&lt;&gt;"TBA",AS$2/114,0),SUMIFS('HOURS&amp;CYCLES INPUT'!$F$2:$F$9999,'HOURS&amp;CYCLES INPUT'!$C$2:$C$9999,'QUALIFIED EFH'!$C13,'HOURS&amp;CYCLES INPUT'!$D$2:$D$9999,'QUALIFIED EFH'!AS$4,'HOURS&amp;CYCLES INPUT'!$E$2:$E$9999,'QUALIFIED EFH'!AS$5))</f>
        <v>0</v>
      </c>
      <c r="AT13" s="476">
        <f>IF(AT$2&lt;&gt;"",IF($C13&lt;&gt;"TBA",AT$2/114,0),SUMIFS('HOURS&amp;CYCLES INPUT'!$F$2:$F$9999,'HOURS&amp;CYCLES INPUT'!$C$2:$C$9999,'QUALIFIED EFH'!$C13,'HOURS&amp;CYCLES INPUT'!$D$2:$D$9999,'QUALIFIED EFH'!AT$4,'HOURS&amp;CYCLES INPUT'!$E$2:$E$9999,'QUALIFIED EFH'!AT$5))</f>
        <v>0</v>
      </c>
      <c r="AU13" s="476">
        <f>IF(AU$2&lt;&gt;"",IF($C13&lt;&gt;"TBA",AU$2/114,0),SUMIFS('HOURS&amp;CYCLES INPUT'!$F$2:$F$9999,'HOURS&amp;CYCLES INPUT'!$C$2:$C$9999,'QUALIFIED EFH'!$C13,'HOURS&amp;CYCLES INPUT'!$D$2:$D$9999,'QUALIFIED EFH'!AU$4,'HOURS&amp;CYCLES INPUT'!$E$2:$E$9999,'QUALIFIED EFH'!AU$5))</f>
        <v>0</v>
      </c>
      <c r="AV13" s="476">
        <f>IF(AV$2&lt;&gt;"",IF($C13&lt;&gt;"TBA",AV$2/114,0),SUMIFS('HOURS&amp;CYCLES INPUT'!$F$2:$F$9999,'HOURS&amp;CYCLES INPUT'!$C$2:$C$9999,'QUALIFIED EFH'!$C13,'HOURS&amp;CYCLES INPUT'!$D$2:$D$9999,'QUALIFIED EFH'!AV$4,'HOURS&amp;CYCLES INPUT'!$E$2:$E$9999,'QUALIFIED EFH'!AV$5))</f>
        <v>0</v>
      </c>
      <c r="AW13" s="476">
        <f>IF(AW$2&lt;&gt;"",IF($C13&lt;&gt;"TBA",AW$2/114,0),SUMIFS('HOURS&amp;CYCLES INPUT'!$F$2:$F$9999,'HOURS&amp;CYCLES INPUT'!$C$2:$C$9999,'QUALIFIED EFH'!$C13,'HOURS&amp;CYCLES INPUT'!$D$2:$D$9999,'QUALIFIED EFH'!AW$4,'HOURS&amp;CYCLES INPUT'!$E$2:$E$9999,'QUALIFIED EFH'!AW$5))</f>
        <v>0</v>
      </c>
      <c r="AX13" s="476">
        <f>IF(AX$2&lt;&gt;"",IF($C13&lt;&gt;"TBA",AX$2/114,0),SUMIFS('HOURS&amp;CYCLES INPUT'!$F$2:$F$9999,'HOURS&amp;CYCLES INPUT'!$C$2:$C$9999,'QUALIFIED EFH'!$C13,'HOURS&amp;CYCLES INPUT'!$D$2:$D$9999,'QUALIFIED EFH'!AX$4,'HOURS&amp;CYCLES INPUT'!$E$2:$E$9999,'QUALIFIED EFH'!AX$5))</f>
        <v>0</v>
      </c>
      <c r="AY13" s="476">
        <f>IF(AY$2&lt;&gt;"",IF($C13&lt;&gt;"TBA",AY$2/114,0),SUMIFS('HOURS&amp;CYCLES INPUT'!$F$2:$F$9999,'HOURS&amp;CYCLES INPUT'!$C$2:$C$9999,'QUALIFIED EFH'!$C13,'HOURS&amp;CYCLES INPUT'!$D$2:$D$9999,'QUALIFIED EFH'!AY$4,'HOURS&amp;CYCLES INPUT'!$E$2:$E$9999,'QUALIFIED EFH'!AY$5))</f>
        <v>0</v>
      </c>
      <c r="AZ13" s="476">
        <f>IF(AZ$2&lt;&gt;"",IF($C13&lt;&gt;"TBA",AZ$2/114,0),SUMIFS('HOURS&amp;CYCLES INPUT'!$F$2:$F$9999,'HOURS&amp;CYCLES INPUT'!$C$2:$C$9999,'QUALIFIED EFH'!$C13,'HOURS&amp;CYCLES INPUT'!$D$2:$D$9999,'QUALIFIED EFH'!AZ$4,'HOURS&amp;CYCLES INPUT'!$E$2:$E$9999,'QUALIFIED EFH'!AZ$5))</f>
        <v>0</v>
      </c>
      <c r="BA13" s="476">
        <f>IF(BA$2&lt;&gt;"",IF($C13&lt;&gt;"TBA",BA$2/114,0),SUMIFS('HOURS&amp;CYCLES INPUT'!$F$2:$F$9999,'HOURS&amp;CYCLES INPUT'!$C$2:$C$9999,'QUALIFIED EFH'!$C13,'HOURS&amp;CYCLES INPUT'!$D$2:$D$9999,'QUALIFIED EFH'!BA$4,'HOURS&amp;CYCLES INPUT'!$E$2:$E$9999,'QUALIFIED EFH'!BA$5))</f>
        <v>0</v>
      </c>
      <c r="BB13" s="476">
        <f>IF(BB$2&lt;&gt;"",IF($C13&lt;&gt;"TBA",BB$2/114,0),SUMIFS('HOURS&amp;CYCLES INPUT'!$F$2:$F$9999,'HOURS&amp;CYCLES INPUT'!$C$2:$C$9999,'QUALIFIED EFH'!$C13,'HOURS&amp;CYCLES INPUT'!$D$2:$D$9999,'QUALIFIED EFH'!BB$4,'HOURS&amp;CYCLES INPUT'!$E$2:$E$9999,'QUALIFIED EFH'!BB$5))</f>
        <v>0</v>
      </c>
      <c r="BC13" s="476">
        <f>IF(BC$2&lt;&gt;"",IF($C13&lt;&gt;"TBA",BC$2/114,0),SUMIFS('HOURS&amp;CYCLES INPUT'!$F$2:$F$9999,'HOURS&amp;CYCLES INPUT'!$C$2:$C$9999,'QUALIFIED EFH'!$C13,'HOURS&amp;CYCLES INPUT'!$D$2:$D$9999,'QUALIFIED EFH'!BC$4,'HOURS&amp;CYCLES INPUT'!$E$2:$E$9999,'QUALIFIED EFH'!BC$5))</f>
        <v>0</v>
      </c>
      <c r="BD13" s="476">
        <f>IF(BD$2&lt;&gt;"",IF($C13&lt;&gt;"TBA",BD$2/114,0),SUMIFS('HOURS&amp;CYCLES INPUT'!$F$2:$F$9999,'HOURS&amp;CYCLES INPUT'!$C$2:$C$9999,'QUALIFIED EFH'!$C13,'HOURS&amp;CYCLES INPUT'!$D$2:$D$9999,'QUALIFIED EFH'!BD$4,'HOURS&amp;CYCLES INPUT'!$E$2:$E$9999,'QUALIFIED EFH'!BD$5))</f>
        <v>0</v>
      </c>
      <c r="BE13" s="476">
        <f>IF(BE$2&lt;&gt;"",IF($C13&lt;&gt;"TBA",BE$2/114,0),SUMIFS('HOURS&amp;CYCLES INPUT'!$F$2:$F$9999,'HOURS&amp;CYCLES INPUT'!$C$2:$C$9999,'QUALIFIED EFH'!$C13,'HOURS&amp;CYCLES INPUT'!$D$2:$D$9999,'QUALIFIED EFH'!BE$4,'HOURS&amp;CYCLES INPUT'!$E$2:$E$9999,'QUALIFIED EFH'!BE$5))</f>
        <v>0</v>
      </c>
      <c r="BF13" s="476">
        <f>IF(BF$2&lt;&gt;"",IF($C13&lt;&gt;"TBA",BF$2/114,0),SUMIFS('HOURS&amp;CYCLES INPUT'!$F$2:$F$9999,'HOURS&amp;CYCLES INPUT'!$C$2:$C$9999,'QUALIFIED EFH'!$C13,'HOURS&amp;CYCLES INPUT'!$D$2:$D$9999,'QUALIFIED EFH'!BF$4,'HOURS&amp;CYCLES INPUT'!$E$2:$E$9999,'QUALIFIED EFH'!BF$5))</f>
        <v>0</v>
      </c>
      <c r="BG13" s="476">
        <f>IF(BG$2&lt;&gt;"",IF($C13&lt;&gt;"TBA",BG$2/114,0),SUMIFS('HOURS&amp;CYCLES INPUT'!$F$2:$F$9999,'HOURS&amp;CYCLES INPUT'!$C$2:$C$9999,'QUALIFIED EFH'!$C13,'HOURS&amp;CYCLES INPUT'!$D$2:$D$9999,'QUALIFIED EFH'!BG$4,'HOURS&amp;CYCLES INPUT'!$E$2:$E$9999,'QUALIFIED EFH'!BG$5))</f>
        <v>0</v>
      </c>
      <c r="BH13" s="476">
        <f>IF(BH$2&lt;&gt;"",IF($C13&lt;&gt;"TBA",BH$2/114,0),SUMIFS('HOURS&amp;CYCLES INPUT'!$F$2:$F$9999,'HOURS&amp;CYCLES INPUT'!$C$2:$C$9999,'QUALIFIED EFH'!$C13,'HOURS&amp;CYCLES INPUT'!$D$2:$D$9999,'QUALIFIED EFH'!BH$4,'HOURS&amp;CYCLES INPUT'!$E$2:$E$9999,'QUALIFIED EFH'!BH$5))</f>
        <v>0</v>
      </c>
      <c r="BI13" s="476">
        <f>IF(BI$2&lt;&gt;"",IF($C13&lt;&gt;"TBA",BI$2/114,0),SUMIFS('HOURS&amp;CYCLES INPUT'!$F$2:$F$9999,'HOURS&amp;CYCLES INPUT'!$C$2:$C$9999,'QUALIFIED EFH'!$C13,'HOURS&amp;CYCLES INPUT'!$D$2:$D$9999,'QUALIFIED EFH'!BI$4,'HOURS&amp;CYCLES INPUT'!$E$2:$E$9999,'QUALIFIED EFH'!BI$5))</f>
        <v>83.81</v>
      </c>
      <c r="BJ13" s="476">
        <f>IF(BJ$2&lt;&gt;"",IF($C13&lt;&gt;"TBA",BJ$2/114,0),SUMIFS('HOURS&amp;CYCLES INPUT'!$F$2:$F$9999,'HOURS&amp;CYCLES INPUT'!$C$2:$C$9999,'QUALIFIED EFH'!$C13,'HOURS&amp;CYCLES INPUT'!$D$2:$D$9999,'QUALIFIED EFH'!BJ$4,'HOURS&amp;CYCLES INPUT'!$E$2:$E$9999,'QUALIFIED EFH'!BJ$5))</f>
        <v>242.27</v>
      </c>
      <c r="BK13" s="476">
        <f>IF(BK$2&lt;&gt;"",IF($C13&lt;&gt;"TBA",BK$2/114,0),SUMIFS('HOURS&amp;CYCLES INPUT'!$F$2:$F$9999,'HOURS&amp;CYCLES INPUT'!$C$2:$C$9999,'QUALIFIED EFH'!$C13,'HOURS&amp;CYCLES INPUT'!$D$2:$D$9999,'QUALIFIED EFH'!BK$4,'HOURS&amp;CYCLES INPUT'!$E$2:$E$9999,'QUALIFIED EFH'!BK$5))</f>
        <v>386</v>
      </c>
      <c r="BL13" s="476">
        <f>IF(BL$2&lt;&gt;"",IF($C13&lt;&gt;"TBA",BL$2/114,0),SUMIFS('HOURS&amp;CYCLES INPUT'!$F$2:$F$9999,'HOURS&amp;CYCLES INPUT'!$C$2:$C$9999,'QUALIFIED EFH'!$C13,'HOURS&amp;CYCLES INPUT'!$D$2:$D$9999,'QUALIFIED EFH'!BL$4,'HOURS&amp;CYCLES INPUT'!$E$2:$E$9999,'QUALIFIED EFH'!BL$5))</f>
        <v>259.95</v>
      </c>
      <c r="BM13" s="476">
        <f>IF(BM$2&lt;&gt;"",IF($C13&lt;&gt;"TBA",BM$2/114,0),SUMIFS('HOURS&amp;CYCLES INPUT'!$F$2:$F$9999,'HOURS&amp;CYCLES INPUT'!$C$2:$C$9999,'QUALIFIED EFH'!$C13,'HOURS&amp;CYCLES INPUT'!$D$2:$D$9999,'QUALIFIED EFH'!BM$4,'HOURS&amp;CYCLES INPUT'!$E$2:$E$9999,'QUALIFIED EFH'!BM$5))</f>
        <v>231.6</v>
      </c>
      <c r="BN13" s="476">
        <f>IF(BN$2&lt;&gt;"",IF($C13&lt;&gt;"TBA",BN$2/114,0),SUMIFS('HOURS&amp;CYCLES INPUT'!$F$2:$F$9999,'HOURS&amp;CYCLES INPUT'!$C$2:$C$9999,'QUALIFIED EFH'!$C13,'HOURS&amp;CYCLES INPUT'!$D$2:$D$9999,'QUALIFIED EFH'!BN$4,'HOURS&amp;CYCLES INPUT'!$E$2:$E$9999,'QUALIFIED EFH'!BN$5))</f>
        <v>314.5</v>
      </c>
      <c r="BO13" s="476">
        <f>IF(BO$2&lt;&gt;"",IF($C13&lt;&gt;"TBA",BO$2/114,0),SUMIFS('HOURS&amp;CYCLES INPUT'!$F$2:$F$9999,'HOURS&amp;CYCLES INPUT'!$C$2:$C$9999,'QUALIFIED EFH'!$C13,'HOURS&amp;CYCLES INPUT'!$D$2:$D$9999,'QUALIFIED EFH'!BO$4,'HOURS&amp;CYCLES INPUT'!$E$2:$E$9999,'QUALIFIED EFH'!BO$5))</f>
        <v>234.81</v>
      </c>
      <c r="BP13" s="476">
        <f>IF(BP$2&lt;&gt;"",IF($C13&lt;&gt;"TBA",BP$2/114,0),SUMIFS('HOURS&amp;CYCLES INPUT'!$F$2:$F$9999,'HOURS&amp;CYCLES INPUT'!$C$2:$C$9999,'QUALIFIED EFH'!$C13,'HOURS&amp;CYCLES INPUT'!$D$2:$D$9999,'QUALIFIED EFH'!BP$4,'HOURS&amp;CYCLES INPUT'!$E$2:$E$9999,'QUALIFIED EFH'!BP$5))</f>
        <v>386.56</v>
      </c>
      <c r="BQ13" s="476">
        <f>IF(BQ$2&lt;&gt;"",IF($C13&lt;&gt;"TBA",BQ$2/114,0),SUMIFS('HOURS&amp;CYCLES INPUT'!$F$2:$F$9999,'HOURS&amp;CYCLES INPUT'!$C$2:$C$9999,'QUALIFIED EFH'!$C13,'HOURS&amp;CYCLES INPUT'!$D$2:$D$9999,'QUALIFIED EFH'!BQ$4,'HOURS&amp;CYCLES INPUT'!$E$2:$E$9999,'QUALIFIED EFH'!BQ$5))</f>
        <v>368.49</v>
      </c>
      <c r="BR13" s="476">
        <f>IF(BR$2&lt;&gt;"",IF($C13&lt;&gt;"TBA",BR$2/114,0),SUMIFS('HOURS&amp;CYCLES INPUT'!$F$2:$F$9999,'HOURS&amp;CYCLES INPUT'!$C$2:$C$9999,'QUALIFIED EFH'!$C13,'HOURS&amp;CYCLES INPUT'!$D$2:$D$9999,'QUALIFIED EFH'!BR$4,'HOURS&amp;CYCLES INPUT'!$E$2:$E$9999,'QUALIFIED EFH'!BR$5))</f>
        <v>346.29</v>
      </c>
      <c r="BS13" s="476">
        <f>IF(BS$2&lt;&gt;"",IF($C13&lt;&gt;"TBA",BS$2/114,0),SUMIFS('HOURS&amp;CYCLES INPUT'!$F$2:$F$9999,'HOURS&amp;CYCLES INPUT'!$C$2:$C$9999,'QUALIFIED EFH'!$C13,'HOURS&amp;CYCLES INPUT'!$D$2:$D$9999,'QUALIFIED EFH'!BS$4,'HOURS&amp;CYCLES INPUT'!$E$2:$E$9999,'QUALIFIED EFH'!BS$5))</f>
        <v>366.42</v>
      </c>
      <c r="BT13" s="476">
        <f>IF(BT$2&lt;&gt;"",IF($C13&lt;&gt;"TBA",BT$2/114,0),SUMIFS('HOURS&amp;CYCLES INPUT'!$F$2:$F$9999,'HOURS&amp;CYCLES INPUT'!$C$2:$C$9999,'QUALIFIED EFH'!$C13,'HOURS&amp;CYCLES INPUT'!$D$2:$D$9999,'QUALIFIED EFH'!BT$4,'HOURS&amp;CYCLES INPUT'!$E$2:$E$9999,'QUALIFIED EFH'!BT$5))</f>
        <v>396.9</v>
      </c>
      <c r="BU13" s="476">
        <f>IF(BU$2&lt;&gt;"",IF($C13&lt;&gt;"TBA",BU$2/114,0),SUMIFS('HOURS&amp;CYCLES INPUT'!$F$2:$F$9999,'HOURS&amp;CYCLES INPUT'!$C$2:$C$9999,'QUALIFIED EFH'!$C13,'HOURS&amp;CYCLES INPUT'!$D$2:$D$9999,'QUALIFIED EFH'!BU$4,'HOURS&amp;CYCLES INPUT'!$E$2:$E$9999,'QUALIFIED EFH'!BU$5))</f>
        <v>343.25</v>
      </c>
      <c r="BV13" s="476">
        <f>IF(BV$2&lt;&gt;"",IF($C13&lt;&gt;"TBA",BV$2/114,0),SUMIFS('HOURS&amp;CYCLES INPUT'!$F$2:$F$9999,'HOURS&amp;CYCLES INPUT'!$C$2:$C$9999,'QUALIFIED EFH'!$C13,'HOURS&amp;CYCLES INPUT'!$D$2:$D$9999,'QUALIFIED EFH'!BV$4,'HOURS&amp;CYCLES INPUT'!$E$2:$E$9999,'QUALIFIED EFH'!BV$5))</f>
        <v>443.65</v>
      </c>
      <c r="BW13" s="476">
        <f>IF(BW$2&lt;&gt;"",IF($C13&lt;&gt;"TBA",BW$2/114,0),SUMIFS('HOURS&amp;CYCLES INPUT'!$F$2:$F$9999,'HOURS&amp;CYCLES INPUT'!$C$2:$C$9999,'QUALIFIED EFH'!$C13,'HOURS&amp;CYCLES INPUT'!$D$2:$D$9999,'QUALIFIED EFH'!BW$4,'HOURS&amp;CYCLES INPUT'!$E$2:$E$9999,'QUALIFIED EFH'!BW$5))</f>
        <v>377.15</v>
      </c>
      <c r="BX13" s="476">
        <f>IF(BX$2&lt;&gt;"",IF($C13&lt;&gt;"TBA",BX$2/114,0),SUMIFS('HOURS&amp;CYCLES INPUT'!$F$2:$F$9999,'HOURS&amp;CYCLES INPUT'!$C$2:$C$9999,'QUALIFIED EFH'!$C13,'HOURS&amp;CYCLES INPUT'!$D$2:$D$9999,'QUALIFIED EFH'!BX$4,'HOURS&amp;CYCLES INPUT'!$E$2:$E$9999,'QUALIFIED EFH'!BX$5))</f>
        <v>457.96</v>
      </c>
      <c r="BY13" s="476">
        <f>IF(BY$2&lt;&gt;"",IF($C13&lt;&gt;"TBA",BY$2/114,0),SUMIFS('HOURS&amp;CYCLES INPUT'!$F$2:$F$9999,'HOURS&amp;CYCLES INPUT'!$C$2:$C$9999,'QUALIFIED EFH'!$C13,'HOURS&amp;CYCLES INPUT'!$D$2:$D$9999,'QUALIFIED EFH'!BY$4,'HOURS&amp;CYCLES INPUT'!$E$2:$E$9999,'QUALIFIED EFH'!BY$5))</f>
        <v>391.05</v>
      </c>
      <c r="BZ13" s="476">
        <f>IF(BZ$2&lt;&gt;"",IF($C13&lt;&gt;"TBA",BZ$2/114,0),SUMIFS('HOURS&amp;CYCLES INPUT'!$F$2:$F$9999,'HOURS&amp;CYCLES INPUT'!$C$2:$C$9999,'QUALIFIED EFH'!$C13,'HOURS&amp;CYCLES INPUT'!$D$2:$D$9999,'QUALIFIED EFH'!BZ$4,'HOURS&amp;CYCLES INPUT'!$E$2:$E$9999,'QUALIFIED EFH'!BZ$5))</f>
        <v>429.25</v>
      </c>
      <c r="CA13" s="476">
        <f>IF(CA$2&lt;&gt;"",IF($C13&lt;&gt;"TBA",CA$2/114,0),SUMIFS('HOURS&amp;CYCLES INPUT'!$F$2:$F$9999,'HOURS&amp;CYCLES INPUT'!$C$2:$C$9999,'QUALIFIED EFH'!$C13,'HOURS&amp;CYCLES INPUT'!$D$2:$D$9999,'QUALIFIED EFH'!CA$4,'HOURS&amp;CYCLES INPUT'!$E$2:$E$9999,'QUALIFIED EFH'!CA$5))</f>
        <v>482.3</v>
      </c>
      <c r="CB13" s="476">
        <f>IF(CB$2&lt;&gt;"",IF($C13&lt;&gt;"TBA",CB$2/114,0),SUMIFS('HOURS&amp;CYCLES INPUT'!$F$2:$F$9999,'HOURS&amp;CYCLES INPUT'!$C$2:$C$9999,'QUALIFIED EFH'!$C13,'HOURS&amp;CYCLES INPUT'!$D$2:$D$9999,'QUALIFIED EFH'!CB$4,'HOURS&amp;CYCLES INPUT'!$E$2:$E$9999,'QUALIFIED EFH'!CB$5))</f>
        <v>422.2</v>
      </c>
      <c r="CC13" s="476">
        <f>IF(CC$2&lt;&gt;"",IF($C13&lt;&gt;"TBA",CC$2/114,0),SUMIFS('HOURS&amp;CYCLES INPUT'!$F$2:$F$9999,'HOURS&amp;CYCLES INPUT'!$C$2:$C$9999,'QUALIFIED EFH'!$C13,'HOURS&amp;CYCLES INPUT'!$D$2:$D$9999,'QUALIFIED EFH'!CC$4,'HOURS&amp;CYCLES INPUT'!$E$2:$E$9999,'QUALIFIED EFH'!CC$5))</f>
        <v>266.17</v>
      </c>
      <c r="CD13" s="476">
        <f>IF(CD$2&lt;&gt;"",IF($C13&lt;&gt;"TBA",CD$2/114,0),SUMIFS('HOURS&amp;CYCLES INPUT'!$F$2:$F$9999,'HOURS&amp;CYCLES INPUT'!$C$2:$C$9999,'QUALIFIED EFH'!$C13,'HOURS&amp;CYCLES INPUT'!$D$2:$D$9999,'QUALIFIED EFH'!CD$4,'HOURS&amp;CYCLES INPUT'!$E$2:$E$9999,'QUALIFIED EFH'!CD$5))</f>
        <v>231.29</v>
      </c>
      <c r="CE13" s="476">
        <f>IF(CE$2&lt;&gt;"",IF($C13&lt;&gt;"TBA",CE$2/114,0),SUMIFS('HOURS&amp;CYCLES INPUT'!$F$2:$F$9999,'HOURS&amp;CYCLES INPUT'!$C$2:$C$9999,'QUALIFIED EFH'!$C13,'HOURS&amp;CYCLES INPUT'!$D$2:$D$9999,'QUALIFIED EFH'!CE$4,'HOURS&amp;CYCLES INPUT'!$E$2:$E$9999,'QUALIFIED EFH'!CE$5))</f>
        <v>455.08</v>
      </c>
      <c r="CF13" s="476">
        <f>IF(CF$2&lt;&gt;"",IF($C13&lt;&gt;"TBA",CF$2/114,0),SUMIFS('HOURS&amp;CYCLES INPUT'!$F$2:$F$9999,'HOURS&amp;CYCLES INPUT'!$C$2:$C$9999,'QUALIFIED EFH'!$C13,'HOURS&amp;CYCLES INPUT'!$D$2:$D$9999,'QUALIFIED EFH'!CF$4,'HOURS&amp;CYCLES INPUT'!$E$2:$E$9999,'QUALIFIED EFH'!CF$5))</f>
        <v>437.81</v>
      </c>
      <c r="CG13" s="476">
        <f>IF(CG$2&lt;&gt;"",IF($C13&lt;&gt;"TBA",CG$2/114,0),SUMIFS('HOURS&amp;CYCLES INPUT'!$F$2:$F$9999,'HOURS&amp;CYCLES INPUT'!$C$2:$C$9999,'QUALIFIED EFH'!$C13,'HOURS&amp;CYCLES INPUT'!$D$2:$D$9999,'QUALIFIED EFH'!CG$4,'HOURS&amp;CYCLES INPUT'!$E$2:$E$9999,'QUALIFIED EFH'!CG$5))</f>
        <v>418.95</v>
      </c>
      <c r="CH13" s="476">
        <f>IF(CH$2&lt;&gt;"",IF($C13&lt;&gt;"TBA",CH$2/114,0),SUMIFS('HOURS&amp;CYCLES INPUT'!$F$2:$F$9999,'HOURS&amp;CYCLES INPUT'!$C$2:$C$9999,'QUALIFIED EFH'!$C13,'HOURS&amp;CYCLES INPUT'!$D$2:$D$9999,'QUALIFIED EFH'!CH$4,'HOURS&amp;CYCLES INPUT'!$E$2:$E$9999,'QUALIFIED EFH'!CH$5))</f>
        <v>224.71</v>
      </c>
      <c r="CI13" s="476">
        <f>IF(CI$2&lt;&gt;"",IF($C13&lt;&gt;"TBA",CI$2/114,0),SUMIFS('HOURS&amp;CYCLES INPUT'!$F$2:$F$9999,'HOURS&amp;CYCLES INPUT'!$C$2:$C$9999,'QUALIFIED EFH'!$C13,'HOURS&amp;CYCLES INPUT'!$D$2:$D$9999,'QUALIFIED EFH'!CI$4,'HOURS&amp;CYCLES INPUT'!$E$2:$E$9999,'QUALIFIED EFH'!CI$5))</f>
        <v>0</v>
      </c>
      <c r="CJ13" s="476">
        <f>IF(CJ$2&lt;&gt;"",IF($C13&lt;&gt;"TBA",CJ$2/114,0),SUMIFS('HOURS&amp;CYCLES INPUT'!$F$2:$F$9999,'HOURS&amp;CYCLES INPUT'!$C$2:$C$9999,'QUALIFIED EFH'!$C13,'HOURS&amp;CYCLES INPUT'!$D$2:$D$9999,'QUALIFIED EFH'!CJ$4,'HOURS&amp;CYCLES INPUT'!$E$2:$E$9999,'QUALIFIED EFH'!CJ$5))</f>
        <v>0</v>
      </c>
      <c r="CK13" s="476">
        <f>IF(CK$2&lt;&gt;"",IF($C13&lt;&gt;"TBA",CK$2/114,0),SUMIFS('HOURS&amp;CYCLES INPUT'!$F$2:$F$9999,'HOURS&amp;CYCLES INPUT'!$C$2:$C$9999,'QUALIFIED EFH'!$C13,'HOURS&amp;CYCLES INPUT'!$D$2:$D$9999,'QUALIFIED EFH'!CK$4,'HOURS&amp;CYCLES INPUT'!$E$2:$E$9999,'QUALIFIED EFH'!CK$5))</f>
        <v>0</v>
      </c>
      <c r="CL13" s="476">
        <f>IF(CL$2&lt;&gt;"",IF($C13&lt;&gt;"TBA",CL$2/114,0),SUMIFS('HOURS&amp;CYCLES INPUT'!$F$2:$F$9999,'HOURS&amp;CYCLES INPUT'!$C$2:$C$9999,'QUALIFIED EFH'!$C13,'HOURS&amp;CYCLES INPUT'!$D$2:$D$9999,'QUALIFIED EFH'!CL$4,'HOURS&amp;CYCLES INPUT'!$E$2:$E$9999,'QUALIFIED EFH'!CL$5))</f>
        <v>0</v>
      </c>
      <c r="CM13" s="476">
        <f>IF(CM$2&lt;&gt;"",IF($C13&lt;&gt;"TBA",CM$2/114,0),SUMIFS('HOURS&amp;CYCLES INPUT'!$F$2:$F$9999,'HOURS&amp;CYCLES INPUT'!$C$2:$C$9999,'QUALIFIED EFH'!$C13,'HOURS&amp;CYCLES INPUT'!$D$2:$D$9999,'QUALIFIED EFH'!CM$4,'HOURS&amp;CYCLES INPUT'!$E$2:$E$9999,'QUALIFIED EFH'!CM$5))</f>
        <v>0</v>
      </c>
      <c r="CN13" s="476">
        <f>IF(CN$2&lt;&gt;"",IF($C13&lt;&gt;"TBA",CN$2/114,0),SUMIFS('HOURS&amp;CYCLES INPUT'!$F$2:$F$9999,'HOURS&amp;CYCLES INPUT'!$C$2:$C$9999,'QUALIFIED EFH'!$C13,'HOURS&amp;CYCLES INPUT'!$D$2:$D$9999,'QUALIFIED EFH'!CN$4,'HOURS&amp;CYCLES INPUT'!$E$2:$E$9999,'QUALIFIED EFH'!CN$5))</f>
        <v>0</v>
      </c>
      <c r="CO13" s="476">
        <f>IF(CO$2&lt;&gt;"",IF($C13&lt;&gt;"TBA",CO$2/114,0),SUMIFS('HOURS&amp;CYCLES INPUT'!$F$2:$F$9999,'HOURS&amp;CYCLES INPUT'!$C$2:$C$9999,'QUALIFIED EFH'!$C13,'HOURS&amp;CYCLES INPUT'!$D$2:$D$9999,'QUALIFIED EFH'!CO$4,'HOURS&amp;CYCLES INPUT'!$E$2:$E$9999,'QUALIFIED EFH'!CO$5))</f>
        <v>0</v>
      </c>
      <c r="CP13" s="476">
        <f>IF(CP$2&lt;&gt;"",IF($C13&lt;&gt;"TBA",CP$2/114,0),SUMIFS('HOURS&amp;CYCLES INPUT'!$F$2:$F$9999,'HOURS&amp;CYCLES INPUT'!$C$2:$C$9999,'QUALIFIED EFH'!$C13,'HOURS&amp;CYCLES INPUT'!$D$2:$D$9999,'QUALIFIED EFH'!CP$4,'HOURS&amp;CYCLES INPUT'!$E$2:$E$9999,'QUALIFIED EFH'!CP$5))</f>
        <v>0</v>
      </c>
      <c r="CQ13" s="476">
        <f>IF(CQ$2&lt;&gt;"",IF($C13&lt;&gt;"TBA",CQ$2/114,0),SUMIFS('HOURS&amp;CYCLES INPUT'!$F$2:$F$9999,'HOURS&amp;CYCLES INPUT'!$C$2:$C$9999,'QUALIFIED EFH'!$C13,'HOURS&amp;CYCLES INPUT'!$D$2:$D$9999,'QUALIFIED EFH'!CQ$4,'HOURS&amp;CYCLES INPUT'!$E$2:$E$9999,'QUALIFIED EFH'!CQ$5))</f>
        <v>0</v>
      </c>
      <c r="CR13" s="476">
        <f>IF(CR$2&lt;&gt;"",IF($C13&lt;&gt;"TBA",CR$2/114,0),SUMIFS('HOURS&amp;CYCLES INPUT'!$F$2:$F$9999,'HOURS&amp;CYCLES INPUT'!$C$2:$C$9999,'QUALIFIED EFH'!$C13,'HOURS&amp;CYCLES INPUT'!$D$2:$D$9999,'QUALIFIED EFH'!CR$4,'HOURS&amp;CYCLES INPUT'!$E$2:$E$9999,'QUALIFIED EFH'!CR$5))</f>
        <v>0</v>
      </c>
      <c r="CS13" s="476">
        <f>IF(CS$2&lt;&gt;"",IF($C13&lt;&gt;"TBA",CS$2/114,0),SUMIFS('HOURS&amp;CYCLES INPUT'!$F$2:$F$9999,'HOURS&amp;CYCLES INPUT'!$C$2:$C$9999,'QUALIFIED EFH'!$C13,'HOURS&amp;CYCLES INPUT'!$D$2:$D$9999,'QUALIFIED EFH'!CS$4,'HOURS&amp;CYCLES INPUT'!$E$2:$E$9999,'QUALIFIED EFH'!CS$5))</f>
        <v>0</v>
      </c>
      <c r="CT13" s="476">
        <f>IF(CT$2&lt;&gt;"",IF($C13&lt;&gt;"TBA",CT$2/114,0),SUMIFS('HOURS&amp;CYCLES INPUT'!$F$2:$F$9999,'HOURS&amp;CYCLES INPUT'!$C$2:$C$9999,'QUALIFIED EFH'!$C13,'HOURS&amp;CYCLES INPUT'!$D$2:$D$9999,'QUALIFIED EFH'!CT$4,'HOURS&amp;CYCLES INPUT'!$E$2:$E$9999,'QUALIFIED EFH'!CT$5))</f>
        <v>0</v>
      </c>
      <c r="CU13" s="476">
        <f>IF(CU$2&lt;&gt;"",IF($C13&lt;&gt;"TBA",CU$2/114,0),SUMIFS('HOURS&amp;CYCLES INPUT'!$F$2:$F$9999,'HOURS&amp;CYCLES INPUT'!$C$2:$C$9999,'QUALIFIED EFH'!$C13,'HOURS&amp;CYCLES INPUT'!$D$2:$D$9999,'QUALIFIED EFH'!CU$4,'HOURS&amp;CYCLES INPUT'!$E$2:$E$9999,'QUALIFIED EFH'!CU$5))</f>
        <v>0</v>
      </c>
      <c r="CV13" s="476">
        <f>IF(CV$2&lt;&gt;"",IF($C13&lt;&gt;"TBA",CV$2/114,0),SUMIFS('HOURS&amp;CYCLES INPUT'!$F$2:$F$9999,'HOURS&amp;CYCLES INPUT'!$C$2:$C$9999,'QUALIFIED EFH'!$C13,'HOURS&amp;CYCLES INPUT'!$D$2:$D$9999,'QUALIFIED EFH'!CV$4,'HOURS&amp;CYCLES INPUT'!$E$2:$E$9999,'QUALIFIED EFH'!CV$5))</f>
        <v>0</v>
      </c>
      <c r="CW13" s="476">
        <f>IF(CW$2&lt;&gt;"",IF($C13&lt;&gt;"TBA",CW$2/114,0),SUMIFS('HOURS&amp;CYCLES INPUT'!$F$2:$F$9999,'HOURS&amp;CYCLES INPUT'!$C$2:$C$9999,'QUALIFIED EFH'!$C13,'HOURS&amp;CYCLES INPUT'!$D$2:$D$9999,'QUALIFIED EFH'!CW$4,'HOURS&amp;CYCLES INPUT'!$E$2:$E$9999,'QUALIFIED EFH'!CW$5))</f>
        <v>105.69</v>
      </c>
      <c r="CX13" s="476">
        <f>IF(CX$2&lt;&gt;"",IF($C13&lt;&gt;"TBA",CX$2/114,0),SUMIFS('HOURS&amp;CYCLES INPUT'!$F$2:$F$9999,'HOURS&amp;CYCLES INPUT'!$C$2:$C$9999,'QUALIFIED EFH'!$C13,'HOURS&amp;CYCLES INPUT'!$D$2:$D$9999,'QUALIFIED EFH'!CX$4,'HOURS&amp;CYCLES INPUT'!$E$2:$E$9999,'QUALIFIED EFH'!CX$5))</f>
        <v>417.8</v>
      </c>
      <c r="CY13" s="476">
        <f>IF(CY$2&lt;&gt;"",IF($C13&lt;&gt;"TBA",CY$2/114,0),SUMIFS('HOURS&amp;CYCLES INPUT'!$F$2:$F$9999,'HOURS&amp;CYCLES INPUT'!$C$2:$C$9999,'QUALIFIED EFH'!$C13,'HOURS&amp;CYCLES INPUT'!$D$2:$D$9999,'QUALIFIED EFH'!CY$4,'HOURS&amp;CYCLES INPUT'!$E$2:$E$9999,'QUALIFIED EFH'!CY$5))</f>
        <v>469.6</v>
      </c>
      <c r="CZ13" s="476">
        <f>IF(CZ$2&lt;&gt;"",IF($C13&lt;&gt;"TBA",CZ$2/114,0),SUMIFS('HOURS&amp;CYCLES INPUT'!$F$2:$F$9999,'HOURS&amp;CYCLES INPUT'!$C$2:$C$9999,'QUALIFIED EFH'!$C13,'HOURS&amp;CYCLES INPUT'!$D$2:$D$9999,'QUALIFIED EFH'!CZ$4,'HOURS&amp;CYCLES INPUT'!$E$2:$E$9999,'QUALIFIED EFH'!CZ$5))</f>
        <v>463.25</v>
      </c>
      <c r="DA13" s="476">
        <f>IF(DA$2&lt;&gt;"",IF($C13&lt;&gt;"TBA",DA$2/114,0),SUMIFS('HOURS&amp;CYCLES INPUT'!$F$2:$F$9999,'HOURS&amp;CYCLES INPUT'!$C$2:$C$9999,'QUALIFIED EFH'!$C13,'HOURS&amp;CYCLES INPUT'!$D$2:$D$9999,'QUALIFIED EFH'!DA$4,'HOURS&amp;CYCLES INPUT'!$E$2:$E$9999,'QUALIFIED EFH'!DA$5))</f>
        <v>391.57</v>
      </c>
      <c r="DB13" s="476">
        <f>IF(DB$2&lt;&gt;"",IF($C13&lt;&gt;"TBA",DB$2/114,0),SUMIFS('HOURS&amp;CYCLES INPUT'!$F$2:$F$9999,'HOURS&amp;CYCLES INPUT'!$C$2:$C$9999,'QUALIFIED EFH'!$C13,'HOURS&amp;CYCLES INPUT'!$D$2:$D$9999,'QUALIFIED EFH'!DB$4,'HOURS&amp;CYCLES INPUT'!$E$2:$E$9999,'QUALIFIED EFH'!DB$5))</f>
        <v>479.91</v>
      </c>
      <c r="DC13" s="476">
        <f>IF(DC$2&lt;&gt;"",IF($C13&lt;&gt;"TBA",DC$2/114,0),SUMIFS('HOURS&amp;CYCLES INPUT'!$F$2:$F$9999,'HOURS&amp;CYCLES INPUT'!$C$2:$C$9999,'QUALIFIED EFH'!$C13,'HOURS&amp;CYCLES INPUT'!$D$2:$D$9999,'QUALIFIED EFH'!DC$4,'HOURS&amp;CYCLES INPUT'!$E$2:$E$9999,'QUALIFIED EFH'!DC$5))</f>
        <v>444.69</v>
      </c>
      <c r="DD13" s="476">
        <f>IF(DD$2&lt;&gt;"",IF($C13&lt;&gt;"TBA",DD$2/114,0),SUMIFS('HOURS&amp;CYCLES INPUT'!$F$2:$F$9999,'HOURS&amp;CYCLES INPUT'!$C$2:$C$9999,'QUALIFIED EFH'!$C13,'HOURS&amp;CYCLES INPUT'!$D$2:$D$9999,'QUALIFIED EFH'!DD$4,'HOURS&amp;CYCLES INPUT'!$E$2:$E$9999,'QUALIFIED EFH'!DD$5))</f>
        <v>418.58</v>
      </c>
      <c r="DE13" s="476">
        <f>IF(DE$2&lt;&gt;"",IF($C13&lt;&gt;"TBA",DE$2/114,0),SUMIFS('HOURS&amp;CYCLES INPUT'!$F$2:$F$9999,'HOURS&amp;CYCLES INPUT'!$C$2:$C$9999,'QUALIFIED EFH'!$C13,'HOURS&amp;CYCLES INPUT'!$D$2:$D$9999,'QUALIFIED EFH'!DE$4,'HOURS&amp;CYCLES INPUT'!$E$2:$E$9999,'QUALIFIED EFH'!DE$5))</f>
        <v>356.57</v>
      </c>
      <c r="DF13" s="476">
        <f>IF(DF$2&lt;&gt;"",IF($C13&lt;&gt;"TBA",DF$2/114,0),SUMIFS('HOURS&amp;CYCLES INPUT'!$F$2:$F$9999,'HOURS&amp;CYCLES INPUT'!$C$2:$C$9999,'QUALIFIED EFH'!$C13,'HOURS&amp;CYCLES INPUT'!$D$2:$D$9999,'QUALIFIED EFH'!DF$4,'HOURS&amp;CYCLES INPUT'!$E$2:$E$9999,'QUALIFIED EFH'!DF$5))</f>
        <v>229.36</v>
      </c>
      <c r="DG13" s="476">
        <f>IF(DG$2&lt;&gt;"",IF($C13&lt;&gt;"TBA",DG$2/114,0),SUMIFS('HOURS&amp;CYCLES INPUT'!$F$2:$F$9999,'HOURS&amp;CYCLES INPUT'!$C$2:$C$9999,'QUALIFIED EFH'!$C13,'HOURS&amp;CYCLES INPUT'!$D$2:$D$9999,'QUALIFIED EFH'!DG$4,'HOURS&amp;CYCLES INPUT'!$E$2:$E$9999,'QUALIFIED EFH'!DG$5))</f>
        <v>181.65</v>
      </c>
      <c r="DH13" s="476">
        <f>IF(DH$2&lt;&gt;"",IF($C13&lt;&gt;"TBA",DH$2/114,0),SUMIFS('HOURS&amp;CYCLES INPUT'!$F$2:$F$9999,'HOURS&amp;CYCLES INPUT'!$C$2:$C$9999,'QUALIFIED EFH'!$C13,'HOURS&amp;CYCLES INPUT'!$D$2:$D$9999,'QUALIFIED EFH'!DH$4,'HOURS&amp;CYCLES INPUT'!$E$2:$E$9999,'QUALIFIED EFH'!DH$5))</f>
        <v>0</v>
      </c>
      <c r="DI13" s="476">
        <f>IF(DI$2&lt;&gt;"",IF($C13&lt;&gt;"TBA",DI$2/114,0),SUMIFS('HOURS&amp;CYCLES INPUT'!$F$2:$F$9999,'HOURS&amp;CYCLES INPUT'!$C$2:$C$9999,'QUALIFIED EFH'!$C13,'HOURS&amp;CYCLES INPUT'!$D$2:$D$9999,'QUALIFIED EFH'!DI$4,'HOURS&amp;CYCLES INPUT'!$E$2:$E$9999,'QUALIFIED EFH'!DI$5))</f>
        <v>0</v>
      </c>
      <c r="DJ13" s="476">
        <f>IF(DJ$2&lt;&gt;"",IF($C13&lt;&gt;"TBA",DJ$2/114,0),SUMIFS('HOURS&amp;CYCLES INPUT'!$F$2:$F$9999,'HOURS&amp;CYCLES INPUT'!$C$2:$C$9999,'QUALIFIED EFH'!$C13,'HOURS&amp;CYCLES INPUT'!$D$2:$D$9999,'QUALIFIED EFH'!DJ$4,'HOURS&amp;CYCLES INPUT'!$E$2:$E$9999,'QUALIFIED EFH'!DJ$5))</f>
        <v>0</v>
      </c>
      <c r="DK13" s="476">
        <f>IF(DK$2&lt;&gt;"",IF($C13&lt;&gt;"TBA",DK$2/114,0),SUMIFS('HOURS&amp;CYCLES INPUT'!$F$2:$F$9999,'HOURS&amp;CYCLES INPUT'!$C$2:$C$9999,'QUALIFIED EFH'!$C13,'HOURS&amp;CYCLES INPUT'!$D$2:$D$9999,'QUALIFIED EFH'!DK$4,'HOURS&amp;CYCLES INPUT'!$E$2:$E$9999,'QUALIFIED EFH'!DK$5))</f>
        <v>0</v>
      </c>
      <c r="DL13" s="476">
        <f>IF(DL$2&lt;&gt;"",IF($C13&lt;&gt;"TBA",DL$2/114,0),SUMIFS('HOURS&amp;CYCLES INPUT'!$F$2:$F$9999,'HOURS&amp;CYCLES INPUT'!$C$2:$C$9999,'QUALIFIED EFH'!$C13,'HOURS&amp;CYCLES INPUT'!$D$2:$D$9999,'QUALIFIED EFH'!DL$4,'HOURS&amp;CYCLES INPUT'!$E$2:$E$9999,'QUALIFIED EFH'!DL$5))</f>
        <v>0</v>
      </c>
      <c r="DM13" s="476">
        <f>IF(DM$2&lt;&gt;"",IF($C13&lt;&gt;"TBA",DM$2/114,0),SUMIFS('HOURS&amp;CYCLES INPUT'!$F$2:$F$9999,'HOURS&amp;CYCLES INPUT'!$C$2:$C$9999,'QUALIFIED EFH'!$C13,'HOURS&amp;CYCLES INPUT'!$D$2:$D$9999,'QUALIFIED EFH'!DM$4,'HOURS&amp;CYCLES INPUT'!$E$2:$E$9999,'QUALIFIED EFH'!DM$5))</f>
        <v>0</v>
      </c>
      <c r="DN13" s="476">
        <f>IF(DN$2&lt;&gt;"",IF($C13&lt;&gt;"TBA",DN$2/114,0),SUMIFS('HOURS&amp;CYCLES INPUT'!$F$2:$F$9999,'HOURS&amp;CYCLES INPUT'!$C$2:$C$9999,'QUALIFIED EFH'!$C13,'HOURS&amp;CYCLES INPUT'!$D$2:$D$9999,'QUALIFIED EFH'!DN$4,'HOURS&amp;CYCLES INPUT'!$E$2:$E$9999,'QUALIFIED EFH'!DN$5))</f>
        <v>0</v>
      </c>
      <c r="DO13" s="476">
        <f>IF(DO$2&lt;&gt;"",IF($C13&lt;&gt;"TBA",DO$2/114,0),SUMIFS('HOURS&amp;CYCLES INPUT'!$F$2:$F$9999,'HOURS&amp;CYCLES INPUT'!$C$2:$C$9999,'QUALIFIED EFH'!$C13,'HOURS&amp;CYCLES INPUT'!$D$2:$D$9999,'QUALIFIED EFH'!DO$4,'HOURS&amp;CYCLES INPUT'!$E$2:$E$9999,'QUALIFIED EFH'!DO$5))</f>
        <v>0</v>
      </c>
      <c r="DP13" s="476">
        <f>IF(DP$2&lt;&gt;"",IF($C13&lt;&gt;"TBA",DP$2/114,0),SUMIFS('HOURS&amp;CYCLES INPUT'!$F$2:$F$9999,'HOURS&amp;CYCLES INPUT'!$C$2:$C$9999,'QUALIFIED EFH'!$C13,'HOURS&amp;CYCLES INPUT'!$D$2:$D$9999,'QUALIFIED EFH'!DP$4,'HOURS&amp;CYCLES INPUT'!$E$2:$E$9999,'QUALIFIED EFH'!DP$5))</f>
        <v>0</v>
      </c>
      <c r="DQ13" s="476">
        <f>IF(DQ$2&lt;&gt;"",IF($C13&lt;&gt;"TBA",DQ$2/114,0),SUMIFS('HOURS&amp;CYCLES INPUT'!$F$2:$F$9999,'HOURS&amp;CYCLES INPUT'!$C$2:$C$9999,'QUALIFIED EFH'!$C13,'HOURS&amp;CYCLES INPUT'!$D$2:$D$9999,'QUALIFIED EFH'!DQ$4,'HOURS&amp;CYCLES INPUT'!$E$2:$E$9999,'QUALIFIED EFH'!DQ$5))</f>
        <v>0</v>
      </c>
      <c r="DR13" s="476">
        <f>IF(DR$2&lt;&gt;"",IF($C13&lt;&gt;"TBA",DR$2/114,0),SUMIFS('HOURS&amp;CYCLES INPUT'!$F$2:$F$9999,'HOURS&amp;CYCLES INPUT'!$C$2:$C$9999,'QUALIFIED EFH'!$C13,'HOURS&amp;CYCLES INPUT'!$D$2:$D$9999,'QUALIFIED EFH'!DR$4,'HOURS&amp;CYCLES INPUT'!$E$2:$E$9999,'QUALIFIED EFH'!DR$5))</f>
        <v>0</v>
      </c>
      <c r="DS13" s="476">
        <f>IF(DS$2&lt;&gt;"",IF($C13&lt;&gt;"TBA",DS$2/114,0),SUMIFS('HOURS&amp;CYCLES INPUT'!$F$2:$F$9999,'HOURS&amp;CYCLES INPUT'!$C$2:$C$9999,'QUALIFIED EFH'!$C13,'HOURS&amp;CYCLES INPUT'!$D$2:$D$9999,'QUALIFIED EFH'!DS$4,'HOURS&amp;CYCLES INPUT'!$E$2:$E$9999,'QUALIFIED EFH'!DS$5))</f>
        <v>0</v>
      </c>
      <c r="DT13" s="476">
        <f>IF(DT$2&lt;&gt;"",IF($C13&lt;&gt;"TBA",DT$2/114,0),SUMIFS('HOURS&amp;CYCLES INPUT'!$F$2:$F$9999,'HOURS&amp;CYCLES INPUT'!$C$2:$C$9999,'QUALIFIED EFH'!$C13,'HOURS&amp;CYCLES INPUT'!$D$2:$D$9999,'QUALIFIED EFH'!DT$4,'HOURS&amp;CYCLES INPUT'!$E$2:$E$9999,'QUALIFIED EFH'!DT$5))</f>
        <v>0</v>
      </c>
      <c r="DU13" s="476">
        <f>IF(DU$2&lt;&gt;"",IF($C13&lt;&gt;"TBA",DU$2/114,0),SUMIFS('HOURS&amp;CYCLES INPUT'!$F$2:$F$9999,'HOURS&amp;CYCLES INPUT'!$C$2:$C$9999,'QUALIFIED EFH'!$C13,'HOURS&amp;CYCLES INPUT'!$D$2:$D$9999,'QUALIFIED EFH'!DU$4,'HOURS&amp;CYCLES INPUT'!$E$2:$E$9999,'QUALIFIED EFH'!DU$5))</f>
        <v>0</v>
      </c>
      <c r="DV13" s="476">
        <f>IF(DV$2&lt;&gt;"",IF($C13&lt;&gt;"TBA",DV$2/114,0),SUMIFS('HOURS&amp;CYCLES INPUT'!$F$2:$F$9999,'HOURS&amp;CYCLES INPUT'!$C$2:$C$9999,'QUALIFIED EFH'!$C13,'HOURS&amp;CYCLES INPUT'!$D$2:$D$9999,'QUALIFIED EFH'!DV$4,'HOURS&amp;CYCLES INPUT'!$E$2:$E$9999,'QUALIFIED EFH'!DV$5))</f>
        <v>0</v>
      </c>
      <c r="DW13" s="476">
        <f>IF(DW$2&lt;&gt;"",IF($C13&lt;&gt;"TBA",DW$2/114,0),SUMIFS('HOURS&amp;CYCLES INPUT'!$F$2:$F$9999,'HOURS&amp;CYCLES INPUT'!$C$2:$C$9999,'QUALIFIED EFH'!$C13,'HOURS&amp;CYCLES INPUT'!$D$2:$D$9999,'QUALIFIED EFH'!DW$4,'HOURS&amp;CYCLES INPUT'!$E$2:$E$9999,'QUALIFIED EFH'!DW$5))</f>
        <v>0</v>
      </c>
      <c r="DX13" s="476">
        <f>IF(DX$2&lt;&gt;"",IF($C13&lt;&gt;"TBA",DX$2/114,0),SUMIFS('HOURS&amp;CYCLES INPUT'!$F$2:$F$9999,'HOURS&amp;CYCLES INPUT'!$C$2:$C$9999,'QUALIFIED EFH'!$C13,'HOURS&amp;CYCLES INPUT'!$D$2:$D$9999,'QUALIFIED EFH'!DX$4,'HOURS&amp;CYCLES INPUT'!$E$2:$E$9999,'QUALIFIED EFH'!DX$5))</f>
        <v>0</v>
      </c>
      <c r="DY13" s="476">
        <f>IF(DY$2&lt;&gt;"",IF($C13&lt;&gt;"TBA",DY$2/114,0),SUMIFS('HOURS&amp;CYCLES INPUT'!$F$2:$F$9999,'HOURS&amp;CYCLES INPUT'!$C$2:$C$9999,'QUALIFIED EFH'!$C13,'HOURS&amp;CYCLES INPUT'!$D$2:$D$9999,'QUALIFIED EFH'!DY$4,'HOURS&amp;CYCLES INPUT'!$E$2:$E$9999,'QUALIFIED EFH'!DY$5))</f>
        <v>0</v>
      </c>
      <c r="DZ13" s="476">
        <f>IF(DZ$2&lt;&gt;"",IF($C13&lt;&gt;"TBA",DZ$2/114,0),SUMIFS('HOURS&amp;CYCLES INPUT'!$F$2:$F$9999,'HOURS&amp;CYCLES INPUT'!$C$2:$C$9999,'QUALIFIED EFH'!$C13,'HOURS&amp;CYCLES INPUT'!$D$2:$D$9999,'QUALIFIED EFH'!DZ$4,'HOURS&amp;CYCLES INPUT'!$E$2:$E$9999,'QUALIFIED EFH'!DZ$5))</f>
        <v>0</v>
      </c>
      <c r="EA13" s="476">
        <f>IF(EA$2&lt;&gt;"",IF($C13&lt;&gt;"TBA",EA$2/114,0),SUMIFS('HOURS&amp;CYCLES INPUT'!$F$2:$F$9999,'HOURS&amp;CYCLES INPUT'!$C$2:$C$9999,'QUALIFIED EFH'!$C13,'HOURS&amp;CYCLES INPUT'!$D$2:$D$9999,'QUALIFIED EFH'!EA$4,'HOURS&amp;CYCLES INPUT'!$E$2:$E$9999,'QUALIFIED EFH'!EA$5))</f>
        <v>0</v>
      </c>
      <c r="EB13" s="476">
        <f>IF(EB$2&lt;&gt;"",IF($C13&lt;&gt;"TBA",EB$2/114,0),SUMIFS('HOURS&amp;CYCLES INPUT'!$F$2:$F$9999,'HOURS&amp;CYCLES INPUT'!$C$2:$C$9999,'QUALIFIED EFH'!$C13,'HOURS&amp;CYCLES INPUT'!$D$2:$D$9999,'QUALIFIED EFH'!EB$4,'HOURS&amp;CYCLES INPUT'!$E$2:$E$9999,'QUALIFIED EFH'!EB$5))</f>
        <v>0</v>
      </c>
      <c r="EC13" s="476">
        <f>IF(EC$2&lt;&gt;"",IF($C13&lt;&gt;"TBA",EC$2/114,0),SUMIFS('HOURS&amp;CYCLES INPUT'!$F$2:$F$9999,'HOURS&amp;CYCLES INPUT'!$C$2:$C$9999,'QUALIFIED EFH'!$C13,'HOURS&amp;CYCLES INPUT'!$D$2:$D$9999,'QUALIFIED EFH'!EC$4,'HOURS&amp;CYCLES INPUT'!$E$2:$E$9999,'QUALIFIED EFH'!EC$5))</f>
        <v>0</v>
      </c>
      <c r="ED13" s="476">
        <f>IF(ED$2&lt;&gt;"",IF($C13&lt;&gt;"TBA",ED$2/114,0),SUMIFS('HOURS&amp;CYCLES INPUT'!$F$2:$F$9999,'HOURS&amp;CYCLES INPUT'!$C$2:$C$9999,'QUALIFIED EFH'!$C13,'HOURS&amp;CYCLES INPUT'!$D$2:$D$9999,'QUALIFIED EFH'!ED$4,'HOURS&amp;CYCLES INPUT'!$E$2:$E$9999,'QUALIFIED EFH'!ED$5))</f>
        <v>0</v>
      </c>
      <c r="EE13" s="476">
        <f>IF(EE$2&lt;&gt;"",IF($C13&lt;&gt;"TBA",EE$2/114,0),SUMIFS('HOURS&amp;CYCLES INPUT'!$F$2:$F$9999,'HOURS&amp;CYCLES INPUT'!$C$2:$C$9999,'QUALIFIED EFH'!$C13,'HOURS&amp;CYCLES INPUT'!$D$2:$D$9999,'QUALIFIED EFH'!EE$4,'HOURS&amp;CYCLES INPUT'!$E$2:$E$9999,'QUALIFIED EFH'!EE$5))</f>
        <v>0</v>
      </c>
      <c r="EF13" s="476">
        <f>IF(EF$2&lt;&gt;"",IF($C13&lt;&gt;"TBA",EF$2/114,0),SUMIFS('HOURS&amp;CYCLES INPUT'!$F$2:$F$9999,'HOURS&amp;CYCLES INPUT'!$C$2:$C$9999,'QUALIFIED EFH'!$C13,'HOURS&amp;CYCLES INPUT'!$D$2:$D$9999,'QUALIFIED EFH'!EF$4,'HOURS&amp;CYCLES INPUT'!$E$2:$E$9999,'QUALIFIED EFH'!EF$5))</f>
        <v>0</v>
      </c>
      <c r="EG13" s="476">
        <f>IF(EG$2&lt;&gt;"",IF($C13&lt;&gt;"TBA",EG$2/114,0),SUMIFS('HOURS&amp;CYCLES INPUT'!$F$2:$F$9999,'HOURS&amp;CYCLES INPUT'!$C$2:$C$9999,'QUALIFIED EFH'!$C13,'HOURS&amp;CYCLES INPUT'!$D$2:$D$9999,'QUALIFIED EFH'!EG$4,'HOURS&amp;CYCLES INPUT'!$E$2:$E$9999,'QUALIFIED EFH'!EG$5))</f>
        <v>0</v>
      </c>
      <c r="EH13" s="476">
        <f>IF(EH$2&lt;&gt;"",IF($C13&lt;&gt;"TBA",EH$2/114,0),SUMIFS('HOURS&amp;CYCLES INPUT'!$F$2:$F$9999,'HOURS&amp;CYCLES INPUT'!$C$2:$C$9999,'QUALIFIED EFH'!$C13,'HOURS&amp;CYCLES INPUT'!$D$2:$D$9999,'QUALIFIED EFH'!EH$4,'HOURS&amp;CYCLES INPUT'!$E$2:$E$9999,'QUALIFIED EFH'!EH$5))</f>
        <v>0</v>
      </c>
      <c r="EI13" s="476">
        <f>IF(EI$2&lt;&gt;"",IF($C13&lt;&gt;"TBA",EI$2/114,0),SUMIFS('HOURS&amp;CYCLES INPUT'!$F$2:$F$9999,'HOURS&amp;CYCLES INPUT'!$C$2:$C$9999,'QUALIFIED EFH'!$C13,'HOURS&amp;CYCLES INPUT'!$D$2:$D$9999,'QUALIFIED EFH'!EI$4,'HOURS&amp;CYCLES INPUT'!$E$2:$E$9999,'QUALIFIED EFH'!EI$5))</f>
        <v>0</v>
      </c>
      <c r="EJ13" s="476">
        <f>IF(EJ$2&lt;&gt;"",IF($C13&lt;&gt;"TBA",EJ$2/114,0),SUMIFS('HOURS&amp;CYCLES INPUT'!$F$2:$F$9999,'HOURS&amp;CYCLES INPUT'!$C$2:$C$9999,'QUALIFIED EFH'!$C13,'HOURS&amp;CYCLES INPUT'!$D$2:$D$9999,'QUALIFIED EFH'!EJ$4,'HOURS&amp;CYCLES INPUT'!$E$2:$E$9999,'QUALIFIED EFH'!EJ$5))</f>
        <v>0</v>
      </c>
      <c r="EK13" s="476">
        <f>IF(EK$2&lt;&gt;"",IF($C13&lt;&gt;"TBA",EK$2/114,0),SUMIFS('HOURS&amp;CYCLES INPUT'!$F$2:$F$9999,'HOURS&amp;CYCLES INPUT'!$C$2:$C$9999,'QUALIFIED EFH'!$C13,'HOURS&amp;CYCLES INPUT'!$D$2:$D$9999,'QUALIFIED EFH'!EK$4,'HOURS&amp;CYCLES INPUT'!$E$2:$E$9999,'QUALIFIED EFH'!EK$5))</f>
        <v>0</v>
      </c>
      <c r="EL13" s="476">
        <f>IF(EL$2&lt;&gt;"",IF($C13&lt;&gt;"TBA",EL$2/114,0),SUMIFS('HOURS&amp;CYCLES INPUT'!$F$2:$F$9999,'HOURS&amp;CYCLES INPUT'!$C$2:$C$9999,'QUALIFIED EFH'!$C13,'HOURS&amp;CYCLES INPUT'!$D$2:$D$9999,'QUALIFIED EFH'!EL$4,'HOURS&amp;CYCLES INPUT'!$E$2:$E$9999,'QUALIFIED EFH'!EL$5))</f>
        <v>0</v>
      </c>
      <c r="EM13" s="476">
        <f>IF(EM$2&lt;&gt;"",IF($C13&lt;&gt;"TBA",EM$2/114,0),SUMIFS('HOURS&amp;CYCLES INPUT'!$F$2:$F$9999,'HOURS&amp;CYCLES INPUT'!$C$2:$C$9999,'QUALIFIED EFH'!$C13,'HOURS&amp;CYCLES INPUT'!$D$2:$D$9999,'QUALIFIED EFH'!EM$4,'HOURS&amp;CYCLES INPUT'!$E$2:$E$9999,'QUALIFIED EFH'!EM$5))</f>
        <v>0</v>
      </c>
      <c r="EN13" s="476">
        <f>IF(EN$2&lt;&gt;"",IF($C13&lt;&gt;"TBA",EN$2/114,0),SUMIFS('HOURS&amp;CYCLES INPUT'!$F$2:$F$9999,'HOURS&amp;CYCLES INPUT'!$C$2:$C$9999,'QUALIFIED EFH'!$C13,'HOURS&amp;CYCLES INPUT'!$D$2:$D$9999,'QUALIFIED EFH'!EN$4,'HOURS&amp;CYCLES INPUT'!$E$2:$E$9999,'QUALIFIED EFH'!EN$5))</f>
        <v>0</v>
      </c>
      <c r="EO13" s="476">
        <f>IF(EO$2&lt;&gt;"",IF($C13&lt;&gt;"TBA",EO$2/114,0),SUMIFS('HOURS&amp;CYCLES INPUT'!$F$2:$F$9999,'HOURS&amp;CYCLES INPUT'!$C$2:$C$9999,'QUALIFIED EFH'!$C13,'HOURS&amp;CYCLES INPUT'!$D$2:$D$9999,'QUALIFIED EFH'!EO$4,'HOURS&amp;CYCLES INPUT'!$E$2:$E$9999,'QUALIFIED EFH'!EO$5))</f>
        <v>0</v>
      </c>
      <c r="EP13" s="476">
        <f>IF(EP$2&lt;&gt;"",IF($C13&lt;&gt;"TBA",EP$2/114,0),SUMIFS('HOURS&amp;CYCLES INPUT'!$F$2:$F$9999,'HOURS&amp;CYCLES INPUT'!$C$2:$C$9999,'QUALIFIED EFH'!$C13,'HOURS&amp;CYCLES INPUT'!$D$2:$D$9999,'QUALIFIED EFH'!EP$4,'HOURS&amp;CYCLES INPUT'!$E$2:$E$9999,'QUALIFIED EFH'!EP$5))</f>
        <v>0</v>
      </c>
      <c r="EQ13" s="476">
        <f>IF(EQ$2&lt;&gt;"",IF($C13&lt;&gt;"TBA",EQ$2/114,0),SUMIFS('HOURS&amp;CYCLES INPUT'!$F$2:$F$9999,'HOURS&amp;CYCLES INPUT'!$C$2:$C$9999,'QUALIFIED EFH'!$C13,'HOURS&amp;CYCLES INPUT'!$D$2:$D$9999,'QUALIFIED EFH'!EQ$4,'HOURS&amp;CYCLES INPUT'!$E$2:$E$9999,'QUALIFIED EFH'!EQ$5))</f>
        <v>0</v>
      </c>
      <c r="ER13" s="476">
        <f>IF(ER$2&lt;&gt;"",IF($C13&lt;&gt;"TBA",ER$2/114,0),SUMIFS('HOURS&amp;CYCLES INPUT'!$F$2:$F$9999,'HOURS&amp;CYCLES INPUT'!$C$2:$C$9999,'QUALIFIED EFH'!$C13,'HOURS&amp;CYCLES INPUT'!$D$2:$D$9999,'QUALIFIED EFH'!ER$4,'HOURS&amp;CYCLES INPUT'!$E$2:$E$9999,'QUALIFIED EFH'!ER$5))</f>
        <v>0</v>
      </c>
      <c r="ES13" s="476">
        <f>IF(ES$2&lt;&gt;"",IF($C13&lt;&gt;"TBA",ES$2/114,0),SUMIFS('HOURS&amp;CYCLES INPUT'!$F$2:$F$9999,'HOURS&amp;CYCLES INPUT'!$C$2:$C$9999,'QUALIFIED EFH'!$C13,'HOURS&amp;CYCLES INPUT'!$D$2:$D$9999,'QUALIFIED EFH'!ES$4,'HOURS&amp;CYCLES INPUT'!$E$2:$E$9999,'QUALIFIED EFH'!ES$5))</f>
        <v>0</v>
      </c>
      <c r="ET13" s="476">
        <f>IF(ET$2&lt;&gt;"",IF($C13&lt;&gt;"TBA",ET$2/114,0),SUMIFS('HOURS&amp;CYCLES INPUT'!$F$2:$F$9999,'HOURS&amp;CYCLES INPUT'!$C$2:$C$9999,'QUALIFIED EFH'!$C13,'HOURS&amp;CYCLES INPUT'!$D$2:$D$9999,'QUALIFIED EFH'!ET$4,'HOURS&amp;CYCLES INPUT'!$E$2:$E$9999,'QUALIFIED EFH'!ET$5))</f>
        <v>0</v>
      </c>
      <c r="EU13" s="476">
        <f>IF(EU$2&lt;&gt;"",IF($C13&lt;&gt;"TBA",EU$2/114,0),SUMIFS('HOURS&amp;CYCLES INPUT'!$F$2:$F$9999,'HOURS&amp;CYCLES INPUT'!$C$2:$C$9999,'QUALIFIED EFH'!$C13,'HOURS&amp;CYCLES INPUT'!$D$2:$D$9999,'QUALIFIED EFH'!EU$4,'HOURS&amp;CYCLES INPUT'!$E$2:$E$9999,'QUALIFIED EFH'!EU$5))</f>
        <v>0</v>
      </c>
      <c r="EV13" s="476">
        <f>IF(EV$2&lt;&gt;"",IF($C13&lt;&gt;"TBA",EV$2/114,0),SUMIFS('HOURS&amp;CYCLES INPUT'!$F$2:$F$9999,'HOURS&amp;CYCLES INPUT'!$C$2:$C$9999,'QUALIFIED EFH'!$C13,'HOURS&amp;CYCLES INPUT'!$D$2:$D$9999,'QUALIFIED EFH'!EV$4,'HOURS&amp;CYCLES INPUT'!$E$2:$E$9999,'QUALIFIED EFH'!EV$5))</f>
        <v>0</v>
      </c>
      <c r="EW13" s="476">
        <f>IF(EW$2&lt;&gt;"",IF($C13&lt;&gt;"TBA",EW$2/114,0),SUMIFS('HOURS&amp;CYCLES INPUT'!$F$2:$F$9999,'HOURS&amp;CYCLES INPUT'!$C$2:$C$9999,'QUALIFIED EFH'!$C13,'HOURS&amp;CYCLES INPUT'!$D$2:$D$9999,'QUALIFIED EFH'!EW$4,'HOURS&amp;CYCLES INPUT'!$E$2:$E$9999,'QUALIFIED EFH'!EW$5))</f>
        <v>0</v>
      </c>
      <c r="EX13" s="476">
        <f>IF(EX$2&lt;&gt;"",IF($C13&lt;&gt;"TBA",EX$2/114,0),SUMIFS('HOURS&amp;CYCLES INPUT'!$F$2:$F$9999,'HOURS&amp;CYCLES INPUT'!$C$2:$C$9999,'QUALIFIED EFH'!$C13,'HOURS&amp;CYCLES INPUT'!$D$2:$D$9999,'QUALIFIED EFH'!EX$4,'HOURS&amp;CYCLES INPUT'!$E$2:$E$9999,'QUALIFIED EFH'!EX$5))</f>
        <v>0</v>
      </c>
      <c r="EY13" s="476">
        <f>IF(EY$2&lt;&gt;"",IF($C13&lt;&gt;"TBA",EY$2/114,0),SUMIFS('HOURS&amp;CYCLES INPUT'!$F$2:$F$9999,'HOURS&amp;CYCLES INPUT'!$C$2:$C$9999,'QUALIFIED EFH'!$C13,'HOURS&amp;CYCLES INPUT'!$D$2:$D$9999,'QUALIFIED EFH'!EY$4,'HOURS&amp;CYCLES INPUT'!$E$2:$E$9999,'QUALIFIED EFH'!EY$5))</f>
        <v>0</v>
      </c>
      <c r="EZ13" s="476">
        <f>IF(EZ$2&lt;&gt;"",IF($C13&lt;&gt;"TBA",EZ$2/114,0),SUMIFS('HOURS&amp;CYCLES INPUT'!$F$2:$F$9999,'HOURS&amp;CYCLES INPUT'!$C$2:$C$9999,'QUALIFIED EFH'!$C13,'HOURS&amp;CYCLES INPUT'!$D$2:$D$9999,'QUALIFIED EFH'!EZ$4,'HOURS&amp;CYCLES INPUT'!$E$2:$E$9999,'QUALIFIED EFH'!EZ$5))</f>
        <v>0</v>
      </c>
      <c r="FA13" s="476">
        <f>IF(FA$2&lt;&gt;"",IF($C13&lt;&gt;"TBA",FA$2/114,0),SUMIFS('HOURS&amp;CYCLES INPUT'!$F$2:$F$9999,'HOURS&amp;CYCLES INPUT'!$C$2:$C$9999,'QUALIFIED EFH'!$C13,'HOURS&amp;CYCLES INPUT'!$D$2:$D$9999,'QUALIFIED EFH'!FA$4,'HOURS&amp;CYCLES INPUT'!$E$2:$E$9999,'QUALIFIED EFH'!FA$5))</f>
        <v>0</v>
      </c>
      <c r="FB13" s="476">
        <f>IF(FB$2&lt;&gt;"",IF($C13&lt;&gt;"TBA",FB$2/114,0),SUMIFS('HOURS&amp;CYCLES INPUT'!$F$2:$F$9999,'HOURS&amp;CYCLES INPUT'!$C$2:$C$9999,'QUALIFIED EFH'!$C13,'HOURS&amp;CYCLES INPUT'!$D$2:$D$9999,'QUALIFIED EFH'!FB$4,'HOURS&amp;CYCLES INPUT'!$E$2:$E$9999,'QUALIFIED EFH'!FB$5))</f>
        <v>0</v>
      </c>
      <c r="FC13" s="476">
        <f>IF(FC$2&lt;&gt;"",IF($C13&lt;&gt;"TBA",FC$2/114,0),SUMIFS('HOURS&amp;CYCLES INPUT'!$F$2:$F$9999,'HOURS&amp;CYCLES INPUT'!$C$2:$C$9999,'QUALIFIED EFH'!$C13,'HOURS&amp;CYCLES INPUT'!$D$2:$D$9999,'QUALIFIED EFH'!FC$4,'HOURS&amp;CYCLES INPUT'!$E$2:$E$9999,'QUALIFIED EFH'!FC$5))</f>
        <v>0</v>
      </c>
      <c r="FD13" s="476">
        <f>IF(FD$2&lt;&gt;"",IF($C13&lt;&gt;"TBA",FD$2/114,0),SUMIFS('HOURS&amp;CYCLES INPUT'!$F$2:$F$9999,'HOURS&amp;CYCLES INPUT'!$C$2:$C$9999,'QUALIFIED EFH'!$C13,'HOURS&amp;CYCLES INPUT'!$D$2:$D$9999,'QUALIFIED EFH'!FD$4,'HOURS&amp;CYCLES INPUT'!$E$2:$E$9999,'QUALIFIED EFH'!FD$5))</f>
        <v>0</v>
      </c>
      <c r="FE13" s="476">
        <f>IF(FE$2&lt;&gt;"",IF($C13&lt;&gt;"TBA",FE$2/114,0),SUMIFS('HOURS&amp;CYCLES INPUT'!$F$2:$F$9999,'HOURS&amp;CYCLES INPUT'!$C$2:$C$9999,'QUALIFIED EFH'!$C13,'HOURS&amp;CYCLES INPUT'!$D$2:$D$9999,'QUALIFIED EFH'!FE$4,'HOURS&amp;CYCLES INPUT'!$E$2:$E$9999,'QUALIFIED EFH'!FE$5))</f>
        <v>0</v>
      </c>
      <c r="FF13" s="476">
        <f>IF(FF$2&lt;&gt;"",IF($C13&lt;&gt;"TBA",FF$2/114,0),SUMIFS('HOURS&amp;CYCLES INPUT'!$F$2:$F$9999,'HOURS&amp;CYCLES INPUT'!$C$2:$C$9999,'QUALIFIED EFH'!$C13,'HOURS&amp;CYCLES INPUT'!$D$2:$D$9999,'QUALIFIED EFH'!FF$4,'HOURS&amp;CYCLES INPUT'!$E$2:$E$9999,'QUALIFIED EFH'!FF$5))</f>
        <v>0</v>
      </c>
      <c r="FG13" s="476">
        <f>IF(FG$2&lt;&gt;"",IF($C13&lt;&gt;"TBA",FG$2/114,0),SUMIFS('HOURS&amp;CYCLES INPUT'!$F$2:$F$9999,'HOURS&amp;CYCLES INPUT'!$C$2:$C$9999,'QUALIFIED EFH'!$C13,'HOURS&amp;CYCLES INPUT'!$D$2:$D$9999,'QUALIFIED EFH'!FG$4,'HOURS&amp;CYCLES INPUT'!$E$2:$E$9999,'QUALIFIED EFH'!FG$5))</f>
        <v>0</v>
      </c>
      <c r="FH13" s="476">
        <f>IF(FH$2&lt;&gt;"",IF($C13&lt;&gt;"TBA",FH$2/114,0),SUMIFS('HOURS&amp;CYCLES INPUT'!$F$2:$F$9999,'HOURS&amp;CYCLES INPUT'!$C$2:$C$9999,'QUALIFIED EFH'!$C13,'HOURS&amp;CYCLES INPUT'!$D$2:$D$9999,'QUALIFIED EFH'!FH$4,'HOURS&amp;CYCLES INPUT'!$E$2:$E$9999,'QUALIFIED EFH'!FH$5))</f>
        <v>0</v>
      </c>
      <c r="FI13" s="476">
        <f>IF(FI$2&lt;&gt;"",IF($C13&lt;&gt;"TBA",FI$2/114,0),SUMIFS('HOURS&amp;CYCLES INPUT'!$F$2:$F$9999,'HOURS&amp;CYCLES INPUT'!$C$2:$C$9999,'QUALIFIED EFH'!$C13,'HOURS&amp;CYCLES INPUT'!$D$2:$D$9999,'QUALIFIED EFH'!FI$4,'HOURS&amp;CYCLES INPUT'!$E$2:$E$9999,'QUALIFIED EFH'!FI$5))</f>
        <v>0</v>
      </c>
      <c r="FJ13" s="476">
        <f>IF(FJ$2&lt;&gt;"",IF($C13&lt;&gt;"TBA",FJ$2/114,0),SUMIFS('HOURS&amp;CYCLES INPUT'!$F$2:$F$9999,'HOURS&amp;CYCLES INPUT'!$C$2:$C$9999,'QUALIFIED EFH'!$C13,'HOURS&amp;CYCLES INPUT'!$D$2:$D$9999,'QUALIFIED EFH'!FJ$4,'HOURS&amp;CYCLES INPUT'!$E$2:$E$9999,'QUALIFIED EFH'!FJ$5))</f>
        <v>0</v>
      </c>
      <c r="FK13" s="476">
        <f>IF(FK$2&lt;&gt;"",IF($C13&lt;&gt;"TBA",FK$2/114,0),SUMIFS('HOURS&amp;CYCLES INPUT'!$F$2:$F$9999,'HOURS&amp;CYCLES INPUT'!$C$2:$C$9999,'QUALIFIED EFH'!$C13,'HOURS&amp;CYCLES INPUT'!$D$2:$D$9999,'QUALIFIED EFH'!FK$4,'HOURS&amp;CYCLES INPUT'!$E$2:$E$9999,'QUALIFIED EFH'!FK$5))</f>
        <v>0</v>
      </c>
      <c r="FL13" s="476">
        <f>IF(FL$2&lt;&gt;"",IF($C13&lt;&gt;"TBA",FL$2/114,0),SUMIFS('HOURS&amp;CYCLES INPUT'!$F$2:$F$9999,'HOURS&amp;CYCLES INPUT'!$C$2:$C$9999,'QUALIFIED EFH'!$C13,'HOURS&amp;CYCLES INPUT'!$D$2:$D$9999,'QUALIFIED EFH'!FL$4,'HOURS&amp;CYCLES INPUT'!$E$2:$E$9999,'QUALIFIED EFH'!FL$5))</f>
        <v>0</v>
      </c>
      <c r="FM13" s="476">
        <f>IF(FM$2&lt;&gt;"",IF($C13&lt;&gt;"TBA",FM$2/114,0),SUMIFS('HOURS&amp;CYCLES INPUT'!$F$2:$F$9999,'HOURS&amp;CYCLES INPUT'!$C$2:$C$9999,'QUALIFIED EFH'!$C13,'HOURS&amp;CYCLES INPUT'!$D$2:$D$9999,'QUALIFIED EFH'!FM$4,'HOURS&amp;CYCLES INPUT'!$E$2:$E$9999,'QUALIFIED EFH'!FM$5))</f>
        <v>0</v>
      </c>
      <c r="FN13" s="476">
        <f>IF(FN$2&lt;&gt;"",IF($C13&lt;&gt;"TBA",FN$2/114,0),SUMIFS('HOURS&amp;CYCLES INPUT'!$F$2:$F$9999,'HOURS&amp;CYCLES INPUT'!$C$2:$C$9999,'QUALIFIED EFH'!$C13,'HOURS&amp;CYCLES INPUT'!$D$2:$D$9999,'QUALIFIED EFH'!FN$4,'HOURS&amp;CYCLES INPUT'!$E$2:$E$9999,'QUALIFIED EFH'!FN$5))</f>
        <v>0</v>
      </c>
      <c r="FO13" s="476">
        <f>IF(FO$2&lt;&gt;"",IF($C13&lt;&gt;"TBA",FO$2/114,0),SUMIFS('HOURS&amp;CYCLES INPUT'!$F$2:$F$9999,'HOURS&amp;CYCLES INPUT'!$C$2:$C$9999,'QUALIFIED EFH'!$C13,'HOURS&amp;CYCLES INPUT'!$D$2:$D$9999,'QUALIFIED EFH'!FO$4,'HOURS&amp;CYCLES INPUT'!$E$2:$E$9999,'QUALIFIED EFH'!FO$5))</f>
        <v>0</v>
      </c>
      <c r="FP13" s="476">
        <f>IF(FP$2&lt;&gt;"",IF($C13&lt;&gt;"TBA",FP$2/114,0),SUMIFS('HOURS&amp;CYCLES INPUT'!$F$2:$F$9999,'HOURS&amp;CYCLES INPUT'!$C$2:$C$9999,'QUALIFIED EFH'!$C13,'HOURS&amp;CYCLES INPUT'!$D$2:$D$9999,'QUALIFIED EFH'!FP$4,'HOURS&amp;CYCLES INPUT'!$E$2:$E$9999,'QUALIFIED EFH'!FP$5))</f>
        <v>0</v>
      </c>
      <c r="FQ13" s="476">
        <f>IF(FQ$2&lt;&gt;"",IF($C13&lt;&gt;"TBA",FQ$2/114,0),SUMIFS('HOURS&amp;CYCLES INPUT'!$F$2:$F$9999,'HOURS&amp;CYCLES INPUT'!$C$2:$C$9999,'QUALIFIED EFH'!$C13,'HOURS&amp;CYCLES INPUT'!$D$2:$D$9999,'QUALIFIED EFH'!FQ$4,'HOURS&amp;CYCLES INPUT'!$E$2:$E$9999,'QUALIFIED EFH'!FQ$5))</f>
        <v>0</v>
      </c>
      <c r="FR13" s="476">
        <f>IF(FR$2&lt;&gt;"",IF($C13&lt;&gt;"TBA",FR$2/114,0),SUMIFS('HOURS&amp;CYCLES INPUT'!$F$2:$F$9999,'HOURS&amp;CYCLES INPUT'!$C$2:$C$9999,'QUALIFIED EFH'!$C13,'HOURS&amp;CYCLES INPUT'!$D$2:$D$9999,'QUALIFIED EFH'!FR$4,'HOURS&amp;CYCLES INPUT'!$E$2:$E$9999,'QUALIFIED EFH'!FR$5))</f>
        <v>0</v>
      </c>
      <c r="FS13" s="476">
        <f>IF(FS$2&lt;&gt;"",IF($C13&lt;&gt;"TBA",FS$2/114,0),SUMIFS('HOURS&amp;CYCLES INPUT'!$F$2:$F$9999,'HOURS&amp;CYCLES INPUT'!$C$2:$C$9999,'QUALIFIED EFH'!$C13,'HOURS&amp;CYCLES INPUT'!$D$2:$D$9999,'QUALIFIED EFH'!FS$4,'HOURS&amp;CYCLES INPUT'!$E$2:$E$9999,'QUALIFIED EFH'!FS$5))</f>
        <v>0</v>
      </c>
      <c r="FT13" s="476">
        <f>IF(FT$2&lt;&gt;"",IF($C13&lt;&gt;"TBA",FT$2/114,0),SUMIFS('HOURS&amp;CYCLES INPUT'!$F$2:$F$9999,'HOURS&amp;CYCLES INPUT'!$C$2:$C$9999,'QUALIFIED EFH'!$C13,'HOURS&amp;CYCLES INPUT'!$D$2:$D$9999,'QUALIFIED EFH'!FT$4,'HOURS&amp;CYCLES INPUT'!$E$2:$E$9999,'QUALIFIED EFH'!FT$5))</f>
        <v>0</v>
      </c>
      <c r="FU13" s="476">
        <f>IF(FU$2&lt;&gt;"",IF($C13&lt;&gt;"TBA",FU$2/114,0),SUMIFS('HOURS&amp;CYCLES INPUT'!$F$2:$F$9999,'HOURS&amp;CYCLES INPUT'!$C$2:$C$9999,'QUALIFIED EFH'!$C13,'HOURS&amp;CYCLES INPUT'!$D$2:$D$9999,'QUALIFIED EFH'!FU$4,'HOURS&amp;CYCLES INPUT'!$E$2:$E$9999,'QUALIFIED EFH'!FU$5))</f>
        <v>0</v>
      </c>
      <c r="FV13" s="476">
        <f>IF(FV$2&lt;&gt;"",IF($C13&lt;&gt;"TBA",FV$2/114,0),SUMIFS('HOURS&amp;CYCLES INPUT'!$F$2:$F$9999,'HOURS&amp;CYCLES INPUT'!$C$2:$C$9999,'QUALIFIED EFH'!$C13,'HOURS&amp;CYCLES INPUT'!$D$2:$D$9999,'QUALIFIED EFH'!FV$4,'HOURS&amp;CYCLES INPUT'!$E$2:$E$9999,'QUALIFIED EFH'!FV$5))</f>
        <v>0</v>
      </c>
      <c r="FW13" s="476">
        <f>IF(FW$2&lt;&gt;"",IF($C13&lt;&gt;"TBA",FW$2/114,0),SUMIFS('HOURS&amp;CYCLES INPUT'!$F$2:$F$9999,'HOURS&amp;CYCLES INPUT'!$C$2:$C$9999,'QUALIFIED EFH'!$C13,'HOURS&amp;CYCLES INPUT'!$D$2:$D$9999,'QUALIFIED EFH'!FW$4,'HOURS&amp;CYCLES INPUT'!$E$2:$E$9999,'QUALIFIED EFH'!FW$5))</f>
        <v>0</v>
      </c>
      <c r="FX13" s="476">
        <f>IF(FX$2&lt;&gt;"",IF($C13&lt;&gt;"TBA",FX$2/114,0),SUMIFS('HOURS&amp;CYCLES INPUT'!$F$2:$F$9999,'HOURS&amp;CYCLES INPUT'!$C$2:$C$9999,'QUALIFIED EFH'!$C13,'HOURS&amp;CYCLES INPUT'!$D$2:$D$9999,'QUALIFIED EFH'!FX$4,'HOURS&amp;CYCLES INPUT'!$E$2:$E$9999,'QUALIFIED EFH'!FX$5))</f>
        <v>0</v>
      </c>
      <c r="FY13" s="476">
        <f>IF(FY$2&lt;&gt;"",IF($C13&lt;&gt;"TBA",FY$2/114,0),SUMIFS('HOURS&amp;CYCLES INPUT'!$F$2:$F$9999,'HOURS&amp;CYCLES INPUT'!$C$2:$C$9999,'QUALIFIED EFH'!$C13,'HOURS&amp;CYCLES INPUT'!$D$2:$D$9999,'QUALIFIED EFH'!FY$4,'HOURS&amp;CYCLES INPUT'!$E$2:$E$9999,'QUALIFIED EFH'!FY$5))</f>
        <v>0</v>
      </c>
      <c r="FZ13" s="476">
        <f>IF(FZ$2&lt;&gt;"",IF($C13&lt;&gt;"TBA",FZ$2/114,0),SUMIFS('HOURS&amp;CYCLES INPUT'!$F$2:$F$9999,'HOURS&amp;CYCLES INPUT'!$C$2:$C$9999,'QUALIFIED EFH'!$C13,'HOURS&amp;CYCLES INPUT'!$D$2:$D$9999,'QUALIFIED EFH'!FZ$4,'HOURS&amp;CYCLES INPUT'!$E$2:$E$9999,'QUALIFIED EFH'!FZ$5))</f>
        <v>0</v>
      </c>
      <c r="GA13" s="476">
        <f>IF(GA$2&lt;&gt;"",IF($C13&lt;&gt;"TBA",GA$2/114,0),SUMIFS('HOURS&amp;CYCLES INPUT'!$F$2:$F$9999,'HOURS&amp;CYCLES INPUT'!$C$2:$C$9999,'QUALIFIED EFH'!$C13,'HOURS&amp;CYCLES INPUT'!$D$2:$D$9999,'QUALIFIED EFH'!GA$4,'HOURS&amp;CYCLES INPUT'!$E$2:$E$9999,'QUALIFIED EFH'!GA$5))</f>
        <v>0</v>
      </c>
      <c r="GB13" s="476">
        <f>IF(GB$2&lt;&gt;"",IF($C13&lt;&gt;"TBA",GB$2/114,0),SUMIFS('HOURS&amp;CYCLES INPUT'!$F$2:$F$9999,'HOURS&amp;CYCLES INPUT'!$C$2:$C$9999,'QUALIFIED EFH'!$C13,'HOURS&amp;CYCLES INPUT'!$D$2:$D$9999,'QUALIFIED EFH'!GB$4,'HOURS&amp;CYCLES INPUT'!$E$2:$E$9999,'QUALIFIED EFH'!GB$5))</f>
        <v>0</v>
      </c>
    </row>
    <row r="14" spans="2:184" x14ac:dyDescent="0.35">
      <c r="C14" s="472">
        <f>'QUALIFIED ENGINES'!D15</f>
        <v>91420</v>
      </c>
      <c r="D14" s="476">
        <f>IF(D$2&lt;&gt;"",IF($C14&lt;&gt;"TBA",D$2/114,0),SUMIFS('HOURS&amp;CYCLES INPUT'!$F$2:$F$9999,'HOURS&amp;CYCLES INPUT'!$C$2:$C$9999,'QUALIFIED EFH'!$C14,'HOURS&amp;CYCLES INPUT'!$D$2:$D$9999,'QUALIFIED EFH'!D$4,'HOURS&amp;CYCLES INPUT'!$E$2:$E$9999,'QUALIFIED EFH'!D$5))</f>
        <v>57.9</v>
      </c>
      <c r="E14" s="476">
        <f>IF(E$2&lt;&gt;"",IF($C14&lt;&gt;"TBA",E$2/114,0),SUMIFS('HOURS&amp;CYCLES INPUT'!$F$2:$F$9999,'HOURS&amp;CYCLES INPUT'!$C$2:$C$9999,'QUALIFIED EFH'!$C14,'HOURS&amp;CYCLES INPUT'!$D$2:$D$9999,'QUALIFIED EFH'!E$4,'HOURS&amp;CYCLES INPUT'!$E$2:$E$9999,'QUALIFIED EFH'!E$5))</f>
        <v>299.13</v>
      </c>
      <c r="F14" s="476">
        <f>IF(F$2&lt;&gt;"",IF($C14&lt;&gt;"TBA",F$2/114,0),SUMIFS('HOURS&amp;CYCLES INPUT'!$F$2:$F$9999,'HOURS&amp;CYCLES INPUT'!$C$2:$C$9999,'QUALIFIED EFH'!$C14,'HOURS&amp;CYCLES INPUT'!$D$2:$D$9999,'QUALIFIED EFH'!F$4,'HOURS&amp;CYCLES INPUT'!$E$2:$E$9999,'QUALIFIED EFH'!F$5))</f>
        <v>340</v>
      </c>
      <c r="G14" s="476">
        <f>IF(G$2&lt;&gt;"",IF($C14&lt;&gt;"TBA",G$2/114,0),SUMIFS('HOURS&amp;CYCLES INPUT'!$F$2:$F$9999,'HOURS&amp;CYCLES INPUT'!$C$2:$C$9999,'QUALIFIED EFH'!$C14,'HOURS&amp;CYCLES INPUT'!$D$2:$D$9999,'QUALIFIED EFH'!G$4,'HOURS&amp;CYCLES INPUT'!$E$2:$E$9999,'QUALIFIED EFH'!G$5))</f>
        <v>346.35</v>
      </c>
      <c r="H14" s="476">
        <f>IF(H$2&lt;&gt;"",IF($C14&lt;&gt;"TBA",H$2/114,0),SUMIFS('HOURS&amp;CYCLES INPUT'!$F$2:$F$9999,'HOURS&amp;CYCLES INPUT'!$C$2:$C$9999,'QUALIFIED EFH'!$C14,'HOURS&amp;CYCLES INPUT'!$D$2:$D$9999,'QUALIFIED EFH'!H$4,'HOURS&amp;CYCLES INPUT'!$E$2:$E$9999,'QUALIFIED EFH'!H$5))</f>
        <v>330.02</v>
      </c>
      <c r="I14" s="476">
        <f>IF(I$2&lt;&gt;"",IF($C14&lt;&gt;"TBA",I$2/114,0),SUMIFS('HOURS&amp;CYCLES INPUT'!$F$2:$F$9999,'HOURS&amp;CYCLES INPUT'!$C$2:$C$9999,'QUALIFIED EFH'!$C14,'HOURS&amp;CYCLES INPUT'!$D$2:$D$9999,'QUALIFIED EFH'!I$4,'HOURS&amp;CYCLES INPUT'!$E$2:$E$9999,'QUALIFIED EFH'!I$5))</f>
        <v>138.72999999999999</v>
      </c>
      <c r="J14" s="476">
        <f>IF(J$2&lt;&gt;"",IF($C14&lt;&gt;"TBA",J$2/114,0),SUMIFS('HOURS&amp;CYCLES INPUT'!$F$2:$F$9999,'HOURS&amp;CYCLES INPUT'!$C$2:$C$9999,'QUALIFIED EFH'!$C14,'HOURS&amp;CYCLES INPUT'!$D$2:$D$9999,'QUALIFIED EFH'!J$4,'HOURS&amp;CYCLES INPUT'!$E$2:$E$9999,'QUALIFIED EFH'!J$5))</f>
        <v>264.45</v>
      </c>
      <c r="K14" s="476">
        <f>IF(K$2&lt;&gt;"",IF($C14&lt;&gt;"TBA",K$2/114,0),SUMIFS('HOURS&amp;CYCLES INPUT'!$F$2:$F$9999,'HOURS&amp;CYCLES INPUT'!$C$2:$C$9999,'QUALIFIED EFH'!$C14,'HOURS&amp;CYCLES INPUT'!$D$2:$D$9999,'QUALIFIED EFH'!K$4,'HOURS&amp;CYCLES INPUT'!$E$2:$E$9999,'QUALIFIED EFH'!K$5))</f>
        <v>368.79</v>
      </c>
      <c r="L14" s="476">
        <f>IF(L$2&lt;&gt;"",IF($C14&lt;&gt;"TBA",L$2/114,0),SUMIFS('HOURS&amp;CYCLES INPUT'!$F$2:$F$9999,'HOURS&amp;CYCLES INPUT'!$C$2:$C$9999,'QUALIFIED EFH'!$C14,'HOURS&amp;CYCLES INPUT'!$D$2:$D$9999,'QUALIFIED EFH'!L$4,'HOURS&amp;CYCLES INPUT'!$E$2:$E$9999,'QUALIFIED EFH'!L$5))</f>
        <v>342.04</v>
      </c>
      <c r="M14" s="476">
        <f>IF(M$2&lt;&gt;"",IF($C14&lt;&gt;"TBA",M$2/114,0),SUMIFS('HOURS&amp;CYCLES INPUT'!$F$2:$F$9999,'HOURS&amp;CYCLES INPUT'!$C$2:$C$9999,'QUALIFIED EFH'!$C14,'HOURS&amp;CYCLES INPUT'!$D$2:$D$9999,'QUALIFIED EFH'!M$4,'HOURS&amp;CYCLES INPUT'!$E$2:$E$9999,'QUALIFIED EFH'!M$5))</f>
        <v>323.98</v>
      </c>
      <c r="N14" s="476">
        <f>IF(N$2&lt;&gt;"",IF($C14&lt;&gt;"TBA",N$2/114,0),SUMIFS('HOURS&amp;CYCLES INPUT'!$F$2:$F$9999,'HOURS&amp;CYCLES INPUT'!$C$2:$C$9999,'QUALIFIED EFH'!$C14,'HOURS&amp;CYCLES INPUT'!$D$2:$D$9999,'QUALIFIED EFH'!N$4,'HOURS&amp;CYCLES INPUT'!$E$2:$E$9999,'QUALIFIED EFH'!N$5))</f>
        <v>344.38</v>
      </c>
      <c r="O14" s="476">
        <f>IF(O$2&lt;&gt;"",IF($C14&lt;&gt;"TBA",O$2/114,0),SUMIFS('HOURS&amp;CYCLES INPUT'!$F$2:$F$9999,'HOURS&amp;CYCLES INPUT'!$C$2:$C$9999,'QUALIFIED EFH'!$C14,'HOURS&amp;CYCLES INPUT'!$D$2:$D$9999,'QUALIFIED EFH'!O$4,'HOURS&amp;CYCLES INPUT'!$E$2:$E$9999,'QUALIFIED EFH'!O$5))</f>
        <v>333.28</v>
      </c>
      <c r="P14" s="476">
        <f>IF(P$2&lt;&gt;"",IF($C14&lt;&gt;"TBA",P$2/114,0),SUMIFS('HOURS&amp;CYCLES INPUT'!$F$2:$F$9999,'HOURS&amp;CYCLES INPUT'!$C$2:$C$9999,'QUALIFIED EFH'!$C14,'HOURS&amp;CYCLES INPUT'!$D$2:$D$9999,'QUALIFIED EFH'!P$4,'HOURS&amp;CYCLES INPUT'!$E$2:$E$9999,'QUALIFIED EFH'!P$5))</f>
        <v>375.21</v>
      </c>
      <c r="Q14" s="476">
        <f>IF(Q$2&lt;&gt;"",IF($C14&lt;&gt;"TBA",Q$2/114,0),SUMIFS('HOURS&amp;CYCLES INPUT'!$F$2:$F$9999,'HOURS&amp;CYCLES INPUT'!$C$2:$C$9999,'QUALIFIED EFH'!$C14,'HOURS&amp;CYCLES INPUT'!$D$2:$D$9999,'QUALIFIED EFH'!Q$4,'HOURS&amp;CYCLES INPUT'!$E$2:$E$9999,'QUALIFIED EFH'!Q$5))</f>
        <v>380.97</v>
      </c>
      <c r="R14" s="476">
        <f>IF(R$1&lt;&gt;"",IF($C14&lt;&gt;"TBA",R$1/114,0),SUMIFS('HOURS&amp;CYCLES INPUT'!$F$2:$F$9999,'HOURS&amp;CYCLES INPUT'!$C$2:$C$9999,'QUALIFIED EFH'!$C14,'HOURS&amp;CYCLES INPUT'!$D$2:$D$9999,'QUALIFIED EFH'!R$4,'HOURS&amp;CYCLES INPUT'!$E$2:$E$9999,'QUALIFIED EFH'!R$5))</f>
        <v>0</v>
      </c>
      <c r="S14" s="476">
        <f>IF(S$2&lt;&gt;"",IF($C14&lt;&gt;"TBA",S$2/114,0),SUMIFS('HOURS&amp;CYCLES INPUT'!$F$2:$F$9999,'HOURS&amp;CYCLES INPUT'!$C$2:$C$9999,'QUALIFIED EFH'!$C14,'HOURS&amp;CYCLES INPUT'!$D$2:$D$9999,'QUALIFIED EFH'!S$4,'HOURS&amp;CYCLES INPUT'!$E$2:$E$9999,'QUALIFIED EFH'!S$5))</f>
        <v>337.93</v>
      </c>
      <c r="T14" s="476">
        <f>IF(T$2&lt;&gt;"",IF($C14&lt;&gt;"TBA",T$2/114,0),SUMIFS('HOURS&amp;CYCLES INPUT'!$F$2:$F$9999,'HOURS&amp;CYCLES INPUT'!$C$2:$C$9999,'QUALIFIED EFH'!$C14,'HOURS&amp;CYCLES INPUT'!$D$2:$D$9999,'QUALIFIED EFH'!T$4,'HOURS&amp;CYCLES INPUT'!$E$2:$E$9999,'QUALIFIED EFH'!T$5))</f>
        <v>390.9</v>
      </c>
      <c r="U14" s="476">
        <f>IF(U$2&lt;&gt;"",IF($C14&lt;&gt;"TBA",U$2/114,0),SUMIFS('HOURS&amp;CYCLES INPUT'!$F$2:$F$9999,'HOURS&amp;CYCLES INPUT'!$C$2:$C$9999,'QUALIFIED EFH'!$C14,'HOURS&amp;CYCLES INPUT'!$D$2:$D$9999,'QUALIFIED EFH'!U$4,'HOURS&amp;CYCLES INPUT'!$E$2:$E$9999,'QUALIFIED EFH'!U$5))</f>
        <v>365.1</v>
      </c>
      <c r="V14" s="476">
        <f>IF(V$2&lt;&gt;"",IF($C14&lt;&gt;"TBA",V$2/114,0),SUMIFS('HOURS&amp;CYCLES INPUT'!$F$2:$F$9999,'HOURS&amp;CYCLES INPUT'!$C$2:$C$9999,'QUALIFIED EFH'!$C14,'HOURS&amp;CYCLES INPUT'!$D$2:$D$9999,'QUALIFIED EFH'!V$4,'HOURS&amp;CYCLES INPUT'!$E$2:$E$9999,'QUALIFIED EFH'!V$5))</f>
        <v>368.68</v>
      </c>
      <c r="W14" s="476">
        <f>IF(W$2&lt;&gt;"",IF($C14&lt;&gt;"TBA",W$2/114,0),SUMIFS('HOURS&amp;CYCLES INPUT'!$F$2:$F$9999,'HOURS&amp;CYCLES INPUT'!$C$2:$C$9999,'QUALIFIED EFH'!$C14,'HOURS&amp;CYCLES INPUT'!$D$2:$D$9999,'QUALIFIED EFH'!W$4,'HOURS&amp;CYCLES INPUT'!$E$2:$E$9999,'QUALIFIED EFH'!W$5))</f>
        <v>366.77</v>
      </c>
      <c r="X14" s="476">
        <f>IF(X$2&lt;&gt;"",IF($C14&lt;&gt;"TBA",X$2/114,0),SUMIFS('HOURS&amp;CYCLES INPUT'!$F$2:$F$9999,'HOURS&amp;CYCLES INPUT'!$C$2:$C$9999,'QUALIFIED EFH'!$C14,'HOURS&amp;CYCLES INPUT'!$D$2:$D$9999,'QUALIFIED EFH'!X$4,'HOURS&amp;CYCLES INPUT'!$E$2:$E$9999,'QUALIFIED EFH'!X$5))</f>
        <v>383.1</v>
      </c>
      <c r="Y14" s="476">
        <f>IF(Y$2&lt;&gt;"",IF($C14&lt;&gt;"TBA",Y$2/114,0),SUMIFS('HOURS&amp;CYCLES INPUT'!$F$2:$F$9999,'HOURS&amp;CYCLES INPUT'!$C$2:$C$9999,'QUALIFIED EFH'!$C14,'HOURS&amp;CYCLES INPUT'!$D$2:$D$9999,'QUALIFIED EFH'!Y$4,'HOURS&amp;CYCLES INPUT'!$E$2:$E$9999,'QUALIFIED EFH'!Y$5))</f>
        <v>398.65</v>
      </c>
      <c r="Z14" s="476">
        <f>IF(Z$2&lt;&gt;"",IF($C14&lt;&gt;"TBA",Z$2/114,0),SUMIFS('HOURS&amp;CYCLES INPUT'!$F$2:$F$9999,'HOURS&amp;CYCLES INPUT'!$C$2:$C$9999,'QUALIFIED EFH'!$C14,'HOURS&amp;CYCLES INPUT'!$D$2:$D$9999,'QUALIFIED EFH'!Z$4,'HOURS&amp;CYCLES INPUT'!$E$2:$E$9999,'QUALIFIED EFH'!Z$5))</f>
        <v>341.58</v>
      </c>
      <c r="AA14" s="476">
        <f>IF(AA$2&lt;&gt;"",IF($C14&lt;&gt;"TBA",AA$2/114,0),SUMIFS('HOURS&amp;CYCLES INPUT'!$F$2:$F$9999,'HOURS&amp;CYCLES INPUT'!$C$2:$C$9999,'QUALIFIED EFH'!$C14,'HOURS&amp;CYCLES INPUT'!$D$2:$D$9999,'QUALIFIED EFH'!AA$4,'HOURS&amp;CYCLES INPUT'!$E$2:$E$9999,'QUALIFIED EFH'!AA$5))</f>
        <v>272.35000000000002</v>
      </c>
      <c r="AB14" s="476">
        <f>IF(AB$2&lt;&gt;"",IF($C14&lt;&gt;"TBA",AB$2/114,0),SUMIFS('HOURS&amp;CYCLES INPUT'!$F$2:$F$9999,'HOURS&amp;CYCLES INPUT'!$C$2:$C$9999,'QUALIFIED EFH'!$C14,'HOURS&amp;CYCLES INPUT'!$D$2:$D$9999,'QUALIFIED EFH'!AB$4,'HOURS&amp;CYCLES INPUT'!$E$2:$E$9999,'QUALIFIED EFH'!AB$5))</f>
        <v>346.47</v>
      </c>
      <c r="AC14" s="476">
        <f>IF(AC$2&lt;&gt;"",IF($C14&lt;&gt;"TBA",AC$2/114,0),SUMIFS('HOURS&amp;CYCLES INPUT'!$F$2:$F$9999,'HOURS&amp;CYCLES INPUT'!$C$2:$C$9999,'QUALIFIED EFH'!$C14,'HOURS&amp;CYCLES INPUT'!$D$2:$D$9999,'QUALIFIED EFH'!AC$4,'HOURS&amp;CYCLES INPUT'!$E$2:$E$9999,'QUALIFIED EFH'!AC$5))</f>
        <v>312.27999999999997</v>
      </c>
      <c r="AD14" s="476">
        <f>IF(AD$2&lt;&gt;"",IF($C14&lt;&gt;"TBA",AD$2/114,0),SUMIFS('HOURS&amp;CYCLES INPUT'!$F$2:$F$9999,'HOURS&amp;CYCLES INPUT'!$C$2:$C$9999,'QUALIFIED EFH'!$C14,'HOURS&amp;CYCLES INPUT'!$D$2:$D$9999,'QUALIFIED EFH'!AD$4,'HOURS&amp;CYCLES INPUT'!$E$2:$E$9999,'QUALIFIED EFH'!AD$5))</f>
        <v>56.06</v>
      </c>
      <c r="AE14" s="476">
        <f>IF(AE$2&lt;&gt;"",IF($C14&lt;&gt;"TBA",AE$2/114,0),SUMIFS('HOURS&amp;CYCLES INPUT'!$F$2:$F$9999,'HOURS&amp;CYCLES INPUT'!$C$2:$C$9999,'QUALIFIED EFH'!$C14,'HOURS&amp;CYCLES INPUT'!$D$2:$D$9999,'QUALIFIED EFH'!AE$4,'HOURS&amp;CYCLES INPUT'!$E$2:$E$9999,'QUALIFIED EFH'!AE$5))</f>
        <v>0</v>
      </c>
      <c r="AF14" s="476">
        <f>IF(AF$2&lt;&gt;"",IF($C14&lt;&gt;"TBA",AF$2/114,0),SUMIFS('HOURS&amp;CYCLES INPUT'!$F$2:$F$9999,'HOURS&amp;CYCLES INPUT'!$C$2:$C$9999,'QUALIFIED EFH'!$C14,'HOURS&amp;CYCLES INPUT'!$D$2:$D$9999,'QUALIFIED EFH'!AF$4,'HOURS&amp;CYCLES INPUT'!$E$2:$E$9999,'QUALIFIED EFH'!AF$5))</f>
        <v>0</v>
      </c>
      <c r="AG14" s="476">
        <f>IF(AG$2&lt;&gt;"",IF($C14&lt;&gt;"TBA",AG$2/114,0),SUMIFS('HOURS&amp;CYCLES INPUT'!$F$2:$F$9999,'HOURS&amp;CYCLES INPUT'!$C$2:$C$9999,'QUALIFIED EFH'!$C14,'HOURS&amp;CYCLES INPUT'!$D$2:$D$9999,'QUALIFIED EFH'!AG$4,'HOURS&amp;CYCLES INPUT'!$E$2:$E$9999,'QUALIFIED EFH'!AG$5))</f>
        <v>116.17</v>
      </c>
      <c r="AH14" s="476">
        <f>IF(AH$2&lt;&gt;"",IF($C14&lt;&gt;"TBA",AH$2/114,0),SUMIFS('HOURS&amp;CYCLES INPUT'!$F$2:$F$9999,'HOURS&amp;CYCLES INPUT'!$C$2:$C$9999,'QUALIFIED EFH'!$C14,'HOURS&amp;CYCLES INPUT'!$D$2:$D$9999,'QUALIFIED EFH'!AH$4,'HOURS&amp;CYCLES INPUT'!$E$2:$E$9999,'QUALIFIED EFH'!AH$5))</f>
        <v>369.1</v>
      </c>
      <c r="AI14" s="476">
        <f>IF(AI$2&lt;&gt;"",IF($C14&lt;&gt;"TBA",AI$2/114,0),SUMIFS('HOURS&amp;CYCLES INPUT'!$F$2:$F$9999,'HOURS&amp;CYCLES INPUT'!$C$2:$C$9999,'QUALIFIED EFH'!$C14,'HOURS&amp;CYCLES INPUT'!$D$2:$D$9999,'QUALIFIED EFH'!AI$4,'HOURS&amp;CYCLES INPUT'!$E$2:$E$9999,'QUALIFIED EFH'!AI$5))</f>
        <v>415.63</v>
      </c>
      <c r="AJ14" s="476">
        <f>IF(AJ$2&lt;&gt;"",IF($C14&lt;&gt;"TBA",AJ$2/114,0),SUMIFS('HOURS&amp;CYCLES INPUT'!$F$2:$F$9999,'HOURS&amp;CYCLES INPUT'!$C$2:$C$9999,'QUALIFIED EFH'!$C14,'HOURS&amp;CYCLES INPUT'!$D$2:$D$9999,'QUALIFIED EFH'!AJ$4,'HOURS&amp;CYCLES INPUT'!$E$2:$E$9999,'QUALIFIED EFH'!AJ$5))</f>
        <v>372.98</v>
      </c>
      <c r="AK14" s="476">
        <f>IF(AK$2&lt;&gt;"",IF($C14&lt;&gt;"TBA",AK$2/114,0),SUMIFS('HOURS&amp;CYCLES INPUT'!$F$2:$F$9999,'HOURS&amp;CYCLES INPUT'!$C$2:$C$9999,'QUALIFIED EFH'!$C14,'HOURS&amp;CYCLES INPUT'!$D$2:$D$9999,'QUALIFIED EFH'!AK$4,'HOURS&amp;CYCLES INPUT'!$E$2:$E$9999,'QUALIFIED EFH'!AK$5))</f>
        <v>360.62</v>
      </c>
      <c r="AL14" s="476">
        <f>IF(AL$2&lt;&gt;"",IF($C14&lt;&gt;"TBA",AL$2/114,0),SUMIFS('HOURS&amp;CYCLES INPUT'!$F$2:$F$9999,'HOURS&amp;CYCLES INPUT'!$C$2:$C$9999,'QUALIFIED EFH'!$C14,'HOURS&amp;CYCLES INPUT'!$D$2:$D$9999,'QUALIFIED EFH'!AL$4,'HOURS&amp;CYCLES INPUT'!$E$2:$E$9999,'QUALIFIED EFH'!AL$5))</f>
        <v>399.1</v>
      </c>
      <c r="AM14" s="476">
        <f>IF(AM$2&lt;&gt;"",IF($C14&lt;&gt;"TBA",AM$2/114,0),SUMIFS('HOURS&amp;CYCLES INPUT'!$F$2:$F$9999,'HOURS&amp;CYCLES INPUT'!$C$2:$C$9999,'QUALIFIED EFH'!$C14,'HOURS&amp;CYCLES INPUT'!$D$2:$D$9999,'QUALIFIED EFH'!AM$4,'HOURS&amp;CYCLES INPUT'!$E$2:$E$9999,'QUALIFIED EFH'!AM$5))</f>
        <v>291.82</v>
      </c>
      <c r="AN14" s="476">
        <f>IF(AN$2&lt;&gt;"",IF($C14&lt;&gt;"TBA",AN$2/114,0),SUMIFS('HOURS&amp;CYCLES INPUT'!$F$2:$F$9999,'HOURS&amp;CYCLES INPUT'!$C$2:$C$9999,'QUALIFIED EFH'!$C14,'HOURS&amp;CYCLES INPUT'!$D$2:$D$9999,'QUALIFIED EFH'!AN$4,'HOURS&amp;CYCLES INPUT'!$E$2:$E$9999,'QUALIFIED EFH'!AN$5))</f>
        <v>390.94</v>
      </c>
      <c r="AO14" s="476">
        <f>IF(AO$2&lt;&gt;"",IF($C14&lt;&gt;"TBA",AO$2/114,0),SUMIFS('HOURS&amp;CYCLES INPUT'!$F$2:$F$9999,'HOURS&amp;CYCLES INPUT'!$C$2:$C$9999,'QUALIFIED EFH'!$C14,'HOURS&amp;CYCLES INPUT'!$D$2:$D$9999,'QUALIFIED EFH'!AO$4,'HOURS&amp;CYCLES INPUT'!$E$2:$E$9999,'QUALIFIED EFH'!AO$5))</f>
        <v>301.14</v>
      </c>
      <c r="AP14" s="476">
        <f>IF(AP$2&lt;&gt;"",IF($C14&lt;&gt;"TBA",AP$2/114,0),SUMIFS('HOURS&amp;CYCLES INPUT'!$F$2:$F$9999,'HOURS&amp;CYCLES INPUT'!$C$2:$C$9999,'QUALIFIED EFH'!$C14,'HOURS&amp;CYCLES INPUT'!$D$2:$D$9999,'QUALIFIED EFH'!AP$4,'HOURS&amp;CYCLES INPUT'!$E$2:$E$9999,'QUALIFIED EFH'!AP$5))</f>
        <v>281.70999999999998</v>
      </c>
      <c r="AQ14" s="476">
        <f>IF(AQ$2&lt;&gt;"",IF($C14&lt;&gt;"TBA",AQ$2/114,0),SUMIFS('HOURS&amp;CYCLES INPUT'!$F$2:$F$9999,'HOURS&amp;CYCLES INPUT'!$C$2:$C$9999,'QUALIFIED EFH'!$C14,'HOURS&amp;CYCLES INPUT'!$D$2:$D$9999,'QUALIFIED EFH'!AQ$4,'HOURS&amp;CYCLES INPUT'!$E$2:$E$9999,'QUALIFIED EFH'!AQ$5))</f>
        <v>301.89999999999998</v>
      </c>
      <c r="AR14" s="476">
        <f>IF(AR$2&lt;&gt;"",IF($C14&lt;&gt;"TBA",AR$2/114,0),SUMIFS('HOURS&amp;CYCLES INPUT'!$F$2:$F$9999,'HOURS&amp;CYCLES INPUT'!$C$2:$C$9999,'QUALIFIED EFH'!$C14,'HOURS&amp;CYCLES INPUT'!$D$2:$D$9999,'QUALIFIED EFH'!AR$4,'HOURS&amp;CYCLES INPUT'!$E$2:$E$9999,'QUALIFIED EFH'!AR$5))</f>
        <v>0</v>
      </c>
      <c r="AS14" s="476">
        <f>IF(AS$2&lt;&gt;"",IF($C14&lt;&gt;"TBA",AS$2/114,0),SUMIFS('HOURS&amp;CYCLES INPUT'!$F$2:$F$9999,'HOURS&amp;CYCLES INPUT'!$C$2:$C$9999,'QUALIFIED EFH'!$C14,'HOURS&amp;CYCLES INPUT'!$D$2:$D$9999,'QUALIFIED EFH'!AS$4,'HOURS&amp;CYCLES INPUT'!$E$2:$E$9999,'QUALIFIED EFH'!AS$5))</f>
        <v>0</v>
      </c>
      <c r="AT14" s="476">
        <f>IF(AT$2&lt;&gt;"",IF($C14&lt;&gt;"TBA",AT$2/114,0),SUMIFS('HOURS&amp;CYCLES INPUT'!$F$2:$F$9999,'HOURS&amp;CYCLES INPUT'!$C$2:$C$9999,'QUALIFIED EFH'!$C14,'HOURS&amp;CYCLES INPUT'!$D$2:$D$9999,'QUALIFIED EFH'!AT$4,'HOURS&amp;CYCLES INPUT'!$E$2:$E$9999,'QUALIFIED EFH'!AT$5))</f>
        <v>0</v>
      </c>
      <c r="AU14" s="476">
        <f>IF(AU$2&lt;&gt;"",IF($C14&lt;&gt;"TBA",AU$2/114,0),SUMIFS('HOURS&amp;CYCLES INPUT'!$F$2:$F$9999,'HOURS&amp;CYCLES INPUT'!$C$2:$C$9999,'QUALIFIED EFH'!$C14,'HOURS&amp;CYCLES INPUT'!$D$2:$D$9999,'QUALIFIED EFH'!AU$4,'HOURS&amp;CYCLES INPUT'!$E$2:$E$9999,'QUALIFIED EFH'!AU$5))</f>
        <v>0</v>
      </c>
      <c r="AV14" s="476">
        <f>IF(AV$2&lt;&gt;"",IF($C14&lt;&gt;"TBA",AV$2/114,0),SUMIFS('HOURS&amp;CYCLES INPUT'!$F$2:$F$9999,'HOURS&amp;CYCLES INPUT'!$C$2:$C$9999,'QUALIFIED EFH'!$C14,'HOURS&amp;CYCLES INPUT'!$D$2:$D$9999,'QUALIFIED EFH'!AV$4,'HOURS&amp;CYCLES INPUT'!$E$2:$E$9999,'QUALIFIED EFH'!AV$5))</f>
        <v>0</v>
      </c>
      <c r="AW14" s="476">
        <f>IF(AW$2&lt;&gt;"",IF($C14&lt;&gt;"TBA",AW$2/114,0),SUMIFS('HOURS&amp;CYCLES INPUT'!$F$2:$F$9999,'HOURS&amp;CYCLES INPUT'!$C$2:$C$9999,'QUALIFIED EFH'!$C14,'HOURS&amp;CYCLES INPUT'!$D$2:$D$9999,'QUALIFIED EFH'!AW$4,'HOURS&amp;CYCLES INPUT'!$E$2:$E$9999,'QUALIFIED EFH'!AW$5))</f>
        <v>1.1399999999999999</v>
      </c>
      <c r="AX14" s="476">
        <f>IF(AX$2&lt;&gt;"",IF($C14&lt;&gt;"TBA",AX$2/114,0),SUMIFS('HOURS&amp;CYCLES INPUT'!$F$2:$F$9999,'HOURS&amp;CYCLES INPUT'!$C$2:$C$9999,'QUALIFIED EFH'!$C14,'HOURS&amp;CYCLES INPUT'!$D$2:$D$9999,'QUALIFIED EFH'!AX$4,'HOURS&amp;CYCLES INPUT'!$E$2:$E$9999,'QUALIFIED EFH'!AX$5))</f>
        <v>0</v>
      </c>
      <c r="AY14" s="476">
        <f>IF(AY$2&lt;&gt;"",IF($C14&lt;&gt;"TBA",AY$2/114,0),SUMIFS('HOURS&amp;CYCLES INPUT'!$F$2:$F$9999,'HOURS&amp;CYCLES INPUT'!$C$2:$C$9999,'QUALIFIED EFH'!$C14,'HOURS&amp;CYCLES INPUT'!$D$2:$D$9999,'QUALIFIED EFH'!AY$4,'HOURS&amp;CYCLES INPUT'!$E$2:$E$9999,'QUALIFIED EFH'!AY$5))</f>
        <v>0</v>
      </c>
      <c r="AZ14" s="476">
        <f>IF(AZ$2&lt;&gt;"",IF($C14&lt;&gt;"TBA",AZ$2/114,0),SUMIFS('HOURS&amp;CYCLES INPUT'!$F$2:$F$9999,'HOURS&amp;CYCLES INPUT'!$C$2:$C$9999,'QUALIFIED EFH'!$C14,'HOURS&amp;CYCLES INPUT'!$D$2:$D$9999,'QUALIFIED EFH'!AZ$4,'HOURS&amp;CYCLES INPUT'!$E$2:$E$9999,'QUALIFIED EFH'!AZ$5))</f>
        <v>0</v>
      </c>
      <c r="BA14" s="476">
        <f>IF(BA$2&lt;&gt;"",IF($C14&lt;&gt;"TBA",BA$2/114,0),SUMIFS('HOURS&amp;CYCLES INPUT'!$F$2:$F$9999,'HOURS&amp;CYCLES INPUT'!$C$2:$C$9999,'QUALIFIED EFH'!$C14,'HOURS&amp;CYCLES INPUT'!$D$2:$D$9999,'QUALIFIED EFH'!BA$4,'HOURS&amp;CYCLES INPUT'!$E$2:$E$9999,'QUALIFIED EFH'!BA$5))</f>
        <v>0</v>
      </c>
      <c r="BB14" s="476">
        <f>IF(BB$2&lt;&gt;"",IF($C14&lt;&gt;"TBA",BB$2/114,0),SUMIFS('HOURS&amp;CYCLES INPUT'!$F$2:$F$9999,'HOURS&amp;CYCLES INPUT'!$C$2:$C$9999,'QUALIFIED EFH'!$C14,'HOURS&amp;CYCLES INPUT'!$D$2:$D$9999,'QUALIFIED EFH'!BB$4,'HOURS&amp;CYCLES INPUT'!$E$2:$E$9999,'QUALIFIED EFH'!BB$5))</f>
        <v>0</v>
      </c>
      <c r="BC14" s="476">
        <f>IF(BC$2&lt;&gt;"",IF($C14&lt;&gt;"TBA",BC$2/114,0),SUMIFS('HOURS&amp;CYCLES INPUT'!$F$2:$F$9999,'HOURS&amp;CYCLES INPUT'!$C$2:$C$9999,'QUALIFIED EFH'!$C14,'HOURS&amp;CYCLES INPUT'!$D$2:$D$9999,'QUALIFIED EFH'!BC$4,'HOURS&amp;CYCLES INPUT'!$E$2:$E$9999,'QUALIFIED EFH'!BC$5))</f>
        <v>0</v>
      </c>
      <c r="BD14" s="476">
        <f>IF(BD$2&lt;&gt;"",IF($C14&lt;&gt;"TBA",BD$2/114,0),SUMIFS('HOURS&amp;CYCLES INPUT'!$F$2:$F$9999,'HOURS&amp;CYCLES INPUT'!$C$2:$C$9999,'QUALIFIED EFH'!$C14,'HOURS&amp;CYCLES INPUT'!$D$2:$D$9999,'QUALIFIED EFH'!BD$4,'HOURS&amp;CYCLES INPUT'!$E$2:$E$9999,'QUALIFIED EFH'!BD$5))</f>
        <v>0</v>
      </c>
      <c r="BE14" s="476">
        <f>IF(BE$2&lt;&gt;"",IF($C14&lt;&gt;"TBA",BE$2/114,0),SUMIFS('HOURS&amp;CYCLES INPUT'!$F$2:$F$9999,'HOURS&amp;CYCLES INPUT'!$C$2:$C$9999,'QUALIFIED EFH'!$C14,'HOURS&amp;CYCLES INPUT'!$D$2:$D$9999,'QUALIFIED EFH'!BE$4,'HOURS&amp;CYCLES INPUT'!$E$2:$E$9999,'QUALIFIED EFH'!BE$5))</f>
        <v>0</v>
      </c>
      <c r="BF14" s="476">
        <f>IF(BF$2&lt;&gt;"",IF($C14&lt;&gt;"TBA",BF$2/114,0),SUMIFS('HOURS&amp;CYCLES INPUT'!$F$2:$F$9999,'HOURS&amp;CYCLES INPUT'!$C$2:$C$9999,'QUALIFIED EFH'!$C14,'HOURS&amp;CYCLES INPUT'!$D$2:$D$9999,'QUALIFIED EFH'!BF$4,'HOURS&amp;CYCLES INPUT'!$E$2:$E$9999,'QUALIFIED EFH'!BF$5))</f>
        <v>0</v>
      </c>
      <c r="BG14" s="476">
        <f>IF(BG$2&lt;&gt;"",IF($C14&lt;&gt;"TBA",BG$2/114,0),SUMIFS('HOURS&amp;CYCLES INPUT'!$F$2:$F$9999,'HOURS&amp;CYCLES INPUT'!$C$2:$C$9999,'QUALIFIED EFH'!$C14,'HOURS&amp;CYCLES INPUT'!$D$2:$D$9999,'QUALIFIED EFH'!BG$4,'HOURS&amp;CYCLES INPUT'!$E$2:$E$9999,'QUALIFIED EFH'!BG$5))</f>
        <v>0</v>
      </c>
      <c r="BH14" s="476">
        <f>IF(BH$2&lt;&gt;"",IF($C14&lt;&gt;"TBA",BH$2/114,0),SUMIFS('HOURS&amp;CYCLES INPUT'!$F$2:$F$9999,'HOURS&amp;CYCLES INPUT'!$C$2:$C$9999,'QUALIFIED EFH'!$C14,'HOURS&amp;CYCLES INPUT'!$D$2:$D$9999,'QUALIFIED EFH'!BH$4,'HOURS&amp;CYCLES INPUT'!$E$2:$E$9999,'QUALIFIED EFH'!BH$5))</f>
        <v>0</v>
      </c>
      <c r="BI14" s="476">
        <f>IF(BI$2&lt;&gt;"",IF($C14&lt;&gt;"TBA",BI$2/114,0),SUMIFS('HOURS&amp;CYCLES INPUT'!$F$2:$F$9999,'HOURS&amp;CYCLES INPUT'!$C$2:$C$9999,'QUALIFIED EFH'!$C14,'HOURS&amp;CYCLES INPUT'!$D$2:$D$9999,'QUALIFIED EFH'!BI$4,'HOURS&amp;CYCLES INPUT'!$E$2:$E$9999,'QUALIFIED EFH'!BI$5))</f>
        <v>0</v>
      </c>
      <c r="BJ14" s="476">
        <f>IF(BJ$2&lt;&gt;"",IF($C14&lt;&gt;"TBA",BJ$2/114,0),SUMIFS('HOURS&amp;CYCLES INPUT'!$F$2:$F$9999,'HOURS&amp;CYCLES INPUT'!$C$2:$C$9999,'QUALIFIED EFH'!$C14,'HOURS&amp;CYCLES INPUT'!$D$2:$D$9999,'QUALIFIED EFH'!BJ$4,'HOURS&amp;CYCLES INPUT'!$E$2:$E$9999,'QUALIFIED EFH'!BJ$5))</f>
        <v>0.47</v>
      </c>
      <c r="BK14" s="476">
        <f>IF(BK$2&lt;&gt;"",IF($C14&lt;&gt;"TBA",BK$2/114,0),SUMIFS('HOURS&amp;CYCLES INPUT'!$F$2:$F$9999,'HOURS&amp;CYCLES INPUT'!$C$2:$C$9999,'QUALIFIED EFH'!$C14,'HOURS&amp;CYCLES INPUT'!$D$2:$D$9999,'QUALIFIED EFH'!BK$4,'HOURS&amp;CYCLES INPUT'!$E$2:$E$9999,'QUALIFIED EFH'!BK$5))</f>
        <v>0</v>
      </c>
      <c r="BL14" s="476">
        <f>IF(BL$2&lt;&gt;"",IF($C14&lt;&gt;"TBA",BL$2/114,0),SUMIFS('HOURS&amp;CYCLES INPUT'!$F$2:$F$9999,'HOURS&amp;CYCLES INPUT'!$C$2:$C$9999,'QUALIFIED EFH'!$C14,'HOURS&amp;CYCLES INPUT'!$D$2:$D$9999,'QUALIFIED EFH'!BL$4,'HOURS&amp;CYCLES INPUT'!$E$2:$E$9999,'QUALIFIED EFH'!BL$5))</f>
        <v>0</v>
      </c>
      <c r="BM14" s="476">
        <f>IF(BM$2&lt;&gt;"",IF($C14&lt;&gt;"TBA",BM$2/114,0),SUMIFS('HOURS&amp;CYCLES INPUT'!$F$2:$F$9999,'HOURS&amp;CYCLES INPUT'!$C$2:$C$9999,'QUALIFIED EFH'!$C14,'HOURS&amp;CYCLES INPUT'!$D$2:$D$9999,'QUALIFIED EFH'!BM$4,'HOURS&amp;CYCLES INPUT'!$E$2:$E$9999,'QUALIFIED EFH'!BM$5))</f>
        <v>0</v>
      </c>
      <c r="BN14" s="476">
        <f>IF(BN$2&lt;&gt;"",IF($C14&lt;&gt;"TBA",BN$2/114,0),SUMIFS('HOURS&amp;CYCLES INPUT'!$F$2:$F$9999,'HOURS&amp;CYCLES INPUT'!$C$2:$C$9999,'QUALIFIED EFH'!$C14,'HOURS&amp;CYCLES INPUT'!$D$2:$D$9999,'QUALIFIED EFH'!BN$4,'HOURS&amp;CYCLES INPUT'!$E$2:$E$9999,'QUALIFIED EFH'!BN$5))</f>
        <v>0</v>
      </c>
      <c r="BO14" s="476">
        <f>IF(BO$2&lt;&gt;"",IF($C14&lt;&gt;"TBA",BO$2/114,0),SUMIFS('HOURS&amp;CYCLES INPUT'!$F$2:$F$9999,'HOURS&amp;CYCLES INPUT'!$C$2:$C$9999,'QUALIFIED EFH'!$C14,'HOURS&amp;CYCLES INPUT'!$D$2:$D$9999,'QUALIFIED EFH'!BO$4,'HOURS&amp;CYCLES INPUT'!$E$2:$E$9999,'QUALIFIED EFH'!BO$5))</f>
        <v>0</v>
      </c>
      <c r="BP14" s="476">
        <f>IF(BP$2&lt;&gt;"",IF($C14&lt;&gt;"TBA",BP$2/114,0),SUMIFS('HOURS&amp;CYCLES INPUT'!$F$2:$F$9999,'HOURS&amp;CYCLES INPUT'!$C$2:$C$9999,'QUALIFIED EFH'!$C14,'HOURS&amp;CYCLES INPUT'!$D$2:$D$9999,'QUALIFIED EFH'!BP$4,'HOURS&amp;CYCLES INPUT'!$E$2:$E$9999,'QUALIFIED EFH'!BP$5))</f>
        <v>0</v>
      </c>
      <c r="BQ14" s="476">
        <f>IF(BQ$2&lt;&gt;"",IF($C14&lt;&gt;"TBA",BQ$2/114,0),SUMIFS('HOURS&amp;CYCLES INPUT'!$F$2:$F$9999,'HOURS&amp;CYCLES INPUT'!$C$2:$C$9999,'QUALIFIED EFH'!$C14,'HOURS&amp;CYCLES INPUT'!$D$2:$D$9999,'QUALIFIED EFH'!BQ$4,'HOURS&amp;CYCLES INPUT'!$E$2:$E$9999,'QUALIFIED EFH'!BQ$5))</f>
        <v>4.68</v>
      </c>
      <c r="BR14" s="476">
        <f>IF(BR$2&lt;&gt;"",IF($C14&lt;&gt;"TBA",BR$2/114,0),SUMIFS('HOURS&amp;CYCLES INPUT'!$F$2:$F$9999,'HOURS&amp;CYCLES INPUT'!$C$2:$C$9999,'QUALIFIED EFH'!$C14,'HOURS&amp;CYCLES INPUT'!$D$2:$D$9999,'QUALIFIED EFH'!BR$4,'HOURS&amp;CYCLES INPUT'!$E$2:$E$9999,'QUALIFIED EFH'!BR$5))</f>
        <v>73.930000000000007</v>
      </c>
      <c r="BS14" s="476">
        <f>IF(BS$2&lt;&gt;"",IF($C14&lt;&gt;"TBA",BS$2/114,0),SUMIFS('HOURS&amp;CYCLES INPUT'!$F$2:$F$9999,'HOURS&amp;CYCLES INPUT'!$C$2:$C$9999,'QUALIFIED EFH'!$C14,'HOURS&amp;CYCLES INPUT'!$D$2:$D$9999,'QUALIFIED EFH'!BS$4,'HOURS&amp;CYCLES INPUT'!$E$2:$E$9999,'QUALIFIED EFH'!BS$5))</f>
        <v>227.54</v>
      </c>
      <c r="BT14" s="476">
        <f>IF(BT$2&lt;&gt;"",IF($C14&lt;&gt;"TBA",BT$2/114,0),SUMIFS('HOURS&amp;CYCLES INPUT'!$F$2:$F$9999,'HOURS&amp;CYCLES INPUT'!$C$2:$C$9999,'QUALIFIED EFH'!$C14,'HOURS&amp;CYCLES INPUT'!$D$2:$D$9999,'QUALIFIED EFH'!BT$4,'HOURS&amp;CYCLES INPUT'!$E$2:$E$9999,'QUALIFIED EFH'!BT$5))</f>
        <v>248.15</v>
      </c>
      <c r="BU14" s="476">
        <f>IF(BU$2&lt;&gt;"",IF($C14&lt;&gt;"TBA",BU$2/114,0),SUMIFS('HOURS&amp;CYCLES INPUT'!$F$2:$F$9999,'HOURS&amp;CYCLES INPUT'!$C$2:$C$9999,'QUALIFIED EFH'!$C14,'HOURS&amp;CYCLES INPUT'!$D$2:$D$9999,'QUALIFIED EFH'!BU$4,'HOURS&amp;CYCLES INPUT'!$E$2:$E$9999,'QUALIFIED EFH'!BU$5))</f>
        <v>195.03</v>
      </c>
      <c r="BV14" s="476">
        <f>IF(BV$2&lt;&gt;"",IF($C14&lt;&gt;"TBA",BV$2/114,0),SUMIFS('HOURS&amp;CYCLES INPUT'!$F$2:$F$9999,'HOURS&amp;CYCLES INPUT'!$C$2:$C$9999,'QUALIFIED EFH'!$C14,'HOURS&amp;CYCLES INPUT'!$D$2:$D$9999,'QUALIFIED EFH'!BV$4,'HOURS&amp;CYCLES INPUT'!$E$2:$E$9999,'QUALIFIED EFH'!BV$5))</f>
        <v>295.93</v>
      </c>
      <c r="BW14" s="476">
        <f>IF(BW$2&lt;&gt;"",IF($C14&lt;&gt;"TBA",BW$2/114,0),SUMIFS('HOURS&amp;CYCLES INPUT'!$F$2:$F$9999,'HOURS&amp;CYCLES INPUT'!$C$2:$C$9999,'QUALIFIED EFH'!$C14,'HOURS&amp;CYCLES INPUT'!$D$2:$D$9999,'QUALIFIED EFH'!BW$4,'HOURS&amp;CYCLES INPUT'!$E$2:$E$9999,'QUALIFIED EFH'!BW$5))</f>
        <v>244.74</v>
      </c>
      <c r="BX14" s="476">
        <f>IF(BX$2&lt;&gt;"",IF($C14&lt;&gt;"TBA",BX$2/114,0),SUMIFS('HOURS&amp;CYCLES INPUT'!$F$2:$F$9999,'HOURS&amp;CYCLES INPUT'!$C$2:$C$9999,'QUALIFIED EFH'!$C14,'HOURS&amp;CYCLES INPUT'!$D$2:$D$9999,'QUALIFIED EFH'!BX$4,'HOURS&amp;CYCLES INPUT'!$E$2:$E$9999,'QUALIFIED EFH'!BX$5))</f>
        <v>340.45</v>
      </c>
      <c r="BY14" s="476">
        <f>IF(BY$2&lt;&gt;"",IF($C14&lt;&gt;"TBA",BY$2/114,0),SUMIFS('HOURS&amp;CYCLES INPUT'!$F$2:$F$9999,'HOURS&amp;CYCLES INPUT'!$C$2:$C$9999,'QUALIFIED EFH'!$C14,'HOURS&amp;CYCLES INPUT'!$D$2:$D$9999,'QUALIFIED EFH'!BY$4,'HOURS&amp;CYCLES INPUT'!$E$2:$E$9999,'QUALIFIED EFH'!BY$5))</f>
        <v>346.18</v>
      </c>
      <c r="BZ14" s="476">
        <f>IF(BZ$2&lt;&gt;"",IF($C14&lt;&gt;"TBA",BZ$2/114,0),SUMIFS('HOURS&amp;CYCLES INPUT'!$F$2:$F$9999,'HOURS&amp;CYCLES INPUT'!$C$2:$C$9999,'QUALIFIED EFH'!$C14,'HOURS&amp;CYCLES INPUT'!$D$2:$D$9999,'QUALIFIED EFH'!BZ$4,'HOURS&amp;CYCLES INPUT'!$E$2:$E$9999,'QUALIFIED EFH'!BZ$5))</f>
        <v>260.52</v>
      </c>
      <c r="CA14" s="476">
        <f>IF(CA$2&lt;&gt;"",IF($C14&lt;&gt;"TBA",CA$2/114,0),SUMIFS('HOURS&amp;CYCLES INPUT'!$F$2:$F$9999,'HOURS&amp;CYCLES INPUT'!$C$2:$C$9999,'QUALIFIED EFH'!$C14,'HOURS&amp;CYCLES INPUT'!$D$2:$D$9999,'QUALIFIED EFH'!CA$4,'HOURS&amp;CYCLES INPUT'!$E$2:$E$9999,'QUALIFIED EFH'!CA$5))</f>
        <v>333.43</v>
      </c>
      <c r="CB14" s="476">
        <f>IF(CB$2&lt;&gt;"",IF($C14&lt;&gt;"TBA",CB$2/114,0),SUMIFS('HOURS&amp;CYCLES INPUT'!$F$2:$F$9999,'HOURS&amp;CYCLES INPUT'!$C$2:$C$9999,'QUALIFIED EFH'!$C14,'HOURS&amp;CYCLES INPUT'!$D$2:$D$9999,'QUALIFIED EFH'!CB$4,'HOURS&amp;CYCLES INPUT'!$E$2:$E$9999,'QUALIFIED EFH'!CB$5))</f>
        <v>348.92</v>
      </c>
      <c r="CC14" s="476">
        <f>IF(CC$2&lt;&gt;"",IF($C14&lt;&gt;"TBA",CC$2/114,0),SUMIFS('HOURS&amp;CYCLES INPUT'!$F$2:$F$9999,'HOURS&amp;CYCLES INPUT'!$C$2:$C$9999,'QUALIFIED EFH'!$C14,'HOURS&amp;CYCLES INPUT'!$D$2:$D$9999,'QUALIFIED EFH'!CC$4,'HOURS&amp;CYCLES INPUT'!$E$2:$E$9999,'QUALIFIED EFH'!CC$5))</f>
        <v>376.71</v>
      </c>
      <c r="CD14" s="476">
        <f>IF(CD$2&lt;&gt;"",IF($C14&lt;&gt;"TBA",CD$2/114,0),SUMIFS('HOURS&amp;CYCLES INPUT'!$F$2:$F$9999,'HOURS&amp;CYCLES INPUT'!$C$2:$C$9999,'QUALIFIED EFH'!$C14,'HOURS&amp;CYCLES INPUT'!$D$2:$D$9999,'QUALIFIED EFH'!CD$4,'HOURS&amp;CYCLES INPUT'!$E$2:$E$9999,'QUALIFIED EFH'!CD$5))</f>
        <v>322.45</v>
      </c>
      <c r="CE14" s="476">
        <f>IF(CE$2&lt;&gt;"",IF($C14&lt;&gt;"TBA",CE$2/114,0),SUMIFS('HOURS&amp;CYCLES INPUT'!$F$2:$F$9999,'HOURS&amp;CYCLES INPUT'!$C$2:$C$9999,'QUALIFIED EFH'!$C14,'HOURS&amp;CYCLES INPUT'!$D$2:$D$9999,'QUALIFIED EFH'!CE$4,'HOURS&amp;CYCLES INPUT'!$E$2:$E$9999,'QUALIFIED EFH'!CE$5))</f>
        <v>343.9</v>
      </c>
      <c r="CF14" s="476">
        <f>IF(CF$2&lt;&gt;"",IF($C14&lt;&gt;"TBA",CF$2/114,0),SUMIFS('HOURS&amp;CYCLES INPUT'!$F$2:$F$9999,'HOURS&amp;CYCLES INPUT'!$C$2:$C$9999,'QUALIFIED EFH'!$C14,'HOURS&amp;CYCLES INPUT'!$D$2:$D$9999,'QUALIFIED EFH'!CF$4,'HOURS&amp;CYCLES INPUT'!$E$2:$E$9999,'QUALIFIED EFH'!CF$5))</f>
        <v>286.87</v>
      </c>
      <c r="CG14" s="476">
        <f>IF(CG$2&lt;&gt;"",IF($C14&lt;&gt;"TBA",CG$2/114,0),SUMIFS('HOURS&amp;CYCLES INPUT'!$F$2:$F$9999,'HOURS&amp;CYCLES INPUT'!$C$2:$C$9999,'QUALIFIED EFH'!$C14,'HOURS&amp;CYCLES INPUT'!$D$2:$D$9999,'QUALIFIED EFH'!CG$4,'HOURS&amp;CYCLES INPUT'!$E$2:$E$9999,'QUALIFIED EFH'!CG$5))</f>
        <v>0</v>
      </c>
      <c r="CH14" s="476">
        <f>IF(CH$2&lt;&gt;"",IF($C14&lt;&gt;"TBA",CH$2/114,0),SUMIFS('HOURS&amp;CYCLES INPUT'!$F$2:$F$9999,'HOURS&amp;CYCLES INPUT'!$C$2:$C$9999,'QUALIFIED EFH'!$C14,'HOURS&amp;CYCLES INPUT'!$D$2:$D$9999,'QUALIFIED EFH'!CH$4,'HOURS&amp;CYCLES INPUT'!$E$2:$E$9999,'QUALIFIED EFH'!CH$5))</f>
        <v>0</v>
      </c>
      <c r="CI14" s="476">
        <f>IF(CI$2&lt;&gt;"",IF($C14&lt;&gt;"TBA",CI$2/114,0),SUMIFS('HOURS&amp;CYCLES INPUT'!$F$2:$F$9999,'HOURS&amp;CYCLES INPUT'!$C$2:$C$9999,'QUALIFIED EFH'!$C14,'HOURS&amp;CYCLES INPUT'!$D$2:$D$9999,'QUALIFIED EFH'!CI$4,'HOURS&amp;CYCLES INPUT'!$E$2:$E$9999,'QUALIFIED EFH'!CI$5))</f>
        <v>0</v>
      </c>
      <c r="CJ14" s="476">
        <f>IF(CJ$2&lt;&gt;"",IF($C14&lt;&gt;"TBA",CJ$2/114,0),SUMIFS('HOURS&amp;CYCLES INPUT'!$F$2:$F$9999,'HOURS&amp;CYCLES INPUT'!$C$2:$C$9999,'QUALIFIED EFH'!$C14,'HOURS&amp;CYCLES INPUT'!$D$2:$D$9999,'QUALIFIED EFH'!CJ$4,'HOURS&amp;CYCLES INPUT'!$E$2:$E$9999,'QUALIFIED EFH'!CJ$5))</f>
        <v>0</v>
      </c>
      <c r="CK14" s="476">
        <f>IF(CK$2&lt;&gt;"",IF($C14&lt;&gt;"TBA",CK$2/114,0),SUMIFS('HOURS&amp;CYCLES INPUT'!$F$2:$F$9999,'HOURS&amp;CYCLES INPUT'!$C$2:$C$9999,'QUALIFIED EFH'!$C14,'HOURS&amp;CYCLES INPUT'!$D$2:$D$9999,'QUALIFIED EFH'!CK$4,'HOURS&amp;CYCLES INPUT'!$E$2:$E$9999,'QUALIFIED EFH'!CK$5))</f>
        <v>0</v>
      </c>
      <c r="CL14" s="476">
        <f>IF(CL$2&lt;&gt;"",IF($C14&lt;&gt;"TBA",CL$2/114,0),SUMIFS('HOURS&amp;CYCLES INPUT'!$F$2:$F$9999,'HOURS&amp;CYCLES INPUT'!$C$2:$C$9999,'QUALIFIED EFH'!$C14,'HOURS&amp;CYCLES INPUT'!$D$2:$D$9999,'QUALIFIED EFH'!CL$4,'HOURS&amp;CYCLES INPUT'!$E$2:$E$9999,'QUALIFIED EFH'!CL$5))</f>
        <v>0</v>
      </c>
      <c r="CM14" s="476">
        <f>IF(CM$2&lt;&gt;"",IF($C14&lt;&gt;"TBA",CM$2/114,0),SUMIFS('HOURS&amp;CYCLES INPUT'!$F$2:$F$9999,'HOURS&amp;CYCLES INPUT'!$C$2:$C$9999,'QUALIFIED EFH'!$C14,'HOURS&amp;CYCLES INPUT'!$D$2:$D$9999,'QUALIFIED EFH'!CM$4,'HOURS&amp;CYCLES INPUT'!$E$2:$E$9999,'QUALIFIED EFH'!CM$5))</f>
        <v>0</v>
      </c>
      <c r="CN14" s="476">
        <f>IF(CN$2&lt;&gt;"",IF($C14&lt;&gt;"TBA",CN$2/114,0),SUMIFS('HOURS&amp;CYCLES INPUT'!$F$2:$F$9999,'HOURS&amp;CYCLES INPUT'!$C$2:$C$9999,'QUALIFIED EFH'!$C14,'HOURS&amp;CYCLES INPUT'!$D$2:$D$9999,'QUALIFIED EFH'!CN$4,'HOURS&amp;CYCLES INPUT'!$E$2:$E$9999,'QUALIFIED EFH'!CN$5))</f>
        <v>0</v>
      </c>
      <c r="CO14" s="476">
        <f>IF(CO$2&lt;&gt;"",IF($C14&lt;&gt;"TBA",CO$2/114,0),SUMIFS('HOURS&amp;CYCLES INPUT'!$F$2:$F$9999,'HOURS&amp;CYCLES INPUT'!$C$2:$C$9999,'QUALIFIED EFH'!$C14,'HOURS&amp;CYCLES INPUT'!$D$2:$D$9999,'QUALIFIED EFH'!CO$4,'HOURS&amp;CYCLES INPUT'!$E$2:$E$9999,'QUALIFIED EFH'!CO$5))</f>
        <v>0</v>
      </c>
      <c r="CP14" s="476">
        <f>IF(CP$2&lt;&gt;"",IF($C14&lt;&gt;"TBA",CP$2/114,0),SUMIFS('HOURS&amp;CYCLES INPUT'!$F$2:$F$9999,'HOURS&amp;CYCLES INPUT'!$C$2:$C$9999,'QUALIFIED EFH'!$C14,'HOURS&amp;CYCLES INPUT'!$D$2:$D$9999,'QUALIFIED EFH'!CP$4,'HOURS&amp;CYCLES INPUT'!$E$2:$E$9999,'QUALIFIED EFH'!CP$5))</f>
        <v>0</v>
      </c>
      <c r="CQ14" s="476">
        <f>IF(CQ$2&lt;&gt;"",IF($C14&lt;&gt;"TBA",CQ$2/114,0),SUMIFS('HOURS&amp;CYCLES INPUT'!$F$2:$F$9999,'HOURS&amp;CYCLES INPUT'!$C$2:$C$9999,'QUALIFIED EFH'!$C14,'HOURS&amp;CYCLES INPUT'!$D$2:$D$9999,'QUALIFIED EFH'!CQ$4,'HOURS&amp;CYCLES INPUT'!$E$2:$E$9999,'QUALIFIED EFH'!CQ$5))</f>
        <v>0</v>
      </c>
      <c r="CR14" s="476">
        <f>IF(CR$2&lt;&gt;"",IF($C14&lt;&gt;"TBA",CR$2/114,0),SUMIFS('HOURS&amp;CYCLES INPUT'!$F$2:$F$9999,'HOURS&amp;CYCLES INPUT'!$C$2:$C$9999,'QUALIFIED EFH'!$C14,'HOURS&amp;CYCLES INPUT'!$D$2:$D$9999,'QUALIFIED EFH'!CR$4,'HOURS&amp;CYCLES INPUT'!$E$2:$E$9999,'QUALIFIED EFH'!CR$5))</f>
        <v>0</v>
      </c>
      <c r="CS14" s="476">
        <f>IF(CS$2&lt;&gt;"",IF($C14&lt;&gt;"TBA",CS$2/114,0),SUMIFS('HOURS&amp;CYCLES INPUT'!$F$2:$F$9999,'HOURS&amp;CYCLES INPUT'!$C$2:$C$9999,'QUALIFIED EFH'!$C14,'HOURS&amp;CYCLES INPUT'!$D$2:$D$9999,'QUALIFIED EFH'!CS$4,'HOURS&amp;CYCLES INPUT'!$E$2:$E$9999,'QUALIFIED EFH'!CS$5))</f>
        <v>0</v>
      </c>
      <c r="CT14" s="476">
        <f>IF(CT$2&lt;&gt;"",IF($C14&lt;&gt;"TBA",CT$2/114,0),SUMIFS('HOURS&amp;CYCLES INPUT'!$F$2:$F$9999,'HOURS&amp;CYCLES INPUT'!$C$2:$C$9999,'QUALIFIED EFH'!$C14,'HOURS&amp;CYCLES INPUT'!$D$2:$D$9999,'QUALIFIED EFH'!CT$4,'HOURS&amp;CYCLES INPUT'!$E$2:$E$9999,'QUALIFIED EFH'!CT$5))</f>
        <v>0</v>
      </c>
      <c r="CU14" s="476">
        <f>IF(CU$2&lt;&gt;"",IF($C14&lt;&gt;"TBA",CU$2/114,0),SUMIFS('HOURS&amp;CYCLES INPUT'!$F$2:$F$9999,'HOURS&amp;CYCLES INPUT'!$C$2:$C$9999,'QUALIFIED EFH'!$C14,'HOURS&amp;CYCLES INPUT'!$D$2:$D$9999,'QUALIFIED EFH'!CU$4,'HOURS&amp;CYCLES INPUT'!$E$2:$E$9999,'QUALIFIED EFH'!CU$5))</f>
        <v>0</v>
      </c>
      <c r="CV14" s="476">
        <f>IF(CV$2&lt;&gt;"",IF($C14&lt;&gt;"TBA",CV$2/114,0),SUMIFS('HOURS&amp;CYCLES INPUT'!$F$2:$F$9999,'HOURS&amp;CYCLES INPUT'!$C$2:$C$9999,'QUALIFIED EFH'!$C14,'HOURS&amp;CYCLES INPUT'!$D$2:$D$9999,'QUALIFIED EFH'!CV$4,'HOURS&amp;CYCLES INPUT'!$E$2:$E$9999,'QUALIFIED EFH'!CV$5))</f>
        <v>0</v>
      </c>
      <c r="CW14" s="476">
        <f>IF(CW$2&lt;&gt;"",IF($C14&lt;&gt;"TBA",CW$2/114,0),SUMIFS('HOURS&amp;CYCLES INPUT'!$F$2:$F$9999,'HOURS&amp;CYCLES INPUT'!$C$2:$C$9999,'QUALIFIED EFH'!$C14,'HOURS&amp;CYCLES INPUT'!$D$2:$D$9999,'QUALIFIED EFH'!CW$4,'HOURS&amp;CYCLES INPUT'!$E$2:$E$9999,'QUALIFIED EFH'!CW$5))</f>
        <v>0</v>
      </c>
      <c r="CX14" s="476">
        <f>IF(CX$2&lt;&gt;"",IF($C14&lt;&gt;"TBA",CX$2/114,0),SUMIFS('HOURS&amp;CYCLES INPUT'!$F$2:$F$9999,'HOURS&amp;CYCLES INPUT'!$C$2:$C$9999,'QUALIFIED EFH'!$C14,'HOURS&amp;CYCLES INPUT'!$D$2:$D$9999,'QUALIFIED EFH'!CX$4,'HOURS&amp;CYCLES INPUT'!$E$2:$E$9999,'QUALIFIED EFH'!CX$5))</f>
        <v>44.68</v>
      </c>
      <c r="CY14" s="476">
        <f>IF(CY$2&lt;&gt;"",IF($C14&lt;&gt;"TBA",CY$2/114,0),SUMIFS('HOURS&amp;CYCLES INPUT'!$F$2:$F$9999,'HOURS&amp;CYCLES INPUT'!$C$2:$C$9999,'QUALIFIED EFH'!$C14,'HOURS&amp;CYCLES INPUT'!$D$2:$D$9999,'QUALIFIED EFH'!CY$4,'HOURS&amp;CYCLES INPUT'!$E$2:$E$9999,'QUALIFIED EFH'!CY$5))</f>
        <v>421.45</v>
      </c>
      <c r="CZ14" s="476">
        <f>IF(CZ$2&lt;&gt;"",IF($C14&lt;&gt;"TBA",CZ$2/114,0),SUMIFS('HOURS&amp;CYCLES INPUT'!$F$2:$F$9999,'HOURS&amp;CYCLES INPUT'!$C$2:$C$9999,'QUALIFIED EFH'!$C14,'HOURS&amp;CYCLES INPUT'!$D$2:$D$9999,'QUALIFIED EFH'!CZ$4,'HOURS&amp;CYCLES INPUT'!$E$2:$E$9999,'QUALIFIED EFH'!CZ$5))</f>
        <v>458.33</v>
      </c>
      <c r="DA14" s="476">
        <f>IF(DA$2&lt;&gt;"",IF($C14&lt;&gt;"TBA",DA$2/114,0),SUMIFS('HOURS&amp;CYCLES INPUT'!$F$2:$F$9999,'HOURS&amp;CYCLES INPUT'!$C$2:$C$9999,'QUALIFIED EFH'!$C14,'HOURS&amp;CYCLES INPUT'!$D$2:$D$9999,'QUALIFIED EFH'!DA$4,'HOURS&amp;CYCLES INPUT'!$E$2:$E$9999,'QUALIFIED EFH'!DA$5))</f>
        <v>426.07</v>
      </c>
      <c r="DB14" s="476">
        <f>IF(DB$2&lt;&gt;"",IF($C14&lt;&gt;"TBA",DB$2/114,0),SUMIFS('HOURS&amp;CYCLES INPUT'!$F$2:$F$9999,'HOURS&amp;CYCLES INPUT'!$C$2:$C$9999,'QUALIFIED EFH'!$C14,'HOURS&amp;CYCLES INPUT'!$D$2:$D$9999,'QUALIFIED EFH'!DB$4,'HOURS&amp;CYCLES INPUT'!$E$2:$E$9999,'QUALIFIED EFH'!DB$5))</f>
        <v>456.83</v>
      </c>
      <c r="DC14" s="476">
        <f>IF(DC$2&lt;&gt;"",IF($C14&lt;&gt;"TBA",DC$2/114,0),SUMIFS('HOURS&amp;CYCLES INPUT'!$F$2:$F$9999,'HOURS&amp;CYCLES INPUT'!$C$2:$C$9999,'QUALIFIED EFH'!$C14,'HOURS&amp;CYCLES INPUT'!$D$2:$D$9999,'QUALIFIED EFH'!DC$4,'HOURS&amp;CYCLES INPUT'!$E$2:$E$9999,'QUALIFIED EFH'!DC$5))</f>
        <v>489.72</v>
      </c>
      <c r="DD14" s="476">
        <f>IF(DD$2&lt;&gt;"",IF($C14&lt;&gt;"TBA",DD$2/114,0),SUMIFS('HOURS&amp;CYCLES INPUT'!$F$2:$F$9999,'HOURS&amp;CYCLES INPUT'!$C$2:$C$9999,'QUALIFIED EFH'!$C14,'HOURS&amp;CYCLES INPUT'!$D$2:$D$9999,'QUALIFIED EFH'!DD$4,'HOURS&amp;CYCLES INPUT'!$E$2:$E$9999,'QUALIFIED EFH'!DD$5))</f>
        <v>423.35</v>
      </c>
      <c r="DE14" s="476">
        <f>IF(DE$2&lt;&gt;"",IF($C14&lt;&gt;"TBA",DE$2/114,0),SUMIFS('HOURS&amp;CYCLES INPUT'!$F$2:$F$9999,'HOURS&amp;CYCLES INPUT'!$C$2:$C$9999,'QUALIFIED EFH'!$C14,'HOURS&amp;CYCLES INPUT'!$D$2:$D$9999,'QUALIFIED EFH'!DE$4,'HOURS&amp;CYCLES INPUT'!$E$2:$E$9999,'QUALIFIED EFH'!DE$5))</f>
        <v>439.53</v>
      </c>
      <c r="DF14" s="476">
        <f>IF(DF$2&lt;&gt;"",IF($C14&lt;&gt;"TBA",DF$2/114,0),SUMIFS('HOURS&amp;CYCLES INPUT'!$F$2:$F$9999,'HOURS&amp;CYCLES INPUT'!$C$2:$C$9999,'QUALIFIED EFH'!$C14,'HOURS&amp;CYCLES INPUT'!$D$2:$D$9999,'QUALIFIED EFH'!DF$4,'HOURS&amp;CYCLES INPUT'!$E$2:$E$9999,'QUALIFIED EFH'!DF$5))</f>
        <v>495.05</v>
      </c>
      <c r="DG14" s="476">
        <f>IF(DG$2&lt;&gt;"",IF($C14&lt;&gt;"TBA",DG$2/114,0),SUMIFS('HOURS&amp;CYCLES INPUT'!$F$2:$F$9999,'HOURS&amp;CYCLES INPUT'!$C$2:$C$9999,'QUALIFIED EFH'!$C14,'HOURS&amp;CYCLES INPUT'!$D$2:$D$9999,'QUALIFIED EFH'!DG$4,'HOURS&amp;CYCLES INPUT'!$E$2:$E$9999,'QUALIFIED EFH'!DG$5))</f>
        <v>507.19</v>
      </c>
      <c r="DH14" s="476">
        <f>IF(DH$2&lt;&gt;"",IF($C14&lt;&gt;"TBA",DH$2/114,0),SUMIFS('HOURS&amp;CYCLES INPUT'!$F$2:$F$9999,'HOURS&amp;CYCLES INPUT'!$C$2:$C$9999,'QUALIFIED EFH'!$C14,'HOURS&amp;CYCLES INPUT'!$D$2:$D$9999,'QUALIFIED EFH'!DH$4,'HOURS&amp;CYCLES INPUT'!$E$2:$E$9999,'QUALIFIED EFH'!DH$5))</f>
        <v>0</v>
      </c>
      <c r="DI14" s="476">
        <f>IF(DI$2&lt;&gt;"",IF($C14&lt;&gt;"TBA",DI$2/114,0),SUMIFS('HOURS&amp;CYCLES INPUT'!$F$2:$F$9999,'HOURS&amp;CYCLES INPUT'!$C$2:$C$9999,'QUALIFIED EFH'!$C14,'HOURS&amp;CYCLES INPUT'!$D$2:$D$9999,'QUALIFIED EFH'!DI$4,'HOURS&amp;CYCLES INPUT'!$E$2:$E$9999,'QUALIFIED EFH'!DI$5))</f>
        <v>0</v>
      </c>
      <c r="DJ14" s="476">
        <f>IF(DJ$2&lt;&gt;"",IF($C14&lt;&gt;"TBA",DJ$2/114,0),SUMIFS('HOURS&amp;CYCLES INPUT'!$F$2:$F$9999,'HOURS&amp;CYCLES INPUT'!$C$2:$C$9999,'QUALIFIED EFH'!$C14,'HOURS&amp;CYCLES INPUT'!$D$2:$D$9999,'QUALIFIED EFH'!DJ$4,'HOURS&amp;CYCLES INPUT'!$E$2:$E$9999,'QUALIFIED EFH'!DJ$5))</f>
        <v>0</v>
      </c>
      <c r="DK14" s="476">
        <f>IF(DK$2&lt;&gt;"",IF($C14&lt;&gt;"TBA",DK$2/114,0),SUMIFS('HOURS&amp;CYCLES INPUT'!$F$2:$F$9999,'HOURS&amp;CYCLES INPUT'!$C$2:$C$9999,'QUALIFIED EFH'!$C14,'HOURS&amp;CYCLES INPUT'!$D$2:$D$9999,'QUALIFIED EFH'!DK$4,'HOURS&amp;CYCLES INPUT'!$E$2:$E$9999,'QUALIFIED EFH'!DK$5))</f>
        <v>0</v>
      </c>
      <c r="DL14" s="476">
        <f>IF(DL$2&lt;&gt;"",IF($C14&lt;&gt;"TBA",DL$2/114,0),SUMIFS('HOURS&amp;CYCLES INPUT'!$F$2:$F$9999,'HOURS&amp;CYCLES INPUT'!$C$2:$C$9999,'QUALIFIED EFH'!$C14,'HOURS&amp;CYCLES INPUT'!$D$2:$D$9999,'QUALIFIED EFH'!DL$4,'HOURS&amp;CYCLES INPUT'!$E$2:$E$9999,'QUALIFIED EFH'!DL$5))</f>
        <v>0</v>
      </c>
      <c r="DM14" s="476">
        <f>IF(DM$2&lt;&gt;"",IF($C14&lt;&gt;"TBA",DM$2/114,0),SUMIFS('HOURS&amp;CYCLES INPUT'!$F$2:$F$9999,'HOURS&amp;CYCLES INPUT'!$C$2:$C$9999,'QUALIFIED EFH'!$C14,'HOURS&amp;CYCLES INPUT'!$D$2:$D$9999,'QUALIFIED EFH'!DM$4,'HOURS&amp;CYCLES INPUT'!$E$2:$E$9999,'QUALIFIED EFH'!DM$5))</f>
        <v>0</v>
      </c>
      <c r="DN14" s="476">
        <f>IF(DN$2&lt;&gt;"",IF($C14&lt;&gt;"TBA",DN$2/114,0),SUMIFS('HOURS&amp;CYCLES INPUT'!$F$2:$F$9999,'HOURS&amp;CYCLES INPUT'!$C$2:$C$9999,'QUALIFIED EFH'!$C14,'HOURS&amp;CYCLES INPUT'!$D$2:$D$9999,'QUALIFIED EFH'!DN$4,'HOURS&amp;CYCLES INPUT'!$E$2:$E$9999,'QUALIFIED EFH'!DN$5))</f>
        <v>0</v>
      </c>
      <c r="DO14" s="476">
        <f>IF(DO$2&lt;&gt;"",IF($C14&lt;&gt;"TBA",DO$2/114,0),SUMIFS('HOURS&amp;CYCLES INPUT'!$F$2:$F$9999,'HOURS&amp;CYCLES INPUT'!$C$2:$C$9999,'QUALIFIED EFH'!$C14,'HOURS&amp;CYCLES INPUT'!$D$2:$D$9999,'QUALIFIED EFH'!DO$4,'HOURS&amp;CYCLES INPUT'!$E$2:$E$9999,'QUALIFIED EFH'!DO$5))</f>
        <v>0</v>
      </c>
      <c r="DP14" s="476">
        <f>IF(DP$2&lt;&gt;"",IF($C14&lt;&gt;"TBA",DP$2/114,0),SUMIFS('HOURS&amp;CYCLES INPUT'!$F$2:$F$9999,'HOURS&amp;CYCLES INPUT'!$C$2:$C$9999,'QUALIFIED EFH'!$C14,'HOURS&amp;CYCLES INPUT'!$D$2:$D$9999,'QUALIFIED EFH'!DP$4,'HOURS&amp;CYCLES INPUT'!$E$2:$E$9999,'QUALIFIED EFH'!DP$5))</f>
        <v>0</v>
      </c>
      <c r="DQ14" s="476">
        <f>IF(DQ$2&lt;&gt;"",IF($C14&lt;&gt;"TBA",DQ$2/114,0),SUMIFS('HOURS&amp;CYCLES INPUT'!$F$2:$F$9999,'HOURS&amp;CYCLES INPUT'!$C$2:$C$9999,'QUALIFIED EFH'!$C14,'HOURS&amp;CYCLES INPUT'!$D$2:$D$9999,'QUALIFIED EFH'!DQ$4,'HOURS&amp;CYCLES INPUT'!$E$2:$E$9999,'QUALIFIED EFH'!DQ$5))</f>
        <v>0</v>
      </c>
      <c r="DR14" s="476">
        <f>IF(DR$2&lt;&gt;"",IF($C14&lt;&gt;"TBA",DR$2/114,0),SUMIFS('HOURS&amp;CYCLES INPUT'!$F$2:$F$9999,'HOURS&amp;CYCLES INPUT'!$C$2:$C$9999,'QUALIFIED EFH'!$C14,'HOURS&amp;CYCLES INPUT'!$D$2:$D$9999,'QUALIFIED EFH'!DR$4,'HOURS&amp;CYCLES INPUT'!$E$2:$E$9999,'QUALIFIED EFH'!DR$5))</f>
        <v>0</v>
      </c>
      <c r="DS14" s="476">
        <f>IF(DS$2&lt;&gt;"",IF($C14&lt;&gt;"TBA",DS$2/114,0),SUMIFS('HOURS&amp;CYCLES INPUT'!$F$2:$F$9999,'HOURS&amp;CYCLES INPUT'!$C$2:$C$9999,'QUALIFIED EFH'!$C14,'HOURS&amp;CYCLES INPUT'!$D$2:$D$9999,'QUALIFIED EFH'!DS$4,'HOURS&amp;CYCLES INPUT'!$E$2:$E$9999,'QUALIFIED EFH'!DS$5))</f>
        <v>0</v>
      </c>
      <c r="DT14" s="476">
        <f>IF(DT$2&lt;&gt;"",IF($C14&lt;&gt;"TBA",DT$2/114,0),SUMIFS('HOURS&amp;CYCLES INPUT'!$F$2:$F$9999,'HOURS&amp;CYCLES INPUT'!$C$2:$C$9999,'QUALIFIED EFH'!$C14,'HOURS&amp;CYCLES INPUT'!$D$2:$D$9999,'QUALIFIED EFH'!DT$4,'HOURS&amp;CYCLES INPUT'!$E$2:$E$9999,'QUALIFIED EFH'!DT$5))</f>
        <v>0</v>
      </c>
      <c r="DU14" s="476">
        <f>IF(DU$2&lt;&gt;"",IF($C14&lt;&gt;"TBA",DU$2/114,0),SUMIFS('HOURS&amp;CYCLES INPUT'!$F$2:$F$9999,'HOURS&amp;CYCLES INPUT'!$C$2:$C$9999,'QUALIFIED EFH'!$C14,'HOURS&amp;CYCLES INPUT'!$D$2:$D$9999,'QUALIFIED EFH'!DU$4,'HOURS&amp;CYCLES INPUT'!$E$2:$E$9999,'QUALIFIED EFH'!DU$5))</f>
        <v>0</v>
      </c>
      <c r="DV14" s="476">
        <f>IF(DV$2&lt;&gt;"",IF($C14&lt;&gt;"TBA",DV$2/114,0),SUMIFS('HOURS&amp;CYCLES INPUT'!$F$2:$F$9999,'HOURS&amp;CYCLES INPUT'!$C$2:$C$9999,'QUALIFIED EFH'!$C14,'HOURS&amp;CYCLES INPUT'!$D$2:$D$9999,'QUALIFIED EFH'!DV$4,'HOURS&amp;CYCLES INPUT'!$E$2:$E$9999,'QUALIFIED EFH'!DV$5))</f>
        <v>0</v>
      </c>
      <c r="DW14" s="476">
        <f>IF(DW$2&lt;&gt;"",IF($C14&lt;&gt;"TBA",DW$2/114,0),SUMIFS('HOURS&amp;CYCLES INPUT'!$F$2:$F$9999,'HOURS&amp;CYCLES INPUT'!$C$2:$C$9999,'QUALIFIED EFH'!$C14,'HOURS&amp;CYCLES INPUT'!$D$2:$D$9999,'QUALIFIED EFH'!DW$4,'HOURS&amp;CYCLES INPUT'!$E$2:$E$9999,'QUALIFIED EFH'!DW$5))</f>
        <v>0</v>
      </c>
      <c r="DX14" s="476">
        <f>IF(DX$2&lt;&gt;"",IF($C14&lt;&gt;"TBA",DX$2/114,0),SUMIFS('HOURS&amp;CYCLES INPUT'!$F$2:$F$9999,'HOURS&amp;CYCLES INPUT'!$C$2:$C$9999,'QUALIFIED EFH'!$C14,'HOURS&amp;CYCLES INPUT'!$D$2:$D$9999,'QUALIFIED EFH'!DX$4,'HOURS&amp;CYCLES INPUT'!$E$2:$E$9999,'QUALIFIED EFH'!DX$5))</f>
        <v>0</v>
      </c>
      <c r="DY14" s="476">
        <f>IF(DY$2&lt;&gt;"",IF($C14&lt;&gt;"TBA",DY$2/114,0),SUMIFS('HOURS&amp;CYCLES INPUT'!$F$2:$F$9999,'HOURS&amp;CYCLES INPUT'!$C$2:$C$9999,'QUALIFIED EFH'!$C14,'HOURS&amp;CYCLES INPUT'!$D$2:$D$9999,'QUALIFIED EFH'!DY$4,'HOURS&amp;CYCLES INPUT'!$E$2:$E$9999,'QUALIFIED EFH'!DY$5))</f>
        <v>0</v>
      </c>
      <c r="DZ14" s="476">
        <f>IF(DZ$2&lt;&gt;"",IF($C14&lt;&gt;"TBA",DZ$2/114,0),SUMIFS('HOURS&amp;CYCLES INPUT'!$F$2:$F$9999,'HOURS&amp;CYCLES INPUT'!$C$2:$C$9999,'QUALIFIED EFH'!$C14,'HOURS&amp;CYCLES INPUT'!$D$2:$D$9999,'QUALIFIED EFH'!DZ$4,'HOURS&amp;CYCLES INPUT'!$E$2:$E$9999,'QUALIFIED EFH'!DZ$5))</f>
        <v>0</v>
      </c>
      <c r="EA14" s="476">
        <f>IF(EA$2&lt;&gt;"",IF($C14&lt;&gt;"TBA",EA$2/114,0),SUMIFS('HOURS&amp;CYCLES INPUT'!$F$2:$F$9999,'HOURS&amp;CYCLES INPUT'!$C$2:$C$9999,'QUALIFIED EFH'!$C14,'HOURS&amp;CYCLES INPUT'!$D$2:$D$9999,'QUALIFIED EFH'!EA$4,'HOURS&amp;CYCLES INPUT'!$E$2:$E$9999,'QUALIFIED EFH'!EA$5))</f>
        <v>0</v>
      </c>
      <c r="EB14" s="476">
        <f>IF(EB$2&lt;&gt;"",IF($C14&lt;&gt;"TBA",EB$2/114,0),SUMIFS('HOURS&amp;CYCLES INPUT'!$F$2:$F$9999,'HOURS&amp;CYCLES INPUT'!$C$2:$C$9999,'QUALIFIED EFH'!$C14,'HOURS&amp;CYCLES INPUT'!$D$2:$D$9999,'QUALIFIED EFH'!EB$4,'HOURS&amp;CYCLES INPUT'!$E$2:$E$9999,'QUALIFIED EFH'!EB$5))</f>
        <v>0</v>
      </c>
      <c r="EC14" s="476">
        <f>IF(EC$2&lt;&gt;"",IF($C14&lt;&gt;"TBA",EC$2/114,0),SUMIFS('HOURS&amp;CYCLES INPUT'!$F$2:$F$9999,'HOURS&amp;CYCLES INPUT'!$C$2:$C$9999,'QUALIFIED EFH'!$C14,'HOURS&amp;CYCLES INPUT'!$D$2:$D$9999,'QUALIFIED EFH'!EC$4,'HOURS&amp;CYCLES INPUT'!$E$2:$E$9999,'QUALIFIED EFH'!EC$5))</f>
        <v>0</v>
      </c>
      <c r="ED14" s="476">
        <f>IF(ED$2&lt;&gt;"",IF($C14&lt;&gt;"TBA",ED$2/114,0),SUMIFS('HOURS&amp;CYCLES INPUT'!$F$2:$F$9999,'HOURS&amp;CYCLES INPUT'!$C$2:$C$9999,'QUALIFIED EFH'!$C14,'HOURS&amp;CYCLES INPUT'!$D$2:$D$9999,'QUALIFIED EFH'!ED$4,'HOURS&amp;CYCLES INPUT'!$E$2:$E$9999,'QUALIFIED EFH'!ED$5))</f>
        <v>0</v>
      </c>
      <c r="EE14" s="476">
        <f>IF(EE$2&lt;&gt;"",IF($C14&lt;&gt;"TBA",EE$2/114,0),SUMIFS('HOURS&amp;CYCLES INPUT'!$F$2:$F$9999,'HOURS&amp;CYCLES INPUT'!$C$2:$C$9999,'QUALIFIED EFH'!$C14,'HOURS&amp;CYCLES INPUT'!$D$2:$D$9999,'QUALIFIED EFH'!EE$4,'HOURS&amp;CYCLES INPUT'!$E$2:$E$9999,'QUALIFIED EFH'!EE$5))</f>
        <v>0</v>
      </c>
      <c r="EF14" s="476">
        <f>IF(EF$2&lt;&gt;"",IF($C14&lt;&gt;"TBA",EF$2/114,0),SUMIFS('HOURS&amp;CYCLES INPUT'!$F$2:$F$9999,'HOURS&amp;CYCLES INPUT'!$C$2:$C$9999,'QUALIFIED EFH'!$C14,'HOURS&amp;CYCLES INPUT'!$D$2:$D$9999,'QUALIFIED EFH'!EF$4,'HOURS&amp;CYCLES INPUT'!$E$2:$E$9999,'QUALIFIED EFH'!EF$5))</f>
        <v>0</v>
      </c>
      <c r="EG14" s="476">
        <f>IF(EG$2&lt;&gt;"",IF($C14&lt;&gt;"TBA",EG$2/114,0),SUMIFS('HOURS&amp;CYCLES INPUT'!$F$2:$F$9999,'HOURS&amp;CYCLES INPUT'!$C$2:$C$9999,'QUALIFIED EFH'!$C14,'HOURS&amp;CYCLES INPUT'!$D$2:$D$9999,'QUALIFIED EFH'!EG$4,'HOURS&amp;CYCLES INPUT'!$E$2:$E$9999,'QUALIFIED EFH'!EG$5))</f>
        <v>0</v>
      </c>
      <c r="EH14" s="476">
        <f>IF(EH$2&lt;&gt;"",IF($C14&lt;&gt;"TBA",EH$2/114,0),SUMIFS('HOURS&amp;CYCLES INPUT'!$F$2:$F$9999,'HOURS&amp;CYCLES INPUT'!$C$2:$C$9999,'QUALIFIED EFH'!$C14,'HOURS&amp;CYCLES INPUT'!$D$2:$D$9999,'QUALIFIED EFH'!EH$4,'HOURS&amp;CYCLES INPUT'!$E$2:$E$9999,'QUALIFIED EFH'!EH$5))</f>
        <v>0</v>
      </c>
      <c r="EI14" s="476">
        <f>IF(EI$2&lt;&gt;"",IF($C14&lt;&gt;"TBA",EI$2/114,0),SUMIFS('HOURS&amp;CYCLES INPUT'!$F$2:$F$9999,'HOURS&amp;CYCLES INPUT'!$C$2:$C$9999,'QUALIFIED EFH'!$C14,'HOURS&amp;CYCLES INPUT'!$D$2:$D$9999,'QUALIFIED EFH'!EI$4,'HOURS&amp;CYCLES INPUT'!$E$2:$E$9999,'QUALIFIED EFH'!EI$5))</f>
        <v>0</v>
      </c>
      <c r="EJ14" s="476">
        <f>IF(EJ$2&lt;&gt;"",IF($C14&lt;&gt;"TBA",EJ$2/114,0),SUMIFS('HOURS&amp;CYCLES INPUT'!$F$2:$F$9999,'HOURS&amp;CYCLES INPUT'!$C$2:$C$9999,'QUALIFIED EFH'!$C14,'HOURS&amp;CYCLES INPUT'!$D$2:$D$9999,'QUALIFIED EFH'!EJ$4,'HOURS&amp;CYCLES INPUT'!$E$2:$E$9999,'QUALIFIED EFH'!EJ$5))</f>
        <v>0</v>
      </c>
      <c r="EK14" s="476">
        <f>IF(EK$2&lt;&gt;"",IF($C14&lt;&gt;"TBA",EK$2/114,0),SUMIFS('HOURS&amp;CYCLES INPUT'!$F$2:$F$9999,'HOURS&amp;CYCLES INPUT'!$C$2:$C$9999,'QUALIFIED EFH'!$C14,'HOURS&amp;CYCLES INPUT'!$D$2:$D$9999,'QUALIFIED EFH'!EK$4,'HOURS&amp;CYCLES INPUT'!$E$2:$E$9999,'QUALIFIED EFH'!EK$5))</f>
        <v>0</v>
      </c>
      <c r="EL14" s="476">
        <f>IF(EL$2&lt;&gt;"",IF($C14&lt;&gt;"TBA",EL$2/114,0),SUMIFS('HOURS&amp;CYCLES INPUT'!$F$2:$F$9999,'HOURS&amp;CYCLES INPUT'!$C$2:$C$9999,'QUALIFIED EFH'!$C14,'HOURS&amp;CYCLES INPUT'!$D$2:$D$9999,'QUALIFIED EFH'!EL$4,'HOURS&amp;CYCLES INPUT'!$E$2:$E$9999,'QUALIFIED EFH'!EL$5))</f>
        <v>0</v>
      </c>
      <c r="EM14" s="476">
        <f>IF(EM$2&lt;&gt;"",IF($C14&lt;&gt;"TBA",EM$2/114,0),SUMIFS('HOURS&amp;CYCLES INPUT'!$F$2:$F$9999,'HOURS&amp;CYCLES INPUT'!$C$2:$C$9999,'QUALIFIED EFH'!$C14,'HOURS&amp;CYCLES INPUT'!$D$2:$D$9999,'QUALIFIED EFH'!EM$4,'HOURS&amp;CYCLES INPUT'!$E$2:$E$9999,'QUALIFIED EFH'!EM$5))</f>
        <v>0</v>
      </c>
      <c r="EN14" s="476">
        <f>IF(EN$2&lt;&gt;"",IF($C14&lt;&gt;"TBA",EN$2/114,0),SUMIFS('HOURS&amp;CYCLES INPUT'!$F$2:$F$9999,'HOURS&amp;CYCLES INPUT'!$C$2:$C$9999,'QUALIFIED EFH'!$C14,'HOURS&amp;CYCLES INPUT'!$D$2:$D$9999,'QUALIFIED EFH'!EN$4,'HOURS&amp;CYCLES INPUT'!$E$2:$E$9999,'QUALIFIED EFH'!EN$5))</f>
        <v>0</v>
      </c>
      <c r="EO14" s="476">
        <f>IF(EO$2&lt;&gt;"",IF($C14&lt;&gt;"TBA",EO$2/114,0),SUMIFS('HOURS&amp;CYCLES INPUT'!$F$2:$F$9999,'HOURS&amp;CYCLES INPUT'!$C$2:$C$9999,'QUALIFIED EFH'!$C14,'HOURS&amp;CYCLES INPUT'!$D$2:$D$9999,'QUALIFIED EFH'!EO$4,'HOURS&amp;CYCLES INPUT'!$E$2:$E$9999,'QUALIFIED EFH'!EO$5))</f>
        <v>0</v>
      </c>
      <c r="EP14" s="476">
        <f>IF(EP$2&lt;&gt;"",IF($C14&lt;&gt;"TBA",EP$2/114,0),SUMIFS('HOURS&amp;CYCLES INPUT'!$F$2:$F$9999,'HOURS&amp;CYCLES INPUT'!$C$2:$C$9999,'QUALIFIED EFH'!$C14,'HOURS&amp;CYCLES INPUT'!$D$2:$D$9999,'QUALIFIED EFH'!EP$4,'HOURS&amp;CYCLES INPUT'!$E$2:$E$9999,'QUALIFIED EFH'!EP$5))</f>
        <v>0</v>
      </c>
      <c r="EQ14" s="476">
        <f>IF(EQ$2&lt;&gt;"",IF($C14&lt;&gt;"TBA",EQ$2/114,0),SUMIFS('HOURS&amp;CYCLES INPUT'!$F$2:$F$9999,'HOURS&amp;CYCLES INPUT'!$C$2:$C$9999,'QUALIFIED EFH'!$C14,'HOURS&amp;CYCLES INPUT'!$D$2:$D$9999,'QUALIFIED EFH'!EQ$4,'HOURS&amp;CYCLES INPUT'!$E$2:$E$9999,'QUALIFIED EFH'!EQ$5))</f>
        <v>0</v>
      </c>
      <c r="ER14" s="476">
        <f>IF(ER$2&lt;&gt;"",IF($C14&lt;&gt;"TBA",ER$2/114,0),SUMIFS('HOURS&amp;CYCLES INPUT'!$F$2:$F$9999,'HOURS&amp;CYCLES INPUT'!$C$2:$C$9999,'QUALIFIED EFH'!$C14,'HOURS&amp;CYCLES INPUT'!$D$2:$D$9999,'QUALIFIED EFH'!ER$4,'HOURS&amp;CYCLES INPUT'!$E$2:$E$9999,'QUALIFIED EFH'!ER$5))</f>
        <v>0</v>
      </c>
      <c r="ES14" s="476">
        <f>IF(ES$2&lt;&gt;"",IF($C14&lt;&gt;"TBA",ES$2/114,0),SUMIFS('HOURS&amp;CYCLES INPUT'!$F$2:$F$9999,'HOURS&amp;CYCLES INPUT'!$C$2:$C$9999,'QUALIFIED EFH'!$C14,'HOURS&amp;CYCLES INPUT'!$D$2:$D$9999,'QUALIFIED EFH'!ES$4,'HOURS&amp;CYCLES INPUT'!$E$2:$E$9999,'QUALIFIED EFH'!ES$5))</f>
        <v>0</v>
      </c>
      <c r="ET14" s="476">
        <f>IF(ET$2&lt;&gt;"",IF($C14&lt;&gt;"TBA",ET$2/114,0),SUMIFS('HOURS&amp;CYCLES INPUT'!$F$2:$F$9999,'HOURS&amp;CYCLES INPUT'!$C$2:$C$9999,'QUALIFIED EFH'!$C14,'HOURS&amp;CYCLES INPUT'!$D$2:$D$9999,'QUALIFIED EFH'!ET$4,'HOURS&amp;CYCLES INPUT'!$E$2:$E$9999,'QUALIFIED EFH'!ET$5))</f>
        <v>0</v>
      </c>
      <c r="EU14" s="476">
        <f>IF(EU$2&lt;&gt;"",IF($C14&lt;&gt;"TBA",EU$2/114,0),SUMIFS('HOURS&amp;CYCLES INPUT'!$F$2:$F$9999,'HOURS&amp;CYCLES INPUT'!$C$2:$C$9999,'QUALIFIED EFH'!$C14,'HOURS&amp;CYCLES INPUT'!$D$2:$D$9999,'QUALIFIED EFH'!EU$4,'HOURS&amp;CYCLES INPUT'!$E$2:$E$9999,'QUALIFIED EFH'!EU$5))</f>
        <v>0</v>
      </c>
      <c r="EV14" s="476">
        <f>IF(EV$2&lt;&gt;"",IF($C14&lt;&gt;"TBA",EV$2/114,0),SUMIFS('HOURS&amp;CYCLES INPUT'!$F$2:$F$9999,'HOURS&amp;CYCLES INPUT'!$C$2:$C$9999,'QUALIFIED EFH'!$C14,'HOURS&amp;CYCLES INPUT'!$D$2:$D$9999,'QUALIFIED EFH'!EV$4,'HOURS&amp;CYCLES INPUT'!$E$2:$E$9999,'QUALIFIED EFH'!EV$5))</f>
        <v>0</v>
      </c>
      <c r="EW14" s="476">
        <f>IF(EW$2&lt;&gt;"",IF($C14&lt;&gt;"TBA",EW$2/114,0),SUMIFS('HOURS&amp;CYCLES INPUT'!$F$2:$F$9999,'HOURS&amp;CYCLES INPUT'!$C$2:$C$9999,'QUALIFIED EFH'!$C14,'HOURS&amp;CYCLES INPUT'!$D$2:$D$9999,'QUALIFIED EFH'!EW$4,'HOURS&amp;CYCLES INPUT'!$E$2:$E$9999,'QUALIFIED EFH'!EW$5))</f>
        <v>0</v>
      </c>
      <c r="EX14" s="476">
        <f>IF(EX$2&lt;&gt;"",IF($C14&lt;&gt;"TBA",EX$2/114,0),SUMIFS('HOURS&amp;CYCLES INPUT'!$F$2:$F$9999,'HOURS&amp;CYCLES INPUT'!$C$2:$C$9999,'QUALIFIED EFH'!$C14,'HOURS&amp;CYCLES INPUT'!$D$2:$D$9999,'QUALIFIED EFH'!EX$4,'HOURS&amp;CYCLES INPUT'!$E$2:$E$9999,'QUALIFIED EFH'!EX$5))</f>
        <v>0</v>
      </c>
      <c r="EY14" s="476">
        <f>IF(EY$2&lt;&gt;"",IF($C14&lt;&gt;"TBA",EY$2/114,0),SUMIFS('HOURS&amp;CYCLES INPUT'!$F$2:$F$9999,'HOURS&amp;CYCLES INPUT'!$C$2:$C$9999,'QUALIFIED EFH'!$C14,'HOURS&amp;CYCLES INPUT'!$D$2:$D$9999,'QUALIFIED EFH'!EY$4,'HOURS&amp;CYCLES INPUT'!$E$2:$E$9999,'QUALIFIED EFH'!EY$5))</f>
        <v>0</v>
      </c>
      <c r="EZ14" s="476">
        <f>IF(EZ$2&lt;&gt;"",IF($C14&lt;&gt;"TBA",EZ$2/114,0),SUMIFS('HOURS&amp;CYCLES INPUT'!$F$2:$F$9999,'HOURS&amp;CYCLES INPUT'!$C$2:$C$9999,'QUALIFIED EFH'!$C14,'HOURS&amp;CYCLES INPUT'!$D$2:$D$9999,'QUALIFIED EFH'!EZ$4,'HOURS&amp;CYCLES INPUT'!$E$2:$E$9999,'QUALIFIED EFH'!EZ$5))</f>
        <v>0</v>
      </c>
      <c r="FA14" s="476">
        <f>IF(FA$2&lt;&gt;"",IF($C14&lt;&gt;"TBA",FA$2/114,0),SUMIFS('HOURS&amp;CYCLES INPUT'!$F$2:$F$9999,'HOURS&amp;CYCLES INPUT'!$C$2:$C$9999,'QUALIFIED EFH'!$C14,'HOURS&amp;CYCLES INPUT'!$D$2:$D$9999,'QUALIFIED EFH'!FA$4,'HOURS&amp;CYCLES INPUT'!$E$2:$E$9999,'QUALIFIED EFH'!FA$5))</f>
        <v>0</v>
      </c>
      <c r="FB14" s="476">
        <f>IF(FB$2&lt;&gt;"",IF($C14&lt;&gt;"TBA",FB$2/114,0),SUMIFS('HOURS&amp;CYCLES INPUT'!$F$2:$F$9999,'HOURS&amp;CYCLES INPUT'!$C$2:$C$9999,'QUALIFIED EFH'!$C14,'HOURS&amp;CYCLES INPUT'!$D$2:$D$9999,'QUALIFIED EFH'!FB$4,'HOURS&amp;CYCLES INPUT'!$E$2:$E$9999,'QUALIFIED EFH'!FB$5))</f>
        <v>0</v>
      </c>
      <c r="FC14" s="476">
        <f>IF(FC$2&lt;&gt;"",IF($C14&lt;&gt;"TBA",FC$2/114,0),SUMIFS('HOURS&amp;CYCLES INPUT'!$F$2:$F$9999,'HOURS&amp;CYCLES INPUT'!$C$2:$C$9999,'QUALIFIED EFH'!$C14,'HOURS&amp;CYCLES INPUT'!$D$2:$D$9999,'QUALIFIED EFH'!FC$4,'HOURS&amp;CYCLES INPUT'!$E$2:$E$9999,'QUALIFIED EFH'!FC$5))</f>
        <v>0</v>
      </c>
      <c r="FD14" s="476">
        <f>IF(FD$2&lt;&gt;"",IF($C14&lt;&gt;"TBA",FD$2/114,0),SUMIFS('HOURS&amp;CYCLES INPUT'!$F$2:$F$9999,'HOURS&amp;CYCLES INPUT'!$C$2:$C$9999,'QUALIFIED EFH'!$C14,'HOURS&amp;CYCLES INPUT'!$D$2:$D$9999,'QUALIFIED EFH'!FD$4,'HOURS&amp;CYCLES INPUT'!$E$2:$E$9999,'QUALIFIED EFH'!FD$5))</f>
        <v>0</v>
      </c>
      <c r="FE14" s="476">
        <f>IF(FE$2&lt;&gt;"",IF($C14&lt;&gt;"TBA",FE$2/114,0),SUMIFS('HOURS&amp;CYCLES INPUT'!$F$2:$F$9999,'HOURS&amp;CYCLES INPUT'!$C$2:$C$9999,'QUALIFIED EFH'!$C14,'HOURS&amp;CYCLES INPUT'!$D$2:$D$9999,'QUALIFIED EFH'!FE$4,'HOURS&amp;CYCLES INPUT'!$E$2:$E$9999,'QUALIFIED EFH'!FE$5))</f>
        <v>0</v>
      </c>
      <c r="FF14" s="476">
        <f>IF(FF$2&lt;&gt;"",IF($C14&lt;&gt;"TBA",FF$2/114,0),SUMIFS('HOURS&amp;CYCLES INPUT'!$F$2:$F$9999,'HOURS&amp;CYCLES INPUT'!$C$2:$C$9999,'QUALIFIED EFH'!$C14,'HOURS&amp;CYCLES INPUT'!$D$2:$D$9999,'QUALIFIED EFH'!FF$4,'HOURS&amp;CYCLES INPUT'!$E$2:$E$9999,'QUALIFIED EFH'!FF$5))</f>
        <v>0</v>
      </c>
      <c r="FG14" s="476">
        <f>IF(FG$2&lt;&gt;"",IF($C14&lt;&gt;"TBA",FG$2/114,0),SUMIFS('HOURS&amp;CYCLES INPUT'!$F$2:$F$9999,'HOURS&amp;CYCLES INPUT'!$C$2:$C$9999,'QUALIFIED EFH'!$C14,'HOURS&amp;CYCLES INPUT'!$D$2:$D$9999,'QUALIFIED EFH'!FG$4,'HOURS&amp;CYCLES INPUT'!$E$2:$E$9999,'QUALIFIED EFH'!FG$5))</f>
        <v>0</v>
      </c>
      <c r="FH14" s="476">
        <f>IF(FH$2&lt;&gt;"",IF($C14&lt;&gt;"TBA",FH$2/114,0),SUMIFS('HOURS&amp;CYCLES INPUT'!$F$2:$F$9999,'HOURS&amp;CYCLES INPUT'!$C$2:$C$9999,'QUALIFIED EFH'!$C14,'HOURS&amp;CYCLES INPUT'!$D$2:$D$9999,'QUALIFIED EFH'!FH$4,'HOURS&amp;CYCLES INPUT'!$E$2:$E$9999,'QUALIFIED EFH'!FH$5))</f>
        <v>0</v>
      </c>
      <c r="FI14" s="476">
        <f>IF(FI$2&lt;&gt;"",IF($C14&lt;&gt;"TBA",FI$2/114,0),SUMIFS('HOURS&amp;CYCLES INPUT'!$F$2:$F$9999,'HOURS&amp;CYCLES INPUT'!$C$2:$C$9999,'QUALIFIED EFH'!$C14,'HOURS&amp;CYCLES INPUT'!$D$2:$D$9999,'QUALIFIED EFH'!FI$4,'HOURS&amp;CYCLES INPUT'!$E$2:$E$9999,'QUALIFIED EFH'!FI$5))</f>
        <v>0</v>
      </c>
      <c r="FJ14" s="476">
        <f>IF(FJ$2&lt;&gt;"",IF($C14&lt;&gt;"TBA",FJ$2/114,0),SUMIFS('HOURS&amp;CYCLES INPUT'!$F$2:$F$9999,'HOURS&amp;CYCLES INPUT'!$C$2:$C$9999,'QUALIFIED EFH'!$C14,'HOURS&amp;CYCLES INPUT'!$D$2:$D$9999,'QUALIFIED EFH'!FJ$4,'HOURS&amp;CYCLES INPUT'!$E$2:$E$9999,'QUALIFIED EFH'!FJ$5))</f>
        <v>0</v>
      </c>
      <c r="FK14" s="476">
        <f>IF(FK$2&lt;&gt;"",IF($C14&lt;&gt;"TBA",FK$2/114,0),SUMIFS('HOURS&amp;CYCLES INPUT'!$F$2:$F$9999,'HOURS&amp;CYCLES INPUT'!$C$2:$C$9999,'QUALIFIED EFH'!$C14,'HOURS&amp;CYCLES INPUT'!$D$2:$D$9999,'QUALIFIED EFH'!FK$4,'HOURS&amp;CYCLES INPUT'!$E$2:$E$9999,'QUALIFIED EFH'!FK$5))</f>
        <v>0</v>
      </c>
      <c r="FL14" s="476">
        <f>IF(FL$2&lt;&gt;"",IF($C14&lt;&gt;"TBA",FL$2/114,0),SUMIFS('HOURS&amp;CYCLES INPUT'!$F$2:$F$9999,'HOURS&amp;CYCLES INPUT'!$C$2:$C$9999,'QUALIFIED EFH'!$C14,'HOURS&amp;CYCLES INPUT'!$D$2:$D$9999,'QUALIFIED EFH'!FL$4,'HOURS&amp;CYCLES INPUT'!$E$2:$E$9999,'QUALIFIED EFH'!FL$5))</f>
        <v>0</v>
      </c>
      <c r="FM14" s="476">
        <f>IF(FM$2&lt;&gt;"",IF($C14&lt;&gt;"TBA",FM$2/114,0),SUMIFS('HOURS&amp;CYCLES INPUT'!$F$2:$F$9999,'HOURS&amp;CYCLES INPUT'!$C$2:$C$9999,'QUALIFIED EFH'!$C14,'HOURS&amp;CYCLES INPUT'!$D$2:$D$9999,'QUALIFIED EFH'!FM$4,'HOURS&amp;CYCLES INPUT'!$E$2:$E$9999,'QUALIFIED EFH'!FM$5))</f>
        <v>0</v>
      </c>
      <c r="FN14" s="476">
        <f>IF(FN$2&lt;&gt;"",IF($C14&lt;&gt;"TBA",FN$2/114,0),SUMIFS('HOURS&amp;CYCLES INPUT'!$F$2:$F$9999,'HOURS&amp;CYCLES INPUT'!$C$2:$C$9999,'QUALIFIED EFH'!$C14,'HOURS&amp;CYCLES INPUT'!$D$2:$D$9999,'QUALIFIED EFH'!FN$4,'HOURS&amp;CYCLES INPUT'!$E$2:$E$9999,'QUALIFIED EFH'!FN$5))</f>
        <v>0</v>
      </c>
      <c r="FO14" s="476">
        <f>IF(FO$2&lt;&gt;"",IF($C14&lt;&gt;"TBA",FO$2/114,0),SUMIFS('HOURS&amp;CYCLES INPUT'!$F$2:$F$9999,'HOURS&amp;CYCLES INPUT'!$C$2:$C$9999,'QUALIFIED EFH'!$C14,'HOURS&amp;CYCLES INPUT'!$D$2:$D$9999,'QUALIFIED EFH'!FO$4,'HOURS&amp;CYCLES INPUT'!$E$2:$E$9999,'QUALIFIED EFH'!FO$5))</f>
        <v>0</v>
      </c>
      <c r="FP14" s="476">
        <f>IF(FP$2&lt;&gt;"",IF($C14&lt;&gt;"TBA",FP$2/114,0),SUMIFS('HOURS&amp;CYCLES INPUT'!$F$2:$F$9999,'HOURS&amp;CYCLES INPUT'!$C$2:$C$9999,'QUALIFIED EFH'!$C14,'HOURS&amp;CYCLES INPUT'!$D$2:$D$9999,'QUALIFIED EFH'!FP$4,'HOURS&amp;CYCLES INPUT'!$E$2:$E$9999,'QUALIFIED EFH'!FP$5))</f>
        <v>0</v>
      </c>
      <c r="FQ14" s="476">
        <f>IF(FQ$2&lt;&gt;"",IF($C14&lt;&gt;"TBA",FQ$2/114,0),SUMIFS('HOURS&amp;CYCLES INPUT'!$F$2:$F$9999,'HOURS&amp;CYCLES INPUT'!$C$2:$C$9999,'QUALIFIED EFH'!$C14,'HOURS&amp;CYCLES INPUT'!$D$2:$D$9999,'QUALIFIED EFH'!FQ$4,'HOURS&amp;CYCLES INPUT'!$E$2:$E$9999,'QUALIFIED EFH'!FQ$5))</f>
        <v>0</v>
      </c>
      <c r="FR14" s="476">
        <f>IF(FR$2&lt;&gt;"",IF($C14&lt;&gt;"TBA",FR$2/114,0),SUMIFS('HOURS&amp;CYCLES INPUT'!$F$2:$F$9999,'HOURS&amp;CYCLES INPUT'!$C$2:$C$9999,'QUALIFIED EFH'!$C14,'HOURS&amp;CYCLES INPUT'!$D$2:$D$9999,'QUALIFIED EFH'!FR$4,'HOURS&amp;CYCLES INPUT'!$E$2:$E$9999,'QUALIFIED EFH'!FR$5))</f>
        <v>0</v>
      </c>
      <c r="FS14" s="476">
        <f>IF(FS$2&lt;&gt;"",IF($C14&lt;&gt;"TBA",FS$2/114,0),SUMIFS('HOURS&amp;CYCLES INPUT'!$F$2:$F$9999,'HOURS&amp;CYCLES INPUT'!$C$2:$C$9999,'QUALIFIED EFH'!$C14,'HOURS&amp;CYCLES INPUT'!$D$2:$D$9999,'QUALIFIED EFH'!FS$4,'HOURS&amp;CYCLES INPUT'!$E$2:$E$9999,'QUALIFIED EFH'!FS$5))</f>
        <v>0</v>
      </c>
      <c r="FT14" s="476">
        <f>IF(FT$2&lt;&gt;"",IF($C14&lt;&gt;"TBA",FT$2/114,0),SUMIFS('HOURS&amp;CYCLES INPUT'!$F$2:$F$9999,'HOURS&amp;CYCLES INPUT'!$C$2:$C$9999,'QUALIFIED EFH'!$C14,'HOURS&amp;CYCLES INPUT'!$D$2:$D$9999,'QUALIFIED EFH'!FT$4,'HOURS&amp;CYCLES INPUT'!$E$2:$E$9999,'QUALIFIED EFH'!FT$5))</f>
        <v>0</v>
      </c>
      <c r="FU14" s="476">
        <f>IF(FU$2&lt;&gt;"",IF($C14&lt;&gt;"TBA",FU$2/114,0),SUMIFS('HOURS&amp;CYCLES INPUT'!$F$2:$F$9999,'HOURS&amp;CYCLES INPUT'!$C$2:$C$9999,'QUALIFIED EFH'!$C14,'HOURS&amp;CYCLES INPUT'!$D$2:$D$9999,'QUALIFIED EFH'!FU$4,'HOURS&amp;CYCLES INPUT'!$E$2:$E$9999,'QUALIFIED EFH'!FU$5))</f>
        <v>0</v>
      </c>
      <c r="FV14" s="476">
        <f>IF(FV$2&lt;&gt;"",IF($C14&lt;&gt;"TBA",FV$2/114,0),SUMIFS('HOURS&amp;CYCLES INPUT'!$F$2:$F$9999,'HOURS&amp;CYCLES INPUT'!$C$2:$C$9999,'QUALIFIED EFH'!$C14,'HOURS&amp;CYCLES INPUT'!$D$2:$D$9999,'QUALIFIED EFH'!FV$4,'HOURS&amp;CYCLES INPUT'!$E$2:$E$9999,'QUALIFIED EFH'!FV$5))</f>
        <v>0</v>
      </c>
      <c r="FW14" s="476">
        <f>IF(FW$2&lt;&gt;"",IF($C14&lt;&gt;"TBA",FW$2/114,0),SUMIFS('HOURS&amp;CYCLES INPUT'!$F$2:$F$9999,'HOURS&amp;CYCLES INPUT'!$C$2:$C$9999,'QUALIFIED EFH'!$C14,'HOURS&amp;CYCLES INPUT'!$D$2:$D$9999,'QUALIFIED EFH'!FW$4,'HOURS&amp;CYCLES INPUT'!$E$2:$E$9999,'QUALIFIED EFH'!FW$5))</f>
        <v>0</v>
      </c>
      <c r="FX14" s="476">
        <f>IF(FX$2&lt;&gt;"",IF($C14&lt;&gt;"TBA",FX$2/114,0),SUMIFS('HOURS&amp;CYCLES INPUT'!$F$2:$F$9999,'HOURS&amp;CYCLES INPUT'!$C$2:$C$9999,'QUALIFIED EFH'!$C14,'HOURS&amp;CYCLES INPUT'!$D$2:$D$9999,'QUALIFIED EFH'!FX$4,'HOURS&amp;CYCLES INPUT'!$E$2:$E$9999,'QUALIFIED EFH'!FX$5))</f>
        <v>0</v>
      </c>
      <c r="FY14" s="476">
        <f>IF(FY$2&lt;&gt;"",IF($C14&lt;&gt;"TBA",FY$2/114,0),SUMIFS('HOURS&amp;CYCLES INPUT'!$F$2:$F$9999,'HOURS&amp;CYCLES INPUT'!$C$2:$C$9999,'QUALIFIED EFH'!$C14,'HOURS&amp;CYCLES INPUT'!$D$2:$D$9999,'QUALIFIED EFH'!FY$4,'HOURS&amp;CYCLES INPUT'!$E$2:$E$9999,'QUALIFIED EFH'!FY$5))</f>
        <v>0</v>
      </c>
      <c r="FZ14" s="476">
        <f>IF(FZ$2&lt;&gt;"",IF($C14&lt;&gt;"TBA",FZ$2/114,0),SUMIFS('HOURS&amp;CYCLES INPUT'!$F$2:$F$9999,'HOURS&amp;CYCLES INPUT'!$C$2:$C$9999,'QUALIFIED EFH'!$C14,'HOURS&amp;CYCLES INPUT'!$D$2:$D$9999,'QUALIFIED EFH'!FZ$4,'HOURS&amp;CYCLES INPUT'!$E$2:$E$9999,'QUALIFIED EFH'!FZ$5))</f>
        <v>0</v>
      </c>
      <c r="GA14" s="476">
        <f>IF(GA$2&lt;&gt;"",IF($C14&lt;&gt;"TBA",GA$2/114,0),SUMIFS('HOURS&amp;CYCLES INPUT'!$F$2:$F$9999,'HOURS&amp;CYCLES INPUT'!$C$2:$C$9999,'QUALIFIED EFH'!$C14,'HOURS&amp;CYCLES INPUT'!$D$2:$D$9999,'QUALIFIED EFH'!GA$4,'HOURS&amp;CYCLES INPUT'!$E$2:$E$9999,'QUALIFIED EFH'!GA$5))</f>
        <v>0</v>
      </c>
      <c r="GB14" s="476">
        <f>IF(GB$2&lt;&gt;"",IF($C14&lt;&gt;"TBA",GB$2/114,0),SUMIFS('HOURS&amp;CYCLES INPUT'!$F$2:$F$9999,'HOURS&amp;CYCLES INPUT'!$C$2:$C$9999,'QUALIFIED EFH'!$C14,'HOURS&amp;CYCLES INPUT'!$D$2:$D$9999,'QUALIFIED EFH'!GB$4,'HOURS&amp;CYCLES INPUT'!$E$2:$E$9999,'QUALIFIED EFH'!GB$5))</f>
        <v>0</v>
      </c>
    </row>
    <row r="15" spans="2:184" x14ac:dyDescent="0.35">
      <c r="C15" s="472">
        <f>'QUALIFIED ENGINES'!D16</f>
        <v>91419</v>
      </c>
      <c r="D15" s="476">
        <f>IF(D$2&lt;&gt;"",IF($C15&lt;&gt;"TBA",D$2/114,0),SUMIFS('HOURS&amp;CYCLES INPUT'!$F$2:$F$9999,'HOURS&amp;CYCLES INPUT'!$C$2:$C$9999,'QUALIFIED EFH'!$C15,'HOURS&amp;CYCLES INPUT'!$D$2:$D$9999,'QUALIFIED EFH'!D$4,'HOURS&amp;CYCLES INPUT'!$E$2:$E$9999,'QUALIFIED EFH'!D$5))</f>
        <v>57.9</v>
      </c>
      <c r="E15" s="476">
        <f>IF(E$2&lt;&gt;"",IF($C15&lt;&gt;"TBA",E$2/114,0),SUMIFS('HOURS&amp;CYCLES INPUT'!$F$2:$F$9999,'HOURS&amp;CYCLES INPUT'!$C$2:$C$9999,'QUALIFIED EFH'!$C15,'HOURS&amp;CYCLES INPUT'!$D$2:$D$9999,'QUALIFIED EFH'!E$4,'HOURS&amp;CYCLES INPUT'!$E$2:$E$9999,'QUALIFIED EFH'!E$5))</f>
        <v>299.13</v>
      </c>
      <c r="F15" s="476">
        <f>IF(F$2&lt;&gt;"",IF($C15&lt;&gt;"TBA",F$2/114,0),SUMIFS('HOURS&amp;CYCLES INPUT'!$F$2:$F$9999,'HOURS&amp;CYCLES INPUT'!$C$2:$C$9999,'QUALIFIED EFH'!$C15,'HOURS&amp;CYCLES INPUT'!$D$2:$D$9999,'QUALIFIED EFH'!F$4,'HOURS&amp;CYCLES INPUT'!$E$2:$E$9999,'QUALIFIED EFH'!F$5))</f>
        <v>340</v>
      </c>
      <c r="G15" s="476">
        <f>IF(G$2&lt;&gt;"",IF($C15&lt;&gt;"TBA",G$2/114,0),SUMIFS('HOURS&amp;CYCLES INPUT'!$F$2:$F$9999,'HOURS&amp;CYCLES INPUT'!$C$2:$C$9999,'QUALIFIED EFH'!$C15,'HOURS&amp;CYCLES INPUT'!$D$2:$D$9999,'QUALIFIED EFH'!G$4,'HOURS&amp;CYCLES INPUT'!$E$2:$E$9999,'QUALIFIED EFH'!G$5))</f>
        <v>346.35</v>
      </c>
      <c r="H15" s="476">
        <f>IF(H$2&lt;&gt;"",IF($C15&lt;&gt;"TBA",H$2/114,0),SUMIFS('HOURS&amp;CYCLES INPUT'!$F$2:$F$9999,'HOURS&amp;CYCLES INPUT'!$C$2:$C$9999,'QUALIFIED EFH'!$C15,'HOURS&amp;CYCLES INPUT'!$D$2:$D$9999,'QUALIFIED EFH'!H$4,'HOURS&amp;CYCLES INPUT'!$E$2:$E$9999,'QUALIFIED EFH'!H$5))</f>
        <v>330.02</v>
      </c>
      <c r="I15" s="476">
        <f>IF(I$2&lt;&gt;"",IF($C15&lt;&gt;"TBA",I$2/114,0),SUMIFS('HOURS&amp;CYCLES INPUT'!$F$2:$F$9999,'HOURS&amp;CYCLES INPUT'!$C$2:$C$9999,'QUALIFIED EFH'!$C15,'HOURS&amp;CYCLES INPUT'!$D$2:$D$9999,'QUALIFIED EFH'!I$4,'HOURS&amp;CYCLES INPUT'!$E$2:$E$9999,'QUALIFIED EFH'!I$5))</f>
        <v>138.72999999999999</v>
      </c>
      <c r="J15" s="476">
        <f>IF(J$2&lt;&gt;"",IF($C15&lt;&gt;"TBA",J$2/114,0),SUMIFS('HOURS&amp;CYCLES INPUT'!$F$2:$F$9999,'HOURS&amp;CYCLES INPUT'!$C$2:$C$9999,'QUALIFIED EFH'!$C15,'HOURS&amp;CYCLES INPUT'!$D$2:$D$9999,'QUALIFIED EFH'!J$4,'HOURS&amp;CYCLES INPUT'!$E$2:$E$9999,'QUALIFIED EFH'!J$5))</f>
        <v>264.45</v>
      </c>
      <c r="K15" s="476">
        <f>IF(K$2&lt;&gt;"",IF($C15&lt;&gt;"TBA",K$2/114,0),SUMIFS('HOURS&amp;CYCLES INPUT'!$F$2:$F$9999,'HOURS&amp;CYCLES INPUT'!$C$2:$C$9999,'QUALIFIED EFH'!$C15,'HOURS&amp;CYCLES INPUT'!$D$2:$D$9999,'QUALIFIED EFH'!K$4,'HOURS&amp;CYCLES INPUT'!$E$2:$E$9999,'QUALIFIED EFH'!K$5))</f>
        <v>368.79</v>
      </c>
      <c r="L15" s="476">
        <f>IF(L$2&lt;&gt;"",IF($C15&lt;&gt;"TBA",L$2/114,0),SUMIFS('HOURS&amp;CYCLES INPUT'!$F$2:$F$9999,'HOURS&amp;CYCLES INPUT'!$C$2:$C$9999,'QUALIFIED EFH'!$C15,'HOURS&amp;CYCLES INPUT'!$D$2:$D$9999,'QUALIFIED EFH'!L$4,'HOURS&amp;CYCLES INPUT'!$E$2:$E$9999,'QUALIFIED EFH'!L$5))</f>
        <v>342.04</v>
      </c>
      <c r="M15" s="476">
        <f>IF(M$2&lt;&gt;"",IF($C15&lt;&gt;"TBA",M$2/114,0),SUMIFS('HOURS&amp;CYCLES INPUT'!$F$2:$F$9999,'HOURS&amp;CYCLES INPUT'!$C$2:$C$9999,'QUALIFIED EFH'!$C15,'HOURS&amp;CYCLES INPUT'!$D$2:$D$9999,'QUALIFIED EFH'!M$4,'HOURS&amp;CYCLES INPUT'!$E$2:$E$9999,'QUALIFIED EFH'!M$5))</f>
        <v>323.98</v>
      </c>
      <c r="N15" s="476">
        <f>IF(N$2&lt;&gt;"",IF($C15&lt;&gt;"TBA",N$2/114,0),SUMIFS('HOURS&amp;CYCLES INPUT'!$F$2:$F$9999,'HOURS&amp;CYCLES INPUT'!$C$2:$C$9999,'QUALIFIED EFH'!$C15,'HOURS&amp;CYCLES INPUT'!$D$2:$D$9999,'QUALIFIED EFH'!N$4,'HOURS&amp;CYCLES INPUT'!$E$2:$E$9999,'QUALIFIED EFH'!N$5))</f>
        <v>344.38</v>
      </c>
      <c r="O15" s="476">
        <f>IF(O$2&lt;&gt;"",IF($C15&lt;&gt;"TBA",O$2/114,0),SUMIFS('HOURS&amp;CYCLES INPUT'!$F$2:$F$9999,'HOURS&amp;CYCLES INPUT'!$C$2:$C$9999,'QUALIFIED EFH'!$C15,'HOURS&amp;CYCLES INPUT'!$D$2:$D$9999,'QUALIFIED EFH'!O$4,'HOURS&amp;CYCLES INPUT'!$E$2:$E$9999,'QUALIFIED EFH'!O$5))</f>
        <v>333.28</v>
      </c>
      <c r="P15" s="476">
        <f>IF(P$2&lt;&gt;"",IF($C15&lt;&gt;"TBA",P$2/114,0),SUMIFS('HOURS&amp;CYCLES INPUT'!$F$2:$F$9999,'HOURS&amp;CYCLES INPUT'!$C$2:$C$9999,'QUALIFIED EFH'!$C15,'HOURS&amp;CYCLES INPUT'!$D$2:$D$9999,'QUALIFIED EFH'!P$4,'HOURS&amp;CYCLES INPUT'!$E$2:$E$9999,'QUALIFIED EFH'!P$5))</f>
        <v>375.21</v>
      </c>
      <c r="Q15" s="476">
        <f>IF(Q$2&lt;&gt;"",IF($C15&lt;&gt;"TBA",Q$2/114,0),SUMIFS('HOURS&amp;CYCLES INPUT'!$F$2:$F$9999,'HOURS&amp;CYCLES INPUT'!$C$2:$C$9999,'QUALIFIED EFH'!$C15,'HOURS&amp;CYCLES INPUT'!$D$2:$D$9999,'QUALIFIED EFH'!Q$4,'HOURS&amp;CYCLES INPUT'!$E$2:$E$9999,'QUALIFIED EFH'!Q$5))</f>
        <v>380.97</v>
      </c>
      <c r="R15" s="476">
        <f>IF(R$1&lt;&gt;"",IF($C15&lt;&gt;"TBA",R$1/114,0),SUMIFS('HOURS&amp;CYCLES INPUT'!$F$2:$F$9999,'HOURS&amp;CYCLES INPUT'!$C$2:$C$9999,'QUALIFIED EFH'!$C15,'HOURS&amp;CYCLES INPUT'!$D$2:$D$9999,'QUALIFIED EFH'!R$4,'HOURS&amp;CYCLES INPUT'!$E$2:$E$9999,'QUALIFIED EFH'!R$5))</f>
        <v>0</v>
      </c>
      <c r="S15" s="476">
        <f>IF(S$2&lt;&gt;"",IF($C15&lt;&gt;"TBA",S$2/114,0),SUMIFS('HOURS&amp;CYCLES INPUT'!$F$2:$F$9999,'HOURS&amp;CYCLES INPUT'!$C$2:$C$9999,'QUALIFIED EFH'!$C15,'HOURS&amp;CYCLES INPUT'!$D$2:$D$9999,'QUALIFIED EFH'!S$4,'HOURS&amp;CYCLES INPUT'!$E$2:$E$9999,'QUALIFIED EFH'!S$5))</f>
        <v>337.93</v>
      </c>
      <c r="T15" s="476">
        <f>IF(T$2&lt;&gt;"",IF($C15&lt;&gt;"TBA",T$2/114,0),SUMIFS('HOURS&amp;CYCLES INPUT'!$F$2:$F$9999,'HOURS&amp;CYCLES INPUT'!$C$2:$C$9999,'QUALIFIED EFH'!$C15,'HOURS&amp;CYCLES INPUT'!$D$2:$D$9999,'QUALIFIED EFH'!T$4,'HOURS&amp;CYCLES INPUT'!$E$2:$E$9999,'QUALIFIED EFH'!T$5))</f>
        <v>390.9</v>
      </c>
      <c r="U15" s="476">
        <f>IF(U$2&lt;&gt;"",IF($C15&lt;&gt;"TBA",U$2/114,0),SUMIFS('HOURS&amp;CYCLES INPUT'!$F$2:$F$9999,'HOURS&amp;CYCLES INPUT'!$C$2:$C$9999,'QUALIFIED EFH'!$C15,'HOURS&amp;CYCLES INPUT'!$D$2:$D$9999,'QUALIFIED EFH'!U$4,'HOURS&amp;CYCLES INPUT'!$E$2:$E$9999,'QUALIFIED EFH'!U$5))</f>
        <v>365.1</v>
      </c>
      <c r="V15" s="476">
        <f>IF(V$2&lt;&gt;"",IF($C15&lt;&gt;"TBA",V$2/114,0),SUMIFS('HOURS&amp;CYCLES INPUT'!$F$2:$F$9999,'HOURS&amp;CYCLES INPUT'!$C$2:$C$9999,'QUALIFIED EFH'!$C15,'HOURS&amp;CYCLES INPUT'!$D$2:$D$9999,'QUALIFIED EFH'!V$4,'HOURS&amp;CYCLES INPUT'!$E$2:$E$9999,'QUALIFIED EFH'!V$5))</f>
        <v>368.68</v>
      </c>
      <c r="W15" s="476">
        <f>IF(W$2&lt;&gt;"",IF($C15&lt;&gt;"TBA",W$2/114,0),SUMIFS('HOURS&amp;CYCLES INPUT'!$F$2:$F$9999,'HOURS&amp;CYCLES INPUT'!$C$2:$C$9999,'QUALIFIED EFH'!$C15,'HOURS&amp;CYCLES INPUT'!$D$2:$D$9999,'QUALIFIED EFH'!W$4,'HOURS&amp;CYCLES INPUT'!$E$2:$E$9999,'QUALIFIED EFH'!W$5))</f>
        <v>366.77</v>
      </c>
      <c r="X15" s="476">
        <f>IF(X$2&lt;&gt;"",IF($C15&lt;&gt;"TBA",X$2/114,0),SUMIFS('HOURS&amp;CYCLES INPUT'!$F$2:$F$9999,'HOURS&amp;CYCLES INPUT'!$C$2:$C$9999,'QUALIFIED EFH'!$C15,'HOURS&amp;CYCLES INPUT'!$D$2:$D$9999,'QUALIFIED EFH'!X$4,'HOURS&amp;CYCLES INPUT'!$E$2:$E$9999,'QUALIFIED EFH'!X$5))</f>
        <v>383.1</v>
      </c>
      <c r="Y15" s="476">
        <f>IF(Y$2&lt;&gt;"",IF($C15&lt;&gt;"TBA",Y$2/114,0),SUMIFS('HOURS&amp;CYCLES INPUT'!$F$2:$F$9999,'HOURS&amp;CYCLES INPUT'!$C$2:$C$9999,'QUALIFIED EFH'!$C15,'HOURS&amp;CYCLES INPUT'!$D$2:$D$9999,'QUALIFIED EFH'!Y$4,'HOURS&amp;CYCLES INPUT'!$E$2:$E$9999,'QUALIFIED EFH'!Y$5))</f>
        <v>398.65</v>
      </c>
      <c r="Z15" s="476">
        <f>IF(Z$2&lt;&gt;"",IF($C15&lt;&gt;"TBA",Z$2/114,0),SUMIFS('HOURS&amp;CYCLES INPUT'!$F$2:$F$9999,'HOURS&amp;CYCLES INPUT'!$C$2:$C$9999,'QUALIFIED EFH'!$C15,'HOURS&amp;CYCLES INPUT'!$D$2:$D$9999,'QUALIFIED EFH'!Z$4,'HOURS&amp;CYCLES INPUT'!$E$2:$E$9999,'QUALIFIED EFH'!Z$5))</f>
        <v>341.58</v>
      </c>
      <c r="AA15" s="476">
        <f>IF(AA$2&lt;&gt;"",IF($C15&lt;&gt;"TBA",AA$2/114,0),SUMIFS('HOURS&amp;CYCLES INPUT'!$F$2:$F$9999,'HOURS&amp;CYCLES INPUT'!$C$2:$C$9999,'QUALIFIED EFH'!$C15,'HOURS&amp;CYCLES INPUT'!$D$2:$D$9999,'QUALIFIED EFH'!AA$4,'HOURS&amp;CYCLES INPUT'!$E$2:$E$9999,'QUALIFIED EFH'!AA$5))</f>
        <v>272.35000000000002</v>
      </c>
      <c r="AB15" s="476">
        <f>IF(AB$2&lt;&gt;"",IF($C15&lt;&gt;"TBA",AB$2/114,0),SUMIFS('HOURS&amp;CYCLES INPUT'!$F$2:$F$9999,'HOURS&amp;CYCLES INPUT'!$C$2:$C$9999,'QUALIFIED EFH'!$C15,'HOURS&amp;CYCLES INPUT'!$D$2:$D$9999,'QUALIFIED EFH'!AB$4,'HOURS&amp;CYCLES INPUT'!$E$2:$E$9999,'QUALIFIED EFH'!AB$5))</f>
        <v>346.47</v>
      </c>
      <c r="AC15" s="476">
        <f>IF(AC$2&lt;&gt;"",IF($C15&lt;&gt;"TBA",AC$2/114,0),SUMIFS('HOURS&amp;CYCLES INPUT'!$F$2:$F$9999,'HOURS&amp;CYCLES INPUT'!$C$2:$C$9999,'QUALIFIED EFH'!$C15,'HOURS&amp;CYCLES INPUT'!$D$2:$D$9999,'QUALIFIED EFH'!AC$4,'HOURS&amp;CYCLES INPUT'!$E$2:$E$9999,'QUALIFIED EFH'!AC$5))</f>
        <v>312.27999999999997</v>
      </c>
      <c r="AD15" s="476">
        <f>IF(AD$2&lt;&gt;"",IF($C15&lt;&gt;"TBA",AD$2/114,0),SUMIFS('HOURS&amp;CYCLES INPUT'!$F$2:$F$9999,'HOURS&amp;CYCLES INPUT'!$C$2:$C$9999,'QUALIFIED EFH'!$C15,'HOURS&amp;CYCLES INPUT'!$D$2:$D$9999,'QUALIFIED EFH'!AD$4,'HOURS&amp;CYCLES INPUT'!$E$2:$E$9999,'QUALIFIED EFH'!AD$5))</f>
        <v>46.14</v>
      </c>
      <c r="AE15" s="476">
        <f>IF(AE$2&lt;&gt;"",IF($C15&lt;&gt;"TBA",AE$2/114,0),SUMIFS('HOURS&amp;CYCLES INPUT'!$F$2:$F$9999,'HOURS&amp;CYCLES INPUT'!$C$2:$C$9999,'QUALIFIED EFH'!$C15,'HOURS&amp;CYCLES INPUT'!$D$2:$D$9999,'QUALIFIED EFH'!AE$4,'HOURS&amp;CYCLES INPUT'!$E$2:$E$9999,'QUALIFIED EFH'!AE$5))</f>
        <v>0</v>
      </c>
      <c r="AF15" s="476">
        <f>IF(AF$2&lt;&gt;"",IF($C15&lt;&gt;"TBA",AF$2/114,0),SUMIFS('HOURS&amp;CYCLES INPUT'!$F$2:$F$9999,'HOURS&amp;CYCLES INPUT'!$C$2:$C$9999,'QUALIFIED EFH'!$C15,'HOURS&amp;CYCLES INPUT'!$D$2:$D$9999,'QUALIFIED EFH'!AF$4,'HOURS&amp;CYCLES INPUT'!$E$2:$E$9999,'QUALIFIED EFH'!AF$5))</f>
        <v>72.75</v>
      </c>
      <c r="AG15" s="476">
        <f>IF(AG$2&lt;&gt;"",IF($C15&lt;&gt;"TBA",AG$2/114,0),SUMIFS('HOURS&amp;CYCLES INPUT'!$F$2:$F$9999,'HOURS&amp;CYCLES INPUT'!$C$2:$C$9999,'QUALIFIED EFH'!$C15,'HOURS&amp;CYCLES INPUT'!$D$2:$D$9999,'QUALIFIED EFH'!AG$4,'HOURS&amp;CYCLES INPUT'!$E$2:$E$9999,'QUALIFIED EFH'!AG$5))</f>
        <v>320.89999999999998</v>
      </c>
      <c r="AH15" s="476">
        <f>IF(AH$2&lt;&gt;"",IF($C15&lt;&gt;"TBA",AH$2/114,0),SUMIFS('HOURS&amp;CYCLES INPUT'!$F$2:$F$9999,'HOURS&amp;CYCLES INPUT'!$C$2:$C$9999,'QUALIFIED EFH'!$C15,'HOURS&amp;CYCLES INPUT'!$D$2:$D$9999,'QUALIFIED EFH'!AH$4,'HOURS&amp;CYCLES INPUT'!$E$2:$E$9999,'QUALIFIED EFH'!AH$5))</f>
        <v>306.69</v>
      </c>
      <c r="AI15" s="476">
        <f>IF(AI$2&lt;&gt;"",IF($C15&lt;&gt;"TBA",AI$2/114,0),SUMIFS('HOURS&amp;CYCLES INPUT'!$F$2:$F$9999,'HOURS&amp;CYCLES INPUT'!$C$2:$C$9999,'QUALIFIED EFH'!$C15,'HOURS&amp;CYCLES INPUT'!$D$2:$D$9999,'QUALIFIED EFH'!AI$4,'HOURS&amp;CYCLES INPUT'!$E$2:$E$9999,'QUALIFIED EFH'!AI$5))</f>
        <v>384.41</v>
      </c>
      <c r="AJ15" s="476">
        <f>IF(AJ$2&lt;&gt;"",IF($C15&lt;&gt;"TBA",AJ$2/114,0),SUMIFS('HOURS&amp;CYCLES INPUT'!$F$2:$F$9999,'HOURS&amp;CYCLES INPUT'!$C$2:$C$9999,'QUALIFIED EFH'!$C15,'HOURS&amp;CYCLES INPUT'!$D$2:$D$9999,'QUALIFIED EFH'!AJ$4,'HOURS&amp;CYCLES INPUT'!$E$2:$E$9999,'QUALIFIED EFH'!AJ$5))</f>
        <v>361.42</v>
      </c>
      <c r="AK15" s="476">
        <f>IF(AK$2&lt;&gt;"",IF($C15&lt;&gt;"TBA",AK$2/114,0),SUMIFS('HOURS&amp;CYCLES INPUT'!$F$2:$F$9999,'HOURS&amp;CYCLES INPUT'!$C$2:$C$9999,'QUALIFIED EFH'!$C15,'HOURS&amp;CYCLES INPUT'!$D$2:$D$9999,'QUALIFIED EFH'!AK$4,'HOURS&amp;CYCLES INPUT'!$E$2:$E$9999,'QUALIFIED EFH'!AK$5))</f>
        <v>346.48</v>
      </c>
      <c r="AL15" s="476">
        <f>IF(AL$2&lt;&gt;"",IF($C15&lt;&gt;"TBA",AL$2/114,0),SUMIFS('HOURS&amp;CYCLES INPUT'!$F$2:$F$9999,'HOURS&amp;CYCLES INPUT'!$C$2:$C$9999,'QUALIFIED EFH'!$C15,'HOURS&amp;CYCLES INPUT'!$D$2:$D$9999,'QUALIFIED EFH'!AL$4,'HOURS&amp;CYCLES INPUT'!$E$2:$E$9999,'QUALIFIED EFH'!AL$5))</f>
        <v>364.02</v>
      </c>
      <c r="AM15" s="476">
        <f>IF(AM$2&lt;&gt;"",IF($C15&lt;&gt;"TBA",AM$2/114,0),SUMIFS('HOURS&amp;CYCLES INPUT'!$F$2:$F$9999,'HOURS&amp;CYCLES INPUT'!$C$2:$C$9999,'QUALIFIED EFH'!$C15,'HOURS&amp;CYCLES INPUT'!$D$2:$D$9999,'QUALIFIED EFH'!AM$4,'HOURS&amp;CYCLES INPUT'!$E$2:$E$9999,'QUALIFIED EFH'!AM$5))</f>
        <v>306.43</v>
      </c>
      <c r="AN15" s="476">
        <f>IF(AN$2&lt;&gt;"",IF($C15&lt;&gt;"TBA",AN$2/114,0),SUMIFS('HOURS&amp;CYCLES INPUT'!$F$2:$F$9999,'HOURS&amp;CYCLES INPUT'!$C$2:$C$9999,'QUALIFIED EFH'!$C15,'HOURS&amp;CYCLES INPUT'!$D$2:$D$9999,'QUALIFIED EFH'!AN$4,'HOURS&amp;CYCLES INPUT'!$E$2:$E$9999,'QUALIFIED EFH'!AN$5))</f>
        <v>260.5</v>
      </c>
      <c r="AO15" s="476">
        <f>IF(AO$2&lt;&gt;"",IF($C15&lt;&gt;"TBA",AO$2/114,0),SUMIFS('HOURS&amp;CYCLES INPUT'!$F$2:$F$9999,'HOURS&amp;CYCLES INPUT'!$C$2:$C$9999,'QUALIFIED EFH'!$C15,'HOURS&amp;CYCLES INPUT'!$D$2:$D$9999,'QUALIFIED EFH'!AO$4,'HOURS&amp;CYCLES INPUT'!$E$2:$E$9999,'QUALIFIED EFH'!AO$5))</f>
        <v>358.41</v>
      </c>
      <c r="AP15" s="476">
        <f>IF(AP$2&lt;&gt;"",IF($C15&lt;&gt;"TBA",AP$2/114,0),SUMIFS('HOURS&amp;CYCLES INPUT'!$F$2:$F$9999,'HOURS&amp;CYCLES INPUT'!$C$2:$C$9999,'QUALIFIED EFH'!$C15,'HOURS&amp;CYCLES INPUT'!$D$2:$D$9999,'QUALIFIED EFH'!AP$4,'HOURS&amp;CYCLES INPUT'!$E$2:$E$9999,'QUALIFIED EFH'!AP$5))</f>
        <v>335.29</v>
      </c>
      <c r="AQ15" s="476">
        <f>IF(AQ$2&lt;&gt;"",IF($C15&lt;&gt;"TBA",AQ$2/114,0),SUMIFS('HOURS&amp;CYCLES INPUT'!$F$2:$F$9999,'HOURS&amp;CYCLES INPUT'!$C$2:$C$9999,'QUALIFIED EFH'!$C15,'HOURS&amp;CYCLES INPUT'!$D$2:$D$9999,'QUALIFIED EFH'!AQ$4,'HOURS&amp;CYCLES INPUT'!$E$2:$E$9999,'QUALIFIED EFH'!AQ$5))</f>
        <v>253.23</v>
      </c>
      <c r="AR15" s="476">
        <f>IF(AR$2&lt;&gt;"",IF($C15&lt;&gt;"TBA",AR$2/114,0),SUMIFS('HOURS&amp;CYCLES INPUT'!$F$2:$F$9999,'HOURS&amp;CYCLES INPUT'!$C$2:$C$9999,'QUALIFIED EFH'!$C15,'HOURS&amp;CYCLES INPUT'!$D$2:$D$9999,'QUALIFIED EFH'!AR$4,'HOURS&amp;CYCLES INPUT'!$E$2:$E$9999,'QUALIFIED EFH'!AR$5))</f>
        <v>0</v>
      </c>
      <c r="AS15" s="476">
        <f>IF(AS$2&lt;&gt;"",IF($C15&lt;&gt;"TBA",AS$2/114,0),SUMIFS('HOURS&amp;CYCLES INPUT'!$F$2:$F$9999,'HOURS&amp;CYCLES INPUT'!$C$2:$C$9999,'QUALIFIED EFH'!$C15,'HOURS&amp;CYCLES INPUT'!$D$2:$D$9999,'QUALIFIED EFH'!AS$4,'HOURS&amp;CYCLES INPUT'!$E$2:$E$9999,'QUALIFIED EFH'!AS$5))</f>
        <v>0</v>
      </c>
      <c r="AT15" s="476">
        <f>IF(AT$2&lt;&gt;"",IF($C15&lt;&gt;"TBA",AT$2/114,0),SUMIFS('HOURS&amp;CYCLES INPUT'!$F$2:$F$9999,'HOURS&amp;CYCLES INPUT'!$C$2:$C$9999,'QUALIFIED EFH'!$C15,'HOURS&amp;CYCLES INPUT'!$D$2:$D$9999,'QUALIFIED EFH'!AT$4,'HOURS&amp;CYCLES INPUT'!$E$2:$E$9999,'QUALIFIED EFH'!AT$5))</f>
        <v>0</v>
      </c>
      <c r="AU15" s="476">
        <f>IF(AU$2&lt;&gt;"",IF($C15&lt;&gt;"TBA",AU$2/114,0),SUMIFS('HOURS&amp;CYCLES INPUT'!$F$2:$F$9999,'HOURS&amp;CYCLES INPUT'!$C$2:$C$9999,'QUALIFIED EFH'!$C15,'HOURS&amp;CYCLES INPUT'!$D$2:$D$9999,'QUALIFIED EFH'!AU$4,'HOURS&amp;CYCLES INPUT'!$E$2:$E$9999,'QUALIFIED EFH'!AU$5))</f>
        <v>0</v>
      </c>
      <c r="AV15" s="476">
        <f>IF(AV$2&lt;&gt;"",IF($C15&lt;&gt;"TBA",AV$2/114,0),SUMIFS('HOURS&amp;CYCLES INPUT'!$F$2:$F$9999,'HOURS&amp;CYCLES INPUT'!$C$2:$C$9999,'QUALIFIED EFH'!$C15,'HOURS&amp;CYCLES INPUT'!$D$2:$D$9999,'QUALIFIED EFH'!AV$4,'HOURS&amp;CYCLES INPUT'!$E$2:$E$9999,'QUALIFIED EFH'!AV$5))</f>
        <v>0</v>
      </c>
      <c r="AW15" s="476">
        <f>IF(AW$2&lt;&gt;"",IF($C15&lt;&gt;"TBA",AW$2/114,0),SUMIFS('HOURS&amp;CYCLES INPUT'!$F$2:$F$9999,'HOURS&amp;CYCLES INPUT'!$C$2:$C$9999,'QUALIFIED EFH'!$C15,'HOURS&amp;CYCLES INPUT'!$D$2:$D$9999,'QUALIFIED EFH'!AW$4,'HOURS&amp;CYCLES INPUT'!$E$2:$E$9999,'QUALIFIED EFH'!AW$5))</f>
        <v>0</v>
      </c>
      <c r="AX15" s="476">
        <f>IF(AX$2&lt;&gt;"",IF($C15&lt;&gt;"TBA",AX$2/114,0),SUMIFS('HOURS&amp;CYCLES INPUT'!$F$2:$F$9999,'HOURS&amp;CYCLES INPUT'!$C$2:$C$9999,'QUALIFIED EFH'!$C15,'HOURS&amp;CYCLES INPUT'!$D$2:$D$9999,'QUALIFIED EFH'!AX$4,'HOURS&amp;CYCLES INPUT'!$E$2:$E$9999,'QUALIFIED EFH'!AX$5))</f>
        <v>0</v>
      </c>
      <c r="AY15" s="476">
        <f>IF(AY$2&lt;&gt;"",IF($C15&lt;&gt;"TBA",AY$2/114,0),SUMIFS('HOURS&amp;CYCLES INPUT'!$F$2:$F$9999,'HOURS&amp;CYCLES INPUT'!$C$2:$C$9999,'QUALIFIED EFH'!$C15,'HOURS&amp;CYCLES INPUT'!$D$2:$D$9999,'QUALIFIED EFH'!AY$4,'HOURS&amp;CYCLES INPUT'!$E$2:$E$9999,'QUALIFIED EFH'!AY$5))</f>
        <v>0</v>
      </c>
      <c r="AZ15" s="476">
        <f>IF(AZ$2&lt;&gt;"",IF($C15&lt;&gt;"TBA",AZ$2/114,0),SUMIFS('HOURS&amp;CYCLES INPUT'!$F$2:$F$9999,'HOURS&amp;CYCLES INPUT'!$C$2:$C$9999,'QUALIFIED EFH'!$C15,'HOURS&amp;CYCLES INPUT'!$D$2:$D$9999,'QUALIFIED EFH'!AZ$4,'HOURS&amp;CYCLES INPUT'!$E$2:$E$9999,'QUALIFIED EFH'!AZ$5))</f>
        <v>0</v>
      </c>
      <c r="BA15" s="476">
        <f>IF(BA$2&lt;&gt;"",IF($C15&lt;&gt;"TBA",BA$2/114,0),SUMIFS('HOURS&amp;CYCLES INPUT'!$F$2:$F$9999,'HOURS&amp;CYCLES INPUT'!$C$2:$C$9999,'QUALIFIED EFH'!$C15,'HOURS&amp;CYCLES INPUT'!$D$2:$D$9999,'QUALIFIED EFH'!BA$4,'HOURS&amp;CYCLES INPUT'!$E$2:$E$9999,'QUALIFIED EFH'!BA$5))</f>
        <v>0</v>
      </c>
      <c r="BB15" s="476">
        <f>IF(BB$2&lt;&gt;"",IF($C15&lt;&gt;"TBA",BB$2/114,0),SUMIFS('HOURS&amp;CYCLES INPUT'!$F$2:$F$9999,'HOURS&amp;CYCLES INPUT'!$C$2:$C$9999,'QUALIFIED EFH'!$C15,'HOURS&amp;CYCLES INPUT'!$D$2:$D$9999,'QUALIFIED EFH'!BB$4,'HOURS&amp;CYCLES INPUT'!$E$2:$E$9999,'QUALIFIED EFH'!BB$5))</f>
        <v>0</v>
      </c>
      <c r="BC15" s="476">
        <f>IF(BC$2&lt;&gt;"",IF($C15&lt;&gt;"TBA",BC$2/114,0),SUMIFS('HOURS&amp;CYCLES INPUT'!$F$2:$F$9999,'HOURS&amp;CYCLES INPUT'!$C$2:$C$9999,'QUALIFIED EFH'!$C15,'HOURS&amp;CYCLES INPUT'!$D$2:$D$9999,'QUALIFIED EFH'!BC$4,'HOURS&amp;CYCLES INPUT'!$E$2:$E$9999,'QUALIFIED EFH'!BC$5))</f>
        <v>0</v>
      </c>
      <c r="BD15" s="476">
        <f>IF(BD$2&lt;&gt;"",IF($C15&lt;&gt;"TBA",BD$2/114,0),SUMIFS('HOURS&amp;CYCLES INPUT'!$F$2:$F$9999,'HOURS&amp;CYCLES INPUT'!$C$2:$C$9999,'QUALIFIED EFH'!$C15,'HOURS&amp;CYCLES INPUT'!$D$2:$D$9999,'QUALIFIED EFH'!BD$4,'HOURS&amp;CYCLES INPUT'!$E$2:$E$9999,'QUALIFIED EFH'!BD$5))</f>
        <v>0</v>
      </c>
      <c r="BE15" s="476">
        <f>IF(BE$2&lt;&gt;"",IF($C15&lt;&gt;"TBA",BE$2/114,0),SUMIFS('HOURS&amp;CYCLES INPUT'!$F$2:$F$9999,'HOURS&amp;CYCLES INPUT'!$C$2:$C$9999,'QUALIFIED EFH'!$C15,'HOURS&amp;CYCLES INPUT'!$D$2:$D$9999,'QUALIFIED EFH'!BE$4,'HOURS&amp;CYCLES INPUT'!$E$2:$E$9999,'QUALIFIED EFH'!BE$5))</f>
        <v>0</v>
      </c>
      <c r="BF15" s="476">
        <f>IF(BF$2&lt;&gt;"",IF($C15&lt;&gt;"TBA",BF$2/114,0),SUMIFS('HOURS&amp;CYCLES INPUT'!$F$2:$F$9999,'HOURS&amp;CYCLES INPUT'!$C$2:$C$9999,'QUALIFIED EFH'!$C15,'HOURS&amp;CYCLES INPUT'!$D$2:$D$9999,'QUALIFIED EFH'!BF$4,'HOURS&amp;CYCLES INPUT'!$E$2:$E$9999,'QUALIFIED EFH'!BF$5))</f>
        <v>0</v>
      </c>
      <c r="BG15" s="476">
        <f>IF(BG$2&lt;&gt;"",IF($C15&lt;&gt;"TBA",BG$2/114,0),SUMIFS('HOURS&amp;CYCLES INPUT'!$F$2:$F$9999,'HOURS&amp;CYCLES INPUT'!$C$2:$C$9999,'QUALIFIED EFH'!$C15,'HOURS&amp;CYCLES INPUT'!$D$2:$D$9999,'QUALIFIED EFH'!BG$4,'HOURS&amp;CYCLES INPUT'!$E$2:$E$9999,'QUALIFIED EFH'!BG$5))</f>
        <v>0</v>
      </c>
      <c r="BH15" s="476">
        <f>IF(BH$2&lt;&gt;"",IF($C15&lt;&gt;"TBA",BH$2/114,0),SUMIFS('HOURS&amp;CYCLES INPUT'!$F$2:$F$9999,'HOURS&amp;CYCLES INPUT'!$C$2:$C$9999,'QUALIFIED EFH'!$C15,'HOURS&amp;CYCLES INPUT'!$D$2:$D$9999,'QUALIFIED EFH'!BH$4,'HOURS&amp;CYCLES INPUT'!$E$2:$E$9999,'QUALIFIED EFH'!BH$5))</f>
        <v>0</v>
      </c>
      <c r="BI15" s="476">
        <f>IF(BI$2&lt;&gt;"",IF($C15&lt;&gt;"TBA",BI$2/114,0),SUMIFS('HOURS&amp;CYCLES INPUT'!$F$2:$F$9999,'HOURS&amp;CYCLES INPUT'!$C$2:$C$9999,'QUALIFIED EFH'!$C15,'HOURS&amp;CYCLES INPUT'!$D$2:$D$9999,'QUALIFIED EFH'!BI$4,'HOURS&amp;CYCLES INPUT'!$E$2:$E$9999,'QUALIFIED EFH'!BI$5))</f>
        <v>44.82</v>
      </c>
      <c r="BJ15" s="476">
        <f>IF(BJ$2&lt;&gt;"",IF($C15&lt;&gt;"TBA",BJ$2/114,0),SUMIFS('HOURS&amp;CYCLES INPUT'!$F$2:$F$9999,'HOURS&amp;CYCLES INPUT'!$C$2:$C$9999,'QUALIFIED EFH'!$C15,'HOURS&amp;CYCLES INPUT'!$D$2:$D$9999,'QUALIFIED EFH'!BJ$4,'HOURS&amp;CYCLES INPUT'!$E$2:$E$9999,'QUALIFIED EFH'!BJ$5))</f>
        <v>79.97</v>
      </c>
      <c r="BK15" s="476">
        <f>IF(BK$2&lt;&gt;"",IF($C15&lt;&gt;"TBA",BK$2/114,0),SUMIFS('HOURS&amp;CYCLES INPUT'!$F$2:$F$9999,'HOURS&amp;CYCLES INPUT'!$C$2:$C$9999,'QUALIFIED EFH'!$C15,'HOURS&amp;CYCLES INPUT'!$D$2:$D$9999,'QUALIFIED EFH'!BK$4,'HOURS&amp;CYCLES INPUT'!$E$2:$E$9999,'QUALIFIED EFH'!BK$5))</f>
        <v>321.85000000000002</v>
      </c>
      <c r="BL15" s="476">
        <f>IF(BL$2&lt;&gt;"",IF($C15&lt;&gt;"TBA",BL$2/114,0),SUMIFS('HOURS&amp;CYCLES INPUT'!$F$2:$F$9999,'HOURS&amp;CYCLES INPUT'!$C$2:$C$9999,'QUALIFIED EFH'!$C15,'HOURS&amp;CYCLES INPUT'!$D$2:$D$9999,'QUALIFIED EFH'!BL$4,'HOURS&amp;CYCLES INPUT'!$E$2:$E$9999,'QUALIFIED EFH'!BL$5))</f>
        <v>287.58</v>
      </c>
      <c r="BM15" s="476">
        <f>IF(BM$2&lt;&gt;"",IF($C15&lt;&gt;"TBA",BM$2/114,0),SUMIFS('HOURS&amp;CYCLES INPUT'!$F$2:$F$9999,'HOURS&amp;CYCLES INPUT'!$C$2:$C$9999,'QUALIFIED EFH'!$C15,'HOURS&amp;CYCLES INPUT'!$D$2:$D$9999,'QUALIFIED EFH'!BM$4,'HOURS&amp;CYCLES INPUT'!$E$2:$E$9999,'QUALIFIED EFH'!BM$5))</f>
        <v>299.42</v>
      </c>
      <c r="BN15" s="476">
        <f>IF(BN$2&lt;&gt;"",IF($C15&lt;&gt;"TBA",BN$2/114,0),SUMIFS('HOURS&amp;CYCLES INPUT'!$F$2:$F$9999,'HOURS&amp;CYCLES INPUT'!$C$2:$C$9999,'QUALIFIED EFH'!$C15,'HOURS&amp;CYCLES INPUT'!$D$2:$D$9999,'QUALIFIED EFH'!BN$4,'HOURS&amp;CYCLES INPUT'!$E$2:$E$9999,'QUALIFIED EFH'!BN$5))</f>
        <v>285.06</v>
      </c>
      <c r="BO15" s="476">
        <f>IF(BO$2&lt;&gt;"",IF($C15&lt;&gt;"TBA",BO$2/114,0),SUMIFS('HOURS&amp;CYCLES INPUT'!$F$2:$F$9999,'HOURS&amp;CYCLES INPUT'!$C$2:$C$9999,'QUALIFIED EFH'!$C15,'HOURS&amp;CYCLES INPUT'!$D$2:$D$9999,'QUALIFIED EFH'!BO$4,'HOURS&amp;CYCLES INPUT'!$E$2:$E$9999,'QUALIFIED EFH'!BO$5))</f>
        <v>330.35</v>
      </c>
      <c r="BP15" s="476">
        <f>IF(BP$2&lt;&gt;"",IF($C15&lt;&gt;"TBA",BP$2/114,0),SUMIFS('HOURS&amp;CYCLES INPUT'!$F$2:$F$9999,'HOURS&amp;CYCLES INPUT'!$C$2:$C$9999,'QUALIFIED EFH'!$C15,'HOURS&amp;CYCLES INPUT'!$D$2:$D$9999,'QUALIFIED EFH'!BP$4,'HOURS&amp;CYCLES INPUT'!$E$2:$E$9999,'QUALIFIED EFH'!BP$5))</f>
        <v>367.62</v>
      </c>
      <c r="BQ15" s="476">
        <f>IF(BQ$2&lt;&gt;"",IF($C15&lt;&gt;"TBA",BQ$2/114,0),SUMIFS('HOURS&amp;CYCLES INPUT'!$F$2:$F$9999,'HOURS&amp;CYCLES INPUT'!$C$2:$C$9999,'QUALIFIED EFH'!$C15,'HOURS&amp;CYCLES INPUT'!$D$2:$D$9999,'QUALIFIED EFH'!BQ$4,'HOURS&amp;CYCLES INPUT'!$E$2:$E$9999,'QUALIFIED EFH'!BQ$5))</f>
        <v>218.17</v>
      </c>
      <c r="BR15" s="476">
        <f>IF(BR$2&lt;&gt;"",IF($C15&lt;&gt;"TBA",BR$2/114,0),SUMIFS('HOURS&amp;CYCLES INPUT'!$F$2:$F$9999,'HOURS&amp;CYCLES INPUT'!$C$2:$C$9999,'QUALIFIED EFH'!$C15,'HOURS&amp;CYCLES INPUT'!$D$2:$D$9999,'QUALIFIED EFH'!BR$4,'HOURS&amp;CYCLES INPUT'!$E$2:$E$9999,'QUALIFIED EFH'!BR$5))</f>
        <v>143.03</v>
      </c>
      <c r="BS15" s="476">
        <f>IF(BS$2&lt;&gt;"",IF($C15&lt;&gt;"TBA",BS$2/114,0),SUMIFS('HOURS&amp;CYCLES INPUT'!$F$2:$F$9999,'HOURS&amp;CYCLES INPUT'!$C$2:$C$9999,'QUALIFIED EFH'!$C15,'HOURS&amp;CYCLES INPUT'!$D$2:$D$9999,'QUALIFIED EFH'!BS$4,'HOURS&amp;CYCLES INPUT'!$E$2:$E$9999,'QUALIFIED EFH'!BS$5))</f>
        <v>19.309999999999999</v>
      </c>
      <c r="BT15" s="476">
        <f>IF(BT$2&lt;&gt;"",IF($C15&lt;&gt;"TBA",BT$2/114,0),SUMIFS('HOURS&amp;CYCLES INPUT'!$F$2:$F$9999,'HOURS&amp;CYCLES INPUT'!$C$2:$C$9999,'QUALIFIED EFH'!$C15,'HOURS&amp;CYCLES INPUT'!$D$2:$D$9999,'QUALIFIED EFH'!BT$4,'HOURS&amp;CYCLES INPUT'!$E$2:$E$9999,'QUALIFIED EFH'!BT$5))</f>
        <v>165.43</v>
      </c>
      <c r="BU15" s="476">
        <f>IF(BU$2&lt;&gt;"",IF($C15&lt;&gt;"TBA",BU$2/114,0),SUMIFS('HOURS&amp;CYCLES INPUT'!$F$2:$F$9999,'HOURS&amp;CYCLES INPUT'!$C$2:$C$9999,'QUALIFIED EFH'!$C15,'HOURS&amp;CYCLES INPUT'!$D$2:$D$9999,'QUALIFIED EFH'!BU$4,'HOURS&amp;CYCLES INPUT'!$E$2:$E$9999,'QUALIFIED EFH'!BU$5))</f>
        <v>195.03</v>
      </c>
      <c r="BV15" s="476">
        <f>IF(BV$2&lt;&gt;"",IF($C15&lt;&gt;"TBA",BV$2/114,0),SUMIFS('HOURS&amp;CYCLES INPUT'!$F$2:$F$9999,'HOURS&amp;CYCLES INPUT'!$C$2:$C$9999,'QUALIFIED EFH'!$C15,'HOURS&amp;CYCLES INPUT'!$D$2:$D$9999,'QUALIFIED EFH'!BV$4,'HOURS&amp;CYCLES INPUT'!$E$2:$E$9999,'QUALIFIED EFH'!BV$5))</f>
        <v>295.93</v>
      </c>
      <c r="BW15" s="476">
        <f>IF(BW$2&lt;&gt;"",IF($C15&lt;&gt;"TBA",BW$2/114,0),SUMIFS('HOURS&amp;CYCLES INPUT'!$F$2:$F$9999,'HOURS&amp;CYCLES INPUT'!$C$2:$C$9999,'QUALIFIED EFH'!$C15,'HOURS&amp;CYCLES INPUT'!$D$2:$D$9999,'QUALIFIED EFH'!BW$4,'HOURS&amp;CYCLES INPUT'!$E$2:$E$9999,'QUALIFIED EFH'!BW$5))</f>
        <v>244.74</v>
      </c>
      <c r="BX15" s="476">
        <f>IF(BX$2&lt;&gt;"",IF($C15&lt;&gt;"TBA",BX$2/114,0),SUMIFS('HOURS&amp;CYCLES INPUT'!$F$2:$F$9999,'HOURS&amp;CYCLES INPUT'!$C$2:$C$9999,'QUALIFIED EFH'!$C15,'HOURS&amp;CYCLES INPUT'!$D$2:$D$9999,'QUALIFIED EFH'!BX$4,'HOURS&amp;CYCLES INPUT'!$E$2:$E$9999,'QUALIFIED EFH'!BX$5))</f>
        <v>340.45</v>
      </c>
      <c r="BY15" s="476">
        <f>IF(BY$2&lt;&gt;"",IF($C15&lt;&gt;"TBA",BY$2/114,0),SUMIFS('HOURS&amp;CYCLES INPUT'!$F$2:$F$9999,'HOURS&amp;CYCLES INPUT'!$C$2:$C$9999,'QUALIFIED EFH'!$C15,'HOURS&amp;CYCLES INPUT'!$D$2:$D$9999,'QUALIFIED EFH'!BY$4,'HOURS&amp;CYCLES INPUT'!$E$2:$E$9999,'QUALIFIED EFH'!BY$5))</f>
        <v>346.18</v>
      </c>
      <c r="BZ15" s="476">
        <f>IF(BZ$2&lt;&gt;"",IF($C15&lt;&gt;"TBA",BZ$2/114,0),SUMIFS('HOURS&amp;CYCLES INPUT'!$F$2:$F$9999,'HOURS&amp;CYCLES INPUT'!$C$2:$C$9999,'QUALIFIED EFH'!$C15,'HOURS&amp;CYCLES INPUT'!$D$2:$D$9999,'QUALIFIED EFH'!BZ$4,'HOURS&amp;CYCLES INPUT'!$E$2:$E$9999,'QUALIFIED EFH'!BZ$5))</f>
        <v>260.52</v>
      </c>
      <c r="CA15" s="476">
        <f>IF(CA$2&lt;&gt;"",IF($C15&lt;&gt;"TBA",CA$2/114,0),SUMIFS('HOURS&amp;CYCLES INPUT'!$F$2:$F$9999,'HOURS&amp;CYCLES INPUT'!$C$2:$C$9999,'QUALIFIED EFH'!$C15,'HOURS&amp;CYCLES INPUT'!$D$2:$D$9999,'QUALIFIED EFH'!CA$4,'HOURS&amp;CYCLES INPUT'!$E$2:$E$9999,'QUALIFIED EFH'!CA$5))</f>
        <v>333.43</v>
      </c>
      <c r="CB15" s="476">
        <f>IF(CB$2&lt;&gt;"",IF($C15&lt;&gt;"TBA",CB$2/114,0),SUMIFS('HOURS&amp;CYCLES INPUT'!$F$2:$F$9999,'HOURS&amp;CYCLES INPUT'!$C$2:$C$9999,'QUALIFIED EFH'!$C15,'HOURS&amp;CYCLES INPUT'!$D$2:$D$9999,'QUALIFIED EFH'!CB$4,'HOURS&amp;CYCLES INPUT'!$E$2:$E$9999,'QUALIFIED EFH'!CB$5))</f>
        <v>348.92</v>
      </c>
      <c r="CC15" s="476">
        <f>IF(CC$2&lt;&gt;"",IF($C15&lt;&gt;"TBA",CC$2/114,0),SUMIFS('HOURS&amp;CYCLES INPUT'!$F$2:$F$9999,'HOURS&amp;CYCLES INPUT'!$C$2:$C$9999,'QUALIFIED EFH'!$C15,'HOURS&amp;CYCLES INPUT'!$D$2:$D$9999,'QUALIFIED EFH'!CC$4,'HOURS&amp;CYCLES INPUT'!$E$2:$E$9999,'QUALIFIED EFH'!CC$5))</f>
        <v>376.71</v>
      </c>
      <c r="CD15" s="476">
        <f>IF(CD$2&lt;&gt;"",IF($C15&lt;&gt;"TBA",CD$2/114,0),SUMIFS('HOURS&amp;CYCLES INPUT'!$F$2:$F$9999,'HOURS&amp;CYCLES INPUT'!$C$2:$C$9999,'QUALIFIED EFH'!$C15,'HOURS&amp;CYCLES INPUT'!$D$2:$D$9999,'QUALIFIED EFH'!CD$4,'HOURS&amp;CYCLES INPUT'!$E$2:$E$9999,'QUALIFIED EFH'!CD$5))</f>
        <v>322.45</v>
      </c>
      <c r="CE15" s="476">
        <f>IF(CE$2&lt;&gt;"",IF($C15&lt;&gt;"TBA",CE$2/114,0),SUMIFS('HOURS&amp;CYCLES INPUT'!$F$2:$F$9999,'HOURS&amp;CYCLES INPUT'!$C$2:$C$9999,'QUALIFIED EFH'!$C15,'HOURS&amp;CYCLES INPUT'!$D$2:$D$9999,'QUALIFIED EFH'!CE$4,'HOURS&amp;CYCLES INPUT'!$E$2:$E$9999,'QUALIFIED EFH'!CE$5))</f>
        <v>343.9</v>
      </c>
      <c r="CF15" s="476">
        <f>IF(CF$2&lt;&gt;"",IF($C15&lt;&gt;"TBA",CF$2/114,0),SUMIFS('HOURS&amp;CYCLES INPUT'!$F$2:$F$9999,'HOURS&amp;CYCLES INPUT'!$C$2:$C$9999,'QUALIFIED EFH'!$C15,'HOURS&amp;CYCLES INPUT'!$D$2:$D$9999,'QUALIFIED EFH'!CF$4,'HOURS&amp;CYCLES INPUT'!$E$2:$E$9999,'QUALIFIED EFH'!CF$5))</f>
        <v>365.47</v>
      </c>
      <c r="CG15" s="476">
        <f>IF(CG$2&lt;&gt;"",IF($C15&lt;&gt;"TBA",CG$2/114,0),SUMIFS('HOURS&amp;CYCLES INPUT'!$F$2:$F$9999,'HOURS&amp;CYCLES INPUT'!$C$2:$C$9999,'QUALIFIED EFH'!$C15,'HOURS&amp;CYCLES INPUT'!$D$2:$D$9999,'QUALIFIED EFH'!CG$4,'HOURS&amp;CYCLES INPUT'!$E$2:$E$9999,'QUALIFIED EFH'!CG$5))</f>
        <v>387.87</v>
      </c>
      <c r="CH15" s="476">
        <f>IF(CH$2&lt;&gt;"",IF($C15&lt;&gt;"TBA",CH$2/114,0),SUMIFS('HOURS&amp;CYCLES INPUT'!$F$2:$F$9999,'HOURS&amp;CYCLES INPUT'!$C$2:$C$9999,'QUALIFIED EFH'!$C15,'HOURS&amp;CYCLES INPUT'!$D$2:$D$9999,'QUALIFIED EFH'!CH$4,'HOURS&amp;CYCLES INPUT'!$E$2:$E$9999,'QUALIFIED EFH'!CH$5))</f>
        <v>265.99</v>
      </c>
      <c r="CI15" s="476">
        <f>IF(CI$2&lt;&gt;"",IF($C15&lt;&gt;"TBA",CI$2/114,0),SUMIFS('HOURS&amp;CYCLES INPUT'!$F$2:$F$9999,'HOURS&amp;CYCLES INPUT'!$C$2:$C$9999,'QUALIFIED EFH'!$C15,'HOURS&amp;CYCLES INPUT'!$D$2:$D$9999,'QUALIFIED EFH'!CI$4,'HOURS&amp;CYCLES INPUT'!$E$2:$E$9999,'QUALIFIED EFH'!CI$5))</f>
        <v>0</v>
      </c>
      <c r="CJ15" s="476">
        <f>IF(CJ$2&lt;&gt;"",IF($C15&lt;&gt;"TBA",CJ$2/114,0),SUMIFS('HOURS&amp;CYCLES INPUT'!$F$2:$F$9999,'HOURS&amp;CYCLES INPUT'!$C$2:$C$9999,'QUALIFIED EFH'!$C15,'HOURS&amp;CYCLES INPUT'!$D$2:$D$9999,'QUALIFIED EFH'!CJ$4,'HOURS&amp;CYCLES INPUT'!$E$2:$E$9999,'QUALIFIED EFH'!CJ$5))</f>
        <v>0</v>
      </c>
      <c r="CK15" s="476">
        <f>IF(CK$2&lt;&gt;"",IF($C15&lt;&gt;"TBA",CK$2/114,0),SUMIFS('HOURS&amp;CYCLES INPUT'!$F$2:$F$9999,'HOURS&amp;CYCLES INPUT'!$C$2:$C$9999,'QUALIFIED EFH'!$C15,'HOURS&amp;CYCLES INPUT'!$D$2:$D$9999,'QUALIFIED EFH'!CK$4,'HOURS&amp;CYCLES INPUT'!$E$2:$E$9999,'QUALIFIED EFH'!CK$5))</f>
        <v>0</v>
      </c>
      <c r="CL15" s="476">
        <f>IF(CL$2&lt;&gt;"",IF($C15&lt;&gt;"TBA",CL$2/114,0),SUMIFS('HOURS&amp;CYCLES INPUT'!$F$2:$F$9999,'HOURS&amp;CYCLES INPUT'!$C$2:$C$9999,'QUALIFIED EFH'!$C15,'HOURS&amp;CYCLES INPUT'!$D$2:$D$9999,'QUALIFIED EFH'!CL$4,'HOURS&amp;CYCLES INPUT'!$E$2:$E$9999,'QUALIFIED EFH'!CL$5))</f>
        <v>0</v>
      </c>
      <c r="CM15" s="476">
        <f>IF(CM$2&lt;&gt;"",IF($C15&lt;&gt;"TBA",CM$2/114,0),SUMIFS('HOURS&amp;CYCLES INPUT'!$F$2:$F$9999,'HOURS&amp;CYCLES INPUT'!$C$2:$C$9999,'QUALIFIED EFH'!$C15,'HOURS&amp;CYCLES INPUT'!$D$2:$D$9999,'QUALIFIED EFH'!CM$4,'HOURS&amp;CYCLES INPUT'!$E$2:$E$9999,'QUALIFIED EFH'!CM$5))</f>
        <v>0</v>
      </c>
      <c r="CN15" s="476">
        <f>IF(CN$2&lt;&gt;"",IF($C15&lt;&gt;"TBA",CN$2/114,0),SUMIFS('HOURS&amp;CYCLES INPUT'!$F$2:$F$9999,'HOURS&amp;CYCLES INPUT'!$C$2:$C$9999,'QUALIFIED EFH'!$C15,'HOURS&amp;CYCLES INPUT'!$D$2:$D$9999,'QUALIFIED EFH'!CN$4,'HOURS&amp;CYCLES INPUT'!$E$2:$E$9999,'QUALIFIED EFH'!CN$5))</f>
        <v>0</v>
      </c>
      <c r="CO15" s="476">
        <f>IF(CO$2&lt;&gt;"",IF($C15&lt;&gt;"TBA",CO$2/114,0),SUMIFS('HOURS&amp;CYCLES INPUT'!$F$2:$F$9999,'HOURS&amp;CYCLES INPUT'!$C$2:$C$9999,'QUALIFIED EFH'!$C15,'HOURS&amp;CYCLES INPUT'!$D$2:$D$9999,'QUALIFIED EFH'!CO$4,'HOURS&amp;CYCLES INPUT'!$E$2:$E$9999,'QUALIFIED EFH'!CO$5))</f>
        <v>0</v>
      </c>
      <c r="CP15" s="476">
        <f>IF(CP$2&lt;&gt;"",IF($C15&lt;&gt;"TBA",CP$2/114,0),SUMIFS('HOURS&amp;CYCLES INPUT'!$F$2:$F$9999,'HOURS&amp;CYCLES INPUT'!$C$2:$C$9999,'QUALIFIED EFH'!$C15,'HOURS&amp;CYCLES INPUT'!$D$2:$D$9999,'QUALIFIED EFH'!CP$4,'HOURS&amp;CYCLES INPUT'!$E$2:$E$9999,'QUALIFIED EFH'!CP$5))</f>
        <v>0</v>
      </c>
      <c r="CQ15" s="476">
        <f>IF(CQ$2&lt;&gt;"",IF($C15&lt;&gt;"TBA",CQ$2/114,0),SUMIFS('HOURS&amp;CYCLES INPUT'!$F$2:$F$9999,'HOURS&amp;CYCLES INPUT'!$C$2:$C$9999,'QUALIFIED EFH'!$C15,'HOURS&amp;CYCLES INPUT'!$D$2:$D$9999,'QUALIFIED EFH'!CQ$4,'HOURS&amp;CYCLES INPUT'!$E$2:$E$9999,'QUALIFIED EFH'!CQ$5))</f>
        <v>0</v>
      </c>
      <c r="CR15" s="476">
        <f>IF(CR$2&lt;&gt;"",IF($C15&lt;&gt;"TBA",CR$2/114,0),SUMIFS('HOURS&amp;CYCLES INPUT'!$F$2:$F$9999,'HOURS&amp;CYCLES INPUT'!$C$2:$C$9999,'QUALIFIED EFH'!$C15,'HOURS&amp;CYCLES INPUT'!$D$2:$D$9999,'QUALIFIED EFH'!CR$4,'HOURS&amp;CYCLES INPUT'!$E$2:$E$9999,'QUALIFIED EFH'!CR$5))</f>
        <v>0</v>
      </c>
      <c r="CS15" s="476">
        <f>IF(CS$2&lt;&gt;"",IF($C15&lt;&gt;"TBA",CS$2/114,0),SUMIFS('HOURS&amp;CYCLES INPUT'!$F$2:$F$9999,'HOURS&amp;CYCLES INPUT'!$C$2:$C$9999,'QUALIFIED EFH'!$C15,'HOURS&amp;CYCLES INPUT'!$D$2:$D$9999,'QUALIFIED EFH'!CS$4,'HOURS&amp;CYCLES INPUT'!$E$2:$E$9999,'QUALIFIED EFH'!CS$5))</f>
        <v>0</v>
      </c>
      <c r="CT15" s="476">
        <f>IF(CT$2&lt;&gt;"",IF($C15&lt;&gt;"TBA",CT$2/114,0),SUMIFS('HOURS&amp;CYCLES INPUT'!$F$2:$F$9999,'HOURS&amp;CYCLES INPUT'!$C$2:$C$9999,'QUALIFIED EFH'!$C15,'HOURS&amp;CYCLES INPUT'!$D$2:$D$9999,'QUALIFIED EFH'!CT$4,'HOURS&amp;CYCLES INPUT'!$E$2:$E$9999,'QUALIFIED EFH'!CT$5))</f>
        <v>0</v>
      </c>
      <c r="CU15" s="476">
        <f>IF(CU$2&lt;&gt;"",IF($C15&lt;&gt;"TBA",CU$2/114,0),SUMIFS('HOURS&amp;CYCLES INPUT'!$F$2:$F$9999,'HOURS&amp;CYCLES INPUT'!$C$2:$C$9999,'QUALIFIED EFH'!$C15,'HOURS&amp;CYCLES INPUT'!$D$2:$D$9999,'QUALIFIED EFH'!CU$4,'HOURS&amp;CYCLES INPUT'!$E$2:$E$9999,'QUALIFIED EFH'!CU$5))</f>
        <v>0</v>
      </c>
      <c r="CV15" s="476">
        <f>IF(CV$2&lt;&gt;"",IF($C15&lt;&gt;"TBA",CV$2/114,0),SUMIFS('HOURS&amp;CYCLES INPUT'!$F$2:$F$9999,'HOURS&amp;CYCLES INPUT'!$C$2:$C$9999,'QUALIFIED EFH'!$C15,'HOURS&amp;CYCLES INPUT'!$D$2:$D$9999,'QUALIFIED EFH'!CV$4,'HOURS&amp;CYCLES INPUT'!$E$2:$E$9999,'QUALIFIED EFH'!CV$5))</f>
        <v>0</v>
      </c>
      <c r="CW15" s="476">
        <f>IF(CW$2&lt;&gt;"",IF($C15&lt;&gt;"TBA",CW$2/114,0),SUMIFS('HOURS&amp;CYCLES INPUT'!$F$2:$F$9999,'HOURS&amp;CYCLES INPUT'!$C$2:$C$9999,'QUALIFIED EFH'!$C15,'HOURS&amp;CYCLES INPUT'!$D$2:$D$9999,'QUALIFIED EFH'!CW$4,'HOURS&amp;CYCLES INPUT'!$E$2:$E$9999,'QUALIFIED EFH'!CW$5))</f>
        <v>228.47</v>
      </c>
      <c r="CX15" s="476">
        <f>IF(CX$2&lt;&gt;"",IF($C15&lt;&gt;"TBA",CX$2/114,0),SUMIFS('HOURS&amp;CYCLES INPUT'!$F$2:$F$9999,'HOURS&amp;CYCLES INPUT'!$C$2:$C$9999,'QUALIFIED EFH'!$C15,'HOURS&amp;CYCLES INPUT'!$D$2:$D$9999,'QUALIFIED EFH'!CX$4,'HOURS&amp;CYCLES INPUT'!$E$2:$E$9999,'QUALIFIED EFH'!CX$5))</f>
        <v>458.71</v>
      </c>
      <c r="CY15" s="476">
        <f>IF(CY$2&lt;&gt;"",IF($C15&lt;&gt;"TBA",CY$2/114,0),SUMIFS('HOURS&amp;CYCLES INPUT'!$F$2:$F$9999,'HOURS&amp;CYCLES INPUT'!$C$2:$C$9999,'QUALIFIED EFH'!$C15,'HOURS&amp;CYCLES INPUT'!$D$2:$D$9999,'QUALIFIED EFH'!CY$4,'HOURS&amp;CYCLES INPUT'!$E$2:$E$9999,'QUALIFIED EFH'!CY$5))</f>
        <v>422.69</v>
      </c>
      <c r="CZ15" s="476">
        <f>IF(CZ$2&lt;&gt;"",IF($C15&lt;&gt;"TBA",CZ$2/114,0),SUMIFS('HOURS&amp;CYCLES INPUT'!$F$2:$F$9999,'HOURS&amp;CYCLES INPUT'!$C$2:$C$9999,'QUALIFIED EFH'!$C15,'HOURS&amp;CYCLES INPUT'!$D$2:$D$9999,'QUALIFIED EFH'!CZ$4,'HOURS&amp;CYCLES INPUT'!$E$2:$E$9999,'QUALIFIED EFH'!CZ$5))</f>
        <v>377.13</v>
      </c>
      <c r="DA15" s="476">
        <f>IF(DA$2&lt;&gt;"",IF($C15&lt;&gt;"TBA",DA$2/114,0),SUMIFS('HOURS&amp;CYCLES INPUT'!$F$2:$F$9999,'HOURS&amp;CYCLES INPUT'!$C$2:$C$9999,'QUALIFIED EFH'!$C15,'HOURS&amp;CYCLES INPUT'!$D$2:$D$9999,'QUALIFIED EFH'!DA$4,'HOURS&amp;CYCLES INPUT'!$E$2:$E$9999,'QUALIFIED EFH'!DA$5))</f>
        <v>393.36</v>
      </c>
      <c r="DB15" s="476">
        <f>IF(DB$2&lt;&gt;"",IF($C15&lt;&gt;"TBA",DB$2/114,0),SUMIFS('HOURS&amp;CYCLES INPUT'!$F$2:$F$9999,'HOURS&amp;CYCLES INPUT'!$C$2:$C$9999,'QUALIFIED EFH'!$C15,'HOURS&amp;CYCLES INPUT'!$D$2:$D$9999,'QUALIFIED EFH'!DB$4,'HOURS&amp;CYCLES INPUT'!$E$2:$E$9999,'QUALIFIED EFH'!DB$5))</f>
        <v>435.74</v>
      </c>
      <c r="DC15" s="476">
        <f>IF(DC$2&lt;&gt;"",IF($C15&lt;&gt;"TBA",DC$2/114,0),SUMIFS('HOURS&amp;CYCLES INPUT'!$F$2:$F$9999,'HOURS&amp;CYCLES INPUT'!$C$2:$C$9999,'QUALIFIED EFH'!$C15,'HOURS&amp;CYCLES INPUT'!$D$2:$D$9999,'QUALIFIED EFH'!DC$4,'HOURS&amp;CYCLES INPUT'!$E$2:$E$9999,'QUALIFIED EFH'!DC$5))</f>
        <v>447.5</v>
      </c>
      <c r="DD15" s="476">
        <f>IF(DD$2&lt;&gt;"",IF($C15&lt;&gt;"TBA",DD$2/114,0),SUMIFS('HOURS&amp;CYCLES INPUT'!$F$2:$F$9999,'HOURS&amp;CYCLES INPUT'!$C$2:$C$9999,'QUALIFIED EFH'!$C15,'HOURS&amp;CYCLES INPUT'!$D$2:$D$9999,'QUALIFIED EFH'!DD$4,'HOURS&amp;CYCLES INPUT'!$E$2:$E$9999,'QUALIFIED EFH'!DD$5))</f>
        <v>494.87</v>
      </c>
      <c r="DE15" s="476">
        <f>IF(DE$2&lt;&gt;"",IF($C15&lt;&gt;"TBA",DE$2/114,0),SUMIFS('HOURS&amp;CYCLES INPUT'!$F$2:$F$9999,'HOURS&amp;CYCLES INPUT'!$C$2:$C$9999,'QUALIFIED EFH'!$C15,'HOURS&amp;CYCLES INPUT'!$D$2:$D$9999,'QUALIFIED EFH'!DE$4,'HOURS&amp;CYCLES INPUT'!$E$2:$E$9999,'QUALIFIED EFH'!DE$5))</f>
        <v>449.03</v>
      </c>
      <c r="DF15" s="476">
        <f>IF(DF$2&lt;&gt;"",IF($C15&lt;&gt;"TBA",DF$2/114,0),SUMIFS('HOURS&amp;CYCLES INPUT'!$F$2:$F$9999,'HOURS&amp;CYCLES INPUT'!$C$2:$C$9999,'QUALIFIED EFH'!$C15,'HOURS&amp;CYCLES INPUT'!$D$2:$D$9999,'QUALIFIED EFH'!DF$4,'HOURS&amp;CYCLES INPUT'!$E$2:$E$9999,'QUALIFIED EFH'!DF$5))</f>
        <v>491.77</v>
      </c>
      <c r="DG15" s="476">
        <f>IF(DG$2&lt;&gt;"",IF($C15&lt;&gt;"TBA",DG$2/114,0),SUMIFS('HOURS&amp;CYCLES INPUT'!$F$2:$F$9999,'HOURS&amp;CYCLES INPUT'!$C$2:$C$9999,'QUALIFIED EFH'!$C15,'HOURS&amp;CYCLES INPUT'!$D$2:$D$9999,'QUALIFIED EFH'!DG$4,'HOURS&amp;CYCLES INPUT'!$E$2:$E$9999,'QUALIFIED EFH'!DG$5))</f>
        <v>463.85</v>
      </c>
      <c r="DH15" s="476">
        <f>IF(DH$2&lt;&gt;"",IF($C15&lt;&gt;"TBA",DH$2/114,0),SUMIFS('HOURS&amp;CYCLES INPUT'!$F$2:$F$9999,'HOURS&amp;CYCLES INPUT'!$C$2:$C$9999,'QUALIFIED EFH'!$C15,'HOURS&amp;CYCLES INPUT'!$D$2:$D$9999,'QUALIFIED EFH'!DH$4,'HOURS&amp;CYCLES INPUT'!$E$2:$E$9999,'QUALIFIED EFH'!DH$5))</f>
        <v>0</v>
      </c>
      <c r="DI15" s="476">
        <f>IF(DI$2&lt;&gt;"",IF($C15&lt;&gt;"TBA",DI$2/114,0),SUMIFS('HOURS&amp;CYCLES INPUT'!$F$2:$F$9999,'HOURS&amp;CYCLES INPUT'!$C$2:$C$9999,'QUALIFIED EFH'!$C15,'HOURS&amp;CYCLES INPUT'!$D$2:$D$9999,'QUALIFIED EFH'!DI$4,'HOURS&amp;CYCLES INPUT'!$E$2:$E$9999,'QUALIFIED EFH'!DI$5))</f>
        <v>0</v>
      </c>
      <c r="DJ15" s="476">
        <f>IF(DJ$2&lt;&gt;"",IF($C15&lt;&gt;"TBA",DJ$2/114,0),SUMIFS('HOURS&amp;CYCLES INPUT'!$F$2:$F$9999,'HOURS&amp;CYCLES INPUT'!$C$2:$C$9999,'QUALIFIED EFH'!$C15,'HOURS&amp;CYCLES INPUT'!$D$2:$D$9999,'QUALIFIED EFH'!DJ$4,'HOURS&amp;CYCLES INPUT'!$E$2:$E$9999,'QUALIFIED EFH'!DJ$5))</f>
        <v>0</v>
      </c>
      <c r="DK15" s="476">
        <f>IF(DK$2&lt;&gt;"",IF($C15&lt;&gt;"TBA",DK$2/114,0),SUMIFS('HOURS&amp;CYCLES INPUT'!$F$2:$F$9999,'HOURS&amp;CYCLES INPUT'!$C$2:$C$9999,'QUALIFIED EFH'!$C15,'HOURS&amp;CYCLES INPUT'!$D$2:$D$9999,'QUALIFIED EFH'!DK$4,'HOURS&amp;CYCLES INPUT'!$E$2:$E$9999,'QUALIFIED EFH'!DK$5))</f>
        <v>0</v>
      </c>
      <c r="DL15" s="476">
        <f>IF(DL$2&lt;&gt;"",IF($C15&lt;&gt;"TBA",DL$2/114,0),SUMIFS('HOURS&amp;CYCLES INPUT'!$F$2:$F$9999,'HOURS&amp;CYCLES INPUT'!$C$2:$C$9999,'QUALIFIED EFH'!$C15,'HOURS&amp;CYCLES INPUT'!$D$2:$D$9999,'QUALIFIED EFH'!DL$4,'HOURS&amp;CYCLES INPUT'!$E$2:$E$9999,'QUALIFIED EFH'!DL$5))</f>
        <v>0</v>
      </c>
      <c r="DM15" s="476">
        <f>IF(DM$2&lt;&gt;"",IF($C15&lt;&gt;"TBA",DM$2/114,0),SUMIFS('HOURS&amp;CYCLES INPUT'!$F$2:$F$9999,'HOURS&amp;CYCLES INPUT'!$C$2:$C$9999,'QUALIFIED EFH'!$C15,'HOURS&amp;CYCLES INPUT'!$D$2:$D$9999,'QUALIFIED EFH'!DM$4,'HOURS&amp;CYCLES INPUT'!$E$2:$E$9999,'QUALIFIED EFH'!DM$5))</f>
        <v>0</v>
      </c>
      <c r="DN15" s="476">
        <f>IF(DN$2&lt;&gt;"",IF($C15&lt;&gt;"TBA",DN$2/114,0),SUMIFS('HOURS&amp;CYCLES INPUT'!$F$2:$F$9999,'HOURS&amp;CYCLES INPUT'!$C$2:$C$9999,'QUALIFIED EFH'!$C15,'HOURS&amp;CYCLES INPUT'!$D$2:$D$9999,'QUALIFIED EFH'!DN$4,'HOURS&amp;CYCLES INPUT'!$E$2:$E$9999,'QUALIFIED EFH'!DN$5))</f>
        <v>0</v>
      </c>
      <c r="DO15" s="476">
        <f>IF(DO$2&lt;&gt;"",IF($C15&lt;&gt;"TBA",DO$2/114,0),SUMIFS('HOURS&amp;CYCLES INPUT'!$F$2:$F$9999,'HOURS&amp;CYCLES INPUT'!$C$2:$C$9999,'QUALIFIED EFH'!$C15,'HOURS&amp;CYCLES INPUT'!$D$2:$D$9999,'QUALIFIED EFH'!DO$4,'HOURS&amp;CYCLES INPUT'!$E$2:$E$9999,'QUALIFIED EFH'!DO$5))</f>
        <v>0</v>
      </c>
      <c r="DP15" s="476">
        <f>IF(DP$2&lt;&gt;"",IF($C15&lt;&gt;"TBA",DP$2/114,0),SUMIFS('HOURS&amp;CYCLES INPUT'!$F$2:$F$9999,'HOURS&amp;CYCLES INPUT'!$C$2:$C$9999,'QUALIFIED EFH'!$C15,'HOURS&amp;CYCLES INPUT'!$D$2:$D$9999,'QUALIFIED EFH'!DP$4,'HOURS&amp;CYCLES INPUT'!$E$2:$E$9999,'QUALIFIED EFH'!DP$5))</f>
        <v>0</v>
      </c>
      <c r="DQ15" s="476">
        <f>IF(DQ$2&lt;&gt;"",IF($C15&lt;&gt;"TBA",DQ$2/114,0),SUMIFS('HOURS&amp;CYCLES INPUT'!$F$2:$F$9999,'HOURS&amp;CYCLES INPUT'!$C$2:$C$9999,'QUALIFIED EFH'!$C15,'HOURS&amp;CYCLES INPUT'!$D$2:$D$9999,'QUALIFIED EFH'!DQ$4,'HOURS&amp;CYCLES INPUT'!$E$2:$E$9999,'QUALIFIED EFH'!DQ$5))</f>
        <v>0</v>
      </c>
      <c r="DR15" s="476">
        <f>IF(DR$2&lt;&gt;"",IF($C15&lt;&gt;"TBA",DR$2/114,0),SUMIFS('HOURS&amp;CYCLES INPUT'!$F$2:$F$9999,'HOURS&amp;CYCLES INPUT'!$C$2:$C$9999,'QUALIFIED EFH'!$C15,'HOURS&amp;CYCLES INPUT'!$D$2:$D$9999,'QUALIFIED EFH'!DR$4,'HOURS&amp;CYCLES INPUT'!$E$2:$E$9999,'QUALIFIED EFH'!DR$5))</f>
        <v>0</v>
      </c>
      <c r="DS15" s="476">
        <f>IF(DS$2&lt;&gt;"",IF($C15&lt;&gt;"TBA",DS$2/114,0),SUMIFS('HOURS&amp;CYCLES INPUT'!$F$2:$F$9999,'HOURS&amp;CYCLES INPUT'!$C$2:$C$9999,'QUALIFIED EFH'!$C15,'HOURS&amp;CYCLES INPUT'!$D$2:$D$9999,'QUALIFIED EFH'!DS$4,'HOURS&amp;CYCLES INPUT'!$E$2:$E$9999,'QUALIFIED EFH'!DS$5))</f>
        <v>0</v>
      </c>
      <c r="DT15" s="476">
        <f>IF(DT$2&lt;&gt;"",IF($C15&lt;&gt;"TBA",DT$2/114,0),SUMIFS('HOURS&amp;CYCLES INPUT'!$F$2:$F$9999,'HOURS&amp;CYCLES INPUT'!$C$2:$C$9999,'QUALIFIED EFH'!$C15,'HOURS&amp;CYCLES INPUT'!$D$2:$D$9999,'QUALIFIED EFH'!DT$4,'HOURS&amp;CYCLES INPUT'!$E$2:$E$9999,'QUALIFIED EFH'!DT$5))</f>
        <v>0</v>
      </c>
      <c r="DU15" s="476">
        <f>IF(DU$2&lt;&gt;"",IF($C15&lt;&gt;"TBA",DU$2/114,0),SUMIFS('HOURS&amp;CYCLES INPUT'!$F$2:$F$9999,'HOURS&amp;CYCLES INPUT'!$C$2:$C$9999,'QUALIFIED EFH'!$C15,'HOURS&amp;CYCLES INPUT'!$D$2:$D$9999,'QUALIFIED EFH'!DU$4,'HOURS&amp;CYCLES INPUT'!$E$2:$E$9999,'QUALIFIED EFH'!DU$5))</f>
        <v>0</v>
      </c>
      <c r="DV15" s="476">
        <f>IF(DV$2&lt;&gt;"",IF($C15&lt;&gt;"TBA",DV$2/114,0),SUMIFS('HOURS&amp;CYCLES INPUT'!$F$2:$F$9999,'HOURS&amp;CYCLES INPUT'!$C$2:$C$9999,'QUALIFIED EFH'!$C15,'HOURS&amp;CYCLES INPUT'!$D$2:$D$9999,'QUALIFIED EFH'!DV$4,'HOURS&amp;CYCLES INPUT'!$E$2:$E$9999,'QUALIFIED EFH'!DV$5))</f>
        <v>0</v>
      </c>
      <c r="DW15" s="476">
        <f>IF(DW$2&lt;&gt;"",IF($C15&lt;&gt;"TBA",DW$2/114,0),SUMIFS('HOURS&amp;CYCLES INPUT'!$F$2:$F$9999,'HOURS&amp;CYCLES INPUT'!$C$2:$C$9999,'QUALIFIED EFH'!$C15,'HOURS&amp;CYCLES INPUT'!$D$2:$D$9999,'QUALIFIED EFH'!DW$4,'HOURS&amp;CYCLES INPUT'!$E$2:$E$9999,'QUALIFIED EFH'!DW$5))</f>
        <v>0</v>
      </c>
      <c r="DX15" s="476">
        <f>IF(DX$2&lt;&gt;"",IF($C15&lt;&gt;"TBA",DX$2/114,0),SUMIFS('HOURS&amp;CYCLES INPUT'!$F$2:$F$9999,'HOURS&amp;CYCLES INPUT'!$C$2:$C$9999,'QUALIFIED EFH'!$C15,'HOURS&amp;CYCLES INPUT'!$D$2:$D$9999,'QUALIFIED EFH'!DX$4,'HOURS&amp;CYCLES INPUT'!$E$2:$E$9999,'QUALIFIED EFH'!DX$5))</f>
        <v>0</v>
      </c>
      <c r="DY15" s="476">
        <f>IF(DY$2&lt;&gt;"",IF($C15&lt;&gt;"TBA",DY$2/114,0),SUMIFS('HOURS&amp;CYCLES INPUT'!$F$2:$F$9999,'HOURS&amp;CYCLES INPUT'!$C$2:$C$9999,'QUALIFIED EFH'!$C15,'HOURS&amp;CYCLES INPUT'!$D$2:$D$9999,'QUALIFIED EFH'!DY$4,'HOURS&amp;CYCLES INPUT'!$E$2:$E$9999,'QUALIFIED EFH'!DY$5))</f>
        <v>0</v>
      </c>
      <c r="DZ15" s="476">
        <f>IF(DZ$2&lt;&gt;"",IF($C15&lt;&gt;"TBA",DZ$2/114,0),SUMIFS('HOURS&amp;CYCLES INPUT'!$F$2:$F$9999,'HOURS&amp;CYCLES INPUT'!$C$2:$C$9999,'QUALIFIED EFH'!$C15,'HOURS&amp;CYCLES INPUT'!$D$2:$D$9999,'QUALIFIED EFH'!DZ$4,'HOURS&amp;CYCLES INPUT'!$E$2:$E$9999,'QUALIFIED EFH'!DZ$5))</f>
        <v>0</v>
      </c>
      <c r="EA15" s="476">
        <f>IF(EA$2&lt;&gt;"",IF($C15&lt;&gt;"TBA",EA$2/114,0),SUMIFS('HOURS&amp;CYCLES INPUT'!$F$2:$F$9999,'HOURS&amp;CYCLES INPUT'!$C$2:$C$9999,'QUALIFIED EFH'!$C15,'HOURS&amp;CYCLES INPUT'!$D$2:$D$9999,'QUALIFIED EFH'!EA$4,'HOURS&amp;CYCLES INPUT'!$E$2:$E$9999,'QUALIFIED EFH'!EA$5))</f>
        <v>0</v>
      </c>
      <c r="EB15" s="476">
        <f>IF(EB$2&lt;&gt;"",IF($C15&lt;&gt;"TBA",EB$2/114,0),SUMIFS('HOURS&amp;CYCLES INPUT'!$F$2:$F$9999,'HOURS&amp;CYCLES INPUT'!$C$2:$C$9999,'QUALIFIED EFH'!$C15,'HOURS&amp;CYCLES INPUT'!$D$2:$D$9999,'QUALIFIED EFH'!EB$4,'HOURS&amp;CYCLES INPUT'!$E$2:$E$9999,'QUALIFIED EFH'!EB$5))</f>
        <v>0</v>
      </c>
      <c r="EC15" s="476">
        <f>IF(EC$2&lt;&gt;"",IF($C15&lt;&gt;"TBA",EC$2/114,0),SUMIFS('HOURS&amp;CYCLES INPUT'!$F$2:$F$9999,'HOURS&amp;CYCLES INPUT'!$C$2:$C$9999,'QUALIFIED EFH'!$C15,'HOURS&amp;CYCLES INPUT'!$D$2:$D$9999,'QUALIFIED EFH'!EC$4,'HOURS&amp;CYCLES INPUT'!$E$2:$E$9999,'QUALIFIED EFH'!EC$5))</f>
        <v>0</v>
      </c>
      <c r="ED15" s="476">
        <f>IF(ED$2&lt;&gt;"",IF($C15&lt;&gt;"TBA",ED$2/114,0),SUMIFS('HOURS&amp;CYCLES INPUT'!$F$2:$F$9999,'HOURS&amp;CYCLES INPUT'!$C$2:$C$9999,'QUALIFIED EFH'!$C15,'HOURS&amp;CYCLES INPUT'!$D$2:$D$9999,'QUALIFIED EFH'!ED$4,'HOURS&amp;CYCLES INPUT'!$E$2:$E$9999,'QUALIFIED EFH'!ED$5))</f>
        <v>0</v>
      </c>
      <c r="EE15" s="476">
        <f>IF(EE$2&lt;&gt;"",IF($C15&lt;&gt;"TBA",EE$2/114,0),SUMIFS('HOURS&amp;CYCLES INPUT'!$F$2:$F$9999,'HOURS&amp;CYCLES INPUT'!$C$2:$C$9999,'QUALIFIED EFH'!$C15,'HOURS&amp;CYCLES INPUT'!$D$2:$D$9999,'QUALIFIED EFH'!EE$4,'HOURS&amp;CYCLES INPUT'!$E$2:$E$9999,'QUALIFIED EFH'!EE$5))</f>
        <v>0</v>
      </c>
      <c r="EF15" s="476">
        <f>IF(EF$2&lt;&gt;"",IF($C15&lt;&gt;"TBA",EF$2/114,0),SUMIFS('HOURS&amp;CYCLES INPUT'!$F$2:$F$9999,'HOURS&amp;CYCLES INPUT'!$C$2:$C$9999,'QUALIFIED EFH'!$C15,'HOURS&amp;CYCLES INPUT'!$D$2:$D$9999,'QUALIFIED EFH'!EF$4,'HOURS&amp;CYCLES INPUT'!$E$2:$E$9999,'QUALIFIED EFH'!EF$5))</f>
        <v>0</v>
      </c>
      <c r="EG15" s="476">
        <f>IF(EG$2&lt;&gt;"",IF($C15&lt;&gt;"TBA",EG$2/114,0),SUMIFS('HOURS&amp;CYCLES INPUT'!$F$2:$F$9999,'HOURS&amp;CYCLES INPUT'!$C$2:$C$9999,'QUALIFIED EFH'!$C15,'HOURS&amp;CYCLES INPUT'!$D$2:$D$9999,'QUALIFIED EFH'!EG$4,'HOURS&amp;CYCLES INPUT'!$E$2:$E$9999,'QUALIFIED EFH'!EG$5))</f>
        <v>0</v>
      </c>
      <c r="EH15" s="476">
        <f>IF(EH$2&lt;&gt;"",IF($C15&lt;&gt;"TBA",EH$2/114,0),SUMIFS('HOURS&amp;CYCLES INPUT'!$F$2:$F$9999,'HOURS&amp;CYCLES INPUT'!$C$2:$C$9999,'QUALIFIED EFH'!$C15,'HOURS&amp;CYCLES INPUT'!$D$2:$D$9999,'QUALIFIED EFH'!EH$4,'HOURS&amp;CYCLES INPUT'!$E$2:$E$9999,'QUALIFIED EFH'!EH$5))</f>
        <v>0</v>
      </c>
      <c r="EI15" s="476">
        <f>IF(EI$2&lt;&gt;"",IF($C15&lt;&gt;"TBA",EI$2/114,0),SUMIFS('HOURS&amp;CYCLES INPUT'!$F$2:$F$9999,'HOURS&amp;CYCLES INPUT'!$C$2:$C$9999,'QUALIFIED EFH'!$C15,'HOURS&amp;CYCLES INPUT'!$D$2:$D$9999,'QUALIFIED EFH'!EI$4,'HOURS&amp;CYCLES INPUT'!$E$2:$E$9999,'QUALIFIED EFH'!EI$5))</f>
        <v>0</v>
      </c>
      <c r="EJ15" s="476">
        <f>IF(EJ$2&lt;&gt;"",IF($C15&lt;&gt;"TBA",EJ$2/114,0),SUMIFS('HOURS&amp;CYCLES INPUT'!$F$2:$F$9999,'HOURS&amp;CYCLES INPUT'!$C$2:$C$9999,'QUALIFIED EFH'!$C15,'HOURS&amp;CYCLES INPUT'!$D$2:$D$9999,'QUALIFIED EFH'!EJ$4,'HOURS&amp;CYCLES INPUT'!$E$2:$E$9999,'QUALIFIED EFH'!EJ$5))</f>
        <v>0</v>
      </c>
      <c r="EK15" s="476">
        <f>IF(EK$2&lt;&gt;"",IF($C15&lt;&gt;"TBA",EK$2/114,0),SUMIFS('HOURS&amp;CYCLES INPUT'!$F$2:$F$9999,'HOURS&amp;CYCLES INPUT'!$C$2:$C$9999,'QUALIFIED EFH'!$C15,'HOURS&amp;CYCLES INPUT'!$D$2:$D$9999,'QUALIFIED EFH'!EK$4,'HOURS&amp;CYCLES INPUT'!$E$2:$E$9999,'QUALIFIED EFH'!EK$5))</f>
        <v>0</v>
      </c>
      <c r="EL15" s="476">
        <f>IF(EL$2&lt;&gt;"",IF($C15&lt;&gt;"TBA",EL$2/114,0),SUMIFS('HOURS&amp;CYCLES INPUT'!$F$2:$F$9999,'HOURS&amp;CYCLES INPUT'!$C$2:$C$9999,'QUALIFIED EFH'!$C15,'HOURS&amp;CYCLES INPUT'!$D$2:$D$9999,'QUALIFIED EFH'!EL$4,'HOURS&amp;CYCLES INPUT'!$E$2:$E$9999,'QUALIFIED EFH'!EL$5))</f>
        <v>0</v>
      </c>
      <c r="EM15" s="476">
        <f>IF(EM$2&lt;&gt;"",IF($C15&lt;&gt;"TBA",EM$2/114,0),SUMIFS('HOURS&amp;CYCLES INPUT'!$F$2:$F$9999,'HOURS&amp;CYCLES INPUT'!$C$2:$C$9999,'QUALIFIED EFH'!$C15,'HOURS&amp;CYCLES INPUT'!$D$2:$D$9999,'QUALIFIED EFH'!EM$4,'HOURS&amp;CYCLES INPUT'!$E$2:$E$9999,'QUALIFIED EFH'!EM$5))</f>
        <v>0</v>
      </c>
      <c r="EN15" s="476">
        <f>IF(EN$2&lt;&gt;"",IF($C15&lt;&gt;"TBA",EN$2/114,0),SUMIFS('HOURS&amp;CYCLES INPUT'!$F$2:$F$9999,'HOURS&amp;CYCLES INPUT'!$C$2:$C$9999,'QUALIFIED EFH'!$C15,'HOURS&amp;CYCLES INPUT'!$D$2:$D$9999,'QUALIFIED EFH'!EN$4,'HOURS&amp;CYCLES INPUT'!$E$2:$E$9999,'QUALIFIED EFH'!EN$5))</f>
        <v>0</v>
      </c>
      <c r="EO15" s="476">
        <f>IF(EO$2&lt;&gt;"",IF($C15&lt;&gt;"TBA",EO$2/114,0),SUMIFS('HOURS&amp;CYCLES INPUT'!$F$2:$F$9999,'HOURS&amp;CYCLES INPUT'!$C$2:$C$9999,'QUALIFIED EFH'!$C15,'HOURS&amp;CYCLES INPUT'!$D$2:$D$9999,'QUALIFIED EFH'!EO$4,'HOURS&amp;CYCLES INPUT'!$E$2:$E$9999,'QUALIFIED EFH'!EO$5))</f>
        <v>0</v>
      </c>
      <c r="EP15" s="476">
        <f>IF(EP$2&lt;&gt;"",IF($C15&lt;&gt;"TBA",EP$2/114,0),SUMIFS('HOURS&amp;CYCLES INPUT'!$F$2:$F$9999,'HOURS&amp;CYCLES INPUT'!$C$2:$C$9999,'QUALIFIED EFH'!$C15,'HOURS&amp;CYCLES INPUT'!$D$2:$D$9999,'QUALIFIED EFH'!EP$4,'HOURS&amp;CYCLES INPUT'!$E$2:$E$9999,'QUALIFIED EFH'!EP$5))</f>
        <v>0</v>
      </c>
      <c r="EQ15" s="476">
        <f>IF(EQ$2&lt;&gt;"",IF($C15&lt;&gt;"TBA",EQ$2/114,0),SUMIFS('HOURS&amp;CYCLES INPUT'!$F$2:$F$9999,'HOURS&amp;CYCLES INPUT'!$C$2:$C$9999,'QUALIFIED EFH'!$C15,'HOURS&amp;CYCLES INPUT'!$D$2:$D$9999,'QUALIFIED EFH'!EQ$4,'HOURS&amp;CYCLES INPUT'!$E$2:$E$9999,'QUALIFIED EFH'!EQ$5))</f>
        <v>0</v>
      </c>
      <c r="ER15" s="476">
        <f>IF(ER$2&lt;&gt;"",IF($C15&lt;&gt;"TBA",ER$2/114,0),SUMIFS('HOURS&amp;CYCLES INPUT'!$F$2:$F$9999,'HOURS&amp;CYCLES INPUT'!$C$2:$C$9999,'QUALIFIED EFH'!$C15,'HOURS&amp;CYCLES INPUT'!$D$2:$D$9999,'QUALIFIED EFH'!ER$4,'HOURS&amp;CYCLES INPUT'!$E$2:$E$9999,'QUALIFIED EFH'!ER$5))</f>
        <v>0</v>
      </c>
      <c r="ES15" s="476">
        <f>IF(ES$2&lt;&gt;"",IF($C15&lt;&gt;"TBA",ES$2/114,0),SUMIFS('HOURS&amp;CYCLES INPUT'!$F$2:$F$9999,'HOURS&amp;CYCLES INPUT'!$C$2:$C$9999,'QUALIFIED EFH'!$C15,'HOURS&amp;CYCLES INPUT'!$D$2:$D$9999,'QUALIFIED EFH'!ES$4,'HOURS&amp;CYCLES INPUT'!$E$2:$E$9999,'QUALIFIED EFH'!ES$5))</f>
        <v>0</v>
      </c>
      <c r="ET15" s="476">
        <f>IF(ET$2&lt;&gt;"",IF($C15&lt;&gt;"TBA",ET$2/114,0),SUMIFS('HOURS&amp;CYCLES INPUT'!$F$2:$F$9999,'HOURS&amp;CYCLES INPUT'!$C$2:$C$9999,'QUALIFIED EFH'!$C15,'HOURS&amp;CYCLES INPUT'!$D$2:$D$9999,'QUALIFIED EFH'!ET$4,'HOURS&amp;CYCLES INPUT'!$E$2:$E$9999,'QUALIFIED EFH'!ET$5))</f>
        <v>0</v>
      </c>
      <c r="EU15" s="476">
        <f>IF(EU$2&lt;&gt;"",IF($C15&lt;&gt;"TBA",EU$2/114,0),SUMIFS('HOURS&amp;CYCLES INPUT'!$F$2:$F$9999,'HOURS&amp;CYCLES INPUT'!$C$2:$C$9999,'QUALIFIED EFH'!$C15,'HOURS&amp;CYCLES INPUT'!$D$2:$D$9999,'QUALIFIED EFH'!EU$4,'HOURS&amp;CYCLES INPUT'!$E$2:$E$9999,'QUALIFIED EFH'!EU$5))</f>
        <v>0</v>
      </c>
      <c r="EV15" s="476">
        <f>IF(EV$2&lt;&gt;"",IF($C15&lt;&gt;"TBA",EV$2/114,0),SUMIFS('HOURS&amp;CYCLES INPUT'!$F$2:$F$9999,'HOURS&amp;CYCLES INPUT'!$C$2:$C$9999,'QUALIFIED EFH'!$C15,'HOURS&amp;CYCLES INPUT'!$D$2:$D$9999,'QUALIFIED EFH'!EV$4,'HOURS&amp;CYCLES INPUT'!$E$2:$E$9999,'QUALIFIED EFH'!EV$5))</f>
        <v>0</v>
      </c>
      <c r="EW15" s="476">
        <f>IF(EW$2&lt;&gt;"",IF($C15&lt;&gt;"TBA",EW$2/114,0),SUMIFS('HOURS&amp;CYCLES INPUT'!$F$2:$F$9999,'HOURS&amp;CYCLES INPUT'!$C$2:$C$9999,'QUALIFIED EFH'!$C15,'HOURS&amp;CYCLES INPUT'!$D$2:$D$9999,'QUALIFIED EFH'!EW$4,'HOURS&amp;CYCLES INPUT'!$E$2:$E$9999,'QUALIFIED EFH'!EW$5))</f>
        <v>0</v>
      </c>
      <c r="EX15" s="476">
        <f>IF(EX$2&lt;&gt;"",IF($C15&lt;&gt;"TBA",EX$2/114,0),SUMIFS('HOURS&amp;CYCLES INPUT'!$F$2:$F$9999,'HOURS&amp;CYCLES INPUT'!$C$2:$C$9999,'QUALIFIED EFH'!$C15,'HOURS&amp;CYCLES INPUT'!$D$2:$D$9999,'QUALIFIED EFH'!EX$4,'HOURS&amp;CYCLES INPUT'!$E$2:$E$9999,'QUALIFIED EFH'!EX$5))</f>
        <v>0</v>
      </c>
      <c r="EY15" s="476">
        <f>IF(EY$2&lt;&gt;"",IF($C15&lt;&gt;"TBA",EY$2/114,0),SUMIFS('HOURS&amp;CYCLES INPUT'!$F$2:$F$9999,'HOURS&amp;CYCLES INPUT'!$C$2:$C$9999,'QUALIFIED EFH'!$C15,'HOURS&amp;CYCLES INPUT'!$D$2:$D$9999,'QUALIFIED EFH'!EY$4,'HOURS&amp;CYCLES INPUT'!$E$2:$E$9999,'QUALIFIED EFH'!EY$5))</f>
        <v>0</v>
      </c>
      <c r="EZ15" s="476">
        <f>IF(EZ$2&lt;&gt;"",IF($C15&lt;&gt;"TBA",EZ$2/114,0),SUMIFS('HOURS&amp;CYCLES INPUT'!$F$2:$F$9999,'HOURS&amp;CYCLES INPUT'!$C$2:$C$9999,'QUALIFIED EFH'!$C15,'HOURS&amp;CYCLES INPUT'!$D$2:$D$9999,'QUALIFIED EFH'!EZ$4,'HOURS&amp;CYCLES INPUT'!$E$2:$E$9999,'QUALIFIED EFH'!EZ$5))</f>
        <v>0</v>
      </c>
      <c r="FA15" s="476">
        <f>IF(FA$2&lt;&gt;"",IF($C15&lt;&gt;"TBA",FA$2/114,0),SUMIFS('HOURS&amp;CYCLES INPUT'!$F$2:$F$9999,'HOURS&amp;CYCLES INPUT'!$C$2:$C$9999,'QUALIFIED EFH'!$C15,'HOURS&amp;CYCLES INPUT'!$D$2:$D$9999,'QUALIFIED EFH'!FA$4,'HOURS&amp;CYCLES INPUT'!$E$2:$E$9999,'QUALIFIED EFH'!FA$5))</f>
        <v>0</v>
      </c>
      <c r="FB15" s="476">
        <f>IF(FB$2&lt;&gt;"",IF($C15&lt;&gt;"TBA",FB$2/114,0),SUMIFS('HOURS&amp;CYCLES INPUT'!$F$2:$F$9999,'HOURS&amp;CYCLES INPUT'!$C$2:$C$9999,'QUALIFIED EFH'!$C15,'HOURS&amp;CYCLES INPUT'!$D$2:$D$9999,'QUALIFIED EFH'!FB$4,'HOURS&amp;CYCLES INPUT'!$E$2:$E$9999,'QUALIFIED EFH'!FB$5))</f>
        <v>0</v>
      </c>
      <c r="FC15" s="476">
        <f>IF(FC$2&lt;&gt;"",IF($C15&lt;&gt;"TBA",FC$2/114,0),SUMIFS('HOURS&amp;CYCLES INPUT'!$F$2:$F$9999,'HOURS&amp;CYCLES INPUT'!$C$2:$C$9999,'QUALIFIED EFH'!$C15,'HOURS&amp;CYCLES INPUT'!$D$2:$D$9999,'QUALIFIED EFH'!FC$4,'HOURS&amp;CYCLES INPUT'!$E$2:$E$9999,'QUALIFIED EFH'!FC$5))</f>
        <v>0</v>
      </c>
      <c r="FD15" s="476">
        <f>IF(FD$2&lt;&gt;"",IF($C15&lt;&gt;"TBA",FD$2/114,0),SUMIFS('HOURS&amp;CYCLES INPUT'!$F$2:$F$9999,'HOURS&amp;CYCLES INPUT'!$C$2:$C$9999,'QUALIFIED EFH'!$C15,'HOURS&amp;CYCLES INPUT'!$D$2:$D$9999,'QUALIFIED EFH'!FD$4,'HOURS&amp;CYCLES INPUT'!$E$2:$E$9999,'QUALIFIED EFH'!FD$5))</f>
        <v>0</v>
      </c>
      <c r="FE15" s="476">
        <f>IF(FE$2&lt;&gt;"",IF($C15&lt;&gt;"TBA",FE$2/114,0),SUMIFS('HOURS&amp;CYCLES INPUT'!$F$2:$F$9999,'HOURS&amp;CYCLES INPUT'!$C$2:$C$9999,'QUALIFIED EFH'!$C15,'HOURS&amp;CYCLES INPUT'!$D$2:$D$9999,'QUALIFIED EFH'!FE$4,'HOURS&amp;CYCLES INPUT'!$E$2:$E$9999,'QUALIFIED EFH'!FE$5))</f>
        <v>0</v>
      </c>
      <c r="FF15" s="476">
        <f>IF(FF$2&lt;&gt;"",IF($C15&lt;&gt;"TBA",FF$2/114,0),SUMIFS('HOURS&amp;CYCLES INPUT'!$F$2:$F$9999,'HOURS&amp;CYCLES INPUT'!$C$2:$C$9999,'QUALIFIED EFH'!$C15,'HOURS&amp;CYCLES INPUT'!$D$2:$D$9999,'QUALIFIED EFH'!FF$4,'HOURS&amp;CYCLES INPUT'!$E$2:$E$9999,'QUALIFIED EFH'!FF$5))</f>
        <v>0</v>
      </c>
      <c r="FG15" s="476">
        <f>IF(FG$2&lt;&gt;"",IF($C15&lt;&gt;"TBA",FG$2/114,0),SUMIFS('HOURS&amp;CYCLES INPUT'!$F$2:$F$9999,'HOURS&amp;CYCLES INPUT'!$C$2:$C$9999,'QUALIFIED EFH'!$C15,'HOURS&amp;CYCLES INPUT'!$D$2:$D$9999,'QUALIFIED EFH'!FG$4,'HOURS&amp;CYCLES INPUT'!$E$2:$E$9999,'QUALIFIED EFH'!FG$5))</f>
        <v>0</v>
      </c>
      <c r="FH15" s="476">
        <f>IF(FH$2&lt;&gt;"",IF($C15&lt;&gt;"TBA",FH$2/114,0),SUMIFS('HOURS&amp;CYCLES INPUT'!$F$2:$F$9999,'HOURS&amp;CYCLES INPUT'!$C$2:$C$9999,'QUALIFIED EFH'!$C15,'HOURS&amp;CYCLES INPUT'!$D$2:$D$9999,'QUALIFIED EFH'!FH$4,'HOURS&amp;CYCLES INPUT'!$E$2:$E$9999,'QUALIFIED EFH'!FH$5))</f>
        <v>0</v>
      </c>
      <c r="FI15" s="476">
        <f>IF(FI$2&lt;&gt;"",IF($C15&lt;&gt;"TBA",FI$2/114,0),SUMIFS('HOURS&amp;CYCLES INPUT'!$F$2:$F$9999,'HOURS&amp;CYCLES INPUT'!$C$2:$C$9999,'QUALIFIED EFH'!$C15,'HOURS&amp;CYCLES INPUT'!$D$2:$D$9999,'QUALIFIED EFH'!FI$4,'HOURS&amp;CYCLES INPUT'!$E$2:$E$9999,'QUALIFIED EFH'!FI$5))</f>
        <v>0</v>
      </c>
      <c r="FJ15" s="476">
        <f>IF(FJ$2&lt;&gt;"",IF($C15&lt;&gt;"TBA",FJ$2/114,0),SUMIFS('HOURS&amp;CYCLES INPUT'!$F$2:$F$9999,'HOURS&amp;CYCLES INPUT'!$C$2:$C$9999,'QUALIFIED EFH'!$C15,'HOURS&amp;CYCLES INPUT'!$D$2:$D$9999,'QUALIFIED EFH'!FJ$4,'HOURS&amp;CYCLES INPUT'!$E$2:$E$9999,'QUALIFIED EFH'!FJ$5))</f>
        <v>0</v>
      </c>
      <c r="FK15" s="476">
        <f>IF(FK$2&lt;&gt;"",IF($C15&lt;&gt;"TBA",FK$2/114,0),SUMIFS('HOURS&amp;CYCLES INPUT'!$F$2:$F$9999,'HOURS&amp;CYCLES INPUT'!$C$2:$C$9999,'QUALIFIED EFH'!$C15,'HOURS&amp;CYCLES INPUT'!$D$2:$D$9999,'QUALIFIED EFH'!FK$4,'HOURS&amp;CYCLES INPUT'!$E$2:$E$9999,'QUALIFIED EFH'!FK$5))</f>
        <v>0</v>
      </c>
      <c r="FL15" s="476">
        <f>IF(FL$2&lt;&gt;"",IF($C15&lt;&gt;"TBA",FL$2/114,0),SUMIFS('HOURS&amp;CYCLES INPUT'!$F$2:$F$9999,'HOURS&amp;CYCLES INPUT'!$C$2:$C$9999,'QUALIFIED EFH'!$C15,'HOURS&amp;CYCLES INPUT'!$D$2:$D$9999,'QUALIFIED EFH'!FL$4,'HOURS&amp;CYCLES INPUT'!$E$2:$E$9999,'QUALIFIED EFH'!FL$5))</f>
        <v>0</v>
      </c>
      <c r="FM15" s="476">
        <f>IF(FM$2&lt;&gt;"",IF($C15&lt;&gt;"TBA",FM$2/114,0),SUMIFS('HOURS&amp;CYCLES INPUT'!$F$2:$F$9999,'HOURS&amp;CYCLES INPUT'!$C$2:$C$9999,'QUALIFIED EFH'!$C15,'HOURS&amp;CYCLES INPUT'!$D$2:$D$9999,'QUALIFIED EFH'!FM$4,'HOURS&amp;CYCLES INPUT'!$E$2:$E$9999,'QUALIFIED EFH'!FM$5))</f>
        <v>0</v>
      </c>
      <c r="FN15" s="476">
        <f>IF(FN$2&lt;&gt;"",IF($C15&lt;&gt;"TBA",FN$2/114,0),SUMIFS('HOURS&amp;CYCLES INPUT'!$F$2:$F$9999,'HOURS&amp;CYCLES INPUT'!$C$2:$C$9999,'QUALIFIED EFH'!$C15,'HOURS&amp;CYCLES INPUT'!$D$2:$D$9999,'QUALIFIED EFH'!FN$4,'HOURS&amp;CYCLES INPUT'!$E$2:$E$9999,'QUALIFIED EFH'!FN$5))</f>
        <v>0</v>
      </c>
      <c r="FO15" s="476">
        <f>IF(FO$2&lt;&gt;"",IF($C15&lt;&gt;"TBA",FO$2/114,0),SUMIFS('HOURS&amp;CYCLES INPUT'!$F$2:$F$9999,'HOURS&amp;CYCLES INPUT'!$C$2:$C$9999,'QUALIFIED EFH'!$C15,'HOURS&amp;CYCLES INPUT'!$D$2:$D$9999,'QUALIFIED EFH'!FO$4,'HOURS&amp;CYCLES INPUT'!$E$2:$E$9999,'QUALIFIED EFH'!FO$5))</f>
        <v>0</v>
      </c>
      <c r="FP15" s="476">
        <f>IF(FP$2&lt;&gt;"",IF($C15&lt;&gt;"TBA",FP$2/114,0),SUMIFS('HOURS&amp;CYCLES INPUT'!$F$2:$F$9999,'HOURS&amp;CYCLES INPUT'!$C$2:$C$9999,'QUALIFIED EFH'!$C15,'HOURS&amp;CYCLES INPUT'!$D$2:$D$9999,'QUALIFIED EFH'!FP$4,'HOURS&amp;CYCLES INPUT'!$E$2:$E$9999,'QUALIFIED EFH'!FP$5))</f>
        <v>0</v>
      </c>
      <c r="FQ15" s="476">
        <f>IF(FQ$2&lt;&gt;"",IF($C15&lt;&gt;"TBA",FQ$2/114,0),SUMIFS('HOURS&amp;CYCLES INPUT'!$F$2:$F$9999,'HOURS&amp;CYCLES INPUT'!$C$2:$C$9999,'QUALIFIED EFH'!$C15,'HOURS&amp;CYCLES INPUT'!$D$2:$D$9999,'QUALIFIED EFH'!FQ$4,'HOURS&amp;CYCLES INPUT'!$E$2:$E$9999,'QUALIFIED EFH'!FQ$5))</f>
        <v>0</v>
      </c>
      <c r="FR15" s="476">
        <f>IF(FR$2&lt;&gt;"",IF($C15&lt;&gt;"TBA",FR$2/114,0),SUMIFS('HOURS&amp;CYCLES INPUT'!$F$2:$F$9999,'HOURS&amp;CYCLES INPUT'!$C$2:$C$9999,'QUALIFIED EFH'!$C15,'HOURS&amp;CYCLES INPUT'!$D$2:$D$9999,'QUALIFIED EFH'!FR$4,'HOURS&amp;CYCLES INPUT'!$E$2:$E$9999,'QUALIFIED EFH'!FR$5))</f>
        <v>0</v>
      </c>
      <c r="FS15" s="476">
        <f>IF(FS$2&lt;&gt;"",IF($C15&lt;&gt;"TBA",FS$2/114,0),SUMIFS('HOURS&amp;CYCLES INPUT'!$F$2:$F$9999,'HOURS&amp;CYCLES INPUT'!$C$2:$C$9999,'QUALIFIED EFH'!$C15,'HOURS&amp;CYCLES INPUT'!$D$2:$D$9999,'QUALIFIED EFH'!FS$4,'HOURS&amp;CYCLES INPUT'!$E$2:$E$9999,'QUALIFIED EFH'!FS$5))</f>
        <v>0</v>
      </c>
      <c r="FT15" s="476">
        <f>IF(FT$2&lt;&gt;"",IF($C15&lt;&gt;"TBA",FT$2/114,0),SUMIFS('HOURS&amp;CYCLES INPUT'!$F$2:$F$9999,'HOURS&amp;CYCLES INPUT'!$C$2:$C$9999,'QUALIFIED EFH'!$C15,'HOURS&amp;CYCLES INPUT'!$D$2:$D$9999,'QUALIFIED EFH'!FT$4,'HOURS&amp;CYCLES INPUT'!$E$2:$E$9999,'QUALIFIED EFH'!FT$5))</f>
        <v>0</v>
      </c>
      <c r="FU15" s="476">
        <f>IF(FU$2&lt;&gt;"",IF($C15&lt;&gt;"TBA",FU$2/114,0),SUMIFS('HOURS&amp;CYCLES INPUT'!$F$2:$F$9999,'HOURS&amp;CYCLES INPUT'!$C$2:$C$9999,'QUALIFIED EFH'!$C15,'HOURS&amp;CYCLES INPUT'!$D$2:$D$9999,'QUALIFIED EFH'!FU$4,'HOURS&amp;CYCLES INPUT'!$E$2:$E$9999,'QUALIFIED EFH'!FU$5))</f>
        <v>0</v>
      </c>
      <c r="FV15" s="476">
        <f>IF(FV$2&lt;&gt;"",IF($C15&lt;&gt;"TBA",FV$2/114,0),SUMIFS('HOURS&amp;CYCLES INPUT'!$F$2:$F$9999,'HOURS&amp;CYCLES INPUT'!$C$2:$C$9999,'QUALIFIED EFH'!$C15,'HOURS&amp;CYCLES INPUT'!$D$2:$D$9999,'QUALIFIED EFH'!FV$4,'HOURS&amp;CYCLES INPUT'!$E$2:$E$9999,'QUALIFIED EFH'!FV$5))</f>
        <v>0</v>
      </c>
      <c r="FW15" s="476">
        <f>IF(FW$2&lt;&gt;"",IF($C15&lt;&gt;"TBA",FW$2/114,0),SUMIFS('HOURS&amp;CYCLES INPUT'!$F$2:$F$9999,'HOURS&amp;CYCLES INPUT'!$C$2:$C$9999,'QUALIFIED EFH'!$C15,'HOURS&amp;CYCLES INPUT'!$D$2:$D$9999,'QUALIFIED EFH'!FW$4,'HOURS&amp;CYCLES INPUT'!$E$2:$E$9999,'QUALIFIED EFH'!FW$5))</f>
        <v>0</v>
      </c>
      <c r="FX15" s="476">
        <f>IF(FX$2&lt;&gt;"",IF($C15&lt;&gt;"TBA",FX$2/114,0),SUMIFS('HOURS&amp;CYCLES INPUT'!$F$2:$F$9999,'HOURS&amp;CYCLES INPUT'!$C$2:$C$9999,'QUALIFIED EFH'!$C15,'HOURS&amp;CYCLES INPUT'!$D$2:$D$9999,'QUALIFIED EFH'!FX$4,'HOURS&amp;CYCLES INPUT'!$E$2:$E$9999,'QUALIFIED EFH'!FX$5))</f>
        <v>0</v>
      </c>
      <c r="FY15" s="476">
        <f>IF(FY$2&lt;&gt;"",IF($C15&lt;&gt;"TBA",FY$2/114,0),SUMIFS('HOURS&amp;CYCLES INPUT'!$F$2:$F$9999,'HOURS&amp;CYCLES INPUT'!$C$2:$C$9999,'QUALIFIED EFH'!$C15,'HOURS&amp;CYCLES INPUT'!$D$2:$D$9999,'QUALIFIED EFH'!FY$4,'HOURS&amp;CYCLES INPUT'!$E$2:$E$9999,'QUALIFIED EFH'!FY$5))</f>
        <v>0</v>
      </c>
      <c r="FZ15" s="476">
        <f>IF(FZ$2&lt;&gt;"",IF($C15&lt;&gt;"TBA",FZ$2/114,0),SUMIFS('HOURS&amp;CYCLES INPUT'!$F$2:$F$9999,'HOURS&amp;CYCLES INPUT'!$C$2:$C$9999,'QUALIFIED EFH'!$C15,'HOURS&amp;CYCLES INPUT'!$D$2:$D$9999,'QUALIFIED EFH'!FZ$4,'HOURS&amp;CYCLES INPUT'!$E$2:$E$9999,'QUALIFIED EFH'!FZ$5))</f>
        <v>0</v>
      </c>
      <c r="GA15" s="476">
        <f>IF(GA$2&lt;&gt;"",IF($C15&lt;&gt;"TBA",GA$2/114,0),SUMIFS('HOURS&amp;CYCLES INPUT'!$F$2:$F$9999,'HOURS&amp;CYCLES INPUT'!$C$2:$C$9999,'QUALIFIED EFH'!$C15,'HOURS&amp;CYCLES INPUT'!$D$2:$D$9999,'QUALIFIED EFH'!GA$4,'HOURS&amp;CYCLES INPUT'!$E$2:$E$9999,'QUALIFIED EFH'!GA$5))</f>
        <v>0</v>
      </c>
      <c r="GB15" s="476">
        <f>IF(GB$2&lt;&gt;"",IF($C15&lt;&gt;"TBA",GB$2/114,0),SUMIFS('HOURS&amp;CYCLES INPUT'!$F$2:$F$9999,'HOURS&amp;CYCLES INPUT'!$C$2:$C$9999,'QUALIFIED EFH'!$C15,'HOURS&amp;CYCLES INPUT'!$D$2:$D$9999,'QUALIFIED EFH'!GB$4,'HOURS&amp;CYCLES INPUT'!$E$2:$E$9999,'QUALIFIED EFH'!GB$5))</f>
        <v>0</v>
      </c>
    </row>
    <row r="16" spans="2:184" x14ac:dyDescent="0.35">
      <c r="C16" s="472">
        <f>'QUALIFIED ENGINES'!D17</f>
        <v>91418</v>
      </c>
      <c r="D16" s="476">
        <f>IF(D$2&lt;&gt;"",IF($C16&lt;&gt;"TBA",D$2/114,0),SUMIFS('HOURS&amp;CYCLES INPUT'!$F$2:$F$9999,'HOURS&amp;CYCLES INPUT'!$C$2:$C$9999,'QUALIFIED EFH'!$C16,'HOURS&amp;CYCLES INPUT'!$D$2:$D$9999,'QUALIFIED EFH'!D$4,'HOURS&amp;CYCLES INPUT'!$E$2:$E$9999,'QUALIFIED EFH'!D$5))</f>
        <v>57.9</v>
      </c>
      <c r="E16" s="476">
        <f>IF(E$2&lt;&gt;"",IF($C16&lt;&gt;"TBA",E$2/114,0),SUMIFS('HOURS&amp;CYCLES INPUT'!$F$2:$F$9999,'HOURS&amp;CYCLES INPUT'!$C$2:$C$9999,'QUALIFIED EFH'!$C16,'HOURS&amp;CYCLES INPUT'!$D$2:$D$9999,'QUALIFIED EFH'!E$4,'HOURS&amp;CYCLES INPUT'!$E$2:$E$9999,'QUALIFIED EFH'!E$5))</f>
        <v>299.13</v>
      </c>
      <c r="F16" s="476">
        <f>IF(F$2&lt;&gt;"",IF($C16&lt;&gt;"TBA",F$2/114,0),SUMIFS('HOURS&amp;CYCLES INPUT'!$F$2:$F$9999,'HOURS&amp;CYCLES INPUT'!$C$2:$C$9999,'QUALIFIED EFH'!$C16,'HOURS&amp;CYCLES INPUT'!$D$2:$D$9999,'QUALIFIED EFH'!F$4,'HOURS&amp;CYCLES INPUT'!$E$2:$E$9999,'QUALIFIED EFH'!F$5))</f>
        <v>340</v>
      </c>
      <c r="G16" s="476">
        <f>IF(G$2&lt;&gt;"",IF($C16&lt;&gt;"TBA",G$2/114,0),SUMIFS('HOURS&amp;CYCLES INPUT'!$F$2:$F$9999,'HOURS&amp;CYCLES INPUT'!$C$2:$C$9999,'QUALIFIED EFH'!$C16,'HOURS&amp;CYCLES INPUT'!$D$2:$D$9999,'QUALIFIED EFH'!G$4,'HOURS&amp;CYCLES INPUT'!$E$2:$E$9999,'QUALIFIED EFH'!G$5))</f>
        <v>346.35</v>
      </c>
      <c r="H16" s="476">
        <f>IF(H$2&lt;&gt;"",IF($C16&lt;&gt;"TBA",H$2/114,0),SUMIFS('HOURS&amp;CYCLES INPUT'!$F$2:$F$9999,'HOURS&amp;CYCLES INPUT'!$C$2:$C$9999,'QUALIFIED EFH'!$C16,'HOURS&amp;CYCLES INPUT'!$D$2:$D$9999,'QUALIFIED EFH'!H$4,'HOURS&amp;CYCLES INPUT'!$E$2:$E$9999,'QUALIFIED EFH'!H$5))</f>
        <v>330.02</v>
      </c>
      <c r="I16" s="476">
        <f>IF(I$2&lt;&gt;"",IF($C16&lt;&gt;"TBA",I$2/114,0),SUMIFS('HOURS&amp;CYCLES INPUT'!$F$2:$F$9999,'HOURS&amp;CYCLES INPUT'!$C$2:$C$9999,'QUALIFIED EFH'!$C16,'HOURS&amp;CYCLES INPUT'!$D$2:$D$9999,'QUALIFIED EFH'!I$4,'HOURS&amp;CYCLES INPUT'!$E$2:$E$9999,'QUALIFIED EFH'!I$5))</f>
        <v>138.72999999999999</v>
      </c>
      <c r="J16" s="476">
        <f>IF(J$2&lt;&gt;"",IF($C16&lt;&gt;"TBA",J$2/114,0),SUMIFS('HOURS&amp;CYCLES INPUT'!$F$2:$F$9999,'HOURS&amp;CYCLES INPUT'!$C$2:$C$9999,'QUALIFIED EFH'!$C16,'HOURS&amp;CYCLES INPUT'!$D$2:$D$9999,'QUALIFIED EFH'!J$4,'HOURS&amp;CYCLES INPUT'!$E$2:$E$9999,'QUALIFIED EFH'!J$5))</f>
        <v>264.45</v>
      </c>
      <c r="K16" s="476">
        <f>IF(K$2&lt;&gt;"",IF($C16&lt;&gt;"TBA",K$2/114,0),SUMIFS('HOURS&amp;CYCLES INPUT'!$F$2:$F$9999,'HOURS&amp;CYCLES INPUT'!$C$2:$C$9999,'QUALIFIED EFH'!$C16,'HOURS&amp;CYCLES INPUT'!$D$2:$D$9999,'QUALIFIED EFH'!K$4,'HOURS&amp;CYCLES INPUT'!$E$2:$E$9999,'QUALIFIED EFH'!K$5))</f>
        <v>368.79</v>
      </c>
      <c r="L16" s="476">
        <f>IF(L$2&lt;&gt;"",IF($C16&lt;&gt;"TBA",L$2/114,0),SUMIFS('HOURS&amp;CYCLES INPUT'!$F$2:$F$9999,'HOURS&amp;CYCLES INPUT'!$C$2:$C$9999,'QUALIFIED EFH'!$C16,'HOURS&amp;CYCLES INPUT'!$D$2:$D$9999,'QUALIFIED EFH'!L$4,'HOURS&amp;CYCLES INPUT'!$E$2:$E$9999,'QUALIFIED EFH'!L$5))</f>
        <v>342.04</v>
      </c>
      <c r="M16" s="476">
        <f>IF(M$2&lt;&gt;"",IF($C16&lt;&gt;"TBA",M$2/114,0),SUMIFS('HOURS&amp;CYCLES INPUT'!$F$2:$F$9999,'HOURS&amp;CYCLES INPUT'!$C$2:$C$9999,'QUALIFIED EFH'!$C16,'HOURS&amp;CYCLES INPUT'!$D$2:$D$9999,'QUALIFIED EFH'!M$4,'HOURS&amp;CYCLES INPUT'!$E$2:$E$9999,'QUALIFIED EFH'!M$5))</f>
        <v>323.98</v>
      </c>
      <c r="N16" s="476">
        <f>IF(N$2&lt;&gt;"",IF($C16&lt;&gt;"TBA",N$2/114,0),SUMIFS('HOURS&amp;CYCLES INPUT'!$F$2:$F$9999,'HOURS&amp;CYCLES INPUT'!$C$2:$C$9999,'QUALIFIED EFH'!$C16,'HOURS&amp;CYCLES INPUT'!$D$2:$D$9999,'QUALIFIED EFH'!N$4,'HOURS&amp;CYCLES INPUT'!$E$2:$E$9999,'QUALIFIED EFH'!N$5))</f>
        <v>344.38</v>
      </c>
      <c r="O16" s="476">
        <f>IF(O$2&lt;&gt;"",IF($C16&lt;&gt;"TBA",O$2/114,0),SUMIFS('HOURS&amp;CYCLES INPUT'!$F$2:$F$9999,'HOURS&amp;CYCLES INPUT'!$C$2:$C$9999,'QUALIFIED EFH'!$C16,'HOURS&amp;CYCLES INPUT'!$D$2:$D$9999,'QUALIFIED EFH'!O$4,'HOURS&amp;CYCLES INPUT'!$E$2:$E$9999,'QUALIFIED EFH'!O$5))</f>
        <v>333.28</v>
      </c>
      <c r="P16" s="476">
        <f>IF(P$2&lt;&gt;"",IF($C16&lt;&gt;"TBA",P$2/114,0),SUMIFS('HOURS&amp;CYCLES INPUT'!$F$2:$F$9999,'HOURS&amp;CYCLES INPUT'!$C$2:$C$9999,'QUALIFIED EFH'!$C16,'HOURS&amp;CYCLES INPUT'!$D$2:$D$9999,'QUALIFIED EFH'!P$4,'HOURS&amp;CYCLES INPUT'!$E$2:$E$9999,'QUALIFIED EFH'!P$5))</f>
        <v>375.21</v>
      </c>
      <c r="Q16" s="476">
        <f>IF(Q$2&lt;&gt;"",IF($C16&lt;&gt;"TBA",Q$2/114,0),SUMIFS('HOURS&amp;CYCLES INPUT'!$F$2:$F$9999,'HOURS&amp;CYCLES INPUT'!$C$2:$C$9999,'QUALIFIED EFH'!$C16,'HOURS&amp;CYCLES INPUT'!$D$2:$D$9999,'QUALIFIED EFH'!Q$4,'HOURS&amp;CYCLES INPUT'!$E$2:$E$9999,'QUALIFIED EFH'!Q$5))</f>
        <v>380.97</v>
      </c>
      <c r="R16" s="476">
        <f>IF(R$1&lt;&gt;"",IF($C16&lt;&gt;"TBA",R$1/114,0),SUMIFS('HOURS&amp;CYCLES INPUT'!$F$2:$F$9999,'HOURS&amp;CYCLES INPUT'!$C$2:$C$9999,'QUALIFIED EFH'!$C16,'HOURS&amp;CYCLES INPUT'!$D$2:$D$9999,'QUALIFIED EFH'!R$4,'HOURS&amp;CYCLES INPUT'!$E$2:$E$9999,'QUALIFIED EFH'!R$5))</f>
        <v>0</v>
      </c>
      <c r="S16" s="476">
        <f>IF(S$2&lt;&gt;"",IF($C16&lt;&gt;"TBA",S$2/114,0),SUMIFS('HOURS&amp;CYCLES INPUT'!$F$2:$F$9999,'HOURS&amp;CYCLES INPUT'!$C$2:$C$9999,'QUALIFIED EFH'!$C16,'HOURS&amp;CYCLES INPUT'!$D$2:$D$9999,'QUALIFIED EFH'!S$4,'HOURS&amp;CYCLES INPUT'!$E$2:$E$9999,'QUALIFIED EFH'!S$5))</f>
        <v>337.93</v>
      </c>
      <c r="T16" s="476">
        <f>IF(T$2&lt;&gt;"",IF($C16&lt;&gt;"TBA",T$2/114,0),SUMIFS('HOURS&amp;CYCLES INPUT'!$F$2:$F$9999,'HOURS&amp;CYCLES INPUT'!$C$2:$C$9999,'QUALIFIED EFH'!$C16,'HOURS&amp;CYCLES INPUT'!$D$2:$D$9999,'QUALIFIED EFH'!T$4,'HOURS&amp;CYCLES INPUT'!$E$2:$E$9999,'QUALIFIED EFH'!T$5))</f>
        <v>390.9</v>
      </c>
      <c r="U16" s="476">
        <f>IF(U$2&lt;&gt;"",IF($C16&lt;&gt;"TBA",U$2/114,0),SUMIFS('HOURS&amp;CYCLES INPUT'!$F$2:$F$9999,'HOURS&amp;CYCLES INPUT'!$C$2:$C$9999,'QUALIFIED EFH'!$C16,'HOURS&amp;CYCLES INPUT'!$D$2:$D$9999,'QUALIFIED EFH'!U$4,'HOURS&amp;CYCLES INPUT'!$E$2:$E$9999,'QUALIFIED EFH'!U$5))</f>
        <v>365.1</v>
      </c>
      <c r="V16" s="476">
        <f>IF(V$2&lt;&gt;"",IF($C16&lt;&gt;"TBA",V$2/114,0),SUMIFS('HOURS&amp;CYCLES INPUT'!$F$2:$F$9999,'HOURS&amp;CYCLES INPUT'!$C$2:$C$9999,'QUALIFIED EFH'!$C16,'HOURS&amp;CYCLES INPUT'!$D$2:$D$9999,'QUALIFIED EFH'!V$4,'HOURS&amp;CYCLES INPUT'!$E$2:$E$9999,'QUALIFIED EFH'!V$5))</f>
        <v>368.68</v>
      </c>
      <c r="W16" s="476">
        <f>IF(W$2&lt;&gt;"",IF($C16&lt;&gt;"TBA",W$2/114,0),SUMIFS('HOURS&amp;CYCLES INPUT'!$F$2:$F$9999,'HOURS&amp;CYCLES INPUT'!$C$2:$C$9999,'QUALIFIED EFH'!$C16,'HOURS&amp;CYCLES INPUT'!$D$2:$D$9999,'QUALIFIED EFH'!W$4,'HOURS&amp;CYCLES INPUT'!$E$2:$E$9999,'QUALIFIED EFH'!W$5))</f>
        <v>366.77</v>
      </c>
      <c r="X16" s="476">
        <f>IF(X$2&lt;&gt;"",IF($C16&lt;&gt;"TBA",X$2/114,0),SUMIFS('HOURS&amp;CYCLES INPUT'!$F$2:$F$9999,'HOURS&amp;CYCLES INPUT'!$C$2:$C$9999,'QUALIFIED EFH'!$C16,'HOURS&amp;CYCLES INPUT'!$D$2:$D$9999,'QUALIFIED EFH'!X$4,'HOURS&amp;CYCLES INPUT'!$E$2:$E$9999,'QUALIFIED EFH'!X$5))</f>
        <v>383.1</v>
      </c>
      <c r="Y16" s="476">
        <f>IF(Y$2&lt;&gt;"",IF($C16&lt;&gt;"TBA",Y$2/114,0),SUMIFS('HOURS&amp;CYCLES INPUT'!$F$2:$F$9999,'HOURS&amp;CYCLES INPUT'!$C$2:$C$9999,'QUALIFIED EFH'!$C16,'HOURS&amp;CYCLES INPUT'!$D$2:$D$9999,'QUALIFIED EFH'!Y$4,'HOURS&amp;CYCLES INPUT'!$E$2:$E$9999,'QUALIFIED EFH'!Y$5))</f>
        <v>398.65</v>
      </c>
      <c r="Z16" s="476">
        <f>IF(Z$2&lt;&gt;"",IF($C16&lt;&gt;"TBA",Z$2/114,0),SUMIFS('HOURS&amp;CYCLES INPUT'!$F$2:$F$9999,'HOURS&amp;CYCLES INPUT'!$C$2:$C$9999,'QUALIFIED EFH'!$C16,'HOURS&amp;CYCLES INPUT'!$D$2:$D$9999,'QUALIFIED EFH'!Z$4,'HOURS&amp;CYCLES INPUT'!$E$2:$E$9999,'QUALIFIED EFH'!Z$5))</f>
        <v>341.58</v>
      </c>
      <c r="AA16" s="476">
        <f>IF(AA$2&lt;&gt;"",IF($C16&lt;&gt;"TBA",AA$2/114,0),SUMIFS('HOURS&amp;CYCLES INPUT'!$F$2:$F$9999,'HOURS&amp;CYCLES INPUT'!$C$2:$C$9999,'QUALIFIED EFH'!$C16,'HOURS&amp;CYCLES INPUT'!$D$2:$D$9999,'QUALIFIED EFH'!AA$4,'HOURS&amp;CYCLES INPUT'!$E$2:$E$9999,'QUALIFIED EFH'!AA$5))</f>
        <v>272.35000000000002</v>
      </c>
      <c r="AB16" s="476">
        <f>IF(AB$2&lt;&gt;"",IF($C16&lt;&gt;"TBA",AB$2/114,0),SUMIFS('HOURS&amp;CYCLES INPUT'!$F$2:$F$9999,'HOURS&amp;CYCLES INPUT'!$C$2:$C$9999,'QUALIFIED EFH'!$C16,'HOURS&amp;CYCLES INPUT'!$D$2:$D$9999,'QUALIFIED EFH'!AB$4,'HOURS&amp;CYCLES INPUT'!$E$2:$E$9999,'QUALIFIED EFH'!AB$5))</f>
        <v>81.96</v>
      </c>
      <c r="AC16" s="476">
        <f>IF(AC$2&lt;&gt;"",IF($C16&lt;&gt;"TBA",AC$2/114,0),SUMIFS('HOURS&amp;CYCLES INPUT'!$F$2:$F$9999,'HOURS&amp;CYCLES INPUT'!$C$2:$C$9999,'QUALIFIED EFH'!$C16,'HOURS&amp;CYCLES INPUT'!$D$2:$D$9999,'QUALIFIED EFH'!AC$4,'HOURS&amp;CYCLES INPUT'!$E$2:$E$9999,'QUALIFIED EFH'!AC$5))</f>
        <v>0</v>
      </c>
      <c r="AD16" s="476">
        <f>IF(AD$2&lt;&gt;"",IF($C16&lt;&gt;"TBA",AD$2/114,0),SUMIFS('HOURS&amp;CYCLES INPUT'!$F$2:$F$9999,'HOURS&amp;CYCLES INPUT'!$C$2:$C$9999,'QUALIFIED EFH'!$C16,'HOURS&amp;CYCLES INPUT'!$D$2:$D$9999,'QUALIFIED EFH'!AD$4,'HOURS&amp;CYCLES INPUT'!$E$2:$E$9999,'QUALIFIED EFH'!AD$5))</f>
        <v>0</v>
      </c>
      <c r="AE16" s="476">
        <f>IF(AE$2&lt;&gt;"",IF($C16&lt;&gt;"TBA",AE$2/114,0),SUMIFS('HOURS&amp;CYCLES INPUT'!$F$2:$F$9999,'HOURS&amp;CYCLES INPUT'!$C$2:$C$9999,'QUALIFIED EFH'!$C16,'HOURS&amp;CYCLES INPUT'!$D$2:$D$9999,'QUALIFIED EFH'!AE$4,'HOURS&amp;CYCLES INPUT'!$E$2:$E$9999,'QUALIFIED EFH'!AE$5))</f>
        <v>192.68</v>
      </c>
      <c r="AF16" s="476">
        <f>IF(AF$2&lt;&gt;"",IF($C16&lt;&gt;"TBA",AF$2/114,0),SUMIFS('HOURS&amp;CYCLES INPUT'!$F$2:$F$9999,'HOURS&amp;CYCLES INPUT'!$C$2:$C$9999,'QUALIFIED EFH'!$C16,'HOURS&amp;CYCLES INPUT'!$D$2:$D$9999,'QUALIFIED EFH'!AF$4,'HOURS&amp;CYCLES INPUT'!$E$2:$E$9999,'QUALIFIED EFH'!AF$5))</f>
        <v>315.17</v>
      </c>
      <c r="AG16" s="476">
        <f>IF(AG$2&lt;&gt;"",IF($C16&lt;&gt;"TBA",AG$2/114,0),SUMIFS('HOURS&amp;CYCLES INPUT'!$F$2:$F$9999,'HOURS&amp;CYCLES INPUT'!$C$2:$C$9999,'QUALIFIED EFH'!$C16,'HOURS&amp;CYCLES INPUT'!$D$2:$D$9999,'QUALIFIED EFH'!AG$4,'HOURS&amp;CYCLES INPUT'!$E$2:$E$9999,'QUALIFIED EFH'!AG$5))</f>
        <v>395.93</v>
      </c>
      <c r="AH16" s="476">
        <f>IF(AH$2&lt;&gt;"",IF($C16&lt;&gt;"TBA",AH$2/114,0),SUMIFS('HOURS&amp;CYCLES INPUT'!$F$2:$F$9999,'HOURS&amp;CYCLES INPUT'!$C$2:$C$9999,'QUALIFIED EFH'!$C16,'HOURS&amp;CYCLES INPUT'!$D$2:$D$9999,'QUALIFIED EFH'!AH$4,'HOURS&amp;CYCLES INPUT'!$E$2:$E$9999,'QUALIFIED EFH'!AH$5))</f>
        <v>369.37</v>
      </c>
      <c r="AI16" s="476">
        <f>IF(AI$2&lt;&gt;"",IF($C16&lt;&gt;"TBA",AI$2/114,0),SUMIFS('HOURS&amp;CYCLES INPUT'!$F$2:$F$9999,'HOURS&amp;CYCLES INPUT'!$C$2:$C$9999,'QUALIFIED EFH'!$C16,'HOURS&amp;CYCLES INPUT'!$D$2:$D$9999,'QUALIFIED EFH'!AI$4,'HOURS&amp;CYCLES INPUT'!$E$2:$E$9999,'QUALIFIED EFH'!AI$5))</f>
        <v>447.71</v>
      </c>
      <c r="AJ16" s="476">
        <f>IF(AJ$2&lt;&gt;"",IF($C16&lt;&gt;"TBA",AJ$2/114,0),SUMIFS('HOURS&amp;CYCLES INPUT'!$F$2:$F$9999,'HOURS&amp;CYCLES INPUT'!$C$2:$C$9999,'QUALIFIED EFH'!$C16,'HOURS&amp;CYCLES INPUT'!$D$2:$D$9999,'QUALIFIED EFH'!AJ$4,'HOURS&amp;CYCLES INPUT'!$E$2:$E$9999,'QUALIFIED EFH'!AJ$5))</f>
        <v>323.19</v>
      </c>
      <c r="AK16" s="476">
        <f>IF(AK$2&lt;&gt;"",IF($C16&lt;&gt;"TBA",AK$2/114,0),SUMIFS('HOURS&amp;CYCLES INPUT'!$F$2:$F$9999,'HOURS&amp;CYCLES INPUT'!$C$2:$C$9999,'QUALIFIED EFH'!$C16,'HOURS&amp;CYCLES INPUT'!$D$2:$D$9999,'QUALIFIED EFH'!AK$4,'HOURS&amp;CYCLES INPUT'!$E$2:$E$9999,'QUALIFIED EFH'!AK$5))</f>
        <v>136.66999999999999</v>
      </c>
      <c r="AL16" s="476">
        <f>IF(AL$2&lt;&gt;"",IF($C16&lt;&gt;"TBA",AL$2/114,0),SUMIFS('HOURS&amp;CYCLES INPUT'!$F$2:$F$9999,'HOURS&amp;CYCLES INPUT'!$C$2:$C$9999,'QUALIFIED EFH'!$C16,'HOURS&amp;CYCLES INPUT'!$D$2:$D$9999,'QUALIFIED EFH'!AL$4,'HOURS&amp;CYCLES INPUT'!$E$2:$E$9999,'QUALIFIED EFH'!AL$5))</f>
        <v>0</v>
      </c>
      <c r="AM16" s="476">
        <f>IF(AM$2&lt;&gt;"",IF($C16&lt;&gt;"TBA",AM$2/114,0),SUMIFS('HOURS&amp;CYCLES INPUT'!$F$2:$F$9999,'HOURS&amp;CYCLES INPUT'!$C$2:$C$9999,'QUALIFIED EFH'!$C16,'HOURS&amp;CYCLES INPUT'!$D$2:$D$9999,'QUALIFIED EFH'!AM$4,'HOURS&amp;CYCLES INPUT'!$E$2:$E$9999,'QUALIFIED EFH'!AM$5))</f>
        <v>0</v>
      </c>
      <c r="AN16" s="476">
        <f>IF(AN$2&lt;&gt;"",IF($C16&lt;&gt;"TBA",AN$2/114,0),SUMIFS('HOURS&amp;CYCLES INPUT'!$F$2:$F$9999,'HOURS&amp;CYCLES INPUT'!$C$2:$C$9999,'QUALIFIED EFH'!$C16,'HOURS&amp;CYCLES INPUT'!$D$2:$D$9999,'QUALIFIED EFH'!AN$4,'HOURS&amp;CYCLES INPUT'!$E$2:$E$9999,'QUALIFIED EFH'!AN$5))</f>
        <v>0</v>
      </c>
      <c r="AO16" s="476">
        <f>IF(AO$2&lt;&gt;"",IF($C16&lt;&gt;"TBA",AO$2/114,0),SUMIFS('HOURS&amp;CYCLES INPUT'!$F$2:$F$9999,'HOURS&amp;CYCLES INPUT'!$C$2:$C$9999,'QUALIFIED EFH'!$C16,'HOURS&amp;CYCLES INPUT'!$D$2:$D$9999,'QUALIFIED EFH'!AO$4,'HOURS&amp;CYCLES INPUT'!$E$2:$E$9999,'QUALIFIED EFH'!AO$5))</f>
        <v>0</v>
      </c>
      <c r="AP16" s="476">
        <f>IF(AP$2&lt;&gt;"",IF($C16&lt;&gt;"TBA",AP$2/114,0),SUMIFS('HOURS&amp;CYCLES INPUT'!$F$2:$F$9999,'HOURS&amp;CYCLES INPUT'!$C$2:$C$9999,'QUALIFIED EFH'!$C16,'HOURS&amp;CYCLES INPUT'!$D$2:$D$9999,'QUALIFIED EFH'!AP$4,'HOURS&amp;CYCLES INPUT'!$E$2:$E$9999,'QUALIFIED EFH'!AP$5))</f>
        <v>0</v>
      </c>
      <c r="AQ16" s="476">
        <f>IF(AQ$2&lt;&gt;"",IF($C16&lt;&gt;"TBA",AQ$2/114,0),SUMIFS('HOURS&amp;CYCLES INPUT'!$F$2:$F$9999,'HOURS&amp;CYCLES INPUT'!$C$2:$C$9999,'QUALIFIED EFH'!$C16,'HOURS&amp;CYCLES INPUT'!$D$2:$D$9999,'QUALIFIED EFH'!AQ$4,'HOURS&amp;CYCLES INPUT'!$E$2:$E$9999,'QUALIFIED EFH'!AQ$5))</f>
        <v>0</v>
      </c>
      <c r="AR16" s="476">
        <f>IF(AR$2&lt;&gt;"",IF($C16&lt;&gt;"TBA",AR$2/114,0),SUMIFS('HOURS&amp;CYCLES INPUT'!$F$2:$F$9999,'HOURS&amp;CYCLES INPUT'!$C$2:$C$9999,'QUALIFIED EFH'!$C16,'HOURS&amp;CYCLES INPUT'!$D$2:$D$9999,'QUALIFIED EFH'!AR$4,'HOURS&amp;CYCLES INPUT'!$E$2:$E$9999,'QUALIFIED EFH'!AR$5))</f>
        <v>0</v>
      </c>
      <c r="AS16" s="476">
        <f>IF(AS$2&lt;&gt;"",IF($C16&lt;&gt;"TBA",AS$2/114,0),SUMIFS('HOURS&amp;CYCLES INPUT'!$F$2:$F$9999,'HOURS&amp;CYCLES INPUT'!$C$2:$C$9999,'QUALIFIED EFH'!$C16,'HOURS&amp;CYCLES INPUT'!$D$2:$D$9999,'QUALIFIED EFH'!AS$4,'HOURS&amp;CYCLES INPUT'!$E$2:$E$9999,'QUALIFIED EFH'!AS$5))</f>
        <v>0</v>
      </c>
      <c r="AT16" s="476">
        <f>IF(AT$2&lt;&gt;"",IF($C16&lt;&gt;"TBA",AT$2/114,0),SUMIFS('HOURS&amp;CYCLES INPUT'!$F$2:$F$9999,'HOURS&amp;CYCLES INPUT'!$C$2:$C$9999,'QUALIFIED EFH'!$C16,'HOURS&amp;CYCLES INPUT'!$D$2:$D$9999,'QUALIFIED EFH'!AT$4,'HOURS&amp;CYCLES INPUT'!$E$2:$E$9999,'QUALIFIED EFH'!AT$5))</f>
        <v>0</v>
      </c>
      <c r="AU16" s="476">
        <f>IF(AU$2&lt;&gt;"",IF($C16&lt;&gt;"TBA",AU$2/114,0),SUMIFS('HOURS&amp;CYCLES INPUT'!$F$2:$F$9999,'HOURS&amp;CYCLES INPUT'!$C$2:$C$9999,'QUALIFIED EFH'!$C16,'HOURS&amp;CYCLES INPUT'!$D$2:$D$9999,'QUALIFIED EFH'!AU$4,'HOURS&amp;CYCLES INPUT'!$E$2:$E$9999,'QUALIFIED EFH'!AU$5))</f>
        <v>0</v>
      </c>
      <c r="AV16" s="476">
        <f>IF(AV$2&lt;&gt;"",IF($C16&lt;&gt;"TBA",AV$2/114,0),SUMIFS('HOURS&amp;CYCLES INPUT'!$F$2:$F$9999,'HOURS&amp;CYCLES INPUT'!$C$2:$C$9999,'QUALIFIED EFH'!$C16,'HOURS&amp;CYCLES INPUT'!$D$2:$D$9999,'QUALIFIED EFH'!AV$4,'HOURS&amp;CYCLES INPUT'!$E$2:$E$9999,'QUALIFIED EFH'!AV$5))</f>
        <v>0</v>
      </c>
      <c r="AW16" s="476">
        <f>IF(AW$2&lt;&gt;"",IF($C16&lt;&gt;"TBA",AW$2/114,0),SUMIFS('HOURS&amp;CYCLES INPUT'!$F$2:$F$9999,'HOURS&amp;CYCLES INPUT'!$C$2:$C$9999,'QUALIFIED EFH'!$C16,'HOURS&amp;CYCLES INPUT'!$D$2:$D$9999,'QUALIFIED EFH'!AW$4,'HOURS&amp;CYCLES INPUT'!$E$2:$E$9999,'QUALIFIED EFH'!AW$5))</f>
        <v>0</v>
      </c>
      <c r="AX16" s="476">
        <f>IF(AX$2&lt;&gt;"",IF($C16&lt;&gt;"TBA",AX$2/114,0),SUMIFS('HOURS&amp;CYCLES INPUT'!$F$2:$F$9999,'HOURS&amp;CYCLES INPUT'!$C$2:$C$9999,'QUALIFIED EFH'!$C16,'HOURS&amp;CYCLES INPUT'!$D$2:$D$9999,'QUALIFIED EFH'!AX$4,'HOURS&amp;CYCLES INPUT'!$E$2:$E$9999,'QUALIFIED EFH'!AX$5))</f>
        <v>0</v>
      </c>
      <c r="AY16" s="476">
        <f>IF(AY$2&lt;&gt;"",IF($C16&lt;&gt;"TBA",AY$2/114,0),SUMIFS('HOURS&amp;CYCLES INPUT'!$F$2:$F$9999,'HOURS&amp;CYCLES INPUT'!$C$2:$C$9999,'QUALIFIED EFH'!$C16,'HOURS&amp;CYCLES INPUT'!$D$2:$D$9999,'QUALIFIED EFH'!AY$4,'HOURS&amp;CYCLES INPUT'!$E$2:$E$9999,'QUALIFIED EFH'!AY$5))</f>
        <v>0</v>
      </c>
      <c r="AZ16" s="476">
        <f>IF(AZ$2&lt;&gt;"",IF($C16&lt;&gt;"TBA",AZ$2/114,0),SUMIFS('HOURS&amp;CYCLES INPUT'!$F$2:$F$9999,'HOURS&amp;CYCLES INPUT'!$C$2:$C$9999,'QUALIFIED EFH'!$C16,'HOURS&amp;CYCLES INPUT'!$D$2:$D$9999,'QUALIFIED EFH'!AZ$4,'HOURS&amp;CYCLES INPUT'!$E$2:$E$9999,'QUALIFIED EFH'!AZ$5))</f>
        <v>0</v>
      </c>
      <c r="BA16" s="476">
        <f>IF(BA$2&lt;&gt;"",IF($C16&lt;&gt;"TBA",BA$2/114,0),SUMIFS('HOURS&amp;CYCLES INPUT'!$F$2:$F$9999,'HOURS&amp;CYCLES INPUT'!$C$2:$C$9999,'QUALIFIED EFH'!$C16,'HOURS&amp;CYCLES INPUT'!$D$2:$D$9999,'QUALIFIED EFH'!BA$4,'HOURS&amp;CYCLES INPUT'!$E$2:$E$9999,'QUALIFIED EFH'!BA$5))</f>
        <v>0</v>
      </c>
      <c r="BB16" s="476">
        <f>IF(BB$2&lt;&gt;"",IF($C16&lt;&gt;"TBA",BB$2/114,0),SUMIFS('HOURS&amp;CYCLES INPUT'!$F$2:$F$9999,'HOURS&amp;CYCLES INPUT'!$C$2:$C$9999,'QUALIFIED EFH'!$C16,'HOURS&amp;CYCLES INPUT'!$D$2:$D$9999,'QUALIFIED EFH'!BB$4,'HOURS&amp;CYCLES INPUT'!$E$2:$E$9999,'QUALIFIED EFH'!BB$5))</f>
        <v>0</v>
      </c>
      <c r="BC16" s="476">
        <f>IF(BC$2&lt;&gt;"",IF($C16&lt;&gt;"TBA",BC$2/114,0),SUMIFS('HOURS&amp;CYCLES INPUT'!$F$2:$F$9999,'HOURS&amp;CYCLES INPUT'!$C$2:$C$9999,'QUALIFIED EFH'!$C16,'HOURS&amp;CYCLES INPUT'!$D$2:$D$9999,'QUALIFIED EFH'!BC$4,'HOURS&amp;CYCLES INPUT'!$E$2:$E$9999,'QUALIFIED EFH'!BC$5))</f>
        <v>0</v>
      </c>
      <c r="BD16" s="476">
        <f>IF(BD$2&lt;&gt;"",IF($C16&lt;&gt;"TBA",BD$2/114,0),SUMIFS('HOURS&amp;CYCLES INPUT'!$F$2:$F$9999,'HOURS&amp;CYCLES INPUT'!$C$2:$C$9999,'QUALIFIED EFH'!$C16,'HOURS&amp;CYCLES INPUT'!$D$2:$D$9999,'QUALIFIED EFH'!BD$4,'HOURS&amp;CYCLES INPUT'!$E$2:$E$9999,'QUALIFIED EFH'!BD$5))</f>
        <v>0</v>
      </c>
      <c r="BE16" s="476">
        <f>IF(BE$2&lt;&gt;"",IF($C16&lt;&gt;"TBA",BE$2/114,0),SUMIFS('HOURS&amp;CYCLES INPUT'!$F$2:$F$9999,'HOURS&amp;CYCLES INPUT'!$C$2:$C$9999,'QUALIFIED EFH'!$C16,'HOURS&amp;CYCLES INPUT'!$D$2:$D$9999,'QUALIFIED EFH'!BE$4,'HOURS&amp;CYCLES INPUT'!$E$2:$E$9999,'QUALIFIED EFH'!BE$5))</f>
        <v>0</v>
      </c>
      <c r="BF16" s="476">
        <f>IF(BF$2&lt;&gt;"",IF($C16&lt;&gt;"TBA",BF$2/114,0),SUMIFS('HOURS&amp;CYCLES INPUT'!$F$2:$F$9999,'HOURS&amp;CYCLES INPUT'!$C$2:$C$9999,'QUALIFIED EFH'!$C16,'HOURS&amp;CYCLES INPUT'!$D$2:$D$9999,'QUALIFIED EFH'!BF$4,'HOURS&amp;CYCLES INPUT'!$E$2:$E$9999,'QUALIFIED EFH'!BF$5))</f>
        <v>0</v>
      </c>
      <c r="BG16" s="476">
        <f>IF(BG$2&lt;&gt;"",IF($C16&lt;&gt;"TBA",BG$2/114,0),SUMIFS('HOURS&amp;CYCLES INPUT'!$F$2:$F$9999,'HOURS&amp;CYCLES INPUT'!$C$2:$C$9999,'QUALIFIED EFH'!$C16,'HOURS&amp;CYCLES INPUT'!$D$2:$D$9999,'QUALIFIED EFH'!BG$4,'HOURS&amp;CYCLES INPUT'!$E$2:$E$9999,'QUALIFIED EFH'!BG$5))</f>
        <v>0</v>
      </c>
      <c r="BH16" s="476">
        <f>IF(BH$2&lt;&gt;"",IF($C16&lt;&gt;"TBA",BH$2/114,0),SUMIFS('HOURS&amp;CYCLES INPUT'!$F$2:$F$9999,'HOURS&amp;CYCLES INPUT'!$C$2:$C$9999,'QUALIFIED EFH'!$C16,'HOURS&amp;CYCLES INPUT'!$D$2:$D$9999,'QUALIFIED EFH'!BH$4,'HOURS&amp;CYCLES INPUT'!$E$2:$E$9999,'QUALIFIED EFH'!BH$5))</f>
        <v>0</v>
      </c>
      <c r="BI16" s="476">
        <f>IF(BI$2&lt;&gt;"",IF($C16&lt;&gt;"TBA",BI$2/114,0),SUMIFS('HOURS&amp;CYCLES INPUT'!$F$2:$F$9999,'HOURS&amp;CYCLES INPUT'!$C$2:$C$9999,'QUALIFIED EFH'!$C16,'HOURS&amp;CYCLES INPUT'!$D$2:$D$9999,'QUALIFIED EFH'!BI$4,'HOURS&amp;CYCLES INPUT'!$E$2:$E$9999,'QUALIFIED EFH'!BI$5))</f>
        <v>0</v>
      </c>
      <c r="BJ16" s="476">
        <f>IF(BJ$2&lt;&gt;"",IF($C16&lt;&gt;"TBA",BJ$2/114,0),SUMIFS('HOURS&amp;CYCLES INPUT'!$F$2:$F$9999,'HOURS&amp;CYCLES INPUT'!$C$2:$C$9999,'QUALIFIED EFH'!$C16,'HOURS&amp;CYCLES INPUT'!$D$2:$D$9999,'QUALIFIED EFH'!BJ$4,'HOURS&amp;CYCLES INPUT'!$E$2:$E$9999,'QUALIFIED EFH'!BJ$5))</f>
        <v>0</v>
      </c>
      <c r="BK16" s="476">
        <f>IF(BK$2&lt;&gt;"",IF($C16&lt;&gt;"TBA",BK$2/114,0),SUMIFS('HOURS&amp;CYCLES INPUT'!$F$2:$F$9999,'HOURS&amp;CYCLES INPUT'!$C$2:$C$9999,'QUALIFIED EFH'!$C16,'HOURS&amp;CYCLES INPUT'!$D$2:$D$9999,'QUALIFIED EFH'!BK$4,'HOURS&amp;CYCLES INPUT'!$E$2:$E$9999,'QUALIFIED EFH'!BK$5))</f>
        <v>0</v>
      </c>
      <c r="BL16" s="476">
        <f>IF(BL$2&lt;&gt;"",IF($C16&lt;&gt;"TBA",BL$2/114,0),SUMIFS('HOURS&amp;CYCLES INPUT'!$F$2:$F$9999,'HOURS&amp;CYCLES INPUT'!$C$2:$C$9999,'QUALIFIED EFH'!$C16,'HOURS&amp;CYCLES INPUT'!$D$2:$D$9999,'QUALIFIED EFH'!BL$4,'HOURS&amp;CYCLES INPUT'!$E$2:$E$9999,'QUALIFIED EFH'!BL$5))</f>
        <v>0</v>
      </c>
      <c r="BM16" s="476">
        <f>IF(BM$2&lt;&gt;"",IF($C16&lt;&gt;"TBA",BM$2/114,0),SUMIFS('HOURS&amp;CYCLES INPUT'!$F$2:$F$9999,'HOURS&amp;CYCLES INPUT'!$C$2:$C$9999,'QUALIFIED EFH'!$C16,'HOURS&amp;CYCLES INPUT'!$D$2:$D$9999,'QUALIFIED EFH'!BM$4,'HOURS&amp;CYCLES INPUT'!$E$2:$E$9999,'QUALIFIED EFH'!BM$5))</f>
        <v>0</v>
      </c>
      <c r="BN16" s="476">
        <f>IF(BN$2&lt;&gt;"",IF($C16&lt;&gt;"TBA",BN$2/114,0),SUMIFS('HOURS&amp;CYCLES INPUT'!$F$2:$F$9999,'HOURS&amp;CYCLES INPUT'!$C$2:$C$9999,'QUALIFIED EFH'!$C16,'HOURS&amp;CYCLES INPUT'!$D$2:$D$9999,'QUALIFIED EFH'!BN$4,'HOURS&amp;CYCLES INPUT'!$E$2:$E$9999,'QUALIFIED EFH'!BN$5))</f>
        <v>0</v>
      </c>
      <c r="BO16" s="476">
        <f>IF(BO$2&lt;&gt;"",IF($C16&lt;&gt;"TBA",BO$2/114,0),SUMIFS('HOURS&amp;CYCLES INPUT'!$F$2:$F$9999,'HOURS&amp;CYCLES INPUT'!$C$2:$C$9999,'QUALIFIED EFH'!$C16,'HOURS&amp;CYCLES INPUT'!$D$2:$D$9999,'QUALIFIED EFH'!BO$4,'HOURS&amp;CYCLES INPUT'!$E$2:$E$9999,'QUALIFIED EFH'!BO$5))</f>
        <v>0</v>
      </c>
      <c r="BP16" s="476">
        <f>IF(BP$2&lt;&gt;"",IF($C16&lt;&gt;"TBA",BP$2/114,0),SUMIFS('HOURS&amp;CYCLES INPUT'!$F$2:$F$9999,'HOURS&amp;CYCLES INPUT'!$C$2:$C$9999,'QUALIFIED EFH'!$C16,'HOURS&amp;CYCLES INPUT'!$D$2:$D$9999,'QUALIFIED EFH'!BP$4,'HOURS&amp;CYCLES INPUT'!$E$2:$E$9999,'QUALIFIED EFH'!BP$5))</f>
        <v>0</v>
      </c>
      <c r="BQ16" s="476">
        <f>IF(BQ$2&lt;&gt;"",IF($C16&lt;&gt;"TBA",BQ$2/114,0),SUMIFS('HOURS&amp;CYCLES INPUT'!$F$2:$F$9999,'HOURS&amp;CYCLES INPUT'!$C$2:$C$9999,'QUALIFIED EFH'!$C16,'HOURS&amp;CYCLES INPUT'!$D$2:$D$9999,'QUALIFIED EFH'!BQ$4,'HOURS&amp;CYCLES INPUT'!$E$2:$E$9999,'QUALIFIED EFH'!BQ$5))</f>
        <v>0</v>
      </c>
      <c r="BR16" s="476">
        <f>IF(BR$2&lt;&gt;"",IF($C16&lt;&gt;"TBA",BR$2/114,0),SUMIFS('HOURS&amp;CYCLES INPUT'!$F$2:$F$9999,'HOURS&amp;CYCLES INPUT'!$C$2:$C$9999,'QUALIFIED EFH'!$C16,'HOURS&amp;CYCLES INPUT'!$D$2:$D$9999,'QUALIFIED EFH'!BR$4,'HOURS&amp;CYCLES INPUT'!$E$2:$E$9999,'QUALIFIED EFH'!BR$5))</f>
        <v>0</v>
      </c>
      <c r="BS16" s="476">
        <f>IF(BS$2&lt;&gt;"",IF($C16&lt;&gt;"TBA",BS$2/114,0),SUMIFS('HOURS&amp;CYCLES INPUT'!$F$2:$F$9999,'HOURS&amp;CYCLES INPUT'!$C$2:$C$9999,'QUALIFIED EFH'!$C16,'HOURS&amp;CYCLES INPUT'!$D$2:$D$9999,'QUALIFIED EFH'!BS$4,'HOURS&amp;CYCLES INPUT'!$E$2:$E$9999,'QUALIFIED EFH'!BS$5))</f>
        <v>0</v>
      </c>
      <c r="BT16" s="476">
        <f>IF(BT$2&lt;&gt;"",IF($C16&lt;&gt;"TBA",BT$2/114,0),SUMIFS('HOURS&amp;CYCLES INPUT'!$F$2:$F$9999,'HOURS&amp;CYCLES INPUT'!$C$2:$C$9999,'QUALIFIED EFH'!$C16,'HOURS&amp;CYCLES INPUT'!$D$2:$D$9999,'QUALIFIED EFH'!BT$4,'HOURS&amp;CYCLES INPUT'!$E$2:$E$9999,'QUALIFIED EFH'!BT$5))</f>
        <v>0</v>
      </c>
      <c r="BU16" s="476">
        <f>IF(BU$2&lt;&gt;"",IF($C16&lt;&gt;"TBA",BU$2/114,0),SUMIFS('HOURS&amp;CYCLES INPUT'!$F$2:$F$9999,'HOURS&amp;CYCLES INPUT'!$C$2:$C$9999,'QUALIFIED EFH'!$C16,'HOURS&amp;CYCLES INPUT'!$D$2:$D$9999,'QUALIFIED EFH'!BU$4,'HOURS&amp;CYCLES INPUT'!$E$2:$E$9999,'QUALIFIED EFH'!BU$5))</f>
        <v>0</v>
      </c>
      <c r="BV16" s="476">
        <f>IF(BV$2&lt;&gt;"",IF($C16&lt;&gt;"TBA",BV$2/114,0),SUMIFS('HOURS&amp;CYCLES INPUT'!$F$2:$F$9999,'HOURS&amp;CYCLES INPUT'!$C$2:$C$9999,'QUALIFIED EFH'!$C16,'HOURS&amp;CYCLES INPUT'!$D$2:$D$9999,'QUALIFIED EFH'!BV$4,'HOURS&amp;CYCLES INPUT'!$E$2:$E$9999,'QUALIFIED EFH'!BV$5))</f>
        <v>152.11000000000001</v>
      </c>
      <c r="BW16" s="476">
        <f>IF(BW$2&lt;&gt;"",IF($C16&lt;&gt;"TBA",BW$2/114,0),SUMIFS('HOURS&amp;CYCLES INPUT'!$F$2:$F$9999,'HOURS&amp;CYCLES INPUT'!$C$2:$C$9999,'QUALIFIED EFH'!$C16,'HOURS&amp;CYCLES INPUT'!$D$2:$D$9999,'QUALIFIED EFH'!BW$4,'HOURS&amp;CYCLES INPUT'!$E$2:$E$9999,'QUALIFIED EFH'!BW$5))</f>
        <v>227.79</v>
      </c>
      <c r="BX16" s="476">
        <f>IF(BX$2&lt;&gt;"",IF($C16&lt;&gt;"TBA",BX$2/114,0),SUMIFS('HOURS&amp;CYCLES INPUT'!$F$2:$F$9999,'HOURS&amp;CYCLES INPUT'!$C$2:$C$9999,'QUALIFIED EFH'!$C16,'HOURS&amp;CYCLES INPUT'!$D$2:$D$9999,'QUALIFIED EFH'!BX$4,'HOURS&amp;CYCLES INPUT'!$E$2:$E$9999,'QUALIFIED EFH'!BX$5))</f>
        <v>260.76</v>
      </c>
      <c r="BY16" s="476">
        <f>IF(BY$2&lt;&gt;"",IF($C16&lt;&gt;"TBA",BY$2/114,0),SUMIFS('HOURS&amp;CYCLES INPUT'!$F$2:$F$9999,'HOURS&amp;CYCLES INPUT'!$C$2:$C$9999,'QUALIFIED EFH'!$C16,'HOURS&amp;CYCLES INPUT'!$D$2:$D$9999,'QUALIFIED EFH'!BY$4,'HOURS&amp;CYCLES INPUT'!$E$2:$E$9999,'QUALIFIED EFH'!BY$5))</f>
        <v>288.39</v>
      </c>
      <c r="BZ16" s="476">
        <f>IF(BZ$2&lt;&gt;"",IF($C16&lt;&gt;"TBA",BZ$2/114,0),SUMIFS('HOURS&amp;CYCLES INPUT'!$F$2:$F$9999,'HOURS&amp;CYCLES INPUT'!$C$2:$C$9999,'QUALIFIED EFH'!$C16,'HOURS&amp;CYCLES INPUT'!$D$2:$D$9999,'QUALIFIED EFH'!BZ$4,'HOURS&amp;CYCLES INPUT'!$E$2:$E$9999,'QUALIFIED EFH'!BZ$5))</f>
        <v>310.06</v>
      </c>
      <c r="CA16" s="476">
        <f>IF(CA$2&lt;&gt;"",IF($C16&lt;&gt;"TBA",CA$2/114,0),SUMIFS('HOURS&amp;CYCLES INPUT'!$F$2:$F$9999,'HOURS&amp;CYCLES INPUT'!$C$2:$C$9999,'QUALIFIED EFH'!$C16,'HOURS&amp;CYCLES INPUT'!$D$2:$D$9999,'QUALIFIED EFH'!CA$4,'HOURS&amp;CYCLES INPUT'!$E$2:$E$9999,'QUALIFIED EFH'!CA$5))</f>
        <v>336.75</v>
      </c>
      <c r="CB16" s="476">
        <f>IF(CB$2&lt;&gt;"",IF($C16&lt;&gt;"TBA",CB$2/114,0),SUMIFS('HOURS&amp;CYCLES INPUT'!$F$2:$F$9999,'HOURS&amp;CYCLES INPUT'!$C$2:$C$9999,'QUALIFIED EFH'!$C16,'HOURS&amp;CYCLES INPUT'!$D$2:$D$9999,'QUALIFIED EFH'!CB$4,'HOURS&amp;CYCLES INPUT'!$E$2:$E$9999,'QUALIFIED EFH'!CB$5))</f>
        <v>334.85</v>
      </c>
      <c r="CC16" s="476">
        <f>IF(CC$2&lt;&gt;"",IF($C16&lt;&gt;"TBA",CC$2/114,0),SUMIFS('HOURS&amp;CYCLES INPUT'!$F$2:$F$9999,'HOURS&amp;CYCLES INPUT'!$C$2:$C$9999,'QUALIFIED EFH'!$C16,'HOURS&amp;CYCLES INPUT'!$D$2:$D$9999,'QUALIFIED EFH'!CC$4,'HOURS&amp;CYCLES INPUT'!$E$2:$E$9999,'QUALIFIED EFH'!CC$5))</f>
        <v>357.25</v>
      </c>
      <c r="CD16" s="476">
        <f>IF(CD$2&lt;&gt;"",IF($C16&lt;&gt;"TBA",CD$2/114,0),SUMIFS('HOURS&amp;CYCLES INPUT'!$F$2:$F$9999,'HOURS&amp;CYCLES INPUT'!$C$2:$C$9999,'QUALIFIED EFH'!$C16,'HOURS&amp;CYCLES INPUT'!$D$2:$D$9999,'QUALIFIED EFH'!CD$4,'HOURS&amp;CYCLES INPUT'!$E$2:$E$9999,'QUALIFIED EFH'!CD$5))</f>
        <v>371.66</v>
      </c>
      <c r="CE16" s="476">
        <f>IF(CE$2&lt;&gt;"",IF($C16&lt;&gt;"TBA",CE$2/114,0),SUMIFS('HOURS&amp;CYCLES INPUT'!$F$2:$F$9999,'HOURS&amp;CYCLES INPUT'!$C$2:$C$9999,'QUALIFIED EFH'!$C16,'HOURS&amp;CYCLES INPUT'!$D$2:$D$9999,'QUALIFIED EFH'!CE$4,'HOURS&amp;CYCLES INPUT'!$E$2:$E$9999,'QUALIFIED EFH'!CE$5))</f>
        <v>374.09</v>
      </c>
      <c r="CF16" s="476">
        <f>IF(CF$2&lt;&gt;"",IF($C16&lt;&gt;"TBA",CF$2/114,0),SUMIFS('HOURS&amp;CYCLES INPUT'!$F$2:$F$9999,'HOURS&amp;CYCLES INPUT'!$C$2:$C$9999,'QUALIFIED EFH'!$C16,'HOURS&amp;CYCLES INPUT'!$D$2:$D$9999,'QUALIFIED EFH'!CF$4,'HOURS&amp;CYCLES INPUT'!$E$2:$E$9999,'QUALIFIED EFH'!CF$5))</f>
        <v>379.94</v>
      </c>
      <c r="CG16" s="476">
        <f>IF(CG$2&lt;&gt;"",IF($C16&lt;&gt;"TBA",CG$2/114,0),SUMIFS('HOURS&amp;CYCLES INPUT'!$F$2:$F$9999,'HOURS&amp;CYCLES INPUT'!$C$2:$C$9999,'QUALIFIED EFH'!$C16,'HOURS&amp;CYCLES INPUT'!$D$2:$D$9999,'QUALIFIED EFH'!CG$4,'HOURS&amp;CYCLES INPUT'!$E$2:$E$9999,'QUALIFIED EFH'!CG$5))</f>
        <v>392.56</v>
      </c>
      <c r="CH16" s="476">
        <f>IF(CH$2&lt;&gt;"",IF($C16&lt;&gt;"TBA",CH$2/114,0),SUMIFS('HOURS&amp;CYCLES INPUT'!$F$2:$F$9999,'HOURS&amp;CYCLES INPUT'!$C$2:$C$9999,'QUALIFIED EFH'!$C16,'HOURS&amp;CYCLES INPUT'!$D$2:$D$9999,'QUALIFIED EFH'!CH$4,'HOURS&amp;CYCLES INPUT'!$E$2:$E$9999,'QUALIFIED EFH'!CH$5))</f>
        <v>395.22</v>
      </c>
      <c r="CI16" s="476">
        <f>IF(CI$2&lt;&gt;"",IF($C16&lt;&gt;"TBA",CI$2/114,0),SUMIFS('HOURS&amp;CYCLES INPUT'!$F$2:$F$9999,'HOURS&amp;CYCLES INPUT'!$C$2:$C$9999,'QUALIFIED EFH'!$C16,'HOURS&amp;CYCLES INPUT'!$D$2:$D$9999,'QUALIFIED EFH'!CI$4,'HOURS&amp;CYCLES INPUT'!$E$2:$E$9999,'QUALIFIED EFH'!CI$5))</f>
        <v>207.98</v>
      </c>
      <c r="CJ16" s="476">
        <f>IF(CJ$2&lt;&gt;"",IF($C16&lt;&gt;"TBA",CJ$2/114,0),SUMIFS('HOURS&amp;CYCLES INPUT'!$F$2:$F$9999,'HOURS&amp;CYCLES INPUT'!$C$2:$C$9999,'QUALIFIED EFH'!$C16,'HOURS&amp;CYCLES INPUT'!$D$2:$D$9999,'QUALIFIED EFH'!CJ$4,'HOURS&amp;CYCLES INPUT'!$E$2:$E$9999,'QUALIFIED EFH'!CJ$5))</f>
        <v>316.01</v>
      </c>
      <c r="CK16" s="476">
        <f>IF(CK$2&lt;&gt;"",IF($C16&lt;&gt;"TBA",CK$2/114,0),SUMIFS('HOURS&amp;CYCLES INPUT'!$F$2:$F$9999,'HOURS&amp;CYCLES INPUT'!$C$2:$C$9999,'QUALIFIED EFH'!$C16,'HOURS&amp;CYCLES INPUT'!$D$2:$D$9999,'QUALIFIED EFH'!CK$4,'HOURS&amp;CYCLES INPUT'!$E$2:$E$9999,'QUALIFIED EFH'!CK$5))</f>
        <v>0</v>
      </c>
      <c r="CL16" s="476">
        <f>IF(CL$2&lt;&gt;"",IF($C16&lt;&gt;"TBA",CL$2/114,0),SUMIFS('HOURS&amp;CYCLES INPUT'!$F$2:$F$9999,'HOURS&amp;CYCLES INPUT'!$C$2:$C$9999,'QUALIFIED EFH'!$C16,'HOURS&amp;CYCLES INPUT'!$D$2:$D$9999,'QUALIFIED EFH'!CL$4,'HOURS&amp;CYCLES INPUT'!$E$2:$E$9999,'QUALIFIED EFH'!CL$5))</f>
        <v>0</v>
      </c>
      <c r="CM16" s="476">
        <f>IF(CM$2&lt;&gt;"",IF($C16&lt;&gt;"TBA",CM$2/114,0),SUMIFS('HOURS&amp;CYCLES INPUT'!$F$2:$F$9999,'HOURS&amp;CYCLES INPUT'!$C$2:$C$9999,'QUALIFIED EFH'!$C16,'HOURS&amp;CYCLES INPUT'!$D$2:$D$9999,'QUALIFIED EFH'!CM$4,'HOURS&amp;CYCLES INPUT'!$E$2:$E$9999,'QUALIFIED EFH'!CM$5))</f>
        <v>104</v>
      </c>
      <c r="CN16" s="476">
        <f>IF(CN$2&lt;&gt;"",IF($C16&lt;&gt;"TBA",CN$2/114,0),SUMIFS('HOURS&amp;CYCLES INPUT'!$F$2:$F$9999,'HOURS&amp;CYCLES INPUT'!$C$2:$C$9999,'QUALIFIED EFH'!$C16,'HOURS&amp;CYCLES INPUT'!$D$2:$D$9999,'QUALIFIED EFH'!CN$4,'HOURS&amp;CYCLES INPUT'!$E$2:$E$9999,'QUALIFIED EFH'!CN$5))</f>
        <v>0</v>
      </c>
      <c r="CO16" s="476">
        <f>IF(CO$2&lt;&gt;"",IF($C16&lt;&gt;"TBA",CO$2/114,0),SUMIFS('HOURS&amp;CYCLES INPUT'!$F$2:$F$9999,'HOURS&amp;CYCLES INPUT'!$C$2:$C$9999,'QUALIFIED EFH'!$C16,'HOURS&amp;CYCLES INPUT'!$D$2:$D$9999,'QUALIFIED EFH'!CO$4,'HOURS&amp;CYCLES INPUT'!$E$2:$E$9999,'QUALIFIED EFH'!CO$5))</f>
        <v>0</v>
      </c>
      <c r="CP16" s="476">
        <f>IF(CP$2&lt;&gt;"",IF($C16&lt;&gt;"TBA",CP$2/114,0),SUMIFS('HOURS&amp;CYCLES INPUT'!$F$2:$F$9999,'HOURS&amp;CYCLES INPUT'!$C$2:$C$9999,'QUALIFIED EFH'!$C16,'HOURS&amp;CYCLES INPUT'!$D$2:$D$9999,'QUALIFIED EFH'!CP$4,'HOURS&amp;CYCLES INPUT'!$E$2:$E$9999,'QUALIFIED EFH'!CP$5))</f>
        <v>0</v>
      </c>
      <c r="CQ16" s="476">
        <f>IF(CQ$2&lt;&gt;"",IF($C16&lt;&gt;"TBA",CQ$2/114,0),SUMIFS('HOURS&amp;CYCLES INPUT'!$F$2:$F$9999,'HOURS&amp;CYCLES INPUT'!$C$2:$C$9999,'QUALIFIED EFH'!$C16,'HOURS&amp;CYCLES INPUT'!$D$2:$D$9999,'QUALIFIED EFH'!CQ$4,'HOURS&amp;CYCLES INPUT'!$E$2:$E$9999,'QUALIFIED EFH'!CQ$5))</f>
        <v>0</v>
      </c>
      <c r="CR16" s="476">
        <f>IF(CR$2&lt;&gt;"",IF($C16&lt;&gt;"TBA",CR$2/114,0),SUMIFS('HOURS&amp;CYCLES INPUT'!$F$2:$F$9999,'HOURS&amp;CYCLES INPUT'!$C$2:$C$9999,'QUALIFIED EFH'!$C16,'HOURS&amp;CYCLES INPUT'!$D$2:$D$9999,'QUALIFIED EFH'!CR$4,'HOURS&amp;CYCLES INPUT'!$E$2:$E$9999,'QUALIFIED EFH'!CR$5))</f>
        <v>0</v>
      </c>
      <c r="CS16" s="476">
        <f>IF(CS$2&lt;&gt;"",IF($C16&lt;&gt;"TBA",CS$2/114,0),SUMIFS('HOURS&amp;CYCLES INPUT'!$F$2:$F$9999,'HOURS&amp;CYCLES INPUT'!$C$2:$C$9999,'QUALIFIED EFH'!$C16,'HOURS&amp;CYCLES INPUT'!$D$2:$D$9999,'QUALIFIED EFH'!CS$4,'HOURS&amp;CYCLES INPUT'!$E$2:$E$9999,'QUALIFIED EFH'!CS$5))</f>
        <v>0</v>
      </c>
      <c r="CT16" s="476">
        <f>IF(CT$2&lt;&gt;"",IF($C16&lt;&gt;"TBA",CT$2/114,0),SUMIFS('HOURS&amp;CYCLES INPUT'!$F$2:$F$9999,'HOURS&amp;CYCLES INPUT'!$C$2:$C$9999,'QUALIFIED EFH'!$C16,'HOURS&amp;CYCLES INPUT'!$D$2:$D$9999,'QUALIFIED EFH'!CT$4,'HOURS&amp;CYCLES INPUT'!$E$2:$E$9999,'QUALIFIED EFH'!CT$5))</f>
        <v>0</v>
      </c>
      <c r="CU16" s="476">
        <f>IF(CU$2&lt;&gt;"",IF($C16&lt;&gt;"TBA",CU$2/114,0),SUMIFS('HOURS&amp;CYCLES INPUT'!$F$2:$F$9999,'HOURS&amp;CYCLES INPUT'!$C$2:$C$9999,'QUALIFIED EFH'!$C16,'HOURS&amp;CYCLES INPUT'!$D$2:$D$9999,'QUALIFIED EFH'!CU$4,'HOURS&amp;CYCLES INPUT'!$E$2:$E$9999,'QUALIFIED EFH'!CU$5))</f>
        <v>0</v>
      </c>
      <c r="CV16" s="476">
        <f>IF(CV$2&lt;&gt;"",IF($C16&lt;&gt;"TBA",CV$2/114,0),SUMIFS('HOURS&amp;CYCLES INPUT'!$F$2:$F$9999,'HOURS&amp;CYCLES INPUT'!$C$2:$C$9999,'QUALIFIED EFH'!$C16,'HOURS&amp;CYCLES INPUT'!$D$2:$D$9999,'QUALIFIED EFH'!CV$4,'HOURS&amp;CYCLES INPUT'!$E$2:$E$9999,'QUALIFIED EFH'!CV$5))</f>
        <v>347.3</v>
      </c>
      <c r="CW16" s="476">
        <f>IF(CW$2&lt;&gt;"",IF($C16&lt;&gt;"TBA",CW$2/114,0),SUMIFS('HOURS&amp;CYCLES INPUT'!$F$2:$F$9999,'HOURS&amp;CYCLES INPUT'!$C$2:$C$9999,'QUALIFIED EFH'!$C16,'HOURS&amp;CYCLES INPUT'!$D$2:$D$9999,'QUALIFIED EFH'!CW$4,'HOURS&amp;CYCLES INPUT'!$E$2:$E$9999,'QUALIFIED EFH'!CW$5))</f>
        <v>427.27</v>
      </c>
      <c r="CX16" s="476">
        <f>IF(CX$2&lt;&gt;"",IF($C16&lt;&gt;"TBA",CX$2/114,0),SUMIFS('HOURS&amp;CYCLES INPUT'!$F$2:$F$9999,'HOURS&amp;CYCLES INPUT'!$C$2:$C$9999,'QUALIFIED EFH'!$C16,'HOURS&amp;CYCLES INPUT'!$D$2:$D$9999,'QUALIFIED EFH'!CX$4,'HOURS&amp;CYCLES INPUT'!$E$2:$E$9999,'QUALIFIED EFH'!CX$5))</f>
        <v>380.33</v>
      </c>
      <c r="CY16" s="476">
        <f>IF(CY$2&lt;&gt;"",IF($C16&lt;&gt;"TBA",CY$2/114,0),SUMIFS('HOURS&amp;CYCLES INPUT'!$F$2:$F$9999,'HOURS&amp;CYCLES INPUT'!$C$2:$C$9999,'QUALIFIED EFH'!$C16,'HOURS&amp;CYCLES INPUT'!$D$2:$D$9999,'QUALIFIED EFH'!CY$4,'HOURS&amp;CYCLES INPUT'!$E$2:$E$9999,'QUALIFIED EFH'!CY$5))</f>
        <v>474.73</v>
      </c>
      <c r="CZ16" s="476">
        <f>IF(CZ$2&lt;&gt;"",IF($C16&lt;&gt;"TBA",CZ$2/114,0),SUMIFS('HOURS&amp;CYCLES INPUT'!$F$2:$F$9999,'HOURS&amp;CYCLES INPUT'!$C$2:$C$9999,'QUALIFIED EFH'!$C16,'HOURS&amp;CYCLES INPUT'!$D$2:$D$9999,'QUALIFIED EFH'!CZ$4,'HOURS&amp;CYCLES INPUT'!$E$2:$E$9999,'QUALIFIED EFH'!CZ$5))</f>
        <v>424.84</v>
      </c>
      <c r="DA16" s="476">
        <f>IF(DA$2&lt;&gt;"",IF($C16&lt;&gt;"TBA",DA$2/114,0),SUMIFS('HOURS&amp;CYCLES INPUT'!$F$2:$F$9999,'HOURS&amp;CYCLES INPUT'!$C$2:$C$9999,'QUALIFIED EFH'!$C16,'HOURS&amp;CYCLES INPUT'!$D$2:$D$9999,'QUALIFIED EFH'!DA$4,'HOURS&amp;CYCLES INPUT'!$E$2:$E$9999,'QUALIFIED EFH'!DA$5))</f>
        <v>503.7</v>
      </c>
      <c r="DB16" s="476">
        <f>IF(DB$2&lt;&gt;"",IF($C16&lt;&gt;"TBA",DB$2/114,0),SUMIFS('HOURS&amp;CYCLES INPUT'!$F$2:$F$9999,'HOURS&amp;CYCLES INPUT'!$C$2:$C$9999,'QUALIFIED EFH'!$C16,'HOURS&amp;CYCLES INPUT'!$D$2:$D$9999,'QUALIFIED EFH'!DB$4,'HOURS&amp;CYCLES INPUT'!$E$2:$E$9999,'QUALIFIED EFH'!DB$5))</f>
        <v>447.55</v>
      </c>
      <c r="DC16" s="476">
        <f>IF(DC$2&lt;&gt;"",IF($C16&lt;&gt;"TBA",DC$2/114,0),SUMIFS('HOURS&amp;CYCLES INPUT'!$F$2:$F$9999,'HOURS&amp;CYCLES INPUT'!$C$2:$C$9999,'QUALIFIED EFH'!$C16,'HOURS&amp;CYCLES INPUT'!$D$2:$D$9999,'QUALIFIED EFH'!DC$4,'HOURS&amp;CYCLES INPUT'!$E$2:$E$9999,'QUALIFIED EFH'!DC$5))</f>
        <v>446.58</v>
      </c>
      <c r="DD16" s="476">
        <f>IF(DD$2&lt;&gt;"",IF($C16&lt;&gt;"TBA",DD$2/114,0),SUMIFS('HOURS&amp;CYCLES INPUT'!$F$2:$F$9999,'HOURS&amp;CYCLES INPUT'!$C$2:$C$9999,'QUALIFIED EFH'!$C16,'HOURS&amp;CYCLES INPUT'!$D$2:$D$9999,'QUALIFIED EFH'!DD$4,'HOURS&amp;CYCLES INPUT'!$E$2:$E$9999,'QUALIFIED EFH'!DD$5))</f>
        <v>381.92</v>
      </c>
      <c r="DE16" s="476">
        <f>IF(DE$2&lt;&gt;"",IF($C16&lt;&gt;"TBA",DE$2/114,0),SUMIFS('HOURS&amp;CYCLES INPUT'!$F$2:$F$9999,'HOURS&amp;CYCLES INPUT'!$C$2:$C$9999,'QUALIFIED EFH'!$C16,'HOURS&amp;CYCLES INPUT'!$D$2:$D$9999,'QUALIFIED EFH'!DE$4,'HOURS&amp;CYCLES INPUT'!$E$2:$E$9999,'QUALIFIED EFH'!DE$5))</f>
        <v>432.26</v>
      </c>
      <c r="DF16" s="476">
        <f>IF(DF$2&lt;&gt;"",IF($C16&lt;&gt;"TBA",DF$2/114,0),SUMIFS('HOURS&amp;CYCLES INPUT'!$F$2:$F$9999,'HOURS&amp;CYCLES INPUT'!$C$2:$C$9999,'QUALIFIED EFH'!$C16,'HOURS&amp;CYCLES INPUT'!$D$2:$D$9999,'QUALIFIED EFH'!DF$4,'HOURS&amp;CYCLES INPUT'!$E$2:$E$9999,'QUALIFIED EFH'!DF$5))</f>
        <v>481.05</v>
      </c>
      <c r="DG16" s="476">
        <f>IF(DG$2&lt;&gt;"",IF($C16&lt;&gt;"TBA",DG$2/114,0),SUMIFS('HOURS&amp;CYCLES INPUT'!$F$2:$F$9999,'HOURS&amp;CYCLES INPUT'!$C$2:$C$9999,'QUALIFIED EFH'!$C16,'HOURS&amp;CYCLES INPUT'!$D$2:$D$9999,'QUALIFIED EFH'!DG$4,'HOURS&amp;CYCLES INPUT'!$E$2:$E$9999,'QUALIFIED EFH'!DG$5))</f>
        <v>474.39</v>
      </c>
      <c r="DH16" s="476">
        <f>IF(DH$2&lt;&gt;"",IF($C16&lt;&gt;"TBA",DH$2/114,0),SUMIFS('HOURS&amp;CYCLES INPUT'!$F$2:$F$9999,'HOURS&amp;CYCLES INPUT'!$C$2:$C$9999,'QUALIFIED EFH'!$C16,'HOURS&amp;CYCLES INPUT'!$D$2:$D$9999,'QUALIFIED EFH'!DH$4,'HOURS&amp;CYCLES INPUT'!$E$2:$E$9999,'QUALIFIED EFH'!DH$5))</f>
        <v>0</v>
      </c>
      <c r="DI16" s="476">
        <f>IF(DI$2&lt;&gt;"",IF($C16&lt;&gt;"TBA",DI$2/114,0),SUMIFS('HOURS&amp;CYCLES INPUT'!$F$2:$F$9999,'HOURS&amp;CYCLES INPUT'!$C$2:$C$9999,'QUALIFIED EFH'!$C16,'HOURS&amp;CYCLES INPUT'!$D$2:$D$9999,'QUALIFIED EFH'!DI$4,'HOURS&amp;CYCLES INPUT'!$E$2:$E$9999,'QUALIFIED EFH'!DI$5))</f>
        <v>0</v>
      </c>
      <c r="DJ16" s="476">
        <f>IF(DJ$2&lt;&gt;"",IF($C16&lt;&gt;"TBA",DJ$2/114,0),SUMIFS('HOURS&amp;CYCLES INPUT'!$F$2:$F$9999,'HOURS&amp;CYCLES INPUT'!$C$2:$C$9999,'QUALIFIED EFH'!$C16,'HOURS&amp;CYCLES INPUT'!$D$2:$D$9999,'QUALIFIED EFH'!DJ$4,'HOURS&amp;CYCLES INPUT'!$E$2:$E$9999,'QUALIFIED EFH'!DJ$5))</f>
        <v>0</v>
      </c>
      <c r="DK16" s="476">
        <f>IF(DK$2&lt;&gt;"",IF($C16&lt;&gt;"TBA",DK$2/114,0),SUMIFS('HOURS&amp;CYCLES INPUT'!$F$2:$F$9999,'HOURS&amp;CYCLES INPUT'!$C$2:$C$9999,'QUALIFIED EFH'!$C16,'HOURS&amp;CYCLES INPUT'!$D$2:$D$9999,'QUALIFIED EFH'!DK$4,'HOURS&amp;CYCLES INPUT'!$E$2:$E$9999,'QUALIFIED EFH'!DK$5))</f>
        <v>0</v>
      </c>
      <c r="DL16" s="476">
        <f>IF(DL$2&lt;&gt;"",IF($C16&lt;&gt;"TBA",DL$2/114,0),SUMIFS('HOURS&amp;CYCLES INPUT'!$F$2:$F$9999,'HOURS&amp;CYCLES INPUT'!$C$2:$C$9999,'QUALIFIED EFH'!$C16,'HOURS&amp;CYCLES INPUT'!$D$2:$D$9999,'QUALIFIED EFH'!DL$4,'HOURS&amp;CYCLES INPUT'!$E$2:$E$9999,'QUALIFIED EFH'!DL$5))</f>
        <v>0</v>
      </c>
      <c r="DM16" s="476">
        <f>IF(DM$2&lt;&gt;"",IF($C16&lt;&gt;"TBA",DM$2/114,0),SUMIFS('HOURS&amp;CYCLES INPUT'!$F$2:$F$9999,'HOURS&amp;CYCLES INPUT'!$C$2:$C$9999,'QUALIFIED EFH'!$C16,'HOURS&amp;CYCLES INPUT'!$D$2:$D$9999,'QUALIFIED EFH'!DM$4,'HOURS&amp;CYCLES INPUT'!$E$2:$E$9999,'QUALIFIED EFH'!DM$5))</f>
        <v>0</v>
      </c>
      <c r="DN16" s="476">
        <f>IF(DN$2&lt;&gt;"",IF($C16&lt;&gt;"TBA",DN$2/114,0),SUMIFS('HOURS&amp;CYCLES INPUT'!$F$2:$F$9999,'HOURS&amp;CYCLES INPUT'!$C$2:$C$9999,'QUALIFIED EFH'!$C16,'HOURS&amp;CYCLES INPUT'!$D$2:$D$9999,'QUALIFIED EFH'!DN$4,'HOURS&amp;CYCLES INPUT'!$E$2:$E$9999,'QUALIFIED EFH'!DN$5))</f>
        <v>0</v>
      </c>
      <c r="DO16" s="476">
        <f>IF(DO$2&lt;&gt;"",IF($C16&lt;&gt;"TBA",DO$2/114,0),SUMIFS('HOURS&amp;CYCLES INPUT'!$F$2:$F$9999,'HOURS&amp;CYCLES INPUT'!$C$2:$C$9999,'QUALIFIED EFH'!$C16,'HOURS&amp;CYCLES INPUT'!$D$2:$D$9999,'QUALIFIED EFH'!DO$4,'HOURS&amp;CYCLES INPUT'!$E$2:$E$9999,'QUALIFIED EFH'!DO$5))</f>
        <v>0</v>
      </c>
      <c r="DP16" s="476">
        <f>IF(DP$2&lt;&gt;"",IF($C16&lt;&gt;"TBA",DP$2/114,0),SUMIFS('HOURS&amp;CYCLES INPUT'!$F$2:$F$9999,'HOURS&amp;CYCLES INPUT'!$C$2:$C$9999,'QUALIFIED EFH'!$C16,'HOURS&amp;CYCLES INPUT'!$D$2:$D$9999,'QUALIFIED EFH'!DP$4,'HOURS&amp;CYCLES INPUT'!$E$2:$E$9999,'QUALIFIED EFH'!DP$5))</f>
        <v>0</v>
      </c>
      <c r="DQ16" s="476">
        <f>IF(DQ$2&lt;&gt;"",IF($C16&lt;&gt;"TBA",DQ$2/114,0),SUMIFS('HOURS&amp;CYCLES INPUT'!$F$2:$F$9999,'HOURS&amp;CYCLES INPUT'!$C$2:$C$9999,'QUALIFIED EFH'!$C16,'HOURS&amp;CYCLES INPUT'!$D$2:$D$9999,'QUALIFIED EFH'!DQ$4,'HOURS&amp;CYCLES INPUT'!$E$2:$E$9999,'QUALIFIED EFH'!DQ$5))</f>
        <v>0</v>
      </c>
      <c r="DR16" s="476">
        <f>IF(DR$2&lt;&gt;"",IF($C16&lt;&gt;"TBA",DR$2/114,0),SUMIFS('HOURS&amp;CYCLES INPUT'!$F$2:$F$9999,'HOURS&amp;CYCLES INPUT'!$C$2:$C$9999,'QUALIFIED EFH'!$C16,'HOURS&amp;CYCLES INPUT'!$D$2:$D$9999,'QUALIFIED EFH'!DR$4,'HOURS&amp;CYCLES INPUT'!$E$2:$E$9999,'QUALIFIED EFH'!DR$5))</f>
        <v>0</v>
      </c>
      <c r="DS16" s="476">
        <f>IF(DS$2&lt;&gt;"",IF($C16&lt;&gt;"TBA",DS$2/114,0),SUMIFS('HOURS&amp;CYCLES INPUT'!$F$2:$F$9999,'HOURS&amp;CYCLES INPUT'!$C$2:$C$9999,'QUALIFIED EFH'!$C16,'HOURS&amp;CYCLES INPUT'!$D$2:$D$9999,'QUALIFIED EFH'!DS$4,'HOURS&amp;CYCLES INPUT'!$E$2:$E$9999,'QUALIFIED EFH'!DS$5))</f>
        <v>0</v>
      </c>
      <c r="DT16" s="476">
        <f>IF(DT$2&lt;&gt;"",IF($C16&lt;&gt;"TBA",DT$2/114,0),SUMIFS('HOURS&amp;CYCLES INPUT'!$F$2:$F$9999,'HOURS&amp;CYCLES INPUT'!$C$2:$C$9999,'QUALIFIED EFH'!$C16,'HOURS&amp;CYCLES INPUT'!$D$2:$D$9999,'QUALIFIED EFH'!DT$4,'HOURS&amp;CYCLES INPUT'!$E$2:$E$9999,'QUALIFIED EFH'!DT$5))</f>
        <v>0</v>
      </c>
      <c r="DU16" s="476">
        <f>IF(DU$2&lt;&gt;"",IF($C16&lt;&gt;"TBA",DU$2/114,0),SUMIFS('HOURS&amp;CYCLES INPUT'!$F$2:$F$9999,'HOURS&amp;CYCLES INPUT'!$C$2:$C$9999,'QUALIFIED EFH'!$C16,'HOURS&amp;CYCLES INPUT'!$D$2:$D$9999,'QUALIFIED EFH'!DU$4,'HOURS&amp;CYCLES INPUT'!$E$2:$E$9999,'QUALIFIED EFH'!DU$5))</f>
        <v>0</v>
      </c>
      <c r="DV16" s="476">
        <f>IF(DV$2&lt;&gt;"",IF($C16&lt;&gt;"TBA",DV$2/114,0),SUMIFS('HOURS&amp;CYCLES INPUT'!$F$2:$F$9999,'HOURS&amp;CYCLES INPUT'!$C$2:$C$9999,'QUALIFIED EFH'!$C16,'HOURS&amp;CYCLES INPUT'!$D$2:$D$9999,'QUALIFIED EFH'!DV$4,'HOURS&amp;CYCLES INPUT'!$E$2:$E$9999,'QUALIFIED EFH'!DV$5))</f>
        <v>0</v>
      </c>
      <c r="DW16" s="476">
        <f>IF(DW$2&lt;&gt;"",IF($C16&lt;&gt;"TBA",DW$2/114,0),SUMIFS('HOURS&amp;CYCLES INPUT'!$F$2:$F$9999,'HOURS&amp;CYCLES INPUT'!$C$2:$C$9999,'QUALIFIED EFH'!$C16,'HOURS&amp;CYCLES INPUT'!$D$2:$D$9999,'QUALIFIED EFH'!DW$4,'HOURS&amp;CYCLES INPUT'!$E$2:$E$9999,'QUALIFIED EFH'!DW$5))</f>
        <v>0</v>
      </c>
      <c r="DX16" s="476">
        <f>IF(DX$2&lt;&gt;"",IF($C16&lt;&gt;"TBA",DX$2/114,0),SUMIFS('HOURS&amp;CYCLES INPUT'!$F$2:$F$9999,'HOURS&amp;CYCLES INPUT'!$C$2:$C$9999,'QUALIFIED EFH'!$C16,'HOURS&amp;CYCLES INPUT'!$D$2:$D$9999,'QUALIFIED EFH'!DX$4,'HOURS&amp;CYCLES INPUT'!$E$2:$E$9999,'QUALIFIED EFH'!DX$5))</f>
        <v>0</v>
      </c>
      <c r="DY16" s="476">
        <f>IF(DY$2&lt;&gt;"",IF($C16&lt;&gt;"TBA",DY$2/114,0),SUMIFS('HOURS&amp;CYCLES INPUT'!$F$2:$F$9999,'HOURS&amp;CYCLES INPUT'!$C$2:$C$9999,'QUALIFIED EFH'!$C16,'HOURS&amp;CYCLES INPUT'!$D$2:$D$9999,'QUALIFIED EFH'!DY$4,'HOURS&amp;CYCLES INPUT'!$E$2:$E$9999,'QUALIFIED EFH'!DY$5))</f>
        <v>0</v>
      </c>
      <c r="DZ16" s="476">
        <f>IF(DZ$2&lt;&gt;"",IF($C16&lt;&gt;"TBA",DZ$2/114,0),SUMIFS('HOURS&amp;CYCLES INPUT'!$F$2:$F$9999,'HOURS&amp;CYCLES INPUT'!$C$2:$C$9999,'QUALIFIED EFH'!$C16,'HOURS&amp;CYCLES INPUT'!$D$2:$D$9999,'QUALIFIED EFH'!DZ$4,'HOURS&amp;CYCLES INPUT'!$E$2:$E$9999,'QUALIFIED EFH'!DZ$5))</f>
        <v>0</v>
      </c>
      <c r="EA16" s="476">
        <f>IF(EA$2&lt;&gt;"",IF($C16&lt;&gt;"TBA",EA$2/114,0),SUMIFS('HOURS&amp;CYCLES INPUT'!$F$2:$F$9999,'HOURS&amp;CYCLES INPUT'!$C$2:$C$9999,'QUALIFIED EFH'!$C16,'HOURS&amp;CYCLES INPUT'!$D$2:$D$9999,'QUALIFIED EFH'!EA$4,'HOURS&amp;CYCLES INPUT'!$E$2:$E$9999,'QUALIFIED EFH'!EA$5))</f>
        <v>0</v>
      </c>
      <c r="EB16" s="476">
        <f>IF(EB$2&lt;&gt;"",IF($C16&lt;&gt;"TBA",EB$2/114,0),SUMIFS('HOURS&amp;CYCLES INPUT'!$F$2:$F$9999,'HOURS&amp;CYCLES INPUT'!$C$2:$C$9999,'QUALIFIED EFH'!$C16,'HOURS&amp;CYCLES INPUT'!$D$2:$D$9999,'QUALIFIED EFH'!EB$4,'HOURS&amp;CYCLES INPUT'!$E$2:$E$9999,'QUALIFIED EFH'!EB$5))</f>
        <v>0</v>
      </c>
      <c r="EC16" s="476">
        <f>IF(EC$2&lt;&gt;"",IF($C16&lt;&gt;"TBA",EC$2/114,0),SUMIFS('HOURS&amp;CYCLES INPUT'!$F$2:$F$9999,'HOURS&amp;CYCLES INPUT'!$C$2:$C$9999,'QUALIFIED EFH'!$C16,'HOURS&amp;CYCLES INPUT'!$D$2:$D$9999,'QUALIFIED EFH'!EC$4,'HOURS&amp;CYCLES INPUT'!$E$2:$E$9999,'QUALIFIED EFH'!EC$5))</f>
        <v>0</v>
      </c>
      <c r="ED16" s="476">
        <f>IF(ED$2&lt;&gt;"",IF($C16&lt;&gt;"TBA",ED$2/114,0),SUMIFS('HOURS&amp;CYCLES INPUT'!$F$2:$F$9999,'HOURS&amp;CYCLES INPUT'!$C$2:$C$9999,'QUALIFIED EFH'!$C16,'HOURS&amp;CYCLES INPUT'!$D$2:$D$9999,'QUALIFIED EFH'!ED$4,'HOURS&amp;CYCLES INPUT'!$E$2:$E$9999,'QUALIFIED EFH'!ED$5))</f>
        <v>0</v>
      </c>
      <c r="EE16" s="476">
        <f>IF(EE$2&lt;&gt;"",IF($C16&lt;&gt;"TBA",EE$2/114,0),SUMIFS('HOURS&amp;CYCLES INPUT'!$F$2:$F$9999,'HOURS&amp;CYCLES INPUT'!$C$2:$C$9999,'QUALIFIED EFH'!$C16,'HOURS&amp;CYCLES INPUT'!$D$2:$D$9999,'QUALIFIED EFH'!EE$4,'HOURS&amp;CYCLES INPUT'!$E$2:$E$9999,'QUALIFIED EFH'!EE$5))</f>
        <v>0</v>
      </c>
      <c r="EF16" s="476">
        <f>IF(EF$2&lt;&gt;"",IF($C16&lt;&gt;"TBA",EF$2/114,0),SUMIFS('HOURS&amp;CYCLES INPUT'!$F$2:$F$9999,'HOURS&amp;CYCLES INPUT'!$C$2:$C$9999,'QUALIFIED EFH'!$C16,'HOURS&amp;CYCLES INPUT'!$D$2:$D$9999,'QUALIFIED EFH'!EF$4,'HOURS&amp;CYCLES INPUT'!$E$2:$E$9999,'QUALIFIED EFH'!EF$5))</f>
        <v>0</v>
      </c>
      <c r="EG16" s="476">
        <f>IF(EG$2&lt;&gt;"",IF($C16&lt;&gt;"TBA",EG$2/114,0),SUMIFS('HOURS&amp;CYCLES INPUT'!$F$2:$F$9999,'HOURS&amp;CYCLES INPUT'!$C$2:$C$9999,'QUALIFIED EFH'!$C16,'HOURS&amp;CYCLES INPUT'!$D$2:$D$9999,'QUALIFIED EFH'!EG$4,'HOURS&amp;CYCLES INPUT'!$E$2:$E$9999,'QUALIFIED EFH'!EG$5))</f>
        <v>0</v>
      </c>
      <c r="EH16" s="476">
        <f>IF(EH$2&lt;&gt;"",IF($C16&lt;&gt;"TBA",EH$2/114,0),SUMIFS('HOURS&amp;CYCLES INPUT'!$F$2:$F$9999,'HOURS&amp;CYCLES INPUT'!$C$2:$C$9999,'QUALIFIED EFH'!$C16,'HOURS&amp;CYCLES INPUT'!$D$2:$D$9999,'QUALIFIED EFH'!EH$4,'HOURS&amp;CYCLES INPUT'!$E$2:$E$9999,'QUALIFIED EFH'!EH$5))</f>
        <v>0</v>
      </c>
      <c r="EI16" s="476">
        <f>IF(EI$2&lt;&gt;"",IF($C16&lt;&gt;"TBA",EI$2/114,0),SUMIFS('HOURS&amp;CYCLES INPUT'!$F$2:$F$9999,'HOURS&amp;CYCLES INPUT'!$C$2:$C$9999,'QUALIFIED EFH'!$C16,'HOURS&amp;CYCLES INPUT'!$D$2:$D$9999,'QUALIFIED EFH'!EI$4,'HOURS&amp;CYCLES INPUT'!$E$2:$E$9999,'QUALIFIED EFH'!EI$5))</f>
        <v>0</v>
      </c>
      <c r="EJ16" s="476">
        <f>IF(EJ$2&lt;&gt;"",IF($C16&lt;&gt;"TBA",EJ$2/114,0),SUMIFS('HOURS&amp;CYCLES INPUT'!$F$2:$F$9999,'HOURS&amp;CYCLES INPUT'!$C$2:$C$9999,'QUALIFIED EFH'!$C16,'HOURS&amp;CYCLES INPUT'!$D$2:$D$9999,'QUALIFIED EFH'!EJ$4,'HOURS&amp;CYCLES INPUT'!$E$2:$E$9999,'QUALIFIED EFH'!EJ$5))</f>
        <v>0</v>
      </c>
      <c r="EK16" s="476">
        <f>IF(EK$2&lt;&gt;"",IF($C16&lt;&gt;"TBA",EK$2/114,0),SUMIFS('HOURS&amp;CYCLES INPUT'!$F$2:$F$9999,'HOURS&amp;CYCLES INPUT'!$C$2:$C$9999,'QUALIFIED EFH'!$C16,'HOURS&amp;CYCLES INPUT'!$D$2:$D$9999,'QUALIFIED EFH'!EK$4,'HOURS&amp;CYCLES INPUT'!$E$2:$E$9999,'QUALIFIED EFH'!EK$5))</f>
        <v>0</v>
      </c>
      <c r="EL16" s="476">
        <f>IF(EL$2&lt;&gt;"",IF($C16&lt;&gt;"TBA",EL$2/114,0),SUMIFS('HOURS&amp;CYCLES INPUT'!$F$2:$F$9999,'HOURS&amp;CYCLES INPUT'!$C$2:$C$9999,'QUALIFIED EFH'!$C16,'HOURS&amp;CYCLES INPUT'!$D$2:$D$9999,'QUALIFIED EFH'!EL$4,'HOURS&amp;CYCLES INPUT'!$E$2:$E$9999,'QUALIFIED EFH'!EL$5))</f>
        <v>0</v>
      </c>
      <c r="EM16" s="476">
        <f>IF(EM$2&lt;&gt;"",IF($C16&lt;&gt;"TBA",EM$2/114,0),SUMIFS('HOURS&amp;CYCLES INPUT'!$F$2:$F$9999,'HOURS&amp;CYCLES INPUT'!$C$2:$C$9999,'QUALIFIED EFH'!$C16,'HOURS&amp;CYCLES INPUT'!$D$2:$D$9999,'QUALIFIED EFH'!EM$4,'HOURS&amp;CYCLES INPUT'!$E$2:$E$9999,'QUALIFIED EFH'!EM$5))</f>
        <v>0</v>
      </c>
      <c r="EN16" s="476">
        <f>IF(EN$2&lt;&gt;"",IF($C16&lt;&gt;"TBA",EN$2/114,0),SUMIFS('HOURS&amp;CYCLES INPUT'!$F$2:$F$9999,'HOURS&amp;CYCLES INPUT'!$C$2:$C$9999,'QUALIFIED EFH'!$C16,'HOURS&amp;CYCLES INPUT'!$D$2:$D$9999,'QUALIFIED EFH'!EN$4,'HOURS&amp;CYCLES INPUT'!$E$2:$E$9999,'QUALIFIED EFH'!EN$5))</f>
        <v>0</v>
      </c>
      <c r="EO16" s="476">
        <f>IF(EO$2&lt;&gt;"",IF($C16&lt;&gt;"TBA",EO$2/114,0),SUMIFS('HOURS&amp;CYCLES INPUT'!$F$2:$F$9999,'HOURS&amp;CYCLES INPUT'!$C$2:$C$9999,'QUALIFIED EFH'!$C16,'HOURS&amp;CYCLES INPUT'!$D$2:$D$9999,'QUALIFIED EFH'!EO$4,'HOURS&amp;CYCLES INPUT'!$E$2:$E$9999,'QUALIFIED EFH'!EO$5))</f>
        <v>0</v>
      </c>
      <c r="EP16" s="476">
        <f>IF(EP$2&lt;&gt;"",IF($C16&lt;&gt;"TBA",EP$2/114,0),SUMIFS('HOURS&amp;CYCLES INPUT'!$F$2:$F$9999,'HOURS&amp;CYCLES INPUT'!$C$2:$C$9999,'QUALIFIED EFH'!$C16,'HOURS&amp;CYCLES INPUT'!$D$2:$D$9999,'QUALIFIED EFH'!EP$4,'HOURS&amp;CYCLES INPUT'!$E$2:$E$9999,'QUALIFIED EFH'!EP$5))</f>
        <v>0</v>
      </c>
      <c r="EQ16" s="476">
        <f>IF(EQ$2&lt;&gt;"",IF($C16&lt;&gt;"TBA",EQ$2/114,0),SUMIFS('HOURS&amp;CYCLES INPUT'!$F$2:$F$9999,'HOURS&amp;CYCLES INPUT'!$C$2:$C$9999,'QUALIFIED EFH'!$C16,'HOURS&amp;CYCLES INPUT'!$D$2:$D$9999,'QUALIFIED EFH'!EQ$4,'HOURS&amp;CYCLES INPUT'!$E$2:$E$9999,'QUALIFIED EFH'!EQ$5))</f>
        <v>0</v>
      </c>
      <c r="ER16" s="476">
        <f>IF(ER$2&lt;&gt;"",IF($C16&lt;&gt;"TBA",ER$2/114,0),SUMIFS('HOURS&amp;CYCLES INPUT'!$F$2:$F$9999,'HOURS&amp;CYCLES INPUT'!$C$2:$C$9999,'QUALIFIED EFH'!$C16,'HOURS&amp;CYCLES INPUT'!$D$2:$D$9999,'QUALIFIED EFH'!ER$4,'HOURS&amp;CYCLES INPUT'!$E$2:$E$9999,'QUALIFIED EFH'!ER$5))</f>
        <v>0</v>
      </c>
      <c r="ES16" s="476">
        <f>IF(ES$2&lt;&gt;"",IF($C16&lt;&gt;"TBA",ES$2/114,0),SUMIFS('HOURS&amp;CYCLES INPUT'!$F$2:$F$9999,'HOURS&amp;CYCLES INPUT'!$C$2:$C$9999,'QUALIFIED EFH'!$C16,'HOURS&amp;CYCLES INPUT'!$D$2:$D$9999,'QUALIFIED EFH'!ES$4,'HOURS&amp;CYCLES INPUT'!$E$2:$E$9999,'QUALIFIED EFH'!ES$5))</f>
        <v>0</v>
      </c>
      <c r="ET16" s="476">
        <f>IF(ET$2&lt;&gt;"",IF($C16&lt;&gt;"TBA",ET$2/114,0),SUMIFS('HOURS&amp;CYCLES INPUT'!$F$2:$F$9999,'HOURS&amp;CYCLES INPUT'!$C$2:$C$9999,'QUALIFIED EFH'!$C16,'HOURS&amp;CYCLES INPUT'!$D$2:$D$9999,'QUALIFIED EFH'!ET$4,'HOURS&amp;CYCLES INPUT'!$E$2:$E$9999,'QUALIFIED EFH'!ET$5))</f>
        <v>0</v>
      </c>
      <c r="EU16" s="476">
        <f>IF(EU$2&lt;&gt;"",IF($C16&lt;&gt;"TBA",EU$2/114,0),SUMIFS('HOURS&amp;CYCLES INPUT'!$F$2:$F$9999,'HOURS&amp;CYCLES INPUT'!$C$2:$C$9999,'QUALIFIED EFH'!$C16,'HOURS&amp;CYCLES INPUT'!$D$2:$D$9999,'QUALIFIED EFH'!EU$4,'HOURS&amp;CYCLES INPUT'!$E$2:$E$9999,'QUALIFIED EFH'!EU$5))</f>
        <v>0</v>
      </c>
      <c r="EV16" s="476">
        <f>IF(EV$2&lt;&gt;"",IF($C16&lt;&gt;"TBA",EV$2/114,0),SUMIFS('HOURS&amp;CYCLES INPUT'!$F$2:$F$9999,'HOURS&amp;CYCLES INPUT'!$C$2:$C$9999,'QUALIFIED EFH'!$C16,'HOURS&amp;CYCLES INPUT'!$D$2:$D$9999,'QUALIFIED EFH'!EV$4,'HOURS&amp;CYCLES INPUT'!$E$2:$E$9999,'QUALIFIED EFH'!EV$5))</f>
        <v>0</v>
      </c>
      <c r="EW16" s="476">
        <f>IF(EW$2&lt;&gt;"",IF($C16&lt;&gt;"TBA",EW$2/114,0),SUMIFS('HOURS&amp;CYCLES INPUT'!$F$2:$F$9999,'HOURS&amp;CYCLES INPUT'!$C$2:$C$9999,'QUALIFIED EFH'!$C16,'HOURS&amp;CYCLES INPUT'!$D$2:$D$9999,'QUALIFIED EFH'!EW$4,'HOURS&amp;CYCLES INPUT'!$E$2:$E$9999,'QUALIFIED EFH'!EW$5))</f>
        <v>0</v>
      </c>
      <c r="EX16" s="476">
        <f>IF(EX$2&lt;&gt;"",IF($C16&lt;&gt;"TBA",EX$2/114,0),SUMIFS('HOURS&amp;CYCLES INPUT'!$F$2:$F$9999,'HOURS&amp;CYCLES INPUT'!$C$2:$C$9999,'QUALIFIED EFH'!$C16,'HOURS&amp;CYCLES INPUT'!$D$2:$D$9999,'QUALIFIED EFH'!EX$4,'HOURS&amp;CYCLES INPUT'!$E$2:$E$9999,'QUALIFIED EFH'!EX$5))</f>
        <v>0</v>
      </c>
      <c r="EY16" s="476">
        <f>IF(EY$2&lt;&gt;"",IF($C16&lt;&gt;"TBA",EY$2/114,0),SUMIFS('HOURS&amp;CYCLES INPUT'!$F$2:$F$9999,'HOURS&amp;CYCLES INPUT'!$C$2:$C$9999,'QUALIFIED EFH'!$C16,'HOURS&amp;CYCLES INPUT'!$D$2:$D$9999,'QUALIFIED EFH'!EY$4,'HOURS&amp;CYCLES INPUT'!$E$2:$E$9999,'QUALIFIED EFH'!EY$5))</f>
        <v>0</v>
      </c>
      <c r="EZ16" s="476">
        <f>IF(EZ$2&lt;&gt;"",IF($C16&lt;&gt;"TBA",EZ$2/114,0),SUMIFS('HOURS&amp;CYCLES INPUT'!$F$2:$F$9999,'HOURS&amp;CYCLES INPUT'!$C$2:$C$9999,'QUALIFIED EFH'!$C16,'HOURS&amp;CYCLES INPUT'!$D$2:$D$9999,'QUALIFIED EFH'!EZ$4,'HOURS&amp;CYCLES INPUT'!$E$2:$E$9999,'QUALIFIED EFH'!EZ$5))</f>
        <v>0</v>
      </c>
      <c r="FA16" s="476">
        <f>IF(FA$2&lt;&gt;"",IF($C16&lt;&gt;"TBA",FA$2/114,0),SUMIFS('HOURS&amp;CYCLES INPUT'!$F$2:$F$9999,'HOURS&amp;CYCLES INPUT'!$C$2:$C$9999,'QUALIFIED EFH'!$C16,'HOURS&amp;CYCLES INPUT'!$D$2:$D$9999,'QUALIFIED EFH'!FA$4,'HOURS&amp;CYCLES INPUT'!$E$2:$E$9999,'QUALIFIED EFH'!FA$5))</f>
        <v>0</v>
      </c>
      <c r="FB16" s="476">
        <f>IF(FB$2&lt;&gt;"",IF($C16&lt;&gt;"TBA",FB$2/114,0),SUMIFS('HOURS&amp;CYCLES INPUT'!$F$2:$F$9999,'HOURS&amp;CYCLES INPUT'!$C$2:$C$9999,'QUALIFIED EFH'!$C16,'HOURS&amp;CYCLES INPUT'!$D$2:$D$9999,'QUALIFIED EFH'!FB$4,'HOURS&amp;CYCLES INPUT'!$E$2:$E$9999,'QUALIFIED EFH'!FB$5))</f>
        <v>0</v>
      </c>
      <c r="FC16" s="476">
        <f>IF(FC$2&lt;&gt;"",IF($C16&lt;&gt;"TBA",FC$2/114,0),SUMIFS('HOURS&amp;CYCLES INPUT'!$F$2:$F$9999,'HOURS&amp;CYCLES INPUT'!$C$2:$C$9999,'QUALIFIED EFH'!$C16,'HOURS&amp;CYCLES INPUT'!$D$2:$D$9999,'QUALIFIED EFH'!FC$4,'HOURS&amp;CYCLES INPUT'!$E$2:$E$9999,'QUALIFIED EFH'!FC$5))</f>
        <v>0</v>
      </c>
      <c r="FD16" s="476">
        <f>IF(FD$2&lt;&gt;"",IF($C16&lt;&gt;"TBA",FD$2/114,0),SUMIFS('HOURS&amp;CYCLES INPUT'!$F$2:$F$9999,'HOURS&amp;CYCLES INPUT'!$C$2:$C$9999,'QUALIFIED EFH'!$C16,'HOURS&amp;CYCLES INPUT'!$D$2:$D$9999,'QUALIFIED EFH'!FD$4,'HOURS&amp;CYCLES INPUT'!$E$2:$E$9999,'QUALIFIED EFH'!FD$5))</f>
        <v>0</v>
      </c>
      <c r="FE16" s="476">
        <f>IF(FE$2&lt;&gt;"",IF($C16&lt;&gt;"TBA",FE$2/114,0),SUMIFS('HOURS&amp;CYCLES INPUT'!$F$2:$F$9999,'HOURS&amp;CYCLES INPUT'!$C$2:$C$9999,'QUALIFIED EFH'!$C16,'HOURS&amp;CYCLES INPUT'!$D$2:$D$9999,'QUALIFIED EFH'!FE$4,'HOURS&amp;CYCLES INPUT'!$E$2:$E$9999,'QUALIFIED EFH'!FE$5))</f>
        <v>0</v>
      </c>
      <c r="FF16" s="476">
        <f>IF(FF$2&lt;&gt;"",IF($C16&lt;&gt;"TBA",FF$2/114,0),SUMIFS('HOURS&amp;CYCLES INPUT'!$F$2:$F$9999,'HOURS&amp;CYCLES INPUT'!$C$2:$C$9999,'QUALIFIED EFH'!$C16,'HOURS&amp;CYCLES INPUT'!$D$2:$D$9999,'QUALIFIED EFH'!FF$4,'HOURS&amp;CYCLES INPUT'!$E$2:$E$9999,'QUALIFIED EFH'!FF$5))</f>
        <v>0</v>
      </c>
      <c r="FG16" s="476">
        <f>IF(FG$2&lt;&gt;"",IF($C16&lt;&gt;"TBA",FG$2/114,0),SUMIFS('HOURS&amp;CYCLES INPUT'!$F$2:$F$9999,'HOURS&amp;CYCLES INPUT'!$C$2:$C$9999,'QUALIFIED EFH'!$C16,'HOURS&amp;CYCLES INPUT'!$D$2:$D$9999,'QUALIFIED EFH'!FG$4,'HOURS&amp;CYCLES INPUT'!$E$2:$E$9999,'QUALIFIED EFH'!FG$5))</f>
        <v>0</v>
      </c>
      <c r="FH16" s="476">
        <f>IF(FH$2&lt;&gt;"",IF($C16&lt;&gt;"TBA",FH$2/114,0),SUMIFS('HOURS&amp;CYCLES INPUT'!$F$2:$F$9999,'HOURS&amp;CYCLES INPUT'!$C$2:$C$9999,'QUALIFIED EFH'!$C16,'HOURS&amp;CYCLES INPUT'!$D$2:$D$9999,'QUALIFIED EFH'!FH$4,'HOURS&amp;CYCLES INPUT'!$E$2:$E$9999,'QUALIFIED EFH'!FH$5))</f>
        <v>0</v>
      </c>
      <c r="FI16" s="476">
        <f>IF(FI$2&lt;&gt;"",IF($C16&lt;&gt;"TBA",FI$2/114,0),SUMIFS('HOURS&amp;CYCLES INPUT'!$F$2:$F$9999,'HOURS&amp;CYCLES INPUT'!$C$2:$C$9999,'QUALIFIED EFH'!$C16,'HOURS&amp;CYCLES INPUT'!$D$2:$D$9999,'QUALIFIED EFH'!FI$4,'HOURS&amp;CYCLES INPUT'!$E$2:$E$9999,'QUALIFIED EFH'!FI$5))</f>
        <v>0</v>
      </c>
      <c r="FJ16" s="476">
        <f>IF(FJ$2&lt;&gt;"",IF($C16&lt;&gt;"TBA",FJ$2/114,0),SUMIFS('HOURS&amp;CYCLES INPUT'!$F$2:$F$9999,'HOURS&amp;CYCLES INPUT'!$C$2:$C$9999,'QUALIFIED EFH'!$C16,'HOURS&amp;CYCLES INPUT'!$D$2:$D$9999,'QUALIFIED EFH'!FJ$4,'HOURS&amp;CYCLES INPUT'!$E$2:$E$9999,'QUALIFIED EFH'!FJ$5))</f>
        <v>0</v>
      </c>
      <c r="FK16" s="476">
        <f>IF(FK$2&lt;&gt;"",IF($C16&lt;&gt;"TBA",FK$2/114,0),SUMIFS('HOURS&amp;CYCLES INPUT'!$F$2:$F$9999,'HOURS&amp;CYCLES INPUT'!$C$2:$C$9999,'QUALIFIED EFH'!$C16,'HOURS&amp;CYCLES INPUT'!$D$2:$D$9999,'QUALIFIED EFH'!FK$4,'HOURS&amp;CYCLES INPUT'!$E$2:$E$9999,'QUALIFIED EFH'!FK$5))</f>
        <v>0</v>
      </c>
      <c r="FL16" s="476">
        <f>IF(FL$2&lt;&gt;"",IF($C16&lt;&gt;"TBA",FL$2/114,0),SUMIFS('HOURS&amp;CYCLES INPUT'!$F$2:$F$9999,'HOURS&amp;CYCLES INPUT'!$C$2:$C$9999,'QUALIFIED EFH'!$C16,'HOURS&amp;CYCLES INPUT'!$D$2:$D$9999,'QUALIFIED EFH'!FL$4,'HOURS&amp;CYCLES INPUT'!$E$2:$E$9999,'QUALIFIED EFH'!FL$5))</f>
        <v>0</v>
      </c>
      <c r="FM16" s="476">
        <f>IF(FM$2&lt;&gt;"",IF($C16&lt;&gt;"TBA",FM$2/114,0),SUMIFS('HOURS&amp;CYCLES INPUT'!$F$2:$F$9999,'HOURS&amp;CYCLES INPUT'!$C$2:$C$9999,'QUALIFIED EFH'!$C16,'HOURS&amp;CYCLES INPUT'!$D$2:$D$9999,'QUALIFIED EFH'!FM$4,'HOURS&amp;CYCLES INPUT'!$E$2:$E$9999,'QUALIFIED EFH'!FM$5))</f>
        <v>0</v>
      </c>
      <c r="FN16" s="476">
        <f>IF(FN$2&lt;&gt;"",IF($C16&lt;&gt;"TBA",FN$2/114,0),SUMIFS('HOURS&amp;CYCLES INPUT'!$F$2:$F$9999,'HOURS&amp;CYCLES INPUT'!$C$2:$C$9999,'QUALIFIED EFH'!$C16,'HOURS&amp;CYCLES INPUT'!$D$2:$D$9999,'QUALIFIED EFH'!FN$4,'HOURS&amp;CYCLES INPUT'!$E$2:$E$9999,'QUALIFIED EFH'!FN$5))</f>
        <v>0</v>
      </c>
      <c r="FO16" s="476">
        <f>IF(FO$2&lt;&gt;"",IF($C16&lt;&gt;"TBA",FO$2/114,0),SUMIFS('HOURS&amp;CYCLES INPUT'!$F$2:$F$9999,'HOURS&amp;CYCLES INPUT'!$C$2:$C$9999,'QUALIFIED EFH'!$C16,'HOURS&amp;CYCLES INPUT'!$D$2:$D$9999,'QUALIFIED EFH'!FO$4,'HOURS&amp;CYCLES INPUT'!$E$2:$E$9999,'QUALIFIED EFH'!FO$5))</f>
        <v>0</v>
      </c>
      <c r="FP16" s="476">
        <f>IF(FP$2&lt;&gt;"",IF($C16&lt;&gt;"TBA",FP$2/114,0),SUMIFS('HOURS&amp;CYCLES INPUT'!$F$2:$F$9999,'HOURS&amp;CYCLES INPUT'!$C$2:$C$9999,'QUALIFIED EFH'!$C16,'HOURS&amp;CYCLES INPUT'!$D$2:$D$9999,'QUALIFIED EFH'!FP$4,'HOURS&amp;CYCLES INPUT'!$E$2:$E$9999,'QUALIFIED EFH'!FP$5))</f>
        <v>0</v>
      </c>
      <c r="FQ16" s="476">
        <f>IF(FQ$2&lt;&gt;"",IF($C16&lt;&gt;"TBA",FQ$2/114,0),SUMIFS('HOURS&amp;CYCLES INPUT'!$F$2:$F$9999,'HOURS&amp;CYCLES INPUT'!$C$2:$C$9999,'QUALIFIED EFH'!$C16,'HOURS&amp;CYCLES INPUT'!$D$2:$D$9999,'QUALIFIED EFH'!FQ$4,'HOURS&amp;CYCLES INPUT'!$E$2:$E$9999,'QUALIFIED EFH'!FQ$5))</f>
        <v>0</v>
      </c>
      <c r="FR16" s="476">
        <f>IF(FR$2&lt;&gt;"",IF($C16&lt;&gt;"TBA",FR$2/114,0),SUMIFS('HOURS&amp;CYCLES INPUT'!$F$2:$F$9999,'HOURS&amp;CYCLES INPUT'!$C$2:$C$9999,'QUALIFIED EFH'!$C16,'HOURS&amp;CYCLES INPUT'!$D$2:$D$9999,'QUALIFIED EFH'!FR$4,'HOURS&amp;CYCLES INPUT'!$E$2:$E$9999,'QUALIFIED EFH'!FR$5))</f>
        <v>0</v>
      </c>
      <c r="FS16" s="476">
        <f>IF(FS$2&lt;&gt;"",IF($C16&lt;&gt;"TBA",FS$2/114,0),SUMIFS('HOURS&amp;CYCLES INPUT'!$F$2:$F$9999,'HOURS&amp;CYCLES INPUT'!$C$2:$C$9999,'QUALIFIED EFH'!$C16,'HOURS&amp;CYCLES INPUT'!$D$2:$D$9999,'QUALIFIED EFH'!FS$4,'HOURS&amp;CYCLES INPUT'!$E$2:$E$9999,'QUALIFIED EFH'!FS$5))</f>
        <v>0</v>
      </c>
      <c r="FT16" s="476">
        <f>IF(FT$2&lt;&gt;"",IF($C16&lt;&gt;"TBA",FT$2/114,0),SUMIFS('HOURS&amp;CYCLES INPUT'!$F$2:$F$9999,'HOURS&amp;CYCLES INPUT'!$C$2:$C$9999,'QUALIFIED EFH'!$C16,'HOURS&amp;CYCLES INPUT'!$D$2:$D$9999,'QUALIFIED EFH'!FT$4,'HOURS&amp;CYCLES INPUT'!$E$2:$E$9999,'QUALIFIED EFH'!FT$5))</f>
        <v>0</v>
      </c>
      <c r="FU16" s="476">
        <f>IF(FU$2&lt;&gt;"",IF($C16&lt;&gt;"TBA",FU$2/114,0),SUMIFS('HOURS&amp;CYCLES INPUT'!$F$2:$F$9999,'HOURS&amp;CYCLES INPUT'!$C$2:$C$9999,'QUALIFIED EFH'!$C16,'HOURS&amp;CYCLES INPUT'!$D$2:$D$9999,'QUALIFIED EFH'!FU$4,'HOURS&amp;CYCLES INPUT'!$E$2:$E$9999,'QUALIFIED EFH'!FU$5))</f>
        <v>0</v>
      </c>
      <c r="FV16" s="476">
        <f>IF(FV$2&lt;&gt;"",IF($C16&lt;&gt;"TBA",FV$2/114,0),SUMIFS('HOURS&amp;CYCLES INPUT'!$F$2:$F$9999,'HOURS&amp;CYCLES INPUT'!$C$2:$C$9999,'QUALIFIED EFH'!$C16,'HOURS&amp;CYCLES INPUT'!$D$2:$D$9999,'QUALIFIED EFH'!FV$4,'HOURS&amp;CYCLES INPUT'!$E$2:$E$9999,'QUALIFIED EFH'!FV$5))</f>
        <v>0</v>
      </c>
      <c r="FW16" s="476">
        <f>IF(FW$2&lt;&gt;"",IF($C16&lt;&gt;"TBA",FW$2/114,0),SUMIFS('HOURS&amp;CYCLES INPUT'!$F$2:$F$9999,'HOURS&amp;CYCLES INPUT'!$C$2:$C$9999,'QUALIFIED EFH'!$C16,'HOURS&amp;CYCLES INPUT'!$D$2:$D$9999,'QUALIFIED EFH'!FW$4,'HOURS&amp;CYCLES INPUT'!$E$2:$E$9999,'QUALIFIED EFH'!FW$5))</f>
        <v>0</v>
      </c>
      <c r="FX16" s="476">
        <f>IF(FX$2&lt;&gt;"",IF($C16&lt;&gt;"TBA",FX$2/114,0),SUMIFS('HOURS&amp;CYCLES INPUT'!$F$2:$F$9999,'HOURS&amp;CYCLES INPUT'!$C$2:$C$9999,'QUALIFIED EFH'!$C16,'HOURS&amp;CYCLES INPUT'!$D$2:$D$9999,'QUALIFIED EFH'!FX$4,'HOURS&amp;CYCLES INPUT'!$E$2:$E$9999,'QUALIFIED EFH'!FX$5))</f>
        <v>0</v>
      </c>
      <c r="FY16" s="476">
        <f>IF(FY$2&lt;&gt;"",IF($C16&lt;&gt;"TBA",FY$2/114,0),SUMIFS('HOURS&amp;CYCLES INPUT'!$F$2:$F$9999,'HOURS&amp;CYCLES INPUT'!$C$2:$C$9999,'QUALIFIED EFH'!$C16,'HOURS&amp;CYCLES INPUT'!$D$2:$D$9999,'QUALIFIED EFH'!FY$4,'HOURS&amp;CYCLES INPUT'!$E$2:$E$9999,'QUALIFIED EFH'!FY$5))</f>
        <v>0</v>
      </c>
      <c r="FZ16" s="476">
        <f>IF(FZ$2&lt;&gt;"",IF($C16&lt;&gt;"TBA",FZ$2/114,0),SUMIFS('HOURS&amp;CYCLES INPUT'!$F$2:$F$9999,'HOURS&amp;CYCLES INPUT'!$C$2:$C$9999,'QUALIFIED EFH'!$C16,'HOURS&amp;CYCLES INPUT'!$D$2:$D$9999,'QUALIFIED EFH'!FZ$4,'HOURS&amp;CYCLES INPUT'!$E$2:$E$9999,'QUALIFIED EFH'!FZ$5))</f>
        <v>0</v>
      </c>
      <c r="GA16" s="476">
        <f>IF(GA$2&lt;&gt;"",IF($C16&lt;&gt;"TBA",GA$2/114,0),SUMIFS('HOURS&amp;CYCLES INPUT'!$F$2:$F$9999,'HOURS&amp;CYCLES INPUT'!$C$2:$C$9999,'QUALIFIED EFH'!$C16,'HOURS&amp;CYCLES INPUT'!$D$2:$D$9999,'QUALIFIED EFH'!GA$4,'HOURS&amp;CYCLES INPUT'!$E$2:$E$9999,'QUALIFIED EFH'!GA$5))</f>
        <v>0</v>
      </c>
      <c r="GB16" s="476">
        <f>IF(GB$2&lt;&gt;"",IF($C16&lt;&gt;"TBA",GB$2/114,0),SUMIFS('HOURS&amp;CYCLES INPUT'!$F$2:$F$9999,'HOURS&amp;CYCLES INPUT'!$C$2:$C$9999,'QUALIFIED EFH'!$C16,'HOURS&amp;CYCLES INPUT'!$D$2:$D$9999,'QUALIFIED EFH'!GB$4,'HOURS&amp;CYCLES INPUT'!$E$2:$E$9999,'QUALIFIED EFH'!GB$5))</f>
        <v>0</v>
      </c>
    </row>
    <row r="17" spans="3:184" x14ac:dyDescent="0.35">
      <c r="C17" s="472">
        <f>'QUALIFIED ENGINES'!D18</f>
        <v>91417</v>
      </c>
      <c r="D17" s="476">
        <f>IF(D$2&lt;&gt;"",IF($C17&lt;&gt;"TBA",D$2/114,0),SUMIFS('HOURS&amp;CYCLES INPUT'!$F$2:$F$9999,'HOURS&amp;CYCLES INPUT'!$C$2:$C$9999,'QUALIFIED EFH'!$C17,'HOURS&amp;CYCLES INPUT'!$D$2:$D$9999,'QUALIFIED EFH'!D$4,'HOURS&amp;CYCLES INPUT'!$E$2:$E$9999,'QUALIFIED EFH'!D$5))</f>
        <v>57.9</v>
      </c>
      <c r="E17" s="476">
        <f>IF(E$2&lt;&gt;"",IF($C17&lt;&gt;"TBA",E$2/114,0),SUMIFS('HOURS&amp;CYCLES INPUT'!$F$2:$F$9999,'HOURS&amp;CYCLES INPUT'!$C$2:$C$9999,'QUALIFIED EFH'!$C17,'HOURS&amp;CYCLES INPUT'!$D$2:$D$9999,'QUALIFIED EFH'!E$4,'HOURS&amp;CYCLES INPUT'!$E$2:$E$9999,'QUALIFIED EFH'!E$5))</f>
        <v>299.13</v>
      </c>
      <c r="F17" s="476">
        <f>IF(F$2&lt;&gt;"",IF($C17&lt;&gt;"TBA",F$2/114,0),SUMIFS('HOURS&amp;CYCLES INPUT'!$F$2:$F$9999,'HOURS&amp;CYCLES INPUT'!$C$2:$C$9999,'QUALIFIED EFH'!$C17,'HOURS&amp;CYCLES INPUT'!$D$2:$D$9999,'QUALIFIED EFH'!F$4,'HOURS&amp;CYCLES INPUT'!$E$2:$E$9999,'QUALIFIED EFH'!F$5))</f>
        <v>340</v>
      </c>
      <c r="G17" s="476">
        <f>IF(G$2&lt;&gt;"",IF($C17&lt;&gt;"TBA",G$2/114,0),SUMIFS('HOURS&amp;CYCLES INPUT'!$F$2:$F$9999,'HOURS&amp;CYCLES INPUT'!$C$2:$C$9999,'QUALIFIED EFH'!$C17,'HOURS&amp;CYCLES INPUT'!$D$2:$D$9999,'QUALIFIED EFH'!G$4,'HOURS&amp;CYCLES INPUT'!$E$2:$E$9999,'QUALIFIED EFH'!G$5))</f>
        <v>346.35</v>
      </c>
      <c r="H17" s="476">
        <f>IF(H$2&lt;&gt;"",IF($C17&lt;&gt;"TBA",H$2/114,0),SUMIFS('HOURS&amp;CYCLES INPUT'!$F$2:$F$9999,'HOURS&amp;CYCLES INPUT'!$C$2:$C$9999,'QUALIFIED EFH'!$C17,'HOURS&amp;CYCLES INPUT'!$D$2:$D$9999,'QUALIFIED EFH'!H$4,'HOURS&amp;CYCLES INPUT'!$E$2:$E$9999,'QUALIFIED EFH'!H$5))</f>
        <v>330.02</v>
      </c>
      <c r="I17" s="476">
        <f>IF(I$2&lt;&gt;"",IF($C17&lt;&gt;"TBA",I$2/114,0),SUMIFS('HOURS&amp;CYCLES INPUT'!$F$2:$F$9999,'HOURS&amp;CYCLES INPUT'!$C$2:$C$9999,'QUALIFIED EFH'!$C17,'HOURS&amp;CYCLES INPUT'!$D$2:$D$9999,'QUALIFIED EFH'!I$4,'HOURS&amp;CYCLES INPUT'!$E$2:$E$9999,'QUALIFIED EFH'!I$5))</f>
        <v>138.72999999999999</v>
      </c>
      <c r="J17" s="476">
        <f>IF(J$2&lt;&gt;"",IF($C17&lt;&gt;"TBA",J$2/114,0),SUMIFS('HOURS&amp;CYCLES INPUT'!$F$2:$F$9999,'HOURS&amp;CYCLES INPUT'!$C$2:$C$9999,'QUALIFIED EFH'!$C17,'HOURS&amp;CYCLES INPUT'!$D$2:$D$9999,'QUALIFIED EFH'!J$4,'HOURS&amp;CYCLES INPUT'!$E$2:$E$9999,'QUALIFIED EFH'!J$5))</f>
        <v>264.45</v>
      </c>
      <c r="K17" s="476">
        <f>IF(K$2&lt;&gt;"",IF($C17&lt;&gt;"TBA",K$2/114,0),SUMIFS('HOURS&amp;CYCLES INPUT'!$F$2:$F$9999,'HOURS&amp;CYCLES INPUT'!$C$2:$C$9999,'QUALIFIED EFH'!$C17,'HOURS&amp;CYCLES INPUT'!$D$2:$D$9999,'QUALIFIED EFH'!K$4,'HOURS&amp;CYCLES INPUT'!$E$2:$E$9999,'QUALIFIED EFH'!K$5))</f>
        <v>368.79</v>
      </c>
      <c r="L17" s="476">
        <f>IF(L$2&lt;&gt;"",IF($C17&lt;&gt;"TBA",L$2/114,0),SUMIFS('HOURS&amp;CYCLES INPUT'!$F$2:$F$9999,'HOURS&amp;CYCLES INPUT'!$C$2:$C$9999,'QUALIFIED EFH'!$C17,'HOURS&amp;CYCLES INPUT'!$D$2:$D$9999,'QUALIFIED EFH'!L$4,'HOURS&amp;CYCLES INPUT'!$E$2:$E$9999,'QUALIFIED EFH'!L$5))</f>
        <v>342.04</v>
      </c>
      <c r="M17" s="476">
        <f>IF(M$2&lt;&gt;"",IF($C17&lt;&gt;"TBA",M$2/114,0),SUMIFS('HOURS&amp;CYCLES INPUT'!$F$2:$F$9999,'HOURS&amp;CYCLES INPUT'!$C$2:$C$9999,'QUALIFIED EFH'!$C17,'HOURS&amp;CYCLES INPUT'!$D$2:$D$9999,'QUALIFIED EFH'!M$4,'HOURS&amp;CYCLES INPUT'!$E$2:$E$9999,'QUALIFIED EFH'!M$5))</f>
        <v>323.98</v>
      </c>
      <c r="N17" s="476">
        <f>IF(N$2&lt;&gt;"",IF($C17&lt;&gt;"TBA",N$2/114,0),SUMIFS('HOURS&amp;CYCLES INPUT'!$F$2:$F$9999,'HOURS&amp;CYCLES INPUT'!$C$2:$C$9999,'QUALIFIED EFH'!$C17,'HOURS&amp;CYCLES INPUT'!$D$2:$D$9999,'QUALIFIED EFH'!N$4,'HOURS&amp;CYCLES INPUT'!$E$2:$E$9999,'QUALIFIED EFH'!N$5))</f>
        <v>344.38</v>
      </c>
      <c r="O17" s="476">
        <f>IF(O$2&lt;&gt;"",IF($C17&lt;&gt;"TBA",O$2/114,0),SUMIFS('HOURS&amp;CYCLES INPUT'!$F$2:$F$9999,'HOURS&amp;CYCLES INPUT'!$C$2:$C$9999,'QUALIFIED EFH'!$C17,'HOURS&amp;CYCLES INPUT'!$D$2:$D$9999,'QUALIFIED EFH'!O$4,'HOURS&amp;CYCLES INPUT'!$E$2:$E$9999,'QUALIFIED EFH'!O$5))</f>
        <v>333.28</v>
      </c>
      <c r="P17" s="476">
        <f>IF(P$2&lt;&gt;"",IF($C17&lt;&gt;"TBA",P$2/114,0),SUMIFS('HOURS&amp;CYCLES INPUT'!$F$2:$F$9999,'HOURS&amp;CYCLES INPUT'!$C$2:$C$9999,'QUALIFIED EFH'!$C17,'HOURS&amp;CYCLES INPUT'!$D$2:$D$9999,'QUALIFIED EFH'!P$4,'HOURS&amp;CYCLES INPUT'!$E$2:$E$9999,'QUALIFIED EFH'!P$5))</f>
        <v>375.21</v>
      </c>
      <c r="Q17" s="476">
        <f>IF(Q$2&lt;&gt;"",IF($C17&lt;&gt;"TBA",Q$2/114,0),SUMIFS('HOURS&amp;CYCLES INPUT'!$F$2:$F$9999,'HOURS&amp;CYCLES INPUT'!$C$2:$C$9999,'QUALIFIED EFH'!$C17,'HOURS&amp;CYCLES INPUT'!$D$2:$D$9999,'QUALIFIED EFH'!Q$4,'HOURS&amp;CYCLES INPUT'!$E$2:$E$9999,'QUALIFIED EFH'!Q$5))</f>
        <v>380.97</v>
      </c>
      <c r="R17" s="476">
        <f>IF(R$1&lt;&gt;"",IF($C17&lt;&gt;"TBA",R$1/114,0),SUMIFS('HOURS&amp;CYCLES INPUT'!$F$2:$F$9999,'HOURS&amp;CYCLES INPUT'!$C$2:$C$9999,'QUALIFIED EFH'!$C17,'HOURS&amp;CYCLES INPUT'!$D$2:$D$9999,'QUALIFIED EFH'!R$4,'HOURS&amp;CYCLES INPUT'!$E$2:$E$9999,'QUALIFIED EFH'!R$5))</f>
        <v>0</v>
      </c>
      <c r="S17" s="476">
        <f>IF(S$2&lt;&gt;"",IF($C17&lt;&gt;"TBA",S$2/114,0),SUMIFS('HOURS&amp;CYCLES INPUT'!$F$2:$F$9999,'HOURS&amp;CYCLES INPUT'!$C$2:$C$9999,'QUALIFIED EFH'!$C17,'HOURS&amp;CYCLES INPUT'!$D$2:$D$9999,'QUALIFIED EFH'!S$4,'HOURS&amp;CYCLES INPUT'!$E$2:$E$9999,'QUALIFIED EFH'!S$5))</f>
        <v>337.93</v>
      </c>
      <c r="T17" s="476">
        <f>IF(T$2&lt;&gt;"",IF($C17&lt;&gt;"TBA",T$2/114,0),SUMIFS('HOURS&amp;CYCLES INPUT'!$F$2:$F$9999,'HOURS&amp;CYCLES INPUT'!$C$2:$C$9999,'QUALIFIED EFH'!$C17,'HOURS&amp;CYCLES INPUT'!$D$2:$D$9999,'QUALIFIED EFH'!T$4,'HOURS&amp;CYCLES INPUT'!$E$2:$E$9999,'QUALIFIED EFH'!T$5))</f>
        <v>390.9</v>
      </c>
      <c r="U17" s="476">
        <f>IF(U$2&lt;&gt;"",IF($C17&lt;&gt;"TBA",U$2/114,0),SUMIFS('HOURS&amp;CYCLES INPUT'!$F$2:$F$9999,'HOURS&amp;CYCLES INPUT'!$C$2:$C$9999,'QUALIFIED EFH'!$C17,'HOURS&amp;CYCLES INPUT'!$D$2:$D$9999,'QUALIFIED EFH'!U$4,'HOURS&amp;CYCLES INPUT'!$E$2:$E$9999,'QUALIFIED EFH'!U$5))</f>
        <v>365.1</v>
      </c>
      <c r="V17" s="476">
        <f>IF(V$2&lt;&gt;"",IF($C17&lt;&gt;"TBA",V$2/114,0),SUMIFS('HOURS&amp;CYCLES INPUT'!$F$2:$F$9999,'HOURS&amp;CYCLES INPUT'!$C$2:$C$9999,'QUALIFIED EFH'!$C17,'HOURS&amp;CYCLES INPUT'!$D$2:$D$9999,'QUALIFIED EFH'!V$4,'HOURS&amp;CYCLES INPUT'!$E$2:$E$9999,'QUALIFIED EFH'!V$5))</f>
        <v>368.68</v>
      </c>
      <c r="W17" s="476">
        <f>IF(W$2&lt;&gt;"",IF($C17&lt;&gt;"TBA",W$2/114,0),SUMIFS('HOURS&amp;CYCLES INPUT'!$F$2:$F$9999,'HOURS&amp;CYCLES INPUT'!$C$2:$C$9999,'QUALIFIED EFH'!$C17,'HOURS&amp;CYCLES INPUT'!$D$2:$D$9999,'QUALIFIED EFH'!W$4,'HOURS&amp;CYCLES INPUT'!$E$2:$E$9999,'QUALIFIED EFH'!W$5))</f>
        <v>366.77</v>
      </c>
      <c r="X17" s="476">
        <f>IF(X$2&lt;&gt;"",IF($C17&lt;&gt;"TBA",X$2/114,0),SUMIFS('HOURS&amp;CYCLES INPUT'!$F$2:$F$9999,'HOURS&amp;CYCLES INPUT'!$C$2:$C$9999,'QUALIFIED EFH'!$C17,'HOURS&amp;CYCLES INPUT'!$D$2:$D$9999,'QUALIFIED EFH'!X$4,'HOURS&amp;CYCLES INPUT'!$E$2:$E$9999,'QUALIFIED EFH'!X$5))</f>
        <v>383.1</v>
      </c>
      <c r="Y17" s="476">
        <f>IF(Y$2&lt;&gt;"",IF($C17&lt;&gt;"TBA",Y$2/114,0),SUMIFS('HOURS&amp;CYCLES INPUT'!$F$2:$F$9999,'HOURS&amp;CYCLES INPUT'!$C$2:$C$9999,'QUALIFIED EFH'!$C17,'HOURS&amp;CYCLES INPUT'!$D$2:$D$9999,'QUALIFIED EFH'!Y$4,'HOURS&amp;CYCLES INPUT'!$E$2:$E$9999,'QUALIFIED EFH'!Y$5))</f>
        <v>398.65</v>
      </c>
      <c r="Z17" s="476">
        <f>IF(Z$2&lt;&gt;"",IF($C17&lt;&gt;"TBA",Z$2/114,0),SUMIFS('HOURS&amp;CYCLES INPUT'!$F$2:$F$9999,'HOURS&amp;CYCLES INPUT'!$C$2:$C$9999,'QUALIFIED EFH'!$C17,'HOURS&amp;CYCLES INPUT'!$D$2:$D$9999,'QUALIFIED EFH'!Z$4,'HOURS&amp;CYCLES INPUT'!$E$2:$E$9999,'QUALIFIED EFH'!Z$5))</f>
        <v>341.58</v>
      </c>
      <c r="AA17" s="476">
        <f>IF(AA$2&lt;&gt;"",IF($C17&lt;&gt;"TBA",AA$2/114,0),SUMIFS('HOURS&amp;CYCLES INPUT'!$F$2:$F$9999,'HOURS&amp;CYCLES INPUT'!$C$2:$C$9999,'QUALIFIED EFH'!$C17,'HOURS&amp;CYCLES INPUT'!$D$2:$D$9999,'QUALIFIED EFH'!AA$4,'HOURS&amp;CYCLES INPUT'!$E$2:$E$9999,'QUALIFIED EFH'!AA$5))</f>
        <v>272.35000000000002</v>
      </c>
      <c r="AB17" s="476">
        <f>IF(AB$2&lt;&gt;"",IF($C17&lt;&gt;"TBA",AB$2/114,0),SUMIFS('HOURS&amp;CYCLES INPUT'!$F$2:$F$9999,'HOURS&amp;CYCLES INPUT'!$C$2:$C$9999,'QUALIFIED EFH'!$C17,'HOURS&amp;CYCLES INPUT'!$D$2:$D$9999,'QUALIFIED EFH'!AB$4,'HOURS&amp;CYCLES INPUT'!$E$2:$E$9999,'QUALIFIED EFH'!AB$5))</f>
        <v>346.47</v>
      </c>
      <c r="AC17" s="476">
        <f>IF(AC$2&lt;&gt;"",IF($C17&lt;&gt;"TBA",AC$2/114,0),SUMIFS('HOURS&amp;CYCLES INPUT'!$F$2:$F$9999,'HOURS&amp;CYCLES INPUT'!$C$2:$C$9999,'QUALIFIED EFH'!$C17,'HOURS&amp;CYCLES INPUT'!$D$2:$D$9999,'QUALIFIED EFH'!AC$4,'HOURS&amp;CYCLES INPUT'!$E$2:$E$9999,'QUALIFIED EFH'!AC$5))</f>
        <v>299.69</v>
      </c>
      <c r="AD17" s="476">
        <f>IF(AD$2&lt;&gt;"",IF($C17&lt;&gt;"TBA",AD$2/114,0),SUMIFS('HOURS&amp;CYCLES INPUT'!$F$2:$F$9999,'HOURS&amp;CYCLES INPUT'!$C$2:$C$9999,'QUALIFIED EFH'!$C17,'HOURS&amp;CYCLES INPUT'!$D$2:$D$9999,'QUALIFIED EFH'!AD$4,'HOURS&amp;CYCLES INPUT'!$E$2:$E$9999,'QUALIFIED EFH'!AD$5))</f>
        <v>0</v>
      </c>
      <c r="AE17" s="476">
        <f>IF(AE$2&lt;&gt;"",IF($C17&lt;&gt;"TBA",AE$2/114,0),SUMIFS('HOURS&amp;CYCLES INPUT'!$F$2:$F$9999,'HOURS&amp;CYCLES INPUT'!$C$2:$C$9999,'QUALIFIED EFH'!$C17,'HOURS&amp;CYCLES INPUT'!$D$2:$D$9999,'QUALIFIED EFH'!AE$4,'HOURS&amp;CYCLES INPUT'!$E$2:$E$9999,'QUALIFIED EFH'!AE$5))</f>
        <v>0</v>
      </c>
      <c r="AF17" s="476">
        <f>IF(AF$2&lt;&gt;"",IF($C17&lt;&gt;"TBA",AF$2/114,0),SUMIFS('HOURS&amp;CYCLES INPUT'!$F$2:$F$9999,'HOURS&amp;CYCLES INPUT'!$C$2:$C$9999,'QUALIFIED EFH'!$C17,'HOURS&amp;CYCLES INPUT'!$D$2:$D$9999,'QUALIFIED EFH'!AF$4,'HOURS&amp;CYCLES INPUT'!$E$2:$E$9999,'QUALIFIED EFH'!AF$5))</f>
        <v>72.75</v>
      </c>
      <c r="AG17" s="476">
        <f>IF(AG$2&lt;&gt;"",IF($C17&lt;&gt;"TBA",AG$2/114,0),SUMIFS('HOURS&amp;CYCLES INPUT'!$F$2:$F$9999,'HOURS&amp;CYCLES INPUT'!$C$2:$C$9999,'QUALIFIED EFH'!$C17,'HOURS&amp;CYCLES INPUT'!$D$2:$D$9999,'QUALIFIED EFH'!AG$4,'HOURS&amp;CYCLES INPUT'!$E$2:$E$9999,'QUALIFIED EFH'!AG$5))</f>
        <v>320.89999999999998</v>
      </c>
      <c r="AH17" s="476">
        <f>IF(AH$2&lt;&gt;"",IF($C17&lt;&gt;"TBA",AH$2/114,0),SUMIFS('HOURS&amp;CYCLES INPUT'!$F$2:$F$9999,'HOURS&amp;CYCLES INPUT'!$C$2:$C$9999,'QUALIFIED EFH'!$C17,'HOURS&amp;CYCLES INPUT'!$D$2:$D$9999,'QUALIFIED EFH'!AH$4,'HOURS&amp;CYCLES INPUT'!$E$2:$E$9999,'QUALIFIED EFH'!AH$5))</f>
        <v>306.69</v>
      </c>
      <c r="AI17" s="476">
        <f>IF(AI$2&lt;&gt;"",IF($C17&lt;&gt;"TBA",AI$2/114,0),SUMIFS('HOURS&amp;CYCLES INPUT'!$F$2:$F$9999,'HOURS&amp;CYCLES INPUT'!$C$2:$C$9999,'QUALIFIED EFH'!$C17,'HOURS&amp;CYCLES INPUT'!$D$2:$D$9999,'QUALIFIED EFH'!AI$4,'HOURS&amp;CYCLES INPUT'!$E$2:$E$9999,'QUALIFIED EFH'!AI$5))</f>
        <v>384.41</v>
      </c>
      <c r="AJ17" s="476">
        <f>IF(AJ$2&lt;&gt;"",IF($C17&lt;&gt;"TBA",AJ$2/114,0),SUMIFS('HOURS&amp;CYCLES INPUT'!$F$2:$F$9999,'HOURS&amp;CYCLES INPUT'!$C$2:$C$9999,'QUALIFIED EFH'!$C17,'HOURS&amp;CYCLES INPUT'!$D$2:$D$9999,'QUALIFIED EFH'!AJ$4,'HOURS&amp;CYCLES INPUT'!$E$2:$E$9999,'QUALIFIED EFH'!AJ$5))</f>
        <v>361.42</v>
      </c>
      <c r="AK17" s="476">
        <f>IF(AK$2&lt;&gt;"",IF($C17&lt;&gt;"TBA",AK$2/114,0),SUMIFS('HOURS&amp;CYCLES INPUT'!$F$2:$F$9999,'HOURS&amp;CYCLES INPUT'!$C$2:$C$9999,'QUALIFIED EFH'!$C17,'HOURS&amp;CYCLES INPUT'!$D$2:$D$9999,'QUALIFIED EFH'!AK$4,'HOURS&amp;CYCLES INPUT'!$E$2:$E$9999,'QUALIFIED EFH'!AK$5))</f>
        <v>346.48</v>
      </c>
      <c r="AL17" s="476">
        <f>IF(AL$2&lt;&gt;"",IF($C17&lt;&gt;"TBA",AL$2/114,0),SUMIFS('HOURS&amp;CYCLES INPUT'!$F$2:$F$9999,'HOURS&amp;CYCLES INPUT'!$C$2:$C$9999,'QUALIFIED EFH'!$C17,'HOURS&amp;CYCLES INPUT'!$D$2:$D$9999,'QUALIFIED EFH'!AL$4,'HOURS&amp;CYCLES INPUT'!$E$2:$E$9999,'QUALIFIED EFH'!AL$5))</f>
        <v>364.02</v>
      </c>
      <c r="AM17" s="476">
        <f>IF(AM$2&lt;&gt;"",IF($C17&lt;&gt;"TBA",AM$2/114,0),SUMIFS('HOURS&amp;CYCLES INPUT'!$F$2:$F$9999,'HOURS&amp;CYCLES INPUT'!$C$2:$C$9999,'QUALIFIED EFH'!$C17,'HOURS&amp;CYCLES INPUT'!$D$2:$D$9999,'QUALIFIED EFH'!AM$4,'HOURS&amp;CYCLES INPUT'!$E$2:$E$9999,'QUALIFIED EFH'!AM$5))</f>
        <v>306.43</v>
      </c>
      <c r="AN17" s="476">
        <f>IF(AN$2&lt;&gt;"",IF($C17&lt;&gt;"TBA",AN$2/114,0),SUMIFS('HOURS&amp;CYCLES INPUT'!$F$2:$F$9999,'HOURS&amp;CYCLES INPUT'!$C$2:$C$9999,'QUALIFIED EFH'!$C17,'HOURS&amp;CYCLES INPUT'!$D$2:$D$9999,'QUALIFIED EFH'!AN$4,'HOURS&amp;CYCLES INPUT'!$E$2:$E$9999,'QUALIFIED EFH'!AN$5))</f>
        <v>260.5</v>
      </c>
      <c r="AO17" s="476">
        <f>IF(AO$2&lt;&gt;"",IF($C17&lt;&gt;"TBA",AO$2/114,0),SUMIFS('HOURS&amp;CYCLES INPUT'!$F$2:$F$9999,'HOURS&amp;CYCLES INPUT'!$C$2:$C$9999,'QUALIFIED EFH'!$C17,'HOURS&amp;CYCLES INPUT'!$D$2:$D$9999,'QUALIFIED EFH'!AO$4,'HOURS&amp;CYCLES INPUT'!$E$2:$E$9999,'QUALIFIED EFH'!AO$5))</f>
        <v>358.41</v>
      </c>
      <c r="AP17" s="476">
        <f>IF(AP$2&lt;&gt;"",IF($C17&lt;&gt;"TBA",AP$2/114,0),SUMIFS('HOURS&amp;CYCLES INPUT'!$F$2:$F$9999,'HOURS&amp;CYCLES INPUT'!$C$2:$C$9999,'QUALIFIED EFH'!$C17,'HOURS&amp;CYCLES INPUT'!$D$2:$D$9999,'QUALIFIED EFH'!AP$4,'HOURS&amp;CYCLES INPUT'!$E$2:$E$9999,'QUALIFIED EFH'!AP$5))</f>
        <v>335.29</v>
      </c>
      <c r="AQ17" s="476">
        <f>IF(AQ$2&lt;&gt;"",IF($C17&lt;&gt;"TBA",AQ$2/114,0),SUMIFS('HOURS&amp;CYCLES INPUT'!$F$2:$F$9999,'HOURS&amp;CYCLES INPUT'!$C$2:$C$9999,'QUALIFIED EFH'!$C17,'HOURS&amp;CYCLES INPUT'!$D$2:$D$9999,'QUALIFIED EFH'!AQ$4,'HOURS&amp;CYCLES INPUT'!$E$2:$E$9999,'QUALIFIED EFH'!AQ$5))</f>
        <v>253.23</v>
      </c>
      <c r="AR17" s="476">
        <f>IF(AR$2&lt;&gt;"",IF($C17&lt;&gt;"TBA",AR$2/114,0),SUMIFS('HOURS&amp;CYCLES INPUT'!$F$2:$F$9999,'HOURS&amp;CYCLES INPUT'!$C$2:$C$9999,'QUALIFIED EFH'!$C17,'HOURS&amp;CYCLES INPUT'!$D$2:$D$9999,'QUALIFIED EFH'!AR$4,'HOURS&amp;CYCLES INPUT'!$E$2:$E$9999,'QUALIFIED EFH'!AR$5))</f>
        <v>0</v>
      </c>
      <c r="AS17" s="476">
        <f>IF(AS$2&lt;&gt;"",IF($C17&lt;&gt;"TBA",AS$2/114,0),SUMIFS('HOURS&amp;CYCLES INPUT'!$F$2:$F$9999,'HOURS&amp;CYCLES INPUT'!$C$2:$C$9999,'QUALIFIED EFH'!$C17,'HOURS&amp;CYCLES INPUT'!$D$2:$D$9999,'QUALIFIED EFH'!AS$4,'HOURS&amp;CYCLES INPUT'!$E$2:$E$9999,'QUALIFIED EFH'!AS$5))</f>
        <v>0</v>
      </c>
      <c r="AT17" s="476">
        <f>IF(AT$2&lt;&gt;"",IF($C17&lt;&gt;"TBA",AT$2/114,0),SUMIFS('HOURS&amp;CYCLES INPUT'!$F$2:$F$9999,'HOURS&amp;CYCLES INPUT'!$C$2:$C$9999,'QUALIFIED EFH'!$C17,'HOURS&amp;CYCLES INPUT'!$D$2:$D$9999,'QUALIFIED EFH'!AT$4,'HOURS&amp;CYCLES INPUT'!$E$2:$E$9999,'QUALIFIED EFH'!AT$5))</f>
        <v>0</v>
      </c>
      <c r="AU17" s="476">
        <f>IF(AU$2&lt;&gt;"",IF($C17&lt;&gt;"TBA",AU$2/114,0),SUMIFS('HOURS&amp;CYCLES INPUT'!$F$2:$F$9999,'HOURS&amp;CYCLES INPUT'!$C$2:$C$9999,'QUALIFIED EFH'!$C17,'HOURS&amp;CYCLES INPUT'!$D$2:$D$9999,'QUALIFIED EFH'!AU$4,'HOURS&amp;CYCLES INPUT'!$E$2:$E$9999,'QUALIFIED EFH'!AU$5))</f>
        <v>0</v>
      </c>
      <c r="AV17" s="476">
        <f>IF(AV$2&lt;&gt;"",IF($C17&lt;&gt;"TBA",AV$2/114,0),SUMIFS('HOURS&amp;CYCLES INPUT'!$F$2:$F$9999,'HOURS&amp;CYCLES INPUT'!$C$2:$C$9999,'QUALIFIED EFH'!$C17,'HOURS&amp;CYCLES INPUT'!$D$2:$D$9999,'QUALIFIED EFH'!AV$4,'HOURS&amp;CYCLES INPUT'!$E$2:$E$9999,'QUALIFIED EFH'!AV$5))</f>
        <v>0</v>
      </c>
      <c r="AW17" s="476">
        <f>IF(AW$2&lt;&gt;"",IF($C17&lt;&gt;"TBA",AW$2/114,0),SUMIFS('HOURS&amp;CYCLES INPUT'!$F$2:$F$9999,'HOURS&amp;CYCLES INPUT'!$C$2:$C$9999,'QUALIFIED EFH'!$C17,'HOURS&amp;CYCLES INPUT'!$D$2:$D$9999,'QUALIFIED EFH'!AW$4,'HOURS&amp;CYCLES INPUT'!$E$2:$E$9999,'QUALIFIED EFH'!AW$5))</f>
        <v>0</v>
      </c>
      <c r="AX17" s="476">
        <f>IF(AX$2&lt;&gt;"",IF($C17&lt;&gt;"TBA",AX$2/114,0),SUMIFS('HOURS&amp;CYCLES INPUT'!$F$2:$F$9999,'HOURS&amp;CYCLES INPUT'!$C$2:$C$9999,'QUALIFIED EFH'!$C17,'HOURS&amp;CYCLES INPUT'!$D$2:$D$9999,'QUALIFIED EFH'!AX$4,'HOURS&amp;CYCLES INPUT'!$E$2:$E$9999,'QUALIFIED EFH'!AX$5))</f>
        <v>0</v>
      </c>
      <c r="AY17" s="476">
        <f>IF(AY$2&lt;&gt;"",IF($C17&lt;&gt;"TBA",AY$2/114,0),SUMIFS('HOURS&amp;CYCLES INPUT'!$F$2:$F$9999,'HOURS&amp;CYCLES INPUT'!$C$2:$C$9999,'QUALIFIED EFH'!$C17,'HOURS&amp;CYCLES INPUT'!$D$2:$D$9999,'QUALIFIED EFH'!AY$4,'HOURS&amp;CYCLES INPUT'!$E$2:$E$9999,'QUALIFIED EFH'!AY$5))</f>
        <v>0</v>
      </c>
      <c r="AZ17" s="476">
        <f>IF(AZ$2&lt;&gt;"",IF($C17&lt;&gt;"TBA",AZ$2/114,0),SUMIFS('HOURS&amp;CYCLES INPUT'!$F$2:$F$9999,'HOURS&amp;CYCLES INPUT'!$C$2:$C$9999,'QUALIFIED EFH'!$C17,'HOURS&amp;CYCLES INPUT'!$D$2:$D$9999,'QUALIFIED EFH'!AZ$4,'HOURS&amp;CYCLES INPUT'!$E$2:$E$9999,'QUALIFIED EFH'!AZ$5))</f>
        <v>0</v>
      </c>
      <c r="BA17" s="476">
        <f>IF(BA$2&lt;&gt;"",IF($C17&lt;&gt;"TBA",BA$2/114,0),SUMIFS('HOURS&amp;CYCLES INPUT'!$F$2:$F$9999,'HOURS&amp;CYCLES INPUT'!$C$2:$C$9999,'QUALIFIED EFH'!$C17,'HOURS&amp;CYCLES INPUT'!$D$2:$D$9999,'QUALIFIED EFH'!BA$4,'HOURS&amp;CYCLES INPUT'!$E$2:$E$9999,'QUALIFIED EFH'!BA$5))</f>
        <v>0</v>
      </c>
      <c r="BB17" s="476">
        <f>IF(BB$2&lt;&gt;"",IF($C17&lt;&gt;"TBA",BB$2/114,0),SUMIFS('HOURS&amp;CYCLES INPUT'!$F$2:$F$9999,'HOURS&amp;CYCLES INPUT'!$C$2:$C$9999,'QUALIFIED EFH'!$C17,'HOURS&amp;CYCLES INPUT'!$D$2:$D$9999,'QUALIFIED EFH'!BB$4,'HOURS&amp;CYCLES INPUT'!$E$2:$E$9999,'QUALIFIED EFH'!BB$5))</f>
        <v>0</v>
      </c>
      <c r="BC17" s="476">
        <f>IF(BC$2&lt;&gt;"",IF($C17&lt;&gt;"TBA",BC$2/114,0),SUMIFS('HOURS&amp;CYCLES INPUT'!$F$2:$F$9999,'HOURS&amp;CYCLES INPUT'!$C$2:$C$9999,'QUALIFIED EFH'!$C17,'HOURS&amp;CYCLES INPUT'!$D$2:$D$9999,'QUALIFIED EFH'!BC$4,'HOURS&amp;CYCLES INPUT'!$E$2:$E$9999,'QUALIFIED EFH'!BC$5))</f>
        <v>0</v>
      </c>
      <c r="BD17" s="476">
        <f>IF(BD$2&lt;&gt;"",IF($C17&lt;&gt;"TBA",BD$2/114,0),SUMIFS('HOURS&amp;CYCLES INPUT'!$F$2:$F$9999,'HOURS&amp;CYCLES INPUT'!$C$2:$C$9999,'QUALIFIED EFH'!$C17,'HOURS&amp;CYCLES INPUT'!$D$2:$D$9999,'QUALIFIED EFH'!BD$4,'HOURS&amp;CYCLES INPUT'!$E$2:$E$9999,'QUALIFIED EFH'!BD$5))</f>
        <v>0</v>
      </c>
      <c r="BE17" s="476">
        <f>IF(BE$2&lt;&gt;"",IF($C17&lt;&gt;"TBA",BE$2/114,0),SUMIFS('HOURS&amp;CYCLES INPUT'!$F$2:$F$9999,'HOURS&amp;CYCLES INPUT'!$C$2:$C$9999,'QUALIFIED EFH'!$C17,'HOURS&amp;CYCLES INPUT'!$D$2:$D$9999,'QUALIFIED EFH'!BE$4,'HOURS&amp;CYCLES INPUT'!$E$2:$E$9999,'QUALIFIED EFH'!BE$5))</f>
        <v>0</v>
      </c>
      <c r="BF17" s="476">
        <f>IF(BF$2&lt;&gt;"",IF($C17&lt;&gt;"TBA",BF$2/114,0),SUMIFS('HOURS&amp;CYCLES INPUT'!$F$2:$F$9999,'HOURS&amp;CYCLES INPUT'!$C$2:$C$9999,'QUALIFIED EFH'!$C17,'HOURS&amp;CYCLES INPUT'!$D$2:$D$9999,'QUALIFIED EFH'!BF$4,'HOURS&amp;CYCLES INPUT'!$E$2:$E$9999,'QUALIFIED EFH'!BF$5))</f>
        <v>0</v>
      </c>
      <c r="BG17" s="476">
        <f>IF(BG$2&lt;&gt;"",IF($C17&lt;&gt;"TBA",BG$2/114,0),SUMIFS('HOURS&amp;CYCLES INPUT'!$F$2:$F$9999,'HOURS&amp;CYCLES INPUT'!$C$2:$C$9999,'QUALIFIED EFH'!$C17,'HOURS&amp;CYCLES INPUT'!$D$2:$D$9999,'QUALIFIED EFH'!BG$4,'HOURS&amp;CYCLES INPUT'!$E$2:$E$9999,'QUALIFIED EFH'!BG$5))</f>
        <v>0</v>
      </c>
      <c r="BH17" s="476">
        <f>IF(BH$2&lt;&gt;"",IF($C17&lt;&gt;"TBA",BH$2/114,0),SUMIFS('HOURS&amp;CYCLES INPUT'!$F$2:$F$9999,'HOURS&amp;CYCLES INPUT'!$C$2:$C$9999,'QUALIFIED EFH'!$C17,'HOURS&amp;CYCLES INPUT'!$D$2:$D$9999,'QUALIFIED EFH'!BH$4,'HOURS&amp;CYCLES INPUT'!$E$2:$E$9999,'QUALIFIED EFH'!BH$5))</f>
        <v>0</v>
      </c>
      <c r="BI17" s="476">
        <f>IF(BI$2&lt;&gt;"",IF($C17&lt;&gt;"TBA",BI$2/114,0),SUMIFS('HOURS&amp;CYCLES INPUT'!$F$2:$F$9999,'HOURS&amp;CYCLES INPUT'!$C$2:$C$9999,'QUALIFIED EFH'!$C17,'HOURS&amp;CYCLES INPUT'!$D$2:$D$9999,'QUALIFIED EFH'!BI$4,'HOURS&amp;CYCLES INPUT'!$E$2:$E$9999,'QUALIFIED EFH'!BI$5))</f>
        <v>44.82</v>
      </c>
      <c r="BJ17" s="476">
        <f>IF(BJ$2&lt;&gt;"",IF($C17&lt;&gt;"TBA",BJ$2/114,0),SUMIFS('HOURS&amp;CYCLES INPUT'!$F$2:$F$9999,'HOURS&amp;CYCLES INPUT'!$C$2:$C$9999,'QUALIFIED EFH'!$C17,'HOURS&amp;CYCLES INPUT'!$D$2:$D$9999,'QUALIFIED EFH'!BJ$4,'HOURS&amp;CYCLES INPUT'!$E$2:$E$9999,'QUALIFIED EFH'!BJ$5))</f>
        <v>79.97</v>
      </c>
      <c r="BK17" s="476">
        <f>IF(BK$2&lt;&gt;"",IF($C17&lt;&gt;"TBA",BK$2/114,0),SUMIFS('HOURS&amp;CYCLES INPUT'!$F$2:$F$9999,'HOURS&amp;CYCLES INPUT'!$C$2:$C$9999,'QUALIFIED EFH'!$C17,'HOURS&amp;CYCLES INPUT'!$D$2:$D$9999,'QUALIFIED EFH'!BK$4,'HOURS&amp;CYCLES INPUT'!$E$2:$E$9999,'QUALIFIED EFH'!BK$5))</f>
        <v>321.85000000000002</v>
      </c>
      <c r="BL17" s="476">
        <f>IF(BL$2&lt;&gt;"",IF($C17&lt;&gt;"TBA",BL$2/114,0),SUMIFS('HOURS&amp;CYCLES INPUT'!$F$2:$F$9999,'HOURS&amp;CYCLES INPUT'!$C$2:$C$9999,'QUALIFIED EFH'!$C17,'HOURS&amp;CYCLES INPUT'!$D$2:$D$9999,'QUALIFIED EFH'!BL$4,'HOURS&amp;CYCLES INPUT'!$E$2:$E$9999,'QUALIFIED EFH'!BL$5))</f>
        <v>287.58</v>
      </c>
      <c r="BM17" s="476">
        <f>IF(BM$2&lt;&gt;"",IF($C17&lt;&gt;"TBA",BM$2/114,0),SUMIFS('HOURS&amp;CYCLES INPUT'!$F$2:$F$9999,'HOURS&amp;CYCLES INPUT'!$C$2:$C$9999,'QUALIFIED EFH'!$C17,'HOURS&amp;CYCLES INPUT'!$D$2:$D$9999,'QUALIFIED EFH'!BM$4,'HOURS&amp;CYCLES INPUT'!$E$2:$E$9999,'QUALIFIED EFH'!BM$5))</f>
        <v>299.42</v>
      </c>
      <c r="BN17" s="476">
        <f>IF(BN$2&lt;&gt;"",IF($C17&lt;&gt;"TBA",BN$2/114,0),SUMIFS('HOURS&amp;CYCLES INPUT'!$F$2:$F$9999,'HOURS&amp;CYCLES INPUT'!$C$2:$C$9999,'QUALIFIED EFH'!$C17,'HOURS&amp;CYCLES INPUT'!$D$2:$D$9999,'QUALIFIED EFH'!BN$4,'HOURS&amp;CYCLES INPUT'!$E$2:$E$9999,'QUALIFIED EFH'!BN$5))</f>
        <v>285.06</v>
      </c>
      <c r="BO17" s="476">
        <f>IF(BO$2&lt;&gt;"",IF($C17&lt;&gt;"TBA",BO$2/114,0),SUMIFS('HOURS&amp;CYCLES INPUT'!$F$2:$F$9999,'HOURS&amp;CYCLES INPUT'!$C$2:$C$9999,'QUALIFIED EFH'!$C17,'HOURS&amp;CYCLES INPUT'!$D$2:$D$9999,'QUALIFIED EFH'!BO$4,'HOURS&amp;CYCLES INPUT'!$E$2:$E$9999,'QUALIFIED EFH'!BO$5))</f>
        <v>330.35</v>
      </c>
      <c r="BP17" s="476">
        <f>IF(BP$2&lt;&gt;"",IF($C17&lt;&gt;"TBA",BP$2/114,0),SUMIFS('HOURS&amp;CYCLES INPUT'!$F$2:$F$9999,'HOURS&amp;CYCLES INPUT'!$C$2:$C$9999,'QUALIFIED EFH'!$C17,'HOURS&amp;CYCLES INPUT'!$D$2:$D$9999,'QUALIFIED EFH'!BP$4,'HOURS&amp;CYCLES INPUT'!$E$2:$E$9999,'QUALIFIED EFH'!BP$5))</f>
        <v>367.62</v>
      </c>
      <c r="BQ17" s="476">
        <f>IF(BQ$2&lt;&gt;"",IF($C17&lt;&gt;"TBA",BQ$2/114,0),SUMIFS('HOURS&amp;CYCLES INPUT'!$F$2:$F$9999,'HOURS&amp;CYCLES INPUT'!$C$2:$C$9999,'QUALIFIED EFH'!$C17,'HOURS&amp;CYCLES INPUT'!$D$2:$D$9999,'QUALIFIED EFH'!BQ$4,'HOURS&amp;CYCLES INPUT'!$E$2:$E$9999,'QUALIFIED EFH'!BQ$5))</f>
        <v>218.17</v>
      </c>
      <c r="BR17" s="476">
        <f>IF(BR$2&lt;&gt;"",IF($C17&lt;&gt;"TBA",BR$2/114,0),SUMIFS('HOURS&amp;CYCLES INPUT'!$F$2:$F$9999,'HOURS&amp;CYCLES INPUT'!$C$2:$C$9999,'QUALIFIED EFH'!$C17,'HOURS&amp;CYCLES INPUT'!$D$2:$D$9999,'QUALIFIED EFH'!BR$4,'HOURS&amp;CYCLES INPUT'!$E$2:$E$9999,'QUALIFIED EFH'!BR$5))</f>
        <v>143.03</v>
      </c>
      <c r="BS17" s="476">
        <f>IF(BS$2&lt;&gt;"",IF($C17&lt;&gt;"TBA",BS$2/114,0),SUMIFS('HOURS&amp;CYCLES INPUT'!$F$2:$F$9999,'HOURS&amp;CYCLES INPUT'!$C$2:$C$9999,'QUALIFIED EFH'!$C17,'HOURS&amp;CYCLES INPUT'!$D$2:$D$9999,'QUALIFIED EFH'!BS$4,'HOURS&amp;CYCLES INPUT'!$E$2:$E$9999,'QUALIFIED EFH'!BS$5))</f>
        <v>19.309999999999999</v>
      </c>
      <c r="BT17" s="476">
        <f>IF(BT$2&lt;&gt;"",IF($C17&lt;&gt;"TBA",BT$2/114,0),SUMIFS('HOURS&amp;CYCLES INPUT'!$F$2:$F$9999,'HOURS&amp;CYCLES INPUT'!$C$2:$C$9999,'QUALIFIED EFH'!$C17,'HOURS&amp;CYCLES INPUT'!$D$2:$D$9999,'QUALIFIED EFH'!BT$4,'HOURS&amp;CYCLES INPUT'!$E$2:$E$9999,'QUALIFIED EFH'!BT$5))</f>
        <v>0</v>
      </c>
      <c r="BU17" s="476">
        <f>IF(BU$2&lt;&gt;"",IF($C17&lt;&gt;"TBA",BU$2/114,0),SUMIFS('HOURS&amp;CYCLES INPUT'!$F$2:$F$9999,'HOURS&amp;CYCLES INPUT'!$C$2:$C$9999,'QUALIFIED EFH'!$C17,'HOURS&amp;CYCLES INPUT'!$D$2:$D$9999,'QUALIFIED EFH'!BU$4,'HOURS&amp;CYCLES INPUT'!$E$2:$E$9999,'QUALIFIED EFH'!BU$5))</f>
        <v>0</v>
      </c>
      <c r="BV17" s="476">
        <f>IF(BV$2&lt;&gt;"",IF($C17&lt;&gt;"TBA",BV$2/114,0),SUMIFS('HOURS&amp;CYCLES INPUT'!$F$2:$F$9999,'HOURS&amp;CYCLES INPUT'!$C$2:$C$9999,'QUALIFIED EFH'!$C17,'HOURS&amp;CYCLES INPUT'!$D$2:$D$9999,'QUALIFIED EFH'!BV$4,'HOURS&amp;CYCLES INPUT'!$E$2:$E$9999,'QUALIFIED EFH'!BV$5))</f>
        <v>0</v>
      </c>
      <c r="BW17" s="476">
        <f>IF(BW$2&lt;&gt;"",IF($C17&lt;&gt;"TBA",BW$2/114,0),SUMIFS('HOURS&amp;CYCLES INPUT'!$F$2:$F$9999,'HOURS&amp;CYCLES INPUT'!$C$2:$C$9999,'QUALIFIED EFH'!$C17,'HOURS&amp;CYCLES INPUT'!$D$2:$D$9999,'QUALIFIED EFH'!BW$4,'HOURS&amp;CYCLES INPUT'!$E$2:$E$9999,'QUALIFIED EFH'!BW$5))</f>
        <v>0</v>
      </c>
      <c r="BX17" s="476">
        <f>IF(BX$2&lt;&gt;"",IF($C17&lt;&gt;"TBA",BX$2/114,0),SUMIFS('HOURS&amp;CYCLES INPUT'!$F$2:$F$9999,'HOURS&amp;CYCLES INPUT'!$C$2:$C$9999,'QUALIFIED EFH'!$C17,'HOURS&amp;CYCLES INPUT'!$D$2:$D$9999,'QUALIFIED EFH'!BX$4,'HOURS&amp;CYCLES INPUT'!$E$2:$E$9999,'QUALIFIED EFH'!BX$5))</f>
        <v>0</v>
      </c>
      <c r="BY17" s="476">
        <f>IF(BY$2&lt;&gt;"",IF($C17&lt;&gt;"TBA",BY$2/114,0),SUMIFS('HOURS&amp;CYCLES INPUT'!$F$2:$F$9999,'HOURS&amp;CYCLES INPUT'!$C$2:$C$9999,'QUALIFIED EFH'!$C17,'HOURS&amp;CYCLES INPUT'!$D$2:$D$9999,'QUALIFIED EFH'!BY$4,'HOURS&amp;CYCLES INPUT'!$E$2:$E$9999,'QUALIFIED EFH'!BY$5))</f>
        <v>168.64</v>
      </c>
      <c r="BZ17" s="476">
        <f>IF(BZ$2&lt;&gt;"",IF($C17&lt;&gt;"TBA",BZ$2/114,0),SUMIFS('HOURS&amp;CYCLES INPUT'!$F$2:$F$9999,'HOURS&amp;CYCLES INPUT'!$C$2:$C$9999,'QUALIFIED EFH'!$C17,'HOURS&amp;CYCLES INPUT'!$D$2:$D$9999,'QUALIFIED EFH'!BZ$4,'HOURS&amp;CYCLES INPUT'!$E$2:$E$9999,'QUALIFIED EFH'!BZ$5))</f>
        <v>416.99</v>
      </c>
      <c r="CA17" s="476">
        <f>IF(CA$2&lt;&gt;"",IF($C17&lt;&gt;"TBA",CA$2/114,0),SUMIFS('HOURS&amp;CYCLES INPUT'!$F$2:$F$9999,'HOURS&amp;CYCLES INPUT'!$C$2:$C$9999,'QUALIFIED EFH'!$C17,'HOURS&amp;CYCLES INPUT'!$D$2:$D$9999,'QUALIFIED EFH'!CA$4,'HOURS&amp;CYCLES INPUT'!$E$2:$E$9999,'QUALIFIED EFH'!CA$5))</f>
        <v>389.85</v>
      </c>
      <c r="CB17" s="476">
        <f>IF(CB$2&lt;&gt;"",IF($C17&lt;&gt;"TBA",CB$2/114,0),SUMIFS('HOURS&amp;CYCLES INPUT'!$F$2:$F$9999,'HOURS&amp;CYCLES INPUT'!$C$2:$C$9999,'QUALIFIED EFH'!$C17,'HOURS&amp;CYCLES INPUT'!$D$2:$D$9999,'QUALIFIED EFH'!CB$4,'HOURS&amp;CYCLES INPUT'!$E$2:$E$9999,'QUALIFIED EFH'!CB$5))</f>
        <v>463.01</v>
      </c>
      <c r="CC17" s="476">
        <f>IF(CC$2&lt;&gt;"",IF($C17&lt;&gt;"TBA",CC$2/114,0),SUMIFS('HOURS&amp;CYCLES INPUT'!$F$2:$F$9999,'HOURS&amp;CYCLES INPUT'!$C$2:$C$9999,'QUALIFIED EFH'!$C17,'HOURS&amp;CYCLES INPUT'!$D$2:$D$9999,'QUALIFIED EFH'!CC$4,'HOURS&amp;CYCLES INPUT'!$E$2:$E$9999,'QUALIFIED EFH'!CC$5))</f>
        <v>407.2</v>
      </c>
      <c r="CD17" s="476">
        <f>IF(CD$2&lt;&gt;"",IF($C17&lt;&gt;"TBA",CD$2/114,0),SUMIFS('HOURS&amp;CYCLES INPUT'!$F$2:$F$9999,'HOURS&amp;CYCLES INPUT'!$C$2:$C$9999,'QUALIFIED EFH'!$C17,'HOURS&amp;CYCLES INPUT'!$D$2:$D$9999,'QUALIFIED EFH'!CD$4,'HOURS&amp;CYCLES INPUT'!$E$2:$E$9999,'QUALIFIED EFH'!CD$5))</f>
        <v>417</v>
      </c>
      <c r="CE17" s="476">
        <f>IF(CE$2&lt;&gt;"",IF($C17&lt;&gt;"TBA",CE$2/114,0),SUMIFS('HOURS&amp;CYCLES INPUT'!$F$2:$F$9999,'HOURS&amp;CYCLES INPUT'!$C$2:$C$9999,'QUALIFIED EFH'!$C17,'HOURS&amp;CYCLES INPUT'!$D$2:$D$9999,'QUALIFIED EFH'!CE$4,'HOURS&amp;CYCLES INPUT'!$E$2:$E$9999,'QUALIFIED EFH'!CE$5))</f>
        <v>379.3</v>
      </c>
      <c r="CF17" s="476">
        <f>IF(CF$2&lt;&gt;"",IF($C17&lt;&gt;"TBA",CF$2/114,0),SUMIFS('HOURS&amp;CYCLES INPUT'!$F$2:$F$9999,'HOURS&amp;CYCLES INPUT'!$C$2:$C$9999,'QUALIFIED EFH'!$C17,'HOURS&amp;CYCLES INPUT'!$D$2:$D$9999,'QUALIFIED EFH'!CF$4,'HOURS&amp;CYCLES INPUT'!$E$2:$E$9999,'QUALIFIED EFH'!CF$5))</f>
        <v>443.15</v>
      </c>
      <c r="CG17" s="476">
        <f>IF(CG$2&lt;&gt;"",IF($C17&lt;&gt;"TBA",CG$2/114,0),SUMIFS('HOURS&amp;CYCLES INPUT'!$F$2:$F$9999,'HOURS&amp;CYCLES INPUT'!$C$2:$C$9999,'QUALIFIED EFH'!$C17,'HOURS&amp;CYCLES INPUT'!$D$2:$D$9999,'QUALIFIED EFH'!CG$4,'HOURS&amp;CYCLES INPUT'!$E$2:$E$9999,'QUALIFIED EFH'!CG$5))</f>
        <v>399.74</v>
      </c>
      <c r="CH17" s="476">
        <f>IF(CH$2&lt;&gt;"",IF($C17&lt;&gt;"TBA",CH$2/114,0),SUMIFS('HOURS&amp;CYCLES INPUT'!$F$2:$F$9999,'HOURS&amp;CYCLES INPUT'!$C$2:$C$9999,'QUALIFIED EFH'!$C17,'HOURS&amp;CYCLES INPUT'!$D$2:$D$9999,'QUALIFIED EFH'!CH$4,'HOURS&amp;CYCLES INPUT'!$E$2:$E$9999,'QUALIFIED EFH'!CH$5))</f>
        <v>398.36</v>
      </c>
      <c r="CI17" s="476">
        <f>IF(CI$2&lt;&gt;"",IF($C17&lt;&gt;"TBA",CI$2/114,0),SUMIFS('HOURS&amp;CYCLES INPUT'!$F$2:$F$9999,'HOURS&amp;CYCLES INPUT'!$C$2:$C$9999,'QUALIFIED EFH'!$C17,'HOURS&amp;CYCLES INPUT'!$D$2:$D$9999,'QUALIFIED EFH'!CI$4,'HOURS&amp;CYCLES INPUT'!$E$2:$E$9999,'QUALIFIED EFH'!CI$5))</f>
        <v>424.8</v>
      </c>
      <c r="CJ17" s="476">
        <f>IF(CJ$2&lt;&gt;"",IF($C17&lt;&gt;"TBA",CJ$2/114,0),SUMIFS('HOURS&amp;CYCLES INPUT'!$F$2:$F$9999,'HOURS&amp;CYCLES INPUT'!$C$2:$C$9999,'QUALIFIED EFH'!$C17,'HOURS&amp;CYCLES INPUT'!$D$2:$D$9999,'QUALIFIED EFH'!CJ$4,'HOURS&amp;CYCLES INPUT'!$E$2:$E$9999,'QUALIFIED EFH'!CJ$5))</f>
        <v>394.59</v>
      </c>
      <c r="CK17" s="476">
        <f>IF(CK$2&lt;&gt;"",IF($C17&lt;&gt;"TBA",CK$2/114,0),SUMIFS('HOURS&amp;CYCLES INPUT'!$F$2:$F$9999,'HOURS&amp;CYCLES INPUT'!$C$2:$C$9999,'QUALIFIED EFH'!$C17,'HOURS&amp;CYCLES INPUT'!$D$2:$D$9999,'QUALIFIED EFH'!CK$4,'HOURS&amp;CYCLES INPUT'!$E$2:$E$9999,'QUALIFIED EFH'!CK$5))</f>
        <v>386.93</v>
      </c>
      <c r="CL17" s="476">
        <f>IF(CL$2&lt;&gt;"",IF($C17&lt;&gt;"TBA",CL$2/114,0),SUMIFS('HOURS&amp;CYCLES INPUT'!$F$2:$F$9999,'HOURS&amp;CYCLES INPUT'!$C$2:$C$9999,'QUALIFIED EFH'!$C17,'HOURS&amp;CYCLES INPUT'!$D$2:$D$9999,'QUALIFIED EFH'!CL$4,'HOURS&amp;CYCLES INPUT'!$E$2:$E$9999,'QUALIFIED EFH'!CL$5))</f>
        <v>332.83</v>
      </c>
      <c r="CM17" s="476">
        <f>IF(CM$2&lt;&gt;"",IF($C17&lt;&gt;"TBA",CM$2/114,0),SUMIFS('HOURS&amp;CYCLES INPUT'!$F$2:$F$9999,'HOURS&amp;CYCLES INPUT'!$C$2:$C$9999,'QUALIFIED EFH'!$C17,'HOURS&amp;CYCLES INPUT'!$D$2:$D$9999,'QUALIFIED EFH'!CM$4,'HOURS&amp;CYCLES INPUT'!$E$2:$E$9999,'QUALIFIED EFH'!CM$5))</f>
        <v>0</v>
      </c>
      <c r="CN17" s="476">
        <f>IF(CN$2&lt;&gt;"",IF($C17&lt;&gt;"TBA",CN$2/114,0),SUMIFS('HOURS&amp;CYCLES INPUT'!$F$2:$F$9999,'HOURS&amp;CYCLES INPUT'!$C$2:$C$9999,'QUALIFIED EFH'!$C17,'HOURS&amp;CYCLES INPUT'!$D$2:$D$9999,'QUALIFIED EFH'!CN$4,'HOURS&amp;CYCLES INPUT'!$E$2:$E$9999,'QUALIFIED EFH'!CN$5))</f>
        <v>0</v>
      </c>
      <c r="CO17" s="476">
        <f>IF(CO$2&lt;&gt;"",IF($C17&lt;&gt;"TBA",CO$2/114,0),SUMIFS('HOURS&amp;CYCLES INPUT'!$F$2:$F$9999,'HOURS&amp;CYCLES INPUT'!$C$2:$C$9999,'QUALIFIED EFH'!$C17,'HOURS&amp;CYCLES INPUT'!$D$2:$D$9999,'QUALIFIED EFH'!CO$4,'HOURS&amp;CYCLES INPUT'!$E$2:$E$9999,'QUALIFIED EFH'!CO$5))</f>
        <v>0</v>
      </c>
      <c r="CP17" s="476">
        <f>IF(CP$2&lt;&gt;"",IF($C17&lt;&gt;"TBA",CP$2/114,0),SUMIFS('HOURS&amp;CYCLES INPUT'!$F$2:$F$9999,'HOURS&amp;CYCLES INPUT'!$C$2:$C$9999,'QUALIFIED EFH'!$C17,'HOURS&amp;CYCLES INPUT'!$D$2:$D$9999,'QUALIFIED EFH'!CP$4,'HOURS&amp;CYCLES INPUT'!$E$2:$E$9999,'QUALIFIED EFH'!CP$5))</f>
        <v>0</v>
      </c>
      <c r="CQ17" s="476">
        <f>IF(CQ$2&lt;&gt;"",IF($C17&lt;&gt;"TBA",CQ$2/114,0),SUMIFS('HOURS&amp;CYCLES INPUT'!$F$2:$F$9999,'HOURS&amp;CYCLES INPUT'!$C$2:$C$9999,'QUALIFIED EFH'!$C17,'HOURS&amp;CYCLES INPUT'!$D$2:$D$9999,'QUALIFIED EFH'!CQ$4,'HOURS&amp;CYCLES INPUT'!$E$2:$E$9999,'QUALIFIED EFH'!CQ$5))</f>
        <v>0</v>
      </c>
      <c r="CR17" s="476">
        <f>IF(CR$2&lt;&gt;"",IF($C17&lt;&gt;"TBA",CR$2/114,0),SUMIFS('HOURS&amp;CYCLES INPUT'!$F$2:$F$9999,'HOURS&amp;CYCLES INPUT'!$C$2:$C$9999,'QUALIFIED EFH'!$C17,'HOURS&amp;CYCLES INPUT'!$D$2:$D$9999,'QUALIFIED EFH'!CR$4,'HOURS&amp;CYCLES INPUT'!$E$2:$E$9999,'QUALIFIED EFH'!CR$5))</f>
        <v>0</v>
      </c>
      <c r="CS17" s="476">
        <f>IF(CS$2&lt;&gt;"",IF($C17&lt;&gt;"TBA",CS$2/114,0),SUMIFS('HOURS&amp;CYCLES INPUT'!$F$2:$F$9999,'HOURS&amp;CYCLES INPUT'!$C$2:$C$9999,'QUALIFIED EFH'!$C17,'HOURS&amp;CYCLES INPUT'!$D$2:$D$9999,'QUALIFIED EFH'!CS$4,'HOURS&amp;CYCLES INPUT'!$E$2:$E$9999,'QUALIFIED EFH'!CS$5))</f>
        <v>0</v>
      </c>
      <c r="CT17" s="476">
        <f>IF(CT$2&lt;&gt;"",IF($C17&lt;&gt;"TBA",CT$2/114,0),SUMIFS('HOURS&amp;CYCLES INPUT'!$F$2:$F$9999,'HOURS&amp;CYCLES INPUT'!$C$2:$C$9999,'QUALIFIED EFH'!$C17,'HOURS&amp;CYCLES INPUT'!$D$2:$D$9999,'QUALIFIED EFH'!CT$4,'HOURS&amp;CYCLES INPUT'!$E$2:$E$9999,'QUALIFIED EFH'!CT$5))</f>
        <v>0</v>
      </c>
      <c r="CU17" s="476">
        <f>IF(CU$2&lt;&gt;"",IF($C17&lt;&gt;"TBA",CU$2/114,0),SUMIFS('HOURS&amp;CYCLES INPUT'!$F$2:$F$9999,'HOURS&amp;CYCLES INPUT'!$C$2:$C$9999,'QUALIFIED EFH'!$C17,'HOURS&amp;CYCLES INPUT'!$D$2:$D$9999,'QUALIFIED EFH'!CU$4,'HOURS&amp;CYCLES INPUT'!$E$2:$E$9999,'QUALIFIED EFH'!CU$5))</f>
        <v>0</v>
      </c>
      <c r="CV17" s="476">
        <f>IF(CV$2&lt;&gt;"",IF($C17&lt;&gt;"TBA",CV$2/114,0),SUMIFS('HOURS&amp;CYCLES INPUT'!$F$2:$F$9999,'HOURS&amp;CYCLES INPUT'!$C$2:$C$9999,'QUALIFIED EFH'!$C17,'HOURS&amp;CYCLES INPUT'!$D$2:$D$9999,'QUALIFIED EFH'!CV$4,'HOURS&amp;CYCLES INPUT'!$E$2:$E$9999,'QUALIFIED EFH'!CV$5))</f>
        <v>0</v>
      </c>
      <c r="CW17" s="476">
        <f>IF(CW$2&lt;&gt;"",IF($C17&lt;&gt;"TBA",CW$2/114,0),SUMIFS('HOURS&amp;CYCLES INPUT'!$F$2:$F$9999,'HOURS&amp;CYCLES INPUT'!$C$2:$C$9999,'QUALIFIED EFH'!$C17,'HOURS&amp;CYCLES INPUT'!$D$2:$D$9999,'QUALIFIED EFH'!CW$4,'HOURS&amp;CYCLES INPUT'!$E$2:$E$9999,'QUALIFIED EFH'!CW$5))</f>
        <v>0</v>
      </c>
      <c r="CX17" s="476">
        <f>IF(CX$2&lt;&gt;"",IF($C17&lt;&gt;"TBA",CX$2/114,0),SUMIFS('HOURS&amp;CYCLES INPUT'!$F$2:$F$9999,'HOURS&amp;CYCLES INPUT'!$C$2:$C$9999,'QUALIFIED EFH'!$C17,'HOURS&amp;CYCLES INPUT'!$D$2:$D$9999,'QUALIFIED EFH'!CX$4,'HOURS&amp;CYCLES INPUT'!$E$2:$E$9999,'QUALIFIED EFH'!CX$5))</f>
        <v>0</v>
      </c>
      <c r="CY17" s="476">
        <f>IF(CY$2&lt;&gt;"",IF($C17&lt;&gt;"TBA",CY$2/114,0),SUMIFS('HOURS&amp;CYCLES INPUT'!$F$2:$F$9999,'HOURS&amp;CYCLES INPUT'!$C$2:$C$9999,'QUALIFIED EFH'!$C17,'HOURS&amp;CYCLES INPUT'!$D$2:$D$9999,'QUALIFIED EFH'!CY$4,'HOURS&amp;CYCLES INPUT'!$E$2:$E$9999,'QUALIFIED EFH'!CY$5))</f>
        <v>0</v>
      </c>
      <c r="CZ17" s="476">
        <f>IF(CZ$2&lt;&gt;"",IF($C17&lt;&gt;"TBA",CZ$2/114,0),SUMIFS('HOURS&amp;CYCLES INPUT'!$F$2:$F$9999,'HOURS&amp;CYCLES INPUT'!$C$2:$C$9999,'QUALIFIED EFH'!$C17,'HOURS&amp;CYCLES INPUT'!$D$2:$D$9999,'QUALIFIED EFH'!CZ$4,'HOURS&amp;CYCLES INPUT'!$E$2:$E$9999,'QUALIFIED EFH'!CZ$5))</f>
        <v>0</v>
      </c>
      <c r="DA17" s="476">
        <f>IF(DA$2&lt;&gt;"",IF($C17&lt;&gt;"TBA",DA$2/114,0),SUMIFS('HOURS&amp;CYCLES INPUT'!$F$2:$F$9999,'HOURS&amp;CYCLES INPUT'!$C$2:$C$9999,'QUALIFIED EFH'!$C17,'HOURS&amp;CYCLES INPUT'!$D$2:$D$9999,'QUALIFIED EFH'!DA$4,'HOURS&amp;CYCLES INPUT'!$E$2:$E$9999,'QUALIFIED EFH'!DA$5))</f>
        <v>0</v>
      </c>
      <c r="DB17" s="476">
        <f>IF(DB$2&lt;&gt;"",IF($C17&lt;&gt;"TBA",DB$2/114,0),SUMIFS('HOURS&amp;CYCLES INPUT'!$F$2:$F$9999,'HOURS&amp;CYCLES INPUT'!$C$2:$C$9999,'QUALIFIED EFH'!$C17,'HOURS&amp;CYCLES INPUT'!$D$2:$D$9999,'QUALIFIED EFH'!DB$4,'HOURS&amp;CYCLES INPUT'!$E$2:$E$9999,'QUALIFIED EFH'!DB$5))</f>
        <v>0</v>
      </c>
      <c r="DC17" s="476">
        <f>IF(DC$2&lt;&gt;"",IF($C17&lt;&gt;"TBA",DC$2/114,0),SUMIFS('HOURS&amp;CYCLES INPUT'!$F$2:$F$9999,'HOURS&amp;CYCLES INPUT'!$C$2:$C$9999,'QUALIFIED EFH'!$C17,'HOURS&amp;CYCLES INPUT'!$D$2:$D$9999,'QUALIFIED EFH'!DC$4,'HOURS&amp;CYCLES INPUT'!$E$2:$E$9999,'QUALIFIED EFH'!DC$5))</f>
        <v>0</v>
      </c>
      <c r="DD17" s="476">
        <f>IF(DD$2&lt;&gt;"",IF($C17&lt;&gt;"TBA",DD$2/114,0),SUMIFS('HOURS&amp;CYCLES INPUT'!$F$2:$F$9999,'HOURS&amp;CYCLES INPUT'!$C$2:$C$9999,'QUALIFIED EFH'!$C17,'HOURS&amp;CYCLES INPUT'!$D$2:$D$9999,'QUALIFIED EFH'!DD$4,'HOURS&amp;CYCLES INPUT'!$E$2:$E$9999,'QUALIFIED EFH'!DD$5))</f>
        <v>0</v>
      </c>
      <c r="DE17" s="476">
        <f>IF(DE$2&lt;&gt;"",IF($C17&lt;&gt;"TBA",DE$2/114,0),SUMIFS('HOURS&amp;CYCLES INPUT'!$F$2:$F$9999,'HOURS&amp;CYCLES INPUT'!$C$2:$C$9999,'QUALIFIED EFH'!$C17,'HOURS&amp;CYCLES INPUT'!$D$2:$D$9999,'QUALIFIED EFH'!DE$4,'HOURS&amp;CYCLES INPUT'!$E$2:$E$9999,'QUALIFIED EFH'!DE$5))</f>
        <v>0</v>
      </c>
      <c r="DF17" s="476">
        <f>IF(DF$2&lt;&gt;"",IF($C17&lt;&gt;"TBA",DF$2/114,0),SUMIFS('HOURS&amp;CYCLES INPUT'!$F$2:$F$9999,'HOURS&amp;CYCLES INPUT'!$C$2:$C$9999,'QUALIFIED EFH'!$C17,'HOURS&amp;CYCLES INPUT'!$D$2:$D$9999,'QUALIFIED EFH'!DF$4,'HOURS&amp;CYCLES INPUT'!$E$2:$E$9999,'QUALIFIED EFH'!DF$5))</f>
        <v>0</v>
      </c>
      <c r="DG17" s="476">
        <f>IF(DG$2&lt;&gt;"",IF($C17&lt;&gt;"TBA",DG$2/114,0),SUMIFS('HOURS&amp;CYCLES INPUT'!$F$2:$F$9999,'HOURS&amp;CYCLES INPUT'!$C$2:$C$9999,'QUALIFIED EFH'!$C17,'HOURS&amp;CYCLES INPUT'!$D$2:$D$9999,'QUALIFIED EFH'!DG$4,'HOURS&amp;CYCLES INPUT'!$E$2:$E$9999,'QUALIFIED EFH'!DG$5))</f>
        <v>0</v>
      </c>
      <c r="DH17" s="476">
        <f>IF(DH$2&lt;&gt;"",IF($C17&lt;&gt;"TBA",DH$2/114,0),SUMIFS('HOURS&amp;CYCLES INPUT'!$F$2:$F$9999,'HOURS&amp;CYCLES INPUT'!$C$2:$C$9999,'QUALIFIED EFH'!$C17,'HOURS&amp;CYCLES INPUT'!$D$2:$D$9999,'QUALIFIED EFH'!DH$4,'HOURS&amp;CYCLES INPUT'!$E$2:$E$9999,'QUALIFIED EFH'!DH$5))</f>
        <v>0</v>
      </c>
      <c r="DI17" s="476">
        <f>IF(DI$2&lt;&gt;"",IF($C17&lt;&gt;"TBA",DI$2/114,0),SUMIFS('HOURS&amp;CYCLES INPUT'!$F$2:$F$9999,'HOURS&amp;CYCLES INPUT'!$C$2:$C$9999,'QUALIFIED EFH'!$C17,'HOURS&amp;CYCLES INPUT'!$D$2:$D$9999,'QUALIFIED EFH'!DI$4,'HOURS&amp;CYCLES INPUT'!$E$2:$E$9999,'QUALIFIED EFH'!DI$5))</f>
        <v>0</v>
      </c>
      <c r="DJ17" s="476">
        <f>IF(DJ$2&lt;&gt;"",IF($C17&lt;&gt;"TBA",DJ$2/114,0),SUMIFS('HOURS&amp;CYCLES INPUT'!$F$2:$F$9999,'HOURS&amp;CYCLES INPUT'!$C$2:$C$9999,'QUALIFIED EFH'!$C17,'HOURS&amp;CYCLES INPUT'!$D$2:$D$9999,'QUALIFIED EFH'!DJ$4,'HOURS&amp;CYCLES INPUT'!$E$2:$E$9999,'QUALIFIED EFH'!DJ$5))</f>
        <v>0</v>
      </c>
      <c r="DK17" s="476">
        <f>IF(DK$2&lt;&gt;"",IF($C17&lt;&gt;"TBA",DK$2/114,0),SUMIFS('HOURS&amp;CYCLES INPUT'!$F$2:$F$9999,'HOURS&amp;CYCLES INPUT'!$C$2:$C$9999,'QUALIFIED EFH'!$C17,'HOURS&amp;CYCLES INPUT'!$D$2:$D$9999,'QUALIFIED EFH'!DK$4,'HOURS&amp;CYCLES INPUT'!$E$2:$E$9999,'QUALIFIED EFH'!DK$5))</f>
        <v>0</v>
      </c>
      <c r="DL17" s="476">
        <f>IF(DL$2&lt;&gt;"",IF($C17&lt;&gt;"TBA",DL$2/114,0),SUMIFS('HOURS&amp;CYCLES INPUT'!$F$2:$F$9999,'HOURS&amp;CYCLES INPUT'!$C$2:$C$9999,'QUALIFIED EFH'!$C17,'HOURS&amp;CYCLES INPUT'!$D$2:$D$9999,'QUALIFIED EFH'!DL$4,'HOURS&amp;CYCLES INPUT'!$E$2:$E$9999,'QUALIFIED EFH'!DL$5))</f>
        <v>0</v>
      </c>
      <c r="DM17" s="476">
        <f>IF(DM$2&lt;&gt;"",IF($C17&lt;&gt;"TBA",DM$2/114,0),SUMIFS('HOURS&amp;CYCLES INPUT'!$F$2:$F$9999,'HOURS&amp;CYCLES INPUT'!$C$2:$C$9999,'QUALIFIED EFH'!$C17,'HOURS&amp;CYCLES INPUT'!$D$2:$D$9999,'QUALIFIED EFH'!DM$4,'HOURS&amp;CYCLES INPUT'!$E$2:$E$9999,'QUALIFIED EFH'!DM$5))</f>
        <v>0</v>
      </c>
      <c r="DN17" s="476">
        <f>IF(DN$2&lt;&gt;"",IF($C17&lt;&gt;"TBA",DN$2/114,0),SUMIFS('HOURS&amp;CYCLES INPUT'!$F$2:$F$9999,'HOURS&amp;CYCLES INPUT'!$C$2:$C$9999,'QUALIFIED EFH'!$C17,'HOURS&amp;CYCLES INPUT'!$D$2:$D$9999,'QUALIFIED EFH'!DN$4,'HOURS&amp;CYCLES INPUT'!$E$2:$E$9999,'QUALIFIED EFH'!DN$5))</f>
        <v>0</v>
      </c>
      <c r="DO17" s="476">
        <f>IF(DO$2&lt;&gt;"",IF($C17&lt;&gt;"TBA",DO$2/114,0),SUMIFS('HOURS&amp;CYCLES INPUT'!$F$2:$F$9999,'HOURS&amp;CYCLES INPUT'!$C$2:$C$9999,'QUALIFIED EFH'!$C17,'HOURS&amp;CYCLES INPUT'!$D$2:$D$9999,'QUALIFIED EFH'!DO$4,'HOURS&amp;CYCLES INPUT'!$E$2:$E$9999,'QUALIFIED EFH'!DO$5))</f>
        <v>0</v>
      </c>
      <c r="DP17" s="476">
        <f>IF(DP$2&lt;&gt;"",IF($C17&lt;&gt;"TBA",DP$2/114,0),SUMIFS('HOURS&amp;CYCLES INPUT'!$F$2:$F$9999,'HOURS&amp;CYCLES INPUT'!$C$2:$C$9999,'QUALIFIED EFH'!$C17,'HOURS&amp;CYCLES INPUT'!$D$2:$D$9999,'QUALIFIED EFH'!DP$4,'HOURS&amp;CYCLES INPUT'!$E$2:$E$9999,'QUALIFIED EFH'!DP$5))</f>
        <v>0</v>
      </c>
      <c r="DQ17" s="476">
        <f>IF(DQ$2&lt;&gt;"",IF($C17&lt;&gt;"TBA",DQ$2/114,0),SUMIFS('HOURS&amp;CYCLES INPUT'!$F$2:$F$9999,'HOURS&amp;CYCLES INPUT'!$C$2:$C$9999,'QUALIFIED EFH'!$C17,'HOURS&amp;CYCLES INPUT'!$D$2:$D$9999,'QUALIFIED EFH'!DQ$4,'HOURS&amp;CYCLES INPUT'!$E$2:$E$9999,'QUALIFIED EFH'!DQ$5))</f>
        <v>0</v>
      </c>
      <c r="DR17" s="476">
        <f>IF(DR$2&lt;&gt;"",IF($C17&lt;&gt;"TBA",DR$2/114,0),SUMIFS('HOURS&amp;CYCLES INPUT'!$F$2:$F$9999,'HOURS&amp;CYCLES INPUT'!$C$2:$C$9999,'QUALIFIED EFH'!$C17,'HOURS&amp;CYCLES INPUT'!$D$2:$D$9999,'QUALIFIED EFH'!DR$4,'HOURS&amp;CYCLES INPUT'!$E$2:$E$9999,'QUALIFIED EFH'!DR$5))</f>
        <v>0</v>
      </c>
      <c r="DS17" s="476">
        <f>IF(DS$2&lt;&gt;"",IF($C17&lt;&gt;"TBA",DS$2/114,0),SUMIFS('HOURS&amp;CYCLES INPUT'!$F$2:$F$9999,'HOURS&amp;CYCLES INPUT'!$C$2:$C$9999,'QUALIFIED EFH'!$C17,'HOURS&amp;CYCLES INPUT'!$D$2:$D$9999,'QUALIFIED EFH'!DS$4,'HOURS&amp;CYCLES INPUT'!$E$2:$E$9999,'QUALIFIED EFH'!DS$5))</f>
        <v>0</v>
      </c>
      <c r="DT17" s="476">
        <f>IF(DT$2&lt;&gt;"",IF($C17&lt;&gt;"TBA",DT$2/114,0),SUMIFS('HOURS&amp;CYCLES INPUT'!$F$2:$F$9999,'HOURS&amp;CYCLES INPUT'!$C$2:$C$9999,'QUALIFIED EFH'!$C17,'HOURS&amp;CYCLES INPUT'!$D$2:$D$9999,'QUALIFIED EFH'!DT$4,'HOURS&amp;CYCLES INPUT'!$E$2:$E$9999,'QUALIFIED EFH'!DT$5))</f>
        <v>0</v>
      </c>
      <c r="DU17" s="476">
        <f>IF(DU$2&lt;&gt;"",IF($C17&lt;&gt;"TBA",DU$2/114,0),SUMIFS('HOURS&amp;CYCLES INPUT'!$F$2:$F$9999,'HOURS&amp;CYCLES INPUT'!$C$2:$C$9999,'QUALIFIED EFH'!$C17,'HOURS&amp;CYCLES INPUT'!$D$2:$D$9999,'QUALIFIED EFH'!DU$4,'HOURS&amp;CYCLES INPUT'!$E$2:$E$9999,'QUALIFIED EFH'!DU$5))</f>
        <v>0</v>
      </c>
      <c r="DV17" s="476">
        <f>IF(DV$2&lt;&gt;"",IF($C17&lt;&gt;"TBA",DV$2/114,0),SUMIFS('HOURS&amp;CYCLES INPUT'!$F$2:$F$9999,'HOURS&amp;CYCLES INPUT'!$C$2:$C$9999,'QUALIFIED EFH'!$C17,'HOURS&amp;CYCLES INPUT'!$D$2:$D$9999,'QUALIFIED EFH'!DV$4,'HOURS&amp;CYCLES INPUT'!$E$2:$E$9999,'QUALIFIED EFH'!DV$5))</f>
        <v>0</v>
      </c>
      <c r="DW17" s="476">
        <f>IF(DW$2&lt;&gt;"",IF($C17&lt;&gt;"TBA",DW$2/114,0),SUMIFS('HOURS&amp;CYCLES INPUT'!$F$2:$F$9999,'HOURS&amp;CYCLES INPUT'!$C$2:$C$9999,'QUALIFIED EFH'!$C17,'HOURS&amp;CYCLES INPUT'!$D$2:$D$9999,'QUALIFIED EFH'!DW$4,'HOURS&amp;CYCLES INPUT'!$E$2:$E$9999,'QUALIFIED EFH'!DW$5))</f>
        <v>0</v>
      </c>
      <c r="DX17" s="476">
        <f>IF(DX$2&lt;&gt;"",IF($C17&lt;&gt;"TBA",DX$2/114,0),SUMIFS('HOURS&amp;CYCLES INPUT'!$F$2:$F$9999,'HOURS&amp;CYCLES INPUT'!$C$2:$C$9999,'QUALIFIED EFH'!$C17,'HOURS&amp;CYCLES INPUT'!$D$2:$D$9999,'QUALIFIED EFH'!DX$4,'HOURS&amp;CYCLES INPUT'!$E$2:$E$9999,'QUALIFIED EFH'!DX$5))</f>
        <v>0</v>
      </c>
      <c r="DY17" s="476">
        <f>IF(DY$2&lt;&gt;"",IF($C17&lt;&gt;"TBA",DY$2/114,0),SUMIFS('HOURS&amp;CYCLES INPUT'!$F$2:$F$9999,'HOURS&amp;CYCLES INPUT'!$C$2:$C$9999,'QUALIFIED EFH'!$C17,'HOURS&amp;CYCLES INPUT'!$D$2:$D$9999,'QUALIFIED EFH'!DY$4,'HOURS&amp;CYCLES INPUT'!$E$2:$E$9999,'QUALIFIED EFH'!DY$5))</f>
        <v>0</v>
      </c>
      <c r="DZ17" s="476">
        <f>IF(DZ$2&lt;&gt;"",IF($C17&lt;&gt;"TBA",DZ$2/114,0),SUMIFS('HOURS&amp;CYCLES INPUT'!$F$2:$F$9999,'HOURS&amp;CYCLES INPUT'!$C$2:$C$9999,'QUALIFIED EFH'!$C17,'HOURS&amp;CYCLES INPUT'!$D$2:$D$9999,'QUALIFIED EFH'!DZ$4,'HOURS&amp;CYCLES INPUT'!$E$2:$E$9999,'QUALIFIED EFH'!DZ$5))</f>
        <v>0</v>
      </c>
      <c r="EA17" s="476">
        <f>IF(EA$2&lt;&gt;"",IF($C17&lt;&gt;"TBA",EA$2/114,0),SUMIFS('HOURS&amp;CYCLES INPUT'!$F$2:$F$9999,'HOURS&amp;CYCLES INPUT'!$C$2:$C$9999,'QUALIFIED EFH'!$C17,'HOURS&amp;CYCLES INPUT'!$D$2:$D$9999,'QUALIFIED EFH'!EA$4,'HOURS&amp;CYCLES INPUT'!$E$2:$E$9999,'QUALIFIED EFH'!EA$5))</f>
        <v>0</v>
      </c>
      <c r="EB17" s="476">
        <f>IF(EB$2&lt;&gt;"",IF($C17&lt;&gt;"TBA",EB$2/114,0),SUMIFS('HOURS&amp;CYCLES INPUT'!$F$2:$F$9999,'HOURS&amp;CYCLES INPUT'!$C$2:$C$9999,'QUALIFIED EFH'!$C17,'HOURS&amp;CYCLES INPUT'!$D$2:$D$9999,'QUALIFIED EFH'!EB$4,'HOURS&amp;CYCLES INPUT'!$E$2:$E$9999,'QUALIFIED EFH'!EB$5))</f>
        <v>0</v>
      </c>
      <c r="EC17" s="476">
        <f>IF(EC$2&lt;&gt;"",IF($C17&lt;&gt;"TBA",EC$2/114,0),SUMIFS('HOURS&amp;CYCLES INPUT'!$F$2:$F$9999,'HOURS&amp;CYCLES INPUT'!$C$2:$C$9999,'QUALIFIED EFH'!$C17,'HOURS&amp;CYCLES INPUT'!$D$2:$D$9999,'QUALIFIED EFH'!EC$4,'HOURS&amp;CYCLES INPUT'!$E$2:$E$9999,'QUALIFIED EFH'!EC$5))</f>
        <v>0</v>
      </c>
      <c r="ED17" s="476">
        <f>IF(ED$2&lt;&gt;"",IF($C17&lt;&gt;"TBA",ED$2/114,0),SUMIFS('HOURS&amp;CYCLES INPUT'!$F$2:$F$9999,'HOURS&amp;CYCLES INPUT'!$C$2:$C$9999,'QUALIFIED EFH'!$C17,'HOURS&amp;CYCLES INPUT'!$D$2:$D$9999,'QUALIFIED EFH'!ED$4,'HOURS&amp;CYCLES INPUT'!$E$2:$E$9999,'QUALIFIED EFH'!ED$5))</f>
        <v>0</v>
      </c>
      <c r="EE17" s="476">
        <f>IF(EE$2&lt;&gt;"",IF($C17&lt;&gt;"TBA",EE$2/114,0),SUMIFS('HOURS&amp;CYCLES INPUT'!$F$2:$F$9999,'HOURS&amp;CYCLES INPUT'!$C$2:$C$9999,'QUALIFIED EFH'!$C17,'HOURS&amp;CYCLES INPUT'!$D$2:$D$9999,'QUALIFIED EFH'!EE$4,'HOURS&amp;CYCLES INPUT'!$E$2:$E$9999,'QUALIFIED EFH'!EE$5))</f>
        <v>0</v>
      </c>
      <c r="EF17" s="476">
        <f>IF(EF$2&lt;&gt;"",IF($C17&lt;&gt;"TBA",EF$2/114,0),SUMIFS('HOURS&amp;CYCLES INPUT'!$F$2:$F$9999,'HOURS&amp;CYCLES INPUT'!$C$2:$C$9999,'QUALIFIED EFH'!$C17,'HOURS&amp;CYCLES INPUT'!$D$2:$D$9999,'QUALIFIED EFH'!EF$4,'HOURS&amp;CYCLES INPUT'!$E$2:$E$9999,'QUALIFIED EFH'!EF$5))</f>
        <v>0</v>
      </c>
      <c r="EG17" s="476">
        <f>IF(EG$2&lt;&gt;"",IF($C17&lt;&gt;"TBA",EG$2/114,0),SUMIFS('HOURS&amp;CYCLES INPUT'!$F$2:$F$9999,'HOURS&amp;CYCLES INPUT'!$C$2:$C$9999,'QUALIFIED EFH'!$C17,'HOURS&amp;CYCLES INPUT'!$D$2:$D$9999,'QUALIFIED EFH'!EG$4,'HOURS&amp;CYCLES INPUT'!$E$2:$E$9999,'QUALIFIED EFH'!EG$5))</f>
        <v>0</v>
      </c>
      <c r="EH17" s="476">
        <f>IF(EH$2&lt;&gt;"",IF($C17&lt;&gt;"TBA",EH$2/114,0),SUMIFS('HOURS&amp;CYCLES INPUT'!$F$2:$F$9999,'HOURS&amp;CYCLES INPUT'!$C$2:$C$9999,'QUALIFIED EFH'!$C17,'HOURS&amp;CYCLES INPUT'!$D$2:$D$9999,'QUALIFIED EFH'!EH$4,'HOURS&amp;CYCLES INPUT'!$E$2:$E$9999,'QUALIFIED EFH'!EH$5))</f>
        <v>0</v>
      </c>
      <c r="EI17" s="476">
        <f>IF(EI$2&lt;&gt;"",IF($C17&lt;&gt;"TBA",EI$2/114,0),SUMIFS('HOURS&amp;CYCLES INPUT'!$F$2:$F$9999,'HOURS&amp;CYCLES INPUT'!$C$2:$C$9999,'QUALIFIED EFH'!$C17,'HOURS&amp;CYCLES INPUT'!$D$2:$D$9999,'QUALIFIED EFH'!EI$4,'HOURS&amp;CYCLES INPUT'!$E$2:$E$9999,'QUALIFIED EFH'!EI$5))</f>
        <v>0</v>
      </c>
      <c r="EJ17" s="476">
        <f>IF(EJ$2&lt;&gt;"",IF($C17&lt;&gt;"TBA",EJ$2/114,0),SUMIFS('HOURS&amp;CYCLES INPUT'!$F$2:$F$9999,'HOURS&amp;CYCLES INPUT'!$C$2:$C$9999,'QUALIFIED EFH'!$C17,'HOURS&amp;CYCLES INPUT'!$D$2:$D$9999,'QUALIFIED EFH'!EJ$4,'HOURS&amp;CYCLES INPUT'!$E$2:$E$9999,'QUALIFIED EFH'!EJ$5))</f>
        <v>0</v>
      </c>
      <c r="EK17" s="476">
        <f>IF(EK$2&lt;&gt;"",IF($C17&lt;&gt;"TBA",EK$2/114,0),SUMIFS('HOURS&amp;CYCLES INPUT'!$F$2:$F$9999,'HOURS&amp;CYCLES INPUT'!$C$2:$C$9999,'QUALIFIED EFH'!$C17,'HOURS&amp;CYCLES INPUT'!$D$2:$D$9999,'QUALIFIED EFH'!EK$4,'HOURS&amp;CYCLES INPUT'!$E$2:$E$9999,'QUALIFIED EFH'!EK$5))</f>
        <v>0</v>
      </c>
      <c r="EL17" s="476">
        <f>IF(EL$2&lt;&gt;"",IF($C17&lt;&gt;"TBA",EL$2/114,0),SUMIFS('HOURS&amp;CYCLES INPUT'!$F$2:$F$9999,'HOURS&amp;CYCLES INPUT'!$C$2:$C$9999,'QUALIFIED EFH'!$C17,'HOURS&amp;CYCLES INPUT'!$D$2:$D$9999,'QUALIFIED EFH'!EL$4,'HOURS&amp;CYCLES INPUT'!$E$2:$E$9999,'QUALIFIED EFH'!EL$5))</f>
        <v>0</v>
      </c>
      <c r="EM17" s="476">
        <f>IF(EM$2&lt;&gt;"",IF($C17&lt;&gt;"TBA",EM$2/114,0),SUMIFS('HOURS&amp;CYCLES INPUT'!$F$2:$F$9999,'HOURS&amp;CYCLES INPUT'!$C$2:$C$9999,'QUALIFIED EFH'!$C17,'HOURS&amp;CYCLES INPUT'!$D$2:$D$9999,'QUALIFIED EFH'!EM$4,'HOURS&amp;CYCLES INPUT'!$E$2:$E$9999,'QUALIFIED EFH'!EM$5))</f>
        <v>0</v>
      </c>
      <c r="EN17" s="476">
        <f>IF(EN$2&lt;&gt;"",IF($C17&lt;&gt;"TBA",EN$2/114,0),SUMIFS('HOURS&amp;CYCLES INPUT'!$F$2:$F$9999,'HOURS&amp;CYCLES INPUT'!$C$2:$C$9999,'QUALIFIED EFH'!$C17,'HOURS&amp;CYCLES INPUT'!$D$2:$D$9999,'QUALIFIED EFH'!EN$4,'HOURS&amp;CYCLES INPUT'!$E$2:$E$9999,'QUALIFIED EFH'!EN$5))</f>
        <v>0</v>
      </c>
      <c r="EO17" s="476">
        <f>IF(EO$2&lt;&gt;"",IF($C17&lt;&gt;"TBA",EO$2/114,0),SUMIFS('HOURS&amp;CYCLES INPUT'!$F$2:$F$9999,'HOURS&amp;CYCLES INPUT'!$C$2:$C$9999,'QUALIFIED EFH'!$C17,'HOURS&amp;CYCLES INPUT'!$D$2:$D$9999,'QUALIFIED EFH'!EO$4,'HOURS&amp;CYCLES INPUT'!$E$2:$E$9999,'QUALIFIED EFH'!EO$5))</f>
        <v>0</v>
      </c>
      <c r="EP17" s="476">
        <f>IF(EP$2&lt;&gt;"",IF($C17&lt;&gt;"TBA",EP$2/114,0),SUMIFS('HOURS&amp;CYCLES INPUT'!$F$2:$F$9999,'HOURS&amp;CYCLES INPUT'!$C$2:$C$9999,'QUALIFIED EFH'!$C17,'HOURS&amp;CYCLES INPUT'!$D$2:$D$9999,'QUALIFIED EFH'!EP$4,'HOURS&amp;CYCLES INPUT'!$E$2:$E$9999,'QUALIFIED EFH'!EP$5))</f>
        <v>0</v>
      </c>
      <c r="EQ17" s="476">
        <f>IF(EQ$2&lt;&gt;"",IF($C17&lt;&gt;"TBA",EQ$2/114,0),SUMIFS('HOURS&amp;CYCLES INPUT'!$F$2:$F$9999,'HOURS&amp;CYCLES INPUT'!$C$2:$C$9999,'QUALIFIED EFH'!$C17,'HOURS&amp;CYCLES INPUT'!$D$2:$D$9999,'QUALIFIED EFH'!EQ$4,'HOURS&amp;CYCLES INPUT'!$E$2:$E$9999,'QUALIFIED EFH'!EQ$5))</f>
        <v>0</v>
      </c>
      <c r="ER17" s="476">
        <f>IF(ER$2&lt;&gt;"",IF($C17&lt;&gt;"TBA",ER$2/114,0),SUMIFS('HOURS&amp;CYCLES INPUT'!$F$2:$F$9999,'HOURS&amp;CYCLES INPUT'!$C$2:$C$9999,'QUALIFIED EFH'!$C17,'HOURS&amp;CYCLES INPUT'!$D$2:$D$9999,'QUALIFIED EFH'!ER$4,'HOURS&amp;CYCLES INPUT'!$E$2:$E$9999,'QUALIFIED EFH'!ER$5))</f>
        <v>0</v>
      </c>
      <c r="ES17" s="476">
        <f>IF(ES$2&lt;&gt;"",IF($C17&lt;&gt;"TBA",ES$2/114,0),SUMIFS('HOURS&amp;CYCLES INPUT'!$F$2:$F$9999,'HOURS&amp;CYCLES INPUT'!$C$2:$C$9999,'QUALIFIED EFH'!$C17,'HOURS&amp;CYCLES INPUT'!$D$2:$D$9999,'QUALIFIED EFH'!ES$4,'HOURS&amp;CYCLES INPUT'!$E$2:$E$9999,'QUALIFIED EFH'!ES$5))</f>
        <v>0</v>
      </c>
      <c r="ET17" s="476">
        <f>IF(ET$2&lt;&gt;"",IF($C17&lt;&gt;"TBA",ET$2/114,0),SUMIFS('HOURS&amp;CYCLES INPUT'!$F$2:$F$9999,'HOURS&amp;CYCLES INPUT'!$C$2:$C$9999,'QUALIFIED EFH'!$C17,'HOURS&amp;CYCLES INPUT'!$D$2:$D$9999,'QUALIFIED EFH'!ET$4,'HOURS&amp;CYCLES INPUT'!$E$2:$E$9999,'QUALIFIED EFH'!ET$5))</f>
        <v>0</v>
      </c>
      <c r="EU17" s="476">
        <f>IF(EU$2&lt;&gt;"",IF($C17&lt;&gt;"TBA",EU$2/114,0),SUMIFS('HOURS&amp;CYCLES INPUT'!$F$2:$F$9999,'HOURS&amp;CYCLES INPUT'!$C$2:$C$9999,'QUALIFIED EFH'!$C17,'HOURS&amp;CYCLES INPUT'!$D$2:$D$9999,'QUALIFIED EFH'!EU$4,'HOURS&amp;CYCLES INPUT'!$E$2:$E$9999,'QUALIFIED EFH'!EU$5))</f>
        <v>0</v>
      </c>
      <c r="EV17" s="476">
        <f>IF(EV$2&lt;&gt;"",IF($C17&lt;&gt;"TBA",EV$2/114,0),SUMIFS('HOURS&amp;CYCLES INPUT'!$F$2:$F$9999,'HOURS&amp;CYCLES INPUT'!$C$2:$C$9999,'QUALIFIED EFH'!$C17,'HOURS&amp;CYCLES INPUT'!$D$2:$D$9999,'QUALIFIED EFH'!EV$4,'HOURS&amp;CYCLES INPUT'!$E$2:$E$9999,'QUALIFIED EFH'!EV$5))</f>
        <v>0</v>
      </c>
      <c r="EW17" s="476">
        <f>IF(EW$2&lt;&gt;"",IF($C17&lt;&gt;"TBA",EW$2/114,0),SUMIFS('HOURS&amp;CYCLES INPUT'!$F$2:$F$9999,'HOURS&amp;CYCLES INPUT'!$C$2:$C$9999,'QUALIFIED EFH'!$C17,'HOURS&amp;CYCLES INPUT'!$D$2:$D$9999,'QUALIFIED EFH'!EW$4,'HOURS&amp;CYCLES INPUT'!$E$2:$E$9999,'QUALIFIED EFH'!EW$5))</f>
        <v>0</v>
      </c>
      <c r="EX17" s="476">
        <f>IF(EX$2&lt;&gt;"",IF($C17&lt;&gt;"TBA",EX$2/114,0),SUMIFS('HOURS&amp;CYCLES INPUT'!$F$2:$F$9999,'HOURS&amp;CYCLES INPUT'!$C$2:$C$9999,'QUALIFIED EFH'!$C17,'HOURS&amp;CYCLES INPUT'!$D$2:$D$9999,'QUALIFIED EFH'!EX$4,'HOURS&amp;CYCLES INPUT'!$E$2:$E$9999,'QUALIFIED EFH'!EX$5))</f>
        <v>0</v>
      </c>
      <c r="EY17" s="476">
        <f>IF(EY$2&lt;&gt;"",IF($C17&lt;&gt;"TBA",EY$2/114,0),SUMIFS('HOURS&amp;CYCLES INPUT'!$F$2:$F$9999,'HOURS&amp;CYCLES INPUT'!$C$2:$C$9999,'QUALIFIED EFH'!$C17,'HOURS&amp;CYCLES INPUT'!$D$2:$D$9999,'QUALIFIED EFH'!EY$4,'HOURS&amp;CYCLES INPUT'!$E$2:$E$9999,'QUALIFIED EFH'!EY$5))</f>
        <v>0</v>
      </c>
      <c r="EZ17" s="476">
        <f>IF(EZ$2&lt;&gt;"",IF($C17&lt;&gt;"TBA",EZ$2/114,0),SUMIFS('HOURS&amp;CYCLES INPUT'!$F$2:$F$9999,'HOURS&amp;CYCLES INPUT'!$C$2:$C$9999,'QUALIFIED EFH'!$C17,'HOURS&amp;CYCLES INPUT'!$D$2:$D$9999,'QUALIFIED EFH'!EZ$4,'HOURS&amp;CYCLES INPUT'!$E$2:$E$9999,'QUALIFIED EFH'!EZ$5))</f>
        <v>0</v>
      </c>
      <c r="FA17" s="476">
        <f>IF(FA$2&lt;&gt;"",IF($C17&lt;&gt;"TBA",FA$2/114,0),SUMIFS('HOURS&amp;CYCLES INPUT'!$F$2:$F$9999,'HOURS&amp;CYCLES INPUT'!$C$2:$C$9999,'QUALIFIED EFH'!$C17,'HOURS&amp;CYCLES INPUT'!$D$2:$D$9999,'QUALIFIED EFH'!FA$4,'HOURS&amp;CYCLES INPUT'!$E$2:$E$9999,'QUALIFIED EFH'!FA$5))</f>
        <v>0</v>
      </c>
      <c r="FB17" s="476">
        <f>IF(FB$2&lt;&gt;"",IF($C17&lt;&gt;"TBA",FB$2/114,0),SUMIFS('HOURS&amp;CYCLES INPUT'!$F$2:$F$9999,'HOURS&amp;CYCLES INPUT'!$C$2:$C$9999,'QUALIFIED EFH'!$C17,'HOURS&amp;CYCLES INPUT'!$D$2:$D$9999,'QUALIFIED EFH'!FB$4,'HOURS&amp;CYCLES INPUT'!$E$2:$E$9999,'QUALIFIED EFH'!FB$5))</f>
        <v>0</v>
      </c>
      <c r="FC17" s="476">
        <f>IF(FC$2&lt;&gt;"",IF($C17&lt;&gt;"TBA",FC$2/114,0),SUMIFS('HOURS&amp;CYCLES INPUT'!$F$2:$F$9999,'HOURS&amp;CYCLES INPUT'!$C$2:$C$9999,'QUALIFIED EFH'!$C17,'HOURS&amp;CYCLES INPUT'!$D$2:$D$9999,'QUALIFIED EFH'!FC$4,'HOURS&amp;CYCLES INPUT'!$E$2:$E$9999,'QUALIFIED EFH'!FC$5))</f>
        <v>0</v>
      </c>
      <c r="FD17" s="476">
        <f>IF(FD$2&lt;&gt;"",IF($C17&lt;&gt;"TBA",FD$2/114,0),SUMIFS('HOURS&amp;CYCLES INPUT'!$F$2:$F$9999,'HOURS&amp;CYCLES INPUT'!$C$2:$C$9999,'QUALIFIED EFH'!$C17,'HOURS&amp;CYCLES INPUT'!$D$2:$D$9999,'QUALIFIED EFH'!FD$4,'HOURS&amp;CYCLES INPUT'!$E$2:$E$9999,'QUALIFIED EFH'!FD$5))</f>
        <v>0</v>
      </c>
      <c r="FE17" s="476">
        <f>IF(FE$2&lt;&gt;"",IF($C17&lt;&gt;"TBA",FE$2/114,0),SUMIFS('HOURS&amp;CYCLES INPUT'!$F$2:$F$9999,'HOURS&amp;CYCLES INPUT'!$C$2:$C$9999,'QUALIFIED EFH'!$C17,'HOURS&amp;CYCLES INPUT'!$D$2:$D$9999,'QUALIFIED EFH'!FE$4,'HOURS&amp;CYCLES INPUT'!$E$2:$E$9999,'QUALIFIED EFH'!FE$5))</f>
        <v>0</v>
      </c>
      <c r="FF17" s="476">
        <f>IF(FF$2&lt;&gt;"",IF($C17&lt;&gt;"TBA",FF$2/114,0),SUMIFS('HOURS&amp;CYCLES INPUT'!$F$2:$F$9999,'HOURS&amp;CYCLES INPUT'!$C$2:$C$9999,'QUALIFIED EFH'!$C17,'HOURS&amp;CYCLES INPUT'!$D$2:$D$9999,'QUALIFIED EFH'!FF$4,'HOURS&amp;CYCLES INPUT'!$E$2:$E$9999,'QUALIFIED EFH'!FF$5))</f>
        <v>0</v>
      </c>
      <c r="FG17" s="476">
        <f>IF(FG$2&lt;&gt;"",IF($C17&lt;&gt;"TBA",FG$2/114,0),SUMIFS('HOURS&amp;CYCLES INPUT'!$F$2:$F$9999,'HOURS&amp;CYCLES INPUT'!$C$2:$C$9999,'QUALIFIED EFH'!$C17,'HOURS&amp;CYCLES INPUT'!$D$2:$D$9999,'QUALIFIED EFH'!FG$4,'HOURS&amp;CYCLES INPUT'!$E$2:$E$9999,'QUALIFIED EFH'!FG$5))</f>
        <v>0</v>
      </c>
      <c r="FH17" s="476">
        <f>IF(FH$2&lt;&gt;"",IF($C17&lt;&gt;"TBA",FH$2/114,0),SUMIFS('HOURS&amp;CYCLES INPUT'!$F$2:$F$9999,'HOURS&amp;CYCLES INPUT'!$C$2:$C$9999,'QUALIFIED EFH'!$C17,'HOURS&amp;CYCLES INPUT'!$D$2:$D$9999,'QUALIFIED EFH'!FH$4,'HOURS&amp;CYCLES INPUT'!$E$2:$E$9999,'QUALIFIED EFH'!FH$5))</f>
        <v>0</v>
      </c>
      <c r="FI17" s="476">
        <f>IF(FI$2&lt;&gt;"",IF($C17&lt;&gt;"TBA",FI$2/114,0),SUMIFS('HOURS&amp;CYCLES INPUT'!$F$2:$F$9999,'HOURS&amp;CYCLES INPUT'!$C$2:$C$9999,'QUALIFIED EFH'!$C17,'HOURS&amp;CYCLES INPUT'!$D$2:$D$9999,'QUALIFIED EFH'!FI$4,'HOURS&amp;CYCLES INPUT'!$E$2:$E$9999,'QUALIFIED EFH'!FI$5))</f>
        <v>0</v>
      </c>
      <c r="FJ17" s="476">
        <f>IF(FJ$2&lt;&gt;"",IF($C17&lt;&gt;"TBA",FJ$2/114,0),SUMIFS('HOURS&amp;CYCLES INPUT'!$F$2:$F$9999,'HOURS&amp;CYCLES INPUT'!$C$2:$C$9999,'QUALIFIED EFH'!$C17,'HOURS&amp;CYCLES INPUT'!$D$2:$D$9999,'QUALIFIED EFH'!FJ$4,'HOURS&amp;CYCLES INPUT'!$E$2:$E$9999,'QUALIFIED EFH'!FJ$5))</f>
        <v>0</v>
      </c>
      <c r="FK17" s="476">
        <f>IF(FK$2&lt;&gt;"",IF($C17&lt;&gt;"TBA",FK$2/114,0),SUMIFS('HOURS&amp;CYCLES INPUT'!$F$2:$F$9999,'HOURS&amp;CYCLES INPUT'!$C$2:$C$9999,'QUALIFIED EFH'!$C17,'HOURS&amp;CYCLES INPUT'!$D$2:$D$9999,'QUALIFIED EFH'!FK$4,'HOURS&amp;CYCLES INPUT'!$E$2:$E$9999,'QUALIFIED EFH'!FK$5))</f>
        <v>0</v>
      </c>
      <c r="FL17" s="476">
        <f>IF(FL$2&lt;&gt;"",IF($C17&lt;&gt;"TBA",FL$2/114,0),SUMIFS('HOURS&amp;CYCLES INPUT'!$F$2:$F$9999,'HOURS&amp;CYCLES INPUT'!$C$2:$C$9999,'QUALIFIED EFH'!$C17,'HOURS&amp;CYCLES INPUT'!$D$2:$D$9999,'QUALIFIED EFH'!FL$4,'HOURS&amp;CYCLES INPUT'!$E$2:$E$9999,'QUALIFIED EFH'!FL$5))</f>
        <v>0</v>
      </c>
      <c r="FM17" s="476">
        <f>IF(FM$2&lt;&gt;"",IF($C17&lt;&gt;"TBA",FM$2/114,0),SUMIFS('HOURS&amp;CYCLES INPUT'!$F$2:$F$9999,'HOURS&amp;CYCLES INPUT'!$C$2:$C$9999,'QUALIFIED EFH'!$C17,'HOURS&amp;CYCLES INPUT'!$D$2:$D$9999,'QUALIFIED EFH'!FM$4,'HOURS&amp;CYCLES INPUT'!$E$2:$E$9999,'QUALIFIED EFH'!FM$5))</f>
        <v>0</v>
      </c>
      <c r="FN17" s="476">
        <f>IF(FN$2&lt;&gt;"",IF($C17&lt;&gt;"TBA",FN$2/114,0),SUMIFS('HOURS&amp;CYCLES INPUT'!$F$2:$F$9999,'HOURS&amp;CYCLES INPUT'!$C$2:$C$9999,'QUALIFIED EFH'!$C17,'HOURS&amp;CYCLES INPUT'!$D$2:$D$9999,'QUALIFIED EFH'!FN$4,'HOURS&amp;CYCLES INPUT'!$E$2:$E$9999,'QUALIFIED EFH'!FN$5))</f>
        <v>0</v>
      </c>
      <c r="FO17" s="476">
        <f>IF(FO$2&lt;&gt;"",IF($C17&lt;&gt;"TBA",FO$2/114,0),SUMIFS('HOURS&amp;CYCLES INPUT'!$F$2:$F$9999,'HOURS&amp;CYCLES INPUT'!$C$2:$C$9999,'QUALIFIED EFH'!$C17,'HOURS&amp;CYCLES INPUT'!$D$2:$D$9999,'QUALIFIED EFH'!FO$4,'HOURS&amp;CYCLES INPUT'!$E$2:$E$9999,'QUALIFIED EFH'!FO$5))</f>
        <v>0</v>
      </c>
      <c r="FP17" s="476">
        <f>IF(FP$2&lt;&gt;"",IF($C17&lt;&gt;"TBA",FP$2/114,0),SUMIFS('HOURS&amp;CYCLES INPUT'!$F$2:$F$9999,'HOURS&amp;CYCLES INPUT'!$C$2:$C$9999,'QUALIFIED EFH'!$C17,'HOURS&amp;CYCLES INPUT'!$D$2:$D$9999,'QUALIFIED EFH'!FP$4,'HOURS&amp;CYCLES INPUT'!$E$2:$E$9999,'QUALIFIED EFH'!FP$5))</f>
        <v>0</v>
      </c>
      <c r="FQ17" s="476">
        <f>IF(FQ$2&lt;&gt;"",IF($C17&lt;&gt;"TBA",FQ$2/114,0),SUMIFS('HOURS&amp;CYCLES INPUT'!$F$2:$F$9999,'HOURS&amp;CYCLES INPUT'!$C$2:$C$9999,'QUALIFIED EFH'!$C17,'HOURS&amp;CYCLES INPUT'!$D$2:$D$9999,'QUALIFIED EFH'!FQ$4,'HOURS&amp;CYCLES INPUT'!$E$2:$E$9999,'QUALIFIED EFH'!FQ$5))</f>
        <v>0</v>
      </c>
      <c r="FR17" s="476">
        <f>IF(FR$2&lt;&gt;"",IF($C17&lt;&gt;"TBA",FR$2/114,0),SUMIFS('HOURS&amp;CYCLES INPUT'!$F$2:$F$9999,'HOURS&amp;CYCLES INPUT'!$C$2:$C$9999,'QUALIFIED EFH'!$C17,'HOURS&amp;CYCLES INPUT'!$D$2:$D$9999,'QUALIFIED EFH'!FR$4,'HOURS&amp;CYCLES INPUT'!$E$2:$E$9999,'QUALIFIED EFH'!FR$5))</f>
        <v>0</v>
      </c>
      <c r="FS17" s="476">
        <f>IF(FS$2&lt;&gt;"",IF($C17&lt;&gt;"TBA",FS$2/114,0),SUMIFS('HOURS&amp;CYCLES INPUT'!$F$2:$F$9999,'HOURS&amp;CYCLES INPUT'!$C$2:$C$9999,'QUALIFIED EFH'!$C17,'HOURS&amp;CYCLES INPUT'!$D$2:$D$9999,'QUALIFIED EFH'!FS$4,'HOURS&amp;CYCLES INPUT'!$E$2:$E$9999,'QUALIFIED EFH'!FS$5))</f>
        <v>0</v>
      </c>
      <c r="FT17" s="476">
        <f>IF(FT$2&lt;&gt;"",IF($C17&lt;&gt;"TBA",FT$2/114,0),SUMIFS('HOURS&amp;CYCLES INPUT'!$F$2:$F$9999,'HOURS&amp;CYCLES INPUT'!$C$2:$C$9999,'QUALIFIED EFH'!$C17,'HOURS&amp;CYCLES INPUT'!$D$2:$D$9999,'QUALIFIED EFH'!FT$4,'HOURS&amp;CYCLES INPUT'!$E$2:$E$9999,'QUALIFIED EFH'!FT$5))</f>
        <v>0</v>
      </c>
      <c r="FU17" s="476">
        <f>IF(FU$2&lt;&gt;"",IF($C17&lt;&gt;"TBA",FU$2/114,0),SUMIFS('HOURS&amp;CYCLES INPUT'!$F$2:$F$9999,'HOURS&amp;CYCLES INPUT'!$C$2:$C$9999,'QUALIFIED EFH'!$C17,'HOURS&amp;CYCLES INPUT'!$D$2:$D$9999,'QUALIFIED EFH'!FU$4,'HOURS&amp;CYCLES INPUT'!$E$2:$E$9999,'QUALIFIED EFH'!FU$5))</f>
        <v>0</v>
      </c>
      <c r="FV17" s="476">
        <f>IF(FV$2&lt;&gt;"",IF($C17&lt;&gt;"TBA",FV$2/114,0),SUMIFS('HOURS&amp;CYCLES INPUT'!$F$2:$F$9999,'HOURS&amp;CYCLES INPUT'!$C$2:$C$9999,'QUALIFIED EFH'!$C17,'HOURS&amp;CYCLES INPUT'!$D$2:$D$9999,'QUALIFIED EFH'!FV$4,'HOURS&amp;CYCLES INPUT'!$E$2:$E$9999,'QUALIFIED EFH'!FV$5))</f>
        <v>0</v>
      </c>
      <c r="FW17" s="476">
        <f>IF(FW$2&lt;&gt;"",IF($C17&lt;&gt;"TBA",FW$2/114,0),SUMIFS('HOURS&amp;CYCLES INPUT'!$F$2:$F$9999,'HOURS&amp;CYCLES INPUT'!$C$2:$C$9999,'QUALIFIED EFH'!$C17,'HOURS&amp;CYCLES INPUT'!$D$2:$D$9999,'QUALIFIED EFH'!FW$4,'HOURS&amp;CYCLES INPUT'!$E$2:$E$9999,'QUALIFIED EFH'!FW$5))</f>
        <v>0</v>
      </c>
      <c r="FX17" s="476">
        <f>IF(FX$2&lt;&gt;"",IF($C17&lt;&gt;"TBA",FX$2/114,0),SUMIFS('HOURS&amp;CYCLES INPUT'!$F$2:$F$9999,'HOURS&amp;CYCLES INPUT'!$C$2:$C$9999,'QUALIFIED EFH'!$C17,'HOURS&amp;CYCLES INPUT'!$D$2:$D$9999,'QUALIFIED EFH'!FX$4,'HOURS&amp;CYCLES INPUT'!$E$2:$E$9999,'QUALIFIED EFH'!FX$5))</f>
        <v>0</v>
      </c>
      <c r="FY17" s="476">
        <f>IF(FY$2&lt;&gt;"",IF($C17&lt;&gt;"TBA",FY$2/114,0),SUMIFS('HOURS&amp;CYCLES INPUT'!$F$2:$F$9999,'HOURS&amp;CYCLES INPUT'!$C$2:$C$9999,'QUALIFIED EFH'!$C17,'HOURS&amp;CYCLES INPUT'!$D$2:$D$9999,'QUALIFIED EFH'!FY$4,'HOURS&amp;CYCLES INPUT'!$E$2:$E$9999,'QUALIFIED EFH'!FY$5))</f>
        <v>0</v>
      </c>
      <c r="FZ17" s="476">
        <f>IF(FZ$2&lt;&gt;"",IF($C17&lt;&gt;"TBA",FZ$2/114,0),SUMIFS('HOURS&amp;CYCLES INPUT'!$F$2:$F$9999,'HOURS&amp;CYCLES INPUT'!$C$2:$C$9999,'QUALIFIED EFH'!$C17,'HOURS&amp;CYCLES INPUT'!$D$2:$D$9999,'QUALIFIED EFH'!FZ$4,'HOURS&amp;CYCLES INPUT'!$E$2:$E$9999,'QUALIFIED EFH'!FZ$5))</f>
        <v>0</v>
      </c>
      <c r="GA17" s="476">
        <f>IF(GA$2&lt;&gt;"",IF($C17&lt;&gt;"TBA",GA$2/114,0),SUMIFS('HOURS&amp;CYCLES INPUT'!$F$2:$F$9999,'HOURS&amp;CYCLES INPUT'!$C$2:$C$9999,'QUALIFIED EFH'!$C17,'HOURS&amp;CYCLES INPUT'!$D$2:$D$9999,'QUALIFIED EFH'!GA$4,'HOURS&amp;CYCLES INPUT'!$E$2:$E$9999,'QUALIFIED EFH'!GA$5))</f>
        <v>0</v>
      </c>
      <c r="GB17" s="476">
        <f>IF(GB$2&lt;&gt;"",IF($C17&lt;&gt;"TBA",GB$2/114,0),SUMIFS('HOURS&amp;CYCLES INPUT'!$F$2:$F$9999,'HOURS&amp;CYCLES INPUT'!$C$2:$C$9999,'QUALIFIED EFH'!$C17,'HOURS&amp;CYCLES INPUT'!$D$2:$D$9999,'QUALIFIED EFH'!GB$4,'HOURS&amp;CYCLES INPUT'!$E$2:$E$9999,'QUALIFIED EFH'!GB$5))</f>
        <v>0</v>
      </c>
    </row>
    <row r="18" spans="3:184" x14ac:dyDescent="0.35">
      <c r="C18" s="472">
        <f>'QUALIFIED ENGINES'!D19</f>
        <v>91423</v>
      </c>
      <c r="D18" s="476">
        <f>IF(D$2&lt;&gt;"",IF($C18&lt;&gt;"TBA",D$2/114,0),SUMIFS('HOURS&amp;CYCLES INPUT'!$F$2:$F$9999,'HOURS&amp;CYCLES INPUT'!$C$2:$C$9999,'QUALIFIED EFH'!$C18,'HOURS&amp;CYCLES INPUT'!$D$2:$D$9999,'QUALIFIED EFH'!D$4,'HOURS&amp;CYCLES INPUT'!$E$2:$E$9999,'QUALIFIED EFH'!D$5))</f>
        <v>0</v>
      </c>
      <c r="E18" s="476">
        <f>IF(E$2&lt;&gt;"",IF($C18&lt;&gt;"TBA",E$2/114,0),SUMIFS('HOURS&amp;CYCLES INPUT'!$F$2:$F$9999,'HOURS&amp;CYCLES INPUT'!$C$2:$C$9999,'QUALIFIED EFH'!$C18,'HOURS&amp;CYCLES INPUT'!$D$2:$D$9999,'QUALIFIED EFH'!E$4,'HOURS&amp;CYCLES INPUT'!$E$2:$E$9999,'QUALIFIED EFH'!E$5))</f>
        <v>0</v>
      </c>
      <c r="F18" s="476">
        <f>IF(F$2&lt;&gt;"",IF($C18&lt;&gt;"TBA",F$2/114,0),SUMIFS('HOURS&amp;CYCLES INPUT'!$F$2:$F$9999,'HOURS&amp;CYCLES INPUT'!$C$2:$C$9999,'QUALIFIED EFH'!$C18,'HOURS&amp;CYCLES INPUT'!$D$2:$D$9999,'QUALIFIED EFH'!F$4,'HOURS&amp;CYCLES INPUT'!$E$2:$E$9999,'QUALIFIED EFH'!F$5))</f>
        <v>0</v>
      </c>
      <c r="G18" s="476">
        <f>IF(G$2&lt;&gt;"",IF($C18&lt;&gt;"TBA",G$2/114,0),SUMIFS('HOURS&amp;CYCLES INPUT'!$F$2:$F$9999,'HOURS&amp;CYCLES INPUT'!$C$2:$C$9999,'QUALIFIED EFH'!$C18,'HOURS&amp;CYCLES INPUT'!$D$2:$D$9999,'QUALIFIED EFH'!G$4,'HOURS&amp;CYCLES INPUT'!$E$2:$E$9999,'QUALIFIED EFH'!G$5))</f>
        <v>17.940000000000001</v>
      </c>
      <c r="H18" s="476">
        <f>IF(H$2&lt;&gt;"",IF($C18&lt;&gt;"TBA",H$2/114,0),SUMIFS('HOURS&amp;CYCLES INPUT'!$F$2:$F$9999,'HOURS&amp;CYCLES INPUT'!$C$2:$C$9999,'QUALIFIED EFH'!$C18,'HOURS&amp;CYCLES INPUT'!$D$2:$D$9999,'QUALIFIED EFH'!H$4,'HOURS&amp;CYCLES INPUT'!$E$2:$E$9999,'QUALIFIED EFH'!H$5))</f>
        <v>339.28</v>
      </c>
      <c r="I18" s="476">
        <f>IF(I$2&lt;&gt;"",IF($C18&lt;&gt;"TBA",I$2/114,0),SUMIFS('HOURS&amp;CYCLES INPUT'!$F$2:$F$9999,'HOURS&amp;CYCLES INPUT'!$C$2:$C$9999,'QUALIFIED EFH'!$C18,'HOURS&amp;CYCLES INPUT'!$D$2:$D$9999,'QUALIFIED EFH'!I$4,'HOURS&amp;CYCLES INPUT'!$E$2:$E$9999,'QUALIFIED EFH'!I$5))</f>
        <v>244.67</v>
      </c>
      <c r="J18" s="476">
        <f>IF(J$2&lt;&gt;"",IF($C18&lt;&gt;"TBA",J$2/114,0),SUMIFS('HOURS&amp;CYCLES INPUT'!$F$2:$F$9999,'HOURS&amp;CYCLES INPUT'!$C$2:$C$9999,'QUALIFIED EFH'!$C18,'HOURS&amp;CYCLES INPUT'!$D$2:$D$9999,'QUALIFIED EFH'!J$4,'HOURS&amp;CYCLES INPUT'!$E$2:$E$9999,'QUALIFIED EFH'!J$5))</f>
        <v>223.35</v>
      </c>
      <c r="K18" s="476">
        <f>IF(K$2&lt;&gt;"",IF($C18&lt;&gt;"TBA",K$2/114,0),SUMIFS('HOURS&amp;CYCLES INPUT'!$F$2:$F$9999,'HOURS&amp;CYCLES INPUT'!$C$2:$C$9999,'QUALIFIED EFH'!$C18,'HOURS&amp;CYCLES INPUT'!$D$2:$D$9999,'QUALIFIED EFH'!K$4,'HOURS&amp;CYCLES INPUT'!$E$2:$E$9999,'QUALIFIED EFH'!K$5))</f>
        <v>313.95999999999998</v>
      </c>
      <c r="L18" s="476">
        <f>IF(L$2&lt;&gt;"",IF($C18&lt;&gt;"TBA",L$2/114,0),SUMIFS('HOURS&amp;CYCLES INPUT'!$F$2:$F$9999,'HOURS&amp;CYCLES INPUT'!$C$2:$C$9999,'QUALIFIED EFH'!$C18,'HOURS&amp;CYCLES INPUT'!$D$2:$D$9999,'QUALIFIED EFH'!L$4,'HOURS&amp;CYCLES INPUT'!$E$2:$E$9999,'QUALIFIED EFH'!L$5))</f>
        <v>363</v>
      </c>
      <c r="M18" s="476">
        <f>IF(M$2&lt;&gt;"",IF($C18&lt;&gt;"TBA",M$2/114,0),SUMIFS('HOURS&amp;CYCLES INPUT'!$F$2:$F$9999,'HOURS&amp;CYCLES INPUT'!$C$2:$C$9999,'QUALIFIED EFH'!$C18,'HOURS&amp;CYCLES INPUT'!$D$2:$D$9999,'QUALIFIED EFH'!M$4,'HOURS&amp;CYCLES INPUT'!$E$2:$E$9999,'QUALIFIED EFH'!M$5))</f>
        <v>277.19</v>
      </c>
      <c r="N18" s="476">
        <f>IF(N$2&lt;&gt;"",IF($C18&lt;&gt;"TBA",N$2/114,0),SUMIFS('HOURS&amp;CYCLES INPUT'!$F$2:$F$9999,'HOURS&amp;CYCLES INPUT'!$C$2:$C$9999,'QUALIFIED EFH'!$C18,'HOURS&amp;CYCLES INPUT'!$D$2:$D$9999,'QUALIFIED EFH'!N$4,'HOURS&amp;CYCLES INPUT'!$E$2:$E$9999,'QUALIFIED EFH'!N$5))</f>
        <v>329.05</v>
      </c>
      <c r="O18" s="476">
        <f>IF(O$2&lt;&gt;"",IF($C18&lt;&gt;"TBA",O$2/114,0),SUMIFS('HOURS&amp;CYCLES INPUT'!$F$2:$F$9999,'HOURS&amp;CYCLES INPUT'!$C$2:$C$9999,'QUALIFIED EFH'!$C18,'HOURS&amp;CYCLES INPUT'!$D$2:$D$9999,'QUALIFIED EFH'!O$4,'HOURS&amp;CYCLES INPUT'!$E$2:$E$9999,'QUALIFIED EFH'!O$5))</f>
        <v>318.44</v>
      </c>
      <c r="P18" s="476">
        <f>IF(P$2&lt;&gt;"",IF($C18&lt;&gt;"TBA",P$2/114,0),SUMIFS('HOURS&amp;CYCLES INPUT'!$F$2:$F$9999,'HOURS&amp;CYCLES INPUT'!$C$2:$C$9999,'QUALIFIED EFH'!$C18,'HOURS&amp;CYCLES INPUT'!$D$2:$D$9999,'QUALIFIED EFH'!P$4,'HOURS&amp;CYCLES INPUT'!$E$2:$E$9999,'QUALIFIED EFH'!P$5))</f>
        <v>412</v>
      </c>
      <c r="Q18" s="476">
        <f>IF(Q$2&lt;&gt;"",IF($C18&lt;&gt;"TBA",Q$2/114,0),SUMIFS('HOURS&amp;CYCLES INPUT'!$F$2:$F$9999,'HOURS&amp;CYCLES INPUT'!$C$2:$C$9999,'QUALIFIED EFH'!$C18,'HOURS&amp;CYCLES INPUT'!$D$2:$D$9999,'QUALIFIED EFH'!Q$4,'HOURS&amp;CYCLES INPUT'!$E$2:$E$9999,'QUALIFIED EFH'!Q$5))</f>
        <v>348.62</v>
      </c>
      <c r="R18" s="476">
        <f>IF(R$1&lt;&gt;"",IF($C18&lt;&gt;"TBA",R$1/114,0),SUMIFS('HOURS&amp;CYCLES INPUT'!$F$2:$F$9999,'HOURS&amp;CYCLES INPUT'!$C$2:$C$9999,'QUALIFIED EFH'!$C18,'HOURS&amp;CYCLES INPUT'!$D$2:$D$9999,'QUALIFIED EFH'!R$4,'HOURS&amp;CYCLES INPUT'!$E$2:$E$9999,'QUALIFIED EFH'!R$5))</f>
        <v>0</v>
      </c>
      <c r="S18" s="476">
        <f>IF(S$2&lt;&gt;"",IF($C18&lt;&gt;"TBA",S$2/114,0),SUMIFS('HOURS&amp;CYCLES INPUT'!$F$2:$F$9999,'HOURS&amp;CYCLES INPUT'!$C$2:$C$9999,'QUALIFIED EFH'!$C18,'HOURS&amp;CYCLES INPUT'!$D$2:$D$9999,'QUALIFIED EFH'!S$4,'HOURS&amp;CYCLES INPUT'!$E$2:$E$9999,'QUALIFIED EFH'!S$5))</f>
        <v>355.15</v>
      </c>
      <c r="T18" s="476">
        <f>IF(T$2&lt;&gt;"",IF($C18&lt;&gt;"TBA",T$2/114,0),SUMIFS('HOURS&amp;CYCLES INPUT'!$F$2:$F$9999,'HOURS&amp;CYCLES INPUT'!$C$2:$C$9999,'QUALIFIED EFH'!$C18,'HOURS&amp;CYCLES INPUT'!$D$2:$D$9999,'QUALIFIED EFH'!T$4,'HOURS&amp;CYCLES INPUT'!$E$2:$E$9999,'QUALIFIED EFH'!T$5))</f>
        <v>354.43</v>
      </c>
      <c r="U18" s="476">
        <f>IF(U$2&lt;&gt;"",IF($C18&lt;&gt;"TBA",U$2/114,0),SUMIFS('HOURS&amp;CYCLES INPUT'!$F$2:$F$9999,'HOURS&amp;CYCLES INPUT'!$C$2:$C$9999,'QUALIFIED EFH'!$C18,'HOURS&amp;CYCLES INPUT'!$D$2:$D$9999,'QUALIFIED EFH'!U$4,'HOURS&amp;CYCLES INPUT'!$E$2:$E$9999,'QUALIFIED EFH'!U$5))</f>
        <v>313.42</v>
      </c>
      <c r="V18" s="476">
        <f>IF(V$2&lt;&gt;"",IF($C18&lt;&gt;"TBA",V$2/114,0),SUMIFS('HOURS&amp;CYCLES INPUT'!$F$2:$F$9999,'HOURS&amp;CYCLES INPUT'!$C$2:$C$9999,'QUALIFIED EFH'!$C18,'HOURS&amp;CYCLES INPUT'!$D$2:$D$9999,'QUALIFIED EFH'!V$4,'HOURS&amp;CYCLES INPUT'!$E$2:$E$9999,'QUALIFIED EFH'!V$5))</f>
        <v>285.23</v>
      </c>
      <c r="W18" s="476">
        <f>IF(W$2&lt;&gt;"",IF($C18&lt;&gt;"TBA",W$2/114,0),SUMIFS('HOURS&amp;CYCLES INPUT'!$F$2:$F$9999,'HOURS&amp;CYCLES INPUT'!$C$2:$C$9999,'QUALIFIED EFH'!$C18,'HOURS&amp;CYCLES INPUT'!$D$2:$D$9999,'QUALIFIED EFH'!W$4,'HOURS&amp;CYCLES INPUT'!$E$2:$E$9999,'QUALIFIED EFH'!W$5))</f>
        <v>402.4</v>
      </c>
      <c r="X18" s="476">
        <f>IF(X$2&lt;&gt;"",IF($C18&lt;&gt;"TBA",X$2/114,0),SUMIFS('HOURS&amp;CYCLES INPUT'!$F$2:$F$9999,'HOURS&amp;CYCLES INPUT'!$C$2:$C$9999,'QUALIFIED EFH'!$C18,'HOURS&amp;CYCLES INPUT'!$D$2:$D$9999,'QUALIFIED EFH'!X$4,'HOURS&amp;CYCLES INPUT'!$E$2:$E$9999,'QUALIFIED EFH'!X$5))</f>
        <v>382</v>
      </c>
      <c r="Y18" s="476">
        <f>IF(Y$2&lt;&gt;"",IF($C18&lt;&gt;"TBA",Y$2/114,0),SUMIFS('HOURS&amp;CYCLES INPUT'!$F$2:$F$9999,'HOURS&amp;CYCLES INPUT'!$C$2:$C$9999,'QUALIFIED EFH'!$C18,'HOURS&amp;CYCLES INPUT'!$D$2:$D$9999,'QUALIFIED EFH'!Y$4,'HOURS&amp;CYCLES INPUT'!$E$2:$E$9999,'QUALIFIED EFH'!Y$5))</f>
        <v>334.13</v>
      </c>
      <c r="Z18" s="476">
        <f>IF(Z$2&lt;&gt;"",IF($C18&lt;&gt;"TBA",Z$2/114,0),SUMIFS('HOURS&amp;CYCLES INPUT'!$F$2:$F$9999,'HOURS&amp;CYCLES INPUT'!$C$2:$C$9999,'QUALIFIED EFH'!$C18,'HOURS&amp;CYCLES INPUT'!$D$2:$D$9999,'QUALIFIED EFH'!Z$4,'HOURS&amp;CYCLES INPUT'!$E$2:$E$9999,'QUALIFIED EFH'!Z$5))</f>
        <v>386.14</v>
      </c>
      <c r="AA18" s="476">
        <f>IF(AA$2&lt;&gt;"",IF($C18&lt;&gt;"TBA",AA$2/114,0),SUMIFS('HOURS&amp;CYCLES INPUT'!$F$2:$F$9999,'HOURS&amp;CYCLES INPUT'!$C$2:$C$9999,'QUALIFIED EFH'!$C18,'HOURS&amp;CYCLES INPUT'!$D$2:$D$9999,'QUALIFIED EFH'!AA$4,'HOURS&amp;CYCLES INPUT'!$E$2:$E$9999,'QUALIFIED EFH'!AA$5))</f>
        <v>311.64999999999998</v>
      </c>
      <c r="AB18" s="476">
        <f>IF(AB$2&lt;&gt;"",IF($C18&lt;&gt;"TBA",AB$2/114,0),SUMIFS('HOURS&amp;CYCLES INPUT'!$F$2:$F$9999,'HOURS&amp;CYCLES INPUT'!$C$2:$C$9999,'QUALIFIED EFH'!$C18,'HOURS&amp;CYCLES INPUT'!$D$2:$D$9999,'QUALIFIED EFH'!AB$4,'HOURS&amp;CYCLES INPUT'!$E$2:$E$9999,'QUALIFIED EFH'!AB$5))</f>
        <v>359.58</v>
      </c>
      <c r="AC18" s="476">
        <f>IF(AC$2&lt;&gt;"",IF($C18&lt;&gt;"TBA",AC$2/114,0),SUMIFS('HOURS&amp;CYCLES INPUT'!$F$2:$F$9999,'HOURS&amp;CYCLES INPUT'!$C$2:$C$9999,'QUALIFIED EFH'!$C18,'HOURS&amp;CYCLES INPUT'!$D$2:$D$9999,'QUALIFIED EFH'!AC$4,'HOURS&amp;CYCLES INPUT'!$E$2:$E$9999,'QUALIFIED EFH'!AC$5))</f>
        <v>357.33</v>
      </c>
      <c r="AD18" s="476">
        <f>IF(AD$2&lt;&gt;"",IF($C18&lt;&gt;"TBA",AD$2/114,0),SUMIFS('HOURS&amp;CYCLES INPUT'!$F$2:$F$9999,'HOURS&amp;CYCLES INPUT'!$C$2:$C$9999,'QUALIFIED EFH'!$C18,'HOURS&amp;CYCLES INPUT'!$D$2:$D$9999,'QUALIFIED EFH'!AD$4,'HOURS&amp;CYCLES INPUT'!$E$2:$E$9999,'QUALIFIED EFH'!AD$5))</f>
        <v>366.5</v>
      </c>
      <c r="AE18" s="476">
        <f>IF(AE$2&lt;&gt;"",IF($C18&lt;&gt;"TBA",AE$2/114,0),SUMIFS('HOURS&amp;CYCLES INPUT'!$F$2:$F$9999,'HOURS&amp;CYCLES INPUT'!$C$2:$C$9999,'QUALIFIED EFH'!$C18,'HOURS&amp;CYCLES INPUT'!$D$2:$D$9999,'QUALIFIED EFH'!AE$4,'HOURS&amp;CYCLES INPUT'!$E$2:$E$9999,'QUALIFIED EFH'!AE$5))</f>
        <v>367.5</v>
      </c>
      <c r="AF18" s="476">
        <f>IF(AF$2&lt;&gt;"",IF($C18&lt;&gt;"TBA",AF$2/114,0),SUMIFS('HOURS&amp;CYCLES INPUT'!$F$2:$F$9999,'HOURS&amp;CYCLES INPUT'!$C$2:$C$9999,'QUALIFIED EFH'!$C18,'HOURS&amp;CYCLES INPUT'!$D$2:$D$9999,'QUALIFIED EFH'!AF$4,'HOURS&amp;CYCLES INPUT'!$E$2:$E$9999,'QUALIFIED EFH'!AF$5))</f>
        <v>148.65</v>
      </c>
      <c r="AG18" s="476">
        <f>IF(AG$2&lt;&gt;"",IF($C18&lt;&gt;"TBA",AG$2/114,0),SUMIFS('HOURS&amp;CYCLES INPUT'!$F$2:$F$9999,'HOURS&amp;CYCLES INPUT'!$C$2:$C$9999,'QUALIFIED EFH'!$C18,'HOURS&amp;CYCLES INPUT'!$D$2:$D$9999,'QUALIFIED EFH'!AG$4,'HOURS&amp;CYCLES INPUT'!$E$2:$E$9999,'QUALIFIED EFH'!AG$5))</f>
        <v>115.9</v>
      </c>
      <c r="AH18" s="476">
        <f>IF(AH$2&lt;&gt;"",IF($C18&lt;&gt;"TBA",AH$2/114,0),SUMIFS('HOURS&amp;CYCLES INPUT'!$F$2:$F$9999,'HOURS&amp;CYCLES INPUT'!$C$2:$C$9999,'QUALIFIED EFH'!$C18,'HOURS&amp;CYCLES INPUT'!$D$2:$D$9999,'QUALIFIED EFH'!AH$4,'HOURS&amp;CYCLES INPUT'!$E$2:$E$9999,'QUALIFIED EFH'!AH$5))</f>
        <v>353.37</v>
      </c>
      <c r="AI18" s="476">
        <f>IF(AI$2&lt;&gt;"",IF($C18&lt;&gt;"TBA",AI$2/114,0),SUMIFS('HOURS&amp;CYCLES INPUT'!$F$2:$F$9999,'HOURS&amp;CYCLES INPUT'!$C$2:$C$9999,'QUALIFIED EFH'!$C18,'HOURS&amp;CYCLES INPUT'!$D$2:$D$9999,'QUALIFIED EFH'!AI$4,'HOURS&amp;CYCLES INPUT'!$E$2:$E$9999,'QUALIFIED EFH'!AI$5))</f>
        <v>335.33</v>
      </c>
      <c r="AJ18" s="476">
        <f>IF(AJ$2&lt;&gt;"",IF($C18&lt;&gt;"TBA",AJ$2/114,0),SUMIFS('HOURS&amp;CYCLES INPUT'!$F$2:$F$9999,'HOURS&amp;CYCLES INPUT'!$C$2:$C$9999,'QUALIFIED EFH'!$C18,'HOURS&amp;CYCLES INPUT'!$D$2:$D$9999,'QUALIFIED EFH'!AJ$4,'HOURS&amp;CYCLES INPUT'!$E$2:$E$9999,'QUALIFIED EFH'!AJ$5))</f>
        <v>364.35</v>
      </c>
      <c r="AK18" s="476">
        <f>IF(AK$2&lt;&gt;"",IF($C18&lt;&gt;"TBA",AK$2/114,0),SUMIFS('HOURS&amp;CYCLES INPUT'!$F$2:$F$9999,'HOURS&amp;CYCLES INPUT'!$C$2:$C$9999,'QUALIFIED EFH'!$C18,'HOURS&amp;CYCLES INPUT'!$D$2:$D$9999,'QUALIFIED EFH'!AK$4,'HOURS&amp;CYCLES INPUT'!$E$2:$E$9999,'QUALIFIED EFH'!AK$5))</f>
        <v>352.39</v>
      </c>
      <c r="AL18" s="476">
        <f>IF(AL$2&lt;&gt;"",IF($C18&lt;&gt;"TBA",AL$2/114,0),SUMIFS('HOURS&amp;CYCLES INPUT'!$F$2:$F$9999,'HOURS&amp;CYCLES INPUT'!$C$2:$C$9999,'QUALIFIED EFH'!$C18,'HOURS&amp;CYCLES INPUT'!$D$2:$D$9999,'QUALIFIED EFH'!AL$4,'HOURS&amp;CYCLES INPUT'!$E$2:$E$9999,'QUALIFIED EFH'!AL$5))</f>
        <v>397.78</v>
      </c>
      <c r="AM18" s="476">
        <f>IF(AM$2&lt;&gt;"",IF($C18&lt;&gt;"TBA",AM$2/114,0),SUMIFS('HOURS&amp;CYCLES INPUT'!$F$2:$F$9999,'HOURS&amp;CYCLES INPUT'!$C$2:$C$9999,'QUALIFIED EFH'!$C18,'HOURS&amp;CYCLES INPUT'!$D$2:$D$9999,'QUALIFIED EFH'!AM$4,'HOURS&amp;CYCLES INPUT'!$E$2:$E$9999,'QUALIFIED EFH'!AM$5))</f>
        <v>335.08</v>
      </c>
      <c r="AN18" s="476">
        <f>IF(AN$2&lt;&gt;"",IF($C18&lt;&gt;"TBA",AN$2/114,0),SUMIFS('HOURS&amp;CYCLES INPUT'!$F$2:$F$9999,'HOURS&amp;CYCLES INPUT'!$C$2:$C$9999,'QUALIFIED EFH'!$C18,'HOURS&amp;CYCLES INPUT'!$D$2:$D$9999,'QUALIFIED EFH'!AN$4,'HOURS&amp;CYCLES INPUT'!$E$2:$E$9999,'QUALIFIED EFH'!AN$5))</f>
        <v>415.98</v>
      </c>
      <c r="AO18" s="476">
        <f>IF(AO$2&lt;&gt;"",IF($C18&lt;&gt;"TBA",AO$2/114,0),SUMIFS('HOURS&amp;CYCLES INPUT'!$F$2:$F$9999,'HOURS&amp;CYCLES INPUT'!$C$2:$C$9999,'QUALIFIED EFH'!$C18,'HOURS&amp;CYCLES INPUT'!$D$2:$D$9999,'QUALIFIED EFH'!AO$4,'HOURS&amp;CYCLES INPUT'!$E$2:$E$9999,'QUALIFIED EFH'!AO$5))</f>
        <v>243.42</v>
      </c>
      <c r="AP18" s="476">
        <f>IF(AP$2&lt;&gt;"",IF($C18&lt;&gt;"TBA",AP$2/114,0),SUMIFS('HOURS&amp;CYCLES INPUT'!$F$2:$F$9999,'HOURS&amp;CYCLES INPUT'!$C$2:$C$9999,'QUALIFIED EFH'!$C18,'HOURS&amp;CYCLES INPUT'!$D$2:$D$9999,'QUALIFIED EFH'!AP$4,'HOURS&amp;CYCLES INPUT'!$E$2:$E$9999,'QUALIFIED EFH'!AP$5))</f>
        <v>128.91</v>
      </c>
      <c r="AQ18" s="476">
        <f>IF(AQ$2&lt;&gt;"",IF($C18&lt;&gt;"TBA",AQ$2/114,0),SUMIFS('HOURS&amp;CYCLES INPUT'!$F$2:$F$9999,'HOURS&amp;CYCLES INPUT'!$C$2:$C$9999,'QUALIFIED EFH'!$C18,'HOURS&amp;CYCLES INPUT'!$D$2:$D$9999,'QUALIFIED EFH'!AQ$4,'HOURS&amp;CYCLES INPUT'!$E$2:$E$9999,'QUALIFIED EFH'!AQ$5))</f>
        <v>0</v>
      </c>
      <c r="AR18" s="476">
        <f>IF(AR$2&lt;&gt;"",IF($C18&lt;&gt;"TBA",AR$2/114,0),SUMIFS('HOURS&amp;CYCLES INPUT'!$F$2:$F$9999,'HOURS&amp;CYCLES INPUT'!$C$2:$C$9999,'QUALIFIED EFH'!$C18,'HOURS&amp;CYCLES INPUT'!$D$2:$D$9999,'QUALIFIED EFH'!AR$4,'HOURS&amp;CYCLES INPUT'!$E$2:$E$9999,'QUALIFIED EFH'!AR$5))</f>
        <v>0</v>
      </c>
      <c r="AS18" s="476">
        <f>IF(AS$2&lt;&gt;"",IF($C18&lt;&gt;"TBA",AS$2/114,0),SUMIFS('HOURS&amp;CYCLES INPUT'!$F$2:$F$9999,'HOURS&amp;CYCLES INPUT'!$C$2:$C$9999,'QUALIFIED EFH'!$C18,'HOURS&amp;CYCLES INPUT'!$D$2:$D$9999,'QUALIFIED EFH'!AS$4,'HOURS&amp;CYCLES INPUT'!$E$2:$E$9999,'QUALIFIED EFH'!AS$5))</f>
        <v>0</v>
      </c>
      <c r="AT18" s="476">
        <f>IF(AT$2&lt;&gt;"",IF($C18&lt;&gt;"TBA",AT$2/114,0),SUMIFS('HOURS&amp;CYCLES INPUT'!$F$2:$F$9999,'HOURS&amp;CYCLES INPUT'!$C$2:$C$9999,'QUALIFIED EFH'!$C18,'HOURS&amp;CYCLES INPUT'!$D$2:$D$9999,'QUALIFIED EFH'!AT$4,'HOURS&amp;CYCLES INPUT'!$E$2:$E$9999,'QUALIFIED EFH'!AT$5))</f>
        <v>0</v>
      </c>
      <c r="AU18" s="476">
        <f>IF(AU$2&lt;&gt;"",IF($C18&lt;&gt;"TBA",AU$2/114,0),SUMIFS('HOURS&amp;CYCLES INPUT'!$F$2:$F$9999,'HOURS&amp;CYCLES INPUT'!$C$2:$C$9999,'QUALIFIED EFH'!$C18,'HOURS&amp;CYCLES INPUT'!$D$2:$D$9999,'QUALIFIED EFH'!AU$4,'HOURS&amp;CYCLES INPUT'!$E$2:$E$9999,'QUALIFIED EFH'!AU$5))</f>
        <v>0</v>
      </c>
      <c r="AV18" s="476">
        <f>IF(AV$2&lt;&gt;"",IF($C18&lt;&gt;"TBA",AV$2/114,0),SUMIFS('HOURS&amp;CYCLES INPUT'!$F$2:$F$9999,'HOURS&amp;CYCLES INPUT'!$C$2:$C$9999,'QUALIFIED EFH'!$C18,'HOURS&amp;CYCLES INPUT'!$D$2:$D$9999,'QUALIFIED EFH'!AV$4,'HOURS&amp;CYCLES INPUT'!$E$2:$E$9999,'QUALIFIED EFH'!AV$5))</f>
        <v>0</v>
      </c>
      <c r="AW18" s="476">
        <f>IF(AW$2&lt;&gt;"",IF($C18&lt;&gt;"TBA",AW$2/114,0),SUMIFS('HOURS&amp;CYCLES INPUT'!$F$2:$F$9999,'HOURS&amp;CYCLES INPUT'!$C$2:$C$9999,'QUALIFIED EFH'!$C18,'HOURS&amp;CYCLES INPUT'!$D$2:$D$9999,'QUALIFIED EFH'!AW$4,'HOURS&amp;CYCLES INPUT'!$E$2:$E$9999,'QUALIFIED EFH'!AW$5))</f>
        <v>0</v>
      </c>
      <c r="AX18" s="476">
        <f>IF(AX$2&lt;&gt;"",IF($C18&lt;&gt;"TBA",AX$2/114,0),SUMIFS('HOURS&amp;CYCLES INPUT'!$F$2:$F$9999,'HOURS&amp;CYCLES INPUT'!$C$2:$C$9999,'QUALIFIED EFH'!$C18,'HOURS&amp;CYCLES INPUT'!$D$2:$D$9999,'QUALIFIED EFH'!AX$4,'HOURS&amp;CYCLES INPUT'!$E$2:$E$9999,'QUALIFIED EFH'!AX$5))</f>
        <v>0</v>
      </c>
      <c r="AY18" s="476">
        <f>IF(AY$2&lt;&gt;"",IF($C18&lt;&gt;"TBA",AY$2/114,0),SUMIFS('HOURS&amp;CYCLES INPUT'!$F$2:$F$9999,'HOURS&amp;CYCLES INPUT'!$C$2:$C$9999,'QUALIFIED EFH'!$C18,'HOURS&amp;CYCLES INPUT'!$D$2:$D$9999,'QUALIFIED EFH'!AY$4,'HOURS&amp;CYCLES INPUT'!$E$2:$E$9999,'QUALIFIED EFH'!AY$5))</f>
        <v>0</v>
      </c>
      <c r="AZ18" s="476">
        <f>IF(AZ$2&lt;&gt;"",IF($C18&lt;&gt;"TBA",AZ$2/114,0),SUMIFS('HOURS&amp;CYCLES INPUT'!$F$2:$F$9999,'HOURS&amp;CYCLES INPUT'!$C$2:$C$9999,'QUALIFIED EFH'!$C18,'HOURS&amp;CYCLES INPUT'!$D$2:$D$9999,'QUALIFIED EFH'!AZ$4,'HOURS&amp;CYCLES INPUT'!$E$2:$E$9999,'QUALIFIED EFH'!AZ$5))</f>
        <v>0</v>
      </c>
      <c r="BA18" s="476">
        <f>IF(BA$2&lt;&gt;"",IF($C18&lt;&gt;"TBA",BA$2/114,0),SUMIFS('HOURS&amp;CYCLES INPUT'!$F$2:$F$9999,'HOURS&amp;CYCLES INPUT'!$C$2:$C$9999,'QUALIFIED EFH'!$C18,'HOURS&amp;CYCLES INPUT'!$D$2:$D$9999,'QUALIFIED EFH'!BA$4,'HOURS&amp;CYCLES INPUT'!$E$2:$E$9999,'QUALIFIED EFH'!BA$5))</f>
        <v>0</v>
      </c>
      <c r="BB18" s="476">
        <f>IF(BB$2&lt;&gt;"",IF($C18&lt;&gt;"TBA",BB$2/114,0),SUMIFS('HOURS&amp;CYCLES INPUT'!$F$2:$F$9999,'HOURS&amp;CYCLES INPUT'!$C$2:$C$9999,'QUALIFIED EFH'!$C18,'HOURS&amp;CYCLES INPUT'!$D$2:$D$9999,'QUALIFIED EFH'!BB$4,'HOURS&amp;CYCLES INPUT'!$E$2:$E$9999,'QUALIFIED EFH'!BB$5))</f>
        <v>0</v>
      </c>
      <c r="BC18" s="476">
        <f>IF(BC$2&lt;&gt;"",IF($C18&lt;&gt;"TBA",BC$2/114,0),SUMIFS('HOURS&amp;CYCLES INPUT'!$F$2:$F$9999,'HOURS&amp;CYCLES INPUT'!$C$2:$C$9999,'QUALIFIED EFH'!$C18,'HOURS&amp;CYCLES INPUT'!$D$2:$D$9999,'QUALIFIED EFH'!BC$4,'HOURS&amp;CYCLES INPUT'!$E$2:$E$9999,'QUALIFIED EFH'!BC$5))</f>
        <v>0</v>
      </c>
      <c r="BD18" s="476">
        <f>IF(BD$2&lt;&gt;"",IF($C18&lt;&gt;"TBA",BD$2/114,0),SUMIFS('HOURS&amp;CYCLES INPUT'!$F$2:$F$9999,'HOURS&amp;CYCLES INPUT'!$C$2:$C$9999,'QUALIFIED EFH'!$C18,'HOURS&amp;CYCLES INPUT'!$D$2:$D$9999,'QUALIFIED EFH'!BD$4,'HOURS&amp;CYCLES INPUT'!$E$2:$E$9999,'QUALIFIED EFH'!BD$5))</f>
        <v>0</v>
      </c>
      <c r="BE18" s="476">
        <f>IF(BE$2&lt;&gt;"",IF($C18&lt;&gt;"TBA",BE$2/114,0),SUMIFS('HOURS&amp;CYCLES INPUT'!$F$2:$F$9999,'HOURS&amp;CYCLES INPUT'!$C$2:$C$9999,'QUALIFIED EFH'!$C18,'HOURS&amp;CYCLES INPUT'!$D$2:$D$9999,'QUALIFIED EFH'!BE$4,'HOURS&amp;CYCLES INPUT'!$E$2:$E$9999,'QUALIFIED EFH'!BE$5))</f>
        <v>0</v>
      </c>
      <c r="BF18" s="476">
        <f>IF(BF$2&lt;&gt;"",IF($C18&lt;&gt;"TBA",BF$2/114,0),SUMIFS('HOURS&amp;CYCLES INPUT'!$F$2:$F$9999,'HOURS&amp;CYCLES INPUT'!$C$2:$C$9999,'QUALIFIED EFH'!$C18,'HOURS&amp;CYCLES INPUT'!$D$2:$D$9999,'QUALIFIED EFH'!BF$4,'HOURS&amp;CYCLES INPUT'!$E$2:$E$9999,'QUALIFIED EFH'!BF$5))</f>
        <v>0</v>
      </c>
      <c r="BG18" s="476">
        <f>IF(BG$2&lt;&gt;"",IF($C18&lt;&gt;"TBA",BG$2/114,0),SUMIFS('HOURS&amp;CYCLES INPUT'!$F$2:$F$9999,'HOURS&amp;CYCLES INPUT'!$C$2:$C$9999,'QUALIFIED EFH'!$C18,'HOURS&amp;CYCLES INPUT'!$D$2:$D$9999,'QUALIFIED EFH'!BG$4,'HOURS&amp;CYCLES INPUT'!$E$2:$E$9999,'QUALIFIED EFH'!BG$5))</f>
        <v>0</v>
      </c>
      <c r="BH18" s="476">
        <f>IF(BH$2&lt;&gt;"",IF($C18&lt;&gt;"TBA",BH$2/114,0),SUMIFS('HOURS&amp;CYCLES INPUT'!$F$2:$F$9999,'HOURS&amp;CYCLES INPUT'!$C$2:$C$9999,'QUALIFIED EFH'!$C18,'HOURS&amp;CYCLES INPUT'!$D$2:$D$9999,'QUALIFIED EFH'!BH$4,'HOURS&amp;CYCLES INPUT'!$E$2:$E$9999,'QUALIFIED EFH'!BH$5))</f>
        <v>0</v>
      </c>
      <c r="BI18" s="476">
        <f>IF(BI$2&lt;&gt;"",IF($C18&lt;&gt;"TBA",BI$2/114,0),SUMIFS('HOURS&amp;CYCLES INPUT'!$F$2:$F$9999,'HOURS&amp;CYCLES INPUT'!$C$2:$C$9999,'QUALIFIED EFH'!$C18,'HOURS&amp;CYCLES INPUT'!$D$2:$D$9999,'QUALIFIED EFH'!BI$4,'HOURS&amp;CYCLES INPUT'!$E$2:$E$9999,'QUALIFIED EFH'!BI$5))</f>
        <v>0</v>
      </c>
      <c r="BJ18" s="476">
        <f>IF(BJ$2&lt;&gt;"",IF($C18&lt;&gt;"TBA",BJ$2/114,0),SUMIFS('HOURS&amp;CYCLES INPUT'!$F$2:$F$9999,'HOURS&amp;CYCLES INPUT'!$C$2:$C$9999,'QUALIFIED EFH'!$C18,'HOURS&amp;CYCLES INPUT'!$D$2:$D$9999,'QUALIFIED EFH'!BJ$4,'HOURS&amp;CYCLES INPUT'!$E$2:$E$9999,'QUALIFIED EFH'!BJ$5))</f>
        <v>265.49</v>
      </c>
      <c r="BK18" s="476">
        <f>IF(BK$2&lt;&gt;"",IF($C18&lt;&gt;"TBA",BK$2/114,0),SUMIFS('HOURS&amp;CYCLES INPUT'!$F$2:$F$9999,'HOURS&amp;CYCLES INPUT'!$C$2:$C$9999,'QUALIFIED EFH'!$C18,'HOURS&amp;CYCLES INPUT'!$D$2:$D$9999,'QUALIFIED EFH'!BK$4,'HOURS&amp;CYCLES INPUT'!$E$2:$E$9999,'QUALIFIED EFH'!BK$5))</f>
        <v>392.15</v>
      </c>
      <c r="BL18" s="476">
        <f>IF(BL$2&lt;&gt;"",IF($C18&lt;&gt;"TBA",BL$2/114,0),SUMIFS('HOURS&amp;CYCLES INPUT'!$F$2:$F$9999,'HOURS&amp;CYCLES INPUT'!$C$2:$C$9999,'QUALIFIED EFH'!$C18,'HOURS&amp;CYCLES INPUT'!$D$2:$D$9999,'QUALIFIED EFH'!BL$4,'HOURS&amp;CYCLES INPUT'!$E$2:$E$9999,'QUALIFIED EFH'!BL$5))</f>
        <v>393.78</v>
      </c>
      <c r="BM18" s="476">
        <f>IF(BM$2&lt;&gt;"",IF($C18&lt;&gt;"TBA",BM$2/114,0),SUMIFS('HOURS&amp;CYCLES INPUT'!$F$2:$F$9999,'HOURS&amp;CYCLES INPUT'!$C$2:$C$9999,'QUALIFIED EFH'!$C18,'HOURS&amp;CYCLES INPUT'!$D$2:$D$9999,'QUALIFIED EFH'!BM$4,'HOURS&amp;CYCLES INPUT'!$E$2:$E$9999,'QUALIFIED EFH'!BM$5))</f>
        <v>356.5</v>
      </c>
      <c r="BN18" s="476">
        <f>IF(BN$2&lt;&gt;"",IF($C18&lt;&gt;"TBA",BN$2/114,0),SUMIFS('HOURS&amp;CYCLES INPUT'!$F$2:$F$9999,'HOURS&amp;CYCLES INPUT'!$C$2:$C$9999,'QUALIFIED EFH'!$C18,'HOURS&amp;CYCLES INPUT'!$D$2:$D$9999,'QUALIFIED EFH'!BN$4,'HOURS&amp;CYCLES INPUT'!$E$2:$E$9999,'QUALIFIED EFH'!BN$5))</f>
        <v>331.25</v>
      </c>
      <c r="BO18" s="476">
        <f>IF(BO$2&lt;&gt;"",IF($C18&lt;&gt;"TBA",BO$2/114,0),SUMIFS('HOURS&amp;CYCLES INPUT'!$F$2:$F$9999,'HOURS&amp;CYCLES INPUT'!$C$2:$C$9999,'QUALIFIED EFH'!$C18,'HOURS&amp;CYCLES INPUT'!$D$2:$D$9999,'QUALIFIED EFH'!BO$4,'HOURS&amp;CYCLES INPUT'!$E$2:$E$9999,'QUALIFIED EFH'!BO$5))</f>
        <v>318.45999999999998</v>
      </c>
      <c r="BP18" s="476">
        <f>IF(BP$2&lt;&gt;"",IF($C18&lt;&gt;"TBA",BP$2/114,0),SUMIFS('HOURS&amp;CYCLES INPUT'!$F$2:$F$9999,'HOURS&amp;CYCLES INPUT'!$C$2:$C$9999,'QUALIFIED EFH'!$C18,'HOURS&amp;CYCLES INPUT'!$D$2:$D$9999,'QUALIFIED EFH'!BP$4,'HOURS&amp;CYCLES INPUT'!$E$2:$E$9999,'QUALIFIED EFH'!BP$5))</f>
        <v>353.64</v>
      </c>
      <c r="BQ18" s="476">
        <f>IF(BQ$2&lt;&gt;"",IF($C18&lt;&gt;"TBA",BQ$2/114,0),SUMIFS('HOURS&amp;CYCLES INPUT'!$F$2:$F$9999,'HOURS&amp;CYCLES INPUT'!$C$2:$C$9999,'QUALIFIED EFH'!$C18,'HOURS&amp;CYCLES INPUT'!$D$2:$D$9999,'QUALIFIED EFH'!BQ$4,'HOURS&amp;CYCLES INPUT'!$E$2:$E$9999,'QUALIFIED EFH'!BQ$5))</f>
        <v>272.51</v>
      </c>
      <c r="BR18" s="476">
        <f>IF(BR$2&lt;&gt;"",IF($C18&lt;&gt;"TBA",BR$2/114,0),SUMIFS('HOURS&amp;CYCLES INPUT'!$F$2:$F$9999,'HOURS&amp;CYCLES INPUT'!$C$2:$C$9999,'QUALIFIED EFH'!$C18,'HOURS&amp;CYCLES INPUT'!$D$2:$D$9999,'QUALIFIED EFH'!BR$4,'HOURS&amp;CYCLES INPUT'!$E$2:$E$9999,'QUALIFIED EFH'!BR$5))</f>
        <v>333.82</v>
      </c>
      <c r="BS18" s="476">
        <f>IF(BS$2&lt;&gt;"",IF($C18&lt;&gt;"TBA",BS$2/114,0),SUMIFS('HOURS&amp;CYCLES INPUT'!$F$2:$F$9999,'HOURS&amp;CYCLES INPUT'!$C$2:$C$9999,'QUALIFIED EFH'!$C18,'HOURS&amp;CYCLES INPUT'!$D$2:$D$9999,'QUALIFIED EFH'!BS$4,'HOURS&amp;CYCLES INPUT'!$E$2:$E$9999,'QUALIFIED EFH'!BS$5))</f>
        <v>377.67</v>
      </c>
      <c r="BT18" s="476">
        <f>IF(BT$2&lt;&gt;"",IF($C18&lt;&gt;"TBA",BT$2/114,0),SUMIFS('HOURS&amp;CYCLES INPUT'!$F$2:$F$9999,'HOURS&amp;CYCLES INPUT'!$C$2:$C$9999,'QUALIFIED EFH'!$C18,'HOURS&amp;CYCLES INPUT'!$D$2:$D$9999,'QUALIFIED EFH'!BT$4,'HOURS&amp;CYCLES INPUT'!$E$2:$E$9999,'QUALIFIED EFH'!BT$5))</f>
        <v>367.27</v>
      </c>
      <c r="BU18" s="476">
        <f>IF(BU$2&lt;&gt;"",IF($C18&lt;&gt;"TBA",BU$2/114,0),SUMIFS('HOURS&amp;CYCLES INPUT'!$F$2:$F$9999,'HOURS&amp;CYCLES INPUT'!$C$2:$C$9999,'QUALIFIED EFH'!$C18,'HOURS&amp;CYCLES INPUT'!$D$2:$D$9999,'QUALIFIED EFH'!BU$4,'HOURS&amp;CYCLES INPUT'!$E$2:$E$9999,'QUALIFIED EFH'!BU$5))</f>
        <v>378.38</v>
      </c>
      <c r="BV18" s="476">
        <f>IF(BV$2&lt;&gt;"",IF($C18&lt;&gt;"TBA",BV$2/114,0),SUMIFS('HOURS&amp;CYCLES INPUT'!$F$2:$F$9999,'HOURS&amp;CYCLES INPUT'!$C$2:$C$9999,'QUALIFIED EFH'!$C18,'HOURS&amp;CYCLES INPUT'!$D$2:$D$9999,'QUALIFIED EFH'!BV$4,'HOURS&amp;CYCLES INPUT'!$E$2:$E$9999,'QUALIFIED EFH'!BV$5))</f>
        <v>375.02</v>
      </c>
      <c r="BW18" s="476">
        <f>IF(BW$2&lt;&gt;"",IF($C18&lt;&gt;"TBA",BW$2/114,0),SUMIFS('HOURS&amp;CYCLES INPUT'!$F$2:$F$9999,'HOURS&amp;CYCLES INPUT'!$C$2:$C$9999,'QUALIFIED EFH'!$C18,'HOURS&amp;CYCLES INPUT'!$D$2:$D$9999,'QUALIFIED EFH'!BW$4,'HOURS&amp;CYCLES INPUT'!$E$2:$E$9999,'QUALIFIED EFH'!BW$5))</f>
        <v>412.3</v>
      </c>
      <c r="BX18" s="476">
        <f>IF(BX$2&lt;&gt;"",IF($C18&lt;&gt;"TBA",BX$2/114,0),SUMIFS('HOURS&amp;CYCLES INPUT'!$F$2:$F$9999,'HOURS&amp;CYCLES INPUT'!$C$2:$C$9999,'QUALIFIED EFH'!$C18,'HOURS&amp;CYCLES INPUT'!$D$2:$D$9999,'QUALIFIED EFH'!BX$4,'HOURS&amp;CYCLES INPUT'!$E$2:$E$9999,'QUALIFIED EFH'!BX$5))</f>
        <v>466.75</v>
      </c>
      <c r="BY18" s="476">
        <f>IF(BY$2&lt;&gt;"",IF($C18&lt;&gt;"TBA",BY$2/114,0),SUMIFS('HOURS&amp;CYCLES INPUT'!$F$2:$F$9999,'HOURS&amp;CYCLES INPUT'!$C$2:$C$9999,'QUALIFIED EFH'!$C18,'HOURS&amp;CYCLES INPUT'!$D$2:$D$9999,'QUALIFIED EFH'!BY$4,'HOURS&amp;CYCLES INPUT'!$E$2:$E$9999,'QUALIFIED EFH'!BY$5))</f>
        <v>31.28</v>
      </c>
      <c r="BZ18" s="476">
        <f>IF(BZ$2&lt;&gt;"",IF($C18&lt;&gt;"TBA",BZ$2/114,0),SUMIFS('HOURS&amp;CYCLES INPUT'!$F$2:$F$9999,'HOURS&amp;CYCLES INPUT'!$C$2:$C$9999,'QUALIFIED EFH'!$C18,'HOURS&amp;CYCLES INPUT'!$D$2:$D$9999,'QUALIFIED EFH'!BZ$4,'HOURS&amp;CYCLES INPUT'!$E$2:$E$9999,'QUALIFIED EFH'!BZ$5))</f>
        <v>180.7</v>
      </c>
      <c r="CA18" s="476">
        <f>IF(CA$2&lt;&gt;"",IF($C18&lt;&gt;"TBA",CA$2/114,0),SUMIFS('HOURS&amp;CYCLES INPUT'!$F$2:$F$9999,'HOURS&amp;CYCLES INPUT'!$C$2:$C$9999,'QUALIFIED EFH'!$C18,'HOURS&amp;CYCLES INPUT'!$D$2:$D$9999,'QUALIFIED EFH'!CA$4,'HOURS&amp;CYCLES INPUT'!$E$2:$E$9999,'QUALIFIED EFH'!CA$5))</f>
        <v>361.25</v>
      </c>
      <c r="CB18" s="476">
        <f>IF(CB$2&lt;&gt;"",IF($C18&lt;&gt;"TBA",CB$2/114,0),SUMIFS('HOURS&amp;CYCLES INPUT'!$F$2:$F$9999,'HOURS&amp;CYCLES INPUT'!$C$2:$C$9999,'QUALIFIED EFH'!$C18,'HOURS&amp;CYCLES INPUT'!$D$2:$D$9999,'QUALIFIED EFH'!CB$4,'HOURS&amp;CYCLES INPUT'!$E$2:$E$9999,'QUALIFIED EFH'!CB$5))</f>
        <v>374.8</v>
      </c>
      <c r="CC18" s="476">
        <f>IF(CC$2&lt;&gt;"",IF($C18&lt;&gt;"TBA",CC$2/114,0),SUMIFS('HOURS&amp;CYCLES INPUT'!$F$2:$F$9999,'HOURS&amp;CYCLES INPUT'!$C$2:$C$9999,'QUALIFIED EFH'!$C18,'HOURS&amp;CYCLES INPUT'!$D$2:$D$9999,'QUALIFIED EFH'!CC$4,'HOURS&amp;CYCLES INPUT'!$E$2:$E$9999,'QUALIFIED EFH'!CC$5))</f>
        <v>390.9</v>
      </c>
      <c r="CD18" s="476">
        <f>IF(CD$2&lt;&gt;"",IF($C18&lt;&gt;"TBA",CD$2/114,0),SUMIFS('HOURS&amp;CYCLES INPUT'!$F$2:$F$9999,'HOURS&amp;CYCLES INPUT'!$C$2:$C$9999,'QUALIFIED EFH'!$C18,'HOURS&amp;CYCLES INPUT'!$D$2:$D$9999,'QUALIFIED EFH'!CD$4,'HOURS&amp;CYCLES INPUT'!$E$2:$E$9999,'QUALIFIED EFH'!CD$5))</f>
        <v>399.17</v>
      </c>
      <c r="CE18" s="476">
        <f>IF(CE$2&lt;&gt;"",IF($C18&lt;&gt;"TBA",CE$2/114,0),SUMIFS('HOURS&amp;CYCLES INPUT'!$F$2:$F$9999,'HOURS&amp;CYCLES INPUT'!$C$2:$C$9999,'QUALIFIED EFH'!$C18,'HOURS&amp;CYCLES INPUT'!$D$2:$D$9999,'QUALIFIED EFH'!CE$4,'HOURS&amp;CYCLES INPUT'!$E$2:$E$9999,'QUALIFIED EFH'!CE$5))</f>
        <v>349.48</v>
      </c>
      <c r="CF18" s="476">
        <f>IF(CF$2&lt;&gt;"",IF($C18&lt;&gt;"TBA",CF$2/114,0),SUMIFS('HOURS&amp;CYCLES INPUT'!$F$2:$F$9999,'HOURS&amp;CYCLES INPUT'!$C$2:$C$9999,'QUALIFIED EFH'!$C18,'HOURS&amp;CYCLES INPUT'!$D$2:$D$9999,'QUALIFIED EFH'!CF$4,'HOURS&amp;CYCLES INPUT'!$E$2:$E$9999,'QUALIFIED EFH'!CF$5))</f>
        <v>479.05</v>
      </c>
      <c r="CG18" s="476">
        <f>IF(CG$2&lt;&gt;"",IF($C18&lt;&gt;"TBA",CG$2/114,0),SUMIFS('HOURS&amp;CYCLES INPUT'!$F$2:$F$9999,'HOURS&amp;CYCLES INPUT'!$C$2:$C$9999,'QUALIFIED EFH'!$C18,'HOURS&amp;CYCLES INPUT'!$D$2:$D$9999,'QUALIFIED EFH'!CG$4,'HOURS&amp;CYCLES INPUT'!$E$2:$E$9999,'QUALIFIED EFH'!CG$5))</f>
        <v>427.02</v>
      </c>
      <c r="CH18" s="476">
        <f>IF(CH$2&lt;&gt;"",IF($C18&lt;&gt;"TBA",CH$2/114,0),SUMIFS('HOURS&amp;CYCLES INPUT'!$F$2:$F$9999,'HOURS&amp;CYCLES INPUT'!$C$2:$C$9999,'QUALIFIED EFH'!$C18,'HOURS&amp;CYCLES INPUT'!$D$2:$D$9999,'QUALIFIED EFH'!CH$4,'HOURS&amp;CYCLES INPUT'!$E$2:$E$9999,'QUALIFIED EFH'!CH$5))</f>
        <v>464.26</v>
      </c>
      <c r="CI18" s="476">
        <f>IF(CI$2&lt;&gt;"",IF($C18&lt;&gt;"TBA",CI$2/114,0),SUMIFS('HOURS&amp;CYCLES INPUT'!$F$2:$F$9999,'HOURS&amp;CYCLES INPUT'!$C$2:$C$9999,'QUALIFIED EFH'!$C18,'HOURS&amp;CYCLES INPUT'!$D$2:$D$9999,'QUALIFIED EFH'!CI$4,'HOURS&amp;CYCLES INPUT'!$E$2:$E$9999,'QUALIFIED EFH'!CI$5))</f>
        <v>457.12</v>
      </c>
      <c r="CJ18" s="476">
        <f>IF(CJ$2&lt;&gt;"",IF($C18&lt;&gt;"TBA",CJ$2/114,0),SUMIFS('HOURS&amp;CYCLES INPUT'!$F$2:$F$9999,'HOURS&amp;CYCLES INPUT'!$C$2:$C$9999,'QUALIFIED EFH'!$C18,'HOURS&amp;CYCLES INPUT'!$D$2:$D$9999,'QUALIFIED EFH'!CJ$4,'HOURS&amp;CYCLES INPUT'!$E$2:$E$9999,'QUALIFIED EFH'!CJ$5))</f>
        <v>458.75</v>
      </c>
      <c r="CK18" s="476">
        <f>IF(CK$2&lt;&gt;"",IF($C18&lt;&gt;"TBA",CK$2/114,0),SUMIFS('HOURS&amp;CYCLES INPUT'!$F$2:$F$9999,'HOURS&amp;CYCLES INPUT'!$C$2:$C$9999,'QUALIFIED EFH'!$C18,'HOURS&amp;CYCLES INPUT'!$D$2:$D$9999,'QUALIFIED EFH'!CK$4,'HOURS&amp;CYCLES INPUT'!$E$2:$E$9999,'QUALIFIED EFH'!CK$5))</f>
        <v>438.26</v>
      </c>
      <c r="CL18" s="476">
        <f>IF(CL$2&lt;&gt;"",IF($C18&lt;&gt;"TBA",CL$2/114,0),SUMIFS('HOURS&amp;CYCLES INPUT'!$F$2:$F$9999,'HOURS&amp;CYCLES INPUT'!$C$2:$C$9999,'QUALIFIED EFH'!$C18,'HOURS&amp;CYCLES INPUT'!$D$2:$D$9999,'QUALIFIED EFH'!CL$4,'HOURS&amp;CYCLES INPUT'!$E$2:$E$9999,'QUALIFIED EFH'!CL$5))</f>
        <v>465.74</v>
      </c>
      <c r="CM18" s="476">
        <f>IF(CM$2&lt;&gt;"",IF($C18&lt;&gt;"TBA",CM$2/114,0),SUMIFS('HOURS&amp;CYCLES INPUT'!$F$2:$F$9999,'HOURS&amp;CYCLES INPUT'!$C$2:$C$9999,'QUALIFIED EFH'!$C18,'HOURS&amp;CYCLES INPUT'!$D$2:$D$9999,'QUALIFIED EFH'!CM$4,'HOURS&amp;CYCLES INPUT'!$E$2:$E$9999,'QUALIFIED EFH'!CM$5))</f>
        <v>475.3</v>
      </c>
      <c r="CN18" s="476">
        <f>IF(CN$2&lt;&gt;"",IF($C18&lt;&gt;"TBA",CN$2/114,0),SUMIFS('HOURS&amp;CYCLES INPUT'!$F$2:$F$9999,'HOURS&amp;CYCLES INPUT'!$C$2:$C$9999,'QUALIFIED EFH'!$C18,'HOURS&amp;CYCLES INPUT'!$D$2:$D$9999,'QUALIFIED EFH'!CN$4,'HOURS&amp;CYCLES INPUT'!$E$2:$E$9999,'QUALIFIED EFH'!CN$5))</f>
        <v>391.32</v>
      </c>
      <c r="CO18" s="476">
        <f>IF(CO$2&lt;&gt;"",IF($C18&lt;&gt;"TBA",CO$2/114,0),SUMIFS('HOURS&amp;CYCLES INPUT'!$F$2:$F$9999,'HOURS&amp;CYCLES INPUT'!$C$2:$C$9999,'QUALIFIED EFH'!$C18,'HOURS&amp;CYCLES INPUT'!$D$2:$D$9999,'QUALIFIED EFH'!CO$4,'HOURS&amp;CYCLES INPUT'!$E$2:$E$9999,'QUALIFIED EFH'!CO$5))</f>
        <v>436.35</v>
      </c>
      <c r="CP18" s="476">
        <f>IF(CP$2&lt;&gt;"",IF($C18&lt;&gt;"TBA",CP$2/114,0),SUMIFS('HOURS&amp;CYCLES INPUT'!$F$2:$F$9999,'HOURS&amp;CYCLES INPUT'!$C$2:$C$9999,'QUALIFIED EFH'!$C18,'HOURS&amp;CYCLES INPUT'!$D$2:$D$9999,'QUALIFIED EFH'!CP$4,'HOURS&amp;CYCLES INPUT'!$E$2:$E$9999,'QUALIFIED EFH'!CP$5))</f>
        <v>474.78</v>
      </c>
      <c r="CQ18" s="476">
        <f>IF(CQ$2&lt;&gt;"",IF($C18&lt;&gt;"TBA",CQ$2/114,0),SUMIFS('HOURS&amp;CYCLES INPUT'!$F$2:$F$9999,'HOURS&amp;CYCLES INPUT'!$C$2:$C$9999,'QUALIFIED EFH'!$C18,'HOURS&amp;CYCLES INPUT'!$D$2:$D$9999,'QUALIFIED EFH'!CQ$4,'HOURS&amp;CYCLES INPUT'!$E$2:$E$9999,'QUALIFIED EFH'!CQ$5))</f>
        <v>379.77</v>
      </c>
      <c r="CR18" s="476">
        <f>IF(CR$2&lt;&gt;"",IF($C18&lt;&gt;"TBA",CR$2/114,0),SUMIFS('HOURS&amp;CYCLES INPUT'!$F$2:$F$9999,'HOURS&amp;CYCLES INPUT'!$C$2:$C$9999,'QUALIFIED EFH'!$C18,'HOURS&amp;CYCLES INPUT'!$D$2:$D$9999,'QUALIFIED EFH'!CR$4,'HOURS&amp;CYCLES INPUT'!$E$2:$E$9999,'QUALIFIED EFH'!CR$5))</f>
        <v>0</v>
      </c>
      <c r="CS18" s="476">
        <f>IF(CS$2&lt;&gt;"",IF($C18&lt;&gt;"TBA",CS$2/114,0),SUMIFS('HOURS&amp;CYCLES INPUT'!$F$2:$F$9999,'HOURS&amp;CYCLES INPUT'!$C$2:$C$9999,'QUALIFIED EFH'!$C18,'HOURS&amp;CYCLES INPUT'!$D$2:$D$9999,'QUALIFIED EFH'!CS$4,'HOURS&amp;CYCLES INPUT'!$E$2:$E$9999,'QUALIFIED EFH'!CS$5))</f>
        <v>110.86</v>
      </c>
      <c r="CT18" s="476">
        <f>IF(CT$2&lt;&gt;"",IF($C18&lt;&gt;"TBA",CT$2/114,0),SUMIFS('HOURS&amp;CYCLES INPUT'!$F$2:$F$9999,'HOURS&amp;CYCLES INPUT'!$C$2:$C$9999,'QUALIFIED EFH'!$C18,'HOURS&amp;CYCLES INPUT'!$D$2:$D$9999,'QUALIFIED EFH'!CT$4,'HOURS&amp;CYCLES INPUT'!$E$2:$E$9999,'QUALIFIED EFH'!CT$5))</f>
        <v>143.74</v>
      </c>
      <c r="CU18" s="476">
        <f>IF(CU$2&lt;&gt;"",IF($C18&lt;&gt;"TBA",CU$2/114,0),SUMIFS('HOURS&amp;CYCLES INPUT'!$F$2:$F$9999,'HOURS&amp;CYCLES INPUT'!$C$2:$C$9999,'QUALIFIED EFH'!$C18,'HOURS&amp;CYCLES INPUT'!$D$2:$D$9999,'QUALIFIED EFH'!CU$4,'HOURS&amp;CYCLES INPUT'!$E$2:$E$9999,'QUALIFIED EFH'!CU$5))</f>
        <v>0</v>
      </c>
      <c r="CV18" s="476">
        <f>IF(CV$2&lt;&gt;"",IF($C18&lt;&gt;"TBA",CV$2/114,0),SUMIFS('HOURS&amp;CYCLES INPUT'!$F$2:$F$9999,'HOURS&amp;CYCLES INPUT'!$C$2:$C$9999,'QUALIFIED EFH'!$C18,'HOURS&amp;CYCLES INPUT'!$D$2:$D$9999,'QUALIFIED EFH'!CV$4,'HOURS&amp;CYCLES INPUT'!$E$2:$E$9999,'QUALIFIED EFH'!CV$5))</f>
        <v>0</v>
      </c>
      <c r="CW18" s="476">
        <f>IF(CW$2&lt;&gt;"",IF($C18&lt;&gt;"TBA",CW$2/114,0),SUMIFS('HOURS&amp;CYCLES INPUT'!$F$2:$F$9999,'HOURS&amp;CYCLES INPUT'!$C$2:$C$9999,'QUALIFIED EFH'!$C18,'HOURS&amp;CYCLES INPUT'!$D$2:$D$9999,'QUALIFIED EFH'!CW$4,'HOURS&amp;CYCLES INPUT'!$E$2:$E$9999,'QUALIFIED EFH'!CW$5))</f>
        <v>0</v>
      </c>
      <c r="CX18" s="476">
        <f>IF(CX$2&lt;&gt;"",IF($C18&lt;&gt;"TBA",CX$2/114,0),SUMIFS('HOURS&amp;CYCLES INPUT'!$F$2:$F$9999,'HOURS&amp;CYCLES INPUT'!$C$2:$C$9999,'QUALIFIED EFH'!$C18,'HOURS&amp;CYCLES INPUT'!$D$2:$D$9999,'QUALIFIED EFH'!CX$4,'HOURS&amp;CYCLES INPUT'!$E$2:$E$9999,'QUALIFIED EFH'!CX$5))</f>
        <v>0</v>
      </c>
      <c r="CY18" s="476">
        <f>IF(CY$2&lt;&gt;"",IF($C18&lt;&gt;"TBA",CY$2/114,0),SUMIFS('HOURS&amp;CYCLES INPUT'!$F$2:$F$9999,'HOURS&amp;CYCLES INPUT'!$C$2:$C$9999,'QUALIFIED EFH'!$C18,'HOURS&amp;CYCLES INPUT'!$D$2:$D$9999,'QUALIFIED EFH'!CY$4,'HOURS&amp;CYCLES INPUT'!$E$2:$E$9999,'QUALIFIED EFH'!CY$5))</f>
        <v>0</v>
      </c>
      <c r="CZ18" s="476">
        <f>IF(CZ$2&lt;&gt;"",IF($C18&lt;&gt;"TBA",CZ$2/114,0),SUMIFS('HOURS&amp;CYCLES INPUT'!$F$2:$F$9999,'HOURS&amp;CYCLES INPUT'!$C$2:$C$9999,'QUALIFIED EFH'!$C18,'HOURS&amp;CYCLES INPUT'!$D$2:$D$9999,'QUALIFIED EFH'!CZ$4,'HOURS&amp;CYCLES INPUT'!$E$2:$E$9999,'QUALIFIED EFH'!CZ$5))</f>
        <v>0</v>
      </c>
      <c r="DA18" s="476">
        <f>IF(DA$2&lt;&gt;"",IF($C18&lt;&gt;"TBA",DA$2/114,0),SUMIFS('HOURS&amp;CYCLES INPUT'!$F$2:$F$9999,'HOURS&amp;CYCLES INPUT'!$C$2:$C$9999,'QUALIFIED EFH'!$C18,'HOURS&amp;CYCLES INPUT'!$D$2:$D$9999,'QUALIFIED EFH'!DA$4,'HOURS&amp;CYCLES INPUT'!$E$2:$E$9999,'QUALIFIED EFH'!DA$5))</f>
        <v>0</v>
      </c>
      <c r="DB18" s="476">
        <f>IF(DB$2&lt;&gt;"",IF($C18&lt;&gt;"TBA",DB$2/114,0),SUMIFS('HOURS&amp;CYCLES INPUT'!$F$2:$F$9999,'HOURS&amp;CYCLES INPUT'!$C$2:$C$9999,'QUALIFIED EFH'!$C18,'HOURS&amp;CYCLES INPUT'!$D$2:$D$9999,'QUALIFIED EFH'!DB$4,'HOURS&amp;CYCLES INPUT'!$E$2:$E$9999,'QUALIFIED EFH'!DB$5))</f>
        <v>0</v>
      </c>
      <c r="DC18" s="476">
        <f>IF(DC$2&lt;&gt;"",IF($C18&lt;&gt;"TBA",DC$2/114,0),SUMIFS('HOURS&amp;CYCLES INPUT'!$F$2:$F$9999,'HOURS&amp;CYCLES INPUT'!$C$2:$C$9999,'QUALIFIED EFH'!$C18,'HOURS&amp;CYCLES INPUT'!$D$2:$D$9999,'QUALIFIED EFH'!DC$4,'HOURS&amp;CYCLES INPUT'!$E$2:$E$9999,'QUALIFIED EFH'!DC$5))</f>
        <v>229.42</v>
      </c>
      <c r="DD18" s="476">
        <f>IF(DD$2&lt;&gt;"",IF($C18&lt;&gt;"TBA",DD$2/114,0),SUMIFS('HOURS&amp;CYCLES INPUT'!$F$2:$F$9999,'HOURS&amp;CYCLES INPUT'!$C$2:$C$9999,'QUALIFIED EFH'!$C18,'HOURS&amp;CYCLES INPUT'!$D$2:$D$9999,'QUALIFIED EFH'!DD$4,'HOURS&amp;CYCLES INPUT'!$E$2:$E$9999,'QUALIFIED EFH'!DD$5))</f>
        <v>374.57</v>
      </c>
      <c r="DE18" s="476">
        <f>IF(DE$2&lt;&gt;"",IF($C18&lt;&gt;"TBA",DE$2/114,0),SUMIFS('HOURS&amp;CYCLES INPUT'!$F$2:$F$9999,'HOURS&amp;CYCLES INPUT'!$C$2:$C$9999,'QUALIFIED EFH'!$C18,'HOURS&amp;CYCLES INPUT'!$D$2:$D$9999,'QUALIFIED EFH'!DE$4,'HOURS&amp;CYCLES INPUT'!$E$2:$E$9999,'QUALIFIED EFH'!DE$5))</f>
        <v>368.75</v>
      </c>
      <c r="DF18" s="476">
        <f>IF(DF$2&lt;&gt;"",IF($C18&lt;&gt;"TBA",DF$2/114,0),SUMIFS('HOURS&amp;CYCLES INPUT'!$F$2:$F$9999,'HOURS&amp;CYCLES INPUT'!$C$2:$C$9999,'QUALIFIED EFH'!$C18,'HOURS&amp;CYCLES INPUT'!$D$2:$D$9999,'QUALIFIED EFH'!DF$4,'HOURS&amp;CYCLES INPUT'!$E$2:$E$9999,'QUALIFIED EFH'!DF$5))</f>
        <v>322.92</v>
      </c>
      <c r="DG18" s="476">
        <f>IF(DG$2&lt;&gt;"",IF($C18&lt;&gt;"TBA",DG$2/114,0),SUMIFS('HOURS&amp;CYCLES INPUT'!$F$2:$F$9999,'HOURS&amp;CYCLES INPUT'!$C$2:$C$9999,'QUALIFIED EFH'!$C18,'HOURS&amp;CYCLES INPUT'!$D$2:$D$9999,'QUALIFIED EFH'!DG$4,'HOURS&amp;CYCLES INPUT'!$E$2:$E$9999,'QUALIFIED EFH'!DG$5))</f>
        <v>220.9</v>
      </c>
      <c r="DH18" s="476">
        <f>IF(DH$2&lt;&gt;"",IF($C18&lt;&gt;"TBA",DH$2/114,0),SUMIFS('HOURS&amp;CYCLES INPUT'!$F$2:$F$9999,'HOURS&amp;CYCLES INPUT'!$C$2:$C$9999,'QUALIFIED EFH'!$C18,'HOURS&amp;CYCLES INPUT'!$D$2:$D$9999,'QUALIFIED EFH'!DH$4,'HOURS&amp;CYCLES INPUT'!$E$2:$E$9999,'QUALIFIED EFH'!DH$5))</f>
        <v>0</v>
      </c>
      <c r="DI18" s="476">
        <f>IF(DI$2&lt;&gt;"",IF($C18&lt;&gt;"TBA",DI$2/114,0),SUMIFS('HOURS&amp;CYCLES INPUT'!$F$2:$F$9999,'HOURS&amp;CYCLES INPUT'!$C$2:$C$9999,'QUALIFIED EFH'!$C18,'HOURS&amp;CYCLES INPUT'!$D$2:$D$9999,'QUALIFIED EFH'!DI$4,'HOURS&amp;CYCLES INPUT'!$E$2:$E$9999,'QUALIFIED EFH'!DI$5))</f>
        <v>0</v>
      </c>
      <c r="DJ18" s="476">
        <f>IF(DJ$2&lt;&gt;"",IF($C18&lt;&gt;"TBA",DJ$2/114,0),SUMIFS('HOURS&amp;CYCLES INPUT'!$F$2:$F$9999,'HOURS&amp;CYCLES INPUT'!$C$2:$C$9999,'QUALIFIED EFH'!$C18,'HOURS&amp;CYCLES INPUT'!$D$2:$D$9999,'QUALIFIED EFH'!DJ$4,'HOURS&amp;CYCLES INPUT'!$E$2:$E$9999,'QUALIFIED EFH'!DJ$5))</f>
        <v>0</v>
      </c>
      <c r="DK18" s="476">
        <f>IF(DK$2&lt;&gt;"",IF($C18&lt;&gt;"TBA",DK$2/114,0),SUMIFS('HOURS&amp;CYCLES INPUT'!$F$2:$F$9999,'HOURS&amp;CYCLES INPUT'!$C$2:$C$9999,'QUALIFIED EFH'!$C18,'HOURS&amp;CYCLES INPUT'!$D$2:$D$9999,'QUALIFIED EFH'!DK$4,'HOURS&amp;CYCLES INPUT'!$E$2:$E$9999,'QUALIFIED EFH'!DK$5))</f>
        <v>0</v>
      </c>
      <c r="DL18" s="476">
        <f>IF(DL$2&lt;&gt;"",IF($C18&lt;&gt;"TBA",DL$2/114,0),SUMIFS('HOURS&amp;CYCLES INPUT'!$F$2:$F$9999,'HOURS&amp;CYCLES INPUT'!$C$2:$C$9999,'QUALIFIED EFH'!$C18,'HOURS&amp;CYCLES INPUT'!$D$2:$D$9999,'QUALIFIED EFH'!DL$4,'HOURS&amp;CYCLES INPUT'!$E$2:$E$9999,'QUALIFIED EFH'!DL$5))</f>
        <v>0</v>
      </c>
      <c r="DM18" s="476">
        <f>IF(DM$2&lt;&gt;"",IF($C18&lt;&gt;"TBA",DM$2/114,0),SUMIFS('HOURS&amp;CYCLES INPUT'!$F$2:$F$9999,'HOURS&amp;CYCLES INPUT'!$C$2:$C$9999,'QUALIFIED EFH'!$C18,'HOURS&amp;CYCLES INPUT'!$D$2:$D$9999,'QUALIFIED EFH'!DM$4,'HOURS&amp;CYCLES INPUT'!$E$2:$E$9999,'QUALIFIED EFH'!DM$5))</f>
        <v>0</v>
      </c>
      <c r="DN18" s="476">
        <f>IF(DN$2&lt;&gt;"",IF($C18&lt;&gt;"TBA",DN$2/114,0),SUMIFS('HOURS&amp;CYCLES INPUT'!$F$2:$F$9999,'HOURS&amp;CYCLES INPUT'!$C$2:$C$9999,'QUALIFIED EFH'!$C18,'HOURS&amp;CYCLES INPUT'!$D$2:$D$9999,'QUALIFIED EFH'!DN$4,'HOURS&amp;CYCLES INPUT'!$E$2:$E$9999,'QUALIFIED EFH'!DN$5))</f>
        <v>0</v>
      </c>
      <c r="DO18" s="476">
        <f>IF(DO$2&lt;&gt;"",IF($C18&lt;&gt;"TBA",DO$2/114,0),SUMIFS('HOURS&amp;CYCLES INPUT'!$F$2:$F$9999,'HOURS&amp;CYCLES INPUT'!$C$2:$C$9999,'QUALIFIED EFH'!$C18,'HOURS&amp;CYCLES INPUT'!$D$2:$D$9999,'QUALIFIED EFH'!DO$4,'HOURS&amp;CYCLES INPUT'!$E$2:$E$9999,'QUALIFIED EFH'!DO$5))</f>
        <v>0</v>
      </c>
      <c r="DP18" s="476">
        <f>IF(DP$2&lt;&gt;"",IF($C18&lt;&gt;"TBA",DP$2/114,0),SUMIFS('HOURS&amp;CYCLES INPUT'!$F$2:$F$9999,'HOURS&amp;CYCLES INPUT'!$C$2:$C$9999,'QUALIFIED EFH'!$C18,'HOURS&amp;CYCLES INPUT'!$D$2:$D$9999,'QUALIFIED EFH'!DP$4,'HOURS&amp;CYCLES INPUT'!$E$2:$E$9999,'QUALIFIED EFH'!DP$5))</f>
        <v>0</v>
      </c>
      <c r="DQ18" s="476">
        <f>IF(DQ$2&lt;&gt;"",IF($C18&lt;&gt;"TBA",DQ$2/114,0),SUMIFS('HOURS&amp;CYCLES INPUT'!$F$2:$F$9999,'HOURS&amp;CYCLES INPUT'!$C$2:$C$9999,'QUALIFIED EFH'!$C18,'HOURS&amp;CYCLES INPUT'!$D$2:$D$9999,'QUALIFIED EFH'!DQ$4,'HOURS&amp;CYCLES INPUT'!$E$2:$E$9999,'QUALIFIED EFH'!DQ$5))</f>
        <v>0</v>
      </c>
      <c r="DR18" s="476">
        <f>IF(DR$2&lt;&gt;"",IF($C18&lt;&gt;"TBA",DR$2/114,0),SUMIFS('HOURS&amp;CYCLES INPUT'!$F$2:$F$9999,'HOURS&amp;CYCLES INPUT'!$C$2:$C$9999,'QUALIFIED EFH'!$C18,'HOURS&amp;CYCLES INPUT'!$D$2:$D$9999,'QUALIFIED EFH'!DR$4,'HOURS&amp;CYCLES INPUT'!$E$2:$E$9999,'QUALIFIED EFH'!DR$5))</f>
        <v>0</v>
      </c>
      <c r="DS18" s="476">
        <f>IF(DS$2&lt;&gt;"",IF($C18&lt;&gt;"TBA",DS$2/114,0),SUMIFS('HOURS&amp;CYCLES INPUT'!$F$2:$F$9999,'HOURS&amp;CYCLES INPUT'!$C$2:$C$9999,'QUALIFIED EFH'!$C18,'HOURS&amp;CYCLES INPUT'!$D$2:$D$9999,'QUALIFIED EFH'!DS$4,'HOURS&amp;CYCLES INPUT'!$E$2:$E$9999,'QUALIFIED EFH'!DS$5))</f>
        <v>0</v>
      </c>
      <c r="DT18" s="476">
        <f>IF(DT$2&lt;&gt;"",IF($C18&lt;&gt;"TBA",DT$2/114,0),SUMIFS('HOURS&amp;CYCLES INPUT'!$F$2:$F$9999,'HOURS&amp;CYCLES INPUT'!$C$2:$C$9999,'QUALIFIED EFH'!$C18,'HOURS&amp;CYCLES INPUT'!$D$2:$D$9999,'QUALIFIED EFH'!DT$4,'HOURS&amp;CYCLES INPUT'!$E$2:$E$9999,'QUALIFIED EFH'!DT$5))</f>
        <v>0</v>
      </c>
      <c r="DU18" s="476">
        <f>IF(DU$2&lt;&gt;"",IF($C18&lt;&gt;"TBA",DU$2/114,0),SUMIFS('HOURS&amp;CYCLES INPUT'!$F$2:$F$9999,'HOURS&amp;CYCLES INPUT'!$C$2:$C$9999,'QUALIFIED EFH'!$C18,'HOURS&amp;CYCLES INPUT'!$D$2:$D$9999,'QUALIFIED EFH'!DU$4,'HOURS&amp;CYCLES INPUT'!$E$2:$E$9999,'QUALIFIED EFH'!DU$5))</f>
        <v>0</v>
      </c>
      <c r="DV18" s="476">
        <f>IF(DV$2&lt;&gt;"",IF($C18&lt;&gt;"TBA",DV$2/114,0),SUMIFS('HOURS&amp;CYCLES INPUT'!$F$2:$F$9999,'HOURS&amp;CYCLES INPUT'!$C$2:$C$9999,'QUALIFIED EFH'!$C18,'HOURS&amp;CYCLES INPUT'!$D$2:$D$9999,'QUALIFIED EFH'!DV$4,'HOURS&amp;CYCLES INPUT'!$E$2:$E$9999,'QUALIFIED EFH'!DV$5))</f>
        <v>0</v>
      </c>
      <c r="DW18" s="476">
        <f>IF(DW$2&lt;&gt;"",IF($C18&lt;&gt;"TBA",DW$2/114,0),SUMIFS('HOURS&amp;CYCLES INPUT'!$F$2:$F$9999,'HOURS&amp;CYCLES INPUT'!$C$2:$C$9999,'QUALIFIED EFH'!$C18,'HOURS&amp;CYCLES INPUT'!$D$2:$D$9999,'QUALIFIED EFH'!DW$4,'HOURS&amp;CYCLES INPUT'!$E$2:$E$9999,'QUALIFIED EFH'!DW$5))</f>
        <v>0</v>
      </c>
      <c r="DX18" s="476">
        <f>IF(DX$2&lt;&gt;"",IF($C18&lt;&gt;"TBA",DX$2/114,0),SUMIFS('HOURS&amp;CYCLES INPUT'!$F$2:$F$9999,'HOURS&amp;CYCLES INPUT'!$C$2:$C$9999,'QUALIFIED EFH'!$C18,'HOURS&amp;CYCLES INPUT'!$D$2:$D$9999,'QUALIFIED EFH'!DX$4,'HOURS&amp;CYCLES INPUT'!$E$2:$E$9999,'QUALIFIED EFH'!DX$5))</f>
        <v>0</v>
      </c>
      <c r="DY18" s="476">
        <f>IF(DY$2&lt;&gt;"",IF($C18&lt;&gt;"TBA",DY$2/114,0),SUMIFS('HOURS&amp;CYCLES INPUT'!$F$2:$F$9999,'HOURS&amp;CYCLES INPUT'!$C$2:$C$9999,'QUALIFIED EFH'!$C18,'HOURS&amp;CYCLES INPUT'!$D$2:$D$9999,'QUALIFIED EFH'!DY$4,'HOURS&amp;CYCLES INPUT'!$E$2:$E$9999,'QUALIFIED EFH'!DY$5))</f>
        <v>0</v>
      </c>
      <c r="DZ18" s="476">
        <f>IF(DZ$2&lt;&gt;"",IF($C18&lt;&gt;"TBA",DZ$2/114,0),SUMIFS('HOURS&amp;CYCLES INPUT'!$F$2:$F$9999,'HOURS&amp;CYCLES INPUT'!$C$2:$C$9999,'QUALIFIED EFH'!$C18,'HOURS&amp;CYCLES INPUT'!$D$2:$D$9999,'QUALIFIED EFH'!DZ$4,'HOURS&amp;CYCLES INPUT'!$E$2:$E$9999,'QUALIFIED EFH'!DZ$5))</f>
        <v>0</v>
      </c>
      <c r="EA18" s="476">
        <f>IF(EA$2&lt;&gt;"",IF($C18&lt;&gt;"TBA",EA$2/114,0),SUMIFS('HOURS&amp;CYCLES INPUT'!$F$2:$F$9999,'HOURS&amp;CYCLES INPUT'!$C$2:$C$9999,'QUALIFIED EFH'!$C18,'HOURS&amp;CYCLES INPUT'!$D$2:$D$9999,'QUALIFIED EFH'!EA$4,'HOURS&amp;CYCLES INPUT'!$E$2:$E$9999,'QUALIFIED EFH'!EA$5))</f>
        <v>0</v>
      </c>
      <c r="EB18" s="476">
        <f>IF(EB$2&lt;&gt;"",IF($C18&lt;&gt;"TBA",EB$2/114,0),SUMIFS('HOURS&amp;CYCLES INPUT'!$F$2:$F$9999,'HOURS&amp;CYCLES INPUT'!$C$2:$C$9999,'QUALIFIED EFH'!$C18,'HOURS&amp;CYCLES INPUT'!$D$2:$D$9999,'QUALIFIED EFH'!EB$4,'HOURS&amp;CYCLES INPUT'!$E$2:$E$9999,'QUALIFIED EFH'!EB$5))</f>
        <v>0</v>
      </c>
      <c r="EC18" s="476">
        <f>IF(EC$2&lt;&gt;"",IF($C18&lt;&gt;"TBA",EC$2/114,0),SUMIFS('HOURS&amp;CYCLES INPUT'!$F$2:$F$9999,'HOURS&amp;CYCLES INPUT'!$C$2:$C$9999,'QUALIFIED EFH'!$C18,'HOURS&amp;CYCLES INPUT'!$D$2:$D$9999,'QUALIFIED EFH'!EC$4,'HOURS&amp;CYCLES INPUT'!$E$2:$E$9999,'QUALIFIED EFH'!EC$5))</f>
        <v>0</v>
      </c>
      <c r="ED18" s="476">
        <f>IF(ED$2&lt;&gt;"",IF($C18&lt;&gt;"TBA",ED$2/114,0),SUMIFS('HOURS&amp;CYCLES INPUT'!$F$2:$F$9999,'HOURS&amp;CYCLES INPUT'!$C$2:$C$9999,'QUALIFIED EFH'!$C18,'HOURS&amp;CYCLES INPUT'!$D$2:$D$9999,'QUALIFIED EFH'!ED$4,'HOURS&amp;CYCLES INPUT'!$E$2:$E$9999,'QUALIFIED EFH'!ED$5))</f>
        <v>0</v>
      </c>
      <c r="EE18" s="476">
        <f>IF(EE$2&lt;&gt;"",IF($C18&lt;&gt;"TBA",EE$2/114,0),SUMIFS('HOURS&amp;CYCLES INPUT'!$F$2:$F$9999,'HOURS&amp;CYCLES INPUT'!$C$2:$C$9999,'QUALIFIED EFH'!$C18,'HOURS&amp;CYCLES INPUT'!$D$2:$D$9999,'QUALIFIED EFH'!EE$4,'HOURS&amp;CYCLES INPUT'!$E$2:$E$9999,'QUALIFIED EFH'!EE$5))</f>
        <v>0</v>
      </c>
      <c r="EF18" s="476">
        <f>IF(EF$2&lt;&gt;"",IF($C18&lt;&gt;"TBA",EF$2/114,0),SUMIFS('HOURS&amp;CYCLES INPUT'!$F$2:$F$9999,'HOURS&amp;CYCLES INPUT'!$C$2:$C$9999,'QUALIFIED EFH'!$C18,'HOURS&amp;CYCLES INPUT'!$D$2:$D$9999,'QUALIFIED EFH'!EF$4,'HOURS&amp;CYCLES INPUT'!$E$2:$E$9999,'QUALIFIED EFH'!EF$5))</f>
        <v>0</v>
      </c>
      <c r="EG18" s="476">
        <f>IF(EG$2&lt;&gt;"",IF($C18&lt;&gt;"TBA",EG$2/114,0),SUMIFS('HOURS&amp;CYCLES INPUT'!$F$2:$F$9999,'HOURS&amp;CYCLES INPUT'!$C$2:$C$9999,'QUALIFIED EFH'!$C18,'HOURS&amp;CYCLES INPUT'!$D$2:$D$9999,'QUALIFIED EFH'!EG$4,'HOURS&amp;CYCLES INPUT'!$E$2:$E$9999,'QUALIFIED EFH'!EG$5))</f>
        <v>0</v>
      </c>
      <c r="EH18" s="476">
        <f>IF(EH$2&lt;&gt;"",IF($C18&lt;&gt;"TBA",EH$2/114,0),SUMIFS('HOURS&amp;CYCLES INPUT'!$F$2:$F$9999,'HOURS&amp;CYCLES INPUT'!$C$2:$C$9999,'QUALIFIED EFH'!$C18,'HOURS&amp;CYCLES INPUT'!$D$2:$D$9999,'QUALIFIED EFH'!EH$4,'HOURS&amp;CYCLES INPUT'!$E$2:$E$9999,'QUALIFIED EFH'!EH$5))</f>
        <v>0</v>
      </c>
      <c r="EI18" s="476">
        <f>IF(EI$2&lt;&gt;"",IF($C18&lt;&gt;"TBA",EI$2/114,0),SUMIFS('HOURS&amp;CYCLES INPUT'!$F$2:$F$9999,'HOURS&amp;CYCLES INPUT'!$C$2:$C$9999,'QUALIFIED EFH'!$C18,'HOURS&amp;CYCLES INPUT'!$D$2:$D$9999,'QUALIFIED EFH'!EI$4,'HOURS&amp;CYCLES INPUT'!$E$2:$E$9999,'QUALIFIED EFH'!EI$5))</f>
        <v>0</v>
      </c>
      <c r="EJ18" s="476">
        <f>IF(EJ$2&lt;&gt;"",IF($C18&lt;&gt;"TBA",EJ$2/114,0),SUMIFS('HOURS&amp;CYCLES INPUT'!$F$2:$F$9999,'HOURS&amp;CYCLES INPUT'!$C$2:$C$9999,'QUALIFIED EFH'!$C18,'HOURS&amp;CYCLES INPUT'!$D$2:$D$9999,'QUALIFIED EFH'!EJ$4,'HOURS&amp;CYCLES INPUT'!$E$2:$E$9999,'QUALIFIED EFH'!EJ$5))</f>
        <v>0</v>
      </c>
      <c r="EK18" s="476">
        <f>IF(EK$2&lt;&gt;"",IF($C18&lt;&gt;"TBA",EK$2/114,0),SUMIFS('HOURS&amp;CYCLES INPUT'!$F$2:$F$9999,'HOURS&amp;CYCLES INPUT'!$C$2:$C$9999,'QUALIFIED EFH'!$C18,'HOURS&amp;CYCLES INPUT'!$D$2:$D$9999,'QUALIFIED EFH'!EK$4,'HOURS&amp;CYCLES INPUT'!$E$2:$E$9999,'QUALIFIED EFH'!EK$5))</f>
        <v>0</v>
      </c>
      <c r="EL18" s="476">
        <f>IF(EL$2&lt;&gt;"",IF($C18&lt;&gt;"TBA",EL$2/114,0),SUMIFS('HOURS&amp;CYCLES INPUT'!$F$2:$F$9999,'HOURS&amp;CYCLES INPUT'!$C$2:$C$9999,'QUALIFIED EFH'!$C18,'HOURS&amp;CYCLES INPUT'!$D$2:$D$9999,'QUALIFIED EFH'!EL$4,'HOURS&amp;CYCLES INPUT'!$E$2:$E$9999,'QUALIFIED EFH'!EL$5))</f>
        <v>0</v>
      </c>
      <c r="EM18" s="476">
        <f>IF(EM$2&lt;&gt;"",IF($C18&lt;&gt;"TBA",EM$2/114,0),SUMIFS('HOURS&amp;CYCLES INPUT'!$F$2:$F$9999,'HOURS&amp;CYCLES INPUT'!$C$2:$C$9999,'QUALIFIED EFH'!$C18,'HOURS&amp;CYCLES INPUT'!$D$2:$D$9999,'QUALIFIED EFH'!EM$4,'HOURS&amp;CYCLES INPUT'!$E$2:$E$9999,'QUALIFIED EFH'!EM$5))</f>
        <v>0</v>
      </c>
      <c r="EN18" s="476">
        <f>IF(EN$2&lt;&gt;"",IF($C18&lt;&gt;"TBA",EN$2/114,0),SUMIFS('HOURS&amp;CYCLES INPUT'!$F$2:$F$9999,'HOURS&amp;CYCLES INPUT'!$C$2:$C$9999,'QUALIFIED EFH'!$C18,'HOURS&amp;CYCLES INPUT'!$D$2:$D$9999,'QUALIFIED EFH'!EN$4,'HOURS&amp;CYCLES INPUT'!$E$2:$E$9999,'QUALIFIED EFH'!EN$5))</f>
        <v>0</v>
      </c>
      <c r="EO18" s="476">
        <f>IF(EO$2&lt;&gt;"",IF($C18&lt;&gt;"TBA",EO$2/114,0),SUMIFS('HOURS&amp;CYCLES INPUT'!$F$2:$F$9999,'HOURS&amp;CYCLES INPUT'!$C$2:$C$9999,'QUALIFIED EFH'!$C18,'HOURS&amp;CYCLES INPUT'!$D$2:$D$9999,'QUALIFIED EFH'!EO$4,'HOURS&amp;CYCLES INPUT'!$E$2:$E$9999,'QUALIFIED EFH'!EO$5))</f>
        <v>0</v>
      </c>
      <c r="EP18" s="476">
        <f>IF(EP$2&lt;&gt;"",IF($C18&lt;&gt;"TBA",EP$2/114,0),SUMIFS('HOURS&amp;CYCLES INPUT'!$F$2:$F$9999,'HOURS&amp;CYCLES INPUT'!$C$2:$C$9999,'QUALIFIED EFH'!$C18,'HOURS&amp;CYCLES INPUT'!$D$2:$D$9999,'QUALIFIED EFH'!EP$4,'HOURS&amp;CYCLES INPUT'!$E$2:$E$9999,'QUALIFIED EFH'!EP$5))</f>
        <v>0</v>
      </c>
      <c r="EQ18" s="476">
        <f>IF(EQ$2&lt;&gt;"",IF($C18&lt;&gt;"TBA",EQ$2/114,0),SUMIFS('HOURS&amp;CYCLES INPUT'!$F$2:$F$9999,'HOURS&amp;CYCLES INPUT'!$C$2:$C$9999,'QUALIFIED EFH'!$C18,'HOURS&amp;CYCLES INPUT'!$D$2:$D$9999,'QUALIFIED EFH'!EQ$4,'HOURS&amp;CYCLES INPUT'!$E$2:$E$9999,'QUALIFIED EFH'!EQ$5))</f>
        <v>0</v>
      </c>
      <c r="ER18" s="476">
        <f>IF(ER$2&lt;&gt;"",IF($C18&lt;&gt;"TBA",ER$2/114,0),SUMIFS('HOURS&amp;CYCLES INPUT'!$F$2:$F$9999,'HOURS&amp;CYCLES INPUT'!$C$2:$C$9999,'QUALIFIED EFH'!$C18,'HOURS&amp;CYCLES INPUT'!$D$2:$D$9999,'QUALIFIED EFH'!ER$4,'HOURS&amp;CYCLES INPUT'!$E$2:$E$9999,'QUALIFIED EFH'!ER$5))</f>
        <v>0</v>
      </c>
      <c r="ES18" s="476">
        <f>IF(ES$2&lt;&gt;"",IF($C18&lt;&gt;"TBA",ES$2/114,0),SUMIFS('HOURS&amp;CYCLES INPUT'!$F$2:$F$9999,'HOURS&amp;CYCLES INPUT'!$C$2:$C$9999,'QUALIFIED EFH'!$C18,'HOURS&amp;CYCLES INPUT'!$D$2:$D$9999,'QUALIFIED EFH'!ES$4,'HOURS&amp;CYCLES INPUT'!$E$2:$E$9999,'QUALIFIED EFH'!ES$5))</f>
        <v>0</v>
      </c>
      <c r="ET18" s="476">
        <f>IF(ET$2&lt;&gt;"",IF($C18&lt;&gt;"TBA",ET$2/114,0),SUMIFS('HOURS&amp;CYCLES INPUT'!$F$2:$F$9999,'HOURS&amp;CYCLES INPUT'!$C$2:$C$9999,'QUALIFIED EFH'!$C18,'HOURS&amp;CYCLES INPUT'!$D$2:$D$9999,'QUALIFIED EFH'!ET$4,'HOURS&amp;CYCLES INPUT'!$E$2:$E$9999,'QUALIFIED EFH'!ET$5))</f>
        <v>0</v>
      </c>
      <c r="EU18" s="476">
        <f>IF(EU$2&lt;&gt;"",IF($C18&lt;&gt;"TBA",EU$2/114,0),SUMIFS('HOURS&amp;CYCLES INPUT'!$F$2:$F$9999,'HOURS&amp;CYCLES INPUT'!$C$2:$C$9999,'QUALIFIED EFH'!$C18,'HOURS&amp;CYCLES INPUT'!$D$2:$D$9999,'QUALIFIED EFH'!EU$4,'HOURS&amp;CYCLES INPUT'!$E$2:$E$9999,'QUALIFIED EFH'!EU$5))</f>
        <v>0</v>
      </c>
      <c r="EV18" s="476">
        <f>IF(EV$2&lt;&gt;"",IF($C18&lt;&gt;"TBA",EV$2/114,0),SUMIFS('HOURS&amp;CYCLES INPUT'!$F$2:$F$9999,'HOURS&amp;CYCLES INPUT'!$C$2:$C$9999,'QUALIFIED EFH'!$C18,'HOURS&amp;CYCLES INPUT'!$D$2:$D$9999,'QUALIFIED EFH'!EV$4,'HOURS&amp;CYCLES INPUT'!$E$2:$E$9999,'QUALIFIED EFH'!EV$5))</f>
        <v>0</v>
      </c>
      <c r="EW18" s="476">
        <f>IF(EW$2&lt;&gt;"",IF($C18&lt;&gt;"TBA",EW$2/114,0),SUMIFS('HOURS&amp;CYCLES INPUT'!$F$2:$F$9999,'HOURS&amp;CYCLES INPUT'!$C$2:$C$9999,'QUALIFIED EFH'!$C18,'HOURS&amp;CYCLES INPUT'!$D$2:$D$9999,'QUALIFIED EFH'!EW$4,'HOURS&amp;CYCLES INPUT'!$E$2:$E$9999,'QUALIFIED EFH'!EW$5))</f>
        <v>0</v>
      </c>
      <c r="EX18" s="476">
        <f>IF(EX$2&lt;&gt;"",IF($C18&lt;&gt;"TBA",EX$2/114,0),SUMIFS('HOURS&amp;CYCLES INPUT'!$F$2:$F$9999,'HOURS&amp;CYCLES INPUT'!$C$2:$C$9999,'QUALIFIED EFH'!$C18,'HOURS&amp;CYCLES INPUT'!$D$2:$D$9999,'QUALIFIED EFH'!EX$4,'HOURS&amp;CYCLES INPUT'!$E$2:$E$9999,'QUALIFIED EFH'!EX$5))</f>
        <v>0</v>
      </c>
      <c r="EY18" s="476">
        <f>IF(EY$2&lt;&gt;"",IF($C18&lt;&gt;"TBA",EY$2/114,0),SUMIFS('HOURS&amp;CYCLES INPUT'!$F$2:$F$9999,'HOURS&amp;CYCLES INPUT'!$C$2:$C$9999,'QUALIFIED EFH'!$C18,'HOURS&amp;CYCLES INPUT'!$D$2:$D$9999,'QUALIFIED EFH'!EY$4,'HOURS&amp;CYCLES INPUT'!$E$2:$E$9999,'QUALIFIED EFH'!EY$5))</f>
        <v>0</v>
      </c>
      <c r="EZ18" s="476">
        <f>IF(EZ$2&lt;&gt;"",IF($C18&lt;&gt;"TBA",EZ$2/114,0),SUMIFS('HOURS&amp;CYCLES INPUT'!$F$2:$F$9999,'HOURS&amp;CYCLES INPUT'!$C$2:$C$9999,'QUALIFIED EFH'!$C18,'HOURS&amp;CYCLES INPUT'!$D$2:$D$9999,'QUALIFIED EFH'!EZ$4,'HOURS&amp;CYCLES INPUT'!$E$2:$E$9999,'QUALIFIED EFH'!EZ$5))</f>
        <v>0</v>
      </c>
      <c r="FA18" s="476">
        <f>IF(FA$2&lt;&gt;"",IF($C18&lt;&gt;"TBA",FA$2/114,0),SUMIFS('HOURS&amp;CYCLES INPUT'!$F$2:$F$9999,'HOURS&amp;CYCLES INPUT'!$C$2:$C$9999,'QUALIFIED EFH'!$C18,'HOURS&amp;CYCLES INPUT'!$D$2:$D$9999,'QUALIFIED EFH'!FA$4,'HOURS&amp;CYCLES INPUT'!$E$2:$E$9999,'QUALIFIED EFH'!FA$5))</f>
        <v>0</v>
      </c>
      <c r="FB18" s="476">
        <f>IF(FB$2&lt;&gt;"",IF($C18&lt;&gt;"TBA",FB$2/114,0),SUMIFS('HOURS&amp;CYCLES INPUT'!$F$2:$F$9999,'HOURS&amp;CYCLES INPUT'!$C$2:$C$9999,'QUALIFIED EFH'!$C18,'HOURS&amp;CYCLES INPUT'!$D$2:$D$9999,'QUALIFIED EFH'!FB$4,'HOURS&amp;CYCLES INPUT'!$E$2:$E$9999,'QUALIFIED EFH'!FB$5))</f>
        <v>0</v>
      </c>
      <c r="FC18" s="476">
        <f>IF(FC$2&lt;&gt;"",IF($C18&lt;&gt;"TBA",FC$2/114,0),SUMIFS('HOURS&amp;CYCLES INPUT'!$F$2:$F$9999,'HOURS&amp;CYCLES INPUT'!$C$2:$C$9999,'QUALIFIED EFH'!$C18,'HOURS&amp;CYCLES INPUT'!$D$2:$D$9999,'QUALIFIED EFH'!FC$4,'HOURS&amp;CYCLES INPUT'!$E$2:$E$9999,'QUALIFIED EFH'!FC$5))</f>
        <v>0</v>
      </c>
      <c r="FD18" s="476">
        <f>IF(FD$2&lt;&gt;"",IF($C18&lt;&gt;"TBA",FD$2/114,0),SUMIFS('HOURS&amp;CYCLES INPUT'!$F$2:$F$9999,'HOURS&amp;CYCLES INPUT'!$C$2:$C$9999,'QUALIFIED EFH'!$C18,'HOURS&amp;CYCLES INPUT'!$D$2:$D$9999,'QUALIFIED EFH'!FD$4,'HOURS&amp;CYCLES INPUT'!$E$2:$E$9999,'QUALIFIED EFH'!FD$5))</f>
        <v>0</v>
      </c>
      <c r="FE18" s="476">
        <f>IF(FE$2&lt;&gt;"",IF($C18&lt;&gt;"TBA",FE$2/114,0),SUMIFS('HOURS&amp;CYCLES INPUT'!$F$2:$F$9999,'HOURS&amp;CYCLES INPUT'!$C$2:$C$9999,'QUALIFIED EFH'!$C18,'HOURS&amp;CYCLES INPUT'!$D$2:$D$9999,'QUALIFIED EFH'!FE$4,'HOURS&amp;CYCLES INPUT'!$E$2:$E$9999,'QUALIFIED EFH'!FE$5))</f>
        <v>0</v>
      </c>
      <c r="FF18" s="476">
        <f>IF(FF$2&lt;&gt;"",IF($C18&lt;&gt;"TBA",FF$2/114,0),SUMIFS('HOURS&amp;CYCLES INPUT'!$F$2:$F$9999,'HOURS&amp;CYCLES INPUT'!$C$2:$C$9999,'QUALIFIED EFH'!$C18,'HOURS&amp;CYCLES INPUT'!$D$2:$D$9999,'QUALIFIED EFH'!FF$4,'HOURS&amp;CYCLES INPUT'!$E$2:$E$9999,'QUALIFIED EFH'!FF$5))</f>
        <v>0</v>
      </c>
      <c r="FG18" s="476">
        <f>IF(FG$2&lt;&gt;"",IF($C18&lt;&gt;"TBA",FG$2/114,0),SUMIFS('HOURS&amp;CYCLES INPUT'!$F$2:$F$9999,'HOURS&amp;CYCLES INPUT'!$C$2:$C$9999,'QUALIFIED EFH'!$C18,'HOURS&amp;CYCLES INPUT'!$D$2:$D$9999,'QUALIFIED EFH'!FG$4,'HOURS&amp;CYCLES INPUT'!$E$2:$E$9999,'QUALIFIED EFH'!FG$5))</f>
        <v>0</v>
      </c>
      <c r="FH18" s="476">
        <f>IF(FH$2&lt;&gt;"",IF($C18&lt;&gt;"TBA",FH$2/114,0),SUMIFS('HOURS&amp;CYCLES INPUT'!$F$2:$F$9999,'HOURS&amp;CYCLES INPUT'!$C$2:$C$9999,'QUALIFIED EFH'!$C18,'HOURS&amp;CYCLES INPUT'!$D$2:$D$9999,'QUALIFIED EFH'!FH$4,'HOURS&amp;CYCLES INPUT'!$E$2:$E$9999,'QUALIFIED EFH'!FH$5))</f>
        <v>0</v>
      </c>
      <c r="FI18" s="476">
        <f>IF(FI$2&lt;&gt;"",IF($C18&lt;&gt;"TBA",FI$2/114,0),SUMIFS('HOURS&amp;CYCLES INPUT'!$F$2:$F$9999,'HOURS&amp;CYCLES INPUT'!$C$2:$C$9999,'QUALIFIED EFH'!$C18,'HOURS&amp;CYCLES INPUT'!$D$2:$D$9999,'QUALIFIED EFH'!FI$4,'HOURS&amp;CYCLES INPUT'!$E$2:$E$9999,'QUALIFIED EFH'!FI$5))</f>
        <v>0</v>
      </c>
      <c r="FJ18" s="476">
        <f>IF(FJ$2&lt;&gt;"",IF($C18&lt;&gt;"TBA",FJ$2/114,0),SUMIFS('HOURS&amp;CYCLES INPUT'!$F$2:$F$9999,'HOURS&amp;CYCLES INPUT'!$C$2:$C$9999,'QUALIFIED EFH'!$C18,'HOURS&amp;CYCLES INPUT'!$D$2:$D$9999,'QUALIFIED EFH'!FJ$4,'HOURS&amp;CYCLES INPUT'!$E$2:$E$9999,'QUALIFIED EFH'!FJ$5))</f>
        <v>0</v>
      </c>
      <c r="FK18" s="476">
        <f>IF(FK$2&lt;&gt;"",IF($C18&lt;&gt;"TBA",FK$2/114,0),SUMIFS('HOURS&amp;CYCLES INPUT'!$F$2:$F$9999,'HOURS&amp;CYCLES INPUT'!$C$2:$C$9999,'QUALIFIED EFH'!$C18,'HOURS&amp;CYCLES INPUT'!$D$2:$D$9999,'QUALIFIED EFH'!FK$4,'HOURS&amp;CYCLES INPUT'!$E$2:$E$9999,'QUALIFIED EFH'!FK$5))</f>
        <v>0</v>
      </c>
      <c r="FL18" s="476">
        <f>IF(FL$2&lt;&gt;"",IF($C18&lt;&gt;"TBA",FL$2/114,0),SUMIFS('HOURS&amp;CYCLES INPUT'!$F$2:$F$9999,'HOURS&amp;CYCLES INPUT'!$C$2:$C$9999,'QUALIFIED EFH'!$C18,'HOURS&amp;CYCLES INPUT'!$D$2:$D$9999,'QUALIFIED EFH'!FL$4,'HOURS&amp;CYCLES INPUT'!$E$2:$E$9999,'QUALIFIED EFH'!FL$5))</f>
        <v>0</v>
      </c>
      <c r="FM18" s="476">
        <f>IF(FM$2&lt;&gt;"",IF($C18&lt;&gt;"TBA",FM$2/114,0),SUMIFS('HOURS&amp;CYCLES INPUT'!$F$2:$F$9999,'HOURS&amp;CYCLES INPUT'!$C$2:$C$9999,'QUALIFIED EFH'!$C18,'HOURS&amp;CYCLES INPUT'!$D$2:$D$9999,'QUALIFIED EFH'!FM$4,'HOURS&amp;CYCLES INPUT'!$E$2:$E$9999,'QUALIFIED EFH'!FM$5))</f>
        <v>0</v>
      </c>
      <c r="FN18" s="476">
        <f>IF(FN$2&lt;&gt;"",IF($C18&lt;&gt;"TBA",FN$2/114,0),SUMIFS('HOURS&amp;CYCLES INPUT'!$F$2:$F$9999,'HOURS&amp;CYCLES INPUT'!$C$2:$C$9999,'QUALIFIED EFH'!$C18,'HOURS&amp;CYCLES INPUT'!$D$2:$D$9999,'QUALIFIED EFH'!FN$4,'HOURS&amp;CYCLES INPUT'!$E$2:$E$9999,'QUALIFIED EFH'!FN$5))</f>
        <v>0</v>
      </c>
      <c r="FO18" s="476">
        <f>IF(FO$2&lt;&gt;"",IF($C18&lt;&gt;"TBA",FO$2/114,0),SUMIFS('HOURS&amp;CYCLES INPUT'!$F$2:$F$9999,'HOURS&amp;CYCLES INPUT'!$C$2:$C$9999,'QUALIFIED EFH'!$C18,'HOURS&amp;CYCLES INPUT'!$D$2:$D$9999,'QUALIFIED EFH'!FO$4,'HOURS&amp;CYCLES INPUT'!$E$2:$E$9999,'QUALIFIED EFH'!FO$5))</f>
        <v>0</v>
      </c>
      <c r="FP18" s="476">
        <f>IF(FP$2&lt;&gt;"",IF($C18&lt;&gt;"TBA",FP$2/114,0),SUMIFS('HOURS&amp;CYCLES INPUT'!$F$2:$F$9999,'HOURS&amp;CYCLES INPUT'!$C$2:$C$9999,'QUALIFIED EFH'!$C18,'HOURS&amp;CYCLES INPUT'!$D$2:$D$9999,'QUALIFIED EFH'!FP$4,'HOURS&amp;CYCLES INPUT'!$E$2:$E$9999,'QUALIFIED EFH'!FP$5))</f>
        <v>0</v>
      </c>
      <c r="FQ18" s="476">
        <f>IF(FQ$2&lt;&gt;"",IF($C18&lt;&gt;"TBA",FQ$2/114,0),SUMIFS('HOURS&amp;CYCLES INPUT'!$F$2:$F$9999,'HOURS&amp;CYCLES INPUT'!$C$2:$C$9999,'QUALIFIED EFH'!$C18,'HOURS&amp;CYCLES INPUT'!$D$2:$D$9999,'QUALIFIED EFH'!FQ$4,'HOURS&amp;CYCLES INPUT'!$E$2:$E$9999,'QUALIFIED EFH'!FQ$5))</f>
        <v>0</v>
      </c>
      <c r="FR18" s="476">
        <f>IF(FR$2&lt;&gt;"",IF($C18&lt;&gt;"TBA",FR$2/114,0),SUMIFS('HOURS&amp;CYCLES INPUT'!$F$2:$F$9999,'HOURS&amp;CYCLES INPUT'!$C$2:$C$9999,'QUALIFIED EFH'!$C18,'HOURS&amp;CYCLES INPUT'!$D$2:$D$9999,'QUALIFIED EFH'!FR$4,'HOURS&amp;CYCLES INPUT'!$E$2:$E$9999,'QUALIFIED EFH'!FR$5))</f>
        <v>0</v>
      </c>
      <c r="FS18" s="476">
        <f>IF(FS$2&lt;&gt;"",IF($C18&lt;&gt;"TBA",FS$2/114,0),SUMIFS('HOURS&amp;CYCLES INPUT'!$F$2:$F$9999,'HOURS&amp;CYCLES INPUT'!$C$2:$C$9999,'QUALIFIED EFH'!$C18,'HOURS&amp;CYCLES INPUT'!$D$2:$D$9999,'QUALIFIED EFH'!FS$4,'HOURS&amp;CYCLES INPUT'!$E$2:$E$9999,'QUALIFIED EFH'!FS$5))</f>
        <v>0</v>
      </c>
      <c r="FT18" s="476">
        <f>IF(FT$2&lt;&gt;"",IF($C18&lt;&gt;"TBA",FT$2/114,0),SUMIFS('HOURS&amp;CYCLES INPUT'!$F$2:$F$9999,'HOURS&amp;CYCLES INPUT'!$C$2:$C$9999,'QUALIFIED EFH'!$C18,'HOURS&amp;CYCLES INPUT'!$D$2:$D$9999,'QUALIFIED EFH'!FT$4,'HOURS&amp;CYCLES INPUT'!$E$2:$E$9999,'QUALIFIED EFH'!FT$5))</f>
        <v>0</v>
      </c>
      <c r="FU18" s="476">
        <f>IF(FU$2&lt;&gt;"",IF($C18&lt;&gt;"TBA",FU$2/114,0),SUMIFS('HOURS&amp;CYCLES INPUT'!$F$2:$F$9999,'HOURS&amp;CYCLES INPUT'!$C$2:$C$9999,'QUALIFIED EFH'!$C18,'HOURS&amp;CYCLES INPUT'!$D$2:$D$9999,'QUALIFIED EFH'!FU$4,'HOURS&amp;CYCLES INPUT'!$E$2:$E$9999,'QUALIFIED EFH'!FU$5))</f>
        <v>0</v>
      </c>
      <c r="FV18" s="476">
        <f>IF(FV$2&lt;&gt;"",IF($C18&lt;&gt;"TBA",FV$2/114,0),SUMIFS('HOURS&amp;CYCLES INPUT'!$F$2:$F$9999,'HOURS&amp;CYCLES INPUT'!$C$2:$C$9999,'QUALIFIED EFH'!$C18,'HOURS&amp;CYCLES INPUT'!$D$2:$D$9999,'QUALIFIED EFH'!FV$4,'HOURS&amp;CYCLES INPUT'!$E$2:$E$9999,'QUALIFIED EFH'!FV$5))</f>
        <v>0</v>
      </c>
      <c r="FW18" s="476">
        <f>IF(FW$2&lt;&gt;"",IF($C18&lt;&gt;"TBA",FW$2/114,0),SUMIFS('HOURS&amp;CYCLES INPUT'!$F$2:$F$9999,'HOURS&amp;CYCLES INPUT'!$C$2:$C$9999,'QUALIFIED EFH'!$C18,'HOURS&amp;CYCLES INPUT'!$D$2:$D$9999,'QUALIFIED EFH'!FW$4,'HOURS&amp;CYCLES INPUT'!$E$2:$E$9999,'QUALIFIED EFH'!FW$5))</f>
        <v>0</v>
      </c>
      <c r="FX18" s="476">
        <f>IF(FX$2&lt;&gt;"",IF($C18&lt;&gt;"TBA",FX$2/114,0),SUMIFS('HOURS&amp;CYCLES INPUT'!$F$2:$F$9999,'HOURS&amp;CYCLES INPUT'!$C$2:$C$9999,'QUALIFIED EFH'!$C18,'HOURS&amp;CYCLES INPUT'!$D$2:$D$9999,'QUALIFIED EFH'!FX$4,'HOURS&amp;CYCLES INPUT'!$E$2:$E$9999,'QUALIFIED EFH'!FX$5))</f>
        <v>0</v>
      </c>
      <c r="FY18" s="476">
        <f>IF(FY$2&lt;&gt;"",IF($C18&lt;&gt;"TBA",FY$2/114,0),SUMIFS('HOURS&amp;CYCLES INPUT'!$F$2:$F$9999,'HOURS&amp;CYCLES INPUT'!$C$2:$C$9999,'QUALIFIED EFH'!$C18,'HOURS&amp;CYCLES INPUT'!$D$2:$D$9999,'QUALIFIED EFH'!FY$4,'HOURS&amp;CYCLES INPUT'!$E$2:$E$9999,'QUALIFIED EFH'!FY$5))</f>
        <v>0</v>
      </c>
      <c r="FZ18" s="476">
        <f>IF(FZ$2&lt;&gt;"",IF($C18&lt;&gt;"TBA",FZ$2/114,0),SUMIFS('HOURS&amp;CYCLES INPUT'!$F$2:$F$9999,'HOURS&amp;CYCLES INPUT'!$C$2:$C$9999,'QUALIFIED EFH'!$C18,'HOURS&amp;CYCLES INPUT'!$D$2:$D$9999,'QUALIFIED EFH'!FZ$4,'HOURS&amp;CYCLES INPUT'!$E$2:$E$9999,'QUALIFIED EFH'!FZ$5))</f>
        <v>0</v>
      </c>
      <c r="GA18" s="476">
        <f>IF(GA$2&lt;&gt;"",IF($C18&lt;&gt;"TBA",GA$2/114,0),SUMIFS('HOURS&amp;CYCLES INPUT'!$F$2:$F$9999,'HOURS&amp;CYCLES INPUT'!$C$2:$C$9999,'QUALIFIED EFH'!$C18,'HOURS&amp;CYCLES INPUT'!$D$2:$D$9999,'QUALIFIED EFH'!GA$4,'HOURS&amp;CYCLES INPUT'!$E$2:$E$9999,'QUALIFIED EFH'!GA$5))</f>
        <v>0</v>
      </c>
      <c r="GB18" s="476">
        <f>IF(GB$2&lt;&gt;"",IF($C18&lt;&gt;"TBA",GB$2/114,0),SUMIFS('HOURS&amp;CYCLES INPUT'!$F$2:$F$9999,'HOURS&amp;CYCLES INPUT'!$C$2:$C$9999,'QUALIFIED EFH'!$C18,'HOURS&amp;CYCLES INPUT'!$D$2:$D$9999,'QUALIFIED EFH'!GB$4,'HOURS&amp;CYCLES INPUT'!$E$2:$E$9999,'QUALIFIED EFH'!GB$5))</f>
        <v>0</v>
      </c>
    </row>
    <row r="19" spans="3:184" x14ac:dyDescent="0.35">
      <c r="C19" s="472">
        <f>'QUALIFIED ENGINES'!D20</f>
        <v>91421</v>
      </c>
      <c r="D19" s="476">
        <f>IF(D$2&lt;&gt;"",IF($C19&lt;&gt;"TBA",D$2/114,0),SUMIFS('HOURS&amp;CYCLES INPUT'!$F$2:$F$9999,'HOURS&amp;CYCLES INPUT'!$C$2:$C$9999,'QUALIFIED EFH'!$C19,'HOURS&amp;CYCLES INPUT'!$D$2:$D$9999,'QUALIFIED EFH'!D$4,'HOURS&amp;CYCLES INPUT'!$E$2:$E$9999,'QUALIFIED EFH'!D$5))</f>
        <v>0</v>
      </c>
      <c r="E19" s="476">
        <f>IF(E$2&lt;&gt;"",IF($C19&lt;&gt;"TBA",E$2/114,0),SUMIFS('HOURS&amp;CYCLES INPUT'!$F$2:$F$9999,'HOURS&amp;CYCLES INPUT'!$C$2:$C$9999,'QUALIFIED EFH'!$C19,'HOURS&amp;CYCLES INPUT'!$D$2:$D$9999,'QUALIFIED EFH'!E$4,'HOURS&amp;CYCLES INPUT'!$E$2:$E$9999,'QUALIFIED EFH'!E$5))</f>
        <v>0</v>
      </c>
      <c r="F19" s="476">
        <f>IF(F$2&lt;&gt;"",IF($C19&lt;&gt;"TBA",F$2/114,0),SUMIFS('HOURS&amp;CYCLES INPUT'!$F$2:$F$9999,'HOURS&amp;CYCLES INPUT'!$C$2:$C$9999,'QUALIFIED EFH'!$C19,'HOURS&amp;CYCLES INPUT'!$D$2:$D$9999,'QUALIFIED EFH'!F$4,'HOURS&amp;CYCLES INPUT'!$E$2:$E$9999,'QUALIFIED EFH'!F$5))</f>
        <v>0</v>
      </c>
      <c r="G19" s="476">
        <f>IF(G$2&lt;&gt;"",IF($C19&lt;&gt;"TBA",G$2/114,0),SUMIFS('HOURS&amp;CYCLES INPUT'!$F$2:$F$9999,'HOURS&amp;CYCLES INPUT'!$C$2:$C$9999,'QUALIFIED EFH'!$C19,'HOURS&amp;CYCLES INPUT'!$D$2:$D$9999,'QUALIFIED EFH'!G$4,'HOURS&amp;CYCLES INPUT'!$E$2:$E$9999,'QUALIFIED EFH'!G$5))</f>
        <v>17.940000000000001</v>
      </c>
      <c r="H19" s="476">
        <f>IF(H$2&lt;&gt;"",IF($C19&lt;&gt;"TBA",H$2/114,0),SUMIFS('HOURS&amp;CYCLES INPUT'!$F$2:$F$9999,'HOURS&amp;CYCLES INPUT'!$C$2:$C$9999,'QUALIFIED EFH'!$C19,'HOURS&amp;CYCLES INPUT'!$D$2:$D$9999,'QUALIFIED EFH'!H$4,'HOURS&amp;CYCLES INPUT'!$E$2:$E$9999,'QUALIFIED EFH'!H$5))</f>
        <v>339.28</v>
      </c>
      <c r="I19" s="476">
        <f>IF(I$2&lt;&gt;"",IF($C19&lt;&gt;"TBA",I$2/114,0),SUMIFS('HOURS&amp;CYCLES INPUT'!$F$2:$F$9999,'HOURS&amp;CYCLES INPUT'!$C$2:$C$9999,'QUALIFIED EFH'!$C19,'HOURS&amp;CYCLES INPUT'!$D$2:$D$9999,'QUALIFIED EFH'!I$4,'HOURS&amp;CYCLES INPUT'!$E$2:$E$9999,'QUALIFIED EFH'!I$5))</f>
        <v>244.67</v>
      </c>
      <c r="J19" s="476">
        <f>IF(J$2&lt;&gt;"",IF($C19&lt;&gt;"TBA",J$2/114,0),SUMIFS('HOURS&amp;CYCLES INPUT'!$F$2:$F$9999,'HOURS&amp;CYCLES INPUT'!$C$2:$C$9999,'QUALIFIED EFH'!$C19,'HOURS&amp;CYCLES INPUT'!$D$2:$D$9999,'QUALIFIED EFH'!J$4,'HOURS&amp;CYCLES INPUT'!$E$2:$E$9999,'QUALIFIED EFH'!J$5))</f>
        <v>223.35</v>
      </c>
      <c r="K19" s="476">
        <f>IF(K$2&lt;&gt;"",IF($C19&lt;&gt;"TBA",K$2/114,0),SUMIFS('HOURS&amp;CYCLES INPUT'!$F$2:$F$9999,'HOURS&amp;CYCLES INPUT'!$C$2:$C$9999,'QUALIFIED EFH'!$C19,'HOURS&amp;CYCLES INPUT'!$D$2:$D$9999,'QUALIFIED EFH'!K$4,'HOURS&amp;CYCLES INPUT'!$E$2:$E$9999,'QUALIFIED EFH'!K$5))</f>
        <v>313.95999999999998</v>
      </c>
      <c r="L19" s="476">
        <f>IF(L$2&lt;&gt;"",IF($C19&lt;&gt;"TBA",L$2/114,0),SUMIFS('HOURS&amp;CYCLES INPUT'!$F$2:$F$9999,'HOURS&amp;CYCLES INPUT'!$C$2:$C$9999,'QUALIFIED EFH'!$C19,'HOURS&amp;CYCLES INPUT'!$D$2:$D$9999,'QUALIFIED EFH'!L$4,'HOURS&amp;CYCLES INPUT'!$E$2:$E$9999,'QUALIFIED EFH'!L$5))</f>
        <v>363</v>
      </c>
      <c r="M19" s="476">
        <f>IF(M$2&lt;&gt;"",IF($C19&lt;&gt;"TBA",M$2/114,0),SUMIFS('HOURS&amp;CYCLES INPUT'!$F$2:$F$9999,'HOURS&amp;CYCLES INPUT'!$C$2:$C$9999,'QUALIFIED EFH'!$C19,'HOURS&amp;CYCLES INPUT'!$D$2:$D$9999,'QUALIFIED EFH'!M$4,'HOURS&amp;CYCLES INPUT'!$E$2:$E$9999,'QUALIFIED EFH'!M$5))</f>
        <v>277.19</v>
      </c>
      <c r="N19" s="476">
        <f>IF(N$2&lt;&gt;"",IF($C19&lt;&gt;"TBA",N$2/114,0),SUMIFS('HOURS&amp;CYCLES INPUT'!$F$2:$F$9999,'HOURS&amp;CYCLES INPUT'!$C$2:$C$9999,'QUALIFIED EFH'!$C19,'HOURS&amp;CYCLES INPUT'!$D$2:$D$9999,'QUALIFIED EFH'!N$4,'HOURS&amp;CYCLES INPUT'!$E$2:$E$9999,'QUALIFIED EFH'!N$5))</f>
        <v>329.05</v>
      </c>
      <c r="O19" s="476">
        <f>IF(O$2&lt;&gt;"",IF($C19&lt;&gt;"TBA",O$2/114,0),SUMIFS('HOURS&amp;CYCLES INPUT'!$F$2:$F$9999,'HOURS&amp;CYCLES INPUT'!$C$2:$C$9999,'QUALIFIED EFH'!$C19,'HOURS&amp;CYCLES INPUT'!$D$2:$D$9999,'QUALIFIED EFH'!O$4,'HOURS&amp;CYCLES INPUT'!$E$2:$E$9999,'QUALIFIED EFH'!O$5))</f>
        <v>318.44</v>
      </c>
      <c r="P19" s="476">
        <f>IF(P$2&lt;&gt;"",IF($C19&lt;&gt;"TBA",P$2/114,0),SUMIFS('HOURS&amp;CYCLES INPUT'!$F$2:$F$9999,'HOURS&amp;CYCLES INPUT'!$C$2:$C$9999,'QUALIFIED EFH'!$C19,'HOURS&amp;CYCLES INPUT'!$D$2:$D$9999,'QUALIFIED EFH'!P$4,'HOURS&amp;CYCLES INPUT'!$E$2:$E$9999,'QUALIFIED EFH'!P$5))</f>
        <v>412</v>
      </c>
      <c r="Q19" s="476">
        <f>IF(Q$2&lt;&gt;"",IF($C19&lt;&gt;"TBA",Q$2/114,0),SUMIFS('HOURS&amp;CYCLES INPUT'!$F$2:$F$9999,'HOURS&amp;CYCLES INPUT'!$C$2:$C$9999,'QUALIFIED EFH'!$C19,'HOURS&amp;CYCLES INPUT'!$D$2:$D$9999,'QUALIFIED EFH'!Q$4,'HOURS&amp;CYCLES INPUT'!$E$2:$E$9999,'QUALIFIED EFH'!Q$5))</f>
        <v>348.62</v>
      </c>
      <c r="R19" s="476">
        <f>IF(R$1&lt;&gt;"",IF($C19&lt;&gt;"TBA",R$1/114,0),SUMIFS('HOURS&amp;CYCLES INPUT'!$F$2:$F$9999,'HOURS&amp;CYCLES INPUT'!$C$2:$C$9999,'QUALIFIED EFH'!$C19,'HOURS&amp;CYCLES INPUT'!$D$2:$D$9999,'QUALIFIED EFH'!R$4,'HOURS&amp;CYCLES INPUT'!$E$2:$E$9999,'QUALIFIED EFH'!R$5))</f>
        <v>0</v>
      </c>
      <c r="S19" s="476">
        <f>IF(S$2&lt;&gt;"",IF($C19&lt;&gt;"TBA",S$2/114,0),SUMIFS('HOURS&amp;CYCLES INPUT'!$F$2:$F$9999,'HOURS&amp;CYCLES INPUT'!$C$2:$C$9999,'QUALIFIED EFH'!$C19,'HOURS&amp;CYCLES INPUT'!$D$2:$D$9999,'QUALIFIED EFH'!S$4,'HOURS&amp;CYCLES INPUT'!$E$2:$E$9999,'QUALIFIED EFH'!S$5))</f>
        <v>355.15</v>
      </c>
      <c r="T19" s="476">
        <f>IF(T$2&lt;&gt;"",IF($C19&lt;&gt;"TBA",T$2/114,0),SUMIFS('HOURS&amp;CYCLES INPUT'!$F$2:$F$9999,'HOURS&amp;CYCLES INPUT'!$C$2:$C$9999,'QUALIFIED EFH'!$C19,'HOURS&amp;CYCLES INPUT'!$D$2:$D$9999,'QUALIFIED EFH'!T$4,'HOURS&amp;CYCLES INPUT'!$E$2:$E$9999,'QUALIFIED EFH'!T$5))</f>
        <v>354.43</v>
      </c>
      <c r="U19" s="476">
        <f>IF(U$2&lt;&gt;"",IF($C19&lt;&gt;"TBA",U$2/114,0),SUMIFS('HOURS&amp;CYCLES INPUT'!$F$2:$F$9999,'HOURS&amp;CYCLES INPUT'!$C$2:$C$9999,'QUALIFIED EFH'!$C19,'HOURS&amp;CYCLES INPUT'!$D$2:$D$9999,'QUALIFIED EFH'!U$4,'HOURS&amp;CYCLES INPUT'!$E$2:$E$9999,'QUALIFIED EFH'!U$5))</f>
        <v>313.42</v>
      </c>
      <c r="V19" s="476">
        <f>IF(V$2&lt;&gt;"",IF($C19&lt;&gt;"TBA",V$2/114,0),SUMIFS('HOURS&amp;CYCLES INPUT'!$F$2:$F$9999,'HOURS&amp;CYCLES INPUT'!$C$2:$C$9999,'QUALIFIED EFH'!$C19,'HOURS&amp;CYCLES INPUT'!$D$2:$D$9999,'QUALIFIED EFH'!V$4,'HOURS&amp;CYCLES INPUT'!$E$2:$E$9999,'QUALIFIED EFH'!V$5))</f>
        <v>285.23</v>
      </c>
      <c r="W19" s="476">
        <f>IF(W$2&lt;&gt;"",IF($C19&lt;&gt;"TBA",W$2/114,0),SUMIFS('HOURS&amp;CYCLES INPUT'!$F$2:$F$9999,'HOURS&amp;CYCLES INPUT'!$C$2:$C$9999,'QUALIFIED EFH'!$C19,'HOURS&amp;CYCLES INPUT'!$D$2:$D$9999,'QUALIFIED EFH'!W$4,'HOURS&amp;CYCLES INPUT'!$E$2:$E$9999,'QUALIFIED EFH'!W$5))</f>
        <v>402.4</v>
      </c>
      <c r="X19" s="476">
        <f>IF(X$2&lt;&gt;"",IF($C19&lt;&gt;"TBA",X$2/114,0),SUMIFS('HOURS&amp;CYCLES INPUT'!$F$2:$F$9999,'HOURS&amp;CYCLES INPUT'!$C$2:$C$9999,'QUALIFIED EFH'!$C19,'HOURS&amp;CYCLES INPUT'!$D$2:$D$9999,'QUALIFIED EFH'!X$4,'HOURS&amp;CYCLES INPUT'!$E$2:$E$9999,'QUALIFIED EFH'!X$5))</f>
        <v>382</v>
      </c>
      <c r="Y19" s="476">
        <f>IF(Y$2&lt;&gt;"",IF($C19&lt;&gt;"TBA",Y$2/114,0),SUMIFS('HOURS&amp;CYCLES INPUT'!$F$2:$F$9999,'HOURS&amp;CYCLES INPUT'!$C$2:$C$9999,'QUALIFIED EFH'!$C19,'HOURS&amp;CYCLES INPUT'!$D$2:$D$9999,'QUALIFIED EFH'!Y$4,'HOURS&amp;CYCLES INPUT'!$E$2:$E$9999,'QUALIFIED EFH'!Y$5))</f>
        <v>334.13</v>
      </c>
      <c r="Z19" s="476">
        <f>IF(Z$2&lt;&gt;"",IF($C19&lt;&gt;"TBA",Z$2/114,0),SUMIFS('HOURS&amp;CYCLES INPUT'!$F$2:$F$9999,'HOURS&amp;CYCLES INPUT'!$C$2:$C$9999,'QUALIFIED EFH'!$C19,'HOURS&amp;CYCLES INPUT'!$D$2:$D$9999,'QUALIFIED EFH'!Z$4,'HOURS&amp;CYCLES INPUT'!$E$2:$E$9999,'QUALIFIED EFH'!Z$5))</f>
        <v>386.14</v>
      </c>
      <c r="AA19" s="476">
        <f>IF(AA$2&lt;&gt;"",IF($C19&lt;&gt;"TBA",AA$2/114,0),SUMIFS('HOURS&amp;CYCLES INPUT'!$F$2:$F$9999,'HOURS&amp;CYCLES INPUT'!$C$2:$C$9999,'QUALIFIED EFH'!$C19,'HOURS&amp;CYCLES INPUT'!$D$2:$D$9999,'QUALIFIED EFH'!AA$4,'HOURS&amp;CYCLES INPUT'!$E$2:$E$9999,'QUALIFIED EFH'!AA$5))</f>
        <v>311.64999999999998</v>
      </c>
      <c r="AB19" s="476">
        <f>IF(AB$2&lt;&gt;"",IF($C19&lt;&gt;"TBA",AB$2/114,0),SUMIFS('HOURS&amp;CYCLES INPUT'!$F$2:$F$9999,'HOURS&amp;CYCLES INPUT'!$C$2:$C$9999,'QUALIFIED EFH'!$C19,'HOURS&amp;CYCLES INPUT'!$D$2:$D$9999,'QUALIFIED EFH'!AB$4,'HOURS&amp;CYCLES INPUT'!$E$2:$E$9999,'QUALIFIED EFH'!AB$5))</f>
        <v>359.58</v>
      </c>
      <c r="AC19" s="476">
        <f>IF(AC$2&lt;&gt;"",IF($C19&lt;&gt;"TBA",AC$2/114,0),SUMIFS('HOURS&amp;CYCLES INPUT'!$F$2:$F$9999,'HOURS&amp;CYCLES INPUT'!$C$2:$C$9999,'QUALIFIED EFH'!$C19,'HOURS&amp;CYCLES INPUT'!$D$2:$D$9999,'QUALIFIED EFH'!AC$4,'HOURS&amp;CYCLES INPUT'!$E$2:$E$9999,'QUALIFIED EFH'!AC$5))</f>
        <v>357.33</v>
      </c>
      <c r="AD19" s="476">
        <f>IF(AD$2&lt;&gt;"",IF($C19&lt;&gt;"TBA",AD$2/114,0),SUMIFS('HOURS&amp;CYCLES INPUT'!$F$2:$F$9999,'HOURS&amp;CYCLES INPUT'!$C$2:$C$9999,'QUALIFIED EFH'!$C19,'HOURS&amp;CYCLES INPUT'!$D$2:$D$9999,'QUALIFIED EFH'!AD$4,'HOURS&amp;CYCLES INPUT'!$E$2:$E$9999,'QUALIFIED EFH'!AD$5))</f>
        <v>366.5</v>
      </c>
      <c r="AE19" s="476">
        <f>IF(AE$2&lt;&gt;"",IF($C19&lt;&gt;"TBA",AE$2/114,0),SUMIFS('HOURS&amp;CYCLES INPUT'!$F$2:$F$9999,'HOURS&amp;CYCLES INPUT'!$C$2:$C$9999,'QUALIFIED EFH'!$C19,'HOURS&amp;CYCLES INPUT'!$D$2:$D$9999,'QUALIFIED EFH'!AE$4,'HOURS&amp;CYCLES INPUT'!$E$2:$E$9999,'QUALIFIED EFH'!AE$5))</f>
        <v>367.5</v>
      </c>
      <c r="AF19" s="476">
        <f>IF(AF$2&lt;&gt;"",IF($C19&lt;&gt;"TBA",AF$2/114,0),SUMIFS('HOURS&amp;CYCLES INPUT'!$F$2:$F$9999,'HOURS&amp;CYCLES INPUT'!$C$2:$C$9999,'QUALIFIED EFH'!$C19,'HOURS&amp;CYCLES INPUT'!$D$2:$D$9999,'QUALIFIED EFH'!AF$4,'HOURS&amp;CYCLES INPUT'!$E$2:$E$9999,'QUALIFIED EFH'!AF$5))</f>
        <v>148.65</v>
      </c>
      <c r="AG19" s="476">
        <f>IF(AG$2&lt;&gt;"",IF($C19&lt;&gt;"TBA",AG$2/114,0),SUMIFS('HOURS&amp;CYCLES INPUT'!$F$2:$F$9999,'HOURS&amp;CYCLES INPUT'!$C$2:$C$9999,'QUALIFIED EFH'!$C19,'HOURS&amp;CYCLES INPUT'!$D$2:$D$9999,'QUALIFIED EFH'!AG$4,'HOURS&amp;CYCLES INPUT'!$E$2:$E$9999,'QUALIFIED EFH'!AG$5))</f>
        <v>68.849999999999994</v>
      </c>
      <c r="AH19" s="476">
        <f>IF(AH$2&lt;&gt;"",IF($C19&lt;&gt;"TBA",AH$2/114,0),SUMIFS('HOURS&amp;CYCLES INPUT'!$F$2:$F$9999,'HOURS&amp;CYCLES INPUT'!$C$2:$C$9999,'QUALIFIED EFH'!$C19,'HOURS&amp;CYCLES INPUT'!$D$2:$D$9999,'QUALIFIED EFH'!AH$4,'HOURS&amp;CYCLES INPUT'!$E$2:$E$9999,'QUALIFIED EFH'!AH$5))</f>
        <v>0</v>
      </c>
      <c r="AI19" s="476">
        <f>IF(AI$2&lt;&gt;"",IF($C19&lt;&gt;"TBA",AI$2/114,0),SUMIFS('HOURS&amp;CYCLES INPUT'!$F$2:$F$9999,'HOURS&amp;CYCLES INPUT'!$C$2:$C$9999,'QUALIFIED EFH'!$C19,'HOURS&amp;CYCLES INPUT'!$D$2:$D$9999,'QUALIFIED EFH'!AI$4,'HOURS&amp;CYCLES INPUT'!$E$2:$E$9999,'QUALIFIED EFH'!AI$5))</f>
        <v>0</v>
      </c>
      <c r="AJ19" s="476">
        <f>IF(AJ$2&lt;&gt;"",IF($C19&lt;&gt;"TBA",AJ$2/114,0),SUMIFS('HOURS&amp;CYCLES INPUT'!$F$2:$F$9999,'HOURS&amp;CYCLES INPUT'!$C$2:$C$9999,'QUALIFIED EFH'!$C19,'HOURS&amp;CYCLES INPUT'!$D$2:$D$9999,'QUALIFIED EFH'!AJ$4,'HOURS&amp;CYCLES INPUT'!$E$2:$E$9999,'QUALIFIED EFH'!AJ$5))</f>
        <v>0</v>
      </c>
      <c r="AK19" s="476">
        <f>IF(AK$2&lt;&gt;"",IF($C19&lt;&gt;"TBA",AK$2/114,0),SUMIFS('HOURS&amp;CYCLES INPUT'!$F$2:$F$9999,'HOURS&amp;CYCLES INPUT'!$C$2:$C$9999,'QUALIFIED EFH'!$C19,'HOURS&amp;CYCLES INPUT'!$D$2:$D$9999,'QUALIFIED EFH'!AK$4,'HOURS&amp;CYCLES INPUT'!$E$2:$E$9999,'QUALIFIED EFH'!AK$5))</f>
        <v>0</v>
      </c>
      <c r="AL19" s="476">
        <f>IF(AL$2&lt;&gt;"",IF($C19&lt;&gt;"TBA",AL$2/114,0),SUMIFS('HOURS&amp;CYCLES INPUT'!$F$2:$F$9999,'HOURS&amp;CYCLES INPUT'!$C$2:$C$9999,'QUALIFIED EFH'!$C19,'HOURS&amp;CYCLES INPUT'!$D$2:$D$9999,'QUALIFIED EFH'!AL$4,'HOURS&amp;CYCLES INPUT'!$E$2:$E$9999,'QUALIFIED EFH'!AL$5))</f>
        <v>85.87</v>
      </c>
      <c r="AM19" s="476">
        <f>IF(AM$2&lt;&gt;"",IF($C19&lt;&gt;"TBA",AM$2/114,0),SUMIFS('HOURS&amp;CYCLES INPUT'!$F$2:$F$9999,'HOURS&amp;CYCLES INPUT'!$C$2:$C$9999,'QUALIFIED EFH'!$C19,'HOURS&amp;CYCLES INPUT'!$D$2:$D$9999,'QUALIFIED EFH'!AM$4,'HOURS&amp;CYCLES INPUT'!$E$2:$E$9999,'QUALIFIED EFH'!AM$5))</f>
        <v>335.27</v>
      </c>
      <c r="AN19" s="476">
        <f>IF(AN$2&lt;&gt;"",IF($C19&lt;&gt;"TBA",AN$2/114,0),SUMIFS('HOURS&amp;CYCLES INPUT'!$F$2:$F$9999,'HOURS&amp;CYCLES INPUT'!$C$2:$C$9999,'QUALIFIED EFH'!$C19,'HOURS&amp;CYCLES INPUT'!$D$2:$D$9999,'QUALIFIED EFH'!AN$4,'HOURS&amp;CYCLES INPUT'!$E$2:$E$9999,'QUALIFIED EFH'!AN$5))</f>
        <v>358.21</v>
      </c>
      <c r="AO19" s="476">
        <f>IF(AO$2&lt;&gt;"",IF($C19&lt;&gt;"TBA",AO$2/114,0),SUMIFS('HOURS&amp;CYCLES INPUT'!$F$2:$F$9999,'HOURS&amp;CYCLES INPUT'!$C$2:$C$9999,'QUALIFIED EFH'!$C19,'HOURS&amp;CYCLES INPUT'!$D$2:$D$9999,'QUALIFIED EFH'!AO$4,'HOURS&amp;CYCLES INPUT'!$E$2:$E$9999,'QUALIFIED EFH'!AO$5))</f>
        <v>364.31</v>
      </c>
      <c r="AP19" s="476">
        <f>IF(AP$2&lt;&gt;"",IF($C19&lt;&gt;"TBA",AP$2/114,0),SUMIFS('HOURS&amp;CYCLES INPUT'!$F$2:$F$9999,'HOURS&amp;CYCLES INPUT'!$C$2:$C$9999,'QUALIFIED EFH'!$C19,'HOURS&amp;CYCLES INPUT'!$D$2:$D$9999,'QUALIFIED EFH'!AP$4,'HOURS&amp;CYCLES INPUT'!$E$2:$E$9999,'QUALIFIED EFH'!AP$5))</f>
        <v>340.81</v>
      </c>
      <c r="AQ19" s="476">
        <f>IF(AQ$2&lt;&gt;"",IF($C19&lt;&gt;"TBA",AQ$2/114,0),SUMIFS('HOURS&amp;CYCLES INPUT'!$F$2:$F$9999,'HOURS&amp;CYCLES INPUT'!$C$2:$C$9999,'QUALIFIED EFH'!$C19,'HOURS&amp;CYCLES INPUT'!$D$2:$D$9999,'QUALIFIED EFH'!AQ$4,'HOURS&amp;CYCLES INPUT'!$E$2:$E$9999,'QUALIFIED EFH'!AQ$5))</f>
        <v>149.65</v>
      </c>
      <c r="AR19" s="476">
        <f>IF(AR$2&lt;&gt;"",IF($C19&lt;&gt;"TBA",AR$2/114,0),SUMIFS('HOURS&amp;CYCLES INPUT'!$F$2:$F$9999,'HOURS&amp;CYCLES INPUT'!$C$2:$C$9999,'QUALIFIED EFH'!$C19,'HOURS&amp;CYCLES INPUT'!$D$2:$D$9999,'QUALIFIED EFH'!AR$4,'HOURS&amp;CYCLES INPUT'!$E$2:$E$9999,'QUALIFIED EFH'!AR$5))</f>
        <v>0</v>
      </c>
      <c r="AS19" s="476">
        <f>IF(AS$2&lt;&gt;"",IF($C19&lt;&gt;"TBA",AS$2/114,0),SUMIFS('HOURS&amp;CYCLES INPUT'!$F$2:$F$9999,'HOURS&amp;CYCLES INPUT'!$C$2:$C$9999,'QUALIFIED EFH'!$C19,'HOURS&amp;CYCLES INPUT'!$D$2:$D$9999,'QUALIFIED EFH'!AS$4,'HOURS&amp;CYCLES INPUT'!$E$2:$E$9999,'QUALIFIED EFH'!AS$5))</f>
        <v>0</v>
      </c>
      <c r="AT19" s="476">
        <f>IF(AT$2&lt;&gt;"",IF($C19&lt;&gt;"TBA",AT$2/114,0),SUMIFS('HOURS&amp;CYCLES INPUT'!$F$2:$F$9999,'HOURS&amp;CYCLES INPUT'!$C$2:$C$9999,'QUALIFIED EFH'!$C19,'HOURS&amp;CYCLES INPUT'!$D$2:$D$9999,'QUALIFIED EFH'!AT$4,'HOURS&amp;CYCLES INPUT'!$E$2:$E$9999,'QUALIFIED EFH'!AT$5))</f>
        <v>0</v>
      </c>
      <c r="AU19" s="476">
        <f>IF(AU$2&lt;&gt;"",IF($C19&lt;&gt;"TBA",AU$2/114,0),SUMIFS('HOURS&amp;CYCLES INPUT'!$F$2:$F$9999,'HOURS&amp;CYCLES INPUT'!$C$2:$C$9999,'QUALIFIED EFH'!$C19,'HOURS&amp;CYCLES INPUT'!$D$2:$D$9999,'QUALIFIED EFH'!AU$4,'HOURS&amp;CYCLES INPUT'!$E$2:$E$9999,'QUALIFIED EFH'!AU$5))</f>
        <v>0</v>
      </c>
      <c r="AV19" s="476">
        <f>IF(AV$2&lt;&gt;"",IF($C19&lt;&gt;"TBA",AV$2/114,0),SUMIFS('HOURS&amp;CYCLES INPUT'!$F$2:$F$9999,'HOURS&amp;CYCLES INPUT'!$C$2:$C$9999,'QUALIFIED EFH'!$C19,'HOURS&amp;CYCLES INPUT'!$D$2:$D$9999,'QUALIFIED EFH'!AV$4,'HOURS&amp;CYCLES INPUT'!$E$2:$E$9999,'QUALIFIED EFH'!AV$5))</f>
        <v>0.32</v>
      </c>
      <c r="AW19" s="476">
        <f>IF(AW$2&lt;&gt;"",IF($C19&lt;&gt;"TBA",AW$2/114,0),SUMIFS('HOURS&amp;CYCLES INPUT'!$F$2:$F$9999,'HOURS&amp;CYCLES INPUT'!$C$2:$C$9999,'QUALIFIED EFH'!$C19,'HOURS&amp;CYCLES INPUT'!$D$2:$D$9999,'QUALIFIED EFH'!AW$4,'HOURS&amp;CYCLES INPUT'!$E$2:$E$9999,'QUALIFIED EFH'!AW$5))</f>
        <v>0</v>
      </c>
      <c r="AX19" s="476">
        <f>IF(AX$2&lt;&gt;"",IF($C19&lt;&gt;"TBA",AX$2/114,0),SUMIFS('HOURS&amp;CYCLES INPUT'!$F$2:$F$9999,'HOURS&amp;CYCLES INPUT'!$C$2:$C$9999,'QUALIFIED EFH'!$C19,'HOURS&amp;CYCLES INPUT'!$D$2:$D$9999,'QUALIFIED EFH'!AX$4,'HOURS&amp;CYCLES INPUT'!$E$2:$E$9999,'QUALIFIED EFH'!AX$5))</f>
        <v>0</v>
      </c>
      <c r="AY19" s="476">
        <f>IF(AY$2&lt;&gt;"",IF($C19&lt;&gt;"TBA",AY$2/114,0),SUMIFS('HOURS&amp;CYCLES INPUT'!$F$2:$F$9999,'HOURS&amp;CYCLES INPUT'!$C$2:$C$9999,'QUALIFIED EFH'!$C19,'HOURS&amp;CYCLES INPUT'!$D$2:$D$9999,'QUALIFIED EFH'!AY$4,'HOURS&amp;CYCLES INPUT'!$E$2:$E$9999,'QUALIFIED EFH'!AY$5))</f>
        <v>0</v>
      </c>
      <c r="AZ19" s="476">
        <f>IF(AZ$2&lt;&gt;"",IF($C19&lt;&gt;"TBA",AZ$2/114,0),SUMIFS('HOURS&amp;CYCLES INPUT'!$F$2:$F$9999,'HOURS&amp;CYCLES INPUT'!$C$2:$C$9999,'QUALIFIED EFH'!$C19,'HOURS&amp;CYCLES INPUT'!$D$2:$D$9999,'QUALIFIED EFH'!AZ$4,'HOURS&amp;CYCLES INPUT'!$E$2:$E$9999,'QUALIFIED EFH'!AZ$5))</f>
        <v>0</v>
      </c>
      <c r="BA19" s="476">
        <f>IF(BA$2&lt;&gt;"",IF($C19&lt;&gt;"TBA",BA$2/114,0),SUMIFS('HOURS&amp;CYCLES INPUT'!$F$2:$F$9999,'HOURS&amp;CYCLES INPUT'!$C$2:$C$9999,'QUALIFIED EFH'!$C19,'HOURS&amp;CYCLES INPUT'!$D$2:$D$9999,'QUALIFIED EFH'!BA$4,'HOURS&amp;CYCLES INPUT'!$E$2:$E$9999,'QUALIFIED EFH'!BA$5))</f>
        <v>0.71</v>
      </c>
      <c r="BB19" s="476">
        <f>IF(BB$2&lt;&gt;"",IF($C19&lt;&gt;"TBA",BB$2/114,0),SUMIFS('HOURS&amp;CYCLES INPUT'!$F$2:$F$9999,'HOURS&amp;CYCLES INPUT'!$C$2:$C$9999,'QUALIFIED EFH'!$C19,'HOURS&amp;CYCLES INPUT'!$D$2:$D$9999,'QUALIFIED EFH'!BB$4,'HOURS&amp;CYCLES INPUT'!$E$2:$E$9999,'QUALIFIED EFH'!BB$5))</f>
        <v>0</v>
      </c>
      <c r="BC19" s="476">
        <f>IF(BC$2&lt;&gt;"",IF($C19&lt;&gt;"TBA",BC$2/114,0),SUMIFS('HOURS&amp;CYCLES INPUT'!$F$2:$F$9999,'HOURS&amp;CYCLES INPUT'!$C$2:$C$9999,'QUALIFIED EFH'!$C19,'HOURS&amp;CYCLES INPUT'!$D$2:$D$9999,'QUALIFIED EFH'!BC$4,'HOURS&amp;CYCLES INPUT'!$E$2:$E$9999,'QUALIFIED EFH'!BC$5))</f>
        <v>0</v>
      </c>
      <c r="BD19" s="476">
        <f>IF(BD$2&lt;&gt;"",IF($C19&lt;&gt;"TBA",BD$2/114,0),SUMIFS('HOURS&amp;CYCLES INPUT'!$F$2:$F$9999,'HOURS&amp;CYCLES INPUT'!$C$2:$C$9999,'QUALIFIED EFH'!$C19,'HOURS&amp;CYCLES INPUT'!$D$2:$D$9999,'QUALIFIED EFH'!BD$4,'HOURS&amp;CYCLES INPUT'!$E$2:$E$9999,'QUALIFIED EFH'!BD$5))</f>
        <v>0</v>
      </c>
      <c r="BE19" s="476">
        <f>IF(BE$2&lt;&gt;"",IF($C19&lt;&gt;"TBA",BE$2/114,0),SUMIFS('HOURS&amp;CYCLES INPUT'!$F$2:$F$9999,'HOURS&amp;CYCLES INPUT'!$C$2:$C$9999,'QUALIFIED EFH'!$C19,'HOURS&amp;CYCLES INPUT'!$D$2:$D$9999,'QUALIFIED EFH'!BE$4,'HOURS&amp;CYCLES INPUT'!$E$2:$E$9999,'QUALIFIED EFH'!BE$5))</f>
        <v>0</v>
      </c>
      <c r="BF19" s="476">
        <f>IF(BF$2&lt;&gt;"",IF($C19&lt;&gt;"TBA",BF$2/114,0),SUMIFS('HOURS&amp;CYCLES INPUT'!$F$2:$F$9999,'HOURS&amp;CYCLES INPUT'!$C$2:$C$9999,'QUALIFIED EFH'!$C19,'HOURS&amp;CYCLES INPUT'!$D$2:$D$9999,'QUALIFIED EFH'!BF$4,'HOURS&amp;CYCLES INPUT'!$E$2:$E$9999,'QUALIFIED EFH'!BF$5))</f>
        <v>0</v>
      </c>
      <c r="BG19" s="476">
        <f>IF(BG$2&lt;&gt;"",IF($C19&lt;&gt;"TBA",BG$2/114,0),SUMIFS('HOURS&amp;CYCLES INPUT'!$F$2:$F$9999,'HOURS&amp;CYCLES INPUT'!$C$2:$C$9999,'QUALIFIED EFH'!$C19,'HOURS&amp;CYCLES INPUT'!$D$2:$D$9999,'QUALIFIED EFH'!BG$4,'HOURS&amp;CYCLES INPUT'!$E$2:$E$9999,'QUALIFIED EFH'!BG$5))</f>
        <v>0</v>
      </c>
      <c r="BH19" s="476">
        <f>IF(BH$2&lt;&gt;"",IF($C19&lt;&gt;"TBA",BH$2/114,0),SUMIFS('HOURS&amp;CYCLES INPUT'!$F$2:$F$9999,'HOURS&amp;CYCLES INPUT'!$C$2:$C$9999,'QUALIFIED EFH'!$C19,'HOURS&amp;CYCLES INPUT'!$D$2:$D$9999,'QUALIFIED EFH'!BH$4,'HOURS&amp;CYCLES INPUT'!$E$2:$E$9999,'QUALIFIED EFH'!BH$5))</f>
        <v>0</v>
      </c>
      <c r="BI19" s="476">
        <f>IF(BI$2&lt;&gt;"",IF($C19&lt;&gt;"TBA",BI$2/114,0),SUMIFS('HOURS&amp;CYCLES INPUT'!$F$2:$F$9999,'HOURS&amp;CYCLES INPUT'!$C$2:$C$9999,'QUALIFIED EFH'!$C19,'HOURS&amp;CYCLES INPUT'!$D$2:$D$9999,'QUALIFIED EFH'!BI$4,'HOURS&amp;CYCLES INPUT'!$E$2:$E$9999,'QUALIFIED EFH'!BI$5))</f>
        <v>0</v>
      </c>
      <c r="BJ19" s="476">
        <f>IF(BJ$2&lt;&gt;"",IF($C19&lt;&gt;"TBA",BJ$2/114,0),SUMIFS('HOURS&amp;CYCLES INPUT'!$F$2:$F$9999,'HOURS&amp;CYCLES INPUT'!$C$2:$C$9999,'QUALIFIED EFH'!$C19,'HOURS&amp;CYCLES INPUT'!$D$2:$D$9999,'QUALIFIED EFH'!BJ$4,'HOURS&amp;CYCLES INPUT'!$E$2:$E$9999,'QUALIFIED EFH'!BJ$5))</f>
        <v>0.62</v>
      </c>
      <c r="BK19" s="476">
        <f>IF(BK$2&lt;&gt;"",IF($C19&lt;&gt;"TBA",BK$2/114,0),SUMIFS('HOURS&amp;CYCLES INPUT'!$F$2:$F$9999,'HOURS&amp;CYCLES INPUT'!$C$2:$C$9999,'QUALIFIED EFH'!$C19,'HOURS&amp;CYCLES INPUT'!$D$2:$D$9999,'QUALIFIED EFH'!BK$4,'HOURS&amp;CYCLES INPUT'!$E$2:$E$9999,'QUALIFIED EFH'!BK$5))</f>
        <v>13.92</v>
      </c>
      <c r="BL19" s="476">
        <f>IF(BL$2&lt;&gt;"",IF($C19&lt;&gt;"TBA",BL$2/114,0),SUMIFS('HOURS&amp;CYCLES INPUT'!$F$2:$F$9999,'HOURS&amp;CYCLES INPUT'!$C$2:$C$9999,'QUALIFIED EFH'!$C19,'HOURS&amp;CYCLES INPUT'!$D$2:$D$9999,'QUALIFIED EFH'!BL$4,'HOURS&amp;CYCLES INPUT'!$E$2:$E$9999,'QUALIFIED EFH'!BL$5))</f>
        <v>250.33</v>
      </c>
      <c r="BM19" s="476">
        <f>IF(BM$2&lt;&gt;"",IF($C19&lt;&gt;"TBA",BM$2/114,0),SUMIFS('HOURS&amp;CYCLES INPUT'!$F$2:$F$9999,'HOURS&amp;CYCLES INPUT'!$C$2:$C$9999,'QUALIFIED EFH'!$C19,'HOURS&amp;CYCLES INPUT'!$D$2:$D$9999,'QUALIFIED EFH'!BM$4,'HOURS&amp;CYCLES INPUT'!$E$2:$E$9999,'QUALIFIED EFH'!BM$5))</f>
        <v>210.22</v>
      </c>
      <c r="BN19" s="476">
        <f>IF(BN$2&lt;&gt;"",IF($C19&lt;&gt;"TBA",BN$2/114,0),SUMIFS('HOURS&amp;CYCLES INPUT'!$F$2:$F$9999,'HOURS&amp;CYCLES INPUT'!$C$2:$C$9999,'QUALIFIED EFH'!$C19,'HOURS&amp;CYCLES INPUT'!$D$2:$D$9999,'QUALIFIED EFH'!BN$4,'HOURS&amp;CYCLES INPUT'!$E$2:$E$9999,'QUALIFIED EFH'!BN$5))</f>
        <v>151.63</v>
      </c>
      <c r="BO19" s="476">
        <f>IF(BO$2&lt;&gt;"",IF($C19&lt;&gt;"TBA",BO$2/114,0),SUMIFS('HOURS&amp;CYCLES INPUT'!$F$2:$F$9999,'HOURS&amp;CYCLES INPUT'!$C$2:$C$9999,'QUALIFIED EFH'!$C19,'HOURS&amp;CYCLES INPUT'!$D$2:$D$9999,'QUALIFIED EFH'!BO$4,'HOURS&amp;CYCLES INPUT'!$E$2:$E$9999,'QUALIFIED EFH'!BO$5))</f>
        <v>287.45</v>
      </c>
      <c r="BP19" s="476">
        <f>IF(BP$2&lt;&gt;"",IF($C19&lt;&gt;"TBA",BP$2/114,0),SUMIFS('HOURS&amp;CYCLES INPUT'!$F$2:$F$9999,'HOURS&amp;CYCLES INPUT'!$C$2:$C$9999,'QUALIFIED EFH'!$C19,'HOURS&amp;CYCLES INPUT'!$D$2:$D$9999,'QUALIFIED EFH'!BP$4,'HOURS&amp;CYCLES INPUT'!$E$2:$E$9999,'QUALIFIED EFH'!BP$5))</f>
        <v>314.7</v>
      </c>
      <c r="BQ19" s="476">
        <f>IF(BQ$2&lt;&gt;"",IF($C19&lt;&gt;"TBA",BQ$2/114,0),SUMIFS('HOURS&amp;CYCLES INPUT'!$F$2:$F$9999,'HOURS&amp;CYCLES INPUT'!$C$2:$C$9999,'QUALIFIED EFH'!$C19,'HOURS&amp;CYCLES INPUT'!$D$2:$D$9999,'QUALIFIED EFH'!BQ$4,'HOURS&amp;CYCLES INPUT'!$E$2:$E$9999,'QUALIFIED EFH'!BQ$5))</f>
        <v>95.93</v>
      </c>
      <c r="BR19" s="476">
        <f>IF(BR$2&lt;&gt;"",IF($C19&lt;&gt;"TBA",BR$2/114,0),SUMIFS('HOURS&amp;CYCLES INPUT'!$F$2:$F$9999,'HOURS&amp;CYCLES INPUT'!$C$2:$C$9999,'QUALIFIED EFH'!$C19,'HOURS&amp;CYCLES INPUT'!$D$2:$D$9999,'QUALIFIED EFH'!BR$4,'HOURS&amp;CYCLES INPUT'!$E$2:$E$9999,'QUALIFIED EFH'!BR$5))</f>
        <v>80.900000000000006</v>
      </c>
      <c r="BS19" s="476">
        <f>IF(BS$2&lt;&gt;"",IF($C19&lt;&gt;"TBA",BS$2/114,0),SUMIFS('HOURS&amp;CYCLES INPUT'!$F$2:$F$9999,'HOURS&amp;CYCLES INPUT'!$C$2:$C$9999,'QUALIFIED EFH'!$C19,'HOURS&amp;CYCLES INPUT'!$D$2:$D$9999,'QUALIFIED EFH'!BS$4,'HOURS&amp;CYCLES INPUT'!$E$2:$E$9999,'QUALIFIED EFH'!BS$5))</f>
        <v>194.04</v>
      </c>
      <c r="BT19" s="476">
        <f>IF(BT$2&lt;&gt;"",IF($C19&lt;&gt;"TBA",BT$2/114,0),SUMIFS('HOURS&amp;CYCLES INPUT'!$F$2:$F$9999,'HOURS&amp;CYCLES INPUT'!$C$2:$C$9999,'QUALIFIED EFH'!$C19,'HOURS&amp;CYCLES INPUT'!$D$2:$D$9999,'QUALIFIED EFH'!BT$4,'HOURS&amp;CYCLES INPUT'!$E$2:$E$9999,'QUALIFIED EFH'!BT$5))</f>
        <v>208.3</v>
      </c>
      <c r="BU19" s="476">
        <f>IF(BU$2&lt;&gt;"",IF($C19&lt;&gt;"TBA",BU$2/114,0),SUMIFS('HOURS&amp;CYCLES INPUT'!$F$2:$F$9999,'HOURS&amp;CYCLES INPUT'!$C$2:$C$9999,'QUALIFIED EFH'!$C19,'HOURS&amp;CYCLES INPUT'!$D$2:$D$9999,'QUALIFIED EFH'!BU$4,'HOURS&amp;CYCLES INPUT'!$E$2:$E$9999,'QUALIFIED EFH'!BU$5))</f>
        <v>242.12</v>
      </c>
      <c r="BV19" s="476">
        <f>IF(BV$2&lt;&gt;"",IF($C19&lt;&gt;"TBA",BV$2/114,0),SUMIFS('HOURS&amp;CYCLES INPUT'!$F$2:$F$9999,'HOURS&amp;CYCLES INPUT'!$C$2:$C$9999,'QUALIFIED EFH'!$C19,'HOURS&amp;CYCLES INPUT'!$D$2:$D$9999,'QUALIFIED EFH'!BV$4,'HOURS&amp;CYCLES INPUT'!$E$2:$E$9999,'QUALIFIED EFH'!BV$5))</f>
        <v>263.41000000000003</v>
      </c>
      <c r="BW19" s="476">
        <f>IF(BW$2&lt;&gt;"",IF($C19&lt;&gt;"TBA",BW$2/114,0),SUMIFS('HOURS&amp;CYCLES INPUT'!$F$2:$F$9999,'HOURS&amp;CYCLES INPUT'!$C$2:$C$9999,'QUALIFIED EFH'!$C19,'HOURS&amp;CYCLES INPUT'!$D$2:$D$9999,'QUALIFIED EFH'!BW$4,'HOURS&amp;CYCLES INPUT'!$E$2:$E$9999,'QUALIFIED EFH'!BW$5))</f>
        <v>297.39999999999998</v>
      </c>
      <c r="BX19" s="476">
        <f>IF(BX$2&lt;&gt;"",IF($C19&lt;&gt;"TBA",BX$2/114,0),SUMIFS('HOURS&amp;CYCLES INPUT'!$F$2:$F$9999,'HOURS&amp;CYCLES INPUT'!$C$2:$C$9999,'QUALIFIED EFH'!$C19,'HOURS&amp;CYCLES INPUT'!$D$2:$D$9999,'QUALIFIED EFH'!BX$4,'HOURS&amp;CYCLES INPUT'!$E$2:$E$9999,'QUALIFIED EFH'!BX$5))</f>
        <v>347.59</v>
      </c>
      <c r="BY19" s="476">
        <f>IF(BY$2&lt;&gt;"",IF($C19&lt;&gt;"TBA",BY$2/114,0),SUMIFS('HOURS&amp;CYCLES INPUT'!$F$2:$F$9999,'HOURS&amp;CYCLES INPUT'!$C$2:$C$9999,'QUALIFIED EFH'!$C19,'HOURS&amp;CYCLES INPUT'!$D$2:$D$9999,'QUALIFIED EFH'!BY$4,'HOURS&amp;CYCLES INPUT'!$E$2:$E$9999,'QUALIFIED EFH'!BY$5))</f>
        <v>326.05</v>
      </c>
      <c r="BZ19" s="476">
        <f>IF(BZ$2&lt;&gt;"",IF($C19&lt;&gt;"TBA",BZ$2/114,0),SUMIFS('HOURS&amp;CYCLES INPUT'!$F$2:$F$9999,'HOURS&amp;CYCLES INPUT'!$C$2:$C$9999,'QUALIFIED EFH'!$C19,'HOURS&amp;CYCLES INPUT'!$D$2:$D$9999,'QUALIFIED EFH'!BZ$4,'HOURS&amp;CYCLES INPUT'!$E$2:$E$9999,'QUALIFIED EFH'!BZ$5))</f>
        <v>260.27999999999997</v>
      </c>
      <c r="CA19" s="476">
        <f>IF(CA$2&lt;&gt;"",IF($C19&lt;&gt;"TBA",CA$2/114,0),SUMIFS('HOURS&amp;CYCLES INPUT'!$F$2:$F$9999,'HOURS&amp;CYCLES INPUT'!$C$2:$C$9999,'QUALIFIED EFH'!$C19,'HOURS&amp;CYCLES INPUT'!$D$2:$D$9999,'QUALIFIED EFH'!CA$4,'HOURS&amp;CYCLES INPUT'!$E$2:$E$9999,'QUALIFIED EFH'!CA$5))</f>
        <v>258.77999999999997</v>
      </c>
      <c r="CB19" s="476">
        <f>IF(CB$2&lt;&gt;"",IF($C19&lt;&gt;"TBA",CB$2/114,0),SUMIFS('HOURS&amp;CYCLES INPUT'!$F$2:$F$9999,'HOURS&amp;CYCLES INPUT'!$C$2:$C$9999,'QUALIFIED EFH'!$C19,'HOURS&amp;CYCLES INPUT'!$D$2:$D$9999,'QUALIFIED EFH'!CB$4,'HOURS&amp;CYCLES INPUT'!$E$2:$E$9999,'QUALIFIED EFH'!CB$5))</f>
        <v>373.79</v>
      </c>
      <c r="CC19" s="476">
        <f>IF(CC$2&lt;&gt;"",IF($C19&lt;&gt;"TBA",CC$2/114,0),SUMIFS('HOURS&amp;CYCLES INPUT'!$F$2:$F$9999,'HOURS&amp;CYCLES INPUT'!$C$2:$C$9999,'QUALIFIED EFH'!$C19,'HOURS&amp;CYCLES INPUT'!$D$2:$D$9999,'QUALIFIED EFH'!CC$4,'HOURS&amp;CYCLES INPUT'!$E$2:$E$9999,'QUALIFIED EFH'!CC$5))</f>
        <v>342.96</v>
      </c>
      <c r="CD19" s="476">
        <f>IF(CD$2&lt;&gt;"",IF($C19&lt;&gt;"TBA",CD$2/114,0),SUMIFS('HOURS&amp;CYCLES INPUT'!$F$2:$F$9999,'HOURS&amp;CYCLES INPUT'!$C$2:$C$9999,'QUALIFIED EFH'!$C19,'HOURS&amp;CYCLES INPUT'!$D$2:$D$9999,'QUALIFIED EFH'!CD$4,'HOURS&amp;CYCLES INPUT'!$E$2:$E$9999,'QUALIFIED EFH'!CD$5))</f>
        <v>376.32</v>
      </c>
      <c r="CE19" s="476">
        <f>IF(CE$2&lt;&gt;"",IF($C19&lt;&gt;"TBA",CE$2/114,0),SUMIFS('HOURS&amp;CYCLES INPUT'!$F$2:$F$9999,'HOURS&amp;CYCLES INPUT'!$C$2:$C$9999,'QUALIFIED EFH'!$C19,'HOURS&amp;CYCLES INPUT'!$D$2:$D$9999,'QUALIFIED EFH'!CE$4,'HOURS&amp;CYCLES INPUT'!$E$2:$E$9999,'QUALIFIED EFH'!CE$5))</f>
        <v>370.77</v>
      </c>
      <c r="CF19" s="476">
        <f>IF(CF$2&lt;&gt;"",IF($C19&lt;&gt;"TBA",CF$2/114,0),SUMIFS('HOURS&amp;CYCLES INPUT'!$F$2:$F$9999,'HOURS&amp;CYCLES INPUT'!$C$2:$C$9999,'QUALIFIED EFH'!$C19,'HOURS&amp;CYCLES INPUT'!$D$2:$D$9999,'QUALIFIED EFH'!CF$4,'HOURS&amp;CYCLES INPUT'!$E$2:$E$9999,'QUALIFIED EFH'!CF$5))</f>
        <v>398.03</v>
      </c>
      <c r="CG19" s="476">
        <f>IF(CG$2&lt;&gt;"",IF($C19&lt;&gt;"TBA",CG$2/114,0),SUMIFS('HOURS&amp;CYCLES INPUT'!$F$2:$F$9999,'HOURS&amp;CYCLES INPUT'!$C$2:$C$9999,'QUALIFIED EFH'!$C19,'HOURS&amp;CYCLES INPUT'!$D$2:$D$9999,'QUALIFIED EFH'!CG$4,'HOURS&amp;CYCLES INPUT'!$E$2:$E$9999,'QUALIFIED EFH'!CG$5))</f>
        <v>363.52</v>
      </c>
      <c r="CH19" s="476">
        <f>IF(CH$2&lt;&gt;"",IF($C19&lt;&gt;"TBA",CH$2/114,0),SUMIFS('HOURS&amp;CYCLES INPUT'!$F$2:$F$9999,'HOURS&amp;CYCLES INPUT'!$C$2:$C$9999,'QUALIFIED EFH'!$C19,'HOURS&amp;CYCLES INPUT'!$D$2:$D$9999,'QUALIFIED EFH'!CH$4,'HOURS&amp;CYCLES INPUT'!$E$2:$E$9999,'QUALIFIED EFH'!CH$5))</f>
        <v>388.93</v>
      </c>
      <c r="CI19" s="476">
        <f>IF(CI$2&lt;&gt;"",IF($C19&lt;&gt;"TBA",CI$2/114,0),SUMIFS('HOURS&amp;CYCLES INPUT'!$F$2:$F$9999,'HOURS&amp;CYCLES INPUT'!$C$2:$C$9999,'QUALIFIED EFH'!$C19,'HOURS&amp;CYCLES INPUT'!$D$2:$D$9999,'QUALIFIED EFH'!CI$4,'HOURS&amp;CYCLES INPUT'!$E$2:$E$9999,'QUALIFIED EFH'!CI$5))</f>
        <v>357.11</v>
      </c>
      <c r="CJ19" s="476">
        <f>IF(CJ$2&lt;&gt;"",IF($C19&lt;&gt;"TBA",CJ$2/114,0),SUMIFS('HOURS&amp;CYCLES INPUT'!$F$2:$F$9999,'HOURS&amp;CYCLES INPUT'!$C$2:$C$9999,'QUALIFIED EFH'!$C19,'HOURS&amp;CYCLES INPUT'!$D$2:$D$9999,'QUALIFIED EFH'!CJ$4,'HOURS&amp;CYCLES INPUT'!$E$2:$E$9999,'QUALIFIED EFH'!CJ$5))</f>
        <v>366.78</v>
      </c>
      <c r="CK19" s="476">
        <f>IF(CK$2&lt;&gt;"",IF($C19&lt;&gt;"TBA",CK$2/114,0),SUMIFS('HOURS&amp;CYCLES INPUT'!$F$2:$F$9999,'HOURS&amp;CYCLES INPUT'!$C$2:$C$9999,'QUALIFIED EFH'!$C19,'HOURS&amp;CYCLES INPUT'!$D$2:$D$9999,'QUALIFIED EFH'!CK$4,'HOURS&amp;CYCLES INPUT'!$E$2:$E$9999,'QUALIFIED EFH'!CK$5))</f>
        <v>371.26</v>
      </c>
      <c r="CL19" s="476">
        <f>IF(CL$2&lt;&gt;"",IF($C19&lt;&gt;"TBA",CL$2/114,0),SUMIFS('HOURS&amp;CYCLES INPUT'!$F$2:$F$9999,'HOURS&amp;CYCLES INPUT'!$C$2:$C$9999,'QUALIFIED EFH'!$C19,'HOURS&amp;CYCLES INPUT'!$D$2:$D$9999,'QUALIFIED EFH'!CL$4,'HOURS&amp;CYCLES INPUT'!$E$2:$E$9999,'QUALIFIED EFH'!CL$5))</f>
        <v>297.85000000000002</v>
      </c>
      <c r="CM19" s="476">
        <f>IF(CM$2&lt;&gt;"",IF($C19&lt;&gt;"TBA",CM$2/114,0),SUMIFS('HOURS&amp;CYCLES INPUT'!$F$2:$F$9999,'HOURS&amp;CYCLES INPUT'!$C$2:$C$9999,'QUALIFIED EFH'!$C19,'HOURS&amp;CYCLES INPUT'!$D$2:$D$9999,'QUALIFIED EFH'!CM$4,'HOURS&amp;CYCLES INPUT'!$E$2:$E$9999,'QUALIFIED EFH'!CM$5))</f>
        <v>45.85</v>
      </c>
      <c r="CN19" s="476">
        <f>IF(CN$2&lt;&gt;"",IF($C19&lt;&gt;"TBA",CN$2/114,0),SUMIFS('HOURS&amp;CYCLES INPUT'!$F$2:$F$9999,'HOURS&amp;CYCLES INPUT'!$C$2:$C$9999,'QUALIFIED EFH'!$C19,'HOURS&amp;CYCLES INPUT'!$D$2:$D$9999,'QUALIFIED EFH'!CN$4,'HOURS&amp;CYCLES INPUT'!$E$2:$E$9999,'QUALIFIED EFH'!CN$5))</f>
        <v>0</v>
      </c>
      <c r="CO19" s="476">
        <f>IF(CO$2&lt;&gt;"",IF($C19&lt;&gt;"TBA",CO$2/114,0),SUMIFS('HOURS&amp;CYCLES INPUT'!$F$2:$F$9999,'HOURS&amp;CYCLES INPUT'!$C$2:$C$9999,'QUALIFIED EFH'!$C19,'HOURS&amp;CYCLES INPUT'!$D$2:$D$9999,'QUALIFIED EFH'!CO$4,'HOURS&amp;CYCLES INPUT'!$E$2:$E$9999,'QUALIFIED EFH'!CO$5))</f>
        <v>245.92</v>
      </c>
      <c r="CP19" s="476">
        <f>IF(CP$2&lt;&gt;"",IF($C19&lt;&gt;"TBA",CP$2/114,0),SUMIFS('HOURS&amp;CYCLES INPUT'!$F$2:$F$9999,'HOURS&amp;CYCLES INPUT'!$C$2:$C$9999,'QUALIFIED EFH'!$C19,'HOURS&amp;CYCLES INPUT'!$D$2:$D$9999,'QUALIFIED EFH'!CP$4,'HOURS&amp;CYCLES INPUT'!$E$2:$E$9999,'QUALIFIED EFH'!CP$5))</f>
        <v>355.55</v>
      </c>
      <c r="CQ19" s="476">
        <f>IF(CQ$2&lt;&gt;"",IF($C19&lt;&gt;"TBA",CQ$2/114,0),SUMIFS('HOURS&amp;CYCLES INPUT'!$F$2:$F$9999,'HOURS&amp;CYCLES INPUT'!$C$2:$C$9999,'QUALIFIED EFH'!$C19,'HOURS&amp;CYCLES INPUT'!$D$2:$D$9999,'QUALIFIED EFH'!CQ$4,'HOURS&amp;CYCLES INPUT'!$E$2:$E$9999,'QUALIFIED EFH'!CQ$5))</f>
        <v>316.22000000000003</v>
      </c>
      <c r="CR19" s="476">
        <f>IF(CR$2&lt;&gt;"",IF($C19&lt;&gt;"TBA",CR$2/114,0),SUMIFS('HOURS&amp;CYCLES INPUT'!$F$2:$F$9999,'HOURS&amp;CYCLES INPUT'!$C$2:$C$9999,'QUALIFIED EFH'!$C19,'HOURS&amp;CYCLES INPUT'!$D$2:$D$9999,'QUALIFIED EFH'!CR$4,'HOURS&amp;CYCLES INPUT'!$E$2:$E$9999,'QUALIFIED EFH'!CR$5))</f>
        <v>0</v>
      </c>
      <c r="CS19" s="476">
        <f>IF(CS$2&lt;&gt;"",IF($C19&lt;&gt;"TBA",CS$2/114,0),SUMIFS('HOURS&amp;CYCLES INPUT'!$F$2:$F$9999,'HOURS&amp;CYCLES INPUT'!$C$2:$C$9999,'QUALIFIED EFH'!$C19,'HOURS&amp;CYCLES INPUT'!$D$2:$D$9999,'QUALIFIED EFH'!CS$4,'HOURS&amp;CYCLES INPUT'!$E$2:$E$9999,'QUALIFIED EFH'!CS$5))</f>
        <v>0</v>
      </c>
      <c r="CT19" s="476">
        <f>IF(CT$2&lt;&gt;"",IF($C19&lt;&gt;"TBA",CT$2/114,0),SUMIFS('HOURS&amp;CYCLES INPUT'!$F$2:$F$9999,'HOURS&amp;CYCLES INPUT'!$C$2:$C$9999,'QUALIFIED EFH'!$C19,'HOURS&amp;CYCLES INPUT'!$D$2:$D$9999,'QUALIFIED EFH'!CT$4,'HOURS&amp;CYCLES INPUT'!$E$2:$E$9999,'QUALIFIED EFH'!CT$5))</f>
        <v>0</v>
      </c>
      <c r="CU19" s="476">
        <f>IF(CU$2&lt;&gt;"",IF($C19&lt;&gt;"TBA",CU$2/114,0),SUMIFS('HOURS&amp;CYCLES INPUT'!$F$2:$F$9999,'HOURS&amp;CYCLES INPUT'!$C$2:$C$9999,'QUALIFIED EFH'!$C19,'HOURS&amp;CYCLES INPUT'!$D$2:$D$9999,'QUALIFIED EFH'!CU$4,'HOURS&amp;CYCLES INPUT'!$E$2:$E$9999,'QUALIFIED EFH'!CU$5))</f>
        <v>0</v>
      </c>
      <c r="CV19" s="476">
        <f>IF(CV$2&lt;&gt;"",IF($C19&lt;&gt;"TBA",CV$2/114,0),SUMIFS('HOURS&amp;CYCLES INPUT'!$F$2:$F$9999,'HOURS&amp;CYCLES INPUT'!$C$2:$C$9999,'QUALIFIED EFH'!$C19,'HOURS&amp;CYCLES INPUT'!$D$2:$D$9999,'QUALIFIED EFH'!CV$4,'HOURS&amp;CYCLES INPUT'!$E$2:$E$9999,'QUALIFIED EFH'!CV$5))</f>
        <v>0</v>
      </c>
      <c r="CW19" s="476">
        <f>IF(CW$2&lt;&gt;"",IF($C19&lt;&gt;"TBA",CW$2/114,0),SUMIFS('HOURS&amp;CYCLES INPUT'!$F$2:$F$9999,'HOURS&amp;CYCLES INPUT'!$C$2:$C$9999,'QUALIFIED EFH'!$C19,'HOURS&amp;CYCLES INPUT'!$D$2:$D$9999,'QUALIFIED EFH'!CW$4,'HOURS&amp;CYCLES INPUT'!$E$2:$E$9999,'QUALIFIED EFH'!CW$5))</f>
        <v>0</v>
      </c>
      <c r="CX19" s="476">
        <f>IF(CX$2&lt;&gt;"",IF($C19&lt;&gt;"TBA",CX$2/114,0),SUMIFS('HOURS&amp;CYCLES INPUT'!$F$2:$F$9999,'HOURS&amp;CYCLES INPUT'!$C$2:$C$9999,'QUALIFIED EFH'!$C19,'HOURS&amp;CYCLES INPUT'!$D$2:$D$9999,'QUALIFIED EFH'!CX$4,'HOURS&amp;CYCLES INPUT'!$E$2:$E$9999,'QUALIFIED EFH'!CX$5))</f>
        <v>0</v>
      </c>
      <c r="CY19" s="476">
        <f>IF(CY$2&lt;&gt;"",IF($C19&lt;&gt;"TBA",CY$2/114,0),SUMIFS('HOURS&amp;CYCLES INPUT'!$F$2:$F$9999,'HOURS&amp;CYCLES INPUT'!$C$2:$C$9999,'QUALIFIED EFH'!$C19,'HOURS&amp;CYCLES INPUT'!$D$2:$D$9999,'QUALIFIED EFH'!CY$4,'HOURS&amp;CYCLES INPUT'!$E$2:$E$9999,'QUALIFIED EFH'!CY$5))</f>
        <v>0</v>
      </c>
      <c r="CZ19" s="476">
        <f>IF(CZ$2&lt;&gt;"",IF($C19&lt;&gt;"TBA",CZ$2/114,0),SUMIFS('HOURS&amp;CYCLES INPUT'!$F$2:$F$9999,'HOURS&amp;CYCLES INPUT'!$C$2:$C$9999,'QUALIFIED EFH'!$C19,'HOURS&amp;CYCLES INPUT'!$D$2:$D$9999,'QUALIFIED EFH'!CZ$4,'HOURS&amp;CYCLES INPUT'!$E$2:$E$9999,'QUALIFIED EFH'!CZ$5))</f>
        <v>0</v>
      </c>
      <c r="DA19" s="476">
        <f>IF(DA$2&lt;&gt;"",IF($C19&lt;&gt;"TBA",DA$2/114,0),SUMIFS('HOURS&amp;CYCLES INPUT'!$F$2:$F$9999,'HOURS&amp;CYCLES INPUT'!$C$2:$C$9999,'QUALIFIED EFH'!$C19,'HOURS&amp;CYCLES INPUT'!$D$2:$D$9999,'QUALIFIED EFH'!DA$4,'HOURS&amp;CYCLES INPUT'!$E$2:$E$9999,'QUALIFIED EFH'!DA$5))</f>
        <v>0</v>
      </c>
      <c r="DB19" s="476">
        <f>IF(DB$2&lt;&gt;"",IF($C19&lt;&gt;"TBA",DB$2/114,0),SUMIFS('HOURS&amp;CYCLES INPUT'!$F$2:$F$9999,'HOURS&amp;CYCLES INPUT'!$C$2:$C$9999,'QUALIFIED EFH'!$C19,'HOURS&amp;CYCLES INPUT'!$D$2:$D$9999,'QUALIFIED EFH'!DB$4,'HOURS&amp;CYCLES INPUT'!$E$2:$E$9999,'QUALIFIED EFH'!DB$5))</f>
        <v>0</v>
      </c>
      <c r="DC19" s="476">
        <f>IF(DC$2&lt;&gt;"",IF($C19&lt;&gt;"TBA",DC$2/114,0),SUMIFS('HOURS&amp;CYCLES INPUT'!$F$2:$F$9999,'HOURS&amp;CYCLES INPUT'!$C$2:$C$9999,'QUALIFIED EFH'!$C19,'HOURS&amp;CYCLES INPUT'!$D$2:$D$9999,'QUALIFIED EFH'!DC$4,'HOURS&amp;CYCLES INPUT'!$E$2:$E$9999,'QUALIFIED EFH'!DC$5))</f>
        <v>0</v>
      </c>
      <c r="DD19" s="476">
        <f>IF(DD$2&lt;&gt;"",IF($C19&lt;&gt;"TBA",DD$2/114,0),SUMIFS('HOURS&amp;CYCLES INPUT'!$F$2:$F$9999,'HOURS&amp;CYCLES INPUT'!$C$2:$C$9999,'QUALIFIED EFH'!$C19,'HOURS&amp;CYCLES INPUT'!$D$2:$D$9999,'QUALIFIED EFH'!DD$4,'HOURS&amp;CYCLES INPUT'!$E$2:$E$9999,'QUALIFIED EFH'!DD$5))</f>
        <v>0</v>
      </c>
      <c r="DE19" s="476">
        <f>IF(DE$2&lt;&gt;"",IF($C19&lt;&gt;"TBA",DE$2/114,0),SUMIFS('HOURS&amp;CYCLES INPUT'!$F$2:$F$9999,'HOURS&amp;CYCLES INPUT'!$C$2:$C$9999,'QUALIFIED EFH'!$C19,'HOURS&amp;CYCLES INPUT'!$D$2:$D$9999,'QUALIFIED EFH'!DE$4,'HOURS&amp;CYCLES INPUT'!$E$2:$E$9999,'QUALIFIED EFH'!DE$5))</f>
        <v>0</v>
      </c>
      <c r="DF19" s="476">
        <f>IF(DF$2&lt;&gt;"",IF($C19&lt;&gt;"TBA",DF$2/114,0),SUMIFS('HOURS&amp;CYCLES INPUT'!$F$2:$F$9999,'HOURS&amp;CYCLES INPUT'!$C$2:$C$9999,'QUALIFIED EFH'!$C19,'HOURS&amp;CYCLES INPUT'!$D$2:$D$9999,'QUALIFIED EFH'!DF$4,'HOURS&amp;CYCLES INPUT'!$E$2:$E$9999,'QUALIFIED EFH'!DF$5))</f>
        <v>0</v>
      </c>
      <c r="DG19" s="476">
        <f>IF(DG$2&lt;&gt;"",IF($C19&lt;&gt;"TBA",DG$2/114,0),SUMIFS('HOURS&amp;CYCLES INPUT'!$F$2:$F$9999,'HOURS&amp;CYCLES INPUT'!$C$2:$C$9999,'QUALIFIED EFH'!$C19,'HOURS&amp;CYCLES INPUT'!$D$2:$D$9999,'QUALIFIED EFH'!DG$4,'HOURS&amp;CYCLES INPUT'!$E$2:$E$9999,'QUALIFIED EFH'!DG$5))</f>
        <v>0</v>
      </c>
      <c r="DH19" s="476">
        <f>IF(DH$2&lt;&gt;"",IF($C19&lt;&gt;"TBA",DH$2/114,0),SUMIFS('HOURS&amp;CYCLES INPUT'!$F$2:$F$9999,'HOURS&amp;CYCLES INPUT'!$C$2:$C$9999,'QUALIFIED EFH'!$C19,'HOURS&amp;CYCLES INPUT'!$D$2:$D$9999,'QUALIFIED EFH'!DH$4,'HOURS&amp;CYCLES INPUT'!$E$2:$E$9999,'QUALIFIED EFH'!DH$5))</f>
        <v>0</v>
      </c>
      <c r="DI19" s="476">
        <f>IF(DI$2&lt;&gt;"",IF($C19&lt;&gt;"TBA",DI$2/114,0),SUMIFS('HOURS&amp;CYCLES INPUT'!$F$2:$F$9999,'HOURS&amp;CYCLES INPUT'!$C$2:$C$9999,'QUALIFIED EFH'!$C19,'HOURS&amp;CYCLES INPUT'!$D$2:$D$9999,'QUALIFIED EFH'!DI$4,'HOURS&amp;CYCLES INPUT'!$E$2:$E$9999,'QUALIFIED EFH'!DI$5))</f>
        <v>0</v>
      </c>
      <c r="DJ19" s="476">
        <f>IF(DJ$2&lt;&gt;"",IF($C19&lt;&gt;"TBA",DJ$2/114,0),SUMIFS('HOURS&amp;CYCLES INPUT'!$F$2:$F$9999,'HOURS&amp;CYCLES INPUT'!$C$2:$C$9999,'QUALIFIED EFH'!$C19,'HOURS&amp;CYCLES INPUT'!$D$2:$D$9999,'QUALIFIED EFH'!DJ$4,'HOURS&amp;CYCLES INPUT'!$E$2:$E$9999,'QUALIFIED EFH'!DJ$5))</f>
        <v>0</v>
      </c>
      <c r="DK19" s="476">
        <f>IF(DK$2&lt;&gt;"",IF($C19&lt;&gt;"TBA",DK$2/114,0),SUMIFS('HOURS&amp;CYCLES INPUT'!$F$2:$F$9999,'HOURS&amp;CYCLES INPUT'!$C$2:$C$9999,'QUALIFIED EFH'!$C19,'HOURS&amp;CYCLES INPUT'!$D$2:$D$9999,'QUALIFIED EFH'!DK$4,'HOURS&amp;CYCLES INPUT'!$E$2:$E$9999,'QUALIFIED EFH'!DK$5))</f>
        <v>0</v>
      </c>
      <c r="DL19" s="476">
        <f>IF(DL$2&lt;&gt;"",IF($C19&lt;&gt;"TBA",DL$2/114,0),SUMIFS('HOURS&amp;CYCLES INPUT'!$F$2:$F$9999,'HOURS&amp;CYCLES INPUT'!$C$2:$C$9999,'QUALIFIED EFH'!$C19,'HOURS&amp;CYCLES INPUT'!$D$2:$D$9999,'QUALIFIED EFH'!DL$4,'HOURS&amp;CYCLES INPUT'!$E$2:$E$9999,'QUALIFIED EFH'!DL$5))</f>
        <v>0</v>
      </c>
      <c r="DM19" s="476">
        <f>IF(DM$2&lt;&gt;"",IF($C19&lt;&gt;"TBA",DM$2/114,0),SUMIFS('HOURS&amp;CYCLES INPUT'!$F$2:$F$9999,'HOURS&amp;CYCLES INPUT'!$C$2:$C$9999,'QUALIFIED EFH'!$C19,'HOURS&amp;CYCLES INPUT'!$D$2:$D$9999,'QUALIFIED EFH'!DM$4,'HOURS&amp;CYCLES INPUT'!$E$2:$E$9999,'QUALIFIED EFH'!DM$5))</f>
        <v>0</v>
      </c>
      <c r="DN19" s="476">
        <f>IF(DN$2&lt;&gt;"",IF($C19&lt;&gt;"TBA",DN$2/114,0),SUMIFS('HOURS&amp;CYCLES INPUT'!$F$2:$F$9999,'HOURS&amp;CYCLES INPUT'!$C$2:$C$9999,'QUALIFIED EFH'!$C19,'HOURS&amp;CYCLES INPUT'!$D$2:$D$9999,'QUALIFIED EFH'!DN$4,'HOURS&amp;CYCLES INPUT'!$E$2:$E$9999,'QUALIFIED EFH'!DN$5))</f>
        <v>0</v>
      </c>
      <c r="DO19" s="476">
        <f>IF(DO$2&lt;&gt;"",IF($C19&lt;&gt;"TBA",DO$2/114,0),SUMIFS('HOURS&amp;CYCLES INPUT'!$F$2:$F$9999,'HOURS&amp;CYCLES INPUT'!$C$2:$C$9999,'QUALIFIED EFH'!$C19,'HOURS&amp;CYCLES INPUT'!$D$2:$D$9999,'QUALIFIED EFH'!DO$4,'HOURS&amp;CYCLES INPUT'!$E$2:$E$9999,'QUALIFIED EFH'!DO$5))</f>
        <v>0</v>
      </c>
      <c r="DP19" s="476">
        <f>IF(DP$2&lt;&gt;"",IF($C19&lt;&gt;"TBA",DP$2/114,0),SUMIFS('HOURS&amp;CYCLES INPUT'!$F$2:$F$9999,'HOURS&amp;CYCLES INPUT'!$C$2:$C$9999,'QUALIFIED EFH'!$C19,'HOURS&amp;CYCLES INPUT'!$D$2:$D$9999,'QUALIFIED EFH'!DP$4,'HOURS&amp;CYCLES INPUT'!$E$2:$E$9999,'QUALIFIED EFH'!DP$5))</f>
        <v>0</v>
      </c>
      <c r="DQ19" s="476">
        <f>IF(DQ$2&lt;&gt;"",IF($C19&lt;&gt;"TBA",DQ$2/114,0),SUMIFS('HOURS&amp;CYCLES INPUT'!$F$2:$F$9999,'HOURS&amp;CYCLES INPUT'!$C$2:$C$9999,'QUALIFIED EFH'!$C19,'HOURS&amp;CYCLES INPUT'!$D$2:$D$9999,'QUALIFIED EFH'!DQ$4,'HOURS&amp;CYCLES INPUT'!$E$2:$E$9999,'QUALIFIED EFH'!DQ$5))</f>
        <v>0</v>
      </c>
      <c r="DR19" s="476">
        <f>IF(DR$2&lt;&gt;"",IF($C19&lt;&gt;"TBA",DR$2/114,0),SUMIFS('HOURS&amp;CYCLES INPUT'!$F$2:$F$9999,'HOURS&amp;CYCLES INPUT'!$C$2:$C$9999,'QUALIFIED EFH'!$C19,'HOURS&amp;CYCLES INPUT'!$D$2:$D$9999,'QUALIFIED EFH'!DR$4,'HOURS&amp;CYCLES INPUT'!$E$2:$E$9999,'QUALIFIED EFH'!DR$5))</f>
        <v>0</v>
      </c>
      <c r="DS19" s="476">
        <f>IF(DS$2&lt;&gt;"",IF($C19&lt;&gt;"TBA",DS$2/114,0),SUMIFS('HOURS&amp;CYCLES INPUT'!$F$2:$F$9999,'HOURS&amp;CYCLES INPUT'!$C$2:$C$9999,'QUALIFIED EFH'!$C19,'HOURS&amp;CYCLES INPUT'!$D$2:$D$9999,'QUALIFIED EFH'!DS$4,'HOURS&amp;CYCLES INPUT'!$E$2:$E$9999,'QUALIFIED EFH'!DS$5))</f>
        <v>0</v>
      </c>
      <c r="DT19" s="476">
        <f>IF(DT$2&lt;&gt;"",IF($C19&lt;&gt;"TBA",DT$2/114,0),SUMIFS('HOURS&amp;CYCLES INPUT'!$F$2:$F$9999,'HOURS&amp;CYCLES INPUT'!$C$2:$C$9999,'QUALIFIED EFH'!$C19,'HOURS&amp;CYCLES INPUT'!$D$2:$D$9999,'QUALIFIED EFH'!DT$4,'HOURS&amp;CYCLES INPUT'!$E$2:$E$9999,'QUALIFIED EFH'!DT$5))</f>
        <v>0</v>
      </c>
      <c r="DU19" s="476">
        <f>IF(DU$2&lt;&gt;"",IF($C19&lt;&gt;"TBA",DU$2/114,0),SUMIFS('HOURS&amp;CYCLES INPUT'!$F$2:$F$9999,'HOURS&amp;CYCLES INPUT'!$C$2:$C$9999,'QUALIFIED EFH'!$C19,'HOURS&amp;CYCLES INPUT'!$D$2:$D$9999,'QUALIFIED EFH'!DU$4,'HOURS&amp;CYCLES INPUT'!$E$2:$E$9999,'QUALIFIED EFH'!DU$5))</f>
        <v>0</v>
      </c>
      <c r="DV19" s="476">
        <f>IF(DV$2&lt;&gt;"",IF($C19&lt;&gt;"TBA",DV$2/114,0),SUMIFS('HOURS&amp;CYCLES INPUT'!$F$2:$F$9999,'HOURS&amp;CYCLES INPUT'!$C$2:$C$9999,'QUALIFIED EFH'!$C19,'HOURS&amp;CYCLES INPUT'!$D$2:$D$9999,'QUALIFIED EFH'!DV$4,'HOURS&amp;CYCLES INPUT'!$E$2:$E$9999,'QUALIFIED EFH'!DV$5))</f>
        <v>0</v>
      </c>
      <c r="DW19" s="476">
        <f>IF(DW$2&lt;&gt;"",IF($C19&lt;&gt;"TBA",DW$2/114,0),SUMIFS('HOURS&amp;CYCLES INPUT'!$F$2:$F$9999,'HOURS&amp;CYCLES INPUT'!$C$2:$C$9999,'QUALIFIED EFH'!$C19,'HOURS&amp;CYCLES INPUT'!$D$2:$D$9999,'QUALIFIED EFH'!DW$4,'HOURS&amp;CYCLES INPUT'!$E$2:$E$9999,'QUALIFIED EFH'!DW$5))</f>
        <v>0</v>
      </c>
      <c r="DX19" s="476">
        <f>IF(DX$2&lt;&gt;"",IF($C19&lt;&gt;"TBA",DX$2/114,0),SUMIFS('HOURS&amp;CYCLES INPUT'!$F$2:$F$9999,'HOURS&amp;CYCLES INPUT'!$C$2:$C$9999,'QUALIFIED EFH'!$C19,'HOURS&amp;CYCLES INPUT'!$D$2:$D$9999,'QUALIFIED EFH'!DX$4,'HOURS&amp;CYCLES INPUT'!$E$2:$E$9999,'QUALIFIED EFH'!DX$5))</f>
        <v>0</v>
      </c>
      <c r="DY19" s="476">
        <f>IF(DY$2&lt;&gt;"",IF($C19&lt;&gt;"TBA",DY$2/114,0),SUMIFS('HOURS&amp;CYCLES INPUT'!$F$2:$F$9999,'HOURS&amp;CYCLES INPUT'!$C$2:$C$9999,'QUALIFIED EFH'!$C19,'HOURS&amp;CYCLES INPUT'!$D$2:$D$9999,'QUALIFIED EFH'!DY$4,'HOURS&amp;CYCLES INPUT'!$E$2:$E$9999,'QUALIFIED EFH'!DY$5))</f>
        <v>0</v>
      </c>
      <c r="DZ19" s="476">
        <f>IF(DZ$2&lt;&gt;"",IF($C19&lt;&gt;"TBA",DZ$2/114,0),SUMIFS('HOURS&amp;CYCLES INPUT'!$F$2:$F$9999,'HOURS&amp;CYCLES INPUT'!$C$2:$C$9999,'QUALIFIED EFH'!$C19,'HOURS&amp;CYCLES INPUT'!$D$2:$D$9999,'QUALIFIED EFH'!DZ$4,'HOURS&amp;CYCLES INPUT'!$E$2:$E$9999,'QUALIFIED EFH'!DZ$5))</f>
        <v>0</v>
      </c>
      <c r="EA19" s="476">
        <f>IF(EA$2&lt;&gt;"",IF($C19&lt;&gt;"TBA",EA$2/114,0),SUMIFS('HOURS&amp;CYCLES INPUT'!$F$2:$F$9999,'HOURS&amp;CYCLES INPUT'!$C$2:$C$9999,'QUALIFIED EFH'!$C19,'HOURS&amp;CYCLES INPUT'!$D$2:$D$9999,'QUALIFIED EFH'!EA$4,'HOURS&amp;CYCLES INPUT'!$E$2:$E$9999,'QUALIFIED EFH'!EA$5))</f>
        <v>0</v>
      </c>
      <c r="EB19" s="476">
        <f>IF(EB$2&lt;&gt;"",IF($C19&lt;&gt;"TBA",EB$2/114,0),SUMIFS('HOURS&amp;CYCLES INPUT'!$F$2:$F$9999,'HOURS&amp;CYCLES INPUT'!$C$2:$C$9999,'QUALIFIED EFH'!$C19,'HOURS&amp;CYCLES INPUT'!$D$2:$D$9999,'QUALIFIED EFH'!EB$4,'HOURS&amp;CYCLES INPUT'!$E$2:$E$9999,'QUALIFIED EFH'!EB$5))</f>
        <v>0</v>
      </c>
      <c r="EC19" s="476">
        <f>IF(EC$2&lt;&gt;"",IF($C19&lt;&gt;"TBA",EC$2/114,0),SUMIFS('HOURS&amp;CYCLES INPUT'!$F$2:$F$9999,'HOURS&amp;CYCLES INPUT'!$C$2:$C$9999,'QUALIFIED EFH'!$C19,'HOURS&amp;CYCLES INPUT'!$D$2:$D$9999,'QUALIFIED EFH'!EC$4,'HOURS&amp;CYCLES INPUT'!$E$2:$E$9999,'QUALIFIED EFH'!EC$5))</f>
        <v>0</v>
      </c>
      <c r="ED19" s="476">
        <f>IF(ED$2&lt;&gt;"",IF($C19&lt;&gt;"TBA",ED$2/114,0),SUMIFS('HOURS&amp;CYCLES INPUT'!$F$2:$F$9999,'HOURS&amp;CYCLES INPUT'!$C$2:$C$9999,'QUALIFIED EFH'!$C19,'HOURS&amp;CYCLES INPUT'!$D$2:$D$9999,'QUALIFIED EFH'!ED$4,'HOURS&amp;CYCLES INPUT'!$E$2:$E$9999,'QUALIFIED EFH'!ED$5))</f>
        <v>0</v>
      </c>
      <c r="EE19" s="476">
        <f>IF(EE$2&lt;&gt;"",IF($C19&lt;&gt;"TBA",EE$2/114,0),SUMIFS('HOURS&amp;CYCLES INPUT'!$F$2:$F$9999,'HOURS&amp;CYCLES INPUT'!$C$2:$C$9999,'QUALIFIED EFH'!$C19,'HOURS&amp;CYCLES INPUT'!$D$2:$D$9999,'QUALIFIED EFH'!EE$4,'HOURS&amp;CYCLES INPUT'!$E$2:$E$9999,'QUALIFIED EFH'!EE$5))</f>
        <v>0</v>
      </c>
      <c r="EF19" s="476">
        <f>IF(EF$2&lt;&gt;"",IF($C19&lt;&gt;"TBA",EF$2/114,0),SUMIFS('HOURS&amp;CYCLES INPUT'!$F$2:$F$9999,'HOURS&amp;CYCLES INPUT'!$C$2:$C$9999,'QUALIFIED EFH'!$C19,'HOURS&amp;CYCLES INPUT'!$D$2:$D$9999,'QUALIFIED EFH'!EF$4,'HOURS&amp;CYCLES INPUT'!$E$2:$E$9999,'QUALIFIED EFH'!EF$5))</f>
        <v>0</v>
      </c>
      <c r="EG19" s="476">
        <f>IF(EG$2&lt;&gt;"",IF($C19&lt;&gt;"TBA",EG$2/114,0),SUMIFS('HOURS&amp;CYCLES INPUT'!$F$2:$F$9999,'HOURS&amp;CYCLES INPUT'!$C$2:$C$9999,'QUALIFIED EFH'!$C19,'HOURS&amp;CYCLES INPUT'!$D$2:$D$9999,'QUALIFIED EFH'!EG$4,'HOURS&amp;CYCLES INPUT'!$E$2:$E$9999,'QUALIFIED EFH'!EG$5))</f>
        <v>0</v>
      </c>
      <c r="EH19" s="476">
        <f>IF(EH$2&lt;&gt;"",IF($C19&lt;&gt;"TBA",EH$2/114,0),SUMIFS('HOURS&amp;CYCLES INPUT'!$F$2:$F$9999,'HOURS&amp;CYCLES INPUT'!$C$2:$C$9999,'QUALIFIED EFH'!$C19,'HOURS&amp;CYCLES INPUT'!$D$2:$D$9999,'QUALIFIED EFH'!EH$4,'HOURS&amp;CYCLES INPUT'!$E$2:$E$9999,'QUALIFIED EFH'!EH$5))</f>
        <v>0</v>
      </c>
      <c r="EI19" s="476">
        <f>IF(EI$2&lt;&gt;"",IF($C19&lt;&gt;"TBA",EI$2/114,0),SUMIFS('HOURS&amp;CYCLES INPUT'!$F$2:$F$9999,'HOURS&amp;CYCLES INPUT'!$C$2:$C$9999,'QUALIFIED EFH'!$C19,'HOURS&amp;CYCLES INPUT'!$D$2:$D$9999,'QUALIFIED EFH'!EI$4,'HOURS&amp;CYCLES INPUT'!$E$2:$E$9999,'QUALIFIED EFH'!EI$5))</f>
        <v>0</v>
      </c>
      <c r="EJ19" s="476">
        <f>IF(EJ$2&lt;&gt;"",IF($C19&lt;&gt;"TBA",EJ$2/114,0),SUMIFS('HOURS&amp;CYCLES INPUT'!$F$2:$F$9999,'HOURS&amp;CYCLES INPUT'!$C$2:$C$9999,'QUALIFIED EFH'!$C19,'HOURS&amp;CYCLES INPUT'!$D$2:$D$9999,'QUALIFIED EFH'!EJ$4,'HOURS&amp;CYCLES INPUT'!$E$2:$E$9999,'QUALIFIED EFH'!EJ$5))</f>
        <v>0</v>
      </c>
      <c r="EK19" s="476">
        <f>IF(EK$2&lt;&gt;"",IF($C19&lt;&gt;"TBA",EK$2/114,0),SUMIFS('HOURS&amp;CYCLES INPUT'!$F$2:$F$9999,'HOURS&amp;CYCLES INPUT'!$C$2:$C$9999,'QUALIFIED EFH'!$C19,'HOURS&amp;CYCLES INPUT'!$D$2:$D$9999,'QUALIFIED EFH'!EK$4,'HOURS&amp;CYCLES INPUT'!$E$2:$E$9999,'QUALIFIED EFH'!EK$5))</f>
        <v>0</v>
      </c>
      <c r="EL19" s="476">
        <f>IF(EL$2&lt;&gt;"",IF($C19&lt;&gt;"TBA",EL$2/114,0),SUMIFS('HOURS&amp;CYCLES INPUT'!$F$2:$F$9999,'HOURS&amp;CYCLES INPUT'!$C$2:$C$9999,'QUALIFIED EFH'!$C19,'HOURS&amp;CYCLES INPUT'!$D$2:$D$9999,'QUALIFIED EFH'!EL$4,'HOURS&amp;CYCLES INPUT'!$E$2:$E$9999,'QUALIFIED EFH'!EL$5))</f>
        <v>0</v>
      </c>
      <c r="EM19" s="476">
        <f>IF(EM$2&lt;&gt;"",IF($C19&lt;&gt;"TBA",EM$2/114,0),SUMIFS('HOURS&amp;CYCLES INPUT'!$F$2:$F$9999,'HOURS&amp;CYCLES INPUT'!$C$2:$C$9999,'QUALIFIED EFH'!$C19,'HOURS&amp;CYCLES INPUT'!$D$2:$D$9999,'QUALIFIED EFH'!EM$4,'HOURS&amp;CYCLES INPUT'!$E$2:$E$9999,'QUALIFIED EFH'!EM$5))</f>
        <v>0</v>
      </c>
      <c r="EN19" s="476">
        <f>IF(EN$2&lt;&gt;"",IF($C19&lt;&gt;"TBA",EN$2/114,0),SUMIFS('HOURS&amp;CYCLES INPUT'!$F$2:$F$9999,'HOURS&amp;CYCLES INPUT'!$C$2:$C$9999,'QUALIFIED EFH'!$C19,'HOURS&amp;CYCLES INPUT'!$D$2:$D$9999,'QUALIFIED EFH'!EN$4,'HOURS&amp;CYCLES INPUT'!$E$2:$E$9999,'QUALIFIED EFH'!EN$5))</f>
        <v>0</v>
      </c>
      <c r="EO19" s="476">
        <f>IF(EO$2&lt;&gt;"",IF($C19&lt;&gt;"TBA",EO$2/114,0),SUMIFS('HOURS&amp;CYCLES INPUT'!$F$2:$F$9999,'HOURS&amp;CYCLES INPUT'!$C$2:$C$9999,'QUALIFIED EFH'!$C19,'HOURS&amp;CYCLES INPUT'!$D$2:$D$9999,'QUALIFIED EFH'!EO$4,'HOURS&amp;CYCLES INPUT'!$E$2:$E$9999,'QUALIFIED EFH'!EO$5))</f>
        <v>0</v>
      </c>
      <c r="EP19" s="476">
        <f>IF(EP$2&lt;&gt;"",IF($C19&lt;&gt;"TBA",EP$2/114,0),SUMIFS('HOURS&amp;CYCLES INPUT'!$F$2:$F$9999,'HOURS&amp;CYCLES INPUT'!$C$2:$C$9999,'QUALIFIED EFH'!$C19,'HOURS&amp;CYCLES INPUT'!$D$2:$D$9999,'QUALIFIED EFH'!EP$4,'HOURS&amp;CYCLES INPUT'!$E$2:$E$9999,'QUALIFIED EFH'!EP$5))</f>
        <v>0</v>
      </c>
      <c r="EQ19" s="476">
        <f>IF(EQ$2&lt;&gt;"",IF($C19&lt;&gt;"TBA",EQ$2/114,0),SUMIFS('HOURS&amp;CYCLES INPUT'!$F$2:$F$9999,'HOURS&amp;CYCLES INPUT'!$C$2:$C$9999,'QUALIFIED EFH'!$C19,'HOURS&amp;CYCLES INPUT'!$D$2:$D$9999,'QUALIFIED EFH'!EQ$4,'HOURS&amp;CYCLES INPUT'!$E$2:$E$9999,'QUALIFIED EFH'!EQ$5))</f>
        <v>0</v>
      </c>
      <c r="ER19" s="476">
        <f>IF(ER$2&lt;&gt;"",IF($C19&lt;&gt;"TBA",ER$2/114,0),SUMIFS('HOURS&amp;CYCLES INPUT'!$F$2:$F$9999,'HOURS&amp;CYCLES INPUT'!$C$2:$C$9999,'QUALIFIED EFH'!$C19,'HOURS&amp;CYCLES INPUT'!$D$2:$D$9999,'QUALIFIED EFH'!ER$4,'HOURS&amp;CYCLES INPUT'!$E$2:$E$9999,'QUALIFIED EFH'!ER$5))</f>
        <v>0</v>
      </c>
      <c r="ES19" s="476">
        <f>IF(ES$2&lt;&gt;"",IF($C19&lt;&gt;"TBA",ES$2/114,0),SUMIFS('HOURS&amp;CYCLES INPUT'!$F$2:$F$9999,'HOURS&amp;CYCLES INPUT'!$C$2:$C$9999,'QUALIFIED EFH'!$C19,'HOURS&amp;CYCLES INPUT'!$D$2:$D$9999,'QUALIFIED EFH'!ES$4,'HOURS&amp;CYCLES INPUT'!$E$2:$E$9999,'QUALIFIED EFH'!ES$5))</f>
        <v>0</v>
      </c>
      <c r="ET19" s="476">
        <f>IF(ET$2&lt;&gt;"",IF($C19&lt;&gt;"TBA",ET$2/114,0),SUMIFS('HOURS&amp;CYCLES INPUT'!$F$2:$F$9999,'HOURS&amp;CYCLES INPUT'!$C$2:$C$9999,'QUALIFIED EFH'!$C19,'HOURS&amp;CYCLES INPUT'!$D$2:$D$9999,'QUALIFIED EFH'!ET$4,'HOURS&amp;CYCLES INPUT'!$E$2:$E$9999,'QUALIFIED EFH'!ET$5))</f>
        <v>0</v>
      </c>
      <c r="EU19" s="476">
        <f>IF(EU$2&lt;&gt;"",IF($C19&lt;&gt;"TBA",EU$2/114,0),SUMIFS('HOURS&amp;CYCLES INPUT'!$F$2:$F$9999,'HOURS&amp;CYCLES INPUT'!$C$2:$C$9999,'QUALIFIED EFH'!$C19,'HOURS&amp;CYCLES INPUT'!$D$2:$D$9999,'QUALIFIED EFH'!EU$4,'HOURS&amp;CYCLES INPUT'!$E$2:$E$9999,'QUALIFIED EFH'!EU$5))</f>
        <v>0</v>
      </c>
      <c r="EV19" s="476">
        <f>IF(EV$2&lt;&gt;"",IF($C19&lt;&gt;"TBA",EV$2/114,0),SUMIFS('HOURS&amp;CYCLES INPUT'!$F$2:$F$9999,'HOURS&amp;CYCLES INPUT'!$C$2:$C$9999,'QUALIFIED EFH'!$C19,'HOURS&amp;CYCLES INPUT'!$D$2:$D$9999,'QUALIFIED EFH'!EV$4,'HOURS&amp;CYCLES INPUT'!$E$2:$E$9999,'QUALIFIED EFH'!EV$5))</f>
        <v>0</v>
      </c>
      <c r="EW19" s="476">
        <f>IF(EW$2&lt;&gt;"",IF($C19&lt;&gt;"TBA",EW$2/114,0),SUMIFS('HOURS&amp;CYCLES INPUT'!$F$2:$F$9999,'HOURS&amp;CYCLES INPUT'!$C$2:$C$9999,'QUALIFIED EFH'!$C19,'HOURS&amp;CYCLES INPUT'!$D$2:$D$9999,'QUALIFIED EFH'!EW$4,'HOURS&amp;CYCLES INPUT'!$E$2:$E$9999,'QUALIFIED EFH'!EW$5))</f>
        <v>0</v>
      </c>
      <c r="EX19" s="476">
        <f>IF(EX$2&lt;&gt;"",IF($C19&lt;&gt;"TBA",EX$2/114,0),SUMIFS('HOURS&amp;CYCLES INPUT'!$F$2:$F$9999,'HOURS&amp;CYCLES INPUT'!$C$2:$C$9999,'QUALIFIED EFH'!$C19,'HOURS&amp;CYCLES INPUT'!$D$2:$D$9999,'QUALIFIED EFH'!EX$4,'HOURS&amp;CYCLES INPUT'!$E$2:$E$9999,'QUALIFIED EFH'!EX$5))</f>
        <v>0</v>
      </c>
      <c r="EY19" s="476">
        <f>IF(EY$2&lt;&gt;"",IF($C19&lt;&gt;"TBA",EY$2/114,0),SUMIFS('HOURS&amp;CYCLES INPUT'!$F$2:$F$9999,'HOURS&amp;CYCLES INPUT'!$C$2:$C$9999,'QUALIFIED EFH'!$C19,'HOURS&amp;CYCLES INPUT'!$D$2:$D$9999,'QUALIFIED EFH'!EY$4,'HOURS&amp;CYCLES INPUT'!$E$2:$E$9999,'QUALIFIED EFH'!EY$5))</f>
        <v>0</v>
      </c>
      <c r="EZ19" s="476">
        <f>IF(EZ$2&lt;&gt;"",IF($C19&lt;&gt;"TBA",EZ$2/114,0),SUMIFS('HOURS&amp;CYCLES INPUT'!$F$2:$F$9999,'HOURS&amp;CYCLES INPUT'!$C$2:$C$9999,'QUALIFIED EFH'!$C19,'HOURS&amp;CYCLES INPUT'!$D$2:$D$9999,'QUALIFIED EFH'!EZ$4,'HOURS&amp;CYCLES INPUT'!$E$2:$E$9999,'QUALIFIED EFH'!EZ$5))</f>
        <v>0</v>
      </c>
      <c r="FA19" s="476">
        <f>IF(FA$2&lt;&gt;"",IF($C19&lt;&gt;"TBA",FA$2/114,0),SUMIFS('HOURS&amp;CYCLES INPUT'!$F$2:$F$9999,'HOURS&amp;CYCLES INPUT'!$C$2:$C$9999,'QUALIFIED EFH'!$C19,'HOURS&amp;CYCLES INPUT'!$D$2:$D$9999,'QUALIFIED EFH'!FA$4,'HOURS&amp;CYCLES INPUT'!$E$2:$E$9999,'QUALIFIED EFH'!FA$5))</f>
        <v>0</v>
      </c>
      <c r="FB19" s="476">
        <f>IF(FB$2&lt;&gt;"",IF($C19&lt;&gt;"TBA",FB$2/114,0),SUMIFS('HOURS&amp;CYCLES INPUT'!$F$2:$F$9999,'HOURS&amp;CYCLES INPUT'!$C$2:$C$9999,'QUALIFIED EFH'!$C19,'HOURS&amp;CYCLES INPUT'!$D$2:$D$9999,'QUALIFIED EFH'!FB$4,'HOURS&amp;CYCLES INPUT'!$E$2:$E$9999,'QUALIFIED EFH'!FB$5))</f>
        <v>0</v>
      </c>
      <c r="FC19" s="476">
        <f>IF(FC$2&lt;&gt;"",IF($C19&lt;&gt;"TBA",FC$2/114,0),SUMIFS('HOURS&amp;CYCLES INPUT'!$F$2:$F$9999,'HOURS&amp;CYCLES INPUT'!$C$2:$C$9999,'QUALIFIED EFH'!$C19,'HOURS&amp;CYCLES INPUT'!$D$2:$D$9999,'QUALIFIED EFH'!FC$4,'HOURS&amp;CYCLES INPUT'!$E$2:$E$9999,'QUALIFIED EFH'!FC$5))</f>
        <v>0</v>
      </c>
      <c r="FD19" s="476">
        <f>IF(FD$2&lt;&gt;"",IF($C19&lt;&gt;"TBA",FD$2/114,0),SUMIFS('HOURS&amp;CYCLES INPUT'!$F$2:$F$9999,'HOURS&amp;CYCLES INPUT'!$C$2:$C$9999,'QUALIFIED EFH'!$C19,'HOURS&amp;CYCLES INPUT'!$D$2:$D$9999,'QUALIFIED EFH'!FD$4,'HOURS&amp;CYCLES INPUT'!$E$2:$E$9999,'QUALIFIED EFH'!FD$5))</f>
        <v>0</v>
      </c>
      <c r="FE19" s="476">
        <f>IF(FE$2&lt;&gt;"",IF($C19&lt;&gt;"TBA",FE$2/114,0),SUMIFS('HOURS&amp;CYCLES INPUT'!$F$2:$F$9999,'HOURS&amp;CYCLES INPUT'!$C$2:$C$9999,'QUALIFIED EFH'!$C19,'HOURS&amp;CYCLES INPUT'!$D$2:$D$9999,'QUALIFIED EFH'!FE$4,'HOURS&amp;CYCLES INPUT'!$E$2:$E$9999,'QUALIFIED EFH'!FE$5))</f>
        <v>0</v>
      </c>
      <c r="FF19" s="476">
        <f>IF(FF$2&lt;&gt;"",IF($C19&lt;&gt;"TBA",FF$2/114,0),SUMIFS('HOURS&amp;CYCLES INPUT'!$F$2:$F$9999,'HOURS&amp;CYCLES INPUT'!$C$2:$C$9999,'QUALIFIED EFH'!$C19,'HOURS&amp;CYCLES INPUT'!$D$2:$D$9999,'QUALIFIED EFH'!FF$4,'HOURS&amp;CYCLES INPUT'!$E$2:$E$9999,'QUALIFIED EFH'!FF$5))</f>
        <v>0</v>
      </c>
      <c r="FG19" s="476">
        <f>IF(FG$2&lt;&gt;"",IF($C19&lt;&gt;"TBA",FG$2/114,0),SUMIFS('HOURS&amp;CYCLES INPUT'!$F$2:$F$9999,'HOURS&amp;CYCLES INPUT'!$C$2:$C$9999,'QUALIFIED EFH'!$C19,'HOURS&amp;CYCLES INPUT'!$D$2:$D$9999,'QUALIFIED EFH'!FG$4,'HOURS&amp;CYCLES INPUT'!$E$2:$E$9999,'QUALIFIED EFH'!FG$5))</f>
        <v>0</v>
      </c>
      <c r="FH19" s="476">
        <f>IF(FH$2&lt;&gt;"",IF($C19&lt;&gt;"TBA",FH$2/114,0),SUMIFS('HOURS&amp;CYCLES INPUT'!$F$2:$F$9999,'HOURS&amp;CYCLES INPUT'!$C$2:$C$9999,'QUALIFIED EFH'!$C19,'HOURS&amp;CYCLES INPUT'!$D$2:$D$9999,'QUALIFIED EFH'!FH$4,'HOURS&amp;CYCLES INPUT'!$E$2:$E$9999,'QUALIFIED EFH'!FH$5))</f>
        <v>0</v>
      </c>
      <c r="FI19" s="476">
        <f>IF(FI$2&lt;&gt;"",IF($C19&lt;&gt;"TBA",FI$2/114,0),SUMIFS('HOURS&amp;CYCLES INPUT'!$F$2:$F$9999,'HOURS&amp;CYCLES INPUT'!$C$2:$C$9999,'QUALIFIED EFH'!$C19,'HOURS&amp;CYCLES INPUT'!$D$2:$D$9999,'QUALIFIED EFH'!FI$4,'HOURS&amp;CYCLES INPUT'!$E$2:$E$9999,'QUALIFIED EFH'!FI$5))</f>
        <v>0</v>
      </c>
      <c r="FJ19" s="476">
        <f>IF(FJ$2&lt;&gt;"",IF($C19&lt;&gt;"TBA",FJ$2/114,0),SUMIFS('HOURS&amp;CYCLES INPUT'!$F$2:$F$9999,'HOURS&amp;CYCLES INPUT'!$C$2:$C$9999,'QUALIFIED EFH'!$C19,'HOURS&amp;CYCLES INPUT'!$D$2:$D$9999,'QUALIFIED EFH'!FJ$4,'HOURS&amp;CYCLES INPUT'!$E$2:$E$9999,'QUALIFIED EFH'!FJ$5))</f>
        <v>0</v>
      </c>
      <c r="FK19" s="476">
        <f>IF(FK$2&lt;&gt;"",IF($C19&lt;&gt;"TBA",FK$2/114,0),SUMIFS('HOURS&amp;CYCLES INPUT'!$F$2:$F$9999,'HOURS&amp;CYCLES INPUT'!$C$2:$C$9999,'QUALIFIED EFH'!$C19,'HOURS&amp;CYCLES INPUT'!$D$2:$D$9999,'QUALIFIED EFH'!FK$4,'HOURS&amp;CYCLES INPUT'!$E$2:$E$9999,'QUALIFIED EFH'!FK$5))</f>
        <v>0</v>
      </c>
      <c r="FL19" s="476">
        <f>IF(FL$2&lt;&gt;"",IF($C19&lt;&gt;"TBA",FL$2/114,0),SUMIFS('HOURS&amp;CYCLES INPUT'!$F$2:$F$9999,'HOURS&amp;CYCLES INPUT'!$C$2:$C$9999,'QUALIFIED EFH'!$C19,'HOURS&amp;CYCLES INPUT'!$D$2:$D$9999,'QUALIFIED EFH'!FL$4,'HOURS&amp;CYCLES INPUT'!$E$2:$E$9999,'QUALIFIED EFH'!FL$5))</f>
        <v>0</v>
      </c>
      <c r="FM19" s="476">
        <f>IF(FM$2&lt;&gt;"",IF($C19&lt;&gt;"TBA",FM$2/114,0),SUMIFS('HOURS&amp;CYCLES INPUT'!$F$2:$F$9999,'HOURS&amp;CYCLES INPUT'!$C$2:$C$9999,'QUALIFIED EFH'!$C19,'HOURS&amp;CYCLES INPUT'!$D$2:$D$9999,'QUALIFIED EFH'!FM$4,'HOURS&amp;CYCLES INPUT'!$E$2:$E$9999,'QUALIFIED EFH'!FM$5))</f>
        <v>0</v>
      </c>
      <c r="FN19" s="476">
        <f>IF(FN$2&lt;&gt;"",IF($C19&lt;&gt;"TBA",FN$2/114,0),SUMIFS('HOURS&amp;CYCLES INPUT'!$F$2:$F$9999,'HOURS&amp;CYCLES INPUT'!$C$2:$C$9999,'QUALIFIED EFH'!$C19,'HOURS&amp;CYCLES INPUT'!$D$2:$D$9999,'QUALIFIED EFH'!FN$4,'HOURS&amp;CYCLES INPUT'!$E$2:$E$9999,'QUALIFIED EFH'!FN$5))</f>
        <v>0</v>
      </c>
      <c r="FO19" s="476">
        <f>IF(FO$2&lt;&gt;"",IF($C19&lt;&gt;"TBA",FO$2/114,0),SUMIFS('HOURS&amp;CYCLES INPUT'!$F$2:$F$9999,'HOURS&amp;CYCLES INPUT'!$C$2:$C$9999,'QUALIFIED EFH'!$C19,'HOURS&amp;CYCLES INPUT'!$D$2:$D$9999,'QUALIFIED EFH'!FO$4,'HOURS&amp;CYCLES INPUT'!$E$2:$E$9999,'QUALIFIED EFH'!FO$5))</f>
        <v>0</v>
      </c>
      <c r="FP19" s="476">
        <f>IF(FP$2&lt;&gt;"",IF($C19&lt;&gt;"TBA",FP$2/114,0),SUMIFS('HOURS&amp;CYCLES INPUT'!$F$2:$F$9999,'HOURS&amp;CYCLES INPUT'!$C$2:$C$9999,'QUALIFIED EFH'!$C19,'HOURS&amp;CYCLES INPUT'!$D$2:$D$9999,'QUALIFIED EFH'!FP$4,'HOURS&amp;CYCLES INPUT'!$E$2:$E$9999,'QUALIFIED EFH'!FP$5))</f>
        <v>0</v>
      </c>
      <c r="FQ19" s="476">
        <f>IF(FQ$2&lt;&gt;"",IF($C19&lt;&gt;"TBA",FQ$2/114,0),SUMIFS('HOURS&amp;CYCLES INPUT'!$F$2:$F$9999,'HOURS&amp;CYCLES INPUT'!$C$2:$C$9999,'QUALIFIED EFH'!$C19,'HOURS&amp;CYCLES INPUT'!$D$2:$D$9999,'QUALIFIED EFH'!FQ$4,'HOURS&amp;CYCLES INPUT'!$E$2:$E$9999,'QUALIFIED EFH'!FQ$5))</f>
        <v>0</v>
      </c>
      <c r="FR19" s="476">
        <f>IF(FR$2&lt;&gt;"",IF($C19&lt;&gt;"TBA",FR$2/114,0),SUMIFS('HOURS&amp;CYCLES INPUT'!$F$2:$F$9999,'HOURS&amp;CYCLES INPUT'!$C$2:$C$9999,'QUALIFIED EFH'!$C19,'HOURS&amp;CYCLES INPUT'!$D$2:$D$9999,'QUALIFIED EFH'!FR$4,'HOURS&amp;CYCLES INPUT'!$E$2:$E$9999,'QUALIFIED EFH'!FR$5))</f>
        <v>0</v>
      </c>
      <c r="FS19" s="476">
        <f>IF(FS$2&lt;&gt;"",IF($C19&lt;&gt;"TBA",FS$2/114,0),SUMIFS('HOURS&amp;CYCLES INPUT'!$F$2:$F$9999,'HOURS&amp;CYCLES INPUT'!$C$2:$C$9999,'QUALIFIED EFH'!$C19,'HOURS&amp;CYCLES INPUT'!$D$2:$D$9999,'QUALIFIED EFH'!FS$4,'HOURS&amp;CYCLES INPUT'!$E$2:$E$9999,'QUALIFIED EFH'!FS$5))</f>
        <v>0</v>
      </c>
      <c r="FT19" s="476">
        <f>IF(FT$2&lt;&gt;"",IF($C19&lt;&gt;"TBA",FT$2/114,0),SUMIFS('HOURS&amp;CYCLES INPUT'!$F$2:$F$9999,'HOURS&amp;CYCLES INPUT'!$C$2:$C$9999,'QUALIFIED EFH'!$C19,'HOURS&amp;CYCLES INPUT'!$D$2:$D$9999,'QUALIFIED EFH'!FT$4,'HOURS&amp;CYCLES INPUT'!$E$2:$E$9999,'QUALIFIED EFH'!FT$5))</f>
        <v>0</v>
      </c>
      <c r="FU19" s="476">
        <f>IF(FU$2&lt;&gt;"",IF($C19&lt;&gt;"TBA",FU$2/114,0),SUMIFS('HOURS&amp;CYCLES INPUT'!$F$2:$F$9999,'HOURS&amp;CYCLES INPUT'!$C$2:$C$9999,'QUALIFIED EFH'!$C19,'HOURS&amp;CYCLES INPUT'!$D$2:$D$9999,'QUALIFIED EFH'!FU$4,'HOURS&amp;CYCLES INPUT'!$E$2:$E$9999,'QUALIFIED EFH'!FU$5))</f>
        <v>0</v>
      </c>
      <c r="FV19" s="476">
        <f>IF(FV$2&lt;&gt;"",IF($C19&lt;&gt;"TBA",FV$2/114,0),SUMIFS('HOURS&amp;CYCLES INPUT'!$F$2:$F$9999,'HOURS&amp;CYCLES INPUT'!$C$2:$C$9999,'QUALIFIED EFH'!$C19,'HOURS&amp;CYCLES INPUT'!$D$2:$D$9999,'QUALIFIED EFH'!FV$4,'HOURS&amp;CYCLES INPUT'!$E$2:$E$9999,'QUALIFIED EFH'!FV$5))</f>
        <v>0</v>
      </c>
      <c r="FW19" s="476">
        <f>IF(FW$2&lt;&gt;"",IF($C19&lt;&gt;"TBA",FW$2/114,0),SUMIFS('HOURS&amp;CYCLES INPUT'!$F$2:$F$9999,'HOURS&amp;CYCLES INPUT'!$C$2:$C$9999,'QUALIFIED EFH'!$C19,'HOURS&amp;CYCLES INPUT'!$D$2:$D$9999,'QUALIFIED EFH'!FW$4,'HOURS&amp;CYCLES INPUT'!$E$2:$E$9999,'QUALIFIED EFH'!FW$5))</f>
        <v>0</v>
      </c>
      <c r="FX19" s="476">
        <f>IF(FX$2&lt;&gt;"",IF($C19&lt;&gt;"TBA",FX$2/114,0),SUMIFS('HOURS&amp;CYCLES INPUT'!$F$2:$F$9999,'HOURS&amp;CYCLES INPUT'!$C$2:$C$9999,'QUALIFIED EFH'!$C19,'HOURS&amp;CYCLES INPUT'!$D$2:$D$9999,'QUALIFIED EFH'!FX$4,'HOURS&amp;CYCLES INPUT'!$E$2:$E$9999,'QUALIFIED EFH'!FX$5))</f>
        <v>0</v>
      </c>
      <c r="FY19" s="476">
        <f>IF(FY$2&lt;&gt;"",IF($C19&lt;&gt;"TBA",FY$2/114,0),SUMIFS('HOURS&amp;CYCLES INPUT'!$F$2:$F$9999,'HOURS&amp;CYCLES INPUT'!$C$2:$C$9999,'QUALIFIED EFH'!$C19,'HOURS&amp;CYCLES INPUT'!$D$2:$D$9999,'QUALIFIED EFH'!FY$4,'HOURS&amp;CYCLES INPUT'!$E$2:$E$9999,'QUALIFIED EFH'!FY$5))</f>
        <v>0</v>
      </c>
      <c r="FZ19" s="476">
        <f>IF(FZ$2&lt;&gt;"",IF($C19&lt;&gt;"TBA",FZ$2/114,0),SUMIFS('HOURS&amp;CYCLES INPUT'!$F$2:$F$9999,'HOURS&amp;CYCLES INPUT'!$C$2:$C$9999,'QUALIFIED EFH'!$C19,'HOURS&amp;CYCLES INPUT'!$D$2:$D$9999,'QUALIFIED EFH'!FZ$4,'HOURS&amp;CYCLES INPUT'!$E$2:$E$9999,'QUALIFIED EFH'!FZ$5))</f>
        <v>0</v>
      </c>
      <c r="GA19" s="476">
        <f>IF(GA$2&lt;&gt;"",IF($C19&lt;&gt;"TBA",GA$2/114,0),SUMIFS('HOURS&amp;CYCLES INPUT'!$F$2:$F$9999,'HOURS&amp;CYCLES INPUT'!$C$2:$C$9999,'QUALIFIED EFH'!$C19,'HOURS&amp;CYCLES INPUT'!$D$2:$D$9999,'QUALIFIED EFH'!GA$4,'HOURS&amp;CYCLES INPUT'!$E$2:$E$9999,'QUALIFIED EFH'!GA$5))</f>
        <v>0</v>
      </c>
      <c r="GB19" s="476">
        <f>IF(GB$2&lt;&gt;"",IF($C19&lt;&gt;"TBA",GB$2/114,0),SUMIFS('HOURS&amp;CYCLES INPUT'!$F$2:$F$9999,'HOURS&amp;CYCLES INPUT'!$C$2:$C$9999,'QUALIFIED EFH'!$C19,'HOURS&amp;CYCLES INPUT'!$D$2:$D$9999,'QUALIFIED EFH'!GB$4,'HOURS&amp;CYCLES INPUT'!$E$2:$E$9999,'QUALIFIED EFH'!GB$5))</f>
        <v>0</v>
      </c>
    </row>
    <row r="20" spans="3:184" x14ac:dyDescent="0.35">
      <c r="C20" s="472">
        <f>'QUALIFIED ENGINES'!D21</f>
        <v>91422</v>
      </c>
      <c r="D20" s="476">
        <f>IF(D$2&lt;&gt;"",IF($C20&lt;&gt;"TBA",D$2/114,0),SUMIFS('HOURS&amp;CYCLES INPUT'!$F$2:$F$9999,'HOURS&amp;CYCLES INPUT'!$C$2:$C$9999,'QUALIFIED EFH'!$C20,'HOURS&amp;CYCLES INPUT'!$D$2:$D$9999,'QUALIFIED EFH'!D$4,'HOURS&amp;CYCLES INPUT'!$E$2:$E$9999,'QUALIFIED EFH'!D$5))</f>
        <v>0</v>
      </c>
      <c r="E20" s="476">
        <f>IF(E$2&lt;&gt;"",IF($C20&lt;&gt;"TBA",E$2/114,0),SUMIFS('HOURS&amp;CYCLES INPUT'!$F$2:$F$9999,'HOURS&amp;CYCLES INPUT'!$C$2:$C$9999,'QUALIFIED EFH'!$C20,'HOURS&amp;CYCLES INPUT'!$D$2:$D$9999,'QUALIFIED EFH'!E$4,'HOURS&amp;CYCLES INPUT'!$E$2:$E$9999,'QUALIFIED EFH'!E$5))</f>
        <v>0</v>
      </c>
      <c r="F20" s="476">
        <f>IF(F$2&lt;&gt;"",IF($C20&lt;&gt;"TBA",F$2/114,0),SUMIFS('HOURS&amp;CYCLES INPUT'!$F$2:$F$9999,'HOURS&amp;CYCLES INPUT'!$C$2:$C$9999,'QUALIFIED EFH'!$C20,'HOURS&amp;CYCLES INPUT'!$D$2:$D$9999,'QUALIFIED EFH'!F$4,'HOURS&amp;CYCLES INPUT'!$E$2:$E$9999,'QUALIFIED EFH'!F$5))</f>
        <v>0</v>
      </c>
      <c r="G20" s="476">
        <f>IF(G$2&lt;&gt;"",IF($C20&lt;&gt;"TBA",G$2/114,0),SUMIFS('HOURS&amp;CYCLES INPUT'!$F$2:$F$9999,'HOURS&amp;CYCLES INPUT'!$C$2:$C$9999,'QUALIFIED EFH'!$C20,'HOURS&amp;CYCLES INPUT'!$D$2:$D$9999,'QUALIFIED EFH'!G$4,'HOURS&amp;CYCLES INPUT'!$E$2:$E$9999,'QUALIFIED EFH'!G$5))</f>
        <v>17.940000000000001</v>
      </c>
      <c r="H20" s="476">
        <f>IF(H$2&lt;&gt;"",IF($C20&lt;&gt;"TBA",H$2/114,0),SUMIFS('HOURS&amp;CYCLES INPUT'!$F$2:$F$9999,'HOURS&amp;CYCLES INPUT'!$C$2:$C$9999,'QUALIFIED EFH'!$C20,'HOURS&amp;CYCLES INPUT'!$D$2:$D$9999,'QUALIFIED EFH'!H$4,'HOURS&amp;CYCLES INPUT'!$E$2:$E$9999,'QUALIFIED EFH'!H$5))</f>
        <v>339.28</v>
      </c>
      <c r="I20" s="476">
        <f>IF(I$2&lt;&gt;"",IF($C20&lt;&gt;"TBA",I$2/114,0),SUMIFS('HOURS&amp;CYCLES INPUT'!$F$2:$F$9999,'HOURS&amp;CYCLES INPUT'!$C$2:$C$9999,'QUALIFIED EFH'!$C20,'HOURS&amp;CYCLES INPUT'!$D$2:$D$9999,'QUALIFIED EFH'!I$4,'HOURS&amp;CYCLES INPUT'!$E$2:$E$9999,'QUALIFIED EFH'!I$5))</f>
        <v>244.67</v>
      </c>
      <c r="J20" s="476">
        <f>IF(J$2&lt;&gt;"",IF($C20&lt;&gt;"TBA",J$2/114,0),SUMIFS('HOURS&amp;CYCLES INPUT'!$F$2:$F$9999,'HOURS&amp;CYCLES INPUT'!$C$2:$C$9999,'QUALIFIED EFH'!$C20,'HOURS&amp;CYCLES INPUT'!$D$2:$D$9999,'QUALIFIED EFH'!J$4,'HOURS&amp;CYCLES INPUT'!$E$2:$E$9999,'QUALIFIED EFH'!J$5))</f>
        <v>223.35</v>
      </c>
      <c r="K20" s="476">
        <f>IF(K$2&lt;&gt;"",IF($C20&lt;&gt;"TBA",K$2/114,0),SUMIFS('HOURS&amp;CYCLES INPUT'!$F$2:$F$9999,'HOURS&amp;CYCLES INPUT'!$C$2:$C$9999,'QUALIFIED EFH'!$C20,'HOURS&amp;CYCLES INPUT'!$D$2:$D$9999,'QUALIFIED EFH'!K$4,'HOURS&amp;CYCLES INPUT'!$E$2:$E$9999,'QUALIFIED EFH'!K$5))</f>
        <v>313.95999999999998</v>
      </c>
      <c r="L20" s="476">
        <f>IF(L$2&lt;&gt;"",IF($C20&lt;&gt;"TBA",L$2/114,0),SUMIFS('HOURS&amp;CYCLES INPUT'!$F$2:$F$9999,'HOURS&amp;CYCLES INPUT'!$C$2:$C$9999,'QUALIFIED EFH'!$C20,'HOURS&amp;CYCLES INPUT'!$D$2:$D$9999,'QUALIFIED EFH'!L$4,'HOURS&amp;CYCLES INPUT'!$E$2:$E$9999,'QUALIFIED EFH'!L$5))</f>
        <v>363</v>
      </c>
      <c r="M20" s="476">
        <f>IF(M$2&lt;&gt;"",IF($C20&lt;&gt;"TBA",M$2/114,0),SUMIFS('HOURS&amp;CYCLES INPUT'!$F$2:$F$9999,'HOURS&amp;CYCLES INPUT'!$C$2:$C$9999,'QUALIFIED EFH'!$C20,'HOURS&amp;CYCLES INPUT'!$D$2:$D$9999,'QUALIFIED EFH'!M$4,'HOURS&amp;CYCLES INPUT'!$E$2:$E$9999,'QUALIFIED EFH'!M$5))</f>
        <v>277.19</v>
      </c>
      <c r="N20" s="476">
        <f>IF(N$2&lt;&gt;"",IF($C20&lt;&gt;"TBA",N$2/114,0),SUMIFS('HOURS&amp;CYCLES INPUT'!$F$2:$F$9999,'HOURS&amp;CYCLES INPUT'!$C$2:$C$9999,'QUALIFIED EFH'!$C20,'HOURS&amp;CYCLES INPUT'!$D$2:$D$9999,'QUALIFIED EFH'!N$4,'HOURS&amp;CYCLES INPUT'!$E$2:$E$9999,'QUALIFIED EFH'!N$5))</f>
        <v>329.05</v>
      </c>
      <c r="O20" s="476">
        <f>IF(O$2&lt;&gt;"",IF($C20&lt;&gt;"TBA",O$2/114,0),SUMIFS('HOURS&amp;CYCLES INPUT'!$F$2:$F$9999,'HOURS&amp;CYCLES INPUT'!$C$2:$C$9999,'QUALIFIED EFH'!$C20,'HOURS&amp;CYCLES INPUT'!$D$2:$D$9999,'QUALIFIED EFH'!O$4,'HOURS&amp;CYCLES INPUT'!$E$2:$E$9999,'QUALIFIED EFH'!O$5))</f>
        <v>318.44</v>
      </c>
      <c r="P20" s="476">
        <f>IF(P$2&lt;&gt;"",IF($C20&lt;&gt;"TBA",P$2/114,0),SUMIFS('HOURS&amp;CYCLES INPUT'!$F$2:$F$9999,'HOURS&amp;CYCLES INPUT'!$C$2:$C$9999,'QUALIFIED EFH'!$C20,'HOURS&amp;CYCLES INPUT'!$D$2:$D$9999,'QUALIFIED EFH'!P$4,'HOURS&amp;CYCLES INPUT'!$E$2:$E$9999,'QUALIFIED EFH'!P$5))</f>
        <v>412</v>
      </c>
      <c r="Q20" s="476">
        <f>IF(Q$2&lt;&gt;"",IF($C20&lt;&gt;"TBA",Q$2/114,0),SUMIFS('HOURS&amp;CYCLES INPUT'!$F$2:$F$9999,'HOURS&amp;CYCLES INPUT'!$C$2:$C$9999,'QUALIFIED EFH'!$C20,'HOURS&amp;CYCLES INPUT'!$D$2:$D$9999,'QUALIFIED EFH'!Q$4,'HOURS&amp;CYCLES INPUT'!$E$2:$E$9999,'QUALIFIED EFH'!Q$5))</f>
        <v>348.62</v>
      </c>
      <c r="R20" s="476">
        <f>IF(R$1&lt;&gt;"",IF($C20&lt;&gt;"TBA",R$1/114,0),SUMIFS('HOURS&amp;CYCLES INPUT'!$F$2:$F$9999,'HOURS&amp;CYCLES INPUT'!$C$2:$C$9999,'QUALIFIED EFH'!$C20,'HOURS&amp;CYCLES INPUT'!$D$2:$D$9999,'QUALIFIED EFH'!R$4,'HOURS&amp;CYCLES INPUT'!$E$2:$E$9999,'QUALIFIED EFH'!R$5))</f>
        <v>0</v>
      </c>
      <c r="S20" s="476">
        <f>IF(S$2&lt;&gt;"",IF($C20&lt;&gt;"TBA",S$2/114,0),SUMIFS('HOURS&amp;CYCLES INPUT'!$F$2:$F$9999,'HOURS&amp;CYCLES INPUT'!$C$2:$C$9999,'QUALIFIED EFH'!$C20,'HOURS&amp;CYCLES INPUT'!$D$2:$D$9999,'QUALIFIED EFH'!S$4,'HOURS&amp;CYCLES INPUT'!$E$2:$E$9999,'QUALIFIED EFH'!S$5))</f>
        <v>355.15</v>
      </c>
      <c r="T20" s="476">
        <f>IF(T$2&lt;&gt;"",IF($C20&lt;&gt;"TBA",T$2/114,0),SUMIFS('HOURS&amp;CYCLES INPUT'!$F$2:$F$9999,'HOURS&amp;CYCLES INPUT'!$C$2:$C$9999,'QUALIFIED EFH'!$C20,'HOURS&amp;CYCLES INPUT'!$D$2:$D$9999,'QUALIFIED EFH'!T$4,'HOURS&amp;CYCLES INPUT'!$E$2:$E$9999,'QUALIFIED EFH'!T$5))</f>
        <v>354.43</v>
      </c>
      <c r="U20" s="476">
        <f>IF(U$2&lt;&gt;"",IF($C20&lt;&gt;"TBA",U$2/114,0),SUMIFS('HOURS&amp;CYCLES INPUT'!$F$2:$F$9999,'HOURS&amp;CYCLES INPUT'!$C$2:$C$9999,'QUALIFIED EFH'!$C20,'HOURS&amp;CYCLES INPUT'!$D$2:$D$9999,'QUALIFIED EFH'!U$4,'HOURS&amp;CYCLES INPUT'!$E$2:$E$9999,'QUALIFIED EFH'!U$5))</f>
        <v>313.42</v>
      </c>
      <c r="V20" s="476">
        <f>IF(V$2&lt;&gt;"",IF($C20&lt;&gt;"TBA",V$2/114,0),SUMIFS('HOURS&amp;CYCLES INPUT'!$F$2:$F$9999,'HOURS&amp;CYCLES INPUT'!$C$2:$C$9999,'QUALIFIED EFH'!$C20,'HOURS&amp;CYCLES INPUT'!$D$2:$D$9999,'QUALIFIED EFH'!V$4,'HOURS&amp;CYCLES INPUT'!$E$2:$E$9999,'QUALIFIED EFH'!V$5))</f>
        <v>285.23</v>
      </c>
      <c r="W20" s="476">
        <f>IF(W$2&lt;&gt;"",IF($C20&lt;&gt;"TBA",W$2/114,0),SUMIFS('HOURS&amp;CYCLES INPUT'!$F$2:$F$9999,'HOURS&amp;CYCLES INPUT'!$C$2:$C$9999,'QUALIFIED EFH'!$C20,'HOURS&amp;CYCLES INPUT'!$D$2:$D$9999,'QUALIFIED EFH'!W$4,'HOURS&amp;CYCLES INPUT'!$E$2:$E$9999,'QUALIFIED EFH'!W$5))</f>
        <v>402.4</v>
      </c>
      <c r="X20" s="476">
        <f>IF(X$2&lt;&gt;"",IF($C20&lt;&gt;"TBA",X$2/114,0),SUMIFS('HOURS&amp;CYCLES INPUT'!$F$2:$F$9999,'HOURS&amp;CYCLES INPUT'!$C$2:$C$9999,'QUALIFIED EFH'!$C20,'HOURS&amp;CYCLES INPUT'!$D$2:$D$9999,'QUALIFIED EFH'!X$4,'HOURS&amp;CYCLES INPUT'!$E$2:$E$9999,'QUALIFIED EFH'!X$5))</f>
        <v>382</v>
      </c>
      <c r="Y20" s="476">
        <f>IF(Y$2&lt;&gt;"",IF($C20&lt;&gt;"TBA",Y$2/114,0),SUMIFS('HOURS&amp;CYCLES INPUT'!$F$2:$F$9999,'HOURS&amp;CYCLES INPUT'!$C$2:$C$9999,'QUALIFIED EFH'!$C20,'HOURS&amp;CYCLES INPUT'!$D$2:$D$9999,'QUALIFIED EFH'!Y$4,'HOURS&amp;CYCLES INPUT'!$E$2:$E$9999,'QUALIFIED EFH'!Y$5))</f>
        <v>334.13</v>
      </c>
      <c r="Z20" s="476">
        <f>IF(Z$2&lt;&gt;"",IF($C20&lt;&gt;"TBA",Z$2/114,0),SUMIFS('HOURS&amp;CYCLES INPUT'!$F$2:$F$9999,'HOURS&amp;CYCLES INPUT'!$C$2:$C$9999,'QUALIFIED EFH'!$C20,'HOURS&amp;CYCLES INPUT'!$D$2:$D$9999,'QUALIFIED EFH'!Z$4,'HOURS&amp;CYCLES INPUT'!$E$2:$E$9999,'QUALIFIED EFH'!Z$5))</f>
        <v>386.14</v>
      </c>
      <c r="AA20" s="476">
        <f>IF(AA$2&lt;&gt;"",IF($C20&lt;&gt;"TBA",AA$2/114,0),SUMIFS('HOURS&amp;CYCLES INPUT'!$F$2:$F$9999,'HOURS&amp;CYCLES INPUT'!$C$2:$C$9999,'QUALIFIED EFH'!$C20,'HOURS&amp;CYCLES INPUT'!$D$2:$D$9999,'QUALIFIED EFH'!AA$4,'HOURS&amp;CYCLES INPUT'!$E$2:$E$9999,'QUALIFIED EFH'!AA$5))</f>
        <v>311.64999999999998</v>
      </c>
      <c r="AB20" s="476">
        <f>IF(AB$2&lt;&gt;"",IF($C20&lt;&gt;"TBA",AB$2/114,0),SUMIFS('HOURS&amp;CYCLES INPUT'!$F$2:$F$9999,'HOURS&amp;CYCLES INPUT'!$C$2:$C$9999,'QUALIFIED EFH'!$C20,'HOURS&amp;CYCLES INPUT'!$D$2:$D$9999,'QUALIFIED EFH'!AB$4,'HOURS&amp;CYCLES INPUT'!$E$2:$E$9999,'QUALIFIED EFH'!AB$5))</f>
        <v>359.58</v>
      </c>
      <c r="AC20" s="476">
        <f>IF(AC$2&lt;&gt;"",IF($C20&lt;&gt;"TBA",AC$2/114,0),SUMIFS('HOURS&amp;CYCLES INPUT'!$F$2:$F$9999,'HOURS&amp;CYCLES INPUT'!$C$2:$C$9999,'QUALIFIED EFH'!$C20,'HOURS&amp;CYCLES INPUT'!$D$2:$D$9999,'QUALIFIED EFH'!AC$4,'HOURS&amp;CYCLES INPUT'!$E$2:$E$9999,'QUALIFIED EFH'!AC$5))</f>
        <v>357.33</v>
      </c>
      <c r="AD20" s="476">
        <f>IF(AD$2&lt;&gt;"",IF($C20&lt;&gt;"TBA",AD$2/114,0),SUMIFS('HOURS&amp;CYCLES INPUT'!$F$2:$F$9999,'HOURS&amp;CYCLES INPUT'!$C$2:$C$9999,'QUALIFIED EFH'!$C20,'HOURS&amp;CYCLES INPUT'!$D$2:$D$9999,'QUALIFIED EFH'!AD$4,'HOURS&amp;CYCLES INPUT'!$E$2:$E$9999,'QUALIFIED EFH'!AD$5))</f>
        <v>366.5</v>
      </c>
      <c r="AE20" s="476">
        <f>IF(AE$2&lt;&gt;"",IF($C20&lt;&gt;"TBA",AE$2/114,0),SUMIFS('HOURS&amp;CYCLES INPUT'!$F$2:$F$9999,'HOURS&amp;CYCLES INPUT'!$C$2:$C$9999,'QUALIFIED EFH'!$C20,'HOURS&amp;CYCLES INPUT'!$D$2:$D$9999,'QUALIFIED EFH'!AE$4,'HOURS&amp;CYCLES INPUT'!$E$2:$E$9999,'QUALIFIED EFH'!AE$5))</f>
        <v>367.5</v>
      </c>
      <c r="AF20" s="476">
        <f>IF(AF$2&lt;&gt;"",IF($C20&lt;&gt;"TBA",AF$2/114,0),SUMIFS('HOURS&amp;CYCLES INPUT'!$F$2:$F$9999,'HOURS&amp;CYCLES INPUT'!$C$2:$C$9999,'QUALIFIED EFH'!$C20,'HOURS&amp;CYCLES INPUT'!$D$2:$D$9999,'QUALIFIED EFH'!AF$4,'HOURS&amp;CYCLES INPUT'!$E$2:$E$9999,'QUALIFIED EFH'!AF$5))</f>
        <v>148.65</v>
      </c>
      <c r="AG20" s="476">
        <f>IF(AG$2&lt;&gt;"",IF($C20&lt;&gt;"TBA",AG$2/114,0),SUMIFS('HOURS&amp;CYCLES INPUT'!$F$2:$F$9999,'HOURS&amp;CYCLES INPUT'!$C$2:$C$9999,'QUALIFIED EFH'!$C20,'HOURS&amp;CYCLES INPUT'!$D$2:$D$9999,'QUALIFIED EFH'!AG$4,'HOURS&amp;CYCLES INPUT'!$E$2:$E$9999,'QUALIFIED EFH'!AG$5))</f>
        <v>115.9</v>
      </c>
      <c r="AH20" s="476">
        <f>IF(AH$2&lt;&gt;"",IF($C20&lt;&gt;"TBA",AH$2/114,0),SUMIFS('HOURS&amp;CYCLES INPUT'!$F$2:$F$9999,'HOURS&amp;CYCLES INPUT'!$C$2:$C$9999,'QUALIFIED EFH'!$C20,'HOURS&amp;CYCLES INPUT'!$D$2:$D$9999,'QUALIFIED EFH'!AH$4,'HOURS&amp;CYCLES INPUT'!$E$2:$E$9999,'QUALIFIED EFH'!AH$5))</f>
        <v>353.37</v>
      </c>
      <c r="AI20" s="476">
        <f>IF(AI$2&lt;&gt;"",IF($C20&lt;&gt;"TBA",AI$2/114,0),SUMIFS('HOURS&amp;CYCLES INPUT'!$F$2:$F$9999,'HOURS&amp;CYCLES INPUT'!$C$2:$C$9999,'QUALIFIED EFH'!$C20,'HOURS&amp;CYCLES INPUT'!$D$2:$D$9999,'QUALIFIED EFH'!AI$4,'HOURS&amp;CYCLES INPUT'!$E$2:$E$9999,'QUALIFIED EFH'!AI$5))</f>
        <v>335.33</v>
      </c>
      <c r="AJ20" s="476">
        <f>IF(AJ$2&lt;&gt;"",IF($C20&lt;&gt;"TBA",AJ$2/114,0),SUMIFS('HOURS&amp;CYCLES INPUT'!$F$2:$F$9999,'HOURS&amp;CYCLES INPUT'!$C$2:$C$9999,'QUALIFIED EFH'!$C20,'HOURS&amp;CYCLES INPUT'!$D$2:$D$9999,'QUALIFIED EFH'!AJ$4,'HOURS&amp;CYCLES INPUT'!$E$2:$E$9999,'QUALIFIED EFH'!AJ$5))</f>
        <v>364.35</v>
      </c>
      <c r="AK20" s="476">
        <f>IF(AK$2&lt;&gt;"",IF($C20&lt;&gt;"TBA",AK$2/114,0),SUMIFS('HOURS&amp;CYCLES INPUT'!$F$2:$F$9999,'HOURS&amp;CYCLES INPUT'!$C$2:$C$9999,'QUALIFIED EFH'!$C20,'HOURS&amp;CYCLES INPUT'!$D$2:$D$9999,'QUALIFIED EFH'!AK$4,'HOURS&amp;CYCLES INPUT'!$E$2:$E$9999,'QUALIFIED EFH'!AK$5))</f>
        <v>352.39</v>
      </c>
      <c r="AL20" s="476">
        <f>IF(AL$2&lt;&gt;"",IF($C20&lt;&gt;"TBA",AL$2/114,0),SUMIFS('HOURS&amp;CYCLES INPUT'!$F$2:$F$9999,'HOURS&amp;CYCLES INPUT'!$C$2:$C$9999,'QUALIFIED EFH'!$C20,'HOURS&amp;CYCLES INPUT'!$D$2:$D$9999,'QUALIFIED EFH'!AL$4,'HOURS&amp;CYCLES INPUT'!$E$2:$E$9999,'QUALIFIED EFH'!AL$5))</f>
        <v>397.78</v>
      </c>
      <c r="AM20" s="476">
        <f>IF(AM$2&lt;&gt;"",IF($C20&lt;&gt;"TBA",AM$2/114,0),SUMIFS('HOURS&amp;CYCLES INPUT'!$F$2:$F$9999,'HOURS&amp;CYCLES INPUT'!$C$2:$C$9999,'QUALIFIED EFH'!$C20,'HOURS&amp;CYCLES INPUT'!$D$2:$D$9999,'QUALIFIED EFH'!AM$4,'HOURS&amp;CYCLES INPUT'!$E$2:$E$9999,'QUALIFIED EFH'!AM$5))</f>
        <v>285.27999999999997</v>
      </c>
      <c r="AN20" s="476">
        <f>IF(AN$2&lt;&gt;"",IF($C20&lt;&gt;"TBA",AN$2/114,0),SUMIFS('HOURS&amp;CYCLES INPUT'!$F$2:$F$9999,'HOURS&amp;CYCLES INPUT'!$C$2:$C$9999,'QUALIFIED EFH'!$C20,'HOURS&amp;CYCLES INPUT'!$D$2:$D$9999,'QUALIFIED EFH'!AN$4,'HOURS&amp;CYCLES INPUT'!$E$2:$E$9999,'QUALIFIED EFH'!AN$5))</f>
        <v>0</v>
      </c>
      <c r="AO20" s="476">
        <f>IF(AO$2&lt;&gt;"",IF($C20&lt;&gt;"TBA",AO$2/114,0),SUMIFS('HOURS&amp;CYCLES INPUT'!$F$2:$F$9999,'HOURS&amp;CYCLES INPUT'!$C$2:$C$9999,'QUALIFIED EFH'!$C20,'HOURS&amp;CYCLES INPUT'!$D$2:$D$9999,'QUALIFIED EFH'!AO$4,'HOURS&amp;CYCLES INPUT'!$E$2:$E$9999,'QUALIFIED EFH'!AO$5))</f>
        <v>0</v>
      </c>
      <c r="AP20" s="476">
        <f>IF(AP$2&lt;&gt;"",IF($C20&lt;&gt;"TBA",AP$2/114,0),SUMIFS('HOURS&amp;CYCLES INPUT'!$F$2:$F$9999,'HOURS&amp;CYCLES INPUT'!$C$2:$C$9999,'QUALIFIED EFH'!$C20,'HOURS&amp;CYCLES INPUT'!$D$2:$D$9999,'QUALIFIED EFH'!AP$4,'HOURS&amp;CYCLES INPUT'!$E$2:$E$9999,'QUALIFIED EFH'!AP$5))</f>
        <v>0</v>
      </c>
      <c r="AQ20" s="476">
        <f>IF(AQ$2&lt;&gt;"",IF($C20&lt;&gt;"TBA",AQ$2/114,0),SUMIFS('HOURS&amp;CYCLES INPUT'!$F$2:$F$9999,'HOURS&amp;CYCLES INPUT'!$C$2:$C$9999,'QUALIFIED EFH'!$C20,'HOURS&amp;CYCLES INPUT'!$D$2:$D$9999,'QUALIFIED EFH'!AQ$4,'HOURS&amp;CYCLES INPUT'!$E$2:$E$9999,'QUALIFIED EFH'!AQ$5))</f>
        <v>17.48</v>
      </c>
      <c r="AR20" s="476">
        <f>IF(AR$2&lt;&gt;"",IF($C20&lt;&gt;"TBA",AR$2/114,0),SUMIFS('HOURS&amp;CYCLES INPUT'!$F$2:$F$9999,'HOURS&amp;CYCLES INPUT'!$C$2:$C$9999,'QUALIFIED EFH'!$C20,'HOURS&amp;CYCLES INPUT'!$D$2:$D$9999,'QUALIFIED EFH'!AR$4,'HOURS&amp;CYCLES INPUT'!$E$2:$E$9999,'QUALIFIED EFH'!AR$5))</f>
        <v>0</v>
      </c>
      <c r="AS20" s="476">
        <f>IF(AS$2&lt;&gt;"",IF($C20&lt;&gt;"TBA",AS$2/114,0),SUMIFS('HOURS&amp;CYCLES INPUT'!$F$2:$F$9999,'HOURS&amp;CYCLES INPUT'!$C$2:$C$9999,'QUALIFIED EFH'!$C20,'HOURS&amp;CYCLES INPUT'!$D$2:$D$9999,'QUALIFIED EFH'!AS$4,'HOURS&amp;CYCLES INPUT'!$E$2:$E$9999,'QUALIFIED EFH'!AS$5))</f>
        <v>0</v>
      </c>
      <c r="AT20" s="476">
        <f>IF(AT$2&lt;&gt;"",IF($C20&lt;&gt;"TBA",AT$2/114,0),SUMIFS('HOURS&amp;CYCLES INPUT'!$F$2:$F$9999,'HOURS&amp;CYCLES INPUT'!$C$2:$C$9999,'QUALIFIED EFH'!$C20,'HOURS&amp;CYCLES INPUT'!$D$2:$D$9999,'QUALIFIED EFH'!AT$4,'HOURS&amp;CYCLES INPUT'!$E$2:$E$9999,'QUALIFIED EFH'!AT$5))</f>
        <v>0</v>
      </c>
      <c r="AU20" s="476">
        <f>IF(AU$2&lt;&gt;"",IF($C20&lt;&gt;"TBA",AU$2/114,0),SUMIFS('HOURS&amp;CYCLES INPUT'!$F$2:$F$9999,'HOURS&amp;CYCLES INPUT'!$C$2:$C$9999,'QUALIFIED EFH'!$C20,'HOURS&amp;CYCLES INPUT'!$D$2:$D$9999,'QUALIFIED EFH'!AU$4,'HOURS&amp;CYCLES INPUT'!$E$2:$E$9999,'QUALIFIED EFH'!AU$5))</f>
        <v>0</v>
      </c>
      <c r="AV20" s="476">
        <f>IF(AV$2&lt;&gt;"",IF($C20&lt;&gt;"TBA",AV$2/114,0),SUMIFS('HOURS&amp;CYCLES INPUT'!$F$2:$F$9999,'HOURS&amp;CYCLES INPUT'!$C$2:$C$9999,'QUALIFIED EFH'!$C20,'HOURS&amp;CYCLES INPUT'!$D$2:$D$9999,'QUALIFIED EFH'!AV$4,'HOURS&amp;CYCLES INPUT'!$E$2:$E$9999,'QUALIFIED EFH'!AV$5))</f>
        <v>0</v>
      </c>
      <c r="AW20" s="476">
        <f>IF(AW$2&lt;&gt;"",IF($C20&lt;&gt;"TBA",AW$2/114,0),SUMIFS('HOURS&amp;CYCLES INPUT'!$F$2:$F$9999,'HOURS&amp;CYCLES INPUT'!$C$2:$C$9999,'QUALIFIED EFH'!$C20,'HOURS&amp;CYCLES INPUT'!$D$2:$D$9999,'QUALIFIED EFH'!AW$4,'HOURS&amp;CYCLES INPUT'!$E$2:$E$9999,'QUALIFIED EFH'!AW$5))</f>
        <v>0.65</v>
      </c>
      <c r="AX20" s="476">
        <f>IF(AX$2&lt;&gt;"",IF($C20&lt;&gt;"TBA",AX$2/114,0),SUMIFS('HOURS&amp;CYCLES INPUT'!$F$2:$F$9999,'HOURS&amp;CYCLES INPUT'!$C$2:$C$9999,'QUALIFIED EFH'!$C20,'HOURS&amp;CYCLES INPUT'!$D$2:$D$9999,'QUALIFIED EFH'!AX$4,'HOURS&amp;CYCLES INPUT'!$E$2:$E$9999,'QUALIFIED EFH'!AX$5))</f>
        <v>0</v>
      </c>
      <c r="AY20" s="476">
        <f>IF(AY$2&lt;&gt;"",IF($C20&lt;&gt;"TBA",AY$2/114,0),SUMIFS('HOURS&amp;CYCLES INPUT'!$F$2:$F$9999,'HOURS&amp;CYCLES INPUT'!$C$2:$C$9999,'QUALIFIED EFH'!$C20,'HOURS&amp;CYCLES INPUT'!$D$2:$D$9999,'QUALIFIED EFH'!AY$4,'HOURS&amp;CYCLES INPUT'!$E$2:$E$9999,'QUALIFIED EFH'!AY$5))</f>
        <v>0</v>
      </c>
      <c r="AZ20" s="476">
        <f>IF(AZ$2&lt;&gt;"",IF($C20&lt;&gt;"TBA",AZ$2/114,0),SUMIFS('HOURS&amp;CYCLES INPUT'!$F$2:$F$9999,'HOURS&amp;CYCLES INPUT'!$C$2:$C$9999,'QUALIFIED EFH'!$C20,'HOURS&amp;CYCLES INPUT'!$D$2:$D$9999,'QUALIFIED EFH'!AZ$4,'HOURS&amp;CYCLES INPUT'!$E$2:$E$9999,'QUALIFIED EFH'!AZ$5))</f>
        <v>0</v>
      </c>
      <c r="BA20" s="476">
        <f>IF(BA$2&lt;&gt;"",IF($C20&lt;&gt;"TBA",BA$2/114,0),SUMIFS('HOURS&amp;CYCLES INPUT'!$F$2:$F$9999,'HOURS&amp;CYCLES INPUT'!$C$2:$C$9999,'QUALIFIED EFH'!$C20,'HOURS&amp;CYCLES INPUT'!$D$2:$D$9999,'QUALIFIED EFH'!BA$4,'HOURS&amp;CYCLES INPUT'!$E$2:$E$9999,'QUALIFIED EFH'!BA$5))</f>
        <v>0</v>
      </c>
      <c r="BB20" s="476">
        <f>IF(BB$2&lt;&gt;"",IF($C20&lt;&gt;"TBA",BB$2/114,0),SUMIFS('HOURS&amp;CYCLES INPUT'!$F$2:$F$9999,'HOURS&amp;CYCLES INPUT'!$C$2:$C$9999,'QUALIFIED EFH'!$C20,'HOURS&amp;CYCLES INPUT'!$D$2:$D$9999,'QUALIFIED EFH'!BB$4,'HOURS&amp;CYCLES INPUT'!$E$2:$E$9999,'QUALIFIED EFH'!BB$5))</f>
        <v>0</v>
      </c>
      <c r="BC20" s="476">
        <f>IF(BC$2&lt;&gt;"",IF($C20&lt;&gt;"TBA",BC$2/114,0),SUMIFS('HOURS&amp;CYCLES INPUT'!$F$2:$F$9999,'HOURS&amp;CYCLES INPUT'!$C$2:$C$9999,'QUALIFIED EFH'!$C20,'HOURS&amp;CYCLES INPUT'!$D$2:$D$9999,'QUALIFIED EFH'!BC$4,'HOURS&amp;CYCLES INPUT'!$E$2:$E$9999,'QUALIFIED EFH'!BC$5))</f>
        <v>0</v>
      </c>
      <c r="BD20" s="476">
        <f>IF(BD$2&lt;&gt;"",IF($C20&lt;&gt;"TBA",BD$2/114,0),SUMIFS('HOURS&amp;CYCLES INPUT'!$F$2:$F$9999,'HOURS&amp;CYCLES INPUT'!$C$2:$C$9999,'QUALIFIED EFH'!$C20,'HOURS&amp;CYCLES INPUT'!$D$2:$D$9999,'QUALIFIED EFH'!BD$4,'HOURS&amp;CYCLES INPUT'!$E$2:$E$9999,'QUALIFIED EFH'!BD$5))</f>
        <v>0</v>
      </c>
      <c r="BE20" s="476">
        <f>IF(BE$2&lt;&gt;"",IF($C20&lt;&gt;"TBA",BE$2/114,0),SUMIFS('HOURS&amp;CYCLES INPUT'!$F$2:$F$9999,'HOURS&amp;CYCLES INPUT'!$C$2:$C$9999,'QUALIFIED EFH'!$C20,'HOURS&amp;CYCLES INPUT'!$D$2:$D$9999,'QUALIFIED EFH'!BE$4,'HOURS&amp;CYCLES INPUT'!$E$2:$E$9999,'QUALIFIED EFH'!BE$5))</f>
        <v>0</v>
      </c>
      <c r="BF20" s="476">
        <f>IF(BF$2&lt;&gt;"",IF($C20&lt;&gt;"TBA",BF$2/114,0),SUMIFS('HOURS&amp;CYCLES INPUT'!$F$2:$F$9999,'HOURS&amp;CYCLES INPUT'!$C$2:$C$9999,'QUALIFIED EFH'!$C20,'HOURS&amp;CYCLES INPUT'!$D$2:$D$9999,'QUALIFIED EFH'!BF$4,'HOURS&amp;CYCLES INPUT'!$E$2:$E$9999,'QUALIFIED EFH'!BF$5))</f>
        <v>0</v>
      </c>
      <c r="BG20" s="476">
        <f>IF(BG$2&lt;&gt;"",IF($C20&lt;&gt;"TBA",BG$2/114,0),SUMIFS('HOURS&amp;CYCLES INPUT'!$F$2:$F$9999,'HOURS&amp;CYCLES INPUT'!$C$2:$C$9999,'QUALIFIED EFH'!$C20,'HOURS&amp;CYCLES INPUT'!$D$2:$D$9999,'QUALIFIED EFH'!BG$4,'HOURS&amp;CYCLES INPUT'!$E$2:$E$9999,'QUALIFIED EFH'!BG$5))</f>
        <v>0</v>
      </c>
      <c r="BH20" s="476">
        <f>IF(BH$2&lt;&gt;"",IF($C20&lt;&gt;"TBA",BH$2/114,0),SUMIFS('HOURS&amp;CYCLES INPUT'!$F$2:$F$9999,'HOURS&amp;CYCLES INPUT'!$C$2:$C$9999,'QUALIFIED EFH'!$C20,'HOURS&amp;CYCLES INPUT'!$D$2:$D$9999,'QUALIFIED EFH'!BH$4,'HOURS&amp;CYCLES INPUT'!$E$2:$E$9999,'QUALIFIED EFH'!BH$5))</f>
        <v>0</v>
      </c>
      <c r="BI20" s="476">
        <f>IF(BI$2&lt;&gt;"",IF($C20&lt;&gt;"TBA",BI$2/114,0),SUMIFS('HOURS&amp;CYCLES INPUT'!$F$2:$F$9999,'HOURS&amp;CYCLES INPUT'!$C$2:$C$9999,'QUALIFIED EFH'!$C20,'HOURS&amp;CYCLES INPUT'!$D$2:$D$9999,'QUALIFIED EFH'!BI$4,'HOURS&amp;CYCLES INPUT'!$E$2:$E$9999,'QUALIFIED EFH'!BI$5))</f>
        <v>0</v>
      </c>
      <c r="BJ20" s="476">
        <f>IF(BJ$2&lt;&gt;"",IF($C20&lt;&gt;"TBA",BJ$2/114,0),SUMIFS('HOURS&amp;CYCLES INPUT'!$F$2:$F$9999,'HOURS&amp;CYCLES INPUT'!$C$2:$C$9999,'QUALIFIED EFH'!$C20,'HOURS&amp;CYCLES INPUT'!$D$2:$D$9999,'QUALIFIED EFH'!BJ$4,'HOURS&amp;CYCLES INPUT'!$E$2:$E$9999,'QUALIFIED EFH'!BJ$5))</f>
        <v>0</v>
      </c>
      <c r="BK20" s="476">
        <f>IF(BK$2&lt;&gt;"",IF($C20&lt;&gt;"TBA",BK$2/114,0),SUMIFS('HOURS&amp;CYCLES INPUT'!$F$2:$F$9999,'HOURS&amp;CYCLES INPUT'!$C$2:$C$9999,'QUALIFIED EFH'!$C20,'HOURS&amp;CYCLES INPUT'!$D$2:$D$9999,'QUALIFIED EFH'!BK$4,'HOURS&amp;CYCLES INPUT'!$E$2:$E$9999,'QUALIFIED EFH'!BK$5))</f>
        <v>0</v>
      </c>
      <c r="BL20" s="476">
        <f>IF(BL$2&lt;&gt;"",IF($C20&lt;&gt;"TBA",BL$2/114,0),SUMIFS('HOURS&amp;CYCLES INPUT'!$F$2:$F$9999,'HOURS&amp;CYCLES INPUT'!$C$2:$C$9999,'QUALIFIED EFH'!$C20,'HOURS&amp;CYCLES INPUT'!$D$2:$D$9999,'QUALIFIED EFH'!BL$4,'HOURS&amp;CYCLES INPUT'!$E$2:$E$9999,'QUALIFIED EFH'!BL$5))</f>
        <v>0</v>
      </c>
      <c r="BM20" s="476">
        <f>IF(BM$2&lt;&gt;"",IF($C20&lt;&gt;"TBA",BM$2/114,0),SUMIFS('HOURS&amp;CYCLES INPUT'!$F$2:$F$9999,'HOURS&amp;CYCLES INPUT'!$C$2:$C$9999,'QUALIFIED EFH'!$C20,'HOURS&amp;CYCLES INPUT'!$D$2:$D$9999,'QUALIFIED EFH'!BM$4,'HOURS&amp;CYCLES INPUT'!$E$2:$E$9999,'QUALIFIED EFH'!BM$5))</f>
        <v>0</v>
      </c>
      <c r="BN20" s="476">
        <f>IF(BN$2&lt;&gt;"",IF($C20&lt;&gt;"TBA",BN$2/114,0),SUMIFS('HOURS&amp;CYCLES INPUT'!$F$2:$F$9999,'HOURS&amp;CYCLES INPUT'!$C$2:$C$9999,'QUALIFIED EFH'!$C20,'HOURS&amp;CYCLES INPUT'!$D$2:$D$9999,'QUALIFIED EFH'!BN$4,'HOURS&amp;CYCLES INPUT'!$E$2:$E$9999,'QUALIFIED EFH'!BN$5))</f>
        <v>0</v>
      </c>
      <c r="BO20" s="476">
        <f>IF(BO$2&lt;&gt;"",IF($C20&lt;&gt;"TBA",BO$2/114,0),SUMIFS('HOURS&amp;CYCLES INPUT'!$F$2:$F$9999,'HOURS&amp;CYCLES INPUT'!$C$2:$C$9999,'QUALIFIED EFH'!$C20,'HOURS&amp;CYCLES INPUT'!$D$2:$D$9999,'QUALIFIED EFH'!BO$4,'HOURS&amp;CYCLES INPUT'!$E$2:$E$9999,'QUALIFIED EFH'!BO$5))</f>
        <v>0</v>
      </c>
      <c r="BP20" s="476">
        <f>IF(BP$2&lt;&gt;"",IF($C20&lt;&gt;"TBA",BP$2/114,0),SUMIFS('HOURS&amp;CYCLES INPUT'!$F$2:$F$9999,'HOURS&amp;CYCLES INPUT'!$C$2:$C$9999,'QUALIFIED EFH'!$C20,'HOURS&amp;CYCLES INPUT'!$D$2:$D$9999,'QUALIFIED EFH'!BP$4,'HOURS&amp;CYCLES INPUT'!$E$2:$E$9999,'QUALIFIED EFH'!BP$5))</f>
        <v>0</v>
      </c>
      <c r="BQ20" s="476">
        <f>IF(BQ$2&lt;&gt;"",IF($C20&lt;&gt;"TBA",BQ$2/114,0),SUMIFS('HOURS&amp;CYCLES INPUT'!$F$2:$F$9999,'HOURS&amp;CYCLES INPUT'!$C$2:$C$9999,'QUALIFIED EFH'!$C20,'HOURS&amp;CYCLES INPUT'!$D$2:$D$9999,'QUALIFIED EFH'!BQ$4,'HOURS&amp;CYCLES INPUT'!$E$2:$E$9999,'QUALIFIED EFH'!BQ$5))</f>
        <v>0</v>
      </c>
      <c r="BR20" s="476">
        <f>IF(BR$2&lt;&gt;"",IF($C20&lt;&gt;"TBA",BR$2/114,0),SUMIFS('HOURS&amp;CYCLES INPUT'!$F$2:$F$9999,'HOURS&amp;CYCLES INPUT'!$C$2:$C$9999,'QUALIFIED EFH'!$C20,'HOURS&amp;CYCLES INPUT'!$D$2:$D$9999,'QUALIFIED EFH'!BR$4,'HOURS&amp;CYCLES INPUT'!$E$2:$E$9999,'QUALIFIED EFH'!BR$5))</f>
        <v>0</v>
      </c>
      <c r="BS20" s="476">
        <f>IF(BS$2&lt;&gt;"",IF($C20&lt;&gt;"TBA",BS$2/114,0),SUMIFS('HOURS&amp;CYCLES INPUT'!$F$2:$F$9999,'HOURS&amp;CYCLES INPUT'!$C$2:$C$9999,'QUALIFIED EFH'!$C20,'HOURS&amp;CYCLES INPUT'!$D$2:$D$9999,'QUALIFIED EFH'!BS$4,'HOURS&amp;CYCLES INPUT'!$E$2:$E$9999,'QUALIFIED EFH'!BS$5))</f>
        <v>0</v>
      </c>
      <c r="BT20" s="476">
        <f>IF(BT$2&lt;&gt;"",IF($C20&lt;&gt;"TBA",BT$2/114,0),SUMIFS('HOURS&amp;CYCLES INPUT'!$F$2:$F$9999,'HOURS&amp;CYCLES INPUT'!$C$2:$C$9999,'QUALIFIED EFH'!$C20,'HOURS&amp;CYCLES INPUT'!$D$2:$D$9999,'QUALIFIED EFH'!BT$4,'HOURS&amp;CYCLES INPUT'!$E$2:$E$9999,'QUALIFIED EFH'!BT$5))</f>
        <v>0</v>
      </c>
      <c r="BU20" s="476">
        <f>IF(BU$2&lt;&gt;"",IF($C20&lt;&gt;"TBA",BU$2/114,0),SUMIFS('HOURS&amp;CYCLES INPUT'!$F$2:$F$9999,'HOURS&amp;CYCLES INPUT'!$C$2:$C$9999,'QUALIFIED EFH'!$C20,'HOURS&amp;CYCLES INPUT'!$D$2:$D$9999,'QUALIFIED EFH'!BU$4,'HOURS&amp;CYCLES INPUT'!$E$2:$E$9999,'QUALIFIED EFH'!BU$5))</f>
        <v>0</v>
      </c>
      <c r="BV20" s="476">
        <f>IF(BV$2&lt;&gt;"",IF($C20&lt;&gt;"TBA",BV$2/114,0),SUMIFS('HOURS&amp;CYCLES INPUT'!$F$2:$F$9999,'HOURS&amp;CYCLES INPUT'!$C$2:$C$9999,'QUALIFIED EFH'!$C20,'HOURS&amp;CYCLES INPUT'!$D$2:$D$9999,'QUALIFIED EFH'!BV$4,'HOURS&amp;CYCLES INPUT'!$E$2:$E$9999,'QUALIFIED EFH'!BV$5))</f>
        <v>0</v>
      </c>
      <c r="BW20" s="476">
        <f>IF(BW$2&lt;&gt;"",IF($C20&lt;&gt;"TBA",BW$2/114,0),SUMIFS('HOURS&amp;CYCLES INPUT'!$F$2:$F$9999,'HOURS&amp;CYCLES INPUT'!$C$2:$C$9999,'QUALIFIED EFH'!$C20,'HOURS&amp;CYCLES INPUT'!$D$2:$D$9999,'QUALIFIED EFH'!BW$4,'HOURS&amp;CYCLES INPUT'!$E$2:$E$9999,'QUALIFIED EFH'!BW$5))</f>
        <v>131.27000000000001</v>
      </c>
      <c r="BX20" s="476">
        <f>IF(BX$2&lt;&gt;"",IF($C20&lt;&gt;"TBA",BX$2/114,0),SUMIFS('HOURS&amp;CYCLES INPUT'!$F$2:$F$9999,'HOURS&amp;CYCLES INPUT'!$C$2:$C$9999,'QUALIFIED EFH'!$C20,'HOURS&amp;CYCLES INPUT'!$D$2:$D$9999,'QUALIFIED EFH'!BX$4,'HOURS&amp;CYCLES INPUT'!$E$2:$E$9999,'QUALIFIED EFH'!BX$5))</f>
        <v>276.43</v>
      </c>
      <c r="BY20" s="476">
        <f>IF(BY$2&lt;&gt;"",IF($C20&lt;&gt;"TBA",BY$2/114,0),SUMIFS('HOURS&amp;CYCLES INPUT'!$F$2:$F$9999,'HOURS&amp;CYCLES INPUT'!$C$2:$C$9999,'QUALIFIED EFH'!$C20,'HOURS&amp;CYCLES INPUT'!$D$2:$D$9999,'QUALIFIED EFH'!BY$4,'HOURS&amp;CYCLES INPUT'!$E$2:$E$9999,'QUALIFIED EFH'!BY$5))</f>
        <v>385.7</v>
      </c>
      <c r="BZ20" s="476">
        <f>IF(BZ$2&lt;&gt;"",IF($C20&lt;&gt;"TBA",BZ$2/114,0),SUMIFS('HOURS&amp;CYCLES INPUT'!$F$2:$F$9999,'HOURS&amp;CYCLES INPUT'!$C$2:$C$9999,'QUALIFIED EFH'!$C20,'HOURS&amp;CYCLES INPUT'!$D$2:$D$9999,'QUALIFIED EFH'!BZ$4,'HOURS&amp;CYCLES INPUT'!$E$2:$E$9999,'QUALIFIED EFH'!BZ$5))</f>
        <v>283.3</v>
      </c>
      <c r="CA20" s="476">
        <f>IF(CA$2&lt;&gt;"",IF($C20&lt;&gt;"TBA",CA$2/114,0),SUMIFS('HOURS&amp;CYCLES INPUT'!$F$2:$F$9999,'HOURS&amp;CYCLES INPUT'!$C$2:$C$9999,'QUALIFIED EFH'!$C20,'HOURS&amp;CYCLES INPUT'!$D$2:$D$9999,'QUALIFIED EFH'!CA$4,'HOURS&amp;CYCLES INPUT'!$E$2:$E$9999,'QUALIFIED EFH'!CA$5))</f>
        <v>325.87</v>
      </c>
      <c r="CB20" s="476">
        <f>IF(CB$2&lt;&gt;"",IF($C20&lt;&gt;"TBA",CB$2/114,0),SUMIFS('HOURS&amp;CYCLES INPUT'!$F$2:$F$9999,'HOURS&amp;CYCLES INPUT'!$C$2:$C$9999,'QUALIFIED EFH'!$C20,'HOURS&amp;CYCLES INPUT'!$D$2:$D$9999,'QUALIFIED EFH'!CB$4,'HOURS&amp;CYCLES INPUT'!$E$2:$E$9999,'QUALIFIED EFH'!CB$5))</f>
        <v>337.08</v>
      </c>
      <c r="CC20" s="476">
        <f>IF(CC$2&lt;&gt;"",IF($C20&lt;&gt;"TBA",CC$2/114,0),SUMIFS('HOURS&amp;CYCLES INPUT'!$F$2:$F$9999,'HOURS&amp;CYCLES INPUT'!$C$2:$C$9999,'QUALIFIED EFH'!$C20,'HOURS&amp;CYCLES INPUT'!$D$2:$D$9999,'QUALIFIED EFH'!CC$4,'HOURS&amp;CYCLES INPUT'!$E$2:$E$9999,'QUALIFIED EFH'!CC$5))</f>
        <v>321.05</v>
      </c>
      <c r="CD20" s="476">
        <f>IF(CD$2&lt;&gt;"",IF($C20&lt;&gt;"TBA",CD$2/114,0),SUMIFS('HOURS&amp;CYCLES INPUT'!$F$2:$F$9999,'HOURS&amp;CYCLES INPUT'!$C$2:$C$9999,'QUALIFIED EFH'!$C20,'HOURS&amp;CYCLES INPUT'!$D$2:$D$9999,'QUALIFIED EFH'!CD$4,'HOURS&amp;CYCLES INPUT'!$E$2:$E$9999,'QUALIFIED EFH'!CD$5))</f>
        <v>399.45</v>
      </c>
      <c r="CE20" s="476">
        <f>IF(CE$2&lt;&gt;"",IF($C20&lt;&gt;"TBA",CE$2/114,0),SUMIFS('HOURS&amp;CYCLES INPUT'!$F$2:$F$9999,'HOURS&amp;CYCLES INPUT'!$C$2:$C$9999,'QUALIFIED EFH'!$C20,'HOURS&amp;CYCLES INPUT'!$D$2:$D$9999,'QUALIFIED EFH'!CE$4,'HOURS&amp;CYCLES INPUT'!$E$2:$E$9999,'QUALIFIED EFH'!CE$5))</f>
        <v>396.27</v>
      </c>
      <c r="CF20" s="476">
        <f>IF(CF$2&lt;&gt;"",IF($C20&lt;&gt;"TBA",CF$2/114,0),SUMIFS('HOURS&amp;CYCLES INPUT'!$F$2:$F$9999,'HOURS&amp;CYCLES INPUT'!$C$2:$C$9999,'QUALIFIED EFH'!$C20,'HOURS&amp;CYCLES INPUT'!$D$2:$D$9999,'QUALIFIED EFH'!CF$4,'HOURS&amp;CYCLES INPUT'!$E$2:$E$9999,'QUALIFIED EFH'!CF$5))</f>
        <v>396.05</v>
      </c>
      <c r="CG20" s="476">
        <f>IF(CG$2&lt;&gt;"",IF($C20&lt;&gt;"TBA",CG$2/114,0),SUMIFS('HOURS&amp;CYCLES INPUT'!$F$2:$F$9999,'HOURS&amp;CYCLES INPUT'!$C$2:$C$9999,'QUALIFIED EFH'!$C20,'HOURS&amp;CYCLES INPUT'!$D$2:$D$9999,'QUALIFIED EFH'!CG$4,'HOURS&amp;CYCLES INPUT'!$E$2:$E$9999,'QUALIFIED EFH'!CG$5))</f>
        <v>373.28</v>
      </c>
      <c r="CH20" s="476">
        <f>IF(CH$2&lt;&gt;"",IF($C20&lt;&gt;"TBA",CH$2/114,0),SUMIFS('HOURS&amp;CYCLES INPUT'!$F$2:$F$9999,'HOURS&amp;CYCLES INPUT'!$C$2:$C$9999,'QUALIFIED EFH'!$C20,'HOURS&amp;CYCLES INPUT'!$D$2:$D$9999,'QUALIFIED EFH'!CH$4,'HOURS&amp;CYCLES INPUT'!$E$2:$E$9999,'QUALIFIED EFH'!CH$5))</f>
        <v>344.87</v>
      </c>
      <c r="CI20" s="476">
        <f>IF(CI$2&lt;&gt;"",IF($C20&lt;&gt;"TBA",CI$2/114,0),SUMIFS('HOURS&amp;CYCLES INPUT'!$F$2:$F$9999,'HOURS&amp;CYCLES INPUT'!$C$2:$C$9999,'QUALIFIED EFH'!$C20,'HOURS&amp;CYCLES INPUT'!$D$2:$D$9999,'QUALIFIED EFH'!CI$4,'HOURS&amp;CYCLES INPUT'!$E$2:$E$9999,'QUALIFIED EFH'!CI$5))</f>
        <v>116.53</v>
      </c>
      <c r="CJ20" s="476">
        <f>IF(CJ$2&lt;&gt;"",IF($C20&lt;&gt;"TBA",CJ$2/114,0),SUMIFS('HOURS&amp;CYCLES INPUT'!$F$2:$F$9999,'HOURS&amp;CYCLES INPUT'!$C$2:$C$9999,'QUALIFIED EFH'!$C20,'HOURS&amp;CYCLES INPUT'!$D$2:$D$9999,'QUALIFIED EFH'!CJ$4,'HOURS&amp;CYCLES INPUT'!$E$2:$E$9999,'QUALIFIED EFH'!CJ$5))</f>
        <v>0</v>
      </c>
      <c r="CK20" s="476">
        <f>IF(CK$2&lt;&gt;"",IF($C20&lt;&gt;"TBA",CK$2/114,0),SUMIFS('HOURS&amp;CYCLES INPUT'!$F$2:$F$9999,'HOURS&amp;CYCLES INPUT'!$C$2:$C$9999,'QUALIFIED EFH'!$C20,'HOURS&amp;CYCLES INPUT'!$D$2:$D$9999,'QUALIFIED EFH'!CK$4,'HOURS&amp;CYCLES INPUT'!$E$2:$E$9999,'QUALIFIED EFH'!CK$5))</f>
        <v>86.64</v>
      </c>
      <c r="CL20" s="476">
        <f>IF(CL$2&lt;&gt;"",IF($C20&lt;&gt;"TBA",CL$2/114,0),SUMIFS('HOURS&amp;CYCLES INPUT'!$F$2:$F$9999,'HOURS&amp;CYCLES INPUT'!$C$2:$C$9999,'QUALIFIED EFH'!$C20,'HOURS&amp;CYCLES INPUT'!$D$2:$D$9999,'QUALIFIED EFH'!CL$4,'HOURS&amp;CYCLES INPUT'!$E$2:$E$9999,'QUALIFIED EFH'!CL$5))</f>
        <v>194.72</v>
      </c>
      <c r="CM20" s="476">
        <f>IF(CM$2&lt;&gt;"",IF($C20&lt;&gt;"TBA",CM$2/114,0),SUMIFS('HOURS&amp;CYCLES INPUT'!$F$2:$F$9999,'HOURS&amp;CYCLES INPUT'!$C$2:$C$9999,'QUALIFIED EFH'!$C20,'HOURS&amp;CYCLES INPUT'!$D$2:$D$9999,'QUALIFIED EFH'!CM$4,'HOURS&amp;CYCLES INPUT'!$E$2:$E$9999,'QUALIFIED EFH'!CM$5))</f>
        <v>0</v>
      </c>
      <c r="CN20" s="476">
        <f>IF(CN$2&lt;&gt;"",IF($C20&lt;&gt;"TBA",CN$2/114,0),SUMIFS('HOURS&amp;CYCLES INPUT'!$F$2:$F$9999,'HOURS&amp;CYCLES INPUT'!$C$2:$C$9999,'QUALIFIED EFH'!$C20,'HOURS&amp;CYCLES INPUT'!$D$2:$D$9999,'QUALIFIED EFH'!CN$4,'HOURS&amp;CYCLES INPUT'!$E$2:$E$9999,'QUALIFIED EFH'!CN$5))</f>
        <v>168.54</v>
      </c>
      <c r="CO20" s="476">
        <f>IF(CO$2&lt;&gt;"",IF($C20&lt;&gt;"TBA",CO$2/114,0),SUMIFS('HOURS&amp;CYCLES INPUT'!$F$2:$F$9999,'HOURS&amp;CYCLES INPUT'!$C$2:$C$9999,'QUALIFIED EFH'!$C20,'HOURS&amp;CYCLES INPUT'!$D$2:$D$9999,'QUALIFIED EFH'!CO$4,'HOURS&amp;CYCLES INPUT'!$E$2:$E$9999,'QUALIFIED EFH'!CO$5))</f>
        <v>176.11</v>
      </c>
      <c r="CP20" s="476">
        <f>IF(CP$2&lt;&gt;"",IF($C20&lt;&gt;"TBA",CP$2/114,0),SUMIFS('HOURS&amp;CYCLES INPUT'!$F$2:$F$9999,'HOURS&amp;CYCLES INPUT'!$C$2:$C$9999,'QUALIFIED EFH'!$C20,'HOURS&amp;CYCLES INPUT'!$D$2:$D$9999,'QUALIFIED EFH'!CP$4,'HOURS&amp;CYCLES INPUT'!$E$2:$E$9999,'QUALIFIED EFH'!CP$5))</f>
        <v>0</v>
      </c>
      <c r="CQ20" s="476">
        <f>IF(CQ$2&lt;&gt;"",IF($C20&lt;&gt;"TBA",CQ$2/114,0),SUMIFS('HOURS&amp;CYCLES INPUT'!$F$2:$F$9999,'HOURS&amp;CYCLES INPUT'!$C$2:$C$9999,'QUALIFIED EFH'!$C20,'HOURS&amp;CYCLES INPUT'!$D$2:$D$9999,'QUALIFIED EFH'!CQ$4,'HOURS&amp;CYCLES INPUT'!$E$2:$E$9999,'QUALIFIED EFH'!CQ$5))</f>
        <v>0</v>
      </c>
      <c r="CR20" s="476">
        <f>IF(CR$2&lt;&gt;"",IF($C20&lt;&gt;"TBA",CR$2/114,0),SUMIFS('HOURS&amp;CYCLES INPUT'!$F$2:$F$9999,'HOURS&amp;CYCLES INPUT'!$C$2:$C$9999,'QUALIFIED EFH'!$C20,'HOURS&amp;CYCLES INPUT'!$D$2:$D$9999,'QUALIFIED EFH'!CR$4,'HOURS&amp;CYCLES INPUT'!$E$2:$E$9999,'QUALIFIED EFH'!CR$5))</f>
        <v>0</v>
      </c>
      <c r="CS20" s="476">
        <f>IF(CS$2&lt;&gt;"",IF($C20&lt;&gt;"TBA",CS$2/114,0),SUMIFS('HOURS&amp;CYCLES INPUT'!$F$2:$F$9999,'HOURS&amp;CYCLES INPUT'!$C$2:$C$9999,'QUALIFIED EFH'!$C20,'HOURS&amp;CYCLES INPUT'!$D$2:$D$9999,'QUALIFIED EFH'!CS$4,'HOURS&amp;CYCLES INPUT'!$E$2:$E$9999,'QUALIFIED EFH'!CS$5))</f>
        <v>295.05</v>
      </c>
      <c r="CT20" s="476">
        <f>IF(CT$2&lt;&gt;"",IF($C20&lt;&gt;"TBA",CT$2/114,0),SUMIFS('HOURS&amp;CYCLES INPUT'!$F$2:$F$9999,'HOURS&amp;CYCLES INPUT'!$C$2:$C$9999,'QUALIFIED EFH'!$C20,'HOURS&amp;CYCLES INPUT'!$D$2:$D$9999,'QUALIFIED EFH'!CT$4,'HOURS&amp;CYCLES INPUT'!$E$2:$E$9999,'QUALIFIED EFH'!CT$5))</f>
        <v>406.88</v>
      </c>
      <c r="CU20" s="476">
        <f>IF(CU$2&lt;&gt;"",IF($C20&lt;&gt;"TBA",CU$2/114,0),SUMIFS('HOURS&amp;CYCLES INPUT'!$F$2:$F$9999,'HOURS&amp;CYCLES INPUT'!$C$2:$C$9999,'QUALIFIED EFH'!$C20,'HOURS&amp;CYCLES INPUT'!$D$2:$D$9999,'QUALIFIED EFH'!CU$4,'HOURS&amp;CYCLES INPUT'!$E$2:$E$9999,'QUALIFIED EFH'!CU$5))</f>
        <v>348.92</v>
      </c>
      <c r="CV20" s="476">
        <f>IF(CV$2&lt;&gt;"",IF($C20&lt;&gt;"TBA",CV$2/114,0),SUMIFS('HOURS&amp;CYCLES INPUT'!$F$2:$F$9999,'HOURS&amp;CYCLES INPUT'!$C$2:$C$9999,'QUALIFIED EFH'!$C20,'HOURS&amp;CYCLES INPUT'!$D$2:$D$9999,'QUALIFIED EFH'!CV$4,'HOURS&amp;CYCLES INPUT'!$E$2:$E$9999,'QUALIFIED EFH'!CV$5))</f>
        <v>398.73</v>
      </c>
      <c r="CW20" s="476">
        <f>IF(CW$2&lt;&gt;"",IF($C20&lt;&gt;"TBA",CW$2/114,0),SUMIFS('HOURS&amp;CYCLES INPUT'!$F$2:$F$9999,'HOURS&amp;CYCLES INPUT'!$C$2:$C$9999,'QUALIFIED EFH'!$C20,'HOURS&amp;CYCLES INPUT'!$D$2:$D$9999,'QUALIFIED EFH'!CW$4,'HOURS&amp;CYCLES INPUT'!$E$2:$E$9999,'QUALIFIED EFH'!CW$5))</f>
        <v>338.12</v>
      </c>
      <c r="CX20" s="476">
        <f>IF(CX$2&lt;&gt;"",IF($C20&lt;&gt;"TBA",CX$2/114,0),SUMIFS('HOURS&amp;CYCLES INPUT'!$F$2:$F$9999,'HOURS&amp;CYCLES INPUT'!$C$2:$C$9999,'QUALIFIED EFH'!$C20,'HOURS&amp;CYCLES INPUT'!$D$2:$D$9999,'QUALIFIED EFH'!CX$4,'HOURS&amp;CYCLES INPUT'!$E$2:$E$9999,'QUALIFIED EFH'!CX$5))</f>
        <v>378.43</v>
      </c>
      <c r="CY20" s="476">
        <f>IF(CY$2&lt;&gt;"",IF($C20&lt;&gt;"TBA",CY$2/114,0),SUMIFS('HOURS&amp;CYCLES INPUT'!$F$2:$F$9999,'HOURS&amp;CYCLES INPUT'!$C$2:$C$9999,'QUALIFIED EFH'!$C20,'HOURS&amp;CYCLES INPUT'!$D$2:$D$9999,'QUALIFIED EFH'!CY$4,'HOURS&amp;CYCLES INPUT'!$E$2:$E$9999,'QUALIFIED EFH'!CY$5))</f>
        <v>354.39</v>
      </c>
      <c r="CZ20" s="476">
        <f>IF(CZ$2&lt;&gt;"",IF($C20&lt;&gt;"TBA",CZ$2/114,0),SUMIFS('HOURS&amp;CYCLES INPUT'!$F$2:$F$9999,'HOURS&amp;CYCLES INPUT'!$C$2:$C$9999,'QUALIFIED EFH'!$C20,'HOURS&amp;CYCLES INPUT'!$D$2:$D$9999,'QUALIFIED EFH'!CZ$4,'HOURS&amp;CYCLES INPUT'!$E$2:$E$9999,'QUALIFIED EFH'!CZ$5))</f>
        <v>361.93</v>
      </c>
      <c r="DA20" s="476">
        <f>IF(DA$2&lt;&gt;"",IF($C20&lt;&gt;"TBA",DA$2/114,0),SUMIFS('HOURS&amp;CYCLES INPUT'!$F$2:$F$9999,'HOURS&amp;CYCLES INPUT'!$C$2:$C$9999,'QUALIFIED EFH'!$C20,'HOURS&amp;CYCLES INPUT'!$D$2:$D$9999,'QUALIFIED EFH'!DA$4,'HOURS&amp;CYCLES INPUT'!$E$2:$E$9999,'QUALIFIED EFH'!DA$5))</f>
        <v>398.39</v>
      </c>
      <c r="DB20" s="476">
        <f>IF(DB$2&lt;&gt;"",IF($C20&lt;&gt;"TBA",DB$2/114,0),SUMIFS('HOURS&amp;CYCLES INPUT'!$F$2:$F$9999,'HOURS&amp;CYCLES INPUT'!$C$2:$C$9999,'QUALIFIED EFH'!$C20,'HOURS&amp;CYCLES INPUT'!$D$2:$D$9999,'QUALIFIED EFH'!DB$4,'HOURS&amp;CYCLES INPUT'!$E$2:$E$9999,'QUALIFIED EFH'!DB$5))</f>
        <v>364.18</v>
      </c>
      <c r="DC20" s="476">
        <f>IF(DC$2&lt;&gt;"",IF($C20&lt;&gt;"TBA",DC$2/114,0),SUMIFS('HOURS&amp;CYCLES INPUT'!$F$2:$F$9999,'HOURS&amp;CYCLES INPUT'!$C$2:$C$9999,'QUALIFIED EFH'!$C20,'HOURS&amp;CYCLES INPUT'!$D$2:$D$9999,'QUALIFIED EFH'!DC$4,'HOURS&amp;CYCLES INPUT'!$E$2:$E$9999,'QUALIFIED EFH'!DC$5))</f>
        <v>398.66</v>
      </c>
      <c r="DD20" s="476">
        <f>IF(DD$2&lt;&gt;"",IF($C20&lt;&gt;"TBA",DD$2/114,0),SUMIFS('HOURS&amp;CYCLES INPUT'!$F$2:$F$9999,'HOURS&amp;CYCLES INPUT'!$C$2:$C$9999,'QUALIFIED EFH'!$C20,'HOURS&amp;CYCLES INPUT'!$D$2:$D$9999,'QUALIFIED EFH'!DD$4,'HOURS&amp;CYCLES INPUT'!$E$2:$E$9999,'QUALIFIED EFH'!DD$5))</f>
        <v>410.7</v>
      </c>
      <c r="DE20" s="476">
        <f>IF(DE$2&lt;&gt;"",IF($C20&lt;&gt;"TBA",DE$2/114,0),SUMIFS('HOURS&amp;CYCLES INPUT'!$F$2:$F$9999,'HOURS&amp;CYCLES INPUT'!$C$2:$C$9999,'QUALIFIED EFH'!$C20,'HOURS&amp;CYCLES INPUT'!$D$2:$D$9999,'QUALIFIED EFH'!DE$4,'HOURS&amp;CYCLES INPUT'!$E$2:$E$9999,'QUALIFIED EFH'!DE$5))</f>
        <v>316.83999999999997</v>
      </c>
      <c r="DF20" s="476">
        <f>IF(DF$2&lt;&gt;"",IF($C20&lt;&gt;"TBA",DF$2/114,0),SUMIFS('HOURS&amp;CYCLES INPUT'!$F$2:$F$9999,'HOURS&amp;CYCLES INPUT'!$C$2:$C$9999,'QUALIFIED EFH'!$C20,'HOURS&amp;CYCLES INPUT'!$D$2:$D$9999,'QUALIFIED EFH'!DF$4,'HOURS&amp;CYCLES INPUT'!$E$2:$E$9999,'QUALIFIED EFH'!DF$5))</f>
        <v>363.63</v>
      </c>
      <c r="DG20" s="476">
        <f>IF(DG$2&lt;&gt;"",IF($C20&lt;&gt;"TBA",DG$2/114,0),SUMIFS('HOURS&amp;CYCLES INPUT'!$F$2:$F$9999,'HOURS&amp;CYCLES INPUT'!$C$2:$C$9999,'QUALIFIED EFH'!$C20,'HOURS&amp;CYCLES INPUT'!$D$2:$D$9999,'QUALIFIED EFH'!DG$4,'HOURS&amp;CYCLES INPUT'!$E$2:$E$9999,'QUALIFIED EFH'!DG$5))</f>
        <v>320.8</v>
      </c>
      <c r="DH20" s="476">
        <f>IF(DH$2&lt;&gt;"",IF($C20&lt;&gt;"TBA",DH$2/114,0),SUMIFS('HOURS&amp;CYCLES INPUT'!$F$2:$F$9999,'HOURS&amp;CYCLES INPUT'!$C$2:$C$9999,'QUALIFIED EFH'!$C20,'HOURS&amp;CYCLES INPUT'!$D$2:$D$9999,'QUALIFIED EFH'!DH$4,'HOURS&amp;CYCLES INPUT'!$E$2:$E$9999,'QUALIFIED EFH'!DH$5))</f>
        <v>0</v>
      </c>
      <c r="DI20" s="476">
        <f>IF(DI$2&lt;&gt;"",IF($C20&lt;&gt;"TBA",DI$2/114,0),SUMIFS('HOURS&amp;CYCLES INPUT'!$F$2:$F$9999,'HOURS&amp;CYCLES INPUT'!$C$2:$C$9999,'QUALIFIED EFH'!$C20,'HOURS&amp;CYCLES INPUT'!$D$2:$D$9999,'QUALIFIED EFH'!DI$4,'HOURS&amp;CYCLES INPUT'!$E$2:$E$9999,'QUALIFIED EFH'!DI$5))</f>
        <v>0</v>
      </c>
      <c r="DJ20" s="476">
        <f>IF(DJ$2&lt;&gt;"",IF($C20&lt;&gt;"TBA",DJ$2/114,0),SUMIFS('HOURS&amp;CYCLES INPUT'!$F$2:$F$9999,'HOURS&amp;CYCLES INPUT'!$C$2:$C$9999,'QUALIFIED EFH'!$C20,'HOURS&amp;CYCLES INPUT'!$D$2:$D$9999,'QUALIFIED EFH'!DJ$4,'HOURS&amp;CYCLES INPUT'!$E$2:$E$9999,'QUALIFIED EFH'!DJ$5))</f>
        <v>0</v>
      </c>
      <c r="DK20" s="476">
        <f>IF(DK$2&lt;&gt;"",IF($C20&lt;&gt;"TBA",DK$2/114,0),SUMIFS('HOURS&amp;CYCLES INPUT'!$F$2:$F$9999,'HOURS&amp;CYCLES INPUT'!$C$2:$C$9999,'QUALIFIED EFH'!$C20,'HOURS&amp;CYCLES INPUT'!$D$2:$D$9999,'QUALIFIED EFH'!DK$4,'HOURS&amp;CYCLES INPUT'!$E$2:$E$9999,'QUALIFIED EFH'!DK$5))</f>
        <v>0</v>
      </c>
      <c r="DL20" s="476">
        <f>IF(DL$2&lt;&gt;"",IF($C20&lt;&gt;"TBA",DL$2/114,0),SUMIFS('HOURS&amp;CYCLES INPUT'!$F$2:$F$9999,'HOURS&amp;CYCLES INPUT'!$C$2:$C$9999,'QUALIFIED EFH'!$C20,'HOURS&amp;CYCLES INPUT'!$D$2:$D$9999,'QUALIFIED EFH'!DL$4,'HOURS&amp;CYCLES INPUT'!$E$2:$E$9999,'QUALIFIED EFH'!DL$5))</f>
        <v>0</v>
      </c>
      <c r="DM20" s="476">
        <f>IF(DM$2&lt;&gt;"",IF($C20&lt;&gt;"TBA",DM$2/114,0),SUMIFS('HOURS&amp;CYCLES INPUT'!$F$2:$F$9999,'HOURS&amp;CYCLES INPUT'!$C$2:$C$9999,'QUALIFIED EFH'!$C20,'HOURS&amp;CYCLES INPUT'!$D$2:$D$9999,'QUALIFIED EFH'!DM$4,'HOURS&amp;CYCLES INPUT'!$E$2:$E$9999,'QUALIFIED EFH'!DM$5))</f>
        <v>0</v>
      </c>
      <c r="DN20" s="476">
        <f>IF(DN$2&lt;&gt;"",IF($C20&lt;&gt;"TBA",DN$2/114,0),SUMIFS('HOURS&amp;CYCLES INPUT'!$F$2:$F$9999,'HOURS&amp;CYCLES INPUT'!$C$2:$C$9999,'QUALIFIED EFH'!$C20,'HOURS&amp;CYCLES INPUT'!$D$2:$D$9999,'QUALIFIED EFH'!DN$4,'HOURS&amp;CYCLES INPUT'!$E$2:$E$9999,'QUALIFIED EFH'!DN$5))</f>
        <v>0</v>
      </c>
      <c r="DO20" s="476">
        <f>IF(DO$2&lt;&gt;"",IF($C20&lt;&gt;"TBA",DO$2/114,0),SUMIFS('HOURS&amp;CYCLES INPUT'!$F$2:$F$9999,'HOURS&amp;CYCLES INPUT'!$C$2:$C$9999,'QUALIFIED EFH'!$C20,'HOURS&amp;CYCLES INPUT'!$D$2:$D$9999,'QUALIFIED EFH'!DO$4,'HOURS&amp;CYCLES INPUT'!$E$2:$E$9999,'QUALIFIED EFH'!DO$5))</f>
        <v>0</v>
      </c>
      <c r="DP20" s="476">
        <f>IF(DP$2&lt;&gt;"",IF($C20&lt;&gt;"TBA",DP$2/114,0),SUMIFS('HOURS&amp;CYCLES INPUT'!$F$2:$F$9999,'HOURS&amp;CYCLES INPUT'!$C$2:$C$9999,'QUALIFIED EFH'!$C20,'HOURS&amp;CYCLES INPUT'!$D$2:$D$9999,'QUALIFIED EFH'!DP$4,'HOURS&amp;CYCLES INPUT'!$E$2:$E$9999,'QUALIFIED EFH'!DP$5))</f>
        <v>0</v>
      </c>
      <c r="DQ20" s="476">
        <f>IF(DQ$2&lt;&gt;"",IF($C20&lt;&gt;"TBA",DQ$2/114,0),SUMIFS('HOURS&amp;CYCLES INPUT'!$F$2:$F$9999,'HOURS&amp;CYCLES INPUT'!$C$2:$C$9999,'QUALIFIED EFH'!$C20,'HOURS&amp;CYCLES INPUT'!$D$2:$D$9999,'QUALIFIED EFH'!DQ$4,'HOURS&amp;CYCLES INPUT'!$E$2:$E$9999,'QUALIFIED EFH'!DQ$5))</f>
        <v>0</v>
      </c>
      <c r="DR20" s="476">
        <f>IF(DR$2&lt;&gt;"",IF($C20&lt;&gt;"TBA",DR$2/114,0),SUMIFS('HOURS&amp;CYCLES INPUT'!$F$2:$F$9999,'HOURS&amp;CYCLES INPUT'!$C$2:$C$9999,'QUALIFIED EFH'!$C20,'HOURS&amp;CYCLES INPUT'!$D$2:$D$9999,'QUALIFIED EFH'!DR$4,'HOURS&amp;CYCLES INPUT'!$E$2:$E$9999,'QUALIFIED EFH'!DR$5))</f>
        <v>0</v>
      </c>
      <c r="DS20" s="476">
        <f>IF(DS$2&lt;&gt;"",IF($C20&lt;&gt;"TBA",DS$2/114,0),SUMIFS('HOURS&amp;CYCLES INPUT'!$F$2:$F$9999,'HOURS&amp;CYCLES INPUT'!$C$2:$C$9999,'QUALIFIED EFH'!$C20,'HOURS&amp;CYCLES INPUT'!$D$2:$D$9999,'QUALIFIED EFH'!DS$4,'HOURS&amp;CYCLES INPUT'!$E$2:$E$9999,'QUALIFIED EFH'!DS$5))</f>
        <v>0</v>
      </c>
      <c r="DT20" s="476">
        <f>IF(DT$2&lt;&gt;"",IF($C20&lt;&gt;"TBA",DT$2/114,0),SUMIFS('HOURS&amp;CYCLES INPUT'!$F$2:$F$9999,'HOURS&amp;CYCLES INPUT'!$C$2:$C$9999,'QUALIFIED EFH'!$C20,'HOURS&amp;CYCLES INPUT'!$D$2:$D$9999,'QUALIFIED EFH'!DT$4,'HOURS&amp;CYCLES INPUT'!$E$2:$E$9999,'QUALIFIED EFH'!DT$5))</f>
        <v>0</v>
      </c>
      <c r="DU20" s="476">
        <f>IF(DU$2&lt;&gt;"",IF($C20&lt;&gt;"TBA",DU$2/114,0),SUMIFS('HOURS&amp;CYCLES INPUT'!$F$2:$F$9999,'HOURS&amp;CYCLES INPUT'!$C$2:$C$9999,'QUALIFIED EFH'!$C20,'HOURS&amp;CYCLES INPUT'!$D$2:$D$9999,'QUALIFIED EFH'!DU$4,'HOURS&amp;CYCLES INPUT'!$E$2:$E$9999,'QUALIFIED EFH'!DU$5))</f>
        <v>0</v>
      </c>
      <c r="DV20" s="476">
        <f>IF(DV$2&lt;&gt;"",IF($C20&lt;&gt;"TBA",DV$2/114,0),SUMIFS('HOURS&amp;CYCLES INPUT'!$F$2:$F$9999,'HOURS&amp;CYCLES INPUT'!$C$2:$C$9999,'QUALIFIED EFH'!$C20,'HOURS&amp;CYCLES INPUT'!$D$2:$D$9999,'QUALIFIED EFH'!DV$4,'HOURS&amp;CYCLES INPUT'!$E$2:$E$9999,'QUALIFIED EFH'!DV$5))</f>
        <v>0</v>
      </c>
      <c r="DW20" s="476">
        <f>IF(DW$2&lt;&gt;"",IF($C20&lt;&gt;"TBA",DW$2/114,0),SUMIFS('HOURS&amp;CYCLES INPUT'!$F$2:$F$9999,'HOURS&amp;CYCLES INPUT'!$C$2:$C$9999,'QUALIFIED EFH'!$C20,'HOURS&amp;CYCLES INPUT'!$D$2:$D$9999,'QUALIFIED EFH'!DW$4,'HOURS&amp;CYCLES INPUT'!$E$2:$E$9999,'QUALIFIED EFH'!DW$5))</f>
        <v>0</v>
      </c>
      <c r="DX20" s="476">
        <f>IF(DX$2&lt;&gt;"",IF($C20&lt;&gt;"TBA",DX$2/114,0),SUMIFS('HOURS&amp;CYCLES INPUT'!$F$2:$F$9999,'HOURS&amp;CYCLES INPUT'!$C$2:$C$9999,'QUALIFIED EFH'!$C20,'HOURS&amp;CYCLES INPUT'!$D$2:$D$9999,'QUALIFIED EFH'!DX$4,'HOURS&amp;CYCLES INPUT'!$E$2:$E$9999,'QUALIFIED EFH'!DX$5))</f>
        <v>0</v>
      </c>
      <c r="DY20" s="476">
        <f>IF(DY$2&lt;&gt;"",IF($C20&lt;&gt;"TBA",DY$2/114,0),SUMIFS('HOURS&amp;CYCLES INPUT'!$F$2:$F$9999,'HOURS&amp;CYCLES INPUT'!$C$2:$C$9999,'QUALIFIED EFH'!$C20,'HOURS&amp;CYCLES INPUT'!$D$2:$D$9999,'QUALIFIED EFH'!DY$4,'HOURS&amp;CYCLES INPUT'!$E$2:$E$9999,'QUALIFIED EFH'!DY$5))</f>
        <v>0</v>
      </c>
      <c r="DZ20" s="476">
        <f>IF(DZ$2&lt;&gt;"",IF($C20&lt;&gt;"TBA",DZ$2/114,0),SUMIFS('HOURS&amp;CYCLES INPUT'!$F$2:$F$9999,'HOURS&amp;CYCLES INPUT'!$C$2:$C$9999,'QUALIFIED EFH'!$C20,'HOURS&amp;CYCLES INPUT'!$D$2:$D$9999,'QUALIFIED EFH'!DZ$4,'HOURS&amp;CYCLES INPUT'!$E$2:$E$9999,'QUALIFIED EFH'!DZ$5))</f>
        <v>0</v>
      </c>
      <c r="EA20" s="476">
        <f>IF(EA$2&lt;&gt;"",IF($C20&lt;&gt;"TBA",EA$2/114,0),SUMIFS('HOURS&amp;CYCLES INPUT'!$F$2:$F$9999,'HOURS&amp;CYCLES INPUT'!$C$2:$C$9999,'QUALIFIED EFH'!$C20,'HOURS&amp;CYCLES INPUT'!$D$2:$D$9999,'QUALIFIED EFH'!EA$4,'HOURS&amp;CYCLES INPUT'!$E$2:$E$9999,'QUALIFIED EFH'!EA$5))</f>
        <v>0</v>
      </c>
      <c r="EB20" s="476">
        <f>IF(EB$2&lt;&gt;"",IF($C20&lt;&gt;"TBA",EB$2/114,0),SUMIFS('HOURS&amp;CYCLES INPUT'!$F$2:$F$9999,'HOURS&amp;CYCLES INPUT'!$C$2:$C$9999,'QUALIFIED EFH'!$C20,'HOURS&amp;CYCLES INPUT'!$D$2:$D$9999,'QUALIFIED EFH'!EB$4,'HOURS&amp;CYCLES INPUT'!$E$2:$E$9999,'QUALIFIED EFH'!EB$5))</f>
        <v>0</v>
      </c>
      <c r="EC20" s="476">
        <f>IF(EC$2&lt;&gt;"",IF($C20&lt;&gt;"TBA",EC$2/114,0),SUMIFS('HOURS&amp;CYCLES INPUT'!$F$2:$F$9999,'HOURS&amp;CYCLES INPUT'!$C$2:$C$9999,'QUALIFIED EFH'!$C20,'HOURS&amp;CYCLES INPUT'!$D$2:$D$9999,'QUALIFIED EFH'!EC$4,'HOURS&amp;CYCLES INPUT'!$E$2:$E$9999,'QUALIFIED EFH'!EC$5))</f>
        <v>0</v>
      </c>
      <c r="ED20" s="476">
        <f>IF(ED$2&lt;&gt;"",IF($C20&lt;&gt;"TBA",ED$2/114,0),SUMIFS('HOURS&amp;CYCLES INPUT'!$F$2:$F$9999,'HOURS&amp;CYCLES INPUT'!$C$2:$C$9999,'QUALIFIED EFH'!$C20,'HOURS&amp;CYCLES INPUT'!$D$2:$D$9999,'QUALIFIED EFH'!ED$4,'HOURS&amp;CYCLES INPUT'!$E$2:$E$9999,'QUALIFIED EFH'!ED$5))</f>
        <v>0</v>
      </c>
      <c r="EE20" s="476">
        <f>IF(EE$2&lt;&gt;"",IF($C20&lt;&gt;"TBA",EE$2/114,0),SUMIFS('HOURS&amp;CYCLES INPUT'!$F$2:$F$9999,'HOURS&amp;CYCLES INPUT'!$C$2:$C$9999,'QUALIFIED EFH'!$C20,'HOURS&amp;CYCLES INPUT'!$D$2:$D$9999,'QUALIFIED EFH'!EE$4,'HOURS&amp;CYCLES INPUT'!$E$2:$E$9999,'QUALIFIED EFH'!EE$5))</f>
        <v>0</v>
      </c>
      <c r="EF20" s="476">
        <f>IF(EF$2&lt;&gt;"",IF($C20&lt;&gt;"TBA",EF$2/114,0),SUMIFS('HOURS&amp;CYCLES INPUT'!$F$2:$F$9999,'HOURS&amp;CYCLES INPUT'!$C$2:$C$9999,'QUALIFIED EFH'!$C20,'HOURS&amp;CYCLES INPUT'!$D$2:$D$9999,'QUALIFIED EFH'!EF$4,'HOURS&amp;CYCLES INPUT'!$E$2:$E$9999,'QUALIFIED EFH'!EF$5))</f>
        <v>0</v>
      </c>
      <c r="EG20" s="476">
        <f>IF(EG$2&lt;&gt;"",IF($C20&lt;&gt;"TBA",EG$2/114,0),SUMIFS('HOURS&amp;CYCLES INPUT'!$F$2:$F$9999,'HOURS&amp;CYCLES INPUT'!$C$2:$C$9999,'QUALIFIED EFH'!$C20,'HOURS&amp;CYCLES INPUT'!$D$2:$D$9999,'QUALIFIED EFH'!EG$4,'HOURS&amp;CYCLES INPUT'!$E$2:$E$9999,'QUALIFIED EFH'!EG$5))</f>
        <v>0</v>
      </c>
      <c r="EH20" s="476">
        <f>IF(EH$2&lt;&gt;"",IF($C20&lt;&gt;"TBA",EH$2/114,0),SUMIFS('HOURS&amp;CYCLES INPUT'!$F$2:$F$9999,'HOURS&amp;CYCLES INPUT'!$C$2:$C$9999,'QUALIFIED EFH'!$C20,'HOURS&amp;CYCLES INPUT'!$D$2:$D$9999,'QUALIFIED EFH'!EH$4,'HOURS&amp;CYCLES INPUT'!$E$2:$E$9999,'QUALIFIED EFH'!EH$5))</f>
        <v>0</v>
      </c>
      <c r="EI20" s="476">
        <f>IF(EI$2&lt;&gt;"",IF($C20&lt;&gt;"TBA",EI$2/114,0),SUMIFS('HOURS&amp;CYCLES INPUT'!$F$2:$F$9999,'HOURS&amp;CYCLES INPUT'!$C$2:$C$9999,'QUALIFIED EFH'!$C20,'HOURS&amp;CYCLES INPUT'!$D$2:$D$9999,'QUALIFIED EFH'!EI$4,'HOURS&amp;CYCLES INPUT'!$E$2:$E$9999,'QUALIFIED EFH'!EI$5))</f>
        <v>0</v>
      </c>
      <c r="EJ20" s="476">
        <f>IF(EJ$2&lt;&gt;"",IF($C20&lt;&gt;"TBA",EJ$2/114,0),SUMIFS('HOURS&amp;CYCLES INPUT'!$F$2:$F$9999,'HOURS&amp;CYCLES INPUT'!$C$2:$C$9999,'QUALIFIED EFH'!$C20,'HOURS&amp;CYCLES INPUT'!$D$2:$D$9999,'QUALIFIED EFH'!EJ$4,'HOURS&amp;CYCLES INPUT'!$E$2:$E$9999,'QUALIFIED EFH'!EJ$5))</f>
        <v>0</v>
      </c>
      <c r="EK20" s="476">
        <f>IF(EK$2&lt;&gt;"",IF($C20&lt;&gt;"TBA",EK$2/114,0),SUMIFS('HOURS&amp;CYCLES INPUT'!$F$2:$F$9999,'HOURS&amp;CYCLES INPUT'!$C$2:$C$9999,'QUALIFIED EFH'!$C20,'HOURS&amp;CYCLES INPUT'!$D$2:$D$9999,'QUALIFIED EFH'!EK$4,'HOURS&amp;CYCLES INPUT'!$E$2:$E$9999,'QUALIFIED EFH'!EK$5))</f>
        <v>0</v>
      </c>
      <c r="EL20" s="476">
        <f>IF(EL$2&lt;&gt;"",IF($C20&lt;&gt;"TBA",EL$2/114,0),SUMIFS('HOURS&amp;CYCLES INPUT'!$F$2:$F$9999,'HOURS&amp;CYCLES INPUT'!$C$2:$C$9999,'QUALIFIED EFH'!$C20,'HOURS&amp;CYCLES INPUT'!$D$2:$D$9999,'QUALIFIED EFH'!EL$4,'HOURS&amp;CYCLES INPUT'!$E$2:$E$9999,'QUALIFIED EFH'!EL$5))</f>
        <v>0</v>
      </c>
      <c r="EM20" s="476">
        <f>IF(EM$2&lt;&gt;"",IF($C20&lt;&gt;"TBA",EM$2/114,0),SUMIFS('HOURS&amp;CYCLES INPUT'!$F$2:$F$9999,'HOURS&amp;CYCLES INPUT'!$C$2:$C$9999,'QUALIFIED EFH'!$C20,'HOURS&amp;CYCLES INPUT'!$D$2:$D$9999,'QUALIFIED EFH'!EM$4,'HOURS&amp;CYCLES INPUT'!$E$2:$E$9999,'QUALIFIED EFH'!EM$5))</f>
        <v>0</v>
      </c>
      <c r="EN20" s="476">
        <f>IF(EN$2&lt;&gt;"",IF($C20&lt;&gt;"TBA",EN$2/114,0),SUMIFS('HOURS&amp;CYCLES INPUT'!$F$2:$F$9999,'HOURS&amp;CYCLES INPUT'!$C$2:$C$9999,'QUALIFIED EFH'!$C20,'HOURS&amp;CYCLES INPUT'!$D$2:$D$9999,'QUALIFIED EFH'!EN$4,'HOURS&amp;CYCLES INPUT'!$E$2:$E$9999,'QUALIFIED EFH'!EN$5))</f>
        <v>0</v>
      </c>
      <c r="EO20" s="476">
        <f>IF(EO$2&lt;&gt;"",IF($C20&lt;&gt;"TBA",EO$2/114,0),SUMIFS('HOURS&amp;CYCLES INPUT'!$F$2:$F$9999,'HOURS&amp;CYCLES INPUT'!$C$2:$C$9999,'QUALIFIED EFH'!$C20,'HOURS&amp;CYCLES INPUT'!$D$2:$D$9999,'QUALIFIED EFH'!EO$4,'HOURS&amp;CYCLES INPUT'!$E$2:$E$9999,'QUALIFIED EFH'!EO$5))</f>
        <v>0</v>
      </c>
      <c r="EP20" s="476">
        <f>IF(EP$2&lt;&gt;"",IF($C20&lt;&gt;"TBA",EP$2/114,0),SUMIFS('HOURS&amp;CYCLES INPUT'!$F$2:$F$9999,'HOURS&amp;CYCLES INPUT'!$C$2:$C$9999,'QUALIFIED EFH'!$C20,'HOURS&amp;CYCLES INPUT'!$D$2:$D$9999,'QUALIFIED EFH'!EP$4,'HOURS&amp;CYCLES INPUT'!$E$2:$E$9999,'QUALIFIED EFH'!EP$5))</f>
        <v>0</v>
      </c>
      <c r="EQ20" s="476">
        <f>IF(EQ$2&lt;&gt;"",IF($C20&lt;&gt;"TBA",EQ$2/114,0),SUMIFS('HOURS&amp;CYCLES INPUT'!$F$2:$F$9999,'HOURS&amp;CYCLES INPUT'!$C$2:$C$9999,'QUALIFIED EFH'!$C20,'HOURS&amp;CYCLES INPUT'!$D$2:$D$9999,'QUALIFIED EFH'!EQ$4,'HOURS&amp;CYCLES INPUT'!$E$2:$E$9999,'QUALIFIED EFH'!EQ$5))</f>
        <v>0</v>
      </c>
      <c r="ER20" s="476">
        <f>IF(ER$2&lt;&gt;"",IF($C20&lt;&gt;"TBA",ER$2/114,0),SUMIFS('HOURS&amp;CYCLES INPUT'!$F$2:$F$9999,'HOURS&amp;CYCLES INPUT'!$C$2:$C$9999,'QUALIFIED EFH'!$C20,'HOURS&amp;CYCLES INPUT'!$D$2:$D$9999,'QUALIFIED EFH'!ER$4,'HOURS&amp;CYCLES INPUT'!$E$2:$E$9999,'QUALIFIED EFH'!ER$5))</f>
        <v>0</v>
      </c>
      <c r="ES20" s="476">
        <f>IF(ES$2&lt;&gt;"",IF($C20&lt;&gt;"TBA",ES$2/114,0),SUMIFS('HOURS&amp;CYCLES INPUT'!$F$2:$F$9999,'HOURS&amp;CYCLES INPUT'!$C$2:$C$9999,'QUALIFIED EFH'!$C20,'HOURS&amp;CYCLES INPUT'!$D$2:$D$9999,'QUALIFIED EFH'!ES$4,'HOURS&amp;CYCLES INPUT'!$E$2:$E$9999,'QUALIFIED EFH'!ES$5))</f>
        <v>0</v>
      </c>
      <c r="ET20" s="476">
        <f>IF(ET$2&lt;&gt;"",IF($C20&lt;&gt;"TBA",ET$2/114,0),SUMIFS('HOURS&amp;CYCLES INPUT'!$F$2:$F$9999,'HOURS&amp;CYCLES INPUT'!$C$2:$C$9999,'QUALIFIED EFH'!$C20,'HOURS&amp;CYCLES INPUT'!$D$2:$D$9999,'QUALIFIED EFH'!ET$4,'HOURS&amp;CYCLES INPUT'!$E$2:$E$9999,'QUALIFIED EFH'!ET$5))</f>
        <v>0</v>
      </c>
      <c r="EU20" s="476">
        <f>IF(EU$2&lt;&gt;"",IF($C20&lt;&gt;"TBA",EU$2/114,0),SUMIFS('HOURS&amp;CYCLES INPUT'!$F$2:$F$9999,'HOURS&amp;CYCLES INPUT'!$C$2:$C$9999,'QUALIFIED EFH'!$C20,'HOURS&amp;CYCLES INPUT'!$D$2:$D$9999,'QUALIFIED EFH'!EU$4,'HOURS&amp;CYCLES INPUT'!$E$2:$E$9999,'QUALIFIED EFH'!EU$5))</f>
        <v>0</v>
      </c>
      <c r="EV20" s="476">
        <f>IF(EV$2&lt;&gt;"",IF($C20&lt;&gt;"TBA",EV$2/114,0),SUMIFS('HOURS&amp;CYCLES INPUT'!$F$2:$F$9999,'HOURS&amp;CYCLES INPUT'!$C$2:$C$9999,'QUALIFIED EFH'!$C20,'HOURS&amp;CYCLES INPUT'!$D$2:$D$9999,'QUALIFIED EFH'!EV$4,'HOURS&amp;CYCLES INPUT'!$E$2:$E$9999,'QUALIFIED EFH'!EV$5))</f>
        <v>0</v>
      </c>
      <c r="EW20" s="476">
        <f>IF(EW$2&lt;&gt;"",IF($C20&lt;&gt;"TBA",EW$2/114,0),SUMIFS('HOURS&amp;CYCLES INPUT'!$F$2:$F$9999,'HOURS&amp;CYCLES INPUT'!$C$2:$C$9999,'QUALIFIED EFH'!$C20,'HOURS&amp;CYCLES INPUT'!$D$2:$D$9999,'QUALIFIED EFH'!EW$4,'HOURS&amp;CYCLES INPUT'!$E$2:$E$9999,'QUALIFIED EFH'!EW$5))</f>
        <v>0</v>
      </c>
      <c r="EX20" s="476">
        <f>IF(EX$2&lt;&gt;"",IF($C20&lt;&gt;"TBA",EX$2/114,0),SUMIFS('HOURS&amp;CYCLES INPUT'!$F$2:$F$9999,'HOURS&amp;CYCLES INPUT'!$C$2:$C$9999,'QUALIFIED EFH'!$C20,'HOURS&amp;CYCLES INPUT'!$D$2:$D$9999,'QUALIFIED EFH'!EX$4,'HOURS&amp;CYCLES INPUT'!$E$2:$E$9999,'QUALIFIED EFH'!EX$5))</f>
        <v>0</v>
      </c>
      <c r="EY20" s="476">
        <f>IF(EY$2&lt;&gt;"",IF($C20&lt;&gt;"TBA",EY$2/114,0),SUMIFS('HOURS&amp;CYCLES INPUT'!$F$2:$F$9999,'HOURS&amp;CYCLES INPUT'!$C$2:$C$9999,'QUALIFIED EFH'!$C20,'HOURS&amp;CYCLES INPUT'!$D$2:$D$9999,'QUALIFIED EFH'!EY$4,'HOURS&amp;CYCLES INPUT'!$E$2:$E$9999,'QUALIFIED EFH'!EY$5))</f>
        <v>0</v>
      </c>
      <c r="EZ20" s="476">
        <f>IF(EZ$2&lt;&gt;"",IF($C20&lt;&gt;"TBA",EZ$2/114,0),SUMIFS('HOURS&amp;CYCLES INPUT'!$F$2:$F$9999,'HOURS&amp;CYCLES INPUT'!$C$2:$C$9999,'QUALIFIED EFH'!$C20,'HOURS&amp;CYCLES INPUT'!$D$2:$D$9999,'QUALIFIED EFH'!EZ$4,'HOURS&amp;CYCLES INPUT'!$E$2:$E$9999,'QUALIFIED EFH'!EZ$5))</f>
        <v>0</v>
      </c>
      <c r="FA20" s="476">
        <f>IF(FA$2&lt;&gt;"",IF($C20&lt;&gt;"TBA",FA$2/114,0),SUMIFS('HOURS&amp;CYCLES INPUT'!$F$2:$F$9999,'HOURS&amp;CYCLES INPUT'!$C$2:$C$9999,'QUALIFIED EFH'!$C20,'HOURS&amp;CYCLES INPUT'!$D$2:$D$9999,'QUALIFIED EFH'!FA$4,'HOURS&amp;CYCLES INPUT'!$E$2:$E$9999,'QUALIFIED EFH'!FA$5))</f>
        <v>0</v>
      </c>
      <c r="FB20" s="476">
        <f>IF(FB$2&lt;&gt;"",IF($C20&lt;&gt;"TBA",FB$2/114,0),SUMIFS('HOURS&amp;CYCLES INPUT'!$F$2:$F$9999,'HOURS&amp;CYCLES INPUT'!$C$2:$C$9999,'QUALIFIED EFH'!$C20,'HOURS&amp;CYCLES INPUT'!$D$2:$D$9999,'QUALIFIED EFH'!FB$4,'HOURS&amp;CYCLES INPUT'!$E$2:$E$9999,'QUALIFIED EFH'!FB$5))</f>
        <v>0</v>
      </c>
      <c r="FC20" s="476">
        <f>IF(FC$2&lt;&gt;"",IF($C20&lt;&gt;"TBA",FC$2/114,0),SUMIFS('HOURS&amp;CYCLES INPUT'!$F$2:$F$9999,'HOURS&amp;CYCLES INPUT'!$C$2:$C$9999,'QUALIFIED EFH'!$C20,'HOURS&amp;CYCLES INPUT'!$D$2:$D$9999,'QUALIFIED EFH'!FC$4,'HOURS&amp;CYCLES INPUT'!$E$2:$E$9999,'QUALIFIED EFH'!FC$5))</f>
        <v>0</v>
      </c>
      <c r="FD20" s="476">
        <f>IF(FD$2&lt;&gt;"",IF($C20&lt;&gt;"TBA",FD$2/114,0),SUMIFS('HOURS&amp;CYCLES INPUT'!$F$2:$F$9999,'HOURS&amp;CYCLES INPUT'!$C$2:$C$9999,'QUALIFIED EFH'!$C20,'HOURS&amp;CYCLES INPUT'!$D$2:$D$9999,'QUALIFIED EFH'!FD$4,'HOURS&amp;CYCLES INPUT'!$E$2:$E$9999,'QUALIFIED EFH'!FD$5))</f>
        <v>0</v>
      </c>
      <c r="FE20" s="476">
        <f>IF(FE$2&lt;&gt;"",IF($C20&lt;&gt;"TBA",FE$2/114,0),SUMIFS('HOURS&amp;CYCLES INPUT'!$F$2:$F$9999,'HOURS&amp;CYCLES INPUT'!$C$2:$C$9999,'QUALIFIED EFH'!$C20,'HOURS&amp;CYCLES INPUT'!$D$2:$D$9999,'QUALIFIED EFH'!FE$4,'HOURS&amp;CYCLES INPUT'!$E$2:$E$9999,'QUALIFIED EFH'!FE$5))</f>
        <v>0</v>
      </c>
      <c r="FF20" s="476">
        <f>IF(FF$2&lt;&gt;"",IF($C20&lt;&gt;"TBA",FF$2/114,0),SUMIFS('HOURS&amp;CYCLES INPUT'!$F$2:$F$9999,'HOURS&amp;CYCLES INPUT'!$C$2:$C$9999,'QUALIFIED EFH'!$C20,'HOURS&amp;CYCLES INPUT'!$D$2:$D$9999,'QUALIFIED EFH'!FF$4,'HOURS&amp;CYCLES INPUT'!$E$2:$E$9999,'QUALIFIED EFH'!FF$5))</f>
        <v>0</v>
      </c>
      <c r="FG20" s="476">
        <f>IF(FG$2&lt;&gt;"",IF($C20&lt;&gt;"TBA",FG$2/114,0),SUMIFS('HOURS&amp;CYCLES INPUT'!$F$2:$F$9999,'HOURS&amp;CYCLES INPUT'!$C$2:$C$9999,'QUALIFIED EFH'!$C20,'HOURS&amp;CYCLES INPUT'!$D$2:$D$9999,'QUALIFIED EFH'!FG$4,'HOURS&amp;CYCLES INPUT'!$E$2:$E$9999,'QUALIFIED EFH'!FG$5))</f>
        <v>0</v>
      </c>
      <c r="FH20" s="476">
        <f>IF(FH$2&lt;&gt;"",IF($C20&lt;&gt;"TBA",FH$2/114,0),SUMIFS('HOURS&amp;CYCLES INPUT'!$F$2:$F$9999,'HOURS&amp;CYCLES INPUT'!$C$2:$C$9999,'QUALIFIED EFH'!$C20,'HOURS&amp;CYCLES INPUT'!$D$2:$D$9999,'QUALIFIED EFH'!FH$4,'HOURS&amp;CYCLES INPUT'!$E$2:$E$9999,'QUALIFIED EFH'!FH$5))</f>
        <v>0</v>
      </c>
      <c r="FI20" s="476">
        <f>IF(FI$2&lt;&gt;"",IF($C20&lt;&gt;"TBA",FI$2/114,0),SUMIFS('HOURS&amp;CYCLES INPUT'!$F$2:$F$9999,'HOURS&amp;CYCLES INPUT'!$C$2:$C$9999,'QUALIFIED EFH'!$C20,'HOURS&amp;CYCLES INPUT'!$D$2:$D$9999,'QUALIFIED EFH'!FI$4,'HOURS&amp;CYCLES INPUT'!$E$2:$E$9999,'QUALIFIED EFH'!FI$5))</f>
        <v>0</v>
      </c>
      <c r="FJ20" s="476">
        <f>IF(FJ$2&lt;&gt;"",IF($C20&lt;&gt;"TBA",FJ$2/114,0),SUMIFS('HOURS&amp;CYCLES INPUT'!$F$2:$F$9999,'HOURS&amp;CYCLES INPUT'!$C$2:$C$9999,'QUALIFIED EFH'!$C20,'HOURS&amp;CYCLES INPUT'!$D$2:$D$9999,'QUALIFIED EFH'!FJ$4,'HOURS&amp;CYCLES INPUT'!$E$2:$E$9999,'QUALIFIED EFH'!FJ$5))</f>
        <v>0</v>
      </c>
      <c r="FK20" s="476">
        <f>IF(FK$2&lt;&gt;"",IF($C20&lt;&gt;"TBA",FK$2/114,0),SUMIFS('HOURS&amp;CYCLES INPUT'!$F$2:$F$9999,'HOURS&amp;CYCLES INPUT'!$C$2:$C$9999,'QUALIFIED EFH'!$C20,'HOURS&amp;CYCLES INPUT'!$D$2:$D$9999,'QUALIFIED EFH'!FK$4,'HOURS&amp;CYCLES INPUT'!$E$2:$E$9999,'QUALIFIED EFH'!FK$5))</f>
        <v>0</v>
      </c>
      <c r="FL20" s="476">
        <f>IF(FL$2&lt;&gt;"",IF($C20&lt;&gt;"TBA",FL$2/114,0),SUMIFS('HOURS&amp;CYCLES INPUT'!$F$2:$F$9999,'HOURS&amp;CYCLES INPUT'!$C$2:$C$9999,'QUALIFIED EFH'!$C20,'HOURS&amp;CYCLES INPUT'!$D$2:$D$9999,'QUALIFIED EFH'!FL$4,'HOURS&amp;CYCLES INPUT'!$E$2:$E$9999,'QUALIFIED EFH'!FL$5))</f>
        <v>0</v>
      </c>
      <c r="FM20" s="476">
        <f>IF(FM$2&lt;&gt;"",IF($C20&lt;&gt;"TBA",FM$2/114,0),SUMIFS('HOURS&amp;CYCLES INPUT'!$F$2:$F$9999,'HOURS&amp;CYCLES INPUT'!$C$2:$C$9999,'QUALIFIED EFH'!$C20,'HOURS&amp;CYCLES INPUT'!$D$2:$D$9999,'QUALIFIED EFH'!FM$4,'HOURS&amp;CYCLES INPUT'!$E$2:$E$9999,'QUALIFIED EFH'!FM$5))</f>
        <v>0</v>
      </c>
      <c r="FN20" s="476">
        <f>IF(FN$2&lt;&gt;"",IF($C20&lt;&gt;"TBA",FN$2/114,0),SUMIFS('HOURS&amp;CYCLES INPUT'!$F$2:$F$9999,'HOURS&amp;CYCLES INPUT'!$C$2:$C$9999,'QUALIFIED EFH'!$C20,'HOURS&amp;CYCLES INPUT'!$D$2:$D$9999,'QUALIFIED EFH'!FN$4,'HOURS&amp;CYCLES INPUT'!$E$2:$E$9999,'QUALIFIED EFH'!FN$5))</f>
        <v>0</v>
      </c>
      <c r="FO20" s="476">
        <f>IF(FO$2&lt;&gt;"",IF($C20&lt;&gt;"TBA",FO$2/114,0),SUMIFS('HOURS&amp;CYCLES INPUT'!$F$2:$F$9999,'HOURS&amp;CYCLES INPUT'!$C$2:$C$9999,'QUALIFIED EFH'!$C20,'HOURS&amp;CYCLES INPUT'!$D$2:$D$9999,'QUALIFIED EFH'!FO$4,'HOURS&amp;CYCLES INPUT'!$E$2:$E$9999,'QUALIFIED EFH'!FO$5))</f>
        <v>0</v>
      </c>
      <c r="FP20" s="476">
        <f>IF(FP$2&lt;&gt;"",IF($C20&lt;&gt;"TBA",FP$2/114,0),SUMIFS('HOURS&amp;CYCLES INPUT'!$F$2:$F$9999,'HOURS&amp;CYCLES INPUT'!$C$2:$C$9999,'QUALIFIED EFH'!$C20,'HOURS&amp;CYCLES INPUT'!$D$2:$D$9999,'QUALIFIED EFH'!FP$4,'HOURS&amp;CYCLES INPUT'!$E$2:$E$9999,'QUALIFIED EFH'!FP$5))</f>
        <v>0</v>
      </c>
      <c r="FQ20" s="476">
        <f>IF(FQ$2&lt;&gt;"",IF($C20&lt;&gt;"TBA",FQ$2/114,0),SUMIFS('HOURS&amp;CYCLES INPUT'!$F$2:$F$9999,'HOURS&amp;CYCLES INPUT'!$C$2:$C$9999,'QUALIFIED EFH'!$C20,'HOURS&amp;CYCLES INPUT'!$D$2:$D$9999,'QUALIFIED EFH'!FQ$4,'HOURS&amp;CYCLES INPUT'!$E$2:$E$9999,'QUALIFIED EFH'!FQ$5))</f>
        <v>0</v>
      </c>
      <c r="FR20" s="476">
        <f>IF(FR$2&lt;&gt;"",IF($C20&lt;&gt;"TBA",FR$2/114,0),SUMIFS('HOURS&amp;CYCLES INPUT'!$F$2:$F$9999,'HOURS&amp;CYCLES INPUT'!$C$2:$C$9999,'QUALIFIED EFH'!$C20,'HOURS&amp;CYCLES INPUT'!$D$2:$D$9999,'QUALIFIED EFH'!FR$4,'HOURS&amp;CYCLES INPUT'!$E$2:$E$9999,'QUALIFIED EFH'!FR$5))</f>
        <v>0</v>
      </c>
      <c r="FS20" s="476">
        <f>IF(FS$2&lt;&gt;"",IF($C20&lt;&gt;"TBA",FS$2/114,0),SUMIFS('HOURS&amp;CYCLES INPUT'!$F$2:$F$9999,'HOURS&amp;CYCLES INPUT'!$C$2:$C$9999,'QUALIFIED EFH'!$C20,'HOURS&amp;CYCLES INPUT'!$D$2:$D$9999,'QUALIFIED EFH'!FS$4,'HOURS&amp;CYCLES INPUT'!$E$2:$E$9999,'QUALIFIED EFH'!FS$5))</f>
        <v>0</v>
      </c>
      <c r="FT20" s="476">
        <f>IF(FT$2&lt;&gt;"",IF($C20&lt;&gt;"TBA",FT$2/114,0),SUMIFS('HOURS&amp;CYCLES INPUT'!$F$2:$F$9999,'HOURS&amp;CYCLES INPUT'!$C$2:$C$9999,'QUALIFIED EFH'!$C20,'HOURS&amp;CYCLES INPUT'!$D$2:$D$9999,'QUALIFIED EFH'!FT$4,'HOURS&amp;CYCLES INPUT'!$E$2:$E$9999,'QUALIFIED EFH'!FT$5))</f>
        <v>0</v>
      </c>
      <c r="FU20" s="476">
        <f>IF(FU$2&lt;&gt;"",IF($C20&lt;&gt;"TBA",FU$2/114,0),SUMIFS('HOURS&amp;CYCLES INPUT'!$F$2:$F$9999,'HOURS&amp;CYCLES INPUT'!$C$2:$C$9999,'QUALIFIED EFH'!$C20,'HOURS&amp;CYCLES INPUT'!$D$2:$D$9999,'QUALIFIED EFH'!FU$4,'HOURS&amp;CYCLES INPUT'!$E$2:$E$9999,'QUALIFIED EFH'!FU$5))</f>
        <v>0</v>
      </c>
      <c r="FV20" s="476">
        <f>IF(FV$2&lt;&gt;"",IF($C20&lt;&gt;"TBA",FV$2/114,0),SUMIFS('HOURS&amp;CYCLES INPUT'!$F$2:$F$9999,'HOURS&amp;CYCLES INPUT'!$C$2:$C$9999,'QUALIFIED EFH'!$C20,'HOURS&amp;CYCLES INPUT'!$D$2:$D$9999,'QUALIFIED EFH'!FV$4,'HOURS&amp;CYCLES INPUT'!$E$2:$E$9999,'QUALIFIED EFH'!FV$5))</f>
        <v>0</v>
      </c>
      <c r="FW20" s="476">
        <f>IF(FW$2&lt;&gt;"",IF($C20&lt;&gt;"TBA",FW$2/114,0),SUMIFS('HOURS&amp;CYCLES INPUT'!$F$2:$F$9999,'HOURS&amp;CYCLES INPUT'!$C$2:$C$9999,'QUALIFIED EFH'!$C20,'HOURS&amp;CYCLES INPUT'!$D$2:$D$9999,'QUALIFIED EFH'!FW$4,'HOURS&amp;CYCLES INPUT'!$E$2:$E$9999,'QUALIFIED EFH'!FW$5))</f>
        <v>0</v>
      </c>
      <c r="FX20" s="476">
        <f>IF(FX$2&lt;&gt;"",IF($C20&lt;&gt;"TBA",FX$2/114,0),SUMIFS('HOURS&amp;CYCLES INPUT'!$F$2:$F$9999,'HOURS&amp;CYCLES INPUT'!$C$2:$C$9999,'QUALIFIED EFH'!$C20,'HOURS&amp;CYCLES INPUT'!$D$2:$D$9999,'QUALIFIED EFH'!FX$4,'HOURS&amp;CYCLES INPUT'!$E$2:$E$9999,'QUALIFIED EFH'!FX$5))</f>
        <v>0</v>
      </c>
      <c r="FY20" s="476">
        <f>IF(FY$2&lt;&gt;"",IF($C20&lt;&gt;"TBA",FY$2/114,0),SUMIFS('HOURS&amp;CYCLES INPUT'!$F$2:$F$9999,'HOURS&amp;CYCLES INPUT'!$C$2:$C$9999,'QUALIFIED EFH'!$C20,'HOURS&amp;CYCLES INPUT'!$D$2:$D$9999,'QUALIFIED EFH'!FY$4,'HOURS&amp;CYCLES INPUT'!$E$2:$E$9999,'QUALIFIED EFH'!FY$5))</f>
        <v>0</v>
      </c>
      <c r="FZ20" s="476">
        <f>IF(FZ$2&lt;&gt;"",IF($C20&lt;&gt;"TBA",FZ$2/114,0),SUMIFS('HOURS&amp;CYCLES INPUT'!$F$2:$F$9999,'HOURS&amp;CYCLES INPUT'!$C$2:$C$9999,'QUALIFIED EFH'!$C20,'HOURS&amp;CYCLES INPUT'!$D$2:$D$9999,'QUALIFIED EFH'!FZ$4,'HOURS&amp;CYCLES INPUT'!$E$2:$E$9999,'QUALIFIED EFH'!FZ$5))</f>
        <v>0</v>
      </c>
      <c r="GA20" s="476">
        <f>IF(GA$2&lt;&gt;"",IF($C20&lt;&gt;"TBA",GA$2/114,0),SUMIFS('HOURS&amp;CYCLES INPUT'!$F$2:$F$9999,'HOURS&amp;CYCLES INPUT'!$C$2:$C$9999,'QUALIFIED EFH'!$C20,'HOURS&amp;CYCLES INPUT'!$D$2:$D$9999,'QUALIFIED EFH'!GA$4,'HOURS&amp;CYCLES INPUT'!$E$2:$E$9999,'QUALIFIED EFH'!GA$5))</f>
        <v>0</v>
      </c>
      <c r="GB20" s="476">
        <f>IF(GB$2&lt;&gt;"",IF($C20&lt;&gt;"TBA",GB$2/114,0),SUMIFS('HOURS&amp;CYCLES INPUT'!$F$2:$F$9999,'HOURS&amp;CYCLES INPUT'!$C$2:$C$9999,'QUALIFIED EFH'!$C20,'HOURS&amp;CYCLES INPUT'!$D$2:$D$9999,'QUALIFIED EFH'!GB$4,'HOURS&amp;CYCLES INPUT'!$E$2:$E$9999,'QUALIFIED EFH'!GB$5))</f>
        <v>0</v>
      </c>
    </row>
    <row r="21" spans="3:184" x14ac:dyDescent="0.35">
      <c r="C21" s="472">
        <f>'QUALIFIED ENGINES'!D22</f>
        <v>91425</v>
      </c>
      <c r="D21" s="476">
        <f>IF(D$2&lt;&gt;"",IF($C21&lt;&gt;"TBA",D$2/114,0),SUMIFS('HOURS&amp;CYCLES INPUT'!$F$2:$F$9999,'HOURS&amp;CYCLES INPUT'!$C$2:$C$9999,'QUALIFIED EFH'!$C21,'HOURS&amp;CYCLES INPUT'!$D$2:$D$9999,'QUALIFIED EFH'!D$4,'HOURS&amp;CYCLES INPUT'!$E$2:$E$9999,'QUALIFIED EFH'!D$5))</f>
        <v>0</v>
      </c>
      <c r="E21" s="476">
        <f>IF(E$2&lt;&gt;"",IF($C21&lt;&gt;"TBA",E$2/114,0),SUMIFS('HOURS&amp;CYCLES INPUT'!$F$2:$F$9999,'HOURS&amp;CYCLES INPUT'!$C$2:$C$9999,'QUALIFIED EFH'!$C21,'HOURS&amp;CYCLES INPUT'!$D$2:$D$9999,'QUALIFIED EFH'!E$4,'HOURS&amp;CYCLES INPUT'!$E$2:$E$9999,'QUALIFIED EFH'!E$5))</f>
        <v>0</v>
      </c>
      <c r="F21" s="476">
        <f>IF(F$2&lt;&gt;"",IF($C21&lt;&gt;"TBA",F$2/114,0),SUMIFS('HOURS&amp;CYCLES INPUT'!$F$2:$F$9999,'HOURS&amp;CYCLES INPUT'!$C$2:$C$9999,'QUALIFIED EFH'!$C21,'HOURS&amp;CYCLES INPUT'!$D$2:$D$9999,'QUALIFIED EFH'!F$4,'HOURS&amp;CYCLES INPUT'!$E$2:$E$9999,'QUALIFIED EFH'!F$5))</f>
        <v>0</v>
      </c>
      <c r="G21" s="476">
        <f>IF(G$2&lt;&gt;"",IF($C21&lt;&gt;"TBA",G$2/114,0),SUMIFS('HOURS&amp;CYCLES INPUT'!$F$2:$F$9999,'HOURS&amp;CYCLES INPUT'!$C$2:$C$9999,'QUALIFIED EFH'!$C21,'HOURS&amp;CYCLES INPUT'!$D$2:$D$9999,'QUALIFIED EFH'!G$4,'HOURS&amp;CYCLES INPUT'!$E$2:$E$9999,'QUALIFIED EFH'!G$5))</f>
        <v>17.940000000000001</v>
      </c>
      <c r="H21" s="476">
        <f>IF(H$2&lt;&gt;"",IF($C21&lt;&gt;"TBA",H$2/114,0),SUMIFS('HOURS&amp;CYCLES INPUT'!$F$2:$F$9999,'HOURS&amp;CYCLES INPUT'!$C$2:$C$9999,'QUALIFIED EFH'!$C21,'HOURS&amp;CYCLES INPUT'!$D$2:$D$9999,'QUALIFIED EFH'!H$4,'HOURS&amp;CYCLES INPUT'!$E$2:$E$9999,'QUALIFIED EFH'!H$5))</f>
        <v>339.28</v>
      </c>
      <c r="I21" s="476">
        <f>IF(I$2&lt;&gt;"",IF($C21&lt;&gt;"TBA",I$2/114,0),SUMIFS('HOURS&amp;CYCLES INPUT'!$F$2:$F$9999,'HOURS&amp;CYCLES INPUT'!$C$2:$C$9999,'QUALIFIED EFH'!$C21,'HOURS&amp;CYCLES INPUT'!$D$2:$D$9999,'QUALIFIED EFH'!I$4,'HOURS&amp;CYCLES INPUT'!$E$2:$E$9999,'QUALIFIED EFH'!I$5))</f>
        <v>244.67</v>
      </c>
      <c r="J21" s="476">
        <f>IF(J$2&lt;&gt;"",IF($C21&lt;&gt;"TBA",J$2/114,0),SUMIFS('HOURS&amp;CYCLES INPUT'!$F$2:$F$9999,'HOURS&amp;CYCLES INPUT'!$C$2:$C$9999,'QUALIFIED EFH'!$C21,'HOURS&amp;CYCLES INPUT'!$D$2:$D$9999,'QUALIFIED EFH'!J$4,'HOURS&amp;CYCLES INPUT'!$E$2:$E$9999,'QUALIFIED EFH'!J$5))</f>
        <v>223.35</v>
      </c>
      <c r="K21" s="476">
        <f>IF(K$2&lt;&gt;"",IF($C21&lt;&gt;"TBA",K$2/114,0),SUMIFS('HOURS&amp;CYCLES INPUT'!$F$2:$F$9999,'HOURS&amp;CYCLES INPUT'!$C$2:$C$9999,'QUALIFIED EFH'!$C21,'HOURS&amp;CYCLES INPUT'!$D$2:$D$9999,'QUALIFIED EFH'!K$4,'HOURS&amp;CYCLES INPUT'!$E$2:$E$9999,'QUALIFIED EFH'!K$5))</f>
        <v>313.95999999999998</v>
      </c>
      <c r="L21" s="476">
        <f>IF(L$2&lt;&gt;"",IF($C21&lt;&gt;"TBA",L$2/114,0),SUMIFS('HOURS&amp;CYCLES INPUT'!$F$2:$F$9999,'HOURS&amp;CYCLES INPUT'!$C$2:$C$9999,'QUALIFIED EFH'!$C21,'HOURS&amp;CYCLES INPUT'!$D$2:$D$9999,'QUALIFIED EFH'!L$4,'HOURS&amp;CYCLES INPUT'!$E$2:$E$9999,'QUALIFIED EFH'!L$5))</f>
        <v>363</v>
      </c>
      <c r="M21" s="476">
        <f>IF(M$2&lt;&gt;"",IF($C21&lt;&gt;"TBA",M$2/114,0),SUMIFS('HOURS&amp;CYCLES INPUT'!$F$2:$F$9999,'HOURS&amp;CYCLES INPUT'!$C$2:$C$9999,'QUALIFIED EFH'!$C21,'HOURS&amp;CYCLES INPUT'!$D$2:$D$9999,'QUALIFIED EFH'!M$4,'HOURS&amp;CYCLES INPUT'!$E$2:$E$9999,'QUALIFIED EFH'!M$5))</f>
        <v>277.19</v>
      </c>
      <c r="N21" s="476">
        <f>IF(N$2&lt;&gt;"",IF($C21&lt;&gt;"TBA",N$2/114,0),SUMIFS('HOURS&amp;CYCLES INPUT'!$F$2:$F$9999,'HOURS&amp;CYCLES INPUT'!$C$2:$C$9999,'QUALIFIED EFH'!$C21,'HOURS&amp;CYCLES INPUT'!$D$2:$D$9999,'QUALIFIED EFH'!N$4,'HOURS&amp;CYCLES INPUT'!$E$2:$E$9999,'QUALIFIED EFH'!N$5))</f>
        <v>329.05</v>
      </c>
      <c r="O21" s="476">
        <f>IF(O$2&lt;&gt;"",IF($C21&lt;&gt;"TBA",O$2/114,0),SUMIFS('HOURS&amp;CYCLES INPUT'!$F$2:$F$9999,'HOURS&amp;CYCLES INPUT'!$C$2:$C$9999,'QUALIFIED EFH'!$C21,'HOURS&amp;CYCLES INPUT'!$D$2:$D$9999,'QUALIFIED EFH'!O$4,'HOURS&amp;CYCLES INPUT'!$E$2:$E$9999,'QUALIFIED EFH'!O$5))</f>
        <v>318.44</v>
      </c>
      <c r="P21" s="476">
        <f>IF(P$2&lt;&gt;"",IF($C21&lt;&gt;"TBA",P$2/114,0),SUMIFS('HOURS&amp;CYCLES INPUT'!$F$2:$F$9999,'HOURS&amp;CYCLES INPUT'!$C$2:$C$9999,'QUALIFIED EFH'!$C21,'HOURS&amp;CYCLES INPUT'!$D$2:$D$9999,'QUALIFIED EFH'!P$4,'HOURS&amp;CYCLES INPUT'!$E$2:$E$9999,'QUALIFIED EFH'!P$5))</f>
        <v>412</v>
      </c>
      <c r="Q21" s="476">
        <f>IF(Q$2&lt;&gt;"",IF($C21&lt;&gt;"TBA",Q$2/114,0),SUMIFS('HOURS&amp;CYCLES INPUT'!$F$2:$F$9999,'HOURS&amp;CYCLES INPUT'!$C$2:$C$9999,'QUALIFIED EFH'!$C21,'HOURS&amp;CYCLES INPUT'!$D$2:$D$9999,'QUALIFIED EFH'!Q$4,'HOURS&amp;CYCLES INPUT'!$E$2:$E$9999,'QUALIFIED EFH'!Q$5))</f>
        <v>348.62</v>
      </c>
      <c r="R21" s="476">
        <f>IF(R$1&lt;&gt;"",IF($C21&lt;&gt;"TBA",R$1/114,0),SUMIFS('HOURS&amp;CYCLES INPUT'!$F$2:$F$9999,'HOURS&amp;CYCLES INPUT'!$C$2:$C$9999,'QUALIFIED EFH'!$C21,'HOURS&amp;CYCLES INPUT'!$D$2:$D$9999,'QUALIFIED EFH'!R$4,'HOURS&amp;CYCLES INPUT'!$E$2:$E$9999,'QUALIFIED EFH'!R$5))</f>
        <v>0</v>
      </c>
      <c r="S21" s="476">
        <f>IF(S$2&lt;&gt;"",IF($C21&lt;&gt;"TBA",S$2/114,0),SUMIFS('HOURS&amp;CYCLES INPUT'!$F$2:$F$9999,'HOURS&amp;CYCLES INPUT'!$C$2:$C$9999,'QUALIFIED EFH'!$C21,'HOURS&amp;CYCLES INPUT'!$D$2:$D$9999,'QUALIFIED EFH'!S$4,'HOURS&amp;CYCLES INPUT'!$E$2:$E$9999,'QUALIFIED EFH'!S$5))</f>
        <v>355.15</v>
      </c>
      <c r="T21" s="476">
        <f>IF(T$2&lt;&gt;"",IF($C21&lt;&gt;"TBA",T$2/114,0),SUMIFS('HOURS&amp;CYCLES INPUT'!$F$2:$F$9999,'HOURS&amp;CYCLES INPUT'!$C$2:$C$9999,'QUALIFIED EFH'!$C21,'HOURS&amp;CYCLES INPUT'!$D$2:$D$9999,'QUALIFIED EFH'!T$4,'HOURS&amp;CYCLES INPUT'!$E$2:$E$9999,'QUALIFIED EFH'!T$5))</f>
        <v>354.43</v>
      </c>
      <c r="U21" s="476">
        <f>IF(U$2&lt;&gt;"",IF($C21&lt;&gt;"TBA",U$2/114,0),SUMIFS('HOURS&amp;CYCLES INPUT'!$F$2:$F$9999,'HOURS&amp;CYCLES INPUT'!$C$2:$C$9999,'QUALIFIED EFH'!$C21,'HOURS&amp;CYCLES INPUT'!$D$2:$D$9999,'QUALIFIED EFH'!U$4,'HOURS&amp;CYCLES INPUT'!$E$2:$E$9999,'QUALIFIED EFH'!U$5))</f>
        <v>313.42</v>
      </c>
      <c r="V21" s="476">
        <f>IF(V$2&lt;&gt;"",IF($C21&lt;&gt;"TBA",V$2/114,0),SUMIFS('HOURS&amp;CYCLES INPUT'!$F$2:$F$9999,'HOURS&amp;CYCLES INPUT'!$C$2:$C$9999,'QUALIFIED EFH'!$C21,'HOURS&amp;CYCLES INPUT'!$D$2:$D$9999,'QUALIFIED EFH'!V$4,'HOURS&amp;CYCLES INPUT'!$E$2:$E$9999,'QUALIFIED EFH'!V$5))</f>
        <v>285.23</v>
      </c>
      <c r="W21" s="476">
        <f>IF(W$2&lt;&gt;"",IF($C21&lt;&gt;"TBA",W$2/114,0),SUMIFS('HOURS&amp;CYCLES INPUT'!$F$2:$F$9999,'HOURS&amp;CYCLES INPUT'!$C$2:$C$9999,'QUALIFIED EFH'!$C21,'HOURS&amp;CYCLES INPUT'!$D$2:$D$9999,'QUALIFIED EFH'!W$4,'HOURS&amp;CYCLES INPUT'!$E$2:$E$9999,'QUALIFIED EFH'!W$5))</f>
        <v>402.4</v>
      </c>
      <c r="X21" s="476">
        <f>IF(X$2&lt;&gt;"",IF($C21&lt;&gt;"TBA",X$2/114,0),SUMIFS('HOURS&amp;CYCLES INPUT'!$F$2:$F$9999,'HOURS&amp;CYCLES INPUT'!$C$2:$C$9999,'QUALIFIED EFH'!$C21,'HOURS&amp;CYCLES INPUT'!$D$2:$D$9999,'QUALIFIED EFH'!X$4,'HOURS&amp;CYCLES INPUT'!$E$2:$E$9999,'QUALIFIED EFH'!X$5))</f>
        <v>382</v>
      </c>
      <c r="Y21" s="476">
        <f>IF(Y$2&lt;&gt;"",IF($C21&lt;&gt;"TBA",Y$2/114,0),SUMIFS('HOURS&amp;CYCLES INPUT'!$F$2:$F$9999,'HOURS&amp;CYCLES INPUT'!$C$2:$C$9999,'QUALIFIED EFH'!$C21,'HOURS&amp;CYCLES INPUT'!$D$2:$D$9999,'QUALIFIED EFH'!Y$4,'HOURS&amp;CYCLES INPUT'!$E$2:$E$9999,'QUALIFIED EFH'!Y$5))</f>
        <v>334.13</v>
      </c>
      <c r="Z21" s="476">
        <f>IF(Z$2&lt;&gt;"",IF($C21&lt;&gt;"TBA",Z$2/114,0),SUMIFS('HOURS&amp;CYCLES INPUT'!$F$2:$F$9999,'HOURS&amp;CYCLES INPUT'!$C$2:$C$9999,'QUALIFIED EFH'!$C21,'HOURS&amp;CYCLES INPUT'!$D$2:$D$9999,'QUALIFIED EFH'!Z$4,'HOURS&amp;CYCLES INPUT'!$E$2:$E$9999,'QUALIFIED EFH'!Z$5))</f>
        <v>386.14</v>
      </c>
      <c r="AA21" s="476">
        <f>IF(AA$2&lt;&gt;"",IF($C21&lt;&gt;"TBA",AA$2/114,0),SUMIFS('HOURS&amp;CYCLES INPUT'!$F$2:$F$9999,'HOURS&amp;CYCLES INPUT'!$C$2:$C$9999,'QUALIFIED EFH'!$C21,'HOURS&amp;CYCLES INPUT'!$D$2:$D$9999,'QUALIFIED EFH'!AA$4,'HOURS&amp;CYCLES INPUT'!$E$2:$E$9999,'QUALIFIED EFH'!AA$5))</f>
        <v>311.64999999999998</v>
      </c>
      <c r="AB21" s="476">
        <f>IF(AB$2&lt;&gt;"",IF($C21&lt;&gt;"TBA",AB$2/114,0),SUMIFS('HOURS&amp;CYCLES INPUT'!$F$2:$F$9999,'HOURS&amp;CYCLES INPUT'!$C$2:$C$9999,'QUALIFIED EFH'!$C21,'HOURS&amp;CYCLES INPUT'!$D$2:$D$9999,'QUALIFIED EFH'!AB$4,'HOURS&amp;CYCLES INPUT'!$E$2:$E$9999,'QUALIFIED EFH'!AB$5))</f>
        <v>359.58</v>
      </c>
      <c r="AC21" s="476">
        <f>IF(AC$2&lt;&gt;"",IF($C21&lt;&gt;"TBA",AC$2/114,0),SUMIFS('HOURS&amp;CYCLES INPUT'!$F$2:$F$9999,'HOURS&amp;CYCLES INPUT'!$C$2:$C$9999,'QUALIFIED EFH'!$C21,'HOURS&amp;CYCLES INPUT'!$D$2:$D$9999,'QUALIFIED EFH'!AC$4,'HOURS&amp;CYCLES INPUT'!$E$2:$E$9999,'QUALIFIED EFH'!AC$5))</f>
        <v>357.33</v>
      </c>
      <c r="AD21" s="476">
        <f>IF(AD$2&lt;&gt;"",IF($C21&lt;&gt;"TBA",AD$2/114,0),SUMIFS('HOURS&amp;CYCLES INPUT'!$F$2:$F$9999,'HOURS&amp;CYCLES INPUT'!$C$2:$C$9999,'QUALIFIED EFH'!$C21,'HOURS&amp;CYCLES INPUT'!$D$2:$D$9999,'QUALIFIED EFH'!AD$4,'HOURS&amp;CYCLES INPUT'!$E$2:$E$9999,'QUALIFIED EFH'!AD$5))</f>
        <v>366.5</v>
      </c>
      <c r="AE21" s="476">
        <f>IF(AE$2&lt;&gt;"",IF($C21&lt;&gt;"TBA",AE$2/114,0),SUMIFS('HOURS&amp;CYCLES INPUT'!$F$2:$F$9999,'HOURS&amp;CYCLES INPUT'!$C$2:$C$9999,'QUALIFIED EFH'!$C21,'HOURS&amp;CYCLES INPUT'!$D$2:$D$9999,'QUALIFIED EFH'!AE$4,'HOURS&amp;CYCLES INPUT'!$E$2:$E$9999,'QUALIFIED EFH'!AE$5))</f>
        <v>367.5</v>
      </c>
      <c r="AF21" s="476">
        <f>IF(AF$2&lt;&gt;"",IF($C21&lt;&gt;"TBA",AF$2/114,0),SUMIFS('HOURS&amp;CYCLES INPUT'!$F$2:$F$9999,'HOURS&amp;CYCLES INPUT'!$C$2:$C$9999,'QUALIFIED EFH'!$C21,'HOURS&amp;CYCLES INPUT'!$D$2:$D$9999,'QUALIFIED EFH'!AF$4,'HOURS&amp;CYCLES INPUT'!$E$2:$E$9999,'QUALIFIED EFH'!AF$5))</f>
        <v>148.65</v>
      </c>
      <c r="AG21" s="476">
        <f>IF(AG$2&lt;&gt;"",IF($C21&lt;&gt;"TBA",AG$2/114,0),SUMIFS('HOURS&amp;CYCLES INPUT'!$F$2:$F$9999,'HOURS&amp;CYCLES INPUT'!$C$2:$C$9999,'QUALIFIED EFH'!$C21,'HOURS&amp;CYCLES INPUT'!$D$2:$D$9999,'QUALIFIED EFH'!AG$4,'HOURS&amp;CYCLES INPUT'!$E$2:$E$9999,'QUALIFIED EFH'!AG$5))</f>
        <v>115.9</v>
      </c>
      <c r="AH21" s="476">
        <f>IF(AH$2&lt;&gt;"",IF($C21&lt;&gt;"TBA",AH$2/114,0),SUMIFS('HOURS&amp;CYCLES INPUT'!$F$2:$F$9999,'HOURS&amp;CYCLES INPUT'!$C$2:$C$9999,'QUALIFIED EFH'!$C21,'HOURS&amp;CYCLES INPUT'!$D$2:$D$9999,'QUALIFIED EFH'!AH$4,'HOURS&amp;CYCLES INPUT'!$E$2:$E$9999,'QUALIFIED EFH'!AH$5))</f>
        <v>353.37</v>
      </c>
      <c r="AI21" s="476">
        <f>IF(AI$2&lt;&gt;"",IF($C21&lt;&gt;"TBA",AI$2/114,0),SUMIFS('HOURS&amp;CYCLES INPUT'!$F$2:$F$9999,'HOURS&amp;CYCLES INPUT'!$C$2:$C$9999,'QUALIFIED EFH'!$C21,'HOURS&amp;CYCLES INPUT'!$D$2:$D$9999,'QUALIFIED EFH'!AI$4,'HOURS&amp;CYCLES INPUT'!$E$2:$E$9999,'QUALIFIED EFH'!AI$5))</f>
        <v>100.06</v>
      </c>
      <c r="AJ21" s="476">
        <f>IF(AJ$2&lt;&gt;"",IF($C21&lt;&gt;"TBA",AJ$2/114,0),SUMIFS('HOURS&amp;CYCLES INPUT'!$F$2:$F$9999,'HOURS&amp;CYCLES INPUT'!$C$2:$C$9999,'QUALIFIED EFH'!$C21,'HOURS&amp;CYCLES INPUT'!$D$2:$D$9999,'QUALIFIED EFH'!AJ$4,'HOURS&amp;CYCLES INPUT'!$E$2:$E$9999,'QUALIFIED EFH'!AJ$5))</f>
        <v>0</v>
      </c>
      <c r="AK21" s="476">
        <f>IF(AK$2&lt;&gt;"",IF($C21&lt;&gt;"TBA",AK$2/114,0),SUMIFS('HOURS&amp;CYCLES INPUT'!$F$2:$F$9999,'HOURS&amp;CYCLES INPUT'!$C$2:$C$9999,'QUALIFIED EFH'!$C21,'HOURS&amp;CYCLES INPUT'!$D$2:$D$9999,'QUALIFIED EFH'!AK$4,'HOURS&amp;CYCLES INPUT'!$E$2:$E$9999,'QUALIFIED EFH'!AK$5))</f>
        <v>0</v>
      </c>
      <c r="AL21" s="476">
        <f>IF(AL$2&lt;&gt;"",IF($C21&lt;&gt;"TBA",AL$2/114,0),SUMIFS('HOURS&amp;CYCLES INPUT'!$F$2:$F$9999,'HOURS&amp;CYCLES INPUT'!$C$2:$C$9999,'QUALIFIED EFH'!$C21,'HOURS&amp;CYCLES INPUT'!$D$2:$D$9999,'QUALIFIED EFH'!AL$4,'HOURS&amp;CYCLES INPUT'!$E$2:$E$9999,'QUALIFIED EFH'!AL$5))</f>
        <v>83.07</v>
      </c>
      <c r="AM21" s="476">
        <f>IF(AM$2&lt;&gt;"",IF($C21&lt;&gt;"TBA",AM$2/114,0),SUMIFS('HOURS&amp;CYCLES INPUT'!$F$2:$F$9999,'HOURS&amp;CYCLES INPUT'!$C$2:$C$9999,'QUALIFIED EFH'!$C21,'HOURS&amp;CYCLES INPUT'!$D$2:$D$9999,'QUALIFIED EFH'!AM$4,'HOURS&amp;CYCLES INPUT'!$E$2:$E$9999,'QUALIFIED EFH'!AM$5))</f>
        <v>397.62</v>
      </c>
      <c r="AN21" s="476">
        <f>IF(AN$2&lt;&gt;"",IF($C21&lt;&gt;"TBA",AN$2/114,0),SUMIFS('HOURS&amp;CYCLES INPUT'!$F$2:$F$9999,'HOURS&amp;CYCLES INPUT'!$C$2:$C$9999,'QUALIFIED EFH'!$C21,'HOURS&amp;CYCLES INPUT'!$D$2:$D$9999,'QUALIFIED EFH'!AN$4,'HOURS&amp;CYCLES INPUT'!$E$2:$E$9999,'QUALIFIED EFH'!AN$5))</f>
        <v>345.41</v>
      </c>
      <c r="AO21" s="476">
        <f>IF(AO$2&lt;&gt;"",IF($C21&lt;&gt;"TBA",AO$2/114,0),SUMIFS('HOURS&amp;CYCLES INPUT'!$F$2:$F$9999,'HOURS&amp;CYCLES INPUT'!$C$2:$C$9999,'QUALIFIED EFH'!$C21,'HOURS&amp;CYCLES INPUT'!$D$2:$D$9999,'QUALIFIED EFH'!AO$4,'HOURS&amp;CYCLES INPUT'!$E$2:$E$9999,'QUALIFIED EFH'!AO$5))</f>
        <v>350.34</v>
      </c>
      <c r="AP21" s="476">
        <f>IF(AP$2&lt;&gt;"",IF($C21&lt;&gt;"TBA",AP$2/114,0),SUMIFS('HOURS&amp;CYCLES INPUT'!$F$2:$F$9999,'HOURS&amp;CYCLES INPUT'!$C$2:$C$9999,'QUALIFIED EFH'!$C21,'HOURS&amp;CYCLES INPUT'!$D$2:$D$9999,'QUALIFIED EFH'!AP$4,'HOURS&amp;CYCLES INPUT'!$E$2:$E$9999,'QUALIFIED EFH'!AP$5))</f>
        <v>327.73</v>
      </c>
      <c r="AQ21" s="476">
        <f>IF(AQ$2&lt;&gt;"",IF($C21&lt;&gt;"TBA",AQ$2/114,0),SUMIFS('HOURS&amp;CYCLES INPUT'!$F$2:$F$9999,'HOURS&amp;CYCLES INPUT'!$C$2:$C$9999,'QUALIFIED EFH'!$C21,'HOURS&amp;CYCLES INPUT'!$D$2:$D$9999,'QUALIFIED EFH'!AQ$4,'HOURS&amp;CYCLES INPUT'!$E$2:$E$9999,'QUALIFIED EFH'!AQ$5))</f>
        <v>158.62</v>
      </c>
      <c r="AR21" s="476">
        <f>IF(AR$2&lt;&gt;"",IF($C21&lt;&gt;"TBA",AR$2/114,0),SUMIFS('HOURS&amp;CYCLES INPUT'!$F$2:$F$9999,'HOURS&amp;CYCLES INPUT'!$C$2:$C$9999,'QUALIFIED EFH'!$C21,'HOURS&amp;CYCLES INPUT'!$D$2:$D$9999,'QUALIFIED EFH'!AR$4,'HOURS&amp;CYCLES INPUT'!$E$2:$E$9999,'QUALIFIED EFH'!AR$5))</f>
        <v>0</v>
      </c>
      <c r="AS21" s="476">
        <f>IF(AS$2&lt;&gt;"",IF($C21&lt;&gt;"TBA",AS$2/114,0),SUMIFS('HOURS&amp;CYCLES INPUT'!$F$2:$F$9999,'HOURS&amp;CYCLES INPUT'!$C$2:$C$9999,'QUALIFIED EFH'!$C21,'HOURS&amp;CYCLES INPUT'!$D$2:$D$9999,'QUALIFIED EFH'!AS$4,'HOURS&amp;CYCLES INPUT'!$E$2:$E$9999,'QUALIFIED EFH'!AS$5))</f>
        <v>0</v>
      </c>
      <c r="AT21" s="476">
        <f>IF(AT$2&lt;&gt;"",IF($C21&lt;&gt;"TBA",AT$2/114,0),SUMIFS('HOURS&amp;CYCLES INPUT'!$F$2:$F$9999,'HOURS&amp;CYCLES INPUT'!$C$2:$C$9999,'QUALIFIED EFH'!$C21,'HOURS&amp;CYCLES INPUT'!$D$2:$D$9999,'QUALIFIED EFH'!AT$4,'HOURS&amp;CYCLES INPUT'!$E$2:$E$9999,'QUALIFIED EFH'!AT$5))</f>
        <v>0</v>
      </c>
      <c r="AU21" s="476">
        <f>IF(AU$2&lt;&gt;"",IF($C21&lt;&gt;"TBA",AU$2/114,0),SUMIFS('HOURS&amp;CYCLES INPUT'!$F$2:$F$9999,'HOURS&amp;CYCLES INPUT'!$C$2:$C$9999,'QUALIFIED EFH'!$C21,'HOURS&amp;CYCLES INPUT'!$D$2:$D$9999,'QUALIFIED EFH'!AU$4,'HOURS&amp;CYCLES INPUT'!$E$2:$E$9999,'QUALIFIED EFH'!AU$5))</f>
        <v>0</v>
      </c>
      <c r="AV21" s="476">
        <f>IF(AV$2&lt;&gt;"",IF($C21&lt;&gt;"TBA",AV$2/114,0),SUMIFS('HOURS&amp;CYCLES INPUT'!$F$2:$F$9999,'HOURS&amp;CYCLES INPUT'!$C$2:$C$9999,'QUALIFIED EFH'!$C21,'HOURS&amp;CYCLES INPUT'!$D$2:$D$9999,'QUALIFIED EFH'!AV$4,'HOURS&amp;CYCLES INPUT'!$E$2:$E$9999,'QUALIFIED EFH'!AV$5))</f>
        <v>0</v>
      </c>
      <c r="AW21" s="476">
        <f>IF(AW$2&lt;&gt;"",IF($C21&lt;&gt;"TBA",AW$2/114,0),SUMIFS('HOURS&amp;CYCLES INPUT'!$F$2:$F$9999,'HOURS&amp;CYCLES INPUT'!$C$2:$C$9999,'QUALIFIED EFH'!$C21,'HOURS&amp;CYCLES INPUT'!$D$2:$D$9999,'QUALIFIED EFH'!AW$4,'HOURS&amp;CYCLES INPUT'!$E$2:$E$9999,'QUALIFIED EFH'!AW$5))</f>
        <v>0</v>
      </c>
      <c r="AX21" s="476">
        <f>IF(AX$2&lt;&gt;"",IF($C21&lt;&gt;"TBA",AX$2/114,0),SUMIFS('HOURS&amp;CYCLES INPUT'!$F$2:$F$9999,'HOURS&amp;CYCLES INPUT'!$C$2:$C$9999,'QUALIFIED EFH'!$C21,'HOURS&amp;CYCLES INPUT'!$D$2:$D$9999,'QUALIFIED EFH'!AX$4,'HOURS&amp;CYCLES INPUT'!$E$2:$E$9999,'QUALIFIED EFH'!AX$5))</f>
        <v>0</v>
      </c>
      <c r="AY21" s="476">
        <f>IF(AY$2&lt;&gt;"",IF($C21&lt;&gt;"TBA",AY$2/114,0),SUMIFS('HOURS&amp;CYCLES INPUT'!$F$2:$F$9999,'HOURS&amp;CYCLES INPUT'!$C$2:$C$9999,'QUALIFIED EFH'!$C21,'HOURS&amp;CYCLES INPUT'!$D$2:$D$9999,'QUALIFIED EFH'!AY$4,'HOURS&amp;CYCLES INPUT'!$E$2:$E$9999,'QUALIFIED EFH'!AY$5))</f>
        <v>0</v>
      </c>
      <c r="AZ21" s="476">
        <f>IF(AZ$2&lt;&gt;"",IF($C21&lt;&gt;"TBA",AZ$2/114,0),SUMIFS('HOURS&amp;CYCLES INPUT'!$F$2:$F$9999,'HOURS&amp;CYCLES INPUT'!$C$2:$C$9999,'QUALIFIED EFH'!$C21,'HOURS&amp;CYCLES INPUT'!$D$2:$D$9999,'QUALIFIED EFH'!AZ$4,'HOURS&amp;CYCLES INPUT'!$E$2:$E$9999,'QUALIFIED EFH'!AZ$5))</f>
        <v>0</v>
      </c>
      <c r="BA21" s="476">
        <f>IF(BA$2&lt;&gt;"",IF($C21&lt;&gt;"TBA",BA$2/114,0),SUMIFS('HOURS&amp;CYCLES INPUT'!$F$2:$F$9999,'HOURS&amp;CYCLES INPUT'!$C$2:$C$9999,'QUALIFIED EFH'!$C21,'HOURS&amp;CYCLES INPUT'!$D$2:$D$9999,'QUALIFIED EFH'!BA$4,'HOURS&amp;CYCLES INPUT'!$E$2:$E$9999,'QUALIFIED EFH'!BA$5))</f>
        <v>0</v>
      </c>
      <c r="BB21" s="476">
        <f>IF(BB$2&lt;&gt;"",IF($C21&lt;&gt;"TBA",BB$2/114,0),SUMIFS('HOURS&amp;CYCLES INPUT'!$F$2:$F$9999,'HOURS&amp;CYCLES INPUT'!$C$2:$C$9999,'QUALIFIED EFH'!$C21,'HOURS&amp;CYCLES INPUT'!$D$2:$D$9999,'QUALIFIED EFH'!BB$4,'HOURS&amp;CYCLES INPUT'!$E$2:$E$9999,'QUALIFIED EFH'!BB$5))</f>
        <v>0</v>
      </c>
      <c r="BC21" s="476">
        <f>IF(BC$2&lt;&gt;"",IF($C21&lt;&gt;"TBA",BC$2/114,0),SUMIFS('HOURS&amp;CYCLES INPUT'!$F$2:$F$9999,'HOURS&amp;CYCLES INPUT'!$C$2:$C$9999,'QUALIFIED EFH'!$C21,'HOURS&amp;CYCLES INPUT'!$D$2:$D$9999,'QUALIFIED EFH'!BC$4,'HOURS&amp;CYCLES INPUT'!$E$2:$E$9999,'QUALIFIED EFH'!BC$5))</f>
        <v>0</v>
      </c>
      <c r="BD21" s="476">
        <f>IF(BD$2&lt;&gt;"",IF($C21&lt;&gt;"TBA",BD$2/114,0),SUMIFS('HOURS&amp;CYCLES INPUT'!$F$2:$F$9999,'HOURS&amp;CYCLES INPUT'!$C$2:$C$9999,'QUALIFIED EFH'!$C21,'HOURS&amp;CYCLES INPUT'!$D$2:$D$9999,'QUALIFIED EFH'!BD$4,'HOURS&amp;CYCLES INPUT'!$E$2:$E$9999,'QUALIFIED EFH'!BD$5))</f>
        <v>0</v>
      </c>
      <c r="BE21" s="476">
        <f>IF(BE$2&lt;&gt;"",IF($C21&lt;&gt;"TBA",BE$2/114,0),SUMIFS('HOURS&amp;CYCLES INPUT'!$F$2:$F$9999,'HOURS&amp;CYCLES INPUT'!$C$2:$C$9999,'QUALIFIED EFH'!$C21,'HOURS&amp;CYCLES INPUT'!$D$2:$D$9999,'QUALIFIED EFH'!BE$4,'HOURS&amp;CYCLES INPUT'!$E$2:$E$9999,'QUALIFIED EFH'!BE$5))</f>
        <v>0</v>
      </c>
      <c r="BF21" s="476">
        <f>IF(BF$2&lt;&gt;"",IF($C21&lt;&gt;"TBA",BF$2/114,0),SUMIFS('HOURS&amp;CYCLES INPUT'!$F$2:$F$9999,'HOURS&amp;CYCLES INPUT'!$C$2:$C$9999,'QUALIFIED EFH'!$C21,'HOURS&amp;CYCLES INPUT'!$D$2:$D$9999,'QUALIFIED EFH'!BF$4,'HOURS&amp;CYCLES INPUT'!$E$2:$E$9999,'QUALIFIED EFH'!BF$5))</f>
        <v>0</v>
      </c>
      <c r="BG21" s="476">
        <f>IF(BG$2&lt;&gt;"",IF($C21&lt;&gt;"TBA",BG$2/114,0),SUMIFS('HOURS&amp;CYCLES INPUT'!$F$2:$F$9999,'HOURS&amp;CYCLES INPUT'!$C$2:$C$9999,'QUALIFIED EFH'!$C21,'HOURS&amp;CYCLES INPUT'!$D$2:$D$9999,'QUALIFIED EFH'!BG$4,'HOURS&amp;CYCLES INPUT'!$E$2:$E$9999,'QUALIFIED EFH'!BG$5))</f>
        <v>0</v>
      </c>
      <c r="BH21" s="476">
        <f>IF(BH$2&lt;&gt;"",IF($C21&lt;&gt;"TBA",BH$2/114,0),SUMIFS('HOURS&amp;CYCLES INPUT'!$F$2:$F$9999,'HOURS&amp;CYCLES INPUT'!$C$2:$C$9999,'QUALIFIED EFH'!$C21,'HOURS&amp;CYCLES INPUT'!$D$2:$D$9999,'QUALIFIED EFH'!BH$4,'HOURS&amp;CYCLES INPUT'!$E$2:$E$9999,'QUALIFIED EFH'!BH$5))</f>
        <v>0</v>
      </c>
      <c r="BI21" s="476">
        <f>IF(BI$2&lt;&gt;"",IF($C21&lt;&gt;"TBA",BI$2/114,0),SUMIFS('HOURS&amp;CYCLES INPUT'!$F$2:$F$9999,'HOURS&amp;CYCLES INPUT'!$C$2:$C$9999,'QUALIFIED EFH'!$C21,'HOURS&amp;CYCLES INPUT'!$D$2:$D$9999,'QUALIFIED EFH'!BI$4,'HOURS&amp;CYCLES INPUT'!$E$2:$E$9999,'QUALIFIED EFH'!BI$5))</f>
        <v>0</v>
      </c>
      <c r="BJ21" s="476">
        <f>IF(BJ$2&lt;&gt;"",IF($C21&lt;&gt;"TBA",BJ$2/114,0),SUMIFS('HOURS&amp;CYCLES INPUT'!$F$2:$F$9999,'HOURS&amp;CYCLES INPUT'!$C$2:$C$9999,'QUALIFIED EFH'!$C21,'HOURS&amp;CYCLES INPUT'!$D$2:$D$9999,'QUALIFIED EFH'!BJ$4,'HOURS&amp;CYCLES INPUT'!$E$2:$E$9999,'QUALIFIED EFH'!BJ$5))</f>
        <v>0.78</v>
      </c>
      <c r="BK21" s="476">
        <f>IF(BK$2&lt;&gt;"",IF($C21&lt;&gt;"TBA",BK$2/114,0),SUMIFS('HOURS&amp;CYCLES INPUT'!$F$2:$F$9999,'HOURS&amp;CYCLES INPUT'!$C$2:$C$9999,'QUALIFIED EFH'!$C21,'HOURS&amp;CYCLES INPUT'!$D$2:$D$9999,'QUALIFIED EFH'!BK$4,'HOURS&amp;CYCLES INPUT'!$E$2:$E$9999,'QUALIFIED EFH'!BK$5))</f>
        <v>0</v>
      </c>
      <c r="BL21" s="476">
        <f>IF(BL$2&lt;&gt;"",IF($C21&lt;&gt;"TBA",BL$2/114,0),SUMIFS('HOURS&amp;CYCLES INPUT'!$F$2:$F$9999,'HOURS&amp;CYCLES INPUT'!$C$2:$C$9999,'QUALIFIED EFH'!$C21,'HOURS&amp;CYCLES INPUT'!$D$2:$D$9999,'QUALIFIED EFH'!BL$4,'HOURS&amp;CYCLES INPUT'!$E$2:$E$9999,'QUALIFIED EFH'!BL$5))</f>
        <v>0</v>
      </c>
      <c r="BM21" s="476">
        <f>IF(BM$2&lt;&gt;"",IF($C21&lt;&gt;"TBA",BM$2/114,0),SUMIFS('HOURS&amp;CYCLES INPUT'!$F$2:$F$9999,'HOURS&amp;CYCLES INPUT'!$C$2:$C$9999,'QUALIFIED EFH'!$C21,'HOURS&amp;CYCLES INPUT'!$D$2:$D$9999,'QUALIFIED EFH'!BM$4,'HOURS&amp;CYCLES INPUT'!$E$2:$E$9999,'QUALIFIED EFH'!BM$5))</f>
        <v>0</v>
      </c>
      <c r="BN21" s="476">
        <f>IF(BN$2&lt;&gt;"",IF($C21&lt;&gt;"TBA",BN$2/114,0),SUMIFS('HOURS&amp;CYCLES INPUT'!$F$2:$F$9999,'HOURS&amp;CYCLES INPUT'!$C$2:$C$9999,'QUALIFIED EFH'!$C21,'HOURS&amp;CYCLES INPUT'!$D$2:$D$9999,'QUALIFIED EFH'!BN$4,'HOURS&amp;CYCLES INPUT'!$E$2:$E$9999,'QUALIFIED EFH'!BN$5))</f>
        <v>0</v>
      </c>
      <c r="BO21" s="476">
        <f>IF(BO$2&lt;&gt;"",IF($C21&lt;&gt;"TBA",BO$2/114,0),SUMIFS('HOURS&amp;CYCLES INPUT'!$F$2:$F$9999,'HOURS&amp;CYCLES INPUT'!$C$2:$C$9999,'QUALIFIED EFH'!$C21,'HOURS&amp;CYCLES INPUT'!$D$2:$D$9999,'QUALIFIED EFH'!BO$4,'HOURS&amp;CYCLES INPUT'!$E$2:$E$9999,'QUALIFIED EFH'!BO$5))</f>
        <v>0</v>
      </c>
      <c r="BP21" s="476">
        <f>IF(BP$2&lt;&gt;"",IF($C21&lt;&gt;"TBA",BP$2/114,0),SUMIFS('HOURS&amp;CYCLES INPUT'!$F$2:$F$9999,'HOURS&amp;CYCLES INPUT'!$C$2:$C$9999,'QUALIFIED EFH'!$C21,'HOURS&amp;CYCLES INPUT'!$D$2:$D$9999,'QUALIFIED EFH'!BP$4,'HOURS&amp;CYCLES INPUT'!$E$2:$E$9999,'QUALIFIED EFH'!BP$5))</f>
        <v>64.7</v>
      </c>
      <c r="BQ21" s="476">
        <f>IF(BQ$2&lt;&gt;"",IF($C21&lt;&gt;"TBA",BQ$2/114,0),SUMIFS('HOURS&amp;CYCLES INPUT'!$F$2:$F$9999,'HOURS&amp;CYCLES INPUT'!$C$2:$C$9999,'QUALIFIED EFH'!$C21,'HOURS&amp;CYCLES INPUT'!$D$2:$D$9999,'QUALIFIED EFH'!BQ$4,'HOURS&amp;CYCLES INPUT'!$E$2:$E$9999,'QUALIFIED EFH'!BQ$5))</f>
        <v>74.45</v>
      </c>
      <c r="BR21" s="476">
        <f>IF(BR$2&lt;&gt;"",IF($C21&lt;&gt;"TBA",BR$2/114,0),SUMIFS('HOURS&amp;CYCLES INPUT'!$F$2:$F$9999,'HOURS&amp;CYCLES INPUT'!$C$2:$C$9999,'QUALIFIED EFH'!$C21,'HOURS&amp;CYCLES INPUT'!$D$2:$D$9999,'QUALIFIED EFH'!BR$4,'HOURS&amp;CYCLES INPUT'!$E$2:$E$9999,'QUALIFIED EFH'!BR$5))</f>
        <v>132.47</v>
      </c>
      <c r="BS21" s="476">
        <f>IF(BS$2&lt;&gt;"",IF($C21&lt;&gt;"TBA",BS$2/114,0),SUMIFS('HOURS&amp;CYCLES INPUT'!$F$2:$F$9999,'HOURS&amp;CYCLES INPUT'!$C$2:$C$9999,'QUALIFIED EFH'!$C21,'HOURS&amp;CYCLES INPUT'!$D$2:$D$9999,'QUALIFIED EFH'!BS$4,'HOURS&amp;CYCLES INPUT'!$E$2:$E$9999,'QUALIFIED EFH'!BS$5))</f>
        <v>267.62</v>
      </c>
      <c r="BT21" s="476">
        <f>IF(BT$2&lt;&gt;"",IF($C21&lt;&gt;"TBA",BT$2/114,0),SUMIFS('HOURS&amp;CYCLES INPUT'!$F$2:$F$9999,'HOURS&amp;CYCLES INPUT'!$C$2:$C$9999,'QUALIFIED EFH'!$C21,'HOURS&amp;CYCLES INPUT'!$D$2:$D$9999,'QUALIFIED EFH'!BT$4,'HOURS&amp;CYCLES INPUT'!$E$2:$E$9999,'QUALIFIED EFH'!BT$5))</f>
        <v>198.4</v>
      </c>
      <c r="BU21" s="476">
        <f>IF(BU$2&lt;&gt;"",IF($C21&lt;&gt;"TBA",BU$2/114,0),SUMIFS('HOURS&amp;CYCLES INPUT'!$F$2:$F$9999,'HOURS&amp;CYCLES INPUT'!$C$2:$C$9999,'QUALIFIED EFH'!$C21,'HOURS&amp;CYCLES INPUT'!$D$2:$D$9999,'QUALIFIED EFH'!BU$4,'HOURS&amp;CYCLES INPUT'!$E$2:$E$9999,'QUALIFIED EFH'!BU$5))</f>
        <v>222.53</v>
      </c>
      <c r="BV21" s="476">
        <f>IF(BV$2&lt;&gt;"",IF($C21&lt;&gt;"TBA",BV$2/114,0),SUMIFS('HOURS&amp;CYCLES INPUT'!$F$2:$F$9999,'HOURS&amp;CYCLES INPUT'!$C$2:$C$9999,'QUALIFIED EFH'!$C21,'HOURS&amp;CYCLES INPUT'!$D$2:$D$9999,'QUALIFIED EFH'!BV$4,'HOURS&amp;CYCLES INPUT'!$E$2:$E$9999,'QUALIFIED EFH'!BV$5))</f>
        <v>188.93</v>
      </c>
      <c r="BW21" s="476">
        <f>IF(BW$2&lt;&gt;"",IF($C21&lt;&gt;"TBA",BW$2/114,0),SUMIFS('HOURS&amp;CYCLES INPUT'!$F$2:$F$9999,'HOURS&amp;CYCLES INPUT'!$C$2:$C$9999,'QUALIFIED EFH'!$C21,'HOURS&amp;CYCLES INPUT'!$D$2:$D$9999,'QUALIFIED EFH'!BW$4,'HOURS&amp;CYCLES INPUT'!$E$2:$E$9999,'QUALIFIED EFH'!BW$5))</f>
        <v>227.79</v>
      </c>
      <c r="BX21" s="476">
        <f>IF(BX$2&lt;&gt;"",IF($C21&lt;&gt;"TBA",BX$2/114,0),SUMIFS('HOURS&amp;CYCLES INPUT'!$F$2:$F$9999,'HOURS&amp;CYCLES INPUT'!$C$2:$C$9999,'QUALIFIED EFH'!$C21,'HOURS&amp;CYCLES INPUT'!$D$2:$D$9999,'QUALIFIED EFH'!BX$4,'HOURS&amp;CYCLES INPUT'!$E$2:$E$9999,'QUALIFIED EFH'!BX$5))</f>
        <v>260.76</v>
      </c>
      <c r="BY21" s="476">
        <f>IF(BY$2&lt;&gt;"",IF($C21&lt;&gt;"TBA",BY$2/114,0),SUMIFS('HOURS&amp;CYCLES INPUT'!$F$2:$F$9999,'HOURS&amp;CYCLES INPUT'!$C$2:$C$9999,'QUALIFIED EFH'!$C21,'HOURS&amp;CYCLES INPUT'!$D$2:$D$9999,'QUALIFIED EFH'!BY$4,'HOURS&amp;CYCLES INPUT'!$E$2:$E$9999,'QUALIFIED EFH'!BY$5))</f>
        <v>288.39</v>
      </c>
      <c r="BZ21" s="476">
        <f>IF(BZ$2&lt;&gt;"",IF($C21&lt;&gt;"TBA",BZ$2/114,0),SUMIFS('HOURS&amp;CYCLES INPUT'!$F$2:$F$9999,'HOURS&amp;CYCLES INPUT'!$C$2:$C$9999,'QUALIFIED EFH'!$C21,'HOURS&amp;CYCLES INPUT'!$D$2:$D$9999,'QUALIFIED EFH'!BZ$4,'HOURS&amp;CYCLES INPUT'!$E$2:$E$9999,'QUALIFIED EFH'!BZ$5))</f>
        <v>310.06</v>
      </c>
      <c r="CA21" s="476">
        <f>IF(CA$2&lt;&gt;"",IF($C21&lt;&gt;"TBA",CA$2/114,0),SUMIFS('HOURS&amp;CYCLES INPUT'!$F$2:$F$9999,'HOURS&amp;CYCLES INPUT'!$C$2:$C$9999,'QUALIFIED EFH'!$C21,'HOURS&amp;CYCLES INPUT'!$D$2:$D$9999,'QUALIFIED EFH'!CA$4,'HOURS&amp;CYCLES INPUT'!$E$2:$E$9999,'QUALIFIED EFH'!CA$5))</f>
        <v>336.75</v>
      </c>
      <c r="CB21" s="476">
        <f>IF(CB$2&lt;&gt;"",IF($C21&lt;&gt;"TBA",CB$2/114,0),SUMIFS('HOURS&amp;CYCLES INPUT'!$F$2:$F$9999,'HOURS&amp;CYCLES INPUT'!$C$2:$C$9999,'QUALIFIED EFH'!$C21,'HOURS&amp;CYCLES INPUT'!$D$2:$D$9999,'QUALIFIED EFH'!CB$4,'HOURS&amp;CYCLES INPUT'!$E$2:$E$9999,'QUALIFIED EFH'!CB$5))</f>
        <v>334.85</v>
      </c>
      <c r="CC21" s="476">
        <f>IF(CC$2&lt;&gt;"",IF($C21&lt;&gt;"TBA",CC$2/114,0),SUMIFS('HOURS&amp;CYCLES INPUT'!$F$2:$F$9999,'HOURS&amp;CYCLES INPUT'!$C$2:$C$9999,'QUALIFIED EFH'!$C21,'HOURS&amp;CYCLES INPUT'!$D$2:$D$9999,'QUALIFIED EFH'!CC$4,'HOURS&amp;CYCLES INPUT'!$E$2:$E$9999,'QUALIFIED EFH'!CC$5))</f>
        <v>357.25</v>
      </c>
      <c r="CD21" s="476">
        <f>IF(CD$2&lt;&gt;"",IF($C21&lt;&gt;"TBA",CD$2/114,0),SUMIFS('HOURS&amp;CYCLES INPUT'!$F$2:$F$9999,'HOURS&amp;CYCLES INPUT'!$C$2:$C$9999,'QUALIFIED EFH'!$C21,'HOURS&amp;CYCLES INPUT'!$D$2:$D$9999,'QUALIFIED EFH'!CD$4,'HOURS&amp;CYCLES INPUT'!$E$2:$E$9999,'QUALIFIED EFH'!CD$5))</f>
        <v>371.66</v>
      </c>
      <c r="CE21" s="476">
        <f>IF(CE$2&lt;&gt;"",IF($C21&lt;&gt;"TBA",CE$2/114,0),SUMIFS('HOURS&amp;CYCLES INPUT'!$F$2:$F$9999,'HOURS&amp;CYCLES INPUT'!$C$2:$C$9999,'QUALIFIED EFH'!$C21,'HOURS&amp;CYCLES INPUT'!$D$2:$D$9999,'QUALIFIED EFH'!CE$4,'HOURS&amp;CYCLES INPUT'!$E$2:$E$9999,'QUALIFIED EFH'!CE$5))</f>
        <v>374.09</v>
      </c>
      <c r="CF21" s="476">
        <f>IF(CF$2&lt;&gt;"",IF($C21&lt;&gt;"TBA",CF$2/114,0),SUMIFS('HOURS&amp;CYCLES INPUT'!$F$2:$F$9999,'HOURS&amp;CYCLES INPUT'!$C$2:$C$9999,'QUALIFIED EFH'!$C21,'HOURS&amp;CYCLES INPUT'!$D$2:$D$9999,'QUALIFIED EFH'!CF$4,'HOURS&amp;CYCLES INPUT'!$E$2:$E$9999,'QUALIFIED EFH'!CF$5))</f>
        <v>379.94</v>
      </c>
      <c r="CG21" s="476">
        <f>IF(CG$2&lt;&gt;"",IF($C21&lt;&gt;"TBA",CG$2/114,0),SUMIFS('HOURS&amp;CYCLES INPUT'!$F$2:$F$9999,'HOURS&amp;CYCLES INPUT'!$C$2:$C$9999,'QUALIFIED EFH'!$C21,'HOURS&amp;CYCLES INPUT'!$D$2:$D$9999,'QUALIFIED EFH'!CG$4,'HOURS&amp;CYCLES INPUT'!$E$2:$E$9999,'QUALIFIED EFH'!CG$5))</f>
        <v>392.56</v>
      </c>
      <c r="CH21" s="476">
        <f>IF(CH$2&lt;&gt;"",IF($C21&lt;&gt;"TBA",CH$2/114,0),SUMIFS('HOURS&amp;CYCLES INPUT'!$F$2:$F$9999,'HOURS&amp;CYCLES INPUT'!$C$2:$C$9999,'QUALIFIED EFH'!$C21,'HOURS&amp;CYCLES INPUT'!$D$2:$D$9999,'QUALIFIED EFH'!CH$4,'HOURS&amp;CYCLES INPUT'!$E$2:$E$9999,'QUALIFIED EFH'!CH$5))</f>
        <v>395.22</v>
      </c>
      <c r="CI21" s="476">
        <f>IF(CI$2&lt;&gt;"",IF($C21&lt;&gt;"TBA",CI$2/114,0),SUMIFS('HOURS&amp;CYCLES INPUT'!$F$2:$F$9999,'HOURS&amp;CYCLES INPUT'!$C$2:$C$9999,'QUALIFIED EFH'!$C21,'HOURS&amp;CYCLES INPUT'!$D$2:$D$9999,'QUALIFIED EFH'!CI$4,'HOURS&amp;CYCLES INPUT'!$E$2:$E$9999,'QUALIFIED EFH'!CI$5))</f>
        <v>207.98</v>
      </c>
      <c r="CJ21" s="476">
        <f>IF(CJ$2&lt;&gt;"",IF($C21&lt;&gt;"TBA",CJ$2/114,0),SUMIFS('HOURS&amp;CYCLES INPUT'!$F$2:$F$9999,'HOURS&amp;CYCLES INPUT'!$C$2:$C$9999,'QUALIFIED EFH'!$C21,'HOURS&amp;CYCLES INPUT'!$D$2:$D$9999,'QUALIFIED EFH'!CJ$4,'HOURS&amp;CYCLES INPUT'!$E$2:$E$9999,'QUALIFIED EFH'!CJ$5))</f>
        <v>316.01</v>
      </c>
      <c r="CK21" s="476">
        <f>IF(CK$2&lt;&gt;"",IF($C21&lt;&gt;"TBA",CK$2/114,0),SUMIFS('HOURS&amp;CYCLES INPUT'!$F$2:$F$9999,'HOURS&amp;CYCLES INPUT'!$C$2:$C$9999,'QUALIFIED EFH'!$C21,'HOURS&amp;CYCLES INPUT'!$D$2:$D$9999,'QUALIFIED EFH'!CK$4,'HOURS&amp;CYCLES INPUT'!$E$2:$E$9999,'QUALIFIED EFH'!CK$5))</f>
        <v>0</v>
      </c>
      <c r="CL21" s="476">
        <f>IF(CL$2&lt;&gt;"",IF($C21&lt;&gt;"TBA",CL$2/114,0),SUMIFS('HOURS&amp;CYCLES INPUT'!$F$2:$F$9999,'HOURS&amp;CYCLES INPUT'!$C$2:$C$9999,'QUALIFIED EFH'!$C21,'HOURS&amp;CYCLES INPUT'!$D$2:$D$9999,'QUALIFIED EFH'!CL$4,'HOURS&amp;CYCLES INPUT'!$E$2:$E$9999,'QUALIFIED EFH'!CL$5))</f>
        <v>0</v>
      </c>
      <c r="CM21" s="476">
        <f>IF(CM$2&lt;&gt;"",IF($C21&lt;&gt;"TBA",CM$2/114,0),SUMIFS('HOURS&amp;CYCLES INPUT'!$F$2:$F$9999,'HOURS&amp;CYCLES INPUT'!$C$2:$C$9999,'QUALIFIED EFH'!$C21,'HOURS&amp;CYCLES INPUT'!$D$2:$D$9999,'QUALIFIED EFH'!CM$4,'HOURS&amp;CYCLES INPUT'!$E$2:$E$9999,'QUALIFIED EFH'!CM$5))</f>
        <v>252.86</v>
      </c>
      <c r="CN21" s="476">
        <f>IF(CN$2&lt;&gt;"",IF($C21&lt;&gt;"TBA",CN$2/114,0),SUMIFS('HOURS&amp;CYCLES INPUT'!$F$2:$F$9999,'HOURS&amp;CYCLES INPUT'!$C$2:$C$9999,'QUALIFIED EFH'!$C21,'HOURS&amp;CYCLES INPUT'!$D$2:$D$9999,'QUALIFIED EFH'!CN$4,'HOURS&amp;CYCLES INPUT'!$E$2:$E$9999,'QUALIFIED EFH'!CN$5))</f>
        <v>391.84</v>
      </c>
      <c r="CO21" s="476">
        <f>IF(CO$2&lt;&gt;"",IF($C21&lt;&gt;"TBA",CO$2/114,0),SUMIFS('HOURS&amp;CYCLES INPUT'!$F$2:$F$9999,'HOURS&amp;CYCLES INPUT'!$C$2:$C$9999,'QUALIFIED EFH'!$C21,'HOURS&amp;CYCLES INPUT'!$D$2:$D$9999,'QUALIFIED EFH'!CO$4,'HOURS&amp;CYCLES INPUT'!$E$2:$E$9999,'QUALIFIED EFH'!CO$5))</f>
        <v>349.43</v>
      </c>
      <c r="CP21" s="476">
        <f>IF(CP$2&lt;&gt;"",IF($C21&lt;&gt;"TBA",CP$2/114,0),SUMIFS('HOURS&amp;CYCLES INPUT'!$F$2:$F$9999,'HOURS&amp;CYCLES INPUT'!$C$2:$C$9999,'QUALIFIED EFH'!$C21,'HOURS&amp;CYCLES INPUT'!$D$2:$D$9999,'QUALIFIED EFH'!CP$4,'HOURS&amp;CYCLES INPUT'!$E$2:$E$9999,'QUALIFIED EFH'!CP$5))</f>
        <v>386.78</v>
      </c>
      <c r="CQ21" s="476">
        <f>IF(CQ$2&lt;&gt;"",IF($C21&lt;&gt;"TBA",CQ$2/114,0),SUMIFS('HOURS&amp;CYCLES INPUT'!$F$2:$F$9999,'HOURS&amp;CYCLES INPUT'!$C$2:$C$9999,'QUALIFIED EFH'!$C21,'HOURS&amp;CYCLES INPUT'!$D$2:$D$9999,'QUALIFIED EFH'!CQ$4,'HOURS&amp;CYCLES INPUT'!$E$2:$E$9999,'QUALIFIED EFH'!CQ$5))</f>
        <v>249.02</v>
      </c>
      <c r="CR21" s="476">
        <f>IF(CR$2&lt;&gt;"",IF($C21&lt;&gt;"TBA",CR$2/114,0),SUMIFS('HOURS&amp;CYCLES INPUT'!$F$2:$F$9999,'HOURS&amp;CYCLES INPUT'!$C$2:$C$9999,'QUALIFIED EFH'!$C21,'HOURS&amp;CYCLES INPUT'!$D$2:$D$9999,'QUALIFIED EFH'!CR$4,'HOURS&amp;CYCLES INPUT'!$E$2:$E$9999,'QUALIFIED EFH'!CR$5))</f>
        <v>0</v>
      </c>
      <c r="CS21" s="476">
        <f>IF(CS$2&lt;&gt;"",IF($C21&lt;&gt;"TBA",CS$2/114,0),SUMIFS('HOURS&amp;CYCLES INPUT'!$F$2:$F$9999,'HOURS&amp;CYCLES INPUT'!$C$2:$C$9999,'QUALIFIED EFH'!$C21,'HOURS&amp;CYCLES INPUT'!$D$2:$D$9999,'QUALIFIED EFH'!CS$4,'HOURS&amp;CYCLES INPUT'!$E$2:$E$9999,'QUALIFIED EFH'!CS$5))</f>
        <v>0</v>
      </c>
      <c r="CT21" s="476">
        <f>IF(CT$2&lt;&gt;"",IF($C21&lt;&gt;"TBA",CT$2/114,0),SUMIFS('HOURS&amp;CYCLES INPUT'!$F$2:$F$9999,'HOURS&amp;CYCLES INPUT'!$C$2:$C$9999,'QUALIFIED EFH'!$C21,'HOURS&amp;CYCLES INPUT'!$D$2:$D$9999,'QUALIFIED EFH'!CT$4,'HOURS&amp;CYCLES INPUT'!$E$2:$E$9999,'QUALIFIED EFH'!CT$5))</f>
        <v>0</v>
      </c>
      <c r="CU21" s="476">
        <f>IF(CU$2&lt;&gt;"",IF($C21&lt;&gt;"TBA",CU$2/114,0),SUMIFS('HOURS&amp;CYCLES INPUT'!$F$2:$F$9999,'HOURS&amp;CYCLES INPUT'!$C$2:$C$9999,'QUALIFIED EFH'!$C21,'HOURS&amp;CYCLES INPUT'!$D$2:$D$9999,'QUALIFIED EFH'!CU$4,'HOURS&amp;CYCLES INPUT'!$E$2:$E$9999,'QUALIFIED EFH'!CU$5))</f>
        <v>0</v>
      </c>
      <c r="CV21" s="476">
        <f>IF(CV$2&lt;&gt;"",IF($C21&lt;&gt;"TBA",CV$2/114,0),SUMIFS('HOURS&amp;CYCLES INPUT'!$F$2:$F$9999,'HOURS&amp;CYCLES INPUT'!$C$2:$C$9999,'QUALIFIED EFH'!$C21,'HOURS&amp;CYCLES INPUT'!$D$2:$D$9999,'QUALIFIED EFH'!CV$4,'HOURS&amp;CYCLES INPUT'!$E$2:$E$9999,'QUALIFIED EFH'!CV$5))</f>
        <v>304.5</v>
      </c>
      <c r="CW21" s="476">
        <f>IF(CW$2&lt;&gt;"",IF($C21&lt;&gt;"TBA",CW$2/114,0),SUMIFS('HOURS&amp;CYCLES INPUT'!$F$2:$F$9999,'HOURS&amp;CYCLES INPUT'!$C$2:$C$9999,'QUALIFIED EFH'!$C21,'HOURS&amp;CYCLES INPUT'!$D$2:$D$9999,'QUALIFIED EFH'!CW$4,'HOURS&amp;CYCLES INPUT'!$E$2:$E$9999,'QUALIFIED EFH'!CW$5))</f>
        <v>379.17</v>
      </c>
      <c r="CX21" s="476">
        <f>IF(CX$2&lt;&gt;"",IF($C21&lt;&gt;"TBA",CX$2/114,0),SUMIFS('HOURS&amp;CYCLES INPUT'!$F$2:$F$9999,'HOURS&amp;CYCLES INPUT'!$C$2:$C$9999,'QUALIFIED EFH'!$C21,'HOURS&amp;CYCLES INPUT'!$D$2:$D$9999,'QUALIFIED EFH'!CX$4,'HOURS&amp;CYCLES INPUT'!$E$2:$E$9999,'QUALIFIED EFH'!CX$5))</f>
        <v>347.48</v>
      </c>
      <c r="CY21" s="476">
        <f>IF(CY$2&lt;&gt;"",IF($C21&lt;&gt;"TBA",CY$2/114,0),SUMIFS('HOURS&amp;CYCLES INPUT'!$F$2:$F$9999,'HOURS&amp;CYCLES INPUT'!$C$2:$C$9999,'QUALIFIED EFH'!$C21,'HOURS&amp;CYCLES INPUT'!$D$2:$D$9999,'QUALIFIED EFH'!CY$4,'HOURS&amp;CYCLES INPUT'!$E$2:$E$9999,'QUALIFIED EFH'!CY$5))</f>
        <v>339.61</v>
      </c>
      <c r="CZ21" s="476">
        <f>IF(CZ$2&lt;&gt;"",IF($C21&lt;&gt;"TBA",CZ$2/114,0),SUMIFS('HOURS&amp;CYCLES INPUT'!$F$2:$F$9999,'HOURS&amp;CYCLES INPUT'!$C$2:$C$9999,'QUALIFIED EFH'!$C21,'HOURS&amp;CYCLES INPUT'!$D$2:$D$9999,'QUALIFIED EFH'!CZ$4,'HOURS&amp;CYCLES INPUT'!$E$2:$E$9999,'QUALIFIED EFH'!CZ$5))</f>
        <v>265.64999999999998</v>
      </c>
      <c r="DA21" s="476">
        <f>IF(DA$2&lt;&gt;"",IF($C21&lt;&gt;"TBA",DA$2/114,0),SUMIFS('HOURS&amp;CYCLES INPUT'!$F$2:$F$9999,'HOURS&amp;CYCLES INPUT'!$C$2:$C$9999,'QUALIFIED EFH'!$C21,'HOURS&amp;CYCLES INPUT'!$D$2:$D$9999,'QUALIFIED EFH'!DA$4,'HOURS&amp;CYCLES INPUT'!$E$2:$E$9999,'QUALIFIED EFH'!DA$5))</f>
        <v>368.49</v>
      </c>
      <c r="DB21" s="476">
        <f>IF(DB$2&lt;&gt;"",IF($C21&lt;&gt;"TBA",DB$2/114,0),SUMIFS('HOURS&amp;CYCLES INPUT'!$F$2:$F$9999,'HOURS&amp;CYCLES INPUT'!$C$2:$C$9999,'QUALIFIED EFH'!$C21,'HOURS&amp;CYCLES INPUT'!$D$2:$D$9999,'QUALIFIED EFH'!DB$4,'HOURS&amp;CYCLES INPUT'!$E$2:$E$9999,'QUALIFIED EFH'!DB$5))</f>
        <v>276.56</v>
      </c>
      <c r="DC21" s="476">
        <f>IF(DC$2&lt;&gt;"",IF($C21&lt;&gt;"TBA",DC$2/114,0),SUMIFS('HOURS&amp;CYCLES INPUT'!$F$2:$F$9999,'HOURS&amp;CYCLES INPUT'!$C$2:$C$9999,'QUALIFIED EFH'!$C21,'HOURS&amp;CYCLES INPUT'!$D$2:$D$9999,'QUALIFIED EFH'!DC$4,'HOURS&amp;CYCLES INPUT'!$E$2:$E$9999,'QUALIFIED EFH'!DC$5))</f>
        <v>0</v>
      </c>
      <c r="DD21" s="476">
        <f>IF(DD$2&lt;&gt;"",IF($C21&lt;&gt;"TBA",DD$2/114,0),SUMIFS('HOURS&amp;CYCLES INPUT'!$F$2:$F$9999,'HOURS&amp;CYCLES INPUT'!$C$2:$C$9999,'QUALIFIED EFH'!$C21,'HOURS&amp;CYCLES INPUT'!$D$2:$D$9999,'QUALIFIED EFH'!DD$4,'HOURS&amp;CYCLES INPUT'!$E$2:$E$9999,'QUALIFIED EFH'!DD$5))</f>
        <v>0</v>
      </c>
      <c r="DE21" s="476">
        <f>IF(DE$2&lt;&gt;"",IF($C21&lt;&gt;"TBA",DE$2/114,0),SUMIFS('HOURS&amp;CYCLES INPUT'!$F$2:$F$9999,'HOURS&amp;CYCLES INPUT'!$C$2:$C$9999,'QUALIFIED EFH'!$C21,'HOURS&amp;CYCLES INPUT'!$D$2:$D$9999,'QUALIFIED EFH'!DE$4,'HOURS&amp;CYCLES INPUT'!$E$2:$E$9999,'QUALIFIED EFH'!DE$5))</f>
        <v>0</v>
      </c>
      <c r="DF21" s="476">
        <f>IF(DF$2&lt;&gt;"",IF($C21&lt;&gt;"TBA",DF$2/114,0),SUMIFS('HOURS&amp;CYCLES INPUT'!$F$2:$F$9999,'HOURS&amp;CYCLES INPUT'!$C$2:$C$9999,'QUALIFIED EFH'!$C21,'HOURS&amp;CYCLES INPUT'!$D$2:$D$9999,'QUALIFIED EFH'!DF$4,'HOURS&amp;CYCLES INPUT'!$E$2:$E$9999,'QUALIFIED EFH'!DF$5))</f>
        <v>0</v>
      </c>
      <c r="DG21" s="476">
        <f>IF(DG$2&lt;&gt;"",IF($C21&lt;&gt;"TBA",DG$2/114,0),SUMIFS('HOURS&amp;CYCLES INPUT'!$F$2:$F$9999,'HOURS&amp;CYCLES INPUT'!$C$2:$C$9999,'QUALIFIED EFH'!$C21,'HOURS&amp;CYCLES INPUT'!$D$2:$D$9999,'QUALIFIED EFH'!DG$4,'HOURS&amp;CYCLES INPUT'!$E$2:$E$9999,'QUALIFIED EFH'!DG$5))</f>
        <v>0</v>
      </c>
      <c r="DH21" s="476">
        <f>IF(DH$2&lt;&gt;"",IF($C21&lt;&gt;"TBA",DH$2/114,0),SUMIFS('HOURS&amp;CYCLES INPUT'!$F$2:$F$9999,'HOURS&amp;CYCLES INPUT'!$C$2:$C$9999,'QUALIFIED EFH'!$C21,'HOURS&amp;CYCLES INPUT'!$D$2:$D$9999,'QUALIFIED EFH'!DH$4,'HOURS&amp;CYCLES INPUT'!$E$2:$E$9999,'QUALIFIED EFH'!DH$5))</f>
        <v>0</v>
      </c>
      <c r="DI21" s="476">
        <f>IF(DI$2&lt;&gt;"",IF($C21&lt;&gt;"TBA",DI$2/114,0),SUMIFS('HOURS&amp;CYCLES INPUT'!$F$2:$F$9999,'HOURS&amp;CYCLES INPUT'!$C$2:$C$9999,'QUALIFIED EFH'!$C21,'HOURS&amp;CYCLES INPUT'!$D$2:$D$9999,'QUALIFIED EFH'!DI$4,'HOURS&amp;CYCLES INPUT'!$E$2:$E$9999,'QUALIFIED EFH'!DI$5))</f>
        <v>0</v>
      </c>
      <c r="DJ21" s="476">
        <f>IF(DJ$2&lt;&gt;"",IF($C21&lt;&gt;"TBA",DJ$2/114,0),SUMIFS('HOURS&amp;CYCLES INPUT'!$F$2:$F$9999,'HOURS&amp;CYCLES INPUT'!$C$2:$C$9999,'QUALIFIED EFH'!$C21,'HOURS&amp;CYCLES INPUT'!$D$2:$D$9999,'QUALIFIED EFH'!DJ$4,'HOURS&amp;CYCLES INPUT'!$E$2:$E$9999,'QUALIFIED EFH'!DJ$5))</f>
        <v>0</v>
      </c>
      <c r="DK21" s="476">
        <f>IF(DK$2&lt;&gt;"",IF($C21&lt;&gt;"TBA",DK$2/114,0),SUMIFS('HOURS&amp;CYCLES INPUT'!$F$2:$F$9999,'HOURS&amp;CYCLES INPUT'!$C$2:$C$9999,'QUALIFIED EFH'!$C21,'HOURS&amp;CYCLES INPUT'!$D$2:$D$9999,'QUALIFIED EFH'!DK$4,'HOURS&amp;CYCLES INPUT'!$E$2:$E$9999,'QUALIFIED EFH'!DK$5))</f>
        <v>0</v>
      </c>
      <c r="DL21" s="476">
        <f>IF(DL$2&lt;&gt;"",IF($C21&lt;&gt;"TBA",DL$2/114,0),SUMIFS('HOURS&amp;CYCLES INPUT'!$F$2:$F$9999,'HOURS&amp;CYCLES INPUT'!$C$2:$C$9999,'QUALIFIED EFH'!$C21,'HOURS&amp;CYCLES INPUT'!$D$2:$D$9999,'QUALIFIED EFH'!DL$4,'HOURS&amp;CYCLES INPUT'!$E$2:$E$9999,'QUALIFIED EFH'!DL$5))</f>
        <v>0</v>
      </c>
      <c r="DM21" s="476">
        <f>IF(DM$2&lt;&gt;"",IF($C21&lt;&gt;"TBA",DM$2/114,0),SUMIFS('HOURS&amp;CYCLES INPUT'!$F$2:$F$9999,'HOURS&amp;CYCLES INPUT'!$C$2:$C$9999,'QUALIFIED EFH'!$C21,'HOURS&amp;CYCLES INPUT'!$D$2:$D$9999,'QUALIFIED EFH'!DM$4,'HOURS&amp;CYCLES INPUT'!$E$2:$E$9999,'QUALIFIED EFH'!DM$5))</f>
        <v>0</v>
      </c>
      <c r="DN21" s="476">
        <f>IF(DN$2&lt;&gt;"",IF($C21&lt;&gt;"TBA",DN$2/114,0),SUMIFS('HOURS&amp;CYCLES INPUT'!$F$2:$F$9999,'HOURS&amp;CYCLES INPUT'!$C$2:$C$9999,'QUALIFIED EFH'!$C21,'HOURS&amp;CYCLES INPUT'!$D$2:$D$9999,'QUALIFIED EFH'!DN$4,'HOURS&amp;CYCLES INPUT'!$E$2:$E$9999,'QUALIFIED EFH'!DN$5))</f>
        <v>0</v>
      </c>
      <c r="DO21" s="476">
        <f>IF(DO$2&lt;&gt;"",IF($C21&lt;&gt;"TBA",DO$2/114,0),SUMIFS('HOURS&amp;CYCLES INPUT'!$F$2:$F$9999,'HOURS&amp;CYCLES INPUT'!$C$2:$C$9999,'QUALIFIED EFH'!$C21,'HOURS&amp;CYCLES INPUT'!$D$2:$D$9999,'QUALIFIED EFH'!DO$4,'HOURS&amp;CYCLES INPUT'!$E$2:$E$9999,'QUALIFIED EFH'!DO$5))</f>
        <v>0</v>
      </c>
      <c r="DP21" s="476">
        <f>IF(DP$2&lt;&gt;"",IF($C21&lt;&gt;"TBA",DP$2/114,0),SUMIFS('HOURS&amp;CYCLES INPUT'!$F$2:$F$9999,'HOURS&amp;CYCLES INPUT'!$C$2:$C$9999,'QUALIFIED EFH'!$C21,'HOURS&amp;CYCLES INPUT'!$D$2:$D$9999,'QUALIFIED EFH'!DP$4,'HOURS&amp;CYCLES INPUT'!$E$2:$E$9999,'QUALIFIED EFH'!DP$5))</f>
        <v>0</v>
      </c>
      <c r="DQ21" s="476">
        <f>IF(DQ$2&lt;&gt;"",IF($C21&lt;&gt;"TBA",DQ$2/114,0),SUMIFS('HOURS&amp;CYCLES INPUT'!$F$2:$F$9999,'HOURS&amp;CYCLES INPUT'!$C$2:$C$9999,'QUALIFIED EFH'!$C21,'HOURS&amp;CYCLES INPUT'!$D$2:$D$9999,'QUALIFIED EFH'!DQ$4,'HOURS&amp;CYCLES INPUT'!$E$2:$E$9999,'QUALIFIED EFH'!DQ$5))</f>
        <v>0</v>
      </c>
      <c r="DR21" s="476">
        <f>IF(DR$2&lt;&gt;"",IF($C21&lt;&gt;"TBA",DR$2/114,0),SUMIFS('HOURS&amp;CYCLES INPUT'!$F$2:$F$9999,'HOURS&amp;CYCLES INPUT'!$C$2:$C$9999,'QUALIFIED EFH'!$C21,'HOURS&amp;CYCLES INPUT'!$D$2:$D$9999,'QUALIFIED EFH'!DR$4,'HOURS&amp;CYCLES INPUT'!$E$2:$E$9999,'QUALIFIED EFH'!DR$5))</f>
        <v>0</v>
      </c>
      <c r="DS21" s="476">
        <f>IF(DS$2&lt;&gt;"",IF($C21&lt;&gt;"TBA",DS$2/114,0),SUMIFS('HOURS&amp;CYCLES INPUT'!$F$2:$F$9999,'HOURS&amp;CYCLES INPUT'!$C$2:$C$9999,'QUALIFIED EFH'!$C21,'HOURS&amp;CYCLES INPUT'!$D$2:$D$9999,'QUALIFIED EFH'!DS$4,'HOURS&amp;CYCLES INPUT'!$E$2:$E$9999,'QUALIFIED EFH'!DS$5))</f>
        <v>0</v>
      </c>
      <c r="DT21" s="476">
        <f>IF(DT$2&lt;&gt;"",IF($C21&lt;&gt;"TBA",DT$2/114,0),SUMIFS('HOURS&amp;CYCLES INPUT'!$F$2:$F$9999,'HOURS&amp;CYCLES INPUT'!$C$2:$C$9999,'QUALIFIED EFH'!$C21,'HOURS&amp;CYCLES INPUT'!$D$2:$D$9999,'QUALIFIED EFH'!DT$4,'HOURS&amp;CYCLES INPUT'!$E$2:$E$9999,'QUALIFIED EFH'!DT$5))</f>
        <v>0</v>
      </c>
      <c r="DU21" s="476">
        <f>IF(DU$2&lt;&gt;"",IF($C21&lt;&gt;"TBA",DU$2/114,0),SUMIFS('HOURS&amp;CYCLES INPUT'!$F$2:$F$9999,'HOURS&amp;CYCLES INPUT'!$C$2:$C$9999,'QUALIFIED EFH'!$C21,'HOURS&amp;CYCLES INPUT'!$D$2:$D$9999,'QUALIFIED EFH'!DU$4,'HOURS&amp;CYCLES INPUT'!$E$2:$E$9999,'QUALIFIED EFH'!DU$5))</f>
        <v>0</v>
      </c>
      <c r="DV21" s="476">
        <f>IF(DV$2&lt;&gt;"",IF($C21&lt;&gt;"TBA",DV$2/114,0),SUMIFS('HOURS&amp;CYCLES INPUT'!$F$2:$F$9999,'HOURS&amp;CYCLES INPUT'!$C$2:$C$9999,'QUALIFIED EFH'!$C21,'HOURS&amp;CYCLES INPUT'!$D$2:$D$9999,'QUALIFIED EFH'!DV$4,'HOURS&amp;CYCLES INPUT'!$E$2:$E$9999,'QUALIFIED EFH'!DV$5))</f>
        <v>0</v>
      </c>
      <c r="DW21" s="476">
        <f>IF(DW$2&lt;&gt;"",IF($C21&lt;&gt;"TBA",DW$2/114,0),SUMIFS('HOURS&amp;CYCLES INPUT'!$F$2:$F$9999,'HOURS&amp;CYCLES INPUT'!$C$2:$C$9999,'QUALIFIED EFH'!$C21,'HOURS&amp;CYCLES INPUT'!$D$2:$D$9999,'QUALIFIED EFH'!DW$4,'HOURS&amp;CYCLES INPUT'!$E$2:$E$9999,'QUALIFIED EFH'!DW$5))</f>
        <v>0</v>
      </c>
      <c r="DX21" s="476">
        <f>IF(DX$2&lt;&gt;"",IF($C21&lt;&gt;"TBA",DX$2/114,0),SUMIFS('HOURS&amp;CYCLES INPUT'!$F$2:$F$9999,'HOURS&amp;CYCLES INPUT'!$C$2:$C$9999,'QUALIFIED EFH'!$C21,'HOURS&amp;CYCLES INPUT'!$D$2:$D$9999,'QUALIFIED EFH'!DX$4,'HOURS&amp;CYCLES INPUT'!$E$2:$E$9999,'QUALIFIED EFH'!DX$5))</f>
        <v>0</v>
      </c>
      <c r="DY21" s="476">
        <f>IF(DY$2&lt;&gt;"",IF($C21&lt;&gt;"TBA",DY$2/114,0),SUMIFS('HOURS&amp;CYCLES INPUT'!$F$2:$F$9999,'HOURS&amp;CYCLES INPUT'!$C$2:$C$9999,'QUALIFIED EFH'!$C21,'HOURS&amp;CYCLES INPUT'!$D$2:$D$9999,'QUALIFIED EFH'!DY$4,'HOURS&amp;CYCLES INPUT'!$E$2:$E$9999,'QUALIFIED EFH'!DY$5))</f>
        <v>0</v>
      </c>
      <c r="DZ21" s="476">
        <f>IF(DZ$2&lt;&gt;"",IF($C21&lt;&gt;"TBA",DZ$2/114,0),SUMIFS('HOURS&amp;CYCLES INPUT'!$F$2:$F$9999,'HOURS&amp;CYCLES INPUT'!$C$2:$C$9999,'QUALIFIED EFH'!$C21,'HOURS&amp;CYCLES INPUT'!$D$2:$D$9999,'QUALIFIED EFH'!DZ$4,'HOURS&amp;CYCLES INPUT'!$E$2:$E$9999,'QUALIFIED EFH'!DZ$5))</f>
        <v>0</v>
      </c>
      <c r="EA21" s="476">
        <f>IF(EA$2&lt;&gt;"",IF($C21&lt;&gt;"TBA",EA$2/114,0),SUMIFS('HOURS&amp;CYCLES INPUT'!$F$2:$F$9999,'HOURS&amp;CYCLES INPUT'!$C$2:$C$9999,'QUALIFIED EFH'!$C21,'HOURS&amp;CYCLES INPUT'!$D$2:$D$9999,'QUALIFIED EFH'!EA$4,'HOURS&amp;CYCLES INPUT'!$E$2:$E$9999,'QUALIFIED EFH'!EA$5))</f>
        <v>0</v>
      </c>
      <c r="EB21" s="476">
        <f>IF(EB$2&lt;&gt;"",IF($C21&lt;&gt;"TBA",EB$2/114,0),SUMIFS('HOURS&amp;CYCLES INPUT'!$F$2:$F$9999,'HOURS&amp;CYCLES INPUT'!$C$2:$C$9999,'QUALIFIED EFH'!$C21,'HOURS&amp;CYCLES INPUT'!$D$2:$D$9999,'QUALIFIED EFH'!EB$4,'HOURS&amp;CYCLES INPUT'!$E$2:$E$9999,'QUALIFIED EFH'!EB$5))</f>
        <v>0</v>
      </c>
      <c r="EC21" s="476">
        <f>IF(EC$2&lt;&gt;"",IF($C21&lt;&gt;"TBA",EC$2/114,0),SUMIFS('HOURS&amp;CYCLES INPUT'!$F$2:$F$9999,'HOURS&amp;CYCLES INPUT'!$C$2:$C$9999,'QUALIFIED EFH'!$C21,'HOURS&amp;CYCLES INPUT'!$D$2:$D$9999,'QUALIFIED EFH'!EC$4,'HOURS&amp;CYCLES INPUT'!$E$2:$E$9999,'QUALIFIED EFH'!EC$5))</f>
        <v>0</v>
      </c>
      <c r="ED21" s="476">
        <f>IF(ED$2&lt;&gt;"",IF($C21&lt;&gt;"TBA",ED$2/114,0),SUMIFS('HOURS&amp;CYCLES INPUT'!$F$2:$F$9999,'HOURS&amp;CYCLES INPUT'!$C$2:$C$9999,'QUALIFIED EFH'!$C21,'HOURS&amp;CYCLES INPUT'!$D$2:$D$9999,'QUALIFIED EFH'!ED$4,'HOURS&amp;CYCLES INPUT'!$E$2:$E$9999,'QUALIFIED EFH'!ED$5))</f>
        <v>0</v>
      </c>
      <c r="EE21" s="476">
        <f>IF(EE$2&lt;&gt;"",IF($C21&lt;&gt;"TBA",EE$2/114,0),SUMIFS('HOURS&amp;CYCLES INPUT'!$F$2:$F$9999,'HOURS&amp;CYCLES INPUT'!$C$2:$C$9999,'QUALIFIED EFH'!$C21,'HOURS&amp;CYCLES INPUT'!$D$2:$D$9999,'QUALIFIED EFH'!EE$4,'HOURS&amp;CYCLES INPUT'!$E$2:$E$9999,'QUALIFIED EFH'!EE$5))</f>
        <v>0</v>
      </c>
      <c r="EF21" s="476">
        <f>IF(EF$2&lt;&gt;"",IF($C21&lt;&gt;"TBA",EF$2/114,0),SUMIFS('HOURS&amp;CYCLES INPUT'!$F$2:$F$9999,'HOURS&amp;CYCLES INPUT'!$C$2:$C$9999,'QUALIFIED EFH'!$C21,'HOURS&amp;CYCLES INPUT'!$D$2:$D$9999,'QUALIFIED EFH'!EF$4,'HOURS&amp;CYCLES INPUT'!$E$2:$E$9999,'QUALIFIED EFH'!EF$5))</f>
        <v>0</v>
      </c>
      <c r="EG21" s="476">
        <f>IF(EG$2&lt;&gt;"",IF($C21&lt;&gt;"TBA",EG$2/114,0),SUMIFS('HOURS&amp;CYCLES INPUT'!$F$2:$F$9999,'HOURS&amp;CYCLES INPUT'!$C$2:$C$9999,'QUALIFIED EFH'!$C21,'HOURS&amp;CYCLES INPUT'!$D$2:$D$9999,'QUALIFIED EFH'!EG$4,'HOURS&amp;CYCLES INPUT'!$E$2:$E$9999,'QUALIFIED EFH'!EG$5))</f>
        <v>0</v>
      </c>
      <c r="EH21" s="476">
        <f>IF(EH$2&lt;&gt;"",IF($C21&lt;&gt;"TBA",EH$2/114,0),SUMIFS('HOURS&amp;CYCLES INPUT'!$F$2:$F$9999,'HOURS&amp;CYCLES INPUT'!$C$2:$C$9999,'QUALIFIED EFH'!$C21,'HOURS&amp;CYCLES INPUT'!$D$2:$D$9999,'QUALIFIED EFH'!EH$4,'HOURS&amp;CYCLES INPUT'!$E$2:$E$9999,'QUALIFIED EFH'!EH$5))</f>
        <v>0</v>
      </c>
      <c r="EI21" s="476">
        <f>IF(EI$2&lt;&gt;"",IF($C21&lt;&gt;"TBA",EI$2/114,0),SUMIFS('HOURS&amp;CYCLES INPUT'!$F$2:$F$9999,'HOURS&amp;CYCLES INPUT'!$C$2:$C$9999,'QUALIFIED EFH'!$C21,'HOURS&amp;CYCLES INPUT'!$D$2:$D$9999,'QUALIFIED EFH'!EI$4,'HOURS&amp;CYCLES INPUT'!$E$2:$E$9999,'QUALIFIED EFH'!EI$5))</f>
        <v>0</v>
      </c>
      <c r="EJ21" s="476">
        <f>IF(EJ$2&lt;&gt;"",IF($C21&lt;&gt;"TBA",EJ$2/114,0),SUMIFS('HOURS&amp;CYCLES INPUT'!$F$2:$F$9999,'HOURS&amp;CYCLES INPUT'!$C$2:$C$9999,'QUALIFIED EFH'!$C21,'HOURS&amp;CYCLES INPUT'!$D$2:$D$9999,'QUALIFIED EFH'!EJ$4,'HOURS&amp;CYCLES INPUT'!$E$2:$E$9999,'QUALIFIED EFH'!EJ$5))</f>
        <v>0</v>
      </c>
      <c r="EK21" s="476">
        <f>IF(EK$2&lt;&gt;"",IF($C21&lt;&gt;"TBA",EK$2/114,0),SUMIFS('HOURS&amp;CYCLES INPUT'!$F$2:$F$9999,'HOURS&amp;CYCLES INPUT'!$C$2:$C$9999,'QUALIFIED EFH'!$C21,'HOURS&amp;CYCLES INPUT'!$D$2:$D$9999,'QUALIFIED EFH'!EK$4,'HOURS&amp;CYCLES INPUT'!$E$2:$E$9999,'QUALIFIED EFH'!EK$5))</f>
        <v>0</v>
      </c>
      <c r="EL21" s="476">
        <f>IF(EL$2&lt;&gt;"",IF($C21&lt;&gt;"TBA",EL$2/114,0),SUMIFS('HOURS&amp;CYCLES INPUT'!$F$2:$F$9999,'HOURS&amp;CYCLES INPUT'!$C$2:$C$9999,'QUALIFIED EFH'!$C21,'HOURS&amp;CYCLES INPUT'!$D$2:$D$9999,'QUALIFIED EFH'!EL$4,'HOURS&amp;CYCLES INPUT'!$E$2:$E$9999,'QUALIFIED EFH'!EL$5))</f>
        <v>0</v>
      </c>
      <c r="EM21" s="476">
        <f>IF(EM$2&lt;&gt;"",IF($C21&lt;&gt;"TBA",EM$2/114,0),SUMIFS('HOURS&amp;CYCLES INPUT'!$F$2:$F$9999,'HOURS&amp;CYCLES INPUT'!$C$2:$C$9999,'QUALIFIED EFH'!$C21,'HOURS&amp;CYCLES INPUT'!$D$2:$D$9999,'QUALIFIED EFH'!EM$4,'HOURS&amp;CYCLES INPUT'!$E$2:$E$9999,'QUALIFIED EFH'!EM$5))</f>
        <v>0</v>
      </c>
      <c r="EN21" s="476">
        <f>IF(EN$2&lt;&gt;"",IF($C21&lt;&gt;"TBA",EN$2/114,0),SUMIFS('HOURS&amp;CYCLES INPUT'!$F$2:$F$9999,'HOURS&amp;CYCLES INPUT'!$C$2:$C$9999,'QUALIFIED EFH'!$C21,'HOURS&amp;CYCLES INPUT'!$D$2:$D$9999,'QUALIFIED EFH'!EN$4,'HOURS&amp;CYCLES INPUT'!$E$2:$E$9999,'QUALIFIED EFH'!EN$5))</f>
        <v>0</v>
      </c>
      <c r="EO21" s="476">
        <f>IF(EO$2&lt;&gt;"",IF($C21&lt;&gt;"TBA",EO$2/114,0),SUMIFS('HOURS&amp;CYCLES INPUT'!$F$2:$F$9999,'HOURS&amp;CYCLES INPUT'!$C$2:$C$9999,'QUALIFIED EFH'!$C21,'HOURS&amp;CYCLES INPUT'!$D$2:$D$9999,'QUALIFIED EFH'!EO$4,'HOURS&amp;CYCLES INPUT'!$E$2:$E$9999,'QUALIFIED EFH'!EO$5))</f>
        <v>0</v>
      </c>
      <c r="EP21" s="476">
        <f>IF(EP$2&lt;&gt;"",IF($C21&lt;&gt;"TBA",EP$2/114,0),SUMIFS('HOURS&amp;CYCLES INPUT'!$F$2:$F$9999,'HOURS&amp;CYCLES INPUT'!$C$2:$C$9999,'QUALIFIED EFH'!$C21,'HOURS&amp;CYCLES INPUT'!$D$2:$D$9999,'QUALIFIED EFH'!EP$4,'HOURS&amp;CYCLES INPUT'!$E$2:$E$9999,'QUALIFIED EFH'!EP$5))</f>
        <v>0</v>
      </c>
      <c r="EQ21" s="476">
        <f>IF(EQ$2&lt;&gt;"",IF($C21&lt;&gt;"TBA",EQ$2/114,0),SUMIFS('HOURS&amp;CYCLES INPUT'!$F$2:$F$9999,'HOURS&amp;CYCLES INPUT'!$C$2:$C$9999,'QUALIFIED EFH'!$C21,'HOURS&amp;CYCLES INPUT'!$D$2:$D$9999,'QUALIFIED EFH'!EQ$4,'HOURS&amp;CYCLES INPUT'!$E$2:$E$9999,'QUALIFIED EFH'!EQ$5))</f>
        <v>0</v>
      </c>
      <c r="ER21" s="476">
        <f>IF(ER$2&lt;&gt;"",IF($C21&lt;&gt;"TBA",ER$2/114,0),SUMIFS('HOURS&amp;CYCLES INPUT'!$F$2:$F$9999,'HOURS&amp;CYCLES INPUT'!$C$2:$C$9999,'QUALIFIED EFH'!$C21,'HOURS&amp;CYCLES INPUT'!$D$2:$D$9999,'QUALIFIED EFH'!ER$4,'HOURS&amp;CYCLES INPUT'!$E$2:$E$9999,'QUALIFIED EFH'!ER$5))</f>
        <v>0</v>
      </c>
      <c r="ES21" s="476">
        <f>IF(ES$2&lt;&gt;"",IF($C21&lt;&gt;"TBA",ES$2/114,0),SUMIFS('HOURS&amp;CYCLES INPUT'!$F$2:$F$9999,'HOURS&amp;CYCLES INPUT'!$C$2:$C$9999,'QUALIFIED EFH'!$C21,'HOURS&amp;CYCLES INPUT'!$D$2:$D$9999,'QUALIFIED EFH'!ES$4,'HOURS&amp;CYCLES INPUT'!$E$2:$E$9999,'QUALIFIED EFH'!ES$5))</f>
        <v>0</v>
      </c>
      <c r="ET21" s="476">
        <f>IF(ET$2&lt;&gt;"",IF($C21&lt;&gt;"TBA",ET$2/114,0),SUMIFS('HOURS&amp;CYCLES INPUT'!$F$2:$F$9999,'HOURS&amp;CYCLES INPUT'!$C$2:$C$9999,'QUALIFIED EFH'!$C21,'HOURS&amp;CYCLES INPUT'!$D$2:$D$9999,'QUALIFIED EFH'!ET$4,'HOURS&amp;CYCLES INPUT'!$E$2:$E$9999,'QUALIFIED EFH'!ET$5))</f>
        <v>0</v>
      </c>
      <c r="EU21" s="476">
        <f>IF(EU$2&lt;&gt;"",IF($C21&lt;&gt;"TBA",EU$2/114,0),SUMIFS('HOURS&amp;CYCLES INPUT'!$F$2:$F$9999,'HOURS&amp;CYCLES INPUT'!$C$2:$C$9999,'QUALIFIED EFH'!$C21,'HOURS&amp;CYCLES INPUT'!$D$2:$D$9999,'QUALIFIED EFH'!EU$4,'HOURS&amp;CYCLES INPUT'!$E$2:$E$9999,'QUALIFIED EFH'!EU$5))</f>
        <v>0</v>
      </c>
      <c r="EV21" s="476">
        <f>IF(EV$2&lt;&gt;"",IF($C21&lt;&gt;"TBA",EV$2/114,0),SUMIFS('HOURS&amp;CYCLES INPUT'!$F$2:$F$9999,'HOURS&amp;CYCLES INPUT'!$C$2:$C$9999,'QUALIFIED EFH'!$C21,'HOURS&amp;CYCLES INPUT'!$D$2:$D$9999,'QUALIFIED EFH'!EV$4,'HOURS&amp;CYCLES INPUT'!$E$2:$E$9999,'QUALIFIED EFH'!EV$5))</f>
        <v>0</v>
      </c>
      <c r="EW21" s="476">
        <f>IF(EW$2&lt;&gt;"",IF($C21&lt;&gt;"TBA",EW$2/114,0),SUMIFS('HOURS&amp;CYCLES INPUT'!$F$2:$F$9999,'HOURS&amp;CYCLES INPUT'!$C$2:$C$9999,'QUALIFIED EFH'!$C21,'HOURS&amp;CYCLES INPUT'!$D$2:$D$9999,'QUALIFIED EFH'!EW$4,'HOURS&amp;CYCLES INPUT'!$E$2:$E$9999,'QUALIFIED EFH'!EW$5))</f>
        <v>0</v>
      </c>
      <c r="EX21" s="476">
        <f>IF(EX$2&lt;&gt;"",IF($C21&lt;&gt;"TBA",EX$2/114,0),SUMIFS('HOURS&amp;CYCLES INPUT'!$F$2:$F$9999,'HOURS&amp;CYCLES INPUT'!$C$2:$C$9999,'QUALIFIED EFH'!$C21,'HOURS&amp;CYCLES INPUT'!$D$2:$D$9999,'QUALIFIED EFH'!EX$4,'HOURS&amp;CYCLES INPUT'!$E$2:$E$9999,'QUALIFIED EFH'!EX$5))</f>
        <v>0</v>
      </c>
      <c r="EY21" s="476">
        <f>IF(EY$2&lt;&gt;"",IF($C21&lt;&gt;"TBA",EY$2/114,0),SUMIFS('HOURS&amp;CYCLES INPUT'!$F$2:$F$9999,'HOURS&amp;CYCLES INPUT'!$C$2:$C$9999,'QUALIFIED EFH'!$C21,'HOURS&amp;CYCLES INPUT'!$D$2:$D$9999,'QUALIFIED EFH'!EY$4,'HOURS&amp;CYCLES INPUT'!$E$2:$E$9999,'QUALIFIED EFH'!EY$5))</f>
        <v>0</v>
      </c>
      <c r="EZ21" s="476">
        <f>IF(EZ$2&lt;&gt;"",IF($C21&lt;&gt;"TBA",EZ$2/114,0),SUMIFS('HOURS&amp;CYCLES INPUT'!$F$2:$F$9999,'HOURS&amp;CYCLES INPUT'!$C$2:$C$9999,'QUALIFIED EFH'!$C21,'HOURS&amp;CYCLES INPUT'!$D$2:$D$9999,'QUALIFIED EFH'!EZ$4,'HOURS&amp;CYCLES INPUT'!$E$2:$E$9999,'QUALIFIED EFH'!EZ$5))</f>
        <v>0</v>
      </c>
      <c r="FA21" s="476">
        <f>IF(FA$2&lt;&gt;"",IF($C21&lt;&gt;"TBA",FA$2/114,0),SUMIFS('HOURS&amp;CYCLES INPUT'!$F$2:$F$9999,'HOURS&amp;CYCLES INPUT'!$C$2:$C$9999,'QUALIFIED EFH'!$C21,'HOURS&amp;CYCLES INPUT'!$D$2:$D$9999,'QUALIFIED EFH'!FA$4,'HOURS&amp;CYCLES INPUT'!$E$2:$E$9999,'QUALIFIED EFH'!FA$5))</f>
        <v>0</v>
      </c>
      <c r="FB21" s="476">
        <f>IF(FB$2&lt;&gt;"",IF($C21&lt;&gt;"TBA",FB$2/114,0),SUMIFS('HOURS&amp;CYCLES INPUT'!$F$2:$F$9999,'HOURS&amp;CYCLES INPUT'!$C$2:$C$9999,'QUALIFIED EFH'!$C21,'HOURS&amp;CYCLES INPUT'!$D$2:$D$9999,'QUALIFIED EFH'!FB$4,'HOURS&amp;CYCLES INPUT'!$E$2:$E$9999,'QUALIFIED EFH'!FB$5))</f>
        <v>0</v>
      </c>
      <c r="FC21" s="476">
        <f>IF(FC$2&lt;&gt;"",IF($C21&lt;&gt;"TBA",FC$2/114,0),SUMIFS('HOURS&amp;CYCLES INPUT'!$F$2:$F$9999,'HOURS&amp;CYCLES INPUT'!$C$2:$C$9999,'QUALIFIED EFH'!$C21,'HOURS&amp;CYCLES INPUT'!$D$2:$D$9999,'QUALIFIED EFH'!FC$4,'HOURS&amp;CYCLES INPUT'!$E$2:$E$9999,'QUALIFIED EFH'!FC$5))</f>
        <v>0</v>
      </c>
      <c r="FD21" s="476">
        <f>IF(FD$2&lt;&gt;"",IF($C21&lt;&gt;"TBA",FD$2/114,0),SUMIFS('HOURS&amp;CYCLES INPUT'!$F$2:$F$9999,'HOURS&amp;CYCLES INPUT'!$C$2:$C$9999,'QUALIFIED EFH'!$C21,'HOURS&amp;CYCLES INPUT'!$D$2:$D$9999,'QUALIFIED EFH'!FD$4,'HOURS&amp;CYCLES INPUT'!$E$2:$E$9999,'QUALIFIED EFH'!FD$5))</f>
        <v>0</v>
      </c>
      <c r="FE21" s="476">
        <f>IF(FE$2&lt;&gt;"",IF($C21&lt;&gt;"TBA",FE$2/114,0),SUMIFS('HOURS&amp;CYCLES INPUT'!$F$2:$F$9999,'HOURS&amp;CYCLES INPUT'!$C$2:$C$9999,'QUALIFIED EFH'!$C21,'HOURS&amp;CYCLES INPUT'!$D$2:$D$9999,'QUALIFIED EFH'!FE$4,'HOURS&amp;CYCLES INPUT'!$E$2:$E$9999,'QUALIFIED EFH'!FE$5))</f>
        <v>0</v>
      </c>
      <c r="FF21" s="476">
        <f>IF(FF$2&lt;&gt;"",IF($C21&lt;&gt;"TBA",FF$2/114,0),SUMIFS('HOURS&amp;CYCLES INPUT'!$F$2:$F$9999,'HOURS&amp;CYCLES INPUT'!$C$2:$C$9999,'QUALIFIED EFH'!$C21,'HOURS&amp;CYCLES INPUT'!$D$2:$D$9999,'QUALIFIED EFH'!FF$4,'HOURS&amp;CYCLES INPUT'!$E$2:$E$9999,'QUALIFIED EFH'!FF$5))</f>
        <v>0</v>
      </c>
      <c r="FG21" s="476">
        <f>IF(FG$2&lt;&gt;"",IF($C21&lt;&gt;"TBA",FG$2/114,0),SUMIFS('HOURS&amp;CYCLES INPUT'!$F$2:$F$9999,'HOURS&amp;CYCLES INPUT'!$C$2:$C$9999,'QUALIFIED EFH'!$C21,'HOURS&amp;CYCLES INPUT'!$D$2:$D$9999,'QUALIFIED EFH'!FG$4,'HOURS&amp;CYCLES INPUT'!$E$2:$E$9999,'QUALIFIED EFH'!FG$5))</f>
        <v>0</v>
      </c>
      <c r="FH21" s="476">
        <f>IF(FH$2&lt;&gt;"",IF($C21&lt;&gt;"TBA",FH$2/114,0),SUMIFS('HOURS&amp;CYCLES INPUT'!$F$2:$F$9999,'HOURS&amp;CYCLES INPUT'!$C$2:$C$9999,'QUALIFIED EFH'!$C21,'HOURS&amp;CYCLES INPUT'!$D$2:$D$9999,'QUALIFIED EFH'!FH$4,'HOURS&amp;CYCLES INPUT'!$E$2:$E$9999,'QUALIFIED EFH'!FH$5))</f>
        <v>0</v>
      </c>
      <c r="FI21" s="476">
        <f>IF(FI$2&lt;&gt;"",IF($C21&lt;&gt;"TBA",FI$2/114,0),SUMIFS('HOURS&amp;CYCLES INPUT'!$F$2:$F$9999,'HOURS&amp;CYCLES INPUT'!$C$2:$C$9999,'QUALIFIED EFH'!$C21,'HOURS&amp;CYCLES INPUT'!$D$2:$D$9999,'QUALIFIED EFH'!FI$4,'HOURS&amp;CYCLES INPUT'!$E$2:$E$9999,'QUALIFIED EFH'!FI$5))</f>
        <v>0</v>
      </c>
      <c r="FJ21" s="476">
        <f>IF(FJ$2&lt;&gt;"",IF($C21&lt;&gt;"TBA",FJ$2/114,0),SUMIFS('HOURS&amp;CYCLES INPUT'!$F$2:$F$9999,'HOURS&amp;CYCLES INPUT'!$C$2:$C$9999,'QUALIFIED EFH'!$C21,'HOURS&amp;CYCLES INPUT'!$D$2:$D$9999,'QUALIFIED EFH'!FJ$4,'HOURS&amp;CYCLES INPUT'!$E$2:$E$9999,'QUALIFIED EFH'!FJ$5))</f>
        <v>0</v>
      </c>
      <c r="FK21" s="476">
        <f>IF(FK$2&lt;&gt;"",IF($C21&lt;&gt;"TBA",FK$2/114,0),SUMIFS('HOURS&amp;CYCLES INPUT'!$F$2:$F$9999,'HOURS&amp;CYCLES INPUT'!$C$2:$C$9999,'QUALIFIED EFH'!$C21,'HOURS&amp;CYCLES INPUT'!$D$2:$D$9999,'QUALIFIED EFH'!FK$4,'HOURS&amp;CYCLES INPUT'!$E$2:$E$9999,'QUALIFIED EFH'!FK$5))</f>
        <v>0</v>
      </c>
      <c r="FL21" s="476">
        <f>IF(FL$2&lt;&gt;"",IF($C21&lt;&gt;"TBA",FL$2/114,0),SUMIFS('HOURS&amp;CYCLES INPUT'!$F$2:$F$9999,'HOURS&amp;CYCLES INPUT'!$C$2:$C$9999,'QUALIFIED EFH'!$C21,'HOURS&amp;CYCLES INPUT'!$D$2:$D$9999,'QUALIFIED EFH'!FL$4,'HOURS&amp;CYCLES INPUT'!$E$2:$E$9999,'QUALIFIED EFH'!FL$5))</f>
        <v>0</v>
      </c>
      <c r="FM21" s="476">
        <f>IF(FM$2&lt;&gt;"",IF($C21&lt;&gt;"TBA",FM$2/114,0),SUMIFS('HOURS&amp;CYCLES INPUT'!$F$2:$F$9999,'HOURS&amp;CYCLES INPUT'!$C$2:$C$9999,'QUALIFIED EFH'!$C21,'HOURS&amp;CYCLES INPUT'!$D$2:$D$9999,'QUALIFIED EFH'!FM$4,'HOURS&amp;CYCLES INPUT'!$E$2:$E$9999,'QUALIFIED EFH'!FM$5))</f>
        <v>0</v>
      </c>
      <c r="FN21" s="476">
        <f>IF(FN$2&lt;&gt;"",IF($C21&lt;&gt;"TBA",FN$2/114,0),SUMIFS('HOURS&amp;CYCLES INPUT'!$F$2:$F$9999,'HOURS&amp;CYCLES INPUT'!$C$2:$C$9999,'QUALIFIED EFH'!$C21,'HOURS&amp;CYCLES INPUT'!$D$2:$D$9999,'QUALIFIED EFH'!FN$4,'HOURS&amp;CYCLES INPUT'!$E$2:$E$9999,'QUALIFIED EFH'!FN$5))</f>
        <v>0</v>
      </c>
      <c r="FO21" s="476">
        <f>IF(FO$2&lt;&gt;"",IF($C21&lt;&gt;"TBA",FO$2/114,0),SUMIFS('HOURS&amp;CYCLES INPUT'!$F$2:$F$9999,'HOURS&amp;CYCLES INPUT'!$C$2:$C$9999,'QUALIFIED EFH'!$C21,'HOURS&amp;CYCLES INPUT'!$D$2:$D$9999,'QUALIFIED EFH'!FO$4,'HOURS&amp;CYCLES INPUT'!$E$2:$E$9999,'QUALIFIED EFH'!FO$5))</f>
        <v>0</v>
      </c>
      <c r="FP21" s="476">
        <f>IF(FP$2&lt;&gt;"",IF($C21&lt;&gt;"TBA",FP$2/114,0),SUMIFS('HOURS&amp;CYCLES INPUT'!$F$2:$F$9999,'HOURS&amp;CYCLES INPUT'!$C$2:$C$9999,'QUALIFIED EFH'!$C21,'HOURS&amp;CYCLES INPUT'!$D$2:$D$9999,'QUALIFIED EFH'!FP$4,'HOURS&amp;CYCLES INPUT'!$E$2:$E$9999,'QUALIFIED EFH'!FP$5))</f>
        <v>0</v>
      </c>
      <c r="FQ21" s="476">
        <f>IF(FQ$2&lt;&gt;"",IF($C21&lt;&gt;"TBA",FQ$2/114,0),SUMIFS('HOURS&amp;CYCLES INPUT'!$F$2:$F$9999,'HOURS&amp;CYCLES INPUT'!$C$2:$C$9999,'QUALIFIED EFH'!$C21,'HOURS&amp;CYCLES INPUT'!$D$2:$D$9999,'QUALIFIED EFH'!FQ$4,'HOURS&amp;CYCLES INPUT'!$E$2:$E$9999,'QUALIFIED EFH'!FQ$5))</f>
        <v>0</v>
      </c>
      <c r="FR21" s="476">
        <f>IF(FR$2&lt;&gt;"",IF($C21&lt;&gt;"TBA",FR$2/114,0),SUMIFS('HOURS&amp;CYCLES INPUT'!$F$2:$F$9999,'HOURS&amp;CYCLES INPUT'!$C$2:$C$9999,'QUALIFIED EFH'!$C21,'HOURS&amp;CYCLES INPUT'!$D$2:$D$9999,'QUALIFIED EFH'!FR$4,'HOURS&amp;CYCLES INPUT'!$E$2:$E$9999,'QUALIFIED EFH'!FR$5))</f>
        <v>0</v>
      </c>
      <c r="FS21" s="476">
        <f>IF(FS$2&lt;&gt;"",IF($C21&lt;&gt;"TBA",FS$2/114,0),SUMIFS('HOURS&amp;CYCLES INPUT'!$F$2:$F$9999,'HOURS&amp;CYCLES INPUT'!$C$2:$C$9999,'QUALIFIED EFH'!$C21,'HOURS&amp;CYCLES INPUT'!$D$2:$D$9999,'QUALIFIED EFH'!FS$4,'HOURS&amp;CYCLES INPUT'!$E$2:$E$9999,'QUALIFIED EFH'!FS$5))</f>
        <v>0</v>
      </c>
      <c r="FT21" s="476">
        <f>IF(FT$2&lt;&gt;"",IF($C21&lt;&gt;"TBA",FT$2/114,0),SUMIFS('HOURS&amp;CYCLES INPUT'!$F$2:$F$9999,'HOURS&amp;CYCLES INPUT'!$C$2:$C$9999,'QUALIFIED EFH'!$C21,'HOURS&amp;CYCLES INPUT'!$D$2:$D$9999,'QUALIFIED EFH'!FT$4,'HOURS&amp;CYCLES INPUT'!$E$2:$E$9999,'QUALIFIED EFH'!FT$5))</f>
        <v>0</v>
      </c>
      <c r="FU21" s="476">
        <f>IF(FU$2&lt;&gt;"",IF($C21&lt;&gt;"TBA",FU$2/114,0),SUMIFS('HOURS&amp;CYCLES INPUT'!$F$2:$F$9999,'HOURS&amp;CYCLES INPUT'!$C$2:$C$9999,'QUALIFIED EFH'!$C21,'HOURS&amp;CYCLES INPUT'!$D$2:$D$9999,'QUALIFIED EFH'!FU$4,'HOURS&amp;CYCLES INPUT'!$E$2:$E$9999,'QUALIFIED EFH'!FU$5))</f>
        <v>0</v>
      </c>
      <c r="FV21" s="476">
        <f>IF(FV$2&lt;&gt;"",IF($C21&lt;&gt;"TBA",FV$2/114,0),SUMIFS('HOURS&amp;CYCLES INPUT'!$F$2:$F$9999,'HOURS&amp;CYCLES INPUT'!$C$2:$C$9999,'QUALIFIED EFH'!$C21,'HOURS&amp;CYCLES INPUT'!$D$2:$D$9999,'QUALIFIED EFH'!FV$4,'HOURS&amp;CYCLES INPUT'!$E$2:$E$9999,'QUALIFIED EFH'!FV$5))</f>
        <v>0</v>
      </c>
      <c r="FW21" s="476">
        <f>IF(FW$2&lt;&gt;"",IF($C21&lt;&gt;"TBA",FW$2/114,0),SUMIFS('HOURS&amp;CYCLES INPUT'!$F$2:$F$9999,'HOURS&amp;CYCLES INPUT'!$C$2:$C$9999,'QUALIFIED EFH'!$C21,'HOURS&amp;CYCLES INPUT'!$D$2:$D$9999,'QUALIFIED EFH'!FW$4,'HOURS&amp;CYCLES INPUT'!$E$2:$E$9999,'QUALIFIED EFH'!FW$5))</f>
        <v>0</v>
      </c>
      <c r="FX21" s="476">
        <f>IF(FX$2&lt;&gt;"",IF($C21&lt;&gt;"TBA",FX$2/114,0),SUMIFS('HOURS&amp;CYCLES INPUT'!$F$2:$F$9999,'HOURS&amp;CYCLES INPUT'!$C$2:$C$9999,'QUALIFIED EFH'!$C21,'HOURS&amp;CYCLES INPUT'!$D$2:$D$9999,'QUALIFIED EFH'!FX$4,'HOURS&amp;CYCLES INPUT'!$E$2:$E$9999,'QUALIFIED EFH'!FX$5))</f>
        <v>0</v>
      </c>
      <c r="FY21" s="476">
        <f>IF(FY$2&lt;&gt;"",IF($C21&lt;&gt;"TBA",FY$2/114,0),SUMIFS('HOURS&amp;CYCLES INPUT'!$F$2:$F$9999,'HOURS&amp;CYCLES INPUT'!$C$2:$C$9999,'QUALIFIED EFH'!$C21,'HOURS&amp;CYCLES INPUT'!$D$2:$D$9999,'QUALIFIED EFH'!FY$4,'HOURS&amp;CYCLES INPUT'!$E$2:$E$9999,'QUALIFIED EFH'!FY$5))</f>
        <v>0</v>
      </c>
      <c r="FZ21" s="476">
        <f>IF(FZ$2&lt;&gt;"",IF($C21&lt;&gt;"TBA",FZ$2/114,0),SUMIFS('HOURS&amp;CYCLES INPUT'!$F$2:$F$9999,'HOURS&amp;CYCLES INPUT'!$C$2:$C$9999,'QUALIFIED EFH'!$C21,'HOURS&amp;CYCLES INPUT'!$D$2:$D$9999,'QUALIFIED EFH'!FZ$4,'HOURS&amp;CYCLES INPUT'!$E$2:$E$9999,'QUALIFIED EFH'!FZ$5))</f>
        <v>0</v>
      </c>
      <c r="GA21" s="476">
        <f>IF(GA$2&lt;&gt;"",IF($C21&lt;&gt;"TBA",GA$2/114,0),SUMIFS('HOURS&amp;CYCLES INPUT'!$F$2:$F$9999,'HOURS&amp;CYCLES INPUT'!$C$2:$C$9999,'QUALIFIED EFH'!$C21,'HOURS&amp;CYCLES INPUT'!$D$2:$D$9999,'QUALIFIED EFH'!GA$4,'HOURS&amp;CYCLES INPUT'!$E$2:$E$9999,'QUALIFIED EFH'!GA$5))</f>
        <v>0</v>
      </c>
      <c r="GB21" s="476">
        <f>IF(GB$2&lt;&gt;"",IF($C21&lt;&gt;"TBA",GB$2/114,0),SUMIFS('HOURS&amp;CYCLES INPUT'!$F$2:$F$9999,'HOURS&amp;CYCLES INPUT'!$C$2:$C$9999,'QUALIFIED EFH'!$C21,'HOURS&amp;CYCLES INPUT'!$D$2:$D$9999,'QUALIFIED EFH'!GB$4,'HOURS&amp;CYCLES INPUT'!$E$2:$E$9999,'QUALIFIED EFH'!GB$5))</f>
        <v>0</v>
      </c>
    </row>
    <row r="22" spans="3:184" x14ac:dyDescent="0.35">
      <c r="C22" s="472">
        <f>'QUALIFIED ENGINES'!D23</f>
        <v>91429</v>
      </c>
      <c r="D22" s="476">
        <f>IF(D$2&lt;&gt;"",IF($C22&lt;&gt;"TBA",D$2/114,0),SUMIFS('HOURS&amp;CYCLES INPUT'!$F$2:$F$9999,'HOURS&amp;CYCLES INPUT'!$C$2:$C$9999,'QUALIFIED EFH'!$C22,'HOURS&amp;CYCLES INPUT'!$D$2:$D$9999,'QUALIFIED EFH'!D$4,'HOURS&amp;CYCLES INPUT'!$E$2:$E$9999,'QUALIFIED EFH'!D$5))</f>
        <v>0</v>
      </c>
      <c r="E22" s="476">
        <f>IF(E$2&lt;&gt;"",IF($C22&lt;&gt;"TBA",E$2/114,0),SUMIFS('HOURS&amp;CYCLES INPUT'!$F$2:$F$9999,'HOURS&amp;CYCLES INPUT'!$C$2:$C$9999,'QUALIFIED EFH'!$C22,'HOURS&amp;CYCLES INPUT'!$D$2:$D$9999,'QUALIFIED EFH'!E$4,'HOURS&amp;CYCLES INPUT'!$E$2:$E$9999,'QUALIFIED EFH'!E$5))</f>
        <v>0</v>
      </c>
      <c r="F22" s="476">
        <f>IF(F$2&lt;&gt;"",IF($C22&lt;&gt;"TBA",F$2/114,0),SUMIFS('HOURS&amp;CYCLES INPUT'!$F$2:$F$9999,'HOURS&amp;CYCLES INPUT'!$C$2:$C$9999,'QUALIFIED EFH'!$C22,'HOURS&amp;CYCLES INPUT'!$D$2:$D$9999,'QUALIFIED EFH'!F$4,'HOURS&amp;CYCLES INPUT'!$E$2:$E$9999,'QUALIFIED EFH'!F$5))</f>
        <v>0</v>
      </c>
      <c r="G22" s="476">
        <f>IF(G$2&lt;&gt;"",IF($C22&lt;&gt;"TBA",G$2/114,0),SUMIFS('HOURS&amp;CYCLES INPUT'!$F$2:$F$9999,'HOURS&amp;CYCLES INPUT'!$C$2:$C$9999,'QUALIFIED EFH'!$C22,'HOURS&amp;CYCLES INPUT'!$D$2:$D$9999,'QUALIFIED EFH'!G$4,'HOURS&amp;CYCLES INPUT'!$E$2:$E$9999,'QUALIFIED EFH'!G$5))</f>
        <v>0</v>
      </c>
      <c r="H22" s="476">
        <f>IF(H$2&lt;&gt;"",IF($C22&lt;&gt;"TBA",H$2/114,0),SUMIFS('HOURS&amp;CYCLES INPUT'!$F$2:$F$9999,'HOURS&amp;CYCLES INPUT'!$C$2:$C$9999,'QUALIFIED EFH'!$C22,'HOURS&amp;CYCLES INPUT'!$D$2:$D$9999,'QUALIFIED EFH'!H$4,'HOURS&amp;CYCLES INPUT'!$E$2:$E$9999,'QUALIFIED EFH'!H$5))</f>
        <v>0</v>
      </c>
      <c r="I22" s="476">
        <f>IF(I$2&lt;&gt;"",IF($C22&lt;&gt;"TBA",I$2/114,0),SUMIFS('HOURS&amp;CYCLES INPUT'!$F$2:$F$9999,'HOURS&amp;CYCLES INPUT'!$C$2:$C$9999,'QUALIFIED EFH'!$C22,'HOURS&amp;CYCLES INPUT'!$D$2:$D$9999,'QUALIFIED EFH'!I$4,'HOURS&amp;CYCLES INPUT'!$E$2:$E$9999,'QUALIFIED EFH'!I$5))</f>
        <v>67.959999999999994</v>
      </c>
      <c r="J22" s="476">
        <f>IF(J$2&lt;&gt;"",IF($C22&lt;&gt;"TBA",J$2/114,0),SUMIFS('HOURS&amp;CYCLES INPUT'!$F$2:$F$9999,'HOURS&amp;CYCLES INPUT'!$C$2:$C$9999,'QUALIFIED EFH'!$C22,'HOURS&amp;CYCLES INPUT'!$D$2:$D$9999,'QUALIFIED EFH'!J$4,'HOURS&amp;CYCLES INPUT'!$E$2:$E$9999,'QUALIFIED EFH'!J$5))</f>
        <v>139.84</v>
      </c>
      <c r="K22" s="476">
        <f>IF(K$2&lt;&gt;"",IF($C22&lt;&gt;"TBA",K$2/114,0),SUMIFS('HOURS&amp;CYCLES INPUT'!$F$2:$F$9999,'HOURS&amp;CYCLES INPUT'!$C$2:$C$9999,'QUALIFIED EFH'!$C22,'HOURS&amp;CYCLES INPUT'!$D$2:$D$9999,'QUALIFIED EFH'!K$4,'HOURS&amp;CYCLES INPUT'!$E$2:$E$9999,'QUALIFIED EFH'!K$5))</f>
        <v>327.57</v>
      </c>
      <c r="L22" s="476">
        <f>IF(L$2&lt;&gt;"",IF($C22&lt;&gt;"TBA",L$2/114,0),SUMIFS('HOURS&amp;CYCLES INPUT'!$F$2:$F$9999,'HOURS&amp;CYCLES INPUT'!$C$2:$C$9999,'QUALIFIED EFH'!$C22,'HOURS&amp;CYCLES INPUT'!$D$2:$D$9999,'QUALIFIED EFH'!L$4,'HOURS&amp;CYCLES INPUT'!$E$2:$E$9999,'QUALIFIED EFH'!L$5))</f>
        <v>346.89</v>
      </c>
      <c r="M22" s="476">
        <f>IF(M$2&lt;&gt;"",IF($C22&lt;&gt;"TBA",M$2/114,0),SUMIFS('HOURS&amp;CYCLES INPUT'!$F$2:$F$9999,'HOURS&amp;CYCLES INPUT'!$C$2:$C$9999,'QUALIFIED EFH'!$C22,'HOURS&amp;CYCLES INPUT'!$D$2:$D$9999,'QUALIFIED EFH'!M$4,'HOURS&amp;CYCLES INPUT'!$E$2:$E$9999,'QUALIFIED EFH'!M$5))</f>
        <v>321.70999999999998</v>
      </c>
      <c r="N22" s="476">
        <f>IF(N$2&lt;&gt;"",IF($C22&lt;&gt;"TBA",N$2/114,0),SUMIFS('HOURS&amp;CYCLES INPUT'!$F$2:$F$9999,'HOURS&amp;CYCLES INPUT'!$C$2:$C$9999,'QUALIFIED EFH'!$C22,'HOURS&amp;CYCLES INPUT'!$D$2:$D$9999,'QUALIFIED EFH'!N$4,'HOURS&amp;CYCLES INPUT'!$E$2:$E$9999,'QUALIFIED EFH'!N$5))</f>
        <v>323.86</v>
      </c>
      <c r="O22" s="476">
        <f>IF(O$2&lt;&gt;"",IF($C22&lt;&gt;"TBA",O$2/114,0),SUMIFS('HOURS&amp;CYCLES INPUT'!$F$2:$F$9999,'HOURS&amp;CYCLES INPUT'!$C$2:$C$9999,'QUALIFIED EFH'!$C22,'HOURS&amp;CYCLES INPUT'!$D$2:$D$9999,'QUALIFIED EFH'!O$4,'HOURS&amp;CYCLES INPUT'!$E$2:$E$9999,'QUALIFIED EFH'!O$5))</f>
        <v>313.42</v>
      </c>
      <c r="P22" s="476">
        <f>IF(P$2&lt;&gt;"",IF($C22&lt;&gt;"TBA",P$2/114,0),SUMIFS('HOURS&amp;CYCLES INPUT'!$F$2:$F$9999,'HOURS&amp;CYCLES INPUT'!$C$2:$C$9999,'QUALIFIED EFH'!$C22,'HOURS&amp;CYCLES INPUT'!$D$2:$D$9999,'QUALIFIED EFH'!P$4,'HOURS&amp;CYCLES INPUT'!$E$2:$E$9999,'QUALIFIED EFH'!P$5))</f>
        <v>340.02</v>
      </c>
      <c r="Q22" s="476">
        <f>IF(Q$2&lt;&gt;"",IF($C22&lt;&gt;"TBA",Q$2/114,0),SUMIFS('HOURS&amp;CYCLES INPUT'!$F$2:$F$9999,'HOURS&amp;CYCLES INPUT'!$C$2:$C$9999,'QUALIFIED EFH'!$C22,'HOURS&amp;CYCLES INPUT'!$D$2:$D$9999,'QUALIFIED EFH'!Q$4,'HOURS&amp;CYCLES INPUT'!$E$2:$E$9999,'QUALIFIED EFH'!Q$5))</f>
        <v>356.38</v>
      </c>
      <c r="R22" s="476">
        <f>IF(R$1&lt;&gt;"",IF($C22&lt;&gt;"TBA",R$1/114,0),SUMIFS('HOURS&amp;CYCLES INPUT'!$F$2:$F$9999,'HOURS&amp;CYCLES INPUT'!$C$2:$C$9999,'QUALIFIED EFH'!$C22,'HOURS&amp;CYCLES INPUT'!$D$2:$D$9999,'QUALIFIED EFH'!R$4,'HOURS&amp;CYCLES INPUT'!$E$2:$E$9999,'QUALIFIED EFH'!R$5))</f>
        <v>0</v>
      </c>
      <c r="S22" s="476">
        <f>IF(S$2&lt;&gt;"",IF($C22&lt;&gt;"TBA",S$2/114,0),SUMIFS('HOURS&amp;CYCLES INPUT'!$F$2:$F$9999,'HOURS&amp;CYCLES INPUT'!$C$2:$C$9999,'QUALIFIED EFH'!$C22,'HOURS&amp;CYCLES INPUT'!$D$2:$D$9999,'QUALIFIED EFH'!S$4,'HOURS&amp;CYCLES INPUT'!$E$2:$E$9999,'QUALIFIED EFH'!S$5))</f>
        <v>384.45</v>
      </c>
      <c r="T22" s="476">
        <f>IF(T$2&lt;&gt;"",IF($C22&lt;&gt;"TBA",T$2/114,0),SUMIFS('HOURS&amp;CYCLES INPUT'!$F$2:$F$9999,'HOURS&amp;CYCLES INPUT'!$C$2:$C$9999,'QUALIFIED EFH'!$C22,'HOURS&amp;CYCLES INPUT'!$D$2:$D$9999,'QUALIFIED EFH'!T$4,'HOURS&amp;CYCLES INPUT'!$E$2:$E$9999,'QUALIFIED EFH'!T$5))</f>
        <v>377.97</v>
      </c>
      <c r="U22" s="476">
        <f>IF(U$2&lt;&gt;"",IF($C22&lt;&gt;"TBA",U$2/114,0),SUMIFS('HOURS&amp;CYCLES INPUT'!$F$2:$F$9999,'HOURS&amp;CYCLES INPUT'!$C$2:$C$9999,'QUALIFIED EFH'!$C22,'HOURS&amp;CYCLES INPUT'!$D$2:$D$9999,'QUALIFIED EFH'!U$4,'HOURS&amp;CYCLES INPUT'!$E$2:$E$9999,'QUALIFIED EFH'!U$5))</f>
        <v>379.38</v>
      </c>
      <c r="V22" s="476">
        <f>IF(V$2&lt;&gt;"",IF($C22&lt;&gt;"TBA",V$2/114,0),SUMIFS('HOURS&amp;CYCLES INPUT'!$F$2:$F$9999,'HOURS&amp;CYCLES INPUT'!$C$2:$C$9999,'QUALIFIED EFH'!$C22,'HOURS&amp;CYCLES INPUT'!$D$2:$D$9999,'QUALIFIED EFH'!V$4,'HOURS&amp;CYCLES INPUT'!$E$2:$E$9999,'QUALIFIED EFH'!V$5))</f>
        <v>382.8</v>
      </c>
      <c r="W22" s="476">
        <f>IF(W$2&lt;&gt;"",IF($C22&lt;&gt;"TBA",W$2/114,0),SUMIFS('HOURS&amp;CYCLES INPUT'!$F$2:$F$9999,'HOURS&amp;CYCLES INPUT'!$C$2:$C$9999,'QUALIFIED EFH'!$C22,'HOURS&amp;CYCLES INPUT'!$D$2:$D$9999,'QUALIFIED EFH'!W$4,'HOURS&amp;CYCLES INPUT'!$E$2:$E$9999,'QUALIFIED EFH'!W$5))</f>
        <v>376.64</v>
      </c>
      <c r="X22" s="476">
        <f>IF(X$2&lt;&gt;"",IF($C22&lt;&gt;"TBA",X$2/114,0),SUMIFS('HOURS&amp;CYCLES INPUT'!$F$2:$F$9999,'HOURS&amp;CYCLES INPUT'!$C$2:$C$9999,'QUALIFIED EFH'!$C22,'HOURS&amp;CYCLES INPUT'!$D$2:$D$9999,'QUALIFIED EFH'!X$4,'HOURS&amp;CYCLES INPUT'!$E$2:$E$9999,'QUALIFIED EFH'!X$5))</f>
        <v>409.78</v>
      </c>
      <c r="Y22" s="476">
        <f>IF(Y$2&lt;&gt;"",IF($C22&lt;&gt;"TBA",Y$2/114,0),SUMIFS('HOURS&amp;CYCLES INPUT'!$F$2:$F$9999,'HOURS&amp;CYCLES INPUT'!$C$2:$C$9999,'QUALIFIED EFH'!$C22,'HOURS&amp;CYCLES INPUT'!$D$2:$D$9999,'QUALIFIED EFH'!Y$4,'HOURS&amp;CYCLES INPUT'!$E$2:$E$9999,'QUALIFIED EFH'!Y$5))</f>
        <v>349.83</v>
      </c>
      <c r="Z22" s="476">
        <f>IF(Z$2&lt;&gt;"",IF($C22&lt;&gt;"TBA",Z$2/114,0),SUMIFS('HOURS&amp;CYCLES INPUT'!$F$2:$F$9999,'HOURS&amp;CYCLES INPUT'!$C$2:$C$9999,'QUALIFIED EFH'!$C22,'HOURS&amp;CYCLES INPUT'!$D$2:$D$9999,'QUALIFIED EFH'!Z$4,'HOURS&amp;CYCLES INPUT'!$E$2:$E$9999,'QUALIFIED EFH'!Z$5))</f>
        <v>388.47</v>
      </c>
      <c r="AA22" s="476">
        <f>IF(AA$2&lt;&gt;"",IF($C22&lt;&gt;"TBA",AA$2/114,0),SUMIFS('HOURS&amp;CYCLES INPUT'!$F$2:$F$9999,'HOURS&amp;CYCLES INPUT'!$C$2:$C$9999,'QUALIFIED EFH'!$C22,'HOURS&amp;CYCLES INPUT'!$D$2:$D$9999,'QUALIFIED EFH'!AA$4,'HOURS&amp;CYCLES INPUT'!$E$2:$E$9999,'QUALIFIED EFH'!AA$5))</f>
        <v>327.48</v>
      </c>
      <c r="AB22" s="476">
        <f>IF(AB$2&lt;&gt;"",IF($C22&lt;&gt;"TBA",AB$2/114,0),SUMIFS('HOURS&amp;CYCLES INPUT'!$F$2:$F$9999,'HOURS&amp;CYCLES INPUT'!$C$2:$C$9999,'QUALIFIED EFH'!$C22,'HOURS&amp;CYCLES INPUT'!$D$2:$D$9999,'QUALIFIED EFH'!AB$4,'HOURS&amp;CYCLES INPUT'!$E$2:$E$9999,'QUALIFIED EFH'!AB$5))</f>
        <v>371.77</v>
      </c>
      <c r="AC22" s="476">
        <f>IF(AC$2&lt;&gt;"",IF($C22&lt;&gt;"TBA",AC$2/114,0),SUMIFS('HOURS&amp;CYCLES INPUT'!$F$2:$F$9999,'HOURS&amp;CYCLES INPUT'!$C$2:$C$9999,'QUALIFIED EFH'!$C22,'HOURS&amp;CYCLES INPUT'!$D$2:$D$9999,'QUALIFIED EFH'!AC$4,'HOURS&amp;CYCLES INPUT'!$E$2:$E$9999,'QUALIFIED EFH'!AC$5))</f>
        <v>334.78</v>
      </c>
      <c r="AD22" s="476">
        <f>IF(AD$2&lt;&gt;"",IF($C22&lt;&gt;"TBA",AD$2/114,0),SUMIFS('HOURS&amp;CYCLES INPUT'!$F$2:$F$9999,'HOURS&amp;CYCLES INPUT'!$C$2:$C$9999,'QUALIFIED EFH'!$C22,'HOURS&amp;CYCLES INPUT'!$D$2:$D$9999,'QUALIFIED EFH'!AD$4,'HOURS&amp;CYCLES INPUT'!$E$2:$E$9999,'QUALIFIED EFH'!AD$5))</f>
        <v>333.45</v>
      </c>
      <c r="AE22" s="476">
        <f>IF(AE$2&lt;&gt;"",IF($C22&lt;&gt;"TBA",AE$2/114,0),SUMIFS('HOURS&amp;CYCLES INPUT'!$F$2:$F$9999,'HOURS&amp;CYCLES INPUT'!$C$2:$C$9999,'QUALIFIED EFH'!$C22,'HOURS&amp;CYCLES INPUT'!$D$2:$D$9999,'QUALIFIED EFH'!AE$4,'HOURS&amp;CYCLES INPUT'!$E$2:$E$9999,'QUALIFIED EFH'!AE$5))</f>
        <v>390.42</v>
      </c>
      <c r="AF22" s="476">
        <f>IF(AF$2&lt;&gt;"",IF($C22&lt;&gt;"TBA",AF$2/114,0),SUMIFS('HOURS&amp;CYCLES INPUT'!$F$2:$F$9999,'HOURS&amp;CYCLES INPUT'!$C$2:$C$9999,'QUALIFIED EFH'!$C22,'HOURS&amp;CYCLES INPUT'!$D$2:$D$9999,'QUALIFIED EFH'!AF$4,'HOURS&amp;CYCLES INPUT'!$E$2:$E$9999,'QUALIFIED EFH'!AF$5))</f>
        <v>308.72000000000003</v>
      </c>
      <c r="AG22" s="476">
        <f>IF(AG$2&lt;&gt;"",IF($C22&lt;&gt;"TBA",AG$2/114,0),SUMIFS('HOURS&amp;CYCLES INPUT'!$F$2:$F$9999,'HOURS&amp;CYCLES INPUT'!$C$2:$C$9999,'QUALIFIED EFH'!$C22,'HOURS&amp;CYCLES INPUT'!$D$2:$D$9999,'QUALIFIED EFH'!AG$4,'HOURS&amp;CYCLES INPUT'!$E$2:$E$9999,'QUALIFIED EFH'!AG$5))</f>
        <v>285.63</v>
      </c>
      <c r="AH22" s="476">
        <f>IF(AH$2&lt;&gt;"",IF($C22&lt;&gt;"TBA",AH$2/114,0),SUMIFS('HOURS&amp;CYCLES INPUT'!$F$2:$F$9999,'HOURS&amp;CYCLES INPUT'!$C$2:$C$9999,'QUALIFIED EFH'!$C22,'HOURS&amp;CYCLES INPUT'!$D$2:$D$9999,'QUALIFIED EFH'!AH$4,'HOURS&amp;CYCLES INPUT'!$E$2:$E$9999,'QUALIFIED EFH'!AH$5))</f>
        <v>356.53</v>
      </c>
      <c r="AI22" s="476">
        <f>IF(AI$2&lt;&gt;"",IF($C22&lt;&gt;"TBA",AI$2/114,0),SUMIFS('HOURS&amp;CYCLES INPUT'!$F$2:$F$9999,'HOURS&amp;CYCLES INPUT'!$C$2:$C$9999,'QUALIFIED EFH'!$C22,'HOURS&amp;CYCLES INPUT'!$D$2:$D$9999,'QUALIFIED EFH'!AI$4,'HOURS&amp;CYCLES INPUT'!$E$2:$E$9999,'QUALIFIED EFH'!AI$5))</f>
        <v>367.68</v>
      </c>
      <c r="AJ22" s="476">
        <f>IF(AJ$2&lt;&gt;"",IF($C22&lt;&gt;"TBA",AJ$2/114,0),SUMIFS('HOURS&amp;CYCLES INPUT'!$F$2:$F$9999,'HOURS&amp;CYCLES INPUT'!$C$2:$C$9999,'QUALIFIED EFH'!$C22,'HOURS&amp;CYCLES INPUT'!$D$2:$D$9999,'QUALIFIED EFH'!AJ$4,'HOURS&amp;CYCLES INPUT'!$E$2:$E$9999,'QUALIFIED EFH'!AJ$5))</f>
        <v>407.07</v>
      </c>
      <c r="AK22" s="476">
        <f>IF(AK$2&lt;&gt;"",IF($C22&lt;&gt;"TBA",AK$2/114,0),SUMIFS('HOURS&amp;CYCLES INPUT'!$F$2:$F$9999,'HOURS&amp;CYCLES INPUT'!$C$2:$C$9999,'QUALIFIED EFH'!$C22,'HOURS&amp;CYCLES INPUT'!$D$2:$D$9999,'QUALIFIED EFH'!AK$4,'HOURS&amp;CYCLES INPUT'!$E$2:$E$9999,'QUALIFIED EFH'!AK$5))</f>
        <v>315.07</v>
      </c>
      <c r="AL22" s="476">
        <f>IF(AL$2&lt;&gt;"",IF($C22&lt;&gt;"TBA",AL$2/114,0),SUMIFS('HOURS&amp;CYCLES INPUT'!$F$2:$F$9999,'HOURS&amp;CYCLES INPUT'!$C$2:$C$9999,'QUALIFIED EFH'!$C22,'HOURS&amp;CYCLES INPUT'!$D$2:$D$9999,'QUALIFIED EFH'!AL$4,'HOURS&amp;CYCLES INPUT'!$E$2:$E$9999,'QUALIFIED EFH'!AL$5))</f>
        <v>354.93</v>
      </c>
      <c r="AM22" s="476">
        <f>IF(AM$2&lt;&gt;"",IF($C22&lt;&gt;"TBA",AM$2/114,0),SUMIFS('HOURS&amp;CYCLES INPUT'!$F$2:$F$9999,'HOURS&amp;CYCLES INPUT'!$C$2:$C$9999,'QUALIFIED EFH'!$C22,'HOURS&amp;CYCLES INPUT'!$D$2:$D$9999,'QUALIFIED EFH'!AM$4,'HOURS&amp;CYCLES INPUT'!$E$2:$E$9999,'QUALIFIED EFH'!AM$5))</f>
        <v>203.96</v>
      </c>
      <c r="AN22" s="476">
        <f>IF(AN$2&lt;&gt;"",IF($C22&lt;&gt;"TBA",AN$2/114,0),SUMIFS('HOURS&amp;CYCLES INPUT'!$F$2:$F$9999,'HOURS&amp;CYCLES INPUT'!$C$2:$C$9999,'QUALIFIED EFH'!$C22,'HOURS&amp;CYCLES INPUT'!$D$2:$D$9999,'QUALIFIED EFH'!AN$4,'HOURS&amp;CYCLES INPUT'!$E$2:$E$9999,'QUALIFIED EFH'!AN$5))</f>
        <v>0</v>
      </c>
      <c r="AO22" s="476">
        <f>IF(AO$2&lt;&gt;"",IF($C22&lt;&gt;"TBA",AO$2/114,0),SUMIFS('HOURS&amp;CYCLES INPUT'!$F$2:$F$9999,'HOURS&amp;CYCLES INPUT'!$C$2:$C$9999,'QUALIFIED EFH'!$C22,'HOURS&amp;CYCLES INPUT'!$D$2:$D$9999,'QUALIFIED EFH'!AO$4,'HOURS&amp;CYCLES INPUT'!$E$2:$E$9999,'QUALIFIED EFH'!AO$5))</f>
        <v>0</v>
      </c>
      <c r="AP22" s="476">
        <f>IF(AP$2&lt;&gt;"",IF($C22&lt;&gt;"TBA",AP$2/114,0),SUMIFS('HOURS&amp;CYCLES INPUT'!$F$2:$F$9999,'HOURS&amp;CYCLES INPUT'!$C$2:$C$9999,'QUALIFIED EFH'!$C22,'HOURS&amp;CYCLES INPUT'!$D$2:$D$9999,'QUALIFIED EFH'!AP$4,'HOURS&amp;CYCLES INPUT'!$E$2:$E$9999,'QUALIFIED EFH'!AP$5))</f>
        <v>0</v>
      </c>
      <c r="AQ22" s="476">
        <f>IF(AQ$2&lt;&gt;"",IF($C22&lt;&gt;"TBA",AQ$2/114,0),SUMIFS('HOURS&amp;CYCLES INPUT'!$F$2:$F$9999,'HOURS&amp;CYCLES INPUT'!$C$2:$C$9999,'QUALIFIED EFH'!$C22,'HOURS&amp;CYCLES INPUT'!$D$2:$D$9999,'QUALIFIED EFH'!AQ$4,'HOURS&amp;CYCLES INPUT'!$E$2:$E$9999,'QUALIFIED EFH'!AQ$5))</f>
        <v>0</v>
      </c>
      <c r="AR22" s="476">
        <f>IF(AR$2&lt;&gt;"",IF($C22&lt;&gt;"TBA",AR$2/114,0),SUMIFS('HOURS&amp;CYCLES INPUT'!$F$2:$F$9999,'HOURS&amp;CYCLES INPUT'!$C$2:$C$9999,'QUALIFIED EFH'!$C22,'HOURS&amp;CYCLES INPUT'!$D$2:$D$9999,'QUALIFIED EFH'!AR$4,'HOURS&amp;CYCLES INPUT'!$E$2:$E$9999,'QUALIFIED EFH'!AR$5))</f>
        <v>0</v>
      </c>
      <c r="AS22" s="476">
        <f>IF(AS$2&lt;&gt;"",IF($C22&lt;&gt;"TBA",AS$2/114,0),SUMIFS('HOURS&amp;CYCLES INPUT'!$F$2:$F$9999,'HOURS&amp;CYCLES INPUT'!$C$2:$C$9999,'QUALIFIED EFH'!$C22,'HOURS&amp;CYCLES INPUT'!$D$2:$D$9999,'QUALIFIED EFH'!AS$4,'HOURS&amp;CYCLES INPUT'!$E$2:$E$9999,'QUALIFIED EFH'!AS$5))</f>
        <v>0</v>
      </c>
      <c r="AT22" s="476">
        <f>IF(AT$2&lt;&gt;"",IF($C22&lt;&gt;"TBA",AT$2/114,0),SUMIFS('HOURS&amp;CYCLES INPUT'!$F$2:$F$9999,'HOURS&amp;CYCLES INPUT'!$C$2:$C$9999,'QUALIFIED EFH'!$C22,'HOURS&amp;CYCLES INPUT'!$D$2:$D$9999,'QUALIFIED EFH'!AT$4,'HOURS&amp;CYCLES INPUT'!$E$2:$E$9999,'QUALIFIED EFH'!AT$5))</f>
        <v>0</v>
      </c>
      <c r="AU22" s="476">
        <f>IF(AU$2&lt;&gt;"",IF($C22&lt;&gt;"TBA",AU$2/114,0),SUMIFS('HOURS&amp;CYCLES INPUT'!$F$2:$F$9999,'HOURS&amp;CYCLES INPUT'!$C$2:$C$9999,'QUALIFIED EFH'!$C22,'HOURS&amp;CYCLES INPUT'!$D$2:$D$9999,'QUALIFIED EFH'!AU$4,'HOURS&amp;CYCLES INPUT'!$E$2:$E$9999,'QUALIFIED EFH'!AU$5))</f>
        <v>0</v>
      </c>
      <c r="AV22" s="476">
        <f>IF(AV$2&lt;&gt;"",IF($C22&lt;&gt;"TBA",AV$2/114,0),SUMIFS('HOURS&amp;CYCLES INPUT'!$F$2:$F$9999,'HOURS&amp;CYCLES INPUT'!$C$2:$C$9999,'QUALIFIED EFH'!$C22,'HOURS&amp;CYCLES INPUT'!$D$2:$D$9999,'QUALIFIED EFH'!AV$4,'HOURS&amp;CYCLES INPUT'!$E$2:$E$9999,'QUALIFIED EFH'!AV$5))</f>
        <v>0</v>
      </c>
      <c r="AW22" s="476">
        <f>IF(AW$2&lt;&gt;"",IF($C22&lt;&gt;"TBA",AW$2/114,0),SUMIFS('HOURS&amp;CYCLES INPUT'!$F$2:$F$9999,'HOURS&amp;CYCLES INPUT'!$C$2:$C$9999,'QUALIFIED EFH'!$C22,'HOURS&amp;CYCLES INPUT'!$D$2:$D$9999,'QUALIFIED EFH'!AW$4,'HOURS&amp;CYCLES INPUT'!$E$2:$E$9999,'QUALIFIED EFH'!AW$5))</f>
        <v>0</v>
      </c>
      <c r="AX22" s="476">
        <f>IF(AX$2&lt;&gt;"",IF($C22&lt;&gt;"TBA",AX$2/114,0),SUMIFS('HOURS&amp;CYCLES INPUT'!$F$2:$F$9999,'HOURS&amp;CYCLES INPUT'!$C$2:$C$9999,'QUALIFIED EFH'!$C22,'HOURS&amp;CYCLES INPUT'!$D$2:$D$9999,'QUALIFIED EFH'!AX$4,'HOURS&amp;CYCLES INPUT'!$E$2:$E$9999,'QUALIFIED EFH'!AX$5))</f>
        <v>0</v>
      </c>
      <c r="AY22" s="476">
        <f>IF(AY$2&lt;&gt;"",IF($C22&lt;&gt;"TBA",AY$2/114,0),SUMIFS('HOURS&amp;CYCLES INPUT'!$F$2:$F$9999,'HOURS&amp;CYCLES INPUT'!$C$2:$C$9999,'QUALIFIED EFH'!$C22,'HOURS&amp;CYCLES INPUT'!$D$2:$D$9999,'QUALIFIED EFH'!AY$4,'HOURS&amp;CYCLES INPUT'!$E$2:$E$9999,'QUALIFIED EFH'!AY$5))</f>
        <v>0</v>
      </c>
      <c r="AZ22" s="476">
        <f>IF(AZ$2&lt;&gt;"",IF($C22&lt;&gt;"TBA",AZ$2/114,0),SUMIFS('HOURS&amp;CYCLES INPUT'!$F$2:$F$9999,'HOURS&amp;CYCLES INPUT'!$C$2:$C$9999,'QUALIFIED EFH'!$C22,'HOURS&amp;CYCLES INPUT'!$D$2:$D$9999,'QUALIFIED EFH'!AZ$4,'HOURS&amp;CYCLES INPUT'!$E$2:$E$9999,'QUALIFIED EFH'!AZ$5))</f>
        <v>0</v>
      </c>
      <c r="BA22" s="476">
        <f>IF(BA$2&lt;&gt;"",IF($C22&lt;&gt;"TBA",BA$2/114,0),SUMIFS('HOURS&amp;CYCLES INPUT'!$F$2:$F$9999,'HOURS&amp;CYCLES INPUT'!$C$2:$C$9999,'QUALIFIED EFH'!$C22,'HOURS&amp;CYCLES INPUT'!$D$2:$D$9999,'QUALIFIED EFH'!BA$4,'HOURS&amp;CYCLES INPUT'!$E$2:$E$9999,'QUALIFIED EFH'!BA$5))</f>
        <v>0</v>
      </c>
      <c r="BB22" s="476">
        <f>IF(BB$2&lt;&gt;"",IF($C22&lt;&gt;"TBA",BB$2/114,0),SUMIFS('HOURS&amp;CYCLES INPUT'!$F$2:$F$9999,'HOURS&amp;CYCLES INPUT'!$C$2:$C$9999,'QUALIFIED EFH'!$C22,'HOURS&amp;CYCLES INPUT'!$D$2:$D$9999,'QUALIFIED EFH'!BB$4,'HOURS&amp;CYCLES INPUT'!$E$2:$E$9999,'QUALIFIED EFH'!BB$5))</f>
        <v>0</v>
      </c>
      <c r="BC22" s="476">
        <f>IF(BC$2&lt;&gt;"",IF($C22&lt;&gt;"TBA",BC$2/114,0),SUMIFS('HOURS&amp;CYCLES INPUT'!$F$2:$F$9999,'HOURS&amp;CYCLES INPUT'!$C$2:$C$9999,'QUALIFIED EFH'!$C22,'HOURS&amp;CYCLES INPUT'!$D$2:$D$9999,'QUALIFIED EFH'!BC$4,'HOURS&amp;CYCLES INPUT'!$E$2:$E$9999,'QUALIFIED EFH'!BC$5))</f>
        <v>0</v>
      </c>
      <c r="BD22" s="476">
        <f>IF(BD$2&lt;&gt;"",IF($C22&lt;&gt;"TBA",BD$2/114,0),SUMIFS('HOURS&amp;CYCLES INPUT'!$F$2:$F$9999,'HOURS&amp;CYCLES INPUT'!$C$2:$C$9999,'QUALIFIED EFH'!$C22,'HOURS&amp;CYCLES INPUT'!$D$2:$D$9999,'QUALIFIED EFH'!BD$4,'HOURS&amp;CYCLES INPUT'!$E$2:$E$9999,'QUALIFIED EFH'!BD$5))</f>
        <v>0</v>
      </c>
      <c r="BE22" s="476">
        <f>IF(BE$2&lt;&gt;"",IF($C22&lt;&gt;"TBA",BE$2/114,0),SUMIFS('HOURS&amp;CYCLES INPUT'!$F$2:$F$9999,'HOURS&amp;CYCLES INPUT'!$C$2:$C$9999,'QUALIFIED EFH'!$C22,'HOURS&amp;CYCLES INPUT'!$D$2:$D$9999,'QUALIFIED EFH'!BE$4,'HOURS&amp;CYCLES INPUT'!$E$2:$E$9999,'QUALIFIED EFH'!BE$5))</f>
        <v>0</v>
      </c>
      <c r="BF22" s="476">
        <f>IF(BF$2&lt;&gt;"",IF($C22&lt;&gt;"TBA",BF$2/114,0),SUMIFS('HOURS&amp;CYCLES INPUT'!$F$2:$F$9999,'HOURS&amp;CYCLES INPUT'!$C$2:$C$9999,'QUALIFIED EFH'!$C22,'HOURS&amp;CYCLES INPUT'!$D$2:$D$9999,'QUALIFIED EFH'!BF$4,'HOURS&amp;CYCLES INPUT'!$E$2:$E$9999,'QUALIFIED EFH'!BF$5))</f>
        <v>0</v>
      </c>
      <c r="BG22" s="476">
        <f>IF(BG$2&lt;&gt;"",IF($C22&lt;&gt;"TBA",BG$2/114,0),SUMIFS('HOURS&amp;CYCLES INPUT'!$F$2:$F$9999,'HOURS&amp;CYCLES INPUT'!$C$2:$C$9999,'QUALIFIED EFH'!$C22,'HOURS&amp;CYCLES INPUT'!$D$2:$D$9999,'QUALIFIED EFH'!BG$4,'HOURS&amp;CYCLES INPUT'!$E$2:$E$9999,'QUALIFIED EFH'!BG$5))</f>
        <v>0</v>
      </c>
      <c r="BH22" s="476">
        <f>IF(BH$2&lt;&gt;"",IF($C22&lt;&gt;"TBA",BH$2/114,0),SUMIFS('HOURS&amp;CYCLES INPUT'!$F$2:$F$9999,'HOURS&amp;CYCLES INPUT'!$C$2:$C$9999,'QUALIFIED EFH'!$C22,'HOURS&amp;CYCLES INPUT'!$D$2:$D$9999,'QUALIFIED EFH'!BH$4,'HOURS&amp;CYCLES INPUT'!$E$2:$E$9999,'QUALIFIED EFH'!BH$5))</f>
        <v>0</v>
      </c>
      <c r="BI22" s="476">
        <f>IF(BI$2&lt;&gt;"",IF($C22&lt;&gt;"TBA",BI$2/114,0),SUMIFS('HOURS&amp;CYCLES INPUT'!$F$2:$F$9999,'HOURS&amp;CYCLES INPUT'!$C$2:$C$9999,'QUALIFIED EFH'!$C22,'HOURS&amp;CYCLES INPUT'!$D$2:$D$9999,'QUALIFIED EFH'!BI$4,'HOURS&amp;CYCLES INPUT'!$E$2:$E$9999,'QUALIFIED EFH'!BI$5))</f>
        <v>0</v>
      </c>
      <c r="BJ22" s="476">
        <f>IF(BJ$2&lt;&gt;"",IF($C22&lt;&gt;"TBA",BJ$2/114,0),SUMIFS('HOURS&amp;CYCLES INPUT'!$F$2:$F$9999,'HOURS&amp;CYCLES INPUT'!$C$2:$C$9999,'QUALIFIED EFH'!$C22,'HOURS&amp;CYCLES INPUT'!$D$2:$D$9999,'QUALIFIED EFH'!BJ$4,'HOURS&amp;CYCLES INPUT'!$E$2:$E$9999,'QUALIFIED EFH'!BJ$5))</f>
        <v>14.51</v>
      </c>
      <c r="BK22" s="476">
        <f>IF(BK$2&lt;&gt;"",IF($C22&lt;&gt;"TBA",BK$2/114,0),SUMIFS('HOURS&amp;CYCLES INPUT'!$F$2:$F$9999,'HOURS&amp;CYCLES INPUT'!$C$2:$C$9999,'QUALIFIED EFH'!$C22,'HOURS&amp;CYCLES INPUT'!$D$2:$D$9999,'QUALIFIED EFH'!BK$4,'HOURS&amp;CYCLES INPUT'!$E$2:$E$9999,'QUALIFIED EFH'!BK$5))</f>
        <v>321.85000000000002</v>
      </c>
      <c r="BL22" s="476">
        <f>IF(BL$2&lt;&gt;"",IF($C22&lt;&gt;"TBA",BL$2/114,0),SUMIFS('HOURS&amp;CYCLES INPUT'!$F$2:$F$9999,'HOURS&amp;CYCLES INPUT'!$C$2:$C$9999,'QUALIFIED EFH'!$C22,'HOURS&amp;CYCLES INPUT'!$D$2:$D$9999,'QUALIFIED EFH'!BL$4,'HOURS&amp;CYCLES INPUT'!$E$2:$E$9999,'QUALIFIED EFH'!BL$5))</f>
        <v>287.58</v>
      </c>
      <c r="BM22" s="476">
        <f>IF(BM$2&lt;&gt;"",IF($C22&lt;&gt;"TBA",BM$2/114,0),SUMIFS('HOURS&amp;CYCLES INPUT'!$F$2:$F$9999,'HOURS&amp;CYCLES INPUT'!$C$2:$C$9999,'QUALIFIED EFH'!$C22,'HOURS&amp;CYCLES INPUT'!$D$2:$D$9999,'QUALIFIED EFH'!BM$4,'HOURS&amp;CYCLES INPUT'!$E$2:$E$9999,'QUALIFIED EFH'!BM$5))</f>
        <v>299.42</v>
      </c>
      <c r="BN22" s="476">
        <f>IF(BN$2&lt;&gt;"",IF($C22&lt;&gt;"TBA",BN$2/114,0),SUMIFS('HOURS&amp;CYCLES INPUT'!$F$2:$F$9999,'HOURS&amp;CYCLES INPUT'!$C$2:$C$9999,'QUALIFIED EFH'!$C22,'HOURS&amp;CYCLES INPUT'!$D$2:$D$9999,'QUALIFIED EFH'!BN$4,'HOURS&amp;CYCLES INPUT'!$E$2:$E$9999,'QUALIFIED EFH'!BN$5))</f>
        <v>285.06</v>
      </c>
      <c r="BO22" s="476">
        <f>IF(BO$2&lt;&gt;"",IF($C22&lt;&gt;"TBA",BO$2/114,0),SUMIFS('HOURS&amp;CYCLES INPUT'!$F$2:$F$9999,'HOURS&amp;CYCLES INPUT'!$C$2:$C$9999,'QUALIFIED EFH'!$C22,'HOURS&amp;CYCLES INPUT'!$D$2:$D$9999,'QUALIFIED EFH'!BO$4,'HOURS&amp;CYCLES INPUT'!$E$2:$E$9999,'QUALIFIED EFH'!BO$5))</f>
        <v>330.35</v>
      </c>
      <c r="BP22" s="476">
        <f>IF(BP$2&lt;&gt;"",IF($C22&lt;&gt;"TBA",BP$2/114,0),SUMIFS('HOURS&amp;CYCLES INPUT'!$F$2:$F$9999,'HOURS&amp;CYCLES INPUT'!$C$2:$C$9999,'QUALIFIED EFH'!$C22,'HOURS&amp;CYCLES INPUT'!$D$2:$D$9999,'QUALIFIED EFH'!BP$4,'HOURS&amp;CYCLES INPUT'!$E$2:$E$9999,'QUALIFIED EFH'!BP$5))</f>
        <v>367.62</v>
      </c>
      <c r="BQ22" s="476">
        <f>IF(BQ$2&lt;&gt;"",IF($C22&lt;&gt;"TBA",BQ$2/114,0),SUMIFS('HOURS&amp;CYCLES INPUT'!$F$2:$F$9999,'HOURS&amp;CYCLES INPUT'!$C$2:$C$9999,'QUALIFIED EFH'!$C22,'HOURS&amp;CYCLES INPUT'!$D$2:$D$9999,'QUALIFIED EFH'!BQ$4,'HOURS&amp;CYCLES INPUT'!$E$2:$E$9999,'QUALIFIED EFH'!BQ$5))</f>
        <v>218.17</v>
      </c>
      <c r="BR22" s="476">
        <f>IF(BR$2&lt;&gt;"",IF($C22&lt;&gt;"TBA",BR$2/114,0),SUMIFS('HOURS&amp;CYCLES INPUT'!$F$2:$F$9999,'HOURS&amp;CYCLES INPUT'!$C$2:$C$9999,'QUALIFIED EFH'!$C22,'HOURS&amp;CYCLES INPUT'!$D$2:$D$9999,'QUALIFIED EFH'!BR$4,'HOURS&amp;CYCLES INPUT'!$E$2:$E$9999,'QUALIFIED EFH'!BR$5))</f>
        <v>143.03</v>
      </c>
      <c r="BS22" s="476">
        <f>IF(BS$2&lt;&gt;"",IF($C22&lt;&gt;"TBA",BS$2/114,0),SUMIFS('HOURS&amp;CYCLES INPUT'!$F$2:$F$9999,'HOURS&amp;CYCLES INPUT'!$C$2:$C$9999,'QUALIFIED EFH'!$C22,'HOURS&amp;CYCLES INPUT'!$D$2:$D$9999,'QUALIFIED EFH'!BS$4,'HOURS&amp;CYCLES INPUT'!$E$2:$E$9999,'QUALIFIED EFH'!BS$5))</f>
        <v>71.58</v>
      </c>
      <c r="BT22" s="476">
        <f>IF(BT$2&lt;&gt;"",IF($C22&lt;&gt;"TBA",BT$2/114,0),SUMIFS('HOURS&amp;CYCLES INPUT'!$F$2:$F$9999,'HOURS&amp;CYCLES INPUT'!$C$2:$C$9999,'QUALIFIED EFH'!$C22,'HOURS&amp;CYCLES INPUT'!$D$2:$D$9999,'QUALIFIED EFH'!BT$4,'HOURS&amp;CYCLES INPUT'!$E$2:$E$9999,'QUALIFIED EFH'!BT$5))</f>
        <v>200.47</v>
      </c>
      <c r="BU22" s="476">
        <f>IF(BU$2&lt;&gt;"",IF($C22&lt;&gt;"TBA",BU$2/114,0),SUMIFS('HOURS&amp;CYCLES INPUT'!$F$2:$F$9999,'HOURS&amp;CYCLES INPUT'!$C$2:$C$9999,'QUALIFIED EFH'!$C22,'HOURS&amp;CYCLES INPUT'!$D$2:$D$9999,'QUALIFIED EFH'!BU$4,'HOURS&amp;CYCLES INPUT'!$E$2:$E$9999,'QUALIFIED EFH'!BU$5))</f>
        <v>372.78</v>
      </c>
      <c r="BV22" s="476">
        <f>IF(BV$2&lt;&gt;"",IF($C22&lt;&gt;"TBA",BV$2/114,0),SUMIFS('HOURS&amp;CYCLES INPUT'!$F$2:$F$9999,'HOURS&amp;CYCLES INPUT'!$C$2:$C$9999,'QUALIFIED EFH'!$C22,'HOURS&amp;CYCLES INPUT'!$D$2:$D$9999,'QUALIFIED EFH'!BV$4,'HOURS&amp;CYCLES INPUT'!$E$2:$E$9999,'QUALIFIED EFH'!BV$5))</f>
        <v>361.85</v>
      </c>
      <c r="BW22" s="476">
        <f>IF(BW$2&lt;&gt;"",IF($C22&lt;&gt;"TBA",BW$2/114,0),SUMIFS('HOURS&amp;CYCLES INPUT'!$F$2:$F$9999,'HOURS&amp;CYCLES INPUT'!$C$2:$C$9999,'QUALIFIED EFH'!$C22,'HOURS&amp;CYCLES INPUT'!$D$2:$D$9999,'QUALIFIED EFH'!BW$4,'HOURS&amp;CYCLES INPUT'!$E$2:$E$9999,'QUALIFIED EFH'!BW$5))</f>
        <v>401.68</v>
      </c>
      <c r="BX22" s="476">
        <f>IF(BX$2&lt;&gt;"",IF($C22&lt;&gt;"TBA",BX$2/114,0),SUMIFS('HOURS&amp;CYCLES INPUT'!$F$2:$F$9999,'HOURS&amp;CYCLES INPUT'!$C$2:$C$9999,'QUALIFIED EFH'!$C22,'HOURS&amp;CYCLES INPUT'!$D$2:$D$9999,'QUALIFIED EFH'!BX$4,'HOURS&amp;CYCLES INPUT'!$E$2:$E$9999,'QUALIFIED EFH'!BX$5))</f>
        <v>455.19</v>
      </c>
      <c r="BY22" s="476">
        <f>IF(BY$2&lt;&gt;"",IF($C22&lt;&gt;"TBA",BY$2/114,0),SUMIFS('HOURS&amp;CYCLES INPUT'!$F$2:$F$9999,'HOURS&amp;CYCLES INPUT'!$C$2:$C$9999,'QUALIFIED EFH'!$C22,'HOURS&amp;CYCLES INPUT'!$D$2:$D$9999,'QUALIFIED EFH'!BY$4,'HOURS&amp;CYCLES INPUT'!$E$2:$E$9999,'QUALIFIED EFH'!BY$5))</f>
        <v>314.86</v>
      </c>
      <c r="BZ22" s="476">
        <f>IF(BZ$2&lt;&gt;"",IF($C22&lt;&gt;"TBA",BZ$2/114,0),SUMIFS('HOURS&amp;CYCLES INPUT'!$F$2:$F$9999,'HOURS&amp;CYCLES INPUT'!$C$2:$C$9999,'QUALIFIED EFH'!$C22,'HOURS&amp;CYCLES INPUT'!$D$2:$D$9999,'QUALIFIED EFH'!BZ$4,'HOURS&amp;CYCLES INPUT'!$E$2:$E$9999,'QUALIFIED EFH'!BZ$5))</f>
        <v>416.99</v>
      </c>
      <c r="CA22" s="476">
        <f>IF(CA$2&lt;&gt;"",IF($C22&lt;&gt;"TBA",CA$2/114,0),SUMIFS('HOURS&amp;CYCLES INPUT'!$F$2:$F$9999,'HOURS&amp;CYCLES INPUT'!$C$2:$C$9999,'QUALIFIED EFH'!$C22,'HOURS&amp;CYCLES INPUT'!$D$2:$D$9999,'QUALIFIED EFH'!CA$4,'HOURS&amp;CYCLES INPUT'!$E$2:$E$9999,'QUALIFIED EFH'!CA$5))</f>
        <v>389.85</v>
      </c>
      <c r="CB22" s="476">
        <f>IF(CB$2&lt;&gt;"",IF($C22&lt;&gt;"TBA",CB$2/114,0),SUMIFS('HOURS&amp;CYCLES INPUT'!$F$2:$F$9999,'HOURS&amp;CYCLES INPUT'!$C$2:$C$9999,'QUALIFIED EFH'!$C22,'HOURS&amp;CYCLES INPUT'!$D$2:$D$9999,'QUALIFIED EFH'!CB$4,'HOURS&amp;CYCLES INPUT'!$E$2:$E$9999,'QUALIFIED EFH'!CB$5))</f>
        <v>463.01</v>
      </c>
      <c r="CC22" s="476">
        <f>IF(CC$2&lt;&gt;"",IF($C22&lt;&gt;"TBA",CC$2/114,0),SUMIFS('HOURS&amp;CYCLES INPUT'!$F$2:$F$9999,'HOURS&amp;CYCLES INPUT'!$C$2:$C$9999,'QUALIFIED EFH'!$C22,'HOURS&amp;CYCLES INPUT'!$D$2:$D$9999,'QUALIFIED EFH'!CC$4,'HOURS&amp;CYCLES INPUT'!$E$2:$E$9999,'QUALIFIED EFH'!CC$5))</f>
        <v>407.2</v>
      </c>
      <c r="CD22" s="476">
        <f>IF(CD$2&lt;&gt;"",IF($C22&lt;&gt;"TBA",CD$2/114,0),SUMIFS('HOURS&amp;CYCLES INPUT'!$F$2:$F$9999,'HOURS&amp;CYCLES INPUT'!$C$2:$C$9999,'QUALIFIED EFH'!$C22,'HOURS&amp;CYCLES INPUT'!$D$2:$D$9999,'QUALIFIED EFH'!CD$4,'HOURS&amp;CYCLES INPUT'!$E$2:$E$9999,'QUALIFIED EFH'!CD$5))</f>
        <v>417</v>
      </c>
      <c r="CE22" s="476">
        <f>IF(CE$2&lt;&gt;"",IF($C22&lt;&gt;"TBA",CE$2/114,0),SUMIFS('HOURS&amp;CYCLES INPUT'!$F$2:$F$9999,'HOURS&amp;CYCLES INPUT'!$C$2:$C$9999,'QUALIFIED EFH'!$C22,'HOURS&amp;CYCLES INPUT'!$D$2:$D$9999,'QUALIFIED EFH'!CE$4,'HOURS&amp;CYCLES INPUT'!$E$2:$E$9999,'QUALIFIED EFH'!CE$5))</f>
        <v>379.3</v>
      </c>
      <c r="CF22" s="476">
        <f>IF(CF$2&lt;&gt;"",IF($C22&lt;&gt;"TBA",CF$2/114,0),SUMIFS('HOURS&amp;CYCLES INPUT'!$F$2:$F$9999,'HOURS&amp;CYCLES INPUT'!$C$2:$C$9999,'QUALIFIED EFH'!$C22,'HOURS&amp;CYCLES INPUT'!$D$2:$D$9999,'QUALIFIED EFH'!CF$4,'HOURS&amp;CYCLES INPUT'!$E$2:$E$9999,'QUALIFIED EFH'!CF$5))</f>
        <v>443.15</v>
      </c>
      <c r="CG22" s="476">
        <f>IF(CG$2&lt;&gt;"",IF($C22&lt;&gt;"TBA",CG$2/114,0),SUMIFS('HOURS&amp;CYCLES INPUT'!$F$2:$F$9999,'HOURS&amp;CYCLES INPUT'!$C$2:$C$9999,'QUALIFIED EFH'!$C22,'HOURS&amp;CYCLES INPUT'!$D$2:$D$9999,'QUALIFIED EFH'!CG$4,'HOURS&amp;CYCLES INPUT'!$E$2:$E$9999,'QUALIFIED EFH'!CG$5))</f>
        <v>399.74</v>
      </c>
      <c r="CH22" s="476">
        <f>IF(CH$2&lt;&gt;"",IF($C22&lt;&gt;"TBA",CH$2/114,0),SUMIFS('HOURS&amp;CYCLES INPUT'!$F$2:$F$9999,'HOURS&amp;CYCLES INPUT'!$C$2:$C$9999,'QUALIFIED EFH'!$C22,'HOURS&amp;CYCLES INPUT'!$D$2:$D$9999,'QUALIFIED EFH'!CH$4,'HOURS&amp;CYCLES INPUT'!$E$2:$E$9999,'QUALIFIED EFH'!CH$5))</f>
        <v>398.36</v>
      </c>
      <c r="CI22" s="476">
        <f>IF(CI$2&lt;&gt;"",IF($C22&lt;&gt;"TBA",CI$2/114,0),SUMIFS('HOURS&amp;CYCLES INPUT'!$F$2:$F$9999,'HOURS&amp;CYCLES INPUT'!$C$2:$C$9999,'QUALIFIED EFH'!$C22,'HOURS&amp;CYCLES INPUT'!$D$2:$D$9999,'QUALIFIED EFH'!CI$4,'HOURS&amp;CYCLES INPUT'!$E$2:$E$9999,'QUALIFIED EFH'!CI$5))</f>
        <v>424.8</v>
      </c>
      <c r="CJ22" s="476">
        <f>IF(CJ$2&lt;&gt;"",IF($C22&lt;&gt;"TBA",CJ$2/114,0),SUMIFS('HOURS&amp;CYCLES INPUT'!$F$2:$F$9999,'HOURS&amp;CYCLES INPUT'!$C$2:$C$9999,'QUALIFIED EFH'!$C22,'HOURS&amp;CYCLES INPUT'!$D$2:$D$9999,'QUALIFIED EFH'!CJ$4,'HOURS&amp;CYCLES INPUT'!$E$2:$E$9999,'QUALIFIED EFH'!CJ$5))</f>
        <v>394.59</v>
      </c>
      <c r="CK22" s="476">
        <f>IF(CK$2&lt;&gt;"",IF($C22&lt;&gt;"TBA",CK$2/114,0),SUMIFS('HOURS&amp;CYCLES INPUT'!$F$2:$F$9999,'HOURS&amp;CYCLES INPUT'!$C$2:$C$9999,'QUALIFIED EFH'!$C22,'HOURS&amp;CYCLES INPUT'!$D$2:$D$9999,'QUALIFIED EFH'!CK$4,'HOURS&amp;CYCLES INPUT'!$E$2:$E$9999,'QUALIFIED EFH'!CK$5))</f>
        <v>386.93</v>
      </c>
      <c r="CL22" s="476">
        <f>IF(CL$2&lt;&gt;"",IF($C22&lt;&gt;"TBA",CL$2/114,0),SUMIFS('HOURS&amp;CYCLES INPUT'!$F$2:$F$9999,'HOURS&amp;CYCLES INPUT'!$C$2:$C$9999,'QUALIFIED EFH'!$C22,'HOURS&amp;CYCLES INPUT'!$D$2:$D$9999,'QUALIFIED EFH'!CL$4,'HOURS&amp;CYCLES INPUT'!$E$2:$E$9999,'QUALIFIED EFH'!CL$5))</f>
        <v>344.7</v>
      </c>
      <c r="CM22" s="476">
        <f>IF(CM$2&lt;&gt;"",IF($C22&lt;&gt;"TBA",CM$2/114,0),SUMIFS('HOURS&amp;CYCLES INPUT'!$F$2:$F$9999,'HOURS&amp;CYCLES INPUT'!$C$2:$C$9999,'QUALIFIED EFH'!$C22,'HOURS&amp;CYCLES INPUT'!$D$2:$D$9999,'QUALIFIED EFH'!CM$4,'HOURS&amp;CYCLES INPUT'!$E$2:$E$9999,'QUALIFIED EFH'!CM$5))</f>
        <v>382.26</v>
      </c>
      <c r="CN22" s="476">
        <f>IF(CN$2&lt;&gt;"",IF($C22&lt;&gt;"TBA",CN$2/114,0),SUMIFS('HOURS&amp;CYCLES INPUT'!$F$2:$F$9999,'HOURS&amp;CYCLES INPUT'!$C$2:$C$9999,'QUALIFIED EFH'!$C22,'HOURS&amp;CYCLES INPUT'!$D$2:$D$9999,'QUALIFIED EFH'!CN$4,'HOURS&amp;CYCLES INPUT'!$E$2:$E$9999,'QUALIFIED EFH'!CN$5))</f>
        <v>389.39</v>
      </c>
      <c r="CO22" s="476">
        <f>IF(CO$2&lt;&gt;"",IF($C22&lt;&gt;"TBA",CO$2/114,0),SUMIFS('HOURS&amp;CYCLES INPUT'!$F$2:$F$9999,'HOURS&amp;CYCLES INPUT'!$C$2:$C$9999,'QUALIFIED EFH'!$C22,'HOURS&amp;CYCLES INPUT'!$D$2:$D$9999,'QUALIFIED EFH'!CO$4,'HOURS&amp;CYCLES INPUT'!$E$2:$E$9999,'QUALIFIED EFH'!CO$5))</f>
        <v>365.22</v>
      </c>
      <c r="CP22" s="476">
        <f>IF(CP$2&lt;&gt;"",IF($C22&lt;&gt;"TBA",CP$2/114,0),SUMIFS('HOURS&amp;CYCLES INPUT'!$F$2:$F$9999,'HOURS&amp;CYCLES INPUT'!$C$2:$C$9999,'QUALIFIED EFH'!$C22,'HOURS&amp;CYCLES INPUT'!$D$2:$D$9999,'QUALIFIED EFH'!CP$4,'HOURS&amp;CYCLES INPUT'!$E$2:$E$9999,'QUALIFIED EFH'!CP$5))</f>
        <v>148.81</v>
      </c>
      <c r="CQ22" s="476">
        <f>IF(CQ$2&lt;&gt;"",IF($C22&lt;&gt;"TBA",CQ$2/114,0),SUMIFS('HOURS&amp;CYCLES INPUT'!$F$2:$F$9999,'HOURS&amp;CYCLES INPUT'!$C$2:$C$9999,'QUALIFIED EFH'!$C22,'HOURS&amp;CYCLES INPUT'!$D$2:$D$9999,'QUALIFIED EFH'!CQ$4,'HOURS&amp;CYCLES INPUT'!$E$2:$E$9999,'QUALIFIED EFH'!CQ$5))</f>
        <v>53.39</v>
      </c>
      <c r="CR22" s="476">
        <f>IF(CR$2&lt;&gt;"",IF($C22&lt;&gt;"TBA",CR$2/114,0),SUMIFS('HOURS&amp;CYCLES INPUT'!$F$2:$F$9999,'HOURS&amp;CYCLES INPUT'!$C$2:$C$9999,'QUALIFIED EFH'!$C22,'HOURS&amp;CYCLES INPUT'!$D$2:$D$9999,'QUALIFIED EFH'!CR$4,'HOURS&amp;CYCLES INPUT'!$E$2:$E$9999,'QUALIFIED EFH'!CR$5))</f>
        <v>404.24</v>
      </c>
      <c r="CS22" s="476">
        <f>IF(CS$2&lt;&gt;"",IF($C22&lt;&gt;"TBA",CS$2/114,0),SUMIFS('HOURS&amp;CYCLES INPUT'!$F$2:$F$9999,'HOURS&amp;CYCLES INPUT'!$C$2:$C$9999,'QUALIFIED EFH'!$C22,'HOURS&amp;CYCLES INPUT'!$D$2:$D$9999,'QUALIFIED EFH'!CS$4,'HOURS&amp;CYCLES INPUT'!$E$2:$E$9999,'QUALIFIED EFH'!CS$5))</f>
        <v>433.64</v>
      </c>
      <c r="CT22" s="476">
        <f>IF(CT$2&lt;&gt;"",IF($C22&lt;&gt;"TBA",CT$2/114,0),SUMIFS('HOURS&amp;CYCLES INPUT'!$F$2:$F$9999,'HOURS&amp;CYCLES INPUT'!$C$2:$C$9999,'QUALIFIED EFH'!$C22,'HOURS&amp;CYCLES INPUT'!$D$2:$D$9999,'QUALIFIED EFH'!CT$4,'HOURS&amp;CYCLES INPUT'!$E$2:$E$9999,'QUALIFIED EFH'!CT$5))</f>
        <v>460.65</v>
      </c>
      <c r="CU22" s="476">
        <f>IF(CU$2&lt;&gt;"",IF($C22&lt;&gt;"TBA",CU$2/114,0),SUMIFS('HOURS&amp;CYCLES INPUT'!$F$2:$F$9999,'HOURS&amp;CYCLES INPUT'!$C$2:$C$9999,'QUALIFIED EFH'!$C22,'HOURS&amp;CYCLES INPUT'!$D$2:$D$9999,'QUALIFIED EFH'!CU$4,'HOURS&amp;CYCLES INPUT'!$E$2:$E$9999,'QUALIFIED EFH'!CU$5))</f>
        <v>429.27</v>
      </c>
      <c r="CV22" s="476">
        <f>IF(CV$2&lt;&gt;"",IF($C22&lt;&gt;"TBA",CV$2/114,0),SUMIFS('HOURS&amp;CYCLES INPUT'!$F$2:$F$9999,'HOURS&amp;CYCLES INPUT'!$C$2:$C$9999,'QUALIFIED EFH'!$C22,'HOURS&amp;CYCLES INPUT'!$D$2:$D$9999,'QUALIFIED EFH'!CV$4,'HOURS&amp;CYCLES INPUT'!$E$2:$E$9999,'QUALIFIED EFH'!CV$5))</f>
        <v>213.74</v>
      </c>
      <c r="CW22" s="476">
        <f>IF(CW$2&lt;&gt;"",IF($C22&lt;&gt;"TBA",CW$2/114,0),SUMIFS('HOURS&amp;CYCLES INPUT'!$F$2:$F$9999,'HOURS&amp;CYCLES INPUT'!$C$2:$C$9999,'QUALIFIED EFH'!$C22,'HOURS&amp;CYCLES INPUT'!$D$2:$D$9999,'QUALIFIED EFH'!CW$4,'HOURS&amp;CYCLES INPUT'!$E$2:$E$9999,'QUALIFIED EFH'!CW$5))</f>
        <v>0</v>
      </c>
      <c r="CX22" s="476">
        <f>IF(CX$2&lt;&gt;"",IF($C22&lt;&gt;"TBA",CX$2/114,0),SUMIFS('HOURS&amp;CYCLES INPUT'!$F$2:$F$9999,'HOURS&amp;CYCLES INPUT'!$C$2:$C$9999,'QUALIFIED EFH'!$C22,'HOURS&amp;CYCLES INPUT'!$D$2:$D$9999,'QUALIFIED EFH'!CX$4,'HOURS&amp;CYCLES INPUT'!$E$2:$E$9999,'QUALIFIED EFH'!CX$5))</f>
        <v>0</v>
      </c>
      <c r="CY22" s="476">
        <f>IF(CY$2&lt;&gt;"",IF($C22&lt;&gt;"TBA",CY$2/114,0),SUMIFS('HOURS&amp;CYCLES INPUT'!$F$2:$F$9999,'HOURS&amp;CYCLES INPUT'!$C$2:$C$9999,'QUALIFIED EFH'!$C22,'HOURS&amp;CYCLES INPUT'!$D$2:$D$9999,'QUALIFIED EFH'!CY$4,'HOURS&amp;CYCLES INPUT'!$E$2:$E$9999,'QUALIFIED EFH'!CY$5))</f>
        <v>0</v>
      </c>
      <c r="CZ22" s="476">
        <f>IF(CZ$2&lt;&gt;"",IF($C22&lt;&gt;"TBA",CZ$2/114,0),SUMIFS('HOURS&amp;CYCLES INPUT'!$F$2:$F$9999,'HOURS&amp;CYCLES INPUT'!$C$2:$C$9999,'QUALIFIED EFH'!$C22,'HOURS&amp;CYCLES INPUT'!$D$2:$D$9999,'QUALIFIED EFH'!CZ$4,'HOURS&amp;CYCLES INPUT'!$E$2:$E$9999,'QUALIFIED EFH'!CZ$5))</f>
        <v>0</v>
      </c>
      <c r="DA22" s="476">
        <f>IF(DA$2&lt;&gt;"",IF($C22&lt;&gt;"TBA",DA$2/114,0),SUMIFS('HOURS&amp;CYCLES INPUT'!$F$2:$F$9999,'HOURS&amp;CYCLES INPUT'!$C$2:$C$9999,'QUALIFIED EFH'!$C22,'HOURS&amp;CYCLES INPUT'!$D$2:$D$9999,'QUALIFIED EFH'!DA$4,'HOURS&amp;CYCLES INPUT'!$E$2:$E$9999,'QUALIFIED EFH'!DA$5))</f>
        <v>0</v>
      </c>
      <c r="DB22" s="476">
        <f>IF(DB$2&lt;&gt;"",IF($C22&lt;&gt;"TBA",DB$2/114,0),SUMIFS('HOURS&amp;CYCLES INPUT'!$F$2:$F$9999,'HOURS&amp;CYCLES INPUT'!$C$2:$C$9999,'QUALIFIED EFH'!$C22,'HOURS&amp;CYCLES INPUT'!$D$2:$D$9999,'QUALIFIED EFH'!DB$4,'HOURS&amp;CYCLES INPUT'!$E$2:$E$9999,'QUALIFIED EFH'!DB$5))</f>
        <v>0</v>
      </c>
      <c r="DC22" s="476">
        <f>IF(DC$2&lt;&gt;"",IF($C22&lt;&gt;"TBA",DC$2/114,0),SUMIFS('HOURS&amp;CYCLES INPUT'!$F$2:$F$9999,'HOURS&amp;CYCLES INPUT'!$C$2:$C$9999,'QUALIFIED EFH'!$C22,'HOURS&amp;CYCLES INPUT'!$D$2:$D$9999,'QUALIFIED EFH'!DC$4,'HOURS&amp;CYCLES INPUT'!$E$2:$E$9999,'QUALIFIED EFH'!DC$5))</f>
        <v>0</v>
      </c>
      <c r="DD22" s="476">
        <f>IF(DD$2&lt;&gt;"",IF($C22&lt;&gt;"TBA",DD$2/114,0),SUMIFS('HOURS&amp;CYCLES INPUT'!$F$2:$F$9999,'HOURS&amp;CYCLES INPUT'!$C$2:$C$9999,'QUALIFIED EFH'!$C22,'HOURS&amp;CYCLES INPUT'!$D$2:$D$9999,'QUALIFIED EFH'!DD$4,'HOURS&amp;CYCLES INPUT'!$E$2:$E$9999,'QUALIFIED EFH'!DD$5))</f>
        <v>0</v>
      </c>
      <c r="DE22" s="476">
        <f>IF(DE$2&lt;&gt;"",IF($C22&lt;&gt;"TBA",DE$2/114,0),SUMIFS('HOURS&amp;CYCLES INPUT'!$F$2:$F$9999,'HOURS&amp;CYCLES INPUT'!$C$2:$C$9999,'QUALIFIED EFH'!$C22,'HOURS&amp;CYCLES INPUT'!$D$2:$D$9999,'QUALIFIED EFH'!DE$4,'HOURS&amp;CYCLES INPUT'!$E$2:$E$9999,'QUALIFIED EFH'!DE$5))</f>
        <v>0</v>
      </c>
      <c r="DF22" s="476">
        <f>IF(DF$2&lt;&gt;"",IF($C22&lt;&gt;"TBA",DF$2/114,0),SUMIFS('HOURS&amp;CYCLES INPUT'!$F$2:$F$9999,'HOURS&amp;CYCLES INPUT'!$C$2:$C$9999,'QUALIFIED EFH'!$C22,'HOURS&amp;CYCLES INPUT'!$D$2:$D$9999,'QUALIFIED EFH'!DF$4,'HOURS&amp;CYCLES INPUT'!$E$2:$E$9999,'QUALIFIED EFH'!DF$5))</f>
        <v>0</v>
      </c>
      <c r="DG22" s="476">
        <f>IF(DG$2&lt;&gt;"",IF($C22&lt;&gt;"TBA",DG$2/114,0),SUMIFS('HOURS&amp;CYCLES INPUT'!$F$2:$F$9999,'HOURS&amp;CYCLES INPUT'!$C$2:$C$9999,'QUALIFIED EFH'!$C22,'HOURS&amp;CYCLES INPUT'!$D$2:$D$9999,'QUALIFIED EFH'!DG$4,'HOURS&amp;CYCLES INPUT'!$E$2:$E$9999,'QUALIFIED EFH'!DG$5))</f>
        <v>0</v>
      </c>
      <c r="DH22" s="476">
        <f>IF(DH$2&lt;&gt;"",IF($C22&lt;&gt;"TBA",DH$2/114,0),SUMIFS('HOURS&amp;CYCLES INPUT'!$F$2:$F$9999,'HOURS&amp;CYCLES INPUT'!$C$2:$C$9999,'QUALIFIED EFH'!$C22,'HOURS&amp;CYCLES INPUT'!$D$2:$D$9999,'QUALIFIED EFH'!DH$4,'HOURS&amp;CYCLES INPUT'!$E$2:$E$9999,'QUALIFIED EFH'!DH$5))</f>
        <v>0</v>
      </c>
      <c r="DI22" s="476">
        <f>IF(DI$2&lt;&gt;"",IF($C22&lt;&gt;"TBA",DI$2/114,0),SUMIFS('HOURS&amp;CYCLES INPUT'!$F$2:$F$9999,'HOURS&amp;CYCLES INPUT'!$C$2:$C$9999,'QUALIFIED EFH'!$C22,'HOURS&amp;CYCLES INPUT'!$D$2:$D$9999,'QUALIFIED EFH'!DI$4,'HOURS&amp;CYCLES INPUT'!$E$2:$E$9999,'QUALIFIED EFH'!DI$5))</f>
        <v>0</v>
      </c>
      <c r="DJ22" s="476">
        <f>IF(DJ$2&lt;&gt;"",IF($C22&lt;&gt;"TBA",DJ$2/114,0),SUMIFS('HOURS&amp;CYCLES INPUT'!$F$2:$F$9999,'HOURS&amp;CYCLES INPUT'!$C$2:$C$9999,'QUALIFIED EFH'!$C22,'HOURS&amp;CYCLES INPUT'!$D$2:$D$9999,'QUALIFIED EFH'!DJ$4,'HOURS&amp;CYCLES INPUT'!$E$2:$E$9999,'QUALIFIED EFH'!DJ$5))</f>
        <v>0</v>
      </c>
      <c r="DK22" s="476">
        <f>IF(DK$2&lt;&gt;"",IF($C22&lt;&gt;"TBA",DK$2/114,0),SUMIFS('HOURS&amp;CYCLES INPUT'!$F$2:$F$9999,'HOURS&amp;CYCLES INPUT'!$C$2:$C$9999,'QUALIFIED EFH'!$C22,'HOURS&amp;CYCLES INPUT'!$D$2:$D$9999,'QUALIFIED EFH'!DK$4,'HOURS&amp;CYCLES INPUT'!$E$2:$E$9999,'QUALIFIED EFH'!DK$5))</f>
        <v>0</v>
      </c>
      <c r="DL22" s="476">
        <f>IF(DL$2&lt;&gt;"",IF($C22&lt;&gt;"TBA",DL$2/114,0),SUMIFS('HOURS&amp;CYCLES INPUT'!$F$2:$F$9999,'HOURS&amp;CYCLES INPUT'!$C$2:$C$9999,'QUALIFIED EFH'!$C22,'HOURS&amp;CYCLES INPUT'!$D$2:$D$9999,'QUALIFIED EFH'!DL$4,'HOURS&amp;CYCLES INPUT'!$E$2:$E$9999,'QUALIFIED EFH'!DL$5))</f>
        <v>0</v>
      </c>
      <c r="DM22" s="476">
        <f>IF(DM$2&lt;&gt;"",IF($C22&lt;&gt;"TBA",DM$2/114,0),SUMIFS('HOURS&amp;CYCLES INPUT'!$F$2:$F$9999,'HOURS&amp;CYCLES INPUT'!$C$2:$C$9999,'QUALIFIED EFH'!$C22,'HOURS&amp;CYCLES INPUT'!$D$2:$D$9999,'QUALIFIED EFH'!DM$4,'HOURS&amp;CYCLES INPUT'!$E$2:$E$9999,'QUALIFIED EFH'!DM$5))</f>
        <v>0</v>
      </c>
      <c r="DN22" s="476">
        <f>IF(DN$2&lt;&gt;"",IF($C22&lt;&gt;"TBA",DN$2/114,0),SUMIFS('HOURS&amp;CYCLES INPUT'!$F$2:$F$9999,'HOURS&amp;CYCLES INPUT'!$C$2:$C$9999,'QUALIFIED EFH'!$C22,'HOURS&amp;CYCLES INPUT'!$D$2:$D$9999,'QUALIFIED EFH'!DN$4,'HOURS&amp;CYCLES INPUT'!$E$2:$E$9999,'QUALIFIED EFH'!DN$5))</f>
        <v>0</v>
      </c>
      <c r="DO22" s="476">
        <f>IF(DO$2&lt;&gt;"",IF($C22&lt;&gt;"TBA",DO$2/114,0),SUMIFS('HOURS&amp;CYCLES INPUT'!$F$2:$F$9999,'HOURS&amp;CYCLES INPUT'!$C$2:$C$9999,'QUALIFIED EFH'!$C22,'HOURS&amp;CYCLES INPUT'!$D$2:$D$9999,'QUALIFIED EFH'!DO$4,'HOURS&amp;CYCLES INPUT'!$E$2:$E$9999,'QUALIFIED EFH'!DO$5))</f>
        <v>0</v>
      </c>
      <c r="DP22" s="476">
        <f>IF(DP$2&lt;&gt;"",IF($C22&lt;&gt;"TBA",DP$2/114,0),SUMIFS('HOURS&amp;CYCLES INPUT'!$F$2:$F$9999,'HOURS&amp;CYCLES INPUT'!$C$2:$C$9999,'QUALIFIED EFH'!$C22,'HOURS&amp;CYCLES INPUT'!$D$2:$D$9999,'QUALIFIED EFH'!DP$4,'HOURS&amp;CYCLES INPUT'!$E$2:$E$9999,'QUALIFIED EFH'!DP$5))</f>
        <v>0</v>
      </c>
      <c r="DQ22" s="476">
        <f>IF(DQ$2&lt;&gt;"",IF($C22&lt;&gt;"TBA",DQ$2/114,0),SUMIFS('HOURS&amp;CYCLES INPUT'!$F$2:$F$9999,'HOURS&amp;CYCLES INPUT'!$C$2:$C$9999,'QUALIFIED EFH'!$C22,'HOURS&amp;CYCLES INPUT'!$D$2:$D$9999,'QUALIFIED EFH'!DQ$4,'HOURS&amp;CYCLES INPUT'!$E$2:$E$9999,'QUALIFIED EFH'!DQ$5))</f>
        <v>0</v>
      </c>
      <c r="DR22" s="476">
        <f>IF(DR$2&lt;&gt;"",IF($C22&lt;&gt;"TBA",DR$2/114,0),SUMIFS('HOURS&amp;CYCLES INPUT'!$F$2:$F$9999,'HOURS&amp;CYCLES INPUT'!$C$2:$C$9999,'QUALIFIED EFH'!$C22,'HOURS&amp;CYCLES INPUT'!$D$2:$D$9999,'QUALIFIED EFH'!DR$4,'HOURS&amp;CYCLES INPUT'!$E$2:$E$9999,'QUALIFIED EFH'!DR$5))</f>
        <v>0</v>
      </c>
      <c r="DS22" s="476">
        <f>IF(DS$2&lt;&gt;"",IF($C22&lt;&gt;"TBA",DS$2/114,0),SUMIFS('HOURS&amp;CYCLES INPUT'!$F$2:$F$9999,'HOURS&amp;CYCLES INPUT'!$C$2:$C$9999,'QUALIFIED EFH'!$C22,'HOURS&amp;CYCLES INPUT'!$D$2:$D$9999,'QUALIFIED EFH'!DS$4,'HOURS&amp;CYCLES INPUT'!$E$2:$E$9999,'QUALIFIED EFH'!DS$5))</f>
        <v>0</v>
      </c>
      <c r="DT22" s="476">
        <f>IF(DT$2&lt;&gt;"",IF($C22&lt;&gt;"TBA",DT$2/114,0),SUMIFS('HOURS&amp;CYCLES INPUT'!$F$2:$F$9999,'HOURS&amp;CYCLES INPUT'!$C$2:$C$9999,'QUALIFIED EFH'!$C22,'HOURS&amp;CYCLES INPUT'!$D$2:$D$9999,'QUALIFIED EFH'!DT$4,'HOURS&amp;CYCLES INPUT'!$E$2:$E$9999,'QUALIFIED EFH'!DT$5))</f>
        <v>0</v>
      </c>
      <c r="DU22" s="476">
        <f>IF(DU$2&lt;&gt;"",IF($C22&lt;&gt;"TBA",DU$2/114,0),SUMIFS('HOURS&amp;CYCLES INPUT'!$F$2:$F$9999,'HOURS&amp;CYCLES INPUT'!$C$2:$C$9999,'QUALIFIED EFH'!$C22,'HOURS&amp;CYCLES INPUT'!$D$2:$D$9999,'QUALIFIED EFH'!DU$4,'HOURS&amp;CYCLES INPUT'!$E$2:$E$9999,'QUALIFIED EFH'!DU$5))</f>
        <v>0</v>
      </c>
      <c r="DV22" s="476">
        <f>IF(DV$2&lt;&gt;"",IF($C22&lt;&gt;"TBA",DV$2/114,0),SUMIFS('HOURS&amp;CYCLES INPUT'!$F$2:$F$9999,'HOURS&amp;CYCLES INPUT'!$C$2:$C$9999,'QUALIFIED EFH'!$C22,'HOURS&amp;CYCLES INPUT'!$D$2:$D$9999,'QUALIFIED EFH'!DV$4,'HOURS&amp;CYCLES INPUT'!$E$2:$E$9999,'QUALIFIED EFH'!DV$5))</f>
        <v>0</v>
      </c>
      <c r="DW22" s="476">
        <f>IF(DW$2&lt;&gt;"",IF($C22&lt;&gt;"TBA",DW$2/114,0),SUMIFS('HOURS&amp;CYCLES INPUT'!$F$2:$F$9999,'HOURS&amp;CYCLES INPUT'!$C$2:$C$9999,'QUALIFIED EFH'!$C22,'HOURS&amp;CYCLES INPUT'!$D$2:$D$9999,'QUALIFIED EFH'!DW$4,'HOURS&amp;CYCLES INPUT'!$E$2:$E$9999,'QUALIFIED EFH'!DW$5))</f>
        <v>0</v>
      </c>
      <c r="DX22" s="476">
        <f>IF(DX$2&lt;&gt;"",IF($C22&lt;&gt;"TBA",DX$2/114,0),SUMIFS('HOURS&amp;CYCLES INPUT'!$F$2:$F$9999,'HOURS&amp;CYCLES INPUT'!$C$2:$C$9999,'QUALIFIED EFH'!$C22,'HOURS&amp;CYCLES INPUT'!$D$2:$D$9999,'QUALIFIED EFH'!DX$4,'HOURS&amp;CYCLES INPUT'!$E$2:$E$9999,'QUALIFIED EFH'!DX$5))</f>
        <v>0</v>
      </c>
      <c r="DY22" s="476">
        <f>IF(DY$2&lt;&gt;"",IF($C22&lt;&gt;"TBA",DY$2/114,0),SUMIFS('HOURS&amp;CYCLES INPUT'!$F$2:$F$9999,'HOURS&amp;CYCLES INPUT'!$C$2:$C$9999,'QUALIFIED EFH'!$C22,'HOURS&amp;CYCLES INPUT'!$D$2:$D$9999,'QUALIFIED EFH'!DY$4,'HOURS&amp;CYCLES INPUT'!$E$2:$E$9999,'QUALIFIED EFH'!DY$5))</f>
        <v>0</v>
      </c>
      <c r="DZ22" s="476">
        <f>IF(DZ$2&lt;&gt;"",IF($C22&lt;&gt;"TBA",DZ$2/114,0),SUMIFS('HOURS&amp;CYCLES INPUT'!$F$2:$F$9999,'HOURS&amp;CYCLES INPUT'!$C$2:$C$9999,'QUALIFIED EFH'!$C22,'HOURS&amp;CYCLES INPUT'!$D$2:$D$9999,'QUALIFIED EFH'!DZ$4,'HOURS&amp;CYCLES INPUT'!$E$2:$E$9999,'QUALIFIED EFH'!DZ$5))</f>
        <v>0</v>
      </c>
      <c r="EA22" s="476">
        <f>IF(EA$2&lt;&gt;"",IF($C22&lt;&gt;"TBA",EA$2/114,0),SUMIFS('HOURS&amp;CYCLES INPUT'!$F$2:$F$9999,'HOURS&amp;CYCLES INPUT'!$C$2:$C$9999,'QUALIFIED EFH'!$C22,'HOURS&amp;CYCLES INPUT'!$D$2:$D$9999,'QUALIFIED EFH'!EA$4,'HOURS&amp;CYCLES INPUT'!$E$2:$E$9999,'QUALIFIED EFH'!EA$5))</f>
        <v>0</v>
      </c>
      <c r="EB22" s="476">
        <f>IF(EB$2&lt;&gt;"",IF($C22&lt;&gt;"TBA",EB$2/114,0),SUMIFS('HOURS&amp;CYCLES INPUT'!$F$2:$F$9999,'HOURS&amp;CYCLES INPUT'!$C$2:$C$9999,'QUALIFIED EFH'!$C22,'HOURS&amp;CYCLES INPUT'!$D$2:$D$9999,'QUALIFIED EFH'!EB$4,'HOURS&amp;CYCLES INPUT'!$E$2:$E$9999,'QUALIFIED EFH'!EB$5))</f>
        <v>0</v>
      </c>
      <c r="EC22" s="476">
        <f>IF(EC$2&lt;&gt;"",IF($C22&lt;&gt;"TBA",EC$2/114,0),SUMIFS('HOURS&amp;CYCLES INPUT'!$F$2:$F$9999,'HOURS&amp;CYCLES INPUT'!$C$2:$C$9999,'QUALIFIED EFH'!$C22,'HOURS&amp;CYCLES INPUT'!$D$2:$D$9999,'QUALIFIED EFH'!EC$4,'HOURS&amp;CYCLES INPUT'!$E$2:$E$9999,'QUALIFIED EFH'!EC$5))</f>
        <v>0</v>
      </c>
      <c r="ED22" s="476">
        <f>IF(ED$2&lt;&gt;"",IF($C22&lt;&gt;"TBA",ED$2/114,0),SUMIFS('HOURS&amp;CYCLES INPUT'!$F$2:$F$9999,'HOURS&amp;CYCLES INPUT'!$C$2:$C$9999,'QUALIFIED EFH'!$C22,'HOURS&amp;CYCLES INPUT'!$D$2:$D$9999,'QUALIFIED EFH'!ED$4,'HOURS&amp;CYCLES INPUT'!$E$2:$E$9999,'QUALIFIED EFH'!ED$5))</f>
        <v>0</v>
      </c>
      <c r="EE22" s="476">
        <f>IF(EE$2&lt;&gt;"",IF($C22&lt;&gt;"TBA",EE$2/114,0),SUMIFS('HOURS&amp;CYCLES INPUT'!$F$2:$F$9999,'HOURS&amp;CYCLES INPUT'!$C$2:$C$9999,'QUALIFIED EFH'!$C22,'HOURS&amp;CYCLES INPUT'!$D$2:$D$9999,'QUALIFIED EFH'!EE$4,'HOURS&amp;CYCLES INPUT'!$E$2:$E$9999,'QUALIFIED EFH'!EE$5))</f>
        <v>0</v>
      </c>
      <c r="EF22" s="476">
        <f>IF(EF$2&lt;&gt;"",IF($C22&lt;&gt;"TBA",EF$2/114,0),SUMIFS('HOURS&amp;CYCLES INPUT'!$F$2:$F$9999,'HOURS&amp;CYCLES INPUT'!$C$2:$C$9999,'QUALIFIED EFH'!$C22,'HOURS&amp;CYCLES INPUT'!$D$2:$D$9999,'QUALIFIED EFH'!EF$4,'HOURS&amp;CYCLES INPUT'!$E$2:$E$9999,'QUALIFIED EFH'!EF$5))</f>
        <v>0</v>
      </c>
      <c r="EG22" s="476">
        <f>IF(EG$2&lt;&gt;"",IF($C22&lt;&gt;"TBA",EG$2/114,0),SUMIFS('HOURS&amp;CYCLES INPUT'!$F$2:$F$9999,'HOURS&amp;CYCLES INPUT'!$C$2:$C$9999,'QUALIFIED EFH'!$C22,'HOURS&amp;CYCLES INPUT'!$D$2:$D$9999,'QUALIFIED EFH'!EG$4,'HOURS&amp;CYCLES INPUT'!$E$2:$E$9999,'QUALIFIED EFH'!EG$5))</f>
        <v>0</v>
      </c>
      <c r="EH22" s="476">
        <f>IF(EH$2&lt;&gt;"",IF($C22&lt;&gt;"TBA",EH$2/114,0),SUMIFS('HOURS&amp;CYCLES INPUT'!$F$2:$F$9999,'HOURS&amp;CYCLES INPUT'!$C$2:$C$9999,'QUALIFIED EFH'!$C22,'HOURS&amp;CYCLES INPUT'!$D$2:$D$9999,'QUALIFIED EFH'!EH$4,'HOURS&amp;CYCLES INPUT'!$E$2:$E$9999,'QUALIFIED EFH'!EH$5))</f>
        <v>0</v>
      </c>
      <c r="EI22" s="476">
        <f>IF(EI$2&lt;&gt;"",IF($C22&lt;&gt;"TBA",EI$2/114,0),SUMIFS('HOURS&amp;CYCLES INPUT'!$F$2:$F$9999,'HOURS&amp;CYCLES INPUT'!$C$2:$C$9999,'QUALIFIED EFH'!$C22,'HOURS&amp;CYCLES INPUT'!$D$2:$D$9999,'QUALIFIED EFH'!EI$4,'HOURS&amp;CYCLES INPUT'!$E$2:$E$9999,'QUALIFIED EFH'!EI$5))</f>
        <v>0</v>
      </c>
      <c r="EJ22" s="476">
        <f>IF(EJ$2&lt;&gt;"",IF($C22&lt;&gt;"TBA",EJ$2/114,0),SUMIFS('HOURS&amp;CYCLES INPUT'!$F$2:$F$9999,'HOURS&amp;CYCLES INPUT'!$C$2:$C$9999,'QUALIFIED EFH'!$C22,'HOURS&amp;CYCLES INPUT'!$D$2:$D$9999,'QUALIFIED EFH'!EJ$4,'HOURS&amp;CYCLES INPUT'!$E$2:$E$9999,'QUALIFIED EFH'!EJ$5))</f>
        <v>0</v>
      </c>
      <c r="EK22" s="476">
        <f>IF(EK$2&lt;&gt;"",IF($C22&lt;&gt;"TBA",EK$2/114,0),SUMIFS('HOURS&amp;CYCLES INPUT'!$F$2:$F$9999,'HOURS&amp;CYCLES INPUT'!$C$2:$C$9999,'QUALIFIED EFH'!$C22,'HOURS&amp;CYCLES INPUT'!$D$2:$D$9999,'QUALIFIED EFH'!EK$4,'HOURS&amp;CYCLES INPUT'!$E$2:$E$9999,'QUALIFIED EFH'!EK$5))</f>
        <v>0</v>
      </c>
      <c r="EL22" s="476">
        <f>IF(EL$2&lt;&gt;"",IF($C22&lt;&gt;"TBA",EL$2/114,0),SUMIFS('HOURS&amp;CYCLES INPUT'!$F$2:$F$9999,'HOURS&amp;CYCLES INPUT'!$C$2:$C$9999,'QUALIFIED EFH'!$C22,'HOURS&amp;CYCLES INPUT'!$D$2:$D$9999,'QUALIFIED EFH'!EL$4,'HOURS&amp;CYCLES INPUT'!$E$2:$E$9999,'QUALIFIED EFH'!EL$5))</f>
        <v>0</v>
      </c>
      <c r="EM22" s="476">
        <f>IF(EM$2&lt;&gt;"",IF($C22&lt;&gt;"TBA",EM$2/114,0),SUMIFS('HOURS&amp;CYCLES INPUT'!$F$2:$F$9999,'HOURS&amp;CYCLES INPUT'!$C$2:$C$9999,'QUALIFIED EFH'!$C22,'HOURS&amp;CYCLES INPUT'!$D$2:$D$9999,'QUALIFIED EFH'!EM$4,'HOURS&amp;CYCLES INPUT'!$E$2:$E$9999,'QUALIFIED EFH'!EM$5))</f>
        <v>0</v>
      </c>
      <c r="EN22" s="476">
        <f>IF(EN$2&lt;&gt;"",IF($C22&lt;&gt;"TBA",EN$2/114,0),SUMIFS('HOURS&amp;CYCLES INPUT'!$F$2:$F$9999,'HOURS&amp;CYCLES INPUT'!$C$2:$C$9999,'QUALIFIED EFH'!$C22,'HOURS&amp;CYCLES INPUT'!$D$2:$D$9999,'QUALIFIED EFH'!EN$4,'HOURS&amp;CYCLES INPUT'!$E$2:$E$9999,'QUALIFIED EFH'!EN$5))</f>
        <v>0</v>
      </c>
      <c r="EO22" s="476">
        <f>IF(EO$2&lt;&gt;"",IF($C22&lt;&gt;"TBA",EO$2/114,0),SUMIFS('HOURS&amp;CYCLES INPUT'!$F$2:$F$9999,'HOURS&amp;CYCLES INPUT'!$C$2:$C$9999,'QUALIFIED EFH'!$C22,'HOURS&amp;CYCLES INPUT'!$D$2:$D$9999,'QUALIFIED EFH'!EO$4,'HOURS&amp;CYCLES INPUT'!$E$2:$E$9999,'QUALIFIED EFH'!EO$5))</f>
        <v>0</v>
      </c>
      <c r="EP22" s="476">
        <f>IF(EP$2&lt;&gt;"",IF($C22&lt;&gt;"TBA",EP$2/114,0),SUMIFS('HOURS&amp;CYCLES INPUT'!$F$2:$F$9999,'HOURS&amp;CYCLES INPUT'!$C$2:$C$9999,'QUALIFIED EFH'!$C22,'HOURS&amp;CYCLES INPUT'!$D$2:$D$9999,'QUALIFIED EFH'!EP$4,'HOURS&amp;CYCLES INPUT'!$E$2:$E$9999,'QUALIFIED EFH'!EP$5))</f>
        <v>0</v>
      </c>
      <c r="EQ22" s="476">
        <f>IF(EQ$2&lt;&gt;"",IF($C22&lt;&gt;"TBA",EQ$2/114,0),SUMIFS('HOURS&amp;CYCLES INPUT'!$F$2:$F$9999,'HOURS&amp;CYCLES INPUT'!$C$2:$C$9999,'QUALIFIED EFH'!$C22,'HOURS&amp;CYCLES INPUT'!$D$2:$D$9999,'QUALIFIED EFH'!EQ$4,'HOURS&amp;CYCLES INPUT'!$E$2:$E$9999,'QUALIFIED EFH'!EQ$5))</f>
        <v>0</v>
      </c>
      <c r="ER22" s="476">
        <f>IF(ER$2&lt;&gt;"",IF($C22&lt;&gt;"TBA",ER$2/114,0),SUMIFS('HOURS&amp;CYCLES INPUT'!$F$2:$F$9999,'HOURS&amp;CYCLES INPUT'!$C$2:$C$9999,'QUALIFIED EFH'!$C22,'HOURS&amp;CYCLES INPUT'!$D$2:$D$9999,'QUALIFIED EFH'!ER$4,'HOURS&amp;CYCLES INPUT'!$E$2:$E$9999,'QUALIFIED EFH'!ER$5))</f>
        <v>0</v>
      </c>
      <c r="ES22" s="476">
        <f>IF(ES$2&lt;&gt;"",IF($C22&lt;&gt;"TBA",ES$2/114,0),SUMIFS('HOURS&amp;CYCLES INPUT'!$F$2:$F$9999,'HOURS&amp;CYCLES INPUT'!$C$2:$C$9999,'QUALIFIED EFH'!$C22,'HOURS&amp;CYCLES INPUT'!$D$2:$D$9999,'QUALIFIED EFH'!ES$4,'HOURS&amp;CYCLES INPUT'!$E$2:$E$9999,'QUALIFIED EFH'!ES$5))</f>
        <v>0</v>
      </c>
      <c r="ET22" s="476">
        <f>IF(ET$2&lt;&gt;"",IF($C22&lt;&gt;"TBA",ET$2/114,0),SUMIFS('HOURS&amp;CYCLES INPUT'!$F$2:$F$9999,'HOURS&amp;CYCLES INPUT'!$C$2:$C$9999,'QUALIFIED EFH'!$C22,'HOURS&amp;CYCLES INPUT'!$D$2:$D$9999,'QUALIFIED EFH'!ET$4,'HOURS&amp;CYCLES INPUT'!$E$2:$E$9999,'QUALIFIED EFH'!ET$5))</f>
        <v>0</v>
      </c>
      <c r="EU22" s="476">
        <f>IF(EU$2&lt;&gt;"",IF($C22&lt;&gt;"TBA",EU$2/114,0),SUMIFS('HOURS&amp;CYCLES INPUT'!$F$2:$F$9999,'HOURS&amp;CYCLES INPUT'!$C$2:$C$9999,'QUALIFIED EFH'!$C22,'HOURS&amp;CYCLES INPUT'!$D$2:$D$9999,'QUALIFIED EFH'!EU$4,'HOURS&amp;CYCLES INPUT'!$E$2:$E$9999,'QUALIFIED EFH'!EU$5))</f>
        <v>0</v>
      </c>
      <c r="EV22" s="476">
        <f>IF(EV$2&lt;&gt;"",IF($C22&lt;&gt;"TBA",EV$2/114,0),SUMIFS('HOURS&amp;CYCLES INPUT'!$F$2:$F$9999,'HOURS&amp;CYCLES INPUT'!$C$2:$C$9999,'QUALIFIED EFH'!$C22,'HOURS&amp;CYCLES INPUT'!$D$2:$D$9999,'QUALIFIED EFH'!EV$4,'HOURS&amp;CYCLES INPUT'!$E$2:$E$9999,'QUALIFIED EFH'!EV$5))</f>
        <v>0</v>
      </c>
      <c r="EW22" s="476">
        <f>IF(EW$2&lt;&gt;"",IF($C22&lt;&gt;"TBA",EW$2/114,0),SUMIFS('HOURS&amp;CYCLES INPUT'!$F$2:$F$9999,'HOURS&amp;CYCLES INPUT'!$C$2:$C$9999,'QUALIFIED EFH'!$C22,'HOURS&amp;CYCLES INPUT'!$D$2:$D$9999,'QUALIFIED EFH'!EW$4,'HOURS&amp;CYCLES INPUT'!$E$2:$E$9999,'QUALIFIED EFH'!EW$5))</f>
        <v>0</v>
      </c>
      <c r="EX22" s="476">
        <f>IF(EX$2&lt;&gt;"",IF($C22&lt;&gt;"TBA",EX$2/114,0),SUMIFS('HOURS&amp;CYCLES INPUT'!$F$2:$F$9999,'HOURS&amp;CYCLES INPUT'!$C$2:$C$9999,'QUALIFIED EFH'!$C22,'HOURS&amp;CYCLES INPUT'!$D$2:$D$9999,'QUALIFIED EFH'!EX$4,'HOURS&amp;CYCLES INPUT'!$E$2:$E$9999,'QUALIFIED EFH'!EX$5))</f>
        <v>0</v>
      </c>
      <c r="EY22" s="476">
        <f>IF(EY$2&lt;&gt;"",IF($C22&lt;&gt;"TBA",EY$2/114,0),SUMIFS('HOURS&amp;CYCLES INPUT'!$F$2:$F$9999,'HOURS&amp;CYCLES INPUT'!$C$2:$C$9999,'QUALIFIED EFH'!$C22,'HOURS&amp;CYCLES INPUT'!$D$2:$D$9999,'QUALIFIED EFH'!EY$4,'HOURS&amp;CYCLES INPUT'!$E$2:$E$9999,'QUALIFIED EFH'!EY$5))</f>
        <v>0</v>
      </c>
      <c r="EZ22" s="476">
        <f>IF(EZ$2&lt;&gt;"",IF($C22&lt;&gt;"TBA",EZ$2/114,0),SUMIFS('HOURS&amp;CYCLES INPUT'!$F$2:$F$9999,'HOURS&amp;CYCLES INPUT'!$C$2:$C$9999,'QUALIFIED EFH'!$C22,'HOURS&amp;CYCLES INPUT'!$D$2:$D$9999,'QUALIFIED EFH'!EZ$4,'HOURS&amp;CYCLES INPUT'!$E$2:$E$9999,'QUALIFIED EFH'!EZ$5))</f>
        <v>0</v>
      </c>
      <c r="FA22" s="476">
        <f>IF(FA$2&lt;&gt;"",IF($C22&lt;&gt;"TBA",FA$2/114,0),SUMIFS('HOURS&amp;CYCLES INPUT'!$F$2:$F$9999,'HOURS&amp;CYCLES INPUT'!$C$2:$C$9999,'QUALIFIED EFH'!$C22,'HOURS&amp;CYCLES INPUT'!$D$2:$D$9999,'QUALIFIED EFH'!FA$4,'HOURS&amp;CYCLES INPUT'!$E$2:$E$9999,'QUALIFIED EFH'!FA$5))</f>
        <v>0</v>
      </c>
      <c r="FB22" s="476">
        <f>IF(FB$2&lt;&gt;"",IF($C22&lt;&gt;"TBA",FB$2/114,0),SUMIFS('HOURS&amp;CYCLES INPUT'!$F$2:$F$9999,'HOURS&amp;CYCLES INPUT'!$C$2:$C$9999,'QUALIFIED EFH'!$C22,'HOURS&amp;CYCLES INPUT'!$D$2:$D$9999,'QUALIFIED EFH'!FB$4,'HOURS&amp;CYCLES INPUT'!$E$2:$E$9999,'QUALIFIED EFH'!FB$5))</f>
        <v>0</v>
      </c>
      <c r="FC22" s="476">
        <f>IF(FC$2&lt;&gt;"",IF($C22&lt;&gt;"TBA",FC$2/114,0),SUMIFS('HOURS&amp;CYCLES INPUT'!$F$2:$F$9999,'HOURS&amp;CYCLES INPUT'!$C$2:$C$9999,'QUALIFIED EFH'!$C22,'HOURS&amp;CYCLES INPUT'!$D$2:$D$9999,'QUALIFIED EFH'!FC$4,'HOURS&amp;CYCLES INPUT'!$E$2:$E$9999,'QUALIFIED EFH'!FC$5))</f>
        <v>0</v>
      </c>
      <c r="FD22" s="476">
        <f>IF(FD$2&lt;&gt;"",IF($C22&lt;&gt;"TBA",FD$2/114,0),SUMIFS('HOURS&amp;CYCLES INPUT'!$F$2:$F$9999,'HOURS&amp;CYCLES INPUT'!$C$2:$C$9999,'QUALIFIED EFH'!$C22,'HOURS&amp;CYCLES INPUT'!$D$2:$D$9999,'QUALIFIED EFH'!FD$4,'HOURS&amp;CYCLES INPUT'!$E$2:$E$9999,'QUALIFIED EFH'!FD$5))</f>
        <v>0</v>
      </c>
      <c r="FE22" s="476">
        <f>IF(FE$2&lt;&gt;"",IF($C22&lt;&gt;"TBA",FE$2/114,0),SUMIFS('HOURS&amp;CYCLES INPUT'!$F$2:$F$9999,'HOURS&amp;CYCLES INPUT'!$C$2:$C$9999,'QUALIFIED EFH'!$C22,'HOURS&amp;CYCLES INPUT'!$D$2:$D$9999,'QUALIFIED EFH'!FE$4,'HOURS&amp;CYCLES INPUT'!$E$2:$E$9999,'QUALIFIED EFH'!FE$5))</f>
        <v>0</v>
      </c>
      <c r="FF22" s="476">
        <f>IF(FF$2&lt;&gt;"",IF($C22&lt;&gt;"TBA",FF$2/114,0),SUMIFS('HOURS&amp;CYCLES INPUT'!$F$2:$F$9999,'HOURS&amp;CYCLES INPUT'!$C$2:$C$9999,'QUALIFIED EFH'!$C22,'HOURS&amp;CYCLES INPUT'!$D$2:$D$9999,'QUALIFIED EFH'!FF$4,'HOURS&amp;CYCLES INPUT'!$E$2:$E$9999,'QUALIFIED EFH'!FF$5))</f>
        <v>0</v>
      </c>
      <c r="FG22" s="476">
        <f>IF(FG$2&lt;&gt;"",IF($C22&lt;&gt;"TBA",FG$2/114,0),SUMIFS('HOURS&amp;CYCLES INPUT'!$F$2:$F$9999,'HOURS&amp;CYCLES INPUT'!$C$2:$C$9999,'QUALIFIED EFH'!$C22,'HOURS&amp;CYCLES INPUT'!$D$2:$D$9999,'QUALIFIED EFH'!FG$4,'HOURS&amp;CYCLES INPUT'!$E$2:$E$9999,'QUALIFIED EFH'!FG$5))</f>
        <v>0</v>
      </c>
      <c r="FH22" s="476">
        <f>IF(FH$2&lt;&gt;"",IF($C22&lt;&gt;"TBA",FH$2/114,0),SUMIFS('HOURS&amp;CYCLES INPUT'!$F$2:$F$9999,'HOURS&amp;CYCLES INPUT'!$C$2:$C$9999,'QUALIFIED EFH'!$C22,'HOURS&amp;CYCLES INPUT'!$D$2:$D$9999,'QUALIFIED EFH'!FH$4,'HOURS&amp;CYCLES INPUT'!$E$2:$E$9999,'QUALIFIED EFH'!FH$5))</f>
        <v>0</v>
      </c>
      <c r="FI22" s="476">
        <f>IF(FI$2&lt;&gt;"",IF($C22&lt;&gt;"TBA",FI$2/114,0),SUMIFS('HOURS&amp;CYCLES INPUT'!$F$2:$F$9999,'HOURS&amp;CYCLES INPUT'!$C$2:$C$9999,'QUALIFIED EFH'!$C22,'HOURS&amp;CYCLES INPUT'!$D$2:$D$9999,'QUALIFIED EFH'!FI$4,'HOURS&amp;CYCLES INPUT'!$E$2:$E$9999,'QUALIFIED EFH'!FI$5))</f>
        <v>0</v>
      </c>
      <c r="FJ22" s="476">
        <f>IF(FJ$2&lt;&gt;"",IF($C22&lt;&gt;"TBA",FJ$2/114,0),SUMIFS('HOURS&amp;CYCLES INPUT'!$F$2:$F$9999,'HOURS&amp;CYCLES INPUT'!$C$2:$C$9999,'QUALIFIED EFH'!$C22,'HOURS&amp;CYCLES INPUT'!$D$2:$D$9999,'QUALIFIED EFH'!FJ$4,'HOURS&amp;CYCLES INPUT'!$E$2:$E$9999,'QUALIFIED EFH'!FJ$5))</f>
        <v>0</v>
      </c>
      <c r="FK22" s="476">
        <f>IF(FK$2&lt;&gt;"",IF($C22&lt;&gt;"TBA",FK$2/114,0),SUMIFS('HOURS&amp;CYCLES INPUT'!$F$2:$F$9999,'HOURS&amp;CYCLES INPUT'!$C$2:$C$9999,'QUALIFIED EFH'!$C22,'HOURS&amp;CYCLES INPUT'!$D$2:$D$9999,'QUALIFIED EFH'!FK$4,'HOURS&amp;CYCLES INPUT'!$E$2:$E$9999,'QUALIFIED EFH'!FK$5))</f>
        <v>0</v>
      </c>
      <c r="FL22" s="476">
        <f>IF(FL$2&lt;&gt;"",IF($C22&lt;&gt;"TBA",FL$2/114,0),SUMIFS('HOURS&amp;CYCLES INPUT'!$F$2:$F$9999,'HOURS&amp;CYCLES INPUT'!$C$2:$C$9999,'QUALIFIED EFH'!$C22,'HOURS&amp;CYCLES INPUT'!$D$2:$D$9999,'QUALIFIED EFH'!FL$4,'HOURS&amp;CYCLES INPUT'!$E$2:$E$9999,'QUALIFIED EFH'!FL$5))</f>
        <v>0</v>
      </c>
      <c r="FM22" s="476">
        <f>IF(FM$2&lt;&gt;"",IF($C22&lt;&gt;"TBA",FM$2/114,0),SUMIFS('HOURS&amp;CYCLES INPUT'!$F$2:$F$9999,'HOURS&amp;CYCLES INPUT'!$C$2:$C$9999,'QUALIFIED EFH'!$C22,'HOURS&amp;CYCLES INPUT'!$D$2:$D$9999,'QUALIFIED EFH'!FM$4,'HOURS&amp;CYCLES INPUT'!$E$2:$E$9999,'QUALIFIED EFH'!FM$5))</f>
        <v>0</v>
      </c>
      <c r="FN22" s="476">
        <f>IF(FN$2&lt;&gt;"",IF($C22&lt;&gt;"TBA",FN$2/114,0),SUMIFS('HOURS&amp;CYCLES INPUT'!$F$2:$F$9999,'HOURS&amp;CYCLES INPUT'!$C$2:$C$9999,'QUALIFIED EFH'!$C22,'HOURS&amp;CYCLES INPUT'!$D$2:$D$9999,'QUALIFIED EFH'!FN$4,'HOURS&amp;CYCLES INPUT'!$E$2:$E$9999,'QUALIFIED EFH'!FN$5))</f>
        <v>0</v>
      </c>
      <c r="FO22" s="476">
        <f>IF(FO$2&lt;&gt;"",IF($C22&lt;&gt;"TBA",FO$2/114,0),SUMIFS('HOURS&amp;CYCLES INPUT'!$F$2:$F$9999,'HOURS&amp;CYCLES INPUT'!$C$2:$C$9999,'QUALIFIED EFH'!$C22,'HOURS&amp;CYCLES INPUT'!$D$2:$D$9999,'QUALIFIED EFH'!FO$4,'HOURS&amp;CYCLES INPUT'!$E$2:$E$9999,'QUALIFIED EFH'!FO$5))</f>
        <v>0</v>
      </c>
      <c r="FP22" s="476">
        <f>IF(FP$2&lt;&gt;"",IF($C22&lt;&gt;"TBA",FP$2/114,0),SUMIFS('HOURS&amp;CYCLES INPUT'!$F$2:$F$9999,'HOURS&amp;CYCLES INPUT'!$C$2:$C$9999,'QUALIFIED EFH'!$C22,'HOURS&amp;CYCLES INPUT'!$D$2:$D$9999,'QUALIFIED EFH'!FP$4,'HOURS&amp;CYCLES INPUT'!$E$2:$E$9999,'QUALIFIED EFH'!FP$5))</f>
        <v>0</v>
      </c>
      <c r="FQ22" s="476">
        <f>IF(FQ$2&lt;&gt;"",IF($C22&lt;&gt;"TBA",FQ$2/114,0),SUMIFS('HOURS&amp;CYCLES INPUT'!$F$2:$F$9999,'HOURS&amp;CYCLES INPUT'!$C$2:$C$9999,'QUALIFIED EFH'!$C22,'HOURS&amp;CYCLES INPUT'!$D$2:$D$9999,'QUALIFIED EFH'!FQ$4,'HOURS&amp;CYCLES INPUT'!$E$2:$E$9999,'QUALIFIED EFH'!FQ$5))</f>
        <v>0</v>
      </c>
      <c r="FR22" s="476">
        <f>IF(FR$2&lt;&gt;"",IF($C22&lt;&gt;"TBA",FR$2/114,0),SUMIFS('HOURS&amp;CYCLES INPUT'!$F$2:$F$9999,'HOURS&amp;CYCLES INPUT'!$C$2:$C$9999,'QUALIFIED EFH'!$C22,'HOURS&amp;CYCLES INPUT'!$D$2:$D$9999,'QUALIFIED EFH'!FR$4,'HOURS&amp;CYCLES INPUT'!$E$2:$E$9999,'QUALIFIED EFH'!FR$5))</f>
        <v>0</v>
      </c>
      <c r="FS22" s="476">
        <f>IF(FS$2&lt;&gt;"",IF($C22&lt;&gt;"TBA",FS$2/114,0),SUMIFS('HOURS&amp;CYCLES INPUT'!$F$2:$F$9999,'HOURS&amp;CYCLES INPUT'!$C$2:$C$9999,'QUALIFIED EFH'!$C22,'HOURS&amp;CYCLES INPUT'!$D$2:$D$9999,'QUALIFIED EFH'!FS$4,'HOURS&amp;CYCLES INPUT'!$E$2:$E$9999,'QUALIFIED EFH'!FS$5))</f>
        <v>0</v>
      </c>
      <c r="FT22" s="476">
        <f>IF(FT$2&lt;&gt;"",IF($C22&lt;&gt;"TBA",FT$2/114,0),SUMIFS('HOURS&amp;CYCLES INPUT'!$F$2:$F$9999,'HOURS&amp;CYCLES INPUT'!$C$2:$C$9999,'QUALIFIED EFH'!$C22,'HOURS&amp;CYCLES INPUT'!$D$2:$D$9999,'QUALIFIED EFH'!FT$4,'HOURS&amp;CYCLES INPUT'!$E$2:$E$9999,'QUALIFIED EFH'!FT$5))</f>
        <v>0</v>
      </c>
      <c r="FU22" s="476">
        <f>IF(FU$2&lt;&gt;"",IF($C22&lt;&gt;"TBA",FU$2/114,0),SUMIFS('HOURS&amp;CYCLES INPUT'!$F$2:$F$9999,'HOURS&amp;CYCLES INPUT'!$C$2:$C$9999,'QUALIFIED EFH'!$C22,'HOURS&amp;CYCLES INPUT'!$D$2:$D$9999,'QUALIFIED EFH'!FU$4,'HOURS&amp;CYCLES INPUT'!$E$2:$E$9999,'QUALIFIED EFH'!FU$5))</f>
        <v>0</v>
      </c>
      <c r="FV22" s="476">
        <f>IF(FV$2&lt;&gt;"",IF($C22&lt;&gt;"TBA",FV$2/114,0),SUMIFS('HOURS&amp;CYCLES INPUT'!$F$2:$F$9999,'HOURS&amp;CYCLES INPUT'!$C$2:$C$9999,'QUALIFIED EFH'!$C22,'HOURS&amp;CYCLES INPUT'!$D$2:$D$9999,'QUALIFIED EFH'!FV$4,'HOURS&amp;CYCLES INPUT'!$E$2:$E$9999,'QUALIFIED EFH'!FV$5))</f>
        <v>0</v>
      </c>
      <c r="FW22" s="476">
        <f>IF(FW$2&lt;&gt;"",IF($C22&lt;&gt;"TBA",FW$2/114,0),SUMIFS('HOURS&amp;CYCLES INPUT'!$F$2:$F$9999,'HOURS&amp;CYCLES INPUT'!$C$2:$C$9999,'QUALIFIED EFH'!$C22,'HOURS&amp;CYCLES INPUT'!$D$2:$D$9999,'QUALIFIED EFH'!FW$4,'HOURS&amp;CYCLES INPUT'!$E$2:$E$9999,'QUALIFIED EFH'!FW$5))</f>
        <v>0</v>
      </c>
      <c r="FX22" s="476">
        <f>IF(FX$2&lt;&gt;"",IF($C22&lt;&gt;"TBA",FX$2/114,0),SUMIFS('HOURS&amp;CYCLES INPUT'!$F$2:$F$9999,'HOURS&amp;CYCLES INPUT'!$C$2:$C$9999,'QUALIFIED EFH'!$C22,'HOURS&amp;CYCLES INPUT'!$D$2:$D$9999,'QUALIFIED EFH'!FX$4,'HOURS&amp;CYCLES INPUT'!$E$2:$E$9999,'QUALIFIED EFH'!FX$5))</f>
        <v>0</v>
      </c>
      <c r="FY22" s="476">
        <f>IF(FY$2&lt;&gt;"",IF($C22&lt;&gt;"TBA",FY$2/114,0),SUMIFS('HOURS&amp;CYCLES INPUT'!$F$2:$F$9999,'HOURS&amp;CYCLES INPUT'!$C$2:$C$9999,'QUALIFIED EFH'!$C22,'HOURS&amp;CYCLES INPUT'!$D$2:$D$9999,'QUALIFIED EFH'!FY$4,'HOURS&amp;CYCLES INPUT'!$E$2:$E$9999,'QUALIFIED EFH'!FY$5))</f>
        <v>0</v>
      </c>
      <c r="FZ22" s="476">
        <f>IF(FZ$2&lt;&gt;"",IF($C22&lt;&gt;"TBA",FZ$2/114,0),SUMIFS('HOURS&amp;CYCLES INPUT'!$F$2:$F$9999,'HOURS&amp;CYCLES INPUT'!$C$2:$C$9999,'QUALIFIED EFH'!$C22,'HOURS&amp;CYCLES INPUT'!$D$2:$D$9999,'QUALIFIED EFH'!FZ$4,'HOURS&amp;CYCLES INPUT'!$E$2:$E$9999,'QUALIFIED EFH'!FZ$5))</f>
        <v>0</v>
      </c>
      <c r="GA22" s="476">
        <f>IF(GA$2&lt;&gt;"",IF($C22&lt;&gt;"TBA",GA$2/114,0),SUMIFS('HOURS&amp;CYCLES INPUT'!$F$2:$F$9999,'HOURS&amp;CYCLES INPUT'!$C$2:$C$9999,'QUALIFIED EFH'!$C22,'HOURS&amp;CYCLES INPUT'!$D$2:$D$9999,'QUALIFIED EFH'!GA$4,'HOURS&amp;CYCLES INPUT'!$E$2:$E$9999,'QUALIFIED EFH'!GA$5))</f>
        <v>0</v>
      </c>
      <c r="GB22" s="476">
        <f>IF(GB$2&lt;&gt;"",IF($C22&lt;&gt;"TBA",GB$2/114,0),SUMIFS('HOURS&amp;CYCLES INPUT'!$F$2:$F$9999,'HOURS&amp;CYCLES INPUT'!$C$2:$C$9999,'QUALIFIED EFH'!$C22,'HOURS&amp;CYCLES INPUT'!$D$2:$D$9999,'QUALIFIED EFH'!GB$4,'HOURS&amp;CYCLES INPUT'!$E$2:$E$9999,'QUALIFIED EFH'!GB$5))</f>
        <v>0</v>
      </c>
    </row>
    <row r="23" spans="3:184" x14ac:dyDescent="0.35">
      <c r="C23" s="472">
        <f>'QUALIFIED ENGINES'!D24</f>
        <v>91428</v>
      </c>
      <c r="D23" s="476">
        <f>IF(D$2&lt;&gt;"",IF($C23&lt;&gt;"TBA",D$2/114,0),SUMIFS('HOURS&amp;CYCLES INPUT'!$F$2:$F$9999,'HOURS&amp;CYCLES INPUT'!$C$2:$C$9999,'QUALIFIED EFH'!$C23,'HOURS&amp;CYCLES INPUT'!$D$2:$D$9999,'QUALIFIED EFH'!D$4,'HOURS&amp;CYCLES INPUT'!$E$2:$E$9999,'QUALIFIED EFH'!D$5))</f>
        <v>0</v>
      </c>
      <c r="E23" s="476">
        <f>IF(E$2&lt;&gt;"",IF($C23&lt;&gt;"TBA",E$2/114,0),SUMIFS('HOURS&amp;CYCLES INPUT'!$F$2:$F$9999,'HOURS&amp;CYCLES INPUT'!$C$2:$C$9999,'QUALIFIED EFH'!$C23,'HOURS&amp;CYCLES INPUT'!$D$2:$D$9999,'QUALIFIED EFH'!E$4,'HOURS&amp;CYCLES INPUT'!$E$2:$E$9999,'QUALIFIED EFH'!E$5))</f>
        <v>0</v>
      </c>
      <c r="F23" s="476">
        <f>IF(F$2&lt;&gt;"",IF($C23&lt;&gt;"TBA",F$2/114,0),SUMIFS('HOURS&amp;CYCLES INPUT'!$F$2:$F$9999,'HOURS&amp;CYCLES INPUT'!$C$2:$C$9999,'QUALIFIED EFH'!$C23,'HOURS&amp;CYCLES INPUT'!$D$2:$D$9999,'QUALIFIED EFH'!F$4,'HOURS&amp;CYCLES INPUT'!$E$2:$E$9999,'QUALIFIED EFH'!F$5))</f>
        <v>0</v>
      </c>
      <c r="G23" s="476">
        <f>IF(G$2&lt;&gt;"",IF($C23&lt;&gt;"TBA",G$2/114,0),SUMIFS('HOURS&amp;CYCLES INPUT'!$F$2:$F$9999,'HOURS&amp;CYCLES INPUT'!$C$2:$C$9999,'QUALIFIED EFH'!$C23,'HOURS&amp;CYCLES INPUT'!$D$2:$D$9999,'QUALIFIED EFH'!G$4,'HOURS&amp;CYCLES INPUT'!$E$2:$E$9999,'QUALIFIED EFH'!G$5))</f>
        <v>0</v>
      </c>
      <c r="H23" s="476">
        <f>IF(H$2&lt;&gt;"",IF($C23&lt;&gt;"TBA",H$2/114,0),SUMIFS('HOURS&amp;CYCLES INPUT'!$F$2:$F$9999,'HOURS&amp;CYCLES INPUT'!$C$2:$C$9999,'QUALIFIED EFH'!$C23,'HOURS&amp;CYCLES INPUT'!$D$2:$D$9999,'QUALIFIED EFH'!H$4,'HOURS&amp;CYCLES INPUT'!$E$2:$E$9999,'QUALIFIED EFH'!H$5))</f>
        <v>0</v>
      </c>
      <c r="I23" s="476">
        <f>IF(I$2&lt;&gt;"",IF($C23&lt;&gt;"TBA",I$2/114,0),SUMIFS('HOURS&amp;CYCLES INPUT'!$F$2:$F$9999,'HOURS&amp;CYCLES INPUT'!$C$2:$C$9999,'QUALIFIED EFH'!$C23,'HOURS&amp;CYCLES INPUT'!$D$2:$D$9999,'QUALIFIED EFH'!I$4,'HOURS&amp;CYCLES INPUT'!$E$2:$E$9999,'QUALIFIED EFH'!I$5))</f>
        <v>67.959999999999994</v>
      </c>
      <c r="J23" s="476">
        <f>IF(J$2&lt;&gt;"",IF($C23&lt;&gt;"TBA",J$2/114,0),SUMIFS('HOURS&amp;CYCLES INPUT'!$F$2:$F$9999,'HOURS&amp;CYCLES INPUT'!$C$2:$C$9999,'QUALIFIED EFH'!$C23,'HOURS&amp;CYCLES INPUT'!$D$2:$D$9999,'QUALIFIED EFH'!J$4,'HOURS&amp;CYCLES INPUT'!$E$2:$E$9999,'QUALIFIED EFH'!J$5))</f>
        <v>139.84</v>
      </c>
      <c r="K23" s="476">
        <f>IF(K$2&lt;&gt;"",IF($C23&lt;&gt;"TBA",K$2/114,0),SUMIFS('HOURS&amp;CYCLES INPUT'!$F$2:$F$9999,'HOURS&amp;CYCLES INPUT'!$C$2:$C$9999,'QUALIFIED EFH'!$C23,'HOURS&amp;CYCLES INPUT'!$D$2:$D$9999,'QUALIFIED EFH'!K$4,'HOURS&amp;CYCLES INPUT'!$E$2:$E$9999,'QUALIFIED EFH'!K$5))</f>
        <v>327.57</v>
      </c>
      <c r="L23" s="476">
        <f>IF(L$2&lt;&gt;"",IF($C23&lt;&gt;"TBA",L$2/114,0),SUMIFS('HOURS&amp;CYCLES INPUT'!$F$2:$F$9999,'HOURS&amp;CYCLES INPUT'!$C$2:$C$9999,'QUALIFIED EFH'!$C23,'HOURS&amp;CYCLES INPUT'!$D$2:$D$9999,'QUALIFIED EFH'!L$4,'HOURS&amp;CYCLES INPUT'!$E$2:$E$9999,'QUALIFIED EFH'!L$5))</f>
        <v>346.89</v>
      </c>
      <c r="M23" s="476">
        <f>IF(M$2&lt;&gt;"",IF($C23&lt;&gt;"TBA",M$2/114,0),SUMIFS('HOURS&amp;CYCLES INPUT'!$F$2:$F$9999,'HOURS&amp;CYCLES INPUT'!$C$2:$C$9999,'QUALIFIED EFH'!$C23,'HOURS&amp;CYCLES INPUT'!$D$2:$D$9999,'QUALIFIED EFH'!M$4,'HOURS&amp;CYCLES INPUT'!$E$2:$E$9999,'QUALIFIED EFH'!M$5))</f>
        <v>321.70999999999998</v>
      </c>
      <c r="N23" s="476">
        <f>IF(N$2&lt;&gt;"",IF($C23&lt;&gt;"TBA",N$2/114,0),SUMIFS('HOURS&amp;CYCLES INPUT'!$F$2:$F$9999,'HOURS&amp;CYCLES INPUT'!$C$2:$C$9999,'QUALIFIED EFH'!$C23,'HOURS&amp;CYCLES INPUT'!$D$2:$D$9999,'QUALIFIED EFH'!N$4,'HOURS&amp;CYCLES INPUT'!$E$2:$E$9999,'QUALIFIED EFH'!N$5))</f>
        <v>323.86</v>
      </c>
      <c r="O23" s="476">
        <f>IF(O$2&lt;&gt;"",IF($C23&lt;&gt;"TBA",O$2/114,0),SUMIFS('HOURS&amp;CYCLES INPUT'!$F$2:$F$9999,'HOURS&amp;CYCLES INPUT'!$C$2:$C$9999,'QUALIFIED EFH'!$C23,'HOURS&amp;CYCLES INPUT'!$D$2:$D$9999,'QUALIFIED EFH'!O$4,'HOURS&amp;CYCLES INPUT'!$E$2:$E$9999,'QUALIFIED EFH'!O$5))</f>
        <v>313.42</v>
      </c>
      <c r="P23" s="476">
        <f>IF(P$2&lt;&gt;"",IF($C23&lt;&gt;"TBA",P$2/114,0),SUMIFS('HOURS&amp;CYCLES INPUT'!$F$2:$F$9999,'HOURS&amp;CYCLES INPUT'!$C$2:$C$9999,'QUALIFIED EFH'!$C23,'HOURS&amp;CYCLES INPUT'!$D$2:$D$9999,'QUALIFIED EFH'!P$4,'HOURS&amp;CYCLES INPUT'!$E$2:$E$9999,'QUALIFIED EFH'!P$5))</f>
        <v>340.02</v>
      </c>
      <c r="Q23" s="476">
        <f>IF(Q$2&lt;&gt;"",IF($C23&lt;&gt;"TBA",Q$2/114,0),SUMIFS('HOURS&amp;CYCLES INPUT'!$F$2:$F$9999,'HOURS&amp;CYCLES INPUT'!$C$2:$C$9999,'QUALIFIED EFH'!$C23,'HOURS&amp;CYCLES INPUT'!$D$2:$D$9999,'QUALIFIED EFH'!Q$4,'HOURS&amp;CYCLES INPUT'!$E$2:$E$9999,'QUALIFIED EFH'!Q$5))</f>
        <v>356.38</v>
      </c>
      <c r="R23" s="476">
        <f>IF(R$1&lt;&gt;"",IF($C23&lt;&gt;"TBA",R$1/114,0),SUMIFS('HOURS&amp;CYCLES INPUT'!$F$2:$F$9999,'HOURS&amp;CYCLES INPUT'!$C$2:$C$9999,'QUALIFIED EFH'!$C23,'HOURS&amp;CYCLES INPUT'!$D$2:$D$9999,'QUALIFIED EFH'!R$4,'HOURS&amp;CYCLES INPUT'!$E$2:$E$9999,'QUALIFIED EFH'!R$5))</f>
        <v>0</v>
      </c>
      <c r="S23" s="476">
        <f>IF(S$2&lt;&gt;"",IF($C23&lt;&gt;"TBA",S$2/114,0),SUMIFS('HOURS&amp;CYCLES INPUT'!$F$2:$F$9999,'HOURS&amp;CYCLES INPUT'!$C$2:$C$9999,'QUALIFIED EFH'!$C23,'HOURS&amp;CYCLES INPUT'!$D$2:$D$9999,'QUALIFIED EFH'!S$4,'HOURS&amp;CYCLES INPUT'!$E$2:$E$9999,'QUALIFIED EFH'!S$5))</f>
        <v>384.45</v>
      </c>
      <c r="T23" s="476">
        <f>IF(T$2&lt;&gt;"",IF($C23&lt;&gt;"TBA",T$2/114,0),SUMIFS('HOURS&amp;CYCLES INPUT'!$F$2:$F$9999,'HOURS&amp;CYCLES INPUT'!$C$2:$C$9999,'QUALIFIED EFH'!$C23,'HOURS&amp;CYCLES INPUT'!$D$2:$D$9999,'QUALIFIED EFH'!T$4,'HOURS&amp;CYCLES INPUT'!$E$2:$E$9999,'QUALIFIED EFH'!T$5))</f>
        <v>377.97</v>
      </c>
      <c r="U23" s="476">
        <f>IF(U$2&lt;&gt;"",IF($C23&lt;&gt;"TBA",U$2/114,0),SUMIFS('HOURS&amp;CYCLES INPUT'!$F$2:$F$9999,'HOURS&amp;CYCLES INPUT'!$C$2:$C$9999,'QUALIFIED EFH'!$C23,'HOURS&amp;CYCLES INPUT'!$D$2:$D$9999,'QUALIFIED EFH'!U$4,'HOURS&amp;CYCLES INPUT'!$E$2:$E$9999,'QUALIFIED EFH'!U$5))</f>
        <v>379.38</v>
      </c>
      <c r="V23" s="476">
        <f>IF(V$2&lt;&gt;"",IF($C23&lt;&gt;"TBA",V$2/114,0),SUMIFS('HOURS&amp;CYCLES INPUT'!$F$2:$F$9999,'HOURS&amp;CYCLES INPUT'!$C$2:$C$9999,'QUALIFIED EFH'!$C23,'HOURS&amp;CYCLES INPUT'!$D$2:$D$9999,'QUALIFIED EFH'!V$4,'HOURS&amp;CYCLES INPUT'!$E$2:$E$9999,'QUALIFIED EFH'!V$5))</f>
        <v>382.8</v>
      </c>
      <c r="W23" s="476">
        <f>IF(W$2&lt;&gt;"",IF($C23&lt;&gt;"TBA",W$2/114,0),SUMIFS('HOURS&amp;CYCLES INPUT'!$F$2:$F$9999,'HOURS&amp;CYCLES INPUT'!$C$2:$C$9999,'QUALIFIED EFH'!$C23,'HOURS&amp;CYCLES INPUT'!$D$2:$D$9999,'QUALIFIED EFH'!W$4,'HOURS&amp;CYCLES INPUT'!$E$2:$E$9999,'QUALIFIED EFH'!W$5))</f>
        <v>376.64</v>
      </c>
      <c r="X23" s="476">
        <f>IF(X$2&lt;&gt;"",IF($C23&lt;&gt;"TBA",X$2/114,0),SUMIFS('HOURS&amp;CYCLES INPUT'!$F$2:$F$9999,'HOURS&amp;CYCLES INPUT'!$C$2:$C$9999,'QUALIFIED EFH'!$C23,'HOURS&amp;CYCLES INPUT'!$D$2:$D$9999,'QUALIFIED EFH'!X$4,'HOURS&amp;CYCLES INPUT'!$E$2:$E$9999,'QUALIFIED EFH'!X$5))</f>
        <v>409.78</v>
      </c>
      <c r="Y23" s="476">
        <f>IF(Y$2&lt;&gt;"",IF($C23&lt;&gt;"TBA",Y$2/114,0),SUMIFS('HOURS&amp;CYCLES INPUT'!$F$2:$F$9999,'HOURS&amp;CYCLES INPUT'!$C$2:$C$9999,'QUALIFIED EFH'!$C23,'HOURS&amp;CYCLES INPUT'!$D$2:$D$9999,'QUALIFIED EFH'!Y$4,'HOURS&amp;CYCLES INPUT'!$E$2:$E$9999,'QUALIFIED EFH'!Y$5))</f>
        <v>349.83</v>
      </c>
      <c r="Z23" s="476">
        <f>IF(Z$2&lt;&gt;"",IF($C23&lt;&gt;"TBA",Z$2/114,0),SUMIFS('HOURS&amp;CYCLES INPUT'!$F$2:$F$9999,'HOURS&amp;CYCLES INPUT'!$C$2:$C$9999,'QUALIFIED EFH'!$C23,'HOURS&amp;CYCLES INPUT'!$D$2:$D$9999,'QUALIFIED EFH'!Z$4,'HOURS&amp;CYCLES INPUT'!$E$2:$E$9999,'QUALIFIED EFH'!Z$5))</f>
        <v>388.47</v>
      </c>
      <c r="AA23" s="476">
        <f>IF(AA$2&lt;&gt;"",IF($C23&lt;&gt;"TBA",AA$2/114,0),SUMIFS('HOURS&amp;CYCLES INPUT'!$F$2:$F$9999,'HOURS&amp;CYCLES INPUT'!$C$2:$C$9999,'QUALIFIED EFH'!$C23,'HOURS&amp;CYCLES INPUT'!$D$2:$D$9999,'QUALIFIED EFH'!AA$4,'HOURS&amp;CYCLES INPUT'!$E$2:$E$9999,'QUALIFIED EFH'!AA$5))</f>
        <v>327.48</v>
      </c>
      <c r="AB23" s="476">
        <f>IF(AB$2&lt;&gt;"",IF($C23&lt;&gt;"TBA",AB$2/114,0),SUMIFS('HOURS&amp;CYCLES INPUT'!$F$2:$F$9999,'HOURS&amp;CYCLES INPUT'!$C$2:$C$9999,'QUALIFIED EFH'!$C23,'HOURS&amp;CYCLES INPUT'!$D$2:$D$9999,'QUALIFIED EFH'!AB$4,'HOURS&amp;CYCLES INPUT'!$E$2:$E$9999,'QUALIFIED EFH'!AB$5))</f>
        <v>371.77</v>
      </c>
      <c r="AC23" s="476">
        <f>IF(AC$2&lt;&gt;"",IF($C23&lt;&gt;"TBA",AC$2/114,0),SUMIFS('HOURS&amp;CYCLES INPUT'!$F$2:$F$9999,'HOURS&amp;CYCLES INPUT'!$C$2:$C$9999,'QUALIFIED EFH'!$C23,'HOURS&amp;CYCLES INPUT'!$D$2:$D$9999,'QUALIFIED EFH'!AC$4,'HOURS&amp;CYCLES INPUT'!$E$2:$E$9999,'QUALIFIED EFH'!AC$5))</f>
        <v>334.78</v>
      </c>
      <c r="AD23" s="476">
        <f>IF(AD$2&lt;&gt;"",IF($C23&lt;&gt;"TBA",AD$2/114,0),SUMIFS('HOURS&amp;CYCLES INPUT'!$F$2:$F$9999,'HOURS&amp;CYCLES INPUT'!$C$2:$C$9999,'QUALIFIED EFH'!$C23,'HOURS&amp;CYCLES INPUT'!$D$2:$D$9999,'QUALIFIED EFH'!AD$4,'HOURS&amp;CYCLES INPUT'!$E$2:$E$9999,'QUALIFIED EFH'!AD$5))</f>
        <v>333.45</v>
      </c>
      <c r="AE23" s="476">
        <f>IF(AE$2&lt;&gt;"",IF($C23&lt;&gt;"TBA",AE$2/114,0),SUMIFS('HOURS&amp;CYCLES INPUT'!$F$2:$F$9999,'HOURS&amp;CYCLES INPUT'!$C$2:$C$9999,'QUALIFIED EFH'!$C23,'HOURS&amp;CYCLES INPUT'!$D$2:$D$9999,'QUALIFIED EFH'!AE$4,'HOURS&amp;CYCLES INPUT'!$E$2:$E$9999,'QUALIFIED EFH'!AE$5))</f>
        <v>390.42</v>
      </c>
      <c r="AF23" s="476">
        <f>IF(AF$2&lt;&gt;"",IF($C23&lt;&gt;"TBA",AF$2/114,0),SUMIFS('HOURS&amp;CYCLES INPUT'!$F$2:$F$9999,'HOURS&amp;CYCLES INPUT'!$C$2:$C$9999,'QUALIFIED EFH'!$C23,'HOURS&amp;CYCLES INPUT'!$D$2:$D$9999,'QUALIFIED EFH'!AF$4,'HOURS&amp;CYCLES INPUT'!$E$2:$E$9999,'QUALIFIED EFH'!AF$5))</f>
        <v>308.72000000000003</v>
      </c>
      <c r="AG23" s="476">
        <f>IF(AG$2&lt;&gt;"",IF($C23&lt;&gt;"TBA",AG$2/114,0),SUMIFS('HOURS&amp;CYCLES INPUT'!$F$2:$F$9999,'HOURS&amp;CYCLES INPUT'!$C$2:$C$9999,'QUALIFIED EFH'!$C23,'HOURS&amp;CYCLES INPUT'!$D$2:$D$9999,'QUALIFIED EFH'!AG$4,'HOURS&amp;CYCLES INPUT'!$E$2:$E$9999,'QUALIFIED EFH'!AG$5))</f>
        <v>285.63</v>
      </c>
      <c r="AH23" s="476">
        <f>IF(AH$2&lt;&gt;"",IF($C23&lt;&gt;"TBA",AH$2/114,0),SUMIFS('HOURS&amp;CYCLES INPUT'!$F$2:$F$9999,'HOURS&amp;CYCLES INPUT'!$C$2:$C$9999,'QUALIFIED EFH'!$C23,'HOURS&amp;CYCLES INPUT'!$D$2:$D$9999,'QUALIFIED EFH'!AH$4,'HOURS&amp;CYCLES INPUT'!$E$2:$E$9999,'QUALIFIED EFH'!AH$5))</f>
        <v>356.53</v>
      </c>
      <c r="AI23" s="476">
        <f>IF(AI$2&lt;&gt;"",IF($C23&lt;&gt;"TBA",AI$2/114,0),SUMIFS('HOURS&amp;CYCLES INPUT'!$F$2:$F$9999,'HOURS&amp;CYCLES INPUT'!$C$2:$C$9999,'QUALIFIED EFH'!$C23,'HOURS&amp;CYCLES INPUT'!$D$2:$D$9999,'QUALIFIED EFH'!AI$4,'HOURS&amp;CYCLES INPUT'!$E$2:$E$9999,'QUALIFIED EFH'!AI$5))</f>
        <v>367.68</v>
      </c>
      <c r="AJ23" s="476">
        <f>IF(AJ$2&lt;&gt;"",IF($C23&lt;&gt;"TBA",AJ$2/114,0),SUMIFS('HOURS&amp;CYCLES INPUT'!$F$2:$F$9999,'HOURS&amp;CYCLES INPUT'!$C$2:$C$9999,'QUALIFIED EFH'!$C23,'HOURS&amp;CYCLES INPUT'!$D$2:$D$9999,'QUALIFIED EFH'!AJ$4,'HOURS&amp;CYCLES INPUT'!$E$2:$E$9999,'QUALIFIED EFH'!AJ$5))</f>
        <v>407.07</v>
      </c>
      <c r="AK23" s="476">
        <f>IF(AK$2&lt;&gt;"",IF($C23&lt;&gt;"TBA",AK$2/114,0),SUMIFS('HOURS&amp;CYCLES INPUT'!$F$2:$F$9999,'HOURS&amp;CYCLES INPUT'!$C$2:$C$9999,'QUALIFIED EFH'!$C23,'HOURS&amp;CYCLES INPUT'!$D$2:$D$9999,'QUALIFIED EFH'!AK$4,'HOURS&amp;CYCLES INPUT'!$E$2:$E$9999,'QUALIFIED EFH'!AK$5))</f>
        <v>315.07</v>
      </c>
      <c r="AL23" s="476">
        <f>IF(AL$2&lt;&gt;"",IF($C23&lt;&gt;"TBA",AL$2/114,0),SUMIFS('HOURS&amp;CYCLES INPUT'!$F$2:$F$9999,'HOURS&amp;CYCLES INPUT'!$C$2:$C$9999,'QUALIFIED EFH'!$C23,'HOURS&amp;CYCLES INPUT'!$D$2:$D$9999,'QUALIFIED EFH'!AL$4,'HOURS&amp;CYCLES INPUT'!$E$2:$E$9999,'QUALIFIED EFH'!AL$5))</f>
        <v>354.93</v>
      </c>
      <c r="AM23" s="476">
        <f>IF(AM$2&lt;&gt;"",IF($C23&lt;&gt;"TBA",AM$2/114,0),SUMIFS('HOURS&amp;CYCLES INPUT'!$F$2:$F$9999,'HOURS&amp;CYCLES INPUT'!$C$2:$C$9999,'QUALIFIED EFH'!$C23,'HOURS&amp;CYCLES INPUT'!$D$2:$D$9999,'QUALIFIED EFH'!AM$4,'HOURS&amp;CYCLES INPUT'!$E$2:$E$9999,'QUALIFIED EFH'!AM$5))</f>
        <v>335.27</v>
      </c>
      <c r="AN23" s="476">
        <f>IF(AN$2&lt;&gt;"",IF($C23&lt;&gt;"TBA",AN$2/114,0),SUMIFS('HOURS&amp;CYCLES INPUT'!$F$2:$F$9999,'HOURS&amp;CYCLES INPUT'!$C$2:$C$9999,'QUALIFIED EFH'!$C23,'HOURS&amp;CYCLES INPUT'!$D$2:$D$9999,'QUALIFIED EFH'!AN$4,'HOURS&amp;CYCLES INPUT'!$E$2:$E$9999,'QUALIFIED EFH'!AN$5))</f>
        <v>358.21</v>
      </c>
      <c r="AO23" s="476">
        <f>IF(AO$2&lt;&gt;"",IF($C23&lt;&gt;"TBA",AO$2/114,0),SUMIFS('HOURS&amp;CYCLES INPUT'!$F$2:$F$9999,'HOURS&amp;CYCLES INPUT'!$C$2:$C$9999,'QUALIFIED EFH'!$C23,'HOURS&amp;CYCLES INPUT'!$D$2:$D$9999,'QUALIFIED EFH'!AO$4,'HOURS&amp;CYCLES INPUT'!$E$2:$E$9999,'QUALIFIED EFH'!AO$5))</f>
        <v>364.31</v>
      </c>
      <c r="AP23" s="476">
        <f>IF(AP$2&lt;&gt;"",IF($C23&lt;&gt;"TBA",AP$2/114,0),SUMIFS('HOURS&amp;CYCLES INPUT'!$F$2:$F$9999,'HOURS&amp;CYCLES INPUT'!$C$2:$C$9999,'QUALIFIED EFH'!$C23,'HOURS&amp;CYCLES INPUT'!$D$2:$D$9999,'QUALIFIED EFH'!AP$4,'HOURS&amp;CYCLES INPUT'!$E$2:$E$9999,'QUALIFIED EFH'!AP$5))</f>
        <v>340.81</v>
      </c>
      <c r="AQ23" s="476">
        <f>IF(AQ$2&lt;&gt;"",IF($C23&lt;&gt;"TBA",AQ$2/114,0),SUMIFS('HOURS&amp;CYCLES INPUT'!$F$2:$F$9999,'HOURS&amp;CYCLES INPUT'!$C$2:$C$9999,'QUALIFIED EFH'!$C23,'HOURS&amp;CYCLES INPUT'!$D$2:$D$9999,'QUALIFIED EFH'!AQ$4,'HOURS&amp;CYCLES INPUT'!$E$2:$E$9999,'QUALIFIED EFH'!AQ$5))</f>
        <v>127.99</v>
      </c>
      <c r="AR23" s="476">
        <f>IF(AR$2&lt;&gt;"",IF($C23&lt;&gt;"TBA",AR$2/114,0),SUMIFS('HOURS&amp;CYCLES INPUT'!$F$2:$F$9999,'HOURS&amp;CYCLES INPUT'!$C$2:$C$9999,'QUALIFIED EFH'!$C23,'HOURS&amp;CYCLES INPUT'!$D$2:$D$9999,'QUALIFIED EFH'!AR$4,'HOURS&amp;CYCLES INPUT'!$E$2:$E$9999,'QUALIFIED EFH'!AR$5))</f>
        <v>0</v>
      </c>
      <c r="AS23" s="476">
        <f>IF(AS$2&lt;&gt;"",IF($C23&lt;&gt;"TBA",AS$2/114,0),SUMIFS('HOURS&amp;CYCLES INPUT'!$F$2:$F$9999,'HOURS&amp;CYCLES INPUT'!$C$2:$C$9999,'QUALIFIED EFH'!$C23,'HOURS&amp;CYCLES INPUT'!$D$2:$D$9999,'QUALIFIED EFH'!AS$4,'HOURS&amp;CYCLES INPUT'!$E$2:$E$9999,'QUALIFIED EFH'!AS$5))</f>
        <v>0</v>
      </c>
      <c r="AT23" s="476">
        <f>IF(AT$2&lt;&gt;"",IF($C23&lt;&gt;"TBA",AT$2/114,0),SUMIFS('HOURS&amp;CYCLES INPUT'!$F$2:$F$9999,'HOURS&amp;CYCLES INPUT'!$C$2:$C$9999,'QUALIFIED EFH'!$C23,'HOURS&amp;CYCLES INPUT'!$D$2:$D$9999,'QUALIFIED EFH'!AT$4,'HOURS&amp;CYCLES INPUT'!$E$2:$E$9999,'QUALIFIED EFH'!AT$5))</f>
        <v>0</v>
      </c>
      <c r="AU23" s="476">
        <f>IF(AU$2&lt;&gt;"",IF($C23&lt;&gt;"TBA",AU$2/114,0),SUMIFS('HOURS&amp;CYCLES INPUT'!$F$2:$F$9999,'HOURS&amp;CYCLES INPUT'!$C$2:$C$9999,'QUALIFIED EFH'!$C23,'HOURS&amp;CYCLES INPUT'!$D$2:$D$9999,'QUALIFIED EFH'!AU$4,'HOURS&amp;CYCLES INPUT'!$E$2:$E$9999,'QUALIFIED EFH'!AU$5))</f>
        <v>0</v>
      </c>
      <c r="AV23" s="476">
        <f>IF(AV$2&lt;&gt;"",IF($C23&lt;&gt;"TBA",AV$2/114,0),SUMIFS('HOURS&amp;CYCLES INPUT'!$F$2:$F$9999,'HOURS&amp;CYCLES INPUT'!$C$2:$C$9999,'QUALIFIED EFH'!$C23,'HOURS&amp;CYCLES INPUT'!$D$2:$D$9999,'QUALIFIED EFH'!AV$4,'HOURS&amp;CYCLES INPUT'!$E$2:$E$9999,'QUALIFIED EFH'!AV$5))</f>
        <v>0</v>
      </c>
      <c r="AW23" s="476">
        <f>IF(AW$2&lt;&gt;"",IF($C23&lt;&gt;"TBA",AW$2/114,0),SUMIFS('HOURS&amp;CYCLES INPUT'!$F$2:$F$9999,'HOURS&amp;CYCLES INPUT'!$C$2:$C$9999,'QUALIFIED EFH'!$C23,'HOURS&amp;CYCLES INPUT'!$D$2:$D$9999,'QUALIFIED EFH'!AW$4,'HOURS&amp;CYCLES INPUT'!$E$2:$E$9999,'QUALIFIED EFH'!AW$5))</f>
        <v>0</v>
      </c>
      <c r="AX23" s="476">
        <f>IF(AX$2&lt;&gt;"",IF($C23&lt;&gt;"TBA",AX$2/114,0),SUMIFS('HOURS&amp;CYCLES INPUT'!$F$2:$F$9999,'HOURS&amp;CYCLES INPUT'!$C$2:$C$9999,'QUALIFIED EFH'!$C23,'HOURS&amp;CYCLES INPUT'!$D$2:$D$9999,'QUALIFIED EFH'!AX$4,'HOURS&amp;CYCLES INPUT'!$E$2:$E$9999,'QUALIFIED EFH'!AX$5))</f>
        <v>0</v>
      </c>
      <c r="AY23" s="476">
        <f>IF(AY$2&lt;&gt;"",IF($C23&lt;&gt;"TBA",AY$2/114,0),SUMIFS('HOURS&amp;CYCLES INPUT'!$F$2:$F$9999,'HOURS&amp;CYCLES INPUT'!$C$2:$C$9999,'QUALIFIED EFH'!$C23,'HOURS&amp;CYCLES INPUT'!$D$2:$D$9999,'QUALIFIED EFH'!AY$4,'HOURS&amp;CYCLES INPUT'!$E$2:$E$9999,'QUALIFIED EFH'!AY$5))</f>
        <v>0</v>
      </c>
      <c r="AZ23" s="476">
        <f>IF(AZ$2&lt;&gt;"",IF($C23&lt;&gt;"TBA",AZ$2/114,0),SUMIFS('HOURS&amp;CYCLES INPUT'!$F$2:$F$9999,'HOURS&amp;CYCLES INPUT'!$C$2:$C$9999,'QUALIFIED EFH'!$C23,'HOURS&amp;CYCLES INPUT'!$D$2:$D$9999,'QUALIFIED EFH'!AZ$4,'HOURS&amp;CYCLES INPUT'!$E$2:$E$9999,'QUALIFIED EFH'!AZ$5))</f>
        <v>0</v>
      </c>
      <c r="BA23" s="476">
        <f>IF(BA$2&lt;&gt;"",IF($C23&lt;&gt;"TBA",BA$2/114,0),SUMIFS('HOURS&amp;CYCLES INPUT'!$F$2:$F$9999,'HOURS&amp;CYCLES INPUT'!$C$2:$C$9999,'QUALIFIED EFH'!$C23,'HOURS&amp;CYCLES INPUT'!$D$2:$D$9999,'QUALIFIED EFH'!BA$4,'HOURS&amp;CYCLES INPUT'!$E$2:$E$9999,'QUALIFIED EFH'!BA$5))</f>
        <v>0</v>
      </c>
      <c r="BB23" s="476">
        <f>IF(BB$2&lt;&gt;"",IF($C23&lt;&gt;"TBA",BB$2/114,0),SUMIFS('HOURS&amp;CYCLES INPUT'!$F$2:$F$9999,'HOURS&amp;CYCLES INPUT'!$C$2:$C$9999,'QUALIFIED EFH'!$C23,'HOURS&amp;CYCLES INPUT'!$D$2:$D$9999,'QUALIFIED EFH'!BB$4,'HOURS&amp;CYCLES INPUT'!$E$2:$E$9999,'QUALIFIED EFH'!BB$5))</f>
        <v>0</v>
      </c>
      <c r="BC23" s="476">
        <f>IF(BC$2&lt;&gt;"",IF($C23&lt;&gt;"TBA",BC$2/114,0),SUMIFS('HOURS&amp;CYCLES INPUT'!$F$2:$F$9999,'HOURS&amp;CYCLES INPUT'!$C$2:$C$9999,'QUALIFIED EFH'!$C23,'HOURS&amp;CYCLES INPUT'!$D$2:$D$9999,'QUALIFIED EFH'!BC$4,'HOURS&amp;CYCLES INPUT'!$E$2:$E$9999,'QUALIFIED EFH'!BC$5))</f>
        <v>0</v>
      </c>
      <c r="BD23" s="476">
        <f>IF(BD$2&lt;&gt;"",IF($C23&lt;&gt;"TBA",BD$2/114,0),SUMIFS('HOURS&amp;CYCLES INPUT'!$F$2:$F$9999,'HOURS&amp;CYCLES INPUT'!$C$2:$C$9999,'QUALIFIED EFH'!$C23,'HOURS&amp;CYCLES INPUT'!$D$2:$D$9999,'QUALIFIED EFH'!BD$4,'HOURS&amp;CYCLES INPUT'!$E$2:$E$9999,'QUALIFIED EFH'!BD$5))</f>
        <v>0</v>
      </c>
      <c r="BE23" s="476">
        <f>IF(BE$2&lt;&gt;"",IF($C23&lt;&gt;"TBA",BE$2/114,0),SUMIFS('HOURS&amp;CYCLES INPUT'!$F$2:$F$9999,'HOURS&amp;CYCLES INPUT'!$C$2:$C$9999,'QUALIFIED EFH'!$C23,'HOURS&amp;CYCLES INPUT'!$D$2:$D$9999,'QUALIFIED EFH'!BE$4,'HOURS&amp;CYCLES INPUT'!$E$2:$E$9999,'QUALIFIED EFH'!BE$5))</f>
        <v>0</v>
      </c>
      <c r="BF23" s="476">
        <f>IF(BF$2&lt;&gt;"",IF($C23&lt;&gt;"TBA",BF$2/114,0),SUMIFS('HOURS&amp;CYCLES INPUT'!$F$2:$F$9999,'HOURS&amp;CYCLES INPUT'!$C$2:$C$9999,'QUALIFIED EFH'!$C23,'HOURS&amp;CYCLES INPUT'!$D$2:$D$9999,'QUALIFIED EFH'!BF$4,'HOURS&amp;CYCLES INPUT'!$E$2:$E$9999,'QUALIFIED EFH'!BF$5))</f>
        <v>0</v>
      </c>
      <c r="BG23" s="476">
        <f>IF(BG$2&lt;&gt;"",IF($C23&lt;&gt;"TBA",BG$2/114,0),SUMIFS('HOURS&amp;CYCLES INPUT'!$F$2:$F$9999,'HOURS&amp;CYCLES INPUT'!$C$2:$C$9999,'QUALIFIED EFH'!$C23,'HOURS&amp;CYCLES INPUT'!$D$2:$D$9999,'QUALIFIED EFH'!BG$4,'HOURS&amp;CYCLES INPUT'!$E$2:$E$9999,'QUALIFIED EFH'!BG$5))</f>
        <v>0</v>
      </c>
      <c r="BH23" s="476">
        <f>IF(BH$2&lt;&gt;"",IF($C23&lt;&gt;"TBA",BH$2/114,0),SUMIFS('HOURS&amp;CYCLES INPUT'!$F$2:$F$9999,'HOURS&amp;CYCLES INPUT'!$C$2:$C$9999,'QUALIFIED EFH'!$C23,'HOURS&amp;CYCLES INPUT'!$D$2:$D$9999,'QUALIFIED EFH'!BH$4,'HOURS&amp;CYCLES INPUT'!$E$2:$E$9999,'QUALIFIED EFH'!BH$5))</f>
        <v>0</v>
      </c>
      <c r="BI23" s="476">
        <f>IF(BI$2&lt;&gt;"",IF($C23&lt;&gt;"TBA",BI$2/114,0),SUMIFS('HOURS&amp;CYCLES INPUT'!$F$2:$F$9999,'HOURS&amp;CYCLES INPUT'!$C$2:$C$9999,'QUALIFIED EFH'!$C23,'HOURS&amp;CYCLES INPUT'!$D$2:$D$9999,'QUALIFIED EFH'!BI$4,'HOURS&amp;CYCLES INPUT'!$E$2:$E$9999,'QUALIFIED EFH'!BI$5))</f>
        <v>0</v>
      </c>
      <c r="BJ23" s="476">
        <f>IF(BJ$2&lt;&gt;"",IF($C23&lt;&gt;"TBA",BJ$2/114,0),SUMIFS('HOURS&amp;CYCLES INPUT'!$F$2:$F$9999,'HOURS&amp;CYCLES INPUT'!$C$2:$C$9999,'QUALIFIED EFH'!$C23,'HOURS&amp;CYCLES INPUT'!$D$2:$D$9999,'QUALIFIED EFH'!BJ$4,'HOURS&amp;CYCLES INPUT'!$E$2:$E$9999,'QUALIFIED EFH'!BJ$5))</f>
        <v>0</v>
      </c>
      <c r="BK23" s="476">
        <f>IF(BK$2&lt;&gt;"",IF($C23&lt;&gt;"TBA",BK$2/114,0),SUMIFS('HOURS&amp;CYCLES INPUT'!$F$2:$F$9999,'HOURS&amp;CYCLES INPUT'!$C$2:$C$9999,'QUALIFIED EFH'!$C23,'HOURS&amp;CYCLES INPUT'!$D$2:$D$9999,'QUALIFIED EFH'!BK$4,'HOURS&amp;CYCLES INPUT'!$E$2:$E$9999,'QUALIFIED EFH'!BK$5))</f>
        <v>0</v>
      </c>
      <c r="BL23" s="476">
        <f>IF(BL$2&lt;&gt;"",IF($C23&lt;&gt;"TBA",BL$2/114,0),SUMIFS('HOURS&amp;CYCLES INPUT'!$F$2:$F$9999,'HOURS&amp;CYCLES INPUT'!$C$2:$C$9999,'QUALIFIED EFH'!$C23,'HOURS&amp;CYCLES INPUT'!$D$2:$D$9999,'QUALIFIED EFH'!BL$4,'HOURS&amp;CYCLES INPUT'!$E$2:$E$9999,'QUALIFIED EFH'!BL$5))</f>
        <v>0</v>
      </c>
      <c r="BM23" s="476">
        <f>IF(BM$2&lt;&gt;"",IF($C23&lt;&gt;"TBA",BM$2/114,0),SUMIFS('HOURS&amp;CYCLES INPUT'!$F$2:$F$9999,'HOURS&amp;CYCLES INPUT'!$C$2:$C$9999,'QUALIFIED EFH'!$C23,'HOURS&amp;CYCLES INPUT'!$D$2:$D$9999,'QUALIFIED EFH'!BM$4,'HOURS&amp;CYCLES INPUT'!$E$2:$E$9999,'QUALIFIED EFH'!BM$5))</f>
        <v>0</v>
      </c>
      <c r="BN23" s="476">
        <f>IF(BN$2&lt;&gt;"",IF($C23&lt;&gt;"TBA",BN$2/114,0),SUMIFS('HOURS&amp;CYCLES INPUT'!$F$2:$F$9999,'HOURS&amp;CYCLES INPUT'!$C$2:$C$9999,'QUALIFIED EFH'!$C23,'HOURS&amp;CYCLES INPUT'!$D$2:$D$9999,'QUALIFIED EFH'!BN$4,'HOURS&amp;CYCLES INPUT'!$E$2:$E$9999,'QUALIFIED EFH'!BN$5))</f>
        <v>0</v>
      </c>
      <c r="BO23" s="476">
        <f>IF(BO$2&lt;&gt;"",IF($C23&lt;&gt;"TBA",BO$2/114,0),SUMIFS('HOURS&amp;CYCLES INPUT'!$F$2:$F$9999,'HOURS&amp;CYCLES INPUT'!$C$2:$C$9999,'QUALIFIED EFH'!$C23,'HOURS&amp;CYCLES INPUT'!$D$2:$D$9999,'QUALIFIED EFH'!BO$4,'HOURS&amp;CYCLES INPUT'!$E$2:$E$9999,'QUALIFIED EFH'!BO$5))</f>
        <v>322.79000000000002</v>
      </c>
      <c r="BP23" s="476">
        <f>IF(BP$2&lt;&gt;"",IF($C23&lt;&gt;"TBA",BP$2/114,0),SUMIFS('HOURS&amp;CYCLES INPUT'!$F$2:$F$9999,'HOURS&amp;CYCLES INPUT'!$C$2:$C$9999,'QUALIFIED EFH'!$C23,'HOURS&amp;CYCLES INPUT'!$D$2:$D$9999,'QUALIFIED EFH'!BP$4,'HOURS&amp;CYCLES INPUT'!$E$2:$E$9999,'QUALIFIED EFH'!BP$5))</f>
        <v>343.44</v>
      </c>
      <c r="BQ23" s="476">
        <f>IF(BQ$2&lt;&gt;"",IF($C23&lt;&gt;"TBA",BQ$2/114,0),SUMIFS('HOURS&amp;CYCLES INPUT'!$F$2:$F$9999,'HOURS&amp;CYCLES INPUT'!$C$2:$C$9999,'QUALIFIED EFH'!$C23,'HOURS&amp;CYCLES INPUT'!$D$2:$D$9999,'QUALIFIED EFH'!BQ$4,'HOURS&amp;CYCLES INPUT'!$E$2:$E$9999,'QUALIFIED EFH'!BQ$5))</f>
        <v>299.83</v>
      </c>
      <c r="BR23" s="476">
        <f>IF(BR$2&lt;&gt;"",IF($C23&lt;&gt;"TBA",BR$2/114,0),SUMIFS('HOURS&amp;CYCLES INPUT'!$F$2:$F$9999,'HOURS&amp;CYCLES INPUT'!$C$2:$C$9999,'QUALIFIED EFH'!$C23,'HOURS&amp;CYCLES INPUT'!$D$2:$D$9999,'QUALIFIED EFH'!BR$4,'HOURS&amp;CYCLES INPUT'!$E$2:$E$9999,'QUALIFIED EFH'!BR$5))</f>
        <v>350.31</v>
      </c>
      <c r="BS23" s="476">
        <f>IF(BS$2&lt;&gt;"",IF($C23&lt;&gt;"TBA",BS$2/114,0),SUMIFS('HOURS&amp;CYCLES INPUT'!$F$2:$F$9999,'HOURS&amp;CYCLES INPUT'!$C$2:$C$9999,'QUALIFIED EFH'!$C23,'HOURS&amp;CYCLES INPUT'!$D$2:$D$9999,'QUALIFIED EFH'!BS$4,'HOURS&amp;CYCLES INPUT'!$E$2:$E$9999,'QUALIFIED EFH'!BS$5))</f>
        <v>346.21</v>
      </c>
      <c r="BT23" s="476">
        <f>IF(BT$2&lt;&gt;"",IF($C23&lt;&gt;"TBA",BT$2/114,0),SUMIFS('HOURS&amp;CYCLES INPUT'!$F$2:$F$9999,'HOURS&amp;CYCLES INPUT'!$C$2:$C$9999,'QUALIFIED EFH'!$C23,'HOURS&amp;CYCLES INPUT'!$D$2:$D$9999,'QUALIFIED EFH'!BT$4,'HOURS&amp;CYCLES INPUT'!$E$2:$E$9999,'QUALIFIED EFH'!BT$5))</f>
        <v>319.7</v>
      </c>
      <c r="BU23" s="476">
        <f>IF(BU$2&lt;&gt;"",IF($C23&lt;&gt;"TBA",BU$2/114,0),SUMIFS('HOURS&amp;CYCLES INPUT'!$F$2:$F$9999,'HOURS&amp;CYCLES INPUT'!$C$2:$C$9999,'QUALIFIED EFH'!$C23,'HOURS&amp;CYCLES INPUT'!$D$2:$D$9999,'QUALIFIED EFH'!BU$4,'HOURS&amp;CYCLES INPUT'!$E$2:$E$9999,'QUALIFIED EFH'!BU$5))</f>
        <v>372.78</v>
      </c>
      <c r="BV23" s="476">
        <f>IF(BV$2&lt;&gt;"",IF($C23&lt;&gt;"TBA",BV$2/114,0),SUMIFS('HOURS&amp;CYCLES INPUT'!$F$2:$F$9999,'HOURS&amp;CYCLES INPUT'!$C$2:$C$9999,'QUALIFIED EFH'!$C23,'HOURS&amp;CYCLES INPUT'!$D$2:$D$9999,'QUALIFIED EFH'!BV$4,'HOURS&amp;CYCLES INPUT'!$E$2:$E$9999,'QUALIFIED EFH'!BV$5))</f>
        <v>361.85</v>
      </c>
      <c r="BW23" s="476">
        <f>IF(BW$2&lt;&gt;"",IF($C23&lt;&gt;"TBA",BW$2/114,0),SUMIFS('HOURS&amp;CYCLES INPUT'!$F$2:$F$9999,'HOURS&amp;CYCLES INPUT'!$C$2:$C$9999,'QUALIFIED EFH'!$C23,'HOURS&amp;CYCLES INPUT'!$D$2:$D$9999,'QUALIFIED EFH'!BW$4,'HOURS&amp;CYCLES INPUT'!$E$2:$E$9999,'QUALIFIED EFH'!BW$5))</f>
        <v>401.68</v>
      </c>
      <c r="BX23" s="476">
        <f>IF(BX$2&lt;&gt;"",IF($C23&lt;&gt;"TBA",BX$2/114,0),SUMIFS('HOURS&amp;CYCLES INPUT'!$F$2:$F$9999,'HOURS&amp;CYCLES INPUT'!$C$2:$C$9999,'QUALIFIED EFH'!$C23,'HOURS&amp;CYCLES INPUT'!$D$2:$D$9999,'QUALIFIED EFH'!BX$4,'HOURS&amp;CYCLES INPUT'!$E$2:$E$9999,'QUALIFIED EFH'!BX$5))</f>
        <v>455.19</v>
      </c>
      <c r="BY23" s="476">
        <f>IF(BY$2&lt;&gt;"",IF($C23&lt;&gt;"TBA",BY$2/114,0),SUMIFS('HOURS&amp;CYCLES INPUT'!$F$2:$F$9999,'HOURS&amp;CYCLES INPUT'!$C$2:$C$9999,'QUALIFIED EFH'!$C23,'HOURS&amp;CYCLES INPUT'!$D$2:$D$9999,'QUALIFIED EFH'!BY$4,'HOURS&amp;CYCLES INPUT'!$E$2:$E$9999,'QUALIFIED EFH'!BY$5))</f>
        <v>314.86</v>
      </c>
      <c r="BZ23" s="476">
        <f>IF(BZ$2&lt;&gt;"",IF($C23&lt;&gt;"TBA",BZ$2/114,0),SUMIFS('HOURS&amp;CYCLES INPUT'!$F$2:$F$9999,'HOURS&amp;CYCLES INPUT'!$C$2:$C$9999,'QUALIFIED EFH'!$C23,'HOURS&amp;CYCLES INPUT'!$D$2:$D$9999,'QUALIFIED EFH'!BZ$4,'HOURS&amp;CYCLES INPUT'!$E$2:$E$9999,'QUALIFIED EFH'!BZ$5))</f>
        <v>416.99</v>
      </c>
      <c r="CA23" s="476">
        <f>IF(CA$2&lt;&gt;"",IF($C23&lt;&gt;"TBA",CA$2/114,0),SUMIFS('HOURS&amp;CYCLES INPUT'!$F$2:$F$9999,'HOURS&amp;CYCLES INPUT'!$C$2:$C$9999,'QUALIFIED EFH'!$C23,'HOURS&amp;CYCLES INPUT'!$D$2:$D$9999,'QUALIFIED EFH'!CA$4,'HOURS&amp;CYCLES INPUT'!$E$2:$E$9999,'QUALIFIED EFH'!CA$5))</f>
        <v>389.85</v>
      </c>
      <c r="CB23" s="476">
        <f>IF(CB$2&lt;&gt;"",IF($C23&lt;&gt;"TBA",CB$2/114,0),SUMIFS('HOURS&amp;CYCLES INPUT'!$F$2:$F$9999,'HOURS&amp;CYCLES INPUT'!$C$2:$C$9999,'QUALIFIED EFH'!$C23,'HOURS&amp;CYCLES INPUT'!$D$2:$D$9999,'QUALIFIED EFH'!CB$4,'HOURS&amp;CYCLES INPUT'!$E$2:$E$9999,'QUALIFIED EFH'!CB$5))</f>
        <v>463.01</v>
      </c>
      <c r="CC23" s="476">
        <f>IF(CC$2&lt;&gt;"",IF($C23&lt;&gt;"TBA",CC$2/114,0),SUMIFS('HOURS&amp;CYCLES INPUT'!$F$2:$F$9999,'HOURS&amp;CYCLES INPUT'!$C$2:$C$9999,'QUALIFIED EFH'!$C23,'HOURS&amp;CYCLES INPUT'!$D$2:$D$9999,'QUALIFIED EFH'!CC$4,'HOURS&amp;CYCLES INPUT'!$E$2:$E$9999,'QUALIFIED EFH'!CC$5))</f>
        <v>407.2</v>
      </c>
      <c r="CD23" s="476">
        <f>IF(CD$2&lt;&gt;"",IF($C23&lt;&gt;"TBA",CD$2/114,0),SUMIFS('HOURS&amp;CYCLES INPUT'!$F$2:$F$9999,'HOURS&amp;CYCLES INPUT'!$C$2:$C$9999,'QUALIFIED EFH'!$C23,'HOURS&amp;CYCLES INPUT'!$D$2:$D$9999,'QUALIFIED EFH'!CD$4,'HOURS&amp;CYCLES INPUT'!$E$2:$E$9999,'QUALIFIED EFH'!CD$5))</f>
        <v>417</v>
      </c>
      <c r="CE23" s="476">
        <f>IF(CE$2&lt;&gt;"",IF($C23&lt;&gt;"TBA",CE$2/114,0),SUMIFS('HOURS&amp;CYCLES INPUT'!$F$2:$F$9999,'HOURS&amp;CYCLES INPUT'!$C$2:$C$9999,'QUALIFIED EFH'!$C23,'HOURS&amp;CYCLES INPUT'!$D$2:$D$9999,'QUALIFIED EFH'!CE$4,'HOURS&amp;CYCLES INPUT'!$E$2:$E$9999,'QUALIFIED EFH'!CE$5))</f>
        <v>379.3</v>
      </c>
      <c r="CF23" s="476">
        <f>IF(CF$2&lt;&gt;"",IF($C23&lt;&gt;"TBA",CF$2/114,0),SUMIFS('HOURS&amp;CYCLES INPUT'!$F$2:$F$9999,'HOURS&amp;CYCLES INPUT'!$C$2:$C$9999,'QUALIFIED EFH'!$C23,'HOURS&amp;CYCLES INPUT'!$D$2:$D$9999,'QUALIFIED EFH'!CF$4,'HOURS&amp;CYCLES INPUT'!$E$2:$E$9999,'QUALIFIED EFH'!CF$5))</f>
        <v>443.15</v>
      </c>
      <c r="CG23" s="476">
        <f>IF(CG$2&lt;&gt;"",IF($C23&lt;&gt;"TBA",CG$2/114,0),SUMIFS('HOURS&amp;CYCLES INPUT'!$F$2:$F$9999,'HOURS&amp;CYCLES INPUT'!$C$2:$C$9999,'QUALIFIED EFH'!$C23,'HOURS&amp;CYCLES INPUT'!$D$2:$D$9999,'QUALIFIED EFH'!CG$4,'HOURS&amp;CYCLES INPUT'!$E$2:$E$9999,'QUALIFIED EFH'!CG$5))</f>
        <v>399.74</v>
      </c>
      <c r="CH23" s="476">
        <f>IF(CH$2&lt;&gt;"",IF($C23&lt;&gt;"TBA",CH$2/114,0),SUMIFS('HOURS&amp;CYCLES INPUT'!$F$2:$F$9999,'HOURS&amp;CYCLES INPUT'!$C$2:$C$9999,'QUALIFIED EFH'!$C23,'HOURS&amp;CYCLES INPUT'!$D$2:$D$9999,'QUALIFIED EFH'!CH$4,'HOURS&amp;CYCLES INPUT'!$E$2:$E$9999,'QUALIFIED EFH'!CH$5))</f>
        <v>398.36</v>
      </c>
      <c r="CI23" s="476">
        <f>IF(CI$2&lt;&gt;"",IF($C23&lt;&gt;"TBA",CI$2/114,0),SUMIFS('HOURS&amp;CYCLES INPUT'!$F$2:$F$9999,'HOURS&amp;CYCLES INPUT'!$C$2:$C$9999,'QUALIFIED EFH'!$C23,'HOURS&amp;CYCLES INPUT'!$D$2:$D$9999,'QUALIFIED EFH'!CI$4,'HOURS&amp;CYCLES INPUT'!$E$2:$E$9999,'QUALIFIED EFH'!CI$5))</f>
        <v>424.8</v>
      </c>
      <c r="CJ23" s="476">
        <f>IF(CJ$2&lt;&gt;"",IF($C23&lt;&gt;"TBA",CJ$2/114,0),SUMIFS('HOURS&amp;CYCLES INPUT'!$F$2:$F$9999,'HOURS&amp;CYCLES INPUT'!$C$2:$C$9999,'QUALIFIED EFH'!$C23,'HOURS&amp;CYCLES INPUT'!$D$2:$D$9999,'QUALIFIED EFH'!CJ$4,'HOURS&amp;CYCLES INPUT'!$E$2:$E$9999,'QUALIFIED EFH'!CJ$5))</f>
        <v>394.59</v>
      </c>
      <c r="CK23" s="476">
        <f>IF(CK$2&lt;&gt;"",IF($C23&lt;&gt;"TBA",CK$2/114,0),SUMIFS('HOURS&amp;CYCLES INPUT'!$F$2:$F$9999,'HOURS&amp;CYCLES INPUT'!$C$2:$C$9999,'QUALIFIED EFH'!$C23,'HOURS&amp;CYCLES INPUT'!$D$2:$D$9999,'QUALIFIED EFH'!CK$4,'HOURS&amp;CYCLES INPUT'!$E$2:$E$9999,'QUALIFIED EFH'!CK$5))</f>
        <v>386.93</v>
      </c>
      <c r="CL23" s="476">
        <f>IF(CL$2&lt;&gt;"",IF($C23&lt;&gt;"TBA",CL$2/114,0),SUMIFS('HOURS&amp;CYCLES INPUT'!$F$2:$F$9999,'HOURS&amp;CYCLES INPUT'!$C$2:$C$9999,'QUALIFIED EFH'!$C23,'HOURS&amp;CYCLES INPUT'!$D$2:$D$9999,'QUALIFIED EFH'!CL$4,'HOURS&amp;CYCLES INPUT'!$E$2:$E$9999,'QUALIFIED EFH'!CL$5))</f>
        <v>344.7</v>
      </c>
      <c r="CM23" s="476">
        <f>IF(CM$2&lt;&gt;"",IF($C23&lt;&gt;"TBA",CM$2/114,0),SUMIFS('HOURS&amp;CYCLES INPUT'!$F$2:$F$9999,'HOURS&amp;CYCLES INPUT'!$C$2:$C$9999,'QUALIFIED EFH'!$C23,'HOURS&amp;CYCLES INPUT'!$D$2:$D$9999,'QUALIFIED EFH'!CM$4,'HOURS&amp;CYCLES INPUT'!$E$2:$E$9999,'QUALIFIED EFH'!CM$5))</f>
        <v>382.26</v>
      </c>
      <c r="CN23" s="476">
        <f>IF(CN$2&lt;&gt;"",IF($C23&lt;&gt;"TBA",CN$2/114,0),SUMIFS('HOURS&amp;CYCLES INPUT'!$F$2:$F$9999,'HOURS&amp;CYCLES INPUT'!$C$2:$C$9999,'QUALIFIED EFH'!$C23,'HOURS&amp;CYCLES INPUT'!$D$2:$D$9999,'QUALIFIED EFH'!CN$4,'HOURS&amp;CYCLES INPUT'!$E$2:$E$9999,'QUALIFIED EFH'!CN$5))</f>
        <v>389.39</v>
      </c>
      <c r="CO23" s="476">
        <f>IF(CO$2&lt;&gt;"",IF($C23&lt;&gt;"TBA",CO$2/114,0),SUMIFS('HOURS&amp;CYCLES INPUT'!$F$2:$F$9999,'HOURS&amp;CYCLES INPUT'!$C$2:$C$9999,'QUALIFIED EFH'!$C23,'HOURS&amp;CYCLES INPUT'!$D$2:$D$9999,'QUALIFIED EFH'!CO$4,'HOURS&amp;CYCLES INPUT'!$E$2:$E$9999,'QUALIFIED EFH'!CO$5))</f>
        <v>365.22</v>
      </c>
      <c r="CP23" s="476">
        <f>IF(CP$2&lt;&gt;"",IF($C23&lt;&gt;"TBA",CP$2/114,0),SUMIFS('HOURS&amp;CYCLES INPUT'!$F$2:$F$9999,'HOURS&amp;CYCLES INPUT'!$C$2:$C$9999,'QUALIFIED EFH'!$C23,'HOURS&amp;CYCLES INPUT'!$D$2:$D$9999,'QUALIFIED EFH'!CP$4,'HOURS&amp;CYCLES INPUT'!$E$2:$E$9999,'QUALIFIED EFH'!CP$5))</f>
        <v>148.81</v>
      </c>
      <c r="CQ23" s="476">
        <f>IF(CQ$2&lt;&gt;"",IF($C23&lt;&gt;"TBA",CQ$2/114,0),SUMIFS('HOURS&amp;CYCLES INPUT'!$F$2:$F$9999,'HOURS&amp;CYCLES INPUT'!$C$2:$C$9999,'QUALIFIED EFH'!$C23,'HOURS&amp;CYCLES INPUT'!$D$2:$D$9999,'QUALIFIED EFH'!CQ$4,'HOURS&amp;CYCLES INPUT'!$E$2:$E$9999,'QUALIFIED EFH'!CQ$5))</f>
        <v>53.39</v>
      </c>
      <c r="CR23" s="476">
        <f>IF(CR$2&lt;&gt;"",IF($C23&lt;&gt;"TBA",CR$2/114,0),SUMIFS('HOURS&amp;CYCLES INPUT'!$F$2:$F$9999,'HOURS&amp;CYCLES INPUT'!$C$2:$C$9999,'QUALIFIED EFH'!$C23,'HOURS&amp;CYCLES INPUT'!$D$2:$D$9999,'QUALIFIED EFH'!CR$4,'HOURS&amp;CYCLES INPUT'!$E$2:$E$9999,'QUALIFIED EFH'!CR$5))</f>
        <v>404.24</v>
      </c>
      <c r="CS23" s="476">
        <f>IF(CS$2&lt;&gt;"",IF($C23&lt;&gt;"TBA",CS$2/114,0),SUMIFS('HOURS&amp;CYCLES INPUT'!$F$2:$F$9999,'HOURS&amp;CYCLES INPUT'!$C$2:$C$9999,'QUALIFIED EFH'!$C23,'HOURS&amp;CYCLES INPUT'!$D$2:$D$9999,'QUALIFIED EFH'!CS$4,'HOURS&amp;CYCLES INPUT'!$E$2:$E$9999,'QUALIFIED EFH'!CS$5))</f>
        <v>433.64</v>
      </c>
      <c r="CT23" s="476">
        <f>IF(CT$2&lt;&gt;"",IF($C23&lt;&gt;"TBA",CT$2/114,0),SUMIFS('HOURS&amp;CYCLES INPUT'!$F$2:$F$9999,'HOURS&amp;CYCLES INPUT'!$C$2:$C$9999,'QUALIFIED EFH'!$C23,'HOURS&amp;CYCLES INPUT'!$D$2:$D$9999,'QUALIFIED EFH'!CT$4,'HOURS&amp;CYCLES INPUT'!$E$2:$E$9999,'QUALIFIED EFH'!CT$5))</f>
        <v>460.65</v>
      </c>
      <c r="CU23" s="476">
        <f>IF(CU$2&lt;&gt;"",IF($C23&lt;&gt;"TBA",CU$2/114,0),SUMIFS('HOURS&amp;CYCLES INPUT'!$F$2:$F$9999,'HOURS&amp;CYCLES INPUT'!$C$2:$C$9999,'QUALIFIED EFH'!$C23,'HOURS&amp;CYCLES INPUT'!$D$2:$D$9999,'QUALIFIED EFH'!CU$4,'HOURS&amp;CYCLES INPUT'!$E$2:$E$9999,'QUALIFIED EFH'!CU$5))</f>
        <v>429.27</v>
      </c>
      <c r="CV23" s="476">
        <f>IF(CV$2&lt;&gt;"",IF($C23&lt;&gt;"TBA",CV$2/114,0),SUMIFS('HOURS&amp;CYCLES INPUT'!$F$2:$F$9999,'HOURS&amp;CYCLES INPUT'!$C$2:$C$9999,'QUALIFIED EFH'!$C23,'HOURS&amp;CYCLES INPUT'!$D$2:$D$9999,'QUALIFIED EFH'!CV$4,'HOURS&amp;CYCLES INPUT'!$E$2:$E$9999,'QUALIFIED EFH'!CV$5))</f>
        <v>310.39999999999998</v>
      </c>
      <c r="CW23" s="476">
        <f>IF(CW$2&lt;&gt;"",IF($C23&lt;&gt;"TBA",CW$2/114,0),SUMIFS('HOURS&amp;CYCLES INPUT'!$F$2:$F$9999,'HOURS&amp;CYCLES INPUT'!$C$2:$C$9999,'QUALIFIED EFH'!$C23,'HOURS&amp;CYCLES INPUT'!$D$2:$D$9999,'QUALIFIED EFH'!CW$4,'HOURS&amp;CYCLES INPUT'!$E$2:$E$9999,'QUALIFIED EFH'!CW$5))</f>
        <v>470.47</v>
      </c>
      <c r="CX23" s="476">
        <f>IF(CX$2&lt;&gt;"",IF($C23&lt;&gt;"TBA",CX$2/114,0),SUMIFS('HOURS&amp;CYCLES INPUT'!$F$2:$F$9999,'HOURS&amp;CYCLES INPUT'!$C$2:$C$9999,'QUALIFIED EFH'!$C23,'HOURS&amp;CYCLES INPUT'!$D$2:$D$9999,'QUALIFIED EFH'!CX$4,'HOURS&amp;CYCLES INPUT'!$E$2:$E$9999,'QUALIFIED EFH'!CX$5))</f>
        <v>410.56</v>
      </c>
      <c r="CY23" s="476">
        <f>IF(CY$2&lt;&gt;"",IF($C23&lt;&gt;"TBA",CY$2/114,0),SUMIFS('HOURS&amp;CYCLES INPUT'!$F$2:$F$9999,'HOURS&amp;CYCLES INPUT'!$C$2:$C$9999,'QUALIFIED EFH'!$C23,'HOURS&amp;CYCLES INPUT'!$D$2:$D$9999,'QUALIFIED EFH'!CY$4,'HOURS&amp;CYCLES INPUT'!$E$2:$E$9999,'QUALIFIED EFH'!CY$5))</f>
        <v>461.78</v>
      </c>
      <c r="CZ23" s="476">
        <f>IF(CZ$2&lt;&gt;"",IF($C23&lt;&gt;"TBA",CZ$2/114,0),SUMIFS('HOURS&amp;CYCLES INPUT'!$F$2:$F$9999,'HOURS&amp;CYCLES INPUT'!$C$2:$C$9999,'QUALIFIED EFH'!$C23,'HOURS&amp;CYCLES INPUT'!$D$2:$D$9999,'QUALIFIED EFH'!CZ$4,'HOURS&amp;CYCLES INPUT'!$E$2:$E$9999,'QUALIFIED EFH'!CZ$5))</f>
        <v>442.85</v>
      </c>
      <c r="DA23" s="476">
        <f>IF(DA$2&lt;&gt;"",IF($C23&lt;&gt;"TBA",DA$2/114,0),SUMIFS('HOURS&amp;CYCLES INPUT'!$F$2:$F$9999,'HOURS&amp;CYCLES INPUT'!$C$2:$C$9999,'QUALIFIED EFH'!$C23,'HOURS&amp;CYCLES INPUT'!$D$2:$D$9999,'QUALIFIED EFH'!DA$4,'HOURS&amp;CYCLES INPUT'!$E$2:$E$9999,'QUALIFIED EFH'!DA$5))</f>
        <v>443.39</v>
      </c>
      <c r="DB23" s="476">
        <f>IF(DB$2&lt;&gt;"",IF($C23&lt;&gt;"TBA",DB$2/114,0),SUMIFS('HOURS&amp;CYCLES INPUT'!$F$2:$F$9999,'HOURS&amp;CYCLES INPUT'!$C$2:$C$9999,'QUALIFIED EFH'!$C23,'HOURS&amp;CYCLES INPUT'!$D$2:$D$9999,'QUALIFIED EFH'!DB$4,'HOURS&amp;CYCLES INPUT'!$E$2:$E$9999,'QUALIFIED EFH'!DB$5))</f>
        <v>394.28</v>
      </c>
      <c r="DC23" s="476">
        <f>IF(DC$2&lt;&gt;"",IF($C23&lt;&gt;"TBA",DC$2/114,0),SUMIFS('HOURS&amp;CYCLES INPUT'!$F$2:$F$9999,'HOURS&amp;CYCLES INPUT'!$C$2:$C$9999,'QUALIFIED EFH'!$C23,'HOURS&amp;CYCLES INPUT'!$D$2:$D$9999,'QUALIFIED EFH'!DC$4,'HOURS&amp;CYCLES INPUT'!$E$2:$E$9999,'QUALIFIED EFH'!DC$5))</f>
        <v>7.37</v>
      </c>
      <c r="DD23" s="476">
        <f>IF(DD$2&lt;&gt;"",IF($C23&lt;&gt;"TBA",DD$2/114,0),SUMIFS('HOURS&amp;CYCLES INPUT'!$F$2:$F$9999,'HOURS&amp;CYCLES INPUT'!$C$2:$C$9999,'QUALIFIED EFH'!$C23,'HOURS&amp;CYCLES INPUT'!$D$2:$D$9999,'QUALIFIED EFH'!DD$4,'HOURS&amp;CYCLES INPUT'!$E$2:$E$9999,'QUALIFIED EFH'!DD$5))</f>
        <v>0</v>
      </c>
      <c r="DE23" s="476">
        <f>IF(DE$2&lt;&gt;"",IF($C23&lt;&gt;"TBA",DE$2/114,0),SUMIFS('HOURS&amp;CYCLES INPUT'!$F$2:$F$9999,'HOURS&amp;CYCLES INPUT'!$C$2:$C$9999,'QUALIFIED EFH'!$C23,'HOURS&amp;CYCLES INPUT'!$D$2:$D$9999,'QUALIFIED EFH'!DE$4,'HOURS&amp;CYCLES INPUT'!$E$2:$E$9999,'QUALIFIED EFH'!DE$5))</f>
        <v>0</v>
      </c>
      <c r="DF23" s="476">
        <f>IF(DF$2&lt;&gt;"",IF($C23&lt;&gt;"TBA",DF$2/114,0),SUMIFS('HOURS&amp;CYCLES INPUT'!$F$2:$F$9999,'HOURS&amp;CYCLES INPUT'!$C$2:$C$9999,'QUALIFIED EFH'!$C23,'HOURS&amp;CYCLES INPUT'!$D$2:$D$9999,'QUALIFIED EFH'!DF$4,'HOURS&amp;CYCLES INPUT'!$E$2:$E$9999,'QUALIFIED EFH'!DF$5))</f>
        <v>0</v>
      </c>
      <c r="DG23" s="476">
        <f>IF(DG$2&lt;&gt;"",IF($C23&lt;&gt;"TBA",DG$2/114,0),SUMIFS('HOURS&amp;CYCLES INPUT'!$F$2:$F$9999,'HOURS&amp;CYCLES INPUT'!$C$2:$C$9999,'QUALIFIED EFH'!$C23,'HOURS&amp;CYCLES INPUT'!$D$2:$D$9999,'QUALIFIED EFH'!DG$4,'HOURS&amp;CYCLES INPUT'!$E$2:$E$9999,'QUALIFIED EFH'!DG$5))</f>
        <v>0</v>
      </c>
      <c r="DH23" s="476">
        <f>IF(DH$2&lt;&gt;"",IF($C23&lt;&gt;"TBA",DH$2/114,0),SUMIFS('HOURS&amp;CYCLES INPUT'!$F$2:$F$9999,'HOURS&amp;CYCLES INPUT'!$C$2:$C$9999,'QUALIFIED EFH'!$C23,'HOURS&amp;CYCLES INPUT'!$D$2:$D$9999,'QUALIFIED EFH'!DH$4,'HOURS&amp;CYCLES INPUT'!$E$2:$E$9999,'QUALIFIED EFH'!DH$5))</f>
        <v>0</v>
      </c>
      <c r="DI23" s="476">
        <f>IF(DI$2&lt;&gt;"",IF($C23&lt;&gt;"TBA",DI$2/114,0),SUMIFS('HOURS&amp;CYCLES INPUT'!$F$2:$F$9999,'HOURS&amp;CYCLES INPUT'!$C$2:$C$9999,'QUALIFIED EFH'!$C23,'HOURS&amp;CYCLES INPUT'!$D$2:$D$9999,'QUALIFIED EFH'!DI$4,'HOURS&amp;CYCLES INPUT'!$E$2:$E$9999,'QUALIFIED EFH'!DI$5))</f>
        <v>0</v>
      </c>
      <c r="DJ23" s="476">
        <f>IF(DJ$2&lt;&gt;"",IF($C23&lt;&gt;"TBA",DJ$2/114,0),SUMIFS('HOURS&amp;CYCLES INPUT'!$F$2:$F$9999,'HOURS&amp;CYCLES INPUT'!$C$2:$C$9999,'QUALIFIED EFH'!$C23,'HOURS&amp;CYCLES INPUT'!$D$2:$D$9999,'QUALIFIED EFH'!DJ$4,'HOURS&amp;CYCLES INPUT'!$E$2:$E$9999,'QUALIFIED EFH'!DJ$5))</f>
        <v>0</v>
      </c>
      <c r="DK23" s="476">
        <f>IF(DK$2&lt;&gt;"",IF($C23&lt;&gt;"TBA",DK$2/114,0),SUMIFS('HOURS&amp;CYCLES INPUT'!$F$2:$F$9999,'HOURS&amp;CYCLES INPUT'!$C$2:$C$9999,'QUALIFIED EFH'!$C23,'HOURS&amp;CYCLES INPUT'!$D$2:$D$9999,'QUALIFIED EFH'!DK$4,'HOURS&amp;CYCLES INPUT'!$E$2:$E$9999,'QUALIFIED EFH'!DK$5))</f>
        <v>0</v>
      </c>
      <c r="DL23" s="476">
        <f>IF(DL$2&lt;&gt;"",IF($C23&lt;&gt;"TBA",DL$2/114,0),SUMIFS('HOURS&amp;CYCLES INPUT'!$F$2:$F$9999,'HOURS&amp;CYCLES INPUT'!$C$2:$C$9999,'QUALIFIED EFH'!$C23,'HOURS&amp;CYCLES INPUT'!$D$2:$D$9999,'QUALIFIED EFH'!DL$4,'HOURS&amp;CYCLES INPUT'!$E$2:$E$9999,'QUALIFIED EFH'!DL$5))</f>
        <v>0</v>
      </c>
      <c r="DM23" s="476">
        <f>IF(DM$2&lt;&gt;"",IF($C23&lt;&gt;"TBA",DM$2/114,0),SUMIFS('HOURS&amp;CYCLES INPUT'!$F$2:$F$9999,'HOURS&amp;CYCLES INPUT'!$C$2:$C$9999,'QUALIFIED EFH'!$C23,'HOURS&amp;CYCLES INPUT'!$D$2:$D$9999,'QUALIFIED EFH'!DM$4,'HOURS&amp;CYCLES INPUT'!$E$2:$E$9999,'QUALIFIED EFH'!DM$5))</f>
        <v>0</v>
      </c>
      <c r="DN23" s="476">
        <f>IF(DN$2&lt;&gt;"",IF($C23&lt;&gt;"TBA",DN$2/114,0),SUMIFS('HOURS&amp;CYCLES INPUT'!$F$2:$F$9999,'HOURS&amp;CYCLES INPUT'!$C$2:$C$9999,'QUALIFIED EFH'!$C23,'HOURS&amp;CYCLES INPUT'!$D$2:$D$9999,'QUALIFIED EFH'!DN$4,'HOURS&amp;CYCLES INPUT'!$E$2:$E$9999,'QUALIFIED EFH'!DN$5))</f>
        <v>0</v>
      </c>
      <c r="DO23" s="476">
        <f>IF(DO$2&lt;&gt;"",IF($C23&lt;&gt;"TBA",DO$2/114,0),SUMIFS('HOURS&amp;CYCLES INPUT'!$F$2:$F$9999,'HOURS&amp;CYCLES INPUT'!$C$2:$C$9999,'QUALIFIED EFH'!$C23,'HOURS&amp;CYCLES INPUT'!$D$2:$D$9999,'QUALIFIED EFH'!DO$4,'HOURS&amp;CYCLES INPUT'!$E$2:$E$9999,'QUALIFIED EFH'!DO$5))</f>
        <v>0</v>
      </c>
      <c r="DP23" s="476">
        <f>IF(DP$2&lt;&gt;"",IF($C23&lt;&gt;"TBA",DP$2/114,0),SUMIFS('HOURS&amp;CYCLES INPUT'!$F$2:$F$9999,'HOURS&amp;CYCLES INPUT'!$C$2:$C$9999,'QUALIFIED EFH'!$C23,'HOURS&amp;CYCLES INPUT'!$D$2:$D$9999,'QUALIFIED EFH'!DP$4,'HOURS&amp;CYCLES INPUT'!$E$2:$E$9999,'QUALIFIED EFH'!DP$5))</f>
        <v>0</v>
      </c>
      <c r="DQ23" s="476">
        <f>IF(DQ$2&lt;&gt;"",IF($C23&lt;&gt;"TBA",DQ$2/114,0),SUMIFS('HOURS&amp;CYCLES INPUT'!$F$2:$F$9999,'HOURS&amp;CYCLES INPUT'!$C$2:$C$9999,'QUALIFIED EFH'!$C23,'HOURS&amp;CYCLES INPUT'!$D$2:$D$9999,'QUALIFIED EFH'!DQ$4,'HOURS&amp;CYCLES INPUT'!$E$2:$E$9999,'QUALIFIED EFH'!DQ$5))</f>
        <v>0</v>
      </c>
      <c r="DR23" s="476">
        <f>IF(DR$2&lt;&gt;"",IF($C23&lt;&gt;"TBA",DR$2/114,0),SUMIFS('HOURS&amp;CYCLES INPUT'!$F$2:$F$9999,'HOURS&amp;CYCLES INPUT'!$C$2:$C$9999,'QUALIFIED EFH'!$C23,'HOURS&amp;CYCLES INPUT'!$D$2:$D$9999,'QUALIFIED EFH'!DR$4,'HOURS&amp;CYCLES INPUT'!$E$2:$E$9999,'QUALIFIED EFH'!DR$5))</f>
        <v>0</v>
      </c>
      <c r="DS23" s="476">
        <f>IF(DS$2&lt;&gt;"",IF($C23&lt;&gt;"TBA",DS$2/114,0),SUMIFS('HOURS&amp;CYCLES INPUT'!$F$2:$F$9999,'HOURS&amp;CYCLES INPUT'!$C$2:$C$9999,'QUALIFIED EFH'!$C23,'HOURS&amp;CYCLES INPUT'!$D$2:$D$9999,'QUALIFIED EFH'!DS$4,'HOURS&amp;CYCLES INPUT'!$E$2:$E$9999,'QUALIFIED EFH'!DS$5))</f>
        <v>0</v>
      </c>
      <c r="DT23" s="476">
        <f>IF(DT$2&lt;&gt;"",IF($C23&lt;&gt;"TBA",DT$2/114,0),SUMIFS('HOURS&amp;CYCLES INPUT'!$F$2:$F$9999,'HOURS&amp;CYCLES INPUT'!$C$2:$C$9999,'QUALIFIED EFH'!$C23,'HOURS&amp;CYCLES INPUT'!$D$2:$D$9999,'QUALIFIED EFH'!DT$4,'HOURS&amp;CYCLES INPUT'!$E$2:$E$9999,'QUALIFIED EFH'!DT$5))</f>
        <v>0</v>
      </c>
      <c r="DU23" s="476">
        <f>IF(DU$2&lt;&gt;"",IF($C23&lt;&gt;"TBA",DU$2/114,0),SUMIFS('HOURS&amp;CYCLES INPUT'!$F$2:$F$9999,'HOURS&amp;CYCLES INPUT'!$C$2:$C$9999,'QUALIFIED EFH'!$C23,'HOURS&amp;CYCLES INPUT'!$D$2:$D$9999,'QUALIFIED EFH'!DU$4,'HOURS&amp;CYCLES INPUT'!$E$2:$E$9999,'QUALIFIED EFH'!DU$5))</f>
        <v>0</v>
      </c>
      <c r="DV23" s="476">
        <f>IF(DV$2&lt;&gt;"",IF($C23&lt;&gt;"TBA",DV$2/114,0),SUMIFS('HOURS&amp;CYCLES INPUT'!$F$2:$F$9999,'HOURS&amp;CYCLES INPUT'!$C$2:$C$9999,'QUALIFIED EFH'!$C23,'HOURS&amp;CYCLES INPUT'!$D$2:$D$9999,'QUALIFIED EFH'!DV$4,'HOURS&amp;CYCLES INPUT'!$E$2:$E$9999,'QUALIFIED EFH'!DV$5))</f>
        <v>0</v>
      </c>
      <c r="DW23" s="476">
        <f>IF(DW$2&lt;&gt;"",IF($C23&lt;&gt;"TBA",DW$2/114,0),SUMIFS('HOURS&amp;CYCLES INPUT'!$F$2:$F$9999,'HOURS&amp;CYCLES INPUT'!$C$2:$C$9999,'QUALIFIED EFH'!$C23,'HOURS&amp;CYCLES INPUT'!$D$2:$D$9999,'QUALIFIED EFH'!DW$4,'HOURS&amp;CYCLES INPUT'!$E$2:$E$9999,'QUALIFIED EFH'!DW$5))</f>
        <v>0</v>
      </c>
      <c r="DX23" s="476">
        <f>IF(DX$2&lt;&gt;"",IF($C23&lt;&gt;"TBA",DX$2/114,0),SUMIFS('HOURS&amp;CYCLES INPUT'!$F$2:$F$9999,'HOURS&amp;CYCLES INPUT'!$C$2:$C$9999,'QUALIFIED EFH'!$C23,'HOURS&amp;CYCLES INPUT'!$D$2:$D$9999,'QUALIFIED EFH'!DX$4,'HOURS&amp;CYCLES INPUT'!$E$2:$E$9999,'QUALIFIED EFH'!DX$5))</f>
        <v>0</v>
      </c>
      <c r="DY23" s="476">
        <f>IF(DY$2&lt;&gt;"",IF($C23&lt;&gt;"TBA",DY$2/114,0),SUMIFS('HOURS&amp;CYCLES INPUT'!$F$2:$F$9999,'HOURS&amp;CYCLES INPUT'!$C$2:$C$9999,'QUALIFIED EFH'!$C23,'HOURS&amp;CYCLES INPUT'!$D$2:$D$9999,'QUALIFIED EFH'!DY$4,'HOURS&amp;CYCLES INPUT'!$E$2:$E$9999,'QUALIFIED EFH'!DY$5))</f>
        <v>0</v>
      </c>
      <c r="DZ23" s="476">
        <f>IF(DZ$2&lt;&gt;"",IF($C23&lt;&gt;"TBA",DZ$2/114,0),SUMIFS('HOURS&amp;CYCLES INPUT'!$F$2:$F$9999,'HOURS&amp;CYCLES INPUT'!$C$2:$C$9999,'QUALIFIED EFH'!$C23,'HOURS&amp;CYCLES INPUT'!$D$2:$D$9999,'QUALIFIED EFH'!DZ$4,'HOURS&amp;CYCLES INPUT'!$E$2:$E$9999,'QUALIFIED EFH'!DZ$5))</f>
        <v>0</v>
      </c>
      <c r="EA23" s="476">
        <f>IF(EA$2&lt;&gt;"",IF($C23&lt;&gt;"TBA",EA$2/114,0),SUMIFS('HOURS&amp;CYCLES INPUT'!$F$2:$F$9999,'HOURS&amp;CYCLES INPUT'!$C$2:$C$9999,'QUALIFIED EFH'!$C23,'HOURS&amp;CYCLES INPUT'!$D$2:$D$9999,'QUALIFIED EFH'!EA$4,'HOURS&amp;CYCLES INPUT'!$E$2:$E$9999,'QUALIFIED EFH'!EA$5))</f>
        <v>0</v>
      </c>
      <c r="EB23" s="476">
        <f>IF(EB$2&lt;&gt;"",IF($C23&lt;&gt;"TBA",EB$2/114,0),SUMIFS('HOURS&amp;CYCLES INPUT'!$F$2:$F$9999,'HOURS&amp;CYCLES INPUT'!$C$2:$C$9999,'QUALIFIED EFH'!$C23,'HOURS&amp;CYCLES INPUT'!$D$2:$D$9999,'QUALIFIED EFH'!EB$4,'HOURS&amp;CYCLES INPUT'!$E$2:$E$9999,'QUALIFIED EFH'!EB$5))</f>
        <v>0</v>
      </c>
      <c r="EC23" s="476">
        <f>IF(EC$2&lt;&gt;"",IF($C23&lt;&gt;"TBA",EC$2/114,0),SUMIFS('HOURS&amp;CYCLES INPUT'!$F$2:$F$9999,'HOURS&amp;CYCLES INPUT'!$C$2:$C$9999,'QUALIFIED EFH'!$C23,'HOURS&amp;CYCLES INPUT'!$D$2:$D$9999,'QUALIFIED EFH'!EC$4,'HOURS&amp;CYCLES INPUT'!$E$2:$E$9999,'QUALIFIED EFH'!EC$5))</f>
        <v>0</v>
      </c>
      <c r="ED23" s="476">
        <f>IF(ED$2&lt;&gt;"",IF($C23&lt;&gt;"TBA",ED$2/114,0),SUMIFS('HOURS&amp;CYCLES INPUT'!$F$2:$F$9999,'HOURS&amp;CYCLES INPUT'!$C$2:$C$9999,'QUALIFIED EFH'!$C23,'HOURS&amp;CYCLES INPUT'!$D$2:$D$9999,'QUALIFIED EFH'!ED$4,'HOURS&amp;CYCLES INPUT'!$E$2:$E$9999,'QUALIFIED EFH'!ED$5))</f>
        <v>0</v>
      </c>
      <c r="EE23" s="476">
        <f>IF(EE$2&lt;&gt;"",IF($C23&lt;&gt;"TBA",EE$2/114,0),SUMIFS('HOURS&amp;CYCLES INPUT'!$F$2:$F$9999,'HOURS&amp;CYCLES INPUT'!$C$2:$C$9999,'QUALIFIED EFH'!$C23,'HOURS&amp;CYCLES INPUT'!$D$2:$D$9999,'QUALIFIED EFH'!EE$4,'HOURS&amp;CYCLES INPUT'!$E$2:$E$9999,'QUALIFIED EFH'!EE$5))</f>
        <v>0</v>
      </c>
      <c r="EF23" s="476">
        <f>IF(EF$2&lt;&gt;"",IF($C23&lt;&gt;"TBA",EF$2/114,0),SUMIFS('HOURS&amp;CYCLES INPUT'!$F$2:$F$9999,'HOURS&amp;CYCLES INPUT'!$C$2:$C$9999,'QUALIFIED EFH'!$C23,'HOURS&amp;CYCLES INPUT'!$D$2:$D$9999,'QUALIFIED EFH'!EF$4,'HOURS&amp;CYCLES INPUT'!$E$2:$E$9999,'QUALIFIED EFH'!EF$5))</f>
        <v>0</v>
      </c>
      <c r="EG23" s="476">
        <f>IF(EG$2&lt;&gt;"",IF($C23&lt;&gt;"TBA",EG$2/114,0),SUMIFS('HOURS&amp;CYCLES INPUT'!$F$2:$F$9999,'HOURS&amp;CYCLES INPUT'!$C$2:$C$9999,'QUALIFIED EFH'!$C23,'HOURS&amp;CYCLES INPUT'!$D$2:$D$9999,'QUALIFIED EFH'!EG$4,'HOURS&amp;CYCLES INPUT'!$E$2:$E$9999,'QUALIFIED EFH'!EG$5))</f>
        <v>0</v>
      </c>
      <c r="EH23" s="476">
        <f>IF(EH$2&lt;&gt;"",IF($C23&lt;&gt;"TBA",EH$2/114,0),SUMIFS('HOURS&amp;CYCLES INPUT'!$F$2:$F$9999,'HOURS&amp;CYCLES INPUT'!$C$2:$C$9999,'QUALIFIED EFH'!$C23,'HOURS&amp;CYCLES INPUT'!$D$2:$D$9999,'QUALIFIED EFH'!EH$4,'HOURS&amp;CYCLES INPUT'!$E$2:$E$9999,'QUALIFIED EFH'!EH$5))</f>
        <v>0</v>
      </c>
      <c r="EI23" s="476">
        <f>IF(EI$2&lt;&gt;"",IF($C23&lt;&gt;"TBA",EI$2/114,0),SUMIFS('HOURS&amp;CYCLES INPUT'!$F$2:$F$9999,'HOURS&amp;CYCLES INPUT'!$C$2:$C$9999,'QUALIFIED EFH'!$C23,'HOURS&amp;CYCLES INPUT'!$D$2:$D$9999,'QUALIFIED EFH'!EI$4,'HOURS&amp;CYCLES INPUT'!$E$2:$E$9999,'QUALIFIED EFH'!EI$5))</f>
        <v>0</v>
      </c>
      <c r="EJ23" s="476">
        <f>IF(EJ$2&lt;&gt;"",IF($C23&lt;&gt;"TBA",EJ$2/114,0),SUMIFS('HOURS&amp;CYCLES INPUT'!$F$2:$F$9999,'HOURS&amp;CYCLES INPUT'!$C$2:$C$9999,'QUALIFIED EFH'!$C23,'HOURS&amp;CYCLES INPUT'!$D$2:$D$9999,'QUALIFIED EFH'!EJ$4,'HOURS&amp;CYCLES INPUT'!$E$2:$E$9999,'QUALIFIED EFH'!EJ$5))</f>
        <v>0</v>
      </c>
      <c r="EK23" s="476">
        <f>IF(EK$2&lt;&gt;"",IF($C23&lt;&gt;"TBA",EK$2/114,0),SUMIFS('HOURS&amp;CYCLES INPUT'!$F$2:$F$9999,'HOURS&amp;CYCLES INPUT'!$C$2:$C$9999,'QUALIFIED EFH'!$C23,'HOURS&amp;CYCLES INPUT'!$D$2:$D$9999,'QUALIFIED EFH'!EK$4,'HOURS&amp;CYCLES INPUT'!$E$2:$E$9999,'QUALIFIED EFH'!EK$5))</f>
        <v>0</v>
      </c>
      <c r="EL23" s="476">
        <f>IF(EL$2&lt;&gt;"",IF($C23&lt;&gt;"TBA",EL$2/114,0),SUMIFS('HOURS&amp;CYCLES INPUT'!$F$2:$F$9999,'HOURS&amp;CYCLES INPUT'!$C$2:$C$9999,'QUALIFIED EFH'!$C23,'HOURS&amp;CYCLES INPUT'!$D$2:$D$9999,'QUALIFIED EFH'!EL$4,'HOURS&amp;CYCLES INPUT'!$E$2:$E$9999,'QUALIFIED EFH'!EL$5))</f>
        <v>0</v>
      </c>
      <c r="EM23" s="476">
        <f>IF(EM$2&lt;&gt;"",IF($C23&lt;&gt;"TBA",EM$2/114,0),SUMIFS('HOURS&amp;CYCLES INPUT'!$F$2:$F$9999,'HOURS&amp;CYCLES INPUT'!$C$2:$C$9999,'QUALIFIED EFH'!$C23,'HOURS&amp;CYCLES INPUT'!$D$2:$D$9999,'QUALIFIED EFH'!EM$4,'HOURS&amp;CYCLES INPUT'!$E$2:$E$9999,'QUALIFIED EFH'!EM$5))</f>
        <v>0</v>
      </c>
      <c r="EN23" s="476">
        <f>IF(EN$2&lt;&gt;"",IF($C23&lt;&gt;"TBA",EN$2/114,0),SUMIFS('HOURS&amp;CYCLES INPUT'!$F$2:$F$9999,'HOURS&amp;CYCLES INPUT'!$C$2:$C$9999,'QUALIFIED EFH'!$C23,'HOURS&amp;CYCLES INPUT'!$D$2:$D$9999,'QUALIFIED EFH'!EN$4,'HOURS&amp;CYCLES INPUT'!$E$2:$E$9999,'QUALIFIED EFH'!EN$5))</f>
        <v>0</v>
      </c>
      <c r="EO23" s="476">
        <f>IF(EO$2&lt;&gt;"",IF($C23&lt;&gt;"TBA",EO$2/114,0),SUMIFS('HOURS&amp;CYCLES INPUT'!$F$2:$F$9999,'HOURS&amp;CYCLES INPUT'!$C$2:$C$9999,'QUALIFIED EFH'!$C23,'HOURS&amp;CYCLES INPUT'!$D$2:$D$9999,'QUALIFIED EFH'!EO$4,'HOURS&amp;CYCLES INPUT'!$E$2:$E$9999,'QUALIFIED EFH'!EO$5))</f>
        <v>0</v>
      </c>
      <c r="EP23" s="476">
        <f>IF(EP$2&lt;&gt;"",IF($C23&lt;&gt;"TBA",EP$2/114,0),SUMIFS('HOURS&amp;CYCLES INPUT'!$F$2:$F$9999,'HOURS&amp;CYCLES INPUT'!$C$2:$C$9999,'QUALIFIED EFH'!$C23,'HOURS&amp;CYCLES INPUT'!$D$2:$D$9999,'QUALIFIED EFH'!EP$4,'HOURS&amp;CYCLES INPUT'!$E$2:$E$9999,'QUALIFIED EFH'!EP$5))</f>
        <v>0</v>
      </c>
      <c r="EQ23" s="476">
        <f>IF(EQ$2&lt;&gt;"",IF($C23&lt;&gt;"TBA",EQ$2/114,0),SUMIFS('HOURS&amp;CYCLES INPUT'!$F$2:$F$9999,'HOURS&amp;CYCLES INPUT'!$C$2:$C$9999,'QUALIFIED EFH'!$C23,'HOURS&amp;CYCLES INPUT'!$D$2:$D$9999,'QUALIFIED EFH'!EQ$4,'HOURS&amp;CYCLES INPUT'!$E$2:$E$9999,'QUALIFIED EFH'!EQ$5))</f>
        <v>0</v>
      </c>
      <c r="ER23" s="476">
        <f>IF(ER$2&lt;&gt;"",IF($C23&lt;&gt;"TBA",ER$2/114,0),SUMIFS('HOURS&amp;CYCLES INPUT'!$F$2:$F$9999,'HOURS&amp;CYCLES INPUT'!$C$2:$C$9999,'QUALIFIED EFH'!$C23,'HOURS&amp;CYCLES INPUT'!$D$2:$D$9999,'QUALIFIED EFH'!ER$4,'HOURS&amp;CYCLES INPUT'!$E$2:$E$9999,'QUALIFIED EFH'!ER$5))</f>
        <v>0</v>
      </c>
      <c r="ES23" s="476">
        <f>IF(ES$2&lt;&gt;"",IF($C23&lt;&gt;"TBA",ES$2/114,0),SUMIFS('HOURS&amp;CYCLES INPUT'!$F$2:$F$9999,'HOURS&amp;CYCLES INPUT'!$C$2:$C$9999,'QUALIFIED EFH'!$C23,'HOURS&amp;CYCLES INPUT'!$D$2:$D$9999,'QUALIFIED EFH'!ES$4,'HOURS&amp;CYCLES INPUT'!$E$2:$E$9999,'QUALIFIED EFH'!ES$5))</f>
        <v>0</v>
      </c>
      <c r="ET23" s="476">
        <f>IF(ET$2&lt;&gt;"",IF($C23&lt;&gt;"TBA",ET$2/114,0),SUMIFS('HOURS&amp;CYCLES INPUT'!$F$2:$F$9999,'HOURS&amp;CYCLES INPUT'!$C$2:$C$9999,'QUALIFIED EFH'!$C23,'HOURS&amp;CYCLES INPUT'!$D$2:$D$9999,'QUALIFIED EFH'!ET$4,'HOURS&amp;CYCLES INPUT'!$E$2:$E$9999,'QUALIFIED EFH'!ET$5))</f>
        <v>0</v>
      </c>
      <c r="EU23" s="476">
        <f>IF(EU$2&lt;&gt;"",IF($C23&lt;&gt;"TBA",EU$2/114,0),SUMIFS('HOURS&amp;CYCLES INPUT'!$F$2:$F$9999,'HOURS&amp;CYCLES INPUT'!$C$2:$C$9999,'QUALIFIED EFH'!$C23,'HOURS&amp;CYCLES INPUT'!$D$2:$D$9999,'QUALIFIED EFH'!EU$4,'HOURS&amp;CYCLES INPUT'!$E$2:$E$9999,'QUALIFIED EFH'!EU$5))</f>
        <v>0</v>
      </c>
      <c r="EV23" s="476">
        <f>IF(EV$2&lt;&gt;"",IF($C23&lt;&gt;"TBA",EV$2/114,0),SUMIFS('HOURS&amp;CYCLES INPUT'!$F$2:$F$9999,'HOURS&amp;CYCLES INPUT'!$C$2:$C$9999,'QUALIFIED EFH'!$C23,'HOURS&amp;CYCLES INPUT'!$D$2:$D$9999,'QUALIFIED EFH'!EV$4,'HOURS&amp;CYCLES INPUT'!$E$2:$E$9999,'QUALIFIED EFH'!EV$5))</f>
        <v>0</v>
      </c>
      <c r="EW23" s="476">
        <f>IF(EW$2&lt;&gt;"",IF($C23&lt;&gt;"TBA",EW$2/114,0),SUMIFS('HOURS&amp;CYCLES INPUT'!$F$2:$F$9999,'HOURS&amp;CYCLES INPUT'!$C$2:$C$9999,'QUALIFIED EFH'!$C23,'HOURS&amp;CYCLES INPUT'!$D$2:$D$9999,'QUALIFIED EFH'!EW$4,'HOURS&amp;CYCLES INPUT'!$E$2:$E$9999,'QUALIFIED EFH'!EW$5))</f>
        <v>0</v>
      </c>
      <c r="EX23" s="476">
        <f>IF(EX$2&lt;&gt;"",IF($C23&lt;&gt;"TBA",EX$2/114,0),SUMIFS('HOURS&amp;CYCLES INPUT'!$F$2:$F$9999,'HOURS&amp;CYCLES INPUT'!$C$2:$C$9999,'QUALIFIED EFH'!$C23,'HOURS&amp;CYCLES INPUT'!$D$2:$D$9999,'QUALIFIED EFH'!EX$4,'HOURS&amp;CYCLES INPUT'!$E$2:$E$9999,'QUALIFIED EFH'!EX$5))</f>
        <v>0</v>
      </c>
      <c r="EY23" s="476">
        <f>IF(EY$2&lt;&gt;"",IF($C23&lt;&gt;"TBA",EY$2/114,0),SUMIFS('HOURS&amp;CYCLES INPUT'!$F$2:$F$9999,'HOURS&amp;CYCLES INPUT'!$C$2:$C$9999,'QUALIFIED EFH'!$C23,'HOURS&amp;CYCLES INPUT'!$D$2:$D$9999,'QUALIFIED EFH'!EY$4,'HOURS&amp;CYCLES INPUT'!$E$2:$E$9999,'QUALIFIED EFH'!EY$5))</f>
        <v>0</v>
      </c>
      <c r="EZ23" s="476">
        <f>IF(EZ$2&lt;&gt;"",IF($C23&lt;&gt;"TBA",EZ$2/114,0),SUMIFS('HOURS&amp;CYCLES INPUT'!$F$2:$F$9999,'HOURS&amp;CYCLES INPUT'!$C$2:$C$9999,'QUALIFIED EFH'!$C23,'HOURS&amp;CYCLES INPUT'!$D$2:$D$9999,'QUALIFIED EFH'!EZ$4,'HOURS&amp;CYCLES INPUT'!$E$2:$E$9999,'QUALIFIED EFH'!EZ$5))</f>
        <v>0</v>
      </c>
      <c r="FA23" s="476">
        <f>IF(FA$2&lt;&gt;"",IF($C23&lt;&gt;"TBA",FA$2/114,0),SUMIFS('HOURS&amp;CYCLES INPUT'!$F$2:$F$9999,'HOURS&amp;CYCLES INPUT'!$C$2:$C$9999,'QUALIFIED EFH'!$C23,'HOURS&amp;CYCLES INPUT'!$D$2:$D$9999,'QUALIFIED EFH'!FA$4,'HOURS&amp;CYCLES INPUT'!$E$2:$E$9999,'QUALIFIED EFH'!FA$5))</f>
        <v>0</v>
      </c>
      <c r="FB23" s="476">
        <f>IF(FB$2&lt;&gt;"",IF($C23&lt;&gt;"TBA",FB$2/114,0),SUMIFS('HOURS&amp;CYCLES INPUT'!$F$2:$F$9999,'HOURS&amp;CYCLES INPUT'!$C$2:$C$9999,'QUALIFIED EFH'!$C23,'HOURS&amp;CYCLES INPUT'!$D$2:$D$9999,'QUALIFIED EFH'!FB$4,'HOURS&amp;CYCLES INPUT'!$E$2:$E$9999,'QUALIFIED EFH'!FB$5))</f>
        <v>0</v>
      </c>
      <c r="FC23" s="476">
        <f>IF(FC$2&lt;&gt;"",IF($C23&lt;&gt;"TBA",FC$2/114,0),SUMIFS('HOURS&amp;CYCLES INPUT'!$F$2:$F$9999,'HOURS&amp;CYCLES INPUT'!$C$2:$C$9999,'QUALIFIED EFH'!$C23,'HOURS&amp;CYCLES INPUT'!$D$2:$D$9999,'QUALIFIED EFH'!FC$4,'HOURS&amp;CYCLES INPUT'!$E$2:$E$9999,'QUALIFIED EFH'!FC$5))</f>
        <v>0</v>
      </c>
      <c r="FD23" s="476">
        <f>IF(FD$2&lt;&gt;"",IF($C23&lt;&gt;"TBA",FD$2/114,0),SUMIFS('HOURS&amp;CYCLES INPUT'!$F$2:$F$9999,'HOURS&amp;CYCLES INPUT'!$C$2:$C$9999,'QUALIFIED EFH'!$C23,'HOURS&amp;CYCLES INPUT'!$D$2:$D$9999,'QUALIFIED EFH'!FD$4,'HOURS&amp;CYCLES INPUT'!$E$2:$E$9999,'QUALIFIED EFH'!FD$5))</f>
        <v>0</v>
      </c>
      <c r="FE23" s="476">
        <f>IF(FE$2&lt;&gt;"",IF($C23&lt;&gt;"TBA",FE$2/114,0),SUMIFS('HOURS&amp;CYCLES INPUT'!$F$2:$F$9999,'HOURS&amp;CYCLES INPUT'!$C$2:$C$9999,'QUALIFIED EFH'!$C23,'HOURS&amp;CYCLES INPUT'!$D$2:$D$9999,'QUALIFIED EFH'!FE$4,'HOURS&amp;CYCLES INPUT'!$E$2:$E$9999,'QUALIFIED EFH'!FE$5))</f>
        <v>0</v>
      </c>
      <c r="FF23" s="476">
        <f>IF(FF$2&lt;&gt;"",IF($C23&lt;&gt;"TBA",FF$2/114,0),SUMIFS('HOURS&amp;CYCLES INPUT'!$F$2:$F$9999,'HOURS&amp;CYCLES INPUT'!$C$2:$C$9999,'QUALIFIED EFH'!$C23,'HOURS&amp;CYCLES INPUT'!$D$2:$D$9999,'QUALIFIED EFH'!FF$4,'HOURS&amp;CYCLES INPUT'!$E$2:$E$9999,'QUALIFIED EFH'!FF$5))</f>
        <v>0</v>
      </c>
      <c r="FG23" s="476">
        <f>IF(FG$2&lt;&gt;"",IF($C23&lt;&gt;"TBA",FG$2/114,0),SUMIFS('HOURS&amp;CYCLES INPUT'!$F$2:$F$9999,'HOURS&amp;CYCLES INPUT'!$C$2:$C$9999,'QUALIFIED EFH'!$C23,'HOURS&amp;CYCLES INPUT'!$D$2:$D$9999,'QUALIFIED EFH'!FG$4,'HOURS&amp;CYCLES INPUT'!$E$2:$E$9999,'QUALIFIED EFH'!FG$5))</f>
        <v>0</v>
      </c>
      <c r="FH23" s="476">
        <f>IF(FH$2&lt;&gt;"",IF($C23&lt;&gt;"TBA",FH$2/114,0),SUMIFS('HOURS&amp;CYCLES INPUT'!$F$2:$F$9999,'HOURS&amp;CYCLES INPUT'!$C$2:$C$9999,'QUALIFIED EFH'!$C23,'HOURS&amp;CYCLES INPUT'!$D$2:$D$9999,'QUALIFIED EFH'!FH$4,'HOURS&amp;CYCLES INPUT'!$E$2:$E$9999,'QUALIFIED EFH'!FH$5))</f>
        <v>0</v>
      </c>
      <c r="FI23" s="476">
        <f>IF(FI$2&lt;&gt;"",IF($C23&lt;&gt;"TBA",FI$2/114,0),SUMIFS('HOURS&amp;CYCLES INPUT'!$F$2:$F$9999,'HOURS&amp;CYCLES INPUT'!$C$2:$C$9999,'QUALIFIED EFH'!$C23,'HOURS&amp;CYCLES INPUT'!$D$2:$D$9999,'QUALIFIED EFH'!FI$4,'HOURS&amp;CYCLES INPUT'!$E$2:$E$9999,'QUALIFIED EFH'!FI$5))</f>
        <v>0</v>
      </c>
      <c r="FJ23" s="476">
        <f>IF(FJ$2&lt;&gt;"",IF($C23&lt;&gt;"TBA",FJ$2/114,0),SUMIFS('HOURS&amp;CYCLES INPUT'!$F$2:$F$9999,'HOURS&amp;CYCLES INPUT'!$C$2:$C$9999,'QUALIFIED EFH'!$C23,'HOURS&amp;CYCLES INPUT'!$D$2:$D$9999,'QUALIFIED EFH'!FJ$4,'HOURS&amp;CYCLES INPUT'!$E$2:$E$9999,'QUALIFIED EFH'!FJ$5))</f>
        <v>0</v>
      </c>
      <c r="FK23" s="476">
        <f>IF(FK$2&lt;&gt;"",IF($C23&lt;&gt;"TBA",FK$2/114,0),SUMIFS('HOURS&amp;CYCLES INPUT'!$F$2:$F$9999,'HOURS&amp;CYCLES INPUT'!$C$2:$C$9999,'QUALIFIED EFH'!$C23,'HOURS&amp;CYCLES INPUT'!$D$2:$D$9999,'QUALIFIED EFH'!FK$4,'HOURS&amp;CYCLES INPUT'!$E$2:$E$9999,'QUALIFIED EFH'!FK$5))</f>
        <v>0</v>
      </c>
      <c r="FL23" s="476">
        <f>IF(FL$2&lt;&gt;"",IF($C23&lt;&gt;"TBA",FL$2/114,0),SUMIFS('HOURS&amp;CYCLES INPUT'!$F$2:$F$9999,'HOURS&amp;CYCLES INPUT'!$C$2:$C$9999,'QUALIFIED EFH'!$C23,'HOURS&amp;CYCLES INPUT'!$D$2:$D$9999,'QUALIFIED EFH'!FL$4,'HOURS&amp;CYCLES INPUT'!$E$2:$E$9999,'QUALIFIED EFH'!FL$5))</f>
        <v>0</v>
      </c>
      <c r="FM23" s="476">
        <f>IF(FM$2&lt;&gt;"",IF($C23&lt;&gt;"TBA",FM$2/114,0),SUMIFS('HOURS&amp;CYCLES INPUT'!$F$2:$F$9999,'HOURS&amp;CYCLES INPUT'!$C$2:$C$9999,'QUALIFIED EFH'!$C23,'HOURS&amp;CYCLES INPUT'!$D$2:$D$9999,'QUALIFIED EFH'!FM$4,'HOURS&amp;CYCLES INPUT'!$E$2:$E$9999,'QUALIFIED EFH'!FM$5))</f>
        <v>0</v>
      </c>
      <c r="FN23" s="476">
        <f>IF(FN$2&lt;&gt;"",IF($C23&lt;&gt;"TBA",FN$2/114,0),SUMIFS('HOURS&amp;CYCLES INPUT'!$F$2:$F$9999,'HOURS&amp;CYCLES INPUT'!$C$2:$C$9999,'QUALIFIED EFH'!$C23,'HOURS&amp;CYCLES INPUT'!$D$2:$D$9999,'QUALIFIED EFH'!FN$4,'HOURS&amp;CYCLES INPUT'!$E$2:$E$9999,'QUALIFIED EFH'!FN$5))</f>
        <v>0</v>
      </c>
      <c r="FO23" s="476">
        <f>IF(FO$2&lt;&gt;"",IF($C23&lt;&gt;"TBA",FO$2/114,0),SUMIFS('HOURS&amp;CYCLES INPUT'!$F$2:$F$9999,'HOURS&amp;CYCLES INPUT'!$C$2:$C$9999,'QUALIFIED EFH'!$C23,'HOURS&amp;CYCLES INPUT'!$D$2:$D$9999,'QUALIFIED EFH'!FO$4,'HOURS&amp;CYCLES INPUT'!$E$2:$E$9999,'QUALIFIED EFH'!FO$5))</f>
        <v>0</v>
      </c>
      <c r="FP23" s="476">
        <f>IF(FP$2&lt;&gt;"",IF($C23&lt;&gt;"TBA",FP$2/114,0),SUMIFS('HOURS&amp;CYCLES INPUT'!$F$2:$F$9999,'HOURS&amp;CYCLES INPUT'!$C$2:$C$9999,'QUALIFIED EFH'!$C23,'HOURS&amp;CYCLES INPUT'!$D$2:$D$9999,'QUALIFIED EFH'!FP$4,'HOURS&amp;CYCLES INPUT'!$E$2:$E$9999,'QUALIFIED EFH'!FP$5))</f>
        <v>0</v>
      </c>
      <c r="FQ23" s="476">
        <f>IF(FQ$2&lt;&gt;"",IF($C23&lt;&gt;"TBA",FQ$2/114,0),SUMIFS('HOURS&amp;CYCLES INPUT'!$F$2:$F$9999,'HOURS&amp;CYCLES INPUT'!$C$2:$C$9999,'QUALIFIED EFH'!$C23,'HOURS&amp;CYCLES INPUT'!$D$2:$D$9999,'QUALIFIED EFH'!FQ$4,'HOURS&amp;CYCLES INPUT'!$E$2:$E$9999,'QUALIFIED EFH'!FQ$5))</f>
        <v>0</v>
      </c>
      <c r="FR23" s="476">
        <f>IF(FR$2&lt;&gt;"",IF($C23&lt;&gt;"TBA",FR$2/114,0),SUMIFS('HOURS&amp;CYCLES INPUT'!$F$2:$F$9999,'HOURS&amp;CYCLES INPUT'!$C$2:$C$9999,'QUALIFIED EFH'!$C23,'HOURS&amp;CYCLES INPUT'!$D$2:$D$9999,'QUALIFIED EFH'!FR$4,'HOURS&amp;CYCLES INPUT'!$E$2:$E$9999,'QUALIFIED EFH'!FR$5))</f>
        <v>0</v>
      </c>
      <c r="FS23" s="476">
        <f>IF(FS$2&lt;&gt;"",IF($C23&lt;&gt;"TBA",FS$2/114,0),SUMIFS('HOURS&amp;CYCLES INPUT'!$F$2:$F$9999,'HOURS&amp;CYCLES INPUT'!$C$2:$C$9999,'QUALIFIED EFH'!$C23,'HOURS&amp;CYCLES INPUT'!$D$2:$D$9999,'QUALIFIED EFH'!FS$4,'HOURS&amp;CYCLES INPUT'!$E$2:$E$9999,'QUALIFIED EFH'!FS$5))</f>
        <v>0</v>
      </c>
      <c r="FT23" s="476">
        <f>IF(FT$2&lt;&gt;"",IF($C23&lt;&gt;"TBA",FT$2/114,0),SUMIFS('HOURS&amp;CYCLES INPUT'!$F$2:$F$9999,'HOURS&amp;CYCLES INPUT'!$C$2:$C$9999,'QUALIFIED EFH'!$C23,'HOURS&amp;CYCLES INPUT'!$D$2:$D$9999,'QUALIFIED EFH'!FT$4,'HOURS&amp;CYCLES INPUT'!$E$2:$E$9999,'QUALIFIED EFH'!FT$5))</f>
        <v>0</v>
      </c>
      <c r="FU23" s="476">
        <f>IF(FU$2&lt;&gt;"",IF($C23&lt;&gt;"TBA",FU$2/114,0),SUMIFS('HOURS&amp;CYCLES INPUT'!$F$2:$F$9999,'HOURS&amp;CYCLES INPUT'!$C$2:$C$9999,'QUALIFIED EFH'!$C23,'HOURS&amp;CYCLES INPUT'!$D$2:$D$9999,'QUALIFIED EFH'!FU$4,'HOURS&amp;CYCLES INPUT'!$E$2:$E$9999,'QUALIFIED EFH'!FU$5))</f>
        <v>0</v>
      </c>
      <c r="FV23" s="476">
        <f>IF(FV$2&lt;&gt;"",IF($C23&lt;&gt;"TBA",FV$2/114,0),SUMIFS('HOURS&amp;CYCLES INPUT'!$F$2:$F$9999,'HOURS&amp;CYCLES INPUT'!$C$2:$C$9999,'QUALIFIED EFH'!$C23,'HOURS&amp;CYCLES INPUT'!$D$2:$D$9999,'QUALIFIED EFH'!FV$4,'HOURS&amp;CYCLES INPUT'!$E$2:$E$9999,'QUALIFIED EFH'!FV$5))</f>
        <v>0</v>
      </c>
      <c r="FW23" s="476">
        <f>IF(FW$2&lt;&gt;"",IF($C23&lt;&gt;"TBA",FW$2/114,0),SUMIFS('HOURS&amp;CYCLES INPUT'!$F$2:$F$9999,'HOURS&amp;CYCLES INPUT'!$C$2:$C$9999,'QUALIFIED EFH'!$C23,'HOURS&amp;CYCLES INPUT'!$D$2:$D$9999,'QUALIFIED EFH'!FW$4,'HOURS&amp;CYCLES INPUT'!$E$2:$E$9999,'QUALIFIED EFH'!FW$5))</f>
        <v>0</v>
      </c>
      <c r="FX23" s="476">
        <f>IF(FX$2&lt;&gt;"",IF($C23&lt;&gt;"TBA",FX$2/114,0),SUMIFS('HOURS&amp;CYCLES INPUT'!$F$2:$F$9999,'HOURS&amp;CYCLES INPUT'!$C$2:$C$9999,'QUALIFIED EFH'!$C23,'HOURS&amp;CYCLES INPUT'!$D$2:$D$9999,'QUALIFIED EFH'!FX$4,'HOURS&amp;CYCLES INPUT'!$E$2:$E$9999,'QUALIFIED EFH'!FX$5))</f>
        <v>0</v>
      </c>
      <c r="FY23" s="476">
        <f>IF(FY$2&lt;&gt;"",IF($C23&lt;&gt;"TBA",FY$2/114,0),SUMIFS('HOURS&amp;CYCLES INPUT'!$F$2:$F$9999,'HOURS&amp;CYCLES INPUT'!$C$2:$C$9999,'QUALIFIED EFH'!$C23,'HOURS&amp;CYCLES INPUT'!$D$2:$D$9999,'QUALIFIED EFH'!FY$4,'HOURS&amp;CYCLES INPUT'!$E$2:$E$9999,'QUALIFIED EFH'!FY$5))</f>
        <v>0</v>
      </c>
      <c r="FZ23" s="476">
        <f>IF(FZ$2&lt;&gt;"",IF($C23&lt;&gt;"TBA",FZ$2/114,0),SUMIFS('HOURS&amp;CYCLES INPUT'!$F$2:$F$9999,'HOURS&amp;CYCLES INPUT'!$C$2:$C$9999,'QUALIFIED EFH'!$C23,'HOURS&amp;CYCLES INPUT'!$D$2:$D$9999,'QUALIFIED EFH'!FZ$4,'HOURS&amp;CYCLES INPUT'!$E$2:$E$9999,'QUALIFIED EFH'!FZ$5))</f>
        <v>0</v>
      </c>
      <c r="GA23" s="476">
        <f>IF(GA$2&lt;&gt;"",IF($C23&lt;&gt;"TBA",GA$2/114,0),SUMIFS('HOURS&amp;CYCLES INPUT'!$F$2:$F$9999,'HOURS&amp;CYCLES INPUT'!$C$2:$C$9999,'QUALIFIED EFH'!$C23,'HOURS&amp;CYCLES INPUT'!$D$2:$D$9999,'QUALIFIED EFH'!GA$4,'HOURS&amp;CYCLES INPUT'!$E$2:$E$9999,'QUALIFIED EFH'!GA$5))</f>
        <v>0</v>
      </c>
      <c r="GB23" s="476">
        <f>IF(GB$2&lt;&gt;"",IF($C23&lt;&gt;"TBA",GB$2/114,0),SUMIFS('HOURS&amp;CYCLES INPUT'!$F$2:$F$9999,'HOURS&amp;CYCLES INPUT'!$C$2:$C$9999,'QUALIFIED EFH'!$C23,'HOURS&amp;CYCLES INPUT'!$D$2:$D$9999,'QUALIFIED EFH'!GB$4,'HOURS&amp;CYCLES INPUT'!$E$2:$E$9999,'QUALIFIED EFH'!GB$5))</f>
        <v>0</v>
      </c>
    </row>
    <row r="24" spans="3:184" x14ac:dyDescent="0.35">
      <c r="C24" s="472">
        <f>'QUALIFIED ENGINES'!D25</f>
        <v>91427</v>
      </c>
      <c r="D24" s="476">
        <f>IF(D$2&lt;&gt;"",IF($C24&lt;&gt;"TBA",D$2/114,0),SUMIFS('HOURS&amp;CYCLES INPUT'!$F$2:$F$9999,'HOURS&amp;CYCLES INPUT'!$C$2:$C$9999,'QUALIFIED EFH'!$C24,'HOURS&amp;CYCLES INPUT'!$D$2:$D$9999,'QUALIFIED EFH'!D$4,'HOURS&amp;CYCLES INPUT'!$E$2:$E$9999,'QUALIFIED EFH'!D$5))</f>
        <v>0</v>
      </c>
      <c r="E24" s="476">
        <f>IF(E$2&lt;&gt;"",IF($C24&lt;&gt;"TBA",E$2/114,0),SUMIFS('HOURS&amp;CYCLES INPUT'!$F$2:$F$9999,'HOURS&amp;CYCLES INPUT'!$C$2:$C$9999,'QUALIFIED EFH'!$C24,'HOURS&amp;CYCLES INPUT'!$D$2:$D$9999,'QUALIFIED EFH'!E$4,'HOURS&amp;CYCLES INPUT'!$E$2:$E$9999,'QUALIFIED EFH'!E$5))</f>
        <v>0</v>
      </c>
      <c r="F24" s="476">
        <f>IF(F$2&lt;&gt;"",IF($C24&lt;&gt;"TBA",F$2/114,0),SUMIFS('HOURS&amp;CYCLES INPUT'!$F$2:$F$9999,'HOURS&amp;CYCLES INPUT'!$C$2:$C$9999,'QUALIFIED EFH'!$C24,'HOURS&amp;CYCLES INPUT'!$D$2:$D$9999,'QUALIFIED EFH'!F$4,'HOURS&amp;CYCLES INPUT'!$E$2:$E$9999,'QUALIFIED EFH'!F$5))</f>
        <v>0</v>
      </c>
      <c r="G24" s="476">
        <f>IF(G$2&lt;&gt;"",IF($C24&lt;&gt;"TBA",G$2/114,0),SUMIFS('HOURS&amp;CYCLES INPUT'!$F$2:$F$9999,'HOURS&amp;CYCLES INPUT'!$C$2:$C$9999,'QUALIFIED EFH'!$C24,'HOURS&amp;CYCLES INPUT'!$D$2:$D$9999,'QUALIFIED EFH'!G$4,'HOURS&amp;CYCLES INPUT'!$E$2:$E$9999,'QUALIFIED EFH'!G$5))</f>
        <v>0</v>
      </c>
      <c r="H24" s="476">
        <f>IF(H$2&lt;&gt;"",IF($C24&lt;&gt;"TBA",H$2/114,0),SUMIFS('HOURS&amp;CYCLES INPUT'!$F$2:$F$9999,'HOURS&amp;CYCLES INPUT'!$C$2:$C$9999,'QUALIFIED EFH'!$C24,'HOURS&amp;CYCLES INPUT'!$D$2:$D$9999,'QUALIFIED EFH'!H$4,'HOURS&amp;CYCLES INPUT'!$E$2:$E$9999,'QUALIFIED EFH'!H$5))</f>
        <v>0</v>
      </c>
      <c r="I24" s="476">
        <f>IF(I$2&lt;&gt;"",IF($C24&lt;&gt;"TBA",I$2/114,0),SUMIFS('HOURS&amp;CYCLES INPUT'!$F$2:$F$9999,'HOURS&amp;CYCLES INPUT'!$C$2:$C$9999,'QUALIFIED EFH'!$C24,'HOURS&amp;CYCLES INPUT'!$D$2:$D$9999,'QUALIFIED EFH'!I$4,'HOURS&amp;CYCLES INPUT'!$E$2:$E$9999,'QUALIFIED EFH'!I$5))</f>
        <v>67.959999999999994</v>
      </c>
      <c r="J24" s="476">
        <f>IF(J$2&lt;&gt;"",IF($C24&lt;&gt;"TBA",J$2/114,0),SUMIFS('HOURS&amp;CYCLES INPUT'!$F$2:$F$9999,'HOURS&amp;CYCLES INPUT'!$C$2:$C$9999,'QUALIFIED EFH'!$C24,'HOURS&amp;CYCLES INPUT'!$D$2:$D$9999,'QUALIFIED EFH'!J$4,'HOURS&amp;CYCLES INPUT'!$E$2:$E$9999,'QUALIFIED EFH'!J$5))</f>
        <v>139.84</v>
      </c>
      <c r="K24" s="476">
        <f>IF(K$2&lt;&gt;"",IF($C24&lt;&gt;"TBA",K$2/114,0),SUMIFS('HOURS&amp;CYCLES INPUT'!$F$2:$F$9999,'HOURS&amp;CYCLES INPUT'!$C$2:$C$9999,'QUALIFIED EFH'!$C24,'HOURS&amp;CYCLES INPUT'!$D$2:$D$9999,'QUALIFIED EFH'!K$4,'HOURS&amp;CYCLES INPUT'!$E$2:$E$9999,'QUALIFIED EFH'!K$5))</f>
        <v>327.57</v>
      </c>
      <c r="L24" s="476">
        <f>IF(L$2&lt;&gt;"",IF($C24&lt;&gt;"TBA",L$2/114,0),SUMIFS('HOURS&amp;CYCLES INPUT'!$F$2:$F$9999,'HOURS&amp;CYCLES INPUT'!$C$2:$C$9999,'QUALIFIED EFH'!$C24,'HOURS&amp;CYCLES INPUT'!$D$2:$D$9999,'QUALIFIED EFH'!L$4,'HOURS&amp;CYCLES INPUT'!$E$2:$E$9999,'QUALIFIED EFH'!L$5))</f>
        <v>346.89</v>
      </c>
      <c r="M24" s="476">
        <f>IF(M$2&lt;&gt;"",IF($C24&lt;&gt;"TBA",M$2/114,0),SUMIFS('HOURS&amp;CYCLES INPUT'!$F$2:$F$9999,'HOURS&amp;CYCLES INPUT'!$C$2:$C$9999,'QUALIFIED EFH'!$C24,'HOURS&amp;CYCLES INPUT'!$D$2:$D$9999,'QUALIFIED EFH'!M$4,'HOURS&amp;CYCLES INPUT'!$E$2:$E$9999,'QUALIFIED EFH'!M$5))</f>
        <v>321.70999999999998</v>
      </c>
      <c r="N24" s="476">
        <f>IF(N$2&lt;&gt;"",IF($C24&lt;&gt;"TBA",N$2/114,0),SUMIFS('HOURS&amp;CYCLES INPUT'!$F$2:$F$9999,'HOURS&amp;CYCLES INPUT'!$C$2:$C$9999,'QUALIFIED EFH'!$C24,'HOURS&amp;CYCLES INPUT'!$D$2:$D$9999,'QUALIFIED EFH'!N$4,'HOURS&amp;CYCLES INPUT'!$E$2:$E$9999,'QUALIFIED EFH'!N$5))</f>
        <v>323.86</v>
      </c>
      <c r="O24" s="476">
        <f>IF(O$2&lt;&gt;"",IF($C24&lt;&gt;"TBA",O$2/114,0),SUMIFS('HOURS&amp;CYCLES INPUT'!$F$2:$F$9999,'HOURS&amp;CYCLES INPUT'!$C$2:$C$9999,'QUALIFIED EFH'!$C24,'HOURS&amp;CYCLES INPUT'!$D$2:$D$9999,'QUALIFIED EFH'!O$4,'HOURS&amp;CYCLES INPUT'!$E$2:$E$9999,'QUALIFIED EFH'!O$5))</f>
        <v>313.42</v>
      </c>
      <c r="P24" s="476">
        <f>IF(P$2&lt;&gt;"",IF($C24&lt;&gt;"TBA",P$2/114,0),SUMIFS('HOURS&amp;CYCLES INPUT'!$F$2:$F$9999,'HOURS&amp;CYCLES INPUT'!$C$2:$C$9999,'QUALIFIED EFH'!$C24,'HOURS&amp;CYCLES INPUT'!$D$2:$D$9999,'QUALIFIED EFH'!P$4,'HOURS&amp;CYCLES INPUT'!$E$2:$E$9999,'QUALIFIED EFH'!P$5))</f>
        <v>340.02</v>
      </c>
      <c r="Q24" s="476">
        <f>IF(Q$2&lt;&gt;"",IF($C24&lt;&gt;"TBA",Q$2/114,0),SUMIFS('HOURS&amp;CYCLES INPUT'!$F$2:$F$9999,'HOURS&amp;CYCLES INPUT'!$C$2:$C$9999,'QUALIFIED EFH'!$C24,'HOURS&amp;CYCLES INPUT'!$D$2:$D$9999,'QUALIFIED EFH'!Q$4,'HOURS&amp;CYCLES INPUT'!$E$2:$E$9999,'QUALIFIED EFH'!Q$5))</f>
        <v>356.38</v>
      </c>
      <c r="R24" s="476">
        <f>IF(R$1&lt;&gt;"",IF($C24&lt;&gt;"TBA",R$1/114,0),SUMIFS('HOURS&amp;CYCLES INPUT'!$F$2:$F$9999,'HOURS&amp;CYCLES INPUT'!$C$2:$C$9999,'QUALIFIED EFH'!$C24,'HOURS&amp;CYCLES INPUT'!$D$2:$D$9999,'QUALIFIED EFH'!R$4,'HOURS&amp;CYCLES INPUT'!$E$2:$E$9999,'QUALIFIED EFH'!R$5))</f>
        <v>0</v>
      </c>
      <c r="S24" s="476">
        <f>IF(S$2&lt;&gt;"",IF($C24&lt;&gt;"TBA",S$2/114,0),SUMIFS('HOURS&amp;CYCLES INPUT'!$F$2:$F$9999,'HOURS&amp;CYCLES INPUT'!$C$2:$C$9999,'QUALIFIED EFH'!$C24,'HOURS&amp;CYCLES INPUT'!$D$2:$D$9999,'QUALIFIED EFH'!S$4,'HOURS&amp;CYCLES INPUT'!$E$2:$E$9999,'QUALIFIED EFH'!S$5))</f>
        <v>384.45</v>
      </c>
      <c r="T24" s="476">
        <f>IF(T$2&lt;&gt;"",IF($C24&lt;&gt;"TBA",T$2/114,0),SUMIFS('HOURS&amp;CYCLES INPUT'!$F$2:$F$9999,'HOURS&amp;CYCLES INPUT'!$C$2:$C$9999,'QUALIFIED EFH'!$C24,'HOURS&amp;CYCLES INPUT'!$D$2:$D$9999,'QUALIFIED EFH'!T$4,'HOURS&amp;CYCLES INPUT'!$E$2:$E$9999,'QUALIFIED EFH'!T$5))</f>
        <v>377.97</v>
      </c>
      <c r="U24" s="476">
        <f>IF(U$2&lt;&gt;"",IF($C24&lt;&gt;"TBA",U$2/114,0),SUMIFS('HOURS&amp;CYCLES INPUT'!$F$2:$F$9999,'HOURS&amp;CYCLES INPUT'!$C$2:$C$9999,'QUALIFIED EFH'!$C24,'HOURS&amp;CYCLES INPUT'!$D$2:$D$9999,'QUALIFIED EFH'!U$4,'HOURS&amp;CYCLES INPUT'!$E$2:$E$9999,'QUALIFIED EFH'!U$5))</f>
        <v>379.38</v>
      </c>
      <c r="V24" s="476">
        <f>IF(V$2&lt;&gt;"",IF($C24&lt;&gt;"TBA",V$2/114,0),SUMIFS('HOURS&amp;CYCLES INPUT'!$F$2:$F$9999,'HOURS&amp;CYCLES INPUT'!$C$2:$C$9999,'QUALIFIED EFH'!$C24,'HOURS&amp;CYCLES INPUT'!$D$2:$D$9999,'QUALIFIED EFH'!V$4,'HOURS&amp;CYCLES INPUT'!$E$2:$E$9999,'QUALIFIED EFH'!V$5))</f>
        <v>382.8</v>
      </c>
      <c r="W24" s="476">
        <f>IF(W$2&lt;&gt;"",IF($C24&lt;&gt;"TBA",W$2/114,0),SUMIFS('HOURS&amp;CYCLES INPUT'!$F$2:$F$9999,'HOURS&amp;CYCLES INPUT'!$C$2:$C$9999,'QUALIFIED EFH'!$C24,'HOURS&amp;CYCLES INPUT'!$D$2:$D$9999,'QUALIFIED EFH'!W$4,'HOURS&amp;CYCLES INPUT'!$E$2:$E$9999,'QUALIFIED EFH'!W$5))</f>
        <v>376.64</v>
      </c>
      <c r="X24" s="476">
        <f>IF(X$2&lt;&gt;"",IF($C24&lt;&gt;"TBA",X$2/114,0),SUMIFS('HOURS&amp;CYCLES INPUT'!$F$2:$F$9999,'HOURS&amp;CYCLES INPUT'!$C$2:$C$9999,'QUALIFIED EFH'!$C24,'HOURS&amp;CYCLES INPUT'!$D$2:$D$9999,'QUALIFIED EFH'!X$4,'HOURS&amp;CYCLES INPUT'!$E$2:$E$9999,'QUALIFIED EFH'!X$5))</f>
        <v>409.78</v>
      </c>
      <c r="Y24" s="476">
        <f>IF(Y$2&lt;&gt;"",IF($C24&lt;&gt;"TBA",Y$2/114,0),SUMIFS('HOURS&amp;CYCLES INPUT'!$F$2:$F$9999,'HOURS&amp;CYCLES INPUT'!$C$2:$C$9999,'QUALIFIED EFH'!$C24,'HOURS&amp;CYCLES INPUT'!$D$2:$D$9999,'QUALIFIED EFH'!Y$4,'HOURS&amp;CYCLES INPUT'!$E$2:$E$9999,'QUALIFIED EFH'!Y$5))</f>
        <v>349.83</v>
      </c>
      <c r="Z24" s="476">
        <f>IF(Z$2&lt;&gt;"",IF($C24&lt;&gt;"TBA",Z$2/114,0),SUMIFS('HOURS&amp;CYCLES INPUT'!$F$2:$F$9999,'HOURS&amp;CYCLES INPUT'!$C$2:$C$9999,'QUALIFIED EFH'!$C24,'HOURS&amp;CYCLES INPUT'!$D$2:$D$9999,'QUALIFIED EFH'!Z$4,'HOURS&amp;CYCLES INPUT'!$E$2:$E$9999,'QUALIFIED EFH'!Z$5))</f>
        <v>388.47</v>
      </c>
      <c r="AA24" s="476">
        <f>IF(AA$2&lt;&gt;"",IF($C24&lt;&gt;"TBA",AA$2/114,0),SUMIFS('HOURS&amp;CYCLES INPUT'!$F$2:$F$9999,'HOURS&amp;CYCLES INPUT'!$C$2:$C$9999,'QUALIFIED EFH'!$C24,'HOURS&amp;CYCLES INPUT'!$D$2:$D$9999,'QUALIFIED EFH'!AA$4,'HOURS&amp;CYCLES INPUT'!$E$2:$E$9999,'QUALIFIED EFH'!AA$5))</f>
        <v>327.48</v>
      </c>
      <c r="AB24" s="476">
        <f>IF(AB$2&lt;&gt;"",IF($C24&lt;&gt;"TBA",AB$2/114,0),SUMIFS('HOURS&amp;CYCLES INPUT'!$F$2:$F$9999,'HOURS&amp;CYCLES INPUT'!$C$2:$C$9999,'QUALIFIED EFH'!$C24,'HOURS&amp;CYCLES INPUT'!$D$2:$D$9999,'QUALIFIED EFH'!AB$4,'HOURS&amp;CYCLES INPUT'!$E$2:$E$9999,'QUALIFIED EFH'!AB$5))</f>
        <v>371.77</v>
      </c>
      <c r="AC24" s="476">
        <f>IF(AC$2&lt;&gt;"",IF($C24&lt;&gt;"TBA",AC$2/114,0),SUMIFS('HOURS&amp;CYCLES INPUT'!$F$2:$F$9999,'HOURS&amp;CYCLES INPUT'!$C$2:$C$9999,'QUALIFIED EFH'!$C24,'HOURS&amp;CYCLES INPUT'!$D$2:$D$9999,'QUALIFIED EFH'!AC$4,'HOURS&amp;CYCLES INPUT'!$E$2:$E$9999,'QUALIFIED EFH'!AC$5))</f>
        <v>334.78</v>
      </c>
      <c r="AD24" s="476">
        <f>IF(AD$2&lt;&gt;"",IF($C24&lt;&gt;"TBA",AD$2/114,0),SUMIFS('HOURS&amp;CYCLES INPUT'!$F$2:$F$9999,'HOURS&amp;CYCLES INPUT'!$C$2:$C$9999,'QUALIFIED EFH'!$C24,'HOURS&amp;CYCLES INPUT'!$D$2:$D$9999,'QUALIFIED EFH'!AD$4,'HOURS&amp;CYCLES INPUT'!$E$2:$E$9999,'QUALIFIED EFH'!AD$5))</f>
        <v>333.45</v>
      </c>
      <c r="AE24" s="476">
        <f>IF(AE$2&lt;&gt;"",IF($C24&lt;&gt;"TBA",AE$2/114,0),SUMIFS('HOURS&amp;CYCLES INPUT'!$F$2:$F$9999,'HOURS&amp;CYCLES INPUT'!$C$2:$C$9999,'QUALIFIED EFH'!$C24,'HOURS&amp;CYCLES INPUT'!$D$2:$D$9999,'QUALIFIED EFH'!AE$4,'HOURS&amp;CYCLES INPUT'!$E$2:$E$9999,'QUALIFIED EFH'!AE$5))</f>
        <v>390.42</v>
      </c>
      <c r="AF24" s="476">
        <f>IF(AF$2&lt;&gt;"",IF($C24&lt;&gt;"TBA",AF$2/114,0),SUMIFS('HOURS&amp;CYCLES INPUT'!$F$2:$F$9999,'HOURS&amp;CYCLES INPUT'!$C$2:$C$9999,'QUALIFIED EFH'!$C24,'HOURS&amp;CYCLES INPUT'!$D$2:$D$9999,'QUALIFIED EFH'!AF$4,'HOURS&amp;CYCLES INPUT'!$E$2:$E$9999,'QUALIFIED EFH'!AF$5))</f>
        <v>308.72000000000003</v>
      </c>
      <c r="AG24" s="476">
        <f>IF(AG$2&lt;&gt;"",IF($C24&lt;&gt;"TBA",AG$2/114,0),SUMIFS('HOURS&amp;CYCLES INPUT'!$F$2:$F$9999,'HOURS&amp;CYCLES INPUT'!$C$2:$C$9999,'QUALIFIED EFH'!$C24,'HOURS&amp;CYCLES INPUT'!$D$2:$D$9999,'QUALIFIED EFH'!AG$4,'HOURS&amp;CYCLES INPUT'!$E$2:$E$9999,'QUALIFIED EFH'!AG$5))</f>
        <v>285.63</v>
      </c>
      <c r="AH24" s="476">
        <f>IF(AH$2&lt;&gt;"",IF($C24&lt;&gt;"TBA",AH$2/114,0),SUMIFS('HOURS&amp;CYCLES INPUT'!$F$2:$F$9999,'HOURS&amp;CYCLES INPUT'!$C$2:$C$9999,'QUALIFIED EFH'!$C24,'HOURS&amp;CYCLES INPUT'!$D$2:$D$9999,'QUALIFIED EFH'!AH$4,'HOURS&amp;CYCLES INPUT'!$E$2:$E$9999,'QUALIFIED EFH'!AH$5))</f>
        <v>356.53</v>
      </c>
      <c r="AI24" s="476">
        <f>IF(AI$2&lt;&gt;"",IF($C24&lt;&gt;"TBA",AI$2/114,0),SUMIFS('HOURS&amp;CYCLES INPUT'!$F$2:$F$9999,'HOURS&amp;CYCLES INPUT'!$C$2:$C$9999,'QUALIFIED EFH'!$C24,'HOURS&amp;CYCLES INPUT'!$D$2:$D$9999,'QUALIFIED EFH'!AI$4,'HOURS&amp;CYCLES INPUT'!$E$2:$E$9999,'QUALIFIED EFH'!AI$5))</f>
        <v>367.68</v>
      </c>
      <c r="AJ24" s="476">
        <f>IF(AJ$2&lt;&gt;"",IF($C24&lt;&gt;"TBA",AJ$2/114,0),SUMIFS('HOURS&amp;CYCLES INPUT'!$F$2:$F$9999,'HOURS&amp;CYCLES INPUT'!$C$2:$C$9999,'QUALIFIED EFH'!$C24,'HOURS&amp;CYCLES INPUT'!$D$2:$D$9999,'QUALIFIED EFH'!AJ$4,'HOURS&amp;CYCLES INPUT'!$E$2:$E$9999,'QUALIFIED EFH'!AJ$5))</f>
        <v>407.07</v>
      </c>
      <c r="AK24" s="476">
        <f>IF(AK$2&lt;&gt;"",IF($C24&lt;&gt;"TBA",AK$2/114,0),SUMIFS('HOURS&amp;CYCLES INPUT'!$F$2:$F$9999,'HOURS&amp;CYCLES INPUT'!$C$2:$C$9999,'QUALIFIED EFH'!$C24,'HOURS&amp;CYCLES INPUT'!$D$2:$D$9999,'QUALIFIED EFH'!AK$4,'HOURS&amp;CYCLES INPUT'!$E$2:$E$9999,'QUALIFIED EFH'!AK$5))</f>
        <v>315.07</v>
      </c>
      <c r="AL24" s="476">
        <f>IF(AL$2&lt;&gt;"",IF($C24&lt;&gt;"TBA",AL$2/114,0),SUMIFS('HOURS&amp;CYCLES INPUT'!$F$2:$F$9999,'HOURS&amp;CYCLES INPUT'!$C$2:$C$9999,'QUALIFIED EFH'!$C24,'HOURS&amp;CYCLES INPUT'!$D$2:$D$9999,'QUALIFIED EFH'!AL$4,'HOURS&amp;CYCLES INPUT'!$E$2:$E$9999,'QUALIFIED EFH'!AL$5))</f>
        <v>269.06</v>
      </c>
      <c r="AM24" s="476">
        <f>IF(AM$2&lt;&gt;"",IF($C24&lt;&gt;"TBA",AM$2/114,0),SUMIFS('HOURS&amp;CYCLES INPUT'!$F$2:$F$9999,'HOURS&amp;CYCLES INPUT'!$C$2:$C$9999,'QUALIFIED EFH'!$C24,'HOURS&amp;CYCLES INPUT'!$D$2:$D$9999,'QUALIFIED EFH'!AM$4,'HOURS&amp;CYCLES INPUT'!$E$2:$E$9999,'QUALIFIED EFH'!AM$5))</f>
        <v>0</v>
      </c>
      <c r="AN24" s="476">
        <f>IF(AN$2&lt;&gt;"",IF($C24&lt;&gt;"TBA",AN$2/114,0),SUMIFS('HOURS&amp;CYCLES INPUT'!$F$2:$F$9999,'HOURS&amp;CYCLES INPUT'!$C$2:$C$9999,'QUALIFIED EFH'!$C24,'HOURS&amp;CYCLES INPUT'!$D$2:$D$9999,'QUALIFIED EFH'!AN$4,'HOURS&amp;CYCLES INPUT'!$E$2:$E$9999,'QUALIFIED EFH'!AN$5))</f>
        <v>0</v>
      </c>
      <c r="AO24" s="476">
        <f>IF(AO$2&lt;&gt;"",IF($C24&lt;&gt;"TBA",AO$2/114,0),SUMIFS('HOURS&amp;CYCLES INPUT'!$F$2:$F$9999,'HOURS&amp;CYCLES INPUT'!$C$2:$C$9999,'QUALIFIED EFH'!$C24,'HOURS&amp;CYCLES INPUT'!$D$2:$D$9999,'QUALIFIED EFH'!AO$4,'HOURS&amp;CYCLES INPUT'!$E$2:$E$9999,'QUALIFIED EFH'!AO$5))</f>
        <v>6.27</v>
      </c>
      <c r="AP24" s="476">
        <f>IF(AP$2&lt;&gt;"",IF($C24&lt;&gt;"TBA",AP$2/114,0),SUMIFS('HOURS&amp;CYCLES INPUT'!$F$2:$F$9999,'HOURS&amp;CYCLES INPUT'!$C$2:$C$9999,'QUALIFIED EFH'!$C24,'HOURS&amp;CYCLES INPUT'!$D$2:$D$9999,'QUALIFIED EFH'!AP$4,'HOURS&amp;CYCLES INPUT'!$E$2:$E$9999,'QUALIFIED EFH'!AP$5))</f>
        <v>281.70999999999998</v>
      </c>
      <c r="AQ24" s="476">
        <f>IF(AQ$2&lt;&gt;"",IF($C24&lt;&gt;"TBA",AQ$2/114,0),SUMIFS('HOURS&amp;CYCLES INPUT'!$F$2:$F$9999,'HOURS&amp;CYCLES INPUT'!$C$2:$C$9999,'QUALIFIED EFH'!$C24,'HOURS&amp;CYCLES INPUT'!$D$2:$D$9999,'QUALIFIED EFH'!AQ$4,'HOURS&amp;CYCLES INPUT'!$E$2:$E$9999,'QUALIFIED EFH'!AQ$5))</f>
        <v>301.89999999999998</v>
      </c>
      <c r="AR24" s="476">
        <f>IF(AR$2&lt;&gt;"",IF($C24&lt;&gt;"TBA",AR$2/114,0),SUMIFS('HOURS&amp;CYCLES INPUT'!$F$2:$F$9999,'HOURS&amp;CYCLES INPUT'!$C$2:$C$9999,'QUALIFIED EFH'!$C24,'HOURS&amp;CYCLES INPUT'!$D$2:$D$9999,'QUALIFIED EFH'!AR$4,'HOURS&amp;CYCLES INPUT'!$E$2:$E$9999,'QUALIFIED EFH'!AR$5))</f>
        <v>0</v>
      </c>
      <c r="AS24" s="476">
        <f>IF(AS$2&lt;&gt;"",IF($C24&lt;&gt;"TBA",AS$2/114,0),SUMIFS('HOURS&amp;CYCLES INPUT'!$F$2:$F$9999,'HOURS&amp;CYCLES INPUT'!$C$2:$C$9999,'QUALIFIED EFH'!$C24,'HOURS&amp;CYCLES INPUT'!$D$2:$D$9999,'QUALIFIED EFH'!AS$4,'HOURS&amp;CYCLES INPUT'!$E$2:$E$9999,'QUALIFIED EFH'!AS$5))</f>
        <v>0</v>
      </c>
      <c r="AT24" s="476">
        <f>IF(AT$2&lt;&gt;"",IF($C24&lt;&gt;"TBA",AT$2/114,0),SUMIFS('HOURS&amp;CYCLES INPUT'!$F$2:$F$9999,'HOURS&amp;CYCLES INPUT'!$C$2:$C$9999,'QUALIFIED EFH'!$C24,'HOURS&amp;CYCLES INPUT'!$D$2:$D$9999,'QUALIFIED EFH'!AT$4,'HOURS&amp;CYCLES INPUT'!$E$2:$E$9999,'QUALIFIED EFH'!AT$5))</f>
        <v>0</v>
      </c>
      <c r="AU24" s="476">
        <f>IF(AU$2&lt;&gt;"",IF($C24&lt;&gt;"TBA",AU$2/114,0),SUMIFS('HOURS&amp;CYCLES INPUT'!$F$2:$F$9999,'HOURS&amp;CYCLES INPUT'!$C$2:$C$9999,'QUALIFIED EFH'!$C24,'HOURS&amp;CYCLES INPUT'!$D$2:$D$9999,'QUALIFIED EFH'!AU$4,'HOURS&amp;CYCLES INPUT'!$E$2:$E$9999,'QUALIFIED EFH'!AU$5))</f>
        <v>0</v>
      </c>
      <c r="AV24" s="476">
        <f>IF(AV$2&lt;&gt;"",IF($C24&lt;&gt;"TBA",AV$2/114,0),SUMIFS('HOURS&amp;CYCLES INPUT'!$F$2:$F$9999,'HOURS&amp;CYCLES INPUT'!$C$2:$C$9999,'QUALIFIED EFH'!$C24,'HOURS&amp;CYCLES INPUT'!$D$2:$D$9999,'QUALIFIED EFH'!AV$4,'HOURS&amp;CYCLES INPUT'!$E$2:$E$9999,'QUALIFIED EFH'!AV$5))</f>
        <v>0</v>
      </c>
      <c r="AW24" s="476">
        <f>IF(AW$2&lt;&gt;"",IF($C24&lt;&gt;"TBA",AW$2/114,0),SUMIFS('HOURS&amp;CYCLES INPUT'!$F$2:$F$9999,'HOURS&amp;CYCLES INPUT'!$C$2:$C$9999,'QUALIFIED EFH'!$C24,'HOURS&amp;CYCLES INPUT'!$D$2:$D$9999,'QUALIFIED EFH'!AW$4,'HOURS&amp;CYCLES INPUT'!$E$2:$E$9999,'QUALIFIED EFH'!AW$5))</f>
        <v>1.1399999999999999</v>
      </c>
      <c r="AX24" s="476">
        <f>IF(AX$2&lt;&gt;"",IF($C24&lt;&gt;"TBA",AX$2/114,0),SUMIFS('HOURS&amp;CYCLES INPUT'!$F$2:$F$9999,'HOURS&amp;CYCLES INPUT'!$C$2:$C$9999,'QUALIFIED EFH'!$C24,'HOURS&amp;CYCLES INPUT'!$D$2:$D$9999,'QUALIFIED EFH'!AX$4,'HOURS&amp;CYCLES INPUT'!$E$2:$E$9999,'QUALIFIED EFH'!AX$5))</f>
        <v>0</v>
      </c>
      <c r="AY24" s="476">
        <f>IF(AY$2&lt;&gt;"",IF($C24&lt;&gt;"TBA",AY$2/114,0),SUMIFS('HOURS&amp;CYCLES INPUT'!$F$2:$F$9999,'HOURS&amp;CYCLES INPUT'!$C$2:$C$9999,'QUALIFIED EFH'!$C24,'HOURS&amp;CYCLES INPUT'!$D$2:$D$9999,'QUALIFIED EFH'!AY$4,'HOURS&amp;CYCLES INPUT'!$E$2:$E$9999,'QUALIFIED EFH'!AY$5))</f>
        <v>0</v>
      </c>
      <c r="AZ24" s="476">
        <f>IF(AZ$2&lt;&gt;"",IF($C24&lt;&gt;"TBA",AZ$2/114,0),SUMIFS('HOURS&amp;CYCLES INPUT'!$F$2:$F$9999,'HOURS&amp;CYCLES INPUT'!$C$2:$C$9999,'QUALIFIED EFH'!$C24,'HOURS&amp;CYCLES INPUT'!$D$2:$D$9999,'QUALIFIED EFH'!AZ$4,'HOURS&amp;CYCLES INPUT'!$E$2:$E$9999,'QUALIFIED EFH'!AZ$5))</f>
        <v>0</v>
      </c>
      <c r="BA24" s="476">
        <f>IF(BA$2&lt;&gt;"",IF($C24&lt;&gt;"TBA",BA$2/114,0),SUMIFS('HOURS&amp;CYCLES INPUT'!$F$2:$F$9999,'HOURS&amp;CYCLES INPUT'!$C$2:$C$9999,'QUALIFIED EFH'!$C24,'HOURS&amp;CYCLES INPUT'!$D$2:$D$9999,'QUALIFIED EFH'!BA$4,'HOURS&amp;CYCLES INPUT'!$E$2:$E$9999,'QUALIFIED EFH'!BA$5))</f>
        <v>0</v>
      </c>
      <c r="BB24" s="476">
        <f>IF(BB$2&lt;&gt;"",IF($C24&lt;&gt;"TBA",BB$2/114,0),SUMIFS('HOURS&amp;CYCLES INPUT'!$F$2:$F$9999,'HOURS&amp;CYCLES INPUT'!$C$2:$C$9999,'QUALIFIED EFH'!$C24,'HOURS&amp;CYCLES INPUT'!$D$2:$D$9999,'QUALIFIED EFH'!BB$4,'HOURS&amp;CYCLES INPUT'!$E$2:$E$9999,'QUALIFIED EFH'!BB$5))</f>
        <v>0</v>
      </c>
      <c r="BC24" s="476">
        <f>IF(BC$2&lt;&gt;"",IF($C24&lt;&gt;"TBA",BC$2/114,0),SUMIFS('HOURS&amp;CYCLES INPUT'!$F$2:$F$9999,'HOURS&amp;CYCLES INPUT'!$C$2:$C$9999,'QUALIFIED EFH'!$C24,'HOURS&amp;CYCLES INPUT'!$D$2:$D$9999,'QUALIFIED EFH'!BC$4,'HOURS&amp;CYCLES INPUT'!$E$2:$E$9999,'QUALIFIED EFH'!BC$5))</f>
        <v>0</v>
      </c>
      <c r="BD24" s="476">
        <f>IF(BD$2&lt;&gt;"",IF($C24&lt;&gt;"TBA",BD$2/114,0),SUMIFS('HOURS&amp;CYCLES INPUT'!$F$2:$F$9999,'HOURS&amp;CYCLES INPUT'!$C$2:$C$9999,'QUALIFIED EFH'!$C24,'HOURS&amp;CYCLES INPUT'!$D$2:$D$9999,'QUALIFIED EFH'!BD$4,'HOURS&amp;CYCLES INPUT'!$E$2:$E$9999,'QUALIFIED EFH'!BD$5))</f>
        <v>0</v>
      </c>
      <c r="BE24" s="476">
        <f>IF(BE$2&lt;&gt;"",IF($C24&lt;&gt;"TBA",BE$2/114,0),SUMIFS('HOURS&amp;CYCLES INPUT'!$F$2:$F$9999,'HOURS&amp;CYCLES INPUT'!$C$2:$C$9999,'QUALIFIED EFH'!$C24,'HOURS&amp;CYCLES INPUT'!$D$2:$D$9999,'QUALIFIED EFH'!BE$4,'HOURS&amp;CYCLES INPUT'!$E$2:$E$9999,'QUALIFIED EFH'!BE$5))</f>
        <v>0</v>
      </c>
      <c r="BF24" s="476">
        <f>IF(BF$2&lt;&gt;"",IF($C24&lt;&gt;"TBA",BF$2/114,0),SUMIFS('HOURS&amp;CYCLES INPUT'!$F$2:$F$9999,'HOURS&amp;CYCLES INPUT'!$C$2:$C$9999,'QUALIFIED EFH'!$C24,'HOURS&amp;CYCLES INPUT'!$D$2:$D$9999,'QUALIFIED EFH'!BF$4,'HOURS&amp;CYCLES INPUT'!$E$2:$E$9999,'QUALIFIED EFH'!BF$5))</f>
        <v>0</v>
      </c>
      <c r="BG24" s="476">
        <f>IF(BG$2&lt;&gt;"",IF($C24&lt;&gt;"TBA",BG$2/114,0),SUMIFS('HOURS&amp;CYCLES INPUT'!$F$2:$F$9999,'HOURS&amp;CYCLES INPUT'!$C$2:$C$9999,'QUALIFIED EFH'!$C24,'HOURS&amp;CYCLES INPUT'!$D$2:$D$9999,'QUALIFIED EFH'!BG$4,'HOURS&amp;CYCLES INPUT'!$E$2:$E$9999,'QUALIFIED EFH'!BG$5))</f>
        <v>0</v>
      </c>
      <c r="BH24" s="476">
        <f>IF(BH$2&lt;&gt;"",IF($C24&lt;&gt;"TBA",BH$2/114,0),SUMIFS('HOURS&amp;CYCLES INPUT'!$F$2:$F$9999,'HOURS&amp;CYCLES INPUT'!$C$2:$C$9999,'QUALIFIED EFH'!$C24,'HOURS&amp;CYCLES INPUT'!$D$2:$D$9999,'QUALIFIED EFH'!BH$4,'HOURS&amp;CYCLES INPUT'!$E$2:$E$9999,'QUALIFIED EFH'!BH$5))</f>
        <v>0</v>
      </c>
      <c r="BI24" s="476">
        <f>IF(BI$2&lt;&gt;"",IF($C24&lt;&gt;"TBA",BI$2/114,0),SUMIFS('HOURS&amp;CYCLES INPUT'!$F$2:$F$9999,'HOURS&amp;CYCLES INPUT'!$C$2:$C$9999,'QUALIFIED EFH'!$C24,'HOURS&amp;CYCLES INPUT'!$D$2:$D$9999,'QUALIFIED EFH'!BI$4,'HOURS&amp;CYCLES INPUT'!$E$2:$E$9999,'QUALIFIED EFH'!BI$5))</f>
        <v>0</v>
      </c>
      <c r="BJ24" s="476">
        <f>IF(BJ$2&lt;&gt;"",IF($C24&lt;&gt;"TBA",BJ$2/114,0),SUMIFS('HOURS&amp;CYCLES INPUT'!$F$2:$F$9999,'HOURS&amp;CYCLES INPUT'!$C$2:$C$9999,'QUALIFIED EFH'!$C24,'HOURS&amp;CYCLES INPUT'!$D$2:$D$9999,'QUALIFIED EFH'!BJ$4,'HOURS&amp;CYCLES INPUT'!$E$2:$E$9999,'QUALIFIED EFH'!BJ$5))</f>
        <v>0.47</v>
      </c>
      <c r="BK24" s="476">
        <f>IF(BK$2&lt;&gt;"",IF($C24&lt;&gt;"TBA",BK$2/114,0),SUMIFS('HOURS&amp;CYCLES INPUT'!$F$2:$F$9999,'HOURS&amp;CYCLES INPUT'!$C$2:$C$9999,'QUALIFIED EFH'!$C24,'HOURS&amp;CYCLES INPUT'!$D$2:$D$9999,'QUALIFIED EFH'!BK$4,'HOURS&amp;CYCLES INPUT'!$E$2:$E$9999,'QUALIFIED EFH'!BK$5))</f>
        <v>0</v>
      </c>
      <c r="BL24" s="476">
        <f>IF(BL$2&lt;&gt;"",IF($C24&lt;&gt;"TBA",BL$2/114,0),SUMIFS('HOURS&amp;CYCLES INPUT'!$F$2:$F$9999,'HOURS&amp;CYCLES INPUT'!$C$2:$C$9999,'QUALIFIED EFH'!$C24,'HOURS&amp;CYCLES INPUT'!$D$2:$D$9999,'QUALIFIED EFH'!BL$4,'HOURS&amp;CYCLES INPUT'!$E$2:$E$9999,'QUALIFIED EFH'!BL$5))</f>
        <v>0</v>
      </c>
      <c r="BM24" s="476">
        <f>IF(BM$2&lt;&gt;"",IF($C24&lt;&gt;"TBA",BM$2/114,0),SUMIFS('HOURS&amp;CYCLES INPUT'!$F$2:$F$9999,'HOURS&amp;CYCLES INPUT'!$C$2:$C$9999,'QUALIFIED EFH'!$C24,'HOURS&amp;CYCLES INPUT'!$D$2:$D$9999,'QUALIFIED EFH'!BM$4,'HOURS&amp;CYCLES INPUT'!$E$2:$E$9999,'QUALIFIED EFH'!BM$5))</f>
        <v>0</v>
      </c>
      <c r="BN24" s="476">
        <f>IF(BN$2&lt;&gt;"",IF($C24&lt;&gt;"TBA",BN$2/114,0),SUMIFS('HOURS&amp;CYCLES INPUT'!$F$2:$F$9999,'HOURS&amp;CYCLES INPUT'!$C$2:$C$9999,'QUALIFIED EFH'!$C24,'HOURS&amp;CYCLES INPUT'!$D$2:$D$9999,'QUALIFIED EFH'!BN$4,'HOURS&amp;CYCLES INPUT'!$E$2:$E$9999,'QUALIFIED EFH'!BN$5))</f>
        <v>0</v>
      </c>
      <c r="BO24" s="476">
        <f>IF(BO$2&lt;&gt;"",IF($C24&lt;&gt;"TBA",BO$2/114,0),SUMIFS('HOURS&amp;CYCLES INPUT'!$F$2:$F$9999,'HOURS&amp;CYCLES INPUT'!$C$2:$C$9999,'QUALIFIED EFH'!$C24,'HOURS&amp;CYCLES INPUT'!$D$2:$D$9999,'QUALIFIED EFH'!BO$4,'HOURS&amp;CYCLES INPUT'!$E$2:$E$9999,'QUALIFIED EFH'!BO$5))</f>
        <v>0</v>
      </c>
      <c r="BP24" s="476">
        <f>IF(BP$2&lt;&gt;"",IF($C24&lt;&gt;"TBA",BP$2/114,0),SUMIFS('HOURS&amp;CYCLES INPUT'!$F$2:$F$9999,'HOURS&amp;CYCLES INPUT'!$C$2:$C$9999,'QUALIFIED EFH'!$C24,'HOURS&amp;CYCLES INPUT'!$D$2:$D$9999,'QUALIFIED EFH'!BP$4,'HOURS&amp;CYCLES INPUT'!$E$2:$E$9999,'QUALIFIED EFH'!BP$5))</f>
        <v>0</v>
      </c>
      <c r="BQ24" s="476">
        <f>IF(BQ$2&lt;&gt;"",IF($C24&lt;&gt;"TBA",BQ$2/114,0),SUMIFS('HOURS&amp;CYCLES INPUT'!$F$2:$F$9999,'HOURS&amp;CYCLES INPUT'!$C$2:$C$9999,'QUALIFIED EFH'!$C24,'HOURS&amp;CYCLES INPUT'!$D$2:$D$9999,'QUALIFIED EFH'!BQ$4,'HOURS&amp;CYCLES INPUT'!$E$2:$E$9999,'QUALIFIED EFH'!BQ$5))</f>
        <v>4.68</v>
      </c>
      <c r="BR24" s="476">
        <f>IF(BR$2&lt;&gt;"",IF($C24&lt;&gt;"TBA",BR$2/114,0),SUMIFS('HOURS&amp;CYCLES INPUT'!$F$2:$F$9999,'HOURS&amp;CYCLES INPUT'!$C$2:$C$9999,'QUALIFIED EFH'!$C24,'HOURS&amp;CYCLES INPUT'!$D$2:$D$9999,'QUALIFIED EFH'!BR$4,'HOURS&amp;CYCLES INPUT'!$E$2:$E$9999,'QUALIFIED EFH'!BR$5))</f>
        <v>73.930000000000007</v>
      </c>
      <c r="BS24" s="476">
        <f>IF(BS$2&lt;&gt;"",IF($C24&lt;&gt;"TBA",BS$2/114,0),SUMIFS('HOURS&amp;CYCLES INPUT'!$F$2:$F$9999,'HOURS&amp;CYCLES INPUT'!$C$2:$C$9999,'QUALIFIED EFH'!$C24,'HOURS&amp;CYCLES INPUT'!$D$2:$D$9999,'QUALIFIED EFH'!BS$4,'HOURS&amp;CYCLES INPUT'!$E$2:$E$9999,'QUALIFIED EFH'!BS$5))</f>
        <v>227.54</v>
      </c>
      <c r="BT24" s="476">
        <f>IF(BT$2&lt;&gt;"",IF($C24&lt;&gt;"TBA",BT$2/114,0),SUMIFS('HOURS&amp;CYCLES INPUT'!$F$2:$F$9999,'HOURS&amp;CYCLES INPUT'!$C$2:$C$9999,'QUALIFIED EFH'!$C24,'HOURS&amp;CYCLES INPUT'!$D$2:$D$9999,'QUALIFIED EFH'!BT$4,'HOURS&amp;CYCLES INPUT'!$E$2:$E$9999,'QUALIFIED EFH'!BT$5))</f>
        <v>248.15</v>
      </c>
      <c r="BU24" s="476">
        <f>IF(BU$2&lt;&gt;"",IF($C24&lt;&gt;"TBA",BU$2/114,0),SUMIFS('HOURS&amp;CYCLES INPUT'!$F$2:$F$9999,'HOURS&amp;CYCLES INPUT'!$C$2:$C$9999,'QUALIFIED EFH'!$C24,'HOURS&amp;CYCLES INPUT'!$D$2:$D$9999,'QUALIFIED EFH'!BU$4,'HOURS&amp;CYCLES INPUT'!$E$2:$E$9999,'QUALIFIED EFH'!BU$5))</f>
        <v>195.03</v>
      </c>
      <c r="BV24" s="476">
        <f>IF(BV$2&lt;&gt;"",IF($C24&lt;&gt;"TBA",BV$2/114,0),SUMIFS('HOURS&amp;CYCLES INPUT'!$F$2:$F$9999,'HOURS&amp;CYCLES INPUT'!$C$2:$C$9999,'QUALIFIED EFH'!$C24,'HOURS&amp;CYCLES INPUT'!$D$2:$D$9999,'QUALIFIED EFH'!BV$4,'HOURS&amp;CYCLES INPUT'!$E$2:$E$9999,'QUALIFIED EFH'!BV$5))</f>
        <v>295.93</v>
      </c>
      <c r="BW24" s="476">
        <f>IF(BW$2&lt;&gt;"",IF($C24&lt;&gt;"TBA",BW$2/114,0),SUMIFS('HOURS&amp;CYCLES INPUT'!$F$2:$F$9999,'HOURS&amp;CYCLES INPUT'!$C$2:$C$9999,'QUALIFIED EFH'!$C24,'HOURS&amp;CYCLES INPUT'!$D$2:$D$9999,'QUALIFIED EFH'!BW$4,'HOURS&amp;CYCLES INPUT'!$E$2:$E$9999,'QUALIFIED EFH'!BW$5))</f>
        <v>244.74</v>
      </c>
      <c r="BX24" s="476">
        <f>IF(BX$2&lt;&gt;"",IF($C24&lt;&gt;"TBA",BX$2/114,0),SUMIFS('HOURS&amp;CYCLES INPUT'!$F$2:$F$9999,'HOURS&amp;CYCLES INPUT'!$C$2:$C$9999,'QUALIFIED EFH'!$C24,'HOURS&amp;CYCLES INPUT'!$D$2:$D$9999,'QUALIFIED EFH'!BX$4,'HOURS&amp;CYCLES INPUT'!$E$2:$E$9999,'QUALIFIED EFH'!BX$5))</f>
        <v>340.45</v>
      </c>
      <c r="BY24" s="476">
        <f>IF(BY$2&lt;&gt;"",IF($C24&lt;&gt;"TBA",BY$2/114,0),SUMIFS('HOURS&amp;CYCLES INPUT'!$F$2:$F$9999,'HOURS&amp;CYCLES INPUT'!$C$2:$C$9999,'QUALIFIED EFH'!$C24,'HOURS&amp;CYCLES INPUT'!$D$2:$D$9999,'QUALIFIED EFH'!BY$4,'HOURS&amp;CYCLES INPUT'!$E$2:$E$9999,'QUALIFIED EFH'!BY$5))</f>
        <v>346.18</v>
      </c>
      <c r="BZ24" s="476">
        <f>IF(BZ$2&lt;&gt;"",IF($C24&lt;&gt;"TBA",BZ$2/114,0),SUMIFS('HOURS&amp;CYCLES INPUT'!$F$2:$F$9999,'HOURS&amp;CYCLES INPUT'!$C$2:$C$9999,'QUALIFIED EFH'!$C24,'HOURS&amp;CYCLES INPUT'!$D$2:$D$9999,'QUALIFIED EFH'!BZ$4,'HOURS&amp;CYCLES INPUT'!$E$2:$E$9999,'QUALIFIED EFH'!BZ$5))</f>
        <v>260.52</v>
      </c>
      <c r="CA24" s="476">
        <f>IF(CA$2&lt;&gt;"",IF($C24&lt;&gt;"TBA",CA$2/114,0),SUMIFS('HOURS&amp;CYCLES INPUT'!$F$2:$F$9999,'HOURS&amp;CYCLES INPUT'!$C$2:$C$9999,'QUALIFIED EFH'!$C24,'HOURS&amp;CYCLES INPUT'!$D$2:$D$9999,'QUALIFIED EFH'!CA$4,'HOURS&amp;CYCLES INPUT'!$E$2:$E$9999,'QUALIFIED EFH'!CA$5))</f>
        <v>333.43</v>
      </c>
      <c r="CB24" s="476">
        <f>IF(CB$2&lt;&gt;"",IF($C24&lt;&gt;"TBA",CB$2/114,0),SUMIFS('HOURS&amp;CYCLES INPUT'!$F$2:$F$9999,'HOURS&amp;CYCLES INPUT'!$C$2:$C$9999,'QUALIFIED EFH'!$C24,'HOURS&amp;CYCLES INPUT'!$D$2:$D$9999,'QUALIFIED EFH'!CB$4,'HOURS&amp;CYCLES INPUT'!$E$2:$E$9999,'QUALIFIED EFH'!CB$5))</f>
        <v>348.92</v>
      </c>
      <c r="CC24" s="476">
        <f>IF(CC$2&lt;&gt;"",IF($C24&lt;&gt;"TBA",CC$2/114,0),SUMIFS('HOURS&amp;CYCLES INPUT'!$F$2:$F$9999,'HOURS&amp;CYCLES INPUT'!$C$2:$C$9999,'QUALIFIED EFH'!$C24,'HOURS&amp;CYCLES INPUT'!$D$2:$D$9999,'QUALIFIED EFH'!CC$4,'HOURS&amp;CYCLES INPUT'!$E$2:$E$9999,'QUALIFIED EFH'!CC$5))</f>
        <v>376.71</v>
      </c>
      <c r="CD24" s="476">
        <f>IF(CD$2&lt;&gt;"",IF($C24&lt;&gt;"TBA",CD$2/114,0),SUMIFS('HOURS&amp;CYCLES INPUT'!$F$2:$F$9999,'HOURS&amp;CYCLES INPUT'!$C$2:$C$9999,'QUALIFIED EFH'!$C24,'HOURS&amp;CYCLES INPUT'!$D$2:$D$9999,'QUALIFIED EFH'!CD$4,'HOURS&amp;CYCLES INPUT'!$E$2:$E$9999,'QUALIFIED EFH'!CD$5))</f>
        <v>322.45</v>
      </c>
      <c r="CE24" s="476">
        <f>IF(CE$2&lt;&gt;"",IF($C24&lt;&gt;"TBA",CE$2/114,0),SUMIFS('HOURS&amp;CYCLES INPUT'!$F$2:$F$9999,'HOURS&amp;CYCLES INPUT'!$C$2:$C$9999,'QUALIFIED EFH'!$C24,'HOURS&amp;CYCLES INPUT'!$D$2:$D$9999,'QUALIFIED EFH'!CE$4,'HOURS&amp;CYCLES INPUT'!$E$2:$E$9999,'QUALIFIED EFH'!CE$5))</f>
        <v>343.9</v>
      </c>
      <c r="CF24" s="476">
        <f>IF(CF$2&lt;&gt;"",IF($C24&lt;&gt;"TBA",CF$2/114,0),SUMIFS('HOURS&amp;CYCLES INPUT'!$F$2:$F$9999,'HOURS&amp;CYCLES INPUT'!$C$2:$C$9999,'QUALIFIED EFH'!$C24,'HOURS&amp;CYCLES INPUT'!$D$2:$D$9999,'QUALIFIED EFH'!CF$4,'HOURS&amp;CYCLES INPUT'!$E$2:$E$9999,'QUALIFIED EFH'!CF$5))</f>
        <v>365.47</v>
      </c>
      <c r="CG24" s="476">
        <f>IF(CG$2&lt;&gt;"",IF($C24&lt;&gt;"TBA",CG$2/114,0),SUMIFS('HOURS&amp;CYCLES INPUT'!$F$2:$F$9999,'HOURS&amp;CYCLES INPUT'!$C$2:$C$9999,'QUALIFIED EFH'!$C24,'HOURS&amp;CYCLES INPUT'!$D$2:$D$9999,'QUALIFIED EFH'!CG$4,'HOURS&amp;CYCLES INPUT'!$E$2:$E$9999,'QUALIFIED EFH'!CG$5))</f>
        <v>387.87</v>
      </c>
      <c r="CH24" s="476">
        <f>IF(CH$2&lt;&gt;"",IF($C24&lt;&gt;"TBA",CH$2/114,0),SUMIFS('HOURS&amp;CYCLES INPUT'!$F$2:$F$9999,'HOURS&amp;CYCLES INPUT'!$C$2:$C$9999,'QUALIFIED EFH'!$C24,'HOURS&amp;CYCLES INPUT'!$D$2:$D$9999,'QUALIFIED EFH'!CH$4,'HOURS&amp;CYCLES INPUT'!$E$2:$E$9999,'QUALIFIED EFH'!CH$5))</f>
        <v>364.45</v>
      </c>
      <c r="CI24" s="476">
        <f>IF(CI$2&lt;&gt;"",IF($C24&lt;&gt;"TBA",CI$2/114,0),SUMIFS('HOURS&amp;CYCLES INPUT'!$F$2:$F$9999,'HOURS&amp;CYCLES INPUT'!$C$2:$C$9999,'QUALIFIED EFH'!$C24,'HOURS&amp;CYCLES INPUT'!$D$2:$D$9999,'QUALIFIED EFH'!CI$4,'HOURS&amp;CYCLES INPUT'!$E$2:$E$9999,'QUALIFIED EFH'!CI$5))</f>
        <v>368.28</v>
      </c>
      <c r="CJ24" s="476">
        <f>IF(CJ$2&lt;&gt;"",IF($C24&lt;&gt;"TBA",CJ$2/114,0),SUMIFS('HOURS&amp;CYCLES INPUT'!$F$2:$F$9999,'HOURS&amp;CYCLES INPUT'!$C$2:$C$9999,'QUALIFIED EFH'!$C24,'HOURS&amp;CYCLES INPUT'!$D$2:$D$9999,'QUALIFIED EFH'!CJ$4,'HOURS&amp;CYCLES INPUT'!$E$2:$E$9999,'QUALIFIED EFH'!CJ$5))</f>
        <v>355.22</v>
      </c>
      <c r="CK24" s="476">
        <f>IF(CK$2&lt;&gt;"",IF($C24&lt;&gt;"TBA",CK$2/114,0),SUMIFS('HOURS&amp;CYCLES INPUT'!$F$2:$F$9999,'HOURS&amp;CYCLES INPUT'!$C$2:$C$9999,'QUALIFIED EFH'!$C24,'HOURS&amp;CYCLES INPUT'!$D$2:$D$9999,'QUALIFIED EFH'!CK$4,'HOURS&amp;CYCLES INPUT'!$E$2:$E$9999,'QUALIFIED EFH'!CK$5))</f>
        <v>299.81</v>
      </c>
      <c r="CL24" s="476">
        <f>IF(CL$2&lt;&gt;"",IF($C24&lt;&gt;"TBA",CL$2/114,0),SUMIFS('HOURS&amp;CYCLES INPUT'!$F$2:$F$9999,'HOURS&amp;CYCLES INPUT'!$C$2:$C$9999,'QUALIFIED EFH'!$C24,'HOURS&amp;CYCLES INPUT'!$D$2:$D$9999,'QUALIFIED EFH'!CL$4,'HOURS&amp;CYCLES INPUT'!$E$2:$E$9999,'QUALIFIED EFH'!CL$5))</f>
        <v>194.72</v>
      </c>
      <c r="CM24" s="476">
        <f>IF(CM$2&lt;&gt;"",IF($C24&lt;&gt;"TBA",CM$2/114,0),SUMIFS('HOURS&amp;CYCLES INPUT'!$F$2:$F$9999,'HOURS&amp;CYCLES INPUT'!$C$2:$C$9999,'QUALIFIED EFH'!$C24,'HOURS&amp;CYCLES INPUT'!$D$2:$D$9999,'QUALIFIED EFH'!CM$4,'HOURS&amp;CYCLES INPUT'!$E$2:$E$9999,'QUALIFIED EFH'!CM$5))</f>
        <v>0</v>
      </c>
      <c r="CN24" s="476">
        <f>IF(CN$2&lt;&gt;"",IF($C24&lt;&gt;"TBA",CN$2/114,0),SUMIFS('HOURS&amp;CYCLES INPUT'!$F$2:$F$9999,'HOURS&amp;CYCLES INPUT'!$C$2:$C$9999,'QUALIFIED EFH'!$C24,'HOURS&amp;CYCLES INPUT'!$D$2:$D$9999,'QUALIFIED EFH'!CN$4,'HOURS&amp;CYCLES INPUT'!$E$2:$E$9999,'QUALIFIED EFH'!CN$5))</f>
        <v>168.54</v>
      </c>
      <c r="CO24" s="476">
        <f>IF(CO$2&lt;&gt;"",IF($C24&lt;&gt;"TBA",CO$2/114,0),SUMIFS('HOURS&amp;CYCLES INPUT'!$F$2:$F$9999,'HOURS&amp;CYCLES INPUT'!$C$2:$C$9999,'QUALIFIED EFH'!$C24,'HOURS&amp;CYCLES INPUT'!$D$2:$D$9999,'QUALIFIED EFH'!CO$4,'HOURS&amp;CYCLES INPUT'!$E$2:$E$9999,'QUALIFIED EFH'!CO$5))</f>
        <v>176.11</v>
      </c>
      <c r="CP24" s="476">
        <f>IF(CP$2&lt;&gt;"",IF($C24&lt;&gt;"TBA",CP$2/114,0),SUMIFS('HOURS&amp;CYCLES INPUT'!$F$2:$F$9999,'HOURS&amp;CYCLES INPUT'!$C$2:$C$9999,'QUALIFIED EFH'!$C24,'HOURS&amp;CYCLES INPUT'!$D$2:$D$9999,'QUALIFIED EFH'!CP$4,'HOURS&amp;CYCLES INPUT'!$E$2:$E$9999,'QUALIFIED EFH'!CP$5))</f>
        <v>0</v>
      </c>
      <c r="CQ24" s="476">
        <f>IF(CQ$2&lt;&gt;"",IF($C24&lt;&gt;"TBA",CQ$2/114,0),SUMIFS('HOURS&amp;CYCLES INPUT'!$F$2:$F$9999,'HOURS&amp;CYCLES INPUT'!$C$2:$C$9999,'QUALIFIED EFH'!$C24,'HOURS&amp;CYCLES INPUT'!$D$2:$D$9999,'QUALIFIED EFH'!CQ$4,'HOURS&amp;CYCLES INPUT'!$E$2:$E$9999,'QUALIFIED EFH'!CQ$5))</f>
        <v>0</v>
      </c>
      <c r="CR24" s="476">
        <f>IF(CR$2&lt;&gt;"",IF($C24&lt;&gt;"TBA",CR$2/114,0),SUMIFS('HOURS&amp;CYCLES INPUT'!$F$2:$F$9999,'HOURS&amp;CYCLES INPUT'!$C$2:$C$9999,'QUALIFIED EFH'!$C24,'HOURS&amp;CYCLES INPUT'!$D$2:$D$9999,'QUALIFIED EFH'!CR$4,'HOURS&amp;CYCLES INPUT'!$E$2:$E$9999,'QUALIFIED EFH'!CR$5))</f>
        <v>0</v>
      </c>
      <c r="CS24" s="476">
        <f>IF(CS$2&lt;&gt;"",IF($C24&lt;&gt;"TBA",CS$2/114,0),SUMIFS('HOURS&amp;CYCLES INPUT'!$F$2:$F$9999,'HOURS&amp;CYCLES INPUT'!$C$2:$C$9999,'QUALIFIED EFH'!$C24,'HOURS&amp;CYCLES INPUT'!$D$2:$D$9999,'QUALIFIED EFH'!CS$4,'HOURS&amp;CYCLES INPUT'!$E$2:$E$9999,'QUALIFIED EFH'!CS$5))</f>
        <v>295.05</v>
      </c>
      <c r="CT24" s="476">
        <f>IF(CT$2&lt;&gt;"",IF($C24&lt;&gt;"TBA",CT$2/114,0),SUMIFS('HOURS&amp;CYCLES INPUT'!$F$2:$F$9999,'HOURS&amp;CYCLES INPUT'!$C$2:$C$9999,'QUALIFIED EFH'!$C24,'HOURS&amp;CYCLES INPUT'!$D$2:$D$9999,'QUALIFIED EFH'!CT$4,'HOURS&amp;CYCLES INPUT'!$E$2:$E$9999,'QUALIFIED EFH'!CT$5))</f>
        <v>406.88</v>
      </c>
      <c r="CU24" s="476">
        <f>IF(CU$2&lt;&gt;"",IF($C24&lt;&gt;"TBA",CU$2/114,0),SUMIFS('HOURS&amp;CYCLES INPUT'!$F$2:$F$9999,'HOURS&amp;CYCLES INPUT'!$C$2:$C$9999,'QUALIFIED EFH'!$C24,'HOURS&amp;CYCLES INPUT'!$D$2:$D$9999,'QUALIFIED EFH'!CU$4,'HOURS&amp;CYCLES INPUT'!$E$2:$E$9999,'QUALIFIED EFH'!CU$5))</f>
        <v>348.92</v>
      </c>
      <c r="CV24" s="476">
        <f>IF(CV$2&lt;&gt;"",IF($C24&lt;&gt;"TBA",CV$2/114,0),SUMIFS('HOURS&amp;CYCLES INPUT'!$F$2:$F$9999,'HOURS&amp;CYCLES INPUT'!$C$2:$C$9999,'QUALIFIED EFH'!$C24,'HOURS&amp;CYCLES INPUT'!$D$2:$D$9999,'QUALIFIED EFH'!CV$4,'HOURS&amp;CYCLES INPUT'!$E$2:$E$9999,'QUALIFIED EFH'!CV$5))</f>
        <v>398.73</v>
      </c>
      <c r="CW24" s="476">
        <f>IF(CW$2&lt;&gt;"",IF($C24&lt;&gt;"TBA",CW$2/114,0),SUMIFS('HOURS&amp;CYCLES INPUT'!$F$2:$F$9999,'HOURS&amp;CYCLES INPUT'!$C$2:$C$9999,'QUALIFIED EFH'!$C24,'HOURS&amp;CYCLES INPUT'!$D$2:$D$9999,'QUALIFIED EFH'!CW$4,'HOURS&amp;CYCLES INPUT'!$E$2:$E$9999,'QUALIFIED EFH'!CW$5))</f>
        <v>338.12</v>
      </c>
      <c r="CX24" s="476">
        <f>IF(CX$2&lt;&gt;"",IF($C24&lt;&gt;"TBA",CX$2/114,0),SUMIFS('HOURS&amp;CYCLES INPUT'!$F$2:$F$9999,'HOURS&amp;CYCLES INPUT'!$C$2:$C$9999,'QUALIFIED EFH'!$C24,'HOURS&amp;CYCLES INPUT'!$D$2:$D$9999,'QUALIFIED EFH'!CX$4,'HOURS&amp;CYCLES INPUT'!$E$2:$E$9999,'QUALIFIED EFH'!CX$5))</f>
        <v>378.43</v>
      </c>
      <c r="CY24" s="476">
        <f>IF(CY$2&lt;&gt;"",IF($C24&lt;&gt;"TBA",CY$2/114,0),SUMIFS('HOURS&amp;CYCLES INPUT'!$F$2:$F$9999,'HOURS&amp;CYCLES INPUT'!$C$2:$C$9999,'QUALIFIED EFH'!$C24,'HOURS&amp;CYCLES INPUT'!$D$2:$D$9999,'QUALIFIED EFH'!CY$4,'HOURS&amp;CYCLES INPUT'!$E$2:$E$9999,'QUALIFIED EFH'!CY$5))</f>
        <v>354.39</v>
      </c>
      <c r="CZ24" s="476">
        <f>IF(CZ$2&lt;&gt;"",IF($C24&lt;&gt;"TBA",CZ$2/114,0),SUMIFS('HOURS&amp;CYCLES INPUT'!$F$2:$F$9999,'HOURS&amp;CYCLES INPUT'!$C$2:$C$9999,'QUALIFIED EFH'!$C24,'HOURS&amp;CYCLES INPUT'!$D$2:$D$9999,'QUALIFIED EFH'!CZ$4,'HOURS&amp;CYCLES INPUT'!$E$2:$E$9999,'QUALIFIED EFH'!CZ$5))</f>
        <v>361.93</v>
      </c>
      <c r="DA24" s="476">
        <f>IF(DA$2&lt;&gt;"",IF($C24&lt;&gt;"TBA",DA$2/114,0),SUMIFS('HOURS&amp;CYCLES INPUT'!$F$2:$F$9999,'HOURS&amp;CYCLES INPUT'!$C$2:$C$9999,'QUALIFIED EFH'!$C24,'HOURS&amp;CYCLES INPUT'!$D$2:$D$9999,'QUALIFIED EFH'!DA$4,'HOURS&amp;CYCLES INPUT'!$E$2:$E$9999,'QUALIFIED EFH'!DA$5))</f>
        <v>398.39</v>
      </c>
      <c r="DB24" s="476">
        <f>IF(DB$2&lt;&gt;"",IF($C24&lt;&gt;"TBA",DB$2/114,0),SUMIFS('HOURS&amp;CYCLES INPUT'!$F$2:$F$9999,'HOURS&amp;CYCLES INPUT'!$C$2:$C$9999,'QUALIFIED EFH'!$C24,'HOURS&amp;CYCLES INPUT'!$D$2:$D$9999,'QUALIFIED EFH'!DB$4,'HOURS&amp;CYCLES INPUT'!$E$2:$E$9999,'QUALIFIED EFH'!DB$5))</f>
        <v>364.18</v>
      </c>
      <c r="DC24" s="476">
        <f>IF(DC$2&lt;&gt;"",IF($C24&lt;&gt;"TBA",DC$2/114,0),SUMIFS('HOURS&amp;CYCLES INPUT'!$F$2:$F$9999,'HOURS&amp;CYCLES INPUT'!$C$2:$C$9999,'QUALIFIED EFH'!$C24,'HOURS&amp;CYCLES INPUT'!$D$2:$D$9999,'QUALIFIED EFH'!DC$4,'HOURS&amp;CYCLES INPUT'!$E$2:$E$9999,'QUALIFIED EFH'!DC$5))</f>
        <v>398.66</v>
      </c>
      <c r="DD24" s="476">
        <f>IF(DD$2&lt;&gt;"",IF($C24&lt;&gt;"TBA",DD$2/114,0),SUMIFS('HOURS&amp;CYCLES INPUT'!$F$2:$F$9999,'HOURS&amp;CYCLES INPUT'!$C$2:$C$9999,'QUALIFIED EFH'!$C24,'HOURS&amp;CYCLES INPUT'!$D$2:$D$9999,'QUALIFIED EFH'!DD$4,'HOURS&amp;CYCLES INPUT'!$E$2:$E$9999,'QUALIFIED EFH'!DD$5))</f>
        <v>410.7</v>
      </c>
      <c r="DE24" s="476">
        <f>IF(DE$2&lt;&gt;"",IF($C24&lt;&gt;"TBA",DE$2/114,0),SUMIFS('HOURS&amp;CYCLES INPUT'!$F$2:$F$9999,'HOURS&amp;CYCLES INPUT'!$C$2:$C$9999,'QUALIFIED EFH'!$C24,'HOURS&amp;CYCLES INPUT'!$D$2:$D$9999,'QUALIFIED EFH'!DE$4,'HOURS&amp;CYCLES INPUT'!$E$2:$E$9999,'QUALIFIED EFH'!DE$5))</f>
        <v>316.83999999999997</v>
      </c>
      <c r="DF24" s="476">
        <f>IF(DF$2&lt;&gt;"",IF($C24&lt;&gt;"TBA",DF$2/114,0),SUMIFS('HOURS&amp;CYCLES INPUT'!$F$2:$F$9999,'HOURS&amp;CYCLES INPUT'!$C$2:$C$9999,'QUALIFIED EFH'!$C24,'HOURS&amp;CYCLES INPUT'!$D$2:$D$9999,'QUALIFIED EFH'!DF$4,'HOURS&amp;CYCLES INPUT'!$E$2:$E$9999,'QUALIFIED EFH'!DF$5))</f>
        <v>363.63</v>
      </c>
      <c r="DG24" s="476">
        <f>IF(DG$2&lt;&gt;"",IF($C24&lt;&gt;"TBA",DG$2/114,0),SUMIFS('HOURS&amp;CYCLES INPUT'!$F$2:$F$9999,'HOURS&amp;CYCLES INPUT'!$C$2:$C$9999,'QUALIFIED EFH'!$C24,'HOURS&amp;CYCLES INPUT'!$D$2:$D$9999,'QUALIFIED EFH'!DG$4,'HOURS&amp;CYCLES INPUT'!$E$2:$E$9999,'QUALIFIED EFH'!DG$5))</f>
        <v>320.8</v>
      </c>
      <c r="DH24" s="476">
        <f>IF(DH$2&lt;&gt;"",IF($C24&lt;&gt;"TBA",DH$2/114,0),SUMIFS('HOURS&amp;CYCLES INPUT'!$F$2:$F$9999,'HOURS&amp;CYCLES INPUT'!$C$2:$C$9999,'QUALIFIED EFH'!$C24,'HOURS&amp;CYCLES INPUT'!$D$2:$D$9999,'QUALIFIED EFH'!DH$4,'HOURS&amp;CYCLES INPUT'!$E$2:$E$9999,'QUALIFIED EFH'!DH$5))</f>
        <v>0</v>
      </c>
      <c r="DI24" s="476">
        <f>IF(DI$2&lt;&gt;"",IF($C24&lt;&gt;"TBA",DI$2/114,0),SUMIFS('HOURS&amp;CYCLES INPUT'!$F$2:$F$9999,'HOURS&amp;CYCLES INPUT'!$C$2:$C$9999,'QUALIFIED EFH'!$C24,'HOURS&amp;CYCLES INPUT'!$D$2:$D$9999,'QUALIFIED EFH'!DI$4,'HOURS&amp;CYCLES INPUT'!$E$2:$E$9999,'QUALIFIED EFH'!DI$5))</f>
        <v>0</v>
      </c>
      <c r="DJ24" s="476">
        <f>IF(DJ$2&lt;&gt;"",IF($C24&lt;&gt;"TBA",DJ$2/114,0),SUMIFS('HOURS&amp;CYCLES INPUT'!$F$2:$F$9999,'HOURS&amp;CYCLES INPUT'!$C$2:$C$9999,'QUALIFIED EFH'!$C24,'HOURS&amp;CYCLES INPUT'!$D$2:$D$9999,'QUALIFIED EFH'!DJ$4,'HOURS&amp;CYCLES INPUT'!$E$2:$E$9999,'QUALIFIED EFH'!DJ$5))</f>
        <v>0</v>
      </c>
      <c r="DK24" s="476">
        <f>IF(DK$2&lt;&gt;"",IF($C24&lt;&gt;"TBA",DK$2/114,0),SUMIFS('HOURS&amp;CYCLES INPUT'!$F$2:$F$9999,'HOURS&amp;CYCLES INPUT'!$C$2:$C$9999,'QUALIFIED EFH'!$C24,'HOURS&amp;CYCLES INPUT'!$D$2:$D$9999,'QUALIFIED EFH'!DK$4,'HOURS&amp;CYCLES INPUT'!$E$2:$E$9999,'QUALIFIED EFH'!DK$5))</f>
        <v>0</v>
      </c>
      <c r="DL24" s="476">
        <f>IF(DL$2&lt;&gt;"",IF($C24&lt;&gt;"TBA",DL$2/114,0),SUMIFS('HOURS&amp;CYCLES INPUT'!$F$2:$F$9999,'HOURS&amp;CYCLES INPUT'!$C$2:$C$9999,'QUALIFIED EFH'!$C24,'HOURS&amp;CYCLES INPUT'!$D$2:$D$9999,'QUALIFIED EFH'!DL$4,'HOURS&amp;CYCLES INPUT'!$E$2:$E$9999,'QUALIFIED EFH'!DL$5))</f>
        <v>0</v>
      </c>
      <c r="DM24" s="476">
        <f>IF(DM$2&lt;&gt;"",IF($C24&lt;&gt;"TBA",DM$2/114,0),SUMIFS('HOURS&amp;CYCLES INPUT'!$F$2:$F$9999,'HOURS&amp;CYCLES INPUT'!$C$2:$C$9999,'QUALIFIED EFH'!$C24,'HOURS&amp;CYCLES INPUT'!$D$2:$D$9999,'QUALIFIED EFH'!DM$4,'HOURS&amp;CYCLES INPUT'!$E$2:$E$9999,'QUALIFIED EFH'!DM$5))</f>
        <v>0</v>
      </c>
      <c r="DN24" s="476">
        <f>IF(DN$2&lt;&gt;"",IF($C24&lt;&gt;"TBA",DN$2/114,0),SUMIFS('HOURS&amp;CYCLES INPUT'!$F$2:$F$9999,'HOURS&amp;CYCLES INPUT'!$C$2:$C$9999,'QUALIFIED EFH'!$C24,'HOURS&amp;CYCLES INPUT'!$D$2:$D$9999,'QUALIFIED EFH'!DN$4,'HOURS&amp;CYCLES INPUT'!$E$2:$E$9999,'QUALIFIED EFH'!DN$5))</f>
        <v>0</v>
      </c>
      <c r="DO24" s="476">
        <f>IF(DO$2&lt;&gt;"",IF($C24&lt;&gt;"TBA",DO$2/114,0),SUMIFS('HOURS&amp;CYCLES INPUT'!$F$2:$F$9999,'HOURS&amp;CYCLES INPUT'!$C$2:$C$9999,'QUALIFIED EFH'!$C24,'HOURS&amp;CYCLES INPUT'!$D$2:$D$9999,'QUALIFIED EFH'!DO$4,'HOURS&amp;CYCLES INPUT'!$E$2:$E$9999,'QUALIFIED EFH'!DO$5))</f>
        <v>0</v>
      </c>
      <c r="DP24" s="476">
        <f>IF(DP$2&lt;&gt;"",IF($C24&lt;&gt;"TBA",DP$2/114,0),SUMIFS('HOURS&amp;CYCLES INPUT'!$F$2:$F$9999,'HOURS&amp;CYCLES INPUT'!$C$2:$C$9999,'QUALIFIED EFH'!$C24,'HOURS&amp;CYCLES INPUT'!$D$2:$D$9999,'QUALIFIED EFH'!DP$4,'HOURS&amp;CYCLES INPUT'!$E$2:$E$9999,'QUALIFIED EFH'!DP$5))</f>
        <v>0</v>
      </c>
      <c r="DQ24" s="476">
        <f>IF(DQ$2&lt;&gt;"",IF($C24&lt;&gt;"TBA",DQ$2/114,0),SUMIFS('HOURS&amp;CYCLES INPUT'!$F$2:$F$9999,'HOURS&amp;CYCLES INPUT'!$C$2:$C$9999,'QUALIFIED EFH'!$C24,'HOURS&amp;CYCLES INPUT'!$D$2:$D$9999,'QUALIFIED EFH'!DQ$4,'HOURS&amp;CYCLES INPUT'!$E$2:$E$9999,'QUALIFIED EFH'!DQ$5))</f>
        <v>0</v>
      </c>
      <c r="DR24" s="476">
        <f>IF(DR$2&lt;&gt;"",IF($C24&lt;&gt;"TBA",DR$2/114,0),SUMIFS('HOURS&amp;CYCLES INPUT'!$F$2:$F$9999,'HOURS&amp;CYCLES INPUT'!$C$2:$C$9999,'QUALIFIED EFH'!$C24,'HOURS&amp;CYCLES INPUT'!$D$2:$D$9999,'QUALIFIED EFH'!DR$4,'HOURS&amp;CYCLES INPUT'!$E$2:$E$9999,'QUALIFIED EFH'!DR$5))</f>
        <v>0</v>
      </c>
      <c r="DS24" s="476">
        <f>IF(DS$2&lt;&gt;"",IF($C24&lt;&gt;"TBA",DS$2/114,0),SUMIFS('HOURS&amp;CYCLES INPUT'!$F$2:$F$9999,'HOURS&amp;CYCLES INPUT'!$C$2:$C$9999,'QUALIFIED EFH'!$C24,'HOURS&amp;CYCLES INPUT'!$D$2:$D$9999,'QUALIFIED EFH'!DS$4,'HOURS&amp;CYCLES INPUT'!$E$2:$E$9999,'QUALIFIED EFH'!DS$5))</f>
        <v>0</v>
      </c>
      <c r="DT24" s="476">
        <f>IF(DT$2&lt;&gt;"",IF($C24&lt;&gt;"TBA",DT$2/114,0),SUMIFS('HOURS&amp;CYCLES INPUT'!$F$2:$F$9999,'HOURS&amp;CYCLES INPUT'!$C$2:$C$9999,'QUALIFIED EFH'!$C24,'HOURS&amp;CYCLES INPUT'!$D$2:$D$9999,'QUALIFIED EFH'!DT$4,'HOURS&amp;CYCLES INPUT'!$E$2:$E$9999,'QUALIFIED EFH'!DT$5))</f>
        <v>0</v>
      </c>
      <c r="DU24" s="476">
        <f>IF(DU$2&lt;&gt;"",IF($C24&lt;&gt;"TBA",DU$2/114,0),SUMIFS('HOURS&amp;CYCLES INPUT'!$F$2:$F$9999,'HOURS&amp;CYCLES INPUT'!$C$2:$C$9999,'QUALIFIED EFH'!$C24,'HOURS&amp;CYCLES INPUT'!$D$2:$D$9999,'QUALIFIED EFH'!DU$4,'HOURS&amp;CYCLES INPUT'!$E$2:$E$9999,'QUALIFIED EFH'!DU$5))</f>
        <v>0</v>
      </c>
      <c r="DV24" s="476">
        <f>IF(DV$2&lt;&gt;"",IF($C24&lt;&gt;"TBA",DV$2/114,0),SUMIFS('HOURS&amp;CYCLES INPUT'!$F$2:$F$9999,'HOURS&amp;CYCLES INPUT'!$C$2:$C$9999,'QUALIFIED EFH'!$C24,'HOURS&amp;CYCLES INPUT'!$D$2:$D$9999,'QUALIFIED EFH'!DV$4,'HOURS&amp;CYCLES INPUT'!$E$2:$E$9999,'QUALIFIED EFH'!DV$5))</f>
        <v>0</v>
      </c>
      <c r="DW24" s="476">
        <f>IF(DW$2&lt;&gt;"",IF($C24&lt;&gt;"TBA",DW$2/114,0),SUMIFS('HOURS&amp;CYCLES INPUT'!$F$2:$F$9999,'HOURS&amp;CYCLES INPUT'!$C$2:$C$9999,'QUALIFIED EFH'!$C24,'HOURS&amp;CYCLES INPUT'!$D$2:$D$9999,'QUALIFIED EFH'!DW$4,'HOURS&amp;CYCLES INPUT'!$E$2:$E$9999,'QUALIFIED EFH'!DW$5))</f>
        <v>0</v>
      </c>
      <c r="DX24" s="476">
        <f>IF(DX$2&lt;&gt;"",IF($C24&lt;&gt;"TBA",DX$2/114,0),SUMIFS('HOURS&amp;CYCLES INPUT'!$F$2:$F$9999,'HOURS&amp;CYCLES INPUT'!$C$2:$C$9999,'QUALIFIED EFH'!$C24,'HOURS&amp;CYCLES INPUT'!$D$2:$D$9999,'QUALIFIED EFH'!DX$4,'HOURS&amp;CYCLES INPUT'!$E$2:$E$9999,'QUALIFIED EFH'!DX$5))</f>
        <v>0</v>
      </c>
      <c r="DY24" s="476">
        <f>IF(DY$2&lt;&gt;"",IF($C24&lt;&gt;"TBA",DY$2/114,0),SUMIFS('HOURS&amp;CYCLES INPUT'!$F$2:$F$9999,'HOURS&amp;CYCLES INPUT'!$C$2:$C$9999,'QUALIFIED EFH'!$C24,'HOURS&amp;CYCLES INPUT'!$D$2:$D$9999,'QUALIFIED EFH'!DY$4,'HOURS&amp;CYCLES INPUT'!$E$2:$E$9999,'QUALIFIED EFH'!DY$5))</f>
        <v>0</v>
      </c>
      <c r="DZ24" s="476">
        <f>IF(DZ$2&lt;&gt;"",IF($C24&lt;&gt;"TBA",DZ$2/114,0),SUMIFS('HOURS&amp;CYCLES INPUT'!$F$2:$F$9999,'HOURS&amp;CYCLES INPUT'!$C$2:$C$9999,'QUALIFIED EFH'!$C24,'HOURS&amp;CYCLES INPUT'!$D$2:$D$9999,'QUALIFIED EFH'!DZ$4,'HOURS&amp;CYCLES INPUT'!$E$2:$E$9999,'QUALIFIED EFH'!DZ$5))</f>
        <v>0</v>
      </c>
      <c r="EA24" s="476">
        <f>IF(EA$2&lt;&gt;"",IF($C24&lt;&gt;"TBA",EA$2/114,0),SUMIFS('HOURS&amp;CYCLES INPUT'!$F$2:$F$9999,'HOURS&amp;CYCLES INPUT'!$C$2:$C$9999,'QUALIFIED EFH'!$C24,'HOURS&amp;CYCLES INPUT'!$D$2:$D$9999,'QUALIFIED EFH'!EA$4,'HOURS&amp;CYCLES INPUT'!$E$2:$E$9999,'QUALIFIED EFH'!EA$5))</f>
        <v>0</v>
      </c>
      <c r="EB24" s="476">
        <f>IF(EB$2&lt;&gt;"",IF($C24&lt;&gt;"TBA",EB$2/114,0),SUMIFS('HOURS&amp;CYCLES INPUT'!$F$2:$F$9999,'HOURS&amp;CYCLES INPUT'!$C$2:$C$9999,'QUALIFIED EFH'!$C24,'HOURS&amp;CYCLES INPUT'!$D$2:$D$9999,'QUALIFIED EFH'!EB$4,'HOURS&amp;CYCLES INPUT'!$E$2:$E$9999,'QUALIFIED EFH'!EB$5))</f>
        <v>0</v>
      </c>
      <c r="EC24" s="476">
        <f>IF(EC$2&lt;&gt;"",IF($C24&lt;&gt;"TBA",EC$2/114,0),SUMIFS('HOURS&amp;CYCLES INPUT'!$F$2:$F$9999,'HOURS&amp;CYCLES INPUT'!$C$2:$C$9999,'QUALIFIED EFH'!$C24,'HOURS&amp;CYCLES INPUT'!$D$2:$D$9999,'QUALIFIED EFH'!EC$4,'HOURS&amp;CYCLES INPUT'!$E$2:$E$9999,'QUALIFIED EFH'!EC$5))</f>
        <v>0</v>
      </c>
      <c r="ED24" s="476">
        <f>IF(ED$2&lt;&gt;"",IF($C24&lt;&gt;"TBA",ED$2/114,0),SUMIFS('HOURS&amp;CYCLES INPUT'!$F$2:$F$9999,'HOURS&amp;CYCLES INPUT'!$C$2:$C$9999,'QUALIFIED EFH'!$C24,'HOURS&amp;CYCLES INPUT'!$D$2:$D$9999,'QUALIFIED EFH'!ED$4,'HOURS&amp;CYCLES INPUT'!$E$2:$E$9999,'QUALIFIED EFH'!ED$5))</f>
        <v>0</v>
      </c>
      <c r="EE24" s="476">
        <f>IF(EE$2&lt;&gt;"",IF($C24&lt;&gt;"TBA",EE$2/114,0),SUMIFS('HOURS&amp;CYCLES INPUT'!$F$2:$F$9999,'HOURS&amp;CYCLES INPUT'!$C$2:$C$9999,'QUALIFIED EFH'!$C24,'HOURS&amp;CYCLES INPUT'!$D$2:$D$9999,'QUALIFIED EFH'!EE$4,'HOURS&amp;CYCLES INPUT'!$E$2:$E$9999,'QUALIFIED EFH'!EE$5))</f>
        <v>0</v>
      </c>
      <c r="EF24" s="476">
        <f>IF(EF$2&lt;&gt;"",IF($C24&lt;&gt;"TBA",EF$2/114,0),SUMIFS('HOURS&amp;CYCLES INPUT'!$F$2:$F$9999,'HOURS&amp;CYCLES INPUT'!$C$2:$C$9999,'QUALIFIED EFH'!$C24,'HOURS&amp;CYCLES INPUT'!$D$2:$D$9999,'QUALIFIED EFH'!EF$4,'HOURS&amp;CYCLES INPUT'!$E$2:$E$9999,'QUALIFIED EFH'!EF$5))</f>
        <v>0</v>
      </c>
      <c r="EG24" s="476">
        <f>IF(EG$2&lt;&gt;"",IF($C24&lt;&gt;"TBA",EG$2/114,0),SUMIFS('HOURS&amp;CYCLES INPUT'!$F$2:$F$9999,'HOURS&amp;CYCLES INPUT'!$C$2:$C$9999,'QUALIFIED EFH'!$C24,'HOURS&amp;CYCLES INPUT'!$D$2:$D$9999,'QUALIFIED EFH'!EG$4,'HOURS&amp;CYCLES INPUT'!$E$2:$E$9999,'QUALIFIED EFH'!EG$5))</f>
        <v>0</v>
      </c>
      <c r="EH24" s="476">
        <f>IF(EH$2&lt;&gt;"",IF($C24&lt;&gt;"TBA",EH$2/114,0),SUMIFS('HOURS&amp;CYCLES INPUT'!$F$2:$F$9999,'HOURS&amp;CYCLES INPUT'!$C$2:$C$9999,'QUALIFIED EFH'!$C24,'HOURS&amp;CYCLES INPUT'!$D$2:$D$9999,'QUALIFIED EFH'!EH$4,'HOURS&amp;CYCLES INPUT'!$E$2:$E$9999,'QUALIFIED EFH'!EH$5))</f>
        <v>0</v>
      </c>
      <c r="EI24" s="476">
        <f>IF(EI$2&lt;&gt;"",IF($C24&lt;&gt;"TBA",EI$2/114,0),SUMIFS('HOURS&amp;CYCLES INPUT'!$F$2:$F$9999,'HOURS&amp;CYCLES INPUT'!$C$2:$C$9999,'QUALIFIED EFH'!$C24,'HOURS&amp;CYCLES INPUT'!$D$2:$D$9999,'QUALIFIED EFH'!EI$4,'HOURS&amp;CYCLES INPUT'!$E$2:$E$9999,'QUALIFIED EFH'!EI$5))</f>
        <v>0</v>
      </c>
      <c r="EJ24" s="476">
        <f>IF(EJ$2&lt;&gt;"",IF($C24&lt;&gt;"TBA",EJ$2/114,0),SUMIFS('HOURS&amp;CYCLES INPUT'!$F$2:$F$9999,'HOURS&amp;CYCLES INPUT'!$C$2:$C$9999,'QUALIFIED EFH'!$C24,'HOURS&amp;CYCLES INPUT'!$D$2:$D$9999,'QUALIFIED EFH'!EJ$4,'HOURS&amp;CYCLES INPUT'!$E$2:$E$9999,'QUALIFIED EFH'!EJ$5))</f>
        <v>0</v>
      </c>
      <c r="EK24" s="476">
        <f>IF(EK$2&lt;&gt;"",IF($C24&lt;&gt;"TBA",EK$2/114,0),SUMIFS('HOURS&amp;CYCLES INPUT'!$F$2:$F$9999,'HOURS&amp;CYCLES INPUT'!$C$2:$C$9999,'QUALIFIED EFH'!$C24,'HOURS&amp;CYCLES INPUT'!$D$2:$D$9999,'QUALIFIED EFH'!EK$4,'HOURS&amp;CYCLES INPUT'!$E$2:$E$9999,'QUALIFIED EFH'!EK$5))</f>
        <v>0</v>
      </c>
      <c r="EL24" s="476">
        <f>IF(EL$2&lt;&gt;"",IF($C24&lt;&gt;"TBA",EL$2/114,0),SUMIFS('HOURS&amp;CYCLES INPUT'!$F$2:$F$9999,'HOURS&amp;CYCLES INPUT'!$C$2:$C$9999,'QUALIFIED EFH'!$C24,'HOURS&amp;CYCLES INPUT'!$D$2:$D$9999,'QUALIFIED EFH'!EL$4,'HOURS&amp;CYCLES INPUT'!$E$2:$E$9999,'QUALIFIED EFH'!EL$5))</f>
        <v>0</v>
      </c>
      <c r="EM24" s="476">
        <f>IF(EM$2&lt;&gt;"",IF($C24&lt;&gt;"TBA",EM$2/114,0),SUMIFS('HOURS&amp;CYCLES INPUT'!$F$2:$F$9999,'HOURS&amp;CYCLES INPUT'!$C$2:$C$9999,'QUALIFIED EFH'!$C24,'HOURS&amp;CYCLES INPUT'!$D$2:$D$9999,'QUALIFIED EFH'!EM$4,'HOURS&amp;CYCLES INPUT'!$E$2:$E$9999,'QUALIFIED EFH'!EM$5))</f>
        <v>0</v>
      </c>
      <c r="EN24" s="476">
        <f>IF(EN$2&lt;&gt;"",IF($C24&lt;&gt;"TBA",EN$2/114,0),SUMIFS('HOURS&amp;CYCLES INPUT'!$F$2:$F$9999,'HOURS&amp;CYCLES INPUT'!$C$2:$C$9999,'QUALIFIED EFH'!$C24,'HOURS&amp;CYCLES INPUT'!$D$2:$D$9999,'QUALIFIED EFH'!EN$4,'HOURS&amp;CYCLES INPUT'!$E$2:$E$9999,'QUALIFIED EFH'!EN$5))</f>
        <v>0</v>
      </c>
      <c r="EO24" s="476">
        <f>IF(EO$2&lt;&gt;"",IF($C24&lt;&gt;"TBA",EO$2/114,0),SUMIFS('HOURS&amp;CYCLES INPUT'!$F$2:$F$9999,'HOURS&amp;CYCLES INPUT'!$C$2:$C$9999,'QUALIFIED EFH'!$C24,'HOURS&amp;CYCLES INPUT'!$D$2:$D$9999,'QUALIFIED EFH'!EO$4,'HOURS&amp;CYCLES INPUT'!$E$2:$E$9999,'QUALIFIED EFH'!EO$5))</f>
        <v>0</v>
      </c>
      <c r="EP24" s="476">
        <f>IF(EP$2&lt;&gt;"",IF($C24&lt;&gt;"TBA",EP$2/114,0),SUMIFS('HOURS&amp;CYCLES INPUT'!$F$2:$F$9999,'HOURS&amp;CYCLES INPUT'!$C$2:$C$9999,'QUALIFIED EFH'!$C24,'HOURS&amp;CYCLES INPUT'!$D$2:$D$9999,'QUALIFIED EFH'!EP$4,'HOURS&amp;CYCLES INPUT'!$E$2:$E$9999,'QUALIFIED EFH'!EP$5))</f>
        <v>0</v>
      </c>
      <c r="EQ24" s="476">
        <f>IF(EQ$2&lt;&gt;"",IF($C24&lt;&gt;"TBA",EQ$2/114,0),SUMIFS('HOURS&amp;CYCLES INPUT'!$F$2:$F$9999,'HOURS&amp;CYCLES INPUT'!$C$2:$C$9999,'QUALIFIED EFH'!$C24,'HOURS&amp;CYCLES INPUT'!$D$2:$D$9999,'QUALIFIED EFH'!EQ$4,'HOURS&amp;CYCLES INPUT'!$E$2:$E$9999,'QUALIFIED EFH'!EQ$5))</f>
        <v>0</v>
      </c>
      <c r="ER24" s="476">
        <f>IF(ER$2&lt;&gt;"",IF($C24&lt;&gt;"TBA",ER$2/114,0),SUMIFS('HOURS&amp;CYCLES INPUT'!$F$2:$F$9999,'HOURS&amp;CYCLES INPUT'!$C$2:$C$9999,'QUALIFIED EFH'!$C24,'HOURS&amp;CYCLES INPUT'!$D$2:$D$9999,'QUALIFIED EFH'!ER$4,'HOURS&amp;CYCLES INPUT'!$E$2:$E$9999,'QUALIFIED EFH'!ER$5))</f>
        <v>0</v>
      </c>
      <c r="ES24" s="476">
        <f>IF(ES$2&lt;&gt;"",IF($C24&lt;&gt;"TBA",ES$2/114,0),SUMIFS('HOURS&amp;CYCLES INPUT'!$F$2:$F$9999,'HOURS&amp;CYCLES INPUT'!$C$2:$C$9999,'QUALIFIED EFH'!$C24,'HOURS&amp;CYCLES INPUT'!$D$2:$D$9999,'QUALIFIED EFH'!ES$4,'HOURS&amp;CYCLES INPUT'!$E$2:$E$9999,'QUALIFIED EFH'!ES$5))</f>
        <v>0</v>
      </c>
      <c r="ET24" s="476">
        <f>IF(ET$2&lt;&gt;"",IF($C24&lt;&gt;"TBA",ET$2/114,0),SUMIFS('HOURS&amp;CYCLES INPUT'!$F$2:$F$9999,'HOURS&amp;CYCLES INPUT'!$C$2:$C$9999,'QUALIFIED EFH'!$C24,'HOURS&amp;CYCLES INPUT'!$D$2:$D$9999,'QUALIFIED EFH'!ET$4,'HOURS&amp;CYCLES INPUT'!$E$2:$E$9999,'QUALIFIED EFH'!ET$5))</f>
        <v>0</v>
      </c>
      <c r="EU24" s="476">
        <f>IF(EU$2&lt;&gt;"",IF($C24&lt;&gt;"TBA",EU$2/114,0),SUMIFS('HOURS&amp;CYCLES INPUT'!$F$2:$F$9999,'HOURS&amp;CYCLES INPUT'!$C$2:$C$9999,'QUALIFIED EFH'!$C24,'HOURS&amp;CYCLES INPUT'!$D$2:$D$9999,'QUALIFIED EFH'!EU$4,'HOURS&amp;CYCLES INPUT'!$E$2:$E$9999,'QUALIFIED EFH'!EU$5))</f>
        <v>0</v>
      </c>
      <c r="EV24" s="476">
        <f>IF(EV$2&lt;&gt;"",IF($C24&lt;&gt;"TBA",EV$2/114,0),SUMIFS('HOURS&amp;CYCLES INPUT'!$F$2:$F$9999,'HOURS&amp;CYCLES INPUT'!$C$2:$C$9999,'QUALIFIED EFH'!$C24,'HOURS&amp;CYCLES INPUT'!$D$2:$D$9999,'QUALIFIED EFH'!EV$4,'HOURS&amp;CYCLES INPUT'!$E$2:$E$9999,'QUALIFIED EFH'!EV$5))</f>
        <v>0</v>
      </c>
      <c r="EW24" s="476">
        <f>IF(EW$2&lt;&gt;"",IF($C24&lt;&gt;"TBA",EW$2/114,0),SUMIFS('HOURS&amp;CYCLES INPUT'!$F$2:$F$9999,'HOURS&amp;CYCLES INPUT'!$C$2:$C$9999,'QUALIFIED EFH'!$C24,'HOURS&amp;CYCLES INPUT'!$D$2:$D$9999,'QUALIFIED EFH'!EW$4,'HOURS&amp;CYCLES INPUT'!$E$2:$E$9999,'QUALIFIED EFH'!EW$5))</f>
        <v>0</v>
      </c>
      <c r="EX24" s="476">
        <f>IF(EX$2&lt;&gt;"",IF($C24&lt;&gt;"TBA",EX$2/114,0),SUMIFS('HOURS&amp;CYCLES INPUT'!$F$2:$F$9999,'HOURS&amp;CYCLES INPUT'!$C$2:$C$9999,'QUALIFIED EFH'!$C24,'HOURS&amp;CYCLES INPUT'!$D$2:$D$9999,'QUALIFIED EFH'!EX$4,'HOURS&amp;CYCLES INPUT'!$E$2:$E$9999,'QUALIFIED EFH'!EX$5))</f>
        <v>0</v>
      </c>
      <c r="EY24" s="476">
        <f>IF(EY$2&lt;&gt;"",IF($C24&lt;&gt;"TBA",EY$2/114,0),SUMIFS('HOURS&amp;CYCLES INPUT'!$F$2:$F$9999,'HOURS&amp;CYCLES INPUT'!$C$2:$C$9999,'QUALIFIED EFH'!$C24,'HOURS&amp;CYCLES INPUT'!$D$2:$D$9999,'QUALIFIED EFH'!EY$4,'HOURS&amp;CYCLES INPUT'!$E$2:$E$9999,'QUALIFIED EFH'!EY$5))</f>
        <v>0</v>
      </c>
      <c r="EZ24" s="476">
        <f>IF(EZ$2&lt;&gt;"",IF($C24&lt;&gt;"TBA",EZ$2/114,0),SUMIFS('HOURS&amp;CYCLES INPUT'!$F$2:$F$9999,'HOURS&amp;CYCLES INPUT'!$C$2:$C$9999,'QUALIFIED EFH'!$C24,'HOURS&amp;CYCLES INPUT'!$D$2:$D$9999,'QUALIFIED EFH'!EZ$4,'HOURS&amp;CYCLES INPUT'!$E$2:$E$9999,'QUALIFIED EFH'!EZ$5))</f>
        <v>0</v>
      </c>
      <c r="FA24" s="476">
        <f>IF(FA$2&lt;&gt;"",IF($C24&lt;&gt;"TBA",FA$2/114,0),SUMIFS('HOURS&amp;CYCLES INPUT'!$F$2:$F$9999,'HOURS&amp;CYCLES INPUT'!$C$2:$C$9999,'QUALIFIED EFH'!$C24,'HOURS&amp;CYCLES INPUT'!$D$2:$D$9999,'QUALIFIED EFH'!FA$4,'HOURS&amp;CYCLES INPUT'!$E$2:$E$9999,'QUALIFIED EFH'!FA$5))</f>
        <v>0</v>
      </c>
      <c r="FB24" s="476">
        <f>IF(FB$2&lt;&gt;"",IF($C24&lt;&gt;"TBA",FB$2/114,0),SUMIFS('HOURS&amp;CYCLES INPUT'!$F$2:$F$9999,'HOURS&amp;CYCLES INPUT'!$C$2:$C$9999,'QUALIFIED EFH'!$C24,'HOURS&amp;CYCLES INPUT'!$D$2:$D$9999,'QUALIFIED EFH'!FB$4,'HOURS&amp;CYCLES INPUT'!$E$2:$E$9999,'QUALIFIED EFH'!FB$5))</f>
        <v>0</v>
      </c>
      <c r="FC24" s="476">
        <f>IF(FC$2&lt;&gt;"",IF($C24&lt;&gt;"TBA",FC$2/114,0),SUMIFS('HOURS&amp;CYCLES INPUT'!$F$2:$F$9999,'HOURS&amp;CYCLES INPUT'!$C$2:$C$9999,'QUALIFIED EFH'!$C24,'HOURS&amp;CYCLES INPUT'!$D$2:$D$9999,'QUALIFIED EFH'!FC$4,'HOURS&amp;CYCLES INPUT'!$E$2:$E$9999,'QUALIFIED EFH'!FC$5))</f>
        <v>0</v>
      </c>
      <c r="FD24" s="476">
        <f>IF(FD$2&lt;&gt;"",IF($C24&lt;&gt;"TBA",FD$2/114,0),SUMIFS('HOURS&amp;CYCLES INPUT'!$F$2:$F$9999,'HOURS&amp;CYCLES INPUT'!$C$2:$C$9999,'QUALIFIED EFH'!$C24,'HOURS&amp;CYCLES INPUT'!$D$2:$D$9999,'QUALIFIED EFH'!FD$4,'HOURS&amp;CYCLES INPUT'!$E$2:$E$9999,'QUALIFIED EFH'!FD$5))</f>
        <v>0</v>
      </c>
      <c r="FE24" s="476">
        <f>IF(FE$2&lt;&gt;"",IF($C24&lt;&gt;"TBA",FE$2/114,0),SUMIFS('HOURS&amp;CYCLES INPUT'!$F$2:$F$9999,'HOURS&amp;CYCLES INPUT'!$C$2:$C$9999,'QUALIFIED EFH'!$C24,'HOURS&amp;CYCLES INPUT'!$D$2:$D$9999,'QUALIFIED EFH'!FE$4,'HOURS&amp;CYCLES INPUT'!$E$2:$E$9999,'QUALIFIED EFH'!FE$5))</f>
        <v>0</v>
      </c>
      <c r="FF24" s="476">
        <f>IF(FF$2&lt;&gt;"",IF($C24&lt;&gt;"TBA",FF$2/114,0),SUMIFS('HOURS&amp;CYCLES INPUT'!$F$2:$F$9999,'HOURS&amp;CYCLES INPUT'!$C$2:$C$9999,'QUALIFIED EFH'!$C24,'HOURS&amp;CYCLES INPUT'!$D$2:$D$9999,'QUALIFIED EFH'!FF$4,'HOURS&amp;CYCLES INPUT'!$E$2:$E$9999,'QUALIFIED EFH'!FF$5))</f>
        <v>0</v>
      </c>
      <c r="FG24" s="476">
        <f>IF(FG$2&lt;&gt;"",IF($C24&lt;&gt;"TBA",FG$2/114,0),SUMIFS('HOURS&amp;CYCLES INPUT'!$F$2:$F$9999,'HOURS&amp;CYCLES INPUT'!$C$2:$C$9999,'QUALIFIED EFH'!$C24,'HOURS&amp;CYCLES INPUT'!$D$2:$D$9999,'QUALIFIED EFH'!FG$4,'HOURS&amp;CYCLES INPUT'!$E$2:$E$9999,'QUALIFIED EFH'!FG$5))</f>
        <v>0</v>
      </c>
      <c r="FH24" s="476">
        <f>IF(FH$2&lt;&gt;"",IF($C24&lt;&gt;"TBA",FH$2/114,0),SUMIFS('HOURS&amp;CYCLES INPUT'!$F$2:$F$9999,'HOURS&amp;CYCLES INPUT'!$C$2:$C$9999,'QUALIFIED EFH'!$C24,'HOURS&amp;CYCLES INPUT'!$D$2:$D$9999,'QUALIFIED EFH'!FH$4,'HOURS&amp;CYCLES INPUT'!$E$2:$E$9999,'QUALIFIED EFH'!FH$5))</f>
        <v>0</v>
      </c>
      <c r="FI24" s="476">
        <f>IF(FI$2&lt;&gt;"",IF($C24&lt;&gt;"TBA",FI$2/114,0),SUMIFS('HOURS&amp;CYCLES INPUT'!$F$2:$F$9999,'HOURS&amp;CYCLES INPUT'!$C$2:$C$9999,'QUALIFIED EFH'!$C24,'HOURS&amp;CYCLES INPUT'!$D$2:$D$9999,'QUALIFIED EFH'!FI$4,'HOURS&amp;CYCLES INPUT'!$E$2:$E$9999,'QUALIFIED EFH'!FI$5))</f>
        <v>0</v>
      </c>
      <c r="FJ24" s="476">
        <f>IF(FJ$2&lt;&gt;"",IF($C24&lt;&gt;"TBA",FJ$2/114,0),SUMIFS('HOURS&amp;CYCLES INPUT'!$F$2:$F$9999,'HOURS&amp;CYCLES INPUT'!$C$2:$C$9999,'QUALIFIED EFH'!$C24,'HOURS&amp;CYCLES INPUT'!$D$2:$D$9999,'QUALIFIED EFH'!FJ$4,'HOURS&amp;CYCLES INPUT'!$E$2:$E$9999,'QUALIFIED EFH'!FJ$5))</f>
        <v>0</v>
      </c>
      <c r="FK24" s="476">
        <f>IF(FK$2&lt;&gt;"",IF($C24&lt;&gt;"TBA",FK$2/114,0),SUMIFS('HOURS&amp;CYCLES INPUT'!$F$2:$F$9999,'HOURS&amp;CYCLES INPUT'!$C$2:$C$9999,'QUALIFIED EFH'!$C24,'HOURS&amp;CYCLES INPUT'!$D$2:$D$9999,'QUALIFIED EFH'!FK$4,'HOURS&amp;CYCLES INPUT'!$E$2:$E$9999,'QUALIFIED EFH'!FK$5))</f>
        <v>0</v>
      </c>
      <c r="FL24" s="476">
        <f>IF(FL$2&lt;&gt;"",IF($C24&lt;&gt;"TBA",FL$2/114,0),SUMIFS('HOURS&amp;CYCLES INPUT'!$F$2:$F$9999,'HOURS&amp;CYCLES INPUT'!$C$2:$C$9999,'QUALIFIED EFH'!$C24,'HOURS&amp;CYCLES INPUT'!$D$2:$D$9999,'QUALIFIED EFH'!FL$4,'HOURS&amp;CYCLES INPUT'!$E$2:$E$9999,'QUALIFIED EFH'!FL$5))</f>
        <v>0</v>
      </c>
      <c r="FM24" s="476">
        <f>IF(FM$2&lt;&gt;"",IF($C24&lt;&gt;"TBA",FM$2/114,0),SUMIFS('HOURS&amp;CYCLES INPUT'!$F$2:$F$9999,'HOURS&amp;CYCLES INPUT'!$C$2:$C$9999,'QUALIFIED EFH'!$C24,'HOURS&amp;CYCLES INPUT'!$D$2:$D$9999,'QUALIFIED EFH'!FM$4,'HOURS&amp;CYCLES INPUT'!$E$2:$E$9999,'QUALIFIED EFH'!FM$5))</f>
        <v>0</v>
      </c>
      <c r="FN24" s="476">
        <f>IF(FN$2&lt;&gt;"",IF($C24&lt;&gt;"TBA",FN$2/114,0),SUMIFS('HOURS&amp;CYCLES INPUT'!$F$2:$F$9999,'HOURS&amp;CYCLES INPUT'!$C$2:$C$9999,'QUALIFIED EFH'!$C24,'HOURS&amp;CYCLES INPUT'!$D$2:$D$9999,'QUALIFIED EFH'!FN$4,'HOURS&amp;CYCLES INPUT'!$E$2:$E$9999,'QUALIFIED EFH'!FN$5))</f>
        <v>0</v>
      </c>
      <c r="FO24" s="476">
        <f>IF(FO$2&lt;&gt;"",IF($C24&lt;&gt;"TBA",FO$2/114,0),SUMIFS('HOURS&amp;CYCLES INPUT'!$F$2:$F$9999,'HOURS&amp;CYCLES INPUT'!$C$2:$C$9999,'QUALIFIED EFH'!$C24,'HOURS&amp;CYCLES INPUT'!$D$2:$D$9999,'QUALIFIED EFH'!FO$4,'HOURS&amp;CYCLES INPUT'!$E$2:$E$9999,'QUALIFIED EFH'!FO$5))</f>
        <v>0</v>
      </c>
      <c r="FP24" s="476">
        <f>IF(FP$2&lt;&gt;"",IF($C24&lt;&gt;"TBA",FP$2/114,0),SUMIFS('HOURS&amp;CYCLES INPUT'!$F$2:$F$9999,'HOURS&amp;CYCLES INPUT'!$C$2:$C$9999,'QUALIFIED EFH'!$C24,'HOURS&amp;CYCLES INPUT'!$D$2:$D$9999,'QUALIFIED EFH'!FP$4,'HOURS&amp;CYCLES INPUT'!$E$2:$E$9999,'QUALIFIED EFH'!FP$5))</f>
        <v>0</v>
      </c>
      <c r="FQ24" s="476">
        <f>IF(FQ$2&lt;&gt;"",IF($C24&lt;&gt;"TBA",FQ$2/114,0),SUMIFS('HOURS&amp;CYCLES INPUT'!$F$2:$F$9999,'HOURS&amp;CYCLES INPUT'!$C$2:$C$9999,'QUALIFIED EFH'!$C24,'HOURS&amp;CYCLES INPUT'!$D$2:$D$9999,'QUALIFIED EFH'!FQ$4,'HOURS&amp;CYCLES INPUT'!$E$2:$E$9999,'QUALIFIED EFH'!FQ$5))</f>
        <v>0</v>
      </c>
      <c r="FR24" s="476">
        <f>IF(FR$2&lt;&gt;"",IF($C24&lt;&gt;"TBA",FR$2/114,0),SUMIFS('HOURS&amp;CYCLES INPUT'!$F$2:$F$9999,'HOURS&amp;CYCLES INPUT'!$C$2:$C$9999,'QUALIFIED EFH'!$C24,'HOURS&amp;CYCLES INPUT'!$D$2:$D$9999,'QUALIFIED EFH'!FR$4,'HOURS&amp;CYCLES INPUT'!$E$2:$E$9999,'QUALIFIED EFH'!FR$5))</f>
        <v>0</v>
      </c>
      <c r="FS24" s="476">
        <f>IF(FS$2&lt;&gt;"",IF($C24&lt;&gt;"TBA",FS$2/114,0),SUMIFS('HOURS&amp;CYCLES INPUT'!$F$2:$F$9999,'HOURS&amp;CYCLES INPUT'!$C$2:$C$9999,'QUALIFIED EFH'!$C24,'HOURS&amp;CYCLES INPUT'!$D$2:$D$9999,'QUALIFIED EFH'!FS$4,'HOURS&amp;CYCLES INPUT'!$E$2:$E$9999,'QUALIFIED EFH'!FS$5))</f>
        <v>0</v>
      </c>
      <c r="FT24" s="476">
        <f>IF(FT$2&lt;&gt;"",IF($C24&lt;&gt;"TBA",FT$2/114,0),SUMIFS('HOURS&amp;CYCLES INPUT'!$F$2:$F$9999,'HOURS&amp;CYCLES INPUT'!$C$2:$C$9999,'QUALIFIED EFH'!$C24,'HOURS&amp;CYCLES INPUT'!$D$2:$D$9999,'QUALIFIED EFH'!FT$4,'HOURS&amp;CYCLES INPUT'!$E$2:$E$9999,'QUALIFIED EFH'!FT$5))</f>
        <v>0</v>
      </c>
      <c r="FU24" s="476">
        <f>IF(FU$2&lt;&gt;"",IF($C24&lt;&gt;"TBA",FU$2/114,0),SUMIFS('HOURS&amp;CYCLES INPUT'!$F$2:$F$9999,'HOURS&amp;CYCLES INPUT'!$C$2:$C$9999,'QUALIFIED EFH'!$C24,'HOURS&amp;CYCLES INPUT'!$D$2:$D$9999,'QUALIFIED EFH'!FU$4,'HOURS&amp;CYCLES INPUT'!$E$2:$E$9999,'QUALIFIED EFH'!FU$5))</f>
        <v>0</v>
      </c>
      <c r="FV24" s="476">
        <f>IF(FV$2&lt;&gt;"",IF($C24&lt;&gt;"TBA",FV$2/114,0),SUMIFS('HOURS&amp;CYCLES INPUT'!$F$2:$F$9999,'HOURS&amp;CYCLES INPUT'!$C$2:$C$9999,'QUALIFIED EFH'!$C24,'HOURS&amp;CYCLES INPUT'!$D$2:$D$9999,'QUALIFIED EFH'!FV$4,'HOURS&amp;CYCLES INPUT'!$E$2:$E$9999,'QUALIFIED EFH'!FV$5))</f>
        <v>0</v>
      </c>
      <c r="FW24" s="476">
        <f>IF(FW$2&lt;&gt;"",IF($C24&lt;&gt;"TBA",FW$2/114,0),SUMIFS('HOURS&amp;CYCLES INPUT'!$F$2:$F$9999,'HOURS&amp;CYCLES INPUT'!$C$2:$C$9999,'QUALIFIED EFH'!$C24,'HOURS&amp;CYCLES INPUT'!$D$2:$D$9999,'QUALIFIED EFH'!FW$4,'HOURS&amp;CYCLES INPUT'!$E$2:$E$9999,'QUALIFIED EFH'!FW$5))</f>
        <v>0</v>
      </c>
      <c r="FX24" s="476">
        <f>IF(FX$2&lt;&gt;"",IF($C24&lt;&gt;"TBA",FX$2/114,0),SUMIFS('HOURS&amp;CYCLES INPUT'!$F$2:$F$9999,'HOURS&amp;CYCLES INPUT'!$C$2:$C$9999,'QUALIFIED EFH'!$C24,'HOURS&amp;CYCLES INPUT'!$D$2:$D$9999,'QUALIFIED EFH'!FX$4,'HOURS&amp;CYCLES INPUT'!$E$2:$E$9999,'QUALIFIED EFH'!FX$5))</f>
        <v>0</v>
      </c>
      <c r="FY24" s="476">
        <f>IF(FY$2&lt;&gt;"",IF($C24&lt;&gt;"TBA",FY$2/114,0),SUMIFS('HOURS&amp;CYCLES INPUT'!$F$2:$F$9999,'HOURS&amp;CYCLES INPUT'!$C$2:$C$9999,'QUALIFIED EFH'!$C24,'HOURS&amp;CYCLES INPUT'!$D$2:$D$9999,'QUALIFIED EFH'!FY$4,'HOURS&amp;CYCLES INPUT'!$E$2:$E$9999,'QUALIFIED EFH'!FY$5))</f>
        <v>0</v>
      </c>
      <c r="FZ24" s="476">
        <f>IF(FZ$2&lt;&gt;"",IF($C24&lt;&gt;"TBA",FZ$2/114,0),SUMIFS('HOURS&amp;CYCLES INPUT'!$F$2:$F$9999,'HOURS&amp;CYCLES INPUT'!$C$2:$C$9999,'QUALIFIED EFH'!$C24,'HOURS&amp;CYCLES INPUT'!$D$2:$D$9999,'QUALIFIED EFH'!FZ$4,'HOURS&amp;CYCLES INPUT'!$E$2:$E$9999,'QUALIFIED EFH'!FZ$5))</f>
        <v>0</v>
      </c>
      <c r="GA24" s="476">
        <f>IF(GA$2&lt;&gt;"",IF($C24&lt;&gt;"TBA",GA$2/114,0),SUMIFS('HOURS&amp;CYCLES INPUT'!$F$2:$F$9999,'HOURS&amp;CYCLES INPUT'!$C$2:$C$9999,'QUALIFIED EFH'!$C24,'HOURS&amp;CYCLES INPUT'!$D$2:$D$9999,'QUALIFIED EFH'!GA$4,'HOURS&amp;CYCLES INPUT'!$E$2:$E$9999,'QUALIFIED EFH'!GA$5))</f>
        <v>0</v>
      </c>
      <c r="GB24" s="476">
        <f>IF(GB$2&lt;&gt;"",IF($C24&lt;&gt;"TBA",GB$2/114,0),SUMIFS('HOURS&amp;CYCLES INPUT'!$F$2:$F$9999,'HOURS&amp;CYCLES INPUT'!$C$2:$C$9999,'QUALIFIED EFH'!$C24,'HOURS&amp;CYCLES INPUT'!$D$2:$D$9999,'QUALIFIED EFH'!GB$4,'HOURS&amp;CYCLES INPUT'!$E$2:$E$9999,'QUALIFIED EFH'!GB$5))</f>
        <v>0</v>
      </c>
    </row>
    <row r="25" spans="3:184" x14ac:dyDescent="0.35">
      <c r="C25" s="472">
        <f>'QUALIFIED ENGINES'!D26</f>
        <v>91452</v>
      </c>
      <c r="D25" s="476">
        <f>IF(D$2&lt;&gt;"",IF($C25&lt;&gt;"TBA",D$2/114,0),SUMIFS('HOURS&amp;CYCLES INPUT'!$F$2:$F$9999,'HOURS&amp;CYCLES INPUT'!$C$2:$C$9999,'QUALIFIED EFH'!$C25,'HOURS&amp;CYCLES INPUT'!$D$2:$D$9999,'QUALIFIED EFH'!D$4,'HOURS&amp;CYCLES INPUT'!$E$2:$E$9999,'QUALIFIED EFH'!D$5))</f>
        <v>0</v>
      </c>
      <c r="E25" s="476">
        <f>IF(E$2&lt;&gt;"",IF($C25&lt;&gt;"TBA",E$2/114,0),SUMIFS('HOURS&amp;CYCLES INPUT'!$F$2:$F$9999,'HOURS&amp;CYCLES INPUT'!$C$2:$C$9999,'QUALIFIED EFH'!$C25,'HOURS&amp;CYCLES INPUT'!$D$2:$D$9999,'QUALIFIED EFH'!E$4,'HOURS&amp;CYCLES INPUT'!$E$2:$E$9999,'QUALIFIED EFH'!E$5))</f>
        <v>0</v>
      </c>
      <c r="F25" s="476">
        <f>IF(F$2&lt;&gt;"",IF($C25&lt;&gt;"TBA",F$2/114,0),SUMIFS('HOURS&amp;CYCLES INPUT'!$F$2:$F$9999,'HOURS&amp;CYCLES INPUT'!$C$2:$C$9999,'QUALIFIED EFH'!$C25,'HOURS&amp;CYCLES INPUT'!$D$2:$D$9999,'QUALIFIED EFH'!F$4,'HOURS&amp;CYCLES INPUT'!$E$2:$E$9999,'QUALIFIED EFH'!F$5))</f>
        <v>0</v>
      </c>
      <c r="G25" s="476">
        <f>IF(G$2&lt;&gt;"",IF($C25&lt;&gt;"TBA",G$2/114,0),SUMIFS('HOURS&amp;CYCLES INPUT'!$F$2:$F$9999,'HOURS&amp;CYCLES INPUT'!$C$2:$C$9999,'QUALIFIED EFH'!$C25,'HOURS&amp;CYCLES INPUT'!$D$2:$D$9999,'QUALIFIED EFH'!G$4,'HOURS&amp;CYCLES INPUT'!$E$2:$E$9999,'QUALIFIED EFH'!G$5))</f>
        <v>0</v>
      </c>
      <c r="H25" s="476">
        <f>IF(H$2&lt;&gt;"",IF($C25&lt;&gt;"TBA",H$2/114,0),SUMIFS('HOURS&amp;CYCLES INPUT'!$F$2:$F$9999,'HOURS&amp;CYCLES INPUT'!$C$2:$C$9999,'QUALIFIED EFH'!$C25,'HOURS&amp;CYCLES INPUT'!$D$2:$D$9999,'QUALIFIED EFH'!H$4,'HOURS&amp;CYCLES INPUT'!$E$2:$E$9999,'QUALIFIED EFH'!H$5))</f>
        <v>0</v>
      </c>
      <c r="I25" s="476">
        <f>IF(I$2&lt;&gt;"",IF($C25&lt;&gt;"TBA",I$2/114,0),SUMIFS('HOURS&amp;CYCLES INPUT'!$F$2:$F$9999,'HOURS&amp;CYCLES INPUT'!$C$2:$C$9999,'QUALIFIED EFH'!$C25,'HOURS&amp;CYCLES INPUT'!$D$2:$D$9999,'QUALIFIED EFH'!I$4,'HOURS&amp;CYCLES INPUT'!$E$2:$E$9999,'QUALIFIED EFH'!I$5))</f>
        <v>67.959999999999994</v>
      </c>
      <c r="J25" s="476">
        <f>IF(J$2&lt;&gt;"",IF($C25&lt;&gt;"TBA",J$2/114,0),SUMIFS('HOURS&amp;CYCLES INPUT'!$F$2:$F$9999,'HOURS&amp;CYCLES INPUT'!$C$2:$C$9999,'QUALIFIED EFH'!$C25,'HOURS&amp;CYCLES INPUT'!$D$2:$D$9999,'QUALIFIED EFH'!J$4,'HOURS&amp;CYCLES INPUT'!$E$2:$E$9999,'QUALIFIED EFH'!J$5))</f>
        <v>139.84</v>
      </c>
      <c r="K25" s="476">
        <f>IF(K$2&lt;&gt;"",IF($C25&lt;&gt;"TBA",K$2/114,0),SUMIFS('HOURS&amp;CYCLES INPUT'!$F$2:$F$9999,'HOURS&amp;CYCLES INPUT'!$C$2:$C$9999,'QUALIFIED EFH'!$C25,'HOURS&amp;CYCLES INPUT'!$D$2:$D$9999,'QUALIFIED EFH'!K$4,'HOURS&amp;CYCLES INPUT'!$E$2:$E$9999,'QUALIFIED EFH'!K$5))</f>
        <v>327.57</v>
      </c>
      <c r="L25" s="476">
        <f>IF(L$2&lt;&gt;"",IF($C25&lt;&gt;"TBA",L$2/114,0),SUMIFS('HOURS&amp;CYCLES INPUT'!$F$2:$F$9999,'HOURS&amp;CYCLES INPUT'!$C$2:$C$9999,'QUALIFIED EFH'!$C25,'HOURS&amp;CYCLES INPUT'!$D$2:$D$9999,'QUALIFIED EFH'!L$4,'HOURS&amp;CYCLES INPUT'!$E$2:$E$9999,'QUALIFIED EFH'!L$5))</f>
        <v>346.89</v>
      </c>
      <c r="M25" s="476">
        <f>IF(M$2&lt;&gt;"",IF($C25&lt;&gt;"TBA",M$2/114,0),SUMIFS('HOURS&amp;CYCLES INPUT'!$F$2:$F$9999,'HOURS&amp;CYCLES INPUT'!$C$2:$C$9999,'QUALIFIED EFH'!$C25,'HOURS&amp;CYCLES INPUT'!$D$2:$D$9999,'QUALIFIED EFH'!M$4,'HOURS&amp;CYCLES INPUT'!$E$2:$E$9999,'QUALIFIED EFH'!M$5))</f>
        <v>321.70999999999998</v>
      </c>
      <c r="N25" s="476">
        <f>IF(N$2&lt;&gt;"",IF($C25&lt;&gt;"TBA",N$2/114,0),SUMIFS('HOURS&amp;CYCLES INPUT'!$F$2:$F$9999,'HOURS&amp;CYCLES INPUT'!$C$2:$C$9999,'QUALIFIED EFH'!$C25,'HOURS&amp;CYCLES INPUT'!$D$2:$D$9999,'QUALIFIED EFH'!N$4,'HOURS&amp;CYCLES INPUT'!$E$2:$E$9999,'QUALIFIED EFH'!N$5))</f>
        <v>323.86</v>
      </c>
      <c r="O25" s="476">
        <f>IF(O$2&lt;&gt;"",IF($C25&lt;&gt;"TBA",O$2/114,0),SUMIFS('HOURS&amp;CYCLES INPUT'!$F$2:$F$9999,'HOURS&amp;CYCLES INPUT'!$C$2:$C$9999,'QUALIFIED EFH'!$C25,'HOURS&amp;CYCLES INPUT'!$D$2:$D$9999,'QUALIFIED EFH'!O$4,'HOURS&amp;CYCLES INPUT'!$E$2:$E$9999,'QUALIFIED EFH'!O$5))</f>
        <v>313.42</v>
      </c>
      <c r="P25" s="476">
        <f>IF(P$2&lt;&gt;"",IF($C25&lt;&gt;"TBA",P$2/114,0),SUMIFS('HOURS&amp;CYCLES INPUT'!$F$2:$F$9999,'HOURS&amp;CYCLES INPUT'!$C$2:$C$9999,'QUALIFIED EFH'!$C25,'HOURS&amp;CYCLES INPUT'!$D$2:$D$9999,'QUALIFIED EFH'!P$4,'HOURS&amp;CYCLES INPUT'!$E$2:$E$9999,'QUALIFIED EFH'!P$5))</f>
        <v>340.02</v>
      </c>
      <c r="Q25" s="476">
        <f>IF(Q$2&lt;&gt;"",IF($C25&lt;&gt;"TBA",Q$2/114,0),SUMIFS('HOURS&amp;CYCLES INPUT'!$F$2:$F$9999,'HOURS&amp;CYCLES INPUT'!$C$2:$C$9999,'QUALIFIED EFH'!$C25,'HOURS&amp;CYCLES INPUT'!$D$2:$D$9999,'QUALIFIED EFH'!Q$4,'HOURS&amp;CYCLES INPUT'!$E$2:$E$9999,'QUALIFIED EFH'!Q$5))</f>
        <v>356.38</v>
      </c>
      <c r="R25" s="476">
        <f>IF(R$1&lt;&gt;"",IF($C25&lt;&gt;"TBA",R$1/114,0),SUMIFS('HOURS&amp;CYCLES INPUT'!$F$2:$F$9999,'HOURS&amp;CYCLES INPUT'!$C$2:$C$9999,'QUALIFIED EFH'!$C25,'HOURS&amp;CYCLES INPUT'!$D$2:$D$9999,'QUALIFIED EFH'!R$4,'HOURS&amp;CYCLES INPUT'!$E$2:$E$9999,'QUALIFIED EFH'!R$5))</f>
        <v>0</v>
      </c>
      <c r="S25" s="476">
        <f>IF(S$2&lt;&gt;"",IF($C25&lt;&gt;"TBA",S$2/114,0),SUMIFS('HOURS&amp;CYCLES INPUT'!$F$2:$F$9999,'HOURS&amp;CYCLES INPUT'!$C$2:$C$9999,'QUALIFIED EFH'!$C25,'HOURS&amp;CYCLES INPUT'!$D$2:$D$9999,'QUALIFIED EFH'!S$4,'HOURS&amp;CYCLES INPUT'!$E$2:$E$9999,'QUALIFIED EFH'!S$5))</f>
        <v>384.45</v>
      </c>
      <c r="T25" s="476">
        <f>IF(T$2&lt;&gt;"",IF($C25&lt;&gt;"TBA",T$2/114,0),SUMIFS('HOURS&amp;CYCLES INPUT'!$F$2:$F$9999,'HOURS&amp;CYCLES INPUT'!$C$2:$C$9999,'QUALIFIED EFH'!$C25,'HOURS&amp;CYCLES INPUT'!$D$2:$D$9999,'QUALIFIED EFH'!T$4,'HOURS&amp;CYCLES INPUT'!$E$2:$E$9999,'QUALIFIED EFH'!T$5))</f>
        <v>377.97</v>
      </c>
      <c r="U25" s="476">
        <f>IF(U$2&lt;&gt;"",IF($C25&lt;&gt;"TBA",U$2/114,0),SUMIFS('HOURS&amp;CYCLES INPUT'!$F$2:$F$9999,'HOURS&amp;CYCLES INPUT'!$C$2:$C$9999,'QUALIFIED EFH'!$C25,'HOURS&amp;CYCLES INPUT'!$D$2:$D$9999,'QUALIFIED EFH'!U$4,'HOURS&amp;CYCLES INPUT'!$E$2:$E$9999,'QUALIFIED EFH'!U$5))</f>
        <v>379.38</v>
      </c>
      <c r="V25" s="476">
        <f>IF(V$2&lt;&gt;"",IF($C25&lt;&gt;"TBA",V$2/114,0),SUMIFS('HOURS&amp;CYCLES INPUT'!$F$2:$F$9999,'HOURS&amp;CYCLES INPUT'!$C$2:$C$9999,'QUALIFIED EFH'!$C25,'HOURS&amp;CYCLES INPUT'!$D$2:$D$9999,'QUALIFIED EFH'!V$4,'HOURS&amp;CYCLES INPUT'!$E$2:$E$9999,'QUALIFIED EFH'!V$5))</f>
        <v>382.8</v>
      </c>
      <c r="W25" s="476">
        <f>IF(W$2&lt;&gt;"",IF($C25&lt;&gt;"TBA",W$2/114,0),SUMIFS('HOURS&amp;CYCLES INPUT'!$F$2:$F$9999,'HOURS&amp;CYCLES INPUT'!$C$2:$C$9999,'QUALIFIED EFH'!$C25,'HOURS&amp;CYCLES INPUT'!$D$2:$D$9999,'QUALIFIED EFH'!W$4,'HOURS&amp;CYCLES INPUT'!$E$2:$E$9999,'QUALIFIED EFH'!W$5))</f>
        <v>376.64</v>
      </c>
      <c r="X25" s="476">
        <f>IF(X$2&lt;&gt;"",IF($C25&lt;&gt;"TBA",X$2/114,0),SUMIFS('HOURS&amp;CYCLES INPUT'!$F$2:$F$9999,'HOURS&amp;CYCLES INPUT'!$C$2:$C$9999,'QUALIFIED EFH'!$C25,'HOURS&amp;CYCLES INPUT'!$D$2:$D$9999,'QUALIFIED EFH'!X$4,'HOURS&amp;CYCLES INPUT'!$E$2:$E$9999,'QUALIFIED EFH'!X$5))</f>
        <v>409.78</v>
      </c>
      <c r="Y25" s="476">
        <f>IF(Y$2&lt;&gt;"",IF($C25&lt;&gt;"TBA",Y$2/114,0),SUMIFS('HOURS&amp;CYCLES INPUT'!$F$2:$F$9999,'HOURS&amp;CYCLES INPUT'!$C$2:$C$9999,'QUALIFIED EFH'!$C25,'HOURS&amp;CYCLES INPUT'!$D$2:$D$9999,'QUALIFIED EFH'!Y$4,'HOURS&amp;CYCLES INPUT'!$E$2:$E$9999,'QUALIFIED EFH'!Y$5))</f>
        <v>349.83</v>
      </c>
      <c r="Z25" s="476">
        <f>IF(Z$2&lt;&gt;"",IF($C25&lt;&gt;"TBA",Z$2/114,0),SUMIFS('HOURS&amp;CYCLES INPUT'!$F$2:$F$9999,'HOURS&amp;CYCLES INPUT'!$C$2:$C$9999,'QUALIFIED EFH'!$C25,'HOURS&amp;CYCLES INPUT'!$D$2:$D$9999,'QUALIFIED EFH'!Z$4,'HOURS&amp;CYCLES INPUT'!$E$2:$E$9999,'QUALIFIED EFH'!Z$5))</f>
        <v>388.47</v>
      </c>
      <c r="AA25" s="476">
        <f>IF(AA$2&lt;&gt;"",IF($C25&lt;&gt;"TBA",AA$2/114,0),SUMIFS('HOURS&amp;CYCLES INPUT'!$F$2:$F$9999,'HOURS&amp;CYCLES INPUT'!$C$2:$C$9999,'QUALIFIED EFH'!$C25,'HOURS&amp;CYCLES INPUT'!$D$2:$D$9999,'QUALIFIED EFH'!AA$4,'HOURS&amp;CYCLES INPUT'!$E$2:$E$9999,'QUALIFIED EFH'!AA$5))</f>
        <v>327.48</v>
      </c>
      <c r="AB25" s="476">
        <f>IF(AB$2&lt;&gt;"",IF($C25&lt;&gt;"TBA",AB$2/114,0),SUMIFS('HOURS&amp;CYCLES INPUT'!$F$2:$F$9999,'HOURS&amp;CYCLES INPUT'!$C$2:$C$9999,'QUALIFIED EFH'!$C25,'HOURS&amp;CYCLES INPUT'!$D$2:$D$9999,'QUALIFIED EFH'!AB$4,'HOURS&amp;CYCLES INPUT'!$E$2:$E$9999,'QUALIFIED EFH'!AB$5))</f>
        <v>371.77</v>
      </c>
      <c r="AC25" s="476">
        <f>IF(AC$2&lt;&gt;"",IF($C25&lt;&gt;"TBA",AC$2/114,0),SUMIFS('HOURS&amp;CYCLES INPUT'!$F$2:$F$9999,'HOURS&amp;CYCLES INPUT'!$C$2:$C$9999,'QUALIFIED EFH'!$C25,'HOURS&amp;CYCLES INPUT'!$D$2:$D$9999,'QUALIFIED EFH'!AC$4,'HOURS&amp;CYCLES INPUT'!$E$2:$E$9999,'QUALIFIED EFH'!AC$5))</f>
        <v>334.78</v>
      </c>
      <c r="AD25" s="476">
        <f>IF(AD$2&lt;&gt;"",IF($C25&lt;&gt;"TBA",AD$2/114,0),SUMIFS('HOURS&amp;CYCLES INPUT'!$F$2:$F$9999,'HOURS&amp;CYCLES INPUT'!$C$2:$C$9999,'QUALIFIED EFH'!$C25,'HOURS&amp;CYCLES INPUT'!$D$2:$D$9999,'QUALIFIED EFH'!AD$4,'HOURS&amp;CYCLES INPUT'!$E$2:$E$9999,'QUALIFIED EFH'!AD$5))</f>
        <v>333.45</v>
      </c>
      <c r="AE25" s="476">
        <f>IF(AE$2&lt;&gt;"",IF($C25&lt;&gt;"TBA",AE$2/114,0),SUMIFS('HOURS&amp;CYCLES INPUT'!$F$2:$F$9999,'HOURS&amp;CYCLES INPUT'!$C$2:$C$9999,'QUALIFIED EFH'!$C25,'HOURS&amp;CYCLES INPUT'!$D$2:$D$9999,'QUALIFIED EFH'!AE$4,'HOURS&amp;CYCLES INPUT'!$E$2:$E$9999,'QUALIFIED EFH'!AE$5))</f>
        <v>390.42</v>
      </c>
      <c r="AF25" s="476">
        <f>IF(AF$2&lt;&gt;"",IF($C25&lt;&gt;"TBA",AF$2/114,0),SUMIFS('HOURS&amp;CYCLES INPUT'!$F$2:$F$9999,'HOURS&amp;CYCLES INPUT'!$C$2:$C$9999,'QUALIFIED EFH'!$C25,'HOURS&amp;CYCLES INPUT'!$D$2:$D$9999,'QUALIFIED EFH'!AF$4,'HOURS&amp;CYCLES INPUT'!$E$2:$E$9999,'QUALIFIED EFH'!AF$5))</f>
        <v>308.72000000000003</v>
      </c>
      <c r="AG25" s="476">
        <f>IF(AG$2&lt;&gt;"",IF($C25&lt;&gt;"TBA",AG$2/114,0),SUMIFS('HOURS&amp;CYCLES INPUT'!$F$2:$F$9999,'HOURS&amp;CYCLES INPUT'!$C$2:$C$9999,'QUALIFIED EFH'!$C25,'HOURS&amp;CYCLES INPUT'!$D$2:$D$9999,'QUALIFIED EFH'!AG$4,'HOURS&amp;CYCLES INPUT'!$E$2:$E$9999,'QUALIFIED EFH'!AG$5))</f>
        <v>285.63</v>
      </c>
      <c r="AH25" s="476">
        <f>IF(AH$2&lt;&gt;"",IF($C25&lt;&gt;"TBA",AH$2/114,0),SUMIFS('HOURS&amp;CYCLES INPUT'!$F$2:$F$9999,'HOURS&amp;CYCLES INPUT'!$C$2:$C$9999,'QUALIFIED EFH'!$C25,'HOURS&amp;CYCLES INPUT'!$D$2:$D$9999,'QUALIFIED EFH'!AH$4,'HOURS&amp;CYCLES INPUT'!$E$2:$E$9999,'QUALIFIED EFH'!AH$5))</f>
        <v>356.53</v>
      </c>
      <c r="AI25" s="476">
        <f>IF(AI$2&lt;&gt;"",IF($C25&lt;&gt;"TBA",AI$2/114,0),SUMIFS('HOURS&amp;CYCLES INPUT'!$F$2:$F$9999,'HOURS&amp;CYCLES INPUT'!$C$2:$C$9999,'QUALIFIED EFH'!$C25,'HOURS&amp;CYCLES INPUT'!$D$2:$D$9999,'QUALIFIED EFH'!AI$4,'HOURS&amp;CYCLES INPUT'!$E$2:$E$9999,'QUALIFIED EFH'!AI$5))</f>
        <v>367.68</v>
      </c>
      <c r="AJ25" s="476">
        <f>IF(AJ$2&lt;&gt;"",IF($C25&lt;&gt;"TBA",AJ$2/114,0),SUMIFS('HOURS&amp;CYCLES INPUT'!$F$2:$F$9999,'HOURS&amp;CYCLES INPUT'!$C$2:$C$9999,'QUALIFIED EFH'!$C25,'HOURS&amp;CYCLES INPUT'!$D$2:$D$9999,'QUALIFIED EFH'!AJ$4,'HOURS&amp;CYCLES INPUT'!$E$2:$E$9999,'QUALIFIED EFH'!AJ$5))</f>
        <v>407.07</v>
      </c>
      <c r="AK25" s="476">
        <f>IF(AK$2&lt;&gt;"",IF($C25&lt;&gt;"TBA",AK$2/114,0),SUMIFS('HOURS&amp;CYCLES INPUT'!$F$2:$F$9999,'HOURS&amp;CYCLES INPUT'!$C$2:$C$9999,'QUALIFIED EFH'!$C25,'HOURS&amp;CYCLES INPUT'!$D$2:$D$9999,'QUALIFIED EFH'!AK$4,'HOURS&amp;CYCLES INPUT'!$E$2:$E$9999,'QUALIFIED EFH'!AK$5))</f>
        <v>315.07</v>
      </c>
      <c r="AL25" s="476">
        <f>IF(AL$2&lt;&gt;"",IF($C25&lt;&gt;"TBA",AL$2/114,0),SUMIFS('HOURS&amp;CYCLES INPUT'!$F$2:$F$9999,'HOURS&amp;CYCLES INPUT'!$C$2:$C$9999,'QUALIFIED EFH'!$C25,'HOURS&amp;CYCLES INPUT'!$D$2:$D$9999,'QUALIFIED EFH'!AL$4,'HOURS&amp;CYCLES INPUT'!$E$2:$E$9999,'QUALIFIED EFH'!AL$5))</f>
        <v>354.93</v>
      </c>
      <c r="AM25" s="476">
        <f>IF(AM$2&lt;&gt;"",IF($C25&lt;&gt;"TBA",AM$2/114,0),SUMIFS('HOURS&amp;CYCLES INPUT'!$F$2:$F$9999,'HOURS&amp;CYCLES INPUT'!$C$2:$C$9999,'QUALIFIED EFH'!$C25,'HOURS&amp;CYCLES INPUT'!$D$2:$D$9999,'QUALIFIED EFH'!AM$4,'HOURS&amp;CYCLES INPUT'!$E$2:$E$9999,'QUALIFIED EFH'!AM$5))</f>
        <v>335.27</v>
      </c>
      <c r="AN25" s="476">
        <f>IF(AN$2&lt;&gt;"",IF($C25&lt;&gt;"TBA",AN$2/114,0),SUMIFS('HOURS&amp;CYCLES INPUT'!$F$2:$F$9999,'HOURS&amp;CYCLES INPUT'!$C$2:$C$9999,'QUALIFIED EFH'!$C25,'HOURS&amp;CYCLES INPUT'!$D$2:$D$9999,'QUALIFIED EFH'!AN$4,'HOURS&amp;CYCLES INPUT'!$E$2:$E$9999,'QUALIFIED EFH'!AN$5))</f>
        <v>259.02999999999997</v>
      </c>
      <c r="AO25" s="476">
        <f>IF(AO$2&lt;&gt;"",IF($C25&lt;&gt;"TBA",AO$2/114,0),SUMIFS('HOURS&amp;CYCLES INPUT'!$F$2:$F$9999,'HOURS&amp;CYCLES INPUT'!$C$2:$C$9999,'QUALIFIED EFH'!$C25,'HOURS&amp;CYCLES INPUT'!$D$2:$D$9999,'QUALIFIED EFH'!AO$4,'HOURS&amp;CYCLES INPUT'!$E$2:$E$9999,'QUALIFIED EFH'!AO$5))</f>
        <v>0</v>
      </c>
      <c r="AP25" s="476">
        <f>IF(AP$2&lt;&gt;"",IF($C25&lt;&gt;"TBA",AP$2/114,0),SUMIFS('HOURS&amp;CYCLES INPUT'!$F$2:$F$9999,'HOURS&amp;CYCLES INPUT'!$C$2:$C$9999,'QUALIFIED EFH'!$C25,'HOURS&amp;CYCLES INPUT'!$D$2:$D$9999,'QUALIFIED EFH'!AP$4,'HOURS&amp;CYCLES INPUT'!$E$2:$E$9999,'QUALIFIED EFH'!AP$5))</f>
        <v>0</v>
      </c>
      <c r="AQ25" s="476">
        <f>IF(AQ$2&lt;&gt;"",IF($C25&lt;&gt;"TBA",AQ$2/114,0),SUMIFS('HOURS&amp;CYCLES INPUT'!$F$2:$F$9999,'HOURS&amp;CYCLES INPUT'!$C$2:$C$9999,'QUALIFIED EFH'!$C25,'HOURS&amp;CYCLES INPUT'!$D$2:$D$9999,'QUALIFIED EFH'!AQ$4,'HOURS&amp;CYCLES INPUT'!$E$2:$E$9999,'QUALIFIED EFH'!AQ$5))</f>
        <v>0</v>
      </c>
      <c r="AR25" s="476">
        <f>IF(AR$2&lt;&gt;"",IF($C25&lt;&gt;"TBA",AR$2/114,0),SUMIFS('HOURS&amp;CYCLES INPUT'!$F$2:$F$9999,'HOURS&amp;CYCLES INPUT'!$C$2:$C$9999,'QUALIFIED EFH'!$C25,'HOURS&amp;CYCLES INPUT'!$D$2:$D$9999,'QUALIFIED EFH'!AR$4,'HOURS&amp;CYCLES INPUT'!$E$2:$E$9999,'QUALIFIED EFH'!AR$5))</f>
        <v>0</v>
      </c>
      <c r="AS25" s="476">
        <f>IF(AS$2&lt;&gt;"",IF($C25&lt;&gt;"TBA",AS$2/114,0),SUMIFS('HOURS&amp;CYCLES INPUT'!$F$2:$F$9999,'HOURS&amp;CYCLES INPUT'!$C$2:$C$9999,'QUALIFIED EFH'!$C25,'HOURS&amp;CYCLES INPUT'!$D$2:$D$9999,'QUALIFIED EFH'!AS$4,'HOURS&amp;CYCLES INPUT'!$E$2:$E$9999,'QUALIFIED EFH'!AS$5))</f>
        <v>0</v>
      </c>
      <c r="AT25" s="476">
        <f>IF(AT$2&lt;&gt;"",IF($C25&lt;&gt;"TBA",AT$2/114,0),SUMIFS('HOURS&amp;CYCLES INPUT'!$F$2:$F$9999,'HOURS&amp;CYCLES INPUT'!$C$2:$C$9999,'QUALIFIED EFH'!$C25,'HOURS&amp;CYCLES INPUT'!$D$2:$D$9999,'QUALIFIED EFH'!AT$4,'HOURS&amp;CYCLES INPUT'!$E$2:$E$9999,'QUALIFIED EFH'!AT$5))</f>
        <v>0</v>
      </c>
      <c r="AU25" s="476">
        <f>IF(AU$2&lt;&gt;"",IF($C25&lt;&gt;"TBA",AU$2/114,0),SUMIFS('HOURS&amp;CYCLES INPUT'!$F$2:$F$9999,'HOURS&amp;CYCLES INPUT'!$C$2:$C$9999,'QUALIFIED EFH'!$C25,'HOURS&amp;CYCLES INPUT'!$D$2:$D$9999,'QUALIFIED EFH'!AU$4,'HOURS&amp;CYCLES INPUT'!$E$2:$E$9999,'QUALIFIED EFH'!AU$5))</f>
        <v>0</v>
      </c>
      <c r="AV25" s="476">
        <f>IF(AV$2&lt;&gt;"",IF($C25&lt;&gt;"TBA",AV$2/114,0),SUMIFS('HOURS&amp;CYCLES INPUT'!$F$2:$F$9999,'HOURS&amp;CYCLES INPUT'!$C$2:$C$9999,'QUALIFIED EFH'!$C25,'HOURS&amp;CYCLES INPUT'!$D$2:$D$9999,'QUALIFIED EFH'!AV$4,'HOURS&amp;CYCLES INPUT'!$E$2:$E$9999,'QUALIFIED EFH'!AV$5))</f>
        <v>0</v>
      </c>
      <c r="AW25" s="476">
        <f>IF(AW$2&lt;&gt;"",IF($C25&lt;&gt;"TBA",AW$2/114,0),SUMIFS('HOURS&amp;CYCLES INPUT'!$F$2:$F$9999,'HOURS&amp;CYCLES INPUT'!$C$2:$C$9999,'QUALIFIED EFH'!$C25,'HOURS&amp;CYCLES INPUT'!$D$2:$D$9999,'QUALIFIED EFH'!AW$4,'HOURS&amp;CYCLES INPUT'!$E$2:$E$9999,'QUALIFIED EFH'!AW$5))</f>
        <v>0</v>
      </c>
      <c r="AX25" s="476">
        <f>IF(AX$2&lt;&gt;"",IF($C25&lt;&gt;"TBA",AX$2/114,0),SUMIFS('HOURS&amp;CYCLES INPUT'!$F$2:$F$9999,'HOURS&amp;CYCLES INPUT'!$C$2:$C$9999,'QUALIFIED EFH'!$C25,'HOURS&amp;CYCLES INPUT'!$D$2:$D$9999,'QUALIFIED EFH'!AX$4,'HOURS&amp;CYCLES INPUT'!$E$2:$E$9999,'QUALIFIED EFH'!AX$5))</f>
        <v>0</v>
      </c>
      <c r="AY25" s="476">
        <f>IF(AY$2&lt;&gt;"",IF($C25&lt;&gt;"TBA",AY$2/114,0),SUMIFS('HOURS&amp;CYCLES INPUT'!$F$2:$F$9999,'HOURS&amp;CYCLES INPUT'!$C$2:$C$9999,'QUALIFIED EFH'!$C25,'HOURS&amp;CYCLES INPUT'!$D$2:$D$9999,'QUALIFIED EFH'!AY$4,'HOURS&amp;CYCLES INPUT'!$E$2:$E$9999,'QUALIFIED EFH'!AY$5))</f>
        <v>0</v>
      </c>
      <c r="AZ25" s="476">
        <f>IF(AZ$2&lt;&gt;"",IF($C25&lt;&gt;"TBA",AZ$2/114,0),SUMIFS('HOURS&amp;CYCLES INPUT'!$F$2:$F$9999,'HOURS&amp;CYCLES INPUT'!$C$2:$C$9999,'QUALIFIED EFH'!$C25,'HOURS&amp;CYCLES INPUT'!$D$2:$D$9999,'QUALIFIED EFH'!AZ$4,'HOURS&amp;CYCLES INPUT'!$E$2:$E$9999,'QUALIFIED EFH'!AZ$5))</f>
        <v>0</v>
      </c>
      <c r="BA25" s="476">
        <f>IF(BA$2&lt;&gt;"",IF($C25&lt;&gt;"TBA",BA$2/114,0),SUMIFS('HOURS&amp;CYCLES INPUT'!$F$2:$F$9999,'HOURS&amp;CYCLES INPUT'!$C$2:$C$9999,'QUALIFIED EFH'!$C25,'HOURS&amp;CYCLES INPUT'!$D$2:$D$9999,'QUALIFIED EFH'!BA$4,'HOURS&amp;CYCLES INPUT'!$E$2:$E$9999,'QUALIFIED EFH'!BA$5))</f>
        <v>0</v>
      </c>
      <c r="BB25" s="476">
        <f>IF(BB$2&lt;&gt;"",IF($C25&lt;&gt;"TBA",BB$2/114,0),SUMIFS('HOURS&amp;CYCLES INPUT'!$F$2:$F$9999,'HOURS&amp;CYCLES INPUT'!$C$2:$C$9999,'QUALIFIED EFH'!$C25,'HOURS&amp;CYCLES INPUT'!$D$2:$D$9999,'QUALIFIED EFH'!BB$4,'HOURS&amp;CYCLES INPUT'!$E$2:$E$9999,'QUALIFIED EFH'!BB$5))</f>
        <v>0</v>
      </c>
      <c r="BC25" s="476">
        <f>IF(BC$2&lt;&gt;"",IF($C25&lt;&gt;"TBA",BC$2/114,0),SUMIFS('HOURS&amp;CYCLES INPUT'!$F$2:$F$9999,'HOURS&amp;CYCLES INPUT'!$C$2:$C$9999,'QUALIFIED EFH'!$C25,'HOURS&amp;CYCLES INPUT'!$D$2:$D$9999,'QUALIFIED EFH'!BC$4,'HOURS&amp;CYCLES INPUT'!$E$2:$E$9999,'QUALIFIED EFH'!BC$5))</f>
        <v>0</v>
      </c>
      <c r="BD25" s="476">
        <f>IF(BD$2&lt;&gt;"",IF($C25&lt;&gt;"TBA",BD$2/114,0),SUMIFS('HOURS&amp;CYCLES INPUT'!$F$2:$F$9999,'HOURS&amp;CYCLES INPUT'!$C$2:$C$9999,'QUALIFIED EFH'!$C25,'HOURS&amp;CYCLES INPUT'!$D$2:$D$9999,'QUALIFIED EFH'!BD$4,'HOURS&amp;CYCLES INPUT'!$E$2:$E$9999,'QUALIFIED EFH'!BD$5))</f>
        <v>0</v>
      </c>
      <c r="BE25" s="476">
        <f>IF(BE$2&lt;&gt;"",IF($C25&lt;&gt;"TBA",BE$2/114,0),SUMIFS('HOURS&amp;CYCLES INPUT'!$F$2:$F$9999,'HOURS&amp;CYCLES INPUT'!$C$2:$C$9999,'QUALIFIED EFH'!$C25,'HOURS&amp;CYCLES INPUT'!$D$2:$D$9999,'QUALIFIED EFH'!BE$4,'HOURS&amp;CYCLES INPUT'!$E$2:$E$9999,'QUALIFIED EFH'!BE$5))</f>
        <v>0</v>
      </c>
      <c r="BF25" s="476">
        <f>IF(BF$2&lt;&gt;"",IF($C25&lt;&gt;"TBA",BF$2/114,0),SUMIFS('HOURS&amp;CYCLES INPUT'!$F$2:$F$9999,'HOURS&amp;CYCLES INPUT'!$C$2:$C$9999,'QUALIFIED EFH'!$C25,'HOURS&amp;CYCLES INPUT'!$D$2:$D$9999,'QUALIFIED EFH'!BF$4,'HOURS&amp;CYCLES INPUT'!$E$2:$E$9999,'QUALIFIED EFH'!BF$5))</f>
        <v>0</v>
      </c>
      <c r="BG25" s="476">
        <f>IF(BG$2&lt;&gt;"",IF($C25&lt;&gt;"TBA",BG$2/114,0),SUMIFS('HOURS&amp;CYCLES INPUT'!$F$2:$F$9999,'HOURS&amp;CYCLES INPUT'!$C$2:$C$9999,'QUALIFIED EFH'!$C25,'HOURS&amp;CYCLES INPUT'!$D$2:$D$9999,'QUALIFIED EFH'!BG$4,'HOURS&amp;CYCLES INPUT'!$E$2:$E$9999,'QUALIFIED EFH'!BG$5))</f>
        <v>0</v>
      </c>
      <c r="BH25" s="476">
        <f>IF(BH$2&lt;&gt;"",IF($C25&lt;&gt;"TBA",BH$2/114,0),SUMIFS('HOURS&amp;CYCLES INPUT'!$F$2:$F$9999,'HOURS&amp;CYCLES INPUT'!$C$2:$C$9999,'QUALIFIED EFH'!$C25,'HOURS&amp;CYCLES INPUT'!$D$2:$D$9999,'QUALIFIED EFH'!BH$4,'HOURS&amp;CYCLES INPUT'!$E$2:$E$9999,'QUALIFIED EFH'!BH$5))</f>
        <v>0</v>
      </c>
      <c r="BI25" s="476">
        <f>IF(BI$2&lt;&gt;"",IF($C25&lt;&gt;"TBA",BI$2/114,0),SUMIFS('HOURS&amp;CYCLES INPUT'!$F$2:$F$9999,'HOURS&amp;CYCLES INPUT'!$C$2:$C$9999,'QUALIFIED EFH'!$C25,'HOURS&amp;CYCLES INPUT'!$D$2:$D$9999,'QUALIFIED EFH'!BI$4,'HOURS&amp;CYCLES INPUT'!$E$2:$E$9999,'QUALIFIED EFH'!BI$5))</f>
        <v>95.37</v>
      </c>
      <c r="BJ25" s="476">
        <f>IF(BJ$2&lt;&gt;"",IF($C25&lt;&gt;"TBA",BJ$2/114,0),SUMIFS('HOURS&amp;CYCLES INPUT'!$F$2:$F$9999,'HOURS&amp;CYCLES INPUT'!$C$2:$C$9999,'QUALIFIED EFH'!$C25,'HOURS&amp;CYCLES INPUT'!$D$2:$D$9999,'QUALIFIED EFH'!BJ$4,'HOURS&amp;CYCLES INPUT'!$E$2:$E$9999,'QUALIFIED EFH'!BJ$5))</f>
        <v>242.27</v>
      </c>
      <c r="BK25" s="476">
        <f>IF(BK$2&lt;&gt;"",IF($C25&lt;&gt;"TBA",BK$2/114,0),SUMIFS('HOURS&amp;CYCLES INPUT'!$F$2:$F$9999,'HOURS&amp;CYCLES INPUT'!$C$2:$C$9999,'QUALIFIED EFH'!$C25,'HOURS&amp;CYCLES INPUT'!$D$2:$D$9999,'QUALIFIED EFH'!BK$4,'HOURS&amp;CYCLES INPUT'!$E$2:$E$9999,'QUALIFIED EFH'!BK$5))</f>
        <v>386</v>
      </c>
      <c r="BL25" s="476">
        <f>IF(BL$2&lt;&gt;"",IF($C25&lt;&gt;"TBA",BL$2/114,0),SUMIFS('HOURS&amp;CYCLES INPUT'!$F$2:$F$9999,'HOURS&amp;CYCLES INPUT'!$C$2:$C$9999,'QUALIFIED EFH'!$C25,'HOURS&amp;CYCLES INPUT'!$D$2:$D$9999,'QUALIFIED EFH'!BL$4,'HOURS&amp;CYCLES INPUT'!$E$2:$E$9999,'QUALIFIED EFH'!BL$5))</f>
        <v>259.95</v>
      </c>
      <c r="BM25" s="476">
        <f>IF(BM$2&lt;&gt;"",IF($C25&lt;&gt;"TBA",BM$2/114,0),SUMIFS('HOURS&amp;CYCLES INPUT'!$F$2:$F$9999,'HOURS&amp;CYCLES INPUT'!$C$2:$C$9999,'QUALIFIED EFH'!$C25,'HOURS&amp;CYCLES INPUT'!$D$2:$D$9999,'QUALIFIED EFH'!BM$4,'HOURS&amp;CYCLES INPUT'!$E$2:$E$9999,'QUALIFIED EFH'!BM$5))</f>
        <v>231.6</v>
      </c>
      <c r="BN25" s="476">
        <f>IF(BN$2&lt;&gt;"",IF($C25&lt;&gt;"TBA",BN$2/114,0),SUMIFS('HOURS&amp;CYCLES INPUT'!$F$2:$F$9999,'HOURS&amp;CYCLES INPUT'!$C$2:$C$9999,'QUALIFIED EFH'!$C25,'HOURS&amp;CYCLES INPUT'!$D$2:$D$9999,'QUALIFIED EFH'!BN$4,'HOURS&amp;CYCLES INPUT'!$E$2:$E$9999,'QUALIFIED EFH'!BN$5))</f>
        <v>314.5</v>
      </c>
      <c r="BO25" s="476">
        <f>IF(BO$2&lt;&gt;"",IF($C25&lt;&gt;"TBA",BO$2/114,0),SUMIFS('HOURS&amp;CYCLES INPUT'!$F$2:$F$9999,'HOURS&amp;CYCLES INPUT'!$C$2:$C$9999,'QUALIFIED EFH'!$C25,'HOURS&amp;CYCLES INPUT'!$D$2:$D$9999,'QUALIFIED EFH'!BO$4,'HOURS&amp;CYCLES INPUT'!$E$2:$E$9999,'QUALIFIED EFH'!BO$5))</f>
        <v>234.81</v>
      </c>
      <c r="BP25" s="476">
        <f>IF(BP$2&lt;&gt;"",IF($C25&lt;&gt;"TBA",BP$2/114,0),SUMIFS('HOURS&amp;CYCLES INPUT'!$F$2:$F$9999,'HOURS&amp;CYCLES INPUT'!$C$2:$C$9999,'QUALIFIED EFH'!$C25,'HOURS&amp;CYCLES INPUT'!$D$2:$D$9999,'QUALIFIED EFH'!BP$4,'HOURS&amp;CYCLES INPUT'!$E$2:$E$9999,'QUALIFIED EFH'!BP$5))</f>
        <v>386.56</v>
      </c>
      <c r="BQ25" s="476">
        <f>IF(BQ$2&lt;&gt;"",IF($C25&lt;&gt;"TBA",BQ$2/114,0),SUMIFS('HOURS&amp;CYCLES INPUT'!$F$2:$F$9999,'HOURS&amp;CYCLES INPUT'!$C$2:$C$9999,'QUALIFIED EFH'!$C25,'HOURS&amp;CYCLES INPUT'!$D$2:$D$9999,'QUALIFIED EFH'!BQ$4,'HOURS&amp;CYCLES INPUT'!$E$2:$E$9999,'QUALIFIED EFH'!BQ$5))</f>
        <v>368.49</v>
      </c>
      <c r="BR25" s="476">
        <f>IF(BR$2&lt;&gt;"",IF($C25&lt;&gt;"TBA",BR$2/114,0),SUMIFS('HOURS&amp;CYCLES INPUT'!$F$2:$F$9999,'HOURS&amp;CYCLES INPUT'!$C$2:$C$9999,'QUALIFIED EFH'!$C25,'HOURS&amp;CYCLES INPUT'!$D$2:$D$9999,'QUALIFIED EFH'!BR$4,'HOURS&amp;CYCLES INPUT'!$E$2:$E$9999,'QUALIFIED EFH'!BR$5))</f>
        <v>346.29</v>
      </c>
      <c r="BS25" s="476">
        <f>IF(BS$2&lt;&gt;"",IF($C25&lt;&gt;"TBA",BS$2/114,0),SUMIFS('HOURS&amp;CYCLES INPUT'!$F$2:$F$9999,'HOURS&amp;CYCLES INPUT'!$C$2:$C$9999,'QUALIFIED EFH'!$C25,'HOURS&amp;CYCLES INPUT'!$D$2:$D$9999,'QUALIFIED EFH'!BS$4,'HOURS&amp;CYCLES INPUT'!$E$2:$E$9999,'QUALIFIED EFH'!BS$5))</f>
        <v>366.42</v>
      </c>
      <c r="BT25" s="476">
        <f>IF(BT$2&lt;&gt;"",IF($C25&lt;&gt;"TBA",BT$2/114,0),SUMIFS('HOURS&amp;CYCLES INPUT'!$F$2:$F$9999,'HOURS&amp;CYCLES INPUT'!$C$2:$C$9999,'QUALIFIED EFH'!$C25,'HOURS&amp;CYCLES INPUT'!$D$2:$D$9999,'QUALIFIED EFH'!BT$4,'HOURS&amp;CYCLES INPUT'!$E$2:$E$9999,'QUALIFIED EFH'!BT$5))</f>
        <v>396.9</v>
      </c>
      <c r="BU25" s="476">
        <f>IF(BU$2&lt;&gt;"",IF($C25&lt;&gt;"TBA",BU$2/114,0),SUMIFS('HOURS&amp;CYCLES INPUT'!$F$2:$F$9999,'HOURS&amp;CYCLES INPUT'!$C$2:$C$9999,'QUALIFIED EFH'!$C25,'HOURS&amp;CYCLES INPUT'!$D$2:$D$9999,'QUALIFIED EFH'!BU$4,'HOURS&amp;CYCLES INPUT'!$E$2:$E$9999,'QUALIFIED EFH'!BU$5))</f>
        <v>343.25</v>
      </c>
      <c r="BV25" s="476">
        <f>IF(BV$2&lt;&gt;"",IF($C25&lt;&gt;"TBA",BV$2/114,0),SUMIFS('HOURS&amp;CYCLES INPUT'!$F$2:$F$9999,'HOURS&amp;CYCLES INPUT'!$C$2:$C$9999,'QUALIFIED EFH'!$C25,'HOURS&amp;CYCLES INPUT'!$D$2:$D$9999,'QUALIFIED EFH'!BV$4,'HOURS&amp;CYCLES INPUT'!$E$2:$E$9999,'QUALIFIED EFH'!BV$5))</f>
        <v>443.65</v>
      </c>
      <c r="BW25" s="476">
        <f>IF(BW$2&lt;&gt;"",IF($C25&lt;&gt;"TBA",BW$2/114,0),SUMIFS('HOURS&amp;CYCLES INPUT'!$F$2:$F$9999,'HOURS&amp;CYCLES INPUT'!$C$2:$C$9999,'QUALIFIED EFH'!$C25,'HOURS&amp;CYCLES INPUT'!$D$2:$D$9999,'QUALIFIED EFH'!BW$4,'HOURS&amp;CYCLES INPUT'!$E$2:$E$9999,'QUALIFIED EFH'!BW$5))</f>
        <v>377.15</v>
      </c>
      <c r="BX25" s="476">
        <f>IF(BX$2&lt;&gt;"",IF($C25&lt;&gt;"TBA",BX$2/114,0),SUMIFS('HOURS&amp;CYCLES INPUT'!$F$2:$F$9999,'HOURS&amp;CYCLES INPUT'!$C$2:$C$9999,'QUALIFIED EFH'!$C25,'HOURS&amp;CYCLES INPUT'!$D$2:$D$9999,'QUALIFIED EFH'!BX$4,'HOURS&amp;CYCLES INPUT'!$E$2:$E$9999,'QUALIFIED EFH'!BX$5))</f>
        <v>457.96</v>
      </c>
      <c r="BY25" s="476">
        <f>IF(BY$2&lt;&gt;"",IF($C25&lt;&gt;"TBA",BY$2/114,0),SUMIFS('HOURS&amp;CYCLES INPUT'!$F$2:$F$9999,'HOURS&amp;CYCLES INPUT'!$C$2:$C$9999,'QUALIFIED EFH'!$C25,'HOURS&amp;CYCLES INPUT'!$D$2:$D$9999,'QUALIFIED EFH'!BY$4,'HOURS&amp;CYCLES INPUT'!$E$2:$E$9999,'QUALIFIED EFH'!BY$5))</f>
        <v>391.05</v>
      </c>
      <c r="BZ25" s="476">
        <f>IF(BZ$2&lt;&gt;"",IF($C25&lt;&gt;"TBA",BZ$2/114,0),SUMIFS('HOURS&amp;CYCLES INPUT'!$F$2:$F$9999,'HOURS&amp;CYCLES INPUT'!$C$2:$C$9999,'QUALIFIED EFH'!$C25,'HOURS&amp;CYCLES INPUT'!$D$2:$D$9999,'QUALIFIED EFH'!BZ$4,'HOURS&amp;CYCLES INPUT'!$E$2:$E$9999,'QUALIFIED EFH'!BZ$5))</f>
        <v>429.25</v>
      </c>
      <c r="CA25" s="476">
        <f>IF(CA$2&lt;&gt;"",IF($C25&lt;&gt;"TBA",CA$2/114,0),SUMIFS('HOURS&amp;CYCLES INPUT'!$F$2:$F$9999,'HOURS&amp;CYCLES INPUT'!$C$2:$C$9999,'QUALIFIED EFH'!$C25,'HOURS&amp;CYCLES INPUT'!$D$2:$D$9999,'QUALIFIED EFH'!CA$4,'HOURS&amp;CYCLES INPUT'!$E$2:$E$9999,'QUALIFIED EFH'!CA$5))</f>
        <v>482.3</v>
      </c>
      <c r="CB25" s="476">
        <f>IF(CB$2&lt;&gt;"",IF($C25&lt;&gt;"TBA",CB$2/114,0),SUMIFS('HOURS&amp;CYCLES INPUT'!$F$2:$F$9999,'HOURS&amp;CYCLES INPUT'!$C$2:$C$9999,'QUALIFIED EFH'!$C25,'HOURS&amp;CYCLES INPUT'!$D$2:$D$9999,'QUALIFIED EFH'!CB$4,'HOURS&amp;CYCLES INPUT'!$E$2:$E$9999,'QUALIFIED EFH'!CB$5))</f>
        <v>422.2</v>
      </c>
      <c r="CC25" s="476">
        <f>IF(CC$2&lt;&gt;"",IF($C25&lt;&gt;"TBA",CC$2/114,0),SUMIFS('HOURS&amp;CYCLES INPUT'!$F$2:$F$9999,'HOURS&amp;CYCLES INPUT'!$C$2:$C$9999,'QUALIFIED EFH'!$C25,'HOURS&amp;CYCLES INPUT'!$D$2:$D$9999,'QUALIFIED EFH'!CC$4,'HOURS&amp;CYCLES INPUT'!$E$2:$E$9999,'QUALIFIED EFH'!CC$5))</f>
        <v>266.17</v>
      </c>
      <c r="CD25" s="476">
        <f>IF(CD$2&lt;&gt;"",IF($C25&lt;&gt;"TBA",CD$2/114,0),SUMIFS('HOURS&amp;CYCLES INPUT'!$F$2:$F$9999,'HOURS&amp;CYCLES INPUT'!$C$2:$C$9999,'QUALIFIED EFH'!$C25,'HOURS&amp;CYCLES INPUT'!$D$2:$D$9999,'QUALIFIED EFH'!CD$4,'HOURS&amp;CYCLES INPUT'!$E$2:$E$9999,'QUALIFIED EFH'!CD$5))</f>
        <v>231.29</v>
      </c>
      <c r="CE25" s="476">
        <f>IF(CE$2&lt;&gt;"",IF($C25&lt;&gt;"TBA",CE$2/114,0),SUMIFS('HOURS&amp;CYCLES INPUT'!$F$2:$F$9999,'HOURS&amp;CYCLES INPUT'!$C$2:$C$9999,'QUALIFIED EFH'!$C25,'HOURS&amp;CYCLES INPUT'!$D$2:$D$9999,'QUALIFIED EFH'!CE$4,'HOURS&amp;CYCLES INPUT'!$E$2:$E$9999,'QUALIFIED EFH'!CE$5))</f>
        <v>455.08</v>
      </c>
      <c r="CF25" s="476">
        <f>IF(CF$2&lt;&gt;"",IF($C25&lt;&gt;"TBA",CF$2/114,0),SUMIFS('HOURS&amp;CYCLES INPUT'!$F$2:$F$9999,'HOURS&amp;CYCLES INPUT'!$C$2:$C$9999,'QUALIFIED EFH'!$C25,'HOURS&amp;CYCLES INPUT'!$D$2:$D$9999,'QUALIFIED EFH'!CF$4,'HOURS&amp;CYCLES INPUT'!$E$2:$E$9999,'QUALIFIED EFH'!CF$5))</f>
        <v>437.81</v>
      </c>
      <c r="CG25" s="476">
        <f>IF(CG$2&lt;&gt;"",IF($C25&lt;&gt;"TBA",CG$2/114,0),SUMIFS('HOURS&amp;CYCLES INPUT'!$F$2:$F$9999,'HOURS&amp;CYCLES INPUT'!$C$2:$C$9999,'QUALIFIED EFH'!$C25,'HOURS&amp;CYCLES INPUT'!$D$2:$D$9999,'QUALIFIED EFH'!CG$4,'HOURS&amp;CYCLES INPUT'!$E$2:$E$9999,'QUALIFIED EFH'!CG$5))</f>
        <v>418.95</v>
      </c>
      <c r="CH25" s="476">
        <f>IF(CH$2&lt;&gt;"",IF($C25&lt;&gt;"TBA",CH$2/114,0),SUMIFS('HOURS&amp;CYCLES INPUT'!$F$2:$F$9999,'HOURS&amp;CYCLES INPUT'!$C$2:$C$9999,'QUALIFIED EFH'!$C25,'HOURS&amp;CYCLES INPUT'!$D$2:$D$9999,'QUALIFIED EFH'!CH$4,'HOURS&amp;CYCLES INPUT'!$E$2:$E$9999,'QUALIFIED EFH'!CH$5))</f>
        <v>398.05</v>
      </c>
      <c r="CI25" s="476">
        <f>IF(CI$2&lt;&gt;"",IF($C25&lt;&gt;"TBA",CI$2/114,0),SUMIFS('HOURS&amp;CYCLES INPUT'!$F$2:$F$9999,'HOURS&amp;CYCLES INPUT'!$C$2:$C$9999,'QUALIFIED EFH'!$C25,'HOURS&amp;CYCLES INPUT'!$D$2:$D$9999,'QUALIFIED EFH'!CI$4,'HOURS&amp;CYCLES INPUT'!$E$2:$E$9999,'QUALIFIED EFH'!CI$5))</f>
        <v>412.83</v>
      </c>
      <c r="CJ25" s="476">
        <f>IF(CJ$2&lt;&gt;"",IF($C25&lt;&gt;"TBA",CJ$2/114,0),SUMIFS('HOURS&amp;CYCLES INPUT'!$F$2:$F$9999,'HOURS&amp;CYCLES INPUT'!$C$2:$C$9999,'QUALIFIED EFH'!$C25,'HOURS&amp;CYCLES INPUT'!$D$2:$D$9999,'QUALIFIED EFH'!CJ$4,'HOURS&amp;CYCLES INPUT'!$E$2:$E$9999,'QUALIFIED EFH'!CJ$5))</f>
        <v>465.53</v>
      </c>
      <c r="CK25" s="476">
        <f>IF(CK$2&lt;&gt;"",IF($C25&lt;&gt;"TBA",CK$2/114,0),SUMIFS('HOURS&amp;CYCLES INPUT'!$F$2:$F$9999,'HOURS&amp;CYCLES INPUT'!$C$2:$C$9999,'QUALIFIED EFH'!$C25,'HOURS&amp;CYCLES INPUT'!$D$2:$D$9999,'QUALIFIED EFH'!CK$4,'HOURS&amp;CYCLES INPUT'!$E$2:$E$9999,'QUALIFIED EFH'!CK$5))</f>
        <v>454.04</v>
      </c>
      <c r="CL25" s="476">
        <f>IF(CL$2&lt;&gt;"",IF($C25&lt;&gt;"TBA",CL$2/114,0),SUMIFS('HOURS&amp;CYCLES INPUT'!$F$2:$F$9999,'HOURS&amp;CYCLES INPUT'!$C$2:$C$9999,'QUALIFIED EFH'!$C25,'HOURS&amp;CYCLES INPUT'!$D$2:$D$9999,'QUALIFIED EFH'!CL$4,'HOURS&amp;CYCLES INPUT'!$E$2:$E$9999,'QUALIFIED EFH'!CL$5))</f>
        <v>441</v>
      </c>
      <c r="CM25" s="476">
        <f>IF(CM$2&lt;&gt;"",IF($C25&lt;&gt;"TBA",CM$2/114,0),SUMIFS('HOURS&amp;CYCLES INPUT'!$F$2:$F$9999,'HOURS&amp;CYCLES INPUT'!$C$2:$C$9999,'QUALIFIED EFH'!$C25,'HOURS&amp;CYCLES INPUT'!$D$2:$D$9999,'QUALIFIED EFH'!CM$4,'HOURS&amp;CYCLES INPUT'!$E$2:$E$9999,'QUALIFIED EFH'!CM$5))</f>
        <v>438.75</v>
      </c>
      <c r="CN25" s="476">
        <f>IF(CN$2&lt;&gt;"",IF($C25&lt;&gt;"TBA",CN$2/114,0),SUMIFS('HOURS&amp;CYCLES INPUT'!$F$2:$F$9999,'HOURS&amp;CYCLES INPUT'!$C$2:$C$9999,'QUALIFIED EFH'!$C25,'HOURS&amp;CYCLES INPUT'!$D$2:$D$9999,'QUALIFIED EFH'!CN$4,'HOURS&amp;CYCLES INPUT'!$E$2:$E$9999,'QUALIFIED EFH'!CN$5))</f>
        <v>440.91</v>
      </c>
      <c r="CO25" s="476">
        <f>IF(CO$2&lt;&gt;"",IF($C25&lt;&gt;"TBA",CO$2/114,0),SUMIFS('HOURS&amp;CYCLES INPUT'!$F$2:$F$9999,'HOURS&amp;CYCLES INPUT'!$C$2:$C$9999,'QUALIFIED EFH'!$C25,'HOURS&amp;CYCLES INPUT'!$D$2:$D$9999,'QUALIFIED EFH'!CO$4,'HOURS&amp;CYCLES INPUT'!$E$2:$E$9999,'QUALIFIED EFH'!CO$5))</f>
        <v>448.24</v>
      </c>
      <c r="CP25" s="476">
        <f>IF(CP$2&lt;&gt;"",IF($C25&lt;&gt;"TBA",CP$2/114,0),SUMIFS('HOURS&amp;CYCLES INPUT'!$F$2:$F$9999,'HOURS&amp;CYCLES INPUT'!$C$2:$C$9999,'QUALIFIED EFH'!$C25,'HOURS&amp;CYCLES INPUT'!$D$2:$D$9999,'QUALIFIED EFH'!CP$4,'HOURS&amp;CYCLES INPUT'!$E$2:$E$9999,'QUALIFIED EFH'!CP$5))</f>
        <v>405.49</v>
      </c>
      <c r="CQ25" s="476">
        <f>IF(CQ$2&lt;&gt;"",IF($C25&lt;&gt;"TBA",CQ$2/114,0),SUMIFS('HOURS&amp;CYCLES INPUT'!$F$2:$F$9999,'HOURS&amp;CYCLES INPUT'!$C$2:$C$9999,'QUALIFIED EFH'!$C25,'HOURS&amp;CYCLES INPUT'!$D$2:$D$9999,'QUALIFIED EFH'!CQ$4,'HOURS&amp;CYCLES INPUT'!$E$2:$E$9999,'QUALIFIED EFH'!CQ$5))</f>
        <v>496.6</v>
      </c>
      <c r="CR25" s="476">
        <f>IF(CR$2&lt;&gt;"",IF($C25&lt;&gt;"TBA",CR$2/114,0),SUMIFS('HOURS&amp;CYCLES INPUT'!$F$2:$F$9999,'HOURS&amp;CYCLES INPUT'!$C$2:$C$9999,'QUALIFIED EFH'!$C25,'HOURS&amp;CYCLES INPUT'!$D$2:$D$9999,'QUALIFIED EFH'!CR$4,'HOURS&amp;CYCLES INPUT'!$E$2:$E$9999,'QUALIFIED EFH'!CR$5))</f>
        <v>452.58</v>
      </c>
      <c r="CS25" s="476">
        <f>IF(CS$2&lt;&gt;"",IF($C25&lt;&gt;"TBA",CS$2/114,0),SUMIFS('HOURS&amp;CYCLES INPUT'!$F$2:$F$9999,'HOURS&amp;CYCLES INPUT'!$C$2:$C$9999,'QUALIFIED EFH'!$C25,'HOURS&amp;CYCLES INPUT'!$D$2:$D$9999,'QUALIFIED EFH'!CS$4,'HOURS&amp;CYCLES INPUT'!$E$2:$E$9999,'QUALIFIED EFH'!CS$5))</f>
        <v>444.46</v>
      </c>
      <c r="CT25" s="476">
        <f>IF(CT$2&lt;&gt;"",IF($C25&lt;&gt;"TBA",CT$2/114,0),SUMIFS('HOURS&amp;CYCLES INPUT'!$F$2:$F$9999,'HOURS&amp;CYCLES INPUT'!$C$2:$C$9999,'QUALIFIED EFH'!$C25,'HOURS&amp;CYCLES INPUT'!$D$2:$D$9999,'QUALIFIED EFH'!CT$4,'HOURS&amp;CYCLES INPUT'!$E$2:$E$9999,'QUALIFIED EFH'!CT$5))</f>
        <v>263.83</v>
      </c>
      <c r="CU25" s="476">
        <f>IF(CU$2&lt;&gt;"",IF($C25&lt;&gt;"TBA",CU$2/114,0),SUMIFS('HOURS&amp;CYCLES INPUT'!$F$2:$F$9999,'HOURS&amp;CYCLES INPUT'!$C$2:$C$9999,'QUALIFIED EFH'!$C25,'HOURS&amp;CYCLES INPUT'!$D$2:$D$9999,'QUALIFIED EFH'!CU$4,'HOURS&amp;CYCLES INPUT'!$E$2:$E$9999,'QUALIFIED EFH'!CU$5))</f>
        <v>0</v>
      </c>
      <c r="CV25" s="476">
        <f>IF(CV$2&lt;&gt;"",IF($C25&lt;&gt;"TBA",CV$2/114,0),SUMIFS('HOURS&amp;CYCLES INPUT'!$F$2:$F$9999,'HOURS&amp;CYCLES INPUT'!$C$2:$C$9999,'QUALIFIED EFH'!$C25,'HOURS&amp;CYCLES INPUT'!$D$2:$D$9999,'QUALIFIED EFH'!CV$4,'HOURS&amp;CYCLES INPUT'!$E$2:$E$9999,'QUALIFIED EFH'!CV$5))</f>
        <v>0</v>
      </c>
      <c r="CW25" s="476">
        <f>IF(CW$2&lt;&gt;"",IF($C25&lt;&gt;"TBA",CW$2/114,0),SUMIFS('HOURS&amp;CYCLES INPUT'!$F$2:$F$9999,'HOURS&amp;CYCLES INPUT'!$C$2:$C$9999,'QUALIFIED EFH'!$C25,'HOURS&amp;CYCLES INPUT'!$D$2:$D$9999,'QUALIFIED EFH'!CW$4,'HOURS&amp;CYCLES INPUT'!$E$2:$E$9999,'QUALIFIED EFH'!CW$5))</f>
        <v>0</v>
      </c>
      <c r="CX25" s="476">
        <f>IF(CX$2&lt;&gt;"",IF($C25&lt;&gt;"TBA",CX$2/114,0),SUMIFS('HOURS&amp;CYCLES INPUT'!$F$2:$F$9999,'HOURS&amp;CYCLES INPUT'!$C$2:$C$9999,'QUALIFIED EFH'!$C25,'HOURS&amp;CYCLES INPUT'!$D$2:$D$9999,'QUALIFIED EFH'!CX$4,'HOURS&amp;CYCLES INPUT'!$E$2:$E$9999,'QUALIFIED EFH'!CX$5))</f>
        <v>0</v>
      </c>
      <c r="CY25" s="476">
        <f>IF(CY$2&lt;&gt;"",IF($C25&lt;&gt;"TBA",CY$2/114,0),SUMIFS('HOURS&amp;CYCLES INPUT'!$F$2:$F$9999,'HOURS&amp;CYCLES INPUT'!$C$2:$C$9999,'QUALIFIED EFH'!$C25,'HOURS&amp;CYCLES INPUT'!$D$2:$D$9999,'QUALIFIED EFH'!CY$4,'HOURS&amp;CYCLES INPUT'!$E$2:$E$9999,'QUALIFIED EFH'!CY$5))</f>
        <v>0</v>
      </c>
      <c r="CZ25" s="476">
        <f>IF(CZ$2&lt;&gt;"",IF($C25&lt;&gt;"TBA",CZ$2/114,0),SUMIFS('HOURS&amp;CYCLES INPUT'!$F$2:$F$9999,'HOURS&amp;CYCLES INPUT'!$C$2:$C$9999,'QUALIFIED EFH'!$C25,'HOURS&amp;CYCLES INPUT'!$D$2:$D$9999,'QUALIFIED EFH'!CZ$4,'HOURS&amp;CYCLES INPUT'!$E$2:$E$9999,'QUALIFIED EFH'!CZ$5))</f>
        <v>0</v>
      </c>
      <c r="DA25" s="476">
        <f>IF(DA$2&lt;&gt;"",IF($C25&lt;&gt;"TBA",DA$2/114,0),SUMIFS('HOURS&amp;CYCLES INPUT'!$F$2:$F$9999,'HOURS&amp;CYCLES INPUT'!$C$2:$C$9999,'QUALIFIED EFH'!$C25,'HOURS&amp;CYCLES INPUT'!$D$2:$D$9999,'QUALIFIED EFH'!DA$4,'HOURS&amp;CYCLES INPUT'!$E$2:$E$9999,'QUALIFIED EFH'!DA$5))</f>
        <v>0</v>
      </c>
      <c r="DB25" s="476">
        <f>IF(DB$2&lt;&gt;"",IF($C25&lt;&gt;"TBA",DB$2/114,0),SUMIFS('HOURS&amp;CYCLES INPUT'!$F$2:$F$9999,'HOURS&amp;CYCLES INPUT'!$C$2:$C$9999,'QUALIFIED EFH'!$C25,'HOURS&amp;CYCLES INPUT'!$D$2:$D$9999,'QUALIFIED EFH'!DB$4,'HOURS&amp;CYCLES INPUT'!$E$2:$E$9999,'QUALIFIED EFH'!DB$5))</f>
        <v>0</v>
      </c>
      <c r="DC25" s="476">
        <f>IF(DC$2&lt;&gt;"",IF($C25&lt;&gt;"TBA",DC$2/114,0),SUMIFS('HOURS&amp;CYCLES INPUT'!$F$2:$F$9999,'HOURS&amp;CYCLES INPUT'!$C$2:$C$9999,'QUALIFIED EFH'!$C25,'HOURS&amp;CYCLES INPUT'!$D$2:$D$9999,'QUALIFIED EFH'!DC$4,'HOURS&amp;CYCLES INPUT'!$E$2:$E$9999,'QUALIFIED EFH'!DC$5))</f>
        <v>0</v>
      </c>
      <c r="DD25" s="476">
        <f>IF(DD$2&lt;&gt;"",IF($C25&lt;&gt;"TBA",DD$2/114,0),SUMIFS('HOURS&amp;CYCLES INPUT'!$F$2:$F$9999,'HOURS&amp;CYCLES INPUT'!$C$2:$C$9999,'QUALIFIED EFH'!$C25,'HOURS&amp;CYCLES INPUT'!$D$2:$D$9999,'QUALIFIED EFH'!DD$4,'HOURS&amp;CYCLES INPUT'!$E$2:$E$9999,'QUALIFIED EFH'!DD$5))</f>
        <v>248.16</v>
      </c>
      <c r="DE25" s="476">
        <f>IF(DE$2&lt;&gt;"",IF($C25&lt;&gt;"TBA",DE$2/114,0),SUMIFS('HOURS&amp;CYCLES INPUT'!$F$2:$F$9999,'HOURS&amp;CYCLES INPUT'!$C$2:$C$9999,'QUALIFIED EFH'!$C25,'HOURS&amp;CYCLES INPUT'!$D$2:$D$9999,'QUALIFIED EFH'!DE$4,'HOURS&amp;CYCLES INPUT'!$E$2:$E$9999,'QUALIFIED EFH'!DE$5))</f>
        <v>418.37</v>
      </c>
      <c r="DF25" s="476">
        <f>IF(DF$2&lt;&gt;"",IF($C25&lt;&gt;"TBA",DF$2/114,0),SUMIFS('HOURS&amp;CYCLES INPUT'!$F$2:$F$9999,'HOURS&amp;CYCLES INPUT'!$C$2:$C$9999,'QUALIFIED EFH'!$C25,'HOURS&amp;CYCLES INPUT'!$D$2:$D$9999,'QUALIFIED EFH'!DF$4,'HOURS&amp;CYCLES INPUT'!$E$2:$E$9999,'QUALIFIED EFH'!DF$5))</f>
        <v>453.88</v>
      </c>
      <c r="DG25" s="476">
        <f>IF(DG$2&lt;&gt;"",IF($C25&lt;&gt;"TBA",DG$2/114,0),SUMIFS('HOURS&amp;CYCLES INPUT'!$F$2:$F$9999,'HOURS&amp;CYCLES INPUT'!$C$2:$C$9999,'QUALIFIED EFH'!$C25,'HOURS&amp;CYCLES INPUT'!$D$2:$D$9999,'QUALIFIED EFH'!DG$4,'HOURS&amp;CYCLES INPUT'!$E$2:$E$9999,'QUALIFIED EFH'!DG$5))</f>
        <v>445.25</v>
      </c>
      <c r="DH25" s="476">
        <f>IF(DH$2&lt;&gt;"",IF($C25&lt;&gt;"TBA",DH$2/114,0),SUMIFS('HOURS&amp;CYCLES INPUT'!$F$2:$F$9999,'HOURS&amp;CYCLES INPUT'!$C$2:$C$9999,'QUALIFIED EFH'!$C25,'HOURS&amp;CYCLES INPUT'!$D$2:$D$9999,'QUALIFIED EFH'!DH$4,'HOURS&amp;CYCLES INPUT'!$E$2:$E$9999,'QUALIFIED EFH'!DH$5))</f>
        <v>0</v>
      </c>
      <c r="DI25" s="476">
        <f>IF(DI$2&lt;&gt;"",IF($C25&lt;&gt;"TBA",DI$2/114,0),SUMIFS('HOURS&amp;CYCLES INPUT'!$F$2:$F$9999,'HOURS&amp;CYCLES INPUT'!$C$2:$C$9999,'QUALIFIED EFH'!$C25,'HOURS&amp;CYCLES INPUT'!$D$2:$D$9999,'QUALIFIED EFH'!DI$4,'HOURS&amp;CYCLES INPUT'!$E$2:$E$9999,'QUALIFIED EFH'!DI$5))</f>
        <v>0</v>
      </c>
      <c r="DJ25" s="476">
        <f>IF(DJ$2&lt;&gt;"",IF($C25&lt;&gt;"TBA",DJ$2/114,0),SUMIFS('HOURS&amp;CYCLES INPUT'!$F$2:$F$9999,'HOURS&amp;CYCLES INPUT'!$C$2:$C$9999,'QUALIFIED EFH'!$C25,'HOURS&amp;CYCLES INPUT'!$D$2:$D$9999,'QUALIFIED EFH'!DJ$4,'HOURS&amp;CYCLES INPUT'!$E$2:$E$9999,'QUALIFIED EFH'!DJ$5))</f>
        <v>0</v>
      </c>
      <c r="DK25" s="476">
        <f>IF(DK$2&lt;&gt;"",IF($C25&lt;&gt;"TBA",DK$2/114,0),SUMIFS('HOURS&amp;CYCLES INPUT'!$F$2:$F$9999,'HOURS&amp;CYCLES INPUT'!$C$2:$C$9999,'QUALIFIED EFH'!$C25,'HOURS&amp;CYCLES INPUT'!$D$2:$D$9999,'QUALIFIED EFH'!DK$4,'HOURS&amp;CYCLES INPUT'!$E$2:$E$9999,'QUALIFIED EFH'!DK$5))</f>
        <v>0</v>
      </c>
      <c r="DL25" s="476">
        <f>IF(DL$2&lt;&gt;"",IF($C25&lt;&gt;"TBA",DL$2/114,0),SUMIFS('HOURS&amp;CYCLES INPUT'!$F$2:$F$9999,'HOURS&amp;CYCLES INPUT'!$C$2:$C$9999,'QUALIFIED EFH'!$C25,'HOURS&amp;CYCLES INPUT'!$D$2:$D$9999,'QUALIFIED EFH'!DL$4,'HOURS&amp;CYCLES INPUT'!$E$2:$E$9999,'QUALIFIED EFH'!DL$5))</f>
        <v>0</v>
      </c>
      <c r="DM25" s="476">
        <f>IF(DM$2&lt;&gt;"",IF($C25&lt;&gt;"TBA",DM$2/114,0),SUMIFS('HOURS&amp;CYCLES INPUT'!$F$2:$F$9999,'HOURS&amp;CYCLES INPUT'!$C$2:$C$9999,'QUALIFIED EFH'!$C25,'HOURS&amp;CYCLES INPUT'!$D$2:$D$9999,'QUALIFIED EFH'!DM$4,'HOURS&amp;CYCLES INPUT'!$E$2:$E$9999,'QUALIFIED EFH'!DM$5))</f>
        <v>0</v>
      </c>
      <c r="DN25" s="476">
        <f>IF(DN$2&lt;&gt;"",IF($C25&lt;&gt;"TBA",DN$2/114,0),SUMIFS('HOURS&amp;CYCLES INPUT'!$F$2:$F$9999,'HOURS&amp;CYCLES INPUT'!$C$2:$C$9999,'QUALIFIED EFH'!$C25,'HOURS&amp;CYCLES INPUT'!$D$2:$D$9999,'QUALIFIED EFH'!DN$4,'HOURS&amp;CYCLES INPUT'!$E$2:$E$9999,'QUALIFIED EFH'!DN$5))</f>
        <v>0</v>
      </c>
      <c r="DO25" s="476">
        <f>IF(DO$2&lt;&gt;"",IF($C25&lt;&gt;"TBA",DO$2/114,0),SUMIFS('HOURS&amp;CYCLES INPUT'!$F$2:$F$9999,'HOURS&amp;CYCLES INPUT'!$C$2:$C$9999,'QUALIFIED EFH'!$C25,'HOURS&amp;CYCLES INPUT'!$D$2:$D$9999,'QUALIFIED EFH'!DO$4,'HOURS&amp;CYCLES INPUT'!$E$2:$E$9999,'QUALIFIED EFH'!DO$5))</f>
        <v>0</v>
      </c>
      <c r="DP25" s="476">
        <f>IF(DP$2&lt;&gt;"",IF($C25&lt;&gt;"TBA",DP$2/114,0),SUMIFS('HOURS&amp;CYCLES INPUT'!$F$2:$F$9999,'HOURS&amp;CYCLES INPUT'!$C$2:$C$9999,'QUALIFIED EFH'!$C25,'HOURS&amp;CYCLES INPUT'!$D$2:$D$9999,'QUALIFIED EFH'!DP$4,'HOURS&amp;CYCLES INPUT'!$E$2:$E$9999,'QUALIFIED EFH'!DP$5))</f>
        <v>0</v>
      </c>
      <c r="DQ25" s="476">
        <f>IF(DQ$2&lt;&gt;"",IF($C25&lt;&gt;"TBA",DQ$2/114,0),SUMIFS('HOURS&amp;CYCLES INPUT'!$F$2:$F$9999,'HOURS&amp;CYCLES INPUT'!$C$2:$C$9999,'QUALIFIED EFH'!$C25,'HOURS&amp;CYCLES INPUT'!$D$2:$D$9999,'QUALIFIED EFH'!DQ$4,'HOURS&amp;CYCLES INPUT'!$E$2:$E$9999,'QUALIFIED EFH'!DQ$5))</f>
        <v>0</v>
      </c>
      <c r="DR25" s="476">
        <f>IF(DR$2&lt;&gt;"",IF($C25&lt;&gt;"TBA",DR$2/114,0),SUMIFS('HOURS&amp;CYCLES INPUT'!$F$2:$F$9999,'HOURS&amp;CYCLES INPUT'!$C$2:$C$9999,'QUALIFIED EFH'!$C25,'HOURS&amp;CYCLES INPUT'!$D$2:$D$9999,'QUALIFIED EFH'!DR$4,'HOURS&amp;CYCLES INPUT'!$E$2:$E$9999,'QUALIFIED EFH'!DR$5))</f>
        <v>0</v>
      </c>
      <c r="DS25" s="476">
        <f>IF(DS$2&lt;&gt;"",IF($C25&lt;&gt;"TBA",DS$2/114,0),SUMIFS('HOURS&amp;CYCLES INPUT'!$F$2:$F$9999,'HOURS&amp;CYCLES INPUT'!$C$2:$C$9999,'QUALIFIED EFH'!$C25,'HOURS&amp;CYCLES INPUT'!$D$2:$D$9999,'QUALIFIED EFH'!DS$4,'HOURS&amp;CYCLES INPUT'!$E$2:$E$9999,'QUALIFIED EFH'!DS$5))</f>
        <v>0</v>
      </c>
      <c r="DT25" s="476">
        <f>IF(DT$2&lt;&gt;"",IF($C25&lt;&gt;"TBA",DT$2/114,0),SUMIFS('HOURS&amp;CYCLES INPUT'!$F$2:$F$9999,'HOURS&amp;CYCLES INPUT'!$C$2:$C$9999,'QUALIFIED EFH'!$C25,'HOURS&amp;CYCLES INPUT'!$D$2:$D$9999,'QUALIFIED EFH'!DT$4,'HOURS&amp;CYCLES INPUT'!$E$2:$E$9999,'QUALIFIED EFH'!DT$5))</f>
        <v>0</v>
      </c>
      <c r="DU25" s="476">
        <f>IF(DU$2&lt;&gt;"",IF($C25&lt;&gt;"TBA",DU$2/114,0),SUMIFS('HOURS&amp;CYCLES INPUT'!$F$2:$F$9999,'HOURS&amp;CYCLES INPUT'!$C$2:$C$9999,'QUALIFIED EFH'!$C25,'HOURS&amp;CYCLES INPUT'!$D$2:$D$9999,'QUALIFIED EFH'!DU$4,'HOURS&amp;CYCLES INPUT'!$E$2:$E$9999,'QUALIFIED EFH'!DU$5))</f>
        <v>0</v>
      </c>
      <c r="DV25" s="476">
        <f>IF(DV$2&lt;&gt;"",IF($C25&lt;&gt;"TBA",DV$2/114,0),SUMIFS('HOURS&amp;CYCLES INPUT'!$F$2:$F$9999,'HOURS&amp;CYCLES INPUT'!$C$2:$C$9999,'QUALIFIED EFH'!$C25,'HOURS&amp;CYCLES INPUT'!$D$2:$D$9999,'QUALIFIED EFH'!DV$4,'HOURS&amp;CYCLES INPUT'!$E$2:$E$9999,'QUALIFIED EFH'!DV$5))</f>
        <v>0</v>
      </c>
      <c r="DW25" s="476">
        <f>IF(DW$2&lt;&gt;"",IF($C25&lt;&gt;"TBA",DW$2/114,0),SUMIFS('HOURS&amp;CYCLES INPUT'!$F$2:$F$9999,'HOURS&amp;CYCLES INPUT'!$C$2:$C$9999,'QUALIFIED EFH'!$C25,'HOURS&amp;CYCLES INPUT'!$D$2:$D$9999,'QUALIFIED EFH'!DW$4,'HOURS&amp;CYCLES INPUT'!$E$2:$E$9999,'QUALIFIED EFH'!DW$5))</f>
        <v>0</v>
      </c>
      <c r="DX25" s="476">
        <f>IF(DX$2&lt;&gt;"",IF($C25&lt;&gt;"TBA",DX$2/114,0),SUMIFS('HOURS&amp;CYCLES INPUT'!$F$2:$F$9999,'HOURS&amp;CYCLES INPUT'!$C$2:$C$9999,'QUALIFIED EFH'!$C25,'HOURS&amp;CYCLES INPUT'!$D$2:$D$9999,'QUALIFIED EFH'!DX$4,'HOURS&amp;CYCLES INPUT'!$E$2:$E$9999,'QUALIFIED EFH'!DX$5))</f>
        <v>0</v>
      </c>
      <c r="DY25" s="476">
        <f>IF(DY$2&lt;&gt;"",IF($C25&lt;&gt;"TBA",DY$2/114,0),SUMIFS('HOURS&amp;CYCLES INPUT'!$F$2:$F$9999,'HOURS&amp;CYCLES INPUT'!$C$2:$C$9999,'QUALIFIED EFH'!$C25,'HOURS&amp;CYCLES INPUT'!$D$2:$D$9999,'QUALIFIED EFH'!DY$4,'HOURS&amp;CYCLES INPUT'!$E$2:$E$9999,'QUALIFIED EFH'!DY$5))</f>
        <v>0</v>
      </c>
      <c r="DZ25" s="476">
        <f>IF(DZ$2&lt;&gt;"",IF($C25&lt;&gt;"TBA",DZ$2/114,0),SUMIFS('HOURS&amp;CYCLES INPUT'!$F$2:$F$9999,'HOURS&amp;CYCLES INPUT'!$C$2:$C$9999,'QUALIFIED EFH'!$C25,'HOURS&amp;CYCLES INPUT'!$D$2:$D$9999,'QUALIFIED EFH'!DZ$4,'HOURS&amp;CYCLES INPUT'!$E$2:$E$9999,'QUALIFIED EFH'!DZ$5))</f>
        <v>0</v>
      </c>
      <c r="EA25" s="476">
        <f>IF(EA$2&lt;&gt;"",IF($C25&lt;&gt;"TBA",EA$2/114,0),SUMIFS('HOURS&amp;CYCLES INPUT'!$F$2:$F$9999,'HOURS&amp;CYCLES INPUT'!$C$2:$C$9999,'QUALIFIED EFH'!$C25,'HOURS&amp;CYCLES INPUT'!$D$2:$D$9999,'QUALIFIED EFH'!EA$4,'HOURS&amp;CYCLES INPUT'!$E$2:$E$9999,'QUALIFIED EFH'!EA$5))</f>
        <v>0</v>
      </c>
      <c r="EB25" s="476">
        <f>IF(EB$2&lt;&gt;"",IF($C25&lt;&gt;"TBA",EB$2/114,0),SUMIFS('HOURS&amp;CYCLES INPUT'!$F$2:$F$9999,'HOURS&amp;CYCLES INPUT'!$C$2:$C$9999,'QUALIFIED EFH'!$C25,'HOURS&amp;CYCLES INPUT'!$D$2:$D$9999,'QUALIFIED EFH'!EB$4,'HOURS&amp;CYCLES INPUT'!$E$2:$E$9999,'QUALIFIED EFH'!EB$5))</f>
        <v>0</v>
      </c>
      <c r="EC25" s="476">
        <f>IF(EC$2&lt;&gt;"",IF($C25&lt;&gt;"TBA",EC$2/114,0),SUMIFS('HOURS&amp;CYCLES INPUT'!$F$2:$F$9999,'HOURS&amp;CYCLES INPUT'!$C$2:$C$9999,'QUALIFIED EFH'!$C25,'HOURS&amp;CYCLES INPUT'!$D$2:$D$9999,'QUALIFIED EFH'!EC$4,'HOURS&amp;CYCLES INPUT'!$E$2:$E$9999,'QUALIFIED EFH'!EC$5))</f>
        <v>0</v>
      </c>
      <c r="ED25" s="476">
        <f>IF(ED$2&lt;&gt;"",IF($C25&lt;&gt;"TBA",ED$2/114,0),SUMIFS('HOURS&amp;CYCLES INPUT'!$F$2:$F$9999,'HOURS&amp;CYCLES INPUT'!$C$2:$C$9999,'QUALIFIED EFH'!$C25,'HOURS&amp;CYCLES INPUT'!$D$2:$D$9999,'QUALIFIED EFH'!ED$4,'HOURS&amp;CYCLES INPUT'!$E$2:$E$9999,'QUALIFIED EFH'!ED$5))</f>
        <v>0</v>
      </c>
      <c r="EE25" s="476">
        <f>IF(EE$2&lt;&gt;"",IF($C25&lt;&gt;"TBA",EE$2/114,0),SUMIFS('HOURS&amp;CYCLES INPUT'!$F$2:$F$9999,'HOURS&amp;CYCLES INPUT'!$C$2:$C$9999,'QUALIFIED EFH'!$C25,'HOURS&amp;CYCLES INPUT'!$D$2:$D$9999,'QUALIFIED EFH'!EE$4,'HOURS&amp;CYCLES INPUT'!$E$2:$E$9999,'QUALIFIED EFH'!EE$5))</f>
        <v>0</v>
      </c>
      <c r="EF25" s="476">
        <f>IF(EF$2&lt;&gt;"",IF($C25&lt;&gt;"TBA",EF$2/114,0),SUMIFS('HOURS&amp;CYCLES INPUT'!$F$2:$F$9999,'HOURS&amp;CYCLES INPUT'!$C$2:$C$9999,'QUALIFIED EFH'!$C25,'HOURS&amp;CYCLES INPUT'!$D$2:$D$9999,'QUALIFIED EFH'!EF$4,'HOURS&amp;CYCLES INPUT'!$E$2:$E$9999,'QUALIFIED EFH'!EF$5))</f>
        <v>0</v>
      </c>
      <c r="EG25" s="476">
        <f>IF(EG$2&lt;&gt;"",IF($C25&lt;&gt;"TBA",EG$2/114,0),SUMIFS('HOURS&amp;CYCLES INPUT'!$F$2:$F$9999,'HOURS&amp;CYCLES INPUT'!$C$2:$C$9999,'QUALIFIED EFH'!$C25,'HOURS&amp;CYCLES INPUT'!$D$2:$D$9999,'QUALIFIED EFH'!EG$4,'HOURS&amp;CYCLES INPUT'!$E$2:$E$9999,'QUALIFIED EFH'!EG$5))</f>
        <v>0</v>
      </c>
      <c r="EH25" s="476">
        <f>IF(EH$2&lt;&gt;"",IF($C25&lt;&gt;"TBA",EH$2/114,0),SUMIFS('HOURS&amp;CYCLES INPUT'!$F$2:$F$9999,'HOURS&amp;CYCLES INPUT'!$C$2:$C$9999,'QUALIFIED EFH'!$C25,'HOURS&amp;CYCLES INPUT'!$D$2:$D$9999,'QUALIFIED EFH'!EH$4,'HOURS&amp;CYCLES INPUT'!$E$2:$E$9999,'QUALIFIED EFH'!EH$5))</f>
        <v>0</v>
      </c>
      <c r="EI25" s="476">
        <f>IF(EI$2&lt;&gt;"",IF($C25&lt;&gt;"TBA",EI$2/114,0),SUMIFS('HOURS&amp;CYCLES INPUT'!$F$2:$F$9999,'HOURS&amp;CYCLES INPUT'!$C$2:$C$9999,'QUALIFIED EFH'!$C25,'HOURS&amp;CYCLES INPUT'!$D$2:$D$9999,'QUALIFIED EFH'!EI$4,'HOURS&amp;CYCLES INPUT'!$E$2:$E$9999,'QUALIFIED EFH'!EI$5))</f>
        <v>0</v>
      </c>
      <c r="EJ25" s="476">
        <f>IF(EJ$2&lt;&gt;"",IF($C25&lt;&gt;"TBA",EJ$2/114,0),SUMIFS('HOURS&amp;CYCLES INPUT'!$F$2:$F$9999,'HOURS&amp;CYCLES INPUT'!$C$2:$C$9999,'QUALIFIED EFH'!$C25,'HOURS&amp;CYCLES INPUT'!$D$2:$D$9999,'QUALIFIED EFH'!EJ$4,'HOURS&amp;CYCLES INPUT'!$E$2:$E$9999,'QUALIFIED EFH'!EJ$5))</f>
        <v>0</v>
      </c>
      <c r="EK25" s="476">
        <f>IF(EK$2&lt;&gt;"",IF($C25&lt;&gt;"TBA",EK$2/114,0),SUMIFS('HOURS&amp;CYCLES INPUT'!$F$2:$F$9999,'HOURS&amp;CYCLES INPUT'!$C$2:$C$9999,'QUALIFIED EFH'!$C25,'HOURS&amp;CYCLES INPUT'!$D$2:$D$9999,'QUALIFIED EFH'!EK$4,'HOURS&amp;CYCLES INPUT'!$E$2:$E$9999,'QUALIFIED EFH'!EK$5))</f>
        <v>0</v>
      </c>
      <c r="EL25" s="476">
        <f>IF(EL$2&lt;&gt;"",IF($C25&lt;&gt;"TBA",EL$2/114,0),SUMIFS('HOURS&amp;CYCLES INPUT'!$F$2:$F$9999,'HOURS&amp;CYCLES INPUT'!$C$2:$C$9999,'QUALIFIED EFH'!$C25,'HOURS&amp;CYCLES INPUT'!$D$2:$D$9999,'QUALIFIED EFH'!EL$4,'HOURS&amp;CYCLES INPUT'!$E$2:$E$9999,'QUALIFIED EFH'!EL$5))</f>
        <v>0</v>
      </c>
      <c r="EM25" s="476">
        <f>IF(EM$2&lt;&gt;"",IF($C25&lt;&gt;"TBA",EM$2/114,0),SUMIFS('HOURS&amp;CYCLES INPUT'!$F$2:$F$9999,'HOURS&amp;CYCLES INPUT'!$C$2:$C$9999,'QUALIFIED EFH'!$C25,'HOURS&amp;CYCLES INPUT'!$D$2:$D$9999,'QUALIFIED EFH'!EM$4,'HOURS&amp;CYCLES INPUT'!$E$2:$E$9999,'QUALIFIED EFH'!EM$5))</f>
        <v>0</v>
      </c>
      <c r="EN25" s="476">
        <f>IF(EN$2&lt;&gt;"",IF($C25&lt;&gt;"TBA",EN$2/114,0),SUMIFS('HOURS&amp;CYCLES INPUT'!$F$2:$F$9999,'HOURS&amp;CYCLES INPUT'!$C$2:$C$9999,'QUALIFIED EFH'!$C25,'HOURS&amp;CYCLES INPUT'!$D$2:$D$9999,'QUALIFIED EFH'!EN$4,'HOURS&amp;CYCLES INPUT'!$E$2:$E$9999,'QUALIFIED EFH'!EN$5))</f>
        <v>0</v>
      </c>
      <c r="EO25" s="476">
        <f>IF(EO$2&lt;&gt;"",IF($C25&lt;&gt;"TBA",EO$2/114,0),SUMIFS('HOURS&amp;CYCLES INPUT'!$F$2:$F$9999,'HOURS&amp;CYCLES INPUT'!$C$2:$C$9999,'QUALIFIED EFH'!$C25,'HOURS&amp;CYCLES INPUT'!$D$2:$D$9999,'QUALIFIED EFH'!EO$4,'HOURS&amp;CYCLES INPUT'!$E$2:$E$9999,'QUALIFIED EFH'!EO$5))</f>
        <v>0</v>
      </c>
      <c r="EP25" s="476">
        <f>IF(EP$2&lt;&gt;"",IF($C25&lt;&gt;"TBA",EP$2/114,0),SUMIFS('HOURS&amp;CYCLES INPUT'!$F$2:$F$9999,'HOURS&amp;CYCLES INPUT'!$C$2:$C$9999,'QUALIFIED EFH'!$C25,'HOURS&amp;CYCLES INPUT'!$D$2:$D$9999,'QUALIFIED EFH'!EP$4,'HOURS&amp;CYCLES INPUT'!$E$2:$E$9999,'QUALIFIED EFH'!EP$5))</f>
        <v>0</v>
      </c>
      <c r="EQ25" s="476">
        <f>IF(EQ$2&lt;&gt;"",IF($C25&lt;&gt;"TBA",EQ$2/114,0),SUMIFS('HOURS&amp;CYCLES INPUT'!$F$2:$F$9999,'HOURS&amp;CYCLES INPUT'!$C$2:$C$9999,'QUALIFIED EFH'!$C25,'HOURS&amp;CYCLES INPUT'!$D$2:$D$9999,'QUALIFIED EFH'!EQ$4,'HOURS&amp;CYCLES INPUT'!$E$2:$E$9999,'QUALIFIED EFH'!EQ$5))</f>
        <v>0</v>
      </c>
      <c r="ER25" s="476">
        <f>IF(ER$2&lt;&gt;"",IF($C25&lt;&gt;"TBA",ER$2/114,0),SUMIFS('HOURS&amp;CYCLES INPUT'!$F$2:$F$9999,'HOURS&amp;CYCLES INPUT'!$C$2:$C$9999,'QUALIFIED EFH'!$C25,'HOURS&amp;CYCLES INPUT'!$D$2:$D$9999,'QUALIFIED EFH'!ER$4,'HOURS&amp;CYCLES INPUT'!$E$2:$E$9999,'QUALIFIED EFH'!ER$5))</f>
        <v>0</v>
      </c>
      <c r="ES25" s="476">
        <f>IF(ES$2&lt;&gt;"",IF($C25&lt;&gt;"TBA",ES$2/114,0),SUMIFS('HOURS&amp;CYCLES INPUT'!$F$2:$F$9999,'HOURS&amp;CYCLES INPUT'!$C$2:$C$9999,'QUALIFIED EFH'!$C25,'HOURS&amp;CYCLES INPUT'!$D$2:$D$9999,'QUALIFIED EFH'!ES$4,'HOURS&amp;CYCLES INPUT'!$E$2:$E$9999,'QUALIFIED EFH'!ES$5))</f>
        <v>0</v>
      </c>
      <c r="ET25" s="476">
        <f>IF(ET$2&lt;&gt;"",IF($C25&lt;&gt;"TBA",ET$2/114,0),SUMIFS('HOURS&amp;CYCLES INPUT'!$F$2:$F$9999,'HOURS&amp;CYCLES INPUT'!$C$2:$C$9999,'QUALIFIED EFH'!$C25,'HOURS&amp;CYCLES INPUT'!$D$2:$D$9999,'QUALIFIED EFH'!ET$4,'HOURS&amp;CYCLES INPUT'!$E$2:$E$9999,'QUALIFIED EFH'!ET$5))</f>
        <v>0</v>
      </c>
      <c r="EU25" s="476">
        <f>IF(EU$2&lt;&gt;"",IF($C25&lt;&gt;"TBA",EU$2/114,0),SUMIFS('HOURS&amp;CYCLES INPUT'!$F$2:$F$9999,'HOURS&amp;CYCLES INPUT'!$C$2:$C$9999,'QUALIFIED EFH'!$C25,'HOURS&amp;CYCLES INPUT'!$D$2:$D$9999,'QUALIFIED EFH'!EU$4,'HOURS&amp;CYCLES INPUT'!$E$2:$E$9999,'QUALIFIED EFH'!EU$5))</f>
        <v>0</v>
      </c>
      <c r="EV25" s="476">
        <f>IF(EV$2&lt;&gt;"",IF($C25&lt;&gt;"TBA",EV$2/114,0),SUMIFS('HOURS&amp;CYCLES INPUT'!$F$2:$F$9999,'HOURS&amp;CYCLES INPUT'!$C$2:$C$9999,'QUALIFIED EFH'!$C25,'HOURS&amp;CYCLES INPUT'!$D$2:$D$9999,'QUALIFIED EFH'!EV$4,'HOURS&amp;CYCLES INPUT'!$E$2:$E$9999,'QUALIFIED EFH'!EV$5))</f>
        <v>0</v>
      </c>
      <c r="EW25" s="476">
        <f>IF(EW$2&lt;&gt;"",IF($C25&lt;&gt;"TBA",EW$2/114,0),SUMIFS('HOURS&amp;CYCLES INPUT'!$F$2:$F$9999,'HOURS&amp;CYCLES INPUT'!$C$2:$C$9999,'QUALIFIED EFH'!$C25,'HOURS&amp;CYCLES INPUT'!$D$2:$D$9999,'QUALIFIED EFH'!EW$4,'HOURS&amp;CYCLES INPUT'!$E$2:$E$9999,'QUALIFIED EFH'!EW$5))</f>
        <v>0</v>
      </c>
      <c r="EX25" s="476">
        <f>IF(EX$2&lt;&gt;"",IF($C25&lt;&gt;"TBA",EX$2/114,0),SUMIFS('HOURS&amp;CYCLES INPUT'!$F$2:$F$9999,'HOURS&amp;CYCLES INPUT'!$C$2:$C$9999,'QUALIFIED EFH'!$C25,'HOURS&amp;CYCLES INPUT'!$D$2:$D$9999,'QUALIFIED EFH'!EX$4,'HOURS&amp;CYCLES INPUT'!$E$2:$E$9999,'QUALIFIED EFH'!EX$5))</f>
        <v>0</v>
      </c>
      <c r="EY25" s="476">
        <f>IF(EY$2&lt;&gt;"",IF($C25&lt;&gt;"TBA",EY$2/114,0),SUMIFS('HOURS&amp;CYCLES INPUT'!$F$2:$F$9999,'HOURS&amp;CYCLES INPUT'!$C$2:$C$9999,'QUALIFIED EFH'!$C25,'HOURS&amp;CYCLES INPUT'!$D$2:$D$9999,'QUALIFIED EFH'!EY$4,'HOURS&amp;CYCLES INPUT'!$E$2:$E$9999,'QUALIFIED EFH'!EY$5))</f>
        <v>0</v>
      </c>
      <c r="EZ25" s="476">
        <f>IF(EZ$2&lt;&gt;"",IF($C25&lt;&gt;"TBA",EZ$2/114,0),SUMIFS('HOURS&amp;CYCLES INPUT'!$F$2:$F$9999,'HOURS&amp;CYCLES INPUT'!$C$2:$C$9999,'QUALIFIED EFH'!$C25,'HOURS&amp;CYCLES INPUT'!$D$2:$D$9999,'QUALIFIED EFH'!EZ$4,'HOURS&amp;CYCLES INPUT'!$E$2:$E$9999,'QUALIFIED EFH'!EZ$5))</f>
        <v>0</v>
      </c>
      <c r="FA25" s="476">
        <f>IF(FA$2&lt;&gt;"",IF($C25&lt;&gt;"TBA",FA$2/114,0),SUMIFS('HOURS&amp;CYCLES INPUT'!$F$2:$F$9999,'HOURS&amp;CYCLES INPUT'!$C$2:$C$9999,'QUALIFIED EFH'!$C25,'HOURS&amp;CYCLES INPUT'!$D$2:$D$9999,'QUALIFIED EFH'!FA$4,'HOURS&amp;CYCLES INPUT'!$E$2:$E$9999,'QUALIFIED EFH'!FA$5))</f>
        <v>0</v>
      </c>
      <c r="FB25" s="476">
        <f>IF(FB$2&lt;&gt;"",IF($C25&lt;&gt;"TBA",FB$2/114,0),SUMIFS('HOURS&amp;CYCLES INPUT'!$F$2:$F$9999,'HOURS&amp;CYCLES INPUT'!$C$2:$C$9999,'QUALIFIED EFH'!$C25,'HOURS&amp;CYCLES INPUT'!$D$2:$D$9999,'QUALIFIED EFH'!FB$4,'HOURS&amp;CYCLES INPUT'!$E$2:$E$9999,'QUALIFIED EFH'!FB$5))</f>
        <v>0</v>
      </c>
      <c r="FC25" s="476">
        <f>IF(FC$2&lt;&gt;"",IF($C25&lt;&gt;"TBA",FC$2/114,0),SUMIFS('HOURS&amp;CYCLES INPUT'!$F$2:$F$9999,'HOURS&amp;CYCLES INPUT'!$C$2:$C$9999,'QUALIFIED EFH'!$C25,'HOURS&amp;CYCLES INPUT'!$D$2:$D$9999,'QUALIFIED EFH'!FC$4,'HOURS&amp;CYCLES INPUT'!$E$2:$E$9999,'QUALIFIED EFH'!FC$5))</f>
        <v>0</v>
      </c>
      <c r="FD25" s="476">
        <f>IF(FD$2&lt;&gt;"",IF($C25&lt;&gt;"TBA",FD$2/114,0),SUMIFS('HOURS&amp;CYCLES INPUT'!$F$2:$F$9999,'HOURS&amp;CYCLES INPUT'!$C$2:$C$9999,'QUALIFIED EFH'!$C25,'HOURS&amp;CYCLES INPUT'!$D$2:$D$9999,'QUALIFIED EFH'!FD$4,'HOURS&amp;CYCLES INPUT'!$E$2:$E$9999,'QUALIFIED EFH'!FD$5))</f>
        <v>0</v>
      </c>
      <c r="FE25" s="476">
        <f>IF(FE$2&lt;&gt;"",IF($C25&lt;&gt;"TBA",FE$2/114,0),SUMIFS('HOURS&amp;CYCLES INPUT'!$F$2:$F$9999,'HOURS&amp;CYCLES INPUT'!$C$2:$C$9999,'QUALIFIED EFH'!$C25,'HOURS&amp;CYCLES INPUT'!$D$2:$D$9999,'QUALIFIED EFH'!FE$4,'HOURS&amp;CYCLES INPUT'!$E$2:$E$9999,'QUALIFIED EFH'!FE$5))</f>
        <v>0</v>
      </c>
      <c r="FF25" s="476">
        <f>IF(FF$2&lt;&gt;"",IF($C25&lt;&gt;"TBA",FF$2/114,0),SUMIFS('HOURS&amp;CYCLES INPUT'!$F$2:$F$9999,'HOURS&amp;CYCLES INPUT'!$C$2:$C$9999,'QUALIFIED EFH'!$C25,'HOURS&amp;CYCLES INPUT'!$D$2:$D$9999,'QUALIFIED EFH'!FF$4,'HOURS&amp;CYCLES INPUT'!$E$2:$E$9999,'QUALIFIED EFH'!FF$5))</f>
        <v>0</v>
      </c>
      <c r="FG25" s="476">
        <f>IF(FG$2&lt;&gt;"",IF($C25&lt;&gt;"TBA",FG$2/114,0),SUMIFS('HOURS&amp;CYCLES INPUT'!$F$2:$F$9999,'HOURS&amp;CYCLES INPUT'!$C$2:$C$9999,'QUALIFIED EFH'!$C25,'HOURS&amp;CYCLES INPUT'!$D$2:$D$9999,'QUALIFIED EFH'!FG$4,'HOURS&amp;CYCLES INPUT'!$E$2:$E$9999,'QUALIFIED EFH'!FG$5))</f>
        <v>0</v>
      </c>
      <c r="FH25" s="476">
        <f>IF(FH$2&lt;&gt;"",IF($C25&lt;&gt;"TBA",FH$2/114,0),SUMIFS('HOURS&amp;CYCLES INPUT'!$F$2:$F$9999,'HOURS&amp;CYCLES INPUT'!$C$2:$C$9999,'QUALIFIED EFH'!$C25,'HOURS&amp;CYCLES INPUT'!$D$2:$D$9999,'QUALIFIED EFH'!FH$4,'HOURS&amp;CYCLES INPUT'!$E$2:$E$9999,'QUALIFIED EFH'!FH$5))</f>
        <v>0</v>
      </c>
      <c r="FI25" s="476">
        <f>IF(FI$2&lt;&gt;"",IF($C25&lt;&gt;"TBA",FI$2/114,0),SUMIFS('HOURS&amp;CYCLES INPUT'!$F$2:$F$9999,'HOURS&amp;CYCLES INPUT'!$C$2:$C$9999,'QUALIFIED EFH'!$C25,'HOURS&amp;CYCLES INPUT'!$D$2:$D$9999,'QUALIFIED EFH'!FI$4,'HOURS&amp;CYCLES INPUT'!$E$2:$E$9999,'QUALIFIED EFH'!FI$5))</f>
        <v>0</v>
      </c>
      <c r="FJ25" s="476">
        <f>IF(FJ$2&lt;&gt;"",IF($C25&lt;&gt;"TBA",FJ$2/114,0),SUMIFS('HOURS&amp;CYCLES INPUT'!$F$2:$F$9999,'HOURS&amp;CYCLES INPUT'!$C$2:$C$9999,'QUALIFIED EFH'!$C25,'HOURS&amp;CYCLES INPUT'!$D$2:$D$9999,'QUALIFIED EFH'!FJ$4,'HOURS&amp;CYCLES INPUT'!$E$2:$E$9999,'QUALIFIED EFH'!FJ$5))</f>
        <v>0</v>
      </c>
      <c r="FK25" s="476">
        <f>IF(FK$2&lt;&gt;"",IF($C25&lt;&gt;"TBA",FK$2/114,0),SUMIFS('HOURS&amp;CYCLES INPUT'!$F$2:$F$9999,'HOURS&amp;CYCLES INPUT'!$C$2:$C$9999,'QUALIFIED EFH'!$C25,'HOURS&amp;CYCLES INPUT'!$D$2:$D$9999,'QUALIFIED EFH'!FK$4,'HOURS&amp;CYCLES INPUT'!$E$2:$E$9999,'QUALIFIED EFH'!FK$5))</f>
        <v>0</v>
      </c>
      <c r="FL25" s="476">
        <f>IF(FL$2&lt;&gt;"",IF($C25&lt;&gt;"TBA",FL$2/114,0),SUMIFS('HOURS&amp;CYCLES INPUT'!$F$2:$F$9999,'HOURS&amp;CYCLES INPUT'!$C$2:$C$9999,'QUALIFIED EFH'!$C25,'HOURS&amp;CYCLES INPUT'!$D$2:$D$9999,'QUALIFIED EFH'!FL$4,'HOURS&amp;CYCLES INPUT'!$E$2:$E$9999,'QUALIFIED EFH'!FL$5))</f>
        <v>0</v>
      </c>
      <c r="FM25" s="476">
        <f>IF(FM$2&lt;&gt;"",IF($C25&lt;&gt;"TBA",FM$2/114,0),SUMIFS('HOURS&amp;CYCLES INPUT'!$F$2:$F$9999,'HOURS&amp;CYCLES INPUT'!$C$2:$C$9999,'QUALIFIED EFH'!$C25,'HOURS&amp;CYCLES INPUT'!$D$2:$D$9999,'QUALIFIED EFH'!FM$4,'HOURS&amp;CYCLES INPUT'!$E$2:$E$9999,'QUALIFIED EFH'!FM$5))</f>
        <v>0</v>
      </c>
      <c r="FN25" s="476">
        <f>IF(FN$2&lt;&gt;"",IF($C25&lt;&gt;"TBA",FN$2/114,0),SUMIFS('HOURS&amp;CYCLES INPUT'!$F$2:$F$9999,'HOURS&amp;CYCLES INPUT'!$C$2:$C$9999,'QUALIFIED EFH'!$C25,'HOURS&amp;CYCLES INPUT'!$D$2:$D$9999,'QUALIFIED EFH'!FN$4,'HOURS&amp;CYCLES INPUT'!$E$2:$E$9999,'QUALIFIED EFH'!FN$5))</f>
        <v>0</v>
      </c>
      <c r="FO25" s="476">
        <f>IF(FO$2&lt;&gt;"",IF($C25&lt;&gt;"TBA",FO$2/114,0),SUMIFS('HOURS&amp;CYCLES INPUT'!$F$2:$F$9999,'HOURS&amp;CYCLES INPUT'!$C$2:$C$9999,'QUALIFIED EFH'!$C25,'HOURS&amp;CYCLES INPUT'!$D$2:$D$9999,'QUALIFIED EFH'!FO$4,'HOURS&amp;CYCLES INPUT'!$E$2:$E$9999,'QUALIFIED EFH'!FO$5))</f>
        <v>0</v>
      </c>
      <c r="FP25" s="476">
        <f>IF(FP$2&lt;&gt;"",IF($C25&lt;&gt;"TBA",FP$2/114,0),SUMIFS('HOURS&amp;CYCLES INPUT'!$F$2:$F$9999,'HOURS&amp;CYCLES INPUT'!$C$2:$C$9999,'QUALIFIED EFH'!$C25,'HOURS&amp;CYCLES INPUT'!$D$2:$D$9999,'QUALIFIED EFH'!FP$4,'HOURS&amp;CYCLES INPUT'!$E$2:$E$9999,'QUALIFIED EFH'!FP$5))</f>
        <v>0</v>
      </c>
      <c r="FQ25" s="476">
        <f>IF(FQ$2&lt;&gt;"",IF($C25&lt;&gt;"TBA",FQ$2/114,0),SUMIFS('HOURS&amp;CYCLES INPUT'!$F$2:$F$9999,'HOURS&amp;CYCLES INPUT'!$C$2:$C$9999,'QUALIFIED EFH'!$C25,'HOURS&amp;CYCLES INPUT'!$D$2:$D$9999,'QUALIFIED EFH'!FQ$4,'HOURS&amp;CYCLES INPUT'!$E$2:$E$9999,'QUALIFIED EFH'!FQ$5))</f>
        <v>0</v>
      </c>
      <c r="FR25" s="476">
        <f>IF(FR$2&lt;&gt;"",IF($C25&lt;&gt;"TBA",FR$2/114,0),SUMIFS('HOURS&amp;CYCLES INPUT'!$F$2:$F$9999,'HOURS&amp;CYCLES INPUT'!$C$2:$C$9999,'QUALIFIED EFH'!$C25,'HOURS&amp;CYCLES INPUT'!$D$2:$D$9999,'QUALIFIED EFH'!FR$4,'HOURS&amp;CYCLES INPUT'!$E$2:$E$9999,'QUALIFIED EFH'!FR$5))</f>
        <v>0</v>
      </c>
      <c r="FS25" s="476">
        <f>IF(FS$2&lt;&gt;"",IF($C25&lt;&gt;"TBA",FS$2/114,0),SUMIFS('HOURS&amp;CYCLES INPUT'!$F$2:$F$9999,'HOURS&amp;CYCLES INPUT'!$C$2:$C$9999,'QUALIFIED EFH'!$C25,'HOURS&amp;CYCLES INPUT'!$D$2:$D$9999,'QUALIFIED EFH'!FS$4,'HOURS&amp;CYCLES INPUT'!$E$2:$E$9999,'QUALIFIED EFH'!FS$5))</f>
        <v>0</v>
      </c>
      <c r="FT25" s="476">
        <f>IF(FT$2&lt;&gt;"",IF($C25&lt;&gt;"TBA",FT$2/114,0),SUMIFS('HOURS&amp;CYCLES INPUT'!$F$2:$F$9999,'HOURS&amp;CYCLES INPUT'!$C$2:$C$9999,'QUALIFIED EFH'!$C25,'HOURS&amp;CYCLES INPUT'!$D$2:$D$9999,'QUALIFIED EFH'!FT$4,'HOURS&amp;CYCLES INPUT'!$E$2:$E$9999,'QUALIFIED EFH'!FT$5))</f>
        <v>0</v>
      </c>
      <c r="FU25" s="476">
        <f>IF(FU$2&lt;&gt;"",IF($C25&lt;&gt;"TBA",FU$2/114,0),SUMIFS('HOURS&amp;CYCLES INPUT'!$F$2:$F$9999,'HOURS&amp;CYCLES INPUT'!$C$2:$C$9999,'QUALIFIED EFH'!$C25,'HOURS&amp;CYCLES INPUT'!$D$2:$D$9999,'QUALIFIED EFH'!FU$4,'HOURS&amp;CYCLES INPUT'!$E$2:$E$9999,'QUALIFIED EFH'!FU$5))</f>
        <v>0</v>
      </c>
      <c r="FV25" s="476">
        <f>IF(FV$2&lt;&gt;"",IF($C25&lt;&gt;"TBA",FV$2/114,0),SUMIFS('HOURS&amp;CYCLES INPUT'!$F$2:$F$9999,'HOURS&amp;CYCLES INPUT'!$C$2:$C$9999,'QUALIFIED EFH'!$C25,'HOURS&amp;CYCLES INPUT'!$D$2:$D$9999,'QUALIFIED EFH'!FV$4,'HOURS&amp;CYCLES INPUT'!$E$2:$E$9999,'QUALIFIED EFH'!FV$5))</f>
        <v>0</v>
      </c>
      <c r="FW25" s="476">
        <f>IF(FW$2&lt;&gt;"",IF($C25&lt;&gt;"TBA",FW$2/114,0),SUMIFS('HOURS&amp;CYCLES INPUT'!$F$2:$F$9999,'HOURS&amp;CYCLES INPUT'!$C$2:$C$9999,'QUALIFIED EFH'!$C25,'HOURS&amp;CYCLES INPUT'!$D$2:$D$9999,'QUALIFIED EFH'!FW$4,'HOURS&amp;CYCLES INPUT'!$E$2:$E$9999,'QUALIFIED EFH'!FW$5))</f>
        <v>0</v>
      </c>
      <c r="FX25" s="476">
        <f>IF(FX$2&lt;&gt;"",IF($C25&lt;&gt;"TBA",FX$2/114,0),SUMIFS('HOURS&amp;CYCLES INPUT'!$F$2:$F$9999,'HOURS&amp;CYCLES INPUT'!$C$2:$C$9999,'QUALIFIED EFH'!$C25,'HOURS&amp;CYCLES INPUT'!$D$2:$D$9999,'QUALIFIED EFH'!FX$4,'HOURS&amp;CYCLES INPUT'!$E$2:$E$9999,'QUALIFIED EFH'!FX$5))</f>
        <v>0</v>
      </c>
      <c r="FY25" s="476">
        <f>IF(FY$2&lt;&gt;"",IF($C25&lt;&gt;"TBA",FY$2/114,0),SUMIFS('HOURS&amp;CYCLES INPUT'!$F$2:$F$9999,'HOURS&amp;CYCLES INPUT'!$C$2:$C$9999,'QUALIFIED EFH'!$C25,'HOURS&amp;CYCLES INPUT'!$D$2:$D$9999,'QUALIFIED EFH'!FY$4,'HOURS&amp;CYCLES INPUT'!$E$2:$E$9999,'QUALIFIED EFH'!FY$5))</f>
        <v>0</v>
      </c>
      <c r="FZ25" s="476">
        <f>IF(FZ$2&lt;&gt;"",IF($C25&lt;&gt;"TBA",FZ$2/114,0),SUMIFS('HOURS&amp;CYCLES INPUT'!$F$2:$F$9999,'HOURS&amp;CYCLES INPUT'!$C$2:$C$9999,'QUALIFIED EFH'!$C25,'HOURS&amp;CYCLES INPUT'!$D$2:$D$9999,'QUALIFIED EFH'!FZ$4,'HOURS&amp;CYCLES INPUT'!$E$2:$E$9999,'QUALIFIED EFH'!FZ$5))</f>
        <v>0</v>
      </c>
      <c r="GA25" s="476">
        <f>IF(GA$2&lt;&gt;"",IF($C25&lt;&gt;"TBA",GA$2/114,0),SUMIFS('HOURS&amp;CYCLES INPUT'!$F$2:$F$9999,'HOURS&amp;CYCLES INPUT'!$C$2:$C$9999,'QUALIFIED EFH'!$C25,'HOURS&amp;CYCLES INPUT'!$D$2:$D$9999,'QUALIFIED EFH'!GA$4,'HOURS&amp;CYCLES INPUT'!$E$2:$E$9999,'QUALIFIED EFH'!GA$5))</f>
        <v>0</v>
      </c>
      <c r="GB25" s="476">
        <f>IF(GB$2&lt;&gt;"",IF($C25&lt;&gt;"TBA",GB$2/114,0),SUMIFS('HOURS&amp;CYCLES INPUT'!$F$2:$F$9999,'HOURS&amp;CYCLES INPUT'!$C$2:$C$9999,'QUALIFIED EFH'!$C25,'HOURS&amp;CYCLES INPUT'!$D$2:$D$9999,'QUALIFIED EFH'!GB$4,'HOURS&amp;CYCLES INPUT'!$E$2:$E$9999,'QUALIFIED EFH'!GB$5))</f>
        <v>0</v>
      </c>
    </row>
    <row r="26" spans="3:184" x14ac:dyDescent="0.35">
      <c r="C26" s="472">
        <f>'QUALIFIED ENGINES'!D27</f>
        <v>91455</v>
      </c>
      <c r="D26" s="476">
        <f>IF(D$2&lt;&gt;"",IF($C26&lt;&gt;"TBA",D$2/114,0),SUMIFS('HOURS&amp;CYCLES INPUT'!$F$2:$F$9999,'HOURS&amp;CYCLES INPUT'!$C$2:$C$9999,'QUALIFIED EFH'!$C26,'HOURS&amp;CYCLES INPUT'!$D$2:$D$9999,'QUALIFIED EFH'!D$4,'HOURS&amp;CYCLES INPUT'!$E$2:$E$9999,'QUALIFIED EFH'!D$5))</f>
        <v>0</v>
      </c>
      <c r="E26" s="476">
        <f>IF(E$2&lt;&gt;"",IF($C26&lt;&gt;"TBA",E$2/114,0),SUMIFS('HOURS&amp;CYCLES INPUT'!$F$2:$F$9999,'HOURS&amp;CYCLES INPUT'!$C$2:$C$9999,'QUALIFIED EFH'!$C26,'HOURS&amp;CYCLES INPUT'!$D$2:$D$9999,'QUALIFIED EFH'!E$4,'HOURS&amp;CYCLES INPUT'!$E$2:$E$9999,'QUALIFIED EFH'!E$5))</f>
        <v>0</v>
      </c>
      <c r="F26" s="476">
        <f>IF(F$2&lt;&gt;"",IF($C26&lt;&gt;"TBA",F$2/114,0),SUMIFS('HOURS&amp;CYCLES INPUT'!$F$2:$F$9999,'HOURS&amp;CYCLES INPUT'!$C$2:$C$9999,'QUALIFIED EFH'!$C26,'HOURS&amp;CYCLES INPUT'!$D$2:$D$9999,'QUALIFIED EFH'!F$4,'HOURS&amp;CYCLES INPUT'!$E$2:$E$9999,'QUALIFIED EFH'!F$5))</f>
        <v>0</v>
      </c>
      <c r="G26" s="476">
        <f>IF(G$2&lt;&gt;"",IF($C26&lt;&gt;"TBA",G$2/114,0),SUMIFS('HOURS&amp;CYCLES INPUT'!$F$2:$F$9999,'HOURS&amp;CYCLES INPUT'!$C$2:$C$9999,'QUALIFIED EFH'!$C26,'HOURS&amp;CYCLES INPUT'!$D$2:$D$9999,'QUALIFIED EFH'!G$4,'HOURS&amp;CYCLES INPUT'!$E$2:$E$9999,'QUALIFIED EFH'!G$5))</f>
        <v>0</v>
      </c>
      <c r="H26" s="476">
        <f>IF(H$2&lt;&gt;"",IF($C26&lt;&gt;"TBA",H$2/114,0),SUMIFS('HOURS&amp;CYCLES INPUT'!$F$2:$F$9999,'HOURS&amp;CYCLES INPUT'!$C$2:$C$9999,'QUALIFIED EFH'!$C26,'HOURS&amp;CYCLES INPUT'!$D$2:$D$9999,'QUALIFIED EFH'!H$4,'HOURS&amp;CYCLES INPUT'!$E$2:$E$9999,'QUALIFIED EFH'!H$5))</f>
        <v>0</v>
      </c>
      <c r="I26" s="476">
        <f>IF(I$2&lt;&gt;"",IF($C26&lt;&gt;"TBA",I$2/114,0),SUMIFS('HOURS&amp;CYCLES INPUT'!$F$2:$F$9999,'HOURS&amp;CYCLES INPUT'!$C$2:$C$9999,'QUALIFIED EFH'!$C26,'HOURS&amp;CYCLES INPUT'!$D$2:$D$9999,'QUALIFIED EFH'!I$4,'HOURS&amp;CYCLES INPUT'!$E$2:$E$9999,'QUALIFIED EFH'!I$5))</f>
        <v>0</v>
      </c>
      <c r="J26" s="476">
        <f>IF(J$2&lt;&gt;"",IF($C26&lt;&gt;"TBA",J$2/114,0),SUMIFS('HOURS&amp;CYCLES INPUT'!$F$2:$F$9999,'HOURS&amp;CYCLES INPUT'!$C$2:$C$9999,'QUALIFIED EFH'!$C26,'HOURS&amp;CYCLES INPUT'!$D$2:$D$9999,'QUALIFIED EFH'!J$4,'HOURS&amp;CYCLES INPUT'!$E$2:$E$9999,'QUALIFIED EFH'!J$5))</f>
        <v>0</v>
      </c>
      <c r="K26" s="476">
        <f>IF(K$2&lt;&gt;"",IF($C26&lt;&gt;"TBA",K$2/114,0),SUMIFS('HOURS&amp;CYCLES INPUT'!$F$2:$F$9999,'HOURS&amp;CYCLES INPUT'!$C$2:$C$9999,'QUALIFIED EFH'!$C26,'HOURS&amp;CYCLES INPUT'!$D$2:$D$9999,'QUALIFIED EFH'!K$4,'HOURS&amp;CYCLES INPUT'!$E$2:$E$9999,'QUALIFIED EFH'!K$5))</f>
        <v>54.31</v>
      </c>
      <c r="L26" s="476">
        <f>IF(L$2&lt;&gt;"",IF($C26&lt;&gt;"TBA",L$2/114,0),SUMIFS('HOURS&amp;CYCLES INPUT'!$F$2:$F$9999,'HOURS&amp;CYCLES INPUT'!$C$2:$C$9999,'QUALIFIED EFH'!$C26,'HOURS&amp;CYCLES INPUT'!$D$2:$D$9999,'QUALIFIED EFH'!L$4,'HOURS&amp;CYCLES INPUT'!$E$2:$E$9999,'QUALIFIED EFH'!L$5))</f>
        <v>336.69</v>
      </c>
      <c r="M26" s="476">
        <f>IF(M$2&lt;&gt;"",IF($C26&lt;&gt;"TBA",M$2/114,0),SUMIFS('HOURS&amp;CYCLES INPUT'!$F$2:$F$9999,'HOURS&amp;CYCLES INPUT'!$C$2:$C$9999,'QUALIFIED EFH'!$C26,'HOURS&amp;CYCLES INPUT'!$D$2:$D$9999,'QUALIFIED EFH'!M$4,'HOURS&amp;CYCLES INPUT'!$E$2:$E$9999,'QUALIFIED EFH'!M$5))</f>
        <v>339.7</v>
      </c>
      <c r="N26" s="476">
        <f>IF(N$2&lt;&gt;"",IF($C26&lt;&gt;"TBA",N$2/114,0),SUMIFS('HOURS&amp;CYCLES INPUT'!$F$2:$F$9999,'HOURS&amp;CYCLES INPUT'!$C$2:$C$9999,'QUALIFIED EFH'!$C26,'HOURS&amp;CYCLES INPUT'!$D$2:$D$9999,'QUALIFIED EFH'!N$4,'HOURS&amp;CYCLES INPUT'!$E$2:$E$9999,'QUALIFIED EFH'!N$5))</f>
        <v>305.39</v>
      </c>
      <c r="O26" s="476">
        <f>IF(O$2&lt;&gt;"",IF($C26&lt;&gt;"TBA",O$2/114,0),SUMIFS('HOURS&amp;CYCLES INPUT'!$F$2:$F$9999,'HOURS&amp;CYCLES INPUT'!$C$2:$C$9999,'QUALIFIED EFH'!$C26,'HOURS&amp;CYCLES INPUT'!$D$2:$D$9999,'QUALIFIED EFH'!O$4,'HOURS&amp;CYCLES INPUT'!$E$2:$E$9999,'QUALIFIED EFH'!O$5))</f>
        <v>295.54000000000002</v>
      </c>
      <c r="P26" s="476">
        <f>IF(P$2&lt;&gt;"",IF($C26&lt;&gt;"TBA",P$2/114,0),SUMIFS('HOURS&amp;CYCLES INPUT'!$F$2:$F$9999,'HOURS&amp;CYCLES INPUT'!$C$2:$C$9999,'QUALIFIED EFH'!$C26,'HOURS&amp;CYCLES INPUT'!$D$2:$D$9999,'QUALIFIED EFH'!P$4,'HOURS&amp;CYCLES INPUT'!$E$2:$E$9999,'QUALIFIED EFH'!P$5))</f>
        <v>386.25</v>
      </c>
      <c r="Q26" s="476">
        <f>IF(Q$2&lt;&gt;"",IF($C26&lt;&gt;"TBA",Q$2/114,0),SUMIFS('HOURS&amp;CYCLES INPUT'!$F$2:$F$9999,'HOURS&amp;CYCLES INPUT'!$C$2:$C$9999,'QUALIFIED EFH'!$C26,'HOURS&amp;CYCLES INPUT'!$D$2:$D$9999,'QUALIFIED EFH'!Q$4,'HOURS&amp;CYCLES INPUT'!$E$2:$E$9999,'QUALIFIED EFH'!Q$5))</f>
        <v>393.5</v>
      </c>
      <c r="R26" s="476">
        <f>IF(R$1&lt;&gt;"",IF($C26&lt;&gt;"TBA",R$1/114,0),SUMIFS('HOURS&amp;CYCLES INPUT'!$F$2:$F$9999,'HOURS&amp;CYCLES INPUT'!$C$2:$C$9999,'QUALIFIED EFH'!$C26,'HOURS&amp;CYCLES INPUT'!$D$2:$D$9999,'QUALIFIED EFH'!R$4,'HOURS&amp;CYCLES INPUT'!$E$2:$E$9999,'QUALIFIED EFH'!R$5))</f>
        <v>0</v>
      </c>
      <c r="S26" s="476">
        <f>IF(S$2&lt;&gt;"",IF($C26&lt;&gt;"TBA",S$2/114,0),SUMIFS('HOURS&amp;CYCLES INPUT'!$F$2:$F$9999,'HOURS&amp;CYCLES INPUT'!$C$2:$C$9999,'QUALIFIED EFH'!$C26,'HOURS&amp;CYCLES INPUT'!$D$2:$D$9999,'QUALIFIED EFH'!S$4,'HOURS&amp;CYCLES INPUT'!$E$2:$E$9999,'QUALIFIED EFH'!S$5))</f>
        <v>331.66</v>
      </c>
      <c r="T26" s="476">
        <f>IF(T$2&lt;&gt;"",IF($C26&lt;&gt;"TBA",T$2/114,0),SUMIFS('HOURS&amp;CYCLES INPUT'!$F$2:$F$9999,'HOURS&amp;CYCLES INPUT'!$C$2:$C$9999,'QUALIFIED EFH'!$C26,'HOURS&amp;CYCLES INPUT'!$D$2:$D$9999,'QUALIFIED EFH'!T$4,'HOURS&amp;CYCLES INPUT'!$E$2:$E$9999,'QUALIFIED EFH'!T$5))</f>
        <v>396.67</v>
      </c>
      <c r="U26" s="476">
        <f>IF(U$2&lt;&gt;"",IF($C26&lt;&gt;"TBA",U$2/114,0),SUMIFS('HOURS&amp;CYCLES INPUT'!$F$2:$F$9999,'HOURS&amp;CYCLES INPUT'!$C$2:$C$9999,'QUALIFIED EFH'!$C26,'HOURS&amp;CYCLES INPUT'!$D$2:$D$9999,'QUALIFIED EFH'!U$4,'HOURS&amp;CYCLES INPUT'!$E$2:$E$9999,'QUALIFIED EFH'!U$5))</f>
        <v>354.1</v>
      </c>
      <c r="V26" s="476">
        <f>IF(V$2&lt;&gt;"",IF($C26&lt;&gt;"TBA",V$2/114,0),SUMIFS('HOURS&amp;CYCLES INPUT'!$F$2:$F$9999,'HOURS&amp;CYCLES INPUT'!$C$2:$C$9999,'QUALIFIED EFH'!$C26,'HOURS&amp;CYCLES INPUT'!$D$2:$D$9999,'QUALIFIED EFH'!V$4,'HOURS&amp;CYCLES INPUT'!$E$2:$E$9999,'QUALIFIED EFH'!V$5))</f>
        <v>339.9</v>
      </c>
      <c r="W26" s="476">
        <f>IF(W$2&lt;&gt;"",IF($C26&lt;&gt;"TBA",W$2/114,0),SUMIFS('HOURS&amp;CYCLES INPUT'!$F$2:$F$9999,'HOURS&amp;CYCLES INPUT'!$C$2:$C$9999,'QUALIFIED EFH'!$C26,'HOURS&amp;CYCLES INPUT'!$D$2:$D$9999,'QUALIFIED EFH'!W$4,'HOURS&amp;CYCLES INPUT'!$E$2:$E$9999,'QUALIFIED EFH'!W$5))</f>
        <v>354.37</v>
      </c>
      <c r="X26" s="476">
        <f>IF(X$2&lt;&gt;"",IF($C26&lt;&gt;"TBA",X$2/114,0),SUMIFS('HOURS&amp;CYCLES INPUT'!$F$2:$F$9999,'HOURS&amp;CYCLES INPUT'!$C$2:$C$9999,'QUALIFIED EFH'!$C26,'HOURS&amp;CYCLES INPUT'!$D$2:$D$9999,'QUALIFIED EFH'!X$4,'HOURS&amp;CYCLES INPUT'!$E$2:$E$9999,'QUALIFIED EFH'!X$5))</f>
        <v>397.93</v>
      </c>
      <c r="Y26" s="476">
        <f>IF(Y$2&lt;&gt;"",IF($C26&lt;&gt;"TBA",Y$2/114,0),SUMIFS('HOURS&amp;CYCLES INPUT'!$F$2:$F$9999,'HOURS&amp;CYCLES INPUT'!$C$2:$C$9999,'QUALIFIED EFH'!$C26,'HOURS&amp;CYCLES INPUT'!$D$2:$D$9999,'QUALIFIED EFH'!Y$4,'HOURS&amp;CYCLES INPUT'!$E$2:$E$9999,'QUALIFIED EFH'!Y$5))</f>
        <v>374.42</v>
      </c>
      <c r="Z26" s="476">
        <f>IF(Z$2&lt;&gt;"",IF($C26&lt;&gt;"TBA",Z$2/114,0),SUMIFS('HOURS&amp;CYCLES INPUT'!$F$2:$F$9999,'HOURS&amp;CYCLES INPUT'!$C$2:$C$9999,'QUALIFIED EFH'!$C26,'HOURS&amp;CYCLES INPUT'!$D$2:$D$9999,'QUALIFIED EFH'!Z$4,'HOURS&amp;CYCLES INPUT'!$E$2:$E$9999,'QUALIFIED EFH'!Z$5))</f>
        <v>358.15</v>
      </c>
      <c r="AA26" s="476">
        <f>IF(AA$2&lt;&gt;"",IF($C26&lt;&gt;"TBA",AA$2/114,0),SUMIFS('HOURS&amp;CYCLES INPUT'!$F$2:$F$9999,'HOURS&amp;CYCLES INPUT'!$C$2:$C$9999,'QUALIFIED EFH'!$C26,'HOURS&amp;CYCLES INPUT'!$D$2:$D$9999,'QUALIFIED EFH'!AA$4,'HOURS&amp;CYCLES INPUT'!$E$2:$E$9999,'QUALIFIED EFH'!AA$5))</f>
        <v>367.31</v>
      </c>
      <c r="AB26" s="476">
        <f>IF(AB$2&lt;&gt;"",IF($C26&lt;&gt;"TBA",AB$2/114,0),SUMIFS('HOURS&amp;CYCLES INPUT'!$F$2:$F$9999,'HOURS&amp;CYCLES INPUT'!$C$2:$C$9999,'QUALIFIED EFH'!$C26,'HOURS&amp;CYCLES INPUT'!$D$2:$D$9999,'QUALIFIED EFH'!AB$4,'HOURS&amp;CYCLES INPUT'!$E$2:$E$9999,'QUALIFIED EFH'!AB$5))</f>
        <v>386.92</v>
      </c>
      <c r="AC26" s="476">
        <f>IF(AC$2&lt;&gt;"",IF($C26&lt;&gt;"TBA",AC$2/114,0),SUMIFS('HOURS&amp;CYCLES INPUT'!$F$2:$F$9999,'HOURS&amp;CYCLES INPUT'!$C$2:$C$9999,'QUALIFIED EFH'!$C26,'HOURS&amp;CYCLES INPUT'!$D$2:$D$9999,'QUALIFIED EFH'!AC$4,'HOURS&amp;CYCLES INPUT'!$E$2:$E$9999,'QUALIFIED EFH'!AC$5))</f>
        <v>340.63</v>
      </c>
      <c r="AD26" s="476">
        <f>IF(AD$2&lt;&gt;"",IF($C26&lt;&gt;"TBA",AD$2/114,0),SUMIFS('HOURS&amp;CYCLES INPUT'!$F$2:$F$9999,'HOURS&amp;CYCLES INPUT'!$C$2:$C$9999,'QUALIFIED EFH'!$C26,'HOURS&amp;CYCLES INPUT'!$D$2:$D$9999,'QUALIFIED EFH'!AD$4,'HOURS&amp;CYCLES INPUT'!$E$2:$E$9999,'QUALIFIED EFH'!AD$5))</f>
        <v>313.64999999999998</v>
      </c>
      <c r="AE26" s="476">
        <f>IF(AE$2&lt;&gt;"",IF($C26&lt;&gt;"TBA",AE$2/114,0),SUMIFS('HOURS&amp;CYCLES INPUT'!$F$2:$F$9999,'HOURS&amp;CYCLES INPUT'!$C$2:$C$9999,'QUALIFIED EFH'!$C26,'HOURS&amp;CYCLES INPUT'!$D$2:$D$9999,'QUALIFIED EFH'!AE$4,'HOURS&amp;CYCLES INPUT'!$E$2:$E$9999,'QUALIFIED EFH'!AE$5))</f>
        <v>333.1</v>
      </c>
      <c r="AF26" s="476">
        <f>IF(AF$2&lt;&gt;"",IF($C26&lt;&gt;"TBA",AF$2/114,0),SUMIFS('HOURS&amp;CYCLES INPUT'!$F$2:$F$9999,'HOURS&amp;CYCLES INPUT'!$C$2:$C$9999,'QUALIFIED EFH'!$C26,'HOURS&amp;CYCLES INPUT'!$D$2:$D$9999,'QUALIFIED EFH'!AF$4,'HOURS&amp;CYCLES INPUT'!$E$2:$E$9999,'QUALIFIED EFH'!AF$5))</f>
        <v>303.79000000000002</v>
      </c>
      <c r="AG26" s="476">
        <f>IF(AG$2&lt;&gt;"",IF($C26&lt;&gt;"TBA",AG$2/114,0),SUMIFS('HOURS&amp;CYCLES INPUT'!$F$2:$F$9999,'HOURS&amp;CYCLES INPUT'!$C$2:$C$9999,'QUALIFIED EFH'!$C26,'HOURS&amp;CYCLES INPUT'!$D$2:$D$9999,'QUALIFIED EFH'!AG$4,'HOURS&amp;CYCLES INPUT'!$E$2:$E$9999,'QUALIFIED EFH'!AG$5))</f>
        <v>0</v>
      </c>
      <c r="AH26" s="476">
        <f>IF(AH$2&lt;&gt;"",IF($C26&lt;&gt;"TBA",AH$2/114,0),SUMIFS('HOURS&amp;CYCLES INPUT'!$F$2:$F$9999,'HOURS&amp;CYCLES INPUT'!$C$2:$C$9999,'QUALIFIED EFH'!$C26,'HOURS&amp;CYCLES INPUT'!$D$2:$D$9999,'QUALIFIED EFH'!AH$4,'HOURS&amp;CYCLES INPUT'!$E$2:$E$9999,'QUALIFIED EFH'!AH$5))</f>
        <v>374.18</v>
      </c>
      <c r="AI26" s="476">
        <f>IF(AI$2&lt;&gt;"",IF($C26&lt;&gt;"TBA",AI$2/114,0),SUMIFS('HOURS&amp;CYCLES INPUT'!$F$2:$F$9999,'HOURS&amp;CYCLES INPUT'!$C$2:$C$9999,'QUALIFIED EFH'!$C26,'HOURS&amp;CYCLES INPUT'!$D$2:$D$9999,'QUALIFIED EFH'!AI$4,'HOURS&amp;CYCLES INPUT'!$E$2:$E$9999,'QUALIFIED EFH'!AI$5))</f>
        <v>386.38</v>
      </c>
      <c r="AJ26" s="476">
        <f>IF(AJ$2&lt;&gt;"",IF($C26&lt;&gt;"TBA",AJ$2/114,0),SUMIFS('HOURS&amp;CYCLES INPUT'!$F$2:$F$9999,'HOURS&amp;CYCLES INPUT'!$C$2:$C$9999,'QUALIFIED EFH'!$C26,'HOURS&amp;CYCLES INPUT'!$D$2:$D$9999,'QUALIFIED EFH'!AJ$4,'HOURS&amp;CYCLES INPUT'!$E$2:$E$9999,'QUALIFIED EFH'!AJ$5))</f>
        <v>386.75</v>
      </c>
      <c r="AK26" s="476">
        <f>IF(AK$2&lt;&gt;"",IF($C26&lt;&gt;"TBA",AK$2/114,0),SUMIFS('HOURS&amp;CYCLES INPUT'!$F$2:$F$9999,'HOURS&amp;CYCLES INPUT'!$C$2:$C$9999,'QUALIFIED EFH'!$C26,'HOURS&amp;CYCLES INPUT'!$D$2:$D$9999,'QUALIFIED EFH'!AK$4,'HOURS&amp;CYCLES INPUT'!$E$2:$E$9999,'QUALIFIED EFH'!AK$5))</f>
        <v>319.49</v>
      </c>
      <c r="AL26" s="476">
        <f>IF(AL$2&lt;&gt;"",IF($C26&lt;&gt;"TBA",AL$2/114,0),SUMIFS('HOURS&amp;CYCLES INPUT'!$F$2:$F$9999,'HOURS&amp;CYCLES INPUT'!$C$2:$C$9999,'QUALIFIED EFH'!$C26,'HOURS&amp;CYCLES INPUT'!$D$2:$D$9999,'QUALIFIED EFH'!AL$4,'HOURS&amp;CYCLES INPUT'!$E$2:$E$9999,'QUALIFIED EFH'!AL$5))</f>
        <v>219.89</v>
      </c>
      <c r="AM26" s="476">
        <f>IF(AM$2&lt;&gt;"",IF($C26&lt;&gt;"TBA",AM$2/114,0),SUMIFS('HOURS&amp;CYCLES INPUT'!$F$2:$F$9999,'HOURS&amp;CYCLES INPUT'!$C$2:$C$9999,'QUALIFIED EFH'!$C26,'HOURS&amp;CYCLES INPUT'!$D$2:$D$9999,'QUALIFIED EFH'!AM$4,'HOURS&amp;CYCLES INPUT'!$E$2:$E$9999,'QUALIFIED EFH'!AM$5))</f>
        <v>0</v>
      </c>
      <c r="AN26" s="476">
        <f>IF(AN$2&lt;&gt;"",IF($C26&lt;&gt;"TBA",AN$2/114,0),SUMIFS('HOURS&amp;CYCLES INPUT'!$F$2:$F$9999,'HOURS&amp;CYCLES INPUT'!$C$2:$C$9999,'QUALIFIED EFH'!$C26,'HOURS&amp;CYCLES INPUT'!$D$2:$D$9999,'QUALIFIED EFH'!AN$4,'HOURS&amp;CYCLES INPUT'!$E$2:$E$9999,'QUALIFIED EFH'!AN$5))</f>
        <v>0</v>
      </c>
      <c r="AO26" s="476">
        <f>IF(AO$2&lt;&gt;"",IF($C26&lt;&gt;"TBA",AO$2/114,0),SUMIFS('HOURS&amp;CYCLES INPUT'!$F$2:$F$9999,'HOURS&amp;CYCLES INPUT'!$C$2:$C$9999,'QUALIFIED EFH'!$C26,'HOURS&amp;CYCLES INPUT'!$D$2:$D$9999,'QUALIFIED EFH'!AO$4,'HOURS&amp;CYCLES INPUT'!$E$2:$E$9999,'QUALIFIED EFH'!AO$5))</f>
        <v>0</v>
      </c>
      <c r="AP26" s="476">
        <f>IF(AP$2&lt;&gt;"",IF($C26&lt;&gt;"TBA",AP$2/114,0),SUMIFS('HOURS&amp;CYCLES INPUT'!$F$2:$F$9999,'HOURS&amp;CYCLES INPUT'!$C$2:$C$9999,'QUALIFIED EFH'!$C26,'HOURS&amp;CYCLES INPUT'!$D$2:$D$9999,'QUALIFIED EFH'!AP$4,'HOURS&amp;CYCLES INPUT'!$E$2:$E$9999,'QUALIFIED EFH'!AP$5))</f>
        <v>0</v>
      </c>
      <c r="AQ26" s="476">
        <f>IF(AQ$2&lt;&gt;"",IF($C26&lt;&gt;"TBA",AQ$2/114,0),SUMIFS('HOURS&amp;CYCLES INPUT'!$F$2:$F$9999,'HOURS&amp;CYCLES INPUT'!$C$2:$C$9999,'QUALIFIED EFH'!$C26,'HOURS&amp;CYCLES INPUT'!$D$2:$D$9999,'QUALIFIED EFH'!AQ$4,'HOURS&amp;CYCLES INPUT'!$E$2:$E$9999,'QUALIFIED EFH'!AQ$5))</f>
        <v>21.66</v>
      </c>
      <c r="AR26" s="476">
        <f>IF(AR$2&lt;&gt;"",IF($C26&lt;&gt;"TBA",AR$2/114,0),SUMIFS('HOURS&amp;CYCLES INPUT'!$F$2:$F$9999,'HOURS&amp;CYCLES INPUT'!$C$2:$C$9999,'QUALIFIED EFH'!$C26,'HOURS&amp;CYCLES INPUT'!$D$2:$D$9999,'QUALIFIED EFH'!AR$4,'HOURS&amp;CYCLES INPUT'!$E$2:$E$9999,'QUALIFIED EFH'!AR$5))</f>
        <v>0</v>
      </c>
      <c r="AS26" s="476">
        <f>IF(AS$2&lt;&gt;"",IF($C26&lt;&gt;"TBA",AS$2/114,0),SUMIFS('HOURS&amp;CYCLES INPUT'!$F$2:$F$9999,'HOURS&amp;CYCLES INPUT'!$C$2:$C$9999,'QUALIFIED EFH'!$C26,'HOURS&amp;CYCLES INPUT'!$D$2:$D$9999,'QUALIFIED EFH'!AS$4,'HOURS&amp;CYCLES INPUT'!$E$2:$E$9999,'QUALIFIED EFH'!AS$5))</f>
        <v>0</v>
      </c>
      <c r="AT26" s="476">
        <f>IF(AT$2&lt;&gt;"",IF($C26&lt;&gt;"TBA",AT$2/114,0),SUMIFS('HOURS&amp;CYCLES INPUT'!$F$2:$F$9999,'HOURS&amp;CYCLES INPUT'!$C$2:$C$9999,'QUALIFIED EFH'!$C26,'HOURS&amp;CYCLES INPUT'!$D$2:$D$9999,'QUALIFIED EFH'!AT$4,'HOURS&amp;CYCLES INPUT'!$E$2:$E$9999,'QUALIFIED EFH'!AT$5))</f>
        <v>0</v>
      </c>
      <c r="AU26" s="476">
        <f>IF(AU$2&lt;&gt;"",IF($C26&lt;&gt;"TBA",AU$2/114,0),SUMIFS('HOURS&amp;CYCLES INPUT'!$F$2:$F$9999,'HOURS&amp;CYCLES INPUT'!$C$2:$C$9999,'QUALIFIED EFH'!$C26,'HOURS&amp;CYCLES INPUT'!$D$2:$D$9999,'QUALIFIED EFH'!AU$4,'HOURS&amp;CYCLES INPUT'!$E$2:$E$9999,'QUALIFIED EFH'!AU$5))</f>
        <v>0</v>
      </c>
      <c r="AV26" s="476">
        <f>IF(AV$2&lt;&gt;"",IF($C26&lt;&gt;"TBA",AV$2/114,0),SUMIFS('HOURS&amp;CYCLES INPUT'!$F$2:$F$9999,'HOURS&amp;CYCLES INPUT'!$C$2:$C$9999,'QUALIFIED EFH'!$C26,'HOURS&amp;CYCLES INPUT'!$D$2:$D$9999,'QUALIFIED EFH'!AV$4,'HOURS&amp;CYCLES INPUT'!$E$2:$E$9999,'QUALIFIED EFH'!AV$5))</f>
        <v>0.32</v>
      </c>
      <c r="AW26" s="476">
        <f>IF(AW$2&lt;&gt;"",IF($C26&lt;&gt;"TBA",AW$2/114,0),SUMIFS('HOURS&amp;CYCLES INPUT'!$F$2:$F$9999,'HOURS&amp;CYCLES INPUT'!$C$2:$C$9999,'QUALIFIED EFH'!$C26,'HOURS&amp;CYCLES INPUT'!$D$2:$D$9999,'QUALIFIED EFH'!AW$4,'HOURS&amp;CYCLES INPUT'!$E$2:$E$9999,'QUALIFIED EFH'!AW$5))</f>
        <v>0</v>
      </c>
      <c r="AX26" s="476">
        <f>IF(AX$2&lt;&gt;"",IF($C26&lt;&gt;"TBA",AX$2/114,0),SUMIFS('HOURS&amp;CYCLES INPUT'!$F$2:$F$9999,'HOURS&amp;CYCLES INPUT'!$C$2:$C$9999,'QUALIFIED EFH'!$C26,'HOURS&amp;CYCLES INPUT'!$D$2:$D$9999,'QUALIFIED EFH'!AX$4,'HOURS&amp;CYCLES INPUT'!$E$2:$E$9999,'QUALIFIED EFH'!AX$5))</f>
        <v>0</v>
      </c>
      <c r="AY26" s="476">
        <f>IF(AY$2&lt;&gt;"",IF($C26&lt;&gt;"TBA",AY$2/114,0),SUMIFS('HOURS&amp;CYCLES INPUT'!$F$2:$F$9999,'HOURS&amp;CYCLES INPUT'!$C$2:$C$9999,'QUALIFIED EFH'!$C26,'HOURS&amp;CYCLES INPUT'!$D$2:$D$9999,'QUALIFIED EFH'!AY$4,'HOURS&amp;CYCLES INPUT'!$E$2:$E$9999,'QUALIFIED EFH'!AY$5))</f>
        <v>0</v>
      </c>
      <c r="AZ26" s="476">
        <f>IF(AZ$2&lt;&gt;"",IF($C26&lt;&gt;"TBA",AZ$2/114,0),SUMIFS('HOURS&amp;CYCLES INPUT'!$F$2:$F$9999,'HOURS&amp;CYCLES INPUT'!$C$2:$C$9999,'QUALIFIED EFH'!$C26,'HOURS&amp;CYCLES INPUT'!$D$2:$D$9999,'QUALIFIED EFH'!AZ$4,'HOURS&amp;CYCLES INPUT'!$E$2:$E$9999,'QUALIFIED EFH'!AZ$5))</f>
        <v>0</v>
      </c>
      <c r="BA26" s="476">
        <f>IF(BA$2&lt;&gt;"",IF($C26&lt;&gt;"TBA",BA$2/114,0),SUMIFS('HOURS&amp;CYCLES INPUT'!$F$2:$F$9999,'HOURS&amp;CYCLES INPUT'!$C$2:$C$9999,'QUALIFIED EFH'!$C26,'HOURS&amp;CYCLES INPUT'!$D$2:$D$9999,'QUALIFIED EFH'!BA$4,'HOURS&amp;CYCLES INPUT'!$E$2:$E$9999,'QUALIFIED EFH'!BA$5))</f>
        <v>0.71</v>
      </c>
      <c r="BB26" s="476">
        <f>IF(BB$2&lt;&gt;"",IF($C26&lt;&gt;"TBA",BB$2/114,0),SUMIFS('HOURS&amp;CYCLES INPUT'!$F$2:$F$9999,'HOURS&amp;CYCLES INPUT'!$C$2:$C$9999,'QUALIFIED EFH'!$C26,'HOURS&amp;CYCLES INPUT'!$D$2:$D$9999,'QUALIFIED EFH'!BB$4,'HOURS&amp;CYCLES INPUT'!$E$2:$E$9999,'QUALIFIED EFH'!BB$5))</f>
        <v>0</v>
      </c>
      <c r="BC26" s="476">
        <f>IF(BC$2&lt;&gt;"",IF($C26&lt;&gt;"TBA",BC$2/114,0),SUMIFS('HOURS&amp;CYCLES INPUT'!$F$2:$F$9999,'HOURS&amp;CYCLES INPUT'!$C$2:$C$9999,'QUALIFIED EFH'!$C26,'HOURS&amp;CYCLES INPUT'!$D$2:$D$9999,'QUALIFIED EFH'!BC$4,'HOURS&amp;CYCLES INPUT'!$E$2:$E$9999,'QUALIFIED EFH'!BC$5))</f>
        <v>0</v>
      </c>
      <c r="BD26" s="476">
        <f>IF(BD$2&lt;&gt;"",IF($C26&lt;&gt;"TBA",BD$2/114,0),SUMIFS('HOURS&amp;CYCLES INPUT'!$F$2:$F$9999,'HOURS&amp;CYCLES INPUT'!$C$2:$C$9999,'QUALIFIED EFH'!$C26,'HOURS&amp;CYCLES INPUT'!$D$2:$D$9999,'QUALIFIED EFH'!BD$4,'HOURS&amp;CYCLES INPUT'!$E$2:$E$9999,'QUALIFIED EFH'!BD$5))</f>
        <v>0</v>
      </c>
      <c r="BE26" s="476">
        <f>IF(BE$2&lt;&gt;"",IF($C26&lt;&gt;"TBA",BE$2/114,0),SUMIFS('HOURS&amp;CYCLES INPUT'!$F$2:$F$9999,'HOURS&amp;CYCLES INPUT'!$C$2:$C$9999,'QUALIFIED EFH'!$C26,'HOURS&amp;CYCLES INPUT'!$D$2:$D$9999,'QUALIFIED EFH'!BE$4,'HOURS&amp;CYCLES INPUT'!$E$2:$E$9999,'QUALIFIED EFH'!BE$5))</f>
        <v>0</v>
      </c>
      <c r="BF26" s="476">
        <f>IF(BF$2&lt;&gt;"",IF($C26&lt;&gt;"TBA",BF$2/114,0),SUMIFS('HOURS&amp;CYCLES INPUT'!$F$2:$F$9999,'HOURS&amp;CYCLES INPUT'!$C$2:$C$9999,'QUALIFIED EFH'!$C26,'HOURS&amp;CYCLES INPUT'!$D$2:$D$9999,'QUALIFIED EFH'!BF$4,'HOURS&amp;CYCLES INPUT'!$E$2:$E$9999,'QUALIFIED EFH'!BF$5))</f>
        <v>0</v>
      </c>
      <c r="BG26" s="476">
        <f>IF(BG$2&lt;&gt;"",IF($C26&lt;&gt;"TBA",BG$2/114,0),SUMIFS('HOURS&amp;CYCLES INPUT'!$F$2:$F$9999,'HOURS&amp;CYCLES INPUT'!$C$2:$C$9999,'QUALIFIED EFH'!$C26,'HOURS&amp;CYCLES INPUT'!$D$2:$D$9999,'QUALIFIED EFH'!BG$4,'HOURS&amp;CYCLES INPUT'!$E$2:$E$9999,'QUALIFIED EFH'!BG$5))</f>
        <v>0</v>
      </c>
      <c r="BH26" s="476">
        <f>IF(BH$2&lt;&gt;"",IF($C26&lt;&gt;"TBA",BH$2/114,0),SUMIFS('HOURS&amp;CYCLES INPUT'!$F$2:$F$9999,'HOURS&amp;CYCLES INPUT'!$C$2:$C$9999,'QUALIFIED EFH'!$C26,'HOURS&amp;CYCLES INPUT'!$D$2:$D$9999,'QUALIFIED EFH'!BH$4,'HOURS&amp;CYCLES INPUT'!$E$2:$E$9999,'QUALIFIED EFH'!BH$5))</f>
        <v>0</v>
      </c>
      <c r="BI26" s="476">
        <f>IF(BI$2&lt;&gt;"",IF($C26&lt;&gt;"TBA",BI$2/114,0),SUMIFS('HOURS&amp;CYCLES INPUT'!$F$2:$F$9999,'HOURS&amp;CYCLES INPUT'!$C$2:$C$9999,'QUALIFIED EFH'!$C26,'HOURS&amp;CYCLES INPUT'!$D$2:$D$9999,'QUALIFIED EFH'!BI$4,'HOURS&amp;CYCLES INPUT'!$E$2:$E$9999,'QUALIFIED EFH'!BI$5))</f>
        <v>0</v>
      </c>
      <c r="BJ26" s="476">
        <f>IF(BJ$2&lt;&gt;"",IF($C26&lt;&gt;"TBA",BJ$2/114,0),SUMIFS('HOURS&amp;CYCLES INPUT'!$F$2:$F$9999,'HOURS&amp;CYCLES INPUT'!$C$2:$C$9999,'QUALIFIED EFH'!$C26,'HOURS&amp;CYCLES INPUT'!$D$2:$D$9999,'QUALIFIED EFH'!BJ$4,'HOURS&amp;CYCLES INPUT'!$E$2:$E$9999,'QUALIFIED EFH'!BJ$5))</f>
        <v>0.62</v>
      </c>
      <c r="BK26" s="476">
        <f>IF(BK$2&lt;&gt;"",IF($C26&lt;&gt;"TBA",BK$2/114,0),SUMIFS('HOURS&amp;CYCLES INPUT'!$F$2:$F$9999,'HOURS&amp;CYCLES INPUT'!$C$2:$C$9999,'QUALIFIED EFH'!$C26,'HOURS&amp;CYCLES INPUT'!$D$2:$D$9999,'QUALIFIED EFH'!BK$4,'HOURS&amp;CYCLES INPUT'!$E$2:$E$9999,'QUALIFIED EFH'!BK$5))</f>
        <v>13.92</v>
      </c>
      <c r="BL26" s="476">
        <f>IF(BL$2&lt;&gt;"",IF($C26&lt;&gt;"TBA",BL$2/114,0),SUMIFS('HOURS&amp;CYCLES INPUT'!$F$2:$F$9999,'HOURS&amp;CYCLES INPUT'!$C$2:$C$9999,'QUALIFIED EFH'!$C26,'HOURS&amp;CYCLES INPUT'!$D$2:$D$9999,'QUALIFIED EFH'!BL$4,'HOURS&amp;CYCLES INPUT'!$E$2:$E$9999,'QUALIFIED EFH'!BL$5))</f>
        <v>250.33</v>
      </c>
      <c r="BM26" s="476">
        <f>IF(BM$2&lt;&gt;"",IF($C26&lt;&gt;"TBA",BM$2/114,0),SUMIFS('HOURS&amp;CYCLES INPUT'!$F$2:$F$9999,'HOURS&amp;CYCLES INPUT'!$C$2:$C$9999,'QUALIFIED EFH'!$C26,'HOURS&amp;CYCLES INPUT'!$D$2:$D$9999,'QUALIFIED EFH'!BM$4,'HOURS&amp;CYCLES INPUT'!$E$2:$E$9999,'QUALIFIED EFH'!BM$5))</f>
        <v>210.22</v>
      </c>
      <c r="BN26" s="476">
        <f>IF(BN$2&lt;&gt;"",IF($C26&lt;&gt;"TBA",BN$2/114,0),SUMIFS('HOURS&amp;CYCLES INPUT'!$F$2:$F$9999,'HOURS&amp;CYCLES INPUT'!$C$2:$C$9999,'QUALIFIED EFH'!$C26,'HOURS&amp;CYCLES INPUT'!$D$2:$D$9999,'QUALIFIED EFH'!BN$4,'HOURS&amp;CYCLES INPUT'!$E$2:$E$9999,'QUALIFIED EFH'!BN$5))</f>
        <v>151.63</v>
      </c>
      <c r="BO26" s="476">
        <f>IF(BO$2&lt;&gt;"",IF($C26&lt;&gt;"TBA",BO$2/114,0),SUMIFS('HOURS&amp;CYCLES INPUT'!$F$2:$F$9999,'HOURS&amp;CYCLES INPUT'!$C$2:$C$9999,'QUALIFIED EFH'!$C26,'HOURS&amp;CYCLES INPUT'!$D$2:$D$9999,'QUALIFIED EFH'!BO$4,'HOURS&amp;CYCLES INPUT'!$E$2:$E$9999,'QUALIFIED EFH'!BO$5))</f>
        <v>287.45</v>
      </c>
      <c r="BP26" s="476">
        <f>IF(BP$2&lt;&gt;"",IF($C26&lt;&gt;"TBA",BP$2/114,0),SUMIFS('HOURS&amp;CYCLES INPUT'!$F$2:$F$9999,'HOURS&amp;CYCLES INPUT'!$C$2:$C$9999,'QUALIFIED EFH'!$C26,'HOURS&amp;CYCLES INPUT'!$D$2:$D$9999,'QUALIFIED EFH'!BP$4,'HOURS&amp;CYCLES INPUT'!$E$2:$E$9999,'QUALIFIED EFH'!BP$5))</f>
        <v>314.7</v>
      </c>
      <c r="BQ26" s="476">
        <f>IF(BQ$2&lt;&gt;"",IF($C26&lt;&gt;"TBA",BQ$2/114,0),SUMIFS('HOURS&amp;CYCLES INPUT'!$F$2:$F$9999,'HOURS&amp;CYCLES INPUT'!$C$2:$C$9999,'QUALIFIED EFH'!$C26,'HOURS&amp;CYCLES INPUT'!$D$2:$D$9999,'QUALIFIED EFH'!BQ$4,'HOURS&amp;CYCLES INPUT'!$E$2:$E$9999,'QUALIFIED EFH'!BQ$5))</f>
        <v>95.93</v>
      </c>
      <c r="BR26" s="476">
        <f>IF(BR$2&lt;&gt;"",IF($C26&lt;&gt;"TBA",BR$2/114,0),SUMIFS('HOURS&amp;CYCLES INPUT'!$F$2:$F$9999,'HOURS&amp;CYCLES INPUT'!$C$2:$C$9999,'QUALIFIED EFH'!$C26,'HOURS&amp;CYCLES INPUT'!$D$2:$D$9999,'QUALIFIED EFH'!BR$4,'HOURS&amp;CYCLES INPUT'!$E$2:$E$9999,'QUALIFIED EFH'!BR$5))</f>
        <v>80.900000000000006</v>
      </c>
      <c r="BS26" s="476">
        <f>IF(BS$2&lt;&gt;"",IF($C26&lt;&gt;"TBA",BS$2/114,0),SUMIFS('HOURS&amp;CYCLES INPUT'!$F$2:$F$9999,'HOURS&amp;CYCLES INPUT'!$C$2:$C$9999,'QUALIFIED EFH'!$C26,'HOURS&amp;CYCLES INPUT'!$D$2:$D$9999,'QUALIFIED EFH'!BS$4,'HOURS&amp;CYCLES INPUT'!$E$2:$E$9999,'QUALIFIED EFH'!BS$5))</f>
        <v>194.04</v>
      </c>
      <c r="BT26" s="476">
        <f>IF(BT$2&lt;&gt;"",IF($C26&lt;&gt;"TBA",BT$2/114,0),SUMIFS('HOURS&amp;CYCLES INPUT'!$F$2:$F$9999,'HOURS&amp;CYCLES INPUT'!$C$2:$C$9999,'QUALIFIED EFH'!$C26,'HOURS&amp;CYCLES INPUT'!$D$2:$D$9999,'QUALIFIED EFH'!BT$4,'HOURS&amp;CYCLES INPUT'!$E$2:$E$9999,'QUALIFIED EFH'!BT$5))</f>
        <v>208.3</v>
      </c>
      <c r="BU26" s="476">
        <f>IF(BU$2&lt;&gt;"",IF($C26&lt;&gt;"TBA",BU$2/114,0),SUMIFS('HOURS&amp;CYCLES INPUT'!$F$2:$F$9999,'HOURS&amp;CYCLES INPUT'!$C$2:$C$9999,'QUALIFIED EFH'!$C26,'HOURS&amp;CYCLES INPUT'!$D$2:$D$9999,'QUALIFIED EFH'!BU$4,'HOURS&amp;CYCLES INPUT'!$E$2:$E$9999,'QUALIFIED EFH'!BU$5))</f>
        <v>242.12</v>
      </c>
      <c r="BV26" s="476">
        <f>IF(BV$2&lt;&gt;"",IF($C26&lt;&gt;"TBA",BV$2/114,0),SUMIFS('HOURS&amp;CYCLES INPUT'!$F$2:$F$9999,'HOURS&amp;CYCLES INPUT'!$C$2:$C$9999,'QUALIFIED EFH'!$C26,'HOURS&amp;CYCLES INPUT'!$D$2:$D$9999,'QUALIFIED EFH'!BV$4,'HOURS&amp;CYCLES INPUT'!$E$2:$E$9999,'QUALIFIED EFH'!BV$5))</f>
        <v>263.41000000000003</v>
      </c>
      <c r="BW26" s="476">
        <f>IF(BW$2&lt;&gt;"",IF($C26&lt;&gt;"TBA",BW$2/114,0),SUMIFS('HOURS&amp;CYCLES INPUT'!$F$2:$F$9999,'HOURS&amp;CYCLES INPUT'!$C$2:$C$9999,'QUALIFIED EFH'!$C26,'HOURS&amp;CYCLES INPUT'!$D$2:$D$9999,'QUALIFIED EFH'!BW$4,'HOURS&amp;CYCLES INPUT'!$E$2:$E$9999,'QUALIFIED EFH'!BW$5))</f>
        <v>297.39999999999998</v>
      </c>
      <c r="BX26" s="476">
        <f>IF(BX$2&lt;&gt;"",IF($C26&lt;&gt;"TBA",BX$2/114,0),SUMIFS('HOURS&amp;CYCLES INPUT'!$F$2:$F$9999,'HOURS&amp;CYCLES INPUT'!$C$2:$C$9999,'QUALIFIED EFH'!$C26,'HOURS&amp;CYCLES INPUT'!$D$2:$D$9999,'QUALIFIED EFH'!BX$4,'HOURS&amp;CYCLES INPUT'!$E$2:$E$9999,'QUALIFIED EFH'!BX$5))</f>
        <v>347.59</v>
      </c>
      <c r="BY26" s="476">
        <f>IF(BY$2&lt;&gt;"",IF($C26&lt;&gt;"TBA",BY$2/114,0),SUMIFS('HOURS&amp;CYCLES INPUT'!$F$2:$F$9999,'HOURS&amp;CYCLES INPUT'!$C$2:$C$9999,'QUALIFIED EFH'!$C26,'HOURS&amp;CYCLES INPUT'!$D$2:$D$9999,'QUALIFIED EFH'!BY$4,'HOURS&amp;CYCLES INPUT'!$E$2:$E$9999,'QUALIFIED EFH'!BY$5))</f>
        <v>326.05</v>
      </c>
      <c r="BZ26" s="476">
        <f>IF(BZ$2&lt;&gt;"",IF($C26&lt;&gt;"TBA",BZ$2/114,0),SUMIFS('HOURS&amp;CYCLES INPUT'!$F$2:$F$9999,'HOURS&amp;CYCLES INPUT'!$C$2:$C$9999,'QUALIFIED EFH'!$C26,'HOURS&amp;CYCLES INPUT'!$D$2:$D$9999,'QUALIFIED EFH'!BZ$4,'HOURS&amp;CYCLES INPUT'!$E$2:$E$9999,'QUALIFIED EFH'!BZ$5))</f>
        <v>260.27999999999997</v>
      </c>
      <c r="CA26" s="476">
        <f>IF(CA$2&lt;&gt;"",IF($C26&lt;&gt;"TBA",CA$2/114,0),SUMIFS('HOURS&amp;CYCLES INPUT'!$F$2:$F$9999,'HOURS&amp;CYCLES INPUT'!$C$2:$C$9999,'QUALIFIED EFH'!$C26,'HOURS&amp;CYCLES INPUT'!$D$2:$D$9999,'QUALIFIED EFH'!CA$4,'HOURS&amp;CYCLES INPUT'!$E$2:$E$9999,'QUALIFIED EFH'!CA$5))</f>
        <v>258.77999999999997</v>
      </c>
      <c r="CB26" s="476">
        <f>IF(CB$2&lt;&gt;"",IF($C26&lt;&gt;"TBA",CB$2/114,0),SUMIFS('HOURS&amp;CYCLES INPUT'!$F$2:$F$9999,'HOURS&amp;CYCLES INPUT'!$C$2:$C$9999,'QUALIFIED EFH'!$C26,'HOURS&amp;CYCLES INPUT'!$D$2:$D$9999,'QUALIFIED EFH'!CB$4,'HOURS&amp;CYCLES INPUT'!$E$2:$E$9999,'QUALIFIED EFH'!CB$5))</f>
        <v>373.79</v>
      </c>
      <c r="CC26" s="476">
        <f>IF(CC$2&lt;&gt;"",IF($C26&lt;&gt;"TBA",CC$2/114,0),SUMIFS('HOURS&amp;CYCLES INPUT'!$F$2:$F$9999,'HOURS&amp;CYCLES INPUT'!$C$2:$C$9999,'QUALIFIED EFH'!$C26,'HOURS&amp;CYCLES INPUT'!$D$2:$D$9999,'QUALIFIED EFH'!CC$4,'HOURS&amp;CYCLES INPUT'!$E$2:$E$9999,'QUALIFIED EFH'!CC$5))</f>
        <v>342.96</v>
      </c>
      <c r="CD26" s="476">
        <f>IF(CD$2&lt;&gt;"",IF($C26&lt;&gt;"TBA",CD$2/114,0),SUMIFS('HOURS&amp;CYCLES INPUT'!$F$2:$F$9999,'HOURS&amp;CYCLES INPUT'!$C$2:$C$9999,'QUALIFIED EFH'!$C26,'HOURS&amp;CYCLES INPUT'!$D$2:$D$9999,'QUALIFIED EFH'!CD$4,'HOURS&amp;CYCLES INPUT'!$E$2:$E$9999,'QUALIFIED EFH'!CD$5))</f>
        <v>376.32</v>
      </c>
      <c r="CE26" s="476">
        <f>IF(CE$2&lt;&gt;"",IF($C26&lt;&gt;"TBA",CE$2/114,0),SUMIFS('HOURS&amp;CYCLES INPUT'!$F$2:$F$9999,'HOURS&amp;CYCLES INPUT'!$C$2:$C$9999,'QUALIFIED EFH'!$C26,'HOURS&amp;CYCLES INPUT'!$D$2:$D$9999,'QUALIFIED EFH'!CE$4,'HOURS&amp;CYCLES INPUT'!$E$2:$E$9999,'QUALIFIED EFH'!CE$5))</f>
        <v>370.77</v>
      </c>
      <c r="CF26" s="476">
        <f>IF(CF$2&lt;&gt;"",IF($C26&lt;&gt;"TBA",CF$2/114,0),SUMIFS('HOURS&amp;CYCLES INPUT'!$F$2:$F$9999,'HOURS&amp;CYCLES INPUT'!$C$2:$C$9999,'QUALIFIED EFH'!$C26,'HOURS&amp;CYCLES INPUT'!$D$2:$D$9999,'QUALIFIED EFH'!CF$4,'HOURS&amp;CYCLES INPUT'!$E$2:$E$9999,'QUALIFIED EFH'!CF$5))</f>
        <v>398.03</v>
      </c>
      <c r="CG26" s="476">
        <f>IF(CG$2&lt;&gt;"",IF($C26&lt;&gt;"TBA",CG$2/114,0),SUMIFS('HOURS&amp;CYCLES INPUT'!$F$2:$F$9999,'HOURS&amp;CYCLES INPUT'!$C$2:$C$9999,'QUALIFIED EFH'!$C26,'HOURS&amp;CYCLES INPUT'!$D$2:$D$9999,'QUALIFIED EFH'!CG$4,'HOURS&amp;CYCLES INPUT'!$E$2:$E$9999,'QUALIFIED EFH'!CG$5))</f>
        <v>363.52</v>
      </c>
      <c r="CH26" s="476">
        <f>IF(CH$2&lt;&gt;"",IF($C26&lt;&gt;"TBA",CH$2/114,0),SUMIFS('HOURS&amp;CYCLES INPUT'!$F$2:$F$9999,'HOURS&amp;CYCLES INPUT'!$C$2:$C$9999,'QUALIFIED EFH'!$C26,'HOURS&amp;CYCLES INPUT'!$D$2:$D$9999,'QUALIFIED EFH'!CH$4,'HOURS&amp;CYCLES INPUT'!$E$2:$E$9999,'QUALIFIED EFH'!CH$5))</f>
        <v>388.93</v>
      </c>
      <c r="CI26" s="476">
        <f>IF(CI$2&lt;&gt;"",IF($C26&lt;&gt;"TBA",CI$2/114,0),SUMIFS('HOURS&amp;CYCLES INPUT'!$F$2:$F$9999,'HOURS&amp;CYCLES INPUT'!$C$2:$C$9999,'QUALIFIED EFH'!$C26,'HOURS&amp;CYCLES INPUT'!$D$2:$D$9999,'QUALIFIED EFH'!CI$4,'HOURS&amp;CYCLES INPUT'!$E$2:$E$9999,'QUALIFIED EFH'!CI$5))</f>
        <v>357.11</v>
      </c>
      <c r="CJ26" s="476">
        <f>IF(CJ$2&lt;&gt;"",IF($C26&lt;&gt;"TBA",CJ$2/114,0),SUMIFS('HOURS&amp;CYCLES INPUT'!$F$2:$F$9999,'HOURS&amp;CYCLES INPUT'!$C$2:$C$9999,'QUALIFIED EFH'!$C26,'HOURS&amp;CYCLES INPUT'!$D$2:$D$9999,'QUALIFIED EFH'!CJ$4,'HOURS&amp;CYCLES INPUT'!$E$2:$E$9999,'QUALIFIED EFH'!CJ$5))</f>
        <v>366.78</v>
      </c>
      <c r="CK26" s="476">
        <f>IF(CK$2&lt;&gt;"",IF($C26&lt;&gt;"TBA",CK$2/114,0),SUMIFS('HOURS&amp;CYCLES INPUT'!$F$2:$F$9999,'HOURS&amp;CYCLES INPUT'!$C$2:$C$9999,'QUALIFIED EFH'!$C26,'HOURS&amp;CYCLES INPUT'!$D$2:$D$9999,'QUALIFIED EFH'!CK$4,'HOURS&amp;CYCLES INPUT'!$E$2:$E$9999,'QUALIFIED EFH'!CK$5))</f>
        <v>371.26</v>
      </c>
      <c r="CL26" s="476">
        <f>IF(CL$2&lt;&gt;"",IF($C26&lt;&gt;"TBA",CL$2/114,0),SUMIFS('HOURS&amp;CYCLES INPUT'!$F$2:$F$9999,'HOURS&amp;CYCLES INPUT'!$C$2:$C$9999,'QUALIFIED EFH'!$C26,'HOURS&amp;CYCLES INPUT'!$D$2:$D$9999,'QUALIFIED EFH'!CL$4,'HOURS&amp;CYCLES INPUT'!$E$2:$E$9999,'QUALIFIED EFH'!CL$5))</f>
        <v>297.85000000000002</v>
      </c>
      <c r="CM26" s="476">
        <f>IF(CM$2&lt;&gt;"",IF($C26&lt;&gt;"TBA",CM$2/114,0),SUMIFS('HOURS&amp;CYCLES INPUT'!$F$2:$F$9999,'HOURS&amp;CYCLES INPUT'!$C$2:$C$9999,'QUALIFIED EFH'!$C26,'HOURS&amp;CYCLES INPUT'!$D$2:$D$9999,'QUALIFIED EFH'!CM$4,'HOURS&amp;CYCLES INPUT'!$E$2:$E$9999,'QUALIFIED EFH'!CM$5))</f>
        <v>45.85</v>
      </c>
      <c r="CN26" s="476">
        <f>IF(CN$2&lt;&gt;"",IF($C26&lt;&gt;"TBA",CN$2/114,0),SUMIFS('HOURS&amp;CYCLES INPUT'!$F$2:$F$9999,'HOURS&amp;CYCLES INPUT'!$C$2:$C$9999,'QUALIFIED EFH'!$C26,'HOURS&amp;CYCLES INPUT'!$D$2:$D$9999,'QUALIFIED EFH'!CN$4,'HOURS&amp;CYCLES INPUT'!$E$2:$E$9999,'QUALIFIED EFH'!CN$5))</f>
        <v>0</v>
      </c>
      <c r="CO26" s="476">
        <f>IF(CO$2&lt;&gt;"",IF($C26&lt;&gt;"TBA",CO$2/114,0),SUMIFS('HOURS&amp;CYCLES INPUT'!$F$2:$F$9999,'HOURS&amp;CYCLES INPUT'!$C$2:$C$9999,'QUALIFIED EFH'!$C26,'HOURS&amp;CYCLES INPUT'!$D$2:$D$9999,'QUALIFIED EFH'!CO$4,'HOURS&amp;CYCLES INPUT'!$E$2:$E$9999,'QUALIFIED EFH'!CO$5))</f>
        <v>245.92</v>
      </c>
      <c r="CP26" s="476">
        <f>IF(CP$2&lt;&gt;"",IF($C26&lt;&gt;"TBA",CP$2/114,0),SUMIFS('HOURS&amp;CYCLES INPUT'!$F$2:$F$9999,'HOURS&amp;CYCLES INPUT'!$C$2:$C$9999,'QUALIFIED EFH'!$C26,'HOURS&amp;CYCLES INPUT'!$D$2:$D$9999,'QUALIFIED EFH'!CP$4,'HOURS&amp;CYCLES INPUT'!$E$2:$E$9999,'QUALIFIED EFH'!CP$5))</f>
        <v>355.55</v>
      </c>
      <c r="CQ26" s="476">
        <f>IF(CQ$2&lt;&gt;"",IF($C26&lt;&gt;"TBA",CQ$2/114,0),SUMIFS('HOURS&amp;CYCLES INPUT'!$F$2:$F$9999,'HOURS&amp;CYCLES INPUT'!$C$2:$C$9999,'QUALIFIED EFH'!$C26,'HOURS&amp;CYCLES INPUT'!$D$2:$D$9999,'QUALIFIED EFH'!CQ$4,'HOURS&amp;CYCLES INPUT'!$E$2:$E$9999,'QUALIFIED EFH'!CQ$5))</f>
        <v>326.75</v>
      </c>
      <c r="CR26" s="476">
        <f>IF(CR$2&lt;&gt;"",IF($C26&lt;&gt;"TBA",CR$2/114,0),SUMIFS('HOURS&amp;CYCLES INPUT'!$F$2:$F$9999,'HOURS&amp;CYCLES INPUT'!$C$2:$C$9999,'QUALIFIED EFH'!$C26,'HOURS&amp;CYCLES INPUT'!$D$2:$D$9999,'QUALIFIED EFH'!CR$4,'HOURS&amp;CYCLES INPUT'!$E$2:$E$9999,'QUALIFIED EFH'!CR$5))</f>
        <v>328.38</v>
      </c>
      <c r="CS26" s="476">
        <f>IF(CS$2&lt;&gt;"",IF($C26&lt;&gt;"TBA",CS$2/114,0),SUMIFS('HOURS&amp;CYCLES INPUT'!$F$2:$F$9999,'HOURS&amp;CYCLES INPUT'!$C$2:$C$9999,'QUALIFIED EFH'!$C26,'HOURS&amp;CYCLES INPUT'!$D$2:$D$9999,'QUALIFIED EFH'!CS$4,'HOURS&amp;CYCLES INPUT'!$E$2:$E$9999,'QUALIFIED EFH'!CS$5))</f>
        <v>6.86</v>
      </c>
      <c r="CT26" s="476">
        <f>IF(CT$2&lt;&gt;"",IF($C26&lt;&gt;"TBA",CT$2/114,0),SUMIFS('HOURS&amp;CYCLES INPUT'!$F$2:$F$9999,'HOURS&amp;CYCLES INPUT'!$C$2:$C$9999,'QUALIFIED EFH'!$C26,'HOURS&amp;CYCLES INPUT'!$D$2:$D$9999,'QUALIFIED EFH'!CT$4,'HOURS&amp;CYCLES INPUT'!$E$2:$E$9999,'QUALIFIED EFH'!CT$5))</f>
        <v>0</v>
      </c>
      <c r="CU26" s="476">
        <f>IF(CU$2&lt;&gt;"",IF($C26&lt;&gt;"TBA",CU$2/114,0),SUMIFS('HOURS&amp;CYCLES INPUT'!$F$2:$F$9999,'HOURS&amp;CYCLES INPUT'!$C$2:$C$9999,'QUALIFIED EFH'!$C26,'HOURS&amp;CYCLES INPUT'!$D$2:$D$9999,'QUALIFIED EFH'!CU$4,'HOURS&amp;CYCLES INPUT'!$E$2:$E$9999,'QUALIFIED EFH'!CU$5))</f>
        <v>0</v>
      </c>
      <c r="CV26" s="476">
        <f>IF(CV$2&lt;&gt;"",IF($C26&lt;&gt;"TBA",CV$2/114,0),SUMIFS('HOURS&amp;CYCLES INPUT'!$F$2:$F$9999,'HOURS&amp;CYCLES INPUT'!$C$2:$C$9999,'QUALIFIED EFH'!$C26,'HOURS&amp;CYCLES INPUT'!$D$2:$D$9999,'QUALIFIED EFH'!CV$4,'HOURS&amp;CYCLES INPUT'!$E$2:$E$9999,'QUALIFIED EFH'!CV$5))</f>
        <v>143.07</v>
      </c>
      <c r="CW26" s="476">
        <f>IF(CW$2&lt;&gt;"",IF($C26&lt;&gt;"TBA",CW$2/114,0),SUMIFS('HOURS&amp;CYCLES INPUT'!$F$2:$F$9999,'HOURS&amp;CYCLES INPUT'!$C$2:$C$9999,'QUALIFIED EFH'!$C26,'HOURS&amp;CYCLES INPUT'!$D$2:$D$9999,'QUALIFIED EFH'!CW$4,'HOURS&amp;CYCLES INPUT'!$E$2:$E$9999,'QUALIFIED EFH'!CW$5))</f>
        <v>387.74</v>
      </c>
      <c r="CX26" s="476">
        <f>IF(CX$2&lt;&gt;"",IF($C26&lt;&gt;"TBA",CX$2/114,0),SUMIFS('HOURS&amp;CYCLES INPUT'!$F$2:$F$9999,'HOURS&amp;CYCLES INPUT'!$C$2:$C$9999,'QUALIFIED EFH'!$C26,'HOURS&amp;CYCLES INPUT'!$D$2:$D$9999,'QUALIFIED EFH'!CX$4,'HOURS&amp;CYCLES INPUT'!$E$2:$E$9999,'QUALIFIED EFH'!CX$5))</f>
        <v>330.85</v>
      </c>
      <c r="CY26" s="476">
        <f>IF(CY$2&lt;&gt;"",IF($C26&lt;&gt;"TBA",CY$2/114,0),SUMIFS('HOURS&amp;CYCLES INPUT'!$F$2:$F$9999,'HOURS&amp;CYCLES INPUT'!$C$2:$C$9999,'QUALIFIED EFH'!$C26,'HOURS&amp;CYCLES INPUT'!$D$2:$D$9999,'QUALIFIED EFH'!CY$4,'HOURS&amp;CYCLES INPUT'!$E$2:$E$9999,'QUALIFIED EFH'!CY$5))</f>
        <v>396.93</v>
      </c>
      <c r="CZ26" s="476">
        <f>IF(CZ$2&lt;&gt;"",IF($C26&lt;&gt;"TBA",CZ$2/114,0),SUMIFS('HOURS&amp;CYCLES INPUT'!$F$2:$F$9999,'HOURS&amp;CYCLES INPUT'!$C$2:$C$9999,'QUALIFIED EFH'!$C26,'HOURS&amp;CYCLES INPUT'!$D$2:$D$9999,'QUALIFIED EFH'!CZ$4,'HOURS&amp;CYCLES INPUT'!$E$2:$E$9999,'QUALIFIED EFH'!CZ$5))</f>
        <v>406.52</v>
      </c>
      <c r="DA26" s="476">
        <f>IF(DA$2&lt;&gt;"",IF($C26&lt;&gt;"TBA",DA$2/114,0),SUMIFS('HOURS&amp;CYCLES INPUT'!$F$2:$F$9999,'HOURS&amp;CYCLES INPUT'!$C$2:$C$9999,'QUALIFIED EFH'!$C26,'HOURS&amp;CYCLES INPUT'!$D$2:$D$9999,'QUALIFIED EFH'!DA$4,'HOURS&amp;CYCLES INPUT'!$E$2:$E$9999,'QUALIFIED EFH'!DA$5))</f>
        <v>348.15</v>
      </c>
      <c r="DB26" s="476">
        <f>IF(DB$2&lt;&gt;"",IF($C26&lt;&gt;"TBA",DB$2/114,0),SUMIFS('HOURS&amp;CYCLES INPUT'!$F$2:$F$9999,'HOURS&amp;CYCLES INPUT'!$C$2:$C$9999,'QUALIFIED EFH'!$C26,'HOURS&amp;CYCLES INPUT'!$D$2:$D$9999,'QUALIFIED EFH'!DB$4,'HOURS&amp;CYCLES INPUT'!$E$2:$E$9999,'QUALIFIED EFH'!DB$5))</f>
        <v>334.86</v>
      </c>
      <c r="DC26" s="476">
        <f>IF(DC$2&lt;&gt;"",IF($C26&lt;&gt;"TBA",DC$2/114,0),SUMIFS('HOURS&amp;CYCLES INPUT'!$F$2:$F$9999,'HOURS&amp;CYCLES INPUT'!$C$2:$C$9999,'QUALIFIED EFH'!$C26,'HOURS&amp;CYCLES INPUT'!$D$2:$D$9999,'QUALIFIED EFH'!DC$4,'HOURS&amp;CYCLES INPUT'!$E$2:$E$9999,'QUALIFIED EFH'!DC$5))</f>
        <v>302.38</v>
      </c>
      <c r="DD26" s="476">
        <f>IF(DD$2&lt;&gt;"",IF($C26&lt;&gt;"TBA",DD$2/114,0),SUMIFS('HOURS&amp;CYCLES INPUT'!$F$2:$F$9999,'HOURS&amp;CYCLES INPUT'!$C$2:$C$9999,'QUALIFIED EFH'!$C26,'HOURS&amp;CYCLES INPUT'!$D$2:$D$9999,'QUALIFIED EFH'!DD$4,'HOURS&amp;CYCLES INPUT'!$E$2:$E$9999,'QUALIFIED EFH'!DD$5))</f>
        <v>0</v>
      </c>
      <c r="DE26" s="476">
        <f>IF(DE$2&lt;&gt;"",IF($C26&lt;&gt;"TBA",DE$2/114,0),SUMIFS('HOURS&amp;CYCLES INPUT'!$F$2:$F$9999,'HOURS&amp;CYCLES INPUT'!$C$2:$C$9999,'QUALIFIED EFH'!$C26,'HOURS&amp;CYCLES INPUT'!$D$2:$D$9999,'QUALIFIED EFH'!DE$4,'HOURS&amp;CYCLES INPUT'!$E$2:$E$9999,'QUALIFIED EFH'!DE$5))</f>
        <v>0</v>
      </c>
      <c r="DF26" s="476">
        <f>IF(DF$2&lt;&gt;"",IF($C26&lt;&gt;"TBA",DF$2/114,0),SUMIFS('HOURS&amp;CYCLES INPUT'!$F$2:$F$9999,'HOURS&amp;CYCLES INPUT'!$C$2:$C$9999,'QUALIFIED EFH'!$C26,'HOURS&amp;CYCLES INPUT'!$D$2:$D$9999,'QUALIFIED EFH'!DF$4,'HOURS&amp;CYCLES INPUT'!$E$2:$E$9999,'QUALIFIED EFH'!DF$5))</f>
        <v>0</v>
      </c>
      <c r="DG26" s="476">
        <f>IF(DG$2&lt;&gt;"",IF($C26&lt;&gt;"TBA",DG$2/114,0),SUMIFS('HOURS&amp;CYCLES INPUT'!$F$2:$F$9999,'HOURS&amp;CYCLES INPUT'!$C$2:$C$9999,'QUALIFIED EFH'!$C26,'HOURS&amp;CYCLES INPUT'!$D$2:$D$9999,'QUALIFIED EFH'!DG$4,'HOURS&amp;CYCLES INPUT'!$E$2:$E$9999,'QUALIFIED EFH'!DG$5))</f>
        <v>0</v>
      </c>
      <c r="DH26" s="476">
        <f>IF(DH$2&lt;&gt;"",IF($C26&lt;&gt;"TBA",DH$2/114,0),SUMIFS('HOURS&amp;CYCLES INPUT'!$F$2:$F$9999,'HOURS&amp;CYCLES INPUT'!$C$2:$C$9999,'QUALIFIED EFH'!$C26,'HOURS&amp;CYCLES INPUT'!$D$2:$D$9999,'QUALIFIED EFH'!DH$4,'HOURS&amp;CYCLES INPUT'!$E$2:$E$9999,'QUALIFIED EFH'!DH$5))</f>
        <v>0</v>
      </c>
      <c r="DI26" s="476">
        <f>IF(DI$2&lt;&gt;"",IF($C26&lt;&gt;"TBA",DI$2/114,0),SUMIFS('HOURS&amp;CYCLES INPUT'!$F$2:$F$9999,'HOURS&amp;CYCLES INPUT'!$C$2:$C$9999,'QUALIFIED EFH'!$C26,'HOURS&amp;CYCLES INPUT'!$D$2:$D$9999,'QUALIFIED EFH'!DI$4,'HOURS&amp;CYCLES INPUT'!$E$2:$E$9999,'QUALIFIED EFH'!DI$5))</f>
        <v>0</v>
      </c>
      <c r="DJ26" s="476">
        <f>IF(DJ$2&lt;&gt;"",IF($C26&lt;&gt;"TBA",DJ$2/114,0),SUMIFS('HOURS&amp;CYCLES INPUT'!$F$2:$F$9999,'HOURS&amp;CYCLES INPUT'!$C$2:$C$9999,'QUALIFIED EFH'!$C26,'HOURS&amp;CYCLES INPUT'!$D$2:$D$9999,'QUALIFIED EFH'!DJ$4,'HOURS&amp;CYCLES INPUT'!$E$2:$E$9999,'QUALIFIED EFH'!DJ$5))</f>
        <v>0</v>
      </c>
      <c r="DK26" s="476">
        <f>IF(DK$2&lt;&gt;"",IF($C26&lt;&gt;"TBA",DK$2/114,0),SUMIFS('HOURS&amp;CYCLES INPUT'!$F$2:$F$9999,'HOURS&amp;CYCLES INPUT'!$C$2:$C$9999,'QUALIFIED EFH'!$C26,'HOURS&amp;CYCLES INPUT'!$D$2:$D$9999,'QUALIFIED EFH'!DK$4,'HOURS&amp;CYCLES INPUT'!$E$2:$E$9999,'QUALIFIED EFH'!DK$5))</f>
        <v>0</v>
      </c>
      <c r="DL26" s="476">
        <f>IF(DL$2&lt;&gt;"",IF($C26&lt;&gt;"TBA",DL$2/114,0),SUMIFS('HOURS&amp;CYCLES INPUT'!$F$2:$F$9999,'HOURS&amp;CYCLES INPUT'!$C$2:$C$9999,'QUALIFIED EFH'!$C26,'HOURS&amp;CYCLES INPUT'!$D$2:$D$9999,'QUALIFIED EFH'!DL$4,'HOURS&amp;CYCLES INPUT'!$E$2:$E$9999,'QUALIFIED EFH'!DL$5))</f>
        <v>0</v>
      </c>
      <c r="DM26" s="476">
        <f>IF(DM$2&lt;&gt;"",IF($C26&lt;&gt;"TBA",DM$2/114,0),SUMIFS('HOURS&amp;CYCLES INPUT'!$F$2:$F$9999,'HOURS&amp;CYCLES INPUT'!$C$2:$C$9999,'QUALIFIED EFH'!$C26,'HOURS&amp;CYCLES INPUT'!$D$2:$D$9999,'QUALIFIED EFH'!DM$4,'HOURS&amp;CYCLES INPUT'!$E$2:$E$9999,'QUALIFIED EFH'!DM$5))</f>
        <v>0</v>
      </c>
      <c r="DN26" s="476">
        <f>IF(DN$2&lt;&gt;"",IF($C26&lt;&gt;"TBA",DN$2/114,0),SUMIFS('HOURS&amp;CYCLES INPUT'!$F$2:$F$9999,'HOURS&amp;CYCLES INPUT'!$C$2:$C$9999,'QUALIFIED EFH'!$C26,'HOURS&amp;CYCLES INPUT'!$D$2:$D$9999,'QUALIFIED EFH'!DN$4,'HOURS&amp;CYCLES INPUT'!$E$2:$E$9999,'QUALIFIED EFH'!DN$5))</f>
        <v>0</v>
      </c>
      <c r="DO26" s="476">
        <f>IF(DO$2&lt;&gt;"",IF($C26&lt;&gt;"TBA",DO$2/114,0),SUMIFS('HOURS&amp;CYCLES INPUT'!$F$2:$F$9999,'HOURS&amp;CYCLES INPUT'!$C$2:$C$9999,'QUALIFIED EFH'!$C26,'HOURS&amp;CYCLES INPUT'!$D$2:$D$9999,'QUALIFIED EFH'!DO$4,'HOURS&amp;CYCLES INPUT'!$E$2:$E$9999,'QUALIFIED EFH'!DO$5))</f>
        <v>0</v>
      </c>
      <c r="DP26" s="476">
        <f>IF(DP$2&lt;&gt;"",IF($C26&lt;&gt;"TBA",DP$2/114,0),SUMIFS('HOURS&amp;CYCLES INPUT'!$F$2:$F$9999,'HOURS&amp;CYCLES INPUT'!$C$2:$C$9999,'QUALIFIED EFH'!$C26,'HOURS&amp;CYCLES INPUT'!$D$2:$D$9999,'QUALIFIED EFH'!DP$4,'HOURS&amp;CYCLES INPUT'!$E$2:$E$9999,'QUALIFIED EFH'!DP$5))</f>
        <v>0</v>
      </c>
      <c r="DQ26" s="476">
        <f>IF(DQ$2&lt;&gt;"",IF($C26&lt;&gt;"TBA",DQ$2/114,0),SUMIFS('HOURS&amp;CYCLES INPUT'!$F$2:$F$9999,'HOURS&amp;CYCLES INPUT'!$C$2:$C$9999,'QUALIFIED EFH'!$C26,'HOURS&amp;CYCLES INPUT'!$D$2:$D$9999,'QUALIFIED EFH'!DQ$4,'HOURS&amp;CYCLES INPUT'!$E$2:$E$9999,'QUALIFIED EFH'!DQ$5))</f>
        <v>0</v>
      </c>
      <c r="DR26" s="476">
        <f>IF(DR$2&lt;&gt;"",IF($C26&lt;&gt;"TBA",DR$2/114,0),SUMIFS('HOURS&amp;CYCLES INPUT'!$F$2:$F$9999,'HOURS&amp;CYCLES INPUT'!$C$2:$C$9999,'QUALIFIED EFH'!$C26,'HOURS&amp;CYCLES INPUT'!$D$2:$D$9999,'QUALIFIED EFH'!DR$4,'HOURS&amp;CYCLES INPUT'!$E$2:$E$9999,'QUALIFIED EFH'!DR$5))</f>
        <v>0</v>
      </c>
      <c r="DS26" s="476">
        <f>IF(DS$2&lt;&gt;"",IF($C26&lt;&gt;"TBA",DS$2/114,0),SUMIFS('HOURS&amp;CYCLES INPUT'!$F$2:$F$9999,'HOURS&amp;CYCLES INPUT'!$C$2:$C$9999,'QUALIFIED EFH'!$C26,'HOURS&amp;CYCLES INPUT'!$D$2:$D$9999,'QUALIFIED EFH'!DS$4,'HOURS&amp;CYCLES INPUT'!$E$2:$E$9999,'QUALIFIED EFH'!DS$5))</f>
        <v>0</v>
      </c>
      <c r="DT26" s="476">
        <f>IF(DT$2&lt;&gt;"",IF($C26&lt;&gt;"TBA",DT$2/114,0),SUMIFS('HOURS&amp;CYCLES INPUT'!$F$2:$F$9999,'HOURS&amp;CYCLES INPUT'!$C$2:$C$9999,'QUALIFIED EFH'!$C26,'HOURS&amp;CYCLES INPUT'!$D$2:$D$9999,'QUALIFIED EFH'!DT$4,'HOURS&amp;CYCLES INPUT'!$E$2:$E$9999,'QUALIFIED EFH'!DT$5))</f>
        <v>0</v>
      </c>
      <c r="DU26" s="476">
        <f>IF(DU$2&lt;&gt;"",IF($C26&lt;&gt;"TBA",DU$2/114,0),SUMIFS('HOURS&amp;CYCLES INPUT'!$F$2:$F$9999,'HOURS&amp;CYCLES INPUT'!$C$2:$C$9999,'QUALIFIED EFH'!$C26,'HOURS&amp;CYCLES INPUT'!$D$2:$D$9999,'QUALIFIED EFH'!DU$4,'HOURS&amp;CYCLES INPUT'!$E$2:$E$9999,'QUALIFIED EFH'!DU$5))</f>
        <v>0</v>
      </c>
      <c r="DV26" s="476">
        <f>IF(DV$2&lt;&gt;"",IF($C26&lt;&gt;"TBA",DV$2/114,0),SUMIFS('HOURS&amp;CYCLES INPUT'!$F$2:$F$9999,'HOURS&amp;CYCLES INPUT'!$C$2:$C$9999,'QUALIFIED EFH'!$C26,'HOURS&amp;CYCLES INPUT'!$D$2:$D$9999,'QUALIFIED EFH'!DV$4,'HOURS&amp;CYCLES INPUT'!$E$2:$E$9999,'QUALIFIED EFH'!DV$5))</f>
        <v>0</v>
      </c>
      <c r="DW26" s="476">
        <f>IF(DW$2&lt;&gt;"",IF($C26&lt;&gt;"TBA",DW$2/114,0),SUMIFS('HOURS&amp;CYCLES INPUT'!$F$2:$F$9999,'HOURS&amp;CYCLES INPUT'!$C$2:$C$9999,'QUALIFIED EFH'!$C26,'HOURS&amp;CYCLES INPUT'!$D$2:$D$9999,'QUALIFIED EFH'!DW$4,'HOURS&amp;CYCLES INPUT'!$E$2:$E$9999,'QUALIFIED EFH'!DW$5))</f>
        <v>0</v>
      </c>
      <c r="DX26" s="476">
        <f>IF(DX$2&lt;&gt;"",IF($C26&lt;&gt;"TBA",DX$2/114,0),SUMIFS('HOURS&amp;CYCLES INPUT'!$F$2:$F$9999,'HOURS&amp;CYCLES INPUT'!$C$2:$C$9999,'QUALIFIED EFH'!$C26,'HOURS&amp;CYCLES INPUT'!$D$2:$D$9999,'QUALIFIED EFH'!DX$4,'HOURS&amp;CYCLES INPUT'!$E$2:$E$9999,'QUALIFIED EFH'!DX$5))</f>
        <v>0</v>
      </c>
      <c r="DY26" s="476">
        <f>IF(DY$2&lt;&gt;"",IF($C26&lt;&gt;"TBA",DY$2/114,0),SUMIFS('HOURS&amp;CYCLES INPUT'!$F$2:$F$9999,'HOURS&amp;CYCLES INPUT'!$C$2:$C$9999,'QUALIFIED EFH'!$C26,'HOURS&amp;CYCLES INPUT'!$D$2:$D$9999,'QUALIFIED EFH'!DY$4,'HOURS&amp;CYCLES INPUT'!$E$2:$E$9999,'QUALIFIED EFH'!DY$5))</f>
        <v>0</v>
      </c>
      <c r="DZ26" s="476">
        <f>IF(DZ$2&lt;&gt;"",IF($C26&lt;&gt;"TBA",DZ$2/114,0),SUMIFS('HOURS&amp;CYCLES INPUT'!$F$2:$F$9999,'HOURS&amp;CYCLES INPUT'!$C$2:$C$9999,'QUALIFIED EFH'!$C26,'HOURS&amp;CYCLES INPUT'!$D$2:$D$9999,'QUALIFIED EFH'!DZ$4,'HOURS&amp;CYCLES INPUT'!$E$2:$E$9999,'QUALIFIED EFH'!DZ$5))</f>
        <v>0</v>
      </c>
      <c r="EA26" s="476">
        <f>IF(EA$2&lt;&gt;"",IF($C26&lt;&gt;"TBA",EA$2/114,0),SUMIFS('HOURS&amp;CYCLES INPUT'!$F$2:$F$9999,'HOURS&amp;CYCLES INPUT'!$C$2:$C$9999,'QUALIFIED EFH'!$C26,'HOURS&amp;CYCLES INPUT'!$D$2:$D$9999,'QUALIFIED EFH'!EA$4,'HOURS&amp;CYCLES INPUT'!$E$2:$E$9999,'QUALIFIED EFH'!EA$5))</f>
        <v>0</v>
      </c>
      <c r="EB26" s="476">
        <f>IF(EB$2&lt;&gt;"",IF($C26&lt;&gt;"TBA",EB$2/114,0),SUMIFS('HOURS&amp;CYCLES INPUT'!$F$2:$F$9999,'HOURS&amp;CYCLES INPUT'!$C$2:$C$9999,'QUALIFIED EFH'!$C26,'HOURS&amp;CYCLES INPUT'!$D$2:$D$9999,'QUALIFIED EFH'!EB$4,'HOURS&amp;CYCLES INPUT'!$E$2:$E$9999,'QUALIFIED EFH'!EB$5))</f>
        <v>0</v>
      </c>
      <c r="EC26" s="476">
        <f>IF(EC$2&lt;&gt;"",IF($C26&lt;&gt;"TBA",EC$2/114,0),SUMIFS('HOURS&amp;CYCLES INPUT'!$F$2:$F$9999,'HOURS&amp;CYCLES INPUT'!$C$2:$C$9999,'QUALIFIED EFH'!$C26,'HOURS&amp;CYCLES INPUT'!$D$2:$D$9999,'QUALIFIED EFH'!EC$4,'HOURS&amp;CYCLES INPUT'!$E$2:$E$9999,'QUALIFIED EFH'!EC$5))</f>
        <v>0</v>
      </c>
      <c r="ED26" s="476">
        <f>IF(ED$2&lt;&gt;"",IF($C26&lt;&gt;"TBA",ED$2/114,0),SUMIFS('HOURS&amp;CYCLES INPUT'!$F$2:$F$9999,'HOURS&amp;CYCLES INPUT'!$C$2:$C$9999,'QUALIFIED EFH'!$C26,'HOURS&amp;CYCLES INPUT'!$D$2:$D$9999,'QUALIFIED EFH'!ED$4,'HOURS&amp;CYCLES INPUT'!$E$2:$E$9999,'QUALIFIED EFH'!ED$5))</f>
        <v>0</v>
      </c>
      <c r="EE26" s="476">
        <f>IF(EE$2&lt;&gt;"",IF($C26&lt;&gt;"TBA",EE$2/114,0),SUMIFS('HOURS&amp;CYCLES INPUT'!$F$2:$F$9999,'HOURS&amp;CYCLES INPUT'!$C$2:$C$9999,'QUALIFIED EFH'!$C26,'HOURS&amp;CYCLES INPUT'!$D$2:$D$9999,'QUALIFIED EFH'!EE$4,'HOURS&amp;CYCLES INPUT'!$E$2:$E$9999,'QUALIFIED EFH'!EE$5))</f>
        <v>0</v>
      </c>
      <c r="EF26" s="476">
        <f>IF(EF$2&lt;&gt;"",IF($C26&lt;&gt;"TBA",EF$2/114,0),SUMIFS('HOURS&amp;CYCLES INPUT'!$F$2:$F$9999,'HOURS&amp;CYCLES INPUT'!$C$2:$C$9999,'QUALIFIED EFH'!$C26,'HOURS&amp;CYCLES INPUT'!$D$2:$D$9999,'QUALIFIED EFH'!EF$4,'HOURS&amp;CYCLES INPUT'!$E$2:$E$9999,'QUALIFIED EFH'!EF$5))</f>
        <v>0</v>
      </c>
      <c r="EG26" s="476">
        <f>IF(EG$2&lt;&gt;"",IF($C26&lt;&gt;"TBA",EG$2/114,0),SUMIFS('HOURS&amp;CYCLES INPUT'!$F$2:$F$9999,'HOURS&amp;CYCLES INPUT'!$C$2:$C$9999,'QUALIFIED EFH'!$C26,'HOURS&amp;CYCLES INPUT'!$D$2:$D$9999,'QUALIFIED EFH'!EG$4,'HOURS&amp;CYCLES INPUT'!$E$2:$E$9999,'QUALIFIED EFH'!EG$5))</f>
        <v>0</v>
      </c>
      <c r="EH26" s="476">
        <f>IF(EH$2&lt;&gt;"",IF($C26&lt;&gt;"TBA",EH$2/114,0),SUMIFS('HOURS&amp;CYCLES INPUT'!$F$2:$F$9999,'HOURS&amp;CYCLES INPUT'!$C$2:$C$9999,'QUALIFIED EFH'!$C26,'HOURS&amp;CYCLES INPUT'!$D$2:$D$9999,'QUALIFIED EFH'!EH$4,'HOURS&amp;CYCLES INPUT'!$E$2:$E$9999,'QUALIFIED EFH'!EH$5))</f>
        <v>0</v>
      </c>
      <c r="EI26" s="476">
        <f>IF(EI$2&lt;&gt;"",IF($C26&lt;&gt;"TBA",EI$2/114,0),SUMIFS('HOURS&amp;CYCLES INPUT'!$F$2:$F$9999,'HOURS&amp;CYCLES INPUT'!$C$2:$C$9999,'QUALIFIED EFH'!$C26,'HOURS&amp;CYCLES INPUT'!$D$2:$D$9999,'QUALIFIED EFH'!EI$4,'HOURS&amp;CYCLES INPUT'!$E$2:$E$9999,'QUALIFIED EFH'!EI$5))</f>
        <v>0</v>
      </c>
      <c r="EJ26" s="476">
        <f>IF(EJ$2&lt;&gt;"",IF($C26&lt;&gt;"TBA",EJ$2/114,0),SUMIFS('HOURS&amp;CYCLES INPUT'!$F$2:$F$9999,'HOURS&amp;CYCLES INPUT'!$C$2:$C$9999,'QUALIFIED EFH'!$C26,'HOURS&amp;CYCLES INPUT'!$D$2:$D$9999,'QUALIFIED EFH'!EJ$4,'HOURS&amp;CYCLES INPUT'!$E$2:$E$9999,'QUALIFIED EFH'!EJ$5))</f>
        <v>0</v>
      </c>
      <c r="EK26" s="476">
        <f>IF(EK$2&lt;&gt;"",IF($C26&lt;&gt;"TBA",EK$2/114,0),SUMIFS('HOURS&amp;CYCLES INPUT'!$F$2:$F$9999,'HOURS&amp;CYCLES INPUT'!$C$2:$C$9999,'QUALIFIED EFH'!$C26,'HOURS&amp;CYCLES INPUT'!$D$2:$D$9999,'QUALIFIED EFH'!EK$4,'HOURS&amp;CYCLES INPUT'!$E$2:$E$9999,'QUALIFIED EFH'!EK$5))</f>
        <v>0</v>
      </c>
      <c r="EL26" s="476">
        <f>IF(EL$2&lt;&gt;"",IF($C26&lt;&gt;"TBA",EL$2/114,0),SUMIFS('HOURS&amp;CYCLES INPUT'!$F$2:$F$9999,'HOURS&amp;CYCLES INPUT'!$C$2:$C$9999,'QUALIFIED EFH'!$C26,'HOURS&amp;CYCLES INPUT'!$D$2:$D$9999,'QUALIFIED EFH'!EL$4,'HOURS&amp;CYCLES INPUT'!$E$2:$E$9999,'QUALIFIED EFH'!EL$5))</f>
        <v>0</v>
      </c>
      <c r="EM26" s="476">
        <f>IF(EM$2&lt;&gt;"",IF($C26&lt;&gt;"TBA",EM$2/114,0),SUMIFS('HOURS&amp;CYCLES INPUT'!$F$2:$F$9999,'HOURS&amp;CYCLES INPUT'!$C$2:$C$9999,'QUALIFIED EFH'!$C26,'HOURS&amp;CYCLES INPUT'!$D$2:$D$9999,'QUALIFIED EFH'!EM$4,'HOURS&amp;CYCLES INPUT'!$E$2:$E$9999,'QUALIFIED EFH'!EM$5))</f>
        <v>0</v>
      </c>
      <c r="EN26" s="476">
        <f>IF(EN$2&lt;&gt;"",IF($C26&lt;&gt;"TBA",EN$2/114,0),SUMIFS('HOURS&amp;CYCLES INPUT'!$F$2:$F$9999,'HOURS&amp;CYCLES INPUT'!$C$2:$C$9999,'QUALIFIED EFH'!$C26,'HOURS&amp;CYCLES INPUT'!$D$2:$D$9999,'QUALIFIED EFH'!EN$4,'HOURS&amp;CYCLES INPUT'!$E$2:$E$9999,'QUALIFIED EFH'!EN$5))</f>
        <v>0</v>
      </c>
      <c r="EO26" s="476">
        <f>IF(EO$2&lt;&gt;"",IF($C26&lt;&gt;"TBA",EO$2/114,0),SUMIFS('HOURS&amp;CYCLES INPUT'!$F$2:$F$9999,'HOURS&amp;CYCLES INPUT'!$C$2:$C$9999,'QUALIFIED EFH'!$C26,'HOURS&amp;CYCLES INPUT'!$D$2:$D$9999,'QUALIFIED EFH'!EO$4,'HOURS&amp;CYCLES INPUT'!$E$2:$E$9999,'QUALIFIED EFH'!EO$5))</f>
        <v>0</v>
      </c>
      <c r="EP26" s="476">
        <f>IF(EP$2&lt;&gt;"",IF($C26&lt;&gt;"TBA",EP$2/114,0),SUMIFS('HOURS&amp;CYCLES INPUT'!$F$2:$F$9999,'HOURS&amp;CYCLES INPUT'!$C$2:$C$9999,'QUALIFIED EFH'!$C26,'HOURS&amp;CYCLES INPUT'!$D$2:$D$9999,'QUALIFIED EFH'!EP$4,'HOURS&amp;CYCLES INPUT'!$E$2:$E$9999,'QUALIFIED EFH'!EP$5))</f>
        <v>0</v>
      </c>
      <c r="EQ26" s="476">
        <f>IF(EQ$2&lt;&gt;"",IF($C26&lt;&gt;"TBA",EQ$2/114,0),SUMIFS('HOURS&amp;CYCLES INPUT'!$F$2:$F$9999,'HOURS&amp;CYCLES INPUT'!$C$2:$C$9999,'QUALIFIED EFH'!$C26,'HOURS&amp;CYCLES INPUT'!$D$2:$D$9999,'QUALIFIED EFH'!EQ$4,'HOURS&amp;CYCLES INPUT'!$E$2:$E$9999,'QUALIFIED EFH'!EQ$5))</f>
        <v>0</v>
      </c>
      <c r="ER26" s="476">
        <f>IF(ER$2&lt;&gt;"",IF($C26&lt;&gt;"TBA",ER$2/114,0),SUMIFS('HOURS&amp;CYCLES INPUT'!$F$2:$F$9999,'HOURS&amp;CYCLES INPUT'!$C$2:$C$9999,'QUALIFIED EFH'!$C26,'HOURS&amp;CYCLES INPUT'!$D$2:$D$9999,'QUALIFIED EFH'!ER$4,'HOURS&amp;CYCLES INPUT'!$E$2:$E$9999,'QUALIFIED EFH'!ER$5))</f>
        <v>0</v>
      </c>
      <c r="ES26" s="476">
        <f>IF(ES$2&lt;&gt;"",IF($C26&lt;&gt;"TBA",ES$2/114,0),SUMIFS('HOURS&amp;CYCLES INPUT'!$F$2:$F$9999,'HOURS&amp;CYCLES INPUT'!$C$2:$C$9999,'QUALIFIED EFH'!$C26,'HOURS&amp;CYCLES INPUT'!$D$2:$D$9999,'QUALIFIED EFH'!ES$4,'HOURS&amp;CYCLES INPUT'!$E$2:$E$9999,'QUALIFIED EFH'!ES$5))</f>
        <v>0</v>
      </c>
      <c r="ET26" s="476">
        <f>IF(ET$2&lt;&gt;"",IF($C26&lt;&gt;"TBA",ET$2/114,0),SUMIFS('HOURS&amp;CYCLES INPUT'!$F$2:$F$9999,'HOURS&amp;CYCLES INPUT'!$C$2:$C$9999,'QUALIFIED EFH'!$C26,'HOURS&amp;CYCLES INPUT'!$D$2:$D$9999,'QUALIFIED EFH'!ET$4,'HOURS&amp;CYCLES INPUT'!$E$2:$E$9999,'QUALIFIED EFH'!ET$5))</f>
        <v>0</v>
      </c>
      <c r="EU26" s="476">
        <f>IF(EU$2&lt;&gt;"",IF($C26&lt;&gt;"TBA",EU$2/114,0),SUMIFS('HOURS&amp;CYCLES INPUT'!$F$2:$F$9999,'HOURS&amp;CYCLES INPUT'!$C$2:$C$9999,'QUALIFIED EFH'!$C26,'HOURS&amp;CYCLES INPUT'!$D$2:$D$9999,'QUALIFIED EFH'!EU$4,'HOURS&amp;CYCLES INPUT'!$E$2:$E$9999,'QUALIFIED EFH'!EU$5))</f>
        <v>0</v>
      </c>
      <c r="EV26" s="476">
        <f>IF(EV$2&lt;&gt;"",IF($C26&lt;&gt;"TBA",EV$2/114,0),SUMIFS('HOURS&amp;CYCLES INPUT'!$F$2:$F$9999,'HOURS&amp;CYCLES INPUT'!$C$2:$C$9999,'QUALIFIED EFH'!$C26,'HOURS&amp;CYCLES INPUT'!$D$2:$D$9999,'QUALIFIED EFH'!EV$4,'HOURS&amp;CYCLES INPUT'!$E$2:$E$9999,'QUALIFIED EFH'!EV$5))</f>
        <v>0</v>
      </c>
      <c r="EW26" s="476">
        <f>IF(EW$2&lt;&gt;"",IF($C26&lt;&gt;"TBA",EW$2/114,0),SUMIFS('HOURS&amp;CYCLES INPUT'!$F$2:$F$9999,'HOURS&amp;CYCLES INPUT'!$C$2:$C$9999,'QUALIFIED EFH'!$C26,'HOURS&amp;CYCLES INPUT'!$D$2:$D$9999,'QUALIFIED EFH'!EW$4,'HOURS&amp;CYCLES INPUT'!$E$2:$E$9999,'QUALIFIED EFH'!EW$5))</f>
        <v>0</v>
      </c>
      <c r="EX26" s="476">
        <f>IF(EX$2&lt;&gt;"",IF($C26&lt;&gt;"TBA",EX$2/114,0),SUMIFS('HOURS&amp;CYCLES INPUT'!$F$2:$F$9999,'HOURS&amp;CYCLES INPUT'!$C$2:$C$9999,'QUALIFIED EFH'!$C26,'HOURS&amp;CYCLES INPUT'!$D$2:$D$9999,'QUALIFIED EFH'!EX$4,'HOURS&amp;CYCLES INPUT'!$E$2:$E$9999,'QUALIFIED EFH'!EX$5))</f>
        <v>0</v>
      </c>
      <c r="EY26" s="476">
        <f>IF(EY$2&lt;&gt;"",IF($C26&lt;&gt;"TBA",EY$2/114,0),SUMIFS('HOURS&amp;CYCLES INPUT'!$F$2:$F$9999,'HOURS&amp;CYCLES INPUT'!$C$2:$C$9999,'QUALIFIED EFH'!$C26,'HOURS&amp;CYCLES INPUT'!$D$2:$D$9999,'QUALIFIED EFH'!EY$4,'HOURS&amp;CYCLES INPUT'!$E$2:$E$9999,'QUALIFIED EFH'!EY$5))</f>
        <v>0</v>
      </c>
      <c r="EZ26" s="476">
        <f>IF(EZ$2&lt;&gt;"",IF($C26&lt;&gt;"TBA",EZ$2/114,0),SUMIFS('HOURS&amp;CYCLES INPUT'!$F$2:$F$9999,'HOURS&amp;CYCLES INPUT'!$C$2:$C$9999,'QUALIFIED EFH'!$C26,'HOURS&amp;CYCLES INPUT'!$D$2:$D$9999,'QUALIFIED EFH'!EZ$4,'HOURS&amp;CYCLES INPUT'!$E$2:$E$9999,'QUALIFIED EFH'!EZ$5))</f>
        <v>0</v>
      </c>
      <c r="FA26" s="476">
        <f>IF(FA$2&lt;&gt;"",IF($C26&lt;&gt;"TBA",FA$2/114,0),SUMIFS('HOURS&amp;CYCLES INPUT'!$F$2:$F$9999,'HOURS&amp;CYCLES INPUT'!$C$2:$C$9999,'QUALIFIED EFH'!$C26,'HOURS&amp;CYCLES INPUT'!$D$2:$D$9999,'QUALIFIED EFH'!FA$4,'HOURS&amp;CYCLES INPUT'!$E$2:$E$9999,'QUALIFIED EFH'!FA$5))</f>
        <v>0</v>
      </c>
      <c r="FB26" s="476">
        <f>IF(FB$2&lt;&gt;"",IF($C26&lt;&gt;"TBA",FB$2/114,0),SUMIFS('HOURS&amp;CYCLES INPUT'!$F$2:$F$9999,'HOURS&amp;CYCLES INPUT'!$C$2:$C$9999,'QUALIFIED EFH'!$C26,'HOURS&amp;CYCLES INPUT'!$D$2:$D$9999,'QUALIFIED EFH'!FB$4,'HOURS&amp;CYCLES INPUT'!$E$2:$E$9999,'QUALIFIED EFH'!FB$5))</f>
        <v>0</v>
      </c>
      <c r="FC26" s="476">
        <f>IF(FC$2&lt;&gt;"",IF($C26&lt;&gt;"TBA",FC$2/114,0),SUMIFS('HOURS&amp;CYCLES INPUT'!$F$2:$F$9999,'HOURS&amp;CYCLES INPUT'!$C$2:$C$9999,'QUALIFIED EFH'!$C26,'HOURS&amp;CYCLES INPUT'!$D$2:$D$9999,'QUALIFIED EFH'!FC$4,'HOURS&amp;CYCLES INPUT'!$E$2:$E$9999,'QUALIFIED EFH'!FC$5))</f>
        <v>0</v>
      </c>
      <c r="FD26" s="476">
        <f>IF(FD$2&lt;&gt;"",IF($C26&lt;&gt;"TBA",FD$2/114,0),SUMIFS('HOURS&amp;CYCLES INPUT'!$F$2:$F$9999,'HOURS&amp;CYCLES INPUT'!$C$2:$C$9999,'QUALIFIED EFH'!$C26,'HOURS&amp;CYCLES INPUT'!$D$2:$D$9999,'QUALIFIED EFH'!FD$4,'HOURS&amp;CYCLES INPUT'!$E$2:$E$9999,'QUALIFIED EFH'!FD$5))</f>
        <v>0</v>
      </c>
      <c r="FE26" s="476">
        <f>IF(FE$2&lt;&gt;"",IF($C26&lt;&gt;"TBA",FE$2/114,0),SUMIFS('HOURS&amp;CYCLES INPUT'!$F$2:$F$9999,'HOURS&amp;CYCLES INPUT'!$C$2:$C$9999,'QUALIFIED EFH'!$C26,'HOURS&amp;CYCLES INPUT'!$D$2:$D$9999,'QUALIFIED EFH'!FE$4,'HOURS&amp;CYCLES INPUT'!$E$2:$E$9999,'QUALIFIED EFH'!FE$5))</f>
        <v>0</v>
      </c>
      <c r="FF26" s="476">
        <f>IF(FF$2&lt;&gt;"",IF($C26&lt;&gt;"TBA",FF$2/114,0),SUMIFS('HOURS&amp;CYCLES INPUT'!$F$2:$F$9999,'HOURS&amp;CYCLES INPUT'!$C$2:$C$9999,'QUALIFIED EFH'!$C26,'HOURS&amp;CYCLES INPUT'!$D$2:$D$9999,'QUALIFIED EFH'!FF$4,'HOURS&amp;CYCLES INPUT'!$E$2:$E$9999,'QUALIFIED EFH'!FF$5))</f>
        <v>0</v>
      </c>
      <c r="FG26" s="476">
        <f>IF(FG$2&lt;&gt;"",IF($C26&lt;&gt;"TBA",FG$2/114,0),SUMIFS('HOURS&amp;CYCLES INPUT'!$F$2:$F$9999,'HOURS&amp;CYCLES INPUT'!$C$2:$C$9999,'QUALIFIED EFH'!$C26,'HOURS&amp;CYCLES INPUT'!$D$2:$D$9999,'QUALIFIED EFH'!FG$4,'HOURS&amp;CYCLES INPUT'!$E$2:$E$9999,'QUALIFIED EFH'!FG$5))</f>
        <v>0</v>
      </c>
      <c r="FH26" s="476">
        <f>IF(FH$2&lt;&gt;"",IF($C26&lt;&gt;"TBA",FH$2/114,0),SUMIFS('HOURS&amp;CYCLES INPUT'!$F$2:$F$9999,'HOURS&amp;CYCLES INPUT'!$C$2:$C$9999,'QUALIFIED EFH'!$C26,'HOURS&amp;CYCLES INPUT'!$D$2:$D$9999,'QUALIFIED EFH'!FH$4,'HOURS&amp;CYCLES INPUT'!$E$2:$E$9999,'QUALIFIED EFH'!FH$5))</f>
        <v>0</v>
      </c>
      <c r="FI26" s="476">
        <f>IF(FI$2&lt;&gt;"",IF($C26&lt;&gt;"TBA",FI$2/114,0),SUMIFS('HOURS&amp;CYCLES INPUT'!$F$2:$F$9999,'HOURS&amp;CYCLES INPUT'!$C$2:$C$9999,'QUALIFIED EFH'!$C26,'HOURS&amp;CYCLES INPUT'!$D$2:$D$9999,'QUALIFIED EFH'!FI$4,'HOURS&amp;CYCLES INPUT'!$E$2:$E$9999,'QUALIFIED EFH'!FI$5))</f>
        <v>0</v>
      </c>
      <c r="FJ26" s="476">
        <f>IF(FJ$2&lt;&gt;"",IF($C26&lt;&gt;"TBA",FJ$2/114,0),SUMIFS('HOURS&amp;CYCLES INPUT'!$F$2:$F$9999,'HOURS&amp;CYCLES INPUT'!$C$2:$C$9999,'QUALIFIED EFH'!$C26,'HOURS&amp;CYCLES INPUT'!$D$2:$D$9999,'QUALIFIED EFH'!FJ$4,'HOURS&amp;CYCLES INPUT'!$E$2:$E$9999,'QUALIFIED EFH'!FJ$5))</f>
        <v>0</v>
      </c>
      <c r="FK26" s="476">
        <f>IF(FK$2&lt;&gt;"",IF($C26&lt;&gt;"TBA",FK$2/114,0),SUMIFS('HOURS&amp;CYCLES INPUT'!$F$2:$F$9999,'HOURS&amp;CYCLES INPUT'!$C$2:$C$9999,'QUALIFIED EFH'!$C26,'HOURS&amp;CYCLES INPUT'!$D$2:$D$9999,'QUALIFIED EFH'!FK$4,'HOURS&amp;CYCLES INPUT'!$E$2:$E$9999,'QUALIFIED EFH'!FK$5))</f>
        <v>0</v>
      </c>
      <c r="FL26" s="476">
        <f>IF(FL$2&lt;&gt;"",IF($C26&lt;&gt;"TBA",FL$2/114,0),SUMIFS('HOURS&amp;CYCLES INPUT'!$F$2:$F$9999,'HOURS&amp;CYCLES INPUT'!$C$2:$C$9999,'QUALIFIED EFH'!$C26,'HOURS&amp;CYCLES INPUT'!$D$2:$D$9999,'QUALIFIED EFH'!FL$4,'HOURS&amp;CYCLES INPUT'!$E$2:$E$9999,'QUALIFIED EFH'!FL$5))</f>
        <v>0</v>
      </c>
      <c r="FM26" s="476">
        <f>IF(FM$2&lt;&gt;"",IF($C26&lt;&gt;"TBA",FM$2/114,0),SUMIFS('HOURS&amp;CYCLES INPUT'!$F$2:$F$9999,'HOURS&amp;CYCLES INPUT'!$C$2:$C$9999,'QUALIFIED EFH'!$C26,'HOURS&amp;CYCLES INPUT'!$D$2:$D$9999,'QUALIFIED EFH'!FM$4,'HOURS&amp;CYCLES INPUT'!$E$2:$E$9999,'QUALIFIED EFH'!FM$5))</f>
        <v>0</v>
      </c>
      <c r="FN26" s="476">
        <f>IF(FN$2&lt;&gt;"",IF($C26&lt;&gt;"TBA",FN$2/114,0),SUMIFS('HOURS&amp;CYCLES INPUT'!$F$2:$F$9999,'HOURS&amp;CYCLES INPUT'!$C$2:$C$9999,'QUALIFIED EFH'!$C26,'HOURS&amp;CYCLES INPUT'!$D$2:$D$9999,'QUALIFIED EFH'!FN$4,'HOURS&amp;CYCLES INPUT'!$E$2:$E$9999,'QUALIFIED EFH'!FN$5))</f>
        <v>0</v>
      </c>
      <c r="FO26" s="476">
        <f>IF(FO$2&lt;&gt;"",IF($C26&lt;&gt;"TBA",FO$2/114,0),SUMIFS('HOURS&amp;CYCLES INPUT'!$F$2:$F$9999,'HOURS&amp;CYCLES INPUT'!$C$2:$C$9999,'QUALIFIED EFH'!$C26,'HOURS&amp;CYCLES INPUT'!$D$2:$D$9999,'QUALIFIED EFH'!FO$4,'HOURS&amp;CYCLES INPUT'!$E$2:$E$9999,'QUALIFIED EFH'!FO$5))</f>
        <v>0</v>
      </c>
      <c r="FP26" s="476">
        <f>IF(FP$2&lt;&gt;"",IF($C26&lt;&gt;"TBA",FP$2/114,0),SUMIFS('HOURS&amp;CYCLES INPUT'!$F$2:$F$9999,'HOURS&amp;CYCLES INPUT'!$C$2:$C$9999,'QUALIFIED EFH'!$C26,'HOURS&amp;CYCLES INPUT'!$D$2:$D$9999,'QUALIFIED EFH'!FP$4,'HOURS&amp;CYCLES INPUT'!$E$2:$E$9999,'QUALIFIED EFH'!FP$5))</f>
        <v>0</v>
      </c>
      <c r="FQ26" s="476">
        <f>IF(FQ$2&lt;&gt;"",IF($C26&lt;&gt;"TBA",FQ$2/114,0),SUMIFS('HOURS&amp;CYCLES INPUT'!$F$2:$F$9999,'HOURS&amp;CYCLES INPUT'!$C$2:$C$9999,'QUALIFIED EFH'!$C26,'HOURS&amp;CYCLES INPUT'!$D$2:$D$9999,'QUALIFIED EFH'!FQ$4,'HOURS&amp;CYCLES INPUT'!$E$2:$E$9999,'QUALIFIED EFH'!FQ$5))</f>
        <v>0</v>
      </c>
      <c r="FR26" s="476">
        <f>IF(FR$2&lt;&gt;"",IF($C26&lt;&gt;"TBA",FR$2/114,0),SUMIFS('HOURS&amp;CYCLES INPUT'!$F$2:$F$9999,'HOURS&amp;CYCLES INPUT'!$C$2:$C$9999,'QUALIFIED EFH'!$C26,'HOURS&amp;CYCLES INPUT'!$D$2:$D$9999,'QUALIFIED EFH'!FR$4,'HOURS&amp;CYCLES INPUT'!$E$2:$E$9999,'QUALIFIED EFH'!FR$5))</f>
        <v>0</v>
      </c>
      <c r="FS26" s="476">
        <f>IF(FS$2&lt;&gt;"",IF($C26&lt;&gt;"TBA",FS$2/114,0),SUMIFS('HOURS&amp;CYCLES INPUT'!$F$2:$F$9999,'HOURS&amp;CYCLES INPUT'!$C$2:$C$9999,'QUALIFIED EFH'!$C26,'HOURS&amp;CYCLES INPUT'!$D$2:$D$9999,'QUALIFIED EFH'!FS$4,'HOURS&amp;CYCLES INPUT'!$E$2:$E$9999,'QUALIFIED EFH'!FS$5))</f>
        <v>0</v>
      </c>
      <c r="FT26" s="476">
        <f>IF(FT$2&lt;&gt;"",IF($C26&lt;&gt;"TBA",FT$2/114,0),SUMIFS('HOURS&amp;CYCLES INPUT'!$F$2:$F$9999,'HOURS&amp;CYCLES INPUT'!$C$2:$C$9999,'QUALIFIED EFH'!$C26,'HOURS&amp;CYCLES INPUT'!$D$2:$D$9999,'QUALIFIED EFH'!FT$4,'HOURS&amp;CYCLES INPUT'!$E$2:$E$9999,'QUALIFIED EFH'!FT$5))</f>
        <v>0</v>
      </c>
      <c r="FU26" s="476">
        <f>IF(FU$2&lt;&gt;"",IF($C26&lt;&gt;"TBA",FU$2/114,0),SUMIFS('HOURS&amp;CYCLES INPUT'!$F$2:$F$9999,'HOURS&amp;CYCLES INPUT'!$C$2:$C$9999,'QUALIFIED EFH'!$C26,'HOURS&amp;CYCLES INPUT'!$D$2:$D$9999,'QUALIFIED EFH'!FU$4,'HOURS&amp;CYCLES INPUT'!$E$2:$E$9999,'QUALIFIED EFH'!FU$5))</f>
        <v>0</v>
      </c>
      <c r="FV26" s="476">
        <f>IF(FV$2&lt;&gt;"",IF($C26&lt;&gt;"TBA",FV$2/114,0),SUMIFS('HOURS&amp;CYCLES INPUT'!$F$2:$F$9999,'HOURS&amp;CYCLES INPUT'!$C$2:$C$9999,'QUALIFIED EFH'!$C26,'HOURS&amp;CYCLES INPUT'!$D$2:$D$9999,'QUALIFIED EFH'!FV$4,'HOURS&amp;CYCLES INPUT'!$E$2:$E$9999,'QUALIFIED EFH'!FV$5))</f>
        <v>0</v>
      </c>
      <c r="FW26" s="476">
        <f>IF(FW$2&lt;&gt;"",IF($C26&lt;&gt;"TBA",FW$2/114,0),SUMIFS('HOURS&amp;CYCLES INPUT'!$F$2:$F$9999,'HOURS&amp;CYCLES INPUT'!$C$2:$C$9999,'QUALIFIED EFH'!$C26,'HOURS&amp;CYCLES INPUT'!$D$2:$D$9999,'QUALIFIED EFH'!FW$4,'HOURS&amp;CYCLES INPUT'!$E$2:$E$9999,'QUALIFIED EFH'!FW$5))</f>
        <v>0</v>
      </c>
      <c r="FX26" s="476">
        <f>IF(FX$2&lt;&gt;"",IF($C26&lt;&gt;"TBA",FX$2/114,0),SUMIFS('HOURS&amp;CYCLES INPUT'!$F$2:$F$9999,'HOURS&amp;CYCLES INPUT'!$C$2:$C$9999,'QUALIFIED EFH'!$C26,'HOURS&amp;CYCLES INPUT'!$D$2:$D$9999,'QUALIFIED EFH'!FX$4,'HOURS&amp;CYCLES INPUT'!$E$2:$E$9999,'QUALIFIED EFH'!FX$5))</f>
        <v>0</v>
      </c>
      <c r="FY26" s="476">
        <f>IF(FY$2&lt;&gt;"",IF($C26&lt;&gt;"TBA",FY$2/114,0),SUMIFS('HOURS&amp;CYCLES INPUT'!$F$2:$F$9999,'HOURS&amp;CYCLES INPUT'!$C$2:$C$9999,'QUALIFIED EFH'!$C26,'HOURS&amp;CYCLES INPUT'!$D$2:$D$9999,'QUALIFIED EFH'!FY$4,'HOURS&amp;CYCLES INPUT'!$E$2:$E$9999,'QUALIFIED EFH'!FY$5))</f>
        <v>0</v>
      </c>
      <c r="FZ26" s="476">
        <f>IF(FZ$2&lt;&gt;"",IF($C26&lt;&gt;"TBA",FZ$2/114,0),SUMIFS('HOURS&amp;CYCLES INPUT'!$F$2:$F$9999,'HOURS&amp;CYCLES INPUT'!$C$2:$C$9999,'QUALIFIED EFH'!$C26,'HOURS&amp;CYCLES INPUT'!$D$2:$D$9999,'QUALIFIED EFH'!FZ$4,'HOURS&amp;CYCLES INPUT'!$E$2:$E$9999,'QUALIFIED EFH'!FZ$5))</f>
        <v>0</v>
      </c>
      <c r="GA26" s="476">
        <f>IF(GA$2&lt;&gt;"",IF($C26&lt;&gt;"TBA",GA$2/114,0),SUMIFS('HOURS&amp;CYCLES INPUT'!$F$2:$F$9999,'HOURS&amp;CYCLES INPUT'!$C$2:$C$9999,'QUALIFIED EFH'!$C26,'HOURS&amp;CYCLES INPUT'!$D$2:$D$9999,'QUALIFIED EFH'!GA$4,'HOURS&amp;CYCLES INPUT'!$E$2:$E$9999,'QUALIFIED EFH'!GA$5))</f>
        <v>0</v>
      </c>
      <c r="GB26" s="476">
        <f>IF(GB$2&lt;&gt;"",IF($C26&lt;&gt;"TBA",GB$2/114,0),SUMIFS('HOURS&amp;CYCLES INPUT'!$F$2:$F$9999,'HOURS&amp;CYCLES INPUT'!$C$2:$C$9999,'QUALIFIED EFH'!$C26,'HOURS&amp;CYCLES INPUT'!$D$2:$D$9999,'QUALIFIED EFH'!GB$4,'HOURS&amp;CYCLES INPUT'!$E$2:$E$9999,'QUALIFIED EFH'!GB$5))</f>
        <v>0</v>
      </c>
    </row>
    <row r="27" spans="3:184" x14ac:dyDescent="0.35">
      <c r="C27" s="472">
        <f>'QUALIFIED ENGINES'!D28</f>
        <v>91445</v>
      </c>
      <c r="D27" s="476">
        <f>IF(D$2&lt;&gt;"",IF($C27&lt;&gt;"TBA",D$2/114,0),SUMIFS('HOURS&amp;CYCLES INPUT'!$F$2:$F$9999,'HOURS&amp;CYCLES INPUT'!$C$2:$C$9999,'QUALIFIED EFH'!$C27,'HOURS&amp;CYCLES INPUT'!$D$2:$D$9999,'QUALIFIED EFH'!D$4,'HOURS&amp;CYCLES INPUT'!$E$2:$E$9999,'QUALIFIED EFH'!D$5))</f>
        <v>0</v>
      </c>
      <c r="E27" s="476">
        <f>IF(E$2&lt;&gt;"",IF($C27&lt;&gt;"TBA",E$2/114,0),SUMIFS('HOURS&amp;CYCLES INPUT'!$F$2:$F$9999,'HOURS&amp;CYCLES INPUT'!$C$2:$C$9999,'QUALIFIED EFH'!$C27,'HOURS&amp;CYCLES INPUT'!$D$2:$D$9999,'QUALIFIED EFH'!E$4,'HOURS&amp;CYCLES INPUT'!$E$2:$E$9999,'QUALIFIED EFH'!E$5))</f>
        <v>0</v>
      </c>
      <c r="F27" s="476">
        <f>IF(F$2&lt;&gt;"",IF($C27&lt;&gt;"TBA",F$2/114,0),SUMIFS('HOURS&amp;CYCLES INPUT'!$F$2:$F$9999,'HOURS&amp;CYCLES INPUT'!$C$2:$C$9999,'QUALIFIED EFH'!$C27,'HOURS&amp;CYCLES INPUT'!$D$2:$D$9999,'QUALIFIED EFH'!F$4,'HOURS&amp;CYCLES INPUT'!$E$2:$E$9999,'QUALIFIED EFH'!F$5))</f>
        <v>0</v>
      </c>
      <c r="G27" s="476">
        <f>IF(G$2&lt;&gt;"",IF($C27&lt;&gt;"TBA",G$2/114,0),SUMIFS('HOURS&amp;CYCLES INPUT'!$F$2:$F$9999,'HOURS&amp;CYCLES INPUT'!$C$2:$C$9999,'QUALIFIED EFH'!$C27,'HOURS&amp;CYCLES INPUT'!$D$2:$D$9999,'QUALIFIED EFH'!G$4,'HOURS&amp;CYCLES INPUT'!$E$2:$E$9999,'QUALIFIED EFH'!G$5))</f>
        <v>0</v>
      </c>
      <c r="H27" s="476">
        <f>IF(H$2&lt;&gt;"",IF($C27&lt;&gt;"TBA",H$2/114,0),SUMIFS('HOURS&amp;CYCLES INPUT'!$F$2:$F$9999,'HOURS&amp;CYCLES INPUT'!$C$2:$C$9999,'QUALIFIED EFH'!$C27,'HOURS&amp;CYCLES INPUT'!$D$2:$D$9999,'QUALIFIED EFH'!H$4,'HOURS&amp;CYCLES INPUT'!$E$2:$E$9999,'QUALIFIED EFH'!H$5))</f>
        <v>0</v>
      </c>
      <c r="I27" s="476">
        <f>IF(I$2&lt;&gt;"",IF($C27&lt;&gt;"TBA",I$2/114,0),SUMIFS('HOURS&amp;CYCLES INPUT'!$F$2:$F$9999,'HOURS&amp;CYCLES INPUT'!$C$2:$C$9999,'QUALIFIED EFH'!$C27,'HOURS&amp;CYCLES INPUT'!$D$2:$D$9999,'QUALIFIED EFH'!I$4,'HOURS&amp;CYCLES INPUT'!$E$2:$E$9999,'QUALIFIED EFH'!I$5))</f>
        <v>0</v>
      </c>
      <c r="J27" s="476">
        <f>IF(J$2&lt;&gt;"",IF($C27&lt;&gt;"TBA",J$2/114,0),SUMIFS('HOURS&amp;CYCLES INPUT'!$F$2:$F$9999,'HOURS&amp;CYCLES INPUT'!$C$2:$C$9999,'QUALIFIED EFH'!$C27,'HOURS&amp;CYCLES INPUT'!$D$2:$D$9999,'QUALIFIED EFH'!J$4,'HOURS&amp;CYCLES INPUT'!$E$2:$E$9999,'QUALIFIED EFH'!J$5))</f>
        <v>0</v>
      </c>
      <c r="K27" s="476">
        <f>IF(K$2&lt;&gt;"",IF($C27&lt;&gt;"TBA",K$2/114,0),SUMIFS('HOURS&amp;CYCLES INPUT'!$F$2:$F$9999,'HOURS&amp;CYCLES INPUT'!$C$2:$C$9999,'QUALIFIED EFH'!$C27,'HOURS&amp;CYCLES INPUT'!$D$2:$D$9999,'QUALIFIED EFH'!K$4,'HOURS&amp;CYCLES INPUT'!$E$2:$E$9999,'QUALIFIED EFH'!K$5))</f>
        <v>54.31</v>
      </c>
      <c r="L27" s="476">
        <f>IF(L$2&lt;&gt;"",IF($C27&lt;&gt;"TBA",L$2/114,0),SUMIFS('HOURS&amp;CYCLES INPUT'!$F$2:$F$9999,'HOURS&amp;CYCLES INPUT'!$C$2:$C$9999,'QUALIFIED EFH'!$C27,'HOURS&amp;CYCLES INPUT'!$D$2:$D$9999,'QUALIFIED EFH'!L$4,'HOURS&amp;CYCLES INPUT'!$E$2:$E$9999,'QUALIFIED EFH'!L$5))</f>
        <v>336.69</v>
      </c>
      <c r="M27" s="476">
        <f>IF(M$2&lt;&gt;"",IF($C27&lt;&gt;"TBA",M$2/114,0),SUMIFS('HOURS&amp;CYCLES INPUT'!$F$2:$F$9999,'HOURS&amp;CYCLES INPUT'!$C$2:$C$9999,'QUALIFIED EFH'!$C27,'HOURS&amp;CYCLES INPUT'!$D$2:$D$9999,'QUALIFIED EFH'!M$4,'HOURS&amp;CYCLES INPUT'!$E$2:$E$9999,'QUALIFIED EFH'!M$5))</f>
        <v>339.7</v>
      </c>
      <c r="N27" s="476">
        <f>IF(N$2&lt;&gt;"",IF($C27&lt;&gt;"TBA",N$2/114,0),SUMIFS('HOURS&amp;CYCLES INPUT'!$F$2:$F$9999,'HOURS&amp;CYCLES INPUT'!$C$2:$C$9999,'QUALIFIED EFH'!$C27,'HOURS&amp;CYCLES INPUT'!$D$2:$D$9999,'QUALIFIED EFH'!N$4,'HOURS&amp;CYCLES INPUT'!$E$2:$E$9999,'QUALIFIED EFH'!N$5))</f>
        <v>305.39</v>
      </c>
      <c r="O27" s="476">
        <f>IF(O$2&lt;&gt;"",IF($C27&lt;&gt;"TBA",O$2/114,0),SUMIFS('HOURS&amp;CYCLES INPUT'!$F$2:$F$9999,'HOURS&amp;CYCLES INPUT'!$C$2:$C$9999,'QUALIFIED EFH'!$C27,'HOURS&amp;CYCLES INPUT'!$D$2:$D$9999,'QUALIFIED EFH'!O$4,'HOURS&amp;CYCLES INPUT'!$E$2:$E$9999,'QUALIFIED EFH'!O$5))</f>
        <v>295.54000000000002</v>
      </c>
      <c r="P27" s="476">
        <f>IF(P$2&lt;&gt;"",IF($C27&lt;&gt;"TBA",P$2/114,0),SUMIFS('HOURS&amp;CYCLES INPUT'!$F$2:$F$9999,'HOURS&amp;CYCLES INPUT'!$C$2:$C$9999,'QUALIFIED EFH'!$C27,'HOURS&amp;CYCLES INPUT'!$D$2:$D$9999,'QUALIFIED EFH'!P$4,'HOURS&amp;CYCLES INPUT'!$E$2:$E$9999,'QUALIFIED EFH'!P$5))</f>
        <v>386.25</v>
      </c>
      <c r="Q27" s="476">
        <f>IF(Q$2&lt;&gt;"",IF($C27&lt;&gt;"TBA",Q$2/114,0),SUMIFS('HOURS&amp;CYCLES INPUT'!$F$2:$F$9999,'HOURS&amp;CYCLES INPUT'!$C$2:$C$9999,'QUALIFIED EFH'!$C27,'HOURS&amp;CYCLES INPUT'!$D$2:$D$9999,'QUALIFIED EFH'!Q$4,'HOURS&amp;CYCLES INPUT'!$E$2:$E$9999,'QUALIFIED EFH'!Q$5))</f>
        <v>393.5</v>
      </c>
      <c r="R27" s="476">
        <f>IF(R$1&lt;&gt;"",IF($C27&lt;&gt;"TBA",R$1/114,0),SUMIFS('HOURS&amp;CYCLES INPUT'!$F$2:$F$9999,'HOURS&amp;CYCLES INPUT'!$C$2:$C$9999,'QUALIFIED EFH'!$C27,'HOURS&amp;CYCLES INPUT'!$D$2:$D$9999,'QUALIFIED EFH'!R$4,'HOURS&amp;CYCLES INPUT'!$E$2:$E$9999,'QUALIFIED EFH'!R$5))</f>
        <v>0</v>
      </c>
      <c r="S27" s="476">
        <f>IF(S$2&lt;&gt;"",IF($C27&lt;&gt;"TBA",S$2/114,0),SUMIFS('HOURS&amp;CYCLES INPUT'!$F$2:$F$9999,'HOURS&amp;CYCLES INPUT'!$C$2:$C$9999,'QUALIFIED EFH'!$C27,'HOURS&amp;CYCLES INPUT'!$D$2:$D$9999,'QUALIFIED EFH'!S$4,'HOURS&amp;CYCLES INPUT'!$E$2:$E$9999,'QUALIFIED EFH'!S$5))</f>
        <v>331.66</v>
      </c>
      <c r="T27" s="476">
        <f>IF(T$2&lt;&gt;"",IF($C27&lt;&gt;"TBA",T$2/114,0),SUMIFS('HOURS&amp;CYCLES INPUT'!$F$2:$F$9999,'HOURS&amp;CYCLES INPUT'!$C$2:$C$9999,'QUALIFIED EFH'!$C27,'HOURS&amp;CYCLES INPUT'!$D$2:$D$9999,'QUALIFIED EFH'!T$4,'HOURS&amp;CYCLES INPUT'!$E$2:$E$9999,'QUALIFIED EFH'!T$5))</f>
        <v>396.67</v>
      </c>
      <c r="U27" s="476">
        <f>IF(U$2&lt;&gt;"",IF($C27&lt;&gt;"TBA",U$2/114,0),SUMIFS('HOURS&amp;CYCLES INPUT'!$F$2:$F$9999,'HOURS&amp;CYCLES INPUT'!$C$2:$C$9999,'QUALIFIED EFH'!$C27,'HOURS&amp;CYCLES INPUT'!$D$2:$D$9999,'QUALIFIED EFH'!U$4,'HOURS&amp;CYCLES INPUT'!$E$2:$E$9999,'QUALIFIED EFH'!U$5))</f>
        <v>354.1</v>
      </c>
      <c r="V27" s="476">
        <f>IF(V$2&lt;&gt;"",IF($C27&lt;&gt;"TBA",V$2/114,0),SUMIFS('HOURS&amp;CYCLES INPUT'!$F$2:$F$9999,'HOURS&amp;CYCLES INPUT'!$C$2:$C$9999,'QUALIFIED EFH'!$C27,'HOURS&amp;CYCLES INPUT'!$D$2:$D$9999,'QUALIFIED EFH'!V$4,'HOURS&amp;CYCLES INPUT'!$E$2:$E$9999,'QUALIFIED EFH'!V$5))</f>
        <v>339.9</v>
      </c>
      <c r="W27" s="476">
        <f>IF(W$2&lt;&gt;"",IF($C27&lt;&gt;"TBA",W$2/114,0),SUMIFS('HOURS&amp;CYCLES INPUT'!$F$2:$F$9999,'HOURS&amp;CYCLES INPUT'!$C$2:$C$9999,'QUALIFIED EFH'!$C27,'HOURS&amp;CYCLES INPUT'!$D$2:$D$9999,'QUALIFIED EFH'!W$4,'HOURS&amp;CYCLES INPUT'!$E$2:$E$9999,'QUALIFIED EFH'!W$5))</f>
        <v>354.37</v>
      </c>
      <c r="X27" s="476">
        <f>IF(X$2&lt;&gt;"",IF($C27&lt;&gt;"TBA",X$2/114,0),SUMIFS('HOURS&amp;CYCLES INPUT'!$F$2:$F$9999,'HOURS&amp;CYCLES INPUT'!$C$2:$C$9999,'QUALIFIED EFH'!$C27,'HOURS&amp;CYCLES INPUT'!$D$2:$D$9999,'QUALIFIED EFH'!X$4,'HOURS&amp;CYCLES INPUT'!$E$2:$E$9999,'QUALIFIED EFH'!X$5))</f>
        <v>397.93</v>
      </c>
      <c r="Y27" s="476">
        <f>IF(Y$2&lt;&gt;"",IF($C27&lt;&gt;"TBA",Y$2/114,0),SUMIFS('HOURS&amp;CYCLES INPUT'!$F$2:$F$9999,'HOURS&amp;CYCLES INPUT'!$C$2:$C$9999,'QUALIFIED EFH'!$C27,'HOURS&amp;CYCLES INPUT'!$D$2:$D$9999,'QUALIFIED EFH'!Y$4,'HOURS&amp;CYCLES INPUT'!$E$2:$E$9999,'QUALIFIED EFH'!Y$5))</f>
        <v>374.42</v>
      </c>
      <c r="Z27" s="476">
        <f>IF(Z$2&lt;&gt;"",IF($C27&lt;&gt;"TBA",Z$2/114,0),SUMIFS('HOURS&amp;CYCLES INPUT'!$F$2:$F$9999,'HOURS&amp;CYCLES INPUT'!$C$2:$C$9999,'QUALIFIED EFH'!$C27,'HOURS&amp;CYCLES INPUT'!$D$2:$D$9999,'QUALIFIED EFH'!Z$4,'HOURS&amp;CYCLES INPUT'!$E$2:$E$9999,'QUALIFIED EFH'!Z$5))</f>
        <v>358.15</v>
      </c>
      <c r="AA27" s="476">
        <f>IF(AA$2&lt;&gt;"",IF($C27&lt;&gt;"TBA",AA$2/114,0),SUMIFS('HOURS&amp;CYCLES INPUT'!$F$2:$F$9999,'HOURS&amp;CYCLES INPUT'!$C$2:$C$9999,'QUALIFIED EFH'!$C27,'HOURS&amp;CYCLES INPUT'!$D$2:$D$9999,'QUALIFIED EFH'!AA$4,'HOURS&amp;CYCLES INPUT'!$E$2:$E$9999,'QUALIFIED EFH'!AA$5))</f>
        <v>367.31</v>
      </c>
      <c r="AB27" s="476">
        <f>IF(AB$2&lt;&gt;"",IF($C27&lt;&gt;"TBA",AB$2/114,0),SUMIFS('HOURS&amp;CYCLES INPUT'!$F$2:$F$9999,'HOURS&amp;CYCLES INPUT'!$C$2:$C$9999,'QUALIFIED EFH'!$C27,'HOURS&amp;CYCLES INPUT'!$D$2:$D$9999,'QUALIFIED EFH'!AB$4,'HOURS&amp;CYCLES INPUT'!$E$2:$E$9999,'QUALIFIED EFH'!AB$5))</f>
        <v>386.92</v>
      </c>
      <c r="AC27" s="476">
        <f>IF(AC$2&lt;&gt;"",IF($C27&lt;&gt;"TBA",AC$2/114,0),SUMIFS('HOURS&amp;CYCLES INPUT'!$F$2:$F$9999,'HOURS&amp;CYCLES INPUT'!$C$2:$C$9999,'QUALIFIED EFH'!$C27,'HOURS&amp;CYCLES INPUT'!$D$2:$D$9999,'QUALIFIED EFH'!AC$4,'HOURS&amp;CYCLES INPUT'!$E$2:$E$9999,'QUALIFIED EFH'!AC$5))</f>
        <v>340.63</v>
      </c>
      <c r="AD27" s="476">
        <f>IF(AD$2&lt;&gt;"",IF($C27&lt;&gt;"TBA",AD$2/114,0),SUMIFS('HOURS&amp;CYCLES INPUT'!$F$2:$F$9999,'HOURS&amp;CYCLES INPUT'!$C$2:$C$9999,'QUALIFIED EFH'!$C27,'HOURS&amp;CYCLES INPUT'!$D$2:$D$9999,'QUALIFIED EFH'!AD$4,'HOURS&amp;CYCLES INPUT'!$E$2:$E$9999,'QUALIFIED EFH'!AD$5))</f>
        <v>313.64999999999998</v>
      </c>
      <c r="AE27" s="476">
        <f>IF(AE$2&lt;&gt;"",IF($C27&lt;&gt;"TBA",AE$2/114,0),SUMIFS('HOURS&amp;CYCLES INPUT'!$F$2:$F$9999,'HOURS&amp;CYCLES INPUT'!$C$2:$C$9999,'QUALIFIED EFH'!$C27,'HOURS&amp;CYCLES INPUT'!$D$2:$D$9999,'QUALIFIED EFH'!AE$4,'HOURS&amp;CYCLES INPUT'!$E$2:$E$9999,'QUALIFIED EFH'!AE$5))</f>
        <v>333.1</v>
      </c>
      <c r="AF27" s="476">
        <f>IF(AF$2&lt;&gt;"",IF($C27&lt;&gt;"TBA",AF$2/114,0),SUMIFS('HOURS&amp;CYCLES INPUT'!$F$2:$F$9999,'HOURS&amp;CYCLES INPUT'!$C$2:$C$9999,'QUALIFIED EFH'!$C27,'HOURS&amp;CYCLES INPUT'!$D$2:$D$9999,'QUALIFIED EFH'!AF$4,'HOURS&amp;CYCLES INPUT'!$E$2:$E$9999,'QUALIFIED EFH'!AF$5))</f>
        <v>303.79000000000002</v>
      </c>
      <c r="AG27" s="476">
        <f>IF(AG$2&lt;&gt;"",IF($C27&lt;&gt;"TBA",AG$2/114,0),SUMIFS('HOURS&amp;CYCLES INPUT'!$F$2:$F$9999,'HOURS&amp;CYCLES INPUT'!$C$2:$C$9999,'QUALIFIED EFH'!$C27,'HOURS&amp;CYCLES INPUT'!$D$2:$D$9999,'QUALIFIED EFH'!AG$4,'HOURS&amp;CYCLES INPUT'!$E$2:$E$9999,'QUALIFIED EFH'!AG$5))</f>
        <v>0</v>
      </c>
      <c r="AH27" s="476">
        <f>IF(AH$2&lt;&gt;"",IF($C27&lt;&gt;"TBA",AH$2/114,0),SUMIFS('HOURS&amp;CYCLES INPUT'!$F$2:$F$9999,'HOURS&amp;CYCLES INPUT'!$C$2:$C$9999,'QUALIFIED EFH'!$C27,'HOURS&amp;CYCLES INPUT'!$D$2:$D$9999,'QUALIFIED EFH'!AH$4,'HOURS&amp;CYCLES INPUT'!$E$2:$E$9999,'QUALIFIED EFH'!AH$5))</f>
        <v>374.18</v>
      </c>
      <c r="AI27" s="476">
        <f>IF(AI$2&lt;&gt;"",IF($C27&lt;&gt;"TBA",AI$2/114,0),SUMIFS('HOURS&amp;CYCLES INPUT'!$F$2:$F$9999,'HOURS&amp;CYCLES INPUT'!$C$2:$C$9999,'QUALIFIED EFH'!$C27,'HOURS&amp;CYCLES INPUT'!$D$2:$D$9999,'QUALIFIED EFH'!AI$4,'HOURS&amp;CYCLES INPUT'!$E$2:$E$9999,'QUALIFIED EFH'!AI$5))</f>
        <v>386.38</v>
      </c>
      <c r="AJ27" s="476">
        <f>IF(AJ$2&lt;&gt;"",IF($C27&lt;&gt;"TBA",AJ$2/114,0),SUMIFS('HOURS&amp;CYCLES INPUT'!$F$2:$F$9999,'HOURS&amp;CYCLES INPUT'!$C$2:$C$9999,'QUALIFIED EFH'!$C27,'HOURS&amp;CYCLES INPUT'!$D$2:$D$9999,'QUALIFIED EFH'!AJ$4,'HOURS&amp;CYCLES INPUT'!$E$2:$E$9999,'QUALIFIED EFH'!AJ$5))</f>
        <v>386.75</v>
      </c>
      <c r="AK27" s="476">
        <f>IF(AK$2&lt;&gt;"",IF($C27&lt;&gt;"TBA",AK$2/114,0),SUMIFS('HOURS&amp;CYCLES INPUT'!$F$2:$F$9999,'HOURS&amp;CYCLES INPUT'!$C$2:$C$9999,'QUALIFIED EFH'!$C27,'HOURS&amp;CYCLES INPUT'!$D$2:$D$9999,'QUALIFIED EFH'!AK$4,'HOURS&amp;CYCLES INPUT'!$E$2:$E$9999,'QUALIFIED EFH'!AK$5))</f>
        <v>57.07</v>
      </c>
      <c r="AL27" s="476">
        <f>IF(AL$2&lt;&gt;"",IF($C27&lt;&gt;"TBA",AL$2/114,0),SUMIFS('HOURS&amp;CYCLES INPUT'!$F$2:$F$9999,'HOURS&amp;CYCLES INPUT'!$C$2:$C$9999,'QUALIFIED EFH'!$C27,'HOURS&amp;CYCLES INPUT'!$D$2:$D$9999,'QUALIFIED EFH'!AL$4,'HOURS&amp;CYCLES INPUT'!$E$2:$E$9999,'QUALIFIED EFH'!AL$5))</f>
        <v>0</v>
      </c>
      <c r="AM27" s="476">
        <f>IF(AM$2&lt;&gt;"",IF($C27&lt;&gt;"TBA",AM$2/114,0),SUMIFS('HOURS&amp;CYCLES INPUT'!$F$2:$F$9999,'HOURS&amp;CYCLES INPUT'!$C$2:$C$9999,'QUALIFIED EFH'!$C27,'HOURS&amp;CYCLES INPUT'!$D$2:$D$9999,'QUALIFIED EFH'!AM$4,'HOURS&amp;CYCLES INPUT'!$E$2:$E$9999,'QUALIFIED EFH'!AM$5))</f>
        <v>0</v>
      </c>
      <c r="AN27" s="476">
        <f>IF(AN$2&lt;&gt;"",IF($C27&lt;&gt;"TBA",AN$2/114,0),SUMIFS('HOURS&amp;CYCLES INPUT'!$F$2:$F$9999,'HOURS&amp;CYCLES INPUT'!$C$2:$C$9999,'QUALIFIED EFH'!$C27,'HOURS&amp;CYCLES INPUT'!$D$2:$D$9999,'QUALIFIED EFH'!AN$4,'HOURS&amp;CYCLES INPUT'!$E$2:$E$9999,'QUALIFIED EFH'!AN$5))</f>
        <v>228.59</v>
      </c>
      <c r="AO27" s="476">
        <f>IF(AO$2&lt;&gt;"",IF($C27&lt;&gt;"TBA",AO$2/114,0),SUMIFS('HOURS&amp;CYCLES INPUT'!$F$2:$F$9999,'HOURS&amp;CYCLES INPUT'!$C$2:$C$9999,'QUALIFIED EFH'!$C27,'HOURS&amp;CYCLES INPUT'!$D$2:$D$9999,'QUALIFIED EFH'!AO$4,'HOURS&amp;CYCLES INPUT'!$E$2:$E$9999,'QUALIFIED EFH'!AO$5))</f>
        <v>350.34</v>
      </c>
      <c r="AP27" s="476">
        <f>IF(AP$2&lt;&gt;"",IF($C27&lt;&gt;"TBA",AP$2/114,0),SUMIFS('HOURS&amp;CYCLES INPUT'!$F$2:$F$9999,'HOURS&amp;CYCLES INPUT'!$C$2:$C$9999,'QUALIFIED EFH'!$C27,'HOURS&amp;CYCLES INPUT'!$D$2:$D$9999,'QUALIFIED EFH'!AP$4,'HOURS&amp;CYCLES INPUT'!$E$2:$E$9999,'QUALIFIED EFH'!AP$5))</f>
        <v>327.73</v>
      </c>
      <c r="AQ27" s="476">
        <f>IF(AQ$2&lt;&gt;"",IF($C27&lt;&gt;"TBA",AQ$2/114,0),SUMIFS('HOURS&amp;CYCLES INPUT'!$F$2:$F$9999,'HOURS&amp;CYCLES INPUT'!$C$2:$C$9999,'QUALIFIED EFH'!$C27,'HOURS&amp;CYCLES INPUT'!$D$2:$D$9999,'QUALIFIED EFH'!AQ$4,'HOURS&amp;CYCLES INPUT'!$E$2:$E$9999,'QUALIFIED EFH'!AQ$5))</f>
        <v>158.62</v>
      </c>
      <c r="AR27" s="476">
        <f>IF(AR$2&lt;&gt;"",IF($C27&lt;&gt;"TBA",AR$2/114,0),SUMIFS('HOURS&amp;CYCLES INPUT'!$F$2:$F$9999,'HOURS&amp;CYCLES INPUT'!$C$2:$C$9999,'QUALIFIED EFH'!$C27,'HOURS&amp;CYCLES INPUT'!$D$2:$D$9999,'QUALIFIED EFH'!AR$4,'HOURS&amp;CYCLES INPUT'!$E$2:$E$9999,'QUALIFIED EFH'!AR$5))</f>
        <v>0</v>
      </c>
      <c r="AS27" s="476">
        <f>IF(AS$2&lt;&gt;"",IF($C27&lt;&gt;"TBA",AS$2/114,0),SUMIFS('HOURS&amp;CYCLES INPUT'!$F$2:$F$9999,'HOURS&amp;CYCLES INPUT'!$C$2:$C$9999,'QUALIFIED EFH'!$C27,'HOURS&amp;CYCLES INPUT'!$D$2:$D$9999,'QUALIFIED EFH'!AS$4,'HOURS&amp;CYCLES INPUT'!$E$2:$E$9999,'QUALIFIED EFH'!AS$5))</f>
        <v>0</v>
      </c>
      <c r="AT27" s="476">
        <f>IF(AT$2&lt;&gt;"",IF($C27&lt;&gt;"TBA",AT$2/114,0),SUMIFS('HOURS&amp;CYCLES INPUT'!$F$2:$F$9999,'HOURS&amp;CYCLES INPUT'!$C$2:$C$9999,'QUALIFIED EFH'!$C27,'HOURS&amp;CYCLES INPUT'!$D$2:$D$9999,'QUALIFIED EFH'!AT$4,'HOURS&amp;CYCLES INPUT'!$E$2:$E$9999,'QUALIFIED EFH'!AT$5))</f>
        <v>0</v>
      </c>
      <c r="AU27" s="476">
        <f>IF(AU$2&lt;&gt;"",IF($C27&lt;&gt;"TBA",AU$2/114,0),SUMIFS('HOURS&amp;CYCLES INPUT'!$F$2:$F$9999,'HOURS&amp;CYCLES INPUT'!$C$2:$C$9999,'QUALIFIED EFH'!$C27,'HOURS&amp;CYCLES INPUT'!$D$2:$D$9999,'QUALIFIED EFH'!AU$4,'HOURS&amp;CYCLES INPUT'!$E$2:$E$9999,'QUALIFIED EFH'!AU$5))</f>
        <v>0</v>
      </c>
      <c r="AV27" s="476">
        <f>IF(AV$2&lt;&gt;"",IF($C27&lt;&gt;"TBA",AV$2/114,0),SUMIFS('HOURS&amp;CYCLES INPUT'!$F$2:$F$9999,'HOURS&amp;CYCLES INPUT'!$C$2:$C$9999,'QUALIFIED EFH'!$C27,'HOURS&amp;CYCLES INPUT'!$D$2:$D$9999,'QUALIFIED EFH'!AV$4,'HOURS&amp;CYCLES INPUT'!$E$2:$E$9999,'QUALIFIED EFH'!AV$5))</f>
        <v>0</v>
      </c>
      <c r="AW27" s="476">
        <f>IF(AW$2&lt;&gt;"",IF($C27&lt;&gt;"TBA",AW$2/114,0),SUMIFS('HOURS&amp;CYCLES INPUT'!$F$2:$F$9999,'HOURS&amp;CYCLES INPUT'!$C$2:$C$9999,'QUALIFIED EFH'!$C27,'HOURS&amp;CYCLES INPUT'!$D$2:$D$9999,'QUALIFIED EFH'!AW$4,'HOURS&amp;CYCLES INPUT'!$E$2:$E$9999,'QUALIFIED EFH'!AW$5))</f>
        <v>0</v>
      </c>
      <c r="AX27" s="476">
        <f>IF(AX$2&lt;&gt;"",IF($C27&lt;&gt;"TBA",AX$2/114,0),SUMIFS('HOURS&amp;CYCLES INPUT'!$F$2:$F$9999,'HOURS&amp;CYCLES INPUT'!$C$2:$C$9999,'QUALIFIED EFH'!$C27,'HOURS&amp;CYCLES INPUT'!$D$2:$D$9999,'QUALIFIED EFH'!AX$4,'HOURS&amp;CYCLES INPUT'!$E$2:$E$9999,'QUALIFIED EFH'!AX$5))</f>
        <v>0</v>
      </c>
      <c r="AY27" s="476">
        <f>IF(AY$2&lt;&gt;"",IF($C27&lt;&gt;"TBA",AY$2/114,0),SUMIFS('HOURS&amp;CYCLES INPUT'!$F$2:$F$9999,'HOURS&amp;CYCLES INPUT'!$C$2:$C$9999,'QUALIFIED EFH'!$C27,'HOURS&amp;CYCLES INPUT'!$D$2:$D$9999,'QUALIFIED EFH'!AY$4,'HOURS&amp;CYCLES INPUT'!$E$2:$E$9999,'QUALIFIED EFH'!AY$5))</f>
        <v>0</v>
      </c>
      <c r="AZ27" s="476">
        <f>IF(AZ$2&lt;&gt;"",IF($C27&lt;&gt;"TBA",AZ$2/114,0),SUMIFS('HOURS&amp;CYCLES INPUT'!$F$2:$F$9999,'HOURS&amp;CYCLES INPUT'!$C$2:$C$9999,'QUALIFIED EFH'!$C27,'HOURS&amp;CYCLES INPUT'!$D$2:$D$9999,'QUALIFIED EFH'!AZ$4,'HOURS&amp;CYCLES INPUT'!$E$2:$E$9999,'QUALIFIED EFH'!AZ$5))</f>
        <v>0</v>
      </c>
      <c r="BA27" s="476">
        <f>IF(BA$2&lt;&gt;"",IF($C27&lt;&gt;"TBA",BA$2/114,0),SUMIFS('HOURS&amp;CYCLES INPUT'!$F$2:$F$9999,'HOURS&amp;CYCLES INPUT'!$C$2:$C$9999,'QUALIFIED EFH'!$C27,'HOURS&amp;CYCLES INPUT'!$D$2:$D$9999,'QUALIFIED EFH'!BA$4,'HOURS&amp;CYCLES INPUT'!$E$2:$E$9999,'QUALIFIED EFH'!BA$5))</f>
        <v>0</v>
      </c>
      <c r="BB27" s="476">
        <f>IF(BB$2&lt;&gt;"",IF($C27&lt;&gt;"TBA",BB$2/114,0),SUMIFS('HOURS&amp;CYCLES INPUT'!$F$2:$F$9999,'HOURS&amp;CYCLES INPUT'!$C$2:$C$9999,'QUALIFIED EFH'!$C27,'HOURS&amp;CYCLES INPUT'!$D$2:$D$9999,'QUALIFIED EFH'!BB$4,'HOURS&amp;CYCLES INPUT'!$E$2:$E$9999,'QUALIFIED EFH'!BB$5))</f>
        <v>0</v>
      </c>
      <c r="BC27" s="476">
        <f>IF(BC$2&lt;&gt;"",IF($C27&lt;&gt;"TBA",BC$2/114,0),SUMIFS('HOURS&amp;CYCLES INPUT'!$F$2:$F$9999,'HOURS&amp;CYCLES INPUT'!$C$2:$C$9999,'QUALIFIED EFH'!$C27,'HOURS&amp;CYCLES INPUT'!$D$2:$D$9999,'QUALIFIED EFH'!BC$4,'HOURS&amp;CYCLES INPUT'!$E$2:$E$9999,'QUALIFIED EFH'!BC$5))</f>
        <v>0</v>
      </c>
      <c r="BD27" s="476">
        <f>IF(BD$2&lt;&gt;"",IF($C27&lt;&gt;"TBA",BD$2/114,0),SUMIFS('HOURS&amp;CYCLES INPUT'!$F$2:$F$9999,'HOURS&amp;CYCLES INPUT'!$C$2:$C$9999,'QUALIFIED EFH'!$C27,'HOURS&amp;CYCLES INPUT'!$D$2:$D$9999,'QUALIFIED EFH'!BD$4,'HOURS&amp;CYCLES INPUT'!$E$2:$E$9999,'QUALIFIED EFH'!BD$5))</f>
        <v>0</v>
      </c>
      <c r="BE27" s="476">
        <f>IF(BE$2&lt;&gt;"",IF($C27&lt;&gt;"TBA",BE$2/114,0),SUMIFS('HOURS&amp;CYCLES INPUT'!$F$2:$F$9999,'HOURS&amp;CYCLES INPUT'!$C$2:$C$9999,'QUALIFIED EFH'!$C27,'HOURS&amp;CYCLES INPUT'!$D$2:$D$9999,'QUALIFIED EFH'!BE$4,'HOURS&amp;CYCLES INPUT'!$E$2:$E$9999,'QUALIFIED EFH'!BE$5))</f>
        <v>0</v>
      </c>
      <c r="BF27" s="476">
        <f>IF(BF$2&lt;&gt;"",IF($C27&lt;&gt;"TBA",BF$2/114,0),SUMIFS('HOURS&amp;CYCLES INPUT'!$F$2:$F$9999,'HOURS&amp;CYCLES INPUT'!$C$2:$C$9999,'QUALIFIED EFH'!$C27,'HOURS&amp;CYCLES INPUT'!$D$2:$D$9999,'QUALIFIED EFH'!BF$4,'HOURS&amp;CYCLES INPUT'!$E$2:$E$9999,'QUALIFIED EFH'!BF$5))</f>
        <v>0</v>
      </c>
      <c r="BG27" s="476">
        <f>IF(BG$2&lt;&gt;"",IF($C27&lt;&gt;"TBA",BG$2/114,0),SUMIFS('HOURS&amp;CYCLES INPUT'!$F$2:$F$9999,'HOURS&amp;CYCLES INPUT'!$C$2:$C$9999,'QUALIFIED EFH'!$C27,'HOURS&amp;CYCLES INPUT'!$D$2:$D$9999,'QUALIFIED EFH'!BG$4,'HOURS&amp;CYCLES INPUT'!$E$2:$E$9999,'QUALIFIED EFH'!BG$5))</f>
        <v>0</v>
      </c>
      <c r="BH27" s="476">
        <f>IF(BH$2&lt;&gt;"",IF($C27&lt;&gt;"TBA",BH$2/114,0),SUMIFS('HOURS&amp;CYCLES INPUT'!$F$2:$F$9999,'HOURS&amp;CYCLES INPUT'!$C$2:$C$9999,'QUALIFIED EFH'!$C27,'HOURS&amp;CYCLES INPUT'!$D$2:$D$9999,'QUALIFIED EFH'!BH$4,'HOURS&amp;CYCLES INPUT'!$E$2:$E$9999,'QUALIFIED EFH'!BH$5))</f>
        <v>0</v>
      </c>
      <c r="BI27" s="476">
        <f>IF(BI$2&lt;&gt;"",IF($C27&lt;&gt;"TBA",BI$2/114,0),SUMIFS('HOURS&amp;CYCLES INPUT'!$F$2:$F$9999,'HOURS&amp;CYCLES INPUT'!$C$2:$C$9999,'QUALIFIED EFH'!$C27,'HOURS&amp;CYCLES INPUT'!$D$2:$D$9999,'QUALIFIED EFH'!BI$4,'HOURS&amp;CYCLES INPUT'!$E$2:$E$9999,'QUALIFIED EFH'!BI$5))</f>
        <v>0</v>
      </c>
      <c r="BJ27" s="476">
        <f>IF(BJ$2&lt;&gt;"",IF($C27&lt;&gt;"TBA",BJ$2/114,0),SUMIFS('HOURS&amp;CYCLES INPUT'!$F$2:$F$9999,'HOURS&amp;CYCLES INPUT'!$C$2:$C$9999,'QUALIFIED EFH'!$C27,'HOURS&amp;CYCLES INPUT'!$D$2:$D$9999,'QUALIFIED EFH'!BJ$4,'HOURS&amp;CYCLES INPUT'!$E$2:$E$9999,'QUALIFIED EFH'!BJ$5))</f>
        <v>0.78</v>
      </c>
      <c r="BK27" s="476">
        <f>IF(BK$2&lt;&gt;"",IF($C27&lt;&gt;"TBA",BK$2/114,0),SUMIFS('HOURS&amp;CYCLES INPUT'!$F$2:$F$9999,'HOURS&amp;CYCLES INPUT'!$C$2:$C$9999,'QUALIFIED EFH'!$C27,'HOURS&amp;CYCLES INPUT'!$D$2:$D$9999,'QUALIFIED EFH'!BK$4,'HOURS&amp;CYCLES INPUT'!$E$2:$E$9999,'QUALIFIED EFH'!BK$5))</f>
        <v>0</v>
      </c>
      <c r="BL27" s="476">
        <f>IF(BL$2&lt;&gt;"",IF($C27&lt;&gt;"TBA",BL$2/114,0),SUMIFS('HOURS&amp;CYCLES INPUT'!$F$2:$F$9999,'HOURS&amp;CYCLES INPUT'!$C$2:$C$9999,'QUALIFIED EFH'!$C27,'HOURS&amp;CYCLES INPUT'!$D$2:$D$9999,'QUALIFIED EFH'!BL$4,'HOURS&amp;CYCLES INPUT'!$E$2:$E$9999,'QUALIFIED EFH'!BL$5))</f>
        <v>0</v>
      </c>
      <c r="BM27" s="476">
        <f>IF(BM$2&lt;&gt;"",IF($C27&lt;&gt;"TBA",BM$2/114,0),SUMIFS('HOURS&amp;CYCLES INPUT'!$F$2:$F$9999,'HOURS&amp;CYCLES INPUT'!$C$2:$C$9999,'QUALIFIED EFH'!$C27,'HOURS&amp;CYCLES INPUT'!$D$2:$D$9999,'QUALIFIED EFH'!BM$4,'HOURS&amp;CYCLES INPUT'!$E$2:$E$9999,'QUALIFIED EFH'!BM$5))</f>
        <v>0</v>
      </c>
      <c r="BN27" s="476">
        <f>IF(BN$2&lt;&gt;"",IF($C27&lt;&gt;"TBA",BN$2/114,0),SUMIFS('HOURS&amp;CYCLES INPUT'!$F$2:$F$9999,'HOURS&amp;CYCLES INPUT'!$C$2:$C$9999,'QUALIFIED EFH'!$C27,'HOURS&amp;CYCLES INPUT'!$D$2:$D$9999,'QUALIFIED EFH'!BN$4,'HOURS&amp;CYCLES INPUT'!$E$2:$E$9999,'QUALIFIED EFH'!BN$5))</f>
        <v>0</v>
      </c>
      <c r="BO27" s="476">
        <f>IF(BO$2&lt;&gt;"",IF($C27&lt;&gt;"TBA",BO$2/114,0),SUMIFS('HOURS&amp;CYCLES INPUT'!$F$2:$F$9999,'HOURS&amp;CYCLES INPUT'!$C$2:$C$9999,'QUALIFIED EFH'!$C27,'HOURS&amp;CYCLES INPUT'!$D$2:$D$9999,'QUALIFIED EFH'!BO$4,'HOURS&amp;CYCLES INPUT'!$E$2:$E$9999,'QUALIFIED EFH'!BO$5))</f>
        <v>0</v>
      </c>
      <c r="BP27" s="476">
        <f>IF(BP$2&lt;&gt;"",IF($C27&lt;&gt;"TBA",BP$2/114,0),SUMIFS('HOURS&amp;CYCLES INPUT'!$F$2:$F$9999,'HOURS&amp;CYCLES INPUT'!$C$2:$C$9999,'QUALIFIED EFH'!$C27,'HOURS&amp;CYCLES INPUT'!$D$2:$D$9999,'QUALIFIED EFH'!BP$4,'HOURS&amp;CYCLES INPUT'!$E$2:$E$9999,'QUALIFIED EFH'!BP$5))</f>
        <v>64.7</v>
      </c>
      <c r="BQ27" s="476">
        <f>IF(BQ$2&lt;&gt;"",IF($C27&lt;&gt;"TBA",BQ$2/114,0),SUMIFS('HOURS&amp;CYCLES INPUT'!$F$2:$F$9999,'HOURS&amp;CYCLES INPUT'!$C$2:$C$9999,'QUALIFIED EFH'!$C27,'HOURS&amp;CYCLES INPUT'!$D$2:$D$9999,'QUALIFIED EFH'!BQ$4,'HOURS&amp;CYCLES INPUT'!$E$2:$E$9999,'QUALIFIED EFH'!BQ$5))</f>
        <v>74.45</v>
      </c>
      <c r="BR27" s="476">
        <f>IF(BR$2&lt;&gt;"",IF($C27&lt;&gt;"TBA",BR$2/114,0),SUMIFS('HOURS&amp;CYCLES INPUT'!$F$2:$F$9999,'HOURS&amp;CYCLES INPUT'!$C$2:$C$9999,'QUALIFIED EFH'!$C27,'HOURS&amp;CYCLES INPUT'!$D$2:$D$9999,'QUALIFIED EFH'!BR$4,'HOURS&amp;CYCLES INPUT'!$E$2:$E$9999,'QUALIFIED EFH'!BR$5))</f>
        <v>132.47</v>
      </c>
      <c r="BS27" s="476">
        <f>IF(BS$2&lt;&gt;"",IF($C27&lt;&gt;"TBA",BS$2/114,0),SUMIFS('HOURS&amp;CYCLES INPUT'!$F$2:$F$9999,'HOURS&amp;CYCLES INPUT'!$C$2:$C$9999,'QUALIFIED EFH'!$C27,'HOURS&amp;CYCLES INPUT'!$D$2:$D$9999,'QUALIFIED EFH'!BS$4,'HOURS&amp;CYCLES INPUT'!$E$2:$E$9999,'QUALIFIED EFH'!BS$5))</f>
        <v>267.62</v>
      </c>
      <c r="BT27" s="476">
        <f>IF(BT$2&lt;&gt;"",IF($C27&lt;&gt;"TBA",BT$2/114,0),SUMIFS('HOURS&amp;CYCLES INPUT'!$F$2:$F$9999,'HOURS&amp;CYCLES INPUT'!$C$2:$C$9999,'QUALIFIED EFH'!$C27,'HOURS&amp;CYCLES INPUT'!$D$2:$D$9999,'QUALIFIED EFH'!BT$4,'HOURS&amp;CYCLES INPUT'!$E$2:$E$9999,'QUALIFIED EFH'!BT$5))</f>
        <v>198.4</v>
      </c>
      <c r="BU27" s="476">
        <f>IF(BU$2&lt;&gt;"",IF($C27&lt;&gt;"TBA",BU$2/114,0),SUMIFS('HOURS&amp;CYCLES INPUT'!$F$2:$F$9999,'HOURS&amp;CYCLES INPUT'!$C$2:$C$9999,'QUALIFIED EFH'!$C27,'HOURS&amp;CYCLES INPUT'!$D$2:$D$9999,'QUALIFIED EFH'!BU$4,'HOURS&amp;CYCLES INPUT'!$E$2:$E$9999,'QUALIFIED EFH'!BU$5))</f>
        <v>222.53</v>
      </c>
      <c r="BV27" s="476">
        <f>IF(BV$2&lt;&gt;"",IF($C27&lt;&gt;"TBA",BV$2/114,0),SUMIFS('HOURS&amp;CYCLES INPUT'!$F$2:$F$9999,'HOURS&amp;CYCLES INPUT'!$C$2:$C$9999,'QUALIFIED EFH'!$C27,'HOURS&amp;CYCLES INPUT'!$D$2:$D$9999,'QUALIFIED EFH'!BV$4,'HOURS&amp;CYCLES INPUT'!$E$2:$E$9999,'QUALIFIED EFH'!BV$5))</f>
        <v>188.93</v>
      </c>
      <c r="BW27" s="476">
        <f>IF(BW$2&lt;&gt;"",IF($C27&lt;&gt;"TBA",BW$2/114,0),SUMIFS('HOURS&amp;CYCLES INPUT'!$F$2:$F$9999,'HOURS&amp;CYCLES INPUT'!$C$2:$C$9999,'QUALIFIED EFH'!$C27,'HOURS&amp;CYCLES INPUT'!$D$2:$D$9999,'QUALIFIED EFH'!BW$4,'HOURS&amp;CYCLES INPUT'!$E$2:$E$9999,'QUALIFIED EFH'!BW$5))</f>
        <v>227.79</v>
      </c>
      <c r="BX27" s="476">
        <f>IF(BX$2&lt;&gt;"",IF($C27&lt;&gt;"TBA",BX$2/114,0),SUMIFS('HOURS&amp;CYCLES INPUT'!$F$2:$F$9999,'HOURS&amp;CYCLES INPUT'!$C$2:$C$9999,'QUALIFIED EFH'!$C27,'HOURS&amp;CYCLES INPUT'!$D$2:$D$9999,'QUALIFIED EFH'!BX$4,'HOURS&amp;CYCLES INPUT'!$E$2:$E$9999,'QUALIFIED EFH'!BX$5))</f>
        <v>260.76</v>
      </c>
      <c r="BY27" s="476">
        <f>IF(BY$2&lt;&gt;"",IF($C27&lt;&gt;"TBA",BY$2/114,0),SUMIFS('HOURS&amp;CYCLES INPUT'!$F$2:$F$9999,'HOURS&amp;CYCLES INPUT'!$C$2:$C$9999,'QUALIFIED EFH'!$C27,'HOURS&amp;CYCLES INPUT'!$D$2:$D$9999,'QUALIFIED EFH'!BY$4,'HOURS&amp;CYCLES INPUT'!$E$2:$E$9999,'QUALIFIED EFH'!BY$5))</f>
        <v>288.39</v>
      </c>
      <c r="BZ27" s="476">
        <f>IF(BZ$2&lt;&gt;"",IF($C27&lt;&gt;"TBA",BZ$2/114,0),SUMIFS('HOURS&amp;CYCLES INPUT'!$F$2:$F$9999,'HOURS&amp;CYCLES INPUT'!$C$2:$C$9999,'QUALIFIED EFH'!$C27,'HOURS&amp;CYCLES INPUT'!$D$2:$D$9999,'QUALIFIED EFH'!BZ$4,'HOURS&amp;CYCLES INPUT'!$E$2:$E$9999,'QUALIFIED EFH'!BZ$5))</f>
        <v>310.06</v>
      </c>
      <c r="CA27" s="476">
        <f>IF(CA$2&lt;&gt;"",IF($C27&lt;&gt;"TBA",CA$2/114,0),SUMIFS('HOURS&amp;CYCLES INPUT'!$F$2:$F$9999,'HOURS&amp;CYCLES INPUT'!$C$2:$C$9999,'QUALIFIED EFH'!$C27,'HOURS&amp;CYCLES INPUT'!$D$2:$D$9999,'QUALIFIED EFH'!CA$4,'HOURS&amp;CYCLES INPUT'!$E$2:$E$9999,'QUALIFIED EFH'!CA$5))</f>
        <v>336.75</v>
      </c>
      <c r="CB27" s="476">
        <f>IF(CB$2&lt;&gt;"",IF($C27&lt;&gt;"TBA",CB$2/114,0),SUMIFS('HOURS&amp;CYCLES INPUT'!$F$2:$F$9999,'HOURS&amp;CYCLES INPUT'!$C$2:$C$9999,'QUALIFIED EFH'!$C27,'HOURS&amp;CYCLES INPUT'!$D$2:$D$9999,'QUALIFIED EFH'!CB$4,'HOURS&amp;CYCLES INPUT'!$E$2:$E$9999,'QUALIFIED EFH'!CB$5))</f>
        <v>334.85</v>
      </c>
      <c r="CC27" s="476">
        <f>IF(CC$2&lt;&gt;"",IF($C27&lt;&gt;"TBA",CC$2/114,0),SUMIFS('HOURS&amp;CYCLES INPUT'!$F$2:$F$9999,'HOURS&amp;CYCLES INPUT'!$C$2:$C$9999,'QUALIFIED EFH'!$C27,'HOURS&amp;CYCLES INPUT'!$D$2:$D$9999,'QUALIFIED EFH'!CC$4,'HOURS&amp;CYCLES INPUT'!$E$2:$E$9999,'QUALIFIED EFH'!CC$5))</f>
        <v>357.25</v>
      </c>
      <c r="CD27" s="476">
        <f>IF(CD$2&lt;&gt;"",IF($C27&lt;&gt;"TBA",CD$2/114,0),SUMIFS('HOURS&amp;CYCLES INPUT'!$F$2:$F$9999,'HOURS&amp;CYCLES INPUT'!$C$2:$C$9999,'QUALIFIED EFH'!$C27,'HOURS&amp;CYCLES INPUT'!$D$2:$D$9999,'QUALIFIED EFH'!CD$4,'HOURS&amp;CYCLES INPUT'!$E$2:$E$9999,'QUALIFIED EFH'!CD$5))</f>
        <v>371.66</v>
      </c>
      <c r="CE27" s="476">
        <f>IF(CE$2&lt;&gt;"",IF($C27&lt;&gt;"TBA",CE$2/114,0),SUMIFS('HOURS&amp;CYCLES INPUT'!$F$2:$F$9999,'HOURS&amp;CYCLES INPUT'!$C$2:$C$9999,'QUALIFIED EFH'!$C27,'HOURS&amp;CYCLES INPUT'!$D$2:$D$9999,'QUALIFIED EFH'!CE$4,'HOURS&amp;CYCLES INPUT'!$E$2:$E$9999,'QUALIFIED EFH'!CE$5))</f>
        <v>374.09</v>
      </c>
      <c r="CF27" s="476">
        <f>IF(CF$2&lt;&gt;"",IF($C27&lt;&gt;"TBA",CF$2/114,0),SUMIFS('HOURS&amp;CYCLES INPUT'!$F$2:$F$9999,'HOURS&amp;CYCLES INPUT'!$C$2:$C$9999,'QUALIFIED EFH'!$C27,'HOURS&amp;CYCLES INPUT'!$D$2:$D$9999,'QUALIFIED EFH'!CF$4,'HOURS&amp;CYCLES INPUT'!$E$2:$E$9999,'QUALIFIED EFH'!CF$5))</f>
        <v>379.94</v>
      </c>
      <c r="CG27" s="476">
        <f>IF(CG$2&lt;&gt;"",IF($C27&lt;&gt;"TBA",CG$2/114,0),SUMIFS('HOURS&amp;CYCLES INPUT'!$F$2:$F$9999,'HOURS&amp;CYCLES INPUT'!$C$2:$C$9999,'QUALIFIED EFH'!$C27,'HOURS&amp;CYCLES INPUT'!$D$2:$D$9999,'QUALIFIED EFH'!CG$4,'HOURS&amp;CYCLES INPUT'!$E$2:$E$9999,'QUALIFIED EFH'!CG$5))</f>
        <v>392.56</v>
      </c>
      <c r="CH27" s="476">
        <f>IF(CH$2&lt;&gt;"",IF($C27&lt;&gt;"TBA",CH$2/114,0),SUMIFS('HOURS&amp;CYCLES INPUT'!$F$2:$F$9999,'HOURS&amp;CYCLES INPUT'!$C$2:$C$9999,'QUALIFIED EFH'!$C27,'HOURS&amp;CYCLES INPUT'!$D$2:$D$9999,'QUALIFIED EFH'!CH$4,'HOURS&amp;CYCLES INPUT'!$E$2:$E$9999,'QUALIFIED EFH'!CH$5))</f>
        <v>395.22</v>
      </c>
      <c r="CI27" s="476">
        <f>IF(CI$2&lt;&gt;"",IF($C27&lt;&gt;"TBA",CI$2/114,0),SUMIFS('HOURS&amp;CYCLES INPUT'!$F$2:$F$9999,'HOURS&amp;CYCLES INPUT'!$C$2:$C$9999,'QUALIFIED EFH'!$C27,'HOURS&amp;CYCLES INPUT'!$D$2:$D$9999,'QUALIFIED EFH'!CI$4,'HOURS&amp;CYCLES INPUT'!$E$2:$E$9999,'QUALIFIED EFH'!CI$5))</f>
        <v>207.98</v>
      </c>
      <c r="CJ27" s="476">
        <f>IF(CJ$2&lt;&gt;"",IF($C27&lt;&gt;"TBA",CJ$2/114,0),SUMIFS('HOURS&amp;CYCLES INPUT'!$F$2:$F$9999,'HOURS&amp;CYCLES INPUT'!$C$2:$C$9999,'QUALIFIED EFH'!$C27,'HOURS&amp;CYCLES INPUT'!$D$2:$D$9999,'QUALIFIED EFH'!CJ$4,'HOURS&amp;CYCLES INPUT'!$E$2:$E$9999,'QUALIFIED EFH'!CJ$5))</f>
        <v>316.01</v>
      </c>
      <c r="CK27" s="476">
        <f>IF(CK$2&lt;&gt;"",IF($C27&lt;&gt;"TBA",CK$2/114,0),SUMIFS('HOURS&amp;CYCLES INPUT'!$F$2:$F$9999,'HOURS&amp;CYCLES INPUT'!$C$2:$C$9999,'QUALIFIED EFH'!$C27,'HOURS&amp;CYCLES INPUT'!$D$2:$D$9999,'QUALIFIED EFH'!CK$4,'HOURS&amp;CYCLES INPUT'!$E$2:$E$9999,'QUALIFIED EFH'!CK$5))</f>
        <v>0</v>
      </c>
      <c r="CL27" s="476">
        <f>IF(CL$2&lt;&gt;"",IF($C27&lt;&gt;"TBA",CL$2/114,0),SUMIFS('HOURS&amp;CYCLES INPUT'!$F$2:$F$9999,'HOURS&amp;CYCLES INPUT'!$C$2:$C$9999,'QUALIFIED EFH'!$C27,'HOURS&amp;CYCLES INPUT'!$D$2:$D$9999,'QUALIFIED EFH'!CL$4,'HOURS&amp;CYCLES INPUT'!$E$2:$E$9999,'QUALIFIED EFH'!CL$5))</f>
        <v>0</v>
      </c>
      <c r="CM27" s="476">
        <f>IF(CM$2&lt;&gt;"",IF($C27&lt;&gt;"TBA",CM$2/114,0),SUMIFS('HOURS&amp;CYCLES INPUT'!$F$2:$F$9999,'HOURS&amp;CYCLES INPUT'!$C$2:$C$9999,'QUALIFIED EFH'!$C27,'HOURS&amp;CYCLES INPUT'!$D$2:$D$9999,'QUALIFIED EFH'!CM$4,'HOURS&amp;CYCLES INPUT'!$E$2:$E$9999,'QUALIFIED EFH'!CM$5))</f>
        <v>252.86</v>
      </c>
      <c r="CN27" s="476">
        <f>IF(CN$2&lt;&gt;"",IF($C27&lt;&gt;"TBA",CN$2/114,0),SUMIFS('HOURS&amp;CYCLES INPUT'!$F$2:$F$9999,'HOURS&amp;CYCLES INPUT'!$C$2:$C$9999,'QUALIFIED EFH'!$C27,'HOURS&amp;CYCLES INPUT'!$D$2:$D$9999,'QUALIFIED EFH'!CN$4,'HOURS&amp;CYCLES INPUT'!$E$2:$E$9999,'QUALIFIED EFH'!CN$5))</f>
        <v>391.84</v>
      </c>
      <c r="CO27" s="476">
        <f>IF(CO$2&lt;&gt;"",IF($C27&lt;&gt;"TBA",CO$2/114,0),SUMIFS('HOURS&amp;CYCLES INPUT'!$F$2:$F$9999,'HOURS&amp;CYCLES INPUT'!$C$2:$C$9999,'QUALIFIED EFH'!$C27,'HOURS&amp;CYCLES INPUT'!$D$2:$D$9999,'QUALIFIED EFH'!CO$4,'HOURS&amp;CYCLES INPUT'!$E$2:$E$9999,'QUALIFIED EFH'!CO$5))</f>
        <v>349.43</v>
      </c>
      <c r="CP27" s="476">
        <f>IF(CP$2&lt;&gt;"",IF($C27&lt;&gt;"TBA",CP$2/114,0),SUMIFS('HOURS&amp;CYCLES INPUT'!$F$2:$F$9999,'HOURS&amp;CYCLES INPUT'!$C$2:$C$9999,'QUALIFIED EFH'!$C27,'HOURS&amp;CYCLES INPUT'!$D$2:$D$9999,'QUALIFIED EFH'!CP$4,'HOURS&amp;CYCLES INPUT'!$E$2:$E$9999,'QUALIFIED EFH'!CP$5))</f>
        <v>386.78</v>
      </c>
      <c r="CQ27" s="476">
        <f>IF(CQ$2&lt;&gt;"",IF($C27&lt;&gt;"TBA",CQ$2/114,0),SUMIFS('HOURS&amp;CYCLES INPUT'!$F$2:$F$9999,'HOURS&amp;CYCLES INPUT'!$C$2:$C$9999,'QUALIFIED EFH'!$C27,'HOURS&amp;CYCLES INPUT'!$D$2:$D$9999,'QUALIFIED EFH'!CQ$4,'HOURS&amp;CYCLES INPUT'!$E$2:$E$9999,'QUALIFIED EFH'!CQ$5))</f>
        <v>249.02</v>
      </c>
      <c r="CR27" s="476">
        <f>IF(CR$2&lt;&gt;"",IF($C27&lt;&gt;"TBA",CR$2/114,0),SUMIFS('HOURS&amp;CYCLES INPUT'!$F$2:$F$9999,'HOURS&amp;CYCLES INPUT'!$C$2:$C$9999,'QUALIFIED EFH'!$C27,'HOURS&amp;CYCLES INPUT'!$D$2:$D$9999,'QUALIFIED EFH'!CR$4,'HOURS&amp;CYCLES INPUT'!$E$2:$E$9999,'QUALIFIED EFH'!CR$5))</f>
        <v>0</v>
      </c>
      <c r="CS27" s="476">
        <f>IF(CS$2&lt;&gt;"",IF($C27&lt;&gt;"TBA",CS$2/114,0),SUMIFS('HOURS&amp;CYCLES INPUT'!$F$2:$F$9999,'HOURS&amp;CYCLES INPUT'!$C$2:$C$9999,'QUALIFIED EFH'!$C27,'HOURS&amp;CYCLES INPUT'!$D$2:$D$9999,'QUALIFIED EFH'!CS$4,'HOURS&amp;CYCLES INPUT'!$E$2:$E$9999,'QUALIFIED EFH'!CS$5))</f>
        <v>0</v>
      </c>
      <c r="CT27" s="476">
        <f>IF(CT$2&lt;&gt;"",IF($C27&lt;&gt;"TBA",CT$2/114,0),SUMIFS('HOURS&amp;CYCLES INPUT'!$F$2:$F$9999,'HOURS&amp;CYCLES INPUT'!$C$2:$C$9999,'QUALIFIED EFH'!$C27,'HOURS&amp;CYCLES INPUT'!$D$2:$D$9999,'QUALIFIED EFH'!CT$4,'HOURS&amp;CYCLES INPUT'!$E$2:$E$9999,'QUALIFIED EFH'!CT$5))</f>
        <v>0</v>
      </c>
      <c r="CU27" s="476">
        <f>IF(CU$2&lt;&gt;"",IF($C27&lt;&gt;"TBA",CU$2/114,0),SUMIFS('HOURS&amp;CYCLES INPUT'!$F$2:$F$9999,'HOURS&amp;CYCLES INPUT'!$C$2:$C$9999,'QUALIFIED EFH'!$C27,'HOURS&amp;CYCLES INPUT'!$D$2:$D$9999,'QUALIFIED EFH'!CU$4,'HOURS&amp;CYCLES INPUT'!$E$2:$E$9999,'QUALIFIED EFH'!CU$5))</f>
        <v>0</v>
      </c>
      <c r="CV27" s="476">
        <f>IF(CV$2&lt;&gt;"",IF($C27&lt;&gt;"TBA",CV$2/114,0),SUMIFS('HOURS&amp;CYCLES INPUT'!$F$2:$F$9999,'HOURS&amp;CYCLES INPUT'!$C$2:$C$9999,'QUALIFIED EFH'!$C27,'HOURS&amp;CYCLES INPUT'!$D$2:$D$9999,'QUALIFIED EFH'!CV$4,'HOURS&amp;CYCLES INPUT'!$E$2:$E$9999,'QUALIFIED EFH'!CV$5))</f>
        <v>304.5</v>
      </c>
      <c r="CW27" s="476">
        <f>IF(CW$2&lt;&gt;"",IF($C27&lt;&gt;"TBA",CW$2/114,0),SUMIFS('HOURS&amp;CYCLES INPUT'!$F$2:$F$9999,'HOURS&amp;CYCLES INPUT'!$C$2:$C$9999,'QUALIFIED EFH'!$C27,'HOURS&amp;CYCLES INPUT'!$D$2:$D$9999,'QUALIFIED EFH'!CW$4,'HOURS&amp;CYCLES INPUT'!$E$2:$E$9999,'QUALIFIED EFH'!CW$5))</f>
        <v>379.17</v>
      </c>
      <c r="CX27" s="476">
        <f>IF(CX$2&lt;&gt;"",IF($C27&lt;&gt;"TBA",CX$2/114,0),SUMIFS('HOURS&amp;CYCLES INPUT'!$F$2:$F$9999,'HOURS&amp;CYCLES INPUT'!$C$2:$C$9999,'QUALIFIED EFH'!$C27,'HOURS&amp;CYCLES INPUT'!$D$2:$D$9999,'QUALIFIED EFH'!CX$4,'HOURS&amp;CYCLES INPUT'!$E$2:$E$9999,'QUALIFIED EFH'!CX$5))</f>
        <v>347.48</v>
      </c>
      <c r="CY27" s="476">
        <f>IF(CY$2&lt;&gt;"",IF($C27&lt;&gt;"TBA",CY$2/114,0),SUMIFS('HOURS&amp;CYCLES INPUT'!$F$2:$F$9999,'HOURS&amp;CYCLES INPUT'!$C$2:$C$9999,'QUALIFIED EFH'!$C27,'HOURS&amp;CYCLES INPUT'!$D$2:$D$9999,'QUALIFIED EFH'!CY$4,'HOURS&amp;CYCLES INPUT'!$E$2:$E$9999,'QUALIFIED EFH'!CY$5))</f>
        <v>339.61</v>
      </c>
      <c r="CZ27" s="476">
        <f>IF(CZ$2&lt;&gt;"",IF($C27&lt;&gt;"TBA",CZ$2/114,0),SUMIFS('HOURS&amp;CYCLES INPUT'!$F$2:$F$9999,'HOURS&amp;CYCLES INPUT'!$C$2:$C$9999,'QUALIFIED EFH'!$C27,'HOURS&amp;CYCLES INPUT'!$D$2:$D$9999,'QUALIFIED EFH'!CZ$4,'HOURS&amp;CYCLES INPUT'!$E$2:$E$9999,'QUALIFIED EFH'!CZ$5))</f>
        <v>106.35</v>
      </c>
      <c r="DA27" s="476">
        <f>IF(DA$2&lt;&gt;"",IF($C27&lt;&gt;"TBA",DA$2/114,0),SUMIFS('HOURS&amp;CYCLES INPUT'!$F$2:$F$9999,'HOURS&amp;CYCLES INPUT'!$C$2:$C$9999,'QUALIFIED EFH'!$C27,'HOURS&amp;CYCLES INPUT'!$D$2:$D$9999,'QUALIFIED EFH'!DA$4,'HOURS&amp;CYCLES INPUT'!$E$2:$E$9999,'QUALIFIED EFH'!DA$5))</f>
        <v>0</v>
      </c>
      <c r="DB27" s="476">
        <f>IF(DB$2&lt;&gt;"",IF($C27&lt;&gt;"TBA",DB$2/114,0),SUMIFS('HOURS&amp;CYCLES INPUT'!$F$2:$F$9999,'HOURS&amp;CYCLES INPUT'!$C$2:$C$9999,'QUALIFIED EFH'!$C27,'HOURS&amp;CYCLES INPUT'!$D$2:$D$9999,'QUALIFIED EFH'!DB$4,'HOURS&amp;CYCLES INPUT'!$E$2:$E$9999,'QUALIFIED EFH'!DB$5))</f>
        <v>0</v>
      </c>
      <c r="DC27" s="476">
        <f>IF(DC$2&lt;&gt;"",IF($C27&lt;&gt;"TBA",DC$2/114,0),SUMIFS('HOURS&amp;CYCLES INPUT'!$F$2:$F$9999,'HOURS&amp;CYCLES INPUT'!$C$2:$C$9999,'QUALIFIED EFH'!$C27,'HOURS&amp;CYCLES INPUT'!$D$2:$D$9999,'QUALIFIED EFH'!DC$4,'HOURS&amp;CYCLES INPUT'!$E$2:$E$9999,'QUALIFIED EFH'!DC$5))</f>
        <v>0</v>
      </c>
      <c r="DD27" s="476">
        <f>IF(DD$2&lt;&gt;"",IF($C27&lt;&gt;"TBA",DD$2/114,0),SUMIFS('HOURS&amp;CYCLES INPUT'!$F$2:$F$9999,'HOURS&amp;CYCLES INPUT'!$C$2:$C$9999,'QUALIFIED EFH'!$C27,'HOURS&amp;CYCLES INPUT'!$D$2:$D$9999,'QUALIFIED EFH'!DD$4,'HOURS&amp;CYCLES INPUT'!$E$2:$E$9999,'QUALIFIED EFH'!DD$5))</f>
        <v>0</v>
      </c>
      <c r="DE27" s="476">
        <f>IF(DE$2&lt;&gt;"",IF($C27&lt;&gt;"TBA",DE$2/114,0),SUMIFS('HOURS&amp;CYCLES INPUT'!$F$2:$F$9999,'HOURS&amp;CYCLES INPUT'!$C$2:$C$9999,'QUALIFIED EFH'!$C27,'HOURS&amp;CYCLES INPUT'!$D$2:$D$9999,'QUALIFIED EFH'!DE$4,'HOURS&amp;CYCLES INPUT'!$E$2:$E$9999,'QUALIFIED EFH'!DE$5))</f>
        <v>0</v>
      </c>
      <c r="DF27" s="476">
        <f>IF(DF$2&lt;&gt;"",IF($C27&lt;&gt;"TBA",DF$2/114,0),SUMIFS('HOURS&amp;CYCLES INPUT'!$F$2:$F$9999,'HOURS&amp;CYCLES INPUT'!$C$2:$C$9999,'QUALIFIED EFH'!$C27,'HOURS&amp;CYCLES INPUT'!$D$2:$D$9999,'QUALIFIED EFH'!DF$4,'HOURS&amp;CYCLES INPUT'!$E$2:$E$9999,'QUALIFIED EFH'!DF$5))</f>
        <v>0</v>
      </c>
      <c r="DG27" s="476">
        <f>IF(DG$2&lt;&gt;"",IF($C27&lt;&gt;"TBA",DG$2/114,0),SUMIFS('HOURS&amp;CYCLES INPUT'!$F$2:$F$9999,'HOURS&amp;CYCLES INPUT'!$C$2:$C$9999,'QUALIFIED EFH'!$C27,'HOURS&amp;CYCLES INPUT'!$D$2:$D$9999,'QUALIFIED EFH'!DG$4,'HOURS&amp;CYCLES INPUT'!$E$2:$E$9999,'QUALIFIED EFH'!DG$5))</f>
        <v>0</v>
      </c>
      <c r="DH27" s="476">
        <f>IF(DH$2&lt;&gt;"",IF($C27&lt;&gt;"TBA",DH$2/114,0),SUMIFS('HOURS&amp;CYCLES INPUT'!$F$2:$F$9999,'HOURS&amp;CYCLES INPUT'!$C$2:$C$9999,'QUALIFIED EFH'!$C27,'HOURS&amp;CYCLES INPUT'!$D$2:$D$9999,'QUALIFIED EFH'!DH$4,'HOURS&amp;CYCLES INPUT'!$E$2:$E$9999,'QUALIFIED EFH'!DH$5))</f>
        <v>0</v>
      </c>
      <c r="DI27" s="476">
        <f>IF(DI$2&lt;&gt;"",IF($C27&lt;&gt;"TBA",DI$2/114,0),SUMIFS('HOURS&amp;CYCLES INPUT'!$F$2:$F$9999,'HOURS&amp;CYCLES INPUT'!$C$2:$C$9999,'QUALIFIED EFH'!$C27,'HOURS&amp;CYCLES INPUT'!$D$2:$D$9999,'QUALIFIED EFH'!DI$4,'HOURS&amp;CYCLES INPUT'!$E$2:$E$9999,'QUALIFIED EFH'!DI$5))</f>
        <v>0</v>
      </c>
      <c r="DJ27" s="476">
        <f>IF(DJ$2&lt;&gt;"",IF($C27&lt;&gt;"TBA",DJ$2/114,0),SUMIFS('HOURS&amp;CYCLES INPUT'!$F$2:$F$9999,'HOURS&amp;CYCLES INPUT'!$C$2:$C$9999,'QUALIFIED EFH'!$C27,'HOURS&amp;CYCLES INPUT'!$D$2:$D$9999,'QUALIFIED EFH'!DJ$4,'HOURS&amp;CYCLES INPUT'!$E$2:$E$9999,'QUALIFIED EFH'!DJ$5))</f>
        <v>0</v>
      </c>
      <c r="DK27" s="476">
        <f>IF(DK$2&lt;&gt;"",IF($C27&lt;&gt;"TBA",DK$2/114,0),SUMIFS('HOURS&amp;CYCLES INPUT'!$F$2:$F$9999,'HOURS&amp;CYCLES INPUT'!$C$2:$C$9999,'QUALIFIED EFH'!$C27,'HOURS&amp;CYCLES INPUT'!$D$2:$D$9999,'QUALIFIED EFH'!DK$4,'HOURS&amp;CYCLES INPUT'!$E$2:$E$9999,'QUALIFIED EFH'!DK$5))</f>
        <v>0</v>
      </c>
      <c r="DL27" s="476">
        <f>IF(DL$2&lt;&gt;"",IF($C27&lt;&gt;"TBA",DL$2/114,0),SUMIFS('HOURS&amp;CYCLES INPUT'!$F$2:$F$9999,'HOURS&amp;CYCLES INPUT'!$C$2:$C$9999,'QUALIFIED EFH'!$C27,'HOURS&amp;CYCLES INPUT'!$D$2:$D$9999,'QUALIFIED EFH'!DL$4,'HOURS&amp;CYCLES INPUT'!$E$2:$E$9999,'QUALIFIED EFH'!DL$5))</f>
        <v>0</v>
      </c>
      <c r="DM27" s="476">
        <f>IF(DM$2&lt;&gt;"",IF($C27&lt;&gt;"TBA",DM$2/114,0),SUMIFS('HOURS&amp;CYCLES INPUT'!$F$2:$F$9999,'HOURS&amp;CYCLES INPUT'!$C$2:$C$9999,'QUALIFIED EFH'!$C27,'HOURS&amp;CYCLES INPUT'!$D$2:$D$9999,'QUALIFIED EFH'!DM$4,'HOURS&amp;CYCLES INPUT'!$E$2:$E$9999,'QUALIFIED EFH'!DM$5))</f>
        <v>0</v>
      </c>
      <c r="DN27" s="476">
        <f>IF(DN$2&lt;&gt;"",IF($C27&lt;&gt;"TBA",DN$2/114,0),SUMIFS('HOURS&amp;CYCLES INPUT'!$F$2:$F$9999,'HOURS&amp;CYCLES INPUT'!$C$2:$C$9999,'QUALIFIED EFH'!$C27,'HOURS&amp;CYCLES INPUT'!$D$2:$D$9999,'QUALIFIED EFH'!DN$4,'HOURS&amp;CYCLES INPUT'!$E$2:$E$9999,'QUALIFIED EFH'!DN$5))</f>
        <v>0</v>
      </c>
      <c r="DO27" s="476">
        <f>IF(DO$2&lt;&gt;"",IF($C27&lt;&gt;"TBA",DO$2/114,0),SUMIFS('HOURS&amp;CYCLES INPUT'!$F$2:$F$9999,'HOURS&amp;CYCLES INPUT'!$C$2:$C$9999,'QUALIFIED EFH'!$C27,'HOURS&amp;CYCLES INPUT'!$D$2:$D$9999,'QUALIFIED EFH'!DO$4,'HOURS&amp;CYCLES INPUT'!$E$2:$E$9999,'QUALIFIED EFH'!DO$5))</f>
        <v>0</v>
      </c>
      <c r="DP27" s="476">
        <f>IF(DP$2&lt;&gt;"",IF($C27&lt;&gt;"TBA",DP$2/114,0),SUMIFS('HOURS&amp;CYCLES INPUT'!$F$2:$F$9999,'HOURS&amp;CYCLES INPUT'!$C$2:$C$9999,'QUALIFIED EFH'!$C27,'HOURS&amp;CYCLES INPUT'!$D$2:$D$9999,'QUALIFIED EFH'!DP$4,'HOURS&amp;CYCLES INPUT'!$E$2:$E$9999,'QUALIFIED EFH'!DP$5))</f>
        <v>0</v>
      </c>
      <c r="DQ27" s="476">
        <f>IF(DQ$2&lt;&gt;"",IF($C27&lt;&gt;"TBA",DQ$2/114,0),SUMIFS('HOURS&amp;CYCLES INPUT'!$F$2:$F$9999,'HOURS&amp;CYCLES INPUT'!$C$2:$C$9999,'QUALIFIED EFH'!$C27,'HOURS&amp;CYCLES INPUT'!$D$2:$D$9999,'QUALIFIED EFH'!DQ$4,'HOURS&amp;CYCLES INPUT'!$E$2:$E$9999,'QUALIFIED EFH'!DQ$5))</f>
        <v>0</v>
      </c>
      <c r="DR27" s="476">
        <f>IF(DR$2&lt;&gt;"",IF($C27&lt;&gt;"TBA",DR$2/114,0),SUMIFS('HOURS&amp;CYCLES INPUT'!$F$2:$F$9999,'HOURS&amp;CYCLES INPUT'!$C$2:$C$9999,'QUALIFIED EFH'!$C27,'HOURS&amp;CYCLES INPUT'!$D$2:$D$9999,'QUALIFIED EFH'!DR$4,'HOURS&amp;CYCLES INPUT'!$E$2:$E$9999,'QUALIFIED EFH'!DR$5))</f>
        <v>0</v>
      </c>
      <c r="DS27" s="476">
        <f>IF(DS$2&lt;&gt;"",IF($C27&lt;&gt;"TBA",DS$2/114,0),SUMIFS('HOURS&amp;CYCLES INPUT'!$F$2:$F$9999,'HOURS&amp;CYCLES INPUT'!$C$2:$C$9999,'QUALIFIED EFH'!$C27,'HOURS&amp;CYCLES INPUT'!$D$2:$D$9999,'QUALIFIED EFH'!DS$4,'HOURS&amp;CYCLES INPUT'!$E$2:$E$9999,'QUALIFIED EFH'!DS$5))</f>
        <v>0</v>
      </c>
      <c r="DT27" s="476">
        <f>IF(DT$2&lt;&gt;"",IF($C27&lt;&gt;"TBA",DT$2/114,0),SUMIFS('HOURS&amp;CYCLES INPUT'!$F$2:$F$9999,'HOURS&amp;CYCLES INPUT'!$C$2:$C$9999,'QUALIFIED EFH'!$C27,'HOURS&amp;CYCLES INPUT'!$D$2:$D$9999,'QUALIFIED EFH'!DT$4,'HOURS&amp;CYCLES INPUT'!$E$2:$E$9999,'QUALIFIED EFH'!DT$5))</f>
        <v>0</v>
      </c>
      <c r="DU27" s="476">
        <f>IF(DU$2&lt;&gt;"",IF($C27&lt;&gt;"TBA",DU$2/114,0),SUMIFS('HOURS&amp;CYCLES INPUT'!$F$2:$F$9999,'HOURS&amp;CYCLES INPUT'!$C$2:$C$9999,'QUALIFIED EFH'!$C27,'HOURS&amp;CYCLES INPUT'!$D$2:$D$9999,'QUALIFIED EFH'!DU$4,'HOURS&amp;CYCLES INPUT'!$E$2:$E$9999,'QUALIFIED EFH'!DU$5))</f>
        <v>0</v>
      </c>
      <c r="DV27" s="476">
        <f>IF(DV$2&lt;&gt;"",IF($C27&lt;&gt;"TBA",DV$2/114,0),SUMIFS('HOURS&amp;CYCLES INPUT'!$F$2:$F$9999,'HOURS&amp;CYCLES INPUT'!$C$2:$C$9999,'QUALIFIED EFH'!$C27,'HOURS&amp;CYCLES INPUT'!$D$2:$D$9999,'QUALIFIED EFH'!DV$4,'HOURS&amp;CYCLES INPUT'!$E$2:$E$9999,'QUALIFIED EFH'!DV$5))</f>
        <v>0</v>
      </c>
      <c r="DW27" s="476">
        <f>IF(DW$2&lt;&gt;"",IF($C27&lt;&gt;"TBA",DW$2/114,0),SUMIFS('HOURS&amp;CYCLES INPUT'!$F$2:$F$9999,'HOURS&amp;CYCLES INPUT'!$C$2:$C$9999,'QUALIFIED EFH'!$C27,'HOURS&amp;CYCLES INPUT'!$D$2:$D$9999,'QUALIFIED EFH'!DW$4,'HOURS&amp;CYCLES INPUT'!$E$2:$E$9999,'QUALIFIED EFH'!DW$5))</f>
        <v>0</v>
      </c>
      <c r="DX27" s="476">
        <f>IF(DX$2&lt;&gt;"",IF($C27&lt;&gt;"TBA",DX$2/114,0),SUMIFS('HOURS&amp;CYCLES INPUT'!$F$2:$F$9999,'HOURS&amp;CYCLES INPUT'!$C$2:$C$9999,'QUALIFIED EFH'!$C27,'HOURS&amp;CYCLES INPUT'!$D$2:$D$9999,'QUALIFIED EFH'!DX$4,'HOURS&amp;CYCLES INPUT'!$E$2:$E$9999,'QUALIFIED EFH'!DX$5))</f>
        <v>0</v>
      </c>
      <c r="DY27" s="476">
        <f>IF(DY$2&lt;&gt;"",IF($C27&lt;&gt;"TBA",DY$2/114,0),SUMIFS('HOURS&amp;CYCLES INPUT'!$F$2:$F$9999,'HOURS&amp;CYCLES INPUT'!$C$2:$C$9999,'QUALIFIED EFH'!$C27,'HOURS&amp;CYCLES INPUT'!$D$2:$D$9999,'QUALIFIED EFH'!DY$4,'HOURS&amp;CYCLES INPUT'!$E$2:$E$9999,'QUALIFIED EFH'!DY$5))</f>
        <v>0</v>
      </c>
      <c r="DZ27" s="476">
        <f>IF(DZ$2&lt;&gt;"",IF($C27&lt;&gt;"TBA",DZ$2/114,0),SUMIFS('HOURS&amp;CYCLES INPUT'!$F$2:$F$9999,'HOURS&amp;CYCLES INPUT'!$C$2:$C$9999,'QUALIFIED EFH'!$C27,'HOURS&amp;CYCLES INPUT'!$D$2:$D$9999,'QUALIFIED EFH'!DZ$4,'HOURS&amp;CYCLES INPUT'!$E$2:$E$9999,'QUALIFIED EFH'!DZ$5))</f>
        <v>0</v>
      </c>
      <c r="EA27" s="476">
        <f>IF(EA$2&lt;&gt;"",IF($C27&lt;&gt;"TBA",EA$2/114,0),SUMIFS('HOURS&amp;CYCLES INPUT'!$F$2:$F$9999,'HOURS&amp;CYCLES INPUT'!$C$2:$C$9999,'QUALIFIED EFH'!$C27,'HOURS&amp;CYCLES INPUT'!$D$2:$D$9999,'QUALIFIED EFH'!EA$4,'HOURS&amp;CYCLES INPUT'!$E$2:$E$9999,'QUALIFIED EFH'!EA$5))</f>
        <v>0</v>
      </c>
      <c r="EB27" s="476">
        <f>IF(EB$2&lt;&gt;"",IF($C27&lt;&gt;"TBA",EB$2/114,0),SUMIFS('HOURS&amp;CYCLES INPUT'!$F$2:$F$9999,'HOURS&amp;CYCLES INPUT'!$C$2:$C$9999,'QUALIFIED EFH'!$C27,'HOURS&amp;CYCLES INPUT'!$D$2:$D$9999,'QUALIFIED EFH'!EB$4,'HOURS&amp;CYCLES INPUT'!$E$2:$E$9999,'QUALIFIED EFH'!EB$5))</f>
        <v>0</v>
      </c>
      <c r="EC27" s="476">
        <f>IF(EC$2&lt;&gt;"",IF($C27&lt;&gt;"TBA",EC$2/114,0),SUMIFS('HOURS&amp;CYCLES INPUT'!$F$2:$F$9999,'HOURS&amp;CYCLES INPUT'!$C$2:$C$9999,'QUALIFIED EFH'!$C27,'HOURS&amp;CYCLES INPUT'!$D$2:$D$9999,'QUALIFIED EFH'!EC$4,'HOURS&amp;CYCLES INPUT'!$E$2:$E$9999,'QUALIFIED EFH'!EC$5))</f>
        <v>0</v>
      </c>
      <c r="ED27" s="476">
        <f>IF(ED$2&lt;&gt;"",IF($C27&lt;&gt;"TBA",ED$2/114,0),SUMIFS('HOURS&amp;CYCLES INPUT'!$F$2:$F$9999,'HOURS&amp;CYCLES INPUT'!$C$2:$C$9999,'QUALIFIED EFH'!$C27,'HOURS&amp;CYCLES INPUT'!$D$2:$D$9999,'QUALIFIED EFH'!ED$4,'HOURS&amp;CYCLES INPUT'!$E$2:$E$9999,'QUALIFIED EFH'!ED$5))</f>
        <v>0</v>
      </c>
      <c r="EE27" s="476">
        <f>IF(EE$2&lt;&gt;"",IF($C27&lt;&gt;"TBA",EE$2/114,0),SUMIFS('HOURS&amp;CYCLES INPUT'!$F$2:$F$9999,'HOURS&amp;CYCLES INPUT'!$C$2:$C$9999,'QUALIFIED EFH'!$C27,'HOURS&amp;CYCLES INPUT'!$D$2:$D$9999,'QUALIFIED EFH'!EE$4,'HOURS&amp;CYCLES INPUT'!$E$2:$E$9999,'QUALIFIED EFH'!EE$5))</f>
        <v>0</v>
      </c>
      <c r="EF27" s="476">
        <f>IF(EF$2&lt;&gt;"",IF($C27&lt;&gt;"TBA",EF$2/114,0),SUMIFS('HOURS&amp;CYCLES INPUT'!$F$2:$F$9999,'HOURS&amp;CYCLES INPUT'!$C$2:$C$9999,'QUALIFIED EFH'!$C27,'HOURS&amp;CYCLES INPUT'!$D$2:$D$9999,'QUALIFIED EFH'!EF$4,'HOURS&amp;CYCLES INPUT'!$E$2:$E$9999,'QUALIFIED EFH'!EF$5))</f>
        <v>0</v>
      </c>
      <c r="EG27" s="476">
        <f>IF(EG$2&lt;&gt;"",IF($C27&lt;&gt;"TBA",EG$2/114,0),SUMIFS('HOURS&amp;CYCLES INPUT'!$F$2:$F$9999,'HOURS&amp;CYCLES INPUT'!$C$2:$C$9999,'QUALIFIED EFH'!$C27,'HOURS&amp;CYCLES INPUT'!$D$2:$D$9999,'QUALIFIED EFH'!EG$4,'HOURS&amp;CYCLES INPUT'!$E$2:$E$9999,'QUALIFIED EFH'!EG$5))</f>
        <v>0</v>
      </c>
      <c r="EH27" s="476">
        <f>IF(EH$2&lt;&gt;"",IF($C27&lt;&gt;"TBA",EH$2/114,0),SUMIFS('HOURS&amp;CYCLES INPUT'!$F$2:$F$9999,'HOURS&amp;CYCLES INPUT'!$C$2:$C$9999,'QUALIFIED EFH'!$C27,'HOURS&amp;CYCLES INPUT'!$D$2:$D$9999,'QUALIFIED EFH'!EH$4,'HOURS&amp;CYCLES INPUT'!$E$2:$E$9999,'QUALIFIED EFH'!EH$5))</f>
        <v>0</v>
      </c>
      <c r="EI27" s="476">
        <f>IF(EI$2&lt;&gt;"",IF($C27&lt;&gt;"TBA",EI$2/114,0),SUMIFS('HOURS&amp;CYCLES INPUT'!$F$2:$F$9999,'HOURS&amp;CYCLES INPUT'!$C$2:$C$9999,'QUALIFIED EFH'!$C27,'HOURS&amp;CYCLES INPUT'!$D$2:$D$9999,'QUALIFIED EFH'!EI$4,'HOURS&amp;CYCLES INPUT'!$E$2:$E$9999,'QUALIFIED EFH'!EI$5))</f>
        <v>0</v>
      </c>
      <c r="EJ27" s="476">
        <f>IF(EJ$2&lt;&gt;"",IF($C27&lt;&gt;"TBA",EJ$2/114,0),SUMIFS('HOURS&amp;CYCLES INPUT'!$F$2:$F$9999,'HOURS&amp;CYCLES INPUT'!$C$2:$C$9999,'QUALIFIED EFH'!$C27,'HOURS&amp;CYCLES INPUT'!$D$2:$D$9999,'QUALIFIED EFH'!EJ$4,'HOURS&amp;CYCLES INPUT'!$E$2:$E$9999,'QUALIFIED EFH'!EJ$5))</f>
        <v>0</v>
      </c>
      <c r="EK27" s="476">
        <f>IF(EK$2&lt;&gt;"",IF($C27&lt;&gt;"TBA",EK$2/114,0),SUMIFS('HOURS&amp;CYCLES INPUT'!$F$2:$F$9999,'HOURS&amp;CYCLES INPUT'!$C$2:$C$9999,'QUALIFIED EFH'!$C27,'HOURS&amp;CYCLES INPUT'!$D$2:$D$9999,'QUALIFIED EFH'!EK$4,'HOURS&amp;CYCLES INPUT'!$E$2:$E$9999,'QUALIFIED EFH'!EK$5))</f>
        <v>0</v>
      </c>
      <c r="EL27" s="476">
        <f>IF(EL$2&lt;&gt;"",IF($C27&lt;&gt;"TBA",EL$2/114,0),SUMIFS('HOURS&amp;CYCLES INPUT'!$F$2:$F$9999,'HOURS&amp;CYCLES INPUT'!$C$2:$C$9999,'QUALIFIED EFH'!$C27,'HOURS&amp;CYCLES INPUT'!$D$2:$D$9999,'QUALIFIED EFH'!EL$4,'HOURS&amp;CYCLES INPUT'!$E$2:$E$9999,'QUALIFIED EFH'!EL$5))</f>
        <v>0</v>
      </c>
      <c r="EM27" s="476">
        <f>IF(EM$2&lt;&gt;"",IF($C27&lt;&gt;"TBA",EM$2/114,0),SUMIFS('HOURS&amp;CYCLES INPUT'!$F$2:$F$9999,'HOURS&amp;CYCLES INPUT'!$C$2:$C$9999,'QUALIFIED EFH'!$C27,'HOURS&amp;CYCLES INPUT'!$D$2:$D$9999,'QUALIFIED EFH'!EM$4,'HOURS&amp;CYCLES INPUT'!$E$2:$E$9999,'QUALIFIED EFH'!EM$5))</f>
        <v>0</v>
      </c>
      <c r="EN27" s="476">
        <f>IF(EN$2&lt;&gt;"",IF($C27&lt;&gt;"TBA",EN$2/114,0),SUMIFS('HOURS&amp;CYCLES INPUT'!$F$2:$F$9999,'HOURS&amp;CYCLES INPUT'!$C$2:$C$9999,'QUALIFIED EFH'!$C27,'HOURS&amp;CYCLES INPUT'!$D$2:$D$9999,'QUALIFIED EFH'!EN$4,'HOURS&amp;CYCLES INPUT'!$E$2:$E$9999,'QUALIFIED EFH'!EN$5))</f>
        <v>0</v>
      </c>
      <c r="EO27" s="476">
        <f>IF(EO$2&lt;&gt;"",IF($C27&lt;&gt;"TBA",EO$2/114,0),SUMIFS('HOURS&amp;CYCLES INPUT'!$F$2:$F$9999,'HOURS&amp;CYCLES INPUT'!$C$2:$C$9999,'QUALIFIED EFH'!$C27,'HOURS&amp;CYCLES INPUT'!$D$2:$D$9999,'QUALIFIED EFH'!EO$4,'HOURS&amp;CYCLES INPUT'!$E$2:$E$9999,'QUALIFIED EFH'!EO$5))</f>
        <v>0</v>
      </c>
      <c r="EP27" s="476">
        <f>IF(EP$2&lt;&gt;"",IF($C27&lt;&gt;"TBA",EP$2/114,0),SUMIFS('HOURS&amp;CYCLES INPUT'!$F$2:$F$9999,'HOURS&amp;CYCLES INPUT'!$C$2:$C$9999,'QUALIFIED EFH'!$C27,'HOURS&amp;CYCLES INPUT'!$D$2:$D$9999,'QUALIFIED EFH'!EP$4,'HOURS&amp;CYCLES INPUT'!$E$2:$E$9999,'QUALIFIED EFH'!EP$5))</f>
        <v>0</v>
      </c>
      <c r="EQ27" s="476">
        <f>IF(EQ$2&lt;&gt;"",IF($C27&lt;&gt;"TBA",EQ$2/114,0),SUMIFS('HOURS&amp;CYCLES INPUT'!$F$2:$F$9999,'HOURS&amp;CYCLES INPUT'!$C$2:$C$9999,'QUALIFIED EFH'!$C27,'HOURS&amp;CYCLES INPUT'!$D$2:$D$9999,'QUALIFIED EFH'!EQ$4,'HOURS&amp;CYCLES INPUT'!$E$2:$E$9999,'QUALIFIED EFH'!EQ$5))</f>
        <v>0</v>
      </c>
      <c r="ER27" s="476">
        <f>IF(ER$2&lt;&gt;"",IF($C27&lt;&gt;"TBA",ER$2/114,0),SUMIFS('HOURS&amp;CYCLES INPUT'!$F$2:$F$9999,'HOURS&amp;CYCLES INPUT'!$C$2:$C$9999,'QUALIFIED EFH'!$C27,'HOURS&amp;CYCLES INPUT'!$D$2:$D$9999,'QUALIFIED EFH'!ER$4,'HOURS&amp;CYCLES INPUT'!$E$2:$E$9999,'QUALIFIED EFH'!ER$5))</f>
        <v>0</v>
      </c>
      <c r="ES27" s="476">
        <f>IF(ES$2&lt;&gt;"",IF($C27&lt;&gt;"TBA",ES$2/114,0),SUMIFS('HOURS&amp;CYCLES INPUT'!$F$2:$F$9999,'HOURS&amp;CYCLES INPUT'!$C$2:$C$9999,'QUALIFIED EFH'!$C27,'HOURS&amp;CYCLES INPUT'!$D$2:$D$9999,'QUALIFIED EFH'!ES$4,'HOURS&amp;CYCLES INPUT'!$E$2:$E$9999,'QUALIFIED EFH'!ES$5))</f>
        <v>0</v>
      </c>
      <c r="ET27" s="476">
        <f>IF(ET$2&lt;&gt;"",IF($C27&lt;&gt;"TBA",ET$2/114,0),SUMIFS('HOURS&amp;CYCLES INPUT'!$F$2:$F$9999,'HOURS&amp;CYCLES INPUT'!$C$2:$C$9999,'QUALIFIED EFH'!$C27,'HOURS&amp;CYCLES INPUT'!$D$2:$D$9999,'QUALIFIED EFH'!ET$4,'HOURS&amp;CYCLES INPUT'!$E$2:$E$9999,'QUALIFIED EFH'!ET$5))</f>
        <v>0</v>
      </c>
      <c r="EU27" s="476">
        <f>IF(EU$2&lt;&gt;"",IF($C27&lt;&gt;"TBA",EU$2/114,0),SUMIFS('HOURS&amp;CYCLES INPUT'!$F$2:$F$9999,'HOURS&amp;CYCLES INPUT'!$C$2:$C$9999,'QUALIFIED EFH'!$C27,'HOURS&amp;CYCLES INPUT'!$D$2:$D$9999,'QUALIFIED EFH'!EU$4,'HOURS&amp;CYCLES INPUT'!$E$2:$E$9999,'QUALIFIED EFH'!EU$5))</f>
        <v>0</v>
      </c>
      <c r="EV27" s="476">
        <f>IF(EV$2&lt;&gt;"",IF($C27&lt;&gt;"TBA",EV$2/114,0),SUMIFS('HOURS&amp;CYCLES INPUT'!$F$2:$F$9999,'HOURS&amp;CYCLES INPUT'!$C$2:$C$9999,'QUALIFIED EFH'!$C27,'HOURS&amp;CYCLES INPUT'!$D$2:$D$9999,'QUALIFIED EFH'!EV$4,'HOURS&amp;CYCLES INPUT'!$E$2:$E$9999,'QUALIFIED EFH'!EV$5))</f>
        <v>0</v>
      </c>
      <c r="EW27" s="476">
        <f>IF(EW$2&lt;&gt;"",IF($C27&lt;&gt;"TBA",EW$2/114,0),SUMIFS('HOURS&amp;CYCLES INPUT'!$F$2:$F$9999,'HOURS&amp;CYCLES INPUT'!$C$2:$C$9999,'QUALIFIED EFH'!$C27,'HOURS&amp;CYCLES INPUT'!$D$2:$D$9999,'QUALIFIED EFH'!EW$4,'HOURS&amp;CYCLES INPUT'!$E$2:$E$9999,'QUALIFIED EFH'!EW$5))</f>
        <v>0</v>
      </c>
      <c r="EX27" s="476">
        <f>IF(EX$2&lt;&gt;"",IF($C27&lt;&gt;"TBA",EX$2/114,0),SUMIFS('HOURS&amp;CYCLES INPUT'!$F$2:$F$9999,'HOURS&amp;CYCLES INPUT'!$C$2:$C$9999,'QUALIFIED EFH'!$C27,'HOURS&amp;CYCLES INPUT'!$D$2:$D$9999,'QUALIFIED EFH'!EX$4,'HOURS&amp;CYCLES INPUT'!$E$2:$E$9999,'QUALIFIED EFH'!EX$5))</f>
        <v>0</v>
      </c>
      <c r="EY27" s="476">
        <f>IF(EY$2&lt;&gt;"",IF($C27&lt;&gt;"TBA",EY$2/114,0),SUMIFS('HOURS&amp;CYCLES INPUT'!$F$2:$F$9999,'HOURS&amp;CYCLES INPUT'!$C$2:$C$9999,'QUALIFIED EFH'!$C27,'HOURS&amp;CYCLES INPUT'!$D$2:$D$9999,'QUALIFIED EFH'!EY$4,'HOURS&amp;CYCLES INPUT'!$E$2:$E$9999,'QUALIFIED EFH'!EY$5))</f>
        <v>0</v>
      </c>
      <c r="EZ27" s="476">
        <f>IF(EZ$2&lt;&gt;"",IF($C27&lt;&gt;"TBA",EZ$2/114,0),SUMIFS('HOURS&amp;CYCLES INPUT'!$F$2:$F$9999,'HOURS&amp;CYCLES INPUT'!$C$2:$C$9999,'QUALIFIED EFH'!$C27,'HOURS&amp;CYCLES INPUT'!$D$2:$D$9999,'QUALIFIED EFH'!EZ$4,'HOURS&amp;CYCLES INPUT'!$E$2:$E$9999,'QUALIFIED EFH'!EZ$5))</f>
        <v>0</v>
      </c>
      <c r="FA27" s="476">
        <f>IF(FA$2&lt;&gt;"",IF($C27&lt;&gt;"TBA",FA$2/114,0),SUMIFS('HOURS&amp;CYCLES INPUT'!$F$2:$F$9999,'HOURS&amp;CYCLES INPUT'!$C$2:$C$9999,'QUALIFIED EFH'!$C27,'HOURS&amp;CYCLES INPUT'!$D$2:$D$9999,'QUALIFIED EFH'!FA$4,'HOURS&amp;CYCLES INPUT'!$E$2:$E$9999,'QUALIFIED EFH'!FA$5))</f>
        <v>0</v>
      </c>
      <c r="FB27" s="476">
        <f>IF(FB$2&lt;&gt;"",IF($C27&lt;&gt;"TBA",FB$2/114,0),SUMIFS('HOURS&amp;CYCLES INPUT'!$F$2:$F$9999,'HOURS&amp;CYCLES INPUT'!$C$2:$C$9999,'QUALIFIED EFH'!$C27,'HOURS&amp;CYCLES INPUT'!$D$2:$D$9999,'QUALIFIED EFH'!FB$4,'HOURS&amp;CYCLES INPUT'!$E$2:$E$9999,'QUALIFIED EFH'!FB$5))</f>
        <v>0</v>
      </c>
      <c r="FC27" s="476">
        <f>IF(FC$2&lt;&gt;"",IF($C27&lt;&gt;"TBA",FC$2/114,0),SUMIFS('HOURS&amp;CYCLES INPUT'!$F$2:$F$9999,'HOURS&amp;CYCLES INPUT'!$C$2:$C$9999,'QUALIFIED EFH'!$C27,'HOURS&amp;CYCLES INPUT'!$D$2:$D$9999,'QUALIFIED EFH'!FC$4,'HOURS&amp;CYCLES INPUT'!$E$2:$E$9999,'QUALIFIED EFH'!FC$5))</f>
        <v>0</v>
      </c>
      <c r="FD27" s="476">
        <f>IF(FD$2&lt;&gt;"",IF($C27&lt;&gt;"TBA",FD$2/114,0),SUMIFS('HOURS&amp;CYCLES INPUT'!$F$2:$F$9999,'HOURS&amp;CYCLES INPUT'!$C$2:$C$9999,'QUALIFIED EFH'!$C27,'HOURS&amp;CYCLES INPUT'!$D$2:$D$9999,'QUALIFIED EFH'!FD$4,'HOURS&amp;CYCLES INPUT'!$E$2:$E$9999,'QUALIFIED EFH'!FD$5))</f>
        <v>0</v>
      </c>
      <c r="FE27" s="476">
        <f>IF(FE$2&lt;&gt;"",IF($C27&lt;&gt;"TBA",FE$2/114,0),SUMIFS('HOURS&amp;CYCLES INPUT'!$F$2:$F$9999,'HOURS&amp;CYCLES INPUT'!$C$2:$C$9999,'QUALIFIED EFH'!$C27,'HOURS&amp;CYCLES INPUT'!$D$2:$D$9999,'QUALIFIED EFH'!FE$4,'HOURS&amp;CYCLES INPUT'!$E$2:$E$9999,'QUALIFIED EFH'!FE$5))</f>
        <v>0</v>
      </c>
      <c r="FF27" s="476">
        <f>IF(FF$2&lt;&gt;"",IF($C27&lt;&gt;"TBA",FF$2/114,0),SUMIFS('HOURS&amp;CYCLES INPUT'!$F$2:$F$9999,'HOURS&amp;CYCLES INPUT'!$C$2:$C$9999,'QUALIFIED EFH'!$C27,'HOURS&amp;CYCLES INPUT'!$D$2:$D$9999,'QUALIFIED EFH'!FF$4,'HOURS&amp;CYCLES INPUT'!$E$2:$E$9999,'QUALIFIED EFH'!FF$5))</f>
        <v>0</v>
      </c>
      <c r="FG27" s="476">
        <f>IF(FG$2&lt;&gt;"",IF($C27&lt;&gt;"TBA",FG$2/114,0),SUMIFS('HOURS&amp;CYCLES INPUT'!$F$2:$F$9999,'HOURS&amp;CYCLES INPUT'!$C$2:$C$9999,'QUALIFIED EFH'!$C27,'HOURS&amp;CYCLES INPUT'!$D$2:$D$9999,'QUALIFIED EFH'!FG$4,'HOURS&amp;CYCLES INPUT'!$E$2:$E$9999,'QUALIFIED EFH'!FG$5))</f>
        <v>0</v>
      </c>
      <c r="FH27" s="476">
        <f>IF(FH$2&lt;&gt;"",IF($C27&lt;&gt;"TBA",FH$2/114,0),SUMIFS('HOURS&amp;CYCLES INPUT'!$F$2:$F$9999,'HOURS&amp;CYCLES INPUT'!$C$2:$C$9999,'QUALIFIED EFH'!$C27,'HOURS&amp;CYCLES INPUT'!$D$2:$D$9999,'QUALIFIED EFH'!FH$4,'HOURS&amp;CYCLES INPUT'!$E$2:$E$9999,'QUALIFIED EFH'!FH$5))</f>
        <v>0</v>
      </c>
      <c r="FI27" s="476">
        <f>IF(FI$2&lt;&gt;"",IF($C27&lt;&gt;"TBA",FI$2/114,0),SUMIFS('HOURS&amp;CYCLES INPUT'!$F$2:$F$9999,'HOURS&amp;CYCLES INPUT'!$C$2:$C$9999,'QUALIFIED EFH'!$C27,'HOURS&amp;CYCLES INPUT'!$D$2:$D$9999,'QUALIFIED EFH'!FI$4,'HOURS&amp;CYCLES INPUT'!$E$2:$E$9999,'QUALIFIED EFH'!FI$5))</f>
        <v>0</v>
      </c>
      <c r="FJ27" s="476">
        <f>IF(FJ$2&lt;&gt;"",IF($C27&lt;&gt;"TBA",FJ$2/114,0),SUMIFS('HOURS&amp;CYCLES INPUT'!$F$2:$F$9999,'HOURS&amp;CYCLES INPUT'!$C$2:$C$9999,'QUALIFIED EFH'!$C27,'HOURS&amp;CYCLES INPUT'!$D$2:$D$9999,'QUALIFIED EFH'!FJ$4,'HOURS&amp;CYCLES INPUT'!$E$2:$E$9999,'QUALIFIED EFH'!FJ$5))</f>
        <v>0</v>
      </c>
      <c r="FK27" s="476">
        <f>IF(FK$2&lt;&gt;"",IF($C27&lt;&gt;"TBA",FK$2/114,0),SUMIFS('HOURS&amp;CYCLES INPUT'!$F$2:$F$9999,'HOURS&amp;CYCLES INPUT'!$C$2:$C$9999,'QUALIFIED EFH'!$C27,'HOURS&amp;CYCLES INPUT'!$D$2:$D$9999,'QUALIFIED EFH'!FK$4,'HOURS&amp;CYCLES INPUT'!$E$2:$E$9999,'QUALIFIED EFH'!FK$5))</f>
        <v>0</v>
      </c>
      <c r="FL27" s="476">
        <f>IF(FL$2&lt;&gt;"",IF($C27&lt;&gt;"TBA",FL$2/114,0),SUMIFS('HOURS&amp;CYCLES INPUT'!$F$2:$F$9999,'HOURS&amp;CYCLES INPUT'!$C$2:$C$9999,'QUALIFIED EFH'!$C27,'HOURS&amp;CYCLES INPUT'!$D$2:$D$9999,'QUALIFIED EFH'!FL$4,'HOURS&amp;CYCLES INPUT'!$E$2:$E$9999,'QUALIFIED EFH'!FL$5))</f>
        <v>0</v>
      </c>
      <c r="FM27" s="476">
        <f>IF(FM$2&lt;&gt;"",IF($C27&lt;&gt;"TBA",FM$2/114,0),SUMIFS('HOURS&amp;CYCLES INPUT'!$F$2:$F$9999,'HOURS&amp;CYCLES INPUT'!$C$2:$C$9999,'QUALIFIED EFH'!$C27,'HOURS&amp;CYCLES INPUT'!$D$2:$D$9999,'QUALIFIED EFH'!FM$4,'HOURS&amp;CYCLES INPUT'!$E$2:$E$9999,'QUALIFIED EFH'!FM$5))</f>
        <v>0</v>
      </c>
      <c r="FN27" s="476">
        <f>IF(FN$2&lt;&gt;"",IF($C27&lt;&gt;"TBA",FN$2/114,0),SUMIFS('HOURS&amp;CYCLES INPUT'!$F$2:$F$9999,'HOURS&amp;CYCLES INPUT'!$C$2:$C$9999,'QUALIFIED EFH'!$C27,'HOURS&amp;CYCLES INPUT'!$D$2:$D$9999,'QUALIFIED EFH'!FN$4,'HOURS&amp;CYCLES INPUT'!$E$2:$E$9999,'QUALIFIED EFH'!FN$5))</f>
        <v>0</v>
      </c>
      <c r="FO27" s="476">
        <f>IF(FO$2&lt;&gt;"",IF($C27&lt;&gt;"TBA",FO$2/114,0),SUMIFS('HOURS&amp;CYCLES INPUT'!$F$2:$F$9999,'HOURS&amp;CYCLES INPUT'!$C$2:$C$9999,'QUALIFIED EFH'!$C27,'HOURS&amp;CYCLES INPUT'!$D$2:$D$9999,'QUALIFIED EFH'!FO$4,'HOURS&amp;CYCLES INPUT'!$E$2:$E$9999,'QUALIFIED EFH'!FO$5))</f>
        <v>0</v>
      </c>
      <c r="FP27" s="476">
        <f>IF(FP$2&lt;&gt;"",IF($C27&lt;&gt;"TBA",FP$2/114,0),SUMIFS('HOURS&amp;CYCLES INPUT'!$F$2:$F$9999,'HOURS&amp;CYCLES INPUT'!$C$2:$C$9999,'QUALIFIED EFH'!$C27,'HOURS&amp;CYCLES INPUT'!$D$2:$D$9999,'QUALIFIED EFH'!FP$4,'HOURS&amp;CYCLES INPUT'!$E$2:$E$9999,'QUALIFIED EFH'!FP$5))</f>
        <v>0</v>
      </c>
      <c r="FQ27" s="476">
        <f>IF(FQ$2&lt;&gt;"",IF($C27&lt;&gt;"TBA",FQ$2/114,0),SUMIFS('HOURS&amp;CYCLES INPUT'!$F$2:$F$9999,'HOURS&amp;CYCLES INPUT'!$C$2:$C$9999,'QUALIFIED EFH'!$C27,'HOURS&amp;CYCLES INPUT'!$D$2:$D$9999,'QUALIFIED EFH'!FQ$4,'HOURS&amp;CYCLES INPUT'!$E$2:$E$9999,'QUALIFIED EFH'!FQ$5))</f>
        <v>0</v>
      </c>
      <c r="FR27" s="476">
        <f>IF(FR$2&lt;&gt;"",IF($C27&lt;&gt;"TBA",FR$2/114,0),SUMIFS('HOURS&amp;CYCLES INPUT'!$F$2:$F$9999,'HOURS&amp;CYCLES INPUT'!$C$2:$C$9999,'QUALIFIED EFH'!$C27,'HOURS&amp;CYCLES INPUT'!$D$2:$D$9999,'QUALIFIED EFH'!FR$4,'HOURS&amp;CYCLES INPUT'!$E$2:$E$9999,'QUALIFIED EFH'!FR$5))</f>
        <v>0</v>
      </c>
      <c r="FS27" s="476">
        <f>IF(FS$2&lt;&gt;"",IF($C27&lt;&gt;"TBA",FS$2/114,0),SUMIFS('HOURS&amp;CYCLES INPUT'!$F$2:$F$9999,'HOURS&amp;CYCLES INPUT'!$C$2:$C$9999,'QUALIFIED EFH'!$C27,'HOURS&amp;CYCLES INPUT'!$D$2:$D$9999,'QUALIFIED EFH'!FS$4,'HOURS&amp;CYCLES INPUT'!$E$2:$E$9999,'QUALIFIED EFH'!FS$5))</f>
        <v>0</v>
      </c>
      <c r="FT27" s="476">
        <f>IF(FT$2&lt;&gt;"",IF($C27&lt;&gt;"TBA",FT$2/114,0),SUMIFS('HOURS&amp;CYCLES INPUT'!$F$2:$F$9999,'HOURS&amp;CYCLES INPUT'!$C$2:$C$9999,'QUALIFIED EFH'!$C27,'HOURS&amp;CYCLES INPUT'!$D$2:$D$9999,'QUALIFIED EFH'!FT$4,'HOURS&amp;CYCLES INPUT'!$E$2:$E$9999,'QUALIFIED EFH'!FT$5))</f>
        <v>0</v>
      </c>
      <c r="FU27" s="476">
        <f>IF(FU$2&lt;&gt;"",IF($C27&lt;&gt;"TBA",FU$2/114,0),SUMIFS('HOURS&amp;CYCLES INPUT'!$F$2:$F$9999,'HOURS&amp;CYCLES INPUT'!$C$2:$C$9999,'QUALIFIED EFH'!$C27,'HOURS&amp;CYCLES INPUT'!$D$2:$D$9999,'QUALIFIED EFH'!FU$4,'HOURS&amp;CYCLES INPUT'!$E$2:$E$9999,'QUALIFIED EFH'!FU$5))</f>
        <v>0</v>
      </c>
      <c r="FV27" s="476">
        <f>IF(FV$2&lt;&gt;"",IF($C27&lt;&gt;"TBA",FV$2/114,0),SUMIFS('HOURS&amp;CYCLES INPUT'!$F$2:$F$9999,'HOURS&amp;CYCLES INPUT'!$C$2:$C$9999,'QUALIFIED EFH'!$C27,'HOURS&amp;CYCLES INPUT'!$D$2:$D$9999,'QUALIFIED EFH'!FV$4,'HOURS&amp;CYCLES INPUT'!$E$2:$E$9999,'QUALIFIED EFH'!FV$5))</f>
        <v>0</v>
      </c>
      <c r="FW27" s="476">
        <f>IF(FW$2&lt;&gt;"",IF($C27&lt;&gt;"TBA",FW$2/114,0),SUMIFS('HOURS&amp;CYCLES INPUT'!$F$2:$F$9999,'HOURS&amp;CYCLES INPUT'!$C$2:$C$9999,'QUALIFIED EFH'!$C27,'HOURS&amp;CYCLES INPUT'!$D$2:$D$9999,'QUALIFIED EFH'!FW$4,'HOURS&amp;CYCLES INPUT'!$E$2:$E$9999,'QUALIFIED EFH'!FW$5))</f>
        <v>0</v>
      </c>
      <c r="FX27" s="476">
        <f>IF(FX$2&lt;&gt;"",IF($C27&lt;&gt;"TBA",FX$2/114,0),SUMIFS('HOURS&amp;CYCLES INPUT'!$F$2:$F$9999,'HOURS&amp;CYCLES INPUT'!$C$2:$C$9999,'QUALIFIED EFH'!$C27,'HOURS&amp;CYCLES INPUT'!$D$2:$D$9999,'QUALIFIED EFH'!FX$4,'HOURS&amp;CYCLES INPUT'!$E$2:$E$9999,'QUALIFIED EFH'!FX$5))</f>
        <v>0</v>
      </c>
      <c r="FY27" s="476">
        <f>IF(FY$2&lt;&gt;"",IF($C27&lt;&gt;"TBA",FY$2/114,0),SUMIFS('HOURS&amp;CYCLES INPUT'!$F$2:$F$9999,'HOURS&amp;CYCLES INPUT'!$C$2:$C$9999,'QUALIFIED EFH'!$C27,'HOURS&amp;CYCLES INPUT'!$D$2:$D$9999,'QUALIFIED EFH'!FY$4,'HOURS&amp;CYCLES INPUT'!$E$2:$E$9999,'QUALIFIED EFH'!FY$5))</f>
        <v>0</v>
      </c>
      <c r="FZ27" s="476">
        <f>IF(FZ$2&lt;&gt;"",IF($C27&lt;&gt;"TBA",FZ$2/114,0),SUMIFS('HOURS&amp;CYCLES INPUT'!$F$2:$F$9999,'HOURS&amp;CYCLES INPUT'!$C$2:$C$9999,'QUALIFIED EFH'!$C27,'HOURS&amp;CYCLES INPUT'!$D$2:$D$9999,'QUALIFIED EFH'!FZ$4,'HOURS&amp;CYCLES INPUT'!$E$2:$E$9999,'QUALIFIED EFH'!FZ$5))</f>
        <v>0</v>
      </c>
      <c r="GA27" s="476">
        <f>IF(GA$2&lt;&gt;"",IF($C27&lt;&gt;"TBA",GA$2/114,0),SUMIFS('HOURS&amp;CYCLES INPUT'!$F$2:$F$9999,'HOURS&amp;CYCLES INPUT'!$C$2:$C$9999,'QUALIFIED EFH'!$C27,'HOURS&amp;CYCLES INPUT'!$D$2:$D$9999,'QUALIFIED EFH'!GA$4,'HOURS&amp;CYCLES INPUT'!$E$2:$E$9999,'QUALIFIED EFH'!GA$5))</f>
        <v>0</v>
      </c>
      <c r="GB27" s="476">
        <f>IF(GB$2&lt;&gt;"",IF($C27&lt;&gt;"TBA",GB$2/114,0),SUMIFS('HOURS&amp;CYCLES INPUT'!$F$2:$F$9999,'HOURS&amp;CYCLES INPUT'!$C$2:$C$9999,'QUALIFIED EFH'!$C27,'HOURS&amp;CYCLES INPUT'!$D$2:$D$9999,'QUALIFIED EFH'!GB$4,'HOURS&amp;CYCLES INPUT'!$E$2:$E$9999,'QUALIFIED EFH'!GB$5))</f>
        <v>0</v>
      </c>
    </row>
    <row r="28" spans="3:184" x14ac:dyDescent="0.35">
      <c r="C28" s="472">
        <f>'QUALIFIED ENGINES'!D29</f>
        <v>91457</v>
      </c>
      <c r="D28" s="476">
        <f>IF(D$2&lt;&gt;"",IF($C28&lt;&gt;"TBA",D$2/114,0),SUMIFS('HOURS&amp;CYCLES INPUT'!$F$2:$F$9999,'HOURS&amp;CYCLES INPUT'!$C$2:$C$9999,'QUALIFIED EFH'!$C28,'HOURS&amp;CYCLES INPUT'!$D$2:$D$9999,'QUALIFIED EFH'!D$4,'HOURS&amp;CYCLES INPUT'!$E$2:$E$9999,'QUALIFIED EFH'!D$5))</f>
        <v>0</v>
      </c>
      <c r="E28" s="476">
        <f>IF(E$2&lt;&gt;"",IF($C28&lt;&gt;"TBA",E$2/114,0),SUMIFS('HOURS&amp;CYCLES INPUT'!$F$2:$F$9999,'HOURS&amp;CYCLES INPUT'!$C$2:$C$9999,'QUALIFIED EFH'!$C28,'HOURS&amp;CYCLES INPUT'!$D$2:$D$9999,'QUALIFIED EFH'!E$4,'HOURS&amp;CYCLES INPUT'!$E$2:$E$9999,'QUALIFIED EFH'!E$5))</f>
        <v>0</v>
      </c>
      <c r="F28" s="476">
        <f>IF(F$2&lt;&gt;"",IF($C28&lt;&gt;"TBA",F$2/114,0),SUMIFS('HOURS&amp;CYCLES INPUT'!$F$2:$F$9999,'HOURS&amp;CYCLES INPUT'!$C$2:$C$9999,'QUALIFIED EFH'!$C28,'HOURS&amp;CYCLES INPUT'!$D$2:$D$9999,'QUALIFIED EFH'!F$4,'HOURS&amp;CYCLES INPUT'!$E$2:$E$9999,'QUALIFIED EFH'!F$5))</f>
        <v>0</v>
      </c>
      <c r="G28" s="476">
        <f>IF(G$2&lt;&gt;"",IF($C28&lt;&gt;"TBA",G$2/114,0),SUMIFS('HOURS&amp;CYCLES INPUT'!$F$2:$F$9999,'HOURS&amp;CYCLES INPUT'!$C$2:$C$9999,'QUALIFIED EFH'!$C28,'HOURS&amp;CYCLES INPUT'!$D$2:$D$9999,'QUALIFIED EFH'!G$4,'HOURS&amp;CYCLES INPUT'!$E$2:$E$9999,'QUALIFIED EFH'!G$5))</f>
        <v>0</v>
      </c>
      <c r="H28" s="476">
        <f>IF(H$2&lt;&gt;"",IF($C28&lt;&gt;"TBA",H$2/114,0),SUMIFS('HOURS&amp;CYCLES INPUT'!$F$2:$F$9999,'HOURS&amp;CYCLES INPUT'!$C$2:$C$9999,'QUALIFIED EFH'!$C28,'HOURS&amp;CYCLES INPUT'!$D$2:$D$9999,'QUALIFIED EFH'!H$4,'HOURS&amp;CYCLES INPUT'!$E$2:$E$9999,'QUALIFIED EFH'!H$5))</f>
        <v>0</v>
      </c>
      <c r="I28" s="476">
        <f>IF(I$2&lt;&gt;"",IF($C28&lt;&gt;"TBA",I$2/114,0),SUMIFS('HOURS&amp;CYCLES INPUT'!$F$2:$F$9999,'HOURS&amp;CYCLES INPUT'!$C$2:$C$9999,'QUALIFIED EFH'!$C28,'HOURS&amp;CYCLES INPUT'!$D$2:$D$9999,'QUALIFIED EFH'!I$4,'HOURS&amp;CYCLES INPUT'!$E$2:$E$9999,'QUALIFIED EFH'!I$5))</f>
        <v>0</v>
      </c>
      <c r="J28" s="476">
        <f>IF(J$2&lt;&gt;"",IF($C28&lt;&gt;"TBA",J$2/114,0),SUMIFS('HOURS&amp;CYCLES INPUT'!$F$2:$F$9999,'HOURS&amp;CYCLES INPUT'!$C$2:$C$9999,'QUALIFIED EFH'!$C28,'HOURS&amp;CYCLES INPUT'!$D$2:$D$9999,'QUALIFIED EFH'!J$4,'HOURS&amp;CYCLES INPUT'!$E$2:$E$9999,'QUALIFIED EFH'!J$5))</f>
        <v>0</v>
      </c>
      <c r="K28" s="476">
        <f>IF(K$2&lt;&gt;"",IF($C28&lt;&gt;"TBA",K$2/114,0),SUMIFS('HOURS&amp;CYCLES INPUT'!$F$2:$F$9999,'HOURS&amp;CYCLES INPUT'!$C$2:$C$9999,'QUALIFIED EFH'!$C28,'HOURS&amp;CYCLES INPUT'!$D$2:$D$9999,'QUALIFIED EFH'!K$4,'HOURS&amp;CYCLES INPUT'!$E$2:$E$9999,'QUALIFIED EFH'!K$5))</f>
        <v>54.31</v>
      </c>
      <c r="L28" s="476">
        <f>IF(L$2&lt;&gt;"",IF($C28&lt;&gt;"TBA",L$2/114,0),SUMIFS('HOURS&amp;CYCLES INPUT'!$F$2:$F$9999,'HOURS&amp;CYCLES INPUT'!$C$2:$C$9999,'QUALIFIED EFH'!$C28,'HOURS&amp;CYCLES INPUT'!$D$2:$D$9999,'QUALIFIED EFH'!L$4,'HOURS&amp;CYCLES INPUT'!$E$2:$E$9999,'QUALIFIED EFH'!L$5))</f>
        <v>336.69</v>
      </c>
      <c r="M28" s="476">
        <f>IF(M$2&lt;&gt;"",IF($C28&lt;&gt;"TBA",M$2/114,0),SUMIFS('HOURS&amp;CYCLES INPUT'!$F$2:$F$9999,'HOURS&amp;CYCLES INPUT'!$C$2:$C$9999,'QUALIFIED EFH'!$C28,'HOURS&amp;CYCLES INPUT'!$D$2:$D$9999,'QUALIFIED EFH'!M$4,'HOURS&amp;CYCLES INPUT'!$E$2:$E$9999,'QUALIFIED EFH'!M$5))</f>
        <v>339.7</v>
      </c>
      <c r="N28" s="476">
        <f>IF(N$2&lt;&gt;"",IF($C28&lt;&gt;"TBA",N$2/114,0),SUMIFS('HOURS&amp;CYCLES INPUT'!$F$2:$F$9999,'HOURS&amp;CYCLES INPUT'!$C$2:$C$9999,'QUALIFIED EFH'!$C28,'HOURS&amp;CYCLES INPUT'!$D$2:$D$9999,'QUALIFIED EFH'!N$4,'HOURS&amp;CYCLES INPUT'!$E$2:$E$9999,'QUALIFIED EFH'!N$5))</f>
        <v>305.39</v>
      </c>
      <c r="O28" s="476">
        <f>IF(O$2&lt;&gt;"",IF($C28&lt;&gt;"TBA",O$2/114,0),SUMIFS('HOURS&amp;CYCLES INPUT'!$F$2:$F$9999,'HOURS&amp;CYCLES INPUT'!$C$2:$C$9999,'QUALIFIED EFH'!$C28,'HOURS&amp;CYCLES INPUT'!$D$2:$D$9999,'QUALIFIED EFH'!O$4,'HOURS&amp;CYCLES INPUT'!$E$2:$E$9999,'QUALIFIED EFH'!O$5))</f>
        <v>295.54000000000002</v>
      </c>
      <c r="P28" s="476">
        <f>IF(P$2&lt;&gt;"",IF($C28&lt;&gt;"TBA",P$2/114,0),SUMIFS('HOURS&amp;CYCLES INPUT'!$F$2:$F$9999,'HOURS&amp;CYCLES INPUT'!$C$2:$C$9999,'QUALIFIED EFH'!$C28,'HOURS&amp;CYCLES INPUT'!$D$2:$D$9999,'QUALIFIED EFH'!P$4,'HOURS&amp;CYCLES INPUT'!$E$2:$E$9999,'QUALIFIED EFH'!P$5))</f>
        <v>386.25</v>
      </c>
      <c r="Q28" s="476">
        <f>IF(Q$2&lt;&gt;"",IF($C28&lt;&gt;"TBA",Q$2/114,0),SUMIFS('HOURS&amp;CYCLES INPUT'!$F$2:$F$9999,'HOURS&amp;CYCLES INPUT'!$C$2:$C$9999,'QUALIFIED EFH'!$C28,'HOURS&amp;CYCLES INPUT'!$D$2:$D$9999,'QUALIFIED EFH'!Q$4,'HOURS&amp;CYCLES INPUT'!$E$2:$E$9999,'QUALIFIED EFH'!Q$5))</f>
        <v>393.5</v>
      </c>
      <c r="R28" s="476">
        <f>IF(R$1&lt;&gt;"",IF($C28&lt;&gt;"TBA",R$1/114,0),SUMIFS('HOURS&amp;CYCLES INPUT'!$F$2:$F$9999,'HOURS&amp;CYCLES INPUT'!$C$2:$C$9999,'QUALIFIED EFH'!$C28,'HOURS&amp;CYCLES INPUT'!$D$2:$D$9999,'QUALIFIED EFH'!R$4,'HOURS&amp;CYCLES INPUT'!$E$2:$E$9999,'QUALIFIED EFH'!R$5))</f>
        <v>0</v>
      </c>
      <c r="S28" s="476">
        <f>IF(S$2&lt;&gt;"",IF($C28&lt;&gt;"TBA",S$2/114,0),SUMIFS('HOURS&amp;CYCLES INPUT'!$F$2:$F$9999,'HOURS&amp;CYCLES INPUT'!$C$2:$C$9999,'QUALIFIED EFH'!$C28,'HOURS&amp;CYCLES INPUT'!$D$2:$D$9999,'QUALIFIED EFH'!S$4,'HOURS&amp;CYCLES INPUT'!$E$2:$E$9999,'QUALIFIED EFH'!S$5))</f>
        <v>331.66</v>
      </c>
      <c r="T28" s="476">
        <f>IF(T$2&lt;&gt;"",IF($C28&lt;&gt;"TBA",T$2/114,0),SUMIFS('HOURS&amp;CYCLES INPUT'!$F$2:$F$9999,'HOURS&amp;CYCLES INPUT'!$C$2:$C$9999,'QUALIFIED EFH'!$C28,'HOURS&amp;CYCLES INPUT'!$D$2:$D$9999,'QUALIFIED EFH'!T$4,'HOURS&amp;CYCLES INPUT'!$E$2:$E$9999,'QUALIFIED EFH'!T$5))</f>
        <v>396.67</v>
      </c>
      <c r="U28" s="476">
        <f>IF(U$2&lt;&gt;"",IF($C28&lt;&gt;"TBA",U$2/114,0),SUMIFS('HOURS&amp;CYCLES INPUT'!$F$2:$F$9999,'HOURS&amp;CYCLES INPUT'!$C$2:$C$9999,'QUALIFIED EFH'!$C28,'HOURS&amp;CYCLES INPUT'!$D$2:$D$9999,'QUALIFIED EFH'!U$4,'HOURS&amp;CYCLES INPUT'!$E$2:$E$9999,'QUALIFIED EFH'!U$5))</f>
        <v>354.1</v>
      </c>
      <c r="V28" s="476">
        <f>IF(V$2&lt;&gt;"",IF($C28&lt;&gt;"TBA",V$2/114,0),SUMIFS('HOURS&amp;CYCLES INPUT'!$F$2:$F$9999,'HOURS&amp;CYCLES INPUT'!$C$2:$C$9999,'QUALIFIED EFH'!$C28,'HOURS&amp;CYCLES INPUT'!$D$2:$D$9999,'QUALIFIED EFH'!V$4,'HOURS&amp;CYCLES INPUT'!$E$2:$E$9999,'QUALIFIED EFH'!V$5))</f>
        <v>339.9</v>
      </c>
      <c r="W28" s="476">
        <f>IF(W$2&lt;&gt;"",IF($C28&lt;&gt;"TBA",W$2/114,0),SUMIFS('HOURS&amp;CYCLES INPUT'!$F$2:$F$9999,'HOURS&amp;CYCLES INPUT'!$C$2:$C$9999,'QUALIFIED EFH'!$C28,'HOURS&amp;CYCLES INPUT'!$D$2:$D$9999,'QUALIFIED EFH'!W$4,'HOURS&amp;CYCLES INPUT'!$E$2:$E$9999,'QUALIFIED EFH'!W$5))</f>
        <v>354.37</v>
      </c>
      <c r="X28" s="476">
        <f>IF(X$2&lt;&gt;"",IF($C28&lt;&gt;"TBA",X$2/114,0),SUMIFS('HOURS&amp;CYCLES INPUT'!$F$2:$F$9999,'HOURS&amp;CYCLES INPUT'!$C$2:$C$9999,'QUALIFIED EFH'!$C28,'HOURS&amp;CYCLES INPUT'!$D$2:$D$9999,'QUALIFIED EFH'!X$4,'HOURS&amp;CYCLES INPUT'!$E$2:$E$9999,'QUALIFIED EFH'!X$5))</f>
        <v>397.93</v>
      </c>
      <c r="Y28" s="476">
        <f>IF(Y$2&lt;&gt;"",IF($C28&lt;&gt;"TBA",Y$2/114,0),SUMIFS('HOURS&amp;CYCLES INPUT'!$F$2:$F$9999,'HOURS&amp;CYCLES INPUT'!$C$2:$C$9999,'QUALIFIED EFH'!$C28,'HOURS&amp;CYCLES INPUT'!$D$2:$D$9999,'QUALIFIED EFH'!Y$4,'HOURS&amp;CYCLES INPUT'!$E$2:$E$9999,'QUALIFIED EFH'!Y$5))</f>
        <v>374.42</v>
      </c>
      <c r="Z28" s="476">
        <f>IF(Z$2&lt;&gt;"",IF($C28&lt;&gt;"TBA",Z$2/114,0),SUMIFS('HOURS&amp;CYCLES INPUT'!$F$2:$F$9999,'HOURS&amp;CYCLES INPUT'!$C$2:$C$9999,'QUALIFIED EFH'!$C28,'HOURS&amp;CYCLES INPUT'!$D$2:$D$9999,'QUALIFIED EFH'!Z$4,'HOURS&amp;CYCLES INPUT'!$E$2:$E$9999,'QUALIFIED EFH'!Z$5))</f>
        <v>358.15</v>
      </c>
      <c r="AA28" s="476">
        <f>IF(AA$2&lt;&gt;"",IF($C28&lt;&gt;"TBA",AA$2/114,0),SUMIFS('HOURS&amp;CYCLES INPUT'!$F$2:$F$9999,'HOURS&amp;CYCLES INPUT'!$C$2:$C$9999,'QUALIFIED EFH'!$C28,'HOURS&amp;CYCLES INPUT'!$D$2:$D$9999,'QUALIFIED EFH'!AA$4,'HOURS&amp;CYCLES INPUT'!$E$2:$E$9999,'QUALIFIED EFH'!AA$5))</f>
        <v>367.31</v>
      </c>
      <c r="AB28" s="476">
        <f>IF(AB$2&lt;&gt;"",IF($C28&lt;&gt;"TBA",AB$2/114,0),SUMIFS('HOURS&amp;CYCLES INPUT'!$F$2:$F$9999,'HOURS&amp;CYCLES INPUT'!$C$2:$C$9999,'QUALIFIED EFH'!$C28,'HOURS&amp;CYCLES INPUT'!$D$2:$D$9999,'QUALIFIED EFH'!AB$4,'HOURS&amp;CYCLES INPUT'!$E$2:$E$9999,'QUALIFIED EFH'!AB$5))</f>
        <v>386.92</v>
      </c>
      <c r="AC28" s="476">
        <f>IF(AC$2&lt;&gt;"",IF($C28&lt;&gt;"TBA",AC$2/114,0),SUMIFS('HOURS&amp;CYCLES INPUT'!$F$2:$F$9999,'HOURS&amp;CYCLES INPUT'!$C$2:$C$9999,'QUALIFIED EFH'!$C28,'HOURS&amp;CYCLES INPUT'!$D$2:$D$9999,'QUALIFIED EFH'!AC$4,'HOURS&amp;CYCLES INPUT'!$E$2:$E$9999,'QUALIFIED EFH'!AC$5))</f>
        <v>340.63</v>
      </c>
      <c r="AD28" s="476">
        <f>IF(AD$2&lt;&gt;"",IF($C28&lt;&gt;"TBA",AD$2/114,0),SUMIFS('HOURS&amp;CYCLES INPUT'!$F$2:$F$9999,'HOURS&amp;CYCLES INPUT'!$C$2:$C$9999,'QUALIFIED EFH'!$C28,'HOURS&amp;CYCLES INPUT'!$D$2:$D$9999,'QUALIFIED EFH'!AD$4,'HOURS&amp;CYCLES INPUT'!$E$2:$E$9999,'QUALIFIED EFH'!AD$5))</f>
        <v>313.64999999999998</v>
      </c>
      <c r="AE28" s="476">
        <f>IF(AE$2&lt;&gt;"",IF($C28&lt;&gt;"TBA",AE$2/114,0),SUMIFS('HOURS&amp;CYCLES INPUT'!$F$2:$F$9999,'HOURS&amp;CYCLES INPUT'!$C$2:$C$9999,'QUALIFIED EFH'!$C28,'HOURS&amp;CYCLES INPUT'!$D$2:$D$9999,'QUALIFIED EFH'!AE$4,'HOURS&amp;CYCLES INPUT'!$E$2:$E$9999,'QUALIFIED EFH'!AE$5))</f>
        <v>333.1</v>
      </c>
      <c r="AF28" s="476">
        <f>IF(AF$2&lt;&gt;"",IF($C28&lt;&gt;"TBA",AF$2/114,0),SUMIFS('HOURS&amp;CYCLES INPUT'!$F$2:$F$9999,'HOURS&amp;CYCLES INPUT'!$C$2:$C$9999,'QUALIFIED EFH'!$C28,'HOURS&amp;CYCLES INPUT'!$D$2:$D$9999,'QUALIFIED EFH'!AF$4,'HOURS&amp;CYCLES INPUT'!$E$2:$E$9999,'QUALIFIED EFH'!AF$5))</f>
        <v>303.79000000000002</v>
      </c>
      <c r="AG28" s="476">
        <f>IF(AG$2&lt;&gt;"",IF($C28&lt;&gt;"TBA",AG$2/114,0),SUMIFS('HOURS&amp;CYCLES INPUT'!$F$2:$F$9999,'HOURS&amp;CYCLES INPUT'!$C$2:$C$9999,'QUALIFIED EFH'!$C28,'HOURS&amp;CYCLES INPUT'!$D$2:$D$9999,'QUALIFIED EFH'!AG$4,'HOURS&amp;CYCLES INPUT'!$E$2:$E$9999,'QUALIFIED EFH'!AG$5))</f>
        <v>0</v>
      </c>
      <c r="AH28" s="476">
        <f>IF(AH$2&lt;&gt;"",IF($C28&lt;&gt;"TBA",AH$2/114,0),SUMIFS('HOURS&amp;CYCLES INPUT'!$F$2:$F$9999,'HOURS&amp;CYCLES INPUT'!$C$2:$C$9999,'QUALIFIED EFH'!$C28,'HOURS&amp;CYCLES INPUT'!$D$2:$D$9999,'QUALIFIED EFH'!AH$4,'HOURS&amp;CYCLES INPUT'!$E$2:$E$9999,'QUALIFIED EFH'!AH$5))</f>
        <v>374.18</v>
      </c>
      <c r="AI28" s="476">
        <f>IF(AI$2&lt;&gt;"",IF($C28&lt;&gt;"TBA",AI$2/114,0),SUMIFS('HOURS&amp;CYCLES INPUT'!$F$2:$F$9999,'HOURS&amp;CYCLES INPUT'!$C$2:$C$9999,'QUALIFIED EFH'!$C28,'HOURS&amp;CYCLES INPUT'!$D$2:$D$9999,'QUALIFIED EFH'!AI$4,'HOURS&amp;CYCLES INPUT'!$E$2:$E$9999,'QUALIFIED EFH'!AI$5))</f>
        <v>386.38</v>
      </c>
      <c r="AJ28" s="476">
        <f>IF(AJ$2&lt;&gt;"",IF($C28&lt;&gt;"TBA",AJ$2/114,0),SUMIFS('HOURS&amp;CYCLES INPUT'!$F$2:$F$9999,'HOURS&amp;CYCLES INPUT'!$C$2:$C$9999,'QUALIFIED EFH'!$C28,'HOURS&amp;CYCLES INPUT'!$D$2:$D$9999,'QUALIFIED EFH'!AJ$4,'HOURS&amp;CYCLES INPUT'!$E$2:$E$9999,'QUALIFIED EFH'!AJ$5))</f>
        <v>386.75</v>
      </c>
      <c r="AK28" s="476">
        <f>IF(AK$2&lt;&gt;"",IF($C28&lt;&gt;"TBA",AK$2/114,0),SUMIFS('HOURS&amp;CYCLES INPUT'!$F$2:$F$9999,'HOURS&amp;CYCLES INPUT'!$C$2:$C$9999,'QUALIFIED EFH'!$C28,'HOURS&amp;CYCLES INPUT'!$D$2:$D$9999,'QUALIFIED EFH'!AK$4,'HOURS&amp;CYCLES INPUT'!$E$2:$E$9999,'QUALIFIED EFH'!AK$5))</f>
        <v>319.49</v>
      </c>
      <c r="AL28" s="476">
        <f>IF(AL$2&lt;&gt;"",IF($C28&lt;&gt;"TBA",AL$2/114,0),SUMIFS('HOURS&amp;CYCLES INPUT'!$F$2:$F$9999,'HOURS&amp;CYCLES INPUT'!$C$2:$C$9999,'QUALIFIED EFH'!$C28,'HOURS&amp;CYCLES INPUT'!$D$2:$D$9999,'QUALIFIED EFH'!AL$4,'HOURS&amp;CYCLES INPUT'!$E$2:$E$9999,'QUALIFIED EFH'!AL$5))</f>
        <v>302.95999999999998</v>
      </c>
      <c r="AM28" s="476">
        <f>IF(AM$2&lt;&gt;"",IF($C28&lt;&gt;"TBA",AM$2/114,0),SUMIFS('HOURS&amp;CYCLES INPUT'!$F$2:$F$9999,'HOURS&amp;CYCLES INPUT'!$C$2:$C$9999,'QUALIFIED EFH'!$C28,'HOURS&amp;CYCLES INPUT'!$D$2:$D$9999,'QUALIFIED EFH'!AM$4,'HOURS&amp;CYCLES INPUT'!$E$2:$E$9999,'QUALIFIED EFH'!AM$5))</f>
        <v>397.62</v>
      </c>
      <c r="AN28" s="476">
        <f>IF(AN$2&lt;&gt;"",IF($C28&lt;&gt;"TBA",AN$2/114,0),SUMIFS('HOURS&amp;CYCLES INPUT'!$F$2:$F$9999,'HOURS&amp;CYCLES INPUT'!$C$2:$C$9999,'QUALIFIED EFH'!$C28,'HOURS&amp;CYCLES INPUT'!$D$2:$D$9999,'QUALIFIED EFH'!AN$4,'HOURS&amp;CYCLES INPUT'!$E$2:$E$9999,'QUALIFIED EFH'!AN$5))</f>
        <v>116.82</v>
      </c>
      <c r="AO28" s="476">
        <f>IF(AO$2&lt;&gt;"",IF($C28&lt;&gt;"TBA",AO$2/114,0),SUMIFS('HOURS&amp;CYCLES INPUT'!$F$2:$F$9999,'HOURS&amp;CYCLES INPUT'!$C$2:$C$9999,'QUALIFIED EFH'!$C28,'HOURS&amp;CYCLES INPUT'!$D$2:$D$9999,'QUALIFIED EFH'!AO$4,'HOURS&amp;CYCLES INPUT'!$E$2:$E$9999,'QUALIFIED EFH'!AO$5))</f>
        <v>0</v>
      </c>
      <c r="AP28" s="476">
        <f>IF(AP$2&lt;&gt;"",IF($C28&lt;&gt;"TBA",AP$2/114,0),SUMIFS('HOURS&amp;CYCLES INPUT'!$F$2:$F$9999,'HOURS&amp;CYCLES INPUT'!$C$2:$C$9999,'QUALIFIED EFH'!$C28,'HOURS&amp;CYCLES INPUT'!$D$2:$D$9999,'QUALIFIED EFH'!AP$4,'HOURS&amp;CYCLES INPUT'!$E$2:$E$9999,'QUALIFIED EFH'!AP$5))</f>
        <v>0</v>
      </c>
      <c r="AQ28" s="476">
        <f>IF(AQ$2&lt;&gt;"",IF($C28&lt;&gt;"TBA",AQ$2/114,0),SUMIFS('HOURS&amp;CYCLES INPUT'!$F$2:$F$9999,'HOURS&amp;CYCLES INPUT'!$C$2:$C$9999,'QUALIFIED EFH'!$C28,'HOURS&amp;CYCLES INPUT'!$D$2:$D$9999,'QUALIFIED EFH'!AQ$4,'HOURS&amp;CYCLES INPUT'!$E$2:$E$9999,'QUALIFIED EFH'!AQ$5))</f>
        <v>82.88</v>
      </c>
      <c r="AR28" s="476">
        <f>IF(AR$2&lt;&gt;"",IF($C28&lt;&gt;"TBA",AR$2/114,0),SUMIFS('HOURS&amp;CYCLES INPUT'!$F$2:$F$9999,'HOURS&amp;CYCLES INPUT'!$C$2:$C$9999,'QUALIFIED EFH'!$C28,'HOURS&amp;CYCLES INPUT'!$D$2:$D$9999,'QUALIFIED EFH'!AR$4,'HOURS&amp;CYCLES INPUT'!$E$2:$E$9999,'QUALIFIED EFH'!AR$5))</f>
        <v>0</v>
      </c>
      <c r="AS28" s="476">
        <f>IF(AS$2&lt;&gt;"",IF($C28&lt;&gt;"TBA",AS$2/114,0),SUMIFS('HOURS&amp;CYCLES INPUT'!$F$2:$F$9999,'HOURS&amp;CYCLES INPUT'!$C$2:$C$9999,'QUALIFIED EFH'!$C28,'HOURS&amp;CYCLES INPUT'!$D$2:$D$9999,'QUALIFIED EFH'!AS$4,'HOURS&amp;CYCLES INPUT'!$E$2:$E$9999,'QUALIFIED EFH'!AS$5))</f>
        <v>0</v>
      </c>
      <c r="AT28" s="476">
        <f>IF(AT$2&lt;&gt;"",IF($C28&lt;&gt;"TBA",AT$2/114,0),SUMIFS('HOURS&amp;CYCLES INPUT'!$F$2:$F$9999,'HOURS&amp;CYCLES INPUT'!$C$2:$C$9999,'QUALIFIED EFH'!$C28,'HOURS&amp;CYCLES INPUT'!$D$2:$D$9999,'QUALIFIED EFH'!AT$4,'HOURS&amp;CYCLES INPUT'!$E$2:$E$9999,'QUALIFIED EFH'!AT$5))</f>
        <v>0</v>
      </c>
      <c r="AU28" s="476">
        <f>IF(AU$2&lt;&gt;"",IF($C28&lt;&gt;"TBA",AU$2/114,0),SUMIFS('HOURS&amp;CYCLES INPUT'!$F$2:$F$9999,'HOURS&amp;CYCLES INPUT'!$C$2:$C$9999,'QUALIFIED EFH'!$C28,'HOURS&amp;CYCLES INPUT'!$D$2:$D$9999,'QUALIFIED EFH'!AU$4,'HOURS&amp;CYCLES INPUT'!$E$2:$E$9999,'QUALIFIED EFH'!AU$5))</f>
        <v>0</v>
      </c>
      <c r="AV28" s="476">
        <f>IF(AV$2&lt;&gt;"",IF($C28&lt;&gt;"TBA",AV$2/114,0),SUMIFS('HOURS&amp;CYCLES INPUT'!$F$2:$F$9999,'HOURS&amp;CYCLES INPUT'!$C$2:$C$9999,'QUALIFIED EFH'!$C28,'HOURS&amp;CYCLES INPUT'!$D$2:$D$9999,'QUALIFIED EFH'!AV$4,'HOURS&amp;CYCLES INPUT'!$E$2:$E$9999,'QUALIFIED EFH'!AV$5))</f>
        <v>0</v>
      </c>
      <c r="AW28" s="476">
        <f>IF(AW$2&lt;&gt;"",IF($C28&lt;&gt;"TBA",AW$2/114,0),SUMIFS('HOURS&amp;CYCLES INPUT'!$F$2:$F$9999,'HOURS&amp;CYCLES INPUT'!$C$2:$C$9999,'QUALIFIED EFH'!$C28,'HOURS&amp;CYCLES INPUT'!$D$2:$D$9999,'QUALIFIED EFH'!AW$4,'HOURS&amp;CYCLES INPUT'!$E$2:$E$9999,'QUALIFIED EFH'!AW$5))</f>
        <v>0.65</v>
      </c>
      <c r="AX28" s="476">
        <f>IF(AX$2&lt;&gt;"",IF($C28&lt;&gt;"TBA",AX$2/114,0),SUMIFS('HOURS&amp;CYCLES INPUT'!$F$2:$F$9999,'HOURS&amp;CYCLES INPUT'!$C$2:$C$9999,'QUALIFIED EFH'!$C28,'HOURS&amp;CYCLES INPUT'!$D$2:$D$9999,'QUALIFIED EFH'!AX$4,'HOURS&amp;CYCLES INPUT'!$E$2:$E$9999,'QUALIFIED EFH'!AX$5))</f>
        <v>0</v>
      </c>
      <c r="AY28" s="476">
        <f>IF(AY$2&lt;&gt;"",IF($C28&lt;&gt;"TBA",AY$2/114,0),SUMIFS('HOURS&amp;CYCLES INPUT'!$F$2:$F$9999,'HOURS&amp;CYCLES INPUT'!$C$2:$C$9999,'QUALIFIED EFH'!$C28,'HOURS&amp;CYCLES INPUT'!$D$2:$D$9999,'QUALIFIED EFH'!AY$4,'HOURS&amp;CYCLES INPUT'!$E$2:$E$9999,'QUALIFIED EFH'!AY$5))</f>
        <v>0</v>
      </c>
      <c r="AZ28" s="476">
        <f>IF(AZ$2&lt;&gt;"",IF($C28&lt;&gt;"TBA",AZ$2/114,0),SUMIFS('HOURS&amp;CYCLES INPUT'!$F$2:$F$9999,'HOURS&amp;CYCLES INPUT'!$C$2:$C$9999,'QUALIFIED EFH'!$C28,'HOURS&amp;CYCLES INPUT'!$D$2:$D$9999,'QUALIFIED EFH'!AZ$4,'HOURS&amp;CYCLES INPUT'!$E$2:$E$9999,'QUALIFIED EFH'!AZ$5))</f>
        <v>0</v>
      </c>
      <c r="BA28" s="476">
        <f>IF(BA$2&lt;&gt;"",IF($C28&lt;&gt;"TBA",BA$2/114,0),SUMIFS('HOURS&amp;CYCLES INPUT'!$F$2:$F$9999,'HOURS&amp;CYCLES INPUT'!$C$2:$C$9999,'QUALIFIED EFH'!$C28,'HOURS&amp;CYCLES INPUT'!$D$2:$D$9999,'QUALIFIED EFH'!BA$4,'HOURS&amp;CYCLES INPUT'!$E$2:$E$9999,'QUALIFIED EFH'!BA$5))</f>
        <v>0</v>
      </c>
      <c r="BB28" s="476">
        <f>IF(BB$2&lt;&gt;"",IF($C28&lt;&gt;"TBA",BB$2/114,0),SUMIFS('HOURS&amp;CYCLES INPUT'!$F$2:$F$9999,'HOURS&amp;CYCLES INPUT'!$C$2:$C$9999,'QUALIFIED EFH'!$C28,'HOURS&amp;CYCLES INPUT'!$D$2:$D$9999,'QUALIFIED EFH'!BB$4,'HOURS&amp;CYCLES INPUT'!$E$2:$E$9999,'QUALIFIED EFH'!BB$5))</f>
        <v>0</v>
      </c>
      <c r="BC28" s="476">
        <f>IF(BC$2&lt;&gt;"",IF($C28&lt;&gt;"TBA",BC$2/114,0),SUMIFS('HOURS&amp;CYCLES INPUT'!$F$2:$F$9999,'HOURS&amp;CYCLES INPUT'!$C$2:$C$9999,'QUALIFIED EFH'!$C28,'HOURS&amp;CYCLES INPUT'!$D$2:$D$9999,'QUALIFIED EFH'!BC$4,'HOURS&amp;CYCLES INPUT'!$E$2:$E$9999,'QUALIFIED EFH'!BC$5))</f>
        <v>0</v>
      </c>
      <c r="BD28" s="476">
        <f>IF(BD$2&lt;&gt;"",IF($C28&lt;&gt;"TBA",BD$2/114,0),SUMIFS('HOURS&amp;CYCLES INPUT'!$F$2:$F$9999,'HOURS&amp;CYCLES INPUT'!$C$2:$C$9999,'QUALIFIED EFH'!$C28,'HOURS&amp;CYCLES INPUT'!$D$2:$D$9999,'QUALIFIED EFH'!BD$4,'HOURS&amp;CYCLES INPUT'!$E$2:$E$9999,'QUALIFIED EFH'!BD$5))</f>
        <v>0</v>
      </c>
      <c r="BE28" s="476">
        <f>IF(BE$2&lt;&gt;"",IF($C28&lt;&gt;"TBA",BE$2/114,0),SUMIFS('HOURS&amp;CYCLES INPUT'!$F$2:$F$9999,'HOURS&amp;CYCLES INPUT'!$C$2:$C$9999,'QUALIFIED EFH'!$C28,'HOURS&amp;CYCLES INPUT'!$D$2:$D$9999,'QUALIFIED EFH'!BE$4,'HOURS&amp;CYCLES INPUT'!$E$2:$E$9999,'QUALIFIED EFH'!BE$5))</f>
        <v>0</v>
      </c>
      <c r="BF28" s="476">
        <f>IF(BF$2&lt;&gt;"",IF($C28&lt;&gt;"TBA",BF$2/114,0),SUMIFS('HOURS&amp;CYCLES INPUT'!$F$2:$F$9999,'HOURS&amp;CYCLES INPUT'!$C$2:$C$9999,'QUALIFIED EFH'!$C28,'HOURS&amp;CYCLES INPUT'!$D$2:$D$9999,'QUALIFIED EFH'!BF$4,'HOURS&amp;CYCLES INPUT'!$E$2:$E$9999,'QUALIFIED EFH'!BF$5))</f>
        <v>0</v>
      </c>
      <c r="BG28" s="476">
        <f>IF(BG$2&lt;&gt;"",IF($C28&lt;&gt;"TBA",BG$2/114,0),SUMIFS('HOURS&amp;CYCLES INPUT'!$F$2:$F$9999,'HOURS&amp;CYCLES INPUT'!$C$2:$C$9999,'QUALIFIED EFH'!$C28,'HOURS&amp;CYCLES INPUT'!$D$2:$D$9999,'QUALIFIED EFH'!BG$4,'HOURS&amp;CYCLES INPUT'!$E$2:$E$9999,'QUALIFIED EFH'!BG$5))</f>
        <v>0</v>
      </c>
      <c r="BH28" s="476">
        <f>IF(BH$2&lt;&gt;"",IF($C28&lt;&gt;"TBA",BH$2/114,0),SUMIFS('HOURS&amp;CYCLES INPUT'!$F$2:$F$9999,'HOURS&amp;CYCLES INPUT'!$C$2:$C$9999,'QUALIFIED EFH'!$C28,'HOURS&amp;CYCLES INPUT'!$D$2:$D$9999,'QUALIFIED EFH'!BH$4,'HOURS&amp;CYCLES INPUT'!$E$2:$E$9999,'QUALIFIED EFH'!BH$5))</f>
        <v>0</v>
      </c>
      <c r="BI28" s="476">
        <f>IF(BI$2&lt;&gt;"",IF($C28&lt;&gt;"TBA",BI$2/114,0),SUMIFS('HOURS&amp;CYCLES INPUT'!$F$2:$F$9999,'HOURS&amp;CYCLES INPUT'!$C$2:$C$9999,'QUALIFIED EFH'!$C28,'HOURS&amp;CYCLES INPUT'!$D$2:$D$9999,'QUALIFIED EFH'!BI$4,'HOURS&amp;CYCLES INPUT'!$E$2:$E$9999,'QUALIFIED EFH'!BI$5))</f>
        <v>0</v>
      </c>
      <c r="BJ28" s="476">
        <f>IF(BJ$2&lt;&gt;"",IF($C28&lt;&gt;"TBA",BJ$2/114,0),SUMIFS('HOURS&amp;CYCLES INPUT'!$F$2:$F$9999,'HOURS&amp;CYCLES INPUT'!$C$2:$C$9999,'QUALIFIED EFH'!$C28,'HOURS&amp;CYCLES INPUT'!$D$2:$D$9999,'QUALIFIED EFH'!BJ$4,'HOURS&amp;CYCLES INPUT'!$E$2:$E$9999,'QUALIFIED EFH'!BJ$5))</f>
        <v>0</v>
      </c>
      <c r="BK28" s="476">
        <f>IF(BK$2&lt;&gt;"",IF($C28&lt;&gt;"TBA",BK$2/114,0),SUMIFS('HOURS&amp;CYCLES INPUT'!$F$2:$F$9999,'HOURS&amp;CYCLES INPUT'!$C$2:$C$9999,'QUALIFIED EFH'!$C28,'HOURS&amp;CYCLES INPUT'!$D$2:$D$9999,'QUALIFIED EFH'!BK$4,'HOURS&amp;CYCLES INPUT'!$E$2:$E$9999,'QUALIFIED EFH'!BK$5))</f>
        <v>0</v>
      </c>
      <c r="BL28" s="476">
        <f>IF(BL$2&lt;&gt;"",IF($C28&lt;&gt;"TBA",BL$2/114,0),SUMIFS('HOURS&amp;CYCLES INPUT'!$F$2:$F$9999,'HOURS&amp;CYCLES INPUT'!$C$2:$C$9999,'QUALIFIED EFH'!$C28,'HOURS&amp;CYCLES INPUT'!$D$2:$D$9999,'QUALIFIED EFH'!BL$4,'HOURS&amp;CYCLES INPUT'!$E$2:$E$9999,'QUALIFIED EFH'!BL$5))</f>
        <v>0</v>
      </c>
      <c r="BM28" s="476">
        <f>IF(BM$2&lt;&gt;"",IF($C28&lt;&gt;"TBA",BM$2/114,0),SUMIFS('HOURS&amp;CYCLES INPUT'!$F$2:$F$9999,'HOURS&amp;CYCLES INPUT'!$C$2:$C$9999,'QUALIFIED EFH'!$C28,'HOURS&amp;CYCLES INPUT'!$D$2:$D$9999,'QUALIFIED EFH'!BM$4,'HOURS&amp;CYCLES INPUT'!$E$2:$E$9999,'QUALIFIED EFH'!BM$5))</f>
        <v>0</v>
      </c>
      <c r="BN28" s="476">
        <f>IF(BN$2&lt;&gt;"",IF($C28&lt;&gt;"TBA",BN$2/114,0),SUMIFS('HOURS&amp;CYCLES INPUT'!$F$2:$F$9999,'HOURS&amp;CYCLES INPUT'!$C$2:$C$9999,'QUALIFIED EFH'!$C28,'HOURS&amp;CYCLES INPUT'!$D$2:$D$9999,'QUALIFIED EFH'!BN$4,'HOURS&amp;CYCLES INPUT'!$E$2:$E$9999,'QUALIFIED EFH'!BN$5))</f>
        <v>0</v>
      </c>
      <c r="BO28" s="476">
        <f>IF(BO$2&lt;&gt;"",IF($C28&lt;&gt;"TBA",BO$2/114,0),SUMIFS('HOURS&amp;CYCLES INPUT'!$F$2:$F$9999,'HOURS&amp;CYCLES INPUT'!$C$2:$C$9999,'QUALIFIED EFH'!$C28,'HOURS&amp;CYCLES INPUT'!$D$2:$D$9999,'QUALIFIED EFH'!BO$4,'HOURS&amp;CYCLES INPUT'!$E$2:$E$9999,'QUALIFIED EFH'!BO$5))</f>
        <v>0</v>
      </c>
      <c r="BP28" s="476">
        <f>IF(BP$2&lt;&gt;"",IF($C28&lt;&gt;"TBA",BP$2/114,0),SUMIFS('HOURS&amp;CYCLES INPUT'!$F$2:$F$9999,'HOURS&amp;CYCLES INPUT'!$C$2:$C$9999,'QUALIFIED EFH'!$C28,'HOURS&amp;CYCLES INPUT'!$D$2:$D$9999,'QUALIFIED EFH'!BP$4,'HOURS&amp;CYCLES INPUT'!$E$2:$E$9999,'QUALIFIED EFH'!BP$5))</f>
        <v>0</v>
      </c>
      <c r="BQ28" s="476">
        <f>IF(BQ$2&lt;&gt;"",IF($C28&lt;&gt;"TBA",BQ$2/114,0),SUMIFS('HOURS&amp;CYCLES INPUT'!$F$2:$F$9999,'HOURS&amp;CYCLES INPUT'!$C$2:$C$9999,'QUALIFIED EFH'!$C28,'HOURS&amp;CYCLES INPUT'!$D$2:$D$9999,'QUALIFIED EFH'!BQ$4,'HOURS&amp;CYCLES INPUT'!$E$2:$E$9999,'QUALIFIED EFH'!BQ$5))</f>
        <v>0</v>
      </c>
      <c r="BR28" s="476">
        <f>IF(BR$2&lt;&gt;"",IF($C28&lt;&gt;"TBA",BR$2/114,0),SUMIFS('HOURS&amp;CYCLES INPUT'!$F$2:$F$9999,'HOURS&amp;CYCLES INPUT'!$C$2:$C$9999,'QUALIFIED EFH'!$C28,'HOURS&amp;CYCLES INPUT'!$D$2:$D$9999,'QUALIFIED EFH'!BR$4,'HOURS&amp;CYCLES INPUT'!$E$2:$E$9999,'QUALIFIED EFH'!BR$5))</f>
        <v>0</v>
      </c>
      <c r="BS28" s="476">
        <f>IF(BS$2&lt;&gt;"",IF($C28&lt;&gt;"TBA",BS$2/114,0),SUMIFS('HOURS&amp;CYCLES INPUT'!$F$2:$F$9999,'HOURS&amp;CYCLES INPUT'!$C$2:$C$9999,'QUALIFIED EFH'!$C28,'HOURS&amp;CYCLES INPUT'!$D$2:$D$9999,'QUALIFIED EFH'!BS$4,'HOURS&amp;CYCLES INPUT'!$E$2:$E$9999,'QUALIFIED EFH'!BS$5))</f>
        <v>0</v>
      </c>
      <c r="BT28" s="476">
        <f>IF(BT$2&lt;&gt;"",IF($C28&lt;&gt;"TBA",BT$2/114,0),SUMIFS('HOURS&amp;CYCLES INPUT'!$F$2:$F$9999,'HOURS&amp;CYCLES INPUT'!$C$2:$C$9999,'QUALIFIED EFH'!$C28,'HOURS&amp;CYCLES INPUT'!$D$2:$D$9999,'QUALIFIED EFH'!BT$4,'HOURS&amp;CYCLES INPUT'!$E$2:$E$9999,'QUALIFIED EFH'!BT$5))</f>
        <v>0</v>
      </c>
      <c r="BU28" s="476">
        <f>IF(BU$2&lt;&gt;"",IF($C28&lt;&gt;"TBA",BU$2/114,0),SUMIFS('HOURS&amp;CYCLES INPUT'!$F$2:$F$9999,'HOURS&amp;CYCLES INPUT'!$C$2:$C$9999,'QUALIFIED EFH'!$C28,'HOURS&amp;CYCLES INPUT'!$D$2:$D$9999,'QUALIFIED EFH'!BU$4,'HOURS&amp;CYCLES INPUT'!$E$2:$E$9999,'QUALIFIED EFH'!BU$5))</f>
        <v>0</v>
      </c>
      <c r="BV28" s="476">
        <f>IF(BV$2&lt;&gt;"",IF($C28&lt;&gt;"TBA",BV$2/114,0),SUMIFS('HOURS&amp;CYCLES INPUT'!$F$2:$F$9999,'HOURS&amp;CYCLES INPUT'!$C$2:$C$9999,'QUALIFIED EFH'!$C28,'HOURS&amp;CYCLES INPUT'!$D$2:$D$9999,'QUALIFIED EFH'!BV$4,'HOURS&amp;CYCLES INPUT'!$E$2:$E$9999,'QUALIFIED EFH'!BV$5))</f>
        <v>0</v>
      </c>
      <c r="BW28" s="476">
        <f>IF(BW$2&lt;&gt;"",IF($C28&lt;&gt;"TBA",BW$2/114,0),SUMIFS('HOURS&amp;CYCLES INPUT'!$F$2:$F$9999,'HOURS&amp;CYCLES INPUT'!$C$2:$C$9999,'QUALIFIED EFH'!$C28,'HOURS&amp;CYCLES INPUT'!$D$2:$D$9999,'QUALIFIED EFH'!BW$4,'HOURS&amp;CYCLES INPUT'!$E$2:$E$9999,'QUALIFIED EFH'!BW$5))</f>
        <v>131.27000000000001</v>
      </c>
      <c r="BX28" s="476">
        <f>IF(BX$2&lt;&gt;"",IF($C28&lt;&gt;"TBA",BX$2/114,0),SUMIFS('HOURS&amp;CYCLES INPUT'!$F$2:$F$9999,'HOURS&amp;CYCLES INPUT'!$C$2:$C$9999,'QUALIFIED EFH'!$C28,'HOURS&amp;CYCLES INPUT'!$D$2:$D$9999,'QUALIFIED EFH'!BX$4,'HOURS&amp;CYCLES INPUT'!$E$2:$E$9999,'QUALIFIED EFH'!BX$5))</f>
        <v>276.43</v>
      </c>
      <c r="BY28" s="476">
        <f>IF(BY$2&lt;&gt;"",IF($C28&lt;&gt;"TBA",BY$2/114,0),SUMIFS('HOURS&amp;CYCLES INPUT'!$F$2:$F$9999,'HOURS&amp;CYCLES INPUT'!$C$2:$C$9999,'QUALIFIED EFH'!$C28,'HOURS&amp;CYCLES INPUT'!$D$2:$D$9999,'QUALIFIED EFH'!BY$4,'HOURS&amp;CYCLES INPUT'!$E$2:$E$9999,'QUALIFIED EFH'!BY$5))</f>
        <v>385.7</v>
      </c>
      <c r="BZ28" s="476">
        <f>IF(BZ$2&lt;&gt;"",IF($C28&lt;&gt;"TBA",BZ$2/114,0),SUMIFS('HOURS&amp;CYCLES INPUT'!$F$2:$F$9999,'HOURS&amp;CYCLES INPUT'!$C$2:$C$9999,'QUALIFIED EFH'!$C28,'HOURS&amp;CYCLES INPUT'!$D$2:$D$9999,'QUALIFIED EFH'!BZ$4,'HOURS&amp;CYCLES INPUT'!$E$2:$E$9999,'QUALIFIED EFH'!BZ$5))</f>
        <v>283.3</v>
      </c>
      <c r="CA28" s="476">
        <f>IF(CA$2&lt;&gt;"",IF($C28&lt;&gt;"TBA",CA$2/114,0),SUMIFS('HOURS&amp;CYCLES INPUT'!$F$2:$F$9999,'HOURS&amp;CYCLES INPUT'!$C$2:$C$9999,'QUALIFIED EFH'!$C28,'HOURS&amp;CYCLES INPUT'!$D$2:$D$9999,'QUALIFIED EFH'!CA$4,'HOURS&amp;CYCLES INPUT'!$E$2:$E$9999,'QUALIFIED EFH'!CA$5))</f>
        <v>325.87</v>
      </c>
      <c r="CB28" s="476">
        <f>IF(CB$2&lt;&gt;"",IF($C28&lt;&gt;"TBA",CB$2/114,0),SUMIFS('HOURS&amp;CYCLES INPUT'!$F$2:$F$9999,'HOURS&amp;CYCLES INPUT'!$C$2:$C$9999,'QUALIFIED EFH'!$C28,'HOURS&amp;CYCLES INPUT'!$D$2:$D$9999,'QUALIFIED EFH'!CB$4,'HOURS&amp;CYCLES INPUT'!$E$2:$E$9999,'QUALIFIED EFH'!CB$5))</f>
        <v>337.08</v>
      </c>
      <c r="CC28" s="476">
        <f>IF(CC$2&lt;&gt;"",IF($C28&lt;&gt;"TBA",CC$2/114,0),SUMIFS('HOURS&amp;CYCLES INPUT'!$F$2:$F$9999,'HOURS&amp;CYCLES INPUT'!$C$2:$C$9999,'QUALIFIED EFH'!$C28,'HOURS&amp;CYCLES INPUT'!$D$2:$D$9999,'QUALIFIED EFH'!CC$4,'HOURS&amp;CYCLES INPUT'!$E$2:$E$9999,'QUALIFIED EFH'!CC$5))</f>
        <v>321.05</v>
      </c>
      <c r="CD28" s="476">
        <f>IF(CD$2&lt;&gt;"",IF($C28&lt;&gt;"TBA",CD$2/114,0),SUMIFS('HOURS&amp;CYCLES INPUT'!$F$2:$F$9999,'HOURS&amp;CYCLES INPUT'!$C$2:$C$9999,'QUALIFIED EFH'!$C28,'HOURS&amp;CYCLES INPUT'!$D$2:$D$9999,'QUALIFIED EFH'!CD$4,'HOURS&amp;CYCLES INPUT'!$E$2:$E$9999,'QUALIFIED EFH'!CD$5))</f>
        <v>399.45</v>
      </c>
      <c r="CE28" s="476">
        <f>IF(CE$2&lt;&gt;"",IF($C28&lt;&gt;"TBA",CE$2/114,0),SUMIFS('HOURS&amp;CYCLES INPUT'!$F$2:$F$9999,'HOURS&amp;CYCLES INPUT'!$C$2:$C$9999,'QUALIFIED EFH'!$C28,'HOURS&amp;CYCLES INPUT'!$D$2:$D$9999,'QUALIFIED EFH'!CE$4,'HOURS&amp;CYCLES INPUT'!$E$2:$E$9999,'QUALIFIED EFH'!CE$5))</f>
        <v>396.27</v>
      </c>
      <c r="CF28" s="476">
        <f>IF(CF$2&lt;&gt;"",IF($C28&lt;&gt;"TBA",CF$2/114,0),SUMIFS('HOURS&amp;CYCLES INPUT'!$F$2:$F$9999,'HOURS&amp;CYCLES INPUT'!$C$2:$C$9999,'QUALIFIED EFH'!$C28,'HOURS&amp;CYCLES INPUT'!$D$2:$D$9999,'QUALIFIED EFH'!CF$4,'HOURS&amp;CYCLES INPUT'!$E$2:$E$9999,'QUALIFIED EFH'!CF$5))</f>
        <v>396.05</v>
      </c>
      <c r="CG28" s="476">
        <f>IF(CG$2&lt;&gt;"",IF($C28&lt;&gt;"TBA",CG$2/114,0),SUMIFS('HOURS&amp;CYCLES INPUT'!$F$2:$F$9999,'HOURS&amp;CYCLES INPUT'!$C$2:$C$9999,'QUALIFIED EFH'!$C28,'HOURS&amp;CYCLES INPUT'!$D$2:$D$9999,'QUALIFIED EFH'!CG$4,'HOURS&amp;CYCLES INPUT'!$E$2:$E$9999,'QUALIFIED EFH'!CG$5))</f>
        <v>373.28</v>
      </c>
      <c r="CH28" s="476">
        <f>IF(CH$2&lt;&gt;"",IF($C28&lt;&gt;"TBA",CH$2/114,0),SUMIFS('HOURS&amp;CYCLES INPUT'!$F$2:$F$9999,'HOURS&amp;CYCLES INPUT'!$C$2:$C$9999,'QUALIFIED EFH'!$C28,'HOURS&amp;CYCLES INPUT'!$D$2:$D$9999,'QUALIFIED EFH'!CH$4,'HOURS&amp;CYCLES INPUT'!$E$2:$E$9999,'QUALIFIED EFH'!CH$5))</f>
        <v>344.87</v>
      </c>
      <c r="CI28" s="476">
        <f>IF(CI$2&lt;&gt;"",IF($C28&lt;&gt;"TBA",CI$2/114,0),SUMIFS('HOURS&amp;CYCLES INPUT'!$F$2:$F$9999,'HOURS&amp;CYCLES INPUT'!$C$2:$C$9999,'QUALIFIED EFH'!$C28,'HOURS&amp;CYCLES INPUT'!$D$2:$D$9999,'QUALIFIED EFH'!CI$4,'HOURS&amp;CYCLES INPUT'!$E$2:$E$9999,'QUALIFIED EFH'!CI$5))</f>
        <v>115</v>
      </c>
      <c r="CJ28" s="476">
        <f>IF(CJ$2&lt;&gt;"",IF($C28&lt;&gt;"TBA",CJ$2/114,0),SUMIFS('HOURS&amp;CYCLES INPUT'!$F$2:$F$9999,'HOURS&amp;CYCLES INPUT'!$C$2:$C$9999,'QUALIFIED EFH'!$C28,'HOURS&amp;CYCLES INPUT'!$D$2:$D$9999,'QUALIFIED EFH'!CJ$4,'HOURS&amp;CYCLES INPUT'!$E$2:$E$9999,'QUALIFIED EFH'!CJ$5))</f>
        <v>0</v>
      </c>
      <c r="CK28" s="476">
        <f>IF(CK$2&lt;&gt;"",IF($C28&lt;&gt;"TBA",CK$2/114,0),SUMIFS('HOURS&amp;CYCLES INPUT'!$F$2:$F$9999,'HOURS&amp;CYCLES INPUT'!$C$2:$C$9999,'QUALIFIED EFH'!$C28,'HOURS&amp;CYCLES INPUT'!$D$2:$D$9999,'QUALIFIED EFH'!CK$4,'HOURS&amp;CYCLES INPUT'!$E$2:$E$9999,'QUALIFIED EFH'!CK$5))</f>
        <v>0</v>
      </c>
      <c r="CL28" s="476">
        <f>IF(CL$2&lt;&gt;"",IF($C28&lt;&gt;"TBA",CL$2/114,0),SUMIFS('HOURS&amp;CYCLES INPUT'!$F$2:$F$9999,'HOURS&amp;CYCLES INPUT'!$C$2:$C$9999,'QUALIFIED EFH'!$C28,'HOURS&amp;CYCLES INPUT'!$D$2:$D$9999,'QUALIFIED EFH'!CL$4,'HOURS&amp;CYCLES INPUT'!$E$2:$E$9999,'QUALIFIED EFH'!CL$5))</f>
        <v>0</v>
      </c>
      <c r="CM28" s="476">
        <f>IF(CM$2&lt;&gt;"",IF($C28&lt;&gt;"TBA",CM$2/114,0),SUMIFS('HOURS&amp;CYCLES INPUT'!$F$2:$F$9999,'HOURS&amp;CYCLES INPUT'!$C$2:$C$9999,'QUALIFIED EFH'!$C28,'HOURS&amp;CYCLES INPUT'!$D$2:$D$9999,'QUALIFIED EFH'!CM$4,'HOURS&amp;CYCLES INPUT'!$E$2:$E$9999,'QUALIFIED EFH'!CM$5))</f>
        <v>18.03</v>
      </c>
      <c r="CN28" s="476">
        <f>IF(CN$2&lt;&gt;"",IF($C28&lt;&gt;"TBA",CN$2/114,0),SUMIFS('HOURS&amp;CYCLES INPUT'!$F$2:$F$9999,'HOURS&amp;CYCLES INPUT'!$C$2:$C$9999,'QUALIFIED EFH'!$C28,'HOURS&amp;CYCLES INPUT'!$D$2:$D$9999,'QUALIFIED EFH'!CN$4,'HOURS&amp;CYCLES INPUT'!$E$2:$E$9999,'QUALIFIED EFH'!CN$5))</f>
        <v>395.79</v>
      </c>
      <c r="CO28" s="476">
        <f>IF(CO$2&lt;&gt;"",IF($C28&lt;&gt;"TBA",CO$2/114,0),SUMIFS('HOURS&amp;CYCLES INPUT'!$F$2:$F$9999,'HOURS&amp;CYCLES INPUT'!$C$2:$C$9999,'QUALIFIED EFH'!$C28,'HOURS&amp;CYCLES INPUT'!$D$2:$D$9999,'QUALIFIED EFH'!CO$4,'HOURS&amp;CYCLES INPUT'!$E$2:$E$9999,'QUALIFIED EFH'!CO$5))</f>
        <v>309.54000000000002</v>
      </c>
      <c r="CP28" s="476">
        <f>IF(CP$2&lt;&gt;"",IF($C28&lt;&gt;"TBA",CP$2/114,0),SUMIFS('HOURS&amp;CYCLES INPUT'!$F$2:$F$9999,'HOURS&amp;CYCLES INPUT'!$C$2:$C$9999,'QUALIFIED EFH'!$C28,'HOURS&amp;CYCLES INPUT'!$D$2:$D$9999,'QUALIFIED EFH'!CP$4,'HOURS&amp;CYCLES INPUT'!$E$2:$E$9999,'QUALIFIED EFH'!CP$5))</f>
        <v>46.97</v>
      </c>
      <c r="CQ28" s="476">
        <f>IF(CQ$2&lt;&gt;"",IF($C28&lt;&gt;"TBA",CQ$2/114,0),SUMIFS('HOURS&amp;CYCLES INPUT'!$F$2:$F$9999,'HOURS&amp;CYCLES INPUT'!$C$2:$C$9999,'QUALIFIED EFH'!$C28,'HOURS&amp;CYCLES INPUT'!$D$2:$D$9999,'QUALIFIED EFH'!CQ$4,'HOURS&amp;CYCLES INPUT'!$E$2:$E$9999,'QUALIFIED EFH'!CQ$5))</f>
        <v>7.7</v>
      </c>
      <c r="CR28" s="476">
        <f>IF(CR$2&lt;&gt;"",IF($C28&lt;&gt;"TBA",CR$2/114,0),SUMIFS('HOURS&amp;CYCLES INPUT'!$F$2:$F$9999,'HOURS&amp;CYCLES INPUT'!$C$2:$C$9999,'QUALIFIED EFH'!$C28,'HOURS&amp;CYCLES INPUT'!$D$2:$D$9999,'QUALIFIED EFH'!CR$4,'HOURS&amp;CYCLES INPUT'!$E$2:$E$9999,'QUALIFIED EFH'!CR$5))</f>
        <v>438.21</v>
      </c>
      <c r="CS28" s="476">
        <f>IF(CS$2&lt;&gt;"",IF($C28&lt;&gt;"TBA",CS$2/114,0),SUMIFS('HOURS&amp;CYCLES INPUT'!$F$2:$F$9999,'HOURS&amp;CYCLES INPUT'!$C$2:$C$9999,'QUALIFIED EFH'!$C28,'HOURS&amp;CYCLES INPUT'!$D$2:$D$9999,'QUALIFIED EFH'!CS$4,'HOURS&amp;CYCLES INPUT'!$E$2:$E$9999,'QUALIFIED EFH'!CS$5))</f>
        <v>401.52</v>
      </c>
      <c r="CT28" s="476">
        <f>IF(CT$2&lt;&gt;"",IF($C28&lt;&gt;"TBA",CT$2/114,0),SUMIFS('HOURS&amp;CYCLES INPUT'!$F$2:$F$9999,'HOURS&amp;CYCLES INPUT'!$C$2:$C$9999,'QUALIFIED EFH'!$C28,'HOURS&amp;CYCLES INPUT'!$D$2:$D$9999,'QUALIFIED EFH'!CT$4,'HOURS&amp;CYCLES INPUT'!$E$2:$E$9999,'QUALIFIED EFH'!CT$5))</f>
        <v>443.57</v>
      </c>
      <c r="CU28" s="476">
        <f>IF(CU$2&lt;&gt;"",IF($C28&lt;&gt;"TBA",CU$2/114,0),SUMIFS('HOURS&amp;CYCLES INPUT'!$F$2:$F$9999,'HOURS&amp;CYCLES INPUT'!$C$2:$C$9999,'QUALIFIED EFH'!$C28,'HOURS&amp;CYCLES INPUT'!$D$2:$D$9999,'QUALIFIED EFH'!CU$4,'HOURS&amp;CYCLES INPUT'!$E$2:$E$9999,'QUALIFIED EFH'!CU$5))</f>
        <v>333.22</v>
      </c>
      <c r="CV28" s="476">
        <f>IF(CV$2&lt;&gt;"",IF($C28&lt;&gt;"TBA",CV$2/114,0),SUMIFS('HOURS&amp;CYCLES INPUT'!$F$2:$F$9999,'HOURS&amp;CYCLES INPUT'!$C$2:$C$9999,'QUALIFIED EFH'!$C28,'HOURS&amp;CYCLES INPUT'!$D$2:$D$9999,'QUALIFIED EFH'!CV$4,'HOURS&amp;CYCLES INPUT'!$E$2:$E$9999,'QUALIFIED EFH'!CV$5))</f>
        <v>337.56</v>
      </c>
      <c r="CW28" s="476">
        <f>IF(CW$2&lt;&gt;"",IF($C28&lt;&gt;"TBA",CW$2/114,0),SUMIFS('HOURS&amp;CYCLES INPUT'!$F$2:$F$9999,'HOURS&amp;CYCLES INPUT'!$C$2:$C$9999,'QUALIFIED EFH'!$C28,'HOURS&amp;CYCLES INPUT'!$D$2:$D$9999,'QUALIFIED EFH'!CW$4,'HOURS&amp;CYCLES INPUT'!$E$2:$E$9999,'QUALIFIED EFH'!CW$5))</f>
        <v>318.51</v>
      </c>
      <c r="CX28" s="476">
        <f>IF(CX$2&lt;&gt;"",IF($C28&lt;&gt;"TBA",CX$2/114,0),SUMIFS('HOURS&amp;CYCLES INPUT'!$F$2:$F$9999,'HOURS&amp;CYCLES INPUT'!$C$2:$C$9999,'QUALIFIED EFH'!$C28,'HOURS&amp;CYCLES INPUT'!$D$2:$D$9999,'QUALIFIED EFH'!CX$4,'HOURS&amp;CYCLES INPUT'!$E$2:$E$9999,'QUALIFIED EFH'!CX$5))</f>
        <v>231.76</v>
      </c>
      <c r="CY28" s="476">
        <f>IF(CY$2&lt;&gt;"",IF($C28&lt;&gt;"TBA",CY$2/114,0),SUMIFS('HOURS&amp;CYCLES INPUT'!$F$2:$F$9999,'HOURS&amp;CYCLES INPUT'!$C$2:$C$9999,'QUALIFIED EFH'!$C28,'HOURS&amp;CYCLES INPUT'!$D$2:$D$9999,'QUALIFIED EFH'!CY$4,'HOURS&amp;CYCLES INPUT'!$E$2:$E$9999,'QUALIFIED EFH'!CY$5))</f>
        <v>371.02</v>
      </c>
      <c r="CZ28" s="476">
        <f>IF(CZ$2&lt;&gt;"",IF($C28&lt;&gt;"TBA",CZ$2/114,0),SUMIFS('HOURS&amp;CYCLES INPUT'!$F$2:$F$9999,'HOURS&amp;CYCLES INPUT'!$C$2:$C$9999,'QUALIFIED EFH'!$C28,'HOURS&amp;CYCLES INPUT'!$D$2:$D$9999,'QUALIFIED EFH'!CZ$4,'HOURS&amp;CYCLES INPUT'!$E$2:$E$9999,'QUALIFIED EFH'!CZ$5))</f>
        <v>386.05</v>
      </c>
      <c r="DA28" s="476">
        <f>IF(DA$2&lt;&gt;"",IF($C28&lt;&gt;"TBA",DA$2/114,0),SUMIFS('HOURS&amp;CYCLES INPUT'!$F$2:$F$9999,'HOURS&amp;CYCLES INPUT'!$C$2:$C$9999,'QUALIFIED EFH'!$C28,'HOURS&amp;CYCLES INPUT'!$D$2:$D$9999,'QUALIFIED EFH'!DA$4,'HOURS&amp;CYCLES INPUT'!$E$2:$E$9999,'QUALIFIED EFH'!DA$5))</f>
        <v>126.1</v>
      </c>
      <c r="DB28" s="476">
        <f>IF(DB$2&lt;&gt;"",IF($C28&lt;&gt;"TBA",DB$2/114,0),SUMIFS('HOURS&amp;CYCLES INPUT'!$F$2:$F$9999,'HOURS&amp;CYCLES INPUT'!$C$2:$C$9999,'QUALIFIED EFH'!$C28,'HOURS&amp;CYCLES INPUT'!$D$2:$D$9999,'QUALIFIED EFH'!DB$4,'HOURS&amp;CYCLES INPUT'!$E$2:$E$9999,'QUALIFIED EFH'!DB$5))</f>
        <v>370.58</v>
      </c>
      <c r="DC28" s="476">
        <f>IF(DC$2&lt;&gt;"",IF($C28&lt;&gt;"TBA",DC$2/114,0),SUMIFS('HOURS&amp;CYCLES INPUT'!$F$2:$F$9999,'HOURS&amp;CYCLES INPUT'!$C$2:$C$9999,'QUALIFIED EFH'!$C28,'HOURS&amp;CYCLES INPUT'!$D$2:$D$9999,'QUALIFIED EFH'!DC$4,'HOURS&amp;CYCLES INPUT'!$E$2:$E$9999,'QUALIFIED EFH'!DC$5))</f>
        <v>361.35</v>
      </c>
      <c r="DD28" s="476">
        <f>IF(DD$2&lt;&gt;"",IF($C28&lt;&gt;"TBA",DD$2/114,0),SUMIFS('HOURS&amp;CYCLES INPUT'!$F$2:$F$9999,'HOURS&amp;CYCLES INPUT'!$C$2:$C$9999,'QUALIFIED EFH'!$C28,'HOURS&amp;CYCLES INPUT'!$D$2:$D$9999,'QUALIFIED EFH'!DD$4,'HOURS&amp;CYCLES INPUT'!$E$2:$E$9999,'QUALIFIED EFH'!DD$5))</f>
        <v>403.87</v>
      </c>
      <c r="DE28" s="476">
        <f>IF(DE$2&lt;&gt;"",IF($C28&lt;&gt;"TBA",DE$2/114,0),SUMIFS('HOURS&amp;CYCLES INPUT'!$F$2:$F$9999,'HOURS&amp;CYCLES INPUT'!$C$2:$C$9999,'QUALIFIED EFH'!$C28,'HOURS&amp;CYCLES INPUT'!$D$2:$D$9999,'QUALIFIED EFH'!DE$4,'HOURS&amp;CYCLES INPUT'!$E$2:$E$9999,'QUALIFIED EFH'!DE$5))</f>
        <v>315.06</v>
      </c>
      <c r="DF28" s="476">
        <f>IF(DF$2&lt;&gt;"",IF($C28&lt;&gt;"TBA",DF$2/114,0),SUMIFS('HOURS&amp;CYCLES INPUT'!$F$2:$F$9999,'HOURS&amp;CYCLES INPUT'!$C$2:$C$9999,'QUALIFIED EFH'!$C28,'HOURS&amp;CYCLES INPUT'!$D$2:$D$9999,'QUALIFIED EFH'!DF$4,'HOURS&amp;CYCLES INPUT'!$E$2:$E$9999,'QUALIFIED EFH'!DF$5))</f>
        <v>292.60000000000002</v>
      </c>
      <c r="DG28" s="476">
        <f>IF(DG$2&lt;&gt;"",IF($C28&lt;&gt;"TBA",DG$2/114,0),SUMIFS('HOURS&amp;CYCLES INPUT'!$F$2:$F$9999,'HOURS&amp;CYCLES INPUT'!$C$2:$C$9999,'QUALIFIED EFH'!$C28,'HOURS&amp;CYCLES INPUT'!$D$2:$D$9999,'QUALIFIED EFH'!DG$4,'HOURS&amp;CYCLES INPUT'!$E$2:$E$9999,'QUALIFIED EFH'!DG$5))</f>
        <v>355.29</v>
      </c>
      <c r="DH28" s="476">
        <f>IF(DH$2&lt;&gt;"",IF($C28&lt;&gt;"TBA",DH$2/114,0),SUMIFS('HOURS&amp;CYCLES INPUT'!$F$2:$F$9999,'HOURS&amp;CYCLES INPUT'!$C$2:$C$9999,'QUALIFIED EFH'!$C28,'HOURS&amp;CYCLES INPUT'!$D$2:$D$9999,'QUALIFIED EFH'!DH$4,'HOURS&amp;CYCLES INPUT'!$E$2:$E$9999,'QUALIFIED EFH'!DH$5))</f>
        <v>0</v>
      </c>
      <c r="DI28" s="476">
        <f>IF(DI$2&lt;&gt;"",IF($C28&lt;&gt;"TBA",DI$2/114,0),SUMIFS('HOURS&amp;CYCLES INPUT'!$F$2:$F$9999,'HOURS&amp;CYCLES INPUT'!$C$2:$C$9999,'QUALIFIED EFH'!$C28,'HOURS&amp;CYCLES INPUT'!$D$2:$D$9999,'QUALIFIED EFH'!DI$4,'HOURS&amp;CYCLES INPUT'!$E$2:$E$9999,'QUALIFIED EFH'!DI$5))</f>
        <v>0</v>
      </c>
      <c r="DJ28" s="476">
        <f>IF(DJ$2&lt;&gt;"",IF($C28&lt;&gt;"TBA",DJ$2/114,0),SUMIFS('HOURS&amp;CYCLES INPUT'!$F$2:$F$9999,'HOURS&amp;CYCLES INPUT'!$C$2:$C$9999,'QUALIFIED EFH'!$C28,'HOURS&amp;CYCLES INPUT'!$D$2:$D$9999,'QUALIFIED EFH'!DJ$4,'HOURS&amp;CYCLES INPUT'!$E$2:$E$9999,'QUALIFIED EFH'!DJ$5))</f>
        <v>0</v>
      </c>
      <c r="DK28" s="476">
        <f>IF(DK$2&lt;&gt;"",IF($C28&lt;&gt;"TBA",DK$2/114,0),SUMIFS('HOURS&amp;CYCLES INPUT'!$F$2:$F$9999,'HOURS&amp;CYCLES INPUT'!$C$2:$C$9999,'QUALIFIED EFH'!$C28,'HOURS&amp;CYCLES INPUT'!$D$2:$D$9999,'QUALIFIED EFH'!DK$4,'HOURS&amp;CYCLES INPUT'!$E$2:$E$9999,'QUALIFIED EFH'!DK$5))</f>
        <v>0</v>
      </c>
      <c r="DL28" s="476">
        <f>IF(DL$2&lt;&gt;"",IF($C28&lt;&gt;"TBA",DL$2/114,0),SUMIFS('HOURS&amp;CYCLES INPUT'!$F$2:$F$9999,'HOURS&amp;CYCLES INPUT'!$C$2:$C$9999,'QUALIFIED EFH'!$C28,'HOURS&amp;CYCLES INPUT'!$D$2:$D$9999,'QUALIFIED EFH'!DL$4,'HOURS&amp;CYCLES INPUT'!$E$2:$E$9999,'QUALIFIED EFH'!DL$5))</f>
        <v>0</v>
      </c>
      <c r="DM28" s="476">
        <f>IF(DM$2&lt;&gt;"",IF($C28&lt;&gt;"TBA",DM$2/114,0),SUMIFS('HOURS&amp;CYCLES INPUT'!$F$2:$F$9999,'HOURS&amp;CYCLES INPUT'!$C$2:$C$9999,'QUALIFIED EFH'!$C28,'HOURS&amp;CYCLES INPUT'!$D$2:$D$9999,'QUALIFIED EFH'!DM$4,'HOURS&amp;CYCLES INPUT'!$E$2:$E$9999,'QUALIFIED EFH'!DM$5))</f>
        <v>0</v>
      </c>
      <c r="DN28" s="476">
        <f>IF(DN$2&lt;&gt;"",IF($C28&lt;&gt;"TBA",DN$2/114,0),SUMIFS('HOURS&amp;CYCLES INPUT'!$F$2:$F$9999,'HOURS&amp;CYCLES INPUT'!$C$2:$C$9999,'QUALIFIED EFH'!$C28,'HOURS&amp;CYCLES INPUT'!$D$2:$D$9999,'QUALIFIED EFH'!DN$4,'HOURS&amp;CYCLES INPUT'!$E$2:$E$9999,'QUALIFIED EFH'!DN$5))</f>
        <v>0</v>
      </c>
      <c r="DO28" s="476">
        <f>IF(DO$2&lt;&gt;"",IF($C28&lt;&gt;"TBA",DO$2/114,0),SUMIFS('HOURS&amp;CYCLES INPUT'!$F$2:$F$9999,'HOURS&amp;CYCLES INPUT'!$C$2:$C$9999,'QUALIFIED EFH'!$C28,'HOURS&amp;CYCLES INPUT'!$D$2:$D$9999,'QUALIFIED EFH'!DO$4,'HOURS&amp;CYCLES INPUT'!$E$2:$E$9999,'QUALIFIED EFH'!DO$5))</f>
        <v>0</v>
      </c>
      <c r="DP28" s="476">
        <f>IF(DP$2&lt;&gt;"",IF($C28&lt;&gt;"TBA",DP$2/114,0),SUMIFS('HOURS&amp;CYCLES INPUT'!$F$2:$F$9999,'HOURS&amp;CYCLES INPUT'!$C$2:$C$9999,'QUALIFIED EFH'!$C28,'HOURS&amp;CYCLES INPUT'!$D$2:$D$9999,'QUALIFIED EFH'!DP$4,'HOURS&amp;CYCLES INPUT'!$E$2:$E$9999,'QUALIFIED EFH'!DP$5))</f>
        <v>0</v>
      </c>
      <c r="DQ28" s="476">
        <f>IF(DQ$2&lt;&gt;"",IF($C28&lt;&gt;"TBA",DQ$2/114,0),SUMIFS('HOURS&amp;CYCLES INPUT'!$F$2:$F$9999,'HOURS&amp;CYCLES INPUT'!$C$2:$C$9999,'QUALIFIED EFH'!$C28,'HOURS&amp;CYCLES INPUT'!$D$2:$D$9999,'QUALIFIED EFH'!DQ$4,'HOURS&amp;CYCLES INPUT'!$E$2:$E$9999,'QUALIFIED EFH'!DQ$5))</f>
        <v>0</v>
      </c>
      <c r="DR28" s="476">
        <f>IF(DR$2&lt;&gt;"",IF($C28&lt;&gt;"TBA",DR$2/114,0),SUMIFS('HOURS&amp;CYCLES INPUT'!$F$2:$F$9999,'HOURS&amp;CYCLES INPUT'!$C$2:$C$9999,'QUALIFIED EFH'!$C28,'HOURS&amp;CYCLES INPUT'!$D$2:$D$9999,'QUALIFIED EFH'!DR$4,'HOURS&amp;CYCLES INPUT'!$E$2:$E$9999,'QUALIFIED EFH'!DR$5))</f>
        <v>0</v>
      </c>
      <c r="DS28" s="476">
        <f>IF(DS$2&lt;&gt;"",IF($C28&lt;&gt;"TBA",DS$2/114,0),SUMIFS('HOURS&amp;CYCLES INPUT'!$F$2:$F$9999,'HOURS&amp;CYCLES INPUT'!$C$2:$C$9999,'QUALIFIED EFH'!$C28,'HOURS&amp;CYCLES INPUT'!$D$2:$D$9999,'QUALIFIED EFH'!DS$4,'HOURS&amp;CYCLES INPUT'!$E$2:$E$9999,'QUALIFIED EFH'!DS$5))</f>
        <v>0</v>
      </c>
      <c r="DT28" s="476">
        <f>IF(DT$2&lt;&gt;"",IF($C28&lt;&gt;"TBA",DT$2/114,0),SUMIFS('HOURS&amp;CYCLES INPUT'!$F$2:$F$9999,'HOURS&amp;CYCLES INPUT'!$C$2:$C$9999,'QUALIFIED EFH'!$C28,'HOURS&amp;CYCLES INPUT'!$D$2:$D$9999,'QUALIFIED EFH'!DT$4,'HOURS&amp;CYCLES INPUT'!$E$2:$E$9999,'QUALIFIED EFH'!DT$5))</f>
        <v>0</v>
      </c>
      <c r="DU28" s="476">
        <f>IF(DU$2&lt;&gt;"",IF($C28&lt;&gt;"TBA",DU$2/114,0),SUMIFS('HOURS&amp;CYCLES INPUT'!$F$2:$F$9999,'HOURS&amp;CYCLES INPUT'!$C$2:$C$9999,'QUALIFIED EFH'!$C28,'HOURS&amp;CYCLES INPUT'!$D$2:$D$9999,'QUALIFIED EFH'!DU$4,'HOURS&amp;CYCLES INPUT'!$E$2:$E$9999,'QUALIFIED EFH'!DU$5))</f>
        <v>0</v>
      </c>
      <c r="DV28" s="476">
        <f>IF(DV$2&lt;&gt;"",IF($C28&lt;&gt;"TBA",DV$2/114,0),SUMIFS('HOURS&amp;CYCLES INPUT'!$F$2:$F$9999,'HOURS&amp;CYCLES INPUT'!$C$2:$C$9999,'QUALIFIED EFH'!$C28,'HOURS&amp;CYCLES INPUT'!$D$2:$D$9999,'QUALIFIED EFH'!DV$4,'HOURS&amp;CYCLES INPUT'!$E$2:$E$9999,'QUALIFIED EFH'!DV$5))</f>
        <v>0</v>
      </c>
      <c r="DW28" s="476">
        <f>IF(DW$2&lt;&gt;"",IF($C28&lt;&gt;"TBA",DW$2/114,0),SUMIFS('HOURS&amp;CYCLES INPUT'!$F$2:$F$9999,'HOURS&amp;CYCLES INPUT'!$C$2:$C$9999,'QUALIFIED EFH'!$C28,'HOURS&amp;CYCLES INPUT'!$D$2:$D$9999,'QUALIFIED EFH'!DW$4,'HOURS&amp;CYCLES INPUT'!$E$2:$E$9999,'QUALIFIED EFH'!DW$5))</f>
        <v>0</v>
      </c>
      <c r="DX28" s="476">
        <f>IF(DX$2&lt;&gt;"",IF($C28&lt;&gt;"TBA",DX$2/114,0),SUMIFS('HOURS&amp;CYCLES INPUT'!$F$2:$F$9999,'HOURS&amp;CYCLES INPUT'!$C$2:$C$9999,'QUALIFIED EFH'!$C28,'HOURS&amp;CYCLES INPUT'!$D$2:$D$9999,'QUALIFIED EFH'!DX$4,'HOURS&amp;CYCLES INPUT'!$E$2:$E$9999,'QUALIFIED EFH'!DX$5))</f>
        <v>0</v>
      </c>
      <c r="DY28" s="476">
        <f>IF(DY$2&lt;&gt;"",IF($C28&lt;&gt;"TBA",DY$2/114,0),SUMIFS('HOURS&amp;CYCLES INPUT'!$F$2:$F$9999,'HOURS&amp;CYCLES INPUT'!$C$2:$C$9999,'QUALIFIED EFH'!$C28,'HOURS&amp;CYCLES INPUT'!$D$2:$D$9999,'QUALIFIED EFH'!DY$4,'HOURS&amp;CYCLES INPUT'!$E$2:$E$9999,'QUALIFIED EFH'!DY$5))</f>
        <v>0</v>
      </c>
      <c r="DZ28" s="476">
        <f>IF(DZ$2&lt;&gt;"",IF($C28&lt;&gt;"TBA",DZ$2/114,0),SUMIFS('HOURS&amp;CYCLES INPUT'!$F$2:$F$9999,'HOURS&amp;CYCLES INPUT'!$C$2:$C$9999,'QUALIFIED EFH'!$C28,'HOURS&amp;CYCLES INPUT'!$D$2:$D$9999,'QUALIFIED EFH'!DZ$4,'HOURS&amp;CYCLES INPUT'!$E$2:$E$9999,'QUALIFIED EFH'!DZ$5))</f>
        <v>0</v>
      </c>
      <c r="EA28" s="476">
        <f>IF(EA$2&lt;&gt;"",IF($C28&lt;&gt;"TBA",EA$2/114,0),SUMIFS('HOURS&amp;CYCLES INPUT'!$F$2:$F$9999,'HOURS&amp;CYCLES INPUT'!$C$2:$C$9999,'QUALIFIED EFH'!$C28,'HOURS&amp;CYCLES INPUT'!$D$2:$D$9999,'QUALIFIED EFH'!EA$4,'HOURS&amp;CYCLES INPUT'!$E$2:$E$9999,'QUALIFIED EFH'!EA$5))</f>
        <v>0</v>
      </c>
      <c r="EB28" s="476">
        <f>IF(EB$2&lt;&gt;"",IF($C28&lt;&gt;"TBA",EB$2/114,0),SUMIFS('HOURS&amp;CYCLES INPUT'!$F$2:$F$9999,'HOURS&amp;CYCLES INPUT'!$C$2:$C$9999,'QUALIFIED EFH'!$C28,'HOURS&amp;CYCLES INPUT'!$D$2:$D$9999,'QUALIFIED EFH'!EB$4,'HOURS&amp;CYCLES INPUT'!$E$2:$E$9999,'QUALIFIED EFH'!EB$5))</f>
        <v>0</v>
      </c>
      <c r="EC28" s="476">
        <f>IF(EC$2&lt;&gt;"",IF($C28&lt;&gt;"TBA",EC$2/114,0),SUMIFS('HOURS&amp;CYCLES INPUT'!$F$2:$F$9999,'HOURS&amp;CYCLES INPUT'!$C$2:$C$9999,'QUALIFIED EFH'!$C28,'HOURS&amp;CYCLES INPUT'!$D$2:$D$9999,'QUALIFIED EFH'!EC$4,'HOURS&amp;CYCLES INPUT'!$E$2:$E$9999,'QUALIFIED EFH'!EC$5))</f>
        <v>0</v>
      </c>
      <c r="ED28" s="476">
        <f>IF(ED$2&lt;&gt;"",IF($C28&lt;&gt;"TBA",ED$2/114,0),SUMIFS('HOURS&amp;CYCLES INPUT'!$F$2:$F$9999,'HOURS&amp;CYCLES INPUT'!$C$2:$C$9999,'QUALIFIED EFH'!$C28,'HOURS&amp;CYCLES INPUT'!$D$2:$D$9999,'QUALIFIED EFH'!ED$4,'HOURS&amp;CYCLES INPUT'!$E$2:$E$9999,'QUALIFIED EFH'!ED$5))</f>
        <v>0</v>
      </c>
      <c r="EE28" s="476">
        <f>IF(EE$2&lt;&gt;"",IF($C28&lt;&gt;"TBA",EE$2/114,0),SUMIFS('HOURS&amp;CYCLES INPUT'!$F$2:$F$9999,'HOURS&amp;CYCLES INPUT'!$C$2:$C$9999,'QUALIFIED EFH'!$C28,'HOURS&amp;CYCLES INPUT'!$D$2:$D$9999,'QUALIFIED EFH'!EE$4,'HOURS&amp;CYCLES INPUT'!$E$2:$E$9999,'QUALIFIED EFH'!EE$5))</f>
        <v>0</v>
      </c>
      <c r="EF28" s="476">
        <f>IF(EF$2&lt;&gt;"",IF($C28&lt;&gt;"TBA",EF$2/114,0),SUMIFS('HOURS&amp;CYCLES INPUT'!$F$2:$F$9999,'HOURS&amp;CYCLES INPUT'!$C$2:$C$9999,'QUALIFIED EFH'!$C28,'HOURS&amp;CYCLES INPUT'!$D$2:$D$9999,'QUALIFIED EFH'!EF$4,'HOURS&amp;CYCLES INPUT'!$E$2:$E$9999,'QUALIFIED EFH'!EF$5))</f>
        <v>0</v>
      </c>
      <c r="EG28" s="476">
        <f>IF(EG$2&lt;&gt;"",IF($C28&lt;&gt;"TBA",EG$2/114,0),SUMIFS('HOURS&amp;CYCLES INPUT'!$F$2:$F$9999,'HOURS&amp;CYCLES INPUT'!$C$2:$C$9999,'QUALIFIED EFH'!$C28,'HOURS&amp;CYCLES INPUT'!$D$2:$D$9999,'QUALIFIED EFH'!EG$4,'HOURS&amp;CYCLES INPUT'!$E$2:$E$9999,'QUALIFIED EFH'!EG$5))</f>
        <v>0</v>
      </c>
      <c r="EH28" s="476">
        <f>IF(EH$2&lt;&gt;"",IF($C28&lt;&gt;"TBA",EH$2/114,0),SUMIFS('HOURS&amp;CYCLES INPUT'!$F$2:$F$9999,'HOURS&amp;CYCLES INPUT'!$C$2:$C$9999,'QUALIFIED EFH'!$C28,'HOURS&amp;CYCLES INPUT'!$D$2:$D$9999,'QUALIFIED EFH'!EH$4,'HOURS&amp;CYCLES INPUT'!$E$2:$E$9999,'QUALIFIED EFH'!EH$5))</f>
        <v>0</v>
      </c>
      <c r="EI28" s="476">
        <f>IF(EI$2&lt;&gt;"",IF($C28&lt;&gt;"TBA",EI$2/114,0),SUMIFS('HOURS&amp;CYCLES INPUT'!$F$2:$F$9999,'HOURS&amp;CYCLES INPUT'!$C$2:$C$9999,'QUALIFIED EFH'!$C28,'HOURS&amp;CYCLES INPUT'!$D$2:$D$9999,'QUALIFIED EFH'!EI$4,'HOURS&amp;CYCLES INPUT'!$E$2:$E$9999,'QUALIFIED EFH'!EI$5))</f>
        <v>0</v>
      </c>
      <c r="EJ28" s="476">
        <f>IF(EJ$2&lt;&gt;"",IF($C28&lt;&gt;"TBA",EJ$2/114,0),SUMIFS('HOURS&amp;CYCLES INPUT'!$F$2:$F$9999,'HOURS&amp;CYCLES INPUT'!$C$2:$C$9999,'QUALIFIED EFH'!$C28,'HOURS&amp;CYCLES INPUT'!$D$2:$D$9999,'QUALIFIED EFH'!EJ$4,'HOURS&amp;CYCLES INPUT'!$E$2:$E$9999,'QUALIFIED EFH'!EJ$5))</f>
        <v>0</v>
      </c>
      <c r="EK28" s="476">
        <f>IF(EK$2&lt;&gt;"",IF($C28&lt;&gt;"TBA",EK$2/114,0),SUMIFS('HOURS&amp;CYCLES INPUT'!$F$2:$F$9999,'HOURS&amp;CYCLES INPUT'!$C$2:$C$9999,'QUALIFIED EFH'!$C28,'HOURS&amp;CYCLES INPUT'!$D$2:$D$9999,'QUALIFIED EFH'!EK$4,'HOURS&amp;CYCLES INPUT'!$E$2:$E$9999,'QUALIFIED EFH'!EK$5))</f>
        <v>0</v>
      </c>
      <c r="EL28" s="476">
        <f>IF(EL$2&lt;&gt;"",IF($C28&lt;&gt;"TBA",EL$2/114,0),SUMIFS('HOURS&amp;CYCLES INPUT'!$F$2:$F$9999,'HOURS&amp;CYCLES INPUT'!$C$2:$C$9999,'QUALIFIED EFH'!$C28,'HOURS&amp;CYCLES INPUT'!$D$2:$D$9999,'QUALIFIED EFH'!EL$4,'HOURS&amp;CYCLES INPUT'!$E$2:$E$9999,'QUALIFIED EFH'!EL$5))</f>
        <v>0</v>
      </c>
      <c r="EM28" s="476">
        <f>IF(EM$2&lt;&gt;"",IF($C28&lt;&gt;"TBA",EM$2/114,0),SUMIFS('HOURS&amp;CYCLES INPUT'!$F$2:$F$9999,'HOURS&amp;CYCLES INPUT'!$C$2:$C$9999,'QUALIFIED EFH'!$C28,'HOURS&amp;CYCLES INPUT'!$D$2:$D$9999,'QUALIFIED EFH'!EM$4,'HOURS&amp;CYCLES INPUT'!$E$2:$E$9999,'QUALIFIED EFH'!EM$5))</f>
        <v>0</v>
      </c>
      <c r="EN28" s="476">
        <f>IF(EN$2&lt;&gt;"",IF($C28&lt;&gt;"TBA",EN$2/114,0),SUMIFS('HOURS&amp;CYCLES INPUT'!$F$2:$F$9999,'HOURS&amp;CYCLES INPUT'!$C$2:$C$9999,'QUALIFIED EFH'!$C28,'HOURS&amp;CYCLES INPUT'!$D$2:$D$9999,'QUALIFIED EFH'!EN$4,'HOURS&amp;CYCLES INPUT'!$E$2:$E$9999,'QUALIFIED EFH'!EN$5))</f>
        <v>0</v>
      </c>
      <c r="EO28" s="476">
        <f>IF(EO$2&lt;&gt;"",IF($C28&lt;&gt;"TBA",EO$2/114,0),SUMIFS('HOURS&amp;CYCLES INPUT'!$F$2:$F$9999,'HOURS&amp;CYCLES INPUT'!$C$2:$C$9999,'QUALIFIED EFH'!$C28,'HOURS&amp;CYCLES INPUT'!$D$2:$D$9999,'QUALIFIED EFH'!EO$4,'HOURS&amp;CYCLES INPUT'!$E$2:$E$9999,'QUALIFIED EFH'!EO$5))</f>
        <v>0</v>
      </c>
      <c r="EP28" s="476">
        <f>IF(EP$2&lt;&gt;"",IF($C28&lt;&gt;"TBA",EP$2/114,0),SUMIFS('HOURS&amp;CYCLES INPUT'!$F$2:$F$9999,'HOURS&amp;CYCLES INPUT'!$C$2:$C$9999,'QUALIFIED EFH'!$C28,'HOURS&amp;CYCLES INPUT'!$D$2:$D$9999,'QUALIFIED EFH'!EP$4,'HOURS&amp;CYCLES INPUT'!$E$2:$E$9999,'QUALIFIED EFH'!EP$5))</f>
        <v>0</v>
      </c>
      <c r="EQ28" s="476">
        <f>IF(EQ$2&lt;&gt;"",IF($C28&lt;&gt;"TBA",EQ$2/114,0),SUMIFS('HOURS&amp;CYCLES INPUT'!$F$2:$F$9999,'HOURS&amp;CYCLES INPUT'!$C$2:$C$9999,'QUALIFIED EFH'!$C28,'HOURS&amp;CYCLES INPUT'!$D$2:$D$9999,'QUALIFIED EFH'!EQ$4,'HOURS&amp;CYCLES INPUT'!$E$2:$E$9999,'QUALIFIED EFH'!EQ$5))</f>
        <v>0</v>
      </c>
      <c r="ER28" s="476">
        <f>IF(ER$2&lt;&gt;"",IF($C28&lt;&gt;"TBA",ER$2/114,0),SUMIFS('HOURS&amp;CYCLES INPUT'!$F$2:$F$9999,'HOURS&amp;CYCLES INPUT'!$C$2:$C$9999,'QUALIFIED EFH'!$C28,'HOURS&amp;CYCLES INPUT'!$D$2:$D$9999,'QUALIFIED EFH'!ER$4,'HOURS&amp;CYCLES INPUT'!$E$2:$E$9999,'QUALIFIED EFH'!ER$5))</f>
        <v>0</v>
      </c>
      <c r="ES28" s="476">
        <f>IF(ES$2&lt;&gt;"",IF($C28&lt;&gt;"TBA",ES$2/114,0),SUMIFS('HOURS&amp;CYCLES INPUT'!$F$2:$F$9999,'HOURS&amp;CYCLES INPUT'!$C$2:$C$9999,'QUALIFIED EFH'!$C28,'HOURS&amp;CYCLES INPUT'!$D$2:$D$9999,'QUALIFIED EFH'!ES$4,'HOURS&amp;CYCLES INPUT'!$E$2:$E$9999,'QUALIFIED EFH'!ES$5))</f>
        <v>0</v>
      </c>
      <c r="ET28" s="476">
        <f>IF(ET$2&lt;&gt;"",IF($C28&lt;&gt;"TBA",ET$2/114,0),SUMIFS('HOURS&amp;CYCLES INPUT'!$F$2:$F$9999,'HOURS&amp;CYCLES INPUT'!$C$2:$C$9999,'QUALIFIED EFH'!$C28,'HOURS&amp;CYCLES INPUT'!$D$2:$D$9999,'QUALIFIED EFH'!ET$4,'HOURS&amp;CYCLES INPUT'!$E$2:$E$9999,'QUALIFIED EFH'!ET$5))</f>
        <v>0</v>
      </c>
      <c r="EU28" s="476">
        <f>IF(EU$2&lt;&gt;"",IF($C28&lt;&gt;"TBA",EU$2/114,0),SUMIFS('HOURS&amp;CYCLES INPUT'!$F$2:$F$9999,'HOURS&amp;CYCLES INPUT'!$C$2:$C$9999,'QUALIFIED EFH'!$C28,'HOURS&amp;CYCLES INPUT'!$D$2:$D$9999,'QUALIFIED EFH'!EU$4,'HOURS&amp;CYCLES INPUT'!$E$2:$E$9999,'QUALIFIED EFH'!EU$5))</f>
        <v>0</v>
      </c>
      <c r="EV28" s="476">
        <f>IF(EV$2&lt;&gt;"",IF($C28&lt;&gt;"TBA",EV$2/114,0),SUMIFS('HOURS&amp;CYCLES INPUT'!$F$2:$F$9999,'HOURS&amp;CYCLES INPUT'!$C$2:$C$9999,'QUALIFIED EFH'!$C28,'HOURS&amp;CYCLES INPUT'!$D$2:$D$9999,'QUALIFIED EFH'!EV$4,'HOURS&amp;CYCLES INPUT'!$E$2:$E$9999,'QUALIFIED EFH'!EV$5))</f>
        <v>0</v>
      </c>
      <c r="EW28" s="476">
        <f>IF(EW$2&lt;&gt;"",IF($C28&lt;&gt;"TBA",EW$2/114,0),SUMIFS('HOURS&amp;CYCLES INPUT'!$F$2:$F$9999,'HOURS&amp;CYCLES INPUT'!$C$2:$C$9999,'QUALIFIED EFH'!$C28,'HOURS&amp;CYCLES INPUT'!$D$2:$D$9999,'QUALIFIED EFH'!EW$4,'HOURS&amp;CYCLES INPUT'!$E$2:$E$9999,'QUALIFIED EFH'!EW$5))</f>
        <v>0</v>
      </c>
      <c r="EX28" s="476">
        <f>IF(EX$2&lt;&gt;"",IF($C28&lt;&gt;"TBA",EX$2/114,0),SUMIFS('HOURS&amp;CYCLES INPUT'!$F$2:$F$9999,'HOURS&amp;CYCLES INPUT'!$C$2:$C$9999,'QUALIFIED EFH'!$C28,'HOURS&amp;CYCLES INPUT'!$D$2:$D$9999,'QUALIFIED EFH'!EX$4,'HOURS&amp;CYCLES INPUT'!$E$2:$E$9999,'QUALIFIED EFH'!EX$5))</f>
        <v>0</v>
      </c>
      <c r="EY28" s="476">
        <f>IF(EY$2&lt;&gt;"",IF($C28&lt;&gt;"TBA",EY$2/114,0),SUMIFS('HOURS&amp;CYCLES INPUT'!$F$2:$F$9999,'HOURS&amp;CYCLES INPUT'!$C$2:$C$9999,'QUALIFIED EFH'!$C28,'HOURS&amp;CYCLES INPUT'!$D$2:$D$9999,'QUALIFIED EFH'!EY$4,'HOURS&amp;CYCLES INPUT'!$E$2:$E$9999,'QUALIFIED EFH'!EY$5))</f>
        <v>0</v>
      </c>
      <c r="EZ28" s="476">
        <f>IF(EZ$2&lt;&gt;"",IF($C28&lt;&gt;"TBA",EZ$2/114,0),SUMIFS('HOURS&amp;CYCLES INPUT'!$F$2:$F$9999,'HOURS&amp;CYCLES INPUT'!$C$2:$C$9999,'QUALIFIED EFH'!$C28,'HOURS&amp;CYCLES INPUT'!$D$2:$D$9999,'QUALIFIED EFH'!EZ$4,'HOURS&amp;CYCLES INPUT'!$E$2:$E$9999,'QUALIFIED EFH'!EZ$5))</f>
        <v>0</v>
      </c>
      <c r="FA28" s="476">
        <f>IF(FA$2&lt;&gt;"",IF($C28&lt;&gt;"TBA",FA$2/114,0),SUMIFS('HOURS&amp;CYCLES INPUT'!$F$2:$F$9999,'HOURS&amp;CYCLES INPUT'!$C$2:$C$9999,'QUALIFIED EFH'!$C28,'HOURS&amp;CYCLES INPUT'!$D$2:$D$9999,'QUALIFIED EFH'!FA$4,'HOURS&amp;CYCLES INPUT'!$E$2:$E$9999,'QUALIFIED EFH'!FA$5))</f>
        <v>0</v>
      </c>
      <c r="FB28" s="476">
        <f>IF(FB$2&lt;&gt;"",IF($C28&lt;&gt;"TBA",FB$2/114,0),SUMIFS('HOURS&amp;CYCLES INPUT'!$F$2:$F$9999,'HOURS&amp;CYCLES INPUT'!$C$2:$C$9999,'QUALIFIED EFH'!$C28,'HOURS&amp;CYCLES INPUT'!$D$2:$D$9999,'QUALIFIED EFH'!FB$4,'HOURS&amp;CYCLES INPUT'!$E$2:$E$9999,'QUALIFIED EFH'!FB$5))</f>
        <v>0</v>
      </c>
      <c r="FC28" s="476">
        <f>IF(FC$2&lt;&gt;"",IF($C28&lt;&gt;"TBA",FC$2/114,0),SUMIFS('HOURS&amp;CYCLES INPUT'!$F$2:$F$9999,'HOURS&amp;CYCLES INPUT'!$C$2:$C$9999,'QUALIFIED EFH'!$C28,'HOURS&amp;CYCLES INPUT'!$D$2:$D$9999,'QUALIFIED EFH'!FC$4,'HOURS&amp;CYCLES INPUT'!$E$2:$E$9999,'QUALIFIED EFH'!FC$5))</f>
        <v>0</v>
      </c>
      <c r="FD28" s="476">
        <f>IF(FD$2&lt;&gt;"",IF($C28&lt;&gt;"TBA",FD$2/114,0),SUMIFS('HOURS&amp;CYCLES INPUT'!$F$2:$F$9999,'HOURS&amp;CYCLES INPUT'!$C$2:$C$9999,'QUALIFIED EFH'!$C28,'HOURS&amp;CYCLES INPUT'!$D$2:$D$9999,'QUALIFIED EFH'!FD$4,'HOURS&amp;CYCLES INPUT'!$E$2:$E$9999,'QUALIFIED EFH'!FD$5))</f>
        <v>0</v>
      </c>
      <c r="FE28" s="476">
        <f>IF(FE$2&lt;&gt;"",IF($C28&lt;&gt;"TBA",FE$2/114,0),SUMIFS('HOURS&amp;CYCLES INPUT'!$F$2:$F$9999,'HOURS&amp;CYCLES INPUT'!$C$2:$C$9999,'QUALIFIED EFH'!$C28,'HOURS&amp;CYCLES INPUT'!$D$2:$D$9999,'QUALIFIED EFH'!FE$4,'HOURS&amp;CYCLES INPUT'!$E$2:$E$9999,'QUALIFIED EFH'!FE$5))</f>
        <v>0</v>
      </c>
      <c r="FF28" s="476">
        <f>IF(FF$2&lt;&gt;"",IF($C28&lt;&gt;"TBA",FF$2/114,0),SUMIFS('HOURS&amp;CYCLES INPUT'!$F$2:$F$9999,'HOURS&amp;CYCLES INPUT'!$C$2:$C$9999,'QUALIFIED EFH'!$C28,'HOURS&amp;CYCLES INPUT'!$D$2:$D$9999,'QUALIFIED EFH'!FF$4,'HOURS&amp;CYCLES INPUT'!$E$2:$E$9999,'QUALIFIED EFH'!FF$5))</f>
        <v>0</v>
      </c>
      <c r="FG28" s="476">
        <f>IF(FG$2&lt;&gt;"",IF($C28&lt;&gt;"TBA",FG$2/114,0),SUMIFS('HOURS&amp;CYCLES INPUT'!$F$2:$F$9999,'HOURS&amp;CYCLES INPUT'!$C$2:$C$9999,'QUALIFIED EFH'!$C28,'HOURS&amp;CYCLES INPUT'!$D$2:$D$9999,'QUALIFIED EFH'!FG$4,'HOURS&amp;CYCLES INPUT'!$E$2:$E$9999,'QUALIFIED EFH'!FG$5))</f>
        <v>0</v>
      </c>
      <c r="FH28" s="476">
        <f>IF(FH$2&lt;&gt;"",IF($C28&lt;&gt;"TBA",FH$2/114,0),SUMIFS('HOURS&amp;CYCLES INPUT'!$F$2:$F$9999,'HOURS&amp;CYCLES INPUT'!$C$2:$C$9999,'QUALIFIED EFH'!$C28,'HOURS&amp;CYCLES INPUT'!$D$2:$D$9999,'QUALIFIED EFH'!FH$4,'HOURS&amp;CYCLES INPUT'!$E$2:$E$9999,'QUALIFIED EFH'!FH$5))</f>
        <v>0</v>
      </c>
      <c r="FI28" s="476">
        <f>IF(FI$2&lt;&gt;"",IF($C28&lt;&gt;"TBA",FI$2/114,0),SUMIFS('HOURS&amp;CYCLES INPUT'!$F$2:$F$9999,'HOURS&amp;CYCLES INPUT'!$C$2:$C$9999,'QUALIFIED EFH'!$C28,'HOURS&amp;CYCLES INPUT'!$D$2:$D$9999,'QUALIFIED EFH'!FI$4,'HOURS&amp;CYCLES INPUT'!$E$2:$E$9999,'QUALIFIED EFH'!FI$5))</f>
        <v>0</v>
      </c>
      <c r="FJ28" s="476">
        <f>IF(FJ$2&lt;&gt;"",IF($C28&lt;&gt;"TBA",FJ$2/114,0),SUMIFS('HOURS&amp;CYCLES INPUT'!$F$2:$F$9999,'HOURS&amp;CYCLES INPUT'!$C$2:$C$9999,'QUALIFIED EFH'!$C28,'HOURS&amp;CYCLES INPUT'!$D$2:$D$9999,'QUALIFIED EFH'!FJ$4,'HOURS&amp;CYCLES INPUT'!$E$2:$E$9999,'QUALIFIED EFH'!FJ$5))</f>
        <v>0</v>
      </c>
      <c r="FK28" s="476">
        <f>IF(FK$2&lt;&gt;"",IF($C28&lt;&gt;"TBA",FK$2/114,0),SUMIFS('HOURS&amp;CYCLES INPUT'!$F$2:$F$9999,'HOURS&amp;CYCLES INPUT'!$C$2:$C$9999,'QUALIFIED EFH'!$C28,'HOURS&amp;CYCLES INPUT'!$D$2:$D$9999,'QUALIFIED EFH'!FK$4,'HOURS&amp;CYCLES INPUT'!$E$2:$E$9999,'QUALIFIED EFH'!FK$5))</f>
        <v>0</v>
      </c>
      <c r="FL28" s="476">
        <f>IF(FL$2&lt;&gt;"",IF($C28&lt;&gt;"TBA",FL$2/114,0),SUMIFS('HOURS&amp;CYCLES INPUT'!$F$2:$F$9999,'HOURS&amp;CYCLES INPUT'!$C$2:$C$9999,'QUALIFIED EFH'!$C28,'HOURS&amp;CYCLES INPUT'!$D$2:$D$9999,'QUALIFIED EFH'!FL$4,'HOURS&amp;CYCLES INPUT'!$E$2:$E$9999,'QUALIFIED EFH'!FL$5))</f>
        <v>0</v>
      </c>
      <c r="FM28" s="476">
        <f>IF(FM$2&lt;&gt;"",IF($C28&lt;&gt;"TBA",FM$2/114,0),SUMIFS('HOURS&amp;CYCLES INPUT'!$F$2:$F$9999,'HOURS&amp;CYCLES INPUT'!$C$2:$C$9999,'QUALIFIED EFH'!$C28,'HOURS&amp;CYCLES INPUT'!$D$2:$D$9999,'QUALIFIED EFH'!FM$4,'HOURS&amp;CYCLES INPUT'!$E$2:$E$9999,'QUALIFIED EFH'!FM$5))</f>
        <v>0</v>
      </c>
      <c r="FN28" s="476">
        <f>IF(FN$2&lt;&gt;"",IF($C28&lt;&gt;"TBA",FN$2/114,0),SUMIFS('HOURS&amp;CYCLES INPUT'!$F$2:$F$9999,'HOURS&amp;CYCLES INPUT'!$C$2:$C$9999,'QUALIFIED EFH'!$C28,'HOURS&amp;CYCLES INPUT'!$D$2:$D$9999,'QUALIFIED EFH'!FN$4,'HOURS&amp;CYCLES INPUT'!$E$2:$E$9999,'QUALIFIED EFH'!FN$5))</f>
        <v>0</v>
      </c>
      <c r="FO28" s="476">
        <f>IF(FO$2&lt;&gt;"",IF($C28&lt;&gt;"TBA",FO$2/114,0),SUMIFS('HOURS&amp;CYCLES INPUT'!$F$2:$F$9999,'HOURS&amp;CYCLES INPUT'!$C$2:$C$9999,'QUALIFIED EFH'!$C28,'HOURS&amp;CYCLES INPUT'!$D$2:$D$9999,'QUALIFIED EFH'!FO$4,'HOURS&amp;CYCLES INPUT'!$E$2:$E$9999,'QUALIFIED EFH'!FO$5))</f>
        <v>0</v>
      </c>
      <c r="FP28" s="476">
        <f>IF(FP$2&lt;&gt;"",IF($C28&lt;&gt;"TBA",FP$2/114,0),SUMIFS('HOURS&amp;CYCLES INPUT'!$F$2:$F$9999,'HOURS&amp;CYCLES INPUT'!$C$2:$C$9999,'QUALIFIED EFH'!$C28,'HOURS&amp;CYCLES INPUT'!$D$2:$D$9999,'QUALIFIED EFH'!FP$4,'HOURS&amp;CYCLES INPUT'!$E$2:$E$9999,'QUALIFIED EFH'!FP$5))</f>
        <v>0</v>
      </c>
      <c r="FQ28" s="476">
        <f>IF(FQ$2&lt;&gt;"",IF($C28&lt;&gt;"TBA",FQ$2/114,0),SUMIFS('HOURS&amp;CYCLES INPUT'!$F$2:$F$9999,'HOURS&amp;CYCLES INPUT'!$C$2:$C$9999,'QUALIFIED EFH'!$C28,'HOURS&amp;CYCLES INPUT'!$D$2:$D$9999,'QUALIFIED EFH'!FQ$4,'HOURS&amp;CYCLES INPUT'!$E$2:$E$9999,'QUALIFIED EFH'!FQ$5))</f>
        <v>0</v>
      </c>
      <c r="FR28" s="476">
        <f>IF(FR$2&lt;&gt;"",IF($C28&lt;&gt;"TBA",FR$2/114,0),SUMIFS('HOURS&amp;CYCLES INPUT'!$F$2:$F$9999,'HOURS&amp;CYCLES INPUT'!$C$2:$C$9999,'QUALIFIED EFH'!$C28,'HOURS&amp;CYCLES INPUT'!$D$2:$D$9999,'QUALIFIED EFH'!FR$4,'HOURS&amp;CYCLES INPUT'!$E$2:$E$9999,'QUALIFIED EFH'!FR$5))</f>
        <v>0</v>
      </c>
      <c r="FS28" s="476">
        <f>IF(FS$2&lt;&gt;"",IF($C28&lt;&gt;"TBA",FS$2/114,0),SUMIFS('HOURS&amp;CYCLES INPUT'!$F$2:$F$9999,'HOURS&amp;CYCLES INPUT'!$C$2:$C$9999,'QUALIFIED EFH'!$C28,'HOURS&amp;CYCLES INPUT'!$D$2:$D$9999,'QUALIFIED EFH'!FS$4,'HOURS&amp;CYCLES INPUT'!$E$2:$E$9999,'QUALIFIED EFH'!FS$5))</f>
        <v>0</v>
      </c>
      <c r="FT28" s="476">
        <f>IF(FT$2&lt;&gt;"",IF($C28&lt;&gt;"TBA",FT$2/114,0),SUMIFS('HOURS&amp;CYCLES INPUT'!$F$2:$F$9999,'HOURS&amp;CYCLES INPUT'!$C$2:$C$9999,'QUALIFIED EFH'!$C28,'HOURS&amp;CYCLES INPUT'!$D$2:$D$9999,'QUALIFIED EFH'!FT$4,'HOURS&amp;CYCLES INPUT'!$E$2:$E$9999,'QUALIFIED EFH'!FT$5))</f>
        <v>0</v>
      </c>
      <c r="FU28" s="476">
        <f>IF(FU$2&lt;&gt;"",IF($C28&lt;&gt;"TBA",FU$2/114,0),SUMIFS('HOURS&amp;CYCLES INPUT'!$F$2:$F$9999,'HOURS&amp;CYCLES INPUT'!$C$2:$C$9999,'QUALIFIED EFH'!$C28,'HOURS&amp;CYCLES INPUT'!$D$2:$D$9999,'QUALIFIED EFH'!FU$4,'HOURS&amp;CYCLES INPUT'!$E$2:$E$9999,'QUALIFIED EFH'!FU$5))</f>
        <v>0</v>
      </c>
      <c r="FV28" s="476">
        <f>IF(FV$2&lt;&gt;"",IF($C28&lt;&gt;"TBA",FV$2/114,0),SUMIFS('HOURS&amp;CYCLES INPUT'!$F$2:$F$9999,'HOURS&amp;CYCLES INPUT'!$C$2:$C$9999,'QUALIFIED EFH'!$C28,'HOURS&amp;CYCLES INPUT'!$D$2:$D$9999,'QUALIFIED EFH'!FV$4,'HOURS&amp;CYCLES INPUT'!$E$2:$E$9999,'QUALIFIED EFH'!FV$5))</f>
        <v>0</v>
      </c>
      <c r="FW28" s="476">
        <f>IF(FW$2&lt;&gt;"",IF($C28&lt;&gt;"TBA",FW$2/114,0),SUMIFS('HOURS&amp;CYCLES INPUT'!$F$2:$F$9999,'HOURS&amp;CYCLES INPUT'!$C$2:$C$9999,'QUALIFIED EFH'!$C28,'HOURS&amp;CYCLES INPUT'!$D$2:$D$9999,'QUALIFIED EFH'!FW$4,'HOURS&amp;CYCLES INPUT'!$E$2:$E$9999,'QUALIFIED EFH'!FW$5))</f>
        <v>0</v>
      </c>
      <c r="FX28" s="476">
        <f>IF(FX$2&lt;&gt;"",IF($C28&lt;&gt;"TBA",FX$2/114,0),SUMIFS('HOURS&amp;CYCLES INPUT'!$F$2:$F$9999,'HOURS&amp;CYCLES INPUT'!$C$2:$C$9999,'QUALIFIED EFH'!$C28,'HOURS&amp;CYCLES INPUT'!$D$2:$D$9999,'QUALIFIED EFH'!FX$4,'HOURS&amp;CYCLES INPUT'!$E$2:$E$9999,'QUALIFIED EFH'!FX$5))</f>
        <v>0</v>
      </c>
      <c r="FY28" s="476">
        <f>IF(FY$2&lt;&gt;"",IF($C28&lt;&gt;"TBA",FY$2/114,0),SUMIFS('HOURS&amp;CYCLES INPUT'!$F$2:$F$9999,'HOURS&amp;CYCLES INPUT'!$C$2:$C$9999,'QUALIFIED EFH'!$C28,'HOURS&amp;CYCLES INPUT'!$D$2:$D$9999,'QUALIFIED EFH'!FY$4,'HOURS&amp;CYCLES INPUT'!$E$2:$E$9999,'QUALIFIED EFH'!FY$5))</f>
        <v>0</v>
      </c>
      <c r="FZ28" s="476">
        <f>IF(FZ$2&lt;&gt;"",IF($C28&lt;&gt;"TBA",FZ$2/114,0),SUMIFS('HOURS&amp;CYCLES INPUT'!$F$2:$F$9999,'HOURS&amp;CYCLES INPUT'!$C$2:$C$9999,'QUALIFIED EFH'!$C28,'HOURS&amp;CYCLES INPUT'!$D$2:$D$9999,'QUALIFIED EFH'!FZ$4,'HOURS&amp;CYCLES INPUT'!$E$2:$E$9999,'QUALIFIED EFH'!FZ$5))</f>
        <v>0</v>
      </c>
      <c r="GA28" s="476">
        <f>IF(GA$2&lt;&gt;"",IF($C28&lt;&gt;"TBA",GA$2/114,0),SUMIFS('HOURS&amp;CYCLES INPUT'!$F$2:$F$9999,'HOURS&amp;CYCLES INPUT'!$C$2:$C$9999,'QUALIFIED EFH'!$C28,'HOURS&amp;CYCLES INPUT'!$D$2:$D$9999,'QUALIFIED EFH'!GA$4,'HOURS&amp;CYCLES INPUT'!$E$2:$E$9999,'QUALIFIED EFH'!GA$5))</f>
        <v>0</v>
      </c>
      <c r="GB28" s="476">
        <f>IF(GB$2&lt;&gt;"",IF($C28&lt;&gt;"TBA",GB$2/114,0),SUMIFS('HOURS&amp;CYCLES INPUT'!$F$2:$F$9999,'HOURS&amp;CYCLES INPUT'!$C$2:$C$9999,'QUALIFIED EFH'!$C28,'HOURS&amp;CYCLES INPUT'!$D$2:$D$9999,'QUALIFIED EFH'!GB$4,'HOURS&amp;CYCLES INPUT'!$E$2:$E$9999,'QUALIFIED EFH'!GB$5))</f>
        <v>0</v>
      </c>
    </row>
    <row r="29" spans="3:184" x14ac:dyDescent="0.35">
      <c r="C29" s="472">
        <f>'QUALIFIED ENGINES'!D30</f>
        <v>91453</v>
      </c>
      <c r="D29" s="476">
        <f>IF(D$2&lt;&gt;"",IF($C29&lt;&gt;"TBA",D$2/114,0),SUMIFS('HOURS&amp;CYCLES INPUT'!$F$2:$F$9999,'HOURS&amp;CYCLES INPUT'!$C$2:$C$9999,'QUALIFIED EFH'!$C29,'HOURS&amp;CYCLES INPUT'!$D$2:$D$9999,'QUALIFIED EFH'!D$4,'HOURS&amp;CYCLES INPUT'!$E$2:$E$9999,'QUALIFIED EFH'!D$5))</f>
        <v>0</v>
      </c>
      <c r="E29" s="476">
        <f>IF(E$2&lt;&gt;"",IF($C29&lt;&gt;"TBA",E$2/114,0),SUMIFS('HOURS&amp;CYCLES INPUT'!$F$2:$F$9999,'HOURS&amp;CYCLES INPUT'!$C$2:$C$9999,'QUALIFIED EFH'!$C29,'HOURS&amp;CYCLES INPUT'!$D$2:$D$9999,'QUALIFIED EFH'!E$4,'HOURS&amp;CYCLES INPUT'!$E$2:$E$9999,'QUALIFIED EFH'!E$5))</f>
        <v>0</v>
      </c>
      <c r="F29" s="476">
        <f>IF(F$2&lt;&gt;"",IF($C29&lt;&gt;"TBA",F$2/114,0),SUMIFS('HOURS&amp;CYCLES INPUT'!$F$2:$F$9999,'HOURS&amp;CYCLES INPUT'!$C$2:$C$9999,'QUALIFIED EFH'!$C29,'HOURS&amp;CYCLES INPUT'!$D$2:$D$9999,'QUALIFIED EFH'!F$4,'HOURS&amp;CYCLES INPUT'!$E$2:$E$9999,'QUALIFIED EFH'!F$5))</f>
        <v>0</v>
      </c>
      <c r="G29" s="476">
        <f>IF(G$2&lt;&gt;"",IF($C29&lt;&gt;"TBA",G$2/114,0),SUMIFS('HOURS&amp;CYCLES INPUT'!$F$2:$F$9999,'HOURS&amp;CYCLES INPUT'!$C$2:$C$9999,'QUALIFIED EFH'!$C29,'HOURS&amp;CYCLES INPUT'!$D$2:$D$9999,'QUALIFIED EFH'!G$4,'HOURS&amp;CYCLES INPUT'!$E$2:$E$9999,'QUALIFIED EFH'!G$5))</f>
        <v>0</v>
      </c>
      <c r="H29" s="476">
        <f>IF(H$2&lt;&gt;"",IF($C29&lt;&gt;"TBA",H$2/114,0),SUMIFS('HOURS&amp;CYCLES INPUT'!$F$2:$F$9999,'HOURS&amp;CYCLES INPUT'!$C$2:$C$9999,'QUALIFIED EFH'!$C29,'HOURS&amp;CYCLES INPUT'!$D$2:$D$9999,'QUALIFIED EFH'!H$4,'HOURS&amp;CYCLES INPUT'!$E$2:$E$9999,'QUALIFIED EFH'!H$5))</f>
        <v>0</v>
      </c>
      <c r="I29" s="476">
        <f>IF(I$2&lt;&gt;"",IF($C29&lt;&gt;"TBA",I$2/114,0),SUMIFS('HOURS&amp;CYCLES INPUT'!$F$2:$F$9999,'HOURS&amp;CYCLES INPUT'!$C$2:$C$9999,'QUALIFIED EFH'!$C29,'HOURS&amp;CYCLES INPUT'!$D$2:$D$9999,'QUALIFIED EFH'!I$4,'HOURS&amp;CYCLES INPUT'!$E$2:$E$9999,'QUALIFIED EFH'!I$5))</f>
        <v>0</v>
      </c>
      <c r="J29" s="476">
        <f>IF(J$2&lt;&gt;"",IF($C29&lt;&gt;"TBA",J$2/114,0),SUMIFS('HOURS&amp;CYCLES INPUT'!$F$2:$F$9999,'HOURS&amp;CYCLES INPUT'!$C$2:$C$9999,'QUALIFIED EFH'!$C29,'HOURS&amp;CYCLES INPUT'!$D$2:$D$9999,'QUALIFIED EFH'!J$4,'HOURS&amp;CYCLES INPUT'!$E$2:$E$9999,'QUALIFIED EFH'!J$5))</f>
        <v>0</v>
      </c>
      <c r="K29" s="476">
        <f>IF(K$2&lt;&gt;"",IF($C29&lt;&gt;"TBA",K$2/114,0),SUMIFS('HOURS&amp;CYCLES INPUT'!$F$2:$F$9999,'HOURS&amp;CYCLES INPUT'!$C$2:$C$9999,'QUALIFIED EFH'!$C29,'HOURS&amp;CYCLES INPUT'!$D$2:$D$9999,'QUALIFIED EFH'!K$4,'HOURS&amp;CYCLES INPUT'!$E$2:$E$9999,'QUALIFIED EFH'!K$5))</f>
        <v>54.31</v>
      </c>
      <c r="L29" s="476">
        <f>IF(L$2&lt;&gt;"",IF($C29&lt;&gt;"TBA",L$2/114,0),SUMIFS('HOURS&amp;CYCLES INPUT'!$F$2:$F$9999,'HOURS&amp;CYCLES INPUT'!$C$2:$C$9999,'QUALIFIED EFH'!$C29,'HOURS&amp;CYCLES INPUT'!$D$2:$D$9999,'QUALIFIED EFH'!L$4,'HOURS&amp;CYCLES INPUT'!$E$2:$E$9999,'QUALIFIED EFH'!L$5))</f>
        <v>336.69</v>
      </c>
      <c r="M29" s="476">
        <f>IF(M$2&lt;&gt;"",IF($C29&lt;&gt;"TBA",M$2/114,0),SUMIFS('HOURS&amp;CYCLES INPUT'!$F$2:$F$9999,'HOURS&amp;CYCLES INPUT'!$C$2:$C$9999,'QUALIFIED EFH'!$C29,'HOURS&amp;CYCLES INPUT'!$D$2:$D$9999,'QUALIFIED EFH'!M$4,'HOURS&amp;CYCLES INPUT'!$E$2:$E$9999,'QUALIFIED EFH'!M$5))</f>
        <v>339.7</v>
      </c>
      <c r="N29" s="476">
        <f>IF(N$2&lt;&gt;"",IF($C29&lt;&gt;"TBA",N$2/114,0),SUMIFS('HOURS&amp;CYCLES INPUT'!$F$2:$F$9999,'HOURS&amp;CYCLES INPUT'!$C$2:$C$9999,'QUALIFIED EFH'!$C29,'HOURS&amp;CYCLES INPUT'!$D$2:$D$9999,'QUALIFIED EFH'!N$4,'HOURS&amp;CYCLES INPUT'!$E$2:$E$9999,'QUALIFIED EFH'!N$5))</f>
        <v>305.39</v>
      </c>
      <c r="O29" s="476">
        <f>IF(O$2&lt;&gt;"",IF($C29&lt;&gt;"TBA",O$2/114,0),SUMIFS('HOURS&amp;CYCLES INPUT'!$F$2:$F$9999,'HOURS&amp;CYCLES INPUT'!$C$2:$C$9999,'QUALIFIED EFH'!$C29,'HOURS&amp;CYCLES INPUT'!$D$2:$D$9999,'QUALIFIED EFH'!O$4,'HOURS&amp;CYCLES INPUT'!$E$2:$E$9999,'QUALIFIED EFH'!O$5))</f>
        <v>295.54000000000002</v>
      </c>
      <c r="P29" s="476">
        <f>IF(P$2&lt;&gt;"",IF($C29&lt;&gt;"TBA",P$2/114,0),SUMIFS('HOURS&amp;CYCLES INPUT'!$F$2:$F$9999,'HOURS&amp;CYCLES INPUT'!$C$2:$C$9999,'QUALIFIED EFH'!$C29,'HOURS&amp;CYCLES INPUT'!$D$2:$D$9999,'QUALIFIED EFH'!P$4,'HOURS&amp;CYCLES INPUT'!$E$2:$E$9999,'QUALIFIED EFH'!P$5))</f>
        <v>386.25</v>
      </c>
      <c r="Q29" s="476">
        <f>IF(Q$2&lt;&gt;"",IF($C29&lt;&gt;"TBA",Q$2/114,0),SUMIFS('HOURS&amp;CYCLES INPUT'!$F$2:$F$9999,'HOURS&amp;CYCLES INPUT'!$C$2:$C$9999,'QUALIFIED EFH'!$C29,'HOURS&amp;CYCLES INPUT'!$D$2:$D$9999,'QUALIFIED EFH'!Q$4,'HOURS&amp;CYCLES INPUT'!$E$2:$E$9999,'QUALIFIED EFH'!Q$5))</f>
        <v>393.5</v>
      </c>
      <c r="R29" s="476">
        <f>IF(R$1&lt;&gt;"",IF($C29&lt;&gt;"TBA",R$1/114,0),SUMIFS('HOURS&amp;CYCLES INPUT'!$F$2:$F$9999,'HOURS&amp;CYCLES INPUT'!$C$2:$C$9999,'QUALIFIED EFH'!$C29,'HOURS&amp;CYCLES INPUT'!$D$2:$D$9999,'QUALIFIED EFH'!R$4,'HOURS&amp;CYCLES INPUT'!$E$2:$E$9999,'QUALIFIED EFH'!R$5))</f>
        <v>0</v>
      </c>
      <c r="S29" s="476">
        <f>IF(S$2&lt;&gt;"",IF($C29&lt;&gt;"TBA",S$2/114,0),SUMIFS('HOURS&amp;CYCLES INPUT'!$F$2:$F$9999,'HOURS&amp;CYCLES INPUT'!$C$2:$C$9999,'QUALIFIED EFH'!$C29,'HOURS&amp;CYCLES INPUT'!$D$2:$D$9999,'QUALIFIED EFH'!S$4,'HOURS&amp;CYCLES INPUT'!$E$2:$E$9999,'QUALIFIED EFH'!S$5))</f>
        <v>331.66</v>
      </c>
      <c r="T29" s="476">
        <f>IF(T$2&lt;&gt;"",IF($C29&lt;&gt;"TBA",T$2/114,0),SUMIFS('HOURS&amp;CYCLES INPUT'!$F$2:$F$9999,'HOURS&amp;CYCLES INPUT'!$C$2:$C$9999,'QUALIFIED EFH'!$C29,'HOURS&amp;CYCLES INPUT'!$D$2:$D$9999,'QUALIFIED EFH'!T$4,'HOURS&amp;CYCLES INPUT'!$E$2:$E$9999,'QUALIFIED EFH'!T$5))</f>
        <v>396.67</v>
      </c>
      <c r="U29" s="476">
        <f>IF(U$2&lt;&gt;"",IF($C29&lt;&gt;"TBA",U$2/114,0),SUMIFS('HOURS&amp;CYCLES INPUT'!$F$2:$F$9999,'HOURS&amp;CYCLES INPUT'!$C$2:$C$9999,'QUALIFIED EFH'!$C29,'HOURS&amp;CYCLES INPUT'!$D$2:$D$9999,'QUALIFIED EFH'!U$4,'HOURS&amp;CYCLES INPUT'!$E$2:$E$9999,'QUALIFIED EFH'!U$5))</f>
        <v>354.1</v>
      </c>
      <c r="V29" s="476">
        <f>IF(V$2&lt;&gt;"",IF($C29&lt;&gt;"TBA",V$2/114,0),SUMIFS('HOURS&amp;CYCLES INPUT'!$F$2:$F$9999,'HOURS&amp;CYCLES INPUT'!$C$2:$C$9999,'QUALIFIED EFH'!$C29,'HOURS&amp;CYCLES INPUT'!$D$2:$D$9999,'QUALIFIED EFH'!V$4,'HOURS&amp;CYCLES INPUT'!$E$2:$E$9999,'QUALIFIED EFH'!V$5))</f>
        <v>339.9</v>
      </c>
      <c r="W29" s="476">
        <f>IF(W$2&lt;&gt;"",IF($C29&lt;&gt;"TBA",W$2/114,0),SUMIFS('HOURS&amp;CYCLES INPUT'!$F$2:$F$9999,'HOURS&amp;CYCLES INPUT'!$C$2:$C$9999,'QUALIFIED EFH'!$C29,'HOURS&amp;CYCLES INPUT'!$D$2:$D$9999,'QUALIFIED EFH'!W$4,'HOURS&amp;CYCLES INPUT'!$E$2:$E$9999,'QUALIFIED EFH'!W$5))</f>
        <v>354.37</v>
      </c>
      <c r="X29" s="476">
        <f>IF(X$2&lt;&gt;"",IF($C29&lt;&gt;"TBA",X$2/114,0),SUMIFS('HOURS&amp;CYCLES INPUT'!$F$2:$F$9999,'HOURS&amp;CYCLES INPUT'!$C$2:$C$9999,'QUALIFIED EFH'!$C29,'HOURS&amp;CYCLES INPUT'!$D$2:$D$9999,'QUALIFIED EFH'!X$4,'HOURS&amp;CYCLES INPUT'!$E$2:$E$9999,'QUALIFIED EFH'!X$5))</f>
        <v>397.93</v>
      </c>
      <c r="Y29" s="476">
        <f>IF(Y$2&lt;&gt;"",IF($C29&lt;&gt;"TBA",Y$2/114,0),SUMIFS('HOURS&amp;CYCLES INPUT'!$F$2:$F$9999,'HOURS&amp;CYCLES INPUT'!$C$2:$C$9999,'QUALIFIED EFH'!$C29,'HOURS&amp;CYCLES INPUT'!$D$2:$D$9999,'QUALIFIED EFH'!Y$4,'HOURS&amp;CYCLES INPUT'!$E$2:$E$9999,'QUALIFIED EFH'!Y$5))</f>
        <v>374.42</v>
      </c>
      <c r="Z29" s="476">
        <f>IF(Z$2&lt;&gt;"",IF($C29&lt;&gt;"TBA",Z$2/114,0),SUMIFS('HOURS&amp;CYCLES INPUT'!$F$2:$F$9999,'HOURS&amp;CYCLES INPUT'!$C$2:$C$9999,'QUALIFIED EFH'!$C29,'HOURS&amp;CYCLES INPUT'!$D$2:$D$9999,'QUALIFIED EFH'!Z$4,'HOURS&amp;CYCLES INPUT'!$E$2:$E$9999,'QUALIFIED EFH'!Z$5))</f>
        <v>358.15</v>
      </c>
      <c r="AA29" s="476">
        <f>IF(AA$2&lt;&gt;"",IF($C29&lt;&gt;"TBA",AA$2/114,0),SUMIFS('HOURS&amp;CYCLES INPUT'!$F$2:$F$9999,'HOURS&amp;CYCLES INPUT'!$C$2:$C$9999,'QUALIFIED EFH'!$C29,'HOURS&amp;CYCLES INPUT'!$D$2:$D$9999,'QUALIFIED EFH'!AA$4,'HOURS&amp;CYCLES INPUT'!$E$2:$E$9999,'QUALIFIED EFH'!AA$5))</f>
        <v>367.31</v>
      </c>
      <c r="AB29" s="476">
        <f>IF(AB$2&lt;&gt;"",IF($C29&lt;&gt;"TBA",AB$2/114,0),SUMIFS('HOURS&amp;CYCLES INPUT'!$F$2:$F$9999,'HOURS&amp;CYCLES INPUT'!$C$2:$C$9999,'QUALIFIED EFH'!$C29,'HOURS&amp;CYCLES INPUT'!$D$2:$D$9999,'QUALIFIED EFH'!AB$4,'HOURS&amp;CYCLES INPUT'!$E$2:$E$9999,'QUALIFIED EFH'!AB$5))</f>
        <v>386.92</v>
      </c>
      <c r="AC29" s="476">
        <f>IF(AC$2&lt;&gt;"",IF($C29&lt;&gt;"TBA",AC$2/114,0),SUMIFS('HOURS&amp;CYCLES INPUT'!$F$2:$F$9999,'HOURS&amp;CYCLES INPUT'!$C$2:$C$9999,'QUALIFIED EFH'!$C29,'HOURS&amp;CYCLES INPUT'!$D$2:$D$9999,'QUALIFIED EFH'!AC$4,'HOURS&amp;CYCLES INPUT'!$E$2:$E$9999,'QUALIFIED EFH'!AC$5))</f>
        <v>340.63</v>
      </c>
      <c r="AD29" s="476">
        <f>IF(AD$2&lt;&gt;"",IF($C29&lt;&gt;"TBA",AD$2/114,0),SUMIFS('HOURS&amp;CYCLES INPUT'!$F$2:$F$9999,'HOURS&amp;CYCLES INPUT'!$C$2:$C$9999,'QUALIFIED EFH'!$C29,'HOURS&amp;CYCLES INPUT'!$D$2:$D$9999,'QUALIFIED EFH'!AD$4,'HOURS&amp;CYCLES INPUT'!$E$2:$E$9999,'QUALIFIED EFH'!AD$5))</f>
        <v>313.64999999999998</v>
      </c>
      <c r="AE29" s="476">
        <f>IF(AE$2&lt;&gt;"",IF($C29&lt;&gt;"TBA",AE$2/114,0),SUMIFS('HOURS&amp;CYCLES INPUT'!$F$2:$F$9999,'HOURS&amp;CYCLES INPUT'!$C$2:$C$9999,'QUALIFIED EFH'!$C29,'HOURS&amp;CYCLES INPUT'!$D$2:$D$9999,'QUALIFIED EFH'!AE$4,'HOURS&amp;CYCLES INPUT'!$E$2:$E$9999,'QUALIFIED EFH'!AE$5))</f>
        <v>333.1</v>
      </c>
      <c r="AF29" s="476">
        <f>IF(AF$2&lt;&gt;"",IF($C29&lt;&gt;"TBA",AF$2/114,0),SUMIFS('HOURS&amp;CYCLES INPUT'!$F$2:$F$9999,'HOURS&amp;CYCLES INPUT'!$C$2:$C$9999,'QUALIFIED EFH'!$C29,'HOURS&amp;CYCLES INPUT'!$D$2:$D$9999,'QUALIFIED EFH'!AF$4,'HOURS&amp;CYCLES INPUT'!$E$2:$E$9999,'QUALIFIED EFH'!AF$5))</f>
        <v>303.79000000000002</v>
      </c>
      <c r="AG29" s="476">
        <f>IF(AG$2&lt;&gt;"",IF($C29&lt;&gt;"TBA",AG$2/114,0),SUMIFS('HOURS&amp;CYCLES INPUT'!$F$2:$F$9999,'HOURS&amp;CYCLES INPUT'!$C$2:$C$9999,'QUALIFIED EFH'!$C29,'HOURS&amp;CYCLES INPUT'!$D$2:$D$9999,'QUALIFIED EFH'!AG$4,'HOURS&amp;CYCLES INPUT'!$E$2:$E$9999,'QUALIFIED EFH'!AG$5))</f>
        <v>0</v>
      </c>
      <c r="AH29" s="476">
        <f>IF(AH$2&lt;&gt;"",IF($C29&lt;&gt;"TBA",AH$2/114,0),SUMIFS('HOURS&amp;CYCLES INPUT'!$F$2:$F$9999,'HOURS&amp;CYCLES INPUT'!$C$2:$C$9999,'QUALIFIED EFH'!$C29,'HOURS&amp;CYCLES INPUT'!$D$2:$D$9999,'QUALIFIED EFH'!AH$4,'HOURS&amp;CYCLES INPUT'!$E$2:$E$9999,'QUALIFIED EFH'!AH$5))</f>
        <v>374.18</v>
      </c>
      <c r="AI29" s="476">
        <f>IF(AI$2&lt;&gt;"",IF($C29&lt;&gt;"TBA",AI$2/114,0),SUMIFS('HOURS&amp;CYCLES INPUT'!$F$2:$F$9999,'HOURS&amp;CYCLES INPUT'!$C$2:$C$9999,'QUALIFIED EFH'!$C29,'HOURS&amp;CYCLES INPUT'!$D$2:$D$9999,'QUALIFIED EFH'!AI$4,'HOURS&amp;CYCLES INPUT'!$E$2:$E$9999,'QUALIFIED EFH'!AI$5))</f>
        <v>386.38</v>
      </c>
      <c r="AJ29" s="476">
        <f>IF(AJ$2&lt;&gt;"",IF($C29&lt;&gt;"TBA",AJ$2/114,0),SUMIFS('HOURS&amp;CYCLES INPUT'!$F$2:$F$9999,'HOURS&amp;CYCLES INPUT'!$C$2:$C$9999,'QUALIFIED EFH'!$C29,'HOURS&amp;CYCLES INPUT'!$D$2:$D$9999,'QUALIFIED EFH'!AJ$4,'HOURS&amp;CYCLES INPUT'!$E$2:$E$9999,'QUALIFIED EFH'!AJ$5))</f>
        <v>386.75</v>
      </c>
      <c r="AK29" s="476">
        <f>IF(AK$2&lt;&gt;"",IF($C29&lt;&gt;"TBA",AK$2/114,0),SUMIFS('HOURS&amp;CYCLES INPUT'!$F$2:$F$9999,'HOURS&amp;CYCLES INPUT'!$C$2:$C$9999,'QUALIFIED EFH'!$C29,'HOURS&amp;CYCLES INPUT'!$D$2:$D$9999,'QUALIFIED EFH'!AK$4,'HOURS&amp;CYCLES INPUT'!$E$2:$E$9999,'QUALIFIED EFH'!AK$5))</f>
        <v>57.07</v>
      </c>
      <c r="AL29" s="476">
        <f>IF(AL$2&lt;&gt;"",IF($C29&lt;&gt;"TBA",AL$2/114,0),SUMIFS('HOURS&amp;CYCLES INPUT'!$F$2:$F$9999,'HOURS&amp;CYCLES INPUT'!$C$2:$C$9999,'QUALIFIED EFH'!$C29,'HOURS&amp;CYCLES INPUT'!$D$2:$D$9999,'QUALIFIED EFH'!AL$4,'HOURS&amp;CYCLES INPUT'!$E$2:$E$9999,'QUALIFIED EFH'!AL$5))</f>
        <v>0</v>
      </c>
      <c r="AM29" s="476">
        <f>IF(AM$2&lt;&gt;"",IF($C29&lt;&gt;"TBA",AM$2/114,0),SUMIFS('HOURS&amp;CYCLES INPUT'!$F$2:$F$9999,'HOURS&amp;CYCLES INPUT'!$C$2:$C$9999,'QUALIFIED EFH'!$C29,'HOURS&amp;CYCLES INPUT'!$D$2:$D$9999,'QUALIFIED EFH'!AM$4,'HOURS&amp;CYCLES INPUT'!$E$2:$E$9999,'QUALIFIED EFH'!AM$5))</f>
        <v>131.31</v>
      </c>
      <c r="AN29" s="476">
        <f>IF(AN$2&lt;&gt;"",IF($C29&lt;&gt;"TBA",AN$2/114,0),SUMIFS('HOURS&amp;CYCLES INPUT'!$F$2:$F$9999,'HOURS&amp;CYCLES INPUT'!$C$2:$C$9999,'QUALIFIED EFH'!$C29,'HOURS&amp;CYCLES INPUT'!$D$2:$D$9999,'QUALIFIED EFH'!AN$4,'HOURS&amp;CYCLES INPUT'!$E$2:$E$9999,'QUALIFIED EFH'!AN$5))</f>
        <v>358.21</v>
      </c>
      <c r="AO29" s="476">
        <f>IF(AO$2&lt;&gt;"",IF($C29&lt;&gt;"TBA",AO$2/114,0),SUMIFS('HOURS&amp;CYCLES INPUT'!$F$2:$F$9999,'HOURS&amp;CYCLES INPUT'!$C$2:$C$9999,'QUALIFIED EFH'!$C29,'HOURS&amp;CYCLES INPUT'!$D$2:$D$9999,'QUALIFIED EFH'!AO$4,'HOURS&amp;CYCLES INPUT'!$E$2:$E$9999,'QUALIFIED EFH'!AO$5))</f>
        <v>364.31</v>
      </c>
      <c r="AP29" s="476">
        <f>IF(AP$2&lt;&gt;"",IF($C29&lt;&gt;"TBA",AP$2/114,0),SUMIFS('HOURS&amp;CYCLES INPUT'!$F$2:$F$9999,'HOURS&amp;CYCLES INPUT'!$C$2:$C$9999,'QUALIFIED EFH'!$C29,'HOURS&amp;CYCLES INPUT'!$D$2:$D$9999,'QUALIFIED EFH'!AP$4,'HOURS&amp;CYCLES INPUT'!$E$2:$E$9999,'QUALIFIED EFH'!AP$5))</f>
        <v>340.81</v>
      </c>
      <c r="AQ29" s="476">
        <f>IF(AQ$2&lt;&gt;"",IF($C29&lt;&gt;"TBA",AQ$2/114,0),SUMIFS('HOURS&amp;CYCLES INPUT'!$F$2:$F$9999,'HOURS&amp;CYCLES INPUT'!$C$2:$C$9999,'QUALIFIED EFH'!$C29,'HOURS&amp;CYCLES INPUT'!$D$2:$D$9999,'QUALIFIED EFH'!AQ$4,'HOURS&amp;CYCLES INPUT'!$E$2:$E$9999,'QUALIFIED EFH'!AQ$5))</f>
        <v>149.65</v>
      </c>
      <c r="AR29" s="476">
        <f>IF(AR$2&lt;&gt;"",IF($C29&lt;&gt;"TBA",AR$2/114,0),SUMIFS('HOURS&amp;CYCLES INPUT'!$F$2:$F$9999,'HOURS&amp;CYCLES INPUT'!$C$2:$C$9999,'QUALIFIED EFH'!$C29,'HOURS&amp;CYCLES INPUT'!$D$2:$D$9999,'QUALIFIED EFH'!AR$4,'HOURS&amp;CYCLES INPUT'!$E$2:$E$9999,'QUALIFIED EFH'!AR$5))</f>
        <v>0</v>
      </c>
      <c r="AS29" s="476">
        <f>IF(AS$2&lt;&gt;"",IF($C29&lt;&gt;"TBA",AS$2/114,0),SUMIFS('HOURS&amp;CYCLES INPUT'!$F$2:$F$9999,'HOURS&amp;CYCLES INPUT'!$C$2:$C$9999,'QUALIFIED EFH'!$C29,'HOURS&amp;CYCLES INPUT'!$D$2:$D$9999,'QUALIFIED EFH'!AS$4,'HOURS&amp;CYCLES INPUT'!$E$2:$E$9999,'QUALIFIED EFH'!AS$5))</f>
        <v>0</v>
      </c>
      <c r="AT29" s="476">
        <f>IF(AT$2&lt;&gt;"",IF($C29&lt;&gt;"TBA",AT$2/114,0),SUMIFS('HOURS&amp;CYCLES INPUT'!$F$2:$F$9999,'HOURS&amp;CYCLES INPUT'!$C$2:$C$9999,'QUALIFIED EFH'!$C29,'HOURS&amp;CYCLES INPUT'!$D$2:$D$9999,'QUALIFIED EFH'!AT$4,'HOURS&amp;CYCLES INPUT'!$E$2:$E$9999,'QUALIFIED EFH'!AT$5))</f>
        <v>0</v>
      </c>
      <c r="AU29" s="476">
        <f>IF(AU$2&lt;&gt;"",IF($C29&lt;&gt;"TBA",AU$2/114,0),SUMIFS('HOURS&amp;CYCLES INPUT'!$F$2:$F$9999,'HOURS&amp;CYCLES INPUT'!$C$2:$C$9999,'QUALIFIED EFH'!$C29,'HOURS&amp;CYCLES INPUT'!$D$2:$D$9999,'QUALIFIED EFH'!AU$4,'HOURS&amp;CYCLES INPUT'!$E$2:$E$9999,'QUALIFIED EFH'!AU$5))</f>
        <v>0</v>
      </c>
      <c r="AV29" s="476">
        <f>IF(AV$2&lt;&gt;"",IF($C29&lt;&gt;"TBA",AV$2/114,0),SUMIFS('HOURS&amp;CYCLES INPUT'!$F$2:$F$9999,'HOURS&amp;CYCLES INPUT'!$C$2:$C$9999,'QUALIFIED EFH'!$C29,'HOURS&amp;CYCLES INPUT'!$D$2:$D$9999,'QUALIFIED EFH'!AV$4,'HOURS&amp;CYCLES INPUT'!$E$2:$E$9999,'QUALIFIED EFH'!AV$5))</f>
        <v>0.32</v>
      </c>
      <c r="AW29" s="476">
        <f>IF(AW$2&lt;&gt;"",IF($C29&lt;&gt;"TBA",AW$2/114,0),SUMIFS('HOURS&amp;CYCLES INPUT'!$F$2:$F$9999,'HOURS&amp;CYCLES INPUT'!$C$2:$C$9999,'QUALIFIED EFH'!$C29,'HOURS&amp;CYCLES INPUT'!$D$2:$D$9999,'QUALIFIED EFH'!AW$4,'HOURS&amp;CYCLES INPUT'!$E$2:$E$9999,'QUALIFIED EFH'!AW$5))</f>
        <v>0</v>
      </c>
      <c r="AX29" s="476">
        <f>IF(AX$2&lt;&gt;"",IF($C29&lt;&gt;"TBA",AX$2/114,0),SUMIFS('HOURS&amp;CYCLES INPUT'!$F$2:$F$9999,'HOURS&amp;CYCLES INPUT'!$C$2:$C$9999,'QUALIFIED EFH'!$C29,'HOURS&amp;CYCLES INPUT'!$D$2:$D$9999,'QUALIFIED EFH'!AX$4,'HOURS&amp;CYCLES INPUT'!$E$2:$E$9999,'QUALIFIED EFH'!AX$5))</f>
        <v>0</v>
      </c>
      <c r="AY29" s="476">
        <f>IF(AY$2&lt;&gt;"",IF($C29&lt;&gt;"TBA",AY$2/114,0),SUMIFS('HOURS&amp;CYCLES INPUT'!$F$2:$F$9999,'HOURS&amp;CYCLES INPUT'!$C$2:$C$9999,'QUALIFIED EFH'!$C29,'HOURS&amp;CYCLES INPUT'!$D$2:$D$9999,'QUALIFIED EFH'!AY$4,'HOURS&amp;CYCLES INPUT'!$E$2:$E$9999,'QUALIFIED EFH'!AY$5))</f>
        <v>0</v>
      </c>
      <c r="AZ29" s="476">
        <f>IF(AZ$2&lt;&gt;"",IF($C29&lt;&gt;"TBA",AZ$2/114,0),SUMIFS('HOURS&amp;CYCLES INPUT'!$F$2:$F$9999,'HOURS&amp;CYCLES INPUT'!$C$2:$C$9999,'QUALIFIED EFH'!$C29,'HOURS&amp;CYCLES INPUT'!$D$2:$D$9999,'QUALIFIED EFH'!AZ$4,'HOURS&amp;CYCLES INPUT'!$E$2:$E$9999,'QUALIFIED EFH'!AZ$5))</f>
        <v>0</v>
      </c>
      <c r="BA29" s="476">
        <f>IF(BA$2&lt;&gt;"",IF($C29&lt;&gt;"TBA",BA$2/114,0),SUMIFS('HOURS&amp;CYCLES INPUT'!$F$2:$F$9999,'HOURS&amp;CYCLES INPUT'!$C$2:$C$9999,'QUALIFIED EFH'!$C29,'HOURS&amp;CYCLES INPUT'!$D$2:$D$9999,'QUALIFIED EFH'!BA$4,'HOURS&amp;CYCLES INPUT'!$E$2:$E$9999,'QUALIFIED EFH'!BA$5))</f>
        <v>0.71</v>
      </c>
      <c r="BB29" s="476">
        <f>IF(BB$2&lt;&gt;"",IF($C29&lt;&gt;"TBA",BB$2/114,0),SUMIFS('HOURS&amp;CYCLES INPUT'!$F$2:$F$9999,'HOURS&amp;CYCLES INPUT'!$C$2:$C$9999,'QUALIFIED EFH'!$C29,'HOURS&amp;CYCLES INPUT'!$D$2:$D$9999,'QUALIFIED EFH'!BB$4,'HOURS&amp;CYCLES INPUT'!$E$2:$E$9999,'QUALIFIED EFH'!BB$5))</f>
        <v>0</v>
      </c>
      <c r="BC29" s="476">
        <f>IF(BC$2&lt;&gt;"",IF($C29&lt;&gt;"TBA",BC$2/114,0),SUMIFS('HOURS&amp;CYCLES INPUT'!$F$2:$F$9999,'HOURS&amp;CYCLES INPUT'!$C$2:$C$9999,'QUALIFIED EFH'!$C29,'HOURS&amp;CYCLES INPUT'!$D$2:$D$9999,'QUALIFIED EFH'!BC$4,'HOURS&amp;CYCLES INPUT'!$E$2:$E$9999,'QUALIFIED EFH'!BC$5))</f>
        <v>0</v>
      </c>
      <c r="BD29" s="476">
        <f>IF(BD$2&lt;&gt;"",IF($C29&lt;&gt;"TBA",BD$2/114,0),SUMIFS('HOURS&amp;CYCLES INPUT'!$F$2:$F$9999,'HOURS&amp;CYCLES INPUT'!$C$2:$C$9999,'QUALIFIED EFH'!$C29,'HOURS&amp;CYCLES INPUT'!$D$2:$D$9999,'QUALIFIED EFH'!BD$4,'HOURS&amp;CYCLES INPUT'!$E$2:$E$9999,'QUALIFIED EFH'!BD$5))</f>
        <v>0</v>
      </c>
      <c r="BE29" s="476">
        <f>IF(BE$2&lt;&gt;"",IF($C29&lt;&gt;"TBA",BE$2/114,0),SUMIFS('HOURS&amp;CYCLES INPUT'!$F$2:$F$9999,'HOURS&amp;CYCLES INPUT'!$C$2:$C$9999,'QUALIFIED EFH'!$C29,'HOURS&amp;CYCLES INPUT'!$D$2:$D$9999,'QUALIFIED EFH'!BE$4,'HOURS&amp;CYCLES INPUT'!$E$2:$E$9999,'QUALIFIED EFH'!BE$5))</f>
        <v>0</v>
      </c>
      <c r="BF29" s="476">
        <f>IF(BF$2&lt;&gt;"",IF($C29&lt;&gt;"TBA",BF$2/114,0),SUMIFS('HOURS&amp;CYCLES INPUT'!$F$2:$F$9999,'HOURS&amp;CYCLES INPUT'!$C$2:$C$9999,'QUALIFIED EFH'!$C29,'HOURS&amp;CYCLES INPUT'!$D$2:$D$9999,'QUALIFIED EFH'!BF$4,'HOURS&amp;CYCLES INPUT'!$E$2:$E$9999,'QUALIFIED EFH'!BF$5))</f>
        <v>0</v>
      </c>
      <c r="BG29" s="476">
        <f>IF(BG$2&lt;&gt;"",IF($C29&lt;&gt;"TBA",BG$2/114,0),SUMIFS('HOURS&amp;CYCLES INPUT'!$F$2:$F$9999,'HOURS&amp;CYCLES INPUT'!$C$2:$C$9999,'QUALIFIED EFH'!$C29,'HOURS&amp;CYCLES INPUT'!$D$2:$D$9999,'QUALIFIED EFH'!BG$4,'HOURS&amp;CYCLES INPUT'!$E$2:$E$9999,'QUALIFIED EFH'!BG$5))</f>
        <v>0</v>
      </c>
      <c r="BH29" s="476">
        <f>IF(BH$2&lt;&gt;"",IF($C29&lt;&gt;"TBA",BH$2/114,0),SUMIFS('HOURS&amp;CYCLES INPUT'!$F$2:$F$9999,'HOURS&amp;CYCLES INPUT'!$C$2:$C$9999,'QUALIFIED EFH'!$C29,'HOURS&amp;CYCLES INPUT'!$D$2:$D$9999,'QUALIFIED EFH'!BH$4,'HOURS&amp;CYCLES INPUT'!$E$2:$E$9999,'QUALIFIED EFH'!BH$5))</f>
        <v>0</v>
      </c>
      <c r="BI29" s="476">
        <f>IF(BI$2&lt;&gt;"",IF($C29&lt;&gt;"TBA",BI$2/114,0),SUMIFS('HOURS&amp;CYCLES INPUT'!$F$2:$F$9999,'HOURS&amp;CYCLES INPUT'!$C$2:$C$9999,'QUALIFIED EFH'!$C29,'HOURS&amp;CYCLES INPUT'!$D$2:$D$9999,'QUALIFIED EFH'!BI$4,'HOURS&amp;CYCLES INPUT'!$E$2:$E$9999,'QUALIFIED EFH'!BI$5))</f>
        <v>0</v>
      </c>
      <c r="BJ29" s="476">
        <f>IF(BJ$2&lt;&gt;"",IF($C29&lt;&gt;"TBA",BJ$2/114,0),SUMIFS('HOURS&amp;CYCLES INPUT'!$F$2:$F$9999,'HOURS&amp;CYCLES INPUT'!$C$2:$C$9999,'QUALIFIED EFH'!$C29,'HOURS&amp;CYCLES INPUT'!$D$2:$D$9999,'QUALIFIED EFH'!BJ$4,'HOURS&amp;CYCLES INPUT'!$E$2:$E$9999,'QUALIFIED EFH'!BJ$5))</f>
        <v>0.62</v>
      </c>
      <c r="BK29" s="476">
        <f>IF(BK$2&lt;&gt;"",IF($C29&lt;&gt;"TBA",BK$2/114,0),SUMIFS('HOURS&amp;CYCLES INPUT'!$F$2:$F$9999,'HOURS&amp;CYCLES INPUT'!$C$2:$C$9999,'QUALIFIED EFH'!$C29,'HOURS&amp;CYCLES INPUT'!$D$2:$D$9999,'QUALIFIED EFH'!BK$4,'HOURS&amp;CYCLES INPUT'!$E$2:$E$9999,'QUALIFIED EFH'!BK$5))</f>
        <v>13.92</v>
      </c>
      <c r="BL29" s="476">
        <f>IF(BL$2&lt;&gt;"",IF($C29&lt;&gt;"TBA",BL$2/114,0),SUMIFS('HOURS&amp;CYCLES INPUT'!$F$2:$F$9999,'HOURS&amp;CYCLES INPUT'!$C$2:$C$9999,'QUALIFIED EFH'!$C29,'HOURS&amp;CYCLES INPUT'!$D$2:$D$9999,'QUALIFIED EFH'!BL$4,'HOURS&amp;CYCLES INPUT'!$E$2:$E$9999,'QUALIFIED EFH'!BL$5))</f>
        <v>250.33</v>
      </c>
      <c r="BM29" s="476">
        <f>IF(BM$2&lt;&gt;"",IF($C29&lt;&gt;"TBA",BM$2/114,0),SUMIFS('HOURS&amp;CYCLES INPUT'!$F$2:$F$9999,'HOURS&amp;CYCLES INPUT'!$C$2:$C$9999,'QUALIFIED EFH'!$C29,'HOURS&amp;CYCLES INPUT'!$D$2:$D$9999,'QUALIFIED EFH'!BM$4,'HOURS&amp;CYCLES INPUT'!$E$2:$E$9999,'QUALIFIED EFH'!BM$5))</f>
        <v>210.22</v>
      </c>
      <c r="BN29" s="476">
        <f>IF(BN$2&lt;&gt;"",IF($C29&lt;&gt;"TBA",BN$2/114,0),SUMIFS('HOURS&amp;CYCLES INPUT'!$F$2:$F$9999,'HOURS&amp;CYCLES INPUT'!$C$2:$C$9999,'QUALIFIED EFH'!$C29,'HOURS&amp;CYCLES INPUT'!$D$2:$D$9999,'QUALIFIED EFH'!BN$4,'HOURS&amp;CYCLES INPUT'!$E$2:$E$9999,'QUALIFIED EFH'!BN$5))</f>
        <v>151.63</v>
      </c>
      <c r="BO29" s="476">
        <f>IF(BO$2&lt;&gt;"",IF($C29&lt;&gt;"TBA",BO$2/114,0),SUMIFS('HOURS&amp;CYCLES INPUT'!$F$2:$F$9999,'HOURS&amp;CYCLES INPUT'!$C$2:$C$9999,'QUALIFIED EFH'!$C29,'HOURS&amp;CYCLES INPUT'!$D$2:$D$9999,'QUALIFIED EFH'!BO$4,'HOURS&amp;CYCLES INPUT'!$E$2:$E$9999,'QUALIFIED EFH'!BO$5))</f>
        <v>287.45</v>
      </c>
      <c r="BP29" s="476">
        <f>IF(BP$2&lt;&gt;"",IF($C29&lt;&gt;"TBA",BP$2/114,0),SUMIFS('HOURS&amp;CYCLES INPUT'!$F$2:$F$9999,'HOURS&amp;CYCLES INPUT'!$C$2:$C$9999,'QUALIFIED EFH'!$C29,'HOURS&amp;CYCLES INPUT'!$D$2:$D$9999,'QUALIFIED EFH'!BP$4,'HOURS&amp;CYCLES INPUT'!$E$2:$E$9999,'QUALIFIED EFH'!BP$5))</f>
        <v>314.7</v>
      </c>
      <c r="BQ29" s="476">
        <f>IF(BQ$2&lt;&gt;"",IF($C29&lt;&gt;"TBA",BQ$2/114,0),SUMIFS('HOURS&amp;CYCLES INPUT'!$F$2:$F$9999,'HOURS&amp;CYCLES INPUT'!$C$2:$C$9999,'QUALIFIED EFH'!$C29,'HOURS&amp;CYCLES INPUT'!$D$2:$D$9999,'QUALIFIED EFH'!BQ$4,'HOURS&amp;CYCLES INPUT'!$E$2:$E$9999,'QUALIFIED EFH'!BQ$5))</f>
        <v>95.93</v>
      </c>
      <c r="BR29" s="476">
        <f>IF(BR$2&lt;&gt;"",IF($C29&lt;&gt;"TBA",BR$2/114,0),SUMIFS('HOURS&amp;CYCLES INPUT'!$F$2:$F$9999,'HOURS&amp;CYCLES INPUT'!$C$2:$C$9999,'QUALIFIED EFH'!$C29,'HOURS&amp;CYCLES INPUT'!$D$2:$D$9999,'QUALIFIED EFH'!BR$4,'HOURS&amp;CYCLES INPUT'!$E$2:$E$9999,'QUALIFIED EFH'!BR$5))</f>
        <v>80.900000000000006</v>
      </c>
      <c r="BS29" s="476">
        <f>IF(BS$2&lt;&gt;"",IF($C29&lt;&gt;"TBA",BS$2/114,0),SUMIFS('HOURS&amp;CYCLES INPUT'!$F$2:$F$9999,'HOURS&amp;CYCLES INPUT'!$C$2:$C$9999,'QUALIFIED EFH'!$C29,'HOURS&amp;CYCLES INPUT'!$D$2:$D$9999,'QUALIFIED EFH'!BS$4,'HOURS&amp;CYCLES INPUT'!$E$2:$E$9999,'QUALIFIED EFH'!BS$5))</f>
        <v>194.04</v>
      </c>
      <c r="BT29" s="476">
        <f>IF(BT$2&lt;&gt;"",IF($C29&lt;&gt;"TBA",BT$2/114,0),SUMIFS('HOURS&amp;CYCLES INPUT'!$F$2:$F$9999,'HOURS&amp;CYCLES INPUT'!$C$2:$C$9999,'QUALIFIED EFH'!$C29,'HOURS&amp;CYCLES INPUT'!$D$2:$D$9999,'QUALIFIED EFH'!BT$4,'HOURS&amp;CYCLES INPUT'!$E$2:$E$9999,'QUALIFIED EFH'!BT$5))</f>
        <v>208.3</v>
      </c>
      <c r="BU29" s="476">
        <f>IF(BU$2&lt;&gt;"",IF($C29&lt;&gt;"TBA",BU$2/114,0),SUMIFS('HOURS&amp;CYCLES INPUT'!$F$2:$F$9999,'HOURS&amp;CYCLES INPUT'!$C$2:$C$9999,'QUALIFIED EFH'!$C29,'HOURS&amp;CYCLES INPUT'!$D$2:$D$9999,'QUALIFIED EFH'!BU$4,'HOURS&amp;CYCLES INPUT'!$E$2:$E$9999,'QUALIFIED EFH'!BU$5))</f>
        <v>242.12</v>
      </c>
      <c r="BV29" s="476">
        <f>IF(BV$2&lt;&gt;"",IF($C29&lt;&gt;"TBA",BV$2/114,0),SUMIFS('HOURS&amp;CYCLES INPUT'!$F$2:$F$9999,'HOURS&amp;CYCLES INPUT'!$C$2:$C$9999,'QUALIFIED EFH'!$C29,'HOURS&amp;CYCLES INPUT'!$D$2:$D$9999,'QUALIFIED EFH'!BV$4,'HOURS&amp;CYCLES INPUT'!$E$2:$E$9999,'QUALIFIED EFH'!BV$5))</f>
        <v>263.41000000000003</v>
      </c>
      <c r="BW29" s="476">
        <f>IF(BW$2&lt;&gt;"",IF($C29&lt;&gt;"TBA",BW$2/114,0),SUMIFS('HOURS&amp;CYCLES INPUT'!$F$2:$F$9999,'HOURS&amp;CYCLES INPUT'!$C$2:$C$9999,'QUALIFIED EFH'!$C29,'HOURS&amp;CYCLES INPUT'!$D$2:$D$9999,'QUALIFIED EFH'!BW$4,'HOURS&amp;CYCLES INPUT'!$E$2:$E$9999,'QUALIFIED EFH'!BW$5))</f>
        <v>297.39999999999998</v>
      </c>
      <c r="BX29" s="476">
        <f>IF(BX$2&lt;&gt;"",IF($C29&lt;&gt;"TBA",BX$2/114,0),SUMIFS('HOURS&amp;CYCLES INPUT'!$F$2:$F$9999,'HOURS&amp;CYCLES INPUT'!$C$2:$C$9999,'QUALIFIED EFH'!$C29,'HOURS&amp;CYCLES INPUT'!$D$2:$D$9999,'QUALIFIED EFH'!BX$4,'HOURS&amp;CYCLES INPUT'!$E$2:$E$9999,'QUALIFIED EFH'!BX$5))</f>
        <v>347.59</v>
      </c>
      <c r="BY29" s="476">
        <f>IF(BY$2&lt;&gt;"",IF($C29&lt;&gt;"TBA",BY$2/114,0),SUMIFS('HOURS&amp;CYCLES INPUT'!$F$2:$F$9999,'HOURS&amp;CYCLES INPUT'!$C$2:$C$9999,'QUALIFIED EFH'!$C29,'HOURS&amp;CYCLES INPUT'!$D$2:$D$9999,'QUALIFIED EFH'!BY$4,'HOURS&amp;CYCLES INPUT'!$E$2:$E$9999,'QUALIFIED EFH'!BY$5))</f>
        <v>326.05</v>
      </c>
      <c r="BZ29" s="476">
        <f>IF(BZ$2&lt;&gt;"",IF($C29&lt;&gt;"TBA",BZ$2/114,0),SUMIFS('HOURS&amp;CYCLES INPUT'!$F$2:$F$9999,'HOURS&amp;CYCLES INPUT'!$C$2:$C$9999,'QUALIFIED EFH'!$C29,'HOURS&amp;CYCLES INPUT'!$D$2:$D$9999,'QUALIFIED EFH'!BZ$4,'HOURS&amp;CYCLES INPUT'!$E$2:$E$9999,'QUALIFIED EFH'!BZ$5))</f>
        <v>182.82</v>
      </c>
      <c r="CA29" s="476">
        <f>IF(CA$2&lt;&gt;"",IF($C29&lt;&gt;"TBA",CA$2/114,0),SUMIFS('HOURS&amp;CYCLES INPUT'!$F$2:$F$9999,'HOURS&amp;CYCLES INPUT'!$C$2:$C$9999,'QUALIFIED EFH'!$C29,'HOURS&amp;CYCLES INPUT'!$D$2:$D$9999,'QUALIFIED EFH'!CA$4,'HOURS&amp;CYCLES INPUT'!$E$2:$E$9999,'QUALIFIED EFH'!CA$5))</f>
        <v>0</v>
      </c>
      <c r="CB29" s="476">
        <f>IF(CB$2&lt;&gt;"",IF($C29&lt;&gt;"TBA",CB$2/114,0),SUMIFS('HOURS&amp;CYCLES INPUT'!$F$2:$F$9999,'HOURS&amp;CYCLES INPUT'!$C$2:$C$9999,'QUALIFIED EFH'!$C29,'HOURS&amp;CYCLES INPUT'!$D$2:$D$9999,'QUALIFIED EFH'!CB$4,'HOURS&amp;CYCLES INPUT'!$E$2:$E$9999,'QUALIFIED EFH'!CB$5))</f>
        <v>0</v>
      </c>
      <c r="CC29" s="476">
        <f>IF(CC$2&lt;&gt;"",IF($C29&lt;&gt;"TBA",CC$2/114,0),SUMIFS('HOURS&amp;CYCLES INPUT'!$F$2:$F$9999,'HOURS&amp;CYCLES INPUT'!$C$2:$C$9999,'QUALIFIED EFH'!$C29,'HOURS&amp;CYCLES INPUT'!$D$2:$D$9999,'QUALIFIED EFH'!CC$4,'HOURS&amp;CYCLES INPUT'!$E$2:$E$9999,'QUALIFIED EFH'!CC$5))</f>
        <v>0</v>
      </c>
      <c r="CD29" s="476">
        <f>IF(CD$2&lt;&gt;"",IF($C29&lt;&gt;"TBA",CD$2/114,0),SUMIFS('HOURS&amp;CYCLES INPUT'!$F$2:$F$9999,'HOURS&amp;CYCLES INPUT'!$C$2:$C$9999,'QUALIFIED EFH'!$C29,'HOURS&amp;CYCLES INPUT'!$D$2:$D$9999,'QUALIFIED EFH'!CD$4,'HOURS&amp;CYCLES INPUT'!$E$2:$E$9999,'QUALIFIED EFH'!CD$5))</f>
        <v>0</v>
      </c>
      <c r="CE29" s="476">
        <f>IF(CE$2&lt;&gt;"",IF($C29&lt;&gt;"TBA",CE$2/114,0),SUMIFS('HOURS&amp;CYCLES INPUT'!$F$2:$F$9999,'HOURS&amp;CYCLES INPUT'!$C$2:$C$9999,'QUALIFIED EFH'!$C29,'HOURS&amp;CYCLES INPUT'!$D$2:$D$9999,'QUALIFIED EFH'!CE$4,'HOURS&amp;CYCLES INPUT'!$E$2:$E$9999,'QUALIFIED EFH'!CE$5))</f>
        <v>0</v>
      </c>
      <c r="CF29" s="476">
        <f>IF(CF$2&lt;&gt;"",IF($C29&lt;&gt;"TBA",CF$2/114,0),SUMIFS('HOURS&amp;CYCLES INPUT'!$F$2:$F$9999,'HOURS&amp;CYCLES INPUT'!$C$2:$C$9999,'QUALIFIED EFH'!$C29,'HOURS&amp;CYCLES INPUT'!$D$2:$D$9999,'QUALIFIED EFH'!CF$4,'HOURS&amp;CYCLES INPUT'!$E$2:$E$9999,'QUALIFIED EFH'!CF$5))</f>
        <v>0</v>
      </c>
      <c r="CG29" s="476">
        <f>IF(CG$2&lt;&gt;"",IF($C29&lt;&gt;"TBA",CG$2/114,0),SUMIFS('HOURS&amp;CYCLES INPUT'!$F$2:$F$9999,'HOURS&amp;CYCLES INPUT'!$C$2:$C$9999,'QUALIFIED EFH'!$C29,'HOURS&amp;CYCLES INPUT'!$D$2:$D$9999,'QUALIFIED EFH'!CG$4,'HOURS&amp;CYCLES INPUT'!$E$2:$E$9999,'QUALIFIED EFH'!CG$5))</f>
        <v>0</v>
      </c>
      <c r="CH29" s="476">
        <f>IF(CH$2&lt;&gt;"",IF($C29&lt;&gt;"TBA",CH$2/114,0),SUMIFS('HOURS&amp;CYCLES INPUT'!$F$2:$F$9999,'HOURS&amp;CYCLES INPUT'!$C$2:$C$9999,'QUALIFIED EFH'!$C29,'HOURS&amp;CYCLES INPUT'!$D$2:$D$9999,'QUALIFIED EFH'!CH$4,'HOURS&amp;CYCLES INPUT'!$E$2:$E$9999,'QUALIFIED EFH'!CH$5))</f>
        <v>0</v>
      </c>
      <c r="CI29" s="476">
        <f>IF(CI$2&lt;&gt;"",IF($C29&lt;&gt;"TBA",CI$2/114,0),SUMIFS('HOURS&amp;CYCLES INPUT'!$F$2:$F$9999,'HOURS&amp;CYCLES INPUT'!$C$2:$C$9999,'QUALIFIED EFH'!$C29,'HOURS&amp;CYCLES INPUT'!$D$2:$D$9999,'QUALIFIED EFH'!CI$4,'HOURS&amp;CYCLES INPUT'!$E$2:$E$9999,'QUALIFIED EFH'!CI$5))</f>
        <v>0</v>
      </c>
      <c r="CJ29" s="476">
        <f>IF(CJ$2&lt;&gt;"",IF($C29&lt;&gt;"TBA",CJ$2/114,0),SUMIFS('HOURS&amp;CYCLES INPUT'!$F$2:$F$9999,'HOURS&amp;CYCLES INPUT'!$C$2:$C$9999,'QUALIFIED EFH'!$C29,'HOURS&amp;CYCLES INPUT'!$D$2:$D$9999,'QUALIFIED EFH'!CJ$4,'HOURS&amp;CYCLES INPUT'!$E$2:$E$9999,'QUALIFIED EFH'!CJ$5))</f>
        <v>0</v>
      </c>
      <c r="CK29" s="476">
        <f>IF(CK$2&lt;&gt;"",IF($C29&lt;&gt;"TBA",CK$2/114,0),SUMIFS('HOURS&amp;CYCLES INPUT'!$F$2:$F$9999,'HOURS&amp;CYCLES INPUT'!$C$2:$C$9999,'QUALIFIED EFH'!$C29,'HOURS&amp;CYCLES INPUT'!$D$2:$D$9999,'QUALIFIED EFH'!CK$4,'HOURS&amp;CYCLES INPUT'!$E$2:$E$9999,'QUALIFIED EFH'!CK$5))</f>
        <v>0</v>
      </c>
      <c r="CL29" s="476">
        <f>IF(CL$2&lt;&gt;"",IF($C29&lt;&gt;"TBA",CL$2/114,0),SUMIFS('HOURS&amp;CYCLES INPUT'!$F$2:$F$9999,'HOURS&amp;CYCLES INPUT'!$C$2:$C$9999,'QUALIFIED EFH'!$C29,'HOURS&amp;CYCLES INPUT'!$D$2:$D$9999,'QUALIFIED EFH'!CL$4,'HOURS&amp;CYCLES INPUT'!$E$2:$E$9999,'QUALIFIED EFH'!CL$5))</f>
        <v>0</v>
      </c>
      <c r="CM29" s="476">
        <f>IF(CM$2&lt;&gt;"",IF($C29&lt;&gt;"TBA",CM$2/114,0),SUMIFS('HOURS&amp;CYCLES INPUT'!$F$2:$F$9999,'HOURS&amp;CYCLES INPUT'!$C$2:$C$9999,'QUALIFIED EFH'!$C29,'HOURS&amp;CYCLES INPUT'!$D$2:$D$9999,'QUALIFIED EFH'!CM$4,'HOURS&amp;CYCLES INPUT'!$E$2:$E$9999,'QUALIFIED EFH'!CM$5))</f>
        <v>0</v>
      </c>
      <c r="CN29" s="476">
        <f>IF(CN$2&lt;&gt;"",IF($C29&lt;&gt;"TBA",CN$2/114,0),SUMIFS('HOURS&amp;CYCLES INPUT'!$F$2:$F$9999,'HOURS&amp;CYCLES INPUT'!$C$2:$C$9999,'QUALIFIED EFH'!$C29,'HOURS&amp;CYCLES INPUT'!$D$2:$D$9999,'QUALIFIED EFH'!CN$4,'HOURS&amp;CYCLES INPUT'!$E$2:$E$9999,'QUALIFIED EFH'!CN$5))</f>
        <v>368.52</v>
      </c>
      <c r="CO29" s="476">
        <f>IF(CO$2&lt;&gt;"",IF($C29&lt;&gt;"TBA",CO$2/114,0),SUMIFS('HOURS&amp;CYCLES INPUT'!$F$2:$F$9999,'HOURS&amp;CYCLES INPUT'!$C$2:$C$9999,'QUALIFIED EFH'!$C29,'HOURS&amp;CYCLES INPUT'!$D$2:$D$9999,'QUALIFIED EFH'!CO$4,'HOURS&amp;CYCLES INPUT'!$E$2:$E$9999,'QUALIFIED EFH'!CO$5))</f>
        <v>470.82</v>
      </c>
      <c r="CP29" s="476">
        <f>IF(CP$2&lt;&gt;"",IF($C29&lt;&gt;"TBA",CP$2/114,0),SUMIFS('HOURS&amp;CYCLES INPUT'!$F$2:$F$9999,'HOURS&amp;CYCLES INPUT'!$C$2:$C$9999,'QUALIFIED EFH'!$C29,'HOURS&amp;CYCLES INPUT'!$D$2:$D$9999,'QUALIFIED EFH'!CP$4,'HOURS&amp;CYCLES INPUT'!$E$2:$E$9999,'QUALIFIED EFH'!CP$5))</f>
        <v>469.66</v>
      </c>
      <c r="CQ29" s="476">
        <f>IF(CQ$2&lt;&gt;"",IF($C29&lt;&gt;"TBA",CQ$2/114,0),SUMIFS('HOURS&amp;CYCLES INPUT'!$F$2:$F$9999,'HOURS&amp;CYCLES INPUT'!$C$2:$C$9999,'QUALIFIED EFH'!$C29,'HOURS&amp;CYCLES INPUT'!$D$2:$D$9999,'QUALIFIED EFH'!CQ$4,'HOURS&amp;CYCLES INPUT'!$E$2:$E$9999,'QUALIFIED EFH'!CQ$5))</f>
        <v>450.87</v>
      </c>
      <c r="CR29" s="476">
        <f>IF(CR$2&lt;&gt;"",IF($C29&lt;&gt;"TBA",CR$2/114,0),SUMIFS('HOURS&amp;CYCLES INPUT'!$F$2:$F$9999,'HOURS&amp;CYCLES INPUT'!$C$2:$C$9999,'QUALIFIED EFH'!$C29,'HOURS&amp;CYCLES INPUT'!$D$2:$D$9999,'QUALIFIED EFH'!CR$4,'HOURS&amp;CYCLES INPUT'!$E$2:$E$9999,'QUALIFIED EFH'!CR$5))</f>
        <v>458.41</v>
      </c>
      <c r="CS29" s="476">
        <f>IF(CS$2&lt;&gt;"",IF($C29&lt;&gt;"TBA",CS$2/114,0),SUMIFS('HOURS&amp;CYCLES INPUT'!$F$2:$F$9999,'HOURS&amp;CYCLES INPUT'!$C$2:$C$9999,'QUALIFIED EFH'!$C29,'HOURS&amp;CYCLES INPUT'!$D$2:$D$9999,'QUALIFIED EFH'!CS$4,'HOURS&amp;CYCLES INPUT'!$E$2:$E$9999,'QUALIFIED EFH'!CS$5))</f>
        <v>395.39</v>
      </c>
      <c r="CT29" s="476">
        <f>IF(CT$2&lt;&gt;"",IF($C29&lt;&gt;"TBA",CT$2/114,0),SUMIFS('HOURS&amp;CYCLES INPUT'!$F$2:$F$9999,'HOURS&amp;CYCLES INPUT'!$C$2:$C$9999,'QUALIFIED EFH'!$C29,'HOURS&amp;CYCLES INPUT'!$D$2:$D$9999,'QUALIFIED EFH'!CT$4,'HOURS&amp;CYCLES INPUT'!$E$2:$E$9999,'QUALIFIED EFH'!CT$5))</f>
        <v>430.35</v>
      </c>
      <c r="CU29" s="476">
        <f>IF(CU$2&lt;&gt;"",IF($C29&lt;&gt;"TBA",CU$2/114,0),SUMIFS('HOURS&amp;CYCLES INPUT'!$F$2:$F$9999,'HOURS&amp;CYCLES INPUT'!$C$2:$C$9999,'QUALIFIED EFH'!$C29,'HOURS&amp;CYCLES INPUT'!$D$2:$D$9999,'QUALIFIED EFH'!CU$4,'HOURS&amp;CYCLES INPUT'!$E$2:$E$9999,'QUALIFIED EFH'!CU$5))</f>
        <v>462.17</v>
      </c>
      <c r="CV29" s="476">
        <f>IF(CV$2&lt;&gt;"",IF($C29&lt;&gt;"TBA",CV$2/114,0),SUMIFS('HOURS&amp;CYCLES INPUT'!$F$2:$F$9999,'HOURS&amp;CYCLES INPUT'!$C$2:$C$9999,'QUALIFIED EFH'!$C29,'HOURS&amp;CYCLES INPUT'!$D$2:$D$9999,'QUALIFIED EFH'!CV$4,'HOURS&amp;CYCLES INPUT'!$E$2:$E$9999,'QUALIFIED EFH'!CV$5))</f>
        <v>491.86</v>
      </c>
      <c r="CW29" s="476">
        <f>IF(CW$2&lt;&gt;"",IF($C29&lt;&gt;"TBA",CW$2/114,0),SUMIFS('HOURS&amp;CYCLES INPUT'!$F$2:$F$9999,'HOURS&amp;CYCLES INPUT'!$C$2:$C$9999,'QUALIFIED EFH'!$C29,'HOURS&amp;CYCLES INPUT'!$D$2:$D$9999,'QUALIFIED EFH'!CW$4,'HOURS&amp;CYCLES INPUT'!$E$2:$E$9999,'QUALIFIED EFH'!CW$5))</f>
        <v>277.63</v>
      </c>
      <c r="CX29" s="476">
        <f>IF(CX$2&lt;&gt;"",IF($C29&lt;&gt;"TBA",CX$2/114,0),SUMIFS('HOURS&amp;CYCLES INPUT'!$F$2:$F$9999,'HOURS&amp;CYCLES INPUT'!$C$2:$C$9999,'QUALIFIED EFH'!$C29,'HOURS&amp;CYCLES INPUT'!$D$2:$D$9999,'QUALIFIED EFH'!CX$4,'HOURS&amp;CYCLES INPUT'!$E$2:$E$9999,'QUALIFIED EFH'!CX$5))</f>
        <v>0</v>
      </c>
      <c r="CY29" s="476">
        <f>IF(CY$2&lt;&gt;"",IF($C29&lt;&gt;"TBA",CY$2/114,0),SUMIFS('HOURS&amp;CYCLES INPUT'!$F$2:$F$9999,'HOURS&amp;CYCLES INPUT'!$C$2:$C$9999,'QUALIFIED EFH'!$C29,'HOURS&amp;CYCLES INPUT'!$D$2:$D$9999,'QUALIFIED EFH'!CY$4,'HOURS&amp;CYCLES INPUT'!$E$2:$E$9999,'QUALIFIED EFH'!CY$5))</f>
        <v>0</v>
      </c>
      <c r="CZ29" s="476">
        <f>IF(CZ$2&lt;&gt;"",IF($C29&lt;&gt;"TBA",CZ$2/114,0),SUMIFS('HOURS&amp;CYCLES INPUT'!$F$2:$F$9999,'HOURS&amp;CYCLES INPUT'!$C$2:$C$9999,'QUALIFIED EFH'!$C29,'HOURS&amp;CYCLES INPUT'!$D$2:$D$9999,'QUALIFIED EFH'!CZ$4,'HOURS&amp;CYCLES INPUT'!$E$2:$E$9999,'QUALIFIED EFH'!CZ$5))</f>
        <v>0</v>
      </c>
      <c r="DA29" s="476">
        <f>IF(DA$2&lt;&gt;"",IF($C29&lt;&gt;"TBA",DA$2/114,0),SUMIFS('HOURS&amp;CYCLES INPUT'!$F$2:$F$9999,'HOURS&amp;CYCLES INPUT'!$C$2:$C$9999,'QUALIFIED EFH'!$C29,'HOURS&amp;CYCLES INPUT'!$D$2:$D$9999,'QUALIFIED EFH'!DA$4,'HOURS&amp;CYCLES INPUT'!$E$2:$E$9999,'QUALIFIED EFH'!DA$5))</f>
        <v>0</v>
      </c>
      <c r="DB29" s="476">
        <f>IF(DB$2&lt;&gt;"",IF($C29&lt;&gt;"TBA",DB$2/114,0),SUMIFS('HOURS&amp;CYCLES INPUT'!$F$2:$F$9999,'HOURS&amp;CYCLES INPUT'!$C$2:$C$9999,'QUALIFIED EFH'!$C29,'HOURS&amp;CYCLES INPUT'!$D$2:$D$9999,'QUALIFIED EFH'!DB$4,'HOURS&amp;CYCLES INPUT'!$E$2:$E$9999,'QUALIFIED EFH'!DB$5))</f>
        <v>0</v>
      </c>
      <c r="DC29" s="476">
        <f>IF(DC$2&lt;&gt;"",IF($C29&lt;&gt;"TBA",DC$2/114,0),SUMIFS('HOURS&amp;CYCLES INPUT'!$F$2:$F$9999,'HOURS&amp;CYCLES INPUT'!$C$2:$C$9999,'QUALIFIED EFH'!$C29,'HOURS&amp;CYCLES INPUT'!$D$2:$D$9999,'QUALIFIED EFH'!DC$4,'HOURS&amp;CYCLES INPUT'!$E$2:$E$9999,'QUALIFIED EFH'!DC$5))</f>
        <v>0</v>
      </c>
      <c r="DD29" s="476">
        <f>IF(DD$2&lt;&gt;"",IF($C29&lt;&gt;"TBA",DD$2/114,0),SUMIFS('HOURS&amp;CYCLES INPUT'!$F$2:$F$9999,'HOURS&amp;CYCLES INPUT'!$C$2:$C$9999,'QUALIFIED EFH'!$C29,'HOURS&amp;CYCLES INPUT'!$D$2:$D$9999,'QUALIFIED EFH'!DD$4,'HOURS&amp;CYCLES INPUT'!$E$2:$E$9999,'QUALIFIED EFH'!DD$5))</f>
        <v>0</v>
      </c>
      <c r="DE29" s="476">
        <f>IF(DE$2&lt;&gt;"",IF($C29&lt;&gt;"TBA",DE$2/114,0),SUMIFS('HOURS&amp;CYCLES INPUT'!$F$2:$F$9999,'HOURS&amp;CYCLES INPUT'!$C$2:$C$9999,'QUALIFIED EFH'!$C29,'HOURS&amp;CYCLES INPUT'!$D$2:$D$9999,'QUALIFIED EFH'!DE$4,'HOURS&amp;CYCLES INPUT'!$E$2:$E$9999,'QUALIFIED EFH'!DE$5))</f>
        <v>0</v>
      </c>
      <c r="DF29" s="476">
        <f>IF(DF$2&lt;&gt;"",IF($C29&lt;&gt;"TBA",DF$2/114,0),SUMIFS('HOURS&amp;CYCLES INPUT'!$F$2:$F$9999,'HOURS&amp;CYCLES INPUT'!$C$2:$C$9999,'QUALIFIED EFH'!$C29,'HOURS&amp;CYCLES INPUT'!$D$2:$D$9999,'QUALIFIED EFH'!DF$4,'HOURS&amp;CYCLES INPUT'!$E$2:$E$9999,'QUALIFIED EFH'!DF$5))</f>
        <v>0</v>
      </c>
      <c r="DG29" s="476">
        <f>IF(DG$2&lt;&gt;"",IF($C29&lt;&gt;"TBA",DG$2/114,0),SUMIFS('HOURS&amp;CYCLES INPUT'!$F$2:$F$9999,'HOURS&amp;CYCLES INPUT'!$C$2:$C$9999,'QUALIFIED EFH'!$C29,'HOURS&amp;CYCLES INPUT'!$D$2:$D$9999,'QUALIFIED EFH'!DG$4,'HOURS&amp;CYCLES INPUT'!$E$2:$E$9999,'QUALIFIED EFH'!DG$5))</f>
        <v>0</v>
      </c>
      <c r="DH29" s="476">
        <f>IF(DH$2&lt;&gt;"",IF($C29&lt;&gt;"TBA",DH$2/114,0),SUMIFS('HOURS&amp;CYCLES INPUT'!$F$2:$F$9999,'HOURS&amp;CYCLES INPUT'!$C$2:$C$9999,'QUALIFIED EFH'!$C29,'HOURS&amp;CYCLES INPUT'!$D$2:$D$9999,'QUALIFIED EFH'!DH$4,'HOURS&amp;CYCLES INPUT'!$E$2:$E$9999,'QUALIFIED EFH'!DH$5))</f>
        <v>0</v>
      </c>
      <c r="DI29" s="476">
        <f>IF(DI$2&lt;&gt;"",IF($C29&lt;&gt;"TBA",DI$2/114,0),SUMIFS('HOURS&amp;CYCLES INPUT'!$F$2:$F$9999,'HOURS&amp;CYCLES INPUT'!$C$2:$C$9999,'QUALIFIED EFH'!$C29,'HOURS&amp;CYCLES INPUT'!$D$2:$D$9999,'QUALIFIED EFH'!DI$4,'HOURS&amp;CYCLES INPUT'!$E$2:$E$9999,'QUALIFIED EFH'!DI$5))</f>
        <v>0</v>
      </c>
      <c r="DJ29" s="476">
        <f>IF(DJ$2&lt;&gt;"",IF($C29&lt;&gt;"TBA",DJ$2/114,0),SUMIFS('HOURS&amp;CYCLES INPUT'!$F$2:$F$9999,'HOURS&amp;CYCLES INPUT'!$C$2:$C$9999,'QUALIFIED EFH'!$C29,'HOURS&amp;CYCLES INPUT'!$D$2:$D$9999,'QUALIFIED EFH'!DJ$4,'HOURS&amp;CYCLES INPUT'!$E$2:$E$9999,'QUALIFIED EFH'!DJ$5))</f>
        <v>0</v>
      </c>
      <c r="DK29" s="476">
        <f>IF(DK$2&lt;&gt;"",IF($C29&lt;&gt;"TBA",DK$2/114,0),SUMIFS('HOURS&amp;CYCLES INPUT'!$F$2:$F$9999,'HOURS&amp;CYCLES INPUT'!$C$2:$C$9999,'QUALIFIED EFH'!$C29,'HOURS&amp;CYCLES INPUT'!$D$2:$D$9999,'QUALIFIED EFH'!DK$4,'HOURS&amp;CYCLES INPUT'!$E$2:$E$9999,'QUALIFIED EFH'!DK$5))</f>
        <v>0</v>
      </c>
      <c r="DL29" s="476">
        <f>IF(DL$2&lt;&gt;"",IF($C29&lt;&gt;"TBA",DL$2/114,0),SUMIFS('HOURS&amp;CYCLES INPUT'!$F$2:$F$9999,'HOURS&amp;CYCLES INPUT'!$C$2:$C$9999,'QUALIFIED EFH'!$C29,'HOURS&amp;CYCLES INPUT'!$D$2:$D$9999,'QUALIFIED EFH'!DL$4,'HOURS&amp;CYCLES INPUT'!$E$2:$E$9999,'QUALIFIED EFH'!DL$5))</f>
        <v>0</v>
      </c>
      <c r="DM29" s="476">
        <f>IF(DM$2&lt;&gt;"",IF($C29&lt;&gt;"TBA",DM$2/114,0),SUMIFS('HOURS&amp;CYCLES INPUT'!$F$2:$F$9999,'HOURS&amp;CYCLES INPUT'!$C$2:$C$9999,'QUALIFIED EFH'!$C29,'HOURS&amp;CYCLES INPUT'!$D$2:$D$9999,'QUALIFIED EFH'!DM$4,'HOURS&amp;CYCLES INPUT'!$E$2:$E$9999,'QUALIFIED EFH'!DM$5))</f>
        <v>0</v>
      </c>
      <c r="DN29" s="476">
        <f>IF(DN$2&lt;&gt;"",IF($C29&lt;&gt;"TBA",DN$2/114,0),SUMIFS('HOURS&amp;CYCLES INPUT'!$F$2:$F$9999,'HOURS&amp;CYCLES INPUT'!$C$2:$C$9999,'QUALIFIED EFH'!$C29,'HOURS&amp;CYCLES INPUT'!$D$2:$D$9999,'QUALIFIED EFH'!DN$4,'HOURS&amp;CYCLES INPUT'!$E$2:$E$9999,'QUALIFIED EFH'!DN$5))</f>
        <v>0</v>
      </c>
      <c r="DO29" s="476">
        <f>IF(DO$2&lt;&gt;"",IF($C29&lt;&gt;"TBA",DO$2/114,0),SUMIFS('HOURS&amp;CYCLES INPUT'!$F$2:$F$9999,'HOURS&amp;CYCLES INPUT'!$C$2:$C$9999,'QUALIFIED EFH'!$C29,'HOURS&amp;CYCLES INPUT'!$D$2:$D$9999,'QUALIFIED EFH'!DO$4,'HOURS&amp;CYCLES INPUT'!$E$2:$E$9999,'QUALIFIED EFH'!DO$5))</f>
        <v>0</v>
      </c>
      <c r="DP29" s="476">
        <f>IF(DP$2&lt;&gt;"",IF($C29&lt;&gt;"TBA",DP$2/114,0),SUMIFS('HOURS&amp;CYCLES INPUT'!$F$2:$F$9999,'HOURS&amp;CYCLES INPUT'!$C$2:$C$9999,'QUALIFIED EFH'!$C29,'HOURS&amp;CYCLES INPUT'!$D$2:$D$9999,'QUALIFIED EFH'!DP$4,'HOURS&amp;CYCLES INPUT'!$E$2:$E$9999,'QUALIFIED EFH'!DP$5))</f>
        <v>0</v>
      </c>
      <c r="DQ29" s="476">
        <f>IF(DQ$2&lt;&gt;"",IF($C29&lt;&gt;"TBA",DQ$2/114,0),SUMIFS('HOURS&amp;CYCLES INPUT'!$F$2:$F$9999,'HOURS&amp;CYCLES INPUT'!$C$2:$C$9999,'QUALIFIED EFH'!$C29,'HOURS&amp;CYCLES INPUT'!$D$2:$D$9999,'QUALIFIED EFH'!DQ$4,'HOURS&amp;CYCLES INPUT'!$E$2:$E$9999,'QUALIFIED EFH'!DQ$5))</f>
        <v>0</v>
      </c>
      <c r="DR29" s="476">
        <f>IF(DR$2&lt;&gt;"",IF($C29&lt;&gt;"TBA",DR$2/114,0),SUMIFS('HOURS&amp;CYCLES INPUT'!$F$2:$F$9999,'HOURS&amp;CYCLES INPUT'!$C$2:$C$9999,'QUALIFIED EFH'!$C29,'HOURS&amp;CYCLES INPUT'!$D$2:$D$9999,'QUALIFIED EFH'!DR$4,'HOURS&amp;CYCLES INPUT'!$E$2:$E$9999,'QUALIFIED EFH'!DR$5))</f>
        <v>0</v>
      </c>
      <c r="DS29" s="476">
        <f>IF(DS$2&lt;&gt;"",IF($C29&lt;&gt;"TBA",DS$2/114,0),SUMIFS('HOURS&amp;CYCLES INPUT'!$F$2:$F$9999,'HOURS&amp;CYCLES INPUT'!$C$2:$C$9999,'QUALIFIED EFH'!$C29,'HOURS&amp;CYCLES INPUT'!$D$2:$D$9999,'QUALIFIED EFH'!DS$4,'HOURS&amp;CYCLES INPUT'!$E$2:$E$9999,'QUALIFIED EFH'!DS$5))</f>
        <v>0</v>
      </c>
      <c r="DT29" s="476">
        <f>IF(DT$2&lt;&gt;"",IF($C29&lt;&gt;"TBA",DT$2/114,0),SUMIFS('HOURS&amp;CYCLES INPUT'!$F$2:$F$9999,'HOURS&amp;CYCLES INPUT'!$C$2:$C$9999,'QUALIFIED EFH'!$C29,'HOURS&amp;CYCLES INPUT'!$D$2:$D$9999,'QUALIFIED EFH'!DT$4,'HOURS&amp;CYCLES INPUT'!$E$2:$E$9999,'QUALIFIED EFH'!DT$5))</f>
        <v>0</v>
      </c>
      <c r="DU29" s="476">
        <f>IF(DU$2&lt;&gt;"",IF($C29&lt;&gt;"TBA",DU$2/114,0),SUMIFS('HOURS&amp;CYCLES INPUT'!$F$2:$F$9999,'HOURS&amp;CYCLES INPUT'!$C$2:$C$9999,'QUALIFIED EFH'!$C29,'HOURS&amp;CYCLES INPUT'!$D$2:$D$9999,'QUALIFIED EFH'!DU$4,'HOURS&amp;CYCLES INPUT'!$E$2:$E$9999,'QUALIFIED EFH'!DU$5))</f>
        <v>0</v>
      </c>
      <c r="DV29" s="476">
        <f>IF(DV$2&lt;&gt;"",IF($C29&lt;&gt;"TBA",DV$2/114,0),SUMIFS('HOURS&amp;CYCLES INPUT'!$F$2:$F$9999,'HOURS&amp;CYCLES INPUT'!$C$2:$C$9999,'QUALIFIED EFH'!$C29,'HOURS&amp;CYCLES INPUT'!$D$2:$D$9999,'QUALIFIED EFH'!DV$4,'HOURS&amp;CYCLES INPUT'!$E$2:$E$9999,'QUALIFIED EFH'!DV$5))</f>
        <v>0</v>
      </c>
      <c r="DW29" s="476">
        <f>IF(DW$2&lt;&gt;"",IF($C29&lt;&gt;"TBA",DW$2/114,0),SUMIFS('HOURS&amp;CYCLES INPUT'!$F$2:$F$9999,'HOURS&amp;CYCLES INPUT'!$C$2:$C$9999,'QUALIFIED EFH'!$C29,'HOURS&amp;CYCLES INPUT'!$D$2:$D$9999,'QUALIFIED EFH'!DW$4,'HOURS&amp;CYCLES INPUT'!$E$2:$E$9999,'QUALIFIED EFH'!DW$5))</f>
        <v>0</v>
      </c>
      <c r="DX29" s="476">
        <f>IF(DX$2&lt;&gt;"",IF($C29&lt;&gt;"TBA",DX$2/114,0),SUMIFS('HOURS&amp;CYCLES INPUT'!$F$2:$F$9999,'HOURS&amp;CYCLES INPUT'!$C$2:$C$9999,'QUALIFIED EFH'!$C29,'HOURS&amp;CYCLES INPUT'!$D$2:$D$9999,'QUALIFIED EFH'!DX$4,'HOURS&amp;CYCLES INPUT'!$E$2:$E$9999,'QUALIFIED EFH'!DX$5))</f>
        <v>0</v>
      </c>
      <c r="DY29" s="476">
        <f>IF(DY$2&lt;&gt;"",IF($C29&lt;&gt;"TBA",DY$2/114,0),SUMIFS('HOURS&amp;CYCLES INPUT'!$F$2:$F$9999,'HOURS&amp;CYCLES INPUT'!$C$2:$C$9999,'QUALIFIED EFH'!$C29,'HOURS&amp;CYCLES INPUT'!$D$2:$D$9999,'QUALIFIED EFH'!DY$4,'HOURS&amp;CYCLES INPUT'!$E$2:$E$9999,'QUALIFIED EFH'!DY$5))</f>
        <v>0</v>
      </c>
      <c r="DZ29" s="476">
        <f>IF(DZ$2&lt;&gt;"",IF($C29&lt;&gt;"TBA",DZ$2/114,0),SUMIFS('HOURS&amp;CYCLES INPUT'!$F$2:$F$9999,'HOURS&amp;CYCLES INPUT'!$C$2:$C$9999,'QUALIFIED EFH'!$C29,'HOURS&amp;CYCLES INPUT'!$D$2:$D$9999,'QUALIFIED EFH'!DZ$4,'HOURS&amp;CYCLES INPUT'!$E$2:$E$9999,'QUALIFIED EFH'!DZ$5))</f>
        <v>0</v>
      </c>
      <c r="EA29" s="476">
        <f>IF(EA$2&lt;&gt;"",IF($C29&lt;&gt;"TBA",EA$2/114,0),SUMIFS('HOURS&amp;CYCLES INPUT'!$F$2:$F$9999,'HOURS&amp;CYCLES INPUT'!$C$2:$C$9999,'QUALIFIED EFH'!$C29,'HOURS&amp;CYCLES INPUT'!$D$2:$D$9999,'QUALIFIED EFH'!EA$4,'HOURS&amp;CYCLES INPUT'!$E$2:$E$9999,'QUALIFIED EFH'!EA$5))</f>
        <v>0</v>
      </c>
      <c r="EB29" s="476">
        <f>IF(EB$2&lt;&gt;"",IF($C29&lt;&gt;"TBA",EB$2/114,0),SUMIFS('HOURS&amp;CYCLES INPUT'!$F$2:$F$9999,'HOURS&amp;CYCLES INPUT'!$C$2:$C$9999,'QUALIFIED EFH'!$C29,'HOURS&amp;CYCLES INPUT'!$D$2:$D$9999,'QUALIFIED EFH'!EB$4,'HOURS&amp;CYCLES INPUT'!$E$2:$E$9999,'QUALIFIED EFH'!EB$5))</f>
        <v>0</v>
      </c>
      <c r="EC29" s="476">
        <f>IF(EC$2&lt;&gt;"",IF($C29&lt;&gt;"TBA",EC$2/114,0),SUMIFS('HOURS&amp;CYCLES INPUT'!$F$2:$F$9999,'HOURS&amp;CYCLES INPUT'!$C$2:$C$9999,'QUALIFIED EFH'!$C29,'HOURS&amp;CYCLES INPUT'!$D$2:$D$9999,'QUALIFIED EFH'!EC$4,'HOURS&amp;CYCLES INPUT'!$E$2:$E$9999,'QUALIFIED EFH'!EC$5))</f>
        <v>0</v>
      </c>
      <c r="ED29" s="476">
        <f>IF(ED$2&lt;&gt;"",IF($C29&lt;&gt;"TBA",ED$2/114,0),SUMIFS('HOURS&amp;CYCLES INPUT'!$F$2:$F$9999,'HOURS&amp;CYCLES INPUT'!$C$2:$C$9999,'QUALIFIED EFH'!$C29,'HOURS&amp;CYCLES INPUT'!$D$2:$D$9999,'QUALIFIED EFH'!ED$4,'HOURS&amp;CYCLES INPUT'!$E$2:$E$9999,'QUALIFIED EFH'!ED$5))</f>
        <v>0</v>
      </c>
      <c r="EE29" s="476">
        <f>IF(EE$2&lt;&gt;"",IF($C29&lt;&gt;"TBA",EE$2/114,0),SUMIFS('HOURS&amp;CYCLES INPUT'!$F$2:$F$9999,'HOURS&amp;CYCLES INPUT'!$C$2:$C$9999,'QUALIFIED EFH'!$C29,'HOURS&amp;CYCLES INPUT'!$D$2:$D$9999,'QUALIFIED EFH'!EE$4,'HOURS&amp;CYCLES INPUT'!$E$2:$E$9999,'QUALIFIED EFH'!EE$5))</f>
        <v>0</v>
      </c>
      <c r="EF29" s="476">
        <f>IF(EF$2&lt;&gt;"",IF($C29&lt;&gt;"TBA",EF$2/114,0),SUMIFS('HOURS&amp;CYCLES INPUT'!$F$2:$F$9999,'HOURS&amp;CYCLES INPUT'!$C$2:$C$9999,'QUALIFIED EFH'!$C29,'HOURS&amp;CYCLES INPUT'!$D$2:$D$9999,'QUALIFIED EFH'!EF$4,'HOURS&amp;CYCLES INPUT'!$E$2:$E$9999,'QUALIFIED EFH'!EF$5))</f>
        <v>0</v>
      </c>
      <c r="EG29" s="476">
        <f>IF(EG$2&lt;&gt;"",IF($C29&lt;&gt;"TBA",EG$2/114,0),SUMIFS('HOURS&amp;CYCLES INPUT'!$F$2:$F$9999,'HOURS&amp;CYCLES INPUT'!$C$2:$C$9999,'QUALIFIED EFH'!$C29,'HOURS&amp;CYCLES INPUT'!$D$2:$D$9999,'QUALIFIED EFH'!EG$4,'HOURS&amp;CYCLES INPUT'!$E$2:$E$9999,'QUALIFIED EFH'!EG$5))</f>
        <v>0</v>
      </c>
      <c r="EH29" s="476">
        <f>IF(EH$2&lt;&gt;"",IF($C29&lt;&gt;"TBA",EH$2/114,0),SUMIFS('HOURS&amp;CYCLES INPUT'!$F$2:$F$9999,'HOURS&amp;CYCLES INPUT'!$C$2:$C$9999,'QUALIFIED EFH'!$C29,'HOURS&amp;CYCLES INPUT'!$D$2:$D$9999,'QUALIFIED EFH'!EH$4,'HOURS&amp;CYCLES INPUT'!$E$2:$E$9999,'QUALIFIED EFH'!EH$5))</f>
        <v>0</v>
      </c>
      <c r="EI29" s="476">
        <f>IF(EI$2&lt;&gt;"",IF($C29&lt;&gt;"TBA",EI$2/114,0),SUMIFS('HOURS&amp;CYCLES INPUT'!$F$2:$F$9999,'HOURS&amp;CYCLES INPUT'!$C$2:$C$9999,'QUALIFIED EFH'!$C29,'HOURS&amp;CYCLES INPUT'!$D$2:$D$9999,'QUALIFIED EFH'!EI$4,'HOURS&amp;CYCLES INPUT'!$E$2:$E$9999,'QUALIFIED EFH'!EI$5))</f>
        <v>0</v>
      </c>
      <c r="EJ29" s="476">
        <f>IF(EJ$2&lt;&gt;"",IF($C29&lt;&gt;"TBA",EJ$2/114,0),SUMIFS('HOURS&amp;CYCLES INPUT'!$F$2:$F$9999,'HOURS&amp;CYCLES INPUT'!$C$2:$C$9999,'QUALIFIED EFH'!$C29,'HOURS&amp;CYCLES INPUT'!$D$2:$D$9999,'QUALIFIED EFH'!EJ$4,'HOURS&amp;CYCLES INPUT'!$E$2:$E$9999,'QUALIFIED EFH'!EJ$5))</f>
        <v>0</v>
      </c>
      <c r="EK29" s="476">
        <f>IF(EK$2&lt;&gt;"",IF($C29&lt;&gt;"TBA",EK$2/114,0),SUMIFS('HOURS&amp;CYCLES INPUT'!$F$2:$F$9999,'HOURS&amp;CYCLES INPUT'!$C$2:$C$9999,'QUALIFIED EFH'!$C29,'HOURS&amp;CYCLES INPUT'!$D$2:$D$9999,'QUALIFIED EFH'!EK$4,'HOURS&amp;CYCLES INPUT'!$E$2:$E$9999,'QUALIFIED EFH'!EK$5))</f>
        <v>0</v>
      </c>
      <c r="EL29" s="476">
        <f>IF(EL$2&lt;&gt;"",IF($C29&lt;&gt;"TBA",EL$2/114,0),SUMIFS('HOURS&amp;CYCLES INPUT'!$F$2:$F$9999,'HOURS&amp;CYCLES INPUT'!$C$2:$C$9999,'QUALIFIED EFH'!$C29,'HOURS&amp;CYCLES INPUT'!$D$2:$D$9999,'QUALIFIED EFH'!EL$4,'HOURS&amp;CYCLES INPUT'!$E$2:$E$9999,'QUALIFIED EFH'!EL$5))</f>
        <v>0</v>
      </c>
      <c r="EM29" s="476">
        <f>IF(EM$2&lt;&gt;"",IF($C29&lt;&gt;"TBA",EM$2/114,0),SUMIFS('HOURS&amp;CYCLES INPUT'!$F$2:$F$9999,'HOURS&amp;CYCLES INPUT'!$C$2:$C$9999,'QUALIFIED EFH'!$C29,'HOURS&amp;CYCLES INPUT'!$D$2:$D$9999,'QUALIFIED EFH'!EM$4,'HOURS&amp;CYCLES INPUT'!$E$2:$E$9999,'QUALIFIED EFH'!EM$5))</f>
        <v>0</v>
      </c>
      <c r="EN29" s="476">
        <f>IF(EN$2&lt;&gt;"",IF($C29&lt;&gt;"TBA",EN$2/114,0),SUMIFS('HOURS&amp;CYCLES INPUT'!$F$2:$F$9999,'HOURS&amp;CYCLES INPUT'!$C$2:$C$9999,'QUALIFIED EFH'!$C29,'HOURS&amp;CYCLES INPUT'!$D$2:$D$9999,'QUALIFIED EFH'!EN$4,'HOURS&amp;CYCLES INPUT'!$E$2:$E$9999,'QUALIFIED EFH'!EN$5))</f>
        <v>0</v>
      </c>
      <c r="EO29" s="476">
        <f>IF(EO$2&lt;&gt;"",IF($C29&lt;&gt;"TBA",EO$2/114,0),SUMIFS('HOURS&amp;CYCLES INPUT'!$F$2:$F$9999,'HOURS&amp;CYCLES INPUT'!$C$2:$C$9999,'QUALIFIED EFH'!$C29,'HOURS&amp;CYCLES INPUT'!$D$2:$D$9999,'QUALIFIED EFH'!EO$4,'HOURS&amp;CYCLES INPUT'!$E$2:$E$9999,'QUALIFIED EFH'!EO$5))</f>
        <v>0</v>
      </c>
      <c r="EP29" s="476">
        <f>IF(EP$2&lt;&gt;"",IF($C29&lt;&gt;"TBA",EP$2/114,0),SUMIFS('HOURS&amp;CYCLES INPUT'!$F$2:$F$9999,'HOURS&amp;CYCLES INPUT'!$C$2:$C$9999,'QUALIFIED EFH'!$C29,'HOURS&amp;CYCLES INPUT'!$D$2:$D$9999,'QUALIFIED EFH'!EP$4,'HOURS&amp;CYCLES INPUT'!$E$2:$E$9999,'QUALIFIED EFH'!EP$5))</f>
        <v>0</v>
      </c>
      <c r="EQ29" s="476">
        <f>IF(EQ$2&lt;&gt;"",IF($C29&lt;&gt;"TBA",EQ$2/114,0),SUMIFS('HOURS&amp;CYCLES INPUT'!$F$2:$F$9999,'HOURS&amp;CYCLES INPUT'!$C$2:$C$9999,'QUALIFIED EFH'!$C29,'HOURS&amp;CYCLES INPUT'!$D$2:$D$9999,'QUALIFIED EFH'!EQ$4,'HOURS&amp;CYCLES INPUT'!$E$2:$E$9999,'QUALIFIED EFH'!EQ$5))</f>
        <v>0</v>
      </c>
      <c r="ER29" s="476">
        <f>IF(ER$2&lt;&gt;"",IF($C29&lt;&gt;"TBA",ER$2/114,0),SUMIFS('HOURS&amp;CYCLES INPUT'!$F$2:$F$9999,'HOURS&amp;CYCLES INPUT'!$C$2:$C$9999,'QUALIFIED EFH'!$C29,'HOURS&amp;CYCLES INPUT'!$D$2:$D$9999,'QUALIFIED EFH'!ER$4,'HOURS&amp;CYCLES INPUT'!$E$2:$E$9999,'QUALIFIED EFH'!ER$5))</f>
        <v>0</v>
      </c>
      <c r="ES29" s="476">
        <f>IF(ES$2&lt;&gt;"",IF($C29&lt;&gt;"TBA",ES$2/114,0),SUMIFS('HOURS&amp;CYCLES INPUT'!$F$2:$F$9999,'HOURS&amp;CYCLES INPUT'!$C$2:$C$9999,'QUALIFIED EFH'!$C29,'HOURS&amp;CYCLES INPUT'!$D$2:$D$9999,'QUALIFIED EFH'!ES$4,'HOURS&amp;CYCLES INPUT'!$E$2:$E$9999,'QUALIFIED EFH'!ES$5))</f>
        <v>0</v>
      </c>
      <c r="ET29" s="476">
        <f>IF(ET$2&lt;&gt;"",IF($C29&lt;&gt;"TBA",ET$2/114,0),SUMIFS('HOURS&amp;CYCLES INPUT'!$F$2:$F$9999,'HOURS&amp;CYCLES INPUT'!$C$2:$C$9999,'QUALIFIED EFH'!$C29,'HOURS&amp;CYCLES INPUT'!$D$2:$D$9999,'QUALIFIED EFH'!ET$4,'HOURS&amp;CYCLES INPUT'!$E$2:$E$9999,'QUALIFIED EFH'!ET$5))</f>
        <v>0</v>
      </c>
      <c r="EU29" s="476">
        <f>IF(EU$2&lt;&gt;"",IF($C29&lt;&gt;"TBA",EU$2/114,0),SUMIFS('HOURS&amp;CYCLES INPUT'!$F$2:$F$9999,'HOURS&amp;CYCLES INPUT'!$C$2:$C$9999,'QUALIFIED EFH'!$C29,'HOURS&amp;CYCLES INPUT'!$D$2:$D$9999,'QUALIFIED EFH'!EU$4,'HOURS&amp;CYCLES INPUT'!$E$2:$E$9999,'QUALIFIED EFH'!EU$5))</f>
        <v>0</v>
      </c>
      <c r="EV29" s="476">
        <f>IF(EV$2&lt;&gt;"",IF($C29&lt;&gt;"TBA",EV$2/114,0),SUMIFS('HOURS&amp;CYCLES INPUT'!$F$2:$F$9999,'HOURS&amp;CYCLES INPUT'!$C$2:$C$9999,'QUALIFIED EFH'!$C29,'HOURS&amp;CYCLES INPUT'!$D$2:$D$9999,'QUALIFIED EFH'!EV$4,'HOURS&amp;CYCLES INPUT'!$E$2:$E$9999,'QUALIFIED EFH'!EV$5))</f>
        <v>0</v>
      </c>
      <c r="EW29" s="476">
        <f>IF(EW$2&lt;&gt;"",IF($C29&lt;&gt;"TBA",EW$2/114,0),SUMIFS('HOURS&amp;CYCLES INPUT'!$F$2:$F$9999,'HOURS&amp;CYCLES INPUT'!$C$2:$C$9999,'QUALIFIED EFH'!$C29,'HOURS&amp;CYCLES INPUT'!$D$2:$D$9999,'QUALIFIED EFH'!EW$4,'HOURS&amp;CYCLES INPUT'!$E$2:$E$9999,'QUALIFIED EFH'!EW$5))</f>
        <v>0</v>
      </c>
      <c r="EX29" s="476">
        <f>IF(EX$2&lt;&gt;"",IF($C29&lt;&gt;"TBA",EX$2/114,0),SUMIFS('HOURS&amp;CYCLES INPUT'!$F$2:$F$9999,'HOURS&amp;CYCLES INPUT'!$C$2:$C$9999,'QUALIFIED EFH'!$C29,'HOURS&amp;CYCLES INPUT'!$D$2:$D$9999,'QUALIFIED EFH'!EX$4,'HOURS&amp;CYCLES INPUT'!$E$2:$E$9999,'QUALIFIED EFH'!EX$5))</f>
        <v>0</v>
      </c>
      <c r="EY29" s="476">
        <f>IF(EY$2&lt;&gt;"",IF($C29&lt;&gt;"TBA",EY$2/114,0),SUMIFS('HOURS&amp;CYCLES INPUT'!$F$2:$F$9999,'HOURS&amp;CYCLES INPUT'!$C$2:$C$9999,'QUALIFIED EFH'!$C29,'HOURS&amp;CYCLES INPUT'!$D$2:$D$9999,'QUALIFIED EFH'!EY$4,'HOURS&amp;CYCLES INPUT'!$E$2:$E$9999,'QUALIFIED EFH'!EY$5))</f>
        <v>0</v>
      </c>
      <c r="EZ29" s="476">
        <f>IF(EZ$2&lt;&gt;"",IF($C29&lt;&gt;"TBA",EZ$2/114,0),SUMIFS('HOURS&amp;CYCLES INPUT'!$F$2:$F$9999,'HOURS&amp;CYCLES INPUT'!$C$2:$C$9999,'QUALIFIED EFH'!$C29,'HOURS&amp;CYCLES INPUT'!$D$2:$D$9999,'QUALIFIED EFH'!EZ$4,'HOURS&amp;CYCLES INPUT'!$E$2:$E$9999,'QUALIFIED EFH'!EZ$5))</f>
        <v>0</v>
      </c>
      <c r="FA29" s="476">
        <f>IF(FA$2&lt;&gt;"",IF($C29&lt;&gt;"TBA",FA$2/114,0),SUMIFS('HOURS&amp;CYCLES INPUT'!$F$2:$F$9999,'HOURS&amp;CYCLES INPUT'!$C$2:$C$9999,'QUALIFIED EFH'!$C29,'HOURS&amp;CYCLES INPUT'!$D$2:$D$9999,'QUALIFIED EFH'!FA$4,'HOURS&amp;CYCLES INPUT'!$E$2:$E$9999,'QUALIFIED EFH'!FA$5))</f>
        <v>0</v>
      </c>
      <c r="FB29" s="476">
        <f>IF(FB$2&lt;&gt;"",IF($C29&lt;&gt;"TBA",FB$2/114,0),SUMIFS('HOURS&amp;CYCLES INPUT'!$F$2:$F$9999,'HOURS&amp;CYCLES INPUT'!$C$2:$C$9999,'QUALIFIED EFH'!$C29,'HOURS&amp;CYCLES INPUT'!$D$2:$D$9999,'QUALIFIED EFH'!FB$4,'HOURS&amp;CYCLES INPUT'!$E$2:$E$9999,'QUALIFIED EFH'!FB$5))</f>
        <v>0</v>
      </c>
      <c r="FC29" s="476">
        <f>IF(FC$2&lt;&gt;"",IF($C29&lt;&gt;"TBA",FC$2/114,0),SUMIFS('HOURS&amp;CYCLES INPUT'!$F$2:$F$9999,'HOURS&amp;CYCLES INPUT'!$C$2:$C$9999,'QUALIFIED EFH'!$C29,'HOURS&amp;CYCLES INPUT'!$D$2:$D$9999,'QUALIFIED EFH'!FC$4,'HOURS&amp;CYCLES INPUT'!$E$2:$E$9999,'QUALIFIED EFH'!FC$5))</f>
        <v>0</v>
      </c>
      <c r="FD29" s="476">
        <f>IF(FD$2&lt;&gt;"",IF($C29&lt;&gt;"TBA",FD$2/114,0),SUMIFS('HOURS&amp;CYCLES INPUT'!$F$2:$F$9999,'HOURS&amp;CYCLES INPUT'!$C$2:$C$9999,'QUALIFIED EFH'!$C29,'HOURS&amp;CYCLES INPUT'!$D$2:$D$9999,'QUALIFIED EFH'!FD$4,'HOURS&amp;CYCLES INPUT'!$E$2:$E$9999,'QUALIFIED EFH'!FD$5))</f>
        <v>0</v>
      </c>
      <c r="FE29" s="476">
        <f>IF(FE$2&lt;&gt;"",IF($C29&lt;&gt;"TBA",FE$2/114,0),SUMIFS('HOURS&amp;CYCLES INPUT'!$F$2:$F$9999,'HOURS&amp;CYCLES INPUT'!$C$2:$C$9999,'QUALIFIED EFH'!$C29,'HOURS&amp;CYCLES INPUT'!$D$2:$D$9999,'QUALIFIED EFH'!FE$4,'HOURS&amp;CYCLES INPUT'!$E$2:$E$9999,'QUALIFIED EFH'!FE$5))</f>
        <v>0</v>
      </c>
      <c r="FF29" s="476">
        <f>IF(FF$2&lt;&gt;"",IF($C29&lt;&gt;"TBA",FF$2/114,0),SUMIFS('HOURS&amp;CYCLES INPUT'!$F$2:$F$9999,'HOURS&amp;CYCLES INPUT'!$C$2:$C$9999,'QUALIFIED EFH'!$C29,'HOURS&amp;CYCLES INPUT'!$D$2:$D$9999,'QUALIFIED EFH'!FF$4,'HOURS&amp;CYCLES INPUT'!$E$2:$E$9999,'QUALIFIED EFH'!FF$5))</f>
        <v>0</v>
      </c>
      <c r="FG29" s="476">
        <f>IF(FG$2&lt;&gt;"",IF($C29&lt;&gt;"TBA",FG$2/114,0),SUMIFS('HOURS&amp;CYCLES INPUT'!$F$2:$F$9999,'HOURS&amp;CYCLES INPUT'!$C$2:$C$9999,'QUALIFIED EFH'!$C29,'HOURS&amp;CYCLES INPUT'!$D$2:$D$9999,'QUALIFIED EFH'!FG$4,'HOURS&amp;CYCLES INPUT'!$E$2:$E$9999,'QUALIFIED EFH'!FG$5))</f>
        <v>0</v>
      </c>
      <c r="FH29" s="476">
        <f>IF(FH$2&lt;&gt;"",IF($C29&lt;&gt;"TBA",FH$2/114,0),SUMIFS('HOURS&amp;CYCLES INPUT'!$F$2:$F$9999,'HOURS&amp;CYCLES INPUT'!$C$2:$C$9999,'QUALIFIED EFH'!$C29,'HOURS&amp;CYCLES INPUT'!$D$2:$D$9999,'QUALIFIED EFH'!FH$4,'HOURS&amp;CYCLES INPUT'!$E$2:$E$9999,'QUALIFIED EFH'!FH$5))</f>
        <v>0</v>
      </c>
      <c r="FI29" s="476">
        <f>IF(FI$2&lt;&gt;"",IF($C29&lt;&gt;"TBA",FI$2/114,0),SUMIFS('HOURS&amp;CYCLES INPUT'!$F$2:$F$9999,'HOURS&amp;CYCLES INPUT'!$C$2:$C$9999,'QUALIFIED EFH'!$C29,'HOURS&amp;CYCLES INPUT'!$D$2:$D$9999,'QUALIFIED EFH'!FI$4,'HOURS&amp;CYCLES INPUT'!$E$2:$E$9999,'QUALIFIED EFH'!FI$5))</f>
        <v>0</v>
      </c>
      <c r="FJ29" s="476">
        <f>IF(FJ$2&lt;&gt;"",IF($C29&lt;&gt;"TBA",FJ$2/114,0),SUMIFS('HOURS&amp;CYCLES INPUT'!$F$2:$F$9999,'HOURS&amp;CYCLES INPUT'!$C$2:$C$9999,'QUALIFIED EFH'!$C29,'HOURS&amp;CYCLES INPUT'!$D$2:$D$9999,'QUALIFIED EFH'!FJ$4,'HOURS&amp;CYCLES INPUT'!$E$2:$E$9999,'QUALIFIED EFH'!FJ$5))</f>
        <v>0</v>
      </c>
      <c r="FK29" s="476">
        <f>IF(FK$2&lt;&gt;"",IF($C29&lt;&gt;"TBA",FK$2/114,0),SUMIFS('HOURS&amp;CYCLES INPUT'!$F$2:$F$9999,'HOURS&amp;CYCLES INPUT'!$C$2:$C$9999,'QUALIFIED EFH'!$C29,'HOURS&amp;CYCLES INPUT'!$D$2:$D$9999,'QUALIFIED EFH'!FK$4,'HOURS&amp;CYCLES INPUT'!$E$2:$E$9999,'QUALIFIED EFH'!FK$5))</f>
        <v>0</v>
      </c>
      <c r="FL29" s="476">
        <f>IF(FL$2&lt;&gt;"",IF($C29&lt;&gt;"TBA",FL$2/114,0),SUMIFS('HOURS&amp;CYCLES INPUT'!$F$2:$F$9999,'HOURS&amp;CYCLES INPUT'!$C$2:$C$9999,'QUALIFIED EFH'!$C29,'HOURS&amp;CYCLES INPUT'!$D$2:$D$9999,'QUALIFIED EFH'!FL$4,'HOURS&amp;CYCLES INPUT'!$E$2:$E$9999,'QUALIFIED EFH'!FL$5))</f>
        <v>0</v>
      </c>
      <c r="FM29" s="476">
        <f>IF(FM$2&lt;&gt;"",IF($C29&lt;&gt;"TBA",FM$2/114,0),SUMIFS('HOURS&amp;CYCLES INPUT'!$F$2:$F$9999,'HOURS&amp;CYCLES INPUT'!$C$2:$C$9999,'QUALIFIED EFH'!$C29,'HOURS&amp;CYCLES INPUT'!$D$2:$D$9999,'QUALIFIED EFH'!FM$4,'HOURS&amp;CYCLES INPUT'!$E$2:$E$9999,'QUALIFIED EFH'!FM$5))</f>
        <v>0</v>
      </c>
      <c r="FN29" s="476">
        <f>IF(FN$2&lt;&gt;"",IF($C29&lt;&gt;"TBA",FN$2/114,0),SUMIFS('HOURS&amp;CYCLES INPUT'!$F$2:$F$9999,'HOURS&amp;CYCLES INPUT'!$C$2:$C$9999,'QUALIFIED EFH'!$C29,'HOURS&amp;CYCLES INPUT'!$D$2:$D$9999,'QUALIFIED EFH'!FN$4,'HOURS&amp;CYCLES INPUT'!$E$2:$E$9999,'QUALIFIED EFH'!FN$5))</f>
        <v>0</v>
      </c>
      <c r="FO29" s="476">
        <f>IF(FO$2&lt;&gt;"",IF($C29&lt;&gt;"TBA",FO$2/114,0),SUMIFS('HOURS&amp;CYCLES INPUT'!$F$2:$F$9999,'HOURS&amp;CYCLES INPUT'!$C$2:$C$9999,'QUALIFIED EFH'!$C29,'HOURS&amp;CYCLES INPUT'!$D$2:$D$9999,'QUALIFIED EFH'!FO$4,'HOURS&amp;CYCLES INPUT'!$E$2:$E$9999,'QUALIFIED EFH'!FO$5))</f>
        <v>0</v>
      </c>
      <c r="FP29" s="476">
        <f>IF(FP$2&lt;&gt;"",IF($C29&lt;&gt;"TBA",FP$2/114,0),SUMIFS('HOURS&amp;CYCLES INPUT'!$F$2:$F$9999,'HOURS&amp;CYCLES INPUT'!$C$2:$C$9999,'QUALIFIED EFH'!$C29,'HOURS&amp;CYCLES INPUT'!$D$2:$D$9999,'QUALIFIED EFH'!FP$4,'HOURS&amp;CYCLES INPUT'!$E$2:$E$9999,'QUALIFIED EFH'!FP$5))</f>
        <v>0</v>
      </c>
      <c r="FQ29" s="476">
        <f>IF(FQ$2&lt;&gt;"",IF($C29&lt;&gt;"TBA",FQ$2/114,0),SUMIFS('HOURS&amp;CYCLES INPUT'!$F$2:$F$9999,'HOURS&amp;CYCLES INPUT'!$C$2:$C$9999,'QUALIFIED EFH'!$C29,'HOURS&amp;CYCLES INPUT'!$D$2:$D$9999,'QUALIFIED EFH'!FQ$4,'HOURS&amp;CYCLES INPUT'!$E$2:$E$9999,'QUALIFIED EFH'!FQ$5))</f>
        <v>0</v>
      </c>
      <c r="FR29" s="476">
        <f>IF(FR$2&lt;&gt;"",IF($C29&lt;&gt;"TBA",FR$2/114,0),SUMIFS('HOURS&amp;CYCLES INPUT'!$F$2:$F$9999,'HOURS&amp;CYCLES INPUT'!$C$2:$C$9999,'QUALIFIED EFH'!$C29,'HOURS&amp;CYCLES INPUT'!$D$2:$D$9999,'QUALIFIED EFH'!FR$4,'HOURS&amp;CYCLES INPUT'!$E$2:$E$9999,'QUALIFIED EFH'!FR$5))</f>
        <v>0</v>
      </c>
      <c r="FS29" s="476">
        <f>IF(FS$2&lt;&gt;"",IF($C29&lt;&gt;"TBA",FS$2/114,0),SUMIFS('HOURS&amp;CYCLES INPUT'!$F$2:$F$9999,'HOURS&amp;CYCLES INPUT'!$C$2:$C$9999,'QUALIFIED EFH'!$C29,'HOURS&amp;CYCLES INPUT'!$D$2:$D$9999,'QUALIFIED EFH'!FS$4,'HOURS&amp;CYCLES INPUT'!$E$2:$E$9999,'QUALIFIED EFH'!FS$5))</f>
        <v>0</v>
      </c>
      <c r="FT29" s="476">
        <f>IF(FT$2&lt;&gt;"",IF($C29&lt;&gt;"TBA",FT$2/114,0),SUMIFS('HOURS&amp;CYCLES INPUT'!$F$2:$F$9999,'HOURS&amp;CYCLES INPUT'!$C$2:$C$9999,'QUALIFIED EFH'!$C29,'HOURS&amp;CYCLES INPUT'!$D$2:$D$9999,'QUALIFIED EFH'!FT$4,'HOURS&amp;CYCLES INPUT'!$E$2:$E$9999,'QUALIFIED EFH'!FT$5))</f>
        <v>0</v>
      </c>
      <c r="FU29" s="476">
        <f>IF(FU$2&lt;&gt;"",IF($C29&lt;&gt;"TBA",FU$2/114,0),SUMIFS('HOURS&amp;CYCLES INPUT'!$F$2:$F$9999,'HOURS&amp;CYCLES INPUT'!$C$2:$C$9999,'QUALIFIED EFH'!$C29,'HOURS&amp;CYCLES INPUT'!$D$2:$D$9999,'QUALIFIED EFH'!FU$4,'HOURS&amp;CYCLES INPUT'!$E$2:$E$9999,'QUALIFIED EFH'!FU$5))</f>
        <v>0</v>
      </c>
      <c r="FV29" s="476">
        <f>IF(FV$2&lt;&gt;"",IF($C29&lt;&gt;"TBA",FV$2/114,0),SUMIFS('HOURS&amp;CYCLES INPUT'!$F$2:$F$9999,'HOURS&amp;CYCLES INPUT'!$C$2:$C$9999,'QUALIFIED EFH'!$C29,'HOURS&amp;CYCLES INPUT'!$D$2:$D$9999,'QUALIFIED EFH'!FV$4,'HOURS&amp;CYCLES INPUT'!$E$2:$E$9999,'QUALIFIED EFH'!FV$5))</f>
        <v>0</v>
      </c>
      <c r="FW29" s="476">
        <f>IF(FW$2&lt;&gt;"",IF($C29&lt;&gt;"TBA",FW$2/114,0),SUMIFS('HOURS&amp;CYCLES INPUT'!$F$2:$F$9999,'HOURS&amp;CYCLES INPUT'!$C$2:$C$9999,'QUALIFIED EFH'!$C29,'HOURS&amp;CYCLES INPUT'!$D$2:$D$9999,'QUALIFIED EFH'!FW$4,'HOURS&amp;CYCLES INPUT'!$E$2:$E$9999,'QUALIFIED EFH'!FW$5))</f>
        <v>0</v>
      </c>
      <c r="FX29" s="476">
        <f>IF(FX$2&lt;&gt;"",IF($C29&lt;&gt;"TBA",FX$2/114,0),SUMIFS('HOURS&amp;CYCLES INPUT'!$F$2:$F$9999,'HOURS&amp;CYCLES INPUT'!$C$2:$C$9999,'QUALIFIED EFH'!$C29,'HOURS&amp;CYCLES INPUT'!$D$2:$D$9999,'QUALIFIED EFH'!FX$4,'HOURS&amp;CYCLES INPUT'!$E$2:$E$9999,'QUALIFIED EFH'!FX$5))</f>
        <v>0</v>
      </c>
      <c r="FY29" s="476">
        <f>IF(FY$2&lt;&gt;"",IF($C29&lt;&gt;"TBA",FY$2/114,0),SUMIFS('HOURS&amp;CYCLES INPUT'!$F$2:$F$9999,'HOURS&amp;CYCLES INPUT'!$C$2:$C$9999,'QUALIFIED EFH'!$C29,'HOURS&amp;CYCLES INPUT'!$D$2:$D$9999,'QUALIFIED EFH'!FY$4,'HOURS&amp;CYCLES INPUT'!$E$2:$E$9999,'QUALIFIED EFH'!FY$5))</f>
        <v>0</v>
      </c>
      <c r="FZ29" s="476">
        <f>IF(FZ$2&lt;&gt;"",IF($C29&lt;&gt;"TBA",FZ$2/114,0),SUMIFS('HOURS&amp;CYCLES INPUT'!$F$2:$F$9999,'HOURS&amp;CYCLES INPUT'!$C$2:$C$9999,'QUALIFIED EFH'!$C29,'HOURS&amp;CYCLES INPUT'!$D$2:$D$9999,'QUALIFIED EFH'!FZ$4,'HOURS&amp;CYCLES INPUT'!$E$2:$E$9999,'QUALIFIED EFH'!FZ$5))</f>
        <v>0</v>
      </c>
      <c r="GA29" s="476">
        <f>IF(GA$2&lt;&gt;"",IF($C29&lt;&gt;"TBA",GA$2/114,0),SUMIFS('HOURS&amp;CYCLES INPUT'!$F$2:$F$9999,'HOURS&amp;CYCLES INPUT'!$C$2:$C$9999,'QUALIFIED EFH'!$C29,'HOURS&amp;CYCLES INPUT'!$D$2:$D$9999,'QUALIFIED EFH'!GA$4,'HOURS&amp;CYCLES INPUT'!$E$2:$E$9999,'QUALIFIED EFH'!GA$5))</f>
        <v>0</v>
      </c>
      <c r="GB29" s="476">
        <f>IF(GB$2&lt;&gt;"",IF($C29&lt;&gt;"TBA",GB$2/114,0),SUMIFS('HOURS&amp;CYCLES INPUT'!$F$2:$F$9999,'HOURS&amp;CYCLES INPUT'!$C$2:$C$9999,'QUALIFIED EFH'!$C29,'HOURS&amp;CYCLES INPUT'!$D$2:$D$9999,'QUALIFIED EFH'!GB$4,'HOURS&amp;CYCLES INPUT'!$E$2:$E$9999,'QUALIFIED EFH'!GB$5))</f>
        <v>0</v>
      </c>
    </row>
    <row r="30" spans="3:184" x14ac:dyDescent="0.35">
      <c r="C30" s="472">
        <f>'QUALIFIED ENGINES'!D31</f>
        <v>91442</v>
      </c>
      <c r="D30" s="476">
        <f>IF(D$2&lt;&gt;"",IF($C30&lt;&gt;"TBA",D$2/114,0),SUMIFS('HOURS&amp;CYCLES INPUT'!$F$2:$F$9999,'HOURS&amp;CYCLES INPUT'!$C$2:$C$9999,'QUALIFIED EFH'!$C30,'HOURS&amp;CYCLES INPUT'!$D$2:$D$9999,'QUALIFIED EFH'!D$4,'HOURS&amp;CYCLES INPUT'!$E$2:$E$9999,'QUALIFIED EFH'!D$5))</f>
        <v>0</v>
      </c>
      <c r="E30" s="476">
        <f>IF(E$2&lt;&gt;"",IF($C30&lt;&gt;"TBA",E$2/114,0),SUMIFS('HOURS&amp;CYCLES INPUT'!$F$2:$F$9999,'HOURS&amp;CYCLES INPUT'!$C$2:$C$9999,'QUALIFIED EFH'!$C30,'HOURS&amp;CYCLES INPUT'!$D$2:$D$9999,'QUALIFIED EFH'!E$4,'HOURS&amp;CYCLES INPUT'!$E$2:$E$9999,'QUALIFIED EFH'!E$5))</f>
        <v>0</v>
      </c>
      <c r="F30" s="476">
        <f>IF(F$2&lt;&gt;"",IF($C30&lt;&gt;"TBA",F$2/114,0),SUMIFS('HOURS&amp;CYCLES INPUT'!$F$2:$F$9999,'HOURS&amp;CYCLES INPUT'!$C$2:$C$9999,'QUALIFIED EFH'!$C30,'HOURS&amp;CYCLES INPUT'!$D$2:$D$9999,'QUALIFIED EFH'!F$4,'HOURS&amp;CYCLES INPUT'!$E$2:$E$9999,'QUALIFIED EFH'!F$5))</f>
        <v>0</v>
      </c>
      <c r="G30" s="476">
        <f>IF(G$2&lt;&gt;"",IF($C30&lt;&gt;"TBA",G$2/114,0),SUMIFS('HOURS&amp;CYCLES INPUT'!$F$2:$F$9999,'HOURS&amp;CYCLES INPUT'!$C$2:$C$9999,'QUALIFIED EFH'!$C30,'HOURS&amp;CYCLES INPUT'!$D$2:$D$9999,'QUALIFIED EFH'!G$4,'HOURS&amp;CYCLES INPUT'!$E$2:$E$9999,'QUALIFIED EFH'!G$5))</f>
        <v>0</v>
      </c>
      <c r="H30" s="476">
        <f>IF(H$2&lt;&gt;"",IF($C30&lt;&gt;"TBA",H$2/114,0),SUMIFS('HOURS&amp;CYCLES INPUT'!$F$2:$F$9999,'HOURS&amp;CYCLES INPUT'!$C$2:$C$9999,'QUALIFIED EFH'!$C30,'HOURS&amp;CYCLES INPUT'!$D$2:$D$9999,'QUALIFIED EFH'!H$4,'HOURS&amp;CYCLES INPUT'!$E$2:$E$9999,'QUALIFIED EFH'!H$5))</f>
        <v>0</v>
      </c>
      <c r="I30" s="476">
        <f>IF(I$2&lt;&gt;"",IF($C30&lt;&gt;"TBA",I$2/114,0),SUMIFS('HOURS&amp;CYCLES INPUT'!$F$2:$F$9999,'HOURS&amp;CYCLES INPUT'!$C$2:$C$9999,'QUALIFIED EFH'!$C30,'HOURS&amp;CYCLES INPUT'!$D$2:$D$9999,'QUALIFIED EFH'!I$4,'HOURS&amp;CYCLES INPUT'!$E$2:$E$9999,'QUALIFIED EFH'!I$5))</f>
        <v>0</v>
      </c>
      <c r="J30" s="476">
        <f>IF(J$2&lt;&gt;"",IF($C30&lt;&gt;"TBA",J$2/114,0),SUMIFS('HOURS&amp;CYCLES INPUT'!$F$2:$F$9999,'HOURS&amp;CYCLES INPUT'!$C$2:$C$9999,'QUALIFIED EFH'!$C30,'HOURS&amp;CYCLES INPUT'!$D$2:$D$9999,'QUALIFIED EFH'!J$4,'HOURS&amp;CYCLES INPUT'!$E$2:$E$9999,'QUALIFIED EFH'!J$5))</f>
        <v>0</v>
      </c>
      <c r="K30" s="476">
        <f>IF(K$2&lt;&gt;"",IF($C30&lt;&gt;"TBA",K$2/114,0),SUMIFS('HOURS&amp;CYCLES INPUT'!$F$2:$F$9999,'HOURS&amp;CYCLES INPUT'!$C$2:$C$9999,'QUALIFIED EFH'!$C30,'HOURS&amp;CYCLES INPUT'!$D$2:$D$9999,'QUALIFIED EFH'!K$4,'HOURS&amp;CYCLES INPUT'!$E$2:$E$9999,'QUALIFIED EFH'!K$5))</f>
        <v>0</v>
      </c>
      <c r="L30" s="476">
        <f>IF(L$2&lt;&gt;"",IF($C30&lt;&gt;"TBA",L$2/114,0),SUMIFS('HOURS&amp;CYCLES INPUT'!$F$2:$F$9999,'HOURS&amp;CYCLES INPUT'!$C$2:$C$9999,'QUALIFIED EFH'!$C30,'HOURS&amp;CYCLES INPUT'!$D$2:$D$9999,'QUALIFIED EFH'!L$4,'HOURS&amp;CYCLES INPUT'!$E$2:$E$9999,'QUALIFIED EFH'!L$5))</f>
        <v>11.75</v>
      </c>
      <c r="M30" s="476">
        <f>IF(M$2&lt;&gt;"",IF($C30&lt;&gt;"TBA",M$2/114,0),SUMIFS('HOURS&amp;CYCLES INPUT'!$F$2:$F$9999,'HOURS&amp;CYCLES INPUT'!$C$2:$C$9999,'QUALIFIED EFH'!$C30,'HOURS&amp;CYCLES INPUT'!$D$2:$D$9999,'QUALIFIED EFH'!M$4,'HOURS&amp;CYCLES INPUT'!$E$2:$E$9999,'QUALIFIED EFH'!M$5))</f>
        <v>363.27</v>
      </c>
      <c r="N30" s="476">
        <f>IF(N$2&lt;&gt;"",IF($C30&lt;&gt;"TBA",N$2/114,0),SUMIFS('HOURS&amp;CYCLES INPUT'!$F$2:$F$9999,'HOURS&amp;CYCLES INPUT'!$C$2:$C$9999,'QUALIFIED EFH'!$C30,'HOURS&amp;CYCLES INPUT'!$D$2:$D$9999,'QUALIFIED EFH'!N$4,'HOURS&amp;CYCLES INPUT'!$E$2:$E$9999,'QUALIFIED EFH'!N$5))</f>
        <v>308.63</v>
      </c>
      <c r="O30" s="476">
        <f>IF(O$2&lt;&gt;"",IF($C30&lt;&gt;"TBA",O$2/114,0),SUMIFS('HOURS&amp;CYCLES INPUT'!$F$2:$F$9999,'HOURS&amp;CYCLES INPUT'!$C$2:$C$9999,'QUALIFIED EFH'!$C30,'HOURS&amp;CYCLES INPUT'!$D$2:$D$9999,'QUALIFIED EFH'!O$4,'HOURS&amp;CYCLES INPUT'!$E$2:$E$9999,'QUALIFIED EFH'!O$5))</f>
        <v>298.67</v>
      </c>
      <c r="P30" s="476">
        <f>IF(P$2&lt;&gt;"",IF($C30&lt;&gt;"TBA",P$2/114,0),SUMIFS('HOURS&amp;CYCLES INPUT'!$F$2:$F$9999,'HOURS&amp;CYCLES INPUT'!$C$2:$C$9999,'QUALIFIED EFH'!$C30,'HOURS&amp;CYCLES INPUT'!$D$2:$D$9999,'QUALIFIED EFH'!P$4,'HOURS&amp;CYCLES INPUT'!$E$2:$E$9999,'QUALIFIED EFH'!P$5))</f>
        <v>161.38999999999999</v>
      </c>
      <c r="Q30" s="476">
        <f>IF(Q$2&lt;&gt;"",IF($C30&lt;&gt;"TBA",Q$2/114,0),SUMIFS('HOURS&amp;CYCLES INPUT'!$F$2:$F$9999,'HOURS&amp;CYCLES INPUT'!$C$2:$C$9999,'QUALIFIED EFH'!$C30,'HOURS&amp;CYCLES INPUT'!$D$2:$D$9999,'QUALIFIED EFH'!Q$4,'HOURS&amp;CYCLES INPUT'!$E$2:$E$9999,'QUALIFIED EFH'!Q$5))</f>
        <v>0</v>
      </c>
      <c r="R30" s="476">
        <f>IF(R$1&lt;&gt;"",IF($C30&lt;&gt;"TBA",R$1/114,0),SUMIFS('HOURS&amp;CYCLES INPUT'!$F$2:$F$9999,'HOURS&amp;CYCLES INPUT'!$C$2:$C$9999,'QUALIFIED EFH'!$C30,'HOURS&amp;CYCLES INPUT'!$D$2:$D$9999,'QUALIFIED EFH'!R$4,'HOURS&amp;CYCLES INPUT'!$E$2:$E$9999,'QUALIFIED EFH'!R$5))</f>
        <v>0</v>
      </c>
      <c r="S30" s="476">
        <f>IF(S$2&lt;&gt;"",IF($C30&lt;&gt;"TBA",S$2/114,0),SUMIFS('HOURS&amp;CYCLES INPUT'!$F$2:$F$9999,'HOURS&amp;CYCLES INPUT'!$C$2:$C$9999,'QUALIFIED EFH'!$C30,'HOURS&amp;CYCLES INPUT'!$D$2:$D$9999,'QUALIFIED EFH'!S$4,'HOURS&amp;CYCLES INPUT'!$E$2:$E$9999,'QUALIFIED EFH'!S$5))</f>
        <v>0</v>
      </c>
      <c r="T30" s="476">
        <f>IF(T$2&lt;&gt;"",IF($C30&lt;&gt;"TBA",T$2/114,0),SUMIFS('HOURS&amp;CYCLES INPUT'!$F$2:$F$9999,'HOURS&amp;CYCLES INPUT'!$C$2:$C$9999,'QUALIFIED EFH'!$C30,'HOURS&amp;CYCLES INPUT'!$D$2:$D$9999,'QUALIFIED EFH'!T$4,'HOURS&amp;CYCLES INPUT'!$E$2:$E$9999,'QUALIFIED EFH'!T$5))</f>
        <v>0</v>
      </c>
      <c r="U30" s="476">
        <f>IF(U$2&lt;&gt;"",IF($C30&lt;&gt;"TBA",U$2/114,0),SUMIFS('HOURS&amp;CYCLES INPUT'!$F$2:$F$9999,'HOURS&amp;CYCLES INPUT'!$C$2:$C$9999,'QUALIFIED EFH'!$C30,'HOURS&amp;CYCLES INPUT'!$D$2:$D$9999,'QUALIFIED EFH'!U$4,'HOURS&amp;CYCLES INPUT'!$E$2:$E$9999,'QUALIFIED EFH'!U$5))</f>
        <v>0</v>
      </c>
      <c r="V30" s="476">
        <f>IF(V$2&lt;&gt;"",IF($C30&lt;&gt;"TBA",V$2/114,0),SUMIFS('HOURS&amp;CYCLES INPUT'!$F$2:$F$9999,'HOURS&amp;CYCLES INPUT'!$C$2:$C$9999,'QUALIFIED EFH'!$C30,'HOURS&amp;CYCLES INPUT'!$D$2:$D$9999,'QUALIFIED EFH'!V$4,'HOURS&amp;CYCLES INPUT'!$E$2:$E$9999,'QUALIFIED EFH'!V$5))</f>
        <v>0</v>
      </c>
      <c r="W30" s="476">
        <f>IF(W$2&lt;&gt;"",IF($C30&lt;&gt;"TBA",W$2/114,0),SUMIFS('HOURS&amp;CYCLES INPUT'!$F$2:$F$9999,'HOURS&amp;CYCLES INPUT'!$C$2:$C$9999,'QUALIFIED EFH'!$C30,'HOURS&amp;CYCLES INPUT'!$D$2:$D$9999,'QUALIFIED EFH'!W$4,'HOURS&amp;CYCLES INPUT'!$E$2:$E$9999,'QUALIFIED EFH'!W$5))</f>
        <v>0</v>
      </c>
      <c r="X30" s="476">
        <f>IF(X$2&lt;&gt;"",IF($C30&lt;&gt;"TBA",X$2/114,0),SUMIFS('HOURS&amp;CYCLES INPUT'!$F$2:$F$9999,'HOURS&amp;CYCLES INPUT'!$C$2:$C$9999,'QUALIFIED EFH'!$C30,'HOURS&amp;CYCLES INPUT'!$D$2:$D$9999,'QUALIFIED EFH'!X$4,'HOURS&amp;CYCLES INPUT'!$E$2:$E$9999,'QUALIFIED EFH'!X$5))</f>
        <v>0</v>
      </c>
      <c r="Y30" s="476">
        <f>IF(Y$2&lt;&gt;"",IF($C30&lt;&gt;"TBA",Y$2/114,0),SUMIFS('HOURS&amp;CYCLES INPUT'!$F$2:$F$9999,'HOURS&amp;CYCLES INPUT'!$C$2:$C$9999,'QUALIFIED EFH'!$C30,'HOURS&amp;CYCLES INPUT'!$D$2:$D$9999,'QUALIFIED EFH'!Y$4,'HOURS&amp;CYCLES INPUT'!$E$2:$E$9999,'QUALIFIED EFH'!Y$5))</f>
        <v>0</v>
      </c>
      <c r="Z30" s="476">
        <f>IF(Z$2&lt;&gt;"",IF($C30&lt;&gt;"TBA",Z$2/114,0),SUMIFS('HOURS&amp;CYCLES INPUT'!$F$2:$F$9999,'HOURS&amp;CYCLES INPUT'!$C$2:$C$9999,'QUALIFIED EFH'!$C30,'HOURS&amp;CYCLES INPUT'!$D$2:$D$9999,'QUALIFIED EFH'!Z$4,'HOURS&amp;CYCLES INPUT'!$E$2:$E$9999,'QUALIFIED EFH'!Z$5))</f>
        <v>0</v>
      </c>
      <c r="AA30" s="476">
        <f>IF(AA$2&lt;&gt;"",IF($C30&lt;&gt;"TBA",AA$2/114,0),SUMIFS('HOURS&amp;CYCLES INPUT'!$F$2:$F$9999,'HOURS&amp;CYCLES INPUT'!$C$2:$C$9999,'QUALIFIED EFH'!$C30,'HOURS&amp;CYCLES INPUT'!$D$2:$D$9999,'QUALIFIED EFH'!AA$4,'HOURS&amp;CYCLES INPUT'!$E$2:$E$9999,'QUALIFIED EFH'!AA$5))</f>
        <v>0</v>
      </c>
      <c r="AB30" s="476">
        <f>IF(AB$2&lt;&gt;"",IF($C30&lt;&gt;"TBA",AB$2/114,0),SUMIFS('HOURS&amp;CYCLES INPUT'!$F$2:$F$9999,'HOURS&amp;CYCLES INPUT'!$C$2:$C$9999,'QUALIFIED EFH'!$C30,'HOURS&amp;CYCLES INPUT'!$D$2:$D$9999,'QUALIFIED EFH'!AB$4,'HOURS&amp;CYCLES INPUT'!$E$2:$E$9999,'QUALIFIED EFH'!AB$5))</f>
        <v>0</v>
      </c>
      <c r="AC30" s="476">
        <f>IF(AC$2&lt;&gt;"",IF($C30&lt;&gt;"TBA",AC$2/114,0),SUMIFS('HOURS&amp;CYCLES INPUT'!$F$2:$F$9999,'HOURS&amp;CYCLES INPUT'!$C$2:$C$9999,'QUALIFIED EFH'!$C30,'HOURS&amp;CYCLES INPUT'!$D$2:$D$9999,'QUALIFIED EFH'!AC$4,'HOURS&amp;CYCLES INPUT'!$E$2:$E$9999,'QUALIFIED EFH'!AC$5))</f>
        <v>0</v>
      </c>
      <c r="AD30" s="476">
        <f>IF(AD$2&lt;&gt;"",IF($C30&lt;&gt;"TBA",AD$2/114,0),SUMIFS('HOURS&amp;CYCLES INPUT'!$F$2:$F$9999,'HOURS&amp;CYCLES INPUT'!$C$2:$C$9999,'QUALIFIED EFH'!$C30,'HOURS&amp;CYCLES INPUT'!$D$2:$D$9999,'QUALIFIED EFH'!AD$4,'HOURS&amp;CYCLES INPUT'!$E$2:$E$9999,'QUALIFIED EFH'!AD$5))</f>
        <v>0</v>
      </c>
      <c r="AE30" s="476">
        <f>IF(AE$2&lt;&gt;"",IF($C30&lt;&gt;"TBA",AE$2/114,0),SUMIFS('HOURS&amp;CYCLES INPUT'!$F$2:$F$9999,'HOURS&amp;CYCLES INPUT'!$C$2:$C$9999,'QUALIFIED EFH'!$C30,'HOURS&amp;CYCLES INPUT'!$D$2:$D$9999,'QUALIFIED EFH'!AE$4,'HOURS&amp;CYCLES INPUT'!$E$2:$E$9999,'QUALIFIED EFH'!AE$5))</f>
        <v>0</v>
      </c>
      <c r="AF30" s="476">
        <f>IF(AF$2&lt;&gt;"",IF($C30&lt;&gt;"TBA",AF$2/114,0),SUMIFS('HOURS&amp;CYCLES INPUT'!$F$2:$F$9999,'HOURS&amp;CYCLES INPUT'!$C$2:$C$9999,'QUALIFIED EFH'!$C30,'HOURS&amp;CYCLES INPUT'!$D$2:$D$9999,'QUALIFIED EFH'!AF$4,'HOURS&amp;CYCLES INPUT'!$E$2:$E$9999,'QUALIFIED EFH'!AF$5))</f>
        <v>0</v>
      </c>
      <c r="AG30" s="476">
        <f>IF(AG$2&lt;&gt;"",IF($C30&lt;&gt;"TBA",AG$2/114,0),SUMIFS('HOURS&amp;CYCLES INPUT'!$F$2:$F$9999,'HOURS&amp;CYCLES INPUT'!$C$2:$C$9999,'QUALIFIED EFH'!$C30,'HOURS&amp;CYCLES INPUT'!$D$2:$D$9999,'QUALIFIED EFH'!AG$4,'HOURS&amp;CYCLES INPUT'!$E$2:$E$9999,'QUALIFIED EFH'!AG$5))</f>
        <v>0</v>
      </c>
      <c r="AH30" s="476">
        <f>IF(AH$2&lt;&gt;"",IF($C30&lt;&gt;"TBA",AH$2/114,0),SUMIFS('HOURS&amp;CYCLES INPUT'!$F$2:$F$9999,'HOURS&amp;CYCLES INPUT'!$C$2:$C$9999,'QUALIFIED EFH'!$C30,'HOURS&amp;CYCLES INPUT'!$D$2:$D$9999,'QUALIFIED EFH'!AH$4,'HOURS&amp;CYCLES INPUT'!$E$2:$E$9999,'QUALIFIED EFH'!AH$5))</f>
        <v>0</v>
      </c>
      <c r="AI30" s="476">
        <f>IF(AI$2&lt;&gt;"",IF($C30&lt;&gt;"TBA",AI$2/114,0),SUMIFS('HOURS&amp;CYCLES INPUT'!$F$2:$F$9999,'HOURS&amp;CYCLES INPUT'!$C$2:$C$9999,'QUALIFIED EFH'!$C30,'HOURS&amp;CYCLES INPUT'!$D$2:$D$9999,'QUALIFIED EFH'!AI$4,'HOURS&amp;CYCLES INPUT'!$E$2:$E$9999,'QUALIFIED EFH'!AI$5))</f>
        <v>0</v>
      </c>
      <c r="AJ30" s="476">
        <f>IF(AJ$2&lt;&gt;"",IF($C30&lt;&gt;"TBA",AJ$2/114,0),SUMIFS('HOURS&amp;CYCLES INPUT'!$F$2:$F$9999,'HOURS&amp;CYCLES INPUT'!$C$2:$C$9999,'QUALIFIED EFH'!$C30,'HOURS&amp;CYCLES INPUT'!$D$2:$D$9999,'QUALIFIED EFH'!AJ$4,'HOURS&amp;CYCLES INPUT'!$E$2:$E$9999,'QUALIFIED EFH'!AJ$5))</f>
        <v>0</v>
      </c>
      <c r="AK30" s="476">
        <f>IF(AK$2&lt;&gt;"",IF($C30&lt;&gt;"TBA",AK$2/114,0),SUMIFS('HOURS&amp;CYCLES INPUT'!$F$2:$F$9999,'HOURS&amp;CYCLES INPUT'!$C$2:$C$9999,'QUALIFIED EFH'!$C30,'HOURS&amp;CYCLES INPUT'!$D$2:$D$9999,'QUALIFIED EFH'!AK$4,'HOURS&amp;CYCLES INPUT'!$E$2:$E$9999,'QUALIFIED EFH'!AK$5))</f>
        <v>0</v>
      </c>
      <c r="AL30" s="476">
        <f>IF(AL$2&lt;&gt;"",IF($C30&lt;&gt;"TBA",AL$2/114,0),SUMIFS('HOURS&amp;CYCLES INPUT'!$F$2:$F$9999,'HOURS&amp;CYCLES INPUT'!$C$2:$C$9999,'QUALIFIED EFH'!$C30,'HOURS&amp;CYCLES INPUT'!$D$2:$D$9999,'QUALIFIED EFH'!AL$4,'HOURS&amp;CYCLES INPUT'!$E$2:$E$9999,'QUALIFIED EFH'!AL$5))</f>
        <v>0</v>
      </c>
      <c r="AM30" s="476">
        <f>IF(AM$2&lt;&gt;"",IF($C30&lt;&gt;"TBA",AM$2/114,0),SUMIFS('HOURS&amp;CYCLES INPUT'!$F$2:$F$9999,'HOURS&amp;CYCLES INPUT'!$C$2:$C$9999,'QUALIFIED EFH'!$C30,'HOURS&amp;CYCLES INPUT'!$D$2:$D$9999,'QUALIFIED EFH'!AM$4,'HOURS&amp;CYCLES INPUT'!$E$2:$E$9999,'QUALIFIED EFH'!AM$5))</f>
        <v>150.66</v>
      </c>
      <c r="AN30" s="476">
        <f>IF(AN$2&lt;&gt;"",IF($C30&lt;&gt;"TBA",AN$2/114,0),SUMIFS('HOURS&amp;CYCLES INPUT'!$F$2:$F$9999,'HOURS&amp;CYCLES INPUT'!$C$2:$C$9999,'QUALIFIED EFH'!$C30,'HOURS&amp;CYCLES INPUT'!$D$2:$D$9999,'QUALIFIED EFH'!AN$4,'HOURS&amp;CYCLES INPUT'!$E$2:$E$9999,'QUALIFIED EFH'!AN$5))</f>
        <v>260.5</v>
      </c>
      <c r="AO30" s="476">
        <f>IF(AO$2&lt;&gt;"",IF($C30&lt;&gt;"TBA",AO$2/114,0),SUMIFS('HOURS&amp;CYCLES INPUT'!$F$2:$F$9999,'HOURS&amp;CYCLES INPUT'!$C$2:$C$9999,'QUALIFIED EFH'!$C30,'HOURS&amp;CYCLES INPUT'!$D$2:$D$9999,'QUALIFIED EFH'!AO$4,'HOURS&amp;CYCLES INPUT'!$E$2:$E$9999,'QUALIFIED EFH'!AO$5))</f>
        <v>358.41</v>
      </c>
      <c r="AP30" s="476">
        <f>IF(AP$2&lt;&gt;"",IF($C30&lt;&gt;"TBA",AP$2/114,0),SUMIFS('HOURS&amp;CYCLES INPUT'!$F$2:$F$9999,'HOURS&amp;CYCLES INPUT'!$C$2:$C$9999,'QUALIFIED EFH'!$C30,'HOURS&amp;CYCLES INPUT'!$D$2:$D$9999,'QUALIFIED EFH'!AP$4,'HOURS&amp;CYCLES INPUT'!$E$2:$E$9999,'QUALIFIED EFH'!AP$5))</f>
        <v>335.29</v>
      </c>
      <c r="AQ30" s="476">
        <f>IF(AQ$2&lt;&gt;"",IF($C30&lt;&gt;"TBA",AQ$2/114,0),SUMIFS('HOURS&amp;CYCLES INPUT'!$F$2:$F$9999,'HOURS&amp;CYCLES INPUT'!$C$2:$C$9999,'QUALIFIED EFH'!$C30,'HOURS&amp;CYCLES INPUT'!$D$2:$D$9999,'QUALIFIED EFH'!AQ$4,'HOURS&amp;CYCLES INPUT'!$E$2:$E$9999,'QUALIFIED EFH'!AQ$5))</f>
        <v>253.23</v>
      </c>
      <c r="AR30" s="476">
        <f>IF(AR$2&lt;&gt;"",IF($C30&lt;&gt;"TBA",AR$2/114,0),SUMIFS('HOURS&amp;CYCLES INPUT'!$F$2:$F$9999,'HOURS&amp;CYCLES INPUT'!$C$2:$C$9999,'QUALIFIED EFH'!$C30,'HOURS&amp;CYCLES INPUT'!$D$2:$D$9999,'QUALIFIED EFH'!AR$4,'HOURS&amp;CYCLES INPUT'!$E$2:$E$9999,'QUALIFIED EFH'!AR$5))</f>
        <v>0</v>
      </c>
      <c r="AS30" s="476">
        <f>IF(AS$2&lt;&gt;"",IF($C30&lt;&gt;"TBA",AS$2/114,0),SUMIFS('HOURS&amp;CYCLES INPUT'!$F$2:$F$9999,'HOURS&amp;CYCLES INPUT'!$C$2:$C$9999,'QUALIFIED EFH'!$C30,'HOURS&amp;CYCLES INPUT'!$D$2:$D$9999,'QUALIFIED EFH'!AS$4,'HOURS&amp;CYCLES INPUT'!$E$2:$E$9999,'QUALIFIED EFH'!AS$5))</f>
        <v>0</v>
      </c>
      <c r="AT30" s="476">
        <f>IF(AT$2&lt;&gt;"",IF($C30&lt;&gt;"TBA",AT$2/114,0),SUMIFS('HOURS&amp;CYCLES INPUT'!$F$2:$F$9999,'HOURS&amp;CYCLES INPUT'!$C$2:$C$9999,'QUALIFIED EFH'!$C30,'HOURS&amp;CYCLES INPUT'!$D$2:$D$9999,'QUALIFIED EFH'!AT$4,'HOURS&amp;CYCLES INPUT'!$E$2:$E$9999,'QUALIFIED EFH'!AT$5))</f>
        <v>0</v>
      </c>
      <c r="AU30" s="476">
        <f>IF(AU$2&lt;&gt;"",IF($C30&lt;&gt;"TBA",AU$2/114,0),SUMIFS('HOURS&amp;CYCLES INPUT'!$F$2:$F$9999,'HOURS&amp;CYCLES INPUT'!$C$2:$C$9999,'QUALIFIED EFH'!$C30,'HOURS&amp;CYCLES INPUT'!$D$2:$D$9999,'QUALIFIED EFH'!AU$4,'HOURS&amp;CYCLES INPUT'!$E$2:$E$9999,'QUALIFIED EFH'!AU$5))</f>
        <v>0</v>
      </c>
      <c r="AV30" s="476">
        <f>IF(AV$2&lt;&gt;"",IF($C30&lt;&gt;"TBA",AV$2/114,0),SUMIFS('HOURS&amp;CYCLES INPUT'!$F$2:$F$9999,'HOURS&amp;CYCLES INPUT'!$C$2:$C$9999,'QUALIFIED EFH'!$C30,'HOURS&amp;CYCLES INPUT'!$D$2:$D$9999,'QUALIFIED EFH'!AV$4,'HOURS&amp;CYCLES INPUT'!$E$2:$E$9999,'QUALIFIED EFH'!AV$5))</f>
        <v>0</v>
      </c>
      <c r="AW30" s="476">
        <f>IF(AW$2&lt;&gt;"",IF($C30&lt;&gt;"TBA",AW$2/114,0),SUMIFS('HOURS&amp;CYCLES INPUT'!$F$2:$F$9999,'HOURS&amp;CYCLES INPUT'!$C$2:$C$9999,'QUALIFIED EFH'!$C30,'HOURS&amp;CYCLES INPUT'!$D$2:$D$9999,'QUALIFIED EFH'!AW$4,'HOURS&amp;CYCLES INPUT'!$E$2:$E$9999,'QUALIFIED EFH'!AW$5))</f>
        <v>0</v>
      </c>
      <c r="AX30" s="476">
        <f>IF(AX$2&lt;&gt;"",IF($C30&lt;&gt;"TBA",AX$2/114,0),SUMIFS('HOURS&amp;CYCLES INPUT'!$F$2:$F$9999,'HOURS&amp;CYCLES INPUT'!$C$2:$C$9999,'QUALIFIED EFH'!$C30,'HOURS&amp;CYCLES INPUT'!$D$2:$D$9999,'QUALIFIED EFH'!AX$4,'HOURS&amp;CYCLES INPUT'!$E$2:$E$9999,'QUALIFIED EFH'!AX$5))</f>
        <v>0</v>
      </c>
      <c r="AY30" s="476">
        <f>IF(AY$2&lt;&gt;"",IF($C30&lt;&gt;"TBA",AY$2/114,0),SUMIFS('HOURS&amp;CYCLES INPUT'!$F$2:$F$9999,'HOURS&amp;CYCLES INPUT'!$C$2:$C$9999,'QUALIFIED EFH'!$C30,'HOURS&amp;CYCLES INPUT'!$D$2:$D$9999,'QUALIFIED EFH'!AY$4,'HOURS&amp;CYCLES INPUT'!$E$2:$E$9999,'QUALIFIED EFH'!AY$5))</f>
        <v>0</v>
      </c>
      <c r="AZ30" s="476">
        <f>IF(AZ$2&lt;&gt;"",IF($C30&lt;&gt;"TBA",AZ$2/114,0),SUMIFS('HOURS&amp;CYCLES INPUT'!$F$2:$F$9999,'HOURS&amp;CYCLES INPUT'!$C$2:$C$9999,'QUALIFIED EFH'!$C30,'HOURS&amp;CYCLES INPUT'!$D$2:$D$9999,'QUALIFIED EFH'!AZ$4,'HOURS&amp;CYCLES INPUT'!$E$2:$E$9999,'QUALIFIED EFH'!AZ$5))</f>
        <v>0</v>
      </c>
      <c r="BA30" s="476">
        <f>IF(BA$2&lt;&gt;"",IF($C30&lt;&gt;"TBA",BA$2/114,0),SUMIFS('HOURS&amp;CYCLES INPUT'!$F$2:$F$9999,'HOURS&amp;CYCLES INPUT'!$C$2:$C$9999,'QUALIFIED EFH'!$C30,'HOURS&amp;CYCLES INPUT'!$D$2:$D$9999,'QUALIFIED EFH'!BA$4,'HOURS&amp;CYCLES INPUT'!$E$2:$E$9999,'QUALIFIED EFH'!BA$5))</f>
        <v>0</v>
      </c>
      <c r="BB30" s="476">
        <f>IF(BB$2&lt;&gt;"",IF($C30&lt;&gt;"TBA",BB$2/114,0),SUMIFS('HOURS&amp;CYCLES INPUT'!$F$2:$F$9999,'HOURS&amp;CYCLES INPUT'!$C$2:$C$9999,'QUALIFIED EFH'!$C30,'HOURS&amp;CYCLES INPUT'!$D$2:$D$9999,'QUALIFIED EFH'!BB$4,'HOURS&amp;CYCLES INPUT'!$E$2:$E$9999,'QUALIFIED EFH'!BB$5))</f>
        <v>0</v>
      </c>
      <c r="BC30" s="476">
        <f>IF(BC$2&lt;&gt;"",IF($C30&lt;&gt;"TBA",BC$2/114,0),SUMIFS('HOURS&amp;CYCLES INPUT'!$F$2:$F$9999,'HOURS&amp;CYCLES INPUT'!$C$2:$C$9999,'QUALIFIED EFH'!$C30,'HOURS&amp;CYCLES INPUT'!$D$2:$D$9999,'QUALIFIED EFH'!BC$4,'HOURS&amp;CYCLES INPUT'!$E$2:$E$9999,'QUALIFIED EFH'!BC$5))</f>
        <v>0</v>
      </c>
      <c r="BD30" s="476">
        <f>IF(BD$2&lt;&gt;"",IF($C30&lt;&gt;"TBA",BD$2/114,0),SUMIFS('HOURS&amp;CYCLES INPUT'!$F$2:$F$9999,'HOURS&amp;CYCLES INPUT'!$C$2:$C$9999,'QUALIFIED EFH'!$C30,'HOURS&amp;CYCLES INPUT'!$D$2:$D$9999,'QUALIFIED EFH'!BD$4,'HOURS&amp;CYCLES INPUT'!$E$2:$E$9999,'QUALIFIED EFH'!BD$5))</f>
        <v>0</v>
      </c>
      <c r="BE30" s="476">
        <f>IF(BE$2&lt;&gt;"",IF($C30&lt;&gt;"TBA",BE$2/114,0),SUMIFS('HOURS&amp;CYCLES INPUT'!$F$2:$F$9999,'HOURS&amp;CYCLES INPUT'!$C$2:$C$9999,'QUALIFIED EFH'!$C30,'HOURS&amp;CYCLES INPUT'!$D$2:$D$9999,'QUALIFIED EFH'!BE$4,'HOURS&amp;CYCLES INPUT'!$E$2:$E$9999,'QUALIFIED EFH'!BE$5))</f>
        <v>0</v>
      </c>
      <c r="BF30" s="476">
        <f>IF(BF$2&lt;&gt;"",IF($C30&lt;&gt;"TBA",BF$2/114,0),SUMIFS('HOURS&amp;CYCLES INPUT'!$F$2:$F$9999,'HOURS&amp;CYCLES INPUT'!$C$2:$C$9999,'QUALIFIED EFH'!$C30,'HOURS&amp;CYCLES INPUT'!$D$2:$D$9999,'QUALIFIED EFH'!BF$4,'HOURS&amp;CYCLES INPUT'!$E$2:$E$9999,'QUALIFIED EFH'!BF$5))</f>
        <v>0</v>
      </c>
      <c r="BG30" s="476">
        <f>IF(BG$2&lt;&gt;"",IF($C30&lt;&gt;"TBA",BG$2/114,0),SUMIFS('HOURS&amp;CYCLES INPUT'!$F$2:$F$9999,'HOURS&amp;CYCLES INPUT'!$C$2:$C$9999,'QUALIFIED EFH'!$C30,'HOURS&amp;CYCLES INPUT'!$D$2:$D$9999,'QUALIFIED EFH'!BG$4,'HOURS&amp;CYCLES INPUT'!$E$2:$E$9999,'QUALIFIED EFH'!BG$5))</f>
        <v>0</v>
      </c>
      <c r="BH30" s="476">
        <f>IF(BH$2&lt;&gt;"",IF($C30&lt;&gt;"TBA",BH$2/114,0),SUMIFS('HOURS&amp;CYCLES INPUT'!$F$2:$F$9999,'HOURS&amp;CYCLES INPUT'!$C$2:$C$9999,'QUALIFIED EFH'!$C30,'HOURS&amp;CYCLES INPUT'!$D$2:$D$9999,'QUALIFIED EFH'!BH$4,'HOURS&amp;CYCLES INPUT'!$E$2:$E$9999,'QUALIFIED EFH'!BH$5))</f>
        <v>0</v>
      </c>
      <c r="BI30" s="476">
        <f>IF(BI$2&lt;&gt;"",IF($C30&lt;&gt;"TBA",BI$2/114,0),SUMIFS('HOURS&amp;CYCLES INPUT'!$F$2:$F$9999,'HOURS&amp;CYCLES INPUT'!$C$2:$C$9999,'QUALIFIED EFH'!$C30,'HOURS&amp;CYCLES INPUT'!$D$2:$D$9999,'QUALIFIED EFH'!BI$4,'HOURS&amp;CYCLES INPUT'!$E$2:$E$9999,'QUALIFIED EFH'!BI$5))</f>
        <v>44.82</v>
      </c>
      <c r="BJ30" s="476">
        <f>IF(BJ$2&lt;&gt;"",IF($C30&lt;&gt;"TBA",BJ$2/114,0),SUMIFS('HOURS&amp;CYCLES INPUT'!$F$2:$F$9999,'HOURS&amp;CYCLES INPUT'!$C$2:$C$9999,'QUALIFIED EFH'!$C30,'HOURS&amp;CYCLES INPUT'!$D$2:$D$9999,'QUALIFIED EFH'!BJ$4,'HOURS&amp;CYCLES INPUT'!$E$2:$E$9999,'QUALIFIED EFH'!BJ$5))</f>
        <v>79.97</v>
      </c>
      <c r="BK30" s="476">
        <f>IF(BK$2&lt;&gt;"",IF($C30&lt;&gt;"TBA",BK$2/114,0),SUMIFS('HOURS&amp;CYCLES INPUT'!$F$2:$F$9999,'HOURS&amp;CYCLES INPUT'!$C$2:$C$9999,'QUALIFIED EFH'!$C30,'HOURS&amp;CYCLES INPUT'!$D$2:$D$9999,'QUALIFIED EFH'!BK$4,'HOURS&amp;CYCLES INPUT'!$E$2:$E$9999,'QUALIFIED EFH'!BK$5))</f>
        <v>321.85000000000002</v>
      </c>
      <c r="BL30" s="476">
        <f>IF(BL$2&lt;&gt;"",IF($C30&lt;&gt;"TBA",BL$2/114,0),SUMIFS('HOURS&amp;CYCLES INPUT'!$F$2:$F$9999,'HOURS&amp;CYCLES INPUT'!$C$2:$C$9999,'QUALIFIED EFH'!$C30,'HOURS&amp;CYCLES INPUT'!$D$2:$D$9999,'QUALIFIED EFH'!BL$4,'HOURS&amp;CYCLES INPUT'!$E$2:$E$9999,'QUALIFIED EFH'!BL$5))</f>
        <v>287.58</v>
      </c>
      <c r="BM30" s="476">
        <f>IF(BM$2&lt;&gt;"",IF($C30&lt;&gt;"TBA",BM$2/114,0),SUMIFS('HOURS&amp;CYCLES INPUT'!$F$2:$F$9999,'HOURS&amp;CYCLES INPUT'!$C$2:$C$9999,'QUALIFIED EFH'!$C30,'HOURS&amp;CYCLES INPUT'!$D$2:$D$9999,'QUALIFIED EFH'!BM$4,'HOURS&amp;CYCLES INPUT'!$E$2:$E$9999,'QUALIFIED EFH'!BM$5))</f>
        <v>299.42</v>
      </c>
      <c r="BN30" s="476">
        <f>IF(BN$2&lt;&gt;"",IF($C30&lt;&gt;"TBA",BN$2/114,0),SUMIFS('HOURS&amp;CYCLES INPUT'!$F$2:$F$9999,'HOURS&amp;CYCLES INPUT'!$C$2:$C$9999,'QUALIFIED EFH'!$C30,'HOURS&amp;CYCLES INPUT'!$D$2:$D$9999,'QUALIFIED EFH'!BN$4,'HOURS&amp;CYCLES INPUT'!$E$2:$E$9999,'QUALIFIED EFH'!BN$5))</f>
        <v>285.06</v>
      </c>
      <c r="BO30" s="476">
        <f>IF(BO$2&lt;&gt;"",IF($C30&lt;&gt;"TBA",BO$2/114,0),SUMIFS('HOURS&amp;CYCLES INPUT'!$F$2:$F$9999,'HOURS&amp;CYCLES INPUT'!$C$2:$C$9999,'QUALIFIED EFH'!$C30,'HOURS&amp;CYCLES INPUT'!$D$2:$D$9999,'QUALIFIED EFH'!BO$4,'HOURS&amp;CYCLES INPUT'!$E$2:$E$9999,'QUALIFIED EFH'!BO$5))</f>
        <v>330.35</v>
      </c>
      <c r="BP30" s="476">
        <f>IF(BP$2&lt;&gt;"",IF($C30&lt;&gt;"TBA",BP$2/114,0),SUMIFS('HOURS&amp;CYCLES INPUT'!$F$2:$F$9999,'HOURS&amp;CYCLES INPUT'!$C$2:$C$9999,'QUALIFIED EFH'!$C30,'HOURS&amp;CYCLES INPUT'!$D$2:$D$9999,'QUALIFIED EFH'!BP$4,'HOURS&amp;CYCLES INPUT'!$E$2:$E$9999,'QUALIFIED EFH'!BP$5))</f>
        <v>367.62</v>
      </c>
      <c r="BQ30" s="476">
        <f>IF(BQ$2&lt;&gt;"",IF($C30&lt;&gt;"TBA",BQ$2/114,0),SUMIFS('HOURS&amp;CYCLES INPUT'!$F$2:$F$9999,'HOURS&amp;CYCLES INPUT'!$C$2:$C$9999,'QUALIFIED EFH'!$C30,'HOURS&amp;CYCLES INPUT'!$D$2:$D$9999,'QUALIFIED EFH'!BQ$4,'HOURS&amp;CYCLES INPUT'!$E$2:$E$9999,'QUALIFIED EFH'!BQ$5))</f>
        <v>218.17</v>
      </c>
      <c r="BR30" s="476">
        <f>IF(BR$2&lt;&gt;"",IF($C30&lt;&gt;"TBA",BR$2/114,0),SUMIFS('HOURS&amp;CYCLES INPUT'!$F$2:$F$9999,'HOURS&amp;CYCLES INPUT'!$C$2:$C$9999,'QUALIFIED EFH'!$C30,'HOURS&amp;CYCLES INPUT'!$D$2:$D$9999,'QUALIFIED EFH'!BR$4,'HOURS&amp;CYCLES INPUT'!$E$2:$E$9999,'QUALIFIED EFH'!BR$5))</f>
        <v>143.03</v>
      </c>
      <c r="BS30" s="476">
        <f>IF(BS$2&lt;&gt;"",IF($C30&lt;&gt;"TBA",BS$2/114,0),SUMIFS('HOURS&amp;CYCLES INPUT'!$F$2:$F$9999,'HOURS&amp;CYCLES INPUT'!$C$2:$C$9999,'QUALIFIED EFH'!$C30,'HOURS&amp;CYCLES INPUT'!$D$2:$D$9999,'QUALIFIED EFH'!BS$4,'HOURS&amp;CYCLES INPUT'!$E$2:$E$9999,'QUALIFIED EFH'!BS$5))</f>
        <v>92.31</v>
      </c>
      <c r="BT30" s="476">
        <f>IF(BT$2&lt;&gt;"",IF($C30&lt;&gt;"TBA",BT$2/114,0),SUMIFS('HOURS&amp;CYCLES INPUT'!$F$2:$F$9999,'HOURS&amp;CYCLES INPUT'!$C$2:$C$9999,'QUALIFIED EFH'!$C30,'HOURS&amp;CYCLES INPUT'!$D$2:$D$9999,'QUALIFIED EFH'!BT$4,'HOURS&amp;CYCLES INPUT'!$E$2:$E$9999,'QUALIFIED EFH'!BT$5))</f>
        <v>0</v>
      </c>
      <c r="BU30" s="476">
        <f>IF(BU$2&lt;&gt;"",IF($C30&lt;&gt;"TBA",BU$2/114,0),SUMIFS('HOURS&amp;CYCLES INPUT'!$F$2:$F$9999,'HOURS&amp;CYCLES INPUT'!$C$2:$C$9999,'QUALIFIED EFH'!$C30,'HOURS&amp;CYCLES INPUT'!$D$2:$D$9999,'QUALIFIED EFH'!BU$4,'HOURS&amp;CYCLES INPUT'!$E$2:$E$9999,'QUALIFIED EFH'!BU$5))</f>
        <v>0</v>
      </c>
      <c r="BV30" s="476">
        <f>IF(BV$2&lt;&gt;"",IF($C30&lt;&gt;"TBA",BV$2/114,0),SUMIFS('HOURS&amp;CYCLES INPUT'!$F$2:$F$9999,'HOURS&amp;CYCLES INPUT'!$C$2:$C$9999,'QUALIFIED EFH'!$C30,'HOURS&amp;CYCLES INPUT'!$D$2:$D$9999,'QUALIFIED EFH'!BV$4,'HOURS&amp;CYCLES INPUT'!$E$2:$E$9999,'QUALIFIED EFH'!BV$5))</f>
        <v>0</v>
      </c>
      <c r="BW30" s="476">
        <f>IF(BW$2&lt;&gt;"",IF($C30&lt;&gt;"TBA",BW$2/114,0),SUMIFS('HOURS&amp;CYCLES INPUT'!$F$2:$F$9999,'HOURS&amp;CYCLES INPUT'!$C$2:$C$9999,'QUALIFIED EFH'!$C30,'HOURS&amp;CYCLES INPUT'!$D$2:$D$9999,'QUALIFIED EFH'!BW$4,'HOURS&amp;CYCLES INPUT'!$E$2:$E$9999,'QUALIFIED EFH'!BW$5))</f>
        <v>0</v>
      </c>
      <c r="BX30" s="476">
        <f>IF(BX$2&lt;&gt;"",IF($C30&lt;&gt;"TBA",BX$2/114,0),SUMIFS('HOURS&amp;CYCLES INPUT'!$F$2:$F$9999,'HOURS&amp;CYCLES INPUT'!$C$2:$C$9999,'QUALIFIED EFH'!$C30,'HOURS&amp;CYCLES INPUT'!$D$2:$D$9999,'QUALIFIED EFH'!BX$4,'HOURS&amp;CYCLES INPUT'!$E$2:$E$9999,'QUALIFIED EFH'!BX$5))</f>
        <v>0</v>
      </c>
      <c r="BY30" s="476">
        <f>IF(BY$2&lt;&gt;"",IF($C30&lt;&gt;"TBA",BY$2/114,0),SUMIFS('HOURS&amp;CYCLES INPUT'!$F$2:$F$9999,'HOURS&amp;CYCLES INPUT'!$C$2:$C$9999,'QUALIFIED EFH'!$C30,'HOURS&amp;CYCLES INPUT'!$D$2:$D$9999,'QUALIFIED EFH'!BY$4,'HOURS&amp;CYCLES INPUT'!$E$2:$E$9999,'QUALIFIED EFH'!BY$5))</f>
        <v>0</v>
      </c>
      <c r="BZ30" s="476">
        <f>IF(BZ$2&lt;&gt;"",IF($C30&lt;&gt;"TBA",BZ$2/114,0),SUMIFS('HOURS&amp;CYCLES INPUT'!$F$2:$F$9999,'HOURS&amp;CYCLES INPUT'!$C$2:$C$9999,'QUALIFIED EFH'!$C30,'HOURS&amp;CYCLES INPUT'!$D$2:$D$9999,'QUALIFIED EFH'!BZ$4,'HOURS&amp;CYCLES INPUT'!$E$2:$E$9999,'QUALIFIED EFH'!BZ$5))</f>
        <v>0</v>
      </c>
      <c r="CA30" s="476">
        <f>IF(CA$2&lt;&gt;"",IF($C30&lt;&gt;"TBA",CA$2/114,0),SUMIFS('HOURS&amp;CYCLES INPUT'!$F$2:$F$9999,'HOURS&amp;CYCLES INPUT'!$C$2:$C$9999,'QUALIFIED EFH'!$C30,'HOURS&amp;CYCLES INPUT'!$D$2:$D$9999,'QUALIFIED EFH'!CA$4,'HOURS&amp;CYCLES INPUT'!$E$2:$E$9999,'QUALIFIED EFH'!CA$5))</f>
        <v>0</v>
      </c>
      <c r="CB30" s="476">
        <f>IF(CB$2&lt;&gt;"",IF($C30&lt;&gt;"TBA",CB$2/114,0),SUMIFS('HOURS&amp;CYCLES INPUT'!$F$2:$F$9999,'HOURS&amp;CYCLES INPUT'!$C$2:$C$9999,'QUALIFIED EFH'!$C30,'HOURS&amp;CYCLES INPUT'!$D$2:$D$9999,'QUALIFIED EFH'!CB$4,'HOURS&amp;CYCLES INPUT'!$E$2:$E$9999,'QUALIFIED EFH'!CB$5))</f>
        <v>0</v>
      </c>
      <c r="CC30" s="476">
        <f>IF(CC$2&lt;&gt;"",IF($C30&lt;&gt;"TBA",CC$2/114,0),SUMIFS('HOURS&amp;CYCLES INPUT'!$F$2:$F$9999,'HOURS&amp;CYCLES INPUT'!$C$2:$C$9999,'QUALIFIED EFH'!$C30,'HOURS&amp;CYCLES INPUT'!$D$2:$D$9999,'QUALIFIED EFH'!CC$4,'HOURS&amp;CYCLES INPUT'!$E$2:$E$9999,'QUALIFIED EFH'!CC$5))</f>
        <v>0</v>
      </c>
      <c r="CD30" s="476">
        <f>IF(CD$2&lt;&gt;"",IF($C30&lt;&gt;"TBA",CD$2/114,0),SUMIFS('HOURS&amp;CYCLES INPUT'!$F$2:$F$9999,'HOURS&amp;CYCLES INPUT'!$C$2:$C$9999,'QUALIFIED EFH'!$C30,'HOURS&amp;CYCLES INPUT'!$D$2:$D$9999,'QUALIFIED EFH'!CD$4,'HOURS&amp;CYCLES INPUT'!$E$2:$E$9999,'QUALIFIED EFH'!CD$5))</f>
        <v>0</v>
      </c>
      <c r="CE30" s="476">
        <f>IF(CE$2&lt;&gt;"",IF($C30&lt;&gt;"TBA",CE$2/114,0),SUMIFS('HOURS&amp;CYCLES INPUT'!$F$2:$F$9999,'HOURS&amp;CYCLES INPUT'!$C$2:$C$9999,'QUALIFIED EFH'!$C30,'HOURS&amp;CYCLES INPUT'!$D$2:$D$9999,'QUALIFIED EFH'!CE$4,'HOURS&amp;CYCLES INPUT'!$E$2:$E$9999,'QUALIFIED EFH'!CE$5))</f>
        <v>0</v>
      </c>
      <c r="CF30" s="476">
        <f>IF(CF$2&lt;&gt;"",IF($C30&lt;&gt;"TBA",CF$2/114,0),SUMIFS('HOURS&amp;CYCLES INPUT'!$F$2:$F$9999,'HOURS&amp;CYCLES INPUT'!$C$2:$C$9999,'QUALIFIED EFH'!$C30,'HOURS&amp;CYCLES INPUT'!$D$2:$D$9999,'QUALIFIED EFH'!CF$4,'HOURS&amp;CYCLES INPUT'!$E$2:$E$9999,'QUALIFIED EFH'!CF$5))</f>
        <v>0</v>
      </c>
      <c r="CG30" s="476">
        <f>IF(CG$2&lt;&gt;"",IF($C30&lt;&gt;"TBA",CG$2/114,0),SUMIFS('HOURS&amp;CYCLES INPUT'!$F$2:$F$9999,'HOURS&amp;CYCLES INPUT'!$C$2:$C$9999,'QUALIFIED EFH'!$C30,'HOURS&amp;CYCLES INPUT'!$D$2:$D$9999,'QUALIFIED EFH'!CG$4,'HOURS&amp;CYCLES INPUT'!$E$2:$E$9999,'QUALIFIED EFH'!CG$5))</f>
        <v>0</v>
      </c>
      <c r="CH30" s="476">
        <f>IF(CH$2&lt;&gt;"",IF($C30&lt;&gt;"TBA",CH$2/114,0),SUMIFS('HOURS&amp;CYCLES INPUT'!$F$2:$F$9999,'HOURS&amp;CYCLES INPUT'!$C$2:$C$9999,'QUALIFIED EFH'!$C30,'HOURS&amp;CYCLES INPUT'!$D$2:$D$9999,'QUALIFIED EFH'!CH$4,'HOURS&amp;CYCLES INPUT'!$E$2:$E$9999,'QUALIFIED EFH'!CH$5))</f>
        <v>0</v>
      </c>
      <c r="CI30" s="476">
        <f>IF(CI$2&lt;&gt;"",IF($C30&lt;&gt;"TBA",CI$2/114,0),SUMIFS('HOURS&amp;CYCLES INPUT'!$F$2:$F$9999,'HOURS&amp;CYCLES INPUT'!$C$2:$C$9999,'QUALIFIED EFH'!$C30,'HOURS&amp;CYCLES INPUT'!$D$2:$D$9999,'QUALIFIED EFH'!CI$4,'HOURS&amp;CYCLES INPUT'!$E$2:$E$9999,'QUALIFIED EFH'!CI$5))</f>
        <v>0</v>
      </c>
      <c r="CJ30" s="476">
        <f>IF(CJ$2&lt;&gt;"",IF($C30&lt;&gt;"TBA",CJ$2/114,0),SUMIFS('HOURS&amp;CYCLES INPUT'!$F$2:$F$9999,'HOURS&amp;CYCLES INPUT'!$C$2:$C$9999,'QUALIFIED EFH'!$C30,'HOURS&amp;CYCLES INPUT'!$D$2:$D$9999,'QUALIFIED EFH'!CJ$4,'HOURS&amp;CYCLES INPUT'!$E$2:$E$9999,'QUALIFIED EFH'!CJ$5))</f>
        <v>0</v>
      </c>
      <c r="CK30" s="476">
        <f>IF(CK$2&lt;&gt;"",IF($C30&lt;&gt;"TBA",CK$2/114,0),SUMIFS('HOURS&amp;CYCLES INPUT'!$F$2:$F$9999,'HOURS&amp;CYCLES INPUT'!$C$2:$C$9999,'QUALIFIED EFH'!$C30,'HOURS&amp;CYCLES INPUT'!$D$2:$D$9999,'QUALIFIED EFH'!CK$4,'HOURS&amp;CYCLES INPUT'!$E$2:$E$9999,'QUALIFIED EFH'!CK$5))</f>
        <v>225.17</v>
      </c>
      <c r="CL30" s="476">
        <f>IF(CL$2&lt;&gt;"",IF($C30&lt;&gt;"TBA",CL$2/114,0),SUMIFS('HOURS&amp;CYCLES INPUT'!$F$2:$F$9999,'HOURS&amp;CYCLES INPUT'!$C$2:$C$9999,'QUALIFIED EFH'!$C30,'HOURS&amp;CYCLES INPUT'!$D$2:$D$9999,'QUALIFIED EFH'!CL$4,'HOURS&amp;CYCLES INPUT'!$E$2:$E$9999,'QUALIFIED EFH'!CL$5))</f>
        <v>408.79</v>
      </c>
      <c r="CM30" s="476">
        <f>IF(CM$2&lt;&gt;"",IF($C30&lt;&gt;"TBA",CM$2/114,0),SUMIFS('HOURS&amp;CYCLES INPUT'!$F$2:$F$9999,'HOURS&amp;CYCLES INPUT'!$C$2:$C$9999,'QUALIFIED EFH'!$C30,'HOURS&amp;CYCLES INPUT'!$D$2:$D$9999,'QUALIFIED EFH'!CM$4,'HOURS&amp;CYCLES INPUT'!$E$2:$E$9999,'QUALIFIED EFH'!CM$5))</f>
        <v>471.23</v>
      </c>
      <c r="CN30" s="476">
        <f>IF(CN$2&lt;&gt;"",IF($C30&lt;&gt;"TBA",CN$2/114,0),SUMIFS('HOURS&amp;CYCLES INPUT'!$F$2:$F$9999,'HOURS&amp;CYCLES INPUT'!$C$2:$C$9999,'QUALIFIED EFH'!$C30,'HOURS&amp;CYCLES INPUT'!$D$2:$D$9999,'QUALIFIED EFH'!CN$4,'HOURS&amp;CYCLES INPUT'!$E$2:$E$9999,'QUALIFIED EFH'!CN$5))</f>
        <v>428.77</v>
      </c>
      <c r="CO30" s="476">
        <f>IF(CO$2&lt;&gt;"",IF($C30&lt;&gt;"TBA",CO$2/114,0),SUMIFS('HOURS&amp;CYCLES INPUT'!$F$2:$F$9999,'HOURS&amp;CYCLES INPUT'!$C$2:$C$9999,'QUALIFIED EFH'!$C30,'HOURS&amp;CYCLES INPUT'!$D$2:$D$9999,'QUALIFIED EFH'!CO$4,'HOURS&amp;CYCLES INPUT'!$E$2:$E$9999,'QUALIFIED EFH'!CO$5))</f>
        <v>477.58</v>
      </c>
      <c r="CP30" s="476">
        <f>IF(CP$2&lt;&gt;"",IF($C30&lt;&gt;"TBA",CP$2/114,0),SUMIFS('HOURS&amp;CYCLES INPUT'!$F$2:$F$9999,'HOURS&amp;CYCLES INPUT'!$C$2:$C$9999,'QUALIFIED EFH'!$C30,'HOURS&amp;CYCLES INPUT'!$D$2:$D$9999,'QUALIFIED EFH'!CP$4,'HOURS&amp;CYCLES INPUT'!$E$2:$E$9999,'QUALIFIED EFH'!CP$5))</f>
        <v>434.82</v>
      </c>
      <c r="CQ30" s="476">
        <f>IF(CQ$2&lt;&gt;"",IF($C30&lt;&gt;"TBA",CQ$2/114,0),SUMIFS('HOURS&amp;CYCLES INPUT'!$F$2:$F$9999,'HOURS&amp;CYCLES INPUT'!$C$2:$C$9999,'QUALIFIED EFH'!$C30,'HOURS&amp;CYCLES INPUT'!$D$2:$D$9999,'QUALIFIED EFH'!CQ$4,'HOURS&amp;CYCLES INPUT'!$E$2:$E$9999,'QUALIFIED EFH'!CQ$5))</f>
        <v>440.8</v>
      </c>
      <c r="CR30" s="476">
        <f>IF(CR$2&lt;&gt;"",IF($C30&lt;&gt;"TBA",CR$2/114,0),SUMIFS('HOURS&amp;CYCLES INPUT'!$F$2:$F$9999,'HOURS&amp;CYCLES INPUT'!$C$2:$C$9999,'QUALIFIED EFH'!$C30,'HOURS&amp;CYCLES INPUT'!$D$2:$D$9999,'QUALIFIED EFH'!CR$4,'HOURS&amp;CYCLES INPUT'!$E$2:$E$9999,'QUALIFIED EFH'!CR$5))</f>
        <v>468.38</v>
      </c>
      <c r="CS30" s="476">
        <f>IF(CS$2&lt;&gt;"",IF($C30&lt;&gt;"TBA",CS$2/114,0),SUMIFS('HOURS&amp;CYCLES INPUT'!$F$2:$F$9999,'HOURS&amp;CYCLES INPUT'!$C$2:$C$9999,'QUALIFIED EFH'!$C30,'HOURS&amp;CYCLES INPUT'!$D$2:$D$9999,'QUALIFIED EFH'!CS$4,'HOURS&amp;CYCLES INPUT'!$E$2:$E$9999,'QUALIFIED EFH'!CS$5))</f>
        <v>446.15</v>
      </c>
      <c r="CT30" s="476">
        <f>IF(CT$2&lt;&gt;"",IF($C30&lt;&gt;"TBA",CT$2/114,0),SUMIFS('HOURS&amp;CYCLES INPUT'!$F$2:$F$9999,'HOURS&amp;CYCLES INPUT'!$C$2:$C$9999,'QUALIFIED EFH'!$C30,'HOURS&amp;CYCLES INPUT'!$D$2:$D$9999,'QUALIFIED EFH'!CT$4,'HOURS&amp;CYCLES INPUT'!$E$2:$E$9999,'QUALIFIED EFH'!CT$5))</f>
        <v>452.28</v>
      </c>
      <c r="CU30" s="476">
        <f>IF(CU$2&lt;&gt;"",IF($C30&lt;&gt;"TBA",CU$2/114,0),SUMIFS('HOURS&amp;CYCLES INPUT'!$F$2:$F$9999,'HOURS&amp;CYCLES INPUT'!$C$2:$C$9999,'QUALIFIED EFH'!$C30,'HOURS&amp;CYCLES INPUT'!$D$2:$D$9999,'QUALIFIED EFH'!CU$4,'HOURS&amp;CYCLES INPUT'!$E$2:$E$9999,'QUALIFIED EFH'!CU$5))</f>
        <v>489.34</v>
      </c>
      <c r="CV30" s="476">
        <f>IF(CV$2&lt;&gt;"",IF($C30&lt;&gt;"TBA",CV$2/114,0),SUMIFS('HOURS&amp;CYCLES INPUT'!$F$2:$F$9999,'HOURS&amp;CYCLES INPUT'!$C$2:$C$9999,'QUALIFIED EFH'!$C30,'HOURS&amp;CYCLES INPUT'!$D$2:$D$9999,'QUALIFIED EFH'!CV$4,'HOURS&amp;CYCLES INPUT'!$E$2:$E$9999,'QUALIFIED EFH'!CV$5))</f>
        <v>517.73</v>
      </c>
      <c r="CW30" s="476">
        <f>IF(CW$2&lt;&gt;"",IF($C30&lt;&gt;"TBA",CW$2/114,0),SUMIFS('HOURS&amp;CYCLES INPUT'!$F$2:$F$9999,'HOURS&amp;CYCLES INPUT'!$C$2:$C$9999,'QUALIFIED EFH'!$C30,'HOURS&amp;CYCLES INPUT'!$D$2:$D$9999,'QUALIFIED EFH'!CW$4,'HOURS&amp;CYCLES INPUT'!$E$2:$E$9999,'QUALIFIED EFH'!CW$5))</f>
        <v>472.94</v>
      </c>
      <c r="CX30" s="476">
        <f>IF(CX$2&lt;&gt;"",IF($C30&lt;&gt;"TBA",CX$2/114,0),SUMIFS('HOURS&amp;CYCLES INPUT'!$F$2:$F$9999,'HOURS&amp;CYCLES INPUT'!$C$2:$C$9999,'QUALIFIED EFH'!$C30,'HOURS&amp;CYCLES INPUT'!$D$2:$D$9999,'QUALIFIED EFH'!CX$4,'HOURS&amp;CYCLES INPUT'!$E$2:$E$9999,'QUALIFIED EFH'!CX$5))</f>
        <v>357.55</v>
      </c>
      <c r="CY30" s="476">
        <f>IF(CY$2&lt;&gt;"",IF($C30&lt;&gt;"TBA",CY$2/114,0),SUMIFS('HOURS&amp;CYCLES INPUT'!$F$2:$F$9999,'HOURS&amp;CYCLES INPUT'!$C$2:$C$9999,'QUALIFIED EFH'!$C30,'HOURS&amp;CYCLES INPUT'!$D$2:$D$9999,'QUALIFIED EFH'!CY$4,'HOURS&amp;CYCLES INPUT'!$E$2:$E$9999,'QUALIFIED EFH'!CY$5))</f>
        <v>479.23</v>
      </c>
      <c r="CZ30" s="476">
        <f>IF(CZ$2&lt;&gt;"",IF($C30&lt;&gt;"TBA",CZ$2/114,0),SUMIFS('HOURS&amp;CYCLES INPUT'!$F$2:$F$9999,'HOURS&amp;CYCLES INPUT'!$C$2:$C$9999,'QUALIFIED EFH'!$C30,'HOURS&amp;CYCLES INPUT'!$D$2:$D$9999,'QUALIFIED EFH'!CZ$4,'HOURS&amp;CYCLES INPUT'!$E$2:$E$9999,'QUALIFIED EFH'!CZ$5))</f>
        <v>446.82</v>
      </c>
      <c r="DA30" s="476">
        <f>IF(DA$2&lt;&gt;"",IF($C30&lt;&gt;"TBA",DA$2/114,0),SUMIFS('HOURS&amp;CYCLES INPUT'!$F$2:$F$9999,'HOURS&amp;CYCLES INPUT'!$C$2:$C$9999,'QUALIFIED EFH'!$C30,'HOURS&amp;CYCLES INPUT'!$D$2:$D$9999,'QUALIFIED EFH'!DA$4,'HOURS&amp;CYCLES INPUT'!$E$2:$E$9999,'QUALIFIED EFH'!DA$5))</f>
        <v>487.8</v>
      </c>
      <c r="DB30" s="476">
        <f>IF(DB$2&lt;&gt;"",IF($C30&lt;&gt;"TBA",DB$2/114,0),SUMIFS('HOURS&amp;CYCLES INPUT'!$F$2:$F$9999,'HOURS&amp;CYCLES INPUT'!$C$2:$C$9999,'QUALIFIED EFH'!$C30,'HOURS&amp;CYCLES INPUT'!$D$2:$D$9999,'QUALIFIED EFH'!DB$4,'HOURS&amp;CYCLES INPUT'!$E$2:$E$9999,'QUALIFIED EFH'!DB$5))</f>
        <v>447.66</v>
      </c>
      <c r="DC30" s="476">
        <f>IF(DC$2&lt;&gt;"",IF($C30&lt;&gt;"TBA",DC$2/114,0),SUMIFS('HOURS&amp;CYCLES INPUT'!$F$2:$F$9999,'HOURS&amp;CYCLES INPUT'!$C$2:$C$9999,'QUALIFIED EFH'!$C30,'HOURS&amp;CYCLES INPUT'!$D$2:$D$9999,'QUALIFIED EFH'!DC$4,'HOURS&amp;CYCLES INPUT'!$E$2:$E$9999,'QUALIFIED EFH'!DC$5))</f>
        <v>464.04</v>
      </c>
      <c r="DD30" s="476">
        <f>IF(DD$2&lt;&gt;"",IF($C30&lt;&gt;"TBA",DD$2/114,0),SUMIFS('HOURS&amp;CYCLES INPUT'!$F$2:$F$9999,'HOURS&amp;CYCLES INPUT'!$C$2:$C$9999,'QUALIFIED EFH'!$C30,'HOURS&amp;CYCLES INPUT'!$D$2:$D$9999,'QUALIFIED EFH'!DD$4,'HOURS&amp;CYCLES INPUT'!$E$2:$E$9999,'QUALIFIED EFH'!DD$5))</f>
        <v>507.75</v>
      </c>
      <c r="DE30" s="476">
        <f>IF(DE$2&lt;&gt;"",IF($C30&lt;&gt;"TBA",DE$2/114,0),SUMIFS('HOURS&amp;CYCLES INPUT'!$F$2:$F$9999,'HOURS&amp;CYCLES INPUT'!$C$2:$C$9999,'QUALIFIED EFH'!$C30,'HOURS&amp;CYCLES INPUT'!$D$2:$D$9999,'QUALIFIED EFH'!DE$4,'HOURS&amp;CYCLES INPUT'!$E$2:$E$9999,'QUALIFIED EFH'!DE$5))</f>
        <v>437.85</v>
      </c>
      <c r="DF30" s="476">
        <f>IF(DF$2&lt;&gt;"",IF($C30&lt;&gt;"TBA",DF$2/114,0),SUMIFS('HOURS&amp;CYCLES INPUT'!$F$2:$F$9999,'HOURS&amp;CYCLES INPUT'!$C$2:$C$9999,'QUALIFIED EFH'!$C30,'HOURS&amp;CYCLES INPUT'!$D$2:$D$9999,'QUALIFIED EFH'!DF$4,'HOURS&amp;CYCLES INPUT'!$E$2:$E$9999,'QUALIFIED EFH'!DF$5))</f>
        <v>458.66</v>
      </c>
      <c r="DG30" s="476">
        <f>IF(DG$2&lt;&gt;"",IF($C30&lt;&gt;"TBA",DG$2/114,0),SUMIFS('HOURS&amp;CYCLES INPUT'!$F$2:$F$9999,'HOURS&amp;CYCLES INPUT'!$C$2:$C$9999,'QUALIFIED EFH'!$C30,'HOURS&amp;CYCLES INPUT'!$D$2:$D$9999,'QUALIFIED EFH'!DG$4,'HOURS&amp;CYCLES INPUT'!$E$2:$E$9999,'QUALIFIED EFH'!DG$5))</f>
        <v>492.24</v>
      </c>
      <c r="DH30" s="476">
        <f>IF(DH$2&lt;&gt;"",IF($C30&lt;&gt;"TBA",DH$2/114,0),SUMIFS('HOURS&amp;CYCLES INPUT'!$F$2:$F$9999,'HOURS&amp;CYCLES INPUT'!$C$2:$C$9999,'QUALIFIED EFH'!$C30,'HOURS&amp;CYCLES INPUT'!$D$2:$D$9999,'QUALIFIED EFH'!DH$4,'HOURS&amp;CYCLES INPUT'!$E$2:$E$9999,'QUALIFIED EFH'!DH$5))</f>
        <v>0</v>
      </c>
      <c r="DI30" s="476">
        <f>IF(DI$2&lt;&gt;"",IF($C30&lt;&gt;"TBA",DI$2/114,0),SUMIFS('HOURS&amp;CYCLES INPUT'!$F$2:$F$9999,'HOURS&amp;CYCLES INPUT'!$C$2:$C$9999,'QUALIFIED EFH'!$C30,'HOURS&amp;CYCLES INPUT'!$D$2:$D$9999,'QUALIFIED EFH'!DI$4,'HOURS&amp;CYCLES INPUT'!$E$2:$E$9999,'QUALIFIED EFH'!DI$5))</f>
        <v>0</v>
      </c>
      <c r="DJ30" s="476">
        <f>IF(DJ$2&lt;&gt;"",IF($C30&lt;&gt;"TBA",DJ$2/114,0),SUMIFS('HOURS&amp;CYCLES INPUT'!$F$2:$F$9999,'HOURS&amp;CYCLES INPUT'!$C$2:$C$9999,'QUALIFIED EFH'!$C30,'HOURS&amp;CYCLES INPUT'!$D$2:$D$9999,'QUALIFIED EFH'!DJ$4,'HOURS&amp;CYCLES INPUT'!$E$2:$E$9999,'QUALIFIED EFH'!DJ$5))</f>
        <v>0</v>
      </c>
      <c r="DK30" s="476">
        <f>IF(DK$2&lt;&gt;"",IF($C30&lt;&gt;"TBA",DK$2/114,0),SUMIFS('HOURS&amp;CYCLES INPUT'!$F$2:$F$9999,'HOURS&amp;CYCLES INPUT'!$C$2:$C$9999,'QUALIFIED EFH'!$C30,'HOURS&amp;CYCLES INPUT'!$D$2:$D$9999,'QUALIFIED EFH'!DK$4,'HOURS&amp;CYCLES INPUT'!$E$2:$E$9999,'QUALIFIED EFH'!DK$5))</f>
        <v>0</v>
      </c>
      <c r="DL30" s="476">
        <f>IF(DL$2&lt;&gt;"",IF($C30&lt;&gt;"TBA",DL$2/114,0),SUMIFS('HOURS&amp;CYCLES INPUT'!$F$2:$F$9999,'HOURS&amp;CYCLES INPUT'!$C$2:$C$9999,'QUALIFIED EFH'!$C30,'HOURS&amp;CYCLES INPUT'!$D$2:$D$9999,'QUALIFIED EFH'!DL$4,'HOURS&amp;CYCLES INPUT'!$E$2:$E$9999,'QUALIFIED EFH'!DL$5))</f>
        <v>0</v>
      </c>
      <c r="DM30" s="476">
        <f>IF(DM$2&lt;&gt;"",IF($C30&lt;&gt;"TBA",DM$2/114,0),SUMIFS('HOURS&amp;CYCLES INPUT'!$F$2:$F$9999,'HOURS&amp;CYCLES INPUT'!$C$2:$C$9999,'QUALIFIED EFH'!$C30,'HOURS&amp;CYCLES INPUT'!$D$2:$D$9999,'QUALIFIED EFH'!DM$4,'HOURS&amp;CYCLES INPUT'!$E$2:$E$9999,'QUALIFIED EFH'!DM$5))</f>
        <v>0</v>
      </c>
      <c r="DN30" s="476">
        <f>IF(DN$2&lt;&gt;"",IF($C30&lt;&gt;"TBA",DN$2/114,0),SUMIFS('HOURS&amp;CYCLES INPUT'!$F$2:$F$9999,'HOURS&amp;CYCLES INPUT'!$C$2:$C$9999,'QUALIFIED EFH'!$C30,'HOURS&amp;CYCLES INPUT'!$D$2:$D$9999,'QUALIFIED EFH'!DN$4,'HOURS&amp;CYCLES INPUT'!$E$2:$E$9999,'QUALIFIED EFH'!DN$5))</f>
        <v>0</v>
      </c>
      <c r="DO30" s="476">
        <f>IF(DO$2&lt;&gt;"",IF($C30&lt;&gt;"TBA",DO$2/114,0),SUMIFS('HOURS&amp;CYCLES INPUT'!$F$2:$F$9999,'HOURS&amp;CYCLES INPUT'!$C$2:$C$9999,'QUALIFIED EFH'!$C30,'HOURS&amp;CYCLES INPUT'!$D$2:$D$9999,'QUALIFIED EFH'!DO$4,'HOURS&amp;CYCLES INPUT'!$E$2:$E$9999,'QUALIFIED EFH'!DO$5))</f>
        <v>0</v>
      </c>
      <c r="DP30" s="476">
        <f>IF(DP$2&lt;&gt;"",IF($C30&lt;&gt;"TBA",DP$2/114,0),SUMIFS('HOURS&amp;CYCLES INPUT'!$F$2:$F$9999,'HOURS&amp;CYCLES INPUT'!$C$2:$C$9999,'QUALIFIED EFH'!$C30,'HOURS&amp;CYCLES INPUT'!$D$2:$D$9999,'QUALIFIED EFH'!DP$4,'HOURS&amp;CYCLES INPUT'!$E$2:$E$9999,'QUALIFIED EFH'!DP$5))</f>
        <v>0</v>
      </c>
      <c r="DQ30" s="476">
        <f>IF(DQ$2&lt;&gt;"",IF($C30&lt;&gt;"TBA",DQ$2/114,0),SUMIFS('HOURS&amp;CYCLES INPUT'!$F$2:$F$9999,'HOURS&amp;CYCLES INPUT'!$C$2:$C$9999,'QUALIFIED EFH'!$C30,'HOURS&amp;CYCLES INPUT'!$D$2:$D$9999,'QUALIFIED EFH'!DQ$4,'HOURS&amp;CYCLES INPUT'!$E$2:$E$9999,'QUALIFIED EFH'!DQ$5))</f>
        <v>0</v>
      </c>
      <c r="DR30" s="476">
        <f>IF(DR$2&lt;&gt;"",IF($C30&lt;&gt;"TBA",DR$2/114,0),SUMIFS('HOURS&amp;CYCLES INPUT'!$F$2:$F$9999,'HOURS&amp;CYCLES INPUT'!$C$2:$C$9999,'QUALIFIED EFH'!$C30,'HOURS&amp;CYCLES INPUT'!$D$2:$D$9999,'QUALIFIED EFH'!DR$4,'HOURS&amp;CYCLES INPUT'!$E$2:$E$9999,'QUALIFIED EFH'!DR$5))</f>
        <v>0</v>
      </c>
      <c r="DS30" s="476">
        <f>IF(DS$2&lt;&gt;"",IF($C30&lt;&gt;"TBA",DS$2/114,0),SUMIFS('HOURS&amp;CYCLES INPUT'!$F$2:$F$9999,'HOURS&amp;CYCLES INPUT'!$C$2:$C$9999,'QUALIFIED EFH'!$C30,'HOURS&amp;CYCLES INPUT'!$D$2:$D$9999,'QUALIFIED EFH'!DS$4,'HOURS&amp;CYCLES INPUT'!$E$2:$E$9999,'QUALIFIED EFH'!DS$5))</f>
        <v>0</v>
      </c>
      <c r="DT30" s="476">
        <f>IF(DT$2&lt;&gt;"",IF($C30&lt;&gt;"TBA",DT$2/114,0),SUMIFS('HOURS&amp;CYCLES INPUT'!$F$2:$F$9999,'HOURS&amp;CYCLES INPUT'!$C$2:$C$9999,'QUALIFIED EFH'!$C30,'HOURS&amp;CYCLES INPUT'!$D$2:$D$9999,'QUALIFIED EFH'!DT$4,'HOURS&amp;CYCLES INPUT'!$E$2:$E$9999,'QUALIFIED EFH'!DT$5))</f>
        <v>0</v>
      </c>
      <c r="DU30" s="476">
        <f>IF(DU$2&lt;&gt;"",IF($C30&lt;&gt;"TBA",DU$2/114,0),SUMIFS('HOURS&amp;CYCLES INPUT'!$F$2:$F$9999,'HOURS&amp;CYCLES INPUT'!$C$2:$C$9999,'QUALIFIED EFH'!$C30,'HOURS&amp;CYCLES INPUT'!$D$2:$D$9999,'QUALIFIED EFH'!DU$4,'HOURS&amp;CYCLES INPUT'!$E$2:$E$9999,'QUALIFIED EFH'!DU$5))</f>
        <v>0</v>
      </c>
      <c r="DV30" s="476">
        <f>IF(DV$2&lt;&gt;"",IF($C30&lt;&gt;"TBA",DV$2/114,0),SUMIFS('HOURS&amp;CYCLES INPUT'!$F$2:$F$9999,'HOURS&amp;CYCLES INPUT'!$C$2:$C$9999,'QUALIFIED EFH'!$C30,'HOURS&amp;CYCLES INPUT'!$D$2:$D$9999,'QUALIFIED EFH'!DV$4,'HOURS&amp;CYCLES INPUT'!$E$2:$E$9999,'QUALIFIED EFH'!DV$5))</f>
        <v>0</v>
      </c>
      <c r="DW30" s="476">
        <f>IF(DW$2&lt;&gt;"",IF($C30&lt;&gt;"TBA",DW$2/114,0),SUMIFS('HOURS&amp;CYCLES INPUT'!$F$2:$F$9999,'HOURS&amp;CYCLES INPUT'!$C$2:$C$9999,'QUALIFIED EFH'!$C30,'HOURS&amp;CYCLES INPUT'!$D$2:$D$9999,'QUALIFIED EFH'!DW$4,'HOURS&amp;CYCLES INPUT'!$E$2:$E$9999,'QUALIFIED EFH'!DW$5))</f>
        <v>0</v>
      </c>
      <c r="DX30" s="476">
        <f>IF(DX$2&lt;&gt;"",IF($C30&lt;&gt;"TBA",DX$2/114,0),SUMIFS('HOURS&amp;CYCLES INPUT'!$F$2:$F$9999,'HOURS&amp;CYCLES INPUT'!$C$2:$C$9999,'QUALIFIED EFH'!$C30,'HOURS&amp;CYCLES INPUT'!$D$2:$D$9999,'QUALIFIED EFH'!DX$4,'HOURS&amp;CYCLES INPUT'!$E$2:$E$9999,'QUALIFIED EFH'!DX$5))</f>
        <v>0</v>
      </c>
      <c r="DY30" s="476">
        <f>IF(DY$2&lt;&gt;"",IF($C30&lt;&gt;"TBA",DY$2/114,0),SUMIFS('HOURS&amp;CYCLES INPUT'!$F$2:$F$9999,'HOURS&amp;CYCLES INPUT'!$C$2:$C$9999,'QUALIFIED EFH'!$C30,'HOURS&amp;CYCLES INPUT'!$D$2:$D$9999,'QUALIFIED EFH'!DY$4,'HOURS&amp;CYCLES INPUT'!$E$2:$E$9999,'QUALIFIED EFH'!DY$5))</f>
        <v>0</v>
      </c>
      <c r="DZ30" s="476">
        <f>IF(DZ$2&lt;&gt;"",IF($C30&lt;&gt;"TBA",DZ$2/114,0),SUMIFS('HOURS&amp;CYCLES INPUT'!$F$2:$F$9999,'HOURS&amp;CYCLES INPUT'!$C$2:$C$9999,'QUALIFIED EFH'!$C30,'HOURS&amp;CYCLES INPUT'!$D$2:$D$9999,'QUALIFIED EFH'!DZ$4,'HOURS&amp;CYCLES INPUT'!$E$2:$E$9999,'QUALIFIED EFH'!DZ$5))</f>
        <v>0</v>
      </c>
      <c r="EA30" s="476">
        <f>IF(EA$2&lt;&gt;"",IF($C30&lt;&gt;"TBA",EA$2/114,0),SUMIFS('HOURS&amp;CYCLES INPUT'!$F$2:$F$9999,'HOURS&amp;CYCLES INPUT'!$C$2:$C$9999,'QUALIFIED EFH'!$C30,'HOURS&amp;CYCLES INPUT'!$D$2:$D$9999,'QUALIFIED EFH'!EA$4,'HOURS&amp;CYCLES INPUT'!$E$2:$E$9999,'QUALIFIED EFH'!EA$5))</f>
        <v>0</v>
      </c>
      <c r="EB30" s="476">
        <f>IF(EB$2&lt;&gt;"",IF($C30&lt;&gt;"TBA",EB$2/114,0),SUMIFS('HOURS&amp;CYCLES INPUT'!$F$2:$F$9999,'HOURS&amp;CYCLES INPUT'!$C$2:$C$9999,'QUALIFIED EFH'!$C30,'HOURS&amp;CYCLES INPUT'!$D$2:$D$9999,'QUALIFIED EFH'!EB$4,'HOURS&amp;CYCLES INPUT'!$E$2:$E$9999,'QUALIFIED EFH'!EB$5))</f>
        <v>0</v>
      </c>
      <c r="EC30" s="476">
        <f>IF(EC$2&lt;&gt;"",IF($C30&lt;&gt;"TBA",EC$2/114,0),SUMIFS('HOURS&amp;CYCLES INPUT'!$F$2:$F$9999,'HOURS&amp;CYCLES INPUT'!$C$2:$C$9999,'QUALIFIED EFH'!$C30,'HOURS&amp;CYCLES INPUT'!$D$2:$D$9999,'QUALIFIED EFH'!EC$4,'HOURS&amp;CYCLES INPUT'!$E$2:$E$9999,'QUALIFIED EFH'!EC$5))</f>
        <v>0</v>
      </c>
      <c r="ED30" s="476">
        <f>IF(ED$2&lt;&gt;"",IF($C30&lt;&gt;"TBA",ED$2/114,0),SUMIFS('HOURS&amp;CYCLES INPUT'!$F$2:$F$9999,'HOURS&amp;CYCLES INPUT'!$C$2:$C$9999,'QUALIFIED EFH'!$C30,'HOURS&amp;CYCLES INPUT'!$D$2:$D$9999,'QUALIFIED EFH'!ED$4,'HOURS&amp;CYCLES INPUT'!$E$2:$E$9999,'QUALIFIED EFH'!ED$5))</f>
        <v>0</v>
      </c>
      <c r="EE30" s="476">
        <f>IF(EE$2&lt;&gt;"",IF($C30&lt;&gt;"TBA",EE$2/114,0),SUMIFS('HOURS&amp;CYCLES INPUT'!$F$2:$F$9999,'HOURS&amp;CYCLES INPUT'!$C$2:$C$9999,'QUALIFIED EFH'!$C30,'HOURS&amp;CYCLES INPUT'!$D$2:$D$9999,'QUALIFIED EFH'!EE$4,'HOURS&amp;CYCLES INPUT'!$E$2:$E$9999,'QUALIFIED EFH'!EE$5))</f>
        <v>0</v>
      </c>
      <c r="EF30" s="476">
        <f>IF(EF$2&lt;&gt;"",IF($C30&lt;&gt;"TBA",EF$2/114,0),SUMIFS('HOURS&amp;CYCLES INPUT'!$F$2:$F$9999,'HOURS&amp;CYCLES INPUT'!$C$2:$C$9999,'QUALIFIED EFH'!$C30,'HOURS&amp;CYCLES INPUT'!$D$2:$D$9999,'QUALIFIED EFH'!EF$4,'HOURS&amp;CYCLES INPUT'!$E$2:$E$9999,'QUALIFIED EFH'!EF$5))</f>
        <v>0</v>
      </c>
      <c r="EG30" s="476">
        <f>IF(EG$2&lt;&gt;"",IF($C30&lt;&gt;"TBA",EG$2/114,0),SUMIFS('HOURS&amp;CYCLES INPUT'!$F$2:$F$9999,'HOURS&amp;CYCLES INPUT'!$C$2:$C$9999,'QUALIFIED EFH'!$C30,'HOURS&amp;CYCLES INPUT'!$D$2:$D$9999,'QUALIFIED EFH'!EG$4,'HOURS&amp;CYCLES INPUT'!$E$2:$E$9999,'QUALIFIED EFH'!EG$5))</f>
        <v>0</v>
      </c>
      <c r="EH30" s="476">
        <f>IF(EH$2&lt;&gt;"",IF($C30&lt;&gt;"TBA",EH$2/114,0),SUMIFS('HOURS&amp;CYCLES INPUT'!$F$2:$F$9999,'HOURS&amp;CYCLES INPUT'!$C$2:$C$9999,'QUALIFIED EFH'!$C30,'HOURS&amp;CYCLES INPUT'!$D$2:$D$9999,'QUALIFIED EFH'!EH$4,'HOURS&amp;CYCLES INPUT'!$E$2:$E$9999,'QUALIFIED EFH'!EH$5))</f>
        <v>0</v>
      </c>
      <c r="EI30" s="476">
        <f>IF(EI$2&lt;&gt;"",IF($C30&lt;&gt;"TBA",EI$2/114,0),SUMIFS('HOURS&amp;CYCLES INPUT'!$F$2:$F$9999,'HOURS&amp;CYCLES INPUT'!$C$2:$C$9999,'QUALIFIED EFH'!$C30,'HOURS&amp;CYCLES INPUT'!$D$2:$D$9999,'QUALIFIED EFH'!EI$4,'HOURS&amp;CYCLES INPUT'!$E$2:$E$9999,'QUALIFIED EFH'!EI$5))</f>
        <v>0</v>
      </c>
      <c r="EJ30" s="476">
        <f>IF(EJ$2&lt;&gt;"",IF($C30&lt;&gt;"TBA",EJ$2/114,0),SUMIFS('HOURS&amp;CYCLES INPUT'!$F$2:$F$9999,'HOURS&amp;CYCLES INPUT'!$C$2:$C$9999,'QUALIFIED EFH'!$C30,'HOURS&amp;CYCLES INPUT'!$D$2:$D$9999,'QUALIFIED EFH'!EJ$4,'HOURS&amp;CYCLES INPUT'!$E$2:$E$9999,'QUALIFIED EFH'!EJ$5))</f>
        <v>0</v>
      </c>
      <c r="EK30" s="476">
        <f>IF(EK$2&lt;&gt;"",IF($C30&lt;&gt;"TBA",EK$2/114,0),SUMIFS('HOURS&amp;CYCLES INPUT'!$F$2:$F$9999,'HOURS&amp;CYCLES INPUT'!$C$2:$C$9999,'QUALIFIED EFH'!$C30,'HOURS&amp;CYCLES INPUT'!$D$2:$D$9999,'QUALIFIED EFH'!EK$4,'HOURS&amp;CYCLES INPUT'!$E$2:$E$9999,'QUALIFIED EFH'!EK$5))</f>
        <v>0</v>
      </c>
      <c r="EL30" s="476">
        <f>IF(EL$2&lt;&gt;"",IF($C30&lt;&gt;"TBA",EL$2/114,0),SUMIFS('HOURS&amp;CYCLES INPUT'!$F$2:$F$9999,'HOURS&amp;CYCLES INPUT'!$C$2:$C$9999,'QUALIFIED EFH'!$C30,'HOURS&amp;CYCLES INPUT'!$D$2:$D$9999,'QUALIFIED EFH'!EL$4,'HOURS&amp;CYCLES INPUT'!$E$2:$E$9999,'QUALIFIED EFH'!EL$5))</f>
        <v>0</v>
      </c>
      <c r="EM30" s="476">
        <f>IF(EM$2&lt;&gt;"",IF($C30&lt;&gt;"TBA",EM$2/114,0),SUMIFS('HOURS&amp;CYCLES INPUT'!$F$2:$F$9999,'HOURS&amp;CYCLES INPUT'!$C$2:$C$9999,'QUALIFIED EFH'!$C30,'HOURS&amp;CYCLES INPUT'!$D$2:$D$9999,'QUALIFIED EFH'!EM$4,'HOURS&amp;CYCLES INPUT'!$E$2:$E$9999,'QUALIFIED EFH'!EM$5))</f>
        <v>0</v>
      </c>
      <c r="EN30" s="476">
        <f>IF(EN$2&lt;&gt;"",IF($C30&lt;&gt;"TBA",EN$2/114,0),SUMIFS('HOURS&amp;CYCLES INPUT'!$F$2:$F$9999,'HOURS&amp;CYCLES INPUT'!$C$2:$C$9999,'QUALIFIED EFH'!$C30,'HOURS&amp;CYCLES INPUT'!$D$2:$D$9999,'QUALIFIED EFH'!EN$4,'HOURS&amp;CYCLES INPUT'!$E$2:$E$9999,'QUALIFIED EFH'!EN$5))</f>
        <v>0</v>
      </c>
      <c r="EO30" s="476">
        <f>IF(EO$2&lt;&gt;"",IF($C30&lt;&gt;"TBA",EO$2/114,0),SUMIFS('HOURS&amp;CYCLES INPUT'!$F$2:$F$9999,'HOURS&amp;CYCLES INPUT'!$C$2:$C$9999,'QUALIFIED EFH'!$C30,'HOURS&amp;CYCLES INPUT'!$D$2:$D$9999,'QUALIFIED EFH'!EO$4,'HOURS&amp;CYCLES INPUT'!$E$2:$E$9999,'QUALIFIED EFH'!EO$5))</f>
        <v>0</v>
      </c>
      <c r="EP30" s="476">
        <f>IF(EP$2&lt;&gt;"",IF($C30&lt;&gt;"TBA",EP$2/114,0),SUMIFS('HOURS&amp;CYCLES INPUT'!$F$2:$F$9999,'HOURS&amp;CYCLES INPUT'!$C$2:$C$9999,'QUALIFIED EFH'!$C30,'HOURS&amp;CYCLES INPUT'!$D$2:$D$9999,'QUALIFIED EFH'!EP$4,'HOURS&amp;CYCLES INPUT'!$E$2:$E$9999,'QUALIFIED EFH'!EP$5))</f>
        <v>0</v>
      </c>
      <c r="EQ30" s="476">
        <f>IF(EQ$2&lt;&gt;"",IF($C30&lt;&gt;"TBA",EQ$2/114,0),SUMIFS('HOURS&amp;CYCLES INPUT'!$F$2:$F$9999,'HOURS&amp;CYCLES INPUT'!$C$2:$C$9999,'QUALIFIED EFH'!$C30,'HOURS&amp;CYCLES INPUT'!$D$2:$D$9999,'QUALIFIED EFH'!EQ$4,'HOURS&amp;CYCLES INPUT'!$E$2:$E$9999,'QUALIFIED EFH'!EQ$5))</f>
        <v>0</v>
      </c>
      <c r="ER30" s="476">
        <f>IF(ER$2&lt;&gt;"",IF($C30&lt;&gt;"TBA",ER$2/114,0),SUMIFS('HOURS&amp;CYCLES INPUT'!$F$2:$F$9999,'HOURS&amp;CYCLES INPUT'!$C$2:$C$9999,'QUALIFIED EFH'!$C30,'HOURS&amp;CYCLES INPUT'!$D$2:$D$9999,'QUALIFIED EFH'!ER$4,'HOURS&amp;CYCLES INPUT'!$E$2:$E$9999,'QUALIFIED EFH'!ER$5))</f>
        <v>0</v>
      </c>
      <c r="ES30" s="476">
        <f>IF(ES$2&lt;&gt;"",IF($C30&lt;&gt;"TBA",ES$2/114,0),SUMIFS('HOURS&amp;CYCLES INPUT'!$F$2:$F$9999,'HOURS&amp;CYCLES INPUT'!$C$2:$C$9999,'QUALIFIED EFH'!$C30,'HOURS&amp;CYCLES INPUT'!$D$2:$D$9999,'QUALIFIED EFH'!ES$4,'HOURS&amp;CYCLES INPUT'!$E$2:$E$9999,'QUALIFIED EFH'!ES$5))</f>
        <v>0</v>
      </c>
      <c r="ET30" s="476">
        <f>IF(ET$2&lt;&gt;"",IF($C30&lt;&gt;"TBA",ET$2/114,0),SUMIFS('HOURS&amp;CYCLES INPUT'!$F$2:$F$9999,'HOURS&amp;CYCLES INPUT'!$C$2:$C$9999,'QUALIFIED EFH'!$C30,'HOURS&amp;CYCLES INPUT'!$D$2:$D$9999,'QUALIFIED EFH'!ET$4,'HOURS&amp;CYCLES INPUT'!$E$2:$E$9999,'QUALIFIED EFH'!ET$5))</f>
        <v>0</v>
      </c>
      <c r="EU30" s="476">
        <f>IF(EU$2&lt;&gt;"",IF($C30&lt;&gt;"TBA",EU$2/114,0),SUMIFS('HOURS&amp;CYCLES INPUT'!$F$2:$F$9999,'HOURS&amp;CYCLES INPUT'!$C$2:$C$9999,'QUALIFIED EFH'!$C30,'HOURS&amp;CYCLES INPUT'!$D$2:$D$9999,'QUALIFIED EFH'!EU$4,'HOURS&amp;CYCLES INPUT'!$E$2:$E$9999,'QUALIFIED EFH'!EU$5))</f>
        <v>0</v>
      </c>
      <c r="EV30" s="476">
        <f>IF(EV$2&lt;&gt;"",IF($C30&lt;&gt;"TBA",EV$2/114,0),SUMIFS('HOURS&amp;CYCLES INPUT'!$F$2:$F$9999,'HOURS&amp;CYCLES INPUT'!$C$2:$C$9999,'QUALIFIED EFH'!$C30,'HOURS&amp;CYCLES INPUT'!$D$2:$D$9999,'QUALIFIED EFH'!EV$4,'HOURS&amp;CYCLES INPUT'!$E$2:$E$9999,'QUALIFIED EFH'!EV$5))</f>
        <v>0</v>
      </c>
      <c r="EW30" s="476">
        <f>IF(EW$2&lt;&gt;"",IF($C30&lt;&gt;"TBA",EW$2/114,0),SUMIFS('HOURS&amp;CYCLES INPUT'!$F$2:$F$9999,'HOURS&amp;CYCLES INPUT'!$C$2:$C$9999,'QUALIFIED EFH'!$C30,'HOURS&amp;CYCLES INPUT'!$D$2:$D$9999,'QUALIFIED EFH'!EW$4,'HOURS&amp;CYCLES INPUT'!$E$2:$E$9999,'QUALIFIED EFH'!EW$5))</f>
        <v>0</v>
      </c>
      <c r="EX30" s="476">
        <f>IF(EX$2&lt;&gt;"",IF($C30&lt;&gt;"TBA",EX$2/114,0),SUMIFS('HOURS&amp;CYCLES INPUT'!$F$2:$F$9999,'HOURS&amp;CYCLES INPUT'!$C$2:$C$9999,'QUALIFIED EFH'!$C30,'HOURS&amp;CYCLES INPUT'!$D$2:$D$9999,'QUALIFIED EFH'!EX$4,'HOURS&amp;CYCLES INPUT'!$E$2:$E$9999,'QUALIFIED EFH'!EX$5))</f>
        <v>0</v>
      </c>
      <c r="EY30" s="476">
        <f>IF(EY$2&lt;&gt;"",IF($C30&lt;&gt;"TBA",EY$2/114,0),SUMIFS('HOURS&amp;CYCLES INPUT'!$F$2:$F$9999,'HOURS&amp;CYCLES INPUT'!$C$2:$C$9999,'QUALIFIED EFH'!$C30,'HOURS&amp;CYCLES INPUT'!$D$2:$D$9999,'QUALIFIED EFH'!EY$4,'HOURS&amp;CYCLES INPUT'!$E$2:$E$9999,'QUALIFIED EFH'!EY$5))</f>
        <v>0</v>
      </c>
      <c r="EZ30" s="476">
        <f>IF(EZ$2&lt;&gt;"",IF($C30&lt;&gt;"TBA",EZ$2/114,0),SUMIFS('HOURS&amp;CYCLES INPUT'!$F$2:$F$9999,'HOURS&amp;CYCLES INPUT'!$C$2:$C$9999,'QUALIFIED EFH'!$C30,'HOURS&amp;CYCLES INPUT'!$D$2:$D$9999,'QUALIFIED EFH'!EZ$4,'HOURS&amp;CYCLES INPUT'!$E$2:$E$9999,'QUALIFIED EFH'!EZ$5))</f>
        <v>0</v>
      </c>
      <c r="FA30" s="476">
        <f>IF(FA$2&lt;&gt;"",IF($C30&lt;&gt;"TBA",FA$2/114,0),SUMIFS('HOURS&amp;CYCLES INPUT'!$F$2:$F$9999,'HOURS&amp;CYCLES INPUT'!$C$2:$C$9999,'QUALIFIED EFH'!$C30,'HOURS&amp;CYCLES INPUT'!$D$2:$D$9999,'QUALIFIED EFH'!FA$4,'HOURS&amp;CYCLES INPUT'!$E$2:$E$9999,'QUALIFIED EFH'!FA$5))</f>
        <v>0</v>
      </c>
      <c r="FB30" s="476">
        <f>IF(FB$2&lt;&gt;"",IF($C30&lt;&gt;"TBA",FB$2/114,0),SUMIFS('HOURS&amp;CYCLES INPUT'!$F$2:$F$9999,'HOURS&amp;CYCLES INPUT'!$C$2:$C$9999,'QUALIFIED EFH'!$C30,'HOURS&amp;CYCLES INPUT'!$D$2:$D$9999,'QUALIFIED EFH'!FB$4,'HOURS&amp;CYCLES INPUT'!$E$2:$E$9999,'QUALIFIED EFH'!FB$5))</f>
        <v>0</v>
      </c>
      <c r="FC30" s="476">
        <f>IF(FC$2&lt;&gt;"",IF($C30&lt;&gt;"TBA",FC$2/114,0),SUMIFS('HOURS&amp;CYCLES INPUT'!$F$2:$F$9999,'HOURS&amp;CYCLES INPUT'!$C$2:$C$9999,'QUALIFIED EFH'!$C30,'HOURS&amp;CYCLES INPUT'!$D$2:$D$9999,'QUALIFIED EFH'!FC$4,'HOURS&amp;CYCLES INPUT'!$E$2:$E$9999,'QUALIFIED EFH'!FC$5))</f>
        <v>0</v>
      </c>
      <c r="FD30" s="476">
        <f>IF(FD$2&lt;&gt;"",IF($C30&lt;&gt;"TBA",FD$2/114,0),SUMIFS('HOURS&amp;CYCLES INPUT'!$F$2:$F$9999,'HOURS&amp;CYCLES INPUT'!$C$2:$C$9999,'QUALIFIED EFH'!$C30,'HOURS&amp;CYCLES INPUT'!$D$2:$D$9999,'QUALIFIED EFH'!FD$4,'HOURS&amp;CYCLES INPUT'!$E$2:$E$9999,'QUALIFIED EFH'!FD$5))</f>
        <v>0</v>
      </c>
      <c r="FE30" s="476">
        <f>IF(FE$2&lt;&gt;"",IF($C30&lt;&gt;"TBA",FE$2/114,0),SUMIFS('HOURS&amp;CYCLES INPUT'!$F$2:$F$9999,'HOURS&amp;CYCLES INPUT'!$C$2:$C$9999,'QUALIFIED EFH'!$C30,'HOURS&amp;CYCLES INPUT'!$D$2:$D$9999,'QUALIFIED EFH'!FE$4,'HOURS&amp;CYCLES INPUT'!$E$2:$E$9999,'QUALIFIED EFH'!FE$5))</f>
        <v>0</v>
      </c>
      <c r="FF30" s="476">
        <f>IF(FF$2&lt;&gt;"",IF($C30&lt;&gt;"TBA",FF$2/114,0),SUMIFS('HOURS&amp;CYCLES INPUT'!$F$2:$F$9999,'HOURS&amp;CYCLES INPUT'!$C$2:$C$9999,'QUALIFIED EFH'!$C30,'HOURS&amp;CYCLES INPUT'!$D$2:$D$9999,'QUALIFIED EFH'!FF$4,'HOURS&amp;CYCLES INPUT'!$E$2:$E$9999,'QUALIFIED EFH'!FF$5))</f>
        <v>0</v>
      </c>
      <c r="FG30" s="476">
        <f>IF(FG$2&lt;&gt;"",IF($C30&lt;&gt;"TBA",FG$2/114,0),SUMIFS('HOURS&amp;CYCLES INPUT'!$F$2:$F$9999,'HOURS&amp;CYCLES INPUT'!$C$2:$C$9999,'QUALIFIED EFH'!$C30,'HOURS&amp;CYCLES INPUT'!$D$2:$D$9999,'QUALIFIED EFH'!FG$4,'HOURS&amp;CYCLES INPUT'!$E$2:$E$9999,'QUALIFIED EFH'!FG$5))</f>
        <v>0</v>
      </c>
      <c r="FH30" s="476">
        <f>IF(FH$2&lt;&gt;"",IF($C30&lt;&gt;"TBA",FH$2/114,0),SUMIFS('HOURS&amp;CYCLES INPUT'!$F$2:$F$9999,'HOURS&amp;CYCLES INPUT'!$C$2:$C$9999,'QUALIFIED EFH'!$C30,'HOURS&amp;CYCLES INPUT'!$D$2:$D$9999,'QUALIFIED EFH'!FH$4,'HOURS&amp;CYCLES INPUT'!$E$2:$E$9999,'QUALIFIED EFH'!FH$5))</f>
        <v>0</v>
      </c>
      <c r="FI30" s="476">
        <f>IF(FI$2&lt;&gt;"",IF($C30&lt;&gt;"TBA",FI$2/114,0),SUMIFS('HOURS&amp;CYCLES INPUT'!$F$2:$F$9999,'HOURS&amp;CYCLES INPUT'!$C$2:$C$9999,'QUALIFIED EFH'!$C30,'HOURS&amp;CYCLES INPUT'!$D$2:$D$9999,'QUALIFIED EFH'!FI$4,'HOURS&amp;CYCLES INPUT'!$E$2:$E$9999,'QUALIFIED EFH'!FI$5))</f>
        <v>0</v>
      </c>
      <c r="FJ30" s="476">
        <f>IF(FJ$2&lt;&gt;"",IF($C30&lt;&gt;"TBA",FJ$2/114,0),SUMIFS('HOURS&amp;CYCLES INPUT'!$F$2:$F$9999,'HOURS&amp;CYCLES INPUT'!$C$2:$C$9999,'QUALIFIED EFH'!$C30,'HOURS&amp;CYCLES INPUT'!$D$2:$D$9999,'QUALIFIED EFH'!FJ$4,'HOURS&amp;CYCLES INPUT'!$E$2:$E$9999,'QUALIFIED EFH'!FJ$5))</f>
        <v>0</v>
      </c>
      <c r="FK30" s="476">
        <f>IF(FK$2&lt;&gt;"",IF($C30&lt;&gt;"TBA",FK$2/114,0),SUMIFS('HOURS&amp;CYCLES INPUT'!$F$2:$F$9999,'HOURS&amp;CYCLES INPUT'!$C$2:$C$9999,'QUALIFIED EFH'!$C30,'HOURS&amp;CYCLES INPUT'!$D$2:$D$9999,'QUALIFIED EFH'!FK$4,'HOURS&amp;CYCLES INPUT'!$E$2:$E$9999,'QUALIFIED EFH'!FK$5))</f>
        <v>0</v>
      </c>
      <c r="FL30" s="476">
        <f>IF(FL$2&lt;&gt;"",IF($C30&lt;&gt;"TBA",FL$2/114,0),SUMIFS('HOURS&amp;CYCLES INPUT'!$F$2:$F$9999,'HOURS&amp;CYCLES INPUT'!$C$2:$C$9999,'QUALIFIED EFH'!$C30,'HOURS&amp;CYCLES INPUT'!$D$2:$D$9999,'QUALIFIED EFH'!FL$4,'HOURS&amp;CYCLES INPUT'!$E$2:$E$9999,'QUALIFIED EFH'!FL$5))</f>
        <v>0</v>
      </c>
      <c r="FM30" s="476">
        <f>IF(FM$2&lt;&gt;"",IF($C30&lt;&gt;"TBA",FM$2/114,0),SUMIFS('HOURS&amp;CYCLES INPUT'!$F$2:$F$9999,'HOURS&amp;CYCLES INPUT'!$C$2:$C$9999,'QUALIFIED EFH'!$C30,'HOURS&amp;CYCLES INPUT'!$D$2:$D$9999,'QUALIFIED EFH'!FM$4,'HOURS&amp;CYCLES INPUT'!$E$2:$E$9999,'QUALIFIED EFH'!FM$5))</f>
        <v>0</v>
      </c>
      <c r="FN30" s="476">
        <f>IF(FN$2&lt;&gt;"",IF($C30&lt;&gt;"TBA",FN$2/114,0),SUMIFS('HOURS&amp;CYCLES INPUT'!$F$2:$F$9999,'HOURS&amp;CYCLES INPUT'!$C$2:$C$9999,'QUALIFIED EFH'!$C30,'HOURS&amp;CYCLES INPUT'!$D$2:$D$9999,'QUALIFIED EFH'!FN$4,'HOURS&amp;CYCLES INPUT'!$E$2:$E$9999,'QUALIFIED EFH'!FN$5))</f>
        <v>0</v>
      </c>
      <c r="FO30" s="476">
        <f>IF(FO$2&lt;&gt;"",IF($C30&lt;&gt;"TBA",FO$2/114,0),SUMIFS('HOURS&amp;CYCLES INPUT'!$F$2:$F$9999,'HOURS&amp;CYCLES INPUT'!$C$2:$C$9999,'QUALIFIED EFH'!$C30,'HOURS&amp;CYCLES INPUT'!$D$2:$D$9999,'QUALIFIED EFH'!FO$4,'HOURS&amp;CYCLES INPUT'!$E$2:$E$9999,'QUALIFIED EFH'!FO$5))</f>
        <v>0</v>
      </c>
      <c r="FP30" s="476">
        <f>IF(FP$2&lt;&gt;"",IF($C30&lt;&gt;"TBA",FP$2/114,0),SUMIFS('HOURS&amp;CYCLES INPUT'!$F$2:$F$9999,'HOURS&amp;CYCLES INPUT'!$C$2:$C$9999,'QUALIFIED EFH'!$C30,'HOURS&amp;CYCLES INPUT'!$D$2:$D$9999,'QUALIFIED EFH'!FP$4,'HOURS&amp;CYCLES INPUT'!$E$2:$E$9999,'QUALIFIED EFH'!FP$5))</f>
        <v>0</v>
      </c>
      <c r="FQ30" s="476">
        <f>IF(FQ$2&lt;&gt;"",IF($C30&lt;&gt;"TBA",FQ$2/114,0),SUMIFS('HOURS&amp;CYCLES INPUT'!$F$2:$F$9999,'HOURS&amp;CYCLES INPUT'!$C$2:$C$9999,'QUALIFIED EFH'!$C30,'HOURS&amp;CYCLES INPUT'!$D$2:$D$9999,'QUALIFIED EFH'!FQ$4,'HOURS&amp;CYCLES INPUT'!$E$2:$E$9999,'QUALIFIED EFH'!FQ$5))</f>
        <v>0</v>
      </c>
      <c r="FR30" s="476">
        <f>IF(FR$2&lt;&gt;"",IF($C30&lt;&gt;"TBA",FR$2/114,0),SUMIFS('HOURS&amp;CYCLES INPUT'!$F$2:$F$9999,'HOURS&amp;CYCLES INPUT'!$C$2:$C$9999,'QUALIFIED EFH'!$C30,'HOURS&amp;CYCLES INPUT'!$D$2:$D$9999,'QUALIFIED EFH'!FR$4,'HOURS&amp;CYCLES INPUT'!$E$2:$E$9999,'QUALIFIED EFH'!FR$5))</f>
        <v>0</v>
      </c>
      <c r="FS30" s="476">
        <f>IF(FS$2&lt;&gt;"",IF($C30&lt;&gt;"TBA",FS$2/114,0),SUMIFS('HOURS&amp;CYCLES INPUT'!$F$2:$F$9999,'HOURS&amp;CYCLES INPUT'!$C$2:$C$9999,'QUALIFIED EFH'!$C30,'HOURS&amp;CYCLES INPUT'!$D$2:$D$9999,'QUALIFIED EFH'!FS$4,'HOURS&amp;CYCLES INPUT'!$E$2:$E$9999,'QUALIFIED EFH'!FS$5))</f>
        <v>0</v>
      </c>
      <c r="FT30" s="476">
        <f>IF(FT$2&lt;&gt;"",IF($C30&lt;&gt;"TBA",FT$2/114,0),SUMIFS('HOURS&amp;CYCLES INPUT'!$F$2:$F$9999,'HOURS&amp;CYCLES INPUT'!$C$2:$C$9999,'QUALIFIED EFH'!$C30,'HOURS&amp;CYCLES INPUT'!$D$2:$D$9999,'QUALIFIED EFH'!FT$4,'HOURS&amp;CYCLES INPUT'!$E$2:$E$9999,'QUALIFIED EFH'!FT$5))</f>
        <v>0</v>
      </c>
      <c r="FU30" s="476">
        <f>IF(FU$2&lt;&gt;"",IF($C30&lt;&gt;"TBA",FU$2/114,0),SUMIFS('HOURS&amp;CYCLES INPUT'!$F$2:$F$9999,'HOURS&amp;CYCLES INPUT'!$C$2:$C$9999,'QUALIFIED EFH'!$C30,'HOURS&amp;CYCLES INPUT'!$D$2:$D$9999,'QUALIFIED EFH'!FU$4,'HOURS&amp;CYCLES INPUT'!$E$2:$E$9999,'QUALIFIED EFH'!FU$5))</f>
        <v>0</v>
      </c>
      <c r="FV30" s="476">
        <f>IF(FV$2&lt;&gt;"",IF($C30&lt;&gt;"TBA",FV$2/114,0),SUMIFS('HOURS&amp;CYCLES INPUT'!$F$2:$F$9999,'HOURS&amp;CYCLES INPUT'!$C$2:$C$9999,'QUALIFIED EFH'!$C30,'HOURS&amp;CYCLES INPUT'!$D$2:$D$9999,'QUALIFIED EFH'!FV$4,'HOURS&amp;CYCLES INPUT'!$E$2:$E$9999,'QUALIFIED EFH'!FV$5))</f>
        <v>0</v>
      </c>
      <c r="FW30" s="476">
        <f>IF(FW$2&lt;&gt;"",IF($C30&lt;&gt;"TBA",FW$2/114,0),SUMIFS('HOURS&amp;CYCLES INPUT'!$F$2:$F$9999,'HOURS&amp;CYCLES INPUT'!$C$2:$C$9999,'QUALIFIED EFH'!$C30,'HOURS&amp;CYCLES INPUT'!$D$2:$D$9999,'QUALIFIED EFH'!FW$4,'HOURS&amp;CYCLES INPUT'!$E$2:$E$9999,'QUALIFIED EFH'!FW$5))</f>
        <v>0</v>
      </c>
      <c r="FX30" s="476">
        <f>IF(FX$2&lt;&gt;"",IF($C30&lt;&gt;"TBA",FX$2/114,0),SUMIFS('HOURS&amp;CYCLES INPUT'!$F$2:$F$9999,'HOURS&amp;CYCLES INPUT'!$C$2:$C$9999,'QUALIFIED EFH'!$C30,'HOURS&amp;CYCLES INPUT'!$D$2:$D$9999,'QUALIFIED EFH'!FX$4,'HOURS&amp;CYCLES INPUT'!$E$2:$E$9999,'QUALIFIED EFH'!FX$5))</f>
        <v>0</v>
      </c>
      <c r="FY30" s="476">
        <f>IF(FY$2&lt;&gt;"",IF($C30&lt;&gt;"TBA",FY$2/114,0),SUMIFS('HOURS&amp;CYCLES INPUT'!$F$2:$F$9999,'HOURS&amp;CYCLES INPUT'!$C$2:$C$9999,'QUALIFIED EFH'!$C30,'HOURS&amp;CYCLES INPUT'!$D$2:$D$9999,'QUALIFIED EFH'!FY$4,'HOURS&amp;CYCLES INPUT'!$E$2:$E$9999,'QUALIFIED EFH'!FY$5))</f>
        <v>0</v>
      </c>
      <c r="FZ30" s="476">
        <f>IF(FZ$2&lt;&gt;"",IF($C30&lt;&gt;"TBA",FZ$2/114,0),SUMIFS('HOURS&amp;CYCLES INPUT'!$F$2:$F$9999,'HOURS&amp;CYCLES INPUT'!$C$2:$C$9999,'QUALIFIED EFH'!$C30,'HOURS&amp;CYCLES INPUT'!$D$2:$D$9999,'QUALIFIED EFH'!FZ$4,'HOURS&amp;CYCLES INPUT'!$E$2:$E$9999,'QUALIFIED EFH'!FZ$5))</f>
        <v>0</v>
      </c>
      <c r="GA30" s="476">
        <f>IF(GA$2&lt;&gt;"",IF($C30&lt;&gt;"TBA",GA$2/114,0),SUMIFS('HOURS&amp;CYCLES INPUT'!$F$2:$F$9999,'HOURS&amp;CYCLES INPUT'!$C$2:$C$9999,'QUALIFIED EFH'!$C30,'HOURS&amp;CYCLES INPUT'!$D$2:$D$9999,'QUALIFIED EFH'!GA$4,'HOURS&amp;CYCLES INPUT'!$E$2:$E$9999,'QUALIFIED EFH'!GA$5))</f>
        <v>0</v>
      </c>
      <c r="GB30" s="476">
        <f>IF(GB$2&lt;&gt;"",IF($C30&lt;&gt;"TBA",GB$2/114,0),SUMIFS('HOURS&amp;CYCLES INPUT'!$F$2:$F$9999,'HOURS&amp;CYCLES INPUT'!$C$2:$C$9999,'QUALIFIED EFH'!$C30,'HOURS&amp;CYCLES INPUT'!$D$2:$D$9999,'QUALIFIED EFH'!GB$4,'HOURS&amp;CYCLES INPUT'!$E$2:$E$9999,'QUALIFIED EFH'!GB$5))</f>
        <v>0</v>
      </c>
    </row>
    <row r="31" spans="3:184" x14ac:dyDescent="0.35">
      <c r="C31" s="472">
        <f>'QUALIFIED ENGINES'!D32</f>
        <v>91461</v>
      </c>
      <c r="D31" s="476">
        <f>IF(D$2&lt;&gt;"",IF($C31&lt;&gt;"TBA",D$2/114,0),SUMIFS('HOURS&amp;CYCLES INPUT'!$F$2:$F$9999,'HOURS&amp;CYCLES INPUT'!$C$2:$C$9999,'QUALIFIED EFH'!$C31,'HOURS&amp;CYCLES INPUT'!$D$2:$D$9999,'QUALIFIED EFH'!D$4,'HOURS&amp;CYCLES INPUT'!$E$2:$E$9999,'QUALIFIED EFH'!D$5))</f>
        <v>0</v>
      </c>
      <c r="E31" s="476">
        <f>IF(E$2&lt;&gt;"",IF($C31&lt;&gt;"TBA",E$2/114,0),SUMIFS('HOURS&amp;CYCLES INPUT'!$F$2:$F$9999,'HOURS&amp;CYCLES INPUT'!$C$2:$C$9999,'QUALIFIED EFH'!$C31,'HOURS&amp;CYCLES INPUT'!$D$2:$D$9999,'QUALIFIED EFH'!E$4,'HOURS&amp;CYCLES INPUT'!$E$2:$E$9999,'QUALIFIED EFH'!E$5))</f>
        <v>0</v>
      </c>
      <c r="F31" s="476">
        <f>IF(F$2&lt;&gt;"",IF($C31&lt;&gt;"TBA",F$2/114,0),SUMIFS('HOURS&amp;CYCLES INPUT'!$F$2:$F$9999,'HOURS&amp;CYCLES INPUT'!$C$2:$C$9999,'QUALIFIED EFH'!$C31,'HOURS&amp;CYCLES INPUT'!$D$2:$D$9999,'QUALIFIED EFH'!F$4,'HOURS&amp;CYCLES INPUT'!$E$2:$E$9999,'QUALIFIED EFH'!F$5))</f>
        <v>0</v>
      </c>
      <c r="G31" s="476">
        <f>IF(G$2&lt;&gt;"",IF($C31&lt;&gt;"TBA",G$2/114,0),SUMIFS('HOURS&amp;CYCLES INPUT'!$F$2:$F$9999,'HOURS&amp;CYCLES INPUT'!$C$2:$C$9999,'QUALIFIED EFH'!$C31,'HOURS&amp;CYCLES INPUT'!$D$2:$D$9999,'QUALIFIED EFH'!G$4,'HOURS&amp;CYCLES INPUT'!$E$2:$E$9999,'QUALIFIED EFH'!G$5))</f>
        <v>0</v>
      </c>
      <c r="H31" s="476">
        <f>IF(H$2&lt;&gt;"",IF($C31&lt;&gt;"TBA",H$2/114,0),SUMIFS('HOURS&amp;CYCLES INPUT'!$F$2:$F$9999,'HOURS&amp;CYCLES INPUT'!$C$2:$C$9999,'QUALIFIED EFH'!$C31,'HOURS&amp;CYCLES INPUT'!$D$2:$D$9999,'QUALIFIED EFH'!H$4,'HOURS&amp;CYCLES INPUT'!$E$2:$E$9999,'QUALIFIED EFH'!H$5))</f>
        <v>0</v>
      </c>
      <c r="I31" s="476">
        <f>IF(I$2&lt;&gt;"",IF($C31&lt;&gt;"TBA",I$2/114,0),SUMIFS('HOURS&amp;CYCLES INPUT'!$F$2:$F$9999,'HOURS&amp;CYCLES INPUT'!$C$2:$C$9999,'QUALIFIED EFH'!$C31,'HOURS&amp;CYCLES INPUT'!$D$2:$D$9999,'QUALIFIED EFH'!I$4,'HOURS&amp;CYCLES INPUT'!$E$2:$E$9999,'QUALIFIED EFH'!I$5))</f>
        <v>0</v>
      </c>
      <c r="J31" s="476">
        <f>IF(J$2&lt;&gt;"",IF($C31&lt;&gt;"TBA",J$2/114,0),SUMIFS('HOURS&amp;CYCLES INPUT'!$F$2:$F$9999,'HOURS&amp;CYCLES INPUT'!$C$2:$C$9999,'QUALIFIED EFH'!$C31,'HOURS&amp;CYCLES INPUT'!$D$2:$D$9999,'QUALIFIED EFH'!J$4,'HOURS&amp;CYCLES INPUT'!$E$2:$E$9999,'QUALIFIED EFH'!J$5))</f>
        <v>0</v>
      </c>
      <c r="K31" s="476">
        <f>IF(K$2&lt;&gt;"",IF($C31&lt;&gt;"TBA",K$2/114,0),SUMIFS('HOURS&amp;CYCLES INPUT'!$F$2:$F$9999,'HOURS&amp;CYCLES INPUT'!$C$2:$C$9999,'QUALIFIED EFH'!$C31,'HOURS&amp;CYCLES INPUT'!$D$2:$D$9999,'QUALIFIED EFH'!K$4,'HOURS&amp;CYCLES INPUT'!$E$2:$E$9999,'QUALIFIED EFH'!K$5))</f>
        <v>0</v>
      </c>
      <c r="L31" s="476">
        <f>IF(L$2&lt;&gt;"",IF($C31&lt;&gt;"TBA",L$2/114,0),SUMIFS('HOURS&amp;CYCLES INPUT'!$F$2:$F$9999,'HOURS&amp;CYCLES INPUT'!$C$2:$C$9999,'QUALIFIED EFH'!$C31,'HOURS&amp;CYCLES INPUT'!$D$2:$D$9999,'QUALIFIED EFH'!L$4,'HOURS&amp;CYCLES INPUT'!$E$2:$E$9999,'QUALIFIED EFH'!L$5))</f>
        <v>11.75</v>
      </c>
      <c r="M31" s="476">
        <f>IF(M$2&lt;&gt;"",IF($C31&lt;&gt;"TBA",M$2/114,0),SUMIFS('HOURS&amp;CYCLES INPUT'!$F$2:$F$9999,'HOURS&amp;CYCLES INPUT'!$C$2:$C$9999,'QUALIFIED EFH'!$C31,'HOURS&amp;CYCLES INPUT'!$D$2:$D$9999,'QUALIFIED EFH'!M$4,'HOURS&amp;CYCLES INPUT'!$E$2:$E$9999,'QUALIFIED EFH'!M$5))</f>
        <v>363.27</v>
      </c>
      <c r="N31" s="476">
        <f>IF(N$2&lt;&gt;"",IF($C31&lt;&gt;"TBA",N$2/114,0),SUMIFS('HOURS&amp;CYCLES INPUT'!$F$2:$F$9999,'HOURS&amp;CYCLES INPUT'!$C$2:$C$9999,'QUALIFIED EFH'!$C31,'HOURS&amp;CYCLES INPUT'!$D$2:$D$9999,'QUALIFIED EFH'!N$4,'HOURS&amp;CYCLES INPUT'!$E$2:$E$9999,'QUALIFIED EFH'!N$5))</f>
        <v>308.63</v>
      </c>
      <c r="O31" s="476">
        <f>IF(O$2&lt;&gt;"",IF($C31&lt;&gt;"TBA",O$2/114,0),SUMIFS('HOURS&amp;CYCLES INPUT'!$F$2:$F$9999,'HOURS&amp;CYCLES INPUT'!$C$2:$C$9999,'QUALIFIED EFH'!$C31,'HOURS&amp;CYCLES INPUT'!$D$2:$D$9999,'QUALIFIED EFH'!O$4,'HOURS&amp;CYCLES INPUT'!$E$2:$E$9999,'QUALIFIED EFH'!O$5))</f>
        <v>298.67</v>
      </c>
      <c r="P31" s="476">
        <f>IF(P$2&lt;&gt;"",IF($C31&lt;&gt;"TBA",P$2/114,0),SUMIFS('HOURS&amp;CYCLES INPUT'!$F$2:$F$9999,'HOURS&amp;CYCLES INPUT'!$C$2:$C$9999,'QUALIFIED EFH'!$C31,'HOURS&amp;CYCLES INPUT'!$D$2:$D$9999,'QUALIFIED EFH'!P$4,'HOURS&amp;CYCLES INPUT'!$E$2:$E$9999,'QUALIFIED EFH'!P$5))</f>
        <v>340.85</v>
      </c>
      <c r="Q31" s="476">
        <f>IF(Q$2&lt;&gt;"",IF($C31&lt;&gt;"TBA",Q$2/114,0),SUMIFS('HOURS&amp;CYCLES INPUT'!$F$2:$F$9999,'HOURS&amp;CYCLES INPUT'!$C$2:$C$9999,'QUALIFIED EFH'!$C31,'HOURS&amp;CYCLES INPUT'!$D$2:$D$9999,'QUALIFIED EFH'!Q$4,'HOURS&amp;CYCLES INPUT'!$E$2:$E$9999,'QUALIFIED EFH'!Q$5))</f>
        <v>333.85</v>
      </c>
      <c r="R31" s="476">
        <f>IF(R$1&lt;&gt;"",IF($C31&lt;&gt;"TBA",R$1/114,0),SUMIFS('HOURS&amp;CYCLES INPUT'!$F$2:$F$9999,'HOURS&amp;CYCLES INPUT'!$C$2:$C$9999,'QUALIFIED EFH'!$C31,'HOURS&amp;CYCLES INPUT'!$D$2:$D$9999,'QUALIFIED EFH'!R$4,'HOURS&amp;CYCLES INPUT'!$E$2:$E$9999,'QUALIFIED EFH'!R$5))</f>
        <v>0</v>
      </c>
      <c r="S31" s="476">
        <f>IF(S$2&lt;&gt;"",IF($C31&lt;&gt;"TBA",S$2/114,0),SUMIFS('HOURS&amp;CYCLES INPUT'!$F$2:$F$9999,'HOURS&amp;CYCLES INPUT'!$C$2:$C$9999,'QUALIFIED EFH'!$C31,'HOURS&amp;CYCLES INPUT'!$D$2:$D$9999,'QUALIFIED EFH'!S$4,'HOURS&amp;CYCLES INPUT'!$E$2:$E$9999,'QUALIFIED EFH'!S$5))</f>
        <v>327.23</v>
      </c>
      <c r="T31" s="476">
        <f>IF(T$2&lt;&gt;"",IF($C31&lt;&gt;"TBA",T$2/114,0),SUMIFS('HOURS&amp;CYCLES INPUT'!$F$2:$F$9999,'HOURS&amp;CYCLES INPUT'!$C$2:$C$9999,'QUALIFIED EFH'!$C31,'HOURS&amp;CYCLES INPUT'!$D$2:$D$9999,'QUALIFIED EFH'!T$4,'HOURS&amp;CYCLES INPUT'!$E$2:$E$9999,'QUALIFIED EFH'!T$5))</f>
        <v>411.77</v>
      </c>
      <c r="U31" s="476">
        <f>IF(U$2&lt;&gt;"",IF($C31&lt;&gt;"TBA",U$2/114,0),SUMIFS('HOURS&amp;CYCLES INPUT'!$F$2:$F$9999,'HOURS&amp;CYCLES INPUT'!$C$2:$C$9999,'QUALIFIED EFH'!$C31,'HOURS&amp;CYCLES INPUT'!$D$2:$D$9999,'QUALIFIED EFH'!U$4,'HOURS&amp;CYCLES INPUT'!$E$2:$E$9999,'QUALIFIED EFH'!U$5))</f>
        <v>331.25</v>
      </c>
      <c r="V31" s="476">
        <f>IF(V$2&lt;&gt;"",IF($C31&lt;&gt;"TBA",V$2/114,0),SUMIFS('HOURS&amp;CYCLES INPUT'!$F$2:$F$9999,'HOURS&amp;CYCLES INPUT'!$C$2:$C$9999,'QUALIFIED EFH'!$C31,'HOURS&amp;CYCLES INPUT'!$D$2:$D$9999,'QUALIFIED EFH'!V$4,'HOURS&amp;CYCLES INPUT'!$E$2:$E$9999,'QUALIFIED EFH'!V$5))</f>
        <v>341.92</v>
      </c>
      <c r="W31" s="476">
        <f>IF(W$2&lt;&gt;"",IF($C31&lt;&gt;"TBA",W$2/114,0),SUMIFS('HOURS&amp;CYCLES INPUT'!$F$2:$F$9999,'HOURS&amp;CYCLES INPUT'!$C$2:$C$9999,'QUALIFIED EFH'!$C31,'HOURS&amp;CYCLES INPUT'!$D$2:$D$9999,'QUALIFIED EFH'!W$4,'HOURS&amp;CYCLES INPUT'!$E$2:$E$9999,'QUALIFIED EFH'!W$5))</f>
        <v>352.38</v>
      </c>
      <c r="X31" s="476">
        <f>IF(X$2&lt;&gt;"",IF($C31&lt;&gt;"TBA",X$2/114,0),SUMIFS('HOURS&amp;CYCLES INPUT'!$F$2:$F$9999,'HOURS&amp;CYCLES INPUT'!$C$2:$C$9999,'QUALIFIED EFH'!$C31,'HOURS&amp;CYCLES INPUT'!$D$2:$D$9999,'QUALIFIED EFH'!X$4,'HOURS&amp;CYCLES INPUT'!$E$2:$E$9999,'QUALIFIED EFH'!X$5))</f>
        <v>369.35</v>
      </c>
      <c r="Y31" s="476">
        <f>IF(Y$2&lt;&gt;"",IF($C31&lt;&gt;"TBA",Y$2/114,0),SUMIFS('HOURS&amp;CYCLES INPUT'!$F$2:$F$9999,'HOURS&amp;CYCLES INPUT'!$C$2:$C$9999,'QUALIFIED EFH'!$C31,'HOURS&amp;CYCLES INPUT'!$D$2:$D$9999,'QUALIFIED EFH'!Y$4,'HOURS&amp;CYCLES INPUT'!$E$2:$E$9999,'QUALIFIED EFH'!Y$5))</f>
        <v>361.37</v>
      </c>
      <c r="Z31" s="476">
        <f>IF(Z$2&lt;&gt;"",IF($C31&lt;&gt;"TBA",Z$2/114,0),SUMIFS('HOURS&amp;CYCLES INPUT'!$F$2:$F$9999,'HOURS&amp;CYCLES INPUT'!$C$2:$C$9999,'QUALIFIED EFH'!$C31,'HOURS&amp;CYCLES INPUT'!$D$2:$D$9999,'QUALIFIED EFH'!Z$4,'HOURS&amp;CYCLES INPUT'!$E$2:$E$9999,'QUALIFIED EFH'!Z$5))</f>
        <v>367.85</v>
      </c>
      <c r="AA31" s="476">
        <f>IF(AA$2&lt;&gt;"",IF($C31&lt;&gt;"TBA",AA$2/114,0),SUMIFS('HOURS&amp;CYCLES INPUT'!$F$2:$F$9999,'HOURS&amp;CYCLES INPUT'!$C$2:$C$9999,'QUALIFIED EFH'!$C31,'HOURS&amp;CYCLES INPUT'!$D$2:$D$9999,'QUALIFIED EFH'!AA$4,'HOURS&amp;CYCLES INPUT'!$E$2:$E$9999,'QUALIFIED EFH'!AA$5))</f>
        <v>361.53</v>
      </c>
      <c r="AB31" s="476">
        <f>IF(AB$2&lt;&gt;"",IF($C31&lt;&gt;"TBA",AB$2/114,0),SUMIFS('HOURS&amp;CYCLES INPUT'!$F$2:$F$9999,'HOURS&amp;CYCLES INPUT'!$C$2:$C$9999,'QUALIFIED EFH'!$C31,'HOURS&amp;CYCLES INPUT'!$D$2:$D$9999,'QUALIFIED EFH'!AB$4,'HOURS&amp;CYCLES INPUT'!$E$2:$E$9999,'QUALIFIED EFH'!AB$5))</f>
        <v>350.25</v>
      </c>
      <c r="AC31" s="476">
        <f>IF(AC$2&lt;&gt;"",IF($C31&lt;&gt;"TBA",AC$2/114,0),SUMIFS('HOURS&amp;CYCLES INPUT'!$F$2:$F$9999,'HOURS&amp;CYCLES INPUT'!$C$2:$C$9999,'QUALIFIED EFH'!$C31,'HOURS&amp;CYCLES INPUT'!$D$2:$D$9999,'QUALIFIED EFH'!AC$4,'HOURS&amp;CYCLES INPUT'!$E$2:$E$9999,'QUALIFIED EFH'!AC$5))</f>
        <v>280.45</v>
      </c>
      <c r="AD31" s="476">
        <f>IF(AD$2&lt;&gt;"",IF($C31&lt;&gt;"TBA",AD$2/114,0),SUMIFS('HOURS&amp;CYCLES INPUT'!$F$2:$F$9999,'HOURS&amp;CYCLES INPUT'!$C$2:$C$9999,'QUALIFIED EFH'!$C31,'HOURS&amp;CYCLES INPUT'!$D$2:$D$9999,'QUALIFIED EFH'!AD$4,'HOURS&amp;CYCLES INPUT'!$E$2:$E$9999,'QUALIFIED EFH'!AD$5))</f>
        <v>322.58</v>
      </c>
      <c r="AE31" s="476">
        <f>IF(AE$2&lt;&gt;"",IF($C31&lt;&gt;"TBA",AE$2/114,0),SUMIFS('HOURS&amp;CYCLES INPUT'!$F$2:$F$9999,'HOURS&amp;CYCLES INPUT'!$C$2:$C$9999,'QUALIFIED EFH'!$C31,'HOURS&amp;CYCLES INPUT'!$D$2:$D$9999,'QUALIFIED EFH'!AE$4,'HOURS&amp;CYCLES INPUT'!$E$2:$E$9999,'QUALIFIED EFH'!AE$5))</f>
        <v>317.22000000000003</v>
      </c>
      <c r="AF31" s="476">
        <f>IF(AF$2&lt;&gt;"",IF($C31&lt;&gt;"TBA",AF$2/114,0),SUMIFS('HOURS&amp;CYCLES INPUT'!$F$2:$F$9999,'HOURS&amp;CYCLES INPUT'!$C$2:$C$9999,'QUALIFIED EFH'!$C31,'HOURS&amp;CYCLES INPUT'!$D$2:$D$9999,'QUALIFIED EFH'!AF$4,'HOURS&amp;CYCLES INPUT'!$E$2:$E$9999,'QUALIFIED EFH'!AF$5))</f>
        <v>289.64999999999998</v>
      </c>
      <c r="AG31" s="476">
        <f>IF(AG$2&lt;&gt;"",IF($C31&lt;&gt;"TBA",AG$2/114,0),SUMIFS('HOURS&amp;CYCLES INPUT'!$F$2:$F$9999,'HOURS&amp;CYCLES INPUT'!$C$2:$C$9999,'QUALIFIED EFH'!$C31,'HOURS&amp;CYCLES INPUT'!$D$2:$D$9999,'QUALIFIED EFH'!AG$4,'HOURS&amp;CYCLES INPUT'!$E$2:$E$9999,'QUALIFIED EFH'!AG$5))</f>
        <v>141.44999999999999</v>
      </c>
      <c r="AH31" s="476">
        <f>IF(AH$2&lt;&gt;"",IF($C31&lt;&gt;"TBA",AH$2/114,0),SUMIFS('HOURS&amp;CYCLES INPUT'!$F$2:$F$9999,'HOURS&amp;CYCLES INPUT'!$C$2:$C$9999,'QUALIFIED EFH'!$C31,'HOURS&amp;CYCLES INPUT'!$D$2:$D$9999,'QUALIFIED EFH'!AH$4,'HOURS&amp;CYCLES INPUT'!$E$2:$E$9999,'QUALIFIED EFH'!AH$5))</f>
        <v>0</v>
      </c>
      <c r="AI31" s="476">
        <f>IF(AI$2&lt;&gt;"",IF($C31&lt;&gt;"TBA",AI$2/114,0),SUMIFS('HOURS&amp;CYCLES INPUT'!$F$2:$F$9999,'HOURS&amp;CYCLES INPUT'!$C$2:$C$9999,'QUALIFIED EFH'!$C31,'HOURS&amp;CYCLES INPUT'!$D$2:$D$9999,'QUALIFIED EFH'!AI$4,'HOURS&amp;CYCLES INPUT'!$E$2:$E$9999,'QUALIFIED EFH'!AI$5))</f>
        <v>0</v>
      </c>
      <c r="AJ31" s="476">
        <f>IF(AJ$2&lt;&gt;"",IF($C31&lt;&gt;"TBA",AJ$2/114,0),SUMIFS('HOURS&amp;CYCLES INPUT'!$F$2:$F$9999,'HOURS&amp;CYCLES INPUT'!$C$2:$C$9999,'QUALIFIED EFH'!$C31,'HOURS&amp;CYCLES INPUT'!$D$2:$D$9999,'QUALIFIED EFH'!AJ$4,'HOURS&amp;CYCLES INPUT'!$E$2:$E$9999,'QUALIFIED EFH'!AJ$5))</f>
        <v>264.98</v>
      </c>
      <c r="AK31" s="476">
        <f>IF(AK$2&lt;&gt;"",IF($C31&lt;&gt;"TBA",AK$2/114,0),SUMIFS('HOURS&amp;CYCLES INPUT'!$F$2:$F$9999,'HOURS&amp;CYCLES INPUT'!$C$2:$C$9999,'QUALIFIED EFH'!$C31,'HOURS&amp;CYCLES INPUT'!$D$2:$D$9999,'QUALIFIED EFH'!AK$4,'HOURS&amp;CYCLES INPUT'!$E$2:$E$9999,'QUALIFIED EFH'!AK$5))</f>
        <v>309.43</v>
      </c>
      <c r="AL31" s="476">
        <f>IF(AL$2&lt;&gt;"",IF($C31&lt;&gt;"TBA",AL$2/114,0),SUMIFS('HOURS&amp;CYCLES INPUT'!$F$2:$F$9999,'HOURS&amp;CYCLES INPUT'!$C$2:$C$9999,'QUALIFIED EFH'!$C31,'HOURS&amp;CYCLES INPUT'!$D$2:$D$9999,'QUALIFIED EFH'!AL$4,'HOURS&amp;CYCLES INPUT'!$E$2:$E$9999,'QUALIFIED EFH'!AL$5))</f>
        <v>423.72</v>
      </c>
      <c r="AM31" s="476">
        <f>IF(AM$2&lt;&gt;"",IF($C31&lt;&gt;"TBA",AM$2/114,0),SUMIFS('HOURS&amp;CYCLES INPUT'!$F$2:$F$9999,'HOURS&amp;CYCLES INPUT'!$C$2:$C$9999,'QUALIFIED EFH'!$C31,'HOURS&amp;CYCLES INPUT'!$D$2:$D$9999,'QUALIFIED EFH'!AM$4,'HOURS&amp;CYCLES INPUT'!$E$2:$E$9999,'QUALIFIED EFH'!AM$5))</f>
        <v>342.81</v>
      </c>
      <c r="AN31" s="476">
        <f>IF(AN$2&lt;&gt;"",IF($C31&lt;&gt;"TBA",AN$2/114,0),SUMIFS('HOURS&amp;CYCLES INPUT'!$F$2:$F$9999,'HOURS&amp;CYCLES INPUT'!$C$2:$C$9999,'QUALIFIED EFH'!$C31,'HOURS&amp;CYCLES INPUT'!$D$2:$D$9999,'QUALIFIED EFH'!AN$4,'HOURS&amp;CYCLES INPUT'!$E$2:$E$9999,'QUALIFIED EFH'!AN$5))</f>
        <v>407.92</v>
      </c>
      <c r="AO31" s="476">
        <f>IF(AO$2&lt;&gt;"",IF($C31&lt;&gt;"TBA",AO$2/114,0),SUMIFS('HOURS&amp;CYCLES INPUT'!$F$2:$F$9999,'HOURS&amp;CYCLES INPUT'!$C$2:$C$9999,'QUALIFIED EFH'!$C31,'HOURS&amp;CYCLES INPUT'!$D$2:$D$9999,'QUALIFIED EFH'!AO$4,'HOURS&amp;CYCLES INPUT'!$E$2:$E$9999,'QUALIFIED EFH'!AO$5))</f>
        <v>409.02</v>
      </c>
      <c r="AP31" s="476">
        <f>IF(AP$2&lt;&gt;"",IF($C31&lt;&gt;"TBA",AP$2/114,0),SUMIFS('HOURS&amp;CYCLES INPUT'!$F$2:$F$9999,'HOURS&amp;CYCLES INPUT'!$C$2:$C$9999,'QUALIFIED EFH'!$C31,'HOURS&amp;CYCLES INPUT'!$D$2:$D$9999,'QUALIFIED EFH'!AP$4,'HOURS&amp;CYCLES INPUT'!$E$2:$E$9999,'QUALIFIED EFH'!AP$5))</f>
        <v>382.63</v>
      </c>
      <c r="AQ31" s="476">
        <f>IF(AQ$2&lt;&gt;"",IF($C31&lt;&gt;"TBA",AQ$2/114,0),SUMIFS('HOURS&amp;CYCLES INPUT'!$F$2:$F$9999,'HOURS&amp;CYCLES INPUT'!$C$2:$C$9999,'QUALIFIED EFH'!$C31,'HOURS&amp;CYCLES INPUT'!$D$2:$D$9999,'QUALIFIED EFH'!AQ$4,'HOURS&amp;CYCLES INPUT'!$E$2:$E$9999,'QUALIFIED EFH'!AQ$5))</f>
        <v>282.60000000000002</v>
      </c>
      <c r="AR31" s="476">
        <f>IF(AR$2&lt;&gt;"",IF($C31&lt;&gt;"TBA",AR$2/114,0),SUMIFS('HOURS&amp;CYCLES INPUT'!$F$2:$F$9999,'HOURS&amp;CYCLES INPUT'!$C$2:$C$9999,'QUALIFIED EFH'!$C31,'HOURS&amp;CYCLES INPUT'!$D$2:$D$9999,'QUALIFIED EFH'!AR$4,'HOURS&amp;CYCLES INPUT'!$E$2:$E$9999,'QUALIFIED EFH'!AR$5))</f>
        <v>0</v>
      </c>
      <c r="AS31" s="476">
        <f>IF(AS$2&lt;&gt;"",IF($C31&lt;&gt;"TBA",AS$2/114,0),SUMIFS('HOURS&amp;CYCLES INPUT'!$F$2:$F$9999,'HOURS&amp;CYCLES INPUT'!$C$2:$C$9999,'QUALIFIED EFH'!$C31,'HOURS&amp;CYCLES INPUT'!$D$2:$D$9999,'QUALIFIED EFH'!AS$4,'HOURS&amp;CYCLES INPUT'!$E$2:$E$9999,'QUALIFIED EFH'!AS$5))</f>
        <v>0</v>
      </c>
      <c r="AT31" s="476">
        <f>IF(AT$2&lt;&gt;"",IF($C31&lt;&gt;"TBA",AT$2/114,0),SUMIFS('HOURS&amp;CYCLES INPUT'!$F$2:$F$9999,'HOURS&amp;CYCLES INPUT'!$C$2:$C$9999,'QUALIFIED EFH'!$C31,'HOURS&amp;CYCLES INPUT'!$D$2:$D$9999,'QUALIFIED EFH'!AT$4,'HOURS&amp;CYCLES INPUT'!$E$2:$E$9999,'QUALIFIED EFH'!AT$5))</f>
        <v>0</v>
      </c>
      <c r="AU31" s="476">
        <f>IF(AU$2&lt;&gt;"",IF($C31&lt;&gt;"TBA",AU$2/114,0),SUMIFS('HOURS&amp;CYCLES INPUT'!$F$2:$F$9999,'HOURS&amp;CYCLES INPUT'!$C$2:$C$9999,'QUALIFIED EFH'!$C31,'HOURS&amp;CYCLES INPUT'!$D$2:$D$9999,'QUALIFIED EFH'!AU$4,'HOURS&amp;CYCLES INPUT'!$E$2:$E$9999,'QUALIFIED EFH'!AU$5))</f>
        <v>0</v>
      </c>
      <c r="AV31" s="476">
        <f>IF(AV$2&lt;&gt;"",IF($C31&lt;&gt;"TBA",AV$2/114,0),SUMIFS('HOURS&amp;CYCLES INPUT'!$F$2:$F$9999,'HOURS&amp;CYCLES INPUT'!$C$2:$C$9999,'QUALIFIED EFH'!$C31,'HOURS&amp;CYCLES INPUT'!$D$2:$D$9999,'QUALIFIED EFH'!AV$4,'HOURS&amp;CYCLES INPUT'!$E$2:$E$9999,'QUALIFIED EFH'!AV$5))</f>
        <v>0.98</v>
      </c>
      <c r="AW31" s="476">
        <f>IF(AW$2&lt;&gt;"",IF($C31&lt;&gt;"TBA",AW$2/114,0),SUMIFS('HOURS&amp;CYCLES INPUT'!$F$2:$F$9999,'HOURS&amp;CYCLES INPUT'!$C$2:$C$9999,'QUALIFIED EFH'!$C31,'HOURS&amp;CYCLES INPUT'!$D$2:$D$9999,'QUALIFIED EFH'!AW$4,'HOURS&amp;CYCLES INPUT'!$E$2:$E$9999,'QUALIFIED EFH'!AW$5))</f>
        <v>0</v>
      </c>
      <c r="AX31" s="476">
        <f>IF(AX$2&lt;&gt;"",IF($C31&lt;&gt;"TBA",AX$2/114,0),SUMIFS('HOURS&amp;CYCLES INPUT'!$F$2:$F$9999,'HOURS&amp;CYCLES INPUT'!$C$2:$C$9999,'QUALIFIED EFH'!$C31,'HOURS&amp;CYCLES INPUT'!$D$2:$D$9999,'QUALIFIED EFH'!AX$4,'HOURS&amp;CYCLES INPUT'!$E$2:$E$9999,'QUALIFIED EFH'!AX$5))</f>
        <v>0</v>
      </c>
      <c r="AY31" s="476">
        <f>IF(AY$2&lt;&gt;"",IF($C31&lt;&gt;"TBA",AY$2/114,0),SUMIFS('HOURS&amp;CYCLES INPUT'!$F$2:$F$9999,'HOURS&amp;CYCLES INPUT'!$C$2:$C$9999,'QUALIFIED EFH'!$C31,'HOURS&amp;CYCLES INPUT'!$D$2:$D$9999,'QUALIFIED EFH'!AY$4,'HOURS&amp;CYCLES INPUT'!$E$2:$E$9999,'QUALIFIED EFH'!AY$5))</f>
        <v>0</v>
      </c>
      <c r="AZ31" s="476">
        <f>IF(AZ$2&lt;&gt;"",IF($C31&lt;&gt;"TBA",AZ$2/114,0),SUMIFS('HOURS&amp;CYCLES INPUT'!$F$2:$F$9999,'HOURS&amp;CYCLES INPUT'!$C$2:$C$9999,'QUALIFIED EFH'!$C31,'HOURS&amp;CYCLES INPUT'!$D$2:$D$9999,'QUALIFIED EFH'!AZ$4,'HOURS&amp;CYCLES INPUT'!$E$2:$E$9999,'QUALIFIED EFH'!AZ$5))</f>
        <v>0</v>
      </c>
      <c r="BA31" s="476">
        <f>IF(BA$2&lt;&gt;"",IF($C31&lt;&gt;"TBA",BA$2/114,0),SUMIFS('HOURS&amp;CYCLES INPUT'!$F$2:$F$9999,'HOURS&amp;CYCLES INPUT'!$C$2:$C$9999,'QUALIFIED EFH'!$C31,'HOURS&amp;CYCLES INPUT'!$D$2:$D$9999,'QUALIFIED EFH'!BA$4,'HOURS&amp;CYCLES INPUT'!$E$2:$E$9999,'QUALIFIED EFH'!BA$5))</f>
        <v>0</v>
      </c>
      <c r="BB31" s="476">
        <f>IF(BB$2&lt;&gt;"",IF($C31&lt;&gt;"TBA",BB$2/114,0),SUMIFS('HOURS&amp;CYCLES INPUT'!$F$2:$F$9999,'HOURS&amp;CYCLES INPUT'!$C$2:$C$9999,'QUALIFIED EFH'!$C31,'HOURS&amp;CYCLES INPUT'!$D$2:$D$9999,'QUALIFIED EFH'!BB$4,'HOURS&amp;CYCLES INPUT'!$E$2:$E$9999,'QUALIFIED EFH'!BB$5))</f>
        <v>0</v>
      </c>
      <c r="BC31" s="476">
        <f>IF(BC$2&lt;&gt;"",IF($C31&lt;&gt;"TBA",BC$2/114,0),SUMIFS('HOURS&amp;CYCLES INPUT'!$F$2:$F$9999,'HOURS&amp;CYCLES INPUT'!$C$2:$C$9999,'QUALIFIED EFH'!$C31,'HOURS&amp;CYCLES INPUT'!$D$2:$D$9999,'QUALIFIED EFH'!BC$4,'HOURS&amp;CYCLES INPUT'!$E$2:$E$9999,'QUALIFIED EFH'!BC$5))</f>
        <v>0</v>
      </c>
      <c r="BD31" s="476">
        <f>IF(BD$2&lt;&gt;"",IF($C31&lt;&gt;"TBA",BD$2/114,0),SUMIFS('HOURS&amp;CYCLES INPUT'!$F$2:$F$9999,'HOURS&amp;CYCLES INPUT'!$C$2:$C$9999,'QUALIFIED EFH'!$C31,'HOURS&amp;CYCLES INPUT'!$D$2:$D$9999,'QUALIFIED EFH'!BD$4,'HOURS&amp;CYCLES INPUT'!$E$2:$E$9999,'QUALIFIED EFH'!BD$5))</f>
        <v>0</v>
      </c>
      <c r="BE31" s="476">
        <f>IF(BE$2&lt;&gt;"",IF($C31&lt;&gt;"TBA",BE$2/114,0),SUMIFS('HOURS&amp;CYCLES INPUT'!$F$2:$F$9999,'HOURS&amp;CYCLES INPUT'!$C$2:$C$9999,'QUALIFIED EFH'!$C31,'HOURS&amp;CYCLES INPUT'!$D$2:$D$9999,'QUALIFIED EFH'!BE$4,'HOURS&amp;CYCLES INPUT'!$E$2:$E$9999,'QUALIFIED EFH'!BE$5))</f>
        <v>1.97</v>
      </c>
      <c r="BF31" s="476">
        <f>IF(BF$2&lt;&gt;"",IF($C31&lt;&gt;"TBA",BF$2/114,0),SUMIFS('HOURS&amp;CYCLES INPUT'!$F$2:$F$9999,'HOURS&amp;CYCLES INPUT'!$C$2:$C$9999,'QUALIFIED EFH'!$C31,'HOURS&amp;CYCLES INPUT'!$D$2:$D$9999,'QUALIFIED EFH'!BF$4,'HOURS&amp;CYCLES INPUT'!$E$2:$E$9999,'QUALIFIED EFH'!BF$5))</f>
        <v>1.91</v>
      </c>
      <c r="BG31" s="476">
        <f>IF(BG$2&lt;&gt;"",IF($C31&lt;&gt;"TBA",BG$2/114,0),SUMIFS('HOURS&amp;CYCLES INPUT'!$F$2:$F$9999,'HOURS&amp;CYCLES INPUT'!$C$2:$C$9999,'QUALIFIED EFH'!$C31,'HOURS&amp;CYCLES INPUT'!$D$2:$D$9999,'QUALIFIED EFH'!BG$4,'HOURS&amp;CYCLES INPUT'!$E$2:$E$9999,'QUALIFIED EFH'!BG$5))</f>
        <v>134.12</v>
      </c>
      <c r="BH31" s="476">
        <f>IF(BH$2&lt;&gt;"",IF($C31&lt;&gt;"TBA",BH$2/114,0),SUMIFS('HOURS&amp;CYCLES INPUT'!$F$2:$F$9999,'HOURS&amp;CYCLES INPUT'!$C$2:$C$9999,'QUALIFIED EFH'!$C31,'HOURS&amp;CYCLES INPUT'!$D$2:$D$9999,'QUALIFIED EFH'!BH$4,'HOURS&amp;CYCLES INPUT'!$E$2:$E$9999,'QUALIFIED EFH'!BH$5))</f>
        <v>296.35000000000002</v>
      </c>
      <c r="BI31" s="476">
        <f>IF(BI$2&lt;&gt;"",IF($C31&lt;&gt;"TBA",BI$2/114,0),SUMIFS('HOURS&amp;CYCLES INPUT'!$F$2:$F$9999,'HOURS&amp;CYCLES INPUT'!$C$2:$C$9999,'QUALIFIED EFH'!$C31,'HOURS&amp;CYCLES INPUT'!$D$2:$D$9999,'QUALIFIED EFH'!BI$4,'HOURS&amp;CYCLES INPUT'!$E$2:$E$9999,'QUALIFIED EFH'!BI$5))</f>
        <v>195.55</v>
      </c>
      <c r="BJ31" s="476">
        <f>IF(BJ$2&lt;&gt;"",IF($C31&lt;&gt;"TBA",BJ$2/114,0),SUMIFS('HOURS&amp;CYCLES INPUT'!$F$2:$F$9999,'HOURS&amp;CYCLES INPUT'!$C$2:$C$9999,'QUALIFIED EFH'!$C31,'HOURS&amp;CYCLES INPUT'!$D$2:$D$9999,'QUALIFIED EFH'!BJ$4,'HOURS&amp;CYCLES INPUT'!$E$2:$E$9999,'QUALIFIED EFH'!BJ$5))</f>
        <v>314.2</v>
      </c>
      <c r="BK31" s="476">
        <f>IF(BK$2&lt;&gt;"",IF($C31&lt;&gt;"TBA",BK$2/114,0),SUMIFS('HOURS&amp;CYCLES INPUT'!$F$2:$F$9999,'HOURS&amp;CYCLES INPUT'!$C$2:$C$9999,'QUALIFIED EFH'!$C31,'HOURS&amp;CYCLES INPUT'!$D$2:$D$9999,'QUALIFIED EFH'!BK$4,'HOURS&amp;CYCLES INPUT'!$E$2:$E$9999,'QUALIFIED EFH'!BK$5))</f>
        <v>333.17</v>
      </c>
      <c r="BL31" s="476">
        <f>IF(BL$2&lt;&gt;"",IF($C31&lt;&gt;"TBA",BL$2/114,0),SUMIFS('HOURS&amp;CYCLES INPUT'!$F$2:$F$9999,'HOURS&amp;CYCLES INPUT'!$C$2:$C$9999,'QUALIFIED EFH'!$C31,'HOURS&amp;CYCLES INPUT'!$D$2:$D$9999,'QUALIFIED EFH'!BL$4,'HOURS&amp;CYCLES INPUT'!$E$2:$E$9999,'QUALIFIED EFH'!BL$5))</f>
        <v>395.7</v>
      </c>
      <c r="BM31" s="476">
        <f>IF(BM$2&lt;&gt;"",IF($C31&lt;&gt;"TBA",BM$2/114,0),SUMIFS('HOURS&amp;CYCLES INPUT'!$F$2:$F$9999,'HOURS&amp;CYCLES INPUT'!$C$2:$C$9999,'QUALIFIED EFH'!$C31,'HOURS&amp;CYCLES INPUT'!$D$2:$D$9999,'QUALIFIED EFH'!BM$4,'HOURS&amp;CYCLES INPUT'!$E$2:$E$9999,'QUALIFIED EFH'!BM$5))</f>
        <v>222.73</v>
      </c>
      <c r="BN31" s="476">
        <f>IF(BN$2&lt;&gt;"",IF($C31&lt;&gt;"TBA",BN$2/114,0),SUMIFS('HOURS&amp;CYCLES INPUT'!$F$2:$F$9999,'HOURS&amp;CYCLES INPUT'!$C$2:$C$9999,'QUALIFIED EFH'!$C31,'HOURS&amp;CYCLES INPUT'!$D$2:$D$9999,'QUALIFIED EFH'!BN$4,'HOURS&amp;CYCLES INPUT'!$E$2:$E$9999,'QUALIFIED EFH'!BN$5))</f>
        <v>253.97</v>
      </c>
      <c r="BO31" s="476">
        <f>IF(BO$2&lt;&gt;"",IF($C31&lt;&gt;"TBA",BO$2/114,0),SUMIFS('HOURS&amp;CYCLES INPUT'!$F$2:$F$9999,'HOURS&amp;CYCLES INPUT'!$C$2:$C$9999,'QUALIFIED EFH'!$C31,'HOURS&amp;CYCLES INPUT'!$D$2:$D$9999,'QUALIFIED EFH'!BO$4,'HOURS&amp;CYCLES INPUT'!$E$2:$E$9999,'QUALIFIED EFH'!BO$5))</f>
        <v>346.71</v>
      </c>
      <c r="BP31" s="476">
        <f>IF(BP$2&lt;&gt;"",IF($C31&lt;&gt;"TBA",BP$2/114,0),SUMIFS('HOURS&amp;CYCLES INPUT'!$F$2:$F$9999,'HOURS&amp;CYCLES INPUT'!$C$2:$C$9999,'QUALIFIED EFH'!$C31,'HOURS&amp;CYCLES INPUT'!$D$2:$D$9999,'QUALIFIED EFH'!BP$4,'HOURS&amp;CYCLES INPUT'!$E$2:$E$9999,'QUALIFIED EFH'!BP$5))</f>
        <v>315.41000000000003</v>
      </c>
      <c r="BQ31" s="476">
        <f>IF(BQ$2&lt;&gt;"",IF($C31&lt;&gt;"TBA",BQ$2/114,0),SUMIFS('HOURS&amp;CYCLES INPUT'!$F$2:$F$9999,'HOURS&amp;CYCLES INPUT'!$C$2:$C$9999,'QUALIFIED EFH'!$C31,'HOURS&amp;CYCLES INPUT'!$D$2:$D$9999,'QUALIFIED EFH'!BQ$4,'HOURS&amp;CYCLES INPUT'!$E$2:$E$9999,'QUALIFIED EFH'!BQ$5))</f>
        <v>393.46</v>
      </c>
      <c r="BR31" s="476">
        <f>IF(BR$2&lt;&gt;"",IF($C31&lt;&gt;"TBA",BR$2/114,0),SUMIFS('HOURS&amp;CYCLES INPUT'!$F$2:$F$9999,'HOURS&amp;CYCLES INPUT'!$C$2:$C$9999,'QUALIFIED EFH'!$C31,'HOURS&amp;CYCLES INPUT'!$D$2:$D$9999,'QUALIFIED EFH'!BR$4,'HOURS&amp;CYCLES INPUT'!$E$2:$E$9999,'QUALIFIED EFH'!BR$5))</f>
        <v>424.82</v>
      </c>
      <c r="BS31" s="476">
        <f>IF(BS$2&lt;&gt;"",IF($C31&lt;&gt;"TBA",BS$2/114,0),SUMIFS('HOURS&amp;CYCLES INPUT'!$F$2:$F$9999,'HOURS&amp;CYCLES INPUT'!$C$2:$C$9999,'QUALIFIED EFH'!$C31,'HOURS&amp;CYCLES INPUT'!$D$2:$D$9999,'QUALIFIED EFH'!BS$4,'HOURS&amp;CYCLES INPUT'!$E$2:$E$9999,'QUALIFIED EFH'!BS$5))</f>
        <v>396.37</v>
      </c>
      <c r="BT31" s="476">
        <f>IF(BT$2&lt;&gt;"",IF($C31&lt;&gt;"TBA",BT$2/114,0),SUMIFS('HOURS&amp;CYCLES INPUT'!$F$2:$F$9999,'HOURS&amp;CYCLES INPUT'!$C$2:$C$9999,'QUALIFIED EFH'!$C31,'HOURS&amp;CYCLES INPUT'!$D$2:$D$9999,'QUALIFIED EFH'!BT$4,'HOURS&amp;CYCLES INPUT'!$E$2:$E$9999,'QUALIFIED EFH'!BT$5))</f>
        <v>384.18</v>
      </c>
      <c r="BU31" s="476">
        <f>IF(BU$2&lt;&gt;"",IF($C31&lt;&gt;"TBA",BU$2/114,0),SUMIFS('HOURS&amp;CYCLES INPUT'!$F$2:$F$9999,'HOURS&amp;CYCLES INPUT'!$C$2:$C$9999,'QUALIFIED EFH'!$C31,'HOURS&amp;CYCLES INPUT'!$D$2:$D$9999,'QUALIFIED EFH'!BU$4,'HOURS&amp;CYCLES INPUT'!$E$2:$E$9999,'QUALIFIED EFH'!BU$5))</f>
        <v>389.87</v>
      </c>
      <c r="BV31" s="476">
        <f>IF(BV$2&lt;&gt;"",IF($C31&lt;&gt;"TBA",BV$2/114,0),SUMIFS('HOURS&amp;CYCLES INPUT'!$F$2:$F$9999,'HOURS&amp;CYCLES INPUT'!$C$2:$C$9999,'QUALIFIED EFH'!$C31,'HOURS&amp;CYCLES INPUT'!$D$2:$D$9999,'QUALIFIED EFH'!BV$4,'HOURS&amp;CYCLES INPUT'!$E$2:$E$9999,'QUALIFIED EFH'!BV$5))</f>
        <v>401.75</v>
      </c>
      <c r="BW31" s="476">
        <f>IF(BW$2&lt;&gt;"",IF($C31&lt;&gt;"TBA",BW$2/114,0),SUMIFS('HOURS&amp;CYCLES INPUT'!$F$2:$F$9999,'HOURS&amp;CYCLES INPUT'!$C$2:$C$9999,'QUALIFIED EFH'!$C31,'HOURS&amp;CYCLES INPUT'!$D$2:$D$9999,'QUALIFIED EFH'!BW$4,'HOURS&amp;CYCLES INPUT'!$E$2:$E$9999,'QUALIFIED EFH'!BW$5))</f>
        <v>416.03</v>
      </c>
      <c r="BX31" s="476">
        <f>IF(BX$2&lt;&gt;"",IF($C31&lt;&gt;"TBA",BX$2/114,0),SUMIFS('HOURS&amp;CYCLES INPUT'!$F$2:$F$9999,'HOURS&amp;CYCLES INPUT'!$C$2:$C$9999,'QUALIFIED EFH'!$C31,'HOURS&amp;CYCLES INPUT'!$D$2:$D$9999,'QUALIFIED EFH'!BX$4,'HOURS&amp;CYCLES INPUT'!$E$2:$E$9999,'QUALIFIED EFH'!BX$5))</f>
        <v>388.08</v>
      </c>
      <c r="BY31" s="476">
        <f>IF(BY$2&lt;&gt;"",IF($C31&lt;&gt;"TBA",BY$2/114,0),SUMIFS('HOURS&amp;CYCLES INPUT'!$F$2:$F$9999,'HOURS&amp;CYCLES INPUT'!$C$2:$C$9999,'QUALIFIED EFH'!$C31,'HOURS&amp;CYCLES INPUT'!$D$2:$D$9999,'QUALIFIED EFH'!BY$4,'HOURS&amp;CYCLES INPUT'!$E$2:$E$9999,'QUALIFIED EFH'!BY$5))</f>
        <v>446.22</v>
      </c>
      <c r="BZ31" s="476">
        <f>IF(BZ$2&lt;&gt;"",IF($C31&lt;&gt;"TBA",BZ$2/114,0),SUMIFS('HOURS&amp;CYCLES INPUT'!$F$2:$F$9999,'HOURS&amp;CYCLES INPUT'!$C$2:$C$9999,'QUALIFIED EFH'!$C31,'HOURS&amp;CYCLES INPUT'!$D$2:$D$9999,'QUALIFIED EFH'!BZ$4,'HOURS&amp;CYCLES INPUT'!$E$2:$E$9999,'QUALIFIED EFH'!BZ$5))</f>
        <v>437.88</v>
      </c>
      <c r="CA31" s="476">
        <f>IF(CA$2&lt;&gt;"",IF($C31&lt;&gt;"TBA",CA$2/114,0),SUMIFS('HOURS&amp;CYCLES INPUT'!$F$2:$F$9999,'HOURS&amp;CYCLES INPUT'!$C$2:$C$9999,'QUALIFIED EFH'!$C31,'HOURS&amp;CYCLES INPUT'!$D$2:$D$9999,'QUALIFIED EFH'!CA$4,'HOURS&amp;CYCLES INPUT'!$E$2:$E$9999,'QUALIFIED EFH'!CA$5))</f>
        <v>466.52</v>
      </c>
      <c r="CB31" s="476">
        <f>IF(CB$2&lt;&gt;"",IF($C31&lt;&gt;"TBA",CB$2/114,0),SUMIFS('HOURS&amp;CYCLES INPUT'!$F$2:$F$9999,'HOURS&amp;CYCLES INPUT'!$C$2:$C$9999,'QUALIFIED EFH'!$C31,'HOURS&amp;CYCLES INPUT'!$D$2:$D$9999,'QUALIFIED EFH'!CB$4,'HOURS&amp;CYCLES INPUT'!$E$2:$E$9999,'QUALIFIED EFH'!CB$5))</f>
        <v>377.62</v>
      </c>
      <c r="CC31" s="476">
        <f>IF(CC$2&lt;&gt;"",IF($C31&lt;&gt;"TBA",CC$2/114,0),SUMIFS('HOURS&amp;CYCLES INPUT'!$F$2:$F$9999,'HOURS&amp;CYCLES INPUT'!$C$2:$C$9999,'QUALIFIED EFH'!$C31,'HOURS&amp;CYCLES INPUT'!$D$2:$D$9999,'QUALIFIED EFH'!CC$4,'HOURS&amp;CYCLES INPUT'!$E$2:$E$9999,'QUALIFIED EFH'!CC$5))</f>
        <v>409.76</v>
      </c>
      <c r="CD31" s="476">
        <f>IF(CD$2&lt;&gt;"",IF($C31&lt;&gt;"TBA",CD$2/114,0),SUMIFS('HOURS&amp;CYCLES INPUT'!$F$2:$F$9999,'HOURS&amp;CYCLES INPUT'!$C$2:$C$9999,'QUALIFIED EFH'!$C31,'HOURS&amp;CYCLES INPUT'!$D$2:$D$9999,'QUALIFIED EFH'!CD$4,'HOURS&amp;CYCLES INPUT'!$E$2:$E$9999,'QUALIFIED EFH'!CD$5))</f>
        <v>115.41</v>
      </c>
      <c r="CE31" s="476">
        <f>IF(CE$2&lt;&gt;"",IF($C31&lt;&gt;"TBA",CE$2/114,0),SUMIFS('HOURS&amp;CYCLES INPUT'!$F$2:$F$9999,'HOURS&amp;CYCLES INPUT'!$C$2:$C$9999,'QUALIFIED EFH'!$C31,'HOURS&amp;CYCLES INPUT'!$D$2:$D$9999,'QUALIFIED EFH'!CE$4,'HOURS&amp;CYCLES INPUT'!$E$2:$E$9999,'QUALIFIED EFH'!CE$5))</f>
        <v>353.24</v>
      </c>
      <c r="CF31" s="476">
        <f>IF(CF$2&lt;&gt;"",IF($C31&lt;&gt;"TBA",CF$2/114,0),SUMIFS('HOURS&amp;CYCLES INPUT'!$F$2:$F$9999,'HOURS&amp;CYCLES INPUT'!$C$2:$C$9999,'QUALIFIED EFH'!$C31,'HOURS&amp;CYCLES INPUT'!$D$2:$D$9999,'QUALIFIED EFH'!CF$4,'HOURS&amp;CYCLES INPUT'!$E$2:$E$9999,'QUALIFIED EFH'!CF$5))</f>
        <v>436.67</v>
      </c>
      <c r="CG31" s="476">
        <f>IF(CG$2&lt;&gt;"",IF($C31&lt;&gt;"TBA",CG$2/114,0),SUMIFS('HOURS&amp;CYCLES INPUT'!$F$2:$F$9999,'HOURS&amp;CYCLES INPUT'!$C$2:$C$9999,'QUALIFIED EFH'!$C31,'HOURS&amp;CYCLES INPUT'!$D$2:$D$9999,'QUALIFIED EFH'!CG$4,'HOURS&amp;CYCLES INPUT'!$E$2:$E$9999,'QUALIFIED EFH'!CG$5))</f>
        <v>403.82</v>
      </c>
      <c r="CH31" s="476">
        <f>IF(CH$2&lt;&gt;"",IF($C31&lt;&gt;"TBA",CH$2/114,0),SUMIFS('HOURS&amp;CYCLES INPUT'!$F$2:$F$9999,'HOURS&amp;CYCLES INPUT'!$C$2:$C$9999,'QUALIFIED EFH'!$C31,'HOURS&amp;CYCLES INPUT'!$D$2:$D$9999,'QUALIFIED EFH'!CH$4,'HOURS&amp;CYCLES INPUT'!$E$2:$E$9999,'QUALIFIED EFH'!CH$5))</f>
        <v>445.68</v>
      </c>
      <c r="CI31" s="476">
        <f>IF(CI$2&lt;&gt;"",IF($C31&lt;&gt;"TBA",CI$2/114,0),SUMIFS('HOURS&amp;CYCLES INPUT'!$F$2:$F$9999,'HOURS&amp;CYCLES INPUT'!$C$2:$C$9999,'QUALIFIED EFH'!$C31,'HOURS&amp;CYCLES INPUT'!$D$2:$D$9999,'QUALIFIED EFH'!CI$4,'HOURS&amp;CYCLES INPUT'!$E$2:$E$9999,'QUALIFIED EFH'!CI$5))</f>
        <v>442.08</v>
      </c>
      <c r="CJ31" s="476">
        <f>IF(CJ$2&lt;&gt;"",IF($C31&lt;&gt;"TBA",CJ$2/114,0),SUMIFS('HOURS&amp;CYCLES INPUT'!$F$2:$F$9999,'HOURS&amp;CYCLES INPUT'!$C$2:$C$9999,'QUALIFIED EFH'!$C31,'HOURS&amp;CYCLES INPUT'!$D$2:$D$9999,'QUALIFIED EFH'!CJ$4,'HOURS&amp;CYCLES INPUT'!$E$2:$E$9999,'QUALIFIED EFH'!CJ$5))</f>
        <v>415.29</v>
      </c>
      <c r="CK31" s="476">
        <f>IF(CK$2&lt;&gt;"",IF($C31&lt;&gt;"TBA",CK$2/114,0),SUMIFS('HOURS&amp;CYCLES INPUT'!$F$2:$F$9999,'HOURS&amp;CYCLES INPUT'!$C$2:$C$9999,'QUALIFIED EFH'!$C31,'HOURS&amp;CYCLES INPUT'!$D$2:$D$9999,'QUALIFIED EFH'!CK$4,'HOURS&amp;CYCLES INPUT'!$E$2:$E$9999,'QUALIFIED EFH'!CK$5))</f>
        <v>478.74</v>
      </c>
      <c r="CL31" s="476">
        <f>IF(CL$2&lt;&gt;"",IF($C31&lt;&gt;"TBA",CL$2/114,0),SUMIFS('HOURS&amp;CYCLES INPUT'!$F$2:$F$9999,'HOURS&amp;CYCLES INPUT'!$C$2:$C$9999,'QUALIFIED EFH'!$C31,'HOURS&amp;CYCLES INPUT'!$D$2:$D$9999,'QUALIFIED EFH'!CL$4,'HOURS&amp;CYCLES INPUT'!$E$2:$E$9999,'QUALIFIED EFH'!CL$5))</f>
        <v>396.52</v>
      </c>
      <c r="CM31" s="476">
        <f>IF(CM$2&lt;&gt;"",IF($C31&lt;&gt;"TBA",CM$2/114,0),SUMIFS('HOURS&amp;CYCLES INPUT'!$F$2:$F$9999,'HOURS&amp;CYCLES INPUT'!$C$2:$C$9999,'QUALIFIED EFH'!$C31,'HOURS&amp;CYCLES INPUT'!$D$2:$D$9999,'QUALIFIED EFH'!CM$4,'HOURS&amp;CYCLES INPUT'!$E$2:$E$9999,'QUALIFIED EFH'!CM$5))</f>
        <v>384.38</v>
      </c>
      <c r="CN31" s="476">
        <f>IF(CN$2&lt;&gt;"",IF($C31&lt;&gt;"TBA",CN$2/114,0),SUMIFS('HOURS&amp;CYCLES INPUT'!$F$2:$F$9999,'HOURS&amp;CYCLES INPUT'!$C$2:$C$9999,'QUALIFIED EFH'!$C31,'HOURS&amp;CYCLES INPUT'!$D$2:$D$9999,'QUALIFIED EFH'!CN$4,'HOURS&amp;CYCLES INPUT'!$E$2:$E$9999,'QUALIFIED EFH'!CN$5))</f>
        <v>0</v>
      </c>
      <c r="CO31" s="476">
        <f>IF(CO$2&lt;&gt;"",IF($C31&lt;&gt;"TBA",CO$2/114,0),SUMIFS('HOURS&amp;CYCLES INPUT'!$F$2:$F$9999,'HOURS&amp;CYCLES INPUT'!$C$2:$C$9999,'QUALIFIED EFH'!$C31,'HOURS&amp;CYCLES INPUT'!$D$2:$D$9999,'QUALIFIED EFH'!CO$4,'HOURS&amp;CYCLES INPUT'!$E$2:$E$9999,'QUALIFIED EFH'!CO$5))</f>
        <v>0</v>
      </c>
      <c r="CP31" s="476">
        <f>IF(CP$2&lt;&gt;"",IF($C31&lt;&gt;"TBA",CP$2/114,0),SUMIFS('HOURS&amp;CYCLES INPUT'!$F$2:$F$9999,'HOURS&amp;CYCLES INPUT'!$C$2:$C$9999,'QUALIFIED EFH'!$C31,'HOURS&amp;CYCLES INPUT'!$D$2:$D$9999,'QUALIFIED EFH'!CP$4,'HOURS&amp;CYCLES INPUT'!$E$2:$E$9999,'QUALIFIED EFH'!CP$5))</f>
        <v>0</v>
      </c>
      <c r="CQ31" s="476">
        <f>IF(CQ$2&lt;&gt;"",IF($C31&lt;&gt;"TBA",CQ$2/114,0),SUMIFS('HOURS&amp;CYCLES INPUT'!$F$2:$F$9999,'HOURS&amp;CYCLES INPUT'!$C$2:$C$9999,'QUALIFIED EFH'!$C31,'HOURS&amp;CYCLES INPUT'!$D$2:$D$9999,'QUALIFIED EFH'!CQ$4,'HOURS&amp;CYCLES INPUT'!$E$2:$E$9999,'QUALIFIED EFH'!CQ$5))</f>
        <v>0</v>
      </c>
      <c r="CR31" s="476">
        <f>IF(CR$2&lt;&gt;"",IF($C31&lt;&gt;"TBA",CR$2/114,0),SUMIFS('HOURS&amp;CYCLES INPUT'!$F$2:$F$9999,'HOURS&amp;CYCLES INPUT'!$C$2:$C$9999,'QUALIFIED EFH'!$C31,'HOURS&amp;CYCLES INPUT'!$D$2:$D$9999,'QUALIFIED EFH'!CR$4,'HOURS&amp;CYCLES INPUT'!$E$2:$E$9999,'QUALIFIED EFH'!CR$5))</f>
        <v>0</v>
      </c>
      <c r="CS31" s="476">
        <f>IF(CS$2&lt;&gt;"",IF($C31&lt;&gt;"TBA",CS$2/114,0),SUMIFS('HOURS&amp;CYCLES INPUT'!$F$2:$F$9999,'HOURS&amp;CYCLES INPUT'!$C$2:$C$9999,'QUALIFIED EFH'!$C31,'HOURS&amp;CYCLES INPUT'!$D$2:$D$9999,'QUALIFIED EFH'!CS$4,'HOURS&amp;CYCLES INPUT'!$E$2:$E$9999,'QUALIFIED EFH'!CS$5))</f>
        <v>0</v>
      </c>
      <c r="CT31" s="476">
        <f>IF(CT$2&lt;&gt;"",IF($C31&lt;&gt;"TBA",CT$2/114,0),SUMIFS('HOURS&amp;CYCLES INPUT'!$F$2:$F$9999,'HOURS&amp;CYCLES INPUT'!$C$2:$C$9999,'QUALIFIED EFH'!$C31,'HOURS&amp;CYCLES INPUT'!$D$2:$D$9999,'QUALIFIED EFH'!CT$4,'HOURS&amp;CYCLES INPUT'!$E$2:$E$9999,'QUALIFIED EFH'!CT$5))</f>
        <v>0</v>
      </c>
      <c r="CU31" s="476">
        <f>IF(CU$2&lt;&gt;"",IF($C31&lt;&gt;"TBA",CU$2/114,0),SUMIFS('HOURS&amp;CYCLES INPUT'!$F$2:$F$9999,'HOURS&amp;CYCLES INPUT'!$C$2:$C$9999,'QUALIFIED EFH'!$C31,'HOURS&amp;CYCLES INPUT'!$D$2:$D$9999,'QUALIFIED EFH'!CU$4,'HOURS&amp;CYCLES INPUT'!$E$2:$E$9999,'QUALIFIED EFH'!CU$5))</f>
        <v>0</v>
      </c>
      <c r="CV31" s="476">
        <f>IF(CV$2&lt;&gt;"",IF($C31&lt;&gt;"TBA",CV$2/114,0),SUMIFS('HOURS&amp;CYCLES INPUT'!$F$2:$F$9999,'HOURS&amp;CYCLES INPUT'!$C$2:$C$9999,'QUALIFIED EFH'!$C31,'HOURS&amp;CYCLES INPUT'!$D$2:$D$9999,'QUALIFIED EFH'!CV$4,'HOURS&amp;CYCLES INPUT'!$E$2:$E$9999,'QUALIFIED EFH'!CV$5))</f>
        <v>0</v>
      </c>
      <c r="CW31" s="476">
        <f>IF(CW$2&lt;&gt;"",IF($C31&lt;&gt;"TBA",CW$2/114,0),SUMIFS('HOURS&amp;CYCLES INPUT'!$F$2:$F$9999,'HOURS&amp;CYCLES INPUT'!$C$2:$C$9999,'QUALIFIED EFH'!$C31,'HOURS&amp;CYCLES INPUT'!$D$2:$D$9999,'QUALIFIED EFH'!CW$4,'HOURS&amp;CYCLES INPUT'!$E$2:$E$9999,'QUALIFIED EFH'!CW$5))</f>
        <v>0</v>
      </c>
      <c r="CX31" s="476">
        <f>IF(CX$2&lt;&gt;"",IF($C31&lt;&gt;"TBA",CX$2/114,0),SUMIFS('HOURS&amp;CYCLES INPUT'!$F$2:$F$9999,'HOURS&amp;CYCLES INPUT'!$C$2:$C$9999,'QUALIFIED EFH'!$C31,'HOURS&amp;CYCLES INPUT'!$D$2:$D$9999,'QUALIFIED EFH'!CX$4,'HOURS&amp;CYCLES INPUT'!$E$2:$E$9999,'QUALIFIED EFH'!CX$5))</f>
        <v>0</v>
      </c>
      <c r="CY31" s="476">
        <f>IF(CY$2&lt;&gt;"",IF($C31&lt;&gt;"TBA",CY$2/114,0),SUMIFS('HOURS&amp;CYCLES INPUT'!$F$2:$F$9999,'HOURS&amp;CYCLES INPUT'!$C$2:$C$9999,'QUALIFIED EFH'!$C31,'HOURS&amp;CYCLES INPUT'!$D$2:$D$9999,'QUALIFIED EFH'!CY$4,'HOURS&amp;CYCLES INPUT'!$E$2:$E$9999,'QUALIFIED EFH'!CY$5))</f>
        <v>0</v>
      </c>
      <c r="CZ31" s="476">
        <f>IF(CZ$2&lt;&gt;"",IF($C31&lt;&gt;"TBA",CZ$2/114,0),SUMIFS('HOURS&amp;CYCLES INPUT'!$F$2:$F$9999,'HOURS&amp;CYCLES INPUT'!$C$2:$C$9999,'QUALIFIED EFH'!$C31,'HOURS&amp;CYCLES INPUT'!$D$2:$D$9999,'QUALIFIED EFH'!CZ$4,'HOURS&amp;CYCLES INPUT'!$E$2:$E$9999,'QUALIFIED EFH'!CZ$5))</f>
        <v>0</v>
      </c>
      <c r="DA31" s="476">
        <f>IF(DA$2&lt;&gt;"",IF($C31&lt;&gt;"TBA",DA$2/114,0),SUMIFS('HOURS&amp;CYCLES INPUT'!$F$2:$F$9999,'HOURS&amp;CYCLES INPUT'!$C$2:$C$9999,'QUALIFIED EFH'!$C31,'HOURS&amp;CYCLES INPUT'!$D$2:$D$9999,'QUALIFIED EFH'!DA$4,'HOURS&amp;CYCLES INPUT'!$E$2:$E$9999,'QUALIFIED EFH'!DA$5))</f>
        <v>0</v>
      </c>
      <c r="DB31" s="476">
        <f>IF(DB$2&lt;&gt;"",IF($C31&lt;&gt;"TBA",DB$2/114,0),SUMIFS('HOURS&amp;CYCLES INPUT'!$F$2:$F$9999,'HOURS&amp;CYCLES INPUT'!$C$2:$C$9999,'QUALIFIED EFH'!$C31,'HOURS&amp;CYCLES INPUT'!$D$2:$D$9999,'QUALIFIED EFH'!DB$4,'HOURS&amp;CYCLES INPUT'!$E$2:$E$9999,'QUALIFIED EFH'!DB$5))</f>
        <v>0</v>
      </c>
      <c r="DC31" s="476">
        <f>IF(DC$2&lt;&gt;"",IF($C31&lt;&gt;"TBA",DC$2/114,0),SUMIFS('HOURS&amp;CYCLES INPUT'!$F$2:$F$9999,'HOURS&amp;CYCLES INPUT'!$C$2:$C$9999,'QUALIFIED EFH'!$C31,'HOURS&amp;CYCLES INPUT'!$D$2:$D$9999,'QUALIFIED EFH'!DC$4,'HOURS&amp;CYCLES INPUT'!$E$2:$E$9999,'QUALIFIED EFH'!DC$5))</f>
        <v>0</v>
      </c>
      <c r="DD31" s="476">
        <f>IF(DD$2&lt;&gt;"",IF($C31&lt;&gt;"TBA",DD$2/114,0),SUMIFS('HOURS&amp;CYCLES INPUT'!$F$2:$F$9999,'HOURS&amp;CYCLES INPUT'!$C$2:$C$9999,'QUALIFIED EFH'!$C31,'HOURS&amp;CYCLES INPUT'!$D$2:$D$9999,'QUALIFIED EFH'!DD$4,'HOURS&amp;CYCLES INPUT'!$E$2:$E$9999,'QUALIFIED EFH'!DD$5))</f>
        <v>0</v>
      </c>
      <c r="DE31" s="476">
        <f>IF(DE$2&lt;&gt;"",IF($C31&lt;&gt;"TBA",DE$2/114,0),SUMIFS('HOURS&amp;CYCLES INPUT'!$F$2:$F$9999,'HOURS&amp;CYCLES INPUT'!$C$2:$C$9999,'QUALIFIED EFH'!$C31,'HOURS&amp;CYCLES INPUT'!$D$2:$D$9999,'QUALIFIED EFH'!DE$4,'HOURS&amp;CYCLES INPUT'!$E$2:$E$9999,'QUALIFIED EFH'!DE$5))</f>
        <v>0</v>
      </c>
      <c r="DF31" s="476">
        <f>IF(DF$2&lt;&gt;"",IF($C31&lt;&gt;"TBA",DF$2/114,0),SUMIFS('HOURS&amp;CYCLES INPUT'!$F$2:$F$9999,'HOURS&amp;CYCLES INPUT'!$C$2:$C$9999,'QUALIFIED EFH'!$C31,'HOURS&amp;CYCLES INPUT'!$D$2:$D$9999,'QUALIFIED EFH'!DF$4,'HOURS&amp;CYCLES INPUT'!$E$2:$E$9999,'QUALIFIED EFH'!DF$5))</f>
        <v>0</v>
      </c>
      <c r="DG31" s="476">
        <f>IF(DG$2&lt;&gt;"",IF($C31&lt;&gt;"TBA",DG$2/114,0),SUMIFS('HOURS&amp;CYCLES INPUT'!$F$2:$F$9999,'HOURS&amp;CYCLES INPUT'!$C$2:$C$9999,'QUALIFIED EFH'!$C31,'HOURS&amp;CYCLES INPUT'!$D$2:$D$9999,'QUALIFIED EFH'!DG$4,'HOURS&amp;CYCLES INPUT'!$E$2:$E$9999,'QUALIFIED EFH'!DG$5))</f>
        <v>0</v>
      </c>
      <c r="DH31" s="476">
        <f>IF(DH$2&lt;&gt;"",IF($C31&lt;&gt;"TBA",DH$2/114,0),SUMIFS('HOURS&amp;CYCLES INPUT'!$F$2:$F$9999,'HOURS&amp;CYCLES INPUT'!$C$2:$C$9999,'QUALIFIED EFH'!$C31,'HOURS&amp;CYCLES INPUT'!$D$2:$D$9999,'QUALIFIED EFH'!DH$4,'HOURS&amp;CYCLES INPUT'!$E$2:$E$9999,'QUALIFIED EFH'!DH$5))</f>
        <v>0</v>
      </c>
      <c r="DI31" s="476">
        <f>IF(DI$2&lt;&gt;"",IF($C31&lt;&gt;"TBA",DI$2/114,0),SUMIFS('HOURS&amp;CYCLES INPUT'!$F$2:$F$9999,'HOURS&amp;CYCLES INPUT'!$C$2:$C$9999,'QUALIFIED EFH'!$C31,'HOURS&amp;CYCLES INPUT'!$D$2:$D$9999,'QUALIFIED EFH'!DI$4,'HOURS&amp;CYCLES INPUT'!$E$2:$E$9999,'QUALIFIED EFH'!DI$5))</f>
        <v>0</v>
      </c>
      <c r="DJ31" s="476">
        <f>IF(DJ$2&lt;&gt;"",IF($C31&lt;&gt;"TBA",DJ$2/114,0),SUMIFS('HOURS&amp;CYCLES INPUT'!$F$2:$F$9999,'HOURS&amp;CYCLES INPUT'!$C$2:$C$9999,'QUALIFIED EFH'!$C31,'HOURS&amp;CYCLES INPUT'!$D$2:$D$9999,'QUALIFIED EFH'!DJ$4,'HOURS&amp;CYCLES INPUT'!$E$2:$E$9999,'QUALIFIED EFH'!DJ$5))</f>
        <v>0</v>
      </c>
      <c r="DK31" s="476">
        <f>IF(DK$2&lt;&gt;"",IF($C31&lt;&gt;"TBA",DK$2/114,0),SUMIFS('HOURS&amp;CYCLES INPUT'!$F$2:$F$9999,'HOURS&amp;CYCLES INPUT'!$C$2:$C$9999,'QUALIFIED EFH'!$C31,'HOURS&amp;CYCLES INPUT'!$D$2:$D$9999,'QUALIFIED EFH'!DK$4,'HOURS&amp;CYCLES INPUT'!$E$2:$E$9999,'QUALIFIED EFH'!DK$5))</f>
        <v>0</v>
      </c>
      <c r="DL31" s="476">
        <f>IF(DL$2&lt;&gt;"",IF($C31&lt;&gt;"TBA",DL$2/114,0),SUMIFS('HOURS&amp;CYCLES INPUT'!$F$2:$F$9999,'HOURS&amp;CYCLES INPUT'!$C$2:$C$9999,'QUALIFIED EFH'!$C31,'HOURS&amp;CYCLES INPUT'!$D$2:$D$9999,'QUALIFIED EFH'!DL$4,'HOURS&amp;CYCLES INPUT'!$E$2:$E$9999,'QUALIFIED EFH'!DL$5))</f>
        <v>0</v>
      </c>
      <c r="DM31" s="476">
        <f>IF(DM$2&lt;&gt;"",IF($C31&lt;&gt;"TBA",DM$2/114,0),SUMIFS('HOURS&amp;CYCLES INPUT'!$F$2:$F$9999,'HOURS&amp;CYCLES INPUT'!$C$2:$C$9999,'QUALIFIED EFH'!$C31,'HOURS&amp;CYCLES INPUT'!$D$2:$D$9999,'QUALIFIED EFH'!DM$4,'HOURS&amp;CYCLES INPUT'!$E$2:$E$9999,'QUALIFIED EFH'!DM$5))</f>
        <v>0</v>
      </c>
      <c r="DN31" s="476">
        <f>IF(DN$2&lt;&gt;"",IF($C31&lt;&gt;"TBA",DN$2/114,0),SUMIFS('HOURS&amp;CYCLES INPUT'!$F$2:$F$9999,'HOURS&amp;CYCLES INPUT'!$C$2:$C$9999,'QUALIFIED EFH'!$C31,'HOURS&amp;CYCLES INPUT'!$D$2:$D$9999,'QUALIFIED EFH'!DN$4,'HOURS&amp;CYCLES INPUT'!$E$2:$E$9999,'QUALIFIED EFH'!DN$5))</f>
        <v>0</v>
      </c>
      <c r="DO31" s="476">
        <f>IF(DO$2&lt;&gt;"",IF($C31&lt;&gt;"TBA",DO$2/114,0),SUMIFS('HOURS&amp;CYCLES INPUT'!$F$2:$F$9999,'HOURS&amp;CYCLES INPUT'!$C$2:$C$9999,'QUALIFIED EFH'!$C31,'HOURS&amp;CYCLES INPUT'!$D$2:$D$9999,'QUALIFIED EFH'!DO$4,'HOURS&amp;CYCLES INPUT'!$E$2:$E$9999,'QUALIFIED EFH'!DO$5))</f>
        <v>0</v>
      </c>
      <c r="DP31" s="476">
        <f>IF(DP$2&lt;&gt;"",IF($C31&lt;&gt;"TBA",DP$2/114,0),SUMIFS('HOURS&amp;CYCLES INPUT'!$F$2:$F$9999,'HOURS&amp;CYCLES INPUT'!$C$2:$C$9999,'QUALIFIED EFH'!$C31,'HOURS&amp;CYCLES INPUT'!$D$2:$D$9999,'QUALIFIED EFH'!DP$4,'HOURS&amp;CYCLES INPUT'!$E$2:$E$9999,'QUALIFIED EFH'!DP$5))</f>
        <v>0</v>
      </c>
      <c r="DQ31" s="476">
        <f>IF(DQ$2&lt;&gt;"",IF($C31&lt;&gt;"TBA",DQ$2/114,0),SUMIFS('HOURS&amp;CYCLES INPUT'!$F$2:$F$9999,'HOURS&amp;CYCLES INPUT'!$C$2:$C$9999,'QUALIFIED EFH'!$C31,'HOURS&amp;CYCLES INPUT'!$D$2:$D$9999,'QUALIFIED EFH'!DQ$4,'HOURS&amp;CYCLES INPUT'!$E$2:$E$9999,'QUALIFIED EFH'!DQ$5))</f>
        <v>0</v>
      </c>
      <c r="DR31" s="476">
        <f>IF(DR$2&lt;&gt;"",IF($C31&lt;&gt;"TBA",DR$2/114,0),SUMIFS('HOURS&amp;CYCLES INPUT'!$F$2:$F$9999,'HOURS&amp;CYCLES INPUT'!$C$2:$C$9999,'QUALIFIED EFH'!$C31,'HOURS&amp;CYCLES INPUT'!$D$2:$D$9999,'QUALIFIED EFH'!DR$4,'HOURS&amp;CYCLES INPUT'!$E$2:$E$9999,'QUALIFIED EFH'!DR$5))</f>
        <v>0</v>
      </c>
      <c r="DS31" s="476">
        <f>IF(DS$2&lt;&gt;"",IF($C31&lt;&gt;"TBA",DS$2/114,0),SUMIFS('HOURS&amp;CYCLES INPUT'!$F$2:$F$9999,'HOURS&amp;CYCLES INPUT'!$C$2:$C$9999,'QUALIFIED EFH'!$C31,'HOURS&amp;CYCLES INPUT'!$D$2:$D$9999,'QUALIFIED EFH'!DS$4,'HOURS&amp;CYCLES INPUT'!$E$2:$E$9999,'QUALIFIED EFH'!DS$5))</f>
        <v>0</v>
      </c>
      <c r="DT31" s="476">
        <f>IF(DT$2&lt;&gt;"",IF($C31&lt;&gt;"TBA",DT$2/114,0),SUMIFS('HOURS&amp;CYCLES INPUT'!$F$2:$F$9999,'HOURS&amp;CYCLES INPUT'!$C$2:$C$9999,'QUALIFIED EFH'!$C31,'HOURS&amp;CYCLES INPUT'!$D$2:$D$9999,'QUALIFIED EFH'!DT$4,'HOURS&amp;CYCLES INPUT'!$E$2:$E$9999,'QUALIFIED EFH'!DT$5))</f>
        <v>0</v>
      </c>
      <c r="DU31" s="476">
        <f>IF(DU$2&lt;&gt;"",IF($C31&lt;&gt;"TBA",DU$2/114,0),SUMIFS('HOURS&amp;CYCLES INPUT'!$F$2:$F$9999,'HOURS&amp;CYCLES INPUT'!$C$2:$C$9999,'QUALIFIED EFH'!$C31,'HOURS&amp;CYCLES INPUT'!$D$2:$D$9999,'QUALIFIED EFH'!DU$4,'HOURS&amp;CYCLES INPUT'!$E$2:$E$9999,'QUALIFIED EFH'!DU$5))</f>
        <v>0</v>
      </c>
      <c r="DV31" s="476">
        <f>IF(DV$2&lt;&gt;"",IF($C31&lt;&gt;"TBA",DV$2/114,0),SUMIFS('HOURS&amp;CYCLES INPUT'!$F$2:$F$9999,'HOURS&amp;CYCLES INPUT'!$C$2:$C$9999,'QUALIFIED EFH'!$C31,'HOURS&amp;CYCLES INPUT'!$D$2:$D$9999,'QUALIFIED EFH'!DV$4,'HOURS&amp;CYCLES INPUT'!$E$2:$E$9999,'QUALIFIED EFH'!DV$5))</f>
        <v>0</v>
      </c>
      <c r="DW31" s="476">
        <f>IF(DW$2&lt;&gt;"",IF($C31&lt;&gt;"TBA",DW$2/114,0),SUMIFS('HOURS&amp;CYCLES INPUT'!$F$2:$F$9999,'HOURS&amp;CYCLES INPUT'!$C$2:$C$9999,'QUALIFIED EFH'!$C31,'HOURS&amp;CYCLES INPUT'!$D$2:$D$9999,'QUALIFIED EFH'!DW$4,'HOURS&amp;CYCLES INPUT'!$E$2:$E$9999,'QUALIFIED EFH'!DW$5))</f>
        <v>0</v>
      </c>
      <c r="DX31" s="476">
        <f>IF(DX$2&lt;&gt;"",IF($C31&lt;&gt;"TBA",DX$2/114,0),SUMIFS('HOURS&amp;CYCLES INPUT'!$F$2:$F$9999,'HOURS&amp;CYCLES INPUT'!$C$2:$C$9999,'QUALIFIED EFH'!$C31,'HOURS&amp;CYCLES INPUT'!$D$2:$D$9999,'QUALIFIED EFH'!DX$4,'HOURS&amp;CYCLES INPUT'!$E$2:$E$9999,'QUALIFIED EFH'!DX$5))</f>
        <v>0</v>
      </c>
      <c r="DY31" s="476">
        <f>IF(DY$2&lt;&gt;"",IF($C31&lt;&gt;"TBA",DY$2/114,0),SUMIFS('HOURS&amp;CYCLES INPUT'!$F$2:$F$9999,'HOURS&amp;CYCLES INPUT'!$C$2:$C$9999,'QUALIFIED EFH'!$C31,'HOURS&amp;CYCLES INPUT'!$D$2:$D$9999,'QUALIFIED EFH'!DY$4,'HOURS&amp;CYCLES INPUT'!$E$2:$E$9999,'QUALIFIED EFH'!DY$5))</f>
        <v>0</v>
      </c>
      <c r="DZ31" s="476">
        <f>IF(DZ$2&lt;&gt;"",IF($C31&lt;&gt;"TBA",DZ$2/114,0),SUMIFS('HOURS&amp;CYCLES INPUT'!$F$2:$F$9999,'HOURS&amp;CYCLES INPUT'!$C$2:$C$9999,'QUALIFIED EFH'!$C31,'HOURS&amp;CYCLES INPUT'!$D$2:$D$9999,'QUALIFIED EFH'!DZ$4,'HOURS&amp;CYCLES INPUT'!$E$2:$E$9999,'QUALIFIED EFH'!DZ$5))</f>
        <v>0</v>
      </c>
      <c r="EA31" s="476">
        <f>IF(EA$2&lt;&gt;"",IF($C31&lt;&gt;"TBA",EA$2/114,0),SUMIFS('HOURS&amp;CYCLES INPUT'!$F$2:$F$9999,'HOURS&amp;CYCLES INPUT'!$C$2:$C$9999,'QUALIFIED EFH'!$C31,'HOURS&amp;CYCLES INPUT'!$D$2:$D$9999,'QUALIFIED EFH'!EA$4,'HOURS&amp;CYCLES INPUT'!$E$2:$E$9999,'QUALIFIED EFH'!EA$5))</f>
        <v>0</v>
      </c>
      <c r="EB31" s="476">
        <f>IF(EB$2&lt;&gt;"",IF($C31&lt;&gt;"TBA",EB$2/114,0),SUMIFS('HOURS&amp;CYCLES INPUT'!$F$2:$F$9999,'HOURS&amp;CYCLES INPUT'!$C$2:$C$9999,'QUALIFIED EFH'!$C31,'HOURS&amp;CYCLES INPUT'!$D$2:$D$9999,'QUALIFIED EFH'!EB$4,'HOURS&amp;CYCLES INPUT'!$E$2:$E$9999,'QUALIFIED EFH'!EB$5))</f>
        <v>0</v>
      </c>
      <c r="EC31" s="476">
        <f>IF(EC$2&lt;&gt;"",IF($C31&lt;&gt;"TBA",EC$2/114,0),SUMIFS('HOURS&amp;CYCLES INPUT'!$F$2:$F$9999,'HOURS&amp;CYCLES INPUT'!$C$2:$C$9999,'QUALIFIED EFH'!$C31,'HOURS&amp;CYCLES INPUT'!$D$2:$D$9999,'QUALIFIED EFH'!EC$4,'HOURS&amp;CYCLES INPUT'!$E$2:$E$9999,'QUALIFIED EFH'!EC$5))</f>
        <v>0</v>
      </c>
      <c r="ED31" s="476">
        <f>IF(ED$2&lt;&gt;"",IF($C31&lt;&gt;"TBA",ED$2/114,0),SUMIFS('HOURS&amp;CYCLES INPUT'!$F$2:$F$9999,'HOURS&amp;CYCLES INPUT'!$C$2:$C$9999,'QUALIFIED EFH'!$C31,'HOURS&amp;CYCLES INPUT'!$D$2:$D$9999,'QUALIFIED EFH'!ED$4,'HOURS&amp;CYCLES INPUT'!$E$2:$E$9999,'QUALIFIED EFH'!ED$5))</f>
        <v>0</v>
      </c>
      <c r="EE31" s="476">
        <f>IF(EE$2&lt;&gt;"",IF($C31&lt;&gt;"TBA",EE$2/114,0),SUMIFS('HOURS&amp;CYCLES INPUT'!$F$2:$F$9999,'HOURS&amp;CYCLES INPUT'!$C$2:$C$9999,'QUALIFIED EFH'!$C31,'HOURS&amp;CYCLES INPUT'!$D$2:$D$9999,'QUALIFIED EFH'!EE$4,'HOURS&amp;CYCLES INPUT'!$E$2:$E$9999,'QUALIFIED EFH'!EE$5))</f>
        <v>0</v>
      </c>
      <c r="EF31" s="476">
        <f>IF(EF$2&lt;&gt;"",IF($C31&lt;&gt;"TBA",EF$2/114,0),SUMIFS('HOURS&amp;CYCLES INPUT'!$F$2:$F$9999,'HOURS&amp;CYCLES INPUT'!$C$2:$C$9999,'QUALIFIED EFH'!$C31,'HOURS&amp;CYCLES INPUT'!$D$2:$D$9999,'QUALIFIED EFH'!EF$4,'HOURS&amp;CYCLES INPUT'!$E$2:$E$9999,'QUALIFIED EFH'!EF$5))</f>
        <v>0</v>
      </c>
      <c r="EG31" s="476">
        <f>IF(EG$2&lt;&gt;"",IF($C31&lt;&gt;"TBA",EG$2/114,0),SUMIFS('HOURS&amp;CYCLES INPUT'!$F$2:$F$9999,'HOURS&amp;CYCLES INPUT'!$C$2:$C$9999,'QUALIFIED EFH'!$C31,'HOURS&amp;CYCLES INPUT'!$D$2:$D$9999,'QUALIFIED EFH'!EG$4,'HOURS&amp;CYCLES INPUT'!$E$2:$E$9999,'QUALIFIED EFH'!EG$5))</f>
        <v>0</v>
      </c>
      <c r="EH31" s="476">
        <f>IF(EH$2&lt;&gt;"",IF($C31&lt;&gt;"TBA",EH$2/114,0),SUMIFS('HOURS&amp;CYCLES INPUT'!$F$2:$F$9999,'HOURS&amp;CYCLES INPUT'!$C$2:$C$9999,'QUALIFIED EFH'!$C31,'HOURS&amp;CYCLES INPUT'!$D$2:$D$9999,'QUALIFIED EFH'!EH$4,'HOURS&amp;CYCLES INPUT'!$E$2:$E$9999,'QUALIFIED EFH'!EH$5))</f>
        <v>0</v>
      </c>
      <c r="EI31" s="476">
        <f>IF(EI$2&lt;&gt;"",IF($C31&lt;&gt;"TBA",EI$2/114,0),SUMIFS('HOURS&amp;CYCLES INPUT'!$F$2:$F$9999,'HOURS&amp;CYCLES INPUT'!$C$2:$C$9999,'QUALIFIED EFH'!$C31,'HOURS&amp;CYCLES INPUT'!$D$2:$D$9999,'QUALIFIED EFH'!EI$4,'HOURS&amp;CYCLES INPUT'!$E$2:$E$9999,'QUALIFIED EFH'!EI$5))</f>
        <v>0</v>
      </c>
      <c r="EJ31" s="476">
        <f>IF(EJ$2&lt;&gt;"",IF($C31&lt;&gt;"TBA",EJ$2/114,0),SUMIFS('HOURS&amp;CYCLES INPUT'!$F$2:$F$9999,'HOURS&amp;CYCLES INPUT'!$C$2:$C$9999,'QUALIFIED EFH'!$C31,'HOURS&amp;CYCLES INPUT'!$D$2:$D$9999,'QUALIFIED EFH'!EJ$4,'HOURS&amp;CYCLES INPUT'!$E$2:$E$9999,'QUALIFIED EFH'!EJ$5))</f>
        <v>0</v>
      </c>
      <c r="EK31" s="476">
        <f>IF(EK$2&lt;&gt;"",IF($C31&lt;&gt;"TBA",EK$2/114,0),SUMIFS('HOURS&amp;CYCLES INPUT'!$F$2:$F$9999,'HOURS&amp;CYCLES INPUT'!$C$2:$C$9999,'QUALIFIED EFH'!$C31,'HOURS&amp;CYCLES INPUT'!$D$2:$D$9999,'QUALIFIED EFH'!EK$4,'HOURS&amp;CYCLES INPUT'!$E$2:$E$9999,'QUALIFIED EFH'!EK$5))</f>
        <v>0</v>
      </c>
      <c r="EL31" s="476">
        <f>IF(EL$2&lt;&gt;"",IF($C31&lt;&gt;"TBA",EL$2/114,0),SUMIFS('HOURS&amp;CYCLES INPUT'!$F$2:$F$9999,'HOURS&amp;CYCLES INPUT'!$C$2:$C$9999,'QUALIFIED EFH'!$C31,'HOURS&amp;CYCLES INPUT'!$D$2:$D$9999,'QUALIFIED EFH'!EL$4,'HOURS&amp;CYCLES INPUT'!$E$2:$E$9999,'QUALIFIED EFH'!EL$5))</f>
        <v>0</v>
      </c>
      <c r="EM31" s="476">
        <f>IF(EM$2&lt;&gt;"",IF($C31&lt;&gt;"TBA",EM$2/114,0),SUMIFS('HOURS&amp;CYCLES INPUT'!$F$2:$F$9999,'HOURS&amp;CYCLES INPUT'!$C$2:$C$9999,'QUALIFIED EFH'!$C31,'HOURS&amp;CYCLES INPUT'!$D$2:$D$9999,'QUALIFIED EFH'!EM$4,'HOURS&amp;CYCLES INPUT'!$E$2:$E$9999,'QUALIFIED EFH'!EM$5))</f>
        <v>0</v>
      </c>
      <c r="EN31" s="476">
        <f>IF(EN$2&lt;&gt;"",IF($C31&lt;&gt;"TBA",EN$2/114,0),SUMIFS('HOURS&amp;CYCLES INPUT'!$F$2:$F$9999,'HOURS&amp;CYCLES INPUT'!$C$2:$C$9999,'QUALIFIED EFH'!$C31,'HOURS&amp;CYCLES INPUT'!$D$2:$D$9999,'QUALIFIED EFH'!EN$4,'HOURS&amp;CYCLES INPUT'!$E$2:$E$9999,'QUALIFIED EFH'!EN$5))</f>
        <v>0</v>
      </c>
      <c r="EO31" s="476">
        <f>IF(EO$2&lt;&gt;"",IF($C31&lt;&gt;"TBA",EO$2/114,0),SUMIFS('HOURS&amp;CYCLES INPUT'!$F$2:$F$9999,'HOURS&amp;CYCLES INPUT'!$C$2:$C$9999,'QUALIFIED EFH'!$C31,'HOURS&amp;CYCLES INPUT'!$D$2:$D$9999,'QUALIFIED EFH'!EO$4,'HOURS&amp;CYCLES INPUT'!$E$2:$E$9999,'QUALIFIED EFH'!EO$5))</f>
        <v>0</v>
      </c>
      <c r="EP31" s="476">
        <f>IF(EP$2&lt;&gt;"",IF($C31&lt;&gt;"TBA",EP$2/114,0),SUMIFS('HOURS&amp;CYCLES INPUT'!$F$2:$F$9999,'HOURS&amp;CYCLES INPUT'!$C$2:$C$9999,'QUALIFIED EFH'!$C31,'HOURS&amp;CYCLES INPUT'!$D$2:$D$9999,'QUALIFIED EFH'!EP$4,'HOURS&amp;CYCLES INPUT'!$E$2:$E$9999,'QUALIFIED EFH'!EP$5))</f>
        <v>0</v>
      </c>
      <c r="EQ31" s="476">
        <f>IF(EQ$2&lt;&gt;"",IF($C31&lt;&gt;"TBA",EQ$2/114,0),SUMIFS('HOURS&amp;CYCLES INPUT'!$F$2:$F$9999,'HOURS&amp;CYCLES INPUT'!$C$2:$C$9999,'QUALIFIED EFH'!$C31,'HOURS&amp;CYCLES INPUT'!$D$2:$D$9999,'QUALIFIED EFH'!EQ$4,'HOURS&amp;CYCLES INPUT'!$E$2:$E$9999,'QUALIFIED EFH'!EQ$5))</f>
        <v>0</v>
      </c>
      <c r="ER31" s="476">
        <f>IF(ER$2&lt;&gt;"",IF($C31&lt;&gt;"TBA",ER$2/114,0),SUMIFS('HOURS&amp;CYCLES INPUT'!$F$2:$F$9999,'HOURS&amp;CYCLES INPUT'!$C$2:$C$9999,'QUALIFIED EFH'!$C31,'HOURS&amp;CYCLES INPUT'!$D$2:$D$9999,'QUALIFIED EFH'!ER$4,'HOURS&amp;CYCLES INPUT'!$E$2:$E$9999,'QUALIFIED EFH'!ER$5))</f>
        <v>0</v>
      </c>
      <c r="ES31" s="476">
        <f>IF(ES$2&lt;&gt;"",IF($C31&lt;&gt;"TBA",ES$2/114,0),SUMIFS('HOURS&amp;CYCLES INPUT'!$F$2:$F$9999,'HOURS&amp;CYCLES INPUT'!$C$2:$C$9999,'QUALIFIED EFH'!$C31,'HOURS&amp;CYCLES INPUT'!$D$2:$D$9999,'QUALIFIED EFH'!ES$4,'HOURS&amp;CYCLES INPUT'!$E$2:$E$9999,'QUALIFIED EFH'!ES$5))</f>
        <v>0</v>
      </c>
      <c r="ET31" s="476">
        <f>IF(ET$2&lt;&gt;"",IF($C31&lt;&gt;"TBA",ET$2/114,0),SUMIFS('HOURS&amp;CYCLES INPUT'!$F$2:$F$9999,'HOURS&amp;CYCLES INPUT'!$C$2:$C$9999,'QUALIFIED EFH'!$C31,'HOURS&amp;CYCLES INPUT'!$D$2:$D$9999,'QUALIFIED EFH'!ET$4,'HOURS&amp;CYCLES INPUT'!$E$2:$E$9999,'QUALIFIED EFH'!ET$5))</f>
        <v>0</v>
      </c>
      <c r="EU31" s="476">
        <f>IF(EU$2&lt;&gt;"",IF($C31&lt;&gt;"TBA",EU$2/114,0),SUMIFS('HOURS&amp;CYCLES INPUT'!$F$2:$F$9999,'HOURS&amp;CYCLES INPUT'!$C$2:$C$9999,'QUALIFIED EFH'!$C31,'HOURS&amp;CYCLES INPUT'!$D$2:$D$9999,'QUALIFIED EFH'!EU$4,'HOURS&amp;CYCLES INPUT'!$E$2:$E$9999,'QUALIFIED EFH'!EU$5))</f>
        <v>0</v>
      </c>
      <c r="EV31" s="476">
        <f>IF(EV$2&lt;&gt;"",IF($C31&lt;&gt;"TBA",EV$2/114,0),SUMIFS('HOURS&amp;CYCLES INPUT'!$F$2:$F$9999,'HOURS&amp;CYCLES INPUT'!$C$2:$C$9999,'QUALIFIED EFH'!$C31,'HOURS&amp;CYCLES INPUT'!$D$2:$D$9999,'QUALIFIED EFH'!EV$4,'HOURS&amp;CYCLES INPUT'!$E$2:$E$9999,'QUALIFIED EFH'!EV$5))</f>
        <v>0</v>
      </c>
      <c r="EW31" s="476">
        <f>IF(EW$2&lt;&gt;"",IF($C31&lt;&gt;"TBA",EW$2/114,0),SUMIFS('HOURS&amp;CYCLES INPUT'!$F$2:$F$9999,'HOURS&amp;CYCLES INPUT'!$C$2:$C$9999,'QUALIFIED EFH'!$C31,'HOURS&amp;CYCLES INPUT'!$D$2:$D$9999,'QUALIFIED EFH'!EW$4,'HOURS&amp;CYCLES INPUT'!$E$2:$E$9999,'QUALIFIED EFH'!EW$5))</f>
        <v>0</v>
      </c>
      <c r="EX31" s="476">
        <f>IF(EX$2&lt;&gt;"",IF($C31&lt;&gt;"TBA",EX$2/114,0),SUMIFS('HOURS&amp;CYCLES INPUT'!$F$2:$F$9999,'HOURS&amp;CYCLES INPUT'!$C$2:$C$9999,'QUALIFIED EFH'!$C31,'HOURS&amp;CYCLES INPUT'!$D$2:$D$9999,'QUALIFIED EFH'!EX$4,'HOURS&amp;CYCLES INPUT'!$E$2:$E$9999,'QUALIFIED EFH'!EX$5))</f>
        <v>0</v>
      </c>
      <c r="EY31" s="476">
        <f>IF(EY$2&lt;&gt;"",IF($C31&lt;&gt;"TBA",EY$2/114,0),SUMIFS('HOURS&amp;CYCLES INPUT'!$F$2:$F$9999,'HOURS&amp;CYCLES INPUT'!$C$2:$C$9999,'QUALIFIED EFH'!$C31,'HOURS&amp;CYCLES INPUT'!$D$2:$D$9999,'QUALIFIED EFH'!EY$4,'HOURS&amp;CYCLES INPUT'!$E$2:$E$9999,'QUALIFIED EFH'!EY$5))</f>
        <v>0</v>
      </c>
      <c r="EZ31" s="476">
        <f>IF(EZ$2&lt;&gt;"",IF($C31&lt;&gt;"TBA",EZ$2/114,0),SUMIFS('HOURS&amp;CYCLES INPUT'!$F$2:$F$9999,'HOURS&amp;CYCLES INPUT'!$C$2:$C$9999,'QUALIFIED EFH'!$C31,'HOURS&amp;CYCLES INPUT'!$D$2:$D$9999,'QUALIFIED EFH'!EZ$4,'HOURS&amp;CYCLES INPUT'!$E$2:$E$9999,'QUALIFIED EFH'!EZ$5))</f>
        <v>0</v>
      </c>
      <c r="FA31" s="476">
        <f>IF(FA$2&lt;&gt;"",IF($C31&lt;&gt;"TBA",FA$2/114,0),SUMIFS('HOURS&amp;CYCLES INPUT'!$F$2:$F$9999,'HOURS&amp;CYCLES INPUT'!$C$2:$C$9999,'QUALIFIED EFH'!$C31,'HOURS&amp;CYCLES INPUT'!$D$2:$D$9999,'QUALIFIED EFH'!FA$4,'HOURS&amp;CYCLES INPUT'!$E$2:$E$9999,'QUALIFIED EFH'!FA$5))</f>
        <v>0</v>
      </c>
      <c r="FB31" s="476">
        <f>IF(FB$2&lt;&gt;"",IF($C31&lt;&gt;"TBA",FB$2/114,0),SUMIFS('HOURS&amp;CYCLES INPUT'!$F$2:$F$9999,'HOURS&amp;CYCLES INPUT'!$C$2:$C$9999,'QUALIFIED EFH'!$C31,'HOURS&amp;CYCLES INPUT'!$D$2:$D$9999,'QUALIFIED EFH'!FB$4,'HOURS&amp;CYCLES INPUT'!$E$2:$E$9999,'QUALIFIED EFH'!FB$5))</f>
        <v>0</v>
      </c>
      <c r="FC31" s="476">
        <f>IF(FC$2&lt;&gt;"",IF($C31&lt;&gt;"TBA",FC$2/114,0),SUMIFS('HOURS&amp;CYCLES INPUT'!$F$2:$F$9999,'HOURS&amp;CYCLES INPUT'!$C$2:$C$9999,'QUALIFIED EFH'!$C31,'HOURS&amp;CYCLES INPUT'!$D$2:$D$9999,'QUALIFIED EFH'!FC$4,'HOURS&amp;CYCLES INPUT'!$E$2:$E$9999,'QUALIFIED EFH'!FC$5))</f>
        <v>0</v>
      </c>
      <c r="FD31" s="476">
        <f>IF(FD$2&lt;&gt;"",IF($C31&lt;&gt;"TBA",FD$2/114,0),SUMIFS('HOURS&amp;CYCLES INPUT'!$F$2:$F$9999,'HOURS&amp;CYCLES INPUT'!$C$2:$C$9999,'QUALIFIED EFH'!$C31,'HOURS&amp;CYCLES INPUT'!$D$2:$D$9999,'QUALIFIED EFH'!FD$4,'HOURS&amp;CYCLES INPUT'!$E$2:$E$9999,'QUALIFIED EFH'!FD$5))</f>
        <v>0</v>
      </c>
      <c r="FE31" s="476">
        <f>IF(FE$2&lt;&gt;"",IF($C31&lt;&gt;"TBA",FE$2/114,0),SUMIFS('HOURS&amp;CYCLES INPUT'!$F$2:$F$9999,'HOURS&amp;CYCLES INPUT'!$C$2:$C$9999,'QUALIFIED EFH'!$C31,'HOURS&amp;CYCLES INPUT'!$D$2:$D$9999,'QUALIFIED EFH'!FE$4,'HOURS&amp;CYCLES INPUT'!$E$2:$E$9999,'QUALIFIED EFH'!FE$5))</f>
        <v>0</v>
      </c>
      <c r="FF31" s="476">
        <f>IF(FF$2&lt;&gt;"",IF($C31&lt;&gt;"TBA",FF$2/114,0),SUMIFS('HOURS&amp;CYCLES INPUT'!$F$2:$F$9999,'HOURS&amp;CYCLES INPUT'!$C$2:$C$9999,'QUALIFIED EFH'!$C31,'HOURS&amp;CYCLES INPUT'!$D$2:$D$9999,'QUALIFIED EFH'!FF$4,'HOURS&amp;CYCLES INPUT'!$E$2:$E$9999,'QUALIFIED EFH'!FF$5))</f>
        <v>0</v>
      </c>
      <c r="FG31" s="476">
        <f>IF(FG$2&lt;&gt;"",IF($C31&lt;&gt;"TBA",FG$2/114,0),SUMIFS('HOURS&amp;CYCLES INPUT'!$F$2:$F$9999,'HOURS&amp;CYCLES INPUT'!$C$2:$C$9999,'QUALIFIED EFH'!$C31,'HOURS&amp;CYCLES INPUT'!$D$2:$D$9999,'QUALIFIED EFH'!FG$4,'HOURS&amp;CYCLES INPUT'!$E$2:$E$9999,'QUALIFIED EFH'!FG$5))</f>
        <v>0</v>
      </c>
      <c r="FH31" s="476">
        <f>IF(FH$2&lt;&gt;"",IF($C31&lt;&gt;"TBA",FH$2/114,0),SUMIFS('HOURS&amp;CYCLES INPUT'!$F$2:$F$9999,'HOURS&amp;CYCLES INPUT'!$C$2:$C$9999,'QUALIFIED EFH'!$C31,'HOURS&amp;CYCLES INPUT'!$D$2:$D$9999,'QUALIFIED EFH'!FH$4,'HOURS&amp;CYCLES INPUT'!$E$2:$E$9999,'QUALIFIED EFH'!FH$5))</f>
        <v>0</v>
      </c>
      <c r="FI31" s="476">
        <f>IF(FI$2&lt;&gt;"",IF($C31&lt;&gt;"TBA",FI$2/114,0),SUMIFS('HOURS&amp;CYCLES INPUT'!$F$2:$F$9999,'HOURS&amp;CYCLES INPUT'!$C$2:$C$9999,'QUALIFIED EFH'!$C31,'HOURS&amp;CYCLES INPUT'!$D$2:$D$9999,'QUALIFIED EFH'!FI$4,'HOURS&amp;CYCLES INPUT'!$E$2:$E$9999,'QUALIFIED EFH'!FI$5))</f>
        <v>0</v>
      </c>
      <c r="FJ31" s="476">
        <f>IF(FJ$2&lt;&gt;"",IF($C31&lt;&gt;"TBA",FJ$2/114,0),SUMIFS('HOURS&amp;CYCLES INPUT'!$F$2:$F$9999,'HOURS&amp;CYCLES INPUT'!$C$2:$C$9999,'QUALIFIED EFH'!$C31,'HOURS&amp;CYCLES INPUT'!$D$2:$D$9999,'QUALIFIED EFH'!FJ$4,'HOURS&amp;CYCLES INPUT'!$E$2:$E$9999,'QUALIFIED EFH'!FJ$5))</f>
        <v>0</v>
      </c>
      <c r="FK31" s="476">
        <f>IF(FK$2&lt;&gt;"",IF($C31&lt;&gt;"TBA",FK$2/114,0),SUMIFS('HOURS&amp;CYCLES INPUT'!$F$2:$F$9999,'HOURS&amp;CYCLES INPUT'!$C$2:$C$9999,'QUALIFIED EFH'!$C31,'HOURS&amp;CYCLES INPUT'!$D$2:$D$9999,'QUALIFIED EFH'!FK$4,'HOURS&amp;CYCLES INPUT'!$E$2:$E$9999,'QUALIFIED EFH'!FK$5))</f>
        <v>0</v>
      </c>
      <c r="FL31" s="476">
        <f>IF(FL$2&lt;&gt;"",IF($C31&lt;&gt;"TBA",FL$2/114,0),SUMIFS('HOURS&amp;CYCLES INPUT'!$F$2:$F$9999,'HOURS&amp;CYCLES INPUT'!$C$2:$C$9999,'QUALIFIED EFH'!$C31,'HOURS&amp;CYCLES INPUT'!$D$2:$D$9999,'QUALIFIED EFH'!FL$4,'HOURS&amp;CYCLES INPUT'!$E$2:$E$9999,'QUALIFIED EFH'!FL$5))</f>
        <v>0</v>
      </c>
      <c r="FM31" s="476">
        <f>IF(FM$2&lt;&gt;"",IF($C31&lt;&gt;"TBA",FM$2/114,0),SUMIFS('HOURS&amp;CYCLES INPUT'!$F$2:$F$9999,'HOURS&amp;CYCLES INPUT'!$C$2:$C$9999,'QUALIFIED EFH'!$C31,'HOURS&amp;CYCLES INPUT'!$D$2:$D$9999,'QUALIFIED EFH'!FM$4,'HOURS&amp;CYCLES INPUT'!$E$2:$E$9999,'QUALIFIED EFH'!FM$5))</f>
        <v>0</v>
      </c>
      <c r="FN31" s="476">
        <f>IF(FN$2&lt;&gt;"",IF($C31&lt;&gt;"TBA",FN$2/114,0),SUMIFS('HOURS&amp;CYCLES INPUT'!$F$2:$F$9999,'HOURS&amp;CYCLES INPUT'!$C$2:$C$9999,'QUALIFIED EFH'!$C31,'HOURS&amp;CYCLES INPUT'!$D$2:$D$9999,'QUALIFIED EFH'!FN$4,'HOURS&amp;CYCLES INPUT'!$E$2:$E$9999,'QUALIFIED EFH'!FN$5))</f>
        <v>0</v>
      </c>
      <c r="FO31" s="476">
        <f>IF(FO$2&lt;&gt;"",IF($C31&lt;&gt;"TBA",FO$2/114,0),SUMIFS('HOURS&amp;CYCLES INPUT'!$F$2:$F$9999,'HOURS&amp;CYCLES INPUT'!$C$2:$C$9999,'QUALIFIED EFH'!$C31,'HOURS&amp;CYCLES INPUT'!$D$2:$D$9999,'QUALIFIED EFH'!FO$4,'HOURS&amp;CYCLES INPUT'!$E$2:$E$9999,'QUALIFIED EFH'!FO$5))</f>
        <v>0</v>
      </c>
      <c r="FP31" s="476">
        <f>IF(FP$2&lt;&gt;"",IF($C31&lt;&gt;"TBA",FP$2/114,0),SUMIFS('HOURS&amp;CYCLES INPUT'!$F$2:$F$9999,'HOURS&amp;CYCLES INPUT'!$C$2:$C$9999,'QUALIFIED EFH'!$C31,'HOURS&amp;CYCLES INPUT'!$D$2:$D$9999,'QUALIFIED EFH'!FP$4,'HOURS&amp;CYCLES INPUT'!$E$2:$E$9999,'QUALIFIED EFH'!FP$5))</f>
        <v>0</v>
      </c>
      <c r="FQ31" s="476">
        <f>IF(FQ$2&lt;&gt;"",IF($C31&lt;&gt;"TBA",FQ$2/114,0),SUMIFS('HOURS&amp;CYCLES INPUT'!$F$2:$F$9999,'HOURS&amp;CYCLES INPUT'!$C$2:$C$9999,'QUALIFIED EFH'!$C31,'HOURS&amp;CYCLES INPUT'!$D$2:$D$9999,'QUALIFIED EFH'!FQ$4,'HOURS&amp;CYCLES INPUT'!$E$2:$E$9999,'QUALIFIED EFH'!FQ$5))</f>
        <v>0</v>
      </c>
      <c r="FR31" s="476">
        <f>IF(FR$2&lt;&gt;"",IF($C31&lt;&gt;"TBA",FR$2/114,0),SUMIFS('HOURS&amp;CYCLES INPUT'!$F$2:$F$9999,'HOURS&amp;CYCLES INPUT'!$C$2:$C$9999,'QUALIFIED EFH'!$C31,'HOURS&amp;CYCLES INPUT'!$D$2:$D$9999,'QUALIFIED EFH'!FR$4,'HOURS&amp;CYCLES INPUT'!$E$2:$E$9999,'QUALIFIED EFH'!FR$5))</f>
        <v>0</v>
      </c>
      <c r="FS31" s="476">
        <f>IF(FS$2&lt;&gt;"",IF($C31&lt;&gt;"TBA",FS$2/114,0),SUMIFS('HOURS&amp;CYCLES INPUT'!$F$2:$F$9999,'HOURS&amp;CYCLES INPUT'!$C$2:$C$9999,'QUALIFIED EFH'!$C31,'HOURS&amp;CYCLES INPUT'!$D$2:$D$9999,'QUALIFIED EFH'!FS$4,'HOURS&amp;CYCLES INPUT'!$E$2:$E$9999,'QUALIFIED EFH'!FS$5))</f>
        <v>0</v>
      </c>
      <c r="FT31" s="476">
        <f>IF(FT$2&lt;&gt;"",IF($C31&lt;&gt;"TBA",FT$2/114,0),SUMIFS('HOURS&amp;CYCLES INPUT'!$F$2:$F$9999,'HOURS&amp;CYCLES INPUT'!$C$2:$C$9999,'QUALIFIED EFH'!$C31,'HOURS&amp;CYCLES INPUT'!$D$2:$D$9999,'QUALIFIED EFH'!FT$4,'HOURS&amp;CYCLES INPUT'!$E$2:$E$9999,'QUALIFIED EFH'!FT$5))</f>
        <v>0</v>
      </c>
      <c r="FU31" s="476">
        <f>IF(FU$2&lt;&gt;"",IF($C31&lt;&gt;"TBA",FU$2/114,0),SUMIFS('HOURS&amp;CYCLES INPUT'!$F$2:$F$9999,'HOURS&amp;CYCLES INPUT'!$C$2:$C$9999,'QUALIFIED EFH'!$C31,'HOURS&amp;CYCLES INPUT'!$D$2:$D$9999,'QUALIFIED EFH'!FU$4,'HOURS&amp;CYCLES INPUT'!$E$2:$E$9999,'QUALIFIED EFH'!FU$5))</f>
        <v>0</v>
      </c>
      <c r="FV31" s="476">
        <f>IF(FV$2&lt;&gt;"",IF($C31&lt;&gt;"TBA",FV$2/114,0),SUMIFS('HOURS&amp;CYCLES INPUT'!$F$2:$F$9999,'HOURS&amp;CYCLES INPUT'!$C$2:$C$9999,'QUALIFIED EFH'!$C31,'HOURS&amp;CYCLES INPUT'!$D$2:$D$9999,'QUALIFIED EFH'!FV$4,'HOURS&amp;CYCLES INPUT'!$E$2:$E$9999,'QUALIFIED EFH'!FV$5))</f>
        <v>0</v>
      </c>
      <c r="FW31" s="476">
        <f>IF(FW$2&lt;&gt;"",IF($C31&lt;&gt;"TBA",FW$2/114,0),SUMIFS('HOURS&amp;CYCLES INPUT'!$F$2:$F$9999,'HOURS&amp;CYCLES INPUT'!$C$2:$C$9999,'QUALIFIED EFH'!$C31,'HOURS&amp;CYCLES INPUT'!$D$2:$D$9999,'QUALIFIED EFH'!FW$4,'HOURS&amp;CYCLES INPUT'!$E$2:$E$9999,'QUALIFIED EFH'!FW$5))</f>
        <v>0</v>
      </c>
      <c r="FX31" s="476">
        <f>IF(FX$2&lt;&gt;"",IF($C31&lt;&gt;"TBA",FX$2/114,0),SUMIFS('HOURS&amp;CYCLES INPUT'!$F$2:$F$9999,'HOURS&amp;CYCLES INPUT'!$C$2:$C$9999,'QUALIFIED EFH'!$C31,'HOURS&amp;CYCLES INPUT'!$D$2:$D$9999,'QUALIFIED EFH'!FX$4,'HOURS&amp;CYCLES INPUT'!$E$2:$E$9999,'QUALIFIED EFH'!FX$5))</f>
        <v>0</v>
      </c>
      <c r="FY31" s="476">
        <f>IF(FY$2&lt;&gt;"",IF($C31&lt;&gt;"TBA",FY$2/114,0),SUMIFS('HOURS&amp;CYCLES INPUT'!$F$2:$F$9999,'HOURS&amp;CYCLES INPUT'!$C$2:$C$9999,'QUALIFIED EFH'!$C31,'HOURS&amp;CYCLES INPUT'!$D$2:$D$9999,'QUALIFIED EFH'!FY$4,'HOURS&amp;CYCLES INPUT'!$E$2:$E$9999,'QUALIFIED EFH'!FY$5))</f>
        <v>0</v>
      </c>
      <c r="FZ31" s="476">
        <f>IF(FZ$2&lt;&gt;"",IF($C31&lt;&gt;"TBA",FZ$2/114,0),SUMIFS('HOURS&amp;CYCLES INPUT'!$F$2:$F$9999,'HOURS&amp;CYCLES INPUT'!$C$2:$C$9999,'QUALIFIED EFH'!$C31,'HOURS&amp;CYCLES INPUT'!$D$2:$D$9999,'QUALIFIED EFH'!FZ$4,'HOURS&amp;CYCLES INPUT'!$E$2:$E$9999,'QUALIFIED EFH'!FZ$5))</f>
        <v>0</v>
      </c>
      <c r="GA31" s="476">
        <f>IF(GA$2&lt;&gt;"",IF($C31&lt;&gt;"TBA",GA$2/114,0),SUMIFS('HOURS&amp;CYCLES INPUT'!$F$2:$F$9999,'HOURS&amp;CYCLES INPUT'!$C$2:$C$9999,'QUALIFIED EFH'!$C31,'HOURS&amp;CYCLES INPUT'!$D$2:$D$9999,'QUALIFIED EFH'!GA$4,'HOURS&amp;CYCLES INPUT'!$E$2:$E$9999,'QUALIFIED EFH'!GA$5))</f>
        <v>0</v>
      </c>
      <c r="GB31" s="476">
        <f>IF(GB$2&lt;&gt;"",IF($C31&lt;&gt;"TBA",GB$2/114,0),SUMIFS('HOURS&amp;CYCLES INPUT'!$F$2:$F$9999,'HOURS&amp;CYCLES INPUT'!$C$2:$C$9999,'QUALIFIED EFH'!$C31,'HOURS&amp;CYCLES INPUT'!$D$2:$D$9999,'QUALIFIED EFH'!GB$4,'HOURS&amp;CYCLES INPUT'!$E$2:$E$9999,'QUALIFIED EFH'!GB$5))</f>
        <v>0</v>
      </c>
    </row>
    <row r="32" spans="3:184" x14ac:dyDescent="0.35">
      <c r="C32" s="472">
        <f>'QUALIFIED ENGINES'!D33</f>
        <v>91444</v>
      </c>
      <c r="D32" s="476">
        <f>IF(D$2&lt;&gt;"",IF($C32&lt;&gt;"TBA",D$2/114,0),SUMIFS('HOURS&amp;CYCLES INPUT'!$F$2:$F$9999,'HOURS&amp;CYCLES INPUT'!$C$2:$C$9999,'QUALIFIED EFH'!$C32,'HOURS&amp;CYCLES INPUT'!$D$2:$D$9999,'QUALIFIED EFH'!D$4,'HOURS&amp;CYCLES INPUT'!$E$2:$E$9999,'QUALIFIED EFH'!D$5))</f>
        <v>0</v>
      </c>
      <c r="E32" s="476">
        <f>IF(E$2&lt;&gt;"",IF($C32&lt;&gt;"TBA",E$2/114,0),SUMIFS('HOURS&amp;CYCLES INPUT'!$F$2:$F$9999,'HOURS&amp;CYCLES INPUT'!$C$2:$C$9999,'QUALIFIED EFH'!$C32,'HOURS&amp;CYCLES INPUT'!$D$2:$D$9999,'QUALIFIED EFH'!E$4,'HOURS&amp;CYCLES INPUT'!$E$2:$E$9999,'QUALIFIED EFH'!E$5))</f>
        <v>0</v>
      </c>
      <c r="F32" s="476">
        <f>IF(F$2&lt;&gt;"",IF($C32&lt;&gt;"TBA",F$2/114,0),SUMIFS('HOURS&amp;CYCLES INPUT'!$F$2:$F$9999,'HOURS&amp;CYCLES INPUT'!$C$2:$C$9999,'QUALIFIED EFH'!$C32,'HOURS&amp;CYCLES INPUT'!$D$2:$D$9999,'QUALIFIED EFH'!F$4,'HOURS&amp;CYCLES INPUT'!$E$2:$E$9999,'QUALIFIED EFH'!F$5))</f>
        <v>0</v>
      </c>
      <c r="G32" s="476">
        <f>IF(G$2&lt;&gt;"",IF($C32&lt;&gt;"TBA",G$2/114,0),SUMIFS('HOURS&amp;CYCLES INPUT'!$F$2:$F$9999,'HOURS&amp;CYCLES INPUT'!$C$2:$C$9999,'QUALIFIED EFH'!$C32,'HOURS&amp;CYCLES INPUT'!$D$2:$D$9999,'QUALIFIED EFH'!G$4,'HOURS&amp;CYCLES INPUT'!$E$2:$E$9999,'QUALIFIED EFH'!G$5))</f>
        <v>0</v>
      </c>
      <c r="H32" s="476">
        <f>IF(H$2&lt;&gt;"",IF($C32&lt;&gt;"TBA",H$2/114,0),SUMIFS('HOURS&amp;CYCLES INPUT'!$F$2:$F$9999,'HOURS&amp;CYCLES INPUT'!$C$2:$C$9999,'QUALIFIED EFH'!$C32,'HOURS&amp;CYCLES INPUT'!$D$2:$D$9999,'QUALIFIED EFH'!H$4,'HOURS&amp;CYCLES INPUT'!$E$2:$E$9999,'QUALIFIED EFH'!H$5))</f>
        <v>0</v>
      </c>
      <c r="I32" s="476">
        <f>IF(I$2&lt;&gt;"",IF($C32&lt;&gt;"TBA",I$2/114,0),SUMIFS('HOURS&amp;CYCLES INPUT'!$F$2:$F$9999,'HOURS&amp;CYCLES INPUT'!$C$2:$C$9999,'QUALIFIED EFH'!$C32,'HOURS&amp;CYCLES INPUT'!$D$2:$D$9999,'QUALIFIED EFH'!I$4,'HOURS&amp;CYCLES INPUT'!$E$2:$E$9999,'QUALIFIED EFH'!I$5))</f>
        <v>0</v>
      </c>
      <c r="J32" s="476">
        <f>IF(J$2&lt;&gt;"",IF($C32&lt;&gt;"TBA",J$2/114,0),SUMIFS('HOURS&amp;CYCLES INPUT'!$F$2:$F$9999,'HOURS&amp;CYCLES INPUT'!$C$2:$C$9999,'QUALIFIED EFH'!$C32,'HOURS&amp;CYCLES INPUT'!$D$2:$D$9999,'QUALIFIED EFH'!J$4,'HOURS&amp;CYCLES INPUT'!$E$2:$E$9999,'QUALIFIED EFH'!J$5))</f>
        <v>0</v>
      </c>
      <c r="K32" s="476">
        <f>IF(K$2&lt;&gt;"",IF($C32&lt;&gt;"TBA",K$2/114,0),SUMIFS('HOURS&amp;CYCLES INPUT'!$F$2:$F$9999,'HOURS&amp;CYCLES INPUT'!$C$2:$C$9999,'QUALIFIED EFH'!$C32,'HOURS&amp;CYCLES INPUT'!$D$2:$D$9999,'QUALIFIED EFH'!K$4,'HOURS&amp;CYCLES INPUT'!$E$2:$E$9999,'QUALIFIED EFH'!K$5))</f>
        <v>0</v>
      </c>
      <c r="L32" s="476">
        <f>IF(L$2&lt;&gt;"",IF($C32&lt;&gt;"TBA",L$2/114,0),SUMIFS('HOURS&amp;CYCLES INPUT'!$F$2:$F$9999,'HOURS&amp;CYCLES INPUT'!$C$2:$C$9999,'QUALIFIED EFH'!$C32,'HOURS&amp;CYCLES INPUT'!$D$2:$D$9999,'QUALIFIED EFH'!L$4,'HOURS&amp;CYCLES INPUT'!$E$2:$E$9999,'QUALIFIED EFH'!L$5))</f>
        <v>11.75</v>
      </c>
      <c r="M32" s="476">
        <f>IF(M$2&lt;&gt;"",IF($C32&lt;&gt;"TBA",M$2/114,0),SUMIFS('HOURS&amp;CYCLES INPUT'!$F$2:$F$9999,'HOURS&amp;CYCLES INPUT'!$C$2:$C$9999,'QUALIFIED EFH'!$C32,'HOURS&amp;CYCLES INPUT'!$D$2:$D$9999,'QUALIFIED EFH'!M$4,'HOURS&amp;CYCLES INPUT'!$E$2:$E$9999,'QUALIFIED EFH'!M$5))</f>
        <v>363.27</v>
      </c>
      <c r="N32" s="476">
        <f>IF(N$2&lt;&gt;"",IF($C32&lt;&gt;"TBA",N$2/114,0),SUMIFS('HOURS&amp;CYCLES INPUT'!$F$2:$F$9999,'HOURS&amp;CYCLES INPUT'!$C$2:$C$9999,'QUALIFIED EFH'!$C32,'HOURS&amp;CYCLES INPUT'!$D$2:$D$9999,'QUALIFIED EFH'!N$4,'HOURS&amp;CYCLES INPUT'!$E$2:$E$9999,'QUALIFIED EFH'!N$5))</f>
        <v>308.63</v>
      </c>
      <c r="O32" s="476">
        <f>IF(O$2&lt;&gt;"",IF($C32&lt;&gt;"TBA",O$2/114,0),SUMIFS('HOURS&amp;CYCLES INPUT'!$F$2:$F$9999,'HOURS&amp;CYCLES INPUT'!$C$2:$C$9999,'QUALIFIED EFH'!$C32,'HOURS&amp;CYCLES INPUT'!$D$2:$D$9999,'QUALIFIED EFH'!O$4,'HOURS&amp;CYCLES INPUT'!$E$2:$E$9999,'QUALIFIED EFH'!O$5))</f>
        <v>298.67</v>
      </c>
      <c r="P32" s="476">
        <f>IF(P$2&lt;&gt;"",IF($C32&lt;&gt;"TBA",P$2/114,0),SUMIFS('HOURS&amp;CYCLES INPUT'!$F$2:$F$9999,'HOURS&amp;CYCLES INPUT'!$C$2:$C$9999,'QUALIFIED EFH'!$C32,'HOURS&amp;CYCLES INPUT'!$D$2:$D$9999,'QUALIFIED EFH'!P$4,'HOURS&amp;CYCLES INPUT'!$E$2:$E$9999,'QUALIFIED EFH'!P$5))</f>
        <v>340.85</v>
      </c>
      <c r="Q32" s="476">
        <f>IF(Q$2&lt;&gt;"",IF($C32&lt;&gt;"TBA",Q$2/114,0),SUMIFS('HOURS&amp;CYCLES INPUT'!$F$2:$F$9999,'HOURS&amp;CYCLES INPUT'!$C$2:$C$9999,'QUALIFIED EFH'!$C32,'HOURS&amp;CYCLES INPUT'!$D$2:$D$9999,'QUALIFIED EFH'!Q$4,'HOURS&amp;CYCLES INPUT'!$E$2:$E$9999,'QUALIFIED EFH'!Q$5))</f>
        <v>333.85</v>
      </c>
      <c r="R32" s="476">
        <f>IF(R$1&lt;&gt;"",IF($C32&lt;&gt;"TBA",R$1/114,0),SUMIFS('HOURS&amp;CYCLES INPUT'!$F$2:$F$9999,'HOURS&amp;CYCLES INPUT'!$C$2:$C$9999,'QUALIFIED EFH'!$C32,'HOURS&amp;CYCLES INPUT'!$D$2:$D$9999,'QUALIFIED EFH'!R$4,'HOURS&amp;CYCLES INPUT'!$E$2:$E$9999,'QUALIFIED EFH'!R$5))</f>
        <v>0</v>
      </c>
      <c r="S32" s="476">
        <f>IF(S$2&lt;&gt;"",IF($C32&lt;&gt;"TBA",S$2/114,0),SUMIFS('HOURS&amp;CYCLES INPUT'!$F$2:$F$9999,'HOURS&amp;CYCLES INPUT'!$C$2:$C$9999,'QUALIFIED EFH'!$C32,'HOURS&amp;CYCLES INPUT'!$D$2:$D$9999,'QUALIFIED EFH'!S$4,'HOURS&amp;CYCLES INPUT'!$E$2:$E$9999,'QUALIFIED EFH'!S$5))</f>
        <v>327.23</v>
      </c>
      <c r="T32" s="476">
        <f>IF(T$2&lt;&gt;"",IF($C32&lt;&gt;"TBA",T$2/114,0),SUMIFS('HOURS&amp;CYCLES INPUT'!$F$2:$F$9999,'HOURS&amp;CYCLES INPUT'!$C$2:$C$9999,'QUALIFIED EFH'!$C32,'HOURS&amp;CYCLES INPUT'!$D$2:$D$9999,'QUALIFIED EFH'!T$4,'HOURS&amp;CYCLES INPUT'!$E$2:$E$9999,'QUALIFIED EFH'!T$5))</f>
        <v>411.77</v>
      </c>
      <c r="U32" s="476">
        <f>IF(U$2&lt;&gt;"",IF($C32&lt;&gt;"TBA",U$2/114,0),SUMIFS('HOURS&amp;CYCLES INPUT'!$F$2:$F$9999,'HOURS&amp;CYCLES INPUT'!$C$2:$C$9999,'QUALIFIED EFH'!$C32,'HOURS&amp;CYCLES INPUT'!$D$2:$D$9999,'QUALIFIED EFH'!U$4,'HOURS&amp;CYCLES INPUT'!$E$2:$E$9999,'QUALIFIED EFH'!U$5))</f>
        <v>331.25</v>
      </c>
      <c r="V32" s="476">
        <f>IF(V$2&lt;&gt;"",IF($C32&lt;&gt;"TBA",V$2/114,0),SUMIFS('HOURS&amp;CYCLES INPUT'!$F$2:$F$9999,'HOURS&amp;CYCLES INPUT'!$C$2:$C$9999,'QUALIFIED EFH'!$C32,'HOURS&amp;CYCLES INPUT'!$D$2:$D$9999,'QUALIFIED EFH'!V$4,'HOURS&amp;CYCLES INPUT'!$E$2:$E$9999,'QUALIFIED EFH'!V$5))</f>
        <v>341.92</v>
      </c>
      <c r="W32" s="476">
        <f>IF(W$2&lt;&gt;"",IF($C32&lt;&gt;"TBA",W$2/114,0),SUMIFS('HOURS&amp;CYCLES INPUT'!$F$2:$F$9999,'HOURS&amp;CYCLES INPUT'!$C$2:$C$9999,'QUALIFIED EFH'!$C32,'HOURS&amp;CYCLES INPUT'!$D$2:$D$9999,'QUALIFIED EFH'!W$4,'HOURS&amp;CYCLES INPUT'!$E$2:$E$9999,'QUALIFIED EFH'!W$5))</f>
        <v>352.38</v>
      </c>
      <c r="X32" s="476">
        <f>IF(X$2&lt;&gt;"",IF($C32&lt;&gt;"TBA",X$2/114,0),SUMIFS('HOURS&amp;CYCLES INPUT'!$F$2:$F$9999,'HOURS&amp;CYCLES INPUT'!$C$2:$C$9999,'QUALIFIED EFH'!$C32,'HOURS&amp;CYCLES INPUT'!$D$2:$D$9999,'QUALIFIED EFH'!X$4,'HOURS&amp;CYCLES INPUT'!$E$2:$E$9999,'QUALIFIED EFH'!X$5))</f>
        <v>369.35</v>
      </c>
      <c r="Y32" s="476">
        <f>IF(Y$2&lt;&gt;"",IF($C32&lt;&gt;"TBA",Y$2/114,0),SUMIFS('HOURS&amp;CYCLES INPUT'!$F$2:$F$9999,'HOURS&amp;CYCLES INPUT'!$C$2:$C$9999,'QUALIFIED EFH'!$C32,'HOURS&amp;CYCLES INPUT'!$D$2:$D$9999,'QUALIFIED EFH'!Y$4,'HOURS&amp;CYCLES INPUT'!$E$2:$E$9999,'QUALIFIED EFH'!Y$5))</f>
        <v>361.37</v>
      </c>
      <c r="Z32" s="476">
        <f>IF(Z$2&lt;&gt;"",IF($C32&lt;&gt;"TBA",Z$2/114,0),SUMIFS('HOURS&amp;CYCLES INPUT'!$F$2:$F$9999,'HOURS&amp;CYCLES INPUT'!$C$2:$C$9999,'QUALIFIED EFH'!$C32,'HOURS&amp;CYCLES INPUT'!$D$2:$D$9999,'QUALIFIED EFH'!Z$4,'HOURS&amp;CYCLES INPUT'!$E$2:$E$9999,'QUALIFIED EFH'!Z$5))</f>
        <v>367.85</v>
      </c>
      <c r="AA32" s="476">
        <f>IF(AA$2&lt;&gt;"",IF($C32&lt;&gt;"TBA",AA$2/114,0),SUMIFS('HOURS&amp;CYCLES INPUT'!$F$2:$F$9999,'HOURS&amp;CYCLES INPUT'!$C$2:$C$9999,'QUALIFIED EFH'!$C32,'HOURS&amp;CYCLES INPUT'!$D$2:$D$9999,'QUALIFIED EFH'!AA$4,'HOURS&amp;CYCLES INPUT'!$E$2:$E$9999,'QUALIFIED EFH'!AA$5))</f>
        <v>361.53</v>
      </c>
      <c r="AB32" s="476">
        <f>IF(AB$2&lt;&gt;"",IF($C32&lt;&gt;"TBA",AB$2/114,0),SUMIFS('HOURS&amp;CYCLES INPUT'!$F$2:$F$9999,'HOURS&amp;CYCLES INPUT'!$C$2:$C$9999,'QUALIFIED EFH'!$C32,'HOURS&amp;CYCLES INPUT'!$D$2:$D$9999,'QUALIFIED EFH'!AB$4,'HOURS&amp;CYCLES INPUT'!$E$2:$E$9999,'QUALIFIED EFH'!AB$5))</f>
        <v>350.25</v>
      </c>
      <c r="AC32" s="476">
        <f>IF(AC$2&lt;&gt;"",IF($C32&lt;&gt;"TBA",AC$2/114,0),SUMIFS('HOURS&amp;CYCLES INPUT'!$F$2:$F$9999,'HOURS&amp;CYCLES INPUT'!$C$2:$C$9999,'QUALIFIED EFH'!$C32,'HOURS&amp;CYCLES INPUT'!$D$2:$D$9999,'QUALIFIED EFH'!AC$4,'HOURS&amp;CYCLES INPUT'!$E$2:$E$9999,'QUALIFIED EFH'!AC$5))</f>
        <v>280.45</v>
      </c>
      <c r="AD32" s="476">
        <f>IF(AD$2&lt;&gt;"",IF($C32&lt;&gt;"TBA",AD$2/114,0),SUMIFS('HOURS&amp;CYCLES INPUT'!$F$2:$F$9999,'HOURS&amp;CYCLES INPUT'!$C$2:$C$9999,'QUALIFIED EFH'!$C32,'HOURS&amp;CYCLES INPUT'!$D$2:$D$9999,'QUALIFIED EFH'!AD$4,'HOURS&amp;CYCLES INPUT'!$E$2:$E$9999,'QUALIFIED EFH'!AD$5))</f>
        <v>322.58</v>
      </c>
      <c r="AE32" s="476">
        <f>IF(AE$2&lt;&gt;"",IF($C32&lt;&gt;"TBA",AE$2/114,0),SUMIFS('HOURS&amp;CYCLES INPUT'!$F$2:$F$9999,'HOURS&amp;CYCLES INPUT'!$C$2:$C$9999,'QUALIFIED EFH'!$C32,'HOURS&amp;CYCLES INPUT'!$D$2:$D$9999,'QUALIFIED EFH'!AE$4,'HOURS&amp;CYCLES INPUT'!$E$2:$E$9999,'QUALIFIED EFH'!AE$5))</f>
        <v>317.22000000000003</v>
      </c>
      <c r="AF32" s="476">
        <f>IF(AF$2&lt;&gt;"",IF($C32&lt;&gt;"TBA",AF$2/114,0),SUMIFS('HOURS&amp;CYCLES INPUT'!$F$2:$F$9999,'HOURS&amp;CYCLES INPUT'!$C$2:$C$9999,'QUALIFIED EFH'!$C32,'HOURS&amp;CYCLES INPUT'!$D$2:$D$9999,'QUALIFIED EFH'!AF$4,'HOURS&amp;CYCLES INPUT'!$E$2:$E$9999,'QUALIFIED EFH'!AF$5))</f>
        <v>289.64999999999998</v>
      </c>
      <c r="AG32" s="476">
        <f>IF(AG$2&lt;&gt;"",IF($C32&lt;&gt;"TBA",AG$2/114,0),SUMIFS('HOURS&amp;CYCLES INPUT'!$F$2:$F$9999,'HOURS&amp;CYCLES INPUT'!$C$2:$C$9999,'QUALIFIED EFH'!$C32,'HOURS&amp;CYCLES INPUT'!$D$2:$D$9999,'QUALIFIED EFH'!AG$4,'HOURS&amp;CYCLES INPUT'!$E$2:$E$9999,'QUALIFIED EFH'!AG$5))</f>
        <v>257.62</v>
      </c>
      <c r="AH32" s="476">
        <f>IF(AH$2&lt;&gt;"",IF($C32&lt;&gt;"TBA",AH$2/114,0),SUMIFS('HOURS&amp;CYCLES INPUT'!$F$2:$F$9999,'HOURS&amp;CYCLES INPUT'!$C$2:$C$9999,'QUALIFIED EFH'!$C32,'HOURS&amp;CYCLES INPUT'!$D$2:$D$9999,'QUALIFIED EFH'!AH$4,'HOURS&amp;CYCLES INPUT'!$E$2:$E$9999,'QUALIFIED EFH'!AH$5))</f>
        <v>369.1</v>
      </c>
      <c r="AI32" s="476">
        <f>IF(AI$2&lt;&gt;"",IF($C32&lt;&gt;"TBA",AI$2/114,0),SUMIFS('HOURS&amp;CYCLES INPUT'!$F$2:$F$9999,'HOURS&amp;CYCLES INPUT'!$C$2:$C$9999,'QUALIFIED EFH'!$C32,'HOURS&amp;CYCLES INPUT'!$D$2:$D$9999,'QUALIFIED EFH'!AI$4,'HOURS&amp;CYCLES INPUT'!$E$2:$E$9999,'QUALIFIED EFH'!AI$5))</f>
        <v>415.63</v>
      </c>
      <c r="AJ32" s="476">
        <f>IF(AJ$2&lt;&gt;"",IF($C32&lt;&gt;"TBA",AJ$2/114,0),SUMIFS('HOURS&amp;CYCLES INPUT'!$F$2:$F$9999,'HOURS&amp;CYCLES INPUT'!$C$2:$C$9999,'QUALIFIED EFH'!$C32,'HOURS&amp;CYCLES INPUT'!$D$2:$D$9999,'QUALIFIED EFH'!AJ$4,'HOURS&amp;CYCLES INPUT'!$E$2:$E$9999,'QUALIFIED EFH'!AJ$5))</f>
        <v>372.98</v>
      </c>
      <c r="AK32" s="476">
        <f>IF(AK$2&lt;&gt;"",IF($C32&lt;&gt;"TBA",AK$2/114,0),SUMIFS('HOURS&amp;CYCLES INPUT'!$F$2:$F$9999,'HOURS&amp;CYCLES INPUT'!$C$2:$C$9999,'QUALIFIED EFH'!$C32,'HOURS&amp;CYCLES INPUT'!$D$2:$D$9999,'QUALIFIED EFH'!AK$4,'HOURS&amp;CYCLES INPUT'!$E$2:$E$9999,'QUALIFIED EFH'!AK$5))</f>
        <v>360.62</v>
      </c>
      <c r="AL32" s="476">
        <f>IF(AL$2&lt;&gt;"",IF($C32&lt;&gt;"TBA",AL$2/114,0),SUMIFS('HOURS&amp;CYCLES INPUT'!$F$2:$F$9999,'HOURS&amp;CYCLES INPUT'!$C$2:$C$9999,'QUALIFIED EFH'!$C32,'HOURS&amp;CYCLES INPUT'!$D$2:$D$9999,'QUALIFIED EFH'!AL$4,'HOURS&amp;CYCLES INPUT'!$E$2:$E$9999,'QUALIFIED EFH'!AL$5))</f>
        <v>399.1</v>
      </c>
      <c r="AM32" s="476">
        <f>IF(AM$2&lt;&gt;"",IF($C32&lt;&gt;"TBA",AM$2/114,0),SUMIFS('HOURS&amp;CYCLES INPUT'!$F$2:$F$9999,'HOURS&amp;CYCLES INPUT'!$C$2:$C$9999,'QUALIFIED EFH'!$C32,'HOURS&amp;CYCLES INPUT'!$D$2:$D$9999,'QUALIFIED EFH'!AM$4,'HOURS&amp;CYCLES INPUT'!$E$2:$E$9999,'QUALIFIED EFH'!AM$5))</f>
        <v>291.82</v>
      </c>
      <c r="AN32" s="476">
        <f>IF(AN$2&lt;&gt;"",IF($C32&lt;&gt;"TBA",AN$2/114,0),SUMIFS('HOURS&amp;CYCLES INPUT'!$F$2:$F$9999,'HOURS&amp;CYCLES INPUT'!$C$2:$C$9999,'QUALIFIED EFH'!$C32,'HOURS&amp;CYCLES INPUT'!$D$2:$D$9999,'QUALIFIED EFH'!AN$4,'HOURS&amp;CYCLES INPUT'!$E$2:$E$9999,'QUALIFIED EFH'!AN$5))</f>
        <v>390.94</v>
      </c>
      <c r="AO32" s="476">
        <f>IF(AO$2&lt;&gt;"",IF($C32&lt;&gt;"TBA",AO$2/114,0),SUMIFS('HOURS&amp;CYCLES INPUT'!$F$2:$F$9999,'HOURS&amp;CYCLES INPUT'!$C$2:$C$9999,'QUALIFIED EFH'!$C32,'HOURS&amp;CYCLES INPUT'!$D$2:$D$9999,'QUALIFIED EFH'!AO$4,'HOURS&amp;CYCLES INPUT'!$E$2:$E$9999,'QUALIFIED EFH'!AO$5))</f>
        <v>301.14</v>
      </c>
      <c r="AP32" s="476">
        <f>IF(AP$2&lt;&gt;"",IF($C32&lt;&gt;"TBA",AP$2/114,0),SUMIFS('HOURS&amp;CYCLES INPUT'!$F$2:$F$9999,'HOURS&amp;CYCLES INPUT'!$C$2:$C$9999,'QUALIFIED EFH'!$C32,'HOURS&amp;CYCLES INPUT'!$D$2:$D$9999,'QUALIFIED EFH'!AP$4,'HOURS&amp;CYCLES INPUT'!$E$2:$E$9999,'QUALIFIED EFH'!AP$5))</f>
        <v>281.70999999999998</v>
      </c>
      <c r="AQ32" s="476">
        <f>IF(AQ$2&lt;&gt;"",IF($C32&lt;&gt;"TBA",AQ$2/114,0),SUMIFS('HOURS&amp;CYCLES INPUT'!$F$2:$F$9999,'HOURS&amp;CYCLES INPUT'!$C$2:$C$9999,'QUALIFIED EFH'!$C32,'HOURS&amp;CYCLES INPUT'!$D$2:$D$9999,'QUALIFIED EFH'!AQ$4,'HOURS&amp;CYCLES INPUT'!$E$2:$E$9999,'QUALIFIED EFH'!AQ$5))</f>
        <v>301.89999999999998</v>
      </c>
      <c r="AR32" s="476">
        <f>IF(AR$2&lt;&gt;"",IF($C32&lt;&gt;"TBA",AR$2/114,0),SUMIFS('HOURS&amp;CYCLES INPUT'!$F$2:$F$9999,'HOURS&amp;CYCLES INPUT'!$C$2:$C$9999,'QUALIFIED EFH'!$C32,'HOURS&amp;CYCLES INPUT'!$D$2:$D$9999,'QUALIFIED EFH'!AR$4,'HOURS&amp;CYCLES INPUT'!$E$2:$E$9999,'QUALIFIED EFH'!AR$5))</f>
        <v>0</v>
      </c>
      <c r="AS32" s="476">
        <f>IF(AS$2&lt;&gt;"",IF($C32&lt;&gt;"TBA",AS$2/114,0),SUMIFS('HOURS&amp;CYCLES INPUT'!$F$2:$F$9999,'HOURS&amp;CYCLES INPUT'!$C$2:$C$9999,'QUALIFIED EFH'!$C32,'HOURS&amp;CYCLES INPUT'!$D$2:$D$9999,'QUALIFIED EFH'!AS$4,'HOURS&amp;CYCLES INPUT'!$E$2:$E$9999,'QUALIFIED EFH'!AS$5))</f>
        <v>0</v>
      </c>
      <c r="AT32" s="476">
        <f>IF(AT$2&lt;&gt;"",IF($C32&lt;&gt;"TBA",AT$2/114,0),SUMIFS('HOURS&amp;CYCLES INPUT'!$F$2:$F$9999,'HOURS&amp;CYCLES INPUT'!$C$2:$C$9999,'QUALIFIED EFH'!$C32,'HOURS&amp;CYCLES INPUT'!$D$2:$D$9999,'QUALIFIED EFH'!AT$4,'HOURS&amp;CYCLES INPUT'!$E$2:$E$9999,'QUALIFIED EFH'!AT$5))</f>
        <v>0</v>
      </c>
      <c r="AU32" s="476">
        <f>IF(AU$2&lt;&gt;"",IF($C32&lt;&gt;"TBA",AU$2/114,0),SUMIFS('HOURS&amp;CYCLES INPUT'!$F$2:$F$9999,'HOURS&amp;CYCLES INPUT'!$C$2:$C$9999,'QUALIFIED EFH'!$C32,'HOURS&amp;CYCLES INPUT'!$D$2:$D$9999,'QUALIFIED EFH'!AU$4,'HOURS&amp;CYCLES INPUT'!$E$2:$E$9999,'QUALIFIED EFH'!AU$5))</f>
        <v>0</v>
      </c>
      <c r="AV32" s="476">
        <f>IF(AV$2&lt;&gt;"",IF($C32&lt;&gt;"TBA",AV$2/114,0),SUMIFS('HOURS&amp;CYCLES INPUT'!$F$2:$F$9999,'HOURS&amp;CYCLES INPUT'!$C$2:$C$9999,'QUALIFIED EFH'!$C32,'HOURS&amp;CYCLES INPUT'!$D$2:$D$9999,'QUALIFIED EFH'!AV$4,'HOURS&amp;CYCLES INPUT'!$E$2:$E$9999,'QUALIFIED EFH'!AV$5))</f>
        <v>0</v>
      </c>
      <c r="AW32" s="476">
        <f>IF(AW$2&lt;&gt;"",IF($C32&lt;&gt;"TBA",AW$2/114,0),SUMIFS('HOURS&amp;CYCLES INPUT'!$F$2:$F$9999,'HOURS&amp;CYCLES INPUT'!$C$2:$C$9999,'QUALIFIED EFH'!$C32,'HOURS&amp;CYCLES INPUT'!$D$2:$D$9999,'QUALIFIED EFH'!AW$4,'HOURS&amp;CYCLES INPUT'!$E$2:$E$9999,'QUALIFIED EFH'!AW$5))</f>
        <v>1.1399999999999999</v>
      </c>
      <c r="AX32" s="476">
        <f>IF(AX$2&lt;&gt;"",IF($C32&lt;&gt;"TBA",AX$2/114,0),SUMIFS('HOURS&amp;CYCLES INPUT'!$F$2:$F$9999,'HOURS&amp;CYCLES INPUT'!$C$2:$C$9999,'QUALIFIED EFH'!$C32,'HOURS&amp;CYCLES INPUT'!$D$2:$D$9999,'QUALIFIED EFH'!AX$4,'HOURS&amp;CYCLES INPUT'!$E$2:$E$9999,'QUALIFIED EFH'!AX$5))</f>
        <v>0</v>
      </c>
      <c r="AY32" s="476">
        <f>IF(AY$2&lt;&gt;"",IF($C32&lt;&gt;"TBA",AY$2/114,0),SUMIFS('HOURS&amp;CYCLES INPUT'!$F$2:$F$9999,'HOURS&amp;CYCLES INPUT'!$C$2:$C$9999,'QUALIFIED EFH'!$C32,'HOURS&amp;CYCLES INPUT'!$D$2:$D$9999,'QUALIFIED EFH'!AY$4,'HOURS&amp;CYCLES INPUT'!$E$2:$E$9999,'QUALIFIED EFH'!AY$5))</f>
        <v>0</v>
      </c>
      <c r="AZ32" s="476">
        <f>IF(AZ$2&lt;&gt;"",IF($C32&lt;&gt;"TBA",AZ$2/114,0),SUMIFS('HOURS&amp;CYCLES INPUT'!$F$2:$F$9999,'HOURS&amp;CYCLES INPUT'!$C$2:$C$9999,'QUALIFIED EFH'!$C32,'HOURS&amp;CYCLES INPUT'!$D$2:$D$9999,'QUALIFIED EFH'!AZ$4,'HOURS&amp;CYCLES INPUT'!$E$2:$E$9999,'QUALIFIED EFH'!AZ$5))</f>
        <v>0</v>
      </c>
      <c r="BA32" s="476">
        <f>IF(BA$2&lt;&gt;"",IF($C32&lt;&gt;"TBA",BA$2/114,0),SUMIFS('HOURS&amp;CYCLES INPUT'!$F$2:$F$9999,'HOURS&amp;CYCLES INPUT'!$C$2:$C$9999,'QUALIFIED EFH'!$C32,'HOURS&amp;CYCLES INPUT'!$D$2:$D$9999,'QUALIFIED EFH'!BA$4,'HOURS&amp;CYCLES INPUT'!$E$2:$E$9999,'QUALIFIED EFH'!BA$5))</f>
        <v>0</v>
      </c>
      <c r="BB32" s="476">
        <f>IF(BB$2&lt;&gt;"",IF($C32&lt;&gt;"TBA",BB$2/114,0),SUMIFS('HOURS&amp;CYCLES INPUT'!$F$2:$F$9999,'HOURS&amp;CYCLES INPUT'!$C$2:$C$9999,'QUALIFIED EFH'!$C32,'HOURS&amp;CYCLES INPUT'!$D$2:$D$9999,'QUALIFIED EFH'!BB$4,'HOURS&amp;CYCLES INPUT'!$E$2:$E$9999,'QUALIFIED EFH'!BB$5))</f>
        <v>0</v>
      </c>
      <c r="BC32" s="476">
        <f>IF(BC$2&lt;&gt;"",IF($C32&lt;&gt;"TBA",BC$2/114,0),SUMIFS('HOURS&amp;CYCLES INPUT'!$F$2:$F$9999,'HOURS&amp;CYCLES INPUT'!$C$2:$C$9999,'QUALIFIED EFH'!$C32,'HOURS&amp;CYCLES INPUT'!$D$2:$D$9999,'QUALIFIED EFH'!BC$4,'HOURS&amp;CYCLES INPUT'!$E$2:$E$9999,'QUALIFIED EFH'!BC$5))</f>
        <v>0</v>
      </c>
      <c r="BD32" s="476">
        <f>IF(BD$2&lt;&gt;"",IF($C32&lt;&gt;"TBA",BD$2/114,0),SUMIFS('HOURS&amp;CYCLES INPUT'!$F$2:$F$9999,'HOURS&amp;CYCLES INPUT'!$C$2:$C$9999,'QUALIFIED EFH'!$C32,'HOURS&amp;CYCLES INPUT'!$D$2:$D$9999,'QUALIFIED EFH'!BD$4,'HOURS&amp;CYCLES INPUT'!$E$2:$E$9999,'QUALIFIED EFH'!BD$5))</f>
        <v>0</v>
      </c>
      <c r="BE32" s="476">
        <f>IF(BE$2&lt;&gt;"",IF($C32&lt;&gt;"TBA",BE$2/114,0),SUMIFS('HOURS&amp;CYCLES INPUT'!$F$2:$F$9999,'HOURS&amp;CYCLES INPUT'!$C$2:$C$9999,'QUALIFIED EFH'!$C32,'HOURS&amp;CYCLES INPUT'!$D$2:$D$9999,'QUALIFIED EFH'!BE$4,'HOURS&amp;CYCLES INPUT'!$E$2:$E$9999,'QUALIFIED EFH'!BE$5))</f>
        <v>0</v>
      </c>
      <c r="BF32" s="476">
        <f>IF(BF$2&lt;&gt;"",IF($C32&lt;&gt;"TBA",BF$2/114,0),SUMIFS('HOURS&amp;CYCLES INPUT'!$F$2:$F$9999,'HOURS&amp;CYCLES INPUT'!$C$2:$C$9999,'QUALIFIED EFH'!$C32,'HOURS&amp;CYCLES INPUT'!$D$2:$D$9999,'QUALIFIED EFH'!BF$4,'HOURS&amp;CYCLES INPUT'!$E$2:$E$9999,'QUALIFIED EFH'!BF$5))</f>
        <v>0</v>
      </c>
      <c r="BG32" s="476">
        <f>IF(BG$2&lt;&gt;"",IF($C32&lt;&gt;"TBA",BG$2/114,0),SUMIFS('HOURS&amp;CYCLES INPUT'!$F$2:$F$9999,'HOURS&amp;CYCLES INPUT'!$C$2:$C$9999,'QUALIFIED EFH'!$C32,'HOURS&amp;CYCLES INPUT'!$D$2:$D$9999,'QUALIFIED EFH'!BG$4,'HOURS&amp;CYCLES INPUT'!$E$2:$E$9999,'QUALIFIED EFH'!BG$5))</f>
        <v>0</v>
      </c>
      <c r="BH32" s="476">
        <f>IF(BH$2&lt;&gt;"",IF($C32&lt;&gt;"TBA",BH$2/114,0),SUMIFS('HOURS&amp;CYCLES INPUT'!$F$2:$F$9999,'HOURS&amp;CYCLES INPUT'!$C$2:$C$9999,'QUALIFIED EFH'!$C32,'HOURS&amp;CYCLES INPUT'!$D$2:$D$9999,'QUALIFIED EFH'!BH$4,'HOURS&amp;CYCLES INPUT'!$E$2:$E$9999,'QUALIFIED EFH'!BH$5))</f>
        <v>0</v>
      </c>
      <c r="BI32" s="476">
        <f>IF(BI$2&lt;&gt;"",IF($C32&lt;&gt;"TBA",BI$2/114,0),SUMIFS('HOURS&amp;CYCLES INPUT'!$F$2:$F$9999,'HOURS&amp;CYCLES INPUT'!$C$2:$C$9999,'QUALIFIED EFH'!$C32,'HOURS&amp;CYCLES INPUT'!$D$2:$D$9999,'QUALIFIED EFH'!BI$4,'HOURS&amp;CYCLES INPUT'!$E$2:$E$9999,'QUALIFIED EFH'!BI$5))</f>
        <v>0</v>
      </c>
      <c r="BJ32" s="476">
        <f>IF(BJ$2&lt;&gt;"",IF($C32&lt;&gt;"TBA",BJ$2/114,0),SUMIFS('HOURS&amp;CYCLES INPUT'!$F$2:$F$9999,'HOURS&amp;CYCLES INPUT'!$C$2:$C$9999,'QUALIFIED EFH'!$C32,'HOURS&amp;CYCLES INPUT'!$D$2:$D$9999,'QUALIFIED EFH'!BJ$4,'HOURS&amp;CYCLES INPUT'!$E$2:$E$9999,'QUALIFIED EFH'!BJ$5))</f>
        <v>0.47</v>
      </c>
      <c r="BK32" s="476">
        <f>IF(BK$2&lt;&gt;"",IF($C32&lt;&gt;"TBA",BK$2/114,0),SUMIFS('HOURS&amp;CYCLES INPUT'!$F$2:$F$9999,'HOURS&amp;CYCLES INPUT'!$C$2:$C$9999,'QUALIFIED EFH'!$C32,'HOURS&amp;CYCLES INPUT'!$D$2:$D$9999,'QUALIFIED EFH'!BK$4,'HOURS&amp;CYCLES INPUT'!$E$2:$E$9999,'QUALIFIED EFH'!BK$5))</f>
        <v>0</v>
      </c>
      <c r="BL32" s="476">
        <f>IF(BL$2&lt;&gt;"",IF($C32&lt;&gt;"TBA",BL$2/114,0),SUMIFS('HOURS&amp;CYCLES INPUT'!$F$2:$F$9999,'HOURS&amp;CYCLES INPUT'!$C$2:$C$9999,'QUALIFIED EFH'!$C32,'HOURS&amp;CYCLES INPUT'!$D$2:$D$9999,'QUALIFIED EFH'!BL$4,'HOURS&amp;CYCLES INPUT'!$E$2:$E$9999,'QUALIFIED EFH'!BL$5))</f>
        <v>0</v>
      </c>
      <c r="BM32" s="476">
        <f>IF(BM$2&lt;&gt;"",IF($C32&lt;&gt;"TBA",BM$2/114,0),SUMIFS('HOURS&amp;CYCLES INPUT'!$F$2:$F$9999,'HOURS&amp;CYCLES INPUT'!$C$2:$C$9999,'QUALIFIED EFH'!$C32,'HOURS&amp;CYCLES INPUT'!$D$2:$D$9999,'QUALIFIED EFH'!BM$4,'HOURS&amp;CYCLES INPUT'!$E$2:$E$9999,'QUALIFIED EFH'!BM$5))</f>
        <v>0</v>
      </c>
      <c r="BN32" s="476">
        <f>IF(BN$2&lt;&gt;"",IF($C32&lt;&gt;"TBA",BN$2/114,0),SUMIFS('HOURS&amp;CYCLES INPUT'!$F$2:$F$9999,'HOURS&amp;CYCLES INPUT'!$C$2:$C$9999,'QUALIFIED EFH'!$C32,'HOURS&amp;CYCLES INPUT'!$D$2:$D$9999,'QUALIFIED EFH'!BN$4,'HOURS&amp;CYCLES INPUT'!$E$2:$E$9999,'QUALIFIED EFH'!BN$5))</f>
        <v>0</v>
      </c>
      <c r="BO32" s="476">
        <f>IF(BO$2&lt;&gt;"",IF($C32&lt;&gt;"TBA",BO$2/114,0),SUMIFS('HOURS&amp;CYCLES INPUT'!$F$2:$F$9999,'HOURS&amp;CYCLES INPUT'!$C$2:$C$9999,'QUALIFIED EFH'!$C32,'HOURS&amp;CYCLES INPUT'!$D$2:$D$9999,'QUALIFIED EFH'!BO$4,'HOURS&amp;CYCLES INPUT'!$E$2:$E$9999,'QUALIFIED EFH'!BO$5))</f>
        <v>0</v>
      </c>
      <c r="BP32" s="476">
        <f>IF(BP$2&lt;&gt;"",IF($C32&lt;&gt;"TBA",BP$2/114,0),SUMIFS('HOURS&amp;CYCLES INPUT'!$F$2:$F$9999,'HOURS&amp;CYCLES INPUT'!$C$2:$C$9999,'QUALIFIED EFH'!$C32,'HOURS&amp;CYCLES INPUT'!$D$2:$D$9999,'QUALIFIED EFH'!BP$4,'HOURS&amp;CYCLES INPUT'!$E$2:$E$9999,'QUALIFIED EFH'!BP$5))</f>
        <v>0</v>
      </c>
      <c r="BQ32" s="476">
        <f>IF(BQ$2&lt;&gt;"",IF($C32&lt;&gt;"TBA",BQ$2/114,0),SUMIFS('HOURS&amp;CYCLES INPUT'!$F$2:$F$9999,'HOURS&amp;CYCLES INPUT'!$C$2:$C$9999,'QUALIFIED EFH'!$C32,'HOURS&amp;CYCLES INPUT'!$D$2:$D$9999,'QUALIFIED EFH'!BQ$4,'HOURS&amp;CYCLES INPUT'!$E$2:$E$9999,'QUALIFIED EFH'!BQ$5))</f>
        <v>0</v>
      </c>
      <c r="BR32" s="476">
        <f>IF(BR$2&lt;&gt;"",IF($C32&lt;&gt;"TBA",BR$2/114,0),SUMIFS('HOURS&amp;CYCLES INPUT'!$F$2:$F$9999,'HOURS&amp;CYCLES INPUT'!$C$2:$C$9999,'QUALIFIED EFH'!$C32,'HOURS&amp;CYCLES INPUT'!$D$2:$D$9999,'QUALIFIED EFH'!BR$4,'HOURS&amp;CYCLES INPUT'!$E$2:$E$9999,'QUALIFIED EFH'!BR$5))</f>
        <v>0</v>
      </c>
      <c r="BS32" s="476">
        <f>IF(BS$2&lt;&gt;"",IF($C32&lt;&gt;"TBA",BS$2/114,0),SUMIFS('HOURS&amp;CYCLES INPUT'!$F$2:$F$9999,'HOURS&amp;CYCLES INPUT'!$C$2:$C$9999,'QUALIFIED EFH'!$C32,'HOURS&amp;CYCLES INPUT'!$D$2:$D$9999,'QUALIFIED EFH'!BS$4,'HOURS&amp;CYCLES INPUT'!$E$2:$E$9999,'QUALIFIED EFH'!BS$5))</f>
        <v>0</v>
      </c>
      <c r="BT32" s="476">
        <f>IF(BT$2&lt;&gt;"",IF($C32&lt;&gt;"TBA",BT$2/114,0),SUMIFS('HOURS&amp;CYCLES INPUT'!$F$2:$F$9999,'HOURS&amp;CYCLES INPUT'!$C$2:$C$9999,'QUALIFIED EFH'!$C32,'HOURS&amp;CYCLES INPUT'!$D$2:$D$9999,'QUALIFIED EFH'!BT$4,'HOURS&amp;CYCLES INPUT'!$E$2:$E$9999,'QUALIFIED EFH'!BT$5))</f>
        <v>0</v>
      </c>
      <c r="BU32" s="476">
        <f>IF(BU$2&lt;&gt;"",IF($C32&lt;&gt;"TBA",BU$2/114,0),SUMIFS('HOURS&amp;CYCLES INPUT'!$F$2:$F$9999,'HOURS&amp;CYCLES INPUT'!$C$2:$C$9999,'QUALIFIED EFH'!$C32,'HOURS&amp;CYCLES INPUT'!$D$2:$D$9999,'QUALIFIED EFH'!BU$4,'HOURS&amp;CYCLES INPUT'!$E$2:$E$9999,'QUALIFIED EFH'!BU$5))</f>
        <v>0</v>
      </c>
      <c r="BV32" s="476">
        <f>IF(BV$2&lt;&gt;"",IF($C32&lt;&gt;"TBA",BV$2/114,0),SUMIFS('HOURS&amp;CYCLES INPUT'!$F$2:$F$9999,'HOURS&amp;CYCLES INPUT'!$C$2:$C$9999,'QUALIFIED EFH'!$C32,'HOURS&amp;CYCLES INPUT'!$D$2:$D$9999,'QUALIFIED EFH'!BV$4,'HOURS&amp;CYCLES INPUT'!$E$2:$E$9999,'QUALIFIED EFH'!BV$5))</f>
        <v>0</v>
      </c>
      <c r="BW32" s="476">
        <f>IF(BW$2&lt;&gt;"",IF($C32&lt;&gt;"TBA",BW$2/114,0),SUMIFS('HOURS&amp;CYCLES INPUT'!$F$2:$F$9999,'HOURS&amp;CYCLES INPUT'!$C$2:$C$9999,'QUALIFIED EFH'!$C32,'HOURS&amp;CYCLES INPUT'!$D$2:$D$9999,'QUALIFIED EFH'!BW$4,'HOURS&amp;CYCLES INPUT'!$E$2:$E$9999,'QUALIFIED EFH'!BW$5))</f>
        <v>0</v>
      </c>
      <c r="BX32" s="476">
        <f>IF(BX$2&lt;&gt;"",IF($C32&lt;&gt;"TBA",BX$2/114,0),SUMIFS('HOURS&amp;CYCLES INPUT'!$F$2:$F$9999,'HOURS&amp;CYCLES INPUT'!$C$2:$C$9999,'QUALIFIED EFH'!$C32,'HOURS&amp;CYCLES INPUT'!$D$2:$D$9999,'QUALIFIED EFH'!BX$4,'HOURS&amp;CYCLES INPUT'!$E$2:$E$9999,'QUALIFIED EFH'!BX$5))</f>
        <v>0</v>
      </c>
      <c r="BY32" s="476">
        <f>IF(BY$2&lt;&gt;"",IF($C32&lt;&gt;"TBA",BY$2/114,0),SUMIFS('HOURS&amp;CYCLES INPUT'!$F$2:$F$9999,'HOURS&amp;CYCLES INPUT'!$C$2:$C$9999,'QUALIFIED EFH'!$C32,'HOURS&amp;CYCLES INPUT'!$D$2:$D$9999,'QUALIFIED EFH'!BY$4,'HOURS&amp;CYCLES INPUT'!$E$2:$E$9999,'QUALIFIED EFH'!BY$5))</f>
        <v>137.69</v>
      </c>
      <c r="BZ32" s="476">
        <f>IF(BZ$2&lt;&gt;"",IF($C32&lt;&gt;"TBA",BZ$2/114,0),SUMIFS('HOURS&amp;CYCLES INPUT'!$F$2:$F$9999,'HOURS&amp;CYCLES INPUT'!$C$2:$C$9999,'QUALIFIED EFH'!$C32,'HOURS&amp;CYCLES INPUT'!$D$2:$D$9999,'QUALIFIED EFH'!BZ$4,'HOURS&amp;CYCLES INPUT'!$E$2:$E$9999,'QUALIFIED EFH'!BZ$5))</f>
        <v>318.49</v>
      </c>
      <c r="CA32" s="476">
        <f>IF(CA$2&lt;&gt;"",IF($C32&lt;&gt;"TBA",CA$2/114,0),SUMIFS('HOURS&amp;CYCLES INPUT'!$F$2:$F$9999,'HOURS&amp;CYCLES INPUT'!$C$2:$C$9999,'QUALIFIED EFH'!$C32,'HOURS&amp;CYCLES INPUT'!$D$2:$D$9999,'QUALIFIED EFH'!CA$4,'HOURS&amp;CYCLES INPUT'!$E$2:$E$9999,'QUALIFIED EFH'!CA$5))</f>
        <v>431.68</v>
      </c>
      <c r="CB32" s="476">
        <f>IF(CB$2&lt;&gt;"",IF($C32&lt;&gt;"TBA",CB$2/114,0),SUMIFS('HOURS&amp;CYCLES INPUT'!$F$2:$F$9999,'HOURS&amp;CYCLES INPUT'!$C$2:$C$9999,'QUALIFIED EFH'!$C32,'HOURS&amp;CYCLES INPUT'!$D$2:$D$9999,'QUALIFIED EFH'!CB$4,'HOURS&amp;CYCLES INPUT'!$E$2:$E$9999,'QUALIFIED EFH'!CB$5))</f>
        <v>447.12</v>
      </c>
      <c r="CC32" s="476">
        <f>IF(CC$2&lt;&gt;"",IF($C32&lt;&gt;"TBA",CC$2/114,0),SUMIFS('HOURS&amp;CYCLES INPUT'!$F$2:$F$9999,'HOURS&amp;CYCLES INPUT'!$C$2:$C$9999,'QUALIFIED EFH'!$C32,'HOURS&amp;CYCLES INPUT'!$D$2:$D$9999,'QUALIFIED EFH'!CC$4,'HOURS&amp;CYCLES INPUT'!$E$2:$E$9999,'QUALIFIED EFH'!CC$5))</f>
        <v>439.38</v>
      </c>
      <c r="CD32" s="476">
        <f>IF(CD$2&lt;&gt;"",IF($C32&lt;&gt;"TBA",CD$2/114,0),SUMIFS('HOURS&amp;CYCLES INPUT'!$F$2:$F$9999,'HOURS&amp;CYCLES INPUT'!$C$2:$C$9999,'QUALIFIED EFH'!$C32,'HOURS&amp;CYCLES INPUT'!$D$2:$D$9999,'QUALIFIED EFH'!CD$4,'HOURS&amp;CYCLES INPUT'!$E$2:$E$9999,'QUALIFIED EFH'!CD$5))</f>
        <v>383.68</v>
      </c>
      <c r="CE32" s="476">
        <f>IF(CE$2&lt;&gt;"",IF($C32&lt;&gt;"TBA",CE$2/114,0),SUMIFS('HOURS&amp;CYCLES INPUT'!$F$2:$F$9999,'HOURS&amp;CYCLES INPUT'!$C$2:$C$9999,'QUALIFIED EFH'!$C32,'HOURS&amp;CYCLES INPUT'!$D$2:$D$9999,'QUALIFIED EFH'!CE$4,'HOURS&amp;CYCLES INPUT'!$E$2:$E$9999,'QUALIFIED EFH'!CE$5))</f>
        <v>75.67</v>
      </c>
      <c r="CF32" s="476">
        <f>IF(CF$2&lt;&gt;"",IF($C32&lt;&gt;"TBA",CF$2/114,0),SUMIFS('HOURS&amp;CYCLES INPUT'!$F$2:$F$9999,'HOURS&amp;CYCLES INPUT'!$C$2:$C$9999,'QUALIFIED EFH'!$C32,'HOURS&amp;CYCLES INPUT'!$D$2:$D$9999,'QUALIFIED EFH'!CF$4,'HOURS&amp;CYCLES INPUT'!$E$2:$E$9999,'QUALIFIED EFH'!CF$5))</f>
        <v>429.78</v>
      </c>
      <c r="CG32" s="476">
        <f>IF(CG$2&lt;&gt;"",IF($C32&lt;&gt;"TBA",CG$2/114,0),SUMIFS('HOURS&amp;CYCLES INPUT'!$F$2:$F$9999,'HOURS&amp;CYCLES INPUT'!$C$2:$C$9999,'QUALIFIED EFH'!$C32,'HOURS&amp;CYCLES INPUT'!$D$2:$D$9999,'QUALIFIED EFH'!CG$4,'HOURS&amp;CYCLES INPUT'!$E$2:$E$9999,'QUALIFIED EFH'!CG$5))</f>
        <v>426.39</v>
      </c>
      <c r="CH32" s="476">
        <f>IF(CH$2&lt;&gt;"",IF($C32&lt;&gt;"TBA",CH$2/114,0),SUMIFS('HOURS&amp;CYCLES INPUT'!$F$2:$F$9999,'HOURS&amp;CYCLES INPUT'!$C$2:$C$9999,'QUALIFIED EFH'!$C32,'HOURS&amp;CYCLES INPUT'!$D$2:$D$9999,'QUALIFIED EFH'!CH$4,'HOURS&amp;CYCLES INPUT'!$E$2:$E$9999,'QUALIFIED EFH'!CH$5))</f>
        <v>470.05</v>
      </c>
      <c r="CI32" s="476">
        <f>IF(CI$2&lt;&gt;"",IF($C32&lt;&gt;"TBA",CI$2/114,0),SUMIFS('HOURS&amp;CYCLES INPUT'!$F$2:$F$9999,'HOURS&amp;CYCLES INPUT'!$C$2:$C$9999,'QUALIFIED EFH'!$C32,'HOURS&amp;CYCLES INPUT'!$D$2:$D$9999,'QUALIFIED EFH'!CI$4,'HOURS&amp;CYCLES INPUT'!$E$2:$E$9999,'QUALIFIED EFH'!CI$5))</f>
        <v>318.11</v>
      </c>
      <c r="CJ32" s="476">
        <f>IF(CJ$2&lt;&gt;"",IF($C32&lt;&gt;"TBA",CJ$2/114,0),SUMIFS('HOURS&amp;CYCLES INPUT'!$F$2:$F$9999,'HOURS&amp;CYCLES INPUT'!$C$2:$C$9999,'QUALIFIED EFH'!$C32,'HOURS&amp;CYCLES INPUT'!$D$2:$D$9999,'QUALIFIED EFH'!CJ$4,'HOURS&amp;CYCLES INPUT'!$E$2:$E$9999,'QUALIFIED EFH'!CJ$5))</f>
        <v>440.72</v>
      </c>
      <c r="CK32" s="476">
        <f>IF(CK$2&lt;&gt;"",IF($C32&lt;&gt;"TBA",CK$2/114,0),SUMIFS('HOURS&amp;CYCLES INPUT'!$F$2:$F$9999,'HOURS&amp;CYCLES INPUT'!$C$2:$C$9999,'QUALIFIED EFH'!$C32,'HOURS&amp;CYCLES INPUT'!$D$2:$D$9999,'QUALIFIED EFH'!CK$4,'HOURS&amp;CYCLES INPUT'!$E$2:$E$9999,'QUALIFIED EFH'!CK$5))</f>
        <v>427.18</v>
      </c>
      <c r="CL32" s="476">
        <f>IF(CL$2&lt;&gt;"",IF($C32&lt;&gt;"TBA",CL$2/114,0),SUMIFS('HOURS&amp;CYCLES INPUT'!$F$2:$F$9999,'HOURS&amp;CYCLES INPUT'!$C$2:$C$9999,'QUALIFIED EFH'!$C32,'HOURS&amp;CYCLES INPUT'!$D$2:$D$9999,'QUALIFIED EFH'!CL$4,'HOURS&amp;CYCLES INPUT'!$E$2:$E$9999,'QUALIFIED EFH'!CL$5))</f>
        <v>401.95</v>
      </c>
      <c r="CM32" s="476">
        <f>IF(CM$2&lt;&gt;"",IF($C32&lt;&gt;"TBA",CM$2/114,0),SUMIFS('HOURS&amp;CYCLES INPUT'!$F$2:$F$9999,'HOURS&amp;CYCLES INPUT'!$C$2:$C$9999,'QUALIFIED EFH'!$C32,'HOURS&amp;CYCLES INPUT'!$D$2:$D$9999,'QUALIFIED EFH'!CM$4,'HOURS&amp;CYCLES INPUT'!$E$2:$E$9999,'QUALIFIED EFH'!CM$5))</f>
        <v>453.93</v>
      </c>
      <c r="CN32" s="476">
        <f>IF(CN$2&lt;&gt;"",IF($C32&lt;&gt;"TBA",CN$2/114,0),SUMIFS('HOURS&amp;CYCLES INPUT'!$F$2:$F$9999,'HOURS&amp;CYCLES INPUT'!$C$2:$C$9999,'QUALIFIED EFH'!$C32,'HOURS&amp;CYCLES INPUT'!$D$2:$D$9999,'QUALIFIED EFH'!CN$4,'HOURS&amp;CYCLES INPUT'!$E$2:$E$9999,'QUALIFIED EFH'!CN$5))</f>
        <v>415.73</v>
      </c>
      <c r="CO32" s="476">
        <f>IF(CO$2&lt;&gt;"",IF($C32&lt;&gt;"TBA",CO$2/114,0),SUMIFS('HOURS&amp;CYCLES INPUT'!$F$2:$F$9999,'HOURS&amp;CYCLES INPUT'!$C$2:$C$9999,'QUALIFIED EFH'!$C32,'HOURS&amp;CYCLES INPUT'!$D$2:$D$9999,'QUALIFIED EFH'!CO$4,'HOURS&amp;CYCLES INPUT'!$E$2:$E$9999,'QUALIFIED EFH'!CO$5))</f>
        <v>394.51</v>
      </c>
      <c r="CP32" s="476">
        <f>IF(CP$2&lt;&gt;"",IF($C32&lt;&gt;"TBA",CP$2/114,0),SUMIFS('HOURS&amp;CYCLES INPUT'!$F$2:$F$9999,'HOURS&amp;CYCLES INPUT'!$C$2:$C$9999,'QUALIFIED EFH'!$C32,'HOURS&amp;CYCLES INPUT'!$D$2:$D$9999,'QUALIFIED EFH'!CP$4,'HOURS&amp;CYCLES INPUT'!$E$2:$E$9999,'QUALIFIED EFH'!CP$5))</f>
        <v>448.93</v>
      </c>
      <c r="CQ32" s="476">
        <f>IF(CQ$2&lt;&gt;"",IF($C32&lt;&gt;"TBA",CQ$2/114,0),SUMIFS('HOURS&amp;CYCLES INPUT'!$F$2:$F$9999,'HOURS&amp;CYCLES INPUT'!$C$2:$C$9999,'QUALIFIED EFH'!$C32,'HOURS&amp;CYCLES INPUT'!$D$2:$D$9999,'QUALIFIED EFH'!CQ$4,'HOURS&amp;CYCLES INPUT'!$E$2:$E$9999,'QUALIFIED EFH'!CQ$5))</f>
        <v>326</v>
      </c>
      <c r="CR32" s="476">
        <f>IF(CR$2&lt;&gt;"",IF($C32&lt;&gt;"TBA",CR$2/114,0),SUMIFS('HOURS&amp;CYCLES INPUT'!$F$2:$F$9999,'HOURS&amp;CYCLES INPUT'!$C$2:$C$9999,'QUALIFIED EFH'!$C32,'HOURS&amp;CYCLES INPUT'!$D$2:$D$9999,'QUALIFIED EFH'!CR$4,'HOURS&amp;CYCLES INPUT'!$E$2:$E$9999,'QUALIFIED EFH'!CR$5))</f>
        <v>0</v>
      </c>
      <c r="CS32" s="476">
        <f>IF(CS$2&lt;&gt;"",IF($C32&lt;&gt;"TBA",CS$2/114,0),SUMIFS('HOURS&amp;CYCLES INPUT'!$F$2:$F$9999,'HOURS&amp;CYCLES INPUT'!$C$2:$C$9999,'QUALIFIED EFH'!$C32,'HOURS&amp;CYCLES INPUT'!$D$2:$D$9999,'QUALIFIED EFH'!CS$4,'HOURS&amp;CYCLES INPUT'!$E$2:$E$9999,'QUALIFIED EFH'!CS$5))</f>
        <v>0</v>
      </c>
      <c r="CT32" s="476">
        <f>IF(CT$2&lt;&gt;"",IF($C32&lt;&gt;"TBA",CT$2/114,0),SUMIFS('HOURS&amp;CYCLES INPUT'!$F$2:$F$9999,'HOURS&amp;CYCLES INPUT'!$C$2:$C$9999,'QUALIFIED EFH'!$C32,'HOURS&amp;CYCLES INPUT'!$D$2:$D$9999,'QUALIFIED EFH'!CT$4,'HOURS&amp;CYCLES INPUT'!$E$2:$E$9999,'QUALIFIED EFH'!CT$5))</f>
        <v>0</v>
      </c>
      <c r="CU32" s="476">
        <f>IF(CU$2&lt;&gt;"",IF($C32&lt;&gt;"TBA",CU$2/114,0),SUMIFS('HOURS&amp;CYCLES INPUT'!$F$2:$F$9999,'HOURS&amp;CYCLES INPUT'!$C$2:$C$9999,'QUALIFIED EFH'!$C32,'HOURS&amp;CYCLES INPUT'!$D$2:$D$9999,'QUALIFIED EFH'!CU$4,'HOURS&amp;CYCLES INPUT'!$E$2:$E$9999,'QUALIFIED EFH'!CU$5))</f>
        <v>0</v>
      </c>
      <c r="CV32" s="476">
        <f>IF(CV$2&lt;&gt;"",IF($C32&lt;&gt;"TBA",CV$2/114,0),SUMIFS('HOURS&amp;CYCLES INPUT'!$F$2:$F$9999,'HOURS&amp;CYCLES INPUT'!$C$2:$C$9999,'QUALIFIED EFH'!$C32,'HOURS&amp;CYCLES INPUT'!$D$2:$D$9999,'QUALIFIED EFH'!CV$4,'HOURS&amp;CYCLES INPUT'!$E$2:$E$9999,'QUALIFIED EFH'!CV$5))</f>
        <v>0</v>
      </c>
      <c r="CW32" s="476">
        <f>IF(CW$2&lt;&gt;"",IF($C32&lt;&gt;"TBA",CW$2/114,0),SUMIFS('HOURS&amp;CYCLES INPUT'!$F$2:$F$9999,'HOURS&amp;CYCLES INPUT'!$C$2:$C$9999,'QUALIFIED EFH'!$C32,'HOURS&amp;CYCLES INPUT'!$D$2:$D$9999,'QUALIFIED EFH'!CW$4,'HOURS&amp;CYCLES INPUT'!$E$2:$E$9999,'QUALIFIED EFH'!CW$5))</f>
        <v>0</v>
      </c>
      <c r="CX32" s="476">
        <f>IF(CX$2&lt;&gt;"",IF($C32&lt;&gt;"TBA",CX$2/114,0),SUMIFS('HOURS&amp;CYCLES INPUT'!$F$2:$F$9999,'HOURS&amp;CYCLES INPUT'!$C$2:$C$9999,'QUALIFIED EFH'!$C32,'HOURS&amp;CYCLES INPUT'!$D$2:$D$9999,'QUALIFIED EFH'!CX$4,'HOURS&amp;CYCLES INPUT'!$E$2:$E$9999,'QUALIFIED EFH'!CX$5))</f>
        <v>0</v>
      </c>
      <c r="CY32" s="476">
        <f>IF(CY$2&lt;&gt;"",IF($C32&lt;&gt;"TBA",CY$2/114,0),SUMIFS('HOURS&amp;CYCLES INPUT'!$F$2:$F$9999,'HOURS&amp;CYCLES INPUT'!$C$2:$C$9999,'QUALIFIED EFH'!$C32,'HOURS&amp;CYCLES INPUT'!$D$2:$D$9999,'QUALIFIED EFH'!CY$4,'HOURS&amp;CYCLES INPUT'!$E$2:$E$9999,'QUALIFIED EFH'!CY$5))</f>
        <v>0</v>
      </c>
      <c r="CZ32" s="476">
        <f>IF(CZ$2&lt;&gt;"",IF($C32&lt;&gt;"TBA",CZ$2/114,0),SUMIFS('HOURS&amp;CYCLES INPUT'!$F$2:$F$9999,'HOURS&amp;CYCLES INPUT'!$C$2:$C$9999,'QUALIFIED EFH'!$C32,'HOURS&amp;CYCLES INPUT'!$D$2:$D$9999,'QUALIFIED EFH'!CZ$4,'HOURS&amp;CYCLES INPUT'!$E$2:$E$9999,'QUALIFIED EFH'!CZ$5))</f>
        <v>0</v>
      </c>
      <c r="DA32" s="476">
        <f>IF(DA$2&lt;&gt;"",IF($C32&lt;&gt;"TBA",DA$2/114,0),SUMIFS('HOURS&amp;CYCLES INPUT'!$F$2:$F$9999,'HOURS&amp;CYCLES INPUT'!$C$2:$C$9999,'QUALIFIED EFH'!$C32,'HOURS&amp;CYCLES INPUT'!$D$2:$D$9999,'QUALIFIED EFH'!DA$4,'HOURS&amp;CYCLES INPUT'!$E$2:$E$9999,'QUALIFIED EFH'!DA$5))</f>
        <v>17.559999999999999</v>
      </c>
      <c r="DB32" s="476">
        <f>IF(DB$2&lt;&gt;"",IF($C32&lt;&gt;"TBA",DB$2/114,0),SUMIFS('HOURS&amp;CYCLES INPUT'!$F$2:$F$9999,'HOURS&amp;CYCLES INPUT'!$C$2:$C$9999,'QUALIFIED EFH'!$C32,'HOURS&amp;CYCLES INPUT'!$D$2:$D$9999,'QUALIFIED EFH'!DB$4,'HOURS&amp;CYCLES INPUT'!$E$2:$E$9999,'QUALIFIED EFH'!DB$5))</f>
        <v>454.34</v>
      </c>
      <c r="DC32" s="476">
        <f>IF(DC$2&lt;&gt;"",IF($C32&lt;&gt;"TBA",DC$2/114,0),SUMIFS('HOURS&amp;CYCLES INPUT'!$F$2:$F$9999,'HOURS&amp;CYCLES INPUT'!$C$2:$C$9999,'QUALIFIED EFH'!$C32,'HOURS&amp;CYCLES INPUT'!$D$2:$D$9999,'QUALIFIED EFH'!DC$4,'HOURS&amp;CYCLES INPUT'!$E$2:$E$9999,'QUALIFIED EFH'!DC$5))</f>
        <v>455.65</v>
      </c>
      <c r="DD32" s="476">
        <f>IF(DD$2&lt;&gt;"",IF($C32&lt;&gt;"TBA",DD$2/114,0),SUMIFS('HOURS&amp;CYCLES INPUT'!$F$2:$F$9999,'HOURS&amp;CYCLES INPUT'!$C$2:$C$9999,'QUALIFIED EFH'!$C32,'HOURS&amp;CYCLES INPUT'!$D$2:$D$9999,'QUALIFIED EFH'!DD$4,'HOURS&amp;CYCLES INPUT'!$E$2:$E$9999,'QUALIFIED EFH'!DD$5))</f>
        <v>482.74</v>
      </c>
      <c r="DE32" s="476">
        <f>IF(DE$2&lt;&gt;"",IF($C32&lt;&gt;"TBA",DE$2/114,0),SUMIFS('HOURS&amp;CYCLES INPUT'!$F$2:$F$9999,'HOURS&amp;CYCLES INPUT'!$C$2:$C$9999,'QUALIFIED EFH'!$C32,'HOURS&amp;CYCLES INPUT'!$D$2:$D$9999,'QUALIFIED EFH'!DE$4,'HOURS&amp;CYCLES INPUT'!$E$2:$E$9999,'QUALIFIED EFH'!DE$5))</f>
        <v>318.93</v>
      </c>
      <c r="DF32" s="476">
        <f>IF(DF$2&lt;&gt;"",IF($C32&lt;&gt;"TBA",DF$2/114,0),SUMIFS('HOURS&amp;CYCLES INPUT'!$F$2:$F$9999,'HOURS&amp;CYCLES INPUT'!$C$2:$C$9999,'QUALIFIED EFH'!$C32,'HOURS&amp;CYCLES INPUT'!$D$2:$D$9999,'QUALIFIED EFH'!DF$4,'HOURS&amp;CYCLES INPUT'!$E$2:$E$9999,'QUALIFIED EFH'!DF$5))</f>
        <v>281.68</v>
      </c>
      <c r="DG32" s="476">
        <f>IF(DG$2&lt;&gt;"",IF($C32&lt;&gt;"TBA",DG$2/114,0),SUMIFS('HOURS&amp;CYCLES INPUT'!$F$2:$F$9999,'HOURS&amp;CYCLES INPUT'!$C$2:$C$9999,'QUALIFIED EFH'!$C32,'HOURS&amp;CYCLES INPUT'!$D$2:$D$9999,'QUALIFIED EFH'!DG$4,'HOURS&amp;CYCLES INPUT'!$E$2:$E$9999,'QUALIFIED EFH'!DG$5))</f>
        <v>131.09</v>
      </c>
      <c r="DH32" s="476">
        <f>IF(DH$2&lt;&gt;"",IF($C32&lt;&gt;"TBA",DH$2/114,0),SUMIFS('HOURS&amp;CYCLES INPUT'!$F$2:$F$9999,'HOURS&amp;CYCLES INPUT'!$C$2:$C$9999,'QUALIFIED EFH'!$C32,'HOURS&amp;CYCLES INPUT'!$D$2:$D$9999,'QUALIFIED EFH'!DH$4,'HOURS&amp;CYCLES INPUT'!$E$2:$E$9999,'QUALIFIED EFH'!DH$5))</f>
        <v>0</v>
      </c>
      <c r="DI32" s="476">
        <f>IF(DI$2&lt;&gt;"",IF($C32&lt;&gt;"TBA",DI$2/114,0),SUMIFS('HOURS&amp;CYCLES INPUT'!$F$2:$F$9999,'HOURS&amp;CYCLES INPUT'!$C$2:$C$9999,'QUALIFIED EFH'!$C32,'HOURS&amp;CYCLES INPUT'!$D$2:$D$9999,'QUALIFIED EFH'!DI$4,'HOURS&amp;CYCLES INPUT'!$E$2:$E$9999,'QUALIFIED EFH'!DI$5))</f>
        <v>0</v>
      </c>
      <c r="DJ32" s="476">
        <f>IF(DJ$2&lt;&gt;"",IF($C32&lt;&gt;"TBA",DJ$2/114,0),SUMIFS('HOURS&amp;CYCLES INPUT'!$F$2:$F$9999,'HOURS&amp;CYCLES INPUT'!$C$2:$C$9999,'QUALIFIED EFH'!$C32,'HOURS&amp;CYCLES INPUT'!$D$2:$D$9999,'QUALIFIED EFH'!DJ$4,'HOURS&amp;CYCLES INPUT'!$E$2:$E$9999,'QUALIFIED EFH'!DJ$5))</f>
        <v>0</v>
      </c>
      <c r="DK32" s="476">
        <f>IF(DK$2&lt;&gt;"",IF($C32&lt;&gt;"TBA",DK$2/114,0),SUMIFS('HOURS&amp;CYCLES INPUT'!$F$2:$F$9999,'HOURS&amp;CYCLES INPUT'!$C$2:$C$9999,'QUALIFIED EFH'!$C32,'HOURS&amp;CYCLES INPUT'!$D$2:$D$9999,'QUALIFIED EFH'!DK$4,'HOURS&amp;CYCLES INPUT'!$E$2:$E$9999,'QUALIFIED EFH'!DK$5))</f>
        <v>0</v>
      </c>
      <c r="DL32" s="476">
        <f>IF(DL$2&lt;&gt;"",IF($C32&lt;&gt;"TBA",DL$2/114,0),SUMIFS('HOURS&amp;CYCLES INPUT'!$F$2:$F$9999,'HOURS&amp;CYCLES INPUT'!$C$2:$C$9999,'QUALIFIED EFH'!$C32,'HOURS&amp;CYCLES INPUT'!$D$2:$D$9999,'QUALIFIED EFH'!DL$4,'HOURS&amp;CYCLES INPUT'!$E$2:$E$9999,'QUALIFIED EFH'!DL$5))</f>
        <v>0</v>
      </c>
      <c r="DM32" s="476">
        <f>IF(DM$2&lt;&gt;"",IF($C32&lt;&gt;"TBA",DM$2/114,0),SUMIFS('HOURS&amp;CYCLES INPUT'!$F$2:$F$9999,'HOURS&amp;CYCLES INPUT'!$C$2:$C$9999,'QUALIFIED EFH'!$C32,'HOURS&amp;CYCLES INPUT'!$D$2:$D$9999,'QUALIFIED EFH'!DM$4,'HOURS&amp;CYCLES INPUT'!$E$2:$E$9999,'QUALIFIED EFH'!DM$5))</f>
        <v>0</v>
      </c>
      <c r="DN32" s="476">
        <f>IF(DN$2&lt;&gt;"",IF($C32&lt;&gt;"TBA",DN$2/114,0),SUMIFS('HOURS&amp;CYCLES INPUT'!$F$2:$F$9999,'HOURS&amp;CYCLES INPUT'!$C$2:$C$9999,'QUALIFIED EFH'!$C32,'HOURS&amp;CYCLES INPUT'!$D$2:$D$9999,'QUALIFIED EFH'!DN$4,'HOURS&amp;CYCLES INPUT'!$E$2:$E$9999,'QUALIFIED EFH'!DN$5))</f>
        <v>0</v>
      </c>
      <c r="DO32" s="476">
        <f>IF(DO$2&lt;&gt;"",IF($C32&lt;&gt;"TBA",DO$2/114,0),SUMIFS('HOURS&amp;CYCLES INPUT'!$F$2:$F$9999,'HOURS&amp;CYCLES INPUT'!$C$2:$C$9999,'QUALIFIED EFH'!$C32,'HOURS&amp;CYCLES INPUT'!$D$2:$D$9999,'QUALIFIED EFH'!DO$4,'HOURS&amp;CYCLES INPUT'!$E$2:$E$9999,'QUALIFIED EFH'!DO$5))</f>
        <v>0</v>
      </c>
      <c r="DP32" s="476">
        <f>IF(DP$2&lt;&gt;"",IF($C32&lt;&gt;"TBA",DP$2/114,0),SUMIFS('HOURS&amp;CYCLES INPUT'!$F$2:$F$9999,'HOURS&amp;CYCLES INPUT'!$C$2:$C$9999,'QUALIFIED EFH'!$C32,'HOURS&amp;CYCLES INPUT'!$D$2:$D$9999,'QUALIFIED EFH'!DP$4,'HOURS&amp;CYCLES INPUT'!$E$2:$E$9999,'QUALIFIED EFH'!DP$5))</f>
        <v>0</v>
      </c>
      <c r="DQ32" s="476">
        <f>IF(DQ$2&lt;&gt;"",IF($C32&lt;&gt;"TBA",DQ$2/114,0),SUMIFS('HOURS&amp;CYCLES INPUT'!$F$2:$F$9999,'HOURS&amp;CYCLES INPUT'!$C$2:$C$9999,'QUALIFIED EFH'!$C32,'HOURS&amp;CYCLES INPUT'!$D$2:$D$9999,'QUALIFIED EFH'!DQ$4,'HOURS&amp;CYCLES INPUT'!$E$2:$E$9999,'QUALIFIED EFH'!DQ$5))</f>
        <v>0</v>
      </c>
      <c r="DR32" s="476">
        <f>IF(DR$2&lt;&gt;"",IF($C32&lt;&gt;"TBA",DR$2/114,0),SUMIFS('HOURS&amp;CYCLES INPUT'!$F$2:$F$9999,'HOURS&amp;CYCLES INPUT'!$C$2:$C$9999,'QUALIFIED EFH'!$C32,'HOURS&amp;CYCLES INPUT'!$D$2:$D$9999,'QUALIFIED EFH'!DR$4,'HOURS&amp;CYCLES INPUT'!$E$2:$E$9999,'QUALIFIED EFH'!DR$5))</f>
        <v>0</v>
      </c>
      <c r="DS32" s="476">
        <f>IF(DS$2&lt;&gt;"",IF($C32&lt;&gt;"TBA",DS$2/114,0),SUMIFS('HOURS&amp;CYCLES INPUT'!$F$2:$F$9999,'HOURS&amp;CYCLES INPUT'!$C$2:$C$9999,'QUALIFIED EFH'!$C32,'HOURS&amp;CYCLES INPUT'!$D$2:$D$9999,'QUALIFIED EFH'!DS$4,'HOURS&amp;CYCLES INPUT'!$E$2:$E$9999,'QUALIFIED EFH'!DS$5))</f>
        <v>0</v>
      </c>
      <c r="DT32" s="476">
        <f>IF(DT$2&lt;&gt;"",IF($C32&lt;&gt;"TBA",DT$2/114,0),SUMIFS('HOURS&amp;CYCLES INPUT'!$F$2:$F$9999,'HOURS&amp;CYCLES INPUT'!$C$2:$C$9999,'QUALIFIED EFH'!$C32,'HOURS&amp;CYCLES INPUT'!$D$2:$D$9999,'QUALIFIED EFH'!DT$4,'HOURS&amp;CYCLES INPUT'!$E$2:$E$9999,'QUALIFIED EFH'!DT$5))</f>
        <v>0</v>
      </c>
      <c r="DU32" s="476">
        <f>IF(DU$2&lt;&gt;"",IF($C32&lt;&gt;"TBA",DU$2/114,0),SUMIFS('HOURS&amp;CYCLES INPUT'!$F$2:$F$9999,'HOURS&amp;CYCLES INPUT'!$C$2:$C$9999,'QUALIFIED EFH'!$C32,'HOURS&amp;CYCLES INPUT'!$D$2:$D$9999,'QUALIFIED EFH'!DU$4,'HOURS&amp;CYCLES INPUT'!$E$2:$E$9999,'QUALIFIED EFH'!DU$5))</f>
        <v>0</v>
      </c>
      <c r="DV32" s="476">
        <f>IF(DV$2&lt;&gt;"",IF($C32&lt;&gt;"TBA",DV$2/114,0),SUMIFS('HOURS&amp;CYCLES INPUT'!$F$2:$F$9999,'HOURS&amp;CYCLES INPUT'!$C$2:$C$9999,'QUALIFIED EFH'!$C32,'HOURS&amp;CYCLES INPUT'!$D$2:$D$9999,'QUALIFIED EFH'!DV$4,'HOURS&amp;CYCLES INPUT'!$E$2:$E$9999,'QUALIFIED EFH'!DV$5))</f>
        <v>0</v>
      </c>
      <c r="DW32" s="476">
        <f>IF(DW$2&lt;&gt;"",IF($C32&lt;&gt;"TBA",DW$2/114,0),SUMIFS('HOURS&amp;CYCLES INPUT'!$F$2:$F$9999,'HOURS&amp;CYCLES INPUT'!$C$2:$C$9999,'QUALIFIED EFH'!$C32,'HOURS&amp;CYCLES INPUT'!$D$2:$D$9999,'QUALIFIED EFH'!DW$4,'HOURS&amp;CYCLES INPUT'!$E$2:$E$9999,'QUALIFIED EFH'!DW$5))</f>
        <v>0</v>
      </c>
      <c r="DX32" s="476">
        <f>IF(DX$2&lt;&gt;"",IF($C32&lt;&gt;"TBA",DX$2/114,0),SUMIFS('HOURS&amp;CYCLES INPUT'!$F$2:$F$9999,'HOURS&amp;CYCLES INPUT'!$C$2:$C$9999,'QUALIFIED EFH'!$C32,'HOURS&amp;CYCLES INPUT'!$D$2:$D$9999,'QUALIFIED EFH'!DX$4,'HOURS&amp;CYCLES INPUT'!$E$2:$E$9999,'QUALIFIED EFH'!DX$5))</f>
        <v>0</v>
      </c>
      <c r="DY32" s="476">
        <f>IF(DY$2&lt;&gt;"",IF($C32&lt;&gt;"TBA",DY$2/114,0),SUMIFS('HOURS&amp;CYCLES INPUT'!$F$2:$F$9999,'HOURS&amp;CYCLES INPUT'!$C$2:$C$9999,'QUALIFIED EFH'!$C32,'HOURS&amp;CYCLES INPUT'!$D$2:$D$9999,'QUALIFIED EFH'!DY$4,'HOURS&amp;CYCLES INPUT'!$E$2:$E$9999,'QUALIFIED EFH'!DY$5))</f>
        <v>0</v>
      </c>
      <c r="DZ32" s="476">
        <f>IF(DZ$2&lt;&gt;"",IF($C32&lt;&gt;"TBA",DZ$2/114,0),SUMIFS('HOURS&amp;CYCLES INPUT'!$F$2:$F$9999,'HOURS&amp;CYCLES INPUT'!$C$2:$C$9999,'QUALIFIED EFH'!$C32,'HOURS&amp;CYCLES INPUT'!$D$2:$D$9999,'QUALIFIED EFH'!DZ$4,'HOURS&amp;CYCLES INPUT'!$E$2:$E$9999,'QUALIFIED EFH'!DZ$5))</f>
        <v>0</v>
      </c>
      <c r="EA32" s="476">
        <f>IF(EA$2&lt;&gt;"",IF($C32&lt;&gt;"TBA",EA$2/114,0),SUMIFS('HOURS&amp;CYCLES INPUT'!$F$2:$F$9999,'HOURS&amp;CYCLES INPUT'!$C$2:$C$9999,'QUALIFIED EFH'!$C32,'HOURS&amp;CYCLES INPUT'!$D$2:$D$9999,'QUALIFIED EFH'!EA$4,'HOURS&amp;CYCLES INPUT'!$E$2:$E$9999,'QUALIFIED EFH'!EA$5))</f>
        <v>0</v>
      </c>
      <c r="EB32" s="476">
        <f>IF(EB$2&lt;&gt;"",IF($C32&lt;&gt;"TBA",EB$2/114,0),SUMIFS('HOURS&amp;CYCLES INPUT'!$F$2:$F$9999,'HOURS&amp;CYCLES INPUT'!$C$2:$C$9999,'QUALIFIED EFH'!$C32,'HOURS&amp;CYCLES INPUT'!$D$2:$D$9999,'QUALIFIED EFH'!EB$4,'HOURS&amp;CYCLES INPUT'!$E$2:$E$9999,'QUALIFIED EFH'!EB$5))</f>
        <v>0</v>
      </c>
      <c r="EC32" s="476">
        <f>IF(EC$2&lt;&gt;"",IF($C32&lt;&gt;"TBA",EC$2/114,0),SUMIFS('HOURS&amp;CYCLES INPUT'!$F$2:$F$9999,'HOURS&amp;CYCLES INPUT'!$C$2:$C$9999,'QUALIFIED EFH'!$C32,'HOURS&amp;CYCLES INPUT'!$D$2:$D$9999,'QUALIFIED EFH'!EC$4,'HOURS&amp;CYCLES INPUT'!$E$2:$E$9999,'QUALIFIED EFH'!EC$5))</f>
        <v>0</v>
      </c>
      <c r="ED32" s="476">
        <f>IF(ED$2&lt;&gt;"",IF($C32&lt;&gt;"TBA",ED$2/114,0),SUMIFS('HOURS&amp;CYCLES INPUT'!$F$2:$F$9999,'HOURS&amp;CYCLES INPUT'!$C$2:$C$9999,'QUALIFIED EFH'!$C32,'HOURS&amp;CYCLES INPUT'!$D$2:$D$9999,'QUALIFIED EFH'!ED$4,'HOURS&amp;CYCLES INPUT'!$E$2:$E$9999,'QUALIFIED EFH'!ED$5))</f>
        <v>0</v>
      </c>
      <c r="EE32" s="476">
        <f>IF(EE$2&lt;&gt;"",IF($C32&lt;&gt;"TBA",EE$2/114,0),SUMIFS('HOURS&amp;CYCLES INPUT'!$F$2:$F$9999,'HOURS&amp;CYCLES INPUT'!$C$2:$C$9999,'QUALIFIED EFH'!$C32,'HOURS&amp;CYCLES INPUT'!$D$2:$D$9999,'QUALIFIED EFH'!EE$4,'HOURS&amp;CYCLES INPUT'!$E$2:$E$9999,'QUALIFIED EFH'!EE$5))</f>
        <v>0</v>
      </c>
      <c r="EF32" s="476">
        <f>IF(EF$2&lt;&gt;"",IF($C32&lt;&gt;"TBA",EF$2/114,0),SUMIFS('HOURS&amp;CYCLES INPUT'!$F$2:$F$9999,'HOURS&amp;CYCLES INPUT'!$C$2:$C$9999,'QUALIFIED EFH'!$C32,'HOURS&amp;CYCLES INPUT'!$D$2:$D$9999,'QUALIFIED EFH'!EF$4,'HOURS&amp;CYCLES INPUT'!$E$2:$E$9999,'QUALIFIED EFH'!EF$5))</f>
        <v>0</v>
      </c>
      <c r="EG32" s="476">
        <f>IF(EG$2&lt;&gt;"",IF($C32&lt;&gt;"TBA",EG$2/114,0),SUMIFS('HOURS&amp;CYCLES INPUT'!$F$2:$F$9999,'HOURS&amp;CYCLES INPUT'!$C$2:$C$9999,'QUALIFIED EFH'!$C32,'HOURS&amp;CYCLES INPUT'!$D$2:$D$9999,'QUALIFIED EFH'!EG$4,'HOURS&amp;CYCLES INPUT'!$E$2:$E$9999,'QUALIFIED EFH'!EG$5))</f>
        <v>0</v>
      </c>
      <c r="EH32" s="476">
        <f>IF(EH$2&lt;&gt;"",IF($C32&lt;&gt;"TBA",EH$2/114,0),SUMIFS('HOURS&amp;CYCLES INPUT'!$F$2:$F$9999,'HOURS&amp;CYCLES INPUT'!$C$2:$C$9999,'QUALIFIED EFH'!$C32,'HOURS&amp;CYCLES INPUT'!$D$2:$D$9999,'QUALIFIED EFH'!EH$4,'HOURS&amp;CYCLES INPUT'!$E$2:$E$9999,'QUALIFIED EFH'!EH$5))</f>
        <v>0</v>
      </c>
      <c r="EI32" s="476">
        <f>IF(EI$2&lt;&gt;"",IF($C32&lt;&gt;"TBA",EI$2/114,0),SUMIFS('HOURS&amp;CYCLES INPUT'!$F$2:$F$9999,'HOURS&amp;CYCLES INPUT'!$C$2:$C$9999,'QUALIFIED EFH'!$C32,'HOURS&amp;CYCLES INPUT'!$D$2:$D$9999,'QUALIFIED EFH'!EI$4,'HOURS&amp;CYCLES INPUT'!$E$2:$E$9999,'QUALIFIED EFH'!EI$5))</f>
        <v>0</v>
      </c>
      <c r="EJ32" s="476">
        <f>IF(EJ$2&lt;&gt;"",IF($C32&lt;&gt;"TBA",EJ$2/114,0),SUMIFS('HOURS&amp;CYCLES INPUT'!$F$2:$F$9999,'HOURS&amp;CYCLES INPUT'!$C$2:$C$9999,'QUALIFIED EFH'!$C32,'HOURS&amp;CYCLES INPUT'!$D$2:$D$9999,'QUALIFIED EFH'!EJ$4,'HOURS&amp;CYCLES INPUT'!$E$2:$E$9999,'QUALIFIED EFH'!EJ$5))</f>
        <v>0</v>
      </c>
      <c r="EK32" s="476">
        <f>IF(EK$2&lt;&gt;"",IF($C32&lt;&gt;"TBA",EK$2/114,0),SUMIFS('HOURS&amp;CYCLES INPUT'!$F$2:$F$9999,'HOURS&amp;CYCLES INPUT'!$C$2:$C$9999,'QUALIFIED EFH'!$C32,'HOURS&amp;CYCLES INPUT'!$D$2:$D$9999,'QUALIFIED EFH'!EK$4,'HOURS&amp;CYCLES INPUT'!$E$2:$E$9999,'QUALIFIED EFH'!EK$5))</f>
        <v>0</v>
      </c>
      <c r="EL32" s="476">
        <f>IF(EL$2&lt;&gt;"",IF($C32&lt;&gt;"TBA",EL$2/114,0),SUMIFS('HOURS&amp;CYCLES INPUT'!$F$2:$F$9999,'HOURS&amp;CYCLES INPUT'!$C$2:$C$9999,'QUALIFIED EFH'!$C32,'HOURS&amp;CYCLES INPUT'!$D$2:$D$9999,'QUALIFIED EFH'!EL$4,'HOURS&amp;CYCLES INPUT'!$E$2:$E$9999,'QUALIFIED EFH'!EL$5))</f>
        <v>0</v>
      </c>
      <c r="EM32" s="476">
        <f>IF(EM$2&lt;&gt;"",IF($C32&lt;&gt;"TBA",EM$2/114,0),SUMIFS('HOURS&amp;CYCLES INPUT'!$F$2:$F$9999,'HOURS&amp;CYCLES INPUT'!$C$2:$C$9999,'QUALIFIED EFH'!$C32,'HOURS&amp;CYCLES INPUT'!$D$2:$D$9999,'QUALIFIED EFH'!EM$4,'HOURS&amp;CYCLES INPUT'!$E$2:$E$9999,'QUALIFIED EFH'!EM$5))</f>
        <v>0</v>
      </c>
      <c r="EN32" s="476">
        <f>IF(EN$2&lt;&gt;"",IF($C32&lt;&gt;"TBA",EN$2/114,0),SUMIFS('HOURS&amp;CYCLES INPUT'!$F$2:$F$9999,'HOURS&amp;CYCLES INPUT'!$C$2:$C$9999,'QUALIFIED EFH'!$C32,'HOURS&amp;CYCLES INPUT'!$D$2:$D$9999,'QUALIFIED EFH'!EN$4,'HOURS&amp;CYCLES INPUT'!$E$2:$E$9999,'QUALIFIED EFH'!EN$5))</f>
        <v>0</v>
      </c>
      <c r="EO32" s="476">
        <f>IF(EO$2&lt;&gt;"",IF($C32&lt;&gt;"TBA",EO$2/114,0),SUMIFS('HOURS&amp;CYCLES INPUT'!$F$2:$F$9999,'HOURS&amp;CYCLES INPUT'!$C$2:$C$9999,'QUALIFIED EFH'!$C32,'HOURS&amp;CYCLES INPUT'!$D$2:$D$9999,'QUALIFIED EFH'!EO$4,'HOURS&amp;CYCLES INPUT'!$E$2:$E$9999,'QUALIFIED EFH'!EO$5))</f>
        <v>0</v>
      </c>
      <c r="EP32" s="476">
        <f>IF(EP$2&lt;&gt;"",IF($C32&lt;&gt;"TBA",EP$2/114,0),SUMIFS('HOURS&amp;CYCLES INPUT'!$F$2:$F$9999,'HOURS&amp;CYCLES INPUT'!$C$2:$C$9999,'QUALIFIED EFH'!$C32,'HOURS&amp;CYCLES INPUT'!$D$2:$D$9999,'QUALIFIED EFH'!EP$4,'HOURS&amp;CYCLES INPUT'!$E$2:$E$9999,'QUALIFIED EFH'!EP$5))</f>
        <v>0</v>
      </c>
      <c r="EQ32" s="476">
        <f>IF(EQ$2&lt;&gt;"",IF($C32&lt;&gt;"TBA",EQ$2/114,0),SUMIFS('HOURS&amp;CYCLES INPUT'!$F$2:$F$9999,'HOURS&amp;CYCLES INPUT'!$C$2:$C$9999,'QUALIFIED EFH'!$C32,'HOURS&amp;CYCLES INPUT'!$D$2:$D$9999,'QUALIFIED EFH'!EQ$4,'HOURS&amp;CYCLES INPUT'!$E$2:$E$9999,'QUALIFIED EFH'!EQ$5))</f>
        <v>0</v>
      </c>
      <c r="ER32" s="476">
        <f>IF(ER$2&lt;&gt;"",IF($C32&lt;&gt;"TBA",ER$2/114,0),SUMIFS('HOURS&amp;CYCLES INPUT'!$F$2:$F$9999,'HOURS&amp;CYCLES INPUT'!$C$2:$C$9999,'QUALIFIED EFH'!$C32,'HOURS&amp;CYCLES INPUT'!$D$2:$D$9999,'QUALIFIED EFH'!ER$4,'HOURS&amp;CYCLES INPUT'!$E$2:$E$9999,'QUALIFIED EFH'!ER$5))</f>
        <v>0</v>
      </c>
      <c r="ES32" s="476">
        <f>IF(ES$2&lt;&gt;"",IF($C32&lt;&gt;"TBA",ES$2/114,0),SUMIFS('HOURS&amp;CYCLES INPUT'!$F$2:$F$9999,'HOURS&amp;CYCLES INPUT'!$C$2:$C$9999,'QUALIFIED EFH'!$C32,'HOURS&amp;CYCLES INPUT'!$D$2:$D$9999,'QUALIFIED EFH'!ES$4,'HOURS&amp;CYCLES INPUT'!$E$2:$E$9999,'QUALIFIED EFH'!ES$5))</f>
        <v>0</v>
      </c>
      <c r="ET32" s="476">
        <f>IF(ET$2&lt;&gt;"",IF($C32&lt;&gt;"TBA",ET$2/114,0),SUMIFS('HOURS&amp;CYCLES INPUT'!$F$2:$F$9999,'HOURS&amp;CYCLES INPUT'!$C$2:$C$9999,'QUALIFIED EFH'!$C32,'HOURS&amp;CYCLES INPUT'!$D$2:$D$9999,'QUALIFIED EFH'!ET$4,'HOURS&amp;CYCLES INPUT'!$E$2:$E$9999,'QUALIFIED EFH'!ET$5))</f>
        <v>0</v>
      </c>
      <c r="EU32" s="476">
        <f>IF(EU$2&lt;&gt;"",IF($C32&lt;&gt;"TBA",EU$2/114,0),SUMIFS('HOURS&amp;CYCLES INPUT'!$F$2:$F$9999,'HOURS&amp;CYCLES INPUT'!$C$2:$C$9999,'QUALIFIED EFH'!$C32,'HOURS&amp;CYCLES INPUT'!$D$2:$D$9999,'QUALIFIED EFH'!EU$4,'HOURS&amp;CYCLES INPUT'!$E$2:$E$9999,'QUALIFIED EFH'!EU$5))</f>
        <v>0</v>
      </c>
      <c r="EV32" s="476">
        <f>IF(EV$2&lt;&gt;"",IF($C32&lt;&gt;"TBA",EV$2/114,0),SUMIFS('HOURS&amp;CYCLES INPUT'!$F$2:$F$9999,'HOURS&amp;CYCLES INPUT'!$C$2:$C$9999,'QUALIFIED EFH'!$C32,'HOURS&amp;CYCLES INPUT'!$D$2:$D$9999,'QUALIFIED EFH'!EV$4,'HOURS&amp;CYCLES INPUT'!$E$2:$E$9999,'QUALIFIED EFH'!EV$5))</f>
        <v>0</v>
      </c>
      <c r="EW32" s="476">
        <f>IF(EW$2&lt;&gt;"",IF($C32&lt;&gt;"TBA",EW$2/114,0),SUMIFS('HOURS&amp;CYCLES INPUT'!$F$2:$F$9999,'HOURS&amp;CYCLES INPUT'!$C$2:$C$9999,'QUALIFIED EFH'!$C32,'HOURS&amp;CYCLES INPUT'!$D$2:$D$9999,'QUALIFIED EFH'!EW$4,'HOURS&amp;CYCLES INPUT'!$E$2:$E$9999,'QUALIFIED EFH'!EW$5))</f>
        <v>0</v>
      </c>
      <c r="EX32" s="476">
        <f>IF(EX$2&lt;&gt;"",IF($C32&lt;&gt;"TBA",EX$2/114,0),SUMIFS('HOURS&amp;CYCLES INPUT'!$F$2:$F$9999,'HOURS&amp;CYCLES INPUT'!$C$2:$C$9999,'QUALIFIED EFH'!$C32,'HOURS&amp;CYCLES INPUT'!$D$2:$D$9999,'QUALIFIED EFH'!EX$4,'HOURS&amp;CYCLES INPUT'!$E$2:$E$9999,'QUALIFIED EFH'!EX$5))</f>
        <v>0</v>
      </c>
      <c r="EY32" s="476">
        <f>IF(EY$2&lt;&gt;"",IF($C32&lt;&gt;"TBA",EY$2/114,0),SUMIFS('HOURS&amp;CYCLES INPUT'!$F$2:$F$9999,'HOURS&amp;CYCLES INPUT'!$C$2:$C$9999,'QUALIFIED EFH'!$C32,'HOURS&amp;CYCLES INPUT'!$D$2:$D$9999,'QUALIFIED EFH'!EY$4,'HOURS&amp;CYCLES INPUT'!$E$2:$E$9999,'QUALIFIED EFH'!EY$5))</f>
        <v>0</v>
      </c>
      <c r="EZ32" s="476">
        <f>IF(EZ$2&lt;&gt;"",IF($C32&lt;&gt;"TBA",EZ$2/114,0),SUMIFS('HOURS&amp;CYCLES INPUT'!$F$2:$F$9999,'HOURS&amp;CYCLES INPUT'!$C$2:$C$9999,'QUALIFIED EFH'!$C32,'HOURS&amp;CYCLES INPUT'!$D$2:$D$9999,'QUALIFIED EFH'!EZ$4,'HOURS&amp;CYCLES INPUT'!$E$2:$E$9999,'QUALIFIED EFH'!EZ$5))</f>
        <v>0</v>
      </c>
      <c r="FA32" s="476">
        <f>IF(FA$2&lt;&gt;"",IF($C32&lt;&gt;"TBA",FA$2/114,0),SUMIFS('HOURS&amp;CYCLES INPUT'!$F$2:$F$9999,'HOURS&amp;CYCLES INPUT'!$C$2:$C$9999,'QUALIFIED EFH'!$C32,'HOURS&amp;CYCLES INPUT'!$D$2:$D$9999,'QUALIFIED EFH'!FA$4,'HOURS&amp;CYCLES INPUT'!$E$2:$E$9999,'QUALIFIED EFH'!FA$5))</f>
        <v>0</v>
      </c>
      <c r="FB32" s="476">
        <f>IF(FB$2&lt;&gt;"",IF($C32&lt;&gt;"TBA",FB$2/114,0),SUMIFS('HOURS&amp;CYCLES INPUT'!$F$2:$F$9999,'HOURS&amp;CYCLES INPUT'!$C$2:$C$9999,'QUALIFIED EFH'!$C32,'HOURS&amp;CYCLES INPUT'!$D$2:$D$9999,'QUALIFIED EFH'!FB$4,'HOURS&amp;CYCLES INPUT'!$E$2:$E$9999,'QUALIFIED EFH'!FB$5))</f>
        <v>0</v>
      </c>
      <c r="FC32" s="476">
        <f>IF(FC$2&lt;&gt;"",IF($C32&lt;&gt;"TBA",FC$2/114,0),SUMIFS('HOURS&amp;CYCLES INPUT'!$F$2:$F$9999,'HOURS&amp;CYCLES INPUT'!$C$2:$C$9999,'QUALIFIED EFH'!$C32,'HOURS&amp;CYCLES INPUT'!$D$2:$D$9999,'QUALIFIED EFH'!FC$4,'HOURS&amp;CYCLES INPUT'!$E$2:$E$9999,'QUALIFIED EFH'!FC$5))</f>
        <v>0</v>
      </c>
      <c r="FD32" s="476">
        <f>IF(FD$2&lt;&gt;"",IF($C32&lt;&gt;"TBA",FD$2/114,0),SUMIFS('HOURS&amp;CYCLES INPUT'!$F$2:$F$9999,'HOURS&amp;CYCLES INPUT'!$C$2:$C$9999,'QUALIFIED EFH'!$C32,'HOURS&amp;CYCLES INPUT'!$D$2:$D$9999,'QUALIFIED EFH'!FD$4,'HOURS&amp;CYCLES INPUT'!$E$2:$E$9999,'QUALIFIED EFH'!FD$5))</f>
        <v>0</v>
      </c>
      <c r="FE32" s="476">
        <f>IF(FE$2&lt;&gt;"",IF($C32&lt;&gt;"TBA",FE$2/114,0),SUMIFS('HOURS&amp;CYCLES INPUT'!$F$2:$F$9999,'HOURS&amp;CYCLES INPUT'!$C$2:$C$9999,'QUALIFIED EFH'!$C32,'HOURS&amp;CYCLES INPUT'!$D$2:$D$9999,'QUALIFIED EFH'!FE$4,'HOURS&amp;CYCLES INPUT'!$E$2:$E$9999,'QUALIFIED EFH'!FE$5))</f>
        <v>0</v>
      </c>
      <c r="FF32" s="476">
        <f>IF(FF$2&lt;&gt;"",IF($C32&lt;&gt;"TBA",FF$2/114,0),SUMIFS('HOURS&amp;CYCLES INPUT'!$F$2:$F$9999,'HOURS&amp;CYCLES INPUT'!$C$2:$C$9999,'QUALIFIED EFH'!$C32,'HOURS&amp;CYCLES INPUT'!$D$2:$D$9999,'QUALIFIED EFH'!FF$4,'HOURS&amp;CYCLES INPUT'!$E$2:$E$9999,'QUALIFIED EFH'!FF$5))</f>
        <v>0</v>
      </c>
      <c r="FG32" s="476">
        <f>IF(FG$2&lt;&gt;"",IF($C32&lt;&gt;"TBA",FG$2/114,0),SUMIFS('HOURS&amp;CYCLES INPUT'!$F$2:$F$9999,'HOURS&amp;CYCLES INPUT'!$C$2:$C$9999,'QUALIFIED EFH'!$C32,'HOURS&amp;CYCLES INPUT'!$D$2:$D$9999,'QUALIFIED EFH'!FG$4,'HOURS&amp;CYCLES INPUT'!$E$2:$E$9999,'QUALIFIED EFH'!FG$5))</f>
        <v>0</v>
      </c>
      <c r="FH32" s="476">
        <f>IF(FH$2&lt;&gt;"",IF($C32&lt;&gt;"TBA",FH$2/114,0),SUMIFS('HOURS&amp;CYCLES INPUT'!$F$2:$F$9999,'HOURS&amp;CYCLES INPUT'!$C$2:$C$9999,'QUALIFIED EFH'!$C32,'HOURS&amp;CYCLES INPUT'!$D$2:$D$9999,'QUALIFIED EFH'!FH$4,'HOURS&amp;CYCLES INPUT'!$E$2:$E$9999,'QUALIFIED EFH'!FH$5))</f>
        <v>0</v>
      </c>
      <c r="FI32" s="476">
        <f>IF(FI$2&lt;&gt;"",IF($C32&lt;&gt;"TBA",FI$2/114,0),SUMIFS('HOURS&amp;CYCLES INPUT'!$F$2:$F$9999,'HOURS&amp;CYCLES INPUT'!$C$2:$C$9999,'QUALIFIED EFH'!$C32,'HOURS&amp;CYCLES INPUT'!$D$2:$D$9999,'QUALIFIED EFH'!FI$4,'HOURS&amp;CYCLES INPUT'!$E$2:$E$9999,'QUALIFIED EFH'!FI$5))</f>
        <v>0</v>
      </c>
      <c r="FJ32" s="476">
        <f>IF(FJ$2&lt;&gt;"",IF($C32&lt;&gt;"TBA",FJ$2/114,0),SUMIFS('HOURS&amp;CYCLES INPUT'!$F$2:$F$9999,'HOURS&amp;CYCLES INPUT'!$C$2:$C$9999,'QUALIFIED EFH'!$C32,'HOURS&amp;CYCLES INPUT'!$D$2:$D$9999,'QUALIFIED EFH'!FJ$4,'HOURS&amp;CYCLES INPUT'!$E$2:$E$9999,'QUALIFIED EFH'!FJ$5))</f>
        <v>0</v>
      </c>
      <c r="FK32" s="476">
        <f>IF(FK$2&lt;&gt;"",IF($C32&lt;&gt;"TBA",FK$2/114,0),SUMIFS('HOURS&amp;CYCLES INPUT'!$F$2:$F$9999,'HOURS&amp;CYCLES INPUT'!$C$2:$C$9999,'QUALIFIED EFH'!$C32,'HOURS&amp;CYCLES INPUT'!$D$2:$D$9999,'QUALIFIED EFH'!FK$4,'HOURS&amp;CYCLES INPUT'!$E$2:$E$9999,'QUALIFIED EFH'!FK$5))</f>
        <v>0</v>
      </c>
      <c r="FL32" s="476">
        <f>IF(FL$2&lt;&gt;"",IF($C32&lt;&gt;"TBA",FL$2/114,0),SUMIFS('HOURS&amp;CYCLES INPUT'!$F$2:$F$9999,'HOURS&amp;CYCLES INPUT'!$C$2:$C$9999,'QUALIFIED EFH'!$C32,'HOURS&amp;CYCLES INPUT'!$D$2:$D$9999,'QUALIFIED EFH'!FL$4,'HOURS&amp;CYCLES INPUT'!$E$2:$E$9999,'QUALIFIED EFH'!FL$5))</f>
        <v>0</v>
      </c>
      <c r="FM32" s="476">
        <f>IF(FM$2&lt;&gt;"",IF($C32&lt;&gt;"TBA",FM$2/114,0),SUMIFS('HOURS&amp;CYCLES INPUT'!$F$2:$F$9999,'HOURS&amp;CYCLES INPUT'!$C$2:$C$9999,'QUALIFIED EFH'!$C32,'HOURS&amp;CYCLES INPUT'!$D$2:$D$9999,'QUALIFIED EFH'!FM$4,'HOURS&amp;CYCLES INPUT'!$E$2:$E$9999,'QUALIFIED EFH'!FM$5))</f>
        <v>0</v>
      </c>
      <c r="FN32" s="476">
        <f>IF(FN$2&lt;&gt;"",IF($C32&lt;&gt;"TBA",FN$2/114,0),SUMIFS('HOURS&amp;CYCLES INPUT'!$F$2:$F$9999,'HOURS&amp;CYCLES INPUT'!$C$2:$C$9999,'QUALIFIED EFH'!$C32,'HOURS&amp;CYCLES INPUT'!$D$2:$D$9999,'QUALIFIED EFH'!FN$4,'HOURS&amp;CYCLES INPUT'!$E$2:$E$9999,'QUALIFIED EFH'!FN$5))</f>
        <v>0</v>
      </c>
      <c r="FO32" s="476">
        <f>IF(FO$2&lt;&gt;"",IF($C32&lt;&gt;"TBA",FO$2/114,0),SUMIFS('HOURS&amp;CYCLES INPUT'!$F$2:$F$9999,'HOURS&amp;CYCLES INPUT'!$C$2:$C$9999,'QUALIFIED EFH'!$C32,'HOURS&amp;CYCLES INPUT'!$D$2:$D$9999,'QUALIFIED EFH'!FO$4,'HOURS&amp;CYCLES INPUT'!$E$2:$E$9999,'QUALIFIED EFH'!FO$5))</f>
        <v>0</v>
      </c>
      <c r="FP32" s="476">
        <f>IF(FP$2&lt;&gt;"",IF($C32&lt;&gt;"TBA",FP$2/114,0),SUMIFS('HOURS&amp;CYCLES INPUT'!$F$2:$F$9999,'HOURS&amp;CYCLES INPUT'!$C$2:$C$9999,'QUALIFIED EFH'!$C32,'HOURS&amp;CYCLES INPUT'!$D$2:$D$9999,'QUALIFIED EFH'!FP$4,'HOURS&amp;CYCLES INPUT'!$E$2:$E$9999,'QUALIFIED EFH'!FP$5))</f>
        <v>0</v>
      </c>
      <c r="FQ32" s="476">
        <f>IF(FQ$2&lt;&gt;"",IF($C32&lt;&gt;"TBA",FQ$2/114,0),SUMIFS('HOURS&amp;CYCLES INPUT'!$F$2:$F$9999,'HOURS&amp;CYCLES INPUT'!$C$2:$C$9999,'QUALIFIED EFH'!$C32,'HOURS&amp;CYCLES INPUT'!$D$2:$D$9999,'QUALIFIED EFH'!FQ$4,'HOURS&amp;CYCLES INPUT'!$E$2:$E$9999,'QUALIFIED EFH'!FQ$5))</f>
        <v>0</v>
      </c>
      <c r="FR32" s="476">
        <f>IF(FR$2&lt;&gt;"",IF($C32&lt;&gt;"TBA",FR$2/114,0),SUMIFS('HOURS&amp;CYCLES INPUT'!$F$2:$F$9999,'HOURS&amp;CYCLES INPUT'!$C$2:$C$9999,'QUALIFIED EFH'!$C32,'HOURS&amp;CYCLES INPUT'!$D$2:$D$9999,'QUALIFIED EFH'!FR$4,'HOURS&amp;CYCLES INPUT'!$E$2:$E$9999,'QUALIFIED EFH'!FR$5))</f>
        <v>0</v>
      </c>
      <c r="FS32" s="476">
        <f>IF(FS$2&lt;&gt;"",IF($C32&lt;&gt;"TBA",FS$2/114,0),SUMIFS('HOURS&amp;CYCLES INPUT'!$F$2:$F$9999,'HOURS&amp;CYCLES INPUT'!$C$2:$C$9999,'QUALIFIED EFH'!$C32,'HOURS&amp;CYCLES INPUT'!$D$2:$D$9999,'QUALIFIED EFH'!FS$4,'HOURS&amp;CYCLES INPUT'!$E$2:$E$9999,'QUALIFIED EFH'!FS$5))</f>
        <v>0</v>
      </c>
      <c r="FT32" s="476">
        <f>IF(FT$2&lt;&gt;"",IF($C32&lt;&gt;"TBA",FT$2/114,0),SUMIFS('HOURS&amp;CYCLES INPUT'!$F$2:$F$9999,'HOURS&amp;CYCLES INPUT'!$C$2:$C$9999,'QUALIFIED EFH'!$C32,'HOURS&amp;CYCLES INPUT'!$D$2:$D$9999,'QUALIFIED EFH'!FT$4,'HOURS&amp;CYCLES INPUT'!$E$2:$E$9999,'QUALIFIED EFH'!FT$5))</f>
        <v>0</v>
      </c>
      <c r="FU32" s="476">
        <f>IF(FU$2&lt;&gt;"",IF($C32&lt;&gt;"TBA",FU$2/114,0),SUMIFS('HOURS&amp;CYCLES INPUT'!$F$2:$F$9999,'HOURS&amp;CYCLES INPUT'!$C$2:$C$9999,'QUALIFIED EFH'!$C32,'HOURS&amp;CYCLES INPUT'!$D$2:$D$9999,'QUALIFIED EFH'!FU$4,'HOURS&amp;CYCLES INPUT'!$E$2:$E$9999,'QUALIFIED EFH'!FU$5))</f>
        <v>0</v>
      </c>
      <c r="FV32" s="476">
        <f>IF(FV$2&lt;&gt;"",IF($C32&lt;&gt;"TBA",FV$2/114,0),SUMIFS('HOURS&amp;CYCLES INPUT'!$F$2:$F$9999,'HOURS&amp;CYCLES INPUT'!$C$2:$C$9999,'QUALIFIED EFH'!$C32,'HOURS&amp;CYCLES INPUT'!$D$2:$D$9999,'QUALIFIED EFH'!FV$4,'HOURS&amp;CYCLES INPUT'!$E$2:$E$9999,'QUALIFIED EFH'!FV$5))</f>
        <v>0</v>
      </c>
      <c r="FW32" s="476">
        <f>IF(FW$2&lt;&gt;"",IF($C32&lt;&gt;"TBA",FW$2/114,0),SUMIFS('HOURS&amp;CYCLES INPUT'!$F$2:$F$9999,'HOURS&amp;CYCLES INPUT'!$C$2:$C$9999,'QUALIFIED EFH'!$C32,'HOURS&amp;CYCLES INPUT'!$D$2:$D$9999,'QUALIFIED EFH'!FW$4,'HOURS&amp;CYCLES INPUT'!$E$2:$E$9999,'QUALIFIED EFH'!FW$5))</f>
        <v>0</v>
      </c>
      <c r="FX32" s="476">
        <f>IF(FX$2&lt;&gt;"",IF($C32&lt;&gt;"TBA",FX$2/114,0),SUMIFS('HOURS&amp;CYCLES INPUT'!$F$2:$F$9999,'HOURS&amp;CYCLES INPUT'!$C$2:$C$9999,'QUALIFIED EFH'!$C32,'HOURS&amp;CYCLES INPUT'!$D$2:$D$9999,'QUALIFIED EFH'!FX$4,'HOURS&amp;CYCLES INPUT'!$E$2:$E$9999,'QUALIFIED EFH'!FX$5))</f>
        <v>0</v>
      </c>
      <c r="FY32" s="476">
        <f>IF(FY$2&lt;&gt;"",IF($C32&lt;&gt;"TBA",FY$2/114,0),SUMIFS('HOURS&amp;CYCLES INPUT'!$F$2:$F$9999,'HOURS&amp;CYCLES INPUT'!$C$2:$C$9999,'QUALIFIED EFH'!$C32,'HOURS&amp;CYCLES INPUT'!$D$2:$D$9999,'QUALIFIED EFH'!FY$4,'HOURS&amp;CYCLES INPUT'!$E$2:$E$9999,'QUALIFIED EFH'!FY$5))</f>
        <v>0</v>
      </c>
      <c r="FZ32" s="476">
        <f>IF(FZ$2&lt;&gt;"",IF($C32&lt;&gt;"TBA",FZ$2/114,0),SUMIFS('HOURS&amp;CYCLES INPUT'!$F$2:$F$9999,'HOURS&amp;CYCLES INPUT'!$C$2:$C$9999,'QUALIFIED EFH'!$C32,'HOURS&amp;CYCLES INPUT'!$D$2:$D$9999,'QUALIFIED EFH'!FZ$4,'HOURS&amp;CYCLES INPUT'!$E$2:$E$9999,'QUALIFIED EFH'!FZ$5))</f>
        <v>0</v>
      </c>
      <c r="GA32" s="476">
        <f>IF(GA$2&lt;&gt;"",IF($C32&lt;&gt;"TBA",GA$2/114,0),SUMIFS('HOURS&amp;CYCLES INPUT'!$F$2:$F$9999,'HOURS&amp;CYCLES INPUT'!$C$2:$C$9999,'QUALIFIED EFH'!$C32,'HOURS&amp;CYCLES INPUT'!$D$2:$D$9999,'QUALIFIED EFH'!GA$4,'HOURS&amp;CYCLES INPUT'!$E$2:$E$9999,'QUALIFIED EFH'!GA$5))</f>
        <v>0</v>
      </c>
      <c r="GB32" s="476">
        <f>IF(GB$2&lt;&gt;"",IF($C32&lt;&gt;"TBA",GB$2/114,0),SUMIFS('HOURS&amp;CYCLES INPUT'!$F$2:$F$9999,'HOURS&amp;CYCLES INPUT'!$C$2:$C$9999,'QUALIFIED EFH'!$C32,'HOURS&amp;CYCLES INPUT'!$D$2:$D$9999,'QUALIFIED EFH'!GB$4,'HOURS&amp;CYCLES INPUT'!$E$2:$E$9999,'QUALIFIED EFH'!GB$5))</f>
        <v>0</v>
      </c>
    </row>
    <row r="33" spans="3:184" x14ac:dyDescent="0.35">
      <c r="C33" s="472">
        <f>'QUALIFIED ENGINES'!D34</f>
        <v>91465</v>
      </c>
      <c r="D33" s="476">
        <f>IF(D$2&lt;&gt;"",IF($C33&lt;&gt;"TBA",D$2/114,0),SUMIFS('HOURS&amp;CYCLES INPUT'!$F$2:$F$9999,'HOURS&amp;CYCLES INPUT'!$C$2:$C$9999,'QUALIFIED EFH'!$C33,'HOURS&amp;CYCLES INPUT'!$D$2:$D$9999,'QUALIFIED EFH'!D$4,'HOURS&amp;CYCLES INPUT'!$E$2:$E$9999,'QUALIFIED EFH'!D$5))</f>
        <v>0</v>
      </c>
      <c r="E33" s="476">
        <f>IF(E$2&lt;&gt;"",IF($C33&lt;&gt;"TBA",E$2/114,0),SUMIFS('HOURS&amp;CYCLES INPUT'!$F$2:$F$9999,'HOURS&amp;CYCLES INPUT'!$C$2:$C$9999,'QUALIFIED EFH'!$C33,'HOURS&amp;CYCLES INPUT'!$D$2:$D$9999,'QUALIFIED EFH'!E$4,'HOURS&amp;CYCLES INPUT'!$E$2:$E$9999,'QUALIFIED EFH'!E$5))</f>
        <v>0</v>
      </c>
      <c r="F33" s="476">
        <f>IF(F$2&lt;&gt;"",IF($C33&lt;&gt;"TBA",F$2/114,0),SUMIFS('HOURS&amp;CYCLES INPUT'!$F$2:$F$9999,'HOURS&amp;CYCLES INPUT'!$C$2:$C$9999,'QUALIFIED EFH'!$C33,'HOURS&amp;CYCLES INPUT'!$D$2:$D$9999,'QUALIFIED EFH'!F$4,'HOURS&amp;CYCLES INPUT'!$E$2:$E$9999,'QUALIFIED EFH'!F$5))</f>
        <v>0</v>
      </c>
      <c r="G33" s="476">
        <f>IF(G$2&lt;&gt;"",IF($C33&lt;&gt;"TBA",G$2/114,0),SUMIFS('HOURS&amp;CYCLES INPUT'!$F$2:$F$9999,'HOURS&amp;CYCLES INPUT'!$C$2:$C$9999,'QUALIFIED EFH'!$C33,'HOURS&amp;CYCLES INPUT'!$D$2:$D$9999,'QUALIFIED EFH'!G$4,'HOURS&amp;CYCLES INPUT'!$E$2:$E$9999,'QUALIFIED EFH'!G$5))</f>
        <v>0</v>
      </c>
      <c r="H33" s="476">
        <f>IF(H$2&lt;&gt;"",IF($C33&lt;&gt;"TBA",H$2/114,0),SUMIFS('HOURS&amp;CYCLES INPUT'!$F$2:$F$9999,'HOURS&amp;CYCLES INPUT'!$C$2:$C$9999,'QUALIFIED EFH'!$C33,'HOURS&amp;CYCLES INPUT'!$D$2:$D$9999,'QUALIFIED EFH'!H$4,'HOURS&amp;CYCLES INPUT'!$E$2:$E$9999,'QUALIFIED EFH'!H$5))</f>
        <v>0</v>
      </c>
      <c r="I33" s="476">
        <f>IF(I$2&lt;&gt;"",IF($C33&lt;&gt;"TBA",I$2/114,0),SUMIFS('HOURS&amp;CYCLES INPUT'!$F$2:$F$9999,'HOURS&amp;CYCLES INPUT'!$C$2:$C$9999,'QUALIFIED EFH'!$C33,'HOURS&amp;CYCLES INPUT'!$D$2:$D$9999,'QUALIFIED EFH'!I$4,'HOURS&amp;CYCLES INPUT'!$E$2:$E$9999,'QUALIFIED EFH'!I$5))</f>
        <v>0</v>
      </c>
      <c r="J33" s="476">
        <f>IF(J$2&lt;&gt;"",IF($C33&lt;&gt;"TBA",J$2/114,0),SUMIFS('HOURS&amp;CYCLES INPUT'!$F$2:$F$9999,'HOURS&amp;CYCLES INPUT'!$C$2:$C$9999,'QUALIFIED EFH'!$C33,'HOURS&amp;CYCLES INPUT'!$D$2:$D$9999,'QUALIFIED EFH'!J$4,'HOURS&amp;CYCLES INPUT'!$E$2:$E$9999,'QUALIFIED EFH'!J$5))</f>
        <v>0</v>
      </c>
      <c r="K33" s="476">
        <f>IF(K$2&lt;&gt;"",IF($C33&lt;&gt;"TBA",K$2/114,0),SUMIFS('HOURS&amp;CYCLES INPUT'!$F$2:$F$9999,'HOURS&amp;CYCLES INPUT'!$C$2:$C$9999,'QUALIFIED EFH'!$C33,'HOURS&amp;CYCLES INPUT'!$D$2:$D$9999,'QUALIFIED EFH'!K$4,'HOURS&amp;CYCLES INPUT'!$E$2:$E$9999,'QUALIFIED EFH'!K$5))</f>
        <v>0</v>
      </c>
      <c r="L33" s="476">
        <f>IF(L$2&lt;&gt;"",IF($C33&lt;&gt;"TBA",L$2/114,0),SUMIFS('HOURS&amp;CYCLES INPUT'!$F$2:$F$9999,'HOURS&amp;CYCLES INPUT'!$C$2:$C$9999,'QUALIFIED EFH'!$C33,'HOURS&amp;CYCLES INPUT'!$D$2:$D$9999,'QUALIFIED EFH'!L$4,'HOURS&amp;CYCLES INPUT'!$E$2:$E$9999,'QUALIFIED EFH'!L$5))</f>
        <v>11.75</v>
      </c>
      <c r="M33" s="476">
        <f>IF(M$2&lt;&gt;"",IF($C33&lt;&gt;"TBA",M$2/114,0),SUMIFS('HOURS&amp;CYCLES INPUT'!$F$2:$F$9999,'HOURS&amp;CYCLES INPUT'!$C$2:$C$9999,'QUALIFIED EFH'!$C33,'HOURS&amp;CYCLES INPUT'!$D$2:$D$9999,'QUALIFIED EFH'!M$4,'HOURS&amp;CYCLES INPUT'!$E$2:$E$9999,'QUALIFIED EFH'!M$5))</f>
        <v>363.27</v>
      </c>
      <c r="N33" s="476">
        <f>IF(N$2&lt;&gt;"",IF($C33&lt;&gt;"TBA",N$2/114,0),SUMIFS('HOURS&amp;CYCLES INPUT'!$F$2:$F$9999,'HOURS&amp;CYCLES INPUT'!$C$2:$C$9999,'QUALIFIED EFH'!$C33,'HOURS&amp;CYCLES INPUT'!$D$2:$D$9999,'QUALIFIED EFH'!N$4,'HOURS&amp;CYCLES INPUT'!$E$2:$E$9999,'QUALIFIED EFH'!N$5))</f>
        <v>308.63</v>
      </c>
      <c r="O33" s="476">
        <f>IF(O$2&lt;&gt;"",IF($C33&lt;&gt;"TBA",O$2/114,0),SUMIFS('HOURS&amp;CYCLES INPUT'!$F$2:$F$9999,'HOURS&amp;CYCLES INPUT'!$C$2:$C$9999,'QUALIFIED EFH'!$C33,'HOURS&amp;CYCLES INPUT'!$D$2:$D$9999,'QUALIFIED EFH'!O$4,'HOURS&amp;CYCLES INPUT'!$E$2:$E$9999,'QUALIFIED EFH'!O$5))</f>
        <v>298.67</v>
      </c>
      <c r="P33" s="476">
        <f>IF(P$2&lt;&gt;"",IF($C33&lt;&gt;"TBA",P$2/114,0),SUMIFS('HOURS&amp;CYCLES INPUT'!$F$2:$F$9999,'HOURS&amp;CYCLES INPUT'!$C$2:$C$9999,'QUALIFIED EFH'!$C33,'HOURS&amp;CYCLES INPUT'!$D$2:$D$9999,'QUALIFIED EFH'!P$4,'HOURS&amp;CYCLES INPUT'!$E$2:$E$9999,'QUALIFIED EFH'!P$5))</f>
        <v>340.85</v>
      </c>
      <c r="Q33" s="476">
        <f>IF(Q$2&lt;&gt;"",IF($C33&lt;&gt;"TBA",Q$2/114,0),SUMIFS('HOURS&amp;CYCLES INPUT'!$F$2:$F$9999,'HOURS&amp;CYCLES INPUT'!$C$2:$C$9999,'QUALIFIED EFH'!$C33,'HOURS&amp;CYCLES INPUT'!$D$2:$D$9999,'QUALIFIED EFH'!Q$4,'HOURS&amp;CYCLES INPUT'!$E$2:$E$9999,'QUALIFIED EFH'!Q$5))</f>
        <v>333.85</v>
      </c>
      <c r="R33" s="476">
        <f>IF(R$1&lt;&gt;"",IF($C33&lt;&gt;"TBA",R$1/114,0),SUMIFS('HOURS&amp;CYCLES INPUT'!$F$2:$F$9999,'HOURS&amp;CYCLES INPUT'!$C$2:$C$9999,'QUALIFIED EFH'!$C33,'HOURS&amp;CYCLES INPUT'!$D$2:$D$9999,'QUALIFIED EFH'!R$4,'HOURS&amp;CYCLES INPUT'!$E$2:$E$9999,'QUALIFIED EFH'!R$5))</f>
        <v>0</v>
      </c>
      <c r="S33" s="476">
        <f>IF(S$2&lt;&gt;"",IF($C33&lt;&gt;"TBA",S$2/114,0),SUMIFS('HOURS&amp;CYCLES INPUT'!$F$2:$F$9999,'HOURS&amp;CYCLES INPUT'!$C$2:$C$9999,'QUALIFIED EFH'!$C33,'HOURS&amp;CYCLES INPUT'!$D$2:$D$9999,'QUALIFIED EFH'!S$4,'HOURS&amp;CYCLES INPUT'!$E$2:$E$9999,'QUALIFIED EFH'!S$5))</f>
        <v>327.23</v>
      </c>
      <c r="T33" s="476">
        <f>IF(T$2&lt;&gt;"",IF($C33&lt;&gt;"TBA",T$2/114,0),SUMIFS('HOURS&amp;CYCLES INPUT'!$F$2:$F$9999,'HOURS&amp;CYCLES INPUT'!$C$2:$C$9999,'QUALIFIED EFH'!$C33,'HOURS&amp;CYCLES INPUT'!$D$2:$D$9999,'QUALIFIED EFH'!T$4,'HOURS&amp;CYCLES INPUT'!$E$2:$E$9999,'QUALIFIED EFH'!T$5))</f>
        <v>411.77</v>
      </c>
      <c r="U33" s="476">
        <f>IF(U$2&lt;&gt;"",IF($C33&lt;&gt;"TBA",U$2/114,0),SUMIFS('HOURS&amp;CYCLES INPUT'!$F$2:$F$9999,'HOURS&amp;CYCLES INPUT'!$C$2:$C$9999,'QUALIFIED EFH'!$C33,'HOURS&amp;CYCLES INPUT'!$D$2:$D$9999,'QUALIFIED EFH'!U$4,'HOURS&amp;CYCLES INPUT'!$E$2:$E$9999,'QUALIFIED EFH'!U$5))</f>
        <v>331.25</v>
      </c>
      <c r="V33" s="476">
        <f>IF(V$2&lt;&gt;"",IF($C33&lt;&gt;"TBA",V$2/114,0),SUMIFS('HOURS&amp;CYCLES INPUT'!$F$2:$F$9999,'HOURS&amp;CYCLES INPUT'!$C$2:$C$9999,'QUALIFIED EFH'!$C33,'HOURS&amp;CYCLES INPUT'!$D$2:$D$9999,'QUALIFIED EFH'!V$4,'HOURS&amp;CYCLES INPUT'!$E$2:$E$9999,'QUALIFIED EFH'!V$5))</f>
        <v>341.92</v>
      </c>
      <c r="W33" s="476">
        <f>IF(W$2&lt;&gt;"",IF($C33&lt;&gt;"TBA",W$2/114,0),SUMIFS('HOURS&amp;CYCLES INPUT'!$F$2:$F$9999,'HOURS&amp;CYCLES INPUT'!$C$2:$C$9999,'QUALIFIED EFH'!$C33,'HOURS&amp;CYCLES INPUT'!$D$2:$D$9999,'QUALIFIED EFH'!W$4,'HOURS&amp;CYCLES INPUT'!$E$2:$E$9999,'QUALIFIED EFH'!W$5))</f>
        <v>352.38</v>
      </c>
      <c r="X33" s="476">
        <f>IF(X$2&lt;&gt;"",IF($C33&lt;&gt;"TBA",X$2/114,0),SUMIFS('HOURS&amp;CYCLES INPUT'!$F$2:$F$9999,'HOURS&amp;CYCLES INPUT'!$C$2:$C$9999,'QUALIFIED EFH'!$C33,'HOURS&amp;CYCLES INPUT'!$D$2:$D$9999,'QUALIFIED EFH'!X$4,'HOURS&amp;CYCLES INPUT'!$E$2:$E$9999,'QUALIFIED EFH'!X$5))</f>
        <v>369.35</v>
      </c>
      <c r="Y33" s="476">
        <f>IF(Y$2&lt;&gt;"",IF($C33&lt;&gt;"TBA",Y$2/114,0),SUMIFS('HOURS&amp;CYCLES INPUT'!$F$2:$F$9999,'HOURS&amp;CYCLES INPUT'!$C$2:$C$9999,'QUALIFIED EFH'!$C33,'HOURS&amp;CYCLES INPUT'!$D$2:$D$9999,'QUALIFIED EFH'!Y$4,'HOURS&amp;CYCLES INPUT'!$E$2:$E$9999,'QUALIFIED EFH'!Y$5))</f>
        <v>361.37</v>
      </c>
      <c r="Z33" s="476">
        <f>IF(Z$2&lt;&gt;"",IF($C33&lt;&gt;"TBA",Z$2/114,0),SUMIFS('HOURS&amp;CYCLES INPUT'!$F$2:$F$9999,'HOURS&amp;CYCLES INPUT'!$C$2:$C$9999,'QUALIFIED EFH'!$C33,'HOURS&amp;CYCLES INPUT'!$D$2:$D$9999,'QUALIFIED EFH'!Z$4,'HOURS&amp;CYCLES INPUT'!$E$2:$E$9999,'QUALIFIED EFH'!Z$5))</f>
        <v>367.85</v>
      </c>
      <c r="AA33" s="476">
        <f>IF(AA$2&lt;&gt;"",IF($C33&lt;&gt;"TBA",AA$2/114,0),SUMIFS('HOURS&amp;CYCLES INPUT'!$F$2:$F$9999,'HOURS&amp;CYCLES INPUT'!$C$2:$C$9999,'QUALIFIED EFH'!$C33,'HOURS&amp;CYCLES INPUT'!$D$2:$D$9999,'QUALIFIED EFH'!AA$4,'HOURS&amp;CYCLES INPUT'!$E$2:$E$9999,'QUALIFIED EFH'!AA$5))</f>
        <v>361.53</v>
      </c>
      <c r="AB33" s="476">
        <f>IF(AB$2&lt;&gt;"",IF($C33&lt;&gt;"TBA",AB$2/114,0),SUMIFS('HOURS&amp;CYCLES INPUT'!$F$2:$F$9999,'HOURS&amp;CYCLES INPUT'!$C$2:$C$9999,'QUALIFIED EFH'!$C33,'HOURS&amp;CYCLES INPUT'!$D$2:$D$9999,'QUALIFIED EFH'!AB$4,'HOURS&amp;CYCLES INPUT'!$E$2:$E$9999,'QUALIFIED EFH'!AB$5))</f>
        <v>350.25</v>
      </c>
      <c r="AC33" s="476">
        <f>IF(AC$2&lt;&gt;"",IF($C33&lt;&gt;"TBA",AC$2/114,0),SUMIFS('HOURS&amp;CYCLES INPUT'!$F$2:$F$9999,'HOURS&amp;CYCLES INPUT'!$C$2:$C$9999,'QUALIFIED EFH'!$C33,'HOURS&amp;CYCLES INPUT'!$D$2:$D$9999,'QUALIFIED EFH'!AC$4,'HOURS&amp;CYCLES INPUT'!$E$2:$E$9999,'QUALIFIED EFH'!AC$5))</f>
        <v>280.45</v>
      </c>
      <c r="AD33" s="476">
        <f>IF(AD$2&lt;&gt;"",IF($C33&lt;&gt;"TBA",AD$2/114,0),SUMIFS('HOURS&amp;CYCLES INPUT'!$F$2:$F$9999,'HOURS&amp;CYCLES INPUT'!$C$2:$C$9999,'QUALIFIED EFH'!$C33,'HOURS&amp;CYCLES INPUT'!$D$2:$D$9999,'QUALIFIED EFH'!AD$4,'HOURS&amp;CYCLES INPUT'!$E$2:$E$9999,'QUALIFIED EFH'!AD$5))</f>
        <v>322.58</v>
      </c>
      <c r="AE33" s="476">
        <f>IF(AE$2&lt;&gt;"",IF($C33&lt;&gt;"TBA",AE$2/114,0),SUMIFS('HOURS&amp;CYCLES INPUT'!$F$2:$F$9999,'HOURS&amp;CYCLES INPUT'!$C$2:$C$9999,'QUALIFIED EFH'!$C33,'HOURS&amp;CYCLES INPUT'!$D$2:$D$9999,'QUALIFIED EFH'!AE$4,'HOURS&amp;CYCLES INPUT'!$E$2:$E$9999,'QUALIFIED EFH'!AE$5))</f>
        <v>317.22000000000003</v>
      </c>
      <c r="AF33" s="476">
        <f>IF(AF$2&lt;&gt;"",IF($C33&lt;&gt;"TBA",AF$2/114,0),SUMIFS('HOURS&amp;CYCLES INPUT'!$F$2:$F$9999,'HOURS&amp;CYCLES INPUT'!$C$2:$C$9999,'QUALIFIED EFH'!$C33,'HOURS&amp;CYCLES INPUT'!$D$2:$D$9999,'QUALIFIED EFH'!AF$4,'HOURS&amp;CYCLES INPUT'!$E$2:$E$9999,'QUALIFIED EFH'!AF$5))</f>
        <v>289.64999999999998</v>
      </c>
      <c r="AG33" s="476">
        <f>IF(AG$2&lt;&gt;"",IF($C33&lt;&gt;"TBA",AG$2/114,0),SUMIFS('HOURS&amp;CYCLES INPUT'!$F$2:$F$9999,'HOURS&amp;CYCLES INPUT'!$C$2:$C$9999,'QUALIFIED EFH'!$C33,'HOURS&amp;CYCLES INPUT'!$D$2:$D$9999,'QUALIFIED EFH'!AG$4,'HOURS&amp;CYCLES INPUT'!$E$2:$E$9999,'QUALIFIED EFH'!AG$5))</f>
        <v>257.62</v>
      </c>
      <c r="AH33" s="476">
        <f>IF(AH$2&lt;&gt;"",IF($C33&lt;&gt;"TBA",AH$2/114,0),SUMIFS('HOURS&amp;CYCLES INPUT'!$F$2:$F$9999,'HOURS&amp;CYCLES INPUT'!$C$2:$C$9999,'QUALIFIED EFH'!$C33,'HOURS&amp;CYCLES INPUT'!$D$2:$D$9999,'QUALIFIED EFH'!AH$4,'HOURS&amp;CYCLES INPUT'!$E$2:$E$9999,'QUALIFIED EFH'!AH$5))</f>
        <v>369.1</v>
      </c>
      <c r="AI33" s="476">
        <f>IF(AI$2&lt;&gt;"",IF($C33&lt;&gt;"TBA",AI$2/114,0),SUMIFS('HOURS&amp;CYCLES INPUT'!$F$2:$F$9999,'HOURS&amp;CYCLES INPUT'!$C$2:$C$9999,'QUALIFIED EFH'!$C33,'HOURS&amp;CYCLES INPUT'!$D$2:$D$9999,'QUALIFIED EFH'!AI$4,'HOURS&amp;CYCLES INPUT'!$E$2:$E$9999,'QUALIFIED EFH'!AI$5))</f>
        <v>415.63</v>
      </c>
      <c r="AJ33" s="476">
        <f>IF(AJ$2&lt;&gt;"",IF($C33&lt;&gt;"TBA",AJ$2/114,0),SUMIFS('HOURS&amp;CYCLES INPUT'!$F$2:$F$9999,'HOURS&amp;CYCLES INPUT'!$C$2:$C$9999,'QUALIFIED EFH'!$C33,'HOURS&amp;CYCLES INPUT'!$D$2:$D$9999,'QUALIFIED EFH'!AJ$4,'HOURS&amp;CYCLES INPUT'!$E$2:$E$9999,'QUALIFIED EFH'!AJ$5))</f>
        <v>372.98</v>
      </c>
      <c r="AK33" s="476">
        <f>IF(AK$2&lt;&gt;"",IF($C33&lt;&gt;"TBA",AK$2/114,0),SUMIFS('HOURS&amp;CYCLES INPUT'!$F$2:$F$9999,'HOURS&amp;CYCLES INPUT'!$C$2:$C$9999,'QUALIFIED EFH'!$C33,'HOURS&amp;CYCLES INPUT'!$D$2:$D$9999,'QUALIFIED EFH'!AK$4,'HOURS&amp;CYCLES INPUT'!$E$2:$E$9999,'QUALIFIED EFH'!AK$5))</f>
        <v>360.62</v>
      </c>
      <c r="AL33" s="476">
        <f>IF(AL$2&lt;&gt;"",IF($C33&lt;&gt;"TBA",AL$2/114,0),SUMIFS('HOURS&amp;CYCLES INPUT'!$F$2:$F$9999,'HOURS&amp;CYCLES INPUT'!$C$2:$C$9999,'QUALIFIED EFH'!$C33,'HOURS&amp;CYCLES INPUT'!$D$2:$D$9999,'QUALIFIED EFH'!AL$4,'HOURS&amp;CYCLES INPUT'!$E$2:$E$9999,'QUALIFIED EFH'!AL$5))</f>
        <v>399.1</v>
      </c>
      <c r="AM33" s="476">
        <f>IF(AM$2&lt;&gt;"",IF($C33&lt;&gt;"TBA",AM$2/114,0),SUMIFS('HOURS&amp;CYCLES INPUT'!$F$2:$F$9999,'HOURS&amp;CYCLES INPUT'!$C$2:$C$9999,'QUALIFIED EFH'!$C33,'HOURS&amp;CYCLES INPUT'!$D$2:$D$9999,'QUALIFIED EFH'!AM$4,'HOURS&amp;CYCLES INPUT'!$E$2:$E$9999,'QUALIFIED EFH'!AM$5))</f>
        <v>291.82</v>
      </c>
      <c r="AN33" s="476">
        <f>IF(AN$2&lt;&gt;"",IF($C33&lt;&gt;"TBA",AN$2/114,0),SUMIFS('HOURS&amp;CYCLES INPUT'!$F$2:$F$9999,'HOURS&amp;CYCLES INPUT'!$C$2:$C$9999,'QUALIFIED EFH'!$C33,'HOURS&amp;CYCLES INPUT'!$D$2:$D$9999,'QUALIFIED EFH'!AN$4,'HOURS&amp;CYCLES INPUT'!$E$2:$E$9999,'QUALIFIED EFH'!AN$5))</f>
        <v>390.94</v>
      </c>
      <c r="AO33" s="476">
        <f>IF(AO$2&lt;&gt;"",IF($C33&lt;&gt;"TBA",AO$2/114,0),SUMIFS('HOURS&amp;CYCLES INPUT'!$F$2:$F$9999,'HOURS&amp;CYCLES INPUT'!$C$2:$C$9999,'QUALIFIED EFH'!$C33,'HOURS&amp;CYCLES INPUT'!$D$2:$D$9999,'QUALIFIED EFH'!AO$4,'HOURS&amp;CYCLES INPUT'!$E$2:$E$9999,'QUALIFIED EFH'!AO$5))</f>
        <v>301.14</v>
      </c>
      <c r="AP33" s="476">
        <f>IF(AP$2&lt;&gt;"",IF($C33&lt;&gt;"TBA",AP$2/114,0),SUMIFS('HOURS&amp;CYCLES INPUT'!$F$2:$F$9999,'HOURS&amp;CYCLES INPUT'!$C$2:$C$9999,'QUALIFIED EFH'!$C33,'HOURS&amp;CYCLES INPUT'!$D$2:$D$9999,'QUALIFIED EFH'!AP$4,'HOURS&amp;CYCLES INPUT'!$E$2:$E$9999,'QUALIFIED EFH'!AP$5))</f>
        <v>281.70999999999998</v>
      </c>
      <c r="AQ33" s="476">
        <f>IF(AQ$2&lt;&gt;"",IF($C33&lt;&gt;"TBA",AQ$2/114,0),SUMIFS('HOURS&amp;CYCLES INPUT'!$F$2:$F$9999,'HOURS&amp;CYCLES INPUT'!$C$2:$C$9999,'QUALIFIED EFH'!$C33,'HOURS&amp;CYCLES INPUT'!$D$2:$D$9999,'QUALIFIED EFH'!AQ$4,'HOURS&amp;CYCLES INPUT'!$E$2:$E$9999,'QUALIFIED EFH'!AQ$5))</f>
        <v>301.89999999999998</v>
      </c>
      <c r="AR33" s="476">
        <f>IF(AR$2&lt;&gt;"",IF($C33&lt;&gt;"TBA",AR$2/114,0),SUMIFS('HOURS&amp;CYCLES INPUT'!$F$2:$F$9999,'HOURS&amp;CYCLES INPUT'!$C$2:$C$9999,'QUALIFIED EFH'!$C33,'HOURS&amp;CYCLES INPUT'!$D$2:$D$9999,'QUALIFIED EFH'!AR$4,'HOURS&amp;CYCLES INPUT'!$E$2:$E$9999,'QUALIFIED EFH'!AR$5))</f>
        <v>0</v>
      </c>
      <c r="AS33" s="476">
        <f>IF(AS$2&lt;&gt;"",IF($C33&lt;&gt;"TBA",AS$2/114,0),SUMIFS('HOURS&amp;CYCLES INPUT'!$F$2:$F$9999,'HOURS&amp;CYCLES INPUT'!$C$2:$C$9999,'QUALIFIED EFH'!$C33,'HOURS&amp;CYCLES INPUT'!$D$2:$D$9999,'QUALIFIED EFH'!AS$4,'HOURS&amp;CYCLES INPUT'!$E$2:$E$9999,'QUALIFIED EFH'!AS$5))</f>
        <v>0</v>
      </c>
      <c r="AT33" s="476">
        <f>IF(AT$2&lt;&gt;"",IF($C33&lt;&gt;"TBA",AT$2/114,0),SUMIFS('HOURS&amp;CYCLES INPUT'!$F$2:$F$9999,'HOURS&amp;CYCLES INPUT'!$C$2:$C$9999,'QUALIFIED EFH'!$C33,'HOURS&amp;CYCLES INPUT'!$D$2:$D$9999,'QUALIFIED EFH'!AT$4,'HOURS&amp;CYCLES INPUT'!$E$2:$E$9999,'QUALIFIED EFH'!AT$5))</f>
        <v>0</v>
      </c>
      <c r="AU33" s="476">
        <f>IF(AU$2&lt;&gt;"",IF($C33&lt;&gt;"TBA",AU$2/114,0),SUMIFS('HOURS&amp;CYCLES INPUT'!$F$2:$F$9999,'HOURS&amp;CYCLES INPUT'!$C$2:$C$9999,'QUALIFIED EFH'!$C33,'HOURS&amp;CYCLES INPUT'!$D$2:$D$9999,'QUALIFIED EFH'!AU$4,'HOURS&amp;CYCLES INPUT'!$E$2:$E$9999,'QUALIFIED EFH'!AU$5))</f>
        <v>0</v>
      </c>
      <c r="AV33" s="476">
        <f>IF(AV$2&lt;&gt;"",IF($C33&lt;&gt;"TBA",AV$2/114,0),SUMIFS('HOURS&amp;CYCLES INPUT'!$F$2:$F$9999,'HOURS&amp;CYCLES INPUT'!$C$2:$C$9999,'QUALIFIED EFH'!$C33,'HOURS&amp;CYCLES INPUT'!$D$2:$D$9999,'QUALIFIED EFH'!AV$4,'HOURS&amp;CYCLES INPUT'!$E$2:$E$9999,'QUALIFIED EFH'!AV$5))</f>
        <v>0</v>
      </c>
      <c r="AW33" s="476">
        <f>IF(AW$2&lt;&gt;"",IF($C33&lt;&gt;"TBA",AW$2/114,0),SUMIFS('HOURS&amp;CYCLES INPUT'!$F$2:$F$9999,'HOURS&amp;CYCLES INPUT'!$C$2:$C$9999,'QUALIFIED EFH'!$C33,'HOURS&amp;CYCLES INPUT'!$D$2:$D$9999,'QUALIFIED EFH'!AW$4,'HOURS&amp;CYCLES INPUT'!$E$2:$E$9999,'QUALIFIED EFH'!AW$5))</f>
        <v>1.1399999999999999</v>
      </c>
      <c r="AX33" s="476">
        <f>IF(AX$2&lt;&gt;"",IF($C33&lt;&gt;"TBA",AX$2/114,0),SUMIFS('HOURS&amp;CYCLES INPUT'!$F$2:$F$9999,'HOURS&amp;CYCLES INPUT'!$C$2:$C$9999,'QUALIFIED EFH'!$C33,'HOURS&amp;CYCLES INPUT'!$D$2:$D$9999,'QUALIFIED EFH'!AX$4,'HOURS&amp;CYCLES INPUT'!$E$2:$E$9999,'QUALIFIED EFH'!AX$5))</f>
        <v>0</v>
      </c>
      <c r="AY33" s="476">
        <f>IF(AY$2&lt;&gt;"",IF($C33&lt;&gt;"TBA",AY$2/114,0),SUMIFS('HOURS&amp;CYCLES INPUT'!$F$2:$F$9999,'HOURS&amp;CYCLES INPUT'!$C$2:$C$9999,'QUALIFIED EFH'!$C33,'HOURS&amp;CYCLES INPUT'!$D$2:$D$9999,'QUALIFIED EFH'!AY$4,'HOURS&amp;CYCLES INPUT'!$E$2:$E$9999,'QUALIFIED EFH'!AY$5))</f>
        <v>0</v>
      </c>
      <c r="AZ33" s="476">
        <f>IF(AZ$2&lt;&gt;"",IF($C33&lt;&gt;"TBA",AZ$2/114,0),SUMIFS('HOURS&amp;CYCLES INPUT'!$F$2:$F$9999,'HOURS&amp;CYCLES INPUT'!$C$2:$C$9999,'QUALIFIED EFH'!$C33,'HOURS&amp;CYCLES INPUT'!$D$2:$D$9999,'QUALIFIED EFH'!AZ$4,'HOURS&amp;CYCLES INPUT'!$E$2:$E$9999,'QUALIFIED EFH'!AZ$5))</f>
        <v>0</v>
      </c>
      <c r="BA33" s="476">
        <f>IF(BA$2&lt;&gt;"",IF($C33&lt;&gt;"TBA",BA$2/114,0),SUMIFS('HOURS&amp;CYCLES INPUT'!$F$2:$F$9999,'HOURS&amp;CYCLES INPUT'!$C$2:$C$9999,'QUALIFIED EFH'!$C33,'HOURS&amp;CYCLES INPUT'!$D$2:$D$9999,'QUALIFIED EFH'!BA$4,'HOURS&amp;CYCLES INPUT'!$E$2:$E$9999,'QUALIFIED EFH'!BA$5))</f>
        <v>0</v>
      </c>
      <c r="BB33" s="476">
        <f>IF(BB$2&lt;&gt;"",IF($C33&lt;&gt;"TBA",BB$2/114,0),SUMIFS('HOURS&amp;CYCLES INPUT'!$F$2:$F$9999,'HOURS&amp;CYCLES INPUT'!$C$2:$C$9999,'QUALIFIED EFH'!$C33,'HOURS&amp;CYCLES INPUT'!$D$2:$D$9999,'QUALIFIED EFH'!BB$4,'HOURS&amp;CYCLES INPUT'!$E$2:$E$9999,'QUALIFIED EFH'!BB$5))</f>
        <v>0</v>
      </c>
      <c r="BC33" s="476">
        <f>IF(BC$2&lt;&gt;"",IF($C33&lt;&gt;"TBA",BC$2/114,0),SUMIFS('HOURS&amp;CYCLES INPUT'!$F$2:$F$9999,'HOURS&amp;CYCLES INPUT'!$C$2:$C$9999,'QUALIFIED EFH'!$C33,'HOURS&amp;CYCLES INPUT'!$D$2:$D$9999,'QUALIFIED EFH'!BC$4,'HOURS&amp;CYCLES INPUT'!$E$2:$E$9999,'QUALIFIED EFH'!BC$5))</f>
        <v>0</v>
      </c>
      <c r="BD33" s="476">
        <f>IF(BD$2&lt;&gt;"",IF($C33&lt;&gt;"TBA",BD$2/114,0),SUMIFS('HOURS&amp;CYCLES INPUT'!$F$2:$F$9999,'HOURS&amp;CYCLES INPUT'!$C$2:$C$9999,'QUALIFIED EFH'!$C33,'HOURS&amp;CYCLES INPUT'!$D$2:$D$9999,'QUALIFIED EFH'!BD$4,'HOURS&amp;CYCLES INPUT'!$E$2:$E$9999,'QUALIFIED EFH'!BD$5))</f>
        <v>0</v>
      </c>
      <c r="BE33" s="476">
        <f>IF(BE$2&lt;&gt;"",IF($C33&lt;&gt;"TBA",BE$2/114,0),SUMIFS('HOURS&amp;CYCLES INPUT'!$F$2:$F$9999,'HOURS&amp;CYCLES INPUT'!$C$2:$C$9999,'QUALIFIED EFH'!$C33,'HOURS&amp;CYCLES INPUT'!$D$2:$D$9999,'QUALIFIED EFH'!BE$4,'HOURS&amp;CYCLES INPUT'!$E$2:$E$9999,'QUALIFIED EFH'!BE$5))</f>
        <v>0</v>
      </c>
      <c r="BF33" s="476">
        <f>IF(BF$2&lt;&gt;"",IF($C33&lt;&gt;"TBA",BF$2/114,0),SUMIFS('HOURS&amp;CYCLES INPUT'!$F$2:$F$9999,'HOURS&amp;CYCLES INPUT'!$C$2:$C$9999,'QUALIFIED EFH'!$C33,'HOURS&amp;CYCLES INPUT'!$D$2:$D$9999,'QUALIFIED EFH'!BF$4,'HOURS&amp;CYCLES INPUT'!$E$2:$E$9999,'QUALIFIED EFH'!BF$5))</f>
        <v>0</v>
      </c>
      <c r="BG33" s="476">
        <f>IF(BG$2&lt;&gt;"",IF($C33&lt;&gt;"TBA",BG$2/114,0),SUMIFS('HOURS&amp;CYCLES INPUT'!$F$2:$F$9999,'HOURS&amp;CYCLES INPUT'!$C$2:$C$9999,'QUALIFIED EFH'!$C33,'HOURS&amp;CYCLES INPUT'!$D$2:$D$9999,'QUALIFIED EFH'!BG$4,'HOURS&amp;CYCLES INPUT'!$E$2:$E$9999,'QUALIFIED EFH'!BG$5))</f>
        <v>0</v>
      </c>
      <c r="BH33" s="476">
        <f>IF(BH$2&lt;&gt;"",IF($C33&lt;&gt;"TBA",BH$2/114,0),SUMIFS('HOURS&amp;CYCLES INPUT'!$F$2:$F$9999,'HOURS&amp;CYCLES INPUT'!$C$2:$C$9999,'QUALIFIED EFH'!$C33,'HOURS&amp;CYCLES INPUT'!$D$2:$D$9999,'QUALIFIED EFH'!BH$4,'HOURS&amp;CYCLES INPUT'!$E$2:$E$9999,'QUALIFIED EFH'!BH$5))</f>
        <v>0</v>
      </c>
      <c r="BI33" s="476">
        <f>IF(BI$2&lt;&gt;"",IF($C33&lt;&gt;"TBA",BI$2/114,0),SUMIFS('HOURS&amp;CYCLES INPUT'!$F$2:$F$9999,'HOURS&amp;CYCLES INPUT'!$C$2:$C$9999,'QUALIFIED EFH'!$C33,'HOURS&amp;CYCLES INPUT'!$D$2:$D$9999,'QUALIFIED EFH'!BI$4,'HOURS&amp;CYCLES INPUT'!$E$2:$E$9999,'QUALIFIED EFH'!BI$5))</f>
        <v>0</v>
      </c>
      <c r="BJ33" s="476">
        <f>IF(BJ$2&lt;&gt;"",IF($C33&lt;&gt;"TBA",BJ$2/114,0),SUMIFS('HOURS&amp;CYCLES INPUT'!$F$2:$F$9999,'HOURS&amp;CYCLES INPUT'!$C$2:$C$9999,'QUALIFIED EFH'!$C33,'HOURS&amp;CYCLES INPUT'!$D$2:$D$9999,'QUALIFIED EFH'!BJ$4,'HOURS&amp;CYCLES INPUT'!$E$2:$E$9999,'QUALIFIED EFH'!BJ$5))</f>
        <v>0.47</v>
      </c>
      <c r="BK33" s="476">
        <f>IF(BK$2&lt;&gt;"",IF($C33&lt;&gt;"TBA",BK$2/114,0),SUMIFS('HOURS&amp;CYCLES INPUT'!$F$2:$F$9999,'HOURS&amp;CYCLES INPUT'!$C$2:$C$9999,'QUALIFIED EFH'!$C33,'HOURS&amp;CYCLES INPUT'!$D$2:$D$9999,'QUALIFIED EFH'!BK$4,'HOURS&amp;CYCLES INPUT'!$E$2:$E$9999,'QUALIFIED EFH'!BK$5))</f>
        <v>0</v>
      </c>
      <c r="BL33" s="476">
        <f>IF(BL$2&lt;&gt;"",IF($C33&lt;&gt;"TBA",BL$2/114,0),SUMIFS('HOURS&amp;CYCLES INPUT'!$F$2:$F$9999,'HOURS&amp;CYCLES INPUT'!$C$2:$C$9999,'QUALIFIED EFH'!$C33,'HOURS&amp;CYCLES INPUT'!$D$2:$D$9999,'QUALIFIED EFH'!BL$4,'HOURS&amp;CYCLES INPUT'!$E$2:$E$9999,'QUALIFIED EFH'!BL$5))</f>
        <v>0</v>
      </c>
      <c r="BM33" s="476">
        <f>IF(BM$2&lt;&gt;"",IF($C33&lt;&gt;"TBA",BM$2/114,0),SUMIFS('HOURS&amp;CYCLES INPUT'!$F$2:$F$9999,'HOURS&amp;CYCLES INPUT'!$C$2:$C$9999,'QUALIFIED EFH'!$C33,'HOURS&amp;CYCLES INPUT'!$D$2:$D$9999,'QUALIFIED EFH'!BM$4,'HOURS&amp;CYCLES INPUT'!$E$2:$E$9999,'QUALIFIED EFH'!BM$5))</f>
        <v>0</v>
      </c>
      <c r="BN33" s="476">
        <f>IF(BN$2&lt;&gt;"",IF($C33&lt;&gt;"TBA",BN$2/114,0),SUMIFS('HOURS&amp;CYCLES INPUT'!$F$2:$F$9999,'HOURS&amp;CYCLES INPUT'!$C$2:$C$9999,'QUALIFIED EFH'!$C33,'HOURS&amp;CYCLES INPUT'!$D$2:$D$9999,'QUALIFIED EFH'!BN$4,'HOURS&amp;CYCLES INPUT'!$E$2:$E$9999,'QUALIFIED EFH'!BN$5))</f>
        <v>0</v>
      </c>
      <c r="BO33" s="476">
        <f>IF(BO$2&lt;&gt;"",IF($C33&lt;&gt;"TBA",BO$2/114,0),SUMIFS('HOURS&amp;CYCLES INPUT'!$F$2:$F$9999,'HOURS&amp;CYCLES INPUT'!$C$2:$C$9999,'QUALIFIED EFH'!$C33,'HOURS&amp;CYCLES INPUT'!$D$2:$D$9999,'QUALIFIED EFH'!BO$4,'HOURS&amp;CYCLES INPUT'!$E$2:$E$9999,'QUALIFIED EFH'!BO$5))</f>
        <v>0</v>
      </c>
      <c r="BP33" s="476">
        <f>IF(BP$2&lt;&gt;"",IF($C33&lt;&gt;"TBA",BP$2/114,0),SUMIFS('HOURS&amp;CYCLES INPUT'!$F$2:$F$9999,'HOURS&amp;CYCLES INPUT'!$C$2:$C$9999,'QUALIFIED EFH'!$C33,'HOURS&amp;CYCLES INPUT'!$D$2:$D$9999,'QUALIFIED EFH'!BP$4,'HOURS&amp;CYCLES INPUT'!$E$2:$E$9999,'QUALIFIED EFH'!BP$5))</f>
        <v>0</v>
      </c>
      <c r="BQ33" s="476">
        <f>IF(BQ$2&lt;&gt;"",IF($C33&lt;&gt;"TBA",BQ$2/114,0),SUMIFS('HOURS&amp;CYCLES INPUT'!$F$2:$F$9999,'HOURS&amp;CYCLES INPUT'!$C$2:$C$9999,'QUALIFIED EFH'!$C33,'HOURS&amp;CYCLES INPUT'!$D$2:$D$9999,'QUALIFIED EFH'!BQ$4,'HOURS&amp;CYCLES INPUT'!$E$2:$E$9999,'QUALIFIED EFH'!BQ$5))</f>
        <v>4.68</v>
      </c>
      <c r="BR33" s="476">
        <f>IF(BR$2&lt;&gt;"",IF($C33&lt;&gt;"TBA",BR$2/114,0),SUMIFS('HOURS&amp;CYCLES INPUT'!$F$2:$F$9999,'HOURS&amp;CYCLES INPUT'!$C$2:$C$9999,'QUALIFIED EFH'!$C33,'HOURS&amp;CYCLES INPUT'!$D$2:$D$9999,'QUALIFIED EFH'!BR$4,'HOURS&amp;CYCLES INPUT'!$E$2:$E$9999,'QUALIFIED EFH'!BR$5))</f>
        <v>73.930000000000007</v>
      </c>
      <c r="BS33" s="476">
        <f>IF(BS$2&lt;&gt;"",IF($C33&lt;&gt;"TBA",BS$2/114,0),SUMIFS('HOURS&amp;CYCLES INPUT'!$F$2:$F$9999,'HOURS&amp;CYCLES INPUT'!$C$2:$C$9999,'QUALIFIED EFH'!$C33,'HOURS&amp;CYCLES INPUT'!$D$2:$D$9999,'QUALIFIED EFH'!BS$4,'HOURS&amp;CYCLES INPUT'!$E$2:$E$9999,'QUALIFIED EFH'!BS$5))</f>
        <v>227.54</v>
      </c>
      <c r="BT33" s="476">
        <f>IF(BT$2&lt;&gt;"",IF($C33&lt;&gt;"TBA",BT$2/114,0),SUMIFS('HOURS&amp;CYCLES INPUT'!$F$2:$F$9999,'HOURS&amp;CYCLES INPUT'!$C$2:$C$9999,'QUALIFIED EFH'!$C33,'HOURS&amp;CYCLES INPUT'!$D$2:$D$9999,'QUALIFIED EFH'!BT$4,'HOURS&amp;CYCLES INPUT'!$E$2:$E$9999,'QUALIFIED EFH'!BT$5))</f>
        <v>82.72</v>
      </c>
      <c r="BU33" s="476">
        <f>IF(BU$2&lt;&gt;"",IF($C33&lt;&gt;"TBA",BU$2/114,0),SUMIFS('HOURS&amp;CYCLES INPUT'!$F$2:$F$9999,'HOURS&amp;CYCLES INPUT'!$C$2:$C$9999,'QUALIFIED EFH'!$C33,'HOURS&amp;CYCLES INPUT'!$D$2:$D$9999,'QUALIFIED EFH'!BU$4,'HOURS&amp;CYCLES INPUT'!$E$2:$E$9999,'QUALIFIED EFH'!BU$5))</f>
        <v>0</v>
      </c>
      <c r="BV33" s="476">
        <f>IF(BV$2&lt;&gt;"",IF($C33&lt;&gt;"TBA",BV$2/114,0),SUMIFS('HOURS&amp;CYCLES INPUT'!$F$2:$F$9999,'HOURS&amp;CYCLES INPUT'!$C$2:$C$9999,'QUALIFIED EFH'!$C33,'HOURS&amp;CYCLES INPUT'!$D$2:$D$9999,'QUALIFIED EFH'!BV$4,'HOURS&amp;CYCLES INPUT'!$E$2:$E$9999,'QUALIFIED EFH'!BV$5))</f>
        <v>0</v>
      </c>
      <c r="BW33" s="476">
        <f>IF(BW$2&lt;&gt;"",IF($C33&lt;&gt;"TBA",BW$2/114,0),SUMIFS('HOURS&amp;CYCLES INPUT'!$F$2:$F$9999,'HOURS&amp;CYCLES INPUT'!$C$2:$C$9999,'QUALIFIED EFH'!$C33,'HOURS&amp;CYCLES INPUT'!$D$2:$D$9999,'QUALIFIED EFH'!BW$4,'HOURS&amp;CYCLES INPUT'!$E$2:$E$9999,'QUALIFIED EFH'!BW$5))</f>
        <v>0</v>
      </c>
      <c r="BX33" s="476">
        <f>IF(BX$2&lt;&gt;"",IF($C33&lt;&gt;"TBA",BX$2/114,0),SUMIFS('HOURS&amp;CYCLES INPUT'!$F$2:$F$9999,'HOURS&amp;CYCLES INPUT'!$C$2:$C$9999,'QUALIFIED EFH'!$C33,'HOURS&amp;CYCLES INPUT'!$D$2:$D$9999,'QUALIFIED EFH'!BX$4,'HOURS&amp;CYCLES INPUT'!$E$2:$E$9999,'QUALIFIED EFH'!BX$5))</f>
        <v>0</v>
      </c>
      <c r="BY33" s="476">
        <f>IF(BY$2&lt;&gt;"",IF($C33&lt;&gt;"TBA",BY$2/114,0),SUMIFS('HOURS&amp;CYCLES INPUT'!$F$2:$F$9999,'HOURS&amp;CYCLES INPUT'!$C$2:$C$9999,'QUALIFIED EFH'!$C33,'HOURS&amp;CYCLES INPUT'!$D$2:$D$9999,'QUALIFIED EFH'!BY$4,'HOURS&amp;CYCLES INPUT'!$E$2:$E$9999,'QUALIFIED EFH'!BY$5))</f>
        <v>0</v>
      </c>
      <c r="BZ33" s="476">
        <f>IF(BZ$2&lt;&gt;"",IF($C33&lt;&gt;"TBA",BZ$2/114,0),SUMIFS('HOURS&amp;CYCLES INPUT'!$F$2:$F$9999,'HOURS&amp;CYCLES INPUT'!$C$2:$C$9999,'QUALIFIED EFH'!$C33,'HOURS&amp;CYCLES INPUT'!$D$2:$D$9999,'QUALIFIED EFH'!BZ$4,'HOURS&amp;CYCLES INPUT'!$E$2:$E$9999,'QUALIFIED EFH'!BZ$5))</f>
        <v>0</v>
      </c>
      <c r="CA33" s="476">
        <f>IF(CA$2&lt;&gt;"",IF($C33&lt;&gt;"TBA",CA$2/114,0),SUMIFS('HOURS&amp;CYCLES INPUT'!$F$2:$F$9999,'HOURS&amp;CYCLES INPUT'!$C$2:$C$9999,'QUALIFIED EFH'!$C33,'HOURS&amp;CYCLES INPUT'!$D$2:$D$9999,'QUALIFIED EFH'!CA$4,'HOURS&amp;CYCLES INPUT'!$E$2:$E$9999,'QUALIFIED EFH'!CA$5))</f>
        <v>0</v>
      </c>
      <c r="CB33" s="476">
        <f>IF(CB$2&lt;&gt;"",IF($C33&lt;&gt;"TBA",CB$2/114,0),SUMIFS('HOURS&amp;CYCLES INPUT'!$F$2:$F$9999,'HOURS&amp;CYCLES INPUT'!$C$2:$C$9999,'QUALIFIED EFH'!$C33,'HOURS&amp;CYCLES INPUT'!$D$2:$D$9999,'QUALIFIED EFH'!CB$4,'HOURS&amp;CYCLES INPUT'!$E$2:$E$9999,'QUALIFIED EFH'!CB$5))</f>
        <v>0</v>
      </c>
      <c r="CC33" s="476">
        <f>IF(CC$2&lt;&gt;"",IF($C33&lt;&gt;"TBA",CC$2/114,0),SUMIFS('HOURS&amp;CYCLES INPUT'!$F$2:$F$9999,'HOURS&amp;CYCLES INPUT'!$C$2:$C$9999,'QUALIFIED EFH'!$C33,'HOURS&amp;CYCLES INPUT'!$D$2:$D$9999,'QUALIFIED EFH'!CC$4,'HOURS&amp;CYCLES INPUT'!$E$2:$E$9999,'QUALIFIED EFH'!CC$5))</f>
        <v>339.96</v>
      </c>
      <c r="CD33" s="476">
        <f>IF(CD$2&lt;&gt;"",IF($C33&lt;&gt;"TBA",CD$2/114,0),SUMIFS('HOURS&amp;CYCLES INPUT'!$F$2:$F$9999,'HOURS&amp;CYCLES INPUT'!$C$2:$C$9999,'QUALIFIED EFH'!$C33,'HOURS&amp;CYCLES INPUT'!$D$2:$D$9999,'QUALIFIED EFH'!CD$4,'HOURS&amp;CYCLES INPUT'!$E$2:$E$9999,'QUALIFIED EFH'!CD$5))</f>
        <v>449.42</v>
      </c>
      <c r="CE33" s="476">
        <f>IF(CE$2&lt;&gt;"",IF($C33&lt;&gt;"TBA",CE$2/114,0),SUMIFS('HOURS&amp;CYCLES INPUT'!$F$2:$F$9999,'HOURS&amp;CYCLES INPUT'!$C$2:$C$9999,'QUALIFIED EFH'!$C33,'HOURS&amp;CYCLES INPUT'!$D$2:$D$9999,'QUALIFIED EFH'!CE$4,'HOURS&amp;CYCLES INPUT'!$E$2:$E$9999,'QUALIFIED EFH'!CE$5))</f>
        <v>447.56</v>
      </c>
      <c r="CF33" s="476">
        <f>IF(CF$2&lt;&gt;"",IF($C33&lt;&gt;"TBA",CF$2/114,0),SUMIFS('HOURS&amp;CYCLES INPUT'!$F$2:$F$9999,'HOURS&amp;CYCLES INPUT'!$C$2:$C$9999,'QUALIFIED EFH'!$C33,'HOURS&amp;CYCLES INPUT'!$D$2:$D$9999,'QUALIFIED EFH'!CF$4,'HOURS&amp;CYCLES INPUT'!$E$2:$E$9999,'QUALIFIED EFH'!CF$5))</f>
        <v>423.14</v>
      </c>
      <c r="CG33" s="476">
        <f>IF(CG$2&lt;&gt;"",IF($C33&lt;&gt;"TBA",CG$2/114,0),SUMIFS('HOURS&amp;CYCLES INPUT'!$F$2:$F$9999,'HOURS&amp;CYCLES INPUT'!$C$2:$C$9999,'QUALIFIED EFH'!$C33,'HOURS&amp;CYCLES INPUT'!$D$2:$D$9999,'QUALIFIED EFH'!CG$4,'HOURS&amp;CYCLES INPUT'!$E$2:$E$9999,'QUALIFIED EFH'!CG$5))</f>
        <v>419.01</v>
      </c>
      <c r="CH33" s="476">
        <f>IF(CH$2&lt;&gt;"",IF($C33&lt;&gt;"TBA",CH$2/114,0),SUMIFS('HOURS&amp;CYCLES INPUT'!$F$2:$F$9999,'HOURS&amp;CYCLES INPUT'!$C$2:$C$9999,'QUALIFIED EFH'!$C33,'HOURS&amp;CYCLES INPUT'!$D$2:$D$9999,'QUALIFIED EFH'!CH$4,'HOURS&amp;CYCLES INPUT'!$E$2:$E$9999,'QUALIFIED EFH'!CH$5))</f>
        <v>464.85</v>
      </c>
      <c r="CI33" s="476">
        <f>IF(CI$2&lt;&gt;"",IF($C33&lt;&gt;"TBA",CI$2/114,0),SUMIFS('HOURS&amp;CYCLES INPUT'!$F$2:$F$9999,'HOURS&amp;CYCLES INPUT'!$C$2:$C$9999,'QUALIFIED EFH'!$C33,'HOURS&amp;CYCLES INPUT'!$D$2:$D$9999,'QUALIFIED EFH'!CI$4,'HOURS&amp;CYCLES INPUT'!$E$2:$E$9999,'QUALIFIED EFH'!CI$5))</f>
        <v>405.88</v>
      </c>
      <c r="CJ33" s="476">
        <f>IF(CJ$2&lt;&gt;"",IF($C33&lt;&gt;"TBA",CJ$2/114,0),SUMIFS('HOURS&amp;CYCLES INPUT'!$F$2:$F$9999,'HOURS&amp;CYCLES INPUT'!$C$2:$C$9999,'QUALIFIED EFH'!$C33,'HOURS&amp;CYCLES INPUT'!$D$2:$D$9999,'QUALIFIED EFH'!CJ$4,'HOURS&amp;CYCLES INPUT'!$E$2:$E$9999,'QUALIFIED EFH'!CJ$5))</f>
        <v>459.96</v>
      </c>
      <c r="CK33" s="476">
        <f>IF(CK$2&lt;&gt;"",IF($C33&lt;&gt;"TBA",CK$2/114,0),SUMIFS('HOURS&amp;CYCLES INPUT'!$F$2:$F$9999,'HOURS&amp;CYCLES INPUT'!$C$2:$C$9999,'QUALIFIED EFH'!$C33,'HOURS&amp;CYCLES INPUT'!$D$2:$D$9999,'QUALIFIED EFH'!CK$4,'HOURS&amp;CYCLES INPUT'!$E$2:$E$9999,'QUALIFIED EFH'!CK$5))</f>
        <v>436.11</v>
      </c>
      <c r="CL33" s="476">
        <f>IF(CL$2&lt;&gt;"",IF($C33&lt;&gt;"TBA",CL$2/114,0),SUMIFS('HOURS&amp;CYCLES INPUT'!$F$2:$F$9999,'HOURS&amp;CYCLES INPUT'!$C$2:$C$9999,'QUALIFIED EFH'!$C33,'HOURS&amp;CYCLES INPUT'!$D$2:$D$9999,'QUALIFIED EFH'!CL$4,'HOURS&amp;CYCLES INPUT'!$E$2:$E$9999,'QUALIFIED EFH'!CL$5))</f>
        <v>394.65</v>
      </c>
      <c r="CM33" s="476">
        <f>IF(CM$2&lt;&gt;"",IF($C33&lt;&gt;"TBA",CM$2/114,0),SUMIFS('HOURS&amp;CYCLES INPUT'!$F$2:$F$9999,'HOURS&amp;CYCLES INPUT'!$C$2:$C$9999,'QUALIFIED EFH'!$C33,'HOURS&amp;CYCLES INPUT'!$D$2:$D$9999,'QUALIFIED EFH'!CM$4,'HOURS&amp;CYCLES INPUT'!$E$2:$E$9999,'QUALIFIED EFH'!CM$5))</f>
        <v>418.35</v>
      </c>
      <c r="CN33" s="476">
        <f>IF(CN$2&lt;&gt;"",IF($C33&lt;&gt;"TBA",CN$2/114,0),SUMIFS('HOURS&amp;CYCLES INPUT'!$F$2:$F$9999,'HOURS&amp;CYCLES INPUT'!$C$2:$C$9999,'QUALIFIED EFH'!$C33,'HOURS&amp;CYCLES INPUT'!$D$2:$D$9999,'QUALIFIED EFH'!CN$4,'HOURS&amp;CYCLES INPUT'!$E$2:$E$9999,'QUALIFIED EFH'!CN$5))</f>
        <v>434.74</v>
      </c>
      <c r="CO33" s="476">
        <f>IF(CO$2&lt;&gt;"",IF($C33&lt;&gt;"TBA",CO$2/114,0),SUMIFS('HOURS&amp;CYCLES INPUT'!$F$2:$F$9999,'HOURS&amp;CYCLES INPUT'!$C$2:$C$9999,'QUALIFIED EFH'!$C33,'HOURS&amp;CYCLES INPUT'!$D$2:$D$9999,'QUALIFIED EFH'!CO$4,'HOURS&amp;CYCLES INPUT'!$E$2:$E$9999,'QUALIFIED EFH'!CO$5))</f>
        <v>454.06</v>
      </c>
      <c r="CP33" s="476">
        <f>IF(CP$2&lt;&gt;"",IF($C33&lt;&gt;"TBA",CP$2/114,0),SUMIFS('HOURS&amp;CYCLES INPUT'!$F$2:$F$9999,'HOURS&amp;CYCLES INPUT'!$C$2:$C$9999,'QUALIFIED EFH'!$C33,'HOURS&amp;CYCLES INPUT'!$D$2:$D$9999,'QUALIFIED EFH'!CP$4,'HOURS&amp;CYCLES INPUT'!$E$2:$E$9999,'QUALIFIED EFH'!CP$5))</f>
        <v>411.55</v>
      </c>
      <c r="CQ33" s="476">
        <f>IF(CQ$2&lt;&gt;"",IF($C33&lt;&gt;"TBA",CQ$2/114,0),SUMIFS('HOURS&amp;CYCLES INPUT'!$F$2:$F$9999,'HOURS&amp;CYCLES INPUT'!$C$2:$C$9999,'QUALIFIED EFH'!$C33,'HOURS&amp;CYCLES INPUT'!$D$2:$D$9999,'QUALIFIED EFH'!CQ$4,'HOURS&amp;CYCLES INPUT'!$E$2:$E$9999,'QUALIFIED EFH'!CQ$5))</f>
        <v>460.2</v>
      </c>
      <c r="CR33" s="476">
        <f>IF(CR$2&lt;&gt;"",IF($C33&lt;&gt;"TBA",CR$2/114,0),SUMIFS('HOURS&amp;CYCLES INPUT'!$F$2:$F$9999,'HOURS&amp;CYCLES INPUT'!$C$2:$C$9999,'QUALIFIED EFH'!$C33,'HOURS&amp;CYCLES INPUT'!$D$2:$D$9999,'QUALIFIED EFH'!CR$4,'HOURS&amp;CYCLES INPUT'!$E$2:$E$9999,'QUALIFIED EFH'!CR$5))</f>
        <v>489.07</v>
      </c>
      <c r="CS33" s="476">
        <f>IF(CS$2&lt;&gt;"",IF($C33&lt;&gt;"TBA",CS$2/114,0),SUMIFS('HOURS&amp;CYCLES INPUT'!$F$2:$F$9999,'HOURS&amp;CYCLES INPUT'!$C$2:$C$9999,'QUALIFIED EFH'!$C33,'HOURS&amp;CYCLES INPUT'!$D$2:$D$9999,'QUALIFIED EFH'!CS$4,'HOURS&amp;CYCLES INPUT'!$E$2:$E$9999,'QUALIFIED EFH'!CS$5))</f>
        <v>439.1</v>
      </c>
      <c r="CT33" s="476">
        <f>IF(CT$2&lt;&gt;"",IF($C33&lt;&gt;"TBA",CT$2/114,0),SUMIFS('HOURS&amp;CYCLES INPUT'!$F$2:$F$9999,'HOURS&amp;CYCLES INPUT'!$C$2:$C$9999,'QUALIFIED EFH'!$C33,'HOURS&amp;CYCLES INPUT'!$D$2:$D$9999,'QUALIFIED EFH'!CT$4,'HOURS&amp;CYCLES INPUT'!$E$2:$E$9999,'QUALIFIED EFH'!CT$5))</f>
        <v>478.65</v>
      </c>
      <c r="CU33" s="476">
        <f>IF(CU$2&lt;&gt;"",IF($C33&lt;&gt;"TBA",CU$2/114,0),SUMIFS('HOURS&amp;CYCLES INPUT'!$F$2:$F$9999,'HOURS&amp;CYCLES INPUT'!$C$2:$C$9999,'QUALIFIED EFH'!$C33,'HOURS&amp;CYCLES INPUT'!$D$2:$D$9999,'QUALIFIED EFH'!CU$4,'HOURS&amp;CYCLES INPUT'!$E$2:$E$9999,'QUALIFIED EFH'!CU$5))</f>
        <v>321.8</v>
      </c>
      <c r="CV33" s="476">
        <f>IF(CV$2&lt;&gt;"",IF($C33&lt;&gt;"TBA",CV$2/114,0),SUMIFS('HOURS&amp;CYCLES INPUT'!$F$2:$F$9999,'HOURS&amp;CYCLES INPUT'!$C$2:$C$9999,'QUALIFIED EFH'!$C33,'HOURS&amp;CYCLES INPUT'!$D$2:$D$9999,'QUALIFIED EFH'!CV$4,'HOURS&amp;CYCLES INPUT'!$E$2:$E$9999,'QUALIFIED EFH'!CV$5))</f>
        <v>0</v>
      </c>
      <c r="CW33" s="476">
        <f>IF(CW$2&lt;&gt;"",IF($C33&lt;&gt;"TBA",CW$2/114,0),SUMIFS('HOURS&amp;CYCLES INPUT'!$F$2:$F$9999,'HOURS&amp;CYCLES INPUT'!$C$2:$C$9999,'QUALIFIED EFH'!$C33,'HOURS&amp;CYCLES INPUT'!$D$2:$D$9999,'QUALIFIED EFH'!CW$4,'HOURS&amp;CYCLES INPUT'!$E$2:$E$9999,'QUALIFIED EFH'!CW$5))</f>
        <v>266.64999999999998</v>
      </c>
      <c r="CX33" s="476">
        <f>IF(CX$2&lt;&gt;"",IF($C33&lt;&gt;"TBA",CX$2/114,0),SUMIFS('HOURS&amp;CYCLES INPUT'!$F$2:$F$9999,'HOURS&amp;CYCLES INPUT'!$C$2:$C$9999,'QUALIFIED EFH'!$C33,'HOURS&amp;CYCLES INPUT'!$D$2:$D$9999,'QUALIFIED EFH'!CX$4,'HOURS&amp;CYCLES INPUT'!$E$2:$E$9999,'QUALIFIED EFH'!CX$5))</f>
        <v>457.15</v>
      </c>
      <c r="CY33" s="476">
        <f>IF(CY$2&lt;&gt;"",IF($C33&lt;&gt;"TBA",CY$2/114,0),SUMIFS('HOURS&amp;CYCLES INPUT'!$F$2:$F$9999,'HOURS&amp;CYCLES INPUT'!$C$2:$C$9999,'QUALIFIED EFH'!$C33,'HOURS&amp;CYCLES INPUT'!$D$2:$D$9999,'QUALIFIED EFH'!CY$4,'HOURS&amp;CYCLES INPUT'!$E$2:$E$9999,'QUALIFIED EFH'!CY$5))</f>
        <v>456.7</v>
      </c>
      <c r="CZ33" s="476">
        <f>IF(CZ$2&lt;&gt;"",IF($C33&lt;&gt;"TBA",CZ$2/114,0),SUMIFS('HOURS&amp;CYCLES INPUT'!$F$2:$F$9999,'HOURS&amp;CYCLES INPUT'!$C$2:$C$9999,'QUALIFIED EFH'!$C33,'HOURS&amp;CYCLES INPUT'!$D$2:$D$9999,'QUALIFIED EFH'!CZ$4,'HOURS&amp;CYCLES INPUT'!$E$2:$E$9999,'QUALIFIED EFH'!CZ$5))</f>
        <v>458.55</v>
      </c>
      <c r="DA33" s="476">
        <f>IF(DA$2&lt;&gt;"",IF($C33&lt;&gt;"TBA",DA$2/114,0),SUMIFS('HOURS&amp;CYCLES INPUT'!$F$2:$F$9999,'HOURS&amp;CYCLES INPUT'!$C$2:$C$9999,'QUALIFIED EFH'!$C33,'HOURS&amp;CYCLES INPUT'!$D$2:$D$9999,'QUALIFIED EFH'!DA$4,'HOURS&amp;CYCLES INPUT'!$E$2:$E$9999,'QUALIFIED EFH'!DA$5))</f>
        <v>431.34</v>
      </c>
      <c r="DB33" s="476">
        <f>IF(DB$2&lt;&gt;"",IF($C33&lt;&gt;"TBA",DB$2/114,0),SUMIFS('HOURS&amp;CYCLES INPUT'!$F$2:$F$9999,'HOURS&amp;CYCLES INPUT'!$C$2:$C$9999,'QUALIFIED EFH'!$C33,'HOURS&amp;CYCLES INPUT'!$D$2:$D$9999,'QUALIFIED EFH'!DB$4,'HOURS&amp;CYCLES INPUT'!$E$2:$E$9999,'QUALIFIED EFH'!DB$5))</f>
        <v>265.69</v>
      </c>
      <c r="DC33" s="476">
        <f>IF(DC$2&lt;&gt;"",IF($C33&lt;&gt;"TBA",DC$2/114,0),SUMIFS('HOURS&amp;CYCLES INPUT'!$F$2:$F$9999,'HOURS&amp;CYCLES INPUT'!$C$2:$C$9999,'QUALIFIED EFH'!$C33,'HOURS&amp;CYCLES INPUT'!$D$2:$D$9999,'QUALIFIED EFH'!DC$4,'HOURS&amp;CYCLES INPUT'!$E$2:$E$9999,'QUALIFIED EFH'!DC$5))</f>
        <v>0</v>
      </c>
      <c r="DD33" s="476">
        <f>IF(DD$2&lt;&gt;"",IF($C33&lt;&gt;"TBA",DD$2/114,0),SUMIFS('HOURS&amp;CYCLES INPUT'!$F$2:$F$9999,'HOURS&amp;CYCLES INPUT'!$C$2:$C$9999,'QUALIFIED EFH'!$C33,'HOURS&amp;CYCLES INPUT'!$D$2:$D$9999,'QUALIFIED EFH'!DD$4,'HOURS&amp;CYCLES INPUT'!$E$2:$E$9999,'QUALIFIED EFH'!DD$5))</f>
        <v>0</v>
      </c>
      <c r="DE33" s="476">
        <f>IF(DE$2&lt;&gt;"",IF($C33&lt;&gt;"TBA",DE$2/114,0),SUMIFS('HOURS&amp;CYCLES INPUT'!$F$2:$F$9999,'HOURS&amp;CYCLES INPUT'!$C$2:$C$9999,'QUALIFIED EFH'!$C33,'HOURS&amp;CYCLES INPUT'!$D$2:$D$9999,'QUALIFIED EFH'!DE$4,'HOURS&amp;CYCLES INPUT'!$E$2:$E$9999,'QUALIFIED EFH'!DE$5))</f>
        <v>38.57</v>
      </c>
      <c r="DF33" s="476">
        <f>IF(DF$2&lt;&gt;"",IF($C33&lt;&gt;"TBA",DF$2/114,0),SUMIFS('HOURS&amp;CYCLES INPUT'!$F$2:$F$9999,'HOURS&amp;CYCLES INPUT'!$C$2:$C$9999,'QUALIFIED EFH'!$C33,'HOURS&amp;CYCLES INPUT'!$D$2:$D$9999,'QUALIFIED EFH'!DF$4,'HOURS&amp;CYCLES INPUT'!$E$2:$E$9999,'QUALIFIED EFH'!DF$5))</f>
        <v>403.2</v>
      </c>
      <c r="DG33" s="476">
        <f>IF(DG$2&lt;&gt;"",IF($C33&lt;&gt;"TBA",DG$2/114,0),SUMIFS('HOURS&amp;CYCLES INPUT'!$F$2:$F$9999,'HOURS&amp;CYCLES INPUT'!$C$2:$C$9999,'QUALIFIED EFH'!$C33,'HOURS&amp;CYCLES INPUT'!$D$2:$D$9999,'QUALIFIED EFH'!DG$4,'HOURS&amp;CYCLES INPUT'!$E$2:$E$9999,'QUALIFIED EFH'!DG$5))</f>
        <v>454.03</v>
      </c>
      <c r="DH33" s="476">
        <f>IF(DH$2&lt;&gt;"",IF($C33&lt;&gt;"TBA",DH$2/114,0),SUMIFS('HOURS&amp;CYCLES INPUT'!$F$2:$F$9999,'HOURS&amp;CYCLES INPUT'!$C$2:$C$9999,'QUALIFIED EFH'!$C33,'HOURS&amp;CYCLES INPUT'!$D$2:$D$9999,'QUALIFIED EFH'!DH$4,'HOURS&amp;CYCLES INPUT'!$E$2:$E$9999,'QUALIFIED EFH'!DH$5))</f>
        <v>0</v>
      </c>
      <c r="DI33" s="476">
        <f>IF(DI$2&lt;&gt;"",IF($C33&lt;&gt;"TBA",DI$2/114,0),SUMIFS('HOURS&amp;CYCLES INPUT'!$F$2:$F$9999,'HOURS&amp;CYCLES INPUT'!$C$2:$C$9999,'QUALIFIED EFH'!$C33,'HOURS&amp;CYCLES INPUT'!$D$2:$D$9999,'QUALIFIED EFH'!DI$4,'HOURS&amp;CYCLES INPUT'!$E$2:$E$9999,'QUALIFIED EFH'!DI$5))</f>
        <v>0</v>
      </c>
      <c r="DJ33" s="476">
        <f>IF(DJ$2&lt;&gt;"",IF($C33&lt;&gt;"TBA",DJ$2/114,0),SUMIFS('HOURS&amp;CYCLES INPUT'!$F$2:$F$9999,'HOURS&amp;CYCLES INPUT'!$C$2:$C$9999,'QUALIFIED EFH'!$C33,'HOURS&amp;CYCLES INPUT'!$D$2:$D$9999,'QUALIFIED EFH'!DJ$4,'HOURS&amp;CYCLES INPUT'!$E$2:$E$9999,'QUALIFIED EFH'!DJ$5))</f>
        <v>0</v>
      </c>
      <c r="DK33" s="476">
        <f>IF(DK$2&lt;&gt;"",IF($C33&lt;&gt;"TBA",DK$2/114,0),SUMIFS('HOURS&amp;CYCLES INPUT'!$F$2:$F$9999,'HOURS&amp;CYCLES INPUT'!$C$2:$C$9999,'QUALIFIED EFH'!$C33,'HOURS&amp;CYCLES INPUT'!$D$2:$D$9999,'QUALIFIED EFH'!DK$4,'HOURS&amp;CYCLES INPUT'!$E$2:$E$9999,'QUALIFIED EFH'!DK$5))</f>
        <v>0</v>
      </c>
      <c r="DL33" s="476">
        <f>IF(DL$2&lt;&gt;"",IF($C33&lt;&gt;"TBA",DL$2/114,0),SUMIFS('HOURS&amp;CYCLES INPUT'!$F$2:$F$9999,'HOURS&amp;CYCLES INPUT'!$C$2:$C$9999,'QUALIFIED EFH'!$C33,'HOURS&amp;CYCLES INPUT'!$D$2:$D$9999,'QUALIFIED EFH'!DL$4,'HOURS&amp;CYCLES INPUT'!$E$2:$E$9999,'QUALIFIED EFH'!DL$5))</f>
        <v>0</v>
      </c>
      <c r="DM33" s="476">
        <f>IF(DM$2&lt;&gt;"",IF($C33&lt;&gt;"TBA",DM$2/114,0),SUMIFS('HOURS&amp;CYCLES INPUT'!$F$2:$F$9999,'HOURS&amp;CYCLES INPUT'!$C$2:$C$9999,'QUALIFIED EFH'!$C33,'HOURS&amp;CYCLES INPUT'!$D$2:$D$9999,'QUALIFIED EFH'!DM$4,'HOURS&amp;CYCLES INPUT'!$E$2:$E$9999,'QUALIFIED EFH'!DM$5))</f>
        <v>0</v>
      </c>
      <c r="DN33" s="476">
        <f>IF(DN$2&lt;&gt;"",IF($C33&lt;&gt;"TBA",DN$2/114,0),SUMIFS('HOURS&amp;CYCLES INPUT'!$F$2:$F$9999,'HOURS&amp;CYCLES INPUT'!$C$2:$C$9999,'QUALIFIED EFH'!$C33,'HOURS&amp;CYCLES INPUT'!$D$2:$D$9999,'QUALIFIED EFH'!DN$4,'HOURS&amp;CYCLES INPUT'!$E$2:$E$9999,'QUALIFIED EFH'!DN$5))</f>
        <v>0</v>
      </c>
      <c r="DO33" s="476">
        <f>IF(DO$2&lt;&gt;"",IF($C33&lt;&gt;"TBA",DO$2/114,0),SUMIFS('HOURS&amp;CYCLES INPUT'!$F$2:$F$9999,'HOURS&amp;CYCLES INPUT'!$C$2:$C$9999,'QUALIFIED EFH'!$C33,'HOURS&amp;CYCLES INPUT'!$D$2:$D$9999,'QUALIFIED EFH'!DO$4,'HOURS&amp;CYCLES INPUT'!$E$2:$E$9999,'QUALIFIED EFH'!DO$5))</f>
        <v>0</v>
      </c>
      <c r="DP33" s="476">
        <f>IF(DP$2&lt;&gt;"",IF($C33&lt;&gt;"TBA",DP$2/114,0),SUMIFS('HOURS&amp;CYCLES INPUT'!$F$2:$F$9999,'HOURS&amp;CYCLES INPUT'!$C$2:$C$9999,'QUALIFIED EFH'!$C33,'HOURS&amp;CYCLES INPUT'!$D$2:$D$9999,'QUALIFIED EFH'!DP$4,'HOURS&amp;CYCLES INPUT'!$E$2:$E$9999,'QUALIFIED EFH'!DP$5))</f>
        <v>0</v>
      </c>
      <c r="DQ33" s="476">
        <f>IF(DQ$2&lt;&gt;"",IF($C33&lt;&gt;"TBA",DQ$2/114,0),SUMIFS('HOURS&amp;CYCLES INPUT'!$F$2:$F$9999,'HOURS&amp;CYCLES INPUT'!$C$2:$C$9999,'QUALIFIED EFH'!$C33,'HOURS&amp;CYCLES INPUT'!$D$2:$D$9999,'QUALIFIED EFH'!DQ$4,'HOURS&amp;CYCLES INPUT'!$E$2:$E$9999,'QUALIFIED EFH'!DQ$5))</f>
        <v>0</v>
      </c>
      <c r="DR33" s="476">
        <f>IF(DR$2&lt;&gt;"",IF($C33&lt;&gt;"TBA",DR$2/114,0),SUMIFS('HOURS&amp;CYCLES INPUT'!$F$2:$F$9999,'HOURS&amp;CYCLES INPUT'!$C$2:$C$9999,'QUALIFIED EFH'!$C33,'HOURS&amp;CYCLES INPUT'!$D$2:$D$9999,'QUALIFIED EFH'!DR$4,'HOURS&amp;CYCLES INPUT'!$E$2:$E$9999,'QUALIFIED EFH'!DR$5))</f>
        <v>0</v>
      </c>
      <c r="DS33" s="476">
        <f>IF(DS$2&lt;&gt;"",IF($C33&lt;&gt;"TBA",DS$2/114,0),SUMIFS('HOURS&amp;CYCLES INPUT'!$F$2:$F$9999,'HOURS&amp;CYCLES INPUT'!$C$2:$C$9999,'QUALIFIED EFH'!$C33,'HOURS&amp;CYCLES INPUT'!$D$2:$D$9999,'QUALIFIED EFH'!DS$4,'HOURS&amp;CYCLES INPUT'!$E$2:$E$9999,'QUALIFIED EFH'!DS$5))</f>
        <v>0</v>
      </c>
      <c r="DT33" s="476">
        <f>IF(DT$2&lt;&gt;"",IF($C33&lt;&gt;"TBA",DT$2/114,0),SUMIFS('HOURS&amp;CYCLES INPUT'!$F$2:$F$9999,'HOURS&amp;CYCLES INPUT'!$C$2:$C$9999,'QUALIFIED EFH'!$C33,'HOURS&amp;CYCLES INPUT'!$D$2:$D$9999,'QUALIFIED EFH'!DT$4,'HOURS&amp;CYCLES INPUT'!$E$2:$E$9999,'QUALIFIED EFH'!DT$5))</f>
        <v>0</v>
      </c>
      <c r="DU33" s="476">
        <f>IF(DU$2&lt;&gt;"",IF($C33&lt;&gt;"TBA",DU$2/114,0),SUMIFS('HOURS&amp;CYCLES INPUT'!$F$2:$F$9999,'HOURS&amp;CYCLES INPUT'!$C$2:$C$9999,'QUALIFIED EFH'!$C33,'HOURS&amp;CYCLES INPUT'!$D$2:$D$9999,'QUALIFIED EFH'!DU$4,'HOURS&amp;CYCLES INPUT'!$E$2:$E$9999,'QUALIFIED EFH'!DU$5))</f>
        <v>0</v>
      </c>
      <c r="DV33" s="476">
        <f>IF(DV$2&lt;&gt;"",IF($C33&lt;&gt;"TBA",DV$2/114,0),SUMIFS('HOURS&amp;CYCLES INPUT'!$F$2:$F$9999,'HOURS&amp;CYCLES INPUT'!$C$2:$C$9999,'QUALIFIED EFH'!$C33,'HOURS&amp;CYCLES INPUT'!$D$2:$D$9999,'QUALIFIED EFH'!DV$4,'HOURS&amp;CYCLES INPUT'!$E$2:$E$9999,'QUALIFIED EFH'!DV$5))</f>
        <v>0</v>
      </c>
      <c r="DW33" s="476">
        <f>IF(DW$2&lt;&gt;"",IF($C33&lt;&gt;"TBA",DW$2/114,0),SUMIFS('HOURS&amp;CYCLES INPUT'!$F$2:$F$9999,'HOURS&amp;CYCLES INPUT'!$C$2:$C$9999,'QUALIFIED EFH'!$C33,'HOURS&amp;CYCLES INPUT'!$D$2:$D$9999,'QUALIFIED EFH'!DW$4,'HOURS&amp;CYCLES INPUT'!$E$2:$E$9999,'QUALIFIED EFH'!DW$5))</f>
        <v>0</v>
      </c>
      <c r="DX33" s="476">
        <f>IF(DX$2&lt;&gt;"",IF($C33&lt;&gt;"TBA",DX$2/114,0),SUMIFS('HOURS&amp;CYCLES INPUT'!$F$2:$F$9999,'HOURS&amp;CYCLES INPUT'!$C$2:$C$9999,'QUALIFIED EFH'!$C33,'HOURS&amp;CYCLES INPUT'!$D$2:$D$9999,'QUALIFIED EFH'!DX$4,'HOURS&amp;CYCLES INPUT'!$E$2:$E$9999,'QUALIFIED EFH'!DX$5))</f>
        <v>0</v>
      </c>
      <c r="DY33" s="476">
        <f>IF(DY$2&lt;&gt;"",IF($C33&lt;&gt;"TBA",DY$2/114,0),SUMIFS('HOURS&amp;CYCLES INPUT'!$F$2:$F$9999,'HOURS&amp;CYCLES INPUT'!$C$2:$C$9999,'QUALIFIED EFH'!$C33,'HOURS&amp;CYCLES INPUT'!$D$2:$D$9999,'QUALIFIED EFH'!DY$4,'HOURS&amp;CYCLES INPUT'!$E$2:$E$9999,'QUALIFIED EFH'!DY$5))</f>
        <v>0</v>
      </c>
      <c r="DZ33" s="476">
        <f>IF(DZ$2&lt;&gt;"",IF($C33&lt;&gt;"TBA",DZ$2/114,0),SUMIFS('HOURS&amp;CYCLES INPUT'!$F$2:$F$9999,'HOURS&amp;CYCLES INPUT'!$C$2:$C$9999,'QUALIFIED EFH'!$C33,'HOURS&amp;CYCLES INPUT'!$D$2:$D$9999,'QUALIFIED EFH'!DZ$4,'HOURS&amp;CYCLES INPUT'!$E$2:$E$9999,'QUALIFIED EFH'!DZ$5))</f>
        <v>0</v>
      </c>
      <c r="EA33" s="476">
        <f>IF(EA$2&lt;&gt;"",IF($C33&lt;&gt;"TBA",EA$2/114,0),SUMIFS('HOURS&amp;CYCLES INPUT'!$F$2:$F$9999,'HOURS&amp;CYCLES INPUT'!$C$2:$C$9999,'QUALIFIED EFH'!$C33,'HOURS&amp;CYCLES INPUT'!$D$2:$D$9999,'QUALIFIED EFH'!EA$4,'HOURS&amp;CYCLES INPUT'!$E$2:$E$9999,'QUALIFIED EFH'!EA$5))</f>
        <v>0</v>
      </c>
      <c r="EB33" s="476">
        <f>IF(EB$2&lt;&gt;"",IF($C33&lt;&gt;"TBA",EB$2/114,0),SUMIFS('HOURS&amp;CYCLES INPUT'!$F$2:$F$9999,'HOURS&amp;CYCLES INPUT'!$C$2:$C$9999,'QUALIFIED EFH'!$C33,'HOURS&amp;CYCLES INPUT'!$D$2:$D$9999,'QUALIFIED EFH'!EB$4,'HOURS&amp;CYCLES INPUT'!$E$2:$E$9999,'QUALIFIED EFH'!EB$5))</f>
        <v>0</v>
      </c>
      <c r="EC33" s="476">
        <f>IF(EC$2&lt;&gt;"",IF($C33&lt;&gt;"TBA",EC$2/114,0),SUMIFS('HOURS&amp;CYCLES INPUT'!$F$2:$F$9999,'HOURS&amp;CYCLES INPUT'!$C$2:$C$9999,'QUALIFIED EFH'!$C33,'HOURS&amp;CYCLES INPUT'!$D$2:$D$9999,'QUALIFIED EFH'!EC$4,'HOURS&amp;CYCLES INPUT'!$E$2:$E$9999,'QUALIFIED EFH'!EC$5))</f>
        <v>0</v>
      </c>
      <c r="ED33" s="476">
        <f>IF(ED$2&lt;&gt;"",IF($C33&lt;&gt;"TBA",ED$2/114,0),SUMIFS('HOURS&amp;CYCLES INPUT'!$F$2:$F$9999,'HOURS&amp;CYCLES INPUT'!$C$2:$C$9999,'QUALIFIED EFH'!$C33,'HOURS&amp;CYCLES INPUT'!$D$2:$D$9999,'QUALIFIED EFH'!ED$4,'HOURS&amp;CYCLES INPUT'!$E$2:$E$9999,'QUALIFIED EFH'!ED$5))</f>
        <v>0</v>
      </c>
      <c r="EE33" s="476">
        <f>IF(EE$2&lt;&gt;"",IF($C33&lt;&gt;"TBA",EE$2/114,0),SUMIFS('HOURS&amp;CYCLES INPUT'!$F$2:$F$9999,'HOURS&amp;CYCLES INPUT'!$C$2:$C$9999,'QUALIFIED EFH'!$C33,'HOURS&amp;CYCLES INPUT'!$D$2:$D$9999,'QUALIFIED EFH'!EE$4,'HOURS&amp;CYCLES INPUT'!$E$2:$E$9999,'QUALIFIED EFH'!EE$5))</f>
        <v>0</v>
      </c>
      <c r="EF33" s="476">
        <f>IF(EF$2&lt;&gt;"",IF($C33&lt;&gt;"TBA",EF$2/114,0),SUMIFS('HOURS&amp;CYCLES INPUT'!$F$2:$F$9999,'HOURS&amp;CYCLES INPUT'!$C$2:$C$9999,'QUALIFIED EFH'!$C33,'HOURS&amp;CYCLES INPUT'!$D$2:$D$9999,'QUALIFIED EFH'!EF$4,'HOURS&amp;CYCLES INPUT'!$E$2:$E$9999,'QUALIFIED EFH'!EF$5))</f>
        <v>0</v>
      </c>
      <c r="EG33" s="476">
        <f>IF(EG$2&lt;&gt;"",IF($C33&lt;&gt;"TBA",EG$2/114,0),SUMIFS('HOURS&amp;CYCLES INPUT'!$F$2:$F$9999,'HOURS&amp;CYCLES INPUT'!$C$2:$C$9999,'QUALIFIED EFH'!$C33,'HOURS&amp;CYCLES INPUT'!$D$2:$D$9999,'QUALIFIED EFH'!EG$4,'HOURS&amp;CYCLES INPUT'!$E$2:$E$9999,'QUALIFIED EFH'!EG$5))</f>
        <v>0</v>
      </c>
      <c r="EH33" s="476">
        <f>IF(EH$2&lt;&gt;"",IF($C33&lt;&gt;"TBA",EH$2/114,0),SUMIFS('HOURS&amp;CYCLES INPUT'!$F$2:$F$9999,'HOURS&amp;CYCLES INPUT'!$C$2:$C$9999,'QUALIFIED EFH'!$C33,'HOURS&amp;CYCLES INPUT'!$D$2:$D$9999,'QUALIFIED EFH'!EH$4,'HOURS&amp;CYCLES INPUT'!$E$2:$E$9999,'QUALIFIED EFH'!EH$5))</f>
        <v>0</v>
      </c>
      <c r="EI33" s="476">
        <f>IF(EI$2&lt;&gt;"",IF($C33&lt;&gt;"TBA",EI$2/114,0),SUMIFS('HOURS&amp;CYCLES INPUT'!$F$2:$F$9999,'HOURS&amp;CYCLES INPUT'!$C$2:$C$9999,'QUALIFIED EFH'!$C33,'HOURS&amp;CYCLES INPUT'!$D$2:$D$9999,'QUALIFIED EFH'!EI$4,'HOURS&amp;CYCLES INPUT'!$E$2:$E$9999,'QUALIFIED EFH'!EI$5))</f>
        <v>0</v>
      </c>
      <c r="EJ33" s="476">
        <f>IF(EJ$2&lt;&gt;"",IF($C33&lt;&gt;"TBA",EJ$2/114,0),SUMIFS('HOURS&amp;CYCLES INPUT'!$F$2:$F$9999,'HOURS&amp;CYCLES INPUT'!$C$2:$C$9999,'QUALIFIED EFH'!$C33,'HOURS&amp;CYCLES INPUT'!$D$2:$D$9999,'QUALIFIED EFH'!EJ$4,'HOURS&amp;CYCLES INPUT'!$E$2:$E$9999,'QUALIFIED EFH'!EJ$5))</f>
        <v>0</v>
      </c>
      <c r="EK33" s="476">
        <f>IF(EK$2&lt;&gt;"",IF($C33&lt;&gt;"TBA",EK$2/114,0),SUMIFS('HOURS&amp;CYCLES INPUT'!$F$2:$F$9999,'HOURS&amp;CYCLES INPUT'!$C$2:$C$9999,'QUALIFIED EFH'!$C33,'HOURS&amp;CYCLES INPUT'!$D$2:$D$9999,'QUALIFIED EFH'!EK$4,'HOURS&amp;CYCLES INPUT'!$E$2:$E$9999,'QUALIFIED EFH'!EK$5))</f>
        <v>0</v>
      </c>
      <c r="EL33" s="476">
        <f>IF(EL$2&lt;&gt;"",IF($C33&lt;&gt;"TBA",EL$2/114,0),SUMIFS('HOURS&amp;CYCLES INPUT'!$F$2:$F$9999,'HOURS&amp;CYCLES INPUT'!$C$2:$C$9999,'QUALIFIED EFH'!$C33,'HOURS&amp;CYCLES INPUT'!$D$2:$D$9999,'QUALIFIED EFH'!EL$4,'HOURS&amp;CYCLES INPUT'!$E$2:$E$9999,'QUALIFIED EFH'!EL$5))</f>
        <v>0</v>
      </c>
      <c r="EM33" s="476">
        <f>IF(EM$2&lt;&gt;"",IF($C33&lt;&gt;"TBA",EM$2/114,0),SUMIFS('HOURS&amp;CYCLES INPUT'!$F$2:$F$9999,'HOURS&amp;CYCLES INPUT'!$C$2:$C$9999,'QUALIFIED EFH'!$C33,'HOURS&amp;CYCLES INPUT'!$D$2:$D$9999,'QUALIFIED EFH'!EM$4,'HOURS&amp;CYCLES INPUT'!$E$2:$E$9999,'QUALIFIED EFH'!EM$5))</f>
        <v>0</v>
      </c>
      <c r="EN33" s="476">
        <f>IF(EN$2&lt;&gt;"",IF($C33&lt;&gt;"TBA",EN$2/114,0),SUMIFS('HOURS&amp;CYCLES INPUT'!$F$2:$F$9999,'HOURS&amp;CYCLES INPUT'!$C$2:$C$9999,'QUALIFIED EFH'!$C33,'HOURS&amp;CYCLES INPUT'!$D$2:$D$9999,'QUALIFIED EFH'!EN$4,'HOURS&amp;CYCLES INPUT'!$E$2:$E$9999,'QUALIFIED EFH'!EN$5))</f>
        <v>0</v>
      </c>
      <c r="EO33" s="476">
        <f>IF(EO$2&lt;&gt;"",IF($C33&lt;&gt;"TBA",EO$2/114,0),SUMIFS('HOURS&amp;CYCLES INPUT'!$F$2:$F$9999,'HOURS&amp;CYCLES INPUT'!$C$2:$C$9999,'QUALIFIED EFH'!$C33,'HOURS&amp;CYCLES INPUT'!$D$2:$D$9999,'QUALIFIED EFH'!EO$4,'HOURS&amp;CYCLES INPUT'!$E$2:$E$9999,'QUALIFIED EFH'!EO$5))</f>
        <v>0</v>
      </c>
      <c r="EP33" s="476">
        <f>IF(EP$2&lt;&gt;"",IF($C33&lt;&gt;"TBA",EP$2/114,0),SUMIFS('HOURS&amp;CYCLES INPUT'!$F$2:$F$9999,'HOURS&amp;CYCLES INPUT'!$C$2:$C$9999,'QUALIFIED EFH'!$C33,'HOURS&amp;CYCLES INPUT'!$D$2:$D$9999,'QUALIFIED EFH'!EP$4,'HOURS&amp;CYCLES INPUT'!$E$2:$E$9999,'QUALIFIED EFH'!EP$5))</f>
        <v>0</v>
      </c>
      <c r="EQ33" s="476">
        <f>IF(EQ$2&lt;&gt;"",IF($C33&lt;&gt;"TBA",EQ$2/114,0),SUMIFS('HOURS&amp;CYCLES INPUT'!$F$2:$F$9999,'HOURS&amp;CYCLES INPUT'!$C$2:$C$9999,'QUALIFIED EFH'!$C33,'HOURS&amp;CYCLES INPUT'!$D$2:$D$9999,'QUALIFIED EFH'!EQ$4,'HOURS&amp;CYCLES INPUT'!$E$2:$E$9999,'QUALIFIED EFH'!EQ$5))</f>
        <v>0</v>
      </c>
      <c r="ER33" s="476">
        <f>IF(ER$2&lt;&gt;"",IF($C33&lt;&gt;"TBA",ER$2/114,0),SUMIFS('HOURS&amp;CYCLES INPUT'!$F$2:$F$9999,'HOURS&amp;CYCLES INPUT'!$C$2:$C$9999,'QUALIFIED EFH'!$C33,'HOURS&amp;CYCLES INPUT'!$D$2:$D$9999,'QUALIFIED EFH'!ER$4,'HOURS&amp;CYCLES INPUT'!$E$2:$E$9999,'QUALIFIED EFH'!ER$5))</f>
        <v>0</v>
      </c>
      <c r="ES33" s="476">
        <f>IF(ES$2&lt;&gt;"",IF($C33&lt;&gt;"TBA",ES$2/114,0),SUMIFS('HOURS&amp;CYCLES INPUT'!$F$2:$F$9999,'HOURS&amp;CYCLES INPUT'!$C$2:$C$9999,'QUALIFIED EFH'!$C33,'HOURS&amp;CYCLES INPUT'!$D$2:$D$9999,'QUALIFIED EFH'!ES$4,'HOURS&amp;CYCLES INPUT'!$E$2:$E$9999,'QUALIFIED EFH'!ES$5))</f>
        <v>0</v>
      </c>
      <c r="ET33" s="476">
        <f>IF(ET$2&lt;&gt;"",IF($C33&lt;&gt;"TBA",ET$2/114,0),SUMIFS('HOURS&amp;CYCLES INPUT'!$F$2:$F$9999,'HOURS&amp;CYCLES INPUT'!$C$2:$C$9999,'QUALIFIED EFH'!$C33,'HOURS&amp;CYCLES INPUT'!$D$2:$D$9999,'QUALIFIED EFH'!ET$4,'HOURS&amp;CYCLES INPUT'!$E$2:$E$9999,'QUALIFIED EFH'!ET$5))</f>
        <v>0</v>
      </c>
      <c r="EU33" s="476">
        <f>IF(EU$2&lt;&gt;"",IF($C33&lt;&gt;"TBA",EU$2/114,0),SUMIFS('HOURS&amp;CYCLES INPUT'!$F$2:$F$9999,'HOURS&amp;CYCLES INPUT'!$C$2:$C$9999,'QUALIFIED EFH'!$C33,'HOURS&amp;CYCLES INPUT'!$D$2:$D$9999,'QUALIFIED EFH'!EU$4,'HOURS&amp;CYCLES INPUT'!$E$2:$E$9999,'QUALIFIED EFH'!EU$5))</f>
        <v>0</v>
      </c>
      <c r="EV33" s="476">
        <f>IF(EV$2&lt;&gt;"",IF($C33&lt;&gt;"TBA",EV$2/114,0),SUMIFS('HOURS&amp;CYCLES INPUT'!$F$2:$F$9999,'HOURS&amp;CYCLES INPUT'!$C$2:$C$9999,'QUALIFIED EFH'!$C33,'HOURS&amp;CYCLES INPUT'!$D$2:$D$9999,'QUALIFIED EFH'!EV$4,'HOURS&amp;CYCLES INPUT'!$E$2:$E$9999,'QUALIFIED EFH'!EV$5))</f>
        <v>0</v>
      </c>
      <c r="EW33" s="476">
        <f>IF(EW$2&lt;&gt;"",IF($C33&lt;&gt;"TBA",EW$2/114,0),SUMIFS('HOURS&amp;CYCLES INPUT'!$F$2:$F$9999,'HOURS&amp;CYCLES INPUT'!$C$2:$C$9999,'QUALIFIED EFH'!$C33,'HOURS&amp;CYCLES INPUT'!$D$2:$D$9999,'QUALIFIED EFH'!EW$4,'HOURS&amp;CYCLES INPUT'!$E$2:$E$9999,'QUALIFIED EFH'!EW$5))</f>
        <v>0</v>
      </c>
      <c r="EX33" s="476">
        <f>IF(EX$2&lt;&gt;"",IF($C33&lt;&gt;"TBA",EX$2/114,0),SUMIFS('HOURS&amp;CYCLES INPUT'!$F$2:$F$9999,'HOURS&amp;CYCLES INPUT'!$C$2:$C$9999,'QUALIFIED EFH'!$C33,'HOURS&amp;CYCLES INPUT'!$D$2:$D$9999,'QUALIFIED EFH'!EX$4,'HOURS&amp;CYCLES INPUT'!$E$2:$E$9999,'QUALIFIED EFH'!EX$5))</f>
        <v>0</v>
      </c>
      <c r="EY33" s="476">
        <f>IF(EY$2&lt;&gt;"",IF($C33&lt;&gt;"TBA",EY$2/114,0),SUMIFS('HOURS&amp;CYCLES INPUT'!$F$2:$F$9999,'HOURS&amp;CYCLES INPUT'!$C$2:$C$9999,'QUALIFIED EFH'!$C33,'HOURS&amp;CYCLES INPUT'!$D$2:$D$9999,'QUALIFIED EFH'!EY$4,'HOURS&amp;CYCLES INPUT'!$E$2:$E$9999,'QUALIFIED EFH'!EY$5))</f>
        <v>0</v>
      </c>
      <c r="EZ33" s="476">
        <f>IF(EZ$2&lt;&gt;"",IF($C33&lt;&gt;"TBA",EZ$2/114,0),SUMIFS('HOURS&amp;CYCLES INPUT'!$F$2:$F$9999,'HOURS&amp;CYCLES INPUT'!$C$2:$C$9999,'QUALIFIED EFH'!$C33,'HOURS&amp;CYCLES INPUT'!$D$2:$D$9999,'QUALIFIED EFH'!EZ$4,'HOURS&amp;CYCLES INPUT'!$E$2:$E$9999,'QUALIFIED EFH'!EZ$5))</f>
        <v>0</v>
      </c>
      <c r="FA33" s="476">
        <f>IF(FA$2&lt;&gt;"",IF($C33&lt;&gt;"TBA",FA$2/114,0),SUMIFS('HOURS&amp;CYCLES INPUT'!$F$2:$F$9999,'HOURS&amp;CYCLES INPUT'!$C$2:$C$9999,'QUALIFIED EFH'!$C33,'HOURS&amp;CYCLES INPUT'!$D$2:$D$9999,'QUALIFIED EFH'!FA$4,'HOURS&amp;CYCLES INPUT'!$E$2:$E$9999,'QUALIFIED EFH'!FA$5))</f>
        <v>0</v>
      </c>
      <c r="FB33" s="476">
        <f>IF(FB$2&lt;&gt;"",IF($C33&lt;&gt;"TBA",FB$2/114,0),SUMIFS('HOURS&amp;CYCLES INPUT'!$F$2:$F$9999,'HOURS&amp;CYCLES INPUT'!$C$2:$C$9999,'QUALIFIED EFH'!$C33,'HOURS&amp;CYCLES INPUT'!$D$2:$D$9999,'QUALIFIED EFH'!FB$4,'HOURS&amp;CYCLES INPUT'!$E$2:$E$9999,'QUALIFIED EFH'!FB$5))</f>
        <v>0</v>
      </c>
      <c r="FC33" s="476">
        <f>IF(FC$2&lt;&gt;"",IF($C33&lt;&gt;"TBA",FC$2/114,0),SUMIFS('HOURS&amp;CYCLES INPUT'!$F$2:$F$9999,'HOURS&amp;CYCLES INPUT'!$C$2:$C$9999,'QUALIFIED EFH'!$C33,'HOURS&amp;CYCLES INPUT'!$D$2:$D$9999,'QUALIFIED EFH'!FC$4,'HOURS&amp;CYCLES INPUT'!$E$2:$E$9999,'QUALIFIED EFH'!FC$5))</f>
        <v>0</v>
      </c>
      <c r="FD33" s="476">
        <f>IF(FD$2&lt;&gt;"",IF($C33&lt;&gt;"TBA",FD$2/114,0),SUMIFS('HOURS&amp;CYCLES INPUT'!$F$2:$F$9999,'HOURS&amp;CYCLES INPUT'!$C$2:$C$9999,'QUALIFIED EFH'!$C33,'HOURS&amp;CYCLES INPUT'!$D$2:$D$9999,'QUALIFIED EFH'!FD$4,'HOURS&amp;CYCLES INPUT'!$E$2:$E$9999,'QUALIFIED EFH'!FD$5))</f>
        <v>0</v>
      </c>
      <c r="FE33" s="476">
        <f>IF(FE$2&lt;&gt;"",IF($C33&lt;&gt;"TBA",FE$2/114,0),SUMIFS('HOURS&amp;CYCLES INPUT'!$F$2:$F$9999,'HOURS&amp;CYCLES INPUT'!$C$2:$C$9999,'QUALIFIED EFH'!$C33,'HOURS&amp;CYCLES INPUT'!$D$2:$D$9999,'QUALIFIED EFH'!FE$4,'HOURS&amp;CYCLES INPUT'!$E$2:$E$9999,'QUALIFIED EFH'!FE$5))</f>
        <v>0</v>
      </c>
      <c r="FF33" s="476">
        <f>IF(FF$2&lt;&gt;"",IF($C33&lt;&gt;"TBA",FF$2/114,0),SUMIFS('HOURS&amp;CYCLES INPUT'!$F$2:$F$9999,'HOURS&amp;CYCLES INPUT'!$C$2:$C$9999,'QUALIFIED EFH'!$C33,'HOURS&amp;CYCLES INPUT'!$D$2:$D$9999,'QUALIFIED EFH'!FF$4,'HOURS&amp;CYCLES INPUT'!$E$2:$E$9999,'QUALIFIED EFH'!FF$5))</f>
        <v>0</v>
      </c>
      <c r="FG33" s="476">
        <f>IF(FG$2&lt;&gt;"",IF($C33&lt;&gt;"TBA",FG$2/114,0),SUMIFS('HOURS&amp;CYCLES INPUT'!$F$2:$F$9999,'HOURS&amp;CYCLES INPUT'!$C$2:$C$9999,'QUALIFIED EFH'!$C33,'HOURS&amp;CYCLES INPUT'!$D$2:$D$9999,'QUALIFIED EFH'!FG$4,'HOURS&amp;CYCLES INPUT'!$E$2:$E$9999,'QUALIFIED EFH'!FG$5))</f>
        <v>0</v>
      </c>
      <c r="FH33" s="476">
        <f>IF(FH$2&lt;&gt;"",IF($C33&lt;&gt;"TBA",FH$2/114,0),SUMIFS('HOURS&amp;CYCLES INPUT'!$F$2:$F$9999,'HOURS&amp;CYCLES INPUT'!$C$2:$C$9999,'QUALIFIED EFH'!$C33,'HOURS&amp;CYCLES INPUT'!$D$2:$D$9999,'QUALIFIED EFH'!FH$4,'HOURS&amp;CYCLES INPUT'!$E$2:$E$9999,'QUALIFIED EFH'!FH$5))</f>
        <v>0</v>
      </c>
      <c r="FI33" s="476">
        <f>IF(FI$2&lt;&gt;"",IF($C33&lt;&gt;"TBA",FI$2/114,0),SUMIFS('HOURS&amp;CYCLES INPUT'!$F$2:$F$9999,'HOURS&amp;CYCLES INPUT'!$C$2:$C$9999,'QUALIFIED EFH'!$C33,'HOURS&amp;CYCLES INPUT'!$D$2:$D$9999,'QUALIFIED EFH'!FI$4,'HOURS&amp;CYCLES INPUT'!$E$2:$E$9999,'QUALIFIED EFH'!FI$5))</f>
        <v>0</v>
      </c>
      <c r="FJ33" s="476">
        <f>IF(FJ$2&lt;&gt;"",IF($C33&lt;&gt;"TBA",FJ$2/114,0),SUMIFS('HOURS&amp;CYCLES INPUT'!$F$2:$F$9999,'HOURS&amp;CYCLES INPUT'!$C$2:$C$9999,'QUALIFIED EFH'!$C33,'HOURS&amp;CYCLES INPUT'!$D$2:$D$9999,'QUALIFIED EFH'!FJ$4,'HOURS&amp;CYCLES INPUT'!$E$2:$E$9999,'QUALIFIED EFH'!FJ$5))</f>
        <v>0</v>
      </c>
      <c r="FK33" s="476">
        <f>IF(FK$2&lt;&gt;"",IF($C33&lt;&gt;"TBA",FK$2/114,0),SUMIFS('HOURS&amp;CYCLES INPUT'!$F$2:$F$9999,'HOURS&amp;CYCLES INPUT'!$C$2:$C$9999,'QUALIFIED EFH'!$C33,'HOURS&amp;CYCLES INPUT'!$D$2:$D$9999,'QUALIFIED EFH'!FK$4,'HOURS&amp;CYCLES INPUT'!$E$2:$E$9999,'QUALIFIED EFH'!FK$5))</f>
        <v>0</v>
      </c>
      <c r="FL33" s="476">
        <f>IF(FL$2&lt;&gt;"",IF($C33&lt;&gt;"TBA",FL$2/114,0),SUMIFS('HOURS&amp;CYCLES INPUT'!$F$2:$F$9999,'HOURS&amp;CYCLES INPUT'!$C$2:$C$9999,'QUALIFIED EFH'!$C33,'HOURS&amp;CYCLES INPUT'!$D$2:$D$9999,'QUALIFIED EFH'!FL$4,'HOURS&amp;CYCLES INPUT'!$E$2:$E$9999,'QUALIFIED EFH'!FL$5))</f>
        <v>0</v>
      </c>
      <c r="FM33" s="476">
        <f>IF(FM$2&lt;&gt;"",IF($C33&lt;&gt;"TBA",FM$2/114,0),SUMIFS('HOURS&amp;CYCLES INPUT'!$F$2:$F$9999,'HOURS&amp;CYCLES INPUT'!$C$2:$C$9999,'QUALIFIED EFH'!$C33,'HOURS&amp;CYCLES INPUT'!$D$2:$D$9999,'QUALIFIED EFH'!FM$4,'HOURS&amp;CYCLES INPUT'!$E$2:$E$9999,'QUALIFIED EFH'!FM$5))</f>
        <v>0</v>
      </c>
      <c r="FN33" s="476">
        <f>IF(FN$2&lt;&gt;"",IF($C33&lt;&gt;"TBA",FN$2/114,0),SUMIFS('HOURS&amp;CYCLES INPUT'!$F$2:$F$9999,'HOURS&amp;CYCLES INPUT'!$C$2:$C$9999,'QUALIFIED EFH'!$C33,'HOURS&amp;CYCLES INPUT'!$D$2:$D$9999,'QUALIFIED EFH'!FN$4,'HOURS&amp;CYCLES INPUT'!$E$2:$E$9999,'QUALIFIED EFH'!FN$5))</f>
        <v>0</v>
      </c>
      <c r="FO33" s="476">
        <f>IF(FO$2&lt;&gt;"",IF($C33&lt;&gt;"TBA",FO$2/114,0),SUMIFS('HOURS&amp;CYCLES INPUT'!$F$2:$F$9999,'HOURS&amp;CYCLES INPUT'!$C$2:$C$9999,'QUALIFIED EFH'!$C33,'HOURS&amp;CYCLES INPUT'!$D$2:$D$9999,'QUALIFIED EFH'!FO$4,'HOURS&amp;CYCLES INPUT'!$E$2:$E$9999,'QUALIFIED EFH'!FO$5))</f>
        <v>0</v>
      </c>
      <c r="FP33" s="476">
        <f>IF(FP$2&lt;&gt;"",IF($C33&lt;&gt;"TBA",FP$2/114,0),SUMIFS('HOURS&amp;CYCLES INPUT'!$F$2:$F$9999,'HOURS&amp;CYCLES INPUT'!$C$2:$C$9999,'QUALIFIED EFH'!$C33,'HOURS&amp;CYCLES INPUT'!$D$2:$D$9999,'QUALIFIED EFH'!FP$4,'HOURS&amp;CYCLES INPUT'!$E$2:$E$9999,'QUALIFIED EFH'!FP$5))</f>
        <v>0</v>
      </c>
      <c r="FQ33" s="476">
        <f>IF(FQ$2&lt;&gt;"",IF($C33&lt;&gt;"TBA",FQ$2/114,0),SUMIFS('HOURS&amp;CYCLES INPUT'!$F$2:$F$9999,'HOURS&amp;CYCLES INPUT'!$C$2:$C$9999,'QUALIFIED EFH'!$C33,'HOURS&amp;CYCLES INPUT'!$D$2:$D$9999,'QUALIFIED EFH'!FQ$4,'HOURS&amp;CYCLES INPUT'!$E$2:$E$9999,'QUALIFIED EFH'!FQ$5))</f>
        <v>0</v>
      </c>
      <c r="FR33" s="476">
        <f>IF(FR$2&lt;&gt;"",IF($C33&lt;&gt;"TBA",FR$2/114,0),SUMIFS('HOURS&amp;CYCLES INPUT'!$F$2:$F$9999,'HOURS&amp;CYCLES INPUT'!$C$2:$C$9999,'QUALIFIED EFH'!$C33,'HOURS&amp;CYCLES INPUT'!$D$2:$D$9999,'QUALIFIED EFH'!FR$4,'HOURS&amp;CYCLES INPUT'!$E$2:$E$9999,'QUALIFIED EFH'!FR$5))</f>
        <v>0</v>
      </c>
      <c r="FS33" s="476">
        <f>IF(FS$2&lt;&gt;"",IF($C33&lt;&gt;"TBA",FS$2/114,0),SUMIFS('HOURS&amp;CYCLES INPUT'!$F$2:$F$9999,'HOURS&amp;CYCLES INPUT'!$C$2:$C$9999,'QUALIFIED EFH'!$C33,'HOURS&amp;CYCLES INPUT'!$D$2:$D$9999,'QUALIFIED EFH'!FS$4,'HOURS&amp;CYCLES INPUT'!$E$2:$E$9999,'QUALIFIED EFH'!FS$5))</f>
        <v>0</v>
      </c>
      <c r="FT33" s="476">
        <f>IF(FT$2&lt;&gt;"",IF($C33&lt;&gt;"TBA",FT$2/114,0),SUMIFS('HOURS&amp;CYCLES INPUT'!$F$2:$F$9999,'HOURS&amp;CYCLES INPUT'!$C$2:$C$9999,'QUALIFIED EFH'!$C33,'HOURS&amp;CYCLES INPUT'!$D$2:$D$9999,'QUALIFIED EFH'!FT$4,'HOURS&amp;CYCLES INPUT'!$E$2:$E$9999,'QUALIFIED EFH'!FT$5))</f>
        <v>0</v>
      </c>
      <c r="FU33" s="476">
        <f>IF(FU$2&lt;&gt;"",IF($C33&lt;&gt;"TBA",FU$2/114,0),SUMIFS('HOURS&amp;CYCLES INPUT'!$F$2:$F$9999,'HOURS&amp;CYCLES INPUT'!$C$2:$C$9999,'QUALIFIED EFH'!$C33,'HOURS&amp;CYCLES INPUT'!$D$2:$D$9999,'QUALIFIED EFH'!FU$4,'HOURS&amp;CYCLES INPUT'!$E$2:$E$9999,'QUALIFIED EFH'!FU$5))</f>
        <v>0</v>
      </c>
      <c r="FV33" s="476">
        <f>IF(FV$2&lt;&gt;"",IF($C33&lt;&gt;"TBA",FV$2/114,0),SUMIFS('HOURS&amp;CYCLES INPUT'!$F$2:$F$9999,'HOURS&amp;CYCLES INPUT'!$C$2:$C$9999,'QUALIFIED EFH'!$C33,'HOURS&amp;CYCLES INPUT'!$D$2:$D$9999,'QUALIFIED EFH'!FV$4,'HOURS&amp;CYCLES INPUT'!$E$2:$E$9999,'QUALIFIED EFH'!FV$5))</f>
        <v>0</v>
      </c>
      <c r="FW33" s="476">
        <f>IF(FW$2&lt;&gt;"",IF($C33&lt;&gt;"TBA",FW$2/114,0),SUMIFS('HOURS&amp;CYCLES INPUT'!$F$2:$F$9999,'HOURS&amp;CYCLES INPUT'!$C$2:$C$9999,'QUALIFIED EFH'!$C33,'HOURS&amp;CYCLES INPUT'!$D$2:$D$9999,'QUALIFIED EFH'!FW$4,'HOURS&amp;CYCLES INPUT'!$E$2:$E$9999,'QUALIFIED EFH'!FW$5))</f>
        <v>0</v>
      </c>
      <c r="FX33" s="476">
        <f>IF(FX$2&lt;&gt;"",IF($C33&lt;&gt;"TBA",FX$2/114,0),SUMIFS('HOURS&amp;CYCLES INPUT'!$F$2:$F$9999,'HOURS&amp;CYCLES INPUT'!$C$2:$C$9999,'QUALIFIED EFH'!$C33,'HOURS&amp;CYCLES INPUT'!$D$2:$D$9999,'QUALIFIED EFH'!FX$4,'HOURS&amp;CYCLES INPUT'!$E$2:$E$9999,'QUALIFIED EFH'!FX$5))</f>
        <v>0</v>
      </c>
      <c r="FY33" s="476">
        <f>IF(FY$2&lt;&gt;"",IF($C33&lt;&gt;"TBA",FY$2/114,0),SUMIFS('HOURS&amp;CYCLES INPUT'!$F$2:$F$9999,'HOURS&amp;CYCLES INPUT'!$C$2:$C$9999,'QUALIFIED EFH'!$C33,'HOURS&amp;CYCLES INPUT'!$D$2:$D$9999,'QUALIFIED EFH'!FY$4,'HOURS&amp;CYCLES INPUT'!$E$2:$E$9999,'QUALIFIED EFH'!FY$5))</f>
        <v>0</v>
      </c>
      <c r="FZ33" s="476">
        <f>IF(FZ$2&lt;&gt;"",IF($C33&lt;&gt;"TBA",FZ$2/114,0),SUMIFS('HOURS&amp;CYCLES INPUT'!$F$2:$F$9999,'HOURS&amp;CYCLES INPUT'!$C$2:$C$9999,'QUALIFIED EFH'!$C33,'HOURS&amp;CYCLES INPUT'!$D$2:$D$9999,'QUALIFIED EFH'!FZ$4,'HOURS&amp;CYCLES INPUT'!$E$2:$E$9999,'QUALIFIED EFH'!FZ$5))</f>
        <v>0</v>
      </c>
      <c r="GA33" s="476">
        <f>IF(GA$2&lt;&gt;"",IF($C33&lt;&gt;"TBA",GA$2/114,0),SUMIFS('HOURS&amp;CYCLES INPUT'!$F$2:$F$9999,'HOURS&amp;CYCLES INPUT'!$C$2:$C$9999,'QUALIFIED EFH'!$C33,'HOURS&amp;CYCLES INPUT'!$D$2:$D$9999,'QUALIFIED EFH'!GA$4,'HOURS&amp;CYCLES INPUT'!$E$2:$E$9999,'QUALIFIED EFH'!GA$5))</f>
        <v>0</v>
      </c>
      <c r="GB33" s="476">
        <f>IF(GB$2&lt;&gt;"",IF($C33&lt;&gt;"TBA",GB$2/114,0),SUMIFS('HOURS&amp;CYCLES INPUT'!$F$2:$F$9999,'HOURS&amp;CYCLES INPUT'!$C$2:$C$9999,'QUALIFIED EFH'!$C33,'HOURS&amp;CYCLES INPUT'!$D$2:$D$9999,'QUALIFIED EFH'!GB$4,'HOURS&amp;CYCLES INPUT'!$E$2:$E$9999,'QUALIFIED EFH'!GB$5))</f>
        <v>0</v>
      </c>
    </row>
    <row r="34" spans="3:184" x14ac:dyDescent="0.35">
      <c r="C34" s="472">
        <f>'QUALIFIED ENGINES'!D35</f>
        <v>91473</v>
      </c>
      <c r="D34" s="476">
        <f>IF(D$2&lt;&gt;"",IF($C34&lt;&gt;"TBA",D$2/114,0),SUMIFS('HOURS&amp;CYCLES INPUT'!$F$2:$F$9999,'HOURS&amp;CYCLES INPUT'!$C$2:$C$9999,'QUALIFIED EFH'!$C34,'HOURS&amp;CYCLES INPUT'!$D$2:$D$9999,'QUALIFIED EFH'!D$4,'HOURS&amp;CYCLES INPUT'!$E$2:$E$9999,'QUALIFIED EFH'!D$5))</f>
        <v>0</v>
      </c>
      <c r="E34" s="476">
        <f>IF(E$2&lt;&gt;"",IF($C34&lt;&gt;"TBA",E$2/114,0),SUMIFS('HOURS&amp;CYCLES INPUT'!$F$2:$F$9999,'HOURS&amp;CYCLES INPUT'!$C$2:$C$9999,'QUALIFIED EFH'!$C34,'HOURS&amp;CYCLES INPUT'!$D$2:$D$9999,'QUALIFIED EFH'!E$4,'HOURS&amp;CYCLES INPUT'!$E$2:$E$9999,'QUALIFIED EFH'!E$5))</f>
        <v>0</v>
      </c>
      <c r="F34" s="476">
        <f>IF(F$2&lt;&gt;"",IF($C34&lt;&gt;"TBA",F$2/114,0),SUMIFS('HOURS&amp;CYCLES INPUT'!$F$2:$F$9999,'HOURS&amp;CYCLES INPUT'!$C$2:$C$9999,'QUALIFIED EFH'!$C34,'HOURS&amp;CYCLES INPUT'!$D$2:$D$9999,'QUALIFIED EFH'!F$4,'HOURS&amp;CYCLES INPUT'!$E$2:$E$9999,'QUALIFIED EFH'!F$5))</f>
        <v>0</v>
      </c>
      <c r="G34" s="476">
        <f>IF(G$2&lt;&gt;"",IF($C34&lt;&gt;"TBA",G$2/114,0),SUMIFS('HOURS&amp;CYCLES INPUT'!$F$2:$F$9999,'HOURS&amp;CYCLES INPUT'!$C$2:$C$9999,'QUALIFIED EFH'!$C34,'HOURS&amp;CYCLES INPUT'!$D$2:$D$9999,'QUALIFIED EFH'!G$4,'HOURS&amp;CYCLES INPUT'!$E$2:$E$9999,'QUALIFIED EFH'!G$5))</f>
        <v>0</v>
      </c>
      <c r="H34" s="476">
        <f>IF(H$2&lt;&gt;"",IF($C34&lt;&gt;"TBA",H$2/114,0),SUMIFS('HOURS&amp;CYCLES INPUT'!$F$2:$F$9999,'HOURS&amp;CYCLES INPUT'!$C$2:$C$9999,'QUALIFIED EFH'!$C34,'HOURS&amp;CYCLES INPUT'!$D$2:$D$9999,'QUALIFIED EFH'!H$4,'HOURS&amp;CYCLES INPUT'!$E$2:$E$9999,'QUALIFIED EFH'!H$5))</f>
        <v>0</v>
      </c>
      <c r="I34" s="476">
        <f>IF(I$2&lt;&gt;"",IF($C34&lt;&gt;"TBA",I$2/114,0),SUMIFS('HOURS&amp;CYCLES INPUT'!$F$2:$F$9999,'HOURS&amp;CYCLES INPUT'!$C$2:$C$9999,'QUALIFIED EFH'!$C34,'HOURS&amp;CYCLES INPUT'!$D$2:$D$9999,'QUALIFIED EFH'!I$4,'HOURS&amp;CYCLES INPUT'!$E$2:$E$9999,'QUALIFIED EFH'!I$5))</f>
        <v>0</v>
      </c>
      <c r="J34" s="476">
        <f>IF(J$2&lt;&gt;"",IF($C34&lt;&gt;"TBA",J$2/114,0),SUMIFS('HOURS&amp;CYCLES INPUT'!$F$2:$F$9999,'HOURS&amp;CYCLES INPUT'!$C$2:$C$9999,'QUALIFIED EFH'!$C34,'HOURS&amp;CYCLES INPUT'!$D$2:$D$9999,'QUALIFIED EFH'!J$4,'HOURS&amp;CYCLES INPUT'!$E$2:$E$9999,'QUALIFIED EFH'!J$5))</f>
        <v>0</v>
      </c>
      <c r="K34" s="476">
        <f>IF(K$2&lt;&gt;"",IF($C34&lt;&gt;"TBA",K$2/114,0),SUMIFS('HOURS&amp;CYCLES INPUT'!$F$2:$F$9999,'HOURS&amp;CYCLES INPUT'!$C$2:$C$9999,'QUALIFIED EFH'!$C34,'HOURS&amp;CYCLES INPUT'!$D$2:$D$9999,'QUALIFIED EFH'!K$4,'HOURS&amp;CYCLES INPUT'!$E$2:$E$9999,'QUALIFIED EFH'!K$5))</f>
        <v>0</v>
      </c>
      <c r="L34" s="476">
        <f>IF(L$2&lt;&gt;"",IF($C34&lt;&gt;"TBA",L$2/114,0),SUMIFS('HOURS&amp;CYCLES INPUT'!$F$2:$F$9999,'HOURS&amp;CYCLES INPUT'!$C$2:$C$9999,'QUALIFIED EFH'!$C34,'HOURS&amp;CYCLES INPUT'!$D$2:$D$9999,'QUALIFIED EFH'!L$4,'HOURS&amp;CYCLES INPUT'!$E$2:$E$9999,'QUALIFIED EFH'!L$5))</f>
        <v>0</v>
      </c>
      <c r="M34" s="476">
        <f>IF(M$2&lt;&gt;"",IF($C34&lt;&gt;"TBA",M$2/114,0),SUMIFS('HOURS&amp;CYCLES INPUT'!$F$2:$F$9999,'HOURS&amp;CYCLES INPUT'!$C$2:$C$9999,'QUALIFIED EFH'!$C34,'HOURS&amp;CYCLES INPUT'!$D$2:$D$9999,'QUALIFIED EFH'!M$4,'HOURS&amp;CYCLES INPUT'!$E$2:$E$9999,'QUALIFIED EFH'!M$5))</f>
        <v>19.670000000000002</v>
      </c>
      <c r="N34" s="476">
        <f>IF(N$2&lt;&gt;"",IF($C34&lt;&gt;"TBA",N$2/114,0),SUMIFS('HOURS&amp;CYCLES INPUT'!$F$2:$F$9999,'HOURS&amp;CYCLES INPUT'!$C$2:$C$9999,'QUALIFIED EFH'!$C34,'HOURS&amp;CYCLES INPUT'!$D$2:$D$9999,'QUALIFIED EFH'!N$4,'HOURS&amp;CYCLES INPUT'!$E$2:$E$9999,'QUALIFIED EFH'!N$5))</f>
        <v>304.82</v>
      </c>
      <c r="O34" s="476">
        <f>IF(O$2&lt;&gt;"",IF($C34&lt;&gt;"TBA",O$2/114,0),SUMIFS('HOURS&amp;CYCLES INPUT'!$F$2:$F$9999,'HOURS&amp;CYCLES INPUT'!$C$2:$C$9999,'QUALIFIED EFH'!$C34,'HOURS&amp;CYCLES INPUT'!$D$2:$D$9999,'QUALIFIED EFH'!O$4,'HOURS&amp;CYCLES INPUT'!$E$2:$E$9999,'QUALIFIED EFH'!O$5))</f>
        <v>295</v>
      </c>
      <c r="P34" s="476">
        <f>IF(P$2&lt;&gt;"",IF($C34&lt;&gt;"TBA",P$2/114,0),SUMIFS('HOURS&amp;CYCLES INPUT'!$F$2:$F$9999,'HOURS&amp;CYCLES INPUT'!$C$2:$C$9999,'QUALIFIED EFH'!$C34,'HOURS&amp;CYCLES INPUT'!$D$2:$D$9999,'QUALIFIED EFH'!P$4,'HOURS&amp;CYCLES INPUT'!$E$2:$E$9999,'QUALIFIED EFH'!P$5))</f>
        <v>387.95</v>
      </c>
      <c r="Q34" s="476">
        <f>IF(Q$2&lt;&gt;"",IF($C34&lt;&gt;"TBA",Q$2/114,0),SUMIFS('HOURS&amp;CYCLES INPUT'!$F$2:$F$9999,'HOURS&amp;CYCLES INPUT'!$C$2:$C$9999,'QUALIFIED EFH'!$C34,'HOURS&amp;CYCLES INPUT'!$D$2:$D$9999,'QUALIFIED EFH'!Q$4,'HOURS&amp;CYCLES INPUT'!$E$2:$E$9999,'QUALIFIED EFH'!Q$5))</f>
        <v>365.81</v>
      </c>
      <c r="R34" s="476">
        <f>IF(R$1&lt;&gt;"",IF($C34&lt;&gt;"TBA",R$1/114,0),SUMIFS('HOURS&amp;CYCLES INPUT'!$F$2:$F$9999,'HOURS&amp;CYCLES INPUT'!$C$2:$C$9999,'QUALIFIED EFH'!$C34,'HOURS&amp;CYCLES INPUT'!$D$2:$D$9999,'QUALIFIED EFH'!R$4,'HOURS&amp;CYCLES INPUT'!$E$2:$E$9999,'QUALIFIED EFH'!R$5))</f>
        <v>0</v>
      </c>
      <c r="S34" s="476">
        <f>IF(S$2&lt;&gt;"",IF($C34&lt;&gt;"TBA",S$2/114,0),SUMIFS('HOURS&amp;CYCLES INPUT'!$F$2:$F$9999,'HOURS&amp;CYCLES INPUT'!$C$2:$C$9999,'QUALIFIED EFH'!$C34,'HOURS&amp;CYCLES INPUT'!$D$2:$D$9999,'QUALIFIED EFH'!S$4,'HOURS&amp;CYCLES INPUT'!$E$2:$E$9999,'QUALIFIED EFH'!S$5))</f>
        <v>309.82</v>
      </c>
      <c r="T34" s="476">
        <f>IF(T$2&lt;&gt;"",IF($C34&lt;&gt;"TBA",T$2/114,0),SUMIFS('HOURS&amp;CYCLES INPUT'!$F$2:$F$9999,'HOURS&amp;CYCLES INPUT'!$C$2:$C$9999,'QUALIFIED EFH'!$C34,'HOURS&amp;CYCLES INPUT'!$D$2:$D$9999,'QUALIFIED EFH'!T$4,'HOURS&amp;CYCLES INPUT'!$E$2:$E$9999,'QUALIFIED EFH'!T$5))</f>
        <v>387.4</v>
      </c>
      <c r="U34" s="476">
        <f>IF(U$2&lt;&gt;"",IF($C34&lt;&gt;"TBA",U$2/114,0),SUMIFS('HOURS&amp;CYCLES INPUT'!$F$2:$F$9999,'HOURS&amp;CYCLES INPUT'!$C$2:$C$9999,'QUALIFIED EFH'!$C34,'HOURS&amp;CYCLES INPUT'!$D$2:$D$9999,'QUALIFIED EFH'!U$4,'HOURS&amp;CYCLES INPUT'!$E$2:$E$9999,'QUALIFIED EFH'!U$5))</f>
        <v>366.22</v>
      </c>
      <c r="V34" s="476">
        <f>IF(V$2&lt;&gt;"",IF($C34&lt;&gt;"TBA",V$2/114,0),SUMIFS('HOURS&amp;CYCLES INPUT'!$F$2:$F$9999,'HOURS&amp;CYCLES INPUT'!$C$2:$C$9999,'QUALIFIED EFH'!$C34,'HOURS&amp;CYCLES INPUT'!$D$2:$D$9999,'QUALIFIED EFH'!V$4,'HOURS&amp;CYCLES INPUT'!$E$2:$E$9999,'QUALIFIED EFH'!V$5))</f>
        <v>350.6</v>
      </c>
      <c r="W34" s="476">
        <f>IF(W$2&lt;&gt;"",IF($C34&lt;&gt;"TBA",W$2/114,0),SUMIFS('HOURS&amp;CYCLES INPUT'!$F$2:$F$9999,'HOURS&amp;CYCLES INPUT'!$C$2:$C$9999,'QUALIFIED EFH'!$C34,'HOURS&amp;CYCLES INPUT'!$D$2:$D$9999,'QUALIFIED EFH'!W$4,'HOURS&amp;CYCLES INPUT'!$E$2:$E$9999,'QUALIFIED EFH'!W$5))</f>
        <v>351.13</v>
      </c>
      <c r="X34" s="476">
        <f>IF(X$2&lt;&gt;"",IF($C34&lt;&gt;"TBA",X$2/114,0),SUMIFS('HOURS&amp;CYCLES INPUT'!$F$2:$F$9999,'HOURS&amp;CYCLES INPUT'!$C$2:$C$9999,'QUALIFIED EFH'!$C34,'HOURS&amp;CYCLES INPUT'!$D$2:$D$9999,'QUALIFIED EFH'!X$4,'HOURS&amp;CYCLES INPUT'!$E$2:$E$9999,'QUALIFIED EFH'!X$5))</f>
        <v>387.25</v>
      </c>
      <c r="Y34" s="476">
        <f>IF(Y$2&lt;&gt;"",IF($C34&lt;&gt;"TBA",Y$2/114,0),SUMIFS('HOURS&amp;CYCLES INPUT'!$F$2:$F$9999,'HOURS&amp;CYCLES INPUT'!$C$2:$C$9999,'QUALIFIED EFH'!$C34,'HOURS&amp;CYCLES INPUT'!$D$2:$D$9999,'QUALIFIED EFH'!Y$4,'HOURS&amp;CYCLES INPUT'!$E$2:$E$9999,'QUALIFIED EFH'!Y$5))</f>
        <v>366.35</v>
      </c>
      <c r="Z34" s="476">
        <f>IF(Z$2&lt;&gt;"",IF($C34&lt;&gt;"TBA",Z$2/114,0),SUMIFS('HOURS&amp;CYCLES INPUT'!$F$2:$F$9999,'HOURS&amp;CYCLES INPUT'!$C$2:$C$9999,'QUALIFIED EFH'!$C34,'HOURS&amp;CYCLES INPUT'!$D$2:$D$9999,'QUALIFIED EFH'!Z$4,'HOURS&amp;CYCLES INPUT'!$E$2:$E$9999,'QUALIFIED EFH'!Z$5))</f>
        <v>387.55</v>
      </c>
      <c r="AA34" s="476">
        <f>IF(AA$2&lt;&gt;"",IF($C34&lt;&gt;"TBA",AA$2/114,0),SUMIFS('HOURS&amp;CYCLES INPUT'!$F$2:$F$9999,'HOURS&amp;CYCLES INPUT'!$C$2:$C$9999,'QUALIFIED EFH'!$C34,'HOURS&amp;CYCLES INPUT'!$D$2:$D$9999,'QUALIFIED EFH'!AA$4,'HOURS&amp;CYCLES INPUT'!$E$2:$E$9999,'QUALIFIED EFH'!AA$5))</f>
        <v>340.48</v>
      </c>
      <c r="AB34" s="476">
        <f>IF(AB$2&lt;&gt;"",IF($C34&lt;&gt;"TBA",AB$2/114,0),SUMIFS('HOURS&amp;CYCLES INPUT'!$F$2:$F$9999,'HOURS&amp;CYCLES INPUT'!$C$2:$C$9999,'QUALIFIED EFH'!$C34,'HOURS&amp;CYCLES INPUT'!$D$2:$D$9999,'QUALIFIED EFH'!AB$4,'HOURS&amp;CYCLES INPUT'!$E$2:$E$9999,'QUALIFIED EFH'!AB$5))</f>
        <v>377.02</v>
      </c>
      <c r="AC34" s="476">
        <f>IF(AC$2&lt;&gt;"",IF($C34&lt;&gt;"TBA",AC$2/114,0),SUMIFS('HOURS&amp;CYCLES INPUT'!$F$2:$F$9999,'HOURS&amp;CYCLES INPUT'!$C$2:$C$9999,'QUALIFIED EFH'!$C34,'HOURS&amp;CYCLES INPUT'!$D$2:$D$9999,'QUALIFIED EFH'!AC$4,'HOURS&amp;CYCLES INPUT'!$E$2:$E$9999,'QUALIFIED EFH'!AC$5))</f>
        <v>377.23</v>
      </c>
      <c r="AD34" s="476">
        <f>IF(AD$2&lt;&gt;"",IF($C34&lt;&gt;"TBA",AD$2/114,0),SUMIFS('HOURS&amp;CYCLES INPUT'!$F$2:$F$9999,'HOURS&amp;CYCLES INPUT'!$C$2:$C$9999,'QUALIFIED EFH'!$C34,'HOURS&amp;CYCLES INPUT'!$D$2:$D$9999,'QUALIFIED EFH'!AD$4,'HOURS&amp;CYCLES INPUT'!$E$2:$E$9999,'QUALIFIED EFH'!AD$5))</f>
        <v>301.64999999999998</v>
      </c>
      <c r="AE34" s="476">
        <f>IF(AE$2&lt;&gt;"",IF($C34&lt;&gt;"TBA",AE$2/114,0),SUMIFS('HOURS&amp;CYCLES INPUT'!$F$2:$F$9999,'HOURS&amp;CYCLES INPUT'!$C$2:$C$9999,'QUALIFIED EFH'!$C34,'HOURS&amp;CYCLES INPUT'!$D$2:$D$9999,'QUALIFIED EFH'!AE$4,'HOURS&amp;CYCLES INPUT'!$E$2:$E$9999,'QUALIFIED EFH'!AE$5))</f>
        <v>343.65</v>
      </c>
      <c r="AF34" s="476">
        <f>IF(AF$2&lt;&gt;"",IF($C34&lt;&gt;"TBA",AF$2/114,0),SUMIFS('HOURS&amp;CYCLES INPUT'!$F$2:$F$9999,'HOURS&amp;CYCLES INPUT'!$C$2:$C$9999,'QUALIFIED EFH'!$C34,'HOURS&amp;CYCLES INPUT'!$D$2:$D$9999,'QUALIFIED EFH'!AF$4,'HOURS&amp;CYCLES INPUT'!$E$2:$E$9999,'QUALIFIED EFH'!AF$5))</f>
        <v>362.12</v>
      </c>
      <c r="AG34" s="476">
        <f>IF(AG$2&lt;&gt;"",IF($C34&lt;&gt;"TBA",AG$2/114,0),SUMIFS('HOURS&amp;CYCLES INPUT'!$F$2:$F$9999,'HOURS&amp;CYCLES INPUT'!$C$2:$C$9999,'QUALIFIED EFH'!$C34,'HOURS&amp;CYCLES INPUT'!$D$2:$D$9999,'QUALIFIED EFH'!AG$4,'HOURS&amp;CYCLES INPUT'!$E$2:$E$9999,'QUALIFIED EFH'!AG$5))</f>
        <v>299.45</v>
      </c>
      <c r="AH34" s="476">
        <f>IF(AH$2&lt;&gt;"",IF($C34&lt;&gt;"TBA",AH$2/114,0),SUMIFS('HOURS&amp;CYCLES INPUT'!$F$2:$F$9999,'HOURS&amp;CYCLES INPUT'!$C$2:$C$9999,'QUALIFIED EFH'!$C34,'HOURS&amp;CYCLES INPUT'!$D$2:$D$9999,'QUALIFIED EFH'!AH$4,'HOURS&amp;CYCLES INPUT'!$E$2:$E$9999,'QUALIFIED EFH'!AH$5))</f>
        <v>393.58</v>
      </c>
      <c r="AI34" s="476">
        <f>IF(AI$2&lt;&gt;"",IF($C34&lt;&gt;"TBA",AI$2/114,0),SUMIFS('HOURS&amp;CYCLES INPUT'!$F$2:$F$9999,'HOURS&amp;CYCLES INPUT'!$C$2:$C$9999,'QUALIFIED EFH'!$C34,'HOURS&amp;CYCLES INPUT'!$D$2:$D$9999,'QUALIFIED EFH'!AI$4,'HOURS&amp;CYCLES INPUT'!$E$2:$E$9999,'QUALIFIED EFH'!AI$5))</f>
        <v>378.48</v>
      </c>
      <c r="AJ34" s="476">
        <f>IF(AJ$2&lt;&gt;"",IF($C34&lt;&gt;"TBA",AJ$2/114,0),SUMIFS('HOURS&amp;CYCLES INPUT'!$F$2:$F$9999,'HOURS&amp;CYCLES INPUT'!$C$2:$C$9999,'QUALIFIED EFH'!$C34,'HOURS&amp;CYCLES INPUT'!$D$2:$D$9999,'QUALIFIED EFH'!AJ$4,'HOURS&amp;CYCLES INPUT'!$E$2:$E$9999,'QUALIFIED EFH'!AJ$5))</f>
        <v>409.09</v>
      </c>
      <c r="AK34" s="476">
        <f>IF(AK$2&lt;&gt;"",IF($C34&lt;&gt;"TBA",AK$2/114,0),SUMIFS('HOURS&amp;CYCLES INPUT'!$F$2:$F$9999,'HOURS&amp;CYCLES INPUT'!$C$2:$C$9999,'QUALIFIED EFH'!$C34,'HOURS&amp;CYCLES INPUT'!$D$2:$D$9999,'QUALIFIED EFH'!AK$4,'HOURS&amp;CYCLES INPUT'!$E$2:$E$9999,'QUALIFIED EFH'!AK$5))</f>
        <v>357.92</v>
      </c>
      <c r="AL34" s="476">
        <f>IF(AL$2&lt;&gt;"",IF($C34&lt;&gt;"TBA",AL$2/114,0),SUMIFS('HOURS&amp;CYCLES INPUT'!$F$2:$F$9999,'HOURS&amp;CYCLES INPUT'!$C$2:$C$9999,'QUALIFIED EFH'!$C34,'HOURS&amp;CYCLES INPUT'!$D$2:$D$9999,'QUALIFIED EFH'!AL$4,'HOURS&amp;CYCLES INPUT'!$E$2:$E$9999,'QUALIFIED EFH'!AL$5))</f>
        <v>294.33</v>
      </c>
      <c r="AM34" s="476">
        <f>IF(AM$2&lt;&gt;"",IF($C34&lt;&gt;"TBA",AM$2/114,0),SUMIFS('HOURS&amp;CYCLES INPUT'!$F$2:$F$9999,'HOURS&amp;CYCLES INPUT'!$C$2:$C$9999,'QUALIFIED EFH'!$C34,'HOURS&amp;CYCLES INPUT'!$D$2:$D$9999,'QUALIFIED EFH'!AM$4,'HOURS&amp;CYCLES INPUT'!$E$2:$E$9999,'QUALIFIED EFH'!AM$5))</f>
        <v>192.32</v>
      </c>
      <c r="AN34" s="476">
        <f>IF(AN$2&lt;&gt;"",IF($C34&lt;&gt;"TBA",AN$2/114,0),SUMIFS('HOURS&amp;CYCLES INPUT'!$F$2:$F$9999,'HOURS&amp;CYCLES INPUT'!$C$2:$C$9999,'QUALIFIED EFH'!$C34,'HOURS&amp;CYCLES INPUT'!$D$2:$D$9999,'QUALIFIED EFH'!AN$4,'HOURS&amp;CYCLES INPUT'!$E$2:$E$9999,'QUALIFIED EFH'!AN$5))</f>
        <v>0</v>
      </c>
      <c r="AO34" s="476">
        <f>IF(AO$2&lt;&gt;"",IF($C34&lt;&gt;"TBA",AO$2/114,0),SUMIFS('HOURS&amp;CYCLES INPUT'!$F$2:$F$9999,'HOURS&amp;CYCLES INPUT'!$C$2:$C$9999,'QUALIFIED EFH'!$C34,'HOURS&amp;CYCLES INPUT'!$D$2:$D$9999,'QUALIFIED EFH'!AO$4,'HOURS&amp;CYCLES INPUT'!$E$2:$E$9999,'QUALIFIED EFH'!AO$5))</f>
        <v>0</v>
      </c>
      <c r="AP34" s="476">
        <f>IF(AP$2&lt;&gt;"",IF($C34&lt;&gt;"TBA",AP$2/114,0),SUMIFS('HOURS&amp;CYCLES INPUT'!$F$2:$F$9999,'HOURS&amp;CYCLES INPUT'!$C$2:$C$9999,'QUALIFIED EFH'!$C34,'HOURS&amp;CYCLES INPUT'!$D$2:$D$9999,'QUALIFIED EFH'!AP$4,'HOURS&amp;CYCLES INPUT'!$E$2:$E$9999,'QUALIFIED EFH'!AP$5))</f>
        <v>123.84</v>
      </c>
      <c r="AQ34" s="476">
        <f>IF(AQ$2&lt;&gt;"",IF($C34&lt;&gt;"TBA",AQ$2/114,0),SUMIFS('HOURS&amp;CYCLES INPUT'!$F$2:$F$9999,'HOURS&amp;CYCLES INPUT'!$C$2:$C$9999,'QUALIFIED EFH'!$C34,'HOURS&amp;CYCLES INPUT'!$D$2:$D$9999,'QUALIFIED EFH'!AQ$4,'HOURS&amp;CYCLES INPUT'!$E$2:$E$9999,'QUALIFIED EFH'!AQ$5))</f>
        <v>267.64</v>
      </c>
      <c r="AR34" s="476">
        <f>IF(AR$2&lt;&gt;"",IF($C34&lt;&gt;"TBA",AR$2/114,0),SUMIFS('HOURS&amp;CYCLES INPUT'!$F$2:$F$9999,'HOURS&amp;CYCLES INPUT'!$C$2:$C$9999,'QUALIFIED EFH'!$C34,'HOURS&amp;CYCLES INPUT'!$D$2:$D$9999,'QUALIFIED EFH'!AR$4,'HOURS&amp;CYCLES INPUT'!$E$2:$E$9999,'QUALIFIED EFH'!AR$5))</f>
        <v>0</v>
      </c>
      <c r="AS34" s="476">
        <f>IF(AS$2&lt;&gt;"",IF($C34&lt;&gt;"TBA",AS$2/114,0),SUMIFS('HOURS&amp;CYCLES INPUT'!$F$2:$F$9999,'HOURS&amp;CYCLES INPUT'!$C$2:$C$9999,'QUALIFIED EFH'!$C34,'HOURS&amp;CYCLES INPUT'!$D$2:$D$9999,'QUALIFIED EFH'!AS$4,'HOURS&amp;CYCLES INPUT'!$E$2:$E$9999,'QUALIFIED EFH'!AS$5))</f>
        <v>0</v>
      </c>
      <c r="AT34" s="476">
        <f>IF(AT$2&lt;&gt;"",IF($C34&lt;&gt;"TBA",AT$2/114,0),SUMIFS('HOURS&amp;CYCLES INPUT'!$F$2:$F$9999,'HOURS&amp;CYCLES INPUT'!$C$2:$C$9999,'QUALIFIED EFH'!$C34,'HOURS&amp;CYCLES INPUT'!$D$2:$D$9999,'QUALIFIED EFH'!AT$4,'HOURS&amp;CYCLES INPUT'!$E$2:$E$9999,'QUALIFIED EFH'!AT$5))</f>
        <v>0</v>
      </c>
      <c r="AU34" s="476">
        <f>IF(AU$2&lt;&gt;"",IF($C34&lt;&gt;"TBA",AU$2/114,0),SUMIFS('HOURS&amp;CYCLES INPUT'!$F$2:$F$9999,'HOURS&amp;CYCLES INPUT'!$C$2:$C$9999,'QUALIFIED EFH'!$C34,'HOURS&amp;CYCLES INPUT'!$D$2:$D$9999,'QUALIFIED EFH'!AU$4,'HOURS&amp;CYCLES INPUT'!$E$2:$E$9999,'QUALIFIED EFH'!AU$5))</f>
        <v>0</v>
      </c>
      <c r="AV34" s="476">
        <f>IF(AV$2&lt;&gt;"",IF($C34&lt;&gt;"TBA",AV$2/114,0),SUMIFS('HOURS&amp;CYCLES INPUT'!$F$2:$F$9999,'HOURS&amp;CYCLES INPUT'!$C$2:$C$9999,'QUALIFIED EFH'!$C34,'HOURS&amp;CYCLES INPUT'!$D$2:$D$9999,'QUALIFIED EFH'!AV$4,'HOURS&amp;CYCLES INPUT'!$E$2:$E$9999,'QUALIFIED EFH'!AV$5))</f>
        <v>0</v>
      </c>
      <c r="AW34" s="476">
        <f>IF(AW$2&lt;&gt;"",IF($C34&lt;&gt;"TBA",AW$2/114,0),SUMIFS('HOURS&amp;CYCLES INPUT'!$F$2:$F$9999,'HOURS&amp;CYCLES INPUT'!$C$2:$C$9999,'QUALIFIED EFH'!$C34,'HOURS&amp;CYCLES INPUT'!$D$2:$D$9999,'QUALIFIED EFH'!AW$4,'HOURS&amp;CYCLES INPUT'!$E$2:$E$9999,'QUALIFIED EFH'!AW$5))</f>
        <v>0.27</v>
      </c>
      <c r="AX34" s="476">
        <f>IF(AX$2&lt;&gt;"",IF($C34&lt;&gt;"TBA",AX$2/114,0),SUMIFS('HOURS&amp;CYCLES INPUT'!$F$2:$F$9999,'HOURS&amp;CYCLES INPUT'!$C$2:$C$9999,'QUALIFIED EFH'!$C34,'HOURS&amp;CYCLES INPUT'!$D$2:$D$9999,'QUALIFIED EFH'!AX$4,'HOURS&amp;CYCLES INPUT'!$E$2:$E$9999,'QUALIFIED EFH'!AX$5))</f>
        <v>0</v>
      </c>
      <c r="AY34" s="476">
        <f>IF(AY$2&lt;&gt;"",IF($C34&lt;&gt;"TBA",AY$2/114,0),SUMIFS('HOURS&amp;CYCLES INPUT'!$F$2:$F$9999,'HOURS&amp;CYCLES INPUT'!$C$2:$C$9999,'QUALIFIED EFH'!$C34,'HOURS&amp;CYCLES INPUT'!$D$2:$D$9999,'QUALIFIED EFH'!AY$4,'HOURS&amp;CYCLES INPUT'!$E$2:$E$9999,'QUALIFIED EFH'!AY$5))</f>
        <v>0</v>
      </c>
      <c r="AZ34" s="476">
        <f>IF(AZ$2&lt;&gt;"",IF($C34&lt;&gt;"TBA",AZ$2/114,0),SUMIFS('HOURS&amp;CYCLES INPUT'!$F$2:$F$9999,'HOURS&amp;CYCLES INPUT'!$C$2:$C$9999,'QUALIFIED EFH'!$C34,'HOURS&amp;CYCLES INPUT'!$D$2:$D$9999,'QUALIFIED EFH'!AZ$4,'HOURS&amp;CYCLES INPUT'!$E$2:$E$9999,'QUALIFIED EFH'!AZ$5))</f>
        <v>0.23</v>
      </c>
      <c r="BA34" s="476">
        <f>IF(BA$2&lt;&gt;"",IF($C34&lt;&gt;"TBA",BA$2/114,0),SUMIFS('HOURS&amp;CYCLES INPUT'!$F$2:$F$9999,'HOURS&amp;CYCLES INPUT'!$C$2:$C$9999,'QUALIFIED EFH'!$C34,'HOURS&amp;CYCLES INPUT'!$D$2:$D$9999,'QUALIFIED EFH'!BA$4,'HOURS&amp;CYCLES INPUT'!$E$2:$E$9999,'QUALIFIED EFH'!BA$5))</f>
        <v>0</v>
      </c>
      <c r="BB34" s="476">
        <f>IF(BB$2&lt;&gt;"",IF($C34&lt;&gt;"TBA",BB$2/114,0),SUMIFS('HOURS&amp;CYCLES INPUT'!$F$2:$F$9999,'HOURS&amp;CYCLES INPUT'!$C$2:$C$9999,'QUALIFIED EFH'!$C34,'HOURS&amp;CYCLES INPUT'!$D$2:$D$9999,'QUALIFIED EFH'!BB$4,'HOURS&amp;CYCLES INPUT'!$E$2:$E$9999,'QUALIFIED EFH'!BB$5))</f>
        <v>0</v>
      </c>
      <c r="BC34" s="476">
        <f>IF(BC$2&lt;&gt;"",IF($C34&lt;&gt;"TBA",BC$2/114,0),SUMIFS('HOURS&amp;CYCLES INPUT'!$F$2:$F$9999,'HOURS&amp;CYCLES INPUT'!$C$2:$C$9999,'QUALIFIED EFH'!$C34,'HOURS&amp;CYCLES INPUT'!$D$2:$D$9999,'QUALIFIED EFH'!BC$4,'HOURS&amp;CYCLES INPUT'!$E$2:$E$9999,'QUALIFIED EFH'!BC$5))</f>
        <v>0</v>
      </c>
      <c r="BD34" s="476">
        <f>IF(BD$2&lt;&gt;"",IF($C34&lt;&gt;"TBA",BD$2/114,0),SUMIFS('HOURS&amp;CYCLES INPUT'!$F$2:$F$9999,'HOURS&amp;CYCLES INPUT'!$C$2:$C$9999,'QUALIFIED EFH'!$C34,'HOURS&amp;CYCLES INPUT'!$D$2:$D$9999,'QUALIFIED EFH'!BD$4,'HOURS&amp;CYCLES INPUT'!$E$2:$E$9999,'QUALIFIED EFH'!BD$5))</f>
        <v>0</v>
      </c>
      <c r="BE34" s="476">
        <f>IF(BE$2&lt;&gt;"",IF($C34&lt;&gt;"TBA",BE$2/114,0),SUMIFS('HOURS&amp;CYCLES INPUT'!$F$2:$F$9999,'HOURS&amp;CYCLES INPUT'!$C$2:$C$9999,'QUALIFIED EFH'!$C34,'HOURS&amp;CYCLES INPUT'!$D$2:$D$9999,'QUALIFIED EFH'!BE$4,'HOURS&amp;CYCLES INPUT'!$E$2:$E$9999,'QUALIFIED EFH'!BE$5))</f>
        <v>0</v>
      </c>
      <c r="BF34" s="476">
        <f>IF(BF$2&lt;&gt;"",IF($C34&lt;&gt;"TBA",BF$2/114,0),SUMIFS('HOURS&amp;CYCLES INPUT'!$F$2:$F$9999,'HOURS&amp;CYCLES INPUT'!$C$2:$C$9999,'QUALIFIED EFH'!$C34,'HOURS&amp;CYCLES INPUT'!$D$2:$D$9999,'QUALIFIED EFH'!BF$4,'HOURS&amp;CYCLES INPUT'!$E$2:$E$9999,'QUALIFIED EFH'!BF$5))</f>
        <v>0</v>
      </c>
      <c r="BG34" s="476">
        <f>IF(BG$2&lt;&gt;"",IF($C34&lt;&gt;"TBA",BG$2/114,0),SUMIFS('HOURS&amp;CYCLES INPUT'!$F$2:$F$9999,'HOURS&amp;CYCLES INPUT'!$C$2:$C$9999,'QUALIFIED EFH'!$C34,'HOURS&amp;CYCLES INPUT'!$D$2:$D$9999,'QUALIFIED EFH'!BG$4,'HOURS&amp;CYCLES INPUT'!$E$2:$E$9999,'QUALIFIED EFH'!BG$5))</f>
        <v>0</v>
      </c>
      <c r="BH34" s="476">
        <f>IF(BH$2&lt;&gt;"",IF($C34&lt;&gt;"TBA",BH$2/114,0),SUMIFS('HOURS&amp;CYCLES INPUT'!$F$2:$F$9999,'HOURS&amp;CYCLES INPUT'!$C$2:$C$9999,'QUALIFIED EFH'!$C34,'HOURS&amp;CYCLES INPUT'!$D$2:$D$9999,'QUALIFIED EFH'!BH$4,'HOURS&amp;CYCLES INPUT'!$E$2:$E$9999,'QUALIFIED EFH'!BH$5))</f>
        <v>0</v>
      </c>
      <c r="BI34" s="476">
        <f>IF(BI$2&lt;&gt;"",IF($C34&lt;&gt;"TBA",BI$2/114,0),SUMIFS('HOURS&amp;CYCLES INPUT'!$F$2:$F$9999,'HOURS&amp;CYCLES INPUT'!$C$2:$C$9999,'QUALIFIED EFH'!$C34,'HOURS&amp;CYCLES INPUT'!$D$2:$D$9999,'QUALIFIED EFH'!BI$4,'HOURS&amp;CYCLES INPUT'!$E$2:$E$9999,'QUALIFIED EFH'!BI$5))</f>
        <v>13.32</v>
      </c>
      <c r="BJ34" s="476">
        <f>IF(BJ$2&lt;&gt;"",IF($C34&lt;&gt;"TBA",BJ$2/114,0),SUMIFS('HOURS&amp;CYCLES INPUT'!$F$2:$F$9999,'HOURS&amp;CYCLES INPUT'!$C$2:$C$9999,'QUALIFIED EFH'!$C34,'HOURS&amp;CYCLES INPUT'!$D$2:$D$9999,'QUALIFIED EFH'!BJ$4,'HOURS&amp;CYCLES INPUT'!$E$2:$E$9999,'QUALIFIED EFH'!BJ$5))</f>
        <v>193.94</v>
      </c>
      <c r="BK34" s="476">
        <f>IF(BK$2&lt;&gt;"",IF($C34&lt;&gt;"TBA",BK$2/114,0),SUMIFS('HOURS&amp;CYCLES INPUT'!$F$2:$F$9999,'HOURS&amp;CYCLES INPUT'!$C$2:$C$9999,'QUALIFIED EFH'!$C34,'HOURS&amp;CYCLES INPUT'!$D$2:$D$9999,'QUALIFIED EFH'!BK$4,'HOURS&amp;CYCLES INPUT'!$E$2:$E$9999,'QUALIFIED EFH'!BK$5))</f>
        <v>221.63</v>
      </c>
      <c r="BL34" s="476">
        <f>IF(BL$2&lt;&gt;"",IF($C34&lt;&gt;"TBA",BL$2/114,0),SUMIFS('HOURS&amp;CYCLES INPUT'!$F$2:$F$9999,'HOURS&amp;CYCLES INPUT'!$C$2:$C$9999,'QUALIFIED EFH'!$C34,'HOURS&amp;CYCLES INPUT'!$D$2:$D$9999,'QUALIFIED EFH'!BL$4,'HOURS&amp;CYCLES INPUT'!$E$2:$E$9999,'QUALIFIED EFH'!BL$5))</f>
        <v>264.41000000000003</v>
      </c>
      <c r="BM34" s="476">
        <f>IF(BM$2&lt;&gt;"",IF($C34&lt;&gt;"TBA",BM$2/114,0),SUMIFS('HOURS&amp;CYCLES INPUT'!$F$2:$F$9999,'HOURS&amp;CYCLES INPUT'!$C$2:$C$9999,'QUALIFIED EFH'!$C34,'HOURS&amp;CYCLES INPUT'!$D$2:$D$9999,'QUALIFIED EFH'!BM$4,'HOURS&amp;CYCLES INPUT'!$E$2:$E$9999,'QUALIFIED EFH'!BM$5))</f>
        <v>156.19</v>
      </c>
      <c r="BN34" s="476">
        <f>IF(BN$2&lt;&gt;"",IF($C34&lt;&gt;"TBA",BN$2/114,0),SUMIFS('HOURS&amp;CYCLES INPUT'!$F$2:$F$9999,'HOURS&amp;CYCLES INPUT'!$C$2:$C$9999,'QUALIFIED EFH'!$C34,'HOURS&amp;CYCLES INPUT'!$D$2:$D$9999,'QUALIFIED EFH'!BN$4,'HOURS&amp;CYCLES INPUT'!$E$2:$E$9999,'QUALIFIED EFH'!BN$5))</f>
        <v>162.22999999999999</v>
      </c>
      <c r="BO34" s="476">
        <f>IF(BO$2&lt;&gt;"",IF($C34&lt;&gt;"TBA",BO$2/114,0),SUMIFS('HOURS&amp;CYCLES INPUT'!$F$2:$F$9999,'HOURS&amp;CYCLES INPUT'!$C$2:$C$9999,'QUALIFIED EFH'!$C34,'HOURS&amp;CYCLES INPUT'!$D$2:$D$9999,'QUALIFIED EFH'!BO$4,'HOURS&amp;CYCLES INPUT'!$E$2:$E$9999,'QUALIFIED EFH'!BO$5))</f>
        <v>358.9</v>
      </c>
      <c r="BP34" s="476">
        <f>IF(BP$2&lt;&gt;"",IF($C34&lt;&gt;"TBA",BP$2/114,0),SUMIFS('HOURS&amp;CYCLES INPUT'!$F$2:$F$9999,'HOURS&amp;CYCLES INPUT'!$C$2:$C$9999,'QUALIFIED EFH'!$C34,'HOURS&amp;CYCLES INPUT'!$D$2:$D$9999,'QUALIFIED EFH'!BP$4,'HOURS&amp;CYCLES INPUT'!$E$2:$E$9999,'QUALIFIED EFH'!BP$5))</f>
        <v>308.45</v>
      </c>
      <c r="BQ34" s="476">
        <f>IF(BQ$2&lt;&gt;"",IF($C34&lt;&gt;"TBA",BQ$2/114,0),SUMIFS('HOURS&amp;CYCLES INPUT'!$F$2:$F$9999,'HOURS&amp;CYCLES INPUT'!$C$2:$C$9999,'QUALIFIED EFH'!$C34,'HOURS&amp;CYCLES INPUT'!$D$2:$D$9999,'QUALIFIED EFH'!BQ$4,'HOURS&amp;CYCLES INPUT'!$E$2:$E$9999,'QUALIFIED EFH'!BQ$5))</f>
        <v>100.97</v>
      </c>
      <c r="BR34" s="476">
        <f>IF(BR$2&lt;&gt;"",IF($C34&lt;&gt;"TBA",BR$2/114,0),SUMIFS('HOURS&amp;CYCLES INPUT'!$F$2:$F$9999,'HOURS&amp;CYCLES INPUT'!$C$2:$C$9999,'QUALIFIED EFH'!$C34,'HOURS&amp;CYCLES INPUT'!$D$2:$D$9999,'QUALIFIED EFH'!BR$4,'HOURS&amp;CYCLES INPUT'!$E$2:$E$9999,'QUALIFIED EFH'!BR$5))</f>
        <v>60.21</v>
      </c>
      <c r="BS34" s="476">
        <f>IF(BS$2&lt;&gt;"",IF($C34&lt;&gt;"TBA",BS$2/114,0),SUMIFS('HOURS&amp;CYCLES INPUT'!$F$2:$F$9999,'HOURS&amp;CYCLES INPUT'!$C$2:$C$9999,'QUALIFIED EFH'!$C34,'HOURS&amp;CYCLES INPUT'!$D$2:$D$9999,'QUALIFIED EFH'!BS$4,'HOURS&amp;CYCLES INPUT'!$E$2:$E$9999,'QUALIFIED EFH'!BS$5))</f>
        <v>247.73</v>
      </c>
      <c r="BT34" s="476">
        <f>IF(BT$2&lt;&gt;"",IF($C34&lt;&gt;"TBA",BT$2/114,0),SUMIFS('HOURS&amp;CYCLES INPUT'!$F$2:$F$9999,'HOURS&amp;CYCLES INPUT'!$C$2:$C$9999,'QUALIFIED EFH'!$C34,'HOURS&amp;CYCLES INPUT'!$D$2:$D$9999,'QUALIFIED EFH'!BT$4,'HOURS&amp;CYCLES INPUT'!$E$2:$E$9999,'QUALIFIED EFH'!BT$5))</f>
        <v>229.69</v>
      </c>
      <c r="BU34" s="476">
        <f>IF(BU$2&lt;&gt;"",IF($C34&lt;&gt;"TBA",BU$2/114,0),SUMIFS('HOURS&amp;CYCLES INPUT'!$F$2:$F$9999,'HOURS&amp;CYCLES INPUT'!$C$2:$C$9999,'QUALIFIED EFH'!$C34,'HOURS&amp;CYCLES INPUT'!$D$2:$D$9999,'QUALIFIED EFH'!BU$4,'HOURS&amp;CYCLES INPUT'!$E$2:$E$9999,'QUALIFIED EFH'!BU$5))</f>
        <v>197.62</v>
      </c>
      <c r="BV34" s="476">
        <f>IF(BV$2&lt;&gt;"",IF($C34&lt;&gt;"TBA",BV$2/114,0),SUMIFS('HOURS&amp;CYCLES INPUT'!$F$2:$F$9999,'HOURS&amp;CYCLES INPUT'!$C$2:$C$9999,'QUALIFIED EFH'!$C34,'HOURS&amp;CYCLES INPUT'!$D$2:$D$9999,'QUALIFIED EFH'!BV$4,'HOURS&amp;CYCLES INPUT'!$E$2:$E$9999,'QUALIFIED EFH'!BV$5))</f>
        <v>175.07</v>
      </c>
      <c r="BW34" s="476">
        <f>IF(BW$2&lt;&gt;"",IF($C34&lt;&gt;"TBA",BW$2/114,0),SUMIFS('HOURS&amp;CYCLES INPUT'!$F$2:$F$9999,'HOURS&amp;CYCLES INPUT'!$C$2:$C$9999,'QUALIFIED EFH'!$C34,'HOURS&amp;CYCLES INPUT'!$D$2:$D$9999,'QUALIFIED EFH'!BW$4,'HOURS&amp;CYCLES INPUT'!$E$2:$E$9999,'QUALIFIED EFH'!BW$5))</f>
        <v>219.3</v>
      </c>
      <c r="BX34" s="476">
        <f>IF(BX$2&lt;&gt;"",IF($C34&lt;&gt;"TBA",BX$2/114,0),SUMIFS('HOURS&amp;CYCLES INPUT'!$F$2:$F$9999,'HOURS&amp;CYCLES INPUT'!$C$2:$C$9999,'QUALIFIED EFH'!$C34,'HOURS&amp;CYCLES INPUT'!$D$2:$D$9999,'QUALIFIED EFH'!BX$4,'HOURS&amp;CYCLES INPUT'!$E$2:$E$9999,'QUALIFIED EFH'!BX$5))</f>
        <v>248.26</v>
      </c>
      <c r="BY34" s="476">
        <f>IF(BY$2&lt;&gt;"",IF($C34&lt;&gt;"TBA",BY$2/114,0),SUMIFS('HOURS&amp;CYCLES INPUT'!$F$2:$F$9999,'HOURS&amp;CYCLES INPUT'!$C$2:$C$9999,'QUALIFIED EFH'!$C34,'HOURS&amp;CYCLES INPUT'!$D$2:$D$9999,'QUALIFIED EFH'!BY$4,'HOURS&amp;CYCLES INPUT'!$E$2:$E$9999,'QUALIFIED EFH'!BY$5))</f>
        <v>325.64999999999998</v>
      </c>
      <c r="BZ34" s="476">
        <f>IF(BZ$2&lt;&gt;"",IF($C34&lt;&gt;"TBA",BZ$2/114,0),SUMIFS('HOURS&amp;CYCLES INPUT'!$F$2:$F$9999,'HOURS&amp;CYCLES INPUT'!$C$2:$C$9999,'QUALIFIED EFH'!$C34,'HOURS&amp;CYCLES INPUT'!$D$2:$D$9999,'QUALIFIED EFH'!BZ$4,'HOURS&amp;CYCLES INPUT'!$E$2:$E$9999,'QUALIFIED EFH'!BZ$5))</f>
        <v>285.92</v>
      </c>
      <c r="CA34" s="476">
        <f>IF(CA$2&lt;&gt;"",IF($C34&lt;&gt;"TBA",CA$2/114,0),SUMIFS('HOURS&amp;CYCLES INPUT'!$F$2:$F$9999,'HOURS&amp;CYCLES INPUT'!$C$2:$C$9999,'QUALIFIED EFH'!$C34,'HOURS&amp;CYCLES INPUT'!$D$2:$D$9999,'QUALIFIED EFH'!CA$4,'HOURS&amp;CYCLES INPUT'!$E$2:$E$9999,'QUALIFIED EFH'!CA$5))</f>
        <v>316.39999999999998</v>
      </c>
      <c r="CB34" s="476">
        <f>IF(CB$2&lt;&gt;"",IF($C34&lt;&gt;"TBA",CB$2/114,0),SUMIFS('HOURS&amp;CYCLES INPUT'!$F$2:$F$9999,'HOURS&amp;CYCLES INPUT'!$C$2:$C$9999,'QUALIFIED EFH'!$C34,'HOURS&amp;CYCLES INPUT'!$D$2:$D$9999,'QUALIFIED EFH'!CB$4,'HOURS&amp;CYCLES INPUT'!$E$2:$E$9999,'QUALIFIED EFH'!CB$5))</f>
        <v>169.56</v>
      </c>
      <c r="CC34" s="476">
        <f>IF(CC$2&lt;&gt;"",IF($C34&lt;&gt;"TBA",CC$2/114,0),SUMIFS('HOURS&amp;CYCLES INPUT'!$F$2:$F$9999,'HOURS&amp;CYCLES INPUT'!$C$2:$C$9999,'QUALIFIED EFH'!$C34,'HOURS&amp;CYCLES INPUT'!$D$2:$D$9999,'QUALIFIED EFH'!CC$4,'HOURS&amp;CYCLES INPUT'!$E$2:$E$9999,'QUALIFIED EFH'!CC$5))</f>
        <v>0</v>
      </c>
      <c r="CD34" s="476">
        <f>IF(CD$2&lt;&gt;"",IF($C34&lt;&gt;"TBA",CD$2/114,0),SUMIFS('HOURS&amp;CYCLES INPUT'!$F$2:$F$9999,'HOURS&amp;CYCLES INPUT'!$C$2:$C$9999,'QUALIFIED EFH'!$C34,'HOURS&amp;CYCLES INPUT'!$D$2:$D$9999,'QUALIFIED EFH'!CD$4,'HOURS&amp;CYCLES INPUT'!$E$2:$E$9999,'QUALIFIED EFH'!CD$5))</f>
        <v>0</v>
      </c>
      <c r="CE34" s="476">
        <f>IF(CE$2&lt;&gt;"",IF($C34&lt;&gt;"TBA",CE$2/114,0),SUMIFS('HOURS&amp;CYCLES INPUT'!$F$2:$F$9999,'HOURS&amp;CYCLES INPUT'!$C$2:$C$9999,'QUALIFIED EFH'!$C34,'HOURS&amp;CYCLES INPUT'!$D$2:$D$9999,'QUALIFIED EFH'!CE$4,'HOURS&amp;CYCLES INPUT'!$E$2:$E$9999,'QUALIFIED EFH'!CE$5))</f>
        <v>0</v>
      </c>
      <c r="CF34" s="476">
        <f>IF(CF$2&lt;&gt;"",IF($C34&lt;&gt;"TBA",CF$2/114,0),SUMIFS('HOURS&amp;CYCLES INPUT'!$F$2:$F$9999,'HOURS&amp;CYCLES INPUT'!$C$2:$C$9999,'QUALIFIED EFH'!$C34,'HOURS&amp;CYCLES INPUT'!$D$2:$D$9999,'QUALIFIED EFH'!CF$4,'HOURS&amp;CYCLES INPUT'!$E$2:$E$9999,'QUALIFIED EFH'!CF$5))</f>
        <v>0</v>
      </c>
      <c r="CG34" s="476">
        <f>IF(CG$2&lt;&gt;"",IF($C34&lt;&gt;"TBA",CG$2/114,0),SUMIFS('HOURS&amp;CYCLES INPUT'!$F$2:$F$9999,'HOURS&amp;CYCLES INPUT'!$C$2:$C$9999,'QUALIFIED EFH'!$C34,'HOURS&amp;CYCLES INPUT'!$D$2:$D$9999,'QUALIFIED EFH'!CG$4,'HOURS&amp;CYCLES INPUT'!$E$2:$E$9999,'QUALIFIED EFH'!CG$5))</f>
        <v>0</v>
      </c>
      <c r="CH34" s="476">
        <f>IF(CH$2&lt;&gt;"",IF($C34&lt;&gt;"TBA",CH$2/114,0),SUMIFS('HOURS&amp;CYCLES INPUT'!$F$2:$F$9999,'HOURS&amp;CYCLES INPUT'!$C$2:$C$9999,'QUALIFIED EFH'!$C34,'HOURS&amp;CYCLES INPUT'!$D$2:$D$9999,'QUALIFIED EFH'!CH$4,'HOURS&amp;CYCLES INPUT'!$E$2:$E$9999,'QUALIFIED EFH'!CH$5))</f>
        <v>0</v>
      </c>
      <c r="CI34" s="476">
        <f>IF(CI$2&lt;&gt;"",IF($C34&lt;&gt;"TBA",CI$2/114,0),SUMIFS('HOURS&amp;CYCLES INPUT'!$F$2:$F$9999,'HOURS&amp;CYCLES INPUT'!$C$2:$C$9999,'QUALIFIED EFH'!$C34,'HOURS&amp;CYCLES INPUT'!$D$2:$D$9999,'QUALIFIED EFH'!CI$4,'HOURS&amp;CYCLES INPUT'!$E$2:$E$9999,'QUALIFIED EFH'!CI$5))</f>
        <v>0</v>
      </c>
      <c r="CJ34" s="476">
        <f>IF(CJ$2&lt;&gt;"",IF($C34&lt;&gt;"TBA",CJ$2/114,0),SUMIFS('HOURS&amp;CYCLES INPUT'!$F$2:$F$9999,'HOURS&amp;CYCLES INPUT'!$C$2:$C$9999,'QUALIFIED EFH'!$C34,'HOURS&amp;CYCLES INPUT'!$D$2:$D$9999,'QUALIFIED EFH'!CJ$4,'HOURS&amp;CYCLES INPUT'!$E$2:$E$9999,'QUALIFIED EFH'!CJ$5))</f>
        <v>0</v>
      </c>
      <c r="CK34" s="476">
        <f>IF(CK$2&lt;&gt;"",IF($C34&lt;&gt;"TBA",CK$2/114,0),SUMIFS('HOURS&amp;CYCLES INPUT'!$F$2:$F$9999,'HOURS&amp;CYCLES INPUT'!$C$2:$C$9999,'QUALIFIED EFH'!$C34,'HOURS&amp;CYCLES INPUT'!$D$2:$D$9999,'QUALIFIED EFH'!CK$4,'HOURS&amp;CYCLES INPUT'!$E$2:$E$9999,'QUALIFIED EFH'!CK$5))</f>
        <v>0</v>
      </c>
      <c r="CL34" s="476">
        <f>IF(CL$2&lt;&gt;"",IF($C34&lt;&gt;"TBA",CL$2/114,0),SUMIFS('HOURS&amp;CYCLES INPUT'!$F$2:$F$9999,'HOURS&amp;CYCLES INPUT'!$C$2:$C$9999,'QUALIFIED EFH'!$C34,'HOURS&amp;CYCLES INPUT'!$D$2:$D$9999,'QUALIFIED EFH'!CL$4,'HOURS&amp;CYCLES INPUT'!$E$2:$E$9999,'QUALIFIED EFH'!CL$5))</f>
        <v>0</v>
      </c>
      <c r="CM34" s="476">
        <f>IF(CM$2&lt;&gt;"",IF($C34&lt;&gt;"TBA",CM$2/114,0),SUMIFS('HOURS&amp;CYCLES INPUT'!$F$2:$F$9999,'HOURS&amp;CYCLES INPUT'!$C$2:$C$9999,'QUALIFIED EFH'!$C34,'HOURS&amp;CYCLES INPUT'!$D$2:$D$9999,'QUALIFIED EFH'!CM$4,'HOURS&amp;CYCLES INPUT'!$E$2:$E$9999,'QUALIFIED EFH'!CM$5))</f>
        <v>0</v>
      </c>
      <c r="CN34" s="476">
        <f>IF(CN$2&lt;&gt;"",IF($C34&lt;&gt;"TBA",CN$2/114,0),SUMIFS('HOURS&amp;CYCLES INPUT'!$F$2:$F$9999,'HOURS&amp;CYCLES INPUT'!$C$2:$C$9999,'QUALIFIED EFH'!$C34,'HOURS&amp;CYCLES INPUT'!$D$2:$D$9999,'QUALIFIED EFH'!CN$4,'HOURS&amp;CYCLES INPUT'!$E$2:$E$9999,'QUALIFIED EFH'!CN$5))</f>
        <v>0</v>
      </c>
      <c r="CO34" s="476">
        <f>IF(CO$2&lt;&gt;"",IF($C34&lt;&gt;"TBA",CO$2/114,0),SUMIFS('HOURS&amp;CYCLES INPUT'!$F$2:$F$9999,'HOURS&amp;CYCLES INPUT'!$C$2:$C$9999,'QUALIFIED EFH'!$C34,'HOURS&amp;CYCLES INPUT'!$D$2:$D$9999,'QUALIFIED EFH'!CO$4,'HOURS&amp;CYCLES INPUT'!$E$2:$E$9999,'QUALIFIED EFH'!CO$5))</f>
        <v>0</v>
      </c>
      <c r="CP34" s="476">
        <f>IF(CP$2&lt;&gt;"",IF($C34&lt;&gt;"TBA",CP$2/114,0),SUMIFS('HOURS&amp;CYCLES INPUT'!$F$2:$F$9999,'HOURS&amp;CYCLES INPUT'!$C$2:$C$9999,'QUALIFIED EFH'!$C34,'HOURS&amp;CYCLES INPUT'!$D$2:$D$9999,'QUALIFIED EFH'!CP$4,'HOURS&amp;CYCLES INPUT'!$E$2:$E$9999,'QUALIFIED EFH'!CP$5))</f>
        <v>0</v>
      </c>
      <c r="CQ34" s="476">
        <f>IF(CQ$2&lt;&gt;"",IF($C34&lt;&gt;"TBA",CQ$2/114,0),SUMIFS('HOURS&amp;CYCLES INPUT'!$F$2:$F$9999,'HOURS&amp;CYCLES INPUT'!$C$2:$C$9999,'QUALIFIED EFH'!$C34,'HOURS&amp;CYCLES INPUT'!$D$2:$D$9999,'QUALIFIED EFH'!CQ$4,'HOURS&amp;CYCLES INPUT'!$E$2:$E$9999,'QUALIFIED EFH'!CQ$5))</f>
        <v>0</v>
      </c>
      <c r="CR34" s="476">
        <f>IF(CR$2&lt;&gt;"",IF($C34&lt;&gt;"TBA",CR$2/114,0),SUMIFS('HOURS&amp;CYCLES INPUT'!$F$2:$F$9999,'HOURS&amp;CYCLES INPUT'!$C$2:$C$9999,'QUALIFIED EFH'!$C34,'HOURS&amp;CYCLES INPUT'!$D$2:$D$9999,'QUALIFIED EFH'!CR$4,'HOURS&amp;CYCLES INPUT'!$E$2:$E$9999,'QUALIFIED EFH'!CR$5))</f>
        <v>71.36</v>
      </c>
      <c r="CS34" s="476">
        <f>IF(CS$2&lt;&gt;"",IF($C34&lt;&gt;"TBA",CS$2/114,0),SUMIFS('HOURS&amp;CYCLES INPUT'!$F$2:$F$9999,'HOURS&amp;CYCLES INPUT'!$C$2:$C$9999,'QUALIFIED EFH'!$C34,'HOURS&amp;CYCLES INPUT'!$D$2:$D$9999,'QUALIFIED EFH'!CS$4,'HOURS&amp;CYCLES INPUT'!$E$2:$E$9999,'QUALIFIED EFH'!CS$5))</f>
        <v>426.89</v>
      </c>
      <c r="CT34" s="476">
        <f>IF(CT$2&lt;&gt;"",IF($C34&lt;&gt;"TBA",CT$2/114,0),SUMIFS('HOURS&amp;CYCLES INPUT'!$F$2:$F$9999,'HOURS&amp;CYCLES INPUT'!$C$2:$C$9999,'QUALIFIED EFH'!$C34,'HOURS&amp;CYCLES INPUT'!$D$2:$D$9999,'QUALIFIED EFH'!CT$4,'HOURS&amp;CYCLES INPUT'!$E$2:$E$9999,'QUALIFIED EFH'!CT$5))</f>
        <v>467.28</v>
      </c>
      <c r="CU34" s="476">
        <f>IF(CU$2&lt;&gt;"",IF($C34&lt;&gt;"TBA",CU$2/114,0),SUMIFS('HOURS&amp;CYCLES INPUT'!$F$2:$F$9999,'HOURS&amp;CYCLES INPUT'!$C$2:$C$9999,'QUALIFIED EFH'!$C34,'HOURS&amp;CYCLES INPUT'!$D$2:$D$9999,'QUALIFIED EFH'!CU$4,'HOURS&amp;CYCLES INPUT'!$E$2:$E$9999,'QUALIFIED EFH'!CU$5))</f>
        <v>447.79</v>
      </c>
      <c r="CV34" s="476">
        <f>IF(CV$2&lt;&gt;"",IF($C34&lt;&gt;"TBA",CV$2/114,0),SUMIFS('HOURS&amp;CYCLES INPUT'!$F$2:$F$9999,'HOURS&amp;CYCLES INPUT'!$C$2:$C$9999,'QUALIFIED EFH'!$C34,'HOURS&amp;CYCLES INPUT'!$D$2:$D$9999,'QUALIFIED EFH'!CV$4,'HOURS&amp;CYCLES INPUT'!$E$2:$E$9999,'QUALIFIED EFH'!CV$5))</f>
        <v>462.01</v>
      </c>
      <c r="CW34" s="476">
        <f>IF(CW$2&lt;&gt;"",IF($C34&lt;&gt;"TBA",CW$2/114,0),SUMIFS('HOURS&amp;CYCLES INPUT'!$F$2:$F$9999,'HOURS&amp;CYCLES INPUT'!$C$2:$C$9999,'QUALIFIED EFH'!$C34,'HOURS&amp;CYCLES INPUT'!$D$2:$D$9999,'QUALIFIED EFH'!CW$4,'HOURS&amp;CYCLES INPUT'!$E$2:$E$9999,'QUALIFIED EFH'!CW$5))</f>
        <v>410.17</v>
      </c>
      <c r="CX34" s="476">
        <f>IF(CX$2&lt;&gt;"",IF($C34&lt;&gt;"TBA",CX$2/114,0),SUMIFS('HOURS&amp;CYCLES INPUT'!$F$2:$F$9999,'HOURS&amp;CYCLES INPUT'!$C$2:$C$9999,'QUALIFIED EFH'!$C34,'HOURS&amp;CYCLES INPUT'!$D$2:$D$9999,'QUALIFIED EFH'!CX$4,'HOURS&amp;CYCLES INPUT'!$E$2:$E$9999,'QUALIFIED EFH'!CX$5))</f>
        <v>348.1</v>
      </c>
      <c r="CY34" s="476">
        <f>IF(CY$2&lt;&gt;"",IF($C34&lt;&gt;"TBA",CY$2/114,0),SUMIFS('HOURS&amp;CYCLES INPUT'!$F$2:$F$9999,'HOURS&amp;CYCLES INPUT'!$C$2:$C$9999,'QUALIFIED EFH'!$C34,'HOURS&amp;CYCLES INPUT'!$D$2:$D$9999,'QUALIFIED EFH'!CY$4,'HOURS&amp;CYCLES INPUT'!$E$2:$E$9999,'QUALIFIED EFH'!CY$5))</f>
        <v>421.45</v>
      </c>
      <c r="CZ34" s="476">
        <f>IF(CZ$2&lt;&gt;"",IF($C34&lt;&gt;"TBA",CZ$2/114,0),SUMIFS('HOURS&amp;CYCLES INPUT'!$F$2:$F$9999,'HOURS&amp;CYCLES INPUT'!$C$2:$C$9999,'QUALIFIED EFH'!$C34,'HOURS&amp;CYCLES INPUT'!$D$2:$D$9999,'QUALIFIED EFH'!CZ$4,'HOURS&amp;CYCLES INPUT'!$E$2:$E$9999,'QUALIFIED EFH'!CZ$5))</f>
        <v>458.33</v>
      </c>
      <c r="DA34" s="476">
        <f>IF(DA$2&lt;&gt;"",IF($C34&lt;&gt;"TBA",DA$2/114,0),SUMIFS('HOURS&amp;CYCLES INPUT'!$F$2:$F$9999,'HOURS&amp;CYCLES INPUT'!$C$2:$C$9999,'QUALIFIED EFH'!$C34,'HOURS&amp;CYCLES INPUT'!$D$2:$D$9999,'QUALIFIED EFH'!DA$4,'HOURS&amp;CYCLES INPUT'!$E$2:$E$9999,'QUALIFIED EFH'!DA$5))</f>
        <v>426.07</v>
      </c>
      <c r="DB34" s="476">
        <f>IF(DB$2&lt;&gt;"",IF($C34&lt;&gt;"TBA",DB$2/114,0),SUMIFS('HOURS&amp;CYCLES INPUT'!$F$2:$F$9999,'HOURS&amp;CYCLES INPUT'!$C$2:$C$9999,'QUALIFIED EFH'!$C34,'HOURS&amp;CYCLES INPUT'!$D$2:$D$9999,'QUALIFIED EFH'!DB$4,'HOURS&amp;CYCLES INPUT'!$E$2:$E$9999,'QUALIFIED EFH'!DB$5))</f>
        <v>456.83</v>
      </c>
      <c r="DC34" s="476">
        <f>IF(DC$2&lt;&gt;"",IF($C34&lt;&gt;"TBA",DC$2/114,0),SUMIFS('HOURS&amp;CYCLES INPUT'!$F$2:$F$9999,'HOURS&amp;CYCLES INPUT'!$C$2:$C$9999,'QUALIFIED EFH'!$C34,'HOURS&amp;CYCLES INPUT'!$D$2:$D$9999,'QUALIFIED EFH'!DC$4,'HOURS&amp;CYCLES INPUT'!$E$2:$E$9999,'QUALIFIED EFH'!DC$5))</f>
        <v>489.72</v>
      </c>
      <c r="DD34" s="476">
        <f>IF(DD$2&lt;&gt;"",IF($C34&lt;&gt;"TBA",DD$2/114,0),SUMIFS('HOURS&amp;CYCLES INPUT'!$F$2:$F$9999,'HOURS&amp;CYCLES INPUT'!$C$2:$C$9999,'QUALIFIED EFH'!$C34,'HOURS&amp;CYCLES INPUT'!$D$2:$D$9999,'QUALIFIED EFH'!DD$4,'HOURS&amp;CYCLES INPUT'!$E$2:$E$9999,'QUALIFIED EFH'!DD$5))</f>
        <v>423.35</v>
      </c>
      <c r="DE34" s="476">
        <f>IF(DE$2&lt;&gt;"",IF($C34&lt;&gt;"TBA",DE$2/114,0),SUMIFS('HOURS&amp;CYCLES INPUT'!$F$2:$F$9999,'HOURS&amp;CYCLES INPUT'!$C$2:$C$9999,'QUALIFIED EFH'!$C34,'HOURS&amp;CYCLES INPUT'!$D$2:$D$9999,'QUALIFIED EFH'!DE$4,'HOURS&amp;CYCLES INPUT'!$E$2:$E$9999,'QUALIFIED EFH'!DE$5))</f>
        <v>439.53</v>
      </c>
      <c r="DF34" s="476">
        <f>IF(DF$2&lt;&gt;"",IF($C34&lt;&gt;"TBA",DF$2/114,0),SUMIFS('HOURS&amp;CYCLES INPUT'!$F$2:$F$9999,'HOURS&amp;CYCLES INPUT'!$C$2:$C$9999,'QUALIFIED EFH'!$C34,'HOURS&amp;CYCLES INPUT'!$D$2:$D$9999,'QUALIFIED EFH'!DF$4,'HOURS&amp;CYCLES INPUT'!$E$2:$E$9999,'QUALIFIED EFH'!DF$5))</f>
        <v>495.05</v>
      </c>
      <c r="DG34" s="476">
        <f>IF(DG$2&lt;&gt;"",IF($C34&lt;&gt;"TBA",DG$2/114,0),SUMIFS('HOURS&amp;CYCLES INPUT'!$F$2:$F$9999,'HOURS&amp;CYCLES INPUT'!$C$2:$C$9999,'QUALIFIED EFH'!$C34,'HOURS&amp;CYCLES INPUT'!$D$2:$D$9999,'QUALIFIED EFH'!DG$4,'HOURS&amp;CYCLES INPUT'!$E$2:$E$9999,'QUALIFIED EFH'!DG$5))</f>
        <v>507.19</v>
      </c>
      <c r="DH34" s="476">
        <f>IF(DH$2&lt;&gt;"",IF($C34&lt;&gt;"TBA",DH$2/114,0),SUMIFS('HOURS&amp;CYCLES INPUT'!$F$2:$F$9999,'HOURS&amp;CYCLES INPUT'!$C$2:$C$9999,'QUALIFIED EFH'!$C34,'HOURS&amp;CYCLES INPUT'!$D$2:$D$9999,'QUALIFIED EFH'!DH$4,'HOURS&amp;CYCLES INPUT'!$E$2:$E$9999,'QUALIFIED EFH'!DH$5))</f>
        <v>0</v>
      </c>
      <c r="DI34" s="476">
        <f>IF(DI$2&lt;&gt;"",IF($C34&lt;&gt;"TBA",DI$2/114,0),SUMIFS('HOURS&amp;CYCLES INPUT'!$F$2:$F$9999,'HOURS&amp;CYCLES INPUT'!$C$2:$C$9999,'QUALIFIED EFH'!$C34,'HOURS&amp;CYCLES INPUT'!$D$2:$D$9999,'QUALIFIED EFH'!DI$4,'HOURS&amp;CYCLES INPUT'!$E$2:$E$9999,'QUALIFIED EFH'!DI$5))</f>
        <v>0</v>
      </c>
      <c r="DJ34" s="476">
        <f>IF(DJ$2&lt;&gt;"",IF($C34&lt;&gt;"TBA",DJ$2/114,0),SUMIFS('HOURS&amp;CYCLES INPUT'!$F$2:$F$9999,'HOURS&amp;CYCLES INPUT'!$C$2:$C$9999,'QUALIFIED EFH'!$C34,'HOURS&amp;CYCLES INPUT'!$D$2:$D$9999,'QUALIFIED EFH'!DJ$4,'HOURS&amp;CYCLES INPUT'!$E$2:$E$9999,'QUALIFIED EFH'!DJ$5))</f>
        <v>0</v>
      </c>
      <c r="DK34" s="476">
        <f>IF(DK$2&lt;&gt;"",IF($C34&lt;&gt;"TBA",DK$2/114,0),SUMIFS('HOURS&amp;CYCLES INPUT'!$F$2:$F$9999,'HOURS&amp;CYCLES INPUT'!$C$2:$C$9999,'QUALIFIED EFH'!$C34,'HOURS&amp;CYCLES INPUT'!$D$2:$D$9999,'QUALIFIED EFH'!DK$4,'HOURS&amp;CYCLES INPUT'!$E$2:$E$9999,'QUALIFIED EFH'!DK$5))</f>
        <v>0</v>
      </c>
      <c r="DL34" s="476">
        <f>IF(DL$2&lt;&gt;"",IF($C34&lt;&gt;"TBA",DL$2/114,0),SUMIFS('HOURS&amp;CYCLES INPUT'!$F$2:$F$9999,'HOURS&amp;CYCLES INPUT'!$C$2:$C$9999,'QUALIFIED EFH'!$C34,'HOURS&amp;CYCLES INPUT'!$D$2:$D$9999,'QUALIFIED EFH'!DL$4,'HOURS&amp;CYCLES INPUT'!$E$2:$E$9999,'QUALIFIED EFH'!DL$5))</f>
        <v>0</v>
      </c>
      <c r="DM34" s="476">
        <f>IF(DM$2&lt;&gt;"",IF($C34&lt;&gt;"TBA",DM$2/114,0),SUMIFS('HOURS&amp;CYCLES INPUT'!$F$2:$F$9999,'HOURS&amp;CYCLES INPUT'!$C$2:$C$9999,'QUALIFIED EFH'!$C34,'HOURS&amp;CYCLES INPUT'!$D$2:$D$9999,'QUALIFIED EFH'!DM$4,'HOURS&amp;CYCLES INPUT'!$E$2:$E$9999,'QUALIFIED EFH'!DM$5))</f>
        <v>0</v>
      </c>
      <c r="DN34" s="476">
        <f>IF(DN$2&lt;&gt;"",IF($C34&lt;&gt;"TBA",DN$2/114,0),SUMIFS('HOURS&amp;CYCLES INPUT'!$F$2:$F$9999,'HOURS&amp;CYCLES INPUT'!$C$2:$C$9999,'QUALIFIED EFH'!$C34,'HOURS&amp;CYCLES INPUT'!$D$2:$D$9999,'QUALIFIED EFH'!DN$4,'HOURS&amp;CYCLES INPUT'!$E$2:$E$9999,'QUALIFIED EFH'!DN$5))</f>
        <v>0</v>
      </c>
      <c r="DO34" s="476">
        <f>IF(DO$2&lt;&gt;"",IF($C34&lt;&gt;"TBA",DO$2/114,0),SUMIFS('HOURS&amp;CYCLES INPUT'!$F$2:$F$9999,'HOURS&amp;CYCLES INPUT'!$C$2:$C$9999,'QUALIFIED EFH'!$C34,'HOURS&amp;CYCLES INPUT'!$D$2:$D$9999,'QUALIFIED EFH'!DO$4,'HOURS&amp;CYCLES INPUT'!$E$2:$E$9999,'QUALIFIED EFH'!DO$5))</f>
        <v>0</v>
      </c>
      <c r="DP34" s="476">
        <f>IF(DP$2&lt;&gt;"",IF($C34&lt;&gt;"TBA",DP$2/114,0),SUMIFS('HOURS&amp;CYCLES INPUT'!$F$2:$F$9999,'HOURS&amp;CYCLES INPUT'!$C$2:$C$9999,'QUALIFIED EFH'!$C34,'HOURS&amp;CYCLES INPUT'!$D$2:$D$9999,'QUALIFIED EFH'!DP$4,'HOURS&amp;CYCLES INPUT'!$E$2:$E$9999,'QUALIFIED EFH'!DP$5))</f>
        <v>0</v>
      </c>
      <c r="DQ34" s="476">
        <f>IF(DQ$2&lt;&gt;"",IF($C34&lt;&gt;"TBA",DQ$2/114,0),SUMIFS('HOURS&amp;CYCLES INPUT'!$F$2:$F$9999,'HOURS&amp;CYCLES INPUT'!$C$2:$C$9999,'QUALIFIED EFH'!$C34,'HOURS&amp;CYCLES INPUT'!$D$2:$D$9999,'QUALIFIED EFH'!DQ$4,'HOURS&amp;CYCLES INPUT'!$E$2:$E$9999,'QUALIFIED EFH'!DQ$5))</f>
        <v>0</v>
      </c>
      <c r="DR34" s="476">
        <f>IF(DR$2&lt;&gt;"",IF($C34&lt;&gt;"TBA",DR$2/114,0),SUMIFS('HOURS&amp;CYCLES INPUT'!$F$2:$F$9999,'HOURS&amp;CYCLES INPUT'!$C$2:$C$9999,'QUALIFIED EFH'!$C34,'HOURS&amp;CYCLES INPUT'!$D$2:$D$9999,'QUALIFIED EFH'!DR$4,'HOURS&amp;CYCLES INPUT'!$E$2:$E$9999,'QUALIFIED EFH'!DR$5))</f>
        <v>0</v>
      </c>
      <c r="DS34" s="476">
        <f>IF(DS$2&lt;&gt;"",IF($C34&lt;&gt;"TBA",DS$2/114,0),SUMIFS('HOURS&amp;CYCLES INPUT'!$F$2:$F$9999,'HOURS&amp;CYCLES INPUT'!$C$2:$C$9999,'QUALIFIED EFH'!$C34,'HOURS&amp;CYCLES INPUT'!$D$2:$D$9999,'QUALIFIED EFH'!DS$4,'HOURS&amp;CYCLES INPUT'!$E$2:$E$9999,'QUALIFIED EFH'!DS$5))</f>
        <v>0</v>
      </c>
      <c r="DT34" s="476">
        <f>IF(DT$2&lt;&gt;"",IF($C34&lt;&gt;"TBA",DT$2/114,0),SUMIFS('HOURS&amp;CYCLES INPUT'!$F$2:$F$9999,'HOURS&amp;CYCLES INPUT'!$C$2:$C$9999,'QUALIFIED EFH'!$C34,'HOURS&amp;CYCLES INPUT'!$D$2:$D$9999,'QUALIFIED EFH'!DT$4,'HOURS&amp;CYCLES INPUT'!$E$2:$E$9999,'QUALIFIED EFH'!DT$5))</f>
        <v>0</v>
      </c>
      <c r="DU34" s="476">
        <f>IF(DU$2&lt;&gt;"",IF($C34&lt;&gt;"TBA",DU$2/114,0),SUMIFS('HOURS&amp;CYCLES INPUT'!$F$2:$F$9999,'HOURS&amp;CYCLES INPUT'!$C$2:$C$9999,'QUALIFIED EFH'!$C34,'HOURS&amp;CYCLES INPUT'!$D$2:$D$9999,'QUALIFIED EFH'!DU$4,'HOURS&amp;CYCLES INPUT'!$E$2:$E$9999,'QUALIFIED EFH'!DU$5))</f>
        <v>0</v>
      </c>
      <c r="DV34" s="476">
        <f>IF(DV$2&lt;&gt;"",IF($C34&lt;&gt;"TBA",DV$2/114,0),SUMIFS('HOURS&amp;CYCLES INPUT'!$F$2:$F$9999,'HOURS&amp;CYCLES INPUT'!$C$2:$C$9999,'QUALIFIED EFH'!$C34,'HOURS&amp;CYCLES INPUT'!$D$2:$D$9999,'QUALIFIED EFH'!DV$4,'HOURS&amp;CYCLES INPUT'!$E$2:$E$9999,'QUALIFIED EFH'!DV$5))</f>
        <v>0</v>
      </c>
      <c r="DW34" s="476">
        <f>IF(DW$2&lt;&gt;"",IF($C34&lt;&gt;"TBA",DW$2/114,0),SUMIFS('HOURS&amp;CYCLES INPUT'!$F$2:$F$9999,'HOURS&amp;CYCLES INPUT'!$C$2:$C$9999,'QUALIFIED EFH'!$C34,'HOURS&amp;CYCLES INPUT'!$D$2:$D$9999,'QUALIFIED EFH'!DW$4,'HOURS&amp;CYCLES INPUT'!$E$2:$E$9999,'QUALIFIED EFH'!DW$5))</f>
        <v>0</v>
      </c>
      <c r="DX34" s="476">
        <f>IF(DX$2&lt;&gt;"",IF($C34&lt;&gt;"TBA",DX$2/114,0),SUMIFS('HOURS&amp;CYCLES INPUT'!$F$2:$F$9999,'HOURS&amp;CYCLES INPUT'!$C$2:$C$9999,'QUALIFIED EFH'!$C34,'HOURS&amp;CYCLES INPUT'!$D$2:$D$9999,'QUALIFIED EFH'!DX$4,'HOURS&amp;CYCLES INPUT'!$E$2:$E$9999,'QUALIFIED EFH'!DX$5))</f>
        <v>0</v>
      </c>
      <c r="DY34" s="476">
        <f>IF(DY$2&lt;&gt;"",IF($C34&lt;&gt;"TBA",DY$2/114,0),SUMIFS('HOURS&amp;CYCLES INPUT'!$F$2:$F$9999,'HOURS&amp;CYCLES INPUT'!$C$2:$C$9999,'QUALIFIED EFH'!$C34,'HOURS&amp;CYCLES INPUT'!$D$2:$D$9999,'QUALIFIED EFH'!DY$4,'HOURS&amp;CYCLES INPUT'!$E$2:$E$9999,'QUALIFIED EFH'!DY$5))</f>
        <v>0</v>
      </c>
      <c r="DZ34" s="476">
        <f>IF(DZ$2&lt;&gt;"",IF($C34&lt;&gt;"TBA",DZ$2/114,0),SUMIFS('HOURS&amp;CYCLES INPUT'!$F$2:$F$9999,'HOURS&amp;CYCLES INPUT'!$C$2:$C$9999,'QUALIFIED EFH'!$C34,'HOURS&amp;CYCLES INPUT'!$D$2:$D$9999,'QUALIFIED EFH'!DZ$4,'HOURS&amp;CYCLES INPUT'!$E$2:$E$9999,'QUALIFIED EFH'!DZ$5))</f>
        <v>0</v>
      </c>
      <c r="EA34" s="476">
        <f>IF(EA$2&lt;&gt;"",IF($C34&lt;&gt;"TBA",EA$2/114,0),SUMIFS('HOURS&amp;CYCLES INPUT'!$F$2:$F$9999,'HOURS&amp;CYCLES INPUT'!$C$2:$C$9999,'QUALIFIED EFH'!$C34,'HOURS&amp;CYCLES INPUT'!$D$2:$D$9999,'QUALIFIED EFH'!EA$4,'HOURS&amp;CYCLES INPUT'!$E$2:$E$9999,'QUALIFIED EFH'!EA$5))</f>
        <v>0</v>
      </c>
      <c r="EB34" s="476">
        <f>IF(EB$2&lt;&gt;"",IF($C34&lt;&gt;"TBA",EB$2/114,0),SUMIFS('HOURS&amp;CYCLES INPUT'!$F$2:$F$9999,'HOURS&amp;CYCLES INPUT'!$C$2:$C$9999,'QUALIFIED EFH'!$C34,'HOURS&amp;CYCLES INPUT'!$D$2:$D$9999,'QUALIFIED EFH'!EB$4,'HOURS&amp;CYCLES INPUT'!$E$2:$E$9999,'QUALIFIED EFH'!EB$5))</f>
        <v>0</v>
      </c>
      <c r="EC34" s="476">
        <f>IF(EC$2&lt;&gt;"",IF($C34&lt;&gt;"TBA",EC$2/114,0),SUMIFS('HOURS&amp;CYCLES INPUT'!$F$2:$F$9999,'HOURS&amp;CYCLES INPUT'!$C$2:$C$9999,'QUALIFIED EFH'!$C34,'HOURS&amp;CYCLES INPUT'!$D$2:$D$9999,'QUALIFIED EFH'!EC$4,'HOURS&amp;CYCLES INPUT'!$E$2:$E$9999,'QUALIFIED EFH'!EC$5))</f>
        <v>0</v>
      </c>
      <c r="ED34" s="476">
        <f>IF(ED$2&lt;&gt;"",IF($C34&lt;&gt;"TBA",ED$2/114,0),SUMIFS('HOURS&amp;CYCLES INPUT'!$F$2:$F$9999,'HOURS&amp;CYCLES INPUT'!$C$2:$C$9999,'QUALIFIED EFH'!$C34,'HOURS&amp;CYCLES INPUT'!$D$2:$D$9999,'QUALIFIED EFH'!ED$4,'HOURS&amp;CYCLES INPUT'!$E$2:$E$9999,'QUALIFIED EFH'!ED$5))</f>
        <v>0</v>
      </c>
      <c r="EE34" s="476">
        <f>IF(EE$2&lt;&gt;"",IF($C34&lt;&gt;"TBA",EE$2/114,0),SUMIFS('HOURS&amp;CYCLES INPUT'!$F$2:$F$9999,'HOURS&amp;CYCLES INPUT'!$C$2:$C$9999,'QUALIFIED EFH'!$C34,'HOURS&amp;CYCLES INPUT'!$D$2:$D$9999,'QUALIFIED EFH'!EE$4,'HOURS&amp;CYCLES INPUT'!$E$2:$E$9999,'QUALIFIED EFH'!EE$5))</f>
        <v>0</v>
      </c>
      <c r="EF34" s="476">
        <f>IF(EF$2&lt;&gt;"",IF($C34&lt;&gt;"TBA",EF$2/114,0),SUMIFS('HOURS&amp;CYCLES INPUT'!$F$2:$F$9999,'HOURS&amp;CYCLES INPUT'!$C$2:$C$9999,'QUALIFIED EFH'!$C34,'HOURS&amp;CYCLES INPUT'!$D$2:$D$9999,'QUALIFIED EFH'!EF$4,'HOURS&amp;CYCLES INPUT'!$E$2:$E$9999,'QUALIFIED EFH'!EF$5))</f>
        <v>0</v>
      </c>
      <c r="EG34" s="476">
        <f>IF(EG$2&lt;&gt;"",IF($C34&lt;&gt;"TBA",EG$2/114,0),SUMIFS('HOURS&amp;CYCLES INPUT'!$F$2:$F$9999,'HOURS&amp;CYCLES INPUT'!$C$2:$C$9999,'QUALIFIED EFH'!$C34,'HOURS&amp;CYCLES INPUT'!$D$2:$D$9999,'QUALIFIED EFH'!EG$4,'HOURS&amp;CYCLES INPUT'!$E$2:$E$9999,'QUALIFIED EFH'!EG$5))</f>
        <v>0</v>
      </c>
      <c r="EH34" s="476">
        <f>IF(EH$2&lt;&gt;"",IF($C34&lt;&gt;"TBA",EH$2/114,0),SUMIFS('HOURS&amp;CYCLES INPUT'!$F$2:$F$9999,'HOURS&amp;CYCLES INPUT'!$C$2:$C$9999,'QUALIFIED EFH'!$C34,'HOURS&amp;CYCLES INPUT'!$D$2:$D$9999,'QUALIFIED EFH'!EH$4,'HOURS&amp;CYCLES INPUT'!$E$2:$E$9999,'QUALIFIED EFH'!EH$5))</f>
        <v>0</v>
      </c>
      <c r="EI34" s="476">
        <f>IF(EI$2&lt;&gt;"",IF($C34&lt;&gt;"TBA",EI$2/114,0),SUMIFS('HOURS&amp;CYCLES INPUT'!$F$2:$F$9999,'HOURS&amp;CYCLES INPUT'!$C$2:$C$9999,'QUALIFIED EFH'!$C34,'HOURS&amp;CYCLES INPUT'!$D$2:$D$9999,'QUALIFIED EFH'!EI$4,'HOURS&amp;CYCLES INPUT'!$E$2:$E$9999,'QUALIFIED EFH'!EI$5))</f>
        <v>0</v>
      </c>
      <c r="EJ34" s="476">
        <f>IF(EJ$2&lt;&gt;"",IF($C34&lt;&gt;"TBA",EJ$2/114,0),SUMIFS('HOURS&amp;CYCLES INPUT'!$F$2:$F$9999,'HOURS&amp;CYCLES INPUT'!$C$2:$C$9999,'QUALIFIED EFH'!$C34,'HOURS&amp;CYCLES INPUT'!$D$2:$D$9999,'QUALIFIED EFH'!EJ$4,'HOURS&amp;CYCLES INPUT'!$E$2:$E$9999,'QUALIFIED EFH'!EJ$5))</f>
        <v>0</v>
      </c>
      <c r="EK34" s="476">
        <f>IF(EK$2&lt;&gt;"",IF($C34&lt;&gt;"TBA",EK$2/114,0),SUMIFS('HOURS&amp;CYCLES INPUT'!$F$2:$F$9999,'HOURS&amp;CYCLES INPUT'!$C$2:$C$9999,'QUALIFIED EFH'!$C34,'HOURS&amp;CYCLES INPUT'!$D$2:$D$9999,'QUALIFIED EFH'!EK$4,'HOURS&amp;CYCLES INPUT'!$E$2:$E$9999,'QUALIFIED EFH'!EK$5))</f>
        <v>0</v>
      </c>
      <c r="EL34" s="476">
        <f>IF(EL$2&lt;&gt;"",IF($C34&lt;&gt;"TBA",EL$2/114,0),SUMIFS('HOURS&amp;CYCLES INPUT'!$F$2:$F$9999,'HOURS&amp;CYCLES INPUT'!$C$2:$C$9999,'QUALIFIED EFH'!$C34,'HOURS&amp;CYCLES INPUT'!$D$2:$D$9999,'QUALIFIED EFH'!EL$4,'HOURS&amp;CYCLES INPUT'!$E$2:$E$9999,'QUALIFIED EFH'!EL$5))</f>
        <v>0</v>
      </c>
      <c r="EM34" s="476">
        <f>IF(EM$2&lt;&gt;"",IF($C34&lt;&gt;"TBA",EM$2/114,0),SUMIFS('HOURS&amp;CYCLES INPUT'!$F$2:$F$9999,'HOURS&amp;CYCLES INPUT'!$C$2:$C$9999,'QUALIFIED EFH'!$C34,'HOURS&amp;CYCLES INPUT'!$D$2:$D$9999,'QUALIFIED EFH'!EM$4,'HOURS&amp;CYCLES INPUT'!$E$2:$E$9999,'QUALIFIED EFH'!EM$5))</f>
        <v>0</v>
      </c>
      <c r="EN34" s="476">
        <f>IF(EN$2&lt;&gt;"",IF($C34&lt;&gt;"TBA",EN$2/114,0),SUMIFS('HOURS&amp;CYCLES INPUT'!$F$2:$F$9999,'HOURS&amp;CYCLES INPUT'!$C$2:$C$9999,'QUALIFIED EFH'!$C34,'HOURS&amp;CYCLES INPUT'!$D$2:$D$9999,'QUALIFIED EFH'!EN$4,'HOURS&amp;CYCLES INPUT'!$E$2:$E$9999,'QUALIFIED EFH'!EN$5))</f>
        <v>0</v>
      </c>
      <c r="EO34" s="476">
        <f>IF(EO$2&lt;&gt;"",IF($C34&lt;&gt;"TBA",EO$2/114,0),SUMIFS('HOURS&amp;CYCLES INPUT'!$F$2:$F$9999,'HOURS&amp;CYCLES INPUT'!$C$2:$C$9999,'QUALIFIED EFH'!$C34,'HOURS&amp;CYCLES INPUT'!$D$2:$D$9999,'QUALIFIED EFH'!EO$4,'HOURS&amp;CYCLES INPUT'!$E$2:$E$9999,'QUALIFIED EFH'!EO$5))</f>
        <v>0</v>
      </c>
      <c r="EP34" s="476">
        <f>IF(EP$2&lt;&gt;"",IF($C34&lt;&gt;"TBA",EP$2/114,0),SUMIFS('HOURS&amp;CYCLES INPUT'!$F$2:$F$9999,'HOURS&amp;CYCLES INPUT'!$C$2:$C$9999,'QUALIFIED EFH'!$C34,'HOURS&amp;CYCLES INPUT'!$D$2:$D$9999,'QUALIFIED EFH'!EP$4,'HOURS&amp;CYCLES INPUT'!$E$2:$E$9999,'QUALIFIED EFH'!EP$5))</f>
        <v>0</v>
      </c>
      <c r="EQ34" s="476">
        <f>IF(EQ$2&lt;&gt;"",IF($C34&lt;&gt;"TBA",EQ$2/114,0),SUMIFS('HOURS&amp;CYCLES INPUT'!$F$2:$F$9999,'HOURS&amp;CYCLES INPUT'!$C$2:$C$9999,'QUALIFIED EFH'!$C34,'HOURS&amp;CYCLES INPUT'!$D$2:$D$9999,'QUALIFIED EFH'!EQ$4,'HOURS&amp;CYCLES INPUT'!$E$2:$E$9999,'QUALIFIED EFH'!EQ$5))</f>
        <v>0</v>
      </c>
      <c r="ER34" s="476">
        <f>IF(ER$2&lt;&gt;"",IF($C34&lt;&gt;"TBA",ER$2/114,0),SUMIFS('HOURS&amp;CYCLES INPUT'!$F$2:$F$9999,'HOURS&amp;CYCLES INPUT'!$C$2:$C$9999,'QUALIFIED EFH'!$C34,'HOURS&amp;CYCLES INPUT'!$D$2:$D$9999,'QUALIFIED EFH'!ER$4,'HOURS&amp;CYCLES INPUT'!$E$2:$E$9999,'QUALIFIED EFH'!ER$5))</f>
        <v>0</v>
      </c>
      <c r="ES34" s="476">
        <f>IF(ES$2&lt;&gt;"",IF($C34&lt;&gt;"TBA",ES$2/114,0),SUMIFS('HOURS&amp;CYCLES INPUT'!$F$2:$F$9999,'HOURS&amp;CYCLES INPUT'!$C$2:$C$9999,'QUALIFIED EFH'!$C34,'HOURS&amp;CYCLES INPUT'!$D$2:$D$9999,'QUALIFIED EFH'!ES$4,'HOURS&amp;CYCLES INPUT'!$E$2:$E$9999,'QUALIFIED EFH'!ES$5))</f>
        <v>0</v>
      </c>
      <c r="ET34" s="476">
        <f>IF(ET$2&lt;&gt;"",IF($C34&lt;&gt;"TBA",ET$2/114,0),SUMIFS('HOURS&amp;CYCLES INPUT'!$F$2:$F$9999,'HOURS&amp;CYCLES INPUT'!$C$2:$C$9999,'QUALIFIED EFH'!$C34,'HOURS&amp;CYCLES INPUT'!$D$2:$D$9999,'QUALIFIED EFH'!ET$4,'HOURS&amp;CYCLES INPUT'!$E$2:$E$9999,'QUALIFIED EFH'!ET$5))</f>
        <v>0</v>
      </c>
      <c r="EU34" s="476">
        <f>IF(EU$2&lt;&gt;"",IF($C34&lt;&gt;"TBA",EU$2/114,0),SUMIFS('HOURS&amp;CYCLES INPUT'!$F$2:$F$9999,'HOURS&amp;CYCLES INPUT'!$C$2:$C$9999,'QUALIFIED EFH'!$C34,'HOURS&amp;CYCLES INPUT'!$D$2:$D$9999,'QUALIFIED EFH'!EU$4,'HOURS&amp;CYCLES INPUT'!$E$2:$E$9999,'QUALIFIED EFH'!EU$5))</f>
        <v>0</v>
      </c>
      <c r="EV34" s="476">
        <f>IF(EV$2&lt;&gt;"",IF($C34&lt;&gt;"TBA",EV$2/114,0),SUMIFS('HOURS&amp;CYCLES INPUT'!$F$2:$F$9999,'HOURS&amp;CYCLES INPUT'!$C$2:$C$9999,'QUALIFIED EFH'!$C34,'HOURS&amp;CYCLES INPUT'!$D$2:$D$9999,'QUALIFIED EFH'!EV$4,'HOURS&amp;CYCLES INPUT'!$E$2:$E$9999,'QUALIFIED EFH'!EV$5))</f>
        <v>0</v>
      </c>
      <c r="EW34" s="476">
        <f>IF(EW$2&lt;&gt;"",IF($C34&lt;&gt;"TBA",EW$2/114,0),SUMIFS('HOURS&amp;CYCLES INPUT'!$F$2:$F$9999,'HOURS&amp;CYCLES INPUT'!$C$2:$C$9999,'QUALIFIED EFH'!$C34,'HOURS&amp;CYCLES INPUT'!$D$2:$D$9999,'QUALIFIED EFH'!EW$4,'HOURS&amp;CYCLES INPUT'!$E$2:$E$9999,'QUALIFIED EFH'!EW$5))</f>
        <v>0</v>
      </c>
      <c r="EX34" s="476">
        <f>IF(EX$2&lt;&gt;"",IF($C34&lt;&gt;"TBA",EX$2/114,0),SUMIFS('HOURS&amp;CYCLES INPUT'!$F$2:$F$9999,'HOURS&amp;CYCLES INPUT'!$C$2:$C$9999,'QUALIFIED EFH'!$C34,'HOURS&amp;CYCLES INPUT'!$D$2:$D$9999,'QUALIFIED EFH'!EX$4,'HOURS&amp;CYCLES INPUT'!$E$2:$E$9999,'QUALIFIED EFH'!EX$5))</f>
        <v>0</v>
      </c>
      <c r="EY34" s="476">
        <f>IF(EY$2&lt;&gt;"",IF($C34&lt;&gt;"TBA",EY$2/114,0),SUMIFS('HOURS&amp;CYCLES INPUT'!$F$2:$F$9999,'HOURS&amp;CYCLES INPUT'!$C$2:$C$9999,'QUALIFIED EFH'!$C34,'HOURS&amp;CYCLES INPUT'!$D$2:$D$9999,'QUALIFIED EFH'!EY$4,'HOURS&amp;CYCLES INPUT'!$E$2:$E$9999,'QUALIFIED EFH'!EY$5))</f>
        <v>0</v>
      </c>
      <c r="EZ34" s="476">
        <f>IF(EZ$2&lt;&gt;"",IF($C34&lt;&gt;"TBA",EZ$2/114,0),SUMIFS('HOURS&amp;CYCLES INPUT'!$F$2:$F$9999,'HOURS&amp;CYCLES INPUT'!$C$2:$C$9999,'QUALIFIED EFH'!$C34,'HOURS&amp;CYCLES INPUT'!$D$2:$D$9999,'QUALIFIED EFH'!EZ$4,'HOURS&amp;CYCLES INPUT'!$E$2:$E$9999,'QUALIFIED EFH'!EZ$5))</f>
        <v>0</v>
      </c>
      <c r="FA34" s="476">
        <f>IF(FA$2&lt;&gt;"",IF($C34&lt;&gt;"TBA",FA$2/114,0),SUMIFS('HOURS&amp;CYCLES INPUT'!$F$2:$F$9999,'HOURS&amp;CYCLES INPUT'!$C$2:$C$9999,'QUALIFIED EFH'!$C34,'HOURS&amp;CYCLES INPUT'!$D$2:$D$9999,'QUALIFIED EFH'!FA$4,'HOURS&amp;CYCLES INPUT'!$E$2:$E$9999,'QUALIFIED EFH'!FA$5))</f>
        <v>0</v>
      </c>
      <c r="FB34" s="476">
        <f>IF(FB$2&lt;&gt;"",IF($C34&lt;&gt;"TBA",FB$2/114,0),SUMIFS('HOURS&amp;CYCLES INPUT'!$F$2:$F$9999,'HOURS&amp;CYCLES INPUT'!$C$2:$C$9999,'QUALIFIED EFH'!$C34,'HOURS&amp;CYCLES INPUT'!$D$2:$D$9999,'QUALIFIED EFH'!FB$4,'HOURS&amp;CYCLES INPUT'!$E$2:$E$9999,'QUALIFIED EFH'!FB$5))</f>
        <v>0</v>
      </c>
      <c r="FC34" s="476">
        <f>IF(FC$2&lt;&gt;"",IF($C34&lt;&gt;"TBA",FC$2/114,0),SUMIFS('HOURS&amp;CYCLES INPUT'!$F$2:$F$9999,'HOURS&amp;CYCLES INPUT'!$C$2:$C$9999,'QUALIFIED EFH'!$C34,'HOURS&amp;CYCLES INPUT'!$D$2:$D$9999,'QUALIFIED EFH'!FC$4,'HOURS&amp;CYCLES INPUT'!$E$2:$E$9999,'QUALIFIED EFH'!FC$5))</f>
        <v>0</v>
      </c>
      <c r="FD34" s="476">
        <f>IF(FD$2&lt;&gt;"",IF($C34&lt;&gt;"TBA",FD$2/114,0),SUMIFS('HOURS&amp;CYCLES INPUT'!$F$2:$F$9999,'HOURS&amp;CYCLES INPUT'!$C$2:$C$9999,'QUALIFIED EFH'!$C34,'HOURS&amp;CYCLES INPUT'!$D$2:$D$9999,'QUALIFIED EFH'!FD$4,'HOURS&amp;CYCLES INPUT'!$E$2:$E$9999,'QUALIFIED EFH'!FD$5))</f>
        <v>0</v>
      </c>
      <c r="FE34" s="476">
        <f>IF(FE$2&lt;&gt;"",IF($C34&lt;&gt;"TBA",FE$2/114,0),SUMIFS('HOURS&amp;CYCLES INPUT'!$F$2:$F$9999,'HOURS&amp;CYCLES INPUT'!$C$2:$C$9999,'QUALIFIED EFH'!$C34,'HOURS&amp;CYCLES INPUT'!$D$2:$D$9999,'QUALIFIED EFH'!FE$4,'HOURS&amp;CYCLES INPUT'!$E$2:$E$9999,'QUALIFIED EFH'!FE$5))</f>
        <v>0</v>
      </c>
      <c r="FF34" s="476">
        <f>IF(FF$2&lt;&gt;"",IF($C34&lt;&gt;"TBA",FF$2/114,0),SUMIFS('HOURS&amp;CYCLES INPUT'!$F$2:$F$9999,'HOURS&amp;CYCLES INPUT'!$C$2:$C$9999,'QUALIFIED EFH'!$C34,'HOURS&amp;CYCLES INPUT'!$D$2:$D$9999,'QUALIFIED EFH'!FF$4,'HOURS&amp;CYCLES INPUT'!$E$2:$E$9999,'QUALIFIED EFH'!FF$5))</f>
        <v>0</v>
      </c>
      <c r="FG34" s="476">
        <f>IF(FG$2&lt;&gt;"",IF($C34&lt;&gt;"TBA",FG$2/114,0),SUMIFS('HOURS&amp;CYCLES INPUT'!$F$2:$F$9999,'HOURS&amp;CYCLES INPUT'!$C$2:$C$9999,'QUALIFIED EFH'!$C34,'HOURS&amp;CYCLES INPUT'!$D$2:$D$9999,'QUALIFIED EFH'!FG$4,'HOURS&amp;CYCLES INPUT'!$E$2:$E$9999,'QUALIFIED EFH'!FG$5))</f>
        <v>0</v>
      </c>
      <c r="FH34" s="476">
        <f>IF(FH$2&lt;&gt;"",IF($C34&lt;&gt;"TBA",FH$2/114,0),SUMIFS('HOURS&amp;CYCLES INPUT'!$F$2:$F$9999,'HOURS&amp;CYCLES INPUT'!$C$2:$C$9999,'QUALIFIED EFH'!$C34,'HOURS&amp;CYCLES INPUT'!$D$2:$D$9999,'QUALIFIED EFH'!FH$4,'HOURS&amp;CYCLES INPUT'!$E$2:$E$9999,'QUALIFIED EFH'!FH$5))</f>
        <v>0</v>
      </c>
      <c r="FI34" s="476">
        <f>IF(FI$2&lt;&gt;"",IF($C34&lt;&gt;"TBA",FI$2/114,0),SUMIFS('HOURS&amp;CYCLES INPUT'!$F$2:$F$9999,'HOURS&amp;CYCLES INPUT'!$C$2:$C$9999,'QUALIFIED EFH'!$C34,'HOURS&amp;CYCLES INPUT'!$D$2:$D$9999,'QUALIFIED EFH'!FI$4,'HOURS&amp;CYCLES INPUT'!$E$2:$E$9999,'QUALIFIED EFH'!FI$5))</f>
        <v>0</v>
      </c>
      <c r="FJ34" s="476">
        <f>IF(FJ$2&lt;&gt;"",IF($C34&lt;&gt;"TBA",FJ$2/114,0),SUMIFS('HOURS&amp;CYCLES INPUT'!$F$2:$F$9999,'HOURS&amp;CYCLES INPUT'!$C$2:$C$9999,'QUALIFIED EFH'!$C34,'HOURS&amp;CYCLES INPUT'!$D$2:$D$9999,'QUALIFIED EFH'!FJ$4,'HOURS&amp;CYCLES INPUT'!$E$2:$E$9999,'QUALIFIED EFH'!FJ$5))</f>
        <v>0</v>
      </c>
      <c r="FK34" s="476">
        <f>IF(FK$2&lt;&gt;"",IF($C34&lt;&gt;"TBA",FK$2/114,0),SUMIFS('HOURS&amp;CYCLES INPUT'!$F$2:$F$9999,'HOURS&amp;CYCLES INPUT'!$C$2:$C$9999,'QUALIFIED EFH'!$C34,'HOURS&amp;CYCLES INPUT'!$D$2:$D$9999,'QUALIFIED EFH'!FK$4,'HOURS&amp;CYCLES INPUT'!$E$2:$E$9999,'QUALIFIED EFH'!FK$5))</f>
        <v>0</v>
      </c>
      <c r="FL34" s="476">
        <f>IF(FL$2&lt;&gt;"",IF($C34&lt;&gt;"TBA",FL$2/114,0),SUMIFS('HOURS&amp;CYCLES INPUT'!$F$2:$F$9999,'HOURS&amp;CYCLES INPUT'!$C$2:$C$9999,'QUALIFIED EFH'!$C34,'HOURS&amp;CYCLES INPUT'!$D$2:$D$9999,'QUALIFIED EFH'!FL$4,'HOURS&amp;CYCLES INPUT'!$E$2:$E$9999,'QUALIFIED EFH'!FL$5))</f>
        <v>0</v>
      </c>
      <c r="FM34" s="476">
        <f>IF(FM$2&lt;&gt;"",IF($C34&lt;&gt;"TBA",FM$2/114,0),SUMIFS('HOURS&amp;CYCLES INPUT'!$F$2:$F$9999,'HOURS&amp;CYCLES INPUT'!$C$2:$C$9999,'QUALIFIED EFH'!$C34,'HOURS&amp;CYCLES INPUT'!$D$2:$D$9999,'QUALIFIED EFH'!FM$4,'HOURS&amp;CYCLES INPUT'!$E$2:$E$9999,'QUALIFIED EFH'!FM$5))</f>
        <v>0</v>
      </c>
      <c r="FN34" s="476">
        <f>IF(FN$2&lt;&gt;"",IF($C34&lt;&gt;"TBA",FN$2/114,0),SUMIFS('HOURS&amp;CYCLES INPUT'!$F$2:$F$9999,'HOURS&amp;CYCLES INPUT'!$C$2:$C$9999,'QUALIFIED EFH'!$C34,'HOURS&amp;CYCLES INPUT'!$D$2:$D$9999,'QUALIFIED EFH'!FN$4,'HOURS&amp;CYCLES INPUT'!$E$2:$E$9999,'QUALIFIED EFH'!FN$5))</f>
        <v>0</v>
      </c>
      <c r="FO34" s="476">
        <f>IF(FO$2&lt;&gt;"",IF($C34&lt;&gt;"TBA",FO$2/114,0),SUMIFS('HOURS&amp;CYCLES INPUT'!$F$2:$F$9999,'HOURS&amp;CYCLES INPUT'!$C$2:$C$9999,'QUALIFIED EFH'!$C34,'HOURS&amp;CYCLES INPUT'!$D$2:$D$9999,'QUALIFIED EFH'!FO$4,'HOURS&amp;CYCLES INPUT'!$E$2:$E$9999,'QUALIFIED EFH'!FO$5))</f>
        <v>0</v>
      </c>
      <c r="FP34" s="476">
        <f>IF(FP$2&lt;&gt;"",IF($C34&lt;&gt;"TBA",FP$2/114,0),SUMIFS('HOURS&amp;CYCLES INPUT'!$F$2:$F$9999,'HOURS&amp;CYCLES INPUT'!$C$2:$C$9999,'QUALIFIED EFH'!$C34,'HOURS&amp;CYCLES INPUT'!$D$2:$D$9999,'QUALIFIED EFH'!FP$4,'HOURS&amp;CYCLES INPUT'!$E$2:$E$9999,'QUALIFIED EFH'!FP$5))</f>
        <v>0</v>
      </c>
      <c r="FQ34" s="476">
        <f>IF(FQ$2&lt;&gt;"",IF($C34&lt;&gt;"TBA",FQ$2/114,0),SUMIFS('HOURS&amp;CYCLES INPUT'!$F$2:$F$9999,'HOURS&amp;CYCLES INPUT'!$C$2:$C$9999,'QUALIFIED EFH'!$C34,'HOURS&amp;CYCLES INPUT'!$D$2:$D$9999,'QUALIFIED EFH'!FQ$4,'HOURS&amp;CYCLES INPUT'!$E$2:$E$9999,'QUALIFIED EFH'!FQ$5))</f>
        <v>0</v>
      </c>
      <c r="FR34" s="476">
        <f>IF(FR$2&lt;&gt;"",IF($C34&lt;&gt;"TBA",FR$2/114,0),SUMIFS('HOURS&amp;CYCLES INPUT'!$F$2:$F$9999,'HOURS&amp;CYCLES INPUT'!$C$2:$C$9999,'QUALIFIED EFH'!$C34,'HOURS&amp;CYCLES INPUT'!$D$2:$D$9999,'QUALIFIED EFH'!FR$4,'HOURS&amp;CYCLES INPUT'!$E$2:$E$9999,'QUALIFIED EFH'!FR$5))</f>
        <v>0</v>
      </c>
      <c r="FS34" s="476">
        <f>IF(FS$2&lt;&gt;"",IF($C34&lt;&gt;"TBA",FS$2/114,0),SUMIFS('HOURS&amp;CYCLES INPUT'!$F$2:$F$9999,'HOURS&amp;CYCLES INPUT'!$C$2:$C$9999,'QUALIFIED EFH'!$C34,'HOURS&amp;CYCLES INPUT'!$D$2:$D$9999,'QUALIFIED EFH'!FS$4,'HOURS&amp;CYCLES INPUT'!$E$2:$E$9999,'QUALIFIED EFH'!FS$5))</f>
        <v>0</v>
      </c>
      <c r="FT34" s="476">
        <f>IF(FT$2&lt;&gt;"",IF($C34&lt;&gt;"TBA",FT$2/114,0),SUMIFS('HOURS&amp;CYCLES INPUT'!$F$2:$F$9999,'HOURS&amp;CYCLES INPUT'!$C$2:$C$9999,'QUALIFIED EFH'!$C34,'HOURS&amp;CYCLES INPUT'!$D$2:$D$9999,'QUALIFIED EFH'!FT$4,'HOURS&amp;CYCLES INPUT'!$E$2:$E$9999,'QUALIFIED EFH'!FT$5))</f>
        <v>0</v>
      </c>
      <c r="FU34" s="476">
        <f>IF(FU$2&lt;&gt;"",IF($C34&lt;&gt;"TBA",FU$2/114,0),SUMIFS('HOURS&amp;CYCLES INPUT'!$F$2:$F$9999,'HOURS&amp;CYCLES INPUT'!$C$2:$C$9999,'QUALIFIED EFH'!$C34,'HOURS&amp;CYCLES INPUT'!$D$2:$D$9999,'QUALIFIED EFH'!FU$4,'HOURS&amp;CYCLES INPUT'!$E$2:$E$9999,'QUALIFIED EFH'!FU$5))</f>
        <v>0</v>
      </c>
      <c r="FV34" s="476">
        <f>IF(FV$2&lt;&gt;"",IF($C34&lt;&gt;"TBA",FV$2/114,0),SUMIFS('HOURS&amp;CYCLES INPUT'!$F$2:$F$9999,'HOURS&amp;CYCLES INPUT'!$C$2:$C$9999,'QUALIFIED EFH'!$C34,'HOURS&amp;CYCLES INPUT'!$D$2:$D$9999,'QUALIFIED EFH'!FV$4,'HOURS&amp;CYCLES INPUT'!$E$2:$E$9999,'QUALIFIED EFH'!FV$5))</f>
        <v>0</v>
      </c>
      <c r="FW34" s="476">
        <f>IF(FW$2&lt;&gt;"",IF($C34&lt;&gt;"TBA",FW$2/114,0),SUMIFS('HOURS&amp;CYCLES INPUT'!$F$2:$F$9999,'HOURS&amp;CYCLES INPUT'!$C$2:$C$9999,'QUALIFIED EFH'!$C34,'HOURS&amp;CYCLES INPUT'!$D$2:$D$9999,'QUALIFIED EFH'!FW$4,'HOURS&amp;CYCLES INPUT'!$E$2:$E$9999,'QUALIFIED EFH'!FW$5))</f>
        <v>0</v>
      </c>
      <c r="FX34" s="476">
        <f>IF(FX$2&lt;&gt;"",IF($C34&lt;&gt;"TBA",FX$2/114,0),SUMIFS('HOURS&amp;CYCLES INPUT'!$F$2:$F$9999,'HOURS&amp;CYCLES INPUT'!$C$2:$C$9999,'QUALIFIED EFH'!$C34,'HOURS&amp;CYCLES INPUT'!$D$2:$D$9999,'QUALIFIED EFH'!FX$4,'HOURS&amp;CYCLES INPUT'!$E$2:$E$9999,'QUALIFIED EFH'!FX$5))</f>
        <v>0</v>
      </c>
      <c r="FY34" s="476">
        <f>IF(FY$2&lt;&gt;"",IF($C34&lt;&gt;"TBA",FY$2/114,0),SUMIFS('HOURS&amp;CYCLES INPUT'!$F$2:$F$9999,'HOURS&amp;CYCLES INPUT'!$C$2:$C$9999,'QUALIFIED EFH'!$C34,'HOURS&amp;CYCLES INPUT'!$D$2:$D$9999,'QUALIFIED EFH'!FY$4,'HOURS&amp;CYCLES INPUT'!$E$2:$E$9999,'QUALIFIED EFH'!FY$5))</f>
        <v>0</v>
      </c>
      <c r="FZ34" s="476">
        <f>IF(FZ$2&lt;&gt;"",IF($C34&lt;&gt;"TBA",FZ$2/114,0),SUMIFS('HOURS&amp;CYCLES INPUT'!$F$2:$F$9999,'HOURS&amp;CYCLES INPUT'!$C$2:$C$9999,'QUALIFIED EFH'!$C34,'HOURS&amp;CYCLES INPUT'!$D$2:$D$9999,'QUALIFIED EFH'!FZ$4,'HOURS&amp;CYCLES INPUT'!$E$2:$E$9999,'QUALIFIED EFH'!FZ$5))</f>
        <v>0</v>
      </c>
      <c r="GA34" s="476">
        <f>IF(GA$2&lt;&gt;"",IF($C34&lt;&gt;"TBA",GA$2/114,0),SUMIFS('HOURS&amp;CYCLES INPUT'!$F$2:$F$9999,'HOURS&amp;CYCLES INPUT'!$C$2:$C$9999,'QUALIFIED EFH'!$C34,'HOURS&amp;CYCLES INPUT'!$D$2:$D$9999,'QUALIFIED EFH'!GA$4,'HOURS&amp;CYCLES INPUT'!$E$2:$E$9999,'QUALIFIED EFH'!GA$5))</f>
        <v>0</v>
      </c>
      <c r="GB34" s="476">
        <f>IF(GB$2&lt;&gt;"",IF($C34&lt;&gt;"TBA",GB$2/114,0),SUMIFS('HOURS&amp;CYCLES INPUT'!$F$2:$F$9999,'HOURS&amp;CYCLES INPUT'!$C$2:$C$9999,'QUALIFIED EFH'!$C34,'HOURS&amp;CYCLES INPUT'!$D$2:$D$9999,'QUALIFIED EFH'!GB$4,'HOURS&amp;CYCLES INPUT'!$E$2:$E$9999,'QUALIFIED EFH'!GB$5))</f>
        <v>0</v>
      </c>
    </row>
    <row r="35" spans="3:184" x14ac:dyDescent="0.35">
      <c r="C35" s="472">
        <f>'QUALIFIED ENGINES'!D36</f>
        <v>91447</v>
      </c>
      <c r="D35" s="476">
        <f>IF(D$2&lt;&gt;"",IF($C35&lt;&gt;"TBA",D$2/114,0),SUMIFS('HOURS&amp;CYCLES INPUT'!$F$2:$F$9999,'HOURS&amp;CYCLES INPUT'!$C$2:$C$9999,'QUALIFIED EFH'!$C35,'HOURS&amp;CYCLES INPUT'!$D$2:$D$9999,'QUALIFIED EFH'!D$4,'HOURS&amp;CYCLES INPUT'!$E$2:$E$9999,'QUALIFIED EFH'!D$5))</f>
        <v>0</v>
      </c>
      <c r="E35" s="476">
        <f>IF(E$2&lt;&gt;"",IF($C35&lt;&gt;"TBA",E$2/114,0),SUMIFS('HOURS&amp;CYCLES INPUT'!$F$2:$F$9999,'HOURS&amp;CYCLES INPUT'!$C$2:$C$9999,'QUALIFIED EFH'!$C35,'HOURS&amp;CYCLES INPUT'!$D$2:$D$9999,'QUALIFIED EFH'!E$4,'HOURS&amp;CYCLES INPUT'!$E$2:$E$9999,'QUALIFIED EFH'!E$5))</f>
        <v>0</v>
      </c>
      <c r="F35" s="476">
        <f>IF(F$2&lt;&gt;"",IF($C35&lt;&gt;"TBA",F$2/114,0),SUMIFS('HOURS&amp;CYCLES INPUT'!$F$2:$F$9999,'HOURS&amp;CYCLES INPUT'!$C$2:$C$9999,'QUALIFIED EFH'!$C35,'HOURS&amp;CYCLES INPUT'!$D$2:$D$9999,'QUALIFIED EFH'!F$4,'HOURS&amp;CYCLES INPUT'!$E$2:$E$9999,'QUALIFIED EFH'!F$5))</f>
        <v>0</v>
      </c>
      <c r="G35" s="476">
        <f>IF(G$2&lt;&gt;"",IF($C35&lt;&gt;"TBA",G$2/114,0),SUMIFS('HOURS&amp;CYCLES INPUT'!$F$2:$F$9999,'HOURS&amp;CYCLES INPUT'!$C$2:$C$9999,'QUALIFIED EFH'!$C35,'HOURS&amp;CYCLES INPUT'!$D$2:$D$9999,'QUALIFIED EFH'!G$4,'HOURS&amp;CYCLES INPUT'!$E$2:$E$9999,'QUALIFIED EFH'!G$5))</f>
        <v>0</v>
      </c>
      <c r="H35" s="476">
        <f>IF(H$2&lt;&gt;"",IF($C35&lt;&gt;"TBA",H$2/114,0),SUMIFS('HOURS&amp;CYCLES INPUT'!$F$2:$F$9999,'HOURS&amp;CYCLES INPUT'!$C$2:$C$9999,'QUALIFIED EFH'!$C35,'HOURS&amp;CYCLES INPUT'!$D$2:$D$9999,'QUALIFIED EFH'!H$4,'HOURS&amp;CYCLES INPUT'!$E$2:$E$9999,'QUALIFIED EFH'!H$5))</f>
        <v>0</v>
      </c>
      <c r="I35" s="476">
        <f>IF(I$2&lt;&gt;"",IF($C35&lt;&gt;"TBA",I$2/114,0),SUMIFS('HOURS&amp;CYCLES INPUT'!$F$2:$F$9999,'HOURS&amp;CYCLES INPUT'!$C$2:$C$9999,'QUALIFIED EFH'!$C35,'HOURS&amp;CYCLES INPUT'!$D$2:$D$9999,'QUALIFIED EFH'!I$4,'HOURS&amp;CYCLES INPUT'!$E$2:$E$9999,'QUALIFIED EFH'!I$5))</f>
        <v>0</v>
      </c>
      <c r="J35" s="476">
        <f>IF(J$2&lt;&gt;"",IF($C35&lt;&gt;"TBA",J$2/114,0),SUMIFS('HOURS&amp;CYCLES INPUT'!$F$2:$F$9999,'HOURS&amp;CYCLES INPUT'!$C$2:$C$9999,'QUALIFIED EFH'!$C35,'HOURS&amp;CYCLES INPUT'!$D$2:$D$9999,'QUALIFIED EFH'!J$4,'HOURS&amp;CYCLES INPUT'!$E$2:$E$9999,'QUALIFIED EFH'!J$5))</f>
        <v>0</v>
      </c>
      <c r="K35" s="476">
        <f>IF(K$2&lt;&gt;"",IF($C35&lt;&gt;"TBA",K$2/114,0),SUMIFS('HOURS&amp;CYCLES INPUT'!$F$2:$F$9999,'HOURS&amp;CYCLES INPUT'!$C$2:$C$9999,'QUALIFIED EFH'!$C35,'HOURS&amp;CYCLES INPUT'!$D$2:$D$9999,'QUALIFIED EFH'!K$4,'HOURS&amp;CYCLES INPUT'!$E$2:$E$9999,'QUALIFIED EFH'!K$5))</f>
        <v>0</v>
      </c>
      <c r="L35" s="476">
        <f>IF(L$2&lt;&gt;"",IF($C35&lt;&gt;"TBA",L$2/114,0),SUMIFS('HOURS&amp;CYCLES INPUT'!$F$2:$F$9999,'HOURS&amp;CYCLES INPUT'!$C$2:$C$9999,'QUALIFIED EFH'!$C35,'HOURS&amp;CYCLES INPUT'!$D$2:$D$9999,'QUALIFIED EFH'!L$4,'HOURS&amp;CYCLES INPUT'!$E$2:$E$9999,'QUALIFIED EFH'!L$5))</f>
        <v>0</v>
      </c>
      <c r="M35" s="476">
        <f>IF(M$2&lt;&gt;"",IF($C35&lt;&gt;"TBA",M$2/114,0),SUMIFS('HOURS&amp;CYCLES INPUT'!$F$2:$F$9999,'HOURS&amp;CYCLES INPUT'!$C$2:$C$9999,'QUALIFIED EFH'!$C35,'HOURS&amp;CYCLES INPUT'!$D$2:$D$9999,'QUALIFIED EFH'!M$4,'HOURS&amp;CYCLES INPUT'!$E$2:$E$9999,'QUALIFIED EFH'!M$5))</f>
        <v>19.670000000000002</v>
      </c>
      <c r="N35" s="476">
        <f>IF(N$2&lt;&gt;"",IF($C35&lt;&gt;"TBA",N$2/114,0),SUMIFS('HOURS&amp;CYCLES INPUT'!$F$2:$F$9999,'HOURS&amp;CYCLES INPUT'!$C$2:$C$9999,'QUALIFIED EFH'!$C35,'HOURS&amp;CYCLES INPUT'!$D$2:$D$9999,'QUALIFIED EFH'!N$4,'HOURS&amp;CYCLES INPUT'!$E$2:$E$9999,'QUALIFIED EFH'!N$5))</f>
        <v>304.82</v>
      </c>
      <c r="O35" s="476">
        <f>IF(O$2&lt;&gt;"",IF($C35&lt;&gt;"TBA",O$2/114,0),SUMIFS('HOURS&amp;CYCLES INPUT'!$F$2:$F$9999,'HOURS&amp;CYCLES INPUT'!$C$2:$C$9999,'QUALIFIED EFH'!$C35,'HOURS&amp;CYCLES INPUT'!$D$2:$D$9999,'QUALIFIED EFH'!O$4,'HOURS&amp;CYCLES INPUT'!$E$2:$E$9999,'QUALIFIED EFH'!O$5))</f>
        <v>295</v>
      </c>
      <c r="P35" s="476">
        <f>IF(P$2&lt;&gt;"",IF($C35&lt;&gt;"TBA",P$2/114,0),SUMIFS('HOURS&amp;CYCLES INPUT'!$F$2:$F$9999,'HOURS&amp;CYCLES INPUT'!$C$2:$C$9999,'QUALIFIED EFH'!$C35,'HOURS&amp;CYCLES INPUT'!$D$2:$D$9999,'QUALIFIED EFH'!P$4,'HOURS&amp;CYCLES INPUT'!$E$2:$E$9999,'QUALIFIED EFH'!P$5))</f>
        <v>387.95</v>
      </c>
      <c r="Q35" s="476">
        <f>IF(Q$2&lt;&gt;"",IF($C35&lt;&gt;"TBA",Q$2/114,0),SUMIFS('HOURS&amp;CYCLES INPUT'!$F$2:$F$9999,'HOURS&amp;CYCLES INPUT'!$C$2:$C$9999,'QUALIFIED EFH'!$C35,'HOURS&amp;CYCLES INPUT'!$D$2:$D$9999,'QUALIFIED EFH'!Q$4,'HOURS&amp;CYCLES INPUT'!$E$2:$E$9999,'QUALIFIED EFH'!Q$5))</f>
        <v>365.81</v>
      </c>
      <c r="R35" s="476">
        <f>IF(R$1&lt;&gt;"",IF($C35&lt;&gt;"TBA",R$1/114,0),SUMIFS('HOURS&amp;CYCLES INPUT'!$F$2:$F$9999,'HOURS&amp;CYCLES INPUT'!$C$2:$C$9999,'QUALIFIED EFH'!$C35,'HOURS&amp;CYCLES INPUT'!$D$2:$D$9999,'QUALIFIED EFH'!R$4,'HOURS&amp;CYCLES INPUT'!$E$2:$E$9999,'QUALIFIED EFH'!R$5))</f>
        <v>0</v>
      </c>
      <c r="S35" s="476">
        <f>IF(S$2&lt;&gt;"",IF($C35&lt;&gt;"TBA",S$2/114,0),SUMIFS('HOURS&amp;CYCLES INPUT'!$F$2:$F$9999,'HOURS&amp;CYCLES INPUT'!$C$2:$C$9999,'QUALIFIED EFH'!$C35,'HOURS&amp;CYCLES INPUT'!$D$2:$D$9999,'QUALIFIED EFH'!S$4,'HOURS&amp;CYCLES INPUT'!$E$2:$E$9999,'QUALIFIED EFH'!S$5))</f>
        <v>309.82</v>
      </c>
      <c r="T35" s="476">
        <f>IF(T$2&lt;&gt;"",IF($C35&lt;&gt;"TBA",T$2/114,0),SUMIFS('HOURS&amp;CYCLES INPUT'!$F$2:$F$9999,'HOURS&amp;CYCLES INPUT'!$C$2:$C$9999,'QUALIFIED EFH'!$C35,'HOURS&amp;CYCLES INPUT'!$D$2:$D$9999,'QUALIFIED EFH'!T$4,'HOURS&amp;CYCLES INPUT'!$E$2:$E$9999,'QUALIFIED EFH'!T$5))</f>
        <v>387.4</v>
      </c>
      <c r="U35" s="476">
        <f>IF(U$2&lt;&gt;"",IF($C35&lt;&gt;"TBA",U$2/114,0),SUMIFS('HOURS&amp;CYCLES INPUT'!$F$2:$F$9999,'HOURS&amp;CYCLES INPUT'!$C$2:$C$9999,'QUALIFIED EFH'!$C35,'HOURS&amp;CYCLES INPUT'!$D$2:$D$9999,'QUALIFIED EFH'!U$4,'HOURS&amp;CYCLES INPUT'!$E$2:$E$9999,'QUALIFIED EFH'!U$5))</f>
        <v>366.22</v>
      </c>
      <c r="V35" s="476">
        <f>IF(V$2&lt;&gt;"",IF($C35&lt;&gt;"TBA",V$2/114,0),SUMIFS('HOURS&amp;CYCLES INPUT'!$F$2:$F$9999,'HOURS&amp;CYCLES INPUT'!$C$2:$C$9999,'QUALIFIED EFH'!$C35,'HOURS&amp;CYCLES INPUT'!$D$2:$D$9999,'QUALIFIED EFH'!V$4,'HOURS&amp;CYCLES INPUT'!$E$2:$E$9999,'QUALIFIED EFH'!V$5))</f>
        <v>350.6</v>
      </c>
      <c r="W35" s="476">
        <f>IF(W$2&lt;&gt;"",IF($C35&lt;&gt;"TBA",W$2/114,0),SUMIFS('HOURS&amp;CYCLES INPUT'!$F$2:$F$9999,'HOURS&amp;CYCLES INPUT'!$C$2:$C$9999,'QUALIFIED EFH'!$C35,'HOURS&amp;CYCLES INPUT'!$D$2:$D$9999,'QUALIFIED EFH'!W$4,'HOURS&amp;CYCLES INPUT'!$E$2:$E$9999,'QUALIFIED EFH'!W$5))</f>
        <v>351.13</v>
      </c>
      <c r="X35" s="476">
        <f>IF(X$2&lt;&gt;"",IF($C35&lt;&gt;"TBA",X$2/114,0),SUMIFS('HOURS&amp;CYCLES INPUT'!$F$2:$F$9999,'HOURS&amp;CYCLES INPUT'!$C$2:$C$9999,'QUALIFIED EFH'!$C35,'HOURS&amp;CYCLES INPUT'!$D$2:$D$9999,'QUALIFIED EFH'!X$4,'HOURS&amp;CYCLES INPUT'!$E$2:$E$9999,'QUALIFIED EFH'!X$5))</f>
        <v>387.25</v>
      </c>
      <c r="Y35" s="476">
        <f>IF(Y$2&lt;&gt;"",IF($C35&lt;&gt;"TBA",Y$2/114,0),SUMIFS('HOURS&amp;CYCLES INPUT'!$F$2:$F$9999,'HOURS&amp;CYCLES INPUT'!$C$2:$C$9999,'QUALIFIED EFH'!$C35,'HOURS&amp;CYCLES INPUT'!$D$2:$D$9999,'QUALIFIED EFH'!Y$4,'HOURS&amp;CYCLES INPUT'!$E$2:$E$9999,'QUALIFIED EFH'!Y$5))</f>
        <v>366.35</v>
      </c>
      <c r="Z35" s="476">
        <f>IF(Z$2&lt;&gt;"",IF($C35&lt;&gt;"TBA",Z$2/114,0),SUMIFS('HOURS&amp;CYCLES INPUT'!$F$2:$F$9999,'HOURS&amp;CYCLES INPUT'!$C$2:$C$9999,'QUALIFIED EFH'!$C35,'HOURS&amp;CYCLES INPUT'!$D$2:$D$9999,'QUALIFIED EFH'!Z$4,'HOURS&amp;CYCLES INPUT'!$E$2:$E$9999,'QUALIFIED EFH'!Z$5))</f>
        <v>387.55</v>
      </c>
      <c r="AA35" s="476">
        <f>IF(AA$2&lt;&gt;"",IF($C35&lt;&gt;"TBA",AA$2/114,0),SUMIFS('HOURS&amp;CYCLES INPUT'!$F$2:$F$9999,'HOURS&amp;CYCLES INPUT'!$C$2:$C$9999,'QUALIFIED EFH'!$C35,'HOURS&amp;CYCLES INPUT'!$D$2:$D$9999,'QUALIFIED EFH'!AA$4,'HOURS&amp;CYCLES INPUT'!$E$2:$E$9999,'QUALIFIED EFH'!AA$5))</f>
        <v>340.48</v>
      </c>
      <c r="AB35" s="476">
        <f>IF(AB$2&lt;&gt;"",IF($C35&lt;&gt;"TBA",AB$2/114,0),SUMIFS('HOURS&amp;CYCLES INPUT'!$F$2:$F$9999,'HOURS&amp;CYCLES INPUT'!$C$2:$C$9999,'QUALIFIED EFH'!$C35,'HOURS&amp;CYCLES INPUT'!$D$2:$D$9999,'QUALIFIED EFH'!AB$4,'HOURS&amp;CYCLES INPUT'!$E$2:$E$9999,'QUALIFIED EFH'!AB$5))</f>
        <v>377.02</v>
      </c>
      <c r="AC35" s="476">
        <f>IF(AC$2&lt;&gt;"",IF($C35&lt;&gt;"TBA",AC$2/114,0),SUMIFS('HOURS&amp;CYCLES INPUT'!$F$2:$F$9999,'HOURS&amp;CYCLES INPUT'!$C$2:$C$9999,'QUALIFIED EFH'!$C35,'HOURS&amp;CYCLES INPUT'!$D$2:$D$9999,'QUALIFIED EFH'!AC$4,'HOURS&amp;CYCLES INPUT'!$E$2:$E$9999,'QUALIFIED EFH'!AC$5))</f>
        <v>377.23</v>
      </c>
      <c r="AD35" s="476">
        <f>IF(AD$2&lt;&gt;"",IF($C35&lt;&gt;"TBA",AD$2/114,0),SUMIFS('HOURS&amp;CYCLES INPUT'!$F$2:$F$9999,'HOURS&amp;CYCLES INPUT'!$C$2:$C$9999,'QUALIFIED EFH'!$C35,'HOURS&amp;CYCLES INPUT'!$D$2:$D$9999,'QUALIFIED EFH'!AD$4,'HOURS&amp;CYCLES INPUT'!$E$2:$E$9999,'QUALIFIED EFH'!AD$5))</f>
        <v>301.64999999999998</v>
      </c>
      <c r="AE35" s="476">
        <f>IF(AE$2&lt;&gt;"",IF($C35&lt;&gt;"TBA",AE$2/114,0),SUMIFS('HOURS&amp;CYCLES INPUT'!$F$2:$F$9999,'HOURS&amp;CYCLES INPUT'!$C$2:$C$9999,'QUALIFIED EFH'!$C35,'HOURS&amp;CYCLES INPUT'!$D$2:$D$9999,'QUALIFIED EFH'!AE$4,'HOURS&amp;CYCLES INPUT'!$E$2:$E$9999,'QUALIFIED EFH'!AE$5))</f>
        <v>343.65</v>
      </c>
      <c r="AF35" s="476">
        <f>IF(AF$2&lt;&gt;"",IF($C35&lt;&gt;"TBA",AF$2/114,0),SUMIFS('HOURS&amp;CYCLES INPUT'!$F$2:$F$9999,'HOURS&amp;CYCLES INPUT'!$C$2:$C$9999,'QUALIFIED EFH'!$C35,'HOURS&amp;CYCLES INPUT'!$D$2:$D$9999,'QUALIFIED EFH'!AF$4,'HOURS&amp;CYCLES INPUT'!$E$2:$E$9999,'QUALIFIED EFH'!AF$5))</f>
        <v>362.12</v>
      </c>
      <c r="AG35" s="476">
        <f>IF(AG$2&lt;&gt;"",IF($C35&lt;&gt;"TBA",AG$2/114,0),SUMIFS('HOURS&amp;CYCLES INPUT'!$F$2:$F$9999,'HOURS&amp;CYCLES INPUT'!$C$2:$C$9999,'QUALIFIED EFH'!$C35,'HOURS&amp;CYCLES INPUT'!$D$2:$D$9999,'QUALIFIED EFH'!AG$4,'HOURS&amp;CYCLES INPUT'!$E$2:$E$9999,'QUALIFIED EFH'!AG$5))</f>
        <v>299.45</v>
      </c>
      <c r="AH35" s="476">
        <f>IF(AH$2&lt;&gt;"",IF($C35&lt;&gt;"TBA",AH$2/114,0),SUMIFS('HOURS&amp;CYCLES INPUT'!$F$2:$F$9999,'HOURS&amp;CYCLES INPUT'!$C$2:$C$9999,'QUALIFIED EFH'!$C35,'HOURS&amp;CYCLES INPUT'!$D$2:$D$9999,'QUALIFIED EFH'!AH$4,'HOURS&amp;CYCLES INPUT'!$E$2:$E$9999,'QUALIFIED EFH'!AH$5))</f>
        <v>393.58</v>
      </c>
      <c r="AI35" s="476">
        <f>IF(AI$2&lt;&gt;"",IF($C35&lt;&gt;"TBA",AI$2/114,0),SUMIFS('HOURS&amp;CYCLES INPUT'!$F$2:$F$9999,'HOURS&amp;CYCLES INPUT'!$C$2:$C$9999,'QUALIFIED EFH'!$C35,'HOURS&amp;CYCLES INPUT'!$D$2:$D$9999,'QUALIFIED EFH'!AI$4,'HOURS&amp;CYCLES INPUT'!$E$2:$E$9999,'QUALIFIED EFH'!AI$5))</f>
        <v>378.48</v>
      </c>
      <c r="AJ35" s="476">
        <f>IF(AJ$2&lt;&gt;"",IF($C35&lt;&gt;"TBA",AJ$2/114,0),SUMIFS('HOURS&amp;CYCLES INPUT'!$F$2:$F$9999,'HOURS&amp;CYCLES INPUT'!$C$2:$C$9999,'QUALIFIED EFH'!$C35,'HOURS&amp;CYCLES INPUT'!$D$2:$D$9999,'QUALIFIED EFH'!AJ$4,'HOURS&amp;CYCLES INPUT'!$E$2:$E$9999,'QUALIFIED EFH'!AJ$5))</f>
        <v>409.09</v>
      </c>
      <c r="AK35" s="476">
        <f>IF(AK$2&lt;&gt;"",IF($C35&lt;&gt;"TBA",AK$2/114,0),SUMIFS('HOURS&amp;CYCLES INPUT'!$F$2:$F$9999,'HOURS&amp;CYCLES INPUT'!$C$2:$C$9999,'QUALIFIED EFH'!$C35,'HOURS&amp;CYCLES INPUT'!$D$2:$D$9999,'QUALIFIED EFH'!AK$4,'HOURS&amp;CYCLES INPUT'!$E$2:$E$9999,'QUALIFIED EFH'!AK$5))</f>
        <v>357.92</v>
      </c>
      <c r="AL35" s="476">
        <f>IF(AL$2&lt;&gt;"",IF($C35&lt;&gt;"TBA",AL$2/114,0),SUMIFS('HOURS&amp;CYCLES INPUT'!$F$2:$F$9999,'HOURS&amp;CYCLES INPUT'!$C$2:$C$9999,'QUALIFIED EFH'!$C35,'HOURS&amp;CYCLES INPUT'!$D$2:$D$9999,'QUALIFIED EFH'!AL$4,'HOURS&amp;CYCLES INPUT'!$E$2:$E$9999,'QUALIFIED EFH'!AL$5))</f>
        <v>211.25</v>
      </c>
      <c r="AM35" s="476">
        <f>IF(AM$2&lt;&gt;"",IF($C35&lt;&gt;"TBA",AM$2/114,0),SUMIFS('HOURS&amp;CYCLES INPUT'!$F$2:$F$9999,'HOURS&amp;CYCLES INPUT'!$C$2:$C$9999,'QUALIFIED EFH'!$C35,'HOURS&amp;CYCLES INPUT'!$D$2:$D$9999,'QUALIFIED EFH'!AM$4,'HOURS&amp;CYCLES INPUT'!$E$2:$E$9999,'QUALIFIED EFH'!AM$5))</f>
        <v>0</v>
      </c>
      <c r="AN35" s="476">
        <f>IF(AN$2&lt;&gt;"",IF($C35&lt;&gt;"TBA",AN$2/114,0),SUMIFS('HOURS&amp;CYCLES INPUT'!$F$2:$F$9999,'HOURS&amp;CYCLES INPUT'!$C$2:$C$9999,'QUALIFIED EFH'!$C35,'HOURS&amp;CYCLES INPUT'!$D$2:$D$9999,'QUALIFIED EFH'!AN$4,'HOURS&amp;CYCLES INPUT'!$E$2:$E$9999,'QUALIFIED EFH'!AN$5))</f>
        <v>0</v>
      </c>
      <c r="AO35" s="476">
        <f>IF(AO$2&lt;&gt;"",IF($C35&lt;&gt;"TBA",AO$2/114,0),SUMIFS('HOURS&amp;CYCLES INPUT'!$F$2:$F$9999,'HOURS&amp;CYCLES INPUT'!$C$2:$C$9999,'QUALIFIED EFH'!$C35,'HOURS&amp;CYCLES INPUT'!$D$2:$D$9999,'QUALIFIED EFH'!AO$4,'HOURS&amp;CYCLES INPUT'!$E$2:$E$9999,'QUALIFIED EFH'!AO$5))</f>
        <v>50.4</v>
      </c>
      <c r="AP35" s="476">
        <f>IF(AP$2&lt;&gt;"",IF($C35&lt;&gt;"TBA",AP$2/114,0),SUMIFS('HOURS&amp;CYCLES INPUT'!$F$2:$F$9999,'HOURS&amp;CYCLES INPUT'!$C$2:$C$9999,'QUALIFIED EFH'!$C35,'HOURS&amp;CYCLES INPUT'!$D$2:$D$9999,'QUALIFIED EFH'!AP$4,'HOURS&amp;CYCLES INPUT'!$E$2:$E$9999,'QUALIFIED EFH'!AP$5))</f>
        <v>0</v>
      </c>
      <c r="AQ35" s="476">
        <f>IF(AQ$2&lt;&gt;"",IF($C35&lt;&gt;"TBA",AQ$2/114,0),SUMIFS('HOURS&amp;CYCLES INPUT'!$F$2:$F$9999,'HOURS&amp;CYCLES INPUT'!$C$2:$C$9999,'QUALIFIED EFH'!$C35,'HOURS&amp;CYCLES INPUT'!$D$2:$D$9999,'QUALIFIED EFH'!AQ$4,'HOURS&amp;CYCLES INPUT'!$E$2:$E$9999,'QUALIFIED EFH'!AQ$5))</f>
        <v>0</v>
      </c>
      <c r="AR35" s="476">
        <f>IF(AR$2&lt;&gt;"",IF($C35&lt;&gt;"TBA",AR$2/114,0),SUMIFS('HOURS&amp;CYCLES INPUT'!$F$2:$F$9999,'HOURS&amp;CYCLES INPUT'!$C$2:$C$9999,'QUALIFIED EFH'!$C35,'HOURS&amp;CYCLES INPUT'!$D$2:$D$9999,'QUALIFIED EFH'!AR$4,'HOURS&amp;CYCLES INPUT'!$E$2:$E$9999,'QUALIFIED EFH'!AR$5))</f>
        <v>0</v>
      </c>
      <c r="AS35" s="476">
        <f>IF(AS$2&lt;&gt;"",IF($C35&lt;&gt;"TBA",AS$2/114,0),SUMIFS('HOURS&amp;CYCLES INPUT'!$F$2:$F$9999,'HOURS&amp;CYCLES INPUT'!$C$2:$C$9999,'QUALIFIED EFH'!$C35,'HOURS&amp;CYCLES INPUT'!$D$2:$D$9999,'QUALIFIED EFH'!AS$4,'HOURS&amp;CYCLES INPUT'!$E$2:$E$9999,'QUALIFIED EFH'!AS$5))</f>
        <v>0</v>
      </c>
      <c r="AT35" s="476">
        <f>IF(AT$2&lt;&gt;"",IF($C35&lt;&gt;"TBA",AT$2/114,0),SUMIFS('HOURS&amp;CYCLES INPUT'!$F$2:$F$9999,'HOURS&amp;CYCLES INPUT'!$C$2:$C$9999,'QUALIFIED EFH'!$C35,'HOURS&amp;CYCLES INPUT'!$D$2:$D$9999,'QUALIFIED EFH'!AT$4,'HOURS&amp;CYCLES INPUT'!$E$2:$E$9999,'QUALIFIED EFH'!AT$5))</f>
        <v>0</v>
      </c>
      <c r="AU35" s="476">
        <f>IF(AU$2&lt;&gt;"",IF($C35&lt;&gt;"TBA",AU$2/114,0),SUMIFS('HOURS&amp;CYCLES INPUT'!$F$2:$F$9999,'HOURS&amp;CYCLES INPUT'!$C$2:$C$9999,'QUALIFIED EFH'!$C35,'HOURS&amp;CYCLES INPUT'!$D$2:$D$9999,'QUALIFIED EFH'!AU$4,'HOURS&amp;CYCLES INPUT'!$E$2:$E$9999,'QUALIFIED EFH'!AU$5))</f>
        <v>0</v>
      </c>
      <c r="AV35" s="476">
        <f>IF(AV$2&lt;&gt;"",IF($C35&lt;&gt;"TBA",AV$2/114,0),SUMIFS('HOURS&amp;CYCLES INPUT'!$F$2:$F$9999,'HOURS&amp;CYCLES INPUT'!$C$2:$C$9999,'QUALIFIED EFH'!$C35,'HOURS&amp;CYCLES INPUT'!$D$2:$D$9999,'QUALIFIED EFH'!AV$4,'HOURS&amp;CYCLES INPUT'!$E$2:$E$9999,'QUALIFIED EFH'!AV$5))</f>
        <v>0</v>
      </c>
      <c r="AW35" s="476">
        <f>IF(AW$2&lt;&gt;"",IF($C35&lt;&gt;"TBA",AW$2/114,0),SUMIFS('HOURS&amp;CYCLES INPUT'!$F$2:$F$9999,'HOURS&amp;CYCLES INPUT'!$C$2:$C$9999,'QUALIFIED EFH'!$C35,'HOURS&amp;CYCLES INPUT'!$D$2:$D$9999,'QUALIFIED EFH'!AW$4,'HOURS&amp;CYCLES INPUT'!$E$2:$E$9999,'QUALIFIED EFH'!AW$5))</f>
        <v>0</v>
      </c>
      <c r="AX35" s="476">
        <f>IF(AX$2&lt;&gt;"",IF($C35&lt;&gt;"TBA",AX$2/114,0),SUMIFS('HOURS&amp;CYCLES INPUT'!$F$2:$F$9999,'HOURS&amp;CYCLES INPUT'!$C$2:$C$9999,'QUALIFIED EFH'!$C35,'HOURS&amp;CYCLES INPUT'!$D$2:$D$9999,'QUALIFIED EFH'!AX$4,'HOURS&amp;CYCLES INPUT'!$E$2:$E$9999,'QUALIFIED EFH'!AX$5))</f>
        <v>0</v>
      </c>
      <c r="AY35" s="476">
        <f>IF(AY$2&lt;&gt;"",IF($C35&lt;&gt;"TBA",AY$2/114,0),SUMIFS('HOURS&amp;CYCLES INPUT'!$F$2:$F$9999,'HOURS&amp;CYCLES INPUT'!$C$2:$C$9999,'QUALIFIED EFH'!$C35,'HOURS&amp;CYCLES INPUT'!$D$2:$D$9999,'QUALIFIED EFH'!AY$4,'HOURS&amp;CYCLES INPUT'!$E$2:$E$9999,'QUALIFIED EFH'!AY$5))</f>
        <v>0</v>
      </c>
      <c r="AZ35" s="476">
        <f>IF(AZ$2&lt;&gt;"",IF($C35&lt;&gt;"TBA",AZ$2/114,0),SUMIFS('HOURS&amp;CYCLES INPUT'!$F$2:$F$9999,'HOURS&amp;CYCLES INPUT'!$C$2:$C$9999,'QUALIFIED EFH'!$C35,'HOURS&amp;CYCLES INPUT'!$D$2:$D$9999,'QUALIFIED EFH'!AZ$4,'HOURS&amp;CYCLES INPUT'!$E$2:$E$9999,'QUALIFIED EFH'!AZ$5))</f>
        <v>0</v>
      </c>
      <c r="BA35" s="476">
        <f>IF(BA$2&lt;&gt;"",IF($C35&lt;&gt;"TBA",BA$2/114,0),SUMIFS('HOURS&amp;CYCLES INPUT'!$F$2:$F$9999,'HOURS&amp;CYCLES INPUT'!$C$2:$C$9999,'QUALIFIED EFH'!$C35,'HOURS&amp;CYCLES INPUT'!$D$2:$D$9999,'QUALIFIED EFH'!BA$4,'HOURS&amp;CYCLES INPUT'!$E$2:$E$9999,'QUALIFIED EFH'!BA$5))</f>
        <v>0</v>
      </c>
      <c r="BB35" s="476">
        <f>IF(BB$2&lt;&gt;"",IF($C35&lt;&gt;"TBA",BB$2/114,0),SUMIFS('HOURS&amp;CYCLES INPUT'!$F$2:$F$9999,'HOURS&amp;CYCLES INPUT'!$C$2:$C$9999,'QUALIFIED EFH'!$C35,'HOURS&amp;CYCLES INPUT'!$D$2:$D$9999,'QUALIFIED EFH'!BB$4,'HOURS&amp;CYCLES INPUT'!$E$2:$E$9999,'QUALIFIED EFH'!BB$5))</f>
        <v>0</v>
      </c>
      <c r="BC35" s="476">
        <f>IF(BC$2&lt;&gt;"",IF($C35&lt;&gt;"TBA",BC$2/114,0),SUMIFS('HOURS&amp;CYCLES INPUT'!$F$2:$F$9999,'HOURS&amp;CYCLES INPUT'!$C$2:$C$9999,'QUALIFIED EFH'!$C35,'HOURS&amp;CYCLES INPUT'!$D$2:$D$9999,'QUALIFIED EFH'!BC$4,'HOURS&amp;CYCLES INPUT'!$E$2:$E$9999,'QUALIFIED EFH'!BC$5))</f>
        <v>0</v>
      </c>
      <c r="BD35" s="476">
        <f>IF(BD$2&lt;&gt;"",IF($C35&lt;&gt;"TBA",BD$2/114,0),SUMIFS('HOURS&amp;CYCLES INPUT'!$F$2:$F$9999,'HOURS&amp;CYCLES INPUT'!$C$2:$C$9999,'QUALIFIED EFH'!$C35,'HOURS&amp;CYCLES INPUT'!$D$2:$D$9999,'QUALIFIED EFH'!BD$4,'HOURS&amp;CYCLES INPUT'!$E$2:$E$9999,'QUALIFIED EFH'!BD$5))</f>
        <v>0</v>
      </c>
      <c r="BE35" s="476">
        <f>IF(BE$2&lt;&gt;"",IF($C35&lt;&gt;"TBA",BE$2/114,0),SUMIFS('HOURS&amp;CYCLES INPUT'!$F$2:$F$9999,'HOURS&amp;CYCLES INPUT'!$C$2:$C$9999,'QUALIFIED EFH'!$C35,'HOURS&amp;CYCLES INPUT'!$D$2:$D$9999,'QUALIFIED EFH'!BE$4,'HOURS&amp;CYCLES INPUT'!$E$2:$E$9999,'QUALIFIED EFH'!BE$5))</f>
        <v>0</v>
      </c>
      <c r="BF35" s="476">
        <f>IF(BF$2&lt;&gt;"",IF($C35&lt;&gt;"TBA",BF$2/114,0),SUMIFS('HOURS&amp;CYCLES INPUT'!$F$2:$F$9999,'HOURS&amp;CYCLES INPUT'!$C$2:$C$9999,'QUALIFIED EFH'!$C35,'HOURS&amp;CYCLES INPUT'!$D$2:$D$9999,'QUALIFIED EFH'!BF$4,'HOURS&amp;CYCLES INPUT'!$E$2:$E$9999,'QUALIFIED EFH'!BF$5))</f>
        <v>0</v>
      </c>
      <c r="BG35" s="476">
        <f>IF(BG$2&lt;&gt;"",IF($C35&lt;&gt;"TBA",BG$2/114,0),SUMIFS('HOURS&amp;CYCLES INPUT'!$F$2:$F$9999,'HOURS&amp;CYCLES INPUT'!$C$2:$C$9999,'QUALIFIED EFH'!$C35,'HOURS&amp;CYCLES INPUT'!$D$2:$D$9999,'QUALIFIED EFH'!BG$4,'HOURS&amp;CYCLES INPUT'!$E$2:$E$9999,'QUALIFIED EFH'!BG$5))</f>
        <v>0</v>
      </c>
      <c r="BH35" s="476">
        <f>IF(BH$2&lt;&gt;"",IF($C35&lt;&gt;"TBA",BH$2/114,0),SUMIFS('HOURS&amp;CYCLES INPUT'!$F$2:$F$9999,'HOURS&amp;CYCLES INPUT'!$C$2:$C$9999,'QUALIFIED EFH'!$C35,'HOURS&amp;CYCLES INPUT'!$D$2:$D$9999,'QUALIFIED EFH'!BH$4,'HOURS&amp;CYCLES INPUT'!$E$2:$E$9999,'QUALIFIED EFH'!BH$5))</f>
        <v>0</v>
      </c>
      <c r="BI35" s="476">
        <f>IF(BI$2&lt;&gt;"",IF($C35&lt;&gt;"TBA",BI$2/114,0),SUMIFS('HOURS&amp;CYCLES INPUT'!$F$2:$F$9999,'HOURS&amp;CYCLES INPUT'!$C$2:$C$9999,'QUALIFIED EFH'!$C35,'HOURS&amp;CYCLES INPUT'!$D$2:$D$9999,'QUALIFIED EFH'!BI$4,'HOURS&amp;CYCLES INPUT'!$E$2:$E$9999,'QUALIFIED EFH'!BI$5))</f>
        <v>0</v>
      </c>
      <c r="BJ35" s="476">
        <f>IF(BJ$2&lt;&gt;"",IF($C35&lt;&gt;"TBA",BJ$2/114,0),SUMIFS('HOURS&amp;CYCLES INPUT'!$F$2:$F$9999,'HOURS&amp;CYCLES INPUT'!$C$2:$C$9999,'QUALIFIED EFH'!$C35,'HOURS&amp;CYCLES INPUT'!$D$2:$D$9999,'QUALIFIED EFH'!BJ$4,'HOURS&amp;CYCLES INPUT'!$E$2:$E$9999,'QUALIFIED EFH'!BJ$5))</f>
        <v>0</v>
      </c>
      <c r="BK35" s="476">
        <f>IF(BK$2&lt;&gt;"",IF($C35&lt;&gt;"TBA",BK$2/114,0),SUMIFS('HOURS&amp;CYCLES INPUT'!$F$2:$F$9999,'HOURS&amp;CYCLES INPUT'!$C$2:$C$9999,'QUALIFIED EFH'!$C35,'HOURS&amp;CYCLES INPUT'!$D$2:$D$9999,'QUALIFIED EFH'!BK$4,'HOURS&amp;CYCLES INPUT'!$E$2:$E$9999,'QUALIFIED EFH'!BK$5))</f>
        <v>0</v>
      </c>
      <c r="BL35" s="476">
        <f>IF(BL$2&lt;&gt;"",IF($C35&lt;&gt;"TBA",BL$2/114,0),SUMIFS('HOURS&amp;CYCLES INPUT'!$F$2:$F$9999,'HOURS&amp;CYCLES INPUT'!$C$2:$C$9999,'QUALIFIED EFH'!$C35,'HOURS&amp;CYCLES INPUT'!$D$2:$D$9999,'QUALIFIED EFH'!BL$4,'HOURS&amp;CYCLES INPUT'!$E$2:$E$9999,'QUALIFIED EFH'!BL$5))</f>
        <v>0</v>
      </c>
      <c r="BM35" s="476">
        <f>IF(BM$2&lt;&gt;"",IF($C35&lt;&gt;"TBA",BM$2/114,0),SUMIFS('HOURS&amp;CYCLES INPUT'!$F$2:$F$9999,'HOURS&amp;CYCLES INPUT'!$C$2:$C$9999,'QUALIFIED EFH'!$C35,'HOURS&amp;CYCLES INPUT'!$D$2:$D$9999,'QUALIFIED EFH'!BM$4,'HOURS&amp;CYCLES INPUT'!$E$2:$E$9999,'QUALIFIED EFH'!BM$5))</f>
        <v>0</v>
      </c>
      <c r="BN35" s="476">
        <f>IF(BN$2&lt;&gt;"",IF($C35&lt;&gt;"TBA",BN$2/114,0),SUMIFS('HOURS&amp;CYCLES INPUT'!$F$2:$F$9999,'HOURS&amp;CYCLES INPUT'!$C$2:$C$9999,'QUALIFIED EFH'!$C35,'HOURS&amp;CYCLES INPUT'!$D$2:$D$9999,'QUALIFIED EFH'!BN$4,'HOURS&amp;CYCLES INPUT'!$E$2:$E$9999,'QUALIFIED EFH'!BN$5))</f>
        <v>0</v>
      </c>
      <c r="BO35" s="476">
        <f>IF(BO$2&lt;&gt;"",IF($C35&lt;&gt;"TBA",BO$2/114,0),SUMIFS('HOURS&amp;CYCLES INPUT'!$F$2:$F$9999,'HOURS&amp;CYCLES INPUT'!$C$2:$C$9999,'QUALIFIED EFH'!$C35,'HOURS&amp;CYCLES INPUT'!$D$2:$D$9999,'QUALIFIED EFH'!BO$4,'HOURS&amp;CYCLES INPUT'!$E$2:$E$9999,'QUALIFIED EFH'!BO$5))</f>
        <v>0</v>
      </c>
      <c r="BP35" s="476">
        <f>IF(BP$2&lt;&gt;"",IF($C35&lt;&gt;"TBA",BP$2/114,0),SUMIFS('HOURS&amp;CYCLES INPUT'!$F$2:$F$9999,'HOURS&amp;CYCLES INPUT'!$C$2:$C$9999,'QUALIFIED EFH'!$C35,'HOURS&amp;CYCLES INPUT'!$D$2:$D$9999,'QUALIFIED EFH'!BP$4,'HOURS&amp;CYCLES INPUT'!$E$2:$E$9999,'QUALIFIED EFH'!BP$5))</f>
        <v>0</v>
      </c>
      <c r="BQ35" s="476">
        <f>IF(BQ$2&lt;&gt;"",IF($C35&lt;&gt;"TBA",BQ$2/114,0),SUMIFS('HOURS&amp;CYCLES INPUT'!$F$2:$F$9999,'HOURS&amp;CYCLES INPUT'!$C$2:$C$9999,'QUALIFIED EFH'!$C35,'HOURS&amp;CYCLES INPUT'!$D$2:$D$9999,'QUALIFIED EFH'!BQ$4,'HOURS&amp;CYCLES INPUT'!$E$2:$E$9999,'QUALIFIED EFH'!BQ$5))</f>
        <v>128.66</v>
      </c>
      <c r="BR35" s="476">
        <f>IF(BR$2&lt;&gt;"",IF($C35&lt;&gt;"TBA",BR$2/114,0),SUMIFS('HOURS&amp;CYCLES INPUT'!$F$2:$F$9999,'HOURS&amp;CYCLES INPUT'!$C$2:$C$9999,'QUALIFIED EFH'!$C35,'HOURS&amp;CYCLES INPUT'!$D$2:$D$9999,'QUALIFIED EFH'!BR$4,'HOURS&amp;CYCLES INPUT'!$E$2:$E$9999,'QUALIFIED EFH'!BR$5))</f>
        <v>350.31</v>
      </c>
      <c r="BS35" s="476">
        <f>IF(BS$2&lt;&gt;"",IF($C35&lt;&gt;"TBA",BS$2/114,0),SUMIFS('HOURS&amp;CYCLES INPUT'!$F$2:$F$9999,'HOURS&amp;CYCLES INPUT'!$C$2:$C$9999,'QUALIFIED EFH'!$C35,'HOURS&amp;CYCLES INPUT'!$D$2:$D$9999,'QUALIFIED EFH'!BS$4,'HOURS&amp;CYCLES INPUT'!$E$2:$E$9999,'QUALIFIED EFH'!BS$5))</f>
        <v>346.21</v>
      </c>
      <c r="BT35" s="476">
        <f>IF(BT$2&lt;&gt;"",IF($C35&lt;&gt;"TBA",BT$2/114,0),SUMIFS('HOURS&amp;CYCLES INPUT'!$F$2:$F$9999,'HOURS&amp;CYCLES INPUT'!$C$2:$C$9999,'QUALIFIED EFH'!$C35,'HOURS&amp;CYCLES INPUT'!$D$2:$D$9999,'QUALIFIED EFH'!BT$4,'HOURS&amp;CYCLES INPUT'!$E$2:$E$9999,'QUALIFIED EFH'!BT$5))</f>
        <v>319.7</v>
      </c>
      <c r="BU35" s="476">
        <f>IF(BU$2&lt;&gt;"",IF($C35&lt;&gt;"TBA",BU$2/114,0),SUMIFS('HOURS&amp;CYCLES INPUT'!$F$2:$F$9999,'HOURS&amp;CYCLES INPUT'!$C$2:$C$9999,'QUALIFIED EFH'!$C35,'HOURS&amp;CYCLES INPUT'!$D$2:$D$9999,'QUALIFIED EFH'!BU$4,'HOURS&amp;CYCLES INPUT'!$E$2:$E$9999,'QUALIFIED EFH'!BU$5))</f>
        <v>372.78</v>
      </c>
      <c r="BV35" s="476">
        <f>IF(BV$2&lt;&gt;"",IF($C35&lt;&gt;"TBA",BV$2/114,0),SUMIFS('HOURS&amp;CYCLES INPUT'!$F$2:$F$9999,'HOURS&amp;CYCLES INPUT'!$C$2:$C$9999,'QUALIFIED EFH'!$C35,'HOURS&amp;CYCLES INPUT'!$D$2:$D$9999,'QUALIFIED EFH'!BV$4,'HOURS&amp;CYCLES INPUT'!$E$2:$E$9999,'QUALIFIED EFH'!BV$5))</f>
        <v>361.85</v>
      </c>
      <c r="BW35" s="476">
        <f>IF(BW$2&lt;&gt;"",IF($C35&lt;&gt;"TBA",BW$2/114,0),SUMIFS('HOURS&amp;CYCLES INPUT'!$F$2:$F$9999,'HOURS&amp;CYCLES INPUT'!$C$2:$C$9999,'QUALIFIED EFH'!$C35,'HOURS&amp;CYCLES INPUT'!$D$2:$D$9999,'QUALIFIED EFH'!BW$4,'HOURS&amp;CYCLES INPUT'!$E$2:$E$9999,'QUALIFIED EFH'!BW$5))</f>
        <v>401.68</v>
      </c>
      <c r="BX35" s="476">
        <f>IF(BX$2&lt;&gt;"",IF($C35&lt;&gt;"TBA",BX$2/114,0),SUMIFS('HOURS&amp;CYCLES INPUT'!$F$2:$F$9999,'HOURS&amp;CYCLES INPUT'!$C$2:$C$9999,'QUALIFIED EFH'!$C35,'HOURS&amp;CYCLES INPUT'!$D$2:$D$9999,'QUALIFIED EFH'!BX$4,'HOURS&amp;CYCLES INPUT'!$E$2:$E$9999,'QUALIFIED EFH'!BX$5))</f>
        <v>455.19</v>
      </c>
      <c r="BY35" s="476">
        <f>IF(BY$2&lt;&gt;"",IF($C35&lt;&gt;"TBA",BY$2/114,0),SUMIFS('HOURS&amp;CYCLES INPUT'!$F$2:$F$9999,'HOURS&amp;CYCLES INPUT'!$C$2:$C$9999,'QUALIFIED EFH'!$C35,'HOURS&amp;CYCLES INPUT'!$D$2:$D$9999,'QUALIFIED EFH'!BY$4,'HOURS&amp;CYCLES INPUT'!$E$2:$E$9999,'QUALIFIED EFH'!BY$5))</f>
        <v>314.86</v>
      </c>
      <c r="BZ35" s="476">
        <f>IF(BZ$2&lt;&gt;"",IF($C35&lt;&gt;"TBA",BZ$2/114,0),SUMIFS('HOURS&amp;CYCLES INPUT'!$F$2:$F$9999,'HOURS&amp;CYCLES INPUT'!$C$2:$C$9999,'QUALIFIED EFH'!$C35,'HOURS&amp;CYCLES INPUT'!$D$2:$D$9999,'QUALIFIED EFH'!BZ$4,'HOURS&amp;CYCLES INPUT'!$E$2:$E$9999,'QUALIFIED EFH'!BZ$5))</f>
        <v>416.99</v>
      </c>
      <c r="CA35" s="476">
        <f>IF(CA$2&lt;&gt;"",IF($C35&lt;&gt;"TBA",CA$2/114,0),SUMIFS('HOURS&amp;CYCLES INPUT'!$F$2:$F$9999,'HOURS&amp;CYCLES INPUT'!$C$2:$C$9999,'QUALIFIED EFH'!$C35,'HOURS&amp;CYCLES INPUT'!$D$2:$D$9999,'QUALIFIED EFH'!CA$4,'HOURS&amp;CYCLES INPUT'!$E$2:$E$9999,'QUALIFIED EFH'!CA$5))</f>
        <v>389.85</v>
      </c>
      <c r="CB35" s="476">
        <f>IF(CB$2&lt;&gt;"",IF($C35&lt;&gt;"TBA",CB$2/114,0),SUMIFS('HOURS&amp;CYCLES INPUT'!$F$2:$F$9999,'HOURS&amp;CYCLES INPUT'!$C$2:$C$9999,'QUALIFIED EFH'!$C35,'HOURS&amp;CYCLES INPUT'!$D$2:$D$9999,'QUALIFIED EFH'!CB$4,'HOURS&amp;CYCLES INPUT'!$E$2:$E$9999,'QUALIFIED EFH'!CB$5))</f>
        <v>463.01</v>
      </c>
      <c r="CC35" s="476">
        <f>IF(CC$2&lt;&gt;"",IF($C35&lt;&gt;"TBA",CC$2/114,0),SUMIFS('HOURS&amp;CYCLES INPUT'!$F$2:$F$9999,'HOURS&amp;CYCLES INPUT'!$C$2:$C$9999,'QUALIFIED EFH'!$C35,'HOURS&amp;CYCLES INPUT'!$D$2:$D$9999,'QUALIFIED EFH'!CC$4,'HOURS&amp;CYCLES INPUT'!$E$2:$E$9999,'QUALIFIED EFH'!CC$5))</f>
        <v>407.2</v>
      </c>
      <c r="CD35" s="476">
        <f>IF(CD$2&lt;&gt;"",IF($C35&lt;&gt;"TBA",CD$2/114,0),SUMIFS('HOURS&amp;CYCLES INPUT'!$F$2:$F$9999,'HOURS&amp;CYCLES INPUT'!$C$2:$C$9999,'QUALIFIED EFH'!$C35,'HOURS&amp;CYCLES INPUT'!$D$2:$D$9999,'QUALIFIED EFH'!CD$4,'HOURS&amp;CYCLES INPUT'!$E$2:$E$9999,'QUALIFIED EFH'!CD$5))</f>
        <v>417</v>
      </c>
      <c r="CE35" s="476">
        <f>IF(CE$2&lt;&gt;"",IF($C35&lt;&gt;"TBA",CE$2/114,0),SUMIFS('HOURS&amp;CYCLES INPUT'!$F$2:$F$9999,'HOURS&amp;CYCLES INPUT'!$C$2:$C$9999,'QUALIFIED EFH'!$C35,'HOURS&amp;CYCLES INPUT'!$D$2:$D$9999,'QUALIFIED EFH'!CE$4,'HOURS&amp;CYCLES INPUT'!$E$2:$E$9999,'QUALIFIED EFH'!CE$5))</f>
        <v>379.3</v>
      </c>
      <c r="CF35" s="476">
        <f>IF(CF$2&lt;&gt;"",IF($C35&lt;&gt;"TBA",CF$2/114,0),SUMIFS('HOURS&amp;CYCLES INPUT'!$F$2:$F$9999,'HOURS&amp;CYCLES INPUT'!$C$2:$C$9999,'QUALIFIED EFH'!$C35,'HOURS&amp;CYCLES INPUT'!$D$2:$D$9999,'QUALIFIED EFH'!CF$4,'HOURS&amp;CYCLES INPUT'!$E$2:$E$9999,'QUALIFIED EFH'!CF$5))</f>
        <v>443.15</v>
      </c>
      <c r="CG35" s="476">
        <f>IF(CG$2&lt;&gt;"",IF($C35&lt;&gt;"TBA",CG$2/114,0),SUMIFS('HOURS&amp;CYCLES INPUT'!$F$2:$F$9999,'HOURS&amp;CYCLES INPUT'!$C$2:$C$9999,'QUALIFIED EFH'!$C35,'HOURS&amp;CYCLES INPUT'!$D$2:$D$9999,'QUALIFIED EFH'!CG$4,'HOURS&amp;CYCLES INPUT'!$E$2:$E$9999,'QUALIFIED EFH'!CG$5))</f>
        <v>399.74</v>
      </c>
      <c r="CH35" s="476">
        <f>IF(CH$2&lt;&gt;"",IF($C35&lt;&gt;"TBA",CH$2/114,0),SUMIFS('HOURS&amp;CYCLES INPUT'!$F$2:$F$9999,'HOURS&amp;CYCLES INPUT'!$C$2:$C$9999,'QUALIFIED EFH'!$C35,'HOURS&amp;CYCLES INPUT'!$D$2:$D$9999,'QUALIFIED EFH'!CH$4,'HOURS&amp;CYCLES INPUT'!$E$2:$E$9999,'QUALIFIED EFH'!CH$5))</f>
        <v>398.36</v>
      </c>
      <c r="CI35" s="476">
        <f>IF(CI$2&lt;&gt;"",IF($C35&lt;&gt;"TBA",CI$2/114,0),SUMIFS('HOURS&amp;CYCLES INPUT'!$F$2:$F$9999,'HOURS&amp;CYCLES INPUT'!$C$2:$C$9999,'QUALIFIED EFH'!$C35,'HOURS&amp;CYCLES INPUT'!$D$2:$D$9999,'QUALIFIED EFH'!CI$4,'HOURS&amp;CYCLES INPUT'!$E$2:$E$9999,'QUALIFIED EFH'!CI$5))</f>
        <v>424.8</v>
      </c>
      <c r="CJ35" s="476">
        <f>IF(CJ$2&lt;&gt;"",IF($C35&lt;&gt;"TBA",CJ$2/114,0),SUMIFS('HOURS&amp;CYCLES INPUT'!$F$2:$F$9999,'HOURS&amp;CYCLES INPUT'!$C$2:$C$9999,'QUALIFIED EFH'!$C35,'HOURS&amp;CYCLES INPUT'!$D$2:$D$9999,'QUALIFIED EFH'!CJ$4,'HOURS&amp;CYCLES INPUT'!$E$2:$E$9999,'QUALIFIED EFH'!CJ$5))</f>
        <v>394.59</v>
      </c>
      <c r="CK35" s="476">
        <f>IF(CK$2&lt;&gt;"",IF($C35&lt;&gt;"TBA",CK$2/114,0),SUMIFS('HOURS&amp;CYCLES INPUT'!$F$2:$F$9999,'HOURS&amp;CYCLES INPUT'!$C$2:$C$9999,'QUALIFIED EFH'!$C35,'HOURS&amp;CYCLES INPUT'!$D$2:$D$9999,'QUALIFIED EFH'!CK$4,'HOURS&amp;CYCLES INPUT'!$E$2:$E$9999,'QUALIFIED EFH'!CK$5))</f>
        <v>386.93</v>
      </c>
      <c r="CL35" s="476">
        <f>IF(CL$2&lt;&gt;"",IF($C35&lt;&gt;"TBA",CL$2/114,0),SUMIFS('HOURS&amp;CYCLES INPUT'!$F$2:$F$9999,'HOURS&amp;CYCLES INPUT'!$C$2:$C$9999,'QUALIFIED EFH'!$C35,'HOURS&amp;CYCLES INPUT'!$D$2:$D$9999,'QUALIFIED EFH'!CL$4,'HOURS&amp;CYCLES INPUT'!$E$2:$E$9999,'QUALIFIED EFH'!CL$5))</f>
        <v>344.7</v>
      </c>
      <c r="CM35" s="476">
        <f>IF(CM$2&lt;&gt;"",IF($C35&lt;&gt;"TBA",CM$2/114,0),SUMIFS('HOURS&amp;CYCLES INPUT'!$F$2:$F$9999,'HOURS&amp;CYCLES INPUT'!$C$2:$C$9999,'QUALIFIED EFH'!$C35,'HOURS&amp;CYCLES INPUT'!$D$2:$D$9999,'QUALIFIED EFH'!CM$4,'HOURS&amp;CYCLES INPUT'!$E$2:$E$9999,'QUALIFIED EFH'!CM$5))</f>
        <v>382.26</v>
      </c>
      <c r="CN35" s="476">
        <f>IF(CN$2&lt;&gt;"",IF($C35&lt;&gt;"TBA",CN$2/114,0),SUMIFS('HOURS&amp;CYCLES INPUT'!$F$2:$F$9999,'HOURS&amp;CYCLES INPUT'!$C$2:$C$9999,'QUALIFIED EFH'!$C35,'HOURS&amp;CYCLES INPUT'!$D$2:$D$9999,'QUALIFIED EFH'!CN$4,'HOURS&amp;CYCLES INPUT'!$E$2:$E$9999,'QUALIFIED EFH'!CN$5))</f>
        <v>389.39</v>
      </c>
      <c r="CO35" s="476">
        <f>IF(CO$2&lt;&gt;"",IF($C35&lt;&gt;"TBA",CO$2/114,0),SUMIFS('HOURS&amp;CYCLES INPUT'!$F$2:$F$9999,'HOURS&amp;CYCLES INPUT'!$C$2:$C$9999,'QUALIFIED EFH'!$C35,'HOURS&amp;CYCLES INPUT'!$D$2:$D$9999,'QUALIFIED EFH'!CO$4,'HOURS&amp;CYCLES INPUT'!$E$2:$E$9999,'QUALIFIED EFH'!CO$5))</f>
        <v>365.22</v>
      </c>
      <c r="CP35" s="476">
        <f>IF(CP$2&lt;&gt;"",IF($C35&lt;&gt;"TBA",CP$2/114,0),SUMIFS('HOURS&amp;CYCLES INPUT'!$F$2:$F$9999,'HOURS&amp;CYCLES INPUT'!$C$2:$C$9999,'QUALIFIED EFH'!$C35,'HOURS&amp;CYCLES INPUT'!$D$2:$D$9999,'QUALIFIED EFH'!CP$4,'HOURS&amp;CYCLES INPUT'!$E$2:$E$9999,'QUALIFIED EFH'!CP$5))</f>
        <v>148.81</v>
      </c>
      <c r="CQ35" s="476">
        <f>IF(CQ$2&lt;&gt;"",IF($C35&lt;&gt;"TBA",CQ$2/114,0),SUMIFS('HOURS&amp;CYCLES INPUT'!$F$2:$F$9999,'HOURS&amp;CYCLES INPUT'!$C$2:$C$9999,'QUALIFIED EFH'!$C35,'HOURS&amp;CYCLES INPUT'!$D$2:$D$9999,'QUALIFIED EFH'!CQ$4,'HOURS&amp;CYCLES INPUT'!$E$2:$E$9999,'QUALIFIED EFH'!CQ$5))</f>
        <v>53.39</v>
      </c>
      <c r="CR35" s="476">
        <f>IF(CR$2&lt;&gt;"",IF($C35&lt;&gt;"TBA",CR$2/114,0),SUMIFS('HOURS&amp;CYCLES INPUT'!$F$2:$F$9999,'HOURS&amp;CYCLES INPUT'!$C$2:$C$9999,'QUALIFIED EFH'!$C35,'HOURS&amp;CYCLES INPUT'!$D$2:$D$9999,'QUALIFIED EFH'!CR$4,'HOURS&amp;CYCLES INPUT'!$E$2:$E$9999,'QUALIFIED EFH'!CR$5))</f>
        <v>404.24</v>
      </c>
      <c r="CS35" s="476">
        <f>IF(CS$2&lt;&gt;"",IF($C35&lt;&gt;"TBA",CS$2/114,0),SUMIFS('HOURS&amp;CYCLES INPUT'!$F$2:$F$9999,'HOURS&amp;CYCLES INPUT'!$C$2:$C$9999,'QUALIFIED EFH'!$C35,'HOURS&amp;CYCLES INPUT'!$D$2:$D$9999,'QUALIFIED EFH'!CS$4,'HOURS&amp;CYCLES INPUT'!$E$2:$E$9999,'QUALIFIED EFH'!CS$5))</f>
        <v>433.64</v>
      </c>
      <c r="CT35" s="476">
        <f>IF(CT$2&lt;&gt;"",IF($C35&lt;&gt;"TBA",CT$2/114,0),SUMIFS('HOURS&amp;CYCLES INPUT'!$F$2:$F$9999,'HOURS&amp;CYCLES INPUT'!$C$2:$C$9999,'QUALIFIED EFH'!$C35,'HOURS&amp;CYCLES INPUT'!$D$2:$D$9999,'QUALIFIED EFH'!CT$4,'HOURS&amp;CYCLES INPUT'!$E$2:$E$9999,'QUALIFIED EFH'!CT$5))</f>
        <v>460.65</v>
      </c>
      <c r="CU35" s="476">
        <f>IF(CU$2&lt;&gt;"",IF($C35&lt;&gt;"TBA",CU$2/114,0),SUMIFS('HOURS&amp;CYCLES INPUT'!$F$2:$F$9999,'HOURS&amp;CYCLES INPUT'!$C$2:$C$9999,'QUALIFIED EFH'!$C35,'HOURS&amp;CYCLES INPUT'!$D$2:$D$9999,'QUALIFIED EFH'!CU$4,'HOURS&amp;CYCLES INPUT'!$E$2:$E$9999,'QUALIFIED EFH'!CU$5))</f>
        <v>429.27</v>
      </c>
      <c r="CV35" s="476">
        <f>IF(CV$2&lt;&gt;"",IF($C35&lt;&gt;"TBA",CV$2/114,0),SUMIFS('HOURS&amp;CYCLES INPUT'!$F$2:$F$9999,'HOURS&amp;CYCLES INPUT'!$C$2:$C$9999,'QUALIFIED EFH'!$C35,'HOURS&amp;CYCLES INPUT'!$D$2:$D$9999,'QUALIFIED EFH'!CV$4,'HOURS&amp;CYCLES INPUT'!$E$2:$E$9999,'QUALIFIED EFH'!CV$5))</f>
        <v>276.61</v>
      </c>
      <c r="CW35" s="476">
        <f>IF(CW$2&lt;&gt;"",IF($C35&lt;&gt;"TBA",CW$2/114,0),SUMIFS('HOURS&amp;CYCLES INPUT'!$F$2:$F$9999,'HOURS&amp;CYCLES INPUT'!$C$2:$C$9999,'QUALIFIED EFH'!$C35,'HOURS&amp;CYCLES INPUT'!$D$2:$D$9999,'QUALIFIED EFH'!CW$4,'HOURS&amp;CYCLES INPUT'!$E$2:$E$9999,'QUALIFIED EFH'!CW$5))</f>
        <v>0</v>
      </c>
      <c r="CX35" s="476">
        <f>IF(CX$2&lt;&gt;"",IF($C35&lt;&gt;"TBA",CX$2/114,0),SUMIFS('HOURS&amp;CYCLES INPUT'!$F$2:$F$9999,'HOURS&amp;CYCLES INPUT'!$C$2:$C$9999,'QUALIFIED EFH'!$C35,'HOURS&amp;CYCLES INPUT'!$D$2:$D$9999,'QUALIFIED EFH'!CX$4,'HOURS&amp;CYCLES INPUT'!$E$2:$E$9999,'QUALIFIED EFH'!CX$5))</f>
        <v>0</v>
      </c>
      <c r="CY35" s="476">
        <f>IF(CY$2&lt;&gt;"",IF($C35&lt;&gt;"TBA",CY$2/114,0),SUMIFS('HOURS&amp;CYCLES INPUT'!$F$2:$F$9999,'HOURS&amp;CYCLES INPUT'!$C$2:$C$9999,'QUALIFIED EFH'!$C35,'HOURS&amp;CYCLES INPUT'!$D$2:$D$9999,'QUALIFIED EFH'!CY$4,'HOURS&amp;CYCLES INPUT'!$E$2:$E$9999,'QUALIFIED EFH'!CY$5))</f>
        <v>0</v>
      </c>
      <c r="CZ35" s="476">
        <f>IF(CZ$2&lt;&gt;"",IF($C35&lt;&gt;"TBA",CZ$2/114,0),SUMIFS('HOURS&amp;CYCLES INPUT'!$F$2:$F$9999,'HOURS&amp;CYCLES INPUT'!$C$2:$C$9999,'QUALIFIED EFH'!$C35,'HOURS&amp;CYCLES INPUT'!$D$2:$D$9999,'QUALIFIED EFH'!CZ$4,'HOURS&amp;CYCLES INPUT'!$E$2:$E$9999,'QUALIFIED EFH'!CZ$5))</f>
        <v>0</v>
      </c>
      <c r="DA35" s="476">
        <f>IF(DA$2&lt;&gt;"",IF($C35&lt;&gt;"TBA",DA$2/114,0),SUMIFS('HOURS&amp;CYCLES INPUT'!$F$2:$F$9999,'HOURS&amp;CYCLES INPUT'!$C$2:$C$9999,'QUALIFIED EFH'!$C35,'HOURS&amp;CYCLES INPUT'!$D$2:$D$9999,'QUALIFIED EFH'!DA$4,'HOURS&amp;CYCLES INPUT'!$E$2:$E$9999,'QUALIFIED EFH'!DA$5))</f>
        <v>0</v>
      </c>
      <c r="DB35" s="476">
        <f>IF(DB$2&lt;&gt;"",IF($C35&lt;&gt;"TBA",DB$2/114,0),SUMIFS('HOURS&amp;CYCLES INPUT'!$F$2:$F$9999,'HOURS&amp;CYCLES INPUT'!$C$2:$C$9999,'QUALIFIED EFH'!$C35,'HOURS&amp;CYCLES INPUT'!$D$2:$D$9999,'QUALIFIED EFH'!DB$4,'HOURS&amp;CYCLES INPUT'!$E$2:$E$9999,'QUALIFIED EFH'!DB$5))</f>
        <v>0</v>
      </c>
      <c r="DC35" s="476">
        <f>IF(DC$2&lt;&gt;"",IF($C35&lt;&gt;"TBA",DC$2/114,0),SUMIFS('HOURS&amp;CYCLES INPUT'!$F$2:$F$9999,'HOURS&amp;CYCLES INPUT'!$C$2:$C$9999,'QUALIFIED EFH'!$C35,'HOURS&amp;CYCLES INPUT'!$D$2:$D$9999,'QUALIFIED EFH'!DC$4,'HOURS&amp;CYCLES INPUT'!$E$2:$E$9999,'QUALIFIED EFH'!DC$5))</f>
        <v>0</v>
      </c>
      <c r="DD35" s="476">
        <f>IF(DD$2&lt;&gt;"",IF($C35&lt;&gt;"TBA",DD$2/114,0),SUMIFS('HOURS&amp;CYCLES INPUT'!$F$2:$F$9999,'HOURS&amp;CYCLES INPUT'!$C$2:$C$9999,'QUALIFIED EFH'!$C35,'HOURS&amp;CYCLES INPUT'!$D$2:$D$9999,'QUALIFIED EFH'!DD$4,'HOURS&amp;CYCLES INPUT'!$E$2:$E$9999,'QUALIFIED EFH'!DD$5))</f>
        <v>0</v>
      </c>
      <c r="DE35" s="476">
        <f>IF(DE$2&lt;&gt;"",IF($C35&lt;&gt;"TBA",DE$2/114,0),SUMIFS('HOURS&amp;CYCLES INPUT'!$F$2:$F$9999,'HOURS&amp;CYCLES INPUT'!$C$2:$C$9999,'QUALIFIED EFH'!$C35,'HOURS&amp;CYCLES INPUT'!$D$2:$D$9999,'QUALIFIED EFH'!DE$4,'HOURS&amp;CYCLES INPUT'!$E$2:$E$9999,'QUALIFIED EFH'!DE$5))</f>
        <v>0</v>
      </c>
      <c r="DF35" s="476">
        <f>IF(DF$2&lt;&gt;"",IF($C35&lt;&gt;"TBA",DF$2/114,0),SUMIFS('HOURS&amp;CYCLES INPUT'!$F$2:$F$9999,'HOURS&amp;CYCLES INPUT'!$C$2:$C$9999,'QUALIFIED EFH'!$C35,'HOURS&amp;CYCLES INPUT'!$D$2:$D$9999,'QUALIFIED EFH'!DF$4,'HOURS&amp;CYCLES INPUT'!$E$2:$E$9999,'QUALIFIED EFH'!DF$5))</f>
        <v>0</v>
      </c>
      <c r="DG35" s="476">
        <f>IF(DG$2&lt;&gt;"",IF($C35&lt;&gt;"TBA",DG$2/114,0),SUMIFS('HOURS&amp;CYCLES INPUT'!$F$2:$F$9999,'HOURS&amp;CYCLES INPUT'!$C$2:$C$9999,'QUALIFIED EFH'!$C35,'HOURS&amp;CYCLES INPUT'!$D$2:$D$9999,'QUALIFIED EFH'!DG$4,'HOURS&amp;CYCLES INPUT'!$E$2:$E$9999,'QUALIFIED EFH'!DG$5))</f>
        <v>0</v>
      </c>
      <c r="DH35" s="476">
        <f>IF(DH$2&lt;&gt;"",IF($C35&lt;&gt;"TBA",DH$2/114,0),SUMIFS('HOURS&amp;CYCLES INPUT'!$F$2:$F$9999,'HOURS&amp;CYCLES INPUT'!$C$2:$C$9999,'QUALIFIED EFH'!$C35,'HOURS&amp;CYCLES INPUT'!$D$2:$D$9999,'QUALIFIED EFH'!DH$4,'HOURS&amp;CYCLES INPUT'!$E$2:$E$9999,'QUALIFIED EFH'!DH$5))</f>
        <v>0</v>
      </c>
      <c r="DI35" s="476">
        <f>IF(DI$2&lt;&gt;"",IF($C35&lt;&gt;"TBA",DI$2/114,0),SUMIFS('HOURS&amp;CYCLES INPUT'!$F$2:$F$9999,'HOURS&amp;CYCLES INPUT'!$C$2:$C$9999,'QUALIFIED EFH'!$C35,'HOURS&amp;CYCLES INPUT'!$D$2:$D$9999,'QUALIFIED EFH'!DI$4,'HOURS&amp;CYCLES INPUT'!$E$2:$E$9999,'QUALIFIED EFH'!DI$5))</f>
        <v>0</v>
      </c>
      <c r="DJ35" s="476">
        <f>IF(DJ$2&lt;&gt;"",IF($C35&lt;&gt;"TBA",DJ$2/114,0),SUMIFS('HOURS&amp;CYCLES INPUT'!$F$2:$F$9999,'HOURS&amp;CYCLES INPUT'!$C$2:$C$9999,'QUALIFIED EFH'!$C35,'HOURS&amp;CYCLES INPUT'!$D$2:$D$9999,'QUALIFIED EFH'!DJ$4,'HOURS&amp;CYCLES INPUT'!$E$2:$E$9999,'QUALIFIED EFH'!DJ$5))</f>
        <v>0</v>
      </c>
      <c r="DK35" s="476">
        <f>IF(DK$2&lt;&gt;"",IF($C35&lt;&gt;"TBA",DK$2/114,0),SUMIFS('HOURS&amp;CYCLES INPUT'!$F$2:$F$9999,'HOURS&amp;CYCLES INPUT'!$C$2:$C$9999,'QUALIFIED EFH'!$C35,'HOURS&amp;CYCLES INPUT'!$D$2:$D$9999,'QUALIFIED EFH'!DK$4,'HOURS&amp;CYCLES INPUT'!$E$2:$E$9999,'QUALIFIED EFH'!DK$5))</f>
        <v>0</v>
      </c>
      <c r="DL35" s="476">
        <f>IF(DL$2&lt;&gt;"",IF($C35&lt;&gt;"TBA",DL$2/114,0),SUMIFS('HOURS&amp;CYCLES INPUT'!$F$2:$F$9999,'HOURS&amp;CYCLES INPUT'!$C$2:$C$9999,'QUALIFIED EFH'!$C35,'HOURS&amp;CYCLES INPUT'!$D$2:$D$9999,'QUALIFIED EFH'!DL$4,'HOURS&amp;CYCLES INPUT'!$E$2:$E$9999,'QUALIFIED EFH'!DL$5))</f>
        <v>0</v>
      </c>
      <c r="DM35" s="476">
        <f>IF(DM$2&lt;&gt;"",IF($C35&lt;&gt;"TBA",DM$2/114,0),SUMIFS('HOURS&amp;CYCLES INPUT'!$F$2:$F$9999,'HOURS&amp;CYCLES INPUT'!$C$2:$C$9999,'QUALIFIED EFH'!$C35,'HOURS&amp;CYCLES INPUT'!$D$2:$D$9999,'QUALIFIED EFH'!DM$4,'HOURS&amp;CYCLES INPUT'!$E$2:$E$9999,'QUALIFIED EFH'!DM$5))</f>
        <v>0</v>
      </c>
      <c r="DN35" s="476">
        <f>IF(DN$2&lt;&gt;"",IF($C35&lt;&gt;"TBA",DN$2/114,0),SUMIFS('HOURS&amp;CYCLES INPUT'!$F$2:$F$9999,'HOURS&amp;CYCLES INPUT'!$C$2:$C$9999,'QUALIFIED EFH'!$C35,'HOURS&amp;CYCLES INPUT'!$D$2:$D$9999,'QUALIFIED EFH'!DN$4,'HOURS&amp;CYCLES INPUT'!$E$2:$E$9999,'QUALIFIED EFH'!DN$5))</f>
        <v>0</v>
      </c>
      <c r="DO35" s="476">
        <f>IF(DO$2&lt;&gt;"",IF($C35&lt;&gt;"TBA",DO$2/114,0),SUMIFS('HOURS&amp;CYCLES INPUT'!$F$2:$F$9999,'HOURS&amp;CYCLES INPUT'!$C$2:$C$9999,'QUALIFIED EFH'!$C35,'HOURS&amp;CYCLES INPUT'!$D$2:$D$9999,'QUALIFIED EFH'!DO$4,'HOURS&amp;CYCLES INPUT'!$E$2:$E$9999,'QUALIFIED EFH'!DO$5))</f>
        <v>0</v>
      </c>
      <c r="DP35" s="476">
        <f>IF(DP$2&lt;&gt;"",IF($C35&lt;&gt;"TBA",DP$2/114,0),SUMIFS('HOURS&amp;CYCLES INPUT'!$F$2:$F$9999,'HOURS&amp;CYCLES INPUT'!$C$2:$C$9999,'QUALIFIED EFH'!$C35,'HOURS&amp;CYCLES INPUT'!$D$2:$D$9999,'QUALIFIED EFH'!DP$4,'HOURS&amp;CYCLES INPUT'!$E$2:$E$9999,'QUALIFIED EFH'!DP$5))</f>
        <v>0</v>
      </c>
      <c r="DQ35" s="476">
        <f>IF(DQ$2&lt;&gt;"",IF($C35&lt;&gt;"TBA",DQ$2/114,0),SUMIFS('HOURS&amp;CYCLES INPUT'!$F$2:$F$9999,'HOURS&amp;CYCLES INPUT'!$C$2:$C$9999,'QUALIFIED EFH'!$C35,'HOURS&amp;CYCLES INPUT'!$D$2:$D$9999,'QUALIFIED EFH'!DQ$4,'HOURS&amp;CYCLES INPUT'!$E$2:$E$9999,'QUALIFIED EFH'!DQ$5))</f>
        <v>0</v>
      </c>
      <c r="DR35" s="476">
        <f>IF(DR$2&lt;&gt;"",IF($C35&lt;&gt;"TBA",DR$2/114,0),SUMIFS('HOURS&amp;CYCLES INPUT'!$F$2:$F$9999,'HOURS&amp;CYCLES INPUT'!$C$2:$C$9999,'QUALIFIED EFH'!$C35,'HOURS&amp;CYCLES INPUT'!$D$2:$D$9999,'QUALIFIED EFH'!DR$4,'HOURS&amp;CYCLES INPUT'!$E$2:$E$9999,'QUALIFIED EFH'!DR$5))</f>
        <v>0</v>
      </c>
      <c r="DS35" s="476">
        <f>IF(DS$2&lt;&gt;"",IF($C35&lt;&gt;"TBA",DS$2/114,0),SUMIFS('HOURS&amp;CYCLES INPUT'!$F$2:$F$9999,'HOURS&amp;CYCLES INPUT'!$C$2:$C$9999,'QUALIFIED EFH'!$C35,'HOURS&amp;CYCLES INPUT'!$D$2:$D$9999,'QUALIFIED EFH'!DS$4,'HOURS&amp;CYCLES INPUT'!$E$2:$E$9999,'QUALIFIED EFH'!DS$5))</f>
        <v>0</v>
      </c>
      <c r="DT35" s="476">
        <f>IF(DT$2&lt;&gt;"",IF($C35&lt;&gt;"TBA",DT$2/114,0),SUMIFS('HOURS&amp;CYCLES INPUT'!$F$2:$F$9999,'HOURS&amp;CYCLES INPUT'!$C$2:$C$9999,'QUALIFIED EFH'!$C35,'HOURS&amp;CYCLES INPUT'!$D$2:$D$9999,'QUALIFIED EFH'!DT$4,'HOURS&amp;CYCLES INPUT'!$E$2:$E$9999,'QUALIFIED EFH'!DT$5))</f>
        <v>0</v>
      </c>
      <c r="DU35" s="476">
        <f>IF(DU$2&lt;&gt;"",IF($C35&lt;&gt;"TBA",DU$2/114,0),SUMIFS('HOURS&amp;CYCLES INPUT'!$F$2:$F$9999,'HOURS&amp;CYCLES INPUT'!$C$2:$C$9999,'QUALIFIED EFH'!$C35,'HOURS&amp;CYCLES INPUT'!$D$2:$D$9999,'QUALIFIED EFH'!DU$4,'HOURS&amp;CYCLES INPUT'!$E$2:$E$9999,'QUALIFIED EFH'!DU$5))</f>
        <v>0</v>
      </c>
      <c r="DV35" s="476">
        <f>IF(DV$2&lt;&gt;"",IF($C35&lt;&gt;"TBA",DV$2/114,0),SUMIFS('HOURS&amp;CYCLES INPUT'!$F$2:$F$9999,'HOURS&amp;CYCLES INPUT'!$C$2:$C$9999,'QUALIFIED EFH'!$C35,'HOURS&amp;CYCLES INPUT'!$D$2:$D$9999,'QUALIFIED EFH'!DV$4,'HOURS&amp;CYCLES INPUT'!$E$2:$E$9999,'QUALIFIED EFH'!DV$5))</f>
        <v>0</v>
      </c>
      <c r="DW35" s="476">
        <f>IF(DW$2&lt;&gt;"",IF($C35&lt;&gt;"TBA",DW$2/114,0),SUMIFS('HOURS&amp;CYCLES INPUT'!$F$2:$F$9999,'HOURS&amp;CYCLES INPUT'!$C$2:$C$9999,'QUALIFIED EFH'!$C35,'HOURS&amp;CYCLES INPUT'!$D$2:$D$9999,'QUALIFIED EFH'!DW$4,'HOURS&amp;CYCLES INPUT'!$E$2:$E$9999,'QUALIFIED EFH'!DW$5))</f>
        <v>0</v>
      </c>
      <c r="DX35" s="476">
        <f>IF(DX$2&lt;&gt;"",IF($C35&lt;&gt;"TBA",DX$2/114,0),SUMIFS('HOURS&amp;CYCLES INPUT'!$F$2:$F$9999,'HOURS&amp;CYCLES INPUT'!$C$2:$C$9999,'QUALIFIED EFH'!$C35,'HOURS&amp;CYCLES INPUT'!$D$2:$D$9999,'QUALIFIED EFH'!DX$4,'HOURS&amp;CYCLES INPUT'!$E$2:$E$9999,'QUALIFIED EFH'!DX$5))</f>
        <v>0</v>
      </c>
      <c r="DY35" s="476">
        <f>IF(DY$2&lt;&gt;"",IF($C35&lt;&gt;"TBA",DY$2/114,0),SUMIFS('HOURS&amp;CYCLES INPUT'!$F$2:$F$9999,'HOURS&amp;CYCLES INPUT'!$C$2:$C$9999,'QUALIFIED EFH'!$C35,'HOURS&amp;CYCLES INPUT'!$D$2:$D$9999,'QUALIFIED EFH'!DY$4,'HOURS&amp;CYCLES INPUT'!$E$2:$E$9999,'QUALIFIED EFH'!DY$5))</f>
        <v>0</v>
      </c>
      <c r="DZ35" s="476">
        <f>IF(DZ$2&lt;&gt;"",IF($C35&lt;&gt;"TBA",DZ$2/114,0),SUMIFS('HOURS&amp;CYCLES INPUT'!$F$2:$F$9999,'HOURS&amp;CYCLES INPUT'!$C$2:$C$9999,'QUALIFIED EFH'!$C35,'HOURS&amp;CYCLES INPUT'!$D$2:$D$9999,'QUALIFIED EFH'!DZ$4,'HOURS&amp;CYCLES INPUT'!$E$2:$E$9999,'QUALIFIED EFH'!DZ$5))</f>
        <v>0</v>
      </c>
      <c r="EA35" s="476">
        <f>IF(EA$2&lt;&gt;"",IF($C35&lt;&gt;"TBA",EA$2/114,0),SUMIFS('HOURS&amp;CYCLES INPUT'!$F$2:$F$9999,'HOURS&amp;CYCLES INPUT'!$C$2:$C$9999,'QUALIFIED EFH'!$C35,'HOURS&amp;CYCLES INPUT'!$D$2:$D$9999,'QUALIFIED EFH'!EA$4,'HOURS&amp;CYCLES INPUT'!$E$2:$E$9999,'QUALIFIED EFH'!EA$5))</f>
        <v>0</v>
      </c>
      <c r="EB35" s="476">
        <f>IF(EB$2&lt;&gt;"",IF($C35&lt;&gt;"TBA",EB$2/114,0),SUMIFS('HOURS&amp;CYCLES INPUT'!$F$2:$F$9999,'HOURS&amp;CYCLES INPUT'!$C$2:$C$9999,'QUALIFIED EFH'!$C35,'HOURS&amp;CYCLES INPUT'!$D$2:$D$9999,'QUALIFIED EFH'!EB$4,'HOURS&amp;CYCLES INPUT'!$E$2:$E$9999,'QUALIFIED EFH'!EB$5))</f>
        <v>0</v>
      </c>
      <c r="EC35" s="476">
        <f>IF(EC$2&lt;&gt;"",IF($C35&lt;&gt;"TBA",EC$2/114,0),SUMIFS('HOURS&amp;CYCLES INPUT'!$F$2:$F$9999,'HOURS&amp;CYCLES INPUT'!$C$2:$C$9999,'QUALIFIED EFH'!$C35,'HOURS&amp;CYCLES INPUT'!$D$2:$D$9999,'QUALIFIED EFH'!EC$4,'HOURS&amp;CYCLES INPUT'!$E$2:$E$9999,'QUALIFIED EFH'!EC$5))</f>
        <v>0</v>
      </c>
      <c r="ED35" s="476">
        <f>IF(ED$2&lt;&gt;"",IF($C35&lt;&gt;"TBA",ED$2/114,0),SUMIFS('HOURS&amp;CYCLES INPUT'!$F$2:$F$9999,'HOURS&amp;CYCLES INPUT'!$C$2:$C$9999,'QUALIFIED EFH'!$C35,'HOURS&amp;CYCLES INPUT'!$D$2:$D$9999,'QUALIFIED EFH'!ED$4,'HOURS&amp;CYCLES INPUT'!$E$2:$E$9999,'QUALIFIED EFH'!ED$5))</f>
        <v>0</v>
      </c>
      <c r="EE35" s="476">
        <f>IF(EE$2&lt;&gt;"",IF($C35&lt;&gt;"TBA",EE$2/114,0),SUMIFS('HOURS&amp;CYCLES INPUT'!$F$2:$F$9999,'HOURS&amp;CYCLES INPUT'!$C$2:$C$9999,'QUALIFIED EFH'!$C35,'HOURS&amp;CYCLES INPUT'!$D$2:$D$9999,'QUALIFIED EFH'!EE$4,'HOURS&amp;CYCLES INPUT'!$E$2:$E$9999,'QUALIFIED EFH'!EE$5))</f>
        <v>0</v>
      </c>
      <c r="EF35" s="476">
        <f>IF(EF$2&lt;&gt;"",IF($C35&lt;&gt;"TBA",EF$2/114,0),SUMIFS('HOURS&amp;CYCLES INPUT'!$F$2:$F$9999,'HOURS&amp;CYCLES INPUT'!$C$2:$C$9999,'QUALIFIED EFH'!$C35,'HOURS&amp;CYCLES INPUT'!$D$2:$D$9999,'QUALIFIED EFH'!EF$4,'HOURS&amp;CYCLES INPUT'!$E$2:$E$9999,'QUALIFIED EFH'!EF$5))</f>
        <v>0</v>
      </c>
      <c r="EG35" s="476">
        <f>IF(EG$2&lt;&gt;"",IF($C35&lt;&gt;"TBA",EG$2/114,0),SUMIFS('HOURS&amp;CYCLES INPUT'!$F$2:$F$9999,'HOURS&amp;CYCLES INPUT'!$C$2:$C$9999,'QUALIFIED EFH'!$C35,'HOURS&amp;CYCLES INPUT'!$D$2:$D$9999,'QUALIFIED EFH'!EG$4,'HOURS&amp;CYCLES INPUT'!$E$2:$E$9999,'QUALIFIED EFH'!EG$5))</f>
        <v>0</v>
      </c>
      <c r="EH35" s="476">
        <f>IF(EH$2&lt;&gt;"",IF($C35&lt;&gt;"TBA",EH$2/114,0),SUMIFS('HOURS&amp;CYCLES INPUT'!$F$2:$F$9999,'HOURS&amp;CYCLES INPUT'!$C$2:$C$9999,'QUALIFIED EFH'!$C35,'HOURS&amp;CYCLES INPUT'!$D$2:$D$9999,'QUALIFIED EFH'!EH$4,'HOURS&amp;CYCLES INPUT'!$E$2:$E$9999,'QUALIFIED EFH'!EH$5))</f>
        <v>0</v>
      </c>
      <c r="EI35" s="476">
        <f>IF(EI$2&lt;&gt;"",IF($C35&lt;&gt;"TBA",EI$2/114,0),SUMIFS('HOURS&amp;CYCLES INPUT'!$F$2:$F$9999,'HOURS&amp;CYCLES INPUT'!$C$2:$C$9999,'QUALIFIED EFH'!$C35,'HOURS&amp;CYCLES INPUT'!$D$2:$D$9999,'QUALIFIED EFH'!EI$4,'HOURS&amp;CYCLES INPUT'!$E$2:$E$9999,'QUALIFIED EFH'!EI$5))</f>
        <v>0</v>
      </c>
      <c r="EJ35" s="476">
        <f>IF(EJ$2&lt;&gt;"",IF($C35&lt;&gt;"TBA",EJ$2/114,0),SUMIFS('HOURS&amp;CYCLES INPUT'!$F$2:$F$9999,'HOURS&amp;CYCLES INPUT'!$C$2:$C$9999,'QUALIFIED EFH'!$C35,'HOURS&amp;CYCLES INPUT'!$D$2:$D$9999,'QUALIFIED EFH'!EJ$4,'HOURS&amp;CYCLES INPUT'!$E$2:$E$9999,'QUALIFIED EFH'!EJ$5))</f>
        <v>0</v>
      </c>
      <c r="EK35" s="476">
        <f>IF(EK$2&lt;&gt;"",IF($C35&lt;&gt;"TBA",EK$2/114,0),SUMIFS('HOURS&amp;CYCLES INPUT'!$F$2:$F$9999,'HOURS&amp;CYCLES INPUT'!$C$2:$C$9999,'QUALIFIED EFH'!$C35,'HOURS&amp;CYCLES INPUT'!$D$2:$D$9999,'QUALIFIED EFH'!EK$4,'HOURS&amp;CYCLES INPUT'!$E$2:$E$9999,'QUALIFIED EFH'!EK$5))</f>
        <v>0</v>
      </c>
      <c r="EL35" s="476">
        <f>IF(EL$2&lt;&gt;"",IF($C35&lt;&gt;"TBA",EL$2/114,0),SUMIFS('HOURS&amp;CYCLES INPUT'!$F$2:$F$9999,'HOURS&amp;CYCLES INPUT'!$C$2:$C$9999,'QUALIFIED EFH'!$C35,'HOURS&amp;CYCLES INPUT'!$D$2:$D$9999,'QUALIFIED EFH'!EL$4,'HOURS&amp;CYCLES INPUT'!$E$2:$E$9999,'QUALIFIED EFH'!EL$5))</f>
        <v>0</v>
      </c>
      <c r="EM35" s="476">
        <f>IF(EM$2&lt;&gt;"",IF($C35&lt;&gt;"TBA",EM$2/114,0),SUMIFS('HOURS&amp;CYCLES INPUT'!$F$2:$F$9999,'HOURS&amp;CYCLES INPUT'!$C$2:$C$9999,'QUALIFIED EFH'!$C35,'HOURS&amp;CYCLES INPUT'!$D$2:$D$9999,'QUALIFIED EFH'!EM$4,'HOURS&amp;CYCLES INPUT'!$E$2:$E$9999,'QUALIFIED EFH'!EM$5))</f>
        <v>0</v>
      </c>
      <c r="EN35" s="476">
        <f>IF(EN$2&lt;&gt;"",IF($C35&lt;&gt;"TBA",EN$2/114,0),SUMIFS('HOURS&amp;CYCLES INPUT'!$F$2:$F$9999,'HOURS&amp;CYCLES INPUT'!$C$2:$C$9999,'QUALIFIED EFH'!$C35,'HOURS&amp;CYCLES INPUT'!$D$2:$D$9999,'QUALIFIED EFH'!EN$4,'HOURS&amp;CYCLES INPUT'!$E$2:$E$9999,'QUALIFIED EFH'!EN$5))</f>
        <v>0</v>
      </c>
      <c r="EO35" s="476">
        <f>IF(EO$2&lt;&gt;"",IF($C35&lt;&gt;"TBA",EO$2/114,0),SUMIFS('HOURS&amp;CYCLES INPUT'!$F$2:$F$9999,'HOURS&amp;CYCLES INPUT'!$C$2:$C$9999,'QUALIFIED EFH'!$C35,'HOURS&amp;CYCLES INPUT'!$D$2:$D$9999,'QUALIFIED EFH'!EO$4,'HOURS&amp;CYCLES INPUT'!$E$2:$E$9999,'QUALIFIED EFH'!EO$5))</f>
        <v>0</v>
      </c>
      <c r="EP35" s="476">
        <f>IF(EP$2&lt;&gt;"",IF($C35&lt;&gt;"TBA",EP$2/114,0),SUMIFS('HOURS&amp;CYCLES INPUT'!$F$2:$F$9999,'HOURS&amp;CYCLES INPUT'!$C$2:$C$9999,'QUALIFIED EFH'!$C35,'HOURS&amp;CYCLES INPUT'!$D$2:$D$9999,'QUALIFIED EFH'!EP$4,'HOURS&amp;CYCLES INPUT'!$E$2:$E$9999,'QUALIFIED EFH'!EP$5))</f>
        <v>0</v>
      </c>
      <c r="EQ35" s="476">
        <f>IF(EQ$2&lt;&gt;"",IF($C35&lt;&gt;"TBA",EQ$2/114,0),SUMIFS('HOURS&amp;CYCLES INPUT'!$F$2:$F$9999,'HOURS&amp;CYCLES INPUT'!$C$2:$C$9999,'QUALIFIED EFH'!$C35,'HOURS&amp;CYCLES INPUT'!$D$2:$D$9999,'QUALIFIED EFH'!EQ$4,'HOURS&amp;CYCLES INPUT'!$E$2:$E$9999,'QUALIFIED EFH'!EQ$5))</f>
        <v>0</v>
      </c>
      <c r="ER35" s="476">
        <f>IF(ER$2&lt;&gt;"",IF($C35&lt;&gt;"TBA",ER$2/114,0),SUMIFS('HOURS&amp;CYCLES INPUT'!$F$2:$F$9999,'HOURS&amp;CYCLES INPUT'!$C$2:$C$9999,'QUALIFIED EFH'!$C35,'HOURS&amp;CYCLES INPUT'!$D$2:$D$9999,'QUALIFIED EFH'!ER$4,'HOURS&amp;CYCLES INPUT'!$E$2:$E$9999,'QUALIFIED EFH'!ER$5))</f>
        <v>0</v>
      </c>
      <c r="ES35" s="476">
        <f>IF(ES$2&lt;&gt;"",IF($C35&lt;&gt;"TBA",ES$2/114,0),SUMIFS('HOURS&amp;CYCLES INPUT'!$F$2:$F$9999,'HOURS&amp;CYCLES INPUT'!$C$2:$C$9999,'QUALIFIED EFH'!$C35,'HOURS&amp;CYCLES INPUT'!$D$2:$D$9999,'QUALIFIED EFH'!ES$4,'HOURS&amp;CYCLES INPUT'!$E$2:$E$9999,'QUALIFIED EFH'!ES$5))</f>
        <v>0</v>
      </c>
      <c r="ET35" s="476">
        <f>IF(ET$2&lt;&gt;"",IF($C35&lt;&gt;"TBA",ET$2/114,0),SUMIFS('HOURS&amp;CYCLES INPUT'!$F$2:$F$9999,'HOURS&amp;CYCLES INPUT'!$C$2:$C$9999,'QUALIFIED EFH'!$C35,'HOURS&amp;CYCLES INPUT'!$D$2:$D$9999,'QUALIFIED EFH'!ET$4,'HOURS&amp;CYCLES INPUT'!$E$2:$E$9999,'QUALIFIED EFH'!ET$5))</f>
        <v>0</v>
      </c>
      <c r="EU35" s="476">
        <f>IF(EU$2&lt;&gt;"",IF($C35&lt;&gt;"TBA",EU$2/114,0),SUMIFS('HOURS&amp;CYCLES INPUT'!$F$2:$F$9999,'HOURS&amp;CYCLES INPUT'!$C$2:$C$9999,'QUALIFIED EFH'!$C35,'HOURS&amp;CYCLES INPUT'!$D$2:$D$9999,'QUALIFIED EFH'!EU$4,'HOURS&amp;CYCLES INPUT'!$E$2:$E$9999,'QUALIFIED EFH'!EU$5))</f>
        <v>0</v>
      </c>
      <c r="EV35" s="476">
        <f>IF(EV$2&lt;&gt;"",IF($C35&lt;&gt;"TBA",EV$2/114,0),SUMIFS('HOURS&amp;CYCLES INPUT'!$F$2:$F$9999,'HOURS&amp;CYCLES INPUT'!$C$2:$C$9999,'QUALIFIED EFH'!$C35,'HOURS&amp;CYCLES INPUT'!$D$2:$D$9999,'QUALIFIED EFH'!EV$4,'HOURS&amp;CYCLES INPUT'!$E$2:$E$9999,'QUALIFIED EFH'!EV$5))</f>
        <v>0</v>
      </c>
      <c r="EW35" s="476">
        <f>IF(EW$2&lt;&gt;"",IF($C35&lt;&gt;"TBA",EW$2/114,0),SUMIFS('HOURS&amp;CYCLES INPUT'!$F$2:$F$9999,'HOURS&amp;CYCLES INPUT'!$C$2:$C$9999,'QUALIFIED EFH'!$C35,'HOURS&amp;CYCLES INPUT'!$D$2:$D$9999,'QUALIFIED EFH'!EW$4,'HOURS&amp;CYCLES INPUT'!$E$2:$E$9999,'QUALIFIED EFH'!EW$5))</f>
        <v>0</v>
      </c>
      <c r="EX35" s="476">
        <f>IF(EX$2&lt;&gt;"",IF($C35&lt;&gt;"TBA",EX$2/114,0),SUMIFS('HOURS&amp;CYCLES INPUT'!$F$2:$F$9999,'HOURS&amp;CYCLES INPUT'!$C$2:$C$9999,'QUALIFIED EFH'!$C35,'HOURS&amp;CYCLES INPUT'!$D$2:$D$9999,'QUALIFIED EFH'!EX$4,'HOURS&amp;CYCLES INPUT'!$E$2:$E$9999,'QUALIFIED EFH'!EX$5))</f>
        <v>0</v>
      </c>
      <c r="EY35" s="476">
        <f>IF(EY$2&lt;&gt;"",IF($C35&lt;&gt;"TBA",EY$2/114,0),SUMIFS('HOURS&amp;CYCLES INPUT'!$F$2:$F$9999,'HOURS&amp;CYCLES INPUT'!$C$2:$C$9999,'QUALIFIED EFH'!$C35,'HOURS&amp;CYCLES INPUT'!$D$2:$D$9999,'QUALIFIED EFH'!EY$4,'HOURS&amp;CYCLES INPUT'!$E$2:$E$9999,'QUALIFIED EFH'!EY$5))</f>
        <v>0</v>
      </c>
      <c r="EZ35" s="476">
        <f>IF(EZ$2&lt;&gt;"",IF($C35&lt;&gt;"TBA",EZ$2/114,0),SUMIFS('HOURS&amp;CYCLES INPUT'!$F$2:$F$9999,'HOURS&amp;CYCLES INPUT'!$C$2:$C$9999,'QUALIFIED EFH'!$C35,'HOURS&amp;CYCLES INPUT'!$D$2:$D$9999,'QUALIFIED EFH'!EZ$4,'HOURS&amp;CYCLES INPUT'!$E$2:$E$9999,'QUALIFIED EFH'!EZ$5))</f>
        <v>0</v>
      </c>
      <c r="FA35" s="476">
        <f>IF(FA$2&lt;&gt;"",IF($C35&lt;&gt;"TBA",FA$2/114,0),SUMIFS('HOURS&amp;CYCLES INPUT'!$F$2:$F$9999,'HOURS&amp;CYCLES INPUT'!$C$2:$C$9999,'QUALIFIED EFH'!$C35,'HOURS&amp;CYCLES INPUT'!$D$2:$D$9999,'QUALIFIED EFH'!FA$4,'HOURS&amp;CYCLES INPUT'!$E$2:$E$9999,'QUALIFIED EFH'!FA$5))</f>
        <v>0</v>
      </c>
      <c r="FB35" s="476">
        <f>IF(FB$2&lt;&gt;"",IF($C35&lt;&gt;"TBA",FB$2/114,0),SUMIFS('HOURS&amp;CYCLES INPUT'!$F$2:$F$9999,'HOURS&amp;CYCLES INPUT'!$C$2:$C$9999,'QUALIFIED EFH'!$C35,'HOURS&amp;CYCLES INPUT'!$D$2:$D$9999,'QUALIFIED EFH'!FB$4,'HOURS&amp;CYCLES INPUT'!$E$2:$E$9999,'QUALIFIED EFH'!FB$5))</f>
        <v>0</v>
      </c>
      <c r="FC35" s="476">
        <f>IF(FC$2&lt;&gt;"",IF($C35&lt;&gt;"TBA",FC$2/114,0),SUMIFS('HOURS&amp;CYCLES INPUT'!$F$2:$F$9999,'HOURS&amp;CYCLES INPUT'!$C$2:$C$9999,'QUALIFIED EFH'!$C35,'HOURS&amp;CYCLES INPUT'!$D$2:$D$9999,'QUALIFIED EFH'!FC$4,'HOURS&amp;CYCLES INPUT'!$E$2:$E$9999,'QUALIFIED EFH'!FC$5))</f>
        <v>0</v>
      </c>
      <c r="FD35" s="476">
        <f>IF(FD$2&lt;&gt;"",IF($C35&lt;&gt;"TBA",FD$2/114,0),SUMIFS('HOURS&amp;CYCLES INPUT'!$F$2:$F$9999,'HOURS&amp;CYCLES INPUT'!$C$2:$C$9999,'QUALIFIED EFH'!$C35,'HOURS&amp;CYCLES INPUT'!$D$2:$D$9999,'QUALIFIED EFH'!FD$4,'HOURS&amp;CYCLES INPUT'!$E$2:$E$9999,'QUALIFIED EFH'!FD$5))</f>
        <v>0</v>
      </c>
      <c r="FE35" s="476">
        <f>IF(FE$2&lt;&gt;"",IF($C35&lt;&gt;"TBA",FE$2/114,0),SUMIFS('HOURS&amp;CYCLES INPUT'!$F$2:$F$9999,'HOURS&amp;CYCLES INPUT'!$C$2:$C$9999,'QUALIFIED EFH'!$C35,'HOURS&amp;CYCLES INPUT'!$D$2:$D$9999,'QUALIFIED EFH'!FE$4,'HOURS&amp;CYCLES INPUT'!$E$2:$E$9999,'QUALIFIED EFH'!FE$5))</f>
        <v>0</v>
      </c>
      <c r="FF35" s="476">
        <f>IF(FF$2&lt;&gt;"",IF($C35&lt;&gt;"TBA",FF$2/114,0),SUMIFS('HOURS&amp;CYCLES INPUT'!$F$2:$F$9999,'HOURS&amp;CYCLES INPUT'!$C$2:$C$9999,'QUALIFIED EFH'!$C35,'HOURS&amp;CYCLES INPUT'!$D$2:$D$9999,'QUALIFIED EFH'!FF$4,'HOURS&amp;CYCLES INPUT'!$E$2:$E$9999,'QUALIFIED EFH'!FF$5))</f>
        <v>0</v>
      </c>
      <c r="FG35" s="476">
        <f>IF(FG$2&lt;&gt;"",IF($C35&lt;&gt;"TBA",FG$2/114,0),SUMIFS('HOURS&amp;CYCLES INPUT'!$F$2:$F$9999,'HOURS&amp;CYCLES INPUT'!$C$2:$C$9999,'QUALIFIED EFH'!$C35,'HOURS&amp;CYCLES INPUT'!$D$2:$D$9999,'QUALIFIED EFH'!FG$4,'HOURS&amp;CYCLES INPUT'!$E$2:$E$9999,'QUALIFIED EFH'!FG$5))</f>
        <v>0</v>
      </c>
      <c r="FH35" s="476">
        <f>IF(FH$2&lt;&gt;"",IF($C35&lt;&gt;"TBA",FH$2/114,0),SUMIFS('HOURS&amp;CYCLES INPUT'!$F$2:$F$9999,'HOURS&amp;CYCLES INPUT'!$C$2:$C$9999,'QUALIFIED EFH'!$C35,'HOURS&amp;CYCLES INPUT'!$D$2:$D$9999,'QUALIFIED EFH'!FH$4,'HOURS&amp;CYCLES INPUT'!$E$2:$E$9999,'QUALIFIED EFH'!FH$5))</f>
        <v>0</v>
      </c>
      <c r="FI35" s="476">
        <f>IF(FI$2&lt;&gt;"",IF($C35&lt;&gt;"TBA",FI$2/114,0),SUMIFS('HOURS&amp;CYCLES INPUT'!$F$2:$F$9999,'HOURS&amp;CYCLES INPUT'!$C$2:$C$9999,'QUALIFIED EFH'!$C35,'HOURS&amp;CYCLES INPUT'!$D$2:$D$9999,'QUALIFIED EFH'!FI$4,'HOURS&amp;CYCLES INPUT'!$E$2:$E$9999,'QUALIFIED EFH'!FI$5))</f>
        <v>0</v>
      </c>
      <c r="FJ35" s="476">
        <f>IF(FJ$2&lt;&gt;"",IF($C35&lt;&gt;"TBA",FJ$2/114,0),SUMIFS('HOURS&amp;CYCLES INPUT'!$F$2:$F$9999,'HOURS&amp;CYCLES INPUT'!$C$2:$C$9999,'QUALIFIED EFH'!$C35,'HOURS&amp;CYCLES INPUT'!$D$2:$D$9999,'QUALIFIED EFH'!FJ$4,'HOURS&amp;CYCLES INPUT'!$E$2:$E$9999,'QUALIFIED EFH'!FJ$5))</f>
        <v>0</v>
      </c>
      <c r="FK35" s="476">
        <f>IF(FK$2&lt;&gt;"",IF($C35&lt;&gt;"TBA",FK$2/114,0),SUMIFS('HOURS&amp;CYCLES INPUT'!$F$2:$F$9999,'HOURS&amp;CYCLES INPUT'!$C$2:$C$9999,'QUALIFIED EFH'!$C35,'HOURS&amp;CYCLES INPUT'!$D$2:$D$9999,'QUALIFIED EFH'!FK$4,'HOURS&amp;CYCLES INPUT'!$E$2:$E$9999,'QUALIFIED EFH'!FK$5))</f>
        <v>0</v>
      </c>
      <c r="FL35" s="476">
        <f>IF(FL$2&lt;&gt;"",IF($C35&lt;&gt;"TBA",FL$2/114,0),SUMIFS('HOURS&amp;CYCLES INPUT'!$F$2:$F$9999,'HOURS&amp;CYCLES INPUT'!$C$2:$C$9999,'QUALIFIED EFH'!$C35,'HOURS&amp;CYCLES INPUT'!$D$2:$D$9999,'QUALIFIED EFH'!FL$4,'HOURS&amp;CYCLES INPUT'!$E$2:$E$9999,'QUALIFIED EFH'!FL$5))</f>
        <v>0</v>
      </c>
      <c r="FM35" s="476">
        <f>IF(FM$2&lt;&gt;"",IF($C35&lt;&gt;"TBA",FM$2/114,0),SUMIFS('HOURS&amp;CYCLES INPUT'!$F$2:$F$9999,'HOURS&amp;CYCLES INPUT'!$C$2:$C$9999,'QUALIFIED EFH'!$C35,'HOURS&amp;CYCLES INPUT'!$D$2:$D$9999,'QUALIFIED EFH'!FM$4,'HOURS&amp;CYCLES INPUT'!$E$2:$E$9999,'QUALIFIED EFH'!FM$5))</f>
        <v>0</v>
      </c>
      <c r="FN35" s="476">
        <f>IF(FN$2&lt;&gt;"",IF($C35&lt;&gt;"TBA",FN$2/114,0),SUMIFS('HOURS&amp;CYCLES INPUT'!$F$2:$F$9999,'HOURS&amp;CYCLES INPUT'!$C$2:$C$9999,'QUALIFIED EFH'!$C35,'HOURS&amp;CYCLES INPUT'!$D$2:$D$9999,'QUALIFIED EFH'!FN$4,'HOURS&amp;CYCLES INPUT'!$E$2:$E$9999,'QUALIFIED EFH'!FN$5))</f>
        <v>0</v>
      </c>
      <c r="FO35" s="476">
        <f>IF(FO$2&lt;&gt;"",IF($C35&lt;&gt;"TBA",FO$2/114,0),SUMIFS('HOURS&amp;CYCLES INPUT'!$F$2:$F$9999,'HOURS&amp;CYCLES INPUT'!$C$2:$C$9999,'QUALIFIED EFH'!$C35,'HOURS&amp;CYCLES INPUT'!$D$2:$D$9999,'QUALIFIED EFH'!FO$4,'HOURS&amp;CYCLES INPUT'!$E$2:$E$9999,'QUALIFIED EFH'!FO$5))</f>
        <v>0</v>
      </c>
      <c r="FP35" s="476">
        <f>IF(FP$2&lt;&gt;"",IF($C35&lt;&gt;"TBA",FP$2/114,0),SUMIFS('HOURS&amp;CYCLES INPUT'!$F$2:$F$9999,'HOURS&amp;CYCLES INPUT'!$C$2:$C$9999,'QUALIFIED EFH'!$C35,'HOURS&amp;CYCLES INPUT'!$D$2:$D$9999,'QUALIFIED EFH'!FP$4,'HOURS&amp;CYCLES INPUT'!$E$2:$E$9999,'QUALIFIED EFH'!FP$5))</f>
        <v>0</v>
      </c>
      <c r="FQ35" s="476">
        <f>IF(FQ$2&lt;&gt;"",IF($C35&lt;&gt;"TBA",FQ$2/114,0),SUMIFS('HOURS&amp;CYCLES INPUT'!$F$2:$F$9999,'HOURS&amp;CYCLES INPUT'!$C$2:$C$9999,'QUALIFIED EFH'!$C35,'HOURS&amp;CYCLES INPUT'!$D$2:$D$9999,'QUALIFIED EFH'!FQ$4,'HOURS&amp;CYCLES INPUT'!$E$2:$E$9999,'QUALIFIED EFH'!FQ$5))</f>
        <v>0</v>
      </c>
      <c r="FR35" s="476">
        <f>IF(FR$2&lt;&gt;"",IF($C35&lt;&gt;"TBA",FR$2/114,0),SUMIFS('HOURS&amp;CYCLES INPUT'!$F$2:$F$9999,'HOURS&amp;CYCLES INPUT'!$C$2:$C$9999,'QUALIFIED EFH'!$C35,'HOURS&amp;CYCLES INPUT'!$D$2:$D$9999,'QUALIFIED EFH'!FR$4,'HOURS&amp;CYCLES INPUT'!$E$2:$E$9999,'QUALIFIED EFH'!FR$5))</f>
        <v>0</v>
      </c>
      <c r="FS35" s="476">
        <f>IF(FS$2&lt;&gt;"",IF($C35&lt;&gt;"TBA",FS$2/114,0),SUMIFS('HOURS&amp;CYCLES INPUT'!$F$2:$F$9999,'HOURS&amp;CYCLES INPUT'!$C$2:$C$9999,'QUALIFIED EFH'!$C35,'HOURS&amp;CYCLES INPUT'!$D$2:$D$9999,'QUALIFIED EFH'!FS$4,'HOURS&amp;CYCLES INPUT'!$E$2:$E$9999,'QUALIFIED EFH'!FS$5))</f>
        <v>0</v>
      </c>
      <c r="FT35" s="476">
        <f>IF(FT$2&lt;&gt;"",IF($C35&lt;&gt;"TBA",FT$2/114,0),SUMIFS('HOURS&amp;CYCLES INPUT'!$F$2:$F$9999,'HOURS&amp;CYCLES INPUT'!$C$2:$C$9999,'QUALIFIED EFH'!$C35,'HOURS&amp;CYCLES INPUT'!$D$2:$D$9999,'QUALIFIED EFH'!FT$4,'HOURS&amp;CYCLES INPUT'!$E$2:$E$9999,'QUALIFIED EFH'!FT$5))</f>
        <v>0</v>
      </c>
      <c r="FU35" s="476">
        <f>IF(FU$2&lt;&gt;"",IF($C35&lt;&gt;"TBA",FU$2/114,0),SUMIFS('HOURS&amp;CYCLES INPUT'!$F$2:$F$9999,'HOURS&amp;CYCLES INPUT'!$C$2:$C$9999,'QUALIFIED EFH'!$C35,'HOURS&amp;CYCLES INPUT'!$D$2:$D$9999,'QUALIFIED EFH'!FU$4,'HOURS&amp;CYCLES INPUT'!$E$2:$E$9999,'QUALIFIED EFH'!FU$5))</f>
        <v>0</v>
      </c>
      <c r="FV35" s="476">
        <f>IF(FV$2&lt;&gt;"",IF($C35&lt;&gt;"TBA",FV$2/114,0),SUMIFS('HOURS&amp;CYCLES INPUT'!$F$2:$F$9999,'HOURS&amp;CYCLES INPUT'!$C$2:$C$9999,'QUALIFIED EFH'!$C35,'HOURS&amp;CYCLES INPUT'!$D$2:$D$9999,'QUALIFIED EFH'!FV$4,'HOURS&amp;CYCLES INPUT'!$E$2:$E$9999,'QUALIFIED EFH'!FV$5))</f>
        <v>0</v>
      </c>
      <c r="FW35" s="476">
        <f>IF(FW$2&lt;&gt;"",IF($C35&lt;&gt;"TBA",FW$2/114,0),SUMIFS('HOURS&amp;CYCLES INPUT'!$F$2:$F$9999,'HOURS&amp;CYCLES INPUT'!$C$2:$C$9999,'QUALIFIED EFH'!$C35,'HOURS&amp;CYCLES INPUT'!$D$2:$D$9999,'QUALIFIED EFH'!FW$4,'HOURS&amp;CYCLES INPUT'!$E$2:$E$9999,'QUALIFIED EFH'!FW$5))</f>
        <v>0</v>
      </c>
      <c r="FX35" s="476">
        <f>IF(FX$2&lt;&gt;"",IF($C35&lt;&gt;"TBA",FX$2/114,0),SUMIFS('HOURS&amp;CYCLES INPUT'!$F$2:$F$9999,'HOURS&amp;CYCLES INPUT'!$C$2:$C$9999,'QUALIFIED EFH'!$C35,'HOURS&amp;CYCLES INPUT'!$D$2:$D$9999,'QUALIFIED EFH'!FX$4,'HOURS&amp;CYCLES INPUT'!$E$2:$E$9999,'QUALIFIED EFH'!FX$5))</f>
        <v>0</v>
      </c>
      <c r="FY35" s="476">
        <f>IF(FY$2&lt;&gt;"",IF($C35&lt;&gt;"TBA",FY$2/114,0),SUMIFS('HOURS&amp;CYCLES INPUT'!$F$2:$F$9999,'HOURS&amp;CYCLES INPUT'!$C$2:$C$9999,'QUALIFIED EFH'!$C35,'HOURS&amp;CYCLES INPUT'!$D$2:$D$9999,'QUALIFIED EFH'!FY$4,'HOURS&amp;CYCLES INPUT'!$E$2:$E$9999,'QUALIFIED EFH'!FY$5))</f>
        <v>0</v>
      </c>
      <c r="FZ35" s="476">
        <f>IF(FZ$2&lt;&gt;"",IF($C35&lt;&gt;"TBA",FZ$2/114,0),SUMIFS('HOURS&amp;CYCLES INPUT'!$F$2:$F$9999,'HOURS&amp;CYCLES INPUT'!$C$2:$C$9999,'QUALIFIED EFH'!$C35,'HOURS&amp;CYCLES INPUT'!$D$2:$D$9999,'QUALIFIED EFH'!FZ$4,'HOURS&amp;CYCLES INPUT'!$E$2:$E$9999,'QUALIFIED EFH'!FZ$5))</f>
        <v>0</v>
      </c>
      <c r="GA35" s="476">
        <f>IF(GA$2&lt;&gt;"",IF($C35&lt;&gt;"TBA",GA$2/114,0),SUMIFS('HOURS&amp;CYCLES INPUT'!$F$2:$F$9999,'HOURS&amp;CYCLES INPUT'!$C$2:$C$9999,'QUALIFIED EFH'!$C35,'HOURS&amp;CYCLES INPUT'!$D$2:$D$9999,'QUALIFIED EFH'!GA$4,'HOURS&amp;CYCLES INPUT'!$E$2:$E$9999,'QUALIFIED EFH'!GA$5))</f>
        <v>0</v>
      </c>
      <c r="GB35" s="476">
        <f>IF(GB$2&lt;&gt;"",IF($C35&lt;&gt;"TBA",GB$2/114,0),SUMIFS('HOURS&amp;CYCLES INPUT'!$F$2:$F$9999,'HOURS&amp;CYCLES INPUT'!$C$2:$C$9999,'QUALIFIED EFH'!$C35,'HOURS&amp;CYCLES INPUT'!$D$2:$D$9999,'QUALIFIED EFH'!GB$4,'HOURS&amp;CYCLES INPUT'!$E$2:$E$9999,'QUALIFIED EFH'!GB$5))</f>
        <v>0</v>
      </c>
    </row>
    <row r="36" spans="3:184" x14ac:dyDescent="0.35">
      <c r="C36" s="472">
        <f>'QUALIFIED ENGINES'!D37</f>
        <v>91448</v>
      </c>
      <c r="D36" s="476">
        <f>IF(D$2&lt;&gt;"",IF($C36&lt;&gt;"TBA",D$2/114,0),SUMIFS('HOURS&amp;CYCLES INPUT'!$F$2:$F$9999,'HOURS&amp;CYCLES INPUT'!$C$2:$C$9999,'QUALIFIED EFH'!$C36,'HOURS&amp;CYCLES INPUT'!$D$2:$D$9999,'QUALIFIED EFH'!D$4,'HOURS&amp;CYCLES INPUT'!$E$2:$E$9999,'QUALIFIED EFH'!D$5))</f>
        <v>0</v>
      </c>
      <c r="E36" s="476">
        <f>IF(E$2&lt;&gt;"",IF($C36&lt;&gt;"TBA",E$2/114,0),SUMIFS('HOURS&amp;CYCLES INPUT'!$F$2:$F$9999,'HOURS&amp;CYCLES INPUT'!$C$2:$C$9999,'QUALIFIED EFH'!$C36,'HOURS&amp;CYCLES INPUT'!$D$2:$D$9999,'QUALIFIED EFH'!E$4,'HOURS&amp;CYCLES INPUT'!$E$2:$E$9999,'QUALIFIED EFH'!E$5))</f>
        <v>0</v>
      </c>
      <c r="F36" s="476">
        <f>IF(F$2&lt;&gt;"",IF($C36&lt;&gt;"TBA",F$2/114,0),SUMIFS('HOURS&amp;CYCLES INPUT'!$F$2:$F$9999,'HOURS&amp;CYCLES INPUT'!$C$2:$C$9999,'QUALIFIED EFH'!$C36,'HOURS&amp;CYCLES INPUT'!$D$2:$D$9999,'QUALIFIED EFH'!F$4,'HOURS&amp;CYCLES INPUT'!$E$2:$E$9999,'QUALIFIED EFH'!F$5))</f>
        <v>0</v>
      </c>
      <c r="G36" s="476">
        <f>IF(G$2&lt;&gt;"",IF($C36&lt;&gt;"TBA",G$2/114,0),SUMIFS('HOURS&amp;CYCLES INPUT'!$F$2:$F$9999,'HOURS&amp;CYCLES INPUT'!$C$2:$C$9999,'QUALIFIED EFH'!$C36,'HOURS&amp;CYCLES INPUT'!$D$2:$D$9999,'QUALIFIED EFH'!G$4,'HOURS&amp;CYCLES INPUT'!$E$2:$E$9999,'QUALIFIED EFH'!G$5))</f>
        <v>0</v>
      </c>
      <c r="H36" s="476">
        <f>IF(H$2&lt;&gt;"",IF($C36&lt;&gt;"TBA",H$2/114,0),SUMIFS('HOURS&amp;CYCLES INPUT'!$F$2:$F$9999,'HOURS&amp;CYCLES INPUT'!$C$2:$C$9999,'QUALIFIED EFH'!$C36,'HOURS&amp;CYCLES INPUT'!$D$2:$D$9999,'QUALIFIED EFH'!H$4,'HOURS&amp;CYCLES INPUT'!$E$2:$E$9999,'QUALIFIED EFH'!H$5))</f>
        <v>0</v>
      </c>
      <c r="I36" s="476">
        <f>IF(I$2&lt;&gt;"",IF($C36&lt;&gt;"TBA",I$2/114,0),SUMIFS('HOURS&amp;CYCLES INPUT'!$F$2:$F$9999,'HOURS&amp;CYCLES INPUT'!$C$2:$C$9999,'QUALIFIED EFH'!$C36,'HOURS&amp;CYCLES INPUT'!$D$2:$D$9999,'QUALIFIED EFH'!I$4,'HOURS&amp;CYCLES INPUT'!$E$2:$E$9999,'QUALIFIED EFH'!I$5))</f>
        <v>0</v>
      </c>
      <c r="J36" s="476">
        <f>IF(J$2&lt;&gt;"",IF($C36&lt;&gt;"TBA",J$2/114,0),SUMIFS('HOURS&amp;CYCLES INPUT'!$F$2:$F$9999,'HOURS&amp;CYCLES INPUT'!$C$2:$C$9999,'QUALIFIED EFH'!$C36,'HOURS&amp;CYCLES INPUT'!$D$2:$D$9999,'QUALIFIED EFH'!J$4,'HOURS&amp;CYCLES INPUT'!$E$2:$E$9999,'QUALIFIED EFH'!J$5))</f>
        <v>0</v>
      </c>
      <c r="K36" s="476">
        <f>IF(K$2&lt;&gt;"",IF($C36&lt;&gt;"TBA",K$2/114,0),SUMIFS('HOURS&amp;CYCLES INPUT'!$F$2:$F$9999,'HOURS&amp;CYCLES INPUT'!$C$2:$C$9999,'QUALIFIED EFH'!$C36,'HOURS&amp;CYCLES INPUT'!$D$2:$D$9999,'QUALIFIED EFH'!K$4,'HOURS&amp;CYCLES INPUT'!$E$2:$E$9999,'QUALIFIED EFH'!K$5))</f>
        <v>0</v>
      </c>
      <c r="L36" s="476">
        <f>IF(L$2&lt;&gt;"",IF($C36&lt;&gt;"TBA",L$2/114,0),SUMIFS('HOURS&amp;CYCLES INPUT'!$F$2:$F$9999,'HOURS&amp;CYCLES INPUT'!$C$2:$C$9999,'QUALIFIED EFH'!$C36,'HOURS&amp;CYCLES INPUT'!$D$2:$D$9999,'QUALIFIED EFH'!L$4,'HOURS&amp;CYCLES INPUT'!$E$2:$E$9999,'QUALIFIED EFH'!L$5))</f>
        <v>0</v>
      </c>
      <c r="M36" s="476">
        <f>IF(M$2&lt;&gt;"",IF($C36&lt;&gt;"TBA",M$2/114,0),SUMIFS('HOURS&amp;CYCLES INPUT'!$F$2:$F$9999,'HOURS&amp;CYCLES INPUT'!$C$2:$C$9999,'QUALIFIED EFH'!$C36,'HOURS&amp;CYCLES INPUT'!$D$2:$D$9999,'QUALIFIED EFH'!M$4,'HOURS&amp;CYCLES INPUT'!$E$2:$E$9999,'QUALIFIED EFH'!M$5))</f>
        <v>19.670000000000002</v>
      </c>
      <c r="N36" s="476">
        <f>IF(N$2&lt;&gt;"",IF($C36&lt;&gt;"TBA",N$2/114,0),SUMIFS('HOURS&amp;CYCLES INPUT'!$F$2:$F$9999,'HOURS&amp;CYCLES INPUT'!$C$2:$C$9999,'QUALIFIED EFH'!$C36,'HOURS&amp;CYCLES INPUT'!$D$2:$D$9999,'QUALIFIED EFH'!N$4,'HOURS&amp;CYCLES INPUT'!$E$2:$E$9999,'QUALIFIED EFH'!N$5))</f>
        <v>304.82</v>
      </c>
      <c r="O36" s="476">
        <f>IF(O$2&lt;&gt;"",IF($C36&lt;&gt;"TBA",O$2/114,0),SUMIFS('HOURS&amp;CYCLES INPUT'!$F$2:$F$9999,'HOURS&amp;CYCLES INPUT'!$C$2:$C$9999,'QUALIFIED EFH'!$C36,'HOURS&amp;CYCLES INPUT'!$D$2:$D$9999,'QUALIFIED EFH'!O$4,'HOURS&amp;CYCLES INPUT'!$E$2:$E$9999,'QUALIFIED EFH'!O$5))</f>
        <v>295</v>
      </c>
      <c r="P36" s="476">
        <f>IF(P$2&lt;&gt;"",IF($C36&lt;&gt;"TBA",P$2/114,0),SUMIFS('HOURS&amp;CYCLES INPUT'!$F$2:$F$9999,'HOURS&amp;CYCLES INPUT'!$C$2:$C$9999,'QUALIFIED EFH'!$C36,'HOURS&amp;CYCLES INPUT'!$D$2:$D$9999,'QUALIFIED EFH'!P$4,'HOURS&amp;CYCLES INPUT'!$E$2:$E$9999,'QUALIFIED EFH'!P$5))</f>
        <v>387.95</v>
      </c>
      <c r="Q36" s="476">
        <f>IF(Q$2&lt;&gt;"",IF($C36&lt;&gt;"TBA",Q$2/114,0),SUMIFS('HOURS&amp;CYCLES INPUT'!$F$2:$F$9999,'HOURS&amp;CYCLES INPUT'!$C$2:$C$9999,'QUALIFIED EFH'!$C36,'HOURS&amp;CYCLES INPUT'!$D$2:$D$9999,'QUALIFIED EFH'!Q$4,'HOURS&amp;CYCLES INPUT'!$E$2:$E$9999,'QUALIFIED EFH'!Q$5))</f>
        <v>365.81</v>
      </c>
      <c r="R36" s="476">
        <f>IF(R$1&lt;&gt;"",IF($C36&lt;&gt;"TBA",R$1/114,0),SUMIFS('HOURS&amp;CYCLES INPUT'!$F$2:$F$9999,'HOURS&amp;CYCLES INPUT'!$C$2:$C$9999,'QUALIFIED EFH'!$C36,'HOURS&amp;CYCLES INPUT'!$D$2:$D$9999,'QUALIFIED EFH'!R$4,'HOURS&amp;CYCLES INPUT'!$E$2:$E$9999,'QUALIFIED EFH'!R$5))</f>
        <v>0</v>
      </c>
      <c r="S36" s="476">
        <f>IF(S$2&lt;&gt;"",IF($C36&lt;&gt;"TBA",S$2/114,0),SUMIFS('HOURS&amp;CYCLES INPUT'!$F$2:$F$9999,'HOURS&amp;CYCLES INPUT'!$C$2:$C$9999,'QUALIFIED EFH'!$C36,'HOURS&amp;CYCLES INPUT'!$D$2:$D$9999,'QUALIFIED EFH'!S$4,'HOURS&amp;CYCLES INPUT'!$E$2:$E$9999,'QUALIFIED EFH'!S$5))</f>
        <v>309.82</v>
      </c>
      <c r="T36" s="476">
        <f>IF(T$2&lt;&gt;"",IF($C36&lt;&gt;"TBA",T$2/114,0),SUMIFS('HOURS&amp;CYCLES INPUT'!$F$2:$F$9999,'HOURS&amp;CYCLES INPUT'!$C$2:$C$9999,'QUALIFIED EFH'!$C36,'HOURS&amp;CYCLES INPUT'!$D$2:$D$9999,'QUALIFIED EFH'!T$4,'HOURS&amp;CYCLES INPUT'!$E$2:$E$9999,'QUALIFIED EFH'!T$5))</f>
        <v>387.4</v>
      </c>
      <c r="U36" s="476">
        <f>IF(U$2&lt;&gt;"",IF($C36&lt;&gt;"TBA",U$2/114,0),SUMIFS('HOURS&amp;CYCLES INPUT'!$F$2:$F$9999,'HOURS&amp;CYCLES INPUT'!$C$2:$C$9999,'QUALIFIED EFH'!$C36,'HOURS&amp;CYCLES INPUT'!$D$2:$D$9999,'QUALIFIED EFH'!U$4,'HOURS&amp;CYCLES INPUT'!$E$2:$E$9999,'QUALIFIED EFH'!U$5))</f>
        <v>366.22</v>
      </c>
      <c r="V36" s="476">
        <f>IF(V$2&lt;&gt;"",IF($C36&lt;&gt;"TBA",V$2/114,0),SUMIFS('HOURS&amp;CYCLES INPUT'!$F$2:$F$9999,'HOURS&amp;CYCLES INPUT'!$C$2:$C$9999,'QUALIFIED EFH'!$C36,'HOURS&amp;CYCLES INPUT'!$D$2:$D$9999,'QUALIFIED EFH'!V$4,'HOURS&amp;CYCLES INPUT'!$E$2:$E$9999,'QUALIFIED EFH'!V$5))</f>
        <v>350.6</v>
      </c>
      <c r="W36" s="476">
        <f>IF(W$2&lt;&gt;"",IF($C36&lt;&gt;"TBA",W$2/114,0),SUMIFS('HOURS&amp;CYCLES INPUT'!$F$2:$F$9999,'HOURS&amp;CYCLES INPUT'!$C$2:$C$9999,'QUALIFIED EFH'!$C36,'HOURS&amp;CYCLES INPUT'!$D$2:$D$9999,'QUALIFIED EFH'!W$4,'HOURS&amp;CYCLES INPUT'!$E$2:$E$9999,'QUALIFIED EFH'!W$5))</f>
        <v>351.13</v>
      </c>
      <c r="X36" s="476">
        <f>IF(X$2&lt;&gt;"",IF($C36&lt;&gt;"TBA",X$2/114,0),SUMIFS('HOURS&amp;CYCLES INPUT'!$F$2:$F$9999,'HOURS&amp;CYCLES INPUT'!$C$2:$C$9999,'QUALIFIED EFH'!$C36,'HOURS&amp;CYCLES INPUT'!$D$2:$D$9999,'QUALIFIED EFH'!X$4,'HOURS&amp;CYCLES INPUT'!$E$2:$E$9999,'QUALIFIED EFH'!X$5))</f>
        <v>387.25</v>
      </c>
      <c r="Y36" s="476">
        <f>IF(Y$2&lt;&gt;"",IF($C36&lt;&gt;"TBA",Y$2/114,0),SUMIFS('HOURS&amp;CYCLES INPUT'!$F$2:$F$9999,'HOURS&amp;CYCLES INPUT'!$C$2:$C$9999,'QUALIFIED EFH'!$C36,'HOURS&amp;CYCLES INPUT'!$D$2:$D$9999,'QUALIFIED EFH'!Y$4,'HOURS&amp;CYCLES INPUT'!$E$2:$E$9999,'QUALIFIED EFH'!Y$5))</f>
        <v>366.35</v>
      </c>
      <c r="Z36" s="476">
        <f>IF(Z$2&lt;&gt;"",IF($C36&lt;&gt;"TBA",Z$2/114,0),SUMIFS('HOURS&amp;CYCLES INPUT'!$F$2:$F$9999,'HOURS&amp;CYCLES INPUT'!$C$2:$C$9999,'QUALIFIED EFH'!$C36,'HOURS&amp;CYCLES INPUT'!$D$2:$D$9999,'QUALIFIED EFH'!Z$4,'HOURS&amp;CYCLES INPUT'!$E$2:$E$9999,'QUALIFIED EFH'!Z$5))</f>
        <v>387.55</v>
      </c>
      <c r="AA36" s="476">
        <f>IF(AA$2&lt;&gt;"",IF($C36&lt;&gt;"TBA",AA$2/114,0),SUMIFS('HOURS&amp;CYCLES INPUT'!$F$2:$F$9999,'HOURS&amp;CYCLES INPUT'!$C$2:$C$9999,'QUALIFIED EFH'!$C36,'HOURS&amp;CYCLES INPUT'!$D$2:$D$9999,'QUALIFIED EFH'!AA$4,'HOURS&amp;CYCLES INPUT'!$E$2:$E$9999,'QUALIFIED EFH'!AA$5))</f>
        <v>340.48</v>
      </c>
      <c r="AB36" s="476">
        <f>IF(AB$2&lt;&gt;"",IF($C36&lt;&gt;"TBA",AB$2/114,0),SUMIFS('HOURS&amp;CYCLES INPUT'!$F$2:$F$9999,'HOURS&amp;CYCLES INPUT'!$C$2:$C$9999,'QUALIFIED EFH'!$C36,'HOURS&amp;CYCLES INPUT'!$D$2:$D$9999,'QUALIFIED EFH'!AB$4,'HOURS&amp;CYCLES INPUT'!$E$2:$E$9999,'QUALIFIED EFH'!AB$5))</f>
        <v>377.02</v>
      </c>
      <c r="AC36" s="476">
        <f>IF(AC$2&lt;&gt;"",IF($C36&lt;&gt;"TBA",AC$2/114,0),SUMIFS('HOURS&amp;CYCLES INPUT'!$F$2:$F$9999,'HOURS&amp;CYCLES INPUT'!$C$2:$C$9999,'QUALIFIED EFH'!$C36,'HOURS&amp;CYCLES INPUT'!$D$2:$D$9999,'QUALIFIED EFH'!AC$4,'HOURS&amp;CYCLES INPUT'!$E$2:$E$9999,'QUALIFIED EFH'!AC$5))</f>
        <v>377.23</v>
      </c>
      <c r="AD36" s="476">
        <f>IF(AD$2&lt;&gt;"",IF($C36&lt;&gt;"TBA",AD$2/114,0),SUMIFS('HOURS&amp;CYCLES INPUT'!$F$2:$F$9999,'HOURS&amp;CYCLES INPUT'!$C$2:$C$9999,'QUALIFIED EFH'!$C36,'HOURS&amp;CYCLES INPUT'!$D$2:$D$9999,'QUALIFIED EFH'!AD$4,'HOURS&amp;CYCLES INPUT'!$E$2:$E$9999,'QUALIFIED EFH'!AD$5))</f>
        <v>301.64999999999998</v>
      </c>
      <c r="AE36" s="476">
        <f>IF(AE$2&lt;&gt;"",IF($C36&lt;&gt;"TBA",AE$2/114,0),SUMIFS('HOURS&amp;CYCLES INPUT'!$F$2:$F$9999,'HOURS&amp;CYCLES INPUT'!$C$2:$C$9999,'QUALIFIED EFH'!$C36,'HOURS&amp;CYCLES INPUT'!$D$2:$D$9999,'QUALIFIED EFH'!AE$4,'HOURS&amp;CYCLES INPUT'!$E$2:$E$9999,'QUALIFIED EFH'!AE$5))</f>
        <v>343.65</v>
      </c>
      <c r="AF36" s="476">
        <f>IF(AF$2&lt;&gt;"",IF($C36&lt;&gt;"TBA",AF$2/114,0),SUMIFS('HOURS&amp;CYCLES INPUT'!$F$2:$F$9999,'HOURS&amp;CYCLES INPUT'!$C$2:$C$9999,'QUALIFIED EFH'!$C36,'HOURS&amp;CYCLES INPUT'!$D$2:$D$9999,'QUALIFIED EFH'!AF$4,'HOURS&amp;CYCLES INPUT'!$E$2:$E$9999,'QUALIFIED EFH'!AF$5))</f>
        <v>362.12</v>
      </c>
      <c r="AG36" s="476">
        <f>IF(AG$2&lt;&gt;"",IF($C36&lt;&gt;"TBA",AG$2/114,0),SUMIFS('HOURS&amp;CYCLES INPUT'!$F$2:$F$9999,'HOURS&amp;CYCLES INPUT'!$C$2:$C$9999,'QUALIFIED EFH'!$C36,'HOURS&amp;CYCLES INPUT'!$D$2:$D$9999,'QUALIFIED EFH'!AG$4,'HOURS&amp;CYCLES INPUT'!$E$2:$E$9999,'QUALIFIED EFH'!AG$5))</f>
        <v>299.45</v>
      </c>
      <c r="AH36" s="476">
        <f>IF(AH$2&lt;&gt;"",IF($C36&lt;&gt;"TBA",AH$2/114,0),SUMIFS('HOURS&amp;CYCLES INPUT'!$F$2:$F$9999,'HOURS&amp;CYCLES INPUT'!$C$2:$C$9999,'QUALIFIED EFH'!$C36,'HOURS&amp;CYCLES INPUT'!$D$2:$D$9999,'QUALIFIED EFH'!AH$4,'HOURS&amp;CYCLES INPUT'!$E$2:$E$9999,'QUALIFIED EFH'!AH$5))</f>
        <v>393.58</v>
      </c>
      <c r="AI36" s="476">
        <f>IF(AI$2&lt;&gt;"",IF($C36&lt;&gt;"TBA",AI$2/114,0),SUMIFS('HOURS&amp;CYCLES INPUT'!$F$2:$F$9999,'HOURS&amp;CYCLES INPUT'!$C$2:$C$9999,'QUALIFIED EFH'!$C36,'HOURS&amp;CYCLES INPUT'!$D$2:$D$9999,'QUALIFIED EFH'!AI$4,'HOURS&amp;CYCLES INPUT'!$E$2:$E$9999,'QUALIFIED EFH'!AI$5))</f>
        <v>378.48</v>
      </c>
      <c r="AJ36" s="476">
        <f>IF(AJ$2&lt;&gt;"",IF($C36&lt;&gt;"TBA",AJ$2/114,0),SUMIFS('HOURS&amp;CYCLES INPUT'!$F$2:$F$9999,'HOURS&amp;CYCLES INPUT'!$C$2:$C$9999,'QUALIFIED EFH'!$C36,'HOURS&amp;CYCLES INPUT'!$D$2:$D$9999,'QUALIFIED EFH'!AJ$4,'HOURS&amp;CYCLES INPUT'!$E$2:$E$9999,'QUALIFIED EFH'!AJ$5))</f>
        <v>409.09</v>
      </c>
      <c r="AK36" s="476">
        <f>IF(AK$2&lt;&gt;"",IF($C36&lt;&gt;"TBA",AK$2/114,0),SUMIFS('HOURS&amp;CYCLES INPUT'!$F$2:$F$9999,'HOURS&amp;CYCLES INPUT'!$C$2:$C$9999,'QUALIFIED EFH'!$C36,'HOURS&amp;CYCLES INPUT'!$D$2:$D$9999,'QUALIFIED EFH'!AK$4,'HOURS&amp;CYCLES INPUT'!$E$2:$E$9999,'QUALIFIED EFH'!AK$5))</f>
        <v>357.92</v>
      </c>
      <c r="AL36" s="476">
        <f>IF(AL$2&lt;&gt;"",IF($C36&lt;&gt;"TBA",AL$2/114,0),SUMIFS('HOURS&amp;CYCLES INPUT'!$F$2:$F$9999,'HOURS&amp;CYCLES INPUT'!$C$2:$C$9999,'QUALIFIED EFH'!$C36,'HOURS&amp;CYCLES INPUT'!$D$2:$D$9999,'QUALIFIED EFH'!AL$4,'HOURS&amp;CYCLES INPUT'!$E$2:$E$9999,'QUALIFIED EFH'!AL$5))</f>
        <v>68.84</v>
      </c>
      <c r="AM36" s="476">
        <f>IF(AM$2&lt;&gt;"",IF($C36&lt;&gt;"TBA",AM$2/114,0),SUMIFS('HOURS&amp;CYCLES INPUT'!$F$2:$F$9999,'HOURS&amp;CYCLES INPUT'!$C$2:$C$9999,'QUALIFIED EFH'!$C36,'HOURS&amp;CYCLES INPUT'!$D$2:$D$9999,'QUALIFIED EFH'!AM$4,'HOURS&amp;CYCLES INPUT'!$E$2:$E$9999,'QUALIFIED EFH'!AM$5))</f>
        <v>0</v>
      </c>
      <c r="AN36" s="476">
        <f>IF(AN$2&lt;&gt;"",IF($C36&lt;&gt;"TBA",AN$2/114,0),SUMIFS('HOURS&amp;CYCLES INPUT'!$F$2:$F$9999,'HOURS&amp;CYCLES INPUT'!$C$2:$C$9999,'QUALIFIED EFH'!$C36,'HOURS&amp;CYCLES INPUT'!$D$2:$D$9999,'QUALIFIED EFH'!AN$4,'HOURS&amp;CYCLES INPUT'!$E$2:$E$9999,'QUALIFIED EFH'!AN$5))</f>
        <v>99.18</v>
      </c>
      <c r="AO36" s="476">
        <f>IF(AO$2&lt;&gt;"",IF($C36&lt;&gt;"TBA",AO$2/114,0),SUMIFS('HOURS&amp;CYCLES INPUT'!$F$2:$F$9999,'HOURS&amp;CYCLES INPUT'!$C$2:$C$9999,'QUALIFIED EFH'!$C36,'HOURS&amp;CYCLES INPUT'!$D$2:$D$9999,'QUALIFIED EFH'!AO$4,'HOURS&amp;CYCLES INPUT'!$E$2:$E$9999,'QUALIFIED EFH'!AO$5))</f>
        <v>364.31</v>
      </c>
      <c r="AP36" s="476">
        <f>IF(AP$2&lt;&gt;"",IF($C36&lt;&gt;"TBA",AP$2/114,0),SUMIFS('HOURS&amp;CYCLES INPUT'!$F$2:$F$9999,'HOURS&amp;CYCLES INPUT'!$C$2:$C$9999,'QUALIFIED EFH'!$C36,'HOURS&amp;CYCLES INPUT'!$D$2:$D$9999,'QUALIFIED EFH'!AP$4,'HOURS&amp;CYCLES INPUT'!$E$2:$E$9999,'QUALIFIED EFH'!AP$5))</f>
        <v>340.81</v>
      </c>
      <c r="AQ36" s="476">
        <f>IF(AQ$2&lt;&gt;"",IF($C36&lt;&gt;"TBA",AQ$2/114,0),SUMIFS('HOURS&amp;CYCLES INPUT'!$F$2:$F$9999,'HOURS&amp;CYCLES INPUT'!$C$2:$C$9999,'QUALIFIED EFH'!$C36,'HOURS&amp;CYCLES INPUT'!$D$2:$D$9999,'QUALIFIED EFH'!AQ$4,'HOURS&amp;CYCLES INPUT'!$E$2:$E$9999,'QUALIFIED EFH'!AQ$5))</f>
        <v>149.65</v>
      </c>
      <c r="AR36" s="476">
        <f>IF(AR$2&lt;&gt;"",IF($C36&lt;&gt;"TBA",AR$2/114,0),SUMIFS('HOURS&amp;CYCLES INPUT'!$F$2:$F$9999,'HOURS&amp;CYCLES INPUT'!$C$2:$C$9999,'QUALIFIED EFH'!$C36,'HOURS&amp;CYCLES INPUT'!$D$2:$D$9999,'QUALIFIED EFH'!AR$4,'HOURS&amp;CYCLES INPUT'!$E$2:$E$9999,'QUALIFIED EFH'!AR$5))</f>
        <v>0</v>
      </c>
      <c r="AS36" s="476">
        <f>IF(AS$2&lt;&gt;"",IF($C36&lt;&gt;"TBA",AS$2/114,0),SUMIFS('HOURS&amp;CYCLES INPUT'!$F$2:$F$9999,'HOURS&amp;CYCLES INPUT'!$C$2:$C$9999,'QUALIFIED EFH'!$C36,'HOURS&amp;CYCLES INPUT'!$D$2:$D$9999,'QUALIFIED EFH'!AS$4,'HOURS&amp;CYCLES INPUT'!$E$2:$E$9999,'QUALIFIED EFH'!AS$5))</f>
        <v>0</v>
      </c>
      <c r="AT36" s="476">
        <f>IF(AT$2&lt;&gt;"",IF($C36&lt;&gt;"TBA",AT$2/114,0),SUMIFS('HOURS&amp;CYCLES INPUT'!$F$2:$F$9999,'HOURS&amp;CYCLES INPUT'!$C$2:$C$9999,'QUALIFIED EFH'!$C36,'HOURS&amp;CYCLES INPUT'!$D$2:$D$9999,'QUALIFIED EFH'!AT$4,'HOURS&amp;CYCLES INPUT'!$E$2:$E$9999,'QUALIFIED EFH'!AT$5))</f>
        <v>0</v>
      </c>
      <c r="AU36" s="476">
        <f>IF(AU$2&lt;&gt;"",IF($C36&lt;&gt;"TBA",AU$2/114,0),SUMIFS('HOURS&amp;CYCLES INPUT'!$F$2:$F$9999,'HOURS&amp;CYCLES INPUT'!$C$2:$C$9999,'QUALIFIED EFH'!$C36,'HOURS&amp;CYCLES INPUT'!$D$2:$D$9999,'QUALIFIED EFH'!AU$4,'HOURS&amp;CYCLES INPUT'!$E$2:$E$9999,'QUALIFIED EFH'!AU$5))</f>
        <v>0</v>
      </c>
      <c r="AV36" s="476">
        <f>IF(AV$2&lt;&gt;"",IF($C36&lt;&gt;"TBA",AV$2/114,0),SUMIFS('HOURS&amp;CYCLES INPUT'!$F$2:$F$9999,'HOURS&amp;CYCLES INPUT'!$C$2:$C$9999,'QUALIFIED EFH'!$C36,'HOURS&amp;CYCLES INPUT'!$D$2:$D$9999,'QUALIFIED EFH'!AV$4,'HOURS&amp;CYCLES INPUT'!$E$2:$E$9999,'QUALIFIED EFH'!AV$5))</f>
        <v>0.32</v>
      </c>
      <c r="AW36" s="476">
        <f>IF(AW$2&lt;&gt;"",IF($C36&lt;&gt;"TBA",AW$2/114,0),SUMIFS('HOURS&amp;CYCLES INPUT'!$F$2:$F$9999,'HOURS&amp;CYCLES INPUT'!$C$2:$C$9999,'QUALIFIED EFH'!$C36,'HOURS&amp;CYCLES INPUT'!$D$2:$D$9999,'QUALIFIED EFH'!AW$4,'HOURS&amp;CYCLES INPUT'!$E$2:$E$9999,'QUALIFIED EFH'!AW$5))</f>
        <v>0</v>
      </c>
      <c r="AX36" s="476">
        <f>IF(AX$2&lt;&gt;"",IF($C36&lt;&gt;"TBA",AX$2/114,0),SUMIFS('HOURS&amp;CYCLES INPUT'!$F$2:$F$9999,'HOURS&amp;CYCLES INPUT'!$C$2:$C$9999,'QUALIFIED EFH'!$C36,'HOURS&amp;CYCLES INPUT'!$D$2:$D$9999,'QUALIFIED EFH'!AX$4,'HOURS&amp;CYCLES INPUT'!$E$2:$E$9999,'QUALIFIED EFH'!AX$5))</f>
        <v>0</v>
      </c>
      <c r="AY36" s="476">
        <f>IF(AY$2&lt;&gt;"",IF($C36&lt;&gt;"TBA",AY$2/114,0),SUMIFS('HOURS&amp;CYCLES INPUT'!$F$2:$F$9999,'HOURS&amp;CYCLES INPUT'!$C$2:$C$9999,'QUALIFIED EFH'!$C36,'HOURS&amp;CYCLES INPUT'!$D$2:$D$9999,'QUALIFIED EFH'!AY$4,'HOURS&amp;CYCLES INPUT'!$E$2:$E$9999,'QUALIFIED EFH'!AY$5))</f>
        <v>0</v>
      </c>
      <c r="AZ36" s="476">
        <f>IF(AZ$2&lt;&gt;"",IF($C36&lt;&gt;"TBA",AZ$2/114,0),SUMIFS('HOURS&amp;CYCLES INPUT'!$F$2:$F$9999,'HOURS&amp;CYCLES INPUT'!$C$2:$C$9999,'QUALIFIED EFH'!$C36,'HOURS&amp;CYCLES INPUT'!$D$2:$D$9999,'QUALIFIED EFH'!AZ$4,'HOURS&amp;CYCLES INPUT'!$E$2:$E$9999,'QUALIFIED EFH'!AZ$5))</f>
        <v>0</v>
      </c>
      <c r="BA36" s="476">
        <f>IF(BA$2&lt;&gt;"",IF($C36&lt;&gt;"TBA",BA$2/114,0),SUMIFS('HOURS&amp;CYCLES INPUT'!$F$2:$F$9999,'HOURS&amp;CYCLES INPUT'!$C$2:$C$9999,'QUALIFIED EFH'!$C36,'HOURS&amp;CYCLES INPUT'!$D$2:$D$9999,'QUALIFIED EFH'!BA$4,'HOURS&amp;CYCLES INPUT'!$E$2:$E$9999,'QUALIFIED EFH'!BA$5))</f>
        <v>0.71</v>
      </c>
      <c r="BB36" s="476">
        <f>IF(BB$2&lt;&gt;"",IF($C36&lt;&gt;"TBA",BB$2/114,0),SUMIFS('HOURS&amp;CYCLES INPUT'!$F$2:$F$9999,'HOURS&amp;CYCLES INPUT'!$C$2:$C$9999,'QUALIFIED EFH'!$C36,'HOURS&amp;CYCLES INPUT'!$D$2:$D$9999,'QUALIFIED EFH'!BB$4,'HOURS&amp;CYCLES INPUT'!$E$2:$E$9999,'QUALIFIED EFH'!BB$5))</f>
        <v>0</v>
      </c>
      <c r="BC36" s="476">
        <f>IF(BC$2&lt;&gt;"",IF($C36&lt;&gt;"TBA",BC$2/114,0),SUMIFS('HOURS&amp;CYCLES INPUT'!$F$2:$F$9999,'HOURS&amp;CYCLES INPUT'!$C$2:$C$9999,'QUALIFIED EFH'!$C36,'HOURS&amp;CYCLES INPUT'!$D$2:$D$9999,'QUALIFIED EFH'!BC$4,'HOURS&amp;CYCLES INPUT'!$E$2:$E$9999,'QUALIFIED EFH'!BC$5))</f>
        <v>0</v>
      </c>
      <c r="BD36" s="476">
        <f>IF(BD$2&lt;&gt;"",IF($C36&lt;&gt;"TBA",BD$2/114,0),SUMIFS('HOURS&amp;CYCLES INPUT'!$F$2:$F$9999,'HOURS&amp;CYCLES INPUT'!$C$2:$C$9999,'QUALIFIED EFH'!$C36,'HOURS&amp;CYCLES INPUT'!$D$2:$D$9999,'QUALIFIED EFH'!BD$4,'HOURS&amp;CYCLES INPUT'!$E$2:$E$9999,'QUALIFIED EFH'!BD$5))</f>
        <v>0</v>
      </c>
      <c r="BE36" s="476">
        <f>IF(BE$2&lt;&gt;"",IF($C36&lt;&gt;"TBA",BE$2/114,0),SUMIFS('HOURS&amp;CYCLES INPUT'!$F$2:$F$9999,'HOURS&amp;CYCLES INPUT'!$C$2:$C$9999,'QUALIFIED EFH'!$C36,'HOURS&amp;CYCLES INPUT'!$D$2:$D$9999,'QUALIFIED EFH'!BE$4,'HOURS&amp;CYCLES INPUT'!$E$2:$E$9999,'QUALIFIED EFH'!BE$5))</f>
        <v>0</v>
      </c>
      <c r="BF36" s="476">
        <f>IF(BF$2&lt;&gt;"",IF($C36&lt;&gt;"TBA",BF$2/114,0),SUMIFS('HOURS&amp;CYCLES INPUT'!$F$2:$F$9999,'HOURS&amp;CYCLES INPUT'!$C$2:$C$9999,'QUALIFIED EFH'!$C36,'HOURS&amp;CYCLES INPUT'!$D$2:$D$9999,'QUALIFIED EFH'!BF$4,'HOURS&amp;CYCLES INPUT'!$E$2:$E$9999,'QUALIFIED EFH'!BF$5))</f>
        <v>0</v>
      </c>
      <c r="BG36" s="476">
        <f>IF(BG$2&lt;&gt;"",IF($C36&lt;&gt;"TBA",BG$2/114,0),SUMIFS('HOURS&amp;CYCLES INPUT'!$F$2:$F$9999,'HOURS&amp;CYCLES INPUT'!$C$2:$C$9999,'QUALIFIED EFH'!$C36,'HOURS&amp;CYCLES INPUT'!$D$2:$D$9999,'QUALIFIED EFH'!BG$4,'HOURS&amp;CYCLES INPUT'!$E$2:$E$9999,'QUALIFIED EFH'!BG$5))</f>
        <v>0</v>
      </c>
      <c r="BH36" s="476">
        <f>IF(BH$2&lt;&gt;"",IF($C36&lt;&gt;"TBA",BH$2/114,0),SUMIFS('HOURS&amp;CYCLES INPUT'!$F$2:$F$9999,'HOURS&amp;CYCLES INPUT'!$C$2:$C$9999,'QUALIFIED EFH'!$C36,'HOURS&amp;CYCLES INPUT'!$D$2:$D$9999,'QUALIFIED EFH'!BH$4,'HOURS&amp;CYCLES INPUT'!$E$2:$E$9999,'QUALIFIED EFH'!BH$5))</f>
        <v>0</v>
      </c>
      <c r="BI36" s="476">
        <f>IF(BI$2&lt;&gt;"",IF($C36&lt;&gt;"TBA",BI$2/114,0),SUMIFS('HOURS&amp;CYCLES INPUT'!$F$2:$F$9999,'HOURS&amp;CYCLES INPUT'!$C$2:$C$9999,'QUALIFIED EFH'!$C36,'HOURS&amp;CYCLES INPUT'!$D$2:$D$9999,'QUALIFIED EFH'!BI$4,'HOURS&amp;CYCLES INPUT'!$E$2:$E$9999,'QUALIFIED EFH'!BI$5))</f>
        <v>0</v>
      </c>
      <c r="BJ36" s="476">
        <f>IF(BJ$2&lt;&gt;"",IF($C36&lt;&gt;"TBA",BJ$2/114,0),SUMIFS('HOURS&amp;CYCLES INPUT'!$F$2:$F$9999,'HOURS&amp;CYCLES INPUT'!$C$2:$C$9999,'QUALIFIED EFH'!$C36,'HOURS&amp;CYCLES INPUT'!$D$2:$D$9999,'QUALIFIED EFH'!BJ$4,'HOURS&amp;CYCLES INPUT'!$E$2:$E$9999,'QUALIFIED EFH'!BJ$5))</f>
        <v>0.62</v>
      </c>
      <c r="BK36" s="476">
        <f>IF(BK$2&lt;&gt;"",IF($C36&lt;&gt;"TBA",BK$2/114,0),SUMIFS('HOURS&amp;CYCLES INPUT'!$F$2:$F$9999,'HOURS&amp;CYCLES INPUT'!$C$2:$C$9999,'QUALIFIED EFH'!$C36,'HOURS&amp;CYCLES INPUT'!$D$2:$D$9999,'QUALIFIED EFH'!BK$4,'HOURS&amp;CYCLES INPUT'!$E$2:$E$9999,'QUALIFIED EFH'!BK$5))</f>
        <v>13.92</v>
      </c>
      <c r="BL36" s="476">
        <f>IF(BL$2&lt;&gt;"",IF($C36&lt;&gt;"TBA",BL$2/114,0),SUMIFS('HOURS&amp;CYCLES INPUT'!$F$2:$F$9999,'HOURS&amp;CYCLES INPUT'!$C$2:$C$9999,'QUALIFIED EFH'!$C36,'HOURS&amp;CYCLES INPUT'!$D$2:$D$9999,'QUALIFIED EFH'!BL$4,'HOURS&amp;CYCLES INPUT'!$E$2:$E$9999,'QUALIFIED EFH'!BL$5))</f>
        <v>250.33</v>
      </c>
      <c r="BM36" s="476">
        <f>IF(BM$2&lt;&gt;"",IF($C36&lt;&gt;"TBA",BM$2/114,0),SUMIFS('HOURS&amp;CYCLES INPUT'!$F$2:$F$9999,'HOURS&amp;CYCLES INPUT'!$C$2:$C$9999,'QUALIFIED EFH'!$C36,'HOURS&amp;CYCLES INPUT'!$D$2:$D$9999,'QUALIFIED EFH'!BM$4,'HOURS&amp;CYCLES INPUT'!$E$2:$E$9999,'QUALIFIED EFH'!BM$5))</f>
        <v>210.22</v>
      </c>
      <c r="BN36" s="476">
        <f>IF(BN$2&lt;&gt;"",IF($C36&lt;&gt;"TBA",BN$2/114,0),SUMIFS('HOURS&amp;CYCLES INPUT'!$F$2:$F$9999,'HOURS&amp;CYCLES INPUT'!$C$2:$C$9999,'QUALIFIED EFH'!$C36,'HOURS&amp;CYCLES INPUT'!$D$2:$D$9999,'QUALIFIED EFH'!BN$4,'HOURS&amp;CYCLES INPUT'!$E$2:$E$9999,'QUALIFIED EFH'!BN$5))</f>
        <v>151.63</v>
      </c>
      <c r="BO36" s="476">
        <f>IF(BO$2&lt;&gt;"",IF($C36&lt;&gt;"TBA",BO$2/114,0),SUMIFS('HOURS&amp;CYCLES INPUT'!$F$2:$F$9999,'HOURS&amp;CYCLES INPUT'!$C$2:$C$9999,'QUALIFIED EFH'!$C36,'HOURS&amp;CYCLES INPUT'!$D$2:$D$9999,'QUALIFIED EFH'!BO$4,'HOURS&amp;CYCLES INPUT'!$E$2:$E$9999,'QUALIFIED EFH'!BO$5))</f>
        <v>287.45</v>
      </c>
      <c r="BP36" s="476">
        <f>IF(BP$2&lt;&gt;"",IF($C36&lt;&gt;"TBA",BP$2/114,0),SUMIFS('HOURS&amp;CYCLES INPUT'!$F$2:$F$9999,'HOURS&amp;CYCLES INPUT'!$C$2:$C$9999,'QUALIFIED EFH'!$C36,'HOURS&amp;CYCLES INPUT'!$D$2:$D$9999,'QUALIFIED EFH'!BP$4,'HOURS&amp;CYCLES INPUT'!$E$2:$E$9999,'QUALIFIED EFH'!BP$5))</f>
        <v>314.7</v>
      </c>
      <c r="BQ36" s="476">
        <f>IF(BQ$2&lt;&gt;"",IF($C36&lt;&gt;"TBA",BQ$2/114,0),SUMIFS('HOURS&amp;CYCLES INPUT'!$F$2:$F$9999,'HOURS&amp;CYCLES INPUT'!$C$2:$C$9999,'QUALIFIED EFH'!$C36,'HOURS&amp;CYCLES INPUT'!$D$2:$D$9999,'QUALIFIED EFH'!BQ$4,'HOURS&amp;CYCLES INPUT'!$E$2:$E$9999,'QUALIFIED EFH'!BQ$5))</f>
        <v>95.93</v>
      </c>
      <c r="BR36" s="476">
        <f>IF(BR$2&lt;&gt;"",IF($C36&lt;&gt;"TBA",BR$2/114,0),SUMIFS('HOURS&amp;CYCLES INPUT'!$F$2:$F$9999,'HOURS&amp;CYCLES INPUT'!$C$2:$C$9999,'QUALIFIED EFH'!$C36,'HOURS&amp;CYCLES INPUT'!$D$2:$D$9999,'QUALIFIED EFH'!BR$4,'HOURS&amp;CYCLES INPUT'!$E$2:$E$9999,'QUALIFIED EFH'!BR$5))</f>
        <v>80.900000000000006</v>
      </c>
      <c r="BS36" s="476">
        <f>IF(BS$2&lt;&gt;"",IF($C36&lt;&gt;"TBA",BS$2/114,0),SUMIFS('HOURS&amp;CYCLES INPUT'!$F$2:$F$9999,'HOURS&amp;CYCLES INPUT'!$C$2:$C$9999,'QUALIFIED EFH'!$C36,'HOURS&amp;CYCLES INPUT'!$D$2:$D$9999,'QUALIFIED EFH'!BS$4,'HOURS&amp;CYCLES INPUT'!$E$2:$E$9999,'QUALIFIED EFH'!BS$5))</f>
        <v>194.04</v>
      </c>
      <c r="BT36" s="476">
        <f>IF(BT$2&lt;&gt;"",IF($C36&lt;&gt;"TBA",BT$2/114,0),SUMIFS('HOURS&amp;CYCLES INPUT'!$F$2:$F$9999,'HOURS&amp;CYCLES INPUT'!$C$2:$C$9999,'QUALIFIED EFH'!$C36,'HOURS&amp;CYCLES INPUT'!$D$2:$D$9999,'QUALIFIED EFH'!BT$4,'HOURS&amp;CYCLES INPUT'!$E$2:$E$9999,'QUALIFIED EFH'!BT$5))</f>
        <v>208.3</v>
      </c>
      <c r="BU36" s="476">
        <f>IF(BU$2&lt;&gt;"",IF($C36&lt;&gt;"TBA",BU$2/114,0),SUMIFS('HOURS&amp;CYCLES INPUT'!$F$2:$F$9999,'HOURS&amp;CYCLES INPUT'!$C$2:$C$9999,'QUALIFIED EFH'!$C36,'HOURS&amp;CYCLES INPUT'!$D$2:$D$9999,'QUALIFIED EFH'!BU$4,'HOURS&amp;CYCLES INPUT'!$E$2:$E$9999,'QUALIFIED EFH'!BU$5))</f>
        <v>242.12</v>
      </c>
      <c r="BV36" s="476">
        <f>IF(BV$2&lt;&gt;"",IF($C36&lt;&gt;"TBA",BV$2/114,0),SUMIFS('HOURS&amp;CYCLES INPUT'!$F$2:$F$9999,'HOURS&amp;CYCLES INPUT'!$C$2:$C$9999,'QUALIFIED EFH'!$C36,'HOURS&amp;CYCLES INPUT'!$D$2:$D$9999,'QUALIFIED EFH'!BV$4,'HOURS&amp;CYCLES INPUT'!$E$2:$E$9999,'QUALIFIED EFH'!BV$5))</f>
        <v>263.41000000000003</v>
      </c>
      <c r="BW36" s="476">
        <f>IF(BW$2&lt;&gt;"",IF($C36&lt;&gt;"TBA",BW$2/114,0),SUMIFS('HOURS&amp;CYCLES INPUT'!$F$2:$F$9999,'HOURS&amp;CYCLES INPUT'!$C$2:$C$9999,'QUALIFIED EFH'!$C36,'HOURS&amp;CYCLES INPUT'!$D$2:$D$9999,'QUALIFIED EFH'!BW$4,'HOURS&amp;CYCLES INPUT'!$E$2:$E$9999,'QUALIFIED EFH'!BW$5))</f>
        <v>297.39999999999998</v>
      </c>
      <c r="BX36" s="476">
        <f>IF(BX$2&lt;&gt;"",IF($C36&lt;&gt;"TBA",BX$2/114,0),SUMIFS('HOURS&amp;CYCLES INPUT'!$F$2:$F$9999,'HOURS&amp;CYCLES INPUT'!$C$2:$C$9999,'QUALIFIED EFH'!$C36,'HOURS&amp;CYCLES INPUT'!$D$2:$D$9999,'QUALIFIED EFH'!BX$4,'HOURS&amp;CYCLES INPUT'!$E$2:$E$9999,'QUALIFIED EFH'!BX$5))</f>
        <v>347.59</v>
      </c>
      <c r="BY36" s="476">
        <f>IF(BY$2&lt;&gt;"",IF($C36&lt;&gt;"TBA",BY$2/114,0),SUMIFS('HOURS&amp;CYCLES INPUT'!$F$2:$F$9999,'HOURS&amp;CYCLES INPUT'!$C$2:$C$9999,'QUALIFIED EFH'!$C36,'HOURS&amp;CYCLES INPUT'!$D$2:$D$9999,'QUALIFIED EFH'!BY$4,'HOURS&amp;CYCLES INPUT'!$E$2:$E$9999,'QUALIFIED EFH'!BY$5))</f>
        <v>326.05</v>
      </c>
      <c r="BZ36" s="476">
        <f>IF(BZ$2&lt;&gt;"",IF($C36&lt;&gt;"TBA",BZ$2/114,0),SUMIFS('HOURS&amp;CYCLES INPUT'!$F$2:$F$9999,'HOURS&amp;CYCLES INPUT'!$C$2:$C$9999,'QUALIFIED EFH'!$C36,'HOURS&amp;CYCLES INPUT'!$D$2:$D$9999,'QUALIFIED EFH'!BZ$4,'HOURS&amp;CYCLES INPUT'!$E$2:$E$9999,'QUALIFIED EFH'!BZ$5))</f>
        <v>260.27999999999997</v>
      </c>
      <c r="CA36" s="476">
        <f>IF(CA$2&lt;&gt;"",IF($C36&lt;&gt;"TBA",CA$2/114,0),SUMIFS('HOURS&amp;CYCLES INPUT'!$F$2:$F$9999,'HOURS&amp;CYCLES INPUT'!$C$2:$C$9999,'QUALIFIED EFH'!$C36,'HOURS&amp;CYCLES INPUT'!$D$2:$D$9999,'QUALIFIED EFH'!CA$4,'HOURS&amp;CYCLES INPUT'!$E$2:$E$9999,'QUALIFIED EFH'!CA$5))</f>
        <v>258.77999999999997</v>
      </c>
      <c r="CB36" s="476">
        <f>IF(CB$2&lt;&gt;"",IF($C36&lt;&gt;"TBA",CB$2/114,0),SUMIFS('HOURS&amp;CYCLES INPUT'!$F$2:$F$9999,'HOURS&amp;CYCLES INPUT'!$C$2:$C$9999,'QUALIFIED EFH'!$C36,'HOURS&amp;CYCLES INPUT'!$D$2:$D$9999,'QUALIFIED EFH'!CB$4,'HOURS&amp;CYCLES INPUT'!$E$2:$E$9999,'QUALIFIED EFH'!CB$5))</f>
        <v>373.79</v>
      </c>
      <c r="CC36" s="476">
        <f>IF(CC$2&lt;&gt;"",IF($C36&lt;&gt;"TBA",CC$2/114,0),SUMIFS('HOURS&amp;CYCLES INPUT'!$F$2:$F$9999,'HOURS&amp;CYCLES INPUT'!$C$2:$C$9999,'QUALIFIED EFH'!$C36,'HOURS&amp;CYCLES INPUT'!$D$2:$D$9999,'QUALIFIED EFH'!CC$4,'HOURS&amp;CYCLES INPUT'!$E$2:$E$9999,'QUALIFIED EFH'!CC$5))</f>
        <v>342.96</v>
      </c>
      <c r="CD36" s="476">
        <f>IF(CD$2&lt;&gt;"",IF($C36&lt;&gt;"TBA",CD$2/114,0),SUMIFS('HOURS&amp;CYCLES INPUT'!$F$2:$F$9999,'HOURS&amp;CYCLES INPUT'!$C$2:$C$9999,'QUALIFIED EFH'!$C36,'HOURS&amp;CYCLES INPUT'!$D$2:$D$9999,'QUALIFIED EFH'!CD$4,'HOURS&amp;CYCLES INPUT'!$E$2:$E$9999,'QUALIFIED EFH'!CD$5))</f>
        <v>376.32</v>
      </c>
      <c r="CE36" s="476">
        <f>IF(CE$2&lt;&gt;"",IF($C36&lt;&gt;"TBA",CE$2/114,0),SUMIFS('HOURS&amp;CYCLES INPUT'!$F$2:$F$9999,'HOURS&amp;CYCLES INPUT'!$C$2:$C$9999,'QUALIFIED EFH'!$C36,'HOURS&amp;CYCLES INPUT'!$D$2:$D$9999,'QUALIFIED EFH'!CE$4,'HOURS&amp;CYCLES INPUT'!$E$2:$E$9999,'QUALIFIED EFH'!CE$5))</f>
        <v>370.77</v>
      </c>
      <c r="CF36" s="476">
        <f>IF(CF$2&lt;&gt;"",IF($C36&lt;&gt;"TBA",CF$2/114,0),SUMIFS('HOURS&amp;CYCLES INPUT'!$F$2:$F$9999,'HOURS&amp;CYCLES INPUT'!$C$2:$C$9999,'QUALIFIED EFH'!$C36,'HOURS&amp;CYCLES INPUT'!$D$2:$D$9999,'QUALIFIED EFH'!CF$4,'HOURS&amp;CYCLES INPUT'!$E$2:$E$9999,'QUALIFIED EFH'!CF$5))</f>
        <v>398.03</v>
      </c>
      <c r="CG36" s="476">
        <f>IF(CG$2&lt;&gt;"",IF($C36&lt;&gt;"TBA",CG$2/114,0),SUMIFS('HOURS&amp;CYCLES INPUT'!$F$2:$F$9999,'HOURS&amp;CYCLES INPUT'!$C$2:$C$9999,'QUALIFIED EFH'!$C36,'HOURS&amp;CYCLES INPUT'!$D$2:$D$9999,'QUALIFIED EFH'!CG$4,'HOURS&amp;CYCLES INPUT'!$E$2:$E$9999,'QUALIFIED EFH'!CG$5))</f>
        <v>363.52</v>
      </c>
      <c r="CH36" s="476">
        <f>IF(CH$2&lt;&gt;"",IF($C36&lt;&gt;"TBA",CH$2/114,0),SUMIFS('HOURS&amp;CYCLES INPUT'!$F$2:$F$9999,'HOURS&amp;CYCLES INPUT'!$C$2:$C$9999,'QUALIFIED EFH'!$C36,'HOURS&amp;CYCLES INPUT'!$D$2:$D$9999,'QUALIFIED EFH'!CH$4,'HOURS&amp;CYCLES INPUT'!$E$2:$E$9999,'QUALIFIED EFH'!CH$5))</f>
        <v>388.93</v>
      </c>
      <c r="CI36" s="476">
        <f>IF(CI$2&lt;&gt;"",IF($C36&lt;&gt;"TBA",CI$2/114,0),SUMIFS('HOURS&amp;CYCLES INPUT'!$F$2:$F$9999,'HOURS&amp;CYCLES INPUT'!$C$2:$C$9999,'QUALIFIED EFH'!$C36,'HOURS&amp;CYCLES INPUT'!$D$2:$D$9999,'QUALIFIED EFH'!CI$4,'HOURS&amp;CYCLES INPUT'!$E$2:$E$9999,'QUALIFIED EFH'!CI$5))</f>
        <v>357.11</v>
      </c>
      <c r="CJ36" s="476">
        <f>IF(CJ$2&lt;&gt;"",IF($C36&lt;&gt;"TBA",CJ$2/114,0),SUMIFS('HOURS&amp;CYCLES INPUT'!$F$2:$F$9999,'HOURS&amp;CYCLES INPUT'!$C$2:$C$9999,'QUALIFIED EFH'!$C36,'HOURS&amp;CYCLES INPUT'!$D$2:$D$9999,'QUALIFIED EFH'!CJ$4,'HOURS&amp;CYCLES INPUT'!$E$2:$E$9999,'QUALIFIED EFH'!CJ$5))</f>
        <v>366.78</v>
      </c>
      <c r="CK36" s="476">
        <f>IF(CK$2&lt;&gt;"",IF($C36&lt;&gt;"TBA",CK$2/114,0),SUMIFS('HOURS&amp;CYCLES INPUT'!$F$2:$F$9999,'HOURS&amp;CYCLES INPUT'!$C$2:$C$9999,'QUALIFIED EFH'!$C36,'HOURS&amp;CYCLES INPUT'!$D$2:$D$9999,'QUALIFIED EFH'!CK$4,'HOURS&amp;CYCLES INPUT'!$E$2:$E$9999,'QUALIFIED EFH'!CK$5))</f>
        <v>371.26</v>
      </c>
      <c r="CL36" s="476">
        <f>IF(CL$2&lt;&gt;"",IF($C36&lt;&gt;"TBA",CL$2/114,0),SUMIFS('HOURS&amp;CYCLES INPUT'!$F$2:$F$9999,'HOURS&amp;CYCLES INPUT'!$C$2:$C$9999,'QUALIFIED EFH'!$C36,'HOURS&amp;CYCLES INPUT'!$D$2:$D$9999,'QUALIFIED EFH'!CL$4,'HOURS&amp;CYCLES INPUT'!$E$2:$E$9999,'QUALIFIED EFH'!CL$5))</f>
        <v>297.85000000000002</v>
      </c>
      <c r="CM36" s="476">
        <f>IF(CM$2&lt;&gt;"",IF($C36&lt;&gt;"TBA",CM$2/114,0),SUMIFS('HOURS&amp;CYCLES INPUT'!$F$2:$F$9999,'HOURS&amp;CYCLES INPUT'!$C$2:$C$9999,'QUALIFIED EFH'!$C36,'HOURS&amp;CYCLES INPUT'!$D$2:$D$9999,'QUALIFIED EFH'!CM$4,'HOURS&amp;CYCLES INPUT'!$E$2:$E$9999,'QUALIFIED EFH'!CM$5))</f>
        <v>45.85</v>
      </c>
      <c r="CN36" s="476">
        <f>IF(CN$2&lt;&gt;"",IF($C36&lt;&gt;"TBA",CN$2/114,0),SUMIFS('HOURS&amp;CYCLES INPUT'!$F$2:$F$9999,'HOURS&amp;CYCLES INPUT'!$C$2:$C$9999,'QUALIFIED EFH'!$C36,'HOURS&amp;CYCLES INPUT'!$D$2:$D$9999,'QUALIFIED EFH'!CN$4,'HOURS&amp;CYCLES INPUT'!$E$2:$E$9999,'QUALIFIED EFH'!CN$5))</f>
        <v>0</v>
      </c>
      <c r="CO36" s="476">
        <f>IF(CO$2&lt;&gt;"",IF($C36&lt;&gt;"TBA",CO$2/114,0),SUMIFS('HOURS&amp;CYCLES INPUT'!$F$2:$F$9999,'HOURS&amp;CYCLES INPUT'!$C$2:$C$9999,'QUALIFIED EFH'!$C36,'HOURS&amp;CYCLES INPUT'!$D$2:$D$9999,'QUALIFIED EFH'!CO$4,'HOURS&amp;CYCLES INPUT'!$E$2:$E$9999,'QUALIFIED EFH'!CO$5))</f>
        <v>245.92</v>
      </c>
      <c r="CP36" s="476">
        <f>IF(CP$2&lt;&gt;"",IF($C36&lt;&gt;"TBA",CP$2/114,0),SUMIFS('HOURS&amp;CYCLES INPUT'!$F$2:$F$9999,'HOURS&amp;CYCLES INPUT'!$C$2:$C$9999,'QUALIFIED EFH'!$C36,'HOURS&amp;CYCLES INPUT'!$D$2:$D$9999,'QUALIFIED EFH'!CP$4,'HOURS&amp;CYCLES INPUT'!$E$2:$E$9999,'QUALIFIED EFH'!CP$5))</f>
        <v>355.55</v>
      </c>
      <c r="CQ36" s="476">
        <f>IF(CQ$2&lt;&gt;"",IF($C36&lt;&gt;"TBA",CQ$2/114,0),SUMIFS('HOURS&amp;CYCLES INPUT'!$F$2:$F$9999,'HOURS&amp;CYCLES INPUT'!$C$2:$C$9999,'QUALIFIED EFH'!$C36,'HOURS&amp;CYCLES INPUT'!$D$2:$D$9999,'QUALIFIED EFH'!CQ$4,'HOURS&amp;CYCLES INPUT'!$E$2:$E$9999,'QUALIFIED EFH'!CQ$5))</f>
        <v>35.299999999999997</v>
      </c>
      <c r="CR36" s="476">
        <f>IF(CR$2&lt;&gt;"",IF($C36&lt;&gt;"TBA",CR$2/114,0),SUMIFS('HOURS&amp;CYCLES INPUT'!$F$2:$F$9999,'HOURS&amp;CYCLES INPUT'!$C$2:$C$9999,'QUALIFIED EFH'!$C36,'HOURS&amp;CYCLES INPUT'!$D$2:$D$9999,'QUALIFIED EFH'!CR$4,'HOURS&amp;CYCLES INPUT'!$E$2:$E$9999,'QUALIFIED EFH'!CR$5))</f>
        <v>0</v>
      </c>
      <c r="CS36" s="476">
        <f>IF(CS$2&lt;&gt;"",IF($C36&lt;&gt;"TBA",CS$2/114,0),SUMIFS('HOURS&amp;CYCLES INPUT'!$F$2:$F$9999,'HOURS&amp;CYCLES INPUT'!$C$2:$C$9999,'QUALIFIED EFH'!$C36,'HOURS&amp;CYCLES INPUT'!$D$2:$D$9999,'QUALIFIED EFH'!CS$4,'HOURS&amp;CYCLES INPUT'!$E$2:$E$9999,'QUALIFIED EFH'!CS$5))</f>
        <v>0</v>
      </c>
      <c r="CT36" s="476">
        <f>IF(CT$2&lt;&gt;"",IF($C36&lt;&gt;"TBA",CT$2/114,0),SUMIFS('HOURS&amp;CYCLES INPUT'!$F$2:$F$9999,'HOURS&amp;CYCLES INPUT'!$C$2:$C$9999,'QUALIFIED EFH'!$C36,'HOURS&amp;CYCLES INPUT'!$D$2:$D$9999,'QUALIFIED EFH'!CT$4,'HOURS&amp;CYCLES INPUT'!$E$2:$E$9999,'QUALIFIED EFH'!CT$5))</f>
        <v>0</v>
      </c>
      <c r="CU36" s="476">
        <f>IF(CU$2&lt;&gt;"",IF($C36&lt;&gt;"TBA",CU$2/114,0),SUMIFS('HOURS&amp;CYCLES INPUT'!$F$2:$F$9999,'HOURS&amp;CYCLES INPUT'!$C$2:$C$9999,'QUALIFIED EFH'!$C36,'HOURS&amp;CYCLES INPUT'!$D$2:$D$9999,'QUALIFIED EFH'!CU$4,'HOURS&amp;CYCLES INPUT'!$E$2:$E$9999,'QUALIFIED EFH'!CU$5))</f>
        <v>0</v>
      </c>
      <c r="CV36" s="476">
        <f>IF(CV$2&lt;&gt;"",IF($C36&lt;&gt;"TBA",CV$2/114,0),SUMIFS('HOURS&amp;CYCLES INPUT'!$F$2:$F$9999,'HOURS&amp;CYCLES INPUT'!$C$2:$C$9999,'QUALIFIED EFH'!$C36,'HOURS&amp;CYCLES INPUT'!$D$2:$D$9999,'QUALIFIED EFH'!CV$4,'HOURS&amp;CYCLES INPUT'!$E$2:$E$9999,'QUALIFIED EFH'!CV$5))</f>
        <v>0</v>
      </c>
      <c r="CW36" s="476">
        <f>IF(CW$2&lt;&gt;"",IF($C36&lt;&gt;"TBA",CW$2/114,0),SUMIFS('HOURS&amp;CYCLES INPUT'!$F$2:$F$9999,'HOURS&amp;CYCLES INPUT'!$C$2:$C$9999,'QUALIFIED EFH'!$C36,'HOURS&amp;CYCLES INPUT'!$D$2:$D$9999,'QUALIFIED EFH'!CW$4,'HOURS&amp;CYCLES INPUT'!$E$2:$E$9999,'QUALIFIED EFH'!CW$5))</f>
        <v>0</v>
      </c>
      <c r="CX36" s="476">
        <f>IF(CX$2&lt;&gt;"",IF($C36&lt;&gt;"TBA",CX$2/114,0),SUMIFS('HOURS&amp;CYCLES INPUT'!$F$2:$F$9999,'HOURS&amp;CYCLES INPUT'!$C$2:$C$9999,'QUALIFIED EFH'!$C36,'HOURS&amp;CYCLES INPUT'!$D$2:$D$9999,'QUALIFIED EFH'!CX$4,'HOURS&amp;CYCLES INPUT'!$E$2:$E$9999,'QUALIFIED EFH'!CX$5))</f>
        <v>0</v>
      </c>
      <c r="CY36" s="476">
        <f>IF(CY$2&lt;&gt;"",IF($C36&lt;&gt;"TBA",CY$2/114,0),SUMIFS('HOURS&amp;CYCLES INPUT'!$F$2:$F$9999,'HOURS&amp;CYCLES INPUT'!$C$2:$C$9999,'QUALIFIED EFH'!$C36,'HOURS&amp;CYCLES INPUT'!$D$2:$D$9999,'QUALIFIED EFH'!CY$4,'HOURS&amp;CYCLES INPUT'!$E$2:$E$9999,'QUALIFIED EFH'!CY$5))</f>
        <v>0</v>
      </c>
      <c r="CZ36" s="476">
        <f>IF(CZ$2&lt;&gt;"",IF($C36&lt;&gt;"TBA",CZ$2/114,0),SUMIFS('HOURS&amp;CYCLES INPUT'!$F$2:$F$9999,'HOURS&amp;CYCLES INPUT'!$C$2:$C$9999,'QUALIFIED EFH'!$C36,'HOURS&amp;CYCLES INPUT'!$D$2:$D$9999,'QUALIFIED EFH'!CZ$4,'HOURS&amp;CYCLES INPUT'!$E$2:$E$9999,'QUALIFIED EFH'!CZ$5))</f>
        <v>0</v>
      </c>
      <c r="DA36" s="476">
        <f>IF(DA$2&lt;&gt;"",IF($C36&lt;&gt;"TBA",DA$2/114,0),SUMIFS('HOURS&amp;CYCLES INPUT'!$F$2:$F$9999,'HOURS&amp;CYCLES INPUT'!$C$2:$C$9999,'QUALIFIED EFH'!$C36,'HOURS&amp;CYCLES INPUT'!$D$2:$D$9999,'QUALIFIED EFH'!DA$4,'HOURS&amp;CYCLES INPUT'!$E$2:$E$9999,'QUALIFIED EFH'!DA$5))</f>
        <v>0</v>
      </c>
      <c r="DB36" s="476">
        <f>IF(DB$2&lt;&gt;"",IF($C36&lt;&gt;"TBA",DB$2/114,0),SUMIFS('HOURS&amp;CYCLES INPUT'!$F$2:$F$9999,'HOURS&amp;CYCLES INPUT'!$C$2:$C$9999,'QUALIFIED EFH'!$C36,'HOURS&amp;CYCLES INPUT'!$D$2:$D$9999,'QUALIFIED EFH'!DB$4,'HOURS&amp;CYCLES INPUT'!$E$2:$E$9999,'QUALIFIED EFH'!DB$5))</f>
        <v>0</v>
      </c>
      <c r="DC36" s="476">
        <f>IF(DC$2&lt;&gt;"",IF($C36&lt;&gt;"TBA",DC$2/114,0),SUMIFS('HOURS&amp;CYCLES INPUT'!$F$2:$F$9999,'HOURS&amp;CYCLES INPUT'!$C$2:$C$9999,'QUALIFIED EFH'!$C36,'HOURS&amp;CYCLES INPUT'!$D$2:$D$9999,'QUALIFIED EFH'!DC$4,'HOURS&amp;CYCLES INPUT'!$E$2:$E$9999,'QUALIFIED EFH'!DC$5))</f>
        <v>0</v>
      </c>
      <c r="DD36" s="476">
        <f>IF(DD$2&lt;&gt;"",IF($C36&lt;&gt;"TBA",DD$2/114,0),SUMIFS('HOURS&amp;CYCLES INPUT'!$F$2:$F$9999,'HOURS&amp;CYCLES INPUT'!$C$2:$C$9999,'QUALIFIED EFH'!$C36,'HOURS&amp;CYCLES INPUT'!$D$2:$D$9999,'QUALIFIED EFH'!DD$4,'HOURS&amp;CYCLES INPUT'!$E$2:$E$9999,'QUALIFIED EFH'!DD$5))</f>
        <v>0</v>
      </c>
      <c r="DE36" s="476">
        <f>IF(DE$2&lt;&gt;"",IF($C36&lt;&gt;"TBA",DE$2/114,0),SUMIFS('HOURS&amp;CYCLES INPUT'!$F$2:$F$9999,'HOURS&amp;CYCLES INPUT'!$C$2:$C$9999,'QUALIFIED EFH'!$C36,'HOURS&amp;CYCLES INPUT'!$D$2:$D$9999,'QUALIFIED EFH'!DE$4,'HOURS&amp;CYCLES INPUT'!$E$2:$E$9999,'QUALIFIED EFH'!DE$5))</f>
        <v>0</v>
      </c>
      <c r="DF36" s="476">
        <f>IF(DF$2&lt;&gt;"",IF($C36&lt;&gt;"TBA",DF$2/114,0),SUMIFS('HOURS&amp;CYCLES INPUT'!$F$2:$F$9999,'HOURS&amp;CYCLES INPUT'!$C$2:$C$9999,'QUALIFIED EFH'!$C36,'HOURS&amp;CYCLES INPUT'!$D$2:$D$9999,'QUALIFIED EFH'!DF$4,'HOURS&amp;CYCLES INPUT'!$E$2:$E$9999,'QUALIFIED EFH'!DF$5))</f>
        <v>0</v>
      </c>
      <c r="DG36" s="476">
        <f>IF(DG$2&lt;&gt;"",IF($C36&lt;&gt;"TBA",DG$2/114,0),SUMIFS('HOURS&amp;CYCLES INPUT'!$F$2:$F$9999,'HOURS&amp;CYCLES INPUT'!$C$2:$C$9999,'QUALIFIED EFH'!$C36,'HOURS&amp;CYCLES INPUT'!$D$2:$D$9999,'QUALIFIED EFH'!DG$4,'HOURS&amp;CYCLES INPUT'!$E$2:$E$9999,'QUALIFIED EFH'!DG$5))</f>
        <v>0</v>
      </c>
      <c r="DH36" s="476">
        <f>IF(DH$2&lt;&gt;"",IF($C36&lt;&gt;"TBA",DH$2/114,0),SUMIFS('HOURS&amp;CYCLES INPUT'!$F$2:$F$9999,'HOURS&amp;CYCLES INPUT'!$C$2:$C$9999,'QUALIFIED EFH'!$C36,'HOURS&amp;CYCLES INPUT'!$D$2:$D$9999,'QUALIFIED EFH'!DH$4,'HOURS&amp;CYCLES INPUT'!$E$2:$E$9999,'QUALIFIED EFH'!DH$5))</f>
        <v>0</v>
      </c>
      <c r="DI36" s="476">
        <f>IF(DI$2&lt;&gt;"",IF($C36&lt;&gt;"TBA",DI$2/114,0),SUMIFS('HOURS&amp;CYCLES INPUT'!$F$2:$F$9999,'HOURS&amp;CYCLES INPUT'!$C$2:$C$9999,'QUALIFIED EFH'!$C36,'HOURS&amp;CYCLES INPUT'!$D$2:$D$9999,'QUALIFIED EFH'!DI$4,'HOURS&amp;CYCLES INPUT'!$E$2:$E$9999,'QUALIFIED EFH'!DI$5))</f>
        <v>0</v>
      </c>
      <c r="DJ36" s="476">
        <f>IF(DJ$2&lt;&gt;"",IF($C36&lt;&gt;"TBA",DJ$2/114,0),SUMIFS('HOURS&amp;CYCLES INPUT'!$F$2:$F$9999,'HOURS&amp;CYCLES INPUT'!$C$2:$C$9999,'QUALIFIED EFH'!$C36,'HOURS&amp;CYCLES INPUT'!$D$2:$D$9999,'QUALIFIED EFH'!DJ$4,'HOURS&amp;CYCLES INPUT'!$E$2:$E$9999,'QUALIFIED EFH'!DJ$5))</f>
        <v>0</v>
      </c>
      <c r="DK36" s="476">
        <f>IF(DK$2&lt;&gt;"",IF($C36&lt;&gt;"TBA",DK$2/114,0),SUMIFS('HOURS&amp;CYCLES INPUT'!$F$2:$F$9999,'HOURS&amp;CYCLES INPUT'!$C$2:$C$9999,'QUALIFIED EFH'!$C36,'HOURS&amp;CYCLES INPUT'!$D$2:$D$9999,'QUALIFIED EFH'!DK$4,'HOURS&amp;CYCLES INPUT'!$E$2:$E$9999,'QUALIFIED EFH'!DK$5))</f>
        <v>0</v>
      </c>
      <c r="DL36" s="476">
        <f>IF(DL$2&lt;&gt;"",IF($C36&lt;&gt;"TBA",DL$2/114,0),SUMIFS('HOURS&amp;CYCLES INPUT'!$F$2:$F$9999,'HOURS&amp;CYCLES INPUT'!$C$2:$C$9999,'QUALIFIED EFH'!$C36,'HOURS&amp;CYCLES INPUT'!$D$2:$D$9999,'QUALIFIED EFH'!DL$4,'HOURS&amp;CYCLES INPUT'!$E$2:$E$9999,'QUALIFIED EFH'!DL$5))</f>
        <v>0</v>
      </c>
      <c r="DM36" s="476">
        <f>IF(DM$2&lt;&gt;"",IF($C36&lt;&gt;"TBA",DM$2/114,0),SUMIFS('HOURS&amp;CYCLES INPUT'!$F$2:$F$9999,'HOURS&amp;CYCLES INPUT'!$C$2:$C$9999,'QUALIFIED EFH'!$C36,'HOURS&amp;CYCLES INPUT'!$D$2:$D$9999,'QUALIFIED EFH'!DM$4,'HOURS&amp;CYCLES INPUT'!$E$2:$E$9999,'QUALIFIED EFH'!DM$5))</f>
        <v>0</v>
      </c>
      <c r="DN36" s="476">
        <f>IF(DN$2&lt;&gt;"",IF($C36&lt;&gt;"TBA",DN$2/114,0),SUMIFS('HOURS&amp;CYCLES INPUT'!$F$2:$F$9999,'HOURS&amp;CYCLES INPUT'!$C$2:$C$9999,'QUALIFIED EFH'!$C36,'HOURS&amp;CYCLES INPUT'!$D$2:$D$9999,'QUALIFIED EFH'!DN$4,'HOURS&amp;CYCLES INPUT'!$E$2:$E$9999,'QUALIFIED EFH'!DN$5))</f>
        <v>0</v>
      </c>
      <c r="DO36" s="476">
        <f>IF(DO$2&lt;&gt;"",IF($C36&lt;&gt;"TBA",DO$2/114,0),SUMIFS('HOURS&amp;CYCLES INPUT'!$F$2:$F$9999,'HOURS&amp;CYCLES INPUT'!$C$2:$C$9999,'QUALIFIED EFH'!$C36,'HOURS&amp;CYCLES INPUT'!$D$2:$D$9999,'QUALIFIED EFH'!DO$4,'HOURS&amp;CYCLES INPUT'!$E$2:$E$9999,'QUALIFIED EFH'!DO$5))</f>
        <v>0</v>
      </c>
      <c r="DP36" s="476">
        <f>IF(DP$2&lt;&gt;"",IF($C36&lt;&gt;"TBA",DP$2/114,0),SUMIFS('HOURS&amp;CYCLES INPUT'!$F$2:$F$9999,'HOURS&amp;CYCLES INPUT'!$C$2:$C$9999,'QUALIFIED EFH'!$C36,'HOURS&amp;CYCLES INPUT'!$D$2:$D$9999,'QUALIFIED EFH'!DP$4,'HOURS&amp;CYCLES INPUT'!$E$2:$E$9999,'QUALIFIED EFH'!DP$5))</f>
        <v>0</v>
      </c>
      <c r="DQ36" s="476">
        <f>IF(DQ$2&lt;&gt;"",IF($C36&lt;&gt;"TBA",DQ$2/114,0),SUMIFS('HOURS&amp;CYCLES INPUT'!$F$2:$F$9999,'HOURS&amp;CYCLES INPUT'!$C$2:$C$9999,'QUALIFIED EFH'!$C36,'HOURS&amp;CYCLES INPUT'!$D$2:$D$9999,'QUALIFIED EFH'!DQ$4,'HOURS&amp;CYCLES INPUT'!$E$2:$E$9999,'QUALIFIED EFH'!DQ$5))</f>
        <v>0</v>
      </c>
      <c r="DR36" s="476">
        <f>IF(DR$2&lt;&gt;"",IF($C36&lt;&gt;"TBA",DR$2/114,0),SUMIFS('HOURS&amp;CYCLES INPUT'!$F$2:$F$9999,'HOURS&amp;CYCLES INPUT'!$C$2:$C$9999,'QUALIFIED EFH'!$C36,'HOURS&amp;CYCLES INPUT'!$D$2:$D$9999,'QUALIFIED EFH'!DR$4,'HOURS&amp;CYCLES INPUT'!$E$2:$E$9999,'QUALIFIED EFH'!DR$5))</f>
        <v>0</v>
      </c>
      <c r="DS36" s="476">
        <f>IF(DS$2&lt;&gt;"",IF($C36&lt;&gt;"TBA",DS$2/114,0),SUMIFS('HOURS&amp;CYCLES INPUT'!$F$2:$F$9999,'HOURS&amp;CYCLES INPUT'!$C$2:$C$9999,'QUALIFIED EFH'!$C36,'HOURS&amp;CYCLES INPUT'!$D$2:$D$9999,'QUALIFIED EFH'!DS$4,'HOURS&amp;CYCLES INPUT'!$E$2:$E$9999,'QUALIFIED EFH'!DS$5))</f>
        <v>0</v>
      </c>
      <c r="DT36" s="476">
        <f>IF(DT$2&lt;&gt;"",IF($C36&lt;&gt;"TBA",DT$2/114,0),SUMIFS('HOURS&amp;CYCLES INPUT'!$F$2:$F$9999,'HOURS&amp;CYCLES INPUT'!$C$2:$C$9999,'QUALIFIED EFH'!$C36,'HOURS&amp;CYCLES INPUT'!$D$2:$D$9999,'QUALIFIED EFH'!DT$4,'HOURS&amp;CYCLES INPUT'!$E$2:$E$9999,'QUALIFIED EFH'!DT$5))</f>
        <v>0</v>
      </c>
      <c r="DU36" s="476">
        <f>IF(DU$2&lt;&gt;"",IF($C36&lt;&gt;"TBA",DU$2/114,0),SUMIFS('HOURS&amp;CYCLES INPUT'!$F$2:$F$9999,'HOURS&amp;CYCLES INPUT'!$C$2:$C$9999,'QUALIFIED EFH'!$C36,'HOURS&amp;CYCLES INPUT'!$D$2:$D$9999,'QUALIFIED EFH'!DU$4,'HOURS&amp;CYCLES INPUT'!$E$2:$E$9999,'QUALIFIED EFH'!DU$5))</f>
        <v>0</v>
      </c>
      <c r="DV36" s="476">
        <f>IF(DV$2&lt;&gt;"",IF($C36&lt;&gt;"TBA",DV$2/114,0),SUMIFS('HOURS&amp;CYCLES INPUT'!$F$2:$F$9999,'HOURS&amp;CYCLES INPUT'!$C$2:$C$9999,'QUALIFIED EFH'!$C36,'HOURS&amp;CYCLES INPUT'!$D$2:$D$9999,'QUALIFIED EFH'!DV$4,'HOURS&amp;CYCLES INPUT'!$E$2:$E$9999,'QUALIFIED EFH'!DV$5))</f>
        <v>0</v>
      </c>
      <c r="DW36" s="476">
        <f>IF(DW$2&lt;&gt;"",IF($C36&lt;&gt;"TBA",DW$2/114,0),SUMIFS('HOURS&amp;CYCLES INPUT'!$F$2:$F$9999,'HOURS&amp;CYCLES INPUT'!$C$2:$C$9999,'QUALIFIED EFH'!$C36,'HOURS&amp;CYCLES INPUT'!$D$2:$D$9999,'QUALIFIED EFH'!DW$4,'HOURS&amp;CYCLES INPUT'!$E$2:$E$9999,'QUALIFIED EFH'!DW$5))</f>
        <v>0</v>
      </c>
      <c r="DX36" s="476">
        <f>IF(DX$2&lt;&gt;"",IF($C36&lt;&gt;"TBA",DX$2/114,0),SUMIFS('HOURS&amp;CYCLES INPUT'!$F$2:$F$9999,'HOURS&amp;CYCLES INPUT'!$C$2:$C$9999,'QUALIFIED EFH'!$C36,'HOURS&amp;CYCLES INPUT'!$D$2:$D$9999,'QUALIFIED EFH'!DX$4,'HOURS&amp;CYCLES INPUT'!$E$2:$E$9999,'QUALIFIED EFH'!DX$5))</f>
        <v>0</v>
      </c>
      <c r="DY36" s="476">
        <f>IF(DY$2&lt;&gt;"",IF($C36&lt;&gt;"TBA",DY$2/114,0),SUMIFS('HOURS&amp;CYCLES INPUT'!$F$2:$F$9999,'HOURS&amp;CYCLES INPUT'!$C$2:$C$9999,'QUALIFIED EFH'!$C36,'HOURS&amp;CYCLES INPUT'!$D$2:$D$9999,'QUALIFIED EFH'!DY$4,'HOURS&amp;CYCLES INPUT'!$E$2:$E$9999,'QUALIFIED EFH'!DY$5))</f>
        <v>0</v>
      </c>
      <c r="DZ36" s="476">
        <f>IF(DZ$2&lt;&gt;"",IF($C36&lt;&gt;"TBA",DZ$2/114,0),SUMIFS('HOURS&amp;CYCLES INPUT'!$F$2:$F$9999,'HOURS&amp;CYCLES INPUT'!$C$2:$C$9999,'QUALIFIED EFH'!$C36,'HOURS&amp;CYCLES INPUT'!$D$2:$D$9999,'QUALIFIED EFH'!DZ$4,'HOURS&amp;CYCLES INPUT'!$E$2:$E$9999,'QUALIFIED EFH'!DZ$5))</f>
        <v>0</v>
      </c>
      <c r="EA36" s="476">
        <f>IF(EA$2&lt;&gt;"",IF($C36&lt;&gt;"TBA",EA$2/114,0),SUMIFS('HOURS&amp;CYCLES INPUT'!$F$2:$F$9999,'HOURS&amp;CYCLES INPUT'!$C$2:$C$9999,'QUALIFIED EFH'!$C36,'HOURS&amp;CYCLES INPUT'!$D$2:$D$9999,'QUALIFIED EFH'!EA$4,'HOURS&amp;CYCLES INPUT'!$E$2:$E$9999,'QUALIFIED EFH'!EA$5))</f>
        <v>0</v>
      </c>
      <c r="EB36" s="476">
        <f>IF(EB$2&lt;&gt;"",IF($C36&lt;&gt;"TBA",EB$2/114,0),SUMIFS('HOURS&amp;CYCLES INPUT'!$F$2:$F$9999,'HOURS&amp;CYCLES INPUT'!$C$2:$C$9999,'QUALIFIED EFH'!$C36,'HOURS&amp;CYCLES INPUT'!$D$2:$D$9999,'QUALIFIED EFH'!EB$4,'HOURS&amp;CYCLES INPUT'!$E$2:$E$9999,'QUALIFIED EFH'!EB$5))</f>
        <v>0</v>
      </c>
      <c r="EC36" s="476">
        <f>IF(EC$2&lt;&gt;"",IF($C36&lt;&gt;"TBA",EC$2/114,0),SUMIFS('HOURS&amp;CYCLES INPUT'!$F$2:$F$9999,'HOURS&amp;CYCLES INPUT'!$C$2:$C$9999,'QUALIFIED EFH'!$C36,'HOURS&amp;CYCLES INPUT'!$D$2:$D$9999,'QUALIFIED EFH'!EC$4,'HOURS&amp;CYCLES INPUT'!$E$2:$E$9999,'QUALIFIED EFH'!EC$5))</f>
        <v>0</v>
      </c>
      <c r="ED36" s="476">
        <f>IF(ED$2&lt;&gt;"",IF($C36&lt;&gt;"TBA",ED$2/114,0),SUMIFS('HOURS&amp;CYCLES INPUT'!$F$2:$F$9999,'HOURS&amp;CYCLES INPUT'!$C$2:$C$9999,'QUALIFIED EFH'!$C36,'HOURS&amp;CYCLES INPUT'!$D$2:$D$9999,'QUALIFIED EFH'!ED$4,'HOURS&amp;CYCLES INPUT'!$E$2:$E$9999,'QUALIFIED EFH'!ED$5))</f>
        <v>0</v>
      </c>
      <c r="EE36" s="476">
        <f>IF(EE$2&lt;&gt;"",IF($C36&lt;&gt;"TBA",EE$2/114,0),SUMIFS('HOURS&amp;CYCLES INPUT'!$F$2:$F$9999,'HOURS&amp;CYCLES INPUT'!$C$2:$C$9999,'QUALIFIED EFH'!$C36,'HOURS&amp;CYCLES INPUT'!$D$2:$D$9999,'QUALIFIED EFH'!EE$4,'HOURS&amp;CYCLES INPUT'!$E$2:$E$9999,'QUALIFIED EFH'!EE$5))</f>
        <v>0</v>
      </c>
      <c r="EF36" s="476">
        <f>IF(EF$2&lt;&gt;"",IF($C36&lt;&gt;"TBA",EF$2/114,0),SUMIFS('HOURS&amp;CYCLES INPUT'!$F$2:$F$9999,'HOURS&amp;CYCLES INPUT'!$C$2:$C$9999,'QUALIFIED EFH'!$C36,'HOURS&amp;CYCLES INPUT'!$D$2:$D$9999,'QUALIFIED EFH'!EF$4,'HOURS&amp;CYCLES INPUT'!$E$2:$E$9999,'QUALIFIED EFH'!EF$5))</f>
        <v>0</v>
      </c>
      <c r="EG36" s="476">
        <f>IF(EG$2&lt;&gt;"",IF($C36&lt;&gt;"TBA",EG$2/114,0),SUMIFS('HOURS&amp;CYCLES INPUT'!$F$2:$F$9999,'HOURS&amp;CYCLES INPUT'!$C$2:$C$9999,'QUALIFIED EFH'!$C36,'HOURS&amp;CYCLES INPUT'!$D$2:$D$9999,'QUALIFIED EFH'!EG$4,'HOURS&amp;CYCLES INPUT'!$E$2:$E$9999,'QUALIFIED EFH'!EG$5))</f>
        <v>0</v>
      </c>
      <c r="EH36" s="476">
        <f>IF(EH$2&lt;&gt;"",IF($C36&lt;&gt;"TBA",EH$2/114,0),SUMIFS('HOURS&amp;CYCLES INPUT'!$F$2:$F$9999,'HOURS&amp;CYCLES INPUT'!$C$2:$C$9999,'QUALIFIED EFH'!$C36,'HOURS&amp;CYCLES INPUT'!$D$2:$D$9999,'QUALIFIED EFH'!EH$4,'HOURS&amp;CYCLES INPUT'!$E$2:$E$9999,'QUALIFIED EFH'!EH$5))</f>
        <v>0</v>
      </c>
      <c r="EI36" s="476">
        <f>IF(EI$2&lt;&gt;"",IF($C36&lt;&gt;"TBA",EI$2/114,0),SUMIFS('HOURS&amp;CYCLES INPUT'!$F$2:$F$9999,'HOURS&amp;CYCLES INPUT'!$C$2:$C$9999,'QUALIFIED EFH'!$C36,'HOURS&amp;CYCLES INPUT'!$D$2:$D$9999,'QUALIFIED EFH'!EI$4,'HOURS&amp;CYCLES INPUT'!$E$2:$E$9999,'QUALIFIED EFH'!EI$5))</f>
        <v>0</v>
      </c>
      <c r="EJ36" s="476">
        <f>IF(EJ$2&lt;&gt;"",IF($C36&lt;&gt;"TBA",EJ$2/114,0),SUMIFS('HOURS&amp;CYCLES INPUT'!$F$2:$F$9999,'HOURS&amp;CYCLES INPUT'!$C$2:$C$9999,'QUALIFIED EFH'!$C36,'HOURS&amp;CYCLES INPUT'!$D$2:$D$9999,'QUALIFIED EFH'!EJ$4,'HOURS&amp;CYCLES INPUT'!$E$2:$E$9999,'QUALIFIED EFH'!EJ$5))</f>
        <v>0</v>
      </c>
      <c r="EK36" s="476">
        <f>IF(EK$2&lt;&gt;"",IF($C36&lt;&gt;"TBA",EK$2/114,0),SUMIFS('HOURS&amp;CYCLES INPUT'!$F$2:$F$9999,'HOURS&amp;CYCLES INPUT'!$C$2:$C$9999,'QUALIFIED EFH'!$C36,'HOURS&amp;CYCLES INPUT'!$D$2:$D$9999,'QUALIFIED EFH'!EK$4,'HOURS&amp;CYCLES INPUT'!$E$2:$E$9999,'QUALIFIED EFH'!EK$5))</f>
        <v>0</v>
      </c>
      <c r="EL36" s="476">
        <f>IF(EL$2&lt;&gt;"",IF($C36&lt;&gt;"TBA",EL$2/114,0),SUMIFS('HOURS&amp;CYCLES INPUT'!$F$2:$F$9999,'HOURS&amp;CYCLES INPUT'!$C$2:$C$9999,'QUALIFIED EFH'!$C36,'HOURS&amp;CYCLES INPUT'!$D$2:$D$9999,'QUALIFIED EFH'!EL$4,'HOURS&amp;CYCLES INPUT'!$E$2:$E$9999,'QUALIFIED EFH'!EL$5))</f>
        <v>0</v>
      </c>
      <c r="EM36" s="476">
        <f>IF(EM$2&lt;&gt;"",IF($C36&lt;&gt;"TBA",EM$2/114,0),SUMIFS('HOURS&amp;CYCLES INPUT'!$F$2:$F$9999,'HOURS&amp;CYCLES INPUT'!$C$2:$C$9999,'QUALIFIED EFH'!$C36,'HOURS&amp;CYCLES INPUT'!$D$2:$D$9999,'QUALIFIED EFH'!EM$4,'HOURS&amp;CYCLES INPUT'!$E$2:$E$9999,'QUALIFIED EFH'!EM$5))</f>
        <v>0</v>
      </c>
      <c r="EN36" s="476">
        <f>IF(EN$2&lt;&gt;"",IF($C36&lt;&gt;"TBA",EN$2/114,0),SUMIFS('HOURS&amp;CYCLES INPUT'!$F$2:$F$9999,'HOURS&amp;CYCLES INPUT'!$C$2:$C$9999,'QUALIFIED EFH'!$C36,'HOURS&amp;CYCLES INPUT'!$D$2:$D$9999,'QUALIFIED EFH'!EN$4,'HOURS&amp;CYCLES INPUT'!$E$2:$E$9999,'QUALIFIED EFH'!EN$5))</f>
        <v>0</v>
      </c>
      <c r="EO36" s="476">
        <f>IF(EO$2&lt;&gt;"",IF($C36&lt;&gt;"TBA",EO$2/114,0),SUMIFS('HOURS&amp;CYCLES INPUT'!$F$2:$F$9999,'HOURS&amp;CYCLES INPUT'!$C$2:$C$9999,'QUALIFIED EFH'!$C36,'HOURS&amp;CYCLES INPUT'!$D$2:$D$9999,'QUALIFIED EFH'!EO$4,'HOURS&amp;CYCLES INPUT'!$E$2:$E$9999,'QUALIFIED EFH'!EO$5))</f>
        <v>0</v>
      </c>
      <c r="EP36" s="476">
        <f>IF(EP$2&lt;&gt;"",IF($C36&lt;&gt;"TBA",EP$2/114,0),SUMIFS('HOURS&amp;CYCLES INPUT'!$F$2:$F$9999,'HOURS&amp;CYCLES INPUT'!$C$2:$C$9999,'QUALIFIED EFH'!$C36,'HOURS&amp;CYCLES INPUT'!$D$2:$D$9999,'QUALIFIED EFH'!EP$4,'HOURS&amp;CYCLES INPUT'!$E$2:$E$9999,'QUALIFIED EFH'!EP$5))</f>
        <v>0</v>
      </c>
      <c r="EQ36" s="476">
        <f>IF(EQ$2&lt;&gt;"",IF($C36&lt;&gt;"TBA",EQ$2/114,0),SUMIFS('HOURS&amp;CYCLES INPUT'!$F$2:$F$9999,'HOURS&amp;CYCLES INPUT'!$C$2:$C$9999,'QUALIFIED EFH'!$C36,'HOURS&amp;CYCLES INPUT'!$D$2:$D$9999,'QUALIFIED EFH'!EQ$4,'HOURS&amp;CYCLES INPUT'!$E$2:$E$9999,'QUALIFIED EFH'!EQ$5))</f>
        <v>0</v>
      </c>
      <c r="ER36" s="476">
        <f>IF(ER$2&lt;&gt;"",IF($C36&lt;&gt;"TBA",ER$2/114,0),SUMIFS('HOURS&amp;CYCLES INPUT'!$F$2:$F$9999,'HOURS&amp;CYCLES INPUT'!$C$2:$C$9999,'QUALIFIED EFH'!$C36,'HOURS&amp;CYCLES INPUT'!$D$2:$D$9999,'QUALIFIED EFH'!ER$4,'HOURS&amp;CYCLES INPUT'!$E$2:$E$9999,'QUALIFIED EFH'!ER$5))</f>
        <v>0</v>
      </c>
      <c r="ES36" s="476">
        <f>IF(ES$2&lt;&gt;"",IF($C36&lt;&gt;"TBA",ES$2/114,0),SUMIFS('HOURS&amp;CYCLES INPUT'!$F$2:$F$9999,'HOURS&amp;CYCLES INPUT'!$C$2:$C$9999,'QUALIFIED EFH'!$C36,'HOURS&amp;CYCLES INPUT'!$D$2:$D$9999,'QUALIFIED EFH'!ES$4,'HOURS&amp;CYCLES INPUT'!$E$2:$E$9999,'QUALIFIED EFH'!ES$5))</f>
        <v>0</v>
      </c>
      <c r="ET36" s="476">
        <f>IF(ET$2&lt;&gt;"",IF($C36&lt;&gt;"TBA",ET$2/114,0),SUMIFS('HOURS&amp;CYCLES INPUT'!$F$2:$F$9999,'HOURS&amp;CYCLES INPUT'!$C$2:$C$9999,'QUALIFIED EFH'!$C36,'HOURS&amp;CYCLES INPUT'!$D$2:$D$9999,'QUALIFIED EFH'!ET$4,'HOURS&amp;CYCLES INPUT'!$E$2:$E$9999,'QUALIFIED EFH'!ET$5))</f>
        <v>0</v>
      </c>
      <c r="EU36" s="476">
        <f>IF(EU$2&lt;&gt;"",IF($C36&lt;&gt;"TBA",EU$2/114,0),SUMIFS('HOURS&amp;CYCLES INPUT'!$F$2:$F$9999,'HOURS&amp;CYCLES INPUT'!$C$2:$C$9999,'QUALIFIED EFH'!$C36,'HOURS&amp;CYCLES INPUT'!$D$2:$D$9999,'QUALIFIED EFH'!EU$4,'HOURS&amp;CYCLES INPUT'!$E$2:$E$9999,'QUALIFIED EFH'!EU$5))</f>
        <v>0</v>
      </c>
      <c r="EV36" s="476">
        <f>IF(EV$2&lt;&gt;"",IF($C36&lt;&gt;"TBA",EV$2/114,0),SUMIFS('HOURS&amp;CYCLES INPUT'!$F$2:$F$9999,'HOURS&amp;CYCLES INPUT'!$C$2:$C$9999,'QUALIFIED EFH'!$C36,'HOURS&amp;CYCLES INPUT'!$D$2:$D$9999,'QUALIFIED EFH'!EV$4,'HOURS&amp;CYCLES INPUT'!$E$2:$E$9999,'QUALIFIED EFH'!EV$5))</f>
        <v>0</v>
      </c>
      <c r="EW36" s="476">
        <f>IF(EW$2&lt;&gt;"",IF($C36&lt;&gt;"TBA",EW$2/114,0),SUMIFS('HOURS&amp;CYCLES INPUT'!$F$2:$F$9999,'HOURS&amp;CYCLES INPUT'!$C$2:$C$9999,'QUALIFIED EFH'!$C36,'HOURS&amp;CYCLES INPUT'!$D$2:$D$9999,'QUALIFIED EFH'!EW$4,'HOURS&amp;CYCLES INPUT'!$E$2:$E$9999,'QUALIFIED EFH'!EW$5))</f>
        <v>0</v>
      </c>
      <c r="EX36" s="476">
        <f>IF(EX$2&lt;&gt;"",IF($C36&lt;&gt;"TBA",EX$2/114,0),SUMIFS('HOURS&amp;CYCLES INPUT'!$F$2:$F$9999,'HOURS&amp;CYCLES INPUT'!$C$2:$C$9999,'QUALIFIED EFH'!$C36,'HOURS&amp;CYCLES INPUT'!$D$2:$D$9999,'QUALIFIED EFH'!EX$4,'HOURS&amp;CYCLES INPUT'!$E$2:$E$9999,'QUALIFIED EFH'!EX$5))</f>
        <v>0</v>
      </c>
      <c r="EY36" s="476">
        <f>IF(EY$2&lt;&gt;"",IF($C36&lt;&gt;"TBA",EY$2/114,0),SUMIFS('HOURS&amp;CYCLES INPUT'!$F$2:$F$9999,'HOURS&amp;CYCLES INPUT'!$C$2:$C$9999,'QUALIFIED EFH'!$C36,'HOURS&amp;CYCLES INPUT'!$D$2:$D$9999,'QUALIFIED EFH'!EY$4,'HOURS&amp;CYCLES INPUT'!$E$2:$E$9999,'QUALIFIED EFH'!EY$5))</f>
        <v>0</v>
      </c>
      <c r="EZ36" s="476">
        <f>IF(EZ$2&lt;&gt;"",IF($C36&lt;&gt;"TBA",EZ$2/114,0),SUMIFS('HOURS&amp;CYCLES INPUT'!$F$2:$F$9999,'HOURS&amp;CYCLES INPUT'!$C$2:$C$9999,'QUALIFIED EFH'!$C36,'HOURS&amp;CYCLES INPUT'!$D$2:$D$9999,'QUALIFIED EFH'!EZ$4,'HOURS&amp;CYCLES INPUT'!$E$2:$E$9999,'QUALIFIED EFH'!EZ$5))</f>
        <v>0</v>
      </c>
      <c r="FA36" s="476">
        <f>IF(FA$2&lt;&gt;"",IF($C36&lt;&gt;"TBA",FA$2/114,0),SUMIFS('HOURS&amp;CYCLES INPUT'!$F$2:$F$9999,'HOURS&amp;CYCLES INPUT'!$C$2:$C$9999,'QUALIFIED EFH'!$C36,'HOURS&amp;CYCLES INPUT'!$D$2:$D$9999,'QUALIFIED EFH'!FA$4,'HOURS&amp;CYCLES INPUT'!$E$2:$E$9999,'QUALIFIED EFH'!FA$5))</f>
        <v>0</v>
      </c>
      <c r="FB36" s="476">
        <f>IF(FB$2&lt;&gt;"",IF($C36&lt;&gt;"TBA",FB$2/114,0),SUMIFS('HOURS&amp;CYCLES INPUT'!$F$2:$F$9999,'HOURS&amp;CYCLES INPUT'!$C$2:$C$9999,'QUALIFIED EFH'!$C36,'HOURS&amp;CYCLES INPUT'!$D$2:$D$9999,'QUALIFIED EFH'!FB$4,'HOURS&amp;CYCLES INPUT'!$E$2:$E$9999,'QUALIFIED EFH'!FB$5))</f>
        <v>0</v>
      </c>
      <c r="FC36" s="476">
        <f>IF(FC$2&lt;&gt;"",IF($C36&lt;&gt;"TBA",FC$2/114,0),SUMIFS('HOURS&amp;CYCLES INPUT'!$F$2:$F$9999,'HOURS&amp;CYCLES INPUT'!$C$2:$C$9999,'QUALIFIED EFH'!$C36,'HOURS&amp;CYCLES INPUT'!$D$2:$D$9999,'QUALIFIED EFH'!FC$4,'HOURS&amp;CYCLES INPUT'!$E$2:$E$9999,'QUALIFIED EFH'!FC$5))</f>
        <v>0</v>
      </c>
      <c r="FD36" s="476">
        <f>IF(FD$2&lt;&gt;"",IF($C36&lt;&gt;"TBA",FD$2/114,0),SUMIFS('HOURS&amp;CYCLES INPUT'!$F$2:$F$9999,'HOURS&amp;CYCLES INPUT'!$C$2:$C$9999,'QUALIFIED EFH'!$C36,'HOURS&amp;CYCLES INPUT'!$D$2:$D$9999,'QUALIFIED EFH'!FD$4,'HOURS&amp;CYCLES INPUT'!$E$2:$E$9999,'QUALIFIED EFH'!FD$5))</f>
        <v>0</v>
      </c>
      <c r="FE36" s="476">
        <f>IF(FE$2&lt;&gt;"",IF($C36&lt;&gt;"TBA",FE$2/114,0),SUMIFS('HOURS&amp;CYCLES INPUT'!$F$2:$F$9999,'HOURS&amp;CYCLES INPUT'!$C$2:$C$9999,'QUALIFIED EFH'!$C36,'HOURS&amp;CYCLES INPUT'!$D$2:$D$9999,'QUALIFIED EFH'!FE$4,'HOURS&amp;CYCLES INPUT'!$E$2:$E$9999,'QUALIFIED EFH'!FE$5))</f>
        <v>0</v>
      </c>
      <c r="FF36" s="476">
        <f>IF(FF$2&lt;&gt;"",IF($C36&lt;&gt;"TBA",FF$2/114,0),SUMIFS('HOURS&amp;CYCLES INPUT'!$F$2:$F$9999,'HOURS&amp;CYCLES INPUT'!$C$2:$C$9999,'QUALIFIED EFH'!$C36,'HOURS&amp;CYCLES INPUT'!$D$2:$D$9999,'QUALIFIED EFH'!FF$4,'HOURS&amp;CYCLES INPUT'!$E$2:$E$9999,'QUALIFIED EFH'!FF$5))</f>
        <v>0</v>
      </c>
      <c r="FG36" s="476">
        <f>IF(FG$2&lt;&gt;"",IF($C36&lt;&gt;"TBA",FG$2/114,0),SUMIFS('HOURS&amp;CYCLES INPUT'!$F$2:$F$9999,'HOURS&amp;CYCLES INPUT'!$C$2:$C$9999,'QUALIFIED EFH'!$C36,'HOURS&amp;CYCLES INPUT'!$D$2:$D$9999,'QUALIFIED EFH'!FG$4,'HOURS&amp;CYCLES INPUT'!$E$2:$E$9999,'QUALIFIED EFH'!FG$5))</f>
        <v>0</v>
      </c>
      <c r="FH36" s="476">
        <f>IF(FH$2&lt;&gt;"",IF($C36&lt;&gt;"TBA",FH$2/114,0),SUMIFS('HOURS&amp;CYCLES INPUT'!$F$2:$F$9999,'HOURS&amp;CYCLES INPUT'!$C$2:$C$9999,'QUALIFIED EFH'!$C36,'HOURS&amp;CYCLES INPUT'!$D$2:$D$9999,'QUALIFIED EFH'!FH$4,'HOURS&amp;CYCLES INPUT'!$E$2:$E$9999,'QUALIFIED EFH'!FH$5))</f>
        <v>0</v>
      </c>
      <c r="FI36" s="476">
        <f>IF(FI$2&lt;&gt;"",IF($C36&lt;&gt;"TBA",FI$2/114,0),SUMIFS('HOURS&amp;CYCLES INPUT'!$F$2:$F$9999,'HOURS&amp;CYCLES INPUT'!$C$2:$C$9999,'QUALIFIED EFH'!$C36,'HOURS&amp;CYCLES INPUT'!$D$2:$D$9999,'QUALIFIED EFH'!FI$4,'HOURS&amp;CYCLES INPUT'!$E$2:$E$9999,'QUALIFIED EFH'!FI$5))</f>
        <v>0</v>
      </c>
      <c r="FJ36" s="476">
        <f>IF(FJ$2&lt;&gt;"",IF($C36&lt;&gt;"TBA",FJ$2/114,0),SUMIFS('HOURS&amp;CYCLES INPUT'!$F$2:$F$9999,'HOURS&amp;CYCLES INPUT'!$C$2:$C$9999,'QUALIFIED EFH'!$C36,'HOURS&amp;CYCLES INPUT'!$D$2:$D$9999,'QUALIFIED EFH'!FJ$4,'HOURS&amp;CYCLES INPUT'!$E$2:$E$9999,'QUALIFIED EFH'!FJ$5))</f>
        <v>0</v>
      </c>
      <c r="FK36" s="476">
        <f>IF(FK$2&lt;&gt;"",IF($C36&lt;&gt;"TBA",FK$2/114,0),SUMIFS('HOURS&amp;CYCLES INPUT'!$F$2:$F$9999,'HOURS&amp;CYCLES INPUT'!$C$2:$C$9999,'QUALIFIED EFH'!$C36,'HOURS&amp;CYCLES INPUT'!$D$2:$D$9999,'QUALIFIED EFH'!FK$4,'HOURS&amp;CYCLES INPUT'!$E$2:$E$9999,'QUALIFIED EFH'!FK$5))</f>
        <v>0</v>
      </c>
      <c r="FL36" s="476">
        <f>IF(FL$2&lt;&gt;"",IF($C36&lt;&gt;"TBA",FL$2/114,0),SUMIFS('HOURS&amp;CYCLES INPUT'!$F$2:$F$9999,'HOURS&amp;CYCLES INPUT'!$C$2:$C$9999,'QUALIFIED EFH'!$C36,'HOURS&amp;CYCLES INPUT'!$D$2:$D$9999,'QUALIFIED EFH'!FL$4,'HOURS&amp;CYCLES INPUT'!$E$2:$E$9999,'QUALIFIED EFH'!FL$5))</f>
        <v>0</v>
      </c>
      <c r="FM36" s="476">
        <f>IF(FM$2&lt;&gt;"",IF($C36&lt;&gt;"TBA",FM$2/114,0),SUMIFS('HOURS&amp;CYCLES INPUT'!$F$2:$F$9999,'HOURS&amp;CYCLES INPUT'!$C$2:$C$9999,'QUALIFIED EFH'!$C36,'HOURS&amp;CYCLES INPUT'!$D$2:$D$9999,'QUALIFIED EFH'!FM$4,'HOURS&amp;CYCLES INPUT'!$E$2:$E$9999,'QUALIFIED EFH'!FM$5))</f>
        <v>0</v>
      </c>
      <c r="FN36" s="476">
        <f>IF(FN$2&lt;&gt;"",IF($C36&lt;&gt;"TBA",FN$2/114,0),SUMIFS('HOURS&amp;CYCLES INPUT'!$F$2:$F$9999,'HOURS&amp;CYCLES INPUT'!$C$2:$C$9999,'QUALIFIED EFH'!$C36,'HOURS&amp;CYCLES INPUT'!$D$2:$D$9999,'QUALIFIED EFH'!FN$4,'HOURS&amp;CYCLES INPUT'!$E$2:$E$9999,'QUALIFIED EFH'!FN$5))</f>
        <v>0</v>
      </c>
      <c r="FO36" s="476">
        <f>IF(FO$2&lt;&gt;"",IF($C36&lt;&gt;"TBA",FO$2/114,0),SUMIFS('HOURS&amp;CYCLES INPUT'!$F$2:$F$9999,'HOURS&amp;CYCLES INPUT'!$C$2:$C$9999,'QUALIFIED EFH'!$C36,'HOURS&amp;CYCLES INPUT'!$D$2:$D$9999,'QUALIFIED EFH'!FO$4,'HOURS&amp;CYCLES INPUT'!$E$2:$E$9999,'QUALIFIED EFH'!FO$5))</f>
        <v>0</v>
      </c>
      <c r="FP36" s="476">
        <f>IF(FP$2&lt;&gt;"",IF($C36&lt;&gt;"TBA",FP$2/114,0),SUMIFS('HOURS&amp;CYCLES INPUT'!$F$2:$F$9999,'HOURS&amp;CYCLES INPUT'!$C$2:$C$9999,'QUALIFIED EFH'!$C36,'HOURS&amp;CYCLES INPUT'!$D$2:$D$9999,'QUALIFIED EFH'!FP$4,'HOURS&amp;CYCLES INPUT'!$E$2:$E$9999,'QUALIFIED EFH'!FP$5))</f>
        <v>0</v>
      </c>
      <c r="FQ36" s="476">
        <f>IF(FQ$2&lt;&gt;"",IF($C36&lt;&gt;"TBA",FQ$2/114,0),SUMIFS('HOURS&amp;CYCLES INPUT'!$F$2:$F$9999,'HOURS&amp;CYCLES INPUT'!$C$2:$C$9999,'QUALIFIED EFH'!$C36,'HOURS&amp;CYCLES INPUT'!$D$2:$D$9999,'QUALIFIED EFH'!FQ$4,'HOURS&amp;CYCLES INPUT'!$E$2:$E$9999,'QUALIFIED EFH'!FQ$5))</f>
        <v>0</v>
      </c>
      <c r="FR36" s="476">
        <f>IF(FR$2&lt;&gt;"",IF($C36&lt;&gt;"TBA",FR$2/114,0),SUMIFS('HOURS&amp;CYCLES INPUT'!$F$2:$F$9999,'HOURS&amp;CYCLES INPUT'!$C$2:$C$9999,'QUALIFIED EFH'!$C36,'HOURS&amp;CYCLES INPUT'!$D$2:$D$9999,'QUALIFIED EFH'!FR$4,'HOURS&amp;CYCLES INPUT'!$E$2:$E$9999,'QUALIFIED EFH'!FR$5))</f>
        <v>0</v>
      </c>
      <c r="FS36" s="476">
        <f>IF(FS$2&lt;&gt;"",IF($C36&lt;&gt;"TBA",FS$2/114,0),SUMIFS('HOURS&amp;CYCLES INPUT'!$F$2:$F$9999,'HOURS&amp;CYCLES INPUT'!$C$2:$C$9999,'QUALIFIED EFH'!$C36,'HOURS&amp;CYCLES INPUT'!$D$2:$D$9999,'QUALIFIED EFH'!FS$4,'HOURS&amp;CYCLES INPUT'!$E$2:$E$9999,'QUALIFIED EFH'!FS$5))</f>
        <v>0</v>
      </c>
      <c r="FT36" s="476">
        <f>IF(FT$2&lt;&gt;"",IF($C36&lt;&gt;"TBA",FT$2/114,0),SUMIFS('HOURS&amp;CYCLES INPUT'!$F$2:$F$9999,'HOURS&amp;CYCLES INPUT'!$C$2:$C$9999,'QUALIFIED EFH'!$C36,'HOURS&amp;CYCLES INPUT'!$D$2:$D$9999,'QUALIFIED EFH'!FT$4,'HOURS&amp;CYCLES INPUT'!$E$2:$E$9999,'QUALIFIED EFH'!FT$5))</f>
        <v>0</v>
      </c>
      <c r="FU36" s="476">
        <f>IF(FU$2&lt;&gt;"",IF($C36&lt;&gt;"TBA",FU$2/114,0),SUMIFS('HOURS&amp;CYCLES INPUT'!$F$2:$F$9999,'HOURS&amp;CYCLES INPUT'!$C$2:$C$9999,'QUALIFIED EFH'!$C36,'HOURS&amp;CYCLES INPUT'!$D$2:$D$9999,'QUALIFIED EFH'!FU$4,'HOURS&amp;CYCLES INPUT'!$E$2:$E$9999,'QUALIFIED EFH'!FU$5))</f>
        <v>0</v>
      </c>
      <c r="FV36" s="476">
        <f>IF(FV$2&lt;&gt;"",IF($C36&lt;&gt;"TBA",FV$2/114,0),SUMIFS('HOURS&amp;CYCLES INPUT'!$F$2:$F$9999,'HOURS&amp;CYCLES INPUT'!$C$2:$C$9999,'QUALIFIED EFH'!$C36,'HOURS&amp;CYCLES INPUT'!$D$2:$D$9999,'QUALIFIED EFH'!FV$4,'HOURS&amp;CYCLES INPUT'!$E$2:$E$9999,'QUALIFIED EFH'!FV$5))</f>
        <v>0</v>
      </c>
      <c r="FW36" s="476">
        <f>IF(FW$2&lt;&gt;"",IF($C36&lt;&gt;"TBA",FW$2/114,0),SUMIFS('HOURS&amp;CYCLES INPUT'!$F$2:$F$9999,'HOURS&amp;CYCLES INPUT'!$C$2:$C$9999,'QUALIFIED EFH'!$C36,'HOURS&amp;CYCLES INPUT'!$D$2:$D$9999,'QUALIFIED EFH'!FW$4,'HOURS&amp;CYCLES INPUT'!$E$2:$E$9999,'QUALIFIED EFH'!FW$5))</f>
        <v>0</v>
      </c>
      <c r="FX36" s="476">
        <f>IF(FX$2&lt;&gt;"",IF($C36&lt;&gt;"TBA",FX$2/114,0),SUMIFS('HOURS&amp;CYCLES INPUT'!$F$2:$F$9999,'HOURS&amp;CYCLES INPUT'!$C$2:$C$9999,'QUALIFIED EFH'!$C36,'HOURS&amp;CYCLES INPUT'!$D$2:$D$9999,'QUALIFIED EFH'!FX$4,'HOURS&amp;CYCLES INPUT'!$E$2:$E$9999,'QUALIFIED EFH'!FX$5))</f>
        <v>0</v>
      </c>
      <c r="FY36" s="476">
        <f>IF(FY$2&lt;&gt;"",IF($C36&lt;&gt;"TBA",FY$2/114,0),SUMIFS('HOURS&amp;CYCLES INPUT'!$F$2:$F$9999,'HOURS&amp;CYCLES INPUT'!$C$2:$C$9999,'QUALIFIED EFH'!$C36,'HOURS&amp;CYCLES INPUT'!$D$2:$D$9999,'QUALIFIED EFH'!FY$4,'HOURS&amp;CYCLES INPUT'!$E$2:$E$9999,'QUALIFIED EFH'!FY$5))</f>
        <v>0</v>
      </c>
      <c r="FZ36" s="476">
        <f>IF(FZ$2&lt;&gt;"",IF($C36&lt;&gt;"TBA",FZ$2/114,0),SUMIFS('HOURS&amp;CYCLES INPUT'!$F$2:$F$9999,'HOURS&amp;CYCLES INPUT'!$C$2:$C$9999,'QUALIFIED EFH'!$C36,'HOURS&amp;CYCLES INPUT'!$D$2:$D$9999,'QUALIFIED EFH'!FZ$4,'HOURS&amp;CYCLES INPUT'!$E$2:$E$9999,'QUALIFIED EFH'!FZ$5))</f>
        <v>0</v>
      </c>
      <c r="GA36" s="476">
        <f>IF(GA$2&lt;&gt;"",IF($C36&lt;&gt;"TBA",GA$2/114,0),SUMIFS('HOURS&amp;CYCLES INPUT'!$F$2:$F$9999,'HOURS&amp;CYCLES INPUT'!$C$2:$C$9999,'QUALIFIED EFH'!$C36,'HOURS&amp;CYCLES INPUT'!$D$2:$D$9999,'QUALIFIED EFH'!GA$4,'HOURS&amp;CYCLES INPUT'!$E$2:$E$9999,'QUALIFIED EFH'!GA$5))</f>
        <v>0</v>
      </c>
      <c r="GB36" s="476">
        <f>IF(GB$2&lt;&gt;"",IF($C36&lt;&gt;"TBA",GB$2/114,0),SUMIFS('HOURS&amp;CYCLES INPUT'!$F$2:$F$9999,'HOURS&amp;CYCLES INPUT'!$C$2:$C$9999,'QUALIFIED EFH'!$C36,'HOURS&amp;CYCLES INPUT'!$D$2:$D$9999,'QUALIFIED EFH'!GB$4,'HOURS&amp;CYCLES INPUT'!$E$2:$E$9999,'QUALIFIED EFH'!GB$5))</f>
        <v>0</v>
      </c>
    </row>
    <row r="37" spans="3:184" x14ac:dyDescent="0.35">
      <c r="C37" s="472">
        <f>'QUALIFIED ENGINES'!D38</f>
        <v>91449</v>
      </c>
      <c r="D37" s="476">
        <f>IF(D$2&lt;&gt;"",IF($C37&lt;&gt;"TBA",D$2/114,0),SUMIFS('HOURS&amp;CYCLES INPUT'!$F$2:$F$9999,'HOURS&amp;CYCLES INPUT'!$C$2:$C$9999,'QUALIFIED EFH'!$C37,'HOURS&amp;CYCLES INPUT'!$D$2:$D$9999,'QUALIFIED EFH'!D$4,'HOURS&amp;CYCLES INPUT'!$E$2:$E$9999,'QUALIFIED EFH'!D$5))</f>
        <v>0</v>
      </c>
      <c r="E37" s="476">
        <f>IF(E$2&lt;&gt;"",IF($C37&lt;&gt;"TBA",E$2/114,0),SUMIFS('HOURS&amp;CYCLES INPUT'!$F$2:$F$9999,'HOURS&amp;CYCLES INPUT'!$C$2:$C$9999,'QUALIFIED EFH'!$C37,'HOURS&amp;CYCLES INPUT'!$D$2:$D$9999,'QUALIFIED EFH'!E$4,'HOURS&amp;CYCLES INPUT'!$E$2:$E$9999,'QUALIFIED EFH'!E$5))</f>
        <v>0</v>
      </c>
      <c r="F37" s="476">
        <f>IF(F$2&lt;&gt;"",IF($C37&lt;&gt;"TBA",F$2/114,0),SUMIFS('HOURS&amp;CYCLES INPUT'!$F$2:$F$9999,'HOURS&amp;CYCLES INPUT'!$C$2:$C$9999,'QUALIFIED EFH'!$C37,'HOURS&amp;CYCLES INPUT'!$D$2:$D$9999,'QUALIFIED EFH'!F$4,'HOURS&amp;CYCLES INPUT'!$E$2:$E$9999,'QUALIFIED EFH'!F$5))</f>
        <v>0</v>
      </c>
      <c r="G37" s="476">
        <f>IF(G$2&lt;&gt;"",IF($C37&lt;&gt;"TBA",G$2/114,0),SUMIFS('HOURS&amp;CYCLES INPUT'!$F$2:$F$9999,'HOURS&amp;CYCLES INPUT'!$C$2:$C$9999,'QUALIFIED EFH'!$C37,'HOURS&amp;CYCLES INPUT'!$D$2:$D$9999,'QUALIFIED EFH'!G$4,'HOURS&amp;CYCLES INPUT'!$E$2:$E$9999,'QUALIFIED EFH'!G$5))</f>
        <v>0</v>
      </c>
      <c r="H37" s="476">
        <f>IF(H$2&lt;&gt;"",IF($C37&lt;&gt;"TBA",H$2/114,0),SUMIFS('HOURS&amp;CYCLES INPUT'!$F$2:$F$9999,'HOURS&amp;CYCLES INPUT'!$C$2:$C$9999,'QUALIFIED EFH'!$C37,'HOURS&amp;CYCLES INPUT'!$D$2:$D$9999,'QUALIFIED EFH'!H$4,'HOURS&amp;CYCLES INPUT'!$E$2:$E$9999,'QUALIFIED EFH'!H$5))</f>
        <v>0</v>
      </c>
      <c r="I37" s="476">
        <f>IF(I$2&lt;&gt;"",IF($C37&lt;&gt;"TBA",I$2/114,0),SUMIFS('HOURS&amp;CYCLES INPUT'!$F$2:$F$9999,'HOURS&amp;CYCLES INPUT'!$C$2:$C$9999,'QUALIFIED EFH'!$C37,'HOURS&amp;CYCLES INPUT'!$D$2:$D$9999,'QUALIFIED EFH'!I$4,'HOURS&amp;CYCLES INPUT'!$E$2:$E$9999,'QUALIFIED EFH'!I$5))</f>
        <v>0</v>
      </c>
      <c r="J37" s="476">
        <f>IF(J$2&lt;&gt;"",IF($C37&lt;&gt;"TBA",J$2/114,0),SUMIFS('HOURS&amp;CYCLES INPUT'!$F$2:$F$9999,'HOURS&amp;CYCLES INPUT'!$C$2:$C$9999,'QUALIFIED EFH'!$C37,'HOURS&amp;CYCLES INPUT'!$D$2:$D$9999,'QUALIFIED EFH'!J$4,'HOURS&amp;CYCLES INPUT'!$E$2:$E$9999,'QUALIFIED EFH'!J$5))</f>
        <v>0</v>
      </c>
      <c r="K37" s="476">
        <f>IF(K$2&lt;&gt;"",IF($C37&lt;&gt;"TBA",K$2/114,0),SUMIFS('HOURS&amp;CYCLES INPUT'!$F$2:$F$9999,'HOURS&amp;CYCLES INPUT'!$C$2:$C$9999,'QUALIFIED EFH'!$C37,'HOURS&amp;CYCLES INPUT'!$D$2:$D$9999,'QUALIFIED EFH'!K$4,'HOURS&amp;CYCLES INPUT'!$E$2:$E$9999,'QUALIFIED EFH'!K$5))</f>
        <v>0</v>
      </c>
      <c r="L37" s="476">
        <f>IF(L$2&lt;&gt;"",IF($C37&lt;&gt;"TBA",L$2/114,0),SUMIFS('HOURS&amp;CYCLES INPUT'!$F$2:$F$9999,'HOURS&amp;CYCLES INPUT'!$C$2:$C$9999,'QUALIFIED EFH'!$C37,'HOURS&amp;CYCLES INPUT'!$D$2:$D$9999,'QUALIFIED EFH'!L$4,'HOURS&amp;CYCLES INPUT'!$E$2:$E$9999,'QUALIFIED EFH'!L$5))</f>
        <v>0</v>
      </c>
      <c r="M37" s="476">
        <f>IF(M$2&lt;&gt;"",IF($C37&lt;&gt;"TBA",M$2/114,0),SUMIFS('HOURS&amp;CYCLES INPUT'!$F$2:$F$9999,'HOURS&amp;CYCLES INPUT'!$C$2:$C$9999,'QUALIFIED EFH'!$C37,'HOURS&amp;CYCLES INPUT'!$D$2:$D$9999,'QUALIFIED EFH'!M$4,'HOURS&amp;CYCLES INPUT'!$E$2:$E$9999,'QUALIFIED EFH'!M$5))</f>
        <v>19.670000000000002</v>
      </c>
      <c r="N37" s="476">
        <f>IF(N$2&lt;&gt;"",IF($C37&lt;&gt;"TBA",N$2/114,0),SUMIFS('HOURS&amp;CYCLES INPUT'!$F$2:$F$9999,'HOURS&amp;CYCLES INPUT'!$C$2:$C$9999,'QUALIFIED EFH'!$C37,'HOURS&amp;CYCLES INPUT'!$D$2:$D$9999,'QUALIFIED EFH'!N$4,'HOURS&amp;CYCLES INPUT'!$E$2:$E$9999,'QUALIFIED EFH'!N$5))</f>
        <v>304.82</v>
      </c>
      <c r="O37" s="476">
        <f>IF(O$2&lt;&gt;"",IF($C37&lt;&gt;"TBA",O$2/114,0),SUMIFS('HOURS&amp;CYCLES INPUT'!$F$2:$F$9999,'HOURS&amp;CYCLES INPUT'!$C$2:$C$9999,'QUALIFIED EFH'!$C37,'HOURS&amp;CYCLES INPUT'!$D$2:$D$9999,'QUALIFIED EFH'!O$4,'HOURS&amp;CYCLES INPUT'!$E$2:$E$9999,'QUALIFIED EFH'!O$5))</f>
        <v>295</v>
      </c>
      <c r="P37" s="476">
        <f>IF(P$2&lt;&gt;"",IF($C37&lt;&gt;"TBA",P$2/114,0),SUMIFS('HOURS&amp;CYCLES INPUT'!$F$2:$F$9999,'HOURS&amp;CYCLES INPUT'!$C$2:$C$9999,'QUALIFIED EFH'!$C37,'HOURS&amp;CYCLES INPUT'!$D$2:$D$9999,'QUALIFIED EFH'!P$4,'HOURS&amp;CYCLES INPUT'!$E$2:$E$9999,'QUALIFIED EFH'!P$5))</f>
        <v>387.95</v>
      </c>
      <c r="Q37" s="476">
        <f>IF(Q$2&lt;&gt;"",IF($C37&lt;&gt;"TBA",Q$2/114,0),SUMIFS('HOURS&amp;CYCLES INPUT'!$F$2:$F$9999,'HOURS&amp;CYCLES INPUT'!$C$2:$C$9999,'QUALIFIED EFH'!$C37,'HOURS&amp;CYCLES INPUT'!$D$2:$D$9999,'QUALIFIED EFH'!Q$4,'HOURS&amp;CYCLES INPUT'!$E$2:$E$9999,'QUALIFIED EFH'!Q$5))</f>
        <v>365.81</v>
      </c>
      <c r="R37" s="476">
        <f>IF(R$1&lt;&gt;"",IF($C37&lt;&gt;"TBA",R$1/114,0),SUMIFS('HOURS&amp;CYCLES INPUT'!$F$2:$F$9999,'HOURS&amp;CYCLES INPUT'!$C$2:$C$9999,'QUALIFIED EFH'!$C37,'HOURS&amp;CYCLES INPUT'!$D$2:$D$9999,'QUALIFIED EFH'!R$4,'HOURS&amp;CYCLES INPUT'!$E$2:$E$9999,'QUALIFIED EFH'!R$5))</f>
        <v>0</v>
      </c>
      <c r="S37" s="476">
        <f>IF(S$2&lt;&gt;"",IF($C37&lt;&gt;"TBA",S$2/114,0),SUMIFS('HOURS&amp;CYCLES INPUT'!$F$2:$F$9999,'HOURS&amp;CYCLES INPUT'!$C$2:$C$9999,'QUALIFIED EFH'!$C37,'HOURS&amp;CYCLES INPUT'!$D$2:$D$9999,'QUALIFIED EFH'!S$4,'HOURS&amp;CYCLES INPUT'!$E$2:$E$9999,'QUALIFIED EFH'!S$5))</f>
        <v>309.82</v>
      </c>
      <c r="T37" s="476">
        <f>IF(T$2&lt;&gt;"",IF($C37&lt;&gt;"TBA",T$2/114,0),SUMIFS('HOURS&amp;CYCLES INPUT'!$F$2:$F$9999,'HOURS&amp;CYCLES INPUT'!$C$2:$C$9999,'QUALIFIED EFH'!$C37,'HOURS&amp;CYCLES INPUT'!$D$2:$D$9999,'QUALIFIED EFH'!T$4,'HOURS&amp;CYCLES INPUT'!$E$2:$E$9999,'QUALIFIED EFH'!T$5))</f>
        <v>387.4</v>
      </c>
      <c r="U37" s="476">
        <f>IF(U$2&lt;&gt;"",IF($C37&lt;&gt;"TBA",U$2/114,0),SUMIFS('HOURS&amp;CYCLES INPUT'!$F$2:$F$9999,'HOURS&amp;CYCLES INPUT'!$C$2:$C$9999,'QUALIFIED EFH'!$C37,'HOURS&amp;CYCLES INPUT'!$D$2:$D$9999,'QUALIFIED EFH'!U$4,'HOURS&amp;CYCLES INPUT'!$E$2:$E$9999,'QUALIFIED EFH'!U$5))</f>
        <v>366.22</v>
      </c>
      <c r="V37" s="476">
        <f>IF(V$2&lt;&gt;"",IF($C37&lt;&gt;"TBA",V$2/114,0),SUMIFS('HOURS&amp;CYCLES INPUT'!$F$2:$F$9999,'HOURS&amp;CYCLES INPUT'!$C$2:$C$9999,'QUALIFIED EFH'!$C37,'HOURS&amp;CYCLES INPUT'!$D$2:$D$9999,'QUALIFIED EFH'!V$4,'HOURS&amp;CYCLES INPUT'!$E$2:$E$9999,'QUALIFIED EFH'!V$5))</f>
        <v>350.6</v>
      </c>
      <c r="W37" s="476">
        <f>IF(W$2&lt;&gt;"",IF($C37&lt;&gt;"TBA",W$2/114,0),SUMIFS('HOURS&amp;CYCLES INPUT'!$F$2:$F$9999,'HOURS&amp;CYCLES INPUT'!$C$2:$C$9999,'QUALIFIED EFH'!$C37,'HOURS&amp;CYCLES INPUT'!$D$2:$D$9999,'QUALIFIED EFH'!W$4,'HOURS&amp;CYCLES INPUT'!$E$2:$E$9999,'QUALIFIED EFH'!W$5))</f>
        <v>351.13</v>
      </c>
      <c r="X37" s="476">
        <f>IF(X$2&lt;&gt;"",IF($C37&lt;&gt;"TBA",X$2/114,0),SUMIFS('HOURS&amp;CYCLES INPUT'!$F$2:$F$9999,'HOURS&amp;CYCLES INPUT'!$C$2:$C$9999,'QUALIFIED EFH'!$C37,'HOURS&amp;CYCLES INPUT'!$D$2:$D$9999,'QUALIFIED EFH'!X$4,'HOURS&amp;CYCLES INPUT'!$E$2:$E$9999,'QUALIFIED EFH'!X$5))</f>
        <v>387.25</v>
      </c>
      <c r="Y37" s="476">
        <f>IF(Y$2&lt;&gt;"",IF($C37&lt;&gt;"TBA",Y$2/114,0),SUMIFS('HOURS&amp;CYCLES INPUT'!$F$2:$F$9999,'HOURS&amp;CYCLES INPUT'!$C$2:$C$9999,'QUALIFIED EFH'!$C37,'HOURS&amp;CYCLES INPUT'!$D$2:$D$9999,'QUALIFIED EFH'!Y$4,'HOURS&amp;CYCLES INPUT'!$E$2:$E$9999,'QUALIFIED EFH'!Y$5))</f>
        <v>366.35</v>
      </c>
      <c r="Z37" s="476">
        <f>IF(Z$2&lt;&gt;"",IF($C37&lt;&gt;"TBA",Z$2/114,0),SUMIFS('HOURS&amp;CYCLES INPUT'!$F$2:$F$9999,'HOURS&amp;CYCLES INPUT'!$C$2:$C$9999,'QUALIFIED EFH'!$C37,'HOURS&amp;CYCLES INPUT'!$D$2:$D$9999,'QUALIFIED EFH'!Z$4,'HOURS&amp;CYCLES INPUT'!$E$2:$E$9999,'QUALIFIED EFH'!Z$5))</f>
        <v>387.55</v>
      </c>
      <c r="AA37" s="476">
        <f>IF(AA$2&lt;&gt;"",IF($C37&lt;&gt;"TBA",AA$2/114,0),SUMIFS('HOURS&amp;CYCLES INPUT'!$F$2:$F$9999,'HOURS&amp;CYCLES INPUT'!$C$2:$C$9999,'QUALIFIED EFH'!$C37,'HOURS&amp;CYCLES INPUT'!$D$2:$D$9999,'QUALIFIED EFH'!AA$4,'HOURS&amp;CYCLES INPUT'!$E$2:$E$9999,'QUALIFIED EFH'!AA$5))</f>
        <v>340.48</v>
      </c>
      <c r="AB37" s="476">
        <f>IF(AB$2&lt;&gt;"",IF($C37&lt;&gt;"TBA",AB$2/114,0),SUMIFS('HOURS&amp;CYCLES INPUT'!$F$2:$F$9999,'HOURS&amp;CYCLES INPUT'!$C$2:$C$9999,'QUALIFIED EFH'!$C37,'HOURS&amp;CYCLES INPUT'!$D$2:$D$9999,'QUALIFIED EFH'!AB$4,'HOURS&amp;CYCLES INPUT'!$E$2:$E$9999,'QUALIFIED EFH'!AB$5))</f>
        <v>377.02</v>
      </c>
      <c r="AC37" s="476">
        <f>IF(AC$2&lt;&gt;"",IF($C37&lt;&gt;"TBA",AC$2/114,0),SUMIFS('HOURS&amp;CYCLES INPUT'!$F$2:$F$9999,'HOURS&amp;CYCLES INPUT'!$C$2:$C$9999,'QUALIFIED EFH'!$C37,'HOURS&amp;CYCLES INPUT'!$D$2:$D$9999,'QUALIFIED EFH'!AC$4,'HOURS&amp;CYCLES INPUT'!$E$2:$E$9999,'QUALIFIED EFH'!AC$5))</f>
        <v>377.23</v>
      </c>
      <c r="AD37" s="476">
        <f>IF(AD$2&lt;&gt;"",IF($C37&lt;&gt;"TBA",AD$2/114,0),SUMIFS('HOURS&amp;CYCLES INPUT'!$F$2:$F$9999,'HOURS&amp;CYCLES INPUT'!$C$2:$C$9999,'QUALIFIED EFH'!$C37,'HOURS&amp;CYCLES INPUT'!$D$2:$D$9999,'QUALIFIED EFH'!AD$4,'HOURS&amp;CYCLES INPUT'!$E$2:$E$9999,'QUALIFIED EFH'!AD$5))</f>
        <v>301.64999999999998</v>
      </c>
      <c r="AE37" s="476">
        <f>IF(AE$2&lt;&gt;"",IF($C37&lt;&gt;"TBA",AE$2/114,0),SUMIFS('HOURS&amp;CYCLES INPUT'!$F$2:$F$9999,'HOURS&amp;CYCLES INPUT'!$C$2:$C$9999,'QUALIFIED EFH'!$C37,'HOURS&amp;CYCLES INPUT'!$D$2:$D$9999,'QUALIFIED EFH'!AE$4,'HOURS&amp;CYCLES INPUT'!$E$2:$E$9999,'QUALIFIED EFH'!AE$5))</f>
        <v>343.65</v>
      </c>
      <c r="AF37" s="476">
        <f>IF(AF$2&lt;&gt;"",IF($C37&lt;&gt;"TBA",AF$2/114,0),SUMIFS('HOURS&amp;CYCLES INPUT'!$F$2:$F$9999,'HOURS&amp;CYCLES INPUT'!$C$2:$C$9999,'QUALIFIED EFH'!$C37,'HOURS&amp;CYCLES INPUT'!$D$2:$D$9999,'QUALIFIED EFH'!AF$4,'HOURS&amp;CYCLES INPUT'!$E$2:$E$9999,'QUALIFIED EFH'!AF$5))</f>
        <v>362.12</v>
      </c>
      <c r="AG37" s="476">
        <f>IF(AG$2&lt;&gt;"",IF($C37&lt;&gt;"TBA",AG$2/114,0),SUMIFS('HOURS&amp;CYCLES INPUT'!$F$2:$F$9999,'HOURS&amp;CYCLES INPUT'!$C$2:$C$9999,'QUALIFIED EFH'!$C37,'HOURS&amp;CYCLES INPUT'!$D$2:$D$9999,'QUALIFIED EFH'!AG$4,'HOURS&amp;CYCLES INPUT'!$E$2:$E$9999,'QUALIFIED EFH'!AG$5))</f>
        <v>299.45</v>
      </c>
      <c r="AH37" s="476">
        <f>IF(AH$2&lt;&gt;"",IF($C37&lt;&gt;"TBA",AH$2/114,0),SUMIFS('HOURS&amp;CYCLES INPUT'!$F$2:$F$9999,'HOURS&amp;CYCLES INPUT'!$C$2:$C$9999,'QUALIFIED EFH'!$C37,'HOURS&amp;CYCLES INPUT'!$D$2:$D$9999,'QUALIFIED EFH'!AH$4,'HOURS&amp;CYCLES INPUT'!$E$2:$E$9999,'QUALIFIED EFH'!AH$5))</f>
        <v>393.58</v>
      </c>
      <c r="AI37" s="476">
        <f>IF(AI$2&lt;&gt;"",IF($C37&lt;&gt;"TBA",AI$2/114,0),SUMIFS('HOURS&amp;CYCLES INPUT'!$F$2:$F$9999,'HOURS&amp;CYCLES INPUT'!$C$2:$C$9999,'QUALIFIED EFH'!$C37,'HOURS&amp;CYCLES INPUT'!$D$2:$D$9999,'QUALIFIED EFH'!AI$4,'HOURS&amp;CYCLES INPUT'!$E$2:$E$9999,'QUALIFIED EFH'!AI$5))</f>
        <v>378.48</v>
      </c>
      <c r="AJ37" s="476">
        <f>IF(AJ$2&lt;&gt;"",IF($C37&lt;&gt;"TBA",AJ$2/114,0),SUMIFS('HOURS&amp;CYCLES INPUT'!$F$2:$F$9999,'HOURS&amp;CYCLES INPUT'!$C$2:$C$9999,'QUALIFIED EFH'!$C37,'HOURS&amp;CYCLES INPUT'!$D$2:$D$9999,'QUALIFIED EFH'!AJ$4,'HOURS&amp;CYCLES INPUT'!$E$2:$E$9999,'QUALIFIED EFH'!AJ$5))</f>
        <v>409.09</v>
      </c>
      <c r="AK37" s="476">
        <f>IF(AK$2&lt;&gt;"",IF($C37&lt;&gt;"TBA",AK$2/114,0),SUMIFS('HOURS&amp;CYCLES INPUT'!$F$2:$F$9999,'HOURS&amp;CYCLES INPUT'!$C$2:$C$9999,'QUALIFIED EFH'!$C37,'HOURS&amp;CYCLES INPUT'!$D$2:$D$9999,'QUALIFIED EFH'!AK$4,'HOURS&amp;CYCLES INPUT'!$E$2:$E$9999,'QUALIFIED EFH'!AK$5))</f>
        <v>357.92</v>
      </c>
      <c r="AL37" s="476">
        <f>IF(AL$2&lt;&gt;"",IF($C37&lt;&gt;"TBA",AL$2/114,0),SUMIFS('HOURS&amp;CYCLES INPUT'!$F$2:$F$9999,'HOURS&amp;CYCLES INPUT'!$C$2:$C$9999,'QUALIFIED EFH'!$C37,'HOURS&amp;CYCLES INPUT'!$D$2:$D$9999,'QUALIFIED EFH'!AL$4,'HOURS&amp;CYCLES INPUT'!$E$2:$E$9999,'QUALIFIED EFH'!AL$5))</f>
        <v>294.33</v>
      </c>
      <c r="AM37" s="476">
        <f>IF(AM$2&lt;&gt;"",IF($C37&lt;&gt;"TBA",AM$2/114,0),SUMIFS('HOURS&amp;CYCLES INPUT'!$F$2:$F$9999,'HOURS&amp;CYCLES INPUT'!$C$2:$C$9999,'QUALIFIED EFH'!$C37,'HOURS&amp;CYCLES INPUT'!$D$2:$D$9999,'QUALIFIED EFH'!AM$4,'HOURS&amp;CYCLES INPUT'!$E$2:$E$9999,'QUALIFIED EFH'!AM$5))</f>
        <v>284.92</v>
      </c>
      <c r="AN37" s="476">
        <f>IF(AN$2&lt;&gt;"",IF($C37&lt;&gt;"TBA",AN$2/114,0),SUMIFS('HOURS&amp;CYCLES INPUT'!$F$2:$F$9999,'HOURS&amp;CYCLES INPUT'!$C$2:$C$9999,'QUALIFIED EFH'!$C37,'HOURS&amp;CYCLES INPUT'!$D$2:$D$9999,'QUALIFIED EFH'!AN$4,'HOURS&amp;CYCLES INPUT'!$E$2:$E$9999,'QUALIFIED EFH'!AN$5))</f>
        <v>372.29</v>
      </c>
      <c r="AO37" s="476">
        <f>IF(AO$2&lt;&gt;"",IF($C37&lt;&gt;"TBA",AO$2/114,0),SUMIFS('HOURS&amp;CYCLES INPUT'!$F$2:$F$9999,'HOURS&amp;CYCLES INPUT'!$C$2:$C$9999,'QUALIFIED EFH'!$C37,'HOURS&amp;CYCLES INPUT'!$D$2:$D$9999,'QUALIFIED EFH'!AO$4,'HOURS&amp;CYCLES INPUT'!$E$2:$E$9999,'QUALIFIED EFH'!AO$5))</f>
        <v>358.1</v>
      </c>
      <c r="AP37" s="476">
        <f>IF(AP$2&lt;&gt;"",IF($C37&lt;&gt;"TBA",AP$2/114,0),SUMIFS('HOURS&amp;CYCLES INPUT'!$F$2:$F$9999,'HOURS&amp;CYCLES INPUT'!$C$2:$C$9999,'QUALIFIED EFH'!$C37,'HOURS&amp;CYCLES INPUT'!$D$2:$D$9999,'QUALIFIED EFH'!AP$4,'HOURS&amp;CYCLES INPUT'!$E$2:$E$9999,'QUALIFIED EFH'!AP$5))</f>
        <v>335</v>
      </c>
      <c r="AQ37" s="476">
        <f>IF(AQ$2&lt;&gt;"",IF($C37&lt;&gt;"TBA",AQ$2/114,0),SUMIFS('HOURS&amp;CYCLES INPUT'!$F$2:$F$9999,'HOURS&amp;CYCLES INPUT'!$C$2:$C$9999,'QUALIFIED EFH'!$C37,'HOURS&amp;CYCLES INPUT'!$D$2:$D$9999,'QUALIFIED EFH'!AQ$4,'HOURS&amp;CYCLES INPUT'!$E$2:$E$9999,'QUALIFIED EFH'!AQ$5))</f>
        <v>226.37</v>
      </c>
      <c r="AR37" s="476">
        <f>IF(AR$2&lt;&gt;"",IF($C37&lt;&gt;"TBA",AR$2/114,0),SUMIFS('HOURS&amp;CYCLES INPUT'!$F$2:$F$9999,'HOURS&amp;CYCLES INPUT'!$C$2:$C$9999,'QUALIFIED EFH'!$C37,'HOURS&amp;CYCLES INPUT'!$D$2:$D$9999,'QUALIFIED EFH'!AR$4,'HOURS&amp;CYCLES INPUT'!$E$2:$E$9999,'QUALIFIED EFH'!AR$5))</f>
        <v>0</v>
      </c>
      <c r="AS37" s="476">
        <f>IF(AS$2&lt;&gt;"",IF($C37&lt;&gt;"TBA",AS$2/114,0),SUMIFS('HOURS&amp;CYCLES INPUT'!$F$2:$F$9999,'HOURS&amp;CYCLES INPUT'!$C$2:$C$9999,'QUALIFIED EFH'!$C37,'HOURS&amp;CYCLES INPUT'!$D$2:$D$9999,'QUALIFIED EFH'!AS$4,'HOURS&amp;CYCLES INPUT'!$E$2:$E$9999,'QUALIFIED EFH'!AS$5))</f>
        <v>0</v>
      </c>
      <c r="AT37" s="476">
        <f>IF(AT$2&lt;&gt;"",IF($C37&lt;&gt;"TBA",AT$2/114,0),SUMIFS('HOURS&amp;CYCLES INPUT'!$F$2:$F$9999,'HOURS&amp;CYCLES INPUT'!$C$2:$C$9999,'QUALIFIED EFH'!$C37,'HOURS&amp;CYCLES INPUT'!$D$2:$D$9999,'QUALIFIED EFH'!AT$4,'HOURS&amp;CYCLES INPUT'!$E$2:$E$9999,'QUALIFIED EFH'!AT$5))</f>
        <v>0</v>
      </c>
      <c r="AU37" s="476">
        <f>IF(AU$2&lt;&gt;"",IF($C37&lt;&gt;"TBA",AU$2/114,0),SUMIFS('HOURS&amp;CYCLES INPUT'!$F$2:$F$9999,'HOURS&amp;CYCLES INPUT'!$C$2:$C$9999,'QUALIFIED EFH'!$C37,'HOURS&amp;CYCLES INPUT'!$D$2:$D$9999,'QUALIFIED EFH'!AU$4,'HOURS&amp;CYCLES INPUT'!$E$2:$E$9999,'QUALIFIED EFH'!AU$5))</f>
        <v>0</v>
      </c>
      <c r="AV37" s="476">
        <f>IF(AV$2&lt;&gt;"",IF($C37&lt;&gt;"TBA",AV$2/114,0),SUMIFS('HOURS&amp;CYCLES INPUT'!$F$2:$F$9999,'HOURS&amp;CYCLES INPUT'!$C$2:$C$9999,'QUALIFIED EFH'!$C37,'HOURS&amp;CYCLES INPUT'!$D$2:$D$9999,'QUALIFIED EFH'!AV$4,'HOURS&amp;CYCLES INPUT'!$E$2:$E$9999,'QUALIFIED EFH'!AV$5))</f>
        <v>0.92</v>
      </c>
      <c r="AW37" s="476">
        <f>IF(AW$2&lt;&gt;"",IF($C37&lt;&gt;"TBA",AW$2/114,0),SUMIFS('HOURS&amp;CYCLES INPUT'!$F$2:$F$9999,'HOURS&amp;CYCLES INPUT'!$C$2:$C$9999,'QUALIFIED EFH'!$C37,'HOURS&amp;CYCLES INPUT'!$D$2:$D$9999,'QUALIFIED EFH'!AW$4,'HOURS&amp;CYCLES INPUT'!$E$2:$E$9999,'QUALIFIED EFH'!AW$5))</f>
        <v>0</v>
      </c>
      <c r="AX37" s="476">
        <f>IF(AX$2&lt;&gt;"",IF($C37&lt;&gt;"TBA",AX$2/114,0),SUMIFS('HOURS&amp;CYCLES INPUT'!$F$2:$F$9999,'HOURS&amp;CYCLES INPUT'!$C$2:$C$9999,'QUALIFIED EFH'!$C37,'HOURS&amp;CYCLES INPUT'!$D$2:$D$9999,'QUALIFIED EFH'!AX$4,'HOURS&amp;CYCLES INPUT'!$E$2:$E$9999,'QUALIFIED EFH'!AX$5))</f>
        <v>0</v>
      </c>
      <c r="AY37" s="476">
        <f>IF(AY$2&lt;&gt;"",IF($C37&lt;&gt;"TBA",AY$2/114,0),SUMIFS('HOURS&amp;CYCLES INPUT'!$F$2:$F$9999,'HOURS&amp;CYCLES INPUT'!$C$2:$C$9999,'QUALIFIED EFH'!$C37,'HOURS&amp;CYCLES INPUT'!$D$2:$D$9999,'QUALIFIED EFH'!AY$4,'HOURS&amp;CYCLES INPUT'!$E$2:$E$9999,'QUALIFIED EFH'!AY$5))</f>
        <v>0</v>
      </c>
      <c r="AZ37" s="476">
        <f>IF(AZ$2&lt;&gt;"",IF($C37&lt;&gt;"TBA",AZ$2/114,0),SUMIFS('HOURS&amp;CYCLES INPUT'!$F$2:$F$9999,'HOURS&amp;CYCLES INPUT'!$C$2:$C$9999,'QUALIFIED EFH'!$C37,'HOURS&amp;CYCLES INPUT'!$D$2:$D$9999,'QUALIFIED EFH'!AZ$4,'HOURS&amp;CYCLES INPUT'!$E$2:$E$9999,'QUALIFIED EFH'!AZ$5))</f>
        <v>0</v>
      </c>
      <c r="BA37" s="476">
        <f>IF(BA$2&lt;&gt;"",IF($C37&lt;&gt;"TBA",BA$2/114,0),SUMIFS('HOURS&amp;CYCLES INPUT'!$F$2:$F$9999,'HOURS&amp;CYCLES INPUT'!$C$2:$C$9999,'QUALIFIED EFH'!$C37,'HOURS&amp;CYCLES INPUT'!$D$2:$D$9999,'QUALIFIED EFH'!BA$4,'HOURS&amp;CYCLES INPUT'!$E$2:$E$9999,'QUALIFIED EFH'!BA$5))</f>
        <v>0</v>
      </c>
      <c r="BB37" s="476">
        <f>IF(BB$2&lt;&gt;"",IF($C37&lt;&gt;"TBA",BB$2/114,0),SUMIFS('HOURS&amp;CYCLES INPUT'!$F$2:$F$9999,'HOURS&amp;CYCLES INPUT'!$C$2:$C$9999,'QUALIFIED EFH'!$C37,'HOURS&amp;CYCLES INPUT'!$D$2:$D$9999,'QUALIFIED EFH'!BB$4,'HOURS&amp;CYCLES INPUT'!$E$2:$E$9999,'QUALIFIED EFH'!BB$5))</f>
        <v>0</v>
      </c>
      <c r="BC37" s="476">
        <f>IF(BC$2&lt;&gt;"",IF($C37&lt;&gt;"TBA",BC$2/114,0),SUMIFS('HOURS&amp;CYCLES INPUT'!$F$2:$F$9999,'HOURS&amp;CYCLES INPUT'!$C$2:$C$9999,'QUALIFIED EFH'!$C37,'HOURS&amp;CYCLES INPUT'!$D$2:$D$9999,'QUALIFIED EFH'!BC$4,'HOURS&amp;CYCLES INPUT'!$E$2:$E$9999,'QUALIFIED EFH'!BC$5))</f>
        <v>0</v>
      </c>
      <c r="BD37" s="476">
        <f>IF(BD$2&lt;&gt;"",IF($C37&lt;&gt;"TBA",BD$2/114,0),SUMIFS('HOURS&amp;CYCLES INPUT'!$F$2:$F$9999,'HOURS&amp;CYCLES INPUT'!$C$2:$C$9999,'QUALIFIED EFH'!$C37,'HOURS&amp;CYCLES INPUT'!$D$2:$D$9999,'QUALIFIED EFH'!BD$4,'HOURS&amp;CYCLES INPUT'!$E$2:$E$9999,'QUALIFIED EFH'!BD$5))</f>
        <v>0</v>
      </c>
      <c r="BE37" s="476">
        <f>IF(BE$2&lt;&gt;"",IF($C37&lt;&gt;"TBA",BE$2/114,0),SUMIFS('HOURS&amp;CYCLES INPUT'!$F$2:$F$9999,'HOURS&amp;CYCLES INPUT'!$C$2:$C$9999,'QUALIFIED EFH'!$C37,'HOURS&amp;CYCLES INPUT'!$D$2:$D$9999,'QUALIFIED EFH'!BE$4,'HOURS&amp;CYCLES INPUT'!$E$2:$E$9999,'QUALIFIED EFH'!BE$5))</f>
        <v>0</v>
      </c>
      <c r="BF37" s="476">
        <f>IF(BF$2&lt;&gt;"",IF($C37&lt;&gt;"TBA",BF$2/114,0),SUMIFS('HOURS&amp;CYCLES INPUT'!$F$2:$F$9999,'HOURS&amp;CYCLES INPUT'!$C$2:$C$9999,'QUALIFIED EFH'!$C37,'HOURS&amp;CYCLES INPUT'!$D$2:$D$9999,'QUALIFIED EFH'!BF$4,'HOURS&amp;CYCLES INPUT'!$E$2:$E$9999,'QUALIFIED EFH'!BF$5))</f>
        <v>0</v>
      </c>
      <c r="BG37" s="476">
        <f>IF(BG$2&lt;&gt;"",IF($C37&lt;&gt;"TBA",BG$2/114,0),SUMIFS('HOURS&amp;CYCLES INPUT'!$F$2:$F$9999,'HOURS&amp;CYCLES INPUT'!$C$2:$C$9999,'QUALIFIED EFH'!$C37,'HOURS&amp;CYCLES INPUT'!$D$2:$D$9999,'QUALIFIED EFH'!BG$4,'HOURS&amp;CYCLES INPUT'!$E$2:$E$9999,'QUALIFIED EFH'!BG$5))</f>
        <v>0</v>
      </c>
      <c r="BH37" s="476">
        <f>IF(BH$2&lt;&gt;"",IF($C37&lt;&gt;"TBA",BH$2/114,0),SUMIFS('HOURS&amp;CYCLES INPUT'!$F$2:$F$9999,'HOURS&amp;CYCLES INPUT'!$C$2:$C$9999,'QUALIFIED EFH'!$C37,'HOURS&amp;CYCLES INPUT'!$D$2:$D$9999,'QUALIFIED EFH'!BH$4,'HOURS&amp;CYCLES INPUT'!$E$2:$E$9999,'QUALIFIED EFH'!BH$5))</f>
        <v>0</v>
      </c>
      <c r="BI37" s="476">
        <f>IF(BI$2&lt;&gt;"",IF($C37&lt;&gt;"TBA",BI$2/114,0),SUMIFS('HOURS&amp;CYCLES INPUT'!$F$2:$F$9999,'HOURS&amp;CYCLES INPUT'!$C$2:$C$9999,'QUALIFIED EFH'!$C37,'HOURS&amp;CYCLES INPUT'!$D$2:$D$9999,'QUALIFIED EFH'!BI$4,'HOURS&amp;CYCLES INPUT'!$E$2:$E$9999,'QUALIFIED EFH'!BI$5))</f>
        <v>0</v>
      </c>
      <c r="BJ37" s="476">
        <f>IF(BJ$2&lt;&gt;"",IF($C37&lt;&gt;"TBA",BJ$2/114,0),SUMIFS('HOURS&amp;CYCLES INPUT'!$F$2:$F$9999,'HOURS&amp;CYCLES INPUT'!$C$2:$C$9999,'QUALIFIED EFH'!$C37,'HOURS&amp;CYCLES INPUT'!$D$2:$D$9999,'QUALIFIED EFH'!BJ$4,'HOURS&amp;CYCLES INPUT'!$E$2:$E$9999,'QUALIFIED EFH'!BJ$5))</f>
        <v>0</v>
      </c>
      <c r="BK37" s="476">
        <f>IF(BK$2&lt;&gt;"",IF($C37&lt;&gt;"TBA",BK$2/114,0),SUMIFS('HOURS&amp;CYCLES INPUT'!$F$2:$F$9999,'HOURS&amp;CYCLES INPUT'!$C$2:$C$9999,'QUALIFIED EFH'!$C37,'HOURS&amp;CYCLES INPUT'!$D$2:$D$9999,'QUALIFIED EFH'!BK$4,'HOURS&amp;CYCLES INPUT'!$E$2:$E$9999,'QUALIFIED EFH'!BK$5))</f>
        <v>0</v>
      </c>
      <c r="BL37" s="476">
        <f>IF(BL$2&lt;&gt;"",IF($C37&lt;&gt;"TBA",BL$2/114,0),SUMIFS('HOURS&amp;CYCLES INPUT'!$F$2:$F$9999,'HOURS&amp;CYCLES INPUT'!$C$2:$C$9999,'QUALIFIED EFH'!$C37,'HOURS&amp;CYCLES INPUT'!$D$2:$D$9999,'QUALIFIED EFH'!BL$4,'HOURS&amp;CYCLES INPUT'!$E$2:$E$9999,'QUALIFIED EFH'!BL$5))</f>
        <v>0</v>
      </c>
      <c r="BM37" s="476">
        <f>IF(BM$2&lt;&gt;"",IF($C37&lt;&gt;"TBA",BM$2/114,0),SUMIFS('HOURS&amp;CYCLES INPUT'!$F$2:$F$9999,'HOURS&amp;CYCLES INPUT'!$C$2:$C$9999,'QUALIFIED EFH'!$C37,'HOURS&amp;CYCLES INPUT'!$D$2:$D$9999,'QUALIFIED EFH'!BM$4,'HOURS&amp;CYCLES INPUT'!$E$2:$E$9999,'QUALIFIED EFH'!BM$5))</f>
        <v>0</v>
      </c>
      <c r="BN37" s="476">
        <f>IF(BN$2&lt;&gt;"",IF($C37&lt;&gt;"TBA",BN$2/114,0),SUMIFS('HOURS&amp;CYCLES INPUT'!$F$2:$F$9999,'HOURS&amp;CYCLES INPUT'!$C$2:$C$9999,'QUALIFIED EFH'!$C37,'HOURS&amp;CYCLES INPUT'!$D$2:$D$9999,'QUALIFIED EFH'!BN$4,'HOURS&amp;CYCLES INPUT'!$E$2:$E$9999,'QUALIFIED EFH'!BN$5))</f>
        <v>0</v>
      </c>
      <c r="BO37" s="476">
        <f>IF(BO$2&lt;&gt;"",IF($C37&lt;&gt;"TBA",BO$2/114,0),SUMIFS('HOURS&amp;CYCLES INPUT'!$F$2:$F$9999,'HOURS&amp;CYCLES INPUT'!$C$2:$C$9999,'QUALIFIED EFH'!$C37,'HOURS&amp;CYCLES INPUT'!$D$2:$D$9999,'QUALIFIED EFH'!BO$4,'HOURS&amp;CYCLES INPUT'!$E$2:$E$9999,'QUALIFIED EFH'!BO$5))</f>
        <v>0</v>
      </c>
      <c r="BP37" s="476">
        <f>IF(BP$2&lt;&gt;"",IF($C37&lt;&gt;"TBA",BP$2/114,0),SUMIFS('HOURS&amp;CYCLES INPUT'!$F$2:$F$9999,'HOURS&amp;CYCLES INPUT'!$C$2:$C$9999,'QUALIFIED EFH'!$C37,'HOURS&amp;CYCLES INPUT'!$D$2:$D$9999,'QUALIFIED EFH'!BP$4,'HOURS&amp;CYCLES INPUT'!$E$2:$E$9999,'QUALIFIED EFH'!BP$5))</f>
        <v>0</v>
      </c>
      <c r="BQ37" s="476">
        <f>IF(BQ$2&lt;&gt;"",IF($C37&lt;&gt;"TBA",BQ$2/114,0),SUMIFS('HOURS&amp;CYCLES INPUT'!$F$2:$F$9999,'HOURS&amp;CYCLES INPUT'!$C$2:$C$9999,'QUALIFIED EFH'!$C37,'HOURS&amp;CYCLES INPUT'!$D$2:$D$9999,'QUALIFIED EFH'!BQ$4,'HOURS&amp;CYCLES INPUT'!$E$2:$E$9999,'QUALIFIED EFH'!BQ$5))</f>
        <v>0</v>
      </c>
      <c r="BR37" s="476">
        <f>IF(BR$2&lt;&gt;"",IF($C37&lt;&gt;"TBA",BR$2/114,0),SUMIFS('HOURS&amp;CYCLES INPUT'!$F$2:$F$9999,'HOURS&amp;CYCLES INPUT'!$C$2:$C$9999,'QUALIFIED EFH'!$C37,'HOURS&amp;CYCLES INPUT'!$D$2:$D$9999,'QUALIFIED EFH'!BR$4,'HOURS&amp;CYCLES INPUT'!$E$2:$E$9999,'QUALIFIED EFH'!BR$5))</f>
        <v>0</v>
      </c>
      <c r="BS37" s="476">
        <f>IF(BS$2&lt;&gt;"",IF($C37&lt;&gt;"TBA",BS$2/114,0),SUMIFS('HOURS&amp;CYCLES INPUT'!$F$2:$F$9999,'HOURS&amp;CYCLES INPUT'!$C$2:$C$9999,'QUALIFIED EFH'!$C37,'HOURS&amp;CYCLES INPUT'!$D$2:$D$9999,'QUALIFIED EFH'!BS$4,'HOURS&amp;CYCLES INPUT'!$E$2:$E$9999,'QUALIFIED EFH'!BS$5))</f>
        <v>0</v>
      </c>
      <c r="BT37" s="476">
        <f>IF(BT$2&lt;&gt;"",IF($C37&lt;&gt;"TBA",BT$2/114,0),SUMIFS('HOURS&amp;CYCLES INPUT'!$F$2:$F$9999,'HOURS&amp;CYCLES INPUT'!$C$2:$C$9999,'QUALIFIED EFH'!$C37,'HOURS&amp;CYCLES INPUT'!$D$2:$D$9999,'QUALIFIED EFH'!BT$4,'HOURS&amp;CYCLES INPUT'!$E$2:$E$9999,'QUALIFIED EFH'!BT$5))</f>
        <v>0</v>
      </c>
      <c r="BU37" s="476">
        <f>IF(BU$2&lt;&gt;"",IF($C37&lt;&gt;"TBA",BU$2/114,0),SUMIFS('HOURS&amp;CYCLES INPUT'!$F$2:$F$9999,'HOURS&amp;CYCLES INPUT'!$C$2:$C$9999,'QUALIFIED EFH'!$C37,'HOURS&amp;CYCLES INPUT'!$D$2:$D$9999,'QUALIFIED EFH'!BU$4,'HOURS&amp;CYCLES INPUT'!$E$2:$E$9999,'QUALIFIED EFH'!BU$5))</f>
        <v>0</v>
      </c>
      <c r="BV37" s="476">
        <f>IF(BV$2&lt;&gt;"",IF($C37&lt;&gt;"TBA",BV$2/114,0),SUMIFS('HOURS&amp;CYCLES INPUT'!$F$2:$F$9999,'HOURS&amp;CYCLES INPUT'!$C$2:$C$9999,'QUALIFIED EFH'!$C37,'HOURS&amp;CYCLES INPUT'!$D$2:$D$9999,'QUALIFIED EFH'!BV$4,'HOURS&amp;CYCLES INPUT'!$E$2:$E$9999,'QUALIFIED EFH'!BV$5))</f>
        <v>0</v>
      </c>
      <c r="BW37" s="476">
        <f>IF(BW$2&lt;&gt;"",IF($C37&lt;&gt;"TBA",BW$2/114,0),SUMIFS('HOURS&amp;CYCLES INPUT'!$F$2:$F$9999,'HOURS&amp;CYCLES INPUT'!$C$2:$C$9999,'QUALIFIED EFH'!$C37,'HOURS&amp;CYCLES INPUT'!$D$2:$D$9999,'QUALIFIED EFH'!BW$4,'HOURS&amp;CYCLES INPUT'!$E$2:$E$9999,'QUALIFIED EFH'!BW$5))</f>
        <v>0</v>
      </c>
      <c r="BX37" s="476">
        <f>IF(BX$2&lt;&gt;"",IF($C37&lt;&gt;"TBA",BX$2/114,0),SUMIFS('HOURS&amp;CYCLES INPUT'!$F$2:$F$9999,'HOURS&amp;CYCLES INPUT'!$C$2:$C$9999,'QUALIFIED EFH'!$C37,'HOURS&amp;CYCLES INPUT'!$D$2:$D$9999,'QUALIFIED EFH'!BX$4,'HOURS&amp;CYCLES INPUT'!$E$2:$E$9999,'QUALIFIED EFH'!BX$5))</f>
        <v>0</v>
      </c>
      <c r="BY37" s="476">
        <f>IF(BY$2&lt;&gt;"",IF($C37&lt;&gt;"TBA",BY$2/114,0),SUMIFS('HOURS&amp;CYCLES INPUT'!$F$2:$F$9999,'HOURS&amp;CYCLES INPUT'!$C$2:$C$9999,'QUALIFIED EFH'!$C37,'HOURS&amp;CYCLES INPUT'!$D$2:$D$9999,'QUALIFIED EFH'!BY$4,'HOURS&amp;CYCLES INPUT'!$E$2:$E$9999,'QUALIFIED EFH'!BY$5))</f>
        <v>56.59</v>
      </c>
      <c r="BZ37" s="476">
        <f>IF(BZ$2&lt;&gt;"",IF($C37&lt;&gt;"TBA",BZ$2/114,0),SUMIFS('HOURS&amp;CYCLES INPUT'!$F$2:$F$9999,'HOURS&amp;CYCLES INPUT'!$C$2:$C$9999,'QUALIFIED EFH'!$C37,'HOURS&amp;CYCLES INPUT'!$D$2:$D$9999,'QUALIFIED EFH'!BZ$4,'HOURS&amp;CYCLES INPUT'!$E$2:$E$9999,'QUALIFIED EFH'!BZ$5))</f>
        <v>372.77</v>
      </c>
      <c r="CA37" s="476">
        <f>IF(CA$2&lt;&gt;"",IF($C37&lt;&gt;"TBA",CA$2/114,0),SUMIFS('HOURS&amp;CYCLES INPUT'!$F$2:$F$9999,'HOURS&amp;CYCLES INPUT'!$C$2:$C$9999,'QUALIFIED EFH'!$C37,'HOURS&amp;CYCLES INPUT'!$D$2:$D$9999,'QUALIFIED EFH'!CA$4,'HOURS&amp;CYCLES INPUT'!$E$2:$E$9999,'QUALIFIED EFH'!CA$5))</f>
        <v>398.2</v>
      </c>
      <c r="CB37" s="476">
        <f>IF(CB$2&lt;&gt;"",IF($C37&lt;&gt;"TBA",CB$2/114,0),SUMIFS('HOURS&amp;CYCLES INPUT'!$F$2:$F$9999,'HOURS&amp;CYCLES INPUT'!$C$2:$C$9999,'QUALIFIED EFH'!$C37,'HOURS&amp;CYCLES INPUT'!$D$2:$D$9999,'QUALIFIED EFH'!CB$4,'HOURS&amp;CYCLES INPUT'!$E$2:$E$9999,'QUALIFIED EFH'!CB$5))</f>
        <v>422.51</v>
      </c>
      <c r="CC37" s="476">
        <f>IF(CC$2&lt;&gt;"",IF($C37&lt;&gt;"TBA",CC$2/114,0),SUMIFS('HOURS&amp;CYCLES INPUT'!$F$2:$F$9999,'HOURS&amp;CYCLES INPUT'!$C$2:$C$9999,'QUALIFIED EFH'!$C37,'HOURS&amp;CYCLES INPUT'!$D$2:$D$9999,'QUALIFIED EFH'!CC$4,'HOURS&amp;CYCLES INPUT'!$E$2:$E$9999,'QUALIFIED EFH'!CC$5))</f>
        <v>422.92</v>
      </c>
      <c r="CD37" s="476">
        <f>IF(CD$2&lt;&gt;"",IF($C37&lt;&gt;"TBA",CD$2/114,0),SUMIFS('HOURS&amp;CYCLES INPUT'!$F$2:$F$9999,'HOURS&amp;CYCLES INPUT'!$C$2:$C$9999,'QUALIFIED EFH'!$C37,'HOURS&amp;CYCLES INPUT'!$D$2:$D$9999,'QUALIFIED EFH'!CD$4,'HOURS&amp;CYCLES INPUT'!$E$2:$E$9999,'QUALIFIED EFH'!CD$5))</f>
        <v>416.48</v>
      </c>
      <c r="CE37" s="476">
        <f>IF(CE$2&lt;&gt;"",IF($C37&lt;&gt;"TBA",CE$2/114,0),SUMIFS('HOURS&amp;CYCLES INPUT'!$F$2:$F$9999,'HOURS&amp;CYCLES INPUT'!$C$2:$C$9999,'QUALIFIED EFH'!$C37,'HOURS&amp;CYCLES INPUT'!$D$2:$D$9999,'QUALIFIED EFH'!CE$4,'HOURS&amp;CYCLES INPUT'!$E$2:$E$9999,'QUALIFIED EFH'!CE$5))</f>
        <v>412.85</v>
      </c>
      <c r="CF37" s="476">
        <f>IF(CF$2&lt;&gt;"",IF($C37&lt;&gt;"TBA",CF$2/114,0),SUMIFS('HOURS&amp;CYCLES INPUT'!$F$2:$F$9999,'HOURS&amp;CYCLES INPUT'!$C$2:$C$9999,'QUALIFIED EFH'!$C37,'HOURS&amp;CYCLES INPUT'!$D$2:$D$9999,'QUALIFIED EFH'!CF$4,'HOURS&amp;CYCLES INPUT'!$E$2:$E$9999,'QUALIFIED EFH'!CF$5))</f>
        <v>407.02</v>
      </c>
      <c r="CG37" s="476">
        <f>IF(CG$2&lt;&gt;"",IF($C37&lt;&gt;"TBA",CG$2/114,0),SUMIFS('HOURS&amp;CYCLES INPUT'!$F$2:$F$9999,'HOURS&amp;CYCLES INPUT'!$C$2:$C$9999,'QUALIFIED EFH'!$C37,'HOURS&amp;CYCLES INPUT'!$D$2:$D$9999,'QUALIFIED EFH'!CG$4,'HOURS&amp;CYCLES INPUT'!$E$2:$E$9999,'QUALIFIED EFH'!CG$5))</f>
        <v>384.65</v>
      </c>
      <c r="CH37" s="476">
        <f>IF(CH$2&lt;&gt;"",IF($C37&lt;&gt;"TBA",CH$2/114,0),SUMIFS('HOURS&amp;CYCLES INPUT'!$F$2:$F$9999,'HOURS&amp;CYCLES INPUT'!$C$2:$C$9999,'QUALIFIED EFH'!$C37,'HOURS&amp;CYCLES INPUT'!$D$2:$D$9999,'QUALIFIED EFH'!CH$4,'HOURS&amp;CYCLES INPUT'!$E$2:$E$9999,'QUALIFIED EFH'!CH$5))</f>
        <v>443.02</v>
      </c>
      <c r="CI37" s="476">
        <f>IF(CI$2&lt;&gt;"",IF($C37&lt;&gt;"TBA",CI$2/114,0),SUMIFS('HOURS&amp;CYCLES INPUT'!$F$2:$F$9999,'HOURS&amp;CYCLES INPUT'!$C$2:$C$9999,'QUALIFIED EFH'!$C37,'HOURS&amp;CYCLES INPUT'!$D$2:$D$9999,'QUALIFIED EFH'!CI$4,'HOURS&amp;CYCLES INPUT'!$E$2:$E$9999,'QUALIFIED EFH'!CI$5))</f>
        <v>436.68</v>
      </c>
      <c r="CJ37" s="476">
        <f>IF(CJ$2&lt;&gt;"",IF($C37&lt;&gt;"TBA",CJ$2/114,0),SUMIFS('HOURS&amp;CYCLES INPUT'!$F$2:$F$9999,'HOURS&amp;CYCLES INPUT'!$C$2:$C$9999,'QUALIFIED EFH'!$C37,'HOURS&amp;CYCLES INPUT'!$D$2:$D$9999,'QUALIFIED EFH'!CJ$4,'HOURS&amp;CYCLES INPUT'!$E$2:$E$9999,'QUALIFIED EFH'!CJ$5))</f>
        <v>407.49</v>
      </c>
      <c r="CK37" s="476">
        <f>IF(CK$2&lt;&gt;"",IF($C37&lt;&gt;"TBA",CK$2/114,0),SUMIFS('HOURS&amp;CYCLES INPUT'!$F$2:$F$9999,'HOURS&amp;CYCLES INPUT'!$C$2:$C$9999,'QUALIFIED EFH'!$C37,'HOURS&amp;CYCLES INPUT'!$D$2:$D$9999,'QUALIFIED EFH'!CK$4,'HOURS&amp;CYCLES INPUT'!$E$2:$E$9999,'QUALIFIED EFH'!CK$5))</f>
        <v>405.21</v>
      </c>
      <c r="CL37" s="476">
        <f>IF(CL$2&lt;&gt;"",IF($C37&lt;&gt;"TBA",CL$2/114,0),SUMIFS('HOURS&amp;CYCLES INPUT'!$F$2:$F$9999,'HOURS&amp;CYCLES INPUT'!$C$2:$C$9999,'QUALIFIED EFH'!$C37,'HOURS&amp;CYCLES INPUT'!$D$2:$D$9999,'QUALIFIED EFH'!CL$4,'HOURS&amp;CYCLES INPUT'!$E$2:$E$9999,'QUALIFIED EFH'!CL$5))</f>
        <v>341.15</v>
      </c>
      <c r="CM37" s="476">
        <f>IF(CM$2&lt;&gt;"",IF($C37&lt;&gt;"TBA",CM$2/114,0),SUMIFS('HOURS&amp;CYCLES INPUT'!$F$2:$F$9999,'HOURS&amp;CYCLES INPUT'!$C$2:$C$9999,'QUALIFIED EFH'!$C37,'HOURS&amp;CYCLES INPUT'!$D$2:$D$9999,'QUALIFIED EFH'!CM$4,'HOURS&amp;CYCLES INPUT'!$E$2:$E$9999,'QUALIFIED EFH'!CM$5))</f>
        <v>368.51</v>
      </c>
      <c r="CN37" s="476">
        <f>IF(CN$2&lt;&gt;"",IF($C37&lt;&gt;"TBA",CN$2/114,0),SUMIFS('HOURS&amp;CYCLES INPUT'!$F$2:$F$9999,'HOURS&amp;CYCLES INPUT'!$C$2:$C$9999,'QUALIFIED EFH'!$C37,'HOURS&amp;CYCLES INPUT'!$D$2:$D$9999,'QUALIFIED EFH'!CN$4,'HOURS&amp;CYCLES INPUT'!$E$2:$E$9999,'QUALIFIED EFH'!CN$5))</f>
        <v>312.86</v>
      </c>
      <c r="CO37" s="476">
        <f>IF(CO$2&lt;&gt;"",IF($C37&lt;&gt;"TBA",CO$2/114,0),SUMIFS('HOURS&amp;CYCLES INPUT'!$F$2:$F$9999,'HOURS&amp;CYCLES INPUT'!$C$2:$C$9999,'QUALIFIED EFH'!$C37,'HOURS&amp;CYCLES INPUT'!$D$2:$D$9999,'QUALIFIED EFH'!CO$4,'HOURS&amp;CYCLES INPUT'!$E$2:$E$9999,'QUALIFIED EFH'!CO$5))</f>
        <v>0</v>
      </c>
      <c r="CP37" s="476">
        <f>IF(CP$2&lt;&gt;"",IF($C37&lt;&gt;"TBA",CP$2/114,0),SUMIFS('HOURS&amp;CYCLES INPUT'!$F$2:$F$9999,'HOURS&amp;CYCLES INPUT'!$C$2:$C$9999,'QUALIFIED EFH'!$C37,'HOURS&amp;CYCLES INPUT'!$D$2:$D$9999,'QUALIFIED EFH'!CP$4,'HOURS&amp;CYCLES INPUT'!$E$2:$E$9999,'QUALIFIED EFH'!CP$5))</f>
        <v>216.65</v>
      </c>
      <c r="CQ37" s="476">
        <f>IF(CQ$2&lt;&gt;"",IF($C37&lt;&gt;"TBA",CQ$2/114,0),SUMIFS('HOURS&amp;CYCLES INPUT'!$F$2:$F$9999,'HOURS&amp;CYCLES INPUT'!$C$2:$C$9999,'QUALIFIED EFH'!$C37,'HOURS&amp;CYCLES INPUT'!$D$2:$D$9999,'QUALIFIED EFH'!CQ$4,'HOURS&amp;CYCLES INPUT'!$E$2:$E$9999,'QUALIFIED EFH'!CQ$5))</f>
        <v>463.3</v>
      </c>
      <c r="CR37" s="476">
        <f>IF(CR$2&lt;&gt;"",IF($C37&lt;&gt;"TBA",CR$2/114,0),SUMIFS('HOURS&amp;CYCLES INPUT'!$F$2:$F$9999,'HOURS&amp;CYCLES INPUT'!$C$2:$C$9999,'QUALIFIED EFH'!$C37,'HOURS&amp;CYCLES INPUT'!$D$2:$D$9999,'QUALIFIED EFH'!CR$4,'HOURS&amp;CYCLES INPUT'!$E$2:$E$9999,'QUALIFIED EFH'!CR$5))</f>
        <v>443.69</v>
      </c>
      <c r="CS37" s="476">
        <f>IF(CS$2&lt;&gt;"",IF($C37&lt;&gt;"TBA",CS$2/114,0),SUMIFS('HOURS&amp;CYCLES INPUT'!$F$2:$F$9999,'HOURS&amp;CYCLES INPUT'!$C$2:$C$9999,'QUALIFIED EFH'!$C37,'HOURS&amp;CYCLES INPUT'!$D$2:$D$9999,'QUALIFIED EFH'!CS$4,'HOURS&amp;CYCLES INPUT'!$E$2:$E$9999,'QUALIFIED EFH'!CS$5))</f>
        <v>482.05</v>
      </c>
      <c r="CT37" s="476">
        <f>IF(CT$2&lt;&gt;"",IF($C37&lt;&gt;"TBA",CT$2/114,0),SUMIFS('HOURS&amp;CYCLES INPUT'!$F$2:$F$9999,'HOURS&amp;CYCLES INPUT'!$C$2:$C$9999,'QUALIFIED EFH'!$C37,'HOURS&amp;CYCLES INPUT'!$D$2:$D$9999,'QUALIFIED EFH'!CT$4,'HOURS&amp;CYCLES INPUT'!$E$2:$E$9999,'QUALIFIED EFH'!CT$5))</f>
        <v>462.72</v>
      </c>
      <c r="CU37" s="476">
        <f>IF(CU$2&lt;&gt;"",IF($C37&lt;&gt;"TBA",CU$2/114,0),SUMIFS('HOURS&amp;CYCLES INPUT'!$F$2:$F$9999,'HOURS&amp;CYCLES INPUT'!$C$2:$C$9999,'QUALIFIED EFH'!$C37,'HOURS&amp;CYCLES INPUT'!$D$2:$D$9999,'QUALIFIED EFH'!CU$4,'HOURS&amp;CYCLES INPUT'!$E$2:$E$9999,'QUALIFIED EFH'!CU$5))</f>
        <v>506.62</v>
      </c>
      <c r="CV37" s="476">
        <f>IF(CV$2&lt;&gt;"",IF($C37&lt;&gt;"TBA",CV$2/114,0),SUMIFS('HOURS&amp;CYCLES INPUT'!$F$2:$F$9999,'HOURS&amp;CYCLES INPUT'!$C$2:$C$9999,'QUALIFIED EFH'!$C37,'HOURS&amp;CYCLES INPUT'!$D$2:$D$9999,'QUALIFIED EFH'!CV$4,'HOURS&amp;CYCLES INPUT'!$E$2:$E$9999,'QUALIFIED EFH'!CV$5))</f>
        <v>495.42</v>
      </c>
      <c r="CW37" s="476">
        <f>IF(CW$2&lt;&gt;"",IF($C37&lt;&gt;"TBA",CW$2/114,0),SUMIFS('HOURS&amp;CYCLES INPUT'!$F$2:$F$9999,'HOURS&amp;CYCLES INPUT'!$C$2:$C$9999,'QUALIFIED EFH'!$C37,'HOURS&amp;CYCLES INPUT'!$D$2:$D$9999,'QUALIFIED EFH'!CW$4,'HOURS&amp;CYCLES INPUT'!$E$2:$E$9999,'QUALIFIED EFH'!CW$5))</f>
        <v>516.83000000000004</v>
      </c>
      <c r="CX37" s="476">
        <f>IF(CX$2&lt;&gt;"",IF($C37&lt;&gt;"TBA",CX$2/114,0),SUMIFS('HOURS&amp;CYCLES INPUT'!$F$2:$F$9999,'HOURS&amp;CYCLES INPUT'!$C$2:$C$9999,'QUALIFIED EFH'!$C37,'HOURS&amp;CYCLES INPUT'!$D$2:$D$9999,'QUALIFIED EFH'!CX$4,'HOURS&amp;CYCLES INPUT'!$E$2:$E$9999,'QUALIFIED EFH'!CX$5))</f>
        <v>383.85</v>
      </c>
      <c r="CY37" s="476">
        <f>IF(CY$2&lt;&gt;"",IF($C37&lt;&gt;"TBA",CY$2/114,0),SUMIFS('HOURS&amp;CYCLES INPUT'!$F$2:$F$9999,'HOURS&amp;CYCLES INPUT'!$C$2:$C$9999,'QUALIFIED EFH'!$C37,'HOURS&amp;CYCLES INPUT'!$D$2:$D$9999,'QUALIFIED EFH'!CY$4,'HOURS&amp;CYCLES INPUT'!$E$2:$E$9999,'QUALIFIED EFH'!CY$5))</f>
        <v>496.95</v>
      </c>
      <c r="CZ37" s="476">
        <f>IF(CZ$2&lt;&gt;"",IF($C37&lt;&gt;"TBA",CZ$2/114,0),SUMIFS('HOURS&amp;CYCLES INPUT'!$F$2:$F$9999,'HOURS&amp;CYCLES INPUT'!$C$2:$C$9999,'QUALIFIED EFH'!$C37,'HOURS&amp;CYCLES INPUT'!$D$2:$D$9999,'QUALIFIED EFH'!CZ$4,'HOURS&amp;CYCLES INPUT'!$E$2:$E$9999,'QUALIFIED EFH'!CZ$5))</f>
        <v>452.7</v>
      </c>
      <c r="DA37" s="476">
        <f>IF(DA$2&lt;&gt;"",IF($C37&lt;&gt;"TBA",DA$2/114,0),SUMIFS('HOURS&amp;CYCLES INPUT'!$F$2:$F$9999,'HOURS&amp;CYCLES INPUT'!$C$2:$C$9999,'QUALIFIED EFH'!$C37,'HOURS&amp;CYCLES INPUT'!$D$2:$D$9999,'QUALIFIED EFH'!DA$4,'HOURS&amp;CYCLES INPUT'!$E$2:$E$9999,'QUALIFIED EFH'!DA$5))</f>
        <v>462.8</v>
      </c>
      <c r="DB37" s="476">
        <f>IF(DB$2&lt;&gt;"",IF($C37&lt;&gt;"TBA",DB$2/114,0),SUMIFS('HOURS&amp;CYCLES INPUT'!$F$2:$F$9999,'HOURS&amp;CYCLES INPUT'!$C$2:$C$9999,'QUALIFIED EFH'!$C37,'HOURS&amp;CYCLES INPUT'!$D$2:$D$9999,'QUALIFIED EFH'!DB$4,'HOURS&amp;CYCLES INPUT'!$E$2:$E$9999,'QUALIFIED EFH'!DB$5))</f>
        <v>457.97</v>
      </c>
      <c r="DC37" s="476">
        <f>IF(DC$2&lt;&gt;"",IF($C37&lt;&gt;"TBA",DC$2/114,0),SUMIFS('HOURS&amp;CYCLES INPUT'!$F$2:$F$9999,'HOURS&amp;CYCLES INPUT'!$C$2:$C$9999,'QUALIFIED EFH'!$C37,'HOURS&amp;CYCLES INPUT'!$D$2:$D$9999,'QUALIFIED EFH'!DC$4,'HOURS&amp;CYCLES INPUT'!$E$2:$E$9999,'QUALIFIED EFH'!DC$5))</f>
        <v>335.6</v>
      </c>
      <c r="DD37" s="476">
        <f>IF(DD$2&lt;&gt;"",IF($C37&lt;&gt;"TBA",DD$2/114,0),SUMIFS('HOURS&amp;CYCLES INPUT'!$F$2:$F$9999,'HOURS&amp;CYCLES INPUT'!$C$2:$C$9999,'QUALIFIED EFH'!$C37,'HOURS&amp;CYCLES INPUT'!$D$2:$D$9999,'QUALIFIED EFH'!DD$4,'HOURS&amp;CYCLES INPUT'!$E$2:$E$9999,'QUALIFIED EFH'!DD$5))</f>
        <v>499.96</v>
      </c>
      <c r="DE37" s="476">
        <f>IF(DE$2&lt;&gt;"",IF($C37&lt;&gt;"TBA",DE$2/114,0),SUMIFS('HOURS&amp;CYCLES INPUT'!$F$2:$F$9999,'HOURS&amp;CYCLES INPUT'!$C$2:$C$9999,'QUALIFIED EFH'!$C37,'HOURS&amp;CYCLES INPUT'!$D$2:$D$9999,'QUALIFIED EFH'!DE$4,'HOURS&amp;CYCLES INPUT'!$E$2:$E$9999,'QUALIFIED EFH'!DE$5))</f>
        <v>476.27</v>
      </c>
      <c r="DF37" s="476">
        <f>IF(DF$2&lt;&gt;"",IF($C37&lt;&gt;"TBA",DF$2/114,0),SUMIFS('HOURS&amp;CYCLES INPUT'!$F$2:$F$9999,'HOURS&amp;CYCLES INPUT'!$C$2:$C$9999,'QUALIFIED EFH'!$C37,'HOURS&amp;CYCLES INPUT'!$D$2:$D$9999,'QUALIFIED EFH'!DF$4,'HOURS&amp;CYCLES INPUT'!$E$2:$E$9999,'QUALIFIED EFH'!DF$5))</f>
        <v>496.73</v>
      </c>
      <c r="DG37" s="476">
        <f>IF(DG$2&lt;&gt;"",IF($C37&lt;&gt;"TBA",DG$2/114,0),SUMIFS('HOURS&amp;CYCLES INPUT'!$F$2:$F$9999,'HOURS&amp;CYCLES INPUT'!$C$2:$C$9999,'QUALIFIED EFH'!$C37,'HOURS&amp;CYCLES INPUT'!$D$2:$D$9999,'QUALIFIED EFH'!DG$4,'HOURS&amp;CYCLES INPUT'!$E$2:$E$9999,'QUALIFIED EFH'!DG$5))</f>
        <v>174.77</v>
      </c>
      <c r="DH37" s="476">
        <f>IF(DH$2&lt;&gt;"",IF($C37&lt;&gt;"TBA",DH$2/114,0),SUMIFS('HOURS&amp;CYCLES INPUT'!$F$2:$F$9999,'HOURS&amp;CYCLES INPUT'!$C$2:$C$9999,'QUALIFIED EFH'!$C37,'HOURS&amp;CYCLES INPUT'!$D$2:$D$9999,'QUALIFIED EFH'!DH$4,'HOURS&amp;CYCLES INPUT'!$E$2:$E$9999,'QUALIFIED EFH'!DH$5))</f>
        <v>0</v>
      </c>
      <c r="DI37" s="476">
        <f>IF(DI$2&lt;&gt;"",IF($C37&lt;&gt;"TBA",DI$2/114,0),SUMIFS('HOURS&amp;CYCLES INPUT'!$F$2:$F$9999,'HOURS&amp;CYCLES INPUT'!$C$2:$C$9999,'QUALIFIED EFH'!$C37,'HOURS&amp;CYCLES INPUT'!$D$2:$D$9999,'QUALIFIED EFH'!DI$4,'HOURS&amp;CYCLES INPUT'!$E$2:$E$9999,'QUALIFIED EFH'!DI$5))</f>
        <v>0</v>
      </c>
      <c r="DJ37" s="476">
        <f>IF(DJ$2&lt;&gt;"",IF($C37&lt;&gt;"TBA",DJ$2/114,0),SUMIFS('HOURS&amp;CYCLES INPUT'!$F$2:$F$9999,'HOURS&amp;CYCLES INPUT'!$C$2:$C$9999,'QUALIFIED EFH'!$C37,'HOURS&amp;CYCLES INPUT'!$D$2:$D$9999,'QUALIFIED EFH'!DJ$4,'HOURS&amp;CYCLES INPUT'!$E$2:$E$9999,'QUALIFIED EFH'!DJ$5))</f>
        <v>0</v>
      </c>
      <c r="DK37" s="476">
        <f>IF(DK$2&lt;&gt;"",IF($C37&lt;&gt;"TBA",DK$2/114,0),SUMIFS('HOURS&amp;CYCLES INPUT'!$F$2:$F$9999,'HOURS&amp;CYCLES INPUT'!$C$2:$C$9999,'QUALIFIED EFH'!$C37,'HOURS&amp;CYCLES INPUT'!$D$2:$D$9999,'QUALIFIED EFH'!DK$4,'HOURS&amp;CYCLES INPUT'!$E$2:$E$9999,'QUALIFIED EFH'!DK$5))</f>
        <v>0</v>
      </c>
      <c r="DL37" s="476">
        <f>IF(DL$2&lt;&gt;"",IF($C37&lt;&gt;"TBA",DL$2/114,0),SUMIFS('HOURS&amp;CYCLES INPUT'!$F$2:$F$9999,'HOURS&amp;CYCLES INPUT'!$C$2:$C$9999,'QUALIFIED EFH'!$C37,'HOURS&amp;CYCLES INPUT'!$D$2:$D$9999,'QUALIFIED EFH'!DL$4,'HOURS&amp;CYCLES INPUT'!$E$2:$E$9999,'QUALIFIED EFH'!DL$5))</f>
        <v>0</v>
      </c>
      <c r="DM37" s="476">
        <f>IF(DM$2&lt;&gt;"",IF($C37&lt;&gt;"TBA",DM$2/114,0),SUMIFS('HOURS&amp;CYCLES INPUT'!$F$2:$F$9999,'HOURS&amp;CYCLES INPUT'!$C$2:$C$9999,'QUALIFIED EFH'!$C37,'HOURS&amp;CYCLES INPUT'!$D$2:$D$9999,'QUALIFIED EFH'!DM$4,'HOURS&amp;CYCLES INPUT'!$E$2:$E$9999,'QUALIFIED EFH'!DM$5))</f>
        <v>0</v>
      </c>
      <c r="DN37" s="476">
        <f>IF(DN$2&lt;&gt;"",IF($C37&lt;&gt;"TBA",DN$2/114,0),SUMIFS('HOURS&amp;CYCLES INPUT'!$F$2:$F$9999,'HOURS&amp;CYCLES INPUT'!$C$2:$C$9999,'QUALIFIED EFH'!$C37,'HOURS&amp;CYCLES INPUT'!$D$2:$D$9999,'QUALIFIED EFH'!DN$4,'HOURS&amp;CYCLES INPUT'!$E$2:$E$9999,'QUALIFIED EFH'!DN$5))</f>
        <v>0</v>
      </c>
      <c r="DO37" s="476">
        <f>IF(DO$2&lt;&gt;"",IF($C37&lt;&gt;"TBA",DO$2/114,0),SUMIFS('HOURS&amp;CYCLES INPUT'!$F$2:$F$9999,'HOURS&amp;CYCLES INPUT'!$C$2:$C$9999,'QUALIFIED EFH'!$C37,'HOURS&amp;CYCLES INPUT'!$D$2:$D$9999,'QUALIFIED EFH'!DO$4,'HOURS&amp;CYCLES INPUT'!$E$2:$E$9999,'QUALIFIED EFH'!DO$5))</f>
        <v>0</v>
      </c>
      <c r="DP37" s="476">
        <f>IF(DP$2&lt;&gt;"",IF($C37&lt;&gt;"TBA",DP$2/114,0),SUMIFS('HOURS&amp;CYCLES INPUT'!$F$2:$F$9999,'HOURS&amp;CYCLES INPUT'!$C$2:$C$9999,'QUALIFIED EFH'!$C37,'HOURS&amp;CYCLES INPUT'!$D$2:$D$9999,'QUALIFIED EFH'!DP$4,'HOURS&amp;CYCLES INPUT'!$E$2:$E$9999,'QUALIFIED EFH'!DP$5))</f>
        <v>0</v>
      </c>
      <c r="DQ37" s="476">
        <f>IF(DQ$2&lt;&gt;"",IF($C37&lt;&gt;"TBA",DQ$2/114,0),SUMIFS('HOURS&amp;CYCLES INPUT'!$F$2:$F$9999,'HOURS&amp;CYCLES INPUT'!$C$2:$C$9999,'QUALIFIED EFH'!$C37,'HOURS&amp;CYCLES INPUT'!$D$2:$D$9999,'QUALIFIED EFH'!DQ$4,'HOURS&amp;CYCLES INPUT'!$E$2:$E$9999,'QUALIFIED EFH'!DQ$5))</f>
        <v>0</v>
      </c>
      <c r="DR37" s="476">
        <f>IF(DR$2&lt;&gt;"",IF($C37&lt;&gt;"TBA",DR$2/114,0),SUMIFS('HOURS&amp;CYCLES INPUT'!$F$2:$F$9999,'HOURS&amp;CYCLES INPUT'!$C$2:$C$9999,'QUALIFIED EFH'!$C37,'HOURS&amp;CYCLES INPUT'!$D$2:$D$9999,'QUALIFIED EFH'!DR$4,'HOURS&amp;CYCLES INPUT'!$E$2:$E$9999,'QUALIFIED EFH'!DR$5))</f>
        <v>0</v>
      </c>
      <c r="DS37" s="476">
        <f>IF(DS$2&lt;&gt;"",IF($C37&lt;&gt;"TBA",DS$2/114,0),SUMIFS('HOURS&amp;CYCLES INPUT'!$F$2:$F$9999,'HOURS&amp;CYCLES INPUT'!$C$2:$C$9999,'QUALIFIED EFH'!$C37,'HOURS&amp;CYCLES INPUT'!$D$2:$D$9999,'QUALIFIED EFH'!DS$4,'HOURS&amp;CYCLES INPUT'!$E$2:$E$9999,'QUALIFIED EFH'!DS$5))</f>
        <v>0</v>
      </c>
      <c r="DT37" s="476">
        <f>IF(DT$2&lt;&gt;"",IF($C37&lt;&gt;"TBA",DT$2/114,0),SUMIFS('HOURS&amp;CYCLES INPUT'!$F$2:$F$9999,'HOURS&amp;CYCLES INPUT'!$C$2:$C$9999,'QUALIFIED EFH'!$C37,'HOURS&amp;CYCLES INPUT'!$D$2:$D$9999,'QUALIFIED EFH'!DT$4,'HOURS&amp;CYCLES INPUT'!$E$2:$E$9999,'QUALIFIED EFH'!DT$5))</f>
        <v>0</v>
      </c>
      <c r="DU37" s="476">
        <f>IF(DU$2&lt;&gt;"",IF($C37&lt;&gt;"TBA",DU$2/114,0),SUMIFS('HOURS&amp;CYCLES INPUT'!$F$2:$F$9999,'HOURS&amp;CYCLES INPUT'!$C$2:$C$9999,'QUALIFIED EFH'!$C37,'HOURS&amp;CYCLES INPUT'!$D$2:$D$9999,'QUALIFIED EFH'!DU$4,'HOURS&amp;CYCLES INPUT'!$E$2:$E$9999,'QUALIFIED EFH'!DU$5))</f>
        <v>0</v>
      </c>
      <c r="DV37" s="476">
        <f>IF(DV$2&lt;&gt;"",IF($C37&lt;&gt;"TBA",DV$2/114,0),SUMIFS('HOURS&amp;CYCLES INPUT'!$F$2:$F$9999,'HOURS&amp;CYCLES INPUT'!$C$2:$C$9999,'QUALIFIED EFH'!$C37,'HOURS&amp;CYCLES INPUT'!$D$2:$D$9999,'QUALIFIED EFH'!DV$4,'HOURS&amp;CYCLES INPUT'!$E$2:$E$9999,'QUALIFIED EFH'!DV$5))</f>
        <v>0</v>
      </c>
      <c r="DW37" s="476">
        <f>IF(DW$2&lt;&gt;"",IF($C37&lt;&gt;"TBA",DW$2/114,0),SUMIFS('HOURS&amp;CYCLES INPUT'!$F$2:$F$9999,'HOURS&amp;CYCLES INPUT'!$C$2:$C$9999,'QUALIFIED EFH'!$C37,'HOURS&amp;CYCLES INPUT'!$D$2:$D$9999,'QUALIFIED EFH'!DW$4,'HOURS&amp;CYCLES INPUT'!$E$2:$E$9999,'QUALIFIED EFH'!DW$5))</f>
        <v>0</v>
      </c>
      <c r="DX37" s="476">
        <f>IF(DX$2&lt;&gt;"",IF($C37&lt;&gt;"TBA",DX$2/114,0),SUMIFS('HOURS&amp;CYCLES INPUT'!$F$2:$F$9999,'HOURS&amp;CYCLES INPUT'!$C$2:$C$9999,'QUALIFIED EFH'!$C37,'HOURS&amp;CYCLES INPUT'!$D$2:$D$9999,'QUALIFIED EFH'!DX$4,'HOURS&amp;CYCLES INPUT'!$E$2:$E$9999,'QUALIFIED EFH'!DX$5))</f>
        <v>0</v>
      </c>
      <c r="DY37" s="476">
        <f>IF(DY$2&lt;&gt;"",IF($C37&lt;&gt;"TBA",DY$2/114,0),SUMIFS('HOURS&amp;CYCLES INPUT'!$F$2:$F$9999,'HOURS&amp;CYCLES INPUT'!$C$2:$C$9999,'QUALIFIED EFH'!$C37,'HOURS&amp;CYCLES INPUT'!$D$2:$D$9999,'QUALIFIED EFH'!DY$4,'HOURS&amp;CYCLES INPUT'!$E$2:$E$9999,'QUALIFIED EFH'!DY$5))</f>
        <v>0</v>
      </c>
      <c r="DZ37" s="476">
        <f>IF(DZ$2&lt;&gt;"",IF($C37&lt;&gt;"TBA",DZ$2/114,0),SUMIFS('HOURS&amp;CYCLES INPUT'!$F$2:$F$9999,'HOURS&amp;CYCLES INPUT'!$C$2:$C$9999,'QUALIFIED EFH'!$C37,'HOURS&amp;CYCLES INPUT'!$D$2:$D$9999,'QUALIFIED EFH'!DZ$4,'HOURS&amp;CYCLES INPUT'!$E$2:$E$9999,'QUALIFIED EFH'!DZ$5))</f>
        <v>0</v>
      </c>
      <c r="EA37" s="476">
        <f>IF(EA$2&lt;&gt;"",IF($C37&lt;&gt;"TBA",EA$2/114,0),SUMIFS('HOURS&amp;CYCLES INPUT'!$F$2:$F$9999,'HOURS&amp;CYCLES INPUT'!$C$2:$C$9999,'QUALIFIED EFH'!$C37,'HOURS&amp;CYCLES INPUT'!$D$2:$D$9999,'QUALIFIED EFH'!EA$4,'HOURS&amp;CYCLES INPUT'!$E$2:$E$9999,'QUALIFIED EFH'!EA$5))</f>
        <v>0</v>
      </c>
      <c r="EB37" s="476">
        <f>IF(EB$2&lt;&gt;"",IF($C37&lt;&gt;"TBA",EB$2/114,0),SUMIFS('HOURS&amp;CYCLES INPUT'!$F$2:$F$9999,'HOURS&amp;CYCLES INPUT'!$C$2:$C$9999,'QUALIFIED EFH'!$C37,'HOURS&amp;CYCLES INPUT'!$D$2:$D$9999,'QUALIFIED EFH'!EB$4,'HOURS&amp;CYCLES INPUT'!$E$2:$E$9999,'QUALIFIED EFH'!EB$5))</f>
        <v>0</v>
      </c>
      <c r="EC37" s="476">
        <f>IF(EC$2&lt;&gt;"",IF($C37&lt;&gt;"TBA",EC$2/114,0),SUMIFS('HOURS&amp;CYCLES INPUT'!$F$2:$F$9999,'HOURS&amp;CYCLES INPUT'!$C$2:$C$9999,'QUALIFIED EFH'!$C37,'HOURS&amp;CYCLES INPUT'!$D$2:$D$9999,'QUALIFIED EFH'!EC$4,'HOURS&amp;CYCLES INPUT'!$E$2:$E$9999,'QUALIFIED EFH'!EC$5))</f>
        <v>0</v>
      </c>
      <c r="ED37" s="476">
        <f>IF(ED$2&lt;&gt;"",IF($C37&lt;&gt;"TBA",ED$2/114,0),SUMIFS('HOURS&amp;CYCLES INPUT'!$F$2:$F$9999,'HOURS&amp;CYCLES INPUT'!$C$2:$C$9999,'QUALIFIED EFH'!$C37,'HOURS&amp;CYCLES INPUT'!$D$2:$D$9999,'QUALIFIED EFH'!ED$4,'HOURS&amp;CYCLES INPUT'!$E$2:$E$9999,'QUALIFIED EFH'!ED$5))</f>
        <v>0</v>
      </c>
      <c r="EE37" s="476">
        <f>IF(EE$2&lt;&gt;"",IF($C37&lt;&gt;"TBA",EE$2/114,0),SUMIFS('HOURS&amp;CYCLES INPUT'!$F$2:$F$9999,'HOURS&amp;CYCLES INPUT'!$C$2:$C$9999,'QUALIFIED EFH'!$C37,'HOURS&amp;CYCLES INPUT'!$D$2:$D$9999,'QUALIFIED EFH'!EE$4,'HOURS&amp;CYCLES INPUT'!$E$2:$E$9999,'QUALIFIED EFH'!EE$5))</f>
        <v>0</v>
      </c>
      <c r="EF37" s="476">
        <f>IF(EF$2&lt;&gt;"",IF($C37&lt;&gt;"TBA",EF$2/114,0),SUMIFS('HOURS&amp;CYCLES INPUT'!$F$2:$F$9999,'HOURS&amp;CYCLES INPUT'!$C$2:$C$9999,'QUALIFIED EFH'!$C37,'HOURS&amp;CYCLES INPUT'!$D$2:$D$9999,'QUALIFIED EFH'!EF$4,'HOURS&amp;CYCLES INPUT'!$E$2:$E$9999,'QUALIFIED EFH'!EF$5))</f>
        <v>0</v>
      </c>
      <c r="EG37" s="476">
        <f>IF(EG$2&lt;&gt;"",IF($C37&lt;&gt;"TBA",EG$2/114,0),SUMIFS('HOURS&amp;CYCLES INPUT'!$F$2:$F$9999,'HOURS&amp;CYCLES INPUT'!$C$2:$C$9999,'QUALIFIED EFH'!$C37,'HOURS&amp;CYCLES INPUT'!$D$2:$D$9999,'QUALIFIED EFH'!EG$4,'HOURS&amp;CYCLES INPUT'!$E$2:$E$9999,'QUALIFIED EFH'!EG$5))</f>
        <v>0</v>
      </c>
      <c r="EH37" s="476">
        <f>IF(EH$2&lt;&gt;"",IF($C37&lt;&gt;"TBA",EH$2/114,0),SUMIFS('HOURS&amp;CYCLES INPUT'!$F$2:$F$9999,'HOURS&amp;CYCLES INPUT'!$C$2:$C$9999,'QUALIFIED EFH'!$C37,'HOURS&amp;CYCLES INPUT'!$D$2:$D$9999,'QUALIFIED EFH'!EH$4,'HOURS&amp;CYCLES INPUT'!$E$2:$E$9999,'QUALIFIED EFH'!EH$5))</f>
        <v>0</v>
      </c>
      <c r="EI37" s="476">
        <f>IF(EI$2&lt;&gt;"",IF($C37&lt;&gt;"TBA",EI$2/114,0),SUMIFS('HOURS&amp;CYCLES INPUT'!$F$2:$F$9999,'HOURS&amp;CYCLES INPUT'!$C$2:$C$9999,'QUALIFIED EFH'!$C37,'HOURS&amp;CYCLES INPUT'!$D$2:$D$9999,'QUALIFIED EFH'!EI$4,'HOURS&amp;CYCLES INPUT'!$E$2:$E$9999,'QUALIFIED EFH'!EI$5))</f>
        <v>0</v>
      </c>
      <c r="EJ37" s="476">
        <f>IF(EJ$2&lt;&gt;"",IF($C37&lt;&gt;"TBA",EJ$2/114,0),SUMIFS('HOURS&amp;CYCLES INPUT'!$F$2:$F$9999,'HOURS&amp;CYCLES INPUT'!$C$2:$C$9999,'QUALIFIED EFH'!$C37,'HOURS&amp;CYCLES INPUT'!$D$2:$D$9999,'QUALIFIED EFH'!EJ$4,'HOURS&amp;CYCLES INPUT'!$E$2:$E$9999,'QUALIFIED EFH'!EJ$5))</f>
        <v>0</v>
      </c>
      <c r="EK37" s="476">
        <f>IF(EK$2&lt;&gt;"",IF($C37&lt;&gt;"TBA",EK$2/114,0),SUMIFS('HOURS&amp;CYCLES INPUT'!$F$2:$F$9999,'HOURS&amp;CYCLES INPUT'!$C$2:$C$9999,'QUALIFIED EFH'!$C37,'HOURS&amp;CYCLES INPUT'!$D$2:$D$9999,'QUALIFIED EFH'!EK$4,'HOURS&amp;CYCLES INPUT'!$E$2:$E$9999,'QUALIFIED EFH'!EK$5))</f>
        <v>0</v>
      </c>
      <c r="EL37" s="476">
        <f>IF(EL$2&lt;&gt;"",IF($C37&lt;&gt;"TBA",EL$2/114,0),SUMIFS('HOURS&amp;CYCLES INPUT'!$F$2:$F$9999,'HOURS&amp;CYCLES INPUT'!$C$2:$C$9999,'QUALIFIED EFH'!$C37,'HOURS&amp;CYCLES INPUT'!$D$2:$D$9999,'QUALIFIED EFH'!EL$4,'HOURS&amp;CYCLES INPUT'!$E$2:$E$9999,'QUALIFIED EFH'!EL$5))</f>
        <v>0</v>
      </c>
      <c r="EM37" s="476">
        <f>IF(EM$2&lt;&gt;"",IF($C37&lt;&gt;"TBA",EM$2/114,0),SUMIFS('HOURS&amp;CYCLES INPUT'!$F$2:$F$9999,'HOURS&amp;CYCLES INPUT'!$C$2:$C$9999,'QUALIFIED EFH'!$C37,'HOURS&amp;CYCLES INPUT'!$D$2:$D$9999,'QUALIFIED EFH'!EM$4,'HOURS&amp;CYCLES INPUT'!$E$2:$E$9999,'QUALIFIED EFH'!EM$5))</f>
        <v>0</v>
      </c>
      <c r="EN37" s="476">
        <f>IF(EN$2&lt;&gt;"",IF($C37&lt;&gt;"TBA",EN$2/114,0),SUMIFS('HOURS&amp;CYCLES INPUT'!$F$2:$F$9999,'HOURS&amp;CYCLES INPUT'!$C$2:$C$9999,'QUALIFIED EFH'!$C37,'HOURS&amp;CYCLES INPUT'!$D$2:$D$9999,'QUALIFIED EFH'!EN$4,'HOURS&amp;CYCLES INPUT'!$E$2:$E$9999,'QUALIFIED EFH'!EN$5))</f>
        <v>0</v>
      </c>
      <c r="EO37" s="476">
        <f>IF(EO$2&lt;&gt;"",IF($C37&lt;&gt;"TBA",EO$2/114,0),SUMIFS('HOURS&amp;CYCLES INPUT'!$F$2:$F$9999,'HOURS&amp;CYCLES INPUT'!$C$2:$C$9999,'QUALIFIED EFH'!$C37,'HOURS&amp;CYCLES INPUT'!$D$2:$D$9999,'QUALIFIED EFH'!EO$4,'HOURS&amp;CYCLES INPUT'!$E$2:$E$9999,'QUALIFIED EFH'!EO$5))</f>
        <v>0</v>
      </c>
      <c r="EP37" s="476">
        <f>IF(EP$2&lt;&gt;"",IF($C37&lt;&gt;"TBA",EP$2/114,0),SUMIFS('HOURS&amp;CYCLES INPUT'!$F$2:$F$9999,'HOURS&amp;CYCLES INPUT'!$C$2:$C$9999,'QUALIFIED EFH'!$C37,'HOURS&amp;CYCLES INPUT'!$D$2:$D$9999,'QUALIFIED EFH'!EP$4,'HOURS&amp;CYCLES INPUT'!$E$2:$E$9999,'QUALIFIED EFH'!EP$5))</f>
        <v>0</v>
      </c>
      <c r="EQ37" s="476">
        <f>IF(EQ$2&lt;&gt;"",IF($C37&lt;&gt;"TBA",EQ$2/114,0),SUMIFS('HOURS&amp;CYCLES INPUT'!$F$2:$F$9999,'HOURS&amp;CYCLES INPUT'!$C$2:$C$9999,'QUALIFIED EFH'!$C37,'HOURS&amp;CYCLES INPUT'!$D$2:$D$9999,'QUALIFIED EFH'!EQ$4,'HOURS&amp;CYCLES INPUT'!$E$2:$E$9999,'QUALIFIED EFH'!EQ$5))</f>
        <v>0</v>
      </c>
      <c r="ER37" s="476">
        <f>IF(ER$2&lt;&gt;"",IF($C37&lt;&gt;"TBA",ER$2/114,0),SUMIFS('HOURS&amp;CYCLES INPUT'!$F$2:$F$9999,'HOURS&amp;CYCLES INPUT'!$C$2:$C$9999,'QUALIFIED EFH'!$C37,'HOURS&amp;CYCLES INPUT'!$D$2:$D$9999,'QUALIFIED EFH'!ER$4,'HOURS&amp;CYCLES INPUT'!$E$2:$E$9999,'QUALIFIED EFH'!ER$5))</f>
        <v>0</v>
      </c>
      <c r="ES37" s="476">
        <f>IF(ES$2&lt;&gt;"",IF($C37&lt;&gt;"TBA",ES$2/114,0),SUMIFS('HOURS&amp;CYCLES INPUT'!$F$2:$F$9999,'HOURS&amp;CYCLES INPUT'!$C$2:$C$9999,'QUALIFIED EFH'!$C37,'HOURS&amp;CYCLES INPUT'!$D$2:$D$9999,'QUALIFIED EFH'!ES$4,'HOURS&amp;CYCLES INPUT'!$E$2:$E$9999,'QUALIFIED EFH'!ES$5))</f>
        <v>0</v>
      </c>
      <c r="ET37" s="476">
        <f>IF(ET$2&lt;&gt;"",IF($C37&lt;&gt;"TBA",ET$2/114,0),SUMIFS('HOURS&amp;CYCLES INPUT'!$F$2:$F$9999,'HOURS&amp;CYCLES INPUT'!$C$2:$C$9999,'QUALIFIED EFH'!$C37,'HOURS&amp;CYCLES INPUT'!$D$2:$D$9999,'QUALIFIED EFH'!ET$4,'HOURS&amp;CYCLES INPUT'!$E$2:$E$9999,'QUALIFIED EFH'!ET$5))</f>
        <v>0</v>
      </c>
      <c r="EU37" s="476">
        <f>IF(EU$2&lt;&gt;"",IF($C37&lt;&gt;"TBA",EU$2/114,0),SUMIFS('HOURS&amp;CYCLES INPUT'!$F$2:$F$9999,'HOURS&amp;CYCLES INPUT'!$C$2:$C$9999,'QUALIFIED EFH'!$C37,'HOURS&amp;CYCLES INPUT'!$D$2:$D$9999,'QUALIFIED EFH'!EU$4,'HOURS&amp;CYCLES INPUT'!$E$2:$E$9999,'QUALIFIED EFH'!EU$5))</f>
        <v>0</v>
      </c>
      <c r="EV37" s="476">
        <f>IF(EV$2&lt;&gt;"",IF($C37&lt;&gt;"TBA",EV$2/114,0),SUMIFS('HOURS&amp;CYCLES INPUT'!$F$2:$F$9999,'HOURS&amp;CYCLES INPUT'!$C$2:$C$9999,'QUALIFIED EFH'!$C37,'HOURS&amp;CYCLES INPUT'!$D$2:$D$9999,'QUALIFIED EFH'!EV$4,'HOURS&amp;CYCLES INPUT'!$E$2:$E$9999,'QUALIFIED EFH'!EV$5))</f>
        <v>0</v>
      </c>
      <c r="EW37" s="476">
        <f>IF(EW$2&lt;&gt;"",IF($C37&lt;&gt;"TBA",EW$2/114,0),SUMIFS('HOURS&amp;CYCLES INPUT'!$F$2:$F$9999,'HOURS&amp;CYCLES INPUT'!$C$2:$C$9999,'QUALIFIED EFH'!$C37,'HOURS&amp;CYCLES INPUT'!$D$2:$D$9999,'QUALIFIED EFH'!EW$4,'HOURS&amp;CYCLES INPUT'!$E$2:$E$9999,'QUALIFIED EFH'!EW$5))</f>
        <v>0</v>
      </c>
      <c r="EX37" s="476">
        <f>IF(EX$2&lt;&gt;"",IF($C37&lt;&gt;"TBA",EX$2/114,0),SUMIFS('HOURS&amp;CYCLES INPUT'!$F$2:$F$9999,'HOURS&amp;CYCLES INPUT'!$C$2:$C$9999,'QUALIFIED EFH'!$C37,'HOURS&amp;CYCLES INPUT'!$D$2:$D$9999,'QUALIFIED EFH'!EX$4,'HOURS&amp;CYCLES INPUT'!$E$2:$E$9999,'QUALIFIED EFH'!EX$5))</f>
        <v>0</v>
      </c>
      <c r="EY37" s="476">
        <f>IF(EY$2&lt;&gt;"",IF($C37&lt;&gt;"TBA",EY$2/114,0),SUMIFS('HOURS&amp;CYCLES INPUT'!$F$2:$F$9999,'HOURS&amp;CYCLES INPUT'!$C$2:$C$9999,'QUALIFIED EFH'!$C37,'HOURS&amp;CYCLES INPUT'!$D$2:$D$9999,'QUALIFIED EFH'!EY$4,'HOURS&amp;CYCLES INPUT'!$E$2:$E$9999,'QUALIFIED EFH'!EY$5))</f>
        <v>0</v>
      </c>
      <c r="EZ37" s="476">
        <f>IF(EZ$2&lt;&gt;"",IF($C37&lt;&gt;"TBA",EZ$2/114,0),SUMIFS('HOURS&amp;CYCLES INPUT'!$F$2:$F$9999,'HOURS&amp;CYCLES INPUT'!$C$2:$C$9999,'QUALIFIED EFH'!$C37,'HOURS&amp;CYCLES INPUT'!$D$2:$D$9999,'QUALIFIED EFH'!EZ$4,'HOURS&amp;CYCLES INPUT'!$E$2:$E$9999,'QUALIFIED EFH'!EZ$5))</f>
        <v>0</v>
      </c>
      <c r="FA37" s="476">
        <f>IF(FA$2&lt;&gt;"",IF($C37&lt;&gt;"TBA",FA$2/114,0),SUMIFS('HOURS&amp;CYCLES INPUT'!$F$2:$F$9999,'HOURS&amp;CYCLES INPUT'!$C$2:$C$9999,'QUALIFIED EFH'!$C37,'HOURS&amp;CYCLES INPUT'!$D$2:$D$9999,'QUALIFIED EFH'!FA$4,'HOURS&amp;CYCLES INPUT'!$E$2:$E$9999,'QUALIFIED EFH'!FA$5))</f>
        <v>0</v>
      </c>
      <c r="FB37" s="476">
        <f>IF(FB$2&lt;&gt;"",IF($C37&lt;&gt;"TBA",FB$2/114,0),SUMIFS('HOURS&amp;CYCLES INPUT'!$F$2:$F$9999,'HOURS&amp;CYCLES INPUT'!$C$2:$C$9999,'QUALIFIED EFH'!$C37,'HOURS&amp;CYCLES INPUT'!$D$2:$D$9999,'QUALIFIED EFH'!FB$4,'HOURS&amp;CYCLES INPUT'!$E$2:$E$9999,'QUALIFIED EFH'!FB$5))</f>
        <v>0</v>
      </c>
      <c r="FC37" s="476">
        <f>IF(FC$2&lt;&gt;"",IF($C37&lt;&gt;"TBA",FC$2/114,0),SUMIFS('HOURS&amp;CYCLES INPUT'!$F$2:$F$9999,'HOURS&amp;CYCLES INPUT'!$C$2:$C$9999,'QUALIFIED EFH'!$C37,'HOURS&amp;CYCLES INPUT'!$D$2:$D$9999,'QUALIFIED EFH'!FC$4,'HOURS&amp;CYCLES INPUT'!$E$2:$E$9999,'QUALIFIED EFH'!FC$5))</f>
        <v>0</v>
      </c>
      <c r="FD37" s="476">
        <f>IF(FD$2&lt;&gt;"",IF($C37&lt;&gt;"TBA",FD$2/114,0),SUMIFS('HOURS&amp;CYCLES INPUT'!$F$2:$F$9999,'HOURS&amp;CYCLES INPUT'!$C$2:$C$9999,'QUALIFIED EFH'!$C37,'HOURS&amp;CYCLES INPUT'!$D$2:$D$9999,'QUALIFIED EFH'!FD$4,'HOURS&amp;CYCLES INPUT'!$E$2:$E$9999,'QUALIFIED EFH'!FD$5))</f>
        <v>0</v>
      </c>
      <c r="FE37" s="476">
        <f>IF(FE$2&lt;&gt;"",IF($C37&lt;&gt;"TBA",FE$2/114,0),SUMIFS('HOURS&amp;CYCLES INPUT'!$F$2:$F$9999,'HOURS&amp;CYCLES INPUT'!$C$2:$C$9999,'QUALIFIED EFH'!$C37,'HOURS&amp;CYCLES INPUT'!$D$2:$D$9999,'QUALIFIED EFH'!FE$4,'HOURS&amp;CYCLES INPUT'!$E$2:$E$9999,'QUALIFIED EFH'!FE$5))</f>
        <v>0</v>
      </c>
      <c r="FF37" s="476">
        <f>IF(FF$2&lt;&gt;"",IF($C37&lt;&gt;"TBA",FF$2/114,0),SUMIFS('HOURS&amp;CYCLES INPUT'!$F$2:$F$9999,'HOURS&amp;CYCLES INPUT'!$C$2:$C$9999,'QUALIFIED EFH'!$C37,'HOURS&amp;CYCLES INPUT'!$D$2:$D$9999,'QUALIFIED EFH'!FF$4,'HOURS&amp;CYCLES INPUT'!$E$2:$E$9999,'QUALIFIED EFH'!FF$5))</f>
        <v>0</v>
      </c>
      <c r="FG37" s="476">
        <f>IF(FG$2&lt;&gt;"",IF($C37&lt;&gt;"TBA",FG$2/114,0),SUMIFS('HOURS&amp;CYCLES INPUT'!$F$2:$F$9999,'HOURS&amp;CYCLES INPUT'!$C$2:$C$9999,'QUALIFIED EFH'!$C37,'HOURS&amp;CYCLES INPUT'!$D$2:$D$9999,'QUALIFIED EFH'!FG$4,'HOURS&amp;CYCLES INPUT'!$E$2:$E$9999,'QUALIFIED EFH'!FG$5))</f>
        <v>0</v>
      </c>
      <c r="FH37" s="476">
        <f>IF(FH$2&lt;&gt;"",IF($C37&lt;&gt;"TBA",FH$2/114,0),SUMIFS('HOURS&amp;CYCLES INPUT'!$F$2:$F$9999,'HOURS&amp;CYCLES INPUT'!$C$2:$C$9999,'QUALIFIED EFH'!$C37,'HOURS&amp;CYCLES INPUT'!$D$2:$D$9999,'QUALIFIED EFH'!FH$4,'HOURS&amp;CYCLES INPUT'!$E$2:$E$9999,'QUALIFIED EFH'!FH$5))</f>
        <v>0</v>
      </c>
      <c r="FI37" s="476">
        <f>IF(FI$2&lt;&gt;"",IF($C37&lt;&gt;"TBA",FI$2/114,0),SUMIFS('HOURS&amp;CYCLES INPUT'!$F$2:$F$9999,'HOURS&amp;CYCLES INPUT'!$C$2:$C$9999,'QUALIFIED EFH'!$C37,'HOURS&amp;CYCLES INPUT'!$D$2:$D$9999,'QUALIFIED EFH'!FI$4,'HOURS&amp;CYCLES INPUT'!$E$2:$E$9999,'QUALIFIED EFH'!FI$5))</f>
        <v>0</v>
      </c>
      <c r="FJ37" s="476">
        <f>IF(FJ$2&lt;&gt;"",IF($C37&lt;&gt;"TBA",FJ$2/114,0),SUMIFS('HOURS&amp;CYCLES INPUT'!$F$2:$F$9999,'HOURS&amp;CYCLES INPUT'!$C$2:$C$9999,'QUALIFIED EFH'!$C37,'HOURS&amp;CYCLES INPUT'!$D$2:$D$9999,'QUALIFIED EFH'!FJ$4,'HOURS&amp;CYCLES INPUT'!$E$2:$E$9999,'QUALIFIED EFH'!FJ$5))</f>
        <v>0</v>
      </c>
      <c r="FK37" s="476">
        <f>IF(FK$2&lt;&gt;"",IF($C37&lt;&gt;"TBA",FK$2/114,0),SUMIFS('HOURS&amp;CYCLES INPUT'!$F$2:$F$9999,'HOURS&amp;CYCLES INPUT'!$C$2:$C$9999,'QUALIFIED EFH'!$C37,'HOURS&amp;CYCLES INPUT'!$D$2:$D$9999,'QUALIFIED EFH'!FK$4,'HOURS&amp;CYCLES INPUT'!$E$2:$E$9999,'QUALIFIED EFH'!FK$5))</f>
        <v>0</v>
      </c>
      <c r="FL37" s="476">
        <f>IF(FL$2&lt;&gt;"",IF($C37&lt;&gt;"TBA",FL$2/114,0),SUMIFS('HOURS&amp;CYCLES INPUT'!$F$2:$F$9999,'HOURS&amp;CYCLES INPUT'!$C$2:$C$9999,'QUALIFIED EFH'!$C37,'HOURS&amp;CYCLES INPUT'!$D$2:$D$9999,'QUALIFIED EFH'!FL$4,'HOURS&amp;CYCLES INPUT'!$E$2:$E$9999,'QUALIFIED EFH'!FL$5))</f>
        <v>0</v>
      </c>
      <c r="FM37" s="476">
        <f>IF(FM$2&lt;&gt;"",IF($C37&lt;&gt;"TBA",FM$2/114,0),SUMIFS('HOURS&amp;CYCLES INPUT'!$F$2:$F$9999,'HOURS&amp;CYCLES INPUT'!$C$2:$C$9999,'QUALIFIED EFH'!$C37,'HOURS&amp;CYCLES INPUT'!$D$2:$D$9999,'QUALIFIED EFH'!FM$4,'HOURS&amp;CYCLES INPUT'!$E$2:$E$9999,'QUALIFIED EFH'!FM$5))</f>
        <v>0</v>
      </c>
      <c r="FN37" s="476">
        <f>IF(FN$2&lt;&gt;"",IF($C37&lt;&gt;"TBA",FN$2/114,0),SUMIFS('HOURS&amp;CYCLES INPUT'!$F$2:$F$9999,'HOURS&amp;CYCLES INPUT'!$C$2:$C$9999,'QUALIFIED EFH'!$C37,'HOURS&amp;CYCLES INPUT'!$D$2:$D$9999,'QUALIFIED EFH'!FN$4,'HOURS&amp;CYCLES INPUT'!$E$2:$E$9999,'QUALIFIED EFH'!FN$5))</f>
        <v>0</v>
      </c>
      <c r="FO37" s="476">
        <f>IF(FO$2&lt;&gt;"",IF($C37&lt;&gt;"TBA",FO$2/114,0),SUMIFS('HOURS&amp;CYCLES INPUT'!$F$2:$F$9999,'HOURS&amp;CYCLES INPUT'!$C$2:$C$9999,'QUALIFIED EFH'!$C37,'HOURS&amp;CYCLES INPUT'!$D$2:$D$9999,'QUALIFIED EFH'!FO$4,'HOURS&amp;CYCLES INPUT'!$E$2:$E$9999,'QUALIFIED EFH'!FO$5))</f>
        <v>0</v>
      </c>
      <c r="FP37" s="476">
        <f>IF(FP$2&lt;&gt;"",IF($C37&lt;&gt;"TBA",FP$2/114,0),SUMIFS('HOURS&amp;CYCLES INPUT'!$F$2:$F$9999,'HOURS&amp;CYCLES INPUT'!$C$2:$C$9999,'QUALIFIED EFH'!$C37,'HOURS&amp;CYCLES INPUT'!$D$2:$D$9999,'QUALIFIED EFH'!FP$4,'HOURS&amp;CYCLES INPUT'!$E$2:$E$9999,'QUALIFIED EFH'!FP$5))</f>
        <v>0</v>
      </c>
      <c r="FQ37" s="476">
        <f>IF(FQ$2&lt;&gt;"",IF($C37&lt;&gt;"TBA",FQ$2/114,0),SUMIFS('HOURS&amp;CYCLES INPUT'!$F$2:$F$9999,'HOURS&amp;CYCLES INPUT'!$C$2:$C$9999,'QUALIFIED EFH'!$C37,'HOURS&amp;CYCLES INPUT'!$D$2:$D$9999,'QUALIFIED EFH'!FQ$4,'HOURS&amp;CYCLES INPUT'!$E$2:$E$9999,'QUALIFIED EFH'!FQ$5))</f>
        <v>0</v>
      </c>
      <c r="FR37" s="476">
        <f>IF(FR$2&lt;&gt;"",IF($C37&lt;&gt;"TBA",FR$2/114,0),SUMIFS('HOURS&amp;CYCLES INPUT'!$F$2:$F$9999,'HOURS&amp;CYCLES INPUT'!$C$2:$C$9999,'QUALIFIED EFH'!$C37,'HOURS&amp;CYCLES INPUT'!$D$2:$D$9999,'QUALIFIED EFH'!FR$4,'HOURS&amp;CYCLES INPUT'!$E$2:$E$9999,'QUALIFIED EFH'!FR$5))</f>
        <v>0</v>
      </c>
      <c r="FS37" s="476">
        <f>IF(FS$2&lt;&gt;"",IF($C37&lt;&gt;"TBA",FS$2/114,0),SUMIFS('HOURS&amp;CYCLES INPUT'!$F$2:$F$9999,'HOURS&amp;CYCLES INPUT'!$C$2:$C$9999,'QUALIFIED EFH'!$C37,'HOURS&amp;CYCLES INPUT'!$D$2:$D$9999,'QUALIFIED EFH'!FS$4,'HOURS&amp;CYCLES INPUT'!$E$2:$E$9999,'QUALIFIED EFH'!FS$5))</f>
        <v>0</v>
      </c>
      <c r="FT37" s="476">
        <f>IF(FT$2&lt;&gt;"",IF($C37&lt;&gt;"TBA",FT$2/114,0),SUMIFS('HOURS&amp;CYCLES INPUT'!$F$2:$F$9999,'HOURS&amp;CYCLES INPUT'!$C$2:$C$9999,'QUALIFIED EFH'!$C37,'HOURS&amp;CYCLES INPUT'!$D$2:$D$9999,'QUALIFIED EFH'!FT$4,'HOURS&amp;CYCLES INPUT'!$E$2:$E$9999,'QUALIFIED EFH'!FT$5))</f>
        <v>0</v>
      </c>
      <c r="FU37" s="476">
        <f>IF(FU$2&lt;&gt;"",IF($C37&lt;&gt;"TBA",FU$2/114,0),SUMIFS('HOURS&amp;CYCLES INPUT'!$F$2:$F$9999,'HOURS&amp;CYCLES INPUT'!$C$2:$C$9999,'QUALIFIED EFH'!$C37,'HOURS&amp;CYCLES INPUT'!$D$2:$D$9999,'QUALIFIED EFH'!FU$4,'HOURS&amp;CYCLES INPUT'!$E$2:$E$9999,'QUALIFIED EFH'!FU$5))</f>
        <v>0</v>
      </c>
      <c r="FV37" s="476">
        <f>IF(FV$2&lt;&gt;"",IF($C37&lt;&gt;"TBA",FV$2/114,0),SUMIFS('HOURS&amp;CYCLES INPUT'!$F$2:$F$9999,'HOURS&amp;CYCLES INPUT'!$C$2:$C$9999,'QUALIFIED EFH'!$C37,'HOURS&amp;CYCLES INPUT'!$D$2:$D$9999,'QUALIFIED EFH'!FV$4,'HOURS&amp;CYCLES INPUT'!$E$2:$E$9999,'QUALIFIED EFH'!FV$5))</f>
        <v>0</v>
      </c>
      <c r="FW37" s="476">
        <f>IF(FW$2&lt;&gt;"",IF($C37&lt;&gt;"TBA",FW$2/114,0),SUMIFS('HOURS&amp;CYCLES INPUT'!$F$2:$F$9999,'HOURS&amp;CYCLES INPUT'!$C$2:$C$9999,'QUALIFIED EFH'!$C37,'HOURS&amp;CYCLES INPUT'!$D$2:$D$9999,'QUALIFIED EFH'!FW$4,'HOURS&amp;CYCLES INPUT'!$E$2:$E$9999,'QUALIFIED EFH'!FW$5))</f>
        <v>0</v>
      </c>
      <c r="FX37" s="476">
        <f>IF(FX$2&lt;&gt;"",IF($C37&lt;&gt;"TBA",FX$2/114,0),SUMIFS('HOURS&amp;CYCLES INPUT'!$F$2:$F$9999,'HOURS&amp;CYCLES INPUT'!$C$2:$C$9999,'QUALIFIED EFH'!$C37,'HOURS&amp;CYCLES INPUT'!$D$2:$D$9999,'QUALIFIED EFH'!FX$4,'HOURS&amp;CYCLES INPUT'!$E$2:$E$9999,'QUALIFIED EFH'!FX$5))</f>
        <v>0</v>
      </c>
      <c r="FY37" s="476">
        <f>IF(FY$2&lt;&gt;"",IF($C37&lt;&gt;"TBA",FY$2/114,0),SUMIFS('HOURS&amp;CYCLES INPUT'!$F$2:$F$9999,'HOURS&amp;CYCLES INPUT'!$C$2:$C$9999,'QUALIFIED EFH'!$C37,'HOURS&amp;CYCLES INPUT'!$D$2:$D$9999,'QUALIFIED EFH'!FY$4,'HOURS&amp;CYCLES INPUT'!$E$2:$E$9999,'QUALIFIED EFH'!FY$5))</f>
        <v>0</v>
      </c>
      <c r="FZ37" s="476">
        <f>IF(FZ$2&lt;&gt;"",IF($C37&lt;&gt;"TBA",FZ$2/114,0),SUMIFS('HOURS&amp;CYCLES INPUT'!$F$2:$F$9999,'HOURS&amp;CYCLES INPUT'!$C$2:$C$9999,'QUALIFIED EFH'!$C37,'HOURS&amp;CYCLES INPUT'!$D$2:$D$9999,'QUALIFIED EFH'!FZ$4,'HOURS&amp;CYCLES INPUT'!$E$2:$E$9999,'QUALIFIED EFH'!FZ$5))</f>
        <v>0</v>
      </c>
      <c r="GA37" s="476">
        <f>IF(GA$2&lt;&gt;"",IF($C37&lt;&gt;"TBA",GA$2/114,0),SUMIFS('HOURS&amp;CYCLES INPUT'!$F$2:$F$9999,'HOURS&amp;CYCLES INPUT'!$C$2:$C$9999,'QUALIFIED EFH'!$C37,'HOURS&amp;CYCLES INPUT'!$D$2:$D$9999,'QUALIFIED EFH'!GA$4,'HOURS&amp;CYCLES INPUT'!$E$2:$E$9999,'QUALIFIED EFH'!GA$5))</f>
        <v>0</v>
      </c>
      <c r="GB37" s="476">
        <f>IF(GB$2&lt;&gt;"",IF($C37&lt;&gt;"TBA",GB$2/114,0),SUMIFS('HOURS&amp;CYCLES INPUT'!$F$2:$F$9999,'HOURS&amp;CYCLES INPUT'!$C$2:$C$9999,'QUALIFIED EFH'!$C37,'HOURS&amp;CYCLES INPUT'!$D$2:$D$9999,'QUALIFIED EFH'!GB$4,'HOURS&amp;CYCLES INPUT'!$E$2:$E$9999,'QUALIFIED EFH'!GB$5))</f>
        <v>0</v>
      </c>
    </row>
    <row r="38" spans="3:184" x14ac:dyDescent="0.35">
      <c r="C38" s="472">
        <f>'QUALIFIED ENGINES'!D39</f>
        <v>91484</v>
      </c>
      <c r="D38" s="476">
        <f>IF(D$2&lt;&gt;"",IF($C38&lt;&gt;"TBA",D$2/114,0),SUMIFS('HOURS&amp;CYCLES INPUT'!$F$2:$F$9999,'HOURS&amp;CYCLES INPUT'!$C$2:$C$9999,'QUALIFIED EFH'!$C38,'HOURS&amp;CYCLES INPUT'!$D$2:$D$9999,'QUALIFIED EFH'!D$4,'HOURS&amp;CYCLES INPUT'!$E$2:$E$9999,'QUALIFIED EFH'!D$5))</f>
        <v>0</v>
      </c>
      <c r="E38" s="476">
        <f>IF(E$2&lt;&gt;"",IF($C38&lt;&gt;"TBA",E$2/114,0),SUMIFS('HOURS&amp;CYCLES INPUT'!$F$2:$F$9999,'HOURS&amp;CYCLES INPUT'!$C$2:$C$9999,'QUALIFIED EFH'!$C38,'HOURS&amp;CYCLES INPUT'!$D$2:$D$9999,'QUALIFIED EFH'!E$4,'HOURS&amp;CYCLES INPUT'!$E$2:$E$9999,'QUALIFIED EFH'!E$5))</f>
        <v>0</v>
      </c>
      <c r="F38" s="476">
        <f>IF(F$2&lt;&gt;"",IF($C38&lt;&gt;"TBA",F$2/114,0),SUMIFS('HOURS&amp;CYCLES INPUT'!$F$2:$F$9999,'HOURS&amp;CYCLES INPUT'!$C$2:$C$9999,'QUALIFIED EFH'!$C38,'HOURS&amp;CYCLES INPUT'!$D$2:$D$9999,'QUALIFIED EFH'!F$4,'HOURS&amp;CYCLES INPUT'!$E$2:$E$9999,'QUALIFIED EFH'!F$5))</f>
        <v>0</v>
      </c>
      <c r="G38" s="476">
        <f>IF(G$2&lt;&gt;"",IF($C38&lt;&gt;"TBA",G$2/114,0),SUMIFS('HOURS&amp;CYCLES INPUT'!$F$2:$F$9999,'HOURS&amp;CYCLES INPUT'!$C$2:$C$9999,'QUALIFIED EFH'!$C38,'HOURS&amp;CYCLES INPUT'!$D$2:$D$9999,'QUALIFIED EFH'!G$4,'HOURS&amp;CYCLES INPUT'!$E$2:$E$9999,'QUALIFIED EFH'!G$5))</f>
        <v>0</v>
      </c>
      <c r="H38" s="476">
        <f>IF(H$2&lt;&gt;"",IF($C38&lt;&gt;"TBA",H$2/114,0),SUMIFS('HOURS&amp;CYCLES INPUT'!$F$2:$F$9999,'HOURS&amp;CYCLES INPUT'!$C$2:$C$9999,'QUALIFIED EFH'!$C38,'HOURS&amp;CYCLES INPUT'!$D$2:$D$9999,'QUALIFIED EFH'!H$4,'HOURS&amp;CYCLES INPUT'!$E$2:$E$9999,'QUALIFIED EFH'!H$5))</f>
        <v>0</v>
      </c>
      <c r="I38" s="476">
        <f>IF(I$2&lt;&gt;"",IF($C38&lt;&gt;"TBA",I$2/114,0),SUMIFS('HOURS&amp;CYCLES INPUT'!$F$2:$F$9999,'HOURS&amp;CYCLES INPUT'!$C$2:$C$9999,'QUALIFIED EFH'!$C38,'HOURS&amp;CYCLES INPUT'!$D$2:$D$9999,'QUALIFIED EFH'!I$4,'HOURS&amp;CYCLES INPUT'!$E$2:$E$9999,'QUALIFIED EFH'!I$5))</f>
        <v>0</v>
      </c>
      <c r="J38" s="476">
        <f>IF(J$2&lt;&gt;"",IF($C38&lt;&gt;"TBA",J$2/114,0),SUMIFS('HOURS&amp;CYCLES INPUT'!$F$2:$F$9999,'HOURS&amp;CYCLES INPUT'!$C$2:$C$9999,'QUALIFIED EFH'!$C38,'HOURS&amp;CYCLES INPUT'!$D$2:$D$9999,'QUALIFIED EFH'!J$4,'HOURS&amp;CYCLES INPUT'!$E$2:$E$9999,'QUALIFIED EFH'!J$5))</f>
        <v>0</v>
      </c>
      <c r="K38" s="476">
        <f>IF(K$2&lt;&gt;"",IF($C38&lt;&gt;"TBA",K$2/114,0),SUMIFS('HOURS&amp;CYCLES INPUT'!$F$2:$F$9999,'HOURS&amp;CYCLES INPUT'!$C$2:$C$9999,'QUALIFIED EFH'!$C38,'HOURS&amp;CYCLES INPUT'!$D$2:$D$9999,'QUALIFIED EFH'!K$4,'HOURS&amp;CYCLES INPUT'!$E$2:$E$9999,'QUALIFIED EFH'!K$5))</f>
        <v>0</v>
      </c>
      <c r="L38" s="476">
        <f>IF(L$2&lt;&gt;"",IF($C38&lt;&gt;"TBA",L$2/114,0),SUMIFS('HOURS&amp;CYCLES INPUT'!$F$2:$F$9999,'HOURS&amp;CYCLES INPUT'!$C$2:$C$9999,'QUALIFIED EFH'!$C38,'HOURS&amp;CYCLES INPUT'!$D$2:$D$9999,'QUALIFIED EFH'!L$4,'HOURS&amp;CYCLES INPUT'!$E$2:$E$9999,'QUALIFIED EFH'!L$5))</f>
        <v>0</v>
      </c>
      <c r="M38" s="476">
        <f>IF(M$2&lt;&gt;"",IF($C38&lt;&gt;"TBA",M$2/114,0),SUMIFS('HOURS&amp;CYCLES INPUT'!$F$2:$F$9999,'HOURS&amp;CYCLES INPUT'!$C$2:$C$9999,'QUALIFIED EFH'!$C38,'HOURS&amp;CYCLES INPUT'!$D$2:$D$9999,'QUALIFIED EFH'!M$4,'HOURS&amp;CYCLES INPUT'!$E$2:$E$9999,'QUALIFIED EFH'!M$5))</f>
        <v>0</v>
      </c>
      <c r="N38" s="476">
        <f>IF(N$2&lt;&gt;"",IF($C38&lt;&gt;"TBA",N$2/114,0),SUMIFS('HOURS&amp;CYCLES INPUT'!$F$2:$F$9999,'HOURS&amp;CYCLES INPUT'!$C$2:$C$9999,'QUALIFIED EFH'!$C38,'HOURS&amp;CYCLES INPUT'!$D$2:$D$9999,'QUALIFIED EFH'!N$4,'HOURS&amp;CYCLES INPUT'!$E$2:$E$9999,'QUALIFIED EFH'!N$5))</f>
        <v>0</v>
      </c>
      <c r="O38" s="476">
        <f>IF(O$2&lt;&gt;"",IF($C38&lt;&gt;"TBA",O$2/114,0),SUMIFS('HOURS&amp;CYCLES INPUT'!$F$2:$F$9999,'HOURS&amp;CYCLES INPUT'!$C$2:$C$9999,'QUALIFIED EFH'!$C38,'HOURS&amp;CYCLES INPUT'!$D$2:$D$9999,'QUALIFIED EFH'!O$4,'HOURS&amp;CYCLES INPUT'!$E$2:$E$9999,'QUALIFIED EFH'!O$5))</f>
        <v>297.04000000000002</v>
      </c>
      <c r="P38" s="476">
        <f>IF(P$2&lt;&gt;"",IF($C38&lt;&gt;"TBA",P$2/114,0),SUMIFS('HOURS&amp;CYCLES INPUT'!$F$2:$F$9999,'HOURS&amp;CYCLES INPUT'!$C$2:$C$9999,'QUALIFIED EFH'!$C38,'HOURS&amp;CYCLES INPUT'!$D$2:$D$9999,'QUALIFIED EFH'!P$4,'HOURS&amp;CYCLES INPUT'!$E$2:$E$9999,'QUALIFIED EFH'!P$5))</f>
        <v>429.49</v>
      </c>
      <c r="Q38" s="476">
        <f>IF(Q$2&lt;&gt;"",IF($C38&lt;&gt;"TBA",Q$2/114,0),SUMIFS('HOURS&amp;CYCLES INPUT'!$F$2:$F$9999,'HOURS&amp;CYCLES INPUT'!$C$2:$C$9999,'QUALIFIED EFH'!$C38,'HOURS&amp;CYCLES INPUT'!$D$2:$D$9999,'QUALIFIED EFH'!Q$4,'HOURS&amp;CYCLES INPUT'!$E$2:$E$9999,'QUALIFIED EFH'!Q$5))</f>
        <v>392.59</v>
      </c>
      <c r="R38" s="476">
        <f>IF(R$1&lt;&gt;"",IF($C38&lt;&gt;"TBA",R$1/114,0),SUMIFS('HOURS&amp;CYCLES INPUT'!$F$2:$F$9999,'HOURS&amp;CYCLES INPUT'!$C$2:$C$9999,'QUALIFIED EFH'!$C38,'HOURS&amp;CYCLES INPUT'!$D$2:$D$9999,'QUALIFIED EFH'!R$4,'HOURS&amp;CYCLES INPUT'!$E$2:$E$9999,'QUALIFIED EFH'!R$5))</f>
        <v>0</v>
      </c>
      <c r="S38" s="476">
        <f>IF(S$2&lt;&gt;"",IF($C38&lt;&gt;"TBA",S$2/114,0),SUMIFS('HOURS&amp;CYCLES INPUT'!$F$2:$F$9999,'HOURS&amp;CYCLES INPUT'!$C$2:$C$9999,'QUALIFIED EFH'!$C38,'HOURS&amp;CYCLES INPUT'!$D$2:$D$9999,'QUALIFIED EFH'!S$4,'HOURS&amp;CYCLES INPUT'!$E$2:$E$9999,'QUALIFIED EFH'!S$5))</f>
        <v>394.69</v>
      </c>
      <c r="T38" s="476">
        <f>IF(T$2&lt;&gt;"",IF($C38&lt;&gt;"TBA",T$2/114,0),SUMIFS('HOURS&amp;CYCLES INPUT'!$F$2:$F$9999,'HOURS&amp;CYCLES INPUT'!$C$2:$C$9999,'QUALIFIED EFH'!$C38,'HOURS&amp;CYCLES INPUT'!$D$2:$D$9999,'QUALIFIED EFH'!T$4,'HOURS&amp;CYCLES INPUT'!$E$2:$E$9999,'QUALIFIED EFH'!T$5))</f>
        <v>370.73</v>
      </c>
      <c r="U38" s="476">
        <f>IF(U$2&lt;&gt;"",IF($C38&lt;&gt;"TBA",U$2/114,0),SUMIFS('HOURS&amp;CYCLES INPUT'!$F$2:$F$9999,'HOURS&amp;CYCLES INPUT'!$C$2:$C$9999,'QUALIFIED EFH'!$C38,'HOURS&amp;CYCLES INPUT'!$D$2:$D$9999,'QUALIFIED EFH'!U$4,'HOURS&amp;CYCLES INPUT'!$E$2:$E$9999,'QUALIFIED EFH'!U$5))</f>
        <v>396.72</v>
      </c>
      <c r="V38" s="476">
        <f>IF(V$2&lt;&gt;"",IF($C38&lt;&gt;"TBA",V$2/114,0),SUMIFS('HOURS&amp;CYCLES INPUT'!$F$2:$F$9999,'HOURS&amp;CYCLES INPUT'!$C$2:$C$9999,'QUALIFIED EFH'!$C38,'HOURS&amp;CYCLES INPUT'!$D$2:$D$9999,'QUALIFIED EFH'!V$4,'HOURS&amp;CYCLES INPUT'!$E$2:$E$9999,'QUALIFIED EFH'!V$5))</f>
        <v>391.7</v>
      </c>
      <c r="W38" s="476">
        <f>IF(W$2&lt;&gt;"",IF($C38&lt;&gt;"TBA",W$2/114,0),SUMIFS('HOURS&amp;CYCLES INPUT'!$F$2:$F$9999,'HOURS&amp;CYCLES INPUT'!$C$2:$C$9999,'QUALIFIED EFH'!$C38,'HOURS&amp;CYCLES INPUT'!$D$2:$D$9999,'QUALIFIED EFH'!W$4,'HOURS&amp;CYCLES INPUT'!$E$2:$E$9999,'QUALIFIED EFH'!W$5))</f>
        <v>361.56</v>
      </c>
      <c r="X38" s="476">
        <f>IF(X$2&lt;&gt;"",IF($C38&lt;&gt;"TBA",X$2/114,0),SUMIFS('HOURS&amp;CYCLES INPUT'!$F$2:$F$9999,'HOURS&amp;CYCLES INPUT'!$C$2:$C$9999,'QUALIFIED EFH'!$C38,'HOURS&amp;CYCLES INPUT'!$D$2:$D$9999,'QUALIFIED EFH'!X$4,'HOURS&amp;CYCLES INPUT'!$E$2:$E$9999,'QUALIFIED EFH'!X$5))</f>
        <v>365.92</v>
      </c>
      <c r="Y38" s="476">
        <f>IF(Y$2&lt;&gt;"",IF($C38&lt;&gt;"TBA",Y$2/114,0),SUMIFS('HOURS&amp;CYCLES INPUT'!$F$2:$F$9999,'HOURS&amp;CYCLES INPUT'!$C$2:$C$9999,'QUALIFIED EFH'!$C38,'HOURS&amp;CYCLES INPUT'!$D$2:$D$9999,'QUALIFIED EFH'!Y$4,'HOURS&amp;CYCLES INPUT'!$E$2:$E$9999,'QUALIFIED EFH'!Y$5))</f>
        <v>394.23</v>
      </c>
      <c r="Z38" s="476">
        <f>IF(Z$2&lt;&gt;"",IF($C38&lt;&gt;"TBA",Z$2/114,0),SUMIFS('HOURS&amp;CYCLES INPUT'!$F$2:$F$9999,'HOURS&amp;CYCLES INPUT'!$C$2:$C$9999,'QUALIFIED EFH'!$C38,'HOURS&amp;CYCLES INPUT'!$D$2:$D$9999,'QUALIFIED EFH'!Z$4,'HOURS&amp;CYCLES INPUT'!$E$2:$E$9999,'QUALIFIED EFH'!Z$5))</f>
        <v>164.63</v>
      </c>
      <c r="AA38" s="476">
        <f>IF(AA$2&lt;&gt;"",IF($C38&lt;&gt;"TBA",AA$2/114,0),SUMIFS('HOURS&amp;CYCLES INPUT'!$F$2:$F$9999,'HOURS&amp;CYCLES INPUT'!$C$2:$C$9999,'QUALIFIED EFH'!$C38,'HOURS&amp;CYCLES INPUT'!$D$2:$D$9999,'QUALIFIED EFH'!AA$4,'HOURS&amp;CYCLES INPUT'!$E$2:$E$9999,'QUALIFIED EFH'!AA$5))</f>
        <v>0</v>
      </c>
      <c r="AB38" s="476">
        <f>IF(AB$2&lt;&gt;"",IF($C38&lt;&gt;"TBA",AB$2/114,0),SUMIFS('HOURS&amp;CYCLES INPUT'!$F$2:$F$9999,'HOURS&amp;CYCLES INPUT'!$C$2:$C$9999,'QUALIFIED EFH'!$C38,'HOURS&amp;CYCLES INPUT'!$D$2:$D$9999,'QUALIFIED EFH'!AB$4,'HOURS&amp;CYCLES INPUT'!$E$2:$E$9999,'QUALIFIED EFH'!AB$5))</f>
        <v>0</v>
      </c>
      <c r="AC38" s="476">
        <f>IF(AC$2&lt;&gt;"",IF($C38&lt;&gt;"TBA",AC$2/114,0),SUMIFS('HOURS&amp;CYCLES INPUT'!$F$2:$F$9999,'HOURS&amp;CYCLES INPUT'!$C$2:$C$9999,'QUALIFIED EFH'!$C38,'HOURS&amp;CYCLES INPUT'!$D$2:$D$9999,'QUALIFIED EFH'!AC$4,'HOURS&amp;CYCLES INPUT'!$E$2:$E$9999,'QUALIFIED EFH'!AC$5))</f>
        <v>12.59</v>
      </c>
      <c r="AD38" s="476">
        <f>IF(AD$2&lt;&gt;"",IF($C38&lt;&gt;"TBA",AD$2/114,0),SUMIFS('HOURS&amp;CYCLES INPUT'!$F$2:$F$9999,'HOURS&amp;CYCLES INPUT'!$C$2:$C$9999,'QUALIFIED EFH'!$C38,'HOURS&amp;CYCLES INPUT'!$D$2:$D$9999,'QUALIFIED EFH'!AD$4,'HOURS&amp;CYCLES INPUT'!$E$2:$E$9999,'QUALIFIED EFH'!AD$5))</f>
        <v>280.58999999999997</v>
      </c>
      <c r="AE38" s="476">
        <f>IF(AE$2&lt;&gt;"",IF($C38&lt;&gt;"TBA",AE$2/114,0),SUMIFS('HOURS&amp;CYCLES INPUT'!$F$2:$F$9999,'HOURS&amp;CYCLES INPUT'!$C$2:$C$9999,'QUALIFIED EFH'!$C38,'HOURS&amp;CYCLES INPUT'!$D$2:$D$9999,'QUALIFIED EFH'!AE$4,'HOURS&amp;CYCLES INPUT'!$E$2:$E$9999,'QUALIFIED EFH'!AE$5))</f>
        <v>328.73</v>
      </c>
      <c r="AF38" s="476">
        <f>IF(AF$2&lt;&gt;"",IF($C38&lt;&gt;"TBA",AF$2/114,0),SUMIFS('HOURS&amp;CYCLES INPUT'!$F$2:$F$9999,'HOURS&amp;CYCLES INPUT'!$C$2:$C$9999,'QUALIFIED EFH'!$C38,'HOURS&amp;CYCLES INPUT'!$D$2:$D$9999,'QUALIFIED EFH'!AF$4,'HOURS&amp;CYCLES INPUT'!$E$2:$E$9999,'QUALIFIED EFH'!AF$5))</f>
        <v>335.48</v>
      </c>
      <c r="AG38" s="476">
        <f>IF(AG$2&lt;&gt;"",IF($C38&lt;&gt;"TBA",AG$2/114,0),SUMIFS('HOURS&amp;CYCLES INPUT'!$F$2:$F$9999,'HOURS&amp;CYCLES INPUT'!$C$2:$C$9999,'QUALIFIED EFH'!$C38,'HOURS&amp;CYCLES INPUT'!$D$2:$D$9999,'QUALIFIED EFH'!AG$4,'HOURS&amp;CYCLES INPUT'!$E$2:$E$9999,'QUALIFIED EFH'!AG$5))</f>
        <v>299.32</v>
      </c>
      <c r="AH38" s="476">
        <f>IF(AH$2&lt;&gt;"",IF($C38&lt;&gt;"TBA",AH$2/114,0),SUMIFS('HOURS&amp;CYCLES INPUT'!$F$2:$F$9999,'HOURS&amp;CYCLES INPUT'!$C$2:$C$9999,'QUALIFIED EFH'!$C38,'HOURS&amp;CYCLES INPUT'!$D$2:$D$9999,'QUALIFIED EFH'!AH$4,'HOURS&amp;CYCLES INPUT'!$E$2:$E$9999,'QUALIFIED EFH'!AH$5))</f>
        <v>388.08</v>
      </c>
      <c r="AI38" s="476">
        <f>IF(AI$2&lt;&gt;"",IF($C38&lt;&gt;"TBA",AI$2/114,0),SUMIFS('HOURS&amp;CYCLES INPUT'!$F$2:$F$9999,'HOURS&amp;CYCLES INPUT'!$C$2:$C$9999,'QUALIFIED EFH'!$C38,'HOURS&amp;CYCLES INPUT'!$D$2:$D$9999,'QUALIFIED EFH'!AI$4,'HOURS&amp;CYCLES INPUT'!$E$2:$E$9999,'QUALIFIED EFH'!AI$5))</f>
        <v>316.3</v>
      </c>
      <c r="AJ38" s="476">
        <f>IF(AJ$2&lt;&gt;"",IF($C38&lt;&gt;"TBA",AJ$2/114,0),SUMIFS('HOURS&amp;CYCLES INPUT'!$F$2:$F$9999,'HOURS&amp;CYCLES INPUT'!$C$2:$C$9999,'QUALIFIED EFH'!$C38,'HOURS&amp;CYCLES INPUT'!$D$2:$D$9999,'QUALIFIED EFH'!AJ$4,'HOURS&amp;CYCLES INPUT'!$E$2:$E$9999,'QUALIFIED EFH'!AJ$5))</f>
        <v>381.4</v>
      </c>
      <c r="AK38" s="476">
        <f>IF(AK$2&lt;&gt;"",IF($C38&lt;&gt;"TBA",AK$2/114,0),SUMIFS('HOURS&amp;CYCLES INPUT'!$F$2:$F$9999,'HOURS&amp;CYCLES INPUT'!$C$2:$C$9999,'QUALIFIED EFH'!$C38,'HOURS&amp;CYCLES INPUT'!$D$2:$D$9999,'QUALIFIED EFH'!AK$4,'HOURS&amp;CYCLES INPUT'!$E$2:$E$9999,'QUALIFIED EFH'!AK$5))</f>
        <v>364.65</v>
      </c>
      <c r="AL38" s="476">
        <f>IF(AL$2&lt;&gt;"",IF($C38&lt;&gt;"TBA",AL$2/114,0),SUMIFS('HOURS&amp;CYCLES INPUT'!$F$2:$F$9999,'HOURS&amp;CYCLES INPUT'!$C$2:$C$9999,'QUALIFIED EFH'!$C38,'HOURS&amp;CYCLES INPUT'!$D$2:$D$9999,'QUALIFIED EFH'!AL$4,'HOURS&amp;CYCLES INPUT'!$E$2:$E$9999,'QUALIFIED EFH'!AL$5))</f>
        <v>380.37</v>
      </c>
      <c r="AM38" s="476">
        <f>IF(AM$2&lt;&gt;"",IF($C38&lt;&gt;"TBA",AM$2/114,0),SUMIFS('HOURS&amp;CYCLES INPUT'!$F$2:$F$9999,'HOURS&amp;CYCLES INPUT'!$C$2:$C$9999,'QUALIFIED EFH'!$C38,'HOURS&amp;CYCLES INPUT'!$D$2:$D$9999,'QUALIFIED EFH'!AM$4,'HOURS&amp;CYCLES INPUT'!$E$2:$E$9999,'QUALIFIED EFH'!AM$5))</f>
        <v>201.67</v>
      </c>
      <c r="AN38" s="476">
        <f>IF(AN$2&lt;&gt;"",IF($C38&lt;&gt;"TBA",AN$2/114,0),SUMIFS('HOURS&amp;CYCLES INPUT'!$F$2:$F$9999,'HOURS&amp;CYCLES INPUT'!$C$2:$C$9999,'QUALIFIED EFH'!$C38,'HOURS&amp;CYCLES INPUT'!$D$2:$D$9999,'QUALIFIED EFH'!AN$4,'HOURS&amp;CYCLES INPUT'!$E$2:$E$9999,'QUALIFIED EFH'!AN$5))</f>
        <v>374.58</v>
      </c>
      <c r="AO38" s="476">
        <f>IF(AO$2&lt;&gt;"",IF($C38&lt;&gt;"TBA",AO$2/114,0),SUMIFS('HOURS&amp;CYCLES INPUT'!$F$2:$F$9999,'HOURS&amp;CYCLES INPUT'!$C$2:$C$9999,'QUALIFIED EFH'!$C38,'HOURS&amp;CYCLES INPUT'!$D$2:$D$9999,'QUALIFIED EFH'!AO$4,'HOURS&amp;CYCLES INPUT'!$E$2:$E$9999,'QUALIFIED EFH'!AO$5))</f>
        <v>287.91000000000003</v>
      </c>
      <c r="AP38" s="476">
        <f>IF(AP$2&lt;&gt;"",IF($C38&lt;&gt;"TBA",AP$2/114,0),SUMIFS('HOURS&amp;CYCLES INPUT'!$F$2:$F$9999,'HOURS&amp;CYCLES INPUT'!$C$2:$C$9999,'QUALIFIED EFH'!$C38,'HOURS&amp;CYCLES INPUT'!$D$2:$D$9999,'QUALIFIED EFH'!AP$4,'HOURS&amp;CYCLES INPUT'!$E$2:$E$9999,'QUALIFIED EFH'!AP$5))</f>
        <v>269.33999999999997</v>
      </c>
      <c r="AQ38" s="476">
        <f>IF(AQ$2&lt;&gt;"",IF($C38&lt;&gt;"TBA",AQ$2/114,0),SUMIFS('HOURS&amp;CYCLES INPUT'!$F$2:$F$9999,'HOURS&amp;CYCLES INPUT'!$C$2:$C$9999,'QUALIFIED EFH'!$C38,'HOURS&amp;CYCLES INPUT'!$D$2:$D$9999,'QUALIFIED EFH'!AQ$4,'HOURS&amp;CYCLES INPUT'!$E$2:$E$9999,'QUALIFIED EFH'!AQ$5))</f>
        <v>269.33</v>
      </c>
      <c r="AR38" s="476">
        <f>IF(AR$2&lt;&gt;"",IF($C38&lt;&gt;"TBA",AR$2/114,0),SUMIFS('HOURS&amp;CYCLES INPUT'!$F$2:$F$9999,'HOURS&amp;CYCLES INPUT'!$C$2:$C$9999,'QUALIFIED EFH'!$C38,'HOURS&amp;CYCLES INPUT'!$D$2:$D$9999,'QUALIFIED EFH'!AR$4,'HOURS&amp;CYCLES INPUT'!$E$2:$E$9999,'QUALIFIED EFH'!AR$5))</f>
        <v>0</v>
      </c>
      <c r="AS38" s="476">
        <f>IF(AS$2&lt;&gt;"",IF($C38&lt;&gt;"TBA",AS$2/114,0),SUMIFS('HOURS&amp;CYCLES INPUT'!$F$2:$F$9999,'HOURS&amp;CYCLES INPUT'!$C$2:$C$9999,'QUALIFIED EFH'!$C38,'HOURS&amp;CYCLES INPUT'!$D$2:$D$9999,'QUALIFIED EFH'!AS$4,'HOURS&amp;CYCLES INPUT'!$E$2:$E$9999,'QUALIFIED EFH'!AS$5))</f>
        <v>0</v>
      </c>
      <c r="AT38" s="476">
        <f>IF(AT$2&lt;&gt;"",IF($C38&lt;&gt;"TBA",AT$2/114,0),SUMIFS('HOURS&amp;CYCLES INPUT'!$F$2:$F$9999,'HOURS&amp;CYCLES INPUT'!$C$2:$C$9999,'QUALIFIED EFH'!$C38,'HOURS&amp;CYCLES INPUT'!$D$2:$D$9999,'QUALIFIED EFH'!AT$4,'HOURS&amp;CYCLES INPUT'!$E$2:$E$9999,'QUALIFIED EFH'!AT$5))</f>
        <v>0</v>
      </c>
      <c r="AU38" s="476">
        <f>IF(AU$2&lt;&gt;"",IF($C38&lt;&gt;"TBA",AU$2/114,0),SUMIFS('HOURS&amp;CYCLES INPUT'!$F$2:$F$9999,'HOURS&amp;CYCLES INPUT'!$C$2:$C$9999,'QUALIFIED EFH'!$C38,'HOURS&amp;CYCLES INPUT'!$D$2:$D$9999,'QUALIFIED EFH'!AU$4,'HOURS&amp;CYCLES INPUT'!$E$2:$E$9999,'QUALIFIED EFH'!AU$5))</f>
        <v>0</v>
      </c>
      <c r="AV38" s="476">
        <f>IF(AV$2&lt;&gt;"",IF($C38&lt;&gt;"TBA",AV$2/114,0),SUMIFS('HOURS&amp;CYCLES INPUT'!$F$2:$F$9999,'HOURS&amp;CYCLES INPUT'!$C$2:$C$9999,'QUALIFIED EFH'!$C38,'HOURS&amp;CYCLES INPUT'!$D$2:$D$9999,'QUALIFIED EFH'!AV$4,'HOURS&amp;CYCLES INPUT'!$E$2:$E$9999,'QUALIFIED EFH'!AV$5))</f>
        <v>0.15</v>
      </c>
      <c r="AW38" s="476">
        <f>IF(AW$2&lt;&gt;"",IF($C38&lt;&gt;"TBA",AW$2/114,0),SUMIFS('HOURS&amp;CYCLES INPUT'!$F$2:$F$9999,'HOURS&amp;CYCLES INPUT'!$C$2:$C$9999,'QUALIFIED EFH'!$C38,'HOURS&amp;CYCLES INPUT'!$D$2:$D$9999,'QUALIFIED EFH'!AW$4,'HOURS&amp;CYCLES INPUT'!$E$2:$E$9999,'QUALIFIED EFH'!AW$5))</f>
        <v>1.05</v>
      </c>
      <c r="AX38" s="476">
        <f>IF(AX$2&lt;&gt;"",IF($C38&lt;&gt;"TBA",AX$2/114,0),SUMIFS('HOURS&amp;CYCLES INPUT'!$F$2:$F$9999,'HOURS&amp;CYCLES INPUT'!$C$2:$C$9999,'QUALIFIED EFH'!$C38,'HOURS&amp;CYCLES INPUT'!$D$2:$D$9999,'QUALIFIED EFH'!AX$4,'HOURS&amp;CYCLES INPUT'!$E$2:$E$9999,'QUALIFIED EFH'!AX$5))</f>
        <v>0</v>
      </c>
      <c r="AY38" s="476">
        <f>IF(AY$2&lt;&gt;"",IF($C38&lt;&gt;"TBA",AY$2/114,0),SUMIFS('HOURS&amp;CYCLES INPUT'!$F$2:$F$9999,'HOURS&amp;CYCLES INPUT'!$C$2:$C$9999,'QUALIFIED EFH'!$C38,'HOURS&amp;CYCLES INPUT'!$D$2:$D$9999,'QUALIFIED EFH'!AY$4,'HOURS&amp;CYCLES INPUT'!$E$2:$E$9999,'QUALIFIED EFH'!AY$5))</f>
        <v>0</v>
      </c>
      <c r="AZ38" s="476">
        <f>IF(AZ$2&lt;&gt;"",IF($C38&lt;&gt;"TBA",AZ$2/114,0),SUMIFS('HOURS&amp;CYCLES INPUT'!$F$2:$F$9999,'HOURS&amp;CYCLES INPUT'!$C$2:$C$9999,'QUALIFIED EFH'!$C38,'HOURS&amp;CYCLES INPUT'!$D$2:$D$9999,'QUALIFIED EFH'!AZ$4,'HOURS&amp;CYCLES INPUT'!$E$2:$E$9999,'QUALIFIED EFH'!AZ$5))</f>
        <v>0.25</v>
      </c>
      <c r="BA38" s="476">
        <f>IF(BA$2&lt;&gt;"",IF($C38&lt;&gt;"TBA",BA$2/114,0),SUMIFS('HOURS&amp;CYCLES INPUT'!$F$2:$F$9999,'HOURS&amp;CYCLES INPUT'!$C$2:$C$9999,'QUALIFIED EFH'!$C38,'HOURS&amp;CYCLES INPUT'!$D$2:$D$9999,'QUALIFIED EFH'!BA$4,'HOURS&amp;CYCLES INPUT'!$E$2:$E$9999,'QUALIFIED EFH'!BA$5))</f>
        <v>0</v>
      </c>
      <c r="BB38" s="476">
        <f>IF(BB$2&lt;&gt;"",IF($C38&lt;&gt;"TBA",BB$2/114,0),SUMIFS('HOURS&amp;CYCLES INPUT'!$F$2:$F$9999,'HOURS&amp;CYCLES INPUT'!$C$2:$C$9999,'QUALIFIED EFH'!$C38,'HOURS&amp;CYCLES INPUT'!$D$2:$D$9999,'QUALIFIED EFH'!BB$4,'HOURS&amp;CYCLES INPUT'!$E$2:$E$9999,'QUALIFIED EFH'!BB$5))</f>
        <v>0</v>
      </c>
      <c r="BC38" s="476">
        <f>IF(BC$2&lt;&gt;"",IF($C38&lt;&gt;"TBA",BC$2/114,0),SUMIFS('HOURS&amp;CYCLES INPUT'!$F$2:$F$9999,'HOURS&amp;CYCLES INPUT'!$C$2:$C$9999,'QUALIFIED EFH'!$C38,'HOURS&amp;CYCLES INPUT'!$D$2:$D$9999,'QUALIFIED EFH'!BC$4,'HOURS&amp;CYCLES INPUT'!$E$2:$E$9999,'QUALIFIED EFH'!BC$5))</f>
        <v>0</v>
      </c>
      <c r="BD38" s="476">
        <f>IF(BD$2&lt;&gt;"",IF($C38&lt;&gt;"TBA",BD$2/114,0),SUMIFS('HOURS&amp;CYCLES INPUT'!$F$2:$F$9999,'HOURS&amp;CYCLES INPUT'!$C$2:$C$9999,'QUALIFIED EFH'!$C38,'HOURS&amp;CYCLES INPUT'!$D$2:$D$9999,'QUALIFIED EFH'!BD$4,'HOURS&amp;CYCLES INPUT'!$E$2:$E$9999,'QUALIFIED EFH'!BD$5))</f>
        <v>0</v>
      </c>
      <c r="BE38" s="476">
        <f>IF(BE$2&lt;&gt;"",IF($C38&lt;&gt;"TBA",BE$2/114,0),SUMIFS('HOURS&amp;CYCLES INPUT'!$F$2:$F$9999,'HOURS&amp;CYCLES INPUT'!$C$2:$C$9999,'QUALIFIED EFH'!$C38,'HOURS&amp;CYCLES INPUT'!$D$2:$D$9999,'QUALIFIED EFH'!BE$4,'HOURS&amp;CYCLES INPUT'!$E$2:$E$9999,'QUALIFIED EFH'!BE$5))</f>
        <v>0</v>
      </c>
      <c r="BF38" s="476">
        <f>IF(BF$2&lt;&gt;"",IF($C38&lt;&gt;"TBA",BF$2/114,0),SUMIFS('HOURS&amp;CYCLES INPUT'!$F$2:$F$9999,'HOURS&amp;CYCLES INPUT'!$C$2:$C$9999,'QUALIFIED EFH'!$C38,'HOURS&amp;CYCLES INPUT'!$D$2:$D$9999,'QUALIFIED EFH'!BF$4,'HOURS&amp;CYCLES INPUT'!$E$2:$E$9999,'QUALIFIED EFH'!BF$5))</f>
        <v>0</v>
      </c>
      <c r="BG38" s="476">
        <f>IF(BG$2&lt;&gt;"",IF($C38&lt;&gt;"TBA",BG$2/114,0),SUMIFS('HOURS&amp;CYCLES INPUT'!$F$2:$F$9999,'HOURS&amp;CYCLES INPUT'!$C$2:$C$9999,'QUALIFIED EFH'!$C38,'HOURS&amp;CYCLES INPUT'!$D$2:$D$9999,'QUALIFIED EFH'!BG$4,'HOURS&amp;CYCLES INPUT'!$E$2:$E$9999,'QUALIFIED EFH'!BG$5))</f>
        <v>0</v>
      </c>
      <c r="BH38" s="476">
        <f>IF(BH$2&lt;&gt;"",IF($C38&lt;&gt;"TBA",BH$2/114,0),SUMIFS('HOURS&amp;CYCLES INPUT'!$F$2:$F$9999,'HOURS&amp;CYCLES INPUT'!$C$2:$C$9999,'QUALIFIED EFH'!$C38,'HOURS&amp;CYCLES INPUT'!$D$2:$D$9999,'QUALIFIED EFH'!BH$4,'HOURS&amp;CYCLES INPUT'!$E$2:$E$9999,'QUALIFIED EFH'!BH$5))</f>
        <v>0</v>
      </c>
      <c r="BI38" s="476">
        <f>IF(BI$2&lt;&gt;"",IF($C38&lt;&gt;"TBA",BI$2/114,0),SUMIFS('HOURS&amp;CYCLES INPUT'!$F$2:$F$9999,'HOURS&amp;CYCLES INPUT'!$C$2:$C$9999,'QUALIFIED EFH'!$C38,'HOURS&amp;CYCLES INPUT'!$D$2:$D$9999,'QUALIFIED EFH'!BI$4,'HOURS&amp;CYCLES INPUT'!$E$2:$E$9999,'QUALIFIED EFH'!BI$5))</f>
        <v>0</v>
      </c>
      <c r="BJ38" s="476">
        <f>IF(BJ$2&lt;&gt;"",IF($C38&lt;&gt;"TBA",BJ$2/114,0),SUMIFS('HOURS&amp;CYCLES INPUT'!$F$2:$F$9999,'HOURS&amp;CYCLES INPUT'!$C$2:$C$9999,'QUALIFIED EFH'!$C38,'HOURS&amp;CYCLES INPUT'!$D$2:$D$9999,'QUALIFIED EFH'!BJ$4,'HOURS&amp;CYCLES INPUT'!$E$2:$E$9999,'QUALIFIED EFH'!BJ$5))</f>
        <v>0</v>
      </c>
      <c r="BK38" s="476">
        <f>IF(BK$2&lt;&gt;"",IF($C38&lt;&gt;"TBA",BK$2/114,0),SUMIFS('HOURS&amp;CYCLES INPUT'!$F$2:$F$9999,'HOURS&amp;CYCLES INPUT'!$C$2:$C$9999,'QUALIFIED EFH'!$C38,'HOURS&amp;CYCLES INPUT'!$D$2:$D$9999,'QUALIFIED EFH'!BK$4,'HOURS&amp;CYCLES INPUT'!$E$2:$E$9999,'QUALIFIED EFH'!BK$5))</f>
        <v>0</v>
      </c>
      <c r="BL38" s="476">
        <f>IF(BL$2&lt;&gt;"",IF($C38&lt;&gt;"TBA",BL$2/114,0),SUMIFS('HOURS&amp;CYCLES INPUT'!$F$2:$F$9999,'HOURS&amp;CYCLES INPUT'!$C$2:$C$9999,'QUALIFIED EFH'!$C38,'HOURS&amp;CYCLES INPUT'!$D$2:$D$9999,'QUALIFIED EFH'!BL$4,'HOURS&amp;CYCLES INPUT'!$E$2:$E$9999,'QUALIFIED EFH'!BL$5))</f>
        <v>0</v>
      </c>
      <c r="BM38" s="476">
        <f>IF(BM$2&lt;&gt;"",IF($C38&lt;&gt;"TBA",BM$2/114,0),SUMIFS('HOURS&amp;CYCLES INPUT'!$F$2:$F$9999,'HOURS&amp;CYCLES INPUT'!$C$2:$C$9999,'QUALIFIED EFH'!$C38,'HOURS&amp;CYCLES INPUT'!$D$2:$D$9999,'QUALIFIED EFH'!BM$4,'HOURS&amp;CYCLES INPUT'!$E$2:$E$9999,'QUALIFIED EFH'!BM$5))</f>
        <v>0</v>
      </c>
      <c r="BN38" s="476">
        <f>IF(BN$2&lt;&gt;"",IF($C38&lt;&gt;"TBA",BN$2/114,0),SUMIFS('HOURS&amp;CYCLES INPUT'!$F$2:$F$9999,'HOURS&amp;CYCLES INPUT'!$C$2:$C$9999,'QUALIFIED EFH'!$C38,'HOURS&amp;CYCLES INPUT'!$D$2:$D$9999,'QUALIFIED EFH'!BN$4,'HOURS&amp;CYCLES INPUT'!$E$2:$E$9999,'QUALIFIED EFH'!BN$5))</f>
        <v>0</v>
      </c>
      <c r="BO38" s="476">
        <f>IF(BO$2&lt;&gt;"",IF($C38&lt;&gt;"TBA",BO$2/114,0),SUMIFS('HOURS&amp;CYCLES INPUT'!$F$2:$F$9999,'HOURS&amp;CYCLES INPUT'!$C$2:$C$9999,'QUALIFIED EFH'!$C38,'HOURS&amp;CYCLES INPUT'!$D$2:$D$9999,'QUALIFIED EFH'!BO$4,'HOURS&amp;CYCLES INPUT'!$E$2:$E$9999,'QUALIFIED EFH'!BO$5))</f>
        <v>0</v>
      </c>
      <c r="BP38" s="476">
        <f>IF(BP$2&lt;&gt;"",IF($C38&lt;&gt;"TBA",BP$2/114,0),SUMIFS('HOURS&amp;CYCLES INPUT'!$F$2:$F$9999,'HOURS&amp;CYCLES INPUT'!$C$2:$C$9999,'QUALIFIED EFH'!$C38,'HOURS&amp;CYCLES INPUT'!$D$2:$D$9999,'QUALIFIED EFH'!BP$4,'HOURS&amp;CYCLES INPUT'!$E$2:$E$9999,'QUALIFIED EFH'!BP$5))</f>
        <v>0</v>
      </c>
      <c r="BQ38" s="476">
        <f>IF(BQ$2&lt;&gt;"",IF($C38&lt;&gt;"TBA",BQ$2/114,0),SUMIFS('HOURS&amp;CYCLES INPUT'!$F$2:$F$9999,'HOURS&amp;CYCLES INPUT'!$C$2:$C$9999,'QUALIFIED EFH'!$C38,'HOURS&amp;CYCLES INPUT'!$D$2:$D$9999,'QUALIFIED EFH'!BQ$4,'HOURS&amp;CYCLES INPUT'!$E$2:$E$9999,'QUALIFIED EFH'!BQ$5))</f>
        <v>0</v>
      </c>
      <c r="BR38" s="476">
        <f>IF(BR$2&lt;&gt;"",IF($C38&lt;&gt;"TBA",BR$2/114,0),SUMIFS('HOURS&amp;CYCLES INPUT'!$F$2:$F$9999,'HOURS&amp;CYCLES INPUT'!$C$2:$C$9999,'QUALIFIED EFH'!$C38,'HOURS&amp;CYCLES INPUT'!$D$2:$D$9999,'QUALIFIED EFH'!BR$4,'HOURS&amp;CYCLES INPUT'!$E$2:$E$9999,'QUALIFIED EFH'!BR$5))</f>
        <v>0</v>
      </c>
      <c r="BS38" s="476">
        <f>IF(BS$2&lt;&gt;"",IF($C38&lt;&gt;"TBA",BS$2/114,0),SUMIFS('HOURS&amp;CYCLES INPUT'!$F$2:$F$9999,'HOURS&amp;CYCLES INPUT'!$C$2:$C$9999,'QUALIFIED EFH'!$C38,'HOURS&amp;CYCLES INPUT'!$D$2:$D$9999,'QUALIFIED EFH'!BS$4,'HOURS&amp;CYCLES INPUT'!$E$2:$E$9999,'QUALIFIED EFH'!BS$5))</f>
        <v>0</v>
      </c>
      <c r="BT38" s="476">
        <f>IF(BT$2&lt;&gt;"",IF($C38&lt;&gt;"TBA",BT$2/114,0),SUMIFS('HOURS&amp;CYCLES INPUT'!$F$2:$F$9999,'HOURS&amp;CYCLES INPUT'!$C$2:$C$9999,'QUALIFIED EFH'!$C38,'HOURS&amp;CYCLES INPUT'!$D$2:$D$9999,'QUALIFIED EFH'!BT$4,'HOURS&amp;CYCLES INPUT'!$E$2:$E$9999,'QUALIFIED EFH'!BT$5))</f>
        <v>0</v>
      </c>
      <c r="BU38" s="476">
        <f>IF(BU$2&lt;&gt;"",IF($C38&lt;&gt;"TBA",BU$2/114,0),SUMIFS('HOURS&amp;CYCLES INPUT'!$F$2:$F$9999,'HOURS&amp;CYCLES INPUT'!$C$2:$C$9999,'QUALIFIED EFH'!$C38,'HOURS&amp;CYCLES INPUT'!$D$2:$D$9999,'QUALIFIED EFH'!BU$4,'HOURS&amp;CYCLES INPUT'!$E$2:$E$9999,'QUALIFIED EFH'!BU$5))</f>
        <v>0</v>
      </c>
      <c r="BV38" s="476">
        <f>IF(BV$2&lt;&gt;"",IF($C38&lt;&gt;"TBA",BV$2/114,0),SUMIFS('HOURS&amp;CYCLES INPUT'!$F$2:$F$9999,'HOURS&amp;CYCLES INPUT'!$C$2:$C$9999,'QUALIFIED EFH'!$C38,'HOURS&amp;CYCLES INPUT'!$D$2:$D$9999,'QUALIFIED EFH'!BV$4,'HOURS&amp;CYCLES INPUT'!$E$2:$E$9999,'QUALIFIED EFH'!BV$5))</f>
        <v>0</v>
      </c>
      <c r="BW38" s="476">
        <f>IF(BW$2&lt;&gt;"",IF($C38&lt;&gt;"TBA",BW$2/114,0),SUMIFS('HOURS&amp;CYCLES INPUT'!$F$2:$F$9999,'HOURS&amp;CYCLES INPUT'!$C$2:$C$9999,'QUALIFIED EFH'!$C38,'HOURS&amp;CYCLES INPUT'!$D$2:$D$9999,'QUALIFIED EFH'!BW$4,'HOURS&amp;CYCLES INPUT'!$E$2:$E$9999,'QUALIFIED EFH'!BW$5))</f>
        <v>0</v>
      </c>
      <c r="BX38" s="476">
        <f>IF(BX$2&lt;&gt;"",IF($C38&lt;&gt;"TBA",BX$2/114,0),SUMIFS('HOURS&amp;CYCLES INPUT'!$F$2:$F$9999,'HOURS&amp;CYCLES INPUT'!$C$2:$C$9999,'QUALIFIED EFH'!$C38,'HOURS&amp;CYCLES INPUT'!$D$2:$D$9999,'QUALIFIED EFH'!BX$4,'HOURS&amp;CYCLES INPUT'!$E$2:$E$9999,'QUALIFIED EFH'!BX$5))</f>
        <v>0.4</v>
      </c>
      <c r="BY38" s="476">
        <f>IF(BY$2&lt;&gt;"",IF($C38&lt;&gt;"TBA",BY$2/114,0),SUMIFS('HOURS&amp;CYCLES INPUT'!$F$2:$F$9999,'HOURS&amp;CYCLES INPUT'!$C$2:$C$9999,'QUALIFIED EFH'!$C38,'HOURS&amp;CYCLES INPUT'!$D$2:$D$9999,'QUALIFIED EFH'!BY$4,'HOURS&amp;CYCLES INPUT'!$E$2:$E$9999,'QUALIFIED EFH'!BY$5))</f>
        <v>0</v>
      </c>
      <c r="BZ38" s="476">
        <f>IF(BZ$2&lt;&gt;"",IF($C38&lt;&gt;"TBA",BZ$2/114,0),SUMIFS('HOURS&amp;CYCLES INPUT'!$F$2:$F$9999,'HOURS&amp;CYCLES INPUT'!$C$2:$C$9999,'QUALIFIED EFH'!$C38,'HOURS&amp;CYCLES INPUT'!$D$2:$D$9999,'QUALIFIED EFH'!BZ$4,'HOURS&amp;CYCLES INPUT'!$E$2:$E$9999,'QUALIFIED EFH'!BZ$5))</f>
        <v>3.32</v>
      </c>
      <c r="CA38" s="476">
        <f>IF(CA$2&lt;&gt;"",IF($C38&lt;&gt;"TBA",CA$2/114,0),SUMIFS('HOURS&amp;CYCLES INPUT'!$F$2:$F$9999,'HOURS&amp;CYCLES INPUT'!$C$2:$C$9999,'QUALIFIED EFH'!$C38,'HOURS&amp;CYCLES INPUT'!$D$2:$D$9999,'QUALIFIED EFH'!CA$4,'HOURS&amp;CYCLES INPUT'!$E$2:$E$9999,'QUALIFIED EFH'!CA$5))</f>
        <v>305.45</v>
      </c>
      <c r="CB38" s="476">
        <f>IF(CB$2&lt;&gt;"",IF($C38&lt;&gt;"TBA",CB$2/114,0),SUMIFS('HOURS&amp;CYCLES INPUT'!$F$2:$F$9999,'HOURS&amp;CYCLES INPUT'!$C$2:$C$9999,'QUALIFIED EFH'!$C38,'HOURS&amp;CYCLES INPUT'!$D$2:$D$9999,'QUALIFIED EFH'!CB$4,'HOURS&amp;CYCLES INPUT'!$E$2:$E$9999,'QUALIFIED EFH'!CB$5))</f>
        <v>335.37</v>
      </c>
      <c r="CC38" s="476">
        <f>IF(CC$2&lt;&gt;"",IF($C38&lt;&gt;"TBA",CC$2/114,0),SUMIFS('HOURS&amp;CYCLES INPUT'!$F$2:$F$9999,'HOURS&amp;CYCLES INPUT'!$C$2:$C$9999,'QUALIFIED EFH'!$C38,'HOURS&amp;CYCLES INPUT'!$D$2:$D$9999,'QUALIFIED EFH'!CC$4,'HOURS&amp;CYCLES INPUT'!$E$2:$E$9999,'QUALIFIED EFH'!CC$5))</f>
        <v>339.7</v>
      </c>
      <c r="CD38" s="476">
        <f>IF(CD$2&lt;&gt;"",IF($C38&lt;&gt;"TBA",CD$2/114,0),SUMIFS('HOURS&amp;CYCLES INPUT'!$F$2:$F$9999,'HOURS&amp;CYCLES INPUT'!$C$2:$C$9999,'QUALIFIED EFH'!$C38,'HOURS&amp;CYCLES INPUT'!$D$2:$D$9999,'QUALIFIED EFH'!CD$4,'HOURS&amp;CYCLES INPUT'!$E$2:$E$9999,'QUALIFIED EFH'!CD$5))</f>
        <v>369.19</v>
      </c>
      <c r="CE38" s="476">
        <f>IF(CE$2&lt;&gt;"",IF($C38&lt;&gt;"TBA",CE$2/114,0),SUMIFS('HOURS&amp;CYCLES INPUT'!$F$2:$F$9999,'HOURS&amp;CYCLES INPUT'!$C$2:$C$9999,'QUALIFIED EFH'!$C38,'HOURS&amp;CYCLES INPUT'!$D$2:$D$9999,'QUALIFIED EFH'!CE$4,'HOURS&amp;CYCLES INPUT'!$E$2:$E$9999,'QUALIFIED EFH'!CE$5))</f>
        <v>405.37</v>
      </c>
      <c r="CF38" s="476">
        <f>IF(CF$2&lt;&gt;"",IF($C38&lt;&gt;"TBA",CF$2/114,0),SUMIFS('HOURS&amp;CYCLES INPUT'!$F$2:$F$9999,'HOURS&amp;CYCLES INPUT'!$C$2:$C$9999,'QUALIFIED EFH'!$C38,'HOURS&amp;CYCLES INPUT'!$D$2:$D$9999,'QUALIFIED EFH'!CF$4,'HOURS&amp;CYCLES INPUT'!$E$2:$E$9999,'QUALIFIED EFH'!CF$5))</f>
        <v>327.85</v>
      </c>
      <c r="CG38" s="476">
        <f>IF(CG$2&lt;&gt;"",IF($C38&lt;&gt;"TBA",CG$2/114,0),SUMIFS('HOURS&amp;CYCLES INPUT'!$F$2:$F$9999,'HOURS&amp;CYCLES INPUT'!$C$2:$C$9999,'QUALIFIED EFH'!$C38,'HOURS&amp;CYCLES INPUT'!$D$2:$D$9999,'QUALIFIED EFH'!CG$4,'HOURS&amp;CYCLES INPUT'!$E$2:$E$9999,'QUALIFIED EFH'!CG$5))</f>
        <v>397.9</v>
      </c>
      <c r="CH38" s="476">
        <f>IF(CH$2&lt;&gt;"",IF($C38&lt;&gt;"TBA",CH$2/114,0),SUMIFS('HOURS&amp;CYCLES INPUT'!$F$2:$F$9999,'HOURS&amp;CYCLES INPUT'!$C$2:$C$9999,'QUALIFIED EFH'!$C38,'HOURS&amp;CYCLES INPUT'!$D$2:$D$9999,'QUALIFIED EFH'!CH$4,'HOURS&amp;CYCLES INPUT'!$E$2:$E$9999,'QUALIFIED EFH'!CH$5))</f>
        <v>150.52000000000001</v>
      </c>
      <c r="CI38" s="476">
        <f>IF(CI$2&lt;&gt;"",IF($C38&lt;&gt;"TBA",CI$2/114,0),SUMIFS('HOURS&amp;CYCLES INPUT'!$F$2:$F$9999,'HOURS&amp;CYCLES INPUT'!$C$2:$C$9999,'QUALIFIED EFH'!$C38,'HOURS&amp;CYCLES INPUT'!$D$2:$D$9999,'QUALIFIED EFH'!CI$4,'HOURS&amp;CYCLES INPUT'!$E$2:$E$9999,'QUALIFIED EFH'!CI$5))</f>
        <v>0</v>
      </c>
      <c r="CJ38" s="476">
        <f>IF(CJ$2&lt;&gt;"",IF($C38&lt;&gt;"TBA",CJ$2/114,0),SUMIFS('HOURS&amp;CYCLES INPUT'!$F$2:$F$9999,'HOURS&amp;CYCLES INPUT'!$C$2:$C$9999,'QUALIFIED EFH'!$C38,'HOURS&amp;CYCLES INPUT'!$D$2:$D$9999,'QUALIFIED EFH'!CJ$4,'HOURS&amp;CYCLES INPUT'!$E$2:$E$9999,'QUALIFIED EFH'!CJ$5))</f>
        <v>0</v>
      </c>
      <c r="CK38" s="476">
        <f>IF(CK$2&lt;&gt;"",IF($C38&lt;&gt;"TBA",CK$2/114,0),SUMIFS('HOURS&amp;CYCLES INPUT'!$F$2:$F$9999,'HOURS&amp;CYCLES INPUT'!$C$2:$C$9999,'QUALIFIED EFH'!$C38,'HOURS&amp;CYCLES INPUT'!$D$2:$D$9999,'QUALIFIED EFH'!CK$4,'HOURS&amp;CYCLES INPUT'!$E$2:$E$9999,'QUALIFIED EFH'!CK$5))</f>
        <v>0</v>
      </c>
      <c r="CL38" s="476">
        <f>IF(CL$2&lt;&gt;"",IF($C38&lt;&gt;"TBA",CL$2/114,0),SUMIFS('HOURS&amp;CYCLES INPUT'!$F$2:$F$9999,'HOURS&amp;CYCLES INPUT'!$C$2:$C$9999,'QUALIFIED EFH'!$C38,'HOURS&amp;CYCLES INPUT'!$D$2:$D$9999,'QUALIFIED EFH'!CL$4,'HOURS&amp;CYCLES INPUT'!$E$2:$E$9999,'QUALIFIED EFH'!CL$5))</f>
        <v>0</v>
      </c>
      <c r="CM38" s="476">
        <f>IF(CM$2&lt;&gt;"",IF($C38&lt;&gt;"TBA",CM$2/114,0),SUMIFS('HOURS&amp;CYCLES INPUT'!$F$2:$F$9999,'HOURS&amp;CYCLES INPUT'!$C$2:$C$9999,'QUALIFIED EFH'!$C38,'HOURS&amp;CYCLES INPUT'!$D$2:$D$9999,'QUALIFIED EFH'!CM$4,'HOURS&amp;CYCLES INPUT'!$E$2:$E$9999,'QUALIFIED EFH'!CM$5))</f>
        <v>0</v>
      </c>
      <c r="CN38" s="476">
        <f>IF(CN$2&lt;&gt;"",IF($C38&lt;&gt;"TBA",CN$2/114,0),SUMIFS('HOURS&amp;CYCLES INPUT'!$F$2:$F$9999,'HOURS&amp;CYCLES INPUT'!$C$2:$C$9999,'QUALIFIED EFH'!$C38,'HOURS&amp;CYCLES INPUT'!$D$2:$D$9999,'QUALIFIED EFH'!CN$4,'HOURS&amp;CYCLES INPUT'!$E$2:$E$9999,'QUALIFIED EFH'!CN$5))</f>
        <v>74.17</v>
      </c>
      <c r="CO38" s="476">
        <f>IF(CO$2&lt;&gt;"",IF($C38&lt;&gt;"TBA",CO$2/114,0),SUMIFS('HOURS&amp;CYCLES INPUT'!$F$2:$F$9999,'HOURS&amp;CYCLES INPUT'!$C$2:$C$9999,'QUALIFIED EFH'!$C38,'HOURS&amp;CYCLES INPUT'!$D$2:$D$9999,'QUALIFIED EFH'!CO$4,'HOURS&amp;CYCLES INPUT'!$E$2:$E$9999,'QUALIFIED EFH'!CO$5))</f>
        <v>394.21</v>
      </c>
      <c r="CP38" s="476">
        <f>IF(CP$2&lt;&gt;"",IF($C38&lt;&gt;"TBA",CP$2/114,0),SUMIFS('HOURS&amp;CYCLES INPUT'!$F$2:$F$9999,'HOURS&amp;CYCLES INPUT'!$C$2:$C$9999,'QUALIFIED EFH'!$C38,'HOURS&amp;CYCLES INPUT'!$D$2:$D$9999,'QUALIFIED EFH'!CP$4,'HOURS&amp;CYCLES INPUT'!$E$2:$E$9999,'QUALIFIED EFH'!CP$5))</f>
        <v>342.37</v>
      </c>
      <c r="CQ38" s="476">
        <f>IF(CQ$2&lt;&gt;"",IF($C38&lt;&gt;"TBA",CQ$2/114,0),SUMIFS('HOURS&amp;CYCLES INPUT'!$F$2:$F$9999,'HOURS&amp;CYCLES INPUT'!$C$2:$C$9999,'QUALIFIED EFH'!$C38,'HOURS&amp;CYCLES INPUT'!$D$2:$D$9999,'QUALIFIED EFH'!CQ$4,'HOURS&amp;CYCLES INPUT'!$E$2:$E$9999,'QUALIFIED EFH'!CQ$5))</f>
        <v>389.12</v>
      </c>
      <c r="CR38" s="476">
        <f>IF(CR$2&lt;&gt;"",IF($C38&lt;&gt;"TBA",CR$2/114,0),SUMIFS('HOURS&amp;CYCLES INPUT'!$F$2:$F$9999,'HOURS&amp;CYCLES INPUT'!$C$2:$C$9999,'QUALIFIED EFH'!$C38,'HOURS&amp;CYCLES INPUT'!$D$2:$D$9999,'QUALIFIED EFH'!CR$4,'HOURS&amp;CYCLES INPUT'!$E$2:$E$9999,'QUALIFIED EFH'!CR$5))</f>
        <v>403.46</v>
      </c>
      <c r="CS38" s="476">
        <f>IF(CS$2&lt;&gt;"",IF($C38&lt;&gt;"TBA",CS$2/114,0),SUMIFS('HOURS&amp;CYCLES INPUT'!$F$2:$F$9999,'HOURS&amp;CYCLES INPUT'!$C$2:$C$9999,'QUALIFIED EFH'!$C38,'HOURS&amp;CYCLES INPUT'!$D$2:$D$9999,'QUALIFIED EFH'!CS$4,'HOURS&amp;CYCLES INPUT'!$E$2:$E$9999,'QUALIFIED EFH'!CS$5))</f>
        <v>412.63</v>
      </c>
      <c r="CT38" s="476">
        <f>IF(CT$2&lt;&gt;"",IF($C38&lt;&gt;"TBA",CT$2/114,0),SUMIFS('HOURS&amp;CYCLES INPUT'!$F$2:$F$9999,'HOURS&amp;CYCLES INPUT'!$C$2:$C$9999,'QUALIFIED EFH'!$C38,'HOURS&amp;CYCLES INPUT'!$D$2:$D$9999,'QUALIFIED EFH'!CT$4,'HOURS&amp;CYCLES INPUT'!$E$2:$E$9999,'QUALIFIED EFH'!CT$5))</f>
        <v>326.32</v>
      </c>
      <c r="CU38" s="476">
        <f>IF(CU$2&lt;&gt;"",IF($C38&lt;&gt;"TBA",CU$2/114,0),SUMIFS('HOURS&amp;CYCLES INPUT'!$F$2:$F$9999,'HOURS&amp;CYCLES INPUT'!$C$2:$C$9999,'QUALIFIED EFH'!$C38,'HOURS&amp;CYCLES INPUT'!$D$2:$D$9999,'QUALIFIED EFH'!CU$4,'HOURS&amp;CYCLES INPUT'!$E$2:$E$9999,'QUALIFIED EFH'!CU$5))</f>
        <v>348.37</v>
      </c>
      <c r="CV38" s="476">
        <f>IF(CV$2&lt;&gt;"",IF($C38&lt;&gt;"TBA",CV$2/114,0),SUMIFS('HOURS&amp;CYCLES INPUT'!$F$2:$F$9999,'HOURS&amp;CYCLES INPUT'!$C$2:$C$9999,'QUALIFIED EFH'!$C38,'HOURS&amp;CYCLES INPUT'!$D$2:$D$9999,'QUALIFIED EFH'!CV$4,'HOURS&amp;CYCLES INPUT'!$E$2:$E$9999,'QUALIFIED EFH'!CV$5))</f>
        <v>330.37</v>
      </c>
      <c r="CW38" s="476">
        <f>IF(CW$2&lt;&gt;"",IF($C38&lt;&gt;"TBA",CW$2/114,0),SUMIFS('HOURS&amp;CYCLES INPUT'!$F$2:$F$9999,'HOURS&amp;CYCLES INPUT'!$C$2:$C$9999,'QUALIFIED EFH'!$C38,'HOURS&amp;CYCLES INPUT'!$D$2:$D$9999,'QUALIFIED EFH'!CW$4,'HOURS&amp;CYCLES INPUT'!$E$2:$E$9999,'QUALIFIED EFH'!CW$5))</f>
        <v>402.85</v>
      </c>
      <c r="CX38" s="476">
        <f>IF(CX$2&lt;&gt;"",IF($C38&lt;&gt;"TBA",CX$2/114,0),SUMIFS('HOURS&amp;CYCLES INPUT'!$F$2:$F$9999,'HOURS&amp;CYCLES INPUT'!$C$2:$C$9999,'QUALIFIED EFH'!$C38,'HOURS&amp;CYCLES INPUT'!$D$2:$D$9999,'QUALIFIED EFH'!CX$4,'HOURS&amp;CYCLES INPUT'!$E$2:$E$9999,'QUALIFIED EFH'!CX$5))</f>
        <v>338.68</v>
      </c>
      <c r="CY38" s="476">
        <f>IF(CY$2&lt;&gt;"",IF($C38&lt;&gt;"TBA",CY$2/114,0),SUMIFS('HOURS&amp;CYCLES INPUT'!$F$2:$F$9999,'HOURS&amp;CYCLES INPUT'!$C$2:$C$9999,'QUALIFIED EFH'!$C38,'HOURS&amp;CYCLES INPUT'!$D$2:$D$9999,'QUALIFIED EFH'!CY$4,'HOURS&amp;CYCLES INPUT'!$E$2:$E$9999,'QUALIFIED EFH'!CY$5))</f>
        <v>341.08</v>
      </c>
      <c r="CZ38" s="476">
        <f>IF(CZ$2&lt;&gt;"",IF($C38&lt;&gt;"TBA",CZ$2/114,0),SUMIFS('HOURS&amp;CYCLES INPUT'!$F$2:$F$9999,'HOURS&amp;CYCLES INPUT'!$C$2:$C$9999,'QUALIFIED EFH'!$C38,'HOURS&amp;CYCLES INPUT'!$D$2:$D$9999,'QUALIFIED EFH'!CZ$4,'HOURS&amp;CYCLES INPUT'!$E$2:$E$9999,'QUALIFIED EFH'!CZ$5))</f>
        <v>325.67</v>
      </c>
      <c r="DA38" s="476">
        <f>IF(DA$2&lt;&gt;"",IF($C38&lt;&gt;"TBA",DA$2/114,0),SUMIFS('HOURS&amp;CYCLES INPUT'!$F$2:$F$9999,'HOURS&amp;CYCLES INPUT'!$C$2:$C$9999,'QUALIFIED EFH'!$C38,'HOURS&amp;CYCLES INPUT'!$D$2:$D$9999,'QUALIFIED EFH'!DA$4,'HOURS&amp;CYCLES INPUT'!$E$2:$E$9999,'QUALIFIED EFH'!DA$5))</f>
        <v>326.05</v>
      </c>
      <c r="DB38" s="476">
        <f>IF(DB$2&lt;&gt;"",IF($C38&lt;&gt;"TBA",DB$2/114,0),SUMIFS('HOURS&amp;CYCLES INPUT'!$F$2:$F$9999,'HOURS&amp;CYCLES INPUT'!$C$2:$C$9999,'QUALIFIED EFH'!$C38,'HOURS&amp;CYCLES INPUT'!$D$2:$D$9999,'QUALIFIED EFH'!DB$4,'HOURS&amp;CYCLES INPUT'!$E$2:$E$9999,'QUALIFIED EFH'!DB$5))</f>
        <v>75.72</v>
      </c>
      <c r="DC38" s="476">
        <f>IF(DC$2&lt;&gt;"",IF($C38&lt;&gt;"TBA",DC$2/114,0),SUMIFS('HOURS&amp;CYCLES INPUT'!$F$2:$F$9999,'HOURS&amp;CYCLES INPUT'!$C$2:$C$9999,'QUALIFIED EFH'!$C38,'HOURS&amp;CYCLES INPUT'!$D$2:$D$9999,'QUALIFIED EFH'!DC$4,'HOURS&amp;CYCLES INPUT'!$E$2:$E$9999,'QUALIFIED EFH'!DC$5))</f>
        <v>0</v>
      </c>
      <c r="DD38" s="476">
        <f>IF(DD$2&lt;&gt;"",IF($C38&lt;&gt;"TBA",DD$2/114,0),SUMIFS('HOURS&amp;CYCLES INPUT'!$F$2:$F$9999,'HOURS&amp;CYCLES INPUT'!$C$2:$C$9999,'QUALIFIED EFH'!$C38,'HOURS&amp;CYCLES INPUT'!$D$2:$D$9999,'QUALIFIED EFH'!DD$4,'HOURS&amp;CYCLES INPUT'!$E$2:$E$9999,'QUALIFIED EFH'!DD$5))</f>
        <v>0</v>
      </c>
      <c r="DE38" s="476">
        <f>IF(DE$2&lt;&gt;"",IF($C38&lt;&gt;"TBA",DE$2/114,0),SUMIFS('HOURS&amp;CYCLES INPUT'!$F$2:$F$9999,'HOURS&amp;CYCLES INPUT'!$C$2:$C$9999,'QUALIFIED EFH'!$C38,'HOURS&amp;CYCLES INPUT'!$D$2:$D$9999,'QUALIFIED EFH'!DE$4,'HOURS&amp;CYCLES INPUT'!$E$2:$E$9999,'QUALIFIED EFH'!DE$5))</f>
        <v>0</v>
      </c>
      <c r="DF38" s="476">
        <f>IF(DF$2&lt;&gt;"",IF($C38&lt;&gt;"TBA",DF$2/114,0),SUMIFS('HOURS&amp;CYCLES INPUT'!$F$2:$F$9999,'HOURS&amp;CYCLES INPUT'!$C$2:$C$9999,'QUALIFIED EFH'!$C38,'HOURS&amp;CYCLES INPUT'!$D$2:$D$9999,'QUALIFIED EFH'!DF$4,'HOURS&amp;CYCLES INPUT'!$E$2:$E$9999,'QUALIFIED EFH'!DF$5))</f>
        <v>0</v>
      </c>
      <c r="DG38" s="476">
        <f>IF(DG$2&lt;&gt;"",IF($C38&lt;&gt;"TBA",DG$2/114,0),SUMIFS('HOURS&amp;CYCLES INPUT'!$F$2:$F$9999,'HOURS&amp;CYCLES INPUT'!$C$2:$C$9999,'QUALIFIED EFH'!$C38,'HOURS&amp;CYCLES INPUT'!$D$2:$D$9999,'QUALIFIED EFH'!DG$4,'HOURS&amp;CYCLES INPUT'!$E$2:$E$9999,'QUALIFIED EFH'!DG$5))</f>
        <v>0</v>
      </c>
      <c r="DH38" s="476">
        <f>IF(DH$2&lt;&gt;"",IF($C38&lt;&gt;"TBA",DH$2/114,0),SUMIFS('HOURS&amp;CYCLES INPUT'!$F$2:$F$9999,'HOURS&amp;CYCLES INPUT'!$C$2:$C$9999,'QUALIFIED EFH'!$C38,'HOURS&amp;CYCLES INPUT'!$D$2:$D$9999,'QUALIFIED EFH'!DH$4,'HOURS&amp;CYCLES INPUT'!$E$2:$E$9999,'QUALIFIED EFH'!DH$5))</f>
        <v>0</v>
      </c>
      <c r="DI38" s="476">
        <f>IF(DI$2&lt;&gt;"",IF($C38&lt;&gt;"TBA",DI$2/114,0),SUMIFS('HOURS&amp;CYCLES INPUT'!$F$2:$F$9999,'HOURS&amp;CYCLES INPUT'!$C$2:$C$9999,'QUALIFIED EFH'!$C38,'HOURS&amp;CYCLES INPUT'!$D$2:$D$9999,'QUALIFIED EFH'!DI$4,'HOURS&amp;CYCLES INPUT'!$E$2:$E$9999,'QUALIFIED EFH'!DI$5))</f>
        <v>0</v>
      </c>
      <c r="DJ38" s="476">
        <f>IF(DJ$2&lt;&gt;"",IF($C38&lt;&gt;"TBA",DJ$2/114,0),SUMIFS('HOURS&amp;CYCLES INPUT'!$F$2:$F$9999,'HOURS&amp;CYCLES INPUT'!$C$2:$C$9999,'QUALIFIED EFH'!$C38,'HOURS&amp;CYCLES INPUT'!$D$2:$D$9999,'QUALIFIED EFH'!DJ$4,'HOURS&amp;CYCLES INPUT'!$E$2:$E$9999,'QUALIFIED EFH'!DJ$5))</f>
        <v>0</v>
      </c>
      <c r="DK38" s="476">
        <f>IF(DK$2&lt;&gt;"",IF($C38&lt;&gt;"TBA",DK$2/114,0),SUMIFS('HOURS&amp;CYCLES INPUT'!$F$2:$F$9999,'HOURS&amp;CYCLES INPUT'!$C$2:$C$9999,'QUALIFIED EFH'!$C38,'HOURS&amp;CYCLES INPUT'!$D$2:$D$9999,'QUALIFIED EFH'!DK$4,'HOURS&amp;CYCLES INPUT'!$E$2:$E$9999,'QUALIFIED EFH'!DK$5))</f>
        <v>0</v>
      </c>
      <c r="DL38" s="476">
        <f>IF(DL$2&lt;&gt;"",IF($C38&lt;&gt;"TBA",DL$2/114,0),SUMIFS('HOURS&amp;CYCLES INPUT'!$F$2:$F$9999,'HOURS&amp;CYCLES INPUT'!$C$2:$C$9999,'QUALIFIED EFH'!$C38,'HOURS&amp;CYCLES INPUT'!$D$2:$D$9999,'QUALIFIED EFH'!DL$4,'HOURS&amp;CYCLES INPUT'!$E$2:$E$9999,'QUALIFIED EFH'!DL$5))</f>
        <v>0</v>
      </c>
      <c r="DM38" s="476">
        <f>IF(DM$2&lt;&gt;"",IF($C38&lt;&gt;"TBA",DM$2/114,0),SUMIFS('HOURS&amp;CYCLES INPUT'!$F$2:$F$9999,'HOURS&amp;CYCLES INPUT'!$C$2:$C$9999,'QUALIFIED EFH'!$C38,'HOURS&amp;CYCLES INPUT'!$D$2:$D$9999,'QUALIFIED EFH'!DM$4,'HOURS&amp;CYCLES INPUT'!$E$2:$E$9999,'QUALIFIED EFH'!DM$5))</f>
        <v>0</v>
      </c>
      <c r="DN38" s="476">
        <f>IF(DN$2&lt;&gt;"",IF($C38&lt;&gt;"TBA",DN$2/114,0),SUMIFS('HOURS&amp;CYCLES INPUT'!$F$2:$F$9999,'HOURS&amp;CYCLES INPUT'!$C$2:$C$9999,'QUALIFIED EFH'!$C38,'HOURS&amp;CYCLES INPUT'!$D$2:$D$9999,'QUALIFIED EFH'!DN$4,'HOURS&amp;CYCLES INPUT'!$E$2:$E$9999,'QUALIFIED EFH'!DN$5))</f>
        <v>0</v>
      </c>
      <c r="DO38" s="476">
        <f>IF(DO$2&lt;&gt;"",IF($C38&lt;&gt;"TBA",DO$2/114,0),SUMIFS('HOURS&amp;CYCLES INPUT'!$F$2:$F$9999,'HOURS&amp;CYCLES INPUT'!$C$2:$C$9999,'QUALIFIED EFH'!$C38,'HOURS&amp;CYCLES INPUT'!$D$2:$D$9999,'QUALIFIED EFH'!DO$4,'HOURS&amp;CYCLES INPUT'!$E$2:$E$9999,'QUALIFIED EFH'!DO$5))</f>
        <v>0</v>
      </c>
      <c r="DP38" s="476">
        <f>IF(DP$2&lt;&gt;"",IF($C38&lt;&gt;"TBA",DP$2/114,0),SUMIFS('HOURS&amp;CYCLES INPUT'!$F$2:$F$9999,'HOURS&amp;CYCLES INPUT'!$C$2:$C$9999,'QUALIFIED EFH'!$C38,'HOURS&amp;CYCLES INPUT'!$D$2:$D$9999,'QUALIFIED EFH'!DP$4,'HOURS&amp;CYCLES INPUT'!$E$2:$E$9999,'QUALIFIED EFH'!DP$5))</f>
        <v>0</v>
      </c>
      <c r="DQ38" s="476">
        <f>IF(DQ$2&lt;&gt;"",IF($C38&lt;&gt;"TBA",DQ$2/114,0),SUMIFS('HOURS&amp;CYCLES INPUT'!$F$2:$F$9999,'HOURS&amp;CYCLES INPUT'!$C$2:$C$9999,'QUALIFIED EFH'!$C38,'HOURS&amp;CYCLES INPUT'!$D$2:$D$9999,'QUALIFIED EFH'!DQ$4,'HOURS&amp;CYCLES INPUT'!$E$2:$E$9999,'QUALIFIED EFH'!DQ$5))</f>
        <v>0</v>
      </c>
      <c r="DR38" s="476">
        <f>IF(DR$2&lt;&gt;"",IF($C38&lt;&gt;"TBA",DR$2/114,0),SUMIFS('HOURS&amp;CYCLES INPUT'!$F$2:$F$9999,'HOURS&amp;CYCLES INPUT'!$C$2:$C$9999,'QUALIFIED EFH'!$C38,'HOURS&amp;CYCLES INPUT'!$D$2:$D$9999,'QUALIFIED EFH'!DR$4,'HOURS&amp;CYCLES INPUT'!$E$2:$E$9999,'QUALIFIED EFH'!DR$5))</f>
        <v>0</v>
      </c>
      <c r="DS38" s="476">
        <f>IF(DS$2&lt;&gt;"",IF($C38&lt;&gt;"TBA",DS$2/114,0),SUMIFS('HOURS&amp;CYCLES INPUT'!$F$2:$F$9999,'HOURS&amp;CYCLES INPUT'!$C$2:$C$9999,'QUALIFIED EFH'!$C38,'HOURS&amp;CYCLES INPUT'!$D$2:$D$9999,'QUALIFIED EFH'!DS$4,'HOURS&amp;CYCLES INPUT'!$E$2:$E$9999,'QUALIFIED EFH'!DS$5))</f>
        <v>0</v>
      </c>
      <c r="DT38" s="476">
        <f>IF(DT$2&lt;&gt;"",IF($C38&lt;&gt;"TBA",DT$2/114,0),SUMIFS('HOURS&amp;CYCLES INPUT'!$F$2:$F$9999,'HOURS&amp;CYCLES INPUT'!$C$2:$C$9999,'QUALIFIED EFH'!$C38,'HOURS&amp;CYCLES INPUT'!$D$2:$D$9999,'QUALIFIED EFH'!DT$4,'HOURS&amp;CYCLES INPUT'!$E$2:$E$9999,'QUALIFIED EFH'!DT$5))</f>
        <v>0</v>
      </c>
      <c r="DU38" s="476">
        <f>IF(DU$2&lt;&gt;"",IF($C38&lt;&gt;"TBA",DU$2/114,0),SUMIFS('HOURS&amp;CYCLES INPUT'!$F$2:$F$9999,'HOURS&amp;CYCLES INPUT'!$C$2:$C$9999,'QUALIFIED EFH'!$C38,'HOURS&amp;CYCLES INPUT'!$D$2:$D$9999,'QUALIFIED EFH'!DU$4,'HOURS&amp;CYCLES INPUT'!$E$2:$E$9999,'QUALIFIED EFH'!DU$5))</f>
        <v>0</v>
      </c>
      <c r="DV38" s="476">
        <f>IF(DV$2&lt;&gt;"",IF($C38&lt;&gt;"TBA",DV$2/114,0),SUMIFS('HOURS&amp;CYCLES INPUT'!$F$2:$F$9999,'HOURS&amp;CYCLES INPUT'!$C$2:$C$9999,'QUALIFIED EFH'!$C38,'HOURS&amp;CYCLES INPUT'!$D$2:$D$9999,'QUALIFIED EFH'!DV$4,'HOURS&amp;CYCLES INPUT'!$E$2:$E$9999,'QUALIFIED EFH'!DV$5))</f>
        <v>0</v>
      </c>
      <c r="DW38" s="476">
        <f>IF(DW$2&lt;&gt;"",IF($C38&lt;&gt;"TBA",DW$2/114,0),SUMIFS('HOURS&amp;CYCLES INPUT'!$F$2:$F$9999,'HOURS&amp;CYCLES INPUT'!$C$2:$C$9999,'QUALIFIED EFH'!$C38,'HOURS&amp;CYCLES INPUT'!$D$2:$D$9999,'QUALIFIED EFH'!DW$4,'HOURS&amp;CYCLES INPUT'!$E$2:$E$9999,'QUALIFIED EFH'!DW$5))</f>
        <v>0</v>
      </c>
      <c r="DX38" s="476">
        <f>IF(DX$2&lt;&gt;"",IF($C38&lt;&gt;"TBA",DX$2/114,0),SUMIFS('HOURS&amp;CYCLES INPUT'!$F$2:$F$9999,'HOURS&amp;CYCLES INPUT'!$C$2:$C$9999,'QUALIFIED EFH'!$C38,'HOURS&amp;CYCLES INPUT'!$D$2:$D$9999,'QUALIFIED EFH'!DX$4,'HOURS&amp;CYCLES INPUT'!$E$2:$E$9999,'QUALIFIED EFH'!DX$5))</f>
        <v>0</v>
      </c>
      <c r="DY38" s="476">
        <f>IF(DY$2&lt;&gt;"",IF($C38&lt;&gt;"TBA",DY$2/114,0),SUMIFS('HOURS&amp;CYCLES INPUT'!$F$2:$F$9999,'HOURS&amp;CYCLES INPUT'!$C$2:$C$9999,'QUALIFIED EFH'!$C38,'HOURS&amp;CYCLES INPUT'!$D$2:$D$9999,'QUALIFIED EFH'!DY$4,'HOURS&amp;CYCLES INPUT'!$E$2:$E$9999,'QUALIFIED EFH'!DY$5))</f>
        <v>0</v>
      </c>
      <c r="DZ38" s="476">
        <f>IF(DZ$2&lt;&gt;"",IF($C38&lt;&gt;"TBA",DZ$2/114,0),SUMIFS('HOURS&amp;CYCLES INPUT'!$F$2:$F$9999,'HOURS&amp;CYCLES INPUT'!$C$2:$C$9999,'QUALIFIED EFH'!$C38,'HOURS&amp;CYCLES INPUT'!$D$2:$D$9999,'QUALIFIED EFH'!DZ$4,'HOURS&amp;CYCLES INPUT'!$E$2:$E$9999,'QUALIFIED EFH'!DZ$5))</f>
        <v>0</v>
      </c>
      <c r="EA38" s="476">
        <f>IF(EA$2&lt;&gt;"",IF($C38&lt;&gt;"TBA",EA$2/114,0),SUMIFS('HOURS&amp;CYCLES INPUT'!$F$2:$F$9999,'HOURS&amp;CYCLES INPUT'!$C$2:$C$9999,'QUALIFIED EFH'!$C38,'HOURS&amp;CYCLES INPUT'!$D$2:$D$9999,'QUALIFIED EFH'!EA$4,'HOURS&amp;CYCLES INPUT'!$E$2:$E$9999,'QUALIFIED EFH'!EA$5))</f>
        <v>0</v>
      </c>
      <c r="EB38" s="476">
        <f>IF(EB$2&lt;&gt;"",IF($C38&lt;&gt;"TBA",EB$2/114,0),SUMIFS('HOURS&amp;CYCLES INPUT'!$F$2:$F$9999,'HOURS&amp;CYCLES INPUT'!$C$2:$C$9999,'QUALIFIED EFH'!$C38,'HOURS&amp;CYCLES INPUT'!$D$2:$D$9999,'QUALIFIED EFH'!EB$4,'HOURS&amp;CYCLES INPUT'!$E$2:$E$9999,'QUALIFIED EFH'!EB$5))</f>
        <v>0</v>
      </c>
      <c r="EC38" s="476">
        <f>IF(EC$2&lt;&gt;"",IF($C38&lt;&gt;"TBA",EC$2/114,0),SUMIFS('HOURS&amp;CYCLES INPUT'!$F$2:$F$9999,'HOURS&amp;CYCLES INPUT'!$C$2:$C$9999,'QUALIFIED EFH'!$C38,'HOURS&amp;CYCLES INPUT'!$D$2:$D$9999,'QUALIFIED EFH'!EC$4,'HOURS&amp;CYCLES INPUT'!$E$2:$E$9999,'QUALIFIED EFH'!EC$5))</f>
        <v>0</v>
      </c>
      <c r="ED38" s="476">
        <f>IF(ED$2&lt;&gt;"",IF($C38&lt;&gt;"TBA",ED$2/114,0),SUMIFS('HOURS&amp;CYCLES INPUT'!$F$2:$F$9999,'HOURS&amp;CYCLES INPUT'!$C$2:$C$9999,'QUALIFIED EFH'!$C38,'HOURS&amp;CYCLES INPUT'!$D$2:$D$9999,'QUALIFIED EFH'!ED$4,'HOURS&amp;CYCLES INPUT'!$E$2:$E$9999,'QUALIFIED EFH'!ED$5))</f>
        <v>0</v>
      </c>
      <c r="EE38" s="476">
        <f>IF(EE$2&lt;&gt;"",IF($C38&lt;&gt;"TBA",EE$2/114,0),SUMIFS('HOURS&amp;CYCLES INPUT'!$F$2:$F$9999,'HOURS&amp;CYCLES INPUT'!$C$2:$C$9999,'QUALIFIED EFH'!$C38,'HOURS&amp;CYCLES INPUT'!$D$2:$D$9999,'QUALIFIED EFH'!EE$4,'HOURS&amp;CYCLES INPUT'!$E$2:$E$9999,'QUALIFIED EFH'!EE$5))</f>
        <v>0</v>
      </c>
      <c r="EF38" s="476">
        <f>IF(EF$2&lt;&gt;"",IF($C38&lt;&gt;"TBA",EF$2/114,0),SUMIFS('HOURS&amp;CYCLES INPUT'!$F$2:$F$9999,'HOURS&amp;CYCLES INPUT'!$C$2:$C$9999,'QUALIFIED EFH'!$C38,'HOURS&amp;CYCLES INPUT'!$D$2:$D$9999,'QUALIFIED EFH'!EF$4,'HOURS&amp;CYCLES INPUT'!$E$2:$E$9999,'QUALIFIED EFH'!EF$5))</f>
        <v>0</v>
      </c>
      <c r="EG38" s="476">
        <f>IF(EG$2&lt;&gt;"",IF($C38&lt;&gt;"TBA",EG$2/114,0),SUMIFS('HOURS&amp;CYCLES INPUT'!$F$2:$F$9999,'HOURS&amp;CYCLES INPUT'!$C$2:$C$9999,'QUALIFIED EFH'!$C38,'HOURS&amp;CYCLES INPUT'!$D$2:$D$9999,'QUALIFIED EFH'!EG$4,'HOURS&amp;CYCLES INPUT'!$E$2:$E$9999,'QUALIFIED EFH'!EG$5))</f>
        <v>0</v>
      </c>
      <c r="EH38" s="476">
        <f>IF(EH$2&lt;&gt;"",IF($C38&lt;&gt;"TBA",EH$2/114,0),SUMIFS('HOURS&amp;CYCLES INPUT'!$F$2:$F$9999,'HOURS&amp;CYCLES INPUT'!$C$2:$C$9999,'QUALIFIED EFH'!$C38,'HOURS&amp;CYCLES INPUT'!$D$2:$D$9999,'QUALIFIED EFH'!EH$4,'HOURS&amp;CYCLES INPUT'!$E$2:$E$9999,'QUALIFIED EFH'!EH$5))</f>
        <v>0</v>
      </c>
      <c r="EI38" s="476">
        <f>IF(EI$2&lt;&gt;"",IF($C38&lt;&gt;"TBA",EI$2/114,0),SUMIFS('HOURS&amp;CYCLES INPUT'!$F$2:$F$9999,'HOURS&amp;CYCLES INPUT'!$C$2:$C$9999,'QUALIFIED EFH'!$C38,'HOURS&amp;CYCLES INPUT'!$D$2:$D$9999,'QUALIFIED EFH'!EI$4,'HOURS&amp;CYCLES INPUT'!$E$2:$E$9999,'QUALIFIED EFH'!EI$5))</f>
        <v>0</v>
      </c>
      <c r="EJ38" s="476">
        <f>IF(EJ$2&lt;&gt;"",IF($C38&lt;&gt;"TBA",EJ$2/114,0),SUMIFS('HOURS&amp;CYCLES INPUT'!$F$2:$F$9999,'HOURS&amp;CYCLES INPUT'!$C$2:$C$9999,'QUALIFIED EFH'!$C38,'HOURS&amp;CYCLES INPUT'!$D$2:$D$9999,'QUALIFIED EFH'!EJ$4,'HOURS&amp;CYCLES INPUT'!$E$2:$E$9999,'QUALIFIED EFH'!EJ$5))</f>
        <v>0</v>
      </c>
      <c r="EK38" s="476">
        <f>IF(EK$2&lt;&gt;"",IF($C38&lt;&gt;"TBA",EK$2/114,0),SUMIFS('HOURS&amp;CYCLES INPUT'!$F$2:$F$9999,'HOURS&amp;CYCLES INPUT'!$C$2:$C$9999,'QUALIFIED EFH'!$C38,'HOURS&amp;CYCLES INPUT'!$D$2:$D$9999,'QUALIFIED EFH'!EK$4,'HOURS&amp;CYCLES INPUT'!$E$2:$E$9999,'QUALIFIED EFH'!EK$5))</f>
        <v>0</v>
      </c>
      <c r="EL38" s="476">
        <f>IF(EL$2&lt;&gt;"",IF($C38&lt;&gt;"TBA",EL$2/114,0),SUMIFS('HOURS&amp;CYCLES INPUT'!$F$2:$F$9999,'HOURS&amp;CYCLES INPUT'!$C$2:$C$9999,'QUALIFIED EFH'!$C38,'HOURS&amp;CYCLES INPUT'!$D$2:$D$9999,'QUALIFIED EFH'!EL$4,'HOURS&amp;CYCLES INPUT'!$E$2:$E$9999,'QUALIFIED EFH'!EL$5))</f>
        <v>0</v>
      </c>
      <c r="EM38" s="476">
        <f>IF(EM$2&lt;&gt;"",IF($C38&lt;&gt;"TBA",EM$2/114,0),SUMIFS('HOURS&amp;CYCLES INPUT'!$F$2:$F$9999,'HOURS&amp;CYCLES INPUT'!$C$2:$C$9999,'QUALIFIED EFH'!$C38,'HOURS&amp;CYCLES INPUT'!$D$2:$D$9999,'QUALIFIED EFH'!EM$4,'HOURS&amp;CYCLES INPUT'!$E$2:$E$9999,'QUALIFIED EFH'!EM$5))</f>
        <v>0</v>
      </c>
      <c r="EN38" s="476">
        <f>IF(EN$2&lt;&gt;"",IF($C38&lt;&gt;"TBA",EN$2/114,0),SUMIFS('HOURS&amp;CYCLES INPUT'!$F$2:$F$9999,'HOURS&amp;CYCLES INPUT'!$C$2:$C$9999,'QUALIFIED EFH'!$C38,'HOURS&amp;CYCLES INPUT'!$D$2:$D$9999,'QUALIFIED EFH'!EN$4,'HOURS&amp;CYCLES INPUT'!$E$2:$E$9999,'QUALIFIED EFH'!EN$5))</f>
        <v>0</v>
      </c>
      <c r="EO38" s="476">
        <f>IF(EO$2&lt;&gt;"",IF($C38&lt;&gt;"TBA",EO$2/114,0),SUMIFS('HOURS&amp;CYCLES INPUT'!$F$2:$F$9999,'HOURS&amp;CYCLES INPUT'!$C$2:$C$9999,'QUALIFIED EFH'!$C38,'HOURS&amp;CYCLES INPUT'!$D$2:$D$9999,'QUALIFIED EFH'!EO$4,'HOURS&amp;CYCLES INPUT'!$E$2:$E$9999,'QUALIFIED EFH'!EO$5))</f>
        <v>0</v>
      </c>
      <c r="EP38" s="476">
        <f>IF(EP$2&lt;&gt;"",IF($C38&lt;&gt;"TBA",EP$2/114,0),SUMIFS('HOURS&amp;CYCLES INPUT'!$F$2:$F$9999,'HOURS&amp;CYCLES INPUT'!$C$2:$C$9999,'QUALIFIED EFH'!$C38,'HOURS&amp;CYCLES INPUT'!$D$2:$D$9999,'QUALIFIED EFH'!EP$4,'HOURS&amp;CYCLES INPUT'!$E$2:$E$9999,'QUALIFIED EFH'!EP$5))</f>
        <v>0</v>
      </c>
      <c r="EQ38" s="476">
        <f>IF(EQ$2&lt;&gt;"",IF($C38&lt;&gt;"TBA",EQ$2/114,0),SUMIFS('HOURS&amp;CYCLES INPUT'!$F$2:$F$9999,'HOURS&amp;CYCLES INPUT'!$C$2:$C$9999,'QUALIFIED EFH'!$C38,'HOURS&amp;CYCLES INPUT'!$D$2:$D$9999,'QUALIFIED EFH'!EQ$4,'HOURS&amp;CYCLES INPUT'!$E$2:$E$9999,'QUALIFIED EFH'!EQ$5))</f>
        <v>0</v>
      </c>
      <c r="ER38" s="476">
        <f>IF(ER$2&lt;&gt;"",IF($C38&lt;&gt;"TBA",ER$2/114,0),SUMIFS('HOURS&amp;CYCLES INPUT'!$F$2:$F$9999,'HOURS&amp;CYCLES INPUT'!$C$2:$C$9999,'QUALIFIED EFH'!$C38,'HOURS&amp;CYCLES INPUT'!$D$2:$D$9999,'QUALIFIED EFH'!ER$4,'HOURS&amp;CYCLES INPUT'!$E$2:$E$9999,'QUALIFIED EFH'!ER$5))</f>
        <v>0</v>
      </c>
      <c r="ES38" s="476">
        <f>IF(ES$2&lt;&gt;"",IF($C38&lt;&gt;"TBA",ES$2/114,0),SUMIFS('HOURS&amp;CYCLES INPUT'!$F$2:$F$9999,'HOURS&amp;CYCLES INPUT'!$C$2:$C$9999,'QUALIFIED EFH'!$C38,'HOURS&amp;CYCLES INPUT'!$D$2:$D$9999,'QUALIFIED EFH'!ES$4,'HOURS&amp;CYCLES INPUT'!$E$2:$E$9999,'QUALIFIED EFH'!ES$5))</f>
        <v>0</v>
      </c>
      <c r="ET38" s="476">
        <f>IF(ET$2&lt;&gt;"",IF($C38&lt;&gt;"TBA",ET$2/114,0),SUMIFS('HOURS&amp;CYCLES INPUT'!$F$2:$F$9999,'HOURS&amp;CYCLES INPUT'!$C$2:$C$9999,'QUALIFIED EFH'!$C38,'HOURS&amp;CYCLES INPUT'!$D$2:$D$9999,'QUALIFIED EFH'!ET$4,'HOURS&amp;CYCLES INPUT'!$E$2:$E$9999,'QUALIFIED EFH'!ET$5))</f>
        <v>0</v>
      </c>
      <c r="EU38" s="476">
        <f>IF(EU$2&lt;&gt;"",IF($C38&lt;&gt;"TBA",EU$2/114,0),SUMIFS('HOURS&amp;CYCLES INPUT'!$F$2:$F$9999,'HOURS&amp;CYCLES INPUT'!$C$2:$C$9999,'QUALIFIED EFH'!$C38,'HOURS&amp;CYCLES INPUT'!$D$2:$D$9999,'QUALIFIED EFH'!EU$4,'HOURS&amp;CYCLES INPUT'!$E$2:$E$9999,'QUALIFIED EFH'!EU$5))</f>
        <v>0</v>
      </c>
      <c r="EV38" s="476">
        <f>IF(EV$2&lt;&gt;"",IF($C38&lt;&gt;"TBA",EV$2/114,0),SUMIFS('HOURS&amp;CYCLES INPUT'!$F$2:$F$9999,'HOURS&amp;CYCLES INPUT'!$C$2:$C$9999,'QUALIFIED EFH'!$C38,'HOURS&amp;CYCLES INPUT'!$D$2:$D$9999,'QUALIFIED EFH'!EV$4,'HOURS&amp;CYCLES INPUT'!$E$2:$E$9999,'QUALIFIED EFH'!EV$5))</f>
        <v>0</v>
      </c>
      <c r="EW38" s="476">
        <f>IF(EW$2&lt;&gt;"",IF($C38&lt;&gt;"TBA",EW$2/114,0),SUMIFS('HOURS&amp;CYCLES INPUT'!$F$2:$F$9999,'HOURS&amp;CYCLES INPUT'!$C$2:$C$9999,'QUALIFIED EFH'!$C38,'HOURS&amp;CYCLES INPUT'!$D$2:$D$9999,'QUALIFIED EFH'!EW$4,'HOURS&amp;CYCLES INPUT'!$E$2:$E$9999,'QUALIFIED EFH'!EW$5))</f>
        <v>0</v>
      </c>
      <c r="EX38" s="476">
        <f>IF(EX$2&lt;&gt;"",IF($C38&lt;&gt;"TBA",EX$2/114,0),SUMIFS('HOURS&amp;CYCLES INPUT'!$F$2:$F$9999,'HOURS&amp;CYCLES INPUT'!$C$2:$C$9999,'QUALIFIED EFH'!$C38,'HOURS&amp;CYCLES INPUT'!$D$2:$D$9999,'QUALIFIED EFH'!EX$4,'HOURS&amp;CYCLES INPUT'!$E$2:$E$9999,'QUALIFIED EFH'!EX$5))</f>
        <v>0</v>
      </c>
      <c r="EY38" s="476">
        <f>IF(EY$2&lt;&gt;"",IF($C38&lt;&gt;"TBA",EY$2/114,0),SUMIFS('HOURS&amp;CYCLES INPUT'!$F$2:$F$9999,'HOURS&amp;CYCLES INPUT'!$C$2:$C$9999,'QUALIFIED EFH'!$C38,'HOURS&amp;CYCLES INPUT'!$D$2:$D$9999,'QUALIFIED EFH'!EY$4,'HOURS&amp;CYCLES INPUT'!$E$2:$E$9999,'QUALIFIED EFH'!EY$5))</f>
        <v>0</v>
      </c>
      <c r="EZ38" s="476">
        <f>IF(EZ$2&lt;&gt;"",IF($C38&lt;&gt;"TBA",EZ$2/114,0),SUMIFS('HOURS&amp;CYCLES INPUT'!$F$2:$F$9999,'HOURS&amp;CYCLES INPUT'!$C$2:$C$9999,'QUALIFIED EFH'!$C38,'HOURS&amp;CYCLES INPUT'!$D$2:$D$9999,'QUALIFIED EFH'!EZ$4,'HOURS&amp;CYCLES INPUT'!$E$2:$E$9999,'QUALIFIED EFH'!EZ$5))</f>
        <v>0</v>
      </c>
      <c r="FA38" s="476">
        <f>IF(FA$2&lt;&gt;"",IF($C38&lt;&gt;"TBA",FA$2/114,0),SUMIFS('HOURS&amp;CYCLES INPUT'!$F$2:$F$9999,'HOURS&amp;CYCLES INPUT'!$C$2:$C$9999,'QUALIFIED EFH'!$C38,'HOURS&amp;CYCLES INPUT'!$D$2:$D$9999,'QUALIFIED EFH'!FA$4,'HOURS&amp;CYCLES INPUT'!$E$2:$E$9999,'QUALIFIED EFH'!FA$5))</f>
        <v>0</v>
      </c>
      <c r="FB38" s="476">
        <f>IF(FB$2&lt;&gt;"",IF($C38&lt;&gt;"TBA",FB$2/114,0),SUMIFS('HOURS&amp;CYCLES INPUT'!$F$2:$F$9999,'HOURS&amp;CYCLES INPUT'!$C$2:$C$9999,'QUALIFIED EFH'!$C38,'HOURS&amp;CYCLES INPUT'!$D$2:$D$9999,'QUALIFIED EFH'!FB$4,'HOURS&amp;CYCLES INPUT'!$E$2:$E$9999,'QUALIFIED EFH'!FB$5))</f>
        <v>0</v>
      </c>
      <c r="FC38" s="476">
        <f>IF(FC$2&lt;&gt;"",IF($C38&lt;&gt;"TBA",FC$2/114,0),SUMIFS('HOURS&amp;CYCLES INPUT'!$F$2:$F$9999,'HOURS&amp;CYCLES INPUT'!$C$2:$C$9999,'QUALIFIED EFH'!$C38,'HOURS&amp;CYCLES INPUT'!$D$2:$D$9999,'QUALIFIED EFH'!FC$4,'HOURS&amp;CYCLES INPUT'!$E$2:$E$9999,'QUALIFIED EFH'!FC$5))</f>
        <v>0</v>
      </c>
      <c r="FD38" s="476">
        <f>IF(FD$2&lt;&gt;"",IF($C38&lt;&gt;"TBA",FD$2/114,0),SUMIFS('HOURS&amp;CYCLES INPUT'!$F$2:$F$9999,'HOURS&amp;CYCLES INPUT'!$C$2:$C$9999,'QUALIFIED EFH'!$C38,'HOURS&amp;CYCLES INPUT'!$D$2:$D$9999,'QUALIFIED EFH'!FD$4,'HOURS&amp;CYCLES INPUT'!$E$2:$E$9999,'QUALIFIED EFH'!FD$5))</f>
        <v>0</v>
      </c>
      <c r="FE38" s="476">
        <f>IF(FE$2&lt;&gt;"",IF($C38&lt;&gt;"TBA",FE$2/114,0),SUMIFS('HOURS&amp;CYCLES INPUT'!$F$2:$F$9999,'HOURS&amp;CYCLES INPUT'!$C$2:$C$9999,'QUALIFIED EFH'!$C38,'HOURS&amp;CYCLES INPUT'!$D$2:$D$9999,'QUALIFIED EFH'!FE$4,'HOURS&amp;CYCLES INPUT'!$E$2:$E$9999,'QUALIFIED EFH'!FE$5))</f>
        <v>0</v>
      </c>
      <c r="FF38" s="476">
        <f>IF(FF$2&lt;&gt;"",IF($C38&lt;&gt;"TBA",FF$2/114,0),SUMIFS('HOURS&amp;CYCLES INPUT'!$F$2:$F$9999,'HOURS&amp;CYCLES INPUT'!$C$2:$C$9999,'QUALIFIED EFH'!$C38,'HOURS&amp;CYCLES INPUT'!$D$2:$D$9999,'QUALIFIED EFH'!FF$4,'HOURS&amp;CYCLES INPUT'!$E$2:$E$9999,'QUALIFIED EFH'!FF$5))</f>
        <v>0</v>
      </c>
      <c r="FG38" s="476">
        <f>IF(FG$2&lt;&gt;"",IF($C38&lt;&gt;"TBA",FG$2/114,0),SUMIFS('HOURS&amp;CYCLES INPUT'!$F$2:$F$9999,'HOURS&amp;CYCLES INPUT'!$C$2:$C$9999,'QUALIFIED EFH'!$C38,'HOURS&amp;CYCLES INPUT'!$D$2:$D$9999,'QUALIFIED EFH'!FG$4,'HOURS&amp;CYCLES INPUT'!$E$2:$E$9999,'QUALIFIED EFH'!FG$5))</f>
        <v>0</v>
      </c>
      <c r="FH38" s="476">
        <f>IF(FH$2&lt;&gt;"",IF($C38&lt;&gt;"TBA",FH$2/114,0),SUMIFS('HOURS&amp;CYCLES INPUT'!$F$2:$F$9999,'HOURS&amp;CYCLES INPUT'!$C$2:$C$9999,'QUALIFIED EFH'!$C38,'HOURS&amp;CYCLES INPUT'!$D$2:$D$9999,'QUALIFIED EFH'!FH$4,'HOURS&amp;CYCLES INPUT'!$E$2:$E$9999,'QUALIFIED EFH'!FH$5))</f>
        <v>0</v>
      </c>
      <c r="FI38" s="476">
        <f>IF(FI$2&lt;&gt;"",IF($C38&lt;&gt;"TBA",FI$2/114,0),SUMIFS('HOURS&amp;CYCLES INPUT'!$F$2:$F$9999,'HOURS&amp;CYCLES INPUT'!$C$2:$C$9999,'QUALIFIED EFH'!$C38,'HOURS&amp;CYCLES INPUT'!$D$2:$D$9999,'QUALIFIED EFH'!FI$4,'HOURS&amp;CYCLES INPUT'!$E$2:$E$9999,'QUALIFIED EFH'!FI$5))</f>
        <v>0</v>
      </c>
      <c r="FJ38" s="476">
        <f>IF(FJ$2&lt;&gt;"",IF($C38&lt;&gt;"TBA",FJ$2/114,0),SUMIFS('HOURS&amp;CYCLES INPUT'!$F$2:$F$9999,'HOURS&amp;CYCLES INPUT'!$C$2:$C$9999,'QUALIFIED EFH'!$C38,'HOURS&amp;CYCLES INPUT'!$D$2:$D$9999,'QUALIFIED EFH'!FJ$4,'HOURS&amp;CYCLES INPUT'!$E$2:$E$9999,'QUALIFIED EFH'!FJ$5))</f>
        <v>0</v>
      </c>
      <c r="FK38" s="476">
        <f>IF(FK$2&lt;&gt;"",IF($C38&lt;&gt;"TBA",FK$2/114,0),SUMIFS('HOURS&amp;CYCLES INPUT'!$F$2:$F$9999,'HOURS&amp;CYCLES INPUT'!$C$2:$C$9999,'QUALIFIED EFH'!$C38,'HOURS&amp;CYCLES INPUT'!$D$2:$D$9999,'QUALIFIED EFH'!FK$4,'HOURS&amp;CYCLES INPUT'!$E$2:$E$9999,'QUALIFIED EFH'!FK$5))</f>
        <v>0</v>
      </c>
      <c r="FL38" s="476">
        <f>IF(FL$2&lt;&gt;"",IF($C38&lt;&gt;"TBA",FL$2/114,0),SUMIFS('HOURS&amp;CYCLES INPUT'!$F$2:$F$9999,'HOURS&amp;CYCLES INPUT'!$C$2:$C$9999,'QUALIFIED EFH'!$C38,'HOURS&amp;CYCLES INPUT'!$D$2:$D$9999,'QUALIFIED EFH'!FL$4,'HOURS&amp;CYCLES INPUT'!$E$2:$E$9999,'QUALIFIED EFH'!FL$5))</f>
        <v>0</v>
      </c>
      <c r="FM38" s="476">
        <f>IF(FM$2&lt;&gt;"",IF($C38&lt;&gt;"TBA",FM$2/114,0),SUMIFS('HOURS&amp;CYCLES INPUT'!$F$2:$F$9999,'HOURS&amp;CYCLES INPUT'!$C$2:$C$9999,'QUALIFIED EFH'!$C38,'HOURS&amp;CYCLES INPUT'!$D$2:$D$9999,'QUALIFIED EFH'!FM$4,'HOURS&amp;CYCLES INPUT'!$E$2:$E$9999,'QUALIFIED EFH'!FM$5))</f>
        <v>0</v>
      </c>
      <c r="FN38" s="476">
        <f>IF(FN$2&lt;&gt;"",IF($C38&lt;&gt;"TBA",FN$2/114,0),SUMIFS('HOURS&amp;CYCLES INPUT'!$F$2:$F$9999,'HOURS&amp;CYCLES INPUT'!$C$2:$C$9999,'QUALIFIED EFH'!$C38,'HOURS&amp;CYCLES INPUT'!$D$2:$D$9999,'QUALIFIED EFH'!FN$4,'HOURS&amp;CYCLES INPUT'!$E$2:$E$9999,'QUALIFIED EFH'!FN$5))</f>
        <v>0</v>
      </c>
      <c r="FO38" s="476">
        <f>IF(FO$2&lt;&gt;"",IF($C38&lt;&gt;"TBA",FO$2/114,0),SUMIFS('HOURS&amp;CYCLES INPUT'!$F$2:$F$9999,'HOURS&amp;CYCLES INPUT'!$C$2:$C$9999,'QUALIFIED EFH'!$C38,'HOURS&amp;CYCLES INPUT'!$D$2:$D$9999,'QUALIFIED EFH'!FO$4,'HOURS&amp;CYCLES INPUT'!$E$2:$E$9999,'QUALIFIED EFH'!FO$5))</f>
        <v>0</v>
      </c>
      <c r="FP38" s="476">
        <f>IF(FP$2&lt;&gt;"",IF($C38&lt;&gt;"TBA",FP$2/114,0),SUMIFS('HOURS&amp;CYCLES INPUT'!$F$2:$F$9999,'HOURS&amp;CYCLES INPUT'!$C$2:$C$9999,'QUALIFIED EFH'!$C38,'HOURS&amp;CYCLES INPUT'!$D$2:$D$9999,'QUALIFIED EFH'!FP$4,'HOURS&amp;CYCLES INPUT'!$E$2:$E$9999,'QUALIFIED EFH'!FP$5))</f>
        <v>0</v>
      </c>
      <c r="FQ38" s="476">
        <f>IF(FQ$2&lt;&gt;"",IF($C38&lt;&gt;"TBA",FQ$2/114,0),SUMIFS('HOURS&amp;CYCLES INPUT'!$F$2:$F$9999,'HOURS&amp;CYCLES INPUT'!$C$2:$C$9999,'QUALIFIED EFH'!$C38,'HOURS&amp;CYCLES INPUT'!$D$2:$D$9999,'QUALIFIED EFH'!FQ$4,'HOURS&amp;CYCLES INPUT'!$E$2:$E$9999,'QUALIFIED EFH'!FQ$5))</f>
        <v>0</v>
      </c>
      <c r="FR38" s="476">
        <f>IF(FR$2&lt;&gt;"",IF($C38&lt;&gt;"TBA",FR$2/114,0),SUMIFS('HOURS&amp;CYCLES INPUT'!$F$2:$F$9999,'HOURS&amp;CYCLES INPUT'!$C$2:$C$9999,'QUALIFIED EFH'!$C38,'HOURS&amp;CYCLES INPUT'!$D$2:$D$9999,'QUALIFIED EFH'!FR$4,'HOURS&amp;CYCLES INPUT'!$E$2:$E$9999,'QUALIFIED EFH'!FR$5))</f>
        <v>0</v>
      </c>
      <c r="FS38" s="476">
        <f>IF(FS$2&lt;&gt;"",IF($C38&lt;&gt;"TBA",FS$2/114,0),SUMIFS('HOURS&amp;CYCLES INPUT'!$F$2:$F$9999,'HOURS&amp;CYCLES INPUT'!$C$2:$C$9999,'QUALIFIED EFH'!$C38,'HOURS&amp;CYCLES INPUT'!$D$2:$D$9999,'QUALIFIED EFH'!FS$4,'HOURS&amp;CYCLES INPUT'!$E$2:$E$9999,'QUALIFIED EFH'!FS$5))</f>
        <v>0</v>
      </c>
      <c r="FT38" s="476">
        <f>IF(FT$2&lt;&gt;"",IF($C38&lt;&gt;"TBA",FT$2/114,0),SUMIFS('HOURS&amp;CYCLES INPUT'!$F$2:$F$9999,'HOURS&amp;CYCLES INPUT'!$C$2:$C$9999,'QUALIFIED EFH'!$C38,'HOURS&amp;CYCLES INPUT'!$D$2:$D$9999,'QUALIFIED EFH'!FT$4,'HOURS&amp;CYCLES INPUT'!$E$2:$E$9999,'QUALIFIED EFH'!FT$5))</f>
        <v>0</v>
      </c>
      <c r="FU38" s="476">
        <f>IF(FU$2&lt;&gt;"",IF($C38&lt;&gt;"TBA",FU$2/114,0),SUMIFS('HOURS&amp;CYCLES INPUT'!$F$2:$F$9999,'HOURS&amp;CYCLES INPUT'!$C$2:$C$9999,'QUALIFIED EFH'!$C38,'HOURS&amp;CYCLES INPUT'!$D$2:$D$9999,'QUALIFIED EFH'!FU$4,'HOURS&amp;CYCLES INPUT'!$E$2:$E$9999,'QUALIFIED EFH'!FU$5))</f>
        <v>0</v>
      </c>
      <c r="FV38" s="476">
        <f>IF(FV$2&lt;&gt;"",IF($C38&lt;&gt;"TBA",FV$2/114,0),SUMIFS('HOURS&amp;CYCLES INPUT'!$F$2:$F$9999,'HOURS&amp;CYCLES INPUT'!$C$2:$C$9999,'QUALIFIED EFH'!$C38,'HOURS&amp;CYCLES INPUT'!$D$2:$D$9999,'QUALIFIED EFH'!FV$4,'HOURS&amp;CYCLES INPUT'!$E$2:$E$9999,'QUALIFIED EFH'!FV$5))</f>
        <v>0</v>
      </c>
      <c r="FW38" s="476">
        <f>IF(FW$2&lt;&gt;"",IF($C38&lt;&gt;"TBA",FW$2/114,0),SUMIFS('HOURS&amp;CYCLES INPUT'!$F$2:$F$9999,'HOURS&amp;CYCLES INPUT'!$C$2:$C$9999,'QUALIFIED EFH'!$C38,'HOURS&amp;CYCLES INPUT'!$D$2:$D$9999,'QUALIFIED EFH'!FW$4,'HOURS&amp;CYCLES INPUT'!$E$2:$E$9999,'QUALIFIED EFH'!FW$5))</f>
        <v>0</v>
      </c>
      <c r="FX38" s="476">
        <f>IF(FX$2&lt;&gt;"",IF($C38&lt;&gt;"TBA",FX$2/114,0),SUMIFS('HOURS&amp;CYCLES INPUT'!$F$2:$F$9999,'HOURS&amp;CYCLES INPUT'!$C$2:$C$9999,'QUALIFIED EFH'!$C38,'HOURS&amp;CYCLES INPUT'!$D$2:$D$9999,'QUALIFIED EFH'!FX$4,'HOURS&amp;CYCLES INPUT'!$E$2:$E$9999,'QUALIFIED EFH'!FX$5))</f>
        <v>0</v>
      </c>
      <c r="FY38" s="476">
        <f>IF(FY$2&lt;&gt;"",IF($C38&lt;&gt;"TBA",FY$2/114,0),SUMIFS('HOURS&amp;CYCLES INPUT'!$F$2:$F$9999,'HOURS&amp;CYCLES INPUT'!$C$2:$C$9999,'QUALIFIED EFH'!$C38,'HOURS&amp;CYCLES INPUT'!$D$2:$D$9999,'QUALIFIED EFH'!FY$4,'HOURS&amp;CYCLES INPUT'!$E$2:$E$9999,'QUALIFIED EFH'!FY$5))</f>
        <v>0</v>
      </c>
      <c r="FZ38" s="476">
        <f>IF(FZ$2&lt;&gt;"",IF($C38&lt;&gt;"TBA",FZ$2/114,0),SUMIFS('HOURS&amp;CYCLES INPUT'!$F$2:$F$9999,'HOURS&amp;CYCLES INPUT'!$C$2:$C$9999,'QUALIFIED EFH'!$C38,'HOURS&amp;CYCLES INPUT'!$D$2:$D$9999,'QUALIFIED EFH'!FZ$4,'HOURS&amp;CYCLES INPUT'!$E$2:$E$9999,'QUALIFIED EFH'!FZ$5))</f>
        <v>0</v>
      </c>
      <c r="GA38" s="476">
        <f>IF(GA$2&lt;&gt;"",IF($C38&lt;&gt;"TBA",GA$2/114,0),SUMIFS('HOURS&amp;CYCLES INPUT'!$F$2:$F$9999,'HOURS&amp;CYCLES INPUT'!$C$2:$C$9999,'QUALIFIED EFH'!$C38,'HOURS&amp;CYCLES INPUT'!$D$2:$D$9999,'QUALIFIED EFH'!GA$4,'HOURS&amp;CYCLES INPUT'!$E$2:$E$9999,'QUALIFIED EFH'!GA$5))</f>
        <v>0</v>
      </c>
      <c r="GB38" s="476">
        <f>IF(GB$2&lt;&gt;"",IF($C38&lt;&gt;"TBA",GB$2/114,0),SUMIFS('HOURS&amp;CYCLES INPUT'!$F$2:$F$9999,'HOURS&amp;CYCLES INPUT'!$C$2:$C$9999,'QUALIFIED EFH'!$C38,'HOURS&amp;CYCLES INPUT'!$D$2:$D$9999,'QUALIFIED EFH'!GB$4,'HOURS&amp;CYCLES INPUT'!$E$2:$E$9999,'QUALIFIED EFH'!GB$5))</f>
        <v>0</v>
      </c>
    </row>
    <row r="39" spans="3:184" x14ac:dyDescent="0.35">
      <c r="C39" s="472">
        <f>'QUALIFIED ENGINES'!D40</f>
        <v>91480</v>
      </c>
      <c r="D39" s="476">
        <f>IF(D$2&lt;&gt;"",IF($C39&lt;&gt;"TBA",D$2/114,0),SUMIFS('HOURS&amp;CYCLES INPUT'!$F$2:$F$9999,'HOURS&amp;CYCLES INPUT'!$C$2:$C$9999,'QUALIFIED EFH'!$C39,'HOURS&amp;CYCLES INPUT'!$D$2:$D$9999,'QUALIFIED EFH'!D$4,'HOURS&amp;CYCLES INPUT'!$E$2:$E$9999,'QUALIFIED EFH'!D$5))</f>
        <v>0</v>
      </c>
      <c r="E39" s="476">
        <f>IF(E$2&lt;&gt;"",IF($C39&lt;&gt;"TBA",E$2/114,0),SUMIFS('HOURS&amp;CYCLES INPUT'!$F$2:$F$9999,'HOURS&amp;CYCLES INPUT'!$C$2:$C$9999,'QUALIFIED EFH'!$C39,'HOURS&amp;CYCLES INPUT'!$D$2:$D$9999,'QUALIFIED EFH'!E$4,'HOURS&amp;CYCLES INPUT'!$E$2:$E$9999,'QUALIFIED EFH'!E$5))</f>
        <v>0</v>
      </c>
      <c r="F39" s="476">
        <f>IF(F$2&lt;&gt;"",IF($C39&lt;&gt;"TBA",F$2/114,0),SUMIFS('HOURS&amp;CYCLES INPUT'!$F$2:$F$9999,'HOURS&amp;CYCLES INPUT'!$C$2:$C$9999,'QUALIFIED EFH'!$C39,'HOURS&amp;CYCLES INPUT'!$D$2:$D$9999,'QUALIFIED EFH'!F$4,'HOURS&amp;CYCLES INPUT'!$E$2:$E$9999,'QUALIFIED EFH'!F$5))</f>
        <v>0</v>
      </c>
      <c r="G39" s="476">
        <f>IF(G$2&lt;&gt;"",IF($C39&lt;&gt;"TBA",G$2/114,0),SUMIFS('HOURS&amp;CYCLES INPUT'!$F$2:$F$9999,'HOURS&amp;CYCLES INPUT'!$C$2:$C$9999,'QUALIFIED EFH'!$C39,'HOURS&amp;CYCLES INPUT'!$D$2:$D$9999,'QUALIFIED EFH'!G$4,'HOURS&amp;CYCLES INPUT'!$E$2:$E$9999,'QUALIFIED EFH'!G$5))</f>
        <v>0</v>
      </c>
      <c r="H39" s="476">
        <f>IF(H$2&lt;&gt;"",IF($C39&lt;&gt;"TBA",H$2/114,0),SUMIFS('HOURS&amp;CYCLES INPUT'!$F$2:$F$9999,'HOURS&amp;CYCLES INPUT'!$C$2:$C$9999,'QUALIFIED EFH'!$C39,'HOURS&amp;CYCLES INPUT'!$D$2:$D$9999,'QUALIFIED EFH'!H$4,'HOURS&amp;CYCLES INPUT'!$E$2:$E$9999,'QUALIFIED EFH'!H$5))</f>
        <v>0</v>
      </c>
      <c r="I39" s="476">
        <f>IF(I$2&lt;&gt;"",IF($C39&lt;&gt;"TBA",I$2/114,0),SUMIFS('HOURS&amp;CYCLES INPUT'!$F$2:$F$9999,'HOURS&amp;CYCLES INPUT'!$C$2:$C$9999,'QUALIFIED EFH'!$C39,'HOURS&amp;CYCLES INPUT'!$D$2:$D$9999,'QUALIFIED EFH'!I$4,'HOURS&amp;CYCLES INPUT'!$E$2:$E$9999,'QUALIFIED EFH'!I$5))</f>
        <v>0</v>
      </c>
      <c r="J39" s="476">
        <f>IF(J$2&lt;&gt;"",IF($C39&lt;&gt;"TBA",J$2/114,0),SUMIFS('HOURS&amp;CYCLES INPUT'!$F$2:$F$9999,'HOURS&amp;CYCLES INPUT'!$C$2:$C$9999,'QUALIFIED EFH'!$C39,'HOURS&amp;CYCLES INPUT'!$D$2:$D$9999,'QUALIFIED EFH'!J$4,'HOURS&amp;CYCLES INPUT'!$E$2:$E$9999,'QUALIFIED EFH'!J$5))</f>
        <v>0</v>
      </c>
      <c r="K39" s="476">
        <f>IF(K$2&lt;&gt;"",IF($C39&lt;&gt;"TBA",K$2/114,0),SUMIFS('HOURS&amp;CYCLES INPUT'!$F$2:$F$9999,'HOURS&amp;CYCLES INPUT'!$C$2:$C$9999,'QUALIFIED EFH'!$C39,'HOURS&amp;CYCLES INPUT'!$D$2:$D$9999,'QUALIFIED EFH'!K$4,'HOURS&amp;CYCLES INPUT'!$E$2:$E$9999,'QUALIFIED EFH'!K$5))</f>
        <v>0</v>
      </c>
      <c r="L39" s="476">
        <f>IF(L$2&lt;&gt;"",IF($C39&lt;&gt;"TBA",L$2/114,0),SUMIFS('HOURS&amp;CYCLES INPUT'!$F$2:$F$9999,'HOURS&amp;CYCLES INPUT'!$C$2:$C$9999,'QUALIFIED EFH'!$C39,'HOURS&amp;CYCLES INPUT'!$D$2:$D$9999,'QUALIFIED EFH'!L$4,'HOURS&amp;CYCLES INPUT'!$E$2:$E$9999,'QUALIFIED EFH'!L$5))</f>
        <v>0</v>
      </c>
      <c r="M39" s="476">
        <f>IF(M$2&lt;&gt;"",IF($C39&lt;&gt;"TBA",M$2/114,0),SUMIFS('HOURS&amp;CYCLES INPUT'!$F$2:$F$9999,'HOURS&amp;CYCLES INPUT'!$C$2:$C$9999,'QUALIFIED EFH'!$C39,'HOURS&amp;CYCLES INPUT'!$D$2:$D$9999,'QUALIFIED EFH'!M$4,'HOURS&amp;CYCLES INPUT'!$E$2:$E$9999,'QUALIFIED EFH'!M$5))</f>
        <v>0</v>
      </c>
      <c r="N39" s="476">
        <f>IF(N$2&lt;&gt;"",IF($C39&lt;&gt;"TBA",N$2/114,0),SUMIFS('HOURS&amp;CYCLES INPUT'!$F$2:$F$9999,'HOURS&amp;CYCLES INPUT'!$C$2:$C$9999,'QUALIFIED EFH'!$C39,'HOURS&amp;CYCLES INPUT'!$D$2:$D$9999,'QUALIFIED EFH'!N$4,'HOURS&amp;CYCLES INPUT'!$E$2:$E$9999,'QUALIFIED EFH'!N$5))</f>
        <v>0</v>
      </c>
      <c r="O39" s="476">
        <f>IF(O$2&lt;&gt;"",IF($C39&lt;&gt;"TBA",O$2/114,0),SUMIFS('HOURS&amp;CYCLES INPUT'!$F$2:$F$9999,'HOURS&amp;CYCLES INPUT'!$C$2:$C$9999,'QUALIFIED EFH'!$C39,'HOURS&amp;CYCLES INPUT'!$D$2:$D$9999,'QUALIFIED EFH'!O$4,'HOURS&amp;CYCLES INPUT'!$E$2:$E$9999,'QUALIFIED EFH'!O$5))</f>
        <v>297.04000000000002</v>
      </c>
      <c r="P39" s="476">
        <f>IF(P$2&lt;&gt;"",IF($C39&lt;&gt;"TBA",P$2/114,0),SUMIFS('HOURS&amp;CYCLES INPUT'!$F$2:$F$9999,'HOURS&amp;CYCLES INPUT'!$C$2:$C$9999,'QUALIFIED EFH'!$C39,'HOURS&amp;CYCLES INPUT'!$D$2:$D$9999,'QUALIFIED EFH'!P$4,'HOURS&amp;CYCLES INPUT'!$E$2:$E$9999,'QUALIFIED EFH'!P$5))</f>
        <v>429.49</v>
      </c>
      <c r="Q39" s="476">
        <f>IF(Q$2&lt;&gt;"",IF($C39&lt;&gt;"TBA",Q$2/114,0),SUMIFS('HOURS&amp;CYCLES INPUT'!$F$2:$F$9999,'HOURS&amp;CYCLES INPUT'!$C$2:$C$9999,'QUALIFIED EFH'!$C39,'HOURS&amp;CYCLES INPUT'!$D$2:$D$9999,'QUALIFIED EFH'!Q$4,'HOURS&amp;CYCLES INPUT'!$E$2:$E$9999,'QUALIFIED EFH'!Q$5))</f>
        <v>392.59</v>
      </c>
      <c r="R39" s="476">
        <f>IF(R$1&lt;&gt;"",IF($C39&lt;&gt;"TBA",R$1/114,0),SUMIFS('HOURS&amp;CYCLES INPUT'!$F$2:$F$9999,'HOURS&amp;CYCLES INPUT'!$C$2:$C$9999,'QUALIFIED EFH'!$C39,'HOURS&amp;CYCLES INPUT'!$D$2:$D$9999,'QUALIFIED EFH'!R$4,'HOURS&amp;CYCLES INPUT'!$E$2:$E$9999,'QUALIFIED EFH'!R$5))</f>
        <v>0</v>
      </c>
      <c r="S39" s="476">
        <f>IF(S$2&lt;&gt;"",IF($C39&lt;&gt;"TBA",S$2/114,0),SUMIFS('HOURS&amp;CYCLES INPUT'!$F$2:$F$9999,'HOURS&amp;CYCLES INPUT'!$C$2:$C$9999,'QUALIFIED EFH'!$C39,'HOURS&amp;CYCLES INPUT'!$D$2:$D$9999,'QUALIFIED EFH'!S$4,'HOURS&amp;CYCLES INPUT'!$E$2:$E$9999,'QUALIFIED EFH'!S$5))</f>
        <v>394.69</v>
      </c>
      <c r="T39" s="476">
        <f>IF(T$2&lt;&gt;"",IF($C39&lt;&gt;"TBA",T$2/114,0),SUMIFS('HOURS&amp;CYCLES INPUT'!$F$2:$F$9999,'HOURS&amp;CYCLES INPUT'!$C$2:$C$9999,'QUALIFIED EFH'!$C39,'HOURS&amp;CYCLES INPUT'!$D$2:$D$9999,'QUALIFIED EFH'!T$4,'HOURS&amp;CYCLES INPUT'!$E$2:$E$9999,'QUALIFIED EFH'!T$5))</f>
        <v>370.73</v>
      </c>
      <c r="U39" s="476">
        <f>IF(U$2&lt;&gt;"",IF($C39&lt;&gt;"TBA",U$2/114,0),SUMIFS('HOURS&amp;CYCLES INPUT'!$F$2:$F$9999,'HOURS&amp;CYCLES INPUT'!$C$2:$C$9999,'QUALIFIED EFH'!$C39,'HOURS&amp;CYCLES INPUT'!$D$2:$D$9999,'QUALIFIED EFH'!U$4,'HOURS&amp;CYCLES INPUT'!$E$2:$E$9999,'QUALIFIED EFH'!U$5))</f>
        <v>396.72</v>
      </c>
      <c r="V39" s="476">
        <f>IF(V$2&lt;&gt;"",IF($C39&lt;&gt;"TBA",V$2/114,0),SUMIFS('HOURS&amp;CYCLES INPUT'!$F$2:$F$9999,'HOURS&amp;CYCLES INPUT'!$C$2:$C$9999,'QUALIFIED EFH'!$C39,'HOURS&amp;CYCLES INPUT'!$D$2:$D$9999,'QUALIFIED EFH'!V$4,'HOURS&amp;CYCLES INPUT'!$E$2:$E$9999,'QUALIFIED EFH'!V$5))</f>
        <v>391.7</v>
      </c>
      <c r="W39" s="476">
        <f>IF(W$2&lt;&gt;"",IF($C39&lt;&gt;"TBA",W$2/114,0),SUMIFS('HOURS&amp;CYCLES INPUT'!$F$2:$F$9999,'HOURS&amp;CYCLES INPUT'!$C$2:$C$9999,'QUALIFIED EFH'!$C39,'HOURS&amp;CYCLES INPUT'!$D$2:$D$9999,'QUALIFIED EFH'!W$4,'HOURS&amp;CYCLES INPUT'!$E$2:$E$9999,'QUALIFIED EFH'!W$5))</f>
        <v>361.56</v>
      </c>
      <c r="X39" s="476">
        <f>IF(X$2&lt;&gt;"",IF($C39&lt;&gt;"TBA",X$2/114,0),SUMIFS('HOURS&amp;CYCLES INPUT'!$F$2:$F$9999,'HOURS&amp;CYCLES INPUT'!$C$2:$C$9999,'QUALIFIED EFH'!$C39,'HOURS&amp;CYCLES INPUT'!$D$2:$D$9999,'QUALIFIED EFH'!X$4,'HOURS&amp;CYCLES INPUT'!$E$2:$E$9999,'QUALIFIED EFH'!X$5))</f>
        <v>365.92</v>
      </c>
      <c r="Y39" s="476">
        <f>IF(Y$2&lt;&gt;"",IF($C39&lt;&gt;"TBA",Y$2/114,0),SUMIFS('HOURS&amp;CYCLES INPUT'!$F$2:$F$9999,'HOURS&amp;CYCLES INPUT'!$C$2:$C$9999,'QUALIFIED EFH'!$C39,'HOURS&amp;CYCLES INPUT'!$D$2:$D$9999,'QUALIFIED EFH'!Y$4,'HOURS&amp;CYCLES INPUT'!$E$2:$E$9999,'QUALIFIED EFH'!Y$5))</f>
        <v>394.23</v>
      </c>
      <c r="Z39" s="476">
        <f>IF(Z$2&lt;&gt;"",IF($C39&lt;&gt;"TBA",Z$2/114,0),SUMIFS('HOURS&amp;CYCLES INPUT'!$F$2:$F$9999,'HOURS&amp;CYCLES INPUT'!$C$2:$C$9999,'QUALIFIED EFH'!$C39,'HOURS&amp;CYCLES INPUT'!$D$2:$D$9999,'QUALIFIED EFH'!Z$4,'HOURS&amp;CYCLES INPUT'!$E$2:$E$9999,'QUALIFIED EFH'!Z$5))</f>
        <v>103.69</v>
      </c>
      <c r="AA39" s="476">
        <f>IF(AA$2&lt;&gt;"",IF($C39&lt;&gt;"TBA",AA$2/114,0),SUMIFS('HOURS&amp;CYCLES INPUT'!$F$2:$F$9999,'HOURS&amp;CYCLES INPUT'!$C$2:$C$9999,'QUALIFIED EFH'!$C39,'HOURS&amp;CYCLES INPUT'!$D$2:$D$9999,'QUALIFIED EFH'!AA$4,'HOURS&amp;CYCLES INPUT'!$E$2:$E$9999,'QUALIFIED EFH'!AA$5))</f>
        <v>0</v>
      </c>
      <c r="AB39" s="476">
        <f>IF(AB$2&lt;&gt;"",IF($C39&lt;&gt;"TBA",AB$2/114,0),SUMIFS('HOURS&amp;CYCLES INPUT'!$F$2:$F$9999,'HOURS&amp;CYCLES INPUT'!$C$2:$C$9999,'QUALIFIED EFH'!$C39,'HOURS&amp;CYCLES INPUT'!$D$2:$D$9999,'QUALIFIED EFH'!AB$4,'HOURS&amp;CYCLES INPUT'!$E$2:$E$9999,'QUALIFIED EFH'!AB$5))</f>
        <v>192.48</v>
      </c>
      <c r="AC39" s="476">
        <f>IF(AC$2&lt;&gt;"",IF($C39&lt;&gt;"TBA",AC$2/114,0),SUMIFS('HOURS&amp;CYCLES INPUT'!$F$2:$F$9999,'HOURS&amp;CYCLES INPUT'!$C$2:$C$9999,'QUALIFIED EFH'!$C39,'HOURS&amp;CYCLES INPUT'!$D$2:$D$9999,'QUALIFIED EFH'!AC$4,'HOURS&amp;CYCLES INPUT'!$E$2:$E$9999,'QUALIFIED EFH'!AC$5))</f>
        <v>477.1</v>
      </c>
      <c r="AD39" s="476">
        <f>IF(AD$2&lt;&gt;"",IF($C39&lt;&gt;"TBA",AD$2/114,0),SUMIFS('HOURS&amp;CYCLES INPUT'!$F$2:$F$9999,'HOURS&amp;CYCLES INPUT'!$C$2:$C$9999,'QUALIFIED EFH'!$C39,'HOURS&amp;CYCLES INPUT'!$D$2:$D$9999,'QUALIFIED EFH'!AD$4,'HOURS&amp;CYCLES INPUT'!$E$2:$E$9999,'QUALIFIED EFH'!AD$5))</f>
        <v>389.82</v>
      </c>
      <c r="AE39" s="476">
        <f>IF(AE$2&lt;&gt;"",IF($C39&lt;&gt;"TBA",AE$2/114,0),SUMIFS('HOURS&amp;CYCLES INPUT'!$F$2:$F$9999,'HOURS&amp;CYCLES INPUT'!$C$2:$C$9999,'QUALIFIED EFH'!$C39,'HOURS&amp;CYCLES INPUT'!$D$2:$D$9999,'QUALIFIED EFH'!AE$4,'HOURS&amp;CYCLES INPUT'!$E$2:$E$9999,'QUALIFIED EFH'!AE$5))</f>
        <v>408.46</v>
      </c>
      <c r="AF39" s="476">
        <f>IF(AF$2&lt;&gt;"",IF($C39&lt;&gt;"TBA",AF$2/114,0),SUMIFS('HOURS&amp;CYCLES INPUT'!$F$2:$F$9999,'HOURS&amp;CYCLES INPUT'!$C$2:$C$9999,'QUALIFIED EFH'!$C39,'HOURS&amp;CYCLES INPUT'!$D$2:$D$9999,'QUALIFIED EFH'!AF$4,'HOURS&amp;CYCLES INPUT'!$E$2:$E$9999,'QUALIFIED EFH'!AF$5))</f>
        <v>418.72</v>
      </c>
      <c r="AG39" s="476">
        <f>IF(AG$2&lt;&gt;"",IF($C39&lt;&gt;"TBA",AG$2/114,0),SUMIFS('HOURS&amp;CYCLES INPUT'!$F$2:$F$9999,'HOURS&amp;CYCLES INPUT'!$C$2:$C$9999,'QUALIFIED EFH'!$C39,'HOURS&amp;CYCLES INPUT'!$D$2:$D$9999,'QUALIFIED EFH'!AG$4,'HOURS&amp;CYCLES INPUT'!$E$2:$E$9999,'QUALIFIED EFH'!AG$5))</f>
        <v>214.45</v>
      </c>
      <c r="AH39" s="476">
        <f>IF(AH$2&lt;&gt;"",IF($C39&lt;&gt;"TBA",AH$2/114,0),SUMIFS('HOURS&amp;CYCLES INPUT'!$F$2:$F$9999,'HOURS&amp;CYCLES INPUT'!$C$2:$C$9999,'QUALIFIED EFH'!$C39,'HOURS&amp;CYCLES INPUT'!$D$2:$D$9999,'QUALIFIED EFH'!AH$4,'HOURS&amp;CYCLES INPUT'!$E$2:$E$9999,'QUALIFIED EFH'!AH$5))</f>
        <v>425.3</v>
      </c>
      <c r="AI39" s="476">
        <f>IF(AI$2&lt;&gt;"",IF($C39&lt;&gt;"TBA",AI$2/114,0),SUMIFS('HOURS&amp;CYCLES INPUT'!$F$2:$F$9999,'HOURS&amp;CYCLES INPUT'!$C$2:$C$9999,'QUALIFIED EFH'!$C39,'HOURS&amp;CYCLES INPUT'!$D$2:$D$9999,'QUALIFIED EFH'!AI$4,'HOURS&amp;CYCLES INPUT'!$E$2:$E$9999,'QUALIFIED EFH'!AI$5))</f>
        <v>435.83</v>
      </c>
      <c r="AJ39" s="476">
        <f>IF(AJ$2&lt;&gt;"",IF($C39&lt;&gt;"TBA",AJ$2/114,0),SUMIFS('HOURS&amp;CYCLES INPUT'!$F$2:$F$9999,'HOURS&amp;CYCLES INPUT'!$C$2:$C$9999,'QUALIFIED EFH'!$C39,'HOURS&amp;CYCLES INPUT'!$D$2:$D$9999,'QUALIFIED EFH'!AJ$4,'HOURS&amp;CYCLES INPUT'!$E$2:$E$9999,'QUALIFIED EFH'!AJ$5))</f>
        <v>436.59</v>
      </c>
      <c r="AK39" s="476">
        <f>IF(AK$2&lt;&gt;"",IF($C39&lt;&gt;"TBA",AK$2/114,0),SUMIFS('HOURS&amp;CYCLES INPUT'!$F$2:$F$9999,'HOURS&amp;CYCLES INPUT'!$C$2:$C$9999,'QUALIFIED EFH'!$C39,'HOURS&amp;CYCLES INPUT'!$D$2:$D$9999,'QUALIFIED EFH'!AK$4,'HOURS&amp;CYCLES INPUT'!$E$2:$E$9999,'QUALIFIED EFH'!AK$5))</f>
        <v>430.43</v>
      </c>
      <c r="AL39" s="476">
        <f>IF(AL$2&lt;&gt;"",IF($C39&lt;&gt;"TBA",AL$2/114,0),SUMIFS('HOURS&amp;CYCLES INPUT'!$F$2:$F$9999,'HOURS&amp;CYCLES INPUT'!$C$2:$C$9999,'QUALIFIED EFH'!$C39,'HOURS&amp;CYCLES INPUT'!$D$2:$D$9999,'QUALIFIED EFH'!AL$4,'HOURS&amp;CYCLES INPUT'!$E$2:$E$9999,'QUALIFIED EFH'!AL$5))</f>
        <v>414.73</v>
      </c>
      <c r="AM39" s="476">
        <f>IF(AM$2&lt;&gt;"",IF($C39&lt;&gt;"TBA",AM$2/114,0),SUMIFS('HOURS&amp;CYCLES INPUT'!$F$2:$F$9999,'HOURS&amp;CYCLES INPUT'!$C$2:$C$9999,'QUALIFIED EFH'!$C39,'HOURS&amp;CYCLES INPUT'!$D$2:$D$9999,'QUALIFIED EFH'!AM$4,'HOURS&amp;CYCLES INPUT'!$E$2:$E$9999,'QUALIFIED EFH'!AM$5))</f>
        <v>359.2</v>
      </c>
      <c r="AN39" s="476">
        <f>IF(AN$2&lt;&gt;"",IF($C39&lt;&gt;"TBA",AN$2/114,0),SUMIFS('HOURS&amp;CYCLES INPUT'!$F$2:$F$9999,'HOURS&amp;CYCLES INPUT'!$C$2:$C$9999,'QUALIFIED EFH'!$C39,'HOURS&amp;CYCLES INPUT'!$D$2:$D$9999,'QUALIFIED EFH'!AN$4,'HOURS&amp;CYCLES INPUT'!$E$2:$E$9999,'QUALIFIED EFH'!AN$5))</f>
        <v>408.88</v>
      </c>
      <c r="AO39" s="476">
        <f>IF(AO$2&lt;&gt;"",IF($C39&lt;&gt;"TBA",AO$2/114,0),SUMIFS('HOURS&amp;CYCLES INPUT'!$F$2:$F$9999,'HOURS&amp;CYCLES INPUT'!$C$2:$C$9999,'QUALIFIED EFH'!$C39,'HOURS&amp;CYCLES INPUT'!$D$2:$D$9999,'QUALIFIED EFH'!AO$4,'HOURS&amp;CYCLES INPUT'!$E$2:$E$9999,'QUALIFIED EFH'!AO$5))</f>
        <v>411.91</v>
      </c>
      <c r="AP39" s="476">
        <f>IF(AP$2&lt;&gt;"",IF($C39&lt;&gt;"TBA",AP$2/114,0),SUMIFS('HOURS&amp;CYCLES INPUT'!$F$2:$F$9999,'HOURS&amp;CYCLES INPUT'!$C$2:$C$9999,'QUALIFIED EFH'!$C39,'HOURS&amp;CYCLES INPUT'!$D$2:$D$9999,'QUALIFIED EFH'!AP$4,'HOURS&amp;CYCLES INPUT'!$E$2:$E$9999,'QUALIFIED EFH'!AP$5))</f>
        <v>385.34</v>
      </c>
      <c r="AQ39" s="476">
        <f>IF(AQ$2&lt;&gt;"",IF($C39&lt;&gt;"TBA",AQ$2/114,0),SUMIFS('HOURS&amp;CYCLES INPUT'!$F$2:$F$9999,'HOURS&amp;CYCLES INPUT'!$C$2:$C$9999,'QUALIFIED EFH'!$C39,'HOURS&amp;CYCLES INPUT'!$D$2:$D$9999,'QUALIFIED EFH'!AQ$4,'HOURS&amp;CYCLES INPUT'!$E$2:$E$9999,'QUALIFIED EFH'!AQ$5))</f>
        <v>215.77</v>
      </c>
      <c r="AR39" s="476">
        <f>IF(AR$2&lt;&gt;"",IF($C39&lt;&gt;"TBA",AR$2/114,0),SUMIFS('HOURS&amp;CYCLES INPUT'!$F$2:$F$9999,'HOURS&amp;CYCLES INPUT'!$C$2:$C$9999,'QUALIFIED EFH'!$C39,'HOURS&amp;CYCLES INPUT'!$D$2:$D$9999,'QUALIFIED EFH'!AR$4,'HOURS&amp;CYCLES INPUT'!$E$2:$E$9999,'QUALIFIED EFH'!AR$5))</f>
        <v>0</v>
      </c>
      <c r="AS39" s="476">
        <f>IF(AS$2&lt;&gt;"",IF($C39&lt;&gt;"TBA",AS$2/114,0),SUMIFS('HOURS&amp;CYCLES INPUT'!$F$2:$F$9999,'HOURS&amp;CYCLES INPUT'!$C$2:$C$9999,'QUALIFIED EFH'!$C39,'HOURS&amp;CYCLES INPUT'!$D$2:$D$9999,'QUALIFIED EFH'!AS$4,'HOURS&amp;CYCLES INPUT'!$E$2:$E$9999,'QUALIFIED EFH'!AS$5))</f>
        <v>0</v>
      </c>
      <c r="AT39" s="476">
        <f>IF(AT$2&lt;&gt;"",IF($C39&lt;&gt;"TBA",AT$2/114,0),SUMIFS('HOURS&amp;CYCLES INPUT'!$F$2:$F$9999,'HOURS&amp;CYCLES INPUT'!$C$2:$C$9999,'QUALIFIED EFH'!$C39,'HOURS&amp;CYCLES INPUT'!$D$2:$D$9999,'QUALIFIED EFH'!AT$4,'HOURS&amp;CYCLES INPUT'!$E$2:$E$9999,'QUALIFIED EFH'!AT$5))</f>
        <v>0</v>
      </c>
      <c r="AU39" s="476">
        <f>IF(AU$2&lt;&gt;"",IF($C39&lt;&gt;"TBA",AU$2/114,0),SUMIFS('HOURS&amp;CYCLES INPUT'!$F$2:$F$9999,'HOURS&amp;CYCLES INPUT'!$C$2:$C$9999,'QUALIFIED EFH'!$C39,'HOURS&amp;CYCLES INPUT'!$D$2:$D$9999,'QUALIFIED EFH'!AU$4,'HOURS&amp;CYCLES INPUT'!$E$2:$E$9999,'QUALIFIED EFH'!AU$5))</f>
        <v>26.42</v>
      </c>
      <c r="AV39" s="476">
        <f>IF(AV$2&lt;&gt;"",IF($C39&lt;&gt;"TBA",AV$2/114,0),SUMIFS('HOURS&amp;CYCLES INPUT'!$F$2:$F$9999,'HOURS&amp;CYCLES INPUT'!$C$2:$C$9999,'QUALIFIED EFH'!$C39,'HOURS&amp;CYCLES INPUT'!$D$2:$D$9999,'QUALIFIED EFH'!AV$4,'HOURS&amp;CYCLES INPUT'!$E$2:$E$9999,'QUALIFIED EFH'!AV$5))</f>
        <v>152.03</v>
      </c>
      <c r="AW39" s="476">
        <f>IF(AW$2&lt;&gt;"",IF($C39&lt;&gt;"TBA",AW$2/114,0),SUMIFS('HOURS&amp;CYCLES INPUT'!$F$2:$F$9999,'HOURS&amp;CYCLES INPUT'!$C$2:$C$9999,'QUALIFIED EFH'!$C39,'HOURS&amp;CYCLES INPUT'!$D$2:$D$9999,'QUALIFIED EFH'!AW$4,'HOURS&amp;CYCLES INPUT'!$E$2:$E$9999,'QUALIFIED EFH'!AW$5))</f>
        <v>74.25</v>
      </c>
      <c r="AX39" s="476">
        <f>IF(AX$2&lt;&gt;"",IF($C39&lt;&gt;"TBA",AX$2/114,0),SUMIFS('HOURS&amp;CYCLES INPUT'!$F$2:$F$9999,'HOURS&amp;CYCLES INPUT'!$C$2:$C$9999,'QUALIFIED EFH'!$C39,'HOURS&amp;CYCLES INPUT'!$D$2:$D$9999,'QUALIFIED EFH'!AX$4,'HOURS&amp;CYCLES INPUT'!$E$2:$E$9999,'QUALIFIED EFH'!AX$5))</f>
        <v>151.75</v>
      </c>
      <c r="AY39" s="476">
        <f>IF(AY$2&lt;&gt;"",IF($C39&lt;&gt;"TBA",AY$2/114,0),SUMIFS('HOURS&amp;CYCLES INPUT'!$F$2:$F$9999,'HOURS&amp;CYCLES INPUT'!$C$2:$C$9999,'QUALIFIED EFH'!$C39,'HOURS&amp;CYCLES INPUT'!$D$2:$D$9999,'QUALIFIED EFH'!AY$4,'HOURS&amp;CYCLES INPUT'!$E$2:$E$9999,'QUALIFIED EFH'!AY$5))</f>
        <v>172.13</v>
      </c>
      <c r="AZ39" s="476">
        <f>IF(AZ$2&lt;&gt;"",IF($C39&lt;&gt;"TBA",AZ$2/114,0),SUMIFS('HOURS&amp;CYCLES INPUT'!$F$2:$F$9999,'HOURS&amp;CYCLES INPUT'!$C$2:$C$9999,'QUALIFIED EFH'!$C39,'HOURS&amp;CYCLES INPUT'!$D$2:$D$9999,'QUALIFIED EFH'!AZ$4,'HOURS&amp;CYCLES INPUT'!$E$2:$E$9999,'QUALIFIED EFH'!AZ$5))</f>
        <v>306.85000000000002</v>
      </c>
      <c r="BA39" s="476">
        <f>IF(BA$2&lt;&gt;"",IF($C39&lt;&gt;"TBA",BA$2/114,0),SUMIFS('HOURS&amp;CYCLES INPUT'!$F$2:$F$9999,'HOURS&amp;CYCLES INPUT'!$C$2:$C$9999,'QUALIFIED EFH'!$C39,'HOURS&amp;CYCLES INPUT'!$D$2:$D$9999,'QUALIFIED EFH'!BA$4,'HOURS&amp;CYCLES INPUT'!$E$2:$E$9999,'QUALIFIED EFH'!BA$5))</f>
        <v>191.85</v>
      </c>
      <c r="BB39" s="476">
        <f>IF(BB$2&lt;&gt;"",IF($C39&lt;&gt;"TBA",BB$2/114,0),SUMIFS('HOURS&amp;CYCLES INPUT'!$F$2:$F$9999,'HOURS&amp;CYCLES INPUT'!$C$2:$C$9999,'QUALIFIED EFH'!$C39,'HOURS&amp;CYCLES INPUT'!$D$2:$D$9999,'QUALIFIED EFH'!BB$4,'HOURS&amp;CYCLES INPUT'!$E$2:$E$9999,'QUALIFIED EFH'!BB$5))</f>
        <v>38.19</v>
      </c>
      <c r="BC39" s="476">
        <f>IF(BC$2&lt;&gt;"",IF($C39&lt;&gt;"TBA",BC$2/114,0),SUMIFS('HOURS&amp;CYCLES INPUT'!$F$2:$F$9999,'HOURS&amp;CYCLES INPUT'!$C$2:$C$9999,'QUALIFIED EFH'!$C39,'HOURS&amp;CYCLES INPUT'!$D$2:$D$9999,'QUALIFIED EFH'!BC$4,'HOURS&amp;CYCLES INPUT'!$E$2:$E$9999,'QUALIFIED EFH'!BC$5))</f>
        <v>190.13</v>
      </c>
      <c r="BD39" s="476">
        <f>IF(BD$2&lt;&gt;"",IF($C39&lt;&gt;"TBA",BD$2/114,0),SUMIFS('HOURS&amp;CYCLES INPUT'!$F$2:$F$9999,'HOURS&amp;CYCLES INPUT'!$C$2:$C$9999,'QUALIFIED EFH'!$C39,'HOURS&amp;CYCLES INPUT'!$D$2:$D$9999,'QUALIFIED EFH'!BD$4,'HOURS&amp;CYCLES INPUT'!$E$2:$E$9999,'QUALIFIED EFH'!BD$5))</f>
        <v>122.13</v>
      </c>
      <c r="BE39" s="476">
        <f>IF(BE$2&lt;&gt;"",IF($C39&lt;&gt;"TBA",BE$2/114,0),SUMIFS('HOURS&amp;CYCLES INPUT'!$F$2:$F$9999,'HOURS&amp;CYCLES INPUT'!$C$2:$C$9999,'QUALIFIED EFH'!$C39,'HOURS&amp;CYCLES INPUT'!$D$2:$D$9999,'QUALIFIED EFH'!BE$4,'HOURS&amp;CYCLES INPUT'!$E$2:$E$9999,'QUALIFIED EFH'!BE$5))</f>
        <v>88.93</v>
      </c>
      <c r="BF39" s="476">
        <f>IF(BF$2&lt;&gt;"",IF($C39&lt;&gt;"TBA",BF$2/114,0),SUMIFS('HOURS&amp;CYCLES INPUT'!$F$2:$F$9999,'HOURS&amp;CYCLES INPUT'!$C$2:$C$9999,'QUALIFIED EFH'!$C39,'HOURS&amp;CYCLES INPUT'!$D$2:$D$9999,'QUALIFIED EFH'!BF$4,'HOURS&amp;CYCLES INPUT'!$E$2:$E$9999,'QUALIFIED EFH'!BF$5))</f>
        <v>86.07</v>
      </c>
      <c r="BG39" s="476">
        <f>IF(BG$2&lt;&gt;"",IF($C39&lt;&gt;"TBA",BG$2/114,0),SUMIFS('HOURS&amp;CYCLES INPUT'!$F$2:$F$9999,'HOURS&amp;CYCLES INPUT'!$C$2:$C$9999,'QUALIFIED EFH'!$C39,'HOURS&amp;CYCLES INPUT'!$D$2:$D$9999,'QUALIFIED EFH'!BG$4,'HOURS&amp;CYCLES INPUT'!$E$2:$E$9999,'QUALIFIED EFH'!BG$5))</f>
        <v>193.04</v>
      </c>
      <c r="BH39" s="476">
        <f>IF(BH$2&lt;&gt;"",IF($C39&lt;&gt;"TBA",BH$2/114,0),SUMIFS('HOURS&amp;CYCLES INPUT'!$F$2:$F$9999,'HOURS&amp;CYCLES INPUT'!$C$2:$C$9999,'QUALIFIED EFH'!$C39,'HOURS&amp;CYCLES INPUT'!$D$2:$D$9999,'QUALIFIED EFH'!BH$4,'HOURS&amp;CYCLES INPUT'!$E$2:$E$9999,'QUALIFIED EFH'!BH$5))</f>
        <v>261.3</v>
      </c>
      <c r="BI39" s="476">
        <f>IF(BI$2&lt;&gt;"",IF($C39&lt;&gt;"TBA",BI$2/114,0),SUMIFS('HOURS&amp;CYCLES INPUT'!$F$2:$F$9999,'HOURS&amp;CYCLES INPUT'!$C$2:$C$9999,'QUALIFIED EFH'!$C39,'HOURS&amp;CYCLES INPUT'!$D$2:$D$9999,'QUALIFIED EFH'!BI$4,'HOURS&amp;CYCLES INPUT'!$E$2:$E$9999,'QUALIFIED EFH'!BI$5))</f>
        <v>182.41</v>
      </c>
      <c r="BJ39" s="476">
        <f>IF(BJ$2&lt;&gt;"",IF($C39&lt;&gt;"TBA",BJ$2/114,0),SUMIFS('HOURS&amp;CYCLES INPUT'!$F$2:$F$9999,'HOURS&amp;CYCLES INPUT'!$C$2:$C$9999,'QUALIFIED EFH'!$C39,'HOURS&amp;CYCLES INPUT'!$D$2:$D$9999,'QUALIFIED EFH'!BJ$4,'HOURS&amp;CYCLES INPUT'!$E$2:$E$9999,'QUALIFIED EFH'!BJ$5))</f>
        <v>231.36</v>
      </c>
      <c r="BK39" s="476">
        <f>IF(BK$2&lt;&gt;"",IF($C39&lt;&gt;"TBA",BK$2/114,0),SUMIFS('HOURS&amp;CYCLES INPUT'!$F$2:$F$9999,'HOURS&amp;CYCLES INPUT'!$C$2:$C$9999,'QUALIFIED EFH'!$C39,'HOURS&amp;CYCLES INPUT'!$D$2:$D$9999,'QUALIFIED EFH'!BK$4,'HOURS&amp;CYCLES INPUT'!$E$2:$E$9999,'QUALIFIED EFH'!BK$5))</f>
        <v>346.53</v>
      </c>
      <c r="BL39" s="476">
        <f>IF(BL$2&lt;&gt;"",IF($C39&lt;&gt;"TBA",BL$2/114,0),SUMIFS('HOURS&amp;CYCLES INPUT'!$F$2:$F$9999,'HOURS&amp;CYCLES INPUT'!$C$2:$C$9999,'QUALIFIED EFH'!$C39,'HOURS&amp;CYCLES INPUT'!$D$2:$D$9999,'QUALIFIED EFH'!BL$4,'HOURS&amp;CYCLES INPUT'!$E$2:$E$9999,'QUALIFIED EFH'!BL$5))</f>
        <v>206.41</v>
      </c>
      <c r="BM39" s="476">
        <f>IF(BM$2&lt;&gt;"",IF($C39&lt;&gt;"TBA",BM$2/114,0),SUMIFS('HOURS&amp;CYCLES INPUT'!$F$2:$F$9999,'HOURS&amp;CYCLES INPUT'!$C$2:$C$9999,'QUALIFIED EFH'!$C39,'HOURS&amp;CYCLES INPUT'!$D$2:$D$9999,'QUALIFIED EFH'!BM$4,'HOURS&amp;CYCLES INPUT'!$E$2:$E$9999,'QUALIFIED EFH'!BM$5))</f>
        <v>0</v>
      </c>
      <c r="BN39" s="476">
        <f>IF(BN$2&lt;&gt;"",IF($C39&lt;&gt;"TBA",BN$2/114,0),SUMIFS('HOURS&amp;CYCLES INPUT'!$F$2:$F$9999,'HOURS&amp;CYCLES INPUT'!$C$2:$C$9999,'QUALIFIED EFH'!$C39,'HOURS&amp;CYCLES INPUT'!$D$2:$D$9999,'QUALIFIED EFH'!BN$4,'HOURS&amp;CYCLES INPUT'!$E$2:$E$9999,'QUALIFIED EFH'!BN$5))</f>
        <v>0</v>
      </c>
      <c r="BO39" s="476">
        <f>IF(BO$2&lt;&gt;"",IF($C39&lt;&gt;"TBA",BO$2/114,0),SUMIFS('HOURS&amp;CYCLES INPUT'!$F$2:$F$9999,'HOURS&amp;CYCLES INPUT'!$C$2:$C$9999,'QUALIFIED EFH'!$C39,'HOURS&amp;CYCLES INPUT'!$D$2:$D$9999,'QUALIFIED EFH'!BO$4,'HOURS&amp;CYCLES INPUT'!$E$2:$E$9999,'QUALIFIED EFH'!BO$5))</f>
        <v>0</v>
      </c>
      <c r="BP39" s="476">
        <f>IF(BP$2&lt;&gt;"",IF($C39&lt;&gt;"TBA",BP$2/114,0),SUMIFS('HOURS&amp;CYCLES INPUT'!$F$2:$F$9999,'HOURS&amp;CYCLES INPUT'!$C$2:$C$9999,'QUALIFIED EFH'!$C39,'HOURS&amp;CYCLES INPUT'!$D$2:$D$9999,'QUALIFIED EFH'!BP$4,'HOURS&amp;CYCLES INPUT'!$E$2:$E$9999,'QUALIFIED EFH'!BP$5))</f>
        <v>0</v>
      </c>
      <c r="BQ39" s="476">
        <f>IF(BQ$2&lt;&gt;"",IF($C39&lt;&gt;"TBA",BQ$2/114,0),SUMIFS('HOURS&amp;CYCLES INPUT'!$F$2:$F$9999,'HOURS&amp;CYCLES INPUT'!$C$2:$C$9999,'QUALIFIED EFH'!$C39,'HOURS&amp;CYCLES INPUT'!$D$2:$D$9999,'QUALIFIED EFH'!BQ$4,'HOURS&amp;CYCLES INPUT'!$E$2:$E$9999,'QUALIFIED EFH'!BQ$5))</f>
        <v>0</v>
      </c>
      <c r="BR39" s="476">
        <f>IF(BR$2&lt;&gt;"",IF($C39&lt;&gt;"TBA",BR$2/114,0),SUMIFS('HOURS&amp;CYCLES INPUT'!$F$2:$F$9999,'HOURS&amp;CYCLES INPUT'!$C$2:$C$9999,'QUALIFIED EFH'!$C39,'HOURS&amp;CYCLES INPUT'!$D$2:$D$9999,'QUALIFIED EFH'!BR$4,'HOURS&amp;CYCLES INPUT'!$E$2:$E$9999,'QUALIFIED EFH'!BR$5))</f>
        <v>0</v>
      </c>
      <c r="BS39" s="476">
        <f>IF(BS$2&lt;&gt;"",IF($C39&lt;&gt;"TBA",BS$2/114,0),SUMIFS('HOURS&amp;CYCLES INPUT'!$F$2:$F$9999,'HOURS&amp;CYCLES INPUT'!$C$2:$C$9999,'QUALIFIED EFH'!$C39,'HOURS&amp;CYCLES INPUT'!$D$2:$D$9999,'QUALIFIED EFH'!BS$4,'HOURS&amp;CYCLES INPUT'!$E$2:$E$9999,'QUALIFIED EFH'!BS$5))</f>
        <v>0</v>
      </c>
      <c r="BT39" s="476">
        <f>IF(BT$2&lt;&gt;"",IF($C39&lt;&gt;"TBA",BT$2/114,0),SUMIFS('HOURS&amp;CYCLES INPUT'!$F$2:$F$9999,'HOURS&amp;CYCLES INPUT'!$C$2:$C$9999,'QUALIFIED EFH'!$C39,'HOURS&amp;CYCLES INPUT'!$D$2:$D$9999,'QUALIFIED EFH'!BT$4,'HOURS&amp;CYCLES INPUT'!$E$2:$E$9999,'QUALIFIED EFH'!BT$5))</f>
        <v>0</v>
      </c>
      <c r="BU39" s="476">
        <f>IF(BU$2&lt;&gt;"",IF($C39&lt;&gt;"TBA",BU$2/114,0),SUMIFS('HOURS&amp;CYCLES INPUT'!$F$2:$F$9999,'HOURS&amp;CYCLES INPUT'!$C$2:$C$9999,'QUALIFIED EFH'!$C39,'HOURS&amp;CYCLES INPUT'!$D$2:$D$9999,'QUALIFIED EFH'!BU$4,'HOURS&amp;CYCLES INPUT'!$E$2:$E$9999,'QUALIFIED EFH'!BU$5))</f>
        <v>0</v>
      </c>
      <c r="BV39" s="476">
        <f>IF(BV$2&lt;&gt;"",IF($C39&lt;&gt;"TBA",BV$2/114,0),SUMIFS('HOURS&amp;CYCLES INPUT'!$F$2:$F$9999,'HOURS&amp;CYCLES INPUT'!$C$2:$C$9999,'QUALIFIED EFH'!$C39,'HOURS&amp;CYCLES INPUT'!$D$2:$D$9999,'QUALIFIED EFH'!BV$4,'HOURS&amp;CYCLES INPUT'!$E$2:$E$9999,'QUALIFIED EFH'!BV$5))</f>
        <v>0</v>
      </c>
      <c r="BW39" s="476">
        <f>IF(BW$2&lt;&gt;"",IF($C39&lt;&gt;"TBA",BW$2/114,0),SUMIFS('HOURS&amp;CYCLES INPUT'!$F$2:$F$9999,'HOURS&amp;CYCLES INPUT'!$C$2:$C$9999,'QUALIFIED EFH'!$C39,'HOURS&amp;CYCLES INPUT'!$D$2:$D$9999,'QUALIFIED EFH'!BW$4,'HOURS&amp;CYCLES INPUT'!$E$2:$E$9999,'QUALIFIED EFH'!BW$5))</f>
        <v>0</v>
      </c>
      <c r="BX39" s="476">
        <f>IF(BX$2&lt;&gt;"",IF($C39&lt;&gt;"TBA",BX$2/114,0),SUMIFS('HOURS&amp;CYCLES INPUT'!$F$2:$F$9999,'HOURS&amp;CYCLES INPUT'!$C$2:$C$9999,'QUALIFIED EFH'!$C39,'HOURS&amp;CYCLES INPUT'!$D$2:$D$9999,'QUALIFIED EFH'!BX$4,'HOURS&amp;CYCLES INPUT'!$E$2:$E$9999,'QUALIFIED EFH'!BX$5))</f>
        <v>346.95</v>
      </c>
      <c r="BY39" s="476">
        <f>IF(BY$2&lt;&gt;"",IF($C39&lt;&gt;"TBA",BY$2/114,0),SUMIFS('HOURS&amp;CYCLES INPUT'!$F$2:$F$9999,'HOURS&amp;CYCLES INPUT'!$C$2:$C$9999,'QUALIFIED EFH'!$C39,'HOURS&amp;CYCLES INPUT'!$D$2:$D$9999,'QUALIFIED EFH'!BY$4,'HOURS&amp;CYCLES INPUT'!$E$2:$E$9999,'QUALIFIED EFH'!BY$5))</f>
        <v>274.45</v>
      </c>
      <c r="BZ39" s="476">
        <f>IF(BZ$2&lt;&gt;"",IF($C39&lt;&gt;"TBA",BZ$2/114,0),SUMIFS('HOURS&amp;CYCLES INPUT'!$F$2:$F$9999,'HOURS&amp;CYCLES INPUT'!$C$2:$C$9999,'QUALIFIED EFH'!$C39,'HOURS&amp;CYCLES INPUT'!$D$2:$D$9999,'QUALIFIED EFH'!BZ$4,'HOURS&amp;CYCLES INPUT'!$E$2:$E$9999,'QUALIFIED EFH'!BZ$5))</f>
        <v>67.650000000000006</v>
      </c>
      <c r="CA39" s="476">
        <f>IF(CA$2&lt;&gt;"",IF($C39&lt;&gt;"TBA",CA$2/114,0),SUMIFS('HOURS&amp;CYCLES INPUT'!$F$2:$F$9999,'HOURS&amp;CYCLES INPUT'!$C$2:$C$9999,'QUALIFIED EFH'!$C39,'HOURS&amp;CYCLES INPUT'!$D$2:$D$9999,'QUALIFIED EFH'!CA$4,'HOURS&amp;CYCLES INPUT'!$E$2:$E$9999,'QUALIFIED EFH'!CA$5))</f>
        <v>369.15</v>
      </c>
      <c r="CB39" s="476">
        <f>IF(CB$2&lt;&gt;"",IF($C39&lt;&gt;"TBA",CB$2/114,0),SUMIFS('HOURS&amp;CYCLES INPUT'!$F$2:$F$9999,'HOURS&amp;CYCLES INPUT'!$C$2:$C$9999,'QUALIFIED EFH'!$C39,'HOURS&amp;CYCLES INPUT'!$D$2:$D$9999,'QUALIFIED EFH'!CB$4,'HOURS&amp;CYCLES INPUT'!$E$2:$E$9999,'QUALIFIED EFH'!CB$5))</f>
        <v>361.64</v>
      </c>
      <c r="CC39" s="476">
        <f>IF(CC$2&lt;&gt;"",IF($C39&lt;&gt;"TBA",CC$2/114,0),SUMIFS('HOURS&amp;CYCLES INPUT'!$F$2:$F$9999,'HOURS&amp;CYCLES INPUT'!$C$2:$C$9999,'QUALIFIED EFH'!$C39,'HOURS&amp;CYCLES INPUT'!$D$2:$D$9999,'QUALIFIED EFH'!CC$4,'HOURS&amp;CYCLES INPUT'!$E$2:$E$9999,'QUALIFIED EFH'!CC$5))</f>
        <v>416.18</v>
      </c>
      <c r="CD39" s="476">
        <f>IF(CD$2&lt;&gt;"",IF($C39&lt;&gt;"TBA",CD$2/114,0),SUMIFS('HOURS&amp;CYCLES INPUT'!$F$2:$F$9999,'HOURS&amp;CYCLES INPUT'!$C$2:$C$9999,'QUALIFIED EFH'!$C39,'HOURS&amp;CYCLES INPUT'!$D$2:$D$9999,'QUALIFIED EFH'!CD$4,'HOURS&amp;CYCLES INPUT'!$E$2:$E$9999,'QUALIFIED EFH'!CD$5))</f>
        <v>449.42</v>
      </c>
      <c r="CE39" s="476">
        <f>IF(CE$2&lt;&gt;"",IF($C39&lt;&gt;"TBA",CE$2/114,0),SUMIFS('HOURS&amp;CYCLES INPUT'!$F$2:$F$9999,'HOURS&amp;CYCLES INPUT'!$C$2:$C$9999,'QUALIFIED EFH'!$C39,'HOURS&amp;CYCLES INPUT'!$D$2:$D$9999,'QUALIFIED EFH'!CE$4,'HOURS&amp;CYCLES INPUT'!$E$2:$E$9999,'QUALIFIED EFH'!CE$5))</f>
        <v>447.56</v>
      </c>
      <c r="CF39" s="476">
        <f>IF(CF$2&lt;&gt;"",IF($C39&lt;&gt;"TBA",CF$2/114,0),SUMIFS('HOURS&amp;CYCLES INPUT'!$F$2:$F$9999,'HOURS&amp;CYCLES INPUT'!$C$2:$C$9999,'QUALIFIED EFH'!$C39,'HOURS&amp;CYCLES INPUT'!$D$2:$D$9999,'QUALIFIED EFH'!CF$4,'HOURS&amp;CYCLES INPUT'!$E$2:$E$9999,'QUALIFIED EFH'!CF$5))</f>
        <v>423.14</v>
      </c>
      <c r="CG39" s="476">
        <f>IF(CG$2&lt;&gt;"",IF($C39&lt;&gt;"TBA",CG$2/114,0),SUMIFS('HOURS&amp;CYCLES INPUT'!$F$2:$F$9999,'HOURS&amp;CYCLES INPUT'!$C$2:$C$9999,'QUALIFIED EFH'!$C39,'HOURS&amp;CYCLES INPUT'!$D$2:$D$9999,'QUALIFIED EFH'!CG$4,'HOURS&amp;CYCLES INPUT'!$E$2:$E$9999,'QUALIFIED EFH'!CG$5))</f>
        <v>419.01</v>
      </c>
      <c r="CH39" s="476">
        <f>IF(CH$2&lt;&gt;"",IF($C39&lt;&gt;"TBA",CH$2/114,0),SUMIFS('HOURS&amp;CYCLES INPUT'!$F$2:$F$9999,'HOURS&amp;CYCLES INPUT'!$C$2:$C$9999,'QUALIFIED EFH'!$C39,'HOURS&amp;CYCLES INPUT'!$D$2:$D$9999,'QUALIFIED EFH'!CH$4,'HOURS&amp;CYCLES INPUT'!$E$2:$E$9999,'QUALIFIED EFH'!CH$5))</f>
        <v>464.85</v>
      </c>
      <c r="CI39" s="476">
        <f>IF(CI$2&lt;&gt;"",IF($C39&lt;&gt;"TBA",CI$2/114,0),SUMIFS('HOURS&amp;CYCLES INPUT'!$F$2:$F$9999,'HOURS&amp;CYCLES INPUT'!$C$2:$C$9999,'QUALIFIED EFH'!$C39,'HOURS&amp;CYCLES INPUT'!$D$2:$D$9999,'QUALIFIED EFH'!CI$4,'HOURS&amp;CYCLES INPUT'!$E$2:$E$9999,'QUALIFIED EFH'!CI$5))</f>
        <v>405.88</v>
      </c>
      <c r="CJ39" s="476">
        <f>IF(CJ$2&lt;&gt;"",IF($C39&lt;&gt;"TBA",CJ$2/114,0),SUMIFS('HOURS&amp;CYCLES INPUT'!$F$2:$F$9999,'HOURS&amp;CYCLES INPUT'!$C$2:$C$9999,'QUALIFIED EFH'!$C39,'HOURS&amp;CYCLES INPUT'!$D$2:$D$9999,'QUALIFIED EFH'!CJ$4,'HOURS&amp;CYCLES INPUT'!$E$2:$E$9999,'QUALIFIED EFH'!CJ$5))</f>
        <v>459.96</v>
      </c>
      <c r="CK39" s="476">
        <f>IF(CK$2&lt;&gt;"",IF($C39&lt;&gt;"TBA",CK$2/114,0),SUMIFS('HOURS&amp;CYCLES INPUT'!$F$2:$F$9999,'HOURS&amp;CYCLES INPUT'!$C$2:$C$9999,'QUALIFIED EFH'!$C39,'HOURS&amp;CYCLES INPUT'!$D$2:$D$9999,'QUALIFIED EFH'!CK$4,'HOURS&amp;CYCLES INPUT'!$E$2:$E$9999,'QUALIFIED EFH'!CK$5))</f>
        <v>436.11</v>
      </c>
      <c r="CL39" s="476">
        <f>IF(CL$2&lt;&gt;"",IF($C39&lt;&gt;"TBA",CL$2/114,0),SUMIFS('HOURS&amp;CYCLES INPUT'!$F$2:$F$9999,'HOURS&amp;CYCLES INPUT'!$C$2:$C$9999,'QUALIFIED EFH'!$C39,'HOURS&amp;CYCLES INPUT'!$D$2:$D$9999,'QUALIFIED EFH'!CL$4,'HOURS&amp;CYCLES INPUT'!$E$2:$E$9999,'QUALIFIED EFH'!CL$5))</f>
        <v>394.65</v>
      </c>
      <c r="CM39" s="476">
        <f>IF(CM$2&lt;&gt;"",IF($C39&lt;&gt;"TBA",CM$2/114,0),SUMIFS('HOURS&amp;CYCLES INPUT'!$F$2:$F$9999,'HOURS&amp;CYCLES INPUT'!$C$2:$C$9999,'QUALIFIED EFH'!$C39,'HOURS&amp;CYCLES INPUT'!$D$2:$D$9999,'QUALIFIED EFH'!CM$4,'HOURS&amp;CYCLES INPUT'!$E$2:$E$9999,'QUALIFIED EFH'!CM$5))</f>
        <v>418.35</v>
      </c>
      <c r="CN39" s="476">
        <f>IF(CN$2&lt;&gt;"",IF($C39&lt;&gt;"TBA",CN$2/114,0),SUMIFS('HOURS&amp;CYCLES INPUT'!$F$2:$F$9999,'HOURS&amp;CYCLES INPUT'!$C$2:$C$9999,'QUALIFIED EFH'!$C39,'HOURS&amp;CYCLES INPUT'!$D$2:$D$9999,'QUALIFIED EFH'!CN$4,'HOURS&amp;CYCLES INPUT'!$E$2:$E$9999,'QUALIFIED EFH'!CN$5))</f>
        <v>434.74</v>
      </c>
      <c r="CO39" s="476">
        <f>IF(CO$2&lt;&gt;"",IF($C39&lt;&gt;"TBA",CO$2/114,0),SUMIFS('HOURS&amp;CYCLES INPUT'!$F$2:$F$9999,'HOURS&amp;CYCLES INPUT'!$C$2:$C$9999,'QUALIFIED EFH'!$C39,'HOURS&amp;CYCLES INPUT'!$D$2:$D$9999,'QUALIFIED EFH'!CO$4,'HOURS&amp;CYCLES INPUT'!$E$2:$E$9999,'QUALIFIED EFH'!CO$5))</f>
        <v>454.06</v>
      </c>
      <c r="CP39" s="476">
        <f>IF(CP$2&lt;&gt;"",IF($C39&lt;&gt;"TBA",CP$2/114,0),SUMIFS('HOURS&amp;CYCLES INPUT'!$F$2:$F$9999,'HOURS&amp;CYCLES INPUT'!$C$2:$C$9999,'QUALIFIED EFH'!$C39,'HOURS&amp;CYCLES INPUT'!$D$2:$D$9999,'QUALIFIED EFH'!CP$4,'HOURS&amp;CYCLES INPUT'!$E$2:$E$9999,'QUALIFIED EFH'!CP$5))</f>
        <v>411.55</v>
      </c>
      <c r="CQ39" s="476">
        <f>IF(CQ$2&lt;&gt;"",IF($C39&lt;&gt;"TBA",CQ$2/114,0),SUMIFS('HOURS&amp;CYCLES INPUT'!$F$2:$F$9999,'HOURS&amp;CYCLES INPUT'!$C$2:$C$9999,'QUALIFIED EFH'!$C39,'HOURS&amp;CYCLES INPUT'!$D$2:$D$9999,'QUALIFIED EFH'!CQ$4,'HOURS&amp;CYCLES INPUT'!$E$2:$E$9999,'QUALIFIED EFH'!CQ$5))</f>
        <v>460.2</v>
      </c>
      <c r="CR39" s="476">
        <f>IF(CR$2&lt;&gt;"",IF($C39&lt;&gt;"TBA",CR$2/114,0),SUMIFS('HOURS&amp;CYCLES INPUT'!$F$2:$F$9999,'HOURS&amp;CYCLES INPUT'!$C$2:$C$9999,'QUALIFIED EFH'!$C39,'HOURS&amp;CYCLES INPUT'!$D$2:$D$9999,'QUALIFIED EFH'!CR$4,'HOURS&amp;CYCLES INPUT'!$E$2:$E$9999,'QUALIFIED EFH'!CR$5))</f>
        <v>489.07</v>
      </c>
      <c r="CS39" s="476">
        <f>IF(CS$2&lt;&gt;"",IF($C39&lt;&gt;"TBA",CS$2/114,0),SUMIFS('HOURS&amp;CYCLES INPUT'!$F$2:$F$9999,'HOURS&amp;CYCLES INPUT'!$C$2:$C$9999,'QUALIFIED EFH'!$C39,'HOURS&amp;CYCLES INPUT'!$D$2:$D$9999,'QUALIFIED EFH'!CS$4,'HOURS&amp;CYCLES INPUT'!$E$2:$E$9999,'QUALIFIED EFH'!CS$5))</f>
        <v>439.1</v>
      </c>
      <c r="CT39" s="476">
        <f>IF(CT$2&lt;&gt;"",IF($C39&lt;&gt;"TBA",CT$2/114,0),SUMIFS('HOURS&amp;CYCLES INPUT'!$F$2:$F$9999,'HOURS&amp;CYCLES INPUT'!$C$2:$C$9999,'QUALIFIED EFH'!$C39,'HOURS&amp;CYCLES INPUT'!$D$2:$D$9999,'QUALIFIED EFH'!CT$4,'HOURS&amp;CYCLES INPUT'!$E$2:$E$9999,'QUALIFIED EFH'!CT$5))</f>
        <v>478.65</v>
      </c>
      <c r="CU39" s="476">
        <f>IF(CU$2&lt;&gt;"",IF($C39&lt;&gt;"TBA",CU$2/114,0),SUMIFS('HOURS&amp;CYCLES INPUT'!$F$2:$F$9999,'HOURS&amp;CYCLES INPUT'!$C$2:$C$9999,'QUALIFIED EFH'!$C39,'HOURS&amp;CYCLES INPUT'!$D$2:$D$9999,'QUALIFIED EFH'!CU$4,'HOURS&amp;CYCLES INPUT'!$E$2:$E$9999,'QUALIFIED EFH'!CU$5))</f>
        <v>321.8</v>
      </c>
      <c r="CV39" s="476">
        <f>IF(CV$2&lt;&gt;"",IF($C39&lt;&gt;"TBA",CV$2/114,0),SUMIFS('HOURS&amp;CYCLES INPUT'!$F$2:$F$9999,'HOURS&amp;CYCLES INPUT'!$C$2:$C$9999,'QUALIFIED EFH'!$C39,'HOURS&amp;CYCLES INPUT'!$D$2:$D$9999,'QUALIFIED EFH'!CV$4,'HOURS&amp;CYCLES INPUT'!$E$2:$E$9999,'QUALIFIED EFH'!CV$5))</f>
        <v>0</v>
      </c>
      <c r="CW39" s="476">
        <f>IF(CW$2&lt;&gt;"",IF($C39&lt;&gt;"TBA",CW$2/114,0),SUMIFS('HOURS&amp;CYCLES INPUT'!$F$2:$F$9999,'HOURS&amp;CYCLES INPUT'!$C$2:$C$9999,'QUALIFIED EFH'!$C39,'HOURS&amp;CYCLES INPUT'!$D$2:$D$9999,'QUALIFIED EFH'!CW$4,'HOURS&amp;CYCLES INPUT'!$E$2:$E$9999,'QUALIFIED EFH'!CW$5))</f>
        <v>266.64999999999998</v>
      </c>
      <c r="CX39" s="476">
        <f>IF(CX$2&lt;&gt;"",IF($C39&lt;&gt;"TBA",CX$2/114,0),SUMIFS('HOURS&amp;CYCLES INPUT'!$F$2:$F$9999,'HOURS&amp;CYCLES INPUT'!$C$2:$C$9999,'QUALIFIED EFH'!$C39,'HOURS&amp;CYCLES INPUT'!$D$2:$D$9999,'QUALIFIED EFH'!CX$4,'HOURS&amp;CYCLES INPUT'!$E$2:$E$9999,'QUALIFIED EFH'!CX$5))</f>
        <v>457.15</v>
      </c>
      <c r="CY39" s="476">
        <f>IF(CY$2&lt;&gt;"",IF($C39&lt;&gt;"TBA",CY$2/114,0),SUMIFS('HOURS&amp;CYCLES INPUT'!$F$2:$F$9999,'HOURS&amp;CYCLES INPUT'!$C$2:$C$9999,'QUALIFIED EFH'!$C39,'HOURS&amp;CYCLES INPUT'!$D$2:$D$9999,'QUALIFIED EFH'!CY$4,'HOURS&amp;CYCLES INPUT'!$E$2:$E$9999,'QUALIFIED EFH'!CY$5))</f>
        <v>456.7</v>
      </c>
      <c r="CZ39" s="476">
        <f>IF(CZ$2&lt;&gt;"",IF($C39&lt;&gt;"TBA",CZ$2/114,0),SUMIFS('HOURS&amp;CYCLES INPUT'!$F$2:$F$9999,'HOURS&amp;CYCLES INPUT'!$C$2:$C$9999,'QUALIFIED EFH'!$C39,'HOURS&amp;CYCLES INPUT'!$D$2:$D$9999,'QUALIFIED EFH'!CZ$4,'HOURS&amp;CYCLES INPUT'!$E$2:$E$9999,'QUALIFIED EFH'!CZ$5))</f>
        <v>458.55</v>
      </c>
      <c r="DA39" s="476">
        <f>IF(DA$2&lt;&gt;"",IF($C39&lt;&gt;"TBA",DA$2/114,0),SUMIFS('HOURS&amp;CYCLES INPUT'!$F$2:$F$9999,'HOURS&amp;CYCLES INPUT'!$C$2:$C$9999,'QUALIFIED EFH'!$C39,'HOURS&amp;CYCLES INPUT'!$D$2:$D$9999,'QUALIFIED EFH'!DA$4,'HOURS&amp;CYCLES INPUT'!$E$2:$E$9999,'QUALIFIED EFH'!DA$5))</f>
        <v>431.34</v>
      </c>
      <c r="DB39" s="476">
        <f>IF(DB$2&lt;&gt;"",IF($C39&lt;&gt;"TBA",DB$2/114,0),SUMIFS('HOURS&amp;CYCLES INPUT'!$F$2:$F$9999,'HOURS&amp;CYCLES INPUT'!$C$2:$C$9999,'QUALIFIED EFH'!$C39,'HOURS&amp;CYCLES INPUT'!$D$2:$D$9999,'QUALIFIED EFH'!DB$4,'HOURS&amp;CYCLES INPUT'!$E$2:$E$9999,'QUALIFIED EFH'!DB$5))</f>
        <v>265.69</v>
      </c>
      <c r="DC39" s="476">
        <f>IF(DC$2&lt;&gt;"",IF($C39&lt;&gt;"TBA",DC$2/114,0),SUMIFS('HOURS&amp;CYCLES INPUT'!$F$2:$F$9999,'HOURS&amp;CYCLES INPUT'!$C$2:$C$9999,'QUALIFIED EFH'!$C39,'HOURS&amp;CYCLES INPUT'!$D$2:$D$9999,'QUALIFIED EFH'!DC$4,'HOURS&amp;CYCLES INPUT'!$E$2:$E$9999,'QUALIFIED EFH'!DC$5))</f>
        <v>0</v>
      </c>
      <c r="DD39" s="476">
        <f>IF(DD$2&lt;&gt;"",IF($C39&lt;&gt;"TBA",DD$2/114,0),SUMIFS('HOURS&amp;CYCLES INPUT'!$F$2:$F$9999,'HOURS&amp;CYCLES INPUT'!$C$2:$C$9999,'QUALIFIED EFH'!$C39,'HOURS&amp;CYCLES INPUT'!$D$2:$D$9999,'QUALIFIED EFH'!DD$4,'HOURS&amp;CYCLES INPUT'!$E$2:$E$9999,'QUALIFIED EFH'!DD$5))</f>
        <v>0</v>
      </c>
      <c r="DE39" s="476">
        <f>IF(DE$2&lt;&gt;"",IF($C39&lt;&gt;"TBA",DE$2/114,0),SUMIFS('HOURS&amp;CYCLES INPUT'!$F$2:$F$9999,'HOURS&amp;CYCLES INPUT'!$C$2:$C$9999,'QUALIFIED EFH'!$C39,'HOURS&amp;CYCLES INPUT'!$D$2:$D$9999,'QUALIFIED EFH'!DE$4,'HOURS&amp;CYCLES INPUT'!$E$2:$E$9999,'QUALIFIED EFH'!DE$5))</f>
        <v>38.57</v>
      </c>
      <c r="DF39" s="476">
        <f>IF(DF$2&lt;&gt;"",IF($C39&lt;&gt;"TBA",DF$2/114,0),SUMIFS('HOURS&amp;CYCLES INPUT'!$F$2:$F$9999,'HOURS&amp;CYCLES INPUT'!$C$2:$C$9999,'QUALIFIED EFH'!$C39,'HOURS&amp;CYCLES INPUT'!$D$2:$D$9999,'QUALIFIED EFH'!DF$4,'HOURS&amp;CYCLES INPUT'!$E$2:$E$9999,'QUALIFIED EFH'!DF$5))</f>
        <v>403.2</v>
      </c>
      <c r="DG39" s="476">
        <f>IF(DG$2&lt;&gt;"",IF($C39&lt;&gt;"TBA",DG$2/114,0),SUMIFS('HOURS&amp;CYCLES INPUT'!$F$2:$F$9999,'HOURS&amp;CYCLES INPUT'!$C$2:$C$9999,'QUALIFIED EFH'!$C39,'HOURS&amp;CYCLES INPUT'!$D$2:$D$9999,'QUALIFIED EFH'!DG$4,'HOURS&amp;CYCLES INPUT'!$E$2:$E$9999,'QUALIFIED EFH'!DG$5))</f>
        <v>454.03</v>
      </c>
      <c r="DH39" s="476">
        <f>IF(DH$2&lt;&gt;"",IF($C39&lt;&gt;"TBA",DH$2/114,0),SUMIFS('HOURS&amp;CYCLES INPUT'!$F$2:$F$9999,'HOURS&amp;CYCLES INPUT'!$C$2:$C$9999,'QUALIFIED EFH'!$C39,'HOURS&amp;CYCLES INPUT'!$D$2:$D$9999,'QUALIFIED EFH'!DH$4,'HOURS&amp;CYCLES INPUT'!$E$2:$E$9999,'QUALIFIED EFH'!DH$5))</f>
        <v>0</v>
      </c>
      <c r="DI39" s="476">
        <f>IF(DI$2&lt;&gt;"",IF($C39&lt;&gt;"TBA",DI$2/114,0),SUMIFS('HOURS&amp;CYCLES INPUT'!$F$2:$F$9999,'HOURS&amp;CYCLES INPUT'!$C$2:$C$9999,'QUALIFIED EFH'!$C39,'HOURS&amp;CYCLES INPUT'!$D$2:$D$9999,'QUALIFIED EFH'!DI$4,'HOURS&amp;CYCLES INPUT'!$E$2:$E$9999,'QUALIFIED EFH'!DI$5))</f>
        <v>0</v>
      </c>
      <c r="DJ39" s="476">
        <f>IF(DJ$2&lt;&gt;"",IF($C39&lt;&gt;"TBA",DJ$2/114,0),SUMIFS('HOURS&amp;CYCLES INPUT'!$F$2:$F$9999,'HOURS&amp;CYCLES INPUT'!$C$2:$C$9999,'QUALIFIED EFH'!$C39,'HOURS&amp;CYCLES INPUT'!$D$2:$D$9999,'QUALIFIED EFH'!DJ$4,'HOURS&amp;CYCLES INPUT'!$E$2:$E$9999,'QUALIFIED EFH'!DJ$5))</f>
        <v>0</v>
      </c>
      <c r="DK39" s="476">
        <f>IF(DK$2&lt;&gt;"",IF($C39&lt;&gt;"TBA",DK$2/114,0),SUMIFS('HOURS&amp;CYCLES INPUT'!$F$2:$F$9999,'HOURS&amp;CYCLES INPUT'!$C$2:$C$9999,'QUALIFIED EFH'!$C39,'HOURS&amp;CYCLES INPUT'!$D$2:$D$9999,'QUALIFIED EFH'!DK$4,'HOURS&amp;CYCLES INPUT'!$E$2:$E$9999,'QUALIFIED EFH'!DK$5))</f>
        <v>0</v>
      </c>
      <c r="DL39" s="476">
        <f>IF(DL$2&lt;&gt;"",IF($C39&lt;&gt;"TBA",DL$2/114,0),SUMIFS('HOURS&amp;CYCLES INPUT'!$F$2:$F$9999,'HOURS&amp;CYCLES INPUT'!$C$2:$C$9999,'QUALIFIED EFH'!$C39,'HOURS&amp;CYCLES INPUT'!$D$2:$D$9999,'QUALIFIED EFH'!DL$4,'HOURS&amp;CYCLES INPUT'!$E$2:$E$9999,'QUALIFIED EFH'!DL$5))</f>
        <v>0</v>
      </c>
      <c r="DM39" s="476">
        <f>IF(DM$2&lt;&gt;"",IF($C39&lt;&gt;"TBA",DM$2/114,0),SUMIFS('HOURS&amp;CYCLES INPUT'!$F$2:$F$9999,'HOURS&amp;CYCLES INPUT'!$C$2:$C$9999,'QUALIFIED EFH'!$C39,'HOURS&amp;CYCLES INPUT'!$D$2:$D$9999,'QUALIFIED EFH'!DM$4,'HOURS&amp;CYCLES INPUT'!$E$2:$E$9999,'QUALIFIED EFH'!DM$5))</f>
        <v>0</v>
      </c>
      <c r="DN39" s="476">
        <f>IF(DN$2&lt;&gt;"",IF($C39&lt;&gt;"TBA",DN$2/114,0),SUMIFS('HOURS&amp;CYCLES INPUT'!$F$2:$F$9999,'HOURS&amp;CYCLES INPUT'!$C$2:$C$9999,'QUALIFIED EFH'!$C39,'HOURS&amp;CYCLES INPUT'!$D$2:$D$9999,'QUALIFIED EFH'!DN$4,'HOURS&amp;CYCLES INPUT'!$E$2:$E$9999,'QUALIFIED EFH'!DN$5))</f>
        <v>0</v>
      </c>
      <c r="DO39" s="476">
        <f>IF(DO$2&lt;&gt;"",IF($C39&lt;&gt;"TBA",DO$2/114,0),SUMIFS('HOURS&amp;CYCLES INPUT'!$F$2:$F$9999,'HOURS&amp;CYCLES INPUT'!$C$2:$C$9999,'QUALIFIED EFH'!$C39,'HOURS&amp;CYCLES INPUT'!$D$2:$D$9999,'QUALIFIED EFH'!DO$4,'HOURS&amp;CYCLES INPUT'!$E$2:$E$9999,'QUALIFIED EFH'!DO$5))</f>
        <v>0</v>
      </c>
      <c r="DP39" s="476">
        <f>IF(DP$2&lt;&gt;"",IF($C39&lt;&gt;"TBA",DP$2/114,0),SUMIFS('HOURS&amp;CYCLES INPUT'!$F$2:$F$9999,'HOURS&amp;CYCLES INPUT'!$C$2:$C$9999,'QUALIFIED EFH'!$C39,'HOURS&amp;CYCLES INPUT'!$D$2:$D$9999,'QUALIFIED EFH'!DP$4,'HOURS&amp;CYCLES INPUT'!$E$2:$E$9999,'QUALIFIED EFH'!DP$5))</f>
        <v>0</v>
      </c>
      <c r="DQ39" s="476">
        <f>IF(DQ$2&lt;&gt;"",IF($C39&lt;&gt;"TBA",DQ$2/114,0),SUMIFS('HOURS&amp;CYCLES INPUT'!$F$2:$F$9999,'HOURS&amp;CYCLES INPUT'!$C$2:$C$9999,'QUALIFIED EFH'!$C39,'HOURS&amp;CYCLES INPUT'!$D$2:$D$9999,'QUALIFIED EFH'!DQ$4,'HOURS&amp;CYCLES INPUT'!$E$2:$E$9999,'QUALIFIED EFH'!DQ$5))</f>
        <v>0</v>
      </c>
      <c r="DR39" s="476">
        <f>IF(DR$2&lt;&gt;"",IF($C39&lt;&gt;"TBA",DR$2/114,0),SUMIFS('HOURS&amp;CYCLES INPUT'!$F$2:$F$9999,'HOURS&amp;CYCLES INPUT'!$C$2:$C$9999,'QUALIFIED EFH'!$C39,'HOURS&amp;CYCLES INPUT'!$D$2:$D$9999,'QUALIFIED EFH'!DR$4,'HOURS&amp;CYCLES INPUT'!$E$2:$E$9999,'QUALIFIED EFH'!DR$5))</f>
        <v>0</v>
      </c>
      <c r="DS39" s="476">
        <f>IF(DS$2&lt;&gt;"",IF($C39&lt;&gt;"TBA",DS$2/114,0),SUMIFS('HOURS&amp;CYCLES INPUT'!$F$2:$F$9999,'HOURS&amp;CYCLES INPUT'!$C$2:$C$9999,'QUALIFIED EFH'!$C39,'HOURS&amp;CYCLES INPUT'!$D$2:$D$9999,'QUALIFIED EFH'!DS$4,'HOURS&amp;CYCLES INPUT'!$E$2:$E$9999,'QUALIFIED EFH'!DS$5))</f>
        <v>0</v>
      </c>
      <c r="DT39" s="476">
        <f>IF(DT$2&lt;&gt;"",IF($C39&lt;&gt;"TBA",DT$2/114,0),SUMIFS('HOURS&amp;CYCLES INPUT'!$F$2:$F$9999,'HOURS&amp;CYCLES INPUT'!$C$2:$C$9999,'QUALIFIED EFH'!$C39,'HOURS&amp;CYCLES INPUT'!$D$2:$D$9999,'QUALIFIED EFH'!DT$4,'HOURS&amp;CYCLES INPUT'!$E$2:$E$9999,'QUALIFIED EFH'!DT$5))</f>
        <v>0</v>
      </c>
      <c r="DU39" s="476">
        <f>IF(DU$2&lt;&gt;"",IF($C39&lt;&gt;"TBA",DU$2/114,0),SUMIFS('HOURS&amp;CYCLES INPUT'!$F$2:$F$9999,'HOURS&amp;CYCLES INPUT'!$C$2:$C$9999,'QUALIFIED EFH'!$C39,'HOURS&amp;CYCLES INPUT'!$D$2:$D$9999,'QUALIFIED EFH'!DU$4,'HOURS&amp;CYCLES INPUT'!$E$2:$E$9999,'QUALIFIED EFH'!DU$5))</f>
        <v>0</v>
      </c>
      <c r="DV39" s="476">
        <f>IF(DV$2&lt;&gt;"",IF($C39&lt;&gt;"TBA",DV$2/114,0),SUMIFS('HOURS&amp;CYCLES INPUT'!$F$2:$F$9999,'HOURS&amp;CYCLES INPUT'!$C$2:$C$9999,'QUALIFIED EFH'!$C39,'HOURS&amp;CYCLES INPUT'!$D$2:$D$9999,'QUALIFIED EFH'!DV$4,'HOURS&amp;CYCLES INPUT'!$E$2:$E$9999,'QUALIFIED EFH'!DV$5))</f>
        <v>0</v>
      </c>
      <c r="DW39" s="476">
        <f>IF(DW$2&lt;&gt;"",IF($C39&lt;&gt;"TBA",DW$2/114,0),SUMIFS('HOURS&amp;CYCLES INPUT'!$F$2:$F$9999,'HOURS&amp;CYCLES INPUT'!$C$2:$C$9999,'QUALIFIED EFH'!$C39,'HOURS&amp;CYCLES INPUT'!$D$2:$D$9999,'QUALIFIED EFH'!DW$4,'HOURS&amp;CYCLES INPUT'!$E$2:$E$9999,'QUALIFIED EFH'!DW$5))</f>
        <v>0</v>
      </c>
      <c r="DX39" s="476">
        <f>IF(DX$2&lt;&gt;"",IF($C39&lt;&gt;"TBA",DX$2/114,0),SUMIFS('HOURS&amp;CYCLES INPUT'!$F$2:$F$9999,'HOURS&amp;CYCLES INPUT'!$C$2:$C$9999,'QUALIFIED EFH'!$C39,'HOURS&amp;CYCLES INPUT'!$D$2:$D$9999,'QUALIFIED EFH'!DX$4,'HOURS&amp;CYCLES INPUT'!$E$2:$E$9999,'QUALIFIED EFH'!DX$5))</f>
        <v>0</v>
      </c>
      <c r="DY39" s="476">
        <f>IF(DY$2&lt;&gt;"",IF($C39&lt;&gt;"TBA",DY$2/114,0),SUMIFS('HOURS&amp;CYCLES INPUT'!$F$2:$F$9999,'HOURS&amp;CYCLES INPUT'!$C$2:$C$9999,'QUALIFIED EFH'!$C39,'HOURS&amp;CYCLES INPUT'!$D$2:$D$9999,'QUALIFIED EFH'!DY$4,'HOURS&amp;CYCLES INPUT'!$E$2:$E$9999,'QUALIFIED EFH'!DY$5))</f>
        <v>0</v>
      </c>
      <c r="DZ39" s="476">
        <f>IF(DZ$2&lt;&gt;"",IF($C39&lt;&gt;"TBA",DZ$2/114,0),SUMIFS('HOURS&amp;CYCLES INPUT'!$F$2:$F$9999,'HOURS&amp;CYCLES INPUT'!$C$2:$C$9999,'QUALIFIED EFH'!$C39,'HOURS&amp;CYCLES INPUT'!$D$2:$D$9999,'QUALIFIED EFH'!DZ$4,'HOURS&amp;CYCLES INPUT'!$E$2:$E$9999,'QUALIFIED EFH'!DZ$5))</f>
        <v>0</v>
      </c>
      <c r="EA39" s="476">
        <f>IF(EA$2&lt;&gt;"",IF($C39&lt;&gt;"TBA",EA$2/114,0),SUMIFS('HOURS&amp;CYCLES INPUT'!$F$2:$F$9999,'HOURS&amp;CYCLES INPUT'!$C$2:$C$9999,'QUALIFIED EFH'!$C39,'HOURS&amp;CYCLES INPUT'!$D$2:$D$9999,'QUALIFIED EFH'!EA$4,'HOURS&amp;CYCLES INPUT'!$E$2:$E$9999,'QUALIFIED EFH'!EA$5))</f>
        <v>0</v>
      </c>
      <c r="EB39" s="476">
        <f>IF(EB$2&lt;&gt;"",IF($C39&lt;&gt;"TBA",EB$2/114,0),SUMIFS('HOURS&amp;CYCLES INPUT'!$F$2:$F$9999,'HOURS&amp;CYCLES INPUT'!$C$2:$C$9999,'QUALIFIED EFH'!$C39,'HOURS&amp;CYCLES INPUT'!$D$2:$D$9999,'QUALIFIED EFH'!EB$4,'HOURS&amp;CYCLES INPUT'!$E$2:$E$9999,'QUALIFIED EFH'!EB$5))</f>
        <v>0</v>
      </c>
      <c r="EC39" s="476">
        <f>IF(EC$2&lt;&gt;"",IF($C39&lt;&gt;"TBA",EC$2/114,0),SUMIFS('HOURS&amp;CYCLES INPUT'!$F$2:$F$9999,'HOURS&amp;CYCLES INPUT'!$C$2:$C$9999,'QUALIFIED EFH'!$C39,'HOURS&amp;CYCLES INPUT'!$D$2:$D$9999,'QUALIFIED EFH'!EC$4,'HOURS&amp;CYCLES INPUT'!$E$2:$E$9999,'QUALIFIED EFH'!EC$5))</f>
        <v>0</v>
      </c>
      <c r="ED39" s="476">
        <f>IF(ED$2&lt;&gt;"",IF($C39&lt;&gt;"TBA",ED$2/114,0),SUMIFS('HOURS&amp;CYCLES INPUT'!$F$2:$F$9999,'HOURS&amp;CYCLES INPUT'!$C$2:$C$9999,'QUALIFIED EFH'!$C39,'HOURS&amp;CYCLES INPUT'!$D$2:$D$9999,'QUALIFIED EFH'!ED$4,'HOURS&amp;CYCLES INPUT'!$E$2:$E$9999,'QUALIFIED EFH'!ED$5))</f>
        <v>0</v>
      </c>
      <c r="EE39" s="476">
        <f>IF(EE$2&lt;&gt;"",IF($C39&lt;&gt;"TBA",EE$2/114,0),SUMIFS('HOURS&amp;CYCLES INPUT'!$F$2:$F$9999,'HOURS&amp;CYCLES INPUT'!$C$2:$C$9999,'QUALIFIED EFH'!$C39,'HOURS&amp;CYCLES INPUT'!$D$2:$D$9999,'QUALIFIED EFH'!EE$4,'HOURS&amp;CYCLES INPUT'!$E$2:$E$9999,'QUALIFIED EFH'!EE$5))</f>
        <v>0</v>
      </c>
      <c r="EF39" s="476">
        <f>IF(EF$2&lt;&gt;"",IF($C39&lt;&gt;"TBA",EF$2/114,0),SUMIFS('HOURS&amp;CYCLES INPUT'!$F$2:$F$9999,'HOURS&amp;CYCLES INPUT'!$C$2:$C$9999,'QUALIFIED EFH'!$C39,'HOURS&amp;CYCLES INPUT'!$D$2:$D$9999,'QUALIFIED EFH'!EF$4,'HOURS&amp;CYCLES INPUT'!$E$2:$E$9999,'QUALIFIED EFH'!EF$5))</f>
        <v>0</v>
      </c>
      <c r="EG39" s="476">
        <f>IF(EG$2&lt;&gt;"",IF($C39&lt;&gt;"TBA",EG$2/114,0),SUMIFS('HOURS&amp;CYCLES INPUT'!$F$2:$F$9999,'HOURS&amp;CYCLES INPUT'!$C$2:$C$9999,'QUALIFIED EFH'!$C39,'HOURS&amp;CYCLES INPUT'!$D$2:$D$9999,'QUALIFIED EFH'!EG$4,'HOURS&amp;CYCLES INPUT'!$E$2:$E$9999,'QUALIFIED EFH'!EG$5))</f>
        <v>0</v>
      </c>
      <c r="EH39" s="476">
        <f>IF(EH$2&lt;&gt;"",IF($C39&lt;&gt;"TBA",EH$2/114,0),SUMIFS('HOURS&amp;CYCLES INPUT'!$F$2:$F$9999,'HOURS&amp;CYCLES INPUT'!$C$2:$C$9999,'QUALIFIED EFH'!$C39,'HOURS&amp;CYCLES INPUT'!$D$2:$D$9999,'QUALIFIED EFH'!EH$4,'HOURS&amp;CYCLES INPUT'!$E$2:$E$9999,'QUALIFIED EFH'!EH$5))</f>
        <v>0</v>
      </c>
      <c r="EI39" s="476">
        <f>IF(EI$2&lt;&gt;"",IF($C39&lt;&gt;"TBA",EI$2/114,0),SUMIFS('HOURS&amp;CYCLES INPUT'!$F$2:$F$9999,'HOURS&amp;CYCLES INPUT'!$C$2:$C$9999,'QUALIFIED EFH'!$C39,'HOURS&amp;CYCLES INPUT'!$D$2:$D$9999,'QUALIFIED EFH'!EI$4,'HOURS&amp;CYCLES INPUT'!$E$2:$E$9999,'QUALIFIED EFH'!EI$5))</f>
        <v>0</v>
      </c>
      <c r="EJ39" s="476">
        <f>IF(EJ$2&lt;&gt;"",IF($C39&lt;&gt;"TBA",EJ$2/114,0),SUMIFS('HOURS&amp;CYCLES INPUT'!$F$2:$F$9999,'HOURS&amp;CYCLES INPUT'!$C$2:$C$9999,'QUALIFIED EFH'!$C39,'HOURS&amp;CYCLES INPUT'!$D$2:$D$9999,'QUALIFIED EFH'!EJ$4,'HOURS&amp;CYCLES INPUT'!$E$2:$E$9999,'QUALIFIED EFH'!EJ$5))</f>
        <v>0</v>
      </c>
      <c r="EK39" s="476">
        <f>IF(EK$2&lt;&gt;"",IF($C39&lt;&gt;"TBA",EK$2/114,0),SUMIFS('HOURS&amp;CYCLES INPUT'!$F$2:$F$9999,'HOURS&amp;CYCLES INPUT'!$C$2:$C$9999,'QUALIFIED EFH'!$C39,'HOURS&amp;CYCLES INPUT'!$D$2:$D$9999,'QUALIFIED EFH'!EK$4,'HOURS&amp;CYCLES INPUT'!$E$2:$E$9999,'QUALIFIED EFH'!EK$5))</f>
        <v>0</v>
      </c>
      <c r="EL39" s="476">
        <f>IF(EL$2&lt;&gt;"",IF($C39&lt;&gt;"TBA",EL$2/114,0),SUMIFS('HOURS&amp;CYCLES INPUT'!$F$2:$F$9999,'HOURS&amp;CYCLES INPUT'!$C$2:$C$9999,'QUALIFIED EFH'!$C39,'HOURS&amp;CYCLES INPUT'!$D$2:$D$9999,'QUALIFIED EFH'!EL$4,'HOURS&amp;CYCLES INPUT'!$E$2:$E$9999,'QUALIFIED EFH'!EL$5))</f>
        <v>0</v>
      </c>
      <c r="EM39" s="476">
        <f>IF(EM$2&lt;&gt;"",IF($C39&lt;&gt;"TBA",EM$2/114,0),SUMIFS('HOURS&amp;CYCLES INPUT'!$F$2:$F$9999,'HOURS&amp;CYCLES INPUT'!$C$2:$C$9999,'QUALIFIED EFH'!$C39,'HOURS&amp;CYCLES INPUT'!$D$2:$D$9999,'QUALIFIED EFH'!EM$4,'HOURS&amp;CYCLES INPUT'!$E$2:$E$9999,'QUALIFIED EFH'!EM$5))</f>
        <v>0</v>
      </c>
      <c r="EN39" s="476">
        <f>IF(EN$2&lt;&gt;"",IF($C39&lt;&gt;"TBA",EN$2/114,0),SUMIFS('HOURS&amp;CYCLES INPUT'!$F$2:$F$9999,'HOURS&amp;CYCLES INPUT'!$C$2:$C$9999,'QUALIFIED EFH'!$C39,'HOURS&amp;CYCLES INPUT'!$D$2:$D$9999,'QUALIFIED EFH'!EN$4,'HOURS&amp;CYCLES INPUT'!$E$2:$E$9999,'QUALIFIED EFH'!EN$5))</f>
        <v>0</v>
      </c>
      <c r="EO39" s="476">
        <f>IF(EO$2&lt;&gt;"",IF($C39&lt;&gt;"TBA",EO$2/114,0),SUMIFS('HOURS&amp;CYCLES INPUT'!$F$2:$F$9999,'HOURS&amp;CYCLES INPUT'!$C$2:$C$9999,'QUALIFIED EFH'!$C39,'HOURS&amp;CYCLES INPUT'!$D$2:$D$9999,'QUALIFIED EFH'!EO$4,'HOURS&amp;CYCLES INPUT'!$E$2:$E$9999,'QUALIFIED EFH'!EO$5))</f>
        <v>0</v>
      </c>
      <c r="EP39" s="476">
        <f>IF(EP$2&lt;&gt;"",IF($C39&lt;&gt;"TBA",EP$2/114,0),SUMIFS('HOURS&amp;CYCLES INPUT'!$F$2:$F$9999,'HOURS&amp;CYCLES INPUT'!$C$2:$C$9999,'QUALIFIED EFH'!$C39,'HOURS&amp;CYCLES INPUT'!$D$2:$D$9999,'QUALIFIED EFH'!EP$4,'HOURS&amp;CYCLES INPUT'!$E$2:$E$9999,'QUALIFIED EFH'!EP$5))</f>
        <v>0</v>
      </c>
      <c r="EQ39" s="476">
        <f>IF(EQ$2&lt;&gt;"",IF($C39&lt;&gt;"TBA",EQ$2/114,0),SUMIFS('HOURS&amp;CYCLES INPUT'!$F$2:$F$9999,'HOURS&amp;CYCLES INPUT'!$C$2:$C$9999,'QUALIFIED EFH'!$C39,'HOURS&amp;CYCLES INPUT'!$D$2:$D$9999,'QUALIFIED EFH'!EQ$4,'HOURS&amp;CYCLES INPUT'!$E$2:$E$9999,'QUALIFIED EFH'!EQ$5))</f>
        <v>0</v>
      </c>
      <c r="ER39" s="476">
        <f>IF(ER$2&lt;&gt;"",IF($C39&lt;&gt;"TBA",ER$2/114,0),SUMIFS('HOURS&amp;CYCLES INPUT'!$F$2:$F$9999,'HOURS&amp;CYCLES INPUT'!$C$2:$C$9999,'QUALIFIED EFH'!$C39,'HOURS&amp;CYCLES INPUT'!$D$2:$D$9999,'QUALIFIED EFH'!ER$4,'HOURS&amp;CYCLES INPUT'!$E$2:$E$9999,'QUALIFIED EFH'!ER$5))</f>
        <v>0</v>
      </c>
      <c r="ES39" s="476">
        <f>IF(ES$2&lt;&gt;"",IF($C39&lt;&gt;"TBA",ES$2/114,0),SUMIFS('HOURS&amp;CYCLES INPUT'!$F$2:$F$9999,'HOURS&amp;CYCLES INPUT'!$C$2:$C$9999,'QUALIFIED EFH'!$C39,'HOURS&amp;CYCLES INPUT'!$D$2:$D$9999,'QUALIFIED EFH'!ES$4,'HOURS&amp;CYCLES INPUT'!$E$2:$E$9999,'QUALIFIED EFH'!ES$5))</f>
        <v>0</v>
      </c>
      <c r="ET39" s="476">
        <f>IF(ET$2&lt;&gt;"",IF($C39&lt;&gt;"TBA",ET$2/114,0),SUMIFS('HOURS&amp;CYCLES INPUT'!$F$2:$F$9999,'HOURS&amp;CYCLES INPUT'!$C$2:$C$9999,'QUALIFIED EFH'!$C39,'HOURS&amp;CYCLES INPUT'!$D$2:$D$9999,'QUALIFIED EFH'!ET$4,'HOURS&amp;CYCLES INPUT'!$E$2:$E$9999,'QUALIFIED EFH'!ET$5))</f>
        <v>0</v>
      </c>
      <c r="EU39" s="476">
        <f>IF(EU$2&lt;&gt;"",IF($C39&lt;&gt;"TBA",EU$2/114,0),SUMIFS('HOURS&amp;CYCLES INPUT'!$F$2:$F$9999,'HOURS&amp;CYCLES INPUT'!$C$2:$C$9999,'QUALIFIED EFH'!$C39,'HOURS&amp;CYCLES INPUT'!$D$2:$D$9999,'QUALIFIED EFH'!EU$4,'HOURS&amp;CYCLES INPUT'!$E$2:$E$9999,'QUALIFIED EFH'!EU$5))</f>
        <v>0</v>
      </c>
      <c r="EV39" s="476">
        <f>IF(EV$2&lt;&gt;"",IF($C39&lt;&gt;"TBA",EV$2/114,0),SUMIFS('HOURS&amp;CYCLES INPUT'!$F$2:$F$9999,'HOURS&amp;CYCLES INPUT'!$C$2:$C$9999,'QUALIFIED EFH'!$C39,'HOURS&amp;CYCLES INPUT'!$D$2:$D$9999,'QUALIFIED EFH'!EV$4,'HOURS&amp;CYCLES INPUT'!$E$2:$E$9999,'QUALIFIED EFH'!EV$5))</f>
        <v>0</v>
      </c>
      <c r="EW39" s="476">
        <f>IF(EW$2&lt;&gt;"",IF($C39&lt;&gt;"TBA",EW$2/114,0),SUMIFS('HOURS&amp;CYCLES INPUT'!$F$2:$F$9999,'HOURS&amp;CYCLES INPUT'!$C$2:$C$9999,'QUALIFIED EFH'!$C39,'HOURS&amp;CYCLES INPUT'!$D$2:$D$9999,'QUALIFIED EFH'!EW$4,'HOURS&amp;CYCLES INPUT'!$E$2:$E$9999,'QUALIFIED EFH'!EW$5))</f>
        <v>0</v>
      </c>
      <c r="EX39" s="476">
        <f>IF(EX$2&lt;&gt;"",IF($C39&lt;&gt;"TBA",EX$2/114,0),SUMIFS('HOURS&amp;CYCLES INPUT'!$F$2:$F$9999,'HOURS&amp;CYCLES INPUT'!$C$2:$C$9999,'QUALIFIED EFH'!$C39,'HOURS&amp;CYCLES INPUT'!$D$2:$D$9999,'QUALIFIED EFH'!EX$4,'HOURS&amp;CYCLES INPUT'!$E$2:$E$9999,'QUALIFIED EFH'!EX$5))</f>
        <v>0</v>
      </c>
      <c r="EY39" s="476">
        <f>IF(EY$2&lt;&gt;"",IF($C39&lt;&gt;"TBA",EY$2/114,0),SUMIFS('HOURS&amp;CYCLES INPUT'!$F$2:$F$9999,'HOURS&amp;CYCLES INPUT'!$C$2:$C$9999,'QUALIFIED EFH'!$C39,'HOURS&amp;CYCLES INPUT'!$D$2:$D$9999,'QUALIFIED EFH'!EY$4,'HOURS&amp;CYCLES INPUT'!$E$2:$E$9999,'QUALIFIED EFH'!EY$5))</f>
        <v>0</v>
      </c>
      <c r="EZ39" s="476">
        <f>IF(EZ$2&lt;&gt;"",IF($C39&lt;&gt;"TBA",EZ$2/114,0),SUMIFS('HOURS&amp;CYCLES INPUT'!$F$2:$F$9999,'HOURS&amp;CYCLES INPUT'!$C$2:$C$9999,'QUALIFIED EFH'!$C39,'HOURS&amp;CYCLES INPUT'!$D$2:$D$9999,'QUALIFIED EFH'!EZ$4,'HOURS&amp;CYCLES INPUT'!$E$2:$E$9999,'QUALIFIED EFH'!EZ$5))</f>
        <v>0</v>
      </c>
      <c r="FA39" s="476">
        <f>IF(FA$2&lt;&gt;"",IF($C39&lt;&gt;"TBA",FA$2/114,0),SUMIFS('HOURS&amp;CYCLES INPUT'!$F$2:$F$9999,'HOURS&amp;CYCLES INPUT'!$C$2:$C$9999,'QUALIFIED EFH'!$C39,'HOURS&amp;CYCLES INPUT'!$D$2:$D$9999,'QUALIFIED EFH'!FA$4,'HOURS&amp;CYCLES INPUT'!$E$2:$E$9999,'QUALIFIED EFH'!FA$5))</f>
        <v>0</v>
      </c>
      <c r="FB39" s="476">
        <f>IF(FB$2&lt;&gt;"",IF($C39&lt;&gt;"TBA",FB$2/114,0),SUMIFS('HOURS&amp;CYCLES INPUT'!$F$2:$F$9999,'HOURS&amp;CYCLES INPUT'!$C$2:$C$9999,'QUALIFIED EFH'!$C39,'HOURS&amp;CYCLES INPUT'!$D$2:$D$9999,'QUALIFIED EFH'!FB$4,'HOURS&amp;CYCLES INPUT'!$E$2:$E$9999,'QUALIFIED EFH'!FB$5))</f>
        <v>0</v>
      </c>
      <c r="FC39" s="476">
        <f>IF(FC$2&lt;&gt;"",IF($C39&lt;&gt;"TBA",FC$2/114,0),SUMIFS('HOURS&amp;CYCLES INPUT'!$F$2:$F$9999,'HOURS&amp;CYCLES INPUT'!$C$2:$C$9999,'QUALIFIED EFH'!$C39,'HOURS&amp;CYCLES INPUT'!$D$2:$D$9999,'QUALIFIED EFH'!FC$4,'HOURS&amp;CYCLES INPUT'!$E$2:$E$9999,'QUALIFIED EFH'!FC$5))</f>
        <v>0</v>
      </c>
      <c r="FD39" s="476">
        <f>IF(FD$2&lt;&gt;"",IF($C39&lt;&gt;"TBA",FD$2/114,0),SUMIFS('HOURS&amp;CYCLES INPUT'!$F$2:$F$9999,'HOURS&amp;CYCLES INPUT'!$C$2:$C$9999,'QUALIFIED EFH'!$C39,'HOURS&amp;CYCLES INPUT'!$D$2:$D$9999,'QUALIFIED EFH'!FD$4,'HOURS&amp;CYCLES INPUT'!$E$2:$E$9999,'QUALIFIED EFH'!FD$5))</f>
        <v>0</v>
      </c>
      <c r="FE39" s="476">
        <f>IF(FE$2&lt;&gt;"",IF($C39&lt;&gt;"TBA",FE$2/114,0),SUMIFS('HOURS&amp;CYCLES INPUT'!$F$2:$F$9999,'HOURS&amp;CYCLES INPUT'!$C$2:$C$9999,'QUALIFIED EFH'!$C39,'HOURS&amp;CYCLES INPUT'!$D$2:$D$9999,'QUALIFIED EFH'!FE$4,'HOURS&amp;CYCLES INPUT'!$E$2:$E$9999,'QUALIFIED EFH'!FE$5))</f>
        <v>0</v>
      </c>
      <c r="FF39" s="476">
        <f>IF(FF$2&lt;&gt;"",IF($C39&lt;&gt;"TBA",FF$2/114,0),SUMIFS('HOURS&amp;CYCLES INPUT'!$F$2:$F$9999,'HOURS&amp;CYCLES INPUT'!$C$2:$C$9999,'QUALIFIED EFH'!$C39,'HOURS&amp;CYCLES INPUT'!$D$2:$D$9999,'QUALIFIED EFH'!FF$4,'HOURS&amp;CYCLES INPUT'!$E$2:$E$9999,'QUALIFIED EFH'!FF$5))</f>
        <v>0</v>
      </c>
      <c r="FG39" s="476">
        <f>IF(FG$2&lt;&gt;"",IF($C39&lt;&gt;"TBA",FG$2/114,0),SUMIFS('HOURS&amp;CYCLES INPUT'!$F$2:$F$9999,'HOURS&amp;CYCLES INPUT'!$C$2:$C$9999,'QUALIFIED EFH'!$C39,'HOURS&amp;CYCLES INPUT'!$D$2:$D$9999,'QUALIFIED EFH'!FG$4,'HOURS&amp;CYCLES INPUT'!$E$2:$E$9999,'QUALIFIED EFH'!FG$5))</f>
        <v>0</v>
      </c>
      <c r="FH39" s="476">
        <f>IF(FH$2&lt;&gt;"",IF($C39&lt;&gt;"TBA",FH$2/114,0),SUMIFS('HOURS&amp;CYCLES INPUT'!$F$2:$F$9999,'HOURS&amp;CYCLES INPUT'!$C$2:$C$9999,'QUALIFIED EFH'!$C39,'HOURS&amp;CYCLES INPUT'!$D$2:$D$9999,'QUALIFIED EFH'!FH$4,'HOURS&amp;CYCLES INPUT'!$E$2:$E$9999,'QUALIFIED EFH'!FH$5))</f>
        <v>0</v>
      </c>
      <c r="FI39" s="476">
        <f>IF(FI$2&lt;&gt;"",IF($C39&lt;&gt;"TBA",FI$2/114,0),SUMIFS('HOURS&amp;CYCLES INPUT'!$F$2:$F$9999,'HOURS&amp;CYCLES INPUT'!$C$2:$C$9999,'QUALIFIED EFH'!$C39,'HOURS&amp;CYCLES INPUT'!$D$2:$D$9999,'QUALIFIED EFH'!FI$4,'HOURS&amp;CYCLES INPUT'!$E$2:$E$9999,'QUALIFIED EFH'!FI$5))</f>
        <v>0</v>
      </c>
      <c r="FJ39" s="476">
        <f>IF(FJ$2&lt;&gt;"",IF($C39&lt;&gt;"TBA",FJ$2/114,0),SUMIFS('HOURS&amp;CYCLES INPUT'!$F$2:$F$9999,'HOURS&amp;CYCLES INPUT'!$C$2:$C$9999,'QUALIFIED EFH'!$C39,'HOURS&amp;CYCLES INPUT'!$D$2:$D$9999,'QUALIFIED EFH'!FJ$4,'HOURS&amp;CYCLES INPUT'!$E$2:$E$9999,'QUALIFIED EFH'!FJ$5))</f>
        <v>0</v>
      </c>
      <c r="FK39" s="476">
        <f>IF(FK$2&lt;&gt;"",IF($C39&lt;&gt;"TBA",FK$2/114,0),SUMIFS('HOURS&amp;CYCLES INPUT'!$F$2:$F$9999,'HOURS&amp;CYCLES INPUT'!$C$2:$C$9999,'QUALIFIED EFH'!$C39,'HOURS&amp;CYCLES INPUT'!$D$2:$D$9999,'QUALIFIED EFH'!FK$4,'HOURS&amp;CYCLES INPUT'!$E$2:$E$9999,'QUALIFIED EFH'!FK$5))</f>
        <v>0</v>
      </c>
      <c r="FL39" s="476">
        <f>IF(FL$2&lt;&gt;"",IF($C39&lt;&gt;"TBA",FL$2/114,0),SUMIFS('HOURS&amp;CYCLES INPUT'!$F$2:$F$9999,'HOURS&amp;CYCLES INPUT'!$C$2:$C$9999,'QUALIFIED EFH'!$C39,'HOURS&amp;CYCLES INPUT'!$D$2:$D$9999,'QUALIFIED EFH'!FL$4,'HOURS&amp;CYCLES INPUT'!$E$2:$E$9999,'QUALIFIED EFH'!FL$5))</f>
        <v>0</v>
      </c>
      <c r="FM39" s="476">
        <f>IF(FM$2&lt;&gt;"",IF($C39&lt;&gt;"TBA",FM$2/114,0),SUMIFS('HOURS&amp;CYCLES INPUT'!$F$2:$F$9999,'HOURS&amp;CYCLES INPUT'!$C$2:$C$9999,'QUALIFIED EFH'!$C39,'HOURS&amp;CYCLES INPUT'!$D$2:$D$9999,'QUALIFIED EFH'!FM$4,'HOURS&amp;CYCLES INPUT'!$E$2:$E$9999,'QUALIFIED EFH'!FM$5))</f>
        <v>0</v>
      </c>
      <c r="FN39" s="476">
        <f>IF(FN$2&lt;&gt;"",IF($C39&lt;&gt;"TBA",FN$2/114,0),SUMIFS('HOURS&amp;CYCLES INPUT'!$F$2:$F$9999,'HOURS&amp;CYCLES INPUT'!$C$2:$C$9999,'QUALIFIED EFH'!$C39,'HOURS&amp;CYCLES INPUT'!$D$2:$D$9999,'QUALIFIED EFH'!FN$4,'HOURS&amp;CYCLES INPUT'!$E$2:$E$9999,'QUALIFIED EFH'!FN$5))</f>
        <v>0</v>
      </c>
      <c r="FO39" s="476">
        <f>IF(FO$2&lt;&gt;"",IF($C39&lt;&gt;"TBA",FO$2/114,0),SUMIFS('HOURS&amp;CYCLES INPUT'!$F$2:$F$9999,'HOURS&amp;CYCLES INPUT'!$C$2:$C$9999,'QUALIFIED EFH'!$C39,'HOURS&amp;CYCLES INPUT'!$D$2:$D$9999,'QUALIFIED EFH'!FO$4,'HOURS&amp;CYCLES INPUT'!$E$2:$E$9999,'QUALIFIED EFH'!FO$5))</f>
        <v>0</v>
      </c>
      <c r="FP39" s="476">
        <f>IF(FP$2&lt;&gt;"",IF($C39&lt;&gt;"TBA",FP$2/114,0),SUMIFS('HOURS&amp;CYCLES INPUT'!$F$2:$F$9999,'HOURS&amp;CYCLES INPUT'!$C$2:$C$9999,'QUALIFIED EFH'!$C39,'HOURS&amp;CYCLES INPUT'!$D$2:$D$9999,'QUALIFIED EFH'!FP$4,'HOURS&amp;CYCLES INPUT'!$E$2:$E$9999,'QUALIFIED EFH'!FP$5))</f>
        <v>0</v>
      </c>
      <c r="FQ39" s="476">
        <f>IF(FQ$2&lt;&gt;"",IF($C39&lt;&gt;"TBA",FQ$2/114,0),SUMIFS('HOURS&amp;CYCLES INPUT'!$F$2:$F$9999,'HOURS&amp;CYCLES INPUT'!$C$2:$C$9999,'QUALIFIED EFH'!$C39,'HOURS&amp;CYCLES INPUT'!$D$2:$D$9999,'QUALIFIED EFH'!FQ$4,'HOURS&amp;CYCLES INPUT'!$E$2:$E$9999,'QUALIFIED EFH'!FQ$5))</f>
        <v>0</v>
      </c>
      <c r="FR39" s="476">
        <f>IF(FR$2&lt;&gt;"",IF($C39&lt;&gt;"TBA",FR$2/114,0),SUMIFS('HOURS&amp;CYCLES INPUT'!$F$2:$F$9999,'HOURS&amp;CYCLES INPUT'!$C$2:$C$9999,'QUALIFIED EFH'!$C39,'HOURS&amp;CYCLES INPUT'!$D$2:$D$9999,'QUALIFIED EFH'!FR$4,'HOURS&amp;CYCLES INPUT'!$E$2:$E$9999,'QUALIFIED EFH'!FR$5))</f>
        <v>0</v>
      </c>
      <c r="FS39" s="476">
        <f>IF(FS$2&lt;&gt;"",IF($C39&lt;&gt;"TBA",FS$2/114,0),SUMIFS('HOURS&amp;CYCLES INPUT'!$F$2:$F$9999,'HOURS&amp;CYCLES INPUT'!$C$2:$C$9999,'QUALIFIED EFH'!$C39,'HOURS&amp;CYCLES INPUT'!$D$2:$D$9999,'QUALIFIED EFH'!FS$4,'HOURS&amp;CYCLES INPUT'!$E$2:$E$9999,'QUALIFIED EFH'!FS$5))</f>
        <v>0</v>
      </c>
      <c r="FT39" s="476">
        <f>IF(FT$2&lt;&gt;"",IF($C39&lt;&gt;"TBA",FT$2/114,0),SUMIFS('HOURS&amp;CYCLES INPUT'!$F$2:$F$9999,'HOURS&amp;CYCLES INPUT'!$C$2:$C$9999,'QUALIFIED EFH'!$C39,'HOURS&amp;CYCLES INPUT'!$D$2:$D$9999,'QUALIFIED EFH'!FT$4,'HOURS&amp;CYCLES INPUT'!$E$2:$E$9999,'QUALIFIED EFH'!FT$5))</f>
        <v>0</v>
      </c>
      <c r="FU39" s="476">
        <f>IF(FU$2&lt;&gt;"",IF($C39&lt;&gt;"TBA",FU$2/114,0),SUMIFS('HOURS&amp;CYCLES INPUT'!$F$2:$F$9999,'HOURS&amp;CYCLES INPUT'!$C$2:$C$9999,'QUALIFIED EFH'!$C39,'HOURS&amp;CYCLES INPUT'!$D$2:$D$9999,'QUALIFIED EFH'!FU$4,'HOURS&amp;CYCLES INPUT'!$E$2:$E$9999,'QUALIFIED EFH'!FU$5))</f>
        <v>0</v>
      </c>
      <c r="FV39" s="476">
        <f>IF(FV$2&lt;&gt;"",IF($C39&lt;&gt;"TBA",FV$2/114,0),SUMIFS('HOURS&amp;CYCLES INPUT'!$F$2:$F$9999,'HOURS&amp;CYCLES INPUT'!$C$2:$C$9999,'QUALIFIED EFH'!$C39,'HOURS&amp;CYCLES INPUT'!$D$2:$D$9999,'QUALIFIED EFH'!FV$4,'HOURS&amp;CYCLES INPUT'!$E$2:$E$9999,'QUALIFIED EFH'!FV$5))</f>
        <v>0</v>
      </c>
      <c r="FW39" s="476">
        <f>IF(FW$2&lt;&gt;"",IF($C39&lt;&gt;"TBA",FW$2/114,0),SUMIFS('HOURS&amp;CYCLES INPUT'!$F$2:$F$9999,'HOURS&amp;CYCLES INPUT'!$C$2:$C$9999,'QUALIFIED EFH'!$C39,'HOURS&amp;CYCLES INPUT'!$D$2:$D$9999,'QUALIFIED EFH'!FW$4,'HOURS&amp;CYCLES INPUT'!$E$2:$E$9999,'QUALIFIED EFH'!FW$5))</f>
        <v>0</v>
      </c>
      <c r="FX39" s="476">
        <f>IF(FX$2&lt;&gt;"",IF($C39&lt;&gt;"TBA",FX$2/114,0),SUMIFS('HOURS&amp;CYCLES INPUT'!$F$2:$F$9999,'HOURS&amp;CYCLES INPUT'!$C$2:$C$9999,'QUALIFIED EFH'!$C39,'HOURS&amp;CYCLES INPUT'!$D$2:$D$9999,'QUALIFIED EFH'!FX$4,'HOURS&amp;CYCLES INPUT'!$E$2:$E$9999,'QUALIFIED EFH'!FX$5))</f>
        <v>0</v>
      </c>
      <c r="FY39" s="476">
        <f>IF(FY$2&lt;&gt;"",IF($C39&lt;&gt;"TBA",FY$2/114,0),SUMIFS('HOURS&amp;CYCLES INPUT'!$F$2:$F$9999,'HOURS&amp;CYCLES INPUT'!$C$2:$C$9999,'QUALIFIED EFH'!$C39,'HOURS&amp;CYCLES INPUT'!$D$2:$D$9999,'QUALIFIED EFH'!FY$4,'HOURS&amp;CYCLES INPUT'!$E$2:$E$9999,'QUALIFIED EFH'!FY$5))</f>
        <v>0</v>
      </c>
      <c r="FZ39" s="476">
        <f>IF(FZ$2&lt;&gt;"",IF($C39&lt;&gt;"TBA",FZ$2/114,0),SUMIFS('HOURS&amp;CYCLES INPUT'!$F$2:$F$9999,'HOURS&amp;CYCLES INPUT'!$C$2:$C$9999,'QUALIFIED EFH'!$C39,'HOURS&amp;CYCLES INPUT'!$D$2:$D$9999,'QUALIFIED EFH'!FZ$4,'HOURS&amp;CYCLES INPUT'!$E$2:$E$9999,'QUALIFIED EFH'!FZ$5))</f>
        <v>0</v>
      </c>
      <c r="GA39" s="476">
        <f>IF(GA$2&lt;&gt;"",IF($C39&lt;&gt;"TBA",GA$2/114,0),SUMIFS('HOURS&amp;CYCLES INPUT'!$F$2:$F$9999,'HOURS&amp;CYCLES INPUT'!$C$2:$C$9999,'QUALIFIED EFH'!$C39,'HOURS&amp;CYCLES INPUT'!$D$2:$D$9999,'QUALIFIED EFH'!GA$4,'HOURS&amp;CYCLES INPUT'!$E$2:$E$9999,'QUALIFIED EFH'!GA$5))</f>
        <v>0</v>
      </c>
      <c r="GB39" s="476">
        <f>IF(GB$2&lt;&gt;"",IF($C39&lt;&gt;"TBA",GB$2/114,0),SUMIFS('HOURS&amp;CYCLES INPUT'!$F$2:$F$9999,'HOURS&amp;CYCLES INPUT'!$C$2:$C$9999,'QUALIFIED EFH'!$C39,'HOURS&amp;CYCLES INPUT'!$D$2:$D$9999,'QUALIFIED EFH'!GB$4,'HOURS&amp;CYCLES INPUT'!$E$2:$E$9999,'QUALIFIED EFH'!GB$5))</f>
        <v>0</v>
      </c>
    </row>
    <row r="40" spans="3:184" x14ac:dyDescent="0.35">
      <c r="C40" s="472">
        <f>'QUALIFIED ENGINES'!D41</f>
        <v>91502</v>
      </c>
      <c r="D40" s="476">
        <f>IF(D$2&lt;&gt;"",IF($C40&lt;&gt;"TBA",D$2/114,0),SUMIFS('HOURS&amp;CYCLES INPUT'!$F$2:$F$9999,'HOURS&amp;CYCLES INPUT'!$C$2:$C$9999,'QUALIFIED EFH'!$C40,'HOURS&amp;CYCLES INPUT'!$D$2:$D$9999,'QUALIFIED EFH'!D$4,'HOURS&amp;CYCLES INPUT'!$E$2:$E$9999,'QUALIFIED EFH'!D$5))</f>
        <v>0</v>
      </c>
      <c r="E40" s="476">
        <f>IF(E$2&lt;&gt;"",IF($C40&lt;&gt;"TBA",E$2/114,0),SUMIFS('HOURS&amp;CYCLES INPUT'!$F$2:$F$9999,'HOURS&amp;CYCLES INPUT'!$C$2:$C$9999,'QUALIFIED EFH'!$C40,'HOURS&amp;CYCLES INPUT'!$D$2:$D$9999,'QUALIFIED EFH'!E$4,'HOURS&amp;CYCLES INPUT'!$E$2:$E$9999,'QUALIFIED EFH'!E$5))</f>
        <v>0</v>
      </c>
      <c r="F40" s="476">
        <f>IF(F$2&lt;&gt;"",IF($C40&lt;&gt;"TBA",F$2/114,0),SUMIFS('HOURS&amp;CYCLES INPUT'!$F$2:$F$9999,'HOURS&amp;CYCLES INPUT'!$C$2:$C$9999,'QUALIFIED EFH'!$C40,'HOURS&amp;CYCLES INPUT'!$D$2:$D$9999,'QUALIFIED EFH'!F$4,'HOURS&amp;CYCLES INPUT'!$E$2:$E$9999,'QUALIFIED EFH'!F$5))</f>
        <v>0</v>
      </c>
      <c r="G40" s="476">
        <f>IF(G$2&lt;&gt;"",IF($C40&lt;&gt;"TBA",G$2/114,0),SUMIFS('HOURS&amp;CYCLES INPUT'!$F$2:$F$9999,'HOURS&amp;CYCLES INPUT'!$C$2:$C$9999,'QUALIFIED EFH'!$C40,'HOURS&amp;CYCLES INPUT'!$D$2:$D$9999,'QUALIFIED EFH'!G$4,'HOURS&amp;CYCLES INPUT'!$E$2:$E$9999,'QUALIFIED EFH'!G$5))</f>
        <v>0</v>
      </c>
      <c r="H40" s="476">
        <f>IF(H$2&lt;&gt;"",IF($C40&lt;&gt;"TBA",H$2/114,0),SUMIFS('HOURS&amp;CYCLES INPUT'!$F$2:$F$9999,'HOURS&amp;CYCLES INPUT'!$C$2:$C$9999,'QUALIFIED EFH'!$C40,'HOURS&amp;CYCLES INPUT'!$D$2:$D$9999,'QUALIFIED EFH'!H$4,'HOURS&amp;CYCLES INPUT'!$E$2:$E$9999,'QUALIFIED EFH'!H$5))</f>
        <v>0</v>
      </c>
      <c r="I40" s="476">
        <f>IF(I$2&lt;&gt;"",IF($C40&lt;&gt;"TBA",I$2/114,0),SUMIFS('HOURS&amp;CYCLES INPUT'!$F$2:$F$9999,'HOURS&amp;CYCLES INPUT'!$C$2:$C$9999,'QUALIFIED EFH'!$C40,'HOURS&amp;CYCLES INPUT'!$D$2:$D$9999,'QUALIFIED EFH'!I$4,'HOURS&amp;CYCLES INPUT'!$E$2:$E$9999,'QUALIFIED EFH'!I$5))</f>
        <v>0</v>
      </c>
      <c r="J40" s="476">
        <f>IF(J$2&lt;&gt;"",IF($C40&lt;&gt;"TBA",J$2/114,0),SUMIFS('HOURS&amp;CYCLES INPUT'!$F$2:$F$9999,'HOURS&amp;CYCLES INPUT'!$C$2:$C$9999,'QUALIFIED EFH'!$C40,'HOURS&amp;CYCLES INPUT'!$D$2:$D$9999,'QUALIFIED EFH'!J$4,'HOURS&amp;CYCLES INPUT'!$E$2:$E$9999,'QUALIFIED EFH'!J$5))</f>
        <v>0</v>
      </c>
      <c r="K40" s="476">
        <f>IF(K$2&lt;&gt;"",IF($C40&lt;&gt;"TBA",K$2/114,0),SUMIFS('HOURS&amp;CYCLES INPUT'!$F$2:$F$9999,'HOURS&amp;CYCLES INPUT'!$C$2:$C$9999,'QUALIFIED EFH'!$C40,'HOURS&amp;CYCLES INPUT'!$D$2:$D$9999,'QUALIFIED EFH'!K$4,'HOURS&amp;CYCLES INPUT'!$E$2:$E$9999,'QUALIFIED EFH'!K$5))</f>
        <v>0</v>
      </c>
      <c r="L40" s="476">
        <f>IF(L$2&lt;&gt;"",IF($C40&lt;&gt;"TBA",L$2/114,0),SUMIFS('HOURS&amp;CYCLES INPUT'!$F$2:$F$9999,'HOURS&amp;CYCLES INPUT'!$C$2:$C$9999,'QUALIFIED EFH'!$C40,'HOURS&amp;CYCLES INPUT'!$D$2:$D$9999,'QUALIFIED EFH'!L$4,'HOURS&amp;CYCLES INPUT'!$E$2:$E$9999,'QUALIFIED EFH'!L$5))</f>
        <v>0</v>
      </c>
      <c r="M40" s="476">
        <f>IF(M$2&lt;&gt;"",IF($C40&lt;&gt;"TBA",M$2/114,0),SUMIFS('HOURS&amp;CYCLES INPUT'!$F$2:$F$9999,'HOURS&amp;CYCLES INPUT'!$C$2:$C$9999,'QUALIFIED EFH'!$C40,'HOURS&amp;CYCLES INPUT'!$D$2:$D$9999,'QUALIFIED EFH'!M$4,'HOURS&amp;CYCLES INPUT'!$E$2:$E$9999,'QUALIFIED EFH'!M$5))</f>
        <v>0</v>
      </c>
      <c r="N40" s="476">
        <f>IF(N$2&lt;&gt;"",IF($C40&lt;&gt;"TBA",N$2/114,0),SUMIFS('HOURS&amp;CYCLES INPUT'!$F$2:$F$9999,'HOURS&amp;CYCLES INPUT'!$C$2:$C$9999,'QUALIFIED EFH'!$C40,'HOURS&amp;CYCLES INPUT'!$D$2:$D$9999,'QUALIFIED EFH'!N$4,'HOURS&amp;CYCLES INPUT'!$E$2:$E$9999,'QUALIFIED EFH'!N$5))</f>
        <v>0</v>
      </c>
      <c r="O40" s="476">
        <f>IF(O$2&lt;&gt;"",IF($C40&lt;&gt;"TBA",O$2/114,0),SUMIFS('HOURS&amp;CYCLES INPUT'!$F$2:$F$9999,'HOURS&amp;CYCLES INPUT'!$C$2:$C$9999,'QUALIFIED EFH'!$C40,'HOURS&amp;CYCLES INPUT'!$D$2:$D$9999,'QUALIFIED EFH'!O$4,'HOURS&amp;CYCLES INPUT'!$E$2:$E$9999,'QUALIFIED EFH'!O$5))</f>
        <v>297.04000000000002</v>
      </c>
      <c r="P40" s="476">
        <f>IF(P$2&lt;&gt;"",IF($C40&lt;&gt;"TBA",P$2/114,0),SUMIFS('HOURS&amp;CYCLES INPUT'!$F$2:$F$9999,'HOURS&amp;CYCLES INPUT'!$C$2:$C$9999,'QUALIFIED EFH'!$C40,'HOURS&amp;CYCLES INPUT'!$D$2:$D$9999,'QUALIFIED EFH'!P$4,'HOURS&amp;CYCLES INPUT'!$E$2:$E$9999,'QUALIFIED EFH'!P$5))</f>
        <v>429.49</v>
      </c>
      <c r="Q40" s="476">
        <f>IF(Q$2&lt;&gt;"",IF($C40&lt;&gt;"TBA",Q$2/114,0),SUMIFS('HOURS&amp;CYCLES INPUT'!$F$2:$F$9999,'HOURS&amp;CYCLES INPUT'!$C$2:$C$9999,'QUALIFIED EFH'!$C40,'HOURS&amp;CYCLES INPUT'!$D$2:$D$9999,'QUALIFIED EFH'!Q$4,'HOURS&amp;CYCLES INPUT'!$E$2:$E$9999,'QUALIFIED EFH'!Q$5))</f>
        <v>392.59</v>
      </c>
      <c r="R40" s="476">
        <f>IF(R$1&lt;&gt;"",IF($C40&lt;&gt;"TBA",R$1/114,0),SUMIFS('HOURS&amp;CYCLES INPUT'!$F$2:$F$9999,'HOURS&amp;CYCLES INPUT'!$C$2:$C$9999,'QUALIFIED EFH'!$C40,'HOURS&amp;CYCLES INPUT'!$D$2:$D$9999,'QUALIFIED EFH'!R$4,'HOURS&amp;CYCLES INPUT'!$E$2:$E$9999,'QUALIFIED EFH'!R$5))</f>
        <v>0</v>
      </c>
      <c r="S40" s="476">
        <f>IF(S$2&lt;&gt;"",IF($C40&lt;&gt;"TBA",S$2/114,0),SUMIFS('HOURS&amp;CYCLES INPUT'!$F$2:$F$9999,'HOURS&amp;CYCLES INPUT'!$C$2:$C$9999,'QUALIFIED EFH'!$C40,'HOURS&amp;CYCLES INPUT'!$D$2:$D$9999,'QUALIFIED EFH'!S$4,'HOURS&amp;CYCLES INPUT'!$E$2:$E$9999,'QUALIFIED EFH'!S$5))</f>
        <v>394.69</v>
      </c>
      <c r="T40" s="476">
        <f>IF(T$2&lt;&gt;"",IF($C40&lt;&gt;"TBA",T$2/114,0),SUMIFS('HOURS&amp;CYCLES INPUT'!$F$2:$F$9999,'HOURS&amp;CYCLES INPUT'!$C$2:$C$9999,'QUALIFIED EFH'!$C40,'HOURS&amp;CYCLES INPUT'!$D$2:$D$9999,'QUALIFIED EFH'!T$4,'HOURS&amp;CYCLES INPUT'!$E$2:$E$9999,'QUALIFIED EFH'!T$5))</f>
        <v>370.73</v>
      </c>
      <c r="U40" s="476">
        <f>IF(U$2&lt;&gt;"",IF($C40&lt;&gt;"TBA",U$2/114,0),SUMIFS('HOURS&amp;CYCLES INPUT'!$F$2:$F$9999,'HOURS&amp;CYCLES INPUT'!$C$2:$C$9999,'QUALIFIED EFH'!$C40,'HOURS&amp;CYCLES INPUT'!$D$2:$D$9999,'QUALIFIED EFH'!U$4,'HOURS&amp;CYCLES INPUT'!$E$2:$E$9999,'QUALIFIED EFH'!U$5))</f>
        <v>396.72</v>
      </c>
      <c r="V40" s="476">
        <f>IF(V$2&lt;&gt;"",IF($C40&lt;&gt;"TBA",V$2/114,0),SUMIFS('HOURS&amp;CYCLES INPUT'!$F$2:$F$9999,'HOURS&amp;CYCLES INPUT'!$C$2:$C$9999,'QUALIFIED EFH'!$C40,'HOURS&amp;CYCLES INPUT'!$D$2:$D$9999,'QUALIFIED EFH'!V$4,'HOURS&amp;CYCLES INPUT'!$E$2:$E$9999,'QUALIFIED EFH'!V$5))</f>
        <v>391.7</v>
      </c>
      <c r="W40" s="476">
        <f>IF(W$2&lt;&gt;"",IF($C40&lt;&gt;"TBA",W$2/114,0),SUMIFS('HOURS&amp;CYCLES INPUT'!$F$2:$F$9999,'HOURS&amp;CYCLES INPUT'!$C$2:$C$9999,'QUALIFIED EFH'!$C40,'HOURS&amp;CYCLES INPUT'!$D$2:$D$9999,'QUALIFIED EFH'!W$4,'HOURS&amp;CYCLES INPUT'!$E$2:$E$9999,'QUALIFIED EFH'!W$5))</f>
        <v>361.56</v>
      </c>
      <c r="X40" s="476">
        <f>IF(X$2&lt;&gt;"",IF($C40&lt;&gt;"TBA",X$2/114,0),SUMIFS('HOURS&amp;CYCLES INPUT'!$F$2:$F$9999,'HOURS&amp;CYCLES INPUT'!$C$2:$C$9999,'QUALIFIED EFH'!$C40,'HOURS&amp;CYCLES INPUT'!$D$2:$D$9999,'QUALIFIED EFH'!X$4,'HOURS&amp;CYCLES INPUT'!$E$2:$E$9999,'QUALIFIED EFH'!X$5))</f>
        <v>365.92</v>
      </c>
      <c r="Y40" s="476">
        <f>IF(Y$2&lt;&gt;"",IF($C40&lt;&gt;"TBA",Y$2/114,0),SUMIFS('HOURS&amp;CYCLES INPUT'!$F$2:$F$9999,'HOURS&amp;CYCLES INPUT'!$C$2:$C$9999,'QUALIFIED EFH'!$C40,'HOURS&amp;CYCLES INPUT'!$D$2:$D$9999,'QUALIFIED EFH'!Y$4,'HOURS&amp;CYCLES INPUT'!$E$2:$E$9999,'QUALIFIED EFH'!Y$5))</f>
        <v>394.23</v>
      </c>
      <c r="Z40" s="476">
        <f>IF(Z$2&lt;&gt;"",IF($C40&lt;&gt;"TBA",Z$2/114,0),SUMIFS('HOURS&amp;CYCLES INPUT'!$F$2:$F$9999,'HOURS&amp;CYCLES INPUT'!$C$2:$C$9999,'QUALIFIED EFH'!$C40,'HOURS&amp;CYCLES INPUT'!$D$2:$D$9999,'QUALIFIED EFH'!Z$4,'HOURS&amp;CYCLES INPUT'!$E$2:$E$9999,'QUALIFIED EFH'!Z$5))</f>
        <v>156.33000000000001</v>
      </c>
      <c r="AA40" s="476">
        <f>IF(AA$2&lt;&gt;"",IF($C40&lt;&gt;"TBA",AA$2/114,0),SUMIFS('HOURS&amp;CYCLES INPUT'!$F$2:$F$9999,'HOURS&amp;CYCLES INPUT'!$C$2:$C$9999,'QUALIFIED EFH'!$C40,'HOURS&amp;CYCLES INPUT'!$D$2:$D$9999,'QUALIFIED EFH'!AA$4,'HOURS&amp;CYCLES INPUT'!$E$2:$E$9999,'QUALIFIED EFH'!AA$5))</f>
        <v>0</v>
      </c>
      <c r="AB40" s="476">
        <f>IF(AB$2&lt;&gt;"",IF($C40&lt;&gt;"TBA",AB$2/114,0),SUMIFS('HOURS&amp;CYCLES INPUT'!$F$2:$F$9999,'HOURS&amp;CYCLES INPUT'!$C$2:$C$9999,'QUALIFIED EFH'!$C40,'HOURS&amp;CYCLES INPUT'!$D$2:$D$9999,'QUALIFIED EFH'!AB$4,'HOURS&amp;CYCLES INPUT'!$E$2:$E$9999,'QUALIFIED EFH'!AB$5))</f>
        <v>0</v>
      </c>
      <c r="AC40" s="476">
        <f>IF(AC$2&lt;&gt;"",IF($C40&lt;&gt;"TBA",AC$2/114,0),SUMIFS('HOURS&amp;CYCLES INPUT'!$F$2:$F$9999,'HOURS&amp;CYCLES INPUT'!$C$2:$C$9999,'QUALIFIED EFH'!$C40,'HOURS&amp;CYCLES INPUT'!$D$2:$D$9999,'QUALIFIED EFH'!AC$4,'HOURS&amp;CYCLES INPUT'!$E$2:$E$9999,'QUALIFIED EFH'!AC$5))</f>
        <v>0</v>
      </c>
      <c r="AD40" s="476">
        <f>IF(AD$2&lt;&gt;"",IF($C40&lt;&gt;"TBA",AD$2/114,0),SUMIFS('HOURS&amp;CYCLES INPUT'!$F$2:$F$9999,'HOURS&amp;CYCLES INPUT'!$C$2:$C$9999,'QUALIFIED EFH'!$C40,'HOURS&amp;CYCLES INPUT'!$D$2:$D$9999,'QUALIFIED EFH'!AD$4,'HOURS&amp;CYCLES INPUT'!$E$2:$E$9999,'QUALIFIED EFH'!AD$5))</f>
        <v>234.45</v>
      </c>
      <c r="AE40" s="476">
        <f>IF(AE$2&lt;&gt;"",IF($C40&lt;&gt;"TBA",AE$2/114,0),SUMIFS('HOURS&amp;CYCLES INPUT'!$F$2:$F$9999,'HOURS&amp;CYCLES INPUT'!$C$2:$C$9999,'QUALIFIED EFH'!$C40,'HOURS&amp;CYCLES INPUT'!$D$2:$D$9999,'QUALIFIED EFH'!AE$4,'HOURS&amp;CYCLES INPUT'!$E$2:$E$9999,'QUALIFIED EFH'!AE$5))</f>
        <v>328.73</v>
      </c>
      <c r="AF40" s="476">
        <f>IF(AF$2&lt;&gt;"",IF($C40&lt;&gt;"TBA",AF$2/114,0),SUMIFS('HOURS&amp;CYCLES INPUT'!$F$2:$F$9999,'HOURS&amp;CYCLES INPUT'!$C$2:$C$9999,'QUALIFIED EFH'!$C40,'HOURS&amp;CYCLES INPUT'!$D$2:$D$9999,'QUALIFIED EFH'!AF$4,'HOURS&amp;CYCLES INPUT'!$E$2:$E$9999,'QUALIFIED EFH'!AF$5))</f>
        <v>335.48</v>
      </c>
      <c r="AG40" s="476">
        <f>IF(AG$2&lt;&gt;"",IF($C40&lt;&gt;"TBA",AG$2/114,0),SUMIFS('HOURS&amp;CYCLES INPUT'!$F$2:$F$9999,'HOURS&amp;CYCLES INPUT'!$C$2:$C$9999,'QUALIFIED EFH'!$C40,'HOURS&amp;CYCLES INPUT'!$D$2:$D$9999,'QUALIFIED EFH'!AG$4,'HOURS&amp;CYCLES INPUT'!$E$2:$E$9999,'QUALIFIED EFH'!AG$5))</f>
        <v>299.32</v>
      </c>
      <c r="AH40" s="476">
        <f>IF(AH$2&lt;&gt;"",IF($C40&lt;&gt;"TBA",AH$2/114,0),SUMIFS('HOURS&amp;CYCLES INPUT'!$F$2:$F$9999,'HOURS&amp;CYCLES INPUT'!$C$2:$C$9999,'QUALIFIED EFH'!$C40,'HOURS&amp;CYCLES INPUT'!$D$2:$D$9999,'QUALIFIED EFH'!AH$4,'HOURS&amp;CYCLES INPUT'!$E$2:$E$9999,'QUALIFIED EFH'!AH$5))</f>
        <v>388.08</v>
      </c>
      <c r="AI40" s="476">
        <f>IF(AI$2&lt;&gt;"",IF($C40&lt;&gt;"TBA",AI$2/114,0),SUMIFS('HOURS&amp;CYCLES INPUT'!$F$2:$F$9999,'HOURS&amp;CYCLES INPUT'!$C$2:$C$9999,'QUALIFIED EFH'!$C40,'HOURS&amp;CYCLES INPUT'!$D$2:$D$9999,'QUALIFIED EFH'!AI$4,'HOURS&amp;CYCLES INPUT'!$E$2:$E$9999,'QUALIFIED EFH'!AI$5))</f>
        <v>316.3</v>
      </c>
      <c r="AJ40" s="476">
        <f>IF(AJ$2&lt;&gt;"",IF($C40&lt;&gt;"TBA",AJ$2/114,0),SUMIFS('HOURS&amp;CYCLES INPUT'!$F$2:$F$9999,'HOURS&amp;CYCLES INPUT'!$C$2:$C$9999,'QUALIFIED EFH'!$C40,'HOURS&amp;CYCLES INPUT'!$D$2:$D$9999,'QUALIFIED EFH'!AJ$4,'HOURS&amp;CYCLES INPUT'!$E$2:$E$9999,'QUALIFIED EFH'!AJ$5))</f>
        <v>381.4</v>
      </c>
      <c r="AK40" s="476">
        <f>IF(AK$2&lt;&gt;"",IF($C40&lt;&gt;"TBA",AK$2/114,0),SUMIFS('HOURS&amp;CYCLES INPUT'!$F$2:$F$9999,'HOURS&amp;CYCLES INPUT'!$C$2:$C$9999,'QUALIFIED EFH'!$C40,'HOURS&amp;CYCLES INPUT'!$D$2:$D$9999,'QUALIFIED EFH'!AK$4,'HOURS&amp;CYCLES INPUT'!$E$2:$E$9999,'QUALIFIED EFH'!AK$5))</f>
        <v>364.65</v>
      </c>
      <c r="AL40" s="476">
        <f>IF(AL$2&lt;&gt;"",IF($C40&lt;&gt;"TBA",AL$2/114,0),SUMIFS('HOURS&amp;CYCLES INPUT'!$F$2:$F$9999,'HOURS&amp;CYCLES INPUT'!$C$2:$C$9999,'QUALIFIED EFH'!$C40,'HOURS&amp;CYCLES INPUT'!$D$2:$D$9999,'QUALIFIED EFH'!AL$4,'HOURS&amp;CYCLES INPUT'!$E$2:$E$9999,'QUALIFIED EFH'!AL$5))</f>
        <v>380.37</v>
      </c>
      <c r="AM40" s="476">
        <f>IF(AM$2&lt;&gt;"",IF($C40&lt;&gt;"TBA",AM$2/114,0),SUMIFS('HOURS&amp;CYCLES INPUT'!$F$2:$F$9999,'HOURS&amp;CYCLES INPUT'!$C$2:$C$9999,'QUALIFIED EFH'!$C40,'HOURS&amp;CYCLES INPUT'!$D$2:$D$9999,'QUALIFIED EFH'!AM$4,'HOURS&amp;CYCLES INPUT'!$E$2:$E$9999,'QUALIFIED EFH'!AM$5))</f>
        <v>201.67</v>
      </c>
      <c r="AN40" s="476">
        <f>IF(AN$2&lt;&gt;"",IF($C40&lt;&gt;"TBA",AN$2/114,0),SUMIFS('HOURS&amp;CYCLES INPUT'!$F$2:$F$9999,'HOURS&amp;CYCLES INPUT'!$C$2:$C$9999,'QUALIFIED EFH'!$C40,'HOURS&amp;CYCLES INPUT'!$D$2:$D$9999,'QUALIFIED EFH'!AN$4,'HOURS&amp;CYCLES INPUT'!$E$2:$E$9999,'QUALIFIED EFH'!AN$5))</f>
        <v>374.58</v>
      </c>
      <c r="AO40" s="476">
        <f>IF(AO$2&lt;&gt;"",IF($C40&lt;&gt;"TBA",AO$2/114,0),SUMIFS('HOURS&amp;CYCLES INPUT'!$F$2:$F$9999,'HOURS&amp;CYCLES INPUT'!$C$2:$C$9999,'QUALIFIED EFH'!$C40,'HOURS&amp;CYCLES INPUT'!$D$2:$D$9999,'QUALIFIED EFH'!AO$4,'HOURS&amp;CYCLES INPUT'!$E$2:$E$9999,'QUALIFIED EFH'!AO$5))</f>
        <v>287.91000000000003</v>
      </c>
      <c r="AP40" s="476">
        <f>IF(AP$2&lt;&gt;"",IF($C40&lt;&gt;"TBA",AP$2/114,0),SUMIFS('HOURS&amp;CYCLES INPUT'!$F$2:$F$9999,'HOURS&amp;CYCLES INPUT'!$C$2:$C$9999,'QUALIFIED EFH'!$C40,'HOURS&amp;CYCLES INPUT'!$D$2:$D$9999,'QUALIFIED EFH'!AP$4,'HOURS&amp;CYCLES INPUT'!$E$2:$E$9999,'QUALIFIED EFH'!AP$5))</f>
        <v>269.33999999999997</v>
      </c>
      <c r="AQ40" s="476">
        <f>IF(AQ$2&lt;&gt;"",IF($C40&lt;&gt;"TBA",AQ$2/114,0),SUMIFS('HOURS&amp;CYCLES INPUT'!$F$2:$F$9999,'HOURS&amp;CYCLES INPUT'!$C$2:$C$9999,'QUALIFIED EFH'!$C40,'HOURS&amp;CYCLES INPUT'!$D$2:$D$9999,'QUALIFIED EFH'!AQ$4,'HOURS&amp;CYCLES INPUT'!$E$2:$E$9999,'QUALIFIED EFH'!AQ$5))</f>
        <v>269.33</v>
      </c>
      <c r="AR40" s="476">
        <f>IF(AR$2&lt;&gt;"",IF($C40&lt;&gt;"TBA",AR$2/114,0),SUMIFS('HOURS&amp;CYCLES INPUT'!$F$2:$F$9999,'HOURS&amp;CYCLES INPUT'!$C$2:$C$9999,'QUALIFIED EFH'!$C40,'HOURS&amp;CYCLES INPUT'!$D$2:$D$9999,'QUALIFIED EFH'!AR$4,'HOURS&amp;CYCLES INPUT'!$E$2:$E$9999,'QUALIFIED EFH'!AR$5))</f>
        <v>0</v>
      </c>
      <c r="AS40" s="476">
        <f>IF(AS$2&lt;&gt;"",IF($C40&lt;&gt;"TBA",AS$2/114,0),SUMIFS('HOURS&amp;CYCLES INPUT'!$F$2:$F$9999,'HOURS&amp;CYCLES INPUT'!$C$2:$C$9999,'QUALIFIED EFH'!$C40,'HOURS&amp;CYCLES INPUT'!$D$2:$D$9999,'QUALIFIED EFH'!AS$4,'HOURS&amp;CYCLES INPUT'!$E$2:$E$9999,'QUALIFIED EFH'!AS$5))</f>
        <v>0</v>
      </c>
      <c r="AT40" s="476">
        <f>IF(AT$2&lt;&gt;"",IF($C40&lt;&gt;"TBA",AT$2/114,0),SUMIFS('HOURS&amp;CYCLES INPUT'!$F$2:$F$9999,'HOURS&amp;CYCLES INPUT'!$C$2:$C$9999,'QUALIFIED EFH'!$C40,'HOURS&amp;CYCLES INPUT'!$D$2:$D$9999,'QUALIFIED EFH'!AT$4,'HOURS&amp;CYCLES INPUT'!$E$2:$E$9999,'QUALIFIED EFH'!AT$5))</f>
        <v>0</v>
      </c>
      <c r="AU40" s="476">
        <f>IF(AU$2&lt;&gt;"",IF($C40&lt;&gt;"TBA",AU$2/114,0),SUMIFS('HOURS&amp;CYCLES INPUT'!$F$2:$F$9999,'HOURS&amp;CYCLES INPUT'!$C$2:$C$9999,'QUALIFIED EFH'!$C40,'HOURS&amp;CYCLES INPUT'!$D$2:$D$9999,'QUALIFIED EFH'!AU$4,'HOURS&amp;CYCLES INPUT'!$E$2:$E$9999,'QUALIFIED EFH'!AU$5))</f>
        <v>0</v>
      </c>
      <c r="AV40" s="476">
        <f>IF(AV$2&lt;&gt;"",IF($C40&lt;&gt;"TBA",AV$2/114,0),SUMIFS('HOURS&amp;CYCLES INPUT'!$F$2:$F$9999,'HOURS&amp;CYCLES INPUT'!$C$2:$C$9999,'QUALIFIED EFH'!$C40,'HOURS&amp;CYCLES INPUT'!$D$2:$D$9999,'QUALIFIED EFH'!AV$4,'HOURS&amp;CYCLES INPUT'!$E$2:$E$9999,'QUALIFIED EFH'!AV$5))</f>
        <v>0.15</v>
      </c>
      <c r="AW40" s="476">
        <f>IF(AW$2&lt;&gt;"",IF($C40&lt;&gt;"TBA",AW$2/114,0),SUMIFS('HOURS&amp;CYCLES INPUT'!$F$2:$F$9999,'HOURS&amp;CYCLES INPUT'!$C$2:$C$9999,'QUALIFIED EFH'!$C40,'HOURS&amp;CYCLES INPUT'!$D$2:$D$9999,'QUALIFIED EFH'!AW$4,'HOURS&amp;CYCLES INPUT'!$E$2:$E$9999,'QUALIFIED EFH'!AW$5))</f>
        <v>1.05</v>
      </c>
      <c r="AX40" s="476">
        <f>IF(AX$2&lt;&gt;"",IF($C40&lt;&gt;"TBA",AX$2/114,0),SUMIFS('HOURS&amp;CYCLES INPUT'!$F$2:$F$9999,'HOURS&amp;CYCLES INPUT'!$C$2:$C$9999,'QUALIFIED EFH'!$C40,'HOURS&amp;CYCLES INPUT'!$D$2:$D$9999,'QUALIFIED EFH'!AX$4,'HOURS&amp;CYCLES INPUT'!$E$2:$E$9999,'QUALIFIED EFH'!AX$5))</f>
        <v>0</v>
      </c>
      <c r="AY40" s="476">
        <f>IF(AY$2&lt;&gt;"",IF($C40&lt;&gt;"TBA",AY$2/114,0),SUMIFS('HOURS&amp;CYCLES INPUT'!$F$2:$F$9999,'HOURS&amp;CYCLES INPUT'!$C$2:$C$9999,'QUALIFIED EFH'!$C40,'HOURS&amp;CYCLES INPUT'!$D$2:$D$9999,'QUALIFIED EFH'!AY$4,'HOURS&amp;CYCLES INPUT'!$E$2:$E$9999,'QUALIFIED EFH'!AY$5))</f>
        <v>0</v>
      </c>
      <c r="AZ40" s="476">
        <f>IF(AZ$2&lt;&gt;"",IF($C40&lt;&gt;"TBA",AZ$2/114,0),SUMIFS('HOURS&amp;CYCLES INPUT'!$F$2:$F$9999,'HOURS&amp;CYCLES INPUT'!$C$2:$C$9999,'QUALIFIED EFH'!$C40,'HOURS&amp;CYCLES INPUT'!$D$2:$D$9999,'QUALIFIED EFH'!AZ$4,'HOURS&amp;CYCLES INPUT'!$E$2:$E$9999,'QUALIFIED EFH'!AZ$5))</f>
        <v>0.25</v>
      </c>
      <c r="BA40" s="476">
        <f>IF(BA$2&lt;&gt;"",IF($C40&lt;&gt;"TBA",BA$2/114,0),SUMIFS('HOURS&amp;CYCLES INPUT'!$F$2:$F$9999,'HOURS&amp;CYCLES INPUT'!$C$2:$C$9999,'QUALIFIED EFH'!$C40,'HOURS&amp;CYCLES INPUT'!$D$2:$D$9999,'QUALIFIED EFH'!BA$4,'HOURS&amp;CYCLES INPUT'!$E$2:$E$9999,'QUALIFIED EFH'!BA$5))</f>
        <v>0</v>
      </c>
      <c r="BB40" s="476">
        <f>IF(BB$2&lt;&gt;"",IF($C40&lt;&gt;"TBA",BB$2/114,0),SUMIFS('HOURS&amp;CYCLES INPUT'!$F$2:$F$9999,'HOURS&amp;CYCLES INPUT'!$C$2:$C$9999,'QUALIFIED EFH'!$C40,'HOURS&amp;CYCLES INPUT'!$D$2:$D$9999,'QUALIFIED EFH'!BB$4,'HOURS&amp;CYCLES INPUT'!$E$2:$E$9999,'QUALIFIED EFH'!BB$5))</f>
        <v>0</v>
      </c>
      <c r="BC40" s="476">
        <f>IF(BC$2&lt;&gt;"",IF($C40&lt;&gt;"TBA",BC$2/114,0),SUMIFS('HOURS&amp;CYCLES INPUT'!$F$2:$F$9999,'HOURS&amp;CYCLES INPUT'!$C$2:$C$9999,'QUALIFIED EFH'!$C40,'HOURS&amp;CYCLES INPUT'!$D$2:$D$9999,'QUALIFIED EFH'!BC$4,'HOURS&amp;CYCLES INPUT'!$E$2:$E$9999,'QUALIFIED EFH'!BC$5))</f>
        <v>0</v>
      </c>
      <c r="BD40" s="476">
        <f>IF(BD$2&lt;&gt;"",IF($C40&lt;&gt;"TBA",BD$2/114,0),SUMIFS('HOURS&amp;CYCLES INPUT'!$F$2:$F$9999,'HOURS&amp;CYCLES INPUT'!$C$2:$C$9999,'QUALIFIED EFH'!$C40,'HOURS&amp;CYCLES INPUT'!$D$2:$D$9999,'QUALIFIED EFH'!BD$4,'HOURS&amp;CYCLES INPUT'!$E$2:$E$9999,'QUALIFIED EFH'!BD$5))</f>
        <v>0</v>
      </c>
      <c r="BE40" s="476">
        <f>IF(BE$2&lt;&gt;"",IF($C40&lt;&gt;"TBA",BE$2/114,0),SUMIFS('HOURS&amp;CYCLES INPUT'!$F$2:$F$9999,'HOURS&amp;CYCLES INPUT'!$C$2:$C$9999,'QUALIFIED EFH'!$C40,'HOURS&amp;CYCLES INPUT'!$D$2:$D$9999,'QUALIFIED EFH'!BE$4,'HOURS&amp;CYCLES INPUT'!$E$2:$E$9999,'QUALIFIED EFH'!BE$5))</f>
        <v>0</v>
      </c>
      <c r="BF40" s="476">
        <f>IF(BF$2&lt;&gt;"",IF($C40&lt;&gt;"TBA",BF$2/114,0),SUMIFS('HOURS&amp;CYCLES INPUT'!$F$2:$F$9999,'HOURS&amp;CYCLES INPUT'!$C$2:$C$9999,'QUALIFIED EFH'!$C40,'HOURS&amp;CYCLES INPUT'!$D$2:$D$9999,'QUALIFIED EFH'!BF$4,'HOURS&amp;CYCLES INPUT'!$E$2:$E$9999,'QUALIFIED EFH'!BF$5))</f>
        <v>0</v>
      </c>
      <c r="BG40" s="476">
        <f>IF(BG$2&lt;&gt;"",IF($C40&lt;&gt;"TBA",BG$2/114,0),SUMIFS('HOURS&amp;CYCLES INPUT'!$F$2:$F$9999,'HOURS&amp;CYCLES INPUT'!$C$2:$C$9999,'QUALIFIED EFH'!$C40,'HOURS&amp;CYCLES INPUT'!$D$2:$D$9999,'QUALIFIED EFH'!BG$4,'HOURS&amp;CYCLES INPUT'!$E$2:$E$9999,'QUALIFIED EFH'!BG$5))</f>
        <v>0</v>
      </c>
      <c r="BH40" s="476">
        <f>IF(BH$2&lt;&gt;"",IF($C40&lt;&gt;"TBA",BH$2/114,0),SUMIFS('HOURS&amp;CYCLES INPUT'!$F$2:$F$9999,'HOURS&amp;CYCLES INPUT'!$C$2:$C$9999,'QUALIFIED EFH'!$C40,'HOURS&amp;CYCLES INPUT'!$D$2:$D$9999,'QUALIFIED EFH'!BH$4,'HOURS&amp;CYCLES INPUT'!$E$2:$E$9999,'QUALIFIED EFH'!BH$5))</f>
        <v>0</v>
      </c>
      <c r="BI40" s="476">
        <f>IF(BI$2&lt;&gt;"",IF($C40&lt;&gt;"TBA",BI$2/114,0),SUMIFS('HOURS&amp;CYCLES INPUT'!$F$2:$F$9999,'HOURS&amp;CYCLES INPUT'!$C$2:$C$9999,'QUALIFIED EFH'!$C40,'HOURS&amp;CYCLES INPUT'!$D$2:$D$9999,'QUALIFIED EFH'!BI$4,'HOURS&amp;CYCLES INPUT'!$E$2:$E$9999,'QUALIFIED EFH'!BI$5))</f>
        <v>0</v>
      </c>
      <c r="BJ40" s="476">
        <f>IF(BJ$2&lt;&gt;"",IF($C40&lt;&gt;"TBA",BJ$2/114,0),SUMIFS('HOURS&amp;CYCLES INPUT'!$F$2:$F$9999,'HOURS&amp;CYCLES INPUT'!$C$2:$C$9999,'QUALIFIED EFH'!$C40,'HOURS&amp;CYCLES INPUT'!$D$2:$D$9999,'QUALIFIED EFH'!BJ$4,'HOURS&amp;CYCLES INPUT'!$E$2:$E$9999,'QUALIFIED EFH'!BJ$5))</f>
        <v>0</v>
      </c>
      <c r="BK40" s="476">
        <f>IF(BK$2&lt;&gt;"",IF($C40&lt;&gt;"TBA",BK$2/114,0),SUMIFS('HOURS&amp;CYCLES INPUT'!$F$2:$F$9999,'HOURS&amp;CYCLES INPUT'!$C$2:$C$9999,'QUALIFIED EFH'!$C40,'HOURS&amp;CYCLES INPUT'!$D$2:$D$9999,'QUALIFIED EFH'!BK$4,'HOURS&amp;CYCLES INPUT'!$E$2:$E$9999,'QUALIFIED EFH'!BK$5))</f>
        <v>0</v>
      </c>
      <c r="BL40" s="476">
        <f>IF(BL$2&lt;&gt;"",IF($C40&lt;&gt;"TBA",BL$2/114,0),SUMIFS('HOURS&amp;CYCLES INPUT'!$F$2:$F$9999,'HOURS&amp;CYCLES INPUT'!$C$2:$C$9999,'QUALIFIED EFH'!$C40,'HOURS&amp;CYCLES INPUT'!$D$2:$D$9999,'QUALIFIED EFH'!BL$4,'HOURS&amp;CYCLES INPUT'!$E$2:$E$9999,'QUALIFIED EFH'!BL$5))</f>
        <v>0</v>
      </c>
      <c r="BM40" s="476">
        <f>IF(BM$2&lt;&gt;"",IF($C40&lt;&gt;"TBA",BM$2/114,0),SUMIFS('HOURS&amp;CYCLES INPUT'!$F$2:$F$9999,'HOURS&amp;CYCLES INPUT'!$C$2:$C$9999,'QUALIFIED EFH'!$C40,'HOURS&amp;CYCLES INPUT'!$D$2:$D$9999,'QUALIFIED EFH'!BM$4,'HOURS&amp;CYCLES INPUT'!$E$2:$E$9999,'QUALIFIED EFH'!BM$5))</f>
        <v>0</v>
      </c>
      <c r="BN40" s="476">
        <f>IF(BN$2&lt;&gt;"",IF($C40&lt;&gt;"TBA",BN$2/114,0),SUMIFS('HOURS&amp;CYCLES INPUT'!$F$2:$F$9999,'HOURS&amp;CYCLES INPUT'!$C$2:$C$9999,'QUALIFIED EFH'!$C40,'HOURS&amp;CYCLES INPUT'!$D$2:$D$9999,'QUALIFIED EFH'!BN$4,'HOURS&amp;CYCLES INPUT'!$E$2:$E$9999,'QUALIFIED EFH'!BN$5))</f>
        <v>0</v>
      </c>
      <c r="BO40" s="476">
        <f>IF(BO$2&lt;&gt;"",IF($C40&lt;&gt;"TBA",BO$2/114,0),SUMIFS('HOURS&amp;CYCLES INPUT'!$F$2:$F$9999,'HOURS&amp;CYCLES INPUT'!$C$2:$C$9999,'QUALIFIED EFH'!$C40,'HOURS&amp;CYCLES INPUT'!$D$2:$D$9999,'QUALIFIED EFH'!BO$4,'HOURS&amp;CYCLES INPUT'!$E$2:$E$9999,'QUALIFIED EFH'!BO$5))</f>
        <v>0</v>
      </c>
      <c r="BP40" s="476">
        <f>IF(BP$2&lt;&gt;"",IF($C40&lt;&gt;"TBA",BP$2/114,0),SUMIFS('HOURS&amp;CYCLES INPUT'!$F$2:$F$9999,'HOURS&amp;CYCLES INPUT'!$C$2:$C$9999,'QUALIFIED EFH'!$C40,'HOURS&amp;CYCLES INPUT'!$D$2:$D$9999,'QUALIFIED EFH'!BP$4,'HOURS&amp;CYCLES INPUT'!$E$2:$E$9999,'QUALIFIED EFH'!BP$5))</f>
        <v>0</v>
      </c>
      <c r="BQ40" s="476">
        <f>IF(BQ$2&lt;&gt;"",IF($C40&lt;&gt;"TBA",BQ$2/114,0),SUMIFS('HOURS&amp;CYCLES INPUT'!$F$2:$F$9999,'HOURS&amp;CYCLES INPUT'!$C$2:$C$9999,'QUALIFIED EFH'!$C40,'HOURS&amp;CYCLES INPUT'!$D$2:$D$9999,'QUALIFIED EFH'!BQ$4,'HOURS&amp;CYCLES INPUT'!$E$2:$E$9999,'QUALIFIED EFH'!BQ$5))</f>
        <v>0</v>
      </c>
      <c r="BR40" s="476">
        <f>IF(BR$2&lt;&gt;"",IF($C40&lt;&gt;"TBA",BR$2/114,0),SUMIFS('HOURS&amp;CYCLES INPUT'!$F$2:$F$9999,'HOURS&amp;CYCLES INPUT'!$C$2:$C$9999,'QUALIFIED EFH'!$C40,'HOURS&amp;CYCLES INPUT'!$D$2:$D$9999,'QUALIFIED EFH'!BR$4,'HOURS&amp;CYCLES INPUT'!$E$2:$E$9999,'QUALIFIED EFH'!BR$5))</f>
        <v>0</v>
      </c>
      <c r="BS40" s="476">
        <f>IF(BS$2&lt;&gt;"",IF($C40&lt;&gt;"TBA",BS$2/114,0),SUMIFS('HOURS&amp;CYCLES INPUT'!$F$2:$F$9999,'HOURS&amp;CYCLES INPUT'!$C$2:$C$9999,'QUALIFIED EFH'!$C40,'HOURS&amp;CYCLES INPUT'!$D$2:$D$9999,'QUALIFIED EFH'!BS$4,'HOURS&amp;CYCLES INPUT'!$E$2:$E$9999,'QUALIFIED EFH'!BS$5))</f>
        <v>0</v>
      </c>
      <c r="BT40" s="476">
        <f>IF(BT$2&lt;&gt;"",IF($C40&lt;&gt;"TBA",BT$2/114,0),SUMIFS('HOURS&amp;CYCLES INPUT'!$F$2:$F$9999,'HOURS&amp;CYCLES INPUT'!$C$2:$C$9999,'QUALIFIED EFH'!$C40,'HOURS&amp;CYCLES INPUT'!$D$2:$D$9999,'QUALIFIED EFH'!BT$4,'HOURS&amp;CYCLES INPUT'!$E$2:$E$9999,'QUALIFIED EFH'!BT$5))</f>
        <v>0</v>
      </c>
      <c r="BU40" s="476">
        <f>IF(BU$2&lt;&gt;"",IF($C40&lt;&gt;"TBA",BU$2/114,0),SUMIFS('HOURS&amp;CYCLES INPUT'!$F$2:$F$9999,'HOURS&amp;CYCLES INPUT'!$C$2:$C$9999,'QUALIFIED EFH'!$C40,'HOURS&amp;CYCLES INPUT'!$D$2:$D$9999,'QUALIFIED EFH'!BU$4,'HOURS&amp;CYCLES INPUT'!$E$2:$E$9999,'QUALIFIED EFH'!BU$5))</f>
        <v>0</v>
      </c>
      <c r="BV40" s="476">
        <f>IF(BV$2&lt;&gt;"",IF($C40&lt;&gt;"TBA",BV$2/114,0),SUMIFS('HOURS&amp;CYCLES INPUT'!$F$2:$F$9999,'HOURS&amp;CYCLES INPUT'!$C$2:$C$9999,'QUALIFIED EFH'!$C40,'HOURS&amp;CYCLES INPUT'!$D$2:$D$9999,'QUALIFIED EFH'!BV$4,'HOURS&amp;CYCLES INPUT'!$E$2:$E$9999,'QUALIFIED EFH'!BV$5))</f>
        <v>0</v>
      </c>
      <c r="BW40" s="476">
        <f>IF(BW$2&lt;&gt;"",IF($C40&lt;&gt;"TBA",BW$2/114,0),SUMIFS('HOURS&amp;CYCLES INPUT'!$F$2:$F$9999,'HOURS&amp;CYCLES INPUT'!$C$2:$C$9999,'QUALIFIED EFH'!$C40,'HOURS&amp;CYCLES INPUT'!$D$2:$D$9999,'QUALIFIED EFH'!BW$4,'HOURS&amp;CYCLES INPUT'!$E$2:$E$9999,'QUALIFIED EFH'!BW$5))</f>
        <v>0</v>
      </c>
      <c r="BX40" s="476">
        <f>IF(BX$2&lt;&gt;"",IF($C40&lt;&gt;"TBA",BX$2/114,0),SUMIFS('HOURS&amp;CYCLES INPUT'!$F$2:$F$9999,'HOURS&amp;CYCLES INPUT'!$C$2:$C$9999,'QUALIFIED EFH'!$C40,'HOURS&amp;CYCLES INPUT'!$D$2:$D$9999,'QUALIFIED EFH'!BX$4,'HOURS&amp;CYCLES INPUT'!$E$2:$E$9999,'QUALIFIED EFH'!BX$5))</f>
        <v>0.4</v>
      </c>
      <c r="BY40" s="476">
        <f>IF(BY$2&lt;&gt;"",IF($C40&lt;&gt;"TBA",BY$2/114,0),SUMIFS('HOURS&amp;CYCLES INPUT'!$F$2:$F$9999,'HOURS&amp;CYCLES INPUT'!$C$2:$C$9999,'QUALIFIED EFH'!$C40,'HOURS&amp;CYCLES INPUT'!$D$2:$D$9999,'QUALIFIED EFH'!BY$4,'HOURS&amp;CYCLES INPUT'!$E$2:$E$9999,'QUALIFIED EFH'!BY$5))</f>
        <v>0</v>
      </c>
      <c r="BZ40" s="476">
        <f>IF(BZ$2&lt;&gt;"",IF($C40&lt;&gt;"TBA",BZ$2/114,0),SUMIFS('HOURS&amp;CYCLES INPUT'!$F$2:$F$9999,'HOURS&amp;CYCLES INPUT'!$C$2:$C$9999,'QUALIFIED EFH'!$C40,'HOURS&amp;CYCLES INPUT'!$D$2:$D$9999,'QUALIFIED EFH'!BZ$4,'HOURS&amp;CYCLES INPUT'!$E$2:$E$9999,'QUALIFIED EFH'!BZ$5))</f>
        <v>3.32</v>
      </c>
      <c r="CA40" s="476">
        <f>IF(CA$2&lt;&gt;"",IF($C40&lt;&gt;"TBA",CA$2/114,0),SUMIFS('HOURS&amp;CYCLES INPUT'!$F$2:$F$9999,'HOURS&amp;CYCLES INPUT'!$C$2:$C$9999,'QUALIFIED EFH'!$C40,'HOURS&amp;CYCLES INPUT'!$D$2:$D$9999,'QUALIFIED EFH'!CA$4,'HOURS&amp;CYCLES INPUT'!$E$2:$E$9999,'QUALIFIED EFH'!CA$5))</f>
        <v>305.45</v>
      </c>
      <c r="CB40" s="476">
        <f>IF(CB$2&lt;&gt;"",IF($C40&lt;&gt;"TBA",CB$2/114,0),SUMIFS('HOURS&amp;CYCLES INPUT'!$F$2:$F$9999,'HOURS&amp;CYCLES INPUT'!$C$2:$C$9999,'QUALIFIED EFH'!$C40,'HOURS&amp;CYCLES INPUT'!$D$2:$D$9999,'QUALIFIED EFH'!CB$4,'HOURS&amp;CYCLES INPUT'!$E$2:$E$9999,'QUALIFIED EFH'!CB$5))</f>
        <v>335.37</v>
      </c>
      <c r="CC40" s="476">
        <f>IF(CC$2&lt;&gt;"",IF($C40&lt;&gt;"TBA",CC$2/114,0),SUMIFS('HOURS&amp;CYCLES INPUT'!$F$2:$F$9999,'HOURS&amp;CYCLES INPUT'!$C$2:$C$9999,'QUALIFIED EFH'!$C40,'HOURS&amp;CYCLES INPUT'!$D$2:$D$9999,'QUALIFIED EFH'!CC$4,'HOURS&amp;CYCLES INPUT'!$E$2:$E$9999,'QUALIFIED EFH'!CC$5))</f>
        <v>339.7</v>
      </c>
      <c r="CD40" s="476">
        <f>IF(CD$2&lt;&gt;"",IF($C40&lt;&gt;"TBA",CD$2/114,0),SUMIFS('HOURS&amp;CYCLES INPUT'!$F$2:$F$9999,'HOURS&amp;CYCLES INPUT'!$C$2:$C$9999,'QUALIFIED EFH'!$C40,'HOURS&amp;CYCLES INPUT'!$D$2:$D$9999,'QUALIFIED EFH'!CD$4,'HOURS&amp;CYCLES INPUT'!$E$2:$E$9999,'QUALIFIED EFH'!CD$5))</f>
        <v>369.19</v>
      </c>
      <c r="CE40" s="476">
        <f>IF(CE$2&lt;&gt;"",IF($C40&lt;&gt;"TBA",CE$2/114,0),SUMIFS('HOURS&amp;CYCLES INPUT'!$F$2:$F$9999,'HOURS&amp;CYCLES INPUT'!$C$2:$C$9999,'QUALIFIED EFH'!$C40,'HOURS&amp;CYCLES INPUT'!$D$2:$D$9999,'QUALIFIED EFH'!CE$4,'HOURS&amp;CYCLES INPUT'!$E$2:$E$9999,'QUALIFIED EFH'!CE$5))</f>
        <v>405.37</v>
      </c>
      <c r="CF40" s="476">
        <f>IF(CF$2&lt;&gt;"",IF($C40&lt;&gt;"TBA",CF$2/114,0),SUMIFS('HOURS&amp;CYCLES INPUT'!$F$2:$F$9999,'HOURS&amp;CYCLES INPUT'!$C$2:$C$9999,'QUALIFIED EFH'!$C40,'HOURS&amp;CYCLES INPUT'!$D$2:$D$9999,'QUALIFIED EFH'!CF$4,'HOURS&amp;CYCLES INPUT'!$E$2:$E$9999,'QUALIFIED EFH'!CF$5))</f>
        <v>327.85</v>
      </c>
      <c r="CG40" s="476">
        <f>IF(CG$2&lt;&gt;"",IF($C40&lt;&gt;"TBA",CG$2/114,0),SUMIFS('HOURS&amp;CYCLES INPUT'!$F$2:$F$9999,'HOURS&amp;CYCLES INPUT'!$C$2:$C$9999,'QUALIFIED EFH'!$C40,'HOURS&amp;CYCLES INPUT'!$D$2:$D$9999,'QUALIFIED EFH'!CG$4,'HOURS&amp;CYCLES INPUT'!$E$2:$E$9999,'QUALIFIED EFH'!CG$5))</f>
        <v>397.9</v>
      </c>
      <c r="CH40" s="476">
        <f>IF(CH$2&lt;&gt;"",IF($C40&lt;&gt;"TBA",CH$2/114,0),SUMIFS('HOURS&amp;CYCLES INPUT'!$F$2:$F$9999,'HOURS&amp;CYCLES INPUT'!$C$2:$C$9999,'QUALIFIED EFH'!$C40,'HOURS&amp;CYCLES INPUT'!$D$2:$D$9999,'QUALIFIED EFH'!CH$4,'HOURS&amp;CYCLES INPUT'!$E$2:$E$9999,'QUALIFIED EFH'!CH$5))</f>
        <v>150.52000000000001</v>
      </c>
      <c r="CI40" s="476">
        <f>IF(CI$2&lt;&gt;"",IF($C40&lt;&gt;"TBA",CI$2/114,0),SUMIFS('HOURS&amp;CYCLES INPUT'!$F$2:$F$9999,'HOURS&amp;CYCLES INPUT'!$C$2:$C$9999,'QUALIFIED EFH'!$C40,'HOURS&amp;CYCLES INPUT'!$D$2:$D$9999,'QUALIFIED EFH'!CI$4,'HOURS&amp;CYCLES INPUT'!$E$2:$E$9999,'QUALIFIED EFH'!CI$5))</f>
        <v>0</v>
      </c>
      <c r="CJ40" s="476">
        <f>IF(CJ$2&lt;&gt;"",IF($C40&lt;&gt;"TBA",CJ$2/114,0),SUMIFS('HOURS&amp;CYCLES INPUT'!$F$2:$F$9999,'HOURS&amp;CYCLES INPUT'!$C$2:$C$9999,'QUALIFIED EFH'!$C40,'HOURS&amp;CYCLES INPUT'!$D$2:$D$9999,'QUALIFIED EFH'!CJ$4,'HOURS&amp;CYCLES INPUT'!$E$2:$E$9999,'QUALIFIED EFH'!CJ$5))</f>
        <v>0</v>
      </c>
      <c r="CK40" s="476">
        <f>IF(CK$2&lt;&gt;"",IF($C40&lt;&gt;"TBA",CK$2/114,0),SUMIFS('HOURS&amp;CYCLES INPUT'!$F$2:$F$9999,'HOURS&amp;CYCLES INPUT'!$C$2:$C$9999,'QUALIFIED EFH'!$C40,'HOURS&amp;CYCLES INPUT'!$D$2:$D$9999,'QUALIFIED EFH'!CK$4,'HOURS&amp;CYCLES INPUT'!$E$2:$E$9999,'QUALIFIED EFH'!CK$5))</f>
        <v>0</v>
      </c>
      <c r="CL40" s="476">
        <f>IF(CL$2&lt;&gt;"",IF($C40&lt;&gt;"TBA",CL$2/114,0),SUMIFS('HOURS&amp;CYCLES INPUT'!$F$2:$F$9999,'HOURS&amp;CYCLES INPUT'!$C$2:$C$9999,'QUALIFIED EFH'!$C40,'HOURS&amp;CYCLES INPUT'!$D$2:$D$9999,'QUALIFIED EFH'!CL$4,'HOURS&amp;CYCLES INPUT'!$E$2:$E$9999,'QUALIFIED EFH'!CL$5))</f>
        <v>0</v>
      </c>
      <c r="CM40" s="476">
        <f>IF(CM$2&lt;&gt;"",IF($C40&lt;&gt;"TBA",CM$2/114,0),SUMIFS('HOURS&amp;CYCLES INPUT'!$F$2:$F$9999,'HOURS&amp;CYCLES INPUT'!$C$2:$C$9999,'QUALIFIED EFH'!$C40,'HOURS&amp;CYCLES INPUT'!$D$2:$D$9999,'QUALIFIED EFH'!CM$4,'HOURS&amp;CYCLES INPUT'!$E$2:$E$9999,'QUALIFIED EFH'!CM$5))</f>
        <v>0</v>
      </c>
      <c r="CN40" s="476">
        <f>IF(CN$2&lt;&gt;"",IF($C40&lt;&gt;"TBA",CN$2/114,0),SUMIFS('HOURS&amp;CYCLES INPUT'!$F$2:$F$9999,'HOURS&amp;CYCLES INPUT'!$C$2:$C$9999,'QUALIFIED EFH'!$C40,'HOURS&amp;CYCLES INPUT'!$D$2:$D$9999,'QUALIFIED EFH'!CN$4,'HOURS&amp;CYCLES INPUT'!$E$2:$E$9999,'QUALIFIED EFH'!CN$5))</f>
        <v>74.17</v>
      </c>
      <c r="CO40" s="476">
        <f>IF(CO$2&lt;&gt;"",IF($C40&lt;&gt;"TBA",CO$2/114,0),SUMIFS('HOURS&amp;CYCLES INPUT'!$F$2:$F$9999,'HOURS&amp;CYCLES INPUT'!$C$2:$C$9999,'QUALIFIED EFH'!$C40,'HOURS&amp;CYCLES INPUT'!$D$2:$D$9999,'QUALIFIED EFH'!CO$4,'HOURS&amp;CYCLES INPUT'!$E$2:$E$9999,'QUALIFIED EFH'!CO$5))</f>
        <v>394.21</v>
      </c>
      <c r="CP40" s="476">
        <f>IF(CP$2&lt;&gt;"",IF($C40&lt;&gt;"TBA",CP$2/114,0),SUMIFS('HOURS&amp;CYCLES INPUT'!$F$2:$F$9999,'HOURS&amp;CYCLES INPUT'!$C$2:$C$9999,'QUALIFIED EFH'!$C40,'HOURS&amp;CYCLES INPUT'!$D$2:$D$9999,'QUALIFIED EFH'!CP$4,'HOURS&amp;CYCLES INPUT'!$E$2:$E$9999,'QUALIFIED EFH'!CP$5))</f>
        <v>342.37</v>
      </c>
      <c r="CQ40" s="476">
        <f>IF(CQ$2&lt;&gt;"",IF($C40&lt;&gt;"TBA",CQ$2/114,0),SUMIFS('HOURS&amp;CYCLES INPUT'!$F$2:$F$9999,'HOURS&amp;CYCLES INPUT'!$C$2:$C$9999,'QUALIFIED EFH'!$C40,'HOURS&amp;CYCLES INPUT'!$D$2:$D$9999,'QUALIFIED EFH'!CQ$4,'HOURS&amp;CYCLES INPUT'!$E$2:$E$9999,'QUALIFIED EFH'!CQ$5))</f>
        <v>389.12</v>
      </c>
      <c r="CR40" s="476">
        <f>IF(CR$2&lt;&gt;"",IF($C40&lt;&gt;"TBA",CR$2/114,0),SUMIFS('HOURS&amp;CYCLES INPUT'!$F$2:$F$9999,'HOURS&amp;CYCLES INPUT'!$C$2:$C$9999,'QUALIFIED EFH'!$C40,'HOURS&amp;CYCLES INPUT'!$D$2:$D$9999,'QUALIFIED EFH'!CR$4,'HOURS&amp;CYCLES INPUT'!$E$2:$E$9999,'QUALIFIED EFH'!CR$5))</f>
        <v>403.46</v>
      </c>
      <c r="CS40" s="476">
        <f>IF(CS$2&lt;&gt;"",IF($C40&lt;&gt;"TBA",CS$2/114,0),SUMIFS('HOURS&amp;CYCLES INPUT'!$F$2:$F$9999,'HOURS&amp;CYCLES INPUT'!$C$2:$C$9999,'QUALIFIED EFH'!$C40,'HOURS&amp;CYCLES INPUT'!$D$2:$D$9999,'QUALIFIED EFH'!CS$4,'HOURS&amp;CYCLES INPUT'!$E$2:$E$9999,'QUALIFIED EFH'!CS$5))</f>
        <v>412.63</v>
      </c>
      <c r="CT40" s="476">
        <f>IF(CT$2&lt;&gt;"",IF($C40&lt;&gt;"TBA",CT$2/114,0),SUMIFS('HOURS&amp;CYCLES INPUT'!$F$2:$F$9999,'HOURS&amp;CYCLES INPUT'!$C$2:$C$9999,'QUALIFIED EFH'!$C40,'HOURS&amp;CYCLES INPUT'!$D$2:$D$9999,'QUALIFIED EFH'!CT$4,'HOURS&amp;CYCLES INPUT'!$E$2:$E$9999,'QUALIFIED EFH'!CT$5))</f>
        <v>137.72</v>
      </c>
      <c r="CU40" s="476">
        <f>IF(CU$2&lt;&gt;"",IF($C40&lt;&gt;"TBA",CU$2/114,0),SUMIFS('HOURS&amp;CYCLES INPUT'!$F$2:$F$9999,'HOURS&amp;CYCLES INPUT'!$C$2:$C$9999,'QUALIFIED EFH'!$C40,'HOURS&amp;CYCLES INPUT'!$D$2:$D$9999,'QUALIFIED EFH'!CU$4,'HOURS&amp;CYCLES INPUT'!$E$2:$E$9999,'QUALIFIED EFH'!CU$5))</f>
        <v>0</v>
      </c>
      <c r="CV40" s="476">
        <f>IF(CV$2&lt;&gt;"",IF($C40&lt;&gt;"TBA",CV$2/114,0),SUMIFS('HOURS&amp;CYCLES INPUT'!$F$2:$F$9999,'HOURS&amp;CYCLES INPUT'!$C$2:$C$9999,'QUALIFIED EFH'!$C40,'HOURS&amp;CYCLES INPUT'!$D$2:$D$9999,'QUALIFIED EFH'!CV$4,'HOURS&amp;CYCLES INPUT'!$E$2:$E$9999,'QUALIFIED EFH'!CV$5))</f>
        <v>0</v>
      </c>
      <c r="CW40" s="476">
        <f>IF(CW$2&lt;&gt;"",IF($C40&lt;&gt;"TBA",CW$2/114,0),SUMIFS('HOURS&amp;CYCLES INPUT'!$F$2:$F$9999,'HOURS&amp;CYCLES INPUT'!$C$2:$C$9999,'QUALIFIED EFH'!$C40,'HOURS&amp;CYCLES INPUT'!$D$2:$D$9999,'QUALIFIED EFH'!CW$4,'HOURS&amp;CYCLES INPUT'!$E$2:$E$9999,'QUALIFIED EFH'!CW$5))</f>
        <v>0</v>
      </c>
      <c r="CX40" s="476">
        <f>IF(CX$2&lt;&gt;"",IF($C40&lt;&gt;"TBA",CX$2/114,0),SUMIFS('HOURS&amp;CYCLES INPUT'!$F$2:$F$9999,'HOURS&amp;CYCLES INPUT'!$C$2:$C$9999,'QUALIFIED EFH'!$C40,'HOURS&amp;CYCLES INPUT'!$D$2:$D$9999,'QUALIFIED EFH'!CX$4,'HOURS&amp;CYCLES INPUT'!$E$2:$E$9999,'QUALIFIED EFH'!CX$5))</f>
        <v>0</v>
      </c>
      <c r="CY40" s="476">
        <f>IF(CY$2&lt;&gt;"",IF($C40&lt;&gt;"TBA",CY$2/114,0),SUMIFS('HOURS&amp;CYCLES INPUT'!$F$2:$F$9999,'HOURS&amp;CYCLES INPUT'!$C$2:$C$9999,'QUALIFIED EFH'!$C40,'HOURS&amp;CYCLES INPUT'!$D$2:$D$9999,'QUALIFIED EFH'!CY$4,'HOURS&amp;CYCLES INPUT'!$E$2:$E$9999,'QUALIFIED EFH'!CY$5))</f>
        <v>0</v>
      </c>
      <c r="CZ40" s="476">
        <f>IF(CZ$2&lt;&gt;"",IF($C40&lt;&gt;"TBA",CZ$2/114,0),SUMIFS('HOURS&amp;CYCLES INPUT'!$F$2:$F$9999,'HOURS&amp;CYCLES INPUT'!$C$2:$C$9999,'QUALIFIED EFH'!$C40,'HOURS&amp;CYCLES INPUT'!$D$2:$D$9999,'QUALIFIED EFH'!CZ$4,'HOURS&amp;CYCLES INPUT'!$E$2:$E$9999,'QUALIFIED EFH'!CZ$5))</f>
        <v>0</v>
      </c>
      <c r="DA40" s="476">
        <f>IF(DA$2&lt;&gt;"",IF($C40&lt;&gt;"TBA",DA$2/114,0),SUMIFS('HOURS&amp;CYCLES INPUT'!$F$2:$F$9999,'HOURS&amp;CYCLES INPUT'!$C$2:$C$9999,'QUALIFIED EFH'!$C40,'HOURS&amp;CYCLES INPUT'!$D$2:$D$9999,'QUALIFIED EFH'!DA$4,'HOURS&amp;CYCLES INPUT'!$E$2:$E$9999,'QUALIFIED EFH'!DA$5))</f>
        <v>0</v>
      </c>
      <c r="DB40" s="476">
        <f>IF(DB$2&lt;&gt;"",IF($C40&lt;&gt;"TBA",DB$2/114,0),SUMIFS('HOURS&amp;CYCLES INPUT'!$F$2:$F$9999,'HOURS&amp;CYCLES INPUT'!$C$2:$C$9999,'QUALIFIED EFH'!$C40,'HOURS&amp;CYCLES INPUT'!$D$2:$D$9999,'QUALIFIED EFH'!DB$4,'HOURS&amp;CYCLES INPUT'!$E$2:$E$9999,'QUALIFIED EFH'!DB$5))</f>
        <v>0</v>
      </c>
      <c r="DC40" s="476">
        <f>IF(DC$2&lt;&gt;"",IF($C40&lt;&gt;"TBA",DC$2/114,0),SUMIFS('HOURS&amp;CYCLES INPUT'!$F$2:$F$9999,'HOURS&amp;CYCLES INPUT'!$C$2:$C$9999,'QUALIFIED EFH'!$C40,'HOURS&amp;CYCLES INPUT'!$D$2:$D$9999,'QUALIFIED EFH'!DC$4,'HOURS&amp;CYCLES INPUT'!$E$2:$E$9999,'QUALIFIED EFH'!DC$5))</f>
        <v>0</v>
      </c>
      <c r="DD40" s="476">
        <f>IF(DD$2&lt;&gt;"",IF($C40&lt;&gt;"TBA",DD$2/114,0),SUMIFS('HOURS&amp;CYCLES INPUT'!$F$2:$F$9999,'HOURS&amp;CYCLES INPUT'!$C$2:$C$9999,'QUALIFIED EFH'!$C40,'HOURS&amp;CYCLES INPUT'!$D$2:$D$9999,'QUALIFIED EFH'!DD$4,'HOURS&amp;CYCLES INPUT'!$E$2:$E$9999,'QUALIFIED EFH'!DD$5))</f>
        <v>0</v>
      </c>
      <c r="DE40" s="476">
        <f>IF(DE$2&lt;&gt;"",IF($C40&lt;&gt;"TBA",DE$2/114,0),SUMIFS('HOURS&amp;CYCLES INPUT'!$F$2:$F$9999,'HOURS&amp;CYCLES INPUT'!$C$2:$C$9999,'QUALIFIED EFH'!$C40,'HOURS&amp;CYCLES INPUT'!$D$2:$D$9999,'QUALIFIED EFH'!DE$4,'HOURS&amp;CYCLES INPUT'!$E$2:$E$9999,'QUALIFIED EFH'!DE$5))</f>
        <v>0</v>
      </c>
      <c r="DF40" s="476">
        <f>IF(DF$2&lt;&gt;"",IF($C40&lt;&gt;"TBA",DF$2/114,0),SUMIFS('HOURS&amp;CYCLES INPUT'!$F$2:$F$9999,'HOURS&amp;CYCLES INPUT'!$C$2:$C$9999,'QUALIFIED EFH'!$C40,'HOURS&amp;CYCLES INPUT'!$D$2:$D$9999,'QUALIFIED EFH'!DF$4,'HOURS&amp;CYCLES INPUT'!$E$2:$E$9999,'QUALIFIED EFH'!DF$5))</f>
        <v>0</v>
      </c>
      <c r="DG40" s="476">
        <f>IF(DG$2&lt;&gt;"",IF($C40&lt;&gt;"TBA",DG$2/114,0),SUMIFS('HOURS&amp;CYCLES INPUT'!$F$2:$F$9999,'HOURS&amp;CYCLES INPUT'!$C$2:$C$9999,'QUALIFIED EFH'!$C40,'HOURS&amp;CYCLES INPUT'!$D$2:$D$9999,'QUALIFIED EFH'!DG$4,'HOURS&amp;CYCLES INPUT'!$E$2:$E$9999,'QUALIFIED EFH'!DG$5))</f>
        <v>0</v>
      </c>
      <c r="DH40" s="476">
        <f>IF(DH$2&lt;&gt;"",IF($C40&lt;&gt;"TBA",DH$2/114,0),SUMIFS('HOURS&amp;CYCLES INPUT'!$F$2:$F$9999,'HOURS&amp;CYCLES INPUT'!$C$2:$C$9999,'QUALIFIED EFH'!$C40,'HOURS&amp;CYCLES INPUT'!$D$2:$D$9999,'QUALIFIED EFH'!DH$4,'HOURS&amp;CYCLES INPUT'!$E$2:$E$9999,'QUALIFIED EFH'!DH$5))</f>
        <v>0</v>
      </c>
      <c r="DI40" s="476">
        <f>IF(DI$2&lt;&gt;"",IF($C40&lt;&gt;"TBA",DI$2/114,0),SUMIFS('HOURS&amp;CYCLES INPUT'!$F$2:$F$9999,'HOURS&amp;CYCLES INPUT'!$C$2:$C$9999,'QUALIFIED EFH'!$C40,'HOURS&amp;CYCLES INPUT'!$D$2:$D$9999,'QUALIFIED EFH'!DI$4,'HOURS&amp;CYCLES INPUT'!$E$2:$E$9999,'QUALIFIED EFH'!DI$5))</f>
        <v>0</v>
      </c>
      <c r="DJ40" s="476">
        <f>IF(DJ$2&lt;&gt;"",IF($C40&lt;&gt;"TBA",DJ$2/114,0),SUMIFS('HOURS&amp;CYCLES INPUT'!$F$2:$F$9999,'HOURS&amp;CYCLES INPUT'!$C$2:$C$9999,'QUALIFIED EFH'!$C40,'HOURS&amp;CYCLES INPUT'!$D$2:$D$9999,'QUALIFIED EFH'!DJ$4,'HOURS&amp;CYCLES INPUT'!$E$2:$E$9999,'QUALIFIED EFH'!DJ$5))</f>
        <v>0</v>
      </c>
      <c r="DK40" s="476">
        <f>IF(DK$2&lt;&gt;"",IF($C40&lt;&gt;"TBA",DK$2/114,0),SUMIFS('HOURS&amp;CYCLES INPUT'!$F$2:$F$9999,'HOURS&amp;CYCLES INPUT'!$C$2:$C$9999,'QUALIFIED EFH'!$C40,'HOURS&amp;CYCLES INPUT'!$D$2:$D$9999,'QUALIFIED EFH'!DK$4,'HOURS&amp;CYCLES INPUT'!$E$2:$E$9999,'QUALIFIED EFH'!DK$5))</f>
        <v>0</v>
      </c>
      <c r="DL40" s="476">
        <f>IF(DL$2&lt;&gt;"",IF($C40&lt;&gt;"TBA",DL$2/114,0),SUMIFS('HOURS&amp;CYCLES INPUT'!$F$2:$F$9999,'HOURS&amp;CYCLES INPUT'!$C$2:$C$9999,'QUALIFIED EFH'!$C40,'HOURS&amp;CYCLES INPUT'!$D$2:$D$9999,'QUALIFIED EFH'!DL$4,'HOURS&amp;CYCLES INPUT'!$E$2:$E$9999,'QUALIFIED EFH'!DL$5))</f>
        <v>0</v>
      </c>
      <c r="DM40" s="476">
        <f>IF(DM$2&lt;&gt;"",IF($C40&lt;&gt;"TBA",DM$2/114,0),SUMIFS('HOURS&amp;CYCLES INPUT'!$F$2:$F$9999,'HOURS&amp;CYCLES INPUT'!$C$2:$C$9999,'QUALIFIED EFH'!$C40,'HOURS&amp;CYCLES INPUT'!$D$2:$D$9999,'QUALIFIED EFH'!DM$4,'HOURS&amp;CYCLES INPUT'!$E$2:$E$9999,'QUALIFIED EFH'!DM$5))</f>
        <v>0</v>
      </c>
      <c r="DN40" s="476">
        <f>IF(DN$2&lt;&gt;"",IF($C40&lt;&gt;"TBA",DN$2/114,0),SUMIFS('HOURS&amp;CYCLES INPUT'!$F$2:$F$9999,'HOURS&amp;CYCLES INPUT'!$C$2:$C$9999,'QUALIFIED EFH'!$C40,'HOURS&amp;CYCLES INPUT'!$D$2:$D$9999,'QUALIFIED EFH'!DN$4,'HOURS&amp;CYCLES INPUT'!$E$2:$E$9999,'QUALIFIED EFH'!DN$5))</f>
        <v>0</v>
      </c>
      <c r="DO40" s="476">
        <f>IF(DO$2&lt;&gt;"",IF($C40&lt;&gt;"TBA",DO$2/114,0),SUMIFS('HOURS&amp;CYCLES INPUT'!$F$2:$F$9999,'HOURS&amp;CYCLES INPUT'!$C$2:$C$9999,'QUALIFIED EFH'!$C40,'HOURS&amp;CYCLES INPUT'!$D$2:$D$9999,'QUALIFIED EFH'!DO$4,'HOURS&amp;CYCLES INPUT'!$E$2:$E$9999,'QUALIFIED EFH'!DO$5))</f>
        <v>0</v>
      </c>
      <c r="DP40" s="476">
        <f>IF(DP$2&lt;&gt;"",IF($C40&lt;&gt;"TBA",DP$2/114,0),SUMIFS('HOURS&amp;CYCLES INPUT'!$F$2:$F$9999,'HOURS&amp;CYCLES INPUT'!$C$2:$C$9999,'QUALIFIED EFH'!$C40,'HOURS&amp;CYCLES INPUT'!$D$2:$D$9999,'QUALIFIED EFH'!DP$4,'HOURS&amp;CYCLES INPUT'!$E$2:$E$9999,'QUALIFIED EFH'!DP$5))</f>
        <v>0</v>
      </c>
      <c r="DQ40" s="476">
        <f>IF(DQ$2&lt;&gt;"",IF($C40&lt;&gt;"TBA",DQ$2/114,0),SUMIFS('HOURS&amp;CYCLES INPUT'!$F$2:$F$9999,'HOURS&amp;CYCLES INPUT'!$C$2:$C$9999,'QUALIFIED EFH'!$C40,'HOURS&amp;CYCLES INPUT'!$D$2:$D$9999,'QUALIFIED EFH'!DQ$4,'HOURS&amp;CYCLES INPUT'!$E$2:$E$9999,'QUALIFIED EFH'!DQ$5))</f>
        <v>0</v>
      </c>
      <c r="DR40" s="476">
        <f>IF(DR$2&lt;&gt;"",IF($C40&lt;&gt;"TBA",DR$2/114,0),SUMIFS('HOURS&amp;CYCLES INPUT'!$F$2:$F$9999,'HOURS&amp;CYCLES INPUT'!$C$2:$C$9999,'QUALIFIED EFH'!$C40,'HOURS&amp;CYCLES INPUT'!$D$2:$D$9999,'QUALIFIED EFH'!DR$4,'HOURS&amp;CYCLES INPUT'!$E$2:$E$9999,'QUALIFIED EFH'!DR$5))</f>
        <v>0</v>
      </c>
      <c r="DS40" s="476">
        <f>IF(DS$2&lt;&gt;"",IF($C40&lt;&gt;"TBA",DS$2/114,0),SUMIFS('HOURS&amp;CYCLES INPUT'!$F$2:$F$9999,'HOURS&amp;CYCLES INPUT'!$C$2:$C$9999,'QUALIFIED EFH'!$C40,'HOURS&amp;CYCLES INPUT'!$D$2:$D$9999,'QUALIFIED EFH'!DS$4,'HOURS&amp;CYCLES INPUT'!$E$2:$E$9999,'QUALIFIED EFH'!DS$5))</f>
        <v>0</v>
      </c>
      <c r="DT40" s="476">
        <f>IF(DT$2&lt;&gt;"",IF($C40&lt;&gt;"TBA",DT$2/114,0),SUMIFS('HOURS&amp;CYCLES INPUT'!$F$2:$F$9999,'HOURS&amp;CYCLES INPUT'!$C$2:$C$9999,'QUALIFIED EFH'!$C40,'HOURS&amp;CYCLES INPUT'!$D$2:$D$9999,'QUALIFIED EFH'!DT$4,'HOURS&amp;CYCLES INPUT'!$E$2:$E$9999,'QUALIFIED EFH'!DT$5))</f>
        <v>0</v>
      </c>
      <c r="DU40" s="476">
        <f>IF(DU$2&lt;&gt;"",IF($C40&lt;&gt;"TBA",DU$2/114,0),SUMIFS('HOURS&amp;CYCLES INPUT'!$F$2:$F$9999,'HOURS&amp;CYCLES INPUT'!$C$2:$C$9999,'QUALIFIED EFH'!$C40,'HOURS&amp;CYCLES INPUT'!$D$2:$D$9999,'QUALIFIED EFH'!DU$4,'HOURS&amp;CYCLES INPUT'!$E$2:$E$9999,'QUALIFIED EFH'!DU$5))</f>
        <v>0</v>
      </c>
      <c r="DV40" s="476">
        <f>IF(DV$2&lt;&gt;"",IF($C40&lt;&gt;"TBA",DV$2/114,0),SUMIFS('HOURS&amp;CYCLES INPUT'!$F$2:$F$9999,'HOURS&amp;CYCLES INPUT'!$C$2:$C$9999,'QUALIFIED EFH'!$C40,'HOURS&amp;CYCLES INPUT'!$D$2:$D$9999,'QUALIFIED EFH'!DV$4,'HOURS&amp;CYCLES INPUT'!$E$2:$E$9999,'QUALIFIED EFH'!DV$5))</f>
        <v>0</v>
      </c>
      <c r="DW40" s="476">
        <f>IF(DW$2&lt;&gt;"",IF($C40&lt;&gt;"TBA",DW$2/114,0),SUMIFS('HOURS&amp;CYCLES INPUT'!$F$2:$F$9999,'HOURS&amp;CYCLES INPUT'!$C$2:$C$9999,'QUALIFIED EFH'!$C40,'HOURS&amp;CYCLES INPUT'!$D$2:$D$9999,'QUALIFIED EFH'!DW$4,'HOURS&amp;CYCLES INPUT'!$E$2:$E$9999,'QUALIFIED EFH'!DW$5))</f>
        <v>0</v>
      </c>
      <c r="DX40" s="476">
        <f>IF(DX$2&lt;&gt;"",IF($C40&lt;&gt;"TBA",DX$2/114,0),SUMIFS('HOURS&amp;CYCLES INPUT'!$F$2:$F$9999,'HOURS&amp;CYCLES INPUT'!$C$2:$C$9999,'QUALIFIED EFH'!$C40,'HOURS&amp;CYCLES INPUT'!$D$2:$D$9999,'QUALIFIED EFH'!DX$4,'HOURS&amp;CYCLES INPUT'!$E$2:$E$9999,'QUALIFIED EFH'!DX$5))</f>
        <v>0</v>
      </c>
      <c r="DY40" s="476">
        <f>IF(DY$2&lt;&gt;"",IF($C40&lt;&gt;"TBA",DY$2/114,0),SUMIFS('HOURS&amp;CYCLES INPUT'!$F$2:$F$9999,'HOURS&amp;CYCLES INPUT'!$C$2:$C$9999,'QUALIFIED EFH'!$C40,'HOURS&amp;CYCLES INPUT'!$D$2:$D$9999,'QUALIFIED EFH'!DY$4,'HOURS&amp;CYCLES INPUT'!$E$2:$E$9999,'QUALIFIED EFH'!DY$5))</f>
        <v>0</v>
      </c>
      <c r="DZ40" s="476">
        <f>IF(DZ$2&lt;&gt;"",IF($C40&lt;&gt;"TBA",DZ$2/114,0),SUMIFS('HOURS&amp;CYCLES INPUT'!$F$2:$F$9999,'HOURS&amp;CYCLES INPUT'!$C$2:$C$9999,'QUALIFIED EFH'!$C40,'HOURS&amp;CYCLES INPUT'!$D$2:$D$9999,'QUALIFIED EFH'!DZ$4,'HOURS&amp;CYCLES INPUT'!$E$2:$E$9999,'QUALIFIED EFH'!DZ$5))</f>
        <v>0</v>
      </c>
      <c r="EA40" s="476">
        <f>IF(EA$2&lt;&gt;"",IF($C40&lt;&gt;"TBA",EA$2/114,0),SUMIFS('HOURS&amp;CYCLES INPUT'!$F$2:$F$9999,'HOURS&amp;CYCLES INPUT'!$C$2:$C$9999,'QUALIFIED EFH'!$C40,'HOURS&amp;CYCLES INPUT'!$D$2:$D$9999,'QUALIFIED EFH'!EA$4,'HOURS&amp;CYCLES INPUT'!$E$2:$E$9999,'QUALIFIED EFH'!EA$5))</f>
        <v>0</v>
      </c>
      <c r="EB40" s="476">
        <f>IF(EB$2&lt;&gt;"",IF($C40&lt;&gt;"TBA",EB$2/114,0),SUMIFS('HOURS&amp;CYCLES INPUT'!$F$2:$F$9999,'HOURS&amp;CYCLES INPUT'!$C$2:$C$9999,'QUALIFIED EFH'!$C40,'HOURS&amp;CYCLES INPUT'!$D$2:$D$9999,'QUALIFIED EFH'!EB$4,'HOURS&amp;CYCLES INPUT'!$E$2:$E$9999,'QUALIFIED EFH'!EB$5))</f>
        <v>0</v>
      </c>
      <c r="EC40" s="476">
        <f>IF(EC$2&lt;&gt;"",IF($C40&lt;&gt;"TBA",EC$2/114,0),SUMIFS('HOURS&amp;CYCLES INPUT'!$F$2:$F$9999,'HOURS&amp;CYCLES INPUT'!$C$2:$C$9999,'QUALIFIED EFH'!$C40,'HOURS&amp;CYCLES INPUT'!$D$2:$D$9999,'QUALIFIED EFH'!EC$4,'HOURS&amp;CYCLES INPUT'!$E$2:$E$9999,'QUALIFIED EFH'!EC$5))</f>
        <v>0</v>
      </c>
      <c r="ED40" s="476">
        <f>IF(ED$2&lt;&gt;"",IF($C40&lt;&gt;"TBA",ED$2/114,0),SUMIFS('HOURS&amp;CYCLES INPUT'!$F$2:$F$9999,'HOURS&amp;CYCLES INPUT'!$C$2:$C$9999,'QUALIFIED EFH'!$C40,'HOURS&amp;CYCLES INPUT'!$D$2:$D$9999,'QUALIFIED EFH'!ED$4,'HOURS&amp;CYCLES INPUT'!$E$2:$E$9999,'QUALIFIED EFH'!ED$5))</f>
        <v>0</v>
      </c>
      <c r="EE40" s="476">
        <f>IF(EE$2&lt;&gt;"",IF($C40&lt;&gt;"TBA",EE$2/114,0),SUMIFS('HOURS&amp;CYCLES INPUT'!$F$2:$F$9999,'HOURS&amp;CYCLES INPUT'!$C$2:$C$9999,'QUALIFIED EFH'!$C40,'HOURS&amp;CYCLES INPUT'!$D$2:$D$9999,'QUALIFIED EFH'!EE$4,'HOURS&amp;CYCLES INPUT'!$E$2:$E$9999,'QUALIFIED EFH'!EE$5))</f>
        <v>0</v>
      </c>
      <c r="EF40" s="476">
        <f>IF(EF$2&lt;&gt;"",IF($C40&lt;&gt;"TBA",EF$2/114,0),SUMIFS('HOURS&amp;CYCLES INPUT'!$F$2:$F$9999,'HOURS&amp;CYCLES INPUT'!$C$2:$C$9999,'QUALIFIED EFH'!$C40,'HOURS&amp;CYCLES INPUT'!$D$2:$D$9999,'QUALIFIED EFH'!EF$4,'HOURS&amp;CYCLES INPUT'!$E$2:$E$9999,'QUALIFIED EFH'!EF$5))</f>
        <v>0</v>
      </c>
      <c r="EG40" s="476">
        <f>IF(EG$2&lt;&gt;"",IF($C40&lt;&gt;"TBA",EG$2/114,0),SUMIFS('HOURS&amp;CYCLES INPUT'!$F$2:$F$9999,'HOURS&amp;CYCLES INPUT'!$C$2:$C$9999,'QUALIFIED EFH'!$C40,'HOURS&amp;CYCLES INPUT'!$D$2:$D$9999,'QUALIFIED EFH'!EG$4,'HOURS&amp;CYCLES INPUT'!$E$2:$E$9999,'QUALIFIED EFH'!EG$5))</f>
        <v>0</v>
      </c>
      <c r="EH40" s="476">
        <f>IF(EH$2&lt;&gt;"",IF($C40&lt;&gt;"TBA",EH$2/114,0),SUMIFS('HOURS&amp;CYCLES INPUT'!$F$2:$F$9999,'HOURS&amp;CYCLES INPUT'!$C$2:$C$9999,'QUALIFIED EFH'!$C40,'HOURS&amp;CYCLES INPUT'!$D$2:$D$9999,'QUALIFIED EFH'!EH$4,'HOURS&amp;CYCLES INPUT'!$E$2:$E$9999,'QUALIFIED EFH'!EH$5))</f>
        <v>0</v>
      </c>
      <c r="EI40" s="476">
        <f>IF(EI$2&lt;&gt;"",IF($C40&lt;&gt;"TBA",EI$2/114,0),SUMIFS('HOURS&amp;CYCLES INPUT'!$F$2:$F$9999,'HOURS&amp;CYCLES INPUT'!$C$2:$C$9999,'QUALIFIED EFH'!$C40,'HOURS&amp;CYCLES INPUT'!$D$2:$D$9999,'QUALIFIED EFH'!EI$4,'HOURS&amp;CYCLES INPUT'!$E$2:$E$9999,'QUALIFIED EFH'!EI$5))</f>
        <v>0</v>
      </c>
      <c r="EJ40" s="476">
        <f>IF(EJ$2&lt;&gt;"",IF($C40&lt;&gt;"TBA",EJ$2/114,0),SUMIFS('HOURS&amp;CYCLES INPUT'!$F$2:$F$9999,'HOURS&amp;CYCLES INPUT'!$C$2:$C$9999,'QUALIFIED EFH'!$C40,'HOURS&amp;CYCLES INPUT'!$D$2:$D$9999,'QUALIFIED EFH'!EJ$4,'HOURS&amp;CYCLES INPUT'!$E$2:$E$9999,'QUALIFIED EFH'!EJ$5))</f>
        <v>0</v>
      </c>
      <c r="EK40" s="476">
        <f>IF(EK$2&lt;&gt;"",IF($C40&lt;&gt;"TBA",EK$2/114,0),SUMIFS('HOURS&amp;CYCLES INPUT'!$F$2:$F$9999,'HOURS&amp;CYCLES INPUT'!$C$2:$C$9999,'QUALIFIED EFH'!$C40,'HOURS&amp;CYCLES INPUT'!$D$2:$D$9999,'QUALIFIED EFH'!EK$4,'HOURS&amp;CYCLES INPUT'!$E$2:$E$9999,'QUALIFIED EFH'!EK$5))</f>
        <v>0</v>
      </c>
      <c r="EL40" s="476">
        <f>IF(EL$2&lt;&gt;"",IF($C40&lt;&gt;"TBA",EL$2/114,0),SUMIFS('HOURS&amp;CYCLES INPUT'!$F$2:$F$9999,'HOURS&amp;CYCLES INPUT'!$C$2:$C$9999,'QUALIFIED EFH'!$C40,'HOURS&amp;CYCLES INPUT'!$D$2:$D$9999,'QUALIFIED EFH'!EL$4,'HOURS&amp;CYCLES INPUT'!$E$2:$E$9999,'QUALIFIED EFH'!EL$5))</f>
        <v>0</v>
      </c>
      <c r="EM40" s="476">
        <f>IF(EM$2&lt;&gt;"",IF($C40&lt;&gt;"TBA",EM$2/114,0),SUMIFS('HOURS&amp;CYCLES INPUT'!$F$2:$F$9999,'HOURS&amp;CYCLES INPUT'!$C$2:$C$9999,'QUALIFIED EFH'!$C40,'HOURS&amp;CYCLES INPUT'!$D$2:$D$9999,'QUALIFIED EFH'!EM$4,'HOURS&amp;CYCLES INPUT'!$E$2:$E$9999,'QUALIFIED EFH'!EM$5))</f>
        <v>0</v>
      </c>
      <c r="EN40" s="476">
        <f>IF(EN$2&lt;&gt;"",IF($C40&lt;&gt;"TBA",EN$2/114,0),SUMIFS('HOURS&amp;CYCLES INPUT'!$F$2:$F$9999,'HOURS&amp;CYCLES INPUT'!$C$2:$C$9999,'QUALIFIED EFH'!$C40,'HOURS&amp;CYCLES INPUT'!$D$2:$D$9999,'QUALIFIED EFH'!EN$4,'HOURS&amp;CYCLES INPUT'!$E$2:$E$9999,'QUALIFIED EFH'!EN$5))</f>
        <v>0</v>
      </c>
      <c r="EO40" s="476">
        <f>IF(EO$2&lt;&gt;"",IF($C40&lt;&gt;"TBA",EO$2/114,0),SUMIFS('HOURS&amp;CYCLES INPUT'!$F$2:$F$9999,'HOURS&amp;CYCLES INPUT'!$C$2:$C$9999,'QUALIFIED EFH'!$C40,'HOURS&amp;CYCLES INPUT'!$D$2:$D$9999,'QUALIFIED EFH'!EO$4,'HOURS&amp;CYCLES INPUT'!$E$2:$E$9999,'QUALIFIED EFH'!EO$5))</f>
        <v>0</v>
      </c>
      <c r="EP40" s="476">
        <f>IF(EP$2&lt;&gt;"",IF($C40&lt;&gt;"TBA",EP$2/114,0),SUMIFS('HOURS&amp;CYCLES INPUT'!$F$2:$F$9999,'HOURS&amp;CYCLES INPUT'!$C$2:$C$9999,'QUALIFIED EFH'!$C40,'HOURS&amp;CYCLES INPUT'!$D$2:$D$9999,'QUALIFIED EFH'!EP$4,'HOURS&amp;CYCLES INPUT'!$E$2:$E$9999,'QUALIFIED EFH'!EP$5))</f>
        <v>0</v>
      </c>
      <c r="EQ40" s="476">
        <f>IF(EQ$2&lt;&gt;"",IF($C40&lt;&gt;"TBA",EQ$2/114,0),SUMIFS('HOURS&amp;CYCLES INPUT'!$F$2:$F$9999,'HOURS&amp;CYCLES INPUT'!$C$2:$C$9999,'QUALIFIED EFH'!$C40,'HOURS&amp;CYCLES INPUT'!$D$2:$D$9999,'QUALIFIED EFH'!EQ$4,'HOURS&amp;CYCLES INPUT'!$E$2:$E$9999,'QUALIFIED EFH'!EQ$5))</f>
        <v>0</v>
      </c>
      <c r="ER40" s="476">
        <f>IF(ER$2&lt;&gt;"",IF($C40&lt;&gt;"TBA",ER$2/114,0),SUMIFS('HOURS&amp;CYCLES INPUT'!$F$2:$F$9999,'HOURS&amp;CYCLES INPUT'!$C$2:$C$9999,'QUALIFIED EFH'!$C40,'HOURS&amp;CYCLES INPUT'!$D$2:$D$9999,'QUALIFIED EFH'!ER$4,'HOURS&amp;CYCLES INPUT'!$E$2:$E$9999,'QUALIFIED EFH'!ER$5))</f>
        <v>0</v>
      </c>
      <c r="ES40" s="476">
        <f>IF(ES$2&lt;&gt;"",IF($C40&lt;&gt;"TBA",ES$2/114,0),SUMIFS('HOURS&amp;CYCLES INPUT'!$F$2:$F$9999,'HOURS&amp;CYCLES INPUT'!$C$2:$C$9999,'QUALIFIED EFH'!$C40,'HOURS&amp;CYCLES INPUT'!$D$2:$D$9999,'QUALIFIED EFH'!ES$4,'HOURS&amp;CYCLES INPUT'!$E$2:$E$9999,'QUALIFIED EFH'!ES$5))</f>
        <v>0</v>
      </c>
      <c r="ET40" s="476">
        <f>IF(ET$2&lt;&gt;"",IF($C40&lt;&gt;"TBA",ET$2/114,0),SUMIFS('HOURS&amp;CYCLES INPUT'!$F$2:$F$9999,'HOURS&amp;CYCLES INPUT'!$C$2:$C$9999,'QUALIFIED EFH'!$C40,'HOURS&amp;CYCLES INPUT'!$D$2:$D$9999,'QUALIFIED EFH'!ET$4,'HOURS&amp;CYCLES INPUT'!$E$2:$E$9999,'QUALIFIED EFH'!ET$5))</f>
        <v>0</v>
      </c>
      <c r="EU40" s="476">
        <f>IF(EU$2&lt;&gt;"",IF($C40&lt;&gt;"TBA",EU$2/114,0),SUMIFS('HOURS&amp;CYCLES INPUT'!$F$2:$F$9999,'HOURS&amp;CYCLES INPUT'!$C$2:$C$9999,'QUALIFIED EFH'!$C40,'HOURS&amp;CYCLES INPUT'!$D$2:$D$9999,'QUALIFIED EFH'!EU$4,'HOURS&amp;CYCLES INPUT'!$E$2:$E$9999,'QUALIFIED EFH'!EU$5))</f>
        <v>0</v>
      </c>
      <c r="EV40" s="476">
        <f>IF(EV$2&lt;&gt;"",IF($C40&lt;&gt;"TBA",EV$2/114,0),SUMIFS('HOURS&amp;CYCLES INPUT'!$F$2:$F$9999,'HOURS&amp;CYCLES INPUT'!$C$2:$C$9999,'QUALIFIED EFH'!$C40,'HOURS&amp;CYCLES INPUT'!$D$2:$D$9999,'QUALIFIED EFH'!EV$4,'HOURS&amp;CYCLES INPUT'!$E$2:$E$9999,'QUALIFIED EFH'!EV$5))</f>
        <v>0</v>
      </c>
      <c r="EW40" s="476">
        <f>IF(EW$2&lt;&gt;"",IF($C40&lt;&gt;"TBA",EW$2/114,0),SUMIFS('HOURS&amp;CYCLES INPUT'!$F$2:$F$9999,'HOURS&amp;CYCLES INPUT'!$C$2:$C$9999,'QUALIFIED EFH'!$C40,'HOURS&amp;CYCLES INPUT'!$D$2:$D$9999,'QUALIFIED EFH'!EW$4,'HOURS&amp;CYCLES INPUT'!$E$2:$E$9999,'QUALIFIED EFH'!EW$5))</f>
        <v>0</v>
      </c>
      <c r="EX40" s="476">
        <f>IF(EX$2&lt;&gt;"",IF($C40&lt;&gt;"TBA",EX$2/114,0),SUMIFS('HOURS&amp;CYCLES INPUT'!$F$2:$F$9999,'HOURS&amp;CYCLES INPUT'!$C$2:$C$9999,'QUALIFIED EFH'!$C40,'HOURS&amp;CYCLES INPUT'!$D$2:$D$9999,'QUALIFIED EFH'!EX$4,'HOURS&amp;CYCLES INPUT'!$E$2:$E$9999,'QUALIFIED EFH'!EX$5))</f>
        <v>0</v>
      </c>
      <c r="EY40" s="476">
        <f>IF(EY$2&lt;&gt;"",IF($C40&lt;&gt;"TBA",EY$2/114,0),SUMIFS('HOURS&amp;CYCLES INPUT'!$F$2:$F$9999,'HOURS&amp;CYCLES INPUT'!$C$2:$C$9999,'QUALIFIED EFH'!$C40,'HOURS&amp;CYCLES INPUT'!$D$2:$D$9999,'QUALIFIED EFH'!EY$4,'HOURS&amp;CYCLES INPUT'!$E$2:$E$9999,'QUALIFIED EFH'!EY$5))</f>
        <v>0</v>
      </c>
      <c r="EZ40" s="476">
        <f>IF(EZ$2&lt;&gt;"",IF($C40&lt;&gt;"TBA",EZ$2/114,0),SUMIFS('HOURS&amp;CYCLES INPUT'!$F$2:$F$9999,'HOURS&amp;CYCLES INPUT'!$C$2:$C$9999,'QUALIFIED EFH'!$C40,'HOURS&amp;CYCLES INPUT'!$D$2:$D$9999,'QUALIFIED EFH'!EZ$4,'HOURS&amp;CYCLES INPUT'!$E$2:$E$9999,'QUALIFIED EFH'!EZ$5))</f>
        <v>0</v>
      </c>
      <c r="FA40" s="476">
        <f>IF(FA$2&lt;&gt;"",IF($C40&lt;&gt;"TBA",FA$2/114,0),SUMIFS('HOURS&amp;CYCLES INPUT'!$F$2:$F$9999,'HOURS&amp;CYCLES INPUT'!$C$2:$C$9999,'QUALIFIED EFH'!$C40,'HOURS&amp;CYCLES INPUT'!$D$2:$D$9999,'QUALIFIED EFH'!FA$4,'HOURS&amp;CYCLES INPUT'!$E$2:$E$9999,'QUALIFIED EFH'!FA$5))</f>
        <v>0</v>
      </c>
      <c r="FB40" s="476">
        <f>IF(FB$2&lt;&gt;"",IF($C40&lt;&gt;"TBA",FB$2/114,0),SUMIFS('HOURS&amp;CYCLES INPUT'!$F$2:$F$9999,'HOURS&amp;CYCLES INPUT'!$C$2:$C$9999,'QUALIFIED EFH'!$C40,'HOURS&amp;CYCLES INPUT'!$D$2:$D$9999,'QUALIFIED EFH'!FB$4,'HOURS&amp;CYCLES INPUT'!$E$2:$E$9999,'QUALIFIED EFH'!FB$5))</f>
        <v>0</v>
      </c>
      <c r="FC40" s="476">
        <f>IF(FC$2&lt;&gt;"",IF($C40&lt;&gt;"TBA",FC$2/114,0),SUMIFS('HOURS&amp;CYCLES INPUT'!$F$2:$F$9999,'HOURS&amp;CYCLES INPUT'!$C$2:$C$9999,'QUALIFIED EFH'!$C40,'HOURS&amp;CYCLES INPUT'!$D$2:$D$9999,'QUALIFIED EFH'!FC$4,'HOURS&amp;CYCLES INPUT'!$E$2:$E$9999,'QUALIFIED EFH'!FC$5))</f>
        <v>0</v>
      </c>
      <c r="FD40" s="476">
        <f>IF(FD$2&lt;&gt;"",IF($C40&lt;&gt;"TBA",FD$2/114,0),SUMIFS('HOURS&amp;CYCLES INPUT'!$F$2:$F$9999,'HOURS&amp;CYCLES INPUT'!$C$2:$C$9999,'QUALIFIED EFH'!$C40,'HOURS&amp;CYCLES INPUT'!$D$2:$D$9999,'QUALIFIED EFH'!FD$4,'HOURS&amp;CYCLES INPUT'!$E$2:$E$9999,'QUALIFIED EFH'!FD$5))</f>
        <v>0</v>
      </c>
      <c r="FE40" s="476">
        <f>IF(FE$2&lt;&gt;"",IF($C40&lt;&gt;"TBA",FE$2/114,0),SUMIFS('HOURS&amp;CYCLES INPUT'!$F$2:$F$9999,'HOURS&amp;CYCLES INPUT'!$C$2:$C$9999,'QUALIFIED EFH'!$C40,'HOURS&amp;CYCLES INPUT'!$D$2:$D$9999,'QUALIFIED EFH'!FE$4,'HOURS&amp;CYCLES INPUT'!$E$2:$E$9999,'QUALIFIED EFH'!FE$5))</f>
        <v>0</v>
      </c>
      <c r="FF40" s="476">
        <f>IF(FF$2&lt;&gt;"",IF($C40&lt;&gt;"TBA",FF$2/114,0),SUMIFS('HOURS&amp;CYCLES INPUT'!$F$2:$F$9999,'HOURS&amp;CYCLES INPUT'!$C$2:$C$9999,'QUALIFIED EFH'!$C40,'HOURS&amp;CYCLES INPUT'!$D$2:$D$9999,'QUALIFIED EFH'!FF$4,'HOURS&amp;CYCLES INPUT'!$E$2:$E$9999,'QUALIFIED EFH'!FF$5))</f>
        <v>0</v>
      </c>
      <c r="FG40" s="476">
        <f>IF(FG$2&lt;&gt;"",IF($C40&lt;&gt;"TBA",FG$2/114,0),SUMIFS('HOURS&amp;CYCLES INPUT'!$F$2:$F$9999,'HOURS&amp;CYCLES INPUT'!$C$2:$C$9999,'QUALIFIED EFH'!$C40,'HOURS&amp;CYCLES INPUT'!$D$2:$D$9999,'QUALIFIED EFH'!FG$4,'HOURS&amp;CYCLES INPUT'!$E$2:$E$9999,'QUALIFIED EFH'!FG$5))</f>
        <v>0</v>
      </c>
      <c r="FH40" s="476">
        <f>IF(FH$2&lt;&gt;"",IF($C40&lt;&gt;"TBA",FH$2/114,0),SUMIFS('HOURS&amp;CYCLES INPUT'!$F$2:$F$9999,'HOURS&amp;CYCLES INPUT'!$C$2:$C$9999,'QUALIFIED EFH'!$C40,'HOURS&amp;CYCLES INPUT'!$D$2:$D$9999,'QUALIFIED EFH'!FH$4,'HOURS&amp;CYCLES INPUT'!$E$2:$E$9999,'QUALIFIED EFH'!FH$5))</f>
        <v>0</v>
      </c>
      <c r="FI40" s="476">
        <f>IF(FI$2&lt;&gt;"",IF($C40&lt;&gt;"TBA",FI$2/114,0),SUMIFS('HOURS&amp;CYCLES INPUT'!$F$2:$F$9999,'HOURS&amp;CYCLES INPUT'!$C$2:$C$9999,'QUALIFIED EFH'!$C40,'HOURS&amp;CYCLES INPUT'!$D$2:$D$9999,'QUALIFIED EFH'!FI$4,'HOURS&amp;CYCLES INPUT'!$E$2:$E$9999,'QUALIFIED EFH'!FI$5))</f>
        <v>0</v>
      </c>
      <c r="FJ40" s="476">
        <f>IF(FJ$2&lt;&gt;"",IF($C40&lt;&gt;"TBA",FJ$2/114,0),SUMIFS('HOURS&amp;CYCLES INPUT'!$F$2:$F$9999,'HOURS&amp;CYCLES INPUT'!$C$2:$C$9999,'QUALIFIED EFH'!$C40,'HOURS&amp;CYCLES INPUT'!$D$2:$D$9999,'QUALIFIED EFH'!FJ$4,'HOURS&amp;CYCLES INPUT'!$E$2:$E$9999,'QUALIFIED EFH'!FJ$5))</f>
        <v>0</v>
      </c>
      <c r="FK40" s="476">
        <f>IF(FK$2&lt;&gt;"",IF($C40&lt;&gt;"TBA",FK$2/114,0),SUMIFS('HOURS&amp;CYCLES INPUT'!$F$2:$F$9999,'HOURS&amp;CYCLES INPUT'!$C$2:$C$9999,'QUALIFIED EFH'!$C40,'HOURS&amp;CYCLES INPUT'!$D$2:$D$9999,'QUALIFIED EFH'!FK$4,'HOURS&amp;CYCLES INPUT'!$E$2:$E$9999,'QUALIFIED EFH'!FK$5))</f>
        <v>0</v>
      </c>
      <c r="FL40" s="476">
        <f>IF(FL$2&lt;&gt;"",IF($C40&lt;&gt;"TBA",FL$2/114,0),SUMIFS('HOURS&amp;CYCLES INPUT'!$F$2:$F$9999,'HOURS&amp;CYCLES INPUT'!$C$2:$C$9999,'QUALIFIED EFH'!$C40,'HOURS&amp;CYCLES INPUT'!$D$2:$D$9999,'QUALIFIED EFH'!FL$4,'HOURS&amp;CYCLES INPUT'!$E$2:$E$9999,'QUALIFIED EFH'!FL$5))</f>
        <v>0</v>
      </c>
      <c r="FM40" s="476">
        <f>IF(FM$2&lt;&gt;"",IF($C40&lt;&gt;"TBA",FM$2/114,0),SUMIFS('HOURS&amp;CYCLES INPUT'!$F$2:$F$9999,'HOURS&amp;CYCLES INPUT'!$C$2:$C$9999,'QUALIFIED EFH'!$C40,'HOURS&amp;CYCLES INPUT'!$D$2:$D$9999,'QUALIFIED EFH'!FM$4,'HOURS&amp;CYCLES INPUT'!$E$2:$E$9999,'QUALIFIED EFH'!FM$5))</f>
        <v>0</v>
      </c>
      <c r="FN40" s="476">
        <f>IF(FN$2&lt;&gt;"",IF($C40&lt;&gt;"TBA",FN$2/114,0),SUMIFS('HOURS&amp;CYCLES INPUT'!$F$2:$F$9999,'HOURS&amp;CYCLES INPUT'!$C$2:$C$9999,'QUALIFIED EFH'!$C40,'HOURS&amp;CYCLES INPUT'!$D$2:$D$9999,'QUALIFIED EFH'!FN$4,'HOURS&amp;CYCLES INPUT'!$E$2:$E$9999,'QUALIFIED EFH'!FN$5))</f>
        <v>0</v>
      </c>
      <c r="FO40" s="476">
        <f>IF(FO$2&lt;&gt;"",IF($C40&lt;&gt;"TBA",FO$2/114,0),SUMIFS('HOURS&amp;CYCLES INPUT'!$F$2:$F$9999,'HOURS&amp;CYCLES INPUT'!$C$2:$C$9999,'QUALIFIED EFH'!$C40,'HOURS&amp;CYCLES INPUT'!$D$2:$D$9999,'QUALIFIED EFH'!FO$4,'HOURS&amp;CYCLES INPUT'!$E$2:$E$9999,'QUALIFIED EFH'!FO$5))</f>
        <v>0</v>
      </c>
      <c r="FP40" s="476">
        <f>IF(FP$2&lt;&gt;"",IF($C40&lt;&gt;"TBA",FP$2/114,0),SUMIFS('HOURS&amp;CYCLES INPUT'!$F$2:$F$9999,'HOURS&amp;CYCLES INPUT'!$C$2:$C$9999,'QUALIFIED EFH'!$C40,'HOURS&amp;CYCLES INPUT'!$D$2:$D$9999,'QUALIFIED EFH'!FP$4,'HOURS&amp;CYCLES INPUT'!$E$2:$E$9999,'QUALIFIED EFH'!FP$5))</f>
        <v>0</v>
      </c>
      <c r="FQ40" s="476">
        <f>IF(FQ$2&lt;&gt;"",IF($C40&lt;&gt;"TBA",FQ$2/114,0),SUMIFS('HOURS&amp;CYCLES INPUT'!$F$2:$F$9999,'HOURS&amp;CYCLES INPUT'!$C$2:$C$9999,'QUALIFIED EFH'!$C40,'HOURS&amp;CYCLES INPUT'!$D$2:$D$9999,'QUALIFIED EFH'!FQ$4,'HOURS&amp;CYCLES INPUT'!$E$2:$E$9999,'QUALIFIED EFH'!FQ$5))</f>
        <v>0</v>
      </c>
      <c r="FR40" s="476">
        <f>IF(FR$2&lt;&gt;"",IF($C40&lt;&gt;"TBA",FR$2/114,0),SUMIFS('HOURS&amp;CYCLES INPUT'!$F$2:$F$9999,'HOURS&amp;CYCLES INPUT'!$C$2:$C$9999,'QUALIFIED EFH'!$C40,'HOURS&amp;CYCLES INPUT'!$D$2:$D$9999,'QUALIFIED EFH'!FR$4,'HOURS&amp;CYCLES INPUT'!$E$2:$E$9999,'QUALIFIED EFH'!FR$5))</f>
        <v>0</v>
      </c>
      <c r="FS40" s="476">
        <f>IF(FS$2&lt;&gt;"",IF($C40&lt;&gt;"TBA",FS$2/114,0),SUMIFS('HOURS&amp;CYCLES INPUT'!$F$2:$F$9999,'HOURS&amp;CYCLES INPUT'!$C$2:$C$9999,'QUALIFIED EFH'!$C40,'HOURS&amp;CYCLES INPUT'!$D$2:$D$9999,'QUALIFIED EFH'!FS$4,'HOURS&amp;CYCLES INPUT'!$E$2:$E$9999,'QUALIFIED EFH'!FS$5))</f>
        <v>0</v>
      </c>
      <c r="FT40" s="476">
        <f>IF(FT$2&lt;&gt;"",IF($C40&lt;&gt;"TBA",FT$2/114,0),SUMIFS('HOURS&amp;CYCLES INPUT'!$F$2:$F$9999,'HOURS&amp;CYCLES INPUT'!$C$2:$C$9999,'QUALIFIED EFH'!$C40,'HOURS&amp;CYCLES INPUT'!$D$2:$D$9999,'QUALIFIED EFH'!FT$4,'HOURS&amp;CYCLES INPUT'!$E$2:$E$9999,'QUALIFIED EFH'!FT$5))</f>
        <v>0</v>
      </c>
      <c r="FU40" s="476">
        <f>IF(FU$2&lt;&gt;"",IF($C40&lt;&gt;"TBA",FU$2/114,0),SUMIFS('HOURS&amp;CYCLES INPUT'!$F$2:$F$9999,'HOURS&amp;CYCLES INPUT'!$C$2:$C$9999,'QUALIFIED EFH'!$C40,'HOURS&amp;CYCLES INPUT'!$D$2:$D$9999,'QUALIFIED EFH'!FU$4,'HOURS&amp;CYCLES INPUT'!$E$2:$E$9999,'QUALIFIED EFH'!FU$5))</f>
        <v>0</v>
      </c>
      <c r="FV40" s="476">
        <f>IF(FV$2&lt;&gt;"",IF($C40&lt;&gt;"TBA",FV$2/114,0),SUMIFS('HOURS&amp;CYCLES INPUT'!$F$2:$F$9999,'HOURS&amp;CYCLES INPUT'!$C$2:$C$9999,'QUALIFIED EFH'!$C40,'HOURS&amp;CYCLES INPUT'!$D$2:$D$9999,'QUALIFIED EFH'!FV$4,'HOURS&amp;CYCLES INPUT'!$E$2:$E$9999,'QUALIFIED EFH'!FV$5))</f>
        <v>0</v>
      </c>
      <c r="FW40" s="476">
        <f>IF(FW$2&lt;&gt;"",IF($C40&lt;&gt;"TBA",FW$2/114,0),SUMIFS('HOURS&amp;CYCLES INPUT'!$F$2:$F$9999,'HOURS&amp;CYCLES INPUT'!$C$2:$C$9999,'QUALIFIED EFH'!$C40,'HOURS&amp;CYCLES INPUT'!$D$2:$D$9999,'QUALIFIED EFH'!FW$4,'HOURS&amp;CYCLES INPUT'!$E$2:$E$9999,'QUALIFIED EFH'!FW$5))</f>
        <v>0</v>
      </c>
      <c r="FX40" s="476">
        <f>IF(FX$2&lt;&gt;"",IF($C40&lt;&gt;"TBA",FX$2/114,0),SUMIFS('HOURS&amp;CYCLES INPUT'!$F$2:$F$9999,'HOURS&amp;CYCLES INPUT'!$C$2:$C$9999,'QUALIFIED EFH'!$C40,'HOURS&amp;CYCLES INPUT'!$D$2:$D$9999,'QUALIFIED EFH'!FX$4,'HOURS&amp;CYCLES INPUT'!$E$2:$E$9999,'QUALIFIED EFH'!FX$5))</f>
        <v>0</v>
      </c>
      <c r="FY40" s="476">
        <f>IF(FY$2&lt;&gt;"",IF($C40&lt;&gt;"TBA",FY$2/114,0),SUMIFS('HOURS&amp;CYCLES INPUT'!$F$2:$F$9999,'HOURS&amp;CYCLES INPUT'!$C$2:$C$9999,'QUALIFIED EFH'!$C40,'HOURS&amp;CYCLES INPUT'!$D$2:$D$9999,'QUALIFIED EFH'!FY$4,'HOURS&amp;CYCLES INPUT'!$E$2:$E$9999,'QUALIFIED EFH'!FY$5))</f>
        <v>0</v>
      </c>
      <c r="FZ40" s="476">
        <f>IF(FZ$2&lt;&gt;"",IF($C40&lt;&gt;"TBA",FZ$2/114,0),SUMIFS('HOURS&amp;CYCLES INPUT'!$F$2:$F$9999,'HOURS&amp;CYCLES INPUT'!$C$2:$C$9999,'QUALIFIED EFH'!$C40,'HOURS&amp;CYCLES INPUT'!$D$2:$D$9999,'QUALIFIED EFH'!FZ$4,'HOURS&amp;CYCLES INPUT'!$E$2:$E$9999,'QUALIFIED EFH'!FZ$5))</f>
        <v>0</v>
      </c>
      <c r="GA40" s="476">
        <f>IF(GA$2&lt;&gt;"",IF($C40&lt;&gt;"TBA",GA$2/114,0),SUMIFS('HOURS&amp;CYCLES INPUT'!$F$2:$F$9999,'HOURS&amp;CYCLES INPUT'!$C$2:$C$9999,'QUALIFIED EFH'!$C40,'HOURS&amp;CYCLES INPUT'!$D$2:$D$9999,'QUALIFIED EFH'!GA$4,'HOURS&amp;CYCLES INPUT'!$E$2:$E$9999,'QUALIFIED EFH'!GA$5))</f>
        <v>0</v>
      </c>
      <c r="GB40" s="476">
        <f>IF(GB$2&lt;&gt;"",IF($C40&lt;&gt;"TBA",GB$2/114,0),SUMIFS('HOURS&amp;CYCLES INPUT'!$F$2:$F$9999,'HOURS&amp;CYCLES INPUT'!$C$2:$C$9999,'QUALIFIED EFH'!$C40,'HOURS&amp;CYCLES INPUT'!$D$2:$D$9999,'QUALIFIED EFH'!GB$4,'HOURS&amp;CYCLES INPUT'!$E$2:$E$9999,'QUALIFIED EFH'!GB$5))</f>
        <v>0</v>
      </c>
    </row>
    <row r="41" spans="3:184" x14ac:dyDescent="0.35">
      <c r="C41" s="472">
        <f>'QUALIFIED ENGINES'!D42</f>
        <v>91483</v>
      </c>
      <c r="D41" s="476">
        <f>IF(D$2&lt;&gt;"",IF($C41&lt;&gt;"TBA",D$2/114,0),SUMIFS('HOURS&amp;CYCLES INPUT'!$F$2:$F$9999,'HOURS&amp;CYCLES INPUT'!$C$2:$C$9999,'QUALIFIED EFH'!$C41,'HOURS&amp;CYCLES INPUT'!$D$2:$D$9999,'QUALIFIED EFH'!D$4,'HOURS&amp;CYCLES INPUT'!$E$2:$E$9999,'QUALIFIED EFH'!D$5))</f>
        <v>0</v>
      </c>
      <c r="E41" s="476">
        <f>IF(E$2&lt;&gt;"",IF($C41&lt;&gt;"TBA",E$2/114,0),SUMIFS('HOURS&amp;CYCLES INPUT'!$F$2:$F$9999,'HOURS&amp;CYCLES INPUT'!$C$2:$C$9999,'QUALIFIED EFH'!$C41,'HOURS&amp;CYCLES INPUT'!$D$2:$D$9999,'QUALIFIED EFH'!E$4,'HOURS&amp;CYCLES INPUT'!$E$2:$E$9999,'QUALIFIED EFH'!E$5))</f>
        <v>0</v>
      </c>
      <c r="F41" s="476">
        <f>IF(F$2&lt;&gt;"",IF($C41&lt;&gt;"TBA",F$2/114,0),SUMIFS('HOURS&amp;CYCLES INPUT'!$F$2:$F$9999,'HOURS&amp;CYCLES INPUT'!$C$2:$C$9999,'QUALIFIED EFH'!$C41,'HOURS&amp;CYCLES INPUT'!$D$2:$D$9999,'QUALIFIED EFH'!F$4,'HOURS&amp;CYCLES INPUT'!$E$2:$E$9999,'QUALIFIED EFH'!F$5))</f>
        <v>0</v>
      </c>
      <c r="G41" s="476">
        <f>IF(G$2&lt;&gt;"",IF($C41&lt;&gt;"TBA",G$2/114,0),SUMIFS('HOURS&amp;CYCLES INPUT'!$F$2:$F$9999,'HOURS&amp;CYCLES INPUT'!$C$2:$C$9999,'QUALIFIED EFH'!$C41,'HOURS&amp;CYCLES INPUT'!$D$2:$D$9999,'QUALIFIED EFH'!G$4,'HOURS&amp;CYCLES INPUT'!$E$2:$E$9999,'QUALIFIED EFH'!G$5))</f>
        <v>0</v>
      </c>
      <c r="H41" s="476">
        <f>IF(H$2&lt;&gt;"",IF($C41&lt;&gt;"TBA",H$2/114,0),SUMIFS('HOURS&amp;CYCLES INPUT'!$F$2:$F$9999,'HOURS&amp;CYCLES INPUT'!$C$2:$C$9999,'QUALIFIED EFH'!$C41,'HOURS&amp;CYCLES INPUT'!$D$2:$D$9999,'QUALIFIED EFH'!H$4,'HOURS&amp;CYCLES INPUT'!$E$2:$E$9999,'QUALIFIED EFH'!H$5))</f>
        <v>0</v>
      </c>
      <c r="I41" s="476">
        <f>IF(I$2&lt;&gt;"",IF($C41&lt;&gt;"TBA",I$2/114,0),SUMIFS('HOURS&amp;CYCLES INPUT'!$F$2:$F$9999,'HOURS&amp;CYCLES INPUT'!$C$2:$C$9999,'QUALIFIED EFH'!$C41,'HOURS&amp;CYCLES INPUT'!$D$2:$D$9999,'QUALIFIED EFH'!I$4,'HOURS&amp;CYCLES INPUT'!$E$2:$E$9999,'QUALIFIED EFH'!I$5))</f>
        <v>0</v>
      </c>
      <c r="J41" s="476">
        <f>IF(J$2&lt;&gt;"",IF($C41&lt;&gt;"TBA",J$2/114,0),SUMIFS('HOURS&amp;CYCLES INPUT'!$F$2:$F$9999,'HOURS&amp;CYCLES INPUT'!$C$2:$C$9999,'QUALIFIED EFH'!$C41,'HOURS&amp;CYCLES INPUT'!$D$2:$D$9999,'QUALIFIED EFH'!J$4,'HOURS&amp;CYCLES INPUT'!$E$2:$E$9999,'QUALIFIED EFH'!J$5))</f>
        <v>0</v>
      </c>
      <c r="K41" s="476">
        <f>IF(K$2&lt;&gt;"",IF($C41&lt;&gt;"TBA",K$2/114,0),SUMIFS('HOURS&amp;CYCLES INPUT'!$F$2:$F$9999,'HOURS&amp;CYCLES INPUT'!$C$2:$C$9999,'QUALIFIED EFH'!$C41,'HOURS&amp;CYCLES INPUT'!$D$2:$D$9999,'QUALIFIED EFH'!K$4,'HOURS&amp;CYCLES INPUT'!$E$2:$E$9999,'QUALIFIED EFH'!K$5))</f>
        <v>0</v>
      </c>
      <c r="L41" s="476">
        <f>IF(L$2&lt;&gt;"",IF($C41&lt;&gt;"TBA",L$2/114,0),SUMIFS('HOURS&amp;CYCLES INPUT'!$F$2:$F$9999,'HOURS&amp;CYCLES INPUT'!$C$2:$C$9999,'QUALIFIED EFH'!$C41,'HOURS&amp;CYCLES INPUT'!$D$2:$D$9999,'QUALIFIED EFH'!L$4,'HOURS&amp;CYCLES INPUT'!$E$2:$E$9999,'QUALIFIED EFH'!L$5))</f>
        <v>0</v>
      </c>
      <c r="M41" s="476">
        <f>IF(M$2&lt;&gt;"",IF($C41&lt;&gt;"TBA",M$2/114,0),SUMIFS('HOURS&amp;CYCLES INPUT'!$F$2:$F$9999,'HOURS&amp;CYCLES INPUT'!$C$2:$C$9999,'QUALIFIED EFH'!$C41,'HOURS&amp;CYCLES INPUT'!$D$2:$D$9999,'QUALIFIED EFH'!M$4,'HOURS&amp;CYCLES INPUT'!$E$2:$E$9999,'QUALIFIED EFH'!M$5))</f>
        <v>0</v>
      </c>
      <c r="N41" s="476">
        <f>IF(N$2&lt;&gt;"",IF($C41&lt;&gt;"TBA",N$2/114,0),SUMIFS('HOURS&amp;CYCLES INPUT'!$F$2:$F$9999,'HOURS&amp;CYCLES INPUT'!$C$2:$C$9999,'QUALIFIED EFH'!$C41,'HOURS&amp;CYCLES INPUT'!$D$2:$D$9999,'QUALIFIED EFH'!N$4,'HOURS&amp;CYCLES INPUT'!$E$2:$E$9999,'QUALIFIED EFH'!N$5))</f>
        <v>0</v>
      </c>
      <c r="O41" s="476">
        <f>IF(O$2&lt;&gt;"",IF($C41&lt;&gt;"TBA",O$2/114,0),SUMIFS('HOURS&amp;CYCLES INPUT'!$F$2:$F$9999,'HOURS&amp;CYCLES INPUT'!$C$2:$C$9999,'QUALIFIED EFH'!$C41,'HOURS&amp;CYCLES INPUT'!$D$2:$D$9999,'QUALIFIED EFH'!O$4,'HOURS&amp;CYCLES INPUT'!$E$2:$E$9999,'QUALIFIED EFH'!O$5))</f>
        <v>297.04000000000002</v>
      </c>
      <c r="P41" s="476">
        <f>IF(P$2&lt;&gt;"",IF($C41&lt;&gt;"TBA",P$2/114,0),SUMIFS('HOURS&amp;CYCLES INPUT'!$F$2:$F$9999,'HOURS&amp;CYCLES INPUT'!$C$2:$C$9999,'QUALIFIED EFH'!$C41,'HOURS&amp;CYCLES INPUT'!$D$2:$D$9999,'QUALIFIED EFH'!P$4,'HOURS&amp;CYCLES INPUT'!$E$2:$E$9999,'QUALIFIED EFH'!P$5))</f>
        <v>429.49</v>
      </c>
      <c r="Q41" s="476">
        <f>IF(Q$2&lt;&gt;"",IF($C41&lt;&gt;"TBA",Q$2/114,0),SUMIFS('HOURS&amp;CYCLES INPUT'!$F$2:$F$9999,'HOURS&amp;CYCLES INPUT'!$C$2:$C$9999,'QUALIFIED EFH'!$C41,'HOURS&amp;CYCLES INPUT'!$D$2:$D$9999,'QUALIFIED EFH'!Q$4,'HOURS&amp;CYCLES INPUT'!$E$2:$E$9999,'QUALIFIED EFH'!Q$5))</f>
        <v>392.59</v>
      </c>
      <c r="R41" s="476">
        <f>IF(R$1&lt;&gt;"",IF($C41&lt;&gt;"TBA",R$1/114,0),SUMIFS('HOURS&amp;CYCLES INPUT'!$F$2:$F$9999,'HOURS&amp;CYCLES INPUT'!$C$2:$C$9999,'QUALIFIED EFH'!$C41,'HOURS&amp;CYCLES INPUT'!$D$2:$D$9999,'QUALIFIED EFH'!R$4,'HOURS&amp;CYCLES INPUT'!$E$2:$E$9999,'QUALIFIED EFH'!R$5))</f>
        <v>0</v>
      </c>
      <c r="S41" s="476">
        <f>IF(S$2&lt;&gt;"",IF($C41&lt;&gt;"TBA",S$2/114,0),SUMIFS('HOURS&amp;CYCLES INPUT'!$F$2:$F$9999,'HOURS&amp;CYCLES INPUT'!$C$2:$C$9999,'QUALIFIED EFH'!$C41,'HOURS&amp;CYCLES INPUT'!$D$2:$D$9999,'QUALIFIED EFH'!S$4,'HOURS&amp;CYCLES INPUT'!$E$2:$E$9999,'QUALIFIED EFH'!S$5))</f>
        <v>394.69</v>
      </c>
      <c r="T41" s="476">
        <f>IF(T$2&lt;&gt;"",IF($C41&lt;&gt;"TBA",T$2/114,0),SUMIFS('HOURS&amp;CYCLES INPUT'!$F$2:$F$9999,'HOURS&amp;CYCLES INPUT'!$C$2:$C$9999,'QUALIFIED EFH'!$C41,'HOURS&amp;CYCLES INPUT'!$D$2:$D$9999,'QUALIFIED EFH'!T$4,'HOURS&amp;CYCLES INPUT'!$E$2:$E$9999,'QUALIFIED EFH'!T$5))</f>
        <v>370.73</v>
      </c>
      <c r="U41" s="476">
        <f>IF(U$2&lt;&gt;"",IF($C41&lt;&gt;"TBA",U$2/114,0),SUMIFS('HOURS&amp;CYCLES INPUT'!$F$2:$F$9999,'HOURS&amp;CYCLES INPUT'!$C$2:$C$9999,'QUALIFIED EFH'!$C41,'HOURS&amp;CYCLES INPUT'!$D$2:$D$9999,'QUALIFIED EFH'!U$4,'HOURS&amp;CYCLES INPUT'!$E$2:$E$9999,'QUALIFIED EFH'!U$5))</f>
        <v>396.72</v>
      </c>
      <c r="V41" s="476">
        <f>IF(V$2&lt;&gt;"",IF($C41&lt;&gt;"TBA",V$2/114,0),SUMIFS('HOURS&amp;CYCLES INPUT'!$F$2:$F$9999,'HOURS&amp;CYCLES INPUT'!$C$2:$C$9999,'QUALIFIED EFH'!$C41,'HOURS&amp;CYCLES INPUT'!$D$2:$D$9999,'QUALIFIED EFH'!V$4,'HOURS&amp;CYCLES INPUT'!$E$2:$E$9999,'QUALIFIED EFH'!V$5))</f>
        <v>391.7</v>
      </c>
      <c r="W41" s="476">
        <f>IF(W$2&lt;&gt;"",IF($C41&lt;&gt;"TBA",W$2/114,0),SUMIFS('HOURS&amp;CYCLES INPUT'!$F$2:$F$9999,'HOURS&amp;CYCLES INPUT'!$C$2:$C$9999,'QUALIFIED EFH'!$C41,'HOURS&amp;CYCLES INPUT'!$D$2:$D$9999,'QUALIFIED EFH'!W$4,'HOURS&amp;CYCLES INPUT'!$E$2:$E$9999,'QUALIFIED EFH'!W$5))</f>
        <v>361.56</v>
      </c>
      <c r="X41" s="476">
        <f>IF(X$2&lt;&gt;"",IF($C41&lt;&gt;"TBA",X$2/114,0),SUMIFS('HOURS&amp;CYCLES INPUT'!$F$2:$F$9999,'HOURS&amp;CYCLES INPUT'!$C$2:$C$9999,'QUALIFIED EFH'!$C41,'HOURS&amp;CYCLES INPUT'!$D$2:$D$9999,'QUALIFIED EFH'!X$4,'HOURS&amp;CYCLES INPUT'!$E$2:$E$9999,'QUALIFIED EFH'!X$5))</f>
        <v>365.92</v>
      </c>
      <c r="Y41" s="476">
        <f>IF(Y$2&lt;&gt;"",IF($C41&lt;&gt;"TBA",Y$2/114,0),SUMIFS('HOURS&amp;CYCLES INPUT'!$F$2:$F$9999,'HOURS&amp;CYCLES INPUT'!$C$2:$C$9999,'QUALIFIED EFH'!$C41,'HOURS&amp;CYCLES INPUT'!$D$2:$D$9999,'QUALIFIED EFH'!Y$4,'HOURS&amp;CYCLES INPUT'!$E$2:$E$9999,'QUALIFIED EFH'!Y$5))</f>
        <v>394.23</v>
      </c>
      <c r="Z41" s="476">
        <f>IF(Z$2&lt;&gt;"",IF($C41&lt;&gt;"TBA",Z$2/114,0),SUMIFS('HOURS&amp;CYCLES INPUT'!$F$2:$F$9999,'HOURS&amp;CYCLES INPUT'!$C$2:$C$9999,'QUALIFIED EFH'!$C41,'HOURS&amp;CYCLES INPUT'!$D$2:$D$9999,'QUALIFIED EFH'!Z$4,'HOURS&amp;CYCLES INPUT'!$E$2:$E$9999,'QUALIFIED EFH'!Z$5))</f>
        <v>87.34</v>
      </c>
      <c r="AA41" s="476">
        <f>IF(AA$2&lt;&gt;"",IF($C41&lt;&gt;"TBA",AA$2/114,0),SUMIFS('HOURS&amp;CYCLES INPUT'!$F$2:$F$9999,'HOURS&amp;CYCLES INPUT'!$C$2:$C$9999,'QUALIFIED EFH'!$C41,'HOURS&amp;CYCLES INPUT'!$D$2:$D$9999,'QUALIFIED EFH'!AA$4,'HOURS&amp;CYCLES INPUT'!$E$2:$E$9999,'QUALIFIED EFH'!AA$5))</f>
        <v>0</v>
      </c>
      <c r="AB41" s="476">
        <f>IF(AB$2&lt;&gt;"",IF($C41&lt;&gt;"TBA",AB$2/114,0),SUMIFS('HOURS&amp;CYCLES INPUT'!$F$2:$F$9999,'HOURS&amp;CYCLES INPUT'!$C$2:$C$9999,'QUALIFIED EFH'!$C41,'HOURS&amp;CYCLES INPUT'!$D$2:$D$9999,'QUALIFIED EFH'!AB$4,'HOURS&amp;CYCLES INPUT'!$E$2:$E$9999,'QUALIFIED EFH'!AB$5))</f>
        <v>0</v>
      </c>
      <c r="AC41" s="476">
        <f>IF(AC$2&lt;&gt;"",IF($C41&lt;&gt;"TBA",AC$2/114,0),SUMIFS('HOURS&amp;CYCLES INPUT'!$F$2:$F$9999,'HOURS&amp;CYCLES INPUT'!$C$2:$C$9999,'QUALIFIED EFH'!$C41,'HOURS&amp;CYCLES INPUT'!$D$2:$D$9999,'QUALIFIED EFH'!AC$4,'HOURS&amp;CYCLES INPUT'!$E$2:$E$9999,'QUALIFIED EFH'!AC$5))</f>
        <v>0</v>
      </c>
      <c r="AD41" s="476">
        <f>IF(AD$2&lt;&gt;"",IF($C41&lt;&gt;"TBA",AD$2/114,0),SUMIFS('HOURS&amp;CYCLES INPUT'!$F$2:$F$9999,'HOURS&amp;CYCLES INPUT'!$C$2:$C$9999,'QUALIFIED EFH'!$C41,'HOURS&amp;CYCLES INPUT'!$D$2:$D$9999,'QUALIFIED EFH'!AD$4,'HOURS&amp;CYCLES INPUT'!$E$2:$E$9999,'QUALIFIED EFH'!AD$5))</f>
        <v>0</v>
      </c>
      <c r="AE41" s="476">
        <f>IF(AE$2&lt;&gt;"",IF($C41&lt;&gt;"TBA",AE$2/114,0),SUMIFS('HOURS&amp;CYCLES INPUT'!$F$2:$F$9999,'HOURS&amp;CYCLES INPUT'!$C$2:$C$9999,'QUALIFIED EFH'!$C41,'HOURS&amp;CYCLES INPUT'!$D$2:$D$9999,'QUALIFIED EFH'!AE$4,'HOURS&amp;CYCLES INPUT'!$E$2:$E$9999,'QUALIFIED EFH'!AE$5))</f>
        <v>0</v>
      </c>
      <c r="AF41" s="476">
        <f>IF(AF$2&lt;&gt;"",IF($C41&lt;&gt;"TBA",AF$2/114,0),SUMIFS('HOURS&amp;CYCLES INPUT'!$F$2:$F$9999,'HOURS&amp;CYCLES INPUT'!$C$2:$C$9999,'QUALIFIED EFH'!$C41,'HOURS&amp;CYCLES INPUT'!$D$2:$D$9999,'QUALIFIED EFH'!AF$4,'HOURS&amp;CYCLES INPUT'!$E$2:$E$9999,'QUALIFIED EFH'!AF$5))</f>
        <v>0</v>
      </c>
      <c r="AG41" s="476">
        <f>IF(AG$2&lt;&gt;"",IF($C41&lt;&gt;"TBA",AG$2/114,0),SUMIFS('HOURS&amp;CYCLES INPUT'!$F$2:$F$9999,'HOURS&amp;CYCLES INPUT'!$C$2:$C$9999,'QUALIFIED EFH'!$C41,'HOURS&amp;CYCLES INPUT'!$D$2:$D$9999,'QUALIFIED EFH'!AG$4,'HOURS&amp;CYCLES INPUT'!$E$2:$E$9999,'QUALIFIED EFH'!AG$5))</f>
        <v>47.05</v>
      </c>
      <c r="AH41" s="476">
        <f>IF(AH$2&lt;&gt;"",IF($C41&lt;&gt;"TBA",AH$2/114,0),SUMIFS('HOURS&amp;CYCLES INPUT'!$F$2:$F$9999,'HOURS&amp;CYCLES INPUT'!$C$2:$C$9999,'QUALIFIED EFH'!$C41,'HOURS&amp;CYCLES INPUT'!$D$2:$D$9999,'QUALIFIED EFH'!AH$4,'HOURS&amp;CYCLES INPUT'!$E$2:$E$9999,'QUALIFIED EFH'!AH$5))</f>
        <v>353.37</v>
      </c>
      <c r="AI41" s="476">
        <f>IF(AI$2&lt;&gt;"",IF($C41&lt;&gt;"TBA",AI$2/114,0),SUMIFS('HOURS&amp;CYCLES INPUT'!$F$2:$F$9999,'HOURS&amp;CYCLES INPUT'!$C$2:$C$9999,'QUALIFIED EFH'!$C41,'HOURS&amp;CYCLES INPUT'!$D$2:$D$9999,'QUALIFIED EFH'!AI$4,'HOURS&amp;CYCLES INPUT'!$E$2:$E$9999,'QUALIFIED EFH'!AI$5))</f>
        <v>335.33</v>
      </c>
      <c r="AJ41" s="476">
        <f>IF(AJ$2&lt;&gt;"",IF($C41&lt;&gt;"TBA",AJ$2/114,0),SUMIFS('HOURS&amp;CYCLES INPUT'!$F$2:$F$9999,'HOURS&amp;CYCLES INPUT'!$C$2:$C$9999,'QUALIFIED EFH'!$C41,'HOURS&amp;CYCLES INPUT'!$D$2:$D$9999,'QUALIFIED EFH'!AJ$4,'HOURS&amp;CYCLES INPUT'!$E$2:$E$9999,'QUALIFIED EFH'!AJ$5))</f>
        <v>364.35</v>
      </c>
      <c r="AK41" s="476">
        <f>IF(AK$2&lt;&gt;"",IF($C41&lt;&gt;"TBA",AK$2/114,0),SUMIFS('HOURS&amp;CYCLES INPUT'!$F$2:$F$9999,'HOURS&amp;CYCLES INPUT'!$C$2:$C$9999,'QUALIFIED EFH'!$C41,'HOURS&amp;CYCLES INPUT'!$D$2:$D$9999,'QUALIFIED EFH'!AK$4,'HOURS&amp;CYCLES INPUT'!$E$2:$E$9999,'QUALIFIED EFH'!AK$5))</f>
        <v>352.39</v>
      </c>
      <c r="AL41" s="476">
        <f>IF(AL$2&lt;&gt;"",IF($C41&lt;&gt;"TBA",AL$2/114,0),SUMIFS('HOURS&amp;CYCLES INPUT'!$F$2:$F$9999,'HOURS&amp;CYCLES INPUT'!$C$2:$C$9999,'QUALIFIED EFH'!$C41,'HOURS&amp;CYCLES INPUT'!$D$2:$D$9999,'QUALIFIED EFH'!AL$4,'HOURS&amp;CYCLES INPUT'!$E$2:$E$9999,'QUALIFIED EFH'!AL$5))</f>
        <v>397.78</v>
      </c>
      <c r="AM41" s="476">
        <f>IF(AM$2&lt;&gt;"",IF($C41&lt;&gt;"TBA",AM$2/114,0),SUMIFS('HOURS&amp;CYCLES INPUT'!$F$2:$F$9999,'HOURS&amp;CYCLES INPUT'!$C$2:$C$9999,'QUALIFIED EFH'!$C41,'HOURS&amp;CYCLES INPUT'!$D$2:$D$9999,'QUALIFIED EFH'!AM$4,'HOURS&amp;CYCLES INPUT'!$E$2:$E$9999,'QUALIFIED EFH'!AM$5))</f>
        <v>335.08</v>
      </c>
      <c r="AN41" s="476">
        <f>IF(AN$2&lt;&gt;"",IF($C41&lt;&gt;"TBA",AN$2/114,0),SUMIFS('HOURS&amp;CYCLES INPUT'!$F$2:$F$9999,'HOURS&amp;CYCLES INPUT'!$C$2:$C$9999,'QUALIFIED EFH'!$C41,'HOURS&amp;CYCLES INPUT'!$D$2:$D$9999,'QUALIFIED EFH'!AN$4,'HOURS&amp;CYCLES INPUT'!$E$2:$E$9999,'QUALIFIED EFH'!AN$5))</f>
        <v>415.98</v>
      </c>
      <c r="AO41" s="476">
        <f>IF(AO$2&lt;&gt;"",IF($C41&lt;&gt;"TBA",AO$2/114,0),SUMIFS('HOURS&amp;CYCLES INPUT'!$F$2:$F$9999,'HOURS&amp;CYCLES INPUT'!$C$2:$C$9999,'QUALIFIED EFH'!$C41,'HOURS&amp;CYCLES INPUT'!$D$2:$D$9999,'QUALIFIED EFH'!AO$4,'HOURS&amp;CYCLES INPUT'!$E$2:$E$9999,'QUALIFIED EFH'!AO$5))</f>
        <v>243.42</v>
      </c>
      <c r="AP41" s="476">
        <f>IF(AP$2&lt;&gt;"",IF($C41&lt;&gt;"TBA",AP$2/114,0),SUMIFS('HOURS&amp;CYCLES INPUT'!$F$2:$F$9999,'HOURS&amp;CYCLES INPUT'!$C$2:$C$9999,'QUALIFIED EFH'!$C41,'HOURS&amp;CYCLES INPUT'!$D$2:$D$9999,'QUALIFIED EFH'!AP$4,'HOURS&amp;CYCLES INPUT'!$E$2:$E$9999,'QUALIFIED EFH'!AP$5))</f>
        <v>227.72</v>
      </c>
      <c r="AQ41" s="476">
        <f>IF(AQ$2&lt;&gt;"",IF($C41&lt;&gt;"TBA",AQ$2/114,0),SUMIFS('HOURS&amp;CYCLES INPUT'!$F$2:$F$9999,'HOURS&amp;CYCLES INPUT'!$C$2:$C$9999,'QUALIFIED EFH'!$C41,'HOURS&amp;CYCLES INPUT'!$D$2:$D$9999,'QUALIFIED EFH'!AQ$4,'HOURS&amp;CYCLES INPUT'!$E$2:$E$9999,'QUALIFIED EFH'!AQ$5))</f>
        <v>224.38</v>
      </c>
      <c r="AR41" s="476">
        <f>IF(AR$2&lt;&gt;"",IF($C41&lt;&gt;"TBA",AR$2/114,0),SUMIFS('HOURS&amp;CYCLES INPUT'!$F$2:$F$9999,'HOURS&amp;CYCLES INPUT'!$C$2:$C$9999,'QUALIFIED EFH'!$C41,'HOURS&amp;CYCLES INPUT'!$D$2:$D$9999,'QUALIFIED EFH'!AR$4,'HOURS&amp;CYCLES INPUT'!$E$2:$E$9999,'QUALIFIED EFH'!AR$5))</f>
        <v>0</v>
      </c>
      <c r="AS41" s="476">
        <f>IF(AS$2&lt;&gt;"",IF($C41&lt;&gt;"TBA",AS$2/114,0),SUMIFS('HOURS&amp;CYCLES INPUT'!$F$2:$F$9999,'HOURS&amp;CYCLES INPUT'!$C$2:$C$9999,'QUALIFIED EFH'!$C41,'HOURS&amp;CYCLES INPUT'!$D$2:$D$9999,'QUALIFIED EFH'!AS$4,'HOURS&amp;CYCLES INPUT'!$E$2:$E$9999,'QUALIFIED EFH'!AS$5))</f>
        <v>0</v>
      </c>
      <c r="AT41" s="476">
        <f>IF(AT$2&lt;&gt;"",IF($C41&lt;&gt;"TBA",AT$2/114,0),SUMIFS('HOURS&amp;CYCLES INPUT'!$F$2:$F$9999,'HOURS&amp;CYCLES INPUT'!$C$2:$C$9999,'QUALIFIED EFH'!$C41,'HOURS&amp;CYCLES INPUT'!$D$2:$D$9999,'QUALIFIED EFH'!AT$4,'HOURS&amp;CYCLES INPUT'!$E$2:$E$9999,'QUALIFIED EFH'!AT$5))</f>
        <v>0</v>
      </c>
      <c r="AU41" s="476">
        <f>IF(AU$2&lt;&gt;"",IF($C41&lt;&gt;"TBA",AU$2/114,0),SUMIFS('HOURS&amp;CYCLES INPUT'!$F$2:$F$9999,'HOURS&amp;CYCLES INPUT'!$C$2:$C$9999,'QUALIFIED EFH'!$C41,'HOURS&amp;CYCLES INPUT'!$D$2:$D$9999,'QUALIFIED EFH'!AU$4,'HOURS&amp;CYCLES INPUT'!$E$2:$E$9999,'QUALIFIED EFH'!AU$5))</f>
        <v>0</v>
      </c>
      <c r="AV41" s="476">
        <f>IF(AV$2&lt;&gt;"",IF($C41&lt;&gt;"TBA",AV$2/114,0),SUMIFS('HOURS&amp;CYCLES INPUT'!$F$2:$F$9999,'HOURS&amp;CYCLES INPUT'!$C$2:$C$9999,'QUALIFIED EFH'!$C41,'HOURS&amp;CYCLES INPUT'!$D$2:$D$9999,'QUALIFIED EFH'!AV$4,'HOURS&amp;CYCLES INPUT'!$E$2:$E$9999,'QUALIFIED EFH'!AV$5))</f>
        <v>0.85</v>
      </c>
      <c r="AW41" s="476">
        <f>IF(AW$2&lt;&gt;"",IF($C41&lt;&gt;"TBA",AW$2/114,0),SUMIFS('HOURS&amp;CYCLES INPUT'!$F$2:$F$9999,'HOURS&amp;CYCLES INPUT'!$C$2:$C$9999,'QUALIFIED EFH'!$C41,'HOURS&amp;CYCLES INPUT'!$D$2:$D$9999,'QUALIFIED EFH'!AW$4,'HOURS&amp;CYCLES INPUT'!$E$2:$E$9999,'QUALIFIED EFH'!AW$5))</f>
        <v>0</v>
      </c>
      <c r="AX41" s="476">
        <f>IF(AX$2&lt;&gt;"",IF($C41&lt;&gt;"TBA",AX$2/114,0),SUMIFS('HOURS&amp;CYCLES INPUT'!$F$2:$F$9999,'HOURS&amp;CYCLES INPUT'!$C$2:$C$9999,'QUALIFIED EFH'!$C41,'HOURS&amp;CYCLES INPUT'!$D$2:$D$9999,'QUALIFIED EFH'!AX$4,'HOURS&amp;CYCLES INPUT'!$E$2:$E$9999,'QUALIFIED EFH'!AX$5))</f>
        <v>0</v>
      </c>
      <c r="AY41" s="476">
        <f>IF(AY$2&lt;&gt;"",IF($C41&lt;&gt;"TBA",AY$2/114,0),SUMIFS('HOURS&amp;CYCLES INPUT'!$F$2:$F$9999,'HOURS&amp;CYCLES INPUT'!$C$2:$C$9999,'QUALIFIED EFH'!$C41,'HOURS&amp;CYCLES INPUT'!$D$2:$D$9999,'QUALIFIED EFH'!AY$4,'HOURS&amp;CYCLES INPUT'!$E$2:$E$9999,'QUALIFIED EFH'!AY$5))</f>
        <v>0</v>
      </c>
      <c r="AZ41" s="476">
        <f>IF(AZ$2&lt;&gt;"",IF($C41&lt;&gt;"TBA",AZ$2/114,0),SUMIFS('HOURS&amp;CYCLES INPUT'!$F$2:$F$9999,'HOURS&amp;CYCLES INPUT'!$C$2:$C$9999,'QUALIFIED EFH'!$C41,'HOURS&amp;CYCLES INPUT'!$D$2:$D$9999,'QUALIFIED EFH'!AZ$4,'HOURS&amp;CYCLES INPUT'!$E$2:$E$9999,'QUALIFIED EFH'!AZ$5))</f>
        <v>0</v>
      </c>
      <c r="BA41" s="476">
        <f>IF(BA$2&lt;&gt;"",IF($C41&lt;&gt;"TBA",BA$2/114,0),SUMIFS('HOURS&amp;CYCLES INPUT'!$F$2:$F$9999,'HOURS&amp;CYCLES INPUT'!$C$2:$C$9999,'QUALIFIED EFH'!$C41,'HOURS&amp;CYCLES INPUT'!$D$2:$D$9999,'QUALIFIED EFH'!BA$4,'HOURS&amp;CYCLES INPUT'!$E$2:$E$9999,'QUALIFIED EFH'!BA$5))</f>
        <v>0</v>
      </c>
      <c r="BB41" s="476">
        <f>IF(BB$2&lt;&gt;"",IF($C41&lt;&gt;"TBA",BB$2/114,0),SUMIFS('HOURS&amp;CYCLES INPUT'!$F$2:$F$9999,'HOURS&amp;CYCLES INPUT'!$C$2:$C$9999,'QUALIFIED EFH'!$C41,'HOURS&amp;CYCLES INPUT'!$D$2:$D$9999,'QUALIFIED EFH'!BB$4,'HOURS&amp;CYCLES INPUT'!$E$2:$E$9999,'QUALIFIED EFH'!BB$5))</f>
        <v>0</v>
      </c>
      <c r="BC41" s="476">
        <f>IF(BC$2&lt;&gt;"",IF($C41&lt;&gt;"TBA",BC$2/114,0),SUMIFS('HOURS&amp;CYCLES INPUT'!$F$2:$F$9999,'HOURS&amp;CYCLES INPUT'!$C$2:$C$9999,'QUALIFIED EFH'!$C41,'HOURS&amp;CYCLES INPUT'!$D$2:$D$9999,'QUALIFIED EFH'!BC$4,'HOURS&amp;CYCLES INPUT'!$E$2:$E$9999,'QUALIFIED EFH'!BC$5))</f>
        <v>0</v>
      </c>
      <c r="BD41" s="476">
        <f>IF(BD$2&lt;&gt;"",IF($C41&lt;&gt;"TBA",BD$2/114,0),SUMIFS('HOURS&amp;CYCLES INPUT'!$F$2:$F$9999,'HOURS&amp;CYCLES INPUT'!$C$2:$C$9999,'QUALIFIED EFH'!$C41,'HOURS&amp;CYCLES INPUT'!$D$2:$D$9999,'QUALIFIED EFH'!BD$4,'HOURS&amp;CYCLES INPUT'!$E$2:$E$9999,'QUALIFIED EFH'!BD$5))</f>
        <v>0</v>
      </c>
      <c r="BE41" s="476">
        <f>IF(BE$2&lt;&gt;"",IF($C41&lt;&gt;"TBA",BE$2/114,0),SUMIFS('HOURS&amp;CYCLES INPUT'!$F$2:$F$9999,'HOURS&amp;CYCLES INPUT'!$C$2:$C$9999,'QUALIFIED EFH'!$C41,'HOURS&amp;CYCLES INPUT'!$D$2:$D$9999,'QUALIFIED EFH'!BE$4,'HOURS&amp;CYCLES INPUT'!$E$2:$E$9999,'QUALIFIED EFH'!BE$5))</f>
        <v>0</v>
      </c>
      <c r="BF41" s="476">
        <f>IF(BF$2&lt;&gt;"",IF($C41&lt;&gt;"TBA",BF$2/114,0),SUMIFS('HOURS&amp;CYCLES INPUT'!$F$2:$F$9999,'HOURS&amp;CYCLES INPUT'!$C$2:$C$9999,'QUALIFIED EFH'!$C41,'HOURS&amp;CYCLES INPUT'!$D$2:$D$9999,'QUALIFIED EFH'!BF$4,'HOURS&amp;CYCLES INPUT'!$E$2:$E$9999,'QUALIFIED EFH'!BF$5))</f>
        <v>0</v>
      </c>
      <c r="BG41" s="476">
        <f>IF(BG$2&lt;&gt;"",IF($C41&lt;&gt;"TBA",BG$2/114,0),SUMIFS('HOURS&amp;CYCLES INPUT'!$F$2:$F$9999,'HOURS&amp;CYCLES INPUT'!$C$2:$C$9999,'QUALIFIED EFH'!$C41,'HOURS&amp;CYCLES INPUT'!$D$2:$D$9999,'QUALIFIED EFH'!BG$4,'HOURS&amp;CYCLES INPUT'!$E$2:$E$9999,'QUALIFIED EFH'!BG$5))</f>
        <v>0</v>
      </c>
      <c r="BH41" s="476">
        <f>IF(BH$2&lt;&gt;"",IF($C41&lt;&gt;"TBA",BH$2/114,0),SUMIFS('HOURS&amp;CYCLES INPUT'!$F$2:$F$9999,'HOURS&amp;CYCLES INPUT'!$C$2:$C$9999,'QUALIFIED EFH'!$C41,'HOURS&amp;CYCLES INPUT'!$D$2:$D$9999,'QUALIFIED EFH'!BH$4,'HOURS&amp;CYCLES INPUT'!$E$2:$E$9999,'QUALIFIED EFH'!BH$5))</f>
        <v>0</v>
      </c>
      <c r="BI41" s="476">
        <f>IF(BI$2&lt;&gt;"",IF($C41&lt;&gt;"TBA",BI$2/114,0),SUMIFS('HOURS&amp;CYCLES INPUT'!$F$2:$F$9999,'HOURS&amp;CYCLES INPUT'!$C$2:$C$9999,'QUALIFIED EFH'!$C41,'HOURS&amp;CYCLES INPUT'!$D$2:$D$9999,'QUALIFIED EFH'!BI$4,'HOURS&amp;CYCLES INPUT'!$E$2:$E$9999,'QUALIFIED EFH'!BI$5))</f>
        <v>0</v>
      </c>
      <c r="BJ41" s="476">
        <f>IF(BJ$2&lt;&gt;"",IF($C41&lt;&gt;"TBA",BJ$2/114,0),SUMIFS('HOURS&amp;CYCLES INPUT'!$F$2:$F$9999,'HOURS&amp;CYCLES INPUT'!$C$2:$C$9999,'QUALIFIED EFH'!$C41,'HOURS&amp;CYCLES INPUT'!$D$2:$D$9999,'QUALIFIED EFH'!BJ$4,'HOURS&amp;CYCLES INPUT'!$E$2:$E$9999,'QUALIFIED EFH'!BJ$5))</f>
        <v>0</v>
      </c>
      <c r="BK41" s="476">
        <f>IF(BK$2&lt;&gt;"",IF($C41&lt;&gt;"TBA",BK$2/114,0),SUMIFS('HOURS&amp;CYCLES INPUT'!$F$2:$F$9999,'HOURS&amp;CYCLES INPUT'!$C$2:$C$9999,'QUALIFIED EFH'!$C41,'HOURS&amp;CYCLES INPUT'!$D$2:$D$9999,'QUALIFIED EFH'!BK$4,'HOURS&amp;CYCLES INPUT'!$E$2:$E$9999,'QUALIFIED EFH'!BK$5))</f>
        <v>0</v>
      </c>
      <c r="BL41" s="476">
        <f>IF(BL$2&lt;&gt;"",IF($C41&lt;&gt;"TBA",BL$2/114,0),SUMIFS('HOURS&amp;CYCLES INPUT'!$F$2:$F$9999,'HOURS&amp;CYCLES INPUT'!$C$2:$C$9999,'QUALIFIED EFH'!$C41,'HOURS&amp;CYCLES INPUT'!$D$2:$D$9999,'QUALIFIED EFH'!BL$4,'HOURS&amp;CYCLES INPUT'!$E$2:$E$9999,'QUALIFIED EFH'!BL$5))</f>
        <v>0</v>
      </c>
      <c r="BM41" s="476">
        <f>IF(BM$2&lt;&gt;"",IF($C41&lt;&gt;"TBA",BM$2/114,0),SUMIFS('HOURS&amp;CYCLES INPUT'!$F$2:$F$9999,'HOURS&amp;CYCLES INPUT'!$C$2:$C$9999,'QUALIFIED EFH'!$C41,'HOURS&amp;CYCLES INPUT'!$D$2:$D$9999,'QUALIFIED EFH'!BM$4,'HOURS&amp;CYCLES INPUT'!$E$2:$E$9999,'QUALIFIED EFH'!BM$5))</f>
        <v>0</v>
      </c>
      <c r="BN41" s="476">
        <f>IF(BN$2&lt;&gt;"",IF($C41&lt;&gt;"TBA",BN$2/114,0),SUMIFS('HOURS&amp;CYCLES INPUT'!$F$2:$F$9999,'HOURS&amp;CYCLES INPUT'!$C$2:$C$9999,'QUALIFIED EFH'!$C41,'HOURS&amp;CYCLES INPUT'!$D$2:$D$9999,'QUALIFIED EFH'!BN$4,'HOURS&amp;CYCLES INPUT'!$E$2:$E$9999,'QUALIFIED EFH'!BN$5))</f>
        <v>0</v>
      </c>
      <c r="BO41" s="476">
        <f>IF(BO$2&lt;&gt;"",IF($C41&lt;&gt;"TBA",BO$2/114,0),SUMIFS('HOURS&amp;CYCLES INPUT'!$F$2:$F$9999,'HOURS&amp;CYCLES INPUT'!$C$2:$C$9999,'QUALIFIED EFH'!$C41,'HOURS&amp;CYCLES INPUT'!$D$2:$D$9999,'QUALIFIED EFH'!BO$4,'HOURS&amp;CYCLES INPUT'!$E$2:$E$9999,'QUALIFIED EFH'!BO$5))</f>
        <v>0</v>
      </c>
      <c r="BP41" s="476">
        <f>IF(BP$2&lt;&gt;"",IF($C41&lt;&gt;"TBA",BP$2/114,0),SUMIFS('HOURS&amp;CYCLES INPUT'!$F$2:$F$9999,'HOURS&amp;CYCLES INPUT'!$C$2:$C$9999,'QUALIFIED EFH'!$C41,'HOURS&amp;CYCLES INPUT'!$D$2:$D$9999,'QUALIFIED EFH'!BP$4,'HOURS&amp;CYCLES INPUT'!$E$2:$E$9999,'QUALIFIED EFH'!BP$5))</f>
        <v>0</v>
      </c>
      <c r="BQ41" s="476">
        <f>IF(BQ$2&lt;&gt;"",IF($C41&lt;&gt;"TBA",BQ$2/114,0),SUMIFS('HOURS&amp;CYCLES INPUT'!$F$2:$F$9999,'HOURS&amp;CYCLES INPUT'!$C$2:$C$9999,'QUALIFIED EFH'!$C41,'HOURS&amp;CYCLES INPUT'!$D$2:$D$9999,'QUALIFIED EFH'!BQ$4,'HOURS&amp;CYCLES INPUT'!$E$2:$E$9999,'QUALIFIED EFH'!BQ$5))</f>
        <v>0</v>
      </c>
      <c r="BR41" s="476">
        <f>IF(BR$2&lt;&gt;"",IF($C41&lt;&gt;"TBA",BR$2/114,0),SUMIFS('HOURS&amp;CYCLES INPUT'!$F$2:$F$9999,'HOURS&amp;CYCLES INPUT'!$C$2:$C$9999,'QUALIFIED EFH'!$C41,'HOURS&amp;CYCLES INPUT'!$D$2:$D$9999,'QUALIFIED EFH'!BR$4,'HOURS&amp;CYCLES INPUT'!$E$2:$E$9999,'QUALIFIED EFH'!BR$5))</f>
        <v>0</v>
      </c>
      <c r="BS41" s="476">
        <f>IF(BS$2&lt;&gt;"",IF($C41&lt;&gt;"TBA",BS$2/114,0),SUMIFS('HOURS&amp;CYCLES INPUT'!$F$2:$F$9999,'HOURS&amp;CYCLES INPUT'!$C$2:$C$9999,'QUALIFIED EFH'!$C41,'HOURS&amp;CYCLES INPUT'!$D$2:$D$9999,'QUALIFIED EFH'!BS$4,'HOURS&amp;CYCLES INPUT'!$E$2:$E$9999,'QUALIFIED EFH'!BS$5))</f>
        <v>0</v>
      </c>
      <c r="BT41" s="476">
        <f>IF(BT$2&lt;&gt;"",IF($C41&lt;&gt;"TBA",BT$2/114,0),SUMIFS('HOURS&amp;CYCLES INPUT'!$F$2:$F$9999,'HOURS&amp;CYCLES INPUT'!$C$2:$C$9999,'QUALIFIED EFH'!$C41,'HOURS&amp;CYCLES INPUT'!$D$2:$D$9999,'QUALIFIED EFH'!BT$4,'HOURS&amp;CYCLES INPUT'!$E$2:$E$9999,'QUALIFIED EFH'!BT$5))</f>
        <v>0</v>
      </c>
      <c r="BU41" s="476">
        <f>IF(BU$2&lt;&gt;"",IF($C41&lt;&gt;"TBA",BU$2/114,0),SUMIFS('HOURS&amp;CYCLES INPUT'!$F$2:$F$9999,'HOURS&amp;CYCLES INPUT'!$C$2:$C$9999,'QUALIFIED EFH'!$C41,'HOURS&amp;CYCLES INPUT'!$D$2:$D$9999,'QUALIFIED EFH'!BU$4,'HOURS&amp;CYCLES INPUT'!$E$2:$E$9999,'QUALIFIED EFH'!BU$5))</f>
        <v>0</v>
      </c>
      <c r="BV41" s="476">
        <f>IF(BV$2&lt;&gt;"",IF($C41&lt;&gt;"TBA",BV$2/114,0),SUMIFS('HOURS&amp;CYCLES INPUT'!$F$2:$F$9999,'HOURS&amp;CYCLES INPUT'!$C$2:$C$9999,'QUALIFIED EFH'!$C41,'HOURS&amp;CYCLES INPUT'!$D$2:$D$9999,'QUALIFIED EFH'!BV$4,'HOURS&amp;CYCLES INPUT'!$E$2:$E$9999,'QUALIFIED EFH'!BV$5))</f>
        <v>0</v>
      </c>
      <c r="BW41" s="476">
        <f>IF(BW$2&lt;&gt;"",IF($C41&lt;&gt;"TBA",BW$2/114,0),SUMIFS('HOURS&amp;CYCLES INPUT'!$F$2:$F$9999,'HOURS&amp;CYCLES INPUT'!$C$2:$C$9999,'QUALIFIED EFH'!$C41,'HOURS&amp;CYCLES INPUT'!$D$2:$D$9999,'QUALIFIED EFH'!BW$4,'HOURS&amp;CYCLES INPUT'!$E$2:$E$9999,'QUALIFIED EFH'!BW$5))</f>
        <v>3.52</v>
      </c>
      <c r="BX41" s="476">
        <f>IF(BX$2&lt;&gt;"",IF($C41&lt;&gt;"TBA",BX$2/114,0),SUMIFS('HOURS&amp;CYCLES INPUT'!$F$2:$F$9999,'HOURS&amp;CYCLES INPUT'!$C$2:$C$9999,'QUALIFIED EFH'!$C41,'HOURS&amp;CYCLES INPUT'!$D$2:$D$9999,'QUALIFIED EFH'!BX$4,'HOURS&amp;CYCLES INPUT'!$E$2:$E$9999,'QUALIFIED EFH'!BX$5))</f>
        <v>293.60000000000002</v>
      </c>
      <c r="BY41" s="476">
        <f>IF(BY$2&lt;&gt;"",IF($C41&lt;&gt;"TBA",BY$2/114,0),SUMIFS('HOURS&amp;CYCLES INPUT'!$F$2:$F$9999,'HOURS&amp;CYCLES INPUT'!$C$2:$C$9999,'QUALIFIED EFH'!$C41,'HOURS&amp;CYCLES INPUT'!$D$2:$D$9999,'QUALIFIED EFH'!BY$4,'HOURS&amp;CYCLES INPUT'!$E$2:$E$9999,'QUALIFIED EFH'!BY$5))</f>
        <v>347.78</v>
      </c>
      <c r="BZ41" s="476">
        <f>IF(BZ$2&lt;&gt;"",IF($C41&lt;&gt;"TBA",BZ$2/114,0),SUMIFS('HOURS&amp;CYCLES INPUT'!$F$2:$F$9999,'HOURS&amp;CYCLES INPUT'!$C$2:$C$9999,'QUALIFIED EFH'!$C41,'HOURS&amp;CYCLES INPUT'!$D$2:$D$9999,'QUALIFIED EFH'!BZ$4,'HOURS&amp;CYCLES INPUT'!$E$2:$E$9999,'QUALIFIED EFH'!BZ$5))</f>
        <v>320.12</v>
      </c>
      <c r="CA41" s="476">
        <f>IF(CA$2&lt;&gt;"",IF($C41&lt;&gt;"TBA",CA$2/114,0),SUMIFS('HOURS&amp;CYCLES INPUT'!$F$2:$F$9999,'HOURS&amp;CYCLES INPUT'!$C$2:$C$9999,'QUALIFIED EFH'!$C41,'HOURS&amp;CYCLES INPUT'!$D$2:$D$9999,'QUALIFIED EFH'!CA$4,'HOURS&amp;CYCLES INPUT'!$E$2:$E$9999,'QUALIFIED EFH'!CA$5))</f>
        <v>364.58</v>
      </c>
      <c r="CB41" s="476">
        <f>IF(CB$2&lt;&gt;"",IF($C41&lt;&gt;"TBA",CB$2/114,0),SUMIFS('HOURS&amp;CYCLES INPUT'!$F$2:$F$9999,'HOURS&amp;CYCLES INPUT'!$C$2:$C$9999,'QUALIFIED EFH'!$C41,'HOURS&amp;CYCLES INPUT'!$D$2:$D$9999,'QUALIFIED EFH'!CB$4,'HOURS&amp;CYCLES INPUT'!$E$2:$E$9999,'QUALIFIED EFH'!CB$5))</f>
        <v>316.97000000000003</v>
      </c>
      <c r="CC41" s="476">
        <f>IF(CC$2&lt;&gt;"",IF($C41&lt;&gt;"TBA",CC$2/114,0),SUMIFS('HOURS&amp;CYCLES INPUT'!$F$2:$F$9999,'HOURS&amp;CYCLES INPUT'!$C$2:$C$9999,'QUALIFIED EFH'!$C41,'HOURS&amp;CYCLES INPUT'!$D$2:$D$9999,'QUALIFIED EFH'!CC$4,'HOURS&amp;CYCLES INPUT'!$E$2:$E$9999,'QUALIFIED EFH'!CC$5))</f>
        <v>364.43</v>
      </c>
      <c r="CD41" s="476">
        <f>IF(CD$2&lt;&gt;"",IF($C41&lt;&gt;"TBA",CD$2/114,0),SUMIFS('HOURS&amp;CYCLES INPUT'!$F$2:$F$9999,'HOURS&amp;CYCLES INPUT'!$C$2:$C$9999,'QUALIFIED EFH'!$C41,'HOURS&amp;CYCLES INPUT'!$D$2:$D$9999,'QUALIFIED EFH'!CD$4,'HOURS&amp;CYCLES INPUT'!$E$2:$E$9999,'QUALIFIED EFH'!CD$5))</f>
        <v>381.37</v>
      </c>
      <c r="CE41" s="476">
        <f>IF(CE$2&lt;&gt;"",IF($C41&lt;&gt;"TBA",CE$2/114,0),SUMIFS('HOURS&amp;CYCLES INPUT'!$F$2:$F$9999,'HOURS&amp;CYCLES INPUT'!$C$2:$C$9999,'QUALIFIED EFH'!$C41,'HOURS&amp;CYCLES INPUT'!$D$2:$D$9999,'QUALIFIED EFH'!CE$4,'HOURS&amp;CYCLES INPUT'!$E$2:$E$9999,'QUALIFIED EFH'!CE$5))</f>
        <v>368.03</v>
      </c>
      <c r="CF41" s="476">
        <f>IF(CF$2&lt;&gt;"",IF($C41&lt;&gt;"TBA",CF$2/114,0),SUMIFS('HOURS&amp;CYCLES INPUT'!$F$2:$F$9999,'HOURS&amp;CYCLES INPUT'!$C$2:$C$9999,'QUALIFIED EFH'!$C41,'HOURS&amp;CYCLES INPUT'!$D$2:$D$9999,'QUALIFIED EFH'!CF$4,'HOURS&amp;CYCLES INPUT'!$E$2:$E$9999,'QUALIFIED EFH'!CF$5))</f>
        <v>96.25</v>
      </c>
      <c r="CG41" s="476">
        <f>IF(CG$2&lt;&gt;"",IF($C41&lt;&gt;"TBA",CG$2/114,0),SUMIFS('HOURS&amp;CYCLES INPUT'!$F$2:$F$9999,'HOURS&amp;CYCLES INPUT'!$C$2:$C$9999,'QUALIFIED EFH'!$C41,'HOURS&amp;CYCLES INPUT'!$D$2:$D$9999,'QUALIFIED EFH'!CG$4,'HOURS&amp;CYCLES INPUT'!$E$2:$E$9999,'QUALIFIED EFH'!CG$5))</f>
        <v>0</v>
      </c>
      <c r="CH41" s="476">
        <f>IF(CH$2&lt;&gt;"",IF($C41&lt;&gt;"TBA",CH$2/114,0),SUMIFS('HOURS&amp;CYCLES INPUT'!$F$2:$F$9999,'HOURS&amp;CYCLES INPUT'!$C$2:$C$9999,'QUALIFIED EFH'!$C41,'HOURS&amp;CYCLES INPUT'!$D$2:$D$9999,'QUALIFIED EFH'!CH$4,'HOURS&amp;CYCLES INPUT'!$E$2:$E$9999,'QUALIFIED EFH'!CH$5))</f>
        <v>0</v>
      </c>
      <c r="CI41" s="476">
        <f>IF(CI$2&lt;&gt;"",IF($C41&lt;&gt;"TBA",CI$2/114,0),SUMIFS('HOURS&amp;CYCLES INPUT'!$F$2:$F$9999,'HOURS&amp;CYCLES INPUT'!$C$2:$C$9999,'QUALIFIED EFH'!$C41,'HOURS&amp;CYCLES INPUT'!$D$2:$D$9999,'QUALIFIED EFH'!CI$4,'HOURS&amp;CYCLES INPUT'!$E$2:$E$9999,'QUALIFIED EFH'!CI$5))</f>
        <v>0</v>
      </c>
      <c r="CJ41" s="476">
        <f>IF(CJ$2&lt;&gt;"",IF($C41&lt;&gt;"TBA",CJ$2/114,0),SUMIFS('HOURS&amp;CYCLES INPUT'!$F$2:$F$9999,'HOURS&amp;CYCLES INPUT'!$C$2:$C$9999,'QUALIFIED EFH'!$C41,'HOURS&amp;CYCLES INPUT'!$D$2:$D$9999,'QUALIFIED EFH'!CJ$4,'HOURS&amp;CYCLES INPUT'!$E$2:$E$9999,'QUALIFIED EFH'!CJ$5))</f>
        <v>0</v>
      </c>
      <c r="CK41" s="476">
        <f>IF(CK$2&lt;&gt;"",IF($C41&lt;&gt;"TBA",CK$2/114,0),SUMIFS('HOURS&amp;CYCLES INPUT'!$F$2:$F$9999,'HOURS&amp;CYCLES INPUT'!$C$2:$C$9999,'QUALIFIED EFH'!$C41,'HOURS&amp;CYCLES INPUT'!$D$2:$D$9999,'QUALIFIED EFH'!CK$4,'HOURS&amp;CYCLES INPUT'!$E$2:$E$9999,'QUALIFIED EFH'!CK$5))</f>
        <v>0</v>
      </c>
      <c r="CL41" s="476">
        <f>IF(CL$2&lt;&gt;"",IF($C41&lt;&gt;"TBA",CL$2/114,0),SUMIFS('HOURS&amp;CYCLES INPUT'!$F$2:$F$9999,'HOURS&amp;CYCLES INPUT'!$C$2:$C$9999,'QUALIFIED EFH'!$C41,'HOURS&amp;CYCLES INPUT'!$D$2:$D$9999,'QUALIFIED EFH'!CL$4,'HOURS&amp;CYCLES INPUT'!$E$2:$E$9999,'QUALIFIED EFH'!CL$5))</f>
        <v>2.0499999999999998</v>
      </c>
      <c r="CM41" s="476">
        <f>IF(CM$2&lt;&gt;"",IF($C41&lt;&gt;"TBA",CM$2/114,0),SUMIFS('HOURS&amp;CYCLES INPUT'!$F$2:$F$9999,'HOURS&amp;CYCLES INPUT'!$C$2:$C$9999,'QUALIFIED EFH'!$C41,'HOURS&amp;CYCLES INPUT'!$D$2:$D$9999,'QUALIFIED EFH'!CM$4,'HOURS&amp;CYCLES INPUT'!$E$2:$E$9999,'QUALIFIED EFH'!CM$5))</f>
        <v>328.93</v>
      </c>
      <c r="CN41" s="476">
        <f>IF(CN$2&lt;&gt;"",IF($C41&lt;&gt;"TBA",CN$2/114,0),SUMIFS('HOURS&amp;CYCLES INPUT'!$F$2:$F$9999,'HOURS&amp;CYCLES INPUT'!$C$2:$C$9999,'QUALIFIED EFH'!$C41,'HOURS&amp;CYCLES INPUT'!$D$2:$D$9999,'QUALIFIED EFH'!CN$4,'HOURS&amp;CYCLES INPUT'!$E$2:$E$9999,'QUALIFIED EFH'!CN$5))</f>
        <v>350.71</v>
      </c>
      <c r="CO41" s="476">
        <f>IF(CO$2&lt;&gt;"",IF($C41&lt;&gt;"TBA",CO$2/114,0),SUMIFS('HOURS&amp;CYCLES INPUT'!$F$2:$F$9999,'HOURS&amp;CYCLES INPUT'!$C$2:$C$9999,'QUALIFIED EFH'!$C41,'HOURS&amp;CYCLES INPUT'!$D$2:$D$9999,'QUALIFIED EFH'!CO$4,'HOURS&amp;CYCLES INPUT'!$E$2:$E$9999,'QUALIFIED EFH'!CO$5))</f>
        <v>356.38</v>
      </c>
      <c r="CP41" s="476">
        <f>IF(CP$2&lt;&gt;"",IF($C41&lt;&gt;"TBA",CP$2/114,0),SUMIFS('HOURS&amp;CYCLES INPUT'!$F$2:$F$9999,'HOURS&amp;CYCLES INPUT'!$C$2:$C$9999,'QUALIFIED EFH'!$C41,'HOURS&amp;CYCLES INPUT'!$D$2:$D$9999,'QUALIFIED EFH'!CP$4,'HOURS&amp;CYCLES INPUT'!$E$2:$E$9999,'QUALIFIED EFH'!CP$5))</f>
        <v>266.66000000000003</v>
      </c>
      <c r="CQ41" s="476">
        <f>IF(CQ$2&lt;&gt;"",IF($C41&lt;&gt;"TBA",CQ$2/114,0),SUMIFS('HOURS&amp;CYCLES INPUT'!$F$2:$F$9999,'HOURS&amp;CYCLES INPUT'!$C$2:$C$9999,'QUALIFIED EFH'!$C41,'HOURS&amp;CYCLES INPUT'!$D$2:$D$9999,'QUALIFIED EFH'!CQ$4,'HOURS&amp;CYCLES INPUT'!$E$2:$E$9999,'QUALIFIED EFH'!CQ$5))</f>
        <v>0</v>
      </c>
      <c r="CR41" s="476">
        <f>IF(CR$2&lt;&gt;"",IF($C41&lt;&gt;"TBA",CR$2/114,0),SUMIFS('HOURS&amp;CYCLES INPUT'!$F$2:$F$9999,'HOURS&amp;CYCLES INPUT'!$C$2:$C$9999,'QUALIFIED EFH'!$C41,'HOURS&amp;CYCLES INPUT'!$D$2:$D$9999,'QUALIFIED EFH'!CR$4,'HOURS&amp;CYCLES INPUT'!$E$2:$E$9999,'QUALIFIED EFH'!CR$5))</f>
        <v>0</v>
      </c>
      <c r="CS41" s="476">
        <f>IF(CS$2&lt;&gt;"",IF($C41&lt;&gt;"TBA",CS$2/114,0),SUMIFS('HOURS&amp;CYCLES INPUT'!$F$2:$F$9999,'HOURS&amp;CYCLES INPUT'!$C$2:$C$9999,'QUALIFIED EFH'!$C41,'HOURS&amp;CYCLES INPUT'!$D$2:$D$9999,'QUALIFIED EFH'!CS$4,'HOURS&amp;CYCLES INPUT'!$E$2:$E$9999,'QUALIFIED EFH'!CS$5))</f>
        <v>0</v>
      </c>
      <c r="CT41" s="476">
        <f>IF(CT$2&lt;&gt;"",IF($C41&lt;&gt;"TBA",CT$2/114,0),SUMIFS('HOURS&amp;CYCLES INPUT'!$F$2:$F$9999,'HOURS&amp;CYCLES INPUT'!$C$2:$C$9999,'QUALIFIED EFH'!$C41,'HOURS&amp;CYCLES INPUT'!$D$2:$D$9999,'QUALIFIED EFH'!CT$4,'HOURS&amp;CYCLES INPUT'!$E$2:$E$9999,'QUALIFIED EFH'!CT$5))</f>
        <v>0</v>
      </c>
      <c r="CU41" s="476">
        <f>IF(CU$2&lt;&gt;"",IF($C41&lt;&gt;"TBA",CU$2/114,0),SUMIFS('HOURS&amp;CYCLES INPUT'!$F$2:$F$9999,'HOURS&amp;CYCLES INPUT'!$C$2:$C$9999,'QUALIFIED EFH'!$C41,'HOURS&amp;CYCLES INPUT'!$D$2:$D$9999,'QUALIFIED EFH'!CU$4,'HOURS&amp;CYCLES INPUT'!$E$2:$E$9999,'QUALIFIED EFH'!CU$5))</f>
        <v>0</v>
      </c>
      <c r="CV41" s="476">
        <f>IF(CV$2&lt;&gt;"",IF($C41&lt;&gt;"TBA",CV$2/114,0),SUMIFS('HOURS&amp;CYCLES INPUT'!$F$2:$F$9999,'HOURS&amp;CYCLES INPUT'!$C$2:$C$9999,'QUALIFIED EFH'!$C41,'HOURS&amp;CYCLES INPUT'!$D$2:$D$9999,'QUALIFIED EFH'!CV$4,'HOURS&amp;CYCLES INPUT'!$E$2:$E$9999,'QUALIFIED EFH'!CV$5))</f>
        <v>0</v>
      </c>
      <c r="CW41" s="476">
        <f>IF(CW$2&lt;&gt;"",IF($C41&lt;&gt;"TBA",CW$2/114,0),SUMIFS('HOURS&amp;CYCLES INPUT'!$F$2:$F$9999,'HOURS&amp;CYCLES INPUT'!$C$2:$C$9999,'QUALIFIED EFH'!$C41,'HOURS&amp;CYCLES INPUT'!$D$2:$D$9999,'QUALIFIED EFH'!CW$4,'HOURS&amp;CYCLES INPUT'!$E$2:$E$9999,'QUALIFIED EFH'!CW$5))</f>
        <v>0</v>
      </c>
      <c r="CX41" s="476">
        <f>IF(CX$2&lt;&gt;"",IF($C41&lt;&gt;"TBA",CX$2/114,0),SUMIFS('HOURS&amp;CYCLES INPUT'!$F$2:$F$9999,'HOURS&amp;CYCLES INPUT'!$C$2:$C$9999,'QUALIFIED EFH'!$C41,'HOURS&amp;CYCLES INPUT'!$D$2:$D$9999,'QUALIFIED EFH'!CX$4,'HOURS&amp;CYCLES INPUT'!$E$2:$E$9999,'QUALIFIED EFH'!CX$5))</f>
        <v>0</v>
      </c>
      <c r="CY41" s="476">
        <f>IF(CY$2&lt;&gt;"",IF($C41&lt;&gt;"TBA",CY$2/114,0),SUMIFS('HOURS&amp;CYCLES INPUT'!$F$2:$F$9999,'HOURS&amp;CYCLES INPUT'!$C$2:$C$9999,'QUALIFIED EFH'!$C41,'HOURS&amp;CYCLES INPUT'!$D$2:$D$9999,'QUALIFIED EFH'!CY$4,'HOURS&amp;CYCLES INPUT'!$E$2:$E$9999,'QUALIFIED EFH'!CY$5))</f>
        <v>0</v>
      </c>
      <c r="CZ41" s="476">
        <f>IF(CZ$2&lt;&gt;"",IF($C41&lt;&gt;"TBA",CZ$2/114,0),SUMIFS('HOURS&amp;CYCLES INPUT'!$F$2:$F$9999,'HOURS&amp;CYCLES INPUT'!$C$2:$C$9999,'QUALIFIED EFH'!$C41,'HOURS&amp;CYCLES INPUT'!$D$2:$D$9999,'QUALIFIED EFH'!CZ$4,'HOURS&amp;CYCLES INPUT'!$E$2:$E$9999,'QUALIFIED EFH'!CZ$5))</f>
        <v>327.36</v>
      </c>
      <c r="DA41" s="476">
        <f>IF(DA$2&lt;&gt;"",IF($C41&lt;&gt;"TBA",DA$2/114,0),SUMIFS('HOURS&amp;CYCLES INPUT'!$F$2:$F$9999,'HOURS&amp;CYCLES INPUT'!$C$2:$C$9999,'QUALIFIED EFH'!$C41,'HOURS&amp;CYCLES INPUT'!$D$2:$D$9999,'QUALIFIED EFH'!DA$4,'HOURS&amp;CYCLES INPUT'!$E$2:$E$9999,'QUALIFIED EFH'!DA$5))</f>
        <v>487.21</v>
      </c>
      <c r="DB41" s="476">
        <f>IF(DB$2&lt;&gt;"",IF($C41&lt;&gt;"TBA",DB$2/114,0),SUMIFS('HOURS&amp;CYCLES INPUT'!$F$2:$F$9999,'HOURS&amp;CYCLES INPUT'!$C$2:$C$9999,'QUALIFIED EFH'!$C41,'HOURS&amp;CYCLES INPUT'!$D$2:$D$9999,'QUALIFIED EFH'!DB$4,'HOURS&amp;CYCLES INPUT'!$E$2:$E$9999,'QUALIFIED EFH'!DB$5))</f>
        <v>329.01</v>
      </c>
      <c r="DC41" s="476">
        <f>IF(DC$2&lt;&gt;"",IF($C41&lt;&gt;"TBA",DC$2/114,0),SUMIFS('HOURS&amp;CYCLES INPUT'!$F$2:$F$9999,'HOURS&amp;CYCLES INPUT'!$C$2:$C$9999,'QUALIFIED EFH'!$C41,'HOURS&amp;CYCLES INPUT'!$D$2:$D$9999,'QUALIFIED EFH'!DC$4,'HOURS&amp;CYCLES INPUT'!$E$2:$E$9999,'QUALIFIED EFH'!DC$5))</f>
        <v>0</v>
      </c>
      <c r="DD41" s="476">
        <f>IF(DD$2&lt;&gt;"",IF($C41&lt;&gt;"TBA",DD$2/114,0),SUMIFS('HOURS&amp;CYCLES INPUT'!$F$2:$F$9999,'HOURS&amp;CYCLES INPUT'!$C$2:$C$9999,'QUALIFIED EFH'!$C41,'HOURS&amp;CYCLES INPUT'!$D$2:$D$9999,'QUALIFIED EFH'!DD$4,'HOURS&amp;CYCLES INPUT'!$E$2:$E$9999,'QUALIFIED EFH'!DD$5))</f>
        <v>236.48</v>
      </c>
      <c r="DE41" s="476">
        <f>IF(DE$2&lt;&gt;"",IF($C41&lt;&gt;"TBA",DE$2/114,0),SUMIFS('HOURS&amp;CYCLES INPUT'!$F$2:$F$9999,'HOURS&amp;CYCLES INPUT'!$C$2:$C$9999,'QUALIFIED EFH'!$C41,'HOURS&amp;CYCLES INPUT'!$D$2:$D$9999,'QUALIFIED EFH'!DE$4,'HOURS&amp;CYCLES INPUT'!$E$2:$E$9999,'QUALIFIED EFH'!DE$5))</f>
        <v>489.69</v>
      </c>
      <c r="DF41" s="476">
        <f>IF(DF$2&lt;&gt;"",IF($C41&lt;&gt;"TBA",DF$2/114,0),SUMIFS('HOURS&amp;CYCLES INPUT'!$F$2:$F$9999,'HOURS&amp;CYCLES INPUT'!$C$2:$C$9999,'QUALIFIED EFH'!$C41,'HOURS&amp;CYCLES INPUT'!$D$2:$D$9999,'QUALIFIED EFH'!DF$4,'HOURS&amp;CYCLES INPUT'!$E$2:$E$9999,'QUALIFIED EFH'!DF$5))</f>
        <v>467.96</v>
      </c>
      <c r="DG41" s="476">
        <f>IF(DG$2&lt;&gt;"",IF($C41&lt;&gt;"TBA",DG$2/114,0),SUMIFS('HOURS&amp;CYCLES INPUT'!$F$2:$F$9999,'HOURS&amp;CYCLES INPUT'!$C$2:$C$9999,'QUALIFIED EFH'!$C41,'HOURS&amp;CYCLES INPUT'!$D$2:$D$9999,'QUALIFIED EFH'!DG$4,'HOURS&amp;CYCLES INPUT'!$E$2:$E$9999,'QUALIFIED EFH'!DG$5))</f>
        <v>486.97</v>
      </c>
      <c r="DH41" s="476">
        <f>IF(DH$2&lt;&gt;"",IF($C41&lt;&gt;"TBA",DH$2/114,0),SUMIFS('HOURS&amp;CYCLES INPUT'!$F$2:$F$9999,'HOURS&amp;CYCLES INPUT'!$C$2:$C$9999,'QUALIFIED EFH'!$C41,'HOURS&amp;CYCLES INPUT'!$D$2:$D$9999,'QUALIFIED EFH'!DH$4,'HOURS&amp;CYCLES INPUT'!$E$2:$E$9999,'QUALIFIED EFH'!DH$5))</f>
        <v>0</v>
      </c>
      <c r="DI41" s="476">
        <f>IF(DI$2&lt;&gt;"",IF($C41&lt;&gt;"TBA",DI$2/114,0),SUMIFS('HOURS&amp;CYCLES INPUT'!$F$2:$F$9999,'HOURS&amp;CYCLES INPUT'!$C$2:$C$9999,'QUALIFIED EFH'!$C41,'HOURS&amp;CYCLES INPUT'!$D$2:$D$9999,'QUALIFIED EFH'!DI$4,'HOURS&amp;CYCLES INPUT'!$E$2:$E$9999,'QUALIFIED EFH'!DI$5))</f>
        <v>0</v>
      </c>
      <c r="DJ41" s="476">
        <f>IF(DJ$2&lt;&gt;"",IF($C41&lt;&gt;"TBA",DJ$2/114,0),SUMIFS('HOURS&amp;CYCLES INPUT'!$F$2:$F$9999,'HOURS&amp;CYCLES INPUT'!$C$2:$C$9999,'QUALIFIED EFH'!$C41,'HOURS&amp;CYCLES INPUT'!$D$2:$D$9999,'QUALIFIED EFH'!DJ$4,'HOURS&amp;CYCLES INPUT'!$E$2:$E$9999,'QUALIFIED EFH'!DJ$5))</f>
        <v>0</v>
      </c>
      <c r="DK41" s="476">
        <f>IF(DK$2&lt;&gt;"",IF($C41&lt;&gt;"TBA",DK$2/114,0),SUMIFS('HOURS&amp;CYCLES INPUT'!$F$2:$F$9999,'HOURS&amp;CYCLES INPUT'!$C$2:$C$9999,'QUALIFIED EFH'!$C41,'HOURS&amp;CYCLES INPUT'!$D$2:$D$9999,'QUALIFIED EFH'!DK$4,'HOURS&amp;CYCLES INPUT'!$E$2:$E$9999,'QUALIFIED EFH'!DK$5))</f>
        <v>0</v>
      </c>
      <c r="DL41" s="476">
        <f>IF(DL$2&lt;&gt;"",IF($C41&lt;&gt;"TBA",DL$2/114,0),SUMIFS('HOURS&amp;CYCLES INPUT'!$F$2:$F$9999,'HOURS&amp;CYCLES INPUT'!$C$2:$C$9999,'QUALIFIED EFH'!$C41,'HOURS&amp;CYCLES INPUT'!$D$2:$D$9999,'QUALIFIED EFH'!DL$4,'HOURS&amp;CYCLES INPUT'!$E$2:$E$9999,'QUALIFIED EFH'!DL$5))</f>
        <v>0</v>
      </c>
      <c r="DM41" s="476">
        <f>IF(DM$2&lt;&gt;"",IF($C41&lt;&gt;"TBA",DM$2/114,0),SUMIFS('HOURS&amp;CYCLES INPUT'!$F$2:$F$9999,'HOURS&amp;CYCLES INPUT'!$C$2:$C$9999,'QUALIFIED EFH'!$C41,'HOURS&amp;CYCLES INPUT'!$D$2:$D$9999,'QUALIFIED EFH'!DM$4,'HOURS&amp;CYCLES INPUT'!$E$2:$E$9999,'QUALIFIED EFH'!DM$5))</f>
        <v>0</v>
      </c>
      <c r="DN41" s="476">
        <f>IF(DN$2&lt;&gt;"",IF($C41&lt;&gt;"TBA",DN$2/114,0),SUMIFS('HOURS&amp;CYCLES INPUT'!$F$2:$F$9999,'HOURS&amp;CYCLES INPUT'!$C$2:$C$9999,'QUALIFIED EFH'!$C41,'HOURS&amp;CYCLES INPUT'!$D$2:$D$9999,'QUALIFIED EFH'!DN$4,'HOURS&amp;CYCLES INPUT'!$E$2:$E$9999,'QUALIFIED EFH'!DN$5))</f>
        <v>0</v>
      </c>
      <c r="DO41" s="476">
        <f>IF(DO$2&lt;&gt;"",IF($C41&lt;&gt;"TBA",DO$2/114,0),SUMIFS('HOURS&amp;CYCLES INPUT'!$F$2:$F$9999,'HOURS&amp;CYCLES INPUT'!$C$2:$C$9999,'QUALIFIED EFH'!$C41,'HOURS&amp;CYCLES INPUT'!$D$2:$D$9999,'QUALIFIED EFH'!DO$4,'HOURS&amp;CYCLES INPUT'!$E$2:$E$9999,'QUALIFIED EFH'!DO$5))</f>
        <v>0</v>
      </c>
      <c r="DP41" s="476">
        <f>IF(DP$2&lt;&gt;"",IF($C41&lt;&gt;"TBA",DP$2/114,0),SUMIFS('HOURS&amp;CYCLES INPUT'!$F$2:$F$9999,'HOURS&amp;CYCLES INPUT'!$C$2:$C$9999,'QUALIFIED EFH'!$C41,'HOURS&amp;CYCLES INPUT'!$D$2:$D$9999,'QUALIFIED EFH'!DP$4,'HOURS&amp;CYCLES INPUT'!$E$2:$E$9999,'QUALIFIED EFH'!DP$5))</f>
        <v>0</v>
      </c>
      <c r="DQ41" s="476">
        <f>IF(DQ$2&lt;&gt;"",IF($C41&lt;&gt;"TBA",DQ$2/114,0),SUMIFS('HOURS&amp;CYCLES INPUT'!$F$2:$F$9999,'HOURS&amp;CYCLES INPUT'!$C$2:$C$9999,'QUALIFIED EFH'!$C41,'HOURS&amp;CYCLES INPUT'!$D$2:$D$9999,'QUALIFIED EFH'!DQ$4,'HOURS&amp;CYCLES INPUT'!$E$2:$E$9999,'QUALIFIED EFH'!DQ$5))</f>
        <v>0</v>
      </c>
      <c r="DR41" s="476">
        <f>IF(DR$2&lt;&gt;"",IF($C41&lt;&gt;"TBA",DR$2/114,0),SUMIFS('HOURS&amp;CYCLES INPUT'!$F$2:$F$9999,'HOURS&amp;CYCLES INPUT'!$C$2:$C$9999,'QUALIFIED EFH'!$C41,'HOURS&amp;CYCLES INPUT'!$D$2:$D$9999,'QUALIFIED EFH'!DR$4,'HOURS&amp;CYCLES INPUT'!$E$2:$E$9999,'QUALIFIED EFH'!DR$5))</f>
        <v>0</v>
      </c>
      <c r="DS41" s="476">
        <f>IF(DS$2&lt;&gt;"",IF($C41&lt;&gt;"TBA",DS$2/114,0),SUMIFS('HOURS&amp;CYCLES INPUT'!$F$2:$F$9999,'HOURS&amp;CYCLES INPUT'!$C$2:$C$9999,'QUALIFIED EFH'!$C41,'HOURS&amp;CYCLES INPUT'!$D$2:$D$9999,'QUALIFIED EFH'!DS$4,'HOURS&amp;CYCLES INPUT'!$E$2:$E$9999,'QUALIFIED EFH'!DS$5))</f>
        <v>0</v>
      </c>
      <c r="DT41" s="476">
        <f>IF(DT$2&lt;&gt;"",IF($C41&lt;&gt;"TBA",DT$2/114,0),SUMIFS('HOURS&amp;CYCLES INPUT'!$F$2:$F$9999,'HOURS&amp;CYCLES INPUT'!$C$2:$C$9999,'QUALIFIED EFH'!$C41,'HOURS&amp;CYCLES INPUT'!$D$2:$D$9999,'QUALIFIED EFH'!DT$4,'HOURS&amp;CYCLES INPUT'!$E$2:$E$9999,'QUALIFIED EFH'!DT$5))</f>
        <v>0</v>
      </c>
      <c r="DU41" s="476">
        <f>IF(DU$2&lt;&gt;"",IF($C41&lt;&gt;"TBA",DU$2/114,0),SUMIFS('HOURS&amp;CYCLES INPUT'!$F$2:$F$9999,'HOURS&amp;CYCLES INPUT'!$C$2:$C$9999,'QUALIFIED EFH'!$C41,'HOURS&amp;CYCLES INPUT'!$D$2:$D$9999,'QUALIFIED EFH'!DU$4,'HOURS&amp;CYCLES INPUT'!$E$2:$E$9999,'QUALIFIED EFH'!DU$5))</f>
        <v>0</v>
      </c>
      <c r="DV41" s="476">
        <f>IF(DV$2&lt;&gt;"",IF($C41&lt;&gt;"TBA",DV$2/114,0),SUMIFS('HOURS&amp;CYCLES INPUT'!$F$2:$F$9999,'HOURS&amp;CYCLES INPUT'!$C$2:$C$9999,'QUALIFIED EFH'!$C41,'HOURS&amp;CYCLES INPUT'!$D$2:$D$9999,'QUALIFIED EFH'!DV$4,'HOURS&amp;CYCLES INPUT'!$E$2:$E$9999,'QUALIFIED EFH'!DV$5))</f>
        <v>0</v>
      </c>
      <c r="DW41" s="476">
        <f>IF(DW$2&lt;&gt;"",IF($C41&lt;&gt;"TBA",DW$2/114,0),SUMIFS('HOURS&amp;CYCLES INPUT'!$F$2:$F$9999,'HOURS&amp;CYCLES INPUT'!$C$2:$C$9999,'QUALIFIED EFH'!$C41,'HOURS&amp;CYCLES INPUT'!$D$2:$D$9999,'QUALIFIED EFH'!DW$4,'HOURS&amp;CYCLES INPUT'!$E$2:$E$9999,'QUALIFIED EFH'!DW$5))</f>
        <v>0</v>
      </c>
      <c r="DX41" s="476">
        <f>IF(DX$2&lt;&gt;"",IF($C41&lt;&gt;"TBA",DX$2/114,0),SUMIFS('HOURS&amp;CYCLES INPUT'!$F$2:$F$9999,'HOURS&amp;CYCLES INPUT'!$C$2:$C$9999,'QUALIFIED EFH'!$C41,'HOURS&amp;CYCLES INPUT'!$D$2:$D$9999,'QUALIFIED EFH'!DX$4,'HOURS&amp;CYCLES INPUT'!$E$2:$E$9999,'QUALIFIED EFH'!DX$5))</f>
        <v>0</v>
      </c>
      <c r="DY41" s="476">
        <f>IF(DY$2&lt;&gt;"",IF($C41&lt;&gt;"TBA",DY$2/114,0),SUMIFS('HOURS&amp;CYCLES INPUT'!$F$2:$F$9999,'HOURS&amp;CYCLES INPUT'!$C$2:$C$9999,'QUALIFIED EFH'!$C41,'HOURS&amp;CYCLES INPUT'!$D$2:$D$9999,'QUALIFIED EFH'!DY$4,'HOURS&amp;CYCLES INPUT'!$E$2:$E$9999,'QUALIFIED EFH'!DY$5))</f>
        <v>0</v>
      </c>
      <c r="DZ41" s="476">
        <f>IF(DZ$2&lt;&gt;"",IF($C41&lt;&gt;"TBA",DZ$2/114,0),SUMIFS('HOURS&amp;CYCLES INPUT'!$F$2:$F$9999,'HOURS&amp;CYCLES INPUT'!$C$2:$C$9999,'QUALIFIED EFH'!$C41,'HOURS&amp;CYCLES INPUT'!$D$2:$D$9999,'QUALIFIED EFH'!DZ$4,'HOURS&amp;CYCLES INPUT'!$E$2:$E$9999,'QUALIFIED EFH'!DZ$5))</f>
        <v>0</v>
      </c>
      <c r="EA41" s="476">
        <f>IF(EA$2&lt;&gt;"",IF($C41&lt;&gt;"TBA",EA$2/114,0),SUMIFS('HOURS&amp;CYCLES INPUT'!$F$2:$F$9999,'HOURS&amp;CYCLES INPUT'!$C$2:$C$9999,'QUALIFIED EFH'!$C41,'HOURS&amp;CYCLES INPUT'!$D$2:$D$9999,'QUALIFIED EFH'!EA$4,'HOURS&amp;CYCLES INPUT'!$E$2:$E$9999,'QUALIFIED EFH'!EA$5))</f>
        <v>0</v>
      </c>
      <c r="EB41" s="476">
        <f>IF(EB$2&lt;&gt;"",IF($C41&lt;&gt;"TBA",EB$2/114,0),SUMIFS('HOURS&amp;CYCLES INPUT'!$F$2:$F$9999,'HOURS&amp;CYCLES INPUT'!$C$2:$C$9999,'QUALIFIED EFH'!$C41,'HOURS&amp;CYCLES INPUT'!$D$2:$D$9999,'QUALIFIED EFH'!EB$4,'HOURS&amp;CYCLES INPUT'!$E$2:$E$9999,'QUALIFIED EFH'!EB$5))</f>
        <v>0</v>
      </c>
      <c r="EC41" s="476">
        <f>IF(EC$2&lt;&gt;"",IF($C41&lt;&gt;"TBA",EC$2/114,0),SUMIFS('HOURS&amp;CYCLES INPUT'!$F$2:$F$9999,'HOURS&amp;CYCLES INPUT'!$C$2:$C$9999,'QUALIFIED EFH'!$C41,'HOURS&amp;CYCLES INPUT'!$D$2:$D$9999,'QUALIFIED EFH'!EC$4,'HOURS&amp;CYCLES INPUT'!$E$2:$E$9999,'QUALIFIED EFH'!EC$5))</f>
        <v>0</v>
      </c>
      <c r="ED41" s="476">
        <f>IF(ED$2&lt;&gt;"",IF($C41&lt;&gt;"TBA",ED$2/114,0),SUMIFS('HOURS&amp;CYCLES INPUT'!$F$2:$F$9999,'HOURS&amp;CYCLES INPUT'!$C$2:$C$9999,'QUALIFIED EFH'!$C41,'HOURS&amp;CYCLES INPUT'!$D$2:$D$9999,'QUALIFIED EFH'!ED$4,'HOURS&amp;CYCLES INPUT'!$E$2:$E$9999,'QUALIFIED EFH'!ED$5))</f>
        <v>0</v>
      </c>
      <c r="EE41" s="476">
        <f>IF(EE$2&lt;&gt;"",IF($C41&lt;&gt;"TBA",EE$2/114,0),SUMIFS('HOURS&amp;CYCLES INPUT'!$F$2:$F$9999,'HOURS&amp;CYCLES INPUT'!$C$2:$C$9999,'QUALIFIED EFH'!$C41,'HOURS&amp;CYCLES INPUT'!$D$2:$D$9999,'QUALIFIED EFH'!EE$4,'HOURS&amp;CYCLES INPUT'!$E$2:$E$9999,'QUALIFIED EFH'!EE$5))</f>
        <v>0</v>
      </c>
      <c r="EF41" s="476">
        <f>IF(EF$2&lt;&gt;"",IF($C41&lt;&gt;"TBA",EF$2/114,0),SUMIFS('HOURS&amp;CYCLES INPUT'!$F$2:$F$9999,'HOURS&amp;CYCLES INPUT'!$C$2:$C$9999,'QUALIFIED EFH'!$C41,'HOURS&amp;CYCLES INPUT'!$D$2:$D$9999,'QUALIFIED EFH'!EF$4,'HOURS&amp;CYCLES INPUT'!$E$2:$E$9999,'QUALIFIED EFH'!EF$5))</f>
        <v>0</v>
      </c>
      <c r="EG41" s="476">
        <f>IF(EG$2&lt;&gt;"",IF($C41&lt;&gt;"TBA",EG$2/114,0),SUMIFS('HOURS&amp;CYCLES INPUT'!$F$2:$F$9999,'HOURS&amp;CYCLES INPUT'!$C$2:$C$9999,'QUALIFIED EFH'!$C41,'HOURS&amp;CYCLES INPUT'!$D$2:$D$9999,'QUALIFIED EFH'!EG$4,'HOURS&amp;CYCLES INPUT'!$E$2:$E$9999,'QUALIFIED EFH'!EG$5))</f>
        <v>0</v>
      </c>
      <c r="EH41" s="476">
        <f>IF(EH$2&lt;&gt;"",IF($C41&lt;&gt;"TBA",EH$2/114,0),SUMIFS('HOURS&amp;CYCLES INPUT'!$F$2:$F$9999,'HOURS&amp;CYCLES INPUT'!$C$2:$C$9999,'QUALIFIED EFH'!$C41,'HOURS&amp;CYCLES INPUT'!$D$2:$D$9999,'QUALIFIED EFH'!EH$4,'HOURS&amp;CYCLES INPUT'!$E$2:$E$9999,'QUALIFIED EFH'!EH$5))</f>
        <v>0</v>
      </c>
      <c r="EI41" s="476">
        <f>IF(EI$2&lt;&gt;"",IF($C41&lt;&gt;"TBA",EI$2/114,0),SUMIFS('HOURS&amp;CYCLES INPUT'!$F$2:$F$9999,'HOURS&amp;CYCLES INPUT'!$C$2:$C$9999,'QUALIFIED EFH'!$C41,'HOURS&amp;CYCLES INPUT'!$D$2:$D$9999,'QUALIFIED EFH'!EI$4,'HOURS&amp;CYCLES INPUT'!$E$2:$E$9999,'QUALIFIED EFH'!EI$5))</f>
        <v>0</v>
      </c>
      <c r="EJ41" s="476">
        <f>IF(EJ$2&lt;&gt;"",IF($C41&lt;&gt;"TBA",EJ$2/114,0),SUMIFS('HOURS&amp;CYCLES INPUT'!$F$2:$F$9999,'HOURS&amp;CYCLES INPUT'!$C$2:$C$9999,'QUALIFIED EFH'!$C41,'HOURS&amp;CYCLES INPUT'!$D$2:$D$9999,'QUALIFIED EFH'!EJ$4,'HOURS&amp;CYCLES INPUT'!$E$2:$E$9999,'QUALIFIED EFH'!EJ$5))</f>
        <v>0</v>
      </c>
      <c r="EK41" s="476">
        <f>IF(EK$2&lt;&gt;"",IF($C41&lt;&gt;"TBA",EK$2/114,0),SUMIFS('HOURS&amp;CYCLES INPUT'!$F$2:$F$9999,'HOURS&amp;CYCLES INPUT'!$C$2:$C$9999,'QUALIFIED EFH'!$C41,'HOURS&amp;CYCLES INPUT'!$D$2:$D$9999,'QUALIFIED EFH'!EK$4,'HOURS&amp;CYCLES INPUT'!$E$2:$E$9999,'QUALIFIED EFH'!EK$5))</f>
        <v>0</v>
      </c>
      <c r="EL41" s="476">
        <f>IF(EL$2&lt;&gt;"",IF($C41&lt;&gt;"TBA",EL$2/114,0),SUMIFS('HOURS&amp;CYCLES INPUT'!$F$2:$F$9999,'HOURS&amp;CYCLES INPUT'!$C$2:$C$9999,'QUALIFIED EFH'!$C41,'HOURS&amp;CYCLES INPUT'!$D$2:$D$9999,'QUALIFIED EFH'!EL$4,'HOURS&amp;CYCLES INPUT'!$E$2:$E$9999,'QUALIFIED EFH'!EL$5))</f>
        <v>0</v>
      </c>
      <c r="EM41" s="476">
        <f>IF(EM$2&lt;&gt;"",IF($C41&lt;&gt;"TBA",EM$2/114,0),SUMIFS('HOURS&amp;CYCLES INPUT'!$F$2:$F$9999,'HOURS&amp;CYCLES INPUT'!$C$2:$C$9999,'QUALIFIED EFH'!$C41,'HOURS&amp;CYCLES INPUT'!$D$2:$D$9999,'QUALIFIED EFH'!EM$4,'HOURS&amp;CYCLES INPUT'!$E$2:$E$9999,'QUALIFIED EFH'!EM$5))</f>
        <v>0</v>
      </c>
      <c r="EN41" s="476">
        <f>IF(EN$2&lt;&gt;"",IF($C41&lt;&gt;"TBA",EN$2/114,0),SUMIFS('HOURS&amp;CYCLES INPUT'!$F$2:$F$9999,'HOURS&amp;CYCLES INPUT'!$C$2:$C$9999,'QUALIFIED EFH'!$C41,'HOURS&amp;CYCLES INPUT'!$D$2:$D$9999,'QUALIFIED EFH'!EN$4,'HOURS&amp;CYCLES INPUT'!$E$2:$E$9999,'QUALIFIED EFH'!EN$5))</f>
        <v>0</v>
      </c>
      <c r="EO41" s="476">
        <f>IF(EO$2&lt;&gt;"",IF($C41&lt;&gt;"TBA",EO$2/114,0),SUMIFS('HOURS&amp;CYCLES INPUT'!$F$2:$F$9999,'HOURS&amp;CYCLES INPUT'!$C$2:$C$9999,'QUALIFIED EFH'!$C41,'HOURS&amp;CYCLES INPUT'!$D$2:$D$9999,'QUALIFIED EFH'!EO$4,'HOURS&amp;CYCLES INPUT'!$E$2:$E$9999,'QUALIFIED EFH'!EO$5))</f>
        <v>0</v>
      </c>
      <c r="EP41" s="476">
        <f>IF(EP$2&lt;&gt;"",IF($C41&lt;&gt;"TBA",EP$2/114,0),SUMIFS('HOURS&amp;CYCLES INPUT'!$F$2:$F$9999,'HOURS&amp;CYCLES INPUT'!$C$2:$C$9999,'QUALIFIED EFH'!$C41,'HOURS&amp;CYCLES INPUT'!$D$2:$D$9999,'QUALIFIED EFH'!EP$4,'HOURS&amp;CYCLES INPUT'!$E$2:$E$9999,'QUALIFIED EFH'!EP$5))</f>
        <v>0</v>
      </c>
      <c r="EQ41" s="476">
        <f>IF(EQ$2&lt;&gt;"",IF($C41&lt;&gt;"TBA",EQ$2/114,0),SUMIFS('HOURS&amp;CYCLES INPUT'!$F$2:$F$9999,'HOURS&amp;CYCLES INPUT'!$C$2:$C$9999,'QUALIFIED EFH'!$C41,'HOURS&amp;CYCLES INPUT'!$D$2:$D$9999,'QUALIFIED EFH'!EQ$4,'HOURS&amp;CYCLES INPUT'!$E$2:$E$9999,'QUALIFIED EFH'!EQ$5))</f>
        <v>0</v>
      </c>
      <c r="ER41" s="476">
        <f>IF(ER$2&lt;&gt;"",IF($C41&lt;&gt;"TBA",ER$2/114,0),SUMIFS('HOURS&amp;CYCLES INPUT'!$F$2:$F$9999,'HOURS&amp;CYCLES INPUT'!$C$2:$C$9999,'QUALIFIED EFH'!$C41,'HOURS&amp;CYCLES INPUT'!$D$2:$D$9999,'QUALIFIED EFH'!ER$4,'HOURS&amp;CYCLES INPUT'!$E$2:$E$9999,'QUALIFIED EFH'!ER$5))</f>
        <v>0</v>
      </c>
      <c r="ES41" s="476">
        <f>IF(ES$2&lt;&gt;"",IF($C41&lt;&gt;"TBA",ES$2/114,0),SUMIFS('HOURS&amp;CYCLES INPUT'!$F$2:$F$9999,'HOURS&amp;CYCLES INPUT'!$C$2:$C$9999,'QUALIFIED EFH'!$C41,'HOURS&amp;CYCLES INPUT'!$D$2:$D$9999,'QUALIFIED EFH'!ES$4,'HOURS&amp;CYCLES INPUT'!$E$2:$E$9999,'QUALIFIED EFH'!ES$5))</f>
        <v>0</v>
      </c>
      <c r="ET41" s="476">
        <f>IF(ET$2&lt;&gt;"",IF($C41&lt;&gt;"TBA",ET$2/114,0),SUMIFS('HOURS&amp;CYCLES INPUT'!$F$2:$F$9999,'HOURS&amp;CYCLES INPUT'!$C$2:$C$9999,'QUALIFIED EFH'!$C41,'HOURS&amp;CYCLES INPUT'!$D$2:$D$9999,'QUALIFIED EFH'!ET$4,'HOURS&amp;CYCLES INPUT'!$E$2:$E$9999,'QUALIFIED EFH'!ET$5))</f>
        <v>0</v>
      </c>
      <c r="EU41" s="476">
        <f>IF(EU$2&lt;&gt;"",IF($C41&lt;&gt;"TBA",EU$2/114,0),SUMIFS('HOURS&amp;CYCLES INPUT'!$F$2:$F$9999,'HOURS&amp;CYCLES INPUT'!$C$2:$C$9999,'QUALIFIED EFH'!$C41,'HOURS&amp;CYCLES INPUT'!$D$2:$D$9999,'QUALIFIED EFH'!EU$4,'HOURS&amp;CYCLES INPUT'!$E$2:$E$9999,'QUALIFIED EFH'!EU$5))</f>
        <v>0</v>
      </c>
      <c r="EV41" s="476">
        <f>IF(EV$2&lt;&gt;"",IF($C41&lt;&gt;"TBA",EV$2/114,0),SUMIFS('HOURS&amp;CYCLES INPUT'!$F$2:$F$9999,'HOURS&amp;CYCLES INPUT'!$C$2:$C$9999,'QUALIFIED EFH'!$C41,'HOURS&amp;CYCLES INPUT'!$D$2:$D$9999,'QUALIFIED EFH'!EV$4,'HOURS&amp;CYCLES INPUT'!$E$2:$E$9999,'QUALIFIED EFH'!EV$5))</f>
        <v>0</v>
      </c>
      <c r="EW41" s="476">
        <f>IF(EW$2&lt;&gt;"",IF($C41&lt;&gt;"TBA",EW$2/114,0),SUMIFS('HOURS&amp;CYCLES INPUT'!$F$2:$F$9999,'HOURS&amp;CYCLES INPUT'!$C$2:$C$9999,'QUALIFIED EFH'!$C41,'HOURS&amp;CYCLES INPUT'!$D$2:$D$9999,'QUALIFIED EFH'!EW$4,'HOURS&amp;CYCLES INPUT'!$E$2:$E$9999,'QUALIFIED EFH'!EW$5))</f>
        <v>0</v>
      </c>
      <c r="EX41" s="476">
        <f>IF(EX$2&lt;&gt;"",IF($C41&lt;&gt;"TBA",EX$2/114,0),SUMIFS('HOURS&amp;CYCLES INPUT'!$F$2:$F$9999,'HOURS&amp;CYCLES INPUT'!$C$2:$C$9999,'QUALIFIED EFH'!$C41,'HOURS&amp;CYCLES INPUT'!$D$2:$D$9999,'QUALIFIED EFH'!EX$4,'HOURS&amp;CYCLES INPUT'!$E$2:$E$9999,'QUALIFIED EFH'!EX$5))</f>
        <v>0</v>
      </c>
      <c r="EY41" s="476">
        <f>IF(EY$2&lt;&gt;"",IF($C41&lt;&gt;"TBA",EY$2/114,0),SUMIFS('HOURS&amp;CYCLES INPUT'!$F$2:$F$9999,'HOURS&amp;CYCLES INPUT'!$C$2:$C$9999,'QUALIFIED EFH'!$C41,'HOURS&amp;CYCLES INPUT'!$D$2:$D$9999,'QUALIFIED EFH'!EY$4,'HOURS&amp;CYCLES INPUT'!$E$2:$E$9999,'QUALIFIED EFH'!EY$5))</f>
        <v>0</v>
      </c>
      <c r="EZ41" s="476">
        <f>IF(EZ$2&lt;&gt;"",IF($C41&lt;&gt;"TBA",EZ$2/114,0),SUMIFS('HOURS&amp;CYCLES INPUT'!$F$2:$F$9999,'HOURS&amp;CYCLES INPUT'!$C$2:$C$9999,'QUALIFIED EFH'!$C41,'HOURS&amp;CYCLES INPUT'!$D$2:$D$9999,'QUALIFIED EFH'!EZ$4,'HOURS&amp;CYCLES INPUT'!$E$2:$E$9999,'QUALIFIED EFH'!EZ$5))</f>
        <v>0</v>
      </c>
      <c r="FA41" s="476">
        <f>IF(FA$2&lt;&gt;"",IF($C41&lt;&gt;"TBA",FA$2/114,0),SUMIFS('HOURS&amp;CYCLES INPUT'!$F$2:$F$9999,'HOURS&amp;CYCLES INPUT'!$C$2:$C$9999,'QUALIFIED EFH'!$C41,'HOURS&amp;CYCLES INPUT'!$D$2:$D$9999,'QUALIFIED EFH'!FA$4,'HOURS&amp;CYCLES INPUT'!$E$2:$E$9999,'QUALIFIED EFH'!FA$5))</f>
        <v>0</v>
      </c>
      <c r="FB41" s="476">
        <f>IF(FB$2&lt;&gt;"",IF($C41&lt;&gt;"TBA",FB$2/114,0),SUMIFS('HOURS&amp;CYCLES INPUT'!$F$2:$F$9999,'HOURS&amp;CYCLES INPUT'!$C$2:$C$9999,'QUALIFIED EFH'!$C41,'HOURS&amp;CYCLES INPUT'!$D$2:$D$9999,'QUALIFIED EFH'!FB$4,'HOURS&amp;CYCLES INPUT'!$E$2:$E$9999,'QUALIFIED EFH'!FB$5))</f>
        <v>0</v>
      </c>
      <c r="FC41" s="476">
        <f>IF(FC$2&lt;&gt;"",IF($C41&lt;&gt;"TBA",FC$2/114,0),SUMIFS('HOURS&amp;CYCLES INPUT'!$F$2:$F$9999,'HOURS&amp;CYCLES INPUT'!$C$2:$C$9999,'QUALIFIED EFH'!$C41,'HOURS&amp;CYCLES INPUT'!$D$2:$D$9999,'QUALIFIED EFH'!FC$4,'HOURS&amp;CYCLES INPUT'!$E$2:$E$9999,'QUALIFIED EFH'!FC$5))</f>
        <v>0</v>
      </c>
      <c r="FD41" s="476">
        <f>IF(FD$2&lt;&gt;"",IF($C41&lt;&gt;"TBA",FD$2/114,0),SUMIFS('HOURS&amp;CYCLES INPUT'!$F$2:$F$9999,'HOURS&amp;CYCLES INPUT'!$C$2:$C$9999,'QUALIFIED EFH'!$C41,'HOURS&amp;CYCLES INPUT'!$D$2:$D$9999,'QUALIFIED EFH'!FD$4,'HOURS&amp;CYCLES INPUT'!$E$2:$E$9999,'QUALIFIED EFH'!FD$5))</f>
        <v>0</v>
      </c>
      <c r="FE41" s="476">
        <f>IF(FE$2&lt;&gt;"",IF($C41&lt;&gt;"TBA",FE$2/114,0),SUMIFS('HOURS&amp;CYCLES INPUT'!$F$2:$F$9999,'HOURS&amp;CYCLES INPUT'!$C$2:$C$9999,'QUALIFIED EFH'!$C41,'HOURS&amp;CYCLES INPUT'!$D$2:$D$9999,'QUALIFIED EFH'!FE$4,'HOURS&amp;CYCLES INPUT'!$E$2:$E$9999,'QUALIFIED EFH'!FE$5))</f>
        <v>0</v>
      </c>
      <c r="FF41" s="476">
        <f>IF(FF$2&lt;&gt;"",IF($C41&lt;&gt;"TBA",FF$2/114,0),SUMIFS('HOURS&amp;CYCLES INPUT'!$F$2:$F$9999,'HOURS&amp;CYCLES INPUT'!$C$2:$C$9999,'QUALIFIED EFH'!$C41,'HOURS&amp;CYCLES INPUT'!$D$2:$D$9999,'QUALIFIED EFH'!FF$4,'HOURS&amp;CYCLES INPUT'!$E$2:$E$9999,'QUALIFIED EFH'!FF$5))</f>
        <v>0</v>
      </c>
      <c r="FG41" s="476">
        <f>IF(FG$2&lt;&gt;"",IF($C41&lt;&gt;"TBA",FG$2/114,0),SUMIFS('HOURS&amp;CYCLES INPUT'!$F$2:$F$9999,'HOURS&amp;CYCLES INPUT'!$C$2:$C$9999,'QUALIFIED EFH'!$C41,'HOURS&amp;CYCLES INPUT'!$D$2:$D$9999,'QUALIFIED EFH'!FG$4,'HOURS&amp;CYCLES INPUT'!$E$2:$E$9999,'QUALIFIED EFH'!FG$5))</f>
        <v>0</v>
      </c>
      <c r="FH41" s="476">
        <f>IF(FH$2&lt;&gt;"",IF($C41&lt;&gt;"TBA",FH$2/114,0),SUMIFS('HOURS&amp;CYCLES INPUT'!$F$2:$F$9999,'HOURS&amp;CYCLES INPUT'!$C$2:$C$9999,'QUALIFIED EFH'!$C41,'HOURS&amp;CYCLES INPUT'!$D$2:$D$9999,'QUALIFIED EFH'!FH$4,'HOURS&amp;CYCLES INPUT'!$E$2:$E$9999,'QUALIFIED EFH'!FH$5))</f>
        <v>0</v>
      </c>
      <c r="FI41" s="476">
        <f>IF(FI$2&lt;&gt;"",IF($C41&lt;&gt;"TBA",FI$2/114,0),SUMIFS('HOURS&amp;CYCLES INPUT'!$F$2:$F$9999,'HOURS&amp;CYCLES INPUT'!$C$2:$C$9999,'QUALIFIED EFH'!$C41,'HOURS&amp;CYCLES INPUT'!$D$2:$D$9999,'QUALIFIED EFH'!FI$4,'HOURS&amp;CYCLES INPUT'!$E$2:$E$9999,'QUALIFIED EFH'!FI$5))</f>
        <v>0</v>
      </c>
      <c r="FJ41" s="476">
        <f>IF(FJ$2&lt;&gt;"",IF($C41&lt;&gt;"TBA",FJ$2/114,0),SUMIFS('HOURS&amp;CYCLES INPUT'!$F$2:$F$9999,'HOURS&amp;CYCLES INPUT'!$C$2:$C$9999,'QUALIFIED EFH'!$C41,'HOURS&amp;CYCLES INPUT'!$D$2:$D$9999,'QUALIFIED EFH'!FJ$4,'HOURS&amp;CYCLES INPUT'!$E$2:$E$9999,'QUALIFIED EFH'!FJ$5))</f>
        <v>0</v>
      </c>
      <c r="FK41" s="476">
        <f>IF(FK$2&lt;&gt;"",IF($C41&lt;&gt;"TBA",FK$2/114,0),SUMIFS('HOURS&amp;CYCLES INPUT'!$F$2:$F$9999,'HOURS&amp;CYCLES INPUT'!$C$2:$C$9999,'QUALIFIED EFH'!$C41,'HOURS&amp;CYCLES INPUT'!$D$2:$D$9999,'QUALIFIED EFH'!FK$4,'HOURS&amp;CYCLES INPUT'!$E$2:$E$9999,'QUALIFIED EFH'!FK$5))</f>
        <v>0</v>
      </c>
      <c r="FL41" s="476">
        <f>IF(FL$2&lt;&gt;"",IF($C41&lt;&gt;"TBA",FL$2/114,0),SUMIFS('HOURS&amp;CYCLES INPUT'!$F$2:$F$9999,'HOURS&amp;CYCLES INPUT'!$C$2:$C$9999,'QUALIFIED EFH'!$C41,'HOURS&amp;CYCLES INPUT'!$D$2:$D$9999,'QUALIFIED EFH'!FL$4,'HOURS&amp;CYCLES INPUT'!$E$2:$E$9999,'QUALIFIED EFH'!FL$5))</f>
        <v>0</v>
      </c>
      <c r="FM41" s="476">
        <f>IF(FM$2&lt;&gt;"",IF($C41&lt;&gt;"TBA",FM$2/114,0),SUMIFS('HOURS&amp;CYCLES INPUT'!$F$2:$F$9999,'HOURS&amp;CYCLES INPUT'!$C$2:$C$9999,'QUALIFIED EFH'!$C41,'HOURS&amp;CYCLES INPUT'!$D$2:$D$9999,'QUALIFIED EFH'!FM$4,'HOURS&amp;CYCLES INPUT'!$E$2:$E$9999,'QUALIFIED EFH'!FM$5))</f>
        <v>0</v>
      </c>
      <c r="FN41" s="476">
        <f>IF(FN$2&lt;&gt;"",IF($C41&lt;&gt;"TBA",FN$2/114,0),SUMIFS('HOURS&amp;CYCLES INPUT'!$F$2:$F$9999,'HOURS&amp;CYCLES INPUT'!$C$2:$C$9999,'QUALIFIED EFH'!$C41,'HOURS&amp;CYCLES INPUT'!$D$2:$D$9999,'QUALIFIED EFH'!FN$4,'HOURS&amp;CYCLES INPUT'!$E$2:$E$9999,'QUALIFIED EFH'!FN$5))</f>
        <v>0</v>
      </c>
      <c r="FO41" s="476">
        <f>IF(FO$2&lt;&gt;"",IF($C41&lt;&gt;"TBA",FO$2/114,0),SUMIFS('HOURS&amp;CYCLES INPUT'!$F$2:$F$9999,'HOURS&amp;CYCLES INPUT'!$C$2:$C$9999,'QUALIFIED EFH'!$C41,'HOURS&amp;CYCLES INPUT'!$D$2:$D$9999,'QUALIFIED EFH'!FO$4,'HOURS&amp;CYCLES INPUT'!$E$2:$E$9999,'QUALIFIED EFH'!FO$5))</f>
        <v>0</v>
      </c>
      <c r="FP41" s="476">
        <f>IF(FP$2&lt;&gt;"",IF($C41&lt;&gt;"TBA",FP$2/114,0),SUMIFS('HOURS&amp;CYCLES INPUT'!$F$2:$F$9999,'HOURS&amp;CYCLES INPUT'!$C$2:$C$9999,'QUALIFIED EFH'!$C41,'HOURS&amp;CYCLES INPUT'!$D$2:$D$9999,'QUALIFIED EFH'!FP$4,'HOURS&amp;CYCLES INPUT'!$E$2:$E$9999,'QUALIFIED EFH'!FP$5))</f>
        <v>0</v>
      </c>
      <c r="FQ41" s="476">
        <f>IF(FQ$2&lt;&gt;"",IF($C41&lt;&gt;"TBA",FQ$2/114,0),SUMIFS('HOURS&amp;CYCLES INPUT'!$F$2:$F$9999,'HOURS&amp;CYCLES INPUT'!$C$2:$C$9999,'QUALIFIED EFH'!$C41,'HOURS&amp;CYCLES INPUT'!$D$2:$D$9999,'QUALIFIED EFH'!FQ$4,'HOURS&amp;CYCLES INPUT'!$E$2:$E$9999,'QUALIFIED EFH'!FQ$5))</f>
        <v>0</v>
      </c>
      <c r="FR41" s="476">
        <f>IF(FR$2&lt;&gt;"",IF($C41&lt;&gt;"TBA",FR$2/114,0),SUMIFS('HOURS&amp;CYCLES INPUT'!$F$2:$F$9999,'HOURS&amp;CYCLES INPUT'!$C$2:$C$9999,'QUALIFIED EFH'!$C41,'HOURS&amp;CYCLES INPUT'!$D$2:$D$9999,'QUALIFIED EFH'!FR$4,'HOURS&amp;CYCLES INPUT'!$E$2:$E$9999,'QUALIFIED EFH'!FR$5))</f>
        <v>0</v>
      </c>
      <c r="FS41" s="476">
        <f>IF(FS$2&lt;&gt;"",IF($C41&lt;&gt;"TBA",FS$2/114,0),SUMIFS('HOURS&amp;CYCLES INPUT'!$F$2:$F$9999,'HOURS&amp;CYCLES INPUT'!$C$2:$C$9999,'QUALIFIED EFH'!$C41,'HOURS&amp;CYCLES INPUT'!$D$2:$D$9999,'QUALIFIED EFH'!FS$4,'HOURS&amp;CYCLES INPUT'!$E$2:$E$9999,'QUALIFIED EFH'!FS$5))</f>
        <v>0</v>
      </c>
      <c r="FT41" s="476">
        <f>IF(FT$2&lt;&gt;"",IF($C41&lt;&gt;"TBA",FT$2/114,0),SUMIFS('HOURS&amp;CYCLES INPUT'!$F$2:$F$9999,'HOURS&amp;CYCLES INPUT'!$C$2:$C$9999,'QUALIFIED EFH'!$C41,'HOURS&amp;CYCLES INPUT'!$D$2:$D$9999,'QUALIFIED EFH'!FT$4,'HOURS&amp;CYCLES INPUT'!$E$2:$E$9999,'QUALIFIED EFH'!FT$5))</f>
        <v>0</v>
      </c>
      <c r="FU41" s="476">
        <f>IF(FU$2&lt;&gt;"",IF($C41&lt;&gt;"TBA",FU$2/114,0),SUMIFS('HOURS&amp;CYCLES INPUT'!$F$2:$F$9999,'HOURS&amp;CYCLES INPUT'!$C$2:$C$9999,'QUALIFIED EFH'!$C41,'HOURS&amp;CYCLES INPUT'!$D$2:$D$9999,'QUALIFIED EFH'!FU$4,'HOURS&amp;CYCLES INPUT'!$E$2:$E$9999,'QUALIFIED EFH'!FU$5))</f>
        <v>0</v>
      </c>
      <c r="FV41" s="476">
        <f>IF(FV$2&lt;&gt;"",IF($C41&lt;&gt;"TBA",FV$2/114,0),SUMIFS('HOURS&amp;CYCLES INPUT'!$F$2:$F$9999,'HOURS&amp;CYCLES INPUT'!$C$2:$C$9999,'QUALIFIED EFH'!$C41,'HOURS&amp;CYCLES INPUT'!$D$2:$D$9999,'QUALIFIED EFH'!FV$4,'HOURS&amp;CYCLES INPUT'!$E$2:$E$9999,'QUALIFIED EFH'!FV$5))</f>
        <v>0</v>
      </c>
      <c r="FW41" s="476">
        <f>IF(FW$2&lt;&gt;"",IF($C41&lt;&gt;"TBA",FW$2/114,0),SUMIFS('HOURS&amp;CYCLES INPUT'!$F$2:$F$9999,'HOURS&amp;CYCLES INPUT'!$C$2:$C$9999,'QUALIFIED EFH'!$C41,'HOURS&amp;CYCLES INPUT'!$D$2:$D$9999,'QUALIFIED EFH'!FW$4,'HOURS&amp;CYCLES INPUT'!$E$2:$E$9999,'QUALIFIED EFH'!FW$5))</f>
        <v>0</v>
      </c>
      <c r="FX41" s="476">
        <f>IF(FX$2&lt;&gt;"",IF($C41&lt;&gt;"TBA",FX$2/114,0),SUMIFS('HOURS&amp;CYCLES INPUT'!$F$2:$F$9999,'HOURS&amp;CYCLES INPUT'!$C$2:$C$9999,'QUALIFIED EFH'!$C41,'HOURS&amp;CYCLES INPUT'!$D$2:$D$9999,'QUALIFIED EFH'!FX$4,'HOURS&amp;CYCLES INPUT'!$E$2:$E$9999,'QUALIFIED EFH'!FX$5))</f>
        <v>0</v>
      </c>
      <c r="FY41" s="476">
        <f>IF(FY$2&lt;&gt;"",IF($C41&lt;&gt;"TBA",FY$2/114,0),SUMIFS('HOURS&amp;CYCLES INPUT'!$F$2:$F$9999,'HOURS&amp;CYCLES INPUT'!$C$2:$C$9999,'QUALIFIED EFH'!$C41,'HOURS&amp;CYCLES INPUT'!$D$2:$D$9999,'QUALIFIED EFH'!FY$4,'HOURS&amp;CYCLES INPUT'!$E$2:$E$9999,'QUALIFIED EFH'!FY$5))</f>
        <v>0</v>
      </c>
      <c r="FZ41" s="476">
        <f>IF(FZ$2&lt;&gt;"",IF($C41&lt;&gt;"TBA",FZ$2/114,0),SUMIFS('HOURS&amp;CYCLES INPUT'!$F$2:$F$9999,'HOURS&amp;CYCLES INPUT'!$C$2:$C$9999,'QUALIFIED EFH'!$C41,'HOURS&amp;CYCLES INPUT'!$D$2:$D$9999,'QUALIFIED EFH'!FZ$4,'HOURS&amp;CYCLES INPUT'!$E$2:$E$9999,'QUALIFIED EFH'!FZ$5))</f>
        <v>0</v>
      </c>
      <c r="GA41" s="476">
        <f>IF(GA$2&lt;&gt;"",IF($C41&lt;&gt;"TBA",GA$2/114,0),SUMIFS('HOURS&amp;CYCLES INPUT'!$F$2:$F$9999,'HOURS&amp;CYCLES INPUT'!$C$2:$C$9999,'QUALIFIED EFH'!$C41,'HOURS&amp;CYCLES INPUT'!$D$2:$D$9999,'QUALIFIED EFH'!GA$4,'HOURS&amp;CYCLES INPUT'!$E$2:$E$9999,'QUALIFIED EFH'!GA$5))</f>
        <v>0</v>
      </c>
      <c r="GB41" s="476">
        <f>IF(GB$2&lt;&gt;"",IF($C41&lt;&gt;"TBA",GB$2/114,0),SUMIFS('HOURS&amp;CYCLES INPUT'!$F$2:$F$9999,'HOURS&amp;CYCLES INPUT'!$C$2:$C$9999,'QUALIFIED EFH'!$C41,'HOURS&amp;CYCLES INPUT'!$D$2:$D$9999,'QUALIFIED EFH'!GB$4,'HOURS&amp;CYCLES INPUT'!$E$2:$E$9999,'QUALIFIED EFH'!GB$5))</f>
        <v>0</v>
      </c>
    </row>
    <row r="42" spans="3:184" x14ac:dyDescent="0.35">
      <c r="C42" s="472">
        <f>'QUALIFIED ENGINES'!D43</f>
        <v>91492</v>
      </c>
      <c r="D42" s="476">
        <f>IF(D$2&lt;&gt;"",IF($C42&lt;&gt;"TBA",D$2/114,0),SUMIFS('HOURS&amp;CYCLES INPUT'!$F$2:$F$9999,'HOURS&amp;CYCLES INPUT'!$C$2:$C$9999,'QUALIFIED EFH'!$C42,'HOURS&amp;CYCLES INPUT'!$D$2:$D$9999,'QUALIFIED EFH'!D$4,'HOURS&amp;CYCLES INPUT'!$E$2:$E$9999,'QUALIFIED EFH'!D$5))</f>
        <v>0</v>
      </c>
      <c r="E42" s="476">
        <f>IF(E$2&lt;&gt;"",IF($C42&lt;&gt;"TBA",E$2/114,0),SUMIFS('HOURS&amp;CYCLES INPUT'!$F$2:$F$9999,'HOURS&amp;CYCLES INPUT'!$C$2:$C$9999,'QUALIFIED EFH'!$C42,'HOURS&amp;CYCLES INPUT'!$D$2:$D$9999,'QUALIFIED EFH'!E$4,'HOURS&amp;CYCLES INPUT'!$E$2:$E$9999,'QUALIFIED EFH'!E$5))</f>
        <v>0</v>
      </c>
      <c r="F42" s="476">
        <f>IF(F$2&lt;&gt;"",IF($C42&lt;&gt;"TBA",F$2/114,0),SUMIFS('HOURS&amp;CYCLES INPUT'!$F$2:$F$9999,'HOURS&amp;CYCLES INPUT'!$C$2:$C$9999,'QUALIFIED EFH'!$C42,'HOURS&amp;CYCLES INPUT'!$D$2:$D$9999,'QUALIFIED EFH'!F$4,'HOURS&amp;CYCLES INPUT'!$E$2:$E$9999,'QUALIFIED EFH'!F$5))</f>
        <v>0</v>
      </c>
      <c r="G42" s="476">
        <f>IF(G$2&lt;&gt;"",IF($C42&lt;&gt;"TBA",G$2/114,0),SUMIFS('HOURS&amp;CYCLES INPUT'!$F$2:$F$9999,'HOURS&amp;CYCLES INPUT'!$C$2:$C$9999,'QUALIFIED EFH'!$C42,'HOURS&amp;CYCLES INPUT'!$D$2:$D$9999,'QUALIFIED EFH'!G$4,'HOURS&amp;CYCLES INPUT'!$E$2:$E$9999,'QUALIFIED EFH'!G$5))</f>
        <v>0</v>
      </c>
      <c r="H42" s="476">
        <f>IF(H$2&lt;&gt;"",IF($C42&lt;&gt;"TBA",H$2/114,0),SUMIFS('HOURS&amp;CYCLES INPUT'!$F$2:$F$9999,'HOURS&amp;CYCLES INPUT'!$C$2:$C$9999,'QUALIFIED EFH'!$C42,'HOURS&amp;CYCLES INPUT'!$D$2:$D$9999,'QUALIFIED EFH'!H$4,'HOURS&amp;CYCLES INPUT'!$E$2:$E$9999,'QUALIFIED EFH'!H$5))</f>
        <v>0</v>
      </c>
      <c r="I42" s="476">
        <f>IF(I$2&lt;&gt;"",IF($C42&lt;&gt;"TBA",I$2/114,0),SUMIFS('HOURS&amp;CYCLES INPUT'!$F$2:$F$9999,'HOURS&amp;CYCLES INPUT'!$C$2:$C$9999,'QUALIFIED EFH'!$C42,'HOURS&amp;CYCLES INPUT'!$D$2:$D$9999,'QUALIFIED EFH'!I$4,'HOURS&amp;CYCLES INPUT'!$E$2:$E$9999,'QUALIFIED EFH'!I$5))</f>
        <v>0</v>
      </c>
      <c r="J42" s="476">
        <f>IF(J$2&lt;&gt;"",IF($C42&lt;&gt;"TBA",J$2/114,0),SUMIFS('HOURS&amp;CYCLES INPUT'!$F$2:$F$9999,'HOURS&amp;CYCLES INPUT'!$C$2:$C$9999,'QUALIFIED EFH'!$C42,'HOURS&amp;CYCLES INPUT'!$D$2:$D$9999,'QUALIFIED EFH'!J$4,'HOURS&amp;CYCLES INPUT'!$E$2:$E$9999,'QUALIFIED EFH'!J$5))</f>
        <v>0</v>
      </c>
      <c r="K42" s="476">
        <f>IF(K$2&lt;&gt;"",IF($C42&lt;&gt;"TBA",K$2/114,0),SUMIFS('HOURS&amp;CYCLES INPUT'!$F$2:$F$9999,'HOURS&amp;CYCLES INPUT'!$C$2:$C$9999,'QUALIFIED EFH'!$C42,'HOURS&amp;CYCLES INPUT'!$D$2:$D$9999,'QUALIFIED EFH'!K$4,'HOURS&amp;CYCLES INPUT'!$E$2:$E$9999,'QUALIFIED EFH'!K$5))</f>
        <v>0</v>
      </c>
      <c r="L42" s="476">
        <f>IF(L$2&lt;&gt;"",IF($C42&lt;&gt;"TBA",L$2/114,0),SUMIFS('HOURS&amp;CYCLES INPUT'!$F$2:$F$9999,'HOURS&amp;CYCLES INPUT'!$C$2:$C$9999,'QUALIFIED EFH'!$C42,'HOURS&amp;CYCLES INPUT'!$D$2:$D$9999,'QUALIFIED EFH'!L$4,'HOURS&amp;CYCLES INPUT'!$E$2:$E$9999,'QUALIFIED EFH'!L$5))</f>
        <v>0</v>
      </c>
      <c r="M42" s="476">
        <f>IF(M$2&lt;&gt;"",IF($C42&lt;&gt;"TBA",M$2/114,0),SUMIFS('HOURS&amp;CYCLES INPUT'!$F$2:$F$9999,'HOURS&amp;CYCLES INPUT'!$C$2:$C$9999,'QUALIFIED EFH'!$C42,'HOURS&amp;CYCLES INPUT'!$D$2:$D$9999,'QUALIFIED EFH'!M$4,'HOURS&amp;CYCLES INPUT'!$E$2:$E$9999,'QUALIFIED EFH'!M$5))</f>
        <v>0</v>
      </c>
      <c r="N42" s="476">
        <f>IF(N$2&lt;&gt;"",IF($C42&lt;&gt;"TBA",N$2/114,0),SUMIFS('HOURS&amp;CYCLES INPUT'!$F$2:$F$9999,'HOURS&amp;CYCLES INPUT'!$C$2:$C$9999,'QUALIFIED EFH'!$C42,'HOURS&amp;CYCLES INPUT'!$D$2:$D$9999,'QUALIFIED EFH'!N$4,'HOURS&amp;CYCLES INPUT'!$E$2:$E$9999,'QUALIFIED EFH'!N$5))</f>
        <v>0</v>
      </c>
      <c r="O42" s="476">
        <f>IF(O$2&lt;&gt;"",IF($C42&lt;&gt;"TBA",O$2/114,0),SUMIFS('HOURS&amp;CYCLES INPUT'!$F$2:$F$9999,'HOURS&amp;CYCLES INPUT'!$C$2:$C$9999,'QUALIFIED EFH'!$C42,'HOURS&amp;CYCLES INPUT'!$D$2:$D$9999,'QUALIFIED EFH'!O$4,'HOURS&amp;CYCLES INPUT'!$E$2:$E$9999,'QUALIFIED EFH'!O$5))</f>
        <v>178.37</v>
      </c>
      <c r="P42" s="476">
        <f>IF(P$2&lt;&gt;"",IF($C42&lt;&gt;"TBA",P$2/114,0),SUMIFS('HOURS&amp;CYCLES INPUT'!$F$2:$F$9999,'HOURS&amp;CYCLES INPUT'!$C$2:$C$9999,'QUALIFIED EFH'!$C42,'HOURS&amp;CYCLES INPUT'!$D$2:$D$9999,'QUALIFIED EFH'!P$4,'HOURS&amp;CYCLES INPUT'!$E$2:$E$9999,'QUALIFIED EFH'!P$5))</f>
        <v>295.18</v>
      </c>
      <c r="Q42" s="476">
        <f>IF(Q$2&lt;&gt;"",IF($C42&lt;&gt;"TBA",Q$2/114,0),SUMIFS('HOURS&amp;CYCLES INPUT'!$F$2:$F$9999,'HOURS&amp;CYCLES INPUT'!$C$2:$C$9999,'QUALIFIED EFH'!$C42,'HOURS&amp;CYCLES INPUT'!$D$2:$D$9999,'QUALIFIED EFH'!Q$4,'HOURS&amp;CYCLES INPUT'!$E$2:$E$9999,'QUALIFIED EFH'!Q$5))</f>
        <v>294.7</v>
      </c>
      <c r="R42" s="476">
        <f>IF(R$1&lt;&gt;"",IF($C42&lt;&gt;"TBA",R$1/114,0),SUMIFS('HOURS&amp;CYCLES INPUT'!$F$2:$F$9999,'HOURS&amp;CYCLES INPUT'!$C$2:$C$9999,'QUALIFIED EFH'!$C42,'HOURS&amp;CYCLES INPUT'!$D$2:$D$9999,'QUALIFIED EFH'!R$4,'HOURS&amp;CYCLES INPUT'!$E$2:$E$9999,'QUALIFIED EFH'!R$5))</f>
        <v>0</v>
      </c>
      <c r="S42" s="476">
        <f>IF(S$2&lt;&gt;"",IF($C42&lt;&gt;"TBA",S$2/114,0),SUMIFS('HOURS&amp;CYCLES INPUT'!$F$2:$F$9999,'HOURS&amp;CYCLES INPUT'!$C$2:$C$9999,'QUALIFIED EFH'!$C42,'HOURS&amp;CYCLES INPUT'!$D$2:$D$9999,'QUALIFIED EFH'!S$4,'HOURS&amp;CYCLES INPUT'!$E$2:$E$9999,'QUALIFIED EFH'!S$5))</f>
        <v>373.06</v>
      </c>
      <c r="T42" s="476">
        <f>IF(T$2&lt;&gt;"",IF($C42&lt;&gt;"TBA",T$2/114,0),SUMIFS('HOURS&amp;CYCLES INPUT'!$F$2:$F$9999,'HOURS&amp;CYCLES INPUT'!$C$2:$C$9999,'QUALIFIED EFH'!$C42,'HOURS&amp;CYCLES INPUT'!$D$2:$D$9999,'QUALIFIED EFH'!T$4,'HOURS&amp;CYCLES INPUT'!$E$2:$E$9999,'QUALIFIED EFH'!T$5))</f>
        <v>292.14999999999998</v>
      </c>
      <c r="U42" s="476">
        <f>IF(U$2&lt;&gt;"",IF($C42&lt;&gt;"TBA",U$2/114,0),SUMIFS('HOURS&amp;CYCLES INPUT'!$F$2:$F$9999,'HOURS&amp;CYCLES INPUT'!$C$2:$C$9999,'QUALIFIED EFH'!$C42,'HOURS&amp;CYCLES INPUT'!$D$2:$D$9999,'QUALIFIED EFH'!U$4,'HOURS&amp;CYCLES INPUT'!$E$2:$E$9999,'QUALIFIED EFH'!U$5))</f>
        <v>403.75</v>
      </c>
      <c r="V42" s="476">
        <f>IF(V$2&lt;&gt;"",IF($C42&lt;&gt;"TBA",V$2/114,0),SUMIFS('HOURS&amp;CYCLES INPUT'!$F$2:$F$9999,'HOURS&amp;CYCLES INPUT'!$C$2:$C$9999,'QUALIFIED EFH'!$C42,'HOURS&amp;CYCLES INPUT'!$D$2:$D$9999,'QUALIFIED EFH'!V$4,'HOURS&amp;CYCLES INPUT'!$E$2:$E$9999,'QUALIFIED EFH'!V$5))</f>
        <v>404.59</v>
      </c>
      <c r="W42" s="476">
        <f>IF(W$2&lt;&gt;"",IF($C42&lt;&gt;"TBA",W$2/114,0),SUMIFS('HOURS&amp;CYCLES INPUT'!$F$2:$F$9999,'HOURS&amp;CYCLES INPUT'!$C$2:$C$9999,'QUALIFIED EFH'!$C42,'HOURS&amp;CYCLES INPUT'!$D$2:$D$9999,'QUALIFIED EFH'!W$4,'HOURS&amp;CYCLES INPUT'!$E$2:$E$9999,'QUALIFIED EFH'!W$5))</f>
        <v>366.85</v>
      </c>
      <c r="X42" s="476">
        <f>IF(X$2&lt;&gt;"",IF($C42&lt;&gt;"TBA",X$2/114,0),SUMIFS('HOURS&amp;CYCLES INPUT'!$F$2:$F$9999,'HOURS&amp;CYCLES INPUT'!$C$2:$C$9999,'QUALIFIED EFH'!$C42,'HOURS&amp;CYCLES INPUT'!$D$2:$D$9999,'QUALIFIED EFH'!X$4,'HOURS&amp;CYCLES INPUT'!$E$2:$E$9999,'QUALIFIED EFH'!X$5))</f>
        <v>398.03</v>
      </c>
      <c r="Y42" s="476">
        <f>IF(Y$2&lt;&gt;"",IF($C42&lt;&gt;"TBA",Y$2/114,0),SUMIFS('HOURS&amp;CYCLES INPUT'!$F$2:$F$9999,'HOURS&amp;CYCLES INPUT'!$C$2:$C$9999,'QUALIFIED EFH'!$C42,'HOURS&amp;CYCLES INPUT'!$D$2:$D$9999,'QUALIFIED EFH'!Y$4,'HOURS&amp;CYCLES INPUT'!$E$2:$E$9999,'QUALIFIED EFH'!Y$5))</f>
        <v>352.38</v>
      </c>
      <c r="Z42" s="476">
        <f>IF(Z$2&lt;&gt;"",IF($C42&lt;&gt;"TBA",Z$2/114,0),SUMIFS('HOURS&amp;CYCLES INPUT'!$F$2:$F$9999,'HOURS&amp;CYCLES INPUT'!$C$2:$C$9999,'QUALIFIED EFH'!$C42,'HOURS&amp;CYCLES INPUT'!$D$2:$D$9999,'QUALIFIED EFH'!Z$4,'HOURS&amp;CYCLES INPUT'!$E$2:$E$9999,'QUALIFIED EFH'!Z$5))</f>
        <v>399.02</v>
      </c>
      <c r="AA42" s="476">
        <f>IF(AA$2&lt;&gt;"",IF($C42&lt;&gt;"TBA",AA$2/114,0),SUMIFS('HOURS&amp;CYCLES INPUT'!$F$2:$F$9999,'HOURS&amp;CYCLES INPUT'!$C$2:$C$9999,'QUALIFIED EFH'!$C42,'HOURS&amp;CYCLES INPUT'!$D$2:$D$9999,'QUALIFIED EFH'!AA$4,'HOURS&amp;CYCLES INPUT'!$E$2:$E$9999,'QUALIFIED EFH'!AA$5))</f>
        <v>318.12</v>
      </c>
      <c r="AB42" s="476">
        <f>IF(AB$2&lt;&gt;"",IF($C42&lt;&gt;"TBA",AB$2/114,0),SUMIFS('HOURS&amp;CYCLES INPUT'!$F$2:$F$9999,'HOURS&amp;CYCLES INPUT'!$C$2:$C$9999,'QUALIFIED EFH'!$C42,'HOURS&amp;CYCLES INPUT'!$D$2:$D$9999,'QUALIFIED EFH'!AB$4,'HOURS&amp;CYCLES INPUT'!$E$2:$E$9999,'QUALIFIED EFH'!AB$5))</f>
        <v>349.28</v>
      </c>
      <c r="AC42" s="476">
        <f>IF(AC$2&lt;&gt;"",IF($C42&lt;&gt;"TBA",AC$2/114,0),SUMIFS('HOURS&amp;CYCLES INPUT'!$F$2:$F$9999,'HOURS&amp;CYCLES INPUT'!$C$2:$C$9999,'QUALIFIED EFH'!$C42,'HOURS&amp;CYCLES INPUT'!$D$2:$D$9999,'QUALIFIED EFH'!AC$4,'HOURS&amp;CYCLES INPUT'!$E$2:$E$9999,'QUALIFIED EFH'!AC$5))</f>
        <v>477.1</v>
      </c>
      <c r="AD42" s="476">
        <f>IF(AD$2&lt;&gt;"",IF($C42&lt;&gt;"TBA",AD$2/114,0),SUMIFS('HOURS&amp;CYCLES INPUT'!$F$2:$F$9999,'HOURS&amp;CYCLES INPUT'!$C$2:$C$9999,'QUALIFIED EFH'!$C42,'HOURS&amp;CYCLES INPUT'!$D$2:$D$9999,'QUALIFIED EFH'!AD$4,'HOURS&amp;CYCLES INPUT'!$E$2:$E$9999,'QUALIFIED EFH'!AD$5))</f>
        <v>389.82</v>
      </c>
      <c r="AE42" s="476">
        <f>IF(AE$2&lt;&gt;"",IF($C42&lt;&gt;"TBA",AE$2/114,0),SUMIFS('HOURS&amp;CYCLES INPUT'!$F$2:$F$9999,'HOURS&amp;CYCLES INPUT'!$C$2:$C$9999,'QUALIFIED EFH'!$C42,'HOURS&amp;CYCLES INPUT'!$D$2:$D$9999,'QUALIFIED EFH'!AE$4,'HOURS&amp;CYCLES INPUT'!$E$2:$E$9999,'QUALIFIED EFH'!AE$5))</f>
        <v>408.46</v>
      </c>
      <c r="AF42" s="476">
        <f>IF(AF$2&lt;&gt;"",IF($C42&lt;&gt;"TBA",AF$2/114,0),SUMIFS('HOURS&amp;CYCLES INPUT'!$F$2:$F$9999,'HOURS&amp;CYCLES INPUT'!$C$2:$C$9999,'QUALIFIED EFH'!$C42,'HOURS&amp;CYCLES INPUT'!$D$2:$D$9999,'QUALIFIED EFH'!AF$4,'HOURS&amp;CYCLES INPUT'!$E$2:$E$9999,'QUALIFIED EFH'!AF$5))</f>
        <v>418.72</v>
      </c>
      <c r="AG42" s="476">
        <f>IF(AG$2&lt;&gt;"",IF($C42&lt;&gt;"TBA",AG$2/114,0),SUMIFS('HOURS&amp;CYCLES INPUT'!$F$2:$F$9999,'HOURS&amp;CYCLES INPUT'!$C$2:$C$9999,'QUALIFIED EFH'!$C42,'HOURS&amp;CYCLES INPUT'!$D$2:$D$9999,'QUALIFIED EFH'!AG$4,'HOURS&amp;CYCLES INPUT'!$E$2:$E$9999,'QUALIFIED EFH'!AG$5))</f>
        <v>168.62</v>
      </c>
      <c r="AH42" s="476">
        <f>IF(AH$2&lt;&gt;"",IF($C42&lt;&gt;"TBA",AH$2/114,0),SUMIFS('HOURS&amp;CYCLES INPUT'!$F$2:$F$9999,'HOURS&amp;CYCLES INPUT'!$C$2:$C$9999,'QUALIFIED EFH'!$C42,'HOURS&amp;CYCLES INPUT'!$D$2:$D$9999,'QUALIFIED EFH'!AH$4,'HOURS&amp;CYCLES INPUT'!$E$2:$E$9999,'QUALIFIED EFH'!AH$5))</f>
        <v>0</v>
      </c>
      <c r="AI42" s="476">
        <f>IF(AI$2&lt;&gt;"",IF($C42&lt;&gt;"TBA",AI$2/114,0),SUMIFS('HOURS&amp;CYCLES INPUT'!$F$2:$F$9999,'HOURS&amp;CYCLES INPUT'!$C$2:$C$9999,'QUALIFIED EFH'!$C42,'HOURS&amp;CYCLES INPUT'!$D$2:$D$9999,'QUALIFIED EFH'!AI$4,'HOURS&amp;CYCLES INPUT'!$E$2:$E$9999,'QUALIFIED EFH'!AI$5))</f>
        <v>0</v>
      </c>
      <c r="AJ42" s="476">
        <f>IF(AJ$2&lt;&gt;"",IF($C42&lt;&gt;"TBA",AJ$2/114,0),SUMIFS('HOURS&amp;CYCLES INPUT'!$F$2:$F$9999,'HOURS&amp;CYCLES INPUT'!$C$2:$C$9999,'QUALIFIED EFH'!$C42,'HOURS&amp;CYCLES INPUT'!$D$2:$D$9999,'QUALIFIED EFH'!AJ$4,'HOURS&amp;CYCLES INPUT'!$E$2:$E$9999,'QUALIFIED EFH'!AJ$5))</f>
        <v>0</v>
      </c>
      <c r="AK42" s="476">
        <f>IF(AK$2&lt;&gt;"",IF($C42&lt;&gt;"TBA",AK$2/114,0),SUMIFS('HOURS&amp;CYCLES INPUT'!$F$2:$F$9999,'HOURS&amp;CYCLES INPUT'!$C$2:$C$9999,'QUALIFIED EFH'!$C42,'HOURS&amp;CYCLES INPUT'!$D$2:$D$9999,'QUALIFIED EFH'!AK$4,'HOURS&amp;CYCLES INPUT'!$E$2:$E$9999,'QUALIFIED EFH'!AK$5))</f>
        <v>262.42</v>
      </c>
      <c r="AL42" s="476">
        <f>IF(AL$2&lt;&gt;"",IF($C42&lt;&gt;"TBA",AL$2/114,0),SUMIFS('HOURS&amp;CYCLES INPUT'!$F$2:$F$9999,'HOURS&amp;CYCLES INPUT'!$C$2:$C$9999,'QUALIFIED EFH'!$C42,'HOURS&amp;CYCLES INPUT'!$D$2:$D$9999,'QUALIFIED EFH'!AL$4,'HOURS&amp;CYCLES INPUT'!$E$2:$E$9999,'QUALIFIED EFH'!AL$5))</f>
        <v>302.95999999999998</v>
      </c>
      <c r="AM42" s="476">
        <f>IF(AM$2&lt;&gt;"",IF($C42&lt;&gt;"TBA",AM$2/114,0),SUMIFS('HOURS&amp;CYCLES INPUT'!$F$2:$F$9999,'HOURS&amp;CYCLES INPUT'!$C$2:$C$9999,'QUALIFIED EFH'!$C42,'HOURS&amp;CYCLES INPUT'!$D$2:$D$9999,'QUALIFIED EFH'!AM$4,'HOURS&amp;CYCLES INPUT'!$E$2:$E$9999,'QUALIFIED EFH'!AM$5))</f>
        <v>397.62</v>
      </c>
      <c r="AN42" s="476">
        <f>IF(AN$2&lt;&gt;"",IF($C42&lt;&gt;"TBA",AN$2/114,0),SUMIFS('HOURS&amp;CYCLES INPUT'!$F$2:$F$9999,'HOURS&amp;CYCLES INPUT'!$C$2:$C$9999,'QUALIFIED EFH'!$C42,'HOURS&amp;CYCLES INPUT'!$D$2:$D$9999,'QUALIFIED EFH'!AN$4,'HOURS&amp;CYCLES INPUT'!$E$2:$E$9999,'QUALIFIED EFH'!AN$5))</f>
        <v>345.41</v>
      </c>
      <c r="AO42" s="476">
        <f>IF(AO$2&lt;&gt;"",IF($C42&lt;&gt;"TBA",AO$2/114,0),SUMIFS('HOURS&amp;CYCLES INPUT'!$F$2:$F$9999,'HOURS&amp;CYCLES INPUT'!$C$2:$C$9999,'QUALIFIED EFH'!$C42,'HOURS&amp;CYCLES INPUT'!$D$2:$D$9999,'QUALIFIED EFH'!AO$4,'HOURS&amp;CYCLES INPUT'!$E$2:$E$9999,'QUALIFIED EFH'!AO$5))</f>
        <v>350.34</v>
      </c>
      <c r="AP42" s="476">
        <f>IF(AP$2&lt;&gt;"",IF($C42&lt;&gt;"TBA",AP$2/114,0),SUMIFS('HOURS&amp;CYCLES INPUT'!$F$2:$F$9999,'HOURS&amp;CYCLES INPUT'!$C$2:$C$9999,'QUALIFIED EFH'!$C42,'HOURS&amp;CYCLES INPUT'!$D$2:$D$9999,'QUALIFIED EFH'!AP$4,'HOURS&amp;CYCLES INPUT'!$E$2:$E$9999,'QUALIFIED EFH'!AP$5))</f>
        <v>327.73</v>
      </c>
      <c r="AQ42" s="476">
        <f>IF(AQ$2&lt;&gt;"",IF($C42&lt;&gt;"TBA",AQ$2/114,0),SUMIFS('HOURS&amp;CYCLES INPUT'!$F$2:$F$9999,'HOURS&amp;CYCLES INPUT'!$C$2:$C$9999,'QUALIFIED EFH'!$C42,'HOURS&amp;CYCLES INPUT'!$D$2:$D$9999,'QUALIFIED EFH'!AQ$4,'HOURS&amp;CYCLES INPUT'!$E$2:$E$9999,'QUALIFIED EFH'!AQ$5))</f>
        <v>158.62</v>
      </c>
      <c r="AR42" s="476">
        <f>IF(AR$2&lt;&gt;"",IF($C42&lt;&gt;"TBA",AR$2/114,0),SUMIFS('HOURS&amp;CYCLES INPUT'!$F$2:$F$9999,'HOURS&amp;CYCLES INPUT'!$C$2:$C$9999,'QUALIFIED EFH'!$C42,'HOURS&amp;CYCLES INPUT'!$D$2:$D$9999,'QUALIFIED EFH'!AR$4,'HOURS&amp;CYCLES INPUT'!$E$2:$E$9999,'QUALIFIED EFH'!AR$5))</f>
        <v>0</v>
      </c>
      <c r="AS42" s="476">
        <f>IF(AS$2&lt;&gt;"",IF($C42&lt;&gt;"TBA",AS$2/114,0),SUMIFS('HOURS&amp;CYCLES INPUT'!$F$2:$F$9999,'HOURS&amp;CYCLES INPUT'!$C$2:$C$9999,'QUALIFIED EFH'!$C42,'HOURS&amp;CYCLES INPUT'!$D$2:$D$9999,'QUALIFIED EFH'!AS$4,'HOURS&amp;CYCLES INPUT'!$E$2:$E$9999,'QUALIFIED EFH'!AS$5))</f>
        <v>0</v>
      </c>
      <c r="AT42" s="476">
        <f>IF(AT$2&lt;&gt;"",IF($C42&lt;&gt;"TBA",AT$2/114,0),SUMIFS('HOURS&amp;CYCLES INPUT'!$F$2:$F$9999,'HOURS&amp;CYCLES INPUT'!$C$2:$C$9999,'QUALIFIED EFH'!$C42,'HOURS&amp;CYCLES INPUT'!$D$2:$D$9999,'QUALIFIED EFH'!AT$4,'HOURS&amp;CYCLES INPUT'!$E$2:$E$9999,'QUALIFIED EFH'!AT$5))</f>
        <v>0</v>
      </c>
      <c r="AU42" s="476">
        <f>IF(AU$2&lt;&gt;"",IF($C42&lt;&gt;"TBA",AU$2/114,0),SUMIFS('HOURS&amp;CYCLES INPUT'!$F$2:$F$9999,'HOURS&amp;CYCLES INPUT'!$C$2:$C$9999,'QUALIFIED EFH'!$C42,'HOURS&amp;CYCLES INPUT'!$D$2:$D$9999,'QUALIFIED EFH'!AU$4,'HOURS&amp;CYCLES INPUT'!$E$2:$E$9999,'QUALIFIED EFH'!AU$5))</f>
        <v>0</v>
      </c>
      <c r="AV42" s="476">
        <f>IF(AV$2&lt;&gt;"",IF($C42&lt;&gt;"TBA",AV$2/114,0),SUMIFS('HOURS&amp;CYCLES INPUT'!$F$2:$F$9999,'HOURS&amp;CYCLES INPUT'!$C$2:$C$9999,'QUALIFIED EFH'!$C42,'HOURS&amp;CYCLES INPUT'!$D$2:$D$9999,'QUALIFIED EFH'!AV$4,'HOURS&amp;CYCLES INPUT'!$E$2:$E$9999,'QUALIFIED EFH'!AV$5))</f>
        <v>0</v>
      </c>
      <c r="AW42" s="476">
        <f>IF(AW$2&lt;&gt;"",IF($C42&lt;&gt;"TBA",AW$2/114,0),SUMIFS('HOURS&amp;CYCLES INPUT'!$F$2:$F$9999,'HOURS&amp;CYCLES INPUT'!$C$2:$C$9999,'QUALIFIED EFH'!$C42,'HOURS&amp;CYCLES INPUT'!$D$2:$D$9999,'QUALIFIED EFH'!AW$4,'HOURS&amp;CYCLES INPUT'!$E$2:$E$9999,'QUALIFIED EFH'!AW$5))</f>
        <v>0</v>
      </c>
      <c r="AX42" s="476">
        <f>IF(AX$2&lt;&gt;"",IF($C42&lt;&gt;"TBA",AX$2/114,0),SUMIFS('HOURS&amp;CYCLES INPUT'!$F$2:$F$9999,'HOURS&amp;CYCLES INPUT'!$C$2:$C$9999,'QUALIFIED EFH'!$C42,'HOURS&amp;CYCLES INPUT'!$D$2:$D$9999,'QUALIFIED EFH'!AX$4,'HOURS&amp;CYCLES INPUT'!$E$2:$E$9999,'QUALIFIED EFH'!AX$5))</f>
        <v>0</v>
      </c>
      <c r="AY42" s="476">
        <f>IF(AY$2&lt;&gt;"",IF($C42&lt;&gt;"TBA",AY$2/114,0),SUMIFS('HOURS&amp;CYCLES INPUT'!$F$2:$F$9999,'HOURS&amp;CYCLES INPUT'!$C$2:$C$9999,'QUALIFIED EFH'!$C42,'HOURS&amp;CYCLES INPUT'!$D$2:$D$9999,'QUALIFIED EFH'!AY$4,'HOURS&amp;CYCLES INPUT'!$E$2:$E$9999,'QUALIFIED EFH'!AY$5))</f>
        <v>0</v>
      </c>
      <c r="AZ42" s="476">
        <f>IF(AZ$2&lt;&gt;"",IF($C42&lt;&gt;"TBA",AZ$2/114,0),SUMIFS('HOURS&amp;CYCLES INPUT'!$F$2:$F$9999,'HOURS&amp;CYCLES INPUT'!$C$2:$C$9999,'QUALIFIED EFH'!$C42,'HOURS&amp;CYCLES INPUT'!$D$2:$D$9999,'QUALIFIED EFH'!AZ$4,'HOURS&amp;CYCLES INPUT'!$E$2:$E$9999,'QUALIFIED EFH'!AZ$5))</f>
        <v>0</v>
      </c>
      <c r="BA42" s="476">
        <f>IF(BA$2&lt;&gt;"",IF($C42&lt;&gt;"TBA",BA$2/114,0),SUMIFS('HOURS&amp;CYCLES INPUT'!$F$2:$F$9999,'HOURS&amp;CYCLES INPUT'!$C$2:$C$9999,'QUALIFIED EFH'!$C42,'HOURS&amp;CYCLES INPUT'!$D$2:$D$9999,'QUALIFIED EFH'!BA$4,'HOURS&amp;CYCLES INPUT'!$E$2:$E$9999,'QUALIFIED EFH'!BA$5))</f>
        <v>0</v>
      </c>
      <c r="BB42" s="476">
        <f>IF(BB$2&lt;&gt;"",IF($C42&lt;&gt;"TBA",BB$2/114,0),SUMIFS('HOURS&amp;CYCLES INPUT'!$F$2:$F$9999,'HOURS&amp;CYCLES INPUT'!$C$2:$C$9999,'QUALIFIED EFH'!$C42,'HOURS&amp;CYCLES INPUT'!$D$2:$D$9999,'QUALIFIED EFH'!BB$4,'HOURS&amp;CYCLES INPUT'!$E$2:$E$9999,'QUALIFIED EFH'!BB$5))</f>
        <v>0</v>
      </c>
      <c r="BC42" s="476">
        <f>IF(BC$2&lt;&gt;"",IF($C42&lt;&gt;"TBA",BC$2/114,0),SUMIFS('HOURS&amp;CYCLES INPUT'!$F$2:$F$9999,'HOURS&amp;CYCLES INPUT'!$C$2:$C$9999,'QUALIFIED EFH'!$C42,'HOURS&amp;CYCLES INPUT'!$D$2:$D$9999,'QUALIFIED EFH'!BC$4,'HOURS&amp;CYCLES INPUT'!$E$2:$E$9999,'QUALIFIED EFH'!BC$5))</f>
        <v>0</v>
      </c>
      <c r="BD42" s="476">
        <f>IF(BD$2&lt;&gt;"",IF($C42&lt;&gt;"TBA",BD$2/114,0),SUMIFS('HOURS&amp;CYCLES INPUT'!$F$2:$F$9999,'HOURS&amp;CYCLES INPUT'!$C$2:$C$9999,'QUALIFIED EFH'!$C42,'HOURS&amp;CYCLES INPUT'!$D$2:$D$9999,'QUALIFIED EFH'!BD$4,'HOURS&amp;CYCLES INPUT'!$E$2:$E$9999,'QUALIFIED EFH'!BD$5))</f>
        <v>0</v>
      </c>
      <c r="BE42" s="476">
        <f>IF(BE$2&lt;&gt;"",IF($C42&lt;&gt;"TBA",BE$2/114,0),SUMIFS('HOURS&amp;CYCLES INPUT'!$F$2:$F$9999,'HOURS&amp;CYCLES INPUT'!$C$2:$C$9999,'QUALIFIED EFH'!$C42,'HOURS&amp;CYCLES INPUT'!$D$2:$D$9999,'QUALIFIED EFH'!BE$4,'HOURS&amp;CYCLES INPUT'!$E$2:$E$9999,'QUALIFIED EFH'!BE$5))</f>
        <v>0</v>
      </c>
      <c r="BF42" s="476">
        <f>IF(BF$2&lt;&gt;"",IF($C42&lt;&gt;"TBA",BF$2/114,0),SUMIFS('HOURS&amp;CYCLES INPUT'!$F$2:$F$9999,'HOURS&amp;CYCLES INPUT'!$C$2:$C$9999,'QUALIFIED EFH'!$C42,'HOURS&amp;CYCLES INPUT'!$D$2:$D$9999,'QUALIFIED EFH'!BF$4,'HOURS&amp;CYCLES INPUT'!$E$2:$E$9999,'QUALIFIED EFH'!BF$5))</f>
        <v>0</v>
      </c>
      <c r="BG42" s="476">
        <f>IF(BG$2&lt;&gt;"",IF($C42&lt;&gt;"TBA",BG$2/114,0),SUMIFS('HOURS&amp;CYCLES INPUT'!$F$2:$F$9999,'HOURS&amp;CYCLES INPUT'!$C$2:$C$9999,'QUALIFIED EFH'!$C42,'HOURS&amp;CYCLES INPUT'!$D$2:$D$9999,'QUALIFIED EFH'!BG$4,'HOURS&amp;CYCLES INPUT'!$E$2:$E$9999,'QUALIFIED EFH'!BG$5))</f>
        <v>0</v>
      </c>
      <c r="BH42" s="476">
        <f>IF(BH$2&lt;&gt;"",IF($C42&lt;&gt;"TBA",BH$2/114,0),SUMIFS('HOURS&amp;CYCLES INPUT'!$F$2:$F$9999,'HOURS&amp;CYCLES INPUT'!$C$2:$C$9999,'QUALIFIED EFH'!$C42,'HOURS&amp;CYCLES INPUT'!$D$2:$D$9999,'QUALIFIED EFH'!BH$4,'HOURS&amp;CYCLES INPUT'!$E$2:$E$9999,'QUALIFIED EFH'!BH$5))</f>
        <v>0</v>
      </c>
      <c r="BI42" s="476">
        <f>IF(BI$2&lt;&gt;"",IF($C42&lt;&gt;"TBA",BI$2/114,0),SUMIFS('HOURS&amp;CYCLES INPUT'!$F$2:$F$9999,'HOURS&amp;CYCLES INPUT'!$C$2:$C$9999,'QUALIFIED EFH'!$C42,'HOURS&amp;CYCLES INPUT'!$D$2:$D$9999,'QUALIFIED EFH'!BI$4,'HOURS&amp;CYCLES INPUT'!$E$2:$E$9999,'QUALIFIED EFH'!BI$5))</f>
        <v>0</v>
      </c>
      <c r="BJ42" s="476">
        <f>IF(BJ$2&lt;&gt;"",IF($C42&lt;&gt;"TBA",BJ$2/114,0),SUMIFS('HOURS&amp;CYCLES INPUT'!$F$2:$F$9999,'HOURS&amp;CYCLES INPUT'!$C$2:$C$9999,'QUALIFIED EFH'!$C42,'HOURS&amp;CYCLES INPUT'!$D$2:$D$9999,'QUALIFIED EFH'!BJ$4,'HOURS&amp;CYCLES INPUT'!$E$2:$E$9999,'QUALIFIED EFH'!BJ$5))</f>
        <v>0.78</v>
      </c>
      <c r="BK42" s="476">
        <f>IF(BK$2&lt;&gt;"",IF($C42&lt;&gt;"TBA",BK$2/114,0),SUMIFS('HOURS&amp;CYCLES INPUT'!$F$2:$F$9999,'HOURS&amp;CYCLES INPUT'!$C$2:$C$9999,'QUALIFIED EFH'!$C42,'HOURS&amp;CYCLES INPUT'!$D$2:$D$9999,'QUALIFIED EFH'!BK$4,'HOURS&amp;CYCLES INPUT'!$E$2:$E$9999,'QUALIFIED EFH'!BK$5))</f>
        <v>0</v>
      </c>
      <c r="BL42" s="476">
        <f>IF(BL$2&lt;&gt;"",IF($C42&lt;&gt;"TBA",BL$2/114,0),SUMIFS('HOURS&amp;CYCLES INPUT'!$F$2:$F$9999,'HOURS&amp;CYCLES INPUT'!$C$2:$C$9999,'QUALIFIED EFH'!$C42,'HOURS&amp;CYCLES INPUT'!$D$2:$D$9999,'QUALIFIED EFH'!BL$4,'HOURS&amp;CYCLES INPUT'!$E$2:$E$9999,'QUALIFIED EFH'!BL$5))</f>
        <v>0</v>
      </c>
      <c r="BM42" s="476">
        <f>IF(BM$2&lt;&gt;"",IF($C42&lt;&gt;"TBA",BM$2/114,0),SUMIFS('HOURS&amp;CYCLES INPUT'!$F$2:$F$9999,'HOURS&amp;CYCLES INPUT'!$C$2:$C$9999,'QUALIFIED EFH'!$C42,'HOURS&amp;CYCLES INPUT'!$D$2:$D$9999,'QUALIFIED EFH'!BM$4,'HOURS&amp;CYCLES INPUT'!$E$2:$E$9999,'QUALIFIED EFH'!BM$5))</f>
        <v>0</v>
      </c>
      <c r="BN42" s="476">
        <f>IF(BN$2&lt;&gt;"",IF($C42&lt;&gt;"TBA",BN$2/114,0),SUMIFS('HOURS&amp;CYCLES INPUT'!$F$2:$F$9999,'HOURS&amp;CYCLES INPUT'!$C$2:$C$9999,'QUALIFIED EFH'!$C42,'HOURS&amp;CYCLES INPUT'!$D$2:$D$9999,'QUALIFIED EFH'!BN$4,'HOURS&amp;CYCLES INPUT'!$E$2:$E$9999,'QUALIFIED EFH'!BN$5))</f>
        <v>0</v>
      </c>
      <c r="BO42" s="476">
        <f>IF(BO$2&lt;&gt;"",IF($C42&lt;&gt;"TBA",BO$2/114,0),SUMIFS('HOURS&amp;CYCLES INPUT'!$F$2:$F$9999,'HOURS&amp;CYCLES INPUT'!$C$2:$C$9999,'QUALIFIED EFH'!$C42,'HOURS&amp;CYCLES INPUT'!$D$2:$D$9999,'QUALIFIED EFH'!BO$4,'HOURS&amp;CYCLES INPUT'!$E$2:$E$9999,'QUALIFIED EFH'!BO$5))</f>
        <v>0</v>
      </c>
      <c r="BP42" s="476">
        <f>IF(BP$2&lt;&gt;"",IF($C42&lt;&gt;"TBA",BP$2/114,0),SUMIFS('HOURS&amp;CYCLES INPUT'!$F$2:$F$9999,'HOURS&amp;CYCLES INPUT'!$C$2:$C$9999,'QUALIFIED EFH'!$C42,'HOURS&amp;CYCLES INPUT'!$D$2:$D$9999,'QUALIFIED EFH'!BP$4,'HOURS&amp;CYCLES INPUT'!$E$2:$E$9999,'QUALIFIED EFH'!BP$5))</f>
        <v>64.7</v>
      </c>
      <c r="BQ42" s="476">
        <f>IF(BQ$2&lt;&gt;"",IF($C42&lt;&gt;"TBA",BQ$2/114,0),SUMIFS('HOURS&amp;CYCLES INPUT'!$F$2:$F$9999,'HOURS&amp;CYCLES INPUT'!$C$2:$C$9999,'QUALIFIED EFH'!$C42,'HOURS&amp;CYCLES INPUT'!$D$2:$D$9999,'QUALIFIED EFH'!BQ$4,'HOURS&amp;CYCLES INPUT'!$E$2:$E$9999,'QUALIFIED EFH'!BQ$5))</f>
        <v>74.45</v>
      </c>
      <c r="BR42" s="476">
        <f>IF(BR$2&lt;&gt;"",IF($C42&lt;&gt;"TBA",BR$2/114,0),SUMIFS('HOURS&amp;CYCLES INPUT'!$F$2:$F$9999,'HOURS&amp;CYCLES INPUT'!$C$2:$C$9999,'QUALIFIED EFH'!$C42,'HOURS&amp;CYCLES INPUT'!$D$2:$D$9999,'QUALIFIED EFH'!BR$4,'HOURS&amp;CYCLES INPUT'!$E$2:$E$9999,'QUALIFIED EFH'!BR$5))</f>
        <v>132.47</v>
      </c>
      <c r="BS42" s="476">
        <f>IF(BS$2&lt;&gt;"",IF($C42&lt;&gt;"TBA",BS$2/114,0),SUMIFS('HOURS&amp;CYCLES INPUT'!$F$2:$F$9999,'HOURS&amp;CYCLES INPUT'!$C$2:$C$9999,'QUALIFIED EFH'!$C42,'HOURS&amp;CYCLES INPUT'!$D$2:$D$9999,'QUALIFIED EFH'!BS$4,'HOURS&amp;CYCLES INPUT'!$E$2:$E$9999,'QUALIFIED EFH'!BS$5))</f>
        <v>267.62</v>
      </c>
      <c r="BT42" s="476">
        <f>IF(BT$2&lt;&gt;"",IF($C42&lt;&gt;"TBA",BT$2/114,0),SUMIFS('HOURS&amp;CYCLES INPUT'!$F$2:$F$9999,'HOURS&amp;CYCLES INPUT'!$C$2:$C$9999,'QUALIFIED EFH'!$C42,'HOURS&amp;CYCLES INPUT'!$D$2:$D$9999,'QUALIFIED EFH'!BT$4,'HOURS&amp;CYCLES INPUT'!$E$2:$E$9999,'QUALIFIED EFH'!BT$5))</f>
        <v>198.4</v>
      </c>
      <c r="BU42" s="476">
        <f>IF(BU$2&lt;&gt;"",IF($C42&lt;&gt;"TBA",BU$2/114,0),SUMIFS('HOURS&amp;CYCLES INPUT'!$F$2:$F$9999,'HOURS&amp;CYCLES INPUT'!$C$2:$C$9999,'QUALIFIED EFH'!$C42,'HOURS&amp;CYCLES INPUT'!$D$2:$D$9999,'QUALIFIED EFH'!BU$4,'HOURS&amp;CYCLES INPUT'!$E$2:$E$9999,'QUALIFIED EFH'!BU$5))</f>
        <v>222.53</v>
      </c>
      <c r="BV42" s="476">
        <f>IF(BV$2&lt;&gt;"",IF($C42&lt;&gt;"TBA",BV$2/114,0),SUMIFS('HOURS&amp;CYCLES INPUT'!$F$2:$F$9999,'HOURS&amp;CYCLES INPUT'!$C$2:$C$9999,'QUALIFIED EFH'!$C42,'HOURS&amp;CYCLES INPUT'!$D$2:$D$9999,'QUALIFIED EFH'!BV$4,'HOURS&amp;CYCLES INPUT'!$E$2:$E$9999,'QUALIFIED EFH'!BV$5))</f>
        <v>36.82</v>
      </c>
      <c r="BW42" s="476">
        <f>IF(BW$2&lt;&gt;"",IF($C42&lt;&gt;"TBA",BW$2/114,0),SUMIFS('HOURS&amp;CYCLES INPUT'!$F$2:$F$9999,'HOURS&amp;CYCLES INPUT'!$C$2:$C$9999,'QUALIFIED EFH'!$C42,'HOURS&amp;CYCLES INPUT'!$D$2:$D$9999,'QUALIFIED EFH'!BW$4,'HOURS&amp;CYCLES INPUT'!$E$2:$E$9999,'QUALIFIED EFH'!BW$5))</f>
        <v>0</v>
      </c>
      <c r="BX42" s="476">
        <f>IF(BX$2&lt;&gt;"",IF($C42&lt;&gt;"TBA",BX$2/114,0),SUMIFS('HOURS&amp;CYCLES INPUT'!$F$2:$F$9999,'HOURS&amp;CYCLES INPUT'!$C$2:$C$9999,'QUALIFIED EFH'!$C42,'HOURS&amp;CYCLES INPUT'!$D$2:$D$9999,'QUALIFIED EFH'!BX$4,'HOURS&amp;CYCLES INPUT'!$E$2:$E$9999,'QUALIFIED EFH'!BX$5))</f>
        <v>0</v>
      </c>
      <c r="BY42" s="476">
        <f>IF(BY$2&lt;&gt;"",IF($C42&lt;&gt;"TBA",BY$2/114,0),SUMIFS('HOURS&amp;CYCLES INPUT'!$F$2:$F$9999,'HOURS&amp;CYCLES INPUT'!$C$2:$C$9999,'QUALIFIED EFH'!$C42,'HOURS&amp;CYCLES INPUT'!$D$2:$D$9999,'QUALIFIED EFH'!BY$4,'HOURS&amp;CYCLES INPUT'!$E$2:$E$9999,'QUALIFIED EFH'!BY$5))</f>
        <v>0</v>
      </c>
      <c r="BZ42" s="476">
        <f>IF(BZ$2&lt;&gt;"",IF($C42&lt;&gt;"TBA",BZ$2/114,0),SUMIFS('HOURS&amp;CYCLES INPUT'!$F$2:$F$9999,'HOURS&amp;CYCLES INPUT'!$C$2:$C$9999,'QUALIFIED EFH'!$C42,'HOURS&amp;CYCLES INPUT'!$D$2:$D$9999,'QUALIFIED EFH'!BZ$4,'HOURS&amp;CYCLES INPUT'!$E$2:$E$9999,'QUALIFIED EFH'!BZ$5))</f>
        <v>0</v>
      </c>
      <c r="CA42" s="476">
        <f>IF(CA$2&lt;&gt;"",IF($C42&lt;&gt;"TBA",CA$2/114,0),SUMIFS('HOURS&amp;CYCLES INPUT'!$F$2:$F$9999,'HOURS&amp;CYCLES INPUT'!$C$2:$C$9999,'QUALIFIED EFH'!$C42,'HOURS&amp;CYCLES INPUT'!$D$2:$D$9999,'QUALIFIED EFH'!CA$4,'HOURS&amp;CYCLES INPUT'!$E$2:$E$9999,'QUALIFIED EFH'!CA$5))</f>
        <v>0</v>
      </c>
      <c r="CB42" s="476">
        <f>IF(CB$2&lt;&gt;"",IF($C42&lt;&gt;"TBA",CB$2/114,0),SUMIFS('HOURS&amp;CYCLES INPUT'!$F$2:$F$9999,'HOURS&amp;CYCLES INPUT'!$C$2:$C$9999,'QUALIFIED EFH'!$C42,'HOURS&amp;CYCLES INPUT'!$D$2:$D$9999,'QUALIFIED EFH'!CB$4,'HOURS&amp;CYCLES INPUT'!$E$2:$E$9999,'QUALIFIED EFH'!CB$5))</f>
        <v>0</v>
      </c>
      <c r="CC42" s="476">
        <f>IF(CC$2&lt;&gt;"",IF($C42&lt;&gt;"TBA",CC$2/114,0),SUMIFS('HOURS&amp;CYCLES INPUT'!$F$2:$F$9999,'HOURS&amp;CYCLES INPUT'!$C$2:$C$9999,'QUALIFIED EFH'!$C42,'HOURS&amp;CYCLES INPUT'!$D$2:$D$9999,'QUALIFIED EFH'!CC$4,'HOURS&amp;CYCLES INPUT'!$E$2:$E$9999,'QUALIFIED EFH'!CC$5))</f>
        <v>0</v>
      </c>
      <c r="CD42" s="476">
        <f>IF(CD$2&lt;&gt;"",IF($C42&lt;&gt;"TBA",CD$2/114,0),SUMIFS('HOURS&amp;CYCLES INPUT'!$F$2:$F$9999,'HOURS&amp;CYCLES INPUT'!$C$2:$C$9999,'QUALIFIED EFH'!$C42,'HOURS&amp;CYCLES INPUT'!$D$2:$D$9999,'QUALIFIED EFH'!CD$4,'HOURS&amp;CYCLES INPUT'!$E$2:$E$9999,'QUALIFIED EFH'!CD$5))</f>
        <v>0</v>
      </c>
      <c r="CE42" s="476">
        <f>IF(CE$2&lt;&gt;"",IF($C42&lt;&gt;"TBA",CE$2/114,0),SUMIFS('HOURS&amp;CYCLES INPUT'!$F$2:$F$9999,'HOURS&amp;CYCLES INPUT'!$C$2:$C$9999,'QUALIFIED EFH'!$C42,'HOURS&amp;CYCLES INPUT'!$D$2:$D$9999,'QUALIFIED EFH'!CE$4,'HOURS&amp;CYCLES INPUT'!$E$2:$E$9999,'QUALIFIED EFH'!CE$5))</f>
        <v>0</v>
      </c>
      <c r="CF42" s="476">
        <f>IF(CF$2&lt;&gt;"",IF($C42&lt;&gt;"TBA",CF$2/114,0),SUMIFS('HOURS&amp;CYCLES INPUT'!$F$2:$F$9999,'HOURS&amp;CYCLES INPUT'!$C$2:$C$9999,'QUALIFIED EFH'!$C42,'HOURS&amp;CYCLES INPUT'!$D$2:$D$9999,'QUALIFIED EFH'!CF$4,'HOURS&amp;CYCLES INPUT'!$E$2:$E$9999,'QUALIFIED EFH'!CF$5))</f>
        <v>114.39</v>
      </c>
      <c r="CG42" s="476">
        <f>IF(CG$2&lt;&gt;"",IF($C42&lt;&gt;"TBA",CG$2/114,0),SUMIFS('HOURS&amp;CYCLES INPUT'!$F$2:$F$9999,'HOURS&amp;CYCLES INPUT'!$C$2:$C$9999,'QUALIFIED EFH'!$C42,'HOURS&amp;CYCLES INPUT'!$D$2:$D$9999,'QUALIFIED EFH'!CG$4,'HOURS&amp;CYCLES INPUT'!$E$2:$E$9999,'QUALIFIED EFH'!CG$5))</f>
        <v>419.28</v>
      </c>
      <c r="CH42" s="476">
        <f>IF(CH$2&lt;&gt;"",IF($C42&lt;&gt;"TBA",CH$2/114,0),SUMIFS('HOURS&amp;CYCLES INPUT'!$F$2:$F$9999,'HOURS&amp;CYCLES INPUT'!$C$2:$C$9999,'QUALIFIED EFH'!$C42,'HOURS&amp;CYCLES INPUT'!$D$2:$D$9999,'QUALIFIED EFH'!CH$4,'HOURS&amp;CYCLES INPUT'!$E$2:$E$9999,'QUALIFIED EFH'!CH$5))</f>
        <v>462.7</v>
      </c>
      <c r="CI42" s="476">
        <f>IF(CI$2&lt;&gt;"",IF($C42&lt;&gt;"TBA",CI$2/114,0),SUMIFS('HOURS&amp;CYCLES INPUT'!$F$2:$F$9999,'HOURS&amp;CYCLES INPUT'!$C$2:$C$9999,'QUALIFIED EFH'!$C42,'HOURS&amp;CYCLES INPUT'!$D$2:$D$9999,'QUALIFIED EFH'!CI$4,'HOURS&amp;CYCLES INPUT'!$E$2:$E$9999,'QUALIFIED EFH'!CI$5))</f>
        <v>464.42</v>
      </c>
      <c r="CJ42" s="476">
        <f>IF(CJ$2&lt;&gt;"",IF($C42&lt;&gt;"TBA",CJ$2/114,0),SUMIFS('HOURS&amp;CYCLES INPUT'!$F$2:$F$9999,'HOURS&amp;CYCLES INPUT'!$C$2:$C$9999,'QUALIFIED EFH'!$C42,'HOURS&amp;CYCLES INPUT'!$D$2:$D$9999,'QUALIFIED EFH'!CJ$4,'HOURS&amp;CYCLES INPUT'!$E$2:$E$9999,'QUALIFIED EFH'!CJ$5))</f>
        <v>425.14</v>
      </c>
      <c r="CK42" s="476">
        <f>IF(CK$2&lt;&gt;"",IF($C42&lt;&gt;"TBA",CK$2/114,0),SUMIFS('HOURS&amp;CYCLES INPUT'!$F$2:$F$9999,'HOURS&amp;CYCLES INPUT'!$C$2:$C$9999,'QUALIFIED EFH'!$C42,'HOURS&amp;CYCLES INPUT'!$D$2:$D$9999,'QUALIFIED EFH'!CK$4,'HOURS&amp;CYCLES INPUT'!$E$2:$E$9999,'QUALIFIED EFH'!CK$5))</f>
        <v>443.01</v>
      </c>
      <c r="CL42" s="476">
        <f>IF(CL$2&lt;&gt;"",IF($C42&lt;&gt;"TBA",CL$2/114,0),SUMIFS('HOURS&amp;CYCLES INPUT'!$F$2:$F$9999,'HOURS&amp;CYCLES INPUT'!$C$2:$C$9999,'QUALIFIED EFH'!$C42,'HOURS&amp;CYCLES INPUT'!$D$2:$D$9999,'QUALIFIED EFH'!CL$4,'HOURS&amp;CYCLES INPUT'!$E$2:$E$9999,'QUALIFIED EFH'!CL$5))</f>
        <v>462.3</v>
      </c>
      <c r="CM42" s="476">
        <f>IF(CM$2&lt;&gt;"",IF($C42&lt;&gt;"TBA",CM$2/114,0),SUMIFS('HOURS&amp;CYCLES INPUT'!$F$2:$F$9999,'HOURS&amp;CYCLES INPUT'!$C$2:$C$9999,'QUALIFIED EFH'!$C42,'HOURS&amp;CYCLES INPUT'!$D$2:$D$9999,'QUALIFIED EFH'!CM$4,'HOURS&amp;CYCLES INPUT'!$E$2:$E$9999,'QUALIFIED EFH'!CM$5))</f>
        <v>484.7</v>
      </c>
      <c r="CN42" s="476">
        <f>IF(CN$2&lt;&gt;"",IF($C42&lt;&gt;"TBA",CN$2/114,0),SUMIFS('HOURS&amp;CYCLES INPUT'!$F$2:$F$9999,'HOURS&amp;CYCLES INPUT'!$C$2:$C$9999,'QUALIFIED EFH'!$C42,'HOURS&amp;CYCLES INPUT'!$D$2:$D$9999,'QUALIFIED EFH'!CN$4,'HOURS&amp;CYCLES INPUT'!$E$2:$E$9999,'QUALIFIED EFH'!CN$5))</f>
        <v>474.8</v>
      </c>
      <c r="CO42" s="476">
        <f>IF(CO$2&lt;&gt;"",IF($C42&lt;&gt;"TBA",CO$2/114,0),SUMIFS('HOURS&amp;CYCLES INPUT'!$F$2:$F$9999,'HOURS&amp;CYCLES INPUT'!$C$2:$C$9999,'QUALIFIED EFH'!$C42,'HOURS&amp;CYCLES INPUT'!$D$2:$D$9999,'QUALIFIED EFH'!CO$4,'HOURS&amp;CYCLES INPUT'!$E$2:$E$9999,'QUALIFIED EFH'!CO$5))</f>
        <v>409.58</v>
      </c>
      <c r="CP42" s="476">
        <f>IF(CP$2&lt;&gt;"",IF($C42&lt;&gt;"TBA",CP$2/114,0),SUMIFS('HOURS&amp;CYCLES INPUT'!$F$2:$F$9999,'HOURS&amp;CYCLES INPUT'!$C$2:$C$9999,'QUALIFIED EFH'!$C42,'HOURS&amp;CYCLES INPUT'!$D$2:$D$9999,'QUALIFIED EFH'!CP$4,'HOURS&amp;CYCLES INPUT'!$E$2:$E$9999,'QUALIFIED EFH'!CP$5))</f>
        <v>483.1</v>
      </c>
      <c r="CQ42" s="476">
        <f>IF(CQ$2&lt;&gt;"",IF($C42&lt;&gt;"TBA",CQ$2/114,0),SUMIFS('HOURS&amp;CYCLES INPUT'!$F$2:$F$9999,'HOURS&amp;CYCLES INPUT'!$C$2:$C$9999,'QUALIFIED EFH'!$C42,'HOURS&amp;CYCLES INPUT'!$D$2:$D$9999,'QUALIFIED EFH'!CQ$4,'HOURS&amp;CYCLES INPUT'!$E$2:$E$9999,'QUALIFIED EFH'!CQ$5))</f>
        <v>490.9</v>
      </c>
      <c r="CR42" s="476">
        <f>IF(CR$2&lt;&gt;"",IF($C42&lt;&gt;"TBA",CR$2/114,0),SUMIFS('HOURS&amp;CYCLES INPUT'!$F$2:$F$9999,'HOURS&amp;CYCLES INPUT'!$C$2:$C$9999,'QUALIFIED EFH'!$C42,'HOURS&amp;CYCLES INPUT'!$D$2:$D$9999,'QUALIFIED EFH'!CR$4,'HOURS&amp;CYCLES INPUT'!$E$2:$E$9999,'QUALIFIED EFH'!CR$5))</f>
        <v>445.45</v>
      </c>
      <c r="CS42" s="476">
        <f>IF(CS$2&lt;&gt;"",IF($C42&lt;&gt;"TBA",CS$2/114,0),SUMIFS('HOURS&amp;CYCLES INPUT'!$F$2:$F$9999,'HOURS&amp;CYCLES INPUT'!$C$2:$C$9999,'QUALIFIED EFH'!$C42,'HOURS&amp;CYCLES INPUT'!$D$2:$D$9999,'QUALIFIED EFH'!CS$4,'HOURS&amp;CYCLES INPUT'!$E$2:$E$9999,'QUALIFIED EFH'!CS$5))</f>
        <v>407.33</v>
      </c>
      <c r="CT42" s="476">
        <f>IF(CT$2&lt;&gt;"",IF($C42&lt;&gt;"TBA",CT$2/114,0),SUMIFS('HOURS&amp;CYCLES INPUT'!$F$2:$F$9999,'HOURS&amp;CYCLES INPUT'!$C$2:$C$9999,'QUALIFIED EFH'!$C42,'HOURS&amp;CYCLES INPUT'!$D$2:$D$9999,'QUALIFIED EFH'!CT$4,'HOURS&amp;CYCLES INPUT'!$E$2:$E$9999,'QUALIFIED EFH'!CT$5))</f>
        <v>483.05</v>
      </c>
      <c r="CU42" s="476">
        <f>IF(CU$2&lt;&gt;"",IF($C42&lt;&gt;"TBA",CU$2/114,0),SUMIFS('HOURS&amp;CYCLES INPUT'!$F$2:$F$9999,'HOURS&amp;CYCLES INPUT'!$C$2:$C$9999,'QUALIFIED EFH'!$C42,'HOURS&amp;CYCLES INPUT'!$D$2:$D$9999,'QUALIFIED EFH'!CU$4,'HOURS&amp;CYCLES INPUT'!$E$2:$E$9999,'QUALIFIED EFH'!CU$5))</f>
        <v>476.84</v>
      </c>
      <c r="CV42" s="476">
        <f>IF(CV$2&lt;&gt;"",IF($C42&lt;&gt;"TBA",CV$2/114,0),SUMIFS('HOURS&amp;CYCLES INPUT'!$F$2:$F$9999,'HOURS&amp;CYCLES INPUT'!$C$2:$C$9999,'QUALIFIED EFH'!$C42,'HOURS&amp;CYCLES INPUT'!$D$2:$D$9999,'QUALIFIED EFH'!CV$4,'HOURS&amp;CYCLES INPUT'!$E$2:$E$9999,'QUALIFIED EFH'!CV$5))</f>
        <v>459.97</v>
      </c>
      <c r="CW42" s="476">
        <f>IF(CW$2&lt;&gt;"",IF($C42&lt;&gt;"TBA",CW$2/114,0),SUMIFS('HOURS&amp;CYCLES INPUT'!$F$2:$F$9999,'HOURS&amp;CYCLES INPUT'!$C$2:$C$9999,'QUALIFIED EFH'!$C42,'HOURS&amp;CYCLES INPUT'!$D$2:$D$9999,'QUALIFIED EFH'!CW$4,'HOURS&amp;CYCLES INPUT'!$E$2:$E$9999,'QUALIFIED EFH'!CW$5))</f>
        <v>380.33</v>
      </c>
      <c r="CX42" s="476">
        <f>IF(CX$2&lt;&gt;"",IF($C42&lt;&gt;"TBA",CX$2/114,0),SUMIFS('HOURS&amp;CYCLES INPUT'!$F$2:$F$9999,'HOURS&amp;CYCLES INPUT'!$C$2:$C$9999,'QUALIFIED EFH'!$C42,'HOURS&amp;CYCLES INPUT'!$D$2:$D$9999,'QUALIFIED EFH'!CX$4,'HOURS&amp;CYCLES INPUT'!$E$2:$E$9999,'QUALIFIED EFH'!CX$5))</f>
        <v>433.93</v>
      </c>
      <c r="CY42" s="476">
        <f>IF(CY$2&lt;&gt;"",IF($C42&lt;&gt;"TBA",CY$2/114,0),SUMIFS('HOURS&amp;CYCLES INPUT'!$F$2:$F$9999,'HOURS&amp;CYCLES INPUT'!$C$2:$C$9999,'QUALIFIED EFH'!$C42,'HOURS&amp;CYCLES INPUT'!$D$2:$D$9999,'QUALIFIED EFH'!CY$4,'HOURS&amp;CYCLES INPUT'!$E$2:$E$9999,'QUALIFIED EFH'!CY$5))</f>
        <v>415.99</v>
      </c>
      <c r="CZ42" s="476">
        <f>IF(CZ$2&lt;&gt;"",IF($C42&lt;&gt;"TBA",CZ$2/114,0),SUMIFS('HOURS&amp;CYCLES INPUT'!$F$2:$F$9999,'HOURS&amp;CYCLES INPUT'!$C$2:$C$9999,'QUALIFIED EFH'!$C42,'HOURS&amp;CYCLES INPUT'!$D$2:$D$9999,'QUALIFIED EFH'!CZ$4,'HOURS&amp;CYCLES INPUT'!$E$2:$E$9999,'QUALIFIED EFH'!CZ$5))</f>
        <v>487.7</v>
      </c>
      <c r="DA42" s="476">
        <f>IF(DA$2&lt;&gt;"",IF($C42&lt;&gt;"TBA",DA$2/114,0),SUMIFS('HOURS&amp;CYCLES INPUT'!$F$2:$F$9999,'HOURS&amp;CYCLES INPUT'!$C$2:$C$9999,'QUALIFIED EFH'!$C42,'HOURS&amp;CYCLES INPUT'!$D$2:$D$9999,'QUALIFIED EFH'!DA$4,'HOURS&amp;CYCLES INPUT'!$E$2:$E$9999,'QUALIFIED EFH'!DA$5))</f>
        <v>457.28</v>
      </c>
      <c r="DB42" s="476">
        <f>IF(DB$2&lt;&gt;"",IF($C42&lt;&gt;"TBA",DB$2/114,0),SUMIFS('HOURS&amp;CYCLES INPUT'!$F$2:$F$9999,'HOURS&amp;CYCLES INPUT'!$C$2:$C$9999,'QUALIFIED EFH'!$C42,'HOURS&amp;CYCLES INPUT'!$D$2:$D$9999,'QUALIFIED EFH'!DB$4,'HOURS&amp;CYCLES INPUT'!$E$2:$E$9999,'QUALIFIED EFH'!DB$5))</f>
        <v>447.25</v>
      </c>
      <c r="DC42" s="476">
        <f>IF(DC$2&lt;&gt;"",IF($C42&lt;&gt;"TBA",DC$2/114,0),SUMIFS('HOURS&amp;CYCLES INPUT'!$F$2:$F$9999,'HOURS&amp;CYCLES INPUT'!$C$2:$C$9999,'QUALIFIED EFH'!$C42,'HOURS&amp;CYCLES INPUT'!$D$2:$D$9999,'QUALIFIED EFH'!DC$4,'HOURS&amp;CYCLES INPUT'!$E$2:$E$9999,'QUALIFIED EFH'!DC$5))</f>
        <v>437.55</v>
      </c>
      <c r="DD42" s="476">
        <f>IF(DD$2&lt;&gt;"",IF($C42&lt;&gt;"TBA",DD$2/114,0),SUMIFS('HOURS&amp;CYCLES INPUT'!$F$2:$F$9999,'HOURS&amp;CYCLES INPUT'!$C$2:$C$9999,'QUALIFIED EFH'!$C42,'HOURS&amp;CYCLES INPUT'!$D$2:$D$9999,'QUALIFIED EFH'!DD$4,'HOURS&amp;CYCLES INPUT'!$E$2:$E$9999,'QUALIFIED EFH'!DD$5))</f>
        <v>473.68</v>
      </c>
      <c r="DE42" s="476">
        <f>IF(DE$2&lt;&gt;"",IF($C42&lt;&gt;"TBA",DE$2/114,0),SUMIFS('HOURS&amp;CYCLES INPUT'!$F$2:$F$9999,'HOURS&amp;CYCLES INPUT'!$C$2:$C$9999,'QUALIFIED EFH'!$C42,'HOURS&amp;CYCLES INPUT'!$D$2:$D$9999,'QUALIFIED EFH'!DE$4,'HOURS&amp;CYCLES INPUT'!$E$2:$E$9999,'QUALIFIED EFH'!DE$5))</f>
        <v>416.62</v>
      </c>
      <c r="DF42" s="476">
        <f>IF(DF$2&lt;&gt;"",IF($C42&lt;&gt;"TBA",DF$2/114,0),SUMIFS('HOURS&amp;CYCLES INPUT'!$F$2:$F$9999,'HOURS&amp;CYCLES INPUT'!$C$2:$C$9999,'QUALIFIED EFH'!$C42,'HOURS&amp;CYCLES INPUT'!$D$2:$D$9999,'QUALIFIED EFH'!DF$4,'HOURS&amp;CYCLES INPUT'!$E$2:$E$9999,'QUALIFIED EFH'!DF$5))</f>
        <v>469.62</v>
      </c>
      <c r="DG42" s="476">
        <f>IF(DG$2&lt;&gt;"",IF($C42&lt;&gt;"TBA",DG$2/114,0),SUMIFS('HOURS&amp;CYCLES INPUT'!$F$2:$F$9999,'HOURS&amp;CYCLES INPUT'!$C$2:$C$9999,'QUALIFIED EFH'!$C42,'HOURS&amp;CYCLES INPUT'!$D$2:$D$9999,'QUALIFIED EFH'!DG$4,'HOURS&amp;CYCLES INPUT'!$E$2:$E$9999,'QUALIFIED EFH'!DG$5))</f>
        <v>372.86</v>
      </c>
      <c r="DH42" s="476">
        <f>IF(DH$2&lt;&gt;"",IF($C42&lt;&gt;"TBA",DH$2/114,0),SUMIFS('HOURS&amp;CYCLES INPUT'!$F$2:$F$9999,'HOURS&amp;CYCLES INPUT'!$C$2:$C$9999,'QUALIFIED EFH'!$C42,'HOURS&amp;CYCLES INPUT'!$D$2:$D$9999,'QUALIFIED EFH'!DH$4,'HOURS&amp;CYCLES INPUT'!$E$2:$E$9999,'QUALIFIED EFH'!DH$5))</f>
        <v>0</v>
      </c>
      <c r="DI42" s="476">
        <f>IF(DI$2&lt;&gt;"",IF($C42&lt;&gt;"TBA",DI$2/114,0),SUMIFS('HOURS&amp;CYCLES INPUT'!$F$2:$F$9999,'HOURS&amp;CYCLES INPUT'!$C$2:$C$9999,'QUALIFIED EFH'!$C42,'HOURS&amp;CYCLES INPUT'!$D$2:$D$9999,'QUALIFIED EFH'!DI$4,'HOURS&amp;CYCLES INPUT'!$E$2:$E$9999,'QUALIFIED EFH'!DI$5))</f>
        <v>0</v>
      </c>
      <c r="DJ42" s="476">
        <f>IF(DJ$2&lt;&gt;"",IF($C42&lt;&gt;"TBA",DJ$2/114,0),SUMIFS('HOURS&amp;CYCLES INPUT'!$F$2:$F$9999,'HOURS&amp;CYCLES INPUT'!$C$2:$C$9999,'QUALIFIED EFH'!$C42,'HOURS&amp;CYCLES INPUT'!$D$2:$D$9999,'QUALIFIED EFH'!DJ$4,'HOURS&amp;CYCLES INPUT'!$E$2:$E$9999,'QUALIFIED EFH'!DJ$5))</f>
        <v>0</v>
      </c>
      <c r="DK42" s="476">
        <f>IF(DK$2&lt;&gt;"",IF($C42&lt;&gt;"TBA",DK$2/114,0),SUMIFS('HOURS&amp;CYCLES INPUT'!$F$2:$F$9999,'HOURS&amp;CYCLES INPUT'!$C$2:$C$9999,'QUALIFIED EFH'!$C42,'HOURS&amp;CYCLES INPUT'!$D$2:$D$9999,'QUALIFIED EFH'!DK$4,'HOURS&amp;CYCLES INPUT'!$E$2:$E$9999,'QUALIFIED EFH'!DK$5))</f>
        <v>0</v>
      </c>
      <c r="DL42" s="476">
        <f>IF(DL$2&lt;&gt;"",IF($C42&lt;&gt;"TBA",DL$2/114,0),SUMIFS('HOURS&amp;CYCLES INPUT'!$F$2:$F$9999,'HOURS&amp;CYCLES INPUT'!$C$2:$C$9999,'QUALIFIED EFH'!$C42,'HOURS&amp;CYCLES INPUT'!$D$2:$D$9999,'QUALIFIED EFH'!DL$4,'HOURS&amp;CYCLES INPUT'!$E$2:$E$9999,'QUALIFIED EFH'!DL$5))</f>
        <v>0</v>
      </c>
      <c r="DM42" s="476">
        <f>IF(DM$2&lt;&gt;"",IF($C42&lt;&gt;"TBA",DM$2/114,0),SUMIFS('HOURS&amp;CYCLES INPUT'!$F$2:$F$9999,'HOURS&amp;CYCLES INPUT'!$C$2:$C$9999,'QUALIFIED EFH'!$C42,'HOURS&amp;CYCLES INPUT'!$D$2:$D$9999,'QUALIFIED EFH'!DM$4,'HOURS&amp;CYCLES INPUT'!$E$2:$E$9999,'QUALIFIED EFH'!DM$5))</f>
        <v>0</v>
      </c>
      <c r="DN42" s="476">
        <f>IF(DN$2&lt;&gt;"",IF($C42&lt;&gt;"TBA",DN$2/114,0),SUMIFS('HOURS&amp;CYCLES INPUT'!$F$2:$F$9999,'HOURS&amp;CYCLES INPUT'!$C$2:$C$9999,'QUALIFIED EFH'!$C42,'HOURS&amp;CYCLES INPUT'!$D$2:$D$9999,'QUALIFIED EFH'!DN$4,'HOURS&amp;CYCLES INPUT'!$E$2:$E$9999,'QUALIFIED EFH'!DN$5))</f>
        <v>0</v>
      </c>
      <c r="DO42" s="476">
        <f>IF(DO$2&lt;&gt;"",IF($C42&lt;&gt;"TBA",DO$2/114,0),SUMIFS('HOURS&amp;CYCLES INPUT'!$F$2:$F$9999,'HOURS&amp;CYCLES INPUT'!$C$2:$C$9999,'QUALIFIED EFH'!$C42,'HOURS&amp;CYCLES INPUT'!$D$2:$D$9999,'QUALIFIED EFH'!DO$4,'HOURS&amp;CYCLES INPUT'!$E$2:$E$9999,'QUALIFIED EFH'!DO$5))</f>
        <v>0</v>
      </c>
      <c r="DP42" s="476">
        <f>IF(DP$2&lt;&gt;"",IF($C42&lt;&gt;"TBA",DP$2/114,0),SUMIFS('HOURS&amp;CYCLES INPUT'!$F$2:$F$9999,'HOURS&amp;CYCLES INPUT'!$C$2:$C$9999,'QUALIFIED EFH'!$C42,'HOURS&amp;CYCLES INPUT'!$D$2:$D$9999,'QUALIFIED EFH'!DP$4,'HOURS&amp;CYCLES INPUT'!$E$2:$E$9999,'QUALIFIED EFH'!DP$5))</f>
        <v>0</v>
      </c>
      <c r="DQ42" s="476">
        <f>IF(DQ$2&lt;&gt;"",IF($C42&lt;&gt;"TBA",DQ$2/114,0),SUMIFS('HOURS&amp;CYCLES INPUT'!$F$2:$F$9999,'HOURS&amp;CYCLES INPUT'!$C$2:$C$9999,'QUALIFIED EFH'!$C42,'HOURS&amp;CYCLES INPUT'!$D$2:$D$9999,'QUALIFIED EFH'!DQ$4,'HOURS&amp;CYCLES INPUT'!$E$2:$E$9999,'QUALIFIED EFH'!DQ$5))</f>
        <v>0</v>
      </c>
      <c r="DR42" s="476">
        <f>IF(DR$2&lt;&gt;"",IF($C42&lt;&gt;"TBA",DR$2/114,0),SUMIFS('HOURS&amp;CYCLES INPUT'!$F$2:$F$9999,'HOURS&amp;CYCLES INPUT'!$C$2:$C$9999,'QUALIFIED EFH'!$C42,'HOURS&amp;CYCLES INPUT'!$D$2:$D$9999,'QUALIFIED EFH'!DR$4,'HOURS&amp;CYCLES INPUT'!$E$2:$E$9999,'QUALIFIED EFH'!DR$5))</f>
        <v>0</v>
      </c>
      <c r="DS42" s="476">
        <f>IF(DS$2&lt;&gt;"",IF($C42&lt;&gt;"TBA",DS$2/114,0),SUMIFS('HOURS&amp;CYCLES INPUT'!$F$2:$F$9999,'HOURS&amp;CYCLES INPUT'!$C$2:$C$9999,'QUALIFIED EFH'!$C42,'HOURS&amp;CYCLES INPUT'!$D$2:$D$9999,'QUALIFIED EFH'!DS$4,'HOURS&amp;CYCLES INPUT'!$E$2:$E$9999,'QUALIFIED EFH'!DS$5))</f>
        <v>0</v>
      </c>
      <c r="DT42" s="476">
        <f>IF(DT$2&lt;&gt;"",IF($C42&lt;&gt;"TBA",DT$2/114,0),SUMIFS('HOURS&amp;CYCLES INPUT'!$F$2:$F$9999,'HOURS&amp;CYCLES INPUT'!$C$2:$C$9999,'QUALIFIED EFH'!$C42,'HOURS&amp;CYCLES INPUT'!$D$2:$D$9999,'QUALIFIED EFH'!DT$4,'HOURS&amp;CYCLES INPUT'!$E$2:$E$9999,'QUALIFIED EFH'!DT$5))</f>
        <v>0</v>
      </c>
      <c r="DU42" s="476">
        <f>IF(DU$2&lt;&gt;"",IF($C42&lt;&gt;"TBA",DU$2/114,0),SUMIFS('HOURS&amp;CYCLES INPUT'!$F$2:$F$9999,'HOURS&amp;CYCLES INPUT'!$C$2:$C$9999,'QUALIFIED EFH'!$C42,'HOURS&amp;CYCLES INPUT'!$D$2:$D$9999,'QUALIFIED EFH'!DU$4,'HOURS&amp;CYCLES INPUT'!$E$2:$E$9999,'QUALIFIED EFH'!DU$5))</f>
        <v>0</v>
      </c>
      <c r="DV42" s="476">
        <f>IF(DV$2&lt;&gt;"",IF($C42&lt;&gt;"TBA",DV$2/114,0),SUMIFS('HOURS&amp;CYCLES INPUT'!$F$2:$F$9999,'HOURS&amp;CYCLES INPUT'!$C$2:$C$9999,'QUALIFIED EFH'!$C42,'HOURS&amp;CYCLES INPUT'!$D$2:$D$9999,'QUALIFIED EFH'!DV$4,'HOURS&amp;CYCLES INPUT'!$E$2:$E$9999,'QUALIFIED EFH'!DV$5))</f>
        <v>0</v>
      </c>
      <c r="DW42" s="476">
        <f>IF(DW$2&lt;&gt;"",IF($C42&lt;&gt;"TBA",DW$2/114,0),SUMIFS('HOURS&amp;CYCLES INPUT'!$F$2:$F$9999,'HOURS&amp;CYCLES INPUT'!$C$2:$C$9999,'QUALIFIED EFH'!$C42,'HOURS&amp;CYCLES INPUT'!$D$2:$D$9999,'QUALIFIED EFH'!DW$4,'HOURS&amp;CYCLES INPUT'!$E$2:$E$9999,'QUALIFIED EFH'!DW$5))</f>
        <v>0</v>
      </c>
      <c r="DX42" s="476">
        <f>IF(DX$2&lt;&gt;"",IF($C42&lt;&gt;"TBA",DX$2/114,0),SUMIFS('HOURS&amp;CYCLES INPUT'!$F$2:$F$9999,'HOURS&amp;CYCLES INPUT'!$C$2:$C$9999,'QUALIFIED EFH'!$C42,'HOURS&amp;CYCLES INPUT'!$D$2:$D$9999,'QUALIFIED EFH'!DX$4,'HOURS&amp;CYCLES INPUT'!$E$2:$E$9999,'QUALIFIED EFH'!DX$5))</f>
        <v>0</v>
      </c>
      <c r="DY42" s="476">
        <f>IF(DY$2&lt;&gt;"",IF($C42&lt;&gt;"TBA",DY$2/114,0),SUMIFS('HOURS&amp;CYCLES INPUT'!$F$2:$F$9999,'HOURS&amp;CYCLES INPUT'!$C$2:$C$9999,'QUALIFIED EFH'!$C42,'HOURS&amp;CYCLES INPUT'!$D$2:$D$9999,'QUALIFIED EFH'!DY$4,'HOURS&amp;CYCLES INPUT'!$E$2:$E$9999,'QUALIFIED EFH'!DY$5))</f>
        <v>0</v>
      </c>
      <c r="DZ42" s="476">
        <f>IF(DZ$2&lt;&gt;"",IF($C42&lt;&gt;"TBA",DZ$2/114,0),SUMIFS('HOURS&amp;CYCLES INPUT'!$F$2:$F$9999,'HOURS&amp;CYCLES INPUT'!$C$2:$C$9999,'QUALIFIED EFH'!$C42,'HOURS&amp;CYCLES INPUT'!$D$2:$D$9999,'QUALIFIED EFH'!DZ$4,'HOURS&amp;CYCLES INPUT'!$E$2:$E$9999,'QUALIFIED EFH'!DZ$5))</f>
        <v>0</v>
      </c>
      <c r="EA42" s="476">
        <f>IF(EA$2&lt;&gt;"",IF($C42&lt;&gt;"TBA",EA$2/114,0),SUMIFS('HOURS&amp;CYCLES INPUT'!$F$2:$F$9999,'HOURS&amp;CYCLES INPUT'!$C$2:$C$9999,'QUALIFIED EFH'!$C42,'HOURS&amp;CYCLES INPUT'!$D$2:$D$9999,'QUALIFIED EFH'!EA$4,'HOURS&amp;CYCLES INPUT'!$E$2:$E$9999,'QUALIFIED EFH'!EA$5))</f>
        <v>0</v>
      </c>
      <c r="EB42" s="476">
        <f>IF(EB$2&lt;&gt;"",IF($C42&lt;&gt;"TBA",EB$2/114,0),SUMIFS('HOURS&amp;CYCLES INPUT'!$F$2:$F$9999,'HOURS&amp;CYCLES INPUT'!$C$2:$C$9999,'QUALIFIED EFH'!$C42,'HOURS&amp;CYCLES INPUT'!$D$2:$D$9999,'QUALIFIED EFH'!EB$4,'HOURS&amp;CYCLES INPUT'!$E$2:$E$9999,'QUALIFIED EFH'!EB$5))</f>
        <v>0</v>
      </c>
      <c r="EC42" s="476">
        <f>IF(EC$2&lt;&gt;"",IF($C42&lt;&gt;"TBA",EC$2/114,0),SUMIFS('HOURS&amp;CYCLES INPUT'!$F$2:$F$9999,'HOURS&amp;CYCLES INPUT'!$C$2:$C$9999,'QUALIFIED EFH'!$C42,'HOURS&amp;CYCLES INPUT'!$D$2:$D$9999,'QUALIFIED EFH'!EC$4,'HOURS&amp;CYCLES INPUT'!$E$2:$E$9999,'QUALIFIED EFH'!EC$5))</f>
        <v>0</v>
      </c>
      <c r="ED42" s="476">
        <f>IF(ED$2&lt;&gt;"",IF($C42&lt;&gt;"TBA",ED$2/114,0),SUMIFS('HOURS&amp;CYCLES INPUT'!$F$2:$F$9999,'HOURS&amp;CYCLES INPUT'!$C$2:$C$9999,'QUALIFIED EFH'!$C42,'HOURS&amp;CYCLES INPUT'!$D$2:$D$9999,'QUALIFIED EFH'!ED$4,'HOURS&amp;CYCLES INPUT'!$E$2:$E$9999,'QUALIFIED EFH'!ED$5))</f>
        <v>0</v>
      </c>
      <c r="EE42" s="476">
        <f>IF(EE$2&lt;&gt;"",IF($C42&lt;&gt;"TBA",EE$2/114,0),SUMIFS('HOURS&amp;CYCLES INPUT'!$F$2:$F$9999,'HOURS&amp;CYCLES INPUT'!$C$2:$C$9999,'QUALIFIED EFH'!$C42,'HOURS&amp;CYCLES INPUT'!$D$2:$D$9999,'QUALIFIED EFH'!EE$4,'HOURS&amp;CYCLES INPUT'!$E$2:$E$9999,'QUALIFIED EFH'!EE$5))</f>
        <v>0</v>
      </c>
      <c r="EF42" s="476">
        <f>IF(EF$2&lt;&gt;"",IF($C42&lt;&gt;"TBA",EF$2/114,0),SUMIFS('HOURS&amp;CYCLES INPUT'!$F$2:$F$9999,'HOURS&amp;CYCLES INPUT'!$C$2:$C$9999,'QUALIFIED EFH'!$C42,'HOURS&amp;CYCLES INPUT'!$D$2:$D$9999,'QUALIFIED EFH'!EF$4,'HOURS&amp;CYCLES INPUT'!$E$2:$E$9999,'QUALIFIED EFH'!EF$5))</f>
        <v>0</v>
      </c>
      <c r="EG42" s="476">
        <f>IF(EG$2&lt;&gt;"",IF($C42&lt;&gt;"TBA",EG$2/114,0),SUMIFS('HOURS&amp;CYCLES INPUT'!$F$2:$F$9999,'HOURS&amp;CYCLES INPUT'!$C$2:$C$9999,'QUALIFIED EFH'!$C42,'HOURS&amp;CYCLES INPUT'!$D$2:$D$9999,'QUALIFIED EFH'!EG$4,'HOURS&amp;CYCLES INPUT'!$E$2:$E$9999,'QUALIFIED EFH'!EG$5))</f>
        <v>0</v>
      </c>
      <c r="EH42" s="476">
        <f>IF(EH$2&lt;&gt;"",IF($C42&lt;&gt;"TBA",EH$2/114,0),SUMIFS('HOURS&amp;CYCLES INPUT'!$F$2:$F$9999,'HOURS&amp;CYCLES INPUT'!$C$2:$C$9999,'QUALIFIED EFH'!$C42,'HOURS&amp;CYCLES INPUT'!$D$2:$D$9999,'QUALIFIED EFH'!EH$4,'HOURS&amp;CYCLES INPUT'!$E$2:$E$9999,'QUALIFIED EFH'!EH$5))</f>
        <v>0</v>
      </c>
      <c r="EI42" s="476">
        <f>IF(EI$2&lt;&gt;"",IF($C42&lt;&gt;"TBA",EI$2/114,0),SUMIFS('HOURS&amp;CYCLES INPUT'!$F$2:$F$9999,'HOURS&amp;CYCLES INPUT'!$C$2:$C$9999,'QUALIFIED EFH'!$C42,'HOURS&amp;CYCLES INPUT'!$D$2:$D$9999,'QUALIFIED EFH'!EI$4,'HOURS&amp;CYCLES INPUT'!$E$2:$E$9999,'QUALIFIED EFH'!EI$5))</f>
        <v>0</v>
      </c>
      <c r="EJ42" s="476">
        <f>IF(EJ$2&lt;&gt;"",IF($C42&lt;&gt;"TBA",EJ$2/114,0),SUMIFS('HOURS&amp;CYCLES INPUT'!$F$2:$F$9999,'HOURS&amp;CYCLES INPUT'!$C$2:$C$9999,'QUALIFIED EFH'!$C42,'HOURS&amp;CYCLES INPUT'!$D$2:$D$9999,'QUALIFIED EFH'!EJ$4,'HOURS&amp;CYCLES INPUT'!$E$2:$E$9999,'QUALIFIED EFH'!EJ$5))</f>
        <v>0</v>
      </c>
      <c r="EK42" s="476">
        <f>IF(EK$2&lt;&gt;"",IF($C42&lt;&gt;"TBA",EK$2/114,0),SUMIFS('HOURS&amp;CYCLES INPUT'!$F$2:$F$9999,'HOURS&amp;CYCLES INPUT'!$C$2:$C$9999,'QUALIFIED EFH'!$C42,'HOURS&amp;CYCLES INPUT'!$D$2:$D$9999,'QUALIFIED EFH'!EK$4,'HOURS&amp;CYCLES INPUT'!$E$2:$E$9999,'QUALIFIED EFH'!EK$5))</f>
        <v>0</v>
      </c>
      <c r="EL42" s="476">
        <f>IF(EL$2&lt;&gt;"",IF($C42&lt;&gt;"TBA",EL$2/114,0),SUMIFS('HOURS&amp;CYCLES INPUT'!$F$2:$F$9999,'HOURS&amp;CYCLES INPUT'!$C$2:$C$9999,'QUALIFIED EFH'!$C42,'HOURS&amp;CYCLES INPUT'!$D$2:$D$9999,'QUALIFIED EFH'!EL$4,'HOURS&amp;CYCLES INPUT'!$E$2:$E$9999,'QUALIFIED EFH'!EL$5))</f>
        <v>0</v>
      </c>
      <c r="EM42" s="476">
        <f>IF(EM$2&lt;&gt;"",IF($C42&lt;&gt;"TBA",EM$2/114,0),SUMIFS('HOURS&amp;CYCLES INPUT'!$F$2:$F$9999,'HOURS&amp;CYCLES INPUT'!$C$2:$C$9999,'QUALIFIED EFH'!$C42,'HOURS&amp;CYCLES INPUT'!$D$2:$D$9999,'QUALIFIED EFH'!EM$4,'HOURS&amp;CYCLES INPUT'!$E$2:$E$9999,'QUALIFIED EFH'!EM$5))</f>
        <v>0</v>
      </c>
      <c r="EN42" s="476">
        <f>IF(EN$2&lt;&gt;"",IF($C42&lt;&gt;"TBA",EN$2/114,0),SUMIFS('HOURS&amp;CYCLES INPUT'!$F$2:$F$9999,'HOURS&amp;CYCLES INPUT'!$C$2:$C$9999,'QUALIFIED EFH'!$C42,'HOURS&amp;CYCLES INPUT'!$D$2:$D$9999,'QUALIFIED EFH'!EN$4,'HOURS&amp;CYCLES INPUT'!$E$2:$E$9999,'QUALIFIED EFH'!EN$5))</f>
        <v>0</v>
      </c>
      <c r="EO42" s="476">
        <f>IF(EO$2&lt;&gt;"",IF($C42&lt;&gt;"TBA",EO$2/114,0),SUMIFS('HOURS&amp;CYCLES INPUT'!$F$2:$F$9999,'HOURS&amp;CYCLES INPUT'!$C$2:$C$9999,'QUALIFIED EFH'!$C42,'HOURS&amp;CYCLES INPUT'!$D$2:$D$9999,'QUALIFIED EFH'!EO$4,'HOURS&amp;CYCLES INPUT'!$E$2:$E$9999,'QUALIFIED EFH'!EO$5))</f>
        <v>0</v>
      </c>
      <c r="EP42" s="476">
        <f>IF(EP$2&lt;&gt;"",IF($C42&lt;&gt;"TBA",EP$2/114,0),SUMIFS('HOURS&amp;CYCLES INPUT'!$F$2:$F$9999,'HOURS&amp;CYCLES INPUT'!$C$2:$C$9999,'QUALIFIED EFH'!$C42,'HOURS&amp;CYCLES INPUT'!$D$2:$D$9999,'QUALIFIED EFH'!EP$4,'HOURS&amp;CYCLES INPUT'!$E$2:$E$9999,'QUALIFIED EFH'!EP$5))</f>
        <v>0</v>
      </c>
      <c r="EQ42" s="476">
        <f>IF(EQ$2&lt;&gt;"",IF($C42&lt;&gt;"TBA",EQ$2/114,0),SUMIFS('HOURS&amp;CYCLES INPUT'!$F$2:$F$9999,'HOURS&amp;CYCLES INPUT'!$C$2:$C$9999,'QUALIFIED EFH'!$C42,'HOURS&amp;CYCLES INPUT'!$D$2:$D$9999,'QUALIFIED EFH'!EQ$4,'HOURS&amp;CYCLES INPUT'!$E$2:$E$9999,'QUALIFIED EFH'!EQ$5))</f>
        <v>0</v>
      </c>
      <c r="ER42" s="476">
        <f>IF(ER$2&lt;&gt;"",IF($C42&lt;&gt;"TBA",ER$2/114,0),SUMIFS('HOURS&amp;CYCLES INPUT'!$F$2:$F$9999,'HOURS&amp;CYCLES INPUT'!$C$2:$C$9999,'QUALIFIED EFH'!$C42,'HOURS&amp;CYCLES INPUT'!$D$2:$D$9999,'QUALIFIED EFH'!ER$4,'HOURS&amp;CYCLES INPUT'!$E$2:$E$9999,'QUALIFIED EFH'!ER$5))</f>
        <v>0</v>
      </c>
      <c r="ES42" s="476">
        <f>IF(ES$2&lt;&gt;"",IF($C42&lt;&gt;"TBA",ES$2/114,0),SUMIFS('HOURS&amp;CYCLES INPUT'!$F$2:$F$9999,'HOURS&amp;CYCLES INPUT'!$C$2:$C$9999,'QUALIFIED EFH'!$C42,'HOURS&amp;CYCLES INPUT'!$D$2:$D$9999,'QUALIFIED EFH'!ES$4,'HOURS&amp;CYCLES INPUT'!$E$2:$E$9999,'QUALIFIED EFH'!ES$5))</f>
        <v>0</v>
      </c>
      <c r="ET42" s="476">
        <f>IF(ET$2&lt;&gt;"",IF($C42&lt;&gt;"TBA",ET$2/114,0),SUMIFS('HOURS&amp;CYCLES INPUT'!$F$2:$F$9999,'HOURS&amp;CYCLES INPUT'!$C$2:$C$9999,'QUALIFIED EFH'!$C42,'HOURS&amp;CYCLES INPUT'!$D$2:$D$9999,'QUALIFIED EFH'!ET$4,'HOURS&amp;CYCLES INPUT'!$E$2:$E$9999,'QUALIFIED EFH'!ET$5))</f>
        <v>0</v>
      </c>
      <c r="EU42" s="476">
        <f>IF(EU$2&lt;&gt;"",IF($C42&lt;&gt;"TBA",EU$2/114,0),SUMIFS('HOURS&amp;CYCLES INPUT'!$F$2:$F$9999,'HOURS&amp;CYCLES INPUT'!$C$2:$C$9999,'QUALIFIED EFH'!$C42,'HOURS&amp;CYCLES INPUT'!$D$2:$D$9999,'QUALIFIED EFH'!EU$4,'HOURS&amp;CYCLES INPUT'!$E$2:$E$9999,'QUALIFIED EFH'!EU$5))</f>
        <v>0</v>
      </c>
      <c r="EV42" s="476">
        <f>IF(EV$2&lt;&gt;"",IF($C42&lt;&gt;"TBA",EV$2/114,0),SUMIFS('HOURS&amp;CYCLES INPUT'!$F$2:$F$9999,'HOURS&amp;CYCLES INPUT'!$C$2:$C$9999,'QUALIFIED EFH'!$C42,'HOURS&amp;CYCLES INPUT'!$D$2:$D$9999,'QUALIFIED EFH'!EV$4,'HOURS&amp;CYCLES INPUT'!$E$2:$E$9999,'QUALIFIED EFH'!EV$5))</f>
        <v>0</v>
      </c>
      <c r="EW42" s="476">
        <f>IF(EW$2&lt;&gt;"",IF($C42&lt;&gt;"TBA",EW$2/114,0),SUMIFS('HOURS&amp;CYCLES INPUT'!$F$2:$F$9999,'HOURS&amp;CYCLES INPUT'!$C$2:$C$9999,'QUALIFIED EFH'!$C42,'HOURS&amp;CYCLES INPUT'!$D$2:$D$9999,'QUALIFIED EFH'!EW$4,'HOURS&amp;CYCLES INPUT'!$E$2:$E$9999,'QUALIFIED EFH'!EW$5))</f>
        <v>0</v>
      </c>
      <c r="EX42" s="476">
        <f>IF(EX$2&lt;&gt;"",IF($C42&lt;&gt;"TBA",EX$2/114,0),SUMIFS('HOURS&amp;CYCLES INPUT'!$F$2:$F$9999,'HOURS&amp;CYCLES INPUT'!$C$2:$C$9999,'QUALIFIED EFH'!$C42,'HOURS&amp;CYCLES INPUT'!$D$2:$D$9999,'QUALIFIED EFH'!EX$4,'HOURS&amp;CYCLES INPUT'!$E$2:$E$9999,'QUALIFIED EFH'!EX$5))</f>
        <v>0</v>
      </c>
      <c r="EY42" s="476">
        <f>IF(EY$2&lt;&gt;"",IF($C42&lt;&gt;"TBA",EY$2/114,0),SUMIFS('HOURS&amp;CYCLES INPUT'!$F$2:$F$9999,'HOURS&amp;CYCLES INPUT'!$C$2:$C$9999,'QUALIFIED EFH'!$C42,'HOURS&amp;CYCLES INPUT'!$D$2:$D$9999,'QUALIFIED EFH'!EY$4,'HOURS&amp;CYCLES INPUT'!$E$2:$E$9999,'QUALIFIED EFH'!EY$5))</f>
        <v>0</v>
      </c>
      <c r="EZ42" s="476">
        <f>IF(EZ$2&lt;&gt;"",IF($C42&lt;&gt;"TBA",EZ$2/114,0),SUMIFS('HOURS&amp;CYCLES INPUT'!$F$2:$F$9999,'HOURS&amp;CYCLES INPUT'!$C$2:$C$9999,'QUALIFIED EFH'!$C42,'HOURS&amp;CYCLES INPUT'!$D$2:$D$9999,'QUALIFIED EFH'!EZ$4,'HOURS&amp;CYCLES INPUT'!$E$2:$E$9999,'QUALIFIED EFH'!EZ$5))</f>
        <v>0</v>
      </c>
      <c r="FA42" s="476">
        <f>IF(FA$2&lt;&gt;"",IF($C42&lt;&gt;"TBA",FA$2/114,0),SUMIFS('HOURS&amp;CYCLES INPUT'!$F$2:$F$9999,'HOURS&amp;CYCLES INPUT'!$C$2:$C$9999,'QUALIFIED EFH'!$C42,'HOURS&amp;CYCLES INPUT'!$D$2:$D$9999,'QUALIFIED EFH'!FA$4,'HOURS&amp;CYCLES INPUT'!$E$2:$E$9999,'QUALIFIED EFH'!FA$5))</f>
        <v>0</v>
      </c>
      <c r="FB42" s="476">
        <f>IF(FB$2&lt;&gt;"",IF($C42&lt;&gt;"TBA",FB$2/114,0),SUMIFS('HOURS&amp;CYCLES INPUT'!$F$2:$F$9999,'HOURS&amp;CYCLES INPUT'!$C$2:$C$9999,'QUALIFIED EFH'!$C42,'HOURS&amp;CYCLES INPUT'!$D$2:$D$9999,'QUALIFIED EFH'!FB$4,'HOURS&amp;CYCLES INPUT'!$E$2:$E$9999,'QUALIFIED EFH'!FB$5))</f>
        <v>0</v>
      </c>
      <c r="FC42" s="476">
        <f>IF(FC$2&lt;&gt;"",IF($C42&lt;&gt;"TBA",FC$2/114,0),SUMIFS('HOURS&amp;CYCLES INPUT'!$F$2:$F$9999,'HOURS&amp;CYCLES INPUT'!$C$2:$C$9999,'QUALIFIED EFH'!$C42,'HOURS&amp;CYCLES INPUT'!$D$2:$D$9999,'QUALIFIED EFH'!FC$4,'HOURS&amp;CYCLES INPUT'!$E$2:$E$9999,'QUALIFIED EFH'!FC$5))</f>
        <v>0</v>
      </c>
      <c r="FD42" s="476">
        <f>IF(FD$2&lt;&gt;"",IF($C42&lt;&gt;"TBA",FD$2/114,0),SUMIFS('HOURS&amp;CYCLES INPUT'!$F$2:$F$9999,'HOURS&amp;CYCLES INPUT'!$C$2:$C$9999,'QUALIFIED EFH'!$C42,'HOURS&amp;CYCLES INPUT'!$D$2:$D$9999,'QUALIFIED EFH'!FD$4,'HOURS&amp;CYCLES INPUT'!$E$2:$E$9999,'QUALIFIED EFH'!FD$5))</f>
        <v>0</v>
      </c>
      <c r="FE42" s="476">
        <f>IF(FE$2&lt;&gt;"",IF($C42&lt;&gt;"TBA",FE$2/114,0),SUMIFS('HOURS&amp;CYCLES INPUT'!$F$2:$F$9999,'HOURS&amp;CYCLES INPUT'!$C$2:$C$9999,'QUALIFIED EFH'!$C42,'HOURS&amp;CYCLES INPUT'!$D$2:$D$9999,'QUALIFIED EFH'!FE$4,'HOURS&amp;CYCLES INPUT'!$E$2:$E$9999,'QUALIFIED EFH'!FE$5))</f>
        <v>0</v>
      </c>
      <c r="FF42" s="476">
        <f>IF(FF$2&lt;&gt;"",IF($C42&lt;&gt;"TBA",FF$2/114,0),SUMIFS('HOURS&amp;CYCLES INPUT'!$F$2:$F$9999,'HOURS&amp;CYCLES INPUT'!$C$2:$C$9999,'QUALIFIED EFH'!$C42,'HOURS&amp;CYCLES INPUT'!$D$2:$D$9999,'QUALIFIED EFH'!FF$4,'HOURS&amp;CYCLES INPUT'!$E$2:$E$9999,'QUALIFIED EFH'!FF$5))</f>
        <v>0</v>
      </c>
      <c r="FG42" s="476">
        <f>IF(FG$2&lt;&gt;"",IF($C42&lt;&gt;"TBA",FG$2/114,0),SUMIFS('HOURS&amp;CYCLES INPUT'!$F$2:$F$9999,'HOURS&amp;CYCLES INPUT'!$C$2:$C$9999,'QUALIFIED EFH'!$C42,'HOURS&amp;CYCLES INPUT'!$D$2:$D$9999,'QUALIFIED EFH'!FG$4,'HOURS&amp;CYCLES INPUT'!$E$2:$E$9999,'QUALIFIED EFH'!FG$5))</f>
        <v>0</v>
      </c>
      <c r="FH42" s="476">
        <f>IF(FH$2&lt;&gt;"",IF($C42&lt;&gt;"TBA",FH$2/114,0),SUMIFS('HOURS&amp;CYCLES INPUT'!$F$2:$F$9999,'HOURS&amp;CYCLES INPUT'!$C$2:$C$9999,'QUALIFIED EFH'!$C42,'HOURS&amp;CYCLES INPUT'!$D$2:$D$9999,'QUALIFIED EFH'!FH$4,'HOURS&amp;CYCLES INPUT'!$E$2:$E$9999,'QUALIFIED EFH'!FH$5))</f>
        <v>0</v>
      </c>
      <c r="FI42" s="476">
        <f>IF(FI$2&lt;&gt;"",IF($C42&lt;&gt;"TBA",FI$2/114,0),SUMIFS('HOURS&amp;CYCLES INPUT'!$F$2:$F$9999,'HOURS&amp;CYCLES INPUT'!$C$2:$C$9999,'QUALIFIED EFH'!$C42,'HOURS&amp;CYCLES INPUT'!$D$2:$D$9999,'QUALIFIED EFH'!FI$4,'HOURS&amp;CYCLES INPUT'!$E$2:$E$9999,'QUALIFIED EFH'!FI$5))</f>
        <v>0</v>
      </c>
      <c r="FJ42" s="476">
        <f>IF(FJ$2&lt;&gt;"",IF($C42&lt;&gt;"TBA",FJ$2/114,0),SUMIFS('HOURS&amp;CYCLES INPUT'!$F$2:$F$9999,'HOURS&amp;CYCLES INPUT'!$C$2:$C$9999,'QUALIFIED EFH'!$C42,'HOURS&amp;CYCLES INPUT'!$D$2:$D$9999,'QUALIFIED EFH'!FJ$4,'HOURS&amp;CYCLES INPUT'!$E$2:$E$9999,'QUALIFIED EFH'!FJ$5))</f>
        <v>0</v>
      </c>
      <c r="FK42" s="476">
        <f>IF(FK$2&lt;&gt;"",IF($C42&lt;&gt;"TBA",FK$2/114,0),SUMIFS('HOURS&amp;CYCLES INPUT'!$F$2:$F$9999,'HOURS&amp;CYCLES INPUT'!$C$2:$C$9999,'QUALIFIED EFH'!$C42,'HOURS&amp;CYCLES INPUT'!$D$2:$D$9999,'QUALIFIED EFH'!FK$4,'HOURS&amp;CYCLES INPUT'!$E$2:$E$9999,'QUALIFIED EFH'!FK$5))</f>
        <v>0</v>
      </c>
      <c r="FL42" s="476">
        <f>IF(FL$2&lt;&gt;"",IF($C42&lt;&gt;"TBA",FL$2/114,0),SUMIFS('HOURS&amp;CYCLES INPUT'!$F$2:$F$9999,'HOURS&amp;CYCLES INPUT'!$C$2:$C$9999,'QUALIFIED EFH'!$C42,'HOURS&amp;CYCLES INPUT'!$D$2:$D$9999,'QUALIFIED EFH'!FL$4,'HOURS&amp;CYCLES INPUT'!$E$2:$E$9999,'QUALIFIED EFH'!FL$5))</f>
        <v>0</v>
      </c>
      <c r="FM42" s="476">
        <f>IF(FM$2&lt;&gt;"",IF($C42&lt;&gt;"TBA",FM$2/114,0),SUMIFS('HOURS&amp;CYCLES INPUT'!$F$2:$F$9999,'HOURS&amp;CYCLES INPUT'!$C$2:$C$9999,'QUALIFIED EFH'!$C42,'HOURS&amp;CYCLES INPUT'!$D$2:$D$9999,'QUALIFIED EFH'!FM$4,'HOURS&amp;CYCLES INPUT'!$E$2:$E$9999,'QUALIFIED EFH'!FM$5))</f>
        <v>0</v>
      </c>
      <c r="FN42" s="476">
        <f>IF(FN$2&lt;&gt;"",IF($C42&lt;&gt;"TBA",FN$2/114,0),SUMIFS('HOURS&amp;CYCLES INPUT'!$F$2:$F$9999,'HOURS&amp;CYCLES INPUT'!$C$2:$C$9999,'QUALIFIED EFH'!$C42,'HOURS&amp;CYCLES INPUT'!$D$2:$D$9999,'QUALIFIED EFH'!FN$4,'HOURS&amp;CYCLES INPUT'!$E$2:$E$9999,'QUALIFIED EFH'!FN$5))</f>
        <v>0</v>
      </c>
      <c r="FO42" s="476">
        <f>IF(FO$2&lt;&gt;"",IF($C42&lt;&gt;"TBA",FO$2/114,0),SUMIFS('HOURS&amp;CYCLES INPUT'!$F$2:$F$9999,'HOURS&amp;CYCLES INPUT'!$C$2:$C$9999,'QUALIFIED EFH'!$C42,'HOURS&amp;CYCLES INPUT'!$D$2:$D$9999,'QUALIFIED EFH'!FO$4,'HOURS&amp;CYCLES INPUT'!$E$2:$E$9999,'QUALIFIED EFH'!FO$5))</f>
        <v>0</v>
      </c>
      <c r="FP42" s="476">
        <f>IF(FP$2&lt;&gt;"",IF($C42&lt;&gt;"TBA",FP$2/114,0),SUMIFS('HOURS&amp;CYCLES INPUT'!$F$2:$F$9999,'HOURS&amp;CYCLES INPUT'!$C$2:$C$9999,'QUALIFIED EFH'!$C42,'HOURS&amp;CYCLES INPUT'!$D$2:$D$9999,'QUALIFIED EFH'!FP$4,'HOURS&amp;CYCLES INPUT'!$E$2:$E$9999,'QUALIFIED EFH'!FP$5))</f>
        <v>0</v>
      </c>
      <c r="FQ42" s="476">
        <f>IF(FQ$2&lt;&gt;"",IF($C42&lt;&gt;"TBA",FQ$2/114,0),SUMIFS('HOURS&amp;CYCLES INPUT'!$F$2:$F$9999,'HOURS&amp;CYCLES INPUT'!$C$2:$C$9999,'QUALIFIED EFH'!$C42,'HOURS&amp;CYCLES INPUT'!$D$2:$D$9999,'QUALIFIED EFH'!FQ$4,'HOURS&amp;CYCLES INPUT'!$E$2:$E$9999,'QUALIFIED EFH'!FQ$5))</f>
        <v>0</v>
      </c>
      <c r="FR42" s="476">
        <f>IF(FR$2&lt;&gt;"",IF($C42&lt;&gt;"TBA",FR$2/114,0),SUMIFS('HOURS&amp;CYCLES INPUT'!$F$2:$F$9999,'HOURS&amp;CYCLES INPUT'!$C$2:$C$9999,'QUALIFIED EFH'!$C42,'HOURS&amp;CYCLES INPUT'!$D$2:$D$9999,'QUALIFIED EFH'!FR$4,'HOURS&amp;CYCLES INPUT'!$E$2:$E$9999,'QUALIFIED EFH'!FR$5))</f>
        <v>0</v>
      </c>
      <c r="FS42" s="476">
        <f>IF(FS$2&lt;&gt;"",IF($C42&lt;&gt;"TBA",FS$2/114,0),SUMIFS('HOURS&amp;CYCLES INPUT'!$F$2:$F$9999,'HOURS&amp;CYCLES INPUT'!$C$2:$C$9999,'QUALIFIED EFH'!$C42,'HOURS&amp;CYCLES INPUT'!$D$2:$D$9999,'QUALIFIED EFH'!FS$4,'HOURS&amp;CYCLES INPUT'!$E$2:$E$9999,'QUALIFIED EFH'!FS$5))</f>
        <v>0</v>
      </c>
      <c r="FT42" s="476">
        <f>IF(FT$2&lt;&gt;"",IF($C42&lt;&gt;"TBA",FT$2/114,0),SUMIFS('HOURS&amp;CYCLES INPUT'!$F$2:$F$9999,'HOURS&amp;CYCLES INPUT'!$C$2:$C$9999,'QUALIFIED EFH'!$C42,'HOURS&amp;CYCLES INPUT'!$D$2:$D$9999,'QUALIFIED EFH'!FT$4,'HOURS&amp;CYCLES INPUT'!$E$2:$E$9999,'QUALIFIED EFH'!FT$5))</f>
        <v>0</v>
      </c>
      <c r="FU42" s="476">
        <f>IF(FU$2&lt;&gt;"",IF($C42&lt;&gt;"TBA",FU$2/114,0),SUMIFS('HOURS&amp;CYCLES INPUT'!$F$2:$F$9999,'HOURS&amp;CYCLES INPUT'!$C$2:$C$9999,'QUALIFIED EFH'!$C42,'HOURS&amp;CYCLES INPUT'!$D$2:$D$9999,'QUALIFIED EFH'!FU$4,'HOURS&amp;CYCLES INPUT'!$E$2:$E$9999,'QUALIFIED EFH'!FU$5))</f>
        <v>0</v>
      </c>
      <c r="FV42" s="476">
        <f>IF(FV$2&lt;&gt;"",IF($C42&lt;&gt;"TBA",FV$2/114,0),SUMIFS('HOURS&amp;CYCLES INPUT'!$F$2:$F$9999,'HOURS&amp;CYCLES INPUT'!$C$2:$C$9999,'QUALIFIED EFH'!$C42,'HOURS&amp;CYCLES INPUT'!$D$2:$D$9999,'QUALIFIED EFH'!FV$4,'HOURS&amp;CYCLES INPUT'!$E$2:$E$9999,'QUALIFIED EFH'!FV$5))</f>
        <v>0</v>
      </c>
      <c r="FW42" s="476">
        <f>IF(FW$2&lt;&gt;"",IF($C42&lt;&gt;"TBA",FW$2/114,0),SUMIFS('HOURS&amp;CYCLES INPUT'!$F$2:$F$9999,'HOURS&amp;CYCLES INPUT'!$C$2:$C$9999,'QUALIFIED EFH'!$C42,'HOURS&amp;CYCLES INPUT'!$D$2:$D$9999,'QUALIFIED EFH'!FW$4,'HOURS&amp;CYCLES INPUT'!$E$2:$E$9999,'QUALIFIED EFH'!FW$5))</f>
        <v>0</v>
      </c>
      <c r="FX42" s="476">
        <f>IF(FX$2&lt;&gt;"",IF($C42&lt;&gt;"TBA",FX$2/114,0),SUMIFS('HOURS&amp;CYCLES INPUT'!$F$2:$F$9999,'HOURS&amp;CYCLES INPUT'!$C$2:$C$9999,'QUALIFIED EFH'!$C42,'HOURS&amp;CYCLES INPUT'!$D$2:$D$9999,'QUALIFIED EFH'!FX$4,'HOURS&amp;CYCLES INPUT'!$E$2:$E$9999,'QUALIFIED EFH'!FX$5))</f>
        <v>0</v>
      </c>
      <c r="FY42" s="476">
        <f>IF(FY$2&lt;&gt;"",IF($C42&lt;&gt;"TBA",FY$2/114,0),SUMIFS('HOURS&amp;CYCLES INPUT'!$F$2:$F$9999,'HOURS&amp;CYCLES INPUT'!$C$2:$C$9999,'QUALIFIED EFH'!$C42,'HOURS&amp;CYCLES INPUT'!$D$2:$D$9999,'QUALIFIED EFH'!FY$4,'HOURS&amp;CYCLES INPUT'!$E$2:$E$9999,'QUALIFIED EFH'!FY$5))</f>
        <v>0</v>
      </c>
      <c r="FZ42" s="476">
        <f>IF(FZ$2&lt;&gt;"",IF($C42&lt;&gt;"TBA",FZ$2/114,0),SUMIFS('HOURS&amp;CYCLES INPUT'!$F$2:$F$9999,'HOURS&amp;CYCLES INPUT'!$C$2:$C$9999,'QUALIFIED EFH'!$C42,'HOURS&amp;CYCLES INPUT'!$D$2:$D$9999,'QUALIFIED EFH'!FZ$4,'HOURS&amp;CYCLES INPUT'!$E$2:$E$9999,'QUALIFIED EFH'!FZ$5))</f>
        <v>0</v>
      </c>
      <c r="GA42" s="476">
        <f>IF(GA$2&lt;&gt;"",IF($C42&lt;&gt;"TBA",GA$2/114,0),SUMIFS('HOURS&amp;CYCLES INPUT'!$F$2:$F$9999,'HOURS&amp;CYCLES INPUT'!$C$2:$C$9999,'QUALIFIED EFH'!$C42,'HOURS&amp;CYCLES INPUT'!$D$2:$D$9999,'QUALIFIED EFH'!GA$4,'HOURS&amp;CYCLES INPUT'!$E$2:$E$9999,'QUALIFIED EFH'!GA$5))</f>
        <v>0</v>
      </c>
      <c r="GB42" s="476">
        <f>IF(GB$2&lt;&gt;"",IF($C42&lt;&gt;"TBA",GB$2/114,0),SUMIFS('HOURS&amp;CYCLES INPUT'!$F$2:$F$9999,'HOURS&amp;CYCLES INPUT'!$C$2:$C$9999,'QUALIFIED EFH'!$C42,'HOURS&amp;CYCLES INPUT'!$D$2:$D$9999,'QUALIFIED EFH'!GB$4,'HOURS&amp;CYCLES INPUT'!$E$2:$E$9999,'QUALIFIED EFH'!GB$5))</f>
        <v>0</v>
      </c>
    </row>
    <row r="43" spans="3:184" x14ac:dyDescent="0.35">
      <c r="C43" s="472">
        <f>'QUALIFIED ENGINES'!D44</f>
        <v>91490</v>
      </c>
      <c r="D43" s="476">
        <f>IF(D$2&lt;&gt;"",IF($C43&lt;&gt;"TBA",D$2/114,0),SUMIFS('HOURS&amp;CYCLES INPUT'!$F$2:$F$9999,'HOURS&amp;CYCLES INPUT'!$C$2:$C$9999,'QUALIFIED EFH'!$C43,'HOURS&amp;CYCLES INPUT'!$D$2:$D$9999,'QUALIFIED EFH'!D$4,'HOURS&amp;CYCLES INPUT'!$E$2:$E$9999,'QUALIFIED EFH'!D$5))</f>
        <v>0</v>
      </c>
      <c r="E43" s="476">
        <f>IF(E$2&lt;&gt;"",IF($C43&lt;&gt;"TBA",E$2/114,0),SUMIFS('HOURS&amp;CYCLES INPUT'!$F$2:$F$9999,'HOURS&amp;CYCLES INPUT'!$C$2:$C$9999,'QUALIFIED EFH'!$C43,'HOURS&amp;CYCLES INPUT'!$D$2:$D$9999,'QUALIFIED EFH'!E$4,'HOURS&amp;CYCLES INPUT'!$E$2:$E$9999,'QUALIFIED EFH'!E$5))</f>
        <v>0</v>
      </c>
      <c r="F43" s="476">
        <f>IF(F$2&lt;&gt;"",IF($C43&lt;&gt;"TBA",F$2/114,0),SUMIFS('HOURS&amp;CYCLES INPUT'!$F$2:$F$9999,'HOURS&amp;CYCLES INPUT'!$C$2:$C$9999,'QUALIFIED EFH'!$C43,'HOURS&amp;CYCLES INPUT'!$D$2:$D$9999,'QUALIFIED EFH'!F$4,'HOURS&amp;CYCLES INPUT'!$E$2:$E$9999,'QUALIFIED EFH'!F$5))</f>
        <v>0</v>
      </c>
      <c r="G43" s="476">
        <f>IF(G$2&lt;&gt;"",IF($C43&lt;&gt;"TBA",G$2/114,0),SUMIFS('HOURS&amp;CYCLES INPUT'!$F$2:$F$9999,'HOURS&amp;CYCLES INPUT'!$C$2:$C$9999,'QUALIFIED EFH'!$C43,'HOURS&amp;CYCLES INPUT'!$D$2:$D$9999,'QUALIFIED EFH'!G$4,'HOURS&amp;CYCLES INPUT'!$E$2:$E$9999,'QUALIFIED EFH'!G$5))</f>
        <v>0</v>
      </c>
      <c r="H43" s="476">
        <f>IF(H$2&lt;&gt;"",IF($C43&lt;&gt;"TBA",H$2/114,0),SUMIFS('HOURS&amp;CYCLES INPUT'!$F$2:$F$9999,'HOURS&amp;CYCLES INPUT'!$C$2:$C$9999,'QUALIFIED EFH'!$C43,'HOURS&amp;CYCLES INPUT'!$D$2:$D$9999,'QUALIFIED EFH'!H$4,'HOURS&amp;CYCLES INPUT'!$E$2:$E$9999,'QUALIFIED EFH'!H$5))</f>
        <v>0</v>
      </c>
      <c r="I43" s="476">
        <f>IF(I$2&lt;&gt;"",IF($C43&lt;&gt;"TBA",I$2/114,0),SUMIFS('HOURS&amp;CYCLES INPUT'!$F$2:$F$9999,'HOURS&amp;CYCLES INPUT'!$C$2:$C$9999,'QUALIFIED EFH'!$C43,'HOURS&amp;CYCLES INPUT'!$D$2:$D$9999,'QUALIFIED EFH'!I$4,'HOURS&amp;CYCLES INPUT'!$E$2:$E$9999,'QUALIFIED EFH'!I$5))</f>
        <v>0</v>
      </c>
      <c r="J43" s="476">
        <f>IF(J$2&lt;&gt;"",IF($C43&lt;&gt;"TBA",J$2/114,0),SUMIFS('HOURS&amp;CYCLES INPUT'!$F$2:$F$9999,'HOURS&amp;CYCLES INPUT'!$C$2:$C$9999,'QUALIFIED EFH'!$C43,'HOURS&amp;CYCLES INPUT'!$D$2:$D$9999,'QUALIFIED EFH'!J$4,'HOURS&amp;CYCLES INPUT'!$E$2:$E$9999,'QUALIFIED EFH'!J$5))</f>
        <v>0</v>
      </c>
      <c r="K43" s="476">
        <f>IF(K$2&lt;&gt;"",IF($C43&lt;&gt;"TBA",K$2/114,0),SUMIFS('HOURS&amp;CYCLES INPUT'!$F$2:$F$9999,'HOURS&amp;CYCLES INPUT'!$C$2:$C$9999,'QUALIFIED EFH'!$C43,'HOURS&amp;CYCLES INPUT'!$D$2:$D$9999,'QUALIFIED EFH'!K$4,'HOURS&amp;CYCLES INPUT'!$E$2:$E$9999,'QUALIFIED EFH'!K$5))</f>
        <v>0</v>
      </c>
      <c r="L43" s="476">
        <f>IF(L$2&lt;&gt;"",IF($C43&lt;&gt;"TBA",L$2/114,0),SUMIFS('HOURS&amp;CYCLES INPUT'!$F$2:$F$9999,'HOURS&amp;CYCLES INPUT'!$C$2:$C$9999,'QUALIFIED EFH'!$C43,'HOURS&amp;CYCLES INPUT'!$D$2:$D$9999,'QUALIFIED EFH'!L$4,'HOURS&amp;CYCLES INPUT'!$E$2:$E$9999,'QUALIFIED EFH'!L$5))</f>
        <v>0</v>
      </c>
      <c r="M43" s="476">
        <f>IF(M$2&lt;&gt;"",IF($C43&lt;&gt;"TBA",M$2/114,0),SUMIFS('HOURS&amp;CYCLES INPUT'!$F$2:$F$9999,'HOURS&amp;CYCLES INPUT'!$C$2:$C$9999,'QUALIFIED EFH'!$C43,'HOURS&amp;CYCLES INPUT'!$D$2:$D$9999,'QUALIFIED EFH'!M$4,'HOURS&amp;CYCLES INPUT'!$E$2:$E$9999,'QUALIFIED EFH'!M$5))</f>
        <v>0</v>
      </c>
      <c r="N43" s="476">
        <f>IF(N$2&lt;&gt;"",IF($C43&lt;&gt;"TBA",N$2/114,0),SUMIFS('HOURS&amp;CYCLES INPUT'!$F$2:$F$9999,'HOURS&amp;CYCLES INPUT'!$C$2:$C$9999,'QUALIFIED EFH'!$C43,'HOURS&amp;CYCLES INPUT'!$D$2:$D$9999,'QUALIFIED EFH'!N$4,'HOURS&amp;CYCLES INPUT'!$E$2:$E$9999,'QUALIFIED EFH'!N$5))</f>
        <v>0</v>
      </c>
      <c r="O43" s="476">
        <f>IF(O$2&lt;&gt;"",IF($C43&lt;&gt;"TBA",O$2/114,0),SUMIFS('HOURS&amp;CYCLES INPUT'!$F$2:$F$9999,'HOURS&amp;CYCLES INPUT'!$C$2:$C$9999,'QUALIFIED EFH'!$C43,'HOURS&amp;CYCLES INPUT'!$D$2:$D$9999,'QUALIFIED EFH'!O$4,'HOURS&amp;CYCLES INPUT'!$E$2:$E$9999,'QUALIFIED EFH'!O$5))</f>
        <v>178.37</v>
      </c>
      <c r="P43" s="476">
        <f>IF(P$2&lt;&gt;"",IF($C43&lt;&gt;"TBA",P$2/114,0),SUMIFS('HOURS&amp;CYCLES INPUT'!$F$2:$F$9999,'HOURS&amp;CYCLES INPUT'!$C$2:$C$9999,'QUALIFIED EFH'!$C43,'HOURS&amp;CYCLES INPUT'!$D$2:$D$9999,'QUALIFIED EFH'!P$4,'HOURS&amp;CYCLES INPUT'!$E$2:$E$9999,'QUALIFIED EFH'!P$5))</f>
        <v>295.18</v>
      </c>
      <c r="Q43" s="476">
        <f>IF(Q$2&lt;&gt;"",IF($C43&lt;&gt;"TBA",Q$2/114,0),SUMIFS('HOURS&amp;CYCLES INPUT'!$F$2:$F$9999,'HOURS&amp;CYCLES INPUT'!$C$2:$C$9999,'QUALIFIED EFH'!$C43,'HOURS&amp;CYCLES INPUT'!$D$2:$D$9999,'QUALIFIED EFH'!Q$4,'HOURS&amp;CYCLES INPUT'!$E$2:$E$9999,'QUALIFIED EFH'!Q$5))</f>
        <v>294.7</v>
      </c>
      <c r="R43" s="476">
        <f>IF(R$1&lt;&gt;"",IF($C43&lt;&gt;"TBA",R$1/114,0),SUMIFS('HOURS&amp;CYCLES INPUT'!$F$2:$F$9999,'HOURS&amp;CYCLES INPUT'!$C$2:$C$9999,'QUALIFIED EFH'!$C43,'HOURS&amp;CYCLES INPUT'!$D$2:$D$9999,'QUALIFIED EFH'!R$4,'HOURS&amp;CYCLES INPUT'!$E$2:$E$9999,'QUALIFIED EFH'!R$5))</f>
        <v>0</v>
      </c>
      <c r="S43" s="476">
        <f>IF(S$2&lt;&gt;"",IF($C43&lt;&gt;"TBA",S$2/114,0),SUMIFS('HOURS&amp;CYCLES INPUT'!$F$2:$F$9999,'HOURS&amp;CYCLES INPUT'!$C$2:$C$9999,'QUALIFIED EFH'!$C43,'HOURS&amp;CYCLES INPUT'!$D$2:$D$9999,'QUALIFIED EFH'!S$4,'HOURS&amp;CYCLES INPUT'!$E$2:$E$9999,'QUALIFIED EFH'!S$5))</f>
        <v>373.06</v>
      </c>
      <c r="T43" s="476">
        <f>IF(T$2&lt;&gt;"",IF($C43&lt;&gt;"TBA",T$2/114,0),SUMIFS('HOURS&amp;CYCLES INPUT'!$F$2:$F$9999,'HOURS&amp;CYCLES INPUT'!$C$2:$C$9999,'QUALIFIED EFH'!$C43,'HOURS&amp;CYCLES INPUT'!$D$2:$D$9999,'QUALIFIED EFH'!T$4,'HOURS&amp;CYCLES INPUT'!$E$2:$E$9999,'QUALIFIED EFH'!T$5))</f>
        <v>292.14999999999998</v>
      </c>
      <c r="U43" s="476">
        <f>IF(U$2&lt;&gt;"",IF($C43&lt;&gt;"TBA",U$2/114,0),SUMIFS('HOURS&amp;CYCLES INPUT'!$F$2:$F$9999,'HOURS&amp;CYCLES INPUT'!$C$2:$C$9999,'QUALIFIED EFH'!$C43,'HOURS&amp;CYCLES INPUT'!$D$2:$D$9999,'QUALIFIED EFH'!U$4,'HOURS&amp;CYCLES INPUT'!$E$2:$E$9999,'QUALIFIED EFH'!U$5))</f>
        <v>403.75</v>
      </c>
      <c r="V43" s="476">
        <f>IF(V$2&lt;&gt;"",IF($C43&lt;&gt;"TBA",V$2/114,0),SUMIFS('HOURS&amp;CYCLES INPUT'!$F$2:$F$9999,'HOURS&amp;CYCLES INPUT'!$C$2:$C$9999,'QUALIFIED EFH'!$C43,'HOURS&amp;CYCLES INPUT'!$D$2:$D$9999,'QUALIFIED EFH'!V$4,'HOURS&amp;CYCLES INPUT'!$E$2:$E$9999,'QUALIFIED EFH'!V$5))</f>
        <v>404.59</v>
      </c>
      <c r="W43" s="476">
        <f>IF(W$2&lt;&gt;"",IF($C43&lt;&gt;"TBA",W$2/114,0),SUMIFS('HOURS&amp;CYCLES INPUT'!$F$2:$F$9999,'HOURS&amp;CYCLES INPUT'!$C$2:$C$9999,'QUALIFIED EFH'!$C43,'HOURS&amp;CYCLES INPUT'!$D$2:$D$9999,'QUALIFIED EFH'!W$4,'HOURS&amp;CYCLES INPUT'!$E$2:$E$9999,'QUALIFIED EFH'!W$5))</f>
        <v>366.85</v>
      </c>
      <c r="X43" s="476">
        <f>IF(X$2&lt;&gt;"",IF($C43&lt;&gt;"TBA",X$2/114,0),SUMIFS('HOURS&amp;CYCLES INPUT'!$F$2:$F$9999,'HOURS&amp;CYCLES INPUT'!$C$2:$C$9999,'QUALIFIED EFH'!$C43,'HOURS&amp;CYCLES INPUT'!$D$2:$D$9999,'QUALIFIED EFH'!X$4,'HOURS&amp;CYCLES INPUT'!$E$2:$E$9999,'QUALIFIED EFH'!X$5))</f>
        <v>398.03</v>
      </c>
      <c r="Y43" s="476">
        <f>IF(Y$2&lt;&gt;"",IF($C43&lt;&gt;"TBA",Y$2/114,0),SUMIFS('HOURS&amp;CYCLES INPUT'!$F$2:$F$9999,'HOURS&amp;CYCLES INPUT'!$C$2:$C$9999,'QUALIFIED EFH'!$C43,'HOURS&amp;CYCLES INPUT'!$D$2:$D$9999,'QUALIFIED EFH'!Y$4,'HOURS&amp;CYCLES INPUT'!$E$2:$E$9999,'QUALIFIED EFH'!Y$5))</f>
        <v>352.38</v>
      </c>
      <c r="Z43" s="476">
        <f>IF(Z$2&lt;&gt;"",IF($C43&lt;&gt;"TBA",Z$2/114,0),SUMIFS('HOURS&amp;CYCLES INPUT'!$F$2:$F$9999,'HOURS&amp;CYCLES INPUT'!$C$2:$C$9999,'QUALIFIED EFH'!$C43,'HOURS&amp;CYCLES INPUT'!$D$2:$D$9999,'QUALIFIED EFH'!Z$4,'HOURS&amp;CYCLES INPUT'!$E$2:$E$9999,'QUALIFIED EFH'!Z$5))</f>
        <v>399.02</v>
      </c>
      <c r="AA43" s="476">
        <f>IF(AA$2&lt;&gt;"",IF($C43&lt;&gt;"TBA",AA$2/114,0),SUMIFS('HOURS&amp;CYCLES INPUT'!$F$2:$F$9999,'HOURS&amp;CYCLES INPUT'!$C$2:$C$9999,'QUALIFIED EFH'!$C43,'HOURS&amp;CYCLES INPUT'!$D$2:$D$9999,'QUALIFIED EFH'!AA$4,'HOURS&amp;CYCLES INPUT'!$E$2:$E$9999,'QUALIFIED EFH'!AA$5))</f>
        <v>318.12</v>
      </c>
      <c r="AB43" s="476">
        <f>IF(AB$2&lt;&gt;"",IF($C43&lt;&gt;"TBA",AB$2/114,0),SUMIFS('HOURS&amp;CYCLES INPUT'!$F$2:$F$9999,'HOURS&amp;CYCLES INPUT'!$C$2:$C$9999,'QUALIFIED EFH'!$C43,'HOURS&amp;CYCLES INPUT'!$D$2:$D$9999,'QUALIFIED EFH'!AB$4,'HOURS&amp;CYCLES INPUT'!$E$2:$E$9999,'QUALIFIED EFH'!AB$5))</f>
        <v>349.28</v>
      </c>
      <c r="AC43" s="476">
        <f>IF(AC$2&lt;&gt;"",IF($C43&lt;&gt;"TBA",AC$2/114,0),SUMIFS('HOURS&amp;CYCLES INPUT'!$F$2:$F$9999,'HOURS&amp;CYCLES INPUT'!$C$2:$C$9999,'QUALIFIED EFH'!$C43,'HOURS&amp;CYCLES INPUT'!$D$2:$D$9999,'QUALIFIED EFH'!AC$4,'HOURS&amp;CYCLES INPUT'!$E$2:$E$9999,'QUALIFIED EFH'!AC$5))</f>
        <v>477.1</v>
      </c>
      <c r="AD43" s="476">
        <f>IF(AD$2&lt;&gt;"",IF($C43&lt;&gt;"TBA",AD$2/114,0),SUMIFS('HOURS&amp;CYCLES INPUT'!$F$2:$F$9999,'HOURS&amp;CYCLES INPUT'!$C$2:$C$9999,'QUALIFIED EFH'!$C43,'HOURS&amp;CYCLES INPUT'!$D$2:$D$9999,'QUALIFIED EFH'!AD$4,'HOURS&amp;CYCLES INPUT'!$E$2:$E$9999,'QUALIFIED EFH'!AD$5))</f>
        <v>389.82</v>
      </c>
      <c r="AE43" s="476">
        <f>IF(AE$2&lt;&gt;"",IF($C43&lt;&gt;"TBA",AE$2/114,0),SUMIFS('HOURS&amp;CYCLES INPUT'!$F$2:$F$9999,'HOURS&amp;CYCLES INPUT'!$C$2:$C$9999,'QUALIFIED EFH'!$C43,'HOURS&amp;CYCLES INPUT'!$D$2:$D$9999,'QUALIFIED EFH'!AE$4,'HOURS&amp;CYCLES INPUT'!$E$2:$E$9999,'QUALIFIED EFH'!AE$5))</f>
        <v>408.46</v>
      </c>
      <c r="AF43" s="476">
        <f>IF(AF$2&lt;&gt;"",IF($C43&lt;&gt;"TBA",AF$2/114,0),SUMIFS('HOURS&amp;CYCLES INPUT'!$F$2:$F$9999,'HOURS&amp;CYCLES INPUT'!$C$2:$C$9999,'QUALIFIED EFH'!$C43,'HOURS&amp;CYCLES INPUT'!$D$2:$D$9999,'QUALIFIED EFH'!AF$4,'HOURS&amp;CYCLES INPUT'!$E$2:$E$9999,'QUALIFIED EFH'!AF$5))</f>
        <v>418.72</v>
      </c>
      <c r="AG43" s="476">
        <f>IF(AG$2&lt;&gt;"",IF($C43&lt;&gt;"TBA",AG$2/114,0),SUMIFS('HOURS&amp;CYCLES INPUT'!$F$2:$F$9999,'HOURS&amp;CYCLES INPUT'!$C$2:$C$9999,'QUALIFIED EFH'!$C43,'HOURS&amp;CYCLES INPUT'!$D$2:$D$9999,'QUALIFIED EFH'!AG$4,'HOURS&amp;CYCLES INPUT'!$E$2:$E$9999,'QUALIFIED EFH'!AG$5))</f>
        <v>179.57</v>
      </c>
      <c r="AH43" s="476">
        <f>IF(AH$2&lt;&gt;"",IF($C43&lt;&gt;"TBA",AH$2/114,0),SUMIFS('HOURS&amp;CYCLES INPUT'!$F$2:$F$9999,'HOURS&amp;CYCLES INPUT'!$C$2:$C$9999,'QUALIFIED EFH'!$C43,'HOURS&amp;CYCLES INPUT'!$D$2:$D$9999,'QUALIFIED EFH'!AH$4,'HOURS&amp;CYCLES INPUT'!$E$2:$E$9999,'QUALIFIED EFH'!AH$5))</f>
        <v>0</v>
      </c>
      <c r="AI43" s="476">
        <f>IF(AI$2&lt;&gt;"",IF($C43&lt;&gt;"TBA",AI$2/114,0),SUMIFS('HOURS&amp;CYCLES INPUT'!$F$2:$F$9999,'HOURS&amp;CYCLES INPUT'!$C$2:$C$9999,'QUALIFIED EFH'!$C43,'HOURS&amp;CYCLES INPUT'!$D$2:$D$9999,'QUALIFIED EFH'!AI$4,'HOURS&amp;CYCLES INPUT'!$E$2:$E$9999,'QUALIFIED EFH'!AI$5))</f>
        <v>0</v>
      </c>
      <c r="AJ43" s="476">
        <f>IF(AJ$2&lt;&gt;"",IF($C43&lt;&gt;"TBA",AJ$2/114,0),SUMIFS('HOURS&amp;CYCLES INPUT'!$F$2:$F$9999,'HOURS&amp;CYCLES INPUT'!$C$2:$C$9999,'QUALIFIED EFH'!$C43,'HOURS&amp;CYCLES INPUT'!$D$2:$D$9999,'QUALIFIED EFH'!AJ$4,'HOURS&amp;CYCLES INPUT'!$E$2:$E$9999,'QUALIFIED EFH'!AJ$5))</f>
        <v>0</v>
      </c>
      <c r="AK43" s="476">
        <f>IF(AK$2&lt;&gt;"",IF($C43&lt;&gt;"TBA",AK$2/114,0),SUMIFS('HOURS&amp;CYCLES INPUT'!$F$2:$F$9999,'HOURS&amp;CYCLES INPUT'!$C$2:$C$9999,'QUALIFIED EFH'!$C43,'HOURS&amp;CYCLES INPUT'!$D$2:$D$9999,'QUALIFIED EFH'!AK$4,'HOURS&amp;CYCLES INPUT'!$E$2:$E$9999,'QUALIFIED EFH'!AK$5))</f>
        <v>262.42</v>
      </c>
      <c r="AL43" s="476">
        <f>IF(AL$2&lt;&gt;"",IF($C43&lt;&gt;"TBA",AL$2/114,0),SUMIFS('HOURS&amp;CYCLES INPUT'!$F$2:$F$9999,'HOURS&amp;CYCLES INPUT'!$C$2:$C$9999,'QUALIFIED EFH'!$C43,'HOURS&amp;CYCLES INPUT'!$D$2:$D$9999,'QUALIFIED EFH'!AL$4,'HOURS&amp;CYCLES INPUT'!$E$2:$E$9999,'QUALIFIED EFH'!AL$5))</f>
        <v>302.95999999999998</v>
      </c>
      <c r="AM43" s="476">
        <f>IF(AM$2&lt;&gt;"",IF($C43&lt;&gt;"TBA",AM$2/114,0),SUMIFS('HOURS&amp;CYCLES INPUT'!$F$2:$F$9999,'HOURS&amp;CYCLES INPUT'!$C$2:$C$9999,'QUALIFIED EFH'!$C43,'HOURS&amp;CYCLES INPUT'!$D$2:$D$9999,'QUALIFIED EFH'!AM$4,'HOURS&amp;CYCLES INPUT'!$E$2:$E$9999,'QUALIFIED EFH'!AM$5))</f>
        <v>397.62</v>
      </c>
      <c r="AN43" s="476">
        <f>IF(AN$2&lt;&gt;"",IF($C43&lt;&gt;"TBA",AN$2/114,0),SUMIFS('HOURS&amp;CYCLES INPUT'!$F$2:$F$9999,'HOURS&amp;CYCLES INPUT'!$C$2:$C$9999,'QUALIFIED EFH'!$C43,'HOURS&amp;CYCLES INPUT'!$D$2:$D$9999,'QUALIFIED EFH'!AN$4,'HOURS&amp;CYCLES INPUT'!$E$2:$E$9999,'QUALIFIED EFH'!AN$5))</f>
        <v>345.41</v>
      </c>
      <c r="AO43" s="476">
        <f>IF(AO$2&lt;&gt;"",IF($C43&lt;&gt;"TBA",AO$2/114,0),SUMIFS('HOURS&amp;CYCLES INPUT'!$F$2:$F$9999,'HOURS&amp;CYCLES INPUT'!$C$2:$C$9999,'QUALIFIED EFH'!$C43,'HOURS&amp;CYCLES INPUT'!$D$2:$D$9999,'QUALIFIED EFH'!AO$4,'HOURS&amp;CYCLES INPUT'!$E$2:$E$9999,'QUALIFIED EFH'!AO$5))</f>
        <v>350.34</v>
      </c>
      <c r="AP43" s="476">
        <f>IF(AP$2&lt;&gt;"",IF($C43&lt;&gt;"TBA",AP$2/114,0),SUMIFS('HOURS&amp;CYCLES INPUT'!$F$2:$F$9999,'HOURS&amp;CYCLES INPUT'!$C$2:$C$9999,'QUALIFIED EFH'!$C43,'HOURS&amp;CYCLES INPUT'!$D$2:$D$9999,'QUALIFIED EFH'!AP$4,'HOURS&amp;CYCLES INPUT'!$E$2:$E$9999,'QUALIFIED EFH'!AP$5))</f>
        <v>327.73</v>
      </c>
      <c r="AQ43" s="476">
        <f>IF(AQ$2&lt;&gt;"",IF($C43&lt;&gt;"TBA",AQ$2/114,0),SUMIFS('HOURS&amp;CYCLES INPUT'!$F$2:$F$9999,'HOURS&amp;CYCLES INPUT'!$C$2:$C$9999,'QUALIFIED EFH'!$C43,'HOURS&amp;CYCLES INPUT'!$D$2:$D$9999,'QUALIFIED EFH'!AQ$4,'HOURS&amp;CYCLES INPUT'!$E$2:$E$9999,'QUALIFIED EFH'!AQ$5))</f>
        <v>158.62</v>
      </c>
      <c r="AR43" s="476">
        <f>IF(AR$2&lt;&gt;"",IF($C43&lt;&gt;"TBA",AR$2/114,0),SUMIFS('HOURS&amp;CYCLES INPUT'!$F$2:$F$9999,'HOURS&amp;CYCLES INPUT'!$C$2:$C$9999,'QUALIFIED EFH'!$C43,'HOURS&amp;CYCLES INPUT'!$D$2:$D$9999,'QUALIFIED EFH'!AR$4,'HOURS&amp;CYCLES INPUT'!$E$2:$E$9999,'QUALIFIED EFH'!AR$5))</f>
        <v>0</v>
      </c>
      <c r="AS43" s="476">
        <f>IF(AS$2&lt;&gt;"",IF($C43&lt;&gt;"TBA",AS$2/114,0),SUMIFS('HOURS&amp;CYCLES INPUT'!$F$2:$F$9999,'HOURS&amp;CYCLES INPUT'!$C$2:$C$9999,'QUALIFIED EFH'!$C43,'HOURS&amp;CYCLES INPUT'!$D$2:$D$9999,'QUALIFIED EFH'!AS$4,'HOURS&amp;CYCLES INPUT'!$E$2:$E$9999,'QUALIFIED EFH'!AS$5))</f>
        <v>0</v>
      </c>
      <c r="AT43" s="476">
        <f>IF(AT$2&lt;&gt;"",IF($C43&lt;&gt;"TBA",AT$2/114,0),SUMIFS('HOURS&amp;CYCLES INPUT'!$F$2:$F$9999,'HOURS&amp;CYCLES INPUT'!$C$2:$C$9999,'QUALIFIED EFH'!$C43,'HOURS&amp;CYCLES INPUT'!$D$2:$D$9999,'QUALIFIED EFH'!AT$4,'HOURS&amp;CYCLES INPUT'!$E$2:$E$9999,'QUALIFIED EFH'!AT$5))</f>
        <v>0</v>
      </c>
      <c r="AU43" s="476">
        <f>IF(AU$2&lt;&gt;"",IF($C43&lt;&gt;"TBA",AU$2/114,0),SUMIFS('HOURS&amp;CYCLES INPUT'!$F$2:$F$9999,'HOURS&amp;CYCLES INPUT'!$C$2:$C$9999,'QUALIFIED EFH'!$C43,'HOURS&amp;CYCLES INPUT'!$D$2:$D$9999,'QUALIFIED EFH'!AU$4,'HOURS&amp;CYCLES INPUT'!$E$2:$E$9999,'QUALIFIED EFH'!AU$5))</f>
        <v>0</v>
      </c>
      <c r="AV43" s="476">
        <f>IF(AV$2&lt;&gt;"",IF($C43&lt;&gt;"TBA",AV$2/114,0),SUMIFS('HOURS&amp;CYCLES INPUT'!$F$2:$F$9999,'HOURS&amp;CYCLES INPUT'!$C$2:$C$9999,'QUALIFIED EFH'!$C43,'HOURS&amp;CYCLES INPUT'!$D$2:$D$9999,'QUALIFIED EFH'!AV$4,'HOURS&amp;CYCLES INPUT'!$E$2:$E$9999,'QUALIFIED EFH'!AV$5))</f>
        <v>0</v>
      </c>
      <c r="AW43" s="476">
        <f>IF(AW$2&lt;&gt;"",IF($C43&lt;&gt;"TBA",AW$2/114,0),SUMIFS('HOURS&amp;CYCLES INPUT'!$F$2:$F$9999,'HOURS&amp;CYCLES INPUT'!$C$2:$C$9999,'QUALIFIED EFH'!$C43,'HOURS&amp;CYCLES INPUT'!$D$2:$D$9999,'QUALIFIED EFH'!AW$4,'HOURS&amp;CYCLES INPUT'!$E$2:$E$9999,'QUALIFIED EFH'!AW$5))</f>
        <v>0</v>
      </c>
      <c r="AX43" s="476">
        <f>IF(AX$2&lt;&gt;"",IF($C43&lt;&gt;"TBA",AX$2/114,0),SUMIFS('HOURS&amp;CYCLES INPUT'!$F$2:$F$9999,'HOURS&amp;CYCLES INPUT'!$C$2:$C$9999,'QUALIFIED EFH'!$C43,'HOURS&amp;CYCLES INPUT'!$D$2:$D$9999,'QUALIFIED EFH'!AX$4,'HOURS&amp;CYCLES INPUT'!$E$2:$E$9999,'QUALIFIED EFH'!AX$5))</f>
        <v>0</v>
      </c>
      <c r="AY43" s="476">
        <f>IF(AY$2&lt;&gt;"",IF($C43&lt;&gt;"TBA",AY$2/114,0),SUMIFS('HOURS&amp;CYCLES INPUT'!$F$2:$F$9999,'HOURS&amp;CYCLES INPUT'!$C$2:$C$9999,'QUALIFIED EFH'!$C43,'HOURS&amp;CYCLES INPUT'!$D$2:$D$9999,'QUALIFIED EFH'!AY$4,'HOURS&amp;CYCLES INPUT'!$E$2:$E$9999,'QUALIFIED EFH'!AY$5))</f>
        <v>0</v>
      </c>
      <c r="AZ43" s="476">
        <f>IF(AZ$2&lt;&gt;"",IF($C43&lt;&gt;"TBA",AZ$2/114,0),SUMIFS('HOURS&amp;CYCLES INPUT'!$F$2:$F$9999,'HOURS&amp;CYCLES INPUT'!$C$2:$C$9999,'QUALIFIED EFH'!$C43,'HOURS&amp;CYCLES INPUT'!$D$2:$D$9999,'QUALIFIED EFH'!AZ$4,'HOURS&amp;CYCLES INPUT'!$E$2:$E$9999,'QUALIFIED EFH'!AZ$5))</f>
        <v>0</v>
      </c>
      <c r="BA43" s="476">
        <f>IF(BA$2&lt;&gt;"",IF($C43&lt;&gt;"TBA",BA$2/114,0),SUMIFS('HOURS&amp;CYCLES INPUT'!$F$2:$F$9999,'HOURS&amp;CYCLES INPUT'!$C$2:$C$9999,'QUALIFIED EFH'!$C43,'HOURS&amp;CYCLES INPUT'!$D$2:$D$9999,'QUALIFIED EFH'!BA$4,'HOURS&amp;CYCLES INPUT'!$E$2:$E$9999,'QUALIFIED EFH'!BA$5))</f>
        <v>0</v>
      </c>
      <c r="BB43" s="476">
        <f>IF(BB$2&lt;&gt;"",IF($C43&lt;&gt;"TBA",BB$2/114,0),SUMIFS('HOURS&amp;CYCLES INPUT'!$F$2:$F$9999,'HOURS&amp;CYCLES INPUT'!$C$2:$C$9999,'QUALIFIED EFH'!$C43,'HOURS&amp;CYCLES INPUT'!$D$2:$D$9999,'QUALIFIED EFH'!BB$4,'HOURS&amp;CYCLES INPUT'!$E$2:$E$9999,'QUALIFIED EFH'!BB$5))</f>
        <v>0</v>
      </c>
      <c r="BC43" s="476">
        <f>IF(BC$2&lt;&gt;"",IF($C43&lt;&gt;"TBA",BC$2/114,0),SUMIFS('HOURS&amp;CYCLES INPUT'!$F$2:$F$9999,'HOURS&amp;CYCLES INPUT'!$C$2:$C$9999,'QUALIFIED EFH'!$C43,'HOURS&amp;CYCLES INPUT'!$D$2:$D$9999,'QUALIFIED EFH'!BC$4,'HOURS&amp;CYCLES INPUT'!$E$2:$E$9999,'QUALIFIED EFH'!BC$5))</f>
        <v>0</v>
      </c>
      <c r="BD43" s="476">
        <f>IF(BD$2&lt;&gt;"",IF($C43&lt;&gt;"TBA",BD$2/114,0),SUMIFS('HOURS&amp;CYCLES INPUT'!$F$2:$F$9999,'HOURS&amp;CYCLES INPUT'!$C$2:$C$9999,'QUALIFIED EFH'!$C43,'HOURS&amp;CYCLES INPUT'!$D$2:$D$9999,'QUALIFIED EFH'!BD$4,'HOURS&amp;CYCLES INPUT'!$E$2:$E$9999,'QUALIFIED EFH'!BD$5))</f>
        <v>0</v>
      </c>
      <c r="BE43" s="476">
        <f>IF(BE$2&lt;&gt;"",IF($C43&lt;&gt;"TBA",BE$2/114,0),SUMIFS('HOURS&amp;CYCLES INPUT'!$F$2:$F$9999,'HOURS&amp;CYCLES INPUT'!$C$2:$C$9999,'QUALIFIED EFH'!$C43,'HOURS&amp;CYCLES INPUT'!$D$2:$D$9999,'QUALIFIED EFH'!BE$4,'HOURS&amp;CYCLES INPUT'!$E$2:$E$9999,'QUALIFIED EFH'!BE$5))</f>
        <v>0</v>
      </c>
      <c r="BF43" s="476">
        <f>IF(BF$2&lt;&gt;"",IF($C43&lt;&gt;"TBA",BF$2/114,0),SUMIFS('HOURS&amp;CYCLES INPUT'!$F$2:$F$9999,'HOURS&amp;CYCLES INPUT'!$C$2:$C$9999,'QUALIFIED EFH'!$C43,'HOURS&amp;CYCLES INPUT'!$D$2:$D$9999,'QUALIFIED EFH'!BF$4,'HOURS&amp;CYCLES INPUT'!$E$2:$E$9999,'QUALIFIED EFH'!BF$5))</f>
        <v>0</v>
      </c>
      <c r="BG43" s="476">
        <f>IF(BG$2&lt;&gt;"",IF($C43&lt;&gt;"TBA",BG$2/114,0),SUMIFS('HOURS&amp;CYCLES INPUT'!$F$2:$F$9999,'HOURS&amp;CYCLES INPUT'!$C$2:$C$9999,'QUALIFIED EFH'!$C43,'HOURS&amp;CYCLES INPUT'!$D$2:$D$9999,'QUALIFIED EFH'!BG$4,'HOURS&amp;CYCLES INPUT'!$E$2:$E$9999,'QUALIFIED EFH'!BG$5))</f>
        <v>0</v>
      </c>
      <c r="BH43" s="476">
        <f>IF(BH$2&lt;&gt;"",IF($C43&lt;&gt;"TBA",BH$2/114,0),SUMIFS('HOURS&amp;CYCLES INPUT'!$F$2:$F$9999,'HOURS&amp;CYCLES INPUT'!$C$2:$C$9999,'QUALIFIED EFH'!$C43,'HOURS&amp;CYCLES INPUT'!$D$2:$D$9999,'QUALIFIED EFH'!BH$4,'HOURS&amp;CYCLES INPUT'!$E$2:$E$9999,'QUALIFIED EFH'!BH$5))</f>
        <v>0</v>
      </c>
      <c r="BI43" s="476">
        <f>IF(BI$2&lt;&gt;"",IF($C43&lt;&gt;"TBA",BI$2/114,0),SUMIFS('HOURS&amp;CYCLES INPUT'!$F$2:$F$9999,'HOURS&amp;CYCLES INPUT'!$C$2:$C$9999,'QUALIFIED EFH'!$C43,'HOURS&amp;CYCLES INPUT'!$D$2:$D$9999,'QUALIFIED EFH'!BI$4,'HOURS&amp;CYCLES INPUT'!$E$2:$E$9999,'QUALIFIED EFH'!BI$5))</f>
        <v>0</v>
      </c>
      <c r="BJ43" s="476">
        <f>IF(BJ$2&lt;&gt;"",IF($C43&lt;&gt;"TBA",BJ$2/114,0),SUMIFS('HOURS&amp;CYCLES INPUT'!$F$2:$F$9999,'HOURS&amp;CYCLES INPUT'!$C$2:$C$9999,'QUALIFIED EFH'!$C43,'HOURS&amp;CYCLES INPUT'!$D$2:$D$9999,'QUALIFIED EFH'!BJ$4,'HOURS&amp;CYCLES INPUT'!$E$2:$E$9999,'QUALIFIED EFH'!BJ$5))</f>
        <v>0.78</v>
      </c>
      <c r="BK43" s="476">
        <f>IF(BK$2&lt;&gt;"",IF($C43&lt;&gt;"TBA",BK$2/114,0),SUMIFS('HOURS&amp;CYCLES INPUT'!$F$2:$F$9999,'HOURS&amp;CYCLES INPUT'!$C$2:$C$9999,'QUALIFIED EFH'!$C43,'HOURS&amp;CYCLES INPUT'!$D$2:$D$9999,'QUALIFIED EFH'!BK$4,'HOURS&amp;CYCLES INPUT'!$E$2:$E$9999,'QUALIFIED EFH'!BK$5))</f>
        <v>0</v>
      </c>
      <c r="BL43" s="476">
        <f>IF(BL$2&lt;&gt;"",IF($C43&lt;&gt;"TBA",BL$2/114,0),SUMIFS('HOURS&amp;CYCLES INPUT'!$F$2:$F$9999,'HOURS&amp;CYCLES INPUT'!$C$2:$C$9999,'QUALIFIED EFH'!$C43,'HOURS&amp;CYCLES INPUT'!$D$2:$D$9999,'QUALIFIED EFH'!BL$4,'HOURS&amp;CYCLES INPUT'!$E$2:$E$9999,'QUALIFIED EFH'!BL$5))</f>
        <v>0</v>
      </c>
      <c r="BM43" s="476">
        <f>IF(BM$2&lt;&gt;"",IF($C43&lt;&gt;"TBA",BM$2/114,0),SUMIFS('HOURS&amp;CYCLES INPUT'!$F$2:$F$9999,'HOURS&amp;CYCLES INPUT'!$C$2:$C$9999,'QUALIFIED EFH'!$C43,'HOURS&amp;CYCLES INPUT'!$D$2:$D$9999,'QUALIFIED EFH'!BM$4,'HOURS&amp;CYCLES INPUT'!$E$2:$E$9999,'QUALIFIED EFH'!BM$5))</f>
        <v>0</v>
      </c>
      <c r="BN43" s="476">
        <f>IF(BN$2&lt;&gt;"",IF($C43&lt;&gt;"TBA",BN$2/114,0),SUMIFS('HOURS&amp;CYCLES INPUT'!$F$2:$F$9999,'HOURS&amp;CYCLES INPUT'!$C$2:$C$9999,'QUALIFIED EFH'!$C43,'HOURS&amp;CYCLES INPUT'!$D$2:$D$9999,'QUALIFIED EFH'!BN$4,'HOURS&amp;CYCLES INPUT'!$E$2:$E$9999,'QUALIFIED EFH'!BN$5))</f>
        <v>0</v>
      </c>
      <c r="BO43" s="476">
        <f>IF(BO$2&lt;&gt;"",IF($C43&lt;&gt;"TBA",BO$2/114,0),SUMIFS('HOURS&amp;CYCLES INPUT'!$F$2:$F$9999,'HOURS&amp;CYCLES INPUT'!$C$2:$C$9999,'QUALIFIED EFH'!$C43,'HOURS&amp;CYCLES INPUT'!$D$2:$D$9999,'QUALIFIED EFH'!BO$4,'HOURS&amp;CYCLES INPUT'!$E$2:$E$9999,'QUALIFIED EFH'!BO$5))</f>
        <v>0</v>
      </c>
      <c r="BP43" s="476">
        <f>IF(BP$2&lt;&gt;"",IF($C43&lt;&gt;"TBA",BP$2/114,0),SUMIFS('HOURS&amp;CYCLES INPUT'!$F$2:$F$9999,'HOURS&amp;CYCLES INPUT'!$C$2:$C$9999,'QUALIFIED EFH'!$C43,'HOURS&amp;CYCLES INPUT'!$D$2:$D$9999,'QUALIFIED EFH'!BP$4,'HOURS&amp;CYCLES INPUT'!$E$2:$E$9999,'QUALIFIED EFH'!BP$5))</f>
        <v>64.7</v>
      </c>
      <c r="BQ43" s="476">
        <f>IF(BQ$2&lt;&gt;"",IF($C43&lt;&gt;"TBA",BQ$2/114,0),SUMIFS('HOURS&amp;CYCLES INPUT'!$F$2:$F$9999,'HOURS&amp;CYCLES INPUT'!$C$2:$C$9999,'QUALIFIED EFH'!$C43,'HOURS&amp;CYCLES INPUT'!$D$2:$D$9999,'QUALIFIED EFH'!BQ$4,'HOURS&amp;CYCLES INPUT'!$E$2:$E$9999,'QUALIFIED EFH'!BQ$5))</f>
        <v>74.45</v>
      </c>
      <c r="BR43" s="476">
        <f>IF(BR$2&lt;&gt;"",IF($C43&lt;&gt;"TBA",BR$2/114,0),SUMIFS('HOURS&amp;CYCLES INPUT'!$F$2:$F$9999,'HOURS&amp;CYCLES INPUT'!$C$2:$C$9999,'QUALIFIED EFH'!$C43,'HOURS&amp;CYCLES INPUT'!$D$2:$D$9999,'QUALIFIED EFH'!BR$4,'HOURS&amp;CYCLES INPUT'!$E$2:$E$9999,'QUALIFIED EFH'!BR$5))</f>
        <v>132.47</v>
      </c>
      <c r="BS43" s="476">
        <f>IF(BS$2&lt;&gt;"",IF($C43&lt;&gt;"TBA",BS$2/114,0),SUMIFS('HOURS&amp;CYCLES INPUT'!$F$2:$F$9999,'HOURS&amp;CYCLES INPUT'!$C$2:$C$9999,'QUALIFIED EFH'!$C43,'HOURS&amp;CYCLES INPUT'!$D$2:$D$9999,'QUALIFIED EFH'!BS$4,'HOURS&amp;CYCLES INPUT'!$E$2:$E$9999,'QUALIFIED EFH'!BS$5))</f>
        <v>267.62</v>
      </c>
      <c r="BT43" s="476">
        <f>IF(BT$2&lt;&gt;"",IF($C43&lt;&gt;"TBA",BT$2/114,0),SUMIFS('HOURS&amp;CYCLES INPUT'!$F$2:$F$9999,'HOURS&amp;CYCLES INPUT'!$C$2:$C$9999,'QUALIFIED EFH'!$C43,'HOURS&amp;CYCLES INPUT'!$D$2:$D$9999,'QUALIFIED EFH'!BT$4,'HOURS&amp;CYCLES INPUT'!$E$2:$E$9999,'QUALIFIED EFH'!BT$5))</f>
        <v>198.4</v>
      </c>
      <c r="BU43" s="476">
        <f>IF(BU$2&lt;&gt;"",IF($C43&lt;&gt;"TBA",BU$2/114,0),SUMIFS('HOURS&amp;CYCLES INPUT'!$F$2:$F$9999,'HOURS&amp;CYCLES INPUT'!$C$2:$C$9999,'QUALIFIED EFH'!$C43,'HOURS&amp;CYCLES INPUT'!$D$2:$D$9999,'QUALIFIED EFH'!BU$4,'HOURS&amp;CYCLES INPUT'!$E$2:$E$9999,'QUALIFIED EFH'!BU$5))</f>
        <v>222.53</v>
      </c>
      <c r="BV43" s="476">
        <f>IF(BV$2&lt;&gt;"",IF($C43&lt;&gt;"TBA",BV$2/114,0),SUMIFS('HOURS&amp;CYCLES INPUT'!$F$2:$F$9999,'HOURS&amp;CYCLES INPUT'!$C$2:$C$9999,'QUALIFIED EFH'!$C43,'HOURS&amp;CYCLES INPUT'!$D$2:$D$9999,'QUALIFIED EFH'!BV$4,'HOURS&amp;CYCLES INPUT'!$E$2:$E$9999,'QUALIFIED EFH'!BV$5))</f>
        <v>188.93</v>
      </c>
      <c r="BW43" s="476">
        <f>IF(BW$2&lt;&gt;"",IF($C43&lt;&gt;"TBA",BW$2/114,0),SUMIFS('HOURS&amp;CYCLES INPUT'!$F$2:$F$9999,'HOURS&amp;CYCLES INPUT'!$C$2:$C$9999,'QUALIFIED EFH'!$C43,'HOURS&amp;CYCLES INPUT'!$D$2:$D$9999,'QUALIFIED EFH'!BW$4,'HOURS&amp;CYCLES INPUT'!$E$2:$E$9999,'QUALIFIED EFH'!BW$5))</f>
        <v>227.79</v>
      </c>
      <c r="BX43" s="476">
        <f>IF(BX$2&lt;&gt;"",IF($C43&lt;&gt;"TBA",BX$2/114,0),SUMIFS('HOURS&amp;CYCLES INPUT'!$F$2:$F$9999,'HOURS&amp;CYCLES INPUT'!$C$2:$C$9999,'QUALIFIED EFH'!$C43,'HOURS&amp;CYCLES INPUT'!$D$2:$D$9999,'QUALIFIED EFH'!BX$4,'HOURS&amp;CYCLES INPUT'!$E$2:$E$9999,'QUALIFIED EFH'!BX$5))</f>
        <v>260.76</v>
      </c>
      <c r="BY43" s="476">
        <f>IF(BY$2&lt;&gt;"",IF($C43&lt;&gt;"TBA",BY$2/114,0),SUMIFS('HOURS&amp;CYCLES INPUT'!$F$2:$F$9999,'HOURS&amp;CYCLES INPUT'!$C$2:$C$9999,'QUALIFIED EFH'!$C43,'HOURS&amp;CYCLES INPUT'!$D$2:$D$9999,'QUALIFIED EFH'!BY$4,'HOURS&amp;CYCLES INPUT'!$E$2:$E$9999,'QUALIFIED EFH'!BY$5))</f>
        <v>288.39</v>
      </c>
      <c r="BZ43" s="476">
        <f>IF(BZ$2&lt;&gt;"",IF($C43&lt;&gt;"TBA",BZ$2/114,0),SUMIFS('HOURS&amp;CYCLES INPUT'!$F$2:$F$9999,'HOURS&amp;CYCLES INPUT'!$C$2:$C$9999,'QUALIFIED EFH'!$C43,'HOURS&amp;CYCLES INPUT'!$D$2:$D$9999,'QUALIFIED EFH'!BZ$4,'HOURS&amp;CYCLES INPUT'!$E$2:$E$9999,'QUALIFIED EFH'!BZ$5))</f>
        <v>310.06</v>
      </c>
      <c r="CA43" s="476">
        <f>IF(CA$2&lt;&gt;"",IF($C43&lt;&gt;"TBA",CA$2/114,0),SUMIFS('HOURS&amp;CYCLES INPUT'!$F$2:$F$9999,'HOURS&amp;CYCLES INPUT'!$C$2:$C$9999,'QUALIFIED EFH'!$C43,'HOURS&amp;CYCLES INPUT'!$D$2:$D$9999,'QUALIFIED EFH'!CA$4,'HOURS&amp;CYCLES INPUT'!$E$2:$E$9999,'QUALIFIED EFH'!CA$5))</f>
        <v>336.75</v>
      </c>
      <c r="CB43" s="476">
        <f>IF(CB$2&lt;&gt;"",IF($C43&lt;&gt;"TBA",CB$2/114,0),SUMIFS('HOURS&amp;CYCLES INPUT'!$F$2:$F$9999,'HOURS&amp;CYCLES INPUT'!$C$2:$C$9999,'QUALIFIED EFH'!$C43,'HOURS&amp;CYCLES INPUT'!$D$2:$D$9999,'QUALIFIED EFH'!CB$4,'HOURS&amp;CYCLES INPUT'!$E$2:$E$9999,'QUALIFIED EFH'!CB$5))</f>
        <v>334.85</v>
      </c>
      <c r="CC43" s="476">
        <f>IF(CC$2&lt;&gt;"",IF($C43&lt;&gt;"TBA",CC$2/114,0),SUMIFS('HOURS&amp;CYCLES INPUT'!$F$2:$F$9999,'HOURS&amp;CYCLES INPUT'!$C$2:$C$9999,'QUALIFIED EFH'!$C43,'HOURS&amp;CYCLES INPUT'!$D$2:$D$9999,'QUALIFIED EFH'!CC$4,'HOURS&amp;CYCLES INPUT'!$E$2:$E$9999,'QUALIFIED EFH'!CC$5))</f>
        <v>357.25</v>
      </c>
      <c r="CD43" s="476">
        <f>IF(CD$2&lt;&gt;"",IF($C43&lt;&gt;"TBA",CD$2/114,0),SUMIFS('HOURS&amp;CYCLES INPUT'!$F$2:$F$9999,'HOURS&amp;CYCLES INPUT'!$C$2:$C$9999,'QUALIFIED EFH'!$C43,'HOURS&amp;CYCLES INPUT'!$D$2:$D$9999,'QUALIFIED EFH'!CD$4,'HOURS&amp;CYCLES INPUT'!$E$2:$E$9999,'QUALIFIED EFH'!CD$5))</f>
        <v>371.66</v>
      </c>
      <c r="CE43" s="476">
        <f>IF(CE$2&lt;&gt;"",IF($C43&lt;&gt;"TBA",CE$2/114,0),SUMIFS('HOURS&amp;CYCLES INPUT'!$F$2:$F$9999,'HOURS&amp;CYCLES INPUT'!$C$2:$C$9999,'QUALIFIED EFH'!$C43,'HOURS&amp;CYCLES INPUT'!$D$2:$D$9999,'QUALIFIED EFH'!CE$4,'HOURS&amp;CYCLES INPUT'!$E$2:$E$9999,'QUALIFIED EFH'!CE$5))</f>
        <v>374.09</v>
      </c>
      <c r="CF43" s="476">
        <f>IF(CF$2&lt;&gt;"",IF($C43&lt;&gt;"TBA",CF$2/114,0),SUMIFS('HOURS&amp;CYCLES INPUT'!$F$2:$F$9999,'HOURS&amp;CYCLES INPUT'!$C$2:$C$9999,'QUALIFIED EFH'!$C43,'HOURS&amp;CYCLES INPUT'!$D$2:$D$9999,'QUALIFIED EFH'!CF$4,'HOURS&amp;CYCLES INPUT'!$E$2:$E$9999,'QUALIFIED EFH'!CF$5))</f>
        <v>379.94</v>
      </c>
      <c r="CG43" s="476">
        <f>IF(CG$2&lt;&gt;"",IF($C43&lt;&gt;"TBA",CG$2/114,0),SUMIFS('HOURS&amp;CYCLES INPUT'!$F$2:$F$9999,'HOURS&amp;CYCLES INPUT'!$C$2:$C$9999,'QUALIFIED EFH'!$C43,'HOURS&amp;CYCLES INPUT'!$D$2:$D$9999,'QUALIFIED EFH'!CG$4,'HOURS&amp;CYCLES INPUT'!$E$2:$E$9999,'QUALIFIED EFH'!CG$5))</f>
        <v>392.56</v>
      </c>
      <c r="CH43" s="476">
        <f>IF(CH$2&lt;&gt;"",IF($C43&lt;&gt;"TBA",CH$2/114,0),SUMIFS('HOURS&amp;CYCLES INPUT'!$F$2:$F$9999,'HOURS&amp;CYCLES INPUT'!$C$2:$C$9999,'QUALIFIED EFH'!$C43,'HOURS&amp;CYCLES INPUT'!$D$2:$D$9999,'QUALIFIED EFH'!CH$4,'HOURS&amp;CYCLES INPUT'!$E$2:$E$9999,'QUALIFIED EFH'!CH$5))</f>
        <v>395.22</v>
      </c>
      <c r="CI43" s="476">
        <f>IF(CI$2&lt;&gt;"",IF($C43&lt;&gt;"TBA",CI$2/114,0),SUMIFS('HOURS&amp;CYCLES INPUT'!$F$2:$F$9999,'HOURS&amp;CYCLES INPUT'!$C$2:$C$9999,'QUALIFIED EFH'!$C43,'HOURS&amp;CYCLES INPUT'!$D$2:$D$9999,'QUALIFIED EFH'!CI$4,'HOURS&amp;CYCLES INPUT'!$E$2:$E$9999,'QUALIFIED EFH'!CI$5))</f>
        <v>207.98</v>
      </c>
      <c r="CJ43" s="476">
        <f>IF(CJ$2&lt;&gt;"",IF($C43&lt;&gt;"TBA",CJ$2/114,0),SUMIFS('HOURS&amp;CYCLES INPUT'!$F$2:$F$9999,'HOURS&amp;CYCLES INPUT'!$C$2:$C$9999,'QUALIFIED EFH'!$C43,'HOURS&amp;CYCLES INPUT'!$D$2:$D$9999,'QUALIFIED EFH'!CJ$4,'HOURS&amp;CYCLES INPUT'!$E$2:$E$9999,'QUALIFIED EFH'!CJ$5))</f>
        <v>316.01</v>
      </c>
      <c r="CK43" s="476">
        <f>IF(CK$2&lt;&gt;"",IF($C43&lt;&gt;"TBA",CK$2/114,0),SUMIFS('HOURS&amp;CYCLES INPUT'!$F$2:$F$9999,'HOURS&amp;CYCLES INPUT'!$C$2:$C$9999,'QUALIFIED EFH'!$C43,'HOURS&amp;CYCLES INPUT'!$D$2:$D$9999,'QUALIFIED EFH'!CK$4,'HOURS&amp;CYCLES INPUT'!$E$2:$E$9999,'QUALIFIED EFH'!CK$5))</f>
        <v>0</v>
      </c>
      <c r="CL43" s="476">
        <f>IF(CL$2&lt;&gt;"",IF($C43&lt;&gt;"TBA",CL$2/114,0),SUMIFS('HOURS&amp;CYCLES INPUT'!$F$2:$F$9999,'HOURS&amp;CYCLES INPUT'!$C$2:$C$9999,'QUALIFIED EFH'!$C43,'HOURS&amp;CYCLES INPUT'!$D$2:$D$9999,'QUALIFIED EFH'!CL$4,'HOURS&amp;CYCLES INPUT'!$E$2:$E$9999,'QUALIFIED EFH'!CL$5))</f>
        <v>0</v>
      </c>
      <c r="CM43" s="476">
        <f>IF(CM$2&lt;&gt;"",IF($C43&lt;&gt;"TBA",CM$2/114,0),SUMIFS('HOURS&amp;CYCLES INPUT'!$F$2:$F$9999,'HOURS&amp;CYCLES INPUT'!$C$2:$C$9999,'QUALIFIED EFH'!$C43,'HOURS&amp;CYCLES INPUT'!$D$2:$D$9999,'QUALIFIED EFH'!CM$4,'HOURS&amp;CYCLES INPUT'!$E$2:$E$9999,'QUALIFIED EFH'!CM$5))</f>
        <v>252.86</v>
      </c>
      <c r="CN43" s="476">
        <f>IF(CN$2&lt;&gt;"",IF($C43&lt;&gt;"TBA",CN$2/114,0),SUMIFS('HOURS&amp;CYCLES INPUT'!$F$2:$F$9999,'HOURS&amp;CYCLES INPUT'!$C$2:$C$9999,'QUALIFIED EFH'!$C43,'HOURS&amp;CYCLES INPUT'!$D$2:$D$9999,'QUALIFIED EFH'!CN$4,'HOURS&amp;CYCLES INPUT'!$E$2:$E$9999,'QUALIFIED EFH'!CN$5))</f>
        <v>391.84</v>
      </c>
      <c r="CO43" s="476">
        <f>IF(CO$2&lt;&gt;"",IF($C43&lt;&gt;"TBA",CO$2/114,0),SUMIFS('HOURS&amp;CYCLES INPUT'!$F$2:$F$9999,'HOURS&amp;CYCLES INPUT'!$C$2:$C$9999,'QUALIFIED EFH'!$C43,'HOURS&amp;CYCLES INPUT'!$D$2:$D$9999,'QUALIFIED EFH'!CO$4,'HOURS&amp;CYCLES INPUT'!$E$2:$E$9999,'QUALIFIED EFH'!CO$5))</f>
        <v>349.43</v>
      </c>
      <c r="CP43" s="476">
        <f>IF(CP$2&lt;&gt;"",IF($C43&lt;&gt;"TBA",CP$2/114,0),SUMIFS('HOURS&amp;CYCLES INPUT'!$F$2:$F$9999,'HOURS&amp;CYCLES INPUT'!$C$2:$C$9999,'QUALIFIED EFH'!$C43,'HOURS&amp;CYCLES INPUT'!$D$2:$D$9999,'QUALIFIED EFH'!CP$4,'HOURS&amp;CYCLES INPUT'!$E$2:$E$9999,'QUALIFIED EFH'!CP$5))</f>
        <v>386.78</v>
      </c>
      <c r="CQ43" s="476">
        <f>IF(CQ$2&lt;&gt;"",IF($C43&lt;&gt;"TBA",CQ$2/114,0),SUMIFS('HOURS&amp;CYCLES INPUT'!$F$2:$F$9999,'HOURS&amp;CYCLES INPUT'!$C$2:$C$9999,'QUALIFIED EFH'!$C43,'HOURS&amp;CYCLES INPUT'!$D$2:$D$9999,'QUALIFIED EFH'!CQ$4,'HOURS&amp;CYCLES INPUT'!$E$2:$E$9999,'QUALIFIED EFH'!CQ$5))</f>
        <v>249.02</v>
      </c>
      <c r="CR43" s="476">
        <f>IF(CR$2&lt;&gt;"",IF($C43&lt;&gt;"TBA",CR$2/114,0),SUMIFS('HOURS&amp;CYCLES INPUT'!$F$2:$F$9999,'HOURS&amp;CYCLES INPUT'!$C$2:$C$9999,'QUALIFIED EFH'!$C43,'HOURS&amp;CYCLES INPUT'!$D$2:$D$9999,'QUALIFIED EFH'!CR$4,'HOURS&amp;CYCLES INPUT'!$E$2:$E$9999,'QUALIFIED EFH'!CR$5))</f>
        <v>0</v>
      </c>
      <c r="CS43" s="476">
        <f>IF(CS$2&lt;&gt;"",IF($C43&lt;&gt;"TBA",CS$2/114,0),SUMIFS('HOURS&amp;CYCLES INPUT'!$F$2:$F$9999,'HOURS&amp;CYCLES INPUT'!$C$2:$C$9999,'QUALIFIED EFH'!$C43,'HOURS&amp;CYCLES INPUT'!$D$2:$D$9999,'QUALIFIED EFH'!CS$4,'HOURS&amp;CYCLES INPUT'!$E$2:$E$9999,'QUALIFIED EFH'!CS$5))</f>
        <v>0</v>
      </c>
      <c r="CT43" s="476">
        <f>IF(CT$2&lt;&gt;"",IF($C43&lt;&gt;"TBA",CT$2/114,0),SUMIFS('HOURS&amp;CYCLES INPUT'!$F$2:$F$9999,'HOURS&amp;CYCLES INPUT'!$C$2:$C$9999,'QUALIFIED EFH'!$C43,'HOURS&amp;CYCLES INPUT'!$D$2:$D$9999,'QUALIFIED EFH'!CT$4,'HOURS&amp;CYCLES INPUT'!$E$2:$E$9999,'QUALIFIED EFH'!CT$5))</f>
        <v>0</v>
      </c>
      <c r="CU43" s="476">
        <f>IF(CU$2&lt;&gt;"",IF($C43&lt;&gt;"TBA",CU$2/114,0),SUMIFS('HOURS&amp;CYCLES INPUT'!$F$2:$F$9999,'HOURS&amp;CYCLES INPUT'!$C$2:$C$9999,'QUALIFIED EFH'!$C43,'HOURS&amp;CYCLES INPUT'!$D$2:$D$9999,'QUALIFIED EFH'!CU$4,'HOURS&amp;CYCLES INPUT'!$E$2:$E$9999,'QUALIFIED EFH'!CU$5))</f>
        <v>0</v>
      </c>
      <c r="CV43" s="476">
        <f>IF(CV$2&lt;&gt;"",IF($C43&lt;&gt;"TBA",CV$2/114,0),SUMIFS('HOURS&amp;CYCLES INPUT'!$F$2:$F$9999,'HOURS&amp;CYCLES INPUT'!$C$2:$C$9999,'QUALIFIED EFH'!$C43,'HOURS&amp;CYCLES INPUT'!$D$2:$D$9999,'QUALIFIED EFH'!CV$4,'HOURS&amp;CYCLES INPUT'!$E$2:$E$9999,'QUALIFIED EFH'!CV$5))</f>
        <v>304.5</v>
      </c>
      <c r="CW43" s="476">
        <f>IF(CW$2&lt;&gt;"",IF($C43&lt;&gt;"TBA",CW$2/114,0),SUMIFS('HOURS&amp;CYCLES INPUT'!$F$2:$F$9999,'HOURS&amp;CYCLES INPUT'!$C$2:$C$9999,'QUALIFIED EFH'!$C43,'HOURS&amp;CYCLES INPUT'!$D$2:$D$9999,'QUALIFIED EFH'!CW$4,'HOURS&amp;CYCLES INPUT'!$E$2:$E$9999,'QUALIFIED EFH'!CW$5))</f>
        <v>379.17</v>
      </c>
      <c r="CX43" s="476">
        <f>IF(CX$2&lt;&gt;"",IF($C43&lt;&gt;"TBA",CX$2/114,0),SUMIFS('HOURS&amp;CYCLES INPUT'!$F$2:$F$9999,'HOURS&amp;CYCLES INPUT'!$C$2:$C$9999,'QUALIFIED EFH'!$C43,'HOURS&amp;CYCLES INPUT'!$D$2:$D$9999,'QUALIFIED EFH'!CX$4,'HOURS&amp;CYCLES INPUT'!$E$2:$E$9999,'QUALIFIED EFH'!CX$5))</f>
        <v>347.48</v>
      </c>
      <c r="CY43" s="476">
        <f>IF(CY$2&lt;&gt;"",IF($C43&lt;&gt;"TBA",CY$2/114,0),SUMIFS('HOURS&amp;CYCLES INPUT'!$F$2:$F$9999,'HOURS&amp;CYCLES INPUT'!$C$2:$C$9999,'QUALIFIED EFH'!$C43,'HOURS&amp;CYCLES INPUT'!$D$2:$D$9999,'QUALIFIED EFH'!CY$4,'HOURS&amp;CYCLES INPUT'!$E$2:$E$9999,'QUALIFIED EFH'!CY$5))</f>
        <v>339.61</v>
      </c>
      <c r="CZ43" s="476">
        <f>IF(CZ$2&lt;&gt;"",IF($C43&lt;&gt;"TBA",CZ$2/114,0),SUMIFS('HOURS&amp;CYCLES INPUT'!$F$2:$F$9999,'HOURS&amp;CYCLES INPUT'!$C$2:$C$9999,'QUALIFIED EFH'!$C43,'HOURS&amp;CYCLES INPUT'!$D$2:$D$9999,'QUALIFIED EFH'!CZ$4,'HOURS&amp;CYCLES INPUT'!$E$2:$E$9999,'QUALIFIED EFH'!CZ$5))</f>
        <v>44.29</v>
      </c>
      <c r="DA43" s="476">
        <f>IF(DA$2&lt;&gt;"",IF($C43&lt;&gt;"TBA",DA$2/114,0),SUMIFS('HOURS&amp;CYCLES INPUT'!$F$2:$F$9999,'HOURS&amp;CYCLES INPUT'!$C$2:$C$9999,'QUALIFIED EFH'!$C43,'HOURS&amp;CYCLES INPUT'!$D$2:$D$9999,'QUALIFIED EFH'!DA$4,'HOURS&amp;CYCLES INPUT'!$E$2:$E$9999,'QUALIFIED EFH'!DA$5))</f>
        <v>0</v>
      </c>
      <c r="DB43" s="476">
        <f>IF(DB$2&lt;&gt;"",IF($C43&lt;&gt;"TBA",DB$2/114,0),SUMIFS('HOURS&amp;CYCLES INPUT'!$F$2:$F$9999,'HOURS&amp;CYCLES INPUT'!$C$2:$C$9999,'QUALIFIED EFH'!$C43,'HOURS&amp;CYCLES INPUT'!$D$2:$D$9999,'QUALIFIED EFH'!DB$4,'HOURS&amp;CYCLES INPUT'!$E$2:$E$9999,'QUALIFIED EFH'!DB$5))</f>
        <v>0</v>
      </c>
      <c r="DC43" s="476">
        <f>IF(DC$2&lt;&gt;"",IF($C43&lt;&gt;"TBA",DC$2/114,0),SUMIFS('HOURS&amp;CYCLES INPUT'!$F$2:$F$9999,'HOURS&amp;CYCLES INPUT'!$C$2:$C$9999,'QUALIFIED EFH'!$C43,'HOURS&amp;CYCLES INPUT'!$D$2:$D$9999,'QUALIFIED EFH'!DC$4,'HOURS&amp;CYCLES INPUT'!$E$2:$E$9999,'QUALIFIED EFH'!DC$5))</f>
        <v>0</v>
      </c>
      <c r="DD43" s="476">
        <f>IF(DD$2&lt;&gt;"",IF($C43&lt;&gt;"TBA",DD$2/114,0),SUMIFS('HOURS&amp;CYCLES INPUT'!$F$2:$F$9999,'HOURS&amp;CYCLES INPUT'!$C$2:$C$9999,'QUALIFIED EFH'!$C43,'HOURS&amp;CYCLES INPUT'!$D$2:$D$9999,'QUALIFIED EFH'!DD$4,'HOURS&amp;CYCLES INPUT'!$E$2:$E$9999,'QUALIFIED EFH'!DD$5))</f>
        <v>0</v>
      </c>
      <c r="DE43" s="476">
        <f>IF(DE$2&lt;&gt;"",IF($C43&lt;&gt;"TBA",DE$2/114,0),SUMIFS('HOURS&amp;CYCLES INPUT'!$F$2:$F$9999,'HOURS&amp;CYCLES INPUT'!$C$2:$C$9999,'QUALIFIED EFH'!$C43,'HOURS&amp;CYCLES INPUT'!$D$2:$D$9999,'QUALIFIED EFH'!DE$4,'HOURS&amp;CYCLES INPUT'!$E$2:$E$9999,'QUALIFIED EFH'!DE$5))</f>
        <v>0</v>
      </c>
      <c r="DF43" s="476">
        <f>IF(DF$2&lt;&gt;"",IF($C43&lt;&gt;"TBA",DF$2/114,0),SUMIFS('HOURS&amp;CYCLES INPUT'!$F$2:$F$9999,'HOURS&amp;CYCLES INPUT'!$C$2:$C$9999,'QUALIFIED EFH'!$C43,'HOURS&amp;CYCLES INPUT'!$D$2:$D$9999,'QUALIFIED EFH'!DF$4,'HOURS&amp;CYCLES INPUT'!$E$2:$E$9999,'QUALIFIED EFH'!DF$5))</f>
        <v>0</v>
      </c>
      <c r="DG43" s="476">
        <f>IF(DG$2&lt;&gt;"",IF($C43&lt;&gt;"TBA",DG$2/114,0),SUMIFS('HOURS&amp;CYCLES INPUT'!$F$2:$F$9999,'HOURS&amp;CYCLES INPUT'!$C$2:$C$9999,'QUALIFIED EFH'!$C43,'HOURS&amp;CYCLES INPUT'!$D$2:$D$9999,'QUALIFIED EFH'!DG$4,'HOURS&amp;CYCLES INPUT'!$E$2:$E$9999,'QUALIFIED EFH'!DG$5))</f>
        <v>0</v>
      </c>
      <c r="DH43" s="476">
        <f>IF(DH$2&lt;&gt;"",IF($C43&lt;&gt;"TBA",DH$2/114,0),SUMIFS('HOURS&amp;CYCLES INPUT'!$F$2:$F$9999,'HOURS&amp;CYCLES INPUT'!$C$2:$C$9999,'QUALIFIED EFH'!$C43,'HOURS&amp;CYCLES INPUT'!$D$2:$D$9999,'QUALIFIED EFH'!DH$4,'HOURS&amp;CYCLES INPUT'!$E$2:$E$9999,'QUALIFIED EFH'!DH$5))</f>
        <v>0</v>
      </c>
      <c r="DI43" s="476">
        <f>IF(DI$2&lt;&gt;"",IF($C43&lt;&gt;"TBA",DI$2/114,0),SUMIFS('HOURS&amp;CYCLES INPUT'!$F$2:$F$9999,'HOURS&amp;CYCLES INPUT'!$C$2:$C$9999,'QUALIFIED EFH'!$C43,'HOURS&amp;CYCLES INPUT'!$D$2:$D$9999,'QUALIFIED EFH'!DI$4,'HOURS&amp;CYCLES INPUT'!$E$2:$E$9999,'QUALIFIED EFH'!DI$5))</f>
        <v>0</v>
      </c>
      <c r="DJ43" s="476">
        <f>IF(DJ$2&lt;&gt;"",IF($C43&lt;&gt;"TBA",DJ$2/114,0),SUMIFS('HOURS&amp;CYCLES INPUT'!$F$2:$F$9999,'HOURS&amp;CYCLES INPUT'!$C$2:$C$9999,'QUALIFIED EFH'!$C43,'HOURS&amp;CYCLES INPUT'!$D$2:$D$9999,'QUALIFIED EFH'!DJ$4,'HOURS&amp;CYCLES INPUT'!$E$2:$E$9999,'QUALIFIED EFH'!DJ$5))</f>
        <v>0</v>
      </c>
      <c r="DK43" s="476">
        <f>IF(DK$2&lt;&gt;"",IF($C43&lt;&gt;"TBA",DK$2/114,0),SUMIFS('HOURS&amp;CYCLES INPUT'!$F$2:$F$9999,'HOURS&amp;CYCLES INPUT'!$C$2:$C$9999,'QUALIFIED EFH'!$C43,'HOURS&amp;CYCLES INPUT'!$D$2:$D$9999,'QUALIFIED EFH'!DK$4,'HOURS&amp;CYCLES INPUT'!$E$2:$E$9999,'QUALIFIED EFH'!DK$5))</f>
        <v>0</v>
      </c>
      <c r="DL43" s="476">
        <f>IF(DL$2&lt;&gt;"",IF($C43&lt;&gt;"TBA",DL$2/114,0),SUMIFS('HOURS&amp;CYCLES INPUT'!$F$2:$F$9999,'HOURS&amp;CYCLES INPUT'!$C$2:$C$9999,'QUALIFIED EFH'!$C43,'HOURS&amp;CYCLES INPUT'!$D$2:$D$9999,'QUALIFIED EFH'!DL$4,'HOURS&amp;CYCLES INPUT'!$E$2:$E$9999,'QUALIFIED EFH'!DL$5))</f>
        <v>0</v>
      </c>
      <c r="DM43" s="476">
        <f>IF(DM$2&lt;&gt;"",IF($C43&lt;&gt;"TBA",DM$2/114,0),SUMIFS('HOURS&amp;CYCLES INPUT'!$F$2:$F$9999,'HOURS&amp;CYCLES INPUT'!$C$2:$C$9999,'QUALIFIED EFH'!$C43,'HOURS&amp;CYCLES INPUT'!$D$2:$D$9999,'QUALIFIED EFH'!DM$4,'HOURS&amp;CYCLES INPUT'!$E$2:$E$9999,'QUALIFIED EFH'!DM$5))</f>
        <v>0</v>
      </c>
      <c r="DN43" s="476">
        <f>IF(DN$2&lt;&gt;"",IF($C43&lt;&gt;"TBA",DN$2/114,0),SUMIFS('HOURS&amp;CYCLES INPUT'!$F$2:$F$9999,'HOURS&amp;CYCLES INPUT'!$C$2:$C$9999,'QUALIFIED EFH'!$C43,'HOURS&amp;CYCLES INPUT'!$D$2:$D$9999,'QUALIFIED EFH'!DN$4,'HOURS&amp;CYCLES INPUT'!$E$2:$E$9999,'QUALIFIED EFH'!DN$5))</f>
        <v>0</v>
      </c>
      <c r="DO43" s="476">
        <f>IF(DO$2&lt;&gt;"",IF($C43&lt;&gt;"TBA",DO$2/114,0),SUMIFS('HOURS&amp;CYCLES INPUT'!$F$2:$F$9999,'HOURS&amp;CYCLES INPUT'!$C$2:$C$9999,'QUALIFIED EFH'!$C43,'HOURS&amp;CYCLES INPUT'!$D$2:$D$9999,'QUALIFIED EFH'!DO$4,'HOURS&amp;CYCLES INPUT'!$E$2:$E$9999,'QUALIFIED EFH'!DO$5))</f>
        <v>0</v>
      </c>
      <c r="DP43" s="476">
        <f>IF(DP$2&lt;&gt;"",IF($C43&lt;&gt;"TBA",DP$2/114,0),SUMIFS('HOURS&amp;CYCLES INPUT'!$F$2:$F$9999,'HOURS&amp;CYCLES INPUT'!$C$2:$C$9999,'QUALIFIED EFH'!$C43,'HOURS&amp;CYCLES INPUT'!$D$2:$D$9999,'QUALIFIED EFH'!DP$4,'HOURS&amp;CYCLES INPUT'!$E$2:$E$9999,'QUALIFIED EFH'!DP$5))</f>
        <v>0</v>
      </c>
      <c r="DQ43" s="476">
        <f>IF(DQ$2&lt;&gt;"",IF($C43&lt;&gt;"TBA",DQ$2/114,0),SUMIFS('HOURS&amp;CYCLES INPUT'!$F$2:$F$9999,'HOURS&amp;CYCLES INPUT'!$C$2:$C$9999,'QUALIFIED EFH'!$C43,'HOURS&amp;CYCLES INPUT'!$D$2:$D$9999,'QUALIFIED EFH'!DQ$4,'HOURS&amp;CYCLES INPUT'!$E$2:$E$9999,'QUALIFIED EFH'!DQ$5))</f>
        <v>0</v>
      </c>
      <c r="DR43" s="476">
        <f>IF(DR$2&lt;&gt;"",IF($C43&lt;&gt;"TBA",DR$2/114,0),SUMIFS('HOURS&amp;CYCLES INPUT'!$F$2:$F$9999,'HOURS&amp;CYCLES INPUT'!$C$2:$C$9999,'QUALIFIED EFH'!$C43,'HOURS&amp;CYCLES INPUT'!$D$2:$D$9999,'QUALIFIED EFH'!DR$4,'HOURS&amp;CYCLES INPUT'!$E$2:$E$9999,'QUALIFIED EFH'!DR$5))</f>
        <v>0</v>
      </c>
      <c r="DS43" s="476">
        <f>IF(DS$2&lt;&gt;"",IF($C43&lt;&gt;"TBA",DS$2/114,0),SUMIFS('HOURS&amp;CYCLES INPUT'!$F$2:$F$9999,'HOURS&amp;CYCLES INPUT'!$C$2:$C$9999,'QUALIFIED EFH'!$C43,'HOURS&amp;CYCLES INPUT'!$D$2:$D$9999,'QUALIFIED EFH'!DS$4,'HOURS&amp;CYCLES INPUT'!$E$2:$E$9999,'QUALIFIED EFH'!DS$5))</f>
        <v>0</v>
      </c>
      <c r="DT43" s="476">
        <f>IF(DT$2&lt;&gt;"",IF($C43&lt;&gt;"TBA",DT$2/114,0),SUMIFS('HOURS&amp;CYCLES INPUT'!$F$2:$F$9999,'HOURS&amp;CYCLES INPUT'!$C$2:$C$9999,'QUALIFIED EFH'!$C43,'HOURS&amp;CYCLES INPUT'!$D$2:$D$9999,'QUALIFIED EFH'!DT$4,'HOURS&amp;CYCLES INPUT'!$E$2:$E$9999,'QUALIFIED EFH'!DT$5))</f>
        <v>0</v>
      </c>
      <c r="DU43" s="476">
        <f>IF(DU$2&lt;&gt;"",IF($C43&lt;&gt;"TBA",DU$2/114,0),SUMIFS('HOURS&amp;CYCLES INPUT'!$F$2:$F$9999,'HOURS&amp;CYCLES INPUT'!$C$2:$C$9999,'QUALIFIED EFH'!$C43,'HOURS&amp;CYCLES INPUT'!$D$2:$D$9999,'QUALIFIED EFH'!DU$4,'HOURS&amp;CYCLES INPUT'!$E$2:$E$9999,'QUALIFIED EFH'!DU$5))</f>
        <v>0</v>
      </c>
      <c r="DV43" s="476">
        <f>IF(DV$2&lt;&gt;"",IF($C43&lt;&gt;"TBA",DV$2/114,0),SUMIFS('HOURS&amp;CYCLES INPUT'!$F$2:$F$9999,'HOURS&amp;CYCLES INPUT'!$C$2:$C$9999,'QUALIFIED EFH'!$C43,'HOURS&amp;CYCLES INPUT'!$D$2:$D$9999,'QUALIFIED EFH'!DV$4,'HOURS&amp;CYCLES INPUT'!$E$2:$E$9999,'QUALIFIED EFH'!DV$5))</f>
        <v>0</v>
      </c>
      <c r="DW43" s="476">
        <f>IF(DW$2&lt;&gt;"",IF($C43&lt;&gt;"TBA",DW$2/114,0),SUMIFS('HOURS&amp;CYCLES INPUT'!$F$2:$F$9999,'HOURS&amp;CYCLES INPUT'!$C$2:$C$9999,'QUALIFIED EFH'!$C43,'HOURS&amp;CYCLES INPUT'!$D$2:$D$9999,'QUALIFIED EFH'!DW$4,'HOURS&amp;CYCLES INPUT'!$E$2:$E$9999,'QUALIFIED EFH'!DW$5))</f>
        <v>0</v>
      </c>
      <c r="DX43" s="476">
        <f>IF(DX$2&lt;&gt;"",IF($C43&lt;&gt;"TBA",DX$2/114,0),SUMIFS('HOURS&amp;CYCLES INPUT'!$F$2:$F$9999,'HOURS&amp;CYCLES INPUT'!$C$2:$C$9999,'QUALIFIED EFH'!$C43,'HOURS&amp;CYCLES INPUT'!$D$2:$D$9999,'QUALIFIED EFH'!DX$4,'HOURS&amp;CYCLES INPUT'!$E$2:$E$9999,'QUALIFIED EFH'!DX$5))</f>
        <v>0</v>
      </c>
      <c r="DY43" s="476">
        <f>IF(DY$2&lt;&gt;"",IF($C43&lt;&gt;"TBA",DY$2/114,0),SUMIFS('HOURS&amp;CYCLES INPUT'!$F$2:$F$9999,'HOURS&amp;CYCLES INPUT'!$C$2:$C$9999,'QUALIFIED EFH'!$C43,'HOURS&amp;CYCLES INPUT'!$D$2:$D$9999,'QUALIFIED EFH'!DY$4,'HOURS&amp;CYCLES INPUT'!$E$2:$E$9999,'QUALIFIED EFH'!DY$5))</f>
        <v>0</v>
      </c>
      <c r="DZ43" s="476">
        <f>IF(DZ$2&lt;&gt;"",IF($C43&lt;&gt;"TBA",DZ$2/114,0),SUMIFS('HOURS&amp;CYCLES INPUT'!$F$2:$F$9999,'HOURS&amp;CYCLES INPUT'!$C$2:$C$9999,'QUALIFIED EFH'!$C43,'HOURS&amp;CYCLES INPUT'!$D$2:$D$9999,'QUALIFIED EFH'!DZ$4,'HOURS&amp;CYCLES INPUT'!$E$2:$E$9999,'QUALIFIED EFH'!DZ$5))</f>
        <v>0</v>
      </c>
      <c r="EA43" s="476">
        <f>IF(EA$2&lt;&gt;"",IF($C43&lt;&gt;"TBA",EA$2/114,0),SUMIFS('HOURS&amp;CYCLES INPUT'!$F$2:$F$9999,'HOURS&amp;CYCLES INPUT'!$C$2:$C$9999,'QUALIFIED EFH'!$C43,'HOURS&amp;CYCLES INPUT'!$D$2:$D$9999,'QUALIFIED EFH'!EA$4,'HOURS&amp;CYCLES INPUT'!$E$2:$E$9999,'QUALIFIED EFH'!EA$5))</f>
        <v>0</v>
      </c>
      <c r="EB43" s="476">
        <f>IF(EB$2&lt;&gt;"",IF($C43&lt;&gt;"TBA",EB$2/114,0),SUMIFS('HOURS&amp;CYCLES INPUT'!$F$2:$F$9999,'HOURS&amp;CYCLES INPUT'!$C$2:$C$9999,'QUALIFIED EFH'!$C43,'HOURS&amp;CYCLES INPUT'!$D$2:$D$9999,'QUALIFIED EFH'!EB$4,'HOURS&amp;CYCLES INPUT'!$E$2:$E$9999,'QUALIFIED EFH'!EB$5))</f>
        <v>0</v>
      </c>
      <c r="EC43" s="476">
        <f>IF(EC$2&lt;&gt;"",IF($C43&lt;&gt;"TBA",EC$2/114,0),SUMIFS('HOURS&amp;CYCLES INPUT'!$F$2:$F$9999,'HOURS&amp;CYCLES INPUT'!$C$2:$C$9999,'QUALIFIED EFH'!$C43,'HOURS&amp;CYCLES INPUT'!$D$2:$D$9999,'QUALIFIED EFH'!EC$4,'HOURS&amp;CYCLES INPUT'!$E$2:$E$9999,'QUALIFIED EFH'!EC$5))</f>
        <v>0</v>
      </c>
      <c r="ED43" s="476">
        <f>IF(ED$2&lt;&gt;"",IF($C43&lt;&gt;"TBA",ED$2/114,0),SUMIFS('HOURS&amp;CYCLES INPUT'!$F$2:$F$9999,'HOURS&amp;CYCLES INPUT'!$C$2:$C$9999,'QUALIFIED EFH'!$C43,'HOURS&amp;CYCLES INPUT'!$D$2:$D$9999,'QUALIFIED EFH'!ED$4,'HOURS&amp;CYCLES INPUT'!$E$2:$E$9999,'QUALIFIED EFH'!ED$5))</f>
        <v>0</v>
      </c>
      <c r="EE43" s="476">
        <f>IF(EE$2&lt;&gt;"",IF($C43&lt;&gt;"TBA",EE$2/114,0),SUMIFS('HOURS&amp;CYCLES INPUT'!$F$2:$F$9999,'HOURS&amp;CYCLES INPUT'!$C$2:$C$9999,'QUALIFIED EFH'!$C43,'HOURS&amp;CYCLES INPUT'!$D$2:$D$9999,'QUALIFIED EFH'!EE$4,'HOURS&amp;CYCLES INPUT'!$E$2:$E$9999,'QUALIFIED EFH'!EE$5))</f>
        <v>0</v>
      </c>
      <c r="EF43" s="476">
        <f>IF(EF$2&lt;&gt;"",IF($C43&lt;&gt;"TBA",EF$2/114,0),SUMIFS('HOURS&amp;CYCLES INPUT'!$F$2:$F$9999,'HOURS&amp;CYCLES INPUT'!$C$2:$C$9999,'QUALIFIED EFH'!$C43,'HOURS&amp;CYCLES INPUT'!$D$2:$D$9999,'QUALIFIED EFH'!EF$4,'HOURS&amp;CYCLES INPUT'!$E$2:$E$9999,'QUALIFIED EFH'!EF$5))</f>
        <v>0</v>
      </c>
      <c r="EG43" s="476">
        <f>IF(EG$2&lt;&gt;"",IF($C43&lt;&gt;"TBA",EG$2/114,0),SUMIFS('HOURS&amp;CYCLES INPUT'!$F$2:$F$9999,'HOURS&amp;CYCLES INPUT'!$C$2:$C$9999,'QUALIFIED EFH'!$C43,'HOURS&amp;CYCLES INPUT'!$D$2:$D$9999,'QUALIFIED EFH'!EG$4,'HOURS&amp;CYCLES INPUT'!$E$2:$E$9999,'QUALIFIED EFH'!EG$5))</f>
        <v>0</v>
      </c>
      <c r="EH43" s="476">
        <f>IF(EH$2&lt;&gt;"",IF($C43&lt;&gt;"TBA",EH$2/114,0),SUMIFS('HOURS&amp;CYCLES INPUT'!$F$2:$F$9999,'HOURS&amp;CYCLES INPUT'!$C$2:$C$9999,'QUALIFIED EFH'!$C43,'HOURS&amp;CYCLES INPUT'!$D$2:$D$9999,'QUALIFIED EFH'!EH$4,'HOURS&amp;CYCLES INPUT'!$E$2:$E$9999,'QUALIFIED EFH'!EH$5))</f>
        <v>0</v>
      </c>
      <c r="EI43" s="476">
        <f>IF(EI$2&lt;&gt;"",IF($C43&lt;&gt;"TBA",EI$2/114,0),SUMIFS('HOURS&amp;CYCLES INPUT'!$F$2:$F$9999,'HOURS&amp;CYCLES INPUT'!$C$2:$C$9999,'QUALIFIED EFH'!$C43,'HOURS&amp;CYCLES INPUT'!$D$2:$D$9999,'QUALIFIED EFH'!EI$4,'HOURS&amp;CYCLES INPUT'!$E$2:$E$9999,'QUALIFIED EFH'!EI$5))</f>
        <v>0</v>
      </c>
      <c r="EJ43" s="476">
        <f>IF(EJ$2&lt;&gt;"",IF($C43&lt;&gt;"TBA",EJ$2/114,0),SUMIFS('HOURS&amp;CYCLES INPUT'!$F$2:$F$9999,'HOURS&amp;CYCLES INPUT'!$C$2:$C$9999,'QUALIFIED EFH'!$C43,'HOURS&amp;CYCLES INPUT'!$D$2:$D$9999,'QUALIFIED EFH'!EJ$4,'HOURS&amp;CYCLES INPUT'!$E$2:$E$9999,'QUALIFIED EFH'!EJ$5))</f>
        <v>0</v>
      </c>
      <c r="EK43" s="476">
        <f>IF(EK$2&lt;&gt;"",IF($C43&lt;&gt;"TBA",EK$2/114,0),SUMIFS('HOURS&amp;CYCLES INPUT'!$F$2:$F$9999,'HOURS&amp;CYCLES INPUT'!$C$2:$C$9999,'QUALIFIED EFH'!$C43,'HOURS&amp;CYCLES INPUT'!$D$2:$D$9999,'QUALIFIED EFH'!EK$4,'HOURS&amp;CYCLES INPUT'!$E$2:$E$9999,'QUALIFIED EFH'!EK$5))</f>
        <v>0</v>
      </c>
      <c r="EL43" s="476">
        <f>IF(EL$2&lt;&gt;"",IF($C43&lt;&gt;"TBA",EL$2/114,0),SUMIFS('HOURS&amp;CYCLES INPUT'!$F$2:$F$9999,'HOURS&amp;CYCLES INPUT'!$C$2:$C$9999,'QUALIFIED EFH'!$C43,'HOURS&amp;CYCLES INPUT'!$D$2:$D$9999,'QUALIFIED EFH'!EL$4,'HOURS&amp;CYCLES INPUT'!$E$2:$E$9999,'QUALIFIED EFH'!EL$5))</f>
        <v>0</v>
      </c>
      <c r="EM43" s="476">
        <f>IF(EM$2&lt;&gt;"",IF($C43&lt;&gt;"TBA",EM$2/114,0),SUMIFS('HOURS&amp;CYCLES INPUT'!$F$2:$F$9999,'HOURS&amp;CYCLES INPUT'!$C$2:$C$9999,'QUALIFIED EFH'!$C43,'HOURS&amp;CYCLES INPUT'!$D$2:$D$9999,'QUALIFIED EFH'!EM$4,'HOURS&amp;CYCLES INPUT'!$E$2:$E$9999,'QUALIFIED EFH'!EM$5))</f>
        <v>0</v>
      </c>
      <c r="EN43" s="476">
        <f>IF(EN$2&lt;&gt;"",IF($C43&lt;&gt;"TBA",EN$2/114,0),SUMIFS('HOURS&amp;CYCLES INPUT'!$F$2:$F$9999,'HOURS&amp;CYCLES INPUT'!$C$2:$C$9999,'QUALIFIED EFH'!$C43,'HOURS&amp;CYCLES INPUT'!$D$2:$D$9999,'QUALIFIED EFH'!EN$4,'HOURS&amp;CYCLES INPUT'!$E$2:$E$9999,'QUALIFIED EFH'!EN$5))</f>
        <v>0</v>
      </c>
      <c r="EO43" s="476">
        <f>IF(EO$2&lt;&gt;"",IF($C43&lt;&gt;"TBA",EO$2/114,0),SUMIFS('HOURS&amp;CYCLES INPUT'!$F$2:$F$9999,'HOURS&amp;CYCLES INPUT'!$C$2:$C$9999,'QUALIFIED EFH'!$C43,'HOURS&amp;CYCLES INPUT'!$D$2:$D$9999,'QUALIFIED EFH'!EO$4,'HOURS&amp;CYCLES INPUT'!$E$2:$E$9999,'QUALIFIED EFH'!EO$5))</f>
        <v>0</v>
      </c>
      <c r="EP43" s="476">
        <f>IF(EP$2&lt;&gt;"",IF($C43&lt;&gt;"TBA",EP$2/114,0),SUMIFS('HOURS&amp;CYCLES INPUT'!$F$2:$F$9999,'HOURS&amp;CYCLES INPUT'!$C$2:$C$9999,'QUALIFIED EFH'!$C43,'HOURS&amp;CYCLES INPUT'!$D$2:$D$9999,'QUALIFIED EFH'!EP$4,'HOURS&amp;CYCLES INPUT'!$E$2:$E$9999,'QUALIFIED EFH'!EP$5))</f>
        <v>0</v>
      </c>
      <c r="EQ43" s="476">
        <f>IF(EQ$2&lt;&gt;"",IF($C43&lt;&gt;"TBA",EQ$2/114,0),SUMIFS('HOURS&amp;CYCLES INPUT'!$F$2:$F$9999,'HOURS&amp;CYCLES INPUT'!$C$2:$C$9999,'QUALIFIED EFH'!$C43,'HOURS&amp;CYCLES INPUT'!$D$2:$D$9999,'QUALIFIED EFH'!EQ$4,'HOURS&amp;CYCLES INPUT'!$E$2:$E$9999,'QUALIFIED EFH'!EQ$5))</f>
        <v>0</v>
      </c>
      <c r="ER43" s="476">
        <f>IF(ER$2&lt;&gt;"",IF($C43&lt;&gt;"TBA",ER$2/114,0),SUMIFS('HOURS&amp;CYCLES INPUT'!$F$2:$F$9999,'HOURS&amp;CYCLES INPUT'!$C$2:$C$9999,'QUALIFIED EFH'!$C43,'HOURS&amp;CYCLES INPUT'!$D$2:$D$9999,'QUALIFIED EFH'!ER$4,'HOURS&amp;CYCLES INPUT'!$E$2:$E$9999,'QUALIFIED EFH'!ER$5))</f>
        <v>0</v>
      </c>
      <c r="ES43" s="476">
        <f>IF(ES$2&lt;&gt;"",IF($C43&lt;&gt;"TBA",ES$2/114,0),SUMIFS('HOURS&amp;CYCLES INPUT'!$F$2:$F$9999,'HOURS&amp;CYCLES INPUT'!$C$2:$C$9999,'QUALIFIED EFH'!$C43,'HOURS&amp;CYCLES INPUT'!$D$2:$D$9999,'QUALIFIED EFH'!ES$4,'HOURS&amp;CYCLES INPUT'!$E$2:$E$9999,'QUALIFIED EFH'!ES$5))</f>
        <v>0</v>
      </c>
      <c r="ET43" s="476">
        <f>IF(ET$2&lt;&gt;"",IF($C43&lt;&gt;"TBA",ET$2/114,0),SUMIFS('HOURS&amp;CYCLES INPUT'!$F$2:$F$9999,'HOURS&amp;CYCLES INPUT'!$C$2:$C$9999,'QUALIFIED EFH'!$C43,'HOURS&amp;CYCLES INPUT'!$D$2:$D$9999,'QUALIFIED EFH'!ET$4,'HOURS&amp;CYCLES INPUT'!$E$2:$E$9999,'QUALIFIED EFH'!ET$5))</f>
        <v>0</v>
      </c>
      <c r="EU43" s="476">
        <f>IF(EU$2&lt;&gt;"",IF($C43&lt;&gt;"TBA",EU$2/114,0),SUMIFS('HOURS&amp;CYCLES INPUT'!$F$2:$F$9999,'HOURS&amp;CYCLES INPUT'!$C$2:$C$9999,'QUALIFIED EFH'!$C43,'HOURS&amp;CYCLES INPUT'!$D$2:$D$9999,'QUALIFIED EFH'!EU$4,'HOURS&amp;CYCLES INPUT'!$E$2:$E$9999,'QUALIFIED EFH'!EU$5))</f>
        <v>0</v>
      </c>
      <c r="EV43" s="476">
        <f>IF(EV$2&lt;&gt;"",IF($C43&lt;&gt;"TBA",EV$2/114,0),SUMIFS('HOURS&amp;CYCLES INPUT'!$F$2:$F$9999,'HOURS&amp;CYCLES INPUT'!$C$2:$C$9999,'QUALIFIED EFH'!$C43,'HOURS&amp;CYCLES INPUT'!$D$2:$D$9999,'QUALIFIED EFH'!EV$4,'HOURS&amp;CYCLES INPUT'!$E$2:$E$9999,'QUALIFIED EFH'!EV$5))</f>
        <v>0</v>
      </c>
      <c r="EW43" s="476">
        <f>IF(EW$2&lt;&gt;"",IF($C43&lt;&gt;"TBA",EW$2/114,0),SUMIFS('HOURS&amp;CYCLES INPUT'!$F$2:$F$9999,'HOURS&amp;CYCLES INPUT'!$C$2:$C$9999,'QUALIFIED EFH'!$C43,'HOURS&amp;CYCLES INPUT'!$D$2:$D$9999,'QUALIFIED EFH'!EW$4,'HOURS&amp;CYCLES INPUT'!$E$2:$E$9999,'QUALIFIED EFH'!EW$5))</f>
        <v>0</v>
      </c>
      <c r="EX43" s="476">
        <f>IF(EX$2&lt;&gt;"",IF($C43&lt;&gt;"TBA",EX$2/114,0),SUMIFS('HOURS&amp;CYCLES INPUT'!$F$2:$F$9999,'HOURS&amp;CYCLES INPUT'!$C$2:$C$9999,'QUALIFIED EFH'!$C43,'HOURS&amp;CYCLES INPUT'!$D$2:$D$9999,'QUALIFIED EFH'!EX$4,'HOURS&amp;CYCLES INPUT'!$E$2:$E$9999,'QUALIFIED EFH'!EX$5))</f>
        <v>0</v>
      </c>
      <c r="EY43" s="476">
        <f>IF(EY$2&lt;&gt;"",IF($C43&lt;&gt;"TBA",EY$2/114,0),SUMIFS('HOURS&amp;CYCLES INPUT'!$F$2:$F$9999,'HOURS&amp;CYCLES INPUT'!$C$2:$C$9999,'QUALIFIED EFH'!$C43,'HOURS&amp;CYCLES INPUT'!$D$2:$D$9999,'QUALIFIED EFH'!EY$4,'HOURS&amp;CYCLES INPUT'!$E$2:$E$9999,'QUALIFIED EFH'!EY$5))</f>
        <v>0</v>
      </c>
      <c r="EZ43" s="476">
        <f>IF(EZ$2&lt;&gt;"",IF($C43&lt;&gt;"TBA",EZ$2/114,0),SUMIFS('HOURS&amp;CYCLES INPUT'!$F$2:$F$9999,'HOURS&amp;CYCLES INPUT'!$C$2:$C$9999,'QUALIFIED EFH'!$C43,'HOURS&amp;CYCLES INPUT'!$D$2:$D$9999,'QUALIFIED EFH'!EZ$4,'HOURS&amp;CYCLES INPUT'!$E$2:$E$9999,'QUALIFIED EFH'!EZ$5))</f>
        <v>0</v>
      </c>
      <c r="FA43" s="476">
        <f>IF(FA$2&lt;&gt;"",IF($C43&lt;&gt;"TBA",FA$2/114,0),SUMIFS('HOURS&amp;CYCLES INPUT'!$F$2:$F$9999,'HOURS&amp;CYCLES INPUT'!$C$2:$C$9999,'QUALIFIED EFH'!$C43,'HOURS&amp;CYCLES INPUT'!$D$2:$D$9999,'QUALIFIED EFH'!FA$4,'HOURS&amp;CYCLES INPUT'!$E$2:$E$9999,'QUALIFIED EFH'!FA$5))</f>
        <v>0</v>
      </c>
      <c r="FB43" s="476">
        <f>IF(FB$2&lt;&gt;"",IF($C43&lt;&gt;"TBA",FB$2/114,0),SUMIFS('HOURS&amp;CYCLES INPUT'!$F$2:$F$9999,'HOURS&amp;CYCLES INPUT'!$C$2:$C$9999,'QUALIFIED EFH'!$C43,'HOURS&amp;CYCLES INPUT'!$D$2:$D$9999,'QUALIFIED EFH'!FB$4,'HOURS&amp;CYCLES INPUT'!$E$2:$E$9999,'QUALIFIED EFH'!FB$5))</f>
        <v>0</v>
      </c>
      <c r="FC43" s="476">
        <f>IF(FC$2&lt;&gt;"",IF($C43&lt;&gt;"TBA",FC$2/114,0),SUMIFS('HOURS&amp;CYCLES INPUT'!$F$2:$F$9999,'HOURS&amp;CYCLES INPUT'!$C$2:$C$9999,'QUALIFIED EFH'!$C43,'HOURS&amp;CYCLES INPUT'!$D$2:$D$9999,'QUALIFIED EFH'!FC$4,'HOURS&amp;CYCLES INPUT'!$E$2:$E$9999,'QUALIFIED EFH'!FC$5))</f>
        <v>0</v>
      </c>
      <c r="FD43" s="476">
        <f>IF(FD$2&lt;&gt;"",IF($C43&lt;&gt;"TBA",FD$2/114,0),SUMIFS('HOURS&amp;CYCLES INPUT'!$F$2:$F$9999,'HOURS&amp;CYCLES INPUT'!$C$2:$C$9999,'QUALIFIED EFH'!$C43,'HOURS&amp;CYCLES INPUT'!$D$2:$D$9999,'QUALIFIED EFH'!FD$4,'HOURS&amp;CYCLES INPUT'!$E$2:$E$9999,'QUALIFIED EFH'!FD$5))</f>
        <v>0</v>
      </c>
      <c r="FE43" s="476">
        <f>IF(FE$2&lt;&gt;"",IF($C43&lt;&gt;"TBA",FE$2/114,0),SUMIFS('HOURS&amp;CYCLES INPUT'!$F$2:$F$9999,'HOURS&amp;CYCLES INPUT'!$C$2:$C$9999,'QUALIFIED EFH'!$C43,'HOURS&amp;CYCLES INPUT'!$D$2:$D$9999,'QUALIFIED EFH'!FE$4,'HOURS&amp;CYCLES INPUT'!$E$2:$E$9999,'QUALIFIED EFH'!FE$5))</f>
        <v>0</v>
      </c>
      <c r="FF43" s="476">
        <f>IF(FF$2&lt;&gt;"",IF($C43&lt;&gt;"TBA",FF$2/114,0),SUMIFS('HOURS&amp;CYCLES INPUT'!$F$2:$F$9999,'HOURS&amp;CYCLES INPUT'!$C$2:$C$9999,'QUALIFIED EFH'!$C43,'HOURS&amp;CYCLES INPUT'!$D$2:$D$9999,'QUALIFIED EFH'!FF$4,'HOURS&amp;CYCLES INPUT'!$E$2:$E$9999,'QUALIFIED EFH'!FF$5))</f>
        <v>0</v>
      </c>
      <c r="FG43" s="476">
        <f>IF(FG$2&lt;&gt;"",IF($C43&lt;&gt;"TBA",FG$2/114,0),SUMIFS('HOURS&amp;CYCLES INPUT'!$F$2:$F$9999,'HOURS&amp;CYCLES INPUT'!$C$2:$C$9999,'QUALIFIED EFH'!$C43,'HOURS&amp;CYCLES INPUT'!$D$2:$D$9999,'QUALIFIED EFH'!FG$4,'HOURS&amp;CYCLES INPUT'!$E$2:$E$9999,'QUALIFIED EFH'!FG$5))</f>
        <v>0</v>
      </c>
      <c r="FH43" s="476">
        <f>IF(FH$2&lt;&gt;"",IF($C43&lt;&gt;"TBA",FH$2/114,0),SUMIFS('HOURS&amp;CYCLES INPUT'!$F$2:$F$9999,'HOURS&amp;CYCLES INPUT'!$C$2:$C$9999,'QUALIFIED EFH'!$C43,'HOURS&amp;CYCLES INPUT'!$D$2:$D$9999,'QUALIFIED EFH'!FH$4,'HOURS&amp;CYCLES INPUT'!$E$2:$E$9999,'QUALIFIED EFH'!FH$5))</f>
        <v>0</v>
      </c>
      <c r="FI43" s="476">
        <f>IF(FI$2&lt;&gt;"",IF($C43&lt;&gt;"TBA",FI$2/114,0),SUMIFS('HOURS&amp;CYCLES INPUT'!$F$2:$F$9999,'HOURS&amp;CYCLES INPUT'!$C$2:$C$9999,'QUALIFIED EFH'!$C43,'HOURS&amp;CYCLES INPUT'!$D$2:$D$9999,'QUALIFIED EFH'!FI$4,'HOURS&amp;CYCLES INPUT'!$E$2:$E$9999,'QUALIFIED EFH'!FI$5))</f>
        <v>0</v>
      </c>
      <c r="FJ43" s="476">
        <f>IF(FJ$2&lt;&gt;"",IF($C43&lt;&gt;"TBA",FJ$2/114,0),SUMIFS('HOURS&amp;CYCLES INPUT'!$F$2:$F$9999,'HOURS&amp;CYCLES INPUT'!$C$2:$C$9999,'QUALIFIED EFH'!$C43,'HOURS&amp;CYCLES INPUT'!$D$2:$D$9999,'QUALIFIED EFH'!FJ$4,'HOURS&amp;CYCLES INPUT'!$E$2:$E$9999,'QUALIFIED EFH'!FJ$5))</f>
        <v>0</v>
      </c>
      <c r="FK43" s="476">
        <f>IF(FK$2&lt;&gt;"",IF($C43&lt;&gt;"TBA",FK$2/114,0),SUMIFS('HOURS&amp;CYCLES INPUT'!$F$2:$F$9999,'HOURS&amp;CYCLES INPUT'!$C$2:$C$9999,'QUALIFIED EFH'!$C43,'HOURS&amp;CYCLES INPUT'!$D$2:$D$9999,'QUALIFIED EFH'!FK$4,'HOURS&amp;CYCLES INPUT'!$E$2:$E$9999,'QUALIFIED EFH'!FK$5))</f>
        <v>0</v>
      </c>
      <c r="FL43" s="476">
        <f>IF(FL$2&lt;&gt;"",IF($C43&lt;&gt;"TBA",FL$2/114,0),SUMIFS('HOURS&amp;CYCLES INPUT'!$F$2:$F$9999,'HOURS&amp;CYCLES INPUT'!$C$2:$C$9999,'QUALIFIED EFH'!$C43,'HOURS&amp;CYCLES INPUT'!$D$2:$D$9999,'QUALIFIED EFH'!FL$4,'HOURS&amp;CYCLES INPUT'!$E$2:$E$9999,'QUALIFIED EFH'!FL$5))</f>
        <v>0</v>
      </c>
      <c r="FM43" s="476">
        <f>IF(FM$2&lt;&gt;"",IF($C43&lt;&gt;"TBA",FM$2/114,0),SUMIFS('HOURS&amp;CYCLES INPUT'!$F$2:$F$9999,'HOURS&amp;CYCLES INPUT'!$C$2:$C$9999,'QUALIFIED EFH'!$C43,'HOURS&amp;CYCLES INPUT'!$D$2:$D$9999,'QUALIFIED EFH'!FM$4,'HOURS&amp;CYCLES INPUT'!$E$2:$E$9999,'QUALIFIED EFH'!FM$5))</f>
        <v>0</v>
      </c>
      <c r="FN43" s="476">
        <f>IF(FN$2&lt;&gt;"",IF($C43&lt;&gt;"TBA",FN$2/114,0),SUMIFS('HOURS&amp;CYCLES INPUT'!$F$2:$F$9999,'HOURS&amp;CYCLES INPUT'!$C$2:$C$9999,'QUALIFIED EFH'!$C43,'HOURS&amp;CYCLES INPUT'!$D$2:$D$9999,'QUALIFIED EFH'!FN$4,'HOURS&amp;CYCLES INPUT'!$E$2:$E$9999,'QUALIFIED EFH'!FN$5))</f>
        <v>0</v>
      </c>
      <c r="FO43" s="476">
        <f>IF(FO$2&lt;&gt;"",IF($C43&lt;&gt;"TBA",FO$2/114,0),SUMIFS('HOURS&amp;CYCLES INPUT'!$F$2:$F$9999,'HOURS&amp;CYCLES INPUT'!$C$2:$C$9999,'QUALIFIED EFH'!$C43,'HOURS&amp;CYCLES INPUT'!$D$2:$D$9999,'QUALIFIED EFH'!FO$4,'HOURS&amp;CYCLES INPUT'!$E$2:$E$9999,'QUALIFIED EFH'!FO$5))</f>
        <v>0</v>
      </c>
      <c r="FP43" s="476">
        <f>IF(FP$2&lt;&gt;"",IF($C43&lt;&gt;"TBA",FP$2/114,0),SUMIFS('HOURS&amp;CYCLES INPUT'!$F$2:$F$9999,'HOURS&amp;CYCLES INPUT'!$C$2:$C$9999,'QUALIFIED EFH'!$C43,'HOURS&amp;CYCLES INPUT'!$D$2:$D$9999,'QUALIFIED EFH'!FP$4,'HOURS&amp;CYCLES INPUT'!$E$2:$E$9999,'QUALIFIED EFH'!FP$5))</f>
        <v>0</v>
      </c>
      <c r="FQ43" s="476">
        <f>IF(FQ$2&lt;&gt;"",IF($C43&lt;&gt;"TBA",FQ$2/114,0),SUMIFS('HOURS&amp;CYCLES INPUT'!$F$2:$F$9999,'HOURS&amp;CYCLES INPUT'!$C$2:$C$9999,'QUALIFIED EFH'!$C43,'HOURS&amp;CYCLES INPUT'!$D$2:$D$9999,'QUALIFIED EFH'!FQ$4,'HOURS&amp;CYCLES INPUT'!$E$2:$E$9999,'QUALIFIED EFH'!FQ$5))</f>
        <v>0</v>
      </c>
      <c r="FR43" s="476">
        <f>IF(FR$2&lt;&gt;"",IF($C43&lt;&gt;"TBA",FR$2/114,0),SUMIFS('HOURS&amp;CYCLES INPUT'!$F$2:$F$9999,'HOURS&amp;CYCLES INPUT'!$C$2:$C$9999,'QUALIFIED EFH'!$C43,'HOURS&amp;CYCLES INPUT'!$D$2:$D$9999,'QUALIFIED EFH'!FR$4,'HOURS&amp;CYCLES INPUT'!$E$2:$E$9999,'QUALIFIED EFH'!FR$5))</f>
        <v>0</v>
      </c>
      <c r="FS43" s="476">
        <f>IF(FS$2&lt;&gt;"",IF($C43&lt;&gt;"TBA",FS$2/114,0),SUMIFS('HOURS&amp;CYCLES INPUT'!$F$2:$F$9999,'HOURS&amp;CYCLES INPUT'!$C$2:$C$9999,'QUALIFIED EFH'!$C43,'HOURS&amp;CYCLES INPUT'!$D$2:$D$9999,'QUALIFIED EFH'!FS$4,'HOURS&amp;CYCLES INPUT'!$E$2:$E$9999,'QUALIFIED EFH'!FS$5))</f>
        <v>0</v>
      </c>
      <c r="FT43" s="476">
        <f>IF(FT$2&lt;&gt;"",IF($C43&lt;&gt;"TBA",FT$2/114,0),SUMIFS('HOURS&amp;CYCLES INPUT'!$F$2:$F$9999,'HOURS&amp;CYCLES INPUT'!$C$2:$C$9999,'QUALIFIED EFH'!$C43,'HOURS&amp;CYCLES INPUT'!$D$2:$D$9999,'QUALIFIED EFH'!FT$4,'HOURS&amp;CYCLES INPUT'!$E$2:$E$9999,'QUALIFIED EFH'!FT$5))</f>
        <v>0</v>
      </c>
      <c r="FU43" s="476">
        <f>IF(FU$2&lt;&gt;"",IF($C43&lt;&gt;"TBA",FU$2/114,0),SUMIFS('HOURS&amp;CYCLES INPUT'!$F$2:$F$9999,'HOURS&amp;CYCLES INPUT'!$C$2:$C$9999,'QUALIFIED EFH'!$C43,'HOURS&amp;CYCLES INPUT'!$D$2:$D$9999,'QUALIFIED EFH'!FU$4,'HOURS&amp;CYCLES INPUT'!$E$2:$E$9999,'QUALIFIED EFH'!FU$5))</f>
        <v>0</v>
      </c>
      <c r="FV43" s="476">
        <f>IF(FV$2&lt;&gt;"",IF($C43&lt;&gt;"TBA",FV$2/114,0),SUMIFS('HOURS&amp;CYCLES INPUT'!$F$2:$F$9999,'HOURS&amp;CYCLES INPUT'!$C$2:$C$9999,'QUALIFIED EFH'!$C43,'HOURS&amp;CYCLES INPUT'!$D$2:$D$9999,'QUALIFIED EFH'!FV$4,'HOURS&amp;CYCLES INPUT'!$E$2:$E$9999,'QUALIFIED EFH'!FV$5))</f>
        <v>0</v>
      </c>
      <c r="FW43" s="476">
        <f>IF(FW$2&lt;&gt;"",IF($C43&lt;&gt;"TBA",FW$2/114,0),SUMIFS('HOURS&amp;CYCLES INPUT'!$F$2:$F$9999,'HOURS&amp;CYCLES INPUT'!$C$2:$C$9999,'QUALIFIED EFH'!$C43,'HOURS&amp;CYCLES INPUT'!$D$2:$D$9999,'QUALIFIED EFH'!FW$4,'HOURS&amp;CYCLES INPUT'!$E$2:$E$9999,'QUALIFIED EFH'!FW$5))</f>
        <v>0</v>
      </c>
      <c r="FX43" s="476">
        <f>IF(FX$2&lt;&gt;"",IF($C43&lt;&gt;"TBA",FX$2/114,0),SUMIFS('HOURS&amp;CYCLES INPUT'!$F$2:$F$9999,'HOURS&amp;CYCLES INPUT'!$C$2:$C$9999,'QUALIFIED EFH'!$C43,'HOURS&amp;CYCLES INPUT'!$D$2:$D$9999,'QUALIFIED EFH'!FX$4,'HOURS&amp;CYCLES INPUT'!$E$2:$E$9999,'QUALIFIED EFH'!FX$5))</f>
        <v>0</v>
      </c>
      <c r="FY43" s="476">
        <f>IF(FY$2&lt;&gt;"",IF($C43&lt;&gt;"TBA",FY$2/114,0),SUMIFS('HOURS&amp;CYCLES INPUT'!$F$2:$F$9999,'HOURS&amp;CYCLES INPUT'!$C$2:$C$9999,'QUALIFIED EFH'!$C43,'HOURS&amp;CYCLES INPUT'!$D$2:$D$9999,'QUALIFIED EFH'!FY$4,'HOURS&amp;CYCLES INPUT'!$E$2:$E$9999,'QUALIFIED EFH'!FY$5))</f>
        <v>0</v>
      </c>
      <c r="FZ43" s="476">
        <f>IF(FZ$2&lt;&gt;"",IF($C43&lt;&gt;"TBA",FZ$2/114,0),SUMIFS('HOURS&amp;CYCLES INPUT'!$F$2:$F$9999,'HOURS&amp;CYCLES INPUT'!$C$2:$C$9999,'QUALIFIED EFH'!$C43,'HOURS&amp;CYCLES INPUT'!$D$2:$D$9999,'QUALIFIED EFH'!FZ$4,'HOURS&amp;CYCLES INPUT'!$E$2:$E$9999,'QUALIFIED EFH'!FZ$5))</f>
        <v>0</v>
      </c>
      <c r="GA43" s="476">
        <f>IF(GA$2&lt;&gt;"",IF($C43&lt;&gt;"TBA",GA$2/114,0),SUMIFS('HOURS&amp;CYCLES INPUT'!$F$2:$F$9999,'HOURS&amp;CYCLES INPUT'!$C$2:$C$9999,'QUALIFIED EFH'!$C43,'HOURS&amp;CYCLES INPUT'!$D$2:$D$9999,'QUALIFIED EFH'!GA$4,'HOURS&amp;CYCLES INPUT'!$E$2:$E$9999,'QUALIFIED EFH'!GA$5))</f>
        <v>0</v>
      </c>
      <c r="GB43" s="476">
        <f>IF(GB$2&lt;&gt;"",IF($C43&lt;&gt;"TBA",GB$2/114,0),SUMIFS('HOURS&amp;CYCLES INPUT'!$F$2:$F$9999,'HOURS&amp;CYCLES INPUT'!$C$2:$C$9999,'QUALIFIED EFH'!$C43,'HOURS&amp;CYCLES INPUT'!$D$2:$D$9999,'QUALIFIED EFH'!GB$4,'HOURS&amp;CYCLES INPUT'!$E$2:$E$9999,'QUALIFIED EFH'!GB$5))</f>
        <v>0</v>
      </c>
    </row>
    <row r="44" spans="3:184" x14ac:dyDescent="0.35">
      <c r="C44" s="472">
        <f>'QUALIFIED ENGINES'!D45</f>
        <v>91493</v>
      </c>
      <c r="D44" s="476">
        <f>IF(D$2&lt;&gt;"",IF($C44&lt;&gt;"TBA",D$2/114,0),SUMIFS('HOURS&amp;CYCLES INPUT'!$F$2:$F$9999,'HOURS&amp;CYCLES INPUT'!$C$2:$C$9999,'QUALIFIED EFH'!$C44,'HOURS&amp;CYCLES INPUT'!$D$2:$D$9999,'QUALIFIED EFH'!D$4,'HOURS&amp;CYCLES INPUT'!$E$2:$E$9999,'QUALIFIED EFH'!D$5))</f>
        <v>0</v>
      </c>
      <c r="E44" s="476">
        <f>IF(E$2&lt;&gt;"",IF($C44&lt;&gt;"TBA",E$2/114,0),SUMIFS('HOURS&amp;CYCLES INPUT'!$F$2:$F$9999,'HOURS&amp;CYCLES INPUT'!$C$2:$C$9999,'QUALIFIED EFH'!$C44,'HOURS&amp;CYCLES INPUT'!$D$2:$D$9999,'QUALIFIED EFH'!E$4,'HOURS&amp;CYCLES INPUT'!$E$2:$E$9999,'QUALIFIED EFH'!E$5))</f>
        <v>0</v>
      </c>
      <c r="F44" s="476">
        <f>IF(F$2&lt;&gt;"",IF($C44&lt;&gt;"TBA",F$2/114,0),SUMIFS('HOURS&amp;CYCLES INPUT'!$F$2:$F$9999,'HOURS&amp;CYCLES INPUT'!$C$2:$C$9999,'QUALIFIED EFH'!$C44,'HOURS&amp;CYCLES INPUT'!$D$2:$D$9999,'QUALIFIED EFH'!F$4,'HOURS&amp;CYCLES INPUT'!$E$2:$E$9999,'QUALIFIED EFH'!F$5))</f>
        <v>0</v>
      </c>
      <c r="G44" s="476">
        <f>IF(G$2&lt;&gt;"",IF($C44&lt;&gt;"TBA",G$2/114,0),SUMIFS('HOURS&amp;CYCLES INPUT'!$F$2:$F$9999,'HOURS&amp;CYCLES INPUT'!$C$2:$C$9999,'QUALIFIED EFH'!$C44,'HOURS&amp;CYCLES INPUT'!$D$2:$D$9999,'QUALIFIED EFH'!G$4,'HOURS&amp;CYCLES INPUT'!$E$2:$E$9999,'QUALIFIED EFH'!G$5))</f>
        <v>0</v>
      </c>
      <c r="H44" s="476">
        <f>IF(H$2&lt;&gt;"",IF($C44&lt;&gt;"TBA",H$2/114,0),SUMIFS('HOURS&amp;CYCLES INPUT'!$F$2:$F$9999,'HOURS&amp;CYCLES INPUT'!$C$2:$C$9999,'QUALIFIED EFH'!$C44,'HOURS&amp;CYCLES INPUT'!$D$2:$D$9999,'QUALIFIED EFH'!H$4,'HOURS&amp;CYCLES INPUT'!$E$2:$E$9999,'QUALIFIED EFH'!H$5))</f>
        <v>0</v>
      </c>
      <c r="I44" s="476">
        <f>IF(I$2&lt;&gt;"",IF($C44&lt;&gt;"TBA",I$2/114,0),SUMIFS('HOURS&amp;CYCLES INPUT'!$F$2:$F$9999,'HOURS&amp;CYCLES INPUT'!$C$2:$C$9999,'QUALIFIED EFH'!$C44,'HOURS&amp;CYCLES INPUT'!$D$2:$D$9999,'QUALIFIED EFH'!I$4,'HOURS&amp;CYCLES INPUT'!$E$2:$E$9999,'QUALIFIED EFH'!I$5))</f>
        <v>0</v>
      </c>
      <c r="J44" s="476">
        <f>IF(J$2&lt;&gt;"",IF($C44&lt;&gt;"TBA",J$2/114,0),SUMIFS('HOURS&amp;CYCLES INPUT'!$F$2:$F$9999,'HOURS&amp;CYCLES INPUT'!$C$2:$C$9999,'QUALIFIED EFH'!$C44,'HOURS&amp;CYCLES INPUT'!$D$2:$D$9999,'QUALIFIED EFH'!J$4,'HOURS&amp;CYCLES INPUT'!$E$2:$E$9999,'QUALIFIED EFH'!J$5))</f>
        <v>0</v>
      </c>
      <c r="K44" s="476">
        <f>IF(K$2&lt;&gt;"",IF($C44&lt;&gt;"TBA",K$2/114,0),SUMIFS('HOURS&amp;CYCLES INPUT'!$F$2:$F$9999,'HOURS&amp;CYCLES INPUT'!$C$2:$C$9999,'QUALIFIED EFH'!$C44,'HOURS&amp;CYCLES INPUT'!$D$2:$D$9999,'QUALIFIED EFH'!K$4,'HOURS&amp;CYCLES INPUT'!$E$2:$E$9999,'QUALIFIED EFH'!K$5))</f>
        <v>0</v>
      </c>
      <c r="L44" s="476">
        <f>IF(L$2&lt;&gt;"",IF($C44&lt;&gt;"TBA",L$2/114,0),SUMIFS('HOURS&amp;CYCLES INPUT'!$F$2:$F$9999,'HOURS&amp;CYCLES INPUT'!$C$2:$C$9999,'QUALIFIED EFH'!$C44,'HOURS&amp;CYCLES INPUT'!$D$2:$D$9999,'QUALIFIED EFH'!L$4,'HOURS&amp;CYCLES INPUT'!$E$2:$E$9999,'QUALIFIED EFH'!L$5))</f>
        <v>0</v>
      </c>
      <c r="M44" s="476">
        <f>IF(M$2&lt;&gt;"",IF($C44&lt;&gt;"TBA",M$2/114,0),SUMIFS('HOURS&amp;CYCLES INPUT'!$F$2:$F$9999,'HOURS&amp;CYCLES INPUT'!$C$2:$C$9999,'QUALIFIED EFH'!$C44,'HOURS&amp;CYCLES INPUT'!$D$2:$D$9999,'QUALIFIED EFH'!M$4,'HOURS&amp;CYCLES INPUT'!$E$2:$E$9999,'QUALIFIED EFH'!M$5))</f>
        <v>0</v>
      </c>
      <c r="N44" s="476">
        <f>IF(N$2&lt;&gt;"",IF($C44&lt;&gt;"TBA",N$2/114,0),SUMIFS('HOURS&amp;CYCLES INPUT'!$F$2:$F$9999,'HOURS&amp;CYCLES INPUT'!$C$2:$C$9999,'QUALIFIED EFH'!$C44,'HOURS&amp;CYCLES INPUT'!$D$2:$D$9999,'QUALIFIED EFH'!N$4,'HOURS&amp;CYCLES INPUT'!$E$2:$E$9999,'QUALIFIED EFH'!N$5))</f>
        <v>0</v>
      </c>
      <c r="O44" s="476">
        <f>IF(O$2&lt;&gt;"",IF($C44&lt;&gt;"TBA",O$2/114,0),SUMIFS('HOURS&amp;CYCLES INPUT'!$F$2:$F$9999,'HOURS&amp;CYCLES INPUT'!$C$2:$C$9999,'QUALIFIED EFH'!$C44,'HOURS&amp;CYCLES INPUT'!$D$2:$D$9999,'QUALIFIED EFH'!O$4,'HOURS&amp;CYCLES INPUT'!$E$2:$E$9999,'QUALIFIED EFH'!O$5))</f>
        <v>178.37</v>
      </c>
      <c r="P44" s="476">
        <f>IF(P$2&lt;&gt;"",IF($C44&lt;&gt;"TBA",P$2/114,0),SUMIFS('HOURS&amp;CYCLES INPUT'!$F$2:$F$9999,'HOURS&amp;CYCLES INPUT'!$C$2:$C$9999,'QUALIFIED EFH'!$C44,'HOURS&amp;CYCLES INPUT'!$D$2:$D$9999,'QUALIFIED EFH'!P$4,'HOURS&amp;CYCLES INPUT'!$E$2:$E$9999,'QUALIFIED EFH'!P$5))</f>
        <v>295.18</v>
      </c>
      <c r="Q44" s="476">
        <f>IF(Q$2&lt;&gt;"",IF($C44&lt;&gt;"TBA",Q$2/114,0),SUMIFS('HOURS&amp;CYCLES INPUT'!$F$2:$F$9999,'HOURS&amp;CYCLES INPUT'!$C$2:$C$9999,'QUALIFIED EFH'!$C44,'HOURS&amp;CYCLES INPUT'!$D$2:$D$9999,'QUALIFIED EFH'!Q$4,'HOURS&amp;CYCLES INPUT'!$E$2:$E$9999,'QUALIFIED EFH'!Q$5))</f>
        <v>294.7</v>
      </c>
      <c r="R44" s="476">
        <f>IF(R$1&lt;&gt;"",IF($C44&lt;&gt;"TBA",R$1/114,0),SUMIFS('HOURS&amp;CYCLES INPUT'!$F$2:$F$9999,'HOURS&amp;CYCLES INPUT'!$C$2:$C$9999,'QUALIFIED EFH'!$C44,'HOURS&amp;CYCLES INPUT'!$D$2:$D$9999,'QUALIFIED EFH'!R$4,'HOURS&amp;CYCLES INPUT'!$E$2:$E$9999,'QUALIFIED EFH'!R$5))</f>
        <v>0</v>
      </c>
      <c r="S44" s="476">
        <f>IF(S$2&lt;&gt;"",IF($C44&lt;&gt;"TBA",S$2/114,0),SUMIFS('HOURS&amp;CYCLES INPUT'!$F$2:$F$9999,'HOURS&amp;CYCLES INPUT'!$C$2:$C$9999,'QUALIFIED EFH'!$C44,'HOURS&amp;CYCLES INPUT'!$D$2:$D$9999,'QUALIFIED EFH'!S$4,'HOURS&amp;CYCLES INPUT'!$E$2:$E$9999,'QUALIFIED EFH'!S$5))</f>
        <v>373.06</v>
      </c>
      <c r="T44" s="476">
        <f>IF(T$2&lt;&gt;"",IF($C44&lt;&gt;"TBA",T$2/114,0),SUMIFS('HOURS&amp;CYCLES INPUT'!$F$2:$F$9999,'HOURS&amp;CYCLES INPUT'!$C$2:$C$9999,'QUALIFIED EFH'!$C44,'HOURS&amp;CYCLES INPUT'!$D$2:$D$9999,'QUALIFIED EFH'!T$4,'HOURS&amp;CYCLES INPUT'!$E$2:$E$9999,'QUALIFIED EFH'!T$5))</f>
        <v>292.14999999999998</v>
      </c>
      <c r="U44" s="476">
        <f>IF(U$2&lt;&gt;"",IF($C44&lt;&gt;"TBA",U$2/114,0),SUMIFS('HOURS&amp;CYCLES INPUT'!$F$2:$F$9999,'HOURS&amp;CYCLES INPUT'!$C$2:$C$9999,'QUALIFIED EFH'!$C44,'HOURS&amp;CYCLES INPUT'!$D$2:$D$9999,'QUALIFIED EFH'!U$4,'HOURS&amp;CYCLES INPUT'!$E$2:$E$9999,'QUALIFIED EFH'!U$5))</f>
        <v>403.75</v>
      </c>
      <c r="V44" s="476">
        <f>IF(V$2&lt;&gt;"",IF($C44&lt;&gt;"TBA",V$2/114,0),SUMIFS('HOURS&amp;CYCLES INPUT'!$F$2:$F$9999,'HOURS&amp;CYCLES INPUT'!$C$2:$C$9999,'QUALIFIED EFH'!$C44,'HOURS&amp;CYCLES INPUT'!$D$2:$D$9999,'QUALIFIED EFH'!V$4,'HOURS&amp;CYCLES INPUT'!$E$2:$E$9999,'QUALIFIED EFH'!V$5))</f>
        <v>404.59</v>
      </c>
      <c r="W44" s="476">
        <f>IF(W$2&lt;&gt;"",IF($C44&lt;&gt;"TBA",W$2/114,0),SUMIFS('HOURS&amp;CYCLES INPUT'!$F$2:$F$9999,'HOURS&amp;CYCLES INPUT'!$C$2:$C$9999,'QUALIFIED EFH'!$C44,'HOURS&amp;CYCLES INPUT'!$D$2:$D$9999,'QUALIFIED EFH'!W$4,'HOURS&amp;CYCLES INPUT'!$E$2:$E$9999,'QUALIFIED EFH'!W$5))</f>
        <v>366.85</v>
      </c>
      <c r="X44" s="476">
        <f>IF(X$2&lt;&gt;"",IF($C44&lt;&gt;"TBA",X$2/114,0),SUMIFS('HOURS&amp;CYCLES INPUT'!$F$2:$F$9999,'HOURS&amp;CYCLES INPUT'!$C$2:$C$9999,'QUALIFIED EFH'!$C44,'HOURS&amp;CYCLES INPUT'!$D$2:$D$9999,'QUALIFIED EFH'!X$4,'HOURS&amp;CYCLES INPUT'!$E$2:$E$9999,'QUALIFIED EFH'!X$5))</f>
        <v>398.03</v>
      </c>
      <c r="Y44" s="476">
        <f>IF(Y$2&lt;&gt;"",IF($C44&lt;&gt;"TBA",Y$2/114,0),SUMIFS('HOURS&amp;CYCLES INPUT'!$F$2:$F$9999,'HOURS&amp;CYCLES INPUT'!$C$2:$C$9999,'QUALIFIED EFH'!$C44,'HOURS&amp;CYCLES INPUT'!$D$2:$D$9999,'QUALIFIED EFH'!Y$4,'HOURS&amp;CYCLES INPUT'!$E$2:$E$9999,'QUALIFIED EFH'!Y$5))</f>
        <v>352.38</v>
      </c>
      <c r="Z44" s="476">
        <f>IF(Z$2&lt;&gt;"",IF($C44&lt;&gt;"TBA",Z$2/114,0),SUMIFS('HOURS&amp;CYCLES INPUT'!$F$2:$F$9999,'HOURS&amp;CYCLES INPUT'!$C$2:$C$9999,'QUALIFIED EFH'!$C44,'HOURS&amp;CYCLES INPUT'!$D$2:$D$9999,'QUALIFIED EFH'!Z$4,'HOURS&amp;CYCLES INPUT'!$E$2:$E$9999,'QUALIFIED EFH'!Z$5))</f>
        <v>399.02</v>
      </c>
      <c r="AA44" s="476">
        <f>IF(AA$2&lt;&gt;"",IF($C44&lt;&gt;"TBA",AA$2/114,0),SUMIFS('HOURS&amp;CYCLES INPUT'!$F$2:$F$9999,'HOURS&amp;CYCLES INPUT'!$C$2:$C$9999,'QUALIFIED EFH'!$C44,'HOURS&amp;CYCLES INPUT'!$D$2:$D$9999,'QUALIFIED EFH'!AA$4,'HOURS&amp;CYCLES INPUT'!$E$2:$E$9999,'QUALIFIED EFH'!AA$5))</f>
        <v>318.12</v>
      </c>
      <c r="AB44" s="476">
        <f>IF(AB$2&lt;&gt;"",IF($C44&lt;&gt;"TBA",AB$2/114,0),SUMIFS('HOURS&amp;CYCLES INPUT'!$F$2:$F$9999,'HOURS&amp;CYCLES INPUT'!$C$2:$C$9999,'QUALIFIED EFH'!$C44,'HOURS&amp;CYCLES INPUT'!$D$2:$D$9999,'QUALIFIED EFH'!AB$4,'HOURS&amp;CYCLES INPUT'!$E$2:$E$9999,'QUALIFIED EFH'!AB$5))</f>
        <v>156.80000000000001</v>
      </c>
      <c r="AC44" s="476">
        <f>IF(AC$2&lt;&gt;"",IF($C44&lt;&gt;"TBA",AC$2/114,0),SUMIFS('HOURS&amp;CYCLES INPUT'!$F$2:$F$9999,'HOURS&amp;CYCLES INPUT'!$C$2:$C$9999,'QUALIFIED EFH'!$C44,'HOURS&amp;CYCLES INPUT'!$D$2:$D$9999,'QUALIFIED EFH'!AC$4,'HOURS&amp;CYCLES INPUT'!$E$2:$E$9999,'QUALIFIED EFH'!AC$5))</f>
        <v>0</v>
      </c>
      <c r="AD44" s="476">
        <f>IF(AD$2&lt;&gt;"",IF($C44&lt;&gt;"TBA",AD$2/114,0),SUMIFS('HOURS&amp;CYCLES INPUT'!$F$2:$F$9999,'HOURS&amp;CYCLES INPUT'!$C$2:$C$9999,'QUALIFIED EFH'!$C44,'HOURS&amp;CYCLES INPUT'!$D$2:$D$9999,'QUALIFIED EFH'!AD$4,'HOURS&amp;CYCLES INPUT'!$E$2:$E$9999,'QUALIFIED EFH'!AD$5))</f>
        <v>0</v>
      </c>
      <c r="AE44" s="476">
        <f>IF(AE$2&lt;&gt;"",IF($C44&lt;&gt;"TBA",AE$2/114,0),SUMIFS('HOURS&amp;CYCLES INPUT'!$F$2:$F$9999,'HOURS&amp;CYCLES INPUT'!$C$2:$C$9999,'QUALIFIED EFH'!$C44,'HOURS&amp;CYCLES INPUT'!$D$2:$D$9999,'QUALIFIED EFH'!AE$4,'HOURS&amp;CYCLES INPUT'!$E$2:$E$9999,'QUALIFIED EFH'!AE$5))</f>
        <v>246.43</v>
      </c>
      <c r="AF44" s="476">
        <f>IF(AF$2&lt;&gt;"",IF($C44&lt;&gt;"TBA",AF$2/114,0),SUMIFS('HOURS&amp;CYCLES INPUT'!$F$2:$F$9999,'HOURS&amp;CYCLES INPUT'!$C$2:$C$9999,'QUALIFIED EFH'!$C44,'HOURS&amp;CYCLES INPUT'!$D$2:$D$9999,'QUALIFIED EFH'!AF$4,'HOURS&amp;CYCLES INPUT'!$E$2:$E$9999,'QUALIFIED EFH'!AF$5))</f>
        <v>315.17</v>
      </c>
      <c r="AG44" s="476">
        <f>IF(AG$2&lt;&gt;"",IF($C44&lt;&gt;"TBA",AG$2/114,0),SUMIFS('HOURS&amp;CYCLES INPUT'!$F$2:$F$9999,'HOURS&amp;CYCLES INPUT'!$C$2:$C$9999,'QUALIFIED EFH'!$C44,'HOURS&amp;CYCLES INPUT'!$D$2:$D$9999,'QUALIFIED EFH'!AG$4,'HOURS&amp;CYCLES INPUT'!$E$2:$E$9999,'QUALIFIED EFH'!AG$5))</f>
        <v>395.93</v>
      </c>
      <c r="AH44" s="476">
        <f>IF(AH$2&lt;&gt;"",IF($C44&lt;&gt;"TBA",AH$2/114,0),SUMIFS('HOURS&amp;CYCLES INPUT'!$F$2:$F$9999,'HOURS&amp;CYCLES INPUT'!$C$2:$C$9999,'QUALIFIED EFH'!$C44,'HOURS&amp;CYCLES INPUT'!$D$2:$D$9999,'QUALIFIED EFH'!AH$4,'HOURS&amp;CYCLES INPUT'!$E$2:$E$9999,'QUALIFIED EFH'!AH$5))</f>
        <v>369.37</v>
      </c>
      <c r="AI44" s="476">
        <f>IF(AI$2&lt;&gt;"",IF($C44&lt;&gt;"TBA",AI$2/114,0),SUMIFS('HOURS&amp;CYCLES INPUT'!$F$2:$F$9999,'HOURS&amp;CYCLES INPUT'!$C$2:$C$9999,'QUALIFIED EFH'!$C44,'HOURS&amp;CYCLES INPUT'!$D$2:$D$9999,'QUALIFIED EFH'!AI$4,'HOURS&amp;CYCLES INPUT'!$E$2:$E$9999,'QUALIFIED EFH'!AI$5))</f>
        <v>447.71</v>
      </c>
      <c r="AJ44" s="476">
        <f>IF(AJ$2&lt;&gt;"",IF($C44&lt;&gt;"TBA",AJ$2/114,0),SUMIFS('HOURS&amp;CYCLES INPUT'!$F$2:$F$9999,'HOURS&amp;CYCLES INPUT'!$C$2:$C$9999,'QUALIFIED EFH'!$C44,'HOURS&amp;CYCLES INPUT'!$D$2:$D$9999,'QUALIFIED EFH'!AJ$4,'HOURS&amp;CYCLES INPUT'!$E$2:$E$9999,'QUALIFIED EFH'!AJ$5))</f>
        <v>323.19</v>
      </c>
      <c r="AK44" s="476">
        <f>IF(AK$2&lt;&gt;"",IF($C44&lt;&gt;"TBA",AK$2/114,0),SUMIFS('HOURS&amp;CYCLES INPUT'!$F$2:$F$9999,'HOURS&amp;CYCLES INPUT'!$C$2:$C$9999,'QUALIFIED EFH'!$C44,'HOURS&amp;CYCLES INPUT'!$D$2:$D$9999,'QUALIFIED EFH'!AK$4,'HOURS&amp;CYCLES INPUT'!$E$2:$E$9999,'QUALIFIED EFH'!AK$5))</f>
        <v>309.43</v>
      </c>
      <c r="AL44" s="476">
        <f>IF(AL$2&lt;&gt;"",IF($C44&lt;&gt;"TBA",AL$2/114,0),SUMIFS('HOURS&amp;CYCLES INPUT'!$F$2:$F$9999,'HOURS&amp;CYCLES INPUT'!$C$2:$C$9999,'QUALIFIED EFH'!$C44,'HOURS&amp;CYCLES INPUT'!$D$2:$D$9999,'QUALIFIED EFH'!AL$4,'HOURS&amp;CYCLES INPUT'!$E$2:$E$9999,'QUALIFIED EFH'!AL$5))</f>
        <v>423.72</v>
      </c>
      <c r="AM44" s="476">
        <f>IF(AM$2&lt;&gt;"",IF($C44&lt;&gt;"TBA",AM$2/114,0),SUMIFS('HOURS&amp;CYCLES INPUT'!$F$2:$F$9999,'HOURS&amp;CYCLES INPUT'!$C$2:$C$9999,'QUALIFIED EFH'!$C44,'HOURS&amp;CYCLES INPUT'!$D$2:$D$9999,'QUALIFIED EFH'!AM$4,'HOURS&amp;CYCLES INPUT'!$E$2:$E$9999,'QUALIFIED EFH'!AM$5))</f>
        <v>342.81</v>
      </c>
      <c r="AN44" s="476">
        <f>IF(AN$2&lt;&gt;"",IF($C44&lt;&gt;"TBA",AN$2/114,0),SUMIFS('HOURS&amp;CYCLES INPUT'!$F$2:$F$9999,'HOURS&amp;CYCLES INPUT'!$C$2:$C$9999,'QUALIFIED EFH'!$C44,'HOURS&amp;CYCLES INPUT'!$D$2:$D$9999,'QUALIFIED EFH'!AN$4,'HOURS&amp;CYCLES INPUT'!$E$2:$E$9999,'QUALIFIED EFH'!AN$5))</f>
        <v>407.92</v>
      </c>
      <c r="AO44" s="476">
        <f>IF(AO$2&lt;&gt;"",IF($C44&lt;&gt;"TBA",AO$2/114,0),SUMIFS('HOURS&amp;CYCLES INPUT'!$F$2:$F$9999,'HOURS&amp;CYCLES INPUT'!$C$2:$C$9999,'QUALIFIED EFH'!$C44,'HOURS&amp;CYCLES INPUT'!$D$2:$D$9999,'QUALIFIED EFH'!AO$4,'HOURS&amp;CYCLES INPUT'!$E$2:$E$9999,'QUALIFIED EFH'!AO$5))</f>
        <v>409.02</v>
      </c>
      <c r="AP44" s="476">
        <f>IF(AP$2&lt;&gt;"",IF($C44&lt;&gt;"TBA",AP$2/114,0),SUMIFS('HOURS&amp;CYCLES INPUT'!$F$2:$F$9999,'HOURS&amp;CYCLES INPUT'!$C$2:$C$9999,'QUALIFIED EFH'!$C44,'HOURS&amp;CYCLES INPUT'!$D$2:$D$9999,'QUALIFIED EFH'!AP$4,'HOURS&amp;CYCLES INPUT'!$E$2:$E$9999,'QUALIFIED EFH'!AP$5))</f>
        <v>382.63</v>
      </c>
      <c r="AQ44" s="476">
        <f>IF(AQ$2&lt;&gt;"",IF($C44&lt;&gt;"TBA",AQ$2/114,0),SUMIFS('HOURS&amp;CYCLES INPUT'!$F$2:$F$9999,'HOURS&amp;CYCLES INPUT'!$C$2:$C$9999,'QUALIFIED EFH'!$C44,'HOURS&amp;CYCLES INPUT'!$D$2:$D$9999,'QUALIFIED EFH'!AQ$4,'HOURS&amp;CYCLES INPUT'!$E$2:$E$9999,'QUALIFIED EFH'!AQ$5))</f>
        <v>282.60000000000002</v>
      </c>
      <c r="AR44" s="476">
        <f>IF(AR$2&lt;&gt;"",IF($C44&lt;&gt;"TBA",AR$2/114,0),SUMIFS('HOURS&amp;CYCLES INPUT'!$F$2:$F$9999,'HOURS&amp;CYCLES INPUT'!$C$2:$C$9999,'QUALIFIED EFH'!$C44,'HOURS&amp;CYCLES INPUT'!$D$2:$D$9999,'QUALIFIED EFH'!AR$4,'HOURS&amp;CYCLES INPUT'!$E$2:$E$9999,'QUALIFIED EFH'!AR$5))</f>
        <v>0</v>
      </c>
      <c r="AS44" s="476">
        <f>IF(AS$2&lt;&gt;"",IF($C44&lt;&gt;"TBA",AS$2/114,0),SUMIFS('HOURS&amp;CYCLES INPUT'!$F$2:$F$9999,'HOURS&amp;CYCLES INPUT'!$C$2:$C$9999,'QUALIFIED EFH'!$C44,'HOURS&amp;CYCLES INPUT'!$D$2:$D$9999,'QUALIFIED EFH'!AS$4,'HOURS&amp;CYCLES INPUT'!$E$2:$E$9999,'QUALIFIED EFH'!AS$5))</f>
        <v>0</v>
      </c>
      <c r="AT44" s="476">
        <f>IF(AT$2&lt;&gt;"",IF($C44&lt;&gt;"TBA",AT$2/114,0),SUMIFS('HOURS&amp;CYCLES INPUT'!$F$2:$F$9999,'HOURS&amp;CYCLES INPUT'!$C$2:$C$9999,'QUALIFIED EFH'!$C44,'HOURS&amp;CYCLES INPUT'!$D$2:$D$9999,'QUALIFIED EFH'!AT$4,'HOURS&amp;CYCLES INPUT'!$E$2:$E$9999,'QUALIFIED EFH'!AT$5))</f>
        <v>0</v>
      </c>
      <c r="AU44" s="476">
        <f>IF(AU$2&lt;&gt;"",IF($C44&lt;&gt;"TBA",AU$2/114,0),SUMIFS('HOURS&amp;CYCLES INPUT'!$F$2:$F$9999,'HOURS&amp;CYCLES INPUT'!$C$2:$C$9999,'QUALIFIED EFH'!$C44,'HOURS&amp;CYCLES INPUT'!$D$2:$D$9999,'QUALIFIED EFH'!AU$4,'HOURS&amp;CYCLES INPUT'!$E$2:$E$9999,'QUALIFIED EFH'!AU$5))</f>
        <v>0</v>
      </c>
      <c r="AV44" s="476">
        <f>IF(AV$2&lt;&gt;"",IF($C44&lt;&gt;"TBA",AV$2/114,0),SUMIFS('HOURS&amp;CYCLES INPUT'!$F$2:$F$9999,'HOURS&amp;CYCLES INPUT'!$C$2:$C$9999,'QUALIFIED EFH'!$C44,'HOURS&amp;CYCLES INPUT'!$D$2:$D$9999,'QUALIFIED EFH'!AV$4,'HOURS&amp;CYCLES INPUT'!$E$2:$E$9999,'QUALIFIED EFH'!AV$5))</f>
        <v>0.98</v>
      </c>
      <c r="AW44" s="476">
        <f>IF(AW$2&lt;&gt;"",IF($C44&lt;&gt;"TBA",AW$2/114,0),SUMIFS('HOURS&amp;CYCLES INPUT'!$F$2:$F$9999,'HOURS&amp;CYCLES INPUT'!$C$2:$C$9999,'QUALIFIED EFH'!$C44,'HOURS&amp;CYCLES INPUT'!$D$2:$D$9999,'QUALIFIED EFH'!AW$4,'HOURS&amp;CYCLES INPUT'!$E$2:$E$9999,'QUALIFIED EFH'!AW$5))</f>
        <v>0</v>
      </c>
      <c r="AX44" s="476">
        <f>IF(AX$2&lt;&gt;"",IF($C44&lt;&gt;"TBA",AX$2/114,0),SUMIFS('HOURS&amp;CYCLES INPUT'!$F$2:$F$9999,'HOURS&amp;CYCLES INPUT'!$C$2:$C$9999,'QUALIFIED EFH'!$C44,'HOURS&amp;CYCLES INPUT'!$D$2:$D$9999,'QUALIFIED EFH'!AX$4,'HOURS&amp;CYCLES INPUT'!$E$2:$E$9999,'QUALIFIED EFH'!AX$5))</f>
        <v>0</v>
      </c>
      <c r="AY44" s="476">
        <f>IF(AY$2&lt;&gt;"",IF($C44&lt;&gt;"TBA",AY$2/114,0),SUMIFS('HOURS&amp;CYCLES INPUT'!$F$2:$F$9999,'HOURS&amp;CYCLES INPUT'!$C$2:$C$9999,'QUALIFIED EFH'!$C44,'HOURS&amp;CYCLES INPUT'!$D$2:$D$9999,'QUALIFIED EFH'!AY$4,'HOURS&amp;CYCLES INPUT'!$E$2:$E$9999,'QUALIFIED EFH'!AY$5))</f>
        <v>0</v>
      </c>
      <c r="AZ44" s="476">
        <f>IF(AZ$2&lt;&gt;"",IF($C44&lt;&gt;"TBA",AZ$2/114,0),SUMIFS('HOURS&amp;CYCLES INPUT'!$F$2:$F$9999,'HOURS&amp;CYCLES INPUT'!$C$2:$C$9999,'QUALIFIED EFH'!$C44,'HOURS&amp;CYCLES INPUT'!$D$2:$D$9999,'QUALIFIED EFH'!AZ$4,'HOURS&amp;CYCLES INPUT'!$E$2:$E$9999,'QUALIFIED EFH'!AZ$5))</f>
        <v>0</v>
      </c>
      <c r="BA44" s="476">
        <f>IF(BA$2&lt;&gt;"",IF($C44&lt;&gt;"TBA",BA$2/114,0),SUMIFS('HOURS&amp;CYCLES INPUT'!$F$2:$F$9999,'HOURS&amp;CYCLES INPUT'!$C$2:$C$9999,'QUALIFIED EFH'!$C44,'HOURS&amp;CYCLES INPUT'!$D$2:$D$9999,'QUALIFIED EFH'!BA$4,'HOURS&amp;CYCLES INPUT'!$E$2:$E$9999,'QUALIFIED EFH'!BA$5))</f>
        <v>0</v>
      </c>
      <c r="BB44" s="476">
        <f>IF(BB$2&lt;&gt;"",IF($C44&lt;&gt;"TBA",BB$2/114,0),SUMIFS('HOURS&amp;CYCLES INPUT'!$F$2:$F$9999,'HOURS&amp;CYCLES INPUT'!$C$2:$C$9999,'QUALIFIED EFH'!$C44,'HOURS&amp;CYCLES INPUT'!$D$2:$D$9999,'QUALIFIED EFH'!BB$4,'HOURS&amp;CYCLES INPUT'!$E$2:$E$9999,'QUALIFIED EFH'!BB$5))</f>
        <v>0</v>
      </c>
      <c r="BC44" s="476">
        <f>IF(BC$2&lt;&gt;"",IF($C44&lt;&gt;"TBA",BC$2/114,0),SUMIFS('HOURS&amp;CYCLES INPUT'!$F$2:$F$9999,'HOURS&amp;CYCLES INPUT'!$C$2:$C$9999,'QUALIFIED EFH'!$C44,'HOURS&amp;CYCLES INPUT'!$D$2:$D$9999,'QUALIFIED EFH'!BC$4,'HOURS&amp;CYCLES INPUT'!$E$2:$E$9999,'QUALIFIED EFH'!BC$5))</f>
        <v>0</v>
      </c>
      <c r="BD44" s="476">
        <f>IF(BD$2&lt;&gt;"",IF($C44&lt;&gt;"TBA",BD$2/114,0),SUMIFS('HOURS&amp;CYCLES INPUT'!$F$2:$F$9999,'HOURS&amp;CYCLES INPUT'!$C$2:$C$9999,'QUALIFIED EFH'!$C44,'HOURS&amp;CYCLES INPUT'!$D$2:$D$9999,'QUALIFIED EFH'!BD$4,'HOURS&amp;CYCLES INPUT'!$E$2:$E$9999,'QUALIFIED EFH'!BD$5))</f>
        <v>0</v>
      </c>
      <c r="BE44" s="476">
        <f>IF(BE$2&lt;&gt;"",IF($C44&lt;&gt;"TBA",BE$2/114,0),SUMIFS('HOURS&amp;CYCLES INPUT'!$F$2:$F$9999,'HOURS&amp;CYCLES INPUT'!$C$2:$C$9999,'QUALIFIED EFH'!$C44,'HOURS&amp;CYCLES INPUT'!$D$2:$D$9999,'QUALIFIED EFH'!BE$4,'HOURS&amp;CYCLES INPUT'!$E$2:$E$9999,'QUALIFIED EFH'!BE$5))</f>
        <v>1.97</v>
      </c>
      <c r="BF44" s="476">
        <f>IF(BF$2&lt;&gt;"",IF($C44&lt;&gt;"TBA",BF$2/114,0),SUMIFS('HOURS&amp;CYCLES INPUT'!$F$2:$F$9999,'HOURS&amp;CYCLES INPUT'!$C$2:$C$9999,'QUALIFIED EFH'!$C44,'HOURS&amp;CYCLES INPUT'!$D$2:$D$9999,'QUALIFIED EFH'!BF$4,'HOURS&amp;CYCLES INPUT'!$E$2:$E$9999,'QUALIFIED EFH'!BF$5))</f>
        <v>1.91</v>
      </c>
      <c r="BG44" s="476">
        <f>IF(BG$2&lt;&gt;"",IF($C44&lt;&gt;"TBA",BG$2/114,0),SUMIFS('HOURS&amp;CYCLES INPUT'!$F$2:$F$9999,'HOURS&amp;CYCLES INPUT'!$C$2:$C$9999,'QUALIFIED EFH'!$C44,'HOURS&amp;CYCLES INPUT'!$D$2:$D$9999,'QUALIFIED EFH'!BG$4,'HOURS&amp;CYCLES INPUT'!$E$2:$E$9999,'QUALIFIED EFH'!BG$5))</f>
        <v>134.12</v>
      </c>
      <c r="BH44" s="476">
        <f>IF(BH$2&lt;&gt;"",IF($C44&lt;&gt;"TBA",BH$2/114,0),SUMIFS('HOURS&amp;CYCLES INPUT'!$F$2:$F$9999,'HOURS&amp;CYCLES INPUT'!$C$2:$C$9999,'QUALIFIED EFH'!$C44,'HOURS&amp;CYCLES INPUT'!$D$2:$D$9999,'QUALIFIED EFH'!BH$4,'HOURS&amp;CYCLES INPUT'!$E$2:$E$9999,'QUALIFIED EFH'!BH$5))</f>
        <v>296.35000000000002</v>
      </c>
      <c r="BI44" s="476">
        <f>IF(BI$2&lt;&gt;"",IF($C44&lt;&gt;"TBA",BI$2/114,0),SUMIFS('HOURS&amp;CYCLES INPUT'!$F$2:$F$9999,'HOURS&amp;CYCLES INPUT'!$C$2:$C$9999,'QUALIFIED EFH'!$C44,'HOURS&amp;CYCLES INPUT'!$D$2:$D$9999,'QUALIFIED EFH'!BI$4,'HOURS&amp;CYCLES INPUT'!$E$2:$E$9999,'QUALIFIED EFH'!BI$5))</f>
        <v>195.55</v>
      </c>
      <c r="BJ44" s="476">
        <f>IF(BJ$2&lt;&gt;"",IF($C44&lt;&gt;"TBA",BJ$2/114,0),SUMIFS('HOURS&amp;CYCLES INPUT'!$F$2:$F$9999,'HOURS&amp;CYCLES INPUT'!$C$2:$C$9999,'QUALIFIED EFH'!$C44,'HOURS&amp;CYCLES INPUT'!$D$2:$D$9999,'QUALIFIED EFH'!BJ$4,'HOURS&amp;CYCLES INPUT'!$E$2:$E$9999,'QUALIFIED EFH'!BJ$5))</f>
        <v>314.2</v>
      </c>
      <c r="BK44" s="476">
        <f>IF(BK$2&lt;&gt;"",IF($C44&lt;&gt;"TBA",BK$2/114,0),SUMIFS('HOURS&amp;CYCLES INPUT'!$F$2:$F$9999,'HOURS&amp;CYCLES INPUT'!$C$2:$C$9999,'QUALIFIED EFH'!$C44,'HOURS&amp;CYCLES INPUT'!$D$2:$D$9999,'QUALIFIED EFH'!BK$4,'HOURS&amp;CYCLES INPUT'!$E$2:$E$9999,'QUALIFIED EFH'!BK$5))</f>
        <v>333.17</v>
      </c>
      <c r="BL44" s="476">
        <f>IF(BL$2&lt;&gt;"",IF($C44&lt;&gt;"TBA",BL$2/114,0),SUMIFS('HOURS&amp;CYCLES INPUT'!$F$2:$F$9999,'HOURS&amp;CYCLES INPUT'!$C$2:$C$9999,'QUALIFIED EFH'!$C44,'HOURS&amp;CYCLES INPUT'!$D$2:$D$9999,'QUALIFIED EFH'!BL$4,'HOURS&amp;CYCLES INPUT'!$E$2:$E$9999,'QUALIFIED EFH'!BL$5))</f>
        <v>395.7</v>
      </c>
      <c r="BM44" s="476">
        <f>IF(BM$2&lt;&gt;"",IF($C44&lt;&gt;"TBA",BM$2/114,0),SUMIFS('HOURS&amp;CYCLES INPUT'!$F$2:$F$9999,'HOURS&amp;CYCLES INPUT'!$C$2:$C$9999,'QUALIFIED EFH'!$C44,'HOURS&amp;CYCLES INPUT'!$D$2:$D$9999,'QUALIFIED EFH'!BM$4,'HOURS&amp;CYCLES INPUT'!$E$2:$E$9999,'QUALIFIED EFH'!BM$5))</f>
        <v>222.73</v>
      </c>
      <c r="BN44" s="476">
        <f>IF(BN$2&lt;&gt;"",IF($C44&lt;&gt;"TBA",BN$2/114,0),SUMIFS('HOURS&amp;CYCLES INPUT'!$F$2:$F$9999,'HOURS&amp;CYCLES INPUT'!$C$2:$C$9999,'QUALIFIED EFH'!$C44,'HOURS&amp;CYCLES INPUT'!$D$2:$D$9999,'QUALIFIED EFH'!BN$4,'HOURS&amp;CYCLES INPUT'!$E$2:$E$9999,'QUALIFIED EFH'!BN$5))</f>
        <v>156.09</v>
      </c>
      <c r="BO44" s="476">
        <f>IF(BO$2&lt;&gt;"",IF($C44&lt;&gt;"TBA",BO$2/114,0),SUMIFS('HOURS&amp;CYCLES INPUT'!$F$2:$F$9999,'HOURS&amp;CYCLES INPUT'!$C$2:$C$9999,'QUALIFIED EFH'!$C44,'HOURS&amp;CYCLES INPUT'!$D$2:$D$9999,'QUALIFIED EFH'!BO$4,'HOURS&amp;CYCLES INPUT'!$E$2:$E$9999,'QUALIFIED EFH'!BO$5))</f>
        <v>0</v>
      </c>
      <c r="BP44" s="476">
        <f>IF(BP$2&lt;&gt;"",IF($C44&lt;&gt;"TBA",BP$2/114,0),SUMIFS('HOURS&amp;CYCLES INPUT'!$F$2:$F$9999,'HOURS&amp;CYCLES INPUT'!$C$2:$C$9999,'QUALIFIED EFH'!$C44,'HOURS&amp;CYCLES INPUT'!$D$2:$D$9999,'QUALIFIED EFH'!BP$4,'HOURS&amp;CYCLES INPUT'!$E$2:$E$9999,'QUALIFIED EFH'!BP$5))</f>
        <v>0</v>
      </c>
      <c r="BQ44" s="476">
        <f>IF(BQ$2&lt;&gt;"",IF($C44&lt;&gt;"TBA",BQ$2/114,0),SUMIFS('HOURS&amp;CYCLES INPUT'!$F$2:$F$9999,'HOURS&amp;CYCLES INPUT'!$C$2:$C$9999,'QUALIFIED EFH'!$C44,'HOURS&amp;CYCLES INPUT'!$D$2:$D$9999,'QUALIFIED EFH'!BQ$4,'HOURS&amp;CYCLES INPUT'!$E$2:$E$9999,'QUALIFIED EFH'!BQ$5))</f>
        <v>0</v>
      </c>
      <c r="BR44" s="476">
        <f>IF(BR$2&lt;&gt;"",IF($C44&lt;&gt;"TBA",BR$2/114,0),SUMIFS('HOURS&amp;CYCLES INPUT'!$F$2:$F$9999,'HOURS&amp;CYCLES INPUT'!$C$2:$C$9999,'QUALIFIED EFH'!$C44,'HOURS&amp;CYCLES INPUT'!$D$2:$D$9999,'QUALIFIED EFH'!BR$4,'HOURS&amp;CYCLES INPUT'!$E$2:$E$9999,'QUALIFIED EFH'!BR$5))</f>
        <v>0</v>
      </c>
      <c r="BS44" s="476">
        <f>IF(BS$2&lt;&gt;"",IF($C44&lt;&gt;"TBA",BS$2/114,0),SUMIFS('HOURS&amp;CYCLES INPUT'!$F$2:$F$9999,'HOURS&amp;CYCLES INPUT'!$C$2:$C$9999,'QUALIFIED EFH'!$C44,'HOURS&amp;CYCLES INPUT'!$D$2:$D$9999,'QUALIFIED EFH'!BS$4,'HOURS&amp;CYCLES INPUT'!$E$2:$E$9999,'QUALIFIED EFH'!BS$5))</f>
        <v>0</v>
      </c>
      <c r="BT44" s="476">
        <f>IF(BT$2&lt;&gt;"",IF($C44&lt;&gt;"TBA",BT$2/114,0),SUMIFS('HOURS&amp;CYCLES INPUT'!$F$2:$F$9999,'HOURS&amp;CYCLES INPUT'!$C$2:$C$9999,'QUALIFIED EFH'!$C44,'HOURS&amp;CYCLES INPUT'!$D$2:$D$9999,'QUALIFIED EFH'!BT$4,'HOURS&amp;CYCLES INPUT'!$E$2:$E$9999,'QUALIFIED EFH'!BT$5))</f>
        <v>0</v>
      </c>
      <c r="BU44" s="476">
        <f>IF(BU$2&lt;&gt;"",IF($C44&lt;&gt;"TBA",BU$2/114,0),SUMIFS('HOURS&amp;CYCLES INPUT'!$F$2:$F$9999,'HOURS&amp;CYCLES INPUT'!$C$2:$C$9999,'QUALIFIED EFH'!$C44,'HOURS&amp;CYCLES INPUT'!$D$2:$D$9999,'QUALIFIED EFH'!BU$4,'HOURS&amp;CYCLES INPUT'!$E$2:$E$9999,'QUALIFIED EFH'!BU$5))</f>
        <v>0</v>
      </c>
      <c r="BV44" s="476">
        <f>IF(BV$2&lt;&gt;"",IF($C44&lt;&gt;"TBA",BV$2/114,0),SUMIFS('HOURS&amp;CYCLES INPUT'!$F$2:$F$9999,'HOURS&amp;CYCLES INPUT'!$C$2:$C$9999,'QUALIFIED EFH'!$C44,'HOURS&amp;CYCLES INPUT'!$D$2:$D$9999,'QUALIFIED EFH'!BV$4,'HOURS&amp;CYCLES INPUT'!$E$2:$E$9999,'QUALIFIED EFH'!BV$5))</f>
        <v>0</v>
      </c>
      <c r="BW44" s="476">
        <f>IF(BW$2&lt;&gt;"",IF($C44&lt;&gt;"TBA",BW$2/114,0),SUMIFS('HOURS&amp;CYCLES INPUT'!$F$2:$F$9999,'HOURS&amp;CYCLES INPUT'!$C$2:$C$9999,'QUALIFIED EFH'!$C44,'HOURS&amp;CYCLES INPUT'!$D$2:$D$9999,'QUALIFIED EFH'!BW$4,'HOURS&amp;CYCLES INPUT'!$E$2:$E$9999,'QUALIFIED EFH'!BW$5))</f>
        <v>0</v>
      </c>
      <c r="BX44" s="476">
        <f>IF(BX$2&lt;&gt;"",IF($C44&lt;&gt;"TBA",BX$2/114,0),SUMIFS('HOURS&amp;CYCLES INPUT'!$F$2:$F$9999,'HOURS&amp;CYCLES INPUT'!$C$2:$C$9999,'QUALIFIED EFH'!$C44,'HOURS&amp;CYCLES INPUT'!$D$2:$D$9999,'QUALIFIED EFH'!BX$4,'HOURS&amp;CYCLES INPUT'!$E$2:$E$9999,'QUALIFIED EFH'!BX$5))</f>
        <v>0</v>
      </c>
      <c r="BY44" s="476">
        <f>IF(BY$2&lt;&gt;"",IF($C44&lt;&gt;"TBA",BY$2/114,0),SUMIFS('HOURS&amp;CYCLES INPUT'!$F$2:$F$9999,'HOURS&amp;CYCLES INPUT'!$C$2:$C$9999,'QUALIFIED EFH'!$C44,'HOURS&amp;CYCLES INPUT'!$D$2:$D$9999,'QUALIFIED EFH'!BY$4,'HOURS&amp;CYCLES INPUT'!$E$2:$E$9999,'QUALIFIED EFH'!BY$5))</f>
        <v>231.91</v>
      </c>
      <c r="BZ44" s="476">
        <f>IF(BZ$2&lt;&gt;"",IF($C44&lt;&gt;"TBA",BZ$2/114,0),SUMIFS('HOURS&amp;CYCLES INPUT'!$F$2:$F$9999,'HOURS&amp;CYCLES INPUT'!$C$2:$C$9999,'QUALIFIED EFH'!$C44,'HOURS&amp;CYCLES INPUT'!$D$2:$D$9999,'QUALIFIED EFH'!BZ$4,'HOURS&amp;CYCLES INPUT'!$E$2:$E$9999,'QUALIFIED EFH'!BZ$5))</f>
        <v>318.49</v>
      </c>
      <c r="CA44" s="476">
        <f>IF(CA$2&lt;&gt;"",IF($C44&lt;&gt;"TBA",CA$2/114,0),SUMIFS('HOURS&amp;CYCLES INPUT'!$F$2:$F$9999,'HOURS&amp;CYCLES INPUT'!$C$2:$C$9999,'QUALIFIED EFH'!$C44,'HOURS&amp;CYCLES INPUT'!$D$2:$D$9999,'QUALIFIED EFH'!CA$4,'HOURS&amp;CYCLES INPUT'!$E$2:$E$9999,'QUALIFIED EFH'!CA$5))</f>
        <v>431.68</v>
      </c>
      <c r="CB44" s="476">
        <f>IF(CB$2&lt;&gt;"",IF($C44&lt;&gt;"TBA",CB$2/114,0),SUMIFS('HOURS&amp;CYCLES INPUT'!$F$2:$F$9999,'HOURS&amp;CYCLES INPUT'!$C$2:$C$9999,'QUALIFIED EFH'!$C44,'HOURS&amp;CYCLES INPUT'!$D$2:$D$9999,'QUALIFIED EFH'!CB$4,'HOURS&amp;CYCLES INPUT'!$E$2:$E$9999,'QUALIFIED EFH'!CB$5))</f>
        <v>447.12</v>
      </c>
      <c r="CC44" s="476">
        <f>IF(CC$2&lt;&gt;"",IF($C44&lt;&gt;"TBA",CC$2/114,0),SUMIFS('HOURS&amp;CYCLES INPUT'!$F$2:$F$9999,'HOURS&amp;CYCLES INPUT'!$C$2:$C$9999,'QUALIFIED EFH'!$C44,'HOURS&amp;CYCLES INPUT'!$D$2:$D$9999,'QUALIFIED EFH'!CC$4,'HOURS&amp;CYCLES INPUT'!$E$2:$E$9999,'QUALIFIED EFH'!CC$5))</f>
        <v>439.38</v>
      </c>
      <c r="CD44" s="476">
        <f>IF(CD$2&lt;&gt;"",IF($C44&lt;&gt;"TBA",CD$2/114,0),SUMIFS('HOURS&amp;CYCLES INPUT'!$F$2:$F$9999,'HOURS&amp;CYCLES INPUT'!$C$2:$C$9999,'QUALIFIED EFH'!$C44,'HOURS&amp;CYCLES INPUT'!$D$2:$D$9999,'QUALIFIED EFH'!CD$4,'HOURS&amp;CYCLES INPUT'!$E$2:$E$9999,'QUALIFIED EFH'!CD$5))</f>
        <v>383.68</v>
      </c>
      <c r="CE44" s="476">
        <f>IF(CE$2&lt;&gt;"",IF($C44&lt;&gt;"TBA",CE$2/114,0),SUMIFS('HOURS&amp;CYCLES INPUT'!$F$2:$F$9999,'HOURS&amp;CYCLES INPUT'!$C$2:$C$9999,'QUALIFIED EFH'!$C44,'HOURS&amp;CYCLES INPUT'!$D$2:$D$9999,'QUALIFIED EFH'!CE$4,'HOURS&amp;CYCLES INPUT'!$E$2:$E$9999,'QUALIFIED EFH'!CE$5))</f>
        <v>75.67</v>
      </c>
      <c r="CF44" s="476">
        <f>IF(CF$2&lt;&gt;"",IF($C44&lt;&gt;"TBA",CF$2/114,0),SUMIFS('HOURS&amp;CYCLES INPUT'!$F$2:$F$9999,'HOURS&amp;CYCLES INPUT'!$C$2:$C$9999,'QUALIFIED EFH'!$C44,'HOURS&amp;CYCLES INPUT'!$D$2:$D$9999,'QUALIFIED EFH'!CF$4,'HOURS&amp;CYCLES INPUT'!$E$2:$E$9999,'QUALIFIED EFH'!CF$5))</f>
        <v>429.78</v>
      </c>
      <c r="CG44" s="476">
        <f>IF(CG$2&lt;&gt;"",IF($C44&lt;&gt;"TBA",CG$2/114,0),SUMIFS('HOURS&amp;CYCLES INPUT'!$F$2:$F$9999,'HOURS&amp;CYCLES INPUT'!$C$2:$C$9999,'QUALIFIED EFH'!$C44,'HOURS&amp;CYCLES INPUT'!$D$2:$D$9999,'QUALIFIED EFH'!CG$4,'HOURS&amp;CYCLES INPUT'!$E$2:$E$9999,'QUALIFIED EFH'!CG$5))</f>
        <v>426.39</v>
      </c>
      <c r="CH44" s="476">
        <f>IF(CH$2&lt;&gt;"",IF($C44&lt;&gt;"TBA",CH$2/114,0),SUMIFS('HOURS&amp;CYCLES INPUT'!$F$2:$F$9999,'HOURS&amp;CYCLES INPUT'!$C$2:$C$9999,'QUALIFIED EFH'!$C44,'HOURS&amp;CYCLES INPUT'!$D$2:$D$9999,'QUALIFIED EFH'!CH$4,'HOURS&amp;CYCLES INPUT'!$E$2:$E$9999,'QUALIFIED EFH'!CH$5))</f>
        <v>470.05</v>
      </c>
      <c r="CI44" s="476">
        <f>IF(CI$2&lt;&gt;"",IF($C44&lt;&gt;"TBA",CI$2/114,0),SUMIFS('HOURS&amp;CYCLES INPUT'!$F$2:$F$9999,'HOURS&amp;CYCLES INPUT'!$C$2:$C$9999,'QUALIFIED EFH'!$C44,'HOURS&amp;CYCLES INPUT'!$D$2:$D$9999,'QUALIFIED EFH'!CI$4,'HOURS&amp;CYCLES INPUT'!$E$2:$E$9999,'QUALIFIED EFH'!CI$5))</f>
        <v>318.11</v>
      </c>
      <c r="CJ44" s="476">
        <f>IF(CJ$2&lt;&gt;"",IF($C44&lt;&gt;"TBA",CJ$2/114,0),SUMIFS('HOURS&amp;CYCLES INPUT'!$F$2:$F$9999,'HOURS&amp;CYCLES INPUT'!$C$2:$C$9999,'QUALIFIED EFH'!$C44,'HOURS&amp;CYCLES INPUT'!$D$2:$D$9999,'QUALIFIED EFH'!CJ$4,'HOURS&amp;CYCLES INPUT'!$E$2:$E$9999,'QUALIFIED EFH'!CJ$5))</f>
        <v>440.72</v>
      </c>
      <c r="CK44" s="476">
        <f>IF(CK$2&lt;&gt;"",IF($C44&lt;&gt;"TBA",CK$2/114,0),SUMIFS('HOURS&amp;CYCLES INPUT'!$F$2:$F$9999,'HOURS&amp;CYCLES INPUT'!$C$2:$C$9999,'QUALIFIED EFH'!$C44,'HOURS&amp;CYCLES INPUT'!$D$2:$D$9999,'QUALIFIED EFH'!CK$4,'HOURS&amp;CYCLES INPUT'!$E$2:$E$9999,'QUALIFIED EFH'!CK$5))</f>
        <v>427.18</v>
      </c>
      <c r="CL44" s="476">
        <f>IF(CL$2&lt;&gt;"",IF($C44&lt;&gt;"TBA",CL$2/114,0),SUMIFS('HOURS&amp;CYCLES INPUT'!$F$2:$F$9999,'HOURS&amp;CYCLES INPUT'!$C$2:$C$9999,'QUALIFIED EFH'!$C44,'HOURS&amp;CYCLES INPUT'!$D$2:$D$9999,'QUALIFIED EFH'!CL$4,'HOURS&amp;CYCLES INPUT'!$E$2:$E$9999,'QUALIFIED EFH'!CL$5))</f>
        <v>401.95</v>
      </c>
      <c r="CM44" s="476">
        <f>IF(CM$2&lt;&gt;"",IF($C44&lt;&gt;"TBA",CM$2/114,0),SUMIFS('HOURS&amp;CYCLES INPUT'!$F$2:$F$9999,'HOURS&amp;CYCLES INPUT'!$C$2:$C$9999,'QUALIFIED EFH'!$C44,'HOURS&amp;CYCLES INPUT'!$D$2:$D$9999,'QUALIFIED EFH'!CM$4,'HOURS&amp;CYCLES INPUT'!$E$2:$E$9999,'QUALIFIED EFH'!CM$5))</f>
        <v>453.93</v>
      </c>
      <c r="CN44" s="476">
        <f>IF(CN$2&lt;&gt;"",IF($C44&lt;&gt;"TBA",CN$2/114,0),SUMIFS('HOURS&amp;CYCLES INPUT'!$F$2:$F$9999,'HOURS&amp;CYCLES INPUT'!$C$2:$C$9999,'QUALIFIED EFH'!$C44,'HOURS&amp;CYCLES INPUT'!$D$2:$D$9999,'QUALIFIED EFH'!CN$4,'HOURS&amp;CYCLES INPUT'!$E$2:$E$9999,'QUALIFIED EFH'!CN$5))</f>
        <v>415.73</v>
      </c>
      <c r="CO44" s="476">
        <f>IF(CO$2&lt;&gt;"",IF($C44&lt;&gt;"TBA",CO$2/114,0),SUMIFS('HOURS&amp;CYCLES INPUT'!$F$2:$F$9999,'HOURS&amp;CYCLES INPUT'!$C$2:$C$9999,'QUALIFIED EFH'!$C44,'HOURS&amp;CYCLES INPUT'!$D$2:$D$9999,'QUALIFIED EFH'!CO$4,'HOURS&amp;CYCLES INPUT'!$E$2:$E$9999,'QUALIFIED EFH'!CO$5))</f>
        <v>394.51</v>
      </c>
      <c r="CP44" s="476">
        <f>IF(CP$2&lt;&gt;"",IF($C44&lt;&gt;"TBA",CP$2/114,0),SUMIFS('HOURS&amp;CYCLES INPUT'!$F$2:$F$9999,'HOURS&amp;CYCLES INPUT'!$C$2:$C$9999,'QUALIFIED EFH'!$C44,'HOURS&amp;CYCLES INPUT'!$D$2:$D$9999,'QUALIFIED EFH'!CP$4,'HOURS&amp;CYCLES INPUT'!$E$2:$E$9999,'QUALIFIED EFH'!CP$5))</f>
        <v>448.93</v>
      </c>
      <c r="CQ44" s="476">
        <f>IF(CQ$2&lt;&gt;"",IF($C44&lt;&gt;"TBA",CQ$2/114,0),SUMIFS('HOURS&amp;CYCLES INPUT'!$F$2:$F$9999,'HOURS&amp;CYCLES INPUT'!$C$2:$C$9999,'QUALIFIED EFH'!$C44,'HOURS&amp;CYCLES INPUT'!$D$2:$D$9999,'QUALIFIED EFH'!CQ$4,'HOURS&amp;CYCLES INPUT'!$E$2:$E$9999,'QUALIFIED EFH'!CQ$5))</f>
        <v>348.47</v>
      </c>
      <c r="CR44" s="476">
        <f>IF(CR$2&lt;&gt;"",IF($C44&lt;&gt;"TBA",CR$2/114,0),SUMIFS('HOURS&amp;CYCLES INPUT'!$F$2:$F$9999,'HOURS&amp;CYCLES INPUT'!$C$2:$C$9999,'QUALIFIED EFH'!$C44,'HOURS&amp;CYCLES INPUT'!$D$2:$D$9999,'QUALIFIED EFH'!CR$4,'HOURS&amp;CYCLES INPUT'!$E$2:$E$9999,'QUALIFIED EFH'!CR$5))</f>
        <v>443.16</v>
      </c>
      <c r="CS44" s="476">
        <f>IF(CS$2&lt;&gt;"",IF($C44&lt;&gt;"TBA",CS$2/114,0),SUMIFS('HOURS&amp;CYCLES INPUT'!$F$2:$F$9999,'HOURS&amp;CYCLES INPUT'!$C$2:$C$9999,'QUALIFIED EFH'!$C44,'HOURS&amp;CYCLES INPUT'!$D$2:$D$9999,'QUALIFIED EFH'!CS$4,'HOURS&amp;CYCLES INPUT'!$E$2:$E$9999,'QUALIFIED EFH'!CS$5))</f>
        <v>372.9</v>
      </c>
      <c r="CT44" s="476">
        <f>IF(CT$2&lt;&gt;"",IF($C44&lt;&gt;"TBA",CT$2/114,0),SUMIFS('HOURS&amp;CYCLES INPUT'!$F$2:$F$9999,'HOURS&amp;CYCLES INPUT'!$C$2:$C$9999,'QUALIFIED EFH'!$C44,'HOURS&amp;CYCLES INPUT'!$D$2:$D$9999,'QUALIFIED EFH'!CT$4,'HOURS&amp;CYCLES INPUT'!$E$2:$E$9999,'QUALIFIED EFH'!CT$5))</f>
        <v>0</v>
      </c>
      <c r="CU44" s="476">
        <f>IF(CU$2&lt;&gt;"",IF($C44&lt;&gt;"TBA",CU$2/114,0),SUMIFS('HOURS&amp;CYCLES INPUT'!$F$2:$F$9999,'HOURS&amp;CYCLES INPUT'!$C$2:$C$9999,'QUALIFIED EFH'!$C44,'HOURS&amp;CYCLES INPUT'!$D$2:$D$9999,'QUALIFIED EFH'!CU$4,'HOURS&amp;CYCLES INPUT'!$E$2:$E$9999,'QUALIFIED EFH'!CU$5))</f>
        <v>178.01</v>
      </c>
      <c r="CV44" s="476">
        <f>IF(CV$2&lt;&gt;"",IF($C44&lt;&gt;"TBA",CV$2/114,0),SUMIFS('HOURS&amp;CYCLES INPUT'!$F$2:$F$9999,'HOURS&amp;CYCLES INPUT'!$C$2:$C$9999,'QUALIFIED EFH'!$C44,'HOURS&amp;CYCLES INPUT'!$D$2:$D$9999,'QUALIFIED EFH'!CV$4,'HOURS&amp;CYCLES INPUT'!$E$2:$E$9999,'QUALIFIED EFH'!CV$5))</f>
        <v>526.5</v>
      </c>
      <c r="CW44" s="476">
        <f>IF(CW$2&lt;&gt;"",IF($C44&lt;&gt;"TBA",CW$2/114,0),SUMIFS('HOURS&amp;CYCLES INPUT'!$F$2:$F$9999,'HOURS&amp;CYCLES INPUT'!$C$2:$C$9999,'QUALIFIED EFH'!$C44,'HOURS&amp;CYCLES INPUT'!$D$2:$D$9999,'QUALIFIED EFH'!CW$4,'HOURS&amp;CYCLES INPUT'!$E$2:$E$9999,'QUALIFIED EFH'!CW$5))</f>
        <v>449.45</v>
      </c>
      <c r="CX44" s="476">
        <f>IF(CX$2&lt;&gt;"",IF($C44&lt;&gt;"TBA",CX$2/114,0),SUMIFS('HOURS&amp;CYCLES INPUT'!$F$2:$F$9999,'HOURS&amp;CYCLES INPUT'!$C$2:$C$9999,'QUALIFIED EFH'!$C44,'HOURS&amp;CYCLES INPUT'!$D$2:$D$9999,'QUALIFIED EFH'!CX$4,'HOURS&amp;CYCLES INPUT'!$E$2:$E$9999,'QUALIFIED EFH'!CX$5))</f>
        <v>437.28</v>
      </c>
      <c r="CY44" s="476">
        <f>IF(CY$2&lt;&gt;"",IF($C44&lt;&gt;"TBA",CY$2/114,0),SUMIFS('HOURS&amp;CYCLES INPUT'!$F$2:$F$9999,'HOURS&amp;CYCLES INPUT'!$C$2:$C$9999,'QUALIFIED EFH'!$C44,'HOURS&amp;CYCLES INPUT'!$D$2:$D$9999,'QUALIFIED EFH'!CY$4,'HOURS&amp;CYCLES INPUT'!$E$2:$E$9999,'QUALIFIED EFH'!CY$5))</f>
        <v>405.98</v>
      </c>
      <c r="CZ44" s="476">
        <f>IF(CZ$2&lt;&gt;"",IF($C44&lt;&gt;"TBA",CZ$2/114,0),SUMIFS('HOURS&amp;CYCLES INPUT'!$F$2:$F$9999,'HOURS&amp;CYCLES INPUT'!$C$2:$C$9999,'QUALIFIED EFH'!$C44,'HOURS&amp;CYCLES INPUT'!$D$2:$D$9999,'QUALIFIED EFH'!CZ$4,'HOURS&amp;CYCLES INPUT'!$E$2:$E$9999,'QUALIFIED EFH'!CZ$5))</f>
        <v>400.85</v>
      </c>
      <c r="DA44" s="476">
        <f>IF(DA$2&lt;&gt;"",IF($C44&lt;&gt;"TBA",DA$2/114,0),SUMIFS('HOURS&amp;CYCLES INPUT'!$F$2:$F$9999,'HOURS&amp;CYCLES INPUT'!$C$2:$C$9999,'QUALIFIED EFH'!$C44,'HOURS&amp;CYCLES INPUT'!$D$2:$D$9999,'QUALIFIED EFH'!DA$4,'HOURS&amp;CYCLES INPUT'!$E$2:$E$9999,'QUALIFIED EFH'!DA$5))</f>
        <v>487.21</v>
      </c>
      <c r="DB44" s="476">
        <f>IF(DB$2&lt;&gt;"",IF($C44&lt;&gt;"TBA",DB$2/114,0),SUMIFS('HOURS&amp;CYCLES INPUT'!$F$2:$F$9999,'HOURS&amp;CYCLES INPUT'!$C$2:$C$9999,'QUALIFIED EFH'!$C44,'HOURS&amp;CYCLES INPUT'!$D$2:$D$9999,'QUALIFIED EFH'!DB$4,'HOURS&amp;CYCLES INPUT'!$E$2:$E$9999,'QUALIFIED EFH'!DB$5))</f>
        <v>329.01</v>
      </c>
      <c r="DC44" s="476">
        <f>IF(DC$2&lt;&gt;"",IF($C44&lt;&gt;"TBA",DC$2/114,0),SUMIFS('HOURS&amp;CYCLES INPUT'!$F$2:$F$9999,'HOURS&amp;CYCLES INPUT'!$C$2:$C$9999,'QUALIFIED EFH'!$C44,'HOURS&amp;CYCLES INPUT'!$D$2:$D$9999,'QUALIFIED EFH'!DC$4,'HOURS&amp;CYCLES INPUT'!$E$2:$E$9999,'QUALIFIED EFH'!DC$5))</f>
        <v>0</v>
      </c>
      <c r="DD44" s="476">
        <f>IF(DD$2&lt;&gt;"",IF($C44&lt;&gt;"TBA",DD$2/114,0),SUMIFS('HOURS&amp;CYCLES INPUT'!$F$2:$F$9999,'HOURS&amp;CYCLES INPUT'!$C$2:$C$9999,'QUALIFIED EFH'!$C44,'HOURS&amp;CYCLES INPUT'!$D$2:$D$9999,'QUALIFIED EFH'!DD$4,'HOURS&amp;CYCLES INPUT'!$E$2:$E$9999,'QUALIFIED EFH'!DD$5))</f>
        <v>236.48</v>
      </c>
      <c r="DE44" s="476">
        <f>IF(DE$2&lt;&gt;"",IF($C44&lt;&gt;"TBA",DE$2/114,0),SUMIFS('HOURS&amp;CYCLES INPUT'!$F$2:$F$9999,'HOURS&amp;CYCLES INPUT'!$C$2:$C$9999,'QUALIFIED EFH'!$C44,'HOURS&amp;CYCLES INPUT'!$D$2:$D$9999,'QUALIFIED EFH'!DE$4,'HOURS&amp;CYCLES INPUT'!$E$2:$E$9999,'QUALIFIED EFH'!DE$5))</f>
        <v>489.69</v>
      </c>
      <c r="DF44" s="476">
        <f>IF(DF$2&lt;&gt;"",IF($C44&lt;&gt;"TBA",DF$2/114,0),SUMIFS('HOURS&amp;CYCLES INPUT'!$F$2:$F$9999,'HOURS&amp;CYCLES INPUT'!$C$2:$C$9999,'QUALIFIED EFH'!$C44,'HOURS&amp;CYCLES INPUT'!$D$2:$D$9999,'QUALIFIED EFH'!DF$4,'HOURS&amp;CYCLES INPUT'!$E$2:$E$9999,'QUALIFIED EFH'!DF$5))</f>
        <v>467.96</v>
      </c>
      <c r="DG44" s="476">
        <f>IF(DG$2&lt;&gt;"",IF($C44&lt;&gt;"TBA",DG$2/114,0),SUMIFS('HOURS&amp;CYCLES INPUT'!$F$2:$F$9999,'HOURS&amp;CYCLES INPUT'!$C$2:$C$9999,'QUALIFIED EFH'!$C44,'HOURS&amp;CYCLES INPUT'!$D$2:$D$9999,'QUALIFIED EFH'!DG$4,'HOURS&amp;CYCLES INPUT'!$E$2:$E$9999,'QUALIFIED EFH'!DG$5))</f>
        <v>486.97</v>
      </c>
      <c r="DH44" s="476">
        <f>IF(DH$2&lt;&gt;"",IF($C44&lt;&gt;"TBA",DH$2/114,0),SUMIFS('HOURS&amp;CYCLES INPUT'!$F$2:$F$9999,'HOURS&amp;CYCLES INPUT'!$C$2:$C$9999,'QUALIFIED EFH'!$C44,'HOURS&amp;CYCLES INPUT'!$D$2:$D$9999,'QUALIFIED EFH'!DH$4,'HOURS&amp;CYCLES INPUT'!$E$2:$E$9999,'QUALIFIED EFH'!DH$5))</f>
        <v>0</v>
      </c>
      <c r="DI44" s="476">
        <f>IF(DI$2&lt;&gt;"",IF($C44&lt;&gt;"TBA",DI$2/114,0),SUMIFS('HOURS&amp;CYCLES INPUT'!$F$2:$F$9999,'HOURS&amp;CYCLES INPUT'!$C$2:$C$9999,'QUALIFIED EFH'!$C44,'HOURS&amp;CYCLES INPUT'!$D$2:$D$9999,'QUALIFIED EFH'!DI$4,'HOURS&amp;CYCLES INPUT'!$E$2:$E$9999,'QUALIFIED EFH'!DI$5))</f>
        <v>0</v>
      </c>
      <c r="DJ44" s="476">
        <f>IF(DJ$2&lt;&gt;"",IF($C44&lt;&gt;"TBA",DJ$2/114,0),SUMIFS('HOURS&amp;CYCLES INPUT'!$F$2:$F$9999,'HOURS&amp;CYCLES INPUT'!$C$2:$C$9999,'QUALIFIED EFH'!$C44,'HOURS&amp;CYCLES INPUT'!$D$2:$D$9999,'QUALIFIED EFH'!DJ$4,'HOURS&amp;CYCLES INPUT'!$E$2:$E$9999,'QUALIFIED EFH'!DJ$5))</f>
        <v>0</v>
      </c>
      <c r="DK44" s="476">
        <f>IF(DK$2&lt;&gt;"",IF($C44&lt;&gt;"TBA",DK$2/114,0),SUMIFS('HOURS&amp;CYCLES INPUT'!$F$2:$F$9999,'HOURS&amp;CYCLES INPUT'!$C$2:$C$9999,'QUALIFIED EFH'!$C44,'HOURS&amp;CYCLES INPUT'!$D$2:$D$9999,'QUALIFIED EFH'!DK$4,'HOURS&amp;CYCLES INPUT'!$E$2:$E$9999,'QUALIFIED EFH'!DK$5))</f>
        <v>0</v>
      </c>
      <c r="DL44" s="476">
        <f>IF(DL$2&lt;&gt;"",IF($C44&lt;&gt;"TBA",DL$2/114,0),SUMIFS('HOURS&amp;CYCLES INPUT'!$F$2:$F$9999,'HOURS&amp;CYCLES INPUT'!$C$2:$C$9999,'QUALIFIED EFH'!$C44,'HOURS&amp;CYCLES INPUT'!$D$2:$D$9999,'QUALIFIED EFH'!DL$4,'HOURS&amp;CYCLES INPUT'!$E$2:$E$9999,'QUALIFIED EFH'!DL$5))</f>
        <v>0</v>
      </c>
      <c r="DM44" s="476">
        <f>IF(DM$2&lt;&gt;"",IF($C44&lt;&gt;"TBA",DM$2/114,0),SUMIFS('HOURS&amp;CYCLES INPUT'!$F$2:$F$9999,'HOURS&amp;CYCLES INPUT'!$C$2:$C$9999,'QUALIFIED EFH'!$C44,'HOURS&amp;CYCLES INPUT'!$D$2:$D$9999,'QUALIFIED EFH'!DM$4,'HOURS&amp;CYCLES INPUT'!$E$2:$E$9999,'QUALIFIED EFH'!DM$5))</f>
        <v>0</v>
      </c>
      <c r="DN44" s="476">
        <f>IF(DN$2&lt;&gt;"",IF($C44&lt;&gt;"TBA",DN$2/114,0),SUMIFS('HOURS&amp;CYCLES INPUT'!$F$2:$F$9999,'HOURS&amp;CYCLES INPUT'!$C$2:$C$9999,'QUALIFIED EFH'!$C44,'HOURS&amp;CYCLES INPUT'!$D$2:$D$9999,'QUALIFIED EFH'!DN$4,'HOURS&amp;CYCLES INPUT'!$E$2:$E$9999,'QUALIFIED EFH'!DN$5))</f>
        <v>0</v>
      </c>
      <c r="DO44" s="476">
        <f>IF(DO$2&lt;&gt;"",IF($C44&lt;&gt;"TBA",DO$2/114,0),SUMIFS('HOURS&amp;CYCLES INPUT'!$F$2:$F$9999,'HOURS&amp;CYCLES INPUT'!$C$2:$C$9999,'QUALIFIED EFH'!$C44,'HOURS&amp;CYCLES INPUT'!$D$2:$D$9999,'QUALIFIED EFH'!DO$4,'HOURS&amp;CYCLES INPUT'!$E$2:$E$9999,'QUALIFIED EFH'!DO$5))</f>
        <v>0</v>
      </c>
      <c r="DP44" s="476">
        <f>IF(DP$2&lt;&gt;"",IF($C44&lt;&gt;"TBA",DP$2/114,0),SUMIFS('HOURS&amp;CYCLES INPUT'!$F$2:$F$9999,'HOURS&amp;CYCLES INPUT'!$C$2:$C$9999,'QUALIFIED EFH'!$C44,'HOURS&amp;CYCLES INPUT'!$D$2:$D$9999,'QUALIFIED EFH'!DP$4,'HOURS&amp;CYCLES INPUT'!$E$2:$E$9999,'QUALIFIED EFH'!DP$5))</f>
        <v>0</v>
      </c>
      <c r="DQ44" s="476">
        <f>IF(DQ$2&lt;&gt;"",IF($C44&lt;&gt;"TBA",DQ$2/114,0),SUMIFS('HOURS&amp;CYCLES INPUT'!$F$2:$F$9999,'HOURS&amp;CYCLES INPUT'!$C$2:$C$9999,'QUALIFIED EFH'!$C44,'HOURS&amp;CYCLES INPUT'!$D$2:$D$9999,'QUALIFIED EFH'!DQ$4,'HOURS&amp;CYCLES INPUT'!$E$2:$E$9999,'QUALIFIED EFH'!DQ$5))</f>
        <v>0</v>
      </c>
      <c r="DR44" s="476">
        <f>IF(DR$2&lt;&gt;"",IF($C44&lt;&gt;"TBA",DR$2/114,0),SUMIFS('HOURS&amp;CYCLES INPUT'!$F$2:$F$9999,'HOURS&amp;CYCLES INPUT'!$C$2:$C$9999,'QUALIFIED EFH'!$C44,'HOURS&amp;CYCLES INPUT'!$D$2:$D$9999,'QUALIFIED EFH'!DR$4,'HOURS&amp;CYCLES INPUT'!$E$2:$E$9999,'QUALIFIED EFH'!DR$5))</f>
        <v>0</v>
      </c>
      <c r="DS44" s="476">
        <f>IF(DS$2&lt;&gt;"",IF($C44&lt;&gt;"TBA",DS$2/114,0),SUMIFS('HOURS&amp;CYCLES INPUT'!$F$2:$F$9999,'HOURS&amp;CYCLES INPUT'!$C$2:$C$9999,'QUALIFIED EFH'!$C44,'HOURS&amp;CYCLES INPUT'!$D$2:$D$9999,'QUALIFIED EFH'!DS$4,'HOURS&amp;CYCLES INPUT'!$E$2:$E$9999,'QUALIFIED EFH'!DS$5))</f>
        <v>0</v>
      </c>
      <c r="DT44" s="476">
        <f>IF(DT$2&lt;&gt;"",IF($C44&lt;&gt;"TBA",DT$2/114,0),SUMIFS('HOURS&amp;CYCLES INPUT'!$F$2:$F$9999,'HOURS&amp;CYCLES INPUT'!$C$2:$C$9999,'QUALIFIED EFH'!$C44,'HOURS&amp;CYCLES INPUT'!$D$2:$D$9999,'QUALIFIED EFH'!DT$4,'HOURS&amp;CYCLES INPUT'!$E$2:$E$9999,'QUALIFIED EFH'!DT$5))</f>
        <v>0</v>
      </c>
      <c r="DU44" s="476">
        <f>IF(DU$2&lt;&gt;"",IF($C44&lt;&gt;"TBA",DU$2/114,0),SUMIFS('HOURS&amp;CYCLES INPUT'!$F$2:$F$9999,'HOURS&amp;CYCLES INPUT'!$C$2:$C$9999,'QUALIFIED EFH'!$C44,'HOURS&amp;CYCLES INPUT'!$D$2:$D$9999,'QUALIFIED EFH'!DU$4,'HOURS&amp;CYCLES INPUT'!$E$2:$E$9999,'QUALIFIED EFH'!DU$5))</f>
        <v>0</v>
      </c>
      <c r="DV44" s="476">
        <f>IF(DV$2&lt;&gt;"",IF($C44&lt;&gt;"TBA",DV$2/114,0),SUMIFS('HOURS&amp;CYCLES INPUT'!$F$2:$F$9999,'HOURS&amp;CYCLES INPUT'!$C$2:$C$9999,'QUALIFIED EFH'!$C44,'HOURS&amp;CYCLES INPUT'!$D$2:$D$9999,'QUALIFIED EFH'!DV$4,'HOURS&amp;CYCLES INPUT'!$E$2:$E$9999,'QUALIFIED EFH'!DV$5))</f>
        <v>0</v>
      </c>
      <c r="DW44" s="476">
        <f>IF(DW$2&lt;&gt;"",IF($C44&lt;&gt;"TBA",DW$2/114,0),SUMIFS('HOURS&amp;CYCLES INPUT'!$F$2:$F$9999,'HOURS&amp;CYCLES INPUT'!$C$2:$C$9999,'QUALIFIED EFH'!$C44,'HOURS&amp;CYCLES INPUT'!$D$2:$D$9999,'QUALIFIED EFH'!DW$4,'HOURS&amp;CYCLES INPUT'!$E$2:$E$9999,'QUALIFIED EFH'!DW$5))</f>
        <v>0</v>
      </c>
      <c r="DX44" s="476">
        <f>IF(DX$2&lt;&gt;"",IF($C44&lt;&gt;"TBA",DX$2/114,0),SUMIFS('HOURS&amp;CYCLES INPUT'!$F$2:$F$9999,'HOURS&amp;CYCLES INPUT'!$C$2:$C$9999,'QUALIFIED EFH'!$C44,'HOURS&amp;CYCLES INPUT'!$D$2:$D$9999,'QUALIFIED EFH'!DX$4,'HOURS&amp;CYCLES INPUT'!$E$2:$E$9999,'QUALIFIED EFH'!DX$5))</f>
        <v>0</v>
      </c>
      <c r="DY44" s="476">
        <f>IF(DY$2&lt;&gt;"",IF($C44&lt;&gt;"TBA",DY$2/114,0),SUMIFS('HOURS&amp;CYCLES INPUT'!$F$2:$F$9999,'HOURS&amp;CYCLES INPUT'!$C$2:$C$9999,'QUALIFIED EFH'!$C44,'HOURS&amp;CYCLES INPUT'!$D$2:$D$9999,'QUALIFIED EFH'!DY$4,'HOURS&amp;CYCLES INPUT'!$E$2:$E$9999,'QUALIFIED EFH'!DY$5))</f>
        <v>0</v>
      </c>
      <c r="DZ44" s="476">
        <f>IF(DZ$2&lt;&gt;"",IF($C44&lt;&gt;"TBA",DZ$2/114,0),SUMIFS('HOURS&amp;CYCLES INPUT'!$F$2:$F$9999,'HOURS&amp;CYCLES INPUT'!$C$2:$C$9999,'QUALIFIED EFH'!$C44,'HOURS&amp;CYCLES INPUT'!$D$2:$D$9999,'QUALIFIED EFH'!DZ$4,'HOURS&amp;CYCLES INPUT'!$E$2:$E$9999,'QUALIFIED EFH'!DZ$5))</f>
        <v>0</v>
      </c>
      <c r="EA44" s="476">
        <f>IF(EA$2&lt;&gt;"",IF($C44&lt;&gt;"TBA",EA$2/114,0),SUMIFS('HOURS&amp;CYCLES INPUT'!$F$2:$F$9999,'HOURS&amp;CYCLES INPUT'!$C$2:$C$9999,'QUALIFIED EFH'!$C44,'HOURS&amp;CYCLES INPUT'!$D$2:$D$9999,'QUALIFIED EFH'!EA$4,'HOURS&amp;CYCLES INPUT'!$E$2:$E$9999,'QUALIFIED EFH'!EA$5))</f>
        <v>0</v>
      </c>
      <c r="EB44" s="476">
        <f>IF(EB$2&lt;&gt;"",IF($C44&lt;&gt;"TBA",EB$2/114,0),SUMIFS('HOURS&amp;CYCLES INPUT'!$F$2:$F$9999,'HOURS&amp;CYCLES INPUT'!$C$2:$C$9999,'QUALIFIED EFH'!$C44,'HOURS&amp;CYCLES INPUT'!$D$2:$D$9999,'QUALIFIED EFH'!EB$4,'HOURS&amp;CYCLES INPUT'!$E$2:$E$9999,'QUALIFIED EFH'!EB$5))</f>
        <v>0</v>
      </c>
      <c r="EC44" s="476">
        <f>IF(EC$2&lt;&gt;"",IF($C44&lt;&gt;"TBA",EC$2/114,0),SUMIFS('HOURS&amp;CYCLES INPUT'!$F$2:$F$9999,'HOURS&amp;CYCLES INPUT'!$C$2:$C$9999,'QUALIFIED EFH'!$C44,'HOURS&amp;CYCLES INPUT'!$D$2:$D$9999,'QUALIFIED EFH'!EC$4,'HOURS&amp;CYCLES INPUT'!$E$2:$E$9999,'QUALIFIED EFH'!EC$5))</f>
        <v>0</v>
      </c>
      <c r="ED44" s="476">
        <f>IF(ED$2&lt;&gt;"",IF($C44&lt;&gt;"TBA",ED$2/114,0),SUMIFS('HOURS&amp;CYCLES INPUT'!$F$2:$F$9999,'HOURS&amp;CYCLES INPUT'!$C$2:$C$9999,'QUALIFIED EFH'!$C44,'HOURS&amp;CYCLES INPUT'!$D$2:$D$9999,'QUALIFIED EFH'!ED$4,'HOURS&amp;CYCLES INPUT'!$E$2:$E$9999,'QUALIFIED EFH'!ED$5))</f>
        <v>0</v>
      </c>
      <c r="EE44" s="476">
        <f>IF(EE$2&lt;&gt;"",IF($C44&lt;&gt;"TBA",EE$2/114,0),SUMIFS('HOURS&amp;CYCLES INPUT'!$F$2:$F$9999,'HOURS&amp;CYCLES INPUT'!$C$2:$C$9999,'QUALIFIED EFH'!$C44,'HOURS&amp;CYCLES INPUT'!$D$2:$D$9999,'QUALIFIED EFH'!EE$4,'HOURS&amp;CYCLES INPUT'!$E$2:$E$9999,'QUALIFIED EFH'!EE$5))</f>
        <v>0</v>
      </c>
      <c r="EF44" s="476">
        <f>IF(EF$2&lt;&gt;"",IF($C44&lt;&gt;"TBA",EF$2/114,0),SUMIFS('HOURS&amp;CYCLES INPUT'!$F$2:$F$9999,'HOURS&amp;CYCLES INPUT'!$C$2:$C$9999,'QUALIFIED EFH'!$C44,'HOURS&amp;CYCLES INPUT'!$D$2:$D$9999,'QUALIFIED EFH'!EF$4,'HOURS&amp;CYCLES INPUT'!$E$2:$E$9999,'QUALIFIED EFH'!EF$5))</f>
        <v>0</v>
      </c>
      <c r="EG44" s="476">
        <f>IF(EG$2&lt;&gt;"",IF($C44&lt;&gt;"TBA",EG$2/114,0),SUMIFS('HOURS&amp;CYCLES INPUT'!$F$2:$F$9999,'HOURS&amp;CYCLES INPUT'!$C$2:$C$9999,'QUALIFIED EFH'!$C44,'HOURS&amp;CYCLES INPUT'!$D$2:$D$9999,'QUALIFIED EFH'!EG$4,'HOURS&amp;CYCLES INPUT'!$E$2:$E$9999,'QUALIFIED EFH'!EG$5))</f>
        <v>0</v>
      </c>
      <c r="EH44" s="476">
        <f>IF(EH$2&lt;&gt;"",IF($C44&lt;&gt;"TBA",EH$2/114,0),SUMIFS('HOURS&amp;CYCLES INPUT'!$F$2:$F$9999,'HOURS&amp;CYCLES INPUT'!$C$2:$C$9999,'QUALIFIED EFH'!$C44,'HOURS&amp;CYCLES INPUT'!$D$2:$D$9999,'QUALIFIED EFH'!EH$4,'HOURS&amp;CYCLES INPUT'!$E$2:$E$9999,'QUALIFIED EFH'!EH$5))</f>
        <v>0</v>
      </c>
      <c r="EI44" s="476">
        <f>IF(EI$2&lt;&gt;"",IF($C44&lt;&gt;"TBA",EI$2/114,0),SUMIFS('HOURS&amp;CYCLES INPUT'!$F$2:$F$9999,'HOURS&amp;CYCLES INPUT'!$C$2:$C$9999,'QUALIFIED EFH'!$C44,'HOURS&amp;CYCLES INPUT'!$D$2:$D$9999,'QUALIFIED EFH'!EI$4,'HOURS&amp;CYCLES INPUT'!$E$2:$E$9999,'QUALIFIED EFH'!EI$5))</f>
        <v>0</v>
      </c>
      <c r="EJ44" s="476">
        <f>IF(EJ$2&lt;&gt;"",IF($C44&lt;&gt;"TBA",EJ$2/114,0),SUMIFS('HOURS&amp;CYCLES INPUT'!$F$2:$F$9999,'HOURS&amp;CYCLES INPUT'!$C$2:$C$9999,'QUALIFIED EFH'!$C44,'HOURS&amp;CYCLES INPUT'!$D$2:$D$9999,'QUALIFIED EFH'!EJ$4,'HOURS&amp;CYCLES INPUT'!$E$2:$E$9999,'QUALIFIED EFH'!EJ$5))</f>
        <v>0</v>
      </c>
      <c r="EK44" s="476">
        <f>IF(EK$2&lt;&gt;"",IF($C44&lt;&gt;"TBA",EK$2/114,0),SUMIFS('HOURS&amp;CYCLES INPUT'!$F$2:$F$9999,'HOURS&amp;CYCLES INPUT'!$C$2:$C$9999,'QUALIFIED EFH'!$C44,'HOURS&amp;CYCLES INPUT'!$D$2:$D$9999,'QUALIFIED EFH'!EK$4,'HOURS&amp;CYCLES INPUT'!$E$2:$E$9999,'QUALIFIED EFH'!EK$5))</f>
        <v>0</v>
      </c>
      <c r="EL44" s="476">
        <f>IF(EL$2&lt;&gt;"",IF($C44&lt;&gt;"TBA",EL$2/114,0),SUMIFS('HOURS&amp;CYCLES INPUT'!$F$2:$F$9999,'HOURS&amp;CYCLES INPUT'!$C$2:$C$9999,'QUALIFIED EFH'!$C44,'HOURS&amp;CYCLES INPUT'!$D$2:$D$9999,'QUALIFIED EFH'!EL$4,'HOURS&amp;CYCLES INPUT'!$E$2:$E$9999,'QUALIFIED EFH'!EL$5))</f>
        <v>0</v>
      </c>
      <c r="EM44" s="476">
        <f>IF(EM$2&lt;&gt;"",IF($C44&lt;&gt;"TBA",EM$2/114,0),SUMIFS('HOURS&amp;CYCLES INPUT'!$F$2:$F$9999,'HOURS&amp;CYCLES INPUT'!$C$2:$C$9999,'QUALIFIED EFH'!$C44,'HOURS&amp;CYCLES INPUT'!$D$2:$D$9999,'QUALIFIED EFH'!EM$4,'HOURS&amp;CYCLES INPUT'!$E$2:$E$9999,'QUALIFIED EFH'!EM$5))</f>
        <v>0</v>
      </c>
      <c r="EN44" s="476">
        <f>IF(EN$2&lt;&gt;"",IF($C44&lt;&gt;"TBA",EN$2/114,0),SUMIFS('HOURS&amp;CYCLES INPUT'!$F$2:$F$9999,'HOURS&amp;CYCLES INPUT'!$C$2:$C$9999,'QUALIFIED EFH'!$C44,'HOURS&amp;CYCLES INPUT'!$D$2:$D$9999,'QUALIFIED EFH'!EN$4,'HOURS&amp;CYCLES INPUT'!$E$2:$E$9999,'QUALIFIED EFH'!EN$5))</f>
        <v>0</v>
      </c>
      <c r="EO44" s="476">
        <f>IF(EO$2&lt;&gt;"",IF($C44&lt;&gt;"TBA",EO$2/114,0),SUMIFS('HOURS&amp;CYCLES INPUT'!$F$2:$F$9999,'HOURS&amp;CYCLES INPUT'!$C$2:$C$9999,'QUALIFIED EFH'!$C44,'HOURS&amp;CYCLES INPUT'!$D$2:$D$9999,'QUALIFIED EFH'!EO$4,'HOURS&amp;CYCLES INPUT'!$E$2:$E$9999,'QUALIFIED EFH'!EO$5))</f>
        <v>0</v>
      </c>
      <c r="EP44" s="476">
        <f>IF(EP$2&lt;&gt;"",IF($C44&lt;&gt;"TBA",EP$2/114,0),SUMIFS('HOURS&amp;CYCLES INPUT'!$F$2:$F$9999,'HOURS&amp;CYCLES INPUT'!$C$2:$C$9999,'QUALIFIED EFH'!$C44,'HOURS&amp;CYCLES INPUT'!$D$2:$D$9999,'QUALIFIED EFH'!EP$4,'HOURS&amp;CYCLES INPUT'!$E$2:$E$9999,'QUALIFIED EFH'!EP$5))</f>
        <v>0</v>
      </c>
      <c r="EQ44" s="476">
        <f>IF(EQ$2&lt;&gt;"",IF($C44&lt;&gt;"TBA",EQ$2/114,0),SUMIFS('HOURS&amp;CYCLES INPUT'!$F$2:$F$9999,'HOURS&amp;CYCLES INPUT'!$C$2:$C$9999,'QUALIFIED EFH'!$C44,'HOURS&amp;CYCLES INPUT'!$D$2:$D$9999,'QUALIFIED EFH'!EQ$4,'HOURS&amp;CYCLES INPUT'!$E$2:$E$9999,'QUALIFIED EFH'!EQ$5))</f>
        <v>0</v>
      </c>
      <c r="ER44" s="476">
        <f>IF(ER$2&lt;&gt;"",IF($C44&lt;&gt;"TBA",ER$2/114,0),SUMIFS('HOURS&amp;CYCLES INPUT'!$F$2:$F$9999,'HOURS&amp;CYCLES INPUT'!$C$2:$C$9999,'QUALIFIED EFH'!$C44,'HOURS&amp;CYCLES INPUT'!$D$2:$D$9999,'QUALIFIED EFH'!ER$4,'HOURS&amp;CYCLES INPUT'!$E$2:$E$9999,'QUALIFIED EFH'!ER$5))</f>
        <v>0</v>
      </c>
      <c r="ES44" s="476">
        <f>IF(ES$2&lt;&gt;"",IF($C44&lt;&gt;"TBA",ES$2/114,0),SUMIFS('HOURS&amp;CYCLES INPUT'!$F$2:$F$9999,'HOURS&amp;CYCLES INPUT'!$C$2:$C$9999,'QUALIFIED EFH'!$C44,'HOURS&amp;CYCLES INPUT'!$D$2:$D$9999,'QUALIFIED EFH'!ES$4,'HOURS&amp;CYCLES INPUT'!$E$2:$E$9999,'QUALIFIED EFH'!ES$5))</f>
        <v>0</v>
      </c>
      <c r="ET44" s="476">
        <f>IF(ET$2&lt;&gt;"",IF($C44&lt;&gt;"TBA",ET$2/114,0),SUMIFS('HOURS&amp;CYCLES INPUT'!$F$2:$F$9999,'HOURS&amp;CYCLES INPUT'!$C$2:$C$9999,'QUALIFIED EFH'!$C44,'HOURS&amp;CYCLES INPUT'!$D$2:$D$9999,'QUALIFIED EFH'!ET$4,'HOURS&amp;CYCLES INPUT'!$E$2:$E$9999,'QUALIFIED EFH'!ET$5))</f>
        <v>0</v>
      </c>
      <c r="EU44" s="476">
        <f>IF(EU$2&lt;&gt;"",IF($C44&lt;&gt;"TBA",EU$2/114,0),SUMIFS('HOURS&amp;CYCLES INPUT'!$F$2:$F$9999,'HOURS&amp;CYCLES INPUT'!$C$2:$C$9999,'QUALIFIED EFH'!$C44,'HOURS&amp;CYCLES INPUT'!$D$2:$D$9999,'QUALIFIED EFH'!EU$4,'HOURS&amp;CYCLES INPUT'!$E$2:$E$9999,'QUALIFIED EFH'!EU$5))</f>
        <v>0</v>
      </c>
      <c r="EV44" s="476">
        <f>IF(EV$2&lt;&gt;"",IF($C44&lt;&gt;"TBA",EV$2/114,0),SUMIFS('HOURS&amp;CYCLES INPUT'!$F$2:$F$9999,'HOURS&amp;CYCLES INPUT'!$C$2:$C$9999,'QUALIFIED EFH'!$C44,'HOURS&amp;CYCLES INPUT'!$D$2:$D$9999,'QUALIFIED EFH'!EV$4,'HOURS&amp;CYCLES INPUT'!$E$2:$E$9999,'QUALIFIED EFH'!EV$5))</f>
        <v>0</v>
      </c>
      <c r="EW44" s="476">
        <f>IF(EW$2&lt;&gt;"",IF($C44&lt;&gt;"TBA",EW$2/114,0),SUMIFS('HOURS&amp;CYCLES INPUT'!$F$2:$F$9999,'HOURS&amp;CYCLES INPUT'!$C$2:$C$9999,'QUALIFIED EFH'!$C44,'HOURS&amp;CYCLES INPUT'!$D$2:$D$9999,'QUALIFIED EFH'!EW$4,'HOURS&amp;CYCLES INPUT'!$E$2:$E$9999,'QUALIFIED EFH'!EW$5))</f>
        <v>0</v>
      </c>
      <c r="EX44" s="476">
        <f>IF(EX$2&lt;&gt;"",IF($C44&lt;&gt;"TBA",EX$2/114,0),SUMIFS('HOURS&amp;CYCLES INPUT'!$F$2:$F$9999,'HOURS&amp;CYCLES INPUT'!$C$2:$C$9999,'QUALIFIED EFH'!$C44,'HOURS&amp;CYCLES INPUT'!$D$2:$D$9999,'QUALIFIED EFH'!EX$4,'HOURS&amp;CYCLES INPUT'!$E$2:$E$9999,'QUALIFIED EFH'!EX$5))</f>
        <v>0</v>
      </c>
      <c r="EY44" s="476">
        <f>IF(EY$2&lt;&gt;"",IF($C44&lt;&gt;"TBA",EY$2/114,0),SUMIFS('HOURS&amp;CYCLES INPUT'!$F$2:$F$9999,'HOURS&amp;CYCLES INPUT'!$C$2:$C$9999,'QUALIFIED EFH'!$C44,'HOURS&amp;CYCLES INPUT'!$D$2:$D$9999,'QUALIFIED EFH'!EY$4,'HOURS&amp;CYCLES INPUT'!$E$2:$E$9999,'QUALIFIED EFH'!EY$5))</f>
        <v>0</v>
      </c>
      <c r="EZ44" s="476">
        <f>IF(EZ$2&lt;&gt;"",IF($C44&lt;&gt;"TBA",EZ$2/114,0),SUMIFS('HOURS&amp;CYCLES INPUT'!$F$2:$F$9999,'HOURS&amp;CYCLES INPUT'!$C$2:$C$9999,'QUALIFIED EFH'!$C44,'HOURS&amp;CYCLES INPUT'!$D$2:$D$9999,'QUALIFIED EFH'!EZ$4,'HOURS&amp;CYCLES INPUT'!$E$2:$E$9999,'QUALIFIED EFH'!EZ$5))</f>
        <v>0</v>
      </c>
      <c r="FA44" s="476">
        <f>IF(FA$2&lt;&gt;"",IF($C44&lt;&gt;"TBA",FA$2/114,0),SUMIFS('HOURS&amp;CYCLES INPUT'!$F$2:$F$9999,'HOURS&amp;CYCLES INPUT'!$C$2:$C$9999,'QUALIFIED EFH'!$C44,'HOURS&amp;CYCLES INPUT'!$D$2:$D$9999,'QUALIFIED EFH'!FA$4,'HOURS&amp;CYCLES INPUT'!$E$2:$E$9999,'QUALIFIED EFH'!FA$5))</f>
        <v>0</v>
      </c>
      <c r="FB44" s="476">
        <f>IF(FB$2&lt;&gt;"",IF($C44&lt;&gt;"TBA",FB$2/114,0),SUMIFS('HOURS&amp;CYCLES INPUT'!$F$2:$F$9999,'HOURS&amp;CYCLES INPUT'!$C$2:$C$9999,'QUALIFIED EFH'!$C44,'HOURS&amp;CYCLES INPUT'!$D$2:$D$9999,'QUALIFIED EFH'!FB$4,'HOURS&amp;CYCLES INPUT'!$E$2:$E$9999,'QUALIFIED EFH'!FB$5))</f>
        <v>0</v>
      </c>
      <c r="FC44" s="476">
        <f>IF(FC$2&lt;&gt;"",IF($C44&lt;&gt;"TBA",FC$2/114,0),SUMIFS('HOURS&amp;CYCLES INPUT'!$F$2:$F$9999,'HOURS&amp;CYCLES INPUT'!$C$2:$C$9999,'QUALIFIED EFH'!$C44,'HOURS&amp;CYCLES INPUT'!$D$2:$D$9999,'QUALIFIED EFH'!FC$4,'HOURS&amp;CYCLES INPUT'!$E$2:$E$9999,'QUALIFIED EFH'!FC$5))</f>
        <v>0</v>
      </c>
      <c r="FD44" s="476">
        <f>IF(FD$2&lt;&gt;"",IF($C44&lt;&gt;"TBA",FD$2/114,0),SUMIFS('HOURS&amp;CYCLES INPUT'!$F$2:$F$9999,'HOURS&amp;CYCLES INPUT'!$C$2:$C$9999,'QUALIFIED EFH'!$C44,'HOURS&amp;CYCLES INPUT'!$D$2:$D$9999,'QUALIFIED EFH'!FD$4,'HOURS&amp;CYCLES INPUT'!$E$2:$E$9999,'QUALIFIED EFH'!FD$5))</f>
        <v>0</v>
      </c>
      <c r="FE44" s="476">
        <f>IF(FE$2&lt;&gt;"",IF($C44&lt;&gt;"TBA",FE$2/114,0),SUMIFS('HOURS&amp;CYCLES INPUT'!$F$2:$F$9999,'HOURS&amp;CYCLES INPUT'!$C$2:$C$9999,'QUALIFIED EFH'!$C44,'HOURS&amp;CYCLES INPUT'!$D$2:$D$9999,'QUALIFIED EFH'!FE$4,'HOURS&amp;CYCLES INPUT'!$E$2:$E$9999,'QUALIFIED EFH'!FE$5))</f>
        <v>0</v>
      </c>
      <c r="FF44" s="476">
        <f>IF(FF$2&lt;&gt;"",IF($C44&lt;&gt;"TBA",FF$2/114,0),SUMIFS('HOURS&amp;CYCLES INPUT'!$F$2:$F$9999,'HOURS&amp;CYCLES INPUT'!$C$2:$C$9999,'QUALIFIED EFH'!$C44,'HOURS&amp;CYCLES INPUT'!$D$2:$D$9999,'QUALIFIED EFH'!FF$4,'HOURS&amp;CYCLES INPUT'!$E$2:$E$9999,'QUALIFIED EFH'!FF$5))</f>
        <v>0</v>
      </c>
      <c r="FG44" s="476">
        <f>IF(FG$2&lt;&gt;"",IF($C44&lt;&gt;"TBA",FG$2/114,0),SUMIFS('HOURS&amp;CYCLES INPUT'!$F$2:$F$9999,'HOURS&amp;CYCLES INPUT'!$C$2:$C$9999,'QUALIFIED EFH'!$C44,'HOURS&amp;CYCLES INPUT'!$D$2:$D$9999,'QUALIFIED EFH'!FG$4,'HOURS&amp;CYCLES INPUT'!$E$2:$E$9999,'QUALIFIED EFH'!FG$5))</f>
        <v>0</v>
      </c>
      <c r="FH44" s="476">
        <f>IF(FH$2&lt;&gt;"",IF($C44&lt;&gt;"TBA",FH$2/114,0),SUMIFS('HOURS&amp;CYCLES INPUT'!$F$2:$F$9999,'HOURS&amp;CYCLES INPUT'!$C$2:$C$9999,'QUALIFIED EFH'!$C44,'HOURS&amp;CYCLES INPUT'!$D$2:$D$9999,'QUALIFIED EFH'!FH$4,'HOURS&amp;CYCLES INPUT'!$E$2:$E$9999,'QUALIFIED EFH'!FH$5))</f>
        <v>0</v>
      </c>
      <c r="FI44" s="476">
        <f>IF(FI$2&lt;&gt;"",IF($C44&lt;&gt;"TBA",FI$2/114,0),SUMIFS('HOURS&amp;CYCLES INPUT'!$F$2:$F$9999,'HOURS&amp;CYCLES INPUT'!$C$2:$C$9999,'QUALIFIED EFH'!$C44,'HOURS&amp;CYCLES INPUT'!$D$2:$D$9999,'QUALIFIED EFH'!FI$4,'HOURS&amp;CYCLES INPUT'!$E$2:$E$9999,'QUALIFIED EFH'!FI$5))</f>
        <v>0</v>
      </c>
      <c r="FJ44" s="476">
        <f>IF(FJ$2&lt;&gt;"",IF($C44&lt;&gt;"TBA",FJ$2/114,0),SUMIFS('HOURS&amp;CYCLES INPUT'!$F$2:$F$9999,'HOURS&amp;CYCLES INPUT'!$C$2:$C$9999,'QUALIFIED EFH'!$C44,'HOURS&amp;CYCLES INPUT'!$D$2:$D$9999,'QUALIFIED EFH'!FJ$4,'HOURS&amp;CYCLES INPUT'!$E$2:$E$9999,'QUALIFIED EFH'!FJ$5))</f>
        <v>0</v>
      </c>
      <c r="FK44" s="476">
        <f>IF(FK$2&lt;&gt;"",IF($C44&lt;&gt;"TBA",FK$2/114,0),SUMIFS('HOURS&amp;CYCLES INPUT'!$F$2:$F$9999,'HOURS&amp;CYCLES INPUT'!$C$2:$C$9999,'QUALIFIED EFH'!$C44,'HOURS&amp;CYCLES INPUT'!$D$2:$D$9999,'QUALIFIED EFH'!FK$4,'HOURS&amp;CYCLES INPUT'!$E$2:$E$9999,'QUALIFIED EFH'!FK$5))</f>
        <v>0</v>
      </c>
      <c r="FL44" s="476">
        <f>IF(FL$2&lt;&gt;"",IF($C44&lt;&gt;"TBA",FL$2/114,0),SUMIFS('HOURS&amp;CYCLES INPUT'!$F$2:$F$9999,'HOURS&amp;CYCLES INPUT'!$C$2:$C$9999,'QUALIFIED EFH'!$C44,'HOURS&amp;CYCLES INPUT'!$D$2:$D$9999,'QUALIFIED EFH'!FL$4,'HOURS&amp;CYCLES INPUT'!$E$2:$E$9999,'QUALIFIED EFH'!FL$5))</f>
        <v>0</v>
      </c>
      <c r="FM44" s="476">
        <f>IF(FM$2&lt;&gt;"",IF($C44&lt;&gt;"TBA",FM$2/114,0),SUMIFS('HOURS&amp;CYCLES INPUT'!$F$2:$F$9999,'HOURS&amp;CYCLES INPUT'!$C$2:$C$9999,'QUALIFIED EFH'!$C44,'HOURS&amp;CYCLES INPUT'!$D$2:$D$9999,'QUALIFIED EFH'!FM$4,'HOURS&amp;CYCLES INPUT'!$E$2:$E$9999,'QUALIFIED EFH'!FM$5))</f>
        <v>0</v>
      </c>
      <c r="FN44" s="476">
        <f>IF(FN$2&lt;&gt;"",IF($C44&lt;&gt;"TBA",FN$2/114,0),SUMIFS('HOURS&amp;CYCLES INPUT'!$F$2:$F$9999,'HOURS&amp;CYCLES INPUT'!$C$2:$C$9999,'QUALIFIED EFH'!$C44,'HOURS&amp;CYCLES INPUT'!$D$2:$D$9999,'QUALIFIED EFH'!FN$4,'HOURS&amp;CYCLES INPUT'!$E$2:$E$9999,'QUALIFIED EFH'!FN$5))</f>
        <v>0</v>
      </c>
      <c r="FO44" s="476">
        <f>IF(FO$2&lt;&gt;"",IF($C44&lt;&gt;"TBA",FO$2/114,0),SUMIFS('HOURS&amp;CYCLES INPUT'!$F$2:$F$9999,'HOURS&amp;CYCLES INPUT'!$C$2:$C$9999,'QUALIFIED EFH'!$C44,'HOURS&amp;CYCLES INPUT'!$D$2:$D$9999,'QUALIFIED EFH'!FO$4,'HOURS&amp;CYCLES INPUT'!$E$2:$E$9999,'QUALIFIED EFH'!FO$5))</f>
        <v>0</v>
      </c>
      <c r="FP44" s="476">
        <f>IF(FP$2&lt;&gt;"",IF($C44&lt;&gt;"TBA",FP$2/114,0),SUMIFS('HOURS&amp;CYCLES INPUT'!$F$2:$F$9999,'HOURS&amp;CYCLES INPUT'!$C$2:$C$9999,'QUALIFIED EFH'!$C44,'HOURS&amp;CYCLES INPUT'!$D$2:$D$9999,'QUALIFIED EFH'!FP$4,'HOURS&amp;CYCLES INPUT'!$E$2:$E$9999,'QUALIFIED EFH'!FP$5))</f>
        <v>0</v>
      </c>
      <c r="FQ44" s="476">
        <f>IF(FQ$2&lt;&gt;"",IF($C44&lt;&gt;"TBA",FQ$2/114,0),SUMIFS('HOURS&amp;CYCLES INPUT'!$F$2:$F$9999,'HOURS&amp;CYCLES INPUT'!$C$2:$C$9999,'QUALIFIED EFH'!$C44,'HOURS&amp;CYCLES INPUT'!$D$2:$D$9999,'QUALIFIED EFH'!FQ$4,'HOURS&amp;CYCLES INPUT'!$E$2:$E$9999,'QUALIFIED EFH'!FQ$5))</f>
        <v>0</v>
      </c>
      <c r="FR44" s="476">
        <f>IF(FR$2&lt;&gt;"",IF($C44&lt;&gt;"TBA",FR$2/114,0),SUMIFS('HOURS&amp;CYCLES INPUT'!$F$2:$F$9999,'HOURS&amp;CYCLES INPUT'!$C$2:$C$9999,'QUALIFIED EFH'!$C44,'HOURS&amp;CYCLES INPUT'!$D$2:$D$9999,'QUALIFIED EFH'!FR$4,'HOURS&amp;CYCLES INPUT'!$E$2:$E$9999,'QUALIFIED EFH'!FR$5))</f>
        <v>0</v>
      </c>
      <c r="FS44" s="476">
        <f>IF(FS$2&lt;&gt;"",IF($C44&lt;&gt;"TBA",FS$2/114,0),SUMIFS('HOURS&amp;CYCLES INPUT'!$F$2:$F$9999,'HOURS&amp;CYCLES INPUT'!$C$2:$C$9999,'QUALIFIED EFH'!$C44,'HOURS&amp;CYCLES INPUT'!$D$2:$D$9999,'QUALIFIED EFH'!FS$4,'HOURS&amp;CYCLES INPUT'!$E$2:$E$9999,'QUALIFIED EFH'!FS$5))</f>
        <v>0</v>
      </c>
      <c r="FT44" s="476">
        <f>IF(FT$2&lt;&gt;"",IF($C44&lt;&gt;"TBA",FT$2/114,0),SUMIFS('HOURS&amp;CYCLES INPUT'!$F$2:$F$9999,'HOURS&amp;CYCLES INPUT'!$C$2:$C$9999,'QUALIFIED EFH'!$C44,'HOURS&amp;CYCLES INPUT'!$D$2:$D$9999,'QUALIFIED EFH'!FT$4,'HOURS&amp;CYCLES INPUT'!$E$2:$E$9999,'QUALIFIED EFH'!FT$5))</f>
        <v>0</v>
      </c>
      <c r="FU44" s="476">
        <f>IF(FU$2&lt;&gt;"",IF($C44&lt;&gt;"TBA",FU$2/114,0),SUMIFS('HOURS&amp;CYCLES INPUT'!$F$2:$F$9999,'HOURS&amp;CYCLES INPUT'!$C$2:$C$9999,'QUALIFIED EFH'!$C44,'HOURS&amp;CYCLES INPUT'!$D$2:$D$9999,'QUALIFIED EFH'!FU$4,'HOURS&amp;CYCLES INPUT'!$E$2:$E$9999,'QUALIFIED EFH'!FU$5))</f>
        <v>0</v>
      </c>
      <c r="FV44" s="476">
        <f>IF(FV$2&lt;&gt;"",IF($C44&lt;&gt;"TBA",FV$2/114,0),SUMIFS('HOURS&amp;CYCLES INPUT'!$F$2:$F$9999,'HOURS&amp;CYCLES INPUT'!$C$2:$C$9999,'QUALIFIED EFH'!$C44,'HOURS&amp;CYCLES INPUT'!$D$2:$D$9999,'QUALIFIED EFH'!FV$4,'HOURS&amp;CYCLES INPUT'!$E$2:$E$9999,'QUALIFIED EFH'!FV$5))</f>
        <v>0</v>
      </c>
      <c r="FW44" s="476">
        <f>IF(FW$2&lt;&gt;"",IF($C44&lt;&gt;"TBA",FW$2/114,0),SUMIFS('HOURS&amp;CYCLES INPUT'!$F$2:$F$9999,'HOURS&amp;CYCLES INPUT'!$C$2:$C$9999,'QUALIFIED EFH'!$C44,'HOURS&amp;CYCLES INPUT'!$D$2:$D$9999,'QUALIFIED EFH'!FW$4,'HOURS&amp;CYCLES INPUT'!$E$2:$E$9999,'QUALIFIED EFH'!FW$5))</f>
        <v>0</v>
      </c>
      <c r="FX44" s="476">
        <f>IF(FX$2&lt;&gt;"",IF($C44&lt;&gt;"TBA",FX$2/114,0),SUMIFS('HOURS&amp;CYCLES INPUT'!$F$2:$F$9999,'HOURS&amp;CYCLES INPUT'!$C$2:$C$9999,'QUALIFIED EFH'!$C44,'HOURS&amp;CYCLES INPUT'!$D$2:$D$9999,'QUALIFIED EFH'!FX$4,'HOURS&amp;CYCLES INPUT'!$E$2:$E$9999,'QUALIFIED EFH'!FX$5))</f>
        <v>0</v>
      </c>
      <c r="FY44" s="476">
        <f>IF(FY$2&lt;&gt;"",IF($C44&lt;&gt;"TBA",FY$2/114,0),SUMIFS('HOURS&amp;CYCLES INPUT'!$F$2:$F$9999,'HOURS&amp;CYCLES INPUT'!$C$2:$C$9999,'QUALIFIED EFH'!$C44,'HOURS&amp;CYCLES INPUT'!$D$2:$D$9999,'QUALIFIED EFH'!FY$4,'HOURS&amp;CYCLES INPUT'!$E$2:$E$9999,'QUALIFIED EFH'!FY$5))</f>
        <v>0</v>
      </c>
      <c r="FZ44" s="476">
        <f>IF(FZ$2&lt;&gt;"",IF($C44&lt;&gt;"TBA",FZ$2/114,0),SUMIFS('HOURS&amp;CYCLES INPUT'!$F$2:$F$9999,'HOURS&amp;CYCLES INPUT'!$C$2:$C$9999,'QUALIFIED EFH'!$C44,'HOURS&amp;CYCLES INPUT'!$D$2:$D$9999,'QUALIFIED EFH'!FZ$4,'HOURS&amp;CYCLES INPUT'!$E$2:$E$9999,'QUALIFIED EFH'!FZ$5))</f>
        <v>0</v>
      </c>
      <c r="GA44" s="476">
        <f>IF(GA$2&lt;&gt;"",IF($C44&lt;&gt;"TBA",GA$2/114,0),SUMIFS('HOURS&amp;CYCLES INPUT'!$F$2:$F$9999,'HOURS&amp;CYCLES INPUT'!$C$2:$C$9999,'QUALIFIED EFH'!$C44,'HOURS&amp;CYCLES INPUT'!$D$2:$D$9999,'QUALIFIED EFH'!GA$4,'HOURS&amp;CYCLES INPUT'!$E$2:$E$9999,'QUALIFIED EFH'!GA$5))</f>
        <v>0</v>
      </c>
      <c r="GB44" s="476">
        <f>IF(GB$2&lt;&gt;"",IF($C44&lt;&gt;"TBA",GB$2/114,0),SUMIFS('HOURS&amp;CYCLES INPUT'!$F$2:$F$9999,'HOURS&amp;CYCLES INPUT'!$C$2:$C$9999,'QUALIFIED EFH'!$C44,'HOURS&amp;CYCLES INPUT'!$D$2:$D$9999,'QUALIFIED EFH'!GB$4,'HOURS&amp;CYCLES INPUT'!$E$2:$E$9999,'QUALIFIED EFH'!GB$5))</f>
        <v>0</v>
      </c>
    </row>
    <row r="45" spans="3:184" x14ac:dyDescent="0.35">
      <c r="C45" s="472">
        <f>'QUALIFIED ENGINES'!D46</f>
        <v>91498</v>
      </c>
      <c r="D45" s="476">
        <f>IF(D$2&lt;&gt;"",IF($C45&lt;&gt;"TBA",D$2/114,0),SUMIFS('HOURS&amp;CYCLES INPUT'!$F$2:$F$9999,'HOURS&amp;CYCLES INPUT'!$C$2:$C$9999,'QUALIFIED EFH'!$C45,'HOURS&amp;CYCLES INPUT'!$D$2:$D$9999,'QUALIFIED EFH'!D$4,'HOURS&amp;CYCLES INPUT'!$E$2:$E$9999,'QUALIFIED EFH'!D$5))</f>
        <v>0</v>
      </c>
      <c r="E45" s="476">
        <f>IF(E$2&lt;&gt;"",IF($C45&lt;&gt;"TBA",E$2/114,0),SUMIFS('HOURS&amp;CYCLES INPUT'!$F$2:$F$9999,'HOURS&amp;CYCLES INPUT'!$C$2:$C$9999,'QUALIFIED EFH'!$C45,'HOURS&amp;CYCLES INPUT'!$D$2:$D$9999,'QUALIFIED EFH'!E$4,'HOURS&amp;CYCLES INPUT'!$E$2:$E$9999,'QUALIFIED EFH'!E$5))</f>
        <v>0</v>
      </c>
      <c r="F45" s="476">
        <f>IF(F$2&lt;&gt;"",IF($C45&lt;&gt;"TBA",F$2/114,0),SUMIFS('HOURS&amp;CYCLES INPUT'!$F$2:$F$9999,'HOURS&amp;CYCLES INPUT'!$C$2:$C$9999,'QUALIFIED EFH'!$C45,'HOURS&amp;CYCLES INPUT'!$D$2:$D$9999,'QUALIFIED EFH'!F$4,'HOURS&amp;CYCLES INPUT'!$E$2:$E$9999,'QUALIFIED EFH'!F$5))</f>
        <v>0</v>
      </c>
      <c r="G45" s="476">
        <f>IF(G$2&lt;&gt;"",IF($C45&lt;&gt;"TBA",G$2/114,0),SUMIFS('HOURS&amp;CYCLES INPUT'!$F$2:$F$9999,'HOURS&amp;CYCLES INPUT'!$C$2:$C$9999,'QUALIFIED EFH'!$C45,'HOURS&amp;CYCLES INPUT'!$D$2:$D$9999,'QUALIFIED EFH'!G$4,'HOURS&amp;CYCLES INPUT'!$E$2:$E$9999,'QUALIFIED EFH'!G$5))</f>
        <v>0</v>
      </c>
      <c r="H45" s="476">
        <f>IF(H$2&lt;&gt;"",IF($C45&lt;&gt;"TBA",H$2/114,0),SUMIFS('HOURS&amp;CYCLES INPUT'!$F$2:$F$9999,'HOURS&amp;CYCLES INPUT'!$C$2:$C$9999,'QUALIFIED EFH'!$C45,'HOURS&amp;CYCLES INPUT'!$D$2:$D$9999,'QUALIFIED EFH'!H$4,'HOURS&amp;CYCLES INPUT'!$E$2:$E$9999,'QUALIFIED EFH'!H$5))</f>
        <v>0</v>
      </c>
      <c r="I45" s="476">
        <f>IF(I$2&lt;&gt;"",IF($C45&lt;&gt;"TBA",I$2/114,0),SUMIFS('HOURS&amp;CYCLES INPUT'!$F$2:$F$9999,'HOURS&amp;CYCLES INPUT'!$C$2:$C$9999,'QUALIFIED EFH'!$C45,'HOURS&amp;CYCLES INPUT'!$D$2:$D$9999,'QUALIFIED EFH'!I$4,'HOURS&amp;CYCLES INPUT'!$E$2:$E$9999,'QUALIFIED EFH'!I$5))</f>
        <v>0</v>
      </c>
      <c r="J45" s="476">
        <f>IF(J$2&lt;&gt;"",IF($C45&lt;&gt;"TBA",J$2/114,0),SUMIFS('HOURS&amp;CYCLES INPUT'!$F$2:$F$9999,'HOURS&amp;CYCLES INPUT'!$C$2:$C$9999,'QUALIFIED EFH'!$C45,'HOURS&amp;CYCLES INPUT'!$D$2:$D$9999,'QUALIFIED EFH'!J$4,'HOURS&amp;CYCLES INPUT'!$E$2:$E$9999,'QUALIFIED EFH'!J$5))</f>
        <v>0</v>
      </c>
      <c r="K45" s="476">
        <f>IF(K$2&lt;&gt;"",IF($C45&lt;&gt;"TBA",K$2/114,0),SUMIFS('HOURS&amp;CYCLES INPUT'!$F$2:$F$9999,'HOURS&amp;CYCLES INPUT'!$C$2:$C$9999,'QUALIFIED EFH'!$C45,'HOURS&amp;CYCLES INPUT'!$D$2:$D$9999,'QUALIFIED EFH'!K$4,'HOURS&amp;CYCLES INPUT'!$E$2:$E$9999,'QUALIFIED EFH'!K$5))</f>
        <v>0</v>
      </c>
      <c r="L45" s="476">
        <f>IF(L$2&lt;&gt;"",IF($C45&lt;&gt;"TBA",L$2/114,0),SUMIFS('HOURS&amp;CYCLES INPUT'!$F$2:$F$9999,'HOURS&amp;CYCLES INPUT'!$C$2:$C$9999,'QUALIFIED EFH'!$C45,'HOURS&amp;CYCLES INPUT'!$D$2:$D$9999,'QUALIFIED EFH'!L$4,'HOURS&amp;CYCLES INPUT'!$E$2:$E$9999,'QUALIFIED EFH'!L$5))</f>
        <v>0</v>
      </c>
      <c r="M45" s="476">
        <f>IF(M$2&lt;&gt;"",IF($C45&lt;&gt;"TBA",M$2/114,0),SUMIFS('HOURS&amp;CYCLES INPUT'!$F$2:$F$9999,'HOURS&amp;CYCLES INPUT'!$C$2:$C$9999,'QUALIFIED EFH'!$C45,'HOURS&amp;CYCLES INPUT'!$D$2:$D$9999,'QUALIFIED EFH'!M$4,'HOURS&amp;CYCLES INPUT'!$E$2:$E$9999,'QUALIFIED EFH'!M$5))</f>
        <v>0</v>
      </c>
      <c r="N45" s="476">
        <f>IF(N$2&lt;&gt;"",IF($C45&lt;&gt;"TBA",N$2/114,0),SUMIFS('HOURS&amp;CYCLES INPUT'!$F$2:$F$9999,'HOURS&amp;CYCLES INPUT'!$C$2:$C$9999,'QUALIFIED EFH'!$C45,'HOURS&amp;CYCLES INPUT'!$D$2:$D$9999,'QUALIFIED EFH'!N$4,'HOURS&amp;CYCLES INPUT'!$E$2:$E$9999,'QUALIFIED EFH'!N$5))</f>
        <v>0</v>
      </c>
      <c r="O45" s="476">
        <f>IF(O$2&lt;&gt;"",IF($C45&lt;&gt;"TBA",O$2/114,0),SUMIFS('HOURS&amp;CYCLES INPUT'!$F$2:$F$9999,'HOURS&amp;CYCLES INPUT'!$C$2:$C$9999,'QUALIFIED EFH'!$C45,'HOURS&amp;CYCLES INPUT'!$D$2:$D$9999,'QUALIFIED EFH'!O$4,'HOURS&amp;CYCLES INPUT'!$E$2:$E$9999,'QUALIFIED EFH'!O$5))</f>
        <v>178.37</v>
      </c>
      <c r="P45" s="476">
        <f>IF(P$2&lt;&gt;"",IF($C45&lt;&gt;"TBA",P$2/114,0),SUMIFS('HOURS&amp;CYCLES INPUT'!$F$2:$F$9999,'HOURS&amp;CYCLES INPUT'!$C$2:$C$9999,'QUALIFIED EFH'!$C45,'HOURS&amp;CYCLES INPUT'!$D$2:$D$9999,'QUALIFIED EFH'!P$4,'HOURS&amp;CYCLES INPUT'!$E$2:$E$9999,'QUALIFIED EFH'!P$5))</f>
        <v>295.18</v>
      </c>
      <c r="Q45" s="476">
        <f>IF(Q$2&lt;&gt;"",IF($C45&lt;&gt;"TBA",Q$2/114,0),SUMIFS('HOURS&amp;CYCLES INPUT'!$F$2:$F$9999,'HOURS&amp;CYCLES INPUT'!$C$2:$C$9999,'QUALIFIED EFH'!$C45,'HOURS&amp;CYCLES INPUT'!$D$2:$D$9999,'QUALIFIED EFH'!Q$4,'HOURS&amp;CYCLES INPUT'!$E$2:$E$9999,'QUALIFIED EFH'!Q$5))</f>
        <v>294.7</v>
      </c>
      <c r="R45" s="476">
        <f>IF(R$1&lt;&gt;"",IF($C45&lt;&gt;"TBA",R$1/114,0),SUMIFS('HOURS&amp;CYCLES INPUT'!$F$2:$F$9999,'HOURS&amp;CYCLES INPUT'!$C$2:$C$9999,'QUALIFIED EFH'!$C45,'HOURS&amp;CYCLES INPUT'!$D$2:$D$9999,'QUALIFIED EFH'!R$4,'HOURS&amp;CYCLES INPUT'!$E$2:$E$9999,'QUALIFIED EFH'!R$5))</f>
        <v>0</v>
      </c>
      <c r="S45" s="476">
        <f>IF(S$2&lt;&gt;"",IF($C45&lt;&gt;"TBA",S$2/114,0),SUMIFS('HOURS&amp;CYCLES INPUT'!$F$2:$F$9999,'HOURS&amp;CYCLES INPUT'!$C$2:$C$9999,'QUALIFIED EFH'!$C45,'HOURS&amp;CYCLES INPUT'!$D$2:$D$9999,'QUALIFIED EFH'!S$4,'HOURS&amp;CYCLES INPUT'!$E$2:$E$9999,'QUALIFIED EFH'!S$5))</f>
        <v>373.06</v>
      </c>
      <c r="T45" s="476">
        <f>IF(T$2&lt;&gt;"",IF($C45&lt;&gt;"TBA",T$2/114,0),SUMIFS('HOURS&amp;CYCLES INPUT'!$F$2:$F$9999,'HOURS&amp;CYCLES INPUT'!$C$2:$C$9999,'QUALIFIED EFH'!$C45,'HOURS&amp;CYCLES INPUT'!$D$2:$D$9999,'QUALIFIED EFH'!T$4,'HOURS&amp;CYCLES INPUT'!$E$2:$E$9999,'QUALIFIED EFH'!T$5))</f>
        <v>292.14999999999998</v>
      </c>
      <c r="U45" s="476">
        <f>IF(U$2&lt;&gt;"",IF($C45&lt;&gt;"TBA",U$2/114,0),SUMIFS('HOURS&amp;CYCLES INPUT'!$F$2:$F$9999,'HOURS&amp;CYCLES INPUT'!$C$2:$C$9999,'QUALIFIED EFH'!$C45,'HOURS&amp;CYCLES INPUT'!$D$2:$D$9999,'QUALIFIED EFH'!U$4,'HOURS&amp;CYCLES INPUT'!$E$2:$E$9999,'QUALIFIED EFH'!U$5))</f>
        <v>403.75</v>
      </c>
      <c r="V45" s="476">
        <f>IF(V$2&lt;&gt;"",IF($C45&lt;&gt;"TBA",V$2/114,0),SUMIFS('HOURS&amp;CYCLES INPUT'!$F$2:$F$9999,'HOURS&amp;CYCLES INPUT'!$C$2:$C$9999,'QUALIFIED EFH'!$C45,'HOURS&amp;CYCLES INPUT'!$D$2:$D$9999,'QUALIFIED EFH'!V$4,'HOURS&amp;CYCLES INPUT'!$E$2:$E$9999,'QUALIFIED EFH'!V$5))</f>
        <v>404.59</v>
      </c>
      <c r="W45" s="476">
        <f>IF(W$2&lt;&gt;"",IF($C45&lt;&gt;"TBA",W$2/114,0),SUMIFS('HOURS&amp;CYCLES INPUT'!$F$2:$F$9999,'HOURS&amp;CYCLES INPUT'!$C$2:$C$9999,'QUALIFIED EFH'!$C45,'HOURS&amp;CYCLES INPUT'!$D$2:$D$9999,'QUALIFIED EFH'!W$4,'HOURS&amp;CYCLES INPUT'!$E$2:$E$9999,'QUALIFIED EFH'!W$5))</f>
        <v>366.85</v>
      </c>
      <c r="X45" s="476">
        <f>IF(X$2&lt;&gt;"",IF($C45&lt;&gt;"TBA",X$2/114,0),SUMIFS('HOURS&amp;CYCLES INPUT'!$F$2:$F$9999,'HOURS&amp;CYCLES INPUT'!$C$2:$C$9999,'QUALIFIED EFH'!$C45,'HOURS&amp;CYCLES INPUT'!$D$2:$D$9999,'QUALIFIED EFH'!X$4,'HOURS&amp;CYCLES INPUT'!$E$2:$E$9999,'QUALIFIED EFH'!X$5))</f>
        <v>398.03</v>
      </c>
      <c r="Y45" s="476">
        <f>IF(Y$2&lt;&gt;"",IF($C45&lt;&gt;"TBA",Y$2/114,0),SUMIFS('HOURS&amp;CYCLES INPUT'!$F$2:$F$9999,'HOURS&amp;CYCLES INPUT'!$C$2:$C$9999,'QUALIFIED EFH'!$C45,'HOURS&amp;CYCLES INPUT'!$D$2:$D$9999,'QUALIFIED EFH'!Y$4,'HOURS&amp;CYCLES INPUT'!$E$2:$E$9999,'QUALIFIED EFH'!Y$5))</f>
        <v>352.38</v>
      </c>
      <c r="Z45" s="476">
        <f>IF(Z$2&lt;&gt;"",IF($C45&lt;&gt;"TBA",Z$2/114,0),SUMIFS('HOURS&amp;CYCLES INPUT'!$F$2:$F$9999,'HOURS&amp;CYCLES INPUT'!$C$2:$C$9999,'QUALIFIED EFH'!$C45,'HOURS&amp;CYCLES INPUT'!$D$2:$D$9999,'QUALIFIED EFH'!Z$4,'HOURS&amp;CYCLES INPUT'!$E$2:$E$9999,'QUALIFIED EFH'!Z$5))</f>
        <v>399.02</v>
      </c>
      <c r="AA45" s="476">
        <f>IF(AA$2&lt;&gt;"",IF($C45&lt;&gt;"TBA",AA$2/114,0),SUMIFS('HOURS&amp;CYCLES INPUT'!$F$2:$F$9999,'HOURS&amp;CYCLES INPUT'!$C$2:$C$9999,'QUALIFIED EFH'!$C45,'HOURS&amp;CYCLES INPUT'!$D$2:$D$9999,'QUALIFIED EFH'!AA$4,'HOURS&amp;CYCLES INPUT'!$E$2:$E$9999,'QUALIFIED EFH'!AA$5))</f>
        <v>318.12</v>
      </c>
      <c r="AB45" s="476">
        <f>IF(AB$2&lt;&gt;"",IF($C45&lt;&gt;"TBA",AB$2/114,0),SUMIFS('HOURS&amp;CYCLES INPUT'!$F$2:$F$9999,'HOURS&amp;CYCLES INPUT'!$C$2:$C$9999,'QUALIFIED EFH'!$C45,'HOURS&amp;CYCLES INPUT'!$D$2:$D$9999,'QUALIFIED EFH'!AB$4,'HOURS&amp;CYCLES INPUT'!$E$2:$E$9999,'QUALIFIED EFH'!AB$5))</f>
        <v>168.77</v>
      </c>
      <c r="AC45" s="476">
        <f>IF(AC$2&lt;&gt;"",IF($C45&lt;&gt;"TBA",AC$2/114,0),SUMIFS('HOURS&amp;CYCLES INPUT'!$F$2:$F$9999,'HOURS&amp;CYCLES INPUT'!$C$2:$C$9999,'QUALIFIED EFH'!$C45,'HOURS&amp;CYCLES INPUT'!$D$2:$D$9999,'QUALIFIED EFH'!AC$4,'HOURS&amp;CYCLES INPUT'!$E$2:$E$9999,'QUALIFIED EFH'!AC$5))</f>
        <v>0</v>
      </c>
      <c r="AD45" s="476">
        <f>IF(AD$2&lt;&gt;"",IF($C45&lt;&gt;"TBA",AD$2/114,0),SUMIFS('HOURS&amp;CYCLES INPUT'!$F$2:$F$9999,'HOURS&amp;CYCLES INPUT'!$C$2:$C$9999,'QUALIFIED EFH'!$C45,'HOURS&amp;CYCLES INPUT'!$D$2:$D$9999,'QUALIFIED EFH'!AD$4,'HOURS&amp;CYCLES INPUT'!$E$2:$E$9999,'QUALIFIED EFH'!AD$5))</f>
        <v>0</v>
      </c>
      <c r="AE45" s="476">
        <f>IF(AE$2&lt;&gt;"",IF($C45&lt;&gt;"TBA",AE$2/114,0),SUMIFS('HOURS&amp;CYCLES INPUT'!$F$2:$F$9999,'HOURS&amp;CYCLES INPUT'!$C$2:$C$9999,'QUALIFIED EFH'!$C45,'HOURS&amp;CYCLES INPUT'!$D$2:$D$9999,'QUALIFIED EFH'!AE$4,'HOURS&amp;CYCLES INPUT'!$E$2:$E$9999,'QUALIFIED EFH'!AE$5))</f>
        <v>0</v>
      </c>
      <c r="AF45" s="476">
        <f>IF(AF$2&lt;&gt;"",IF($C45&lt;&gt;"TBA",AF$2/114,0),SUMIFS('HOURS&amp;CYCLES INPUT'!$F$2:$F$9999,'HOURS&amp;CYCLES INPUT'!$C$2:$C$9999,'QUALIFIED EFH'!$C45,'HOURS&amp;CYCLES INPUT'!$D$2:$D$9999,'QUALIFIED EFH'!AF$4,'HOURS&amp;CYCLES INPUT'!$E$2:$E$9999,'QUALIFIED EFH'!AF$5))</f>
        <v>0</v>
      </c>
      <c r="AG45" s="476">
        <f>IF(AG$2&lt;&gt;"",IF($C45&lt;&gt;"TBA",AG$2/114,0),SUMIFS('HOURS&amp;CYCLES INPUT'!$F$2:$F$9999,'HOURS&amp;CYCLES INPUT'!$C$2:$C$9999,'QUALIFIED EFH'!$C45,'HOURS&amp;CYCLES INPUT'!$D$2:$D$9999,'QUALIFIED EFH'!AG$4,'HOURS&amp;CYCLES INPUT'!$E$2:$E$9999,'QUALIFIED EFH'!AG$5))</f>
        <v>34.880000000000003</v>
      </c>
      <c r="AH45" s="476">
        <f>IF(AH$2&lt;&gt;"",IF($C45&lt;&gt;"TBA",AH$2/114,0),SUMIFS('HOURS&amp;CYCLES INPUT'!$F$2:$F$9999,'HOURS&amp;CYCLES INPUT'!$C$2:$C$9999,'QUALIFIED EFH'!$C45,'HOURS&amp;CYCLES INPUT'!$D$2:$D$9999,'QUALIFIED EFH'!AH$4,'HOURS&amp;CYCLES INPUT'!$E$2:$E$9999,'QUALIFIED EFH'!AH$5))</f>
        <v>425.3</v>
      </c>
      <c r="AI45" s="476">
        <f>IF(AI$2&lt;&gt;"",IF($C45&lt;&gt;"TBA",AI$2/114,0),SUMIFS('HOURS&amp;CYCLES INPUT'!$F$2:$F$9999,'HOURS&amp;CYCLES INPUT'!$C$2:$C$9999,'QUALIFIED EFH'!$C45,'HOURS&amp;CYCLES INPUT'!$D$2:$D$9999,'QUALIFIED EFH'!AI$4,'HOURS&amp;CYCLES INPUT'!$E$2:$E$9999,'QUALIFIED EFH'!AI$5))</f>
        <v>435.83</v>
      </c>
      <c r="AJ45" s="476">
        <f>IF(AJ$2&lt;&gt;"",IF($C45&lt;&gt;"TBA",AJ$2/114,0),SUMIFS('HOURS&amp;CYCLES INPUT'!$F$2:$F$9999,'HOURS&amp;CYCLES INPUT'!$C$2:$C$9999,'QUALIFIED EFH'!$C45,'HOURS&amp;CYCLES INPUT'!$D$2:$D$9999,'QUALIFIED EFH'!AJ$4,'HOURS&amp;CYCLES INPUT'!$E$2:$E$9999,'QUALIFIED EFH'!AJ$5))</f>
        <v>436.59</v>
      </c>
      <c r="AK45" s="476">
        <f>IF(AK$2&lt;&gt;"",IF($C45&lt;&gt;"TBA",AK$2/114,0),SUMIFS('HOURS&amp;CYCLES INPUT'!$F$2:$F$9999,'HOURS&amp;CYCLES INPUT'!$C$2:$C$9999,'QUALIFIED EFH'!$C45,'HOURS&amp;CYCLES INPUT'!$D$2:$D$9999,'QUALIFIED EFH'!AK$4,'HOURS&amp;CYCLES INPUT'!$E$2:$E$9999,'QUALIFIED EFH'!AK$5))</f>
        <v>430.43</v>
      </c>
      <c r="AL45" s="476">
        <f>IF(AL$2&lt;&gt;"",IF($C45&lt;&gt;"TBA",AL$2/114,0),SUMIFS('HOURS&amp;CYCLES INPUT'!$F$2:$F$9999,'HOURS&amp;CYCLES INPUT'!$C$2:$C$9999,'QUALIFIED EFH'!$C45,'HOURS&amp;CYCLES INPUT'!$D$2:$D$9999,'QUALIFIED EFH'!AL$4,'HOURS&amp;CYCLES INPUT'!$E$2:$E$9999,'QUALIFIED EFH'!AL$5))</f>
        <v>414.73</v>
      </c>
      <c r="AM45" s="476">
        <f>IF(AM$2&lt;&gt;"",IF($C45&lt;&gt;"TBA",AM$2/114,0),SUMIFS('HOURS&amp;CYCLES INPUT'!$F$2:$F$9999,'HOURS&amp;CYCLES INPUT'!$C$2:$C$9999,'QUALIFIED EFH'!$C45,'HOURS&amp;CYCLES INPUT'!$D$2:$D$9999,'QUALIFIED EFH'!AM$4,'HOURS&amp;CYCLES INPUT'!$E$2:$E$9999,'QUALIFIED EFH'!AM$5))</f>
        <v>359.2</v>
      </c>
      <c r="AN45" s="476">
        <f>IF(AN$2&lt;&gt;"",IF($C45&lt;&gt;"TBA",AN$2/114,0),SUMIFS('HOURS&amp;CYCLES INPUT'!$F$2:$F$9999,'HOURS&amp;CYCLES INPUT'!$C$2:$C$9999,'QUALIFIED EFH'!$C45,'HOURS&amp;CYCLES INPUT'!$D$2:$D$9999,'QUALIFIED EFH'!AN$4,'HOURS&amp;CYCLES INPUT'!$E$2:$E$9999,'QUALIFIED EFH'!AN$5))</f>
        <v>408.88</v>
      </c>
      <c r="AO45" s="476">
        <f>IF(AO$2&lt;&gt;"",IF($C45&lt;&gt;"TBA",AO$2/114,0),SUMIFS('HOURS&amp;CYCLES INPUT'!$F$2:$F$9999,'HOURS&amp;CYCLES INPUT'!$C$2:$C$9999,'QUALIFIED EFH'!$C45,'HOURS&amp;CYCLES INPUT'!$D$2:$D$9999,'QUALIFIED EFH'!AO$4,'HOURS&amp;CYCLES INPUT'!$E$2:$E$9999,'QUALIFIED EFH'!AO$5))</f>
        <v>411.91</v>
      </c>
      <c r="AP45" s="476">
        <f>IF(AP$2&lt;&gt;"",IF($C45&lt;&gt;"TBA",AP$2/114,0),SUMIFS('HOURS&amp;CYCLES INPUT'!$F$2:$F$9999,'HOURS&amp;CYCLES INPUT'!$C$2:$C$9999,'QUALIFIED EFH'!$C45,'HOURS&amp;CYCLES INPUT'!$D$2:$D$9999,'QUALIFIED EFH'!AP$4,'HOURS&amp;CYCLES INPUT'!$E$2:$E$9999,'QUALIFIED EFH'!AP$5))</f>
        <v>385.34</v>
      </c>
      <c r="AQ45" s="476">
        <f>IF(AQ$2&lt;&gt;"",IF($C45&lt;&gt;"TBA",AQ$2/114,0),SUMIFS('HOURS&amp;CYCLES INPUT'!$F$2:$F$9999,'HOURS&amp;CYCLES INPUT'!$C$2:$C$9999,'QUALIFIED EFH'!$C45,'HOURS&amp;CYCLES INPUT'!$D$2:$D$9999,'QUALIFIED EFH'!AQ$4,'HOURS&amp;CYCLES INPUT'!$E$2:$E$9999,'QUALIFIED EFH'!AQ$5))</f>
        <v>215.77</v>
      </c>
      <c r="AR45" s="476">
        <f>IF(AR$2&lt;&gt;"",IF($C45&lt;&gt;"TBA",AR$2/114,0),SUMIFS('HOURS&amp;CYCLES INPUT'!$F$2:$F$9999,'HOURS&amp;CYCLES INPUT'!$C$2:$C$9999,'QUALIFIED EFH'!$C45,'HOURS&amp;CYCLES INPUT'!$D$2:$D$9999,'QUALIFIED EFH'!AR$4,'HOURS&amp;CYCLES INPUT'!$E$2:$E$9999,'QUALIFIED EFH'!AR$5))</f>
        <v>0</v>
      </c>
      <c r="AS45" s="476">
        <f>IF(AS$2&lt;&gt;"",IF($C45&lt;&gt;"TBA",AS$2/114,0),SUMIFS('HOURS&amp;CYCLES INPUT'!$F$2:$F$9999,'HOURS&amp;CYCLES INPUT'!$C$2:$C$9999,'QUALIFIED EFH'!$C45,'HOURS&amp;CYCLES INPUT'!$D$2:$D$9999,'QUALIFIED EFH'!AS$4,'HOURS&amp;CYCLES INPUT'!$E$2:$E$9999,'QUALIFIED EFH'!AS$5))</f>
        <v>0</v>
      </c>
      <c r="AT45" s="476">
        <f>IF(AT$2&lt;&gt;"",IF($C45&lt;&gt;"TBA",AT$2/114,0),SUMIFS('HOURS&amp;CYCLES INPUT'!$F$2:$F$9999,'HOURS&amp;CYCLES INPUT'!$C$2:$C$9999,'QUALIFIED EFH'!$C45,'HOURS&amp;CYCLES INPUT'!$D$2:$D$9999,'QUALIFIED EFH'!AT$4,'HOURS&amp;CYCLES INPUT'!$E$2:$E$9999,'QUALIFIED EFH'!AT$5))</f>
        <v>0</v>
      </c>
      <c r="AU45" s="476">
        <f>IF(AU$2&lt;&gt;"",IF($C45&lt;&gt;"TBA",AU$2/114,0),SUMIFS('HOURS&amp;CYCLES INPUT'!$F$2:$F$9999,'HOURS&amp;CYCLES INPUT'!$C$2:$C$9999,'QUALIFIED EFH'!$C45,'HOURS&amp;CYCLES INPUT'!$D$2:$D$9999,'QUALIFIED EFH'!AU$4,'HOURS&amp;CYCLES INPUT'!$E$2:$E$9999,'QUALIFIED EFH'!AU$5))</f>
        <v>26.42</v>
      </c>
      <c r="AV45" s="476">
        <f>IF(AV$2&lt;&gt;"",IF($C45&lt;&gt;"TBA",AV$2/114,0),SUMIFS('HOURS&amp;CYCLES INPUT'!$F$2:$F$9999,'HOURS&amp;CYCLES INPUT'!$C$2:$C$9999,'QUALIFIED EFH'!$C45,'HOURS&amp;CYCLES INPUT'!$D$2:$D$9999,'QUALIFIED EFH'!AV$4,'HOURS&amp;CYCLES INPUT'!$E$2:$E$9999,'QUALIFIED EFH'!AV$5))</f>
        <v>152.03</v>
      </c>
      <c r="AW45" s="476">
        <f>IF(AW$2&lt;&gt;"",IF($C45&lt;&gt;"TBA",AW$2/114,0),SUMIFS('HOURS&amp;CYCLES INPUT'!$F$2:$F$9999,'HOURS&amp;CYCLES INPUT'!$C$2:$C$9999,'QUALIFIED EFH'!$C45,'HOURS&amp;CYCLES INPUT'!$D$2:$D$9999,'QUALIFIED EFH'!AW$4,'HOURS&amp;CYCLES INPUT'!$E$2:$E$9999,'QUALIFIED EFH'!AW$5))</f>
        <v>74.25</v>
      </c>
      <c r="AX45" s="476">
        <f>IF(AX$2&lt;&gt;"",IF($C45&lt;&gt;"TBA",AX$2/114,0),SUMIFS('HOURS&amp;CYCLES INPUT'!$F$2:$F$9999,'HOURS&amp;CYCLES INPUT'!$C$2:$C$9999,'QUALIFIED EFH'!$C45,'HOURS&amp;CYCLES INPUT'!$D$2:$D$9999,'QUALIFIED EFH'!AX$4,'HOURS&amp;CYCLES INPUT'!$E$2:$E$9999,'QUALIFIED EFH'!AX$5))</f>
        <v>151.75</v>
      </c>
      <c r="AY45" s="476">
        <f>IF(AY$2&lt;&gt;"",IF($C45&lt;&gt;"TBA",AY$2/114,0),SUMIFS('HOURS&amp;CYCLES INPUT'!$F$2:$F$9999,'HOURS&amp;CYCLES INPUT'!$C$2:$C$9999,'QUALIFIED EFH'!$C45,'HOURS&amp;CYCLES INPUT'!$D$2:$D$9999,'QUALIFIED EFH'!AY$4,'HOURS&amp;CYCLES INPUT'!$E$2:$E$9999,'QUALIFIED EFH'!AY$5))</f>
        <v>172.13</v>
      </c>
      <c r="AZ45" s="476">
        <f>IF(AZ$2&lt;&gt;"",IF($C45&lt;&gt;"TBA",AZ$2/114,0),SUMIFS('HOURS&amp;CYCLES INPUT'!$F$2:$F$9999,'HOURS&amp;CYCLES INPUT'!$C$2:$C$9999,'QUALIFIED EFH'!$C45,'HOURS&amp;CYCLES INPUT'!$D$2:$D$9999,'QUALIFIED EFH'!AZ$4,'HOURS&amp;CYCLES INPUT'!$E$2:$E$9999,'QUALIFIED EFH'!AZ$5))</f>
        <v>306.85000000000002</v>
      </c>
      <c r="BA45" s="476">
        <f>IF(BA$2&lt;&gt;"",IF($C45&lt;&gt;"TBA",BA$2/114,0),SUMIFS('HOURS&amp;CYCLES INPUT'!$F$2:$F$9999,'HOURS&amp;CYCLES INPUT'!$C$2:$C$9999,'QUALIFIED EFH'!$C45,'HOURS&amp;CYCLES INPUT'!$D$2:$D$9999,'QUALIFIED EFH'!BA$4,'HOURS&amp;CYCLES INPUT'!$E$2:$E$9999,'QUALIFIED EFH'!BA$5))</f>
        <v>191.85</v>
      </c>
      <c r="BB45" s="476">
        <f>IF(BB$2&lt;&gt;"",IF($C45&lt;&gt;"TBA",BB$2/114,0),SUMIFS('HOURS&amp;CYCLES INPUT'!$F$2:$F$9999,'HOURS&amp;CYCLES INPUT'!$C$2:$C$9999,'QUALIFIED EFH'!$C45,'HOURS&amp;CYCLES INPUT'!$D$2:$D$9999,'QUALIFIED EFH'!BB$4,'HOURS&amp;CYCLES INPUT'!$E$2:$E$9999,'QUALIFIED EFH'!BB$5))</f>
        <v>38.19</v>
      </c>
      <c r="BC45" s="476">
        <f>IF(BC$2&lt;&gt;"",IF($C45&lt;&gt;"TBA",BC$2/114,0),SUMIFS('HOURS&amp;CYCLES INPUT'!$F$2:$F$9999,'HOURS&amp;CYCLES INPUT'!$C$2:$C$9999,'QUALIFIED EFH'!$C45,'HOURS&amp;CYCLES INPUT'!$D$2:$D$9999,'QUALIFIED EFH'!BC$4,'HOURS&amp;CYCLES INPUT'!$E$2:$E$9999,'QUALIFIED EFH'!BC$5))</f>
        <v>190.13</v>
      </c>
      <c r="BD45" s="476">
        <f>IF(BD$2&lt;&gt;"",IF($C45&lt;&gt;"TBA",BD$2/114,0),SUMIFS('HOURS&amp;CYCLES INPUT'!$F$2:$F$9999,'HOURS&amp;CYCLES INPUT'!$C$2:$C$9999,'QUALIFIED EFH'!$C45,'HOURS&amp;CYCLES INPUT'!$D$2:$D$9999,'QUALIFIED EFH'!BD$4,'HOURS&amp;CYCLES INPUT'!$E$2:$E$9999,'QUALIFIED EFH'!BD$5))</f>
        <v>122.13</v>
      </c>
      <c r="BE45" s="476">
        <f>IF(BE$2&lt;&gt;"",IF($C45&lt;&gt;"TBA",BE$2/114,0),SUMIFS('HOURS&amp;CYCLES INPUT'!$F$2:$F$9999,'HOURS&amp;CYCLES INPUT'!$C$2:$C$9999,'QUALIFIED EFH'!$C45,'HOURS&amp;CYCLES INPUT'!$D$2:$D$9999,'QUALIFIED EFH'!BE$4,'HOURS&amp;CYCLES INPUT'!$E$2:$E$9999,'QUALIFIED EFH'!BE$5))</f>
        <v>88.93</v>
      </c>
      <c r="BF45" s="476">
        <f>IF(BF$2&lt;&gt;"",IF($C45&lt;&gt;"TBA",BF$2/114,0),SUMIFS('HOURS&amp;CYCLES INPUT'!$F$2:$F$9999,'HOURS&amp;CYCLES INPUT'!$C$2:$C$9999,'QUALIFIED EFH'!$C45,'HOURS&amp;CYCLES INPUT'!$D$2:$D$9999,'QUALIFIED EFH'!BF$4,'HOURS&amp;CYCLES INPUT'!$E$2:$E$9999,'QUALIFIED EFH'!BF$5))</f>
        <v>86.07</v>
      </c>
      <c r="BG45" s="476">
        <f>IF(BG$2&lt;&gt;"",IF($C45&lt;&gt;"TBA",BG$2/114,0),SUMIFS('HOURS&amp;CYCLES INPUT'!$F$2:$F$9999,'HOURS&amp;CYCLES INPUT'!$C$2:$C$9999,'QUALIFIED EFH'!$C45,'HOURS&amp;CYCLES INPUT'!$D$2:$D$9999,'QUALIFIED EFH'!BG$4,'HOURS&amp;CYCLES INPUT'!$E$2:$E$9999,'QUALIFIED EFH'!BG$5))</f>
        <v>193.04</v>
      </c>
      <c r="BH45" s="476">
        <f>IF(BH$2&lt;&gt;"",IF($C45&lt;&gt;"TBA",BH$2/114,0),SUMIFS('HOURS&amp;CYCLES INPUT'!$F$2:$F$9999,'HOURS&amp;CYCLES INPUT'!$C$2:$C$9999,'QUALIFIED EFH'!$C45,'HOURS&amp;CYCLES INPUT'!$D$2:$D$9999,'QUALIFIED EFH'!BH$4,'HOURS&amp;CYCLES INPUT'!$E$2:$E$9999,'QUALIFIED EFH'!BH$5))</f>
        <v>261.3</v>
      </c>
      <c r="BI45" s="476">
        <f>IF(BI$2&lt;&gt;"",IF($C45&lt;&gt;"TBA",BI$2/114,0),SUMIFS('HOURS&amp;CYCLES INPUT'!$F$2:$F$9999,'HOURS&amp;CYCLES INPUT'!$C$2:$C$9999,'QUALIFIED EFH'!$C45,'HOURS&amp;CYCLES INPUT'!$D$2:$D$9999,'QUALIFIED EFH'!BI$4,'HOURS&amp;CYCLES INPUT'!$E$2:$E$9999,'QUALIFIED EFH'!BI$5))</f>
        <v>182.41</v>
      </c>
      <c r="BJ45" s="476">
        <f>IF(BJ$2&lt;&gt;"",IF($C45&lt;&gt;"TBA",BJ$2/114,0),SUMIFS('HOURS&amp;CYCLES INPUT'!$F$2:$F$9999,'HOURS&amp;CYCLES INPUT'!$C$2:$C$9999,'QUALIFIED EFH'!$C45,'HOURS&amp;CYCLES INPUT'!$D$2:$D$9999,'QUALIFIED EFH'!BJ$4,'HOURS&amp;CYCLES INPUT'!$E$2:$E$9999,'QUALIFIED EFH'!BJ$5))</f>
        <v>231.36</v>
      </c>
      <c r="BK45" s="476">
        <f>IF(BK$2&lt;&gt;"",IF($C45&lt;&gt;"TBA",BK$2/114,0),SUMIFS('HOURS&amp;CYCLES INPUT'!$F$2:$F$9999,'HOURS&amp;CYCLES INPUT'!$C$2:$C$9999,'QUALIFIED EFH'!$C45,'HOURS&amp;CYCLES INPUT'!$D$2:$D$9999,'QUALIFIED EFH'!BK$4,'HOURS&amp;CYCLES INPUT'!$E$2:$E$9999,'QUALIFIED EFH'!BK$5))</f>
        <v>346.53</v>
      </c>
      <c r="BL45" s="476">
        <f>IF(BL$2&lt;&gt;"",IF($C45&lt;&gt;"TBA",BL$2/114,0),SUMIFS('HOURS&amp;CYCLES INPUT'!$F$2:$F$9999,'HOURS&amp;CYCLES INPUT'!$C$2:$C$9999,'QUALIFIED EFH'!$C45,'HOURS&amp;CYCLES INPUT'!$D$2:$D$9999,'QUALIFIED EFH'!BL$4,'HOURS&amp;CYCLES INPUT'!$E$2:$E$9999,'QUALIFIED EFH'!BL$5))</f>
        <v>346.65</v>
      </c>
      <c r="BM45" s="476">
        <f>IF(BM$2&lt;&gt;"",IF($C45&lt;&gt;"TBA",BM$2/114,0),SUMIFS('HOURS&amp;CYCLES INPUT'!$F$2:$F$9999,'HOURS&amp;CYCLES INPUT'!$C$2:$C$9999,'QUALIFIED EFH'!$C45,'HOURS&amp;CYCLES INPUT'!$D$2:$D$9999,'QUALIFIED EFH'!BM$4,'HOURS&amp;CYCLES INPUT'!$E$2:$E$9999,'QUALIFIED EFH'!BM$5))</f>
        <v>211.48</v>
      </c>
      <c r="BN45" s="476">
        <f>IF(BN$2&lt;&gt;"",IF($C45&lt;&gt;"TBA",BN$2/114,0),SUMIFS('HOURS&amp;CYCLES INPUT'!$F$2:$F$9999,'HOURS&amp;CYCLES INPUT'!$C$2:$C$9999,'QUALIFIED EFH'!$C45,'HOURS&amp;CYCLES INPUT'!$D$2:$D$9999,'QUALIFIED EFH'!BN$4,'HOURS&amp;CYCLES INPUT'!$E$2:$E$9999,'QUALIFIED EFH'!BN$5))</f>
        <v>352.1</v>
      </c>
      <c r="BO45" s="476">
        <f>IF(BO$2&lt;&gt;"",IF($C45&lt;&gt;"TBA",BO$2/114,0),SUMIFS('HOURS&amp;CYCLES INPUT'!$F$2:$F$9999,'HOURS&amp;CYCLES INPUT'!$C$2:$C$9999,'QUALIFIED EFH'!$C45,'HOURS&amp;CYCLES INPUT'!$D$2:$D$9999,'QUALIFIED EFH'!BO$4,'HOURS&amp;CYCLES INPUT'!$E$2:$E$9999,'QUALIFIED EFH'!BO$5))</f>
        <v>364.5</v>
      </c>
      <c r="BP45" s="476">
        <f>IF(BP$2&lt;&gt;"",IF($C45&lt;&gt;"TBA",BP$2/114,0),SUMIFS('HOURS&amp;CYCLES INPUT'!$F$2:$F$9999,'HOURS&amp;CYCLES INPUT'!$C$2:$C$9999,'QUALIFIED EFH'!$C45,'HOURS&amp;CYCLES INPUT'!$D$2:$D$9999,'QUALIFIED EFH'!BP$4,'HOURS&amp;CYCLES INPUT'!$E$2:$E$9999,'QUALIFIED EFH'!BP$5))</f>
        <v>274.3</v>
      </c>
      <c r="BQ45" s="476">
        <f>IF(BQ$2&lt;&gt;"",IF($C45&lt;&gt;"TBA",BQ$2/114,0),SUMIFS('HOURS&amp;CYCLES INPUT'!$F$2:$F$9999,'HOURS&amp;CYCLES INPUT'!$C$2:$C$9999,'QUALIFIED EFH'!$C45,'HOURS&amp;CYCLES INPUT'!$D$2:$D$9999,'QUALIFIED EFH'!BQ$4,'HOURS&amp;CYCLES INPUT'!$E$2:$E$9999,'QUALIFIED EFH'!BQ$5))</f>
        <v>409.57</v>
      </c>
      <c r="BR45" s="476">
        <f>IF(BR$2&lt;&gt;"",IF($C45&lt;&gt;"TBA",BR$2/114,0),SUMIFS('HOURS&amp;CYCLES INPUT'!$F$2:$F$9999,'HOURS&amp;CYCLES INPUT'!$C$2:$C$9999,'QUALIFIED EFH'!$C45,'HOURS&amp;CYCLES INPUT'!$D$2:$D$9999,'QUALIFIED EFH'!BR$4,'HOURS&amp;CYCLES INPUT'!$E$2:$E$9999,'QUALIFIED EFH'!BR$5))</f>
        <v>377.1</v>
      </c>
      <c r="BS45" s="476">
        <f>IF(BS$2&lt;&gt;"",IF($C45&lt;&gt;"TBA",BS$2/114,0),SUMIFS('HOURS&amp;CYCLES INPUT'!$F$2:$F$9999,'HOURS&amp;CYCLES INPUT'!$C$2:$C$9999,'QUALIFIED EFH'!$C45,'HOURS&amp;CYCLES INPUT'!$D$2:$D$9999,'QUALIFIED EFH'!BS$4,'HOURS&amp;CYCLES INPUT'!$E$2:$E$9999,'QUALIFIED EFH'!BS$5))</f>
        <v>400.62</v>
      </c>
      <c r="BT45" s="476">
        <f>IF(BT$2&lt;&gt;"",IF($C45&lt;&gt;"TBA",BT$2/114,0),SUMIFS('HOURS&amp;CYCLES INPUT'!$F$2:$F$9999,'HOURS&amp;CYCLES INPUT'!$C$2:$C$9999,'QUALIFIED EFH'!$C45,'HOURS&amp;CYCLES INPUT'!$D$2:$D$9999,'QUALIFIED EFH'!BT$4,'HOURS&amp;CYCLES INPUT'!$E$2:$E$9999,'QUALIFIED EFH'!BT$5))</f>
        <v>397.2</v>
      </c>
      <c r="BU45" s="476">
        <f>IF(BU$2&lt;&gt;"",IF($C45&lt;&gt;"TBA",BU$2/114,0),SUMIFS('HOURS&amp;CYCLES INPUT'!$F$2:$F$9999,'HOURS&amp;CYCLES INPUT'!$C$2:$C$9999,'QUALIFIED EFH'!$C45,'HOURS&amp;CYCLES INPUT'!$D$2:$D$9999,'QUALIFIED EFH'!BU$4,'HOURS&amp;CYCLES INPUT'!$E$2:$E$9999,'QUALIFIED EFH'!BU$5))</f>
        <v>360.2</v>
      </c>
      <c r="BV45" s="476">
        <f>IF(BV$2&lt;&gt;"",IF($C45&lt;&gt;"TBA",BV$2/114,0),SUMIFS('HOURS&amp;CYCLES INPUT'!$F$2:$F$9999,'HOURS&amp;CYCLES INPUT'!$C$2:$C$9999,'QUALIFIED EFH'!$C45,'HOURS&amp;CYCLES INPUT'!$D$2:$D$9999,'QUALIFIED EFH'!BV$4,'HOURS&amp;CYCLES INPUT'!$E$2:$E$9999,'QUALIFIED EFH'!BV$5))</f>
        <v>412.61</v>
      </c>
      <c r="BW45" s="476">
        <f>IF(BW$2&lt;&gt;"",IF($C45&lt;&gt;"TBA",BW$2/114,0),SUMIFS('HOURS&amp;CYCLES INPUT'!$F$2:$F$9999,'HOURS&amp;CYCLES INPUT'!$C$2:$C$9999,'QUALIFIED EFH'!$C45,'HOURS&amp;CYCLES INPUT'!$D$2:$D$9999,'QUALIFIED EFH'!BW$4,'HOURS&amp;CYCLES INPUT'!$E$2:$E$9999,'QUALIFIED EFH'!BW$5))</f>
        <v>216.97</v>
      </c>
      <c r="BX45" s="476">
        <f>IF(BX$2&lt;&gt;"",IF($C45&lt;&gt;"TBA",BX$2/114,0),SUMIFS('HOURS&amp;CYCLES INPUT'!$F$2:$F$9999,'HOURS&amp;CYCLES INPUT'!$C$2:$C$9999,'QUALIFIED EFH'!$C45,'HOURS&amp;CYCLES INPUT'!$D$2:$D$9999,'QUALIFIED EFH'!BX$4,'HOURS&amp;CYCLES INPUT'!$E$2:$E$9999,'QUALIFIED EFH'!BX$5))</f>
        <v>0</v>
      </c>
      <c r="BY45" s="476">
        <f>IF(BY$2&lt;&gt;"",IF($C45&lt;&gt;"TBA",BY$2/114,0),SUMIFS('HOURS&amp;CYCLES INPUT'!$F$2:$F$9999,'HOURS&amp;CYCLES INPUT'!$C$2:$C$9999,'QUALIFIED EFH'!$C45,'HOURS&amp;CYCLES INPUT'!$D$2:$D$9999,'QUALIFIED EFH'!BY$4,'HOURS&amp;CYCLES INPUT'!$E$2:$E$9999,'QUALIFIED EFH'!BY$5))</f>
        <v>0</v>
      </c>
      <c r="BZ45" s="476">
        <f>IF(BZ$2&lt;&gt;"",IF($C45&lt;&gt;"TBA",BZ$2/114,0),SUMIFS('HOURS&amp;CYCLES INPUT'!$F$2:$F$9999,'HOURS&amp;CYCLES INPUT'!$C$2:$C$9999,'QUALIFIED EFH'!$C45,'HOURS&amp;CYCLES INPUT'!$D$2:$D$9999,'QUALIFIED EFH'!BZ$4,'HOURS&amp;CYCLES INPUT'!$E$2:$E$9999,'QUALIFIED EFH'!BZ$5))</f>
        <v>0</v>
      </c>
      <c r="CA45" s="476">
        <f>IF(CA$2&lt;&gt;"",IF($C45&lt;&gt;"TBA",CA$2/114,0),SUMIFS('HOURS&amp;CYCLES INPUT'!$F$2:$F$9999,'HOURS&amp;CYCLES INPUT'!$C$2:$C$9999,'QUALIFIED EFH'!$C45,'HOURS&amp;CYCLES INPUT'!$D$2:$D$9999,'QUALIFIED EFH'!CA$4,'HOURS&amp;CYCLES INPUT'!$E$2:$E$9999,'QUALIFIED EFH'!CA$5))</f>
        <v>0</v>
      </c>
      <c r="CB45" s="476">
        <f>IF(CB$2&lt;&gt;"",IF($C45&lt;&gt;"TBA",CB$2/114,0),SUMIFS('HOURS&amp;CYCLES INPUT'!$F$2:$F$9999,'HOURS&amp;CYCLES INPUT'!$C$2:$C$9999,'QUALIFIED EFH'!$C45,'HOURS&amp;CYCLES INPUT'!$D$2:$D$9999,'QUALIFIED EFH'!CB$4,'HOURS&amp;CYCLES INPUT'!$E$2:$E$9999,'QUALIFIED EFH'!CB$5))</f>
        <v>0</v>
      </c>
      <c r="CC45" s="476">
        <f>IF(CC$2&lt;&gt;"",IF($C45&lt;&gt;"TBA",CC$2/114,0),SUMIFS('HOURS&amp;CYCLES INPUT'!$F$2:$F$9999,'HOURS&amp;CYCLES INPUT'!$C$2:$C$9999,'QUALIFIED EFH'!$C45,'HOURS&amp;CYCLES INPUT'!$D$2:$D$9999,'QUALIFIED EFH'!CC$4,'HOURS&amp;CYCLES INPUT'!$E$2:$E$9999,'QUALIFIED EFH'!CC$5))</f>
        <v>0</v>
      </c>
      <c r="CD45" s="476">
        <f>IF(CD$2&lt;&gt;"",IF($C45&lt;&gt;"TBA",CD$2/114,0),SUMIFS('HOURS&amp;CYCLES INPUT'!$F$2:$F$9999,'HOURS&amp;CYCLES INPUT'!$C$2:$C$9999,'QUALIFIED EFH'!$C45,'HOURS&amp;CYCLES INPUT'!$D$2:$D$9999,'QUALIFIED EFH'!CD$4,'HOURS&amp;CYCLES INPUT'!$E$2:$E$9999,'QUALIFIED EFH'!CD$5))</f>
        <v>0</v>
      </c>
      <c r="CE45" s="476">
        <f>IF(CE$2&lt;&gt;"",IF($C45&lt;&gt;"TBA",CE$2/114,0),SUMIFS('HOURS&amp;CYCLES INPUT'!$F$2:$F$9999,'HOURS&amp;CYCLES INPUT'!$C$2:$C$9999,'QUALIFIED EFH'!$C45,'HOURS&amp;CYCLES INPUT'!$D$2:$D$9999,'QUALIFIED EFH'!CE$4,'HOURS&amp;CYCLES INPUT'!$E$2:$E$9999,'QUALIFIED EFH'!CE$5))</f>
        <v>379.77</v>
      </c>
      <c r="CF45" s="476">
        <f>IF(CF$2&lt;&gt;"",IF($C45&lt;&gt;"TBA",CF$2/114,0),SUMIFS('HOURS&amp;CYCLES INPUT'!$F$2:$F$9999,'HOURS&amp;CYCLES INPUT'!$C$2:$C$9999,'QUALIFIED EFH'!$C45,'HOURS&amp;CYCLES INPUT'!$D$2:$D$9999,'QUALIFIED EFH'!CF$4,'HOURS&amp;CYCLES INPUT'!$E$2:$E$9999,'QUALIFIED EFH'!CF$5))</f>
        <v>412.18</v>
      </c>
      <c r="CG45" s="476">
        <f>IF(CG$2&lt;&gt;"",IF($C45&lt;&gt;"TBA",CG$2/114,0),SUMIFS('HOURS&amp;CYCLES INPUT'!$F$2:$F$9999,'HOURS&amp;CYCLES INPUT'!$C$2:$C$9999,'QUALIFIED EFH'!$C45,'HOURS&amp;CYCLES INPUT'!$D$2:$D$9999,'QUALIFIED EFH'!CG$4,'HOURS&amp;CYCLES INPUT'!$E$2:$E$9999,'QUALIFIED EFH'!CG$5))</f>
        <v>433.75</v>
      </c>
      <c r="CH45" s="476">
        <f>IF(CH$2&lt;&gt;"",IF($C45&lt;&gt;"TBA",CH$2/114,0),SUMIFS('HOURS&amp;CYCLES INPUT'!$F$2:$F$9999,'HOURS&amp;CYCLES INPUT'!$C$2:$C$9999,'QUALIFIED EFH'!$C45,'HOURS&amp;CYCLES INPUT'!$D$2:$D$9999,'QUALIFIED EFH'!CH$4,'HOURS&amp;CYCLES INPUT'!$E$2:$E$9999,'QUALIFIED EFH'!CH$5))</f>
        <v>424.5</v>
      </c>
      <c r="CI45" s="476">
        <f>IF(CI$2&lt;&gt;"",IF($C45&lt;&gt;"TBA",CI$2/114,0),SUMIFS('HOURS&amp;CYCLES INPUT'!$F$2:$F$9999,'HOURS&amp;CYCLES INPUT'!$C$2:$C$9999,'QUALIFIED EFH'!$C45,'HOURS&amp;CYCLES INPUT'!$D$2:$D$9999,'QUALIFIED EFH'!CI$4,'HOURS&amp;CYCLES INPUT'!$E$2:$E$9999,'QUALIFIED EFH'!CI$5))</f>
        <v>439.55</v>
      </c>
      <c r="CJ45" s="476">
        <f>IF(CJ$2&lt;&gt;"",IF($C45&lt;&gt;"TBA",CJ$2/114,0),SUMIFS('HOURS&amp;CYCLES INPUT'!$F$2:$F$9999,'HOURS&amp;CYCLES INPUT'!$C$2:$C$9999,'QUALIFIED EFH'!$C45,'HOURS&amp;CYCLES INPUT'!$D$2:$D$9999,'QUALIFIED EFH'!CJ$4,'HOURS&amp;CYCLES INPUT'!$E$2:$E$9999,'QUALIFIED EFH'!CJ$5))</f>
        <v>435.87</v>
      </c>
      <c r="CK45" s="476">
        <f>IF(CK$2&lt;&gt;"",IF($C45&lt;&gt;"TBA",CK$2/114,0),SUMIFS('HOURS&amp;CYCLES INPUT'!$F$2:$F$9999,'HOURS&amp;CYCLES INPUT'!$C$2:$C$9999,'QUALIFIED EFH'!$C45,'HOURS&amp;CYCLES INPUT'!$D$2:$D$9999,'QUALIFIED EFH'!CK$4,'HOURS&amp;CYCLES INPUT'!$E$2:$E$9999,'QUALIFIED EFH'!CK$5))</f>
        <v>440.98</v>
      </c>
      <c r="CL45" s="476">
        <f>IF(CL$2&lt;&gt;"",IF($C45&lt;&gt;"TBA",CL$2/114,0),SUMIFS('HOURS&amp;CYCLES INPUT'!$F$2:$F$9999,'HOURS&amp;CYCLES INPUT'!$C$2:$C$9999,'QUALIFIED EFH'!$C45,'HOURS&amp;CYCLES INPUT'!$D$2:$D$9999,'QUALIFIED EFH'!CL$4,'HOURS&amp;CYCLES INPUT'!$E$2:$E$9999,'QUALIFIED EFH'!CL$5))</f>
        <v>451.44</v>
      </c>
      <c r="CM45" s="476">
        <f>IF(CM$2&lt;&gt;"",IF($C45&lt;&gt;"TBA",CM$2/114,0),SUMIFS('HOURS&amp;CYCLES INPUT'!$F$2:$F$9999,'HOURS&amp;CYCLES INPUT'!$C$2:$C$9999,'QUALIFIED EFH'!$C45,'HOURS&amp;CYCLES INPUT'!$D$2:$D$9999,'QUALIFIED EFH'!CM$4,'HOURS&amp;CYCLES INPUT'!$E$2:$E$9999,'QUALIFIED EFH'!CM$5))</f>
        <v>498.74</v>
      </c>
      <c r="CN45" s="476">
        <f>IF(CN$2&lt;&gt;"",IF($C45&lt;&gt;"TBA",CN$2/114,0),SUMIFS('HOURS&amp;CYCLES INPUT'!$F$2:$F$9999,'HOURS&amp;CYCLES INPUT'!$C$2:$C$9999,'QUALIFIED EFH'!$C45,'HOURS&amp;CYCLES INPUT'!$D$2:$D$9999,'QUALIFIED EFH'!CN$4,'HOURS&amp;CYCLES INPUT'!$E$2:$E$9999,'QUALIFIED EFH'!CN$5))</f>
        <v>411.84</v>
      </c>
      <c r="CO45" s="476">
        <f>IF(CO$2&lt;&gt;"",IF($C45&lt;&gt;"TBA",CO$2/114,0),SUMIFS('HOURS&amp;CYCLES INPUT'!$F$2:$F$9999,'HOURS&amp;CYCLES INPUT'!$C$2:$C$9999,'QUALIFIED EFH'!$C45,'HOURS&amp;CYCLES INPUT'!$D$2:$D$9999,'QUALIFIED EFH'!CO$4,'HOURS&amp;CYCLES INPUT'!$E$2:$E$9999,'QUALIFIED EFH'!CO$5))</f>
        <v>393.03</v>
      </c>
      <c r="CP45" s="476">
        <f>IF(CP$2&lt;&gt;"",IF($C45&lt;&gt;"TBA",CP$2/114,0),SUMIFS('HOURS&amp;CYCLES INPUT'!$F$2:$F$9999,'HOURS&amp;CYCLES INPUT'!$C$2:$C$9999,'QUALIFIED EFH'!$C45,'HOURS&amp;CYCLES INPUT'!$D$2:$D$9999,'QUALIFIED EFH'!CP$4,'HOURS&amp;CYCLES INPUT'!$E$2:$E$9999,'QUALIFIED EFH'!CP$5))</f>
        <v>451.7</v>
      </c>
      <c r="CQ45" s="476">
        <f>IF(CQ$2&lt;&gt;"",IF($C45&lt;&gt;"TBA",CQ$2/114,0),SUMIFS('HOURS&amp;CYCLES INPUT'!$F$2:$F$9999,'HOURS&amp;CYCLES INPUT'!$C$2:$C$9999,'QUALIFIED EFH'!$C45,'HOURS&amp;CYCLES INPUT'!$D$2:$D$9999,'QUALIFIED EFH'!CQ$4,'HOURS&amp;CYCLES INPUT'!$E$2:$E$9999,'QUALIFIED EFH'!CQ$5))</f>
        <v>435.39</v>
      </c>
      <c r="CR45" s="476">
        <f>IF(CR$2&lt;&gt;"",IF($C45&lt;&gt;"TBA",CR$2/114,0),SUMIFS('HOURS&amp;CYCLES INPUT'!$F$2:$F$9999,'HOURS&amp;CYCLES INPUT'!$C$2:$C$9999,'QUALIFIED EFH'!$C45,'HOURS&amp;CYCLES INPUT'!$D$2:$D$9999,'QUALIFIED EFH'!CR$4,'HOURS&amp;CYCLES INPUT'!$E$2:$E$9999,'QUALIFIED EFH'!CR$5))</f>
        <v>477.26</v>
      </c>
      <c r="CS45" s="476">
        <f>IF(CS$2&lt;&gt;"",IF($C45&lt;&gt;"TBA",CS$2/114,0),SUMIFS('HOURS&amp;CYCLES INPUT'!$F$2:$F$9999,'HOURS&amp;CYCLES INPUT'!$C$2:$C$9999,'QUALIFIED EFH'!$C45,'HOURS&amp;CYCLES INPUT'!$D$2:$D$9999,'QUALIFIED EFH'!CS$4,'HOURS&amp;CYCLES INPUT'!$E$2:$E$9999,'QUALIFIED EFH'!CS$5))</f>
        <v>416.5</v>
      </c>
      <c r="CT45" s="476">
        <f>IF(CT$2&lt;&gt;"",IF($C45&lt;&gt;"TBA",CT$2/114,0),SUMIFS('HOURS&amp;CYCLES INPUT'!$F$2:$F$9999,'HOURS&amp;CYCLES INPUT'!$C$2:$C$9999,'QUALIFIED EFH'!$C45,'HOURS&amp;CYCLES INPUT'!$D$2:$D$9999,'QUALIFIED EFH'!CT$4,'HOURS&amp;CYCLES INPUT'!$E$2:$E$9999,'QUALIFIED EFH'!CT$5))</f>
        <v>478.45</v>
      </c>
      <c r="CU45" s="476">
        <f>IF(CU$2&lt;&gt;"",IF($C45&lt;&gt;"TBA",CU$2/114,0),SUMIFS('HOURS&amp;CYCLES INPUT'!$F$2:$F$9999,'HOURS&amp;CYCLES INPUT'!$C$2:$C$9999,'QUALIFIED EFH'!$C45,'HOURS&amp;CYCLES INPUT'!$D$2:$D$9999,'QUALIFIED EFH'!CU$4,'HOURS&amp;CYCLES INPUT'!$E$2:$E$9999,'QUALIFIED EFH'!CU$5))</f>
        <v>482.89</v>
      </c>
      <c r="CV45" s="476">
        <f>IF(CV$2&lt;&gt;"",IF($C45&lt;&gt;"TBA",CV$2/114,0),SUMIFS('HOURS&amp;CYCLES INPUT'!$F$2:$F$9999,'HOURS&amp;CYCLES INPUT'!$C$2:$C$9999,'QUALIFIED EFH'!$C45,'HOURS&amp;CYCLES INPUT'!$D$2:$D$9999,'QUALIFIED EFH'!CV$4,'HOURS&amp;CYCLES INPUT'!$E$2:$E$9999,'QUALIFIED EFH'!CV$5))</f>
        <v>435.1</v>
      </c>
      <c r="CW45" s="476">
        <f>IF(CW$2&lt;&gt;"",IF($C45&lt;&gt;"TBA",CW$2/114,0),SUMIFS('HOURS&amp;CYCLES INPUT'!$F$2:$F$9999,'HOURS&amp;CYCLES INPUT'!$C$2:$C$9999,'QUALIFIED EFH'!$C45,'HOURS&amp;CYCLES INPUT'!$D$2:$D$9999,'QUALIFIED EFH'!CW$4,'HOURS&amp;CYCLES INPUT'!$E$2:$E$9999,'QUALIFIED EFH'!CW$5))</f>
        <v>484.98</v>
      </c>
      <c r="CX45" s="476">
        <f>IF(CX$2&lt;&gt;"",IF($C45&lt;&gt;"TBA",CX$2/114,0),SUMIFS('HOURS&amp;CYCLES INPUT'!$F$2:$F$9999,'HOURS&amp;CYCLES INPUT'!$C$2:$C$9999,'QUALIFIED EFH'!$C45,'HOURS&amp;CYCLES INPUT'!$D$2:$D$9999,'QUALIFIED EFH'!CX$4,'HOURS&amp;CYCLES INPUT'!$E$2:$E$9999,'QUALIFIED EFH'!CX$5))</f>
        <v>358.05</v>
      </c>
      <c r="CY45" s="476">
        <f>IF(CY$2&lt;&gt;"",IF($C45&lt;&gt;"TBA",CY$2/114,0),SUMIFS('HOURS&amp;CYCLES INPUT'!$F$2:$F$9999,'HOURS&amp;CYCLES INPUT'!$C$2:$C$9999,'QUALIFIED EFH'!$C45,'HOURS&amp;CYCLES INPUT'!$D$2:$D$9999,'QUALIFIED EFH'!CY$4,'HOURS&amp;CYCLES INPUT'!$E$2:$E$9999,'QUALIFIED EFH'!CY$5))</f>
        <v>444.07</v>
      </c>
      <c r="CZ45" s="476">
        <f>IF(CZ$2&lt;&gt;"",IF($C45&lt;&gt;"TBA",CZ$2/114,0),SUMIFS('HOURS&amp;CYCLES INPUT'!$F$2:$F$9999,'HOURS&amp;CYCLES INPUT'!$C$2:$C$9999,'QUALIFIED EFH'!$C45,'HOURS&amp;CYCLES INPUT'!$D$2:$D$9999,'QUALIFIED EFH'!CZ$4,'HOURS&amp;CYCLES INPUT'!$E$2:$E$9999,'QUALIFIED EFH'!CZ$5))</f>
        <v>450.86</v>
      </c>
      <c r="DA45" s="476">
        <f>IF(DA$2&lt;&gt;"",IF($C45&lt;&gt;"TBA",DA$2/114,0),SUMIFS('HOURS&amp;CYCLES INPUT'!$F$2:$F$9999,'HOURS&amp;CYCLES INPUT'!$C$2:$C$9999,'QUALIFIED EFH'!$C45,'HOURS&amp;CYCLES INPUT'!$D$2:$D$9999,'QUALIFIED EFH'!DA$4,'HOURS&amp;CYCLES INPUT'!$E$2:$E$9999,'QUALIFIED EFH'!DA$5))</f>
        <v>479.27</v>
      </c>
      <c r="DB45" s="476">
        <f>IF(DB$2&lt;&gt;"",IF($C45&lt;&gt;"TBA",DB$2/114,0),SUMIFS('HOURS&amp;CYCLES INPUT'!$F$2:$F$9999,'HOURS&amp;CYCLES INPUT'!$C$2:$C$9999,'QUALIFIED EFH'!$C45,'HOURS&amp;CYCLES INPUT'!$D$2:$D$9999,'QUALIFIED EFH'!DB$4,'HOURS&amp;CYCLES INPUT'!$E$2:$E$9999,'QUALIFIED EFH'!DB$5))</f>
        <v>423.7</v>
      </c>
      <c r="DC45" s="476">
        <f>IF(DC$2&lt;&gt;"",IF($C45&lt;&gt;"TBA",DC$2/114,0),SUMIFS('HOURS&amp;CYCLES INPUT'!$F$2:$F$9999,'HOURS&amp;CYCLES INPUT'!$C$2:$C$9999,'QUALIFIED EFH'!$C45,'HOURS&amp;CYCLES INPUT'!$D$2:$D$9999,'QUALIFIED EFH'!DC$4,'HOURS&amp;CYCLES INPUT'!$E$2:$E$9999,'QUALIFIED EFH'!DC$5))</f>
        <v>452.98</v>
      </c>
      <c r="DD45" s="476">
        <f>IF(DD$2&lt;&gt;"",IF($C45&lt;&gt;"TBA",DD$2/114,0),SUMIFS('HOURS&amp;CYCLES INPUT'!$F$2:$F$9999,'HOURS&amp;CYCLES INPUT'!$C$2:$C$9999,'QUALIFIED EFH'!$C45,'HOURS&amp;CYCLES INPUT'!$D$2:$D$9999,'QUALIFIED EFH'!DD$4,'HOURS&amp;CYCLES INPUT'!$E$2:$E$9999,'QUALIFIED EFH'!DD$5))</f>
        <v>91.9</v>
      </c>
      <c r="DE45" s="476">
        <f>IF(DE$2&lt;&gt;"",IF($C45&lt;&gt;"TBA",DE$2/114,0),SUMIFS('HOURS&amp;CYCLES INPUT'!$F$2:$F$9999,'HOURS&amp;CYCLES INPUT'!$C$2:$C$9999,'QUALIFIED EFH'!$C45,'HOURS&amp;CYCLES INPUT'!$D$2:$D$9999,'QUALIFIED EFH'!DE$4,'HOURS&amp;CYCLES INPUT'!$E$2:$E$9999,'QUALIFIED EFH'!DE$5))</f>
        <v>0</v>
      </c>
      <c r="DF45" s="476">
        <f>IF(DF$2&lt;&gt;"",IF($C45&lt;&gt;"TBA",DF$2/114,0),SUMIFS('HOURS&amp;CYCLES INPUT'!$F$2:$F$9999,'HOURS&amp;CYCLES INPUT'!$C$2:$C$9999,'QUALIFIED EFH'!$C45,'HOURS&amp;CYCLES INPUT'!$D$2:$D$9999,'QUALIFIED EFH'!DF$4,'HOURS&amp;CYCLES INPUT'!$E$2:$E$9999,'QUALIFIED EFH'!DF$5))</f>
        <v>0</v>
      </c>
      <c r="DG45" s="476">
        <f>IF(DG$2&lt;&gt;"",IF($C45&lt;&gt;"TBA",DG$2/114,0),SUMIFS('HOURS&amp;CYCLES INPUT'!$F$2:$F$9999,'HOURS&amp;CYCLES INPUT'!$C$2:$C$9999,'QUALIFIED EFH'!$C45,'HOURS&amp;CYCLES INPUT'!$D$2:$D$9999,'QUALIFIED EFH'!DG$4,'HOURS&amp;CYCLES INPUT'!$E$2:$E$9999,'QUALIFIED EFH'!DG$5))</f>
        <v>0</v>
      </c>
      <c r="DH45" s="476">
        <f>IF(DH$2&lt;&gt;"",IF($C45&lt;&gt;"TBA",DH$2/114,0),SUMIFS('HOURS&amp;CYCLES INPUT'!$F$2:$F$9999,'HOURS&amp;CYCLES INPUT'!$C$2:$C$9999,'QUALIFIED EFH'!$C45,'HOURS&amp;CYCLES INPUT'!$D$2:$D$9999,'QUALIFIED EFH'!DH$4,'HOURS&amp;CYCLES INPUT'!$E$2:$E$9999,'QUALIFIED EFH'!DH$5))</f>
        <v>0</v>
      </c>
      <c r="DI45" s="476">
        <f>IF(DI$2&lt;&gt;"",IF($C45&lt;&gt;"TBA",DI$2/114,0),SUMIFS('HOURS&amp;CYCLES INPUT'!$F$2:$F$9999,'HOURS&amp;CYCLES INPUT'!$C$2:$C$9999,'QUALIFIED EFH'!$C45,'HOURS&amp;CYCLES INPUT'!$D$2:$D$9999,'QUALIFIED EFH'!DI$4,'HOURS&amp;CYCLES INPUT'!$E$2:$E$9999,'QUALIFIED EFH'!DI$5))</f>
        <v>0</v>
      </c>
      <c r="DJ45" s="476">
        <f>IF(DJ$2&lt;&gt;"",IF($C45&lt;&gt;"TBA",DJ$2/114,0),SUMIFS('HOURS&amp;CYCLES INPUT'!$F$2:$F$9999,'HOURS&amp;CYCLES INPUT'!$C$2:$C$9999,'QUALIFIED EFH'!$C45,'HOURS&amp;CYCLES INPUT'!$D$2:$D$9999,'QUALIFIED EFH'!DJ$4,'HOURS&amp;CYCLES INPUT'!$E$2:$E$9999,'QUALIFIED EFH'!DJ$5))</f>
        <v>0</v>
      </c>
      <c r="DK45" s="476">
        <f>IF(DK$2&lt;&gt;"",IF($C45&lt;&gt;"TBA",DK$2/114,0),SUMIFS('HOURS&amp;CYCLES INPUT'!$F$2:$F$9999,'HOURS&amp;CYCLES INPUT'!$C$2:$C$9999,'QUALIFIED EFH'!$C45,'HOURS&amp;CYCLES INPUT'!$D$2:$D$9999,'QUALIFIED EFH'!DK$4,'HOURS&amp;CYCLES INPUT'!$E$2:$E$9999,'QUALIFIED EFH'!DK$5))</f>
        <v>0</v>
      </c>
      <c r="DL45" s="476">
        <f>IF(DL$2&lt;&gt;"",IF($C45&lt;&gt;"TBA",DL$2/114,0),SUMIFS('HOURS&amp;CYCLES INPUT'!$F$2:$F$9999,'HOURS&amp;CYCLES INPUT'!$C$2:$C$9999,'QUALIFIED EFH'!$C45,'HOURS&amp;CYCLES INPUT'!$D$2:$D$9999,'QUALIFIED EFH'!DL$4,'HOURS&amp;CYCLES INPUT'!$E$2:$E$9999,'QUALIFIED EFH'!DL$5))</f>
        <v>0</v>
      </c>
      <c r="DM45" s="476">
        <f>IF(DM$2&lt;&gt;"",IF($C45&lt;&gt;"TBA",DM$2/114,0),SUMIFS('HOURS&amp;CYCLES INPUT'!$F$2:$F$9999,'HOURS&amp;CYCLES INPUT'!$C$2:$C$9999,'QUALIFIED EFH'!$C45,'HOURS&amp;CYCLES INPUT'!$D$2:$D$9999,'QUALIFIED EFH'!DM$4,'HOURS&amp;CYCLES INPUT'!$E$2:$E$9999,'QUALIFIED EFH'!DM$5))</f>
        <v>0</v>
      </c>
      <c r="DN45" s="476">
        <f>IF(DN$2&lt;&gt;"",IF($C45&lt;&gt;"TBA",DN$2/114,0),SUMIFS('HOURS&amp;CYCLES INPUT'!$F$2:$F$9999,'HOURS&amp;CYCLES INPUT'!$C$2:$C$9999,'QUALIFIED EFH'!$C45,'HOURS&amp;CYCLES INPUT'!$D$2:$D$9999,'QUALIFIED EFH'!DN$4,'HOURS&amp;CYCLES INPUT'!$E$2:$E$9999,'QUALIFIED EFH'!DN$5))</f>
        <v>0</v>
      </c>
      <c r="DO45" s="476">
        <f>IF(DO$2&lt;&gt;"",IF($C45&lt;&gt;"TBA",DO$2/114,0),SUMIFS('HOURS&amp;CYCLES INPUT'!$F$2:$F$9999,'HOURS&amp;CYCLES INPUT'!$C$2:$C$9999,'QUALIFIED EFH'!$C45,'HOURS&amp;CYCLES INPUT'!$D$2:$D$9999,'QUALIFIED EFH'!DO$4,'HOURS&amp;CYCLES INPUT'!$E$2:$E$9999,'QUALIFIED EFH'!DO$5))</f>
        <v>0</v>
      </c>
      <c r="DP45" s="476">
        <f>IF(DP$2&lt;&gt;"",IF($C45&lt;&gt;"TBA",DP$2/114,0),SUMIFS('HOURS&amp;CYCLES INPUT'!$F$2:$F$9999,'HOURS&amp;CYCLES INPUT'!$C$2:$C$9999,'QUALIFIED EFH'!$C45,'HOURS&amp;CYCLES INPUT'!$D$2:$D$9999,'QUALIFIED EFH'!DP$4,'HOURS&amp;CYCLES INPUT'!$E$2:$E$9999,'QUALIFIED EFH'!DP$5))</f>
        <v>0</v>
      </c>
      <c r="DQ45" s="476">
        <f>IF(DQ$2&lt;&gt;"",IF($C45&lt;&gt;"TBA",DQ$2/114,0),SUMIFS('HOURS&amp;CYCLES INPUT'!$F$2:$F$9999,'HOURS&amp;CYCLES INPUT'!$C$2:$C$9999,'QUALIFIED EFH'!$C45,'HOURS&amp;CYCLES INPUT'!$D$2:$D$9999,'QUALIFIED EFH'!DQ$4,'HOURS&amp;CYCLES INPUT'!$E$2:$E$9999,'QUALIFIED EFH'!DQ$5))</f>
        <v>0</v>
      </c>
      <c r="DR45" s="476">
        <f>IF(DR$2&lt;&gt;"",IF($C45&lt;&gt;"TBA",DR$2/114,0),SUMIFS('HOURS&amp;CYCLES INPUT'!$F$2:$F$9999,'HOURS&amp;CYCLES INPUT'!$C$2:$C$9999,'QUALIFIED EFH'!$C45,'HOURS&amp;CYCLES INPUT'!$D$2:$D$9999,'QUALIFIED EFH'!DR$4,'HOURS&amp;CYCLES INPUT'!$E$2:$E$9999,'QUALIFIED EFH'!DR$5))</f>
        <v>0</v>
      </c>
      <c r="DS45" s="476">
        <f>IF(DS$2&lt;&gt;"",IF($C45&lt;&gt;"TBA",DS$2/114,0),SUMIFS('HOURS&amp;CYCLES INPUT'!$F$2:$F$9999,'HOURS&amp;CYCLES INPUT'!$C$2:$C$9999,'QUALIFIED EFH'!$C45,'HOURS&amp;CYCLES INPUT'!$D$2:$D$9999,'QUALIFIED EFH'!DS$4,'HOURS&amp;CYCLES INPUT'!$E$2:$E$9999,'QUALIFIED EFH'!DS$5))</f>
        <v>0</v>
      </c>
      <c r="DT45" s="476">
        <f>IF(DT$2&lt;&gt;"",IF($C45&lt;&gt;"TBA",DT$2/114,0),SUMIFS('HOURS&amp;CYCLES INPUT'!$F$2:$F$9999,'HOURS&amp;CYCLES INPUT'!$C$2:$C$9999,'QUALIFIED EFH'!$C45,'HOURS&amp;CYCLES INPUT'!$D$2:$D$9999,'QUALIFIED EFH'!DT$4,'HOURS&amp;CYCLES INPUT'!$E$2:$E$9999,'QUALIFIED EFH'!DT$5))</f>
        <v>0</v>
      </c>
      <c r="DU45" s="476">
        <f>IF(DU$2&lt;&gt;"",IF($C45&lt;&gt;"TBA",DU$2/114,0),SUMIFS('HOURS&amp;CYCLES INPUT'!$F$2:$F$9999,'HOURS&amp;CYCLES INPUT'!$C$2:$C$9999,'QUALIFIED EFH'!$C45,'HOURS&amp;CYCLES INPUT'!$D$2:$D$9999,'QUALIFIED EFH'!DU$4,'HOURS&amp;CYCLES INPUT'!$E$2:$E$9999,'QUALIFIED EFH'!DU$5))</f>
        <v>0</v>
      </c>
      <c r="DV45" s="476">
        <f>IF(DV$2&lt;&gt;"",IF($C45&lt;&gt;"TBA",DV$2/114,0),SUMIFS('HOURS&amp;CYCLES INPUT'!$F$2:$F$9999,'HOURS&amp;CYCLES INPUT'!$C$2:$C$9999,'QUALIFIED EFH'!$C45,'HOURS&amp;CYCLES INPUT'!$D$2:$D$9999,'QUALIFIED EFH'!DV$4,'HOURS&amp;CYCLES INPUT'!$E$2:$E$9999,'QUALIFIED EFH'!DV$5))</f>
        <v>0</v>
      </c>
      <c r="DW45" s="476">
        <f>IF(DW$2&lt;&gt;"",IF($C45&lt;&gt;"TBA",DW$2/114,0),SUMIFS('HOURS&amp;CYCLES INPUT'!$F$2:$F$9999,'HOURS&amp;CYCLES INPUT'!$C$2:$C$9999,'QUALIFIED EFH'!$C45,'HOURS&amp;CYCLES INPUT'!$D$2:$D$9999,'QUALIFIED EFH'!DW$4,'HOURS&amp;CYCLES INPUT'!$E$2:$E$9999,'QUALIFIED EFH'!DW$5))</f>
        <v>0</v>
      </c>
      <c r="DX45" s="476">
        <f>IF(DX$2&lt;&gt;"",IF($C45&lt;&gt;"TBA",DX$2/114,0),SUMIFS('HOURS&amp;CYCLES INPUT'!$F$2:$F$9999,'HOURS&amp;CYCLES INPUT'!$C$2:$C$9999,'QUALIFIED EFH'!$C45,'HOURS&amp;CYCLES INPUT'!$D$2:$D$9999,'QUALIFIED EFH'!DX$4,'HOURS&amp;CYCLES INPUT'!$E$2:$E$9999,'QUALIFIED EFH'!DX$5))</f>
        <v>0</v>
      </c>
      <c r="DY45" s="476">
        <f>IF(DY$2&lt;&gt;"",IF($C45&lt;&gt;"TBA",DY$2/114,0),SUMIFS('HOURS&amp;CYCLES INPUT'!$F$2:$F$9999,'HOURS&amp;CYCLES INPUT'!$C$2:$C$9999,'QUALIFIED EFH'!$C45,'HOURS&amp;CYCLES INPUT'!$D$2:$D$9999,'QUALIFIED EFH'!DY$4,'HOURS&amp;CYCLES INPUT'!$E$2:$E$9999,'QUALIFIED EFH'!DY$5))</f>
        <v>0</v>
      </c>
      <c r="DZ45" s="476">
        <f>IF(DZ$2&lt;&gt;"",IF($C45&lt;&gt;"TBA",DZ$2/114,0),SUMIFS('HOURS&amp;CYCLES INPUT'!$F$2:$F$9999,'HOURS&amp;CYCLES INPUT'!$C$2:$C$9999,'QUALIFIED EFH'!$C45,'HOURS&amp;CYCLES INPUT'!$D$2:$D$9999,'QUALIFIED EFH'!DZ$4,'HOURS&amp;CYCLES INPUT'!$E$2:$E$9999,'QUALIFIED EFH'!DZ$5))</f>
        <v>0</v>
      </c>
      <c r="EA45" s="476">
        <f>IF(EA$2&lt;&gt;"",IF($C45&lt;&gt;"TBA",EA$2/114,0),SUMIFS('HOURS&amp;CYCLES INPUT'!$F$2:$F$9999,'HOURS&amp;CYCLES INPUT'!$C$2:$C$9999,'QUALIFIED EFH'!$C45,'HOURS&amp;CYCLES INPUT'!$D$2:$D$9999,'QUALIFIED EFH'!EA$4,'HOURS&amp;CYCLES INPUT'!$E$2:$E$9999,'QUALIFIED EFH'!EA$5))</f>
        <v>0</v>
      </c>
      <c r="EB45" s="476">
        <f>IF(EB$2&lt;&gt;"",IF($C45&lt;&gt;"TBA",EB$2/114,0),SUMIFS('HOURS&amp;CYCLES INPUT'!$F$2:$F$9999,'HOURS&amp;CYCLES INPUT'!$C$2:$C$9999,'QUALIFIED EFH'!$C45,'HOURS&amp;CYCLES INPUT'!$D$2:$D$9999,'QUALIFIED EFH'!EB$4,'HOURS&amp;CYCLES INPUT'!$E$2:$E$9999,'QUALIFIED EFH'!EB$5))</f>
        <v>0</v>
      </c>
      <c r="EC45" s="476">
        <f>IF(EC$2&lt;&gt;"",IF($C45&lt;&gt;"TBA",EC$2/114,0),SUMIFS('HOURS&amp;CYCLES INPUT'!$F$2:$F$9999,'HOURS&amp;CYCLES INPUT'!$C$2:$C$9999,'QUALIFIED EFH'!$C45,'HOURS&amp;CYCLES INPUT'!$D$2:$D$9999,'QUALIFIED EFH'!EC$4,'HOURS&amp;CYCLES INPUT'!$E$2:$E$9999,'QUALIFIED EFH'!EC$5))</f>
        <v>0</v>
      </c>
      <c r="ED45" s="476">
        <f>IF(ED$2&lt;&gt;"",IF($C45&lt;&gt;"TBA",ED$2/114,0),SUMIFS('HOURS&amp;CYCLES INPUT'!$F$2:$F$9999,'HOURS&amp;CYCLES INPUT'!$C$2:$C$9999,'QUALIFIED EFH'!$C45,'HOURS&amp;CYCLES INPUT'!$D$2:$D$9999,'QUALIFIED EFH'!ED$4,'HOURS&amp;CYCLES INPUT'!$E$2:$E$9999,'QUALIFIED EFH'!ED$5))</f>
        <v>0</v>
      </c>
      <c r="EE45" s="476">
        <f>IF(EE$2&lt;&gt;"",IF($C45&lt;&gt;"TBA",EE$2/114,0),SUMIFS('HOURS&amp;CYCLES INPUT'!$F$2:$F$9999,'HOURS&amp;CYCLES INPUT'!$C$2:$C$9999,'QUALIFIED EFH'!$C45,'HOURS&amp;CYCLES INPUT'!$D$2:$D$9999,'QUALIFIED EFH'!EE$4,'HOURS&amp;CYCLES INPUT'!$E$2:$E$9999,'QUALIFIED EFH'!EE$5))</f>
        <v>0</v>
      </c>
      <c r="EF45" s="476">
        <f>IF(EF$2&lt;&gt;"",IF($C45&lt;&gt;"TBA",EF$2/114,0),SUMIFS('HOURS&amp;CYCLES INPUT'!$F$2:$F$9999,'HOURS&amp;CYCLES INPUT'!$C$2:$C$9999,'QUALIFIED EFH'!$C45,'HOURS&amp;CYCLES INPUT'!$D$2:$D$9999,'QUALIFIED EFH'!EF$4,'HOURS&amp;CYCLES INPUT'!$E$2:$E$9999,'QUALIFIED EFH'!EF$5))</f>
        <v>0</v>
      </c>
      <c r="EG45" s="476">
        <f>IF(EG$2&lt;&gt;"",IF($C45&lt;&gt;"TBA",EG$2/114,0),SUMIFS('HOURS&amp;CYCLES INPUT'!$F$2:$F$9999,'HOURS&amp;CYCLES INPUT'!$C$2:$C$9999,'QUALIFIED EFH'!$C45,'HOURS&amp;CYCLES INPUT'!$D$2:$D$9999,'QUALIFIED EFH'!EG$4,'HOURS&amp;CYCLES INPUT'!$E$2:$E$9999,'QUALIFIED EFH'!EG$5))</f>
        <v>0</v>
      </c>
      <c r="EH45" s="476">
        <f>IF(EH$2&lt;&gt;"",IF($C45&lt;&gt;"TBA",EH$2/114,0),SUMIFS('HOURS&amp;CYCLES INPUT'!$F$2:$F$9999,'HOURS&amp;CYCLES INPUT'!$C$2:$C$9999,'QUALIFIED EFH'!$C45,'HOURS&amp;CYCLES INPUT'!$D$2:$D$9999,'QUALIFIED EFH'!EH$4,'HOURS&amp;CYCLES INPUT'!$E$2:$E$9999,'QUALIFIED EFH'!EH$5))</f>
        <v>0</v>
      </c>
      <c r="EI45" s="476">
        <f>IF(EI$2&lt;&gt;"",IF($C45&lt;&gt;"TBA",EI$2/114,0),SUMIFS('HOURS&amp;CYCLES INPUT'!$F$2:$F$9999,'HOURS&amp;CYCLES INPUT'!$C$2:$C$9999,'QUALIFIED EFH'!$C45,'HOURS&amp;CYCLES INPUT'!$D$2:$D$9999,'QUALIFIED EFH'!EI$4,'HOURS&amp;CYCLES INPUT'!$E$2:$E$9999,'QUALIFIED EFH'!EI$5))</f>
        <v>0</v>
      </c>
      <c r="EJ45" s="476">
        <f>IF(EJ$2&lt;&gt;"",IF($C45&lt;&gt;"TBA",EJ$2/114,0),SUMIFS('HOURS&amp;CYCLES INPUT'!$F$2:$F$9999,'HOURS&amp;CYCLES INPUT'!$C$2:$C$9999,'QUALIFIED EFH'!$C45,'HOURS&amp;CYCLES INPUT'!$D$2:$D$9999,'QUALIFIED EFH'!EJ$4,'HOURS&amp;CYCLES INPUT'!$E$2:$E$9999,'QUALIFIED EFH'!EJ$5))</f>
        <v>0</v>
      </c>
      <c r="EK45" s="476">
        <f>IF(EK$2&lt;&gt;"",IF($C45&lt;&gt;"TBA",EK$2/114,0),SUMIFS('HOURS&amp;CYCLES INPUT'!$F$2:$F$9999,'HOURS&amp;CYCLES INPUT'!$C$2:$C$9999,'QUALIFIED EFH'!$C45,'HOURS&amp;CYCLES INPUT'!$D$2:$D$9999,'QUALIFIED EFH'!EK$4,'HOURS&amp;CYCLES INPUT'!$E$2:$E$9999,'QUALIFIED EFH'!EK$5))</f>
        <v>0</v>
      </c>
      <c r="EL45" s="476">
        <f>IF(EL$2&lt;&gt;"",IF($C45&lt;&gt;"TBA",EL$2/114,0),SUMIFS('HOURS&amp;CYCLES INPUT'!$F$2:$F$9999,'HOURS&amp;CYCLES INPUT'!$C$2:$C$9999,'QUALIFIED EFH'!$C45,'HOURS&amp;CYCLES INPUT'!$D$2:$D$9999,'QUALIFIED EFH'!EL$4,'HOURS&amp;CYCLES INPUT'!$E$2:$E$9999,'QUALIFIED EFH'!EL$5))</f>
        <v>0</v>
      </c>
      <c r="EM45" s="476">
        <f>IF(EM$2&lt;&gt;"",IF($C45&lt;&gt;"TBA",EM$2/114,0),SUMIFS('HOURS&amp;CYCLES INPUT'!$F$2:$F$9999,'HOURS&amp;CYCLES INPUT'!$C$2:$C$9999,'QUALIFIED EFH'!$C45,'HOURS&amp;CYCLES INPUT'!$D$2:$D$9999,'QUALIFIED EFH'!EM$4,'HOURS&amp;CYCLES INPUT'!$E$2:$E$9999,'QUALIFIED EFH'!EM$5))</f>
        <v>0</v>
      </c>
      <c r="EN45" s="476">
        <f>IF(EN$2&lt;&gt;"",IF($C45&lt;&gt;"TBA",EN$2/114,0),SUMIFS('HOURS&amp;CYCLES INPUT'!$F$2:$F$9999,'HOURS&amp;CYCLES INPUT'!$C$2:$C$9999,'QUALIFIED EFH'!$C45,'HOURS&amp;CYCLES INPUT'!$D$2:$D$9999,'QUALIFIED EFH'!EN$4,'HOURS&amp;CYCLES INPUT'!$E$2:$E$9999,'QUALIFIED EFH'!EN$5))</f>
        <v>0</v>
      </c>
      <c r="EO45" s="476">
        <f>IF(EO$2&lt;&gt;"",IF($C45&lt;&gt;"TBA",EO$2/114,0),SUMIFS('HOURS&amp;CYCLES INPUT'!$F$2:$F$9999,'HOURS&amp;CYCLES INPUT'!$C$2:$C$9999,'QUALIFIED EFH'!$C45,'HOURS&amp;CYCLES INPUT'!$D$2:$D$9999,'QUALIFIED EFH'!EO$4,'HOURS&amp;CYCLES INPUT'!$E$2:$E$9999,'QUALIFIED EFH'!EO$5))</f>
        <v>0</v>
      </c>
      <c r="EP45" s="476">
        <f>IF(EP$2&lt;&gt;"",IF($C45&lt;&gt;"TBA",EP$2/114,0),SUMIFS('HOURS&amp;CYCLES INPUT'!$F$2:$F$9999,'HOURS&amp;CYCLES INPUT'!$C$2:$C$9999,'QUALIFIED EFH'!$C45,'HOURS&amp;CYCLES INPUT'!$D$2:$D$9999,'QUALIFIED EFH'!EP$4,'HOURS&amp;CYCLES INPUT'!$E$2:$E$9999,'QUALIFIED EFH'!EP$5))</f>
        <v>0</v>
      </c>
      <c r="EQ45" s="476">
        <f>IF(EQ$2&lt;&gt;"",IF($C45&lt;&gt;"TBA",EQ$2/114,0),SUMIFS('HOURS&amp;CYCLES INPUT'!$F$2:$F$9999,'HOURS&amp;CYCLES INPUT'!$C$2:$C$9999,'QUALIFIED EFH'!$C45,'HOURS&amp;CYCLES INPUT'!$D$2:$D$9999,'QUALIFIED EFH'!EQ$4,'HOURS&amp;CYCLES INPUT'!$E$2:$E$9999,'QUALIFIED EFH'!EQ$5))</f>
        <v>0</v>
      </c>
      <c r="ER45" s="476">
        <f>IF(ER$2&lt;&gt;"",IF($C45&lt;&gt;"TBA",ER$2/114,0),SUMIFS('HOURS&amp;CYCLES INPUT'!$F$2:$F$9999,'HOURS&amp;CYCLES INPUT'!$C$2:$C$9999,'QUALIFIED EFH'!$C45,'HOURS&amp;CYCLES INPUT'!$D$2:$D$9999,'QUALIFIED EFH'!ER$4,'HOURS&amp;CYCLES INPUT'!$E$2:$E$9999,'QUALIFIED EFH'!ER$5))</f>
        <v>0</v>
      </c>
      <c r="ES45" s="476">
        <f>IF(ES$2&lt;&gt;"",IF($C45&lt;&gt;"TBA",ES$2/114,0),SUMIFS('HOURS&amp;CYCLES INPUT'!$F$2:$F$9999,'HOURS&amp;CYCLES INPUT'!$C$2:$C$9999,'QUALIFIED EFH'!$C45,'HOURS&amp;CYCLES INPUT'!$D$2:$D$9999,'QUALIFIED EFH'!ES$4,'HOURS&amp;CYCLES INPUT'!$E$2:$E$9999,'QUALIFIED EFH'!ES$5))</f>
        <v>0</v>
      </c>
      <c r="ET45" s="476">
        <f>IF(ET$2&lt;&gt;"",IF($C45&lt;&gt;"TBA",ET$2/114,0),SUMIFS('HOURS&amp;CYCLES INPUT'!$F$2:$F$9999,'HOURS&amp;CYCLES INPUT'!$C$2:$C$9999,'QUALIFIED EFH'!$C45,'HOURS&amp;CYCLES INPUT'!$D$2:$D$9999,'QUALIFIED EFH'!ET$4,'HOURS&amp;CYCLES INPUT'!$E$2:$E$9999,'QUALIFIED EFH'!ET$5))</f>
        <v>0</v>
      </c>
      <c r="EU45" s="476">
        <f>IF(EU$2&lt;&gt;"",IF($C45&lt;&gt;"TBA",EU$2/114,0),SUMIFS('HOURS&amp;CYCLES INPUT'!$F$2:$F$9999,'HOURS&amp;CYCLES INPUT'!$C$2:$C$9999,'QUALIFIED EFH'!$C45,'HOURS&amp;CYCLES INPUT'!$D$2:$D$9999,'QUALIFIED EFH'!EU$4,'HOURS&amp;CYCLES INPUT'!$E$2:$E$9999,'QUALIFIED EFH'!EU$5))</f>
        <v>0</v>
      </c>
      <c r="EV45" s="476">
        <f>IF(EV$2&lt;&gt;"",IF($C45&lt;&gt;"TBA",EV$2/114,0),SUMIFS('HOURS&amp;CYCLES INPUT'!$F$2:$F$9999,'HOURS&amp;CYCLES INPUT'!$C$2:$C$9999,'QUALIFIED EFH'!$C45,'HOURS&amp;CYCLES INPUT'!$D$2:$D$9999,'QUALIFIED EFH'!EV$4,'HOURS&amp;CYCLES INPUT'!$E$2:$E$9999,'QUALIFIED EFH'!EV$5))</f>
        <v>0</v>
      </c>
      <c r="EW45" s="476">
        <f>IF(EW$2&lt;&gt;"",IF($C45&lt;&gt;"TBA",EW$2/114,0),SUMIFS('HOURS&amp;CYCLES INPUT'!$F$2:$F$9999,'HOURS&amp;CYCLES INPUT'!$C$2:$C$9999,'QUALIFIED EFH'!$C45,'HOURS&amp;CYCLES INPUT'!$D$2:$D$9999,'QUALIFIED EFH'!EW$4,'HOURS&amp;CYCLES INPUT'!$E$2:$E$9999,'QUALIFIED EFH'!EW$5))</f>
        <v>0</v>
      </c>
      <c r="EX45" s="476">
        <f>IF(EX$2&lt;&gt;"",IF($C45&lt;&gt;"TBA",EX$2/114,0),SUMIFS('HOURS&amp;CYCLES INPUT'!$F$2:$F$9999,'HOURS&amp;CYCLES INPUT'!$C$2:$C$9999,'QUALIFIED EFH'!$C45,'HOURS&amp;CYCLES INPUT'!$D$2:$D$9999,'QUALIFIED EFH'!EX$4,'HOURS&amp;CYCLES INPUT'!$E$2:$E$9999,'QUALIFIED EFH'!EX$5))</f>
        <v>0</v>
      </c>
      <c r="EY45" s="476">
        <f>IF(EY$2&lt;&gt;"",IF($C45&lt;&gt;"TBA",EY$2/114,0),SUMIFS('HOURS&amp;CYCLES INPUT'!$F$2:$F$9999,'HOURS&amp;CYCLES INPUT'!$C$2:$C$9999,'QUALIFIED EFH'!$C45,'HOURS&amp;CYCLES INPUT'!$D$2:$D$9999,'QUALIFIED EFH'!EY$4,'HOURS&amp;CYCLES INPUT'!$E$2:$E$9999,'QUALIFIED EFH'!EY$5))</f>
        <v>0</v>
      </c>
      <c r="EZ45" s="476">
        <f>IF(EZ$2&lt;&gt;"",IF($C45&lt;&gt;"TBA",EZ$2/114,0),SUMIFS('HOURS&amp;CYCLES INPUT'!$F$2:$F$9999,'HOURS&amp;CYCLES INPUT'!$C$2:$C$9999,'QUALIFIED EFH'!$C45,'HOURS&amp;CYCLES INPUT'!$D$2:$D$9999,'QUALIFIED EFH'!EZ$4,'HOURS&amp;CYCLES INPUT'!$E$2:$E$9999,'QUALIFIED EFH'!EZ$5))</f>
        <v>0</v>
      </c>
      <c r="FA45" s="476">
        <f>IF(FA$2&lt;&gt;"",IF($C45&lt;&gt;"TBA",FA$2/114,0),SUMIFS('HOURS&amp;CYCLES INPUT'!$F$2:$F$9999,'HOURS&amp;CYCLES INPUT'!$C$2:$C$9999,'QUALIFIED EFH'!$C45,'HOURS&amp;CYCLES INPUT'!$D$2:$D$9999,'QUALIFIED EFH'!FA$4,'HOURS&amp;CYCLES INPUT'!$E$2:$E$9999,'QUALIFIED EFH'!FA$5))</f>
        <v>0</v>
      </c>
      <c r="FB45" s="476">
        <f>IF(FB$2&lt;&gt;"",IF($C45&lt;&gt;"TBA",FB$2/114,0),SUMIFS('HOURS&amp;CYCLES INPUT'!$F$2:$F$9999,'HOURS&amp;CYCLES INPUT'!$C$2:$C$9999,'QUALIFIED EFH'!$C45,'HOURS&amp;CYCLES INPUT'!$D$2:$D$9999,'QUALIFIED EFH'!FB$4,'HOURS&amp;CYCLES INPUT'!$E$2:$E$9999,'QUALIFIED EFH'!FB$5))</f>
        <v>0</v>
      </c>
      <c r="FC45" s="476">
        <f>IF(FC$2&lt;&gt;"",IF($C45&lt;&gt;"TBA",FC$2/114,0),SUMIFS('HOURS&amp;CYCLES INPUT'!$F$2:$F$9999,'HOURS&amp;CYCLES INPUT'!$C$2:$C$9999,'QUALIFIED EFH'!$C45,'HOURS&amp;CYCLES INPUT'!$D$2:$D$9999,'QUALIFIED EFH'!FC$4,'HOURS&amp;CYCLES INPUT'!$E$2:$E$9999,'QUALIFIED EFH'!FC$5))</f>
        <v>0</v>
      </c>
      <c r="FD45" s="476">
        <f>IF(FD$2&lt;&gt;"",IF($C45&lt;&gt;"TBA",FD$2/114,0),SUMIFS('HOURS&amp;CYCLES INPUT'!$F$2:$F$9999,'HOURS&amp;CYCLES INPUT'!$C$2:$C$9999,'QUALIFIED EFH'!$C45,'HOURS&amp;CYCLES INPUT'!$D$2:$D$9999,'QUALIFIED EFH'!FD$4,'HOURS&amp;CYCLES INPUT'!$E$2:$E$9999,'QUALIFIED EFH'!FD$5))</f>
        <v>0</v>
      </c>
      <c r="FE45" s="476">
        <f>IF(FE$2&lt;&gt;"",IF($C45&lt;&gt;"TBA",FE$2/114,0),SUMIFS('HOURS&amp;CYCLES INPUT'!$F$2:$F$9999,'HOURS&amp;CYCLES INPUT'!$C$2:$C$9999,'QUALIFIED EFH'!$C45,'HOURS&amp;CYCLES INPUT'!$D$2:$D$9999,'QUALIFIED EFH'!FE$4,'HOURS&amp;CYCLES INPUT'!$E$2:$E$9999,'QUALIFIED EFH'!FE$5))</f>
        <v>0</v>
      </c>
      <c r="FF45" s="476">
        <f>IF(FF$2&lt;&gt;"",IF($C45&lt;&gt;"TBA",FF$2/114,0),SUMIFS('HOURS&amp;CYCLES INPUT'!$F$2:$F$9999,'HOURS&amp;CYCLES INPUT'!$C$2:$C$9999,'QUALIFIED EFH'!$C45,'HOURS&amp;CYCLES INPUT'!$D$2:$D$9999,'QUALIFIED EFH'!FF$4,'HOURS&amp;CYCLES INPUT'!$E$2:$E$9999,'QUALIFIED EFH'!FF$5))</f>
        <v>0</v>
      </c>
      <c r="FG45" s="476">
        <f>IF(FG$2&lt;&gt;"",IF($C45&lt;&gt;"TBA",FG$2/114,0),SUMIFS('HOURS&amp;CYCLES INPUT'!$F$2:$F$9999,'HOURS&amp;CYCLES INPUT'!$C$2:$C$9999,'QUALIFIED EFH'!$C45,'HOURS&amp;CYCLES INPUT'!$D$2:$D$9999,'QUALIFIED EFH'!FG$4,'HOURS&amp;CYCLES INPUT'!$E$2:$E$9999,'QUALIFIED EFH'!FG$5))</f>
        <v>0</v>
      </c>
      <c r="FH45" s="476">
        <f>IF(FH$2&lt;&gt;"",IF($C45&lt;&gt;"TBA",FH$2/114,0),SUMIFS('HOURS&amp;CYCLES INPUT'!$F$2:$F$9999,'HOURS&amp;CYCLES INPUT'!$C$2:$C$9999,'QUALIFIED EFH'!$C45,'HOURS&amp;CYCLES INPUT'!$D$2:$D$9999,'QUALIFIED EFH'!FH$4,'HOURS&amp;CYCLES INPUT'!$E$2:$E$9999,'QUALIFIED EFH'!FH$5))</f>
        <v>0</v>
      </c>
      <c r="FI45" s="476">
        <f>IF(FI$2&lt;&gt;"",IF($C45&lt;&gt;"TBA",FI$2/114,0),SUMIFS('HOURS&amp;CYCLES INPUT'!$F$2:$F$9999,'HOURS&amp;CYCLES INPUT'!$C$2:$C$9999,'QUALIFIED EFH'!$C45,'HOURS&amp;CYCLES INPUT'!$D$2:$D$9999,'QUALIFIED EFH'!FI$4,'HOURS&amp;CYCLES INPUT'!$E$2:$E$9999,'QUALIFIED EFH'!FI$5))</f>
        <v>0</v>
      </c>
      <c r="FJ45" s="476">
        <f>IF(FJ$2&lt;&gt;"",IF($C45&lt;&gt;"TBA",FJ$2/114,0),SUMIFS('HOURS&amp;CYCLES INPUT'!$F$2:$F$9999,'HOURS&amp;CYCLES INPUT'!$C$2:$C$9999,'QUALIFIED EFH'!$C45,'HOURS&amp;CYCLES INPUT'!$D$2:$D$9999,'QUALIFIED EFH'!FJ$4,'HOURS&amp;CYCLES INPUT'!$E$2:$E$9999,'QUALIFIED EFH'!FJ$5))</f>
        <v>0</v>
      </c>
      <c r="FK45" s="476">
        <f>IF(FK$2&lt;&gt;"",IF($C45&lt;&gt;"TBA",FK$2/114,0),SUMIFS('HOURS&amp;CYCLES INPUT'!$F$2:$F$9999,'HOURS&amp;CYCLES INPUT'!$C$2:$C$9999,'QUALIFIED EFH'!$C45,'HOURS&amp;CYCLES INPUT'!$D$2:$D$9999,'QUALIFIED EFH'!FK$4,'HOURS&amp;CYCLES INPUT'!$E$2:$E$9999,'QUALIFIED EFH'!FK$5))</f>
        <v>0</v>
      </c>
      <c r="FL45" s="476">
        <f>IF(FL$2&lt;&gt;"",IF($C45&lt;&gt;"TBA",FL$2/114,0),SUMIFS('HOURS&amp;CYCLES INPUT'!$F$2:$F$9999,'HOURS&amp;CYCLES INPUT'!$C$2:$C$9999,'QUALIFIED EFH'!$C45,'HOURS&amp;CYCLES INPUT'!$D$2:$D$9999,'QUALIFIED EFH'!FL$4,'HOURS&amp;CYCLES INPUT'!$E$2:$E$9999,'QUALIFIED EFH'!FL$5))</f>
        <v>0</v>
      </c>
      <c r="FM45" s="476">
        <f>IF(FM$2&lt;&gt;"",IF($C45&lt;&gt;"TBA",FM$2/114,0),SUMIFS('HOURS&amp;CYCLES INPUT'!$F$2:$F$9999,'HOURS&amp;CYCLES INPUT'!$C$2:$C$9999,'QUALIFIED EFH'!$C45,'HOURS&amp;CYCLES INPUT'!$D$2:$D$9999,'QUALIFIED EFH'!FM$4,'HOURS&amp;CYCLES INPUT'!$E$2:$E$9999,'QUALIFIED EFH'!FM$5))</f>
        <v>0</v>
      </c>
      <c r="FN45" s="476">
        <f>IF(FN$2&lt;&gt;"",IF($C45&lt;&gt;"TBA",FN$2/114,0),SUMIFS('HOURS&amp;CYCLES INPUT'!$F$2:$F$9999,'HOURS&amp;CYCLES INPUT'!$C$2:$C$9999,'QUALIFIED EFH'!$C45,'HOURS&amp;CYCLES INPUT'!$D$2:$D$9999,'QUALIFIED EFH'!FN$4,'HOURS&amp;CYCLES INPUT'!$E$2:$E$9999,'QUALIFIED EFH'!FN$5))</f>
        <v>0</v>
      </c>
      <c r="FO45" s="476">
        <f>IF(FO$2&lt;&gt;"",IF($C45&lt;&gt;"TBA",FO$2/114,0),SUMIFS('HOURS&amp;CYCLES INPUT'!$F$2:$F$9999,'HOURS&amp;CYCLES INPUT'!$C$2:$C$9999,'QUALIFIED EFH'!$C45,'HOURS&amp;CYCLES INPUT'!$D$2:$D$9999,'QUALIFIED EFH'!FO$4,'HOURS&amp;CYCLES INPUT'!$E$2:$E$9999,'QUALIFIED EFH'!FO$5))</f>
        <v>0</v>
      </c>
      <c r="FP45" s="476">
        <f>IF(FP$2&lt;&gt;"",IF($C45&lt;&gt;"TBA",FP$2/114,0),SUMIFS('HOURS&amp;CYCLES INPUT'!$F$2:$F$9999,'HOURS&amp;CYCLES INPUT'!$C$2:$C$9999,'QUALIFIED EFH'!$C45,'HOURS&amp;CYCLES INPUT'!$D$2:$D$9999,'QUALIFIED EFH'!FP$4,'HOURS&amp;CYCLES INPUT'!$E$2:$E$9999,'QUALIFIED EFH'!FP$5))</f>
        <v>0</v>
      </c>
      <c r="FQ45" s="476">
        <f>IF(FQ$2&lt;&gt;"",IF($C45&lt;&gt;"TBA",FQ$2/114,0),SUMIFS('HOURS&amp;CYCLES INPUT'!$F$2:$F$9999,'HOURS&amp;CYCLES INPUT'!$C$2:$C$9999,'QUALIFIED EFH'!$C45,'HOURS&amp;CYCLES INPUT'!$D$2:$D$9999,'QUALIFIED EFH'!FQ$4,'HOURS&amp;CYCLES INPUT'!$E$2:$E$9999,'QUALIFIED EFH'!FQ$5))</f>
        <v>0</v>
      </c>
      <c r="FR45" s="476">
        <f>IF(FR$2&lt;&gt;"",IF($C45&lt;&gt;"TBA",FR$2/114,0),SUMIFS('HOURS&amp;CYCLES INPUT'!$F$2:$F$9999,'HOURS&amp;CYCLES INPUT'!$C$2:$C$9999,'QUALIFIED EFH'!$C45,'HOURS&amp;CYCLES INPUT'!$D$2:$D$9999,'QUALIFIED EFH'!FR$4,'HOURS&amp;CYCLES INPUT'!$E$2:$E$9999,'QUALIFIED EFH'!FR$5))</f>
        <v>0</v>
      </c>
      <c r="FS45" s="476">
        <f>IF(FS$2&lt;&gt;"",IF($C45&lt;&gt;"TBA",FS$2/114,0),SUMIFS('HOURS&amp;CYCLES INPUT'!$F$2:$F$9999,'HOURS&amp;CYCLES INPUT'!$C$2:$C$9999,'QUALIFIED EFH'!$C45,'HOURS&amp;CYCLES INPUT'!$D$2:$D$9999,'QUALIFIED EFH'!FS$4,'HOURS&amp;CYCLES INPUT'!$E$2:$E$9999,'QUALIFIED EFH'!FS$5))</f>
        <v>0</v>
      </c>
      <c r="FT45" s="476">
        <f>IF(FT$2&lt;&gt;"",IF($C45&lt;&gt;"TBA",FT$2/114,0),SUMIFS('HOURS&amp;CYCLES INPUT'!$F$2:$F$9999,'HOURS&amp;CYCLES INPUT'!$C$2:$C$9999,'QUALIFIED EFH'!$C45,'HOURS&amp;CYCLES INPUT'!$D$2:$D$9999,'QUALIFIED EFH'!FT$4,'HOURS&amp;CYCLES INPUT'!$E$2:$E$9999,'QUALIFIED EFH'!FT$5))</f>
        <v>0</v>
      </c>
      <c r="FU45" s="476">
        <f>IF(FU$2&lt;&gt;"",IF($C45&lt;&gt;"TBA",FU$2/114,0),SUMIFS('HOURS&amp;CYCLES INPUT'!$F$2:$F$9999,'HOURS&amp;CYCLES INPUT'!$C$2:$C$9999,'QUALIFIED EFH'!$C45,'HOURS&amp;CYCLES INPUT'!$D$2:$D$9999,'QUALIFIED EFH'!FU$4,'HOURS&amp;CYCLES INPUT'!$E$2:$E$9999,'QUALIFIED EFH'!FU$5))</f>
        <v>0</v>
      </c>
      <c r="FV45" s="476">
        <f>IF(FV$2&lt;&gt;"",IF($C45&lt;&gt;"TBA",FV$2/114,0),SUMIFS('HOURS&amp;CYCLES INPUT'!$F$2:$F$9999,'HOURS&amp;CYCLES INPUT'!$C$2:$C$9999,'QUALIFIED EFH'!$C45,'HOURS&amp;CYCLES INPUT'!$D$2:$D$9999,'QUALIFIED EFH'!FV$4,'HOURS&amp;CYCLES INPUT'!$E$2:$E$9999,'QUALIFIED EFH'!FV$5))</f>
        <v>0</v>
      </c>
      <c r="FW45" s="476">
        <f>IF(FW$2&lt;&gt;"",IF($C45&lt;&gt;"TBA",FW$2/114,0),SUMIFS('HOURS&amp;CYCLES INPUT'!$F$2:$F$9999,'HOURS&amp;CYCLES INPUT'!$C$2:$C$9999,'QUALIFIED EFH'!$C45,'HOURS&amp;CYCLES INPUT'!$D$2:$D$9999,'QUALIFIED EFH'!FW$4,'HOURS&amp;CYCLES INPUT'!$E$2:$E$9999,'QUALIFIED EFH'!FW$5))</f>
        <v>0</v>
      </c>
      <c r="FX45" s="476">
        <f>IF(FX$2&lt;&gt;"",IF($C45&lt;&gt;"TBA",FX$2/114,0),SUMIFS('HOURS&amp;CYCLES INPUT'!$F$2:$F$9999,'HOURS&amp;CYCLES INPUT'!$C$2:$C$9999,'QUALIFIED EFH'!$C45,'HOURS&amp;CYCLES INPUT'!$D$2:$D$9999,'QUALIFIED EFH'!FX$4,'HOURS&amp;CYCLES INPUT'!$E$2:$E$9999,'QUALIFIED EFH'!FX$5))</f>
        <v>0</v>
      </c>
      <c r="FY45" s="476">
        <f>IF(FY$2&lt;&gt;"",IF($C45&lt;&gt;"TBA",FY$2/114,0),SUMIFS('HOURS&amp;CYCLES INPUT'!$F$2:$F$9999,'HOURS&amp;CYCLES INPUT'!$C$2:$C$9999,'QUALIFIED EFH'!$C45,'HOURS&amp;CYCLES INPUT'!$D$2:$D$9999,'QUALIFIED EFH'!FY$4,'HOURS&amp;CYCLES INPUT'!$E$2:$E$9999,'QUALIFIED EFH'!FY$5))</f>
        <v>0</v>
      </c>
      <c r="FZ45" s="476">
        <f>IF(FZ$2&lt;&gt;"",IF($C45&lt;&gt;"TBA",FZ$2/114,0),SUMIFS('HOURS&amp;CYCLES INPUT'!$F$2:$F$9999,'HOURS&amp;CYCLES INPUT'!$C$2:$C$9999,'QUALIFIED EFH'!$C45,'HOURS&amp;CYCLES INPUT'!$D$2:$D$9999,'QUALIFIED EFH'!FZ$4,'HOURS&amp;CYCLES INPUT'!$E$2:$E$9999,'QUALIFIED EFH'!FZ$5))</f>
        <v>0</v>
      </c>
      <c r="GA45" s="476">
        <f>IF(GA$2&lt;&gt;"",IF($C45&lt;&gt;"TBA",GA$2/114,0),SUMIFS('HOURS&amp;CYCLES INPUT'!$F$2:$F$9999,'HOURS&amp;CYCLES INPUT'!$C$2:$C$9999,'QUALIFIED EFH'!$C45,'HOURS&amp;CYCLES INPUT'!$D$2:$D$9999,'QUALIFIED EFH'!GA$4,'HOURS&amp;CYCLES INPUT'!$E$2:$E$9999,'QUALIFIED EFH'!GA$5))</f>
        <v>0</v>
      </c>
      <c r="GB45" s="476">
        <f>IF(GB$2&lt;&gt;"",IF($C45&lt;&gt;"TBA",GB$2/114,0),SUMIFS('HOURS&amp;CYCLES INPUT'!$F$2:$F$9999,'HOURS&amp;CYCLES INPUT'!$C$2:$C$9999,'QUALIFIED EFH'!$C45,'HOURS&amp;CYCLES INPUT'!$D$2:$D$9999,'QUALIFIED EFH'!GB$4,'HOURS&amp;CYCLES INPUT'!$E$2:$E$9999,'QUALIFIED EFH'!GB$5))</f>
        <v>0</v>
      </c>
    </row>
    <row r="46" spans="3:184" x14ac:dyDescent="0.35">
      <c r="C46" s="472">
        <f>'QUALIFIED ENGINES'!D47</f>
        <v>91495</v>
      </c>
      <c r="D46" s="476">
        <f>IF(D$2&lt;&gt;"",IF($C46&lt;&gt;"TBA",D$2/114,0),SUMIFS('HOURS&amp;CYCLES INPUT'!$F$2:$F$9999,'HOURS&amp;CYCLES INPUT'!$C$2:$C$9999,'QUALIFIED EFH'!$C46,'HOURS&amp;CYCLES INPUT'!$D$2:$D$9999,'QUALIFIED EFH'!D$4,'HOURS&amp;CYCLES INPUT'!$E$2:$E$9999,'QUALIFIED EFH'!D$5))</f>
        <v>0</v>
      </c>
      <c r="E46" s="476">
        <f>IF(E$2&lt;&gt;"",IF($C46&lt;&gt;"TBA",E$2/114,0),SUMIFS('HOURS&amp;CYCLES INPUT'!$F$2:$F$9999,'HOURS&amp;CYCLES INPUT'!$C$2:$C$9999,'QUALIFIED EFH'!$C46,'HOURS&amp;CYCLES INPUT'!$D$2:$D$9999,'QUALIFIED EFH'!E$4,'HOURS&amp;CYCLES INPUT'!$E$2:$E$9999,'QUALIFIED EFH'!E$5))</f>
        <v>0</v>
      </c>
      <c r="F46" s="476">
        <f>IF(F$2&lt;&gt;"",IF($C46&lt;&gt;"TBA",F$2/114,0),SUMIFS('HOURS&amp;CYCLES INPUT'!$F$2:$F$9999,'HOURS&amp;CYCLES INPUT'!$C$2:$C$9999,'QUALIFIED EFH'!$C46,'HOURS&amp;CYCLES INPUT'!$D$2:$D$9999,'QUALIFIED EFH'!F$4,'HOURS&amp;CYCLES INPUT'!$E$2:$E$9999,'QUALIFIED EFH'!F$5))</f>
        <v>0</v>
      </c>
      <c r="G46" s="476">
        <f>IF(G$2&lt;&gt;"",IF($C46&lt;&gt;"TBA",G$2/114,0),SUMIFS('HOURS&amp;CYCLES INPUT'!$F$2:$F$9999,'HOURS&amp;CYCLES INPUT'!$C$2:$C$9999,'QUALIFIED EFH'!$C46,'HOURS&amp;CYCLES INPUT'!$D$2:$D$9999,'QUALIFIED EFH'!G$4,'HOURS&amp;CYCLES INPUT'!$E$2:$E$9999,'QUALIFIED EFH'!G$5))</f>
        <v>0</v>
      </c>
      <c r="H46" s="476">
        <f>IF(H$2&lt;&gt;"",IF($C46&lt;&gt;"TBA",H$2/114,0),SUMIFS('HOURS&amp;CYCLES INPUT'!$F$2:$F$9999,'HOURS&amp;CYCLES INPUT'!$C$2:$C$9999,'QUALIFIED EFH'!$C46,'HOURS&amp;CYCLES INPUT'!$D$2:$D$9999,'QUALIFIED EFH'!H$4,'HOURS&amp;CYCLES INPUT'!$E$2:$E$9999,'QUALIFIED EFH'!H$5))</f>
        <v>0</v>
      </c>
      <c r="I46" s="476">
        <f>IF(I$2&lt;&gt;"",IF($C46&lt;&gt;"TBA",I$2/114,0),SUMIFS('HOURS&amp;CYCLES INPUT'!$F$2:$F$9999,'HOURS&amp;CYCLES INPUT'!$C$2:$C$9999,'QUALIFIED EFH'!$C46,'HOURS&amp;CYCLES INPUT'!$D$2:$D$9999,'QUALIFIED EFH'!I$4,'HOURS&amp;CYCLES INPUT'!$E$2:$E$9999,'QUALIFIED EFH'!I$5))</f>
        <v>0</v>
      </c>
      <c r="J46" s="476">
        <f>IF(J$2&lt;&gt;"",IF($C46&lt;&gt;"TBA",J$2/114,0),SUMIFS('HOURS&amp;CYCLES INPUT'!$F$2:$F$9999,'HOURS&amp;CYCLES INPUT'!$C$2:$C$9999,'QUALIFIED EFH'!$C46,'HOURS&amp;CYCLES INPUT'!$D$2:$D$9999,'QUALIFIED EFH'!J$4,'HOURS&amp;CYCLES INPUT'!$E$2:$E$9999,'QUALIFIED EFH'!J$5))</f>
        <v>0</v>
      </c>
      <c r="K46" s="476">
        <f>IF(K$2&lt;&gt;"",IF($C46&lt;&gt;"TBA",K$2/114,0),SUMIFS('HOURS&amp;CYCLES INPUT'!$F$2:$F$9999,'HOURS&amp;CYCLES INPUT'!$C$2:$C$9999,'QUALIFIED EFH'!$C46,'HOURS&amp;CYCLES INPUT'!$D$2:$D$9999,'QUALIFIED EFH'!K$4,'HOURS&amp;CYCLES INPUT'!$E$2:$E$9999,'QUALIFIED EFH'!K$5))</f>
        <v>0</v>
      </c>
      <c r="L46" s="476">
        <f>IF(L$2&lt;&gt;"",IF($C46&lt;&gt;"TBA",L$2/114,0),SUMIFS('HOURS&amp;CYCLES INPUT'!$F$2:$F$9999,'HOURS&amp;CYCLES INPUT'!$C$2:$C$9999,'QUALIFIED EFH'!$C46,'HOURS&amp;CYCLES INPUT'!$D$2:$D$9999,'QUALIFIED EFH'!L$4,'HOURS&amp;CYCLES INPUT'!$E$2:$E$9999,'QUALIFIED EFH'!L$5))</f>
        <v>0</v>
      </c>
      <c r="M46" s="476">
        <f>IF(M$2&lt;&gt;"",IF($C46&lt;&gt;"TBA",M$2/114,0),SUMIFS('HOURS&amp;CYCLES INPUT'!$F$2:$F$9999,'HOURS&amp;CYCLES INPUT'!$C$2:$C$9999,'QUALIFIED EFH'!$C46,'HOURS&amp;CYCLES INPUT'!$D$2:$D$9999,'QUALIFIED EFH'!M$4,'HOURS&amp;CYCLES INPUT'!$E$2:$E$9999,'QUALIFIED EFH'!M$5))</f>
        <v>0</v>
      </c>
      <c r="N46" s="476">
        <f>IF(N$2&lt;&gt;"",IF($C46&lt;&gt;"TBA",N$2/114,0),SUMIFS('HOURS&amp;CYCLES INPUT'!$F$2:$F$9999,'HOURS&amp;CYCLES INPUT'!$C$2:$C$9999,'QUALIFIED EFH'!$C46,'HOURS&amp;CYCLES INPUT'!$D$2:$D$9999,'QUALIFIED EFH'!N$4,'HOURS&amp;CYCLES INPUT'!$E$2:$E$9999,'QUALIFIED EFH'!N$5))</f>
        <v>0</v>
      </c>
      <c r="O46" s="476">
        <f>IF(O$2&lt;&gt;"",IF($C46&lt;&gt;"TBA",O$2/114,0),SUMIFS('HOURS&amp;CYCLES INPUT'!$F$2:$F$9999,'HOURS&amp;CYCLES INPUT'!$C$2:$C$9999,'QUALIFIED EFH'!$C46,'HOURS&amp;CYCLES INPUT'!$D$2:$D$9999,'QUALIFIED EFH'!O$4,'HOURS&amp;CYCLES INPUT'!$E$2:$E$9999,'QUALIFIED EFH'!O$5))</f>
        <v>6.9</v>
      </c>
      <c r="P46" s="476">
        <f>IF(P$2&lt;&gt;"",IF($C46&lt;&gt;"TBA",P$2/114,0),SUMIFS('HOURS&amp;CYCLES INPUT'!$F$2:$F$9999,'HOURS&amp;CYCLES INPUT'!$C$2:$C$9999,'QUALIFIED EFH'!$C46,'HOURS&amp;CYCLES INPUT'!$D$2:$D$9999,'QUALIFIED EFH'!P$4,'HOURS&amp;CYCLES INPUT'!$E$2:$E$9999,'QUALIFIED EFH'!P$5))</f>
        <v>401.57</v>
      </c>
      <c r="Q46" s="476">
        <f>IF(Q$2&lt;&gt;"",IF($C46&lt;&gt;"TBA",Q$2/114,0),SUMIFS('HOURS&amp;CYCLES INPUT'!$F$2:$F$9999,'HOURS&amp;CYCLES INPUT'!$C$2:$C$9999,'QUALIFIED EFH'!$C46,'HOURS&amp;CYCLES INPUT'!$D$2:$D$9999,'QUALIFIED EFH'!Q$4,'HOURS&amp;CYCLES INPUT'!$E$2:$E$9999,'QUALIFIED EFH'!Q$5))</f>
        <v>388.4</v>
      </c>
      <c r="R46" s="476">
        <f>IF(R$1&lt;&gt;"",IF($C46&lt;&gt;"TBA",R$1/114,0),SUMIFS('HOURS&amp;CYCLES INPUT'!$F$2:$F$9999,'HOURS&amp;CYCLES INPUT'!$C$2:$C$9999,'QUALIFIED EFH'!$C46,'HOURS&amp;CYCLES INPUT'!$D$2:$D$9999,'QUALIFIED EFH'!R$4,'HOURS&amp;CYCLES INPUT'!$E$2:$E$9999,'QUALIFIED EFH'!R$5))</f>
        <v>0</v>
      </c>
      <c r="S46" s="476">
        <f>IF(S$2&lt;&gt;"",IF($C46&lt;&gt;"TBA",S$2/114,0),SUMIFS('HOURS&amp;CYCLES INPUT'!$F$2:$F$9999,'HOURS&amp;CYCLES INPUT'!$C$2:$C$9999,'QUALIFIED EFH'!$C46,'HOURS&amp;CYCLES INPUT'!$D$2:$D$9999,'QUALIFIED EFH'!S$4,'HOURS&amp;CYCLES INPUT'!$E$2:$E$9999,'QUALIFIED EFH'!S$5))</f>
        <v>402.65</v>
      </c>
      <c r="T46" s="476">
        <f>IF(T$2&lt;&gt;"",IF($C46&lt;&gt;"TBA",T$2/114,0),SUMIFS('HOURS&amp;CYCLES INPUT'!$F$2:$F$9999,'HOURS&amp;CYCLES INPUT'!$C$2:$C$9999,'QUALIFIED EFH'!$C46,'HOURS&amp;CYCLES INPUT'!$D$2:$D$9999,'QUALIFIED EFH'!T$4,'HOURS&amp;CYCLES INPUT'!$E$2:$E$9999,'QUALIFIED EFH'!T$5))</f>
        <v>376.95</v>
      </c>
      <c r="U46" s="476">
        <f>IF(U$2&lt;&gt;"",IF($C46&lt;&gt;"TBA",U$2/114,0),SUMIFS('HOURS&amp;CYCLES INPUT'!$F$2:$F$9999,'HOURS&amp;CYCLES INPUT'!$C$2:$C$9999,'QUALIFIED EFH'!$C46,'HOURS&amp;CYCLES INPUT'!$D$2:$D$9999,'QUALIFIED EFH'!U$4,'HOURS&amp;CYCLES INPUT'!$E$2:$E$9999,'QUALIFIED EFH'!U$5))</f>
        <v>430.4</v>
      </c>
      <c r="V46" s="476">
        <f>IF(V$2&lt;&gt;"",IF($C46&lt;&gt;"TBA",V$2/114,0),SUMIFS('HOURS&amp;CYCLES INPUT'!$F$2:$F$9999,'HOURS&amp;CYCLES INPUT'!$C$2:$C$9999,'QUALIFIED EFH'!$C46,'HOURS&amp;CYCLES INPUT'!$D$2:$D$9999,'QUALIFIED EFH'!V$4,'HOURS&amp;CYCLES INPUT'!$E$2:$E$9999,'QUALIFIED EFH'!V$5))</f>
        <v>388.25</v>
      </c>
      <c r="W46" s="476">
        <f>IF(W$2&lt;&gt;"",IF($C46&lt;&gt;"TBA",W$2/114,0),SUMIFS('HOURS&amp;CYCLES INPUT'!$F$2:$F$9999,'HOURS&amp;CYCLES INPUT'!$C$2:$C$9999,'QUALIFIED EFH'!$C46,'HOURS&amp;CYCLES INPUT'!$D$2:$D$9999,'QUALIFIED EFH'!W$4,'HOURS&amp;CYCLES INPUT'!$E$2:$E$9999,'QUALIFIED EFH'!W$5))</f>
        <v>412.6</v>
      </c>
      <c r="X46" s="476">
        <f>IF(X$2&lt;&gt;"",IF($C46&lt;&gt;"TBA",X$2/114,0),SUMIFS('HOURS&amp;CYCLES INPUT'!$F$2:$F$9999,'HOURS&amp;CYCLES INPUT'!$C$2:$C$9999,'QUALIFIED EFH'!$C46,'HOURS&amp;CYCLES INPUT'!$D$2:$D$9999,'QUALIFIED EFH'!X$4,'HOURS&amp;CYCLES INPUT'!$E$2:$E$9999,'QUALIFIED EFH'!X$5))</f>
        <v>394.85</v>
      </c>
      <c r="Y46" s="476">
        <f>IF(Y$2&lt;&gt;"",IF($C46&lt;&gt;"TBA",Y$2/114,0),SUMIFS('HOURS&amp;CYCLES INPUT'!$F$2:$F$9999,'HOURS&amp;CYCLES INPUT'!$C$2:$C$9999,'QUALIFIED EFH'!$C46,'HOURS&amp;CYCLES INPUT'!$D$2:$D$9999,'QUALIFIED EFH'!Y$4,'HOURS&amp;CYCLES INPUT'!$E$2:$E$9999,'QUALIFIED EFH'!Y$5))</f>
        <v>385.38</v>
      </c>
      <c r="Z46" s="476">
        <f>IF(Z$2&lt;&gt;"",IF($C46&lt;&gt;"TBA",Z$2/114,0),SUMIFS('HOURS&amp;CYCLES INPUT'!$F$2:$F$9999,'HOURS&amp;CYCLES INPUT'!$C$2:$C$9999,'QUALIFIED EFH'!$C46,'HOURS&amp;CYCLES INPUT'!$D$2:$D$9999,'QUALIFIED EFH'!Z$4,'HOURS&amp;CYCLES INPUT'!$E$2:$E$9999,'QUALIFIED EFH'!Z$5))</f>
        <v>418.12</v>
      </c>
      <c r="AA46" s="476">
        <f>IF(AA$2&lt;&gt;"",IF($C46&lt;&gt;"TBA",AA$2/114,0),SUMIFS('HOURS&amp;CYCLES INPUT'!$F$2:$F$9999,'HOURS&amp;CYCLES INPUT'!$C$2:$C$9999,'QUALIFIED EFH'!$C46,'HOURS&amp;CYCLES INPUT'!$D$2:$D$9999,'QUALIFIED EFH'!AA$4,'HOURS&amp;CYCLES INPUT'!$E$2:$E$9999,'QUALIFIED EFH'!AA$5))</f>
        <v>415.92</v>
      </c>
      <c r="AB46" s="476">
        <f>IF(AB$2&lt;&gt;"",IF($C46&lt;&gt;"TBA",AB$2/114,0),SUMIFS('HOURS&amp;CYCLES INPUT'!$F$2:$F$9999,'HOURS&amp;CYCLES INPUT'!$C$2:$C$9999,'QUALIFIED EFH'!$C46,'HOURS&amp;CYCLES INPUT'!$D$2:$D$9999,'QUALIFIED EFH'!AB$4,'HOURS&amp;CYCLES INPUT'!$E$2:$E$9999,'QUALIFIED EFH'!AB$5))</f>
        <v>440.38</v>
      </c>
      <c r="AC46" s="476">
        <f>IF(AC$2&lt;&gt;"",IF($C46&lt;&gt;"TBA",AC$2/114,0),SUMIFS('HOURS&amp;CYCLES INPUT'!$F$2:$F$9999,'HOURS&amp;CYCLES INPUT'!$C$2:$C$9999,'QUALIFIED EFH'!$C46,'HOURS&amp;CYCLES INPUT'!$D$2:$D$9999,'QUALIFIED EFH'!AC$4,'HOURS&amp;CYCLES INPUT'!$E$2:$E$9999,'QUALIFIED EFH'!AC$5))</f>
        <v>450.02</v>
      </c>
      <c r="AD46" s="476">
        <f>IF(AD$2&lt;&gt;"",IF($C46&lt;&gt;"TBA",AD$2/114,0),SUMIFS('HOURS&amp;CYCLES INPUT'!$F$2:$F$9999,'HOURS&amp;CYCLES INPUT'!$C$2:$C$9999,'QUALIFIED EFH'!$C46,'HOURS&amp;CYCLES INPUT'!$D$2:$D$9999,'QUALIFIED EFH'!AD$4,'HOURS&amp;CYCLES INPUT'!$E$2:$E$9999,'QUALIFIED EFH'!AD$5))</f>
        <v>354.16</v>
      </c>
      <c r="AE46" s="476">
        <f>IF(AE$2&lt;&gt;"",IF($C46&lt;&gt;"TBA",AE$2/114,0),SUMIFS('HOURS&amp;CYCLES INPUT'!$F$2:$F$9999,'HOURS&amp;CYCLES INPUT'!$C$2:$C$9999,'QUALIFIED EFH'!$C46,'HOURS&amp;CYCLES INPUT'!$D$2:$D$9999,'QUALIFIED EFH'!AE$4,'HOURS&amp;CYCLES INPUT'!$E$2:$E$9999,'QUALIFIED EFH'!AE$5))</f>
        <v>178.99</v>
      </c>
      <c r="AF46" s="476">
        <f>IF(AF$2&lt;&gt;"",IF($C46&lt;&gt;"TBA",AF$2/114,0),SUMIFS('HOURS&amp;CYCLES INPUT'!$F$2:$F$9999,'HOURS&amp;CYCLES INPUT'!$C$2:$C$9999,'QUALIFIED EFH'!$C46,'HOURS&amp;CYCLES INPUT'!$D$2:$D$9999,'QUALIFIED EFH'!AF$4,'HOURS&amp;CYCLES INPUT'!$E$2:$E$9999,'QUALIFIED EFH'!AF$5))</f>
        <v>0</v>
      </c>
      <c r="AG46" s="476">
        <f>IF(AG$2&lt;&gt;"",IF($C46&lt;&gt;"TBA",AG$2/114,0),SUMIFS('HOURS&amp;CYCLES INPUT'!$F$2:$F$9999,'HOURS&amp;CYCLES INPUT'!$C$2:$C$9999,'QUALIFIED EFH'!$C46,'HOURS&amp;CYCLES INPUT'!$D$2:$D$9999,'QUALIFIED EFH'!AG$4,'HOURS&amp;CYCLES INPUT'!$E$2:$E$9999,'QUALIFIED EFH'!AG$5))</f>
        <v>0</v>
      </c>
      <c r="AH46" s="476">
        <f>IF(AH$2&lt;&gt;"",IF($C46&lt;&gt;"TBA",AH$2/114,0),SUMIFS('HOURS&amp;CYCLES INPUT'!$F$2:$F$9999,'HOURS&amp;CYCLES INPUT'!$C$2:$C$9999,'QUALIFIED EFH'!$C46,'HOURS&amp;CYCLES INPUT'!$D$2:$D$9999,'QUALIFIED EFH'!AH$4,'HOURS&amp;CYCLES INPUT'!$E$2:$E$9999,'QUALIFIED EFH'!AH$5))</f>
        <v>64.7</v>
      </c>
      <c r="AI46" s="476">
        <f>IF(AI$2&lt;&gt;"",IF($C46&lt;&gt;"TBA",AI$2/114,0),SUMIFS('HOURS&amp;CYCLES INPUT'!$F$2:$F$9999,'HOURS&amp;CYCLES INPUT'!$C$2:$C$9999,'QUALIFIED EFH'!$C46,'HOURS&amp;CYCLES INPUT'!$D$2:$D$9999,'QUALIFIED EFH'!AI$4,'HOURS&amp;CYCLES INPUT'!$E$2:$E$9999,'QUALIFIED EFH'!AI$5))</f>
        <v>397.89</v>
      </c>
      <c r="AJ46" s="476">
        <f>IF(AJ$2&lt;&gt;"",IF($C46&lt;&gt;"TBA",AJ$2/114,0),SUMIFS('HOURS&amp;CYCLES INPUT'!$F$2:$F$9999,'HOURS&amp;CYCLES INPUT'!$C$2:$C$9999,'QUALIFIED EFH'!$C46,'HOURS&amp;CYCLES INPUT'!$D$2:$D$9999,'QUALIFIED EFH'!AJ$4,'HOURS&amp;CYCLES INPUT'!$E$2:$E$9999,'QUALIFIED EFH'!AJ$5))</f>
        <v>402.22</v>
      </c>
      <c r="AK46" s="476">
        <f>IF(AK$2&lt;&gt;"",IF($C46&lt;&gt;"TBA",AK$2/114,0),SUMIFS('HOURS&amp;CYCLES INPUT'!$F$2:$F$9999,'HOURS&amp;CYCLES INPUT'!$C$2:$C$9999,'QUALIFIED EFH'!$C46,'HOURS&amp;CYCLES INPUT'!$D$2:$D$9999,'QUALIFIED EFH'!AK$4,'HOURS&amp;CYCLES INPUT'!$E$2:$E$9999,'QUALIFIED EFH'!AK$5))</f>
        <v>389.55</v>
      </c>
      <c r="AL46" s="476">
        <f>IF(AL$2&lt;&gt;"",IF($C46&lt;&gt;"TBA",AL$2/114,0),SUMIFS('HOURS&amp;CYCLES INPUT'!$F$2:$F$9999,'HOURS&amp;CYCLES INPUT'!$C$2:$C$9999,'QUALIFIED EFH'!$C46,'HOURS&amp;CYCLES INPUT'!$D$2:$D$9999,'QUALIFIED EFH'!AL$4,'HOURS&amp;CYCLES INPUT'!$E$2:$E$9999,'QUALIFIED EFH'!AL$5))</f>
        <v>390.75</v>
      </c>
      <c r="AM46" s="476">
        <f>IF(AM$2&lt;&gt;"",IF($C46&lt;&gt;"TBA",AM$2/114,0),SUMIFS('HOURS&amp;CYCLES INPUT'!$F$2:$F$9999,'HOURS&amp;CYCLES INPUT'!$C$2:$C$9999,'QUALIFIED EFH'!$C46,'HOURS&amp;CYCLES INPUT'!$D$2:$D$9999,'QUALIFIED EFH'!AM$4,'HOURS&amp;CYCLES INPUT'!$E$2:$E$9999,'QUALIFIED EFH'!AM$5))</f>
        <v>319.54000000000002</v>
      </c>
      <c r="AN46" s="476">
        <f>IF(AN$2&lt;&gt;"",IF($C46&lt;&gt;"TBA",AN$2/114,0),SUMIFS('HOURS&amp;CYCLES INPUT'!$F$2:$F$9999,'HOURS&amp;CYCLES INPUT'!$C$2:$C$9999,'QUALIFIED EFH'!$C46,'HOURS&amp;CYCLES INPUT'!$D$2:$D$9999,'QUALIFIED EFH'!AN$4,'HOURS&amp;CYCLES INPUT'!$E$2:$E$9999,'QUALIFIED EFH'!AN$5))</f>
        <v>249.74</v>
      </c>
      <c r="AO46" s="476">
        <f>IF(AO$2&lt;&gt;"",IF($C46&lt;&gt;"TBA",AO$2/114,0),SUMIFS('HOURS&amp;CYCLES INPUT'!$F$2:$F$9999,'HOURS&amp;CYCLES INPUT'!$C$2:$C$9999,'QUALIFIED EFH'!$C46,'HOURS&amp;CYCLES INPUT'!$D$2:$D$9999,'QUALIFIED EFH'!AO$4,'HOURS&amp;CYCLES INPUT'!$E$2:$E$9999,'QUALIFIED EFH'!AO$5))</f>
        <v>371.9</v>
      </c>
      <c r="AP46" s="476">
        <f>IF(AP$2&lt;&gt;"",IF($C46&lt;&gt;"TBA",AP$2/114,0),SUMIFS('HOURS&amp;CYCLES INPUT'!$F$2:$F$9999,'HOURS&amp;CYCLES INPUT'!$C$2:$C$9999,'QUALIFIED EFH'!$C46,'HOURS&amp;CYCLES INPUT'!$D$2:$D$9999,'QUALIFIED EFH'!AP$4,'HOURS&amp;CYCLES INPUT'!$E$2:$E$9999,'QUALIFIED EFH'!AP$5))</f>
        <v>347.91</v>
      </c>
      <c r="AQ46" s="476">
        <f>IF(AQ$2&lt;&gt;"",IF($C46&lt;&gt;"TBA",AQ$2/114,0),SUMIFS('HOURS&amp;CYCLES INPUT'!$F$2:$F$9999,'HOURS&amp;CYCLES INPUT'!$C$2:$C$9999,'QUALIFIED EFH'!$C46,'HOURS&amp;CYCLES INPUT'!$D$2:$D$9999,'QUALIFIED EFH'!AQ$4,'HOURS&amp;CYCLES INPUT'!$E$2:$E$9999,'QUALIFIED EFH'!AQ$5))</f>
        <v>267.64</v>
      </c>
      <c r="AR46" s="476">
        <f>IF(AR$2&lt;&gt;"",IF($C46&lt;&gt;"TBA",AR$2/114,0),SUMIFS('HOURS&amp;CYCLES INPUT'!$F$2:$F$9999,'HOURS&amp;CYCLES INPUT'!$C$2:$C$9999,'QUALIFIED EFH'!$C46,'HOURS&amp;CYCLES INPUT'!$D$2:$D$9999,'QUALIFIED EFH'!AR$4,'HOURS&amp;CYCLES INPUT'!$E$2:$E$9999,'QUALIFIED EFH'!AR$5))</f>
        <v>0</v>
      </c>
      <c r="AS46" s="476">
        <f>IF(AS$2&lt;&gt;"",IF($C46&lt;&gt;"TBA",AS$2/114,0),SUMIFS('HOURS&amp;CYCLES INPUT'!$F$2:$F$9999,'HOURS&amp;CYCLES INPUT'!$C$2:$C$9999,'QUALIFIED EFH'!$C46,'HOURS&amp;CYCLES INPUT'!$D$2:$D$9999,'QUALIFIED EFH'!AS$4,'HOURS&amp;CYCLES INPUT'!$E$2:$E$9999,'QUALIFIED EFH'!AS$5))</f>
        <v>0</v>
      </c>
      <c r="AT46" s="476">
        <f>IF(AT$2&lt;&gt;"",IF($C46&lt;&gt;"TBA",AT$2/114,0),SUMIFS('HOURS&amp;CYCLES INPUT'!$F$2:$F$9999,'HOURS&amp;CYCLES INPUT'!$C$2:$C$9999,'QUALIFIED EFH'!$C46,'HOURS&amp;CYCLES INPUT'!$D$2:$D$9999,'QUALIFIED EFH'!AT$4,'HOURS&amp;CYCLES INPUT'!$E$2:$E$9999,'QUALIFIED EFH'!AT$5))</f>
        <v>0</v>
      </c>
      <c r="AU46" s="476">
        <f>IF(AU$2&lt;&gt;"",IF($C46&lt;&gt;"TBA",AU$2/114,0),SUMIFS('HOURS&amp;CYCLES INPUT'!$F$2:$F$9999,'HOURS&amp;CYCLES INPUT'!$C$2:$C$9999,'QUALIFIED EFH'!$C46,'HOURS&amp;CYCLES INPUT'!$D$2:$D$9999,'QUALIFIED EFH'!AU$4,'HOURS&amp;CYCLES INPUT'!$E$2:$E$9999,'QUALIFIED EFH'!AU$5))</f>
        <v>0</v>
      </c>
      <c r="AV46" s="476">
        <f>IF(AV$2&lt;&gt;"",IF($C46&lt;&gt;"TBA",AV$2/114,0),SUMIFS('HOURS&amp;CYCLES INPUT'!$F$2:$F$9999,'HOURS&amp;CYCLES INPUT'!$C$2:$C$9999,'QUALIFIED EFH'!$C46,'HOURS&amp;CYCLES INPUT'!$D$2:$D$9999,'QUALIFIED EFH'!AV$4,'HOURS&amp;CYCLES INPUT'!$E$2:$E$9999,'QUALIFIED EFH'!AV$5))</f>
        <v>0</v>
      </c>
      <c r="AW46" s="476">
        <f>IF(AW$2&lt;&gt;"",IF($C46&lt;&gt;"TBA",AW$2/114,0),SUMIFS('HOURS&amp;CYCLES INPUT'!$F$2:$F$9999,'HOURS&amp;CYCLES INPUT'!$C$2:$C$9999,'QUALIFIED EFH'!$C46,'HOURS&amp;CYCLES INPUT'!$D$2:$D$9999,'QUALIFIED EFH'!AW$4,'HOURS&amp;CYCLES INPUT'!$E$2:$E$9999,'QUALIFIED EFH'!AW$5))</f>
        <v>0.27</v>
      </c>
      <c r="AX46" s="476">
        <f>IF(AX$2&lt;&gt;"",IF($C46&lt;&gt;"TBA",AX$2/114,0),SUMIFS('HOURS&amp;CYCLES INPUT'!$F$2:$F$9999,'HOURS&amp;CYCLES INPUT'!$C$2:$C$9999,'QUALIFIED EFH'!$C46,'HOURS&amp;CYCLES INPUT'!$D$2:$D$9999,'QUALIFIED EFH'!AX$4,'HOURS&amp;CYCLES INPUT'!$E$2:$E$9999,'QUALIFIED EFH'!AX$5))</f>
        <v>0</v>
      </c>
      <c r="AY46" s="476">
        <f>IF(AY$2&lt;&gt;"",IF($C46&lt;&gt;"TBA",AY$2/114,0),SUMIFS('HOURS&amp;CYCLES INPUT'!$F$2:$F$9999,'HOURS&amp;CYCLES INPUT'!$C$2:$C$9999,'QUALIFIED EFH'!$C46,'HOURS&amp;CYCLES INPUT'!$D$2:$D$9999,'QUALIFIED EFH'!AY$4,'HOURS&amp;CYCLES INPUT'!$E$2:$E$9999,'QUALIFIED EFH'!AY$5))</f>
        <v>0</v>
      </c>
      <c r="AZ46" s="476">
        <f>IF(AZ$2&lt;&gt;"",IF($C46&lt;&gt;"TBA",AZ$2/114,0),SUMIFS('HOURS&amp;CYCLES INPUT'!$F$2:$F$9999,'HOURS&amp;CYCLES INPUT'!$C$2:$C$9999,'QUALIFIED EFH'!$C46,'HOURS&amp;CYCLES INPUT'!$D$2:$D$9999,'QUALIFIED EFH'!AZ$4,'HOURS&amp;CYCLES INPUT'!$E$2:$E$9999,'QUALIFIED EFH'!AZ$5))</f>
        <v>0.23</v>
      </c>
      <c r="BA46" s="476">
        <f>IF(BA$2&lt;&gt;"",IF($C46&lt;&gt;"TBA",BA$2/114,0),SUMIFS('HOURS&amp;CYCLES INPUT'!$F$2:$F$9999,'HOURS&amp;CYCLES INPUT'!$C$2:$C$9999,'QUALIFIED EFH'!$C46,'HOURS&amp;CYCLES INPUT'!$D$2:$D$9999,'QUALIFIED EFH'!BA$4,'HOURS&amp;CYCLES INPUT'!$E$2:$E$9999,'QUALIFIED EFH'!BA$5))</f>
        <v>0</v>
      </c>
      <c r="BB46" s="476">
        <f>IF(BB$2&lt;&gt;"",IF($C46&lt;&gt;"TBA",BB$2/114,0),SUMIFS('HOURS&amp;CYCLES INPUT'!$F$2:$F$9999,'HOURS&amp;CYCLES INPUT'!$C$2:$C$9999,'QUALIFIED EFH'!$C46,'HOURS&amp;CYCLES INPUT'!$D$2:$D$9999,'QUALIFIED EFH'!BB$4,'HOURS&amp;CYCLES INPUT'!$E$2:$E$9999,'QUALIFIED EFH'!BB$5))</f>
        <v>0</v>
      </c>
      <c r="BC46" s="476">
        <f>IF(BC$2&lt;&gt;"",IF($C46&lt;&gt;"TBA",BC$2/114,0),SUMIFS('HOURS&amp;CYCLES INPUT'!$F$2:$F$9999,'HOURS&amp;CYCLES INPUT'!$C$2:$C$9999,'QUALIFIED EFH'!$C46,'HOURS&amp;CYCLES INPUT'!$D$2:$D$9999,'QUALIFIED EFH'!BC$4,'HOURS&amp;CYCLES INPUT'!$E$2:$E$9999,'QUALIFIED EFH'!BC$5))</f>
        <v>0</v>
      </c>
      <c r="BD46" s="476">
        <f>IF(BD$2&lt;&gt;"",IF($C46&lt;&gt;"TBA",BD$2/114,0),SUMIFS('HOURS&amp;CYCLES INPUT'!$F$2:$F$9999,'HOURS&amp;CYCLES INPUT'!$C$2:$C$9999,'QUALIFIED EFH'!$C46,'HOURS&amp;CYCLES INPUT'!$D$2:$D$9999,'QUALIFIED EFH'!BD$4,'HOURS&amp;CYCLES INPUT'!$E$2:$E$9999,'QUALIFIED EFH'!BD$5))</f>
        <v>0</v>
      </c>
      <c r="BE46" s="476">
        <f>IF(BE$2&lt;&gt;"",IF($C46&lt;&gt;"TBA",BE$2/114,0),SUMIFS('HOURS&amp;CYCLES INPUT'!$F$2:$F$9999,'HOURS&amp;CYCLES INPUT'!$C$2:$C$9999,'QUALIFIED EFH'!$C46,'HOURS&amp;CYCLES INPUT'!$D$2:$D$9999,'QUALIFIED EFH'!BE$4,'HOURS&amp;CYCLES INPUT'!$E$2:$E$9999,'QUALIFIED EFH'!BE$5))</f>
        <v>0</v>
      </c>
      <c r="BF46" s="476">
        <f>IF(BF$2&lt;&gt;"",IF($C46&lt;&gt;"TBA",BF$2/114,0),SUMIFS('HOURS&amp;CYCLES INPUT'!$F$2:$F$9999,'HOURS&amp;CYCLES INPUT'!$C$2:$C$9999,'QUALIFIED EFH'!$C46,'HOURS&amp;CYCLES INPUT'!$D$2:$D$9999,'QUALIFIED EFH'!BF$4,'HOURS&amp;CYCLES INPUT'!$E$2:$E$9999,'QUALIFIED EFH'!BF$5))</f>
        <v>0</v>
      </c>
      <c r="BG46" s="476">
        <f>IF(BG$2&lt;&gt;"",IF($C46&lt;&gt;"TBA",BG$2/114,0),SUMIFS('HOURS&amp;CYCLES INPUT'!$F$2:$F$9999,'HOURS&amp;CYCLES INPUT'!$C$2:$C$9999,'QUALIFIED EFH'!$C46,'HOURS&amp;CYCLES INPUT'!$D$2:$D$9999,'QUALIFIED EFH'!BG$4,'HOURS&amp;CYCLES INPUT'!$E$2:$E$9999,'QUALIFIED EFH'!BG$5))</f>
        <v>0</v>
      </c>
      <c r="BH46" s="476">
        <f>IF(BH$2&lt;&gt;"",IF($C46&lt;&gt;"TBA",BH$2/114,0),SUMIFS('HOURS&amp;CYCLES INPUT'!$F$2:$F$9999,'HOURS&amp;CYCLES INPUT'!$C$2:$C$9999,'QUALIFIED EFH'!$C46,'HOURS&amp;CYCLES INPUT'!$D$2:$D$9999,'QUALIFIED EFH'!BH$4,'HOURS&amp;CYCLES INPUT'!$E$2:$E$9999,'QUALIFIED EFH'!BH$5))</f>
        <v>0</v>
      </c>
      <c r="BI46" s="476">
        <f>IF(BI$2&lt;&gt;"",IF($C46&lt;&gt;"TBA",BI$2/114,0),SUMIFS('HOURS&amp;CYCLES INPUT'!$F$2:$F$9999,'HOURS&amp;CYCLES INPUT'!$C$2:$C$9999,'QUALIFIED EFH'!$C46,'HOURS&amp;CYCLES INPUT'!$D$2:$D$9999,'QUALIFIED EFH'!BI$4,'HOURS&amp;CYCLES INPUT'!$E$2:$E$9999,'QUALIFIED EFH'!BI$5))</f>
        <v>13.32</v>
      </c>
      <c r="BJ46" s="476">
        <f>IF(BJ$2&lt;&gt;"",IF($C46&lt;&gt;"TBA",BJ$2/114,0),SUMIFS('HOURS&amp;CYCLES INPUT'!$F$2:$F$9999,'HOURS&amp;CYCLES INPUT'!$C$2:$C$9999,'QUALIFIED EFH'!$C46,'HOURS&amp;CYCLES INPUT'!$D$2:$D$9999,'QUALIFIED EFH'!BJ$4,'HOURS&amp;CYCLES INPUT'!$E$2:$E$9999,'QUALIFIED EFH'!BJ$5))</f>
        <v>193.94</v>
      </c>
      <c r="BK46" s="476">
        <f>IF(BK$2&lt;&gt;"",IF($C46&lt;&gt;"TBA",BK$2/114,0),SUMIFS('HOURS&amp;CYCLES INPUT'!$F$2:$F$9999,'HOURS&amp;CYCLES INPUT'!$C$2:$C$9999,'QUALIFIED EFH'!$C46,'HOURS&amp;CYCLES INPUT'!$D$2:$D$9999,'QUALIFIED EFH'!BK$4,'HOURS&amp;CYCLES INPUT'!$E$2:$E$9999,'QUALIFIED EFH'!BK$5))</f>
        <v>221.63</v>
      </c>
      <c r="BL46" s="476">
        <f>IF(BL$2&lt;&gt;"",IF($C46&lt;&gt;"TBA",BL$2/114,0),SUMIFS('HOURS&amp;CYCLES INPUT'!$F$2:$F$9999,'HOURS&amp;CYCLES INPUT'!$C$2:$C$9999,'QUALIFIED EFH'!$C46,'HOURS&amp;CYCLES INPUT'!$D$2:$D$9999,'QUALIFIED EFH'!BL$4,'HOURS&amp;CYCLES INPUT'!$E$2:$E$9999,'QUALIFIED EFH'!BL$5))</f>
        <v>264.41000000000003</v>
      </c>
      <c r="BM46" s="476">
        <f>IF(BM$2&lt;&gt;"",IF($C46&lt;&gt;"TBA",BM$2/114,0),SUMIFS('HOURS&amp;CYCLES INPUT'!$F$2:$F$9999,'HOURS&amp;CYCLES INPUT'!$C$2:$C$9999,'QUALIFIED EFH'!$C46,'HOURS&amp;CYCLES INPUT'!$D$2:$D$9999,'QUALIFIED EFH'!BM$4,'HOURS&amp;CYCLES INPUT'!$E$2:$E$9999,'QUALIFIED EFH'!BM$5))</f>
        <v>156.19</v>
      </c>
      <c r="BN46" s="476">
        <f>IF(BN$2&lt;&gt;"",IF($C46&lt;&gt;"TBA",BN$2/114,0),SUMIFS('HOURS&amp;CYCLES INPUT'!$F$2:$F$9999,'HOURS&amp;CYCLES INPUT'!$C$2:$C$9999,'QUALIFIED EFH'!$C46,'HOURS&amp;CYCLES INPUT'!$D$2:$D$9999,'QUALIFIED EFH'!BN$4,'HOURS&amp;CYCLES INPUT'!$E$2:$E$9999,'QUALIFIED EFH'!BN$5))</f>
        <v>162.22999999999999</v>
      </c>
      <c r="BO46" s="476">
        <f>IF(BO$2&lt;&gt;"",IF($C46&lt;&gt;"TBA",BO$2/114,0),SUMIFS('HOURS&amp;CYCLES INPUT'!$F$2:$F$9999,'HOURS&amp;CYCLES INPUT'!$C$2:$C$9999,'QUALIFIED EFH'!$C46,'HOURS&amp;CYCLES INPUT'!$D$2:$D$9999,'QUALIFIED EFH'!BO$4,'HOURS&amp;CYCLES INPUT'!$E$2:$E$9999,'QUALIFIED EFH'!BO$5))</f>
        <v>358.9</v>
      </c>
      <c r="BP46" s="476">
        <f>IF(BP$2&lt;&gt;"",IF($C46&lt;&gt;"TBA",BP$2/114,0),SUMIFS('HOURS&amp;CYCLES INPUT'!$F$2:$F$9999,'HOURS&amp;CYCLES INPUT'!$C$2:$C$9999,'QUALIFIED EFH'!$C46,'HOURS&amp;CYCLES INPUT'!$D$2:$D$9999,'QUALIFIED EFH'!BP$4,'HOURS&amp;CYCLES INPUT'!$E$2:$E$9999,'QUALIFIED EFH'!BP$5))</f>
        <v>308.45</v>
      </c>
      <c r="BQ46" s="476">
        <f>IF(BQ$2&lt;&gt;"",IF($C46&lt;&gt;"TBA",BQ$2/114,0),SUMIFS('HOURS&amp;CYCLES INPUT'!$F$2:$F$9999,'HOURS&amp;CYCLES INPUT'!$C$2:$C$9999,'QUALIFIED EFH'!$C46,'HOURS&amp;CYCLES INPUT'!$D$2:$D$9999,'QUALIFIED EFH'!BQ$4,'HOURS&amp;CYCLES INPUT'!$E$2:$E$9999,'QUALIFIED EFH'!BQ$5))</f>
        <v>100.97</v>
      </c>
      <c r="BR46" s="476">
        <f>IF(BR$2&lt;&gt;"",IF($C46&lt;&gt;"TBA",BR$2/114,0),SUMIFS('HOURS&amp;CYCLES INPUT'!$F$2:$F$9999,'HOURS&amp;CYCLES INPUT'!$C$2:$C$9999,'QUALIFIED EFH'!$C46,'HOURS&amp;CYCLES INPUT'!$D$2:$D$9999,'QUALIFIED EFH'!BR$4,'HOURS&amp;CYCLES INPUT'!$E$2:$E$9999,'QUALIFIED EFH'!BR$5))</f>
        <v>60.21</v>
      </c>
      <c r="BS46" s="476">
        <f>IF(BS$2&lt;&gt;"",IF($C46&lt;&gt;"TBA",BS$2/114,0),SUMIFS('HOURS&amp;CYCLES INPUT'!$F$2:$F$9999,'HOURS&amp;CYCLES INPUT'!$C$2:$C$9999,'QUALIFIED EFH'!$C46,'HOURS&amp;CYCLES INPUT'!$D$2:$D$9999,'QUALIFIED EFH'!BS$4,'HOURS&amp;CYCLES INPUT'!$E$2:$E$9999,'QUALIFIED EFH'!BS$5))</f>
        <v>247.73</v>
      </c>
      <c r="BT46" s="476">
        <f>IF(BT$2&lt;&gt;"",IF($C46&lt;&gt;"TBA",BT$2/114,0),SUMIFS('HOURS&amp;CYCLES INPUT'!$F$2:$F$9999,'HOURS&amp;CYCLES INPUT'!$C$2:$C$9999,'QUALIFIED EFH'!$C46,'HOURS&amp;CYCLES INPUT'!$D$2:$D$9999,'QUALIFIED EFH'!BT$4,'HOURS&amp;CYCLES INPUT'!$E$2:$E$9999,'QUALIFIED EFH'!BT$5))</f>
        <v>229.69</v>
      </c>
      <c r="BU46" s="476">
        <f>IF(BU$2&lt;&gt;"",IF($C46&lt;&gt;"TBA",BU$2/114,0),SUMIFS('HOURS&amp;CYCLES INPUT'!$F$2:$F$9999,'HOURS&amp;CYCLES INPUT'!$C$2:$C$9999,'QUALIFIED EFH'!$C46,'HOURS&amp;CYCLES INPUT'!$D$2:$D$9999,'QUALIFIED EFH'!BU$4,'HOURS&amp;CYCLES INPUT'!$E$2:$E$9999,'QUALIFIED EFH'!BU$5))</f>
        <v>197.62</v>
      </c>
      <c r="BV46" s="476">
        <f>IF(BV$2&lt;&gt;"",IF($C46&lt;&gt;"TBA",BV$2/114,0),SUMIFS('HOURS&amp;CYCLES INPUT'!$F$2:$F$9999,'HOURS&amp;CYCLES INPUT'!$C$2:$C$9999,'QUALIFIED EFH'!$C46,'HOURS&amp;CYCLES INPUT'!$D$2:$D$9999,'QUALIFIED EFH'!BV$4,'HOURS&amp;CYCLES INPUT'!$E$2:$E$9999,'QUALIFIED EFH'!BV$5))</f>
        <v>175.07</v>
      </c>
      <c r="BW46" s="476">
        <f>IF(BW$2&lt;&gt;"",IF($C46&lt;&gt;"TBA",BW$2/114,0),SUMIFS('HOURS&amp;CYCLES INPUT'!$F$2:$F$9999,'HOURS&amp;CYCLES INPUT'!$C$2:$C$9999,'QUALIFIED EFH'!$C46,'HOURS&amp;CYCLES INPUT'!$D$2:$D$9999,'QUALIFIED EFH'!BW$4,'HOURS&amp;CYCLES INPUT'!$E$2:$E$9999,'QUALIFIED EFH'!BW$5))</f>
        <v>219.3</v>
      </c>
      <c r="BX46" s="476">
        <f>IF(BX$2&lt;&gt;"",IF($C46&lt;&gt;"TBA",BX$2/114,0),SUMIFS('HOURS&amp;CYCLES INPUT'!$F$2:$F$9999,'HOURS&amp;CYCLES INPUT'!$C$2:$C$9999,'QUALIFIED EFH'!$C46,'HOURS&amp;CYCLES INPUT'!$D$2:$D$9999,'QUALIFIED EFH'!BX$4,'HOURS&amp;CYCLES INPUT'!$E$2:$E$9999,'QUALIFIED EFH'!BX$5))</f>
        <v>248.26</v>
      </c>
      <c r="BY46" s="476">
        <f>IF(BY$2&lt;&gt;"",IF($C46&lt;&gt;"TBA",BY$2/114,0),SUMIFS('HOURS&amp;CYCLES INPUT'!$F$2:$F$9999,'HOURS&amp;CYCLES INPUT'!$C$2:$C$9999,'QUALIFIED EFH'!$C46,'HOURS&amp;CYCLES INPUT'!$D$2:$D$9999,'QUALIFIED EFH'!BY$4,'HOURS&amp;CYCLES INPUT'!$E$2:$E$9999,'QUALIFIED EFH'!BY$5))</f>
        <v>325.64999999999998</v>
      </c>
      <c r="BZ46" s="476">
        <f>IF(BZ$2&lt;&gt;"",IF($C46&lt;&gt;"TBA",BZ$2/114,0),SUMIFS('HOURS&amp;CYCLES INPUT'!$F$2:$F$9999,'HOURS&amp;CYCLES INPUT'!$C$2:$C$9999,'QUALIFIED EFH'!$C46,'HOURS&amp;CYCLES INPUT'!$D$2:$D$9999,'QUALIFIED EFH'!BZ$4,'HOURS&amp;CYCLES INPUT'!$E$2:$E$9999,'QUALIFIED EFH'!BZ$5))</f>
        <v>285.92</v>
      </c>
      <c r="CA46" s="476">
        <f>IF(CA$2&lt;&gt;"",IF($C46&lt;&gt;"TBA",CA$2/114,0),SUMIFS('HOURS&amp;CYCLES INPUT'!$F$2:$F$9999,'HOURS&amp;CYCLES INPUT'!$C$2:$C$9999,'QUALIFIED EFH'!$C46,'HOURS&amp;CYCLES INPUT'!$D$2:$D$9999,'QUALIFIED EFH'!CA$4,'HOURS&amp;CYCLES INPUT'!$E$2:$E$9999,'QUALIFIED EFH'!CA$5))</f>
        <v>316.39999999999998</v>
      </c>
      <c r="CB46" s="476">
        <f>IF(CB$2&lt;&gt;"",IF($C46&lt;&gt;"TBA",CB$2/114,0),SUMIFS('HOURS&amp;CYCLES INPUT'!$F$2:$F$9999,'HOURS&amp;CYCLES INPUT'!$C$2:$C$9999,'QUALIFIED EFH'!$C46,'HOURS&amp;CYCLES INPUT'!$D$2:$D$9999,'QUALIFIED EFH'!CB$4,'HOURS&amp;CYCLES INPUT'!$E$2:$E$9999,'QUALIFIED EFH'!CB$5))</f>
        <v>292.07</v>
      </c>
      <c r="CC46" s="476">
        <f>IF(CC$2&lt;&gt;"",IF($C46&lt;&gt;"TBA",CC$2/114,0),SUMIFS('HOURS&amp;CYCLES INPUT'!$F$2:$F$9999,'HOURS&amp;CYCLES INPUT'!$C$2:$C$9999,'QUALIFIED EFH'!$C46,'HOURS&amp;CYCLES INPUT'!$D$2:$D$9999,'QUALIFIED EFH'!CC$4,'HOURS&amp;CYCLES INPUT'!$E$2:$E$9999,'QUALIFIED EFH'!CC$5))</f>
        <v>268.95999999999998</v>
      </c>
      <c r="CD46" s="476">
        <f>IF(CD$2&lt;&gt;"",IF($C46&lt;&gt;"TBA",CD$2/114,0),SUMIFS('HOURS&amp;CYCLES INPUT'!$F$2:$F$9999,'HOURS&amp;CYCLES INPUT'!$C$2:$C$9999,'QUALIFIED EFH'!$C46,'HOURS&amp;CYCLES INPUT'!$D$2:$D$9999,'QUALIFIED EFH'!CD$4,'HOURS&amp;CYCLES INPUT'!$E$2:$E$9999,'QUALIFIED EFH'!CD$5))</f>
        <v>252.66</v>
      </c>
      <c r="CE46" s="476">
        <f>IF(CE$2&lt;&gt;"",IF($C46&lt;&gt;"TBA",CE$2/114,0),SUMIFS('HOURS&amp;CYCLES INPUT'!$F$2:$F$9999,'HOURS&amp;CYCLES INPUT'!$C$2:$C$9999,'QUALIFIED EFH'!$C46,'HOURS&amp;CYCLES INPUT'!$D$2:$D$9999,'QUALIFIED EFH'!CE$4,'HOURS&amp;CYCLES INPUT'!$E$2:$E$9999,'QUALIFIED EFH'!CE$5))</f>
        <v>295.77999999999997</v>
      </c>
      <c r="CF46" s="476">
        <f>IF(CF$2&lt;&gt;"",IF($C46&lt;&gt;"TBA",CF$2/114,0),SUMIFS('HOURS&amp;CYCLES INPUT'!$F$2:$F$9999,'HOURS&amp;CYCLES INPUT'!$C$2:$C$9999,'QUALIFIED EFH'!$C46,'HOURS&amp;CYCLES INPUT'!$D$2:$D$9999,'QUALIFIED EFH'!CF$4,'HOURS&amp;CYCLES INPUT'!$E$2:$E$9999,'QUALIFIED EFH'!CF$5))</f>
        <v>361.26</v>
      </c>
      <c r="CG46" s="476">
        <f>IF(CG$2&lt;&gt;"",IF($C46&lt;&gt;"TBA",CG$2/114,0),SUMIFS('HOURS&amp;CYCLES INPUT'!$F$2:$F$9999,'HOURS&amp;CYCLES INPUT'!$C$2:$C$9999,'QUALIFIED EFH'!$C46,'HOURS&amp;CYCLES INPUT'!$D$2:$D$9999,'QUALIFIED EFH'!CG$4,'HOURS&amp;CYCLES INPUT'!$E$2:$E$9999,'QUALIFIED EFH'!CG$5))</f>
        <v>246.62</v>
      </c>
      <c r="CH46" s="476">
        <f>IF(CH$2&lt;&gt;"",IF($C46&lt;&gt;"TBA",CH$2/114,0),SUMIFS('HOURS&amp;CYCLES INPUT'!$F$2:$F$9999,'HOURS&amp;CYCLES INPUT'!$C$2:$C$9999,'QUALIFIED EFH'!$C46,'HOURS&amp;CYCLES INPUT'!$D$2:$D$9999,'QUALIFIED EFH'!CH$4,'HOURS&amp;CYCLES INPUT'!$E$2:$E$9999,'QUALIFIED EFH'!CH$5))</f>
        <v>0</v>
      </c>
      <c r="CI46" s="476">
        <f>IF(CI$2&lt;&gt;"",IF($C46&lt;&gt;"TBA",CI$2/114,0),SUMIFS('HOURS&amp;CYCLES INPUT'!$F$2:$F$9999,'HOURS&amp;CYCLES INPUT'!$C$2:$C$9999,'QUALIFIED EFH'!$C46,'HOURS&amp;CYCLES INPUT'!$D$2:$D$9999,'QUALIFIED EFH'!CI$4,'HOURS&amp;CYCLES INPUT'!$E$2:$E$9999,'QUALIFIED EFH'!CI$5))</f>
        <v>0</v>
      </c>
      <c r="CJ46" s="476">
        <f>IF(CJ$2&lt;&gt;"",IF($C46&lt;&gt;"TBA",CJ$2/114,0),SUMIFS('HOURS&amp;CYCLES INPUT'!$F$2:$F$9999,'HOURS&amp;CYCLES INPUT'!$C$2:$C$9999,'QUALIFIED EFH'!$C46,'HOURS&amp;CYCLES INPUT'!$D$2:$D$9999,'QUALIFIED EFH'!CJ$4,'HOURS&amp;CYCLES INPUT'!$E$2:$E$9999,'QUALIFIED EFH'!CJ$5))</f>
        <v>0</v>
      </c>
      <c r="CK46" s="476">
        <f>IF(CK$2&lt;&gt;"",IF($C46&lt;&gt;"TBA",CK$2/114,0),SUMIFS('HOURS&amp;CYCLES INPUT'!$F$2:$F$9999,'HOURS&amp;CYCLES INPUT'!$C$2:$C$9999,'QUALIFIED EFH'!$C46,'HOURS&amp;CYCLES INPUT'!$D$2:$D$9999,'QUALIFIED EFH'!CK$4,'HOURS&amp;CYCLES INPUT'!$E$2:$E$9999,'QUALIFIED EFH'!CK$5))</f>
        <v>0</v>
      </c>
      <c r="CL46" s="476">
        <f>IF(CL$2&lt;&gt;"",IF($C46&lt;&gt;"TBA",CL$2/114,0),SUMIFS('HOURS&amp;CYCLES INPUT'!$F$2:$F$9999,'HOURS&amp;CYCLES INPUT'!$C$2:$C$9999,'QUALIFIED EFH'!$C46,'HOURS&amp;CYCLES INPUT'!$D$2:$D$9999,'QUALIFIED EFH'!CL$4,'HOURS&amp;CYCLES INPUT'!$E$2:$E$9999,'QUALIFIED EFH'!CL$5))</f>
        <v>0</v>
      </c>
      <c r="CM46" s="476">
        <f>IF(CM$2&lt;&gt;"",IF($C46&lt;&gt;"TBA",CM$2/114,0),SUMIFS('HOURS&amp;CYCLES INPUT'!$F$2:$F$9999,'HOURS&amp;CYCLES INPUT'!$C$2:$C$9999,'QUALIFIED EFH'!$C46,'HOURS&amp;CYCLES INPUT'!$D$2:$D$9999,'QUALIFIED EFH'!CM$4,'HOURS&amp;CYCLES INPUT'!$E$2:$E$9999,'QUALIFIED EFH'!CM$5))</f>
        <v>0</v>
      </c>
      <c r="CN46" s="476">
        <f>IF(CN$2&lt;&gt;"",IF($C46&lt;&gt;"TBA",CN$2/114,0),SUMIFS('HOURS&amp;CYCLES INPUT'!$F$2:$F$9999,'HOURS&amp;CYCLES INPUT'!$C$2:$C$9999,'QUALIFIED EFH'!$C46,'HOURS&amp;CYCLES INPUT'!$D$2:$D$9999,'QUALIFIED EFH'!CN$4,'HOURS&amp;CYCLES INPUT'!$E$2:$E$9999,'QUALIFIED EFH'!CN$5))</f>
        <v>0</v>
      </c>
      <c r="CO46" s="476">
        <f>IF(CO$2&lt;&gt;"",IF($C46&lt;&gt;"TBA",CO$2/114,0),SUMIFS('HOURS&amp;CYCLES INPUT'!$F$2:$F$9999,'HOURS&amp;CYCLES INPUT'!$C$2:$C$9999,'QUALIFIED EFH'!$C46,'HOURS&amp;CYCLES INPUT'!$D$2:$D$9999,'QUALIFIED EFH'!CO$4,'HOURS&amp;CYCLES INPUT'!$E$2:$E$9999,'QUALIFIED EFH'!CO$5))</f>
        <v>0</v>
      </c>
      <c r="CP46" s="476">
        <f>IF(CP$2&lt;&gt;"",IF($C46&lt;&gt;"TBA",CP$2/114,0),SUMIFS('HOURS&amp;CYCLES INPUT'!$F$2:$F$9999,'HOURS&amp;CYCLES INPUT'!$C$2:$C$9999,'QUALIFIED EFH'!$C46,'HOURS&amp;CYCLES INPUT'!$D$2:$D$9999,'QUALIFIED EFH'!CP$4,'HOURS&amp;CYCLES INPUT'!$E$2:$E$9999,'QUALIFIED EFH'!CP$5))</f>
        <v>0</v>
      </c>
      <c r="CQ46" s="476">
        <f>IF(CQ$2&lt;&gt;"",IF($C46&lt;&gt;"TBA",CQ$2/114,0),SUMIFS('HOURS&amp;CYCLES INPUT'!$F$2:$F$9999,'HOURS&amp;CYCLES INPUT'!$C$2:$C$9999,'QUALIFIED EFH'!$C46,'HOURS&amp;CYCLES INPUT'!$D$2:$D$9999,'QUALIFIED EFH'!CQ$4,'HOURS&amp;CYCLES INPUT'!$E$2:$E$9999,'QUALIFIED EFH'!CQ$5))</f>
        <v>0</v>
      </c>
      <c r="CR46" s="476">
        <f>IF(CR$2&lt;&gt;"",IF($C46&lt;&gt;"TBA",CR$2/114,0),SUMIFS('HOURS&amp;CYCLES INPUT'!$F$2:$F$9999,'HOURS&amp;CYCLES INPUT'!$C$2:$C$9999,'QUALIFIED EFH'!$C46,'HOURS&amp;CYCLES INPUT'!$D$2:$D$9999,'QUALIFIED EFH'!CR$4,'HOURS&amp;CYCLES INPUT'!$E$2:$E$9999,'QUALIFIED EFH'!CR$5))</f>
        <v>0</v>
      </c>
      <c r="CS46" s="476">
        <f>IF(CS$2&lt;&gt;"",IF($C46&lt;&gt;"TBA",CS$2/114,0),SUMIFS('HOURS&amp;CYCLES INPUT'!$F$2:$F$9999,'HOURS&amp;CYCLES INPUT'!$C$2:$C$9999,'QUALIFIED EFH'!$C46,'HOURS&amp;CYCLES INPUT'!$D$2:$D$9999,'QUALIFIED EFH'!CS$4,'HOURS&amp;CYCLES INPUT'!$E$2:$E$9999,'QUALIFIED EFH'!CS$5))</f>
        <v>232.92</v>
      </c>
      <c r="CT46" s="476">
        <f>IF(CT$2&lt;&gt;"",IF($C46&lt;&gt;"TBA",CT$2/114,0),SUMIFS('HOURS&amp;CYCLES INPUT'!$F$2:$F$9999,'HOURS&amp;CYCLES INPUT'!$C$2:$C$9999,'QUALIFIED EFH'!$C46,'HOURS&amp;CYCLES INPUT'!$D$2:$D$9999,'QUALIFIED EFH'!CT$4,'HOURS&amp;CYCLES INPUT'!$E$2:$E$9999,'QUALIFIED EFH'!CT$5))</f>
        <v>423.44</v>
      </c>
      <c r="CU46" s="476">
        <f>IF(CU$2&lt;&gt;"",IF($C46&lt;&gt;"TBA",CU$2/114,0),SUMIFS('HOURS&amp;CYCLES INPUT'!$F$2:$F$9999,'HOURS&amp;CYCLES INPUT'!$C$2:$C$9999,'QUALIFIED EFH'!$C46,'HOURS&amp;CYCLES INPUT'!$D$2:$D$9999,'QUALIFIED EFH'!CU$4,'HOURS&amp;CYCLES INPUT'!$E$2:$E$9999,'QUALIFIED EFH'!CU$5))</f>
        <v>299.02</v>
      </c>
      <c r="CV46" s="476">
        <f>IF(CV$2&lt;&gt;"",IF($C46&lt;&gt;"TBA",CV$2/114,0),SUMIFS('HOURS&amp;CYCLES INPUT'!$F$2:$F$9999,'HOURS&amp;CYCLES INPUT'!$C$2:$C$9999,'QUALIFIED EFH'!$C46,'HOURS&amp;CYCLES INPUT'!$D$2:$D$9999,'QUALIFIED EFH'!CV$4,'HOURS&amp;CYCLES INPUT'!$E$2:$E$9999,'QUALIFIED EFH'!CV$5))</f>
        <v>456.6</v>
      </c>
      <c r="CW46" s="476">
        <f>IF(CW$2&lt;&gt;"",IF($C46&lt;&gt;"TBA",CW$2/114,0),SUMIFS('HOURS&amp;CYCLES INPUT'!$F$2:$F$9999,'HOURS&amp;CYCLES INPUT'!$C$2:$C$9999,'QUALIFIED EFH'!$C46,'HOURS&amp;CYCLES INPUT'!$D$2:$D$9999,'QUALIFIED EFH'!CW$4,'HOURS&amp;CYCLES INPUT'!$E$2:$E$9999,'QUALIFIED EFH'!CW$5))</f>
        <v>516.87</v>
      </c>
      <c r="CX46" s="476">
        <f>IF(CX$2&lt;&gt;"",IF($C46&lt;&gt;"TBA",CX$2/114,0),SUMIFS('HOURS&amp;CYCLES INPUT'!$F$2:$F$9999,'HOURS&amp;CYCLES INPUT'!$C$2:$C$9999,'QUALIFIED EFH'!$C46,'HOURS&amp;CYCLES INPUT'!$D$2:$D$9999,'QUALIFIED EFH'!CX$4,'HOURS&amp;CYCLES INPUT'!$E$2:$E$9999,'QUALIFIED EFH'!CX$5))</f>
        <v>434.09</v>
      </c>
      <c r="CY46" s="476">
        <f>IF(CY$2&lt;&gt;"",IF($C46&lt;&gt;"TBA",CY$2/114,0),SUMIFS('HOURS&amp;CYCLES INPUT'!$F$2:$F$9999,'HOURS&amp;CYCLES INPUT'!$C$2:$C$9999,'QUALIFIED EFH'!$C46,'HOURS&amp;CYCLES INPUT'!$D$2:$D$9999,'QUALIFIED EFH'!CY$4,'HOURS&amp;CYCLES INPUT'!$E$2:$E$9999,'QUALIFIED EFH'!CY$5))</f>
        <v>443.82</v>
      </c>
      <c r="CZ46" s="476">
        <f>IF(CZ$2&lt;&gt;"",IF($C46&lt;&gt;"TBA",CZ$2/114,0),SUMIFS('HOURS&amp;CYCLES INPUT'!$F$2:$F$9999,'HOURS&amp;CYCLES INPUT'!$C$2:$C$9999,'QUALIFIED EFH'!$C46,'HOURS&amp;CYCLES INPUT'!$D$2:$D$9999,'QUALIFIED EFH'!CZ$4,'HOURS&amp;CYCLES INPUT'!$E$2:$E$9999,'QUALIFIED EFH'!CZ$5))</f>
        <v>472.92</v>
      </c>
      <c r="DA46" s="476">
        <f>IF(DA$2&lt;&gt;"",IF($C46&lt;&gt;"TBA",DA$2/114,0),SUMIFS('HOURS&amp;CYCLES INPUT'!$F$2:$F$9999,'HOURS&amp;CYCLES INPUT'!$C$2:$C$9999,'QUALIFIED EFH'!$C46,'HOURS&amp;CYCLES INPUT'!$D$2:$D$9999,'QUALIFIED EFH'!DA$4,'HOURS&amp;CYCLES INPUT'!$E$2:$E$9999,'QUALIFIED EFH'!DA$5))</f>
        <v>475.97</v>
      </c>
      <c r="DB46" s="476">
        <f>IF(DB$2&lt;&gt;"",IF($C46&lt;&gt;"TBA",DB$2/114,0),SUMIFS('HOURS&amp;CYCLES INPUT'!$F$2:$F$9999,'HOURS&amp;CYCLES INPUT'!$C$2:$C$9999,'QUALIFIED EFH'!$C46,'HOURS&amp;CYCLES INPUT'!$D$2:$D$9999,'QUALIFIED EFH'!DB$4,'HOURS&amp;CYCLES INPUT'!$E$2:$E$9999,'QUALIFIED EFH'!DB$5))</f>
        <v>462.34</v>
      </c>
      <c r="DC46" s="476">
        <f>IF(DC$2&lt;&gt;"",IF($C46&lt;&gt;"TBA",DC$2/114,0),SUMIFS('HOURS&amp;CYCLES INPUT'!$F$2:$F$9999,'HOURS&amp;CYCLES INPUT'!$C$2:$C$9999,'QUALIFIED EFH'!$C46,'HOURS&amp;CYCLES INPUT'!$D$2:$D$9999,'QUALIFIED EFH'!DC$4,'HOURS&amp;CYCLES INPUT'!$E$2:$E$9999,'QUALIFIED EFH'!DC$5))</f>
        <v>406.89</v>
      </c>
      <c r="DD46" s="476">
        <f>IF(DD$2&lt;&gt;"",IF($C46&lt;&gt;"TBA",DD$2/114,0),SUMIFS('HOURS&amp;CYCLES INPUT'!$F$2:$F$9999,'HOURS&amp;CYCLES INPUT'!$C$2:$C$9999,'QUALIFIED EFH'!$C46,'HOURS&amp;CYCLES INPUT'!$D$2:$D$9999,'QUALIFIED EFH'!DD$4,'HOURS&amp;CYCLES INPUT'!$E$2:$E$9999,'QUALIFIED EFH'!DD$5))</f>
        <v>420.43</v>
      </c>
      <c r="DE46" s="476">
        <f>IF(DE$2&lt;&gt;"",IF($C46&lt;&gt;"TBA",DE$2/114,0),SUMIFS('HOURS&amp;CYCLES INPUT'!$F$2:$F$9999,'HOURS&amp;CYCLES INPUT'!$C$2:$C$9999,'QUALIFIED EFH'!$C46,'HOURS&amp;CYCLES INPUT'!$D$2:$D$9999,'QUALIFIED EFH'!DE$4,'HOURS&amp;CYCLES INPUT'!$E$2:$E$9999,'QUALIFIED EFH'!DE$5))</f>
        <v>408.97</v>
      </c>
      <c r="DF46" s="476">
        <f>IF(DF$2&lt;&gt;"",IF($C46&lt;&gt;"TBA",DF$2/114,0),SUMIFS('HOURS&amp;CYCLES INPUT'!$F$2:$F$9999,'HOURS&amp;CYCLES INPUT'!$C$2:$C$9999,'QUALIFIED EFH'!$C46,'HOURS&amp;CYCLES INPUT'!$D$2:$D$9999,'QUALIFIED EFH'!DF$4,'HOURS&amp;CYCLES INPUT'!$E$2:$E$9999,'QUALIFIED EFH'!DF$5))</f>
        <v>509.11</v>
      </c>
      <c r="DG46" s="476">
        <f>IF(DG$2&lt;&gt;"",IF($C46&lt;&gt;"TBA",DG$2/114,0),SUMIFS('HOURS&amp;CYCLES INPUT'!$F$2:$F$9999,'HOURS&amp;CYCLES INPUT'!$C$2:$C$9999,'QUALIFIED EFH'!$C46,'HOURS&amp;CYCLES INPUT'!$D$2:$D$9999,'QUALIFIED EFH'!DG$4,'HOURS&amp;CYCLES INPUT'!$E$2:$E$9999,'QUALIFIED EFH'!DG$5))</f>
        <v>445.95</v>
      </c>
      <c r="DH46" s="476">
        <f>IF(DH$2&lt;&gt;"",IF($C46&lt;&gt;"TBA",DH$2/114,0),SUMIFS('HOURS&amp;CYCLES INPUT'!$F$2:$F$9999,'HOURS&amp;CYCLES INPUT'!$C$2:$C$9999,'QUALIFIED EFH'!$C46,'HOURS&amp;CYCLES INPUT'!$D$2:$D$9999,'QUALIFIED EFH'!DH$4,'HOURS&amp;CYCLES INPUT'!$E$2:$E$9999,'QUALIFIED EFH'!DH$5))</f>
        <v>0</v>
      </c>
      <c r="DI46" s="476">
        <f>IF(DI$2&lt;&gt;"",IF($C46&lt;&gt;"TBA",DI$2/114,0),SUMIFS('HOURS&amp;CYCLES INPUT'!$F$2:$F$9999,'HOURS&amp;CYCLES INPUT'!$C$2:$C$9999,'QUALIFIED EFH'!$C46,'HOURS&amp;CYCLES INPUT'!$D$2:$D$9999,'QUALIFIED EFH'!DI$4,'HOURS&amp;CYCLES INPUT'!$E$2:$E$9999,'QUALIFIED EFH'!DI$5))</f>
        <v>0</v>
      </c>
      <c r="DJ46" s="476">
        <f>IF(DJ$2&lt;&gt;"",IF($C46&lt;&gt;"TBA",DJ$2/114,0),SUMIFS('HOURS&amp;CYCLES INPUT'!$F$2:$F$9999,'HOURS&amp;CYCLES INPUT'!$C$2:$C$9999,'QUALIFIED EFH'!$C46,'HOURS&amp;CYCLES INPUT'!$D$2:$D$9999,'QUALIFIED EFH'!DJ$4,'HOURS&amp;CYCLES INPUT'!$E$2:$E$9999,'QUALIFIED EFH'!DJ$5))</f>
        <v>0</v>
      </c>
      <c r="DK46" s="476">
        <f>IF(DK$2&lt;&gt;"",IF($C46&lt;&gt;"TBA",DK$2/114,0),SUMIFS('HOURS&amp;CYCLES INPUT'!$F$2:$F$9999,'HOURS&amp;CYCLES INPUT'!$C$2:$C$9999,'QUALIFIED EFH'!$C46,'HOURS&amp;CYCLES INPUT'!$D$2:$D$9999,'QUALIFIED EFH'!DK$4,'HOURS&amp;CYCLES INPUT'!$E$2:$E$9999,'QUALIFIED EFH'!DK$5))</f>
        <v>0</v>
      </c>
      <c r="DL46" s="476">
        <f>IF(DL$2&lt;&gt;"",IF($C46&lt;&gt;"TBA",DL$2/114,0),SUMIFS('HOURS&amp;CYCLES INPUT'!$F$2:$F$9999,'HOURS&amp;CYCLES INPUT'!$C$2:$C$9999,'QUALIFIED EFH'!$C46,'HOURS&amp;CYCLES INPUT'!$D$2:$D$9999,'QUALIFIED EFH'!DL$4,'HOURS&amp;CYCLES INPUT'!$E$2:$E$9999,'QUALIFIED EFH'!DL$5))</f>
        <v>0</v>
      </c>
      <c r="DM46" s="476">
        <f>IF(DM$2&lt;&gt;"",IF($C46&lt;&gt;"TBA",DM$2/114,0),SUMIFS('HOURS&amp;CYCLES INPUT'!$F$2:$F$9999,'HOURS&amp;CYCLES INPUT'!$C$2:$C$9999,'QUALIFIED EFH'!$C46,'HOURS&amp;CYCLES INPUT'!$D$2:$D$9999,'QUALIFIED EFH'!DM$4,'HOURS&amp;CYCLES INPUT'!$E$2:$E$9999,'QUALIFIED EFH'!DM$5))</f>
        <v>0</v>
      </c>
      <c r="DN46" s="476">
        <f>IF(DN$2&lt;&gt;"",IF($C46&lt;&gt;"TBA",DN$2/114,0),SUMIFS('HOURS&amp;CYCLES INPUT'!$F$2:$F$9999,'HOURS&amp;CYCLES INPUT'!$C$2:$C$9999,'QUALIFIED EFH'!$C46,'HOURS&amp;CYCLES INPUT'!$D$2:$D$9999,'QUALIFIED EFH'!DN$4,'HOURS&amp;CYCLES INPUT'!$E$2:$E$9999,'QUALIFIED EFH'!DN$5))</f>
        <v>0</v>
      </c>
      <c r="DO46" s="476">
        <f>IF(DO$2&lt;&gt;"",IF($C46&lt;&gt;"TBA",DO$2/114,0),SUMIFS('HOURS&amp;CYCLES INPUT'!$F$2:$F$9999,'HOURS&amp;CYCLES INPUT'!$C$2:$C$9999,'QUALIFIED EFH'!$C46,'HOURS&amp;CYCLES INPUT'!$D$2:$D$9999,'QUALIFIED EFH'!DO$4,'HOURS&amp;CYCLES INPUT'!$E$2:$E$9999,'QUALIFIED EFH'!DO$5))</f>
        <v>0</v>
      </c>
      <c r="DP46" s="476">
        <f>IF(DP$2&lt;&gt;"",IF($C46&lt;&gt;"TBA",DP$2/114,0),SUMIFS('HOURS&amp;CYCLES INPUT'!$F$2:$F$9999,'HOURS&amp;CYCLES INPUT'!$C$2:$C$9999,'QUALIFIED EFH'!$C46,'HOURS&amp;CYCLES INPUT'!$D$2:$D$9999,'QUALIFIED EFH'!DP$4,'HOURS&amp;CYCLES INPUT'!$E$2:$E$9999,'QUALIFIED EFH'!DP$5))</f>
        <v>0</v>
      </c>
      <c r="DQ46" s="476">
        <f>IF(DQ$2&lt;&gt;"",IF($C46&lt;&gt;"TBA",DQ$2/114,0),SUMIFS('HOURS&amp;CYCLES INPUT'!$F$2:$F$9999,'HOURS&amp;CYCLES INPUT'!$C$2:$C$9999,'QUALIFIED EFH'!$C46,'HOURS&amp;CYCLES INPUT'!$D$2:$D$9999,'QUALIFIED EFH'!DQ$4,'HOURS&amp;CYCLES INPUT'!$E$2:$E$9999,'QUALIFIED EFH'!DQ$5))</f>
        <v>0</v>
      </c>
      <c r="DR46" s="476">
        <f>IF(DR$2&lt;&gt;"",IF($C46&lt;&gt;"TBA",DR$2/114,0),SUMIFS('HOURS&amp;CYCLES INPUT'!$F$2:$F$9999,'HOURS&amp;CYCLES INPUT'!$C$2:$C$9999,'QUALIFIED EFH'!$C46,'HOURS&amp;CYCLES INPUT'!$D$2:$D$9999,'QUALIFIED EFH'!DR$4,'HOURS&amp;CYCLES INPUT'!$E$2:$E$9999,'QUALIFIED EFH'!DR$5))</f>
        <v>0</v>
      </c>
      <c r="DS46" s="476">
        <f>IF(DS$2&lt;&gt;"",IF($C46&lt;&gt;"TBA",DS$2/114,0),SUMIFS('HOURS&amp;CYCLES INPUT'!$F$2:$F$9999,'HOURS&amp;CYCLES INPUT'!$C$2:$C$9999,'QUALIFIED EFH'!$C46,'HOURS&amp;CYCLES INPUT'!$D$2:$D$9999,'QUALIFIED EFH'!DS$4,'HOURS&amp;CYCLES INPUT'!$E$2:$E$9999,'QUALIFIED EFH'!DS$5))</f>
        <v>0</v>
      </c>
      <c r="DT46" s="476">
        <f>IF(DT$2&lt;&gt;"",IF($C46&lt;&gt;"TBA",DT$2/114,0),SUMIFS('HOURS&amp;CYCLES INPUT'!$F$2:$F$9999,'HOURS&amp;CYCLES INPUT'!$C$2:$C$9999,'QUALIFIED EFH'!$C46,'HOURS&amp;CYCLES INPUT'!$D$2:$D$9999,'QUALIFIED EFH'!DT$4,'HOURS&amp;CYCLES INPUT'!$E$2:$E$9999,'QUALIFIED EFH'!DT$5))</f>
        <v>0</v>
      </c>
      <c r="DU46" s="476">
        <f>IF(DU$2&lt;&gt;"",IF($C46&lt;&gt;"TBA",DU$2/114,0),SUMIFS('HOURS&amp;CYCLES INPUT'!$F$2:$F$9999,'HOURS&amp;CYCLES INPUT'!$C$2:$C$9999,'QUALIFIED EFH'!$C46,'HOURS&amp;CYCLES INPUT'!$D$2:$D$9999,'QUALIFIED EFH'!DU$4,'HOURS&amp;CYCLES INPUT'!$E$2:$E$9999,'QUALIFIED EFH'!DU$5))</f>
        <v>0</v>
      </c>
      <c r="DV46" s="476">
        <f>IF(DV$2&lt;&gt;"",IF($C46&lt;&gt;"TBA",DV$2/114,0),SUMIFS('HOURS&amp;CYCLES INPUT'!$F$2:$F$9999,'HOURS&amp;CYCLES INPUT'!$C$2:$C$9999,'QUALIFIED EFH'!$C46,'HOURS&amp;CYCLES INPUT'!$D$2:$D$9999,'QUALIFIED EFH'!DV$4,'HOURS&amp;CYCLES INPUT'!$E$2:$E$9999,'QUALIFIED EFH'!DV$5))</f>
        <v>0</v>
      </c>
      <c r="DW46" s="476">
        <f>IF(DW$2&lt;&gt;"",IF($C46&lt;&gt;"TBA",DW$2/114,0),SUMIFS('HOURS&amp;CYCLES INPUT'!$F$2:$F$9999,'HOURS&amp;CYCLES INPUT'!$C$2:$C$9999,'QUALIFIED EFH'!$C46,'HOURS&amp;CYCLES INPUT'!$D$2:$D$9999,'QUALIFIED EFH'!DW$4,'HOURS&amp;CYCLES INPUT'!$E$2:$E$9999,'QUALIFIED EFH'!DW$5))</f>
        <v>0</v>
      </c>
      <c r="DX46" s="476">
        <f>IF(DX$2&lt;&gt;"",IF($C46&lt;&gt;"TBA",DX$2/114,0),SUMIFS('HOURS&amp;CYCLES INPUT'!$F$2:$F$9999,'HOURS&amp;CYCLES INPUT'!$C$2:$C$9999,'QUALIFIED EFH'!$C46,'HOURS&amp;CYCLES INPUT'!$D$2:$D$9999,'QUALIFIED EFH'!DX$4,'HOURS&amp;CYCLES INPUT'!$E$2:$E$9999,'QUALIFIED EFH'!DX$5))</f>
        <v>0</v>
      </c>
      <c r="DY46" s="476">
        <f>IF(DY$2&lt;&gt;"",IF($C46&lt;&gt;"TBA",DY$2/114,0),SUMIFS('HOURS&amp;CYCLES INPUT'!$F$2:$F$9999,'HOURS&amp;CYCLES INPUT'!$C$2:$C$9999,'QUALIFIED EFH'!$C46,'HOURS&amp;CYCLES INPUT'!$D$2:$D$9999,'QUALIFIED EFH'!DY$4,'HOURS&amp;CYCLES INPUT'!$E$2:$E$9999,'QUALIFIED EFH'!DY$5))</f>
        <v>0</v>
      </c>
      <c r="DZ46" s="476">
        <f>IF(DZ$2&lt;&gt;"",IF($C46&lt;&gt;"TBA",DZ$2/114,0),SUMIFS('HOURS&amp;CYCLES INPUT'!$F$2:$F$9999,'HOURS&amp;CYCLES INPUT'!$C$2:$C$9999,'QUALIFIED EFH'!$C46,'HOURS&amp;CYCLES INPUT'!$D$2:$D$9999,'QUALIFIED EFH'!DZ$4,'HOURS&amp;CYCLES INPUT'!$E$2:$E$9999,'QUALIFIED EFH'!DZ$5))</f>
        <v>0</v>
      </c>
      <c r="EA46" s="476">
        <f>IF(EA$2&lt;&gt;"",IF($C46&lt;&gt;"TBA",EA$2/114,0),SUMIFS('HOURS&amp;CYCLES INPUT'!$F$2:$F$9999,'HOURS&amp;CYCLES INPUT'!$C$2:$C$9999,'QUALIFIED EFH'!$C46,'HOURS&amp;CYCLES INPUT'!$D$2:$D$9999,'QUALIFIED EFH'!EA$4,'HOURS&amp;CYCLES INPUT'!$E$2:$E$9999,'QUALIFIED EFH'!EA$5))</f>
        <v>0</v>
      </c>
      <c r="EB46" s="476">
        <f>IF(EB$2&lt;&gt;"",IF($C46&lt;&gt;"TBA",EB$2/114,0),SUMIFS('HOURS&amp;CYCLES INPUT'!$F$2:$F$9999,'HOURS&amp;CYCLES INPUT'!$C$2:$C$9999,'QUALIFIED EFH'!$C46,'HOURS&amp;CYCLES INPUT'!$D$2:$D$9999,'QUALIFIED EFH'!EB$4,'HOURS&amp;CYCLES INPUT'!$E$2:$E$9999,'QUALIFIED EFH'!EB$5))</f>
        <v>0</v>
      </c>
      <c r="EC46" s="476">
        <f>IF(EC$2&lt;&gt;"",IF($C46&lt;&gt;"TBA",EC$2/114,0),SUMIFS('HOURS&amp;CYCLES INPUT'!$F$2:$F$9999,'HOURS&amp;CYCLES INPUT'!$C$2:$C$9999,'QUALIFIED EFH'!$C46,'HOURS&amp;CYCLES INPUT'!$D$2:$D$9999,'QUALIFIED EFH'!EC$4,'HOURS&amp;CYCLES INPUT'!$E$2:$E$9999,'QUALIFIED EFH'!EC$5))</f>
        <v>0</v>
      </c>
      <c r="ED46" s="476">
        <f>IF(ED$2&lt;&gt;"",IF($C46&lt;&gt;"TBA",ED$2/114,0),SUMIFS('HOURS&amp;CYCLES INPUT'!$F$2:$F$9999,'HOURS&amp;CYCLES INPUT'!$C$2:$C$9999,'QUALIFIED EFH'!$C46,'HOURS&amp;CYCLES INPUT'!$D$2:$D$9999,'QUALIFIED EFH'!ED$4,'HOURS&amp;CYCLES INPUT'!$E$2:$E$9999,'QUALIFIED EFH'!ED$5))</f>
        <v>0</v>
      </c>
      <c r="EE46" s="476">
        <f>IF(EE$2&lt;&gt;"",IF($C46&lt;&gt;"TBA",EE$2/114,0),SUMIFS('HOURS&amp;CYCLES INPUT'!$F$2:$F$9999,'HOURS&amp;CYCLES INPUT'!$C$2:$C$9999,'QUALIFIED EFH'!$C46,'HOURS&amp;CYCLES INPUT'!$D$2:$D$9999,'QUALIFIED EFH'!EE$4,'HOURS&amp;CYCLES INPUT'!$E$2:$E$9999,'QUALIFIED EFH'!EE$5))</f>
        <v>0</v>
      </c>
      <c r="EF46" s="476">
        <f>IF(EF$2&lt;&gt;"",IF($C46&lt;&gt;"TBA",EF$2/114,0),SUMIFS('HOURS&amp;CYCLES INPUT'!$F$2:$F$9999,'HOURS&amp;CYCLES INPUT'!$C$2:$C$9999,'QUALIFIED EFH'!$C46,'HOURS&amp;CYCLES INPUT'!$D$2:$D$9999,'QUALIFIED EFH'!EF$4,'HOURS&amp;CYCLES INPUT'!$E$2:$E$9999,'QUALIFIED EFH'!EF$5))</f>
        <v>0</v>
      </c>
      <c r="EG46" s="476">
        <f>IF(EG$2&lt;&gt;"",IF($C46&lt;&gt;"TBA",EG$2/114,0),SUMIFS('HOURS&amp;CYCLES INPUT'!$F$2:$F$9999,'HOURS&amp;CYCLES INPUT'!$C$2:$C$9999,'QUALIFIED EFH'!$C46,'HOURS&amp;CYCLES INPUT'!$D$2:$D$9999,'QUALIFIED EFH'!EG$4,'HOURS&amp;CYCLES INPUT'!$E$2:$E$9999,'QUALIFIED EFH'!EG$5))</f>
        <v>0</v>
      </c>
      <c r="EH46" s="476">
        <f>IF(EH$2&lt;&gt;"",IF($C46&lt;&gt;"TBA",EH$2/114,0),SUMIFS('HOURS&amp;CYCLES INPUT'!$F$2:$F$9999,'HOURS&amp;CYCLES INPUT'!$C$2:$C$9999,'QUALIFIED EFH'!$C46,'HOURS&amp;CYCLES INPUT'!$D$2:$D$9999,'QUALIFIED EFH'!EH$4,'HOURS&amp;CYCLES INPUT'!$E$2:$E$9999,'QUALIFIED EFH'!EH$5))</f>
        <v>0</v>
      </c>
      <c r="EI46" s="476">
        <f>IF(EI$2&lt;&gt;"",IF($C46&lt;&gt;"TBA",EI$2/114,0),SUMIFS('HOURS&amp;CYCLES INPUT'!$F$2:$F$9999,'HOURS&amp;CYCLES INPUT'!$C$2:$C$9999,'QUALIFIED EFH'!$C46,'HOURS&amp;CYCLES INPUT'!$D$2:$D$9999,'QUALIFIED EFH'!EI$4,'HOURS&amp;CYCLES INPUT'!$E$2:$E$9999,'QUALIFIED EFH'!EI$5))</f>
        <v>0</v>
      </c>
      <c r="EJ46" s="476">
        <f>IF(EJ$2&lt;&gt;"",IF($C46&lt;&gt;"TBA",EJ$2/114,0),SUMIFS('HOURS&amp;CYCLES INPUT'!$F$2:$F$9999,'HOURS&amp;CYCLES INPUT'!$C$2:$C$9999,'QUALIFIED EFH'!$C46,'HOURS&amp;CYCLES INPUT'!$D$2:$D$9999,'QUALIFIED EFH'!EJ$4,'HOURS&amp;CYCLES INPUT'!$E$2:$E$9999,'QUALIFIED EFH'!EJ$5))</f>
        <v>0</v>
      </c>
      <c r="EK46" s="476">
        <f>IF(EK$2&lt;&gt;"",IF($C46&lt;&gt;"TBA",EK$2/114,0),SUMIFS('HOURS&amp;CYCLES INPUT'!$F$2:$F$9999,'HOURS&amp;CYCLES INPUT'!$C$2:$C$9999,'QUALIFIED EFH'!$C46,'HOURS&amp;CYCLES INPUT'!$D$2:$D$9999,'QUALIFIED EFH'!EK$4,'HOURS&amp;CYCLES INPUT'!$E$2:$E$9999,'QUALIFIED EFH'!EK$5))</f>
        <v>0</v>
      </c>
      <c r="EL46" s="476">
        <f>IF(EL$2&lt;&gt;"",IF($C46&lt;&gt;"TBA",EL$2/114,0),SUMIFS('HOURS&amp;CYCLES INPUT'!$F$2:$F$9999,'HOURS&amp;CYCLES INPUT'!$C$2:$C$9999,'QUALIFIED EFH'!$C46,'HOURS&amp;CYCLES INPUT'!$D$2:$D$9999,'QUALIFIED EFH'!EL$4,'HOURS&amp;CYCLES INPUT'!$E$2:$E$9999,'QUALIFIED EFH'!EL$5))</f>
        <v>0</v>
      </c>
      <c r="EM46" s="476">
        <f>IF(EM$2&lt;&gt;"",IF($C46&lt;&gt;"TBA",EM$2/114,0),SUMIFS('HOURS&amp;CYCLES INPUT'!$F$2:$F$9999,'HOURS&amp;CYCLES INPUT'!$C$2:$C$9999,'QUALIFIED EFH'!$C46,'HOURS&amp;CYCLES INPUT'!$D$2:$D$9999,'QUALIFIED EFH'!EM$4,'HOURS&amp;CYCLES INPUT'!$E$2:$E$9999,'QUALIFIED EFH'!EM$5))</f>
        <v>0</v>
      </c>
      <c r="EN46" s="476">
        <f>IF(EN$2&lt;&gt;"",IF($C46&lt;&gt;"TBA",EN$2/114,0),SUMIFS('HOURS&amp;CYCLES INPUT'!$F$2:$F$9999,'HOURS&amp;CYCLES INPUT'!$C$2:$C$9999,'QUALIFIED EFH'!$C46,'HOURS&amp;CYCLES INPUT'!$D$2:$D$9999,'QUALIFIED EFH'!EN$4,'HOURS&amp;CYCLES INPUT'!$E$2:$E$9999,'QUALIFIED EFH'!EN$5))</f>
        <v>0</v>
      </c>
      <c r="EO46" s="476">
        <f>IF(EO$2&lt;&gt;"",IF($C46&lt;&gt;"TBA",EO$2/114,0),SUMIFS('HOURS&amp;CYCLES INPUT'!$F$2:$F$9999,'HOURS&amp;CYCLES INPUT'!$C$2:$C$9999,'QUALIFIED EFH'!$C46,'HOURS&amp;CYCLES INPUT'!$D$2:$D$9999,'QUALIFIED EFH'!EO$4,'HOURS&amp;CYCLES INPUT'!$E$2:$E$9999,'QUALIFIED EFH'!EO$5))</f>
        <v>0</v>
      </c>
      <c r="EP46" s="476">
        <f>IF(EP$2&lt;&gt;"",IF($C46&lt;&gt;"TBA",EP$2/114,0),SUMIFS('HOURS&amp;CYCLES INPUT'!$F$2:$F$9999,'HOURS&amp;CYCLES INPUT'!$C$2:$C$9999,'QUALIFIED EFH'!$C46,'HOURS&amp;CYCLES INPUT'!$D$2:$D$9999,'QUALIFIED EFH'!EP$4,'HOURS&amp;CYCLES INPUT'!$E$2:$E$9999,'QUALIFIED EFH'!EP$5))</f>
        <v>0</v>
      </c>
      <c r="EQ46" s="476">
        <f>IF(EQ$2&lt;&gt;"",IF($C46&lt;&gt;"TBA",EQ$2/114,0),SUMIFS('HOURS&amp;CYCLES INPUT'!$F$2:$F$9999,'HOURS&amp;CYCLES INPUT'!$C$2:$C$9999,'QUALIFIED EFH'!$C46,'HOURS&amp;CYCLES INPUT'!$D$2:$D$9999,'QUALIFIED EFH'!EQ$4,'HOURS&amp;CYCLES INPUT'!$E$2:$E$9999,'QUALIFIED EFH'!EQ$5))</f>
        <v>0</v>
      </c>
      <c r="ER46" s="476">
        <f>IF(ER$2&lt;&gt;"",IF($C46&lt;&gt;"TBA",ER$2/114,0),SUMIFS('HOURS&amp;CYCLES INPUT'!$F$2:$F$9999,'HOURS&amp;CYCLES INPUT'!$C$2:$C$9999,'QUALIFIED EFH'!$C46,'HOURS&amp;CYCLES INPUT'!$D$2:$D$9999,'QUALIFIED EFH'!ER$4,'HOURS&amp;CYCLES INPUT'!$E$2:$E$9999,'QUALIFIED EFH'!ER$5))</f>
        <v>0</v>
      </c>
      <c r="ES46" s="476">
        <f>IF(ES$2&lt;&gt;"",IF($C46&lt;&gt;"TBA",ES$2/114,0),SUMIFS('HOURS&amp;CYCLES INPUT'!$F$2:$F$9999,'HOURS&amp;CYCLES INPUT'!$C$2:$C$9999,'QUALIFIED EFH'!$C46,'HOURS&amp;CYCLES INPUT'!$D$2:$D$9999,'QUALIFIED EFH'!ES$4,'HOURS&amp;CYCLES INPUT'!$E$2:$E$9999,'QUALIFIED EFH'!ES$5))</f>
        <v>0</v>
      </c>
      <c r="ET46" s="476">
        <f>IF(ET$2&lt;&gt;"",IF($C46&lt;&gt;"TBA",ET$2/114,0),SUMIFS('HOURS&amp;CYCLES INPUT'!$F$2:$F$9999,'HOURS&amp;CYCLES INPUT'!$C$2:$C$9999,'QUALIFIED EFH'!$C46,'HOURS&amp;CYCLES INPUT'!$D$2:$D$9999,'QUALIFIED EFH'!ET$4,'HOURS&amp;CYCLES INPUT'!$E$2:$E$9999,'QUALIFIED EFH'!ET$5))</f>
        <v>0</v>
      </c>
      <c r="EU46" s="476">
        <f>IF(EU$2&lt;&gt;"",IF($C46&lt;&gt;"TBA",EU$2/114,0),SUMIFS('HOURS&amp;CYCLES INPUT'!$F$2:$F$9999,'HOURS&amp;CYCLES INPUT'!$C$2:$C$9999,'QUALIFIED EFH'!$C46,'HOURS&amp;CYCLES INPUT'!$D$2:$D$9999,'QUALIFIED EFH'!EU$4,'HOURS&amp;CYCLES INPUT'!$E$2:$E$9999,'QUALIFIED EFH'!EU$5))</f>
        <v>0</v>
      </c>
      <c r="EV46" s="476">
        <f>IF(EV$2&lt;&gt;"",IF($C46&lt;&gt;"TBA",EV$2/114,0),SUMIFS('HOURS&amp;CYCLES INPUT'!$F$2:$F$9999,'HOURS&amp;CYCLES INPUT'!$C$2:$C$9999,'QUALIFIED EFH'!$C46,'HOURS&amp;CYCLES INPUT'!$D$2:$D$9999,'QUALIFIED EFH'!EV$4,'HOURS&amp;CYCLES INPUT'!$E$2:$E$9999,'QUALIFIED EFH'!EV$5))</f>
        <v>0</v>
      </c>
      <c r="EW46" s="476">
        <f>IF(EW$2&lt;&gt;"",IF($C46&lt;&gt;"TBA",EW$2/114,0),SUMIFS('HOURS&amp;CYCLES INPUT'!$F$2:$F$9999,'HOURS&amp;CYCLES INPUT'!$C$2:$C$9999,'QUALIFIED EFH'!$C46,'HOURS&amp;CYCLES INPUT'!$D$2:$D$9999,'QUALIFIED EFH'!EW$4,'HOURS&amp;CYCLES INPUT'!$E$2:$E$9999,'QUALIFIED EFH'!EW$5))</f>
        <v>0</v>
      </c>
      <c r="EX46" s="476">
        <f>IF(EX$2&lt;&gt;"",IF($C46&lt;&gt;"TBA",EX$2/114,0),SUMIFS('HOURS&amp;CYCLES INPUT'!$F$2:$F$9999,'HOURS&amp;CYCLES INPUT'!$C$2:$C$9999,'QUALIFIED EFH'!$C46,'HOURS&amp;CYCLES INPUT'!$D$2:$D$9999,'QUALIFIED EFH'!EX$4,'HOURS&amp;CYCLES INPUT'!$E$2:$E$9999,'QUALIFIED EFH'!EX$5))</f>
        <v>0</v>
      </c>
      <c r="EY46" s="476">
        <f>IF(EY$2&lt;&gt;"",IF($C46&lt;&gt;"TBA",EY$2/114,0),SUMIFS('HOURS&amp;CYCLES INPUT'!$F$2:$F$9999,'HOURS&amp;CYCLES INPUT'!$C$2:$C$9999,'QUALIFIED EFH'!$C46,'HOURS&amp;CYCLES INPUT'!$D$2:$D$9999,'QUALIFIED EFH'!EY$4,'HOURS&amp;CYCLES INPUT'!$E$2:$E$9999,'QUALIFIED EFH'!EY$5))</f>
        <v>0</v>
      </c>
      <c r="EZ46" s="476">
        <f>IF(EZ$2&lt;&gt;"",IF($C46&lt;&gt;"TBA",EZ$2/114,0),SUMIFS('HOURS&amp;CYCLES INPUT'!$F$2:$F$9999,'HOURS&amp;CYCLES INPUT'!$C$2:$C$9999,'QUALIFIED EFH'!$C46,'HOURS&amp;CYCLES INPUT'!$D$2:$D$9999,'QUALIFIED EFH'!EZ$4,'HOURS&amp;CYCLES INPUT'!$E$2:$E$9999,'QUALIFIED EFH'!EZ$5))</f>
        <v>0</v>
      </c>
      <c r="FA46" s="476">
        <f>IF(FA$2&lt;&gt;"",IF($C46&lt;&gt;"TBA",FA$2/114,0),SUMIFS('HOURS&amp;CYCLES INPUT'!$F$2:$F$9999,'HOURS&amp;CYCLES INPUT'!$C$2:$C$9999,'QUALIFIED EFH'!$C46,'HOURS&amp;CYCLES INPUT'!$D$2:$D$9999,'QUALIFIED EFH'!FA$4,'HOURS&amp;CYCLES INPUT'!$E$2:$E$9999,'QUALIFIED EFH'!FA$5))</f>
        <v>0</v>
      </c>
      <c r="FB46" s="476">
        <f>IF(FB$2&lt;&gt;"",IF($C46&lt;&gt;"TBA",FB$2/114,0),SUMIFS('HOURS&amp;CYCLES INPUT'!$F$2:$F$9999,'HOURS&amp;CYCLES INPUT'!$C$2:$C$9999,'QUALIFIED EFH'!$C46,'HOURS&amp;CYCLES INPUT'!$D$2:$D$9999,'QUALIFIED EFH'!FB$4,'HOURS&amp;CYCLES INPUT'!$E$2:$E$9999,'QUALIFIED EFH'!FB$5))</f>
        <v>0</v>
      </c>
      <c r="FC46" s="476">
        <f>IF(FC$2&lt;&gt;"",IF($C46&lt;&gt;"TBA",FC$2/114,0),SUMIFS('HOURS&amp;CYCLES INPUT'!$F$2:$F$9999,'HOURS&amp;CYCLES INPUT'!$C$2:$C$9999,'QUALIFIED EFH'!$C46,'HOURS&amp;CYCLES INPUT'!$D$2:$D$9999,'QUALIFIED EFH'!FC$4,'HOURS&amp;CYCLES INPUT'!$E$2:$E$9999,'QUALIFIED EFH'!FC$5))</f>
        <v>0</v>
      </c>
      <c r="FD46" s="476">
        <f>IF(FD$2&lt;&gt;"",IF($C46&lt;&gt;"TBA",FD$2/114,0),SUMIFS('HOURS&amp;CYCLES INPUT'!$F$2:$F$9999,'HOURS&amp;CYCLES INPUT'!$C$2:$C$9999,'QUALIFIED EFH'!$C46,'HOURS&amp;CYCLES INPUT'!$D$2:$D$9999,'QUALIFIED EFH'!FD$4,'HOURS&amp;CYCLES INPUT'!$E$2:$E$9999,'QUALIFIED EFH'!FD$5))</f>
        <v>0</v>
      </c>
      <c r="FE46" s="476">
        <f>IF(FE$2&lt;&gt;"",IF($C46&lt;&gt;"TBA",FE$2/114,0),SUMIFS('HOURS&amp;CYCLES INPUT'!$F$2:$F$9999,'HOURS&amp;CYCLES INPUT'!$C$2:$C$9999,'QUALIFIED EFH'!$C46,'HOURS&amp;CYCLES INPUT'!$D$2:$D$9999,'QUALIFIED EFH'!FE$4,'HOURS&amp;CYCLES INPUT'!$E$2:$E$9999,'QUALIFIED EFH'!FE$5))</f>
        <v>0</v>
      </c>
      <c r="FF46" s="476">
        <f>IF(FF$2&lt;&gt;"",IF($C46&lt;&gt;"TBA",FF$2/114,0),SUMIFS('HOURS&amp;CYCLES INPUT'!$F$2:$F$9999,'HOURS&amp;CYCLES INPUT'!$C$2:$C$9999,'QUALIFIED EFH'!$C46,'HOURS&amp;CYCLES INPUT'!$D$2:$D$9999,'QUALIFIED EFH'!FF$4,'HOURS&amp;CYCLES INPUT'!$E$2:$E$9999,'QUALIFIED EFH'!FF$5))</f>
        <v>0</v>
      </c>
      <c r="FG46" s="476">
        <f>IF(FG$2&lt;&gt;"",IF($C46&lt;&gt;"TBA",FG$2/114,0),SUMIFS('HOURS&amp;CYCLES INPUT'!$F$2:$F$9999,'HOURS&amp;CYCLES INPUT'!$C$2:$C$9999,'QUALIFIED EFH'!$C46,'HOURS&amp;CYCLES INPUT'!$D$2:$D$9999,'QUALIFIED EFH'!FG$4,'HOURS&amp;CYCLES INPUT'!$E$2:$E$9999,'QUALIFIED EFH'!FG$5))</f>
        <v>0</v>
      </c>
      <c r="FH46" s="476">
        <f>IF(FH$2&lt;&gt;"",IF($C46&lt;&gt;"TBA",FH$2/114,0),SUMIFS('HOURS&amp;CYCLES INPUT'!$F$2:$F$9999,'HOURS&amp;CYCLES INPUT'!$C$2:$C$9999,'QUALIFIED EFH'!$C46,'HOURS&amp;CYCLES INPUT'!$D$2:$D$9999,'QUALIFIED EFH'!FH$4,'HOURS&amp;CYCLES INPUT'!$E$2:$E$9999,'QUALIFIED EFH'!FH$5))</f>
        <v>0</v>
      </c>
      <c r="FI46" s="476">
        <f>IF(FI$2&lt;&gt;"",IF($C46&lt;&gt;"TBA",FI$2/114,0),SUMIFS('HOURS&amp;CYCLES INPUT'!$F$2:$F$9999,'HOURS&amp;CYCLES INPUT'!$C$2:$C$9999,'QUALIFIED EFH'!$C46,'HOURS&amp;CYCLES INPUT'!$D$2:$D$9999,'QUALIFIED EFH'!FI$4,'HOURS&amp;CYCLES INPUT'!$E$2:$E$9999,'QUALIFIED EFH'!FI$5))</f>
        <v>0</v>
      </c>
      <c r="FJ46" s="476">
        <f>IF(FJ$2&lt;&gt;"",IF($C46&lt;&gt;"TBA",FJ$2/114,0),SUMIFS('HOURS&amp;CYCLES INPUT'!$F$2:$F$9999,'HOURS&amp;CYCLES INPUT'!$C$2:$C$9999,'QUALIFIED EFH'!$C46,'HOURS&amp;CYCLES INPUT'!$D$2:$D$9999,'QUALIFIED EFH'!FJ$4,'HOURS&amp;CYCLES INPUT'!$E$2:$E$9999,'QUALIFIED EFH'!FJ$5))</f>
        <v>0</v>
      </c>
      <c r="FK46" s="476">
        <f>IF(FK$2&lt;&gt;"",IF($C46&lt;&gt;"TBA",FK$2/114,0),SUMIFS('HOURS&amp;CYCLES INPUT'!$F$2:$F$9999,'HOURS&amp;CYCLES INPUT'!$C$2:$C$9999,'QUALIFIED EFH'!$C46,'HOURS&amp;CYCLES INPUT'!$D$2:$D$9999,'QUALIFIED EFH'!FK$4,'HOURS&amp;CYCLES INPUT'!$E$2:$E$9999,'QUALIFIED EFH'!FK$5))</f>
        <v>0</v>
      </c>
      <c r="FL46" s="476">
        <f>IF(FL$2&lt;&gt;"",IF($C46&lt;&gt;"TBA",FL$2/114,0),SUMIFS('HOURS&amp;CYCLES INPUT'!$F$2:$F$9999,'HOURS&amp;CYCLES INPUT'!$C$2:$C$9999,'QUALIFIED EFH'!$C46,'HOURS&amp;CYCLES INPUT'!$D$2:$D$9999,'QUALIFIED EFH'!FL$4,'HOURS&amp;CYCLES INPUT'!$E$2:$E$9999,'QUALIFIED EFH'!FL$5))</f>
        <v>0</v>
      </c>
      <c r="FM46" s="476">
        <f>IF(FM$2&lt;&gt;"",IF($C46&lt;&gt;"TBA",FM$2/114,0),SUMIFS('HOURS&amp;CYCLES INPUT'!$F$2:$F$9999,'HOURS&amp;CYCLES INPUT'!$C$2:$C$9999,'QUALIFIED EFH'!$C46,'HOURS&amp;CYCLES INPUT'!$D$2:$D$9999,'QUALIFIED EFH'!FM$4,'HOURS&amp;CYCLES INPUT'!$E$2:$E$9999,'QUALIFIED EFH'!FM$5))</f>
        <v>0</v>
      </c>
      <c r="FN46" s="476">
        <f>IF(FN$2&lt;&gt;"",IF($C46&lt;&gt;"TBA",FN$2/114,0),SUMIFS('HOURS&amp;CYCLES INPUT'!$F$2:$F$9999,'HOURS&amp;CYCLES INPUT'!$C$2:$C$9999,'QUALIFIED EFH'!$C46,'HOURS&amp;CYCLES INPUT'!$D$2:$D$9999,'QUALIFIED EFH'!FN$4,'HOURS&amp;CYCLES INPUT'!$E$2:$E$9999,'QUALIFIED EFH'!FN$5))</f>
        <v>0</v>
      </c>
      <c r="FO46" s="476">
        <f>IF(FO$2&lt;&gt;"",IF($C46&lt;&gt;"TBA",FO$2/114,0),SUMIFS('HOURS&amp;CYCLES INPUT'!$F$2:$F$9999,'HOURS&amp;CYCLES INPUT'!$C$2:$C$9999,'QUALIFIED EFH'!$C46,'HOURS&amp;CYCLES INPUT'!$D$2:$D$9999,'QUALIFIED EFH'!FO$4,'HOURS&amp;CYCLES INPUT'!$E$2:$E$9999,'QUALIFIED EFH'!FO$5))</f>
        <v>0</v>
      </c>
      <c r="FP46" s="476">
        <f>IF(FP$2&lt;&gt;"",IF($C46&lt;&gt;"TBA",FP$2/114,0),SUMIFS('HOURS&amp;CYCLES INPUT'!$F$2:$F$9999,'HOURS&amp;CYCLES INPUT'!$C$2:$C$9999,'QUALIFIED EFH'!$C46,'HOURS&amp;CYCLES INPUT'!$D$2:$D$9999,'QUALIFIED EFH'!FP$4,'HOURS&amp;CYCLES INPUT'!$E$2:$E$9999,'QUALIFIED EFH'!FP$5))</f>
        <v>0</v>
      </c>
      <c r="FQ46" s="476">
        <f>IF(FQ$2&lt;&gt;"",IF($C46&lt;&gt;"TBA",FQ$2/114,0),SUMIFS('HOURS&amp;CYCLES INPUT'!$F$2:$F$9999,'HOURS&amp;CYCLES INPUT'!$C$2:$C$9999,'QUALIFIED EFH'!$C46,'HOURS&amp;CYCLES INPUT'!$D$2:$D$9999,'QUALIFIED EFH'!FQ$4,'HOURS&amp;CYCLES INPUT'!$E$2:$E$9999,'QUALIFIED EFH'!FQ$5))</f>
        <v>0</v>
      </c>
      <c r="FR46" s="476">
        <f>IF(FR$2&lt;&gt;"",IF($C46&lt;&gt;"TBA",FR$2/114,0),SUMIFS('HOURS&amp;CYCLES INPUT'!$F$2:$F$9999,'HOURS&amp;CYCLES INPUT'!$C$2:$C$9999,'QUALIFIED EFH'!$C46,'HOURS&amp;CYCLES INPUT'!$D$2:$D$9999,'QUALIFIED EFH'!FR$4,'HOURS&amp;CYCLES INPUT'!$E$2:$E$9999,'QUALIFIED EFH'!FR$5))</f>
        <v>0</v>
      </c>
      <c r="FS46" s="476">
        <f>IF(FS$2&lt;&gt;"",IF($C46&lt;&gt;"TBA",FS$2/114,0),SUMIFS('HOURS&amp;CYCLES INPUT'!$F$2:$F$9999,'HOURS&amp;CYCLES INPUT'!$C$2:$C$9999,'QUALIFIED EFH'!$C46,'HOURS&amp;CYCLES INPUT'!$D$2:$D$9999,'QUALIFIED EFH'!FS$4,'HOURS&amp;CYCLES INPUT'!$E$2:$E$9999,'QUALIFIED EFH'!FS$5))</f>
        <v>0</v>
      </c>
      <c r="FT46" s="476">
        <f>IF(FT$2&lt;&gt;"",IF($C46&lt;&gt;"TBA",FT$2/114,0),SUMIFS('HOURS&amp;CYCLES INPUT'!$F$2:$F$9999,'HOURS&amp;CYCLES INPUT'!$C$2:$C$9999,'QUALIFIED EFH'!$C46,'HOURS&amp;CYCLES INPUT'!$D$2:$D$9999,'QUALIFIED EFH'!FT$4,'HOURS&amp;CYCLES INPUT'!$E$2:$E$9999,'QUALIFIED EFH'!FT$5))</f>
        <v>0</v>
      </c>
      <c r="FU46" s="476">
        <f>IF(FU$2&lt;&gt;"",IF($C46&lt;&gt;"TBA",FU$2/114,0),SUMIFS('HOURS&amp;CYCLES INPUT'!$F$2:$F$9999,'HOURS&amp;CYCLES INPUT'!$C$2:$C$9999,'QUALIFIED EFH'!$C46,'HOURS&amp;CYCLES INPUT'!$D$2:$D$9999,'QUALIFIED EFH'!FU$4,'HOURS&amp;CYCLES INPUT'!$E$2:$E$9999,'QUALIFIED EFH'!FU$5))</f>
        <v>0</v>
      </c>
      <c r="FV46" s="476">
        <f>IF(FV$2&lt;&gt;"",IF($C46&lt;&gt;"TBA",FV$2/114,0),SUMIFS('HOURS&amp;CYCLES INPUT'!$F$2:$F$9999,'HOURS&amp;CYCLES INPUT'!$C$2:$C$9999,'QUALIFIED EFH'!$C46,'HOURS&amp;CYCLES INPUT'!$D$2:$D$9999,'QUALIFIED EFH'!FV$4,'HOURS&amp;CYCLES INPUT'!$E$2:$E$9999,'QUALIFIED EFH'!FV$5))</f>
        <v>0</v>
      </c>
      <c r="FW46" s="476">
        <f>IF(FW$2&lt;&gt;"",IF($C46&lt;&gt;"TBA",FW$2/114,0),SUMIFS('HOURS&amp;CYCLES INPUT'!$F$2:$F$9999,'HOURS&amp;CYCLES INPUT'!$C$2:$C$9999,'QUALIFIED EFH'!$C46,'HOURS&amp;CYCLES INPUT'!$D$2:$D$9999,'QUALIFIED EFH'!FW$4,'HOURS&amp;CYCLES INPUT'!$E$2:$E$9999,'QUALIFIED EFH'!FW$5))</f>
        <v>0</v>
      </c>
      <c r="FX46" s="476">
        <f>IF(FX$2&lt;&gt;"",IF($C46&lt;&gt;"TBA",FX$2/114,0),SUMIFS('HOURS&amp;CYCLES INPUT'!$F$2:$F$9999,'HOURS&amp;CYCLES INPUT'!$C$2:$C$9999,'QUALIFIED EFH'!$C46,'HOURS&amp;CYCLES INPUT'!$D$2:$D$9999,'QUALIFIED EFH'!FX$4,'HOURS&amp;CYCLES INPUT'!$E$2:$E$9999,'QUALIFIED EFH'!FX$5))</f>
        <v>0</v>
      </c>
      <c r="FY46" s="476">
        <f>IF(FY$2&lt;&gt;"",IF($C46&lt;&gt;"TBA",FY$2/114,0),SUMIFS('HOURS&amp;CYCLES INPUT'!$F$2:$F$9999,'HOURS&amp;CYCLES INPUT'!$C$2:$C$9999,'QUALIFIED EFH'!$C46,'HOURS&amp;CYCLES INPUT'!$D$2:$D$9999,'QUALIFIED EFH'!FY$4,'HOURS&amp;CYCLES INPUT'!$E$2:$E$9999,'QUALIFIED EFH'!FY$5))</f>
        <v>0</v>
      </c>
      <c r="FZ46" s="476">
        <f>IF(FZ$2&lt;&gt;"",IF($C46&lt;&gt;"TBA",FZ$2/114,0),SUMIFS('HOURS&amp;CYCLES INPUT'!$F$2:$F$9999,'HOURS&amp;CYCLES INPUT'!$C$2:$C$9999,'QUALIFIED EFH'!$C46,'HOURS&amp;CYCLES INPUT'!$D$2:$D$9999,'QUALIFIED EFH'!FZ$4,'HOURS&amp;CYCLES INPUT'!$E$2:$E$9999,'QUALIFIED EFH'!FZ$5))</f>
        <v>0</v>
      </c>
      <c r="GA46" s="476">
        <f>IF(GA$2&lt;&gt;"",IF($C46&lt;&gt;"TBA",GA$2/114,0),SUMIFS('HOURS&amp;CYCLES INPUT'!$F$2:$F$9999,'HOURS&amp;CYCLES INPUT'!$C$2:$C$9999,'QUALIFIED EFH'!$C46,'HOURS&amp;CYCLES INPUT'!$D$2:$D$9999,'QUALIFIED EFH'!GA$4,'HOURS&amp;CYCLES INPUT'!$E$2:$E$9999,'QUALIFIED EFH'!GA$5))</f>
        <v>0</v>
      </c>
      <c r="GB46" s="476">
        <f>IF(GB$2&lt;&gt;"",IF($C46&lt;&gt;"TBA",GB$2/114,0),SUMIFS('HOURS&amp;CYCLES INPUT'!$F$2:$F$9999,'HOURS&amp;CYCLES INPUT'!$C$2:$C$9999,'QUALIFIED EFH'!$C46,'HOURS&amp;CYCLES INPUT'!$D$2:$D$9999,'QUALIFIED EFH'!GB$4,'HOURS&amp;CYCLES INPUT'!$E$2:$E$9999,'QUALIFIED EFH'!GB$5))</f>
        <v>0</v>
      </c>
    </row>
    <row r="47" spans="3:184" x14ac:dyDescent="0.35">
      <c r="C47" s="472">
        <f>'QUALIFIED ENGINES'!D48</f>
        <v>91494</v>
      </c>
      <c r="D47" s="476">
        <f>IF(D$2&lt;&gt;"",IF($C47&lt;&gt;"TBA",D$2/114,0),SUMIFS('HOURS&amp;CYCLES INPUT'!$F$2:$F$9999,'HOURS&amp;CYCLES INPUT'!$C$2:$C$9999,'QUALIFIED EFH'!$C47,'HOURS&amp;CYCLES INPUT'!$D$2:$D$9999,'QUALIFIED EFH'!D$4,'HOURS&amp;CYCLES INPUT'!$E$2:$E$9999,'QUALIFIED EFH'!D$5))</f>
        <v>0</v>
      </c>
      <c r="E47" s="476">
        <f>IF(E$2&lt;&gt;"",IF($C47&lt;&gt;"TBA",E$2/114,0),SUMIFS('HOURS&amp;CYCLES INPUT'!$F$2:$F$9999,'HOURS&amp;CYCLES INPUT'!$C$2:$C$9999,'QUALIFIED EFH'!$C47,'HOURS&amp;CYCLES INPUT'!$D$2:$D$9999,'QUALIFIED EFH'!E$4,'HOURS&amp;CYCLES INPUT'!$E$2:$E$9999,'QUALIFIED EFH'!E$5))</f>
        <v>0</v>
      </c>
      <c r="F47" s="476">
        <f>IF(F$2&lt;&gt;"",IF($C47&lt;&gt;"TBA",F$2/114,0),SUMIFS('HOURS&amp;CYCLES INPUT'!$F$2:$F$9999,'HOURS&amp;CYCLES INPUT'!$C$2:$C$9999,'QUALIFIED EFH'!$C47,'HOURS&amp;CYCLES INPUT'!$D$2:$D$9999,'QUALIFIED EFH'!F$4,'HOURS&amp;CYCLES INPUT'!$E$2:$E$9999,'QUALIFIED EFH'!F$5))</f>
        <v>0</v>
      </c>
      <c r="G47" s="476">
        <f>IF(G$2&lt;&gt;"",IF($C47&lt;&gt;"TBA",G$2/114,0),SUMIFS('HOURS&amp;CYCLES INPUT'!$F$2:$F$9999,'HOURS&amp;CYCLES INPUT'!$C$2:$C$9999,'QUALIFIED EFH'!$C47,'HOURS&amp;CYCLES INPUT'!$D$2:$D$9999,'QUALIFIED EFH'!G$4,'HOURS&amp;CYCLES INPUT'!$E$2:$E$9999,'QUALIFIED EFH'!G$5))</f>
        <v>0</v>
      </c>
      <c r="H47" s="476">
        <f>IF(H$2&lt;&gt;"",IF($C47&lt;&gt;"TBA",H$2/114,0),SUMIFS('HOURS&amp;CYCLES INPUT'!$F$2:$F$9999,'HOURS&amp;CYCLES INPUT'!$C$2:$C$9999,'QUALIFIED EFH'!$C47,'HOURS&amp;CYCLES INPUT'!$D$2:$D$9999,'QUALIFIED EFH'!H$4,'HOURS&amp;CYCLES INPUT'!$E$2:$E$9999,'QUALIFIED EFH'!H$5))</f>
        <v>0</v>
      </c>
      <c r="I47" s="476">
        <f>IF(I$2&lt;&gt;"",IF($C47&lt;&gt;"TBA",I$2/114,0),SUMIFS('HOURS&amp;CYCLES INPUT'!$F$2:$F$9999,'HOURS&amp;CYCLES INPUT'!$C$2:$C$9999,'QUALIFIED EFH'!$C47,'HOURS&amp;CYCLES INPUT'!$D$2:$D$9999,'QUALIFIED EFH'!I$4,'HOURS&amp;CYCLES INPUT'!$E$2:$E$9999,'QUALIFIED EFH'!I$5))</f>
        <v>0</v>
      </c>
      <c r="J47" s="476">
        <f>IF(J$2&lt;&gt;"",IF($C47&lt;&gt;"TBA",J$2/114,0),SUMIFS('HOURS&amp;CYCLES INPUT'!$F$2:$F$9999,'HOURS&amp;CYCLES INPUT'!$C$2:$C$9999,'QUALIFIED EFH'!$C47,'HOURS&amp;CYCLES INPUT'!$D$2:$D$9999,'QUALIFIED EFH'!J$4,'HOURS&amp;CYCLES INPUT'!$E$2:$E$9999,'QUALIFIED EFH'!J$5))</f>
        <v>0</v>
      </c>
      <c r="K47" s="476">
        <f>IF(K$2&lt;&gt;"",IF($C47&lt;&gt;"TBA",K$2/114,0),SUMIFS('HOURS&amp;CYCLES INPUT'!$F$2:$F$9999,'HOURS&amp;CYCLES INPUT'!$C$2:$C$9999,'QUALIFIED EFH'!$C47,'HOURS&amp;CYCLES INPUT'!$D$2:$D$9999,'QUALIFIED EFH'!K$4,'HOURS&amp;CYCLES INPUT'!$E$2:$E$9999,'QUALIFIED EFH'!K$5))</f>
        <v>0</v>
      </c>
      <c r="L47" s="476">
        <f>IF(L$2&lt;&gt;"",IF($C47&lt;&gt;"TBA",L$2/114,0),SUMIFS('HOURS&amp;CYCLES INPUT'!$F$2:$F$9999,'HOURS&amp;CYCLES INPUT'!$C$2:$C$9999,'QUALIFIED EFH'!$C47,'HOURS&amp;CYCLES INPUT'!$D$2:$D$9999,'QUALIFIED EFH'!L$4,'HOURS&amp;CYCLES INPUT'!$E$2:$E$9999,'QUALIFIED EFH'!L$5))</f>
        <v>0</v>
      </c>
      <c r="M47" s="476">
        <f>IF(M$2&lt;&gt;"",IF($C47&lt;&gt;"TBA",M$2/114,0),SUMIFS('HOURS&amp;CYCLES INPUT'!$F$2:$F$9999,'HOURS&amp;CYCLES INPUT'!$C$2:$C$9999,'QUALIFIED EFH'!$C47,'HOURS&amp;CYCLES INPUT'!$D$2:$D$9999,'QUALIFIED EFH'!M$4,'HOURS&amp;CYCLES INPUT'!$E$2:$E$9999,'QUALIFIED EFH'!M$5))</f>
        <v>0</v>
      </c>
      <c r="N47" s="476">
        <f>IF(N$2&lt;&gt;"",IF($C47&lt;&gt;"TBA",N$2/114,0),SUMIFS('HOURS&amp;CYCLES INPUT'!$F$2:$F$9999,'HOURS&amp;CYCLES INPUT'!$C$2:$C$9999,'QUALIFIED EFH'!$C47,'HOURS&amp;CYCLES INPUT'!$D$2:$D$9999,'QUALIFIED EFH'!N$4,'HOURS&amp;CYCLES INPUT'!$E$2:$E$9999,'QUALIFIED EFH'!N$5))</f>
        <v>0</v>
      </c>
      <c r="O47" s="476">
        <f>IF(O$2&lt;&gt;"",IF($C47&lt;&gt;"TBA",O$2/114,0),SUMIFS('HOURS&amp;CYCLES INPUT'!$F$2:$F$9999,'HOURS&amp;CYCLES INPUT'!$C$2:$C$9999,'QUALIFIED EFH'!$C47,'HOURS&amp;CYCLES INPUT'!$D$2:$D$9999,'QUALIFIED EFH'!O$4,'HOURS&amp;CYCLES INPUT'!$E$2:$E$9999,'QUALIFIED EFH'!O$5))</f>
        <v>6.9</v>
      </c>
      <c r="P47" s="476">
        <f>IF(P$2&lt;&gt;"",IF($C47&lt;&gt;"TBA",P$2/114,0),SUMIFS('HOURS&amp;CYCLES INPUT'!$F$2:$F$9999,'HOURS&amp;CYCLES INPUT'!$C$2:$C$9999,'QUALIFIED EFH'!$C47,'HOURS&amp;CYCLES INPUT'!$D$2:$D$9999,'QUALIFIED EFH'!P$4,'HOURS&amp;CYCLES INPUT'!$E$2:$E$9999,'QUALIFIED EFH'!P$5))</f>
        <v>401.57</v>
      </c>
      <c r="Q47" s="476">
        <f>IF(Q$2&lt;&gt;"",IF($C47&lt;&gt;"TBA",Q$2/114,0),SUMIFS('HOURS&amp;CYCLES INPUT'!$F$2:$F$9999,'HOURS&amp;CYCLES INPUT'!$C$2:$C$9999,'QUALIFIED EFH'!$C47,'HOURS&amp;CYCLES INPUT'!$D$2:$D$9999,'QUALIFIED EFH'!Q$4,'HOURS&amp;CYCLES INPUT'!$E$2:$E$9999,'QUALIFIED EFH'!Q$5))</f>
        <v>388.4</v>
      </c>
      <c r="R47" s="476">
        <f>IF(R$1&lt;&gt;"",IF($C47&lt;&gt;"TBA",R$1/114,0),SUMIFS('HOURS&amp;CYCLES INPUT'!$F$2:$F$9999,'HOURS&amp;CYCLES INPUT'!$C$2:$C$9999,'QUALIFIED EFH'!$C47,'HOURS&amp;CYCLES INPUT'!$D$2:$D$9999,'QUALIFIED EFH'!R$4,'HOURS&amp;CYCLES INPUT'!$E$2:$E$9999,'QUALIFIED EFH'!R$5))</f>
        <v>0</v>
      </c>
      <c r="S47" s="476">
        <f>IF(S$2&lt;&gt;"",IF($C47&lt;&gt;"TBA",S$2/114,0),SUMIFS('HOURS&amp;CYCLES INPUT'!$F$2:$F$9999,'HOURS&amp;CYCLES INPUT'!$C$2:$C$9999,'QUALIFIED EFH'!$C47,'HOURS&amp;CYCLES INPUT'!$D$2:$D$9999,'QUALIFIED EFH'!S$4,'HOURS&amp;CYCLES INPUT'!$E$2:$E$9999,'QUALIFIED EFH'!S$5))</f>
        <v>402.65</v>
      </c>
      <c r="T47" s="476">
        <f>IF(T$2&lt;&gt;"",IF($C47&lt;&gt;"TBA",T$2/114,0),SUMIFS('HOURS&amp;CYCLES INPUT'!$F$2:$F$9999,'HOURS&amp;CYCLES INPUT'!$C$2:$C$9999,'QUALIFIED EFH'!$C47,'HOURS&amp;CYCLES INPUT'!$D$2:$D$9999,'QUALIFIED EFH'!T$4,'HOURS&amp;CYCLES INPUT'!$E$2:$E$9999,'QUALIFIED EFH'!T$5))</f>
        <v>376.95</v>
      </c>
      <c r="U47" s="476">
        <f>IF(U$2&lt;&gt;"",IF($C47&lt;&gt;"TBA",U$2/114,0),SUMIFS('HOURS&amp;CYCLES INPUT'!$F$2:$F$9999,'HOURS&amp;CYCLES INPUT'!$C$2:$C$9999,'QUALIFIED EFH'!$C47,'HOURS&amp;CYCLES INPUT'!$D$2:$D$9999,'QUALIFIED EFH'!U$4,'HOURS&amp;CYCLES INPUT'!$E$2:$E$9999,'QUALIFIED EFH'!U$5))</f>
        <v>430.4</v>
      </c>
      <c r="V47" s="476">
        <f>IF(V$2&lt;&gt;"",IF($C47&lt;&gt;"TBA",V$2/114,0),SUMIFS('HOURS&amp;CYCLES INPUT'!$F$2:$F$9999,'HOURS&amp;CYCLES INPUT'!$C$2:$C$9999,'QUALIFIED EFH'!$C47,'HOURS&amp;CYCLES INPUT'!$D$2:$D$9999,'QUALIFIED EFH'!V$4,'HOURS&amp;CYCLES INPUT'!$E$2:$E$9999,'QUALIFIED EFH'!V$5))</f>
        <v>388.25</v>
      </c>
      <c r="W47" s="476">
        <f>IF(W$2&lt;&gt;"",IF($C47&lt;&gt;"TBA",W$2/114,0),SUMIFS('HOURS&amp;CYCLES INPUT'!$F$2:$F$9999,'HOURS&amp;CYCLES INPUT'!$C$2:$C$9999,'QUALIFIED EFH'!$C47,'HOURS&amp;CYCLES INPUT'!$D$2:$D$9999,'QUALIFIED EFH'!W$4,'HOURS&amp;CYCLES INPUT'!$E$2:$E$9999,'QUALIFIED EFH'!W$5))</f>
        <v>412.6</v>
      </c>
      <c r="X47" s="476">
        <f>IF(X$2&lt;&gt;"",IF($C47&lt;&gt;"TBA",X$2/114,0),SUMIFS('HOURS&amp;CYCLES INPUT'!$F$2:$F$9999,'HOURS&amp;CYCLES INPUT'!$C$2:$C$9999,'QUALIFIED EFH'!$C47,'HOURS&amp;CYCLES INPUT'!$D$2:$D$9999,'QUALIFIED EFH'!X$4,'HOURS&amp;CYCLES INPUT'!$E$2:$E$9999,'QUALIFIED EFH'!X$5))</f>
        <v>394.85</v>
      </c>
      <c r="Y47" s="476">
        <f>IF(Y$2&lt;&gt;"",IF($C47&lt;&gt;"TBA",Y$2/114,0),SUMIFS('HOURS&amp;CYCLES INPUT'!$F$2:$F$9999,'HOURS&amp;CYCLES INPUT'!$C$2:$C$9999,'QUALIFIED EFH'!$C47,'HOURS&amp;CYCLES INPUT'!$D$2:$D$9999,'QUALIFIED EFH'!Y$4,'HOURS&amp;CYCLES INPUT'!$E$2:$E$9999,'QUALIFIED EFH'!Y$5))</f>
        <v>385.38</v>
      </c>
      <c r="Z47" s="476">
        <f>IF(Z$2&lt;&gt;"",IF($C47&lt;&gt;"TBA",Z$2/114,0),SUMIFS('HOURS&amp;CYCLES INPUT'!$F$2:$F$9999,'HOURS&amp;CYCLES INPUT'!$C$2:$C$9999,'QUALIFIED EFH'!$C47,'HOURS&amp;CYCLES INPUT'!$D$2:$D$9999,'QUALIFIED EFH'!Z$4,'HOURS&amp;CYCLES INPUT'!$E$2:$E$9999,'QUALIFIED EFH'!Z$5))</f>
        <v>418.12</v>
      </c>
      <c r="AA47" s="476">
        <f>IF(AA$2&lt;&gt;"",IF($C47&lt;&gt;"TBA",AA$2/114,0),SUMIFS('HOURS&amp;CYCLES INPUT'!$F$2:$F$9999,'HOURS&amp;CYCLES INPUT'!$C$2:$C$9999,'QUALIFIED EFH'!$C47,'HOURS&amp;CYCLES INPUT'!$D$2:$D$9999,'QUALIFIED EFH'!AA$4,'HOURS&amp;CYCLES INPUT'!$E$2:$E$9999,'QUALIFIED EFH'!AA$5))</f>
        <v>415.92</v>
      </c>
      <c r="AB47" s="476">
        <f>IF(AB$2&lt;&gt;"",IF($C47&lt;&gt;"TBA",AB$2/114,0),SUMIFS('HOURS&amp;CYCLES INPUT'!$F$2:$F$9999,'HOURS&amp;CYCLES INPUT'!$C$2:$C$9999,'QUALIFIED EFH'!$C47,'HOURS&amp;CYCLES INPUT'!$D$2:$D$9999,'QUALIFIED EFH'!AB$4,'HOURS&amp;CYCLES INPUT'!$E$2:$E$9999,'QUALIFIED EFH'!AB$5))</f>
        <v>440.38</v>
      </c>
      <c r="AC47" s="476">
        <f>IF(AC$2&lt;&gt;"",IF($C47&lt;&gt;"TBA",AC$2/114,0),SUMIFS('HOURS&amp;CYCLES INPUT'!$F$2:$F$9999,'HOURS&amp;CYCLES INPUT'!$C$2:$C$9999,'QUALIFIED EFH'!$C47,'HOURS&amp;CYCLES INPUT'!$D$2:$D$9999,'QUALIFIED EFH'!AC$4,'HOURS&amp;CYCLES INPUT'!$E$2:$E$9999,'QUALIFIED EFH'!AC$5))</f>
        <v>450.02</v>
      </c>
      <c r="AD47" s="476">
        <f>IF(AD$2&lt;&gt;"",IF($C47&lt;&gt;"TBA",AD$2/114,0),SUMIFS('HOURS&amp;CYCLES INPUT'!$F$2:$F$9999,'HOURS&amp;CYCLES INPUT'!$C$2:$C$9999,'QUALIFIED EFH'!$C47,'HOURS&amp;CYCLES INPUT'!$D$2:$D$9999,'QUALIFIED EFH'!AD$4,'HOURS&amp;CYCLES INPUT'!$E$2:$E$9999,'QUALIFIED EFH'!AD$5))</f>
        <v>354.16</v>
      </c>
      <c r="AE47" s="476">
        <f>IF(AE$2&lt;&gt;"",IF($C47&lt;&gt;"TBA",AE$2/114,0),SUMIFS('HOURS&amp;CYCLES INPUT'!$F$2:$F$9999,'HOURS&amp;CYCLES INPUT'!$C$2:$C$9999,'QUALIFIED EFH'!$C47,'HOURS&amp;CYCLES INPUT'!$D$2:$D$9999,'QUALIFIED EFH'!AE$4,'HOURS&amp;CYCLES INPUT'!$E$2:$E$9999,'QUALIFIED EFH'!AE$5))</f>
        <v>371.67</v>
      </c>
      <c r="AF47" s="476">
        <f>IF(AF$2&lt;&gt;"",IF($C47&lt;&gt;"TBA",AF$2/114,0),SUMIFS('HOURS&amp;CYCLES INPUT'!$F$2:$F$9999,'HOURS&amp;CYCLES INPUT'!$C$2:$C$9999,'QUALIFIED EFH'!$C47,'HOURS&amp;CYCLES INPUT'!$D$2:$D$9999,'QUALIFIED EFH'!AF$4,'HOURS&amp;CYCLES INPUT'!$E$2:$E$9999,'QUALIFIED EFH'!AF$5))</f>
        <v>315.17</v>
      </c>
      <c r="AG47" s="476">
        <f>IF(AG$2&lt;&gt;"",IF($C47&lt;&gt;"TBA",AG$2/114,0),SUMIFS('HOURS&amp;CYCLES INPUT'!$F$2:$F$9999,'HOURS&amp;CYCLES INPUT'!$C$2:$C$9999,'QUALIFIED EFH'!$C47,'HOURS&amp;CYCLES INPUT'!$D$2:$D$9999,'QUALIFIED EFH'!AG$4,'HOURS&amp;CYCLES INPUT'!$E$2:$E$9999,'QUALIFIED EFH'!AG$5))</f>
        <v>395.93</v>
      </c>
      <c r="AH47" s="476">
        <f>IF(AH$2&lt;&gt;"",IF($C47&lt;&gt;"TBA",AH$2/114,0),SUMIFS('HOURS&amp;CYCLES INPUT'!$F$2:$F$9999,'HOURS&amp;CYCLES INPUT'!$C$2:$C$9999,'QUALIFIED EFH'!$C47,'HOURS&amp;CYCLES INPUT'!$D$2:$D$9999,'QUALIFIED EFH'!AH$4,'HOURS&amp;CYCLES INPUT'!$E$2:$E$9999,'QUALIFIED EFH'!AH$5))</f>
        <v>369.37</v>
      </c>
      <c r="AI47" s="476">
        <f>IF(AI$2&lt;&gt;"",IF($C47&lt;&gt;"TBA",AI$2/114,0),SUMIFS('HOURS&amp;CYCLES INPUT'!$F$2:$F$9999,'HOURS&amp;CYCLES INPUT'!$C$2:$C$9999,'QUALIFIED EFH'!$C47,'HOURS&amp;CYCLES INPUT'!$D$2:$D$9999,'QUALIFIED EFH'!AI$4,'HOURS&amp;CYCLES INPUT'!$E$2:$E$9999,'QUALIFIED EFH'!AI$5))</f>
        <v>447.71</v>
      </c>
      <c r="AJ47" s="476">
        <f>IF(AJ$2&lt;&gt;"",IF($C47&lt;&gt;"TBA",AJ$2/114,0),SUMIFS('HOURS&amp;CYCLES INPUT'!$F$2:$F$9999,'HOURS&amp;CYCLES INPUT'!$C$2:$C$9999,'QUALIFIED EFH'!$C47,'HOURS&amp;CYCLES INPUT'!$D$2:$D$9999,'QUALIFIED EFH'!AJ$4,'HOURS&amp;CYCLES INPUT'!$E$2:$E$9999,'QUALIFIED EFH'!AJ$5))</f>
        <v>45.18</v>
      </c>
      <c r="AK47" s="476">
        <f>IF(AK$2&lt;&gt;"",IF($C47&lt;&gt;"TBA",AK$2/114,0),SUMIFS('HOURS&amp;CYCLES INPUT'!$F$2:$F$9999,'HOURS&amp;CYCLES INPUT'!$C$2:$C$9999,'QUALIFIED EFH'!$C47,'HOURS&amp;CYCLES INPUT'!$D$2:$D$9999,'QUALIFIED EFH'!AK$4,'HOURS&amp;CYCLES INPUT'!$E$2:$E$9999,'QUALIFIED EFH'!AK$5))</f>
        <v>0</v>
      </c>
      <c r="AL47" s="476">
        <f>IF(AL$2&lt;&gt;"",IF($C47&lt;&gt;"TBA",AL$2/114,0),SUMIFS('HOURS&amp;CYCLES INPUT'!$F$2:$F$9999,'HOURS&amp;CYCLES INPUT'!$C$2:$C$9999,'QUALIFIED EFH'!$C47,'HOURS&amp;CYCLES INPUT'!$D$2:$D$9999,'QUALIFIED EFH'!AL$4,'HOURS&amp;CYCLES INPUT'!$E$2:$E$9999,'QUALIFIED EFH'!AL$5))</f>
        <v>0</v>
      </c>
      <c r="AM47" s="476">
        <f>IF(AM$2&lt;&gt;"",IF($C47&lt;&gt;"TBA",AM$2/114,0),SUMIFS('HOURS&amp;CYCLES INPUT'!$F$2:$F$9999,'HOURS&amp;CYCLES INPUT'!$C$2:$C$9999,'QUALIFIED EFH'!$C47,'HOURS&amp;CYCLES INPUT'!$D$2:$D$9999,'QUALIFIED EFH'!AM$4,'HOURS&amp;CYCLES INPUT'!$E$2:$E$9999,'QUALIFIED EFH'!AM$5))</f>
        <v>0</v>
      </c>
      <c r="AN47" s="476">
        <f>IF(AN$2&lt;&gt;"",IF($C47&lt;&gt;"TBA",AN$2/114,0),SUMIFS('HOURS&amp;CYCLES INPUT'!$F$2:$F$9999,'HOURS&amp;CYCLES INPUT'!$C$2:$C$9999,'QUALIFIED EFH'!$C47,'HOURS&amp;CYCLES INPUT'!$D$2:$D$9999,'QUALIFIED EFH'!AN$4,'HOURS&amp;CYCLES INPUT'!$E$2:$E$9999,'QUALIFIED EFH'!AN$5))</f>
        <v>0</v>
      </c>
      <c r="AO47" s="476">
        <f>IF(AO$2&lt;&gt;"",IF($C47&lt;&gt;"TBA",AO$2/114,0),SUMIFS('HOURS&amp;CYCLES INPUT'!$F$2:$F$9999,'HOURS&amp;CYCLES INPUT'!$C$2:$C$9999,'QUALIFIED EFH'!$C47,'HOURS&amp;CYCLES INPUT'!$D$2:$D$9999,'QUALIFIED EFH'!AO$4,'HOURS&amp;CYCLES INPUT'!$E$2:$E$9999,'QUALIFIED EFH'!AO$5))</f>
        <v>0</v>
      </c>
      <c r="AP47" s="476">
        <f>IF(AP$2&lt;&gt;"",IF($C47&lt;&gt;"TBA",AP$2/114,0),SUMIFS('HOURS&amp;CYCLES INPUT'!$F$2:$F$9999,'HOURS&amp;CYCLES INPUT'!$C$2:$C$9999,'QUALIFIED EFH'!$C47,'HOURS&amp;CYCLES INPUT'!$D$2:$D$9999,'QUALIFIED EFH'!AP$4,'HOURS&amp;CYCLES INPUT'!$E$2:$E$9999,'QUALIFIED EFH'!AP$5))</f>
        <v>0</v>
      </c>
      <c r="AQ47" s="476">
        <f>IF(AQ$2&lt;&gt;"",IF($C47&lt;&gt;"TBA",AQ$2/114,0),SUMIFS('HOURS&amp;CYCLES INPUT'!$F$2:$F$9999,'HOURS&amp;CYCLES INPUT'!$C$2:$C$9999,'QUALIFIED EFH'!$C47,'HOURS&amp;CYCLES INPUT'!$D$2:$D$9999,'QUALIFIED EFH'!AQ$4,'HOURS&amp;CYCLES INPUT'!$E$2:$E$9999,'QUALIFIED EFH'!AQ$5))</f>
        <v>0</v>
      </c>
      <c r="AR47" s="476">
        <f>IF(AR$2&lt;&gt;"",IF($C47&lt;&gt;"TBA",AR$2/114,0),SUMIFS('HOURS&amp;CYCLES INPUT'!$F$2:$F$9999,'HOURS&amp;CYCLES INPUT'!$C$2:$C$9999,'QUALIFIED EFH'!$C47,'HOURS&amp;CYCLES INPUT'!$D$2:$D$9999,'QUALIFIED EFH'!AR$4,'HOURS&amp;CYCLES INPUT'!$E$2:$E$9999,'QUALIFIED EFH'!AR$5))</f>
        <v>0</v>
      </c>
      <c r="AS47" s="476">
        <f>IF(AS$2&lt;&gt;"",IF($C47&lt;&gt;"TBA",AS$2/114,0),SUMIFS('HOURS&amp;CYCLES INPUT'!$F$2:$F$9999,'HOURS&amp;CYCLES INPUT'!$C$2:$C$9999,'QUALIFIED EFH'!$C47,'HOURS&amp;CYCLES INPUT'!$D$2:$D$9999,'QUALIFIED EFH'!AS$4,'HOURS&amp;CYCLES INPUT'!$E$2:$E$9999,'QUALIFIED EFH'!AS$5))</f>
        <v>0</v>
      </c>
      <c r="AT47" s="476">
        <f>IF(AT$2&lt;&gt;"",IF($C47&lt;&gt;"TBA",AT$2/114,0),SUMIFS('HOURS&amp;CYCLES INPUT'!$F$2:$F$9999,'HOURS&amp;CYCLES INPUT'!$C$2:$C$9999,'QUALIFIED EFH'!$C47,'HOURS&amp;CYCLES INPUT'!$D$2:$D$9999,'QUALIFIED EFH'!AT$4,'HOURS&amp;CYCLES INPUT'!$E$2:$E$9999,'QUALIFIED EFH'!AT$5))</f>
        <v>0</v>
      </c>
      <c r="AU47" s="476">
        <f>IF(AU$2&lt;&gt;"",IF($C47&lt;&gt;"TBA",AU$2/114,0),SUMIFS('HOURS&amp;CYCLES INPUT'!$F$2:$F$9999,'HOURS&amp;CYCLES INPUT'!$C$2:$C$9999,'QUALIFIED EFH'!$C47,'HOURS&amp;CYCLES INPUT'!$D$2:$D$9999,'QUALIFIED EFH'!AU$4,'HOURS&amp;CYCLES INPUT'!$E$2:$E$9999,'QUALIFIED EFH'!AU$5))</f>
        <v>0</v>
      </c>
      <c r="AV47" s="476">
        <f>IF(AV$2&lt;&gt;"",IF($C47&lt;&gt;"TBA",AV$2/114,0),SUMIFS('HOURS&amp;CYCLES INPUT'!$F$2:$F$9999,'HOURS&amp;CYCLES INPUT'!$C$2:$C$9999,'QUALIFIED EFH'!$C47,'HOURS&amp;CYCLES INPUT'!$D$2:$D$9999,'QUALIFIED EFH'!AV$4,'HOURS&amp;CYCLES INPUT'!$E$2:$E$9999,'QUALIFIED EFH'!AV$5))</f>
        <v>0</v>
      </c>
      <c r="AW47" s="476">
        <f>IF(AW$2&lt;&gt;"",IF($C47&lt;&gt;"TBA",AW$2/114,0),SUMIFS('HOURS&amp;CYCLES INPUT'!$F$2:$F$9999,'HOURS&amp;CYCLES INPUT'!$C$2:$C$9999,'QUALIFIED EFH'!$C47,'HOURS&amp;CYCLES INPUT'!$D$2:$D$9999,'QUALIFIED EFH'!AW$4,'HOURS&amp;CYCLES INPUT'!$E$2:$E$9999,'QUALIFIED EFH'!AW$5))</f>
        <v>0</v>
      </c>
      <c r="AX47" s="476">
        <f>IF(AX$2&lt;&gt;"",IF($C47&lt;&gt;"TBA",AX$2/114,0),SUMIFS('HOURS&amp;CYCLES INPUT'!$F$2:$F$9999,'HOURS&amp;CYCLES INPUT'!$C$2:$C$9999,'QUALIFIED EFH'!$C47,'HOURS&amp;CYCLES INPUT'!$D$2:$D$9999,'QUALIFIED EFH'!AX$4,'HOURS&amp;CYCLES INPUT'!$E$2:$E$9999,'QUALIFIED EFH'!AX$5))</f>
        <v>0</v>
      </c>
      <c r="AY47" s="476">
        <f>IF(AY$2&lt;&gt;"",IF($C47&lt;&gt;"TBA",AY$2/114,0),SUMIFS('HOURS&amp;CYCLES INPUT'!$F$2:$F$9999,'HOURS&amp;CYCLES INPUT'!$C$2:$C$9999,'QUALIFIED EFH'!$C47,'HOURS&amp;CYCLES INPUT'!$D$2:$D$9999,'QUALIFIED EFH'!AY$4,'HOURS&amp;CYCLES INPUT'!$E$2:$E$9999,'QUALIFIED EFH'!AY$5))</f>
        <v>0</v>
      </c>
      <c r="AZ47" s="476">
        <f>IF(AZ$2&lt;&gt;"",IF($C47&lt;&gt;"TBA",AZ$2/114,0),SUMIFS('HOURS&amp;CYCLES INPUT'!$F$2:$F$9999,'HOURS&amp;CYCLES INPUT'!$C$2:$C$9999,'QUALIFIED EFH'!$C47,'HOURS&amp;CYCLES INPUT'!$D$2:$D$9999,'QUALIFIED EFH'!AZ$4,'HOURS&amp;CYCLES INPUT'!$E$2:$E$9999,'QUALIFIED EFH'!AZ$5))</f>
        <v>0</v>
      </c>
      <c r="BA47" s="476">
        <f>IF(BA$2&lt;&gt;"",IF($C47&lt;&gt;"TBA",BA$2/114,0),SUMIFS('HOURS&amp;CYCLES INPUT'!$F$2:$F$9999,'HOURS&amp;CYCLES INPUT'!$C$2:$C$9999,'QUALIFIED EFH'!$C47,'HOURS&amp;CYCLES INPUT'!$D$2:$D$9999,'QUALIFIED EFH'!BA$4,'HOURS&amp;CYCLES INPUT'!$E$2:$E$9999,'QUALIFIED EFH'!BA$5))</f>
        <v>0</v>
      </c>
      <c r="BB47" s="476">
        <f>IF(BB$2&lt;&gt;"",IF($C47&lt;&gt;"TBA",BB$2/114,0),SUMIFS('HOURS&amp;CYCLES INPUT'!$F$2:$F$9999,'HOURS&amp;CYCLES INPUT'!$C$2:$C$9999,'QUALIFIED EFH'!$C47,'HOURS&amp;CYCLES INPUT'!$D$2:$D$9999,'QUALIFIED EFH'!BB$4,'HOURS&amp;CYCLES INPUT'!$E$2:$E$9999,'QUALIFIED EFH'!BB$5))</f>
        <v>0</v>
      </c>
      <c r="BC47" s="476">
        <f>IF(BC$2&lt;&gt;"",IF($C47&lt;&gt;"TBA",BC$2/114,0),SUMIFS('HOURS&amp;CYCLES INPUT'!$F$2:$F$9999,'HOURS&amp;CYCLES INPUT'!$C$2:$C$9999,'QUALIFIED EFH'!$C47,'HOURS&amp;CYCLES INPUT'!$D$2:$D$9999,'QUALIFIED EFH'!BC$4,'HOURS&amp;CYCLES INPUT'!$E$2:$E$9999,'QUALIFIED EFH'!BC$5))</f>
        <v>0</v>
      </c>
      <c r="BD47" s="476">
        <f>IF(BD$2&lt;&gt;"",IF($C47&lt;&gt;"TBA",BD$2/114,0),SUMIFS('HOURS&amp;CYCLES INPUT'!$F$2:$F$9999,'HOURS&amp;CYCLES INPUT'!$C$2:$C$9999,'QUALIFIED EFH'!$C47,'HOURS&amp;CYCLES INPUT'!$D$2:$D$9999,'QUALIFIED EFH'!BD$4,'HOURS&amp;CYCLES INPUT'!$E$2:$E$9999,'QUALIFIED EFH'!BD$5))</f>
        <v>0</v>
      </c>
      <c r="BE47" s="476">
        <f>IF(BE$2&lt;&gt;"",IF($C47&lt;&gt;"TBA",BE$2/114,0),SUMIFS('HOURS&amp;CYCLES INPUT'!$F$2:$F$9999,'HOURS&amp;CYCLES INPUT'!$C$2:$C$9999,'QUALIFIED EFH'!$C47,'HOURS&amp;CYCLES INPUT'!$D$2:$D$9999,'QUALIFIED EFH'!BE$4,'HOURS&amp;CYCLES INPUT'!$E$2:$E$9999,'QUALIFIED EFH'!BE$5))</f>
        <v>0</v>
      </c>
      <c r="BF47" s="476">
        <f>IF(BF$2&lt;&gt;"",IF($C47&lt;&gt;"TBA",BF$2/114,0),SUMIFS('HOURS&amp;CYCLES INPUT'!$F$2:$F$9999,'HOURS&amp;CYCLES INPUT'!$C$2:$C$9999,'QUALIFIED EFH'!$C47,'HOURS&amp;CYCLES INPUT'!$D$2:$D$9999,'QUALIFIED EFH'!BF$4,'HOURS&amp;CYCLES INPUT'!$E$2:$E$9999,'QUALIFIED EFH'!BF$5))</f>
        <v>0</v>
      </c>
      <c r="BG47" s="476">
        <f>IF(BG$2&lt;&gt;"",IF($C47&lt;&gt;"TBA",BG$2/114,0),SUMIFS('HOURS&amp;CYCLES INPUT'!$F$2:$F$9999,'HOURS&amp;CYCLES INPUT'!$C$2:$C$9999,'QUALIFIED EFH'!$C47,'HOURS&amp;CYCLES INPUT'!$D$2:$D$9999,'QUALIFIED EFH'!BG$4,'HOURS&amp;CYCLES INPUT'!$E$2:$E$9999,'QUALIFIED EFH'!BG$5))</f>
        <v>0</v>
      </c>
      <c r="BH47" s="476">
        <f>IF(BH$2&lt;&gt;"",IF($C47&lt;&gt;"TBA",BH$2/114,0),SUMIFS('HOURS&amp;CYCLES INPUT'!$F$2:$F$9999,'HOURS&amp;CYCLES INPUT'!$C$2:$C$9999,'QUALIFIED EFH'!$C47,'HOURS&amp;CYCLES INPUT'!$D$2:$D$9999,'QUALIFIED EFH'!BH$4,'HOURS&amp;CYCLES INPUT'!$E$2:$E$9999,'QUALIFIED EFH'!BH$5))</f>
        <v>0</v>
      </c>
      <c r="BI47" s="476">
        <f>IF(BI$2&lt;&gt;"",IF($C47&lt;&gt;"TBA",BI$2/114,0),SUMIFS('HOURS&amp;CYCLES INPUT'!$F$2:$F$9999,'HOURS&amp;CYCLES INPUT'!$C$2:$C$9999,'QUALIFIED EFH'!$C47,'HOURS&amp;CYCLES INPUT'!$D$2:$D$9999,'QUALIFIED EFH'!BI$4,'HOURS&amp;CYCLES INPUT'!$E$2:$E$9999,'QUALIFIED EFH'!BI$5))</f>
        <v>0</v>
      </c>
      <c r="BJ47" s="476">
        <f>IF(BJ$2&lt;&gt;"",IF($C47&lt;&gt;"TBA",BJ$2/114,0),SUMIFS('HOURS&amp;CYCLES INPUT'!$F$2:$F$9999,'HOURS&amp;CYCLES INPUT'!$C$2:$C$9999,'QUALIFIED EFH'!$C47,'HOURS&amp;CYCLES INPUT'!$D$2:$D$9999,'QUALIFIED EFH'!BJ$4,'HOURS&amp;CYCLES INPUT'!$E$2:$E$9999,'QUALIFIED EFH'!BJ$5))</f>
        <v>0</v>
      </c>
      <c r="BK47" s="476">
        <f>IF(BK$2&lt;&gt;"",IF($C47&lt;&gt;"TBA",BK$2/114,0),SUMIFS('HOURS&amp;CYCLES INPUT'!$F$2:$F$9999,'HOURS&amp;CYCLES INPUT'!$C$2:$C$9999,'QUALIFIED EFH'!$C47,'HOURS&amp;CYCLES INPUT'!$D$2:$D$9999,'QUALIFIED EFH'!BK$4,'HOURS&amp;CYCLES INPUT'!$E$2:$E$9999,'QUALIFIED EFH'!BK$5))</f>
        <v>0</v>
      </c>
      <c r="BL47" s="476">
        <f>IF(BL$2&lt;&gt;"",IF($C47&lt;&gt;"TBA",BL$2/114,0),SUMIFS('HOURS&amp;CYCLES INPUT'!$F$2:$F$9999,'HOURS&amp;CYCLES INPUT'!$C$2:$C$9999,'QUALIFIED EFH'!$C47,'HOURS&amp;CYCLES INPUT'!$D$2:$D$9999,'QUALIFIED EFH'!BL$4,'HOURS&amp;CYCLES INPUT'!$E$2:$E$9999,'QUALIFIED EFH'!BL$5))</f>
        <v>0</v>
      </c>
      <c r="BM47" s="476">
        <f>IF(BM$2&lt;&gt;"",IF($C47&lt;&gt;"TBA",BM$2/114,0),SUMIFS('HOURS&amp;CYCLES INPUT'!$F$2:$F$9999,'HOURS&amp;CYCLES INPUT'!$C$2:$C$9999,'QUALIFIED EFH'!$C47,'HOURS&amp;CYCLES INPUT'!$D$2:$D$9999,'QUALIFIED EFH'!BM$4,'HOURS&amp;CYCLES INPUT'!$E$2:$E$9999,'QUALIFIED EFH'!BM$5))</f>
        <v>0</v>
      </c>
      <c r="BN47" s="476">
        <f>IF(BN$2&lt;&gt;"",IF($C47&lt;&gt;"TBA",BN$2/114,0),SUMIFS('HOURS&amp;CYCLES INPUT'!$F$2:$F$9999,'HOURS&amp;CYCLES INPUT'!$C$2:$C$9999,'QUALIFIED EFH'!$C47,'HOURS&amp;CYCLES INPUT'!$D$2:$D$9999,'QUALIFIED EFH'!BN$4,'HOURS&amp;CYCLES INPUT'!$E$2:$E$9999,'QUALIFIED EFH'!BN$5))</f>
        <v>0</v>
      </c>
      <c r="BO47" s="476">
        <f>IF(BO$2&lt;&gt;"",IF($C47&lt;&gt;"TBA",BO$2/114,0),SUMIFS('HOURS&amp;CYCLES INPUT'!$F$2:$F$9999,'HOURS&amp;CYCLES INPUT'!$C$2:$C$9999,'QUALIFIED EFH'!$C47,'HOURS&amp;CYCLES INPUT'!$D$2:$D$9999,'QUALIFIED EFH'!BO$4,'HOURS&amp;CYCLES INPUT'!$E$2:$E$9999,'QUALIFIED EFH'!BO$5))</f>
        <v>0</v>
      </c>
      <c r="BP47" s="476">
        <f>IF(BP$2&lt;&gt;"",IF($C47&lt;&gt;"TBA",BP$2/114,0),SUMIFS('HOURS&amp;CYCLES INPUT'!$F$2:$F$9999,'HOURS&amp;CYCLES INPUT'!$C$2:$C$9999,'QUALIFIED EFH'!$C47,'HOURS&amp;CYCLES INPUT'!$D$2:$D$9999,'QUALIFIED EFH'!BP$4,'HOURS&amp;CYCLES INPUT'!$E$2:$E$9999,'QUALIFIED EFH'!BP$5))</f>
        <v>0</v>
      </c>
      <c r="BQ47" s="476">
        <f>IF(BQ$2&lt;&gt;"",IF($C47&lt;&gt;"TBA",BQ$2/114,0),SUMIFS('HOURS&amp;CYCLES INPUT'!$F$2:$F$9999,'HOURS&amp;CYCLES INPUT'!$C$2:$C$9999,'QUALIFIED EFH'!$C47,'HOURS&amp;CYCLES INPUT'!$D$2:$D$9999,'QUALIFIED EFH'!BQ$4,'HOURS&amp;CYCLES INPUT'!$E$2:$E$9999,'QUALIFIED EFH'!BQ$5))</f>
        <v>0</v>
      </c>
      <c r="BR47" s="476">
        <f>IF(BR$2&lt;&gt;"",IF($C47&lt;&gt;"TBA",BR$2/114,0),SUMIFS('HOURS&amp;CYCLES INPUT'!$F$2:$F$9999,'HOURS&amp;CYCLES INPUT'!$C$2:$C$9999,'QUALIFIED EFH'!$C47,'HOURS&amp;CYCLES INPUT'!$D$2:$D$9999,'QUALIFIED EFH'!BR$4,'HOURS&amp;CYCLES INPUT'!$E$2:$E$9999,'QUALIFIED EFH'!BR$5))</f>
        <v>0</v>
      </c>
      <c r="BS47" s="476">
        <f>IF(BS$2&lt;&gt;"",IF($C47&lt;&gt;"TBA",BS$2/114,0),SUMIFS('HOURS&amp;CYCLES INPUT'!$F$2:$F$9999,'HOURS&amp;CYCLES INPUT'!$C$2:$C$9999,'QUALIFIED EFH'!$C47,'HOURS&amp;CYCLES INPUT'!$D$2:$D$9999,'QUALIFIED EFH'!BS$4,'HOURS&amp;CYCLES INPUT'!$E$2:$E$9999,'QUALIFIED EFH'!BS$5))</f>
        <v>0</v>
      </c>
      <c r="BT47" s="476">
        <f>IF(BT$2&lt;&gt;"",IF($C47&lt;&gt;"TBA",BT$2/114,0),SUMIFS('HOURS&amp;CYCLES INPUT'!$F$2:$F$9999,'HOURS&amp;CYCLES INPUT'!$C$2:$C$9999,'QUALIFIED EFH'!$C47,'HOURS&amp;CYCLES INPUT'!$D$2:$D$9999,'QUALIFIED EFH'!BT$4,'HOURS&amp;CYCLES INPUT'!$E$2:$E$9999,'QUALIFIED EFH'!BT$5))</f>
        <v>0</v>
      </c>
      <c r="BU47" s="476">
        <f>IF(BU$2&lt;&gt;"",IF($C47&lt;&gt;"TBA",BU$2/114,0),SUMIFS('HOURS&amp;CYCLES INPUT'!$F$2:$F$9999,'HOURS&amp;CYCLES INPUT'!$C$2:$C$9999,'QUALIFIED EFH'!$C47,'HOURS&amp;CYCLES INPUT'!$D$2:$D$9999,'QUALIFIED EFH'!BU$4,'HOURS&amp;CYCLES INPUT'!$E$2:$E$9999,'QUALIFIED EFH'!BU$5))</f>
        <v>0</v>
      </c>
      <c r="BV47" s="476">
        <f>IF(BV$2&lt;&gt;"",IF($C47&lt;&gt;"TBA",BV$2/114,0),SUMIFS('HOURS&amp;CYCLES INPUT'!$F$2:$F$9999,'HOURS&amp;CYCLES INPUT'!$C$2:$C$9999,'QUALIFIED EFH'!$C47,'HOURS&amp;CYCLES INPUT'!$D$2:$D$9999,'QUALIFIED EFH'!BV$4,'HOURS&amp;CYCLES INPUT'!$E$2:$E$9999,'QUALIFIED EFH'!BV$5))</f>
        <v>0</v>
      </c>
      <c r="BW47" s="476">
        <f>IF(BW$2&lt;&gt;"",IF($C47&lt;&gt;"TBA",BW$2/114,0),SUMIFS('HOURS&amp;CYCLES INPUT'!$F$2:$F$9999,'HOURS&amp;CYCLES INPUT'!$C$2:$C$9999,'QUALIFIED EFH'!$C47,'HOURS&amp;CYCLES INPUT'!$D$2:$D$9999,'QUALIFIED EFH'!BW$4,'HOURS&amp;CYCLES INPUT'!$E$2:$E$9999,'QUALIFIED EFH'!BW$5))</f>
        <v>0</v>
      </c>
      <c r="BX47" s="476">
        <f>IF(BX$2&lt;&gt;"",IF($C47&lt;&gt;"TBA",BX$2/114,0),SUMIFS('HOURS&amp;CYCLES INPUT'!$F$2:$F$9999,'HOURS&amp;CYCLES INPUT'!$C$2:$C$9999,'QUALIFIED EFH'!$C47,'HOURS&amp;CYCLES INPUT'!$D$2:$D$9999,'QUALIFIED EFH'!BX$4,'HOURS&amp;CYCLES INPUT'!$E$2:$E$9999,'QUALIFIED EFH'!BX$5))</f>
        <v>0</v>
      </c>
      <c r="BY47" s="476">
        <f>IF(BY$2&lt;&gt;"",IF($C47&lt;&gt;"TBA",BY$2/114,0),SUMIFS('HOURS&amp;CYCLES INPUT'!$F$2:$F$9999,'HOURS&amp;CYCLES INPUT'!$C$2:$C$9999,'QUALIFIED EFH'!$C47,'HOURS&amp;CYCLES INPUT'!$D$2:$D$9999,'QUALIFIED EFH'!BY$4,'HOURS&amp;CYCLES INPUT'!$E$2:$E$9999,'QUALIFIED EFH'!BY$5))</f>
        <v>0</v>
      </c>
      <c r="BZ47" s="476">
        <f>IF(BZ$2&lt;&gt;"",IF($C47&lt;&gt;"TBA",BZ$2/114,0),SUMIFS('HOURS&amp;CYCLES INPUT'!$F$2:$F$9999,'HOURS&amp;CYCLES INPUT'!$C$2:$C$9999,'QUALIFIED EFH'!$C47,'HOURS&amp;CYCLES INPUT'!$D$2:$D$9999,'QUALIFIED EFH'!BZ$4,'HOURS&amp;CYCLES INPUT'!$E$2:$E$9999,'QUALIFIED EFH'!BZ$5))</f>
        <v>0</v>
      </c>
      <c r="CA47" s="476">
        <f>IF(CA$2&lt;&gt;"",IF($C47&lt;&gt;"TBA",CA$2/114,0),SUMIFS('HOURS&amp;CYCLES INPUT'!$F$2:$F$9999,'HOURS&amp;CYCLES INPUT'!$C$2:$C$9999,'QUALIFIED EFH'!$C47,'HOURS&amp;CYCLES INPUT'!$D$2:$D$9999,'QUALIFIED EFH'!CA$4,'HOURS&amp;CYCLES INPUT'!$E$2:$E$9999,'QUALIFIED EFH'!CA$5))</f>
        <v>0</v>
      </c>
      <c r="CB47" s="476">
        <f>IF(CB$2&lt;&gt;"",IF($C47&lt;&gt;"TBA",CB$2/114,0),SUMIFS('HOURS&amp;CYCLES INPUT'!$F$2:$F$9999,'HOURS&amp;CYCLES INPUT'!$C$2:$C$9999,'QUALIFIED EFH'!$C47,'HOURS&amp;CYCLES INPUT'!$D$2:$D$9999,'QUALIFIED EFH'!CB$4,'HOURS&amp;CYCLES INPUT'!$E$2:$E$9999,'QUALIFIED EFH'!CB$5))</f>
        <v>122.51</v>
      </c>
      <c r="CC47" s="476">
        <f>IF(CC$2&lt;&gt;"",IF($C47&lt;&gt;"TBA",CC$2/114,0),SUMIFS('HOURS&amp;CYCLES INPUT'!$F$2:$F$9999,'HOURS&amp;CYCLES INPUT'!$C$2:$C$9999,'QUALIFIED EFH'!$C47,'HOURS&amp;CYCLES INPUT'!$D$2:$D$9999,'QUALIFIED EFH'!CC$4,'HOURS&amp;CYCLES INPUT'!$E$2:$E$9999,'QUALIFIED EFH'!CC$5))</f>
        <v>268.95999999999998</v>
      </c>
      <c r="CD47" s="476">
        <f>IF(CD$2&lt;&gt;"",IF($C47&lt;&gt;"TBA",CD$2/114,0),SUMIFS('HOURS&amp;CYCLES INPUT'!$F$2:$F$9999,'HOURS&amp;CYCLES INPUT'!$C$2:$C$9999,'QUALIFIED EFH'!$C47,'HOURS&amp;CYCLES INPUT'!$D$2:$D$9999,'QUALIFIED EFH'!CD$4,'HOURS&amp;CYCLES INPUT'!$E$2:$E$9999,'QUALIFIED EFH'!CD$5))</f>
        <v>252.66</v>
      </c>
      <c r="CE47" s="476">
        <f>IF(CE$2&lt;&gt;"",IF($C47&lt;&gt;"TBA",CE$2/114,0),SUMIFS('HOURS&amp;CYCLES INPUT'!$F$2:$F$9999,'HOURS&amp;CYCLES INPUT'!$C$2:$C$9999,'QUALIFIED EFH'!$C47,'HOURS&amp;CYCLES INPUT'!$D$2:$D$9999,'QUALIFIED EFH'!CE$4,'HOURS&amp;CYCLES INPUT'!$E$2:$E$9999,'QUALIFIED EFH'!CE$5))</f>
        <v>236.23</v>
      </c>
      <c r="CF47" s="476">
        <f>IF(CF$2&lt;&gt;"",IF($C47&lt;&gt;"TBA",CF$2/114,0),SUMIFS('HOURS&amp;CYCLES INPUT'!$F$2:$F$9999,'HOURS&amp;CYCLES INPUT'!$C$2:$C$9999,'QUALIFIED EFH'!$C47,'HOURS&amp;CYCLES INPUT'!$D$2:$D$9999,'QUALIFIED EFH'!CF$4,'HOURS&amp;CYCLES INPUT'!$E$2:$E$9999,'QUALIFIED EFH'!CF$5))</f>
        <v>444.97</v>
      </c>
      <c r="CG47" s="476">
        <f>IF(CG$2&lt;&gt;"",IF($C47&lt;&gt;"TBA",CG$2/114,0),SUMIFS('HOURS&amp;CYCLES INPUT'!$F$2:$F$9999,'HOURS&amp;CYCLES INPUT'!$C$2:$C$9999,'QUALIFIED EFH'!$C47,'HOURS&amp;CYCLES INPUT'!$D$2:$D$9999,'QUALIFIED EFH'!CG$4,'HOURS&amp;CYCLES INPUT'!$E$2:$E$9999,'QUALIFIED EFH'!CG$5))</f>
        <v>397.18</v>
      </c>
      <c r="CH47" s="476">
        <f>IF(CH$2&lt;&gt;"",IF($C47&lt;&gt;"TBA",CH$2/114,0),SUMIFS('HOURS&amp;CYCLES INPUT'!$F$2:$F$9999,'HOURS&amp;CYCLES INPUT'!$C$2:$C$9999,'QUALIFIED EFH'!$C47,'HOURS&amp;CYCLES INPUT'!$D$2:$D$9999,'QUALIFIED EFH'!CH$4,'HOURS&amp;CYCLES INPUT'!$E$2:$E$9999,'QUALIFIED EFH'!CH$5))</f>
        <v>469.85</v>
      </c>
      <c r="CI47" s="476">
        <f>IF(CI$2&lt;&gt;"",IF($C47&lt;&gt;"TBA",CI$2/114,0),SUMIFS('HOURS&amp;CYCLES INPUT'!$F$2:$F$9999,'HOURS&amp;CYCLES INPUT'!$C$2:$C$9999,'QUALIFIED EFH'!$C47,'HOURS&amp;CYCLES INPUT'!$D$2:$D$9999,'QUALIFIED EFH'!CI$4,'HOURS&amp;CYCLES INPUT'!$E$2:$E$9999,'QUALIFIED EFH'!CI$5))</f>
        <v>459.55</v>
      </c>
      <c r="CJ47" s="476">
        <f>IF(CJ$2&lt;&gt;"",IF($C47&lt;&gt;"TBA",CJ$2/114,0),SUMIFS('HOURS&amp;CYCLES INPUT'!$F$2:$F$9999,'HOURS&amp;CYCLES INPUT'!$C$2:$C$9999,'QUALIFIED EFH'!$C47,'HOURS&amp;CYCLES INPUT'!$D$2:$D$9999,'QUALIFIED EFH'!CJ$4,'HOURS&amp;CYCLES INPUT'!$E$2:$E$9999,'QUALIFIED EFH'!CJ$5))</f>
        <v>452.54</v>
      </c>
      <c r="CK47" s="476">
        <f>IF(CK$2&lt;&gt;"",IF($C47&lt;&gt;"TBA",CK$2/114,0),SUMIFS('HOURS&amp;CYCLES INPUT'!$F$2:$F$9999,'HOURS&amp;CYCLES INPUT'!$C$2:$C$9999,'QUALIFIED EFH'!$C47,'HOURS&amp;CYCLES INPUT'!$D$2:$D$9999,'QUALIFIED EFH'!CK$4,'HOURS&amp;CYCLES INPUT'!$E$2:$E$9999,'QUALIFIED EFH'!CK$5))</f>
        <v>439.31</v>
      </c>
      <c r="CL47" s="476">
        <f>IF(CL$2&lt;&gt;"",IF($C47&lt;&gt;"TBA",CL$2/114,0),SUMIFS('HOURS&amp;CYCLES INPUT'!$F$2:$F$9999,'HOURS&amp;CYCLES INPUT'!$C$2:$C$9999,'QUALIFIED EFH'!$C47,'HOURS&amp;CYCLES INPUT'!$D$2:$D$9999,'QUALIFIED EFH'!CL$4,'HOURS&amp;CYCLES INPUT'!$E$2:$E$9999,'QUALIFIED EFH'!CL$5))</f>
        <v>413.12</v>
      </c>
      <c r="CM47" s="476">
        <f>IF(CM$2&lt;&gt;"",IF($C47&lt;&gt;"TBA",CM$2/114,0),SUMIFS('HOURS&amp;CYCLES INPUT'!$F$2:$F$9999,'HOURS&amp;CYCLES INPUT'!$C$2:$C$9999,'QUALIFIED EFH'!$C47,'HOURS&amp;CYCLES INPUT'!$D$2:$D$9999,'QUALIFIED EFH'!CM$4,'HOURS&amp;CYCLES INPUT'!$E$2:$E$9999,'QUALIFIED EFH'!CM$5))</f>
        <v>146.16</v>
      </c>
      <c r="CN47" s="476">
        <f>IF(CN$2&lt;&gt;"",IF($C47&lt;&gt;"TBA",CN$2/114,0),SUMIFS('HOURS&amp;CYCLES INPUT'!$F$2:$F$9999,'HOURS&amp;CYCLES INPUT'!$C$2:$C$9999,'QUALIFIED EFH'!$C47,'HOURS&amp;CYCLES INPUT'!$D$2:$D$9999,'QUALIFIED EFH'!CN$4,'HOURS&amp;CYCLES INPUT'!$E$2:$E$9999,'QUALIFIED EFH'!CN$5))</f>
        <v>32.79</v>
      </c>
      <c r="CO47" s="476">
        <f>IF(CO$2&lt;&gt;"",IF($C47&lt;&gt;"TBA",CO$2/114,0),SUMIFS('HOURS&amp;CYCLES INPUT'!$F$2:$F$9999,'HOURS&amp;CYCLES INPUT'!$C$2:$C$9999,'QUALIFIED EFH'!$C47,'HOURS&amp;CYCLES INPUT'!$D$2:$D$9999,'QUALIFIED EFH'!CO$4,'HOURS&amp;CYCLES INPUT'!$E$2:$E$9999,'QUALIFIED EFH'!CO$5))</f>
        <v>493.86</v>
      </c>
      <c r="CP47" s="476">
        <f>IF(CP$2&lt;&gt;"",IF($C47&lt;&gt;"TBA",CP$2/114,0),SUMIFS('HOURS&amp;CYCLES INPUT'!$F$2:$F$9999,'HOURS&amp;CYCLES INPUT'!$C$2:$C$9999,'QUALIFIED EFH'!$C47,'HOURS&amp;CYCLES INPUT'!$D$2:$D$9999,'QUALIFIED EFH'!CP$4,'HOURS&amp;CYCLES INPUT'!$E$2:$E$9999,'QUALIFIED EFH'!CP$5))</f>
        <v>442.75</v>
      </c>
      <c r="CQ47" s="476">
        <f>IF(CQ$2&lt;&gt;"",IF($C47&lt;&gt;"TBA",CQ$2/114,0),SUMIFS('HOURS&amp;CYCLES INPUT'!$F$2:$F$9999,'HOURS&amp;CYCLES INPUT'!$C$2:$C$9999,'QUALIFIED EFH'!$C47,'HOURS&amp;CYCLES INPUT'!$D$2:$D$9999,'QUALIFIED EFH'!CQ$4,'HOURS&amp;CYCLES INPUT'!$E$2:$E$9999,'QUALIFIED EFH'!CQ$5))</f>
        <v>480.5</v>
      </c>
      <c r="CR47" s="476">
        <f>IF(CR$2&lt;&gt;"",IF($C47&lt;&gt;"TBA",CR$2/114,0),SUMIFS('HOURS&amp;CYCLES INPUT'!$F$2:$F$9999,'HOURS&amp;CYCLES INPUT'!$C$2:$C$9999,'QUALIFIED EFH'!$C47,'HOURS&amp;CYCLES INPUT'!$D$2:$D$9999,'QUALIFIED EFH'!CR$4,'HOURS&amp;CYCLES INPUT'!$E$2:$E$9999,'QUALIFIED EFH'!CR$5))</f>
        <v>501.2</v>
      </c>
      <c r="CS47" s="476">
        <f>IF(CS$2&lt;&gt;"",IF($C47&lt;&gt;"TBA",CS$2/114,0),SUMIFS('HOURS&amp;CYCLES INPUT'!$F$2:$F$9999,'HOURS&amp;CYCLES INPUT'!$C$2:$C$9999,'QUALIFIED EFH'!$C47,'HOURS&amp;CYCLES INPUT'!$D$2:$D$9999,'QUALIFIED EFH'!CS$4,'HOURS&amp;CYCLES INPUT'!$E$2:$E$9999,'QUALIFIED EFH'!CS$5))</f>
        <v>421.07</v>
      </c>
      <c r="CT47" s="476">
        <f>IF(CT$2&lt;&gt;"",IF($C47&lt;&gt;"TBA",CT$2/114,0),SUMIFS('HOURS&amp;CYCLES INPUT'!$F$2:$F$9999,'HOURS&amp;CYCLES INPUT'!$C$2:$C$9999,'QUALIFIED EFH'!$C47,'HOURS&amp;CYCLES INPUT'!$D$2:$D$9999,'QUALIFIED EFH'!CT$4,'HOURS&amp;CYCLES INPUT'!$E$2:$E$9999,'QUALIFIED EFH'!CT$5))</f>
        <v>454.55</v>
      </c>
      <c r="CU47" s="476">
        <f>IF(CU$2&lt;&gt;"",IF($C47&lt;&gt;"TBA",CU$2/114,0),SUMIFS('HOURS&amp;CYCLES INPUT'!$F$2:$F$9999,'HOURS&amp;CYCLES INPUT'!$C$2:$C$9999,'QUALIFIED EFH'!$C47,'HOURS&amp;CYCLES INPUT'!$D$2:$D$9999,'QUALIFIED EFH'!CU$4,'HOURS&amp;CYCLES INPUT'!$E$2:$E$9999,'QUALIFIED EFH'!CU$5))</f>
        <v>492.23</v>
      </c>
      <c r="CV47" s="476">
        <f>IF(CV$2&lt;&gt;"",IF($C47&lt;&gt;"TBA",CV$2/114,0),SUMIFS('HOURS&amp;CYCLES INPUT'!$F$2:$F$9999,'HOURS&amp;CYCLES INPUT'!$C$2:$C$9999,'QUALIFIED EFH'!$C47,'HOURS&amp;CYCLES INPUT'!$D$2:$D$9999,'QUALIFIED EFH'!CV$4,'HOURS&amp;CYCLES INPUT'!$E$2:$E$9999,'QUALIFIED EFH'!CV$5))</f>
        <v>431.97</v>
      </c>
      <c r="CW47" s="476">
        <f>IF(CW$2&lt;&gt;"",IF($C47&lt;&gt;"TBA",CW$2/114,0),SUMIFS('HOURS&amp;CYCLES INPUT'!$F$2:$F$9999,'HOURS&amp;CYCLES INPUT'!$C$2:$C$9999,'QUALIFIED EFH'!$C47,'HOURS&amp;CYCLES INPUT'!$D$2:$D$9999,'QUALIFIED EFH'!CW$4,'HOURS&amp;CYCLES INPUT'!$E$2:$E$9999,'QUALIFIED EFH'!CW$5))</f>
        <v>427.27</v>
      </c>
      <c r="CX47" s="476">
        <f>IF(CX$2&lt;&gt;"",IF($C47&lt;&gt;"TBA",CX$2/114,0),SUMIFS('HOURS&amp;CYCLES INPUT'!$F$2:$F$9999,'HOURS&amp;CYCLES INPUT'!$C$2:$C$9999,'QUALIFIED EFH'!$C47,'HOURS&amp;CYCLES INPUT'!$D$2:$D$9999,'QUALIFIED EFH'!CX$4,'HOURS&amp;CYCLES INPUT'!$E$2:$E$9999,'QUALIFIED EFH'!CX$5))</f>
        <v>261.33999999999997</v>
      </c>
      <c r="CY47" s="476">
        <f>IF(CY$2&lt;&gt;"",IF($C47&lt;&gt;"TBA",CY$2/114,0),SUMIFS('HOURS&amp;CYCLES INPUT'!$F$2:$F$9999,'HOURS&amp;CYCLES INPUT'!$C$2:$C$9999,'QUALIFIED EFH'!$C47,'HOURS&amp;CYCLES INPUT'!$D$2:$D$9999,'QUALIFIED EFH'!CY$4,'HOURS&amp;CYCLES INPUT'!$E$2:$E$9999,'QUALIFIED EFH'!CY$5))</f>
        <v>0</v>
      </c>
      <c r="CZ47" s="476">
        <f>IF(CZ$2&lt;&gt;"",IF($C47&lt;&gt;"TBA",CZ$2/114,0),SUMIFS('HOURS&amp;CYCLES INPUT'!$F$2:$F$9999,'HOURS&amp;CYCLES INPUT'!$C$2:$C$9999,'QUALIFIED EFH'!$C47,'HOURS&amp;CYCLES INPUT'!$D$2:$D$9999,'QUALIFIED EFH'!CZ$4,'HOURS&amp;CYCLES INPUT'!$E$2:$E$9999,'QUALIFIED EFH'!CZ$5))</f>
        <v>0</v>
      </c>
      <c r="DA47" s="476">
        <f>IF(DA$2&lt;&gt;"",IF($C47&lt;&gt;"TBA",DA$2/114,0),SUMIFS('HOURS&amp;CYCLES INPUT'!$F$2:$F$9999,'HOURS&amp;CYCLES INPUT'!$C$2:$C$9999,'QUALIFIED EFH'!$C47,'HOURS&amp;CYCLES INPUT'!$D$2:$D$9999,'QUALIFIED EFH'!DA$4,'HOURS&amp;CYCLES INPUT'!$E$2:$E$9999,'QUALIFIED EFH'!DA$5))</f>
        <v>0</v>
      </c>
      <c r="DB47" s="476">
        <f>IF(DB$2&lt;&gt;"",IF($C47&lt;&gt;"TBA",DB$2/114,0),SUMIFS('HOURS&amp;CYCLES INPUT'!$F$2:$F$9999,'HOURS&amp;CYCLES INPUT'!$C$2:$C$9999,'QUALIFIED EFH'!$C47,'HOURS&amp;CYCLES INPUT'!$D$2:$D$9999,'QUALIFIED EFH'!DB$4,'HOURS&amp;CYCLES INPUT'!$E$2:$E$9999,'QUALIFIED EFH'!DB$5))</f>
        <v>0</v>
      </c>
      <c r="DC47" s="476">
        <f>IF(DC$2&lt;&gt;"",IF($C47&lt;&gt;"TBA",DC$2/114,0),SUMIFS('HOURS&amp;CYCLES INPUT'!$F$2:$F$9999,'HOURS&amp;CYCLES INPUT'!$C$2:$C$9999,'QUALIFIED EFH'!$C47,'HOURS&amp;CYCLES INPUT'!$D$2:$D$9999,'QUALIFIED EFH'!DC$4,'HOURS&amp;CYCLES INPUT'!$E$2:$E$9999,'QUALIFIED EFH'!DC$5))</f>
        <v>0</v>
      </c>
      <c r="DD47" s="476">
        <f>IF(DD$2&lt;&gt;"",IF($C47&lt;&gt;"TBA",DD$2/114,0),SUMIFS('HOURS&amp;CYCLES INPUT'!$F$2:$F$9999,'HOURS&amp;CYCLES INPUT'!$C$2:$C$9999,'QUALIFIED EFH'!$C47,'HOURS&amp;CYCLES INPUT'!$D$2:$D$9999,'QUALIFIED EFH'!DD$4,'HOURS&amp;CYCLES INPUT'!$E$2:$E$9999,'QUALIFIED EFH'!DD$5))</f>
        <v>0</v>
      </c>
      <c r="DE47" s="476">
        <f>IF(DE$2&lt;&gt;"",IF($C47&lt;&gt;"TBA",DE$2/114,0),SUMIFS('HOURS&amp;CYCLES INPUT'!$F$2:$F$9999,'HOURS&amp;CYCLES INPUT'!$C$2:$C$9999,'QUALIFIED EFH'!$C47,'HOURS&amp;CYCLES INPUT'!$D$2:$D$9999,'QUALIFIED EFH'!DE$4,'HOURS&amp;CYCLES INPUT'!$E$2:$E$9999,'QUALIFIED EFH'!DE$5))</f>
        <v>0</v>
      </c>
      <c r="DF47" s="476">
        <f>IF(DF$2&lt;&gt;"",IF($C47&lt;&gt;"TBA",DF$2/114,0),SUMIFS('HOURS&amp;CYCLES INPUT'!$F$2:$F$9999,'HOURS&amp;CYCLES INPUT'!$C$2:$C$9999,'QUALIFIED EFH'!$C47,'HOURS&amp;CYCLES INPUT'!$D$2:$D$9999,'QUALIFIED EFH'!DF$4,'HOURS&amp;CYCLES INPUT'!$E$2:$E$9999,'QUALIFIED EFH'!DF$5))</f>
        <v>0</v>
      </c>
      <c r="DG47" s="476">
        <f>IF(DG$2&lt;&gt;"",IF($C47&lt;&gt;"TBA",DG$2/114,0),SUMIFS('HOURS&amp;CYCLES INPUT'!$F$2:$F$9999,'HOURS&amp;CYCLES INPUT'!$C$2:$C$9999,'QUALIFIED EFH'!$C47,'HOURS&amp;CYCLES INPUT'!$D$2:$D$9999,'QUALIFIED EFH'!DG$4,'HOURS&amp;CYCLES INPUT'!$E$2:$E$9999,'QUALIFIED EFH'!DG$5))</f>
        <v>0</v>
      </c>
      <c r="DH47" s="476">
        <f>IF(DH$2&lt;&gt;"",IF($C47&lt;&gt;"TBA",DH$2/114,0),SUMIFS('HOURS&amp;CYCLES INPUT'!$F$2:$F$9999,'HOURS&amp;CYCLES INPUT'!$C$2:$C$9999,'QUALIFIED EFH'!$C47,'HOURS&amp;CYCLES INPUT'!$D$2:$D$9999,'QUALIFIED EFH'!DH$4,'HOURS&amp;CYCLES INPUT'!$E$2:$E$9999,'QUALIFIED EFH'!DH$5))</f>
        <v>0</v>
      </c>
      <c r="DI47" s="476">
        <f>IF(DI$2&lt;&gt;"",IF($C47&lt;&gt;"TBA",DI$2/114,0),SUMIFS('HOURS&amp;CYCLES INPUT'!$F$2:$F$9999,'HOURS&amp;CYCLES INPUT'!$C$2:$C$9999,'QUALIFIED EFH'!$C47,'HOURS&amp;CYCLES INPUT'!$D$2:$D$9999,'QUALIFIED EFH'!DI$4,'HOURS&amp;CYCLES INPUT'!$E$2:$E$9999,'QUALIFIED EFH'!DI$5))</f>
        <v>0</v>
      </c>
      <c r="DJ47" s="476">
        <f>IF(DJ$2&lt;&gt;"",IF($C47&lt;&gt;"TBA",DJ$2/114,0),SUMIFS('HOURS&amp;CYCLES INPUT'!$F$2:$F$9999,'HOURS&amp;CYCLES INPUT'!$C$2:$C$9999,'QUALIFIED EFH'!$C47,'HOURS&amp;CYCLES INPUT'!$D$2:$D$9999,'QUALIFIED EFH'!DJ$4,'HOURS&amp;CYCLES INPUT'!$E$2:$E$9999,'QUALIFIED EFH'!DJ$5))</f>
        <v>0</v>
      </c>
      <c r="DK47" s="476">
        <f>IF(DK$2&lt;&gt;"",IF($C47&lt;&gt;"TBA",DK$2/114,0),SUMIFS('HOURS&amp;CYCLES INPUT'!$F$2:$F$9999,'HOURS&amp;CYCLES INPUT'!$C$2:$C$9999,'QUALIFIED EFH'!$C47,'HOURS&amp;CYCLES INPUT'!$D$2:$D$9999,'QUALIFIED EFH'!DK$4,'HOURS&amp;CYCLES INPUT'!$E$2:$E$9999,'QUALIFIED EFH'!DK$5))</f>
        <v>0</v>
      </c>
      <c r="DL47" s="476">
        <f>IF(DL$2&lt;&gt;"",IF($C47&lt;&gt;"TBA",DL$2/114,0),SUMIFS('HOURS&amp;CYCLES INPUT'!$F$2:$F$9999,'HOURS&amp;CYCLES INPUT'!$C$2:$C$9999,'QUALIFIED EFH'!$C47,'HOURS&amp;CYCLES INPUT'!$D$2:$D$9999,'QUALIFIED EFH'!DL$4,'HOURS&amp;CYCLES INPUT'!$E$2:$E$9999,'QUALIFIED EFH'!DL$5))</f>
        <v>0</v>
      </c>
      <c r="DM47" s="476">
        <f>IF(DM$2&lt;&gt;"",IF($C47&lt;&gt;"TBA",DM$2/114,0),SUMIFS('HOURS&amp;CYCLES INPUT'!$F$2:$F$9999,'HOURS&amp;CYCLES INPUT'!$C$2:$C$9999,'QUALIFIED EFH'!$C47,'HOURS&amp;CYCLES INPUT'!$D$2:$D$9999,'QUALIFIED EFH'!DM$4,'HOURS&amp;CYCLES INPUT'!$E$2:$E$9999,'QUALIFIED EFH'!DM$5))</f>
        <v>0</v>
      </c>
      <c r="DN47" s="476">
        <f>IF(DN$2&lt;&gt;"",IF($C47&lt;&gt;"TBA",DN$2/114,0),SUMIFS('HOURS&amp;CYCLES INPUT'!$F$2:$F$9999,'HOURS&amp;CYCLES INPUT'!$C$2:$C$9999,'QUALIFIED EFH'!$C47,'HOURS&amp;CYCLES INPUT'!$D$2:$D$9999,'QUALIFIED EFH'!DN$4,'HOURS&amp;CYCLES INPUT'!$E$2:$E$9999,'QUALIFIED EFH'!DN$5))</f>
        <v>0</v>
      </c>
      <c r="DO47" s="476">
        <f>IF(DO$2&lt;&gt;"",IF($C47&lt;&gt;"TBA",DO$2/114,0),SUMIFS('HOURS&amp;CYCLES INPUT'!$F$2:$F$9999,'HOURS&amp;CYCLES INPUT'!$C$2:$C$9999,'QUALIFIED EFH'!$C47,'HOURS&amp;CYCLES INPUT'!$D$2:$D$9999,'QUALIFIED EFH'!DO$4,'HOURS&amp;CYCLES INPUT'!$E$2:$E$9999,'QUALIFIED EFH'!DO$5))</f>
        <v>0</v>
      </c>
      <c r="DP47" s="476">
        <f>IF(DP$2&lt;&gt;"",IF($C47&lt;&gt;"TBA",DP$2/114,0),SUMIFS('HOURS&amp;CYCLES INPUT'!$F$2:$F$9999,'HOURS&amp;CYCLES INPUT'!$C$2:$C$9999,'QUALIFIED EFH'!$C47,'HOURS&amp;CYCLES INPUT'!$D$2:$D$9999,'QUALIFIED EFH'!DP$4,'HOURS&amp;CYCLES INPUT'!$E$2:$E$9999,'QUALIFIED EFH'!DP$5))</f>
        <v>0</v>
      </c>
      <c r="DQ47" s="476">
        <f>IF(DQ$2&lt;&gt;"",IF($C47&lt;&gt;"TBA",DQ$2/114,0),SUMIFS('HOURS&amp;CYCLES INPUT'!$F$2:$F$9999,'HOURS&amp;CYCLES INPUT'!$C$2:$C$9999,'QUALIFIED EFH'!$C47,'HOURS&amp;CYCLES INPUT'!$D$2:$D$9999,'QUALIFIED EFH'!DQ$4,'HOURS&amp;CYCLES INPUT'!$E$2:$E$9999,'QUALIFIED EFH'!DQ$5))</f>
        <v>0</v>
      </c>
      <c r="DR47" s="476">
        <f>IF(DR$2&lt;&gt;"",IF($C47&lt;&gt;"TBA",DR$2/114,0),SUMIFS('HOURS&amp;CYCLES INPUT'!$F$2:$F$9999,'HOURS&amp;CYCLES INPUT'!$C$2:$C$9999,'QUALIFIED EFH'!$C47,'HOURS&amp;CYCLES INPUT'!$D$2:$D$9999,'QUALIFIED EFH'!DR$4,'HOURS&amp;CYCLES INPUT'!$E$2:$E$9999,'QUALIFIED EFH'!DR$5))</f>
        <v>0</v>
      </c>
      <c r="DS47" s="476">
        <f>IF(DS$2&lt;&gt;"",IF($C47&lt;&gt;"TBA",DS$2/114,0),SUMIFS('HOURS&amp;CYCLES INPUT'!$F$2:$F$9999,'HOURS&amp;CYCLES INPUT'!$C$2:$C$9999,'QUALIFIED EFH'!$C47,'HOURS&amp;CYCLES INPUT'!$D$2:$D$9999,'QUALIFIED EFH'!DS$4,'HOURS&amp;CYCLES INPUT'!$E$2:$E$9999,'QUALIFIED EFH'!DS$5))</f>
        <v>0</v>
      </c>
      <c r="DT47" s="476">
        <f>IF(DT$2&lt;&gt;"",IF($C47&lt;&gt;"TBA",DT$2/114,0),SUMIFS('HOURS&amp;CYCLES INPUT'!$F$2:$F$9999,'HOURS&amp;CYCLES INPUT'!$C$2:$C$9999,'QUALIFIED EFH'!$C47,'HOURS&amp;CYCLES INPUT'!$D$2:$D$9999,'QUALIFIED EFH'!DT$4,'HOURS&amp;CYCLES INPUT'!$E$2:$E$9999,'QUALIFIED EFH'!DT$5))</f>
        <v>0</v>
      </c>
      <c r="DU47" s="476">
        <f>IF(DU$2&lt;&gt;"",IF($C47&lt;&gt;"TBA",DU$2/114,0),SUMIFS('HOURS&amp;CYCLES INPUT'!$F$2:$F$9999,'HOURS&amp;CYCLES INPUT'!$C$2:$C$9999,'QUALIFIED EFH'!$C47,'HOURS&amp;CYCLES INPUT'!$D$2:$D$9999,'QUALIFIED EFH'!DU$4,'HOURS&amp;CYCLES INPUT'!$E$2:$E$9999,'QUALIFIED EFH'!DU$5))</f>
        <v>0</v>
      </c>
      <c r="DV47" s="476">
        <f>IF(DV$2&lt;&gt;"",IF($C47&lt;&gt;"TBA",DV$2/114,0),SUMIFS('HOURS&amp;CYCLES INPUT'!$F$2:$F$9999,'HOURS&amp;CYCLES INPUT'!$C$2:$C$9999,'QUALIFIED EFH'!$C47,'HOURS&amp;CYCLES INPUT'!$D$2:$D$9999,'QUALIFIED EFH'!DV$4,'HOURS&amp;CYCLES INPUT'!$E$2:$E$9999,'QUALIFIED EFH'!DV$5))</f>
        <v>0</v>
      </c>
      <c r="DW47" s="476">
        <f>IF(DW$2&lt;&gt;"",IF($C47&lt;&gt;"TBA",DW$2/114,0),SUMIFS('HOURS&amp;CYCLES INPUT'!$F$2:$F$9999,'HOURS&amp;CYCLES INPUT'!$C$2:$C$9999,'QUALIFIED EFH'!$C47,'HOURS&amp;CYCLES INPUT'!$D$2:$D$9999,'QUALIFIED EFH'!DW$4,'HOURS&amp;CYCLES INPUT'!$E$2:$E$9999,'QUALIFIED EFH'!DW$5))</f>
        <v>0</v>
      </c>
      <c r="DX47" s="476">
        <f>IF(DX$2&lt;&gt;"",IF($C47&lt;&gt;"TBA",DX$2/114,0),SUMIFS('HOURS&amp;CYCLES INPUT'!$F$2:$F$9999,'HOURS&amp;CYCLES INPUT'!$C$2:$C$9999,'QUALIFIED EFH'!$C47,'HOURS&amp;CYCLES INPUT'!$D$2:$D$9999,'QUALIFIED EFH'!DX$4,'HOURS&amp;CYCLES INPUT'!$E$2:$E$9999,'QUALIFIED EFH'!DX$5))</f>
        <v>0</v>
      </c>
      <c r="DY47" s="476">
        <f>IF(DY$2&lt;&gt;"",IF($C47&lt;&gt;"TBA",DY$2/114,0),SUMIFS('HOURS&amp;CYCLES INPUT'!$F$2:$F$9999,'HOURS&amp;CYCLES INPUT'!$C$2:$C$9999,'QUALIFIED EFH'!$C47,'HOURS&amp;CYCLES INPUT'!$D$2:$D$9999,'QUALIFIED EFH'!DY$4,'HOURS&amp;CYCLES INPUT'!$E$2:$E$9999,'QUALIFIED EFH'!DY$5))</f>
        <v>0</v>
      </c>
      <c r="DZ47" s="476">
        <f>IF(DZ$2&lt;&gt;"",IF($C47&lt;&gt;"TBA",DZ$2/114,0),SUMIFS('HOURS&amp;CYCLES INPUT'!$F$2:$F$9999,'HOURS&amp;CYCLES INPUT'!$C$2:$C$9999,'QUALIFIED EFH'!$C47,'HOURS&amp;CYCLES INPUT'!$D$2:$D$9999,'QUALIFIED EFH'!DZ$4,'HOURS&amp;CYCLES INPUT'!$E$2:$E$9999,'QUALIFIED EFH'!DZ$5))</f>
        <v>0</v>
      </c>
      <c r="EA47" s="476">
        <f>IF(EA$2&lt;&gt;"",IF($C47&lt;&gt;"TBA",EA$2/114,0),SUMIFS('HOURS&amp;CYCLES INPUT'!$F$2:$F$9999,'HOURS&amp;CYCLES INPUT'!$C$2:$C$9999,'QUALIFIED EFH'!$C47,'HOURS&amp;CYCLES INPUT'!$D$2:$D$9999,'QUALIFIED EFH'!EA$4,'HOURS&amp;CYCLES INPUT'!$E$2:$E$9999,'QUALIFIED EFH'!EA$5))</f>
        <v>0</v>
      </c>
      <c r="EB47" s="476">
        <f>IF(EB$2&lt;&gt;"",IF($C47&lt;&gt;"TBA",EB$2/114,0),SUMIFS('HOURS&amp;CYCLES INPUT'!$F$2:$F$9999,'HOURS&amp;CYCLES INPUT'!$C$2:$C$9999,'QUALIFIED EFH'!$C47,'HOURS&amp;CYCLES INPUT'!$D$2:$D$9999,'QUALIFIED EFH'!EB$4,'HOURS&amp;CYCLES INPUT'!$E$2:$E$9999,'QUALIFIED EFH'!EB$5))</f>
        <v>0</v>
      </c>
      <c r="EC47" s="476">
        <f>IF(EC$2&lt;&gt;"",IF($C47&lt;&gt;"TBA",EC$2/114,0),SUMIFS('HOURS&amp;CYCLES INPUT'!$F$2:$F$9999,'HOURS&amp;CYCLES INPUT'!$C$2:$C$9999,'QUALIFIED EFH'!$C47,'HOURS&amp;CYCLES INPUT'!$D$2:$D$9999,'QUALIFIED EFH'!EC$4,'HOURS&amp;CYCLES INPUT'!$E$2:$E$9999,'QUALIFIED EFH'!EC$5))</f>
        <v>0</v>
      </c>
      <c r="ED47" s="476">
        <f>IF(ED$2&lt;&gt;"",IF($C47&lt;&gt;"TBA",ED$2/114,0),SUMIFS('HOURS&amp;CYCLES INPUT'!$F$2:$F$9999,'HOURS&amp;CYCLES INPUT'!$C$2:$C$9999,'QUALIFIED EFH'!$C47,'HOURS&amp;CYCLES INPUT'!$D$2:$D$9999,'QUALIFIED EFH'!ED$4,'HOURS&amp;CYCLES INPUT'!$E$2:$E$9999,'QUALIFIED EFH'!ED$5))</f>
        <v>0</v>
      </c>
      <c r="EE47" s="476">
        <f>IF(EE$2&lt;&gt;"",IF($C47&lt;&gt;"TBA",EE$2/114,0),SUMIFS('HOURS&amp;CYCLES INPUT'!$F$2:$F$9999,'HOURS&amp;CYCLES INPUT'!$C$2:$C$9999,'QUALIFIED EFH'!$C47,'HOURS&amp;CYCLES INPUT'!$D$2:$D$9999,'QUALIFIED EFH'!EE$4,'HOURS&amp;CYCLES INPUT'!$E$2:$E$9999,'QUALIFIED EFH'!EE$5))</f>
        <v>0</v>
      </c>
      <c r="EF47" s="476">
        <f>IF(EF$2&lt;&gt;"",IF($C47&lt;&gt;"TBA",EF$2/114,0),SUMIFS('HOURS&amp;CYCLES INPUT'!$F$2:$F$9999,'HOURS&amp;CYCLES INPUT'!$C$2:$C$9999,'QUALIFIED EFH'!$C47,'HOURS&amp;CYCLES INPUT'!$D$2:$D$9999,'QUALIFIED EFH'!EF$4,'HOURS&amp;CYCLES INPUT'!$E$2:$E$9999,'QUALIFIED EFH'!EF$5))</f>
        <v>0</v>
      </c>
      <c r="EG47" s="476">
        <f>IF(EG$2&lt;&gt;"",IF($C47&lt;&gt;"TBA",EG$2/114,0),SUMIFS('HOURS&amp;CYCLES INPUT'!$F$2:$F$9999,'HOURS&amp;CYCLES INPUT'!$C$2:$C$9999,'QUALIFIED EFH'!$C47,'HOURS&amp;CYCLES INPUT'!$D$2:$D$9999,'QUALIFIED EFH'!EG$4,'HOURS&amp;CYCLES INPUT'!$E$2:$E$9999,'QUALIFIED EFH'!EG$5))</f>
        <v>0</v>
      </c>
      <c r="EH47" s="476">
        <f>IF(EH$2&lt;&gt;"",IF($C47&lt;&gt;"TBA",EH$2/114,0),SUMIFS('HOURS&amp;CYCLES INPUT'!$F$2:$F$9999,'HOURS&amp;CYCLES INPUT'!$C$2:$C$9999,'QUALIFIED EFH'!$C47,'HOURS&amp;CYCLES INPUT'!$D$2:$D$9999,'QUALIFIED EFH'!EH$4,'HOURS&amp;CYCLES INPUT'!$E$2:$E$9999,'QUALIFIED EFH'!EH$5))</f>
        <v>0</v>
      </c>
      <c r="EI47" s="476">
        <f>IF(EI$2&lt;&gt;"",IF($C47&lt;&gt;"TBA",EI$2/114,0),SUMIFS('HOURS&amp;CYCLES INPUT'!$F$2:$F$9999,'HOURS&amp;CYCLES INPUT'!$C$2:$C$9999,'QUALIFIED EFH'!$C47,'HOURS&amp;CYCLES INPUT'!$D$2:$D$9999,'QUALIFIED EFH'!EI$4,'HOURS&amp;CYCLES INPUT'!$E$2:$E$9999,'QUALIFIED EFH'!EI$5))</f>
        <v>0</v>
      </c>
      <c r="EJ47" s="476">
        <f>IF(EJ$2&lt;&gt;"",IF($C47&lt;&gt;"TBA",EJ$2/114,0),SUMIFS('HOURS&amp;CYCLES INPUT'!$F$2:$F$9999,'HOURS&amp;CYCLES INPUT'!$C$2:$C$9999,'QUALIFIED EFH'!$C47,'HOURS&amp;CYCLES INPUT'!$D$2:$D$9999,'QUALIFIED EFH'!EJ$4,'HOURS&amp;CYCLES INPUT'!$E$2:$E$9999,'QUALIFIED EFH'!EJ$5))</f>
        <v>0</v>
      </c>
      <c r="EK47" s="476">
        <f>IF(EK$2&lt;&gt;"",IF($C47&lt;&gt;"TBA",EK$2/114,0),SUMIFS('HOURS&amp;CYCLES INPUT'!$F$2:$F$9999,'HOURS&amp;CYCLES INPUT'!$C$2:$C$9999,'QUALIFIED EFH'!$C47,'HOURS&amp;CYCLES INPUT'!$D$2:$D$9999,'QUALIFIED EFH'!EK$4,'HOURS&amp;CYCLES INPUT'!$E$2:$E$9999,'QUALIFIED EFH'!EK$5))</f>
        <v>0</v>
      </c>
      <c r="EL47" s="476">
        <f>IF(EL$2&lt;&gt;"",IF($C47&lt;&gt;"TBA",EL$2/114,0),SUMIFS('HOURS&amp;CYCLES INPUT'!$F$2:$F$9999,'HOURS&amp;CYCLES INPUT'!$C$2:$C$9999,'QUALIFIED EFH'!$C47,'HOURS&amp;CYCLES INPUT'!$D$2:$D$9999,'QUALIFIED EFH'!EL$4,'HOURS&amp;CYCLES INPUT'!$E$2:$E$9999,'QUALIFIED EFH'!EL$5))</f>
        <v>0</v>
      </c>
      <c r="EM47" s="476">
        <f>IF(EM$2&lt;&gt;"",IF($C47&lt;&gt;"TBA",EM$2/114,0),SUMIFS('HOURS&amp;CYCLES INPUT'!$F$2:$F$9999,'HOURS&amp;CYCLES INPUT'!$C$2:$C$9999,'QUALIFIED EFH'!$C47,'HOURS&amp;CYCLES INPUT'!$D$2:$D$9999,'QUALIFIED EFH'!EM$4,'HOURS&amp;CYCLES INPUT'!$E$2:$E$9999,'QUALIFIED EFH'!EM$5))</f>
        <v>0</v>
      </c>
      <c r="EN47" s="476">
        <f>IF(EN$2&lt;&gt;"",IF($C47&lt;&gt;"TBA",EN$2/114,0),SUMIFS('HOURS&amp;CYCLES INPUT'!$F$2:$F$9999,'HOURS&amp;CYCLES INPUT'!$C$2:$C$9999,'QUALIFIED EFH'!$C47,'HOURS&amp;CYCLES INPUT'!$D$2:$D$9999,'QUALIFIED EFH'!EN$4,'HOURS&amp;CYCLES INPUT'!$E$2:$E$9999,'QUALIFIED EFH'!EN$5))</f>
        <v>0</v>
      </c>
      <c r="EO47" s="476">
        <f>IF(EO$2&lt;&gt;"",IF($C47&lt;&gt;"TBA",EO$2/114,0),SUMIFS('HOURS&amp;CYCLES INPUT'!$F$2:$F$9999,'HOURS&amp;CYCLES INPUT'!$C$2:$C$9999,'QUALIFIED EFH'!$C47,'HOURS&amp;CYCLES INPUT'!$D$2:$D$9999,'QUALIFIED EFH'!EO$4,'HOURS&amp;CYCLES INPUT'!$E$2:$E$9999,'QUALIFIED EFH'!EO$5))</f>
        <v>0</v>
      </c>
      <c r="EP47" s="476">
        <f>IF(EP$2&lt;&gt;"",IF($C47&lt;&gt;"TBA",EP$2/114,0),SUMIFS('HOURS&amp;CYCLES INPUT'!$F$2:$F$9999,'HOURS&amp;CYCLES INPUT'!$C$2:$C$9999,'QUALIFIED EFH'!$C47,'HOURS&amp;CYCLES INPUT'!$D$2:$D$9999,'QUALIFIED EFH'!EP$4,'HOURS&amp;CYCLES INPUT'!$E$2:$E$9999,'QUALIFIED EFH'!EP$5))</f>
        <v>0</v>
      </c>
      <c r="EQ47" s="476">
        <f>IF(EQ$2&lt;&gt;"",IF($C47&lt;&gt;"TBA",EQ$2/114,0),SUMIFS('HOURS&amp;CYCLES INPUT'!$F$2:$F$9999,'HOURS&amp;CYCLES INPUT'!$C$2:$C$9999,'QUALIFIED EFH'!$C47,'HOURS&amp;CYCLES INPUT'!$D$2:$D$9999,'QUALIFIED EFH'!EQ$4,'HOURS&amp;CYCLES INPUT'!$E$2:$E$9999,'QUALIFIED EFH'!EQ$5))</f>
        <v>0</v>
      </c>
      <c r="ER47" s="476">
        <f>IF(ER$2&lt;&gt;"",IF($C47&lt;&gt;"TBA",ER$2/114,0),SUMIFS('HOURS&amp;CYCLES INPUT'!$F$2:$F$9999,'HOURS&amp;CYCLES INPUT'!$C$2:$C$9999,'QUALIFIED EFH'!$C47,'HOURS&amp;CYCLES INPUT'!$D$2:$D$9999,'QUALIFIED EFH'!ER$4,'HOURS&amp;CYCLES INPUT'!$E$2:$E$9999,'QUALIFIED EFH'!ER$5))</f>
        <v>0</v>
      </c>
      <c r="ES47" s="476">
        <f>IF(ES$2&lt;&gt;"",IF($C47&lt;&gt;"TBA",ES$2/114,0),SUMIFS('HOURS&amp;CYCLES INPUT'!$F$2:$F$9999,'HOURS&amp;CYCLES INPUT'!$C$2:$C$9999,'QUALIFIED EFH'!$C47,'HOURS&amp;CYCLES INPUT'!$D$2:$D$9999,'QUALIFIED EFH'!ES$4,'HOURS&amp;CYCLES INPUT'!$E$2:$E$9999,'QUALIFIED EFH'!ES$5))</f>
        <v>0</v>
      </c>
      <c r="ET47" s="476">
        <f>IF(ET$2&lt;&gt;"",IF($C47&lt;&gt;"TBA",ET$2/114,0),SUMIFS('HOURS&amp;CYCLES INPUT'!$F$2:$F$9999,'HOURS&amp;CYCLES INPUT'!$C$2:$C$9999,'QUALIFIED EFH'!$C47,'HOURS&amp;CYCLES INPUT'!$D$2:$D$9999,'QUALIFIED EFH'!ET$4,'HOURS&amp;CYCLES INPUT'!$E$2:$E$9999,'QUALIFIED EFH'!ET$5))</f>
        <v>0</v>
      </c>
      <c r="EU47" s="476">
        <f>IF(EU$2&lt;&gt;"",IF($C47&lt;&gt;"TBA",EU$2/114,0),SUMIFS('HOURS&amp;CYCLES INPUT'!$F$2:$F$9999,'HOURS&amp;CYCLES INPUT'!$C$2:$C$9999,'QUALIFIED EFH'!$C47,'HOURS&amp;CYCLES INPUT'!$D$2:$D$9999,'QUALIFIED EFH'!EU$4,'HOURS&amp;CYCLES INPUT'!$E$2:$E$9999,'QUALIFIED EFH'!EU$5))</f>
        <v>0</v>
      </c>
      <c r="EV47" s="476">
        <f>IF(EV$2&lt;&gt;"",IF($C47&lt;&gt;"TBA",EV$2/114,0),SUMIFS('HOURS&amp;CYCLES INPUT'!$F$2:$F$9999,'HOURS&amp;CYCLES INPUT'!$C$2:$C$9999,'QUALIFIED EFH'!$C47,'HOURS&amp;CYCLES INPUT'!$D$2:$D$9999,'QUALIFIED EFH'!EV$4,'HOURS&amp;CYCLES INPUT'!$E$2:$E$9999,'QUALIFIED EFH'!EV$5))</f>
        <v>0</v>
      </c>
      <c r="EW47" s="476">
        <f>IF(EW$2&lt;&gt;"",IF($C47&lt;&gt;"TBA",EW$2/114,0),SUMIFS('HOURS&amp;CYCLES INPUT'!$F$2:$F$9999,'HOURS&amp;CYCLES INPUT'!$C$2:$C$9999,'QUALIFIED EFH'!$C47,'HOURS&amp;CYCLES INPUT'!$D$2:$D$9999,'QUALIFIED EFH'!EW$4,'HOURS&amp;CYCLES INPUT'!$E$2:$E$9999,'QUALIFIED EFH'!EW$5))</f>
        <v>0</v>
      </c>
      <c r="EX47" s="476">
        <f>IF(EX$2&lt;&gt;"",IF($C47&lt;&gt;"TBA",EX$2/114,0),SUMIFS('HOURS&amp;CYCLES INPUT'!$F$2:$F$9999,'HOURS&amp;CYCLES INPUT'!$C$2:$C$9999,'QUALIFIED EFH'!$C47,'HOURS&amp;CYCLES INPUT'!$D$2:$D$9999,'QUALIFIED EFH'!EX$4,'HOURS&amp;CYCLES INPUT'!$E$2:$E$9999,'QUALIFIED EFH'!EX$5))</f>
        <v>0</v>
      </c>
      <c r="EY47" s="476">
        <f>IF(EY$2&lt;&gt;"",IF($C47&lt;&gt;"TBA",EY$2/114,0),SUMIFS('HOURS&amp;CYCLES INPUT'!$F$2:$F$9999,'HOURS&amp;CYCLES INPUT'!$C$2:$C$9999,'QUALIFIED EFH'!$C47,'HOURS&amp;CYCLES INPUT'!$D$2:$D$9999,'QUALIFIED EFH'!EY$4,'HOURS&amp;CYCLES INPUT'!$E$2:$E$9999,'QUALIFIED EFH'!EY$5))</f>
        <v>0</v>
      </c>
      <c r="EZ47" s="476">
        <f>IF(EZ$2&lt;&gt;"",IF($C47&lt;&gt;"TBA",EZ$2/114,0),SUMIFS('HOURS&amp;CYCLES INPUT'!$F$2:$F$9999,'HOURS&amp;CYCLES INPUT'!$C$2:$C$9999,'QUALIFIED EFH'!$C47,'HOURS&amp;CYCLES INPUT'!$D$2:$D$9999,'QUALIFIED EFH'!EZ$4,'HOURS&amp;CYCLES INPUT'!$E$2:$E$9999,'QUALIFIED EFH'!EZ$5))</f>
        <v>0</v>
      </c>
      <c r="FA47" s="476">
        <f>IF(FA$2&lt;&gt;"",IF($C47&lt;&gt;"TBA",FA$2/114,0),SUMIFS('HOURS&amp;CYCLES INPUT'!$F$2:$F$9999,'HOURS&amp;CYCLES INPUT'!$C$2:$C$9999,'QUALIFIED EFH'!$C47,'HOURS&amp;CYCLES INPUT'!$D$2:$D$9999,'QUALIFIED EFH'!FA$4,'HOURS&amp;CYCLES INPUT'!$E$2:$E$9999,'QUALIFIED EFH'!FA$5))</f>
        <v>0</v>
      </c>
      <c r="FB47" s="476">
        <f>IF(FB$2&lt;&gt;"",IF($C47&lt;&gt;"TBA",FB$2/114,0),SUMIFS('HOURS&amp;CYCLES INPUT'!$F$2:$F$9999,'HOURS&amp;CYCLES INPUT'!$C$2:$C$9999,'QUALIFIED EFH'!$C47,'HOURS&amp;CYCLES INPUT'!$D$2:$D$9999,'QUALIFIED EFH'!FB$4,'HOURS&amp;CYCLES INPUT'!$E$2:$E$9999,'QUALIFIED EFH'!FB$5))</f>
        <v>0</v>
      </c>
      <c r="FC47" s="476">
        <f>IF(FC$2&lt;&gt;"",IF($C47&lt;&gt;"TBA",FC$2/114,0),SUMIFS('HOURS&amp;CYCLES INPUT'!$F$2:$F$9999,'HOURS&amp;CYCLES INPUT'!$C$2:$C$9999,'QUALIFIED EFH'!$C47,'HOURS&amp;CYCLES INPUT'!$D$2:$D$9999,'QUALIFIED EFH'!FC$4,'HOURS&amp;CYCLES INPUT'!$E$2:$E$9999,'QUALIFIED EFH'!FC$5))</f>
        <v>0</v>
      </c>
      <c r="FD47" s="476">
        <f>IF(FD$2&lt;&gt;"",IF($C47&lt;&gt;"TBA",FD$2/114,0),SUMIFS('HOURS&amp;CYCLES INPUT'!$F$2:$F$9999,'HOURS&amp;CYCLES INPUT'!$C$2:$C$9999,'QUALIFIED EFH'!$C47,'HOURS&amp;CYCLES INPUT'!$D$2:$D$9999,'QUALIFIED EFH'!FD$4,'HOURS&amp;CYCLES INPUT'!$E$2:$E$9999,'QUALIFIED EFH'!FD$5))</f>
        <v>0</v>
      </c>
      <c r="FE47" s="476">
        <f>IF(FE$2&lt;&gt;"",IF($C47&lt;&gt;"TBA",FE$2/114,0),SUMIFS('HOURS&amp;CYCLES INPUT'!$F$2:$F$9999,'HOURS&amp;CYCLES INPUT'!$C$2:$C$9999,'QUALIFIED EFH'!$C47,'HOURS&amp;CYCLES INPUT'!$D$2:$D$9999,'QUALIFIED EFH'!FE$4,'HOURS&amp;CYCLES INPUT'!$E$2:$E$9999,'QUALIFIED EFH'!FE$5))</f>
        <v>0</v>
      </c>
      <c r="FF47" s="476">
        <f>IF(FF$2&lt;&gt;"",IF($C47&lt;&gt;"TBA",FF$2/114,0),SUMIFS('HOURS&amp;CYCLES INPUT'!$F$2:$F$9999,'HOURS&amp;CYCLES INPUT'!$C$2:$C$9999,'QUALIFIED EFH'!$C47,'HOURS&amp;CYCLES INPUT'!$D$2:$D$9999,'QUALIFIED EFH'!FF$4,'HOURS&amp;CYCLES INPUT'!$E$2:$E$9999,'QUALIFIED EFH'!FF$5))</f>
        <v>0</v>
      </c>
      <c r="FG47" s="476">
        <f>IF(FG$2&lt;&gt;"",IF($C47&lt;&gt;"TBA",FG$2/114,0),SUMIFS('HOURS&amp;CYCLES INPUT'!$F$2:$F$9999,'HOURS&amp;CYCLES INPUT'!$C$2:$C$9999,'QUALIFIED EFH'!$C47,'HOURS&amp;CYCLES INPUT'!$D$2:$D$9999,'QUALIFIED EFH'!FG$4,'HOURS&amp;CYCLES INPUT'!$E$2:$E$9999,'QUALIFIED EFH'!FG$5))</f>
        <v>0</v>
      </c>
      <c r="FH47" s="476">
        <f>IF(FH$2&lt;&gt;"",IF($C47&lt;&gt;"TBA",FH$2/114,0),SUMIFS('HOURS&amp;CYCLES INPUT'!$F$2:$F$9999,'HOURS&amp;CYCLES INPUT'!$C$2:$C$9999,'QUALIFIED EFH'!$C47,'HOURS&amp;CYCLES INPUT'!$D$2:$D$9999,'QUALIFIED EFH'!FH$4,'HOURS&amp;CYCLES INPUT'!$E$2:$E$9999,'QUALIFIED EFH'!FH$5))</f>
        <v>0</v>
      </c>
      <c r="FI47" s="476">
        <f>IF(FI$2&lt;&gt;"",IF($C47&lt;&gt;"TBA",FI$2/114,0),SUMIFS('HOURS&amp;CYCLES INPUT'!$F$2:$F$9999,'HOURS&amp;CYCLES INPUT'!$C$2:$C$9999,'QUALIFIED EFH'!$C47,'HOURS&amp;CYCLES INPUT'!$D$2:$D$9999,'QUALIFIED EFH'!FI$4,'HOURS&amp;CYCLES INPUT'!$E$2:$E$9999,'QUALIFIED EFH'!FI$5))</f>
        <v>0</v>
      </c>
      <c r="FJ47" s="476">
        <f>IF(FJ$2&lt;&gt;"",IF($C47&lt;&gt;"TBA",FJ$2/114,0),SUMIFS('HOURS&amp;CYCLES INPUT'!$F$2:$F$9999,'HOURS&amp;CYCLES INPUT'!$C$2:$C$9999,'QUALIFIED EFH'!$C47,'HOURS&amp;CYCLES INPUT'!$D$2:$D$9999,'QUALIFIED EFH'!FJ$4,'HOURS&amp;CYCLES INPUT'!$E$2:$E$9999,'QUALIFIED EFH'!FJ$5))</f>
        <v>0</v>
      </c>
      <c r="FK47" s="476">
        <f>IF(FK$2&lt;&gt;"",IF($C47&lt;&gt;"TBA",FK$2/114,0),SUMIFS('HOURS&amp;CYCLES INPUT'!$F$2:$F$9999,'HOURS&amp;CYCLES INPUT'!$C$2:$C$9999,'QUALIFIED EFH'!$C47,'HOURS&amp;CYCLES INPUT'!$D$2:$D$9999,'QUALIFIED EFH'!FK$4,'HOURS&amp;CYCLES INPUT'!$E$2:$E$9999,'QUALIFIED EFH'!FK$5))</f>
        <v>0</v>
      </c>
      <c r="FL47" s="476">
        <f>IF(FL$2&lt;&gt;"",IF($C47&lt;&gt;"TBA",FL$2/114,0),SUMIFS('HOURS&amp;CYCLES INPUT'!$F$2:$F$9999,'HOURS&amp;CYCLES INPUT'!$C$2:$C$9999,'QUALIFIED EFH'!$C47,'HOURS&amp;CYCLES INPUT'!$D$2:$D$9999,'QUALIFIED EFH'!FL$4,'HOURS&amp;CYCLES INPUT'!$E$2:$E$9999,'QUALIFIED EFH'!FL$5))</f>
        <v>0</v>
      </c>
      <c r="FM47" s="476">
        <f>IF(FM$2&lt;&gt;"",IF($C47&lt;&gt;"TBA",FM$2/114,0),SUMIFS('HOURS&amp;CYCLES INPUT'!$F$2:$F$9999,'HOURS&amp;CYCLES INPUT'!$C$2:$C$9999,'QUALIFIED EFH'!$C47,'HOURS&amp;CYCLES INPUT'!$D$2:$D$9999,'QUALIFIED EFH'!FM$4,'HOURS&amp;CYCLES INPUT'!$E$2:$E$9999,'QUALIFIED EFH'!FM$5))</f>
        <v>0</v>
      </c>
      <c r="FN47" s="476">
        <f>IF(FN$2&lt;&gt;"",IF($C47&lt;&gt;"TBA",FN$2/114,0),SUMIFS('HOURS&amp;CYCLES INPUT'!$F$2:$F$9999,'HOURS&amp;CYCLES INPUT'!$C$2:$C$9999,'QUALIFIED EFH'!$C47,'HOURS&amp;CYCLES INPUT'!$D$2:$D$9999,'QUALIFIED EFH'!FN$4,'HOURS&amp;CYCLES INPUT'!$E$2:$E$9999,'QUALIFIED EFH'!FN$5))</f>
        <v>0</v>
      </c>
      <c r="FO47" s="476">
        <f>IF(FO$2&lt;&gt;"",IF($C47&lt;&gt;"TBA",FO$2/114,0),SUMIFS('HOURS&amp;CYCLES INPUT'!$F$2:$F$9999,'HOURS&amp;CYCLES INPUT'!$C$2:$C$9999,'QUALIFIED EFH'!$C47,'HOURS&amp;CYCLES INPUT'!$D$2:$D$9999,'QUALIFIED EFH'!FO$4,'HOURS&amp;CYCLES INPUT'!$E$2:$E$9999,'QUALIFIED EFH'!FO$5))</f>
        <v>0</v>
      </c>
      <c r="FP47" s="476">
        <f>IF(FP$2&lt;&gt;"",IF($C47&lt;&gt;"TBA",FP$2/114,0),SUMIFS('HOURS&amp;CYCLES INPUT'!$F$2:$F$9999,'HOURS&amp;CYCLES INPUT'!$C$2:$C$9999,'QUALIFIED EFH'!$C47,'HOURS&amp;CYCLES INPUT'!$D$2:$D$9999,'QUALIFIED EFH'!FP$4,'HOURS&amp;CYCLES INPUT'!$E$2:$E$9999,'QUALIFIED EFH'!FP$5))</f>
        <v>0</v>
      </c>
      <c r="FQ47" s="476">
        <f>IF(FQ$2&lt;&gt;"",IF($C47&lt;&gt;"TBA",FQ$2/114,0),SUMIFS('HOURS&amp;CYCLES INPUT'!$F$2:$F$9999,'HOURS&amp;CYCLES INPUT'!$C$2:$C$9999,'QUALIFIED EFH'!$C47,'HOURS&amp;CYCLES INPUT'!$D$2:$D$9999,'QUALIFIED EFH'!FQ$4,'HOURS&amp;CYCLES INPUT'!$E$2:$E$9999,'QUALIFIED EFH'!FQ$5))</f>
        <v>0</v>
      </c>
      <c r="FR47" s="476">
        <f>IF(FR$2&lt;&gt;"",IF($C47&lt;&gt;"TBA",FR$2/114,0),SUMIFS('HOURS&amp;CYCLES INPUT'!$F$2:$F$9999,'HOURS&amp;CYCLES INPUT'!$C$2:$C$9999,'QUALIFIED EFH'!$C47,'HOURS&amp;CYCLES INPUT'!$D$2:$D$9999,'QUALIFIED EFH'!FR$4,'HOURS&amp;CYCLES INPUT'!$E$2:$E$9999,'QUALIFIED EFH'!FR$5))</f>
        <v>0</v>
      </c>
      <c r="FS47" s="476">
        <f>IF(FS$2&lt;&gt;"",IF($C47&lt;&gt;"TBA",FS$2/114,0),SUMIFS('HOURS&amp;CYCLES INPUT'!$F$2:$F$9999,'HOURS&amp;CYCLES INPUT'!$C$2:$C$9999,'QUALIFIED EFH'!$C47,'HOURS&amp;CYCLES INPUT'!$D$2:$D$9999,'QUALIFIED EFH'!FS$4,'HOURS&amp;CYCLES INPUT'!$E$2:$E$9999,'QUALIFIED EFH'!FS$5))</f>
        <v>0</v>
      </c>
      <c r="FT47" s="476">
        <f>IF(FT$2&lt;&gt;"",IF($C47&lt;&gt;"TBA",FT$2/114,0),SUMIFS('HOURS&amp;CYCLES INPUT'!$F$2:$F$9999,'HOURS&amp;CYCLES INPUT'!$C$2:$C$9999,'QUALIFIED EFH'!$C47,'HOURS&amp;CYCLES INPUT'!$D$2:$D$9999,'QUALIFIED EFH'!FT$4,'HOURS&amp;CYCLES INPUT'!$E$2:$E$9999,'QUALIFIED EFH'!FT$5))</f>
        <v>0</v>
      </c>
      <c r="FU47" s="476">
        <f>IF(FU$2&lt;&gt;"",IF($C47&lt;&gt;"TBA",FU$2/114,0),SUMIFS('HOURS&amp;CYCLES INPUT'!$F$2:$F$9999,'HOURS&amp;CYCLES INPUT'!$C$2:$C$9999,'QUALIFIED EFH'!$C47,'HOURS&amp;CYCLES INPUT'!$D$2:$D$9999,'QUALIFIED EFH'!FU$4,'HOURS&amp;CYCLES INPUT'!$E$2:$E$9999,'QUALIFIED EFH'!FU$5))</f>
        <v>0</v>
      </c>
      <c r="FV47" s="476">
        <f>IF(FV$2&lt;&gt;"",IF($C47&lt;&gt;"TBA",FV$2/114,0),SUMIFS('HOURS&amp;CYCLES INPUT'!$F$2:$F$9999,'HOURS&amp;CYCLES INPUT'!$C$2:$C$9999,'QUALIFIED EFH'!$C47,'HOURS&amp;CYCLES INPUT'!$D$2:$D$9999,'QUALIFIED EFH'!FV$4,'HOURS&amp;CYCLES INPUT'!$E$2:$E$9999,'QUALIFIED EFH'!FV$5))</f>
        <v>0</v>
      </c>
      <c r="FW47" s="476">
        <f>IF(FW$2&lt;&gt;"",IF($C47&lt;&gt;"TBA",FW$2/114,0),SUMIFS('HOURS&amp;CYCLES INPUT'!$F$2:$F$9999,'HOURS&amp;CYCLES INPUT'!$C$2:$C$9999,'QUALIFIED EFH'!$C47,'HOURS&amp;CYCLES INPUT'!$D$2:$D$9999,'QUALIFIED EFH'!FW$4,'HOURS&amp;CYCLES INPUT'!$E$2:$E$9999,'QUALIFIED EFH'!FW$5))</f>
        <v>0</v>
      </c>
      <c r="FX47" s="476">
        <f>IF(FX$2&lt;&gt;"",IF($C47&lt;&gt;"TBA",FX$2/114,0),SUMIFS('HOURS&amp;CYCLES INPUT'!$F$2:$F$9999,'HOURS&amp;CYCLES INPUT'!$C$2:$C$9999,'QUALIFIED EFH'!$C47,'HOURS&amp;CYCLES INPUT'!$D$2:$D$9999,'QUALIFIED EFH'!FX$4,'HOURS&amp;CYCLES INPUT'!$E$2:$E$9999,'QUALIFIED EFH'!FX$5))</f>
        <v>0</v>
      </c>
      <c r="FY47" s="476">
        <f>IF(FY$2&lt;&gt;"",IF($C47&lt;&gt;"TBA",FY$2/114,0),SUMIFS('HOURS&amp;CYCLES INPUT'!$F$2:$F$9999,'HOURS&amp;CYCLES INPUT'!$C$2:$C$9999,'QUALIFIED EFH'!$C47,'HOURS&amp;CYCLES INPUT'!$D$2:$D$9999,'QUALIFIED EFH'!FY$4,'HOURS&amp;CYCLES INPUT'!$E$2:$E$9999,'QUALIFIED EFH'!FY$5))</f>
        <v>0</v>
      </c>
      <c r="FZ47" s="476">
        <f>IF(FZ$2&lt;&gt;"",IF($C47&lt;&gt;"TBA",FZ$2/114,0),SUMIFS('HOURS&amp;CYCLES INPUT'!$F$2:$F$9999,'HOURS&amp;CYCLES INPUT'!$C$2:$C$9999,'QUALIFIED EFH'!$C47,'HOURS&amp;CYCLES INPUT'!$D$2:$D$9999,'QUALIFIED EFH'!FZ$4,'HOURS&amp;CYCLES INPUT'!$E$2:$E$9999,'QUALIFIED EFH'!FZ$5))</f>
        <v>0</v>
      </c>
      <c r="GA47" s="476">
        <f>IF(GA$2&lt;&gt;"",IF($C47&lt;&gt;"TBA",GA$2/114,0),SUMIFS('HOURS&amp;CYCLES INPUT'!$F$2:$F$9999,'HOURS&amp;CYCLES INPUT'!$C$2:$C$9999,'QUALIFIED EFH'!$C47,'HOURS&amp;CYCLES INPUT'!$D$2:$D$9999,'QUALIFIED EFH'!GA$4,'HOURS&amp;CYCLES INPUT'!$E$2:$E$9999,'QUALIFIED EFH'!GA$5))</f>
        <v>0</v>
      </c>
      <c r="GB47" s="476">
        <f>IF(GB$2&lt;&gt;"",IF($C47&lt;&gt;"TBA",GB$2/114,0),SUMIFS('HOURS&amp;CYCLES INPUT'!$F$2:$F$9999,'HOURS&amp;CYCLES INPUT'!$C$2:$C$9999,'QUALIFIED EFH'!$C47,'HOURS&amp;CYCLES INPUT'!$D$2:$D$9999,'QUALIFIED EFH'!GB$4,'HOURS&amp;CYCLES INPUT'!$E$2:$E$9999,'QUALIFIED EFH'!GB$5))</f>
        <v>0</v>
      </c>
    </row>
    <row r="48" spans="3:184" x14ac:dyDescent="0.35">
      <c r="C48" s="472">
        <f>'QUALIFIED ENGINES'!D49</f>
        <v>91501</v>
      </c>
      <c r="D48" s="476">
        <f>IF(D$2&lt;&gt;"",IF($C48&lt;&gt;"TBA",D$2/114,0),SUMIFS('HOURS&amp;CYCLES INPUT'!$F$2:$F$9999,'HOURS&amp;CYCLES INPUT'!$C$2:$C$9999,'QUALIFIED EFH'!$C48,'HOURS&amp;CYCLES INPUT'!$D$2:$D$9999,'QUALIFIED EFH'!D$4,'HOURS&amp;CYCLES INPUT'!$E$2:$E$9999,'QUALIFIED EFH'!D$5))</f>
        <v>0</v>
      </c>
      <c r="E48" s="476">
        <f>IF(E$2&lt;&gt;"",IF($C48&lt;&gt;"TBA",E$2/114,0),SUMIFS('HOURS&amp;CYCLES INPUT'!$F$2:$F$9999,'HOURS&amp;CYCLES INPUT'!$C$2:$C$9999,'QUALIFIED EFH'!$C48,'HOURS&amp;CYCLES INPUT'!$D$2:$D$9999,'QUALIFIED EFH'!E$4,'HOURS&amp;CYCLES INPUT'!$E$2:$E$9999,'QUALIFIED EFH'!E$5))</f>
        <v>0</v>
      </c>
      <c r="F48" s="476">
        <f>IF(F$2&lt;&gt;"",IF($C48&lt;&gt;"TBA",F$2/114,0),SUMIFS('HOURS&amp;CYCLES INPUT'!$F$2:$F$9999,'HOURS&amp;CYCLES INPUT'!$C$2:$C$9999,'QUALIFIED EFH'!$C48,'HOURS&amp;CYCLES INPUT'!$D$2:$D$9999,'QUALIFIED EFH'!F$4,'HOURS&amp;CYCLES INPUT'!$E$2:$E$9999,'QUALIFIED EFH'!F$5))</f>
        <v>0</v>
      </c>
      <c r="G48" s="476">
        <f>IF(G$2&lt;&gt;"",IF($C48&lt;&gt;"TBA",G$2/114,0),SUMIFS('HOURS&amp;CYCLES INPUT'!$F$2:$F$9999,'HOURS&amp;CYCLES INPUT'!$C$2:$C$9999,'QUALIFIED EFH'!$C48,'HOURS&amp;CYCLES INPUT'!$D$2:$D$9999,'QUALIFIED EFH'!G$4,'HOURS&amp;CYCLES INPUT'!$E$2:$E$9999,'QUALIFIED EFH'!G$5))</f>
        <v>0</v>
      </c>
      <c r="H48" s="476">
        <f>IF(H$2&lt;&gt;"",IF($C48&lt;&gt;"TBA",H$2/114,0),SUMIFS('HOURS&amp;CYCLES INPUT'!$F$2:$F$9999,'HOURS&amp;CYCLES INPUT'!$C$2:$C$9999,'QUALIFIED EFH'!$C48,'HOURS&amp;CYCLES INPUT'!$D$2:$D$9999,'QUALIFIED EFH'!H$4,'HOURS&amp;CYCLES INPUT'!$E$2:$E$9999,'QUALIFIED EFH'!H$5))</f>
        <v>0</v>
      </c>
      <c r="I48" s="476">
        <f>IF(I$2&lt;&gt;"",IF($C48&lt;&gt;"TBA",I$2/114,0),SUMIFS('HOURS&amp;CYCLES INPUT'!$F$2:$F$9999,'HOURS&amp;CYCLES INPUT'!$C$2:$C$9999,'QUALIFIED EFH'!$C48,'HOURS&amp;CYCLES INPUT'!$D$2:$D$9999,'QUALIFIED EFH'!I$4,'HOURS&amp;CYCLES INPUT'!$E$2:$E$9999,'QUALIFIED EFH'!I$5))</f>
        <v>0</v>
      </c>
      <c r="J48" s="476">
        <f>IF(J$2&lt;&gt;"",IF($C48&lt;&gt;"TBA",J$2/114,0),SUMIFS('HOURS&amp;CYCLES INPUT'!$F$2:$F$9999,'HOURS&amp;CYCLES INPUT'!$C$2:$C$9999,'QUALIFIED EFH'!$C48,'HOURS&amp;CYCLES INPUT'!$D$2:$D$9999,'QUALIFIED EFH'!J$4,'HOURS&amp;CYCLES INPUT'!$E$2:$E$9999,'QUALIFIED EFH'!J$5))</f>
        <v>0</v>
      </c>
      <c r="K48" s="476">
        <f>IF(K$2&lt;&gt;"",IF($C48&lt;&gt;"TBA",K$2/114,0),SUMIFS('HOURS&amp;CYCLES INPUT'!$F$2:$F$9999,'HOURS&amp;CYCLES INPUT'!$C$2:$C$9999,'QUALIFIED EFH'!$C48,'HOURS&amp;CYCLES INPUT'!$D$2:$D$9999,'QUALIFIED EFH'!K$4,'HOURS&amp;CYCLES INPUT'!$E$2:$E$9999,'QUALIFIED EFH'!K$5))</f>
        <v>0</v>
      </c>
      <c r="L48" s="476">
        <f>IF(L$2&lt;&gt;"",IF($C48&lt;&gt;"TBA",L$2/114,0),SUMIFS('HOURS&amp;CYCLES INPUT'!$F$2:$F$9999,'HOURS&amp;CYCLES INPUT'!$C$2:$C$9999,'QUALIFIED EFH'!$C48,'HOURS&amp;CYCLES INPUT'!$D$2:$D$9999,'QUALIFIED EFH'!L$4,'HOURS&amp;CYCLES INPUT'!$E$2:$E$9999,'QUALIFIED EFH'!L$5))</f>
        <v>0</v>
      </c>
      <c r="M48" s="476">
        <f>IF(M$2&lt;&gt;"",IF($C48&lt;&gt;"TBA",M$2/114,0),SUMIFS('HOURS&amp;CYCLES INPUT'!$F$2:$F$9999,'HOURS&amp;CYCLES INPUT'!$C$2:$C$9999,'QUALIFIED EFH'!$C48,'HOURS&amp;CYCLES INPUT'!$D$2:$D$9999,'QUALIFIED EFH'!M$4,'HOURS&amp;CYCLES INPUT'!$E$2:$E$9999,'QUALIFIED EFH'!M$5))</f>
        <v>0</v>
      </c>
      <c r="N48" s="476">
        <f>IF(N$2&lt;&gt;"",IF($C48&lt;&gt;"TBA",N$2/114,0),SUMIFS('HOURS&amp;CYCLES INPUT'!$F$2:$F$9999,'HOURS&amp;CYCLES INPUT'!$C$2:$C$9999,'QUALIFIED EFH'!$C48,'HOURS&amp;CYCLES INPUT'!$D$2:$D$9999,'QUALIFIED EFH'!N$4,'HOURS&amp;CYCLES INPUT'!$E$2:$E$9999,'QUALIFIED EFH'!N$5))</f>
        <v>0</v>
      </c>
      <c r="O48" s="476">
        <f>IF(O$2&lt;&gt;"",IF($C48&lt;&gt;"TBA",O$2/114,0),SUMIFS('HOURS&amp;CYCLES INPUT'!$F$2:$F$9999,'HOURS&amp;CYCLES INPUT'!$C$2:$C$9999,'QUALIFIED EFH'!$C48,'HOURS&amp;CYCLES INPUT'!$D$2:$D$9999,'QUALIFIED EFH'!O$4,'HOURS&amp;CYCLES INPUT'!$E$2:$E$9999,'QUALIFIED EFH'!O$5))</f>
        <v>6.9</v>
      </c>
      <c r="P48" s="476">
        <f>IF(P$2&lt;&gt;"",IF($C48&lt;&gt;"TBA",P$2/114,0),SUMIFS('HOURS&amp;CYCLES INPUT'!$F$2:$F$9999,'HOURS&amp;CYCLES INPUT'!$C$2:$C$9999,'QUALIFIED EFH'!$C48,'HOURS&amp;CYCLES INPUT'!$D$2:$D$9999,'QUALIFIED EFH'!P$4,'HOURS&amp;CYCLES INPUT'!$E$2:$E$9999,'QUALIFIED EFH'!P$5))</f>
        <v>401.57</v>
      </c>
      <c r="Q48" s="476">
        <f>IF(Q$2&lt;&gt;"",IF($C48&lt;&gt;"TBA",Q$2/114,0),SUMIFS('HOURS&amp;CYCLES INPUT'!$F$2:$F$9999,'HOURS&amp;CYCLES INPUT'!$C$2:$C$9999,'QUALIFIED EFH'!$C48,'HOURS&amp;CYCLES INPUT'!$D$2:$D$9999,'QUALIFIED EFH'!Q$4,'HOURS&amp;CYCLES INPUT'!$E$2:$E$9999,'QUALIFIED EFH'!Q$5))</f>
        <v>388.4</v>
      </c>
      <c r="R48" s="476">
        <f>IF(R$1&lt;&gt;"",IF($C48&lt;&gt;"TBA",R$1/114,0),SUMIFS('HOURS&amp;CYCLES INPUT'!$F$2:$F$9999,'HOURS&amp;CYCLES INPUT'!$C$2:$C$9999,'QUALIFIED EFH'!$C48,'HOURS&amp;CYCLES INPUT'!$D$2:$D$9999,'QUALIFIED EFH'!R$4,'HOURS&amp;CYCLES INPUT'!$E$2:$E$9999,'QUALIFIED EFH'!R$5))</f>
        <v>0</v>
      </c>
      <c r="S48" s="476">
        <f>IF(S$2&lt;&gt;"",IF($C48&lt;&gt;"TBA",S$2/114,0),SUMIFS('HOURS&amp;CYCLES INPUT'!$F$2:$F$9999,'HOURS&amp;CYCLES INPUT'!$C$2:$C$9999,'QUALIFIED EFH'!$C48,'HOURS&amp;CYCLES INPUT'!$D$2:$D$9999,'QUALIFIED EFH'!S$4,'HOURS&amp;CYCLES INPUT'!$E$2:$E$9999,'QUALIFIED EFH'!S$5))</f>
        <v>402.65</v>
      </c>
      <c r="T48" s="476">
        <f>IF(T$2&lt;&gt;"",IF($C48&lt;&gt;"TBA",T$2/114,0),SUMIFS('HOURS&amp;CYCLES INPUT'!$F$2:$F$9999,'HOURS&amp;CYCLES INPUT'!$C$2:$C$9999,'QUALIFIED EFH'!$C48,'HOURS&amp;CYCLES INPUT'!$D$2:$D$9999,'QUALIFIED EFH'!T$4,'HOURS&amp;CYCLES INPUT'!$E$2:$E$9999,'QUALIFIED EFH'!T$5))</f>
        <v>376.95</v>
      </c>
      <c r="U48" s="476">
        <f>IF(U$2&lt;&gt;"",IF($C48&lt;&gt;"TBA",U$2/114,0),SUMIFS('HOURS&amp;CYCLES INPUT'!$F$2:$F$9999,'HOURS&amp;CYCLES INPUT'!$C$2:$C$9999,'QUALIFIED EFH'!$C48,'HOURS&amp;CYCLES INPUT'!$D$2:$D$9999,'QUALIFIED EFH'!U$4,'HOURS&amp;CYCLES INPUT'!$E$2:$E$9999,'QUALIFIED EFH'!U$5))</f>
        <v>430.4</v>
      </c>
      <c r="V48" s="476">
        <f>IF(V$2&lt;&gt;"",IF($C48&lt;&gt;"TBA",V$2/114,0),SUMIFS('HOURS&amp;CYCLES INPUT'!$F$2:$F$9999,'HOURS&amp;CYCLES INPUT'!$C$2:$C$9999,'QUALIFIED EFH'!$C48,'HOURS&amp;CYCLES INPUT'!$D$2:$D$9999,'QUALIFIED EFH'!V$4,'HOURS&amp;CYCLES INPUT'!$E$2:$E$9999,'QUALIFIED EFH'!V$5))</f>
        <v>388.25</v>
      </c>
      <c r="W48" s="476">
        <f>IF(W$2&lt;&gt;"",IF($C48&lt;&gt;"TBA",W$2/114,0),SUMIFS('HOURS&amp;CYCLES INPUT'!$F$2:$F$9999,'HOURS&amp;CYCLES INPUT'!$C$2:$C$9999,'QUALIFIED EFH'!$C48,'HOURS&amp;CYCLES INPUT'!$D$2:$D$9999,'QUALIFIED EFH'!W$4,'HOURS&amp;CYCLES INPUT'!$E$2:$E$9999,'QUALIFIED EFH'!W$5))</f>
        <v>412.6</v>
      </c>
      <c r="X48" s="476">
        <f>IF(X$2&lt;&gt;"",IF($C48&lt;&gt;"TBA",X$2/114,0),SUMIFS('HOURS&amp;CYCLES INPUT'!$F$2:$F$9999,'HOURS&amp;CYCLES INPUT'!$C$2:$C$9999,'QUALIFIED EFH'!$C48,'HOURS&amp;CYCLES INPUT'!$D$2:$D$9999,'QUALIFIED EFH'!X$4,'HOURS&amp;CYCLES INPUT'!$E$2:$E$9999,'QUALIFIED EFH'!X$5))</f>
        <v>394.85</v>
      </c>
      <c r="Y48" s="476">
        <f>IF(Y$2&lt;&gt;"",IF($C48&lt;&gt;"TBA",Y$2/114,0),SUMIFS('HOURS&amp;CYCLES INPUT'!$F$2:$F$9999,'HOURS&amp;CYCLES INPUT'!$C$2:$C$9999,'QUALIFIED EFH'!$C48,'HOURS&amp;CYCLES INPUT'!$D$2:$D$9999,'QUALIFIED EFH'!Y$4,'HOURS&amp;CYCLES INPUT'!$E$2:$E$9999,'QUALIFIED EFH'!Y$5))</f>
        <v>385.38</v>
      </c>
      <c r="Z48" s="476">
        <f>IF(Z$2&lt;&gt;"",IF($C48&lt;&gt;"TBA",Z$2/114,0),SUMIFS('HOURS&amp;CYCLES INPUT'!$F$2:$F$9999,'HOURS&amp;CYCLES INPUT'!$C$2:$C$9999,'QUALIFIED EFH'!$C48,'HOURS&amp;CYCLES INPUT'!$D$2:$D$9999,'QUALIFIED EFH'!Z$4,'HOURS&amp;CYCLES INPUT'!$E$2:$E$9999,'QUALIFIED EFH'!Z$5))</f>
        <v>418.12</v>
      </c>
      <c r="AA48" s="476">
        <f>IF(AA$2&lt;&gt;"",IF($C48&lt;&gt;"TBA",AA$2/114,0),SUMIFS('HOURS&amp;CYCLES INPUT'!$F$2:$F$9999,'HOURS&amp;CYCLES INPUT'!$C$2:$C$9999,'QUALIFIED EFH'!$C48,'HOURS&amp;CYCLES INPUT'!$D$2:$D$9999,'QUALIFIED EFH'!AA$4,'HOURS&amp;CYCLES INPUT'!$E$2:$E$9999,'QUALIFIED EFH'!AA$5))</f>
        <v>415.92</v>
      </c>
      <c r="AB48" s="476">
        <f>IF(AB$2&lt;&gt;"",IF($C48&lt;&gt;"TBA",AB$2/114,0),SUMIFS('HOURS&amp;CYCLES INPUT'!$F$2:$F$9999,'HOURS&amp;CYCLES INPUT'!$C$2:$C$9999,'QUALIFIED EFH'!$C48,'HOURS&amp;CYCLES INPUT'!$D$2:$D$9999,'QUALIFIED EFH'!AB$4,'HOURS&amp;CYCLES INPUT'!$E$2:$E$9999,'QUALIFIED EFH'!AB$5))</f>
        <v>440.38</v>
      </c>
      <c r="AC48" s="476">
        <f>IF(AC$2&lt;&gt;"",IF($C48&lt;&gt;"TBA",AC$2/114,0),SUMIFS('HOURS&amp;CYCLES INPUT'!$F$2:$F$9999,'HOURS&amp;CYCLES INPUT'!$C$2:$C$9999,'QUALIFIED EFH'!$C48,'HOURS&amp;CYCLES INPUT'!$D$2:$D$9999,'QUALIFIED EFH'!AC$4,'HOURS&amp;CYCLES INPUT'!$E$2:$E$9999,'QUALIFIED EFH'!AC$5))</f>
        <v>450.02</v>
      </c>
      <c r="AD48" s="476">
        <f>IF(AD$2&lt;&gt;"",IF($C48&lt;&gt;"TBA",AD$2/114,0),SUMIFS('HOURS&amp;CYCLES INPUT'!$F$2:$F$9999,'HOURS&amp;CYCLES INPUT'!$C$2:$C$9999,'QUALIFIED EFH'!$C48,'HOURS&amp;CYCLES INPUT'!$D$2:$D$9999,'QUALIFIED EFH'!AD$4,'HOURS&amp;CYCLES INPUT'!$E$2:$E$9999,'QUALIFIED EFH'!AD$5))</f>
        <v>354.16</v>
      </c>
      <c r="AE48" s="476">
        <f>IF(AE$2&lt;&gt;"",IF($C48&lt;&gt;"TBA",AE$2/114,0),SUMIFS('HOURS&amp;CYCLES INPUT'!$F$2:$F$9999,'HOURS&amp;CYCLES INPUT'!$C$2:$C$9999,'QUALIFIED EFH'!$C48,'HOURS&amp;CYCLES INPUT'!$D$2:$D$9999,'QUALIFIED EFH'!AE$4,'HOURS&amp;CYCLES INPUT'!$E$2:$E$9999,'QUALIFIED EFH'!AE$5))</f>
        <v>125.24</v>
      </c>
      <c r="AF48" s="476">
        <f>IF(AF$2&lt;&gt;"",IF($C48&lt;&gt;"TBA",AF$2/114,0),SUMIFS('HOURS&amp;CYCLES INPUT'!$F$2:$F$9999,'HOURS&amp;CYCLES INPUT'!$C$2:$C$9999,'QUALIFIED EFH'!$C48,'HOURS&amp;CYCLES INPUT'!$D$2:$D$9999,'QUALIFIED EFH'!AF$4,'HOURS&amp;CYCLES INPUT'!$E$2:$E$9999,'QUALIFIED EFH'!AF$5))</f>
        <v>0</v>
      </c>
      <c r="AG48" s="476">
        <f>IF(AG$2&lt;&gt;"",IF($C48&lt;&gt;"TBA",AG$2/114,0),SUMIFS('HOURS&amp;CYCLES INPUT'!$F$2:$F$9999,'HOURS&amp;CYCLES INPUT'!$C$2:$C$9999,'QUALIFIED EFH'!$C48,'HOURS&amp;CYCLES INPUT'!$D$2:$D$9999,'QUALIFIED EFH'!AG$4,'HOURS&amp;CYCLES INPUT'!$E$2:$E$9999,'QUALIFIED EFH'!AG$5))</f>
        <v>0</v>
      </c>
      <c r="AH48" s="476">
        <f>IF(AH$2&lt;&gt;"",IF($C48&lt;&gt;"TBA",AH$2/114,0),SUMIFS('HOURS&amp;CYCLES INPUT'!$F$2:$F$9999,'HOURS&amp;CYCLES INPUT'!$C$2:$C$9999,'QUALIFIED EFH'!$C48,'HOURS&amp;CYCLES INPUT'!$D$2:$D$9999,'QUALIFIED EFH'!AH$4,'HOURS&amp;CYCLES INPUT'!$E$2:$E$9999,'QUALIFIED EFH'!AH$5))</f>
        <v>0</v>
      </c>
      <c r="AI48" s="476">
        <f>IF(AI$2&lt;&gt;"",IF($C48&lt;&gt;"TBA",AI$2/114,0),SUMIFS('HOURS&amp;CYCLES INPUT'!$F$2:$F$9999,'HOURS&amp;CYCLES INPUT'!$C$2:$C$9999,'QUALIFIED EFH'!$C48,'HOURS&amp;CYCLES INPUT'!$D$2:$D$9999,'QUALIFIED EFH'!AI$4,'HOURS&amp;CYCLES INPUT'!$E$2:$E$9999,'QUALIFIED EFH'!AI$5))</f>
        <v>0</v>
      </c>
      <c r="AJ48" s="476">
        <f>IF(AJ$2&lt;&gt;"",IF($C48&lt;&gt;"TBA",AJ$2/114,0),SUMIFS('HOURS&amp;CYCLES INPUT'!$F$2:$F$9999,'HOURS&amp;CYCLES INPUT'!$C$2:$C$9999,'QUALIFIED EFH'!$C48,'HOURS&amp;CYCLES INPUT'!$D$2:$D$9999,'QUALIFIED EFH'!AJ$4,'HOURS&amp;CYCLES INPUT'!$E$2:$E$9999,'QUALIFIED EFH'!AJ$5))</f>
        <v>0</v>
      </c>
      <c r="AK48" s="476">
        <f>IF(AK$2&lt;&gt;"",IF($C48&lt;&gt;"TBA",AK$2/114,0),SUMIFS('HOURS&amp;CYCLES INPUT'!$F$2:$F$9999,'HOURS&amp;CYCLES INPUT'!$C$2:$C$9999,'QUALIFIED EFH'!$C48,'HOURS&amp;CYCLES INPUT'!$D$2:$D$9999,'QUALIFIED EFH'!AK$4,'HOURS&amp;CYCLES INPUT'!$E$2:$E$9999,'QUALIFIED EFH'!AK$5))</f>
        <v>0</v>
      </c>
      <c r="AL48" s="476">
        <f>IF(AL$2&lt;&gt;"",IF($C48&lt;&gt;"TBA",AL$2/114,0),SUMIFS('HOURS&amp;CYCLES INPUT'!$F$2:$F$9999,'HOURS&amp;CYCLES INPUT'!$C$2:$C$9999,'QUALIFIED EFH'!$C48,'HOURS&amp;CYCLES INPUT'!$D$2:$D$9999,'QUALIFIED EFH'!AL$4,'HOURS&amp;CYCLES INPUT'!$E$2:$E$9999,'QUALIFIED EFH'!AL$5))</f>
        <v>225.49</v>
      </c>
      <c r="AM48" s="476">
        <f>IF(AM$2&lt;&gt;"",IF($C48&lt;&gt;"TBA",AM$2/114,0),SUMIFS('HOURS&amp;CYCLES INPUT'!$F$2:$F$9999,'HOURS&amp;CYCLES INPUT'!$C$2:$C$9999,'QUALIFIED EFH'!$C48,'HOURS&amp;CYCLES INPUT'!$D$2:$D$9999,'QUALIFIED EFH'!AM$4,'HOURS&amp;CYCLES INPUT'!$E$2:$E$9999,'QUALIFIED EFH'!AM$5))</f>
        <v>284.92</v>
      </c>
      <c r="AN48" s="476">
        <f>IF(AN$2&lt;&gt;"",IF($C48&lt;&gt;"TBA",AN$2/114,0),SUMIFS('HOURS&amp;CYCLES INPUT'!$F$2:$F$9999,'HOURS&amp;CYCLES INPUT'!$C$2:$C$9999,'QUALIFIED EFH'!$C48,'HOURS&amp;CYCLES INPUT'!$D$2:$D$9999,'QUALIFIED EFH'!AN$4,'HOURS&amp;CYCLES INPUT'!$E$2:$E$9999,'QUALIFIED EFH'!AN$5))</f>
        <v>372.29</v>
      </c>
      <c r="AO48" s="476">
        <f>IF(AO$2&lt;&gt;"",IF($C48&lt;&gt;"TBA",AO$2/114,0),SUMIFS('HOURS&amp;CYCLES INPUT'!$F$2:$F$9999,'HOURS&amp;CYCLES INPUT'!$C$2:$C$9999,'QUALIFIED EFH'!$C48,'HOURS&amp;CYCLES INPUT'!$D$2:$D$9999,'QUALIFIED EFH'!AO$4,'HOURS&amp;CYCLES INPUT'!$E$2:$E$9999,'QUALIFIED EFH'!AO$5))</f>
        <v>358.1</v>
      </c>
      <c r="AP48" s="476">
        <f>IF(AP$2&lt;&gt;"",IF($C48&lt;&gt;"TBA",AP$2/114,0),SUMIFS('HOURS&amp;CYCLES INPUT'!$F$2:$F$9999,'HOURS&amp;CYCLES INPUT'!$C$2:$C$9999,'QUALIFIED EFH'!$C48,'HOURS&amp;CYCLES INPUT'!$D$2:$D$9999,'QUALIFIED EFH'!AP$4,'HOURS&amp;CYCLES INPUT'!$E$2:$E$9999,'QUALIFIED EFH'!AP$5))</f>
        <v>335</v>
      </c>
      <c r="AQ48" s="476">
        <f>IF(AQ$2&lt;&gt;"",IF($C48&lt;&gt;"TBA",AQ$2/114,0),SUMIFS('HOURS&amp;CYCLES INPUT'!$F$2:$F$9999,'HOURS&amp;CYCLES INPUT'!$C$2:$C$9999,'QUALIFIED EFH'!$C48,'HOURS&amp;CYCLES INPUT'!$D$2:$D$9999,'QUALIFIED EFH'!AQ$4,'HOURS&amp;CYCLES INPUT'!$E$2:$E$9999,'QUALIFIED EFH'!AQ$5))</f>
        <v>226.37</v>
      </c>
      <c r="AR48" s="476">
        <f>IF(AR$2&lt;&gt;"",IF($C48&lt;&gt;"TBA",AR$2/114,0),SUMIFS('HOURS&amp;CYCLES INPUT'!$F$2:$F$9999,'HOURS&amp;CYCLES INPUT'!$C$2:$C$9999,'QUALIFIED EFH'!$C48,'HOURS&amp;CYCLES INPUT'!$D$2:$D$9999,'QUALIFIED EFH'!AR$4,'HOURS&amp;CYCLES INPUT'!$E$2:$E$9999,'QUALIFIED EFH'!AR$5))</f>
        <v>0</v>
      </c>
      <c r="AS48" s="476">
        <f>IF(AS$2&lt;&gt;"",IF($C48&lt;&gt;"TBA",AS$2/114,0),SUMIFS('HOURS&amp;CYCLES INPUT'!$F$2:$F$9999,'HOURS&amp;CYCLES INPUT'!$C$2:$C$9999,'QUALIFIED EFH'!$C48,'HOURS&amp;CYCLES INPUT'!$D$2:$D$9999,'QUALIFIED EFH'!AS$4,'HOURS&amp;CYCLES INPUT'!$E$2:$E$9999,'QUALIFIED EFH'!AS$5))</f>
        <v>0</v>
      </c>
      <c r="AT48" s="476">
        <f>IF(AT$2&lt;&gt;"",IF($C48&lt;&gt;"TBA",AT$2/114,0),SUMIFS('HOURS&amp;CYCLES INPUT'!$F$2:$F$9999,'HOURS&amp;CYCLES INPUT'!$C$2:$C$9999,'QUALIFIED EFH'!$C48,'HOURS&amp;CYCLES INPUT'!$D$2:$D$9999,'QUALIFIED EFH'!AT$4,'HOURS&amp;CYCLES INPUT'!$E$2:$E$9999,'QUALIFIED EFH'!AT$5))</f>
        <v>0</v>
      </c>
      <c r="AU48" s="476">
        <f>IF(AU$2&lt;&gt;"",IF($C48&lt;&gt;"TBA",AU$2/114,0),SUMIFS('HOURS&amp;CYCLES INPUT'!$F$2:$F$9999,'HOURS&amp;CYCLES INPUT'!$C$2:$C$9999,'QUALIFIED EFH'!$C48,'HOURS&amp;CYCLES INPUT'!$D$2:$D$9999,'QUALIFIED EFH'!AU$4,'HOURS&amp;CYCLES INPUT'!$E$2:$E$9999,'QUALIFIED EFH'!AU$5))</f>
        <v>0</v>
      </c>
      <c r="AV48" s="476">
        <f>IF(AV$2&lt;&gt;"",IF($C48&lt;&gt;"TBA",AV$2/114,0),SUMIFS('HOURS&amp;CYCLES INPUT'!$F$2:$F$9999,'HOURS&amp;CYCLES INPUT'!$C$2:$C$9999,'QUALIFIED EFH'!$C48,'HOURS&amp;CYCLES INPUT'!$D$2:$D$9999,'QUALIFIED EFH'!AV$4,'HOURS&amp;CYCLES INPUT'!$E$2:$E$9999,'QUALIFIED EFH'!AV$5))</f>
        <v>0.92</v>
      </c>
      <c r="AW48" s="476">
        <f>IF(AW$2&lt;&gt;"",IF($C48&lt;&gt;"TBA",AW$2/114,0),SUMIFS('HOURS&amp;CYCLES INPUT'!$F$2:$F$9999,'HOURS&amp;CYCLES INPUT'!$C$2:$C$9999,'QUALIFIED EFH'!$C48,'HOURS&amp;CYCLES INPUT'!$D$2:$D$9999,'QUALIFIED EFH'!AW$4,'HOURS&amp;CYCLES INPUT'!$E$2:$E$9999,'QUALIFIED EFH'!AW$5))</f>
        <v>0</v>
      </c>
      <c r="AX48" s="476">
        <f>IF(AX$2&lt;&gt;"",IF($C48&lt;&gt;"TBA",AX$2/114,0),SUMIFS('HOURS&amp;CYCLES INPUT'!$F$2:$F$9999,'HOURS&amp;CYCLES INPUT'!$C$2:$C$9999,'QUALIFIED EFH'!$C48,'HOURS&amp;CYCLES INPUT'!$D$2:$D$9999,'QUALIFIED EFH'!AX$4,'HOURS&amp;CYCLES INPUT'!$E$2:$E$9999,'QUALIFIED EFH'!AX$5))</f>
        <v>0</v>
      </c>
      <c r="AY48" s="476">
        <f>IF(AY$2&lt;&gt;"",IF($C48&lt;&gt;"TBA",AY$2/114,0),SUMIFS('HOURS&amp;CYCLES INPUT'!$F$2:$F$9999,'HOURS&amp;CYCLES INPUT'!$C$2:$C$9999,'QUALIFIED EFH'!$C48,'HOURS&amp;CYCLES INPUT'!$D$2:$D$9999,'QUALIFIED EFH'!AY$4,'HOURS&amp;CYCLES INPUT'!$E$2:$E$9999,'QUALIFIED EFH'!AY$5))</f>
        <v>0</v>
      </c>
      <c r="AZ48" s="476">
        <f>IF(AZ$2&lt;&gt;"",IF($C48&lt;&gt;"TBA",AZ$2/114,0),SUMIFS('HOURS&amp;CYCLES INPUT'!$F$2:$F$9999,'HOURS&amp;CYCLES INPUT'!$C$2:$C$9999,'QUALIFIED EFH'!$C48,'HOURS&amp;CYCLES INPUT'!$D$2:$D$9999,'QUALIFIED EFH'!AZ$4,'HOURS&amp;CYCLES INPUT'!$E$2:$E$9999,'QUALIFIED EFH'!AZ$5))</f>
        <v>0</v>
      </c>
      <c r="BA48" s="476">
        <f>IF(BA$2&lt;&gt;"",IF($C48&lt;&gt;"TBA",BA$2/114,0),SUMIFS('HOURS&amp;CYCLES INPUT'!$F$2:$F$9999,'HOURS&amp;CYCLES INPUT'!$C$2:$C$9999,'QUALIFIED EFH'!$C48,'HOURS&amp;CYCLES INPUT'!$D$2:$D$9999,'QUALIFIED EFH'!BA$4,'HOURS&amp;CYCLES INPUT'!$E$2:$E$9999,'QUALIFIED EFH'!BA$5))</f>
        <v>0</v>
      </c>
      <c r="BB48" s="476">
        <f>IF(BB$2&lt;&gt;"",IF($C48&lt;&gt;"TBA",BB$2/114,0),SUMIFS('HOURS&amp;CYCLES INPUT'!$F$2:$F$9999,'HOURS&amp;CYCLES INPUT'!$C$2:$C$9999,'QUALIFIED EFH'!$C48,'HOURS&amp;CYCLES INPUT'!$D$2:$D$9999,'QUALIFIED EFH'!BB$4,'HOURS&amp;CYCLES INPUT'!$E$2:$E$9999,'QUALIFIED EFH'!BB$5))</f>
        <v>0</v>
      </c>
      <c r="BC48" s="476">
        <f>IF(BC$2&lt;&gt;"",IF($C48&lt;&gt;"TBA",BC$2/114,0),SUMIFS('HOURS&amp;CYCLES INPUT'!$F$2:$F$9999,'HOURS&amp;CYCLES INPUT'!$C$2:$C$9999,'QUALIFIED EFH'!$C48,'HOURS&amp;CYCLES INPUT'!$D$2:$D$9999,'QUALIFIED EFH'!BC$4,'HOURS&amp;CYCLES INPUT'!$E$2:$E$9999,'QUALIFIED EFH'!BC$5))</f>
        <v>0</v>
      </c>
      <c r="BD48" s="476">
        <f>IF(BD$2&lt;&gt;"",IF($C48&lt;&gt;"TBA",BD$2/114,0),SUMIFS('HOURS&amp;CYCLES INPUT'!$F$2:$F$9999,'HOURS&amp;CYCLES INPUT'!$C$2:$C$9999,'QUALIFIED EFH'!$C48,'HOURS&amp;CYCLES INPUT'!$D$2:$D$9999,'QUALIFIED EFH'!BD$4,'HOURS&amp;CYCLES INPUT'!$E$2:$E$9999,'QUALIFIED EFH'!BD$5))</f>
        <v>0</v>
      </c>
      <c r="BE48" s="476">
        <f>IF(BE$2&lt;&gt;"",IF($C48&lt;&gt;"TBA",BE$2/114,0),SUMIFS('HOURS&amp;CYCLES INPUT'!$F$2:$F$9999,'HOURS&amp;CYCLES INPUT'!$C$2:$C$9999,'QUALIFIED EFH'!$C48,'HOURS&amp;CYCLES INPUT'!$D$2:$D$9999,'QUALIFIED EFH'!BE$4,'HOURS&amp;CYCLES INPUT'!$E$2:$E$9999,'QUALIFIED EFH'!BE$5))</f>
        <v>0</v>
      </c>
      <c r="BF48" s="476">
        <f>IF(BF$2&lt;&gt;"",IF($C48&lt;&gt;"TBA",BF$2/114,0),SUMIFS('HOURS&amp;CYCLES INPUT'!$F$2:$F$9999,'HOURS&amp;CYCLES INPUT'!$C$2:$C$9999,'QUALIFIED EFH'!$C48,'HOURS&amp;CYCLES INPUT'!$D$2:$D$9999,'QUALIFIED EFH'!BF$4,'HOURS&amp;CYCLES INPUT'!$E$2:$E$9999,'QUALIFIED EFH'!BF$5))</f>
        <v>0</v>
      </c>
      <c r="BG48" s="476">
        <f>IF(BG$2&lt;&gt;"",IF($C48&lt;&gt;"TBA",BG$2/114,0),SUMIFS('HOURS&amp;CYCLES INPUT'!$F$2:$F$9999,'HOURS&amp;CYCLES INPUT'!$C$2:$C$9999,'QUALIFIED EFH'!$C48,'HOURS&amp;CYCLES INPUT'!$D$2:$D$9999,'QUALIFIED EFH'!BG$4,'HOURS&amp;CYCLES INPUT'!$E$2:$E$9999,'QUALIFIED EFH'!BG$5))</f>
        <v>0</v>
      </c>
      <c r="BH48" s="476">
        <f>IF(BH$2&lt;&gt;"",IF($C48&lt;&gt;"TBA",BH$2/114,0),SUMIFS('HOURS&amp;CYCLES INPUT'!$F$2:$F$9999,'HOURS&amp;CYCLES INPUT'!$C$2:$C$9999,'QUALIFIED EFH'!$C48,'HOURS&amp;CYCLES INPUT'!$D$2:$D$9999,'QUALIFIED EFH'!BH$4,'HOURS&amp;CYCLES INPUT'!$E$2:$E$9999,'QUALIFIED EFH'!BH$5))</f>
        <v>0</v>
      </c>
      <c r="BI48" s="476">
        <f>IF(BI$2&lt;&gt;"",IF($C48&lt;&gt;"TBA",BI$2/114,0),SUMIFS('HOURS&amp;CYCLES INPUT'!$F$2:$F$9999,'HOURS&amp;CYCLES INPUT'!$C$2:$C$9999,'QUALIFIED EFH'!$C48,'HOURS&amp;CYCLES INPUT'!$D$2:$D$9999,'QUALIFIED EFH'!BI$4,'HOURS&amp;CYCLES INPUT'!$E$2:$E$9999,'QUALIFIED EFH'!BI$5))</f>
        <v>0</v>
      </c>
      <c r="BJ48" s="476">
        <f>IF(BJ$2&lt;&gt;"",IF($C48&lt;&gt;"TBA",BJ$2/114,0),SUMIFS('HOURS&amp;CYCLES INPUT'!$F$2:$F$9999,'HOURS&amp;CYCLES INPUT'!$C$2:$C$9999,'QUALIFIED EFH'!$C48,'HOURS&amp;CYCLES INPUT'!$D$2:$D$9999,'QUALIFIED EFH'!BJ$4,'HOURS&amp;CYCLES INPUT'!$E$2:$E$9999,'QUALIFIED EFH'!BJ$5))</f>
        <v>0</v>
      </c>
      <c r="BK48" s="476">
        <f>IF(BK$2&lt;&gt;"",IF($C48&lt;&gt;"TBA",BK$2/114,0),SUMIFS('HOURS&amp;CYCLES INPUT'!$F$2:$F$9999,'HOURS&amp;CYCLES INPUT'!$C$2:$C$9999,'QUALIFIED EFH'!$C48,'HOURS&amp;CYCLES INPUT'!$D$2:$D$9999,'QUALIFIED EFH'!BK$4,'HOURS&amp;CYCLES INPUT'!$E$2:$E$9999,'QUALIFIED EFH'!BK$5))</f>
        <v>0</v>
      </c>
      <c r="BL48" s="476">
        <f>IF(BL$2&lt;&gt;"",IF($C48&lt;&gt;"TBA",BL$2/114,0),SUMIFS('HOURS&amp;CYCLES INPUT'!$F$2:$F$9999,'HOURS&amp;CYCLES INPUT'!$C$2:$C$9999,'QUALIFIED EFH'!$C48,'HOURS&amp;CYCLES INPUT'!$D$2:$D$9999,'QUALIFIED EFH'!BL$4,'HOURS&amp;CYCLES INPUT'!$E$2:$E$9999,'QUALIFIED EFH'!BL$5))</f>
        <v>0</v>
      </c>
      <c r="BM48" s="476">
        <f>IF(BM$2&lt;&gt;"",IF($C48&lt;&gt;"TBA",BM$2/114,0),SUMIFS('HOURS&amp;CYCLES INPUT'!$F$2:$F$9999,'HOURS&amp;CYCLES INPUT'!$C$2:$C$9999,'QUALIFIED EFH'!$C48,'HOURS&amp;CYCLES INPUT'!$D$2:$D$9999,'QUALIFIED EFH'!BM$4,'HOURS&amp;CYCLES INPUT'!$E$2:$E$9999,'QUALIFIED EFH'!BM$5))</f>
        <v>0</v>
      </c>
      <c r="BN48" s="476">
        <f>IF(BN$2&lt;&gt;"",IF($C48&lt;&gt;"TBA",BN$2/114,0),SUMIFS('HOURS&amp;CYCLES INPUT'!$F$2:$F$9999,'HOURS&amp;CYCLES INPUT'!$C$2:$C$9999,'QUALIFIED EFH'!$C48,'HOURS&amp;CYCLES INPUT'!$D$2:$D$9999,'QUALIFIED EFH'!BN$4,'HOURS&amp;CYCLES INPUT'!$E$2:$E$9999,'QUALIFIED EFH'!BN$5))</f>
        <v>0</v>
      </c>
      <c r="BO48" s="476">
        <f>IF(BO$2&lt;&gt;"",IF($C48&lt;&gt;"TBA",BO$2/114,0),SUMIFS('HOURS&amp;CYCLES INPUT'!$F$2:$F$9999,'HOURS&amp;CYCLES INPUT'!$C$2:$C$9999,'QUALIFIED EFH'!$C48,'HOURS&amp;CYCLES INPUT'!$D$2:$D$9999,'QUALIFIED EFH'!BO$4,'HOURS&amp;CYCLES INPUT'!$E$2:$E$9999,'QUALIFIED EFH'!BO$5))</f>
        <v>0</v>
      </c>
      <c r="BP48" s="476">
        <f>IF(BP$2&lt;&gt;"",IF($C48&lt;&gt;"TBA",BP$2/114,0),SUMIFS('HOURS&amp;CYCLES INPUT'!$F$2:$F$9999,'HOURS&amp;CYCLES INPUT'!$C$2:$C$9999,'QUALIFIED EFH'!$C48,'HOURS&amp;CYCLES INPUT'!$D$2:$D$9999,'QUALIFIED EFH'!BP$4,'HOURS&amp;CYCLES INPUT'!$E$2:$E$9999,'QUALIFIED EFH'!BP$5))</f>
        <v>0</v>
      </c>
      <c r="BQ48" s="476">
        <f>IF(BQ$2&lt;&gt;"",IF($C48&lt;&gt;"TBA",BQ$2/114,0),SUMIFS('HOURS&amp;CYCLES INPUT'!$F$2:$F$9999,'HOURS&amp;CYCLES INPUT'!$C$2:$C$9999,'QUALIFIED EFH'!$C48,'HOURS&amp;CYCLES INPUT'!$D$2:$D$9999,'QUALIFIED EFH'!BQ$4,'HOURS&amp;CYCLES INPUT'!$E$2:$E$9999,'QUALIFIED EFH'!BQ$5))</f>
        <v>0</v>
      </c>
      <c r="BR48" s="476">
        <f>IF(BR$2&lt;&gt;"",IF($C48&lt;&gt;"TBA",BR$2/114,0),SUMIFS('HOURS&amp;CYCLES INPUT'!$F$2:$F$9999,'HOURS&amp;CYCLES INPUT'!$C$2:$C$9999,'QUALIFIED EFH'!$C48,'HOURS&amp;CYCLES INPUT'!$D$2:$D$9999,'QUALIFIED EFH'!BR$4,'HOURS&amp;CYCLES INPUT'!$E$2:$E$9999,'QUALIFIED EFH'!BR$5))</f>
        <v>0</v>
      </c>
      <c r="BS48" s="476">
        <f>IF(BS$2&lt;&gt;"",IF($C48&lt;&gt;"TBA",BS$2/114,0),SUMIFS('HOURS&amp;CYCLES INPUT'!$F$2:$F$9999,'HOURS&amp;CYCLES INPUT'!$C$2:$C$9999,'QUALIFIED EFH'!$C48,'HOURS&amp;CYCLES INPUT'!$D$2:$D$9999,'QUALIFIED EFH'!BS$4,'HOURS&amp;CYCLES INPUT'!$E$2:$E$9999,'QUALIFIED EFH'!BS$5))</f>
        <v>0</v>
      </c>
      <c r="BT48" s="476">
        <f>IF(BT$2&lt;&gt;"",IF($C48&lt;&gt;"TBA",BT$2/114,0),SUMIFS('HOURS&amp;CYCLES INPUT'!$F$2:$F$9999,'HOURS&amp;CYCLES INPUT'!$C$2:$C$9999,'QUALIFIED EFH'!$C48,'HOURS&amp;CYCLES INPUT'!$D$2:$D$9999,'QUALIFIED EFH'!BT$4,'HOURS&amp;CYCLES INPUT'!$E$2:$E$9999,'QUALIFIED EFH'!BT$5))</f>
        <v>0</v>
      </c>
      <c r="BU48" s="476">
        <f>IF(BU$2&lt;&gt;"",IF($C48&lt;&gt;"TBA",BU$2/114,0),SUMIFS('HOURS&amp;CYCLES INPUT'!$F$2:$F$9999,'HOURS&amp;CYCLES INPUT'!$C$2:$C$9999,'QUALIFIED EFH'!$C48,'HOURS&amp;CYCLES INPUT'!$D$2:$D$9999,'QUALIFIED EFH'!BU$4,'HOURS&amp;CYCLES INPUT'!$E$2:$E$9999,'QUALIFIED EFH'!BU$5))</f>
        <v>0</v>
      </c>
      <c r="BV48" s="476">
        <f>IF(BV$2&lt;&gt;"",IF($C48&lt;&gt;"TBA",BV$2/114,0),SUMIFS('HOURS&amp;CYCLES INPUT'!$F$2:$F$9999,'HOURS&amp;CYCLES INPUT'!$C$2:$C$9999,'QUALIFIED EFH'!$C48,'HOURS&amp;CYCLES INPUT'!$D$2:$D$9999,'QUALIFIED EFH'!BV$4,'HOURS&amp;CYCLES INPUT'!$E$2:$E$9999,'QUALIFIED EFH'!BV$5))</f>
        <v>0</v>
      </c>
      <c r="BW48" s="476">
        <f>IF(BW$2&lt;&gt;"",IF($C48&lt;&gt;"TBA",BW$2/114,0),SUMIFS('HOURS&amp;CYCLES INPUT'!$F$2:$F$9999,'HOURS&amp;CYCLES INPUT'!$C$2:$C$9999,'QUALIFIED EFH'!$C48,'HOURS&amp;CYCLES INPUT'!$D$2:$D$9999,'QUALIFIED EFH'!BW$4,'HOURS&amp;CYCLES INPUT'!$E$2:$E$9999,'QUALIFIED EFH'!BW$5))</f>
        <v>0</v>
      </c>
      <c r="BX48" s="476">
        <f>IF(BX$2&lt;&gt;"",IF($C48&lt;&gt;"TBA",BX$2/114,0),SUMIFS('HOURS&amp;CYCLES INPUT'!$F$2:$F$9999,'HOURS&amp;CYCLES INPUT'!$C$2:$C$9999,'QUALIFIED EFH'!$C48,'HOURS&amp;CYCLES INPUT'!$D$2:$D$9999,'QUALIFIED EFH'!BX$4,'HOURS&amp;CYCLES INPUT'!$E$2:$E$9999,'QUALIFIED EFH'!BX$5))</f>
        <v>0</v>
      </c>
      <c r="BY48" s="476">
        <f>IF(BY$2&lt;&gt;"",IF($C48&lt;&gt;"TBA",BY$2/114,0),SUMIFS('HOURS&amp;CYCLES INPUT'!$F$2:$F$9999,'HOURS&amp;CYCLES INPUT'!$C$2:$C$9999,'QUALIFIED EFH'!$C48,'HOURS&amp;CYCLES INPUT'!$D$2:$D$9999,'QUALIFIED EFH'!BY$4,'HOURS&amp;CYCLES INPUT'!$E$2:$E$9999,'QUALIFIED EFH'!BY$5))</f>
        <v>0</v>
      </c>
      <c r="BZ48" s="476">
        <f>IF(BZ$2&lt;&gt;"",IF($C48&lt;&gt;"TBA",BZ$2/114,0),SUMIFS('HOURS&amp;CYCLES INPUT'!$F$2:$F$9999,'HOURS&amp;CYCLES INPUT'!$C$2:$C$9999,'QUALIFIED EFH'!$C48,'HOURS&amp;CYCLES INPUT'!$D$2:$D$9999,'QUALIFIED EFH'!BZ$4,'HOURS&amp;CYCLES INPUT'!$E$2:$E$9999,'QUALIFIED EFH'!BZ$5))</f>
        <v>0</v>
      </c>
      <c r="CA48" s="476">
        <f>IF(CA$2&lt;&gt;"",IF($C48&lt;&gt;"TBA",CA$2/114,0),SUMIFS('HOURS&amp;CYCLES INPUT'!$F$2:$F$9999,'HOURS&amp;CYCLES INPUT'!$C$2:$C$9999,'QUALIFIED EFH'!$C48,'HOURS&amp;CYCLES INPUT'!$D$2:$D$9999,'QUALIFIED EFH'!CA$4,'HOURS&amp;CYCLES INPUT'!$E$2:$E$9999,'QUALIFIED EFH'!CA$5))</f>
        <v>0</v>
      </c>
      <c r="CB48" s="476">
        <f>IF(CB$2&lt;&gt;"",IF($C48&lt;&gt;"TBA",CB$2/114,0),SUMIFS('HOURS&amp;CYCLES INPUT'!$F$2:$F$9999,'HOURS&amp;CYCLES INPUT'!$C$2:$C$9999,'QUALIFIED EFH'!$C48,'HOURS&amp;CYCLES INPUT'!$D$2:$D$9999,'QUALIFIED EFH'!CB$4,'HOURS&amp;CYCLES INPUT'!$E$2:$E$9999,'QUALIFIED EFH'!CB$5))</f>
        <v>0</v>
      </c>
      <c r="CC48" s="476">
        <f>IF(CC$2&lt;&gt;"",IF($C48&lt;&gt;"TBA",CC$2/114,0),SUMIFS('HOURS&amp;CYCLES INPUT'!$F$2:$F$9999,'HOURS&amp;CYCLES INPUT'!$C$2:$C$9999,'QUALIFIED EFH'!$C48,'HOURS&amp;CYCLES INPUT'!$D$2:$D$9999,'QUALIFIED EFH'!CC$4,'HOURS&amp;CYCLES INPUT'!$E$2:$E$9999,'QUALIFIED EFH'!CC$5))</f>
        <v>0</v>
      </c>
      <c r="CD48" s="476">
        <f>IF(CD$2&lt;&gt;"",IF($C48&lt;&gt;"TBA",CD$2/114,0),SUMIFS('HOURS&amp;CYCLES INPUT'!$F$2:$F$9999,'HOURS&amp;CYCLES INPUT'!$C$2:$C$9999,'QUALIFIED EFH'!$C48,'HOURS&amp;CYCLES INPUT'!$D$2:$D$9999,'QUALIFIED EFH'!CD$4,'HOURS&amp;CYCLES INPUT'!$E$2:$E$9999,'QUALIFIED EFH'!CD$5))</f>
        <v>0</v>
      </c>
      <c r="CE48" s="476">
        <f>IF(CE$2&lt;&gt;"",IF($C48&lt;&gt;"TBA",CE$2/114,0),SUMIFS('HOURS&amp;CYCLES INPUT'!$F$2:$F$9999,'HOURS&amp;CYCLES INPUT'!$C$2:$C$9999,'QUALIFIED EFH'!$C48,'HOURS&amp;CYCLES INPUT'!$D$2:$D$9999,'QUALIFIED EFH'!CE$4,'HOURS&amp;CYCLES INPUT'!$E$2:$E$9999,'QUALIFIED EFH'!CE$5))</f>
        <v>0</v>
      </c>
      <c r="CF48" s="476">
        <f>IF(CF$2&lt;&gt;"",IF($C48&lt;&gt;"TBA",CF$2/114,0),SUMIFS('HOURS&amp;CYCLES INPUT'!$F$2:$F$9999,'HOURS&amp;CYCLES INPUT'!$C$2:$C$9999,'QUALIFIED EFH'!$C48,'HOURS&amp;CYCLES INPUT'!$D$2:$D$9999,'QUALIFIED EFH'!CF$4,'HOURS&amp;CYCLES INPUT'!$E$2:$E$9999,'QUALIFIED EFH'!CF$5))</f>
        <v>0</v>
      </c>
      <c r="CG48" s="476">
        <f>IF(CG$2&lt;&gt;"",IF($C48&lt;&gt;"TBA",CG$2/114,0),SUMIFS('HOURS&amp;CYCLES INPUT'!$F$2:$F$9999,'HOURS&amp;CYCLES INPUT'!$C$2:$C$9999,'QUALIFIED EFH'!$C48,'HOURS&amp;CYCLES INPUT'!$D$2:$D$9999,'QUALIFIED EFH'!CG$4,'HOURS&amp;CYCLES INPUT'!$E$2:$E$9999,'QUALIFIED EFH'!CG$5))</f>
        <v>0</v>
      </c>
      <c r="CH48" s="476">
        <f>IF(CH$2&lt;&gt;"",IF($C48&lt;&gt;"TBA",CH$2/114,0),SUMIFS('HOURS&amp;CYCLES INPUT'!$F$2:$F$9999,'HOURS&amp;CYCLES INPUT'!$C$2:$C$9999,'QUALIFIED EFH'!$C48,'HOURS&amp;CYCLES INPUT'!$D$2:$D$9999,'QUALIFIED EFH'!CH$4,'HOURS&amp;CYCLES INPUT'!$E$2:$E$9999,'QUALIFIED EFH'!CH$5))</f>
        <v>0</v>
      </c>
      <c r="CI48" s="476">
        <f>IF(CI$2&lt;&gt;"",IF($C48&lt;&gt;"TBA",CI$2/114,0),SUMIFS('HOURS&amp;CYCLES INPUT'!$F$2:$F$9999,'HOURS&amp;CYCLES INPUT'!$C$2:$C$9999,'QUALIFIED EFH'!$C48,'HOURS&amp;CYCLES INPUT'!$D$2:$D$9999,'QUALIFIED EFH'!CI$4,'HOURS&amp;CYCLES INPUT'!$E$2:$E$9999,'QUALIFIED EFH'!CI$5))</f>
        <v>0</v>
      </c>
      <c r="CJ48" s="476">
        <f>IF(CJ$2&lt;&gt;"",IF($C48&lt;&gt;"TBA",CJ$2/114,0),SUMIFS('HOURS&amp;CYCLES INPUT'!$F$2:$F$9999,'HOURS&amp;CYCLES INPUT'!$C$2:$C$9999,'QUALIFIED EFH'!$C48,'HOURS&amp;CYCLES INPUT'!$D$2:$D$9999,'QUALIFIED EFH'!CJ$4,'HOURS&amp;CYCLES INPUT'!$E$2:$E$9999,'QUALIFIED EFH'!CJ$5))</f>
        <v>0</v>
      </c>
      <c r="CK48" s="476">
        <f>IF(CK$2&lt;&gt;"",IF($C48&lt;&gt;"TBA",CK$2/114,0),SUMIFS('HOURS&amp;CYCLES INPUT'!$F$2:$F$9999,'HOURS&amp;CYCLES INPUT'!$C$2:$C$9999,'QUALIFIED EFH'!$C48,'HOURS&amp;CYCLES INPUT'!$D$2:$D$9999,'QUALIFIED EFH'!CK$4,'HOURS&amp;CYCLES INPUT'!$E$2:$E$9999,'QUALIFIED EFH'!CK$5))</f>
        <v>0</v>
      </c>
      <c r="CL48" s="476">
        <f>IF(CL$2&lt;&gt;"",IF($C48&lt;&gt;"TBA",CL$2/114,0),SUMIFS('HOURS&amp;CYCLES INPUT'!$F$2:$F$9999,'HOURS&amp;CYCLES INPUT'!$C$2:$C$9999,'QUALIFIED EFH'!$C48,'HOURS&amp;CYCLES INPUT'!$D$2:$D$9999,'QUALIFIED EFH'!CL$4,'HOURS&amp;CYCLES INPUT'!$E$2:$E$9999,'QUALIFIED EFH'!CL$5))</f>
        <v>0</v>
      </c>
      <c r="CM48" s="476">
        <f>IF(CM$2&lt;&gt;"",IF($C48&lt;&gt;"TBA",CM$2/114,0),SUMIFS('HOURS&amp;CYCLES INPUT'!$F$2:$F$9999,'HOURS&amp;CYCLES INPUT'!$C$2:$C$9999,'QUALIFIED EFH'!$C48,'HOURS&amp;CYCLES INPUT'!$D$2:$D$9999,'QUALIFIED EFH'!CM$4,'HOURS&amp;CYCLES INPUT'!$E$2:$E$9999,'QUALIFIED EFH'!CM$5))</f>
        <v>0</v>
      </c>
      <c r="CN48" s="476">
        <f>IF(CN$2&lt;&gt;"",IF($C48&lt;&gt;"TBA",CN$2/114,0),SUMIFS('HOURS&amp;CYCLES INPUT'!$F$2:$F$9999,'HOURS&amp;CYCLES INPUT'!$C$2:$C$9999,'QUALIFIED EFH'!$C48,'HOURS&amp;CYCLES INPUT'!$D$2:$D$9999,'QUALIFIED EFH'!CN$4,'HOURS&amp;CYCLES INPUT'!$E$2:$E$9999,'QUALIFIED EFH'!CN$5))</f>
        <v>0</v>
      </c>
      <c r="CO48" s="476">
        <f>IF(CO$2&lt;&gt;"",IF($C48&lt;&gt;"TBA",CO$2/114,0),SUMIFS('HOURS&amp;CYCLES INPUT'!$F$2:$F$9999,'HOURS&amp;CYCLES INPUT'!$C$2:$C$9999,'QUALIFIED EFH'!$C48,'HOURS&amp;CYCLES INPUT'!$D$2:$D$9999,'QUALIFIED EFH'!CO$4,'HOURS&amp;CYCLES INPUT'!$E$2:$E$9999,'QUALIFIED EFH'!CO$5))</f>
        <v>0</v>
      </c>
      <c r="CP48" s="476">
        <f>IF(CP$2&lt;&gt;"",IF($C48&lt;&gt;"TBA",CP$2/114,0),SUMIFS('HOURS&amp;CYCLES INPUT'!$F$2:$F$9999,'HOURS&amp;CYCLES INPUT'!$C$2:$C$9999,'QUALIFIED EFH'!$C48,'HOURS&amp;CYCLES INPUT'!$D$2:$D$9999,'QUALIFIED EFH'!CP$4,'HOURS&amp;CYCLES INPUT'!$E$2:$E$9999,'QUALIFIED EFH'!CP$5))</f>
        <v>0</v>
      </c>
      <c r="CQ48" s="476">
        <f>IF(CQ$2&lt;&gt;"",IF($C48&lt;&gt;"TBA",CQ$2/114,0),SUMIFS('HOURS&amp;CYCLES INPUT'!$F$2:$F$9999,'HOURS&amp;CYCLES INPUT'!$C$2:$C$9999,'QUALIFIED EFH'!$C48,'HOURS&amp;CYCLES INPUT'!$D$2:$D$9999,'QUALIFIED EFH'!CQ$4,'HOURS&amp;CYCLES INPUT'!$E$2:$E$9999,'QUALIFIED EFH'!CQ$5))</f>
        <v>14.5</v>
      </c>
      <c r="CR48" s="476">
        <f>IF(CR$2&lt;&gt;"",IF($C48&lt;&gt;"TBA",CR$2/114,0),SUMIFS('HOURS&amp;CYCLES INPUT'!$F$2:$F$9999,'HOURS&amp;CYCLES INPUT'!$C$2:$C$9999,'QUALIFIED EFH'!$C48,'HOURS&amp;CYCLES INPUT'!$D$2:$D$9999,'QUALIFIED EFH'!CR$4,'HOURS&amp;CYCLES INPUT'!$E$2:$E$9999,'QUALIFIED EFH'!CR$5))</f>
        <v>421.85</v>
      </c>
      <c r="CS48" s="476">
        <f>IF(CS$2&lt;&gt;"",IF($C48&lt;&gt;"TBA",CS$2/114,0),SUMIFS('HOURS&amp;CYCLES INPUT'!$F$2:$F$9999,'HOURS&amp;CYCLES INPUT'!$C$2:$C$9999,'QUALIFIED EFH'!$C48,'HOURS&amp;CYCLES INPUT'!$D$2:$D$9999,'QUALIFIED EFH'!CS$4,'HOURS&amp;CYCLES INPUT'!$E$2:$E$9999,'QUALIFIED EFH'!CS$5))</f>
        <v>405.2</v>
      </c>
      <c r="CT48" s="476">
        <f>IF(CT$2&lt;&gt;"",IF($C48&lt;&gt;"TBA",CT$2/114,0),SUMIFS('HOURS&amp;CYCLES INPUT'!$F$2:$F$9999,'HOURS&amp;CYCLES INPUT'!$C$2:$C$9999,'QUALIFIED EFH'!$C48,'HOURS&amp;CYCLES INPUT'!$D$2:$D$9999,'QUALIFIED EFH'!CT$4,'HOURS&amp;CYCLES INPUT'!$E$2:$E$9999,'QUALIFIED EFH'!CT$5))</f>
        <v>450.63</v>
      </c>
      <c r="CU48" s="476">
        <f>IF(CU$2&lt;&gt;"",IF($C48&lt;&gt;"TBA",CU$2/114,0),SUMIFS('HOURS&amp;CYCLES INPUT'!$F$2:$F$9999,'HOURS&amp;CYCLES INPUT'!$C$2:$C$9999,'QUALIFIED EFH'!$C48,'HOURS&amp;CYCLES INPUT'!$D$2:$D$9999,'QUALIFIED EFH'!CU$4,'HOURS&amp;CYCLES INPUT'!$E$2:$E$9999,'QUALIFIED EFH'!CU$5))</f>
        <v>443.24</v>
      </c>
      <c r="CV48" s="476">
        <f>IF(CV$2&lt;&gt;"",IF($C48&lt;&gt;"TBA",CV$2/114,0),SUMIFS('HOURS&amp;CYCLES INPUT'!$F$2:$F$9999,'HOURS&amp;CYCLES INPUT'!$C$2:$C$9999,'QUALIFIED EFH'!$C48,'HOURS&amp;CYCLES INPUT'!$D$2:$D$9999,'QUALIFIED EFH'!CV$4,'HOURS&amp;CYCLES INPUT'!$E$2:$E$9999,'QUALIFIED EFH'!CV$5))</f>
        <v>445.27</v>
      </c>
      <c r="CW48" s="476">
        <f>IF(CW$2&lt;&gt;"",IF($C48&lt;&gt;"TBA",CW$2/114,0),SUMIFS('HOURS&amp;CYCLES INPUT'!$F$2:$F$9999,'HOURS&amp;CYCLES INPUT'!$C$2:$C$9999,'QUALIFIED EFH'!$C48,'HOURS&amp;CYCLES INPUT'!$D$2:$D$9999,'QUALIFIED EFH'!CW$4,'HOURS&amp;CYCLES INPUT'!$E$2:$E$9999,'QUALIFIED EFH'!CW$5))</f>
        <v>364.55</v>
      </c>
      <c r="CX48" s="476">
        <f>IF(CX$2&lt;&gt;"",IF($C48&lt;&gt;"TBA",CX$2/114,0),SUMIFS('HOURS&amp;CYCLES INPUT'!$F$2:$F$9999,'HOURS&amp;CYCLES INPUT'!$C$2:$C$9999,'QUALIFIED EFH'!$C48,'HOURS&amp;CYCLES INPUT'!$D$2:$D$9999,'QUALIFIED EFH'!CX$4,'HOURS&amp;CYCLES INPUT'!$E$2:$E$9999,'QUALIFIED EFH'!CX$5))</f>
        <v>395.75</v>
      </c>
      <c r="CY48" s="476">
        <f>IF(CY$2&lt;&gt;"",IF($C48&lt;&gt;"TBA",CY$2/114,0),SUMIFS('HOURS&amp;CYCLES INPUT'!$F$2:$F$9999,'HOURS&amp;CYCLES INPUT'!$C$2:$C$9999,'QUALIFIED EFH'!$C48,'HOURS&amp;CYCLES INPUT'!$D$2:$D$9999,'QUALIFIED EFH'!CY$4,'HOURS&amp;CYCLES INPUT'!$E$2:$E$9999,'QUALIFIED EFH'!CY$5))</f>
        <v>393.43</v>
      </c>
      <c r="CZ48" s="476">
        <f>IF(CZ$2&lt;&gt;"",IF($C48&lt;&gt;"TBA",CZ$2/114,0),SUMIFS('HOURS&amp;CYCLES INPUT'!$F$2:$F$9999,'HOURS&amp;CYCLES INPUT'!$C$2:$C$9999,'QUALIFIED EFH'!$C48,'HOURS&amp;CYCLES INPUT'!$D$2:$D$9999,'QUALIFIED EFH'!CZ$4,'HOURS&amp;CYCLES INPUT'!$E$2:$E$9999,'QUALIFIED EFH'!CZ$5))</f>
        <v>125.9</v>
      </c>
      <c r="DA48" s="476">
        <f>IF(DA$2&lt;&gt;"",IF($C48&lt;&gt;"TBA",DA$2/114,0),SUMIFS('HOURS&amp;CYCLES INPUT'!$F$2:$F$9999,'HOURS&amp;CYCLES INPUT'!$C$2:$C$9999,'QUALIFIED EFH'!$C48,'HOURS&amp;CYCLES INPUT'!$D$2:$D$9999,'QUALIFIED EFH'!DA$4,'HOURS&amp;CYCLES INPUT'!$E$2:$E$9999,'QUALIFIED EFH'!DA$5))</f>
        <v>0</v>
      </c>
      <c r="DB48" s="476">
        <f>IF(DB$2&lt;&gt;"",IF($C48&lt;&gt;"TBA",DB$2/114,0),SUMIFS('HOURS&amp;CYCLES INPUT'!$F$2:$F$9999,'HOURS&amp;CYCLES INPUT'!$C$2:$C$9999,'QUALIFIED EFH'!$C48,'HOURS&amp;CYCLES INPUT'!$D$2:$D$9999,'QUALIFIED EFH'!DB$4,'HOURS&amp;CYCLES INPUT'!$E$2:$E$9999,'QUALIFIED EFH'!DB$5))</f>
        <v>0</v>
      </c>
      <c r="DC48" s="476">
        <f>IF(DC$2&lt;&gt;"",IF($C48&lt;&gt;"TBA",DC$2/114,0),SUMIFS('HOURS&amp;CYCLES INPUT'!$F$2:$F$9999,'HOURS&amp;CYCLES INPUT'!$C$2:$C$9999,'QUALIFIED EFH'!$C48,'HOURS&amp;CYCLES INPUT'!$D$2:$D$9999,'QUALIFIED EFH'!DC$4,'HOURS&amp;CYCLES INPUT'!$E$2:$E$9999,'QUALIFIED EFH'!DC$5))</f>
        <v>161.9</v>
      </c>
      <c r="DD48" s="476">
        <f>IF(DD$2&lt;&gt;"",IF($C48&lt;&gt;"TBA",DD$2/114,0),SUMIFS('HOURS&amp;CYCLES INPUT'!$F$2:$F$9999,'HOURS&amp;CYCLES INPUT'!$C$2:$C$9999,'QUALIFIED EFH'!$C48,'HOURS&amp;CYCLES INPUT'!$D$2:$D$9999,'QUALIFIED EFH'!DD$4,'HOURS&amp;CYCLES INPUT'!$E$2:$E$9999,'QUALIFIED EFH'!DD$5))</f>
        <v>388.4</v>
      </c>
      <c r="DE48" s="476">
        <f>IF(DE$2&lt;&gt;"",IF($C48&lt;&gt;"TBA",DE$2/114,0),SUMIFS('HOURS&amp;CYCLES INPUT'!$F$2:$F$9999,'HOURS&amp;CYCLES INPUT'!$C$2:$C$9999,'QUALIFIED EFH'!$C48,'HOURS&amp;CYCLES INPUT'!$D$2:$D$9999,'QUALIFIED EFH'!DE$4,'HOURS&amp;CYCLES INPUT'!$E$2:$E$9999,'QUALIFIED EFH'!DE$5))</f>
        <v>423.72</v>
      </c>
      <c r="DF48" s="476">
        <f>IF(DF$2&lt;&gt;"",IF($C48&lt;&gt;"TBA",DF$2/114,0),SUMIFS('HOURS&amp;CYCLES INPUT'!$F$2:$F$9999,'HOURS&amp;CYCLES INPUT'!$C$2:$C$9999,'QUALIFIED EFH'!$C48,'HOURS&amp;CYCLES INPUT'!$D$2:$D$9999,'QUALIFIED EFH'!DF$4,'HOURS&amp;CYCLES INPUT'!$E$2:$E$9999,'QUALIFIED EFH'!DF$5))</f>
        <v>461.68</v>
      </c>
      <c r="DG48" s="476">
        <f>IF(DG$2&lt;&gt;"",IF($C48&lt;&gt;"TBA",DG$2/114,0),SUMIFS('HOURS&amp;CYCLES INPUT'!$F$2:$F$9999,'HOURS&amp;CYCLES INPUT'!$C$2:$C$9999,'QUALIFIED EFH'!$C48,'HOURS&amp;CYCLES INPUT'!$D$2:$D$9999,'QUALIFIED EFH'!DG$4,'HOURS&amp;CYCLES INPUT'!$E$2:$E$9999,'QUALIFIED EFH'!DG$5))</f>
        <v>441.37</v>
      </c>
      <c r="DH48" s="476">
        <f>IF(DH$2&lt;&gt;"",IF($C48&lt;&gt;"TBA",DH$2/114,0),SUMIFS('HOURS&amp;CYCLES INPUT'!$F$2:$F$9999,'HOURS&amp;CYCLES INPUT'!$C$2:$C$9999,'QUALIFIED EFH'!$C48,'HOURS&amp;CYCLES INPUT'!$D$2:$D$9999,'QUALIFIED EFH'!DH$4,'HOURS&amp;CYCLES INPUT'!$E$2:$E$9999,'QUALIFIED EFH'!DH$5))</f>
        <v>0</v>
      </c>
      <c r="DI48" s="476">
        <f>IF(DI$2&lt;&gt;"",IF($C48&lt;&gt;"TBA",DI$2/114,0),SUMIFS('HOURS&amp;CYCLES INPUT'!$F$2:$F$9999,'HOURS&amp;CYCLES INPUT'!$C$2:$C$9999,'QUALIFIED EFH'!$C48,'HOURS&amp;CYCLES INPUT'!$D$2:$D$9999,'QUALIFIED EFH'!DI$4,'HOURS&amp;CYCLES INPUT'!$E$2:$E$9999,'QUALIFIED EFH'!DI$5))</f>
        <v>0</v>
      </c>
      <c r="DJ48" s="476">
        <f>IF(DJ$2&lt;&gt;"",IF($C48&lt;&gt;"TBA",DJ$2/114,0),SUMIFS('HOURS&amp;CYCLES INPUT'!$F$2:$F$9999,'HOURS&amp;CYCLES INPUT'!$C$2:$C$9999,'QUALIFIED EFH'!$C48,'HOURS&amp;CYCLES INPUT'!$D$2:$D$9999,'QUALIFIED EFH'!DJ$4,'HOURS&amp;CYCLES INPUT'!$E$2:$E$9999,'QUALIFIED EFH'!DJ$5))</f>
        <v>0</v>
      </c>
      <c r="DK48" s="476">
        <f>IF(DK$2&lt;&gt;"",IF($C48&lt;&gt;"TBA",DK$2/114,0),SUMIFS('HOURS&amp;CYCLES INPUT'!$F$2:$F$9999,'HOURS&amp;CYCLES INPUT'!$C$2:$C$9999,'QUALIFIED EFH'!$C48,'HOURS&amp;CYCLES INPUT'!$D$2:$D$9999,'QUALIFIED EFH'!DK$4,'HOURS&amp;CYCLES INPUT'!$E$2:$E$9999,'QUALIFIED EFH'!DK$5))</f>
        <v>0</v>
      </c>
      <c r="DL48" s="476">
        <f>IF(DL$2&lt;&gt;"",IF($C48&lt;&gt;"TBA",DL$2/114,0),SUMIFS('HOURS&amp;CYCLES INPUT'!$F$2:$F$9999,'HOURS&amp;CYCLES INPUT'!$C$2:$C$9999,'QUALIFIED EFH'!$C48,'HOURS&amp;CYCLES INPUT'!$D$2:$D$9999,'QUALIFIED EFH'!DL$4,'HOURS&amp;CYCLES INPUT'!$E$2:$E$9999,'QUALIFIED EFH'!DL$5))</f>
        <v>0</v>
      </c>
      <c r="DM48" s="476">
        <f>IF(DM$2&lt;&gt;"",IF($C48&lt;&gt;"TBA",DM$2/114,0),SUMIFS('HOURS&amp;CYCLES INPUT'!$F$2:$F$9999,'HOURS&amp;CYCLES INPUT'!$C$2:$C$9999,'QUALIFIED EFH'!$C48,'HOURS&amp;CYCLES INPUT'!$D$2:$D$9999,'QUALIFIED EFH'!DM$4,'HOURS&amp;CYCLES INPUT'!$E$2:$E$9999,'QUALIFIED EFH'!DM$5))</f>
        <v>0</v>
      </c>
      <c r="DN48" s="476">
        <f>IF(DN$2&lt;&gt;"",IF($C48&lt;&gt;"TBA",DN$2/114,0),SUMIFS('HOURS&amp;CYCLES INPUT'!$F$2:$F$9999,'HOURS&amp;CYCLES INPUT'!$C$2:$C$9999,'QUALIFIED EFH'!$C48,'HOURS&amp;CYCLES INPUT'!$D$2:$D$9999,'QUALIFIED EFH'!DN$4,'HOURS&amp;CYCLES INPUT'!$E$2:$E$9999,'QUALIFIED EFH'!DN$5))</f>
        <v>0</v>
      </c>
      <c r="DO48" s="476">
        <f>IF(DO$2&lt;&gt;"",IF($C48&lt;&gt;"TBA",DO$2/114,0),SUMIFS('HOURS&amp;CYCLES INPUT'!$F$2:$F$9999,'HOURS&amp;CYCLES INPUT'!$C$2:$C$9999,'QUALIFIED EFH'!$C48,'HOURS&amp;CYCLES INPUT'!$D$2:$D$9999,'QUALIFIED EFH'!DO$4,'HOURS&amp;CYCLES INPUT'!$E$2:$E$9999,'QUALIFIED EFH'!DO$5))</f>
        <v>0</v>
      </c>
      <c r="DP48" s="476">
        <f>IF(DP$2&lt;&gt;"",IF($C48&lt;&gt;"TBA",DP$2/114,0),SUMIFS('HOURS&amp;CYCLES INPUT'!$F$2:$F$9999,'HOURS&amp;CYCLES INPUT'!$C$2:$C$9999,'QUALIFIED EFH'!$C48,'HOURS&amp;CYCLES INPUT'!$D$2:$D$9999,'QUALIFIED EFH'!DP$4,'HOURS&amp;CYCLES INPUT'!$E$2:$E$9999,'QUALIFIED EFH'!DP$5))</f>
        <v>0</v>
      </c>
      <c r="DQ48" s="476">
        <f>IF(DQ$2&lt;&gt;"",IF($C48&lt;&gt;"TBA",DQ$2/114,0),SUMIFS('HOURS&amp;CYCLES INPUT'!$F$2:$F$9999,'HOURS&amp;CYCLES INPUT'!$C$2:$C$9999,'QUALIFIED EFH'!$C48,'HOURS&amp;CYCLES INPUT'!$D$2:$D$9999,'QUALIFIED EFH'!DQ$4,'HOURS&amp;CYCLES INPUT'!$E$2:$E$9999,'QUALIFIED EFH'!DQ$5))</f>
        <v>0</v>
      </c>
      <c r="DR48" s="476">
        <f>IF(DR$2&lt;&gt;"",IF($C48&lt;&gt;"TBA",DR$2/114,0),SUMIFS('HOURS&amp;CYCLES INPUT'!$F$2:$F$9999,'HOURS&amp;CYCLES INPUT'!$C$2:$C$9999,'QUALIFIED EFH'!$C48,'HOURS&amp;CYCLES INPUT'!$D$2:$D$9999,'QUALIFIED EFH'!DR$4,'HOURS&amp;CYCLES INPUT'!$E$2:$E$9999,'QUALIFIED EFH'!DR$5))</f>
        <v>0</v>
      </c>
      <c r="DS48" s="476">
        <f>IF(DS$2&lt;&gt;"",IF($C48&lt;&gt;"TBA",DS$2/114,0),SUMIFS('HOURS&amp;CYCLES INPUT'!$F$2:$F$9999,'HOURS&amp;CYCLES INPUT'!$C$2:$C$9999,'QUALIFIED EFH'!$C48,'HOURS&amp;CYCLES INPUT'!$D$2:$D$9999,'QUALIFIED EFH'!DS$4,'HOURS&amp;CYCLES INPUT'!$E$2:$E$9999,'QUALIFIED EFH'!DS$5))</f>
        <v>0</v>
      </c>
      <c r="DT48" s="476">
        <f>IF(DT$2&lt;&gt;"",IF($C48&lt;&gt;"TBA",DT$2/114,0),SUMIFS('HOURS&amp;CYCLES INPUT'!$F$2:$F$9999,'HOURS&amp;CYCLES INPUT'!$C$2:$C$9999,'QUALIFIED EFH'!$C48,'HOURS&amp;CYCLES INPUT'!$D$2:$D$9999,'QUALIFIED EFH'!DT$4,'HOURS&amp;CYCLES INPUT'!$E$2:$E$9999,'QUALIFIED EFH'!DT$5))</f>
        <v>0</v>
      </c>
      <c r="DU48" s="476">
        <f>IF(DU$2&lt;&gt;"",IF($C48&lt;&gt;"TBA",DU$2/114,0),SUMIFS('HOURS&amp;CYCLES INPUT'!$F$2:$F$9999,'HOURS&amp;CYCLES INPUT'!$C$2:$C$9999,'QUALIFIED EFH'!$C48,'HOURS&amp;CYCLES INPUT'!$D$2:$D$9999,'QUALIFIED EFH'!DU$4,'HOURS&amp;CYCLES INPUT'!$E$2:$E$9999,'QUALIFIED EFH'!DU$5))</f>
        <v>0</v>
      </c>
      <c r="DV48" s="476">
        <f>IF(DV$2&lt;&gt;"",IF($C48&lt;&gt;"TBA",DV$2/114,0),SUMIFS('HOURS&amp;CYCLES INPUT'!$F$2:$F$9999,'HOURS&amp;CYCLES INPUT'!$C$2:$C$9999,'QUALIFIED EFH'!$C48,'HOURS&amp;CYCLES INPUT'!$D$2:$D$9999,'QUALIFIED EFH'!DV$4,'HOURS&amp;CYCLES INPUT'!$E$2:$E$9999,'QUALIFIED EFH'!DV$5))</f>
        <v>0</v>
      </c>
      <c r="DW48" s="476">
        <f>IF(DW$2&lt;&gt;"",IF($C48&lt;&gt;"TBA",DW$2/114,0),SUMIFS('HOURS&amp;CYCLES INPUT'!$F$2:$F$9999,'HOURS&amp;CYCLES INPUT'!$C$2:$C$9999,'QUALIFIED EFH'!$C48,'HOURS&amp;CYCLES INPUT'!$D$2:$D$9999,'QUALIFIED EFH'!DW$4,'HOURS&amp;CYCLES INPUT'!$E$2:$E$9999,'QUALIFIED EFH'!DW$5))</f>
        <v>0</v>
      </c>
      <c r="DX48" s="476">
        <f>IF(DX$2&lt;&gt;"",IF($C48&lt;&gt;"TBA",DX$2/114,0),SUMIFS('HOURS&amp;CYCLES INPUT'!$F$2:$F$9999,'HOURS&amp;CYCLES INPUT'!$C$2:$C$9999,'QUALIFIED EFH'!$C48,'HOURS&amp;CYCLES INPUT'!$D$2:$D$9999,'QUALIFIED EFH'!DX$4,'HOURS&amp;CYCLES INPUT'!$E$2:$E$9999,'QUALIFIED EFH'!DX$5))</f>
        <v>0</v>
      </c>
      <c r="DY48" s="476">
        <f>IF(DY$2&lt;&gt;"",IF($C48&lt;&gt;"TBA",DY$2/114,0),SUMIFS('HOURS&amp;CYCLES INPUT'!$F$2:$F$9999,'HOURS&amp;CYCLES INPUT'!$C$2:$C$9999,'QUALIFIED EFH'!$C48,'HOURS&amp;CYCLES INPUT'!$D$2:$D$9999,'QUALIFIED EFH'!DY$4,'HOURS&amp;CYCLES INPUT'!$E$2:$E$9999,'QUALIFIED EFH'!DY$5))</f>
        <v>0</v>
      </c>
      <c r="DZ48" s="476">
        <f>IF(DZ$2&lt;&gt;"",IF($C48&lt;&gt;"TBA",DZ$2/114,0),SUMIFS('HOURS&amp;CYCLES INPUT'!$F$2:$F$9999,'HOURS&amp;CYCLES INPUT'!$C$2:$C$9999,'QUALIFIED EFH'!$C48,'HOURS&amp;CYCLES INPUT'!$D$2:$D$9999,'QUALIFIED EFH'!DZ$4,'HOURS&amp;CYCLES INPUT'!$E$2:$E$9999,'QUALIFIED EFH'!DZ$5))</f>
        <v>0</v>
      </c>
      <c r="EA48" s="476">
        <f>IF(EA$2&lt;&gt;"",IF($C48&lt;&gt;"TBA",EA$2/114,0),SUMIFS('HOURS&amp;CYCLES INPUT'!$F$2:$F$9999,'HOURS&amp;CYCLES INPUT'!$C$2:$C$9999,'QUALIFIED EFH'!$C48,'HOURS&amp;CYCLES INPUT'!$D$2:$D$9999,'QUALIFIED EFH'!EA$4,'HOURS&amp;CYCLES INPUT'!$E$2:$E$9999,'QUALIFIED EFH'!EA$5))</f>
        <v>0</v>
      </c>
      <c r="EB48" s="476">
        <f>IF(EB$2&lt;&gt;"",IF($C48&lt;&gt;"TBA",EB$2/114,0),SUMIFS('HOURS&amp;CYCLES INPUT'!$F$2:$F$9999,'HOURS&amp;CYCLES INPUT'!$C$2:$C$9999,'QUALIFIED EFH'!$C48,'HOURS&amp;CYCLES INPUT'!$D$2:$D$9999,'QUALIFIED EFH'!EB$4,'HOURS&amp;CYCLES INPUT'!$E$2:$E$9999,'QUALIFIED EFH'!EB$5))</f>
        <v>0</v>
      </c>
      <c r="EC48" s="476">
        <f>IF(EC$2&lt;&gt;"",IF($C48&lt;&gt;"TBA",EC$2/114,0),SUMIFS('HOURS&amp;CYCLES INPUT'!$F$2:$F$9999,'HOURS&amp;CYCLES INPUT'!$C$2:$C$9999,'QUALIFIED EFH'!$C48,'HOURS&amp;CYCLES INPUT'!$D$2:$D$9999,'QUALIFIED EFH'!EC$4,'HOURS&amp;CYCLES INPUT'!$E$2:$E$9999,'QUALIFIED EFH'!EC$5))</f>
        <v>0</v>
      </c>
      <c r="ED48" s="476">
        <f>IF(ED$2&lt;&gt;"",IF($C48&lt;&gt;"TBA",ED$2/114,0),SUMIFS('HOURS&amp;CYCLES INPUT'!$F$2:$F$9999,'HOURS&amp;CYCLES INPUT'!$C$2:$C$9999,'QUALIFIED EFH'!$C48,'HOURS&amp;CYCLES INPUT'!$D$2:$D$9999,'QUALIFIED EFH'!ED$4,'HOURS&amp;CYCLES INPUT'!$E$2:$E$9999,'QUALIFIED EFH'!ED$5))</f>
        <v>0</v>
      </c>
      <c r="EE48" s="476">
        <f>IF(EE$2&lt;&gt;"",IF($C48&lt;&gt;"TBA",EE$2/114,0),SUMIFS('HOURS&amp;CYCLES INPUT'!$F$2:$F$9999,'HOURS&amp;CYCLES INPUT'!$C$2:$C$9999,'QUALIFIED EFH'!$C48,'HOURS&amp;CYCLES INPUT'!$D$2:$D$9999,'QUALIFIED EFH'!EE$4,'HOURS&amp;CYCLES INPUT'!$E$2:$E$9999,'QUALIFIED EFH'!EE$5))</f>
        <v>0</v>
      </c>
      <c r="EF48" s="476">
        <f>IF(EF$2&lt;&gt;"",IF($C48&lt;&gt;"TBA",EF$2/114,0),SUMIFS('HOURS&amp;CYCLES INPUT'!$F$2:$F$9999,'HOURS&amp;CYCLES INPUT'!$C$2:$C$9999,'QUALIFIED EFH'!$C48,'HOURS&amp;CYCLES INPUT'!$D$2:$D$9999,'QUALIFIED EFH'!EF$4,'HOURS&amp;CYCLES INPUT'!$E$2:$E$9999,'QUALIFIED EFH'!EF$5))</f>
        <v>0</v>
      </c>
      <c r="EG48" s="476">
        <f>IF(EG$2&lt;&gt;"",IF($C48&lt;&gt;"TBA",EG$2/114,0),SUMIFS('HOURS&amp;CYCLES INPUT'!$F$2:$F$9999,'HOURS&amp;CYCLES INPUT'!$C$2:$C$9999,'QUALIFIED EFH'!$C48,'HOURS&amp;CYCLES INPUT'!$D$2:$D$9999,'QUALIFIED EFH'!EG$4,'HOURS&amp;CYCLES INPUT'!$E$2:$E$9999,'QUALIFIED EFH'!EG$5))</f>
        <v>0</v>
      </c>
      <c r="EH48" s="476">
        <f>IF(EH$2&lt;&gt;"",IF($C48&lt;&gt;"TBA",EH$2/114,0),SUMIFS('HOURS&amp;CYCLES INPUT'!$F$2:$F$9999,'HOURS&amp;CYCLES INPUT'!$C$2:$C$9999,'QUALIFIED EFH'!$C48,'HOURS&amp;CYCLES INPUT'!$D$2:$D$9999,'QUALIFIED EFH'!EH$4,'HOURS&amp;CYCLES INPUT'!$E$2:$E$9999,'QUALIFIED EFH'!EH$5))</f>
        <v>0</v>
      </c>
      <c r="EI48" s="476">
        <f>IF(EI$2&lt;&gt;"",IF($C48&lt;&gt;"TBA",EI$2/114,0),SUMIFS('HOURS&amp;CYCLES INPUT'!$F$2:$F$9999,'HOURS&amp;CYCLES INPUT'!$C$2:$C$9999,'QUALIFIED EFH'!$C48,'HOURS&amp;CYCLES INPUT'!$D$2:$D$9999,'QUALIFIED EFH'!EI$4,'HOURS&amp;CYCLES INPUT'!$E$2:$E$9999,'QUALIFIED EFH'!EI$5))</f>
        <v>0</v>
      </c>
      <c r="EJ48" s="476">
        <f>IF(EJ$2&lt;&gt;"",IF($C48&lt;&gt;"TBA",EJ$2/114,0),SUMIFS('HOURS&amp;CYCLES INPUT'!$F$2:$F$9999,'HOURS&amp;CYCLES INPUT'!$C$2:$C$9999,'QUALIFIED EFH'!$C48,'HOURS&amp;CYCLES INPUT'!$D$2:$D$9999,'QUALIFIED EFH'!EJ$4,'HOURS&amp;CYCLES INPUT'!$E$2:$E$9999,'QUALIFIED EFH'!EJ$5))</f>
        <v>0</v>
      </c>
      <c r="EK48" s="476">
        <f>IF(EK$2&lt;&gt;"",IF($C48&lt;&gt;"TBA",EK$2/114,0),SUMIFS('HOURS&amp;CYCLES INPUT'!$F$2:$F$9999,'HOURS&amp;CYCLES INPUT'!$C$2:$C$9999,'QUALIFIED EFH'!$C48,'HOURS&amp;CYCLES INPUT'!$D$2:$D$9999,'QUALIFIED EFH'!EK$4,'HOURS&amp;CYCLES INPUT'!$E$2:$E$9999,'QUALIFIED EFH'!EK$5))</f>
        <v>0</v>
      </c>
      <c r="EL48" s="476">
        <f>IF(EL$2&lt;&gt;"",IF($C48&lt;&gt;"TBA",EL$2/114,0),SUMIFS('HOURS&amp;CYCLES INPUT'!$F$2:$F$9999,'HOURS&amp;CYCLES INPUT'!$C$2:$C$9999,'QUALIFIED EFH'!$C48,'HOURS&amp;CYCLES INPUT'!$D$2:$D$9999,'QUALIFIED EFH'!EL$4,'HOURS&amp;CYCLES INPUT'!$E$2:$E$9999,'QUALIFIED EFH'!EL$5))</f>
        <v>0</v>
      </c>
      <c r="EM48" s="476">
        <f>IF(EM$2&lt;&gt;"",IF($C48&lt;&gt;"TBA",EM$2/114,0),SUMIFS('HOURS&amp;CYCLES INPUT'!$F$2:$F$9999,'HOURS&amp;CYCLES INPUT'!$C$2:$C$9999,'QUALIFIED EFH'!$C48,'HOURS&amp;CYCLES INPUT'!$D$2:$D$9999,'QUALIFIED EFH'!EM$4,'HOURS&amp;CYCLES INPUT'!$E$2:$E$9999,'QUALIFIED EFH'!EM$5))</f>
        <v>0</v>
      </c>
      <c r="EN48" s="476">
        <f>IF(EN$2&lt;&gt;"",IF($C48&lt;&gt;"TBA",EN$2/114,0),SUMIFS('HOURS&amp;CYCLES INPUT'!$F$2:$F$9999,'HOURS&amp;CYCLES INPUT'!$C$2:$C$9999,'QUALIFIED EFH'!$C48,'HOURS&amp;CYCLES INPUT'!$D$2:$D$9999,'QUALIFIED EFH'!EN$4,'HOURS&amp;CYCLES INPUT'!$E$2:$E$9999,'QUALIFIED EFH'!EN$5))</f>
        <v>0</v>
      </c>
      <c r="EO48" s="476">
        <f>IF(EO$2&lt;&gt;"",IF($C48&lt;&gt;"TBA",EO$2/114,0),SUMIFS('HOURS&amp;CYCLES INPUT'!$F$2:$F$9999,'HOURS&amp;CYCLES INPUT'!$C$2:$C$9999,'QUALIFIED EFH'!$C48,'HOURS&amp;CYCLES INPUT'!$D$2:$D$9999,'QUALIFIED EFH'!EO$4,'HOURS&amp;CYCLES INPUT'!$E$2:$E$9999,'QUALIFIED EFH'!EO$5))</f>
        <v>0</v>
      </c>
      <c r="EP48" s="476">
        <f>IF(EP$2&lt;&gt;"",IF($C48&lt;&gt;"TBA",EP$2/114,0),SUMIFS('HOURS&amp;CYCLES INPUT'!$F$2:$F$9999,'HOURS&amp;CYCLES INPUT'!$C$2:$C$9999,'QUALIFIED EFH'!$C48,'HOURS&amp;CYCLES INPUT'!$D$2:$D$9999,'QUALIFIED EFH'!EP$4,'HOURS&amp;CYCLES INPUT'!$E$2:$E$9999,'QUALIFIED EFH'!EP$5))</f>
        <v>0</v>
      </c>
      <c r="EQ48" s="476">
        <f>IF(EQ$2&lt;&gt;"",IF($C48&lt;&gt;"TBA",EQ$2/114,0),SUMIFS('HOURS&amp;CYCLES INPUT'!$F$2:$F$9999,'HOURS&amp;CYCLES INPUT'!$C$2:$C$9999,'QUALIFIED EFH'!$C48,'HOURS&amp;CYCLES INPUT'!$D$2:$D$9999,'QUALIFIED EFH'!EQ$4,'HOURS&amp;CYCLES INPUT'!$E$2:$E$9999,'QUALIFIED EFH'!EQ$5))</f>
        <v>0</v>
      </c>
      <c r="ER48" s="476">
        <f>IF(ER$2&lt;&gt;"",IF($C48&lt;&gt;"TBA",ER$2/114,0),SUMIFS('HOURS&amp;CYCLES INPUT'!$F$2:$F$9999,'HOURS&amp;CYCLES INPUT'!$C$2:$C$9999,'QUALIFIED EFH'!$C48,'HOURS&amp;CYCLES INPUT'!$D$2:$D$9999,'QUALIFIED EFH'!ER$4,'HOURS&amp;CYCLES INPUT'!$E$2:$E$9999,'QUALIFIED EFH'!ER$5))</f>
        <v>0</v>
      </c>
      <c r="ES48" s="476">
        <f>IF(ES$2&lt;&gt;"",IF($C48&lt;&gt;"TBA",ES$2/114,0),SUMIFS('HOURS&amp;CYCLES INPUT'!$F$2:$F$9999,'HOURS&amp;CYCLES INPUT'!$C$2:$C$9999,'QUALIFIED EFH'!$C48,'HOURS&amp;CYCLES INPUT'!$D$2:$D$9999,'QUALIFIED EFH'!ES$4,'HOURS&amp;CYCLES INPUT'!$E$2:$E$9999,'QUALIFIED EFH'!ES$5))</f>
        <v>0</v>
      </c>
      <c r="ET48" s="476">
        <f>IF(ET$2&lt;&gt;"",IF($C48&lt;&gt;"TBA",ET$2/114,0),SUMIFS('HOURS&amp;CYCLES INPUT'!$F$2:$F$9999,'HOURS&amp;CYCLES INPUT'!$C$2:$C$9999,'QUALIFIED EFH'!$C48,'HOURS&amp;CYCLES INPUT'!$D$2:$D$9999,'QUALIFIED EFH'!ET$4,'HOURS&amp;CYCLES INPUT'!$E$2:$E$9999,'QUALIFIED EFH'!ET$5))</f>
        <v>0</v>
      </c>
      <c r="EU48" s="476">
        <f>IF(EU$2&lt;&gt;"",IF($C48&lt;&gt;"TBA",EU$2/114,0),SUMIFS('HOURS&amp;CYCLES INPUT'!$F$2:$F$9999,'HOURS&amp;CYCLES INPUT'!$C$2:$C$9999,'QUALIFIED EFH'!$C48,'HOURS&amp;CYCLES INPUT'!$D$2:$D$9999,'QUALIFIED EFH'!EU$4,'HOURS&amp;CYCLES INPUT'!$E$2:$E$9999,'QUALIFIED EFH'!EU$5))</f>
        <v>0</v>
      </c>
      <c r="EV48" s="476">
        <f>IF(EV$2&lt;&gt;"",IF($C48&lt;&gt;"TBA",EV$2/114,0),SUMIFS('HOURS&amp;CYCLES INPUT'!$F$2:$F$9999,'HOURS&amp;CYCLES INPUT'!$C$2:$C$9999,'QUALIFIED EFH'!$C48,'HOURS&amp;CYCLES INPUT'!$D$2:$D$9999,'QUALIFIED EFH'!EV$4,'HOURS&amp;CYCLES INPUT'!$E$2:$E$9999,'QUALIFIED EFH'!EV$5))</f>
        <v>0</v>
      </c>
      <c r="EW48" s="476">
        <f>IF(EW$2&lt;&gt;"",IF($C48&lt;&gt;"TBA",EW$2/114,0),SUMIFS('HOURS&amp;CYCLES INPUT'!$F$2:$F$9999,'HOURS&amp;CYCLES INPUT'!$C$2:$C$9999,'QUALIFIED EFH'!$C48,'HOURS&amp;CYCLES INPUT'!$D$2:$D$9999,'QUALIFIED EFH'!EW$4,'HOURS&amp;CYCLES INPUT'!$E$2:$E$9999,'QUALIFIED EFH'!EW$5))</f>
        <v>0</v>
      </c>
      <c r="EX48" s="476">
        <f>IF(EX$2&lt;&gt;"",IF($C48&lt;&gt;"TBA",EX$2/114,0),SUMIFS('HOURS&amp;CYCLES INPUT'!$F$2:$F$9999,'HOURS&amp;CYCLES INPUT'!$C$2:$C$9999,'QUALIFIED EFH'!$C48,'HOURS&amp;CYCLES INPUT'!$D$2:$D$9999,'QUALIFIED EFH'!EX$4,'HOURS&amp;CYCLES INPUT'!$E$2:$E$9999,'QUALIFIED EFH'!EX$5))</f>
        <v>0</v>
      </c>
      <c r="EY48" s="476">
        <f>IF(EY$2&lt;&gt;"",IF($C48&lt;&gt;"TBA",EY$2/114,0),SUMIFS('HOURS&amp;CYCLES INPUT'!$F$2:$F$9999,'HOURS&amp;CYCLES INPUT'!$C$2:$C$9999,'QUALIFIED EFH'!$C48,'HOURS&amp;CYCLES INPUT'!$D$2:$D$9999,'QUALIFIED EFH'!EY$4,'HOURS&amp;CYCLES INPUT'!$E$2:$E$9999,'QUALIFIED EFH'!EY$5))</f>
        <v>0</v>
      </c>
      <c r="EZ48" s="476">
        <f>IF(EZ$2&lt;&gt;"",IF($C48&lt;&gt;"TBA",EZ$2/114,0),SUMIFS('HOURS&amp;CYCLES INPUT'!$F$2:$F$9999,'HOURS&amp;CYCLES INPUT'!$C$2:$C$9999,'QUALIFIED EFH'!$C48,'HOURS&amp;CYCLES INPUT'!$D$2:$D$9999,'QUALIFIED EFH'!EZ$4,'HOURS&amp;CYCLES INPUT'!$E$2:$E$9999,'QUALIFIED EFH'!EZ$5))</f>
        <v>0</v>
      </c>
      <c r="FA48" s="476">
        <f>IF(FA$2&lt;&gt;"",IF($C48&lt;&gt;"TBA",FA$2/114,0),SUMIFS('HOURS&amp;CYCLES INPUT'!$F$2:$F$9999,'HOURS&amp;CYCLES INPUT'!$C$2:$C$9999,'QUALIFIED EFH'!$C48,'HOURS&amp;CYCLES INPUT'!$D$2:$D$9999,'QUALIFIED EFH'!FA$4,'HOURS&amp;CYCLES INPUT'!$E$2:$E$9999,'QUALIFIED EFH'!FA$5))</f>
        <v>0</v>
      </c>
      <c r="FB48" s="476">
        <f>IF(FB$2&lt;&gt;"",IF($C48&lt;&gt;"TBA",FB$2/114,0),SUMIFS('HOURS&amp;CYCLES INPUT'!$F$2:$F$9999,'HOURS&amp;CYCLES INPUT'!$C$2:$C$9999,'QUALIFIED EFH'!$C48,'HOURS&amp;CYCLES INPUT'!$D$2:$D$9999,'QUALIFIED EFH'!FB$4,'HOURS&amp;CYCLES INPUT'!$E$2:$E$9999,'QUALIFIED EFH'!FB$5))</f>
        <v>0</v>
      </c>
      <c r="FC48" s="476">
        <f>IF(FC$2&lt;&gt;"",IF($C48&lt;&gt;"TBA",FC$2/114,0),SUMIFS('HOURS&amp;CYCLES INPUT'!$F$2:$F$9999,'HOURS&amp;CYCLES INPUT'!$C$2:$C$9999,'QUALIFIED EFH'!$C48,'HOURS&amp;CYCLES INPUT'!$D$2:$D$9999,'QUALIFIED EFH'!FC$4,'HOURS&amp;CYCLES INPUT'!$E$2:$E$9999,'QUALIFIED EFH'!FC$5))</f>
        <v>0</v>
      </c>
      <c r="FD48" s="476">
        <f>IF(FD$2&lt;&gt;"",IF($C48&lt;&gt;"TBA",FD$2/114,0),SUMIFS('HOURS&amp;CYCLES INPUT'!$F$2:$F$9999,'HOURS&amp;CYCLES INPUT'!$C$2:$C$9999,'QUALIFIED EFH'!$C48,'HOURS&amp;CYCLES INPUT'!$D$2:$D$9999,'QUALIFIED EFH'!FD$4,'HOURS&amp;CYCLES INPUT'!$E$2:$E$9999,'QUALIFIED EFH'!FD$5))</f>
        <v>0</v>
      </c>
      <c r="FE48" s="476">
        <f>IF(FE$2&lt;&gt;"",IF($C48&lt;&gt;"TBA",FE$2/114,0),SUMIFS('HOURS&amp;CYCLES INPUT'!$F$2:$F$9999,'HOURS&amp;CYCLES INPUT'!$C$2:$C$9999,'QUALIFIED EFH'!$C48,'HOURS&amp;CYCLES INPUT'!$D$2:$D$9999,'QUALIFIED EFH'!FE$4,'HOURS&amp;CYCLES INPUT'!$E$2:$E$9999,'QUALIFIED EFH'!FE$5))</f>
        <v>0</v>
      </c>
      <c r="FF48" s="476">
        <f>IF(FF$2&lt;&gt;"",IF($C48&lt;&gt;"TBA",FF$2/114,0),SUMIFS('HOURS&amp;CYCLES INPUT'!$F$2:$F$9999,'HOURS&amp;CYCLES INPUT'!$C$2:$C$9999,'QUALIFIED EFH'!$C48,'HOURS&amp;CYCLES INPUT'!$D$2:$D$9999,'QUALIFIED EFH'!FF$4,'HOURS&amp;CYCLES INPUT'!$E$2:$E$9999,'QUALIFIED EFH'!FF$5))</f>
        <v>0</v>
      </c>
      <c r="FG48" s="476">
        <f>IF(FG$2&lt;&gt;"",IF($C48&lt;&gt;"TBA",FG$2/114,0),SUMIFS('HOURS&amp;CYCLES INPUT'!$F$2:$F$9999,'HOURS&amp;CYCLES INPUT'!$C$2:$C$9999,'QUALIFIED EFH'!$C48,'HOURS&amp;CYCLES INPUT'!$D$2:$D$9999,'QUALIFIED EFH'!FG$4,'HOURS&amp;CYCLES INPUT'!$E$2:$E$9999,'QUALIFIED EFH'!FG$5))</f>
        <v>0</v>
      </c>
      <c r="FH48" s="476">
        <f>IF(FH$2&lt;&gt;"",IF($C48&lt;&gt;"TBA",FH$2/114,0),SUMIFS('HOURS&amp;CYCLES INPUT'!$F$2:$F$9999,'HOURS&amp;CYCLES INPUT'!$C$2:$C$9999,'QUALIFIED EFH'!$C48,'HOURS&amp;CYCLES INPUT'!$D$2:$D$9999,'QUALIFIED EFH'!FH$4,'HOURS&amp;CYCLES INPUT'!$E$2:$E$9999,'QUALIFIED EFH'!FH$5))</f>
        <v>0</v>
      </c>
      <c r="FI48" s="476">
        <f>IF(FI$2&lt;&gt;"",IF($C48&lt;&gt;"TBA",FI$2/114,0),SUMIFS('HOURS&amp;CYCLES INPUT'!$F$2:$F$9999,'HOURS&amp;CYCLES INPUT'!$C$2:$C$9999,'QUALIFIED EFH'!$C48,'HOURS&amp;CYCLES INPUT'!$D$2:$D$9999,'QUALIFIED EFH'!FI$4,'HOURS&amp;CYCLES INPUT'!$E$2:$E$9999,'QUALIFIED EFH'!FI$5))</f>
        <v>0</v>
      </c>
      <c r="FJ48" s="476">
        <f>IF(FJ$2&lt;&gt;"",IF($C48&lt;&gt;"TBA",FJ$2/114,0),SUMIFS('HOURS&amp;CYCLES INPUT'!$F$2:$F$9999,'HOURS&amp;CYCLES INPUT'!$C$2:$C$9999,'QUALIFIED EFH'!$C48,'HOURS&amp;CYCLES INPUT'!$D$2:$D$9999,'QUALIFIED EFH'!FJ$4,'HOURS&amp;CYCLES INPUT'!$E$2:$E$9999,'QUALIFIED EFH'!FJ$5))</f>
        <v>0</v>
      </c>
      <c r="FK48" s="476">
        <f>IF(FK$2&lt;&gt;"",IF($C48&lt;&gt;"TBA",FK$2/114,0),SUMIFS('HOURS&amp;CYCLES INPUT'!$F$2:$F$9999,'HOURS&amp;CYCLES INPUT'!$C$2:$C$9999,'QUALIFIED EFH'!$C48,'HOURS&amp;CYCLES INPUT'!$D$2:$D$9999,'QUALIFIED EFH'!FK$4,'HOURS&amp;CYCLES INPUT'!$E$2:$E$9999,'QUALIFIED EFH'!FK$5))</f>
        <v>0</v>
      </c>
      <c r="FL48" s="476">
        <f>IF(FL$2&lt;&gt;"",IF($C48&lt;&gt;"TBA",FL$2/114,0),SUMIFS('HOURS&amp;CYCLES INPUT'!$F$2:$F$9999,'HOURS&amp;CYCLES INPUT'!$C$2:$C$9999,'QUALIFIED EFH'!$C48,'HOURS&amp;CYCLES INPUT'!$D$2:$D$9999,'QUALIFIED EFH'!FL$4,'HOURS&amp;CYCLES INPUT'!$E$2:$E$9999,'QUALIFIED EFH'!FL$5))</f>
        <v>0</v>
      </c>
      <c r="FM48" s="476">
        <f>IF(FM$2&lt;&gt;"",IF($C48&lt;&gt;"TBA",FM$2/114,0),SUMIFS('HOURS&amp;CYCLES INPUT'!$F$2:$F$9999,'HOURS&amp;CYCLES INPUT'!$C$2:$C$9999,'QUALIFIED EFH'!$C48,'HOURS&amp;CYCLES INPUT'!$D$2:$D$9999,'QUALIFIED EFH'!FM$4,'HOURS&amp;CYCLES INPUT'!$E$2:$E$9999,'QUALIFIED EFH'!FM$5))</f>
        <v>0</v>
      </c>
      <c r="FN48" s="476">
        <f>IF(FN$2&lt;&gt;"",IF($C48&lt;&gt;"TBA",FN$2/114,0),SUMIFS('HOURS&amp;CYCLES INPUT'!$F$2:$F$9999,'HOURS&amp;CYCLES INPUT'!$C$2:$C$9999,'QUALIFIED EFH'!$C48,'HOURS&amp;CYCLES INPUT'!$D$2:$D$9999,'QUALIFIED EFH'!FN$4,'HOURS&amp;CYCLES INPUT'!$E$2:$E$9999,'QUALIFIED EFH'!FN$5))</f>
        <v>0</v>
      </c>
      <c r="FO48" s="476">
        <f>IF(FO$2&lt;&gt;"",IF($C48&lt;&gt;"TBA",FO$2/114,0),SUMIFS('HOURS&amp;CYCLES INPUT'!$F$2:$F$9999,'HOURS&amp;CYCLES INPUT'!$C$2:$C$9999,'QUALIFIED EFH'!$C48,'HOURS&amp;CYCLES INPUT'!$D$2:$D$9999,'QUALIFIED EFH'!FO$4,'HOURS&amp;CYCLES INPUT'!$E$2:$E$9999,'QUALIFIED EFH'!FO$5))</f>
        <v>0</v>
      </c>
      <c r="FP48" s="476">
        <f>IF(FP$2&lt;&gt;"",IF($C48&lt;&gt;"TBA",FP$2/114,0),SUMIFS('HOURS&amp;CYCLES INPUT'!$F$2:$F$9999,'HOURS&amp;CYCLES INPUT'!$C$2:$C$9999,'QUALIFIED EFH'!$C48,'HOURS&amp;CYCLES INPUT'!$D$2:$D$9999,'QUALIFIED EFH'!FP$4,'HOURS&amp;CYCLES INPUT'!$E$2:$E$9999,'QUALIFIED EFH'!FP$5))</f>
        <v>0</v>
      </c>
      <c r="FQ48" s="476">
        <f>IF(FQ$2&lt;&gt;"",IF($C48&lt;&gt;"TBA",FQ$2/114,0),SUMIFS('HOURS&amp;CYCLES INPUT'!$F$2:$F$9999,'HOURS&amp;CYCLES INPUT'!$C$2:$C$9999,'QUALIFIED EFH'!$C48,'HOURS&amp;CYCLES INPUT'!$D$2:$D$9999,'QUALIFIED EFH'!FQ$4,'HOURS&amp;CYCLES INPUT'!$E$2:$E$9999,'QUALIFIED EFH'!FQ$5))</f>
        <v>0</v>
      </c>
      <c r="FR48" s="476">
        <f>IF(FR$2&lt;&gt;"",IF($C48&lt;&gt;"TBA",FR$2/114,0),SUMIFS('HOURS&amp;CYCLES INPUT'!$F$2:$F$9999,'HOURS&amp;CYCLES INPUT'!$C$2:$C$9999,'QUALIFIED EFH'!$C48,'HOURS&amp;CYCLES INPUT'!$D$2:$D$9999,'QUALIFIED EFH'!FR$4,'HOURS&amp;CYCLES INPUT'!$E$2:$E$9999,'QUALIFIED EFH'!FR$5))</f>
        <v>0</v>
      </c>
      <c r="FS48" s="476">
        <f>IF(FS$2&lt;&gt;"",IF($C48&lt;&gt;"TBA",FS$2/114,0),SUMIFS('HOURS&amp;CYCLES INPUT'!$F$2:$F$9999,'HOURS&amp;CYCLES INPUT'!$C$2:$C$9999,'QUALIFIED EFH'!$C48,'HOURS&amp;CYCLES INPUT'!$D$2:$D$9999,'QUALIFIED EFH'!FS$4,'HOURS&amp;CYCLES INPUT'!$E$2:$E$9999,'QUALIFIED EFH'!FS$5))</f>
        <v>0</v>
      </c>
      <c r="FT48" s="476">
        <f>IF(FT$2&lt;&gt;"",IF($C48&lt;&gt;"TBA",FT$2/114,0),SUMIFS('HOURS&amp;CYCLES INPUT'!$F$2:$F$9999,'HOURS&amp;CYCLES INPUT'!$C$2:$C$9999,'QUALIFIED EFH'!$C48,'HOURS&amp;CYCLES INPUT'!$D$2:$D$9999,'QUALIFIED EFH'!FT$4,'HOURS&amp;CYCLES INPUT'!$E$2:$E$9999,'QUALIFIED EFH'!FT$5))</f>
        <v>0</v>
      </c>
      <c r="FU48" s="476">
        <f>IF(FU$2&lt;&gt;"",IF($C48&lt;&gt;"TBA",FU$2/114,0),SUMIFS('HOURS&amp;CYCLES INPUT'!$F$2:$F$9999,'HOURS&amp;CYCLES INPUT'!$C$2:$C$9999,'QUALIFIED EFH'!$C48,'HOURS&amp;CYCLES INPUT'!$D$2:$D$9999,'QUALIFIED EFH'!FU$4,'HOURS&amp;CYCLES INPUT'!$E$2:$E$9999,'QUALIFIED EFH'!FU$5))</f>
        <v>0</v>
      </c>
      <c r="FV48" s="476">
        <f>IF(FV$2&lt;&gt;"",IF($C48&lt;&gt;"TBA",FV$2/114,0),SUMIFS('HOURS&amp;CYCLES INPUT'!$F$2:$F$9999,'HOURS&amp;CYCLES INPUT'!$C$2:$C$9999,'QUALIFIED EFH'!$C48,'HOURS&amp;CYCLES INPUT'!$D$2:$D$9999,'QUALIFIED EFH'!FV$4,'HOURS&amp;CYCLES INPUT'!$E$2:$E$9999,'QUALIFIED EFH'!FV$5))</f>
        <v>0</v>
      </c>
      <c r="FW48" s="476">
        <f>IF(FW$2&lt;&gt;"",IF($C48&lt;&gt;"TBA",FW$2/114,0),SUMIFS('HOURS&amp;CYCLES INPUT'!$F$2:$F$9999,'HOURS&amp;CYCLES INPUT'!$C$2:$C$9999,'QUALIFIED EFH'!$C48,'HOURS&amp;CYCLES INPUT'!$D$2:$D$9999,'QUALIFIED EFH'!FW$4,'HOURS&amp;CYCLES INPUT'!$E$2:$E$9999,'QUALIFIED EFH'!FW$5))</f>
        <v>0</v>
      </c>
      <c r="FX48" s="476">
        <f>IF(FX$2&lt;&gt;"",IF($C48&lt;&gt;"TBA",FX$2/114,0),SUMIFS('HOURS&amp;CYCLES INPUT'!$F$2:$F$9999,'HOURS&amp;CYCLES INPUT'!$C$2:$C$9999,'QUALIFIED EFH'!$C48,'HOURS&amp;CYCLES INPUT'!$D$2:$D$9999,'QUALIFIED EFH'!FX$4,'HOURS&amp;CYCLES INPUT'!$E$2:$E$9999,'QUALIFIED EFH'!FX$5))</f>
        <v>0</v>
      </c>
      <c r="FY48" s="476">
        <f>IF(FY$2&lt;&gt;"",IF($C48&lt;&gt;"TBA",FY$2/114,0),SUMIFS('HOURS&amp;CYCLES INPUT'!$F$2:$F$9999,'HOURS&amp;CYCLES INPUT'!$C$2:$C$9999,'QUALIFIED EFH'!$C48,'HOURS&amp;CYCLES INPUT'!$D$2:$D$9999,'QUALIFIED EFH'!FY$4,'HOURS&amp;CYCLES INPUT'!$E$2:$E$9999,'QUALIFIED EFH'!FY$5))</f>
        <v>0</v>
      </c>
      <c r="FZ48" s="476">
        <f>IF(FZ$2&lt;&gt;"",IF($C48&lt;&gt;"TBA",FZ$2/114,0),SUMIFS('HOURS&amp;CYCLES INPUT'!$F$2:$F$9999,'HOURS&amp;CYCLES INPUT'!$C$2:$C$9999,'QUALIFIED EFH'!$C48,'HOURS&amp;CYCLES INPUT'!$D$2:$D$9999,'QUALIFIED EFH'!FZ$4,'HOURS&amp;CYCLES INPUT'!$E$2:$E$9999,'QUALIFIED EFH'!FZ$5))</f>
        <v>0</v>
      </c>
      <c r="GA48" s="476">
        <f>IF(GA$2&lt;&gt;"",IF($C48&lt;&gt;"TBA",GA$2/114,0),SUMIFS('HOURS&amp;CYCLES INPUT'!$F$2:$F$9999,'HOURS&amp;CYCLES INPUT'!$C$2:$C$9999,'QUALIFIED EFH'!$C48,'HOURS&amp;CYCLES INPUT'!$D$2:$D$9999,'QUALIFIED EFH'!GA$4,'HOURS&amp;CYCLES INPUT'!$E$2:$E$9999,'QUALIFIED EFH'!GA$5))</f>
        <v>0</v>
      </c>
      <c r="GB48" s="476">
        <f>IF(GB$2&lt;&gt;"",IF($C48&lt;&gt;"TBA",GB$2/114,0),SUMIFS('HOURS&amp;CYCLES INPUT'!$F$2:$F$9999,'HOURS&amp;CYCLES INPUT'!$C$2:$C$9999,'QUALIFIED EFH'!$C48,'HOURS&amp;CYCLES INPUT'!$D$2:$D$9999,'QUALIFIED EFH'!GB$4,'HOURS&amp;CYCLES INPUT'!$E$2:$E$9999,'QUALIFIED EFH'!GB$5))</f>
        <v>0</v>
      </c>
    </row>
    <row r="49" spans="3:184" x14ac:dyDescent="0.35">
      <c r="C49" s="472">
        <f>'QUALIFIED ENGINES'!D50</f>
        <v>91497</v>
      </c>
      <c r="D49" s="476">
        <f>IF(D$2&lt;&gt;"",IF($C49&lt;&gt;"TBA",D$2/114,0),SUMIFS('HOURS&amp;CYCLES INPUT'!$F$2:$F$9999,'HOURS&amp;CYCLES INPUT'!$C$2:$C$9999,'QUALIFIED EFH'!$C49,'HOURS&amp;CYCLES INPUT'!$D$2:$D$9999,'QUALIFIED EFH'!D$4,'HOURS&amp;CYCLES INPUT'!$E$2:$E$9999,'QUALIFIED EFH'!D$5))</f>
        <v>0</v>
      </c>
      <c r="E49" s="476">
        <f>IF(E$2&lt;&gt;"",IF($C49&lt;&gt;"TBA",E$2/114,0),SUMIFS('HOURS&amp;CYCLES INPUT'!$F$2:$F$9999,'HOURS&amp;CYCLES INPUT'!$C$2:$C$9999,'QUALIFIED EFH'!$C49,'HOURS&amp;CYCLES INPUT'!$D$2:$D$9999,'QUALIFIED EFH'!E$4,'HOURS&amp;CYCLES INPUT'!$E$2:$E$9999,'QUALIFIED EFH'!E$5))</f>
        <v>0</v>
      </c>
      <c r="F49" s="476">
        <f>IF(F$2&lt;&gt;"",IF($C49&lt;&gt;"TBA",F$2/114,0),SUMIFS('HOURS&amp;CYCLES INPUT'!$F$2:$F$9999,'HOURS&amp;CYCLES INPUT'!$C$2:$C$9999,'QUALIFIED EFH'!$C49,'HOURS&amp;CYCLES INPUT'!$D$2:$D$9999,'QUALIFIED EFH'!F$4,'HOURS&amp;CYCLES INPUT'!$E$2:$E$9999,'QUALIFIED EFH'!F$5))</f>
        <v>0</v>
      </c>
      <c r="G49" s="476">
        <f>IF(G$2&lt;&gt;"",IF($C49&lt;&gt;"TBA",G$2/114,0),SUMIFS('HOURS&amp;CYCLES INPUT'!$F$2:$F$9999,'HOURS&amp;CYCLES INPUT'!$C$2:$C$9999,'QUALIFIED EFH'!$C49,'HOURS&amp;CYCLES INPUT'!$D$2:$D$9999,'QUALIFIED EFH'!G$4,'HOURS&amp;CYCLES INPUT'!$E$2:$E$9999,'QUALIFIED EFH'!G$5))</f>
        <v>0</v>
      </c>
      <c r="H49" s="476">
        <f>IF(H$2&lt;&gt;"",IF($C49&lt;&gt;"TBA",H$2/114,0),SUMIFS('HOURS&amp;CYCLES INPUT'!$F$2:$F$9999,'HOURS&amp;CYCLES INPUT'!$C$2:$C$9999,'QUALIFIED EFH'!$C49,'HOURS&amp;CYCLES INPUT'!$D$2:$D$9999,'QUALIFIED EFH'!H$4,'HOURS&amp;CYCLES INPUT'!$E$2:$E$9999,'QUALIFIED EFH'!H$5))</f>
        <v>0</v>
      </c>
      <c r="I49" s="476">
        <f>IF(I$2&lt;&gt;"",IF($C49&lt;&gt;"TBA",I$2/114,0),SUMIFS('HOURS&amp;CYCLES INPUT'!$F$2:$F$9999,'HOURS&amp;CYCLES INPUT'!$C$2:$C$9999,'QUALIFIED EFH'!$C49,'HOURS&amp;CYCLES INPUT'!$D$2:$D$9999,'QUALIFIED EFH'!I$4,'HOURS&amp;CYCLES INPUT'!$E$2:$E$9999,'QUALIFIED EFH'!I$5))</f>
        <v>0</v>
      </c>
      <c r="J49" s="476">
        <f>IF(J$2&lt;&gt;"",IF($C49&lt;&gt;"TBA",J$2/114,0),SUMIFS('HOURS&amp;CYCLES INPUT'!$F$2:$F$9999,'HOURS&amp;CYCLES INPUT'!$C$2:$C$9999,'QUALIFIED EFH'!$C49,'HOURS&amp;CYCLES INPUT'!$D$2:$D$9999,'QUALIFIED EFH'!J$4,'HOURS&amp;CYCLES INPUT'!$E$2:$E$9999,'QUALIFIED EFH'!J$5))</f>
        <v>0</v>
      </c>
      <c r="K49" s="476">
        <f>IF(K$2&lt;&gt;"",IF($C49&lt;&gt;"TBA",K$2/114,0),SUMIFS('HOURS&amp;CYCLES INPUT'!$F$2:$F$9999,'HOURS&amp;CYCLES INPUT'!$C$2:$C$9999,'QUALIFIED EFH'!$C49,'HOURS&amp;CYCLES INPUT'!$D$2:$D$9999,'QUALIFIED EFH'!K$4,'HOURS&amp;CYCLES INPUT'!$E$2:$E$9999,'QUALIFIED EFH'!K$5))</f>
        <v>0</v>
      </c>
      <c r="L49" s="476">
        <f>IF(L$2&lt;&gt;"",IF($C49&lt;&gt;"TBA",L$2/114,0),SUMIFS('HOURS&amp;CYCLES INPUT'!$F$2:$F$9999,'HOURS&amp;CYCLES INPUT'!$C$2:$C$9999,'QUALIFIED EFH'!$C49,'HOURS&amp;CYCLES INPUT'!$D$2:$D$9999,'QUALIFIED EFH'!L$4,'HOURS&amp;CYCLES INPUT'!$E$2:$E$9999,'QUALIFIED EFH'!L$5))</f>
        <v>0</v>
      </c>
      <c r="M49" s="476">
        <f>IF(M$2&lt;&gt;"",IF($C49&lt;&gt;"TBA",M$2/114,0),SUMIFS('HOURS&amp;CYCLES INPUT'!$F$2:$F$9999,'HOURS&amp;CYCLES INPUT'!$C$2:$C$9999,'QUALIFIED EFH'!$C49,'HOURS&amp;CYCLES INPUT'!$D$2:$D$9999,'QUALIFIED EFH'!M$4,'HOURS&amp;CYCLES INPUT'!$E$2:$E$9999,'QUALIFIED EFH'!M$5))</f>
        <v>0</v>
      </c>
      <c r="N49" s="476">
        <f>IF(N$2&lt;&gt;"",IF($C49&lt;&gt;"TBA",N$2/114,0),SUMIFS('HOURS&amp;CYCLES INPUT'!$F$2:$F$9999,'HOURS&amp;CYCLES INPUT'!$C$2:$C$9999,'QUALIFIED EFH'!$C49,'HOURS&amp;CYCLES INPUT'!$D$2:$D$9999,'QUALIFIED EFH'!N$4,'HOURS&amp;CYCLES INPUT'!$E$2:$E$9999,'QUALIFIED EFH'!N$5))</f>
        <v>0</v>
      </c>
      <c r="O49" s="476">
        <f>IF(O$2&lt;&gt;"",IF($C49&lt;&gt;"TBA",O$2/114,0),SUMIFS('HOURS&amp;CYCLES INPUT'!$F$2:$F$9999,'HOURS&amp;CYCLES INPUT'!$C$2:$C$9999,'QUALIFIED EFH'!$C49,'HOURS&amp;CYCLES INPUT'!$D$2:$D$9999,'QUALIFIED EFH'!O$4,'HOURS&amp;CYCLES INPUT'!$E$2:$E$9999,'QUALIFIED EFH'!O$5))</f>
        <v>6.9</v>
      </c>
      <c r="P49" s="476">
        <f>IF(P$2&lt;&gt;"",IF($C49&lt;&gt;"TBA",P$2/114,0),SUMIFS('HOURS&amp;CYCLES INPUT'!$F$2:$F$9999,'HOURS&amp;CYCLES INPUT'!$C$2:$C$9999,'QUALIFIED EFH'!$C49,'HOURS&amp;CYCLES INPUT'!$D$2:$D$9999,'QUALIFIED EFH'!P$4,'HOURS&amp;CYCLES INPUT'!$E$2:$E$9999,'QUALIFIED EFH'!P$5))</f>
        <v>401.57</v>
      </c>
      <c r="Q49" s="476">
        <f>IF(Q$2&lt;&gt;"",IF($C49&lt;&gt;"TBA",Q$2/114,0),SUMIFS('HOURS&amp;CYCLES INPUT'!$F$2:$F$9999,'HOURS&amp;CYCLES INPUT'!$C$2:$C$9999,'QUALIFIED EFH'!$C49,'HOURS&amp;CYCLES INPUT'!$D$2:$D$9999,'QUALIFIED EFH'!Q$4,'HOURS&amp;CYCLES INPUT'!$E$2:$E$9999,'QUALIFIED EFH'!Q$5))</f>
        <v>388.4</v>
      </c>
      <c r="R49" s="476">
        <f>IF(R$1&lt;&gt;"",IF($C49&lt;&gt;"TBA",R$1/114,0),SUMIFS('HOURS&amp;CYCLES INPUT'!$F$2:$F$9999,'HOURS&amp;CYCLES INPUT'!$C$2:$C$9999,'QUALIFIED EFH'!$C49,'HOURS&amp;CYCLES INPUT'!$D$2:$D$9999,'QUALIFIED EFH'!R$4,'HOURS&amp;CYCLES INPUT'!$E$2:$E$9999,'QUALIFIED EFH'!R$5))</f>
        <v>0</v>
      </c>
      <c r="S49" s="476">
        <f>IF(S$2&lt;&gt;"",IF($C49&lt;&gt;"TBA",S$2/114,0),SUMIFS('HOURS&amp;CYCLES INPUT'!$F$2:$F$9999,'HOURS&amp;CYCLES INPUT'!$C$2:$C$9999,'QUALIFIED EFH'!$C49,'HOURS&amp;CYCLES INPUT'!$D$2:$D$9999,'QUALIFIED EFH'!S$4,'HOURS&amp;CYCLES INPUT'!$E$2:$E$9999,'QUALIFIED EFH'!S$5))</f>
        <v>402.65</v>
      </c>
      <c r="T49" s="476">
        <f>IF(T$2&lt;&gt;"",IF($C49&lt;&gt;"TBA",T$2/114,0),SUMIFS('HOURS&amp;CYCLES INPUT'!$F$2:$F$9999,'HOURS&amp;CYCLES INPUT'!$C$2:$C$9999,'QUALIFIED EFH'!$C49,'HOURS&amp;CYCLES INPUT'!$D$2:$D$9999,'QUALIFIED EFH'!T$4,'HOURS&amp;CYCLES INPUT'!$E$2:$E$9999,'QUALIFIED EFH'!T$5))</f>
        <v>376.95</v>
      </c>
      <c r="U49" s="476">
        <f>IF(U$2&lt;&gt;"",IF($C49&lt;&gt;"TBA",U$2/114,0),SUMIFS('HOURS&amp;CYCLES INPUT'!$F$2:$F$9999,'HOURS&amp;CYCLES INPUT'!$C$2:$C$9999,'QUALIFIED EFH'!$C49,'HOURS&amp;CYCLES INPUT'!$D$2:$D$9999,'QUALIFIED EFH'!U$4,'HOURS&amp;CYCLES INPUT'!$E$2:$E$9999,'QUALIFIED EFH'!U$5))</f>
        <v>430.4</v>
      </c>
      <c r="V49" s="476">
        <f>IF(V$2&lt;&gt;"",IF($C49&lt;&gt;"TBA",V$2/114,0),SUMIFS('HOURS&amp;CYCLES INPUT'!$F$2:$F$9999,'HOURS&amp;CYCLES INPUT'!$C$2:$C$9999,'QUALIFIED EFH'!$C49,'HOURS&amp;CYCLES INPUT'!$D$2:$D$9999,'QUALIFIED EFH'!V$4,'HOURS&amp;CYCLES INPUT'!$E$2:$E$9999,'QUALIFIED EFH'!V$5))</f>
        <v>388.25</v>
      </c>
      <c r="W49" s="476">
        <f>IF(W$2&lt;&gt;"",IF($C49&lt;&gt;"TBA",W$2/114,0),SUMIFS('HOURS&amp;CYCLES INPUT'!$F$2:$F$9999,'HOURS&amp;CYCLES INPUT'!$C$2:$C$9999,'QUALIFIED EFH'!$C49,'HOURS&amp;CYCLES INPUT'!$D$2:$D$9999,'QUALIFIED EFH'!W$4,'HOURS&amp;CYCLES INPUT'!$E$2:$E$9999,'QUALIFIED EFH'!W$5))</f>
        <v>412.6</v>
      </c>
      <c r="X49" s="476">
        <f>IF(X$2&lt;&gt;"",IF($C49&lt;&gt;"TBA",X$2/114,0),SUMIFS('HOURS&amp;CYCLES INPUT'!$F$2:$F$9999,'HOURS&amp;CYCLES INPUT'!$C$2:$C$9999,'QUALIFIED EFH'!$C49,'HOURS&amp;CYCLES INPUT'!$D$2:$D$9999,'QUALIFIED EFH'!X$4,'HOURS&amp;CYCLES INPUT'!$E$2:$E$9999,'QUALIFIED EFH'!X$5))</f>
        <v>394.85</v>
      </c>
      <c r="Y49" s="476">
        <f>IF(Y$2&lt;&gt;"",IF($C49&lt;&gt;"TBA",Y$2/114,0),SUMIFS('HOURS&amp;CYCLES INPUT'!$F$2:$F$9999,'HOURS&amp;CYCLES INPUT'!$C$2:$C$9999,'QUALIFIED EFH'!$C49,'HOURS&amp;CYCLES INPUT'!$D$2:$D$9999,'QUALIFIED EFH'!Y$4,'HOURS&amp;CYCLES INPUT'!$E$2:$E$9999,'QUALIFIED EFH'!Y$5))</f>
        <v>385.38</v>
      </c>
      <c r="Z49" s="476">
        <f>IF(Z$2&lt;&gt;"",IF($C49&lt;&gt;"TBA",Z$2/114,0),SUMIFS('HOURS&amp;CYCLES INPUT'!$F$2:$F$9999,'HOURS&amp;CYCLES INPUT'!$C$2:$C$9999,'QUALIFIED EFH'!$C49,'HOURS&amp;CYCLES INPUT'!$D$2:$D$9999,'QUALIFIED EFH'!Z$4,'HOURS&amp;CYCLES INPUT'!$E$2:$E$9999,'QUALIFIED EFH'!Z$5))</f>
        <v>418.12</v>
      </c>
      <c r="AA49" s="476">
        <f>IF(AA$2&lt;&gt;"",IF($C49&lt;&gt;"TBA",AA$2/114,0),SUMIFS('HOURS&amp;CYCLES INPUT'!$F$2:$F$9999,'HOURS&amp;CYCLES INPUT'!$C$2:$C$9999,'QUALIFIED EFH'!$C49,'HOURS&amp;CYCLES INPUT'!$D$2:$D$9999,'QUALIFIED EFH'!AA$4,'HOURS&amp;CYCLES INPUT'!$E$2:$E$9999,'QUALIFIED EFH'!AA$5))</f>
        <v>415.92</v>
      </c>
      <c r="AB49" s="476">
        <f>IF(AB$2&lt;&gt;"",IF($C49&lt;&gt;"TBA",AB$2/114,0),SUMIFS('HOURS&amp;CYCLES INPUT'!$F$2:$F$9999,'HOURS&amp;CYCLES INPUT'!$C$2:$C$9999,'QUALIFIED EFH'!$C49,'HOURS&amp;CYCLES INPUT'!$D$2:$D$9999,'QUALIFIED EFH'!AB$4,'HOURS&amp;CYCLES INPUT'!$E$2:$E$9999,'QUALIFIED EFH'!AB$5))</f>
        <v>440.38</v>
      </c>
      <c r="AC49" s="476">
        <f>IF(AC$2&lt;&gt;"",IF($C49&lt;&gt;"TBA",AC$2/114,0),SUMIFS('HOURS&amp;CYCLES INPUT'!$F$2:$F$9999,'HOURS&amp;CYCLES INPUT'!$C$2:$C$9999,'QUALIFIED EFH'!$C49,'HOURS&amp;CYCLES INPUT'!$D$2:$D$9999,'QUALIFIED EFH'!AC$4,'HOURS&amp;CYCLES INPUT'!$E$2:$E$9999,'QUALIFIED EFH'!AC$5))</f>
        <v>450.02</v>
      </c>
      <c r="AD49" s="476">
        <f>IF(AD$2&lt;&gt;"",IF($C49&lt;&gt;"TBA",AD$2/114,0),SUMIFS('HOURS&amp;CYCLES INPUT'!$F$2:$F$9999,'HOURS&amp;CYCLES INPUT'!$C$2:$C$9999,'QUALIFIED EFH'!$C49,'HOURS&amp;CYCLES INPUT'!$D$2:$D$9999,'QUALIFIED EFH'!AD$4,'HOURS&amp;CYCLES INPUT'!$E$2:$E$9999,'QUALIFIED EFH'!AD$5))</f>
        <v>354.16</v>
      </c>
      <c r="AE49" s="476">
        <f>IF(AE$2&lt;&gt;"",IF($C49&lt;&gt;"TBA",AE$2/114,0),SUMIFS('HOURS&amp;CYCLES INPUT'!$F$2:$F$9999,'HOURS&amp;CYCLES INPUT'!$C$2:$C$9999,'QUALIFIED EFH'!$C49,'HOURS&amp;CYCLES INPUT'!$D$2:$D$9999,'QUALIFIED EFH'!AE$4,'HOURS&amp;CYCLES INPUT'!$E$2:$E$9999,'QUALIFIED EFH'!AE$5))</f>
        <v>371.67</v>
      </c>
      <c r="AF49" s="476">
        <f>IF(AF$2&lt;&gt;"",IF($C49&lt;&gt;"TBA",AF$2/114,0),SUMIFS('HOURS&amp;CYCLES INPUT'!$F$2:$F$9999,'HOURS&amp;CYCLES INPUT'!$C$2:$C$9999,'QUALIFIED EFH'!$C49,'HOURS&amp;CYCLES INPUT'!$D$2:$D$9999,'QUALIFIED EFH'!AF$4,'HOURS&amp;CYCLES INPUT'!$E$2:$E$9999,'QUALIFIED EFH'!AF$5))</f>
        <v>315.17</v>
      </c>
      <c r="AG49" s="476">
        <f>IF(AG$2&lt;&gt;"",IF($C49&lt;&gt;"TBA",AG$2/114,0),SUMIFS('HOURS&amp;CYCLES INPUT'!$F$2:$F$9999,'HOURS&amp;CYCLES INPUT'!$C$2:$C$9999,'QUALIFIED EFH'!$C49,'HOURS&amp;CYCLES INPUT'!$D$2:$D$9999,'QUALIFIED EFH'!AG$4,'HOURS&amp;CYCLES INPUT'!$E$2:$E$9999,'QUALIFIED EFH'!AG$5))</f>
        <v>395.93</v>
      </c>
      <c r="AH49" s="476">
        <f>IF(AH$2&lt;&gt;"",IF($C49&lt;&gt;"TBA",AH$2/114,0),SUMIFS('HOURS&amp;CYCLES INPUT'!$F$2:$F$9999,'HOURS&amp;CYCLES INPUT'!$C$2:$C$9999,'QUALIFIED EFH'!$C49,'HOURS&amp;CYCLES INPUT'!$D$2:$D$9999,'QUALIFIED EFH'!AH$4,'HOURS&amp;CYCLES INPUT'!$E$2:$E$9999,'QUALIFIED EFH'!AH$5))</f>
        <v>369.37</v>
      </c>
      <c r="AI49" s="476">
        <f>IF(AI$2&lt;&gt;"",IF($C49&lt;&gt;"TBA",AI$2/114,0),SUMIFS('HOURS&amp;CYCLES INPUT'!$F$2:$F$9999,'HOURS&amp;CYCLES INPUT'!$C$2:$C$9999,'QUALIFIED EFH'!$C49,'HOURS&amp;CYCLES INPUT'!$D$2:$D$9999,'QUALIFIED EFH'!AI$4,'HOURS&amp;CYCLES INPUT'!$E$2:$E$9999,'QUALIFIED EFH'!AI$5))</f>
        <v>447.71</v>
      </c>
      <c r="AJ49" s="476">
        <f>IF(AJ$2&lt;&gt;"",IF($C49&lt;&gt;"TBA",AJ$2/114,0),SUMIFS('HOURS&amp;CYCLES INPUT'!$F$2:$F$9999,'HOURS&amp;CYCLES INPUT'!$C$2:$C$9999,'QUALIFIED EFH'!$C49,'HOURS&amp;CYCLES INPUT'!$D$2:$D$9999,'QUALIFIED EFH'!AJ$4,'HOURS&amp;CYCLES INPUT'!$E$2:$E$9999,'QUALIFIED EFH'!AJ$5))</f>
        <v>58.21</v>
      </c>
      <c r="AK49" s="476">
        <f>IF(AK$2&lt;&gt;"",IF($C49&lt;&gt;"TBA",AK$2/114,0),SUMIFS('HOURS&amp;CYCLES INPUT'!$F$2:$F$9999,'HOURS&amp;CYCLES INPUT'!$C$2:$C$9999,'QUALIFIED EFH'!$C49,'HOURS&amp;CYCLES INPUT'!$D$2:$D$9999,'QUALIFIED EFH'!AK$4,'HOURS&amp;CYCLES INPUT'!$E$2:$E$9999,'QUALIFIED EFH'!AK$5))</f>
        <v>0</v>
      </c>
      <c r="AL49" s="476">
        <f>IF(AL$2&lt;&gt;"",IF($C49&lt;&gt;"TBA",AL$2/114,0),SUMIFS('HOURS&amp;CYCLES INPUT'!$F$2:$F$9999,'HOURS&amp;CYCLES INPUT'!$C$2:$C$9999,'QUALIFIED EFH'!$C49,'HOURS&amp;CYCLES INPUT'!$D$2:$D$9999,'QUALIFIED EFH'!AL$4,'HOURS&amp;CYCLES INPUT'!$E$2:$E$9999,'QUALIFIED EFH'!AL$5))</f>
        <v>0</v>
      </c>
      <c r="AM49" s="476">
        <f>IF(AM$2&lt;&gt;"",IF($C49&lt;&gt;"TBA",AM$2/114,0),SUMIFS('HOURS&amp;CYCLES INPUT'!$F$2:$F$9999,'HOURS&amp;CYCLES INPUT'!$C$2:$C$9999,'QUALIFIED EFH'!$C49,'HOURS&amp;CYCLES INPUT'!$D$2:$D$9999,'QUALIFIED EFH'!AM$4,'HOURS&amp;CYCLES INPUT'!$E$2:$E$9999,'QUALIFIED EFH'!AM$5))</f>
        <v>49.8</v>
      </c>
      <c r="AN49" s="476">
        <f>IF(AN$2&lt;&gt;"",IF($C49&lt;&gt;"TBA",AN$2/114,0),SUMIFS('HOURS&amp;CYCLES INPUT'!$F$2:$F$9999,'HOURS&amp;CYCLES INPUT'!$C$2:$C$9999,'QUALIFIED EFH'!$C49,'HOURS&amp;CYCLES INPUT'!$D$2:$D$9999,'QUALIFIED EFH'!AN$4,'HOURS&amp;CYCLES INPUT'!$E$2:$E$9999,'QUALIFIED EFH'!AN$5))</f>
        <v>415.98</v>
      </c>
      <c r="AO49" s="476">
        <f>IF(AO$2&lt;&gt;"",IF($C49&lt;&gt;"TBA",AO$2/114,0),SUMIFS('HOURS&amp;CYCLES INPUT'!$F$2:$F$9999,'HOURS&amp;CYCLES INPUT'!$C$2:$C$9999,'QUALIFIED EFH'!$C49,'HOURS&amp;CYCLES INPUT'!$D$2:$D$9999,'QUALIFIED EFH'!AO$4,'HOURS&amp;CYCLES INPUT'!$E$2:$E$9999,'QUALIFIED EFH'!AO$5))</f>
        <v>243.42</v>
      </c>
      <c r="AP49" s="476">
        <f>IF(AP$2&lt;&gt;"",IF($C49&lt;&gt;"TBA",AP$2/114,0),SUMIFS('HOURS&amp;CYCLES INPUT'!$F$2:$F$9999,'HOURS&amp;CYCLES INPUT'!$C$2:$C$9999,'QUALIFIED EFH'!$C49,'HOURS&amp;CYCLES INPUT'!$D$2:$D$9999,'QUALIFIED EFH'!AP$4,'HOURS&amp;CYCLES INPUT'!$E$2:$E$9999,'QUALIFIED EFH'!AP$5))</f>
        <v>227.72</v>
      </c>
      <c r="AQ49" s="476">
        <f>IF(AQ$2&lt;&gt;"",IF($C49&lt;&gt;"TBA",AQ$2/114,0),SUMIFS('HOURS&amp;CYCLES INPUT'!$F$2:$F$9999,'HOURS&amp;CYCLES INPUT'!$C$2:$C$9999,'QUALIFIED EFH'!$C49,'HOURS&amp;CYCLES INPUT'!$D$2:$D$9999,'QUALIFIED EFH'!AQ$4,'HOURS&amp;CYCLES INPUT'!$E$2:$E$9999,'QUALIFIED EFH'!AQ$5))</f>
        <v>224.38</v>
      </c>
      <c r="AR49" s="476">
        <f>IF(AR$2&lt;&gt;"",IF($C49&lt;&gt;"TBA",AR$2/114,0),SUMIFS('HOURS&amp;CYCLES INPUT'!$F$2:$F$9999,'HOURS&amp;CYCLES INPUT'!$C$2:$C$9999,'QUALIFIED EFH'!$C49,'HOURS&amp;CYCLES INPUT'!$D$2:$D$9999,'QUALIFIED EFH'!AR$4,'HOURS&amp;CYCLES INPUT'!$E$2:$E$9999,'QUALIFIED EFH'!AR$5))</f>
        <v>0</v>
      </c>
      <c r="AS49" s="476">
        <f>IF(AS$2&lt;&gt;"",IF($C49&lt;&gt;"TBA",AS$2/114,0),SUMIFS('HOURS&amp;CYCLES INPUT'!$F$2:$F$9999,'HOURS&amp;CYCLES INPUT'!$C$2:$C$9999,'QUALIFIED EFH'!$C49,'HOURS&amp;CYCLES INPUT'!$D$2:$D$9999,'QUALIFIED EFH'!AS$4,'HOURS&amp;CYCLES INPUT'!$E$2:$E$9999,'QUALIFIED EFH'!AS$5))</f>
        <v>0</v>
      </c>
      <c r="AT49" s="476">
        <f>IF(AT$2&lt;&gt;"",IF($C49&lt;&gt;"TBA",AT$2/114,0),SUMIFS('HOURS&amp;CYCLES INPUT'!$F$2:$F$9999,'HOURS&amp;CYCLES INPUT'!$C$2:$C$9999,'QUALIFIED EFH'!$C49,'HOURS&amp;CYCLES INPUT'!$D$2:$D$9999,'QUALIFIED EFH'!AT$4,'HOURS&amp;CYCLES INPUT'!$E$2:$E$9999,'QUALIFIED EFH'!AT$5))</f>
        <v>0</v>
      </c>
      <c r="AU49" s="476">
        <f>IF(AU$2&lt;&gt;"",IF($C49&lt;&gt;"TBA",AU$2/114,0),SUMIFS('HOURS&amp;CYCLES INPUT'!$F$2:$F$9999,'HOURS&amp;CYCLES INPUT'!$C$2:$C$9999,'QUALIFIED EFH'!$C49,'HOURS&amp;CYCLES INPUT'!$D$2:$D$9999,'QUALIFIED EFH'!AU$4,'HOURS&amp;CYCLES INPUT'!$E$2:$E$9999,'QUALIFIED EFH'!AU$5))</f>
        <v>0</v>
      </c>
      <c r="AV49" s="476">
        <f>IF(AV$2&lt;&gt;"",IF($C49&lt;&gt;"TBA",AV$2/114,0),SUMIFS('HOURS&amp;CYCLES INPUT'!$F$2:$F$9999,'HOURS&amp;CYCLES INPUT'!$C$2:$C$9999,'QUALIFIED EFH'!$C49,'HOURS&amp;CYCLES INPUT'!$D$2:$D$9999,'QUALIFIED EFH'!AV$4,'HOURS&amp;CYCLES INPUT'!$E$2:$E$9999,'QUALIFIED EFH'!AV$5))</f>
        <v>0.85</v>
      </c>
      <c r="AW49" s="476">
        <f>IF(AW$2&lt;&gt;"",IF($C49&lt;&gt;"TBA",AW$2/114,0),SUMIFS('HOURS&amp;CYCLES INPUT'!$F$2:$F$9999,'HOURS&amp;CYCLES INPUT'!$C$2:$C$9999,'QUALIFIED EFH'!$C49,'HOURS&amp;CYCLES INPUT'!$D$2:$D$9999,'QUALIFIED EFH'!AW$4,'HOURS&amp;CYCLES INPUT'!$E$2:$E$9999,'QUALIFIED EFH'!AW$5))</f>
        <v>0</v>
      </c>
      <c r="AX49" s="476">
        <f>IF(AX$2&lt;&gt;"",IF($C49&lt;&gt;"TBA",AX$2/114,0),SUMIFS('HOURS&amp;CYCLES INPUT'!$F$2:$F$9999,'HOURS&amp;CYCLES INPUT'!$C$2:$C$9999,'QUALIFIED EFH'!$C49,'HOURS&amp;CYCLES INPUT'!$D$2:$D$9999,'QUALIFIED EFH'!AX$4,'HOURS&amp;CYCLES INPUT'!$E$2:$E$9999,'QUALIFIED EFH'!AX$5))</f>
        <v>0</v>
      </c>
      <c r="AY49" s="476">
        <f>IF(AY$2&lt;&gt;"",IF($C49&lt;&gt;"TBA",AY$2/114,0),SUMIFS('HOURS&amp;CYCLES INPUT'!$F$2:$F$9999,'HOURS&amp;CYCLES INPUT'!$C$2:$C$9999,'QUALIFIED EFH'!$C49,'HOURS&amp;CYCLES INPUT'!$D$2:$D$9999,'QUALIFIED EFH'!AY$4,'HOURS&amp;CYCLES INPUT'!$E$2:$E$9999,'QUALIFIED EFH'!AY$5))</f>
        <v>0</v>
      </c>
      <c r="AZ49" s="476">
        <f>IF(AZ$2&lt;&gt;"",IF($C49&lt;&gt;"TBA",AZ$2/114,0),SUMIFS('HOURS&amp;CYCLES INPUT'!$F$2:$F$9999,'HOURS&amp;CYCLES INPUT'!$C$2:$C$9999,'QUALIFIED EFH'!$C49,'HOURS&amp;CYCLES INPUT'!$D$2:$D$9999,'QUALIFIED EFH'!AZ$4,'HOURS&amp;CYCLES INPUT'!$E$2:$E$9999,'QUALIFIED EFH'!AZ$5))</f>
        <v>0</v>
      </c>
      <c r="BA49" s="476">
        <f>IF(BA$2&lt;&gt;"",IF($C49&lt;&gt;"TBA",BA$2/114,0),SUMIFS('HOURS&amp;CYCLES INPUT'!$F$2:$F$9999,'HOURS&amp;CYCLES INPUT'!$C$2:$C$9999,'QUALIFIED EFH'!$C49,'HOURS&amp;CYCLES INPUT'!$D$2:$D$9999,'QUALIFIED EFH'!BA$4,'HOURS&amp;CYCLES INPUT'!$E$2:$E$9999,'QUALIFIED EFH'!BA$5))</f>
        <v>0</v>
      </c>
      <c r="BB49" s="476">
        <f>IF(BB$2&lt;&gt;"",IF($C49&lt;&gt;"TBA",BB$2/114,0),SUMIFS('HOURS&amp;CYCLES INPUT'!$F$2:$F$9999,'HOURS&amp;CYCLES INPUT'!$C$2:$C$9999,'QUALIFIED EFH'!$C49,'HOURS&amp;CYCLES INPUT'!$D$2:$D$9999,'QUALIFIED EFH'!BB$4,'HOURS&amp;CYCLES INPUT'!$E$2:$E$9999,'QUALIFIED EFH'!BB$5))</f>
        <v>0</v>
      </c>
      <c r="BC49" s="476">
        <f>IF(BC$2&lt;&gt;"",IF($C49&lt;&gt;"TBA",BC$2/114,0),SUMIFS('HOURS&amp;CYCLES INPUT'!$F$2:$F$9999,'HOURS&amp;CYCLES INPUT'!$C$2:$C$9999,'QUALIFIED EFH'!$C49,'HOURS&amp;CYCLES INPUT'!$D$2:$D$9999,'QUALIFIED EFH'!BC$4,'HOURS&amp;CYCLES INPUT'!$E$2:$E$9999,'QUALIFIED EFH'!BC$5))</f>
        <v>0</v>
      </c>
      <c r="BD49" s="476">
        <f>IF(BD$2&lt;&gt;"",IF($C49&lt;&gt;"TBA",BD$2/114,0),SUMIFS('HOURS&amp;CYCLES INPUT'!$F$2:$F$9999,'HOURS&amp;CYCLES INPUT'!$C$2:$C$9999,'QUALIFIED EFH'!$C49,'HOURS&amp;CYCLES INPUT'!$D$2:$D$9999,'QUALIFIED EFH'!BD$4,'HOURS&amp;CYCLES INPUT'!$E$2:$E$9999,'QUALIFIED EFH'!BD$5))</f>
        <v>0</v>
      </c>
      <c r="BE49" s="476">
        <f>IF(BE$2&lt;&gt;"",IF($C49&lt;&gt;"TBA",BE$2/114,0),SUMIFS('HOURS&amp;CYCLES INPUT'!$F$2:$F$9999,'HOURS&amp;CYCLES INPUT'!$C$2:$C$9999,'QUALIFIED EFH'!$C49,'HOURS&amp;CYCLES INPUT'!$D$2:$D$9999,'QUALIFIED EFH'!BE$4,'HOURS&amp;CYCLES INPUT'!$E$2:$E$9999,'QUALIFIED EFH'!BE$5))</f>
        <v>0</v>
      </c>
      <c r="BF49" s="476">
        <f>IF(BF$2&lt;&gt;"",IF($C49&lt;&gt;"TBA",BF$2/114,0),SUMIFS('HOURS&amp;CYCLES INPUT'!$F$2:$F$9999,'HOURS&amp;CYCLES INPUT'!$C$2:$C$9999,'QUALIFIED EFH'!$C49,'HOURS&amp;CYCLES INPUT'!$D$2:$D$9999,'QUALIFIED EFH'!BF$4,'HOURS&amp;CYCLES INPUT'!$E$2:$E$9999,'QUALIFIED EFH'!BF$5))</f>
        <v>0</v>
      </c>
      <c r="BG49" s="476">
        <f>IF(BG$2&lt;&gt;"",IF($C49&lt;&gt;"TBA",BG$2/114,0),SUMIFS('HOURS&amp;CYCLES INPUT'!$F$2:$F$9999,'HOURS&amp;CYCLES INPUT'!$C$2:$C$9999,'QUALIFIED EFH'!$C49,'HOURS&amp;CYCLES INPUT'!$D$2:$D$9999,'QUALIFIED EFH'!BG$4,'HOURS&amp;CYCLES INPUT'!$E$2:$E$9999,'QUALIFIED EFH'!BG$5))</f>
        <v>0</v>
      </c>
      <c r="BH49" s="476">
        <f>IF(BH$2&lt;&gt;"",IF($C49&lt;&gt;"TBA",BH$2/114,0),SUMIFS('HOURS&amp;CYCLES INPUT'!$F$2:$F$9999,'HOURS&amp;CYCLES INPUT'!$C$2:$C$9999,'QUALIFIED EFH'!$C49,'HOURS&amp;CYCLES INPUT'!$D$2:$D$9999,'QUALIFIED EFH'!BH$4,'HOURS&amp;CYCLES INPUT'!$E$2:$E$9999,'QUALIFIED EFH'!BH$5))</f>
        <v>0</v>
      </c>
      <c r="BI49" s="476">
        <f>IF(BI$2&lt;&gt;"",IF($C49&lt;&gt;"TBA",BI$2/114,0),SUMIFS('HOURS&amp;CYCLES INPUT'!$F$2:$F$9999,'HOURS&amp;CYCLES INPUT'!$C$2:$C$9999,'QUALIFIED EFH'!$C49,'HOURS&amp;CYCLES INPUT'!$D$2:$D$9999,'QUALIFIED EFH'!BI$4,'HOURS&amp;CYCLES INPUT'!$E$2:$E$9999,'QUALIFIED EFH'!BI$5))</f>
        <v>0</v>
      </c>
      <c r="BJ49" s="476">
        <f>IF(BJ$2&lt;&gt;"",IF($C49&lt;&gt;"TBA",BJ$2/114,0),SUMIFS('HOURS&amp;CYCLES INPUT'!$F$2:$F$9999,'HOURS&amp;CYCLES INPUT'!$C$2:$C$9999,'QUALIFIED EFH'!$C49,'HOURS&amp;CYCLES INPUT'!$D$2:$D$9999,'QUALIFIED EFH'!BJ$4,'HOURS&amp;CYCLES INPUT'!$E$2:$E$9999,'QUALIFIED EFH'!BJ$5))</f>
        <v>0</v>
      </c>
      <c r="BK49" s="476">
        <f>IF(BK$2&lt;&gt;"",IF($C49&lt;&gt;"TBA",BK$2/114,0),SUMIFS('HOURS&amp;CYCLES INPUT'!$F$2:$F$9999,'HOURS&amp;CYCLES INPUT'!$C$2:$C$9999,'QUALIFIED EFH'!$C49,'HOURS&amp;CYCLES INPUT'!$D$2:$D$9999,'QUALIFIED EFH'!BK$4,'HOURS&amp;CYCLES INPUT'!$E$2:$E$9999,'QUALIFIED EFH'!BK$5))</f>
        <v>0</v>
      </c>
      <c r="BL49" s="476">
        <f>IF(BL$2&lt;&gt;"",IF($C49&lt;&gt;"TBA",BL$2/114,0),SUMIFS('HOURS&amp;CYCLES INPUT'!$F$2:$F$9999,'HOURS&amp;CYCLES INPUT'!$C$2:$C$9999,'QUALIFIED EFH'!$C49,'HOURS&amp;CYCLES INPUT'!$D$2:$D$9999,'QUALIFIED EFH'!BL$4,'HOURS&amp;CYCLES INPUT'!$E$2:$E$9999,'QUALIFIED EFH'!BL$5))</f>
        <v>0</v>
      </c>
      <c r="BM49" s="476">
        <f>IF(BM$2&lt;&gt;"",IF($C49&lt;&gt;"TBA",BM$2/114,0),SUMIFS('HOURS&amp;CYCLES INPUT'!$F$2:$F$9999,'HOURS&amp;CYCLES INPUT'!$C$2:$C$9999,'QUALIFIED EFH'!$C49,'HOURS&amp;CYCLES INPUT'!$D$2:$D$9999,'QUALIFIED EFH'!BM$4,'HOURS&amp;CYCLES INPUT'!$E$2:$E$9999,'QUALIFIED EFH'!BM$5))</f>
        <v>0</v>
      </c>
      <c r="BN49" s="476">
        <f>IF(BN$2&lt;&gt;"",IF($C49&lt;&gt;"TBA",BN$2/114,0),SUMIFS('HOURS&amp;CYCLES INPUT'!$F$2:$F$9999,'HOURS&amp;CYCLES INPUT'!$C$2:$C$9999,'QUALIFIED EFH'!$C49,'HOURS&amp;CYCLES INPUT'!$D$2:$D$9999,'QUALIFIED EFH'!BN$4,'HOURS&amp;CYCLES INPUT'!$E$2:$E$9999,'QUALIFIED EFH'!BN$5))</f>
        <v>0</v>
      </c>
      <c r="BO49" s="476">
        <f>IF(BO$2&lt;&gt;"",IF($C49&lt;&gt;"TBA",BO$2/114,0),SUMIFS('HOURS&amp;CYCLES INPUT'!$F$2:$F$9999,'HOURS&amp;CYCLES INPUT'!$C$2:$C$9999,'QUALIFIED EFH'!$C49,'HOURS&amp;CYCLES INPUT'!$D$2:$D$9999,'QUALIFIED EFH'!BO$4,'HOURS&amp;CYCLES INPUT'!$E$2:$E$9999,'QUALIFIED EFH'!BO$5))</f>
        <v>0</v>
      </c>
      <c r="BP49" s="476">
        <f>IF(BP$2&lt;&gt;"",IF($C49&lt;&gt;"TBA",BP$2/114,0),SUMIFS('HOURS&amp;CYCLES INPUT'!$F$2:$F$9999,'HOURS&amp;CYCLES INPUT'!$C$2:$C$9999,'QUALIFIED EFH'!$C49,'HOURS&amp;CYCLES INPUT'!$D$2:$D$9999,'QUALIFIED EFH'!BP$4,'HOURS&amp;CYCLES INPUT'!$E$2:$E$9999,'QUALIFIED EFH'!BP$5))</f>
        <v>0</v>
      </c>
      <c r="BQ49" s="476">
        <f>IF(BQ$2&lt;&gt;"",IF($C49&lt;&gt;"TBA",BQ$2/114,0),SUMIFS('HOURS&amp;CYCLES INPUT'!$F$2:$F$9999,'HOURS&amp;CYCLES INPUT'!$C$2:$C$9999,'QUALIFIED EFH'!$C49,'HOURS&amp;CYCLES INPUT'!$D$2:$D$9999,'QUALIFIED EFH'!BQ$4,'HOURS&amp;CYCLES INPUT'!$E$2:$E$9999,'QUALIFIED EFH'!BQ$5))</f>
        <v>0</v>
      </c>
      <c r="BR49" s="476">
        <f>IF(BR$2&lt;&gt;"",IF($C49&lt;&gt;"TBA",BR$2/114,0),SUMIFS('HOURS&amp;CYCLES INPUT'!$F$2:$F$9999,'HOURS&amp;CYCLES INPUT'!$C$2:$C$9999,'QUALIFIED EFH'!$C49,'HOURS&amp;CYCLES INPUT'!$D$2:$D$9999,'QUALIFIED EFH'!BR$4,'HOURS&amp;CYCLES INPUT'!$E$2:$E$9999,'QUALIFIED EFH'!BR$5))</f>
        <v>0</v>
      </c>
      <c r="BS49" s="476">
        <f>IF(BS$2&lt;&gt;"",IF($C49&lt;&gt;"TBA",BS$2/114,0),SUMIFS('HOURS&amp;CYCLES INPUT'!$F$2:$F$9999,'HOURS&amp;CYCLES INPUT'!$C$2:$C$9999,'QUALIFIED EFH'!$C49,'HOURS&amp;CYCLES INPUT'!$D$2:$D$9999,'QUALIFIED EFH'!BS$4,'HOURS&amp;CYCLES INPUT'!$E$2:$E$9999,'QUALIFIED EFH'!BS$5))</f>
        <v>0</v>
      </c>
      <c r="BT49" s="476">
        <f>IF(BT$2&lt;&gt;"",IF($C49&lt;&gt;"TBA",BT$2/114,0),SUMIFS('HOURS&amp;CYCLES INPUT'!$F$2:$F$9999,'HOURS&amp;CYCLES INPUT'!$C$2:$C$9999,'QUALIFIED EFH'!$C49,'HOURS&amp;CYCLES INPUT'!$D$2:$D$9999,'QUALIFIED EFH'!BT$4,'HOURS&amp;CYCLES INPUT'!$E$2:$E$9999,'QUALIFIED EFH'!BT$5))</f>
        <v>0</v>
      </c>
      <c r="BU49" s="476">
        <f>IF(BU$2&lt;&gt;"",IF($C49&lt;&gt;"TBA",BU$2/114,0),SUMIFS('HOURS&amp;CYCLES INPUT'!$F$2:$F$9999,'HOURS&amp;CYCLES INPUT'!$C$2:$C$9999,'QUALIFIED EFH'!$C49,'HOURS&amp;CYCLES INPUT'!$D$2:$D$9999,'QUALIFIED EFH'!BU$4,'HOURS&amp;CYCLES INPUT'!$E$2:$E$9999,'QUALIFIED EFH'!BU$5))</f>
        <v>0</v>
      </c>
      <c r="BV49" s="476">
        <f>IF(BV$2&lt;&gt;"",IF($C49&lt;&gt;"TBA",BV$2/114,0),SUMIFS('HOURS&amp;CYCLES INPUT'!$F$2:$F$9999,'HOURS&amp;CYCLES INPUT'!$C$2:$C$9999,'QUALIFIED EFH'!$C49,'HOURS&amp;CYCLES INPUT'!$D$2:$D$9999,'QUALIFIED EFH'!BV$4,'HOURS&amp;CYCLES INPUT'!$E$2:$E$9999,'QUALIFIED EFH'!BV$5))</f>
        <v>0</v>
      </c>
      <c r="BW49" s="476">
        <f>IF(BW$2&lt;&gt;"",IF($C49&lt;&gt;"TBA",BW$2/114,0),SUMIFS('HOURS&amp;CYCLES INPUT'!$F$2:$F$9999,'HOURS&amp;CYCLES INPUT'!$C$2:$C$9999,'QUALIFIED EFH'!$C49,'HOURS&amp;CYCLES INPUT'!$D$2:$D$9999,'QUALIFIED EFH'!BW$4,'HOURS&amp;CYCLES INPUT'!$E$2:$E$9999,'QUALIFIED EFH'!BW$5))</f>
        <v>3.52</v>
      </c>
      <c r="BX49" s="476">
        <f>IF(BX$2&lt;&gt;"",IF($C49&lt;&gt;"TBA",BX$2/114,0),SUMIFS('HOURS&amp;CYCLES INPUT'!$F$2:$F$9999,'HOURS&amp;CYCLES INPUT'!$C$2:$C$9999,'QUALIFIED EFH'!$C49,'HOURS&amp;CYCLES INPUT'!$D$2:$D$9999,'QUALIFIED EFH'!BX$4,'HOURS&amp;CYCLES INPUT'!$E$2:$E$9999,'QUALIFIED EFH'!BX$5))</f>
        <v>293.60000000000002</v>
      </c>
      <c r="BY49" s="476">
        <f>IF(BY$2&lt;&gt;"",IF($C49&lt;&gt;"TBA",BY$2/114,0),SUMIFS('HOURS&amp;CYCLES INPUT'!$F$2:$F$9999,'HOURS&amp;CYCLES INPUT'!$C$2:$C$9999,'QUALIFIED EFH'!$C49,'HOURS&amp;CYCLES INPUT'!$D$2:$D$9999,'QUALIFIED EFH'!BY$4,'HOURS&amp;CYCLES INPUT'!$E$2:$E$9999,'QUALIFIED EFH'!BY$5))</f>
        <v>347.78</v>
      </c>
      <c r="BZ49" s="476">
        <f>IF(BZ$2&lt;&gt;"",IF($C49&lt;&gt;"TBA",BZ$2/114,0),SUMIFS('HOURS&amp;CYCLES INPUT'!$F$2:$F$9999,'HOURS&amp;CYCLES INPUT'!$C$2:$C$9999,'QUALIFIED EFH'!$C49,'HOURS&amp;CYCLES INPUT'!$D$2:$D$9999,'QUALIFIED EFH'!BZ$4,'HOURS&amp;CYCLES INPUT'!$E$2:$E$9999,'QUALIFIED EFH'!BZ$5))</f>
        <v>320.12</v>
      </c>
      <c r="CA49" s="476">
        <f>IF(CA$2&lt;&gt;"",IF($C49&lt;&gt;"TBA",CA$2/114,0),SUMIFS('HOURS&amp;CYCLES INPUT'!$F$2:$F$9999,'HOURS&amp;CYCLES INPUT'!$C$2:$C$9999,'QUALIFIED EFH'!$C49,'HOURS&amp;CYCLES INPUT'!$D$2:$D$9999,'QUALIFIED EFH'!CA$4,'HOURS&amp;CYCLES INPUT'!$E$2:$E$9999,'QUALIFIED EFH'!CA$5))</f>
        <v>364.58</v>
      </c>
      <c r="CB49" s="476">
        <f>IF(CB$2&lt;&gt;"",IF($C49&lt;&gt;"TBA",CB$2/114,0),SUMIFS('HOURS&amp;CYCLES INPUT'!$F$2:$F$9999,'HOURS&amp;CYCLES INPUT'!$C$2:$C$9999,'QUALIFIED EFH'!$C49,'HOURS&amp;CYCLES INPUT'!$D$2:$D$9999,'QUALIFIED EFH'!CB$4,'HOURS&amp;CYCLES INPUT'!$E$2:$E$9999,'QUALIFIED EFH'!CB$5))</f>
        <v>316.97000000000003</v>
      </c>
      <c r="CC49" s="476">
        <f>IF(CC$2&lt;&gt;"",IF($C49&lt;&gt;"TBA",CC$2/114,0),SUMIFS('HOURS&amp;CYCLES INPUT'!$F$2:$F$9999,'HOURS&amp;CYCLES INPUT'!$C$2:$C$9999,'QUALIFIED EFH'!$C49,'HOURS&amp;CYCLES INPUT'!$D$2:$D$9999,'QUALIFIED EFH'!CC$4,'HOURS&amp;CYCLES INPUT'!$E$2:$E$9999,'QUALIFIED EFH'!CC$5))</f>
        <v>364.43</v>
      </c>
      <c r="CD49" s="476">
        <f>IF(CD$2&lt;&gt;"",IF($C49&lt;&gt;"TBA",CD$2/114,0),SUMIFS('HOURS&amp;CYCLES INPUT'!$F$2:$F$9999,'HOURS&amp;CYCLES INPUT'!$C$2:$C$9999,'QUALIFIED EFH'!$C49,'HOURS&amp;CYCLES INPUT'!$D$2:$D$9999,'QUALIFIED EFH'!CD$4,'HOURS&amp;CYCLES INPUT'!$E$2:$E$9999,'QUALIFIED EFH'!CD$5))</f>
        <v>381.37</v>
      </c>
      <c r="CE49" s="476">
        <f>IF(CE$2&lt;&gt;"",IF($C49&lt;&gt;"TBA",CE$2/114,0),SUMIFS('HOURS&amp;CYCLES INPUT'!$F$2:$F$9999,'HOURS&amp;CYCLES INPUT'!$C$2:$C$9999,'QUALIFIED EFH'!$C49,'HOURS&amp;CYCLES INPUT'!$D$2:$D$9999,'QUALIFIED EFH'!CE$4,'HOURS&amp;CYCLES INPUT'!$E$2:$E$9999,'QUALIFIED EFH'!CE$5))</f>
        <v>368.03</v>
      </c>
      <c r="CF49" s="476">
        <f>IF(CF$2&lt;&gt;"",IF($C49&lt;&gt;"TBA",CF$2/114,0),SUMIFS('HOURS&amp;CYCLES INPUT'!$F$2:$F$9999,'HOURS&amp;CYCLES INPUT'!$C$2:$C$9999,'QUALIFIED EFH'!$C49,'HOURS&amp;CYCLES INPUT'!$D$2:$D$9999,'QUALIFIED EFH'!CF$4,'HOURS&amp;CYCLES INPUT'!$E$2:$E$9999,'QUALIFIED EFH'!CF$5))</f>
        <v>96.25</v>
      </c>
      <c r="CG49" s="476">
        <f>IF(CG$2&lt;&gt;"",IF($C49&lt;&gt;"TBA",CG$2/114,0),SUMIFS('HOURS&amp;CYCLES INPUT'!$F$2:$F$9999,'HOURS&amp;CYCLES INPUT'!$C$2:$C$9999,'QUALIFIED EFH'!$C49,'HOURS&amp;CYCLES INPUT'!$D$2:$D$9999,'QUALIFIED EFH'!CG$4,'HOURS&amp;CYCLES INPUT'!$E$2:$E$9999,'QUALIFIED EFH'!CG$5))</f>
        <v>0</v>
      </c>
      <c r="CH49" s="476">
        <f>IF(CH$2&lt;&gt;"",IF($C49&lt;&gt;"TBA",CH$2/114,0),SUMIFS('HOURS&amp;CYCLES INPUT'!$F$2:$F$9999,'HOURS&amp;CYCLES INPUT'!$C$2:$C$9999,'QUALIFIED EFH'!$C49,'HOURS&amp;CYCLES INPUT'!$D$2:$D$9999,'QUALIFIED EFH'!CH$4,'HOURS&amp;CYCLES INPUT'!$E$2:$E$9999,'QUALIFIED EFH'!CH$5))</f>
        <v>0</v>
      </c>
      <c r="CI49" s="476">
        <f>IF(CI$2&lt;&gt;"",IF($C49&lt;&gt;"TBA",CI$2/114,0),SUMIFS('HOURS&amp;CYCLES INPUT'!$F$2:$F$9999,'HOURS&amp;CYCLES INPUT'!$C$2:$C$9999,'QUALIFIED EFH'!$C49,'HOURS&amp;CYCLES INPUT'!$D$2:$D$9999,'QUALIFIED EFH'!CI$4,'HOURS&amp;CYCLES INPUT'!$E$2:$E$9999,'QUALIFIED EFH'!CI$5))</f>
        <v>0</v>
      </c>
      <c r="CJ49" s="476">
        <f>IF(CJ$2&lt;&gt;"",IF($C49&lt;&gt;"TBA",CJ$2/114,0),SUMIFS('HOURS&amp;CYCLES INPUT'!$F$2:$F$9999,'HOURS&amp;CYCLES INPUT'!$C$2:$C$9999,'QUALIFIED EFH'!$C49,'HOURS&amp;CYCLES INPUT'!$D$2:$D$9999,'QUALIFIED EFH'!CJ$4,'HOURS&amp;CYCLES INPUT'!$E$2:$E$9999,'QUALIFIED EFH'!CJ$5))</f>
        <v>0</v>
      </c>
      <c r="CK49" s="476">
        <f>IF(CK$2&lt;&gt;"",IF($C49&lt;&gt;"TBA",CK$2/114,0),SUMIFS('HOURS&amp;CYCLES INPUT'!$F$2:$F$9999,'HOURS&amp;CYCLES INPUT'!$C$2:$C$9999,'QUALIFIED EFH'!$C49,'HOURS&amp;CYCLES INPUT'!$D$2:$D$9999,'QUALIFIED EFH'!CK$4,'HOURS&amp;CYCLES INPUT'!$E$2:$E$9999,'QUALIFIED EFH'!CK$5))</f>
        <v>0</v>
      </c>
      <c r="CL49" s="476">
        <f>IF(CL$2&lt;&gt;"",IF($C49&lt;&gt;"TBA",CL$2/114,0),SUMIFS('HOURS&amp;CYCLES INPUT'!$F$2:$F$9999,'HOURS&amp;CYCLES INPUT'!$C$2:$C$9999,'QUALIFIED EFH'!$C49,'HOURS&amp;CYCLES INPUT'!$D$2:$D$9999,'QUALIFIED EFH'!CL$4,'HOURS&amp;CYCLES INPUT'!$E$2:$E$9999,'QUALIFIED EFH'!CL$5))</f>
        <v>2.0499999999999998</v>
      </c>
      <c r="CM49" s="476">
        <f>IF(CM$2&lt;&gt;"",IF($C49&lt;&gt;"TBA",CM$2/114,0),SUMIFS('HOURS&amp;CYCLES INPUT'!$F$2:$F$9999,'HOURS&amp;CYCLES INPUT'!$C$2:$C$9999,'QUALIFIED EFH'!$C49,'HOURS&amp;CYCLES INPUT'!$D$2:$D$9999,'QUALIFIED EFH'!CM$4,'HOURS&amp;CYCLES INPUT'!$E$2:$E$9999,'QUALIFIED EFH'!CM$5))</f>
        <v>328.93</v>
      </c>
      <c r="CN49" s="476">
        <f>IF(CN$2&lt;&gt;"",IF($C49&lt;&gt;"TBA",CN$2/114,0),SUMIFS('HOURS&amp;CYCLES INPUT'!$F$2:$F$9999,'HOURS&amp;CYCLES INPUT'!$C$2:$C$9999,'QUALIFIED EFH'!$C49,'HOURS&amp;CYCLES INPUT'!$D$2:$D$9999,'QUALIFIED EFH'!CN$4,'HOURS&amp;CYCLES INPUT'!$E$2:$E$9999,'QUALIFIED EFH'!CN$5))</f>
        <v>350.71</v>
      </c>
      <c r="CO49" s="476">
        <f>IF(CO$2&lt;&gt;"",IF($C49&lt;&gt;"TBA",CO$2/114,0),SUMIFS('HOURS&amp;CYCLES INPUT'!$F$2:$F$9999,'HOURS&amp;CYCLES INPUT'!$C$2:$C$9999,'QUALIFIED EFH'!$C49,'HOURS&amp;CYCLES INPUT'!$D$2:$D$9999,'QUALIFIED EFH'!CO$4,'HOURS&amp;CYCLES INPUT'!$E$2:$E$9999,'QUALIFIED EFH'!CO$5))</f>
        <v>356.38</v>
      </c>
      <c r="CP49" s="476">
        <f>IF(CP$2&lt;&gt;"",IF($C49&lt;&gt;"TBA",CP$2/114,0),SUMIFS('HOURS&amp;CYCLES INPUT'!$F$2:$F$9999,'HOURS&amp;CYCLES INPUT'!$C$2:$C$9999,'QUALIFIED EFH'!$C49,'HOURS&amp;CYCLES INPUT'!$D$2:$D$9999,'QUALIFIED EFH'!CP$4,'HOURS&amp;CYCLES INPUT'!$E$2:$E$9999,'QUALIFIED EFH'!CP$5))</f>
        <v>290.89999999999998</v>
      </c>
      <c r="CQ49" s="476">
        <f>IF(CQ$2&lt;&gt;"",IF($C49&lt;&gt;"TBA",CQ$2/114,0),SUMIFS('HOURS&amp;CYCLES INPUT'!$F$2:$F$9999,'HOURS&amp;CYCLES INPUT'!$C$2:$C$9999,'QUALIFIED EFH'!$C49,'HOURS&amp;CYCLES INPUT'!$D$2:$D$9999,'QUALIFIED EFH'!CQ$4,'HOURS&amp;CYCLES INPUT'!$E$2:$E$9999,'QUALIFIED EFH'!CQ$5))</f>
        <v>393</v>
      </c>
      <c r="CR49" s="476">
        <f>IF(CR$2&lt;&gt;"",IF($C49&lt;&gt;"TBA",CR$2/114,0),SUMIFS('HOURS&amp;CYCLES INPUT'!$F$2:$F$9999,'HOURS&amp;CYCLES INPUT'!$C$2:$C$9999,'QUALIFIED EFH'!$C49,'HOURS&amp;CYCLES INPUT'!$D$2:$D$9999,'QUALIFIED EFH'!CR$4,'HOURS&amp;CYCLES INPUT'!$E$2:$E$9999,'QUALIFIED EFH'!CR$5))</f>
        <v>386.11</v>
      </c>
      <c r="CS49" s="476">
        <f>IF(CS$2&lt;&gt;"",IF($C49&lt;&gt;"TBA",CS$2/114,0),SUMIFS('HOURS&amp;CYCLES INPUT'!$F$2:$F$9999,'HOURS&amp;CYCLES INPUT'!$C$2:$C$9999,'QUALIFIED EFH'!$C49,'HOURS&amp;CYCLES INPUT'!$D$2:$D$9999,'QUALIFIED EFH'!CS$4,'HOURS&amp;CYCLES INPUT'!$E$2:$E$9999,'QUALIFIED EFH'!CS$5))</f>
        <v>348.32</v>
      </c>
      <c r="CT49" s="476">
        <f>IF(CT$2&lt;&gt;"",IF($C49&lt;&gt;"TBA",CT$2/114,0),SUMIFS('HOURS&amp;CYCLES INPUT'!$F$2:$F$9999,'HOURS&amp;CYCLES INPUT'!$C$2:$C$9999,'QUALIFIED EFH'!$C49,'HOURS&amp;CYCLES INPUT'!$D$2:$D$9999,'QUALIFIED EFH'!CT$4,'HOURS&amp;CYCLES INPUT'!$E$2:$E$9999,'QUALIFIED EFH'!CT$5))</f>
        <v>368</v>
      </c>
      <c r="CU49" s="476">
        <f>IF(CU$2&lt;&gt;"",IF($C49&lt;&gt;"TBA",CU$2/114,0),SUMIFS('HOURS&amp;CYCLES INPUT'!$F$2:$F$9999,'HOURS&amp;CYCLES INPUT'!$C$2:$C$9999,'QUALIFIED EFH'!$C49,'HOURS&amp;CYCLES INPUT'!$D$2:$D$9999,'QUALIFIED EFH'!CU$4,'HOURS&amp;CYCLES INPUT'!$E$2:$E$9999,'QUALIFIED EFH'!CU$5))</f>
        <v>353.05</v>
      </c>
      <c r="CV49" s="476">
        <f>IF(CV$2&lt;&gt;"",IF($C49&lt;&gt;"TBA",CV$2/114,0),SUMIFS('HOURS&amp;CYCLES INPUT'!$F$2:$F$9999,'HOURS&amp;CYCLES INPUT'!$C$2:$C$9999,'QUALIFIED EFH'!$C49,'HOURS&amp;CYCLES INPUT'!$D$2:$D$9999,'QUALIFIED EFH'!CV$4,'HOURS&amp;CYCLES INPUT'!$E$2:$E$9999,'QUALIFIED EFH'!CV$5))</f>
        <v>422.29</v>
      </c>
      <c r="CW49" s="476">
        <f>IF(CW$2&lt;&gt;"",IF($C49&lt;&gt;"TBA",CW$2/114,0),SUMIFS('HOURS&amp;CYCLES INPUT'!$F$2:$F$9999,'HOURS&amp;CYCLES INPUT'!$C$2:$C$9999,'QUALIFIED EFH'!$C49,'HOURS&amp;CYCLES INPUT'!$D$2:$D$9999,'QUALIFIED EFH'!CW$4,'HOURS&amp;CYCLES INPUT'!$E$2:$E$9999,'QUALIFIED EFH'!CW$5))</f>
        <v>376.05</v>
      </c>
      <c r="CX49" s="476">
        <f>IF(CX$2&lt;&gt;"",IF($C49&lt;&gt;"TBA",CX$2/114,0),SUMIFS('HOURS&amp;CYCLES INPUT'!$F$2:$F$9999,'HOURS&amp;CYCLES INPUT'!$C$2:$C$9999,'QUALIFIED EFH'!$C49,'HOURS&amp;CYCLES INPUT'!$D$2:$D$9999,'QUALIFIED EFH'!CX$4,'HOURS&amp;CYCLES INPUT'!$E$2:$E$9999,'QUALIFIED EFH'!CX$5))</f>
        <v>395.86</v>
      </c>
      <c r="CY49" s="476">
        <f>IF(CY$2&lt;&gt;"",IF($C49&lt;&gt;"TBA",CY$2/114,0),SUMIFS('HOURS&amp;CYCLES INPUT'!$F$2:$F$9999,'HOURS&amp;CYCLES INPUT'!$C$2:$C$9999,'QUALIFIED EFH'!$C49,'HOURS&amp;CYCLES INPUT'!$D$2:$D$9999,'QUALIFIED EFH'!CY$4,'HOURS&amp;CYCLES INPUT'!$E$2:$E$9999,'QUALIFIED EFH'!CY$5))</f>
        <v>374.85</v>
      </c>
      <c r="CZ49" s="476">
        <f>IF(CZ$2&lt;&gt;"",IF($C49&lt;&gt;"TBA",CZ$2/114,0),SUMIFS('HOURS&amp;CYCLES INPUT'!$F$2:$F$9999,'HOURS&amp;CYCLES INPUT'!$C$2:$C$9999,'QUALIFIED EFH'!$C49,'HOURS&amp;CYCLES INPUT'!$D$2:$D$9999,'QUALIFIED EFH'!CZ$4,'HOURS&amp;CYCLES INPUT'!$E$2:$E$9999,'QUALIFIED EFH'!CZ$5))</f>
        <v>377.04</v>
      </c>
      <c r="DA49" s="476">
        <f>IF(DA$2&lt;&gt;"",IF($C49&lt;&gt;"TBA",DA$2/114,0),SUMIFS('HOURS&amp;CYCLES INPUT'!$F$2:$F$9999,'HOURS&amp;CYCLES INPUT'!$C$2:$C$9999,'QUALIFIED EFH'!$C49,'HOURS&amp;CYCLES INPUT'!$D$2:$D$9999,'QUALIFIED EFH'!DA$4,'HOURS&amp;CYCLES INPUT'!$E$2:$E$9999,'QUALIFIED EFH'!DA$5))</f>
        <v>358.18</v>
      </c>
      <c r="DB49" s="476">
        <f>IF(DB$2&lt;&gt;"",IF($C49&lt;&gt;"TBA",DB$2/114,0),SUMIFS('HOURS&amp;CYCLES INPUT'!$F$2:$F$9999,'HOURS&amp;CYCLES INPUT'!$C$2:$C$9999,'QUALIFIED EFH'!$C49,'HOURS&amp;CYCLES INPUT'!$D$2:$D$9999,'QUALIFIED EFH'!DB$4,'HOURS&amp;CYCLES INPUT'!$E$2:$E$9999,'QUALIFIED EFH'!DB$5))</f>
        <v>351.67</v>
      </c>
      <c r="DC49" s="476">
        <f>IF(DC$2&lt;&gt;"",IF($C49&lt;&gt;"TBA",DC$2/114,0),SUMIFS('HOURS&amp;CYCLES INPUT'!$F$2:$F$9999,'HOURS&amp;CYCLES INPUT'!$C$2:$C$9999,'QUALIFIED EFH'!$C49,'HOURS&amp;CYCLES INPUT'!$D$2:$D$9999,'QUALIFIED EFH'!DC$4,'HOURS&amp;CYCLES INPUT'!$E$2:$E$9999,'QUALIFIED EFH'!DC$5))</f>
        <v>373.81</v>
      </c>
      <c r="DD49" s="476">
        <f>IF(DD$2&lt;&gt;"",IF($C49&lt;&gt;"TBA",DD$2/114,0),SUMIFS('HOURS&amp;CYCLES INPUT'!$F$2:$F$9999,'HOURS&amp;CYCLES INPUT'!$C$2:$C$9999,'QUALIFIED EFH'!$C49,'HOURS&amp;CYCLES INPUT'!$D$2:$D$9999,'QUALIFIED EFH'!DD$4,'HOURS&amp;CYCLES INPUT'!$E$2:$E$9999,'QUALIFIED EFH'!DD$5))</f>
        <v>359.07</v>
      </c>
      <c r="DE49" s="476">
        <f>IF(DE$2&lt;&gt;"",IF($C49&lt;&gt;"TBA",DE$2/114,0),SUMIFS('HOURS&amp;CYCLES INPUT'!$F$2:$F$9999,'HOURS&amp;CYCLES INPUT'!$C$2:$C$9999,'QUALIFIED EFH'!$C49,'HOURS&amp;CYCLES INPUT'!$D$2:$D$9999,'QUALIFIED EFH'!DE$4,'HOURS&amp;CYCLES INPUT'!$E$2:$E$9999,'QUALIFIED EFH'!DE$5))</f>
        <v>377.22</v>
      </c>
      <c r="DF49" s="476">
        <f>IF(DF$2&lt;&gt;"",IF($C49&lt;&gt;"TBA",DF$2/114,0),SUMIFS('HOURS&amp;CYCLES INPUT'!$F$2:$F$9999,'HOURS&amp;CYCLES INPUT'!$C$2:$C$9999,'QUALIFIED EFH'!$C49,'HOURS&amp;CYCLES INPUT'!$D$2:$D$9999,'QUALIFIED EFH'!DF$4,'HOURS&amp;CYCLES INPUT'!$E$2:$E$9999,'QUALIFIED EFH'!DF$5))</f>
        <v>6.3</v>
      </c>
      <c r="DG49" s="476">
        <f>IF(DG$2&lt;&gt;"",IF($C49&lt;&gt;"TBA",DG$2/114,0),SUMIFS('HOURS&amp;CYCLES INPUT'!$F$2:$F$9999,'HOURS&amp;CYCLES INPUT'!$C$2:$C$9999,'QUALIFIED EFH'!$C49,'HOURS&amp;CYCLES INPUT'!$D$2:$D$9999,'QUALIFIED EFH'!DG$4,'HOURS&amp;CYCLES INPUT'!$E$2:$E$9999,'QUALIFIED EFH'!DG$5))</f>
        <v>0</v>
      </c>
      <c r="DH49" s="476">
        <f>IF(DH$2&lt;&gt;"",IF($C49&lt;&gt;"TBA",DH$2/114,0),SUMIFS('HOURS&amp;CYCLES INPUT'!$F$2:$F$9999,'HOURS&amp;CYCLES INPUT'!$C$2:$C$9999,'QUALIFIED EFH'!$C49,'HOURS&amp;CYCLES INPUT'!$D$2:$D$9999,'QUALIFIED EFH'!DH$4,'HOURS&amp;CYCLES INPUT'!$E$2:$E$9999,'QUALIFIED EFH'!DH$5))</f>
        <v>0</v>
      </c>
      <c r="DI49" s="476">
        <f>IF(DI$2&lt;&gt;"",IF($C49&lt;&gt;"TBA",DI$2/114,0),SUMIFS('HOURS&amp;CYCLES INPUT'!$F$2:$F$9999,'HOURS&amp;CYCLES INPUT'!$C$2:$C$9999,'QUALIFIED EFH'!$C49,'HOURS&amp;CYCLES INPUT'!$D$2:$D$9999,'QUALIFIED EFH'!DI$4,'HOURS&amp;CYCLES INPUT'!$E$2:$E$9999,'QUALIFIED EFH'!DI$5))</f>
        <v>0</v>
      </c>
      <c r="DJ49" s="476">
        <f>IF(DJ$2&lt;&gt;"",IF($C49&lt;&gt;"TBA",DJ$2/114,0),SUMIFS('HOURS&amp;CYCLES INPUT'!$F$2:$F$9999,'HOURS&amp;CYCLES INPUT'!$C$2:$C$9999,'QUALIFIED EFH'!$C49,'HOURS&amp;CYCLES INPUT'!$D$2:$D$9999,'QUALIFIED EFH'!DJ$4,'HOURS&amp;CYCLES INPUT'!$E$2:$E$9999,'QUALIFIED EFH'!DJ$5))</f>
        <v>0</v>
      </c>
      <c r="DK49" s="476">
        <f>IF(DK$2&lt;&gt;"",IF($C49&lt;&gt;"TBA",DK$2/114,0),SUMIFS('HOURS&amp;CYCLES INPUT'!$F$2:$F$9999,'HOURS&amp;CYCLES INPUT'!$C$2:$C$9999,'QUALIFIED EFH'!$C49,'HOURS&amp;CYCLES INPUT'!$D$2:$D$9999,'QUALIFIED EFH'!DK$4,'HOURS&amp;CYCLES INPUT'!$E$2:$E$9999,'QUALIFIED EFH'!DK$5))</f>
        <v>0</v>
      </c>
      <c r="DL49" s="476">
        <f>IF(DL$2&lt;&gt;"",IF($C49&lt;&gt;"TBA",DL$2/114,0),SUMIFS('HOURS&amp;CYCLES INPUT'!$F$2:$F$9999,'HOURS&amp;CYCLES INPUT'!$C$2:$C$9999,'QUALIFIED EFH'!$C49,'HOURS&amp;CYCLES INPUT'!$D$2:$D$9999,'QUALIFIED EFH'!DL$4,'HOURS&amp;CYCLES INPUT'!$E$2:$E$9999,'QUALIFIED EFH'!DL$5))</f>
        <v>0</v>
      </c>
      <c r="DM49" s="476">
        <f>IF(DM$2&lt;&gt;"",IF($C49&lt;&gt;"TBA",DM$2/114,0),SUMIFS('HOURS&amp;CYCLES INPUT'!$F$2:$F$9999,'HOURS&amp;CYCLES INPUT'!$C$2:$C$9999,'QUALIFIED EFH'!$C49,'HOURS&amp;CYCLES INPUT'!$D$2:$D$9999,'QUALIFIED EFH'!DM$4,'HOURS&amp;CYCLES INPUT'!$E$2:$E$9999,'QUALIFIED EFH'!DM$5))</f>
        <v>0</v>
      </c>
      <c r="DN49" s="476">
        <f>IF(DN$2&lt;&gt;"",IF($C49&lt;&gt;"TBA",DN$2/114,0),SUMIFS('HOURS&amp;CYCLES INPUT'!$F$2:$F$9999,'HOURS&amp;CYCLES INPUT'!$C$2:$C$9999,'QUALIFIED EFH'!$C49,'HOURS&amp;CYCLES INPUT'!$D$2:$D$9999,'QUALIFIED EFH'!DN$4,'HOURS&amp;CYCLES INPUT'!$E$2:$E$9999,'QUALIFIED EFH'!DN$5))</f>
        <v>0</v>
      </c>
      <c r="DO49" s="476">
        <f>IF(DO$2&lt;&gt;"",IF($C49&lt;&gt;"TBA",DO$2/114,0),SUMIFS('HOURS&amp;CYCLES INPUT'!$F$2:$F$9999,'HOURS&amp;CYCLES INPUT'!$C$2:$C$9999,'QUALIFIED EFH'!$C49,'HOURS&amp;CYCLES INPUT'!$D$2:$D$9999,'QUALIFIED EFH'!DO$4,'HOURS&amp;CYCLES INPUT'!$E$2:$E$9999,'QUALIFIED EFH'!DO$5))</f>
        <v>0</v>
      </c>
      <c r="DP49" s="476">
        <f>IF(DP$2&lt;&gt;"",IF($C49&lt;&gt;"TBA",DP$2/114,0),SUMIFS('HOURS&amp;CYCLES INPUT'!$F$2:$F$9999,'HOURS&amp;CYCLES INPUT'!$C$2:$C$9999,'QUALIFIED EFH'!$C49,'HOURS&amp;CYCLES INPUT'!$D$2:$D$9999,'QUALIFIED EFH'!DP$4,'HOURS&amp;CYCLES INPUT'!$E$2:$E$9999,'QUALIFIED EFH'!DP$5))</f>
        <v>0</v>
      </c>
      <c r="DQ49" s="476">
        <f>IF(DQ$2&lt;&gt;"",IF($C49&lt;&gt;"TBA",DQ$2/114,0),SUMIFS('HOURS&amp;CYCLES INPUT'!$F$2:$F$9999,'HOURS&amp;CYCLES INPUT'!$C$2:$C$9999,'QUALIFIED EFH'!$C49,'HOURS&amp;CYCLES INPUT'!$D$2:$D$9999,'QUALIFIED EFH'!DQ$4,'HOURS&amp;CYCLES INPUT'!$E$2:$E$9999,'QUALIFIED EFH'!DQ$5))</f>
        <v>0</v>
      </c>
      <c r="DR49" s="476">
        <f>IF(DR$2&lt;&gt;"",IF($C49&lt;&gt;"TBA",DR$2/114,0),SUMIFS('HOURS&amp;CYCLES INPUT'!$F$2:$F$9999,'HOURS&amp;CYCLES INPUT'!$C$2:$C$9999,'QUALIFIED EFH'!$C49,'HOURS&amp;CYCLES INPUT'!$D$2:$D$9999,'QUALIFIED EFH'!DR$4,'HOURS&amp;CYCLES INPUT'!$E$2:$E$9999,'QUALIFIED EFH'!DR$5))</f>
        <v>0</v>
      </c>
      <c r="DS49" s="476">
        <f>IF(DS$2&lt;&gt;"",IF($C49&lt;&gt;"TBA",DS$2/114,0),SUMIFS('HOURS&amp;CYCLES INPUT'!$F$2:$F$9999,'HOURS&amp;CYCLES INPUT'!$C$2:$C$9999,'QUALIFIED EFH'!$C49,'HOURS&amp;CYCLES INPUT'!$D$2:$D$9999,'QUALIFIED EFH'!DS$4,'HOURS&amp;CYCLES INPUT'!$E$2:$E$9999,'QUALIFIED EFH'!DS$5))</f>
        <v>0</v>
      </c>
      <c r="DT49" s="476">
        <f>IF(DT$2&lt;&gt;"",IF($C49&lt;&gt;"TBA",DT$2/114,0),SUMIFS('HOURS&amp;CYCLES INPUT'!$F$2:$F$9999,'HOURS&amp;CYCLES INPUT'!$C$2:$C$9999,'QUALIFIED EFH'!$C49,'HOURS&amp;CYCLES INPUT'!$D$2:$D$9999,'QUALIFIED EFH'!DT$4,'HOURS&amp;CYCLES INPUT'!$E$2:$E$9999,'QUALIFIED EFH'!DT$5))</f>
        <v>0</v>
      </c>
      <c r="DU49" s="476">
        <f>IF(DU$2&lt;&gt;"",IF($C49&lt;&gt;"TBA",DU$2/114,0),SUMIFS('HOURS&amp;CYCLES INPUT'!$F$2:$F$9999,'HOURS&amp;CYCLES INPUT'!$C$2:$C$9999,'QUALIFIED EFH'!$C49,'HOURS&amp;CYCLES INPUT'!$D$2:$D$9999,'QUALIFIED EFH'!DU$4,'HOURS&amp;CYCLES INPUT'!$E$2:$E$9999,'QUALIFIED EFH'!DU$5))</f>
        <v>0</v>
      </c>
      <c r="DV49" s="476">
        <f>IF(DV$2&lt;&gt;"",IF($C49&lt;&gt;"TBA",DV$2/114,0),SUMIFS('HOURS&amp;CYCLES INPUT'!$F$2:$F$9999,'HOURS&amp;CYCLES INPUT'!$C$2:$C$9999,'QUALIFIED EFH'!$C49,'HOURS&amp;CYCLES INPUT'!$D$2:$D$9999,'QUALIFIED EFH'!DV$4,'HOURS&amp;CYCLES INPUT'!$E$2:$E$9999,'QUALIFIED EFH'!DV$5))</f>
        <v>0</v>
      </c>
      <c r="DW49" s="476">
        <f>IF(DW$2&lt;&gt;"",IF($C49&lt;&gt;"TBA",DW$2/114,0),SUMIFS('HOURS&amp;CYCLES INPUT'!$F$2:$F$9999,'HOURS&amp;CYCLES INPUT'!$C$2:$C$9999,'QUALIFIED EFH'!$C49,'HOURS&amp;CYCLES INPUT'!$D$2:$D$9999,'QUALIFIED EFH'!DW$4,'HOURS&amp;CYCLES INPUT'!$E$2:$E$9999,'QUALIFIED EFH'!DW$5))</f>
        <v>0</v>
      </c>
      <c r="DX49" s="476">
        <f>IF(DX$2&lt;&gt;"",IF($C49&lt;&gt;"TBA",DX$2/114,0),SUMIFS('HOURS&amp;CYCLES INPUT'!$F$2:$F$9999,'HOURS&amp;CYCLES INPUT'!$C$2:$C$9999,'QUALIFIED EFH'!$C49,'HOURS&amp;CYCLES INPUT'!$D$2:$D$9999,'QUALIFIED EFH'!DX$4,'HOURS&amp;CYCLES INPUT'!$E$2:$E$9999,'QUALIFIED EFH'!DX$5))</f>
        <v>0</v>
      </c>
      <c r="DY49" s="476">
        <f>IF(DY$2&lt;&gt;"",IF($C49&lt;&gt;"TBA",DY$2/114,0),SUMIFS('HOURS&amp;CYCLES INPUT'!$F$2:$F$9999,'HOURS&amp;CYCLES INPUT'!$C$2:$C$9999,'QUALIFIED EFH'!$C49,'HOURS&amp;CYCLES INPUT'!$D$2:$D$9999,'QUALIFIED EFH'!DY$4,'HOURS&amp;CYCLES INPUT'!$E$2:$E$9999,'QUALIFIED EFH'!DY$5))</f>
        <v>0</v>
      </c>
      <c r="DZ49" s="476">
        <f>IF(DZ$2&lt;&gt;"",IF($C49&lt;&gt;"TBA",DZ$2/114,0),SUMIFS('HOURS&amp;CYCLES INPUT'!$F$2:$F$9999,'HOURS&amp;CYCLES INPUT'!$C$2:$C$9999,'QUALIFIED EFH'!$C49,'HOURS&amp;CYCLES INPUT'!$D$2:$D$9999,'QUALIFIED EFH'!DZ$4,'HOURS&amp;CYCLES INPUT'!$E$2:$E$9999,'QUALIFIED EFH'!DZ$5))</f>
        <v>0</v>
      </c>
      <c r="EA49" s="476">
        <f>IF(EA$2&lt;&gt;"",IF($C49&lt;&gt;"TBA",EA$2/114,0),SUMIFS('HOURS&amp;CYCLES INPUT'!$F$2:$F$9999,'HOURS&amp;CYCLES INPUT'!$C$2:$C$9999,'QUALIFIED EFH'!$C49,'HOURS&amp;CYCLES INPUT'!$D$2:$D$9999,'QUALIFIED EFH'!EA$4,'HOURS&amp;CYCLES INPUT'!$E$2:$E$9999,'QUALIFIED EFH'!EA$5))</f>
        <v>0</v>
      </c>
      <c r="EB49" s="476">
        <f>IF(EB$2&lt;&gt;"",IF($C49&lt;&gt;"TBA",EB$2/114,0),SUMIFS('HOURS&amp;CYCLES INPUT'!$F$2:$F$9999,'HOURS&amp;CYCLES INPUT'!$C$2:$C$9999,'QUALIFIED EFH'!$C49,'HOURS&amp;CYCLES INPUT'!$D$2:$D$9999,'QUALIFIED EFH'!EB$4,'HOURS&amp;CYCLES INPUT'!$E$2:$E$9999,'QUALIFIED EFH'!EB$5))</f>
        <v>0</v>
      </c>
      <c r="EC49" s="476">
        <f>IF(EC$2&lt;&gt;"",IF($C49&lt;&gt;"TBA",EC$2/114,0),SUMIFS('HOURS&amp;CYCLES INPUT'!$F$2:$F$9999,'HOURS&amp;CYCLES INPUT'!$C$2:$C$9999,'QUALIFIED EFH'!$C49,'HOURS&amp;CYCLES INPUT'!$D$2:$D$9999,'QUALIFIED EFH'!EC$4,'HOURS&amp;CYCLES INPUT'!$E$2:$E$9999,'QUALIFIED EFH'!EC$5))</f>
        <v>0</v>
      </c>
      <c r="ED49" s="476">
        <f>IF(ED$2&lt;&gt;"",IF($C49&lt;&gt;"TBA",ED$2/114,0),SUMIFS('HOURS&amp;CYCLES INPUT'!$F$2:$F$9999,'HOURS&amp;CYCLES INPUT'!$C$2:$C$9999,'QUALIFIED EFH'!$C49,'HOURS&amp;CYCLES INPUT'!$D$2:$D$9999,'QUALIFIED EFH'!ED$4,'HOURS&amp;CYCLES INPUT'!$E$2:$E$9999,'QUALIFIED EFH'!ED$5))</f>
        <v>0</v>
      </c>
      <c r="EE49" s="476">
        <f>IF(EE$2&lt;&gt;"",IF($C49&lt;&gt;"TBA",EE$2/114,0),SUMIFS('HOURS&amp;CYCLES INPUT'!$F$2:$F$9999,'HOURS&amp;CYCLES INPUT'!$C$2:$C$9999,'QUALIFIED EFH'!$C49,'HOURS&amp;CYCLES INPUT'!$D$2:$D$9999,'QUALIFIED EFH'!EE$4,'HOURS&amp;CYCLES INPUT'!$E$2:$E$9999,'QUALIFIED EFH'!EE$5))</f>
        <v>0</v>
      </c>
      <c r="EF49" s="476">
        <f>IF(EF$2&lt;&gt;"",IF($C49&lt;&gt;"TBA",EF$2/114,0),SUMIFS('HOURS&amp;CYCLES INPUT'!$F$2:$F$9999,'HOURS&amp;CYCLES INPUT'!$C$2:$C$9999,'QUALIFIED EFH'!$C49,'HOURS&amp;CYCLES INPUT'!$D$2:$D$9999,'QUALIFIED EFH'!EF$4,'HOURS&amp;CYCLES INPUT'!$E$2:$E$9999,'QUALIFIED EFH'!EF$5))</f>
        <v>0</v>
      </c>
      <c r="EG49" s="476">
        <f>IF(EG$2&lt;&gt;"",IF($C49&lt;&gt;"TBA",EG$2/114,0),SUMIFS('HOURS&amp;CYCLES INPUT'!$F$2:$F$9999,'HOURS&amp;CYCLES INPUT'!$C$2:$C$9999,'QUALIFIED EFH'!$C49,'HOURS&amp;CYCLES INPUT'!$D$2:$D$9999,'QUALIFIED EFH'!EG$4,'HOURS&amp;CYCLES INPUT'!$E$2:$E$9999,'QUALIFIED EFH'!EG$5))</f>
        <v>0</v>
      </c>
      <c r="EH49" s="476">
        <f>IF(EH$2&lt;&gt;"",IF($C49&lt;&gt;"TBA",EH$2/114,0),SUMIFS('HOURS&amp;CYCLES INPUT'!$F$2:$F$9999,'HOURS&amp;CYCLES INPUT'!$C$2:$C$9999,'QUALIFIED EFH'!$C49,'HOURS&amp;CYCLES INPUT'!$D$2:$D$9999,'QUALIFIED EFH'!EH$4,'HOURS&amp;CYCLES INPUT'!$E$2:$E$9999,'QUALIFIED EFH'!EH$5))</f>
        <v>0</v>
      </c>
      <c r="EI49" s="476">
        <f>IF(EI$2&lt;&gt;"",IF($C49&lt;&gt;"TBA",EI$2/114,0),SUMIFS('HOURS&amp;CYCLES INPUT'!$F$2:$F$9999,'HOURS&amp;CYCLES INPUT'!$C$2:$C$9999,'QUALIFIED EFH'!$C49,'HOURS&amp;CYCLES INPUT'!$D$2:$D$9999,'QUALIFIED EFH'!EI$4,'HOURS&amp;CYCLES INPUT'!$E$2:$E$9999,'QUALIFIED EFH'!EI$5))</f>
        <v>0</v>
      </c>
      <c r="EJ49" s="476">
        <f>IF(EJ$2&lt;&gt;"",IF($C49&lt;&gt;"TBA",EJ$2/114,0),SUMIFS('HOURS&amp;CYCLES INPUT'!$F$2:$F$9999,'HOURS&amp;CYCLES INPUT'!$C$2:$C$9999,'QUALIFIED EFH'!$C49,'HOURS&amp;CYCLES INPUT'!$D$2:$D$9999,'QUALIFIED EFH'!EJ$4,'HOURS&amp;CYCLES INPUT'!$E$2:$E$9999,'QUALIFIED EFH'!EJ$5))</f>
        <v>0</v>
      </c>
      <c r="EK49" s="476">
        <f>IF(EK$2&lt;&gt;"",IF($C49&lt;&gt;"TBA",EK$2/114,0),SUMIFS('HOURS&amp;CYCLES INPUT'!$F$2:$F$9999,'HOURS&amp;CYCLES INPUT'!$C$2:$C$9999,'QUALIFIED EFH'!$C49,'HOURS&amp;CYCLES INPUT'!$D$2:$D$9999,'QUALIFIED EFH'!EK$4,'HOURS&amp;CYCLES INPUT'!$E$2:$E$9999,'QUALIFIED EFH'!EK$5))</f>
        <v>0</v>
      </c>
      <c r="EL49" s="476">
        <f>IF(EL$2&lt;&gt;"",IF($C49&lt;&gt;"TBA",EL$2/114,0),SUMIFS('HOURS&amp;CYCLES INPUT'!$F$2:$F$9999,'HOURS&amp;CYCLES INPUT'!$C$2:$C$9999,'QUALIFIED EFH'!$C49,'HOURS&amp;CYCLES INPUT'!$D$2:$D$9999,'QUALIFIED EFH'!EL$4,'HOURS&amp;CYCLES INPUT'!$E$2:$E$9999,'QUALIFIED EFH'!EL$5))</f>
        <v>0</v>
      </c>
      <c r="EM49" s="476">
        <f>IF(EM$2&lt;&gt;"",IF($C49&lt;&gt;"TBA",EM$2/114,0),SUMIFS('HOURS&amp;CYCLES INPUT'!$F$2:$F$9999,'HOURS&amp;CYCLES INPUT'!$C$2:$C$9999,'QUALIFIED EFH'!$C49,'HOURS&amp;CYCLES INPUT'!$D$2:$D$9999,'QUALIFIED EFH'!EM$4,'HOURS&amp;CYCLES INPUT'!$E$2:$E$9999,'QUALIFIED EFH'!EM$5))</f>
        <v>0</v>
      </c>
      <c r="EN49" s="476">
        <f>IF(EN$2&lt;&gt;"",IF($C49&lt;&gt;"TBA",EN$2/114,0),SUMIFS('HOURS&amp;CYCLES INPUT'!$F$2:$F$9999,'HOURS&amp;CYCLES INPUT'!$C$2:$C$9999,'QUALIFIED EFH'!$C49,'HOURS&amp;CYCLES INPUT'!$D$2:$D$9999,'QUALIFIED EFH'!EN$4,'HOURS&amp;CYCLES INPUT'!$E$2:$E$9999,'QUALIFIED EFH'!EN$5))</f>
        <v>0</v>
      </c>
      <c r="EO49" s="476">
        <f>IF(EO$2&lt;&gt;"",IF($C49&lt;&gt;"TBA",EO$2/114,0),SUMIFS('HOURS&amp;CYCLES INPUT'!$F$2:$F$9999,'HOURS&amp;CYCLES INPUT'!$C$2:$C$9999,'QUALIFIED EFH'!$C49,'HOURS&amp;CYCLES INPUT'!$D$2:$D$9999,'QUALIFIED EFH'!EO$4,'HOURS&amp;CYCLES INPUT'!$E$2:$E$9999,'QUALIFIED EFH'!EO$5))</f>
        <v>0</v>
      </c>
      <c r="EP49" s="476">
        <f>IF(EP$2&lt;&gt;"",IF($C49&lt;&gt;"TBA",EP$2/114,0),SUMIFS('HOURS&amp;CYCLES INPUT'!$F$2:$F$9999,'HOURS&amp;CYCLES INPUT'!$C$2:$C$9999,'QUALIFIED EFH'!$C49,'HOURS&amp;CYCLES INPUT'!$D$2:$D$9999,'QUALIFIED EFH'!EP$4,'HOURS&amp;CYCLES INPUT'!$E$2:$E$9999,'QUALIFIED EFH'!EP$5))</f>
        <v>0</v>
      </c>
      <c r="EQ49" s="476">
        <f>IF(EQ$2&lt;&gt;"",IF($C49&lt;&gt;"TBA",EQ$2/114,0),SUMIFS('HOURS&amp;CYCLES INPUT'!$F$2:$F$9999,'HOURS&amp;CYCLES INPUT'!$C$2:$C$9999,'QUALIFIED EFH'!$C49,'HOURS&amp;CYCLES INPUT'!$D$2:$D$9999,'QUALIFIED EFH'!EQ$4,'HOURS&amp;CYCLES INPUT'!$E$2:$E$9999,'QUALIFIED EFH'!EQ$5))</f>
        <v>0</v>
      </c>
      <c r="ER49" s="476">
        <f>IF(ER$2&lt;&gt;"",IF($C49&lt;&gt;"TBA",ER$2/114,0),SUMIFS('HOURS&amp;CYCLES INPUT'!$F$2:$F$9999,'HOURS&amp;CYCLES INPUT'!$C$2:$C$9999,'QUALIFIED EFH'!$C49,'HOURS&amp;CYCLES INPUT'!$D$2:$D$9999,'QUALIFIED EFH'!ER$4,'HOURS&amp;CYCLES INPUT'!$E$2:$E$9999,'QUALIFIED EFH'!ER$5))</f>
        <v>0</v>
      </c>
      <c r="ES49" s="476">
        <f>IF(ES$2&lt;&gt;"",IF($C49&lt;&gt;"TBA",ES$2/114,0),SUMIFS('HOURS&amp;CYCLES INPUT'!$F$2:$F$9999,'HOURS&amp;CYCLES INPUT'!$C$2:$C$9999,'QUALIFIED EFH'!$C49,'HOURS&amp;CYCLES INPUT'!$D$2:$D$9999,'QUALIFIED EFH'!ES$4,'HOURS&amp;CYCLES INPUT'!$E$2:$E$9999,'QUALIFIED EFH'!ES$5))</f>
        <v>0</v>
      </c>
      <c r="ET49" s="476">
        <f>IF(ET$2&lt;&gt;"",IF($C49&lt;&gt;"TBA",ET$2/114,0),SUMIFS('HOURS&amp;CYCLES INPUT'!$F$2:$F$9999,'HOURS&amp;CYCLES INPUT'!$C$2:$C$9999,'QUALIFIED EFH'!$C49,'HOURS&amp;CYCLES INPUT'!$D$2:$D$9999,'QUALIFIED EFH'!ET$4,'HOURS&amp;CYCLES INPUT'!$E$2:$E$9999,'QUALIFIED EFH'!ET$5))</f>
        <v>0</v>
      </c>
      <c r="EU49" s="476">
        <f>IF(EU$2&lt;&gt;"",IF($C49&lt;&gt;"TBA",EU$2/114,0),SUMIFS('HOURS&amp;CYCLES INPUT'!$F$2:$F$9999,'HOURS&amp;CYCLES INPUT'!$C$2:$C$9999,'QUALIFIED EFH'!$C49,'HOURS&amp;CYCLES INPUT'!$D$2:$D$9999,'QUALIFIED EFH'!EU$4,'HOURS&amp;CYCLES INPUT'!$E$2:$E$9999,'QUALIFIED EFH'!EU$5))</f>
        <v>0</v>
      </c>
      <c r="EV49" s="476">
        <f>IF(EV$2&lt;&gt;"",IF($C49&lt;&gt;"TBA",EV$2/114,0),SUMIFS('HOURS&amp;CYCLES INPUT'!$F$2:$F$9999,'HOURS&amp;CYCLES INPUT'!$C$2:$C$9999,'QUALIFIED EFH'!$C49,'HOURS&amp;CYCLES INPUT'!$D$2:$D$9999,'QUALIFIED EFH'!EV$4,'HOURS&amp;CYCLES INPUT'!$E$2:$E$9999,'QUALIFIED EFH'!EV$5))</f>
        <v>0</v>
      </c>
      <c r="EW49" s="476">
        <f>IF(EW$2&lt;&gt;"",IF($C49&lt;&gt;"TBA",EW$2/114,0),SUMIFS('HOURS&amp;CYCLES INPUT'!$F$2:$F$9999,'HOURS&amp;CYCLES INPUT'!$C$2:$C$9999,'QUALIFIED EFH'!$C49,'HOURS&amp;CYCLES INPUT'!$D$2:$D$9999,'QUALIFIED EFH'!EW$4,'HOURS&amp;CYCLES INPUT'!$E$2:$E$9999,'QUALIFIED EFH'!EW$5))</f>
        <v>0</v>
      </c>
      <c r="EX49" s="476">
        <f>IF(EX$2&lt;&gt;"",IF($C49&lt;&gt;"TBA",EX$2/114,0),SUMIFS('HOURS&amp;CYCLES INPUT'!$F$2:$F$9999,'HOURS&amp;CYCLES INPUT'!$C$2:$C$9999,'QUALIFIED EFH'!$C49,'HOURS&amp;CYCLES INPUT'!$D$2:$D$9999,'QUALIFIED EFH'!EX$4,'HOURS&amp;CYCLES INPUT'!$E$2:$E$9999,'QUALIFIED EFH'!EX$5))</f>
        <v>0</v>
      </c>
      <c r="EY49" s="476">
        <f>IF(EY$2&lt;&gt;"",IF($C49&lt;&gt;"TBA",EY$2/114,0),SUMIFS('HOURS&amp;CYCLES INPUT'!$F$2:$F$9999,'HOURS&amp;CYCLES INPUT'!$C$2:$C$9999,'QUALIFIED EFH'!$C49,'HOURS&amp;CYCLES INPUT'!$D$2:$D$9999,'QUALIFIED EFH'!EY$4,'HOURS&amp;CYCLES INPUT'!$E$2:$E$9999,'QUALIFIED EFH'!EY$5))</f>
        <v>0</v>
      </c>
      <c r="EZ49" s="476">
        <f>IF(EZ$2&lt;&gt;"",IF($C49&lt;&gt;"TBA",EZ$2/114,0),SUMIFS('HOURS&amp;CYCLES INPUT'!$F$2:$F$9999,'HOURS&amp;CYCLES INPUT'!$C$2:$C$9999,'QUALIFIED EFH'!$C49,'HOURS&amp;CYCLES INPUT'!$D$2:$D$9999,'QUALIFIED EFH'!EZ$4,'HOURS&amp;CYCLES INPUT'!$E$2:$E$9999,'QUALIFIED EFH'!EZ$5))</f>
        <v>0</v>
      </c>
      <c r="FA49" s="476">
        <f>IF(FA$2&lt;&gt;"",IF($C49&lt;&gt;"TBA",FA$2/114,0),SUMIFS('HOURS&amp;CYCLES INPUT'!$F$2:$F$9999,'HOURS&amp;CYCLES INPUT'!$C$2:$C$9999,'QUALIFIED EFH'!$C49,'HOURS&amp;CYCLES INPUT'!$D$2:$D$9999,'QUALIFIED EFH'!FA$4,'HOURS&amp;CYCLES INPUT'!$E$2:$E$9999,'QUALIFIED EFH'!FA$5))</f>
        <v>0</v>
      </c>
      <c r="FB49" s="476">
        <f>IF(FB$2&lt;&gt;"",IF($C49&lt;&gt;"TBA",FB$2/114,0),SUMIFS('HOURS&amp;CYCLES INPUT'!$F$2:$F$9999,'HOURS&amp;CYCLES INPUT'!$C$2:$C$9999,'QUALIFIED EFH'!$C49,'HOURS&amp;CYCLES INPUT'!$D$2:$D$9999,'QUALIFIED EFH'!FB$4,'HOURS&amp;CYCLES INPUT'!$E$2:$E$9999,'QUALIFIED EFH'!FB$5))</f>
        <v>0</v>
      </c>
      <c r="FC49" s="476">
        <f>IF(FC$2&lt;&gt;"",IF($C49&lt;&gt;"TBA",FC$2/114,0),SUMIFS('HOURS&amp;CYCLES INPUT'!$F$2:$F$9999,'HOURS&amp;CYCLES INPUT'!$C$2:$C$9999,'QUALIFIED EFH'!$C49,'HOURS&amp;CYCLES INPUT'!$D$2:$D$9999,'QUALIFIED EFH'!FC$4,'HOURS&amp;CYCLES INPUT'!$E$2:$E$9999,'QUALIFIED EFH'!FC$5))</f>
        <v>0</v>
      </c>
      <c r="FD49" s="476">
        <f>IF(FD$2&lt;&gt;"",IF($C49&lt;&gt;"TBA",FD$2/114,0),SUMIFS('HOURS&amp;CYCLES INPUT'!$F$2:$F$9999,'HOURS&amp;CYCLES INPUT'!$C$2:$C$9999,'QUALIFIED EFH'!$C49,'HOURS&amp;CYCLES INPUT'!$D$2:$D$9999,'QUALIFIED EFH'!FD$4,'HOURS&amp;CYCLES INPUT'!$E$2:$E$9999,'QUALIFIED EFH'!FD$5))</f>
        <v>0</v>
      </c>
      <c r="FE49" s="476">
        <f>IF(FE$2&lt;&gt;"",IF($C49&lt;&gt;"TBA",FE$2/114,0),SUMIFS('HOURS&amp;CYCLES INPUT'!$F$2:$F$9999,'HOURS&amp;CYCLES INPUT'!$C$2:$C$9999,'QUALIFIED EFH'!$C49,'HOURS&amp;CYCLES INPUT'!$D$2:$D$9999,'QUALIFIED EFH'!FE$4,'HOURS&amp;CYCLES INPUT'!$E$2:$E$9999,'QUALIFIED EFH'!FE$5))</f>
        <v>0</v>
      </c>
      <c r="FF49" s="476">
        <f>IF(FF$2&lt;&gt;"",IF($C49&lt;&gt;"TBA",FF$2/114,0),SUMIFS('HOURS&amp;CYCLES INPUT'!$F$2:$F$9999,'HOURS&amp;CYCLES INPUT'!$C$2:$C$9999,'QUALIFIED EFH'!$C49,'HOURS&amp;CYCLES INPUT'!$D$2:$D$9999,'QUALIFIED EFH'!FF$4,'HOURS&amp;CYCLES INPUT'!$E$2:$E$9999,'QUALIFIED EFH'!FF$5))</f>
        <v>0</v>
      </c>
      <c r="FG49" s="476">
        <f>IF(FG$2&lt;&gt;"",IF($C49&lt;&gt;"TBA",FG$2/114,0),SUMIFS('HOURS&amp;CYCLES INPUT'!$F$2:$F$9999,'HOURS&amp;CYCLES INPUT'!$C$2:$C$9999,'QUALIFIED EFH'!$C49,'HOURS&amp;CYCLES INPUT'!$D$2:$D$9999,'QUALIFIED EFH'!FG$4,'HOURS&amp;CYCLES INPUT'!$E$2:$E$9999,'QUALIFIED EFH'!FG$5))</f>
        <v>0</v>
      </c>
      <c r="FH49" s="476">
        <f>IF(FH$2&lt;&gt;"",IF($C49&lt;&gt;"TBA",FH$2/114,0),SUMIFS('HOURS&amp;CYCLES INPUT'!$F$2:$F$9999,'HOURS&amp;CYCLES INPUT'!$C$2:$C$9999,'QUALIFIED EFH'!$C49,'HOURS&amp;CYCLES INPUT'!$D$2:$D$9999,'QUALIFIED EFH'!FH$4,'HOURS&amp;CYCLES INPUT'!$E$2:$E$9999,'QUALIFIED EFH'!FH$5))</f>
        <v>0</v>
      </c>
      <c r="FI49" s="476">
        <f>IF(FI$2&lt;&gt;"",IF($C49&lt;&gt;"TBA",FI$2/114,0),SUMIFS('HOURS&amp;CYCLES INPUT'!$F$2:$F$9999,'HOURS&amp;CYCLES INPUT'!$C$2:$C$9999,'QUALIFIED EFH'!$C49,'HOURS&amp;CYCLES INPUT'!$D$2:$D$9999,'QUALIFIED EFH'!FI$4,'HOURS&amp;CYCLES INPUT'!$E$2:$E$9999,'QUALIFIED EFH'!FI$5))</f>
        <v>0</v>
      </c>
      <c r="FJ49" s="476">
        <f>IF(FJ$2&lt;&gt;"",IF($C49&lt;&gt;"TBA",FJ$2/114,0),SUMIFS('HOURS&amp;CYCLES INPUT'!$F$2:$F$9999,'HOURS&amp;CYCLES INPUT'!$C$2:$C$9999,'QUALIFIED EFH'!$C49,'HOURS&amp;CYCLES INPUT'!$D$2:$D$9999,'QUALIFIED EFH'!FJ$4,'HOURS&amp;CYCLES INPUT'!$E$2:$E$9999,'QUALIFIED EFH'!FJ$5))</f>
        <v>0</v>
      </c>
      <c r="FK49" s="476">
        <f>IF(FK$2&lt;&gt;"",IF($C49&lt;&gt;"TBA",FK$2/114,0),SUMIFS('HOURS&amp;CYCLES INPUT'!$F$2:$F$9999,'HOURS&amp;CYCLES INPUT'!$C$2:$C$9999,'QUALIFIED EFH'!$C49,'HOURS&amp;CYCLES INPUT'!$D$2:$D$9999,'QUALIFIED EFH'!FK$4,'HOURS&amp;CYCLES INPUT'!$E$2:$E$9999,'QUALIFIED EFH'!FK$5))</f>
        <v>0</v>
      </c>
      <c r="FL49" s="476">
        <f>IF(FL$2&lt;&gt;"",IF($C49&lt;&gt;"TBA",FL$2/114,0),SUMIFS('HOURS&amp;CYCLES INPUT'!$F$2:$F$9999,'HOURS&amp;CYCLES INPUT'!$C$2:$C$9999,'QUALIFIED EFH'!$C49,'HOURS&amp;CYCLES INPUT'!$D$2:$D$9999,'QUALIFIED EFH'!FL$4,'HOURS&amp;CYCLES INPUT'!$E$2:$E$9999,'QUALIFIED EFH'!FL$5))</f>
        <v>0</v>
      </c>
      <c r="FM49" s="476">
        <f>IF(FM$2&lt;&gt;"",IF($C49&lt;&gt;"TBA",FM$2/114,0),SUMIFS('HOURS&amp;CYCLES INPUT'!$F$2:$F$9999,'HOURS&amp;CYCLES INPUT'!$C$2:$C$9999,'QUALIFIED EFH'!$C49,'HOURS&amp;CYCLES INPUT'!$D$2:$D$9999,'QUALIFIED EFH'!FM$4,'HOURS&amp;CYCLES INPUT'!$E$2:$E$9999,'QUALIFIED EFH'!FM$5))</f>
        <v>0</v>
      </c>
      <c r="FN49" s="476">
        <f>IF(FN$2&lt;&gt;"",IF($C49&lt;&gt;"TBA",FN$2/114,0),SUMIFS('HOURS&amp;CYCLES INPUT'!$F$2:$F$9999,'HOURS&amp;CYCLES INPUT'!$C$2:$C$9999,'QUALIFIED EFH'!$C49,'HOURS&amp;CYCLES INPUT'!$D$2:$D$9999,'QUALIFIED EFH'!FN$4,'HOURS&amp;CYCLES INPUT'!$E$2:$E$9999,'QUALIFIED EFH'!FN$5))</f>
        <v>0</v>
      </c>
      <c r="FO49" s="476">
        <f>IF(FO$2&lt;&gt;"",IF($C49&lt;&gt;"TBA",FO$2/114,0),SUMIFS('HOURS&amp;CYCLES INPUT'!$F$2:$F$9999,'HOURS&amp;CYCLES INPUT'!$C$2:$C$9999,'QUALIFIED EFH'!$C49,'HOURS&amp;CYCLES INPUT'!$D$2:$D$9999,'QUALIFIED EFH'!FO$4,'HOURS&amp;CYCLES INPUT'!$E$2:$E$9999,'QUALIFIED EFH'!FO$5))</f>
        <v>0</v>
      </c>
      <c r="FP49" s="476">
        <f>IF(FP$2&lt;&gt;"",IF($C49&lt;&gt;"TBA",FP$2/114,0),SUMIFS('HOURS&amp;CYCLES INPUT'!$F$2:$F$9999,'HOURS&amp;CYCLES INPUT'!$C$2:$C$9999,'QUALIFIED EFH'!$C49,'HOURS&amp;CYCLES INPUT'!$D$2:$D$9999,'QUALIFIED EFH'!FP$4,'HOURS&amp;CYCLES INPUT'!$E$2:$E$9999,'QUALIFIED EFH'!FP$5))</f>
        <v>0</v>
      </c>
      <c r="FQ49" s="476">
        <f>IF(FQ$2&lt;&gt;"",IF($C49&lt;&gt;"TBA",FQ$2/114,0),SUMIFS('HOURS&amp;CYCLES INPUT'!$F$2:$F$9999,'HOURS&amp;CYCLES INPUT'!$C$2:$C$9999,'QUALIFIED EFH'!$C49,'HOURS&amp;CYCLES INPUT'!$D$2:$D$9999,'QUALIFIED EFH'!FQ$4,'HOURS&amp;CYCLES INPUT'!$E$2:$E$9999,'QUALIFIED EFH'!FQ$5))</f>
        <v>0</v>
      </c>
      <c r="FR49" s="476">
        <f>IF(FR$2&lt;&gt;"",IF($C49&lt;&gt;"TBA",FR$2/114,0),SUMIFS('HOURS&amp;CYCLES INPUT'!$F$2:$F$9999,'HOURS&amp;CYCLES INPUT'!$C$2:$C$9999,'QUALIFIED EFH'!$C49,'HOURS&amp;CYCLES INPUT'!$D$2:$D$9999,'QUALIFIED EFH'!FR$4,'HOURS&amp;CYCLES INPUT'!$E$2:$E$9999,'QUALIFIED EFH'!FR$5))</f>
        <v>0</v>
      </c>
      <c r="FS49" s="476">
        <f>IF(FS$2&lt;&gt;"",IF($C49&lt;&gt;"TBA",FS$2/114,0),SUMIFS('HOURS&amp;CYCLES INPUT'!$F$2:$F$9999,'HOURS&amp;CYCLES INPUT'!$C$2:$C$9999,'QUALIFIED EFH'!$C49,'HOURS&amp;CYCLES INPUT'!$D$2:$D$9999,'QUALIFIED EFH'!FS$4,'HOURS&amp;CYCLES INPUT'!$E$2:$E$9999,'QUALIFIED EFH'!FS$5))</f>
        <v>0</v>
      </c>
      <c r="FT49" s="476">
        <f>IF(FT$2&lt;&gt;"",IF($C49&lt;&gt;"TBA",FT$2/114,0),SUMIFS('HOURS&amp;CYCLES INPUT'!$F$2:$F$9999,'HOURS&amp;CYCLES INPUT'!$C$2:$C$9999,'QUALIFIED EFH'!$C49,'HOURS&amp;CYCLES INPUT'!$D$2:$D$9999,'QUALIFIED EFH'!FT$4,'HOURS&amp;CYCLES INPUT'!$E$2:$E$9999,'QUALIFIED EFH'!FT$5))</f>
        <v>0</v>
      </c>
      <c r="FU49" s="476">
        <f>IF(FU$2&lt;&gt;"",IF($C49&lt;&gt;"TBA",FU$2/114,0),SUMIFS('HOURS&amp;CYCLES INPUT'!$F$2:$F$9999,'HOURS&amp;CYCLES INPUT'!$C$2:$C$9999,'QUALIFIED EFH'!$C49,'HOURS&amp;CYCLES INPUT'!$D$2:$D$9999,'QUALIFIED EFH'!FU$4,'HOURS&amp;CYCLES INPUT'!$E$2:$E$9999,'QUALIFIED EFH'!FU$5))</f>
        <v>0</v>
      </c>
      <c r="FV49" s="476">
        <f>IF(FV$2&lt;&gt;"",IF($C49&lt;&gt;"TBA",FV$2/114,0),SUMIFS('HOURS&amp;CYCLES INPUT'!$F$2:$F$9999,'HOURS&amp;CYCLES INPUT'!$C$2:$C$9999,'QUALIFIED EFH'!$C49,'HOURS&amp;CYCLES INPUT'!$D$2:$D$9999,'QUALIFIED EFH'!FV$4,'HOURS&amp;CYCLES INPUT'!$E$2:$E$9999,'QUALIFIED EFH'!FV$5))</f>
        <v>0</v>
      </c>
      <c r="FW49" s="476">
        <f>IF(FW$2&lt;&gt;"",IF($C49&lt;&gt;"TBA",FW$2/114,0),SUMIFS('HOURS&amp;CYCLES INPUT'!$F$2:$F$9999,'HOURS&amp;CYCLES INPUT'!$C$2:$C$9999,'QUALIFIED EFH'!$C49,'HOURS&amp;CYCLES INPUT'!$D$2:$D$9999,'QUALIFIED EFH'!FW$4,'HOURS&amp;CYCLES INPUT'!$E$2:$E$9999,'QUALIFIED EFH'!FW$5))</f>
        <v>0</v>
      </c>
      <c r="FX49" s="476">
        <f>IF(FX$2&lt;&gt;"",IF($C49&lt;&gt;"TBA",FX$2/114,0),SUMIFS('HOURS&amp;CYCLES INPUT'!$F$2:$F$9999,'HOURS&amp;CYCLES INPUT'!$C$2:$C$9999,'QUALIFIED EFH'!$C49,'HOURS&amp;CYCLES INPUT'!$D$2:$D$9999,'QUALIFIED EFH'!FX$4,'HOURS&amp;CYCLES INPUT'!$E$2:$E$9999,'QUALIFIED EFH'!FX$5))</f>
        <v>0</v>
      </c>
      <c r="FY49" s="476">
        <f>IF(FY$2&lt;&gt;"",IF($C49&lt;&gt;"TBA",FY$2/114,0),SUMIFS('HOURS&amp;CYCLES INPUT'!$F$2:$F$9999,'HOURS&amp;CYCLES INPUT'!$C$2:$C$9999,'QUALIFIED EFH'!$C49,'HOURS&amp;CYCLES INPUT'!$D$2:$D$9999,'QUALIFIED EFH'!FY$4,'HOURS&amp;CYCLES INPUT'!$E$2:$E$9999,'QUALIFIED EFH'!FY$5))</f>
        <v>0</v>
      </c>
      <c r="FZ49" s="476">
        <f>IF(FZ$2&lt;&gt;"",IF($C49&lt;&gt;"TBA",FZ$2/114,0),SUMIFS('HOURS&amp;CYCLES INPUT'!$F$2:$F$9999,'HOURS&amp;CYCLES INPUT'!$C$2:$C$9999,'QUALIFIED EFH'!$C49,'HOURS&amp;CYCLES INPUT'!$D$2:$D$9999,'QUALIFIED EFH'!FZ$4,'HOURS&amp;CYCLES INPUT'!$E$2:$E$9999,'QUALIFIED EFH'!FZ$5))</f>
        <v>0</v>
      </c>
      <c r="GA49" s="476">
        <f>IF(GA$2&lt;&gt;"",IF($C49&lt;&gt;"TBA",GA$2/114,0),SUMIFS('HOURS&amp;CYCLES INPUT'!$F$2:$F$9999,'HOURS&amp;CYCLES INPUT'!$C$2:$C$9999,'QUALIFIED EFH'!$C49,'HOURS&amp;CYCLES INPUT'!$D$2:$D$9999,'QUALIFIED EFH'!GA$4,'HOURS&amp;CYCLES INPUT'!$E$2:$E$9999,'QUALIFIED EFH'!GA$5))</f>
        <v>0</v>
      </c>
      <c r="GB49" s="476">
        <f>IF(GB$2&lt;&gt;"",IF($C49&lt;&gt;"TBA",GB$2/114,0),SUMIFS('HOURS&amp;CYCLES INPUT'!$F$2:$F$9999,'HOURS&amp;CYCLES INPUT'!$C$2:$C$9999,'QUALIFIED EFH'!$C49,'HOURS&amp;CYCLES INPUT'!$D$2:$D$9999,'QUALIFIED EFH'!GB$4,'HOURS&amp;CYCLES INPUT'!$E$2:$E$9999,'QUALIFIED EFH'!GB$5))</f>
        <v>0</v>
      </c>
    </row>
    <row r="50" spans="3:184" x14ac:dyDescent="0.35">
      <c r="C50" s="472">
        <f>'QUALIFIED ENGINES'!D51</f>
        <v>91508</v>
      </c>
      <c r="D50" s="476">
        <f>IF(D$2&lt;&gt;"",IF($C50&lt;&gt;"TBA",D$2/114,0),SUMIFS('HOURS&amp;CYCLES INPUT'!$F$2:$F$9999,'HOURS&amp;CYCLES INPUT'!$C$2:$C$9999,'QUALIFIED EFH'!$C50,'HOURS&amp;CYCLES INPUT'!$D$2:$D$9999,'QUALIFIED EFH'!D$4,'HOURS&amp;CYCLES INPUT'!$E$2:$E$9999,'QUALIFIED EFH'!D$5))</f>
        <v>0</v>
      </c>
      <c r="E50" s="476">
        <f>IF(E$2&lt;&gt;"",IF($C50&lt;&gt;"TBA",E$2/114,0),SUMIFS('HOURS&amp;CYCLES INPUT'!$F$2:$F$9999,'HOURS&amp;CYCLES INPUT'!$C$2:$C$9999,'QUALIFIED EFH'!$C50,'HOURS&amp;CYCLES INPUT'!$D$2:$D$9999,'QUALIFIED EFH'!E$4,'HOURS&amp;CYCLES INPUT'!$E$2:$E$9999,'QUALIFIED EFH'!E$5))</f>
        <v>0</v>
      </c>
      <c r="F50" s="476">
        <f>IF(F$2&lt;&gt;"",IF($C50&lt;&gt;"TBA",F$2/114,0),SUMIFS('HOURS&amp;CYCLES INPUT'!$F$2:$F$9999,'HOURS&amp;CYCLES INPUT'!$C$2:$C$9999,'QUALIFIED EFH'!$C50,'HOURS&amp;CYCLES INPUT'!$D$2:$D$9999,'QUALIFIED EFH'!F$4,'HOURS&amp;CYCLES INPUT'!$E$2:$E$9999,'QUALIFIED EFH'!F$5))</f>
        <v>0</v>
      </c>
      <c r="G50" s="476">
        <f>IF(G$2&lt;&gt;"",IF($C50&lt;&gt;"TBA",G$2/114,0),SUMIFS('HOURS&amp;CYCLES INPUT'!$F$2:$F$9999,'HOURS&amp;CYCLES INPUT'!$C$2:$C$9999,'QUALIFIED EFH'!$C50,'HOURS&amp;CYCLES INPUT'!$D$2:$D$9999,'QUALIFIED EFH'!G$4,'HOURS&amp;CYCLES INPUT'!$E$2:$E$9999,'QUALIFIED EFH'!G$5))</f>
        <v>0</v>
      </c>
      <c r="H50" s="476">
        <f>IF(H$2&lt;&gt;"",IF($C50&lt;&gt;"TBA",H$2/114,0),SUMIFS('HOURS&amp;CYCLES INPUT'!$F$2:$F$9999,'HOURS&amp;CYCLES INPUT'!$C$2:$C$9999,'QUALIFIED EFH'!$C50,'HOURS&amp;CYCLES INPUT'!$D$2:$D$9999,'QUALIFIED EFH'!H$4,'HOURS&amp;CYCLES INPUT'!$E$2:$E$9999,'QUALIFIED EFH'!H$5))</f>
        <v>0</v>
      </c>
      <c r="I50" s="476">
        <f>IF(I$2&lt;&gt;"",IF($C50&lt;&gt;"TBA",I$2/114,0),SUMIFS('HOURS&amp;CYCLES INPUT'!$F$2:$F$9999,'HOURS&amp;CYCLES INPUT'!$C$2:$C$9999,'QUALIFIED EFH'!$C50,'HOURS&amp;CYCLES INPUT'!$D$2:$D$9999,'QUALIFIED EFH'!I$4,'HOURS&amp;CYCLES INPUT'!$E$2:$E$9999,'QUALIFIED EFH'!I$5))</f>
        <v>0</v>
      </c>
      <c r="J50" s="476">
        <f>IF(J$2&lt;&gt;"",IF($C50&lt;&gt;"TBA",J$2/114,0),SUMIFS('HOURS&amp;CYCLES INPUT'!$F$2:$F$9999,'HOURS&amp;CYCLES INPUT'!$C$2:$C$9999,'QUALIFIED EFH'!$C50,'HOURS&amp;CYCLES INPUT'!$D$2:$D$9999,'QUALIFIED EFH'!J$4,'HOURS&amp;CYCLES INPUT'!$E$2:$E$9999,'QUALIFIED EFH'!J$5))</f>
        <v>0</v>
      </c>
      <c r="K50" s="476">
        <f>IF(K$2&lt;&gt;"",IF($C50&lt;&gt;"TBA",K$2/114,0),SUMIFS('HOURS&amp;CYCLES INPUT'!$F$2:$F$9999,'HOURS&amp;CYCLES INPUT'!$C$2:$C$9999,'QUALIFIED EFH'!$C50,'HOURS&amp;CYCLES INPUT'!$D$2:$D$9999,'QUALIFIED EFH'!K$4,'HOURS&amp;CYCLES INPUT'!$E$2:$E$9999,'QUALIFIED EFH'!K$5))</f>
        <v>0</v>
      </c>
      <c r="L50" s="476">
        <f>IF(L$2&lt;&gt;"",IF($C50&lt;&gt;"TBA",L$2/114,0),SUMIFS('HOURS&amp;CYCLES INPUT'!$F$2:$F$9999,'HOURS&amp;CYCLES INPUT'!$C$2:$C$9999,'QUALIFIED EFH'!$C50,'HOURS&amp;CYCLES INPUT'!$D$2:$D$9999,'QUALIFIED EFH'!L$4,'HOURS&amp;CYCLES INPUT'!$E$2:$E$9999,'QUALIFIED EFH'!L$5))</f>
        <v>0</v>
      </c>
      <c r="M50" s="476">
        <f>IF(M$2&lt;&gt;"",IF($C50&lt;&gt;"TBA",M$2/114,0),SUMIFS('HOURS&amp;CYCLES INPUT'!$F$2:$F$9999,'HOURS&amp;CYCLES INPUT'!$C$2:$C$9999,'QUALIFIED EFH'!$C50,'HOURS&amp;CYCLES INPUT'!$D$2:$D$9999,'QUALIFIED EFH'!M$4,'HOURS&amp;CYCLES INPUT'!$E$2:$E$9999,'QUALIFIED EFH'!M$5))</f>
        <v>0</v>
      </c>
      <c r="N50" s="476">
        <f>IF(N$2&lt;&gt;"",IF($C50&lt;&gt;"TBA",N$2/114,0),SUMIFS('HOURS&amp;CYCLES INPUT'!$F$2:$F$9999,'HOURS&amp;CYCLES INPUT'!$C$2:$C$9999,'QUALIFIED EFH'!$C50,'HOURS&amp;CYCLES INPUT'!$D$2:$D$9999,'QUALIFIED EFH'!N$4,'HOURS&amp;CYCLES INPUT'!$E$2:$E$9999,'QUALIFIED EFH'!N$5))</f>
        <v>0</v>
      </c>
      <c r="O50" s="476">
        <f>IF(O$2&lt;&gt;"",IF($C50&lt;&gt;"TBA",O$2/114,0),SUMIFS('HOURS&amp;CYCLES INPUT'!$F$2:$F$9999,'HOURS&amp;CYCLES INPUT'!$C$2:$C$9999,'QUALIFIED EFH'!$C50,'HOURS&amp;CYCLES INPUT'!$D$2:$D$9999,'QUALIFIED EFH'!O$4,'HOURS&amp;CYCLES INPUT'!$E$2:$E$9999,'QUALIFIED EFH'!O$5))</f>
        <v>0</v>
      </c>
      <c r="P50" s="476">
        <f>IF(P$2&lt;&gt;"",IF($C50&lt;&gt;"TBA",P$2/114,0),SUMIFS('HOURS&amp;CYCLES INPUT'!$F$2:$F$9999,'HOURS&amp;CYCLES INPUT'!$C$2:$C$9999,'QUALIFIED EFH'!$C50,'HOURS&amp;CYCLES INPUT'!$D$2:$D$9999,'QUALIFIED EFH'!P$4,'HOURS&amp;CYCLES INPUT'!$E$2:$E$9999,'QUALIFIED EFH'!P$5))</f>
        <v>0</v>
      </c>
      <c r="Q50" s="476">
        <f>IF(Q$2&lt;&gt;"",IF($C50&lt;&gt;"TBA",Q$2/114,0),SUMIFS('HOURS&amp;CYCLES INPUT'!$F$2:$F$9999,'HOURS&amp;CYCLES INPUT'!$C$2:$C$9999,'QUALIFIED EFH'!$C50,'HOURS&amp;CYCLES INPUT'!$D$2:$D$9999,'QUALIFIED EFH'!Q$4,'HOURS&amp;CYCLES INPUT'!$E$2:$E$9999,'QUALIFIED EFH'!Q$5))</f>
        <v>0</v>
      </c>
      <c r="R50" s="476">
        <f>IF(R$1&lt;&gt;"",IF($C50&lt;&gt;"TBA",R$1/114,0),SUMIFS('HOURS&amp;CYCLES INPUT'!$F$2:$F$9999,'HOURS&amp;CYCLES INPUT'!$C$2:$C$9999,'QUALIFIED EFH'!$C50,'HOURS&amp;CYCLES INPUT'!$D$2:$D$9999,'QUALIFIED EFH'!R$4,'HOURS&amp;CYCLES INPUT'!$E$2:$E$9999,'QUALIFIED EFH'!R$5))</f>
        <v>0</v>
      </c>
      <c r="S50" s="476">
        <f>IF(S$2&lt;&gt;"",IF($C50&lt;&gt;"TBA",S$2/114,0),SUMIFS('HOURS&amp;CYCLES INPUT'!$F$2:$F$9999,'HOURS&amp;CYCLES INPUT'!$C$2:$C$9999,'QUALIFIED EFH'!$C50,'HOURS&amp;CYCLES INPUT'!$D$2:$D$9999,'QUALIFIED EFH'!S$4,'HOURS&amp;CYCLES INPUT'!$E$2:$E$9999,'QUALIFIED EFH'!S$5))</f>
        <v>60.1</v>
      </c>
      <c r="T50" s="476">
        <f>IF(T$2&lt;&gt;"",IF($C50&lt;&gt;"TBA",T$2/114,0),SUMIFS('HOURS&amp;CYCLES INPUT'!$F$2:$F$9999,'HOURS&amp;CYCLES INPUT'!$C$2:$C$9999,'QUALIFIED EFH'!$C50,'HOURS&amp;CYCLES INPUT'!$D$2:$D$9999,'QUALIFIED EFH'!T$4,'HOURS&amp;CYCLES INPUT'!$E$2:$E$9999,'QUALIFIED EFH'!T$5))</f>
        <v>464.1</v>
      </c>
      <c r="U50" s="476">
        <f>IF(U$2&lt;&gt;"",IF($C50&lt;&gt;"TBA",U$2/114,0),SUMIFS('HOURS&amp;CYCLES INPUT'!$F$2:$F$9999,'HOURS&amp;CYCLES INPUT'!$C$2:$C$9999,'QUALIFIED EFH'!$C50,'HOURS&amp;CYCLES INPUT'!$D$2:$D$9999,'QUALIFIED EFH'!U$4,'HOURS&amp;CYCLES INPUT'!$E$2:$E$9999,'QUALIFIED EFH'!U$5))</f>
        <v>406.56</v>
      </c>
      <c r="V50" s="476">
        <f>IF(V$2&lt;&gt;"",IF($C50&lt;&gt;"TBA",V$2/114,0),SUMIFS('HOURS&amp;CYCLES INPUT'!$F$2:$F$9999,'HOURS&amp;CYCLES INPUT'!$C$2:$C$9999,'QUALIFIED EFH'!$C50,'HOURS&amp;CYCLES INPUT'!$D$2:$D$9999,'QUALIFIED EFH'!V$4,'HOURS&amp;CYCLES INPUT'!$E$2:$E$9999,'QUALIFIED EFH'!V$5))</f>
        <v>342.38</v>
      </c>
      <c r="W50" s="476">
        <f>IF(W$2&lt;&gt;"",IF($C50&lt;&gt;"TBA",W$2/114,0),SUMIFS('HOURS&amp;CYCLES INPUT'!$F$2:$F$9999,'HOURS&amp;CYCLES INPUT'!$C$2:$C$9999,'QUALIFIED EFH'!$C50,'HOURS&amp;CYCLES INPUT'!$D$2:$D$9999,'QUALIFIED EFH'!W$4,'HOURS&amp;CYCLES INPUT'!$E$2:$E$9999,'QUALIFIED EFH'!W$5))</f>
        <v>384.46</v>
      </c>
      <c r="X50" s="476">
        <f>IF(X$2&lt;&gt;"",IF($C50&lt;&gt;"TBA",X$2/114,0),SUMIFS('HOURS&amp;CYCLES INPUT'!$F$2:$F$9999,'HOURS&amp;CYCLES INPUT'!$C$2:$C$9999,'QUALIFIED EFH'!$C50,'HOURS&amp;CYCLES INPUT'!$D$2:$D$9999,'QUALIFIED EFH'!X$4,'HOURS&amp;CYCLES INPUT'!$E$2:$E$9999,'QUALIFIED EFH'!X$5))</f>
        <v>398.78</v>
      </c>
      <c r="Y50" s="476">
        <f>IF(Y$2&lt;&gt;"",IF($C50&lt;&gt;"TBA",Y$2/114,0),SUMIFS('HOURS&amp;CYCLES INPUT'!$F$2:$F$9999,'HOURS&amp;CYCLES INPUT'!$C$2:$C$9999,'QUALIFIED EFH'!$C50,'HOURS&amp;CYCLES INPUT'!$D$2:$D$9999,'QUALIFIED EFH'!Y$4,'HOURS&amp;CYCLES INPUT'!$E$2:$E$9999,'QUALIFIED EFH'!Y$5))</f>
        <v>356.62</v>
      </c>
      <c r="Z50" s="476">
        <f>IF(Z$2&lt;&gt;"",IF($C50&lt;&gt;"TBA",Z$2/114,0),SUMIFS('HOURS&amp;CYCLES INPUT'!$F$2:$F$9999,'HOURS&amp;CYCLES INPUT'!$C$2:$C$9999,'QUALIFIED EFH'!$C50,'HOURS&amp;CYCLES INPUT'!$D$2:$D$9999,'QUALIFIED EFH'!Z$4,'HOURS&amp;CYCLES INPUT'!$E$2:$E$9999,'QUALIFIED EFH'!Z$5))</f>
        <v>404.11</v>
      </c>
      <c r="AA50" s="476">
        <f>IF(AA$2&lt;&gt;"",IF($C50&lt;&gt;"TBA",AA$2/114,0),SUMIFS('HOURS&amp;CYCLES INPUT'!$F$2:$F$9999,'HOURS&amp;CYCLES INPUT'!$C$2:$C$9999,'QUALIFIED EFH'!$C50,'HOURS&amp;CYCLES INPUT'!$D$2:$D$9999,'QUALIFIED EFH'!AA$4,'HOURS&amp;CYCLES INPUT'!$E$2:$E$9999,'QUALIFIED EFH'!AA$5))</f>
        <v>423.82</v>
      </c>
      <c r="AB50" s="476">
        <f>IF(AB$2&lt;&gt;"",IF($C50&lt;&gt;"TBA",AB$2/114,0),SUMIFS('HOURS&amp;CYCLES INPUT'!$F$2:$F$9999,'HOURS&amp;CYCLES INPUT'!$C$2:$C$9999,'QUALIFIED EFH'!$C50,'HOURS&amp;CYCLES INPUT'!$D$2:$D$9999,'QUALIFIED EFH'!AB$4,'HOURS&amp;CYCLES INPUT'!$E$2:$E$9999,'QUALIFIED EFH'!AB$5))</f>
        <v>464.45</v>
      </c>
      <c r="AC50" s="476">
        <f>IF(AC$2&lt;&gt;"",IF($C50&lt;&gt;"TBA",AC$2/114,0),SUMIFS('HOURS&amp;CYCLES INPUT'!$F$2:$F$9999,'HOURS&amp;CYCLES INPUT'!$C$2:$C$9999,'QUALIFIED EFH'!$C50,'HOURS&amp;CYCLES INPUT'!$D$2:$D$9999,'QUALIFIED EFH'!AC$4,'HOURS&amp;CYCLES INPUT'!$E$2:$E$9999,'QUALIFIED EFH'!AC$5))</f>
        <v>424.3</v>
      </c>
      <c r="AD50" s="476">
        <f>IF(AD$2&lt;&gt;"",IF($C50&lt;&gt;"TBA",AD$2/114,0),SUMIFS('HOURS&amp;CYCLES INPUT'!$F$2:$F$9999,'HOURS&amp;CYCLES INPUT'!$C$2:$C$9999,'QUALIFIED EFH'!$C50,'HOURS&amp;CYCLES INPUT'!$D$2:$D$9999,'QUALIFIED EFH'!AD$4,'HOURS&amp;CYCLES INPUT'!$E$2:$E$9999,'QUALIFIED EFH'!AD$5))</f>
        <v>402.23</v>
      </c>
      <c r="AE50" s="476">
        <f>IF(AE$2&lt;&gt;"",IF($C50&lt;&gt;"TBA",AE$2/114,0),SUMIFS('HOURS&amp;CYCLES INPUT'!$F$2:$F$9999,'HOURS&amp;CYCLES INPUT'!$C$2:$C$9999,'QUALIFIED EFH'!$C50,'HOURS&amp;CYCLES INPUT'!$D$2:$D$9999,'QUALIFIED EFH'!AE$4,'HOURS&amp;CYCLES INPUT'!$E$2:$E$9999,'QUALIFIED EFH'!AE$5))</f>
        <v>448.62</v>
      </c>
      <c r="AF50" s="476">
        <f>IF(AF$2&lt;&gt;"",IF($C50&lt;&gt;"TBA",AF$2/114,0),SUMIFS('HOURS&amp;CYCLES INPUT'!$F$2:$F$9999,'HOURS&amp;CYCLES INPUT'!$C$2:$C$9999,'QUALIFIED EFH'!$C50,'HOURS&amp;CYCLES INPUT'!$D$2:$D$9999,'QUALIFIED EFH'!AF$4,'HOURS&amp;CYCLES INPUT'!$E$2:$E$9999,'QUALIFIED EFH'!AF$5))</f>
        <v>290.7</v>
      </c>
      <c r="AG50" s="476">
        <f>IF(AG$2&lt;&gt;"",IF($C50&lt;&gt;"TBA",AG$2/114,0),SUMIFS('HOURS&amp;CYCLES INPUT'!$F$2:$F$9999,'HOURS&amp;CYCLES INPUT'!$C$2:$C$9999,'QUALIFIED EFH'!$C50,'HOURS&amp;CYCLES INPUT'!$D$2:$D$9999,'QUALIFIED EFH'!AG$4,'HOURS&amp;CYCLES INPUT'!$E$2:$E$9999,'QUALIFIED EFH'!AG$5))</f>
        <v>246.13</v>
      </c>
      <c r="AH50" s="476">
        <f>IF(AH$2&lt;&gt;"",IF($C50&lt;&gt;"TBA",AH$2/114,0),SUMIFS('HOURS&amp;CYCLES INPUT'!$F$2:$F$9999,'HOURS&amp;CYCLES INPUT'!$C$2:$C$9999,'QUALIFIED EFH'!$C50,'HOURS&amp;CYCLES INPUT'!$D$2:$D$9999,'QUALIFIED EFH'!AH$4,'HOURS&amp;CYCLES INPUT'!$E$2:$E$9999,'QUALIFIED EFH'!AH$5))</f>
        <v>436.88</v>
      </c>
      <c r="AI50" s="476">
        <f>IF(AI$2&lt;&gt;"",IF($C50&lt;&gt;"TBA",AI$2/114,0),SUMIFS('HOURS&amp;CYCLES INPUT'!$F$2:$F$9999,'HOURS&amp;CYCLES INPUT'!$C$2:$C$9999,'QUALIFIED EFH'!$C50,'HOURS&amp;CYCLES INPUT'!$D$2:$D$9999,'QUALIFIED EFH'!AI$4,'HOURS&amp;CYCLES INPUT'!$E$2:$E$9999,'QUALIFIED EFH'!AI$5))</f>
        <v>423.97</v>
      </c>
      <c r="AJ50" s="476">
        <f>IF(AJ$2&lt;&gt;"",IF($C50&lt;&gt;"TBA",AJ$2/114,0),SUMIFS('HOURS&amp;CYCLES INPUT'!$F$2:$F$9999,'HOURS&amp;CYCLES INPUT'!$C$2:$C$9999,'QUALIFIED EFH'!$C50,'HOURS&amp;CYCLES INPUT'!$D$2:$D$9999,'QUALIFIED EFH'!AJ$4,'HOURS&amp;CYCLES INPUT'!$E$2:$E$9999,'QUALIFIED EFH'!AJ$5))</f>
        <v>450.27</v>
      </c>
      <c r="AK50" s="476">
        <f>IF(AK$2&lt;&gt;"",IF($C50&lt;&gt;"TBA",AK$2/114,0),SUMIFS('HOURS&amp;CYCLES INPUT'!$F$2:$F$9999,'HOURS&amp;CYCLES INPUT'!$C$2:$C$9999,'QUALIFIED EFH'!$C50,'HOURS&amp;CYCLES INPUT'!$D$2:$D$9999,'QUALIFIED EFH'!AK$4,'HOURS&amp;CYCLES INPUT'!$E$2:$E$9999,'QUALIFIED EFH'!AK$5))</f>
        <v>431.57</v>
      </c>
      <c r="AL50" s="476">
        <f>IF(AL$2&lt;&gt;"",IF($C50&lt;&gt;"TBA",AL$2/114,0),SUMIFS('HOURS&amp;CYCLES INPUT'!$F$2:$F$9999,'HOURS&amp;CYCLES INPUT'!$C$2:$C$9999,'QUALIFIED EFH'!$C50,'HOURS&amp;CYCLES INPUT'!$D$2:$D$9999,'QUALIFIED EFH'!AL$4,'HOURS&amp;CYCLES INPUT'!$E$2:$E$9999,'QUALIFIED EFH'!AL$5))</f>
        <v>406.2</v>
      </c>
      <c r="AM50" s="476">
        <f>IF(AM$2&lt;&gt;"",IF($C50&lt;&gt;"TBA",AM$2/114,0),SUMIFS('HOURS&amp;CYCLES INPUT'!$F$2:$F$9999,'HOURS&amp;CYCLES INPUT'!$C$2:$C$9999,'QUALIFIED EFH'!$C50,'HOURS&amp;CYCLES INPUT'!$D$2:$D$9999,'QUALIFIED EFH'!AM$4,'HOURS&amp;CYCLES INPUT'!$E$2:$E$9999,'QUALIFIED EFH'!AM$5))</f>
        <v>406.91</v>
      </c>
      <c r="AN50" s="476">
        <f>IF(AN$2&lt;&gt;"",IF($C50&lt;&gt;"TBA",AN$2/114,0),SUMIFS('HOURS&amp;CYCLES INPUT'!$F$2:$F$9999,'HOURS&amp;CYCLES INPUT'!$C$2:$C$9999,'QUALIFIED EFH'!$C50,'HOURS&amp;CYCLES INPUT'!$D$2:$D$9999,'QUALIFIED EFH'!AN$4,'HOURS&amp;CYCLES INPUT'!$E$2:$E$9999,'QUALIFIED EFH'!AN$5))</f>
        <v>453.07</v>
      </c>
      <c r="AO50" s="476">
        <f>IF(AO$2&lt;&gt;"",IF($C50&lt;&gt;"TBA",AO$2/114,0),SUMIFS('HOURS&amp;CYCLES INPUT'!$F$2:$F$9999,'HOURS&amp;CYCLES INPUT'!$C$2:$C$9999,'QUALIFIED EFH'!$C50,'HOURS&amp;CYCLES INPUT'!$D$2:$D$9999,'QUALIFIED EFH'!AO$4,'HOURS&amp;CYCLES INPUT'!$E$2:$E$9999,'QUALIFIED EFH'!AO$5))</f>
        <v>461.01</v>
      </c>
      <c r="AP50" s="476">
        <f>IF(AP$2&lt;&gt;"",IF($C50&lt;&gt;"TBA",AP$2/114,0),SUMIFS('HOURS&amp;CYCLES INPUT'!$F$2:$F$9999,'HOURS&amp;CYCLES INPUT'!$C$2:$C$9999,'QUALIFIED EFH'!$C50,'HOURS&amp;CYCLES INPUT'!$D$2:$D$9999,'QUALIFIED EFH'!AP$4,'HOURS&amp;CYCLES INPUT'!$E$2:$E$9999,'QUALIFIED EFH'!AP$5))</f>
        <v>431.27</v>
      </c>
      <c r="AQ50" s="476">
        <f>IF(AQ$2&lt;&gt;"",IF($C50&lt;&gt;"TBA",AQ$2/114,0),SUMIFS('HOURS&amp;CYCLES INPUT'!$F$2:$F$9999,'HOURS&amp;CYCLES INPUT'!$C$2:$C$9999,'QUALIFIED EFH'!$C50,'HOURS&amp;CYCLES INPUT'!$D$2:$D$9999,'QUALIFIED EFH'!AQ$4,'HOURS&amp;CYCLES INPUT'!$E$2:$E$9999,'QUALIFIED EFH'!AQ$5))</f>
        <v>183.83</v>
      </c>
      <c r="AR50" s="476">
        <f>IF(AR$2&lt;&gt;"",IF($C50&lt;&gt;"TBA",AR$2/114,0),SUMIFS('HOURS&amp;CYCLES INPUT'!$F$2:$F$9999,'HOURS&amp;CYCLES INPUT'!$C$2:$C$9999,'QUALIFIED EFH'!$C50,'HOURS&amp;CYCLES INPUT'!$D$2:$D$9999,'QUALIFIED EFH'!AR$4,'HOURS&amp;CYCLES INPUT'!$E$2:$E$9999,'QUALIFIED EFH'!AR$5))</f>
        <v>0</v>
      </c>
      <c r="AS50" s="476">
        <f>IF(AS$2&lt;&gt;"",IF($C50&lt;&gt;"TBA",AS$2/114,0),SUMIFS('HOURS&amp;CYCLES INPUT'!$F$2:$F$9999,'HOURS&amp;CYCLES INPUT'!$C$2:$C$9999,'QUALIFIED EFH'!$C50,'HOURS&amp;CYCLES INPUT'!$D$2:$D$9999,'QUALIFIED EFH'!AS$4,'HOURS&amp;CYCLES INPUT'!$E$2:$E$9999,'QUALIFIED EFH'!AS$5))</f>
        <v>0</v>
      </c>
      <c r="AT50" s="476">
        <f>IF(AT$2&lt;&gt;"",IF($C50&lt;&gt;"TBA",AT$2/114,0),SUMIFS('HOURS&amp;CYCLES INPUT'!$F$2:$F$9999,'HOURS&amp;CYCLES INPUT'!$C$2:$C$9999,'QUALIFIED EFH'!$C50,'HOURS&amp;CYCLES INPUT'!$D$2:$D$9999,'QUALIFIED EFH'!AT$4,'HOURS&amp;CYCLES INPUT'!$E$2:$E$9999,'QUALIFIED EFH'!AT$5))</f>
        <v>0</v>
      </c>
      <c r="AU50" s="476">
        <f>IF(AU$2&lt;&gt;"",IF($C50&lt;&gt;"TBA",AU$2/114,0),SUMIFS('HOURS&amp;CYCLES INPUT'!$F$2:$F$9999,'HOURS&amp;CYCLES INPUT'!$C$2:$C$9999,'QUALIFIED EFH'!$C50,'HOURS&amp;CYCLES INPUT'!$D$2:$D$9999,'QUALIFIED EFH'!AU$4,'HOURS&amp;CYCLES INPUT'!$E$2:$E$9999,'QUALIFIED EFH'!AU$5))</f>
        <v>38.75</v>
      </c>
      <c r="AV50" s="476">
        <f>IF(AV$2&lt;&gt;"",IF($C50&lt;&gt;"TBA",AV$2/114,0),SUMIFS('HOURS&amp;CYCLES INPUT'!$F$2:$F$9999,'HOURS&amp;CYCLES INPUT'!$C$2:$C$9999,'QUALIFIED EFH'!$C50,'HOURS&amp;CYCLES INPUT'!$D$2:$D$9999,'QUALIFIED EFH'!AV$4,'HOURS&amp;CYCLES INPUT'!$E$2:$E$9999,'QUALIFIED EFH'!AV$5))</f>
        <v>121.07</v>
      </c>
      <c r="AW50" s="476">
        <f>IF(AW$2&lt;&gt;"",IF($C50&lt;&gt;"TBA",AW$2/114,0),SUMIFS('HOURS&amp;CYCLES INPUT'!$F$2:$F$9999,'HOURS&amp;CYCLES INPUT'!$C$2:$C$9999,'QUALIFIED EFH'!$C50,'HOURS&amp;CYCLES INPUT'!$D$2:$D$9999,'QUALIFIED EFH'!AW$4,'HOURS&amp;CYCLES INPUT'!$E$2:$E$9999,'QUALIFIED EFH'!AW$5))</f>
        <v>161.52000000000001</v>
      </c>
      <c r="AX50" s="476">
        <f>IF(AX$2&lt;&gt;"",IF($C50&lt;&gt;"TBA",AX$2/114,0),SUMIFS('HOURS&amp;CYCLES INPUT'!$F$2:$F$9999,'HOURS&amp;CYCLES INPUT'!$C$2:$C$9999,'QUALIFIED EFH'!$C50,'HOURS&amp;CYCLES INPUT'!$D$2:$D$9999,'QUALIFIED EFH'!AX$4,'HOURS&amp;CYCLES INPUT'!$E$2:$E$9999,'QUALIFIED EFH'!AX$5))</f>
        <v>106.75</v>
      </c>
      <c r="AY50" s="476">
        <f>IF(AY$2&lt;&gt;"",IF($C50&lt;&gt;"TBA",AY$2/114,0),SUMIFS('HOURS&amp;CYCLES INPUT'!$F$2:$F$9999,'HOURS&amp;CYCLES INPUT'!$C$2:$C$9999,'QUALIFIED EFH'!$C50,'HOURS&amp;CYCLES INPUT'!$D$2:$D$9999,'QUALIFIED EFH'!AY$4,'HOURS&amp;CYCLES INPUT'!$E$2:$E$9999,'QUALIFIED EFH'!AY$5))</f>
        <v>105.16</v>
      </c>
      <c r="AZ50" s="476">
        <f>IF(AZ$2&lt;&gt;"",IF($C50&lt;&gt;"TBA",AZ$2/114,0),SUMIFS('HOURS&amp;CYCLES INPUT'!$F$2:$F$9999,'HOURS&amp;CYCLES INPUT'!$C$2:$C$9999,'QUALIFIED EFH'!$C50,'HOURS&amp;CYCLES INPUT'!$D$2:$D$9999,'QUALIFIED EFH'!AZ$4,'HOURS&amp;CYCLES INPUT'!$E$2:$E$9999,'QUALIFIED EFH'!AZ$5))</f>
        <v>196.52</v>
      </c>
      <c r="BA50" s="476">
        <f>IF(BA$2&lt;&gt;"",IF($C50&lt;&gt;"TBA",BA$2/114,0),SUMIFS('HOURS&amp;CYCLES INPUT'!$F$2:$F$9999,'HOURS&amp;CYCLES INPUT'!$C$2:$C$9999,'QUALIFIED EFH'!$C50,'HOURS&amp;CYCLES INPUT'!$D$2:$D$9999,'QUALIFIED EFH'!BA$4,'HOURS&amp;CYCLES INPUT'!$E$2:$E$9999,'QUALIFIED EFH'!BA$5))</f>
        <v>190</v>
      </c>
      <c r="BB50" s="476">
        <f>IF(BB$2&lt;&gt;"",IF($C50&lt;&gt;"TBA",BB$2/114,0),SUMIFS('HOURS&amp;CYCLES INPUT'!$F$2:$F$9999,'HOURS&amp;CYCLES INPUT'!$C$2:$C$9999,'QUALIFIED EFH'!$C50,'HOURS&amp;CYCLES INPUT'!$D$2:$D$9999,'QUALIFIED EFH'!BB$4,'HOURS&amp;CYCLES INPUT'!$E$2:$E$9999,'QUALIFIED EFH'!BB$5))</f>
        <v>30.55</v>
      </c>
      <c r="BC50" s="476">
        <f>IF(BC$2&lt;&gt;"",IF($C50&lt;&gt;"TBA",BC$2/114,0),SUMIFS('HOURS&amp;CYCLES INPUT'!$F$2:$F$9999,'HOURS&amp;CYCLES INPUT'!$C$2:$C$9999,'QUALIFIED EFH'!$C50,'HOURS&amp;CYCLES INPUT'!$D$2:$D$9999,'QUALIFIED EFH'!BC$4,'HOURS&amp;CYCLES INPUT'!$E$2:$E$9999,'QUALIFIED EFH'!BC$5))</f>
        <v>75</v>
      </c>
      <c r="BD50" s="476">
        <f>IF(BD$2&lt;&gt;"",IF($C50&lt;&gt;"TBA",BD$2/114,0),SUMIFS('HOURS&amp;CYCLES INPUT'!$F$2:$F$9999,'HOURS&amp;CYCLES INPUT'!$C$2:$C$9999,'QUALIFIED EFH'!$C50,'HOURS&amp;CYCLES INPUT'!$D$2:$D$9999,'QUALIFIED EFH'!BD$4,'HOURS&amp;CYCLES INPUT'!$E$2:$E$9999,'QUALIFIED EFH'!BD$5))</f>
        <v>53.73</v>
      </c>
      <c r="BE50" s="476">
        <f>IF(BE$2&lt;&gt;"",IF($C50&lt;&gt;"TBA",BE$2/114,0),SUMIFS('HOURS&amp;CYCLES INPUT'!$F$2:$F$9999,'HOURS&amp;CYCLES INPUT'!$C$2:$C$9999,'QUALIFIED EFH'!$C50,'HOURS&amp;CYCLES INPUT'!$D$2:$D$9999,'QUALIFIED EFH'!BE$4,'HOURS&amp;CYCLES INPUT'!$E$2:$E$9999,'QUALIFIED EFH'!BE$5))</f>
        <v>83.66</v>
      </c>
      <c r="BF50" s="476">
        <f>IF(BF$2&lt;&gt;"",IF($C50&lt;&gt;"TBA",BF$2/114,0),SUMIFS('HOURS&amp;CYCLES INPUT'!$F$2:$F$9999,'HOURS&amp;CYCLES INPUT'!$C$2:$C$9999,'QUALIFIED EFH'!$C50,'HOURS&amp;CYCLES INPUT'!$D$2:$D$9999,'QUALIFIED EFH'!BF$4,'HOURS&amp;CYCLES INPUT'!$E$2:$E$9999,'QUALIFIED EFH'!BF$5))</f>
        <v>80.959999999999994</v>
      </c>
      <c r="BG50" s="476">
        <f>IF(BG$2&lt;&gt;"",IF($C50&lt;&gt;"TBA",BG$2/114,0),SUMIFS('HOURS&amp;CYCLES INPUT'!$F$2:$F$9999,'HOURS&amp;CYCLES INPUT'!$C$2:$C$9999,'QUALIFIED EFH'!$C50,'HOURS&amp;CYCLES INPUT'!$D$2:$D$9999,'QUALIFIED EFH'!BG$4,'HOURS&amp;CYCLES INPUT'!$E$2:$E$9999,'QUALIFIED EFH'!BG$5))</f>
        <v>156.22</v>
      </c>
      <c r="BH50" s="476">
        <f>IF(BH$2&lt;&gt;"",IF($C50&lt;&gt;"TBA",BH$2/114,0),SUMIFS('HOURS&amp;CYCLES INPUT'!$F$2:$F$9999,'HOURS&amp;CYCLES INPUT'!$C$2:$C$9999,'QUALIFIED EFH'!$C50,'HOURS&amp;CYCLES INPUT'!$D$2:$D$9999,'QUALIFIED EFH'!BH$4,'HOURS&amp;CYCLES INPUT'!$E$2:$E$9999,'QUALIFIED EFH'!BH$5))</f>
        <v>219.85</v>
      </c>
      <c r="BI50" s="476">
        <f>IF(BI$2&lt;&gt;"",IF($C50&lt;&gt;"TBA",BI$2/114,0),SUMIFS('HOURS&amp;CYCLES INPUT'!$F$2:$F$9999,'HOURS&amp;CYCLES INPUT'!$C$2:$C$9999,'QUALIFIED EFH'!$C50,'HOURS&amp;CYCLES INPUT'!$D$2:$D$9999,'QUALIFIED EFH'!BI$4,'HOURS&amp;CYCLES INPUT'!$E$2:$E$9999,'QUALIFIED EFH'!BI$5))</f>
        <v>225.48</v>
      </c>
      <c r="BJ50" s="476">
        <f>IF(BJ$2&lt;&gt;"",IF($C50&lt;&gt;"TBA",BJ$2/114,0),SUMIFS('HOURS&amp;CYCLES INPUT'!$F$2:$F$9999,'HOURS&amp;CYCLES INPUT'!$C$2:$C$9999,'QUALIFIED EFH'!$C50,'HOURS&amp;CYCLES INPUT'!$D$2:$D$9999,'QUALIFIED EFH'!BJ$4,'HOURS&amp;CYCLES INPUT'!$E$2:$E$9999,'QUALIFIED EFH'!BJ$5))</f>
        <v>227.57</v>
      </c>
      <c r="BK50" s="476">
        <f>IF(BK$2&lt;&gt;"",IF($C50&lt;&gt;"TBA",BK$2/114,0),SUMIFS('HOURS&amp;CYCLES INPUT'!$F$2:$F$9999,'HOURS&amp;CYCLES INPUT'!$C$2:$C$9999,'QUALIFIED EFH'!$C50,'HOURS&amp;CYCLES INPUT'!$D$2:$D$9999,'QUALIFIED EFH'!BK$4,'HOURS&amp;CYCLES INPUT'!$E$2:$E$9999,'QUALIFIED EFH'!BK$5))</f>
        <v>293.92</v>
      </c>
      <c r="BL50" s="476">
        <f>IF(BL$2&lt;&gt;"",IF($C50&lt;&gt;"TBA",BL$2/114,0),SUMIFS('HOURS&amp;CYCLES INPUT'!$F$2:$F$9999,'HOURS&amp;CYCLES INPUT'!$C$2:$C$9999,'QUALIFIED EFH'!$C50,'HOURS&amp;CYCLES INPUT'!$D$2:$D$9999,'QUALIFIED EFH'!BL$4,'HOURS&amp;CYCLES INPUT'!$E$2:$E$9999,'QUALIFIED EFH'!BL$5))</f>
        <v>364.56</v>
      </c>
      <c r="BM50" s="476">
        <f>IF(BM$2&lt;&gt;"",IF($C50&lt;&gt;"TBA",BM$2/114,0),SUMIFS('HOURS&amp;CYCLES INPUT'!$F$2:$F$9999,'HOURS&amp;CYCLES INPUT'!$C$2:$C$9999,'QUALIFIED EFH'!$C50,'HOURS&amp;CYCLES INPUT'!$D$2:$D$9999,'QUALIFIED EFH'!BM$4,'HOURS&amp;CYCLES INPUT'!$E$2:$E$9999,'QUALIFIED EFH'!BM$5))</f>
        <v>220.13</v>
      </c>
      <c r="BN50" s="476">
        <f>IF(BN$2&lt;&gt;"",IF($C50&lt;&gt;"TBA",BN$2/114,0),SUMIFS('HOURS&amp;CYCLES INPUT'!$F$2:$F$9999,'HOURS&amp;CYCLES INPUT'!$C$2:$C$9999,'QUALIFIED EFH'!$C50,'HOURS&amp;CYCLES INPUT'!$D$2:$D$9999,'QUALIFIED EFH'!BN$4,'HOURS&amp;CYCLES INPUT'!$E$2:$E$9999,'QUALIFIED EFH'!BN$5))</f>
        <v>120.77</v>
      </c>
      <c r="BO50" s="476">
        <f>IF(BO$2&lt;&gt;"",IF($C50&lt;&gt;"TBA",BO$2/114,0),SUMIFS('HOURS&amp;CYCLES INPUT'!$F$2:$F$9999,'HOURS&amp;CYCLES INPUT'!$C$2:$C$9999,'QUALIFIED EFH'!$C50,'HOURS&amp;CYCLES INPUT'!$D$2:$D$9999,'QUALIFIED EFH'!BO$4,'HOURS&amp;CYCLES INPUT'!$E$2:$E$9999,'QUALIFIED EFH'!BO$5))</f>
        <v>340.65</v>
      </c>
      <c r="BP50" s="476">
        <f>IF(BP$2&lt;&gt;"",IF($C50&lt;&gt;"TBA",BP$2/114,0),SUMIFS('HOURS&amp;CYCLES INPUT'!$F$2:$F$9999,'HOURS&amp;CYCLES INPUT'!$C$2:$C$9999,'QUALIFIED EFH'!$C50,'HOURS&amp;CYCLES INPUT'!$D$2:$D$9999,'QUALIFIED EFH'!BP$4,'HOURS&amp;CYCLES INPUT'!$E$2:$E$9999,'QUALIFIED EFH'!BP$5))</f>
        <v>343.44</v>
      </c>
      <c r="BQ50" s="476">
        <f>IF(BQ$2&lt;&gt;"",IF($C50&lt;&gt;"TBA",BQ$2/114,0),SUMIFS('HOURS&amp;CYCLES INPUT'!$F$2:$F$9999,'HOURS&amp;CYCLES INPUT'!$C$2:$C$9999,'QUALIFIED EFH'!$C50,'HOURS&amp;CYCLES INPUT'!$D$2:$D$9999,'QUALIFIED EFH'!BQ$4,'HOURS&amp;CYCLES INPUT'!$E$2:$E$9999,'QUALIFIED EFH'!BQ$5))</f>
        <v>171.17</v>
      </c>
      <c r="BR50" s="476">
        <f>IF(BR$2&lt;&gt;"",IF($C50&lt;&gt;"TBA",BR$2/114,0),SUMIFS('HOURS&amp;CYCLES INPUT'!$F$2:$F$9999,'HOURS&amp;CYCLES INPUT'!$C$2:$C$9999,'QUALIFIED EFH'!$C50,'HOURS&amp;CYCLES INPUT'!$D$2:$D$9999,'QUALIFIED EFH'!BR$4,'HOURS&amp;CYCLES INPUT'!$E$2:$E$9999,'QUALIFIED EFH'!BR$5))</f>
        <v>0</v>
      </c>
      <c r="BS50" s="476">
        <f>IF(BS$2&lt;&gt;"",IF($C50&lt;&gt;"TBA",BS$2/114,0),SUMIFS('HOURS&amp;CYCLES INPUT'!$F$2:$F$9999,'HOURS&amp;CYCLES INPUT'!$C$2:$C$9999,'QUALIFIED EFH'!$C50,'HOURS&amp;CYCLES INPUT'!$D$2:$D$9999,'QUALIFIED EFH'!BS$4,'HOURS&amp;CYCLES INPUT'!$E$2:$E$9999,'QUALIFIED EFH'!BS$5))</f>
        <v>0</v>
      </c>
      <c r="BT50" s="476">
        <f>IF(BT$2&lt;&gt;"",IF($C50&lt;&gt;"TBA",BT$2/114,0),SUMIFS('HOURS&amp;CYCLES INPUT'!$F$2:$F$9999,'HOURS&amp;CYCLES INPUT'!$C$2:$C$9999,'QUALIFIED EFH'!$C50,'HOURS&amp;CYCLES INPUT'!$D$2:$D$9999,'QUALIFIED EFH'!BT$4,'HOURS&amp;CYCLES INPUT'!$E$2:$E$9999,'QUALIFIED EFH'!BT$5))</f>
        <v>0</v>
      </c>
      <c r="BU50" s="476">
        <f>IF(BU$2&lt;&gt;"",IF($C50&lt;&gt;"TBA",BU$2/114,0),SUMIFS('HOURS&amp;CYCLES INPUT'!$F$2:$F$9999,'HOURS&amp;CYCLES INPUT'!$C$2:$C$9999,'QUALIFIED EFH'!$C50,'HOURS&amp;CYCLES INPUT'!$D$2:$D$9999,'QUALIFIED EFH'!BU$4,'HOURS&amp;CYCLES INPUT'!$E$2:$E$9999,'QUALIFIED EFH'!BU$5))</f>
        <v>0</v>
      </c>
      <c r="BV50" s="476">
        <f>IF(BV$2&lt;&gt;"",IF($C50&lt;&gt;"TBA",BV$2/114,0),SUMIFS('HOURS&amp;CYCLES INPUT'!$F$2:$F$9999,'HOURS&amp;CYCLES INPUT'!$C$2:$C$9999,'QUALIFIED EFH'!$C50,'HOURS&amp;CYCLES INPUT'!$D$2:$D$9999,'QUALIFIED EFH'!BV$4,'HOURS&amp;CYCLES INPUT'!$E$2:$E$9999,'QUALIFIED EFH'!BV$5))</f>
        <v>0</v>
      </c>
      <c r="BW50" s="476">
        <f>IF(BW$2&lt;&gt;"",IF($C50&lt;&gt;"TBA",BW$2/114,0),SUMIFS('HOURS&amp;CYCLES INPUT'!$F$2:$F$9999,'HOURS&amp;CYCLES INPUT'!$C$2:$C$9999,'QUALIFIED EFH'!$C50,'HOURS&amp;CYCLES INPUT'!$D$2:$D$9999,'QUALIFIED EFH'!BW$4,'HOURS&amp;CYCLES INPUT'!$E$2:$E$9999,'QUALIFIED EFH'!BW$5))</f>
        <v>0</v>
      </c>
      <c r="BX50" s="476">
        <f>IF(BX$2&lt;&gt;"",IF($C50&lt;&gt;"TBA",BX$2/114,0),SUMIFS('HOURS&amp;CYCLES INPUT'!$F$2:$F$9999,'HOURS&amp;CYCLES INPUT'!$C$2:$C$9999,'QUALIFIED EFH'!$C50,'HOURS&amp;CYCLES INPUT'!$D$2:$D$9999,'QUALIFIED EFH'!BX$4,'HOURS&amp;CYCLES INPUT'!$E$2:$E$9999,'QUALIFIED EFH'!BX$5))</f>
        <v>0</v>
      </c>
      <c r="BY50" s="476">
        <f>IF(BY$2&lt;&gt;"",IF($C50&lt;&gt;"TBA",BY$2/114,0),SUMIFS('HOURS&amp;CYCLES INPUT'!$F$2:$F$9999,'HOURS&amp;CYCLES INPUT'!$C$2:$C$9999,'QUALIFIED EFH'!$C50,'HOURS&amp;CYCLES INPUT'!$D$2:$D$9999,'QUALIFIED EFH'!BY$4,'HOURS&amp;CYCLES INPUT'!$E$2:$E$9999,'QUALIFIED EFH'!BY$5))</f>
        <v>0</v>
      </c>
      <c r="BZ50" s="476">
        <f>IF(BZ$2&lt;&gt;"",IF($C50&lt;&gt;"TBA",BZ$2/114,0),SUMIFS('HOURS&amp;CYCLES INPUT'!$F$2:$F$9999,'HOURS&amp;CYCLES INPUT'!$C$2:$C$9999,'QUALIFIED EFH'!$C50,'HOURS&amp;CYCLES INPUT'!$D$2:$D$9999,'QUALIFIED EFH'!BZ$4,'HOURS&amp;CYCLES INPUT'!$E$2:$E$9999,'QUALIFIED EFH'!BZ$5))</f>
        <v>217.98</v>
      </c>
      <c r="CA50" s="476">
        <f>IF(CA$2&lt;&gt;"",IF($C50&lt;&gt;"TBA",CA$2/114,0),SUMIFS('HOURS&amp;CYCLES INPUT'!$F$2:$F$9999,'HOURS&amp;CYCLES INPUT'!$C$2:$C$9999,'QUALIFIED EFH'!$C50,'HOURS&amp;CYCLES INPUT'!$D$2:$D$9999,'QUALIFIED EFH'!CA$4,'HOURS&amp;CYCLES INPUT'!$E$2:$E$9999,'QUALIFIED EFH'!CA$5))</f>
        <v>400.27</v>
      </c>
      <c r="CB50" s="476">
        <f>IF(CB$2&lt;&gt;"",IF($C50&lt;&gt;"TBA",CB$2/114,0),SUMIFS('HOURS&amp;CYCLES INPUT'!$F$2:$F$9999,'HOURS&amp;CYCLES INPUT'!$C$2:$C$9999,'QUALIFIED EFH'!$C50,'HOURS&amp;CYCLES INPUT'!$D$2:$D$9999,'QUALIFIED EFH'!CB$4,'HOURS&amp;CYCLES INPUT'!$E$2:$E$9999,'QUALIFIED EFH'!CB$5))</f>
        <v>463.48</v>
      </c>
      <c r="CC50" s="476">
        <f>IF(CC$2&lt;&gt;"",IF($C50&lt;&gt;"TBA",CC$2/114,0),SUMIFS('HOURS&amp;CYCLES INPUT'!$F$2:$F$9999,'HOURS&amp;CYCLES INPUT'!$C$2:$C$9999,'QUALIFIED EFH'!$C50,'HOURS&amp;CYCLES INPUT'!$D$2:$D$9999,'QUALIFIED EFH'!CC$4,'HOURS&amp;CYCLES INPUT'!$E$2:$E$9999,'QUALIFIED EFH'!CC$5))</f>
        <v>380.64</v>
      </c>
      <c r="CD50" s="476">
        <f>IF(CD$2&lt;&gt;"",IF($C50&lt;&gt;"TBA",CD$2/114,0),SUMIFS('HOURS&amp;CYCLES INPUT'!$F$2:$F$9999,'HOURS&amp;CYCLES INPUT'!$C$2:$C$9999,'QUALIFIED EFH'!$C50,'HOURS&amp;CYCLES INPUT'!$D$2:$D$9999,'QUALIFIED EFH'!CD$4,'HOURS&amp;CYCLES INPUT'!$E$2:$E$9999,'QUALIFIED EFH'!CD$5))</f>
        <v>233.25</v>
      </c>
      <c r="CE50" s="476">
        <f>IF(CE$2&lt;&gt;"",IF($C50&lt;&gt;"TBA",CE$2/114,0),SUMIFS('HOURS&amp;CYCLES INPUT'!$F$2:$F$9999,'HOURS&amp;CYCLES INPUT'!$C$2:$C$9999,'QUALIFIED EFH'!$C50,'HOURS&amp;CYCLES INPUT'!$D$2:$D$9999,'QUALIFIED EFH'!CE$4,'HOURS&amp;CYCLES INPUT'!$E$2:$E$9999,'QUALIFIED EFH'!CE$5))</f>
        <v>241.03</v>
      </c>
      <c r="CF50" s="476">
        <f>IF(CF$2&lt;&gt;"",IF($C50&lt;&gt;"TBA",CF$2/114,0),SUMIFS('HOURS&amp;CYCLES INPUT'!$F$2:$F$9999,'HOURS&amp;CYCLES INPUT'!$C$2:$C$9999,'QUALIFIED EFH'!$C50,'HOURS&amp;CYCLES INPUT'!$D$2:$D$9999,'QUALIFIED EFH'!CF$4,'HOURS&amp;CYCLES INPUT'!$E$2:$E$9999,'QUALIFIED EFH'!CF$5))</f>
        <v>385.6</v>
      </c>
      <c r="CG50" s="476">
        <f>IF(CG$2&lt;&gt;"",IF($C50&lt;&gt;"TBA",CG$2/114,0),SUMIFS('HOURS&amp;CYCLES INPUT'!$F$2:$F$9999,'HOURS&amp;CYCLES INPUT'!$C$2:$C$9999,'QUALIFIED EFH'!$C50,'HOURS&amp;CYCLES INPUT'!$D$2:$D$9999,'QUALIFIED EFH'!CG$4,'HOURS&amp;CYCLES INPUT'!$E$2:$E$9999,'QUALIFIED EFH'!CG$5))</f>
        <v>419.28</v>
      </c>
      <c r="CH50" s="476">
        <f>IF(CH$2&lt;&gt;"",IF($C50&lt;&gt;"TBA",CH$2/114,0),SUMIFS('HOURS&amp;CYCLES INPUT'!$F$2:$F$9999,'HOURS&amp;CYCLES INPUT'!$C$2:$C$9999,'QUALIFIED EFH'!$C50,'HOURS&amp;CYCLES INPUT'!$D$2:$D$9999,'QUALIFIED EFH'!CH$4,'HOURS&amp;CYCLES INPUT'!$E$2:$E$9999,'QUALIFIED EFH'!CH$5))</f>
        <v>462.7</v>
      </c>
      <c r="CI50" s="476">
        <f>IF(CI$2&lt;&gt;"",IF($C50&lt;&gt;"TBA",CI$2/114,0),SUMIFS('HOURS&amp;CYCLES INPUT'!$F$2:$F$9999,'HOURS&amp;CYCLES INPUT'!$C$2:$C$9999,'QUALIFIED EFH'!$C50,'HOURS&amp;CYCLES INPUT'!$D$2:$D$9999,'QUALIFIED EFH'!CI$4,'HOURS&amp;CYCLES INPUT'!$E$2:$E$9999,'QUALIFIED EFH'!CI$5))</f>
        <v>464.42</v>
      </c>
      <c r="CJ50" s="476">
        <f>IF(CJ$2&lt;&gt;"",IF($C50&lt;&gt;"TBA",CJ$2/114,0),SUMIFS('HOURS&amp;CYCLES INPUT'!$F$2:$F$9999,'HOURS&amp;CYCLES INPUT'!$C$2:$C$9999,'QUALIFIED EFH'!$C50,'HOURS&amp;CYCLES INPUT'!$D$2:$D$9999,'QUALIFIED EFH'!CJ$4,'HOURS&amp;CYCLES INPUT'!$E$2:$E$9999,'QUALIFIED EFH'!CJ$5))</f>
        <v>425.14</v>
      </c>
      <c r="CK50" s="476">
        <f>IF(CK$2&lt;&gt;"",IF($C50&lt;&gt;"TBA",CK$2/114,0),SUMIFS('HOURS&amp;CYCLES INPUT'!$F$2:$F$9999,'HOURS&amp;CYCLES INPUT'!$C$2:$C$9999,'QUALIFIED EFH'!$C50,'HOURS&amp;CYCLES INPUT'!$D$2:$D$9999,'QUALIFIED EFH'!CK$4,'HOURS&amp;CYCLES INPUT'!$E$2:$E$9999,'QUALIFIED EFH'!CK$5))</f>
        <v>443.01</v>
      </c>
      <c r="CL50" s="476">
        <f>IF(CL$2&lt;&gt;"",IF($C50&lt;&gt;"TBA",CL$2/114,0),SUMIFS('HOURS&amp;CYCLES INPUT'!$F$2:$F$9999,'HOURS&amp;CYCLES INPUT'!$C$2:$C$9999,'QUALIFIED EFH'!$C50,'HOURS&amp;CYCLES INPUT'!$D$2:$D$9999,'QUALIFIED EFH'!CL$4,'HOURS&amp;CYCLES INPUT'!$E$2:$E$9999,'QUALIFIED EFH'!CL$5))</f>
        <v>462.3</v>
      </c>
      <c r="CM50" s="476">
        <f>IF(CM$2&lt;&gt;"",IF($C50&lt;&gt;"TBA",CM$2/114,0),SUMIFS('HOURS&amp;CYCLES INPUT'!$F$2:$F$9999,'HOURS&amp;CYCLES INPUT'!$C$2:$C$9999,'QUALIFIED EFH'!$C50,'HOURS&amp;CYCLES INPUT'!$D$2:$D$9999,'QUALIFIED EFH'!CM$4,'HOURS&amp;CYCLES INPUT'!$E$2:$E$9999,'QUALIFIED EFH'!CM$5))</f>
        <v>484.7</v>
      </c>
      <c r="CN50" s="476">
        <f>IF(CN$2&lt;&gt;"",IF($C50&lt;&gt;"TBA",CN$2/114,0),SUMIFS('HOURS&amp;CYCLES INPUT'!$F$2:$F$9999,'HOURS&amp;CYCLES INPUT'!$C$2:$C$9999,'QUALIFIED EFH'!$C50,'HOURS&amp;CYCLES INPUT'!$D$2:$D$9999,'QUALIFIED EFH'!CN$4,'HOURS&amp;CYCLES INPUT'!$E$2:$E$9999,'QUALIFIED EFH'!CN$5))</f>
        <v>474.8</v>
      </c>
      <c r="CO50" s="476">
        <f>IF(CO$2&lt;&gt;"",IF($C50&lt;&gt;"TBA",CO$2/114,0),SUMIFS('HOURS&amp;CYCLES INPUT'!$F$2:$F$9999,'HOURS&amp;CYCLES INPUT'!$C$2:$C$9999,'QUALIFIED EFH'!$C50,'HOURS&amp;CYCLES INPUT'!$D$2:$D$9999,'QUALIFIED EFH'!CO$4,'HOURS&amp;CYCLES INPUT'!$E$2:$E$9999,'QUALIFIED EFH'!CO$5))</f>
        <v>409.58</v>
      </c>
      <c r="CP50" s="476">
        <f>IF(CP$2&lt;&gt;"",IF($C50&lt;&gt;"TBA",CP$2/114,0),SUMIFS('HOURS&amp;CYCLES INPUT'!$F$2:$F$9999,'HOURS&amp;CYCLES INPUT'!$C$2:$C$9999,'QUALIFIED EFH'!$C50,'HOURS&amp;CYCLES INPUT'!$D$2:$D$9999,'QUALIFIED EFH'!CP$4,'HOURS&amp;CYCLES INPUT'!$E$2:$E$9999,'QUALIFIED EFH'!CP$5))</f>
        <v>483.1</v>
      </c>
      <c r="CQ50" s="476">
        <f>IF(CQ$2&lt;&gt;"",IF($C50&lt;&gt;"TBA",CQ$2/114,0),SUMIFS('HOURS&amp;CYCLES INPUT'!$F$2:$F$9999,'HOURS&amp;CYCLES INPUT'!$C$2:$C$9999,'QUALIFIED EFH'!$C50,'HOURS&amp;CYCLES INPUT'!$D$2:$D$9999,'QUALIFIED EFH'!CQ$4,'HOURS&amp;CYCLES INPUT'!$E$2:$E$9999,'QUALIFIED EFH'!CQ$5))</f>
        <v>490.9</v>
      </c>
      <c r="CR50" s="476">
        <f>IF(CR$2&lt;&gt;"",IF($C50&lt;&gt;"TBA",CR$2/114,0),SUMIFS('HOURS&amp;CYCLES INPUT'!$F$2:$F$9999,'HOURS&amp;CYCLES INPUT'!$C$2:$C$9999,'QUALIFIED EFH'!$C50,'HOURS&amp;CYCLES INPUT'!$D$2:$D$9999,'QUALIFIED EFH'!CR$4,'HOURS&amp;CYCLES INPUT'!$E$2:$E$9999,'QUALIFIED EFH'!CR$5))</f>
        <v>445.45</v>
      </c>
      <c r="CS50" s="476">
        <f>IF(CS$2&lt;&gt;"",IF($C50&lt;&gt;"TBA",CS$2/114,0),SUMIFS('HOURS&amp;CYCLES INPUT'!$F$2:$F$9999,'HOURS&amp;CYCLES INPUT'!$C$2:$C$9999,'QUALIFIED EFH'!$C50,'HOURS&amp;CYCLES INPUT'!$D$2:$D$9999,'QUALIFIED EFH'!CS$4,'HOURS&amp;CYCLES INPUT'!$E$2:$E$9999,'QUALIFIED EFH'!CS$5))</f>
        <v>407.33</v>
      </c>
      <c r="CT50" s="476">
        <f>IF(CT$2&lt;&gt;"",IF($C50&lt;&gt;"TBA",CT$2/114,0),SUMIFS('HOURS&amp;CYCLES INPUT'!$F$2:$F$9999,'HOURS&amp;CYCLES INPUT'!$C$2:$C$9999,'QUALIFIED EFH'!$C50,'HOURS&amp;CYCLES INPUT'!$D$2:$D$9999,'QUALIFIED EFH'!CT$4,'HOURS&amp;CYCLES INPUT'!$E$2:$E$9999,'QUALIFIED EFH'!CT$5))</f>
        <v>483.05</v>
      </c>
      <c r="CU50" s="476">
        <f>IF(CU$2&lt;&gt;"",IF($C50&lt;&gt;"TBA",CU$2/114,0),SUMIFS('HOURS&amp;CYCLES INPUT'!$F$2:$F$9999,'HOURS&amp;CYCLES INPUT'!$C$2:$C$9999,'QUALIFIED EFH'!$C50,'HOURS&amp;CYCLES INPUT'!$D$2:$D$9999,'QUALIFIED EFH'!CU$4,'HOURS&amp;CYCLES INPUT'!$E$2:$E$9999,'QUALIFIED EFH'!CU$5))</f>
        <v>476.84</v>
      </c>
      <c r="CV50" s="476">
        <f>IF(CV$2&lt;&gt;"",IF($C50&lt;&gt;"TBA",CV$2/114,0),SUMIFS('HOURS&amp;CYCLES INPUT'!$F$2:$F$9999,'HOURS&amp;CYCLES INPUT'!$C$2:$C$9999,'QUALIFIED EFH'!$C50,'HOURS&amp;CYCLES INPUT'!$D$2:$D$9999,'QUALIFIED EFH'!CV$4,'HOURS&amp;CYCLES INPUT'!$E$2:$E$9999,'QUALIFIED EFH'!CV$5))</f>
        <v>459.97</v>
      </c>
      <c r="CW50" s="476">
        <f>IF(CW$2&lt;&gt;"",IF($C50&lt;&gt;"TBA",CW$2/114,0),SUMIFS('HOURS&amp;CYCLES INPUT'!$F$2:$F$9999,'HOURS&amp;CYCLES INPUT'!$C$2:$C$9999,'QUALIFIED EFH'!$C50,'HOURS&amp;CYCLES INPUT'!$D$2:$D$9999,'QUALIFIED EFH'!CW$4,'HOURS&amp;CYCLES INPUT'!$E$2:$E$9999,'QUALIFIED EFH'!CW$5))</f>
        <v>380.33</v>
      </c>
      <c r="CX50" s="476">
        <f>IF(CX$2&lt;&gt;"",IF($C50&lt;&gt;"TBA",CX$2/114,0),SUMIFS('HOURS&amp;CYCLES INPUT'!$F$2:$F$9999,'HOURS&amp;CYCLES INPUT'!$C$2:$C$9999,'QUALIFIED EFH'!$C50,'HOURS&amp;CYCLES INPUT'!$D$2:$D$9999,'QUALIFIED EFH'!CX$4,'HOURS&amp;CYCLES INPUT'!$E$2:$E$9999,'QUALIFIED EFH'!CX$5))</f>
        <v>433.93</v>
      </c>
      <c r="CY50" s="476">
        <f>IF(CY$2&lt;&gt;"",IF($C50&lt;&gt;"TBA",CY$2/114,0),SUMIFS('HOURS&amp;CYCLES INPUT'!$F$2:$F$9999,'HOURS&amp;CYCLES INPUT'!$C$2:$C$9999,'QUALIFIED EFH'!$C50,'HOURS&amp;CYCLES INPUT'!$D$2:$D$9999,'QUALIFIED EFH'!CY$4,'HOURS&amp;CYCLES INPUT'!$E$2:$E$9999,'QUALIFIED EFH'!CY$5))</f>
        <v>415.99</v>
      </c>
      <c r="CZ50" s="476">
        <f>IF(CZ$2&lt;&gt;"",IF($C50&lt;&gt;"TBA",CZ$2/114,0),SUMIFS('HOURS&amp;CYCLES INPUT'!$F$2:$F$9999,'HOURS&amp;CYCLES INPUT'!$C$2:$C$9999,'QUALIFIED EFH'!$C50,'HOURS&amp;CYCLES INPUT'!$D$2:$D$9999,'QUALIFIED EFH'!CZ$4,'HOURS&amp;CYCLES INPUT'!$E$2:$E$9999,'QUALIFIED EFH'!CZ$5))</f>
        <v>487.7</v>
      </c>
      <c r="DA50" s="476">
        <f>IF(DA$2&lt;&gt;"",IF($C50&lt;&gt;"TBA",DA$2/114,0),SUMIFS('HOURS&amp;CYCLES INPUT'!$F$2:$F$9999,'HOURS&amp;CYCLES INPUT'!$C$2:$C$9999,'QUALIFIED EFH'!$C50,'HOURS&amp;CYCLES INPUT'!$D$2:$D$9999,'QUALIFIED EFH'!DA$4,'HOURS&amp;CYCLES INPUT'!$E$2:$E$9999,'QUALIFIED EFH'!DA$5))</f>
        <v>457.28</v>
      </c>
      <c r="DB50" s="476">
        <f>IF(DB$2&lt;&gt;"",IF($C50&lt;&gt;"TBA",DB$2/114,0),SUMIFS('HOURS&amp;CYCLES INPUT'!$F$2:$F$9999,'HOURS&amp;CYCLES INPUT'!$C$2:$C$9999,'QUALIFIED EFH'!$C50,'HOURS&amp;CYCLES INPUT'!$D$2:$D$9999,'QUALIFIED EFH'!DB$4,'HOURS&amp;CYCLES INPUT'!$E$2:$E$9999,'QUALIFIED EFH'!DB$5))</f>
        <v>447.25</v>
      </c>
      <c r="DC50" s="476">
        <f>IF(DC$2&lt;&gt;"",IF($C50&lt;&gt;"TBA",DC$2/114,0),SUMIFS('HOURS&amp;CYCLES INPUT'!$F$2:$F$9999,'HOURS&amp;CYCLES INPUT'!$C$2:$C$9999,'QUALIFIED EFH'!$C50,'HOURS&amp;CYCLES INPUT'!$D$2:$D$9999,'QUALIFIED EFH'!DC$4,'HOURS&amp;CYCLES INPUT'!$E$2:$E$9999,'QUALIFIED EFH'!DC$5))</f>
        <v>437.55</v>
      </c>
      <c r="DD50" s="476">
        <f>IF(DD$2&lt;&gt;"",IF($C50&lt;&gt;"TBA",DD$2/114,0),SUMIFS('HOURS&amp;CYCLES INPUT'!$F$2:$F$9999,'HOURS&amp;CYCLES INPUT'!$C$2:$C$9999,'QUALIFIED EFH'!$C50,'HOURS&amp;CYCLES INPUT'!$D$2:$D$9999,'QUALIFIED EFH'!DD$4,'HOURS&amp;CYCLES INPUT'!$E$2:$E$9999,'QUALIFIED EFH'!DD$5))</f>
        <v>473.68</v>
      </c>
      <c r="DE50" s="476">
        <f>IF(DE$2&lt;&gt;"",IF($C50&lt;&gt;"TBA",DE$2/114,0),SUMIFS('HOURS&amp;CYCLES INPUT'!$F$2:$F$9999,'HOURS&amp;CYCLES INPUT'!$C$2:$C$9999,'QUALIFIED EFH'!$C50,'HOURS&amp;CYCLES INPUT'!$D$2:$D$9999,'QUALIFIED EFH'!DE$4,'HOURS&amp;CYCLES INPUT'!$E$2:$E$9999,'QUALIFIED EFH'!DE$5))</f>
        <v>416.62</v>
      </c>
      <c r="DF50" s="476">
        <f>IF(DF$2&lt;&gt;"",IF($C50&lt;&gt;"TBA",DF$2/114,0),SUMIFS('HOURS&amp;CYCLES INPUT'!$F$2:$F$9999,'HOURS&amp;CYCLES INPUT'!$C$2:$C$9999,'QUALIFIED EFH'!$C50,'HOURS&amp;CYCLES INPUT'!$D$2:$D$9999,'QUALIFIED EFH'!DF$4,'HOURS&amp;CYCLES INPUT'!$E$2:$E$9999,'QUALIFIED EFH'!DF$5))</f>
        <v>469.62</v>
      </c>
      <c r="DG50" s="476">
        <f>IF(DG$2&lt;&gt;"",IF($C50&lt;&gt;"TBA",DG$2/114,0),SUMIFS('HOURS&amp;CYCLES INPUT'!$F$2:$F$9999,'HOURS&amp;CYCLES INPUT'!$C$2:$C$9999,'QUALIFIED EFH'!$C50,'HOURS&amp;CYCLES INPUT'!$D$2:$D$9999,'QUALIFIED EFH'!DG$4,'HOURS&amp;CYCLES INPUT'!$E$2:$E$9999,'QUALIFIED EFH'!DG$5))</f>
        <v>372.86</v>
      </c>
      <c r="DH50" s="476">
        <f>IF(DH$2&lt;&gt;"",IF($C50&lt;&gt;"TBA",DH$2/114,0),SUMIFS('HOURS&amp;CYCLES INPUT'!$F$2:$F$9999,'HOURS&amp;CYCLES INPUT'!$C$2:$C$9999,'QUALIFIED EFH'!$C50,'HOURS&amp;CYCLES INPUT'!$D$2:$D$9999,'QUALIFIED EFH'!DH$4,'HOURS&amp;CYCLES INPUT'!$E$2:$E$9999,'QUALIFIED EFH'!DH$5))</f>
        <v>0</v>
      </c>
      <c r="DI50" s="476">
        <f>IF(DI$2&lt;&gt;"",IF($C50&lt;&gt;"TBA",DI$2/114,0),SUMIFS('HOURS&amp;CYCLES INPUT'!$F$2:$F$9999,'HOURS&amp;CYCLES INPUT'!$C$2:$C$9999,'QUALIFIED EFH'!$C50,'HOURS&amp;CYCLES INPUT'!$D$2:$D$9999,'QUALIFIED EFH'!DI$4,'HOURS&amp;CYCLES INPUT'!$E$2:$E$9999,'QUALIFIED EFH'!DI$5))</f>
        <v>0</v>
      </c>
      <c r="DJ50" s="476">
        <f>IF(DJ$2&lt;&gt;"",IF($C50&lt;&gt;"TBA",DJ$2/114,0),SUMIFS('HOURS&amp;CYCLES INPUT'!$F$2:$F$9999,'HOURS&amp;CYCLES INPUT'!$C$2:$C$9999,'QUALIFIED EFH'!$C50,'HOURS&amp;CYCLES INPUT'!$D$2:$D$9999,'QUALIFIED EFH'!DJ$4,'HOURS&amp;CYCLES INPUT'!$E$2:$E$9999,'QUALIFIED EFH'!DJ$5))</f>
        <v>0</v>
      </c>
      <c r="DK50" s="476">
        <f>IF(DK$2&lt;&gt;"",IF($C50&lt;&gt;"TBA",DK$2/114,0),SUMIFS('HOURS&amp;CYCLES INPUT'!$F$2:$F$9999,'HOURS&amp;CYCLES INPUT'!$C$2:$C$9999,'QUALIFIED EFH'!$C50,'HOURS&amp;CYCLES INPUT'!$D$2:$D$9999,'QUALIFIED EFH'!DK$4,'HOURS&amp;CYCLES INPUT'!$E$2:$E$9999,'QUALIFIED EFH'!DK$5))</f>
        <v>0</v>
      </c>
      <c r="DL50" s="476">
        <f>IF(DL$2&lt;&gt;"",IF($C50&lt;&gt;"TBA",DL$2/114,0),SUMIFS('HOURS&amp;CYCLES INPUT'!$F$2:$F$9999,'HOURS&amp;CYCLES INPUT'!$C$2:$C$9999,'QUALIFIED EFH'!$C50,'HOURS&amp;CYCLES INPUT'!$D$2:$D$9999,'QUALIFIED EFH'!DL$4,'HOURS&amp;CYCLES INPUT'!$E$2:$E$9999,'QUALIFIED EFH'!DL$5))</f>
        <v>0</v>
      </c>
      <c r="DM50" s="476">
        <f>IF(DM$2&lt;&gt;"",IF($C50&lt;&gt;"TBA",DM$2/114,0),SUMIFS('HOURS&amp;CYCLES INPUT'!$F$2:$F$9999,'HOURS&amp;CYCLES INPUT'!$C$2:$C$9999,'QUALIFIED EFH'!$C50,'HOURS&amp;CYCLES INPUT'!$D$2:$D$9999,'QUALIFIED EFH'!DM$4,'HOURS&amp;CYCLES INPUT'!$E$2:$E$9999,'QUALIFIED EFH'!DM$5))</f>
        <v>0</v>
      </c>
      <c r="DN50" s="476">
        <f>IF(DN$2&lt;&gt;"",IF($C50&lt;&gt;"TBA",DN$2/114,0),SUMIFS('HOURS&amp;CYCLES INPUT'!$F$2:$F$9999,'HOURS&amp;CYCLES INPUT'!$C$2:$C$9999,'QUALIFIED EFH'!$C50,'HOURS&amp;CYCLES INPUT'!$D$2:$D$9999,'QUALIFIED EFH'!DN$4,'HOURS&amp;CYCLES INPUT'!$E$2:$E$9999,'QUALIFIED EFH'!DN$5))</f>
        <v>0</v>
      </c>
      <c r="DO50" s="476">
        <f>IF(DO$2&lt;&gt;"",IF($C50&lt;&gt;"TBA",DO$2/114,0),SUMIFS('HOURS&amp;CYCLES INPUT'!$F$2:$F$9999,'HOURS&amp;CYCLES INPUT'!$C$2:$C$9999,'QUALIFIED EFH'!$C50,'HOURS&amp;CYCLES INPUT'!$D$2:$D$9999,'QUALIFIED EFH'!DO$4,'HOURS&amp;CYCLES INPUT'!$E$2:$E$9999,'QUALIFIED EFH'!DO$5))</f>
        <v>0</v>
      </c>
      <c r="DP50" s="476">
        <f>IF(DP$2&lt;&gt;"",IF($C50&lt;&gt;"TBA",DP$2/114,0),SUMIFS('HOURS&amp;CYCLES INPUT'!$F$2:$F$9999,'HOURS&amp;CYCLES INPUT'!$C$2:$C$9999,'QUALIFIED EFH'!$C50,'HOURS&amp;CYCLES INPUT'!$D$2:$D$9999,'QUALIFIED EFH'!DP$4,'HOURS&amp;CYCLES INPUT'!$E$2:$E$9999,'QUALIFIED EFH'!DP$5))</f>
        <v>0</v>
      </c>
      <c r="DQ50" s="476">
        <f>IF(DQ$2&lt;&gt;"",IF($C50&lt;&gt;"TBA",DQ$2/114,0),SUMIFS('HOURS&amp;CYCLES INPUT'!$F$2:$F$9999,'HOURS&amp;CYCLES INPUT'!$C$2:$C$9999,'QUALIFIED EFH'!$C50,'HOURS&amp;CYCLES INPUT'!$D$2:$D$9999,'QUALIFIED EFH'!DQ$4,'HOURS&amp;CYCLES INPUT'!$E$2:$E$9999,'QUALIFIED EFH'!DQ$5))</f>
        <v>0</v>
      </c>
      <c r="DR50" s="476">
        <f>IF(DR$2&lt;&gt;"",IF($C50&lt;&gt;"TBA",DR$2/114,0),SUMIFS('HOURS&amp;CYCLES INPUT'!$F$2:$F$9999,'HOURS&amp;CYCLES INPUT'!$C$2:$C$9999,'QUALIFIED EFH'!$C50,'HOURS&amp;CYCLES INPUT'!$D$2:$D$9999,'QUALIFIED EFH'!DR$4,'HOURS&amp;CYCLES INPUT'!$E$2:$E$9999,'QUALIFIED EFH'!DR$5))</f>
        <v>0</v>
      </c>
      <c r="DS50" s="476">
        <f>IF(DS$2&lt;&gt;"",IF($C50&lt;&gt;"TBA",DS$2/114,0),SUMIFS('HOURS&amp;CYCLES INPUT'!$F$2:$F$9999,'HOURS&amp;CYCLES INPUT'!$C$2:$C$9999,'QUALIFIED EFH'!$C50,'HOURS&amp;CYCLES INPUT'!$D$2:$D$9999,'QUALIFIED EFH'!DS$4,'HOURS&amp;CYCLES INPUT'!$E$2:$E$9999,'QUALIFIED EFH'!DS$5))</f>
        <v>0</v>
      </c>
      <c r="DT50" s="476">
        <f>IF(DT$2&lt;&gt;"",IF($C50&lt;&gt;"TBA",DT$2/114,0),SUMIFS('HOURS&amp;CYCLES INPUT'!$F$2:$F$9999,'HOURS&amp;CYCLES INPUT'!$C$2:$C$9999,'QUALIFIED EFH'!$C50,'HOURS&amp;CYCLES INPUT'!$D$2:$D$9999,'QUALIFIED EFH'!DT$4,'HOURS&amp;CYCLES INPUT'!$E$2:$E$9999,'QUALIFIED EFH'!DT$5))</f>
        <v>0</v>
      </c>
      <c r="DU50" s="476">
        <f>IF(DU$2&lt;&gt;"",IF($C50&lt;&gt;"TBA",DU$2/114,0),SUMIFS('HOURS&amp;CYCLES INPUT'!$F$2:$F$9999,'HOURS&amp;CYCLES INPUT'!$C$2:$C$9999,'QUALIFIED EFH'!$C50,'HOURS&amp;CYCLES INPUT'!$D$2:$D$9999,'QUALIFIED EFH'!DU$4,'HOURS&amp;CYCLES INPUT'!$E$2:$E$9999,'QUALIFIED EFH'!DU$5))</f>
        <v>0</v>
      </c>
      <c r="DV50" s="476">
        <f>IF(DV$2&lt;&gt;"",IF($C50&lt;&gt;"TBA",DV$2/114,0),SUMIFS('HOURS&amp;CYCLES INPUT'!$F$2:$F$9999,'HOURS&amp;CYCLES INPUT'!$C$2:$C$9999,'QUALIFIED EFH'!$C50,'HOURS&amp;CYCLES INPUT'!$D$2:$D$9999,'QUALIFIED EFH'!DV$4,'HOURS&amp;CYCLES INPUT'!$E$2:$E$9999,'QUALIFIED EFH'!DV$5))</f>
        <v>0</v>
      </c>
      <c r="DW50" s="476">
        <f>IF(DW$2&lt;&gt;"",IF($C50&lt;&gt;"TBA",DW$2/114,0),SUMIFS('HOURS&amp;CYCLES INPUT'!$F$2:$F$9999,'HOURS&amp;CYCLES INPUT'!$C$2:$C$9999,'QUALIFIED EFH'!$C50,'HOURS&amp;CYCLES INPUT'!$D$2:$D$9999,'QUALIFIED EFH'!DW$4,'HOURS&amp;CYCLES INPUT'!$E$2:$E$9999,'QUALIFIED EFH'!DW$5))</f>
        <v>0</v>
      </c>
      <c r="DX50" s="476">
        <f>IF(DX$2&lt;&gt;"",IF($C50&lt;&gt;"TBA",DX$2/114,0),SUMIFS('HOURS&amp;CYCLES INPUT'!$F$2:$F$9999,'HOURS&amp;CYCLES INPUT'!$C$2:$C$9999,'QUALIFIED EFH'!$C50,'HOURS&amp;CYCLES INPUT'!$D$2:$D$9999,'QUALIFIED EFH'!DX$4,'HOURS&amp;CYCLES INPUT'!$E$2:$E$9999,'QUALIFIED EFH'!DX$5))</f>
        <v>0</v>
      </c>
      <c r="DY50" s="476">
        <f>IF(DY$2&lt;&gt;"",IF($C50&lt;&gt;"TBA",DY$2/114,0),SUMIFS('HOURS&amp;CYCLES INPUT'!$F$2:$F$9999,'HOURS&amp;CYCLES INPUT'!$C$2:$C$9999,'QUALIFIED EFH'!$C50,'HOURS&amp;CYCLES INPUT'!$D$2:$D$9999,'QUALIFIED EFH'!DY$4,'HOURS&amp;CYCLES INPUT'!$E$2:$E$9999,'QUALIFIED EFH'!DY$5))</f>
        <v>0</v>
      </c>
      <c r="DZ50" s="476">
        <f>IF(DZ$2&lt;&gt;"",IF($C50&lt;&gt;"TBA",DZ$2/114,0),SUMIFS('HOURS&amp;CYCLES INPUT'!$F$2:$F$9999,'HOURS&amp;CYCLES INPUT'!$C$2:$C$9999,'QUALIFIED EFH'!$C50,'HOURS&amp;CYCLES INPUT'!$D$2:$D$9999,'QUALIFIED EFH'!DZ$4,'HOURS&amp;CYCLES INPUT'!$E$2:$E$9999,'QUALIFIED EFH'!DZ$5))</f>
        <v>0</v>
      </c>
      <c r="EA50" s="476">
        <f>IF(EA$2&lt;&gt;"",IF($C50&lt;&gt;"TBA",EA$2/114,0),SUMIFS('HOURS&amp;CYCLES INPUT'!$F$2:$F$9999,'HOURS&amp;CYCLES INPUT'!$C$2:$C$9999,'QUALIFIED EFH'!$C50,'HOURS&amp;CYCLES INPUT'!$D$2:$D$9999,'QUALIFIED EFH'!EA$4,'HOURS&amp;CYCLES INPUT'!$E$2:$E$9999,'QUALIFIED EFH'!EA$5))</f>
        <v>0</v>
      </c>
      <c r="EB50" s="476">
        <f>IF(EB$2&lt;&gt;"",IF($C50&lt;&gt;"TBA",EB$2/114,0),SUMIFS('HOURS&amp;CYCLES INPUT'!$F$2:$F$9999,'HOURS&amp;CYCLES INPUT'!$C$2:$C$9999,'QUALIFIED EFH'!$C50,'HOURS&amp;CYCLES INPUT'!$D$2:$D$9999,'QUALIFIED EFH'!EB$4,'HOURS&amp;CYCLES INPUT'!$E$2:$E$9999,'QUALIFIED EFH'!EB$5))</f>
        <v>0</v>
      </c>
      <c r="EC50" s="476">
        <f>IF(EC$2&lt;&gt;"",IF($C50&lt;&gt;"TBA",EC$2/114,0),SUMIFS('HOURS&amp;CYCLES INPUT'!$F$2:$F$9999,'HOURS&amp;CYCLES INPUT'!$C$2:$C$9999,'QUALIFIED EFH'!$C50,'HOURS&amp;CYCLES INPUT'!$D$2:$D$9999,'QUALIFIED EFH'!EC$4,'HOURS&amp;CYCLES INPUT'!$E$2:$E$9999,'QUALIFIED EFH'!EC$5))</f>
        <v>0</v>
      </c>
      <c r="ED50" s="476">
        <f>IF(ED$2&lt;&gt;"",IF($C50&lt;&gt;"TBA",ED$2/114,0),SUMIFS('HOURS&amp;CYCLES INPUT'!$F$2:$F$9999,'HOURS&amp;CYCLES INPUT'!$C$2:$C$9999,'QUALIFIED EFH'!$C50,'HOURS&amp;CYCLES INPUT'!$D$2:$D$9999,'QUALIFIED EFH'!ED$4,'HOURS&amp;CYCLES INPUT'!$E$2:$E$9999,'QUALIFIED EFH'!ED$5))</f>
        <v>0</v>
      </c>
      <c r="EE50" s="476">
        <f>IF(EE$2&lt;&gt;"",IF($C50&lt;&gt;"TBA",EE$2/114,0),SUMIFS('HOURS&amp;CYCLES INPUT'!$F$2:$F$9999,'HOURS&amp;CYCLES INPUT'!$C$2:$C$9999,'QUALIFIED EFH'!$C50,'HOURS&amp;CYCLES INPUT'!$D$2:$D$9999,'QUALIFIED EFH'!EE$4,'HOURS&amp;CYCLES INPUT'!$E$2:$E$9999,'QUALIFIED EFH'!EE$5))</f>
        <v>0</v>
      </c>
      <c r="EF50" s="476">
        <f>IF(EF$2&lt;&gt;"",IF($C50&lt;&gt;"TBA",EF$2/114,0),SUMIFS('HOURS&amp;CYCLES INPUT'!$F$2:$F$9999,'HOURS&amp;CYCLES INPUT'!$C$2:$C$9999,'QUALIFIED EFH'!$C50,'HOURS&amp;CYCLES INPUT'!$D$2:$D$9999,'QUALIFIED EFH'!EF$4,'HOURS&amp;CYCLES INPUT'!$E$2:$E$9999,'QUALIFIED EFH'!EF$5))</f>
        <v>0</v>
      </c>
      <c r="EG50" s="476">
        <f>IF(EG$2&lt;&gt;"",IF($C50&lt;&gt;"TBA",EG$2/114,0),SUMIFS('HOURS&amp;CYCLES INPUT'!$F$2:$F$9999,'HOURS&amp;CYCLES INPUT'!$C$2:$C$9999,'QUALIFIED EFH'!$C50,'HOURS&amp;CYCLES INPUT'!$D$2:$D$9999,'QUALIFIED EFH'!EG$4,'HOURS&amp;CYCLES INPUT'!$E$2:$E$9999,'QUALIFIED EFH'!EG$5))</f>
        <v>0</v>
      </c>
      <c r="EH50" s="476">
        <f>IF(EH$2&lt;&gt;"",IF($C50&lt;&gt;"TBA",EH$2/114,0),SUMIFS('HOURS&amp;CYCLES INPUT'!$F$2:$F$9999,'HOURS&amp;CYCLES INPUT'!$C$2:$C$9999,'QUALIFIED EFH'!$C50,'HOURS&amp;CYCLES INPUT'!$D$2:$D$9999,'QUALIFIED EFH'!EH$4,'HOURS&amp;CYCLES INPUT'!$E$2:$E$9999,'QUALIFIED EFH'!EH$5))</f>
        <v>0</v>
      </c>
      <c r="EI50" s="476">
        <f>IF(EI$2&lt;&gt;"",IF($C50&lt;&gt;"TBA",EI$2/114,0),SUMIFS('HOURS&amp;CYCLES INPUT'!$F$2:$F$9999,'HOURS&amp;CYCLES INPUT'!$C$2:$C$9999,'QUALIFIED EFH'!$C50,'HOURS&amp;CYCLES INPUT'!$D$2:$D$9999,'QUALIFIED EFH'!EI$4,'HOURS&amp;CYCLES INPUT'!$E$2:$E$9999,'QUALIFIED EFH'!EI$5))</f>
        <v>0</v>
      </c>
      <c r="EJ50" s="476">
        <f>IF(EJ$2&lt;&gt;"",IF($C50&lt;&gt;"TBA",EJ$2/114,0),SUMIFS('HOURS&amp;CYCLES INPUT'!$F$2:$F$9999,'HOURS&amp;CYCLES INPUT'!$C$2:$C$9999,'QUALIFIED EFH'!$C50,'HOURS&amp;CYCLES INPUT'!$D$2:$D$9999,'QUALIFIED EFH'!EJ$4,'HOURS&amp;CYCLES INPUT'!$E$2:$E$9999,'QUALIFIED EFH'!EJ$5))</f>
        <v>0</v>
      </c>
      <c r="EK50" s="476">
        <f>IF(EK$2&lt;&gt;"",IF($C50&lt;&gt;"TBA",EK$2/114,0),SUMIFS('HOURS&amp;CYCLES INPUT'!$F$2:$F$9999,'HOURS&amp;CYCLES INPUT'!$C$2:$C$9999,'QUALIFIED EFH'!$C50,'HOURS&amp;CYCLES INPUT'!$D$2:$D$9999,'QUALIFIED EFH'!EK$4,'HOURS&amp;CYCLES INPUT'!$E$2:$E$9999,'QUALIFIED EFH'!EK$5))</f>
        <v>0</v>
      </c>
      <c r="EL50" s="476">
        <f>IF(EL$2&lt;&gt;"",IF($C50&lt;&gt;"TBA",EL$2/114,0),SUMIFS('HOURS&amp;CYCLES INPUT'!$F$2:$F$9999,'HOURS&amp;CYCLES INPUT'!$C$2:$C$9999,'QUALIFIED EFH'!$C50,'HOURS&amp;CYCLES INPUT'!$D$2:$D$9999,'QUALIFIED EFH'!EL$4,'HOURS&amp;CYCLES INPUT'!$E$2:$E$9999,'QUALIFIED EFH'!EL$5))</f>
        <v>0</v>
      </c>
      <c r="EM50" s="476">
        <f>IF(EM$2&lt;&gt;"",IF($C50&lt;&gt;"TBA",EM$2/114,0),SUMIFS('HOURS&amp;CYCLES INPUT'!$F$2:$F$9999,'HOURS&amp;CYCLES INPUT'!$C$2:$C$9999,'QUALIFIED EFH'!$C50,'HOURS&amp;CYCLES INPUT'!$D$2:$D$9999,'QUALIFIED EFH'!EM$4,'HOURS&amp;CYCLES INPUT'!$E$2:$E$9999,'QUALIFIED EFH'!EM$5))</f>
        <v>0</v>
      </c>
      <c r="EN50" s="476">
        <f>IF(EN$2&lt;&gt;"",IF($C50&lt;&gt;"TBA",EN$2/114,0),SUMIFS('HOURS&amp;CYCLES INPUT'!$F$2:$F$9999,'HOURS&amp;CYCLES INPUT'!$C$2:$C$9999,'QUALIFIED EFH'!$C50,'HOURS&amp;CYCLES INPUT'!$D$2:$D$9999,'QUALIFIED EFH'!EN$4,'HOURS&amp;CYCLES INPUT'!$E$2:$E$9999,'QUALIFIED EFH'!EN$5))</f>
        <v>0</v>
      </c>
      <c r="EO50" s="476">
        <f>IF(EO$2&lt;&gt;"",IF($C50&lt;&gt;"TBA",EO$2/114,0),SUMIFS('HOURS&amp;CYCLES INPUT'!$F$2:$F$9999,'HOURS&amp;CYCLES INPUT'!$C$2:$C$9999,'QUALIFIED EFH'!$C50,'HOURS&amp;CYCLES INPUT'!$D$2:$D$9999,'QUALIFIED EFH'!EO$4,'HOURS&amp;CYCLES INPUT'!$E$2:$E$9999,'QUALIFIED EFH'!EO$5))</f>
        <v>0</v>
      </c>
      <c r="EP50" s="476">
        <f>IF(EP$2&lt;&gt;"",IF($C50&lt;&gt;"TBA",EP$2/114,0),SUMIFS('HOURS&amp;CYCLES INPUT'!$F$2:$F$9999,'HOURS&amp;CYCLES INPUT'!$C$2:$C$9999,'QUALIFIED EFH'!$C50,'HOURS&amp;CYCLES INPUT'!$D$2:$D$9999,'QUALIFIED EFH'!EP$4,'HOURS&amp;CYCLES INPUT'!$E$2:$E$9999,'QUALIFIED EFH'!EP$5))</f>
        <v>0</v>
      </c>
      <c r="EQ50" s="476">
        <f>IF(EQ$2&lt;&gt;"",IF($C50&lt;&gt;"TBA",EQ$2/114,0),SUMIFS('HOURS&amp;CYCLES INPUT'!$F$2:$F$9999,'HOURS&amp;CYCLES INPUT'!$C$2:$C$9999,'QUALIFIED EFH'!$C50,'HOURS&amp;CYCLES INPUT'!$D$2:$D$9999,'QUALIFIED EFH'!EQ$4,'HOURS&amp;CYCLES INPUT'!$E$2:$E$9999,'QUALIFIED EFH'!EQ$5))</f>
        <v>0</v>
      </c>
      <c r="ER50" s="476">
        <f>IF(ER$2&lt;&gt;"",IF($C50&lt;&gt;"TBA",ER$2/114,0),SUMIFS('HOURS&amp;CYCLES INPUT'!$F$2:$F$9999,'HOURS&amp;CYCLES INPUT'!$C$2:$C$9999,'QUALIFIED EFH'!$C50,'HOURS&amp;CYCLES INPUT'!$D$2:$D$9999,'QUALIFIED EFH'!ER$4,'HOURS&amp;CYCLES INPUT'!$E$2:$E$9999,'QUALIFIED EFH'!ER$5))</f>
        <v>0</v>
      </c>
      <c r="ES50" s="476">
        <f>IF(ES$2&lt;&gt;"",IF($C50&lt;&gt;"TBA",ES$2/114,0),SUMIFS('HOURS&amp;CYCLES INPUT'!$F$2:$F$9999,'HOURS&amp;CYCLES INPUT'!$C$2:$C$9999,'QUALIFIED EFH'!$C50,'HOURS&amp;CYCLES INPUT'!$D$2:$D$9999,'QUALIFIED EFH'!ES$4,'HOURS&amp;CYCLES INPUT'!$E$2:$E$9999,'QUALIFIED EFH'!ES$5))</f>
        <v>0</v>
      </c>
      <c r="ET50" s="476">
        <f>IF(ET$2&lt;&gt;"",IF($C50&lt;&gt;"TBA",ET$2/114,0),SUMIFS('HOURS&amp;CYCLES INPUT'!$F$2:$F$9999,'HOURS&amp;CYCLES INPUT'!$C$2:$C$9999,'QUALIFIED EFH'!$C50,'HOURS&amp;CYCLES INPUT'!$D$2:$D$9999,'QUALIFIED EFH'!ET$4,'HOURS&amp;CYCLES INPUT'!$E$2:$E$9999,'QUALIFIED EFH'!ET$5))</f>
        <v>0</v>
      </c>
      <c r="EU50" s="476">
        <f>IF(EU$2&lt;&gt;"",IF($C50&lt;&gt;"TBA",EU$2/114,0),SUMIFS('HOURS&amp;CYCLES INPUT'!$F$2:$F$9999,'HOURS&amp;CYCLES INPUT'!$C$2:$C$9999,'QUALIFIED EFH'!$C50,'HOURS&amp;CYCLES INPUT'!$D$2:$D$9999,'QUALIFIED EFH'!EU$4,'HOURS&amp;CYCLES INPUT'!$E$2:$E$9999,'QUALIFIED EFH'!EU$5))</f>
        <v>0</v>
      </c>
      <c r="EV50" s="476">
        <f>IF(EV$2&lt;&gt;"",IF($C50&lt;&gt;"TBA",EV$2/114,0),SUMIFS('HOURS&amp;CYCLES INPUT'!$F$2:$F$9999,'HOURS&amp;CYCLES INPUT'!$C$2:$C$9999,'QUALIFIED EFH'!$C50,'HOURS&amp;CYCLES INPUT'!$D$2:$D$9999,'QUALIFIED EFH'!EV$4,'HOURS&amp;CYCLES INPUT'!$E$2:$E$9999,'QUALIFIED EFH'!EV$5))</f>
        <v>0</v>
      </c>
      <c r="EW50" s="476">
        <f>IF(EW$2&lt;&gt;"",IF($C50&lt;&gt;"TBA",EW$2/114,0),SUMIFS('HOURS&amp;CYCLES INPUT'!$F$2:$F$9999,'HOURS&amp;CYCLES INPUT'!$C$2:$C$9999,'QUALIFIED EFH'!$C50,'HOURS&amp;CYCLES INPUT'!$D$2:$D$9999,'QUALIFIED EFH'!EW$4,'HOURS&amp;CYCLES INPUT'!$E$2:$E$9999,'QUALIFIED EFH'!EW$5))</f>
        <v>0</v>
      </c>
      <c r="EX50" s="476">
        <f>IF(EX$2&lt;&gt;"",IF($C50&lt;&gt;"TBA",EX$2/114,0),SUMIFS('HOURS&amp;CYCLES INPUT'!$F$2:$F$9999,'HOURS&amp;CYCLES INPUT'!$C$2:$C$9999,'QUALIFIED EFH'!$C50,'HOURS&amp;CYCLES INPUT'!$D$2:$D$9999,'QUALIFIED EFH'!EX$4,'HOURS&amp;CYCLES INPUT'!$E$2:$E$9999,'QUALIFIED EFH'!EX$5))</f>
        <v>0</v>
      </c>
      <c r="EY50" s="476">
        <f>IF(EY$2&lt;&gt;"",IF($C50&lt;&gt;"TBA",EY$2/114,0),SUMIFS('HOURS&amp;CYCLES INPUT'!$F$2:$F$9999,'HOURS&amp;CYCLES INPUT'!$C$2:$C$9999,'QUALIFIED EFH'!$C50,'HOURS&amp;CYCLES INPUT'!$D$2:$D$9999,'QUALIFIED EFH'!EY$4,'HOURS&amp;CYCLES INPUT'!$E$2:$E$9999,'QUALIFIED EFH'!EY$5))</f>
        <v>0</v>
      </c>
      <c r="EZ50" s="476">
        <f>IF(EZ$2&lt;&gt;"",IF($C50&lt;&gt;"TBA",EZ$2/114,0),SUMIFS('HOURS&amp;CYCLES INPUT'!$F$2:$F$9999,'HOURS&amp;CYCLES INPUT'!$C$2:$C$9999,'QUALIFIED EFH'!$C50,'HOURS&amp;CYCLES INPUT'!$D$2:$D$9999,'QUALIFIED EFH'!EZ$4,'HOURS&amp;CYCLES INPUT'!$E$2:$E$9999,'QUALIFIED EFH'!EZ$5))</f>
        <v>0</v>
      </c>
      <c r="FA50" s="476">
        <f>IF(FA$2&lt;&gt;"",IF($C50&lt;&gt;"TBA",FA$2/114,0),SUMIFS('HOURS&amp;CYCLES INPUT'!$F$2:$F$9999,'HOURS&amp;CYCLES INPUT'!$C$2:$C$9999,'QUALIFIED EFH'!$C50,'HOURS&amp;CYCLES INPUT'!$D$2:$D$9999,'QUALIFIED EFH'!FA$4,'HOURS&amp;CYCLES INPUT'!$E$2:$E$9999,'QUALIFIED EFH'!FA$5))</f>
        <v>0</v>
      </c>
      <c r="FB50" s="476">
        <f>IF(FB$2&lt;&gt;"",IF($C50&lt;&gt;"TBA",FB$2/114,0),SUMIFS('HOURS&amp;CYCLES INPUT'!$F$2:$F$9999,'HOURS&amp;CYCLES INPUT'!$C$2:$C$9999,'QUALIFIED EFH'!$C50,'HOURS&amp;CYCLES INPUT'!$D$2:$D$9999,'QUALIFIED EFH'!FB$4,'HOURS&amp;CYCLES INPUT'!$E$2:$E$9999,'QUALIFIED EFH'!FB$5))</f>
        <v>0</v>
      </c>
      <c r="FC50" s="476">
        <f>IF(FC$2&lt;&gt;"",IF($C50&lt;&gt;"TBA",FC$2/114,0),SUMIFS('HOURS&amp;CYCLES INPUT'!$F$2:$F$9999,'HOURS&amp;CYCLES INPUT'!$C$2:$C$9999,'QUALIFIED EFH'!$C50,'HOURS&amp;CYCLES INPUT'!$D$2:$D$9999,'QUALIFIED EFH'!FC$4,'HOURS&amp;CYCLES INPUT'!$E$2:$E$9999,'QUALIFIED EFH'!FC$5))</f>
        <v>0</v>
      </c>
      <c r="FD50" s="476">
        <f>IF(FD$2&lt;&gt;"",IF($C50&lt;&gt;"TBA",FD$2/114,0),SUMIFS('HOURS&amp;CYCLES INPUT'!$F$2:$F$9999,'HOURS&amp;CYCLES INPUT'!$C$2:$C$9999,'QUALIFIED EFH'!$C50,'HOURS&amp;CYCLES INPUT'!$D$2:$D$9999,'QUALIFIED EFH'!FD$4,'HOURS&amp;CYCLES INPUT'!$E$2:$E$9999,'QUALIFIED EFH'!FD$5))</f>
        <v>0</v>
      </c>
      <c r="FE50" s="476">
        <f>IF(FE$2&lt;&gt;"",IF($C50&lt;&gt;"TBA",FE$2/114,0),SUMIFS('HOURS&amp;CYCLES INPUT'!$F$2:$F$9999,'HOURS&amp;CYCLES INPUT'!$C$2:$C$9999,'QUALIFIED EFH'!$C50,'HOURS&amp;CYCLES INPUT'!$D$2:$D$9999,'QUALIFIED EFH'!FE$4,'HOURS&amp;CYCLES INPUT'!$E$2:$E$9999,'QUALIFIED EFH'!FE$5))</f>
        <v>0</v>
      </c>
      <c r="FF50" s="476">
        <f>IF(FF$2&lt;&gt;"",IF($C50&lt;&gt;"TBA",FF$2/114,0),SUMIFS('HOURS&amp;CYCLES INPUT'!$F$2:$F$9999,'HOURS&amp;CYCLES INPUT'!$C$2:$C$9999,'QUALIFIED EFH'!$C50,'HOURS&amp;CYCLES INPUT'!$D$2:$D$9999,'QUALIFIED EFH'!FF$4,'HOURS&amp;CYCLES INPUT'!$E$2:$E$9999,'QUALIFIED EFH'!FF$5))</f>
        <v>0</v>
      </c>
      <c r="FG50" s="476">
        <f>IF(FG$2&lt;&gt;"",IF($C50&lt;&gt;"TBA",FG$2/114,0),SUMIFS('HOURS&amp;CYCLES INPUT'!$F$2:$F$9999,'HOURS&amp;CYCLES INPUT'!$C$2:$C$9999,'QUALIFIED EFH'!$C50,'HOURS&amp;CYCLES INPUT'!$D$2:$D$9999,'QUALIFIED EFH'!FG$4,'HOURS&amp;CYCLES INPUT'!$E$2:$E$9999,'QUALIFIED EFH'!FG$5))</f>
        <v>0</v>
      </c>
      <c r="FH50" s="476">
        <f>IF(FH$2&lt;&gt;"",IF($C50&lt;&gt;"TBA",FH$2/114,0),SUMIFS('HOURS&amp;CYCLES INPUT'!$F$2:$F$9999,'HOURS&amp;CYCLES INPUT'!$C$2:$C$9999,'QUALIFIED EFH'!$C50,'HOURS&amp;CYCLES INPUT'!$D$2:$D$9999,'QUALIFIED EFH'!FH$4,'HOURS&amp;CYCLES INPUT'!$E$2:$E$9999,'QUALIFIED EFH'!FH$5))</f>
        <v>0</v>
      </c>
      <c r="FI50" s="476">
        <f>IF(FI$2&lt;&gt;"",IF($C50&lt;&gt;"TBA",FI$2/114,0),SUMIFS('HOURS&amp;CYCLES INPUT'!$F$2:$F$9999,'HOURS&amp;CYCLES INPUT'!$C$2:$C$9999,'QUALIFIED EFH'!$C50,'HOURS&amp;CYCLES INPUT'!$D$2:$D$9999,'QUALIFIED EFH'!FI$4,'HOURS&amp;CYCLES INPUT'!$E$2:$E$9999,'QUALIFIED EFH'!FI$5))</f>
        <v>0</v>
      </c>
      <c r="FJ50" s="476">
        <f>IF(FJ$2&lt;&gt;"",IF($C50&lt;&gt;"TBA",FJ$2/114,0),SUMIFS('HOURS&amp;CYCLES INPUT'!$F$2:$F$9999,'HOURS&amp;CYCLES INPUT'!$C$2:$C$9999,'QUALIFIED EFH'!$C50,'HOURS&amp;CYCLES INPUT'!$D$2:$D$9999,'QUALIFIED EFH'!FJ$4,'HOURS&amp;CYCLES INPUT'!$E$2:$E$9999,'QUALIFIED EFH'!FJ$5))</f>
        <v>0</v>
      </c>
      <c r="FK50" s="476">
        <f>IF(FK$2&lt;&gt;"",IF($C50&lt;&gt;"TBA",FK$2/114,0),SUMIFS('HOURS&amp;CYCLES INPUT'!$F$2:$F$9999,'HOURS&amp;CYCLES INPUT'!$C$2:$C$9999,'QUALIFIED EFH'!$C50,'HOURS&amp;CYCLES INPUT'!$D$2:$D$9999,'QUALIFIED EFH'!FK$4,'HOURS&amp;CYCLES INPUT'!$E$2:$E$9999,'QUALIFIED EFH'!FK$5))</f>
        <v>0</v>
      </c>
      <c r="FL50" s="476">
        <f>IF(FL$2&lt;&gt;"",IF($C50&lt;&gt;"TBA",FL$2/114,0),SUMIFS('HOURS&amp;CYCLES INPUT'!$F$2:$F$9999,'HOURS&amp;CYCLES INPUT'!$C$2:$C$9999,'QUALIFIED EFH'!$C50,'HOURS&amp;CYCLES INPUT'!$D$2:$D$9999,'QUALIFIED EFH'!FL$4,'HOURS&amp;CYCLES INPUT'!$E$2:$E$9999,'QUALIFIED EFH'!FL$5))</f>
        <v>0</v>
      </c>
      <c r="FM50" s="476">
        <f>IF(FM$2&lt;&gt;"",IF($C50&lt;&gt;"TBA",FM$2/114,0),SUMIFS('HOURS&amp;CYCLES INPUT'!$F$2:$F$9999,'HOURS&amp;CYCLES INPUT'!$C$2:$C$9999,'QUALIFIED EFH'!$C50,'HOURS&amp;CYCLES INPUT'!$D$2:$D$9999,'QUALIFIED EFH'!FM$4,'HOURS&amp;CYCLES INPUT'!$E$2:$E$9999,'QUALIFIED EFH'!FM$5))</f>
        <v>0</v>
      </c>
      <c r="FN50" s="476">
        <f>IF(FN$2&lt;&gt;"",IF($C50&lt;&gt;"TBA",FN$2/114,0),SUMIFS('HOURS&amp;CYCLES INPUT'!$F$2:$F$9999,'HOURS&amp;CYCLES INPUT'!$C$2:$C$9999,'QUALIFIED EFH'!$C50,'HOURS&amp;CYCLES INPUT'!$D$2:$D$9999,'QUALIFIED EFH'!FN$4,'HOURS&amp;CYCLES INPUT'!$E$2:$E$9999,'QUALIFIED EFH'!FN$5))</f>
        <v>0</v>
      </c>
      <c r="FO50" s="476">
        <f>IF(FO$2&lt;&gt;"",IF($C50&lt;&gt;"TBA",FO$2/114,0),SUMIFS('HOURS&amp;CYCLES INPUT'!$F$2:$F$9999,'HOURS&amp;CYCLES INPUT'!$C$2:$C$9999,'QUALIFIED EFH'!$C50,'HOURS&amp;CYCLES INPUT'!$D$2:$D$9999,'QUALIFIED EFH'!FO$4,'HOURS&amp;CYCLES INPUT'!$E$2:$E$9999,'QUALIFIED EFH'!FO$5))</f>
        <v>0</v>
      </c>
      <c r="FP50" s="476">
        <f>IF(FP$2&lt;&gt;"",IF($C50&lt;&gt;"TBA",FP$2/114,0),SUMIFS('HOURS&amp;CYCLES INPUT'!$F$2:$F$9999,'HOURS&amp;CYCLES INPUT'!$C$2:$C$9999,'QUALIFIED EFH'!$C50,'HOURS&amp;CYCLES INPUT'!$D$2:$D$9999,'QUALIFIED EFH'!FP$4,'HOURS&amp;CYCLES INPUT'!$E$2:$E$9999,'QUALIFIED EFH'!FP$5))</f>
        <v>0</v>
      </c>
      <c r="FQ50" s="476">
        <f>IF(FQ$2&lt;&gt;"",IF($C50&lt;&gt;"TBA",FQ$2/114,0),SUMIFS('HOURS&amp;CYCLES INPUT'!$F$2:$F$9999,'HOURS&amp;CYCLES INPUT'!$C$2:$C$9999,'QUALIFIED EFH'!$C50,'HOURS&amp;CYCLES INPUT'!$D$2:$D$9999,'QUALIFIED EFH'!FQ$4,'HOURS&amp;CYCLES INPUT'!$E$2:$E$9999,'QUALIFIED EFH'!FQ$5))</f>
        <v>0</v>
      </c>
      <c r="FR50" s="476">
        <f>IF(FR$2&lt;&gt;"",IF($C50&lt;&gt;"TBA",FR$2/114,0),SUMIFS('HOURS&amp;CYCLES INPUT'!$F$2:$F$9999,'HOURS&amp;CYCLES INPUT'!$C$2:$C$9999,'QUALIFIED EFH'!$C50,'HOURS&amp;CYCLES INPUT'!$D$2:$D$9999,'QUALIFIED EFH'!FR$4,'HOURS&amp;CYCLES INPUT'!$E$2:$E$9999,'QUALIFIED EFH'!FR$5))</f>
        <v>0</v>
      </c>
      <c r="FS50" s="476">
        <f>IF(FS$2&lt;&gt;"",IF($C50&lt;&gt;"TBA",FS$2/114,0),SUMIFS('HOURS&amp;CYCLES INPUT'!$F$2:$F$9999,'HOURS&amp;CYCLES INPUT'!$C$2:$C$9999,'QUALIFIED EFH'!$C50,'HOURS&amp;CYCLES INPUT'!$D$2:$D$9999,'QUALIFIED EFH'!FS$4,'HOURS&amp;CYCLES INPUT'!$E$2:$E$9999,'QUALIFIED EFH'!FS$5))</f>
        <v>0</v>
      </c>
      <c r="FT50" s="476">
        <f>IF(FT$2&lt;&gt;"",IF($C50&lt;&gt;"TBA",FT$2/114,0),SUMIFS('HOURS&amp;CYCLES INPUT'!$F$2:$F$9999,'HOURS&amp;CYCLES INPUT'!$C$2:$C$9999,'QUALIFIED EFH'!$C50,'HOURS&amp;CYCLES INPUT'!$D$2:$D$9999,'QUALIFIED EFH'!FT$4,'HOURS&amp;CYCLES INPUT'!$E$2:$E$9999,'QUALIFIED EFH'!FT$5))</f>
        <v>0</v>
      </c>
      <c r="FU50" s="476">
        <f>IF(FU$2&lt;&gt;"",IF($C50&lt;&gt;"TBA",FU$2/114,0),SUMIFS('HOURS&amp;CYCLES INPUT'!$F$2:$F$9999,'HOURS&amp;CYCLES INPUT'!$C$2:$C$9999,'QUALIFIED EFH'!$C50,'HOURS&amp;CYCLES INPUT'!$D$2:$D$9999,'QUALIFIED EFH'!FU$4,'HOURS&amp;CYCLES INPUT'!$E$2:$E$9999,'QUALIFIED EFH'!FU$5))</f>
        <v>0</v>
      </c>
      <c r="FV50" s="476">
        <f>IF(FV$2&lt;&gt;"",IF($C50&lt;&gt;"TBA",FV$2/114,0),SUMIFS('HOURS&amp;CYCLES INPUT'!$F$2:$F$9999,'HOURS&amp;CYCLES INPUT'!$C$2:$C$9999,'QUALIFIED EFH'!$C50,'HOURS&amp;CYCLES INPUT'!$D$2:$D$9999,'QUALIFIED EFH'!FV$4,'HOURS&amp;CYCLES INPUT'!$E$2:$E$9999,'QUALIFIED EFH'!FV$5))</f>
        <v>0</v>
      </c>
      <c r="FW50" s="476">
        <f>IF(FW$2&lt;&gt;"",IF($C50&lt;&gt;"TBA",FW$2/114,0),SUMIFS('HOURS&amp;CYCLES INPUT'!$F$2:$F$9999,'HOURS&amp;CYCLES INPUT'!$C$2:$C$9999,'QUALIFIED EFH'!$C50,'HOURS&amp;CYCLES INPUT'!$D$2:$D$9999,'QUALIFIED EFH'!FW$4,'HOURS&amp;CYCLES INPUT'!$E$2:$E$9999,'QUALIFIED EFH'!FW$5))</f>
        <v>0</v>
      </c>
      <c r="FX50" s="476">
        <f>IF(FX$2&lt;&gt;"",IF($C50&lt;&gt;"TBA",FX$2/114,0),SUMIFS('HOURS&amp;CYCLES INPUT'!$F$2:$F$9999,'HOURS&amp;CYCLES INPUT'!$C$2:$C$9999,'QUALIFIED EFH'!$C50,'HOURS&amp;CYCLES INPUT'!$D$2:$D$9999,'QUALIFIED EFH'!FX$4,'HOURS&amp;CYCLES INPUT'!$E$2:$E$9999,'QUALIFIED EFH'!FX$5))</f>
        <v>0</v>
      </c>
      <c r="FY50" s="476">
        <f>IF(FY$2&lt;&gt;"",IF($C50&lt;&gt;"TBA",FY$2/114,0),SUMIFS('HOURS&amp;CYCLES INPUT'!$F$2:$F$9999,'HOURS&amp;CYCLES INPUT'!$C$2:$C$9999,'QUALIFIED EFH'!$C50,'HOURS&amp;CYCLES INPUT'!$D$2:$D$9999,'QUALIFIED EFH'!FY$4,'HOURS&amp;CYCLES INPUT'!$E$2:$E$9999,'QUALIFIED EFH'!FY$5))</f>
        <v>0</v>
      </c>
      <c r="FZ50" s="476">
        <f>IF(FZ$2&lt;&gt;"",IF($C50&lt;&gt;"TBA",FZ$2/114,0),SUMIFS('HOURS&amp;CYCLES INPUT'!$F$2:$F$9999,'HOURS&amp;CYCLES INPUT'!$C$2:$C$9999,'QUALIFIED EFH'!$C50,'HOURS&amp;CYCLES INPUT'!$D$2:$D$9999,'QUALIFIED EFH'!FZ$4,'HOURS&amp;CYCLES INPUT'!$E$2:$E$9999,'QUALIFIED EFH'!FZ$5))</f>
        <v>0</v>
      </c>
      <c r="GA50" s="476">
        <f>IF(GA$2&lt;&gt;"",IF($C50&lt;&gt;"TBA",GA$2/114,0),SUMIFS('HOURS&amp;CYCLES INPUT'!$F$2:$F$9999,'HOURS&amp;CYCLES INPUT'!$C$2:$C$9999,'QUALIFIED EFH'!$C50,'HOURS&amp;CYCLES INPUT'!$D$2:$D$9999,'QUALIFIED EFH'!GA$4,'HOURS&amp;CYCLES INPUT'!$E$2:$E$9999,'QUALIFIED EFH'!GA$5))</f>
        <v>0</v>
      </c>
      <c r="GB50" s="476">
        <f>IF(GB$2&lt;&gt;"",IF($C50&lt;&gt;"TBA",GB$2/114,0),SUMIFS('HOURS&amp;CYCLES INPUT'!$F$2:$F$9999,'HOURS&amp;CYCLES INPUT'!$C$2:$C$9999,'QUALIFIED EFH'!$C50,'HOURS&amp;CYCLES INPUT'!$D$2:$D$9999,'QUALIFIED EFH'!GB$4,'HOURS&amp;CYCLES INPUT'!$E$2:$E$9999,'QUALIFIED EFH'!GB$5))</f>
        <v>0</v>
      </c>
    </row>
    <row r="51" spans="3:184" x14ac:dyDescent="0.35">
      <c r="C51" s="472">
        <f>'QUALIFIED ENGINES'!D52</f>
        <v>91482</v>
      </c>
      <c r="D51" s="476">
        <f>IF(D$2&lt;&gt;"",IF($C51&lt;&gt;"TBA",D$2/114,0),SUMIFS('HOURS&amp;CYCLES INPUT'!$F$2:$F$9999,'HOURS&amp;CYCLES INPUT'!$C$2:$C$9999,'QUALIFIED EFH'!$C51,'HOURS&amp;CYCLES INPUT'!$D$2:$D$9999,'QUALIFIED EFH'!D$4,'HOURS&amp;CYCLES INPUT'!$E$2:$E$9999,'QUALIFIED EFH'!D$5))</f>
        <v>0</v>
      </c>
      <c r="E51" s="476">
        <f>IF(E$2&lt;&gt;"",IF($C51&lt;&gt;"TBA",E$2/114,0),SUMIFS('HOURS&amp;CYCLES INPUT'!$F$2:$F$9999,'HOURS&amp;CYCLES INPUT'!$C$2:$C$9999,'QUALIFIED EFH'!$C51,'HOURS&amp;CYCLES INPUT'!$D$2:$D$9999,'QUALIFIED EFH'!E$4,'HOURS&amp;CYCLES INPUT'!$E$2:$E$9999,'QUALIFIED EFH'!E$5))</f>
        <v>0</v>
      </c>
      <c r="F51" s="476">
        <f>IF(F$2&lt;&gt;"",IF($C51&lt;&gt;"TBA",F$2/114,0),SUMIFS('HOURS&amp;CYCLES INPUT'!$F$2:$F$9999,'HOURS&amp;CYCLES INPUT'!$C$2:$C$9999,'QUALIFIED EFH'!$C51,'HOURS&amp;CYCLES INPUT'!$D$2:$D$9999,'QUALIFIED EFH'!F$4,'HOURS&amp;CYCLES INPUT'!$E$2:$E$9999,'QUALIFIED EFH'!F$5))</f>
        <v>0</v>
      </c>
      <c r="G51" s="476">
        <f>IF(G$2&lt;&gt;"",IF($C51&lt;&gt;"TBA",G$2/114,0),SUMIFS('HOURS&amp;CYCLES INPUT'!$F$2:$F$9999,'HOURS&amp;CYCLES INPUT'!$C$2:$C$9999,'QUALIFIED EFH'!$C51,'HOURS&amp;CYCLES INPUT'!$D$2:$D$9999,'QUALIFIED EFH'!G$4,'HOURS&amp;CYCLES INPUT'!$E$2:$E$9999,'QUALIFIED EFH'!G$5))</f>
        <v>0</v>
      </c>
      <c r="H51" s="476">
        <f>IF(H$2&lt;&gt;"",IF($C51&lt;&gt;"TBA",H$2/114,0),SUMIFS('HOURS&amp;CYCLES INPUT'!$F$2:$F$9999,'HOURS&amp;CYCLES INPUT'!$C$2:$C$9999,'QUALIFIED EFH'!$C51,'HOURS&amp;CYCLES INPUT'!$D$2:$D$9999,'QUALIFIED EFH'!H$4,'HOURS&amp;CYCLES INPUT'!$E$2:$E$9999,'QUALIFIED EFH'!H$5))</f>
        <v>0</v>
      </c>
      <c r="I51" s="476">
        <f>IF(I$2&lt;&gt;"",IF($C51&lt;&gt;"TBA",I$2/114,0),SUMIFS('HOURS&amp;CYCLES INPUT'!$F$2:$F$9999,'HOURS&amp;CYCLES INPUT'!$C$2:$C$9999,'QUALIFIED EFH'!$C51,'HOURS&amp;CYCLES INPUT'!$D$2:$D$9999,'QUALIFIED EFH'!I$4,'HOURS&amp;CYCLES INPUT'!$E$2:$E$9999,'QUALIFIED EFH'!I$5))</f>
        <v>0</v>
      </c>
      <c r="J51" s="476">
        <f>IF(J$2&lt;&gt;"",IF($C51&lt;&gt;"TBA",J$2/114,0),SUMIFS('HOURS&amp;CYCLES INPUT'!$F$2:$F$9999,'HOURS&amp;CYCLES INPUT'!$C$2:$C$9999,'QUALIFIED EFH'!$C51,'HOURS&amp;CYCLES INPUT'!$D$2:$D$9999,'QUALIFIED EFH'!J$4,'HOURS&amp;CYCLES INPUT'!$E$2:$E$9999,'QUALIFIED EFH'!J$5))</f>
        <v>0</v>
      </c>
      <c r="K51" s="476">
        <f>IF(K$2&lt;&gt;"",IF($C51&lt;&gt;"TBA",K$2/114,0),SUMIFS('HOURS&amp;CYCLES INPUT'!$F$2:$F$9999,'HOURS&amp;CYCLES INPUT'!$C$2:$C$9999,'QUALIFIED EFH'!$C51,'HOURS&amp;CYCLES INPUT'!$D$2:$D$9999,'QUALIFIED EFH'!K$4,'HOURS&amp;CYCLES INPUT'!$E$2:$E$9999,'QUALIFIED EFH'!K$5))</f>
        <v>0</v>
      </c>
      <c r="L51" s="476">
        <f>IF(L$2&lt;&gt;"",IF($C51&lt;&gt;"TBA",L$2/114,0),SUMIFS('HOURS&amp;CYCLES INPUT'!$F$2:$F$9999,'HOURS&amp;CYCLES INPUT'!$C$2:$C$9999,'QUALIFIED EFH'!$C51,'HOURS&amp;CYCLES INPUT'!$D$2:$D$9999,'QUALIFIED EFH'!L$4,'HOURS&amp;CYCLES INPUT'!$E$2:$E$9999,'QUALIFIED EFH'!L$5))</f>
        <v>0</v>
      </c>
      <c r="M51" s="476">
        <f>IF(M$2&lt;&gt;"",IF($C51&lt;&gt;"TBA",M$2/114,0),SUMIFS('HOURS&amp;CYCLES INPUT'!$F$2:$F$9999,'HOURS&amp;CYCLES INPUT'!$C$2:$C$9999,'QUALIFIED EFH'!$C51,'HOURS&amp;CYCLES INPUT'!$D$2:$D$9999,'QUALIFIED EFH'!M$4,'HOURS&amp;CYCLES INPUT'!$E$2:$E$9999,'QUALIFIED EFH'!M$5))</f>
        <v>0</v>
      </c>
      <c r="N51" s="476">
        <f>IF(N$2&lt;&gt;"",IF($C51&lt;&gt;"TBA",N$2/114,0),SUMIFS('HOURS&amp;CYCLES INPUT'!$F$2:$F$9999,'HOURS&amp;CYCLES INPUT'!$C$2:$C$9999,'QUALIFIED EFH'!$C51,'HOURS&amp;CYCLES INPUT'!$D$2:$D$9999,'QUALIFIED EFH'!N$4,'HOURS&amp;CYCLES INPUT'!$E$2:$E$9999,'QUALIFIED EFH'!N$5))</f>
        <v>0</v>
      </c>
      <c r="O51" s="476">
        <f>IF(O$2&lt;&gt;"",IF($C51&lt;&gt;"TBA",O$2/114,0),SUMIFS('HOURS&amp;CYCLES INPUT'!$F$2:$F$9999,'HOURS&amp;CYCLES INPUT'!$C$2:$C$9999,'QUALIFIED EFH'!$C51,'HOURS&amp;CYCLES INPUT'!$D$2:$D$9999,'QUALIFIED EFH'!O$4,'HOURS&amp;CYCLES INPUT'!$E$2:$E$9999,'QUALIFIED EFH'!O$5))</f>
        <v>0</v>
      </c>
      <c r="P51" s="476">
        <f>IF(P$2&lt;&gt;"",IF($C51&lt;&gt;"TBA",P$2/114,0),SUMIFS('HOURS&amp;CYCLES INPUT'!$F$2:$F$9999,'HOURS&amp;CYCLES INPUT'!$C$2:$C$9999,'QUALIFIED EFH'!$C51,'HOURS&amp;CYCLES INPUT'!$D$2:$D$9999,'QUALIFIED EFH'!P$4,'HOURS&amp;CYCLES INPUT'!$E$2:$E$9999,'QUALIFIED EFH'!P$5))</f>
        <v>0</v>
      </c>
      <c r="Q51" s="476">
        <f>IF(Q$2&lt;&gt;"",IF($C51&lt;&gt;"TBA",Q$2/114,0),SUMIFS('HOURS&amp;CYCLES INPUT'!$F$2:$F$9999,'HOURS&amp;CYCLES INPUT'!$C$2:$C$9999,'QUALIFIED EFH'!$C51,'HOURS&amp;CYCLES INPUT'!$D$2:$D$9999,'QUALIFIED EFH'!Q$4,'HOURS&amp;CYCLES INPUT'!$E$2:$E$9999,'QUALIFIED EFH'!Q$5))</f>
        <v>0</v>
      </c>
      <c r="R51" s="476">
        <f>IF(R$1&lt;&gt;"",IF($C51&lt;&gt;"TBA",R$1/114,0),SUMIFS('HOURS&amp;CYCLES INPUT'!$F$2:$F$9999,'HOURS&amp;CYCLES INPUT'!$C$2:$C$9999,'QUALIFIED EFH'!$C51,'HOURS&amp;CYCLES INPUT'!$D$2:$D$9999,'QUALIFIED EFH'!R$4,'HOURS&amp;CYCLES INPUT'!$E$2:$E$9999,'QUALIFIED EFH'!R$5))</f>
        <v>0</v>
      </c>
      <c r="S51" s="476">
        <f>IF(S$2&lt;&gt;"",IF($C51&lt;&gt;"TBA",S$2/114,0),SUMIFS('HOURS&amp;CYCLES INPUT'!$F$2:$F$9999,'HOURS&amp;CYCLES INPUT'!$C$2:$C$9999,'QUALIFIED EFH'!$C51,'HOURS&amp;CYCLES INPUT'!$D$2:$D$9999,'QUALIFIED EFH'!S$4,'HOURS&amp;CYCLES INPUT'!$E$2:$E$9999,'QUALIFIED EFH'!S$5))</f>
        <v>60.1</v>
      </c>
      <c r="T51" s="476">
        <f>IF(T$2&lt;&gt;"",IF($C51&lt;&gt;"TBA",T$2/114,0),SUMIFS('HOURS&amp;CYCLES INPUT'!$F$2:$F$9999,'HOURS&amp;CYCLES INPUT'!$C$2:$C$9999,'QUALIFIED EFH'!$C51,'HOURS&amp;CYCLES INPUT'!$D$2:$D$9999,'QUALIFIED EFH'!T$4,'HOURS&amp;CYCLES INPUT'!$E$2:$E$9999,'QUALIFIED EFH'!T$5))</f>
        <v>464.1</v>
      </c>
      <c r="U51" s="476">
        <f>IF(U$2&lt;&gt;"",IF($C51&lt;&gt;"TBA",U$2/114,0),SUMIFS('HOURS&amp;CYCLES INPUT'!$F$2:$F$9999,'HOURS&amp;CYCLES INPUT'!$C$2:$C$9999,'QUALIFIED EFH'!$C51,'HOURS&amp;CYCLES INPUT'!$D$2:$D$9999,'QUALIFIED EFH'!U$4,'HOURS&amp;CYCLES INPUT'!$E$2:$E$9999,'QUALIFIED EFH'!U$5))</f>
        <v>406.56</v>
      </c>
      <c r="V51" s="476">
        <f>IF(V$2&lt;&gt;"",IF($C51&lt;&gt;"TBA",V$2/114,0),SUMIFS('HOURS&amp;CYCLES INPUT'!$F$2:$F$9999,'HOURS&amp;CYCLES INPUT'!$C$2:$C$9999,'QUALIFIED EFH'!$C51,'HOURS&amp;CYCLES INPUT'!$D$2:$D$9999,'QUALIFIED EFH'!V$4,'HOURS&amp;CYCLES INPUT'!$E$2:$E$9999,'QUALIFIED EFH'!V$5))</f>
        <v>342.38</v>
      </c>
      <c r="W51" s="476">
        <f>IF(W$2&lt;&gt;"",IF($C51&lt;&gt;"TBA",W$2/114,0),SUMIFS('HOURS&amp;CYCLES INPUT'!$F$2:$F$9999,'HOURS&amp;CYCLES INPUT'!$C$2:$C$9999,'QUALIFIED EFH'!$C51,'HOURS&amp;CYCLES INPUT'!$D$2:$D$9999,'QUALIFIED EFH'!W$4,'HOURS&amp;CYCLES INPUT'!$E$2:$E$9999,'QUALIFIED EFH'!W$5))</f>
        <v>384.46</v>
      </c>
      <c r="X51" s="476">
        <f>IF(X$2&lt;&gt;"",IF($C51&lt;&gt;"TBA",X$2/114,0),SUMIFS('HOURS&amp;CYCLES INPUT'!$F$2:$F$9999,'HOURS&amp;CYCLES INPUT'!$C$2:$C$9999,'QUALIFIED EFH'!$C51,'HOURS&amp;CYCLES INPUT'!$D$2:$D$9999,'QUALIFIED EFH'!X$4,'HOURS&amp;CYCLES INPUT'!$E$2:$E$9999,'QUALIFIED EFH'!X$5))</f>
        <v>398.78</v>
      </c>
      <c r="Y51" s="476">
        <f>IF(Y$2&lt;&gt;"",IF($C51&lt;&gt;"TBA",Y$2/114,0),SUMIFS('HOURS&amp;CYCLES INPUT'!$F$2:$F$9999,'HOURS&amp;CYCLES INPUT'!$C$2:$C$9999,'QUALIFIED EFH'!$C51,'HOURS&amp;CYCLES INPUT'!$D$2:$D$9999,'QUALIFIED EFH'!Y$4,'HOURS&amp;CYCLES INPUT'!$E$2:$E$9999,'QUALIFIED EFH'!Y$5))</f>
        <v>356.62</v>
      </c>
      <c r="Z51" s="476">
        <f>IF(Z$2&lt;&gt;"",IF($C51&lt;&gt;"TBA",Z$2/114,0),SUMIFS('HOURS&amp;CYCLES INPUT'!$F$2:$F$9999,'HOURS&amp;CYCLES INPUT'!$C$2:$C$9999,'QUALIFIED EFH'!$C51,'HOURS&amp;CYCLES INPUT'!$D$2:$D$9999,'QUALIFIED EFH'!Z$4,'HOURS&amp;CYCLES INPUT'!$E$2:$E$9999,'QUALIFIED EFH'!Z$5))</f>
        <v>404.11</v>
      </c>
      <c r="AA51" s="476">
        <f>IF(AA$2&lt;&gt;"",IF($C51&lt;&gt;"TBA",AA$2/114,0),SUMIFS('HOURS&amp;CYCLES INPUT'!$F$2:$F$9999,'HOURS&amp;CYCLES INPUT'!$C$2:$C$9999,'QUALIFIED EFH'!$C51,'HOURS&amp;CYCLES INPUT'!$D$2:$D$9999,'QUALIFIED EFH'!AA$4,'HOURS&amp;CYCLES INPUT'!$E$2:$E$9999,'QUALIFIED EFH'!AA$5))</f>
        <v>423.82</v>
      </c>
      <c r="AB51" s="476">
        <f>IF(AB$2&lt;&gt;"",IF($C51&lt;&gt;"TBA",AB$2/114,0),SUMIFS('HOURS&amp;CYCLES INPUT'!$F$2:$F$9999,'HOURS&amp;CYCLES INPUT'!$C$2:$C$9999,'QUALIFIED EFH'!$C51,'HOURS&amp;CYCLES INPUT'!$D$2:$D$9999,'QUALIFIED EFH'!AB$4,'HOURS&amp;CYCLES INPUT'!$E$2:$E$9999,'QUALIFIED EFH'!AB$5))</f>
        <v>464.45</v>
      </c>
      <c r="AC51" s="476">
        <f>IF(AC$2&lt;&gt;"",IF($C51&lt;&gt;"TBA",AC$2/114,0),SUMIFS('HOURS&amp;CYCLES INPUT'!$F$2:$F$9999,'HOURS&amp;CYCLES INPUT'!$C$2:$C$9999,'QUALIFIED EFH'!$C51,'HOURS&amp;CYCLES INPUT'!$D$2:$D$9999,'QUALIFIED EFH'!AC$4,'HOURS&amp;CYCLES INPUT'!$E$2:$E$9999,'QUALIFIED EFH'!AC$5))</f>
        <v>424.3</v>
      </c>
      <c r="AD51" s="476">
        <f>IF(AD$2&lt;&gt;"",IF($C51&lt;&gt;"TBA",AD$2/114,0),SUMIFS('HOURS&amp;CYCLES INPUT'!$F$2:$F$9999,'HOURS&amp;CYCLES INPUT'!$C$2:$C$9999,'QUALIFIED EFH'!$C51,'HOURS&amp;CYCLES INPUT'!$D$2:$D$9999,'QUALIFIED EFH'!AD$4,'HOURS&amp;CYCLES INPUT'!$E$2:$E$9999,'QUALIFIED EFH'!AD$5))</f>
        <v>402.23</v>
      </c>
      <c r="AE51" s="476">
        <f>IF(AE$2&lt;&gt;"",IF($C51&lt;&gt;"TBA",AE$2/114,0),SUMIFS('HOURS&amp;CYCLES INPUT'!$F$2:$F$9999,'HOURS&amp;CYCLES INPUT'!$C$2:$C$9999,'QUALIFIED EFH'!$C51,'HOURS&amp;CYCLES INPUT'!$D$2:$D$9999,'QUALIFIED EFH'!AE$4,'HOURS&amp;CYCLES INPUT'!$E$2:$E$9999,'QUALIFIED EFH'!AE$5))</f>
        <v>448.62</v>
      </c>
      <c r="AF51" s="476">
        <f>IF(AF$2&lt;&gt;"",IF($C51&lt;&gt;"TBA",AF$2/114,0),SUMIFS('HOURS&amp;CYCLES INPUT'!$F$2:$F$9999,'HOURS&amp;CYCLES INPUT'!$C$2:$C$9999,'QUALIFIED EFH'!$C51,'HOURS&amp;CYCLES INPUT'!$D$2:$D$9999,'QUALIFIED EFH'!AF$4,'HOURS&amp;CYCLES INPUT'!$E$2:$E$9999,'QUALIFIED EFH'!AF$5))</f>
        <v>290.7</v>
      </c>
      <c r="AG51" s="476">
        <f>IF(AG$2&lt;&gt;"",IF($C51&lt;&gt;"TBA",AG$2/114,0),SUMIFS('HOURS&amp;CYCLES INPUT'!$F$2:$F$9999,'HOURS&amp;CYCLES INPUT'!$C$2:$C$9999,'QUALIFIED EFH'!$C51,'HOURS&amp;CYCLES INPUT'!$D$2:$D$9999,'QUALIFIED EFH'!AG$4,'HOURS&amp;CYCLES INPUT'!$E$2:$E$9999,'QUALIFIED EFH'!AG$5))</f>
        <v>246.13</v>
      </c>
      <c r="AH51" s="476">
        <f>IF(AH$2&lt;&gt;"",IF($C51&lt;&gt;"TBA",AH$2/114,0),SUMIFS('HOURS&amp;CYCLES INPUT'!$F$2:$F$9999,'HOURS&amp;CYCLES INPUT'!$C$2:$C$9999,'QUALIFIED EFH'!$C51,'HOURS&amp;CYCLES INPUT'!$D$2:$D$9999,'QUALIFIED EFH'!AH$4,'HOURS&amp;CYCLES INPUT'!$E$2:$E$9999,'QUALIFIED EFH'!AH$5))</f>
        <v>436.88</v>
      </c>
      <c r="AI51" s="476">
        <f>IF(AI$2&lt;&gt;"",IF($C51&lt;&gt;"TBA",AI$2/114,0),SUMIFS('HOURS&amp;CYCLES INPUT'!$F$2:$F$9999,'HOURS&amp;CYCLES INPUT'!$C$2:$C$9999,'QUALIFIED EFH'!$C51,'HOURS&amp;CYCLES INPUT'!$D$2:$D$9999,'QUALIFIED EFH'!AI$4,'HOURS&amp;CYCLES INPUT'!$E$2:$E$9999,'QUALIFIED EFH'!AI$5))</f>
        <v>423.97</v>
      </c>
      <c r="AJ51" s="476">
        <f>IF(AJ$2&lt;&gt;"",IF($C51&lt;&gt;"TBA",AJ$2/114,0),SUMIFS('HOURS&amp;CYCLES INPUT'!$F$2:$F$9999,'HOURS&amp;CYCLES INPUT'!$C$2:$C$9999,'QUALIFIED EFH'!$C51,'HOURS&amp;CYCLES INPUT'!$D$2:$D$9999,'QUALIFIED EFH'!AJ$4,'HOURS&amp;CYCLES INPUT'!$E$2:$E$9999,'QUALIFIED EFH'!AJ$5))</f>
        <v>450.27</v>
      </c>
      <c r="AK51" s="476">
        <f>IF(AK$2&lt;&gt;"",IF($C51&lt;&gt;"TBA",AK$2/114,0),SUMIFS('HOURS&amp;CYCLES INPUT'!$F$2:$F$9999,'HOURS&amp;CYCLES INPUT'!$C$2:$C$9999,'QUALIFIED EFH'!$C51,'HOURS&amp;CYCLES INPUT'!$D$2:$D$9999,'QUALIFIED EFH'!AK$4,'HOURS&amp;CYCLES INPUT'!$E$2:$E$9999,'QUALIFIED EFH'!AK$5))</f>
        <v>431.57</v>
      </c>
      <c r="AL51" s="476">
        <f>IF(AL$2&lt;&gt;"",IF($C51&lt;&gt;"TBA",AL$2/114,0),SUMIFS('HOURS&amp;CYCLES INPUT'!$F$2:$F$9999,'HOURS&amp;CYCLES INPUT'!$C$2:$C$9999,'QUALIFIED EFH'!$C51,'HOURS&amp;CYCLES INPUT'!$D$2:$D$9999,'QUALIFIED EFH'!AL$4,'HOURS&amp;CYCLES INPUT'!$E$2:$E$9999,'QUALIFIED EFH'!AL$5))</f>
        <v>406.2</v>
      </c>
      <c r="AM51" s="476">
        <f>IF(AM$2&lt;&gt;"",IF($C51&lt;&gt;"TBA",AM$2/114,0),SUMIFS('HOURS&amp;CYCLES INPUT'!$F$2:$F$9999,'HOURS&amp;CYCLES INPUT'!$C$2:$C$9999,'QUALIFIED EFH'!$C51,'HOURS&amp;CYCLES INPUT'!$D$2:$D$9999,'QUALIFIED EFH'!AM$4,'HOURS&amp;CYCLES INPUT'!$E$2:$E$9999,'QUALIFIED EFH'!AM$5))</f>
        <v>406.91</v>
      </c>
      <c r="AN51" s="476">
        <f>IF(AN$2&lt;&gt;"",IF($C51&lt;&gt;"TBA",AN$2/114,0),SUMIFS('HOURS&amp;CYCLES INPUT'!$F$2:$F$9999,'HOURS&amp;CYCLES INPUT'!$C$2:$C$9999,'QUALIFIED EFH'!$C51,'HOURS&amp;CYCLES INPUT'!$D$2:$D$9999,'QUALIFIED EFH'!AN$4,'HOURS&amp;CYCLES INPUT'!$E$2:$E$9999,'QUALIFIED EFH'!AN$5))</f>
        <v>453.07</v>
      </c>
      <c r="AO51" s="476">
        <f>IF(AO$2&lt;&gt;"",IF($C51&lt;&gt;"TBA",AO$2/114,0),SUMIFS('HOURS&amp;CYCLES INPUT'!$F$2:$F$9999,'HOURS&amp;CYCLES INPUT'!$C$2:$C$9999,'QUALIFIED EFH'!$C51,'HOURS&amp;CYCLES INPUT'!$D$2:$D$9999,'QUALIFIED EFH'!AO$4,'HOURS&amp;CYCLES INPUT'!$E$2:$E$9999,'QUALIFIED EFH'!AO$5))</f>
        <v>461.01</v>
      </c>
      <c r="AP51" s="476">
        <f>IF(AP$2&lt;&gt;"",IF($C51&lt;&gt;"TBA",AP$2/114,0),SUMIFS('HOURS&amp;CYCLES INPUT'!$F$2:$F$9999,'HOURS&amp;CYCLES INPUT'!$C$2:$C$9999,'QUALIFIED EFH'!$C51,'HOURS&amp;CYCLES INPUT'!$D$2:$D$9999,'QUALIFIED EFH'!AP$4,'HOURS&amp;CYCLES INPUT'!$E$2:$E$9999,'QUALIFIED EFH'!AP$5))</f>
        <v>431.27</v>
      </c>
      <c r="AQ51" s="476">
        <f>IF(AQ$2&lt;&gt;"",IF($C51&lt;&gt;"TBA",AQ$2/114,0),SUMIFS('HOURS&amp;CYCLES INPUT'!$F$2:$F$9999,'HOURS&amp;CYCLES INPUT'!$C$2:$C$9999,'QUALIFIED EFH'!$C51,'HOURS&amp;CYCLES INPUT'!$D$2:$D$9999,'QUALIFIED EFH'!AQ$4,'HOURS&amp;CYCLES INPUT'!$E$2:$E$9999,'QUALIFIED EFH'!AQ$5))</f>
        <v>183.83</v>
      </c>
      <c r="AR51" s="476">
        <f>IF(AR$2&lt;&gt;"",IF($C51&lt;&gt;"TBA",AR$2/114,0),SUMIFS('HOURS&amp;CYCLES INPUT'!$F$2:$F$9999,'HOURS&amp;CYCLES INPUT'!$C$2:$C$9999,'QUALIFIED EFH'!$C51,'HOURS&amp;CYCLES INPUT'!$D$2:$D$9999,'QUALIFIED EFH'!AR$4,'HOURS&amp;CYCLES INPUT'!$E$2:$E$9999,'QUALIFIED EFH'!AR$5))</f>
        <v>0</v>
      </c>
      <c r="AS51" s="476">
        <f>IF(AS$2&lt;&gt;"",IF($C51&lt;&gt;"TBA",AS$2/114,0),SUMIFS('HOURS&amp;CYCLES INPUT'!$F$2:$F$9999,'HOURS&amp;CYCLES INPUT'!$C$2:$C$9999,'QUALIFIED EFH'!$C51,'HOURS&amp;CYCLES INPUT'!$D$2:$D$9999,'QUALIFIED EFH'!AS$4,'HOURS&amp;CYCLES INPUT'!$E$2:$E$9999,'QUALIFIED EFH'!AS$5))</f>
        <v>0</v>
      </c>
      <c r="AT51" s="476">
        <f>IF(AT$2&lt;&gt;"",IF($C51&lt;&gt;"TBA",AT$2/114,0),SUMIFS('HOURS&amp;CYCLES INPUT'!$F$2:$F$9999,'HOURS&amp;CYCLES INPUT'!$C$2:$C$9999,'QUALIFIED EFH'!$C51,'HOURS&amp;CYCLES INPUT'!$D$2:$D$9999,'QUALIFIED EFH'!AT$4,'HOURS&amp;CYCLES INPUT'!$E$2:$E$9999,'QUALIFIED EFH'!AT$5))</f>
        <v>0</v>
      </c>
      <c r="AU51" s="476">
        <f>IF(AU$2&lt;&gt;"",IF($C51&lt;&gt;"TBA",AU$2/114,0),SUMIFS('HOURS&amp;CYCLES INPUT'!$F$2:$F$9999,'HOURS&amp;CYCLES INPUT'!$C$2:$C$9999,'QUALIFIED EFH'!$C51,'HOURS&amp;CYCLES INPUT'!$D$2:$D$9999,'QUALIFIED EFH'!AU$4,'HOURS&amp;CYCLES INPUT'!$E$2:$E$9999,'QUALIFIED EFH'!AU$5))</f>
        <v>38.75</v>
      </c>
      <c r="AV51" s="476">
        <f>IF(AV$2&lt;&gt;"",IF($C51&lt;&gt;"TBA",AV$2/114,0),SUMIFS('HOURS&amp;CYCLES INPUT'!$F$2:$F$9999,'HOURS&amp;CYCLES INPUT'!$C$2:$C$9999,'QUALIFIED EFH'!$C51,'HOURS&amp;CYCLES INPUT'!$D$2:$D$9999,'QUALIFIED EFH'!AV$4,'HOURS&amp;CYCLES INPUT'!$E$2:$E$9999,'QUALIFIED EFH'!AV$5))</f>
        <v>121.07</v>
      </c>
      <c r="AW51" s="476">
        <f>IF(AW$2&lt;&gt;"",IF($C51&lt;&gt;"TBA",AW$2/114,0),SUMIFS('HOURS&amp;CYCLES INPUT'!$F$2:$F$9999,'HOURS&amp;CYCLES INPUT'!$C$2:$C$9999,'QUALIFIED EFH'!$C51,'HOURS&amp;CYCLES INPUT'!$D$2:$D$9999,'QUALIFIED EFH'!AW$4,'HOURS&amp;CYCLES INPUT'!$E$2:$E$9999,'QUALIFIED EFH'!AW$5))</f>
        <v>161.52000000000001</v>
      </c>
      <c r="AX51" s="476">
        <f>IF(AX$2&lt;&gt;"",IF($C51&lt;&gt;"TBA",AX$2/114,0),SUMIFS('HOURS&amp;CYCLES INPUT'!$F$2:$F$9999,'HOURS&amp;CYCLES INPUT'!$C$2:$C$9999,'QUALIFIED EFH'!$C51,'HOURS&amp;CYCLES INPUT'!$D$2:$D$9999,'QUALIFIED EFH'!AX$4,'HOURS&amp;CYCLES INPUT'!$E$2:$E$9999,'QUALIFIED EFH'!AX$5))</f>
        <v>106.75</v>
      </c>
      <c r="AY51" s="476">
        <f>IF(AY$2&lt;&gt;"",IF($C51&lt;&gt;"TBA",AY$2/114,0),SUMIFS('HOURS&amp;CYCLES INPUT'!$F$2:$F$9999,'HOURS&amp;CYCLES INPUT'!$C$2:$C$9999,'QUALIFIED EFH'!$C51,'HOURS&amp;CYCLES INPUT'!$D$2:$D$9999,'QUALIFIED EFH'!AY$4,'HOURS&amp;CYCLES INPUT'!$E$2:$E$9999,'QUALIFIED EFH'!AY$5))</f>
        <v>105.16</v>
      </c>
      <c r="AZ51" s="476">
        <f>IF(AZ$2&lt;&gt;"",IF($C51&lt;&gt;"TBA",AZ$2/114,0),SUMIFS('HOURS&amp;CYCLES INPUT'!$F$2:$F$9999,'HOURS&amp;CYCLES INPUT'!$C$2:$C$9999,'QUALIFIED EFH'!$C51,'HOURS&amp;CYCLES INPUT'!$D$2:$D$9999,'QUALIFIED EFH'!AZ$4,'HOURS&amp;CYCLES INPUT'!$E$2:$E$9999,'QUALIFIED EFH'!AZ$5))</f>
        <v>196.52</v>
      </c>
      <c r="BA51" s="476">
        <f>IF(BA$2&lt;&gt;"",IF($C51&lt;&gt;"TBA",BA$2/114,0),SUMIFS('HOURS&amp;CYCLES INPUT'!$F$2:$F$9999,'HOURS&amp;CYCLES INPUT'!$C$2:$C$9999,'QUALIFIED EFH'!$C51,'HOURS&amp;CYCLES INPUT'!$D$2:$D$9999,'QUALIFIED EFH'!BA$4,'HOURS&amp;CYCLES INPUT'!$E$2:$E$9999,'QUALIFIED EFH'!BA$5))</f>
        <v>190</v>
      </c>
      <c r="BB51" s="476">
        <f>IF(BB$2&lt;&gt;"",IF($C51&lt;&gt;"TBA",BB$2/114,0),SUMIFS('HOURS&amp;CYCLES INPUT'!$F$2:$F$9999,'HOURS&amp;CYCLES INPUT'!$C$2:$C$9999,'QUALIFIED EFH'!$C51,'HOURS&amp;CYCLES INPUT'!$D$2:$D$9999,'QUALIFIED EFH'!BB$4,'HOURS&amp;CYCLES INPUT'!$E$2:$E$9999,'QUALIFIED EFH'!BB$5))</f>
        <v>30.55</v>
      </c>
      <c r="BC51" s="476">
        <f>IF(BC$2&lt;&gt;"",IF($C51&lt;&gt;"TBA",BC$2/114,0),SUMIFS('HOURS&amp;CYCLES INPUT'!$F$2:$F$9999,'HOURS&amp;CYCLES INPUT'!$C$2:$C$9999,'QUALIFIED EFH'!$C51,'HOURS&amp;CYCLES INPUT'!$D$2:$D$9999,'QUALIFIED EFH'!BC$4,'HOURS&amp;CYCLES INPUT'!$E$2:$E$9999,'QUALIFIED EFH'!BC$5))</f>
        <v>75</v>
      </c>
      <c r="BD51" s="476">
        <f>IF(BD$2&lt;&gt;"",IF($C51&lt;&gt;"TBA",BD$2/114,0),SUMIFS('HOURS&amp;CYCLES INPUT'!$F$2:$F$9999,'HOURS&amp;CYCLES INPUT'!$C$2:$C$9999,'QUALIFIED EFH'!$C51,'HOURS&amp;CYCLES INPUT'!$D$2:$D$9999,'QUALIFIED EFH'!BD$4,'HOURS&amp;CYCLES INPUT'!$E$2:$E$9999,'QUALIFIED EFH'!BD$5))</f>
        <v>53.73</v>
      </c>
      <c r="BE51" s="476">
        <f>IF(BE$2&lt;&gt;"",IF($C51&lt;&gt;"TBA",BE$2/114,0),SUMIFS('HOURS&amp;CYCLES INPUT'!$F$2:$F$9999,'HOURS&amp;CYCLES INPUT'!$C$2:$C$9999,'QUALIFIED EFH'!$C51,'HOURS&amp;CYCLES INPUT'!$D$2:$D$9999,'QUALIFIED EFH'!BE$4,'HOURS&amp;CYCLES INPUT'!$E$2:$E$9999,'QUALIFIED EFH'!BE$5))</f>
        <v>83.66</v>
      </c>
      <c r="BF51" s="476">
        <f>IF(BF$2&lt;&gt;"",IF($C51&lt;&gt;"TBA",BF$2/114,0),SUMIFS('HOURS&amp;CYCLES INPUT'!$F$2:$F$9999,'HOURS&amp;CYCLES INPUT'!$C$2:$C$9999,'QUALIFIED EFH'!$C51,'HOURS&amp;CYCLES INPUT'!$D$2:$D$9999,'QUALIFIED EFH'!BF$4,'HOURS&amp;CYCLES INPUT'!$E$2:$E$9999,'QUALIFIED EFH'!BF$5))</f>
        <v>80.959999999999994</v>
      </c>
      <c r="BG51" s="476">
        <f>IF(BG$2&lt;&gt;"",IF($C51&lt;&gt;"TBA",BG$2/114,0),SUMIFS('HOURS&amp;CYCLES INPUT'!$F$2:$F$9999,'HOURS&amp;CYCLES INPUT'!$C$2:$C$9999,'QUALIFIED EFH'!$C51,'HOURS&amp;CYCLES INPUT'!$D$2:$D$9999,'QUALIFIED EFH'!BG$4,'HOURS&amp;CYCLES INPUT'!$E$2:$E$9999,'QUALIFIED EFH'!BG$5))</f>
        <v>156.22</v>
      </c>
      <c r="BH51" s="476">
        <f>IF(BH$2&lt;&gt;"",IF($C51&lt;&gt;"TBA",BH$2/114,0),SUMIFS('HOURS&amp;CYCLES INPUT'!$F$2:$F$9999,'HOURS&amp;CYCLES INPUT'!$C$2:$C$9999,'QUALIFIED EFH'!$C51,'HOURS&amp;CYCLES INPUT'!$D$2:$D$9999,'QUALIFIED EFH'!BH$4,'HOURS&amp;CYCLES INPUT'!$E$2:$E$9999,'QUALIFIED EFH'!BH$5))</f>
        <v>219.85</v>
      </c>
      <c r="BI51" s="476">
        <f>IF(BI$2&lt;&gt;"",IF($C51&lt;&gt;"TBA",BI$2/114,0),SUMIFS('HOURS&amp;CYCLES INPUT'!$F$2:$F$9999,'HOURS&amp;CYCLES INPUT'!$C$2:$C$9999,'QUALIFIED EFH'!$C51,'HOURS&amp;CYCLES INPUT'!$D$2:$D$9999,'QUALIFIED EFH'!BI$4,'HOURS&amp;CYCLES INPUT'!$E$2:$E$9999,'QUALIFIED EFH'!BI$5))</f>
        <v>225.48</v>
      </c>
      <c r="BJ51" s="476">
        <f>IF(BJ$2&lt;&gt;"",IF($C51&lt;&gt;"TBA",BJ$2/114,0),SUMIFS('HOURS&amp;CYCLES INPUT'!$F$2:$F$9999,'HOURS&amp;CYCLES INPUT'!$C$2:$C$9999,'QUALIFIED EFH'!$C51,'HOURS&amp;CYCLES INPUT'!$D$2:$D$9999,'QUALIFIED EFH'!BJ$4,'HOURS&amp;CYCLES INPUT'!$E$2:$E$9999,'QUALIFIED EFH'!BJ$5))</f>
        <v>227.57</v>
      </c>
      <c r="BK51" s="476">
        <f>IF(BK$2&lt;&gt;"",IF($C51&lt;&gt;"TBA",BK$2/114,0),SUMIFS('HOURS&amp;CYCLES INPUT'!$F$2:$F$9999,'HOURS&amp;CYCLES INPUT'!$C$2:$C$9999,'QUALIFIED EFH'!$C51,'HOURS&amp;CYCLES INPUT'!$D$2:$D$9999,'QUALIFIED EFH'!BK$4,'HOURS&amp;CYCLES INPUT'!$E$2:$E$9999,'QUALIFIED EFH'!BK$5))</f>
        <v>293.92</v>
      </c>
      <c r="BL51" s="476">
        <f>IF(BL$2&lt;&gt;"",IF($C51&lt;&gt;"TBA",BL$2/114,0),SUMIFS('HOURS&amp;CYCLES INPUT'!$F$2:$F$9999,'HOURS&amp;CYCLES INPUT'!$C$2:$C$9999,'QUALIFIED EFH'!$C51,'HOURS&amp;CYCLES INPUT'!$D$2:$D$9999,'QUALIFIED EFH'!BL$4,'HOURS&amp;CYCLES INPUT'!$E$2:$E$9999,'QUALIFIED EFH'!BL$5))</f>
        <v>364.56</v>
      </c>
      <c r="BM51" s="476">
        <f>IF(BM$2&lt;&gt;"",IF($C51&lt;&gt;"TBA",BM$2/114,0),SUMIFS('HOURS&amp;CYCLES INPUT'!$F$2:$F$9999,'HOURS&amp;CYCLES INPUT'!$C$2:$C$9999,'QUALIFIED EFH'!$C51,'HOURS&amp;CYCLES INPUT'!$D$2:$D$9999,'QUALIFIED EFH'!BM$4,'HOURS&amp;CYCLES INPUT'!$E$2:$E$9999,'QUALIFIED EFH'!BM$5))</f>
        <v>220.13</v>
      </c>
      <c r="BN51" s="476">
        <f>IF(BN$2&lt;&gt;"",IF($C51&lt;&gt;"TBA",BN$2/114,0),SUMIFS('HOURS&amp;CYCLES INPUT'!$F$2:$F$9999,'HOURS&amp;CYCLES INPUT'!$C$2:$C$9999,'QUALIFIED EFH'!$C51,'HOURS&amp;CYCLES INPUT'!$D$2:$D$9999,'QUALIFIED EFH'!BN$4,'HOURS&amp;CYCLES INPUT'!$E$2:$E$9999,'QUALIFIED EFH'!BN$5))</f>
        <v>120.77</v>
      </c>
      <c r="BO51" s="476">
        <f>IF(BO$2&lt;&gt;"",IF($C51&lt;&gt;"TBA",BO$2/114,0),SUMIFS('HOURS&amp;CYCLES INPUT'!$F$2:$F$9999,'HOURS&amp;CYCLES INPUT'!$C$2:$C$9999,'QUALIFIED EFH'!$C51,'HOURS&amp;CYCLES INPUT'!$D$2:$D$9999,'QUALIFIED EFH'!BO$4,'HOURS&amp;CYCLES INPUT'!$E$2:$E$9999,'QUALIFIED EFH'!BO$5))</f>
        <v>340.65</v>
      </c>
      <c r="BP51" s="476">
        <f>IF(BP$2&lt;&gt;"",IF($C51&lt;&gt;"TBA",BP$2/114,0),SUMIFS('HOURS&amp;CYCLES INPUT'!$F$2:$F$9999,'HOURS&amp;CYCLES INPUT'!$C$2:$C$9999,'QUALIFIED EFH'!$C51,'HOURS&amp;CYCLES INPUT'!$D$2:$D$9999,'QUALIFIED EFH'!BP$4,'HOURS&amp;CYCLES INPUT'!$E$2:$E$9999,'QUALIFIED EFH'!BP$5))</f>
        <v>343.44</v>
      </c>
      <c r="BQ51" s="476">
        <f>IF(BQ$2&lt;&gt;"",IF($C51&lt;&gt;"TBA",BQ$2/114,0),SUMIFS('HOURS&amp;CYCLES INPUT'!$F$2:$F$9999,'HOURS&amp;CYCLES INPUT'!$C$2:$C$9999,'QUALIFIED EFH'!$C51,'HOURS&amp;CYCLES INPUT'!$D$2:$D$9999,'QUALIFIED EFH'!BQ$4,'HOURS&amp;CYCLES INPUT'!$E$2:$E$9999,'QUALIFIED EFH'!BQ$5))</f>
        <v>299.83</v>
      </c>
      <c r="BR51" s="476">
        <f>IF(BR$2&lt;&gt;"",IF($C51&lt;&gt;"TBA",BR$2/114,0),SUMIFS('HOURS&amp;CYCLES INPUT'!$F$2:$F$9999,'HOURS&amp;CYCLES INPUT'!$C$2:$C$9999,'QUALIFIED EFH'!$C51,'HOURS&amp;CYCLES INPUT'!$D$2:$D$9999,'QUALIFIED EFH'!BR$4,'HOURS&amp;CYCLES INPUT'!$E$2:$E$9999,'QUALIFIED EFH'!BR$5))</f>
        <v>350.31</v>
      </c>
      <c r="BS51" s="476">
        <f>IF(BS$2&lt;&gt;"",IF($C51&lt;&gt;"TBA",BS$2/114,0),SUMIFS('HOURS&amp;CYCLES INPUT'!$F$2:$F$9999,'HOURS&amp;CYCLES INPUT'!$C$2:$C$9999,'QUALIFIED EFH'!$C51,'HOURS&amp;CYCLES INPUT'!$D$2:$D$9999,'QUALIFIED EFH'!BS$4,'HOURS&amp;CYCLES INPUT'!$E$2:$E$9999,'QUALIFIED EFH'!BS$5))</f>
        <v>346.21</v>
      </c>
      <c r="BT51" s="476">
        <f>IF(BT$2&lt;&gt;"",IF($C51&lt;&gt;"TBA",BT$2/114,0),SUMIFS('HOURS&amp;CYCLES INPUT'!$F$2:$F$9999,'HOURS&amp;CYCLES INPUT'!$C$2:$C$9999,'QUALIFIED EFH'!$C51,'HOURS&amp;CYCLES INPUT'!$D$2:$D$9999,'QUALIFIED EFH'!BT$4,'HOURS&amp;CYCLES INPUT'!$E$2:$E$9999,'QUALIFIED EFH'!BT$5))</f>
        <v>319.7</v>
      </c>
      <c r="BU51" s="476">
        <f>IF(BU$2&lt;&gt;"",IF($C51&lt;&gt;"TBA",BU$2/114,0),SUMIFS('HOURS&amp;CYCLES INPUT'!$F$2:$F$9999,'HOURS&amp;CYCLES INPUT'!$C$2:$C$9999,'QUALIFIED EFH'!$C51,'HOURS&amp;CYCLES INPUT'!$D$2:$D$9999,'QUALIFIED EFH'!BU$4,'HOURS&amp;CYCLES INPUT'!$E$2:$E$9999,'QUALIFIED EFH'!BU$5))</f>
        <v>372.78</v>
      </c>
      <c r="BV51" s="476">
        <f>IF(BV$2&lt;&gt;"",IF($C51&lt;&gt;"TBA",BV$2/114,0),SUMIFS('HOURS&amp;CYCLES INPUT'!$F$2:$F$9999,'HOURS&amp;CYCLES INPUT'!$C$2:$C$9999,'QUALIFIED EFH'!$C51,'HOURS&amp;CYCLES INPUT'!$D$2:$D$9999,'QUALIFIED EFH'!BV$4,'HOURS&amp;CYCLES INPUT'!$E$2:$E$9999,'QUALIFIED EFH'!BV$5))</f>
        <v>361.85</v>
      </c>
      <c r="BW51" s="476">
        <f>IF(BW$2&lt;&gt;"",IF($C51&lt;&gt;"TBA",BW$2/114,0),SUMIFS('HOURS&amp;CYCLES INPUT'!$F$2:$F$9999,'HOURS&amp;CYCLES INPUT'!$C$2:$C$9999,'QUALIFIED EFH'!$C51,'HOURS&amp;CYCLES INPUT'!$D$2:$D$9999,'QUALIFIED EFH'!BW$4,'HOURS&amp;CYCLES INPUT'!$E$2:$E$9999,'QUALIFIED EFH'!BW$5))</f>
        <v>401.68</v>
      </c>
      <c r="BX51" s="476">
        <f>IF(BX$2&lt;&gt;"",IF($C51&lt;&gt;"TBA",BX$2/114,0),SUMIFS('HOURS&amp;CYCLES INPUT'!$F$2:$F$9999,'HOURS&amp;CYCLES INPUT'!$C$2:$C$9999,'QUALIFIED EFH'!$C51,'HOURS&amp;CYCLES INPUT'!$D$2:$D$9999,'QUALIFIED EFH'!BX$4,'HOURS&amp;CYCLES INPUT'!$E$2:$E$9999,'QUALIFIED EFH'!BX$5))</f>
        <v>455.19</v>
      </c>
      <c r="BY51" s="476">
        <f>IF(BY$2&lt;&gt;"",IF($C51&lt;&gt;"TBA",BY$2/114,0),SUMIFS('HOURS&amp;CYCLES INPUT'!$F$2:$F$9999,'HOURS&amp;CYCLES INPUT'!$C$2:$C$9999,'QUALIFIED EFH'!$C51,'HOURS&amp;CYCLES INPUT'!$D$2:$D$9999,'QUALIFIED EFH'!BY$4,'HOURS&amp;CYCLES INPUT'!$E$2:$E$9999,'QUALIFIED EFH'!BY$5))</f>
        <v>10.37</v>
      </c>
      <c r="BZ51" s="476">
        <f>IF(BZ$2&lt;&gt;"",IF($C51&lt;&gt;"TBA",BZ$2/114,0),SUMIFS('HOURS&amp;CYCLES INPUT'!$F$2:$F$9999,'HOURS&amp;CYCLES INPUT'!$C$2:$C$9999,'QUALIFIED EFH'!$C51,'HOURS&amp;CYCLES INPUT'!$D$2:$D$9999,'QUALIFIED EFH'!BZ$4,'HOURS&amp;CYCLES INPUT'!$E$2:$E$9999,'QUALIFIED EFH'!BZ$5))</f>
        <v>0</v>
      </c>
      <c r="CA51" s="476">
        <f>IF(CA$2&lt;&gt;"",IF($C51&lt;&gt;"TBA",CA$2/114,0),SUMIFS('HOURS&amp;CYCLES INPUT'!$F$2:$F$9999,'HOURS&amp;CYCLES INPUT'!$C$2:$C$9999,'QUALIFIED EFH'!$C51,'HOURS&amp;CYCLES INPUT'!$D$2:$D$9999,'QUALIFIED EFH'!CA$4,'HOURS&amp;CYCLES INPUT'!$E$2:$E$9999,'QUALIFIED EFH'!CA$5))</f>
        <v>0</v>
      </c>
      <c r="CB51" s="476">
        <f>IF(CB$2&lt;&gt;"",IF($C51&lt;&gt;"TBA",CB$2/114,0),SUMIFS('HOURS&amp;CYCLES INPUT'!$F$2:$F$9999,'HOURS&amp;CYCLES INPUT'!$C$2:$C$9999,'QUALIFIED EFH'!$C51,'HOURS&amp;CYCLES INPUT'!$D$2:$D$9999,'QUALIFIED EFH'!CB$4,'HOURS&amp;CYCLES INPUT'!$E$2:$E$9999,'QUALIFIED EFH'!CB$5))</f>
        <v>0</v>
      </c>
      <c r="CC51" s="476">
        <f>IF(CC$2&lt;&gt;"",IF($C51&lt;&gt;"TBA",CC$2/114,0),SUMIFS('HOURS&amp;CYCLES INPUT'!$F$2:$F$9999,'HOURS&amp;CYCLES INPUT'!$C$2:$C$9999,'QUALIFIED EFH'!$C51,'HOURS&amp;CYCLES INPUT'!$D$2:$D$9999,'QUALIFIED EFH'!CC$4,'HOURS&amp;CYCLES INPUT'!$E$2:$E$9999,'QUALIFIED EFH'!CC$5))</f>
        <v>0</v>
      </c>
      <c r="CD51" s="476">
        <f>IF(CD$2&lt;&gt;"",IF($C51&lt;&gt;"TBA",CD$2/114,0),SUMIFS('HOURS&amp;CYCLES INPUT'!$F$2:$F$9999,'HOURS&amp;CYCLES INPUT'!$C$2:$C$9999,'QUALIFIED EFH'!$C51,'HOURS&amp;CYCLES INPUT'!$D$2:$D$9999,'QUALIFIED EFH'!CD$4,'HOURS&amp;CYCLES INPUT'!$E$2:$E$9999,'QUALIFIED EFH'!CD$5))</f>
        <v>0</v>
      </c>
      <c r="CE51" s="476">
        <f>IF(CE$2&lt;&gt;"",IF($C51&lt;&gt;"TBA",CE$2/114,0),SUMIFS('HOURS&amp;CYCLES INPUT'!$F$2:$F$9999,'HOURS&amp;CYCLES INPUT'!$C$2:$C$9999,'QUALIFIED EFH'!$C51,'HOURS&amp;CYCLES INPUT'!$D$2:$D$9999,'QUALIFIED EFH'!CE$4,'HOURS&amp;CYCLES INPUT'!$E$2:$E$9999,'QUALIFIED EFH'!CE$5))</f>
        <v>0</v>
      </c>
      <c r="CF51" s="476">
        <f>IF(CF$2&lt;&gt;"",IF($C51&lt;&gt;"TBA",CF$2/114,0),SUMIFS('HOURS&amp;CYCLES INPUT'!$F$2:$F$9999,'HOURS&amp;CYCLES INPUT'!$C$2:$C$9999,'QUALIFIED EFH'!$C51,'HOURS&amp;CYCLES INPUT'!$D$2:$D$9999,'QUALIFIED EFH'!CF$4,'HOURS&amp;CYCLES INPUT'!$E$2:$E$9999,'QUALIFIED EFH'!CF$5))</f>
        <v>0</v>
      </c>
      <c r="CG51" s="476">
        <f>IF(CG$2&lt;&gt;"",IF($C51&lt;&gt;"TBA",CG$2/114,0),SUMIFS('HOURS&amp;CYCLES INPUT'!$F$2:$F$9999,'HOURS&amp;CYCLES INPUT'!$C$2:$C$9999,'QUALIFIED EFH'!$C51,'HOURS&amp;CYCLES INPUT'!$D$2:$D$9999,'QUALIFIED EFH'!CG$4,'HOURS&amp;CYCLES INPUT'!$E$2:$E$9999,'QUALIFIED EFH'!CG$5))</f>
        <v>0</v>
      </c>
      <c r="CH51" s="476">
        <f>IF(CH$2&lt;&gt;"",IF($C51&lt;&gt;"TBA",CH$2/114,0),SUMIFS('HOURS&amp;CYCLES INPUT'!$F$2:$F$9999,'HOURS&amp;CYCLES INPUT'!$C$2:$C$9999,'QUALIFIED EFH'!$C51,'HOURS&amp;CYCLES INPUT'!$D$2:$D$9999,'QUALIFIED EFH'!CH$4,'HOURS&amp;CYCLES INPUT'!$E$2:$E$9999,'QUALIFIED EFH'!CH$5))</f>
        <v>333.48</v>
      </c>
      <c r="CI51" s="476">
        <f>IF(CI$2&lt;&gt;"",IF($C51&lt;&gt;"TBA",CI$2/114,0),SUMIFS('HOURS&amp;CYCLES INPUT'!$F$2:$F$9999,'HOURS&amp;CYCLES INPUT'!$C$2:$C$9999,'QUALIFIED EFH'!$C51,'HOURS&amp;CYCLES INPUT'!$D$2:$D$9999,'QUALIFIED EFH'!CI$4,'HOURS&amp;CYCLES INPUT'!$E$2:$E$9999,'QUALIFIED EFH'!CI$5))</f>
        <v>439.7</v>
      </c>
      <c r="CJ51" s="476">
        <f>IF(CJ$2&lt;&gt;"",IF($C51&lt;&gt;"TBA",CJ$2/114,0),SUMIFS('HOURS&amp;CYCLES INPUT'!$F$2:$F$9999,'HOURS&amp;CYCLES INPUT'!$C$2:$C$9999,'QUALIFIED EFH'!$C51,'HOURS&amp;CYCLES INPUT'!$D$2:$D$9999,'QUALIFIED EFH'!CJ$4,'HOURS&amp;CYCLES INPUT'!$E$2:$E$9999,'QUALIFIED EFH'!CJ$5))</f>
        <v>521.09</v>
      </c>
      <c r="CK51" s="476">
        <f>IF(CK$2&lt;&gt;"",IF($C51&lt;&gt;"TBA",CK$2/114,0),SUMIFS('HOURS&amp;CYCLES INPUT'!$F$2:$F$9999,'HOURS&amp;CYCLES INPUT'!$C$2:$C$9999,'QUALIFIED EFH'!$C51,'HOURS&amp;CYCLES INPUT'!$D$2:$D$9999,'QUALIFIED EFH'!CK$4,'HOURS&amp;CYCLES INPUT'!$E$2:$E$9999,'QUALIFIED EFH'!CK$5))</f>
        <v>454.74</v>
      </c>
      <c r="CL51" s="476">
        <f>IF(CL$2&lt;&gt;"",IF($C51&lt;&gt;"TBA",CL$2/114,0),SUMIFS('HOURS&amp;CYCLES INPUT'!$F$2:$F$9999,'HOURS&amp;CYCLES INPUT'!$C$2:$C$9999,'QUALIFIED EFH'!$C51,'HOURS&amp;CYCLES INPUT'!$D$2:$D$9999,'QUALIFIED EFH'!CL$4,'HOURS&amp;CYCLES INPUT'!$E$2:$E$9999,'QUALIFIED EFH'!CL$5))</f>
        <v>409.5</v>
      </c>
      <c r="CM51" s="476">
        <f>IF(CM$2&lt;&gt;"",IF($C51&lt;&gt;"TBA",CM$2/114,0),SUMIFS('HOURS&amp;CYCLES INPUT'!$F$2:$F$9999,'HOURS&amp;CYCLES INPUT'!$C$2:$C$9999,'QUALIFIED EFH'!$C51,'HOURS&amp;CYCLES INPUT'!$D$2:$D$9999,'QUALIFIED EFH'!CM$4,'HOURS&amp;CYCLES INPUT'!$E$2:$E$9999,'QUALIFIED EFH'!CM$5))</f>
        <v>441.28</v>
      </c>
      <c r="CN51" s="476">
        <f>IF(CN$2&lt;&gt;"",IF($C51&lt;&gt;"TBA",CN$2/114,0),SUMIFS('HOURS&amp;CYCLES INPUT'!$F$2:$F$9999,'HOURS&amp;CYCLES INPUT'!$C$2:$C$9999,'QUALIFIED EFH'!$C51,'HOURS&amp;CYCLES INPUT'!$D$2:$D$9999,'QUALIFIED EFH'!CN$4,'HOURS&amp;CYCLES INPUT'!$E$2:$E$9999,'QUALIFIED EFH'!CN$5))</f>
        <v>444.31</v>
      </c>
      <c r="CO51" s="476">
        <f>IF(CO$2&lt;&gt;"",IF($C51&lt;&gt;"TBA",CO$2/114,0),SUMIFS('HOURS&amp;CYCLES INPUT'!$F$2:$F$9999,'HOURS&amp;CYCLES INPUT'!$C$2:$C$9999,'QUALIFIED EFH'!$C51,'HOURS&amp;CYCLES INPUT'!$D$2:$D$9999,'QUALIFIED EFH'!CO$4,'HOURS&amp;CYCLES INPUT'!$E$2:$E$9999,'QUALIFIED EFH'!CO$5))</f>
        <v>437.86</v>
      </c>
      <c r="CP51" s="476">
        <f>IF(CP$2&lt;&gt;"",IF($C51&lt;&gt;"TBA",CP$2/114,0),SUMIFS('HOURS&amp;CYCLES INPUT'!$F$2:$F$9999,'HOURS&amp;CYCLES INPUT'!$C$2:$C$9999,'QUALIFIED EFH'!$C51,'HOURS&amp;CYCLES INPUT'!$D$2:$D$9999,'QUALIFIED EFH'!CP$4,'HOURS&amp;CYCLES INPUT'!$E$2:$E$9999,'QUALIFIED EFH'!CP$5))</f>
        <v>414</v>
      </c>
      <c r="CQ51" s="476">
        <f>IF(CQ$2&lt;&gt;"",IF($C51&lt;&gt;"TBA",CQ$2/114,0),SUMIFS('HOURS&amp;CYCLES INPUT'!$F$2:$F$9999,'HOURS&amp;CYCLES INPUT'!$C$2:$C$9999,'QUALIFIED EFH'!$C51,'HOURS&amp;CYCLES INPUT'!$D$2:$D$9999,'QUALIFIED EFH'!CQ$4,'HOURS&amp;CYCLES INPUT'!$E$2:$E$9999,'QUALIFIED EFH'!CQ$5))</f>
        <v>436.77</v>
      </c>
      <c r="CR51" s="476">
        <f>IF(CR$2&lt;&gt;"",IF($C51&lt;&gt;"TBA",CR$2/114,0),SUMIFS('HOURS&amp;CYCLES INPUT'!$F$2:$F$9999,'HOURS&amp;CYCLES INPUT'!$C$2:$C$9999,'QUALIFIED EFH'!$C51,'HOURS&amp;CYCLES INPUT'!$D$2:$D$9999,'QUALIFIED EFH'!CR$4,'HOURS&amp;CYCLES INPUT'!$E$2:$E$9999,'QUALIFIED EFH'!CR$5))</f>
        <v>448.61</v>
      </c>
      <c r="CS51" s="476">
        <f>IF(CS$2&lt;&gt;"",IF($C51&lt;&gt;"TBA",CS$2/114,0),SUMIFS('HOURS&amp;CYCLES INPUT'!$F$2:$F$9999,'HOURS&amp;CYCLES INPUT'!$C$2:$C$9999,'QUALIFIED EFH'!$C51,'HOURS&amp;CYCLES INPUT'!$D$2:$D$9999,'QUALIFIED EFH'!CS$4,'HOURS&amp;CYCLES INPUT'!$E$2:$E$9999,'QUALIFIED EFH'!CS$5))</f>
        <v>424.64</v>
      </c>
      <c r="CT51" s="476">
        <f>IF(CT$2&lt;&gt;"",IF($C51&lt;&gt;"TBA",CT$2/114,0),SUMIFS('HOURS&amp;CYCLES INPUT'!$F$2:$F$9999,'HOURS&amp;CYCLES INPUT'!$C$2:$C$9999,'QUALIFIED EFH'!$C51,'HOURS&amp;CYCLES INPUT'!$D$2:$D$9999,'QUALIFIED EFH'!CT$4,'HOURS&amp;CYCLES INPUT'!$E$2:$E$9999,'QUALIFIED EFH'!CT$5))</f>
        <v>524.76</v>
      </c>
      <c r="CU51" s="476">
        <f>IF(CU$2&lt;&gt;"",IF($C51&lt;&gt;"TBA",CU$2/114,0),SUMIFS('HOURS&amp;CYCLES INPUT'!$F$2:$F$9999,'HOURS&amp;CYCLES INPUT'!$C$2:$C$9999,'QUALIFIED EFH'!$C51,'HOURS&amp;CYCLES INPUT'!$D$2:$D$9999,'QUALIFIED EFH'!CU$4,'HOURS&amp;CYCLES INPUT'!$E$2:$E$9999,'QUALIFIED EFH'!CU$5))</f>
        <v>414.79</v>
      </c>
      <c r="CV51" s="476">
        <f>IF(CV$2&lt;&gt;"",IF($C51&lt;&gt;"TBA",CV$2/114,0),SUMIFS('HOURS&amp;CYCLES INPUT'!$F$2:$F$9999,'HOURS&amp;CYCLES INPUT'!$C$2:$C$9999,'QUALIFIED EFH'!$C51,'HOURS&amp;CYCLES INPUT'!$D$2:$D$9999,'QUALIFIED EFH'!CV$4,'HOURS&amp;CYCLES INPUT'!$E$2:$E$9999,'QUALIFIED EFH'!CV$5))</f>
        <v>492.93</v>
      </c>
      <c r="CW51" s="476">
        <f>IF(CW$2&lt;&gt;"",IF($C51&lt;&gt;"TBA",CW$2/114,0),SUMIFS('HOURS&amp;CYCLES INPUT'!$F$2:$F$9999,'HOURS&amp;CYCLES INPUT'!$C$2:$C$9999,'QUALIFIED EFH'!$C51,'HOURS&amp;CYCLES INPUT'!$D$2:$D$9999,'QUALIFIED EFH'!CW$4,'HOURS&amp;CYCLES INPUT'!$E$2:$E$9999,'QUALIFIED EFH'!CW$5))</f>
        <v>484.26</v>
      </c>
      <c r="CX51" s="476">
        <f>IF(CX$2&lt;&gt;"",IF($C51&lt;&gt;"TBA",CX$2/114,0),SUMIFS('HOURS&amp;CYCLES INPUT'!$F$2:$F$9999,'HOURS&amp;CYCLES INPUT'!$C$2:$C$9999,'QUALIFIED EFH'!$C51,'HOURS&amp;CYCLES INPUT'!$D$2:$D$9999,'QUALIFIED EFH'!CX$4,'HOURS&amp;CYCLES INPUT'!$E$2:$E$9999,'QUALIFIED EFH'!CX$5))</f>
        <v>443.19</v>
      </c>
      <c r="CY51" s="476">
        <f>IF(CY$2&lt;&gt;"",IF($C51&lt;&gt;"TBA",CY$2/114,0),SUMIFS('HOURS&amp;CYCLES INPUT'!$F$2:$F$9999,'HOURS&amp;CYCLES INPUT'!$C$2:$C$9999,'QUALIFIED EFH'!$C51,'HOURS&amp;CYCLES INPUT'!$D$2:$D$9999,'QUALIFIED EFH'!CY$4,'HOURS&amp;CYCLES INPUT'!$E$2:$E$9999,'QUALIFIED EFH'!CY$5))</f>
        <v>393.32</v>
      </c>
      <c r="CZ51" s="476">
        <f>IF(CZ$2&lt;&gt;"",IF($C51&lt;&gt;"TBA",CZ$2/114,0),SUMIFS('HOURS&amp;CYCLES INPUT'!$F$2:$F$9999,'HOURS&amp;CYCLES INPUT'!$C$2:$C$9999,'QUALIFIED EFH'!$C51,'HOURS&amp;CYCLES INPUT'!$D$2:$D$9999,'QUALIFIED EFH'!CZ$4,'HOURS&amp;CYCLES INPUT'!$E$2:$E$9999,'QUALIFIED EFH'!CZ$5))</f>
        <v>473.4</v>
      </c>
      <c r="DA51" s="476">
        <f>IF(DA$2&lt;&gt;"",IF($C51&lt;&gt;"TBA",DA$2/114,0),SUMIFS('HOURS&amp;CYCLES INPUT'!$F$2:$F$9999,'HOURS&amp;CYCLES INPUT'!$C$2:$C$9999,'QUALIFIED EFH'!$C51,'HOURS&amp;CYCLES INPUT'!$D$2:$D$9999,'QUALIFIED EFH'!DA$4,'HOURS&amp;CYCLES INPUT'!$E$2:$E$9999,'QUALIFIED EFH'!DA$5))</f>
        <v>522.24</v>
      </c>
      <c r="DB51" s="476">
        <f>IF(DB$2&lt;&gt;"",IF($C51&lt;&gt;"TBA",DB$2/114,0),SUMIFS('HOURS&amp;CYCLES INPUT'!$F$2:$F$9999,'HOURS&amp;CYCLES INPUT'!$C$2:$C$9999,'QUALIFIED EFH'!$C51,'HOURS&amp;CYCLES INPUT'!$D$2:$D$9999,'QUALIFIED EFH'!DB$4,'HOURS&amp;CYCLES INPUT'!$E$2:$E$9999,'QUALIFIED EFH'!DB$5))</f>
        <v>459.84</v>
      </c>
      <c r="DC51" s="476">
        <f>IF(DC$2&lt;&gt;"",IF($C51&lt;&gt;"TBA",DC$2/114,0),SUMIFS('HOURS&amp;CYCLES INPUT'!$F$2:$F$9999,'HOURS&amp;CYCLES INPUT'!$C$2:$C$9999,'QUALIFIED EFH'!$C51,'HOURS&amp;CYCLES INPUT'!$D$2:$D$9999,'QUALIFIED EFH'!DC$4,'HOURS&amp;CYCLES INPUT'!$E$2:$E$9999,'QUALIFIED EFH'!DC$5))</f>
        <v>434.7</v>
      </c>
      <c r="DD51" s="476">
        <f>IF(DD$2&lt;&gt;"",IF($C51&lt;&gt;"TBA",DD$2/114,0),SUMIFS('HOURS&amp;CYCLES INPUT'!$F$2:$F$9999,'HOURS&amp;CYCLES INPUT'!$C$2:$C$9999,'QUALIFIED EFH'!$C51,'HOURS&amp;CYCLES INPUT'!$D$2:$D$9999,'QUALIFIED EFH'!DD$4,'HOURS&amp;CYCLES INPUT'!$E$2:$E$9999,'QUALIFIED EFH'!DD$5))</f>
        <v>515.24</v>
      </c>
      <c r="DE51" s="476">
        <f>IF(DE$2&lt;&gt;"",IF($C51&lt;&gt;"TBA",DE$2/114,0),SUMIFS('HOURS&amp;CYCLES INPUT'!$F$2:$F$9999,'HOURS&amp;CYCLES INPUT'!$C$2:$C$9999,'QUALIFIED EFH'!$C51,'HOURS&amp;CYCLES INPUT'!$D$2:$D$9999,'QUALIFIED EFH'!DE$4,'HOURS&amp;CYCLES INPUT'!$E$2:$E$9999,'QUALIFIED EFH'!DE$5))</f>
        <v>364.6</v>
      </c>
      <c r="DF51" s="476">
        <f>IF(DF$2&lt;&gt;"",IF($C51&lt;&gt;"TBA",DF$2/114,0),SUMIFS('HOURS&amp;CYCLES INPUT'!$F$2:$F$9999,'HOURS&amp;CYCLES INPUT'!$C$2:$C$9999,'QUALIFIED EFH'!$C51,'HOURS&amp;CYCLES INPUT'!$D$2:$D$9999,'QUALIFIED EFH'!DF$4,'HOURS&amp;CYCLES INPUT'!$E$2:$E$9999,'QUALIFIED EFH'!DF$5))</f>
        <v>454.21</v>
      </c>
      <c r="DG51" s="476">
        <f>IF(DG$2&lt;&gt;"",IF($C51&lt;&gt;"TBA",DG$2/114,0),SUMIFS('HOURS&amp;CYCLES INPUT'!$F$2:$F$9999,'HOURS&amp;CYCLES INPUT'!$C$2:$C$9999,'QUALIFIED EFH'!$C51,'HOURS&amp;CYCLES INPUT'!$D$2:$D$9999,'QUALIFIED EFH'!DG$4,'HOURS&amp;CYCLES INPUT'!$E$2:$E$9999,'QUALIFIED EFH'!DG$5))</f>
        <v>449.82</v>
      </c>
      <c r="DH51" s="476">
        <f>IF(DH$2&lt;&gt;"",IF($C51&lt;&gt;"TBA",DH$2/114,0),SUMIFS('HOURS&amp;CYCLES INPUT'!$F$2:$F$9999,'HOURS&amp;CYCLES INPUT'!$C$2:$C$9999,'QUALIFIED EFH'!$C51,'HOURS&amp;CYCLES INPUT'!$D$2:$D$9999,'QUALIFIED EFH'!DH$4,'HOURS&amp;CYCLES INPUT'!$E$2:$E$9999,'QUALIFIED EFH'!DH$5))</f>
        <v>0</v>
      </c>
      <c r="DI51" s="476">
        <f>IF(DI$2&lt;&gt;"",IF($C51&lt;&gt;"TBA",DI$2/114,0),SUMIFS('HOURS&amp;CYCLES INPUT'!$F$2:$F$9999,'HOURS&amp;CYCLES INPUT'!$C$2:$C$9999,'QUALIFIED EFH'!$C51,'HOURS&amp;CYCLES INPUT'!$D$2:$D$9999,'QUALIFIED EFH'!DI$4,'HOURS&amp;CYCLES INPUT'!$E$2:$E$9999,'QUALIFIED EFH'!DI$5))</f>
        <v>0</v>
      </c>
      <c r="DJ51" s="476">
        <f>IF(DJ$2&lt;&gt;"",IF($C51&lt;&gt;"TBA",DJ$2/114,0),SUMIFS('HOURS&amp;CYCLES INPUT'!$F$2:$F$9999,'HOURS&amp;CYCLES INPUT'!$C$2:$C$9999,'QUALIFIED EFH'!$C51,'HOURS&amp;CYCLES INPUT'!$D$2:$D$9999,'QUALIFIED EFH'!DJ$4,'HOURS&amp;CYCLES INPUT'!$E$2:$E$9999,'QUALIFIED EFH'!DJ$5))</f>
        <v>0</v>
      </c>
      <c r="DK51" s="476">
        <f>IF(DK$2&lt;&gt;"",IF($C51&lt;&gt;"TBA",DK$2/114,0),SUMIFS('HOURS&amp;CYCLES INPUT'!$F$2:$F$9999,'HOURS&amp;CYCLES INPUT'!$C$2:$C$9999,'QUALIFIED EFH'!$C51,'HOURS&amp;CYCLES INPUT'!$D$2:$D$9999,'QUALIFIED EFH'!DK$4,'HOURS&amp;CYCLES INPUT'!$E$2:$E$9999,'QUALIFIED EFH'!DK$5))</f>
        <v>0</v>
      </c>
      <c r="DL51" s="476">
        <f>IF(DL$2&lt;&gt;"",IF($C51&lt;&gt;"TBA",DL$2/114,0),SUMIFS('HOURS&amp;CYCLES INPUT'!$F$2:$F$9999,'HOURS&amp;CYCLES INPUT'!$C$2:$C$9999,'QUALIFIED EFH'!$C51,'HOURS&amp;CYCLES INPUT'!$D$2:$D$9999,'QUALIFIED EFH'!DL$4,'HOURS&amp;CYCLES INPUT'!$E$2:$E$9999,'QUALIFIED EFH'!DL$5))</f>
        <v>0</v>
      </c>
      <c r="DM51" s="476">
        <f>IF(DM$2&lt;&gt;"",IF($C51&lt;&gt;"TBA",DM$2/114,0),SUMIFS('HOURS&amp;CYCLES INPUT'!$F$2:$F$9999,'HOURS&amp;CYCLES INPUT'!$C$2:$C$9999,'QUALIFIED EFH'!$C51,'HOURS&amp;CYCLES INPUT'!$D$2:$D$9999,'QUALIFIED EFH'!DM$4,'HOURS&amp;CYCLES INPUT'!$E$2:$E$9999,'QUALIFIED EFH'!DM$5))</f>
        <v>0</v>
      </c>
      <c r="DN51" s="476">
        <f>IF(DN$2&lt;&gt;"",IF($C51&lt;&gt;"TBA",DN$2/114,0),SUMIFS('HOURS&amp;CYCLES INPUT'!$F$2:$F$9999,'HOURS&amp;CYCLES INPUT'!$C$2:$C$9999,'QUALIFIED EFH'!$C51,'HOURS&amp;CYCLES INPUT'!$D$2:$D$9999,'QUALIFIED EFH'!DN$4,'HOURS&amp;CYCLES INPUT'!$E$2:$E$9999,'QUALIFIED EFH'!DN$5))</f>
        <v>0</v>
      </c>
      <c r="DO51" s="476">
        <f>IF(DO$2&lt;&gt;"",IF($C51&lt;&gt;"TBA",DO$2/114,0),SUMIFS('HOURS&amp;CYCLES INPUT'!$F$2:$F$9999,'HOURS&amp;CYCLES INPUT'!$C$2:$C$9999,'QUALIFIED EFH'!$C51,'HOURS&amp;CYCLES INPUT'!$D$2:$D$9999,'QUALIFIED EFH'!DO$4,'HOURS&amp;CYCLES INPUT'!$E$2:$E$9999,'QUALIFIED EFH'!DO$5))</f>
        <v>0</v>
      </c>
      <c r="DP51" s="476">
        <f>IF(DP$2&lt;&gt;"",IF($C51&lt;&gt;"TBA",DP$2/114,0),SUMIFS('HOURS&amp;CYCLES INPUT'!$F$2:$F$9999,'HOURS&amp;CYCLES INPUT'!$C$2:$C$9999,'QUALIFIED EFH'!$C51,'HOURS&amp;CYCLES INPUT'!$D$2:$D$9999,'QUALIFIED EFH'!DP$4,'HOURS&amp;CYCLES INPUT'!$E$2:$E$9999,'QUALIFIED EFH'!DP$5))</f>
        <v>0</v>
      </c>
      <c r="DQ51" s="476">
        <f>IF(DQ$2&lt;&gt;"",IF($C51&lt;&gt;"TBA",DQ$2/114,0),SUMIFS('HOURS&amp;CYCLES INPUT'!$F$2:$F$9999,'HOURS&amp;CYCLES INPUT'!$C$2:$C$9999,'QUALIFIED EFH'!$C51,'HOURS&amp;CYCLES INPUT'!$D$2:$D$9999,'QUALIFIED EFH'!DQ$4,'HOURS&amp;CYCLES INPUT'!$E$2:$E$9999,'QUALIFIED EFH'!DQ$5))</f>
        <v>0</v>
      </c>
      <c r="DR51" s="476">
        <f>IF(DR$2&lt;&gt;"",IF($C51&lt;&gt;"TBA",DR$2/114,0),SUMIFS('HOURS&amp;CYCLES INPUT'!$F$2:$F$9999,'HOURS&amp;CYCLES INPUT'!$C$2:$C$9999,'QUALIFIED EFH'!$C51,'HOURS&amp;CYCLES INPUT'!$D$2:$D$9999,'QUALIFIED EFH'!DR$4,'HOURS&amp;CYCLES INPUT'!$E$2:$E$9999,'QUALIFIED EFH'!DR$5))</f>
        <v>0</v>
      </c>
      <c r="DS51" s="476">
        <f>IF(DS$2&lt;&gt;"",IF($C51&lt;&gt;"TBA",DS$2/114,0),SUMIFS('HOURS&amp;CYCLES INPUT'!$F$2:$F$9999,'HOURS&amp;CYCLES INPUT'!$C$2:$C$9999,'QUALIFIED EFH'!$C51,'HOURS&amp;CYCLES INPUT'!$D$2:$D$9999,'QUALIFIED EFH'!DS$4,'HOURS&amp;CYCLES INPUT'!$E$2:$E$9999,'QUALIFIED EFH'!DS$5))</f>
        <v>0</v>
      </c>
      <c r="DT51" s="476">
        <f>IF(DT$2&lt;&gt;"",IF($C51&lt;&gt;"TBA",DT$2/114,0),SUMIFS('HOURS&amp;CYCLES INPUT'!$F$2:$F$9999,'HOURS&amp;CYCLES INPUT'!$C$2:$C$9999,'QUALIFIED EFH'!$C51,'HOURS&amp;CYCLES INPUT'!$D$2:$D$9999,'QUALIFIED EFH'!DT$4,'HOURS&amp;CYCLES INPUT'!$E$2:$E$9999,'QUALIFIED EFH'!DT$5))</f>
        <v>0</v>
      </c>
      <c r="DU51" s="476">
        <f>IF(DU$2&lt;&gt;"",IF($C51&lt;&gt;"TBA",DU$2/114,0),SUMIFS('HOURS&amp;CYCLES INPUT'!$F$2:$F$9999,'HOURS&amp;CYCLES INPUT'!$C$2:$C$9999,'QUALIFIED EFH'!$C51,'HOURS&amp;CYCLES INPUT'!$D$2:$D$9999,'QUALIFIED EFH'!DU$4,'HOURS&amp;CYCLES INPUT'!$E$2:$E$9999,'QUALIFIED EFH'!DU$5))</f>
        <v>0</v>
      </c>
      <c r="DV51" s="476">
        <f>IF(DV$2&lt;&gt;"",IF($C51&lt;&gt;"TBA",DV$2/114,0),SUMIFS('HOURS&amp;CYCLES INPUT'!$F$2:$F$9999,'HOURS&amp;CYCLES INPUT'!$C$2:$C$9999,'QUALIFIED EFH'!$C51,'HOURS&amp;CYCLES INPUT'!$D$2:$D$9999,'QUALIFIED EFH'!DV$4,'HOURS&amp;CYCLES INPUT'!$E$2:$E$9999,'QUALIFIED EFH'!DV$5))</f>
        <v>0</v>
      </c>
      <c r="DW51" s="476">
        <f>IF(DW$2&lt;&gt;"",IF($C51&lt;&gt;"TBA",DW$2/114,0),SUMIFS('HOURS&amp;CYCLES INPUT'!$F$2:$F$9999,'HOURS&amp;CYCLES INPUT'!$C$2:$C$9999,'QUALIFIED EFH'!$C51,'HOURS&amp;CYCLES INPUT'!$D$2:$D$9999,'QUALIFIED EFH'!DW$4,'HOURS&amp;CYCLES INPUT'!$E$2:$E$9999,'QUALIFIED EFH'!DW$5))</f>
        <v>0</v>
      </c>
      <c r="DX51" s="476">
        <f>IF(DX$2&lt;&gt;"",IF($C51&lt;&gt;"TBA",DX$2/114,0),SUMIFS('HOURS&amp;CYCLES INPUT'!$F$2:$F$9999,'HOURS&amp;CYCLES INPUT'!$C$2:$C$9999,'QUALIFIED EFH'!$C51,'HOURS&amp;CYCLES INPUT'!$D$2:$D$9999,'QUALIFIED EFH'!DX$4,'HOURS&amp;CYCLES INPUT'!$E$2:$E$9999,'QUALIFIED EFH'!DX$5))</f>
        <v>0</v>
      </c>
      <c r="DY51" s="476">
        <f>IF(DY$2&lt;&gt;"",IF($C51&lt;&gt;"TBA",DY$2/114,0),SUMIFS('HOURS&amp;CYCLES INPUT'!$F$2:$F$9999,'HOURS&amp;CYCLES INPUT'!$C$2:$C$9999,'QUALIFIED EFH'!$C51,'HOURS&amp;CYCLES INPUT'!$D$2:$D$9999,'QUALIFIED EFH'!DY$4,'HOURS&amp;CYCLES INPUT'!$E$2:$E$9999,'QUALIFIED EFH'!DY$5))</f>
        <v>0</v>
      </c>
      <c r="DZ51" s="476">
        <f>IF(DZ$2&lt;&gt;"",IF($C51&lt;&gt;"TBA",DZ$2/114,0),SUMIFS('HOURS&amp;CYCLES INPUT'!$F$2:$F$9999,'HOURS&amp;CYCLES INPUT'!$C$2:$C$9999,'QUALIFIED EFH'!$C51,'HOURS&amp;CYCLES INPUT'!$D$2:$D$9999,'QUALIFIED EFH'!DZ$4,'HOURS&amp;CYCLES INPUT'!$E$2:$E$9999,'QUALIFIED EFH'!DZ$5))</f>
        <v>0</v>
      </c>
      <c r="EA51" s="476">
        <f>IF(EA$2&lt;&gt;"",IF($C51&lt;&gt;"TBA",EA$2/114,0),SUMIFS('HOURS&amp;CYCLES INPUT'!$F$2:$F$9999,'HOURS&amp;CYCLES INPUT'!$C$2:$C$9999,'QUALIFIED EFH'!$C51,'HOURS&amp;CYCLES INPUT'!$D$2:$D$9999,'QUALIFIED EFH'!EA$4,'HOURS&amp;CYCLES INPUT'!$E$2:$E$9999,'QUALIFIED EFH'!EA$5))</f>
        <v>0</v>
      </c>
      <c r="EB51" s="476">
        <f>IF(EB$2&lt;&gt;"",IF($C51&lt;&gt;"TBA",EB$2/114,0),SUMIFS('HOURS&amp;CYCLES INPUT'!$F$2:$F$9999,'HOURS&amp;CYCLES INPUT'!$C$2:$C$9999,'QUALIFIED EFH'!$C51,'HOURS&amp;CYCLES INPUT'!$D$2:$D$9999,'QUALIFIED EFH'!EB$4,'HOURS&amp;CYCLES INPUT'!$E$2:$E$9999,'QUALIFIED EFH'!EB$5))</f>
        <v>0</v>
      </c>
      <c r="EC51" s="476">
        <f>IF(EC$2&lt;&gt;"",IF($C51&lt;&gt;"TBA",EC$2/114,0),SUMIFS('HOURS&amp;CYCLES INPUT'!$F$2:$F$9999,'HOURS&amp;CYCLES INPUT'!$C$2:$C$9999,'QUALIFIED EFH'!$C51,'HOURS&amp;CYCLES INPUT'!$D$2:$D$9999,'QUALIFIED EFH'!EC$4,'HOURS&amp;CYCLES INPUT'!$E$2:$E$9999,'QUALIFIED EFH'!EC$5))</f>
        <v>0</v>
      </c>
      <c r="ED51" s="476">
        <f>IF(ED$2&lt;&gt;"",IF($C51&lt;&gt;"TBA",ED$2/114,0),SUMIFS('HOURS&amp;CYCLES INPUT'!$F$2:$F$9999,'HOURS&amp;CYCLES INPUT'!$C$2:$C$9999,'QUALIFIED EFH'!$C51,'HOURS&amp;CYCLES INPUT'!$D$2:$D$9999,'QUALIFIED EFH'!ED$4,'HOURS&amp;CYCLES INPUT'!$E$2:$E$9999,'QUALIFIED EFH'!ED$5))</f>
        <v>0</v>
      </c>
      <c r="EE51" s="476">
        <f>IF(EE$2&lt;&gt;"",IF($C51&lt;&gt;"TBA",EE$2/114,0),SUMIFS('HOURS&amp;CYCLES INPUT'!$F$2:$F$9999,'HOURS&amp;CYCLES INPUT'!$C$2:$C$9999,'QUALIFIED EFH'!$C51,'HOURS&amp;CYCLES INPUT'!$D$2:$D$9999,'QUALIFIED EFH'!EE$4,'HOURS&amp;CYCLES INPUT'!$E$2:$E$9999,'QUALIFIED EFH'!EE$5))</f>
        <v>0</v>
      </c>
      <c r="EF51" s="476">
        <f>IF(EF$2&lt;&gt;"",IF($C51&lt;&gt;"TBA",EF$2/114,0),SUMIFS('HOURS&amp;CYCLES INPUT'!$F$2:$F$9999,'HOURS&amp;CYCLES INPUT'!$C$2:$C$9999,'QUALIFIED EFH'!$C51,'HOURS&amp;CYCLES INPUT'!$D$2:$D$9999,'QUALIFIED EFH'!EF$4,'HOURS&amp;CYCLES INPUT'!$E$2:$E$9999,'QUALIFIED EFH'!EF$5))</f>
        <v>0</v>
      </c>
      <c r="EG51" s="476">
        <f>IF(EG$2&lt;&gt;"",IF($C51&lt;&gt;"TBA",EG$2/114,0),SUMIFS('HOURS&amp;CYCLES INPUT'!$F$2:$F$9999,'HOURS&amp;CYCLES INPUT'!$C$2:$C$9999,'QUALIFIED EFH'!$C51,'HOURS&amp;CYCLES INPUT'!$D$2:$D$9999,'QUALIFIED EFH'!EG$4,'HOURS&amp;CYCLES INPUT'!$E$2:$E$9999,'QUALIFIED EFH'!EG$5))</f>
        <v>0</v>
      </c>
      <c r="EH51" s="476">
        <f>IF(EH$2&lt;&gt;"",IF($C51&lt;&gt;"TBA",EH$2/114,0),SUMIFS('HOURS&amp;CYCLES INPUT'!$F$2:$F$9999,'HOURS&amp;CYCLES INPUT'!$C$2:$C$9999,'QUALIFIED EFH'!$C51,'HOURS&amp;CYCLES INPUT'!$D$2:$D$9999,'QUALIFIED EFH'!EH$4,'HOURS&amp;CYCLES INPUT'!$E$2:$E$9999,'QUALIFIED EFH'!EH$5))</f>
        <v>0</v>
      </c>
      <c r="EI51" s="476">
        <f>IF(EI$2&lt;&gt;"",IF($C51&lt;&gt;"TBA",EI$2/114,0),SUMIFS('HOURS&amp;CYCLES INPUT'!$F$2:$F$9999,'HOURS&amp;CYCLES INPUT'!$C$2:$C$9999,'QUALIFIED EFH'!$C51,'HOURS&amp;CYCLES INPUT'!$D$2:$D$9999,'QUALIFIED EFH'!EI$4,'HOURS&amp;CYCLES INPUT'!$E$2:$E$9999,'QUALIFIED EFH'!EI$5))</f>
        <v>0</v>
      </c>
      <c r="EJ51" s="476">
        <f>IF(EJ$2&lt;&gt;"",IF($C51&lt;&gt;"TBA",EJ$2/114,0),SUMIFS('HOURS&amp;CYCLES INPUT'!$F$2:$F$9999,'HOURS&amp;CYCLES INPUT'!$C$2:$C$9999,'QUALIFIED EFH'!$C51,'HOURS&amp;CYCLES INPUT'!$D$2:$D$9999,'QUALIFIED EFH'!EJ$4,'HOURS&amp;CYCLES INPUT'!$E$2:$E$9999,'QUALIFIED EFH'!EJ$5))</f>
        <v>0</v>
      </c>
      <c r="EK51" s="476">
        <f>IF(EK$2&lt;&gt;"",IF($C51&lt;&gt;"TBA",EK$2/114,0),SUMIFS('HOURS&amp;CYCLES INPUT'!$F$2:$F$9999,'HOURS&amp;CYCLES INPUT'!$C$2:$C$9999,'QUALIFIED EFH'!$C51,'HOURS&amp;CYCLES INPUT'!$D$2:$D$9999,'QUALIFIED EFH'!EK$4,'HOURS&amp;CYCLES INPUT'!$E$2:$E$9999,'QUALIFIED EFH'!EK$5))</f>
        <v>0</v>
      </c>
      <c r="EL51" s="476">
        <f>IF(EL$2&lt;&gt;"",IF($C51&lt;&gt;"TBA",EL$2/114,0),SUMIFS('HOURS&amp;CYCLES INPUT'!$F$2:$F$9999,'HOURS&amp;CYCLES INPUT'!$C$2:$C$9999,'QUALIFIED EFH'!$C51,'HOURS&amp;CYCLES INPUT'!$D$2:$D$9999,'QUALIFIED EFH'!EL$4,'HOURS&amp;CYCLES INPUT'!$E$2:$E$9999,'QUALIFIED EFH'!EL$5))</f>
        <v>0</v>
      </c>
      <c r="EM51" s="476">
        <f>IF(EM$2&lt;&gt;"",IF($C51&lt;&gt;"TBA",EM$2/114,0),SUMIFS('HOURS&amp;CYCLES INPUT'!$F$2:$F$9999,'HOURS&amp;CYCLES INPUT'!$C$2:$C$9999,'QUALIFIED EFH'!$C51,'HOURS&amp;CYCLES INPUT'!$D$2:$D$9999,'QUALIFIED EFH'!EM$4,'HOURS&amp;CYCLES INPUT'!$E$2:$E$9999,'QUALIFIED EFH'!EM$5))</f>
        <v>0</v>
      </c>
      <c r="EN51" s="476">
        <f>IF(EN$2&lt;&gt;"",IF($C51&lt;&gt;"TBA",EN$2/114,0),SUMIFS('HOURS&amp;CYCLES INPUT'!$F$2:$F$9999,'HOURS&amp;CYCLES INPUT'!$C$2:$C$9999,'QUALIFIED EFH'!$C51,'HOURS&amp;CYCLES INPUT'!$D$2:$D$9999,'QUALIFIED EFH'!EN$4,'HOURS&amp;CYCLES INPUT'!$E$2:$E$9999,'QUALIFIED EFH'!EN$5))</f>
        <v>0</v>
      </c>
      <c r="EO51" s="476">
        <f>IF(EO$2&lt;&gt;"",IF($C51&lt;&gt;"TBA",EO$2/114,0),SUMIFS('HOURS&amp;CYCLES INPUT'!$F$2:$F$9999,'HOURS&amp;CYCLES INPUT'!$C$2:$C$9999,'QUALIFIED EFH'!$C51,'HOURS&amp;CYCLES INPUT'!$D$2:$D$9999,'QUALIFIED EFH'!EO$4,'HOURS&amp;CYCLES INPUT'!$E$2:$E$9999,'QUALIFIED EFH'!EO$5))</f>
        <v>0</v>
      </c>
      <c r="EP51" s="476">
        <f>IF(EP$2&lt;&gt;"",IF($C51&lt;&gt;"TBA",EP$2/114,0),SUMIFS('HOURS&amp;CYCLES INPUT'!$F$2:$F$9999,'HOURS&amp;CYCLES INPUT'!$C$2:$C$9999,'QUALIFIED EFH'!$C51,'HOURS&amp;CYCLES INPUT'!$D$2:$D$9999,'QUALIFIED EFH'!EP$4,'HOURS&amp;CYCLES INPUT'!$E$2:$E$9999,'QUALIFIED EFH'!EP$5))</f>
        <v>0</v>
      </c>
      <c r="EQ51" s="476">
        <f>IF(EQ$2&lt;&gt;"",IF($C51&lt;&gt;"TBA",EQ$2/114,0),SUMIFS('HOURS&amp;CYCLES INPUT'!$F$2:$F$9999,'HOURS&amp;CYCLES INPUT'!$C$2:$C$9999,'QUALIFIED EFH'!$C51,'HOURS&amp;CYCLES INPUT'!$D$2:$D$9999,'QUALIFIED EFH'!EQ$4,'HOURS&amp;CYCLES INPUT'!$E$2:$E$9999,'QUALIFIED EFH'!EQ$5))</f>
        <v>0</v>
      </c>
      <c r="ER51" s="476">
        <f>IF(ER$2&lt;&gt;"",IF($C51&lt;&gt;"TBA",ER$2/114,0),SUMIFS('HOURS&amp;CYCLES INPUT'!$F$2:$F$9999,'HOURS&amp;CYCLES INPUT'!$C$2:$C$9999,'QUALIFIED EFH'!$C51,'HOURS&amp;CYCLES INPUT'!$D$2:$D$9999,'QUALIFIED EFH'!ER$4,'HOURS&amp;CYCLES INPUT'!$E$2:$E$9999,'QUALIFIED EFH'!ER$5))</f>
        <v>0</v>
      </c>
      <c r="ES51" s="476">
        <f>IF(ES$2&lt;&gt;"",IF($C51&lt;&gt;"TBA",ES$2/114,0),SUMIFS('HOURS&amp;CYCLES INPUT'!$F$2:$F$9999,'HOURS&amp;CYCLES INPUT'!$C$2:$C$9999,'QUALIFIED EFH'!$C51,'HOURS&amp;CYCLES INPUT'!$D$2:$D$9999,'QUALIFIED EFH'!ES$4,'HOURS&amp;CYCLES INPUT'!$E$2:$E$9999,'QUALIFIED EFH'!ES$5))</f>
        <v>0</v>
      </c>
      <c r="ET51" s="476">
        <f>IF(ET$2&lt;&gt;"",IF($C51&lt;&gt;"TBA",ET$2/114,0),SUMIFS('HOURS&amp;CYCLES INPUT'!$F$2:$F$9999,'HOURS&amp;CYCLES INPUT'!$C$2:$C$9999,'QUALIFIED EFH'!$C51,'HOURS&amp;CYCLES INPUT'!$D$2:$D$9999,'QUALIFIED EFH'!ET$4,'HOURS&amp;CYCLES INPUT'!$E$2:$E$9999,'QUALIFIED EFH'!ET$5))</f>
        <v>0</v>
      </c>
      <c r="EU51" s="476">
        <f>IF(EU$2&lt;&gt;"",IF($C51&lt;&gt;"TBA",EU$2/114,0),SUMIFS('HOURS&amp;CYCLES INPUT'!$F$2:$F$9999,'HOURS&amp;CYCLES INPUT'!$C$2:$C$9999,'QUALIFIED EFH'!$C51,'HOURS&amp;CYCLES INPUT'!$D$2:$D$9999,'QUALIFIED EFH'!EU$4,'HOURS&amp;CYCLES INPUT'!$E$2:$E$9999,'QUALIFIED EFH'!EU$5))</f>
        <v>0</v>
      </c>
      <c r="EV51" s="476">
        <f>IF(EV$2&lt;&gt;"",IF($C51&lt;&gt;"TBA",EV$2/114,0),SUMIFS('HOURS&amp;CYCLES INPUT'!$F$2:$F$9999,'HOURS&amp;CYCLES INPUT'!$C$2:$C$9999,'QUALIFIED EFH'!$C51,'HOURS&amp;CYCLES INPUT'!$D$2:$D$9999,'QUALIFIED EFH'!EV$4,'HOURS&amp;CYCLES INPUT'!$E$2:$E$9999,'QUALIFIED EFH'!EV$5))</f>
        <v>0</v>
      </c>
      <c r="EW51" s="476">
        <f>IF(EW$2&lt;&gt;"",IF($C51&lt;&gt;"TBA",EW$2/114,0),SUMIFS('HOURS&amp;CYCLES INPUT'!$F$2:$F$9999,'HOURS&amp;CYCLES INPUT'!$C$2:$C$9999,'QUALIFIED EFH'!$C51,'HOURS&amp;CYCLES INPUT'!$D$2:$D$9999,'QUALIFIED EFH'!EW$4,'HOURS&amp;CYCLES INPUT'!$E$2:$E$9999,'QUALIFIED EFH'!EW$5))</f>
        <v>0</v>
      </c>
      <c r="EX51" s="476">
        <f>IF(EX$2&lt;&gt;"",IF($C51&lt;&gt;"TBA",EX$2/114,0),SUMIFS('HOURS&amp;CYCLES INPUT'!$F$2:$F$9999,'HOURS&amp;CYCLES INPUT'!$C$2:$C$9999,'QUALIFIED EFH'!$C51,'HOURS&amp;CYCLES INPUT'!$D$2:$D$9999,'QUALIFIED EFH'!EX$4,'HOURS&amp;CYCLES INPUT'!$E$2:$E$9999,'QUALIFIED EFH'!EX$5))</f>
        <v>0</v>
      </c>
      <c r="EY51" s="476">
        <f>IF(EY$2&lt;&gt;"",IF($C51&lt;&gt;"TBA",EY$2/114,0),SUMIFS('HOURS&amp;CYCLES INPUT'!$F$2:$F$9999,'HOURS&amp;CYCLES INPUT'!$C$2:$C$9999,'QUALIFIED EFH'!$C51,'HOURS&amp;CYCLES INPUT'!$D$2:$D$9999,'QUALIFIED EFH'!EY$4,'HOURS&amp;CYCLES INPUT'!$E$2:$E$9999,'QUALIFIED EFH'!EY$5))</f>
        <v>0</v>
      </c>
      <c r="EZ51" s="476">
        <f>IF(EZ$2&lt;&gt;"",IF($C51&lt;&gt;"TBA",EZ$2/114,0),SUMIFS('HOURS&amp;CYCLES INPUT'!$F$2:$F$9999,'HOURS&amp;CYCLES INPUT'!$C$2:$C$9999,'QUALIFIED EFH'!$C51,'HOURS&amp;CYCLES INPUT'!$D$2:$D$9999,'QUALIFIED EFH'!EZ$4,'HOURS&amp;CYCLES INPUT'!$E$2:$E$9999,'QUALIFIED EFH'!EZ$5))</f>
        <v>0</v>
      </c>
      <c r="FA51" s="476">
        <f>IF(FA$2&lt;&gt;"",IF($C51&lt;&gt;"TBA",FA$2/114,0),SUMIFS('HOURS&amp;CYCLES INPUT'!$F$2:$F$9999,'HOURS&amp;CYCLES INPUT'!$C$2:$C$9999,'QUALIFIED EFH'!$C51,'HOURS&amp;CYCLES INPUT'!$D$2:$D$9999,'QUALIFIED EFH'!FA$4,'HOURS&amp;CYCLES INPUT'!$E$2:$E$9999,'QUALIFIED EFH'!FA$5))</f>
        <v>0</v>
      </c>
      <c r="FB51" s="476">
        <f>IF(FB$2&lt;&gt;"",IF($C51&lt;&gt;"TBA",FB$2/114,0),SUMIFS('HOURS&amp;CYCLES INPUT'!$F$2:$F$9999,'HOURS&amp;CYCLES INPUT'!$C$2:$C$9999,'QUALIFIED EFH'!$C51,'HOURS&amp;CYCLES INPUT'!$D$2:$D$9999,'QUALIFIED EFH'!FB$4,'HOURS&amp;CYCLES INPUT'!$E$2:$E$9999,'QUALIFIED EFH'!FB$5))</f>
        <v>0</v>
      </c>
      <c r="FC51" s="476">
        <f>IF(FC$2&lt;&gt;"",IF($C51&lt;&gt;"TBA",FC$2/114,0),SUMIFS('HOURS&amp;CYCLES INPUT'!$F$2:$F$9999,'HOURS&amp;CYCLES INPUT'!$C$2:$C$9999,'QUALIFIED EFH'!$C51,'HOURS&amp;CYCLES INPUT'!$D$2:$D$9999,'QUALIFIED EFH'!FC$4,'HOURS&amp;CYCLES INPUT'!$E$2:$E$9999,'QUALIFIED EFH'!FC$5))</f>
        <v>0</v>
      </c>
      <c r="FD51" s="476">
        <f>IF(FD$2&lt;&gt;"",IF($C51&lt;&gt;"TBA",FD$2/114,0),SUMIFS('HOURS&amp;CYCLES INPUT'!$F$2:$F$9999,'HOURS&amp;CYCLES INPUT'!$C$2:$C$9999,'QUALIFIED EFH'!$C51,'HOURS&amp;CYCLES INPUT'!$D$2:$D$9999,'QUALIFIED EFH'!FD$4,'HOURS&amp;CYCLES INPUT'!$E$2:$E$9999,'QUALIFIED EFH'!FD$5))</f>
        <v>0</v>
      </c>
      <c r="FE51" s="476">
        <f>IF(FE$2&lt;&gt;"",IF($C51&lt;&gt;"TBA",FE$2/114,0),SUMIFS('HOURS&amp;CYCLES INPUT'!$F$2:$F$9999,'HOURS&amp;CYCLES INPUT'!$C$2:$C$9999,'QUALIFIED EFH'!$C51,'HOURS&amp;CYCLES INPUT'!$D$2:$D$9999,'QUALIFIED EFH'!FE$4,'HOURS&amp;CYCLES INPUT'!$E$2:$E$9999,'QUALIFIED EFH'!FE$5))</f>
        <v>0</v>
      </c>
      <c r="FF51" s="476">
        <f>IF(FF$2&lt;&gt;"",IF($C51&lt;&gt;"TBA",FF$2/114,0),SUMIFS('HOURS&amp;CYCLES INPUT'!$F$2:$F$9999,'HOURS&amp;CYCLES INPUT'!$C$2:$C$9999,'QUALIFIED EFH'!$C51,'HOURS&amp;CYCLES INPUT'!$D$2:$D$9999,'QUALIFIED EFH'!FF$4,'HOURS&amp;CYCLES INPUT'!$E$2:$E$9999,'QUALIFIED EFH'!FF$5))</f>
        <v>0</v>
      </c>
      <c r="FG51" s="476">
        <f>IF(FG$2&lt;&gt;"",IF($C51&lt;&gt;"TBA",FG$2/114,0),SUMIFS('HOURS&amp;CYCLES INPUT'!$F$2:$F$9999,'HOURS&amp;CYCLES INPUT'!$C$2:$C$9999,'QUALIFIED EFH'!$C51,'HOURS&amp;CYCLES INPUT'!$D$2:$D$9999,'QUALIFIED EFH'!FG$4,'HOURS&amp;CYCLES INPUT'!$E$2:$E$9999,'QUALIFIED EFH'!FG$5))</f>
        <v>0</v>
      </c>
      <c r="FH51" s="476">
        <f>IF(FH$2&lt;&gt;"",IF($C51&lt;&gt;"TBA",FH$2/114,0),SUMIFS('HOURS&amp;CYCLES INPUT'!$F$2:$F$9999,'HOURS&amp;CYCLES INPUT'!$C$2:$C$9999,'QUALIFIED EFH'!$C51,'HOURS&amp;CYCLES INPUT'!$D$2:$D$9999,'QUALIFIED EFH'!FH$4,'HOURS&amp;CYCLES INPUT'!$E$2:$E$9999,'QUALIFIED EFH'!FH$5))</f>
        <v>0</v>
      </c>
      <c r="FI51" s="476">
        <f>IF(FI$2&lt;&gt;"",IF($C51&lt;&gt;"TBA",FI$2/114,0),SUMIFS('HOURS&amp;CYCLES INPUT'!$F$2:$F$9999,'HOURS&amp;CYCLES INPUT'!$C$2:$C$9999,'QUALIFIED EFH'!$C51,'HOURS&amp;CYCLES INPUT'!$D$2:$D$9999,'QUALIFIED EFH'!FI$4,'HOURS&amp;CYCLES INPUT'!$E$2:$E$9999,'QUALIFIED EFH'!FI$5))</f>
        <v>0</v>
      </c>
      <c r="FJ51" s="476">
        <f>IF(FJ$2&lt;&gt;"",IF($C51&lt;&gt;"TBA",FJ$2/114,0),SUMIFS('HOURS&amp;CYCLES INPUT'!$F$2:$F$9999,'HOURS&amp;CYCLES INPUT'!$C$2:$C$9999,'QUALIFIED EFH'!$C51,'HOURS&amp;CYCLES INPUT'!$D$2:$D$9999,'QUALIFIED EFH'!FJ$4,'HOURS&amp;CYCLES INPUT'!$E$2:$E$9999,'QUALIFIED EFH'!FJ$5))</f>
        <v>0</v>
      </c>
      <c r="FK51" s="476">
        <f>IF(FK$2&lt;&gt;"",IF($C51&lt;&gt;"TBA",FK$2/114,0),SUMIFS('HOURS&amp;CYCLES INPUT'!$F$2:$F$9999,'HOURS&amp;CYCLES INPUT'!$C$2:$C$9999,'QUALIFIED EFH'!$C51,'HOURS&amp;CYCLES INPUT'!$D$2:$D$9999,'QUALIFIED EFH'!FK$4,'HOURS&amp;CYCLES INPUT'!$E$2:$E$9999,'QUALIFIED EFH'!FK$5))</f>
        <v>0</v>
      </c>
      <c r="FL51" s="476">
        <f>IF(FL$2&lt;&gt;"",IF($C51&lt;&gt;"TBA",FL$2/114,0),SUMIFS('HOURS&amp;CYCLES INPUT'!$F$2:$F$9999,'HOURS&amp;CYCLES INPUT'!$C$2:$C$9999,'QUALIFIED EFH'!$C51,'HOURS&amp;CYCLES INPUT'!$D$2:$D$9999,'QUALIFIED EFH'!FL$4,'HOURS&amp;CYCLES INPUT'!$E$2:$E$9999,'QUALIFIED EFH'!FL$5))</f>
        <v>0</v>
      </c>
      <c r="FM51" s="476">
        <f>IF(FM$2&lt;&gt;"",IF($C51&lt;&gt;"TBA",FM$2/114,0),SUMIFS('HOURS&amp;CYCLES INPUT'!$F$2:$F$9999,'HOURS&amp;CYCLES INPUT'!$C$2:$C$9999,'QUALIFIED EFH'!$C51,'HOURS&amp;CYCLES INPUT'!$D$2:$D$9999,'QUALIFIED EFH'!FM$4,'HOURS&amp;CYCLES INPUT'!$E$2:$E$9999,'QUALIFIED EFH'!FM$5))</f>
        <v>0</v>
      </c>
      <c r="FN51" s="476">
        <f>IF(FN$2&lt;&gt;"",IF($C51&lt;&gt;"TBA",FN$2/114,0),SUMIFS('HOURS&amp;CYCLES INPUT'!$F$2:$F$9999,'HOURS&amp;CYCLES INPUT'!$C$2:$C$9999,'QUALIFIED EFH'!$C51,'HOURS&amp;CYCLES INPUT'!$D$2:$D$9999,'QUALIFIED EFH'!FN$4,'HOURS&amp;CYCLES INPUT'!$E$2:$E$9999,'QUALIFIED EFH'!FN$5))</f>
        <v>0</v>
      </c>
      <c r="FO51" s="476">
        <f>IF(FO$2&lt;&gt;"",IF($C51&lt;&gt;"TBA",FO$2/114,0),SUMIFS('HOURS&amp;CYCLES INPUT'!$F$2:$F$9999,'HOURS&amp;CYCLES INPUT'!$C$2:$C$9999,'QUALIFIED EFH'!$C51,'HOURS&amp;CYCLES INPUT'!$D$2:$D$9999,'QUALIFIED EFH'!FO$4,'HOURS&amp;CYCLES INPUT'!$E$2:$E$9999,'QUALIFIED EFH'!FO$5))</f>
        <v>0</v>
      </c>
      <c r="FP51" s="476">
        <f>IF(FP$2&lt;&gt;"",IF($C51&lt;&gt;"TBA",FP$2/114,0),SUMIFS('HOURS&amp;CYCLES INPUT'!$F$2:$F$9999,'HOURS&amp;CYCLES INPUT'!$C$2:$C$9999,'QUALIFIED EFH'!$C51,'HOURS&amp;CYCLES INPUT'!$D$2:$D$9999,'QUALIFIED EFH'!FP$4,'HOURS&amp;CYCLES INPUT'!$E$2:$E$9999,'QUALIFIED EFH'!FP$5))</f>
        <v>0</v>
      </c>
      <c r="FQ51" s="476">
        <f>IF(FQ$2&lt;&gt;"",IF($C51&lt;&gt;"TBA",FQ$2/114,0),SUMIFS('HOURS&amp;CYCLES INPUT'!$F$2:$F$9999,'HOURS&amp;CYCLES INPUT'!$C$2:$C$9999,'QUALIFIED EFH'!$C51,'HOURS&amp;CYCLES INPUT'!$D$2:$D$9999,'QUALIFIED EFH'!FQ$4,'HOURS&amp;CYCLES INPUT'!$E$2:$E$9999,'QUALIFIED EFH'!FQ$5))</f>
        <v>0</v>
      </c>
      <c r="FR51" s="476">
        <f>IF(FR$2&lt;&gt;"",IF($C51&lt;&gt;"TBA",FR$2/114,0),SUMIFS('HOURS&amp;CYCLES INPUT'!$F$2:$F$9999,'HOURS&amp;CYCLES INPUT'!$C$2:$C$9999,'QUALIFIED EFH'!$C51,'HOURS&amp;CYCLES INPUT'!$D$2:$D$9999,'QUALIFIED EFH'!FR$4,'HOURS&amp;CYCLES INPUT'!$E$2:$E$9999,'QUALIFIED EFH'!FR$5))</f>
        <v>0</v>
      </c>
      <c r="FS51" s="476">
        <f>IF(FS$2&lt;&gt;"",IF($C51&lt;&gt;"TBA",FS$2/114,0),SUMIFS('HOURS&amp;CYCLES INPUT'!$F$2:$F$9999,'HOURS&amp;CYCLES INPUT'!$C$2:$C$9999,'QUALIFIED EFH'!$C51,'HOURS&amp;CYCLES INPUT'!$D$2:$D$9999,'QUALIFIED EFH'!FS$4,'HOURS&amp;CYCLES INPUT'!$E$2:$E$9999,'QUALIFIED EFH'!FS$5))</f>
        <v>0</v>
      </c>
      <c r="FT51" s="476">
        <f>IF(FT$2&lt;&gt;"",IF($C51&lt;&gt;"TBA",FT$2/114,0),SUMIFS('HOURS&amp;CYCLES INPUT'!$F$2:$F$9999,'HOURS&amp;CYCLES INPUT'!$C$2:$C$9999,'QUALIFIED EFH'!$C51,'HOURS&amp;CYCLES INPUT'!$D$2:$D$9999,'QUALIFIED EFH'!FT$4,'HOURS&amp;CYCLES INPUT'!$E$2:$E$9999,'QUALIFIED EFH'!FT$5))</f>
        <v>0</v>
      </c>
      <c r="FU51" s="476">
        <f>IF(FU$2&lt;&gt;"",IF($C51&lt;&gt;"TBA",FU$2/114,0),SUMIFS('HOURS&amp;CYCLES INPUT'!$F$2:$F$9999,'HOURS&amp;CYCLES INPUT'!$C$2:$C$9999,'QUALIFIED EFH'!$C51,'HOURS&amp;CYCLES INPUT'!$D$2:$D$9999,'QUALIFIED EFH'!FU$4,'HOURS&amp;CYCLES INPUT'!$E$2:$E$9999,'QUALIFIED EFH'!FU$5))</f>
        <v>0</v>
      </c>
      <c r="FV51" s="476">
        <f>IF(FV$2&lt;&gt;"",IF($C51&lt;&gt;"TBA",FV$2/114,0),SUMIFS('HOURS&amp;CYCLES INPUT'!$F$2:$F$9999,'HOURS&amp;CYCLES INPUT'!$C$2:$C$9999,'QUALIFIED EFH'!$C51,'HOURS&amp;CYCLES INPUT'!$D$2:$D$9999,'QUALIFIED EFH'!FV$4,'HOURS&amp;CYCLES INPUT'!$E$2:$E$9999,'QUALIFIED EFH'!FV$5))</f>
        <v>0</v>
      </c>
      <c r="FW51" s="476">
        <f>IF(FW$2&lt;&gt;"",IF($C51&lt;&gt;"TBA",FW$2/114,0),SUMIFS('HOURS&amp;CYCLES INPUT'!$F$2:$F$9999,'HOURS&amp;CYCLES INPUT'!$C$2:$C$9999,'QUALIFIED EFH'!$C51,'HOURS&amp;CYCLES INPUT'!$D$2:$D$9999,'QUALIFIED EFH'!FW$4,'HOURS&amp;CYCLES INPUT'!$E$2:$E$9999,'QUALIFIED EFH'!FW$5))</f>
        <v>0</v>
      </c>
      <c r="FX51" s="476">
        <f>IF(FX$2&lt;&gt;"",IF($C51&lt;&gt;"TBA",FX$2/114,0),SUMIFS('HOURS&amp;CYCLES INPUT'!$F$2:$F$9999,'HOURS&amp;CYCLES INPUT'!$C$2:$C$9999,'QUALIFIED EFH'!$C51,'HOURS&amp;CYCLES INPUT'!$D$2:$D$9999,'QUALIFIED EFH'!FX$4,'HOURS&amp;CYCLES INPUT'!$E$2:$E$9999,'QUALIFIED EFH'!FX$5))</f>
        <v>0</v>
      </c>
      <c r="FY51" s="476">
        <f>IF(FY$2&lt;&gt;"",IF($C51&lt;&gt;"TBA",FY$2/114,0),SUMIFS('HOURS&amp;CYCLES INPUT'!$F$2:$F$9999,'HOURS&amp;CYCLES INPUT'!$C$2:$C$9999,'QUALIFIED EFH'!$C51,'HOURS&amp;CYCLES INPUT'!$D$2:$D$9999,'QUALIFIED EFH'!FY$4,'HOURS&amp;CYCLES INPUT'!$E$2:$E$9999,'QUALIFIED EFH'!FY$5))</f>
        <v>0</v>
      </c>
      <c r="FZ51" s="476">
        <f>IF(FZ$2&lt;&gt;"",IF($C51&lt;&gt;"TBA",FZ$2/114,0),SUMIFS('HOURS&amp;CYCLES INPUT'!$F$2:$F$9999,'HOURS&amp;CYCLES INPUT'!$C$2:$C$9999,'QUALIFIED EFH'!$C51,'HOURS&amp;CYCLES INPUT'!$D$2:$D$9999,'QUALIFIED EFH'!FZ$4,'HOURS&amp;CYCLES INPUT'!$E$2:$E$9999,'QUALIFIED EFH'!FZ$5))</f>
        <v>0</v>
      </c>
      <c r="GA51" s="476">
        <f>IF(GA$2&lt;&gt;"",IF($C51&lt;&gt;"TBA",GA$2/114,0),SUMIFS('HOURS&amp;CYCLES INPUT'!$F$2:$F$9999,'HOURS&amp;CYCLES INPUT'!$C$2:$C$9999,'QUALIFIED EFH'!$C51,'HOURS&amp;CYCLES INPUT'!$D$2:$D$9999,'QUALIFIED EFH'!GA$4,'HOURS&amp;CYCLES INPUT'!$E$2:$E$9999,'QUALIFIED EFH'!GA$5))</f>
        <v>0</v>
      </c>
      <c r="GB51" s="476">
        <f>IF(GB$2&lt;&gt;"",IF($C51&lt;&gt;"TBA",GB$2/114,0),SUMIFS('HOURS&amp;CYCLES INPUT'!$F$2:$F$9999,'HOURS&amp;CYCLES INPUT'!$C$2:$C$9999,'QUALIFIED EFH'!$C51,'HOURS&amp;CYCLES INPUT'!$D$2:$D$9999,'QUALIFIED EFH'!GB$4,'HOURS&amp;CYCLES INPUT'!$E$2:$E$9999,'QUALIFIED EFH'!GB$5))</f>
        <v>0</v>
      </c>
    </row>
    <row r="52" spans="3:184" x14ac:dyDescent="0.35">
      <c r="C52" s="472">
        <f>'QUALIFIED ENGINES'!D53</f>
        <v>91487</v>
      </c>
      <c r="D52" s="476">
        <f>IF(D$2&lt;&gt;"",IF($C52&lt;&gt;"TBA",D$2/114,0),SUMIFS('HOURS&amp;CYCLES INPUT'!$F$2:$F$9999,'HOURS&amp;CYCLES INPUT'!$C$2:$C$9999,'QUALIFIED EFH'!$C52,'HOURS&amp;CYCLES INPUT'!$D$2:$D$9999,'QUALIFIED EFH'!D$4,'HOURS&amp;CYCLES INPUT'!$E$2:$E$9999,'QUALIFIED EFH'!D$5))</f>
        <v>0</v>
      </c>
      <c r="E52" s="476">
        <f>IF(E$2&lt;&gt;"",IF($C52&lt;&gt;"TBA",E$2/114,0),SUMIFS('HOURS&amp;CYCLES INPUT'!$F$2:$F$9999,'HOURS&amp;CYCLES INPUT'!$C$2:$C$9999,'QUALIFIED EFH'!$C52,'HOURS&amp;CYCLES INPUT'!$D$2:$D$9999,'QUALIFIED EFH'!E$4,'HOURS&amp;CYCLES INPUT'!$E$2:$E$9999,'QUALIFIED EFH'!E$5))</f>
        <v>0</v>
      </c>
      <c r="F52" s="476">
        <f>IF(F$2&lt;&gt;"",IF($C52&lt;&gt;"TBA",F$2/114,0),SUMIFS('HOURS&amp;CYCLES INPUT'!$F$2:$F$9999,'HOURS&amp;CYCLES INPUT'!$C$2:$C$9999,'QUALIFIED EFH'!$C52,'HOURS&amp;CYCLES INPUT'!$D$2:$D$9999,'QUALIFIED EFH'!F$4,'HOURS&amp;CYCLES INPUT'!$E$2:$E$9999,'QUALIFIED EFH'!F$5))</f>
        <v>0</v>
      </c>
      <c r="G52" s="476">
        <f>IF(G$2&lt;&gt;"",IF($C52&lt;&gt;"TBA",G$2/114,0),SUMIFS('HOURS&amp;CYCLES INPUT'!$F$2:$F$9999,'HOURS&amp;CYCLES INPUT'!$C$2:$C$9999,'QUALIFIED EFH'!$C52,'HOURS&amp;CYCLES INPUT'!$D$2:$D$9999,'QUALIFIED EFH'!G$4,'HOURS&amp;CYCLES INPUT'!$E$2:$E$9999,'QUALIFIED EFH'!G$5))</f>
        <v>0</v>
      </c>
      <c r="H52" s="476">
        <f>IF(H$2&lt;&gt;"",IF($C52&lt;&gt;"TBA",H$2/114,0),SUMIFS('HOURS&amp;CYCLES INPUT'!$F$2:$F$9999,'HOURS&amp;CYCLES INPUT'!$C$2:$C$9999,'QUALIFIED EFH'!$C52,'HOURS&amp;CYCLES INPUT'!$D$2:$D$9999,'QUALIFIED EFH'!H$4,'HOURS&amp;CYCLES INPUT'!$E$2:$E$9999,'QUALIFIED EFH'!H$5))</f>
        <v>0</v>
      </c>
      <c r="I52" s="476">
        <f>IF(I$2&lt;&gt;"",IF($C52&lt;&gt;"TBA",I$2/114,0),SUMIFS('HOURS&amp;CYCLES INPUT'!$F$2:$F$9999,'HOURS&amp;CYCLES INPUT'!$C$2:$C$9999,'QUALIFIED EFH'!$C52,'HOURS&amp;CYCLES INPUT'!$D$2:$D$9999,'QUALIFIED EFH'!I$4,'HOURS&amp;CYCLES INPUT'!$E$2:$E$9999,'QUALIFIED EFH'!I$5))</f>
        <v>0</v>
      </c>
      <c r="J52" s="476">
        <f>IF(J$2&lt;&gt;"",IF($C52&lt;&gt;"TBA",J$2/114,0),SUMIFS('HOURS&amp;CYCLES INPUT'!$F$2:$F$9999,'HOURS&amp;CYCLES INPUT'!$C$2:$C$9999,'QUALIFIED EFH'!$C52,'HOURS&amp;CYCLES INPUT'!$D$2:$D$9999,'QUALIFIED EFH'!J$4,'HOURS&amp;CYCLES INPUT'!$E$2:$E$9999,'QUALIFIED EFH'!J$5))</f>
        <v>0</v>
      </c>
      <c r="K52" s="476">
        <f>IF(K$2&lt;&gt;"",IF($C52&lt;&gt;"TBA",K$2/114,0),SUMIFS('HOURS&amp;CYCLES INPUT'!$F$2:$F$9999,'HOURS&amp;CYCLES INPUT'!$C$2:$C$9999,'QUALIFIED EFH'!$C52,'HOURS&amp;CYCLES INPUT'!$D$2:$D$9999,'QUALIFIED EFH'!K$4,'HOURS&amp;CYCLES INPUT'!$E$2:$E$9999,'QUALIFIED EFH'!K$5))</f>
        <v>0</v>
      </c>
      <c r="L52" s="476">
        <f>IF(L$2&lt;&gt;"",IF($C52&lt;&gt;"TBA",L$2/114,0),SUMIFS('HOURS&amp;CYCLES INPUT'!$F$2:$F$9999,'HOURS&amp;CYCLES INPUT'!$C$2:$C$9999,'QUALIFIED EFH'!$C52,'HOURS&amp;CYCLES INPUT'!$D$2:$D$9999,'QUALIFIED EFH'!L$4,'HOURS&amp;CYCLES INPUT'!$E$2:$E$9999,'QUALIFIED EFH'!L$5))</f>
        <v>0</v>
      </c>
      <c r="M52" s="476">
        <f>IF(M$2&lt;&gt;"",IF($C52&lt;&gt;"TBA",M$2/114,0),SUMIFS('HOURS&amp;CYCLES INPUT'!$F$2:$F$9999,'HOURS&amp;CYCLES INPUT'!$C$2:$C$9999,'QUALIFIED EFH'!$C52,'HOURS&amp;CYCLES INPUT'!$D$2:$D$9999,'QUALIFIED EFH'!M$4,'HOURS&amp;CYCLES INPUT'!$E$2:$E$9999,'QUALIFIED EFH'!M$5))</f>
        <v>0</v>
      </c>
      <c r="N52" s="476">
        <f>IF(N$2&lt;&gt;"",IF($C52&lt;&gt;"TBA",N$2/114,0),SUMIFS('HOURS&amp;CYCLES INPUT'!$F$2:$F$9999,'HOURS&amp;CYCLES INPUT'!$C$2:$C$9999,'QUALIFIED EFH'!$C52,'HOURS&amp;CYCLES INPUT'!$D$2:$D$9999,'QUALIFIED EFH'!N$4,'HOURS&amp;CYCLES INPUT'!$E$2:$E$9999,'QUALIFIED EFH'!N$5))</f>
        <v>0</v>
      </c>
      <c r="O52" s="476">
        <f>IF(O$2&lt;&gt;"",IF($C52&lt;&gt;"TBA",O$2/114,0),SUMIFS('HOURS&amp;CYCLES INPUT'!$F$2:$F$9999,'HOURS&amp;CYCLES INPUT'!$C$2:$C$9999,'QUALIFIED EFH'!$C52,'HOURS&amp;CYCLES INPUT'!$D$2:$D$9999,'QUALIFIED EFH'!O$4,'HOURS&amp;CYCLES INPUT'!$E$2:$E$9999,'QUALIFIED EFH'!O$5))</f>
        <v>0</v>
      </c>
      <c r="P52" s="476">
        <f>IF(P$2&lt;&gt;"",IF($C52&lt;&gt;"TBA",P$2/114,0),SUMIFS('HOURS&amp;CYCLES INPUT'!$F$2:$F$9999,'HOURS&amp;CYCLES INPUT'!$C$2:$C$9999,'QUALIFIED EFH'!$C52,'HOURS&amp;CYCLES INPUT'!$D$2:$D$9999,'QUALIFIED EFH'!P$4,'HOURS&amp;CYCLES INPUT'!$E$2:$E$9999,'QUALIFIED EFH'!P$5))</f>
        <v>0</v>
      </c>
      <c r="Q52" s="476">
        <f>IF(Q$2&lt;&gt;"",IF($C52&lt;&gt;"TBA",Q$2/114,0),SUMIFS('HOURS&amp;CYCLES INPUT'!$F$2:$F$9999,'HOURS&amp;CYCLES INPUT'!$C$2:$C$9999,'QUALIFIED EFH'!$C52,'HOURS&amp;CYCLES INPUT'!$D$2:$D$9999,'QUALIFIED EFH'!Q$4,'HOURS&amp;CYCLES INPUT'!$E$2:$E$9999,'QUALIFIED EFH'!Q$5))</f>
        <v>0</v>
      </c>
      <c r="R52" s="476">
        <f>IF(R$1&lt;&gt;"",IF($C52&lt;&gt;"TBA",R$1/114,0),SUMIFS('HOURS&amp;CYCLES INPUT'!$F$2:$F$9999,'HOURS&amp;CYCLES INPUT'!$C$2:$C$9999,'QUALIFIED EFH'!$C52,'HOURS&amp;CYCLES INPUT'!$D$2:$D$9999,'QUALIFIED EFH'!R$4,'HOURS&amp;CYCLES INPUT'!$E$2:$E$9999,'QUALIFIED EFH'!R$5))</f>
        <v>0</v>
      </c>
      <c r="S52" s="476">
        <f>IF(S$2&lt;&gt;"",IF($C52&lt;&gt;"TBA",S$2/114,0),SUMIFS('HOURS&amp;CYCLES INPUT'!$F$2:$F$9999,'HOURS&amp;CYCLES INPUT'!$C$2:$C$9999,'QUALIFIED EFH'!$C52,'HOURS&amp;CYCLES INPUT'!$D$2:$D$9999,'QUALIFIED EFH'!S$4,'HOURS&amp;CYCLES INPUT'!$E$2:$E$9999,'QUALIFIED EFH'!S$5))</f>
        <v>60.1</v>
      </c>
      <c r="T52" s="476">
        <f>IF(T$2&lt;&gt;"",IF($C52&lt;&gt;"TBA",T$2/114,0),SUMIFS('HOURS&amp;CYCLES INPUT'!$F$2:$F$9999,'HOURS&amp;CYCLES INPUT'!$C$2:$C$9999,'QUALIFIED EFH'!$C52,'HOURS&amp;CYCLES INPUT'!$D$2:$D$9999,'QUALIFIED EFH'!T$4,'HOURS&amp;CYCLES INPUT'!$E$2:$E$9999,'QUALIFIED EFH'!T$5))</f>
        <v>464.1</v>
      </c>
      <c r="U52" s="476">
        <f>IF(U$2&lt;&gt;"",IF($C52&lt;&gt;"TBA",U$2/114,0),SUMIFS('HOURS&amp;CYCLES INPUT'!$F$2:$F$9999,'HOURS&amp;CYCLES INPUT'!$C$2:$C$9999,'QUALIFIED EFH'!$C52,'HOURS&amp;CYCLES INPUT'!$D$2:$D$9999,'QUALIFIED EFH'!U$4,'HOURS&amp;CYCLES INPUT'!$E$2:$E$9999,'QUALIFIED EFH'!U$5))</f>
        <v>406.56</v>
      </c>
      <c r="V52" s="476">
        <f>IF(V$2&lt;&gt;"",IF($C52&lt;&gt;"TBA",V$2/114,0),SUMIFS('HOURS&amp;CYCLES INPUT'!$F$2:$F$9999,'HOURS&amp;CYCLES INPUT'!$C$2:$C$9999,'QUALIFIED EFH'!$C52,'HOURS&amp;CYCLES INPUT'!$D$2:$D$9999,'QUALIFIED EFH'!V$4,'HOURS&amp;CYCLES INPUT'!$E$2:$E$9999,'QUALIFIED EFH'!V$5))</f>
        <v>342.38</v>
      </c>
      <c r="W52" s="476">
        <f>IF(W$2&lt;&gt;"",IF($C52&lt;&gt;"TBA",W$2/114,0),SUMIFS('HOURS&amp;CYCLES INPUT'!$F$2:$F$9999,'HOURS&amp;CYCLES INPUT'!$C$2:$C$9999,'QUALIFIED EFH'!$C52,'HOURS&amp;CYCLES INPUT'!$D$2:$D$9999,'QUALIFIED EFH'!W$4,'HOURS&amp;CYCLES INPUT'!$E$2:$E$9999,'QUALIFIED EFH'!W$5))</f>
        <v>384.46</v>
      </c>
      <c r="X52" s="476">
        <f>IF(X$2&lt;&gt;"",IF($C52&lt;&gt;"TBA",X$2/114,0),SUMIFS('HOURS&amp;CYCLES INPUT'!$F$2:$F$9999,'HOURS&amp;CYCLES INPUT'!$C$2:$C$9999,'QUALIFIED EFH'!$C52,'HOURS&amp;CYCLES INPUT'!$D$2:$D$9999,'QUALIFIED EFH'!X$4,'HOURS&amp;CYCLES INPUT'!$E$2:$E$9999,'QUALIFIED EFH'!X$5))</f>
        <v>398.78</v>
      </c>
      <c r="Y52" s="476">
        <f>IF(Y$2&lt;&gt;"",IF($C52&lt;&gt;"TBA",Y$2/114,0),SUMIFS('HOURS&amp;CYCLES INPUT'!$F$2:$F$9999,'HOURS&amp;CYCLES INPUT'!$C$2:$C$9999,'QUALIFIED EFH'!$C52,'HOURS&amp;CYCLES INPUT'!$D$2:$D$9999,'QUALIFIED EFH'!Y$4,'HOURS&amp;CYCLES INPUT'!$E$2:$E$9999,'QUALIFIED EFH'!Y$5))</f>
        <v>356.62</v>
      </c>
      <c r="Z52" s="476">
        <f>IF(Z$2&lt;&gt;"",IF($C52&lt;&gt;"TBA",Z$2/114,0),SUMIFS('HOURS&amp;CYCLES INPUT'!$F$2:$F$9999,'HOURS&amp;CYCLES INPUT'!$C$2:$C$9999,'QUALIFIED EFH'!$C52,'HOURS&amp;CYCLES INPUT'!$D$2:$D$9999,'QUALIFIED EFH'!Z$4,'HOURS&amp;CYCLES INPUT'!$E$2:$E$9999,'QUALIFIED EFH'!Z$5))</f>
        <v>404.11</v>
      </c>
      <c r="AA52" s="476">
        <f>IF(AA$2&lt;&gt;"",IF($C52&lt;&gt;"TBA",AA$2/114,0),SUMIFS('HOURS&amp;CYCLES INPUT'!$F$2:$F$9999,'HOURS&amp;CYCLES INPUT'!$C$2:$C$9999,'QUALIFIED EFH'!$C52,'HOURS&amp;CYCLES INPUT'!$D$2:$D$9999,'QUALIFIED EFH'!AA$4,'HOURS&amp;CYCLES INPUT'!$E$2:$E$9999,'QUALIFIED EFH'!AA$5))</f>
        <v>423.82</v>
      </c>
      <c r="AB52" s="476">
        <f>IF(AB$2&lt;&gt;"",IF($C52&lt;&gt;"TBA",AB$2/114,0),SUMIFS('HOURS&amp;CYCLES INPUT'!$F$2:$F$9999,'HOURS&amp;CYCLES INPUT'!$C$2:$C$9999,'QUALIFIED EFH'!$C52,'HOURS&amp;CYCLES INPUT'!$D$2:$D$9999,'QUALIFIED EFH'!AB$4,'HOURS&amp;CYCLES INPUT'!$E$2:$E$9999,'QUALIFIED EFH'!AB$5))</f>
        <v>464.45</v>
      </c>
      <c r="AC52" s="476">
        <f>IF(AC$2&lt;&gt;"",IF($C52&lt;&gt;"TBA",AC$2/114,0),SUMIFS('HOURS&amp;CYCLES INPUT'!$F$2:$F$9999,'HOURS&amp;CYCLES INPUT'!$C$2:$C$9999,'QUALIFIED EFH'!$C52,'HOURS&amp;CYCLES INPUT'!$D$2:$D$9999,'QUALIFIED EFH'!AC$4,'HOURS&amp;CYCLES INPUT'!$E$2:$E$9999,'QUALIFIED EFH'!AC$5))</f>
        <v>424.3</v>
      </c>
      <c r="AD52" s="476">
        <f>IF(AD$2&lt;&gt;"",IF($C52&lt;&gt;"TBA",AD$2/114,0),SUMIFS('HOURS&amp;CYCLES INPUT'!$F$2:$F$9999,'HOURS&amp;CYCLES INPUT'!$C$2:$C$9999,'QUALIFIED EFH'!$C52,'HOURS&amp;CYCLES INPUT'!$D$2:$D$9999,'QUALIFIED EFH'!AD$4,'HOURS&amp;CYCLES INPUT'!$E$2:$E$9999,'QUALIFIED EFH'!AD$5))</f>
        <v>402.23</v>
      </c>
      <c r="AE52" s="476">
        <f>IF(AE$2&lt;&gt;"",IF($C52&lt;&gt;"TBA",AE$2/114,0),SUMIFS('HOURS&amp;CYCLES INPUT'!$F$2:$F$9999,'HOURS&amp;CYCLES INPUT'!$C$2:$C$9999,'QUALIFIED EFH'!$C52,'HOURS&amp;CYCLES INPUT'!$D$2:$D$9999,'QUALIFIED EFH'!AE$4,'HOURS&amp;CYCLES INPUT'!$E$2:$E$9999,'QUALIFIED EFH'!AE$5))</f>
        <v>448.62</v>
      </c>
      <c r="AF52" s="476">
        <f>IF(AF$2&lt;&gt;"",IF($C52&lt;&gt;"TBA",AF$2/114,0),SUMIFS('HOURS&amp;CYCLES INPUT'!$F$2:$F$9999,'HOURS&amp;CYCLES INPUT'!$C$2:$C$9999,'QUALIFIED EFH'!$C52,'HOURS&amp;CYCLES INPUT'!$D$2:$D$9999,'QUALIFIED EFH'!AF$4,'HOURS&amp;CYCLES INPUT'!$E$2:$E$9999,'QUALIFIED EFH'!AF$5))</f>
        <v>290.7</v>
      </c>
      <c r="AG52" s="476">
        <f>IF(AG$2&lt;&gt;"",IF($C52&lt;&gt;"TBA",AG$2/114,0),SUMIFS('HOURS&amp;CYCLES INPUT'!$F$2:$F$9999,'HOURS&amp;CYCLES INPUT'!$C$2:$C$9999,'QUALIFIED EFH'!$C52,'HOURS&amp;CYCLES INPUT'!$D$2:$D$9999,'QUALIFIED EFH'!AG$4,'HOURS&amp;CYCLES INPUT'!$E$2:$E$9999,'QUALIFIED EFH'!AG$5))</f>
        <v>246.13</v>
      </c>
      <c r="AH52" s="476">
        <f>IF(AH$2&lt;&gt;"",IF($C52&lt;&gt;"TBA",AH$2/114,0),SUMIFS('HOURS&amp;CYCLES INPUT'!$F$2:$F$9999,'HOURS&amp;CYCLES INPUT'!$C$2:$C$9999,'QUALIFIED EFH'!$C52,'HOURS&amp;CYCLES INPUT'!$D$2:$D$9999,'QUALIFIED EFH'!AH$4,'HOURS&amp;CYCLES INPUT'!$E$2:$E$9999,'QUALIFIED EFH'!AH$5))</f>
        <v>436.88</v>
      </c>
      <c r="AI52" s="476">
        <f>IF(AI$2&lt;&gt;"",IF($C52&lt;&gt;"TBA",AI$2/114,0),SUMIFS('HOURS&amp;CYCLES INPUT'!$F$2:$F$9999,'HOURS&amp;CYCLES INPUT'!$C$2:$C$9999,'QUALIFIED EFH'!$C52,'HOURS&amp;CYCLES INPUT'!$D$2:$D$9999,'QUALIFIED EFH'!AI$4,'HOURS&amp;CYCLES INPUT'!$E$2:$E$9999,'QUALIFIED EFH'!AI$5))</f>
        <v>423.97</v>
      </c>
      <c r="AJ52" s="476">
        <f>IF(AJ$2&lt;&gt;"",IF($C52&lt;&gt;"TBA",AJ$2/114,0),SUMIFS('HOURS&amp;CYCLES INPUT'!$F$2:$F$9999,'HOURS&amp;CYCLES INPUT'!$C$2:$C$9999,'QUALIFIED EFH'!$C52,'HOURS&amp;CYCLES INPUT'!$D$2:$D$9999,'QUALIFIED EFH'!AJ$4,'HOURS&amp;CYCLES INPUT'!$E$2:$E$9999,'QUALIFIED EFH'!AJ$5))</f>
        <v>450.27</v>
      </c>
      <c r="AK52" s="476">
        <f>IF(AK$2&lt;&gt;"",IF($C52&lt;&gt;"TBA",AK$2/114,0),SUMIFS('HOURS&amp;CYCLES INPUT'!$F$2:$F$9999,'HOURS&amp;CYCLES INPUT'!$C$2:$C$9999,'QUALIFIED EFH'!$C52,'HOURS&amp;CYCLES INPUT'!$D$2:$D$9999,'QUALIFIED EFH'!AK$4,'HOURS&amp;CYCLES INPUT'!$E$2:$E$9999,'QUALIFIED EFH'!AK$5))</f>
        <v>431.57</v>
      </c>
      <c r="AL52" s="476">
        <f>IF(AL$2&lt;&gt;"",IF($C52&lt;&gt;"TBA",AL$2/114,0),SUMIFS('HOURS&amp;CYCLES INPUT'!$F$2:$F$9999,'HOURS&amp;CYCLES INPUT'!$C$2:$C$9999,'QUALIFIED EFH'!$C52,'HOURS&amp;CYCLES INPUT'!$D$2:$D$9999,'QUALIFIED EFH'!AL$4,'HOURS&amp;CYCLES INPUT'!$E$2:$E$9999,'QUALIFIED EFH'!AL$5))</f>
        <v>406.2</v>
      </c>
      <c r="AM52" s="476">
        <f>IF(AM$2&lt;&gt;"",IF($C52&lt;&gt;"TBA",AM$2/114,0),SUMIFS('HOURS&amp;CYCLES INPUT'!$F$2:$F$9999,'HOURS&amp;CYCLES INPUT'!$C$2:$C$9999,'QUALIFIED EFH'!$C52,'HOURS&amp;CYCLES INPUT'!$D$2:$D$9999,'QUALIFIED EFH'!AM$4,'HOURS&amp;CYCLES INPUT'!$E$2:$E$9999,'QUALIFIED EFH'!AM$5))</f>
        <v>406.91</v>
      </c>
      <c r="AN52" s="476">
        <f>IF(AN$2&lt;&gt;"",IF($C52&lt;&gt;"TBA",AN$2/114,0),SUMIFS('HOURS&amp;CYCLES INPUT'!$F$2:$F$9999,'HOURS&amp;CYCLES INPUT'!$C$2:$C$9999,'QUALIFIED EFH'!$C52,'HOURS&amp;CYCLES INPUT'!$D$2:$D$9999,'QUALIFIED EFH'!AN$4,'HOURS&amp;CYCLES INPUT'!$E$2:$E$9999,'QUALIFIED EFH'!AN$5))</f>
        <v>453.07</v>
      </c>
      <c r="AO52" s="476">
        <f>IF(AO$2&lt;&gt;"",IF($C52&lt;&gt;"TBA",AO$2/114,0),SUMIFS('HOURS&amp;CYCLES INPUT'!$F$2:$F$9999,'HOURS&amp;CYCLES INPUT'!$C$2:$C$9999,'QUALIFIED EFH'!$C52,'HOURS&amp;CYCLES INPUT'!$D$2:$D$9999,'QUALIFIED EFH'!AO$4,'HOURS&amp;CYCLES INPUT'!$E$2:$E$9999,'QUALIFIED EFH'!AO$5))</f>
        <v>461.01</v>
      </c>
      <c r="AP52" s="476">
        <f>IF(AP$2&lt;&gt;"",IF($C52&lt;&gt;"TBA",AP$2/114,0),SUMIFS('HOURS&amp;CYCLES INPUT'!$F$2:$F$9999,'HOURS&amp;CYCLES INPUT'!$C$2:$C$9999,'QUALIFIED EFH'!$C52,'HOURS&amp;CYCLES INPUT'!$D$2:$D$9999,'QUALIFIED EFH'!AP$4,'HOURS&amp;CYCLES INPUT'!$E$2:$E$9999,'QUALIFIED EFH'!AP$5))</f>
        <v>431.27</v>
      </c>
      <c r="AQ52" s="476">
        <f>IF(AQ$2&lt;&gt;"",IF($C52&lt;&gt;"TBA",AQ$2/114,0),SUMIFS('HOURS&amp;CYCLES INPUT'!$F$2:$F$9999,'HOURS&amp;CYCLES INPUT'!$C$2:$C$9999,'QUALIFIED EFH'!$C52,'HOURS&amp;CYCLES INPUT'!$D$2:$D$9999,'QUALIFIED EFH'!AQ$4,'HOURS&amp;CYCLES INPUT'!$E$2:$E$9999,'QUALIFIED EFH'!AQ$5))</f>
        <v>183.83</v>
      </c>
      <c r="AR52" s="476">
        <f>IF(AR$2&lt;&gt;"",IF($C52&lt;&gt;"TBA",AR$2/114,0),SUMIFS('HOURS&amp;CYCLES INPUT'!$F$2:$F$9999,'HOURS&amp;CYCLES INPUT'!$C$2:$C$9999,'QUALIFIED EFH'!$C52,'HOURS&amp;CYCLES INPUT'!$D$2:$D$9999,'QUALIFIED EFH'!AR$4,'HOURS&amp;CYCLES INPUT'!$E$2:$E$9999,'QUALIFIED EFH'!AR$5))</f>
        <v>0</v>
      </c>
      <c r="AS52" s="476">
        <f>IF(AS$2&lt;&gt;"",IF($C52&lt;&gt;"TBA",AS$2/114,0),SUMIFS('HOURS&amp;CYCLES INPUT'!$F$2:$F$9999,'HOURS&amp;CYCLES INPUT'!$C$2:$C$9999,'QUALIFIED EFH'!$C52,'HOURS&amp;CYCLES INPUT'!$D$2:$D$9999,'QUALIFIED EFH'!AS$4,'HOURS&amp;CYCLES INPUT'!$E$2:$E$9999,'QUALIFIED EFH'!AS$5))</f>
        <v>0</v>
      </c>
      <c r="AT52" s="476">
        <f>IF(AT$2&lt;&gt;"",IF($C52&lt;&gt;"TBA",AT$2/114,0),SUMIFS('HOURS&amp;CYCLES INPUT'!$F$2:$F$9999,'HOURS&amp;CYCLES INPUT'!$C$2:$C$9999,'QUALIFIED EFH'!$C52,'HOURS&amp;CYCLES INPUT'!$D$2:$D$9999,'QUALIFIED EFH'!AT$4,'HOURS&amp;CYCLES INPUT'!$E$2:$E$9999,'QUALIFIED EFH'!AT$5))</f>
        <v>0</v>
      </c>
      <c r="AU52" s="476">
        <f>IF(AU$2&lt;&gt;"",IF($C52&lt;&gt;"TBA",AU$2/114,0),SUMIFS('HOURS&amp;CYCLES INPUT'!$F$2:$F$9999,'HOURS&amp;CYCLES INPUT'!$C$2:$C$9999,'QUALIFIED EFH'!$C52,'HOURS&amp;CYCLES INPUT'!$D$2:$D$9999,'QUALIFIED EFH'!AU$4,'HOURS&amp;CYCLES INPUT'!$E$2:$E$9999,'QUALIFIED EFH'!AU$5))</f>
        <v>38.75</v>
      </c>
      <c r="AV52" s="476">
        <f>IF(AV$2&lt;&gt;"",IF($C52&lt;&gt;"TBA",AV$2/114,0),SUMIFS('HOURS&amp;CYCLES INPUT'!$F$2:$F$9999,'HOURS&amp;CYCLES INPUT'!$C$2:$C$9999,'QUALIFIED EFH'!$C52,'HOURS&amp;CYCLES INPUT'!$D$2:$D$9999,'QUALIFIED EFH'!AV$4,'HOURS&amp;CYCLES INPUT'!$E$2:$E$9999,'QUALIFIED EFH'!AV$5))</f>
        <v>121.07</v>
      </c>
      <c r="AW52" s="476">
        <f>IF(AW$2&lt;&gt;"",IF($C52&lt;&gt;"TBA",AW$2/114,0),SUMIFS('HOURS&amp;CYCLES INPUT'!$F$2:$F$9999,'HOURS&amp;CYCLES INPUT'!$C$2:$C$9999,'QUALIFIED EFH'!$C52,'HOURS&amp;CYCLES INPUT'!$D$2:$D$9999,'QUALIFIED EFH'!AW$4,'HOURS&amp;CYCLES INPUT'!$E$2:$E$9999,'QUALIFIED EFH'!AW$5))</f>
        <v>161.52000000000001</v>
      </c>
      <c r="AX52" s="476">
        <f>IF(AX$2&lt;&gt;"",IF($C52&lt;&gt;"TBA",AX$2/114,0),SUMIFS('HOURS&amp;CYCLES INPUT'!$F$2:$F$9999,'HOURS&amp;CYCLES INPUT'!$C$2:$C$9999,'QUALIFIED EFH'!$C52,'HOURS&amp;CYCLES INPUT'!$D$2:$D$9999,'QUALIFIED EFH'!AX$4,'HOURS&amp;CYCLES INPUT'!$E$2:$E$9999,'QUALIFIED EFH'!AX$5))</f>
        <v>106.75</v>
      </c>
      <c r="AY52" s="476">
        <f>IF(AY$2&lt;&gt;"",IF($C52&lt;&gt;"TBA",AY$2/114,0),SUMIFS('HOURS&amp;CYCLES INPUT'!$F$2:$F$9999,'HOURS&amp;CYCLES INPUT'!$C$2:$C$9999,'QUALIFIED EFH'!$C52,'HOURS&amp;CYCLES INPUT'!$D$2:$D$9999,'QUALIFIED EFH'!AY$4,'HOURS&amp;CYCLES INPUT'!$E$2:$E$9999,'QUALIFIED EFH'!AY$5))</f>
        <v>105.16</v>
      </c>
      <c r="AZ52" s="476">
        <f>IF(AZ$2&lt;&gt;"",IF($C52&lt;&gt;"TBA",AZ$2/114,0),SUMIFS('HOURS&amp;CYCLES INPUT'!$F$2:$F$9999,'HOURS&amp;CYCLES INPUT'!$C$2:$C$9999,'QUALIFIED EFH'!$C52,'HOURS&amp;CYCLES INPUT'!$D$2:$D$9999,'QUALIFIED EFH'!AZ$4,'HOURS&amp;CYCLES INPUT'!$E$2:$E$9999,'QUALIFIED EFH'!AZ$5))</f>
        <v>196.52</v>
      </c>
      <c r="BA52" s="476">
        <f>IF(BA$2&lt;&gt;"",IF($C52&lt;&gt;"TBA",BA$2/114,0),SUMIFS('HOURS&amp;CYCLES INPUT'!$F$2:$F$9999,'HOURS&amp;CYCLES INPUT'!$C$2:$C$9999,'QUALIFIED EFH'!$C52,'HOURS&amp;CYCLES INPUT'!$D$2:$D$9999,'QUALIFIED EFH'!BA$4,'HOURS&amp;CYCLES INPUT'!$E$2:$E$9999,'QUALIFIED EFH'!BA$5))</f>
        <v>190</v>
      </c>
      <c r="BB52" s="476">
        <f>IF(BB$2&lt;&gt;"",IF($C52&lt;&gt;"TBA",BB$2/114,0),SUMIFS('HOURS&amp;CYCLES INPUT'!$F$2:$F$9999,'HOURS&amp;CYCLES INPUT'!$C$2:$C$9999,'QUALIFIED EFH'!$C52,'HOURS&amp;CYCLES INPUT'!$D$2:$D$9999,'QUALIFIED EFH'!BB$4,'HOURS&amp;CYCLES INPUT'!$E$2:$E$9999,'QUALIFIED EFH'!BB$5))</f>
        <v>30.55</v>
      </c>
      <c r="BC52" s="476">
        <f>IF(BC$2&lt;&gt;"",IF($C52&lt;&gt;"TBA",BC$2/114,0),SUMIFS('HOURS&amp;CYCLES INPUT'!$F$2:$F$9999,'HOURS&amp;CYCLES INPUT'!$C$2:$C$9999,'QUALIFIED EFH'!$C52,'HOURS&amp;CYCLES INPUT'!$D$2:$D$9999,'QUALIFIED EFH'!BC$4,'HOURS&amp;CYCLES INPUT'!$E$2:$E$9999,'QUALIFIED EFH'!BC$5))</f>
        <v>75</v>
      </c>
      <c r="BD52" s="476">
        <f>IF(BD$2&lt;&gt;"",IF($C52&lt;&gt;"TBA",BD$2/114,0),SUMIFS('HOURS&amp;CYCLES INPUT'!$F$2:$F$9999,'HOURS&amp;CYCLES INPUT'!$C$2:$C$9999,'QUALIFIED EFH'!$C52,'HOURS&amp;CYCLES INPUT'!$D$2:$D$9999,'QUALIFIED EFH'!BD$4,'HOURS&amp;CYCLES INPUT'!$E$2:$E$9999,'QUALIFIED EFH'!BD$5))</f>
        <v>53.73</v>
      </c>
      <c r="BE52" s="476">
        <f>IF(BE$2&lt;&gt;"",IF($C52&lt;&gt;"TBA",BE$2/114,0),SUMIFS('HOURS&amp;CYCLES INPUT'!$F$2:$F$9999,'HOURS&amp;CYCLES INPUT'!$C$2:$C$9999,'QUALIFIED EFH'!$C52,'HOURS&amp;CYCLES INPUT'!$D$2:$D$9999,'QUALIFIED EFH'!BE$4,'HOURS&amp;CYCLES INPUT'!$E$2:$E$9999,'QUALIFIED EFH'!BE$5))</f>
        <v>83.66</v>
      </c>
      <c r="BF52" s="476">
        <f>IF(BF$2&lt;&gt;"",IF($C52&lt;&gt;"TBA",BF$2/114,0),SUMIFS('HOURS&amp;CYCLES INPUT'!$F$2:$F$9999,'HOURS&amp;CYCLES INPUT'!$C$2:$C$9999,'QUALIFIED EFH'!$C52,'HOURS&amp;CYCLES INPUT'!$D$2:$D$9999,'QUALIFIED EFH'!BF$4,'HOURS&amp;CYCLES INPUT'!$E$2:$E$9999,'QUALIFIED EFH'!BF$5))</f>
        <v>80.959999999999994</v>
      </c>
      <c r="BG52" s="476">
        <f>IF(BG$2&lt;&gt;"",IF($C52&lt;&gt;"TBA",BG$2/114,0),SUMIFS('HOURS&amp;CYCLES INPUT'!$F$2:$F$9999,'HOURS&amp;CYCLES INPUT'!$C$2:$C$9999,'QUALIFIED EFH'!$C52,'HOURS&amp;CYCLES INPUT'!$D$2:$D$9999,'QUALIFIED EFH'!BG$4,'HOURS&amp;CYCLES INPUT'!$E$2:$E$9999,'QUALIFIED EFH'!BG$5))</f>
        <v>156.22</v>
      </c>
      <c r="BH52" s="476">
        <f>IF(BH$2&lt;&gt;"",IF($C52&lt;&gt;"TBA",BH$2/114,0),SUMIFS('HOURS&amp;CYCLES INPUT'!$F$2:$F$9999,'HOURS&amp;CYCLES INPUT'!$C$2:$C$9999,'QUALIFIED EFH'!$C52,'HOURS&amp;CYCLES INPUT'!$D$2:$D$9999,'QUALIFIED EFH'!BH$4,'HOURS&amp;CYCLES INPUT'!$E$2:$E$9999,'QUALIFIED EFH'!BH$5))</f>
        <v>219.85</v>
      </c>
      <c r="BI52" s="476">
        <f>IF(BI$2&lt;&gt;"",IF($C52&lt;&gt;"TBA",BI$2/114,0),SUMIFS('HOURS&amp;CYCLES INPUT'!$F$2:$F$9999,'HOURS&amp;CYCLES INPUT'!$C$2:$C$9999,'QUALIFIED EFH'!$C52,'HOURS&amp;CYCLES INPUT'!$D$2:$D$9999,'QUALIFIED EFH'!BI$4,'HOURS&amp;CYCLES INPUT'!$E$2:$E$9999,'QUALIFIED EFH'!BI$5))</f>
        <v>225.48</v>
      </c>
      <c r="BJ52" s="476">
        <f>IF(BJ$2&lt;&gt;"",IF($C52&lt;&gt;"TBA",BJ$2/114,0),SUMIFS('HOURS&amp;CYCLES INPUT'!$F$2:$F$9999,'HOURS&amp;CYCLES INPUT'!$C$2:$C$9999,'QUALIFIED EFH'!$C52,'HOURS&amp;CYCLES INPUT'!$D$2:$D$9999,'QUALIFIED EFH'!BJ$4,'HOURS&amp;CYCLES INPUT'!$E$2:$E$9999,'QUALIFIED EFH'!BJ$5))</f>
        <v>227.57</v>
      </c>
      <c r="BK52" s="476">
        <f>IF(BK$2&lt;&gt;"",IF($C52&lt;&gt;"TBA",BK$2/114,0),SUMIFS('HOURS&amp;CYCLES INPUT'!$F$2:$F$9999,'HOURS&amp;CYCLES INPUT'!$C$2:$C$9999,'QUALIFIED EFH'!$C52,'HOURS&amp;CYCLES INPUT'!$D$2:$D$9999,'QUALIFIED EFH'!BK$4,'HOURS&amp;CYCLES INPUT'!$E$2:$E$9999,'QUALIFIED EFH'!BK$5))</f>
        <v>293.92</v>
      </c>
      <c r="BL52" s="476">
        <f>IF(BL$2&lt;&gt;"",IF($C52&lt;&gt;"TBA",BL$2/114,0),SUMIFS('HOURS&amp;CYCLES INPUT'!$F$2:$F$9999,'HOURS&amp;CYCLES INPUT'!$C$2:$C$9999,'QUALIFIED EFH'!$C52,'HOURS&amp;CYCLES INPUT'!$D$2:$D$9999,'QUALIFIED EFH'!BL$4,'HOURS&amp;CYCLES INPUT'!$E$2:$E$9999,'QUALIFIED EFH'!BL$5))</f>
        <v>364.56</v>
      </c>
      <c r="BM52" s="476">
        <f>IF(BM$2&lt;&gt;"",IF($C52&lt;&gt;"TBA",BM$2/114,0),SUMIFS('HOURS&amp;CYCLES INPUT'!$F$2:$F$9999,'HOURS&amp;CYCLES INPUT'!$C$2:$C$9999,'QUALIFIED EFH'!$C52,'HOURS&amp;CYCLES INPUT'!$D$2:$D$9999,'QUALIFIED EFH'!BM$4,'HOURS&amp;CYCLES INPUT'!$E$2:$E$9999,'QUALIFIED EFH'!BM$5))</f>
        <v>220.13</v>
      </c>
      <c r="BN52" s="476">
        <f>IF(BN$2&lt;&gt;"",IF($C52&lt;&gt;"TBA",BN$2/114,0),SUMIFS('HOURS&amp;CYCLES INPUT'!$F$2:$F$9999,'HOURS&amp;CYCLES INPUT'!$C$2:$C$9999,'QUALIFIED EFH'!$C52,'HOURS&amp;CYCLES INPUT'!$D$2:$D$9999,'QUALIFIED EFH'!BN$4,'HOURS&amp;CYCLES INPUT'!$E$2:$E$9999,'QUALIFIED EFH'!BN$5))</f>
        <v>120.77</v>
      </c>
      <c r="BO52" s="476">
        <f>IF(BO$2&lt;&gt;"",IF($C52&lt;&gt;"TBA",BO$2/114,0),SUMIFS('HOURS&amp;CYCLES INPUT'!$F$2:$F$9999,'HOURS&amp;CYCLES INPUT'!$C$2:$C$9999,'QUALIFIED EFH'!$C52,'HOURS&amp;CYCLES INPUT'!$D$2:$D$9999,'QUALIFIED EFH'!BO$4,'HOURS&amp;CYCLES INPUT'!$E$2:$E$9999,'QUALIFIED EFH'!BO$5))</f>
        <v>340.65</v>
      </c>
      <c r="BP52" s="476">
        <f>IF(BP$2&lt;&gt;"",IF($C52&lt;&gt;"TBA",BP$2/114,0),SUMIFS('HOURS&amp;CYCLES INPUT'!$F$2:$F$9999,'HOURS&amp;CYCLES INPUT'!$C$2:$C$9999,'QUALIFIED EFH'!$C52,'HOURS&amp;CYCLES INPUT'!$D$2:$D$9999,'QUALIFIED EFH'!BP$4,'HOURS&amp;CYCLES INPUT'!$E$2:$E$9999,'QUALIFIED EFH'!BP$5))</f>
        <v>343.44</v>
      </c>
      <c r="BQ52" s="476">
        <f>IF(BQ$2&lt;&gt;"",IF($C52&lt;&gt;"TBA",BQ$2/114,0),SUMIFS('HOURS&amp;CYCLES INPUT'!$F$2:$F$9999,'HOURS&amp;CYCLES INPUT'!$C$2:$C$9999,'QUALIFIED EFH'!$C52,'HOURS&amp;CYCLES INPUT'!$D$2:$D$9999,'QUALIFIED EFH'!BQ$4,'HOURS&amp;CYCLES INPUT'!$E$2:$E$9999,'QUALIFIED EFH'!BQ$5))</f>
        <v>299.83</v>
      </c>
      <c r="BR52" s="476">
        <f>IF(BR$2&lt;&gt;"",IF($C52&lt;&gt;"TBA",BR$2/114,0),SUMIFS('HOURS&amp;CYCLES INPUT'!$F$2:$F$9999,'HOURS&amp;CYCLES INPUT'!$C$2:$C$9999,'QUALIFIED EFH'!$C52,'HOURS&amp;CYCLES INPUT'!$D$2:$D$9999,'QUALIFIED EFH'!BR$4,'HOURS&amp;CYCLES INPUT'!$E$2:$E$9999,'QUALIFIED EFH'!BR$5))</f>
        <v>350.31</v>
      </c>
      <c r="BS52" s="476">
        <f>IF(BS$2&lt;&gt;"",IF($C52&lt;&gt;"TBA",BS$2/114,0),SUMIFS('HOURS&amp;CYCLES INPUT'!$F$2:$F$9999,'HOURS&amp;CYCLES INPUT'!$C$2:$C$9999,'QUALIFIED EFH'!$C52,'HOURS&amp;CYCLES INPUT'!$D$2:$D$9999,'QUALIFIED EFH'!BS$4,'HOURS&amp;CYCLES INPUT'!$E$2:$E$9999,'QUALIFIED EFH'!BS$5))</f>
        <v>346.21</v>
      </c>
      <c r="BT52" s="476">
        <f>IF(BT$2&lt;&gt;"",IF($C52&lt;&gt;"TBA",BT$2/114,0),SUMIFS('HOURS&amp;CYCLES INPUT'!$F$2:$F$9999,'HOURS&amp;CYCLES INPUT'!$C$2:$C$9999,'QUALIFIED EFH'!$C52,'HOURS&amp;CYCLES INPUT'!$D$2:$D$9999,'QUALIFIED EFH'!BT$4,'HOURS&amp;CYCLES INPUT'!$E$2:$E$9999,'QUALIFIED EFH'!BT$5))</f>
        <v>119.23</v>
      </c>
      <c r="BU52" s="476">
        <f>IF(BU$2&lt;&gt;"",IF($C52&lt;&gt;"TBA",BU$2/114,0),SUMIFS('HOURS&amp;CYCLES INPUT'!$F$2:$F$9999,'HOURS&amp;CYCLES INPUT'!$C$2:$C$9999,'QUALIFIED EFH'!$C52,'HOURS&amp;CYCLES INPUT'!$D$2:$D$9999,'QUALIFIED EFH'!BU$4,'HOURS&amp;CYCLES INPUT'!$E$2:$E$9999,'QUALIFIED EFH'!BU$5))</f>
        <v>0</v>
      </c>
      <c r="BV52" s="476">
        <f>IF(BV$2&lt;&gt;"",IF($C52&lt;&gt;"TBA",BV$2/114,0),SUMIFS('HOURS&amp;CYCLES INPUT'!$F$2:$F$9999,'HOURS&amp;CYCLES INPUT'!$C$2:$C$9999,'QUALIFIED EFH'!$C52,'HOURS&amp;CYCLES INPUT'!$D$2:$D$9999,'QUALIFIED EFH'!BV$4,'HOURS&amp;CYCLES INPUT'!$E$2:$E$9999,'QUALIFIED EFH'!BV$5))</f>
        <v>0</v>
      </c>
      <c r="BW52" s="476">
        <f>IF(BW$2&lt;&gt;"",IF($C52&lt;&gt;"TBA",BW$2/114,0),SUMIFS('HOURS&amp;CYCLES INPUT'!$F$2:$F$9999,'HOURS&amp;CYCLES INPUT'!$C$2:$C$9999,'QUALIFIED EFH'!$C52,'HOURS&amp;CYCLES INPUT'!$D$2:$D$9999,'QUALIFIED EFH'!BW$4,'HOURS&amp;CYCLES INPUT'!$E$2:$E$9999,'QUALIFIED EFH'!BW$5))</f>
        <v>0</v>
      </c>
      <c r="BX52" s="476">
        <f>IF(BX$2&lt;&gt;"",IF($C52&lt;&gt;"TBA",BX$2/114,0),SUMIFS('HOURS&amp;CYCLES INPUT'!$F$2:$F$9999,'HOURS&amp;CYCLES INPUT'!$C$2:$C$9999,'QUALIFIED EFH'!$C52,'HOURS&amp;CYCLES INPUT'!$D$2:$D$9999,'QUALIFIED EFH'!BX$4,'HOURS&amp;CYCLES INPUT'!$E$2:$E$9999,'QUALIFIED EFH'!BX$5))</f>
        <v>0</v>
      </c>
      <c r="BY52" s="476">
        <f>IF(BY$2&lt;&gt;"",IF($C52&lt;&gt;"TBA",BY$2/114,0),SUMIFS('HOURS&amp;CYCLES INPUT'!$F$2:$F$9999,'HOURS&amp;CYCLES INPUT'!$C$2:$C$9999,'QUALIFIED EFH'!$C52,'HOURS&amp;CYCLES INPUT'!$D$2:$D$9999,'QUALIFIED EFH'!BY$4,'HOURS&amp;CYCLES INPUT'!$E$2:$E$9999,'QUALIFIED EFH'!BY$5))</f>
        <v>0</v>
      </c>
      <c r="BZ52" s="476">
        <f>IF(BZ$2&lt;&gt;"",IF($C52&lt;&gt;"TBA",BZ$2/114,0),SUMIFS('HOURS&amp;CYCLES INPUT'!$F$2:$F$9999,'HOURS&amp;CYCLES INPUT'!$C$2:$C$9999,'QUALIFIED EFH'!$C52,'HOURS&amp;CYCLES INPUT'!$D$2:$D$9999,'QUALIFIED EFH'!BZ$4,'HOURS&amp;CYCLES INPUT'!$E$2:$E$9999,'QUALIFIED EFH'!BZ$5))</f>
        <v>0</v>
      </c>
      <c r="CA52" s="476">
        <f>IF(CA$2&lt;&gt;"",IF($C52&lt;&gt;"TBA",CA$2/114,0),SUMIFS('HOURS&amp;CYCLES INPUT'!$F$2:$F$9999,'HOURS&amp;CYCLES INPUT'!$C$2:$C$9999,'QUALIFIED EFH'!$C52,'HOURS&amp;CYCLES INPUT'!$D$2:$D$9999,'QUALIFIED EFH'!CA$4,'HOURS&amp;CYCLES INPUT'!$E$2:$E$9999,'QUALIFIED EFH'!CA$5))</f>
        <v>0</v>
      </c>
      <c r="CB52" s="476">
        <f>IF(CB$2&lt;&gt;"",IF($C52&lt;&gt;"TBA",CB$2/114,0),SUMIFS('HOURS&amp;CYCLES INPUT'!$F$2:$F$9999,'HOURS&amp;CYCLES INPUT'!$C$2:$C$9999,'QUALIFIED EFH'!$C52,'HOURS&amp;CYCLES INPUT'!$D$2:$D$9999,'QUALIFIED EFH'!CB$4,'HOURS&amp;CYCLES INPUT'!$E$2:$E$9999,'QUALIFIED EFH'!CB$5))</f>
        <v>0</v>
      </c>
      <c r="CC52" s="476">
        <f>IF(CC$2&lt;&gt;"",IF($C52&lt;&gt;"TBA",CC$2/114,0),SUMIFS('HOURS&amp;CYCLES INPUT'!$F$2:$F$9999,'HOURS&amp;CYCLES INPUT'!$C$2:$C$9999,'QUALIFIED EFH'!$C52,'HOURS&amp;CYCLES INPUT'!$D$2:$D$9999,'QUALIFIED EFH'!CC$4,'HOURS&amp;CYCLES INPUT'!$E$2:$E$9999,'QUALIFIED EFH'!CC$5))</f>
        <v>85.64</v>
      </c>
      <c r="CD52" s="476">
        <f>IF(CD$2&lt;&gt;"",IF($C52&lt;&gt;"TBA",CD$2/114,0),SUMIFS('HOURS&amp;CYCLES INPUT'!$F$2:$F$9999,'HOURS&amp;CYCLES INPUT'!$C$2:$C$9999,'QUALIFIED EFH'!$C52,'HOURS&amp;CYCLES INPUT'!$D$2:$D$9999,'QUALIFIED EFH'!CD$4,'HOURS&amp;CYCLES INPUT'!$E$2:$E$9999,'QUALIFIED EFH'!CD$5))</f>
        <v>383.22</v>
      </c>
      <c r="CE52" s="476">
        <f>IF(CE$2&lt;&gt;"",IF($C52&lt;&gt;"TBA",CE$2/114,0),SUMIFS('HOURS&amp;CYCLES INPUT'!$F$2:$F$9999,'HOURS&amp;CYCLES INPUT'!$C$2:$C$9999,'QUALIFIED EFH'!$C52,'HOURS&amp;CYCLES INPUT'!$D$2:$D$9999,'QUALIFIED EFH'!CE$4,'HOURS&amp;CYCLES INPUT'!$E$2:$E$9999,'QUALIFIED EFH'!CE$5))</f>
        <v>425.38</v>
      </c>
      <c r="CF52" s="476">
        <f>IF(CF$2&lt;&gt;"",IF($C52&lt;&gt;"TBA",CF$2/114,0),SUMIFS('HOURS&amp;CYCLES INPUT'!$F$2:$F$9999,'HOURS&amp;CYCLES INPUT'!$C$2:$C$9999,'QUALIFIED EFH'!$C52,'HOURS&amp;CYCLES INPUT'!$D$2:$D$9999,'QUALIFIED EFH'!CF$4,'HOURS&amp;CYCLES INPUT'!$E$2:$E$9999,'QUALIFIED EFH'!CF$5))</f>
        <v>400.26</v>
      </c>
      <c r="CG52" s="476">
        <f>IF(CG$2&lt;&gt;"",IF($C52&lt;&gt;"TBA",CG$2/114,0),SUMIFS('HOURS&amp;CYCLES INPUT'!$F$2:$F$9999,'HOURS&amp;CYCLES INPUT'!$C$2:$C$9999,'QUALIFIED EFH'!$C52,'HOURS&amp;CYCLES INPUT'!$D$2:$D$9999,'QUALIFIED EFH'!CG$4,'HOURS&amp;CYCLES INPUT'!$E$2:$E$9999,'QUALIFIED EFH'!CG$5))</f>
        <v>447.59</v>
      </c>
      <c r="CH52" s="476">
        <f>IF(CH$2&lt;&gt;"",IF($C52&lt;&gt;"TBA",CH$2/114,0),SUMIFS('HOURS&amp;CYCLES INPUT'!$F$2:$F$9999,'HOURS&amp;CYCLES INPUT'!$C$2:$C$9999,'QUALIFIED EFH'!$C52,'HOURS&amp;CYCLES INPUT'!$D$2:$D$9999,'QUALIFIED EFH'!CH$4,'HOURS&amp;CYCLES INPUT'!$E$2:$E$9999,'QUALIFIED EFH'!CH$5))</f>
        <v>229.05</v>
      </c>
      <c r="CI52" s="476">
        <f>IF(CI$2&lt;&gt;"",IF($C52&lt;&gt;"TBA",CI$2/114,0),SUMIFS('HOURS&amp;CYCLES INPUT'!$F$2:$F$9999,'HOURS&amp;CYCLES INPUT'!$C$2:$C$9999,'QUALIFIED EFH'!$C52,'HOURS&amp;CYCLES INPUT'!$D$2:$D$9999,'QUALIFIED EFH'!CI$4,'HOURS&amp;CYCLES INPUT'!$E$2:$E$9999,'QUALIFIED EFH'!CI$5))</f>
        <v>333.23</v>
      </c>
      <c r="CJ52" s="476">
        <f>IF(CJ$2&lt;&gt;"",IF($C52&lt;&gt;"TBA",CJ$2/114,0),SUMIFS('HOURS&amp;CYCLES INPUT'!$F$2:$F$9999,'HOURS&amp;CYCLES INPUT'!$C$2:$C$9999,'QUALIFIED EFH'!$C52,'HOURS&amp;CYCLES INPUT'!$D$2:$D$9999,'QUALIFIED EFH'!CJ$4,'HOURS&amp;CYCLES INPUT'!$E$2:$E$9999,'QUALIFIED EFH'!CJ$5))</f>
        <v>491.7</v>
      </c>
      <c r="CK52" s="476">
        <f>IF(CK$2&lt;&gt;"",IF($C52&lt;&gt;"TBA",CK$2/114,0),SUMIFS('HOURS&amp;CYCLES INPUT'!$F$2:$F$9999,'HOURS&amp;CYCLES INPUT'!$C$2:$C$9999,'QUALIFIED EFH'!$C52,'HOURS&amp;CYCLES INPUT'!$D$2:$D$9999,'QUALIFIED EFH'!CK$4,'HOURS&amp;CYCLES INPUT'!$E$2:$E$9999,'QUALIFIED EFH'!CK$5))</f>
        <v>436.03</v>
      </c>
      <c r="CL52" s="476">
        <f>IF(CL$2&lt;&gt;"",IF($C52&lt;&gt;"TBA",CL$2/114,0),SUMIFS('HOURS&amp;CYCLES INPUT'!$F$2:$F$9999,'HOURS&amp;CYCLES INPUT'!$C$2:$C$9999,'QUALIFIED EFH'!$C52,'HOURS&amp;CYCLES INPUT'!$D$2:$D$9999,'QUALIFIED EFH'!CL$4,'HOURS&amp;CYCLES INPUT'!$E$2:$E$9999,'QUALIFIED EFH'!CL$5))</f>
        <v>452.39</v>
      </c>
      <c r="CM52" s="476">
        <f>IF(CM$2&lt;&gt;"",IF($C52&lt;&gt;"TBA",CM$2/114,0),SUMIFS('HOURS&amp;CYCLES INPUT'!$F$2:$F$9999,'HOURS&amp;CYCLES INPUT'!$C$2:$C$9999,'QUALIFIED EFH'!$C52,'HOURS&amp;CYCLES INPUT'!$D$2:$D$9999,'QUALIFIED EFH'!CM$4,'HOURS&amp;CYCLES INPUT'!$E$2:$E$9999,'QUALIFIED EFH'!CM$5))</f>
        <v>480.43</v>
      </c>
      <c r="CN52" s="476">
        <f>IF(CN$2&lt;&gt;"",IF($C52&lt;&gt;"TBA",CN$2/114,0),SUMIFS('HOURS&amp;CYCLES INPUT'!$F$2:$F$9999,'HOURS&amp;CYCLES INPUT'!$C$2:$C$9999,'QUALIFIED EFH'!$C52,'HOURS&amp;CYCLES INPUT'!$D$2:$D$9999,'QUALIFIED EFH'!CN$4,'HOURS&amp;CYCLES INPUT'!$E$2:$E$9999,'QUALIFIED EFH'!CN$5))</f>
        <v>462.02</v>
      </c>
      <c r="CO52" s="476">
        <f>IF(CO$2&lt;&gt;"",IF($C52&lt;&gt;"TBA",CO$2/114,0),SUMIFS('HOURS&amp;CYCLES INPUT'!$F$2:$F$9999,'HOURS&amp;CYCLES INPUT'!$C$2:$C$9999,'QUALIFIED EFH'!$C52,'HOURS&amp;CYCLES INPUT'!$D$2:$D$9999,'QUALIFIED EFH'!CO$4,'HOURS&amp;CYCLES INPUT'!$E$2:$E$9999,'QUALIFIED EFH'!CO$5))</f>
        <v>429.05</v>
      </c>
      <c r="CP52" s="476">
        <f>IF(CP$2&lt;&gt;"",IF($C52&lt;&gt;"TBA",CP$2/114,0),SUMIFS('HOURS&amp;CYCLES INPUT'!$F$2:$F$9999,'HOURS&amp;CYCLES INPUT'!$C$2:$C$9999,'QUALIFIED EFH'!$C52,'HOURS&amp;CYCLES INPUT'!$D$2:$D$9999,'QUALIFIED EFH'!CP$4,'HOURS&amp;CYCLES INPUT'!$E$2:$E$9999,'QUALIFIED EFH'!CP$5))</f>
        <v>268.61</v>
      </c>
      <c r="CQ52" s="476">
        <f>IF(CQ$2&lt;&gt;"",IF($C52&lt;&gt;"TBA",CQ$2/114,0),SUMIFS('HOURS&amp;CYCLES INPUT'!$F$2:$F$9999,'HOURS&amp;CYCLES INPUT'!$C$2:$C$9999,'QUALIFIED EFH'!$C52,'HOURS&amp;CYCLES INPUT'!$D$2:$D$9999,'QUALIFIED EFH'!CQ$4,'HOURS&amp;CYCLES INPUT'!$E$2:$E$9999,'QUALIFIED EFH'!CQ$5))</f>
        <v>459.82</v>
      </c>
      <c r="CR52" s="476">
        <f>IF(CR$2&lt;&gt;"",IF($C52&lt;&gt;"TBA",CR$2/114,0),SUMIFS('HOURS&amp;CYCLES INPUT'!$F$2:$F$9999,'HOURS&amp;CYCLES INPUT'!$C$2:$C$9999,'QUALIFIED EFH'!$C52,'HOURS&amp;CYCLES INPUT'!$D$2:$D$9999,'QUALIFIED EFH'!CR$4,'HOURS&amp;CYCLES INPUT'!$E$2:$E$9999,'QUALIFIED EFH'!CR$5))</f>
        <v>499.21</v>
      </c>
      <c r="CS52" s="476">
        <f>IF(CS$2&lt;&gt;"",IF($C52&lt;&gt;"TBA",CS$2/114,0),SUMIFS('HOURS&amp;CYCLES INPUT'!$F$2:$F$9999,'HOURS&amp;CYCLES INPUT'!$C$2:$C$9999,'QUALIFIED EFH'!$C52,'HOURS&amp;CYCLES INPUT'!$D$2:$D$9999,'QUALIFIED EFH'!CS$4,'HOURS&amp;CYCLES INPUT'!$E$2:$E$9999,'QUALIFIED EFH'!CS$5))</f>
        <v>420.19</v>
      </c>
      <c r="CT52" s="476">
        <f>IF(CT$2&lt;&gt;"",IF($C52&lt;&gt;"TBA",CT$2/114,0),SUMIFS('HOURS&amp;CYCLES INPUT'!$F$2:$F$9999,'HOURS&amp;CYCLES INPUT'!$C$2:$C$9999,'QUALIFIED EFH'!$C52,'HOURS&amp;CYCLES INPUT'!$D$2:$D$9999,'QUALIFIED EFH'!CT$4,'HOURS&amp;CYCLES INPUT'!$E$2:$E$9999,'QUALIFIED EFH'!CT$5))</f>
        <v>442.95</v>
      </c>
      <c r="CU52" s="476">
        <f>IF(CU$2&lt;&gt;"",IF($C52&lt;&gt;"TBA",CU$2/114,0),SUMIFS('HOURS&amp;CYCLES INPUT'!$F$2:$F$9999,'HOURS&amp;CYCLES INPUT'!$C$2:$C$9999,'QUALIFIED EFH'!$C52,'HOURS&amp;CYCLES INPUT'!$D$2:$D$9999,'QUALIFIED EFH'!CU$4,'HOURS&amp;CYCLES INPUT'!$E$2:$E$9999,'QUALIFIED EFH'!CU$5))</f>
        <v>439.05</v>
      </c>
      <c r="CV52" s="476">
        <f>IF(CV$2&lt;&gt;"",IF($C52&lt;&gt;"TBA",CV$2/114,0),SUMIFS('HOURS&amp;CYCLES INPUT'!$F$2:$F$9999,'HOURS&amp;CYCLES INPUT'!$C$2:$C$9999,'QUALIFIED EFH'!$C52,'HOURS&amp;CYCLES INPUT'!$D$2:$D$9999,'QUALIFIED EFH'!CV$4,'HOURS&amp;CYCLES INPUT'!$E$2:$E$9999,'QUALIFIED EFH'!CV$5))</f>
        <v>438.25</v>
      </c>
      <c r="CW52" s="476">
        <f>IF(CW$2&lt;&gt;"",IF($C52&lt;&gt;"TBA",CW$2/114,0),SUMIFS('HOURS&amp;CYCLES INPUT'!$F$2:$F$9999,'HOURS&amp;CYCLES INPUT'!$C$2:$C$9999,'QUALIFIED EFH'!$C52,'HOURS&amp;CYCLES INPUT'!$D$2:$D$9999,'QUALIFIED EFH'!CW$4,'HOURS&amp;CYCLES INPUT'!$E$2:$E$9999,'QUALIFIED EFH'!CW$5))</f>
        <v>457.44</v>
      </c>
      <c r="CX52" s="476">
        <f>IF(CX$2&lt;&gt;"",IF($C52&lt;&gt;"TBA",CX$2/114,0),SUMIFS('HOURS&amp;CYCLES INPUT'!$F$2:$F$9999,'HOURS&amp;CYCLES INPUT'!$C$2:$C$9999,'QUALIFIED EFH'!$C52,'HOURS&amp;CYCLES INPUT'!$D$2:$D$9999,'QUALIFIED EFH'!CX$4,'HOURS&amp;CYCLES INPUT'!$E$2:$E$9999,'QUALIFIED EFH'!CX$5))</f>
        <v>448.91</v>
      </c>
      <c r="CY52" s="476">
        <f>IF(CY$2&lt;&gt;"",IF($C52&lt;&gt;"TBA",CY$2/114,0),SUMIFS('HOURS&amp;CYCLES INPUT'!$F$2:$F$9999,'HOURS&amp;CYCLES INPUT'!$C$2:$C$9999,'QUALIFIED EFH'!$C52,'HOURS&amp;CYCLES INPUT'!$D$2:$D$9999,'QUALIFIED EFH'!CY$4,'HOURS&amp;CYCLES INPUT'!$E$2:$E$9999,'QUALIFIED EFH'!CY$5))</f>
        <v>498.73</v>
      </c>
      <c r="CZ52" s="476">
        <f>IF(CZ$2&lt;&gt;"",IF($C52&lt;&gt;"TBA",CZ$2/114,0),SUMIFS('HOURS&amp;CYCLES INPUT'!$F$2:$F$9999,'HOURS&amp;CYCLES INPUT'!$C$2:$C$9999,'QUALIFIED EFH'!$C52,'HOURS&amp;CYCLES INPUT'!$D$2:$D$9999,'QUALIFIED EFH'!CZ$4,'HOURS&amp;CYCLES INPUT'!$E$2:$E$9999,'QUALIFIED EFH'!CZ$5))</f>
        <v>408.34</v>
      </c>
      <c r="DA52" s="476">
        <f>IF(DA$2&lt;&gt;"",IF($C52&lt;&gt;"TBA",DA$2/114,0),SUMIFS('HOURS&amp;CYCLES INPUT'!$F$2:$F$9999,'HOURS&amp;CYCLES INPUT'!$C$2:$C$9999,'QUALIFIED EFH'!$C52,'HOURS&amp;CYCLES INPUT'!$D$2:$D$9999,'QUALIFIED EFH'!DA$4,'HOURS&amp;CYCLES INPUT'!$E$2:$E$9999,'QUALIFIED EFH'!DA$5))</f>
        <v>475.67</v>
      </c>
      <c r="DB52" s="476">
        <f>IF(DB$2&lt;&gt;"",IF($C52&lt;&gt;"TBA",DB$2/114,0),SUMIFS('HOURS&amp;CYCLES INPUT'!$F$2:$F$9999,'HOURS&amp;CYCLES INPUT'!$C$2:$C$9999,'QUALIFIED EFH'!$C52,'HOURS&amp;CYCLES INPUT'!$D$2:$D$9999,'QUALIFIED EFH'!DB$4,'HOURS&amp;CYCLES INPUT'!$E$2:$E$9999,'QUALIFIED EFH'!DB$5))</f>
        <v>463.08</v>
      </c>
      <c r="DC52" s="476">
        <f>IF(DC$2&lt;&gt;"",IF($C52&lt;&gt;"TBA",DC$2/114,0),SUMIFS('HOURS&amp;CYCLES INPUT'!$F$2:$F$9999,'HOURS&amp;CYCLES INPUT'!$C$2:$C$9999,'QUALIFIED EFH'!$C52,'HOURS&amp;CYCLES INPUT'!$D$2:$D$9999,'QUALIFIED EFH'!DC$4,'HOURS&amp;CYCLES INPUT'!$E$2:$E$9999,'QUALIFIED EFH'!DC$5))</f>
        <v>431.25</v>
      </c>
      <c r="DD52" s="476">
        <f>IF(DD$2&lt;&gt;"",IF($C52&lt;&gt;"TBA",DD$2/114,0),SUMIFS('HOURS&amp;CYCLES INPUT'!$F$2:$F$9999,'HOURS&amp;CYCLES INPUT'!$C$2:$C$9999,'QUALIFIED EFH'!$C52,'HOURS&amp;CYCLES INPUT'!$D$2:$D$9999,'QUALIFIED EFH'!DD$4,'HOURS&amp;CYCLES INPUT'!$E$2:$E$9999,'QUALIFIED EFH'!DD$5))</f>
        <v>459.26</v>
      </c>
      <c r="DE52" s="476">
        <f>IF(DE$2&lt;&gt;"",IF($C52&lt;&gt;"TBA",DE$2/114,0),SUMIFS('HOURS&amp;CYCLES INPUT'!$F$2:$F$9999,'HOURS&amp;CYCLES INPUT'!$C$2:$C$9999,'QUALIFIED EFH'!$C52,'HOURS&amp;CYCLES INPUT'!$D$2:$D$9999,'QUALIFIED EFH'!DE$4,'HOURS&amp;CYCLES INPUT'!$E$2:$E$9999,'QUALIFIED EFH'!DE$5))</f>
        <v>483.2</v>
      </c>
      <c r="DF52" s="476">
        <f>IF(DF$2&lt;&gt;"",IF($C52&lt;&gt;"TBA",DF$2/114,0),SUMIFS('HOURS&amp;CYCLES INPUT'!$F$2:$F$9999,'HOURS&amp;CYCLES INPUT'!$C$2:$C$9999,'QUALIFIED EFH'!$C52,'HOURS&amp;CYCLES INPUT'!$D$2:$D$9999,'QUALIFIED EFH'!DF$4,'HOURS&amp;CYCLES INPUT'!$E$2:$E$9999,'QUALIFIED EFH'!DF$5))</f>
        <v>244.14</v>
      </c>
      <c r="DG52" s="476">
        <f>IF(DG$2&lt;&gt;"",IF($C52&lt;&gt;"TBA",DG$2/114,0),SUMIFS('HOURS&amp;CYCLES INPUT'!$F$2:$F$9999,'HOURS&amp;CYCLES INPUT'!$C$2:$C$9999,'QUALIFIED EFH'!$C52,'HOURS&amp;CYCLES INPUT'!$D$2:$D$9999,'QUALIFIED EFH'!DG$4,'HOURS&amp;CYCLES INPUT'!$E$2:$E$9999,'QUALIFIED EFH'!DG$5))</f>
        <v>0</v>
      </c>
      <c r="DH52" s="476">
        <f>IF(DH$2&lt;&gt;"",IF($C52&lt;&gt;"TBA",DH$2/114,0),SUMIFS('HOURS&amp;CYCLES INPUT'!$F$2:$F$9999,'HOURS&amp;CYCLES INPUT'!$C$2:$C$9999,'QUALIFIED EFH'!$C52,'HOURS&amp;CYCLES INPUT'!$D$2:$D$9999,'QUALIFIED EFH'!DH$4,'HOURS&amp;CYCLES INPUT'!$E$2:$E$9999,'QUALIFIED EFH'!DH$5))</f>
        <v>0</v>
      </c>
      <c r="DI52" s="476">
        <f>IF(DI$2&lt;&gt;"",IF($C52&lt;&gt;"TBA",DI$2/114,0),SUMIFS('HOURS&amp;CYCLES INPUT'!$F$2:$F$9999,'HOURS&amp;CYCLES INPUT'!$C$2:$C$9999,'QUALIFIED EFH'!$C52,'HOURS&amp;CYCLES INPUT'!$D$2:$D$9999,'QUALIFIED EFH'!DI$4,'HOURS&amp;CYCLES INPUT'!$E$2:$E$9999,'QUALIFIED EFH'!DI$5))</f>
        <v>0</v>
      </c>
      <c r="DJ52" s="476">
        <f>IF(DJ$2&lt;&gt;"",IF($C52&lt;&gt;"TBA",DJ$2/114,0),SUMIFS('HOURS&amp;CYCLES INPUT'!$F$2:$F$9999,'HOURS&amp;CYCLES INPUT'!$C$2:$C$9999,'QUALIFIED EFH'!$C52,'HOURS&amp;CYCLES INPUT'!$D$2:$D$9999,'QUALIFIED EFH'!DJ$4,'HOURS&amp;CYCLES INPUT'!$E$2:$E$9999,'QUALIFIED EFH'!DJ$5))</f>
        <v>0</v>
      </c>
      <c r="DK52" s="476">
        <f>IF(DK$2&lt;&gt;"",IF($C52&lt;&gt;"TBA",DK$2/114,0),SUMIFS('HOURS&amp;CYCLES INPUT'!$F$2:$F$9999,'HOURS&amp;CYCLES INPUT'!$C$2:$C$9999,'QUALIFIED EFH'!$C52,'HOURS&amp;CYCLES INPUT'!$D$2:$D$9999,'QUALIFIED EFH'!DK$4,'HOURS&amp;CYCLES INPUT'!$E$2:$E$9999,'QUALIFIED EFH'!DK$5))</f>
        <v>0</v>
      </c>
      <c r="DL52" s="476">
        <f>IF(DL$2&lt;&gt;"",IF($C52&lt;&gt;"TBA",DL$2/114,0),SUMIFS('HOURS&amp;CYCLES INPUT'!$F$2:$F$9999,'HOURS&amp;CYCLES INPUT'!$C$2:$C$9999,'QUALIFIED EFH'!$C52,'HOURS&amp;CYCLES INPUT'!$D$2:$D$9999,'QUALIFIED EFH'!DL$4,'HOURS&amp;CYCLES INPUT'!$E$2:$E$9999,'QUALIFIED EFH'!DL$5))</f>
        <v>0</v>
      </c>
      <c r="DM52" s="476">
        <f>IF(DM$2&lt;&gt;"",IF($C52&lt;&gt;"TBA",DM$2/114,0),SUMIFS('HOURS&amp;CYCLES INPUT'!$F$2:$F$9999,'HOURS&amp;CYCLES INPUT'!$C$2:$C$9999,'QUALIFIED EFH'!$C52,'HOURS&amp;CYCLES INPUT'!$D$2:$D$9999,'QUALIFIED EFH'!DM$4,'HOURS&amp;CYCLES INPUT'!$E$2:$E$9999,'QUALIFIED EFH'!DM$5))</f>
        <v>0</v>
      </c>
      <c r="DN52" s="476">
        <f>IF(DN$2&lt;&gt;"",IF($C52&lt;&gt;"TBA",DN$2/114,0),SUMIFS('HOURS&amp;CYCLES INPUT'!$F$2:$F$9999,'HOURS&amp;CYCLES INPUT'!$C$2:$C$9999,'QUALIFIED EFH'!$C52,'HOURS&amp;CYCLES INPUT'!$D$2:$D$9999,'QUALIFIED EFH'!DN$4,'HOURS&amp;CYCLES INPUT'!$E$2:$E$9999,'QUALIFIED EFH'!DN$5))</f>
        <v>0</v>
      </c>
      <c r="DO52" s="476">
        <f>IF(DO$2&lt;&gt;"",IF($C52&lt;&gt;"TBA",DO$2/114,0),SUMIFS('HOURS&amp;CYCLES INPUT'!$F$2:$F$9999,'HOURS&amp;CYCLES INPUT'!$C$2:$C$9999,'QUALIFIED EFH'!$C52,'HOURS&amp;CYCLES INPUT'!$D$2:$D$9999,'QUALIFIED EFH'!DO$4,'HOURS&amp;CYCLES INPUT'!$E$2:$E$9999,'QUALIFIED EFH'!DO$5))</f>
        <v>0</v>
      </c>
      <c r="DP52" s="476">
        <f>IF(DP$2&lt;&gt;"",IF($C52&lt;&gt;"TBA",DP$2/114,0),SUMIFS('HOURS&amp;CYCLES INPUT'!$F$2:$F$9999,'HOURS&amp;CYCLES INPUT'!$C$2:$C$9999,'QUALIFIED EFH'!$C52,'HOURS&amp;CYCLES INPUT'!$D$2:$D$9999,'QUALIFIED EFH'!DP$4,'HOURS&amp;CYCLES INPUT'!$E$2:$E$9999,'QUALIFIED EFH'!DP$5))</f>
        <v>0</v>
      </c>
      <c r="DQ52" s="476">
        <f>IF(DQ$2&lt;&gt;"",IF($C52&lt;&gt;"TBA",DQ$2/114,0),SUMIFS('HOURS&amp;CYCLES INPUT'!$F$2:$F$9999,'HOURS&amp;CYCLES INPUT'!$C$2:$C$9999,'QUALIFIED EFH'!$C52,'HOURS&amp;CYCLES INPUT'!$D$2:$D$9999,'QUALIFIED EFH'!DQ$4,'HOURS&amp;CYCLES INPUT'!$E$2:$E$9999,'QUALIFIED EFH'!DQ$5))</f>
        <v>0</v>
      </c>
      <c r="DR52" s="476">
        <f>IF(DR$2&lt;&gt;"",IF($C52&lt;&gt;"TBA",DR$2/114,0),SUMIFS('HOURS&amp;CYCLES INPUT'!$F$2:$F$9999,'HOURS&amp;CYCLES INPUT'!$C$2:$C$9999,'QUALIFIED EFH'!$C52,'HOURS&amp;CYCLES INPUT'!$D$2:$D$9999,'QUALIFIED EFH'!DR$4,'HOURS&amp;CYCLES INPUT'!$E$2:$E$9999,'QUALIFIED EFH'!DR$5))</f>
        <v>0</v>
      </c>
      <c r="DS52" s="476">
        <f>IF(DS$2&lt;&gt;"",IF($C52&lt;&gt;"TBA",DS$2/114,0),SUMIFS('HOURS&amp;CYCLES INPUT'!$F$2:$F$9999,'HOURS&amp;CYCLES INPUT'!$C$2:$C$9999,'QUALIFIED EFH'!$C52,'HOURS&amp;CYCLES INPUT'!$D$2:$D$9999,'QUALIFIED EFH'!DS$4,'HOURS&amp;CYCLES INPUT'!$E$2:$E$9999,'QUALIFIED EFH'!DS$5))</f>
        <v>0</v>
      </c>
      <c r="DT52" s="476">
        <f>IF(DT$2&lt;&gt;"",IF($C52&lt;&gt;"TBA",DT$2/114,0),SUMIFS('HOURS&amp;CYCLES INPUT'!$F$2:$F$9999,'HOURS&amp;CYCLES INPUT'!$C$2:$C$9999,'QUALIFIED EFH'!$C52,'HOURS&amp;CYCLES INPUT'!$D$2:$D$9999,'QUALIFIED EFH'!DT$4,'HOURS&amp;CYCLES INPUT'!$E$2:$E$9999,'QUALIFIED EFH'!DT$5))</f>
        <v>0</v>
      </c>
      <c r="DU52" s="476">
        <f>IF(DU$2&lt;&gt;"",IF($C52&lt;&gt;"TBA",DU$2/114,0),SUMIFS('HOURS&amp;CYCLES INPUT'!$F$2:$F$9999,'HOURS&amp;CYCLES INPUT'!$C$2:$C$9999,'QUALIFIED EFH'!$C52,'HOURS&amp;CYCLES INPUT'!$D$2:$D$9999,'QUALIFIED EFH'!DU$4,'HOURS&amp;CYCLES INPUT'!$E$2:$E$9999,'QUALIFIED EFH'!DU$5))</f>
        <v>0</v>
      </c>
      <c r="DV52" s="476">
        <f>IF(DV$2&lt;&gt;"",IF($C52&lt;&gt;"TBA",DV$2/114,0),SUMIFS('HOURS&amp;CYCLES INPUT'!$F$2:$F$9999,'HOURS&amp;CYCLES INPUT'!$C$2:$C$9999,'QUALIFIED EFH'!$C52,'HOURS&amp;CYCLES INPUT'!$D$2:$D$9999,'QUALIFIED EFH'!DV$4,'HOURS&amp;CYCLES INPUT'!$E$2:$E$9999,'QUALIFIED EFH'!DV$5))</f>
        <v>0</v>
      </c>
      <c r="DW52" s="476">
        <f>IF(DW$2&lt;&gt;"",IF($C52&lt;&gt;"TBA",DW$2/114,0),SUMIFS('HOURS&amp;CYCLES INPUT'!$F$2:$F$9999,'HOURS&amp;CYCLES INPUT'!$C$2:$C$9999,'QUALIFIED EFH'!$C52,'HOURS&amp;CYCLES INPUT'!$D$2:$D$9999,'QUALIFIED EFH'!DW$4,'HOURS&amp;CYCLES INPUT'!$E$2:$E$9999,'QUALIFIED EFH'!DW$5))</f>
        <v>0</v>
      </c>
      <c r="DX52" s="476">
        <f>IF(DX$2&lt;&gt;"",IF($C52&lt;&gt;"TBA",DX$2/114,0),SUMIFS('HOURS&amp;CYCLES INPUT'!$F$2:$F$9999,'HOURS&amp;CYCLES INPUT'!$C$2:$C$9999,'QUALIFIED EFH'!$C52,'HOURS&amp;CYCLES INPUT'!$D$2:$D$9999,'QUALIFIED EFH'!DX$4,'HOURS&amp;CYCLES INPUT'!$E$2:$E$9999,'QUALIFIED EFH'!DX$5))</f>
        <v>0</v>
      </c>
      <c r="DY52" s="476">
        <f>IF(DY$2&lt;&gt;"",IF($C52&lt;&gt;"TBA",DY$2/114,0),SUMIFS('HOURS&amp;CYCLES INPUT'!$F$2:$F$9999,'HOURS&amp;CYCLES INPUT'!$C$2:$C$9999,'QUALIFIED EFH'!$C52,'HOURS&amp;CYCLES INPUT'!$D$2:$D$9999,'QUALIFIED EFH'!DY$4,'HOURS&amp;CYCLES INPUT'!$E$2:$E$9999,'QUALIFIED EFH'!DY$5))</f>
        <v>0</v>
      </c>
      <c r="DZ52" s="476">
        <f>IF(DZ$2&lt;&gt;"",IF($C52&lt;&gt;"TBA",DZ$2/114,0),SUMIFS('HOURS&amp;CYCLES INPUT'!$F$2:$F$9999,'HOURS&amp;CYCLES INPUT'!$C$2:$C$9999,'QUALIFIED EFH'!$C52,'HOURS&amp;CYCLES INPUT'!$D$2:$D$9999,'QUALIFIED EFH'!DZ$4,'HOURS&amp;CYCLES INPUT'!$E$2:$E$9999,'QUALIFIED EFH'!DZ$5))</f>
        <v>0</v>
      </c>
      <c r="EA52" s="476">
        <f>IF(EA$2&lt;&gt;"",IF($C52&lt;&gt;"TBA",EA$2/114,0),SUMIFS('HOURS&amp;CYCLES INPUT'!$F$2:$F$9999,'HOURS&amp;CYCLES INPUT'!$C$2:$C$9999,'QUALIFIED EFH'!$C52,'HOURS&amp;CYCLES INPUT'!$D$2:$D$9999,'QUALIFIED EFH'!EA$4,'HOURS&amp;CYCLES INPUT'!$E$2:$E$9999,'QUALIFIED EFH'!EA$5))</f>
        <v>0</v>
      </c>
      <c r="EB52" s="476">
        <f>IF(EB$2&lt;&gt;"",IF($C52&lt;&gt;"TBA",EB$2/114,0),SUMIFS('HOURS&amp;CYCLES INPUT'!$F$2:$F$9999,'HOURS&amp;CYCLES INPUT'!$C$2:$C$9999,'QUALIFIED EFH'!$C52,'HOURS&amp;CYCLES INPUT'!$D$2:$D$9999,'QUALIFIED EFH'!EB$4,'HOURS&amp;CYCLES INPUT'!$E$2:$E$9999,'QUALIFIED EFH'!EB$5))</f>
        <v>0</v>
      </c>
      <c r="EC52" s="476">
        <f>IF(EC$2&lt;&gt;"",IF($C52&lt;&gt;"TBA",EC$2/114,0),SUMIFS('HOURS&amp;CYCLES INPUT'!$F$2:$F$9999,'HOURS&amp;CYCLES INPUT'!$C$2:$C$9999,'QUALIFIED EFH'!$C52,'HOURS&amp;CYCLES INPUT'!$D$2:$D$9999,'QUALIFIED EFH'!EC$4,'HOURS&amp;CYCLES INPUT'!$E$2:$E$9999,'QUALIFIED EFH'!EC$5))</f>
        <v>0</v>
      </c>
      <c r="ED52" s="476">
        <f>IF(ED$2&lt;&gt;"",IF($C52&lt;&gt;"TBA",ED$2/114,0),SUMIFS('HOURS&amp;CYCLES INPUT'!$F$2:$F$9999,'HOURS&amp;CYCLES INPUT'!$C$2:$C$9999,'QUALIFIED EFH'!$C52,'HOURS&amp;CYCLES INPUT'!$D$2:$D$9999,'QUALIFIED EFH'!ED$4,'HOURS&amp;CYCLES INPUT'!$E$2:$E$9999,'QUALIFIED EFH'!ED$5))</f>
        <v>0</v>
      </c>
      <c r="EE52" s="476">
        <f>IF(EE$2&lt;&gt;"",IF($C52&lt;&gt;"TBA",EE$2/114,0),SUMIFS('HOURS&amp;CYCLES INPUT'!$F$2:$F$9999,'HOURS&amp;CYCLES INPUT'!$C$2:$C$9999,'QUALIFIED EFH'!$C52,'HOURS&amp;CYCLES INPUT'!$D$2:$D$9999,'QUALIFIED EFH'!EE$4,'HOURS&amp;CYCLES INPUT'!$E$2:$E$9999,'QUALIFIED EFH'!EE$5))</f>
        <v>0</v>
      </c>
      <c r="EF52" s="476">
        <f>IF(EF$2&lt;&gt;"",IF($C52&lt;&gt;"TBA",EF$2/114,0),SUMIFS('HOURS&amp;CYCLES INPUT'!$F$2:$F$9999,'HOURS&amp;CYCLES INPUT'!$C$2:$C$9999,'QUALIFIED EFH'!$C52,'HOURS&amp;CYCLES INPUT'!$D$2:$D$9999,'QUALIFIED EFH'!EF$4,'HOURS&amp;CYCLES INPUT'!$E$2:$E$9999,'QUALIFIED EFH'!EF$5))</f>
        <v>0</v>
      </c>
      <c r="EG52" s="476">
        <f>IF(EG$2&lt;&gt;"",IF($C52&lt;&gt;"TBA",EG$2/114,0),SUMIFS('HOURS&amp;CYCLES INPUT'!$F$2:$F$9999,'HOURS&amp;CYCLES INPUT'!$C$2:$C$9999,'QUALIFIED EFH'!$C52,'HOURS&amp;CYCLES INPUT'!$D$2:$D$9999,'QUALIFIED EFH'!EG$4,'HOURS&amp;CYCLES INPUT'!$E$2:$E$9999,'QUALIFIED EFH'!EG$5))</f>
        <v>0</v>
      </c>
      <c r="EH52" s="476">
        <f>IF(EH$2&lt;&gt;"",IF($C52&lt;&gt;"TBA",EH$2/114,0),SUMIFS('HOURS&amp;CYCLES INPUT'!$F$2:$F$9999,'HOURS&amp;CYCLES INPUT'!$C$2:$C$9999,'QUALIFIED EFH'!$C52,'HOURS&amp;CYCLES INPUT'!$D$2:$D$9999,'QUALIFIED EFH'!EH$4,'HOURS&amp;CYCLES INPUT'!$E$2:$E$9999,'QUALIFIED EFH'!EH$5))</f>
        <v>0</v>
      </c>
      <c r="EI52" s="476">
        <f>IF(EI$2&lt;&gt;"",IF($C52&lt;&gt;"TBA",EI$2/114,0),SUMIFS('HOURS&amp;CYCLES INPUT'!$F$2:$F$9999,'HOURS&amp;CYCLES INPUT'!$C$2:$C$9999,'QUALIFIED EFH'!$C52,'HOURS&amp;CYCLES INPUT'!$D$2:$D$9999,'QUALIFIED EFH'!EI$4,'HOURS&amp;CYCLES INPUT'!$E$2:$E$9999,'QUALIFIED EFH'!EI$5))</f>
        <v>0</v>
      </c>
      <c r="EJ52" s="476">
        <f>IF(EJ$2&lt;&gt;"",IF($C52&lt;&gt;"TBA",EJ$2/114,0),SUMIFS('HOURS&amp;CYCLES INPUT'!$F$2:$F$9999,'HOURS&amp;CYCLES INPUT'!$C$2:$C$9999,'QUALIFIED EFH'!$C52,'HOURS&amp;CYCLES INPUT'!$D$2:$D$9999,'QUALIFIED EFH'!EJ$4,'HOURS&amp;CYCLES INPUT'!$E$2:$E$9999,'QUALIFIED EFH'!EJ$5))</f>
        <v>0</v>
      </c>
      <c r="EK52" s="476">
        <f>IF(EK$2&lt;&gt;"",IF($C52&lt;&gt;"TBA",EK$2/114,0),SUMIFS('HOURS&amp;CYCLES INPUT'!$F$2:$F$9999,'HOURS&amp;CYCLES INPUT'!$C$2:$C$9999,'QUALIFIED EFH'!$C52,'HOURS&amp;CYCLES INPUT'!$D$2:$D$9999,'QUALIFIED EFH'!EK$4,'HOURS&amp;CYCLES INPUT'!$E$2:$E$9999,'QUALIFIED EFH'!EK$5))</f>
        <v>0</v>
      </c>
      <c r="EL52" s="476">
        <f>IF(EL$2&lt;&gt;"",IF($C52&lt;&gt;"TBA",EL$2/114,0),SUMIFS('HOURS&amp;CYCLES INPUT'!$F$2:$F$9999,'HOURS&amp;CYCLES INPUT'!$C$2:$C$9999,'QUALIFIED EFH'!$C52,'HOURS&amp;CYCLES INPUT'!$D$2:$D$9999,'QUALIFIED EFH'!EL$4,'HOURS&amp;CYCLES INPUT'!$E$2:$E$9999,'QUALIFIED EFH'!EL$5))</f>
        <v>0</v>
      </c>
      <c r="EM52" s="476">
        <f>IF(EM$2&lt;&gt;"",IF($C52&lt;&gt;"TBA",EM$2/114,0),SUMIFS('HOURS&amp;CYCLES INPUT'!$F$2:$F$9999,'HOURS&amp;CYCLES INPUT'!$C$2:$C$9999,'QUALIFIED EFH'!$C52,'HOURS&amp;CYCLES INPUT'!$D$2:$D$9999,'QUALIFIED EFH'!EM$4,'HOURS&amp;CYCLES INPUT'!$E$2:$E$9999,'QUALIFIED EFH'!EM$5))</f>
        <v>0</v>
      </c>
      <c r="EN52" s="476">
        <f>IF(EN$2&lt;&gt;"",IF($C52&lt;&gt;"TBA",EN$2/114,0),SUMIFS('HOURS&amp;CYCLES INPUT'!$F$2:$F$9999,'HOURS&amp;CYCLES INPUT'!$C$2:$C$9999,'QUALIFIED EFH'!$C52,'HOURS&amp;CYCLES INPUT'!$D$2:$D$9999,'QUALIFIED EFH'!EN$4,'HOURS&amp;CYCLES INPUT'!$E$2:$E$9999,'QUALIFIED EFH'!EN$5))</f>
        <v>0</v>
      </c>
      <c r="EO52" s="476">
        <f>IF(EO$2&lt;&gt;"",IF($C52&lt;&gt;"TBA",EO$2/114,0),SUMIFS('HOURS&amp;CYCLES INPUT'!$F$2:$F$9999,'HOURS&amp;CYCLES INPUT'!$C$2:$C$9999,'QUALIFIED EFH'!$C52,'HOURS&amp;CYCLES INPUT'!$D$2:$D$9999,'QUALIFIED EFH'!EO$4,'HOURS&amp;CYCLES INPUT'!$E$2:$E$9999,'QUALIFIED EFH'!EO$5))</f>
        <v>0</v>
      </c>
      <c r="EP52" s="476">
        <f>IF(EP$2&lt;&gt;"",IF($C52&lt;&gt;"TBA",EP$2/114,0),SUMIFS('HOURS&amp;CYCLES INPUT'!$F$2:$F$9999,'HOURS&amp;CYCLES INPUT'!$C$2:$C$9999,'QUALIFIED EFH'!$C52,'HOURS&amp;CYCLES INPUT'!$D$2:$D$9999,'QUALIFIED EFH'!EP$4,'HOURS&amp;CYCLES INPUT'!$E$2:$E$9999,'QUALIFIED EFH'!EP$5))</f>
        <v>0</v>
      </c>
      <c r="EQ52" s="476">
        <f>IF(EQ$2&lt;&gt;"",IF($C52&lt;&gt;"TBA",EQ$2/114,0),SUMIFS('HOURS&amp;CYCLES INPUT'!$F$2:$F$9999,'HOURS&amp;CYCLES INPUT'!$C$2:$C$9999,'QUALIFIED EFH'!$C52,'HOURS&amp;CYCLES INPUT'!$D$2:$D$9999,'QUALIFIED EFH'!EQ$4,'HOURS&amp;CYCLES INPUT'!$E$2:$E$9999,'QUALIFIED EFH'!EQ$5))</f>
        <v>0</v>
      </c>
      <c r="ER52" s="476">
        <f>IF(ER$2&lt;&gt;"",IF($C52&lt;&gt;"TBA",ER$2/114,0),SUMIFS('HOURS&amp;CYCLES INPUT'!$F$2:$F$9999,'HOURS&amp;CYCLES INPUT'!$C$2:$C$9999,'QUALIFIED EFH'!$C52,'HOURS&amp;CYCLES INPUT'!$D$2:$D$9999,'QUALIFIED EFH'!ER$4,'HOURS&amp;CYCLES INPUT'!$E$2:$E$9999,'QUALIFIED EFH'!ER$5))</f>
        <v>0</v>
      </c>
      <c r="ES52" s="476">
        <f>IF(ES$2&lt;&gt;"",IF($C52&lt;&gt;"TBA",ES$2/114,0),SUMIFS('HOURS&amp;CYCLES INPUT'!$F$2:$F$9999,'HOURS&amp;CYCLES INPUT'!$C$2:$C$9999,'QUALIFIED EFH'!$C52,'HOURS&amp;CYCLES INPUT'!$D$2:$D$9999,'QUALIFIED EFH'!ES$4,'HOURS&amp;CYCLES INPUT'!$E$2:$E$9999,'QUALIFIED EFH'!ES$5))</f>
        <v>0</v>
      </c>
      <c r="ET52" s="476">
        <f>IF(ET$2&lt;&gt;"",IF($C52&lt;&gt;"TBA",ET$2/114,0),SUMIFS('HOURS&amp;CYCLES INPUT'!$F$2:$F$9999,'HOURS&amp;CYCLES INPUT'!$C$2:$C$9999,'QUALIFIED EFH'!$C52,'HOURS&amp;CYCLES INPUT'!$D$2:$D$9999,'QUALIFIED EFH'!ET$4,'HOURS&amp;CYCLES INPUT'!$E$2:$E$9999,'QUALIFIED EFH'!ET$5))</f>
        <v>0</v>
      </c>
      <c r="EU52" s="476">
        <f>IF(EU$2&lt;&gt;"",IF($C52&lt;&gt;"TBA",EU$2/114,0),SUMIFS('HOURS&amp;CYCLES INPUT'!$F$2:$F$9999,'HOURS&amp;CYCLES INPUT'!$C$2:$C$9999,'QUALIFIED EFH'!$C52,'HOURS&amp;CYCLES INPUT'!$D$2:$D$9999,'QUALIFIED EFH'!EU$4,'HOURS&amp;CYCLES INPUT'!$E$2:$E$9999,'QUALIFIED EFH'!EU$5))</f>
        <v>0</v>
      </c>
      <c r="EV52" s="476">
        <f>IF(EV$2&lt;&gt;"",IF($C52&lt;&gt;"TBA",EV$2/114,0),SUMIFS('HOURS&amp;CYCLES INPUT'!$F$2:$F$9999,'HOURS&amp;CYCLES INPUT'!$C$2:$C$9999,'QUALIFIED EFH'!$C52,'HOURS&amp;CYCLES INPUT'!$D$2:$D$9999,'QUALIFIED EFH'!EV$4,'HOURS&amp;CYCLES INPUT'!$E$2:$E$9999,'QUALIFIED EFH'!EV$5))</f>
        <v>0</v>
      </c>
      <c r="EW52" s="476">
        <f>IF(EW$2&lt;&gt;"",IF($C52&lt;&gt;"TBA",EW$2/114,0),SUMIFS('HOURS&amp;CYCLES INPUT'!$F$2:$F$9999,'HOURS&amp;CYCLES INPUT'!$C$2:$C$9999,'QUALIFIED EFH'!$C52,'HOURS&amp;CYCLES INPUT'!$D$2:$D$9999,'QUALIFIED EFH'!EW$4,'HOURS&amp;CYCLES INPUT'!$E$2:$E$9999,'QUALIFIED EFH'!EW$5))</f>
        <v>0</v>
      </c>
      <c r="EX52" s="476">
        <f>IF(EX$2&lt;&gt;"",IF($C52&lt;&gt;"TBA",EX$2/114,0),SUMIFS('HOURS&amp;CYCLES INPUT'!$F$2:$F$9999,'HOURS&amp;CYCLES INPUT'!$C$2:$C$9999,'QUALIFIED EFH'!$C52,'HOURS&amp;CYCLES INPUT'!$D$2:$D$9999,'QUALIFIED EFH'!EX$4,'HOURS&amp;CYCLES INPUT'!$E$2:$E$9999,'QUALIFIED EFH'!EX$5))</f>
        <v>0</v>
      </c>
      <c r="EY52" s="476">
        <f>IF(EY$2&lt;&gt;"",IF($C52&lt;&gt;"TBA",EY$2/114,0),SUMIFS('HOURS&amp;CYCLES INPUT'!$F$2:$F$9999,'HOURS&amp;CYCLES INPUT'!$C$2:$C$9999,'QUALIFIED EFH'!$C52,'HOURS&amp;CYCLES INPUT'!$D$2:$D$9999,'QUALIFIED EFH'!EY$4,'HOURS&amp;CYCLES INPUT'!$E$2:$E$9999,'QUALIFIED EFH'!EY$5))</f>
        <v>0</v>
      </c>
      <c r="EZ52" s="476">
        <f>IF(EZ$2&lt;&gt;"",IF($C52&lt;&gt;"TBA",EZ$2/114,0),SUMIFS('HOURS&amp;CYCLES INPUT'!$F$2:$F$9999,'HOURS&amp;CYCLES INPUT'!$C$2:$C$9999,'QUALIFIED EFH'!$C52,'HOURS&amp;CYCLES INPUT'!$D$2:$D$9999,'QUALIFIED EFH'!EZ$4,'HOURS&amp;CYCLES INPUT'!$E$2:$E$9999,'QUALIFIED EFH'!EZ$5))</f>
        <v>0</v>
      </c>
      <c r="FA52" s="476">
        <f>IF(FA$2&lt;&gt;"",IF($C52&lt;&gt;"TBA",FA$2/114,0),SUMIFS('HOURS&amp;CYCLES INPUT'!$F$2:$F$9999,'HOURS&amp;CYCLES INPUT'!$C$2:$C$9999,'QUALIFIED EFH'!$C52,'HOURS&amp;CYCLES INPUT'!$D$2:$D$9999,'QUALIFIED EFH'!FA$4,'HOURS&amp;CYCLES INPUT'!$E$2:$E$9999,'QUALIFIED EFH'!FA$5))</f>
        <v>0</v>
      </c>
      <c r="FB52" s="476">
        <f>IF(FB$2&lt;&gt;"",IF($C52&lt;&gt;"TBA",FB$2/114,0),SUMIFS('HOURS&amp;CYCLES INPUT'!$F$2:$F$9999,'HOURS&amp;CYCLES INPUT'!$C$2:$C$9999,'QUALIFIED EFH'!$C52,'HOURS&amp;CYCLES INPUT'!$D$2:$D$9999,'QUALIFIED EFH'!FB$4,'HOURS&amp;CYCLES INPUT'!$E$2:$E$9999,'QUALIFIED EFH'!FB$5))</f>
        <v>0</v>
      </c>
      <c r="FC52" s="476">
        <f>IF(FC$2&lt;&gt;"",IF($C52&lt;&gt;"TBA",FC$2/114,0),SUMIFS('HOURS&amp;CYCLES INPUT'!$F$2:$F$9999,'HOURS&amp;CYCLES INPUT'!$C$2:$C$9999,'QUALIFIED EFH'!$C52,'HOURS&amp;CYCLES INPUT'!$D$2:$D$9999,'QUALIFIED EFH'!FC$4,'HOURS&amp;CYCLES INPUT'!$E$2:$E$9999,'QUALIFIED EFH'!FC$5))</f>
        <v>0</v>
      </c>
      <c r="FD52" s="476">
        <f>IF(FD$2&lt;&gt;"",IF($C52&lt;&gt;"TBA",FD$2/114,0),SUMIFS('HOURS&amp;CYCLES INPUT'!$F$2:$F$9999,'HOURS&amp;CYCLES INPUT'!$C$2:$C$9999,'QUALIFIED EFH'!$C52,'HOURS&amp;CYCLES INPUT'!$D$2:$D$9999,'QUALIFIED EFH'!FD$4,'HOURS&amp;CYCLES INPUT'!$E$2:$E$9999,'QUALIFIED EFH'!FD$5))</f>
        <v>0</v>
      </c>
      <c r="FE52" s="476">
        <f>IF(FE$2&lt;&gt;"",IF($C52&lt;&gt;"TBA",FE$2/114,0),SUMIFS('HOURS&amp;CYCLES INPUT'!$F$2:$F$9999,'HOURS&amp;CYCLES INPUT'!$C$2:$C$9999,'QUALIFIED EFH'!$C52,'HOURS&amp;CYCLES INPUT'!$D$2:$D$9999,'QUALIFIED EFH'!FE$4,'HOURS&amp;CYCLES INPUT'!$E$2:$E$9999,'QUALIFIED EFH'!FE$5))</f>
        <v>0</v>
      </c>
      <c r="FF52" s="476">
        <f>IF(FF$2&lt;&gt;"",IF($C52&lt;&gt;"TBA",FF$2/114,0),SUMIFS('HOURS&amp;CYCLES INPUT'!$F$2:$F$9999,'HOURS&amp;CYCLES INPUT'!$C$2:$C$9999,'QUALIFIED EFH'!$C52,'HOURS&amp;CYCLES INPUT'!$D$2:$D$9999,'QUALIFIED EFH'!FF$4,'HOURS&amp;CYCLES INPUT'!$E$2:$E$9999,'QUALIFIED EFH'!FF$5))</f>
        <v>0</v>
      </c>
      <c r="FG52" s="476">
        <f>IF(FG$2&lt;&gt;"",IF($C52&lt;&gt;"TBA",FG$2/114,0),SUMIFS('HOURS&amp;CYCLES INPUT'!$F$2:$F$9999,'HOURS&amp;CYCLES INPUT'!$C$2:$C$9999,'QUALIFIED EFH'!$C52,'HOURS&amp;CYCLES INPUT'!$D$2:$D$9999,'QUALIFIED EFH'!FG$4,'HOURS&amp;CYCLES INPUT'!$E$2:$E$9999,'QUALIFIED EFH'!FG$5))</f>
        <v>0</v>
      </c>
      <c r="FH52" s="476">
        <f>IF(FH$2&lt;&gt;"",IF($C52&lt;&gt;"TBA",FH$2/114,0),SUMIFS('HOURS&amp;CYCLES INPUT'!$F$2:$F$9999,'HOURS&amp;CYCLES INPUT'!$C$2:$C$9999,'QUALIFIED EFH'!$C52,'HOURS&amp;CYCLES INPUT'!$D$2:$D$9999,'QUALIFIED EFH'!FH$4,'HOURS&amp;CYCLES INPUT'!$E$2:$E$9999,'QUALIFIED EFH'!FH$5))</f>
        <v>0</v>
      </c>
      <c r="FI52" s="476">
        <f>IF(FI$2&lt;&gt;"",IF($C52&lt;&gt;"TBA",FI$2/114,0),SUMIFS('HOURS&amp;CYCLES INPUT'!$F$2:$F$9999,'HOURS&amp;CYCLES INPUT'!$C$2:$C$9999,'QUALIFIED EFH'!$C52,'HOURS&amp;CYCLES INPUT'!$D$2:$D$9999,'QUALIFIED EFH'!FI$4,'HOURS&amp;CYCLES INPUT'!$E$2:$E$9999,'QUALIFIED EFH'!FI$5))</f>
        <v>0</v>
      </c>
      <c r="FJ52" s="476">
        <f>IF(FJ$2&lt;&gt;"",IF($C52&lt;&gt;"TBA",FJ$2/114,0),SUMIFS('HOURS&amp;CYCLES INPUT'!$F$2:$F$9999,'HOURS&amp;CYCLES INPUT'!$C$2:$C$9999,'QUALIFIED EFH'!$C52,'HOURS&amp;CYCLES INPUT'!$D$2:$D$9999,'QUALIFIED EFH'!FJ$4,'HOURS&amp;CYCLES INPUT'!$E$2:$E$9999,'QUALIFIED EFH'!FJ$5))</f>
        <v>0</v>
      </c>
      <c r="FK52" s="476">
        <f>IF(FK$2&lt;&gt;"",IF($C52&lt;&gt;"TBA",FK$2/114,0),SUMIFS('HOURS&amp;CYCLES INPUT'!$F$2:$F$9999,'HOURS&amp;CYCLES INPUT'!$C$2:$C$9999,'QUALIFIED EFH'!$C52,'HOURS&amp;CYCLES INPUT'!$D$2:$D$9999,'QUALIFIED EFH'!FK$4,'HOURS&amp;CYCLES INPUT'!$E$2:$E$9999,'QUALIFIED EFH'!FK$5))</f>
        <v>0</v>
      </c>
      <c r="FL52" s="476">
        <f>IF(FL$2&lt;&gt;"",IF($C52&lt;&gt;"TBA",FL$2/114,0),SUMIFS('HOURS&amp;CYCLES INPUT'!$F$2:$F$9999,'HOURS&amp;CYCLES INPUT'!$C$2:$C$9999,'QUALIFIED EFH'!$C52,'HOURS&amp;CYCLES INPUT'!$D$2:$D$9999,'QUALIFIED EFH'!FL$4,'HOURS&amp;CYCLES INPUT'!$E$2:$E$9999,'QUALIFIED EFH'!FL$5))</f>
        <v>0</v>
      </c>
      <c r="FM52" s="476">
        <f>IF(FM$2&lt;&gt;"",IF($C52&lt;&gt;"TBA",FM$2/114,0),SUMIFS('HOURS&amp;CYCLES INPUT'!$F$2:$F$9999,'HOURS&amp;CYCLES INPUT'!$C$2:$C$9999,'QUALIFIED EFH'!$C52,'HOURS&amp;CYCLES INPUT'!$D$2:$D$9999,'QUALIFIED EFH'!FM$4,'HOURS&amp;CYCLES INPUT'!$E$2:$E$9999,'QUALIFIED EFH'!FM$5))</f>
        <v>0</v>
      </c>
      <c r="FN52" s="476">
        <f>IF(FN$2&lt;&gt;"",IF($C52&lt;&gt;"TBA",FN$2/114,0),SUMIFS('HOURS&amp;CYCLES INPUT'!$F$2:$F$9999,'HOURS&amp;CYCLES INPUT'!$C$2:$C$9999,'QUALIFIED EFH'!$C52,'HOURS&amp;CYCLES INPUT'!$D$2:$D$9999,'QUALIFIED EFH'!FN$4,'HOURS&amp;CYCLES INPUT'!$E$2:$E$9999,'QUALIFIED EFH'!FN$5))</f>
        <v>0</v>
      </c>
      <c r="FO52" s="476">
        <f>IF(FO$2&lt;&gt;"",IF($C52&lt;&gt;"TBA",FO$2/114,0),SUMIFS('HOURS&amp;CYCLES INPUT'!$F$2:$F$9999,'HOURS&amp;CYCLES INPUT'!$C$2:$C$9999,'QUALIFIED EFH'!$C52,'HOURS&amp;CYCLES INPUT'!$D$2:$D$9999,'QUALIFIED EFH'!FO$4,'HOURS&amp;CYCLES INPUT'!$E$2:$E$9999,'QUALIFIED EFH'!FO$5))</f>
        <v>0</v>
      </c>
      <c r="FP52" s="476">
        <f>IF(FP$2&lt;&gt;"",IF($C52&lt;&gt;"TBA",FP$2/114,0),SUMIFS('HOURS&amp;CYCLES INPUT'!$F$2:$F$9999,'HOURS&amp;CYCLES INPUT'!$C$2:$C$9999,'QUALIFIED EFH'!$C52,'HOURS&amp;CYCLES INPUT'!$D$2:$D$9999,'QUALIFIED EFH'!FP$4,'HOURS&amp;CYCLES INPUT'!$E$2:$E$9999,'QUALIFIED EFH'!FP$5))</f>
        <v>0</v>
      </c>
      <c r="FQ52" s="476">
        <f>IF(FQ$2&lt;&gt;"",IF($C52&lt;&gt;"TBA",FQ$2/114,0),SUMIFS('HOURS&amp;CYCLES INPUT'!$F$2:$F$9999,'HOURS&amp;CYCLES INPUT'!$C$2:$C$9999,'QUALIFIED EFH'!$C52,'HOURS&amp;CYCLES INPUT'!$D$2:$D$9999,'QUALIFIED EFH'!FQ$4,'HOURS&amp;CYCLES INPUT'!$E$2:$E$9999,'QUALIFIED EFH'!FQ$5))</f>
        <v>0</v>
      </c>
      <c r="FR52" s="476">
        <f>IF(FR$2&lt;&gt;"",IF($C52&lt;&gt;"TBA",FR$2/114,0),SUMIFS('HOURS&amp;CYCLES INPUT'!$F$2:$F$9999,'HOURS&amp;CYCLES INPUT'!$C$2:$C$9999,'QUALIFIED EFH'!$C52,'HOURS&amp;CYCLES INPUT'!$D$2:$D$9999,'QUALIFIED EFH'!FR$4,'HOURS&amp;CYCLES INPUT'!$E$2:$E$9999,'QUALIFIED EFH'!FR$5))</f>
        <v>0</v>
      </c>
      <c r="FS52" s="476">
        <f>IF(FS$2&lt;&gt;"",IF($C52&lt;&gt;"TBA",FS$2/114,0),SUMIFS('HOURS&amp;CYCLES INPUT'!$F$2:$F$9999,'HOURS&amp;CYCLES INPUT'!$C$2:$C$9999,'QUALIFIED EFH'!$C52,'HOURS&amp;CYCLES INPUT'!$D$2:$D$9999,'QUALIFIED EFH'!FS$4,'HOURS&amp;CYCLES INPUT'!$E$2:$E$9999,'QUALIFIED EFH'!FS$5))</f>
        <v>0</v>
      </c>
      <c r="FT52" s="476">
        <f>IF(FT$2&lt;&gt;"",IF($C52&lt;&gt;"TBA",FT$2/114,0),SUMIFS('HOURS&amp;CYCLES INPUT'!$F$2:$F$9999,'HOURS&amp;CYCLES INPUT'!$C$2:$C$9999,'QUALIFIED EFH'!$C52,'HOURS&amp;CYCLES INPUT'!$D$2:$D$9999,'QUALIFIED EFH'!FT$4,'HOURS&amp;CYCLES INPUT'!$E$2:$E$9999,'QUALIFIED EFH'!FT$5))</f>
        <v>0</v>
      </c>
      <c r="FU52" s="476">
        <f>IF(FU$2&lt;&gt;"",IF($C52&lt;&gt;"TBA",FU$2/114,0),SUMIFS('HOURS&amp;CYCLES INPUT'!$F$2:$F$9999,'HOURS&amp;CYCLES INPUT'!$C$2:$C$9999,'QUALIFIED EFH'!$C52,'HOURS&amp;CYCLES INPUT'!$D$2:$D$9999,'QUALIFIED EFH'!FU$4,'HOURS&amp;CYCLES INPUT'!$E$2:$E$9999,'QUALIFIED EFH'!FU$5))</f>
        <v>0</v>
      </c>
      <c r="FV52" s="476">
        <f>IF(FV$2&lt;&gt;"",IF($C52&lt;&gt;"TBA",FV$2/114,0),SUMIFS('HOURS&amp;CYCLES INPUT'!$F$2:$F$9999,'HOURS&amp;CYCLES INPUT'!$C$2:$C$9999,'QUALIFIED EFH'!$C52,'HOURS&amp;CYCLES INPUT'!$D$2:$D$9999,'QUALIFIED EFH'!FV$4,'HOURS&amp;CYCLES INPUT'!$E$2:$E$9999,'QUALIFIED EFH'!FV$5))</f>
        <v>0</v>
      </c>
      <c r="FW52" s="476">
        <f>IF(FW$2&lt;&gt;"",IF($C52&lt;&gt;"TBA",FW$2/114,0),SUMIFS('HOURS&amp;CYCLES INPUT'!$F$2:$F$9999,'HOURS&amp;CYCLES INPUT'!$C$2:$C$9999,'QUALIFIED EFH'!$C52,'HOURS&amp;CYCLES INPUT'!$D$2:$D$9999,'QUALIFIED EFH'!FW$4,'HOURS&amp;CYCLES INPUT'!$E$2:$E$9999,'QUALIFIED EFH'!FW$5))</f>
        <v>0</v>
      </c>
      <c r="FX52" s="476">
        <f>IF(FX$2&lt;&gt;"",IF($C52&lt;&gt;"TBA",FX$2/114,0),SUMIFS('HOURS&amp;CYCLES INPUT'!$F$2:$F$9999,'HOURS&amp;CYCLES INPUT'!$C$2:$C$9999,'QUALIFIED EFH'!$C52,'HOURS&amp;CYCLES INPUT'!$D$2:$D$9999,'QUALIFIED EFH'!FX$4,'HOURS&amp;CYCLES INPUT'!$E$2:$E$9999,'QUALIFIED EFH'!FX$5))</f>
        <v>0</v>
      </c>
      <c r="FY52" s="476">
        <f>IF(FY$2&lt;&gt;"",IF($C52&lt;&gt;"TBA",FY$2/114,0),SUMIFS('HOURS&amp;CYCLES INPUT'!$F$2:$F$9999,'HOURS&amp;CYCLES INPUT'!$C$2:$C$9999,'QUALIFIED EFH'!$C52,'HOURS&amp;CYCLES INPUT'!$D$2:$D$9999,'QUALIFIED EFH'!FY$4,'HOURS&amp;CYCLES INPUT'!$E$2:$E$9999,'QUALIFIED EFH'!FY$5))</f>
        <v>0</v>
      </c>
      <c r="FZ52" s="476">
        <f>IF(FZ$2&lt;&gt;"",IF($C52&lt;&gt;"TBA",FZ$2/114,0),SUMIFS('HOURS&amp;CYCLES INPUT'!$F$2:$F$9999,'HOURS&amp;CYCLES INPUT'!$C$2:$C$9999,'QUALIFIED EFH'!$C52,'HOURS&amp;CYCLES INPUT'!$D$2:$D$9999,'QUALIFIED EFH'!FZ$4,'HOURS&amp;CYCLES INPUT'!$E$2:$E$9999,'QUALIFIED EFH'!FZ$5))</f>
        <v>0</v>
      </c>
      <c r="GA52" s="476">
        <f>IF(GA$2&lt;&gt;"",IF($C52&lt;&gt;"TBA",GA$2/114,0),SUMIFS('HOURS&amp;CYCLES INPUT'!$F$2:$F$9999,'HOURS&amp;CYCLES INPUT'!$C$2:$C$9999,'QUALIFIED EFH'!$C52,'HOURS&amp;CYCLES INPUT'!$D$2:$D$9999,'QUALIFIED EFH'!GA$4,'HOURS&amp;CYCLES INPUT'!$E$2:$E$9999,'QUALIFIED EFH'!GA$5))</f>
        <v>0</v>
      </c>
      <c r="GB52" s="476">
        <f>IF(GB$2&lt;&gt;"",IF($C52&lt;&gt;"TBA",GB$2/114,0),SUMIFS('HOURS&amp;CYCLES INPUT'!$F$2:$F$9999,'HOURS&amp;CYCLES INPUT'!$C$2:$C$9999,'QUALIFIED EFH'!$C52,'HOURS&amp;CYCLES INPUT'!$D$2:$D$9999,'QUALIFIED EFH'!GB$4,'HOURS&amp;CYCLES INPUT'!$E$2:$E$9999,'QUALIFIED EFH'!GB$5))</f>
        <v>0</v>
      </c>
    </row>
    <row r="53" spans="3:184" x14ac:dyDescent="0.35">
      <c r="C53" s="472">
        <f>'QUALIFIED ENGINES'!D54</f>
        <v>91491</v>
      </c>
      <c r="D53" s="476">
        <f>IF(D$2&lt;&gt;"",IF($C53&lt;&gt;"TBA",D$2/114,0),SUMIFS('HOURS&amp;CYCLES INPUT'!$F$2:$F$9999,'HOURS&amp;CYCLES INPUT'!$C$2:$C$9999,'QUALIFIED EFH'!$C53,'HOURS&amp;CYCLES INPUT'!$D$2:$D$9999,'QUALIFIED EFH'!D$4,'HOURS&amp;CYCLES INPUT'!$E$2:$E$9999,'QUALIFIED EFH'!D$5))</f>
        <v>0</v>
      </c>
      <c r="E53" s="476">
        <f>IF(E$2&lt;&gt;"",IF($C53&lt;&gt;"TBA",E$2/114,0),SUMIFS('HOURS&amp;CYCLES INPUT'!$F$2:$F$9999,'HOURS&amp;CYCLES INPUT'!$C$2:$C$9999,'QUALIFIED EFH'!$C53,'HOURS&amp;CYCLES INPUT'!$D$2:$D$9999,'QUALIFIED EFH'!E$4,'HOURS&amp;CYCLES INPUT'!$E$2:$E$9999,'QUALIFIED EFH'!E$5))</f>
        <v>0</v>
      </c>
      <c r="F53" s="476">
        <f>IF(F$2&lt;&gt;"",IF($C53&lt;&gt;"TBA",F$2/114,0),SUMIFS('HOURS&amp;CYCLES INPUT'!$F$2:$F$9999,'HOURS&amp;CYCLES INPUT'!$C$2:$C$9999,'QUALIFIED EFH'!$C53,'HOURS&amp;CYCLES INPUT'!$D$2:$D$9999,'QUALIFIED EFH'!F$4,'HOURS&amp;CYCLES INPUT'!$E$2:$E$9999,'QUALIFIED EFH'!F$5))</f>
        <v>0</v>
      </c>
      <c r="G53" s="476">
        <f>IF(G$2&lt;&gt;"",IF($C53&lt;&gt;"TBA",G$2/114,0),SUMIFS('HOURS&amp;CYCLES INPUT'!$F$2:$F$9999,'HOURS&amp;CYCLES INPUT'!$C$2:$C$9999,'QUALIFIED EFH'!$C53,'HOURS&amp;CYCLES INPUT'!$D$2:$D$9999,'QUALIFIED EFH'!G$4,'HOURS&amp;CYCLES INPUT'!$E$2:$E$9999,'QUALIFIED EFH'!G$5))</f>
        <v>0</v>
      </c>
      <c r="H53" s="476">
        <f>IF(H$2&lt;&gt;"",IF($C53&lt;&gt;"TBA",H$2/114,0),SUMIFS('HOURS&amp;CYCLES INPUT'!$F$2:$F$9999,'HOURS&amp;CYCLES INPUT'!$C$2:$C$9999,'QUALIFIED EFH'!$C53,'HOURS&amp;CYCLES INPUT'!$D$2:$D$9999,'QUALIFIED EFH'!H$4,'HOURS&amp;CYCLES INPUT'!$E$2:$E$9999,'QUALIFIED EFH'!H$5))</f>
        <v>0</v>
      </c>
      <c r="I53" s="476">
        <f>IF(I$2&lt;&gt;"",IF($C53&lt;&gt;"TBA",I$2/114,0),SUMIFS('HOURS&amp;CYCLES INPUT'!$F$2:$F$9999,'HOURS&amp;CYCLES INPUT'!$C$2:$C$9999,'QUALIFIED EFH'!$C53,'HOURS&amp;CYCLES INPUT'!$D$2:$D$9999,'QUALIFIED EFH'!I$4,'HOURS&amp;CYCLES INPUT'!$E$2:$E$9999,'QUALIFIED EFH'!I$5))</f>
        <v>0</v>
      </c>
      <c r="J53" s="476">
        <f>IF(J$2&lt;&gt;"",IF($C53&lt;&gt;"TBA",J$2/114,0),SUMIFS('HOURS&amp;CYCLES INPUT'!$F$2:$F$9999,'HOURS&amp;CYCLES INPUT'!$C$2:$C$9999,'QUALIFIED EFH'!$C53,'HOURS&amp;CYCLES INPUT'!$D$2:$D$9999,'QUALIFIED EFH'!J$4,'HOURS&amp;CYCLES INPUT'!$E$2:$E$9999,'QUALIFIED EFH'!J$5))</f>
        <v>0</v>
      </c>
      <c r="K53" s="476">
        <f>IF(K$2&lt;&gt;"",IF($C53&lt;&gt;"TBA",K$2/114,0),SUMIFS('HOURS&amp;CYCLES INPUT'!$F$2:$F$9999,'HOURS&amp;CYCLES INPUT'!$C$2:$C$9999,'QUALIFIED EFH'!$C53,'HOURS&amp;CYCLES INPUT'!$D$2:$D$9999,'QUALIFIED EFH'!K$4,'HOURS&amp;CYCLES INPUT'!$E$2:$E$9999,'QUALIFIED EFH'!K$5))</f>
        <v>0</v>
      </c>
      <c r="L53" s="476">
        <f>IF(L$2&lt;&gt;"",IF($C53&lt;&gt;"TBA",L$2/114,0),SUMIFS('HOURS&amp;CYCLES INPUT'!$F$2:$F$9999,'HOURS&amp;CYCLES INPUT'!$C$2:$C$9999,'QUALIFIED EFH'!$C53,'HOURS&amp;CYCLES INPUT'!$D$2:$D$9999,'QUALIFIED EFH'!L$4,'HOURS&amp;CYCLES INPUT'!$E$2:$E$9999,'QUALIFIED EFH'!L$5))</f>
        <v>0</v>
      </c>
      <c r="M53" s="476">
        <f>IF(M$2&lt;&gt;"",IF($C53&lt;&gt;"TBA",M$2/114,0),SUMIFS('HOURS&amp;CYCLES INPUT'!$F$2:$F$9999,'HOURS&amp;CYCLES INPUT'!$C$2:$C$9999,'QUALIFIED EFH'!$C53,'HOURS&amp;CYCLES INPUT'!$D$2:$D$9999,'QUALIFIED EFH'!M$4,'HOURS&amp;CYCLES INPUT'!$E$2:$E$9999,'QUALIFIED EFH'!M$5))</f>
        <v>0</v>
      </c>
      <c r="N53" s="476">
        <f>IF(N$2&lt;&gt;"",IF($C53&lt;&gt;"TBA",N$2/114,0),SUMIFS('HOURS&amp;CYCLES INPUT'!$F$2:$F$9999,'HOURS&amp;CYCLES INPUT'!$C$2:$C$9999,'QUALIFIED EFH'!$C53,'HOURS&amp;CYCLES INPUT'!$D$2:$D$9999,'QUALIFIED EFH'!N$4,'HOURS&amp;CYCLES INPUT'!$E$2:$E$9999,'QUALIFIED EFH'!N$5))</f>
        <v>0</v>
      </c>
      <c r="O53" s="476">
        <f>IF(O$2&lt;&gt;"",IF($C53&lt;&gt;"TBA",O$2/114,0),SUMIFS('HOURS&amp;CYCLES INPUT'!$F$2:$F$9999,'HOURS&amp;CYCLES INPUT'!$C$2:$C$9999,'QUALIFIED EFH'!$C53,'HOURS&amp;CYCLES INPUT'!$D$2:$D$9999,'QUALIFIED EFH'!O$4,'HOURS&amp;CYCLES INPUT'!$E$2:$E$9999,'QUALIFIED EFH'!O$5))</f>
        <v>0</v>
      </c>
      <c r="P53" s="476">
        <f>IF(P$2&lt;&gt;"",IF($C53&lt;&gt;"TBA",P$2/114,0),SUMIFS('HOURS&amp;CYCLES INPUT'!$F$2:$F$9999,'HOURS&amp;CYCLES INPUT'!$C$2:$C$9999,'QUALIFIED EFH'!$C53,'HOURS&amp;CYCLES INPUT'!$D$2:$D$9999,'QUALIFIED EFH'!P$4,'HOURS&amp;CYCLES INPUT'!$E$2:$E$9999,'QUALIFIED EFH'!P$5))</f>
        <v>0</v>
      </c>
      <c r="Q53" s="476">
        <f>IF(Q$2&lt;&gt;"",IF($C53&lt;&gt;"TBA",Q$2/114,0),SUMIFS('HOURS&amp;CYCLES INPUT'!$F$2:$F$9999,'HOURS&amp;CYCLES INPUT'!$C$2:$C$9999,'QUALIFIED EFH'!$C53,'HOURS&amp;CYCLES INPUT'!$D$2:$D$9999,'QUALIFIED EFH'!Q$4,'HOURS&amp;CYCLES INPUT'!$E$2:$E$9999,'QUALIFIED EFH'!Q$5))</f>
        <v>0</v>
      </c>
      <c r="R53" s="476">
        <f>IF(R$1&lt;&gt;"",IF($C53&lt;&gt;"TBA",R$1/114,0),SUMIFS('HOURS&amp;CYCLES INPUT'!$F$2:$F$9999,'HOURS&amp;CYCLES INPUT'!$C$2:$C$9999,'QUALIFIED EFH'!$C53,'HOURS&amp;CYCLES INPUT'!$D$2:$D$9999,'QUALIFIED EFH'!R$4,'HOURS&amp;CYCLES INPUT'!$E$2:$E$9999,'QUALIFIED EFH'!R$5))</f>
        <v>0</v>
      </c>
      <c r="S53" s="476">
        <f>IF(S$2&lt;&gt;"",IF($C53&lt;&gt;"TBA",S$2/114,0),SUMIFS('HOURS&amp;CYCLES INPUT'!$F$2:$F$9999,'HOURS&amp;CYCLES INPUT'!$C$2:$C$9999,'QUALIFIED EFH'!$C53,'HOURS&amp;CYCLES INPUT'!$D$2:$D$9999,'QUALIFIED EFH'!S$4,'HOURS&amp;CYCLES INPUT'!$E$2:$E$9999,'QUALIFIED EFH'!S$5))</f>
        <v>60.1</v>
      </c>
      <c r="T53" s="476">
        <f>IF(T$2&lt;&gt;"",IF($C53&lt;&gt;"TBA",T$2/114,0),SUMIFS('HOURS&amp;CYCLES INPUT'!$F$2:$F$9999,'HOURS&amp;CYCLES INPUT'!$C$2:$C$9999,'QUALIFIED EFH'!$C53,'HOURS&amp;CYCLES INPUT'!$D$2:$D$9999,'QUALIFIED EFH'!T$4,'HOURS&amp;CYCLES INPUT'!$E$2:$E$9999,'QUALIFIED EFH'!T$5))</f>
        <v>464.1</v>
      </c>
      <c r="U53" s="476">
        <f>IF(U$2&lt;&gt;"",IF($C53&lt;&gt;"TBA",U$2/114,0),SUMIFS('HOURS&amp;CYCLES INPUT'!$F$2:$F$9999,'HOURS&amp;CYCLES INPUT'!$C$2:$C$9999,'QUALIFIED EFH'!$C53,'HOURS&amp;CYCLES INPUT'!$D$2:$D$9999,'QUALIFIED EFH'!U$4,'HOURS&amp;CYCLES INPUT'!$E$2:$E$9999,'QUALIFIED EFH'!U$5))</f>
        <v>406.56</v>
      </c>
      <c r="V53" s="476">
        <f>IF(V$2&lt;&gt;"",IF($C53&lt;&gt;"TBA",V$2/114,0),SUMIFS('HOURS&amp;CYCLES INPUT'!$F$2:$F$9999,'HOURS&amp;CYCLES INPUT'!$C$2:$C$9999,'QUALIFIED EFH'!$C53,'HOURS&amp;CYCLES INPUT'!$D$2:$D$9999,'QUALIFIED EFH'!V$4,'HOURS&amp;CYCLES INPUT'!$E$2:$E$9999,'QUALIFIED EFH'!V$5))</f>
        <v>342.38</v>
      </c>
      <c r="W53" s="476">
        <f>IF(W$2&lt;&gt;"",IF($C53&lt;&gt;"TBA",W$2/114,0),SUMIFS('HOURS&amp;CYCLES INPUT'!$F$2:$F$9999,'HOURS&amp;CYCLES INPUT'!$C$2:$C$9999,'QUALIFIED EFH'!$C53,'HOURS&amp;CYCLES INPUT'!$D$2:$D$9999,'QUALIFIED EFH'!W$4,'HOURS&amp;CYCLES INPUT'!$E$2:$E$9999,'QUALIFIED EFH'!W$5))</f>
        <v>384.46</v>
      </c>
      <c r="X53" s="476">
        <f>IF(X$2&lt;&gt;"",IF($C53&lt;&gt;"TBA",X$2/114,0),SUMIFS('HOURS&amp;CYCLES INPUT'!$F$2:$F$9999,'HOURS&amp;CYCLES INPUT'!$C$2:$C$9999,'QUALIFIED EFH'!$C53,'HOURS&amp;CYCLES INPUT'!$D$2:$D$9999,'QUALIFIED EFH'!X$4,'HOURS&amp;CYCLES INPUT'!$E$2:$E$9999,'QUALIFIED EFH'!X$5))</f>
        <v>398.78</v>
      </c>
      <c r="Y53" s="476">
        <f>IF(Y$2&lt;&gt;"",IF($C53&lt;&gt;"TBA",Y$2/114,0),SUMIFS('HOURS&amp;CYCLES INPUT'!$F$2:$F$9999,'HOURS&amp;CYCLES INPUT'!$C$2:$C$9999,'QUALIFIED EFH'!$C53,'HOURS&amp;CYCLES INPUT'!$D$2:$D$9999,'QUALIFIED EFH'!Y$4,'HOURS&amp;CYCLES INPUT'!$E$2:$E$9999,'QUALIFIED EFH'!Y$5))</f>
        <v>356.62</v>
      </c>
      <c r="Z53" s="476">
        <f>IF(Z$2&lt;&gt;"",IF($C53&lt;&gt;"TBA",Z$2/114,0),SUMIFS('HOURS&amp;CYCLES INPUT'!$F$2:$F$9999,'HOURS&amp;CYCLES INPUT'!$C$2:$C$9999,'QUALIFIED EFH'!$C53,'HOURS&amp;CYCLES INPUT'!$D$2:$D$9999,'QUALIFIED EFH'!Z$4,'HOURS&amp;CYCLES INPUT'!$E$2:$E$9999,'QUALIFIED EFH'!Z$5))</f>
        <v>404.11</v>
      </c>
      <c r="AA53" s="476">
        <f>IF(AA$2&lt;&gt;"",IF($C53&lt;&gt;"TBA",AA$2/114,0),SUMIFS('HOURS&amp;CYCLES INPUT'!$F$2:$F$9999,'HOURS&amp;CYCLES INPUT'!$C$2:$C$9999,'QUALIFIED EFH'!$C53,'HOURS&amp;CYCLES INPUT'!$D$2:$D$9999,'QUALIFIED EFH'!AA$4,'HOURS&amp;CYCLES INPUT'!$E$2:$E$9999,'QUALIFIED EFH'!AA$5))</f>
        <v>423.82</v>
      </c>
      <c r="AB53" s="476">
        <f>IF(AB$2&lt;&gt;"",IF($C53&lt;&gt;"TBA",AB$2/114,0),SUMIFS('HOURS&amp;CYCLES INPUT'!$F$2:$F$9999,'HOURS&amp;CYCLES INPUT'!$C$2:$C$9999,'QUALIFIED EFH'!$C53,'HOURS&amp;CYCLES INPUT'!$D$2:$D$9999,'QUALIFIED EFH'!AB$4,'HOURS&amp;CYCLES INPUT'!$E$2:$E$9999,'QUALIFIED EFH'!AB$5))</f>
        <v>464.45</v>
      </c>
      <c r="AC53" s="476">
        <f>IF(AC$2&lt;&gt;"",IF($C53&lt;&gt;"TBA",AC$2/114,0),SUMIFS('HOURS&amp;CYCLES INPUT'!$F$2:$F$9999,'HOURS&amp;CYCLES INPUT'!$C$2:$C$9999,'QUALIFIED EFH'!$C53,'HOURS&amp;CYCLES INPUT'!$D$2:$D$9999,'QUALIFIED EFH'!AC$4,'HOURS&amp;CYCLES INPUT'!$E$2:$E$9999,'QUALIFIED EFH'!AC$5))</f>
        <v>424.3</v>
      </c>
      <c r="AD53" s="476">
        <f>IF(AD$2&lt;&gt;"",IF($C53&lt;&gt;"TBA",AD$2/114,0),SUMIFS('HOURS&amp;CYCLES INPUT'!$F$2:$F$9999,'HOURS&amp;CYCLES INPUT'!$C$2:$C$9999,'QUALIFIED EFH'!$C53,'HOURS&amp;CYCLES INPUT'!$D$2:$D$9999,'QUALIFIED EFH'!AD$4,'HOURS&amp;CYCLES INPUT'!$E$2:$E$9999,'QUALIFIED EFH'!AD$5))</f>
        <v>402.23</v>
      </c>
      <c r="AE53" s="476">
        <f>IF(AE$2&lt;&gt;"",IF($C53&lt;&gt;"TBA",AE$2/114,0),SUMIFS('HOURS&amp;CYCLES INPUT'!$F$2:$F$9999,'HOURS&amp;CYCLES INPUT'!$C$2:$C$9999,'QUALIFIED EFH'!$C53,'HOURS&amp;CYCLES INPUT'!$D$2:$D$9999,'QUALIFIED EFH'!AE$4,'HOURS&amp;CYCLES INPUT'!$E$2:$E$9999,'QUALIFIED EFH'!AE$5))</f>
        <v>448.62</v>
      </c>
      <c r="AF53" s="476">
        <f>IF(AF$2&lt;&gt;"",IF($C53&lt;&gt;"TBA",AF$2/114,0),SUMIFS('HOURS&amp;CYCLES INPUT'!$F$2:$F$9999,'HOURS&amp;CYCLES INPUT'!$C$2:$C$9999,'QUALIFIED EFH'!$C53,'HOURS&amp;CYCLES INPUT'!$D$2:$D$9999,'QUALIFIED EFH'!AF$4,'HOURS&amp;CYCLES INPUT'!$E$2:$E$9999,'QUALIFIED EFH'!AF$5))</f>
        <v>290.7</v>
      </c>
      <c r="AG53" s="476">
        <f>IF(AG$2&lt;&gt;"",IF($C53&lt;&gt;"TBA",AG$2/114,0),SUMIFS('HOURS&amp;CYCLES INPUT'!$F$2:$F$9999,'HOURS&amp;CYCLES INPUT'!$C$2:$C$9999,'QUALIFIED EFH'!$C53,'HOURS&amp;CYCLES INPUT'!$D$2:$D$9999,'QUALIFIED EFH'!AG$4,'HOURS&amp;CYCLES INPUT'!$E$2:$E$9999,'QUALIFIED EFH'!AG$5))</f>
        <v>246.13</v>
      </c>
      <c r="AH53" s="476">
        <f>IF(AH$2&lt;&gt;"",IF($C53&lt;&gt;"TBA",AH$2/114,0),SUMIFS('HOURS&amp;CYCLES INPUT'!$F$2:$F$9999,'HOURS&amp;CYCLES INPUT'!$C$2:$C$9999,'QUALIFIED EFH'!$C53,'HOURS&amp;CYCLES INPUT'!$D$2:$D$9999,'QUALIFIED EFH'!AH$4,'HOURS&amp;CYCLES INPUT'!$E$2:$E$9999,'QUALIFIED EFH'!AH$5))</f>
        <v>436.88</v>
      </c>
      <c r="AI53" s="476">
        <f>IF(AI$2&lt;&gt;"",IF($C53&lt;&gt;"TBA",AI$2/114,0),SUMIFS('HOURS&amp;CYCLES INPUT'!$F$2:$F$9999,'HOURS&amp;CYCLES INPUT'!$C$2:$C$9999,'QUALIFIED EFH'!$C53,'HOURS&amp;CYCLES INPUT'!$D$2:$D$9999,'QUALIFIED EFH'!AI$4,'HOURS&amp;CYCLES INPUT'!$E$2:$E$9999,'QUALIFIED EFH'!AI$5))</f>
        <v>423.97</v>
      </c>
      <c r="AJ53" s="476">
        <f>IF(AJ$2&lt;&gt;"",IF($C53&lt;&gt;"TBA",AJ$2/114,0),SUMIFS('HOURS&amp;CYCLES INPUT'!$F$2:$F$9999,'HOURS&amp;CYCLES INPUT'!$C$2:$C$9999,'QUALIFIED EFH'!$C53,'HOURS&amp;CYCLES INPUT'!$D$2:$D$9999,'QUALIFIED EFH'!AJ$4,'HOURS&amp;CYCLES INPUT'!$E$2:$E$9999,'QUALIFIED EFH'!AJ$5))</f>
        <v>450.27</v>
      </c>
      <c r="AK53" s="476">
        <f>IF(AK$2&lt;&gt;"",IF($C53&lt;&gt;"TBA",AK$2/114,0),SUMIFS('HOURS&amp;CYCLES INPUT'!$F$2:$F$9999,'HOURS&amp;CYCLES INPUT'!$C$2:$C$9999,'QUALIFIED EFH'!$C53,'HOURS&amp;CYCLES INPUT'!$D$2:$D$9999,'QUALIFIED EFH'!AK$4,'HOURS&amp;CYCLES INPUT'!$E$2:$E$9999,'QUALIFIED EFH'!AK$5))</f>
        <v>431.57</v>
      </c>
      <c r="AL53" s="476">
        <f>IF(AL$2&lt;&gt;"",IF($C53&lt;&gt;"TBA",AL$2/114,0),SUMIFS('HOURS&amp;CYCLES INPUT'!$F$2:$F$9999,'HOURS&amp;CYCLES INPUT'!$C$2:$C$9999,'QUALIFIED EFH'!$C53,'HOURS&amp;CYCLES INPUT'!$D$2:$D$9999,'QUALIFIED EFH'!AL$4,'HOURS&amp;CYCLES INPUT'!$E$2:$E$9999,'QUALIFIED EFH'!AL$5))</f>
        <v>406.2</v>
      </c>
      <c r="AM53" s="476">
        <f>IF(AM$2&lt;&gt;"",IF($C53&lt;&gt;"TBA",AM$2/114,0),SUMIFS('HOURS&amp;CYCLES INPUT'!$F$2:$F$9999,'HOURS&amp;CYCLES INPUT'!$C$2:$C$9999,'QUALIFIED EFH'!$C53,'HOURS&amp;CYCLES INPUT'!$D$2:$D$9999,'QUALIFIED EFH'!AM$4,'HOURS&amp;CYCLES INPUT'!$E$2:$E$9999,'QUALIFIED EFH'!AM$5))</f>
        <v>406.91</v>
      </c>
      <c r="AN53" s="476">
        <f>IF(AN$2&lt;&gt;"",IF($C53&lt;&gt;"TBA",AN$2/114,0),SUMIFS('HOURS&amp;CYCLES INPUT'!$F$2:$F$9999,'HOURS&amp;CYCLES INPUT'!$C$2:$C$9999,'QUALIFIED EFH'!$C53,'HOURS&amp;CYCLES INPUT'!$D$2:$D$9999,'QUALIFIED EFH'!AN$4,'HOURS&amp;CYCLES INPUT'!$E$2:$E$9999,'QUALIFIED EFH'!AN$5))</f>
        <v>453.07</v>
      </c>
      <c r="AO53" s="476">
        <f>IF(AO$2&lt;&gt;"",IF($C53&lt;&gt;"TBA",AO$2/114,0),SUMIFS('HOURS&amp;CYCLES INPUT'!$F$2:$F$9999,'HOURS&amp;CYCLES INPUT'!$C$2:$C$9999,'QUALIFIED EFH'!$C53,'HOURS&amp;CYCLES INPUT'!$D$2:$D$9999,'QUALIFIED EFH'!AO$4,'HOURS&amp;CYCLES INPUT'!$E$2:$E$9999,'QUALIFIED EFH'!AO$5))</f>
        <v>461.01</v>
      </c>
      <c r="AP53" s="476">
        <f>IF(AP$2&lt;&gt;"",IF($C53&lt;&gt;"TBA",AP$2/114,0),SUMIFS('HOURS&amp;CYCLES INPUT'!$F$2:$F$9999,'HOURS&amp;CYCLES INPUT'!$C$2:$C$9999,'QUALIFIED EFH'!$C53,'HOURS&amp;CYCLES INPUT'!$D$2:$D$9999,'QUALIFIED EFH'!AP$4,'HOURS&amp;CYCLES INPUT'!$E$2:$E$9999,'QUALIFIED EFH'!AP$5))</f>
        <v>431.27</v>
      </c>
      <c r="AQ53" s="476">
        <f>IF(AQ$2&lt;&gt;"",IF($C53&lt;&gt;"TBA",AQ$2/114,0),SUMIFS('HOURS&amp;CYCLES INPUT'!$F$2:$F$9999,'HOURS&amp;CYCLES INPUT'!$C$2:$C$9999,'QUALIFIED EFH'!$C53,'HOURS&amp;CYCLES INPUT'!$D$2:$D$9999,'QUALIFIED EFH'!AQ$4,'HOURS&amp;CYCLES INPUT'!$E$2:$E$9999,'QUALIFIED EFH'!AQ$5))</f>
        <v>183.83</v>
      </c>
      <c r="AR53" s="476">
        <f>IF(AR$2&lt;&gt;"",IF($C53&lt;&gt;"TBA",AR$2/114,0),SUMIFS('HOURS&amp;CYCLES INPUT'!$F$2:$F$9999,'HOURS&amp;CYCLES INPUT'!$C$2:$C$9999,'QUALIFIED EFH'!$C53,'HOURS&amp;CYCLES INPUT'!$D$2:$D$9999,'QUALIFIED EFH'!AR$4,'HOURS&amp;CYCLES INPUT'!$E$2:$E$9999,'QUALIFIED EFH'!AR$5))</f>
        <v>0</v>
      </c>
      <c r="AS53" s="476">
        <f>IF(AS$2&lt;&gt;"",IF($C53&lt;&gt;"TBA",AS$2/114,0),SUMIFS('HOURS&amp;CYCLES INPUT'!$F$2:$F$9999,'HOURS&amp;CYCLES INPUT'!$C$2:$C$9999,'QUALIFIED EFH'!$C53,'HOURS&amp;CYCLES INPUT'!$D$2:$D$9999,'QUALIFIED EFH'!AS$4,'HOURS&amp;CYCLES INPUT'!$E$2:$E$9999,'QUALIFIED EFH'!AS$5))</f>
        <v>0</v>
      </c>
      <c r="AT53" s="476">
        <f>IF(AT$2&lt;&gt;"",IF($C53&lt;&gt;"TBA",AT$2/114,0),SUMIFS('HOURS&amp;CYCLES INPUT'!$F$2:$F$9999,'HOURS&amp;CYCLES INPUT'!$C$2:$C$9999,'QUALIFIED EFH'!$C53,'HOURS&amp;CYCLES INPUT'!$D$2:$D$9999,'QUALIFIED EFH'!AT$4,'HOURS&amp;CYCLES INPUT'!$E$2:$E$9999,'QUALIFIED EFH'!AT$5))</f>
        <v>0</v>
      </c>
      <c r="AU53" s="476">
        <f>IF(AU$2&lt;&gt;"",IF($C53&lt;&gt;"TBA",AU$2/114,0),SUMIFS('HOURS&amp;CYCLES INPUT'!$F$2:$F$9999,'HOURS&amp;CYCLES INPUT'!$C$2:$C$9999,'QUALIFIED EFH'!$C53,'HOURS&amp;CYCLES INPUT'!$D$2:$D$9999,'QUALIFIED EFH'!AU$4,'HOURS&amp;CYCLES INPUT'!$E$2:$E$9999,'QUALIFIED EFH'!AU$5))</f>
        <v>38.75</v>
      </c>
      <c r="AV53" s="476">
        <f>IF(AV$2&lt;&gt;"",IF($C53&lt;&gt;"TBA",AV$2/114,0),SUMIFS('HOURS&amp;CYCLES INPUT'!$F$2:$F$9999,'HOURS&amp;CYCLES INPUT'!$C$2:$C$9999,'QUALIFIED EFH'!$C53,'HOURS&amp;CYCLES INPUT'!$D$2:$D$9999,'QUALIFIED EFH'!AV$4,'HOURS&amp;CYCLES INPUT'!$E$2:$E$9999,'QUALIFIED EFH'!AV$5))</f>
        <v>121.07</v>
      </c>
      <c r="AW53" s="476">
        <f>IF(AW$2&lt;&gt;"",IF($C53&lt;&gt;"TBA",AW$2/114,0),SUMIFS('HOURS&amp;CYCLES INPUT'!$F$2:$F$9999,'HOURS&amp;CYCLES INPUT'!$C$2:$C$9999,'QUALIFIED EFH'!$C53,'HOURS&amp;CYCLES INPUT'!$D$2:$D$9999,'QUALIFIED EFH'!AW$4,'HOURS&amp;CYCLES INPUT'!$E$2:$E$9999,'QUALIFIED EFH'!AW$5))</f>
        <v>161.52000000000001</v>
      </c>
      <c r="AX53" s="476">
        <f>IF(AX$2&lt;&gt;"",IF($C53&lt;&gt;"TBA",AX$2/114,0),SUMIFS('HOURS&amp;CYCLES INPUT'!$F$2:$F$9999,'HOURS&amp;CYCLES INPUT'!$C$2:$C$9999,'QUALIFIED EFH'!$C53,'HOURS&amp;CYCLES INPUT'!$D$2:$D$9999,'QUALIFIED EFH'!AX$4,'HOURS&amp;CYCLES INPUT'!$E$2:$E$9999,'QUALIFIED EFH'!AX$5))</f>
        <v>106.75</v>
      </c>
      <c r="AY53" s="476">
        <f>IF(AY$2&lt;&gt;"",IF($C53&lt;&gt;"TBA",AY$2/114,0),SUMIFS('HOURS&amp;CYCLES INPUT'!$F$2:$F$9999,'HOURS&amp;CYCLES INPUT'!$C$2:$C$9999,'QUALIFIED EFH'!$C53,'HOURS&amp;CYCLES INPUT'!$D$2:$D$9999,'QUALIFIED EFH'!AY$4,'HOURS&amp;CYCLES INPUT'!$E$2:$E$9999,'QUALIFIED EFH'!AY$5))</f>
        <v>105.16</v>
      </c>
      <c r="AZ53" s="476">
        <f>IF(AZ$2&lt;&gt;"",IF($C53&lt;&gt;"TBA",AZ$2/114,0),SUMIFS('HOURS&amp;CYCLES INPUT'!$F$2:$F$9999,'HOURS&amp;CYCLES INPUT'!$C$2:$C$9999,'QUALIFIED EFH'!$C53,'HOURS&amp;CYCLES INPUT'!$D$2:$D$9999,'QUALIFIED EFH'!AZ$4,'HOURS&amp;CYCLES INPUT'!$E$2:$E$9999,'QUALIFIED EFH'!AZ$5))</f>
        <v>196.52</v>
      </c>
      <c r="BA53" s="476">
        <f>IF(BA$2&lt;&gt;"",IF($C53&lt;&gt;"TBA",BA$2/114,0),SUMIFS('HOURS&amp;CYCLES INPUT'!$F$2:$F$9999,'HOURS&amp;CYCLES INPUT'!$C$2:$C$9999,'QUALIFIED EFH'!$C53,'HOURS&amp;CYCLES INPUT'!$D$2:$D$9999,'QUALIFIED EFH'!BA$4,'HOURS&amp;CYCLES INPUT'!$E$2:$E$9999,'QUALIFIED EFH'!BA$5))</f>
        <v>190</v>
      </c>
      <c r="BB53" s="476">
        <f>IF(BB$2&lt;&gt;"",IF($C53&lt;&gt;"TBA",BB$2/114,0),SUMIFS('HOURS&amp;CYCLES INPUT'!$F$2:$F$9999,'HOURS&amp;CYCLES INPUT'!$C$2:$C$9999,'QUALIFIED EFH'!$C53,'HOURS&amp;CYCLES INPUT'!$D$2:$D$9999,'QUALIFIED EFH'!BB$4,'HOURS&amp;CYCLES INPUT'!$E$2:$E$9999,'QUALIFIED EFH'!BB$5))</f>
        <v>30.55</v>
      </c>
      <c r="BC53" s="476">
        <f>IF(BC$2&lt;&gt;"",IF($C53&lt;&gt;"TBA",BC$2/114,0),SUMIFS('HOURS&amp;CYCLES INPUT'!$F$2:$F$9999,'HOURS&amp;CYCLES INPUT'!$C$2:$C$9999,'QUALIFIED EFH'!$C53,'HOURS&amp;CYCLES INPUT'!$D$2:$D$9999,'QUALIFIED EFH'!BC$4,'HOURS&amp;CYCLES INPUT'!$E$2:$E$9999,'QUALIFIED EFH'!BC$5))</f>
        <v>75</v>
      </c>
      <c r="BD53" s="476">
        <f>IF(BD$2&lt;&gt;"",IF($C53&lt;&gt;"TBA",BD$2/114,0),SUMIFS('HOURS&amp;CYCLES INPUT'!$F$2:$F$9999,'HOURS&amp;CYCLES INPUT'!$C$2:$C$9999,'QUALIFIED EFH'!$C53,'HOURS&amp;CYCLES INPUT'!$D$2:$D$9999,'QUALIFIED EFH'!BD$4,'HOURS&amp;CYCLES INPUT'!$E$2:$E$9999,'QUALIFIED EFH'!BD$5))</f>
        <v>53.73</v>
      </c>
      <c r="BE53" s="476">
        <f>IF(BE$2&lt;&gt;"",IF($C53&lt;&gt;"TBA",BE$2/114,0),SUMIFS('HOURS&amp;CYCLES INPUT'!$F$2:$F$9999,'HOURS&amp;CYCLES INPUT'!$C$2:$C$9999,'QUALIFIED EFH'!$C53,'HOURS&amp;CYCLES INPUT'!$D$2:$D$9999,'QUALIFIED EFH'!BE$4,'HOURS&amp;CYCLES INPUT'!$E$2:$E$9999,'QUALIFIED EFH'!BE$5))</f>
        <v>83.66</v>
      </c>
      <c r="BF53" s="476">
        <f>IF(BF$2&lt;&gt;"",IF($C53&lt;&gt;"TBA",BF$2/114,0),SUMIFS('HOURS&amp;CYCLES INPUT'!$F$2:$F$9999,'HOURS&amp;CYCLES INPUT'!$C$2:$C$9999,'QUALIFIED EFH'!$C53,'HOURS&amp;CYCLES INPUT'!$D$2:$D$9999,'QUALIFIED EFH'!BF$4,'HOURS&amp;CYCLES INPUT'!$E$2:$E$9999,'QUALIFIED EFH'!BF$5))</f>
        <v>80.959999999999994</v>
      </c>
      <c r="BG53" s="476">
        <f>IF(BG$2&lt;&gt;"",IF($C53&lt;&gt;"TBA",BG$2/114,0),SUMIFS('HOURS&amp;CYCLES INPUT'!$F$2:$F$9999,'HOURS&amp;CYCLES INPUT'!$C$2:$C$9999,'QUALIFIED EFH'!$C53,'HOURS&amp;CYCLES INPUT'!$D$2:$D$9999,'QUALIFIED EFH'!BG$4,'HOURS&amp;CYCLES INPUT'!$E$2:$E$9999,'QUALIFIED EFH'!BG$5))</f>
        <v>156.22</v>
      </c>
      <c r="BH53" s="476">
        <f>IF(BH$2&lt;&gt;"",IF($C53&lt;&gt;"TBA",BH$2/114,0),SUMIFS('HOURS&amp;CYCLES INPUT'!$F$2:$F$9999,'HOURS&amp;CYCLES INPUT'!$C$2:$C$9999,'QUALIFIED EFH'!$C53,'HOURS&amp;CYCLES INPUT'!$D$2:$D$9999,'QUALIFIED EFH'!BH$4,'HOURS&amp;CYCLES INPUT'!$E$2:$E$9999,'QUALIFIED EFH'!BH$5))</f>
        <v>219.85</v>
      </c>
      <c r="BI53" s="476">
        <f>IF(BI$2&lt;&gt;"",IF($C53&lt;&gt;"TBA",BI$2/114,0),SUMIFS('HOURS&amp;CYCLES INPUT'!$F$2:$F$9999,'HOURS&amp;CYCLES INPUT'!$C$2:$C$9999,'QUALIFIED EFH'!$C53,'HOURS&amp;CYCLES INPUT'!$D$2:$D$9999,'QUALIFIED EFH'!BI$4,'HOURS&amp;CYCLES INPUT'!$E$2:$E$9999,'QUALIFIED EFH'!BI$5))</f>
        <v>225.48</v>
      </c>
      <c r="BJ53" s="476">
        <f>IF(BJ$2&lt;&gt;"",IF($C53&lt;&gt;"TBA",BJ$2/114,0),SUMIFS('HOURS&amp;CYCLES INPUT'!$F$2:$F$9999,'HOURS&amp;CYCLES INPUT'!$C$2:$C$9999,'QUALIFIED EFH'!$C53,'HOURS&amp;CYCLES INPUT'!$D$2:$D$9999,'QUALIFIED EFH'!BJ$4,'HOURS&amp;CYCLES INPUT'!$E$2:$E$9999,'QUALIFIED EFH'!BJ$5))</f>
        <v>227.57</v>
      </c>
      <c r="BK53" s="476">
        <f>IF(BK$2&lt;&gt;"",IF($C53&lt;&gt;"TBA",BK$2/114,0),SUMIFS('HOURS&amp;CYCLES INPUT'!$F$2:$F$9999,'HOURS&amp;CYCLES INPUT'!$C$2:$C$9999,'QUALIFIED EFH'!$C53,'HOURS&amp;CYCLES INPUT'!$D$2:$D$9999,'QUALIFIED EFH'!BK$4,'HOURS&amp;CYCLES INPUT'!$E$2:$E$9999,'QUALIFIED EFH'!BK$5))</f>
        <v>293.92</v>
      </c>
      <c r="BL53" s="476">
        <f>IF(BL$2&lt;&gt;"",IF($C53&lt;&gt;"TBA",BL$2/114,0),SUMIFS('HOURS&amp;CYCLES INPUT'!$F$2:$F$9999,'HOURS&amp;CYCLES INPUT'!$C$2:$C$9999,'QUALIFIED EFH'!$C53,'HOURS&amp;CYCLES INPUT'!$D$2:$D$9999,'QUALIFIED EFH'!BL$4,'HOURS&amp;CYCLES INPUT'!$E$2:$E$9999,'QUALIFIED EFH'!BL$5))</f>
        <v>364.56</v>
      </c>
      <c r="BM53" s="476">
        <f>IF(BM$2&lt;&gt;"",IF($C53&lt;&gt;"TBA",BM$2/114,0),SUMIFS('HOURS&amp;CYCLES INPUT'!$F$2:$F$9999,'HOURS&amp;CYCLES INPUT'!$C$2:$C$9999,'QUALIFIED EFH'!$C53,'HOURS&amp;CYCLES INPUT'!$D$2:$D$9999,'QUALIFIED EFH'!BM$4,'HOURS&amp;CYCLES INPUT'!$E$2:$E$9999,'QUALIFIED EFH'!BM$5))</f>
        <v>220.13</v>
      </c>
      <c r="BN53" s="476">
        <f>IF(BN$2&lt;&gt;"",IF($C53&lt;&gt;"TBA",BN$2/114,0),SUMIFS('HOURS&amp;CYCLES INPUT'!$F$2:$F$9999,'HOURS&amp;CYCLES INPUT'!$C$2:$C$9999,'QUALIFIED EFH'!$C53,'HOURS&amp;CYCLES INPUT'!$D$2:$D$9999,'QUALIFIED EFH'!BN$4,'HOURS&amp;CYCLES INPUT'!$E$2:$E$9999,'QUALIFIED EFH'!BN$5))</f>
        <v>120.77</v>
      </c>
      <c r="BO53" s="476">
        <f>IF(BO$2&lt;&gt;"",IF($C53&lt;&gt;"TBA",BO$2/114,0),SUMIFS('HOURS&amp;CYCLES INPUT'!$F$2:$F$9999,'HOURS&amp;CYCLES INPUT'!$C$2:$C$9999,'QUALIFIED EFH'!$C53,'HOURS&amp;CYCLES INPUT'!$D$2:$D$9999,'QUALIFIED EFH'!BO$4,'HOURS&amp;CYCLES INPUT'!$E$2:$E$9999,'QUALIFIED EFH'!BO$5))</f>
        <v>17.86</v>
      </c>
      <c r="BP53" s="476">
        <f>IF(BP$2&lt;&gt;"",IF($C53&lt;&gt;"TBA",BP$2/114,0),SUMIFS('HOURS&amp;CYCLES INPUT'!$F$2:$F$9999,'HOURS&amp;CYCLES INPUT'!$C$2:$C$9999,'QUALIFIED EFH'!$C53,'HOURS&amp;CYCLES INPUT'!$D$2:$D$9999,'QUALIFIED EFH'!BP$4,'HOURS&amp;CYCLES INPUT'!$E$2:$E$9999,'QUALIFIED EFH'!BP$5))</f>
        <v>0</v>
      </c>
      <c r="BQ53" s="476">
        <f>IF(BQ$2&lt;&gt;"",IF($C53&lt;&gt;"TBA",BQ$2/114,0),SUMIFS('HOURS&amp;CYCLES INPUT'!$F$2:$F$9999,'HOURS&amp;CYCLES INPUT'!$C$2:$C$9999,'QUALIFIED EFH'!$C53,'HOURS&amp;CYCLES INPUT'!$D$2:$D$9999,'QUALIFIED EFH'!BQ$4,'HOURS&amp;CYCLES INPUT'!$E$2:$E$9999,'QUALIFIED EFH'!BQ$5))</f>
        <v>0</v>
      </c>
      <c r="BR53" s="476">
        <f>IF(BR$2&lt;&gt;"",IF($C53&lt;&gt;"TBA",BR$2/114,0),SUMIFS('HOURS&amp;CYCLES INPUT'!$F$2:$F$9999,'HOURS&amp;CYCLES INPUT'!$C$2:$C$9999,'QUALIFIED EFH'!$C53,'HOURS&amp;CYCLES INPUT'!$D$2:$D$9999,'QUALIFIED EFH'!BR$4,'HOURS&amp;CYCLES INPUT'!$E$2:$E$9999,'QUALIFIED EFH'!BR$5))</f>
        <v>0</v>
      </c>
      <c r="BS53" s="476">
        <f>IF(BS$2&lt;&gt;"",IF($C53&lt;&gt;"TBA",BS$2/114,0),SUMIFS('HOURS&amp;CYCLES INPUT'!$F$2:$F$9999,'HOURS&amp;CYCLES INPUT'!$C$2:$C$9999,'QUALIFIED EFH'!$C53,'HOURS&amp;CYCLES INPUT'!$D$2:$D$9999,'QUALIFIED EFH'!BS$4,'HOURS&amp;CYCLES INPUT'!$E$2:$E$9999,'QUALIFIED EFH'!BS$5))</f>
        <v>0</v>
      </c>
      <c r="BT53" s="476">
        <f>IF(BT$2&lt;&gt;"",IF($C53&lt;&gt;"TBA",BT$2/114,0),SUMIFS('HOURS&amp;CYCLES INPUT'!$F$2:$F$9999,'HOURS&amp;CYCLES INPUT'!$C$2:$C$9999,'QUALIFIED EFH'!$C53,'HOURS&amp;CYCLES INPUT'!$D$2:$D$9999,'QUALIFIED EFH'!BT$4,'HOURS&amp;CYCLES INPUT'!$E$2:$E$9999,'QUALIFIED EFH'!BT$5))</f>
        <v>0</v>
      </c>
      <c r="BU53" s="476">
        <f>IF(BU$2&lt;&gt;"",IF($C53&lt;&gt;"TBA",BU$2/114,0),SUMIFS('HOURS&amp;CYCLES INPUT'!$F$2:$F$9999,'HOURS&amp;CYCLES INPUT'!$C$2:$C$9999,'QUALIFIED EFH'!$C53,'HOURS&amp;CYCLES INPUT'!$D$2:$D$9999,'QUALIFIED EFH'!BU$4,'HOURS&amp;CYCLES INPUT'!$E$2:$E$9999,'QUALIFIED EFH'!BU$5))</f>
        <v>0</v>
      </c>
      <c r="BV53" s="476">
        <f>IF(BV$2&lt;&gt;"",IF($C53&lt;&gt;"TBA",BV$2/114,0),SUMIFS('HOURS&amp;CYCLES INPUT'!$F$2:$F$9999,'HOURS&amp;CYCLES INPUT'!$C$2:$C$9999,'QUALIFIED EFH'!$C53,'HOURS&amp;CYCLES INPUT'!$D$2:$D$9999,'QUALIFIED EFH'!BV$4,'HOURS&amp;CYCLES INPUT'!$E$2:$E$9999,'QUALIFIED EFH'!BV$5))</f>
        <v>0</v>
      </c>
      <c r="BW53" s="476">
        <f>IF(BW$2&lt;&gt;"",IF($C53&lt;&gt;"TBA",BW$2/114,0),SUMIFS('HOURS&amp;CYCLES INPUT'!$F$2:$F$9999,'HOURS&amp;CYCLES INPUT'!$C$2:$C$9999,'QUALIFIED EFH'!$C53,'HOURS&amp;CYCLES INPUT'!$D$2:$D$9999,'QUALIFIED EFH'!BW$4,'HOURS&amp;CYCLES INPUT'!$E$2:$E$9999,'QUALIFIED EFH'!BW$5))</f>
        <v>0</v>
      </c>
      <c r="BX53" s="476">
        <f>IF(BX$2&lt;&gt;"",IF($C53&lt;&gt;"TBA",BX$2/114,0),SUMIFS('HOURS&amp;CYCLES INPUT'!$F$2:$F$9999,'HOURS&amp;CYCLES INPUT'!$C$2:$C$9999,'QUALIFIED EFH'!$C53,'HOURS&amp;CYCLES INPUT'!$D$2:$D$9999,'QUALIFIED EFH'!BX$4,'HOURS&amp;CYCLES INPUT'!$E$2:$E$9999,'QUALIFIED EFH'!BX$5))</f>
        <v>0</v>
      </c>
      <c r="BY53" s="476">
        <f>IF(BY$2&lt;&gt;"",IF($C53&lt;&gt;"TBA",BY$2/114,0),SUMIFS('HOURS&amp;CYCLES INPUT'!$F$2:$F$9999,'HOURS&amp;CYCLES INPUT'!$C$2:$C$9999,'QUALIFIED EFH'!$C53,'HOURS&amp;CYCLES INPUT'!$D$2:$D$9999,'QUALIFIED EFH'!BY$4,'HOURS&amp;CYCLES INPUT'!$E$2:$E$9999,'QUALIFIED EFH'!BY$5))</f>
        <v>135.85</v>
      </c>
      <c r="BZ53" s="476">
        <f>IF(BZ$2&lt;&gt;"",IF($C53&lt;&gt;"TBA",BZ$2/114,0),SUMIFS('HOURS&amp;CYCLES INPUT'!$F$2:$F$9999,'HOURS&amp;CYCLES INPUT'!$C$2:$C$9999,'QUALIFIED EFH'!$C53,'HOURS&amp;CYCLES INPUT'!$D$2:$D$9999,'QUALIFIED EFH'!BZ$4,'HOURS&amp;CYCLES INPUT'!$E$2:$E$9999,'QUALIFIED EFH'!BZ$5))</f>
        <v>0</v>
      </c>
      <c r="CA53" s="476">
        <f>IF(CA$2&lt;&gt;"",IF($C53&lt;&gt;"TBA",CA$2/114,0),SUMIFS('HOURS&amp;CYCLES INPUT'!$F$2:$F$9999,'HOURS&amp;CYCLES INPUT'!$C$2:$C$9999,'QUALIFIED EFH'!$C53,'HOURS&amp;CYCLES INPUT'!$D$2:$D$9999,'QUALIFIED EFH'!CA$4,'HOURS&amp;CYCLES INPUT'!$E$2:$E$9999,'QUALIFIED EFH'!CA$5))</f>
        <v>0</v>
      </c>
      <c r="CB53" s="476">
        <f>IF(CB$2&lt;&gt;"",IF($C53&lt;&gt;"TBA",CB$2/114,0),SUMIFS('HOURS&amp;CYCLES INPUT'!$F$2:$F$9999,'HOURS&amp;CYCLES INPUT'!$C$2:$C$9999,'QUALIFIED EFH'!$C53,'HOURS&amp;CYCLES INPUT'!$D$2:$D$9999,'QUALIFIED EFH'!CB$4,'HOURS&amp;CYCLES INPUT'!$E$2:$E$9999,'QUALIFIED EFH'!CB$5))</f>
        <v>0</v>
      </c>
      <c r="CC53" s="476">
        <f>IF(CC$2&lt;&gt;"",IF($C53&lt;&gt;"TBA",CC$2/114,0),SUMIFS('HOURS&amp;CYCLES INPUT'!$F$2:$F$9999,'HOURS&amp;CYCLES INPUT'!$C$2:$C$9999,'QUALIFIED EFH'!$C53,'HOURS&amp;CYCLES INPUT'!$D$2:$D$9999,'QUALIFIED EFH'!CC$4,'HOURS&amp;CYCLES INPUT'!$E$2:$E$9999,'QUALIFIED EFH'!CC$5))</f>
        <v>0</v>
      </c>
      <c r="CD53" s="476">
        <f>IF(CD$2&lt;&gt;"",IF($C53&lt;&gt;"TBA",CD$2/114,0),SUMIFS('HOURS&amp;CYCLES INPUT'!$F$2:$F$9999,'HOURS&amp;CYCLES INPUT'!$C$2:$C$9999,'QUALIFIED EFH'!$C53,'HOURS&amp;CYCLES INPUT'!$D$2:$D$9999,'QUALIFIED EFH'!CD$4,'HOURS&amp;CYCLES INPUT'!$E$2:$E$9999,'QUALIFIED EFH'!CD$5))</f>
        <v>0</v>
      </c>
      <c r="CE53" s="476">
        <f>IF(CE$2&lt;&gt;"",IF($C53&lt;&gt;"TBA",CE$2/114,0),SUMIFS('HOURS&amp;CYCLES INPUT'!$F$2:$F$9999,'HOURS&amp;CYCLES INPUT'!$C$2:$C$9999,'QUALIFIED EFH'!$C53,'HOURS&amp;CYCLES INPUT'!$D$2:$D$9999,'QUALIFIED EFH'!CE$4,'HOURS&amp;CYCLES INPUT'!$E$2:$E$9999,'QUALIFIED EFH'!CE$5))</f>
        <v>0</v>
      </c>
      <c r="CF53" s="476">
        <f>IF(CF$2&lt;&gt;"",IF($C53&lt;&gt;"TBA",CF$2/114,0),SUMIFS('HOURS&amp;CYCLES INPUT'!$F$2:$F$9999,'HOURS&amp;CYCLES INPUT'!$C$2:$C$9999,'QUALIFIED EFH'!$C53,'HOURS&amp;CYCLES INPUT'!$D$2:$D$9999,'QUALIFIED EFH'!CF$4,'HOURS&amp;CYCLES INPUT'!$E$2:$E$9999,'QUALIFIED EFH'!CF$5))</f>
        <v>0</v>
      </c>
      <c r="CG53" s="476">
        <f>IF(CG$2&lt;&gt;"",IF($C53&lt;&gt;"TBA",CG$2/114,0),SUMIFS('HOURS&amp;CYCLES INPUT'!$F$2:$F$9999,'HOURS&amp;CYCLES INPUT'!$C$2:$C$9999,'QUALIFIED EFH'!$C53,'HOURS&amp;CYCLES INPUT'!$D$2:$D$9999,'QUALIFIED EFH'!CG$4,'HOURS&amp;CYCLES INPUT'!$E$2:$E$9999,'QUALIFIED EFH'!CG$5))</f>
        <v>0</v>
      </c>
      <c r="CH53" s="476">
        <f>IF(CH$2&lt;&gt;"",IF($C53&lt;&gt;"TBA",CH$2/114,0),SUMIFS('HOURS&amp;CYCLES INPUT'!$F$2:$F$9999,'HOURS&amp;CYCLES INPUT'!$C$2:$C$9999,'QUALIFIED EFH'!$C53,'HOURS&amp;CYCLES INPUT'!$D$2:$D$9999,'QUALIFIED EFH'!CH$4,'HOURS&amp;CYCLES INPUT'!$E$2:$E$9999,'QUALIFIED EFH'!CH$5))</f>
        <v>0</v>
      </c>
      <c r="CI53" s="476">
        <f>IF(CI$2&lt;&gt;"",IF($C53&lt;&gt;"TBA",CI$2/114,0),SUMIFS('HOURS&amp;CYCLES INPUT'!$F$2:$F$9999,'HOURS&amp;CYCLES INPUT'!$C$2:$C$9999,'QUALIFIED EFH'!$C53,'HOURS&amp;CYCLES INPUT'!$D$2:$D$9999,'QUALIFIED EFH'!CI$4,'HOURS&amp;CYCLES INPUT'!$E$2:$E$9999,'QUALIFIED EFH'!CI$5))</f>
        <v>284.88</v>
      </c>
      <c r="CJ53" s="476">
        <f>IF(CJ$2&lt;&gt;"",IF($C53&lt;&gt;"TBA",CJ$2/114,0),SUMIFS('HOURS&amp;CYCLES INPUT'!$F$2:$F$9999,'HOURS&amp;CYCLES INPUT'!$C$2:$C$9999,'QUALIFIED EFH'!$C53,'HOURS&amp;CYCLES INPUT'!$D$2:$D$9999,'QUALIFIED EFH'!CJ$4,'HOURS&amp;CYCLES INPUT'!$E$2:$E$9999,'QUALIFIED EFH'!CJ$5))</f>
        <v>482.29</v>
      </c>
      <c r="CK53" s="476">
        <f>IF(CK$2&lt;&gt;"",IF($C53&lt;&gt;"TBA",CK$2/114,0),SUMIFS('HOURS&amp;CYCLES INPUT'!$F$2:$F$9999,'HOURS&amp;CYCLES INPUT'!$C$2:$C$9999,'QUALIFIED EFH'!$C53,'HOURS&amp;CYCLES INPUT'!$D$2:$D$9999,'QUALIFIED EFH'!CK$4,'HOURS&amp;CYCLES INPUT'!$E$2:$E$9999,'QUALIFIED EFH'!CK$5))</f>
        <v>456.18</v>
      </c>
      <c r="CL53" s="476">
        <f>IF(CL$2&lt;&gt;"",IF($C53&lt;&gt;"TBA",CL$2/114,0),SUMIFS('HOURS&amp;CYCLES INPUT'!$F$2:$F$9999,'HOURS&amp;CYCLES INPUT'!$C$2:$C$9999,'QUALIFIED EFH'!$C53,'HOURS&amp;CYCLES INPUT'!$D$2:$D$9999,'QUALIFIED EFH'!CL$4,'HOURS&amp;CYCLES INPUT'!$E$2:$E$9999,'QUALIFIED EFH'!CL$5))</f>
        <v>422.39</v>
      </c>
      <c r="CM53" s="476">
        <f>IF(CM$2&lt;&gt;"",IF($C53&lt;&gt;"TBA",CM$2/114,0),SUMIFS('HOURS&amp;CYCLES INPUT'!$F$2:$F$9999,'HOURS&amp;CYCLES INPUT'!$C$2:$C$9999,'QUALIFIED EFH'!$C53,'HOURS&amp;CYCLES INPUT'!$D$2:$D$9999,'QUALIFIED EFH'!CM$4,'HOURS&amp;CYCLES INPUT'!$E$2:$E$9999,'QUALIFIED EFH'!CM$5))</f>
        <v>448.14</v>
      </c>
      <c r="CN53" s="476">
        <f>IF(CN$2&lt;&gt;"",IF($C53&lt;&gt;"TBA",CN$2/114,0),SUMIFS('HOURS&amp;CYCLES INPUT'!$F$2:$F$9999,'HOURS&amp;CYCLES INPUT'!$C$2:$C$9999,'QUALIFIED EFH'!$C53,'HOURS&amp;CYCLES INPUT'!$D$2:$D$9999,'QUALIFIED EFH'!CN$4,'HOURS&amp;CYCLES INPUT'!$E$2:$E$9999,'QUALIFIED EFH'!CN$5))</f>
        <v>386.36</v>
      </c>
      <c r="CO53" s="476">
        <f>IF(CO$2&lt;&gt;"",IF($C53&lt;&gt;"TBA",CO$2/114,0),SUMIFS('HOURS&amp;CYCLES INPUT'!$F$2:$F$9999,'HOURS&amp;CYCLES INPUT'!$C$2:$C$9999,'QUALIFIED EFH'!$C53,'HOURS&amp;CYCLES INPUT'!$D$2:$D$9999,'QUALIFIED EFH'!CO$4,'HOURS&amp;CYCLES INPUT'!$E$2:$E$9999,'QUALIFIED EFH'!CO$5))</f>
        <v>195.71</v>
      </c>
      <c r="CP53" s="476">
        <f>IF(CP$2&lt;&gt;"",IF($C53&lt;&gt;"TBA",CP$2/114,0),SUMIFS('HOURS&amp;CYCLES INPUT'!$F$2:$F$9999,'HOURS&amp;CYCLES INPUT'!$C$2:$C$9999,'QUALIFIED EFH'!$C53,'HOURS&amp;CYCLES INPUT'!$D$2:$D$9999,'QUALIFIED EFH'!CP$4,'HOURS&amp;CYCLES INPUT'!$E$2:$E$9999,'QUALIFIED EFH'!CP$5))</f>
        <v>467.04</v>
      </c>
      <c r="CQ53" s="476">
        <f>IF(CQ$2&lt;&gt;"",IF($C53&lt;&gt;"TBA",CQ$2/114,0),SUMIFS('HOURS&amp;CYCLES INPUT'!$F$2:$F$9999,'HOURS&amp;CYCLES INPUT'!$C$2:$C$9999,'QUALIFIED EFH'!$C53,'HOURS&amp;CYCLES INPUT'!$D$2:$D$9999,'QUALIFIED EFH'!CQ$4,'HOURS&amp;CYCLES INPUT'!$E$2:$E$9999,'QUALIFIED EFH'!CQ$5))</f>
        <v>462.83</v>
      </c>
      <c r="CR53" s="476">
        <f>IF(CR$2&lt;&gt;"",IF($C53&lt;&gt;"TBA",CR$2/114,0),SUMIFS('HOURS&amp;CYCLES INPUT'!$F$2:$F$9999,'HOURS&amp;CYCLES INPUT'!$C$2:$C$9999,'QUALIFIED EFH'!$C53,'HOURS&amp;CYCLES INPUT'!$D$2:$D$9999,'QUALIFIED EFH'!CR$4,'HOURS&amp;CYCLES INPUT'!$E$2:$E$9999,'QUALIFIED EFH'!CR$5))</f>
        <v>423.1</v>
      </c>
      <c r="CS53" s="476">
        <f>IF(CS$2&lt;&gt;"",IF($C53&lt;&gt;"TBA",CS$2/114,0),SUMIFS('HOURS&amp;CYCLES INPUT'!$F$2:$F$9999,'HOURS&amp;CYCLES INPUT'!$C$2:$C$9999,'QUALIFIED EFH'!$C53,'HOURS&amp;CYCLES INPUT'!$D$2:$D$9999,'QUALIFIED EFH'!CS$4,'HOURS&amp;CYCLES INPUT'!$E$2:$E$9999,'QUALIFIED EFH'!CS$5))</f>
        <v>434.58</v>
      </c>
      <c r="CT53" s="476">
        <f>IF(CT$2&lt;&gt;"",IF($C53&lt;&gt;"TBA",CT$2/114,0),SUMIFS('HOURS&amp;CYCLES INPUT'!$F$2:$F$9999,'HOURS&amp;CYCLES INPUT'!$C$2:$C$9999,'QUALIFIED EFH'!$C53,'HOURS&amp;CYCLES INPUT'!$D$2:$D$9999,'QUALIFIED EFH'!CT$4,'HOURS&amp;CYCLES INPUT'!$E$2:$E$9999,'QUALIFIED EFH'!CT$5))</f>
        <v>492.42</v>
      </c>
      <c r="CU53" s="476">
        <f>IF(CU$2&lt;&gt;"",IF($C53&lt;&gt;"TBA",CU$2/114,0),SUMIFS('HOURS&amp;CYCLES INPUT'!$F$2:$F$9999,'HOURS&amp;CYCLES INPUT'!$C$2:$C$9999,'QUALIFIED EFH'!$C53,'HOURS&amp;CYCLES INPUT'!$D$2:$D$9999,'QUALIFIED EFH'!CU$4,'HOURS&amp;CYCLES INPUT'!$E$2:$E$9999,'QUALIFIED EFH'!CU$5))</f>
        <v>475.65</v>
      </c>
      <c r="CV53" s="476">
        <f>IF(CV$2&lt;&gt;"",IF($C53&lt;&gt;"TBA",CV$2/114,0),SUMIFS('HOURS&amp;CYCLES INPUT'!$F$2:$F$9999,'HOURS&amp;CYCLES INPUT'!$C$2:$C$9999,'QUALIFIED EFH'!$C53,'HOURS&amp;CYCLES INPUT'!$D$2:$D$9999,'QUALIFIED EFH'!CV$4,'HOURS&amp;CYCLES INPUT'!$E$2:$E$9999,'QUALIFIED EFH'!CV$5))</f>
        <v>469.87</v>
      </c>
      <c r="CW53" s="476">
        <f>IF(CW$2&lt;&gt;"",IF($C53&lt;&gt;"TBA",CW$2/114,0),SUMIFS('HOURS&amp;CYCLES INPUT'!$F$2:$F$9999,'HOURS&amp;CYCLES INPUT'!$C$2:$C$9999,'QUALIFIED EFH'!$C53,'HOURS&amp;CYCLES INPUT'!$D$2:$D$9999,'QUALIFIED EFH'!CW$4,'HOURS&amp;CYCLES INPUT'!$E$2:$E$9999,'QUALIFIED EFH'!CW$5))</f>
        <v>460.25</v>
      </c>
      <c r="CX53" s="476">
        <f>IF(CX$2&lt;&gt;"",IF($C53&lt;&gt;"TBA",CX$2/114,0),SUMIFS('HOURS&amp;CYCLES INPUT'!$F$2:$F$9999,'HOURS&amp;CYCLES INPUT'!$C$2:$C$9999,'QUALIFIED EFH'!$C53,'HOURS&amp;CYCLES INPUT'!$D$2:$D$9999,'QUALIFIED EFH'!CX$4,'HOURS&amp;CYCLES INPUT'!$E$2:$E$9999,'QUALIFIED EFH'!CX$5))</f>
        <v>351.03</v>
      </c>
      <c r="CY53" s="476">
        <f>IF(CY$2&lt;&gt;"",IF($C53&lt;&gt;"TBA",CY$2/114,0),SUMIFS('HOURS&amp;CYCLES INPUT'!$F$2:$F$9999,'HOURS&amp;CYCLES INPUT'!$C$2:$C$9999,'QUALIFIED EFH'!$C53,'HOURS&amp;CYCLES INPUT'!$D$2:$D$9999,'QUALIFIED EFH'!CY$4,'HOURS&amp;CYCLES INPUT'!$E$2:$E$9999,'QUALIFIED EFH'!CY$5))</f>
        <v>464.77</v>
      </c>
      <c r="CZ53" s="476">
        <f>IF(CZ$2&lt;&gt;"",IF($C53&lt;&gt;"TBA",CZ$2/114,0),SUMIFS('HOURS&amp;CYCLES INPUT'!$F$2:$F$9999,'HOURS&amp;CYCLES INPUT'!$C$2:$C$9999,'QUALIFIED EFH'!$C53,'HOURS&amp;CYCLES INPUT'!$D$2:$D$9999,'QUALIFIED EFH'!CZ$4,'HOURS&amp;CYCLES INPUT'!$E$2:$E$9999,'QUALIFIED EFH'!CZ$5))</f>
        <v>447.01</v>
      </c>
      <c r="DA53" s="476">
        <f>IF(DA$2&lt;&gt;"",IF($C53&lt;&gt;"TBA",DA$2/114,0),SUMIFS('HOURS&amp;CYCLES INPUT'!$F$2:$F$9999,'HOURS&amp;CYCLES INPUT'!$C$2:$C$9999,'QUALIFIED EFH'!$C53,'HOURS&amp;CYCLES INPUT'!$D$2:$D$9999,'QUALIFIED EFH'!DA$4,'HOURS&amp;CYCLES INPUT'!$E$2:$E$9999,'QUALIFIED EFH'!DA$5))</f>
        <v>487.49</v>
      </c>
      <c r="DB53" s="476">
        <f>IF(DB$2&lt;&gt;"",IF($C53&lt;&gt;"TBA",DB$2/114,0),SUMIFS('HOURS&amp;CYCLES INPUT'!$F$2:$F$9999,'HOURS&amp;CYCLES INPUT'!$C$2:$C$9999,'QUALIFIED EFH'!$C53,'HOURS&amp;CYCLES INPUT'!$D$2:$D$9999,'QUALIFIED EFH'!DB$4,'HOURS&amp;CYCLES INPUT'!$E$2:$E$9999,'QUALIFIED EFH'!DB$5))</f>
        <v>431.23</v>
      </c>
      <c r="DC53" s="476">
        <f>IF(DC$2&lt;&gt;"",IF($C53&lt;&gt;"TBA",DC$2/114,0),SUMIFS('HOURS&amp;CYCLES INPUT'!$F$2:$F$9999,'HOURS&amp;CYCLES INPUT'!$C$2:$C$9999,'QUALIFIED EFH'!$C53,'HOURS&amp;CYCLES INPUT'!$D$2:$D$9999,'QUALIFIED EFH'!DC$4,'HOURS&amp;CYCLES INPUT'!$E$2:$E$9999,'QUALIFIED EFH'!DC$5))</f>
        <v>492.17</v>
      </c>
      <c r="DD53" s="476">
        <f>IF(DD$2&lt;&gt;"",IF($C53&lt;&gt;"TBA",DD$2/114,0),SUMIFS('HOURS&amp;CYCLES INPUT'!$F$2:$F$9999,'HOURS&amp;CYCLES INPUT'!$C$2:$C$9999,'QUALIFIED EFH'!$C53,'HOURS&amp;CYCLES INPUT'!$D$2:$D$9999,'QUALIFIED EFH'!DD$4,'HOURS&amp;CYCLES INPUT'!$E$2:$E$9999,'QUALIFIED EFH'!DD$5))</f>
        <v>462</v>
      </c>
      <c r="DE53" s="476">
        <f>IF(DE$2&lt;&gt;"",IF($C53&lt;&gt;"TBA",DE$2/114,0),SUMIFS('HOURS&amp;CYCLES INPUT'!$F$2:$F$9999,'HOURS&amp;CYCLES INPUT'!$C$2:$C$9999,'QUALIFIED EFH'!$C53,'HOURS&amp;CYCLES INPUT'!$D$2:$D$9999,'QUALIFIED EFH'!DE$4,'HOURS&amp;CYCLES INPUT'!$E$2:$E$9999,'QUALIFIED EFH'!DE$5))</f>
        <v>456.56</v>
      </c>
      <c r="DF53" s="476">
        <f>IF(DF$2&lt;&gt;"",IF($C53&lt;&gt;"TBA",DF$2/114,0),SUMIFS('HOURS&amp;CYCLES INPUT'!$F$2:$F$9999,'HOURS&amp;CYCLES INPUT'!$C$2:$C$9999,'QUALIFIED EFH'!$C53,'HOURS&amp;CYCLES INPUT'!$D$2:$D$9999,'QUALIFIED EFH'!DF$4,'HOURS&amp;CYCLES INPUT'!$E$2:$E$9999,'QUALIFIED EFH'!DF$5))</f>
        <v>433.2</v>
      </c>
      <c r="DG53" s="476">
        <f>IF(DG$2&lt;&gt;"",IF($C53&lt;&gt;"TBA",DG$2/114,0),SUMIFS('HOURS&amp;CYCLES INPUT'!$F$2:$F$9999,'HOURS&amp;CYCLES INPUT'!$C$2:$C$9999,'QUALIFIED EFH'!$C53,'HOURS&amp;CYCLES INPUT'!$D$2:$D$9999,'QUALIFIED EFH'!DG$4,'HOURS&amp;CYCLES INPUT'!$E$2:$E$9999,'QUALIFIED EFH'!DG$5))</f>
        <v>460.95</v>
      </c>
      <c r="DH53" s="476">
        <f>IF(DH$2&lt;&gt;"",IF($C53&lt;&gt;"TBA",DH$2/114,0),SUMIFS('HOURS&amp;CYCLES INPUT'!$F$2:$F$9999,'HOURS&amp;CYCLES INPUT'!$C$2:$C$9999,'QUALIFIED EFH'!$C53,'HOURS&amp;CYCLES INPUT'!$D$2:$D$9999,'QUALIFIED EFH'!DH$4,'HOURS&amp;CYCLES INPUT'!$E$2:$E$9999,'QUALIFIED EFH'!DH$5))</f>
        <v>0</v>
      </c>
      <c r="DI53" s="476">
        <f>IF(DI$2&lt;&gt;"",IF($C53&lt;&gt;"TBA",DI$2/114,0),SUMIFS('HOURS&amp;CYCLES INPUT'!$F$2:$F$9999,'HOURS&amp;CYCLES INPUT'!$C$2:$C$9999,'QUALIFIED EFH'!$C53,'HOURS&amp;CYCLES INPUT'!$D$2:$D$9999,'QUALIFIED EFH'!DI$4,'HOURS&amp;CYCLES INPUT'!$E$2:$E$9999,'QUALIFIED EFH'!DI$5))</f>
        <v>0</v>
      </c>
      <c r="DJ53" s="476">
        <f>IF(DJ$2&lt;&gt;"",IF($C53&lt;&gt;"TBA",DJ$2/114,0),SUMIFS('HOURS&amp;CYCLES INPUT'!$F$2:$F$9999,'HOURS&amp;CYCLES INPUT'!$C$2:$C$9999,'QUALIFIED EFH'!$C53,'HOURS&amp;CYCLES INPUT'!$D$2:$D$9999,'QUALIFIED EFH'!DJ$4,'HOURS&amp;CYCLES INPUT'!$E$2:$E$9999,'QUALIFIED EFH'!DJ$5))</f>
        <v>0</v>
      </c>
      <c r="DK53" s="476">
        <f>IF(DK$2&lt;&gt;"",IF($C53&lt;&gt;"TBA",DK$2/114,0),SUMIFS('HOURS&amp;CYCLES INPUT'!$F$2:$F$9999,'HOURS&amp;CYCLES INPUT'!$C$2:$C$9999,'QUALIFIED EFH'!$C53,'HOURS&amp;CYCLES INPUT'!$D$2:$D$9999,'QUALIFIED EFH'!DK$4,'HOURS&amp;CYCLES INPUT'!$E$2:$E$9999,'QUALIFIED EFH'!DK$5))</f>
        <v>0</v>
      </c>
      <c r="DL53" s="476">
        <f>IF(DL$2&lt;&gt;"",IF($C53&lt;&gt;"TBA",DL$2/114,0),SUMIFS('HOURS&amp;CYCLES INPUT'!$F$2:$F$9999,'HOURS&amp;CYCLES INPUT'!$C$2:$C$9999,'QUALIFIED EFH'!$C53,'HOURS&amp;CYCLES INPUT'!$D$2:$D$9999,'QUALIFIED EFH'!DL$4,'HOURS&amp;CYCLES INPUT'!$E$2:$E$9999,'QUALIFIED EFH'!DL$5))</f>
        <v>0</v>
      </c>
      <c r="DM53" s="476">
        <f>IF(DM$2&lt;&gt;"",IF($C53&lt;&gt;"TBA",DM$2/114,0),SUMIFS('HOURS&amp;CYCLES INPUT'!$F$2:$F$9999,'HOURS&amp;CYCLES INPUT'!$C$2:$C$9999,'QUALIFIED EFH'!$C53,'HOURS&amp;CYCLES INPUT'!$D$2:$D$9999,'QUALIFIED EFH'!DM$4,'HOURS&amp;CYCLES INPUT'!$E$2:$E$9999,'QUALIFIED EFH'!DM$5))</f>
        <v>0</v>
      </c>
      <c r="DN53" s="476">
        <f>IF(DN$2&lt;&gt;"",IF($C53&lt;&gt;"TBA",DN$2/114,0),SUMIFS('HOURS&amp;CYCLES INPUT'!$F$2:$F$9999,'HOURS&amp;CYCLES INPUT'!$C$2:$C$9999,'QUALIFIED EFH'!$C53,'HOURS&amp;CYCLES INPUT'!$D$2:$D$9999,'QUALIFIED EFH'!DN$4,'HOURS&amp;CYCLES INPUT'!$E$2:$E$9999,'QUALIFIED EFH'!DN$5))</f>
        <v>0</v>
      </c>
      <c r="DO53" s="476">
        <f>IF(DO$2&lt;&gt;"",IF($C53&lt;&gt;"TBA",DO$2/114,0),SUMIFS('HOURS&amp;CYCLES INPUT'!$F$2:$F$9999,'HOURS&amp;CYCLES INPUT'!$C$2:$C$9999,'QUALIFIED EFH'!$C53,'HOURS&amp;CYCLES INPUT'!$D$2:$D$9999,'QUALIFIED EFH'!DO$4,'HOURS&amp;CYCLES INPUT'!$E$2:$E$9999,'QUALIFIED EFH'!DO$5))</f>
        <v>0</v>
      </c>
      <c r="DP53" s="476">
        <f>IF(DP$2&lt;&gt;"",IF($C53&lt;&gt;"TBA",DP$2/114,0),SUMIFS('HOURS&amp;CYCLES INPUT'!$F$2:$F$9999,'HOURS&amp;CYCLES INPUT'!$C$2:$C$9999,'QUALIFIED EFH'!$C53,'HOURS&amp;CYCLES INPUT'!$D$2:$D$9999,'QUALIFIED EFH'!DP$4,'HOURS&amp;CYCLES INPUT'!$E$2:$E$9999,'QUALIFIED EFH'!DP$5))</f>
        <v>0</v>
      </c>
      <c r="DQ53" s="476">
        <f>IF(DQ$2&lt;&gt;"",IF($C53&lt;&gt;"TBA",DQ$2/114,0),SUMIFS('HOURS&amp;CYCLES INPUT'!$F$2:$F$9999,'HOURS&amp;CYCLES INPUT'!$C$2:$C$9999,'QUALIFIED EFH'!$C53,'HOURS&amp;CYCLES INPUT'!$D$2:$D$9999,'QUALIFIED EFH'!DQ$4,'HOURS&amp;CYCLES INPUT'!$E$2:$E$9999,'QUALIFIED EFH'!DQ$5))</f>
        <v>0</v>
      </c>
      <c r="DR53" s="476">
        <f>IF(DR$2&lt;&gt;"",IF($C53&lt;&gt;"TBA",DR$2/114,0),SUMIFS('HOURS&amp;CYCLES INPUT'!$F$2:$F$9999,'HOURS&amp;CYCLES INPUT'!$C$2:$C$9999,'QUALIFIED EFH'!$C53,'HOURS&amp;CYCLES INPUT'!$D$2:$D$9999,'QUALIFIED EFH'!DR$4,'HOURS&amp;CYCLES INPUT'!$E$2:$E$9999,'QUALIFIED EFH'!DR$5))</f>
        <v>0</v>
      </c>
      <c r="DS53" s="476">
        <f>IF(DS$2&lt;&gt;"",IF($C53&lt;&gt;"TBA",DS$2/114,0),SUMIFS('HOURS&amp;CYCLES INPUT'!$F$2:$F$9999,'HOURS&amp;CYCLES INPUT'!$C$2:$C$9999,'QUALIFIED EFH'!$C53,'HOURS&amp;CYCLES INPUT'!$D$2:$D$9999,'QUALIFIED EFH'!DS$4,'HOURS&amp;CYCLES INPUT'!$E$2:$E$9999,'QUALIFIED EFH'!DS$5))</f>
        <v>0</v>
      </c>
      <c r="DT53" s="476">
        <f>IF(DT$2&lt;&gt;"",IF($C53&lt;&gt;"TBA",DT$2/114,0),SUMIFS('HOURS&amp;CYCLES INPUT'!$F$2:$F$9999,'HOURS&amp;CYCLES INPUT'!$C$2:$C$9999,'QUALIFIED EFH'!$C53,'HOURS&amp;CYCLES INPUT'!$D$2:$D$9999,'QUALIFIED EFH'!DT$4,'HOURS&amp;CYCLES INPUT'!$E$2:$E$9999,'QUALIFIED EFH'!DT$5))</f>
        <v>0</v>
      </c>
      <c r="DU53" s="476">
        <f>IF(DU$2&lt;&gt;"",IF($C53&lt;&gt;"TBA",DU$2/114,0),SUMIFS('HOURS&amp;CYCLES INPUT'!$F$2:$F$9999,'HOURS&amp;CYCLES INPUT'!$C$2:$C$9999,'QUALIFIED EFH'!$C53,'HOURS&amp;CYCLES INPUT'!$D$2:$D$9999,'QUALIFIED EFH'!DU$4,'HOURS&amp;CYCLES INPUT'!$E$2:$E$9999,'QUALIFIED EFH'!DU$5))</f>
        <v>0</v>
      </c>
      <c r="DV53" s="476">
        <f>IF(DV$2&lt;&gt;"",IF($C53&lt;&gt;"TBA",DV$2/114,0),SUMIFS('HOURS&amp;CYCLES INPUT'!$F$2:$F$9999,'HOURS&amp;CYCLES INPUT'!$C$2:$C$9999,'QUALIFIED EFH'!$C53,'HOURS&amp;CYCLES INPUT'!$D$2:$D$9999,'QUALIFIED EFH'!DV$4,'HOURS&amp;CYCLES INPUT'!$E$2:$E$9999,'QUALIFIED EFH'!DV$5))</f>
        <v>0</v>
      </c>
      <c r="DW53" s="476">
        <f>IF(DW$2&lt;&gt;"",IF($C53&lt;&gt;"TBA",DW$2/114,0),SUMIFS('HOURS&amp;CYCLES INPUT'!$F$2:$F$9999,'HOURS&amp;CYCLES INPUT'!$C$2:$C$9999,'QUALIFIED EFH'!$C53,'HOURS&amp;CYCLES INPUT'!$D$2:$D$9999,'QUALIFIED EFH'!DW$4,'HOURS&amp;CYCLES INPUT'!$E$2:$E$9999,'QUALIFIED EFH'!DW$5))</f>
        <v>0</v>
      </c>
      <c r="DX53" s="476">
        <f>IF(DX$2&lt;&gt;"",IF($C53&lt;&gt;"TBA",DX$2/114,0),SUMIFS('HOURS&amp;CYCLES INPUT'!$F$2:$F$9999,'HOURS&amp;CYCLES INPUT'!$C$2:$C$9999,'QUALIFIED EFH'!$C53,'HOURS&amp;CYCLES INPUT'!$D$2:$D$9999,'QUALIFIED EFH'!DX$4,'HOURS&amp;CYCLES INPUT'!$E$2:$E$9999,'QUALIFIED EFH'!DX$5))</f>
        <v>0</v>
      </c>
      <c r="DY53" s="476">
        <f>IF(DY$2&lt;&gt;"",IF($C53&lt;&gt;"TBA",DY$2/114,0),SUMIFS('HOURS&amp;CYCLES INPUT'!$F$2:$F$9999,'HOURS&amp;CYCLES INPUT'!$C$2:$C$9999,'QUALIFIED EFH'!$C53,'HOURS&amp;CYCLES INPUT'!$D$2:$D$9999,'QUALIFIED EFH'!DY$4,'HOURS&amp;CYCLES INPUT'!$E$2:$E$9999,'QUALIFIED EFH'!DY$5))</f>
        <v>0</v>
      </c>
      <c r="DZ53" s="476">
        <f>IF(DZ$2&lt;&gt;"",IF($C53&lt;&gt;"TBA",DZ$2/114,0),SUMIFS('HOURS&amp;CYCLES INPUT'!$F$2:$F$9999,'HOURS&amp;CYCLES INPUT'!$C$2:$C$9999,'QUALIFIED EFH'!$C53,'HOURS&amp;CYCLES INPUT'!$D$2:$D$9999,'QUALIFIED EFH'!DZ$4,'HOURS&amp;CYCLES INPUT'!$E$2:$E$9999,'QUALIFIED EFH'!DZ$5))</f>
        <v>0</v>
      </c>
      <c r="EA53" s="476">
        <f>IF(EA$2&lt;&gt;"",IF($C53&lt;&gt;"TBA",EA$2/114,0),SUMIFS('HOURS&amp;CYCLES INPUT'!$F$2:$F$9999,'HOURS&amp;CYCLES INPUT'!$C$2:$C$9999,'QUALIFIED EFH'!$C53,'HOURS&amp;CYCLES INPUT'!$D$2:$D$9999,'QUALIFIED EFH'!EA$4,'HOURS&amp;CYCLES INPUT'!$E$2:$E$9999,'QUALIFIED EFH'!EA$5))</f>
        <v>0</v>
      </c>
      <c r="EB53" s="476">
        <f>IF(EB$2&lt;&gt;"",IF($C53&lt;&gt;"TBA",EB$2/114,0),SUMIFS('HOURS&amp;CYCLES INPUT'!$F$2:$F$9999,'HOURS&amp;CYCLES INPUT'!$C$2:$C$9999,'QUALIFIED EFH'!$C53,'HOURS&amp;CYCLES INPUT'!$D$2:$D$9999,'QUALIFIED EFH'!EB$4,'HOURS&amp;CYCLES INPUT'!$E$2:$E$9999,'QUALIFIED EFH'!EB$5))</f>
        <v>0</v>
      </c>
      <c r="EC53" s="476">
        <f>IF(EC$2&lt;&gt;"",IF($C53&lt;&gt;"TBA",EC$2/114,0),SUMIFS('HOURS&amp;CYCLES INPUT'!$F$2:$F$9999,'HOURS&amp;CYCLES INPUT'!$C$2:$C$9999,'QUALIFIED EFH'!$C53,'HOURS&amp;CYCLES INPUT'!$D$2:$D$9999,'QUALIFIED EFH'!EC$4,'HOURS&amp;CYCLES INPUT'!$E$2:$E$9999,'QUALIFIED EFH'!EC$5))</f>
        <v>0</v>
      </c>
      <c r="ED53" s="476">
        <f>IF(ED$2&lt;&gt;"",IF($C53&lt;&gt;"TBA",ED$2/114,0),SUMIFS('HOURS&amp;CYCLES INPUT'!$F$2:$F$9999,'HOURS&amp;CYCLES INPUT'!$C$2:$C$9999,'QUALIFIED EFH'!$C53,'HOURS&amp;CYCLES INPUT'!$D$2:$D$9999,'QUALIFIED EFH'!ED$4,'HOURS&amp;CYCLES INPUT'!$E$2:$E$9999,'QUALIFIED EFH'!ED$5))</f>
        <v>0</v>
      </c>
      <c r="EE53" s="476">
        <f>IF(EE$2&lt;&gt;"",IF($C53&lt;&gt;"TBA",EE$2/114,0),SUMIFS('HOURS&amp;CYCLES INPUT'!$F$2:$F$9999,'HOURS&amp;CYCLES INPUT'!$C$2:$C$9999,'QUALIFIED EFH'!$C53,'HOURS&amp;CYCLES INPUT'!$D$2:$D$9999,'QUALIFIED EFH'!EE$4,'HOURS&amp;CYCLES INPUT'!$E$2:$E$9999,'QUALIFIED EFH'!EE$5))</f>
        <v>0</v>
      </c>
      <c r="EF53" s="476">
        <f>IF(EF$2&lt;&gt;"",IF($C53&lt;&gt;"TBA",EF$2/114,0),SUMIFS('HOURS&amp;CYCLES INPUT'!$F$2:$F$9999,'HOURS&amp;CYCLES INPUT'!$C$2:$C$9999,'QUALIFIED EFH'!$C53,'HOURS&amp;CYCLES INPUT'!$D$2:$D$9999,'QUALIFIED EFH'!EF$4,'HOURS&amp;CYCLES INPUT'!$E$2:$E$9999,'QUALIFIED EFH'!EF$5))</f>
        <v>0</v>
      </c>
      <c r="EG53" s="476">
        <f>IF(EG$2&lt;&gt;"",IF($C53&lt;&gt;"TBA",EG$2/114,0),SUMIFS('HOURS&amp;CYCLES INPUT'!$F$2:$F$9999,'HOURS&amp;CYCLES INPUT'!$C$2:$C$9999,'QUALIFIED EFH'!$C53,'HOURS&amp;CYCLES INPUT'!$D$2:$D$9999,'QUALIFIED EFH'!EG$4,'HOURS&amp;CYCLES INPUT'!$E$2:$E$9999,'QUALIFIED EFH'!EG$5))</f>
        <v>0</v>
      </c>
      <c r="EH53" s="476">
        <f>IF(EH$2&lt;&gt;"",IF($C53&lt;&gt;"TBA",EH$2/114,0),SUMIFS('HOURS&amp;CYCLES INPUT'!$F$2:$F$9999,'HOURS&amp;CYCLES INPUT'!$C$2:$C$9999,'QUALIFIED EFH'!$C53,'HOURS&amp;CYCLES INPUT'!$D$2:$D$9999,'QUALIFIED EFH'!EH$4,'HOURS&amp;CYCLES INPUT'!$E$2:$E$9999,'QUALIFIED EFH'!EH$5))</f>
        <v>0</v>
      </c>
      <c r="EI53" s="476">
        <f>IF(EI$2&lt;&gt;"",IF($C53&lt;&gt;"TBA",EI$2/114,0),SUMIFS('HOURS&amp;CYCLES INPUT'!$F$2:$F$9999,'HOURS&amp;CYCLES INPUT'!$C$2:$C$9999,'QUALIFIED EFH'!$C53,'HOURS&amp;CYCLES INPUT'!$D$2:$D$9999,'QUALIFIED EFH'!EI$4,'HOURS&amp;CYCLES INPUT'!$E$2:$E$9999,'QUALIFIED EFH'!EI$5))</f>
        <v>0</v>
      </c>
      <c r="EJ53" s="476">
        <f>IF(EJ$2&lt;&gt;"",IF($C53&lt;&gt;"TBA",EJ$2/114,0),SUMIFS('HOURS&amp;CYCLES INPUT'!$F$2:$F$9999,'HOURS&amp;CYCLES INPUT'!$C$2:$C$9999,'QUALIFIED EFH'!$C53,'HOURS&amp;CYCLES INPUT'!$D$2:$D$9999,'QUALIFIED EFH'!EJ$4,'HOURS&amp;CYCLES INPUT'!$E$2:$E$9999,'QUALIFIED EFH'!EJ$5))</f>
        <v>0</v>
      </c>
      <c r="EK53" s="476">
        <f>IF(EK$2&lt;&gt;"",IF($C53&lt;&gt;"TBA",EK$2/114,0),SUMIFS('HOURS&amp;CYCLES INPUT'!$F$2:$F$9999,'HOURS&amp;CYCLES INPUT'!$C$2:$C$9999,'QUALIFIED EFH'!$C53,'HOURS&amp;CYCLES INPUT'!$D$2:$D$9999,'QUALIFIED EFH'!EK$4,'HOURS&amp;CYCLES INPUT'!$E$2:$E$9999,'QUALIFIED EFH'!EK$5))</f>
        <v>0</v>
      </c>
      <c r="EL53" s="476">
        <f>IF(EL$2&lt;&gt;"",IF($C53&lt;&gt;"TBA",EL$2/114,0),SUMIFS('HOURS&amp;CYCLES INPUT'!$F$2:$F$9999,'HOURS&amp;CYCLES INPUT'!$C$2:$C$9999,'QUALIFIED EFH'!$C53,'HOURS&amp;CYCLES INPUT'!$D$2:$D$9999,'QUALIFIED EFH'!EL$4,'HOURS&amp;CYCLES INPUT'!$E$2:$E$9999,'QUALIFIED EFH'!EL$5))</f>
        <v>0</v>
      </c>
      <c r="EM53" s="476">
        <f>IF(EM$2&lt;&gt;"",IF($C53&lt;&gt;"TBA",EM$2/114,0),SUMIFS('HOURS&amp;CYCLES INPUT'!$F$2:$F$9999,'HOURS&amp;CYCLES INPUT'!$C$2:$C$9999,'QUALIFIED EFH'!$C53,'HOURS&amp;CYCLES INPUT'!$D$2:$D$9999,'QUALIFIED EFH'!EM$4,'HOURS&amp;CYCLES INPUT'!$E$2:$E$9999,'QUALIFIED EFH'!EM$5))</f>
        <v>0</v>
      </c>
      <c r="EN53" s="476">
        <f>IF(EN$2&lt;&gt;"",IF($C53&lt;&gt;"TBA",EN$2/114,0),SUMIFS('HOURS&amp;CYCLES INPUT'!$F$2:$F$9999,'HOURS&amp;CYCLES INPUT'!$C$2:$C$9999,'QUALIFIED EFH'!$C53,'HOURS&amp;CYCLES INPUT'!$D$2:$D$9999,'QUALIFIED EFH'!EN$4,'HOURS&amp;CYCLES INPUT'!$E$2:$E$9999,'QUALIFIED EFH'!EN$5))</f>
        <v>0</v>
      </c>
      <c r="EO53" s="476">
        <f>IF(EO$2&lt;&gt;"",IF($C53&lt;&gt;"TBA",EO$2/114,0),SUMIFS('HOURS&amp;CYCLES INPUT'!$F$2:$F$9999,'HOURS&amp;CYCLES INPUT'!$C$2:$C$9999,'QUALIFIED EFH'!$C53,'HOURS&amp;CYCLES INPUT'!$D$2:$D$9999,'QUALIFIED EFH'!EO$4,'HOURS&amp;CYCLES INPUT'!$E$2:$E$9999,'QUALIFIED EFH'!EO$5))</f>
        <v>0</v>
      </c>
      <c r="EP53" s="476">
        <f>IF(EP$2&lt;&gt;"",IF($C53&lt;&gt;"TBA",EP$2/114,0),SUMIFS('HOURS&amp;CYCLES INPUT'!$F$2:$F$9999,'HOURS&amp;CYCLES INPUT'!$C$2:$C$9999,'QUALIFIED EFH'!$C53,'HOURS&amp;CYCLES INPUT'!$D$2:$D$9999,'QUALIFIED EFH'!EP$4,'HOURS&amp;CYCLES INPUT'!$E$2:$E$9999,'QUALIFIED EFH'!EP$5))</f>
        <v>0</v>
      </c>
      <c r="EQ53" s="476">
        <f>IF(EQ$2&lt;&gt;"",IF($C53&lt;&gt;"TBA",EQ$2/114,0),SUMIFS('HOURS&amp;CYCLES INPUT'!$F$2:$F$9999,'HOURS&amp;CYCLES INPUT'!$C$2:$C$9999,'QUALIFIED EFH'!$C53,'HOURS&amp;CYCLES INPUT'!$D$2:$D$9999,'QUALIFIED EFH'!EQ$4,'HOURS&amp;CYCLES INPUT'!$E$2:$E$9999,'QUALIFIED EFH'!EQ$5))</f>
        <v>0</v>
      </c>
      <c r="ER53" s="476">
        <f>IF(ER$2&lt;&gt;"",IF($C53&lt;&gt;"TBA",ER$2/114,0),SUMIFS('HOURS&amp;CYCLES INPUT'!$F$2:$F$9999,'HOURS&amp;CYCLES INPUT'!$C$2:$C$9999,'QUALIFIED EFH'!$C53,'HOURS&amp;CYCLES INPUT'!$D$2:$D$9999,'QUALIFIED EFH'!ER$4,'HOURS&amp;CYCLES INPUT'!$E$2:$E$9999,'QUALIFIED EFH'!ER$5))</f>
        <v>0</v>
      </c>
      <c r="ES53" s="476">
        <f>IF(ES$2&lt;&gt;"",IF($C53&lt;&gt;"TBA",ES$2/114,0),SUMIFS('HOURS&amp;CYCLES INPUT'!$F$2:$F$9999,'HOURS&amp;CYCLES INPUT'!$C$2:$C$9999,'QUALIFIED EFH'!$C53,'HOURS&amp;CYCLES INPUT'!$D$2:$D$9999,'QUALIFIED EFH'!ES$4,'HOURS&amp;CYCLES INPUT'!$E$2:$E$9999,'QUALIFIED EFH'!ES$5))</f>
        <v>0</v>
      </c>
      <c r="ET53" s="476">
        <f>IF(ET$2&lt;&gt;"",IF($C53&lt;&gt;"TBA",ET$2/114,0),SUMIFS('HOURS&amp;CYCLES INPUT'!$F$2:$F$9999,'HOURS&amp;CYCLES INPUT'!$C$2:$C$9999,'QUALIFIED EFH'!$C53,'HOURS&amp;CYCLES INPUT'!$D$2:$D$9999,'QUALIFIED EFH'!ET$4,'HOURS&amp;CYCLES INPUT'!$E$2:$E$9999,'QUALIFIED EFH'!ET$5))</f>
        <v>0</v>
      </c>
      <c r="EU53" s="476">
        <f>IF(EU$2&lt;&gt;"",IF($C53&lt;&gt;"TBA",EU$2/114,0),SUMIFS('HOURS&amp;CYCLES INPUT'!$F$2:$F$9999,'HOURS&amp;CYCLES INPUT'!$C$2:$C$9999,'QUALIFIED EFH'!$C53,'HOURS&amp;CYCLES INPUT'!$D$2:$D$9999,'QUALIFIED EFH'!EU$4,'HOURS&amp;CYCLES INPUT'!$E$2:$E$9999,'QUALIFIED EFH'!EU$5))</f>
        <v>0</v>
      </c>
      <c r="EV53" s="476">
        <f>IF(EV$2&lt;&gt;"",IF($C53&lt;&gt;"TBA",EV$2/114,0),SUMIFS('HOURS&amp;CYCLES INPUT'!$F$2:$F$9999,'HOURS&amp;CYCLES INPUT'!$C$2:$C$9999,'QUALIFIED EFH'!$C53,'HOURS&amp;CYCLES INPUT'!$D$2:$D$9999,'QUALIFIED EFH'!EV$4,'HOURS&amp;CYCLES INPUT'!$E$2:$E$9999,'QUALIFIED EFH'!EV$5))</f>
        <v>0</v>
      </c>
      <c r="EW53" s="476">
        <f>IF(EW$2&lt;&gt;"",IF($C53&lt;&gt;"TBA",EW$2/114,0),SUMIFS('HOURS&amp;CYCLES INPUT'!$F$2:$F$9999,'HOURS&amp;CYCLES INPUT'!$C$2:$C$9999,'QUALIFIED EFH'!$C53,'HOURS&amp;CYCLES INPUT'!$D$2:$D$9999,'QUALIFIED EFH'!EW$4,'HOURS&amp;CYCLES INPUT'!$E$2:$E$9999,'QUALIFIED EFH'!EW$5))</f>
        <v>0</v>
      </c>
      <c r="EX53" s="476">
        <f>IF(EX$2&lt;&gt;"",IF($C53&lt;&gt;"TBA",EX$2/114,0),SUMIFS('HOURS&amp;CYCLES INPUT'!$F$2:$F$9999,'HOURS&amp;CYCLES INPUT'!$C$2:$C$9999,'QUALIFIED EFH'!$C53,'HOURS&amp;CYCLES INPUT'!$D$2:$D$9999,'QUALIFIED EFH'!EX$4,'HOURS&amp;CYCLES INPUT'!$E$2:$E$9999,'QUALIFIED EFH'!EX$5))</f>
        <v>0</v>
      </c>
      <c r="EY53" s="476">
        <f>IF(EY$2&lt;&gt;"",IF($C53&lt;&gt;"TBA",EY$2/114,0),SUMIFS('HOURS&amp;CYCLES INPUT'!$F$2:$F$9999,'HOURS&amp;CYCLES INPUT'!$C$2:$C$9999,'QUALIFIED EFH'!$C53,'HOURS&amp;CYCLES INPUT'!$D$2:$D$9999,'QUALIFIED EFH'!EY$4,'HOURS&amp;CYCLES INPUT'!$E$2:$E$9999,'QUALIFIED EFH'!EY$5))</f>
        <v>0</v>
      </c>
      <c r="EZ53" s="476">
        <f>IF(EZ$2&lt;&gt;"",IF($C53&lt;&gt;"TBA",EZ$2/114,0),SUMIFS('HOURS&amp;CYCLES INPUT'!$F$2:$F$9999,'HOURS&amp;CYCLES INPUT'!$C$2:$C$9999,'QUALIFIED EFH'!$C53,'HOURS&amp;CYCLES INPUT'!$D$2:$D$9999,'QUALIFIED EFH'!EZ$4,'HOURS&amp;CYCLES INPUT'!$E$2:$E$9999,'QUALIFIED EFH'!EZ$5))</f>
        <v>0</v>
      </c>
      <c r="FA53" s="476">
        <f>IF(FA$2&lt;&gt;"",IF($C53&lt;&gt;"TBA",FA$2/114,0),SUMIFS('HOURS&amp;CYCLES INPUT'!$F$2:$F$9999,'HOURS&amp;CYCLES INPUT'!$C$2:$C$9999,'QUALIFIED EFH'!$C53,'HOURS&amp;CYCLES INPUT'!$D$2:$D$9999,'QUALIFIED EFH'!FA$4,'HOURS&amp;CYCLES INPUT'!$E$2:$E$9999,'QUALIFIED EFH'!FA$5))</f>
        <v>0</v>
      </c>
      <c r="FB53" s="476">
        <f>IF(FB$2&lt;&gt;"",IF($C53&lt;&gt;"TBA",FB$2/114,0),SUMIFS('HOURS&amp;CYCLES INPUT'!$F$2:$F$9999,'HOURS&amp;CYCLES INPUT'!$C$2:$C$9999,'QUALIFIED EFH'!$C53,'HOURS&amp;CYCLES INPUT'!$D$2:$D$9999,'QUALIFIED EFH'!FB$4,'HOURS&amp;CYCLES INPUT'!$E$2:$E$9999,'QUALIFIED EFH'!FB$5))</f>
        <v>0</v>
      </c>
      <c r="FC53" s="476">
        <f>IF(FC$2&lt;&gt;"",IF($C53&lt;&gt;"TBA",FC$2/114,0),SUMIFS('HOURS&amp;CYCLES INPUT'!$F$2:$F$9999,'HOURS&amp;CYCLES INPUT'!$C$2:$C$9999,'QUALIFIED EFH'!$C53,'HOURS&amp;CYCLES INPUT'!$D$2:$D$9999,'QUALIFIED EFH'!FC$4,'HOURS&amp;CYCLES INPUT'!$E$2:$E$9999,'QUALIFIED EFH'!FC$5))</f>
        <v>0</v>
      </c>
      <c r="FD53" s="476">
        <f>IF(FD$2&lt;&gt;"",IF($C53&lt;&gt;"TBA",FD$2/114,0),SUMIFS('HOURS&amp;CYCLES INPUT'!$F$2:$F$9999,'HOURS&amp;CYCLES INPUT'!$C$2:$C$9999,'QUALIFIED EFH'!$C53,'HOURS&amp;CYCLES INPUT'!$D$2:$D$9999,'QUALIFIED EFH'!FD$4,'HOURS&amp;CYCLES INPUT'!$E$2:$E$9999,'QUALIFIED EFH'!FD$5))</f>
        <v>0</v>
      </c>
      <c r="FE53" s="476">
        <f>IF(FE$2&lt;&gt;"",IF($C53&lt;&gt;"TBA",FE$2/114,0),SUMIFS('HOURS&amp;CYCLES INPUT'!$F$2:$F$9999,'HOURS&amp;CYCLES INPUT'!$C$2:$C$9999,'QUALIFIED EFH'!$C53,'HOURS&amp;CYCLES INPUT'!$D$2:$D$9999,'QUALIFIED EFH'!FE$4,'HOURS&amp;CYCLES INPUT'!$E$2:$E$9999,'QUALIFIED EFH'!FE$5))</f>
        <v>0</v>
      </c>
      <c r="FF53" s="476">
        <f>IF(FF$2&lt;&gt;"",IF($C53&lt;&gt;"TBA",FF$2/114,0),SUMIFS('HOURS&amp;CYCLES INPUT'!$F$2:$F$9999,'HOURS&amp;CYCLES INPUT'!$C$2:$C$9999,'QUALIFIED EFH'!$C53,'HOURS&amp;CYCLES INPUT'!$D$2:$D$9999,'QUALIFIED EFH'!FF$4,'HOURS&amp;CYCLES INPUT'!$E$2:$E$9999,'QUALIFIED EFH'!FF$5))</f>
        <v>0</v>
      </c>
      <c r="FG53" s="476">
        <f>IF(FG$2&lt;&gt;"",IF($C53&lt;&gt;"TBA",FG$2/114,0),SUMIFS('HOURS&amp;CYCLES INPUT'!$F$2:$F$9999,'HOURS&amp;CYCLES INPUT'!$C$2:$C$9999,'QUALIFIED EFH'!$C53,'HOURS&amp;CYCLES INPUT'!$D$2:$D$9999,'QUALIFIED EFH'!FG$4,'HOURS&amp;CYCLES INPUT'!$E$2:$E$9999,'QUALIFIED EFH'!FG$5))</f>
        <v>0</v>
      </c>
      <c r="FH53" s="476">
        <f>IF(FH$2&lt;&gt;"",IF($C53&lt;&gt;"TBA",FH$2/114,0),SUMIFS('HOURS&amp;CYCLES INPUT'!$F$2:$F$9999,'HOURS&amp;CYCLES INPUT'!$C$2:$C$9999,'QUALIFIED EFH'!$C53,'HOURS&amp;CYCLES INPUT'!$D$2:$D$9999,'QUALIFIED EFH'!FH$4,'HOURS&amp;CYCLES INPUT'!$E$2:$E$9999,'QUALIFIED EFH'!FH$5))</f>
        <v>0</v>
      </c>
      <c r="FI53" s="476">
        <f>IF(FI$2&lt;&gt;"",IF($C53&lt;&gt;"TBA",FI$2/114,0),SUMIFS('HOURS&amp;CYCLES INPUT'!$F$2:$F$9999,'HOURS&amp;CYCLES INPUT'!$C$2:$C$9999,'QUALIFIED EFH'!$C53,'HOURS&amp;CYCLES INPUT'!$D$2:$D$9999,'QUALIFIED EFH'!FI$4,'HOURS&amp;CYCLES INPUT'!$E$2:$E$9999,'QUALIFIED EFH'!FI$5))</f>
        <v>0</v>
      </c>
      <c r="FJ53" s="476">
        <f>IF(FJ$2&lt;&gt;"",IF($C53&lt;&gt;"TBA",FJ$2/114,0),SUMIFS('HOURS&amp;CYCLES INPUT'!$F$2:$F$9999,'HOURS&amp;CYCLES INPUT'!$C$2:$C$9999,'QUALIFIED EFH'!$C53,'HOURS&amp;CYCLES INPUT'!$D$2:$D$9999,'QUALIFIED EFH'!FJ$4,'HOURS&amp;CYCLES INPUT'!$E$2:$E$9999,'QUALIFIED EFH'!FJ$5))</f>
        <v>0</v>
      </c>
      <c r="FK53" s="476">
        <f>IF(FK$2&lt;&gt;"",IF($C53&lt;&gt;"TBA",FK$2/114,0),SUMIFS('HOURS&amp;CYCLES INPUT'!$F$2:$F$9999,'HOURS&amp;CYCLES INPUT'!$C$2:$C$9999,'QUALIFIED EFH'!$C53,'HOURS&amp;CYCLES INPUT'!$D$2:$D$9999,'QUALIFIED EFH'!FK$4,'HOURS&amp;CYCLES INPUT'!$E$2:$E$9999,'QUALIFIED EFH'!FK$5))</f>
        <v>0</v>
      </c>
      <c r="FL53" s="476">
        <f>IF(FL$2&lt;&gt;"",IF($C53&lt;&gt;"TBA",FL$2/114,0),SUMIFS('HOURS&amp;CYCLES INPUT'!$F$2:$F$9999,'HOURS&amp;CYCLES INPUT'!$C$2:$C$9999,'QUALIFIED EFH'!$C53,'HOURS&amp;CYCLES INPUT'!$D$2:$D$9999,'QUALIFIED EFH'!FL$4,'HOURS&amp;CYCLES INPUT'!$E$2:$E$9999,'QUALIFIED EFH'!FL$5))</f>
        <v>0</v>
      </c>
      <c r="FM53" s="476">
        <f>IF(FM$2&lt;&gt;"",IF($C53&lt;&gt;"TBA",FM$2/114,0),SUMIFS('HOURS&amp;CYCLES INPUT'!$F$2:$F$9999,'HOURS&amp;CYCLES INPUT'!$C$2:$C$9999,'QUALIFIED EFH'!$C53,'HOURS&amp;CYCLES INPUT'!$D$2:$D$9999,'QUALIFIED EFH'!FM$4,'HOURS&amp;CYCLES INPUT'!$E$2:$E$9999,'QUALIFIED EFH'!FM$5))</f>
        <v>0</v>
      </c>
      <c r="FN53" s="476">
        <f>IF(FN$2&lt;&gt;"",IF($C53&lt;&gt;"TBA",FN$2/114,0),SUMIFS('HOURS&amp;CYCLES INPUT'!$F$2:$F$9999,'HOURS&amp;CYCLES INPUT'!$C$2:$C$9999,'QUALIFIED EFH'!$C53,'HOURS&amp;CYCLES INPUT'!$D$2:$D$9999,'QUALIFIED EFH'!FN$4,'HOURS&amp;CYCLES INPUT'!$E$2:$E$9999,'QUALIFIED EFH'!FN$5))</f>
        <v>0</v>
      </c>
      <c r="FO53" s="476">
        <f>IF(FO$2&lt;&gt;"",IF($C53&lt;&gt;"TBA",FO$2/114,0),SUMIFS('HOURS&amp;CYCLES INPUT'!$F$2:$F$9999,'HOURS&amp;CYCLES INPUT'!$C$2:$C$9999,'QUALIFIED EFH'!$C53,'HOURS&amp;CYCLES INPUT'!$D$2:$D$9999,'QUALIFIED EFH'!FO$4,'HOURS&amp;CYCLES INPUT'!$E$2:$E$9999,'QUALIFIED EFH'!FO$5))</f>
        <v>0</v>
      </c>
      <c r="FP53" s="476">
        <f>IF(FP$2&lt;&gt;"",IF($C53&lt;&gt;"TBA",FP$2/114,0),SUMIFS('HOURS&amp;CYCLES INPUT'!$F$2:$F$9999,'HOURS&amp;CYCLES INPUT'!$C$2:$C$9999,'QUALIFIED EFH'!$C53,'HOURS&amp;CYCLES INPUT'!$D$2:$D$9999,'QUALIFIED EFH'!FP$4,'HOURS&amp;CYCLES INPUT'!$E$2:$E$9999,'QUALIFIED EFH'!FP$5))</f>
        <v>0</v>
      </c>
      <c r="FQ53" s="476">
        <f>IF(FQ$2&lt;&gt;"",IF($C53&lt;&gt;"TBA",FQ$2/114,0),SUMIFS('HOURS&amp;CYCLES INPUT'!$F$2:$F$9999,'HOURS&amp;CYCLES INPUT'!$C$2:$C$9999,'QUALIFIED EFH'!$C53,'HOURS&amp;CYCLES INPUT'!$D$2:$D$9999,'QUALIFIED EFH'!FQ$4,'HOURS&amp;CYCLES INPUT'!$E$2:$E$9999,'QUALIFIED EFH'!FQ$5))</f>
        <v>0</v>
      </c>
      <c r="FR53" s="476">
        <f>IF(FR$2&lt;&gt;"",IF($C53&lt;&gt;"TBA",FR$2/114,0),SUMIFS('HOURS&amp;CYCLES INPUT'!$F$2:$F$9999,'HOURS&amp;CYCLES INPUT'!$C$2:$C$9999,'QUALIFIED EFH'!$C53,'HOURS&amp;CYCLES INPUT'!$D$2:$D$9999,'QUALIFIED EFH'!FR$4,'HOURS&amp;CYCLES INPUT'!$E$2:$E$9999,'QUALIFIED EFH'!FR$5))</f>
        <v>0</v>
      </c>
      <c r="FS53" s="476">
        <f>IF(FS$2&lt;&gt;"",IF($C53&lt;&gt;"TBA",FS$2/114,0),SUMIFS('HOURS&amp;CYCLES INPUT'!$F$2:$F$9999,'HOURS&amp;CYCLES INPUT'!$C$2:$C$9999,'QUALIFIED EFH'!$C53,'HOURS&amp;CYCLES INPUT'!$D$2:$D$9999,'QUALIFIED EFH'!FS$4,'HOURS&amp;CYCLES INPUT'!$E$2:$E$9999,'QUALIFIED EFH'!FS$5))</f>
        <v>0</v>
      </c>
      <c r="FT53" s="476">
        <f>IF(FT$2&lt;&gt;"",IF($C53&lt;&gt;"TBA",FT$2/114,0),SUMIFS('HOURS&amp;CYCLES INPUT'!$F$2:$F$9999,'HOURS&amp;CYCLES INPUT'!$C$2:$C$9999,'QUALIFIED EFH'!$C53,'HOURS&amp;CYCLES INPUT'!$D$2:$D$9999,'QUALIFIED EFH'!FT$4,'HOURS&amp;CYCLES INPUT'!$E$2:$E$9999,'QUALIFIED EFH'!FT$5))</f>
        <v>0</v>
      </c>
      <c r="FU53" s="476">
        <f>IF(FU$2&lt;&gt;"",IF($C53&lt;&gt;"TBA",FU$2/114,0),SUMIFS('HOURS&amp;CYCLES INPUT'!$F$2:$F$9999,'HOURS&amp;CYCLES INPUT'!$C$2:$C$9999,'QUALIFIED EFH'!$C53,'HOURS&amp;CYCLES INPUT'!$D$2:$D$9999,'QUALIFIED EFH'!FU$4,'HOURS&amp;CYCLES INPUT'!$E$2:$E$9999,'QUALIFIED EFH'!FU$5))</f>
        <v>0</v>
      </c>
      <c r="FV53" s="476">
        <f>IF(FV$2&lt;&gt;"",IF($C53&lt;&gt;"TBA",FV$2/114,0),SUMIFS('HOURS&amp;CYCLES INPUT'!$F$2:$F$9999,'HOURS&amp;CYCLES INPUT'!$C$2:$C$9999,'QUALIFIED EFH'!$C53,'HOURS&amp;CYCLES INPUT'!$D$2:$D$9999,'QUALIFIED EFH'!FV$4,'HOURS&amp;CYCLES INPUT'!$E$2:$E$9999,'QUALIFIED EFH'!FV$5))</f>
        <v>0</v>
      </c>
      <c r="FW53" s="476">
        <f>IF(FW$2&lt;&gt;"",IF($C53&lt;&gt;"TBA",FW$2/114,0),SUMIFS('HOURS&amp;CYCLES INPUT'!$F$2:$F$9999,'HOURS&amp;CYCLES INPUT'!$C$2:$C$9999,'QUALIFIED EFH'!$C53,'HOURS&amp;CYCLES INPUT'!$D$2:$D$9999,'QUALIFIED EFH'!FW$4,'HOURS&amp;CYCLES INPUT'!$E$2:$E$9999,'QUALIFIED EFH'!FW$5))</f>
        <v>0</v>
      </c>
      <c r="FX53" s="476">
        <f>IF(FX$2&lt;&gt;"",IF($C53&lt;&gt;"TBA",FX$2/114,0),SUMIFS('HOURS&amp;CYCLES INPUT'!$F$2:$F$9999,'HOURS&amp;CYCLES INPUT'!$C$2:$C$9999,'QUALIFIED EFH'!$C53,'HOURS&amp;CYCLES INPUT'!$D$2:$D$9999,'QUALIFIED EFH'!FX$4,'HOURS&amp;CYCLES INPUT'!$E$2:$E$9999,'QUALIFIED EFH'!FX$5))</f>
        <v>0</v>
      </c>
      <c r="FY53" s="476">
        <f>IF(FY$2&lt;&gt;"",IF($C53&lt;&gt;"TBA",FY$2/114,0),SUMIFS('HOURS&amp;CYCLES INPUT'!$F$2:$F$9999,'HOURS&amp;CYCLES INPUT'!$C$2:$C$9999,'QUALIFIED EFH'!$C53,'HOURS&amp;CYCLES INPUT'!$D$2:$D$9999,'QUALIFIED EFH'!FY$4,'HOURS&amp;CYCLES INPUT'!$E$2:$E$9999,'QUALIFIED EFH'!FY$5))</f>
        <v>0</v>
      </c>
      <c r="FZ53" s="476">
        <f>IF(FZ$2&lt;&gt;"",IF($C53&lt;&gt;"TBA",FZ$2/114,0),SUMIFS('HOURS&amp;CYCLES INPUT'!$F$2:$F$9999,'HOURS&amp;CYCLES INPUT'!$C$2:$C$9999,'QUALIFIED EFH'!$C53,'HOURS&amp;CYCLES INPUT'!$D$2:$D$9999,'QUALIFIED EFH'!FZ$4,'HOURS&amp;CYCLES INPUT'!$E$2:$E$9999,'QUALIFIED EFH'!FZ$5))</f>
        <v>0</v>
      </c>
      <c r="GA53" s="476">
        <f>IF(GA$2&lt;&gt;"",IF($C53&lt;&gt;"TBA",GA$2/114,0),SUMIFS('HOURS&amp;CYCLES INPUT'!$F$2:$F$9999,'HOURS&amp;CYCLES INPUT'!$C$2:$C$9999,'QUALIFIED EFH'!$C53,'HOURS&amp;CYCLES INPUT'!$D$2:$D$9999,'QUALIFIED EFH'!GA$4,'HOURS&amp;CYCLES INPUT'!$E$2:$E$9999,'QUALIFIED EFH'!GA$5))</f>
        <v>0</v>
      </c>
      <c r="GB53" s="476">
        <f>IF(GB$2&lt;&gt;"",IF($C53&lt;&gt;"TBA",GB$2/114,0),SUMIFS('HOURS&amp;CYCLES INPUT'!$F$2:$F$9999,'HOURS&amp;CYCLES INPUT'!$C$2:$C$9999,'QUALIFIED EFH'!$C53,'HOURS&amp;CYCLES INPUT'!$D$2:$D$9999,'QUALIFIED EFH'!GB$4,'HOURS&amp;CYCLES INPUT'!$E$2:$E$9999,'QUALIFIED EFH'!GB$5))</f>
        <v>0</v>
      </c>
    </row>
    <row r="54" spans="3:184" x14ac:dyDescent="0.35">
      <c r="C54" s="472">
        <f>'QUALIFIED ENGINES'!D55</f>
        <v>91472</v>
      </c>
      <c r="D54" s="476">
        <f>IF(D$2&lt;&gt;"",IF($C54&lt;&gt;"TBA",D$2/114,0),SUMIFS('HOURS&amp;CYCLES INPUT'!$F$2:$F$9999,'HOURS&amp;CYCLES INPUT'!$C$2:$C$9999,'QUALIFIED EFH'!$C54,'HOURS&amp;CYCLES INPUT'!$D$2:$D$9999,'QUALIFIED EFH'!D$4,'HOURS&amp;CYCLES INPUT'!$E$2:$E$9999,'QUALIFIED EFH'!D$5))</f>
        <v>0</v>
      </c>
      <c r="E54" s="476">
        <f>IF(E$2&lt;&gt;"",IF($C54&lt;&gt;"TBA",E$2/114,0),SUMIFS('HOURS&amp;CYCLES INPUT'!$F$2:$F$9999,'HOURS&amp;CYCLES INPUT'!$C$2:$C$9999,'QUALIFIED EFH'!$C54,'HOURS&amp;CYCLES INPUT'!$D$2:$D$9999,'QUALIFIED EFH'!E$4,'HOURS&amp;CYCLES INPUT'!$E$2:$E$9999,'QUALIFIED EFH'!E$5))</f>
        <v>0</v>
      </c>
      <c r="F54" s="476">
        <f>IF(F$2&lt;&gt;"",IF($C54&lt;&gt;"TBA",F$2/114,0),SUMIFS('HOURS&amp;CYCLES INPUT'!$F$2:$F$9999,'HOURS&amp;CYCLES INPUT'!$C$2:$C$9999,'QUALIFIED EFH'!$C54,'HOURS&amp;CYCLES INPUT'!$D$2:$D$9999,'QUALIFIED EFH'!F$4,'HOURS&amp;CYCLES INPUT'!$E$2:$E$9999,'QUALIFIED EFH'!F$5))</f>
        <v>0</v>
      </c>
      <c r="G54" s="476">
        <f>IF(G$2&lt;&gt;"",IF($C54&lt;&gt;"TBA",G$2/114,0),SUMIFS('HOURS&amp;CYCLES INPUT'!$F$2:$F$9999,'HOURS&amp;CYCLES INPUT'!$C$2:$C$9999,'QUALIFIED EFH'!$C54,'HOURS&amp;CYCLES INPUT'!$D$2:$D$9999,'QUALIFIED EFH'!G$4,'HOURS&amp;CYCLES INPUT'!$E$2:$E$9999,'QUALIFIED EFH'!G$5))</f>
        <v>0</v>
      </c>
      <c r="H54" s="476">
        <f>IF(H$2&lt;&gt;"",IF($C54&lt;&gt;"TBA",H$2/114,0),SUMIFS('HOURS&amp;CYCLES INPUT'!$F$2:$F$9999,'HOURS&amp;CYCLES INPUT'!$C$2:$C$9999,'QUALIFIED EFH'!$C54,'HOURS&amp;CYCLES INPUT'!$D$2:$D$9999,'QUALIFIED EFH'!H$4,'HOURS&amp;CYCLES INPUT'!$E$2:$E$9999,'QUALIFIED EFH'!H$5))</f>
        <v>0</v>
      </c>
      <c r="I54" s="476">
        <f>IF(I$2&lt;&gt;"",IF($C54&lt;&gt;"TBA",I$2/114,0),SUMIFS('HOURS&amp;CYCLES INPUT'!$F$2:$F$9999,'HOURS&amp;CYCLES INPUT'!$C$2:$C$9999,'QUALIFIED EFH'!$C54,'HOURS&amp;CYCLES INPUT'!$D$2:$D$9999,'QUALIFIED EFH'!I$4,'HOURS&amp;CYCLES INPUT'!$E$2:$E$9999,'QUALIFIED EFH'!I$5))</f>
        <v>0</v>
      </c>
      <c r="J54" s="476">
        <f>IF(J$2&lt;&gt;"",IF($C54&lt;&gt;"TBA",J$2/114,0),SUMIFS('HOURS&amp;CYCLES INPUT'!$F$2:$F$9999,'HOURS&amp;CYCLES INPUT'!$C$2:$C$9999,'QUALIFIED EFH'!$C54,'HOURS&amp;CYCLES INPUT'!$D$2:$D$9999,'QUALIFIED EFH'!J$4,'HOURS&amp;CYCLES INPUT'!$E$2:$E$9999,'QUALIFIED EFH'!J$5))</f>
        <v>0</v>
      </c>
      <c r="K54" s="476">
        <f>IF(K$2&lt;&gt;"",IF($C54&lt;&gt;"TBA",K$2/114,0),SUMIFS('HOURS&amp;CYCLES INPUT'!$F$2:$F$9999,'HOURS&amp;CYCLES INPUT'!$C$2:$C$9999,'QUALIFIED EFH'!$C54,'HOURS&amp;CYCLES INPUT'!$D$2:$D$9999,'QUALIFIED EFH'!K$4,'HOURS&amp;CYCLES INPUT'!$E$2:$E$9999,'QUALIFIED EFH'!K$5))</f>
        <v>0</v>
      </c>
      <c r="L54" s="476">
        <f>IF(L$2&lt;&gt;"",IF($C54&lt;&gt;"TBA",L$2/114,0),SUMIFS('HOURS&amp;CYCLES INPUT'!$F$2:$F$9999,'HOURS&amp;CYCLES INPUT'!$C$2:$C$9999,'QUALIFIED EFH'!$C54,'HOURS&amp;CYCLES INPUT'!$D$2:$D$9999,'QUALIFIED EFH'!L$4,'HOURS&amp;CYCLES INPUT'!$E$2:$E$9999,'QUALIFIED EFH'!L$5))</f>
        <v>0</v>
      </c>
      <c r="M54" s="476">
        <f>IF(M$2&lt;&gt;"",IF($C54&lt;&gt;"TBA",M$2/114,0),SUMIFS('HOURS&amp;CYCLES INPUT'!$F$2:$F$9999,'HOURS&amp;CYCLES INPUT'!$C$2:$C$9999,'QUALIFIED EFH'!$C54,'HOURS&amp;CYCLES INPUT'!$D$2:$D$9999,'QUALIFIED EFH'!M$4,'HOURS&amp;CYCLES INPUT'!$E$2:$E$9999,'QUALIFIED EFH'!M$5))</f>
        <v>0</v>
      </c>
      <c r="N54" s="476">
        <f>IF(N$2&lt;&gt;"",IF($C54&lt;&gt;"TBA",N$2/114,0),SUMIFS('HOURS&amp;CYCLES INPUT'!$F$2:$F$9999,'HOURS&amp;CYCLES INPUT'!$C$2:$C$9999,'QUALIFIED EFH'!$C54,'HOURS&amp;CYCLES INPUT'!$D$2:$D$9999,'QUALIFIED EFH'!N$4,'HOURS&amp;CYCLES INPUT'!$E$2:$E$9999,'QUALIFIED EFH'!N$5))</f>
        <v>0</v>
      </c>
      <c r="O54" s="476">
        <f>IF(O$2&lt;&gt;"",IF($C54&lt;&gt;"TBA",O$2/114,0),SUMIFS('HOURS&amp;CYCLES INPUT'!$F$2:$F$9999,'HOURS&amp;CYCLES INPUT'!$C$2:$C$9999,'QUALIFIED EFH'!$C54,'HOURS&amp;CYCLES INPUT'!$D$2:$D$9999,'QUALIFIED EFH'!O$4,'HOURS&amp;CYCLES INPUT'!$E$2:$E$9999,'QUALIFIED EFH'!O$5))</f>
        <v>0</v>
      </c>
      <c r="P54" s="476">
        <f>IF(P$2&lt;&gt;"",IF($C54&lt;&gt;"TBA",P$2/114,0),SUMIFS('HOURS&amp;CYCLES INPUT'!$F$2:$F$9999,'HOURS&amp;CYCLES INPUT'!$C$2:$C$9999,'QUALIFIED EFH'!$C54,'HOURS&amp;CYCLES INPUT'!$D$2:$D$9999,'QUALIFIED EFH'!P$4,'HOURS&amp;CYCLES INPUT'!$E$2:$E$9999,'QUALIFIED EFH'!P$5))</f>
        <v>0</v>
      </c>
      <c r="Q54" s="476">
        <f>IF(Q$2&lt;&gt;"",IF($C54&lt;&gt;"TBA",Q$2/114,0),SUMIFS('HOURS&amp;CYCLES INPUT'!$F$2:$F$9999,'HOURS&amp;CYCLES INPUT'!$C$2:$C$9999,'QUALIFIED EFH'!$C54,'HOURS&amp;CYCLES INPUT'!$D$2:$D$9999,'QUALIFIED EFH'!Q$4,'HOURS&amp;CYCLES INPUT'!$E$2:$E$9999,'QUALIFIED EFH'!Q$5))</f>
        <v>0</v>
      </c>
      <c r="R54" s="476">
        <f>IF(R$1&lt;&gt;"",IF($C54&lt;&gt;"TBA",R$1/114,0),SUMIFS('HOURS&amp;CYCLES INPUT'!$F$2:$F$9999,'HOURS&amp;CYCLES INPUT'!$C$2:$C$9999,'QUALIFIED EFH'!$C54,'HOURS&amp;CYCLES INPUT'!$D$2:$D$9999,'QUALIFIED EFH'!R$4,'HOURS&amp;CYCLES INPUT'!$E$2:$E$9999,'QUALIFIED EFH'!R$5))</f>
        <v>0</v>
      </c>
      <c r="S54" s="476">
        <f>IF(S$2&lt;&gt;"",IF($C54&lt;&gt;"TBA",S$2/114,0),SUMIFS('HOURS&amp;CYCLES INPUT'!$F$2:$F$9999,'HOURS&amp;CYCLES INPUT'!$C$2:$C$9999,'QUALIFIED EFH'!$C54,'HOURS&amp;CYCLES INPUT'!$D$2:$D$9999,'QUALIFIED EFH'!S$4,'HOURS&amp;CYCLES INPUT'!$E$2:$E$9999,'QUALIFIED EFH'!S$5))</f>
        <v>0</v>
      </c>
      <c r="T54" s="476">
        <f>IF(T$2&lt;&gt;"",IF($C54&lt;&gt;"TBA",T$2/114,0),SUMIFS('HOURS&amp;CYCLES INPUT'!$F$2:$F$9999,'HOURS&amp;CYCLES INPUT'!$C$2:$C$9999,'QUALIFIED EFH'!$C54,'HOURS&amp;CYCLES INPUT'!$D$2:$D$9999,'QUALIFIED EFH'!T$4,'HOURS&amp;CYCLES INPUT'!$E$2:$E$9999,'QUALIFIED EFH'!T$5))</f>
        <v>34.869999999999997</v>
      </c>
      <c r="U54" s="476">
        <f>IF(U$2&lt;&gt;"",IF($C54&lt;&gt;"TBA",U$2/114,0),SUMIFS('HOURS&amp;CYCLES INPUT'!$F$2:$F$9999,'HOURS&amp;CYCLES INPUT'!$C$2:$C$9999,'QUALIFIED EFH'!$C54,'HOURS&amp;CYCLES INPUT'!$D$2:$D$9999,'QUALIFIED EFH'!U$4,'HOURS&amp;CYCLES INPUT'!$E$2:$E$9999,'QUALIFIED EFH'!U$5))</f>
        <v>337.82</v>
      </c>
      <c r="V54" s="476">
        <f>IF(V$2&lt;&gt;"",IF($C54&lt;&gt;"TBA",V$2/114,0),SUMIFS('HOURS&amp;CYCLES INPUT'!$F$2:$F$9999,'HOURS&amp;CYCLES INPUT'!$C$2:$C$9999,'QUALIFIED EFH'!$C54,'HOURS&amp;CYCLES INPUT'!$D$2:$D$9999,'QUALIFIED EFH'!V$4,'HOURS&amp;CYCLES INPUT'!$E$2:$E$9999,'QUALIFIED EFH'!V$5))</f>
        <v>342.78</v>
      </c>
      <c r="W54" s="476">
        <f>IF(W$2&lt;&gt;"",IF($C54&lt;&gt;"TBA",W$2/114,0),SUMIFS('HOURS&amp;CYCLES INPUT'!$F$2:$F$9999,'HOURS&amp;CYCLES INPUT'!$C$2:$C$9999,'QUALIFIED EFH'!$C54,'HOURS&amp;CYCLES INPUT'!$D$2:$D$9999,'QUALIFIED EFH'!W$4,'HOURS&amp;CYCLES INPUT'!$E$2:$E$9999,'QUALIFIED EFH'!W$5))</f>
        <v>374.27</v>
      </c>
      <c r="X54" s="476">
        <f>IF(X$2&lt;&gt;"",IF($C54&lt;&gt;"TBA",X$2/114,0),SUMIFS('HOURS&amp;CYCLES INPUT'!$F$2:$F$9999,'HOURS&amp;CYCLES INPUT'!$C$2:$C$9999,'QUALIFIED EFH'!$C54,'HOURS&amp;CYCLES INPUT'!$D$2:$D$9999,'QUALIFIED EFH'!X$4,'HOURS&amp;CYCLES INPUT'!$E$2:$E$9999,'QUALIFIED EFH'!X$5))</f>
        <v>397.33</v>
      </c>
      <c r="Y54" s="476">
        <f>IF(Y$2&lt;&gt;"",IF($C54&lt;&gt;"TBA",Y$2/114,0),SUMIFS('HOURS&amp;CYCLES INPUT'!$F$2:$F$9999,'HOURS&amp;CYCLES INPUT'!$C$2:$C$9999,'QUALIFIED EFH'!$C54,'HOURS&amp;CYCLES INPUT'!$D$2:$D$9999,'QUALIFIED EFH'!Y$4,'HOURS&amp;CYCLES INPUT'!$E$2:$E$9999,'QUALIFIED EFH'!Y$5))</f>
        <v>339.78</v>
      </c>
      <c r="Z54" s="476">
        <f>IF(Z$2&lt;&gt;"",IF($C54&lt;&gt;"TBA",Z$2/114,0),SUMIFS('HOURS&amp;CYCLES INPUT'!$F$2:$F$9999,'HOURS&amp;CYCLES INPUT'!$C$2:$C$9999,'QUALIFIED EFH'!$C54,'HOURS&amp;CYCLES INPUT'!$D$2:$D$9999,'QUALIFIED EFH'!Z$4,'HOURS&amp;CYCLES INPUT'!$E$2:$E$9999,'QUALIFIED EFH'!Z$5))</f>
        <v>378.49</v>
      </c>
      <c r="AA54" s="476">
        <f>IF(AA$2&lt;&gt;"",IF($C54&lt;&gt;"TBA",AA$2/114,0),SUMIFS('HOURS&amp;CYCLES INPUT'!$F$2:$F$9999,'HOURS&amp;CYCLES INPUT'!$C$2:$C$9999,'QUALIFIED EFH'!$C54,'HOURS&amp;CYCLES INPUT'!$D$2:$D$9999,'QUALIFIED EFH'!AA$4,'HOURS&amp;CYCLES INPUT'!$E$2:$E$9999,'QUALIFIED EFH'!AA$5))</f>
        <v>316.83</v>
      </c>
      <c r="AB54" s="476">
        <f>IF(AB$2&lt;&gt;"",IF($C54&lt;&gt;"TBA",AB$2/114,0),SUMIFS('HOURS&amp;CYCLES INPUT'!$F$2:$F$9999,'HOURS&amp;CYCLES INPUT'!$C$2:$C$9999,'QUALIFIED EFH'!$C54,'HOURS&amp;CYCLES INPUT'!$D$2:$D$9999,'QUALIFIED EFH'!AB$4,'HOURS&amp;CYCLES INPUT'!$E$2:$E$9999,'QUALIFIED EFH'!AB$5))</f>
        <v>381</v>
      </c>
      <c r="AC54" s="476">
        <f>IF(AC$2&lt;&gt;"",IF($C54&lt;&gt;"TBA",AC$2/114,0),SUMIFS('HOURS&amp;CYCLES INPUT'!$F$2:$F$9999,'HOURS&amp;CYCLES INPUT'!$C$2:$C$9999,'QUALIFIED EFH'!$C54,'HOURS&amp;CYCLES INPUT'!$D$2:$D$9999,'QUALIFIED EFH'!AC$4,'HOURS&amp;CYCLES INPUT'!$E$2:$E$9999,'QUALIFIED EFH'!AC$5))</f>
        <v>385.52</v>
      </c>
      <c r="AD54" s="476">
        <f>IF(AD$2&lt;&gt;"",IF($C54&lt;&gt;"TBA",AD$2/114,0),SUMIFS('HOURS&amp;CYCLES INPUT'!$F$2:$F$9999,'HOURS&amp;CYCLES INPUT'!$C$2:$C$9999,'QUALIFIED EFH'!$C54,'HOURS&amp;CYCLES INPUT'!$D$2:$D$9999,'QUALIFIED EFH'!AD$4,'HOURS&amp;CYCLES INPUT'!$E$2:$E$9999,'QUALIFIED EFH'!AD$5))</f>
        <v>321.01</v>
      </c>
      <c r="AE54" s="476">
        <f>IF(AE$2&lt;&gt;"",IF($C54&lt;&gt;"TBA",AE$2/114,0),SUMIFS('HOURS&amp;CYCLES INPUT'!$F$2:$F$9999,'HOURS&amp;CYCLES INPUT'!$C$2:$C$9999,'QUALIFIED EFH'!$C54,'HOURS&amp;CYCLES INPUT'!$D$2:$D$9999,'QUALIFIED EFH'!AE$4,'HOURS&amp;CYCLES INPUT'!$E$2:$E$9999,'QUALIFIED EFH'!AE$5))</f>
        <v>327.95</v>
      </c>
      <c r="AF54" s="476">
        <f>IF(AF$2&lt;&gt;"",IF($C54&lt;&gt;"TBA",AF$2/114,0),SUMIFS('HOURS&amp;CYCLES INPUT'!$F$2:$F$9999,'HOURS&amp;CYCLES INPUT'!$C$2:$C$9999,'QUALIFIED EFH'!$C54,'HOURS&amp;CYCLES INPUT'!$D$2:$D$9999,'QUALIFIED EFH'!AF$4,'HOURS&amp;CYCLES INPUT'!$E$2:$E$9999,'QUALIFIED EFH'!AF$5))</f>
        <v>336.99</v>
      </c>
      <c r="AG54" s="476">
        <f>IF(AG$2&lt;&gt;"",IF($C54&lt;&gt;"TBA",AG$2/114,0),SUMIFS('HOURS&amp;CYCLES INPUT'!$F$2:$F$9999,'HOURS&amp;CYCLES INPUT'!$C$2:$C$9999,'QUALIFIED EFH'!$C54,'HOURS&amp;CYCLES INPUT'!$D$2:$D$9999,'QUALIFIED EFH'!AG$4,'HOURS&amp;CYCLES INPUT'!$E$2:$E$9999,'QUALIFIED EFH'!AG$5))</f>
        <v>366.86</v>
      </c>
      <c r="AH54" s="476">
        <f>IF(AH$2&lt;&gt;"",IF($C54&lt;&gt;"TBA",AH$2/114,0),SUMIFS('HOURS&amp;CYCLES INPUT'!$F$2:$F$9999,'HOURS&amp;CYCLES INPUT'!$C$2:$C$9999,'QUALIFIED EFH'!$C54,'HOURS&amp;CYCLES INPUT'!$D$2:$D$9999,'QUALIFIED EFH'!AH$4,'HOURS&amp;CYCLES INPUT'!$E$2:$E$9999,'QUALIFIED EFH'!AH$5))</f>
        <v>332.94</v>
      </c>
      <c r="AI54" s="476">
        <f>IF(AI$2&lt;&gt;"",IF($C54&lt;&gt;"TBA",AI$2/114,0),SUMIFS('HOURS&amp;CYCLES INPUT'!$F$2:$F$9999,'HOURS&amp;CYCLES INPUT'!$C$2:$C$9999,'QUALIFIED EFH'!$C54,'HOURS&amp;CYCLES INPUT'!$D$2:$D$9999,'QUALIFIED EFH'!AI$4,'HOURS&amp;CYCLES INPUT'!$E$2:$E$9999,'QUALIFIED EFH'!AI$5))</f>
        <v>376.23</v>
      </c>
      <c r="AJ54" s="476">
        <f>IF(AJ$2&lt;&gt;"",IF($C54&lt;&gt;"TBA",AJ$2/114,0),SUMIFS('HOURS&amp;CYCLES INPUT'!$F$2:$F$9999,'HOURS&amp;CYCLES INPUT'!$C$2:$C$9999,'QUALIFIED EFH'!$C54,'HOURS&amp;CYCLES INPUT'!$D$2:$D$9999,'QUALIFIED EFH'!AJ$4,'HOURS&amp;CYCLES INPUT'!$E$2:$E$9999,'QUALIFIED EFH'!AJ$5))</f>
        <v>395.92</v>
      </c>
      <c r="AK54" s="476">
        <f>IF(AK$2&lt;&gt;"",IF($C54&lt;&gt;"TBA",AK$2/114,0),SUMIFS('HOURS&amp;CYCLES INPUT'!$F$2:$F$9999,'HOURS&amp;CYCLES INPUT'!$C$2:$C$9999,'QUALIFIED EFH'!$C54,'HOURS&amp;CYCLES INPUT'!$D$2:$D$9999,'QUALIFIED EFH'!AK$4,'HOURS&amp;CYCLES INPUT'!$E$2:$E$9999,'QUALIFIED EFH'!AK$5))</f>
        <v>349.48</v>
      </c>
      <c r="AL54" s="476">
        <f>IF(AL$2&lt;&gt;"",IF($C54&lt;&gt;"TBA",AL$2/114,0),SUMIFS('HOURS&amp;CYCLES INPUT'!$F$2:$F$9999,'HOURS&amp;CYCLES INPUT'!$C$2:$C$9999,'QUALIFIED EFH'!$C54,'HOURS&amp;CYCLES INPUT'!$D$2:$D$9999,'QUALIFIED EFH'!AL$4,'HOURS&amp;CYCLES INPUT'!$E$2:$E$9999,'QUALIFIED EFH'!AL$5))</f>
        <v>399.92</v>
      </c>
      <c r="AM54" s="476">
        <f>IF(AM$2&lt;&gt;"",IF($C54&lt;&gt;"TBA",AM$2/114,0),SUMIFS('HOURS&amp;CYCLES INPUT'!$F$2:$F$9999,'HOURS&amp;CYCLES INPUT'!$C$2:$C$9999,'QUALIFIED EFH'!$C54,'HOURS&amp;CYCLES INPUT'!$D$2:$D$9999,'QUALIFIED EFH'!AM$4,'HOURS&amp;CYCLES INPUT'!$E$2:$E$9999,'QUALIFIED EFH'!AM$5))</f>
        <v>308.95999999999998</v>
      </c>
      <c r="AN54" s="476">
        <f>IF(AN$2&lt;&gt;"",IF($C54&lt;&gt;"TBA",AN$2/114,0),SUMIFS('HOURS&amp;CYCLES INPUT'!$F$2:$F$9999,'HOURS&amp;CYCLES INPUT'!$C$2:$C$9999,'QUALIFIED EFH'!$C54,'HOURS&amp;CYCLES INPUT'!$D$2:$D$9999,'QUALIFIED EFH'!AN$4,'HOURS&amp;CYCLES INPUT'!$E$2:$E$9999,'QUALIFIED EFH'!AN$5))</f>
        <v>327.27999999999997</v>
      </c>
      <c r="AO54" s="476">
        <f>IF(AO$2&lt;&gt;"",IF($C54&lt;&gt;"TBA",AO$2/114,0),SUMIFS('HOURS&amp;CYCLES INPUT'!$F$2:$F$9999,'HOURS&amp;CYCLES INPUT'!$C$2:$C$9999,'QUALIFIED EFH'!$C54,'HOURS&amp;CYCLES INPUT'!$D$2:$D$9999,'QUALIFIED EFH'!AO$4,'HOURS&amp;CYCLES INPUT'!$E$2:$E$9999,'QUALIFIED EFH'!AO$5))</f>
        <v>376.65</v>
      </c>
      <c r="AP54" s="476">
        <f>IF(AP$2&lt;&gt;"",IF($C54&lt;&gt;"TBA",AP$2/114,0),SUMIFS('HOURS&amp;CYCLES INPUT'!$F$2:$F$9999,'HOURS&amp;CYCLES INPUT'!$C$2:$C$9999,'QUALIFIED EFH'!$C54,'HOURS&amp;CYCLES INPUT'!$D$2:$D$9999,'QUALIFIED EFH'!AP$4,'HOURS&amp;CYCLES INPUT'!$E$2:$E$9999,'QUALIFIED EFH'!AP$5))</f>
        <v>352.35</v>
      </c>
      <c r="AQ54" s="476">
        <f>IF(AQ$2&lt;&gt;"",IF($C54&lt;&gt;"TBA",AQ$2/114,0),SUMIFS('HOURS&amp;CYCLES INPUT'!$F$2:$F$9999,'HOURS&amp;CYCLES INPUT'!$C$2:$C$9999,'QUALIFIED EFH'!$C54,'HOURS&amp;CYCLES INPUT'!$D$2:$D$9999,'QUALIFIED EFH'!AQ$4,'HOURS&amp;CYCLES INPUT'!$E$2:$E$9999,'QUALIFIED EFH'!AQ$5))</f>
        <v>196.09</v>
      </c>
      <c r="AR54" s="476">
        <f>IF(AR$2&lt;&gt;"",IF($C54&lt;&gt;"TBA",AR$2/114,0),SUMIFS('HOURS&amp;CYCLES INPUT'!$F$2:$F$9999,'HOURS&amp;CYCLES INPUT'!$C$2:$C$9999,'QUALIFIED EFH'!$C54,'HOURS&amp;CYCLES INPUT'!$D$2:$D$9999,'QUALIFIED EFH'!AR$4,'HOURS&amp;CYCLES INPUT'!$E$2:$E$9999,'QUALIFIED EFH'!AR$5))</f>
        <v>0</v>
      </c>
      <c r="AS54" s="476">
        <f>IF(AS$2&lt;&gt;"",IF($C54&lt;&gt;"TBA",AS$2/114,0),SUMIFS('HOURS&amp;CYCLES INPUT'!$F$2:$F$9999,'HOURS&amp;CYCLES INPUT'!$C$2:$C$9999,'QUALIFIED EFH'!$C54,'HOURS&amp;CYCLES INPUT'!$D$2:$D$9999,'QUALIFIED EFH'!AS$4,'HOURS&amp;CYCLES INPUT'!$E$2:$E$9999,'QUALIFIED EFH'!AS$5))</f>
        <v>0</v>
      </c>
      <c r="AT54" s="476">
        <f>IF(AT$2&lt;&gt;"",IF($C54&lt;&gt;"TBA",AT$2/114,0),SUMIFS('HOURS&amp;CYCLES INPUT'!$F$2:$F$9999,'HOURS&amp;CYCLES INPUT'!$C$2:$C$9999,'QUALIFIED EFH'!$C54,'HOURS&amp;CYCLES INPUT'!$D$2:$D$9999,'QUALIFIED EFH'!AT$4,'HOURS&amp;CYCLES INPUT'!$E$2:$E$9999,'QUALIFIED EFH'!AT$5))</f>
        <v>0</v>
      </c>
      <c r="AU54" s="476">
        <f>IF(AU$2&lt;&gt;"",IF($C54&lt;&gt;"TBA",AU$2/114,0),SUMIFS('HOURS&amp;CYCLES INPUT'!$F$2:$F$9999,'HOURS&amp;CYCLES INPUT'!$C$2:$C$9999,'QUALIFIED EFH'!$C54,'HOURS&amp;CYCLES INPUT'!$D$2:$D$9999,'QUALIFIED EFH'!AU$4,'HOURS&amp;CYCLES INPUT'!$E$2:$E$9999,'QUALIFIED EFH'!AU$5))</f>
        <v>0</v>
      </c>
      <c r="AV54" s="476">
        <f>IF(AV$2&lt;&gt;"",IF($C54&lt;&gt;"TBA",AV$2/114,0),SUMIFS('HOURS&amp;CYCLES INPUT'!$F$2:$F$9999,'HOURS&amp;CYCLES INPUT'!$C$2:$C$9999,'QUALIFIED EFH'!$C54,'HOURS&amp;CYCLES INPUT'!$D$2:$D$9999,'QUALIFIED EFH'!AV$4,'HOURS&amp;CYCLES INPUT'!$E$2:$E$9999,'QUALIFIED EFH'!AV$5))</f>
        <v>0</v>
      </c>
      <c r="AW54" s="476">
        <f>IF(AW$2&lt;&gt;"",IF($C54&lt;&gt;"TBA",AW$2/114,0),SUMIFS('HOURS&amp;CYCLES INPUT'!$F$2:$F$9999,'HOURS&amp;CYCLES INPUT'!$C$2:$C$9999,'QUALIFIED EFH'!$C54,'HOURS&amp;CYCLES INPUT'!$D$2:$D$9999,'QUALIFIED EFH'!AW$4,'HOURS&amp;CYCLES INPUT'!$E$2:$E$9999,'QUALIFIED EFH'!AW$5))</f>
        <v>0.65</v>
      </c>
      <c r="AX54" s="476">
        <f>IF(AX$2&lt;&gt;"",IF($C54&lt;&gt;"TBA",AX$2/114,0),SUMIFS('HOURS&amp;CYCLES INPUT'!$F$2:$F$9999,'HOURS&amp;CYCLES INPUT'!$C$2:$C$9999,'QUALIFIED EFH'!$C54,'HOURS&amp;CYCLES INPUT'!$D$2:$D$9999,'QUALIFIED EFH'!AX$4,'HOURS&amp;CYCLES INPUT'!$E$2:$E$9999,'QUALIFIED EFH'!AX$5))</f>
        <v>0</v>
      </c>
      <c r="AY54" s="476">
        <f>IF(AY$2&lt;&gt;"",IF($C54&lt;&gt;"TBA",AY$2/114,0),SUMIFS('HOURS&amp;CYCLES INPUT'!$F$2:$F$9999,'HOURS&amp;CYCLES INPUT'!$C$2:$C$9999,'QUALIFIED EFH'!$C54,'HOURS&amp;CYCLES INPUT'!$D$2:$D$9999,'QUALIFIED EFH'!AY$4,'HOURS&amp;CYCLES INPUT'!$E$2:$E$9999,'QUALIFIED EFH'!AY$5))</f>
        <v>0</v>
      </c>
      <c r="AZ54" s="476">
        <f>IF(AZ$2&lt;&gt;"",IF($C54&lt;&gt;"TBA",AZ$2/114,0),SUMIFS('HOURS&amp;CYCLES INPUT'!$F$2:$F$9999,'HOURS&amp;CYCLES INPUT'!$C$2:$C$9999,'QUALIFIED EFH'!$C54,'HOURS&amp;CYCLES INPUT'!$D$2:$D$9999,'QUALIFIED EFH'!AZ$4,'HOURS&amp;CYCLES INPUT'!$E$2:$E$9999,'QUALIFIED EFH'!AZ$5))</f>
        <v>0</v>
      </c>
      <c r="BA54" s="476">
        <f>IF(BA$2&lt;&gt;"",IF($C54&lt;&gt;"TBA",BA$2/114,0),SUMIFS('HOURS&amp;CYCLES INPUT'!$F$2:$F$9999,'HOURS&amp;CYCLES INPUT'!$C$2:$C$9999,'QUALIFIED EFH'!$C54,'HOURS&amp;CYCLES INPUT'!$D$2:$D$9999,'QUALIFIED EFH'!BA$4,'HOURS&amp;CYCLES INPUT'!$E$2:$E$9999,'QUALIFIED EFH'!BA$5))</f>
        <v>0</v>
      </c>
      <c r="BB54" s="476">
        <f>IF(BB$2&lt;&gt;"",IF($C54&lt;&gt;"TBA",BB$2/114,0),SUMIFS('HOURS&amp;CYCLES INPUT'!$F$2:$F$9999,'HOURS&amp;CYCLES INPUT'!$C$2:$C$9999,'QUALIFIED EFH'!$C54,'HOURS&amp;CYCLES INPUT'!$D$2:$D$9999,'QUALIFIED EFH'!BB$4,'HOURS&amp;CYCLES INPUT'!$E$2:$E$9999,'QUALIFIED EFH'!BB$5))</f>
        <v>0</v>
      </c>
      <c r="BC54" s="476">
        <f>IF(BC$2&lt;&gt;"",IF($C54&lt;&gt;"TBA",BC$2/114,0),SUMIFS('HOURS&amp;CYCLES INPUT'!$F$2:$F$9999,'HOURS&amp;CYCLES INPUT'!$C$2:$C$9999,'QUALIFIED EFH'!$C54,'HOURS&amp;CYCLES INPUT'!$D$2:$D$9999,'QUALIFIED EFH'!BC$4,'HOURS&amp;CYCLES INPUT'!$E$2:$E$9999,'QUALIFIED EFH'!BC$5))</f>
        <v>0</v>
      </c>
      <c r="BD54" s="476">
        <f>IF(BD$2&lt;&gt;"",IF($C54&lt;&gt;"TBA",BD$2/114,0),SUMIFS('HOURS&amp;CYCLES INPUT'!$F$2:$F$9999,'HOURS&amp;CYCLES INPUT'!$C$2:$C$9999,'QUALIFIED EFH'!$C54,'HOURS&amp;CYCLES INPUT'!$D$2:$D$9999,'QUALIFIED EFH'!BD$4,'HOURS&amp;CYCLES INPUT'!$E$2:$E$9999,'QUALIFIED EFH'!BD$5))</f>
        <v>0</v>
      </c>
      <c r="BE54" s="476">
        <f>IF(BE$2&lt;&gt;"",IF($C54&lt;&gt;"TBA",BE$2/114,0),SUMIFS('HOURS&amp;CYCLES INPUT'!$F$2:$F$9999,'HOURS&amp;CYCLES INPUT'!$C$2:$C$9999,'QUALIFIED EFH'!$C54,'HOURS&amp;CYCLES INPUT'!$D$2:$D$9999,'QUALIFIED EFH'!BE$4,'HOURS&amp;CYCLES INPUT'!$E$2:$E$9999,'QUALIFIED EFH'!BE$5))</f>
        <v>0</v>
      </c>
      <c r="BF54" s="476">
        <f>IF(BF$2&lt;&gt;"",IF($C54&lt;&gt;"TBA",BF$2/114,0),SUMIFS('HOURS&amp;CYCLES INPUT'!$F$2:$F$9999,'HOURS&amp;CYCLES INPUT'!$C$2:$C$9999,'QUALIFIED EFH'!$C54,'HOURS&amp;CYCLES INPUT'!$D$2:$D$9999,'QUALIFIED EFH'!BF$4,'HOURS&amp;CYCLES INPUT'!$E$2:$E$9999,'QUALIFIED EFH'!BF$5))</f>
        <v>0</v>
      </c>
      <c r="BG54" s="476">
        <f>IF(BG$2&lt;&gt;"",IF($C54&lt;&gt;"TBA",BG$2/114,0),SUMIFS('HOURS&amp;CYCLES INPUT'!$F$2:$F$9999,'HOURS&amp;CYCLES INPUT'!$C$2:$C$9999,'QUALIFIED EFH'!$C54,'HOURS&amp;CYCLES INPUT'!$D$2:$D$9999,'QUALIFIED EFH'!BG$4,'HOURS&amp;CYCLES INPUT'!$E$2:$E$9999,'QUALIFIED EFH'!BG$5))</f>
        <v>0</v>
      </c>
      <c r="BH54" s="476">
        <f>IF(BH$2&lt;&gt;"",IF($C54&lt;&gt;"TBA",BH$2/114,0),SUMIFS('HOURS&amp;CYCLES INPUT'!$F$2:$F$9999,'HOURS&amp;CYCLES INPUT'!$C$2:$C$9999,'QUALIFIED EFH'!$C54,'HOURS&amp;CYCLES INPUT'!$D$2:$D$9999,'QUALIFIED EFH'!BH$4,'HOURS&amp;CYCLES INPUT'!$E$2:$E$9999,'QUALIFIED EFH'!BH$5))</f>
        <v>0</v>
      </c>
      <c r="BI54" s="476">
        <f>IF(BI$2&lt;&gt;"",IF($C54&lt;&gt;"TBA",BI$2/114,0),SUMIFS('HOURS&amp;CYCLES INPUT'!$F$2:$F$9999,'HOURS&amp;CYCLES INPUT'!$C$2:$C$9999,'QUALIFIED EFH'!$C54,'HOURS&amp;CYCLES INPUT'!$D$2:$D$9999,'QUALIFIED EFH'!BI$4,'HOURS&amp;CYCLES INPUT'!$E$2:$E$9999,'QUALIFIED EFH'!BI$5))</f>
        <v>0</v>
      </c>
      <c r="BJ54" s="476">
        <f>IF(BJ$2&lt;&gt;"",IF($C54&lt;&gt;"TBA",BJ$2/114,0),SUMIFS('HOURS&amp;CYCLES INPUT'!$F$2:$F$9999,'HOURS&amp;CYCLES INPUT'!$C$2:$C$9999,'QUALIFIED EFH'!$C54,'HOURS&amp;CYCLES INPUT'!$D$2:$D$9999,'QUALIFIED EFH'!BJ$4,'HOURS&amp;CYCLES INPUT'!$E$2:$E$9999,'QUALIFIED EFH'!BJ$5))</f>
        <v>0</v>
      </c>
      <c r="BK54" s="476">
        <f>IF(BK$2&lt;&gt;"",IF($C54&lt;&gt;"TBA",BK$2/114,0),SUMIFS('HOURS&amp;CYCLES INPUT'!$F$2:$F$9999,'HOURS&amp;CYCLES INPUT'!$C$2:$C$9999,'QUALIFIED EFH'!$C54,'HOURS&amp;CYCLES INPUT'!$D$2:$D$9999,'QUALIFIED EFH'!BK$4,'HOURS&amp;CYCLES INPUT'!$E$2:$E$9999,'QUALIFIED EFH'!BK$5))</f>
        <v>0</v>
      </c>
      <c r="BL54" s="476">
        <f>IF(BL$2&lt;&gt;"",IF($C54&lt;&gt;"TBA",BL$2/114,0),SUMIFS('HOURS&amp;CYCLES INPUT'!$F$2:$F$9999,'HOURS&amp;CYCLES INPUT'!$C$2:$C$9999,'QUALIFIED EFH'!$C54,'HOURS&amp;CYCLES INPUT'!$D$2:$D$9999,'QUALIFIED EFH'!BL$4,'HOURS&amp;CYCLES INPUT'!$E$2:$E$9999,'QUALIFIED EFH'!BL$5))</f>
        <v>0</v>
      </c>
      <c r="BM54" s="476">
        <f>IF(BM$2&lt;&gt;"",IF($C54&lt;&gt;"TBA",BM$2/114,0),SUMIFS('HOURS&amp;CYCLES INPUT'!$F$2:$F$9999,'HOURS&amp;CYCLES INPUT'!$C$2:$C$9999,'QUALIFIED EFH'!$C54,'HOURS&amp;CYCLES INPUT'!$D$2:$D$9999,'QUALIFIED EFH'!BM$4,'HOURS&amp;CYCLES INPUT'!$E$2:$E$9999,'QUALIFIED EFH'!BM$5))</f>
        <v>0</v>
      </c>
      <c r="BN54" s="476">
        <f>IF(BN$2&lt;&gt;"",IF($C54&lt;&gt;"TBA",BN$2/114,0),SUMIFS('HOURS&amp;CYCLES INPUT'!$F$2:$F$9999,'HOURS&amp;CYCLES INPUT'!$C$2:$C$9999,'QUALIFIED EFH'!$C54,'HOURS&amp;CYCLES INPUT'!$D$2:$D$9999,'QUALIFIED EFH'!BN$4,'HOURS&amp;CYCLES INPUT'!$E$2:$E$9999,'QUALIFIED EFH'!BN$5))</f>
        <v>0</v>
      </c>
      <c r="BO54" s="476">
        <f>IF(BO$2&lt;&gt;"",IF($C54&lt;&gt;"TBA",BO$2/114,0),SUMIFS('HOURS&amp;CYCLES INPUT'!$F$2:$F$9999,'HOURS&amp;CYCLES INPUT'!$C$2:$C$9999,'QUALIFIED EFH'!$C54,'HOURS&amp;CYCLES INPUT'!$D$2:$D$9999,'QUALIFIED EFH'!BO$4,'HOURS&amp;CYCLES INPUT'!$E$2:$E$9999,'QUALIFIED EFH'!BO$5))</f>
        <v>0</v>
      </c>
      <c r="BP54" s="476">
        <f>IF(BP$2&lt;&gt;"",IF($C54&lt;&gt;"TBA",BP$2/114,0),SUMIFS('HOURS&amp;CYCLES INPUT'!$F$2:$F$9999,'HOURS&amp;CYCLES INPUT'!$C$2:$C$9999,'QUALIFIED EFH'!$C54,'HOURS&amp;CYCLES INPUT'!$D$2:$D$9999,'QUALIFIED EFH'!BP$4,'HOURS&amp;CYCLES INPUT'!$E$2:$E$9999,'QUALIFIED EFH'!BP$5))</f>
        <v>0</v>
      </c>
      <c r="BQ54" s="476">
        <f>IF(BQ$2&lt;&gt;"",IF($C54&lt;&gt;"TBA",BQ$2/114,0),SUMIFS('HOURS&amp;CYCLES INPUT'!$F$2:$F$9999,'HOURS&amp;CYCLES INPUT'!$C$2:$C$9999,'QUALIFIED EFH'!$C54,'HOURS&amp;CYCLES INPUT'!$D$2:$D$9999,'QUALIFIED EFH'!BQ$4,'HOURS&amp;CYCLES INPUT'!$E$2:$E$9999,'QUALIFIED EFH'!BQ$5))</f>
        <v>0</v>
      </c>
      <c r="BR54" s="476">
        <f>IF(BR$2&lt;&gt;"",IF($C54&lt;&gt;"TBA",BR$2/114,0),SUMIFS('HOURS&amp;CYCLES INPUT'!$F$2:$F$9999,'HOURS&amp;CYCLES INPUT'!$C$2:$C$9999,'QUALIFIED EFH'!$C54,'HOURS&amp;CYCLES INPUT'!$D$2:$D$9999,'QUALIFIED EFH'!BR$4,'HOURS&amp;CYCLES INPUT'!$E$2:$E$9999,'QUALIFIED EFH'!BR$5))</f>
        <v>0</v>
      </c>
      <c r="BS54" s="476">
        <f>IF(BS$2&lt;&gt;"",IF($C54&lt;&gt;"TBA",BS$2/114,0),SUMIFS('HOURS&amp;CYCLES INPUT'!$F$2:$F$9999,'HOURS&amp;CYCLES INPUT'!$C$2:$C$9999,'QUALIFIED EFH'!$C54,'HOURS&amp;CYCLES INPUT'!$D$2:$D$9999,'QUALIFIED EFH'!BS$4,'HOURS&amp;CYCLES INPUT'!$E$2:$E$9999,'QUALIFIED EFH'!BS$5))</f>
        <v>0</v>
      </c>
      <c r="BT54" s="476">
        <f>IF(BT$2&lt;&gt;"",IF($C54&lt;&gt;"TBA",BT$2/114,0),SUMIFS('HOURS&amp;CYCLES INPUT'!$F$2:$F$9999,'HOURS&amp;CYCLES INPUT'!$C$2:$C$9999,'QUALIFIED EFH'!$C54,'HOURS&amp;CYCLES INPUT'!$D$2:$D$9999,'QUALIFIED EFH'!BT$4,'HOURS&amp;CYCLES INPUT'!$E$2:$E$9999,'QUALIFIED EFH'!BT$5))</f>
        <v>0</v>
      </c>
      <c r="BU54" s="476">
        <f>IF(BU$2&lt;&gt;"",IF($C54&lt;&gt;"TBA",BU$2/114,0),SUMIFS('HOURS&amp;CYCLES INPUT'!$F$2:$F$9999,'HOURS&amp;CYCLES INPUT'!$C$2:$C$9999,'QUALIFIED EFH'!$C54,'HOURS&amp;CYCLES INPUT'!$D$2:$D$9999,'QUALIFIED EFH'!BU$4,'HOURS&amp;CYCLES INPUT'!$E$2:$E$9999,'QUALIFIED EFH'!BU$5))</f>
        <v>0</v>
      </c>
      <c r="BV54" s="476">
        <f>IF(BV$2&lt;&gt;"",IF($C54&lt;&gt;"TBA",BV$2/114,0),SUMIFS('HOURS&amp;CYCLES INPUT'!$F$2:$F$9999,'HOURS&amp;CYCLES INPUT'!$C$2:$C$9999,'QUALIFIED EFH'!$C54,'HOURS&amp;CYCLES INPUT'!$D$2:$D$9999,'QUALIFIED EFH'!BV$4,'HOURS&amp;CYCLES INPUT'!$E$2:$E$9999,'QUALIFIED EFH'!BV$5))</f>
        <v>0</v>
      </c>
      <c r="BW54" s="476">
        <f>IF(BW$2&lt;&gt;"",IF($C54&lt;&gt;"TBA",BW$2/114,0),SUMIFS('HOURS&amp;CYCLES INPUT'!$F$2:$F$9999,'HOURS&amp;CYCLES INPUT'!$C$2:$C$9999,'QUALIFIED EFH'!$C54,'HOURS&amp;CYCLES INPUT'!$D$2:$D$9999,'QUALIFIED EFH'!BW$4,'HOURS&amp;CYCLES INPUT'!$E$2:$E$9999,'QUALIFIED EFH'!BW$5))</f>
        <v>131.27000000000001</v>
      </c>
      <c r="BX54" s="476">
        <f>IF(BX$2&lt;&gt;"",IF($C54&lt;&gt;"TBA",BX$2/114,0),SUMIFS('HOURS&amp;CYCLES INPUT'!$F$2:$F$9999,'HOURS&amp;CYCLES INPUT'!$C$2:$C$9999,'QUALIFIED EFH'!$C54,'HOURS&amp;CYCLES INPUT'!$D$2:$D$9999,'QUALIFIED EFH'!BX$4,'HOURS&amp;CYCLES INPUT'!$E$2:$E$9999,'QUALIFIED EFH'!BX$5))</f>
        <v>276.43</v>
      </c>
      <c r="BY54" s="476">
        <f>IF(BY$2&lt;&gt;"",IF($C54&lt;&gt;"TBA",BY$2/114,0),SUMIFS('HOURS&amp;CYCLES INPUT'!$F$2:$F$9999,'HOURS&amp;CYCLES INPUT'!$C$2:$C$9999,'QUALIFIED EFH'!$C54,'HOURS&amp;CYCLES INPUT'!$D$2:$D$9999,'QUALIFIED EFH'!BY$4,'HOURS&amp;CYCLES INPUT'!$E$2:$E$9999,'QUALIFIED EFH'!BY$5))</f>
        <v>385.7</v>
      </c>
      <c r="BZ54" s="476">
        <f>IF(BZ$2&lt;&gt;"",IF($C54&lt;&gt;"TBA",BZ$2/114,0),SUMIFS('HOURS&amp;CYCLES INPUT'!$F$2:$F$9999,'HOURS&amp;CYCLES INPUT'!$C$2:$C$9999,'QUALIFIED EFH'!$C54,'HOURS&amp;CYCLES INPUT'!$D$2:$D$9999,'QUALIFIED EFH'!BZ$4,'HOURS&amp;CYCLES INPUT'!$E$2:$E$9999,'QUALIFIED EFH'!BZ$5))</f>
        <v>283.3</v>
      </c>
      <c r="CA54" s="476">
        <f>IF(CA$2&lt;&gt;"",IF($C54&lt;&gt;"TBA",CA$2/114,0),SUMIFS('HOURS&amp;CYCLES INPUT'!$F$2:$F$9999,'HOURS&amp;CYCLES INPUT'!$C$2:$C$9999,'QUALIFIED EFH'!$C54,'HOURS&amp;CYCLES INPUT'!$D$2:$D$9999,'QUALIFIED EFH'!CA$4,'HOURS&amp;CYCLES INPUT'!$E$2:$E$9999,'QUALIFIED EFH'!CA$5))</f>
        <v>325.87</v>
      </c>
      <c r="CB54" s="476">
        <f>IF(CB$2&lt;&gt;"",IF($C54&lt;&gt;"TBA",CB$2/114,0),SUMIFS('HOURS&amp;CYCLES INPUT'!$F$2:$F$9999,'HOURS&amp;CYCLES INPUT'!$C$2:$C$9999,'QUALIFIED EFH'!$C54,'HOURS&amp;CYCLES INPUT'!$D$2:$D$9999,'QUALIFIED EFH'!CB$4,'HOURS&amp;CYCLES INPUT'!$E$2:$E$9999,'QUALIFIED EFH'!CB$5))</f>
        <v>337.08</v>
      </c>
      <c r="CC54" s="476">
        <f>IF(CC$2&lt;&gt;"",IF($C54&lt;&gt;"TBA",CC$2/114,0),SUMIFS('HOURS&amp;CYCLES INPUT'!$F$2:$F$9999,'HOURS&amp;CYCLES INPUT'!$C$2:$C$9999,'QUALIFIED EFH'!$C54,'HOURS&amp;CYCLES INPUT'!$D$2:$D$9999,'QUALIFIED EFH'!CC$4,'HOURS&amp;CYCLES INPUT'!$E$2:$E$9999,'QUALIFIED EFH'!CC$5))</f>
        <v>321.05</v>
      </c>
      <c r="CD54" s="476">
        <f>IF(CD$2&lt;&gt;"",IF($C54&lt;&gt;"TBA",CD$2/114,0),SUMIFS('HOURS&amp;CYCLES INPUT'!$F$2:$F$9999,'HOURS&amp;CYCLES INPUT'!$C$2:$C$9999,'QUALIFIED EFH'!$C54,'HOURS&amp;CYCLES INPUT'!$D$2:$D$9999,'QUALIFIED EFH'!CD$4,'HOURS&amp;CYCLES INPUT'!$E$2:$E$9999,'QUALIFIED EFH'!CD$5))</f>
        <v>399.45</v>
      </c>
      <c r="CE54" s="476">
        <f>IF(CE$2&lt;&gt;"",IF($C54&lt;&gt;"TBA",CE$2/114,0),SUMIFS('HOURS&amp;CYCLES INPUT'!$F$2:$F$9999,'HOURS&amp;CYCLES INPUT'!$C$2:$C$9999,'QUALIFIED EFH'!$C54,'HOURS&amp;CYCLES INPUT'!$D$2:$D$9999,'QUALIFIED EFH'!CE$4,'HOURS&amp;CYCLES INPUT'!$E$2:$E$9999,'QUALIFIED EFH'!CE$5))</f>
        <v>396.27</v>
      </c>
      <c r="CF54" s="476">
        <f>IF(CF$2&lt;&gt;"",IF($C54&lt;&gt;"TBA",CF$2/114,0),SUMIFS('HOURS&amp;CYCLES INPUT'!$F$2:$F$9999,'HOURS&amp;CYCLES INPUT'!$C$2:$C$9999,'QUALIFIED EFH'!$C54,'HOURS&amp;CYCLES INPUT'!$D$2:$D$9999,'QUALIFIED EFH'!CF$4,'HOURS&amp;CYCLES INPUT'!$E$2:$E$9999,'QUALIFIED EFH'!CF$5))</f>
        <v>396.05</v>
      </c>
      <c r="CG54" s="476">
        <f>IF(CG$2&lt;&gt;"",IF($C54&lt;&gt;"TBA",CG$2/114,0),SUMIFS('HOURS&amp;CYCLES INPUT'!$F$2:$F$9999,'HOURS&amp;CYCLES INPUT'!$C$2:$C$9999,'QUALIFIED EFH'!$C54,'HOURS&amp;CYCLES INPUT'!$D$2:$D$9999,'QUALIFIED EFH'!CG$4,'HOURS&amp;CYCLES INPUT'!$E$2:$E$9999,'QUALIFIED EFH'!CG$5))</f>
        <v>373.28</v>
      </c>
      <c r="CH54" s="476">
        <f>IF(CH$2&lt;&gt;"",IF($C54&lt;&gt;"TBA",CH$2/114,0),SUMIFS('HOURS&amp;CYCLES INPUT'!$F$2:$F$9999,'HOURS&amp;CYCLES INPUT'!$C$2:$C$9999,'QUALIFIED EFH'!$C54,'HOURS&amp;CYCLES INPUT'!$D$2:$D$9999,'QUALIFIED EFH'!CH$4,'HOURS&amp;CYCLES INPUT'!$E$2:$E$9999,'QUALIFIED EFH'!CH$5))</f>
        <v>183.56</v>
      </c>
      <c r="CI54" s="476">
        <f>IF(CI$2&lt;&gt;"",IF($C54&lt;&gt;"TBA",CI$2/114,0),SUMIFS('HOURS&amp;CYCLES INPUT'!$F$2:$F$9999,'HOURS&amp;CYCLES INPUT'!$C$2:$C$9999,'QUALIFIED EFH'!$C54,'HOURS&amp;CYCLES INPUT'!$D$2:$D$9999,'QUALIFIED EFH'!CI$4,'HOURS&amp;CYCLES INPUT'!$E$2:$E$9999,'QUALIFIED EFH'!CI$5))</f>
        <v>0</v>
      </c>
      <c r="CJ54" s="476">
        <f>IF(CJ$2&lt;&gt;"",IF($C54&lt;&gt;"TBA",CJ$2/114,0),SUMIFS('HOURS&amp;CYCLES INPUT'!$F$2:$F$9999,'HOURS&amp;CYCLES INPUT'!$C$2:$C$9999,'QUALIFIED EFH'!$C54,'HOURS&amp;CYCLES INPUT'!$D$2:$D$9999,'QUALIFIED EFH'!CJ$4,'HOURS&amp;CYCLES INPUT'!$E$2:$E$9999,'QUALIFIED EFH'!CJ$5))</f>
        <v>0</v>
      </c>
      <c r="CK54" s="476">
        <f>IF(CK$2&lt;&gt;"",IF($C54&lt;&gt;"TBA",CK$2/114,0),SUMIFS('HOURS&amp;CYCLES INPUT'!$F$2:$F$9999,'HOURS&amp;CYCLES INPUT'!$C$2:$C$9999,'QUALIFIED EFH'!$C54,'HOURS&amp;CYCLES INPUT'!$D$2:$D$9999,'QUALIFIED EFH'!CK$4,'HOURS&amp;CYCLES INPUT'!$E$2:$E$9999,'QUALIFIED EFH'!CK$5))</f>
        <v>0</v>
      </c>
      <c r="CL54" s="476">
        <f>IF(CL$2&lt;&gt;"",IF($C54&lt;&gt;"TBA",CL$2/114,0),SUMIFS('HOURS&amp;CYCLES INPUT'!$F$2:$F$9999,'HOURS&amp;CYCLES INPUT'!$C$2:$C$9999,'QUALIFIED EFH'!$C54,'HOURS&amp;CYCLES INPUT'!$D$2:$D$9999,'QUALIFIED EFH'!CL$4,'HOURS&amp;CYCLES INPUT'!$E$2:$E$9999,'QUALIFIED EFH'!CL$5))</f>
        <v>0</v>
      </c>
      <c r="CM54" s="476">
        <f>IF(CM$2&lt;&gt;"",IF($C54&lt;&gt;"TBA",CM$2/114,0),SUMIFS('HOURS&amp;CYCLES INPUT'!$F$2:$F$9999,'HOURS&amp;CYCLES INPUT'!$C$2:$C$9999,'QUALIFIED EFH'!$C54,'HOURS&amp;CYCLES INPUT'!$D$2:$D$9999,'QUALIFIED EFH'!CM$4,'HOURS&amp;CYCLES INPUT'!$E$2:$E$9999,'QUALIFIED EFH'!CM$5))</f>
        <v>0</v>
      </c>
      <c r="CN54" s="476">
        <f>IF(CN$2&lt;&gt;"",IF($C54&lt;&gt;"TBA",CN$2/114,0),SUMIFS('HOURS&amp;CYCLES INPUT'!$F$2:$F$9999,'HOURS&amp;CYCLES INPUT'!$C$2:$C$9999,'QUALIFIED EFH'!$C54,'HOURS&amp;CYCLES INPUT'!$D$2:$D$9999,'QUALIFIED EFH'!CN$4,'HOURS&amp;CYCLES INPUT'!$E$2:$E$9999,'QUALIFIED EFH'!CN$5))</f>
        <v>0</v>
      </c>
      <c r="CO54" s="476">
        <f>IF(CO$2&lt;&gt;"",IF($C54&lt;&gt;"TBA",CO$2/114,0),SUMIFS('HOURS&amp;CYCLES INPUT'!$F$2:$F$9999,'HOURS&amp;CYCLES INPUT'!$C$2:$C$9999,'QUALIFIED EFH'!$C54,'HOURS&amp;CYCLES INPUT'!$D$2:$D$9999,'QUALIFIED EFH'!CO$4,'HOURS&amp;CYCLES INPUT'!$E$2:$E$9999,'QUALIFIED EFH'!CO$5))</f>
        <v>0</v>
      </c>
      <c r="CP54" s="476">
        <f>IF(CP$2&lt;&gt;"",IF($C54&lt;&gt;"TBA",CP$2/114,0),SUMIFS('HOURS&amp;CYCLES INPUT'!$F$2:$F$9999,'HOURS&amp;CYCLES INPUT'!$C$2:$C$9999,'QUALIFIED EFH'!$C54,'HOURS&amp;CYCLES INPUT'!$D$2:$D$9999,'QUALIFIED EFH'!CP$4,'HOURS&amp;CYCLES INPUT'!$E$2:$E$9999,'QUALIFIED EFH'!CP$5))</f>
        <v>0</v>
      </c>
      <c r="CQ54" s="476">
        <f>IF(CQ$2&lt;&gt;"",IF($C54&lt;&gt;"TBA",CQ$2/114,0),SUMIFS('HOURS&amp;CYCLES INPUT'!$F$2:$F$9999,'HOURS&amp;CYCLES INPUT'!$C$2:$C$9999,'QUALIFIED EFH'!$C54,'HOURS&amp;CYCLES INPUT'!$D$2:$D$9999,'QUALIFIED EFH'!CQ$4,'HOURS&amp;CYCLES INPUT'!$E$2:$E$9999,'QUALIFIED EFH'!CQ$5))</f>
        <v>0</v>
      </c>
      <c r="CR54" s="476">
        <f>IF(CR$2&lt;&gt;"",IF($C54&lt;&gt;"TBA",CR$2/114,0),SUMIFS('HOURS&amp;CYCLES INPUT'!$F$2:$F$9999,'HOURS&amp;CYCLES INPUT'!$C$2:$C$9999,'QUALIFIED EFH'!$C54,'HOURS&amp;CYCLES INPUT'!$D$2:$D$9999,'QUALIFIED EFH'!CR$4,'HOURS&amp;CYCLES INPUT'!$E$2:$E$9999,'QUALIFIED EFH'!CR$5))</f>
        <v>0</v>
      </c>
      <c r="CS54" s="476">
        <f>IF(CS$2&lt;&gt;"",IF($C54&lt;&gt;"TBA",CS$2/114,0),SUMIFS('HOURS&amp;CYCLES INPUT'!$F$2:$F$9999,'HOURS&amp;CYCLES INPUT'!$C$2:$C$9999,'QUALIFIED EFH'!$C54,'HOURS&amp;CYCLES INPUT'!$D$2:$D$9999,'QUALIFIED EFH'!CS$4,'HOURS&amp;CYCLES INPUT'!$E$2:$E$9999,'QUALIFIED EFH'!CS$5))</f>
        <v>0</v>
      </c>
      <c r="CT54" s="476">
        <f>IF(CT$2&lt;&gt;"",IF($C54&lt;&gt;"TBA",CT$2/114,0),SUMIFS('HOURS&amp;CYCLES INPUT'!$F$2:$F$9999,'HOURS&amp;CYCLES INPUT'!$C$2:$C$9999,'QUALIFIED EFH'!$C54,'HOURS&amp;CYCLES INPUT'!$D$2:$D$9999,'QUALIFIED EFH'!CT$4,'HOURS&amp;CYCLES INPUT'!$E$2:$E$9999,'QUALIFIED EFH'!CT$5))</f>
        <v>0</v>
      </c>
      <c r="CU54" s="476">
        <f>IF(CU$2&lt;&gt;"",IF($C54&lt;&gt;"TBA",CU$2/114,0),SUMIFS('HOURS&amp;CYCLES INPUT'!$F$2:$F$9999,'HOURS&amp;CYCLES INPUT'!$C$2:$C$9999,'QUALIFIED EFH'!$C54,'HOURS&amp;CYCLES INPUT'!$D$2:$D$9999,'QUALIFIED EFH'!CU$4,'HOURS&amp;CYCLES INPUT'!$E$2:$E$9999,'QUALIFIED EFH'!CU$5))</f>
        <v>0</v>
      </c>
      <c r="CV54" s="476">
        <f>IF(CV$2&lt;&gt;"",IF($C54&lt;&gt;"TBA",CV$2/114,0),SUMIFS('HOURS&amp;CYCLES INPUT'!$F$2:$F$9999,'HOURS&amp;CYCLES INPUT'!$C$2:$C$9999,'QUALIFIED EFH'!$C54,'HOURS&amp;CYCLES INPUT'!$D$2:$D$9999,'QUALIFIED EFH'!CV$4,'HOURS&amp;CYCLES INPUT'!$E$2:$E$9999,'QUALIFIED EFH'!CV$5))</f>
        <v>178.92</v>
      </c>
      <c r="CW54" s="476">
        <f>IF(CW$2&lt;&gt;"",IF($C54&lt;&gt;"TBA",CW$2/114,0),SUMIFS('HOURS&amp;CYCLES INPUT'!$F$2:$F$9999,'HOURS&amp;CYCLES INPUT'!$C$2:$C$9999,'QUALIFIED EFH'!$C54,'HOURS&amp;CYCLES INPUT'!$D$2:$D$9999,'QUALIFIED EFH'!CW$4,'HOURS&amp;CYCLES INPUT'!$E$2:$E$9999,'QUALIFIED EFH'!CW$5))</f>
        <v>415.05</v>
      </c>
      <c r="CX54" s="476">
        <f>IF(CX$2&lt;&gt;"",IF($C54&lt;&gt;"TBA",CX$2/114,0),SUMIFS('HOURS&amp;CYCLES INPUT'!$F$2:$F$9999,'HOURS&amp;CYCLES INPUT'!$C$2:$C$9999,'QUALIFIED EFH'!$C54,'HOURS&amp;CYCLES INPUT'!$D$2:$D$9999,'QUALIFIED EFH'!CX$4,'HOURS&amp;CYCLES INPUT'!$E$2:$E$9999,'QUALIFIED EFH'!CX$5))</f>
        <v>330.85</v>
      </c>
      <c r="CY54" s="476">
        <f>IF(CY$2&lt;&gt;"",IF($C54&lt;&gt;"TBA",CY$2/114,0),SUMIFS('HOURS&amp;CYCLES INPUT'!$F$2:$F$9999,'HOURS&amp;CYCLES INPUT'!$C$2:$C$9999,'QUALIFIED EFH'!$C54,'HOURS&amp;CYCLES INPUT'!$D$2:$D$9999,'QUALIFIED EFH'!CY$4,'HOURS&amp;CYCLES INPUT'!$E$2:$E$9999,'QUALIFIED EFH'!CY$5))</f>
        <v>467.85</v>
      </c>
      <c r="CZ54" s="476">
        <f>IF(CZ$2&lt;&gt;"",IF($C54&lt;&gt;"TBA",CZ$2/114,0),SUMIFS('HOURS&amp;CYCLES INPUT'!$F$2:$F$9999,'HOURS&amp;CYCLES INPUT'!$C$2:$C$9999,'QUALIFIED EFH'!$C54,'HOURS&amp;CYCLES INPUT'!$D$2:$D$9999,'QUALIFIED EFH'!CZ$4,'HOURS&amp;CYCLES INPUT'!$E$2:$E$9999,'QUALIFIED EFH'!CZ$5))</f>
        <v>438.41</v>
      </c>
      <c r="DA54" s="476">
        <f>IF(DA$2&lt;&gt;"",IF($C54&lt;&gt;"TBA",DA$2/114,0),SUMIFS('HOURS&amp;CYCLES INPUT'!$F$2:$F$9999,'HOURS&amp;CYCLES INPUT'!$C$2:$C$9999,'QUALIFIED EFH'!$C54,'HOURS&amp;CYCLES INPUT'!$D$2:$D$9999,'QUALIFIED EFH'!DA$4,'HOURS&amp;CYCLES INPUT'!$E$2:$E$9999,'QUALIFIED EFH'!DA$5))</f>
        <v>449.49</v>
      </c>
      <c r="DB54" s="476">
        <f>IF(DB$2&lt;&gt;"",IF($C54&lt;&gt;"TBA",DB$2/114,0),SUMIFS('HOURS&amp;CYCLES INPUT'!$F$2:$F$9999,'HOURS&amp;CYCLES INPUT'!$C$2:$C$9999,'QUALIFIED EFH'!$C54,'HOURS&amp;CYCLES INPUT'!$D$2:$D$9999,'QUALIFIED EFH'!DB$4,'HOURS&amp;CYCLES INPUT'!$E$2:$E$9999,'QUALIFIED EFH'!DB$5))</f>
        <v>478.25</v>
      </c>
      <c r="DC54" s="476">
        <f>IF(DC$2&lt;&gt;"",IF($C54&lt;&gt;"TBA",DC$2/114,0),SUMIFS('HOURS&amp;CYCLES INPUT'!$F$2:$F$9999,'HOURS&amp;CYCLES INPUT'!$C$2:$C$9999,'QUALIFIED EFH'!$C54,'HOURS&amp;CYCLES INPUT'!$D$2:$D$9999,'QUALIFIED EFH'!DC$4,'HOURS&amp;CYCLES INPUT'!$E$2:$E$9999,'QUALIFIED EFH'!DC$5))</f>
        <v>497.83</v>
      </c>
      <c r="DD54" s="476">
        <f>IF(DD$2&lt;&gt;"",IF($C54&lt;&gt;"TBA",DD$2/114,0),SUMIFS('HOURS&amp;CYCLES INPUT'!$F$2:$F$9999,'HOURS&amp;CYCLES INPUT'!$C$2:$C$9999,'QUALIFIED EFH'!$C54,'HOURS&amp;CYCLES INPUT'!$D$2:$D$9999,'QUALIFIED EFH'!DD$4,'HOURS&amp;CYCLES INPUT'!$E$2:$E$9999,'QUALIFIED EFH'!DD$5))</f>
        <v>456.48</v>
      </c>
      <c r="DE54" s="476">
        <f>IF(DE$2&lt;&gt;"",IF($C54&lt;&gt;"TBA",DE$2/114,0),SUMIFS('HOURS&amp;CYCLES INPUT'!$F$2:$F$9999,'HOURS&amp;CYCLES INPUT'!$C$2:$C$9999,'QUALIFIED EFH'!$C54,'HOURS&amp;CYCLES INPUT'!$D$2:$D$9999,'QUALIFIED EFH'!DE$4,'HOURS&amp;CYCLES INPUT'!$E$2:$E$9999,'QUALIFIED EFH'!DE$5))</f>
        <v>443.45</v>
      </c>
      <c r="DF54" s="476">
        <f>IF(DF$2&lt;&gt;"",IF($C54&lt;&gt;"TBA",DF$2/114,0),SUMIFS('HOURS&amp;CYCLES INPUT'!$F$2:$F$9999,'HOURS&amp;CYCLES INPUT'!$C$2:$C$9999,'QUALIFIED EFH'!$C54,'HOURS&amp;CYCLES INPUT'!$D$2:$D$9999,'QUALIFIED EFH'!DF$4,'HOURS&amp;CYCLES INPUT'!$E$2:$E$9999,'QUALIFIED EFH'!DF$5))</f>
        <v>512.66999999999996</v>
      </c>
      <c r="DG54" s="476">
        <f>IF(DG$2&lt;&gt;"",IF($C54&lt;&gt;"TBA",DG$2/114,0),SUMIFS('HOURS&amp;CYCLES INPUT'!$F$2:$F$9999,'HOURS&amp;CYCLES INPUT'!$C$2:$C$9999,'QUALIFIED EFH'!$C54,'HOURS&amp;CYCLES INPUT'!$D$2:$D$9999,'QUALIFIED EFH'!DG$4,'HOURS&amp;CYCLES INPUT'!$E$2:$E$9999,'QUALIFIED EFH'!DG$5))</f>
        <v>461.58</v>
      </c>
      <c r="DH54" s="476">
        <f>IF(DH$2&lt;&gt;"",IF($C54&lt;&gt;"TBA",DH$2/114,0),SUMIFS('HOURS&amp;CYCLES INPUT'!$F$2:$F$9999,'HOURS&amp;CYCLES INPUT'!$C$2:$C$9999,'QUALIFIED EFH'!$C54,'HOURS&amp;CYCLES INPUT'!$D$2:$D$9999,'QUALIFIED EFH'!DH$4,'HOURS&amp;CYCLES INPUT'!$E$2:$E$9999,'QUALIFIED EFH'!DH$5))</f>
        <v>0</v>
      </c>
      <c r="DI54" s="476">
        <f>IF(DI$2&lt;&gt;"",IF($C54&lt;&gt;"TBA",DI$2/114,0),SUMIFS('HOURS&amp;CYCLES INPUT'!$F$2:$F$9999,'HOURS&amp;CYCLES INPUT'!$C$2:$C$9999,'QUALIFIED EFH'!$C54,'HOURS&amp;CYCLES INPUT'!$D$2:$D$9999,'QUALIFIED EFH'!DI$4,'HOURS&amp;CYCLES INPUT'!$E$2:$E$9999,'QUALIFIED EFH'!DI$5))</f>
        <v>0</v>
      </c>
      <c r="DJ54" s="476">
        <f>IF(DJ$2&lt;&gt;"",IF($C54&lt;&gt;"TBA",DJ$2/114,0),SUMIFS('HOURS&amp;CYCLES INPUT'!$F$2:$F$9999,'HOURS&amp;CYCLES INPUT'!$C$2:$C$9999,'QUALIFIED EFH'!$C54,'HOURS&amp;CYCLES INPUT'!$D$2:$D$9999,'QUALIFIED EFH'!DJ$4,'HOURS&amp;CYCLES INPUT'!$E$2:$E$9999,'QUALIFIED EFH'!DJ$5))</f>
        <v>0</v>
      </c>
      <c r="DK54" s="476">
        <f>IF(DK$2&lt;&gt;"",IF($C54&lt;&gt;"TBA",DK$2/114,0),SUMIFS('HOURS&amp;CYCLES INPUT'!$F$2:$F$9999,'HOURS&amp;CYCLES INPUT'!$C$2:$C$9999,'QUALIFIED EFH'!$C54,'HOURS&amp;CYCLES INPUT'!$D$2:$D$9999,'QUALIFIED EFH'!DK$4,'HOURS&amp;CYCLES INPUT'!$E$2:$E$9999,'QUALIFIED EFH'!DK$5))</f>
        <v>0</v>
      </c>
      <c r="DL54" s="476">
        <f>IF(DL$2&lt;&gt;"",IF($C54&lt;&gt;"TBA",DL$2/114,0),SUMIFS('HOURS&amp;CYCLES INPUT'!$F$2:$F$9999,'HOURS&amp;CYCLES INPUT'!$C$2:$C$9999,'QUALIFIED EFH'!$C54,'HOURS&amp;CYCLES INPUT'!$D$2:$D$9999,'QUALIFIED EFH'!DL$4,'HOURS&amp;CYCLES INPUT'!$E$2:$E$9999,'QUALIFIED EFH'!DL$5))</f>
        <v>0</v>
      </c>
      <c r="DM54" s="476">
        <f>IF(DM$2&lt;&gt;"",IF($C54&lt;&gt;"TBA",DM$2/114,0),SUMIFS('HOURS&amp;CYCLES INPUT'!$F$2:$F$9999,'HOURS&amp;CYCLES INPUT'!$C$2:$C$9999,'QUALIFIED EFH'!$C54,'HOURS&amp;CYCLES INPUT'!$D$2:$D$9999,'QUALIFIED EFH'!DM$4,'HOURS&amp;CYCLES INPUT'!$E$2:$E$9999,'QUALIFIED EFH'!DM$5))</f>
        <v>0</v>
      </c>
      <c r="DN54" s="476">
        <f>IF(DN$2&lt;&gt;"",IF($C54&lt;&gt;"TBA",DN$2/114,0),SUMIFS('HOURS&amp;CYCLES INPUT'!$F$2:$F$9999,'HOURS&amp;CYCLES INPUT'!$C$2:$C$9999,'QUALIFIED EFH'!$C54,'HOURS&amp;CYCLES INPUT'!$D$2:$D$9999,'QUALIFIED EFH'!DN$4,'HOURS&amp;CYCLES INPUT'!$E$2:$E$9999,'QUALIFIED EFH'!DN$5))</f>
        <v>0</v>
      </c>
      <c r="DO54" s="476">
        <f>IF(DO$2&lt;&gt;"",IF($C54&lt;&gt;"TBA",DO$2/114,0),SUMIFS('HOURS&amp;CYCLES INPUT'!$F$2:$F$9999,'HOURS&amp;CYCLES INPUT'!$C$2:$C$9999,'QUALIFIED EFH'!$C54,'HOURS&amp;CYCLES INPUT'!$D$2:$D$9999,'QUALIFIED EFH'!DO$4,'HOURS&amp;CYCLES INPUT'!$E$2:$E$9999,'QUALIFIED EFH'!DO$5))</f>
        <v>0</v>
      </c>
      <c r="DP54" s="476">
        <f>IF(DP$2&lt;&gt;"",IF($C54&lt;&gt;"TBA",DP$2/114,0),SUMIFS('HOURS&amp;CYCLES INPUT'!$F$2:$F$9999,'HOURS&amp;CYCLES INPUT'!$C$2:$C$9999,'QUALIFIED EFH'!$C54,'HOURS&amp;CYCLES INPUT'!$D$2:$D$9999,'QUALIFIED EFH'!DP$4,'HOURS&amp;CYCLES INPUT'!$E$2:$E$9999,'QUALIFIED EFH'!DP$5))</f>
        <v>0</v>
      </c>
      <c r="DQ54" s="476">
        <f>IF(DQ$2&lt;&gt;"",IF($C54&lt;&gt;"TBA",DQ$2/114,0),SUMIFS('HOURS&amp;CYCLES INPUT'!$F$2:$F$9999,'HOURS&amp;CYCLES INPUT'!$C$2:$C$9999,'QUALIFIED EFH'!$C54,'HOURS&amp;CYCLES INPUT'!$D$2:$D$9999,'QUALIFIED EFH'!DQ$4,'HOURS&amp;CYCLES INPUT'!$E$2:$E$9999,'QUALIFIED EFH'!DQ$5))</f>
        <v>0</v>
      </c>
      <c r="DR54" s="476">
        <f>IF(DR$2&lt;&gt;"",IF($C54&lt;&gt;"TBA",DR$2/114,0),SUMIFS('HOURS&amp;CYCLES INPUT'!$F$2:$F$9999,'HOURS&amp;CYCLES INPUT'!$C$2:$C$9999,'QUALIFIED EFH'!$C54,'HOURS&amp;CYCLES INPUT'!$D$2:$D$9999,'QUALIFIED EFH'!DR$4,'HOURS&amp;CYCLES INPUT'!$E$2:$E$9999,'QUALIFIED EFH'!DR$5))</f>
        <v>0</v>
      </c>
      <c r="DS54" s="476">
        <f>IF(DS$2&lt;&gt;"",IF($C54&lt;&gt;"TBA",DS$2/114,0),SUMIFS('HOURS&amp;CYCLES INPUT'!$F$2:$F$9999,'HOURS&amp;CYCLES INPUT'!$C$2:$C$9999,'QUALIFIED EFH'!$C54,'HOURS&amp;CYCLES INPUT'!$D$2:$D$9999,'QUALIFIED EFH'!DS$4,'HOURS&amp;CYCLES INPUT'!$E$2:$E$9999,'QUALIFIED EFH'!DS$5))</f>
        <v>0</v>
      </c>
      <c r="DT54" s="476">
        <f>IF(DT$2&lt;&gt;"",IF($C54&lt;&gt;"TBA",DT$2/114,0),SUMIFS('HOURS&amp;CYCLES INPUT'!$F$2:$F$9999,'HOURS&amp;CYCLES INPUT'!$C$2:$C$9999,'QUALIFIED EFH'!$C54,'HOURS&amp;CYCLES INPUT'!$D$2:$D$9999,'QUALIFIED EFH'!DT$4,'HOURS&amp;CYCLES INPUT'!$E$2:$E$9999,'QUALIFIED EFH'!DT$5))</f>
        <v>0</v>
      </c>
      <c r="DU54" s="476">
        <f>IF(DU$2&lt;&gt;"",IF($C54&lt;&gt;"TBA",DU$2/114,0),SUMIFS('HOURS&amp;CYCLES INPUT'!$F$2:$F$9999,'HOURS&amp;CYCLES INPUT'!$C$2:$C$9999,'QUALIFIED EFH'!$C54,'HOURS&amp;CYCLES INPUT'!$D$2:$D$9999,'QUALIFIED EFH'!DU$4,'HOURS&amp;CYCLES INPUT'!$E$2:$E$9999,'QUALIFIED EFH'!DU$5))</f>
        <v>0</v>
      </c>
      <c r="DV54" s="476">
        <f>IF(DV$2&lt;&gt;"",IF($C54&lt;&gt;"TBA",DV$2/114,0),SUMIFS('HOURS&amp;CYCLES INPUT'!$F$2:$F$9999,'HOURS&amp;CYCLES INPUT'!$C$2:$C$9999,'QUALIFIED EFH'!$C54,'HOURS&amp;CYCLES INPUT'!$D$2:$D$9999,'QUALIFIED EFH'!DV$4,'HOURS&amp;CYCLES INPUT'!$E$2:$E$9999,'QUALIFIED EFH'!DV$5))</f>
        <v>0</v>
      </c>
      <c r="DW54" s="476">
        <f>IF(DW$2&lt;&gt;"",IF($C54&lt;&gt;"TBA",DW$2/114,0),SUMIFS('HOURS&amp;CYCLES INPUT'!$F$2:$F$9999,'HOURS&amp;CYCLES INPUT'!$C$2:$C$9999,'QUALIFIED EFH'!$C54,'HOURS&amp;CYCLES INPUT'!$D$2:$D$9999,'QUALIFIED EFH'!DW$4,'HOURS&amp;CYCLES INPUT'!$E$2:$E$9999,'QUALIFIED EFH'!DW$5))</f>
        <v>0</v>
      </c>
      <c r="DX54" s="476">
        <f>IF(DX$2&lt;&gt;"",IF($C54&lt;&gt;"TBA",DX$2/114,0),SUMIFS('HOURS&amp;CYCLES INPUT'!$F$2:$F$9999,'HOURS&amp;CYCLES INPUT'!$C$2:$C$9999,'QUALIFIED EFH'!$C54,'HOURS&amp;CYCLES INPUT'!$D$2:$D$9999,'QUALIFIED EFH'!DX$4,'HOURS&amp;CYCLES INPUT'!$E$2:$E$9999,'QUALIFIED EFH'!DX$5))</f>
        <v>0</v>
      </c>
      <c r="DY54" s="476">
        <f>IF(DY$2&lt;&gt;"",IF($C54&lt;&gt;"TBA",DY$2/114,0),SUMIFS('HOURS&amp;CYCLES INPUT'!$F$2:$F$9999,'HOURS&amp;CYCLES INPUT'!$C$2:$C$9999,'QUALIFIED EFH'!$C54,'HOURS&amp;CYCLES INPUT'!$D$2:$D$9999,'QUALIFIED EFH'!DY$4,'HOURS&amp;CYCLES INPUT'!$E$2:$E$9999,'QUALIFIED EFH'!DY$5))</f>
        <v>0</v>
      </c>
      <c r="DZ54" s="476">
        <f>IF(DZ$2&lt;&gt;"",IF($C54&lt;&gt;"TBA",DZ$2/114,0),SUMIFS('HOURS&amp;CYCLES INPUT'!$F$2:$F$9999,'HOURS&amp;CYCLES INPUT'!$C$2:$C$9999,'QUALIFIED EFH'!$C54,'HOURS&amp;CYCLES INPUT'!$D$2:$D$9999,'QUALIFIED EFH'!DZ$4,'HOURS&amp;CYCLES INPUT'!$E$2:$E$9999,'QUALIFIED EFH'!DZ$5))</f>
        <v>0</v>
      </c>
      <c r="EA54" s="476">
        <f>IF(EA$2&lt;&gt;"",IF($C54&lt;&gt;"TBA",EA$2/114,0),SUMIFS('HOURS&amp;CYCLES INPUT'!$F$2:$F$9999,'HOURS&amp;CYCLES INPUT'!$C$2:$C$9999,'QUALIFIED EFH'!$C54,'HOURS&amp;CYCLES INPUT'!$D$2:$D$9999,'QUALIFIED EFH'!EA$4,'HOURS&amp;CYCLES INPUT'!$E$2:$E$9999,'QUALIFIED EFH'!EA$5))</f>
        <v>0</v>
      </c>
      <c r="EB54" s="476">
        <f>IF(EB$2&lt;&gt;"",IF($C54&lt;&gt;"TBA",EB$2/114,0),SUMIFS('HOURS&amp;CYCLES INPUT'!$F$2:$F$9999,'HOURS&amp;CYCLES INPUT'!$C$2:$C$9999,'QUALIFIED EFH'!$C54,'HOURS&amp;CYCLES INPUT'!$D$2:$D$9999,'QUALIFIED EFH'!EB$4,'HOURS&amp;CYCLES INPUT'!$E$2:$E$9999,'QUALIFIED EFH'!EB$5))</f>
        <v>0</v>
      </c>
      <c r="EC54" s="476">
        <f>IF(EC$2&lt;&gt;"",IF($C54&lt;&gt;"TBA",EC$2/114,0),SUMIFS('HOURS&amp;CYCLES INPUT'!$F$2:$F$9999,'HOURS&amp;CYCLES INPUT'!$C$2:$C$9999,'QUALIFIED EFH'!$C54,'HOURS&amp;CYCLES INPUT'!$D$2:$D$9999,'QUALIFIED EFH'!EC$4,'HOURS&amp;CYCLES INPUT'!$E$2:$E$9999,'QUALIFIED EFH'!EC$5))</f>
        <v>0</v>
      </c>
      <c r="ED54" s="476">
        <f>IF(ED$2&lt;&gt;"",IF($C54&lt;&gt;"TBA",ED$2/114,0),SUMIFS('HOURS&amp;CYCLES INPUT'!$F$2:$F$9999,'HOURS&amp;CYCLES INPUT'!$C$2:$C$9999,'QUALIFIED EFH'!$C54,'HOURS&amp;CYCLES INPUT'!$D$2:$D$9999,'QUALIFIED EFH'!ED$4,'HOURS&amp;CYCLES INPUT'!$E$2:$E$9999,'QUALIFIED EFH'!ED$5))</f>
        <v>0</v>
      </c>
      <c r="EE54" s="476">
        <f>IF(EE$2&lt;&gt;"",IF($C54&lt;&gt;"TBA",EE$2/114,0),SUMIFS('HOURS&amp;CYCLES INPUT'!$F$2:$F$9999,'HOURS&amp;CYCLES INPUT'!$C$2:$C$9999,'QUALIFIED EFH'!$C54,'HOURS&amp;CYCLES INPUT'!$D$2:$D$9999,'QUALIFIED EFH'!EE$4,'HOURS&amp;CYCLES INPUT'!$E$2:$E$9999,'QUALIFIED EFH'!EE$5))</f>
        <v>0</v>
      </c>
      <c r="EF54" s="476">
        <f>IF(EF$2&lt;&gt;"",IF($C54&lt;&gt;"TBA",EF$2/114,0),SUMIFS('HOURS&amp;CYCLES INPUT'!$F$2:$F$9999,'HOURS&amp;CYCLES INPUT'!$C$2:$C$9999,'QUALIFIED EFH'!$C54,'HOURS&amp;CYCLES INPUT'!$D$2:$D$9999,'QUALIFIED EFH'!EF$4,'HOURS&amp;CYCLES INPUT'!$E$2:$E$9999,'QUALIFIED EFH'!EF$5))</f>
        <v>0</v>
      </c>
      <c r="EG54" s="476">
        <f>IF(EG$2&lt;&gt;"",IF($C54&lt;&gt;"TBA",EG$2/114,0),SUMIFS('HOURS&amp;CYCLES INPUT'!$F$2:$F$9999,'HOURS&amp;CYCLES INPUT'!$C$2:$C$9999,'QUALIFIED EFH'!$C54,'HOURS&amp;CYCLES INPUT'!$D$2:$D$9999,'QUALIFIED EFH'!EG$4,'HOURS&amp;CYCLES INPUT'!$E$2:$E$9999,'QUALIFIED EFH'!EG$5))</f>
        <v>0</v>
      </c>
      <c r="EH54" s="476">
        <f>IF(EH$2&lt;&gt;"",IF($C54&lt;&gt;"TBA",EH$2/114,0),SUMIFS('HOURS&amp;CYCLES INPUT'!$F$2:$F$9999,'HOURS&amp;CYCLES INPUT'!$C$2:$C$9999,'QUALIFIED EFH'!$C54,'HOURS&amp;CYCLES INPUT'!$D$2:$D$9999,'QUALIFIED EFH'!EH$4,'HOURS&amp;CYCLES INPUT'!$E$2:$E$9999,'QUALIFIED EFH'!EH$5))</f>
        <v>0</v>
      </c>
      <c r="EI54" s="476">
        <f>IF(EI$2&lt;&gt;"",IF($C54&lt;&gt;"TBA",EI$2/114,0),SUMIFS('HOURS&amp;CYCLES INPUT'!$F$2:$F$9999,'HOURS&amp;CYCLES INPUT'!$C$2:$C$9999,'QUALIFIED EFH'!$C54,'HOURS&amp;CYCLES INPUT'!$D$2:$D$9999,'QUALIFIED EFH'!EI$4,'HOURS&amp;CYCLES INPUT'!$E$2:$E$9999,'QUALIFIED EFH'!EI$5))</f>
        <v>0</v>
      </c>
      <c r="EJ54" s="476">
        <f>IF(EJ$2&lt;&gt;"",IF($C54&lt;&gt;"TBA",EJ$2/114,0),SUMIFS('HOURS&amp;CYCLES INPUT'!$F$2:$F$9999,'HOURS&amp;CYCLES INPUT'!$C$2:$C$9999,'QUALIFIED EFH'!$C54,'HOURS&amp;CYCLES INPUT'!$D$2:$D$9999,'QUALIFIED EFH'!EJ$4,'HOURS&amp;CYCLES INPUT'!$E$2:$E$9999,'QUALIFIED EFH'!EJ$5))</f>
        <v>0</v>
      </c>
      <c r="EK54" s="476">
        <f>IF(EK$2&lt;&gt;"",IF($C54&lt;&gt;"TBA",EK$2/114,0),SUMIFS('HOURS&amp;CYCLES INPUT'!$F$2:$F$9999,'HOURS&amp;CYCLES INPUT'!$C$2:$C$9999,'QUALIFIED EFH'!$C54,'HOURS&amp;CYCLES INPUT'!$D$2:$D$9999,'QUALIFIED EFH'!EK$4,'HOURS&amp;CYCLES INPUT'!$E$2:$E$9999,'QUALIFIED EFH'!EK$5))</f>
        <v>0</v>
      </c>
      <c r="EL54" s="476">
        <f>IF(EL$2&lt;&gt;"",IF($C54&lt;&gt;"TBA",EL$2/114,0),SUMIFS('HOURS&amp;CYCLES INPUT'!$F$2:$F$9999,'HOURS&amp;CYCLES INPUT'!$C$2:$C$9999,'QUALIFIED EFH'!$C54,'HOURS&amp;CYCLES INPUT'!$D$2:$D$9999,'QUALIFIED EFH'!EL$4,'HOURS&amp;CYCLES INPUT'!$E$2:$E$9999,'QUALIFIED EFH'!EL$5))</f>
        <v>0</v>
      </c>
      <c r="EM54" s="476">
        <f>IF(EM$2&lt;&gt;"",IF($C54&lt;&gt;"TBA",EM$2/114,0),SUMIFS('HOURS&amp;CYCLES INPUT'!$F$2:$F$9999,'HOURS&amp;CYCLES INPUT'!$C$2:$C$9999,'QUALIFIED EFH'!$C54,'HOURS&amp;CYCLES INPUT'!$D$2:$D$9999,'QUALIFIED EFH'!EM$4,'HOURS&amp;CYCLES INPUT'!$E$2:$E$9999,'QUALIFIED EFH'!EM$5))</f>
        <v>0</v>
      </c>
      <c r="EN54" s="476">
        <f>IF(EN$2&lt;&gt;"",IF($C54&lt;&gt;"TBA",EN$2/114,0),SUMIFS('HOURS&amp;CYCLES INPUT'!$F$2:$F$9999,'HOURS&amp;CYCLES INPUT'!$C$2:$C$9999,'QUALIFIED EFH'!$C54,'HOURS&amp;CYCLES INPUT'!$D$2:$D$9999,'QUALIFIED EFH'!EN$4,'HOURS&amp;CYCLES INPUT'!$E$2:$E$9999,'QUALIFIED EFH'!EN$5))</f>
        <v>0</v>
      </c>
      <c r="EO54" s="476">
        <f>IF(EO$2&lt;&gt;"",IF($C54&lt;&gt;"TBA",EO$2/114,0),SUMIFS('HOURS&amp;CYCLES INPUT'!$F$2:$F$9999,'HOURS&amp;CYCLES INPUT'!$C$2:$C$9999,'QUALIFIED EFH'!$C54,'HOURS&amp;CYCLES INPUT'!$D$2:$D$9999,'QUALIFIED EFH'!EO$4,'HOURS&amp;CYCLES INPUT'!$E$2:$E$9999,'QUALIFIED EFH'!EO$5))</f>
        <v>0</v>
      </c>
      <c r="EP54" s="476">
        <f>IF(EP$2&lt;&gt;"",IF($C54&lt;&gt;"TBA",EP$2/114,0),SUMIFS('HOURS&amp;CYCLES INPUT'!$F$2:$F$9999,'HOURS&amp;CYCLES INPUT'!$C$2:$C$9999,'QUALIFIED EFH'!$C54,'HOURS&amp;CYCLES INPUT'!$D$2:$D$9999,'QUALIFIED EFH'!EP$4,'HOURS&amp;CYCLES INPUT'!$E$2:$E$9999,'QUALIFIED EFH'!EP$5))</f>
        <v>0</v>
      </c>
      <c r="EQ54" s="476">
        <f>IF(EQ$2&lt;&gt;"",IF($C54&lt;&gt;"TBA",EQ$2/114,0),SUMIFS('HOURS&amp;CYCLES INPUT'!$F$2:$F$9999,'HOURS&amp;CYCLES INPUT'!$C$2:$C$9999,'QUALIFIED EFH'!$C54,'HOURS&amp;CYCLES INPUT'!$D$2:$D$9999,'QUALIFIED EFH'!EQ$4,'HOURS&amp;CYCLES INPUT'!$E$2:$E$9999,'QUALIFIED EFH'!EQ$5))</f>
        <v>0</v>
      </c>
      <c r="ER54" s="476">
        <f>IF(ER$2&lt;&gt;"",IF($C54&lt;&gt;"TBA",ER$2/114,0),SUMIFS('HOURS&amp;CYCLES INPUT'!$F$2:$F$9999,'HOURS&amp;CYCLES INPUT'!$C$2:$C$9999,'QUALIFIED EFH'!$C54,'HOURS&amp;CYCLES INPUT'!$D$2:$D$9999,'QUALIFIED EFH'!ER$4,'HOURS&amp;CYCLES INPUT'!$E$2:$E$9999,'QUALIFIED EFH'!ER$5))</f>
        <v>0</v>
      </c>
      <c r="ES54" s="476">
        <f>IF(ES$2&lt;&gt;"",IF($C54&lt;&gt;"TBA",ES$2/114,0),SUMIFS('HOURS&amp;CYCLES INPUT'!$F$2:$F$9999,'HOURS&amp;CYCLES INPUT'!$C$2:$C$9999,'QUALIFIED EFH'!$C54,'HOURS&amp;CYCLES INPUT'!$D$2:$D$9999,'QUALIFIED EFH'!ES$4,'HOURS&amp;CYCLES INPUT'!$E$2:$E$9999,'QUALIFIED EFH'!ES$5))</f>
        <v>0</v>
      </c>
      <c r="ET54" s="476">
        <f>IF(ET$2&lt;&gt;"",IF($C54&lt;&gt;"TBA",ET$2/114,0),SUMIFS('HOURS&amp;CYCLES INPUT'!$F$2:$F$9999,'HOURS&amp;CYCLES INPUT'!$C$2:$C$9999,'QUALIFIED EFH'!$C54,'HOURS&amp;CYCLES INPUT'!$D$2:$D$9999,'QUALIFIED EFH'!ET$4,'HOURS&amp;CYCLES INPUT'!$E$2:$E$9999,'QUALIFIED EFH'!ET$5))</f>
        <v>0</v>
      </c>
      <c r="EU54" s="476">
        <f>IF(EU$2&lt;&gt;"",IF($C54&lt;&gt;"TBA",EU$2/114,0),SUMIFS('HOURS&amp;CYCLES INPUT'!$F$2:$F$9999,'HOURS&amp;CYCLES INPUT'!$C$2:$C$9999,'QUALIFIED EFH'!$C54,'HOURS&amp;CYCLES INPUT'!$D$2:$D$9999,'QUALIFIED EFH'!EU$4,'HOURS&amp;CYCLES INPUT'!$E$2:$E$9999,'QUALIFIED EFH'!EU$5))</f>
        <v>0</v>
      </c>
      <c r="EV54" s="476">
        <f>IF(EV$2&lt;&gt;"",IF($C54&lt;&gt;"TBA",EV$2/114,0),SUMIFS('HOURS&amp;CYCLES INPUT'!$F$2:$F$9999,'HOURS&amp;CYCLES INPUT'!$C$2:$C$9999,'QUALIFIED EFH'!$C54,'HOURS&amp;CYCLES INPUT'!$D$2:$D$9999,'QUALIFIED EFH'!EV$4,'HOURS&amp;CYCLES INPUT'!$E$2:$E$9999,'QUALIFIED EFH'!EV$5))</f>
        <v>0</v>
      </c>
      <c r="EW54" s="476">
        <f>IF(EW$2&lt;&gt;"",IF($C54&lt;&gt;"TBA",EW$2/114,0),SUMIFS('HOURS&amp;CYCLES INPUT'!$F$2:$F$9999,'HOURS&amp;CYCLES INPUT'!$C$2:$C$9999,'QUALIFIED EFH'!$C54,'HOURS&amp;CYCLES INPUT'!$D$2:$D$9999,'QUALIFIED EFH'!EW$4,'HOURS&amp;CYCLES INPUT'!$E$2:$E$9999,'QUALIFIED EFH'!EW$5))</f>
        <v>0</v>
      </c>
      <c r="EX54" s="476">
        <f>IF(EX$2&lt;&gt;"",IF($C54&lt;&gt;"TBA",EX$2/114,0),SUMIFS('HOURS&amp;CYCLES INPUT'!$F$2:$F$9999,'HOURS&amp;CYCLES INPUT'!$C$2:$C$9999,'QUALIFIED EFH'!$C54,'HOURS&amp;CYCLES INPUT'!$D$2:$D$9999,'QUALIFIED EFH'!EX$4,'HOURS&amp;CYCLES INPUT'!$E$2:$E$9999,'QUALIFIED EFH'!EX$5))</f>
        <v>0</v>
      </c>
      <c r="EY54" s="476">
        <f>IF(EY$2&lt;&gt;"",IF($C54&lt;&gt;"TBA",EY$2/114,0),SUMIFS('HOURS&amp;CYCLES INPUT'!$F$2:$F$9999,'HOURS&amp;CYCLES INPUT'!$C$2:$C$9999,'QUALIFIED EFH'!$C54,'HOURS&amp;CYCLES INPUT'!$D$2:$D$9999,'QUALIFIED EFH'!EY$4,'HOURS&amp;CYCLES INPUT'!$E$2:$E$9999,'QUALIFIED EFH'!EY$5))</f>
        <v>0</v>
      </c>
      <c r="EZ54" s="476">
        <f>IF(EZ$2&lt;&gt;"",IF($C54&lt;&gt;"TBA",EZ$2/114,0),SUMIFS('HOURS&amp;CYCLES INPUT'!$F$2:$F$9999,'HOURS&amp;CYCLES INPUT'!$C$2:$C$9999,'QUALIFIED EFH'!$C54,'HOURS&amp;CYCLES INPUT'!$D$2:$D$9999,'QUALIFIED EFH'!EZ$4,'HOURS&amp;CYCLES INPUT'!$E$2:$E$9999,'QUALIFIED EFH'!EZ$5))</f>
        <v>0</v>
      </c>
      <c r="FA54" s="476">
        <f>IF(FA$2&lt;&gt;"",IF($C54&lt;&gt;"TBA",FA$2/114,0),SUMIFS('HOURS&amp;CYCLES INPUT'!$F$2:$F$9999,'HOURS&amp;CYCLES INPUT'!$C$2:$C$9999,'QUALIFIED EFH'!$C54,'HOURS&amp;CYCLES INPUT'!$D$2:$D$9999,'QUALIFIED EFH'!FA$4,'HOURS&amp;CYCLES INPUT'!$E$2:$E$9999,'QUALIFIED EFH'!FA$5))</f>
        <v>0</v>
      </c>
      <c r="FB54" s="476">
        <f>IF(FB$2&lt;&gt;"",IF($C54&lt;&gt;"TBA",FB$2/114,0),SUMIFS('HOURS&amp;CYCLES INPUT'!$F$2:$F$9999,'HOURS&amp;CYCLES INPUT'!$C$2:$C$9999,'QUALIFIED EFH'!$C54,'HOURS&amp;CYCLES INPUT'!$D$2:$D$9999,'QUALIFIED EFH'!FB$4,'HOURS&amp;CYCLES INPUT'!$E$2:$E$9999,'QUALIFIED EFH'!FB$5))</f>
        <v>0</v>
      </c>
      <c r="FC54" s="476">
        <f>IF(FC$2&lt;&gt;"",IF($C54&lt;&gt;"TBA",FC$2/114,0),SUMIFS('HOURS&amp;CYCLES INPUT'!$F$2:$F$9999,'HOURS&amp;CYCLES INPUT'!$C$2:$C$9999,'QUALIFIED EFH'!$C54,'HOURS&amp;CYCLES INPUT'!$D$2:$D$9999,'QUALIFIED EFH'!FC$4,'HOURS&amp;CYCLES INPUT'!$E$2:$E$9999,'QUALIFIED EFH'!FC$5))</f>
        <v>0</v>
      </c>
      <c r="FD54" s="476">
        <f>IF(FD$2&lt;&gt;"",IF($C54&lt;&gt;"TBA",FD$2/114,0),SUMIFS('HOURS&amp;CYCLES INPUT'!$F$2:$F$9999,'HOURS&amp;CYCLES INPUT'!$C$2:$C$9999,'QUALIFIED EFH'!$C54,'HOURS&amp;CYCLES INPUT'!$D$2:$D$9999,'QUALIFIED EFH'!FD$4,'HOURS&amp;CYCLES INPUT'!$E$2:$E$9999,'QUALIFIED EFH'!FD$5))</f>
        <v>0</v>
      </c>
      <c r="FE54" s="476">
        <f>IF(FE$2&lt;&gt;"",IF($C54&lt;&gt;"TBA",FE$2/114,0),SUMIFS('HOURS&amp;CYCLES INPUT'!$F$2:$F$9999,'HOURS&amp;CYCLES INPUT'!$C$2:$C$9999,'QUALIFIED EFH'!$C54,'HOURS&amp;CYCLES INPUT'!$D$2:$D$9999,'QUALIFIED EFH'!FE$4,'HOURS&amp;CYCLES INPUT'!$E$2:$E$9999,'QUALIFIED EFH'!FE$5))</f>
        <v>0</v>
      </c>
      <c r="FF54" s="476">
        <f>IF(FF$2&lt;&gt;"",IF($C54&lt;&gt;"TBA",FF$2/114,0),SUMIFS('HOURS&amp;CYCLES INPUT'!$F$2:$F$9999,'HOURS&amp;CYCLES INPUT'!$C$2:$C$9999,'QUALIFIED EFH'!$C54,'HOURS&amp;CYCLES INPUT'!$D$2:$D$9999,'QUALIFIED EFH'!FF$4,'HOURS&amp;CYCLES INPUT'!$E$2:$E$9999,'QUALIFIED EFH'!FF$5))</f>
        <v>0</v>
      </c>
      <c r="FG54" s="476">
        <f>IF(FG$2&lt;&gt;"",IF($C54&lt;&gt;"TBA",FG$2/114,0),SUMIFS('HOURS&amp;CYCLES INPUT'!$F$2:$F$9999,'HOURS&amp;CYCLES INPUT'!$C$2:$C$9999,'QUALIFIED EFH'!$C54,'HOURS&amp;CYCLES INPUT'!$D$2:$D$9999,'QUALIFIED EFH'!FG$4,'HOURS&amp;CYCLES INPUT'!$E$2:$E$9999,'QUALIFIED EFH'!FG$5))</f>
        <v>0</v>
      </c>
      <c r="FH54" s="476">
        <f>IF(FH$2&lt;&gt;"",IF($C54&lt;&gt;"TBA",FH$2/114,0),SUMIFS('HOURS&amp;CYCLES INPUT'!$F$2:$F$9999,'HOURS&amp;CYCLES INPUT'!$C$2:$C$9999,'QUALIFIED EFH'!$C54,'HOURS&amp;CYCLES INPUT'!$D$2:$D$9999,'QUALIFIED EFH'!FH$4,'HOURS&amp;CYCLES INPUT'!$E$2:$E$9999,'QUALIFIED EFH'!FH$5))</f>
        <v>0</v>
      </c>
      <c r="FI54" s="476">
        <f>IF(FI$2&lt;&gt;"",IF($C54&lt;&gt;"TBA",FI$2/114,0),SUMIFS('HOURS&amp;CYCLES INPUT'!$F$2:$F$9999,'HOURS&amp;CYCLES INPUT'!$C$2:$C$9999,'QUALIFIED EFH'!$C54,'HOURS&amp;CYCLES INPUT'!$D$2:$D$9999,'QUALIFIED EFH'!FI$4,'HOURS&amp;CYCLES INPUT'!$E$2:$E$9999,'QUALIFIED EFH'!FI$5))</f>
        <v>0</v>
      </c>
      <c r="FJ54" s="476">
        <f>IF(FJ$2&lt;&gt;"",IF($C54&lt;&gt;"TBA",FJ$2/114,0),SUMIFS('HOURS&amp;CYCLES INPUT'!$F$2:$F$9999,'HOURS&amp;CYCLES INPUT'!$C$2:$C$9999,'QUALIFIED EFH'!$C54,'HOURS&amp;CYCLES INPUT'!$D$2:$D$9999,'QUALIFIED EFH'!FJ$4,'HOURS&amp;CYCLES INPUT'!$E$2:$E$9999,'QUALIFIED EFH'!FJ$5))</f>
        <v>0</v>
      </c>
      <c r="FK54" s="476">
        <f>IF(FK$2&lt;&gt;"",IF($C54&lt;&gt;"TBA",FK$2/114,0),SUMIFS('HOURS&amp;CYCLES INPUT'!$F$2:$F$9999,'HOURS&amp;CYCLES INPUT'!$C$2:$C$9999,'QUALIFIED EFH'!$C54,'HOURS&amp;CYCLES INPUT'!$D$2:$D$9999,'QUALIFIED EFH'!FK$4,'HOURS&amp;CYCLES INPUT'!$E$2:$E$9999,'QUALIFIED EFH'!FK$5))</f>
        <v>0</v>
      </c>
      <c r="FL54" s="476">
        <f>IF(FL$2&lt;&gt;"",IF($C54&lt;&gt;"TBA",FL$2/114,0),SUMIFS('HOURS&amp;CYCLES INPUT'!$F$2:$F$9999,'HOURS&amp;CYCLES INPUT'!$C$2:$C$9999,'QUALIFIED EFH'!$C54,'HOURS&amp;CYCLES INPUT'!$D$2:$D$9999,'QUALIFIED EFH'!FL$4,'HOURS&amp;CYCLES INPUT'!$E$2:$E$9999,'QUALIFIED EFH'!FL$5))</f>
        <v>0</v>
      </c>
      <c r="FM54" s="476">
        <f>IF(FM$2&lt;&gt;"",IF($C54&lt;&gt;"TBA",FM$2/114,0),SUMIFS('HOURS&amp;CYCLES INPUT'!$F$2:$F$9999,'HOURS&amp;CYCLES INPUT'!$C$2:$C$9999,'QUALIFIED EFH'!$C54,'HOURS&amp;CYCLES INPUT'!$D$2:$D$9999,'QUALIFIED EFH'!FM$4,'HOURS&amp;CYCLES INPUT'!$E$2:$E$9999,'QUALIFIED EFH'!FM$5))</f>
        <v>0</v>
      </c>
      <c r="FN54" s="476">
        <f>IF(FN$2&lt;&gt;"",IF($C54&lt;&gt;"TBA",FN$2/114,0),SUMIFS('HOURS&amp;CYCLES INPUT'!$F$2:$F$9999,'HOURS&amp;CYCLES INPUT'!$C$2:$C$9999,'QUALIFIED EFH'!$C54,'HOURS&amp;CYCLES INPUT'!$D$2:$D$9999,'QUALIFIED EFH'!FN$4,'HOURS&amp;CYCLES INPUT'!$E$2:$E$9999,'QUALIFIED EFH'!FN$5))</f>
        <v>0</v>
      </c>
      <c r="FO54" s="476">
        <f>IF(FO$2&lt;&gt;"",IF($C54&lt;&gt;"TBA",FO$2/114,0),SUMIFS('HOURS&amp;CYCLES INPUT'!$F$2:$F$9999,'HOURS&amp;CYCLES INPUT'!$C$2:$C$9999,'QUALIFIED EFH'!$C54,'HOURS&amp;CYCLES INPUT'!$D$2:$D$9999,'QUALIFIED EFH'!FO$4,'HOURS&amp;CYCLES INPUT'!$E$2:$E$9999,'QUALIFIED EFH'!FO$5))</f>
        <v>0</v>
      </c>
      <c r="FP54" s="476">
        <f>IF(FP$2&lt;&gt;"",IF($C54&lt;&gt;"TBA",FP$2/114,0),SUMIFS('HOURS&amp;CYCLES INPUT'!$F$2:$F$9999,'HOURS&amp;CYCLES INPUT'!$C$2:$C$9999,'QUALIFIED EFH'!$C54,'HOURS&amp;CYCLES INPUT'!$D$2:$D$9999,'QUALIFIED EFH'!FP$4,'HOURS&amp;CYCLES INPUT'!$E$2:$E$9999,'QUALIFIED EFH'!FP$5))</f>
        <v>0</v>
      </c>
      <c r="FQ54" s="476">
        <f>IF(FQ$2&lt;&gt;"",IF($C54&lt;&gt;"TBA",FQ$2/114,0),SUMIFS('HOURS&amp;CYCLES INPUT'!$F$2:$F$9999,'HOURS&amp;CYCLES INPUT'!$C$2:$C$9999,'QUALIFIED EFH'!$C54,'HOURS&amp;CYCLES INPUT'!$D$2:$D$9999,'QUALIFIED EFH'!FQ$4,'HOURS&amp;CYCLES INPUT'!$E$2:$E$9999,'QUALIFIED EFH'!FQ$5))</f>
        <v>0</v>
      </c>
      <c r="FR54" s="476">
        <f>IF(FR$2&lt;&gt;"",IF($C54&lt;&gt;"TBA",FR$2/114,0),SUMIFS('HOURS&amp;CYCLES INPUT'!$F$2:$F$9999,'HOURS&amp;CYCLES INPUT'!$C$2:$C$9999,'QUALIFIED EFH'!$C54,'HOURS&amp;CYCLES INPUT'!$D$2:$D$9999,'QUALIFIED EFH'!FR$4,'HOURS&amp;CYCLES INPUT'!$E$2:$E$9999,'QUALIFIED EFH'!FR$5))</f>
        <v>0</v>
      </c>
      <c r="FS54" s="476">
        <f>IF(FS$2&lt;&gt;"",IF($C54&lt;&gt;"TBA",FS$2/114,0),SUMIFS('HOURS&amp;CYCLES INPUT'!$F$2:$F$9999,'HOURS&amp;CYCLES INPUT'!$C$2:$C$9999,'QUALIFIED EFH'!$C54,'HOURS&amp;CYCLES INPUT'!$D$2:$D$9999,'QUALIFIED EFH'!FS$4,'HOURS&amp;CYCLES INPUT'!$E$2:$E$9999,'QUALIFIED EFH'!FS$5))</f>
        <v>0</v>
      </c>
      <c r="FT54" s="476">
        <f>IF(FT$2&lt;&gt;"",IF($C54&lt;&gt;"TBA",FT$2/114,0),SUMIFS('HOURS&amp;CYCLES INPUT'!$F$2:$F$9999,'HOURS&amp;CYCLES INPUT'!$C$2:$C$9999,'QUALIFIED EFH'!$C54,'HOURS&amp;CYCLES INPUT'!$D$2:$D$9999,'QUALIFIED EFH'!FT$4,'HOURS&amp;CYCLES INPUT'!$E$2:$E$9999,'QUALIFIED EFH'!FT$5))</f>
        <v>0</v>
      </c>
      <c r="FU54" s="476">
        <f>IF(FU$2&lt;&gt;"",IF($C54&lt;&gt;"TBA",FU$2/114,0),SUMIFS('HOURS&amp;CYCLES INPUT'!$F$2:$F$9999,'HOURS&amp;CYCLES INPUT'!$C$2:$C$9999,'QUALIFIED EFH'!$C54,'HOURS&amp;CYCLES INPUT'!$D$2:$D$9999,'QUALIFIED EFH'!FU$4,'HOURS&amp;CYCLES INPUT'!$E$2:$E$9999,'QUALIFIED EFH'!FU$5))</f>
        <v>0</v>
      </c>
      <c r="FV54" s="476">
        <f>IF(FV$2&lt;&gt;"",IF($C54&lt;&gt;"TBA",FV$2/114,0),SUMIFS('HOURS&amp;CYCLES INPUT'!$F$2:$F$9999,'HOURS&amp;CYCLES INPUT'!$C$2:$C$9999,'QUALIFIED EFH'!$C54,'HOURS&amp;CYCLES INPUT'!$D$2:$D$9999,'QUALIFIED EFH'!FV$4,'HOURS&amp;CYCLES INPUT'!$E$2:$E$9999,'QUALIFIED EFH'!FV$5))</f>
        <v>0</v>
      </c>
      <c r="FW54" s="476">
        <f>IF(FW$2&lt;&gt;"",IF($C54&lt;&gt;"TBA",FW$2/114,0),SUMIFS('HOURS&amp;CYCLES INPUT'!$F$2:$F$9999,'HOURS&amp;CYCLES INPUT'!$C$2:$C$9999,'QUALIFIED EFH'!$C54,'HOURS&amp;CYCLES INPUT'!$D$2:$D$9999,'QUALIFIED EFH'!FW$4,'HOURS&amp;CYCLES INPUT'!$E$2:$E$9999,'QUALIFIED EFH'!FW$5))</f>
        <v>0</v>
      </c>
      <c r="FX54" s="476">
        <f>IF(FX$2&lt;&gt;"",IF($C54&lt;&gt;"TBA",FX$2/114,0),SUMIFS('HOURS&amp;CYCLES INPUT'!$F$2:$F$9999,'HOURS&amp;CYCLES INPUT'!$C$2:$C$9999,'QUALIFIED EFH'!$C54,'HOURS&amp;CYCLES INPUT'!$D$2:$D$9999,'QUALIFIED EFH'!FX$4,'HOURS&amp;CYCLES INPUT'!$E$2:$E$9999,'QUALIFIED EFH'!FX$5))</f>
        <v>0</v>
      </c>
      <c r="FY54" s="476">
        <f>IF(FY$2&lt;&gt;"",IF($C54&lt;&gt;"TBA",FY$2/114,0),SUMIFS('HOURS&amp;CYCLES INPUT'!$F$2:$F$9999,'HOURS&amp;CYCLES INPUT'!$C$2:$C$9999,'QUALIFIED EFH'!$C54,'HOURS&amp;CYCLES INPUT'!$D$2:$D$9999,'QUALIFIED EFH'!FY$4,'HOURS&amp;CYCLES INPUT'!$E$2:$E$9999,'QUALIFIED EFH'!FY$5))</f>
        <v>0</v>
      </c>
      <c r="FZ54" s="476">
        <f>IF(FZ$2&lt;&gt;"",IF($C54&lt;&gt;"TBA",FZ$2/114,0),SUMIFS('HOURS&amp;CYCLES INPUT'!$F$2:$F$9999,'HOURS&amp;CYCLES INPUT'!$C$2:$C$9999,'QUALIFIED EFH'!$C54,'HOURS&amp;CYCLES INPUT'!$D$2:$D$9999,'QUALIFIED EFH'!FZ$4,'HOURS&amp;CYCLES INPUT'!$E$2:$E$9999,'QUALIFIED EFH'!FZ$5))</f>
        <v>0</v>
      </c>
      <c r="GA54" s="476">
        <f>IF(GA$2&lt;&gt;"",IF($C54&lt;&gt;"TBA",GA$2/114,0),SUMIFS('HOURS&amp;CYCLES INPUT'!$F$2:$F$9999,'HOURS&amp;CYCLES INPUT'!$C$2:$C$9999,'QUALIFIED EFH'!$C54,'HOURS&amp;CYCLES INPUT'!$D$2:$D$9999,'QUALIFIED EFH'!GA$4,'HOURS&amp;CYCLES INPUT'!$E$2:$E$9999,'QUALIFIED EFH'!GA$5))</f>
        <v>0</v>
      </c>
      <c r="GB54" s="476">
        <f>IF(GB$2&lt;&gt;"",IF($C54&lt;&gt;"TBA",GB$2/114,0),SUMIFS('HOURS&amp;CYCLES INPUT'!$F$2:$F$9999,'HOURS&amp;CYCLES INPUT'!$C$2:$C$9999,'QUALIFIED EFH'!$C54,'HOURS&amp;CYCLES INPUT'!$D$2:$D$9999,'QUALIFIED EFH'!GB$4,'HOURS&amp;CYCLES INPUT'!$E$2:$E$9999,'QUALIFIED EFH'!GB$5))</f>
        <v>0</v>
      </c>
    </row>
    <row r="55" spans="3:184" x14ac:dyDescent="0.35">
      <c r="C55" s="472">
        <f>'QUALIFIED ENGINES'!D56</f>
        <v>91476</v>
      </c>
      <c r="D55" s="476">
        <f>IF(D$2&lt;&gt;"",IF($C55&lt;&gt;"TBA",D$2/114,0),SUMIFS('HOURS&amp;CYCLES INPUT'!$F$2:$F$9999,'HOURS&amp;CYCLES INPUT'!$C$2:$C$9999,'QUALIFIED EFH'!$C55,'HOURS&amp;CYCLES INPUT'!$D$2:$D$9999,'QUALIFIED EFH'!D$4,'HOURS&amp;CYCLES INPUT'!$E$2:$E$9999,'QUALIFIED EFH'!D$5))</f>
        <v>0</v>
      </c>
      <c r="E55" s="476">
        <f>IF(E$2&lt;&gt;"",IF($C55&lt;&gt;"TBA",E$2/114,0),SUMIFS('HOURS&amp;CYCLES INPUT'!$F$2:$F$9999,'HOURS&amp;CYCLES INPUT'!$C$2:$C$9999,'QUALIFIED EFH'!$C55,'HOURS&amp;CYCLES INPUT'!$D$2:$D$9999,'QUALIFIED EFH'!E$4,'HOURS&amp;CYCLES INPUT'!$E$2:$E$9999,'QUALIFIED EFH'!E$5))</f>
        <v>0</v>
      </c>
      <c r="F55" s="476">
        <f>IF(F$2&lt;&gt;"",IF($C55&lt;&gt;"TBA",F$2/114,0),SUMIFS('HOURS&amp;CYCLES INPUT'!$F$2:$F$9999,'HOURS&amp;CYCLES INPUT'!$C$2:$C$9999,'QUALIFIED EFH'!$C55,'HOURS&amp;CYCLES INPUT'!$D$2:$D$9999,'QUALIFIED EFH'!F$4,'HOURS&amp;CYCLES INPUT'!$E$2:$E$9999,'QUALIFIED EFH'!F$5))</f>
        <v>0</v>
      </c>
      <c r="G55" s="476">
        <f>IF(G$2&lt;&gt;"",IF($C55&lt;&gt;"TBA",G$2/114,0),SUMIFS('HOURS&amp;CYCLES INPUT'!$F$2:$F$9999,'HOURS&amp;CYCLES INPUT'!$C$2:$C$9999,'QUALIFIED EFH'!$C55,'HOURS&amp;CYCLES INPUT'!$D$2:$D$9999,'QUALIFIED EFH'!G$4,'HOURS&amp;CYCLES INPUT'!$E$2:$E$9999,'QUALIFIED EFH'!G$5))</f>
        <v>0</v>
      </c>
      <c r="H55" s="476">
        <f>IF(H$2&lt;&gt;"",IF($C55&lt;&gt;"TBA",H$2/114,0),SUMIFS('HOURS&amp;CYCLES INPUT'!$F$2:$F$9999,'HOURS&amp;CYCLES INPUT'!$C$2:$C$9999,'QUALIFIED EFH'!$C55,'HOURS&amp;CYCLES INPUT'!$D$2:$D$9999,'QUALIFIED EFH'!H$4,'HOURS&amp;CYCLES INPUT'!$E$2:$E$9999,'QUALIFIED EFH'!H$5))</f>
        <v>0</v>
      </c>
      <c r="I55" s="476">
        <f>IF(I$2&lt;&gt;"",IF($C55&lt;&gt;"TBA",I$2/114,0),SUMIFS('HOURS&amp;CYCLES INPUT'!$F$2:$F$9999,'HOURS&amp;CYCLES INPUT'!$C$2:$C$9999,'QUALIFIED EFH'!$C55,'HOURS&amp;CYCLES INPUT'!$D$2:$D$9999,'QUALIFIED EFH'!I$4,'HOURS&amp;CYCLES INPUT'!$E$2:$E$9999,'QUALIFIED EFH'!I$5))</f>
        <v>0</v>
      </c>
      <c r="J55" s="476">
        <f>IF(J$2&lt;&gt;"",IF($C55&lt;&gt;"TBA",J$2/114,0),SUMIFS('HOURS&amp;CYCLES INPUT'!$F$2:$F$9999,'HOURS&amp;CYCLES INPUT'!$C$2:$C$9999,'QUALIFIED EFH'!$C55,'HOURS&amp;CYCLES INPUT'!$D$2:$D$9999,'QUALIFIED EFH'!J$4,'HOURS&amp;CYCLES INPUT'!$E$2:$E$9999,'QUALIFIED EFH'!J$5))</f>
        <v>0</v>
      </c>
      <c r="K55" s="476">
        <f>IF(K$2&lt;&gt;"",IF($C55&lt;&gt;"TBA",K$2/114,0),SUMIFS('HOURS&amp;CYCLES INPUT'!$F$2:$F$9999,'HOURS&amp;CYCLES INPUT'!$C$2:$C$9999,'QUALIFIED EFH'!$C55,'HOURS&amp;CYCLES INPUT'!$D$2:$D$9999,'QUALIFIED EFH'!K$4,'HOURS&amp;CYCLES INPUT'!$E$2:$E$9999,'QUALIFIED EFH'!K$5))</f>
        <v>0</v>
      </c>
      <c r="L55" s="476">
        <f>IF(L$2&lt;&gt;"",IF($C55&lt;&gt;"TBA",L$2/114,0),SUMIFS('HOURS&amp;CYCLES INPUT'!$F$2:$F$9999,'HOURS&amp;CYCLES INPUT'!$C$2:$C$9999,'QUALIFIED EFH'!$C55,'HOURS&amp;CYCLES INPUT'!$D$2:$D$9999,'QUALIFIED EFH'!L$4,'HOURS&amp;CYCLES INPUT'!$E$2:$E$9999,'QUALIFIED EFH'!L$5))</f>
        <v>0</v>
      </c>
      <c r="M55" s="476">
        <f>IF(M$2&lt;&gt;"",IF($C55&lt;&gt;"TBA",M$2/114,0),SUMIFS('HOURS&amp;CYCLES INPUT'!$F$2:$F$9999,'HOURS&amp;CYCLES INPUT'!$C$2:$C$9999,'QUALIFIED EFH'!$C55,'HOURS&amp;CYCLES INPUT'!$D$2:$D$9999,'QUALIFIED EFH'!M$4,'HOURS&amp;CYCLES INPUT'!$E$2:$E$9999,'QUALIFIED EFH'!M$5))</f>
        <v>0</v>
      </c>
      <c r="N55" s="476">
        <f>IF(N$2&lt;&gt;"",IF($C55&lt;&gt;"TBA",N$2/114,0),SUMIFS('HOURS&amp;CYCLES INPUT'!$F$2:$F$9999,'HOURS&amp;CYCLES INPUT'!$C$2:$C$9999,'QUALIFIED EFH'!$C55,'HOURS&amp;CYCLES INPUT'!$D$2:$D$9999,'QUALIFIED EFH'!N$4,'HOURS&amp;CYCLES INPUT'!$E$2:$E$9999,'QUALIFIED EFH'!N$5))</f>
        <v>0</v>
      </c>
      <c r="O55" s="476">
        <f>IF(O$2&lt;&gt;"",IF($C55&lt;&gt;"TBA",O$2/114,0),SUMIFS('HOURS&amp;CYCLES INPUT'!$F$2:$F$9999,'HOURS&amp;CYCLES INPUT'!$C$2:$C$9999,'QUALIFIED EFH'!$C55,'HOURS&amp;CYCLES INPUT'!$D$2:$D$9999,'QUALIFIED EFH'!O$4,'HOURS&amp;CYCLES INPUT'!$E$2:$E$9999,'QUALIFIED EFH'!O$5))</f>
        <v>0</v>
      </c>
      <c r="P55" s="476">
        <f>IF(P$2&lt;&gt;"",IF($C55&lt;&gt;"TBA",P$2/114,0),SUMIFS('HOURS&amp;CYCLES INPUT'!$F$2:$F$9999,'HOURS&amp;CYCLES INPUT'!$C$2:$C$9999,'QUALIFIED EFH'!$C55,'HOURS&amp;CYCLES INPUT'!$D$2:$D$9999,'QUALIFIED EFH'!P$4,'HOURS&amp;CYCLES INPUT'!$E$2:$E$9999,'QUALIFIED EFH'!P$5))</f>
        <v>0</v>
      </c>
      <c r="Q55" s="476">
        <f>IF(Q$2&lt;&gt;"",IF($C55&lt;&gt;"TBA",Q$2/114,0),SUMIFS('HOURS&amp;CYCLES INPUT'!$F$2:$F$9999,'HOURS&amp;CYCLES INPUT'!$C$2:$C$9999,'QUALIFIED EFH'!$C55,'HOURS&amp;CYCLES INPUT'!$D$2:$D$9999,'QUALIFIED EFH'!Q$4,'HOURS&amp;CYCLES INPUT'!$E$2:$E$9999,'QUALIFIED EFH'!Q$5))</f>
        <v>0</v>
      </c>
      <c r="R55" s="476">
        <f>IF(R$1&lt;&gt;"",IF($C55&lt;&gt;"TBA",R$1/114,0),SUMIFS('HOURS&amp;CYCLES INPUT'!$F$2:$F$9999,'HOURS&amp;CYCLES INPUT'!$C$2:$C$9999,'QUALIFIED EFH'!$C55,'HOURS&amp;CYCLES INPUT'!$D$2:$D$9999,'QUALIFIED EFH'!R$4,'HOURS&amp;CYCLES INPUT'!$E$2:$E$9999,'QUALIFIED EFH'!R$5))</f>
        <v>0</v>
      </c>
      <c r="S55" s="476">
        <f>IF(S$2&lt;&gt;"",IF($C55&lt;&gt;"TBA",S$2/114,0),SUMIFS('HOURS&amp;CYCLES INPUT'!$F$2:$F$9999,'HOURS&amp;CYCLES INPUT'!$C$2:$C$9999,'QUALIFIED EFH'!$C55,'HOURS&amp;CYCLES INPUT'!$D$2:$D$9999,'QUALIFIED EFH'!S$4,'HOURS&amp;CYCLES INPUT'!$E$2:$E$9999,'QUALIFIED EFH'!S$5))</f>
        <v>0</v>
      </c>
      <c r="T55" s="476">
        <f>IF(T$2&lt;&gt;"",IF($C55&lt;&gt;"TBA",T$2/114,0),SUMIFS('HOURS&amp;CYCLES INPUT'!$F$2:$F$9999,'HOURS&amp;CYCLES INPUT'!$C$2:$C$9999,'QUALIFIED EFH'!$C55,'HOURS&amp;CYCLES INPUT'!$D$2:$D$9999,'QUALIFIED EFH'!T$4,'HOURS&amp;CYCLES INPUT'!$E$2:$E$9999,'QUALIFIED EFH'!T$5))</f>
        <v>34.869999999999997</v>
      </c>
      <c r="U55" s="476">
        <f>IF(U$2&lt;&gt;"",IF($C55&lt;&gt;"TBA",U$2/114,0),SUMIFS('HOURS&amp;CYCLES INPUT'!$F$2:$F$9999,'HOURS&amp;CYCLES INPUT'!$C$2:$C$9999,'QUALIFIED EFH'!$C55,'HOURS&amp;CYCLES INPUT'!$D$2:$D$9999,'QUALIFIED EFH'!U$4,'HOURS&amp;CYCLES INPUT'!$E$2:$E$9999,'QUALIFIED EFH'!U$5))</f>
        <v>337.82</v>
      </c>
      <c r="V55" s="476">
        <f>IF(V$2&lt;&gt;"",IF($C55&lt;&gt;"TBA",V$2/114,0),SUMIFS('HOURS&amp;CYCLES INPUT'!$F$2:$F$9999,'HOURS&amp;CYCLES INPUT'!$C$2:$C$9999,'QUALIFIED EFH'!$C55,'HOURS&amp;CYCLES INPUT'!$D$2:$D$9999,'QUALIFIED EFH'!V$4,'HOURS&amp;CYCLES INPUT'!$E$2:$E$9999,'QUALIFIED EFH'!V$5))</f>
        <v>342.78</v>
      </c>
      <c r="W55" s="476">
        <f>IF(W$2&lt;&gt;"",IF($C55&lt;&gt;"TBA",W$2/114,0),SUMIFS('HOURS&amp;CYCLES INPUT'!$F$2:$F$9999,'HOURS&amp;CYCLES INPUT'!$C$2:$C$9999,'QUALIFIED EFH'!$C55,'HOURS&amp;CYCLES INPUT'!$D$2:$D$9999,'QUALIFIED EFH'!W$4,'HOURS&amp;CYCLES INPUT'!$E$2:$E$9999,'QUALIFIED EFH'!W$5))</f>
        <v>374.27</v>
      </c>
      <c r="X55" s="476">
        <f>IF(X$2&lt;&gt;"",IF($C55&lt;&gt;"TBA",X$2/114,0),SUMIFS('HOURS&amp;CYCLES INPUT'!$F$2:$F$9999,'HOURS&amp;CYCLES INPUT'!$C$2:$C$9999,'QUALIFIED EFH'!$C55,'HOURS&amp;CYCLES INPUT'!$D$2:$D$9999,'QUALIFIED EFH'!X$4,'HOURS&amp;CYCLES INPUT'!$E$2:$E$9999,'QUALIFIED EFH'!X$5))</f>
        <v>397.33</v>
      </c>
      <c r="Y55" s="476">
        <f>IF(Y$2&lt;&gt;"",IF($C55&lt;&gt;"TBA",Y$2/114,0),SUMIFS('HOURS&amp;CYCLES INPUT'!$F$2:$F$9999,'HOURS&amp;CYCLES INPUT'!$C$2:$C$9999,'QUALIFIED EFH'!$C55,'HOURS&amp;CYCLES INPUT'!$D$2:$D$9999,'QUALIFIED EFH'!Y$4,'HOURS&amp;CYCLES INPUT'!$E$2:$E$9999,'QUALIFIED EFH'!Y$5))</f>
        <v>339.78</v>
      </c>
      <c r="Z55" s="476">
        <f>IF(Z$2&lt;&gt;"",IF($C55&lt;&gt;"TBA",Z$2/114,0),SUMIFS('HOURS&amp;CYCLES INPUT'!$F$2:$F$9999,'HOURS&amp;CYCLES INPUT'!$C$2:$C$9999,'QUALIFIED EFH'!$C55,'HOURS&amp;CYCLES INPUT'!$D$2:$D$9999,'QUALIFIED EFH'!Z$4,'HOURS&amp;CYCLES INPUT'!$E$2:$E$9999,'QUALIFIED EFH'!Z$5))</f>
        <v>378.49</v>
      </c>
      <c r="AA55" s="476">
        <f>IF(AA$2&lt;&gt;"",IF($C55&lt;&gt;"TBA",AA$2/114,0),SUMIFS('HOURS&amp;CYCLES INPUT'!$F$2:$F$9999,'HOURS&amp;CYCLES INPUT'!$C$2:$C$9999,'QUALIFIED EFH'!$C55,'HOURS&amp;CYCLES INPUT'!$D$2:$D$9999,'QUALIFIED EFH'!AA$4,'HOURS&amp;CYCLES INPUT'!$E$2:$E$9999,'QUALIFIED EFH'!AA$5))</f>
        <v>316.83</v>
      </c>
      <c r="AB55" s="476">
        <f>IF(AB$2&lt;&gt;"",IF($C55&lt;&gt;"TBA",AB$2/114,0),SUMIFS('HOURS&amp;CYCLES INPUT'!$F$2:$F$9999,'HOURS&amp;CYCLES INPUT'!$C$2:$C$9999,'QUALIFIED EFH'!$C55,'HOURS&amp;CYCLES INPUT'!$D$2:$D$9999,'QUALIFIED EFH'!AB$4,'HOURS&amp;CYCLES INPUT'!$E$2:$E$9999,'QUALIFIED EFH'!AB$5))</f>
        <v>381</v>
      </c>
      <c r="AC55" s="476">
        <f>IF(AC$2&lt;&gt;"",IF($C55&lt;&gt;"TBA",AC$2/114,0),SUMIFS('HOURS&amp;CYCLES INPUT'!$F$2:$F$9999,'HOURS&amp;CYCLES INPUT'!$C$2:$C$9999,'QUALIFIED EFH'!$C55,'HOURS&amp;CYCLES INPUT'!$D$2:$D$9999,'QUALIFIED EFH'!AC$4,'HOURS&amp;CYCLES INPUT'!$E$2:$E$9999,'QUALIFIED EFH'!AC$5))</f>
        <v>385.52</v>
      </c>
      <c r="AD55" s="476">
        <f>IF(AD$2&lt;&gt;"",IF($C55&lt;&gt;"TBA",AD$2/114,0),SUMIFS('HOURS&amp;CYCLES INPUT'!$F$2:$F$9999,'HOURS&amp;CYCLES INPUT'!$C$2:$C$9999,'QUALIFIED EFH'!$C55,'HOURS&amp;CYCLES INPUT'!$D$2:$D$9999,'QUALIFIED EFH'!AD$4,'HOURS&amp;CYCLES INPUT'!$E$2:$E$9999,'QUALIFIED EFH'!AD$5))</f>
        <v>321.01</v>
      </c>
      <c r="AE55" s="476">
        <f>IF(AE$2&lt;&gt;"",IF($C55&lt;&gt;"TBA",AE$2/114,0),SUMIFS('HOURS&amp;CYCLES INPUT'!$F$2:$F$9999,'HOURS&amp;CYCLES INPUT'!$C$2:$C$9999,'QUALIFIED EFH'!$C55,'HOURS&amp;CYCLES INPUT'!$D$2:$D$9999,'QUALIFIED EFH'!AE$4,'HOURS&amp;CYCLES INPUT'!$E$2:$E$9999,'QUALIFIED EFH'!AE$5))</f>
        <v>327.95</v>
      </c>
      <c r="AF55" s="476">
        <f>IF(AF$2&lt;&gt;"",IF($C55&lt;&gt;"TBA",AF$2/114,0),SUMIFS('HOURS&amp;CYCLES INPUT'!$F$2:$F$9999,'HOURS&amp;CYCLES INPUT'!$C$2:$C$9999,'QUALIFIED EFH'!$C55,'HOURS&amp;CYCLES INPUT'!$D$2:$D$9999,'QUALIFIED EFH'!AF$4,'HOURS&amp;CYCLES INPUT'!$E$2:$E$9999,'QUALIFIED EFH'!AF$5))</f>
        <v>336.99</v>
      </c>
      <c r="AG55" s="476">
        <f>IF(AG$2&lt;&gt;"",IF($C55&lt;&gt;"TBA",AG$2/114,0),SUMIFS('HOURS&amp;CYCLES INPUT'!$F$2:$F$9999,'HOURS&amp;CYCLES INPUT'!$C$2:$C$9999,'QUALIFIED EFH'!$C55,'HOURS&amp;CYCLES INPUT'!$D$2:$D$9999,'QUALIFIED EFH'!AG$4,'HOURS&amp;CYCLES INPUT'!$E$2:$E$9999,'QUALIFIED EFH'!AG$5))</f>
        <v>366.86</v>
      </c>
      <c r="AH55" s="476">
        <f>IF(AH$2&lt;&gt;"",IF($C55&lt;&gt;"TBA",AH$2/114,0),SUMIFS('HOURS&amp;CYCLES INPUT'!$F$2:$F$9999,'HOURS&amp;CYCLES INPUT'!$C$2:$C$9999,'QUALIFIED EFH'!$C55,'HOURS&amp;CYCLES INPUT'!$D$2:$D$9999,'QUALIFIED EFH'!AH$4,'HOURS&amp;CYCLES INPUT'!$E$2:$E$9999,'QUALIFIED EFH'!AH$5))</f>
        <v>332.94</v>
      </c>
      <c r="AI55" s="476">
        <f>IF(AI$2&lt;&gt;"",IF($C55&lt;&gt;"TBA",AI$2/114,0),SUMIFS('HOURS&amp;CYCLES INPUT'!$F$2:$F$9999,'HOURS&amp;CYCLES INPUT'!$C$2:$C$9999,'QUALIFIED EFH'!$C55,'HOURS&amp;CYCLES INPUT'!$D$2:$D$9999,'QUALIFIED EFH'!AI$4,'HOURS&amp;CYCLES INPUT'!$E$2:$E$9999,'QUALIFIED EFH'!AI$5))</f>
        <v>376.23</v>
      </c>
      <c r="AJ55" s="476">
        <f>IF(AJ$2&lt;&gt;"",IF($C55&lt;&gt;"TBA",AJ$2/114,0),SUMIFS('HOURS&amp;CYCLES INPUT'!$F$2:$F$9999,'HOURS&amp;CYCLES INPUT'!$C$2:$C$9999,'QUALIFIED EFH'!$C55,'HOURS&amp;CYCLES INPUT'!$D$2:$D$9999,'QUALIFIED EFH'!AJ$4,'HOURS&amp;CYCLES INPUT'!$E$2:$E$9999,'QUALIFIED EFH'!AJ$5))</f>
        <v>395.92</v>
      </c>
      <c r="AK55" s="476">
        <f>IF(AK$2&lt;&gt;"",IF($C55&lt;&gt;"TBA",AK$2/114,0),SUMIFS('HOURS&amp;CYCLES INPUT'!$F$2:$F$9999,'HOURS&amp;CYCLES INPUT'!$C$2:$C$9999,'QUALIFIED EFH'!$C55,'HOURS&amp;CYCLES INPUT'!$D$2:$D$9999,'QUALIFIED EFH'!AK$4,'HOURS&amp;CYCLES INPUT'!$E$2:$E$9999,'QUALIFIED EFH'!AK$5))</f>
        <v>349.48</v>
      </c>
      <c r="AL55" s="476">
        <f>IF(AL$2&lt;&gt;"",IF($C55&lt;&gt;"TBA",AL$2/114,0),SUMIFS('HOURS&amp;CYCLES INPUT'!$F$2:$F$9999,'HOURS&amp;CYCLES INPUT'!$C$2:$C$9999,'QUALIFIED EFH'!$C55,'HOURS&amp;CYCLES INPUT'!$D$2:$D$9999,'QUALIFIED EFH'!AL$4,'HOURS&amp;CYCLES INPUT'!$E$2:$E$9999,'QUALIFIED EFH'!AL$5))</f>
        <v>399.92</v>
      </c>
      <c r="AM55" s="476">
        <f>IF(AM$2&lt;&gt;"",IF($C55&lt;&gt;"TBA",AM$2/114,0),SUMIFS('HOURS&amp;CYCLES INPUT'!$F$2:$F$9999,'HOURS&amp;CYCLES INPUT'!$C$2:$C$9999,'QUALIFIED EFH'!$C55,'HOURS&amp;CYCLES INPUT'!$D$2:$D$9999,'QUALIFIED EFH'!AM$4,'HOURS&amp;CYCLES INPUT'!$E$2:$E$9999,'QUALIFIED EFH'!AM$5))</f>
        <v>308.95999999999998</v>
      </c>
      <c r="AN55" s="476">
        <f>IF(AN$2&lt;&gt;"",IF($C55&lt;&gt;"TBA",AN$2/114,0),SUMIFS('HOURS&amp;CYCLES INPUT'!$F$2:$F$9999,'HOURS&amp;CYCLES INPUT'!$C$2:$C$9999,'QUALIFIED EFH'!$C55,'HOURS&amp;CYCLES INPUT'!$D$2:$D$9999,'QUALIFIED EFH'!AN$4,'HOURS&amp;CYCLES INPUT'!$E$2:$E$9999,'QUALIFIED EFH'!AN$5))</f>
        <v>327.27999999999997</v>
      </c>
      <c r="AO55" s="476">
        <f>IF(AO$2&lt;&gt;"",IF($C55&lt;&gt;"TBA",AO$2/114,0),SUMIFS('HOURS&amp;CYCLES INPUT'!$F$2:$F$9999,'HOURS&amp;CYCLES INPUT'!$C$2:$C$9999,'QUALIFIED EFH'!$C55,'HOURS&amp;CYCLES INPUT'!$D$2:$D$9999,'QUALIFIED EFH'!AO$4,'HOURS&amp;CYCLES INPUT'!$E$2:$E$9999,'QUALIFIED EFH'!AO$5))</f>
        <v>376.65</v>
      </c>
      <c r="AP55" s="476">
        <f>IF(AP$2&lt;&gt;"",IF($C55&lt;&gt;"TBA",AP$2/114,0),SUMIFS('HOURS&amp;CYCLES INPUT'!$F$2:$F$9999,'HOURS&amp;CYCLES INPUT'!$C$2:$C$9999,'QUALIFIED EFH'!$C55,'HOURS&amp;CYCLES INPUT'!$D$2:$D$9999,'QUALIFIED EFH'!AP$4,'HOURS&amp;CYCLES INPUT'!$E$2:$E$9999,'QUALIFIED EFH'!AP$5))</f>
        <v>352.35</v>
      </c>
      <c r="AQ55" s="476">
        <f>IF(AQ$2&lt;&gt;"",IF($C55&lt;&gt;"TBA",AQ$2/114,0),SUMIFS('HOURS&amp;CYCLES INPUT'!$F$2:$F$9999,'HOURS&amp;CYCLES INPUT'!$C$2:$C$9999,'QUALIFIED EFH'!$C55,'HOURS&amp;CYCLES INPUT'!$D$2:$D$9999,'QUALIFIED EFH'!AQ$4,'HOURS&amp;CYCLES INPUT'!$E$2:$E$9999,'QUALIFIED EFH'!AQ$5))</f>
        <v>113.21</v>
      </c>
      <c r="AR55" s="476">
        <f>IF(AR$2&lt;&gt;"",IF($C55&lt;&gt;"TBA",AR$2/114,0),SUMIFS('HOURS&amp;CYCLES INPUT'!$F$2:$F$9999,'HOURS&amp;CYCLES INPUT'!$C$2:$C$9999,'QUALIFIED EFH'!$C55,'HOURS&amp;CYCLES INPUT'!$D$2:$D$9999,'QUALIFIED EFH'!AR$4,'HOURS&amp;CYCLES INPUT'!$E$2:$E$9999,'QUALIFIED EFH'!AR$5))</f>
        <v>0</v>
      </c>
      <c r="AS55" s="476">
        <f>IF(AS$2&lt;&gt;"",IF($C55&lt;&gt;"TBA",AS$2/114,0),SUMIFS('HOURS&amp;CYCLES INPUT'!$F$2:$F$9999,'HOURS&amp;CYCLES INPUT'!$C$2:$C$9999,'QUALIFIED EFH'!$C55,'HOURS&amp;CYCLES INPUT'!$D$2:$D$9999,'QUALIFIED EFH'!AS$4,'HOURS&amp;CYCLES INPUT'!$E$2:$E$9999,'QUALIFIED EFH'!AS$5))</f>
        <v>0</v>
      </c>
      <c r="AT55" s="476">
        <f>IF(AT$2&lt;&gt;"",IF($C55&lt;&gt;"TBA",AT$2/114,0),SUMIFS('HOURS&amp;CYCLES INPUT'!$F$2:$F$9999,'HOURS&amp;CYCLES INPUT'!$C$2:$C$9999,'QUALIFIED EFH'!$C55,'HOURS&amp;CYCLES INPUT'!$D$2:$D$9999,'QUALIFIED EFH'!AT$4,'HOURS&amp;CYCLES INPUT'!$E$2:$E$9999,'QUALIFIED EFH'!AT$5))</f>
        <v>0</v>
      </c>
      <c r="AU55" s="476">
        <f>IF(AU$2&lt;&gt;"",IF($C55&lt;&gt;"TBA",AU$2/114,0),SUMIFS('HOURS&amp;CYCLES INPUT'!$F$2:$F$9999,'HOURS&amp;CYCLES INPUT'!$C$2:$C$9999,'QUALIFIED EFH'!$C55,'HOURS&amp;CYCLES INPUT'!$D$2:$D$9999,'QUALIFIED EFH'!AU$4,'HOURS&amp;CYCLES INPUT'!$E$2:$E$9999,'QUALIFIED EFH'!AU$5))</f>
        <v>0</v>
      </c>
      <c r="AV55" s="476">
        <f>IF(AV$2&lt;&gt;"",IF($C55&lt;&gt;"TBA",AV$2/114,0),SUMIFS('HOURS&amp;CYCLES INPUT'!$F$2:$F$9999,'HOURS&amp;CYCLES INPUT'!$C$2:$C$9999,'QUALIFIED EFH'!$C55,'HOURS&amp;CYCLES INPUT'!$D$2:$D$9999,'QUALIFIED EFH'!AV$4,'HOURS&amp;CYCLES INPUT'!$E$2:$E$9999,'QUALIFIED EFH'!AV$5))</f>
        <v>0</v>
      </c>
      <c r="AW55" s="476">
        <f>IF(AW$2&lt;&gt;"",IF($C55&lt;&gt;"TBA",AW$2/114,0),SUMIFS('HOURS&amp;CYCLES INPUT'!$F$2:$F$9999,'HOURS&amp;CYCLES INPUT'!$C$2:$C$9999,'QUALIFIED EFH'!$C55,'HOURS&amp;CYCLES INPUT'!$D$2:$D$9999,'QUALIFIED EFH'!AW$4,'HOURS&amp;CYCLES INPUT'!$E$2:$E$9999,'QUALIFIED EFH'!AW$5))</f>
        <v>0</v>
      </c>
      <c r="AX55" s="476">
        <f>IF(AX$2&lt;&gt;"",IF($C55&lt;&gt;"TBA",AX$2/114,0),SUMIFS('HOURS&amp;CYCLES INPUT'!$F$2:$F$9999,'HOURS&amp;CYCLES INPUT'!$C$2:$C$9999,'QUALIFIED EFH'!$C55,'HOURS&amp;CYCLES INPUT'!$D$2:$D$9999,'QUALIFIED EFH'!AX$4,'HOURS&amp;CYCLES INPUT'!$E$2:$E$9999,'QUALIFIED EFH'!AX$5))</f>
        <v>0</v>
      </c>
      <c r="AY55" s="476">
        <f>IF(AY$2&lt;&gt;"",IF($C55&lt;&gt;"TBA",AY$2/114,0),SUMIFS('HOURS&amp;CYCLES INPUT'!$F$2:$F$9999,'HOURS&amp;CYCLES INPUT'!$C$2:$C$9999,'QUALIFIED EFH'!$C55,'HOURS&amp;CYCLES INPUT'!$D$2:$D$9999,'QUALIFIED EFH'!AY$4,'HOURS&amp;CYCLES INPUT'!$E$2:$E$9999,'QUALIFIED EFH'!AY$5))</f>
        <v>0</v>
      </c>
      <c r="AZ55" s="476">
        <f>IF(AZ$2&lt;&gt;"",IF($C55&lt;&gt;"TBA",AZ$2/114,0),SUMIFS('HOURS&amp;CYCLES INPUT'!$F$2:$F$9999,'HOURS&amp;CYCLES INPUT'!$C$2:$C$9999,'QUALIFIED EFH'!$C55,'HOURS&amp;CYCLES INPUT'!$D$2:$D$9999,'QUALIFIED EFH'!AZ$4,'HOURS&amp;CYCLES INPUT'!$E$2:$E$9999,'QUALIFIED EFH'!AZ$5))</f>
        <v>0</v>
      </c>
      <c r="BA55" s="476">
        <f>IF(BA$2&lt;&gt;"",IF($C55&lt;&gt;"TBA",BA$2/114,0),SUMIFS('HOURS&amp;CYCLES INPUT'!$F$2:$F$9999,'HOURS&amp;CYCLES INPUT'!$C$2:$C$9999,'QUALIFIED EFH'!$C55,'HOURS&amp;CYCLES INPUT'!$D$2:$D$9999,'QUALIFIED EFH'!BA$4,'HOURS&amp;CYCLES INPUT'!$E$2:$E$9999,'QUALIFIED EFH'!BA$5))</f>
        <v>0</v>
      </c>
      <c r="BB55" s="476">
        <f>IF(BB$2&lt;&gt;"",IF($C55&lt;&gt;"TBA",BB$2/114,0),SUMIFS('HOURS&amp;CYCLES INPUT'!$F$2:$F$9999,'HOURS&amp;CYCLES INPUT'!$C$2:$C$9999,'QUALIFIED EFH'!$C55,'HOURS&amp;CYCLES INPUT'!$D$2:$D$9999,'QUALIFIED EFH'!BB$4,'HOURS&amp;CYCLES INPUT'!$E$2:$E$9999,'QUALIFIED EFH'!BB$5))</f>
        <v>0</v>
      </c>
      <c r="BC55" s="476">
        <f>IF(BC$2&lt;&gt;"",IF($C55&lt;&gt;"TBA",BC$2/114,0),SUMIFS('HOURS&amp;CYCLES INPUT'!$F$2:$F$9999,'HOURS&amp;CYCLES INPUT'!$C$2:$C$9999,'QUALIFIED EFH'!$C55,'HOURS&amp;CYCLES INPUT'!$D$2:$D$9999,'QUALIFIED EFH'!BC$4,'HOURS&amp;CYCLES INPUT'!$E$2:$E$9999,'QUALIFIED EFH'!BC$5))</f>
        <v>0</v>
      </c>
      <c r="BD55" s="476">
        <f>IF(BD$2&lt;&gt;"",IF($C55&lt;&gt;"TBA",BD$2/114,0),SUMIFS('HOURS&amp;CYCLES INPUT'!$F$2:$F$9999,'HOURS&amp;CYCLES INPUT'!$C$2:$C$9999,'QUALIFIED EFH'!$C55,'HOURS&amp;CYCLES INPUT'!$D$2:$D$9999,'QUALIFIED EFH'!BD$4,'HOURS&amp;CYCLES INPUT'!$E$2:$E$9999,'QUALIFIED EFH'!BD$5))</f>
        <v>0</v>
      </c>
      <c r="BE55" s="476">
        <f>IF(BE$2&lt;&gt;"",IF($C55&lt;&gt;"TBA",BE$2/114,0),SUMIFS('HOURS&amp;CYCLES INPUT'!$F$2:$F$9999,'HOURS&amp;CYCLES INPUT'!$C$2:$C$9999,'QUALIFIED EFH'!$C55,'HOURS&amp;CYCLES INPUT'!$D$2:$D$9999,'QUALIFIED EFH'!BE$4,'HOURS&amp;CYCLES INPUT'!$E$2:$E$9999,'QUALIFIED EFH'!BE$5))</f>
        <v>0</v>
      </c>
      <c r="BF55" s="476">
        <f>IF(BF$2&lt;&gt;"",IF($C55&lt;&gt;"TBA",BF$2/114,0),SUMIFS('HOURS&amp;CYCLES INPUT'!$F$2:$F$9999,'HOURS&amp;CYCLES INPUT'!$C$2:$C$9999,'QUALIFIED EFH'!$C55,'HOURS&amp;CYCLES INPUT'!$D$2:$D$9999,'QUALIFIED EFH'!BF$4,'HOURS&amp;CYCLES INPUT'!$E$2:$E$9999,'QUALIFIED EFH'!BF$5))</f>
        <v>0</v>
      </c>
      <c r="BG55" s="476">
        <f>IF(BG$2&lt;&gt;"",IF($C55&lt;&gt;"TBA",BG$2/114,0),SUMIFS('HOURS&amp;CYCLES INPUT'!$F$2:$F$9999,'HOURS&amp;CYCLES INPUT'!$C$2:$C$9999,'QUALIFIED EFH'!$C55,'HOURS&amp;CYCLES INPUT'!$D$2:$D$9999,'QUALIFIED EFH'!BG$4,'HOURS&amp;CYCLES INPUT'!$E$2:$E$9999,'QUALIFIED EFH'!BG$5))</f>
        <v>0</v>
      </c>
      <c r="BH55" s="476">
        <f>IF(BH$2&lt;&gt;"",IF($C55&lt;&gt;"TBA",BH$2/114,0),SUMIFS('HOURS&amp;CYCLES INPUT'!$F$2:$F$9999,'HOURS&amp;CYCLES INPUT'!$C$2:$C$9999,'QUALIFIED EFH'!$C55,'HOURS&amp;CYCLES INPUT'!$D$2:$D$9999,'QUALIFIED EFH'!BH$4,'HOURS&amp;CYCLES INPUT'!$E$2:$E$9999,'QUALIFIED EFH'!BH$5))</f>
        <v>0</v>
      </c>
      <c r="BI55" s="476">
        <f>IF(BI$2&lt;&gt;"",IF($C55&lt;&gt;"TBA",BI$2/114,0),SUMIFS('HOURS&amp;CYCLES INPUT'!$F$2:$F$9999,'HOURS&amp;CYCLES INPUT'!$C$2:$C$9999,'QUALIFIED EFH'!$C55,'HOURS&amp;CYCLES INPUT'!$D$2:$D$9999,'QUALIFIED EFH'!BI$4,'HOURS&amp;CYCLES INPUT'!$E$2:$E$9999,'QUALIFIED EFH'!BI$5))</f>
        <v>0</v>
      </c>
      <c r="BJ55" s="476">
        <f>IF(BJ$2&lt;&gt;"",IF($C55&lt;&gt;"TBA",BJ$2/114,0),SUMIFS('HOURS&amp;CYCLES INPUT'!$F$2:$F$9999,'HOURS&amp;CYCLES INPUT'!$C$2:$C$9999,'QUALIFIED EFH'!$C55,'HOURS&amp;CYCLES INPUT'!$D$2:$D$9999,'QUALIFIED EFH'!BJ$4,'HOURS&amp;CYCLES INPUT'!$E$2:$E$9999,'QUALIFIED EFH'!BJ$5))</f>
        <v>0</v>
      </c>
      <c r="BK55" s="476">
        <f>IF(BK$2&lt;&gt;"",IF($C55&lt;&gt;"TBA",BK$2/114,0),SUMIFS('HOURS&amp;CYCLES INPUT'!$F$2:$F$9999,'HOURS&amp;CYCLES INPUT'!$C$2:$C$9999,'QUALIFIED EFH'!$C55,'HOURS&amp;CYCLES INPUT'!$D$2:$D$9999,'QUALIFIED EFH'!BK$4,'HOURS&amp;CYCLES INPUT'!$E$2:$E$9999,'QUALIFIED EFH'!BK$5))</f>
        <v>0</v>
      </c>
      <c r="BL55" s="476">
        <f>IF(BL$2&lt;&gt;"",IF($C55&lt;&gt;"TBA",BL$2/114,0),SUMIFS('HOURS&amp;CYCLES INPUT'!$F$2:$F$9999,'HOURS&amp;CYCLES INPUT'!$C$2:$C$9999,'QUALIFIED EFH'!$C55,'HOURS&amp;CYCLES INPUT'!$D$2:$D$9999,'QUALIFIED EFH'!BL$4,'HOURS&amp;CYCLES INPUT'!$E$2:$E$9999,'QUALIFIED EFH'!BL$5))</f>
        <v>0</v>
      </c>
      <c r="BM55" s="476">
        <f>IF(BM$2&lt;&gt;"",IF($C55&lt;&gt;"TBA",BM$2/114,0),SUMIFS('HOURS&amp;CYCLES INPUT'!$F$2:$F$9999,'HOURS&amp;CYCLES INPUT'!$C$2:$C$9999,'QUALIFIED EFH'!$C55,'HOURS&amp;CYCLES INPUT'!$D$2:$D$9999,'QUALIFIED EFH'!BM$4,'HOURS&amp;CYCLES INPUT'!$E$2:$E$9999,'QUALIFIED EFH'!BM$5))</f>
        <v>0</v>
      </c>
      <c r="BN55" s="476">
        <f>IF(BN$2&lt;&gt;"",IF($C55&lt;&gt;"TBA",BN$2/114,0),SUMIFS('HOURS&amp;CYCLES INPUT'!$F$2:$F$9999,'HOURS&amp;CYCLES INPUT'!$C$2:$C$9999,'QUALIFIED EFH'!$C55,'HOURS&amp;CYCLES INPUT'!$D$2:$D$9999,'QUALIFIED EFH'!BN$4,'HOURS&amp;CYCLES INPUT'!$E$2:$E$9999,'QUALIFIED EFH'!BN$5))</f>
        <v>0</v>
      </c>
      <c r="BO55" s="476">
        <f>IF(BO$2&lt;&gt;"",IF($C55&lt;&gt;"TBA",BO$2/114,0),SUMIFS('HOURS&amp;CYCLES INPUT'!$F$2:$F$9999,'HOURS&amp;CYCLES INPUT'!$C$2:$C$9999,'QUALIFIED EFH'!$C55,'HOURS&amp;CYCLES INPUT'!$D$2:$D$9999,'QUALIFIED EFH'!BO$4,'HOURS&amp;CYCLES INPUT'!$E$2:$E$9999,'QUALIFIED EFH'!BO$5))</f>
        <v>140.99</v>
      </c>
      <c r="BP55" s="476">
        <f>IF(BP$2&lt;&gt;"",IF($C55&lt;&gt;"TBA",BP$2/114,0),SUMIFS('HOURS&amp;CYCLES INPUT'!$F$2:$F$9999,'HOURS&amp;CYCLES INPUT'!$C$2:$C$9999,'QUALIFIED EFH'!$C55,'HOURS&amp;CYCLES INPUT'!$D$2:$D$9999,'QUALIFIED EFH'!BP$4,'HOURS&amp;CYCLES INPUT'!$E$2:$E$9999,'QUALIFIED EFH'!BP$5))</f>
        <v>332.95</v>
      </c>
      <c r="BQ55" s="476">
        <f>IF(BQ$2&lt;&gt;"",IF($C55&lt;&gt;"TBA",BQ$2/114,0),SUMIFS('HOURS&amp;CYCLES INPUT'!$F$2:$F$9999,'HOURS&amp;CYCLES INPUT'!$C$2:$C$9999,'QUALIFIED EFH'!$C55,'HOURS&amp;CYCLES INPUT'!$D$2:$D$9999,'QUALIFIED EFH'!BQ$4,'HOURS&amp;CYCLES INPUT'!$E$2:$E$9999,'QUALIFIED EFH'!BQ$5))</f>
        <v>453.63</v>
      </c>
      <c r="BR55" s="476">
        <f>IF(BR$2&lt;&gt;"",IF($C55&lt;&gt;"TBA",BR$2/114,0),SUMIFS('HOURS&amp;CYCLES INPUT'!$F$2:$F$9999,'HOURS&amp;CYCLES INPUT'!$C$2:$C$9999,'QUALIFIED EFH'!$C55,'HOURS&amp;CYCLES INPUT'!$D$2:$D$9999,'QUALIFIED EFH'!BR$4,'HOURS&amp;CYCLES INPUT'!$E$2:$E$9999,'QUALIFIED EFH'!BR$5))</f>
        <v>392.12</v>
      </c>
      <c r="BS55" s="476">
        <f>IF(BS$2&lt;&gt;"",IF($C55&lt;&gt;"TBA",BS$2/114,0),SUMIFS('HOURS&amp;CYCLES INPUT'!$F$2:$F$9999,'HOURS&amp;CYCLES INPUT'!$C$2:$C$9999,'QUALIFIED EFH'!$C55,'HOURS&amp;CYCLES INPUT'!$D$2:$D$9999,'QUALIFIED EFH'!BS$4,'HOURS&amp;CYCLES INPUT'!$E$2:$E$9999,'QUALIFIED EFH'!BS$5))</f>
        <v>412.34</v>
      </c>
      <c r="BT55" s="476">
        <f>IF(BT$2&lt;&gt;"",IF($C55&lt;&gt;"TBA",BT$2/114,0),SUMIFS('HOURS&amp;CYCLES INPUT'!$F$2:$F$9999,'HOURS&amp;CYCLES INPUT'!$C$2:$C$9999,'QUALIFIED EFH'!$C55,'HOURS&amp;CYCLES INPUT'!$D$2:$D$9999,'QUALIFIED EFH'!BT$4,'HOURS&amp;CYCLES INPUT'!$E$2:$E$9999,'QUALIFIED EFH'!BT$5))</f>
        <v>365</v>
      </c>
      <c r="BU55" s="476">
        <f>IF(BU$2&lt;&gt;"",IF($C55&lt;&gt;"TBA",BU$2/114,0),SUMIFS('HOURS&amp;CYCLES INPUT'!$F$2:$F$9999,'HOURS&amp;CYCLES INPUT'!$C$2:$C$9999,'QUALIFIED EFH'!$C55,'HOURS&amp;CYCLES INPUT'!$D$2:$D$9999,'QUALIFIED EFH'!BU$4,'HOURS&amp;CYCLES INPUT'!$E$2:$E$9999,'QUALIFIED EFH'!BU$5))</f>
        <v>351.41</v>
      </c>
      <c r="BV55" s="476">
        <f>IF(BV$2&lt;&gt;"",IF($C55&lt;&gt;"TBA",BV$2/114,0),SUMIFS('HOURS&amp;CYCLES INPUT'!$F$2:$F$9999,'HOURS&amp;CYCLES INPUT'!$C$2:$C$9999,'QUALIFIED EFH'!$C55,'HOURS&amp;CYCLES INPUT'!$D$2:$D$9999,'QUALIFIED EFH'!BV$4,'HOURS&amp;CYCLES INPUT'!$E$2:$E$9999,'QUALIFIED EFH'!BV$5))</f>
        <v>425.95</v>
      </c>
      <c r="BW55" s="476">
        <f>IF(BW$2&lt;&gt;"",IF($C55&lt;&gt;"TBA",BW$2/114,0),SUMIFS('HOURS&amp;CYCLES INPUT'!$F$2:$F$9999,'HOURS&amp;CYCLES INPUT'!$C$2:$C$9999,'QUALIFIED EFH'!$C55,'HOURS&amp;CYCLES INPUT'!$D$2:$D$9999,'QUALIFIED EFH'!BW$4,'HOURS&amp;CYCLES INPUT'!$E$2:$E$9999,'QUALIFIED EFH'!BW$5))</f>
        <v>388.52</v>
      </c>
      <c r="BX55" s="476">
        <f>IF(BX$2&lt;&gt;"",IF($C55&lt;&gt;"TBA",BX$2/114,0),SUMIFS('HOURS&amp;CYCLES INPUT'!$F$2:$F$9999,'HOURS&amp;CYCLES INPUT'!$C$2:$C$9999,'QUALIFIED EFH'!$C55,'HOURS&amp;CYCLES INPUT'!$D$2:$D$9999,'QUALIFIED EFH'!BX$4,'HOURS&amp;CYCLES INPUT'!$E$2:$E$9999,'QUALIFIED EFH'!BX$5))</f>
        <v>418.43</v>
      </c>
      <c r="BY55" s="476">
        <f>IF(BY$2&lt;&gt;"",IF($C55&lt;&gt;"TBA",BY$2/114,0),SUMIFS('HOURS&amp;CYCLES INPUT'!$F$2:$F$9999,'HOURS&amp;CYCLES INPUT'!$C$2:$C$9999,'QUALIFIED EFH'!$C55,'HOURS&amp;CYCLES INPUT'!$D$2:$D$9999,'QUALIFIED EFH'!BY$4,'HOURS&amp;CYCLES INPUT'!$E$2:$E$9999,'QUALIFIED EFH'!BY$5))</f>
        <v>372.57</v>
      </c>
      <c r="BZ55" s="476">
        <f>IF(BZ$2&lt;&gt;"",IF($C55&lt;&gt;"TBA",BZ$2/114,0),SUMIFS('HOURS&amp;CYCLES INPUT'!$F$2:$F$9999,'HOURS&amp;CYCLES INPUT'!$C$2:$C$9999,'QUALIFIED EFH'!$C55,'HOURS&amp;CYCLES INPUT'!$D$2:$D$9999,'QUALIFIED EFH'!BZ$4,'HOURS&amp;CYCLES INPUT'!$E$2:$E$9999,'QUALIFIED EFH'!BZ$5))</f>
        <v>372.77</v>
      </c>
      <c r="CA55" s="476">
        <f>IF(CA$2&lt;&gt;"",IF($C55&lt;&gt;"TBA",CA$2/114,0),SUMIFS('HOURS&amp;CYCLES INPUT'!$F$2:$F$9999,'HOURS&amp;CYCLES INPUT'!$C$2:$C$9999,'QUALIFIED EFH'!$C55,'HOURS&amp;CYCLES INPUT'!$D$2:$D$9999,'QUALIFIED EFH'!CA$4,'HOURS&amp;CYCLES INPUT'!$E$2:$E$9999,'QUALIFIED EFH'!CA$5))</f>
        <v>398.2</v>
      </c>
      <c r="CB55" s="476">
        <f>IF(CB$2&lt;&gt;"",IF($C55&lt;&gt;"TBA",CB$2/114,0),SUMIFS('HOURS&amp;CYCLES INPUT'!$F$2:$F$9999,'HOURS&amp;CYCLES INPUT'!$C$2:$C$9999,'QUALIFIED EFH'!$C55,'HOURS&amp;CYCLES INPUT'!$D$2:$D$9999,'QUALIFIED EFH'!CB$4,'HOURS&amp;CYCLES INPUT'!$E$2:$E$9999,'QUALIFIED EFH'!CB$5))</f>
        <v>422.51</v>
      </c>
      <c r="CC55" s="476">
        <f>IF(CC$2&lt;&gt;"",IF($C55&lt;&gt;"TBA",CC$2/114,0),SUMIFS('HOURS&amp;CYCLES INPUT'!$F$2:$F$9999,'HOURS&amp;CYCLES INPUT'!$C$2:$C$9999,'QUALIFIED EFH'!$C55,'HOURS&amp;CYCLES INPUT'!$D$2:$D$9999,'QUALIFIED EFH'!CC$4,'HOURS&amp;CYCLES INPUT'!$E$2:$E$9999,'QUALIFIED EFH'!CC$5))</f>
        <v>422.92</v>
      </c>
      <c r="CD55" s="476">
        <f>IF(CD$2&lt;&gt;"",IF($C55&lt;&gt;"TBA",CD$2/114,0),SUMIFS('HOURS&amp;CYCLES INPUT'!$F$2:$F$9999,'HOURS&amp;CYCLES INPUT'!$C$2:$C$9999,'QUALIFIED EFH'!$C55,'HOURS&amp;CYCLES INPUT'!$D$2:$D$9999,'QUALIFIED EFH'!CD$4,'HOURS&amp;CYCLES INPUT'!$E$2:$E$9999,'QUALIFIED EFH'!CD$5))</f>
        <v>416.48</v>
      </c>
      <c r="CE55" s="476">
        <f>IF(CE$2&lt;&gt;"",IF($C55&lt;&gt;"TBA",CE$2/114,0),SUMIFS('HOURS&amp;CYCLES INPUT'!$F$2:$F$9999,'HOURS&amp;CYCLES INPUT'!$C$2:$C$9999,'QUALIFIED EFH'!$C55,'HOURS&amp;CYCLES INPUT'!$D$2:$D$9999,'QUALIFIED EFH'!CE$4,'HOURS&amp;CYCLES INPUT'!$E$2:$E$9999,'QUALIFIED EFH'!CE$5))</f>
        <v>412.85</v>
      </c>
      <c r="CF55" s="476">
        <f>IF(CF$2&lt;&gt;"",IF($C55&lt;&gt;"TBA",CF$2/114,0),SUMIFS('HOURS&amp;CYCLES INPUT'!$F$2:$F$9999,'HOURS&amp;CYCLES INPUT'!$C$2:$C$9999,'QUALIFIED EFH'!$C55,'HOURS&amp;CYCLES INPUT'!$D$2:$D$9999,'QUALIFIED EFH'!CF$4,'HOURS&amp;CYCLES INPUT'!$E$2:$E$9999,'QUALIFIED EFH'!CF$5))</f>
        <v>407.02</v>
      </c>
      <c r="CG55" s="476">
        <f>IF(CG$2&lt;&gt;"",IF($C55&lt;&gt;"TBA",CG$2/114,0),SUMIFS('HOURS&amp;CYCLES INPUT'!$F$2:$F$9999,'HOURS&amp;CYCLES INPUT'!$C$2:$C$9999,'QUALIFIED EFH'!$C55,'HOURS&amp;CYCLES INPUT'!$D$2:$D$9999,'QUALIFIED EFH'!CG$4,'HOURS&amp;CYCLES INPUT'!$E$2:$E$9999,'QUALIFIED EFH'!CG$5))</f>
        <v>384.65</v>
      </c>
      <c r="CH55" s="476">
        <f>IF(CH$2&lt;&gt;"",IF($C55&lt;&gt;"TBA",CH$2/114,0),SUMIFS('HOURS&amp;CYCLES INPUT'!$F$2:$F$9999,'HOURS&amp;CYCLES INPUT'!$C$2:$C$9999,'QUALIFIED EFH'!$C55,'HOURS&amp;CYCLES INPUT'!$D$2:$D$9999,'QUALIFIED EFH'!CH$4,'HOURS&amp;CYCLES INPUT'!$E$2:$E$9999,'QUALIFIED EFH'!CH$5))</f>
        <v>443.02</v>
      </c>
      <c r="CI55" s="476">
        <f>IF(CI$2&lt;&gt;"",IF($C55&lt;&gt;"TBA",CI$2/114,0),SUMIFS('HOURS&amp;CYCLES INPUT'!$F$2:$F$9999,'HOURS&amp;CYCLES INPUT'!$C$2:$C$9999,'QUALIFIED EFH'!$C55,'HOURS&amp;CYCLES INPUT'!$D$2:$D$9999,'QUALIFIED EFH'!CI$4,'HOURS&amp;CYCLES INPUT'!$E$2:$E$9999,'QUALIFIED EFH'!CI$5))</f>
        <v>436.68</v>
      </c>
      <c r="CJ55" s="476">
        <f>IF(CJ$2&lt;&gt;"",IF($C55&lt;&gt;"TBA",CJ$2/114,0),SUMIFS('HOURS&amp;CYCLES INPUT'!$F$2:$F$9999,'HOURS&amp;CYCLES INPUT'!$C$2:$C$9999,'QUALIFIED EFH'!$C55,'HOURS&amp;CYCLES INPUT'!$D$2:$D$9999,'QUALIFIED EFH'!CJ$4,'HOURS&amp;CYCLES INPUT'!$E$2:$E$9999,'QUALIFIED EFH'!CJ$5))</f>
        <v>407.49</v>
      </c>
      <c r="CK55" s="476">
        <f>IF(CK$2&lt;&gt;"",IF($C55&lt;&gt;"TBA",CK$2/114,0),SUMIFS('HOURS&amp;CYCLES INPUT'!$F$2:$F$9999,'HOURS&amp;CYCLES INPUT'!$C$2:$C$9999,'QUALIFIED EFH'!$C55,'HOURS&amp;CYCLES INPUT'!$D$2:$D$9999,'QUALIFIED EFH'!CK$4,'HOURS&amp;CYCLES INPUT'!$E$2:$E$9999,'QUALIFIED EFH'!CK$5))</f>
        <v>405.21</v>
      </c>
      <c r="CL55" s="476">
        <f>IF(CL$2&lt;&gt;"",IF($C55&lt;&gt;"TBA",CL$2/114,0),SUMIFS('HOURS&amp;CYCLES INPUT'!$F$2:$F$9999,'HOURS&amp;CYCLES INPUT'!$C$2:$C$9999,'QUALIFIED EFH'!$C55,'HOURS&amp;CYCLES INPUT'!$D$2:$D$9999,'QUALIFIED EFH'!CL$4,'HOURS&amp;CYCLES INPUT'!$E$2:$E$9999,'QUALIFIED EFH'!CL$5))</f>
        <v>217.74</v>
      </c>
      <c r="CM55" s="476">
        <f>IF(CM$2&lt;&gt;"",IF($C55&lt;&gt;"TBA",CM$2/114,0),SUMIFS('HOURS&amp;CYCLES INPUT'!$F$2:$F$9999,'HOURS&amp;CYCLES INPUT'!$C$2:$C$9999,'QUALIFIED EFH'!$C55,'HOURS&amp;CYCLES INPUT'!$D$2:$D$9999,'QUALIFIED EFH'!CM$4,'HOURS&amp;CYCLES INPUT'!$E$2:$E$9999,'QUALIFIED EFH'!CM$5))</f>
        <v>0</v>
      </c>
      <c r="CN55" s="476">
        <f>IF(CN$2&lt;&gt;"",IF($C55&lt;&gt;"TBA",CN$2/114,0),SUMIFS('HOURS&amp;CYCLES INPUT'!$F$2:$F$9999,'HOURS&amp;CYCLES INPUT'!$C$2:$C$9999,'QUALIFIED EFH'!$C55,'HOURS&amp;CYCLES INPUT'!$D$2:$D$9999,'QUALIFIED EFH'!CN$4,'HOURS&amp;CYCLES INPUT'!$E$2:$E$9999,'QUALIFIED EFH'!CN$5))</f>
        <v>0</v>
      </c>
      <c r="CO55" s="476">
        <f>IF(CO$2&lt;&gt;"",IF($C55&lt;&gt;"TBA",CO$2/114,0),SUMIFS('HOURS&amp;CYCLES INPUT'!$F$2:$F$9999,'HOURS&amp;CYCLES INPUT'!$C$2:$C$9999,'QUALIFIED EFH'!$C55,'HOURS&amp;CYCLES INPUT'!$D$2:$D$9999,'QUALIFIED EFH'!CO$4,'HOURS&amp;CYCLES INPUT'!$E$2:$E$9999,'QUALIFIED EFH'!CO$5))</f>
        <v>0</v>
      </c>
      <c r="CP55" s="476">
        <f>IF(CP$2&lt;&gt;"",IF($C55&lt;&gt;"TBA",CP$2/114,0),SUMIFS('HOURS&amp;CYCLES INPUT'!$F$2:$F$9999,'HOURS&amp;CYCLES INPUT'!$C$2:$C$9999,'QUALIFIED EFH'!$C55,'HOURS&amp;CYCLES INPUT'!$D$2:$D$9999,'QUALIFIED EFH'!CP$4,'HOURS&amp;CYCLES INPUT'!$E$2:$E$9999,'QUALIFIED EFH'!CP$5))</f>
        <v>0</v>
      </c>
      <c r="CQ55" s="476">
        <f>IF(CQ$2&lt;&gt;"",IF($C55&lt;&gt;"TBA",CQ$2/114,0),SUMIFS('HOURS&amp;CYCLES INPUT'!$F$2:$F$9999,'HOURS&amp;CYCLES INPUT'!$C$2:$C$9999,'QUALIFIED EFH'!$C55,'HOURS&amp;CYCLES INPUT'!$D$2:$D$9999,'QUALIFIED EFH'!CQ$4,'HOURS&amp;CYCLES INPUT'!$E$2:$E$9999,'QUALIFIED EFH'!CQ$5))</f>
        <v>0</v>
      </c>
      <c r="CR55" s="476">
        <f>IF(CR$2&lt;&gt;"",IF($C55&lt;&gt;"TBA",CR$2/114,0),SUMIFS('HOURS&amp;CYCLES INPUT'!$F$2:$F$9999,'HOURS&amp;CYCLES INPUT'!$C$2:$C$9999,'QUALIFIED EFH'!$C55,'HOURS&amp;CYCLES INPUT'!$D$2:$D$9999,'QUALIFIED EFH'!CR$4,'HOURS&amp;CYCLES INPUT'!$E$2:$E$9999,'QUALIFIED EFH'!CR$5))</f>
        <v>0</v>
      </c>
      <c r="CS55" s="476">
        <f>IF(CS$2&lt;&gt;"",IF($C55&lt;&gt;"TBA",CS$2/114,0),SUMIFS('HOURS&amp;CYCLES INPUT'!$F$2:$F$9999,'HOURS&amp;CYCLES INPUT'!$C$2:$C$9999,'QUALIFIED EFH'!$C55,'HOURS&amp;CYCLES INPUT'!$D$2:$D$9999,'QUALIFIED EFH'!CS$4,'HOURS&amp;CYCLES INPUT'!$E$2:$E$9999,'QUALIFIED EFH'!CS$5))</f>
        <v>0</v>
      </c>
      <c r="CT55" s="476">
        <f>IF(CT$2&lt;&gt;"",IF($C55&lt;&gt;"TBA",CT$2/114,0),SUMIFS('HOURS&amp;CYCLES INPUT'!$F$2:$F$9999,'HOURS&amp;CYCLES INPUT'!$C$2:$C$9999,'QUALIFIED EFH'!$C55,'HOURS&amp;CYCLES INPUT'!$D$2:$D$9999,'QUALIFIED EFH'!CT$4,'HOURS&amp;CYCLES INPUT'!$E$2:$E$9999,'QUALIFIED EFH'!CT$5))</f>
        <v>0</v>
      </c>
      <c r="CU55" s="476">
        <f>IF(CU$2&lt;&gt;"",IF($C55&lt;&gt;"TBA",CU$2/114,0),SUMIFS('HOURS&amp;CYCLES INPUT'!$F$2:$F$9999,'HOURS&amp;CYCLES INPUT'!$C$2:$C$9999,'QUALIFIED EFH'!$C55,'HOURS&amp;CYCLES INPUT'!$D$2:$D$9999,'QUALIFIED EFH'!CU$4,'HOURS&amp;CYCLES INPUT'!$E$2:$E$9999,'QUALIFIED EFH'!CU$5))</f>
        <v>0</v>
      </c>
      <c r="CV55" s="476">
        <f>IF(CV$2&lt;&gt;"",IF($C55&lt;&gt;"TBA",CV$2/114,0),SUMIFS('HOURS&amp;CYCLES INPUT'!$F$2:$F$9999,'HOURS&amp;CYCLES INPUT'!$C$2:$C$9999,'QUALIFIED EFH'!$C55,'HOURS&amp;CYCLES INPUT'!$D$2:$D$9999,'QUALIFIED EFH'!CV$4,'HOURS&amp;CYCLES INPUT'!$E$2:$E$9999,'QUALIFIED EFH'!CV$5))</f>
        <v>0</v>
      </c>
      <c r="CW55" s="476">
        <f>IF(CW$2&lt;&gt;"",IF($C55&lt;&gt;"TBA",CW$2/114,0),SUMIFS('HOURS&amp;CYCLES INPUT'!$F$2:$F$9999,'HOURS&amp;CYCLES INPUT'!$C$2:$C$9999,'QUALIFIED EFH'!$C55,'HOURS&amp;CYCLES INPUT'!$D$2:$D$9999,'QUALIFIED EFH'!CW$4,'HOURS&amp;CYCLES INPUT'!$E$2:$E$9999,'QUALIFIED EFH'!CW$5))</f>
        <v>0</v>
      </c>
      <c r="CX55" s="476">
        <f>IF(CX$2&lt;&gt;"",IF($C55&lt;&gt;"TBA",CX$2/114,0),SUMIFS('HOURS&amp;CYCLES INPUT'!$F$2:$F$9999,'HOURS&amp;CYCLES INPUT'!$C$2:$C$9999,'QUALIFIED EFH'!$C55,'HOURS&amp;CYCLES INPUT'!$D$2:$D$9999,'QUALIFIED EFH'!CX$4,'HOURS&amp;CYCLES INPUT'!$E$2:$E$9999,'QUALIFIED EFH'!CX$5))</f>
        <v>0</v>
      </c>
      <c r="CY55" s="476">
        <f>IF(CY$2&lt;&gt;"",IF($C55&lt;&gt;"TBA",CY$2/114,0),SUMIFS('HOURS&amp;CYCLES INPUT'!$F$2:$F$9999,'HOURS&amp;CYCLES INPUT'!$C$2:$C$9999,'QUALIFIED EFH'!$C55,'HOURS&amp;CYCLES INPUT'!$D$2:$D$9999,'QUALIFIED EFH'!CY$4,'HOURS&amp;CYCLES INPUT'!$E$2:$E$9999,'QUALIFIED EFH'!CY$5))</f>
        <v>0</v>
      </c>
      <c r="CZ55" s="476">
        <f>IF(CZ$2&lt;&gt;"",IF($C55&lt;&gt;"TBA",CZ$2/114,0),SUMIFS('HOURS&amp;CYCLES INPUT'!$F$2:$F$9999,'HOURS&amp;CYCLES INPUT'!$C$2:$C$9999,'QUALIFIED EFH'!$C55,'HOURS&amp;CYCLES INPUT'!$D$2:$D$9999,'QUALIFIED EFH'!CZ$4,'HOURS&amp;CYCLES INPUT'!$E$2:$E$9999,'QUALIFIED EFH'!CZ$5))</f>
        <v>0</v>
      </c>
      <c r="DA55" s="476">
        <f>IF(DA$2&lt;&gt;"",IF($C55&lt;&gt;"TBA",DA$2/114,0),SUMIFS('HOURS&amp;CYCLES INPUT'!$F$2:$F$9999,'HOURS&amp;CYCLES INPUT'!$C$2:$C$9999,'QUALIFIED EFH'!$C55,'HOURS&amp;CYCLES INPUT'!$D$2:$D$9999,'QUALIFIED EFH'!DA$4,'HOURS&amp;CYCLES INPUT'!$E$2:$E$9999,'QUALIFIED EFH'!DA$5))</f>
        <v>0</v>
      </c>
      <c r="DB55" s="476">
        <f>IF(DB$2&lt;&gt;"",IF($C55&lt;&gt;"TBA",DB$2/114,0),SUMIFS('HOURS&amp;CYCLES INPUT'!$F$2:$F$9999,'HOURS&amp;CYCLES INPUT'!$C$2:$C$9999,'QUALIFIED EFH'!$C55,'HOURS&amp;CYCLES INPUT'!$D$2:$D$9999,'QUALIFIED EFH'!DB$4,'HOURS&amp;CYCLES INPUT'!$E$2:$E$9999,'QUALIFIED EFH'!DB$5))</f>
        <v>0</v>
      </c>
      <c r="DC55" s="476">
        <f>IF(DC$2&lt;&gt;"",IF($C55&lt;&gt;"TBA",DC$2/114,0),SUMIFS('HOURS&amp;CYCLES INPUT'!$F$2:$F$9999,'HOURS&amp;CYCLES INPUT'!$C$2:$C$9999,'QUALIFIED EFH'!$C55,'HOURS&amp;CYCLES INPUT'!$D$2:$D$9999,'QUALIFIED EFH'!DC$4,'HOURS&amp;CYCLES INPUT'!$E$2:$E$9999,'QUALIFIED EFH'!DC$5))</f>
        <v>0</v>
      </c>
      <c r="DD55" s="476">
        <f>IF(DD$2&lt;&gt;"",IF($C55&lt;&gt;"TBA",DD$2/114,0),SUMIFS('HOURS&amp;CYCLES INPUT'!$F$2:$F$9999,'HOURS&amp;CYCLES INPUT'!$C$2:$C$9999,'QUALIFIED EFH'!$C55,'HOURS&amp;CYCLES INPUT'!$D$2:$D$9999,'QUALIFIED EFH'!DD$4,'HOURS&amp;CYCLES INPUT'!$E$2:$E$9999,'QUALIFIED EFH'!DD$5))</f>
        <v>0</v>
      </c>
      <c r="DE55" s="476">
        <f>IF(DE$2&lt;&gt;"",IF($C55&lt;&gt;"TBA",DE$2/114,0),SUMIFS('HOURS&amp;CYCLES INPUT'!$F$2:$F$9999,'HOURS&amp;CYCLES INPUT'!$C$2:$C$9999,'QUALIFIED EFH'!$C55,'HOURS&amp;CYCLES INPUT'!$D$2:$D$9999,'QUALIFIED EFH'!DE$4,'HOURS&amp;CYCLES INPUT'!$E$2:$E$9999,'QUALIFIED EFH'!DE$5))</f>
        <v>0</v>
      </c>
      <c r="DF55" s="476">
        <f>IF(DF$2&lt;&gt;"",IF($C55&lt;&gt;"TBA",DF$2/114,0),SUMIFS('HOURS&amp;CYCLES INPUT'!$F$2:$F$9999,'HOURS&amp;CYCLES INPUT'!$C$2:$C$9999,'QUALIFIED EFH'!$C55,'HOURS&amp;CYCLES INPUT'!$D$2:$D$9999,'QUALIFIED EFH'!DF$4,'HOURS&amp;CYCLES INPUT'!$E$2:$E$9999,'QUALIFIED EFH'!DF$5))</f>
        <v>286.81</v>
      </c>
      <c r="DG55" s="476">
        <f>IF(DG$2&lt;&gt;"",IF($C55&lt;&gt;"TBA",DG$2/114,0),SUMIFS('HOURS&amp;CYCLES INPUT'!$F$2:$F$9999,'HOURS&amp;CYCLES INPUT'!$C$2:$C$9999,'QUALIFIED EFH'!$C55,'HOURS&amp;CYCLES INPUT'!$D$2:$D$9999,'QUALIFIED EFH'!DG$4,'HOURS&amp;CYCLES INPUT'!$E$2:$E$9999,'QUALIFIED EFH'!DG$5))</f>
        <v>337.3</v>
      </c>
      <c r="DH55" s="476">
        <f>IF(DH$2&lt;&gt;"",IF($C55&lt;&gt;"TBA",DH$2/114,0),SUMIFS('HOURS&amp;CYCLES INPUT'!$F$2:$F$9999,'HOURS&amp;CYCLES INPUT'!$C$2:$C$9999,'QUALIFIED EFH'!$C55,'HOURS&amp;CYCLES INPUT'!$D$2:$D$9999,'QUALIFIED EFH'!DH$4,'HOURS&amp;CYCLES INPUT'!$E$2:$E$9999,'QUALIFIED EFH'!DH$5))</f>
        <v>0</v>
      </c>
      <c r="DI55" s="476">
        <f>IF(DI$2&lt;&gt;"",IF($C55&lt;&gt;"TBA",DI$2/114,0),SUMIFS('HOURS&amp;CYCLES INPUT'!$F$2:$F$9999,'HOURS&amp;CYCLES INPUT'!$C$2:$C$9999,'QUALIFIED EFH'!$C55,'HOURS&amp;CYCLES INPUT'!$D$2:$D$9999,'QUALIFIED EFH'!DI$4,'HOURS&amp;CYCLES INPUT'!$E$2:$E$9999,'QUALIFIED EFH'!DI$5))</f>
        <v>0</v>
      </c>
      <c r="DJ55" s="476">
        <f>IF(DJ$2&lt;&gt;"",IF($C55&lt;&gt;"TBA",DJ$2/114,0),SUMIFS('HOURS&amp;CYCLES INPUT'!$F$2:$F$9999,'HOURS&amp;CYCLES INPUT'!$C$2:$C$9999,'QUALIFIED EFH'!$C55,'HOURS&amp;CYCLES INPUT'!$D$2:$D$9999,'QUALIFIED EFH'!DJ$4,'HOURS&amp;CYCLES INPUT'!$E$2:$E$9999,'QUALIFIED EFH'!DJ$5))</f>
        <v>0</v>
      </c>
      <c r="DK55" s="476">
        <f>IF(DK$2&lt;&gt;"",IF($C55&lt;&gt;"TBA",DK$2/114,0),SUMIFS('HOURS&amp;CYCLES INPUT'!$F$2:$F$9999,'HOURS&amp;CYCLES INPUT'!$C$2:$C$9999,'QUALIFIED EFH'!$C55,'HOURS&amp;CYCLES INPUT'!$D$2:$D$9999,'QUALIFIED EFH'!DK$4,'HOURS&amp;CYCLES INPUT'!$E$2:$E$9999,'QUALIFIED EFH'!DK$5))</f>
        <v>0</v>
      </c>
      <c r="DL55" s="476">
        <f>IF(DL$2&lt;&gt;"",IF($C55&lt;&gt;"TBA",DL$2/114,0),SUMIFS('HOURS&amp;CYCLES INPUT'!$F$2:$F$9999,'HOURS&amp;CYCLES INPUT'!$C$2:$C$9999,'QUALIFIED EFH'!$C55,'HOURS&amp;CYCLES INPUT'!$D$2:$D$9999,'QUALIFIED EFH'!DL$4,'HOURS&amp;CYCLES INPUT'!$E$2:$E$9999,'QUALIFIED EFH'!DL$5))</f>
        <v>0</v>
      </c>
      <c r="DM55" s="476">
        <f>IF(DM$2&lt;&gt;"",IF($C55&lt;&gt;"TBA",DM$2/114,0),SUMIFS('HOURS&amp;CYCLES INPUT'!$F$2:$F$9999,'HOURS&amp;CYCLES INPUT'!$C$2:$C$9999,'QUALIFIED EFH'!$C55,'HOURS&amp;CYCLES INPUT'!$D$2:$D$9999,'QUALIFIED EFH'!DM$4,'HOURS&amp;CYCLES INPUT'!$E$2:$E$9999,'QUALIFIED EFH'!DM$5))</f>
        <v>0</v>
      </c>
      <c r="DN55" s="476">
        <f>IF(DN$2&lt;&gt;"",IF($C55&lt;&gt;"TBA",DN$2/114,0),SUMIFS('HOURS&amp;CYCLES INPUT'!$F$2:$F$9999,'HOURS&amp;CYCLES INPUT'!$C$2:$C$9999,'QUALIFIED EFH'!$C55,'HOURS&amp;CYCLES INPUT'!$D$2:$D$9999,'QUALIFIED EFH'!DN$4,'HOURS&amp;CYCLES INPUT'!$E$2:$E$9999,'QUALIFIED EFH'!DN$5))</f>
        <v>0</v>
      </c>
      <c r="DO55" s="476">
        <f>IF(DO$2&lt;&gt;"",IF($C55&lt;&gt;"TBA",DO$2/114,0),SUMIFS('HOURS&amp;CYCLES INPUT'!$F$2:$F$9999,'HOURS&amp;CYCLES INPUT'!$C$2:$C$9999,'QUALIFIED EFH'!$C55,'HOURS&amp;CYCLES INPUT'!$D$2:$D$9999,'QUALIFIED EFH'!DO$4,'HOURS&amp;CYCLES INPUT'!$E$2:$E$9999,'QUALIFIED EFH'!DO$5))</f>
        <v>0</v>
      </c>
      <c r="DP55" s="476">
        <f>IF(DP$2&lt;&gt;"",IF($C55&lt;&gt;"TBA",DP$2/114,0),SUMIFS('HOURS&amp;CYCLES INPUT'!$F$2:$F$9999,'HOURS&amp;CYCLES INPUT'!$C$2:$C$9999,'QUALIFIED EFH'!$C55,'HOURS&amp;CYCLES INPUT'!$D$2:$D$9999,'QUALIFIED EFH'!DP$4,'HOURS&amp;CYCLES INPUT'!$E$2:$E$9999,'QUALIFIED EFH'!DP$5))</f>
        <v>0</v>
      </c>
      <c r="DQ55" s="476">
        <f>IF(DQ$2&lt;&gt;"",IF($C55&lt;&gt;"TBA",DQ$2/114,0),SUMIFS('HOURS&amp;CYCLES INPUT'!$F$2:$F$9999,'HOURS&amp;CYCLES INPUT'!$C$2:$C$9999,'QUALIFIED EFH'!$C55,'HOURS&amp;CYCLES INPUT'!$D$2:$D$9999,'QUALIFIED EFH'!DQ$4,'HOURS&amp;CYCLES INPUT'!$E$2:$E$9999,'QUALIFIED EFH'!DQ$5))</f>
        <v>0</v>
      </c>
      <c r="DR55" s="476">
        <f>IF(DR$2&lt;&gt;"",IF($C55&lt;&gt;"TBA",DR$2/114,0),SUMIFS('HOURS&amp;CYCLES INPUT'!$F$2:$F$9999,'HOURS&amp;CYCLES INPUT'!$C$2:$C$9999,'QUALIFIED EFH'!$C55,'HOURS&amp;CYCLES INPUT'!$D$2:$D$9999,'QUALIFIED EFH'!DR$4,'HOURS&amp;CYCLES INPUT'!$E$2:$E$9999,'QUALIFIED EFH'!DR$5))</f>
        <v>0</v>
      </c>
      <c r="DS55" s="476">
        <f>IF(DS$2&lt;&gt;"",IF($C55&lt;&gt;"TBA",DS$2/114,0),SUMIFS('HOURS&amp;CYCLES INPUT'!$F$2:$F$9999,'HOURS&amp;CYCLES INPUT'!$C$2:$C$9999,'QUALIFIED EFH'!$C55,'HOURS&amp;CYCLES INPUT'!$D$2:$D$9999,'QUALIFIED EFH'!DS$4,'HOURS&amp;CYCLES INPUT'!$E$2:$E$9999,'QUALIFIED EFH'!DS$5))</f>
        <v>0</v>
      </c>
      <c r="DT55" s="476">
        <f>IF(DT$2&lt;&gt;"",IF($C55&lt;&gt;"TBA",DT$2/114,0),SUMIFS('HOURS&amp;CYCLES INPUT'!$F$2:$F$9999,'HOURS&amp;CYCLES INPUT'!$C$2:$C$9999,'QUALIFIED EFH'!$C55,'HOURS&amp;CYCLES INPUT'!$D$2:$D$9999,'QUALIFIED EFH'!DT$4,'HOURS&amp;CYCLES INPUT'!$E$2:$E$9999,'QUALIFIED EFH'!DT$5))</f>
        <v>0</v>
      </c>
      <c r="DU55" s="476">
        <f>IF(DU$2&lt;&gt;"",IF($C55&lt;&gt;"TBA",DU$2/114,0),SUMIFS('HOURS&amp;CYCLES INPUT'!$F$2:$F$9999,'HOURS&amp;CYCLES INPUT'!$C$2:$C$9999,'QUALIFIED EFH'!$C55,'HOURS&amp;CYCLES INPUT'!$D$2:$D$9999,'QUALIFIED EFH'!DU$4,'HOURS&amp;CYCLES INPUT'!$E$2:$E$9999,'QUALIFIED EFH'!DU$5))</f>
        <v>0</v>
      </c>
      <c r="DV55" s="476">
        <f>IF(DV$2&lt;&gt;"",IF($C55&lt;&gt;"TBA",DV$2/114,0),SUMIFS('HOURS&amp;CYCLES INPUT'!$F$2:$F$9999,'HOURS&amp;CYCLES INPUT'!$C$2:$C$9999,'QUALIFIED EFH'!$C55,'HOURS&amp;CYCLES INPUT'!$D$2:$D$9999,'QUALIFIED EFH'!DV$4,'HOURS&amp;CYCLES INPUT'!$E$2:$E$9999,'QUALIFIED EFH'!DV$5))</f>
        <v>0</v>
      </c>
      <c r="DW55" s="476">
        <f>IF(DW$2&lt;&gt;"",IF($C55&lt;&gt;"TBA",DW$2/114,0),SUMIFS('HOURS&amp;CYCLES INPUT'!$F$2:$F$9999,'HOURS&amp;CYCLES INPUT'!$C$2:$C$9999,'QUALIFIED EFH'!$C55,'HOURS&amp;CYCLES INPUT'!$D$2:$D$9999,'QUALIFIED EFH'!DW$4,'HOURS&amp;CYCLES INPUT'!$E$2:$E$9999,'QUALIFIED EFH'!DW$5))</f>
        <v>0</v>
      </c>
      <c r="DX55" s="476">
        <f>IF(DX$2&lt;&gt;"",IF($C55&lt;&gt;"TBA",DX$2/114,0),SUMIFS('HOURS&amp;CYCLES INPUT'!$F$2:$F$9999,'HOURS&amp;CYCLES INPUT'!$C$2:$C$9999,'QUALIFIED EFH'!$C55,'HOURS&amp;CYCLES INPUT'!$D$2:$D$9999,'QUALIFIED EFH'!DX$4,'HOURS&amp;CYCLES INPUT'!$E$2:$E$9999,'QUALIFIED EFH'!DX$5))</f>
        <v>0</v>
      </c>
      <c r="DY55" s="476">
        <f>IF(DY$2&lt;&gt;"",IF($C55&lt;&gt;"TBA",DY$2/114,0),SUMIFS('HOURS&amp;CYCLES INPUT'!$F$2:$F$9999,'HOURS&amp;CYCLES INPUT'!$C$2:$C$9999,'QUALIFIED EFH'!$C55,'HOURS&amp;CYCLES INPUT'!$D$2:$D$9999,'QUALIFIED EFH'!DY$4,'HOURS&amp;CYCLES INPUT'!$E$2:$E$9999,'QUALIFIED EFH'!DY$5))</f>
        <v>0</v>
      </c>
      <c r="DZ55" s="476">
        <f>IF(DZ$2&lt;&gt;"",IF($C55&lt;&gt;"TBA",DZ$2/114,0),SUMIFS('HOURS&amp;CYCLES INPUT'!$F$2:$F$9999,'HOURS&amp;CYCLES INPUT'!$C$2:$C$9999,'QUALIFIED EFH'!$C55,'HOURS&amp;CYCLES INPUT'!$D$2:$D$9999,'QUALIFIED EFH'!DZ$4,'HOURS&amp;CYCLES INPUT'!$E$2:$E$9999,'QUALIFIED EFH'!DZ$5))</f>
        <v>0</v>
      </c>
      <c r="EA55" s="476">
        <f>IF(EA$2&lt;&gt;"",IF($C55&lt;&gt;"TBA",EA$2/114,0),SUMIFS('HOURS&amp;CYCLES INPUT'!$F$2:$F$9999,'HOURS&amp;CYCLES INPUT'!$C$2:$C$9999,'QUALIFIED EFH'!$C55,'HOURS&amp;CYCLES INPUT'!$D$2:$D$9999,'QUALIFIED EFH'!EA$4,'HOURS&amp;CYCLES INPUT'!$E$2:$E$9999,'QUALIFIED EFH'!EA$5))</f>
        <v>0</v>
      </c>
      <c r="EB55" s="476">
        <f>IF(EB$2&lt;&gt;"",IF($C55&lt;&gt;"TBA",EB$2/114,0),SUMIFS('HOURS&amp;CYCLES INPUT'!$F$2:$F$9999,'HOURS&amp;CYCLES INPUT'!$C$2:$C$9999,'QUALIFIED EFH'!$C55,'HOURS&amp;CYCLES INPUT'!$D$2:$D$9999,'QUALIFIED EFH'!EB$4,'HOURS&amp;CYCLES INPUT'!$E$2:$E$9999,'QUALIFIED EFH'!EB$5))</f>
        <v>0</v>
      </c>
      <c r="EC55" s="476">
        <f>IF(EC$2&lt;&gt;"",IF($C55&lt;&gt;"TBA",EC$2/114,0),SUMIFS('HOURS&amp;CYCLES INPUT'!$F$2:$F$9999,'HOURS&amp;CYCLES INPUT'!$C$2:$C$9999,'QUALIFIED EFH'!$C55,'HOURS&amp;CYCLES INPUT'!$D$2:$D$9999,'QUALIFIED EFH'!EC$4,'HOURS&amp;CYCLES INPUT'!$E$2:$E$9999,'QUALIFIED EFH'!EC$5))</f>
        <v>0</v>
      </c>
      <c r="ED55" s="476">
        <f>IF(ED$2&lt;&gt;"",IF($C55&lt;&gt;"TBA",ED$2/114,0),SUMIFS('HOURS&amp;CYCLES INPUT'!$F$2:$F$9999,'HOURS&amp;CYCLES INPUT'!$C$2:$C$9999,'QUALIFIED EFH'!$C55,'HOURS&amp;CYCLES INPUT'!$D$2:$D$9999,'QUALIFIED EFH'!ED$4,'HOURS&amp;CYCLES INPUT'!$E$2:$E$9999,'QUALIFIED EFH'!ED$5))</f>
        <v>0</v>
      </c>
      <c r="EE55" s="476">
        <f>IF(EE$2&lt;&gt;"",IF($C55&lt;&gt;"TBA",EE$2/114,0),SUMIFS('HOURS&amp;CYCLES INPUT'!$F$2:$F$9999,'HOURS&amp;CYCLES INPUT'!$C$2:$C$9999,'QUALIFIED EFH'!$C55,'HOURS&amp;CYCLES INPUT'!$D$2:$D$9999,'QUALIFIED EFH'!EE$4,'HOURS&amp;CYCLES INPUT'!$E$2:$E$9999,'QUALIFIED EFH'!EE$5))</f>
        <v>0</v>
      </c>
      <c r="EF55" s="476">
        <f>IF(EF$2&lt;&gt;"",IF($C55&lt;&gt;"TBA",EF$2/114,0),SUMIFS('HOURS&amp;CYCLES INPUT'!$F$2:$F$9999,'HOURS&amp;CYCLES INPUT'!$C$2:$C$9999,'QUALIFIED EFH'!$C55,'HOURS&amp;CYCLES INPUT'!$D$2:$D$9999,'QUALIFIED EFH'!EF$4,'HOURS&amp;CYCLES INPUT'!$E$2:$E$9999,'QUALIFIED EFH'!EF$5))</f>
        <v>0</v>
      </c>
      <c r="EG55" s="476">
        <f>IF(EG$2&lt;&gt;"",IF($C55&lt;&gt;"TBA",EG$2/114,0),SUMIFS('HOURS&amp;CYCLES INPUT'!$F$2:$F$9999,'HOURS&amp;CYCLES INPUT'!$C$2:$C$9999,'QUALIFIED EFH'!$C55,'HOURS&amp;CYCLES INPUT'!$D$2:$D$9999,'QUALIFIED EFH'!EG$4,'HOURS&amp;CYCLES INPUT'!$E$2:$E$9999,'QUALIFIED EFH'!EG$5))</f>
        <v>0</v>
      </c>
      <c r="EH55" s="476">
        <f>IF(EH$2&lt;&gt;"",IF($C55&lt;&gt;"TBA",EH$2/114,0),SUMIFS('HOURS&amp;CYCLES INPUT'!$F$2:$F$9999,'HOURS&amp;CYCLES INPUT'!$C$2:$C$9999,'QUALIFIED EFH'!$C55,'HOURS&amp;CYCLES INPUT'!$D$2:$D$9999,'QUALIFIED EFH'!EH$4,'HOURS&amp;CYCLES INPUT'!$E$2:$E$9999,'QUALIFIED EFH'!EH$5))</f>
        <v>0</v>
      </c>
      <c r="EI55" s="476">
        <f>IF(EI$2&lt;&gt;"",IF($C55&lt;&gt;"TBA",EI$2/114,0),SUMIFS('HOURS&amp;CYCLES INPUT'!$F$2:$F$9999,'HOURS&amp;CYCLES INPUT'!$C$2:$C$9999,'QUALIFIED EFH'!$C55,'HOURS&amp;CYCLES INPUT'!$D$2:$D$9999,'QUALIFIED EFH'!EI$4,'HOURS&amp;CYCLES INPUT'!$E$2:$E$9999,'QUALIFIED EFH'!EI$5))</f>
        <v>0</v>
      </c>
      <c r="EJ55" s="476">
        <f>IF(EJ$2&lt;&gt;"",IF($C55&lt;&gt;"TBA",EJ$2/114,0),SUMIFS('HOURS&amp;CYCLES INPUT'!$F$2:$F$9999,'HOURS&amp;CYCLES INPUT'!$C$2:$C$9999,'QUALIFIED EFH'!$C55,'HOURS&amp;CYCLES INPUT'!$D$2:$D$9999,'QUALIFIED EFH'!EJ$4,'HOURS&amp;CYCLES INPUT'!$E$2:$E$9999,'QUALIFIED EFH'!EJ$5))</f>
        <v>0</v>
      </c>
      <c r="EK55" s="476">
        <f>IF(EK$2&lt;&gt;"",IF($C55&lt;&gt;"TBA",EK$2/114,0),SUMIFS('HOURS&amp;CYCLES INPUT'!$F$2:$F$9999,'HOURS&amp;CYCLES INPUT'!$C$2:$C$9999,'QUALIFIED EFH'!$C55,'HOURS&amp;CYCLES INPUT'!$D$2:$D$9999,'QUALIFIED EFH'!EK$4,'HOURS&amp;CYCLES INPUT'!$E$2:$E$9999,'QUALIFIED EFH'!EK$5))</f>
        <v>0</v>
      </c>
      <c r="EL55" s="476">
        <f>IF(EL$2&lt;&gt;"",IF($C55&lt;&gt;"TBA",EL$2/114,0),SUMIFS('HOURS&amp;CYCLES INPUT'!$F$2:$F$9999,'HOURS&amp;CYCLES INPUT'!$C$2:$C$9999,'QUALIFIED EFH'!$C55,'HOURS&amp;CYCLES INPUT'!$D$2:$D$9999,'QUALIFIED EFH'!EL$4,'HOURS&amp;CYCLES INPUT'!$E$2:$E$9999,'QUALIFIED EFH'!EL$5))</f>
        <v>0</v>
      </c>
      <c r="EM55" s="476">
        <f>IF(EM$2&lt;&gt;"",IF($C55&lt;&gt;"TBA",EM$2/114,0),SUMIFS('HOURS&amp;CYCLES INPUT'!$F$2:$F$9999,'HOURS&amp;CYCLES INPUT'!$C$2:$C$9999,'QUALIFIED EFH'!$C55,'HOURS&amp;CYCLES INPUT'!$D$2:$D$9999,'QUALIFIED EFH'!EM$4,'HOURS&amp;CYCLES INPUT'!$E$2:$E$9999,'QUALIFIED EFH'!EM$5))</f>
        <v>0</v>
      </c>
      <c r="EN55" s="476">
        <f>IF(EN$2&lt;&gt;"",IF($C55&lt;&gt;"TBA",EN$2/114,0),SUMIFS('HOURS&amp;CYCLES INPUT'!$F$2:$F$9999,'HOURS&amp;CYCLES INPUT'!$C$2:$C$9999,'QUALIFIED EFH'!$C55,'HOURS&amp;CYCLES INPUT'!$D$2:$D$9999,'QUALIFIED EFH'!EN$4,'HOURS&amp;CYCLES INPUT'!$E$2:$E$9999,'QUALIFIED EFH'!EN$5))</f>
        <v>0</v>
      </c>
      <c r="EO55" s="476">
        <f>IF(EO$2&lt;&gt;"",IF($C55&lt;&gt;"TBA",EO$2/114,0),SUMIFS('HOURS&amp;CYCLES INPUT'!$F$2:$F$9999,'HOURS&amp;CYCLES INPUT'!$C$2:$C$9999,'QUALIFIED EFH'!$C55,'HOURS&amp;CYCLES INPUT'!$D$2:$D$9999,'QUALIFIED EFH'!EO$4,'HOURS&amp;CYCLES INPUT'!$E$2:$E$9999,'QUALIFIED EFH'!EO$5))</f>
        <v>0</v>
      </c>
      <c r="EP55" s="476">
        <f>IF(EP$2&lt;&gt;"",IF($C55&lt;&gt;"TBA",EP$2/114,0),SUMIFS('HOURS&amp;CYCLES INPUT'!$F$2:$F$9999,'HOURS&amp;CYCLES INPUT'!$C$2:$C$9999,'QUALIFIED EFH'!$C55,'HOURS&amp;CYCLES INPUT'!$D$2:$D$9999,'QUALIFIED EFH'!EP$4,'HOURS&amp;CYCLES INPUT'!$E$2:$E$9999,'QUALIFIED EFH'!EP$5))</f>
        <v>0</v>
      </c>
      <c r="EQ55" s="476">
        <f>IF(EQ$2&lt;&gt;"",IF($C55&lt;&gt;"TBA",EQ$2/114,0),SUMIFS('HOURS&amp;CYCLES INPUT'!$F$2:$F$9999,'HOURS&amp;CYCLES INPUT'!$C$2:$C$9999,'QUALIFIED EFH'!$C55,'HOURS&amp;CYCLES INPUT'!$D$2:$D$9999,'QUALIFIED EFH'!EQ$4,'HOURS&amp;CYCLES INPUT'!$E$2:$E$9999,'QUALIFIED EFH'!EQ$5))</f>
        <v>0</v>
      </c>
      <c r="ER55" s="476">
        <f>IF(ER$2&lt;&gt;"",IF($C55&lt;&gt;"TBA",ER$2/114,0),SUMIFS('HOURS&amp;CYCLES INPUT'!$F$2:$F$9999,'HOURS&amp;CYCLES INPUT'!$C$2:$C$9999,'QUALIFIED EFH'!$C55,'HOURS&amp;CYCLES INPUT'!$D$2:$D$9999,'QUALIFIED EFH'!ER$4,'HOURS&amp;CYCLES INPUT'!$E$2:$E$9999,'QUALIFIED EFH'!ER$5))</f>
        <v>0</v>
      </c>
      <c r="ES55" s="476">
        <f>IF(ES$2&lt;&gt;"",IF($C55&lt;&gt;"TBA",ES$2/114,0),SUMIFS('HOURS&amp;CYCLES INPUT'!$F$2:$F$9999,'HOURS&amp;CYCLES INPUT'!$C$2:$C$9999,'QUALIFIED EFH'!$C55,'HOURS&amp;CYCLES INPUT'!$D$2:$D$9999,'QUALIFIED EFH'!ES$4,'HOURS&amp;CYCLES INPUT'!$E$2:$E$9999,'QUALIFIED EFH'!ES$5))</f>
        <v>0</v>
      </c>
      <c r="ET55" s="476">
        <f>IF(ET$2&lt;&gt;"",IF($C55&lt;&gt;"TBA",ET$2/114,0),SUMIFS('HOURS&amp;CYCLES INPUT'!$F$2:$F$9999,'HOURS&amp;CYCLES INPUT'!$C$2:$C$9999,'QUALIFIED EFH'!$C55,'HOURS&amp;CYCLES INPUT'!$D$2:$D$9999,'QUALIFIED EFH'!ET$4,'HOURS&amp;CYCLES INPUT'!$E$2:$E$9999,'QUALIFIED EFH'!ET$5))</f>
        <v>0</v>
      </c>
      <c r="EU55" s="476">
        <f>IF(EU$2&lt;&gt;"",IF($C55&lt;&gt;"TBA",EU$2/114,0),SUMIFS('HOURS&amp;CYCLES INPUT'!$F$2:$F$9999,'HOURS&amp;CYCLES INPUT'!$C$2:$C$9999,'QUALIFIED EFH'!$C55,'HOURS&amp;CYCLES INPUT'!$D$2:$D$9999,'QUALIFIED EFH'!EU$4,'HOURS&amp;CYCLES INPUT'!$E$2:$E$9999,'QUALIFIED EFH'!EU$5))</f>
        <v>0</v>
      </c>
      <c r="EV55" s="476">
        <f>IF(EV$2&lt;&gt;"",IF($C55&lt;&gt;"TBA",EV$2/114,0),SUMIFS('HOURS&amp;CYCLES INPUT'!$F$2:$F$9999,'HOURS&amp;CYCLES INPUT'!$C$2:$C$9999,'QUALIFIED EFH'!$C55,'HOURS&amp;CYCLES INPUT'!$D$2:$D$9999,'QUALIFIED EFH'!EV$4,'HOURS&amp;CYCLES INPUT'!$E$2:$E$9999,'QUALIFIED EFH'!EV$5))</f>
        <v>0</v>
      </c>
      <c r="EW55" s="476">
        <f>IF(EW$2&lt;&gt;"",IF($C55&lt;&gt;"TBA",EW$2/114,0),SUMIFS('HOURS&amp;CYCLES INPUT'!$F$2:$F$9999,'HOURS&amp;CYCLES INPUT'!$C$2:$C$9999,'QUALIFIED EFH'!$C55,'HOURS&amp;CYCLES INPUT'!$D$2:$D$9999,'QUALIFIED EFH'!EW$4,'HOURS&amp;CYCLES INPUT'!$E$2:$E$9999,'QUALIFIED EFH'!EW$5))</f>
        <v>0</v>
      </c>
      <c r="EX55" s="476">
        <f>IF(EX$2&lt;&gt;"",IF($C55&lt;&gt;"TBA",EX$2/114,0),SUMIFS('HOURS&amp;CYCLES INPUT'!$F$2:$F$9999,'HOURS&amp;CYCLES INPUT'!$C$2:$C$9999,'QUALIFIED EFH'!$C55,'HOURS&amp;CYCLES INPUT'!$D$2:$D$9999,'QUALIFIED EFH'!EX$4,'HOURS&amp;CYCLES INPUT'!$E$2:$E$9999,'QUALIFIED EFH'!EX$5))</f>
        <v>0</v>
      </c>
      <c r="EY55" s="476">
        <f>IF(EY$2&lt;&gt;"",IF($C55&lt;&gt;"TBA",EY$2/114,0),SUMIFS('HOURS&amp;CYCLES INPUT'!$F$2:$F$9999,'HOURS&amp;CYCLES INPUT'!$C$2:$C$9999,'QUALIFIED EFH'!$C55,'HOURS&amp;CYCLES INPUT'!$D$2:$D$9999,'QUALIFIED EFH'!EY$4,'HOURS&amp;CYCLES INPUT'!$E$2:$E$9999,'QUALIFIED EFH'!EY$5))</f>
        <v>0</v>
      </c>
      <c r="EZ55" s="476">
        <f>IF(EZ$2&lt;&gt;"",IF($C55&lt;&gt;"TBA",EZ$2/114,0),SUMIFS('HOURS&amp;CYCLES INPUT'!$F$2:$F$9999,'HOURS&amp;CYCLES INPUT'!$C$2:$C$9999,'QUALIFIED EFH'!$C55,'HOURS&amp;CYCLES INPUT'!$D$2:$D$9999,'QUALIFIED EFH'!EZ$4,'HOURS&amp;CYCLES INPUT'!$E$2:$E$9999,'QUALIFIED EFH'!EZ$5))</f>
        <v>0</v>
      </c>
      <c r="FA55" s="476">
        <f>IF(FA$2&lt;&gt;"",IF($C55&lt;&gt;"TBA",FA$2/114,0),SUMIFS('HOURS&amp;CYCLES INPUT'!$F$2:$F$9999,'HOURS&amp;CYCLES INPUT'!$C$2:$C$9999,'QUALIFIED EFH'!$C55,'HOURS&amp;CYCLES INPUT'!$D$2:$D$9999,'QUALIFIED EFH'!FA$4,'HOURS&amp;CYCLES INPUT'!$E$2:$E$9999,'QUALIFIED EFH'!FA$5))</f>
        <v>0</v>
      </c>
      <c r="FB55" s="476">
        <f>IF(FB$2&lt;&gt;"",IF($C55&lt;&gt;"TBA",FB$2/114,0),SUMIFS('HOURS&amp;CYCLES INPUT'!$F$2:$F$9999,'HOURS&amp;CYCLES INPUT'!$C$2:$C$9999,'QUALIFIED EFH'!$C55,'HOURS&amp;CYCLES INPUT'!$D$2:$D$9999,'QUALIFIED EFH'!FB$4,'HOURS&amp;CYCLES INPUT'!$E$2:$E$9999,'QUALIFIED EFH'!FB$5))</f>
        <v>0</v>
      </c>
      <c r="FC55" s="476">
        <f>IF(FC$2&lt;&gt;"",IF($C55&lt;&gt;"TBA",FC$2/114,0),SUMIFS('HOURS&amp;CYCLES INPUT'!$F$2:$F$9999,'HOURS&amp;CYCLES INPUT'!$C$2:$C$9999,'QUALIFIED EFH'!$C55,'HOURS&amp;CYCLES INPUT'!$D$2:$D$9999,'QUALIFIED EFH'!FC$4,'HOURS&amp;CYCLES INPUT'!$E$2:$E$9999,'QUALIFIED EFH'!FC$5))</f>
        <v>0</v>
      </c>
      <c r="FD55" s="476">
        <f>IF(FD$2&lt;&gt;"",IF($C55&lt;&gt;"TBA",FD$2/114,0),SUMIFS('HOURS&amp;CYCLES INPUT'!$F$2:$F$9999,'HOURS&amp;CYCLES INPUT'!$C$2:$C$9999,'QUALIFIED EFH'!$C55,'HOURS&amp;CYCLES INPUT'!$D$2:$D$9999,'QUALIFIED EFH'!FD$4,'HOURS&amp;CYCLES INPUT'!$E$2:$E$9999,'QUALIFIED EFH'!FD$5))</f>
        <v>0</v>
      </c>
      <c r="FE55" s="476">
        <f>IF(FE$2&lt;&gt;"",IF($C55&lt;&gt;"TBA",FE$2/114,0),SUMIFS('HOURS&amp;CYCLES INPUT'!$F$2:$F$9999,'HOURS&amp;CYCLES INPUT'!$C$2:$C$9999,'QUALIFIED EFH'!$C55,'HOURS&amp;CYCLES INPUT'!$D$2:$D$9999,'QUALIFIED EFH'!FE$4,'HOURS&amp;CYCLES INPUT'!$E$2:$E$9999,'QUALIFIED EFH'!FE$5))</f>
        <v>0</v>
      </c>
      <c r="FF55" s="476">
        <f>IF(FF$2&lt;&gt;"",IF($C55&lt;&gt;"TBA",FF$2/114,0),SUMIFS('HOURS&amp;CYCLES INPUT'!$F$2:$F$9999,'HOURS&amp;CYCLES INPUT'!$C$2:$C$9999,'QUALIFIED EFH'!$C55,'HOURS&amp;CYCLES INPUT'!$D$2:$D$9999,'QUALIFIED EFH'!FF$4,'HOURS&amp;CYCLES INPUT'!$E$2:$E$9999,'QUALIFIED EFH'!FF$5))</f>
        <v>0</v>
      </c>
      <c r="FG55" s="476">
        <f>IF(FG$2&lt;&gt;"",IF($C55&lt;&gt;"TBA",FG$2/114,0),SUMIFS('HOURS&amp;CYCLES INPUT'!$F$2:$F$9999,'HOURS&amp;CYCLES INPUT'!$C$2:$C$9999,'QUALIFIED EFH'!$C55,'HOURS&amp;CYCLES INPUT'!$D$2:$D$9999,'QUALIFIED EFH'!FG$4,'HOURS&amp;CYCLES INPUT'!$E$2:$E$9999,'QUALIFIED EFH'!FG$5))</f>
        <v>0</v>
      </c>
      <c r="FH55" s="476">
        <f>IF(FH$2&lt;&gt;"",IF($C55&lt;&gt;"TBA",FH$2/114,0),SUMIFS('HOURS&amp;CYCLES INPUT'!$F$2:$F$9999,'HOURS&amp;CYCLES INPUT'!$C$2:$C$9999,'QUALIFIED EFH'!$C55,'HOURS&amp;CYCLES INPUT'!$D$2:$D$9999,'QUALIFIED EFH'!FH$4,'HOURS&amp;CYCLES INPUT'!$E$2:$E$9999,'QUALIFIED EFH'!FH$5))</f>
        <v>0</v>
      </c>
      <c r="FI55" s="476">
        <f>IF(FI$2&lt;&gt;"",IF($C55&lt;&gt;"TBA",FI$2/114,0),SUMIFS('HOURS&amp;CYCLES INPUT'!$F$2:$F$9999,'HOURS&amp;CYCLES INPUT'!$C$2:$C$9999,'QUALIFIED EFH'!$C55,'HOURS&amp;CYCLES INPUT'!$D$2:$D$9999,'QUALIFIED EFH'!FI$4,'HOURS&amp;CYCLES INPUT'!$E$2:$E$9999,'QUALIFIED EFH'!FI$5))</f>
        <v>0</v>
      </c>
      <c r="FJ55" s="476">
        <f>IF(FJ$2&lt;&gt;"",IF($C55&lt;&gt;"TBA",FJ$2/114,0),SUMIFS('HOURS&amp;CYCLES INPUT'!$F$2:$F$9999,'HOURS&amp;CYCLES INPUT'!$C$2:$C$9999,'QUALIFIED EFH'!$C55,'HOURS&amp;CYCLES INPUT'!$D$2:$D$9999,'QUALIFIED EFH'!FJ$4,'HOURS&amp;CYCLES INPUT'!$E$2:$E$9999,'QUALIFIED EFH'!FJ$5))</f>
        <v>0</v>
      </c>
      <c r="FK55" s="476">
        <f>IF(FK$2&lt;&gt;"",IF($C55&lt;&gt;"TBA",FK$2/114,0),SUMIFS('HOURS&amp;CYCLES INPUT'!$F$2:$F$9999,'HOURS&amp;CYCLES INPUT'!$C$2:$C$9999,'QUALIFIED EFH'!$C55,'HOURS&amp;CYCLES INPUT'!$D$2:$D$9999,'QUALIFIED EFH'!FK$4,'HOURS&amp;CYCLES INPUT'!$E$2:$E$9999,'QUALIFIED EFH'!FK$5))</f>
        <v>0</v>
      </c>
      <c r="FL55" s="476">
        <f>IF(FL$2&lt;&gt;"",IF($C55&lt;&gt;"TBA",FL$2/114,0),SUMIFS('HOURS&amp;CYCLES INPUT'!$F$2:$F$9999,'HOURS&amp;CYCLES INPUT'!$C$2:$C$9999,'QUALIFIED EFH'!$C55,'HOURS&amp;CYCLES INPUT'!$D$2:$D$9999,'QUALIFIED EFH'!FL$4,'HOURS&amp;CYCLES INPUT'!$E$2:$E$9999,'QUALIFIED EFH'!FL$5))</f>
        <v>0</v>
      </c>
      <c r="FM55" s="476">
        <f>IF(FM$2&lt;&gt;"",IF($C55&lt;&gt;"TBA",FM$2/114,0),SUMIFS('HOURS&amp;CYCLES INPUT'!$F$2:$F$9999,'HOURS&amp;CYCLES INPUT'!$C$2:$C$9999,'QUALIFIED EFH'!$C55,'HOURS&amp;CYCLES INPUT'!$D$2:$D$9999,'QUALIFIED EFH'!FM$4,'HOURS&amp;CYCLES INPUT'!$E$2:$E$9999,'QUALIFIED EFH'!FM$5))</f>
        <v>0</v>
      </c>
      <c r="FN55" s="476">
        <f>IF(FN$2&lt;&gt;"",IF($C55&lt;&gt;"TBA",FN$2/114,0),SUMIFS('HOURS&amp;CYCLES INPUT'!$F$2:$F$9999,'HOURS&amp;CYCLES INPUT'!$C$2:$C$9999,'QUALIFIED EFH'!$C55,'HOURS&amp;CYCLES INPUT'!$D$2:$D$9999,'QUALIFIED EFH'!FN$4,'HOURS&amp;CYCLES INPUT'!$E$2:$E$9999,'QUALIFIED EFH'!FN$5))</f>
        <v>0</v>
      </c>
      <c r="FO55" s="476">
        <f>IF(FO$2&lt;&gt;"",IF($C55&lt;&gt;"TBA",FO$2/114,0),SUMIFS('HOURS&amp;CYCLES INPUT'!$F$2:$F$9999,'HOURS&amp;CYCLES INPUT'!$C$2:$C$9999,'QUALIFIED EFH'!$C55,'HOURS&amp;CYCLES INPUT'!$D$2:$D$9999,'QUALIFIED EFH'!FO$4,'HOURS&amp;CYCLES INPUT'!$E$2:$E$9999,'QUALIFIED EFH'!FO$5))</f>
        <v>0</v>
      </c>
      <c r="FP55" s="476">
        <f>IF(FP$2&lt;&gt;"",IF($C55&lt;&gt;"TBA",FP$2/114,0),SUMIFS('HOURS&amp;CYCLES INPUT'!$F$2:$F$9999,'HOURS&amp;CYCLES INPUT'!$C$2:$C$9999,'QUALIFIED EFH'!$C55,'HOURS&amp;CYCLES INPUT'!$D$2:$D$9999,'QUALIFIED EFH'!FP$4,'HOURS&amp;CYCLES INPUT'!$E$2:$E$9999,'QUALIFIED EFH'!FP$5))</f>
        <v>0</v>
      </c>
      <c r="FQ55" s="476">
        <f>IF(FQ$2&lt;&gt;"",IF($C55&lt;&gt;"TBA",FQ$2/114,0),SUMIFS('HOURS&amp;CYCLES INPUT'!$F$2:$F$9999,'HOURS&amp;CYCLES INPUT'!$C$2:$C$9999,'QUALIFIED EFH'!$C55,'HOURS&amp;CYCLES INPUT'!$D$2:$D$9999,'QUALIFIED EFH'!FQ$4,'HOURS&amp;CYCLES INPUT'!$E$2:$E$9999,'QUALIFIED EFH'!FQ$5))</f>
        <v>0</v>
      </c>
      <c r="FR55" s="476">
        <f>IF(FR$2&lt;&gt;"",IF($C55&lt;&gt;"TBA",FR$2/114,0),SUMIFS('HOURS&amp;CYCLES INPUT'!$F$2:$F$9999,'HOURS&amp;CYCLES INPUT'!$C$2:$C$9999,'QUALIFIED EFH'!$C55,'HOURS&amp;CYCLES INPUT'!$D$2:$D$9999,'QUALIFIED EFH'!FR$4,'HOURS&amp;CYCLES INPUT'!$E$2:$E$9999,'QUALIFIED EFH'!FR$5))</f>
        <v>0</v>
      </c>
      <c r="FS55" s="476">
        <f>IF(FS$2&lt;&gt;"",IF($C55&lt;&gt;"TBA",FS$2/114,0),SUMIFS('HOURS&amp;CYCLES INPUT'!$F$2:$F$9999,'HOURS&amp;CYCLES INPUT'!$C$2:$C$9999,'QUALIFIED EFH'!$C55,'HOURS&amp;CYCLES INPUT'!$D$2:$D$9999,'QUALIFIED EFH'!FS$4,'HOURS&amp;CYCLES INPUT'!$E$2:$E$9999,'QUALIFIED EFH'!FS$5))</f>
        <v>0</v>
      </c>
      <c r="FT55" s="476">
        <f>IF(FT$2&lt;&gt;"",IF($C55&lt;&gt;"TBA",FT$2/114,0),SUMIFS('HOURS&amp;CYCLES INPUT'!$F$2:$F$9999,'HOURS&amp;CYCLES INPUT'!$C$2:$C$9999,'QUALIFIED EFH'!$C55,'HOURS&amp;CYCLES INPUT'!$D$2:$D$9999,'QUALIFIED EFH'!FT$4,'HOURS&amp;CYCLES INPUT'!$E$2:$E$9999,'QUALIFIED EFH'!FT$5))</f>
        <v>0</v>
      </c>
      <c r="FU55" s="476">
        <f>IF(FU$2&lt;&gt;"",IF($C55&lt;&gt;"TBA",FU$2/114,0),SUMIFS('HOURS&amp;CYCLES INPUT'!$F$2:$F$9999,'HOURS&amp;CYCLES INPUT'!$C$2:$C$9999,'QUALIFIED EFH'!$C55,'HOURS&amp;CYCLES INPUT'!$D$2:$D$9999,'QUALIFIED EFH'!FU$4,'HOURS&amp;CYCLES INPUT'!$E$2:$E$9999,'QUALIFIED EFH'!FU$5))</f>
        <v>0</v>
      </c>
      <c r="FV55" s="476">
        <f>IF(FV$2&lt;&gt;"",IF($C55&lt;&gt;"TBA",FV$2/114,0),SUMIFS('HOURS&amp;CYCLES INPUT'!$F$2:$F$9999,'HOURS&amp;CYCLES INPUT'!$C$2:$C$9999,'QUALIFIED EFH'!$C55,'HOURS&amp;CYCLES INPUT'!$D$2:$D$9999,'QUALIFIED EFH'!FV$4,'HOURS&amp;CYCLES INPUT'!$E$2:$E$9999,'QUALIFIED EFH'!FV$5))</f>
        <v>0</v>
      </c>
      <c r="FW55" s="476">
        <f>IF(FW$2&lt;&gt;"",IF($C55&lt;&gt;"TBA",FW$2/114,0),SUMIFS('HOURS&amp;CYCLES INPUT'!$F$2:$F$9999,'HOURS&amp;CYCLES INPUT'!$C$2:$C$9999,'QUALIFIED EFH'!$C55,'HOURS&amp;CYCLES INPUT'!$D$2:$D$9999,'QUALIFIED EFH'!FW$4,'HOURS&amp;CYCLES INPUT'!$E$2:$E$9999,'QUALIFIED EFH'!FW$5))</f>
        <v>0</v>
      </c>
      <c r="FX55" s="476">
        <f>IF(FX$2&lt;&gt;"",IF($C55&lt;&gt;"TBA",FX$2/114,0),SUMIFS('HOURS&amp;CYCLES INPUT'!$F$2:$F$9999,'HOURS&amp;CYCLES INPUT'!$C$2:$C$9999,'QUALIFIED EFH'!$C55,'HOURS&amp;CYCLES INPUT'!$D$2:$D$9999,'QUALIFIED EFH'!FX$4,'HOURS&amp;CYCLES INPUT'!$E$2:$E$9999,'QUALIFIED EFH'!FX$5))</f>
        <v>0</v>
      </c>
      <c r="FY55" s="476">
        <f>IF(FY$2&lt;&gt;"",IF($C55&lt;&gt;"TBA",FY$2/114,0),SUMIFS('HOURS&amp;CYCLES INPUT'!$F$2:$F$9999,'HOURS&amp;CYCLES INPUT'!$C$2:$C$9999,'QUALIFIED EFH'!$C55,'HOURS&amp;CYCLES INPUT'!$D$2:$D$9999,'QUALIFIED EFH'!FY$4,'HOURS&amp;CYCLES INPUT'!$E$2:$E$9999,'QUALIFIED EFH'!FY$5))</f>
        <v>0</v>
      </c>
      <c r="FZ55" s="476">
        <f>IF(FZ$2&lt;&gt;"",IF($C55&lt;&gt;"TBA",FZ$2/114,0),SUMIFS('HOURS&amp;CYCLES INPUT'!$F$2:$F$9999,'HOURS&amp;CYCLES INPUT'!$C$2:$C$9999,'QUALIFIED EFH'!$C55,'HOURS&amp;CYCLES INPUT'!$D$2:$D$9999,'QUALIFIED EFH'!FZ$4,'HOURS&amp;CYCLES INPUT'!$E$2:$E$9999,'QUALIFIED EFH'!FZ$5))</f>
        <v>0</v>
      </c>
      <c r="GA55" s="476">
        <f>IF(GA$2&lt;&gt;"",IF($C55&lt;&gt;"TBA",GA$2/114,0),SUMIFS('HOURS&amp;CYCLES INPUT'!$F$2:$F$9999,'HOURS&amp;CYCLES INPUT'!$C$2:$C$9999,'QUALIFIED EFH'!$C55,'HOURS&amp;CYCLES INPUT'!$D$2:$D$9999,'QUALIFIED EFH'!GA$4,'HOURS&amp;CYCLES INPUT'!$E$2:$E$9999,'QUALIFIED EFH'!GA$5))</f>
        <v>0</v>
      </c>
      <c r="GB55" s="476">
        <f>IF(GB$2&lt;&gt;"",IF($C55&lt;&gt;"TBA",GB$2/114,0),SUMIFS('HOURS&amp;CYCLES INPUT'!$F$2:$F$9999,'HOURS&amp;CYCLES INPUT'!$C$2:$C$9999,'QUALIFIED EFH'!$C55,'HOURS&amp;CYCLES INPUT'!$D$2:$D$9999,'QUALIFIED EFH'!GB$4,'HOURS&amp;CYCLES INPUT'!$E$2:$E$9999,'QUALIFIED EFH'!GB$5))</f>
        <v>0</v>
      </c>
    </row>
    <row r="56" spans="3:184" x14ac:dyDescent="0.35">
      <c r="C56" s="472">
        <f>'QUALIFIED ENGINES'!D57</f>
        <v>91446</v>
      </c>
      <c r="D56" s="476">
        <f>IF(D$2&lt;&gt;"",IF($C56&lt;&gt;"TBA",D$2/114,0),SUMIFS('HOURS&amp;CYCLES INPUT'!$F$2:$F$9999,'HOURS&amp;CYCLES INPUT'!$C$2:$C$9999,'QUALIFIED EFH'!$C56,'HOURS&amp;CYCLES INPUT'!$D$2:$D$9999,'QUALIFIED EFH'!D$4,'HOURS&amp;CYCLES INPUT'!$E$2:$E$9999,'QUALIFIED EFH'!D$5))</f>
        <v>0</v>
      </c>
      <c r="E56" s="476">
        <f>IF(E$2&lt;&gt;"",IF($C56&lt;&gt;"TBA",E$2/114,0),SUMIFS('HOURS&amp;CYCLES INPUT'!$F$2:$F$9999,'HOURS&amp;CYCLES INPUT'!$C$2:$C$9999,'QUALIFIED EFH'!$C56,'HOURS&amp;CYCLES INPUT'!$D$2:$D$9999,'QUALIFIED EFH'!E$4,'HOURS&amp;CYCLES INPUT'!$E$2:$E$9999,'QUALIFIED EFH'!E$5))</f>
        <v>0</v>
      </c>
      <c r="F56" s="476">
        <f>IF(F$2&lt;&gt;"",IF($C56&lt;&gt;"TBA",F$2/114,0),SUMIFS('HOURS&amp;CYCLES INPUT'!$F$2:$F$9999,'HOURS&amp;CYCLES INPUT'!$C$2:$C$9999,'QUALIFIED EFH'!$C56,'HOURS&amp;CYCLES INPUT'!$D$2:$D$9999,'QUALIFIED EFH'!F$4,'HOURS&amp;CYCLES INPUT'!$E$2:$E$9999,'QUALIFIED EFH'!F$5))</f>
        <v>0</v>
      </c>
      <c r="G56" s="476">
        <f>IF(G$2&lt;&gt;"",IF($C56&lt;&gt;"TBA",G$2/114,0),SUMIFS('HOURS&amp;CYCLES INPUT'!$F$2:$F$9999,'HOURS&amp;CYCLES INPUT'!$C$2:$C$9999,'QUALIFIED EFH'!$C56,'HOURS&amp;CYCLES INPUT'!$D$2:$D$9999,'QUALIFIED EFH'!G$4,'HOURS&amp;CYCLES INPUT'!$E$2:$E$9999,'QUALIFIED EFH'!G$5))</f>
        <v>0</v>
      </c>
      <c r="H56" s="476">
        <f>IF(H$2&lt;&gt;"",IF($C56&lt;&gt;"TBA",H$2/114,0),SUMIFS('HOURS&amp;CYCLES INPUT'!$F$2:$F$9999,'HOURS&amp;CYCLES INPUT'!$C$2:$C$9999,'QUALIFIED EFH'!$C56,'HOURS&amp;CYCLES INPUT'!$D$2:$D$9999,'QUALIFIED EFH'!H$4,'HOURS&amp;CYCLES INPUT'!$E$2:$E$9999,'QUALIFIED EFH'!H$5))</f>
        <v>0</v>
      </c>
      <c r="I56" s="476">
        <f>IF(I$2&lt;&gt;"",IF($C56&lt;&gt;"TBA",I$2/114,0),SUMIFS('HOURS&amp;CYCLES INPUT'!$F$2:$F$9999,'HOURS&amp;CYCLES INPUT'!$C$2:$C$9999,'QUALIFIED EFH'!$C56,'HOURS&amp;CYCLES INPUT'!$D$2:$D$9999,'QUALIFIED EFH'!I$4,'HOURS&amp;CYCLES INPUT'!$E$2:$E$9999,'QUALIFIED EFH'!I$5))</f>
        <v>0</v>
      </c>
      <c r="J56" s="476">
        <f>IF(J$2&lt;&gt;"",IF($C56&lt;&gt;"TBA",J$2/114,0),SUMIFS('HOURS&amp;CYCLES INPUT'!$F$2:$F$9999,'HOURS&amp;CYCLES INPUT'!$C$2:$C$9999,'QUALIFIED EFH'!$C56,'HOURS&amp;CYCLES INPUT'!$D$2:$D$9999,'QUALIFIED EFH'!J$4,'HOURS&amp;CYCLES INPUT'!$E$2:$E$9999,'QUALIFIED EFH'!J$5))</f>
        <v>0</v>
      </c>
      <c r="K56" s="476">
        <f>IF(K$2&lt;&gt;"",IF($C56&lt;&gt;"TBA",K$2/114,0),SUMIFS('HOURS&amp;CYCLES INPUT'!$F$2:$F$9999,'HOURS&amp;CYCLES INPUT'!$C$2:$C$9999,'QUALIFIED EFH'!$C56,'HOURS&amp;CYCLES INPUT'!$D$2:$D$9999,'QUALIFIED EFH'!K$4,'HOURS&amp;CYCLES INPUT'!$E$2:$E$9999,'QUALIFIED EFH'!K$5))</f>
        <v>0</v>
      </c>
      <c r="L56" s="476">
        <f>IF(L$2&lt;&gt;"",IF($C56&lt;&gt;"TBA",L$2/114,0),SUMIFS('HOURS&amp;CYCLES INPUT'!$F$2:$F$9999,'HOURS&amp;CYCLES INPUT'!$C$2:$C$9999,'QUALIFIED EFH'!$C56,'HOURS&amp;CYCLES INPUT'!$D$2:$D$9999,'QUALIFIED EFH'!L$4,'HOURS&amp;CYCLES INPUT'!$E$2:$E$9999,'QUALIFIED EFH'!L$5))</f>
        <v>0</v>
      </c>
      <c r="M56" s="476">
        <f>IF(M$2&lt;&gt;"",IF($C56&lt;&gt;"TBA",M$2/114,0),SUMIFS('HOURS&amp;CYCLES INPUT'!$F$2:$F$9999,'HOURS&amp;CYCLES INPUT'!$C$2:$C$9999,'QUALIFIED EFH'!$C56,'HOURS&amp;CYCLES INPUT'!$D$2:$D$9999,'QUALIFIED EFH'!M$4,'HOURS&amp;CYCLES INPUT'!$E$2:$E$9999,'QUALIFIED EFH'!M$5))</f>
        <v>0</v>
      </c>
      <c r="N56" s="476">
        <f>IF(N$2&lt;&gt;"",IF($C56&lt;&gt;"TBA",N$2/114,0),SUMIFS('HOURS&amp;CYCLES INPUT'!$F$2:$F$9999,'HOURS&amp;CYCLES INPUT'!$C$2:$C$9999,'QUALIFIED EFH'!$C56,'HOURS&amp;CYCLES INPUT'!$D$2:$D$9999,'QUALIFIED EFH'!N$4,'HOURS&amp;CYCLES INPUT'!$E$2:$E$9999,'QUALIFIED EFH'!N$5))</f>
        <v>0</v>
      </c>
      <c r="O56" s="476">
        <f>IF(O$2&lt;&gt;"",IF($C56&lt;&gt;"TBA",O$2/114,0),SUMIFS('HOURS&amp;CYCLES INPUT'!$F$2:$F$9999,'HOURS&amp;CYCLES INPUT'!$C$2:$C$9999,'QUALIFIED EFH'!$C56,'HOURS&amp;CYCLES INPUT'!$D$2:$D$9999,'QUALIFIED EFH'!O$4,'HOURS&amp;CYCLES INPUT'!$E$2:$E$9999,'QUALIFIED EFH'!O$5))</f>
        <v>0</v>
      </c>
      <c r="P56" s="476">
        <f>IF(P$2&lt;&gt;"",IF($C56&lt;&gt;"TBA",P$2/114,0),SUMIFS('HOURS&amp;CYCLES INPUT'!$F$2:$F$9999,'HOURS&amp;CYCLES INPUT'!$C$2:$C$9999,'QUALIFIED EFH'!$C56,'HOURS&amp;CYCLES INPUT'!$D$2:$D$9999,'QUALIFIED EFH'!P$4,'HOURS&amp;CYCLES INPUT'!$E$2:$E$9999,'QUALIFIED EFH'!P$5))</f>
        <v>0</v>
      </c>
      <c r="Q56" s="476">
        <f>IF(Q$2&lt;&gt;"",IF($C56&lt;&gt;"TBA",Q$2/114,0),SUMIFS('HOURS&amp;CYCLES INPUT'!$F$2:$F$9999,'HOURS&amp;CYCLES INPUT'!$C$2:$C$9999,'QUALIFIED EFH'!$C56,'HOURS&amp;CYCLES INPUT'!$D$2:$D$9999,'QUALIFIED EFH'!Q$4,'HOURS&amp;CYCLES INPUT'!$E$2:$E$9999,'QUALIFIED EFH'!Q$5))</f>
        <v>0</v>
      </c>
      <c r="R56" s="476">
        <f>IF(R$1&lt;&gt;"",IF($C56&lt;&gt;"TBA",R$1/114,0),SUMIFS('HOURS&amp;CYCLES INPUT'!$F$2:$F$9999,'HOURS&amp;CYCLES INPUT'!$C$2:$C$9999,'QUALIFIED EFH'!$C56,'HOURS&amp;CYCLES INPUT'!$D$2:$D$9999,'QUALIFIED EFH'!R$4,'HOURS&amp;CYCLES INPUT'!$E$2:$E$9999,'QUALIFIED EFH'!R$5))</f>
        <v>0</v>
      </c>
      <c r="S56" s="476">
        <f>IF(S$2&lt;&gt;"",IF($C56&lt;&gt;"TBA",S$2/114,0),SUMIFS('HOURS&amp;CYCLES INPUT'!$F$2:$F$9999,'HOURS&amp;CYCLES INPUT'!$C$2:$C$9999,'QUALIFIED EFH'!$C56,'HOURS&amp;CYCLES INPUT'!$D$2:$D$9999,'QUALIFIED EFH'!S$4,'HOURS&amp;CYCLES INPUT'!$E$2:$E$9999,'QUALIFIED EFH'!S$5))</f>
        <v>0</v>
      </c>
      <c r="T56" s="476">
        <f>IF(T$2&lt;&gt;"",IF($C56&lt;&gt;"TBA",T$2/114,0),SUMIFS('HOURS&amp;CYCLES INPUT'!$F$2:$F$9999,'HOURS&amp;CYCLES INPUT'!$C$2:$C$9999,'QUALIFIED EFH'!$C56,'HOURS&amp;CYCLES INPUT'!$D$2:$D$9999,'QUALIFIED EFH'!T$4,'HOURS&amp;CYCLES INPUT'!$E$2:$E$9999,'QUALIFIED EFH'!T$5))</f>
        <v>34.869999999999997</v>
      </c>
      <c r="U56" s="476">
        <f>IF(U$2&lt;&gt;"",IF($C56&lt;&gt;"TBA",U$2/114,0),SUMIFS('HOURS&amp;CYCLES INPUT'!$F$2:$F$9999,'HOURS&amp;CYCLES INPUT'!$C$2:$C$9999,'QUALIFIED EFH'!$C56,'HOURS&amp;CYCLES INPUT'!$D$2:$D$9999,'QUALIFIED EFH'!U$4,'HOURS&amp;CYCLES INPUT'!$E$2:$E$9999,'QUALIFIED EFH'!U$5))</f>
        <v>337.82</v>
      </c>
      <c r="V56" s="476">
        <f>IF(V$2&lt;&gt;"",IF($C56&lt;&gt;"TBA",V$2/114,0),SUMIFS('HOURS&amp;CYCLES INPUT'!$F$2:$F$9999,'HOURS&amp;CYCLES INPUT'!$C$2:$C$9999,'QUALIFIED EFH'!$C56,'HOURS&amp;CYCLES INPUT'!$D$2:$D$9999,'QUALIFIED EFH'!V$4,'HOURS&amp;CYCLES INPUT'!$E$2:$E$9999,'QUALIFIED EFH'!V$5))</f>
        <v>342.78</v>
      </c>
      <c r="W56" s="476">
        <f>IF(W$2&lt;&gt;"",IF($C56&lt;&gt;"TBA",W$2/114,0),SUMIFS('HOURS&amp;CYCLES INPUT'!$F$2:$F$9999,'HOURS&amp;CYCLES INPUT'!$C$2:$C$9999,'QUALIFIED EFH'!$C56,'HOURS&amp;CYCLES INPUT'!$D$2:$D$9999,'QUALIFIED EFH'!W$4,'HOURS&amp;CYCLES INPUT'!$E$2:$E$9999,'QUALIFIED EFH'!W$5))</f>
        <v>374.27</v>
      </c>
      <c r="X56" s="476">
        <f>IF(X$2&lt;&gt;"",IF($C56&lt;&gt;"TBA",X$2/114,0),SUMIFS('HOURS&amp;CYCLES INPUT'!$F$2:$F$9999,'HOURS&amp;CYCLES INPUT'!$C$2:$C$9999,'QUALIFIED EFH'!$C56,'HOURS&amp;CYCLES INPUT'!$D$2:$D$9999,'QUALIFIED EFH'!X$4,'HOURS&amp;CYCLES INPUT'!$E$2:$E$9999,'QUALIFIED EFH'!X$5))</f>
        <v>397.33</v>
      </c>
      <c r="Y56" s="476">
        <f>IF(Y$2&lt;&gt;"",IF($C56&lt;&gt;"TBA",Y$2/114,0),SUMIFS('HOURS&amp;CYCLES INPUT'!$F$2:$F$9999,'HOURS&amp;CYCLES INPUT'!$C$2:$C$9999,'QUALIFIED EFH'!$C56,'HOURS&amp;CYCLES INPUT'!$D$2:$D$9999,'QUALIFIED EFH'!Y$4,'HOURS&amp;CYCLES INPUT'!$E$2:$E$9999,'QUALIFIED EFH'!Y$5))</f>
        <v>339.78</v>
      </c>
      <c r="Z56" s="476">
        <f>IF(Z$2&lt;&gt;"",IF($C56&lt;&gt;"TBA",Z$2/114,0),SUMIFS('HOURS&amp;CYCLES INPUT'!$F$2:$F$9999,'HOURS&amp;CYCLES INPUT'!$C$2:$C$9999,'QUALIFIED EFH'!$C56,'HOURS&amp;CYCLES INPUT'!$D$2:$D$9999,'QUALIFIED EFH'!Z$4,'HOURS&amp;CYCLES INPUT'!$E$2:$E$9999,'QUALIFIED EFH'!Z$5))</f>
        <v>378.49</v>
      </c>
      <c r="AA56" s="476">
        <f>IF(AA$2&lt;&gt;"",IF($C56&lt;&gt;"TBA",AA$2/114,0),SUMIFS('HOURS&amp;CYCLES INPUT'!$F$2:$F$9999,'HOURS&amp;CYCLES INPUT'!$C$2:$C$9999,'QUALIFIED EFH'!$C56,'HOURS&amp;CYCLES INPUT'!$D$2:$D$9999,'QUALIFIED EFH'!AA$4,'HOURS&amp;CYCLES INPUT'!$E$2:$E$9999,'QUALIFIED EFH'!AA$5))</f>
        <v>316.83</v>
      </c>
      <c r="AB56" s="476">
        <f>IF(AB$2&lt;&gt;"",IF($C56&lt;&gt;"TBA",AB$2/114,0),SUMIFS('HOURS&amp;CYCLES INPUT'!$F$2:$F$9999,'HOURS&amp;CYCLES INPUT'!$C$2:$C$9999,'QUALIFIED EFH'!$C56,'HOURS&amp;CYCLES INPUT'!$D$2:$D$9999,'QUALIFIED EFH'!AB$4,'HOURS&amp;CYCLES INPUT'!$E$2:$E$9999,'QUALIFIED EFH'!AB$5))</f>
        <v>381</v>
      </c>
      <c r="AC56" s="476">
        <f>IF(AC$2&lt;&gt;"",IF($C56&lt;&gt;"TBA",AC$2/114,0),SUMIFS('HOURS&amp;CYCLES INPUT'!$F$2:$F$9999,'HOURS&amp;CYCLES INPUT'!$C$2:$C$9999,'QUALIFIED EFH'!$C56,'HOURS&amp;CYCLES INPUT'!$D$2:$D$9999,'QUALIFIED EFH'!AC$4,'HOURS&amp;CYCLES INPUT'!$E$2:$E$9999,'QUALIFIED EFH'!AC$5))</f>
        <v>385.52</v>
      </c>
      <c r="AD56" s="476">
        <f>IF(AD$2&lt;&gt;"",IF($C56&lt;&gt;"TBA",AD$2/114,0),SUMIFS('HOURS&amp;CYCLES INPUT'!$F$2:$F$9999,'HOURS&amp;CYCLES INPUT'!$C$2:$C$9999,'QUALIFIED EFH'!$C56,'HOURS&amp;CYCLES INPUT'!$D$2:$D$9999,'QUALIFIED EFH'!AD$4,'HOURS&amp;CYCLES INPUT'!$E$2:$E$9999,'QUALIFIED EFH'!AD$5))</f>
        <v>321.01</v>
      </c>
      <c r="AE56" s="476">
        <f>IF(AE$2&lt;&gt;"",IF($C56&lt;&gt;"TBA",AE$2/114,0),SUMIFS('HOURS&amp;CYCLES INPUT'!$F$2:$F$9999,'HOURS&amp;CYCLES INPUT'!$C$2:$C$9999,'QUALIFIED EFH'!$C56,'HOURS&amp;CYCLES INPUT'!$D$2:$D$9999,'QUALIFIED EFH'!AE$4,'HOURS&amp;CYCLES INPUT'!$E$2:$E$9999,'QUALIFIED EFH'!AE$5))</f>
        <v>327.95</v>
      </c>
      <c r="AF56" s="476">
        <f>IF(AF$2&lt;&gt;"",IF($C56&lt;&gt;"TBA",AF$2/114,0),SUMIFS('HOURS&amp;CYCLES INPUT'!$F$2:$F$9999,'HOURS&amp;CYCLES INPUT'!$C$2:$C$9999,'QUALIFIED EFH'!$C56,'HOURS&amp;CYCLES INPUT'!$D$2:$D$9999,'QUALIFIED EFH'!AF$4,'HOURS&amp;CYCLES INPUT'!$E$2:$E$9999,'QUALIFIED EFH'!AF$5))</f>
        <v>336.99</v>
      </c>
      <c r="AG56" s="476">
        <f>IF(AG$2&lt;&gt;"",IF($C56&lt;&gt;"TBA",AG$2/114,0),SUMIFS('HOURS&amp;CYCLES INPUT'!$F$2:$F$9999,'HOURS&amp;CYCLES INPUT'!$C$2:$C$9999,'QUALIFIED EFH'!$C56,'HOURS&amp;CYCLES INPUT'!$D$2:$D$9999,'QUALIFIED EFH'!AG$4,'HOURS&amp;CYCLES INPUT'!$E$2:$E$9999,'QUALIFIED EFH'!AG$5))</f>
        <v>366.86</v>
      </c>
      <c r="AH56" s="476">
        <f>IF(AH$2&lt;&gt;"",IF($C56&lt;&gt;"TBA",AH$2/114,0),SUMIFS('HOURS&amp;CYCLES INPUT'!$F$2:$F$9999,'HOURS&amp;CYCLES INPUT'!$C$2:$C$9999,'QUALIFIED EFH'!$C56,'HOURS&amp;CYCLES INPUT'!$D$2:$D$9999,'QUALIFIED EFH'!AH$4,'HOURS&amp;CYCLES INPUT'!$E$2:$E$9999,'QUALIFIED EFH'!AH$5))</f>
        <v>332.94</v>
      </c>
      <c r="AI56" s="476">
        <f>IF(AI$2&lt;&gt;"",IF($C56&lt;&gt;"TBA",AI$2/114,0),SUMIFS('HOURS&amp;CYCLES INPUT'!$F$2:$F$9999,'HOURS&amp;CYCLES INPUT'!$C$2:$C$9999,'QUALIFIED EFH'!$C56,'HOURS&amp;CYCLES INPUT'!$D$2:$D$9999,'QUALIFIED EFH'!AI$4,'HOURS&amp;CYCLES INPUT'!$E$2:$E$9999,'QUALIFIED EFH'!AI$5))</f>
        <v>376.23</v>
      </c>
      <c r="AJ56" s="476">
        <f>IF(AJ$2&lt;&gt;"",IF($C56&lt;&gt;"TBA",AJ$2/114,0),SUMIFS('HOURS&amp;CYCLES INPUT'!$F$2:$F$9999,'HOURS&amp;CYCLES INPUT'!$C$2:$C$9999,'QUALIFIED EFH'!$C56,'HOURS&amp;CYCLES INPUT'!$D$2:$D$9999,'QUALIFIED EFH'!AJ$4,'HOURS&amp;CYCLES INPUT'!$E$2:$E$9999,'QUALIFIED EFH'!AJ$5))</f>
        <v>395.92</v>
      </c>
      <c r="AK56" s="476">
        <f>IF(AK$2&lt;&gt;"",IF($C56&lt;&gt;"TBA",AK$2/114,0),SUMIFS('HOURS&amp;CYCLES INPUT'!$F$2:$F$9999,'HOURS&amp;CYCLES INPUT'!$C$2:$C$9999,'QUALIFIED EFH'!$C56,'HOURS&amp;CYCLES INPUT'!$D$2:$D$9999,'QUALIFIED EFH'!AK$4,'HOURS&amp;CYCLES INPUT'!$E$2:$E$9999,'QUALIFIED EFH'!AK$5))</f>
        <v>349.48</v>
      </c>
      <c r="AL56" s="476">
        <f>IF(AL$2&lt;&gt;"",IF($C56&lt;&gt;"TBA",AL$2/114,0),SUMIFS('HOURS&amp;CYCLES INPUT'!$F$2:$F$9999,'HOURS&amp;CYCLES INPUT'!$C$2:$C$9999,'QUALIFIED EFH'!$C56,'HOURS&amp;CYCLES INPUT'!$D$2:$D$9999,'QUALIFIED EFH'!AL$4,'HOURS&amp;CYCLES INPUT'!$E$2:$E$9999,'QUALIFIED EFH'!AL$5))</f>
        <v>399.92</v>
      </c>
      <c r="AM56" s="476">
        <f>IF(AM$2&lt;&gt;"",IF($C56&lt;&gt;"TBA",AM$2/114,0),SUMIFS('HOURS&amp;CYCLES INPUT'!$F$2:$F$9999,'HOURS&amp;CYCLES INPUT'!$C$2:$C$9999,'QUALIFIED EFH'!$C56,'HOURS&amp;CYCLES INPUT'!$D$2:$D$9999,'QUALIFIED EFH'!AM$4,'HOURS&amp;CYCLES INPUT'!$E$2:$E$9999,'QUALIFIED EFH'!AM$5))</f>
        <v>308.95999999999998</v>
      </c>
      <c r="AN56" s="476">
        <f>IF(AN$2&lt;&gt;"",IF($C56&lt;&gt;"TBA",AN$2/114,0),SUMIFS('HOURS&amp;CYCLES INPUT'!$F$2:$F$9999,'HOURS&amp;CYCLES INPUT'!$C$2:$C$9999,'QUALIFIED EFH'!$C56,'HOURS&amp;CYCLES INPUT'!$D$2:$D$9999,'QUALIFIED EFH'!AN$4,'HOURS&amp;CYCLES INPUT'!$E$2:$E$9999,'QUALIFIED EFH'!AN$5))</f>
        <v>327.27999999999997</v>
      </c>
      <c r="AO56" s="476">
        <f>IF(AO$2&lt;&gt;"",IF($C56&lt;&gt;"TBA",AO$2/114,0),SUMIFS('HOURS&amp;CYCLES INPUT'!$F$2:$F$9999,'HOURS&amp;CYCLES INPUT'!$C$2:$C$9999,'QUALIFIED EFH'!$C56,'HOURS&amp;CYCLES INPUT'!$D$2:$D$9999,'QUALIFIED EFH'!AO$4,'HOURS&amp;CYCLES INPUT'!$E$2:$E$9999,'QUALIFIED EFH'!AO$5))</f>
        <v>376.65</v>
      </c>
      <c r="AP56" s="476">
        <f>IF(AP$2&lt;&gt;"",IF($C56&lt;&gt;"TBA",AP$2/114,0),SUMIFS('HOURS&amp;CYCLES INPUT'!$F$2:$F$9999,'HOURS&amp;CYCLES INPUT'!$C$2:$C$9999,'QUALIFIED EFH'!$C56,'HOURS&amp;CYCLES INPUT'!$D$2:$D$9999,'QUALIFIED EFH'!AP$4,'HOURS&amp;CYCLES INPUT'!$E$2:$E$9999,'QUALIFIED EFH'!AP$5))</f>
        <v>352.35</v>
      </c>
      <c r="AQ56" s="476">
        <f>IF(AQ$2&lt;&gt;"",IF($C56&lt;&gt;"TBA",AQ$2/114,0),SUMIFS('HOURS&amp;CYCLES INPUT'!$F$2:$F$9999,'HOURS&amp;CYCLES INPUT'!$C$2:$C$9999,'QUALIFIED EFH'!$C56,'HOURS&amp;CYCLES INPUT'!$D$2:$D$9999,'QUALIFIED EFH'!AQ$4,'HOURS&amp;CYCLES INPUT'!$E$2:$E$9999,'QUALIFIED EFH'!AQ$5))</f>
        <v>196.09</v>
      </c>
      <c r="AR56" s="476">
        <f>IF(AR$2&lt;&gt;"",IF($C56&lt;&gt;"TBA",AR$2/114,0),SUMIFS('HOURS&amp;CYCLES INPUT'!$F$2:$F$9999,'HOURS&amp;CYCLES INPUT'!$C$2:$C$9999,'QUALIFIED EFH'!$C56,'HOURS&amp;CYCLES INPUT'!$D$2:$D$9999,'QUALIFIED EFH'!AR$4,'HOURS&amp;CYCLES INPUT'!$E$2:$E$9999,'QUALIFIED EFH'!AR$5))</f>
        <v>0</v>
      </c>
      <c r="AS56" s="476">
        <f>IF(AS$2&lt;&gt;"",IF($C56&lt;&gt;"TBA",AS$2/114,0),SUMIFS('HOURS&amp;CYCLES INPUT'!$F$2:$F$9999,'HOURS&amp;CYCLES INPUT'!$C$2:$C$9999,'QUALIFIED EFH'!$C56,'HOURS&amp;CYCLES INPUT'!$D$2:$D$9999,'QUALIFIED EFH'!AS$4,'HOURS&amp;CYCLES INPUT'!$E$2:$E$9999,'QUALIFIED EFH'!AS$5))</f>
        <v>0</v>
      </c>
      <c r="AT56" s="476">
        <f>IF(AT$2&lt;&gt;"",IF($C56&lt;&gt;"TBA",AT$2/114,0),SUMIFS('HOURS&amp;CYCLES INPUT'!$F$2:$F$9999,'HOURS&amp;CYCLES INPUT'!$C$2:$C$9999,'QUALIFIED EFH'!$C56,'HOURS&amp;CYCLES INPUT'!$D$2:$D$9999,'QUALIFIED EFH'!AT$4,'HOURS&amp;CYCLES INPUT'!$E$2:$E$9999,'QUALIFIED EFH'!AT$5))</f>
        <v>0</v>
      </c>
      <c r="AU56" s="476">
        <f>IF(AU$2&lt;&gt;"",IF($C56&lt;&gt;"TBA",AU$2/114,0),SUMIFS('HOURS&amp;CYCLES INPUT'!$F$2:$F$9999,'HOURS&amp;CYCLES INPUT'!$C$2:$C$9999,'QUALIFIED EFH'!$C56,'HOURS&amp;CYCLES INPUT'!$D$2:$D$9999,'QUALIFIED EFH'!AU$4,'HOURS&amp;CYCLES INPUT'!$E$2:$E$9999,'QUALIFIED EFH'!AU$5))</f>
        <v>0</v>
      </c>
      <c r="AV56" s="476">
        <f>IF(AV$2&lt;&gt;"",IF($C56&lt;&gt;"TBA",AV$2/114,0),SUMIFS('HOURS&amp;CYCLES INPUT'!$F$2:$F$9999,'HOURS&amp;CYCLES INPUT'!$C$2:$C$9999,'QUALIFIED EFH'!$C56,'HOURS&amp;CYCLES INPUT'!$D$2:$D$9999,'QUALIFIED EFH'!AV$4,'HOURS&amp;CYCLES INPUT'!$E$2:$E$9999,'QUALIFIED EFH'!AV$5))</f>
        <v>0</v>
      </c>
      <c r="AW56" s="476">
        <f>IF(AW$2&lt;&gt;"",IF($C56&lt;&gt;"TBA",AW$2/114,0),SUMIFS('HOURS&amp;CYCLES INPUT'!$F$2:$F$9999,'HOURS&amp;CYCLES INPUT'!$C$2:$C$9999,'QUALIFIED EFH'!$C56,'HOURS&amp;CYCLES INPUT'!$D$2:$D$9999,'QUALIFIED EFH'!AW$4,'HOURS&amp;CYCLES INPUT'!$E$2:$E$9999,'QUALIFIED EFH'!AW$5))</f>
        <v>0.65</v>
      </c>
      <c r="AX56" s="476">
        <f>IF(AX$2&lt;&gt;"",IF($C56&lt;&gt;"TBA",AX$2/114,0),SUMIFS('HOURS&amp;CYCLES INPUT'!$F$2:$F$9999,'HOURS&amp;CYCLES INPUT'!$C$2:$C$9999,'QUALIFIED EFH'!$C56,'HOURS&amp;CYCLES INPUT'!$D$2:$D$9999,'QUALIFIED EFH'!AX$4,'HOURS&amp;CYCLES INPUT'!$E$2:$E$9999,'QUALIFIED EFH'!AX$5))</f>
        <v>0</v>
      </c>
      <c r="AY56" s="476">
        <f>IF(AY$2&lt;&gt;"",IF($C56&lt;&gt;"TBA",AY$2/114,0),SUMIFS('HOURS&amp;CYCLES INPUT'!$F$2:$F$9999,'HOURS&amp;CYCLES INPUT'!$C$2:$C$9999,'QUALIFIED EFH'!$C56,'HOURS&amp;CYCLES INPUT'!$D$2:$D$9999,'QUALIFIED EFH'!AY$4,'HOURS&amp;CYCLES INPUT'!$E$2:$E$9999,'QUALIFIED EFH'!AY$5))</f>
        <v>0</v>
      </c>
      <c r="AZ56" s="476">
        <f>IF(AZ$2&lt;&gt;"",IF($C56&lt;&gt;"TBA",AZ$2/114,0),SUMIFS('HOURS&amp;CYCLES INPUT'!$F$2:$F$9999,'HOURS&amp;CYCLES INPUT'!$C$2:$C$9999,'QUALIFIED EFH'!$C56,'HOURS&amp;CYCLES INPUT'!$D$2:$D$9999,'QUALIFIED EFH'!AZ$4,'HOURS&amp;CYCLES INPUT'!$E$2:$E$9999,'QUALIFIED EFH'!AZ$5))</f>
        <v>0</v>
      </c>
      <c r="BA56" s="476">
        <f>IF(BA$2&lt;&gt;"",IF($C56&lt;&gt;"TBA",BA$2/114,0),SUMIFS('HOURS&amp;CYCLES INPUT'!$F$2:$F$9999,'HOURS&amp;CYCLES INPUT'!$C$2:$C$9999,'QUALIFIED EFH'!$C56,'HOURS&amp;CYCLES INPUT'!$D$2:$D$9999,'QUALIFIED EFH'!BA$4,'HOURS&amp;CYCLES INPUT'!$E$2:$E$9999,'QUALIFIED EFH'!BA$5))</f>
        <v>0</v>
      </c>
      <c r="BB56" s="476">
        <f>IF(BB$2&lt;&gt;"",IF($C56&lt;&gt;"TBA",BB$2/114,0),SUMIFS('HOURS&amp;CYCLES INPUT'!$F$2:$F$9999,'HOURS&amp;CYCLES INPUT'!$C$2:$C$9999,'QUALIFIED EFH'!$C56,'HOURS&amp;CYCLES INPUT'!$D$2:$D$9999,'QUALIFIED EFH'!BB$4,'HOURS&amp;CYCLES INPUT'!$E$2:$E$9999,'QUALIFIED EFH'!BB$5))</f>
        <v>0</v>
      </c>
      <c r="BC56" s="476">
        <f>IF(BC$2&lt;&gt;"",IF($C56&lt;&gt;"TBA",BC$2/114,0),SUMIFS('HOURS&amp;CYCLES INPUT'!$F$2:$F$9999,'HOURS&amp;CYCLES INPUT'!$C$2:$C$9999,'QUALIFIED EFH'!$C56,'HOURS&amp;CYCLES INPUT'!$D$2:$D$9999,'QUALIFIED EFH'!BC$4,'HOURS&amp;CYCLES INPUT'!$E$2:$E$9999,'QUALIFIED EFH'!BC$5))</f>
        <v>0</v>
      </c>
      <c r="BD56" s="476">
        <f>IF(BD$2&lt;&gt;"",IF($C56&lt;&gt;"TBA",BD$2/114,0),SUMIFS('HOURS&amp;CYCLES INPUT'!$F$2:$F$9999,'HOURS&amp;CYCLES INPUT'!$C$2:$C$9999,'QUALIFIED EFH'!$C56,'HOURS&amp;CYCLES INPUT'!$D$2:$D$9999,'QUALIFIED EFH'!BD$4,'HOURS&amp;CYCLES INPUT'!$E$2:$E$9999,'QUALIFIED EFH'!BD$5))</f>
        <v>0</v>
      </c>
      <c r="BE56" s="476">
        <f>IF(BE$2&lt;&gt;"",IF($C56&lt;&gt;"TBA",BE$2/114,0),SUMIFS('HOURS&amp;CYCLES INPUT'!$F$2:$F$9999,'HOURS&amp;CYCLES INPUT'!$C$2:$C$9999,'QUALIFIED EFH'!$C56,'HOURS&amp;CYCLES INPUT'!$D$2:$D$9999,'QUALIFIED EFH'!BE$4,'HOURS&amp;CYCLES INPUT'!$E$2:$E$9999,'QUALIFIED EFH'!BE$5))</f>
        <v>0</v>
      </c>
      <c r="BF56" s="476">
        <f>IF(BF$2&lt;&gt;"",IF($C56&lt;&gt;"TBA",BF$2/114,0),SUMIFS('HOURS&amp;CYCLES INPUT'!$F$2:$F$9999,'HOURS&amp;CYCLES INPUT'!$C$2:$C$9999,'QUALIFIED EFH'!$C56,'HOURS&amp;CYCLES INPUT'!$D$2:$D$9999,'QUALIFIED EFH'!BF$4,'HOURS&amp;CYCLES INPUT'!$E$2:$E$9999,'QUALIFIED EFH'!BF$5))</f>
        <v>0</v>
      </c>
      <c r="BG56" s="476">
        <f>IF(BG$2&lt;&gt;"",IF($C56&lt;&gt;"TBA",BG$2/114,0),SUMIFS('HOURS&amp;CYCLES INPUT'!$F$2:$F$9999,'HOURS&amp;CYCLES INPUT'!$C$2:$C$9999,'QUALIFIED EFH'!$C56,'HOURS&amp;CYCLES INPUT'!$D$2:$D$9999,'QUALIFIED EFH'!BG$4,'HOURS&amp;CYCLES INPUT'!$E$2:$E$9999,'QUALIFIED EFH'!BG$5))</f>
        <v>0</v>
      </c>
      <c r="BH56" s="476">
        <f>IF(BH$2&lt;&gt;"",IF($C56&lt;&gt;"TBA",BH$2/114,0),SUMIFS('HOURS&amp;CYCLES INPUT'!$F$2:$F$9999,'HOURS&amp;CYCLES INPUT'!$C$2:$C$9999,'QUALIFIED EFH'!$C56,'HOURS&amp;CYCLES INPUT'!$D$2:$D$9999,'QUALIFIED EFH'!BH$4,'HOURS&amp;CYCLES INPUT'!$E$2:$E$9999,'QUALIFIED EFH'!BH$5))</f>
        <v>0</v>
      </c>
      <c r="BI56" s="476">
        <f>IF(BI$2&lt;&gt;"",IF($C56&lt;&gt;"TBA",BI$2/114,0),SUMIFS('HOURS&amp;CYCLES INPUT'!$F$2:$F$9999,'HOURS&amp;CYCLES INPUT'!$C$2:$C$9999,'QUALIFIED EFH'!$C56,'HOURS&amp;CYCLES INPUT'!$D$2:$D$9999,'QUALIFIED EFH'!BI$4,'HOURS&amp;CYCLES INPUT'!$E$2:$E$9999,'QUALIFIED EFH'!BI$5))</f>
        <v>0</v>
      </c>
      <c r="BJ56" s="476">
        <f>IF(BJ$2&lt;&gt;"",IF($C56&lt;&gt;"TBA",BJ$2/114,0),SUMIFS('HOURS&amp;CYCLES INPUT'!$F$2:$F$9999,'HOURS&amp;CYCLES INPUT'!$C$2:$C$9999,'QUALIFIED EFH'!$C56,'HOURS&amp;CYCLES INPUT'!$D$2:$D$9999,'QUALIFIED EFH'!BJ$4,'HOURS&amp;CYCLES INPUT'!$E$2:$E$9999,'QUALIFIED EFH'!BJ$5))</f>
        <v>0</v>
      </c>
      <c r="BK56" s="476">
        <f>IF(BK$2&lt;&gt;"",IF($C56&lt;&gt;"TBA",BK$2/114,0),SUMIFS('HOURS&amp;CYCLES INPUT'!$F$2:$F$9999,'HOURS&amp;CYCLES INPUT'!$C$2:$C$9999,'QUALIFIED EFH'!$C56,'HOURS&amp;CYCLES INPUT'!$D$2:$D$9999,'QUALIFIED EFH'!BK$4,'HOURS&amp;CYCLES INPUT'!$E$2:$E$9999,'QUALIFIED EFH'!BK$5))</f>
        <v>0</v>
      </c>
      <c r="BL56" s="476">
        <f>IF(BL$2&lt;&gt;"",IF($C56&lt;&gt;"TBA",BL$2/114,0),SUMIFS('HOURS&amp;CYCLES INPUT'!$F$2:$F$9999,'HOURS&amp;CYCLES INPUT'!$C$2:$C$9999,'QUALIFIED EFH'!$C56,'HOURS&amp;CYCLES INPUT'!$D$2:$D$9999,'QUALIFIED EFH'!BL$4,'HOURS&amp;CYCLES INPUT'!$E$2:$E$9999,'QUALIFIED EFH'!BL$5))</f>
        <v>0</v>
      </c>
      <c r="BM56" s="476">
        <f>IF(BM$2&lt;&gt;"",IF($C56&lt;&gt;"TBA",BM$2/114,0),SUMIFS('HOURS&amp;CYCLES INPUT'!$F$2:$F$9999,'HOURS&amp;CYCLES INPUT'!$C$2:$C$9999,'QUALIFIED EFH'!$C56,'HOURS&amp;CYCLES INPUT'!$D$2:$D$9999,'QUALIFIED EFH'!BM$4,'HOURS&amp;CYCLES INPUT'!$E$2:$E$9999,'QUALIFIED EFH'!BM$5))</f>
        <v>0</v>
      </c>
      <c r="BN56" s="476">
        <f>IF(BN$2&lt;&gt;"",IF($C56&lt;&gt;"TBA",BN$2/114,0),SUMIFS('HOURS&amp;CYCLES INPUT'!$F$2:$F$9999,'HOURS&amp;CYCLES INPUT'!$C$2:$C$9999,'QUALIFIED EFH'!$C56,'HOURS&amp;CYCLES INPUT'!$D$2:$D$9999,'QUALIFIED EFH'!BN$4,'HOURS&amp;CYCLES INPUT'!$E$2:$E$9999,'QUALIFIED EFH'!BN$5))</f>
        <v>0</v>
      </c>
      <c r="BO56" s="476">
        <f>IF(BO$2&lt;&gt;"",IF($C56&lt;&gt;"TBA",BO$2/114,0),SUMIFS('HOURS&amp;CYCLES INPUT'!$F$2:$F$9999,'HOURS&amp;CYCLES INPUT'!$C$2:$C$9999,'QUALIFIED EFH'!$C56,'HOURS&amp;CYCLES INPUT'!$D$2:$D$9999,'QUALIFIED EFH'!BO$4,'HOURS&amp;CYCLES INPUT'!$E$2:$E$9999,'QUALIFIED EFH'!BO$5))</f>
        <v>0</v>
      </c>
      <c r="BP56" s="476">
        <f>IF(BP$2&lt;&gt;"",IF($C56&lt;&gt;"TBA",BP$2/114,0),SUMIFS('HOURS&amp;CYCLES INPUT'!$F$2:$F$9999,'HOURS&amp;CYCLES INPUT'!$C$2:$C$9999,'QUALIFIED EFH'!$C56,'HOURS&amp;CYCLES INPUT'!$D$2:$D$9999,'QUALIFIED EFH'!BP$4,'HOURS&amp;CYCLES INPUT'!$E$2:$E$9999,'QUALIFIED EFH'!BP$5))</f>
        <v>0</v>
      </c>
      <c r="BQ56" s="476">
        <f>IF(BQ$2&lt;&gt;"",IF($C56&lt;&gt;"TBA",BQ$2/114,0),SUMIFS('HOURS&amp;CYCLES INPUT'!$F$2:$F$9999,'HOURS&amp;CYCLES INPUT'!$C$2:$C$9999,'QUALIFIED EFH'!$C56,'HOURS&amp;CYCLES INPUT'!$D$2:$D$9999,'QUALIFIED EFH'!BQ$4,'HOURS&amp;CYCLES INPUT'!$E$2:$E$9999,'QUALIFIED EFH'!BQ$5))</f>
        <v>0</v>
      </c>
      <c r="BR56" s="476">
        <f>IF(BR$2&lt;&gt;"",IF($C56&lt;&gt;"TBA",BR$2/114,0),SUMIFS('HOURS&amp;CYCLES INPUT'!$F$2:$F$9999,'HOURS&amp;CYCLES INPUT'!$C$2:$C$9999,'QUALIFIED EFH'!$C56,'HOURS&amp;CYCLES INPUT'!$D$2:$D$9999,'QUALIFIED EFH'!BR$4,'HOURS&amp;CYCLES INPUT'!$E$2:$E$9999,'QUALIFIED EFH'!BR$5))</f>
        <v>0</v>
      </c>
      <c r="BS56" s="476">
        <f>IF(BS$2&lt;&gt;"",IF($C56&lt;&gt;"TBA",BS$2/114,0),SUMIFS('HOURS&amp;CYCLES INPUT'!$F$2:$F$9999,'HOURS&amp;CYCLES INPUT'!$C$2:$C$9999,'QUALIFIED EFH'!$C56,'HOURS&amp;CYCLES INPUT'!$D$2:$D$9999,'QUALIFIED EFH'!BS$4,'HOURS&amp;CYCLES INPUT'!$E$2:$E$9999,'QUALIFIED EFH'!BS$5))</f>
        <v>0</v>
      </c>
      <c r="BT56" s="476">
        <f>IF(BT$2&lt;&gt;"",IF($C56&lt;&gt;"TBA",BT$2/114,0),SUMIFS('HOURS&amp;CYCLES INPUT'!$F$2:$F$9999,'HOURS&amp;CYCLES INPUT'!$C$2:$C$9999,'QUALIFIED EFH'!$C56,'HOURS&amp;CYCLES INPUT'!$D$2:$D$9999,'QUALIFIED EFH'!BT$4,'HOURS&amp;CYCLES INPUT'!$E$2:$E$9999,'QUALIFIED EFH'!BT$5))</f>
        <v>0</v>
      </c>
      <c r="BU56" s="476">
        <f>IF(BU$2&lt;&gt;"",IF($C56&lt;&gt;"TBA",BU$2/114,0),SUMIFS('HOURS&amp;CYCLES INPUT'!$F$2:$F$9999,'HOURS&amp;CYCLES INPUT'!$C$2:$C$9999,'QUALIFIED EFH'!$C56,'HOURS&amp;CYCLES INPUT'!$D$2:$D$9999,'QUALIFIED EFH'!BU$4,'HOURS&amp;CYCLES INPUT'!$E$2:$E$9999,'QUALIFIED EFH'!BU$5))</f>
        <v>0</v>
      </c>
      <c r="BV56" s="476">
        <f>IF(BV$2&lt;&gt;"",IF($C56&lt;&gt;"TBA",BV$2/114,0),SUMIFS('HOURS&amp;CYCLES INPUT'!$F$2:$F$9999,'HOURS&amp;CYCLES INPUT'!$C$2:$C$9999,'QUALIFIED EFH'!$C56,'HOURS&amp;CYCLES INPUT'!$D$2:$D$9999,'QUALIFIED EFH'!BV$4,'HOURS&amp;CYCLES INPUT'!$E$2:$E$9999,'QUALIFIED EFH'!BV$5))</f>
        <v>0</v>
      </c>
      <c r="BW56" s="476">
        <f>IF(BW$2&lt;&gt;"",IF($C56&lt;&gt;"TBA",BW$2/114,0),SUMIFS('HOURS&amp;CYCLES INPUT'!$F$2:$F$9999,'HOURS&amp;CYCLES INPUT'!$C$2:$C$9999,'QUALIFIED EFH'!$C56,'HOURS&amp;CYCLES INPUT'!$D$2:$D$9999,'QUALIFIED EFH'!BW$4,'HOURS&amp;CYCLES INPUT'!$E$2:$E$9999,'QUALIFIED EFH'!BW$5))</f>
        <v>0</v>
      </c>
      <c r="BX56" s="476">
        <f>IF(BX$2&lt;&gt;"",IF($C56&lt;&gt;"TBA",BX$2/114,0),SUMIFS('HOURS&amp;CYCLES INPUT'!$F$2:$F$9999,'HOURS&amp;CYCLES INPUT'!$C$2:$C$9999,'QUALIFIED EFH'!$C56,'HOURS&amp;CYCLES INPUT'!$D$2:$D$9999,'QUALIFIED EFH'!BX$4,'HOURS&amp;CYCLES INPUT'!$E$2:$E$9999,'QUALIFIED EFH'!BX$5))</f>
        <v>0</v>
      </c>
      <c r="BY56" s="476">
        <f>IF(BY$2&lt;&gt;"",IF($C56&lt;&gt;"TBA",BY$2/114,0),SUMIFS('HOURS&amp;CYCLES INPUT'!$F$2:$F$9999,'HOURS&amp;CYCLES INPUT'!$C$2:$C$9999,'QUALIFIED EFH'!$C56,'HOURS&amp;CYCLES INPUT'!$D$2:$D$9999,'QUALIFIED EFH'!BY$4,'HOURS&amp;CYCLES INPUT'!$E$2:$E$9999,'QUALIFIED EFH'!BY$5))</f>
        <v>0</v>
      </c>
      <c r="BZ56" s="476">
        <f>IF(BZ$2&lt;&gt;"",IF($C56&lt;&gt;"TBA",BZ$2/114,0),SUMIFS('HOURS&amp;CYCLES INPUT'!$F$2:$F$9999,'HOURS&amp;CYCLES INPUT'!$C$2:$C$9999,'QUALIFIED EFH'!$C56,'HOURS&amp;CYCLES INPUT'!$D$2:$D$9999,'QUALIFIED EFH'!BZ$4,'HOURS&amp;CYCLES INPUT'!$E$2:$E$9999,'QUALIFIED EFH'!BZ$5))</f>
        <v>0</v>
      </c>
      <c r="CA56" s="476">
        <f>IF(CA$2&lt;&gt;"",IF($C56&lt;&gt;"TBA",CA$2/114,0),SUMIFS('HOURS&amp;CYCLES INPUT'!$F$2:$F$9999,'HOURS&amp;CYCLES INPUT'!$C$2:$C$9999,'QUALIFIED EFH'!$C56,'HOURS&amp;CYCLES INPUT'!$D$2:$D$9999,'QUALIFIED EFH'!CA$4,'HOURS&amp;CYCLES INPUT'!$E$2:$E$9999,'QUALIFIED EFH'!CA$5))</f>
        <v>0</v>
      </c>
      <c r="CB56" s="476">
        <f>IF(CB$2&lt;&gt;"",IF($C56&lt;&gt;"TBA",CB$2/114,0),SUMIFS('HOURS&amp;CYCLES INPUT'!$F$2:$F$9999,'HOURS&amp;CYCLES INPUT'!$C$2:$C$9999,'QUALIFIED EFH'!$C56,'HOURS&amp;CYCLES INPUT'!$D$2:$D$9999,'QUALIFIED EFH'!CB$4,'HOURS&amp;CYCLES INPUT'!$E$2:$E$9999,'QUALIFIED EFH'!CB$5))</f>
        <v>0</v>
      </c>
      <c r="CC56" s="476">
        <f>IF(CC$2&lt;&gt;"",IF($C56&lt;&gt;"TBA",CC$2/114,0),SUMIFS('HOURS&amp;CYCLES INPUT'!$F$2:$F$9999,'HOURS&amp;CYCLES INPUT'!$C$2:$C$9999,'QUALIFIED EFH'!$C56,'HOURS&amp;CYCLES INPUT'!$D$2:$D$9999,'QUALIFIED EFH'!CC$4,'HOURS&amp;CYCLES INPUT'!$E$2:$E$9999,'QUALIFIED EFH'!CC$5))</f>
        <v>0</v>
      </c>
      <c r="CD56" s="476">
        <f>IF(CD$2&lt;&gt;"",IF($C56&lt;&gt;"TBA",CD$2/114,0),SUMIFS('HOURS&amp;CYCLES INPUT'!$F$2:$F$9999,'HOURS&amp;CYCLES INPUT'!$C$2:$C$9999,'QUALIFIED EFH'!$C56,'HOURS&amp;CYCLES INPUT'!$D$2:$D$9999,'QUALIFIED EFH'!CD$4,'HOURS&amp;CYCLES INPUT'!$E$2:$E$9999,'QUALIFIED EFH'!CD$5))</f>
        <v>20.65</v>
      </c>
      <c r="CE56" s="476">
        <f>IF(CE$2&lt;&gt;"",IF($C56&lt;&gt;"TBA",CE$2/114,0),SUMIFS('HOURS&amp;CYCLES INPUT'!$F$2:$F$9999,'HOURS&amp;CYCLES INPUT'!$C$2:$C$9999,'QUALIFIED EFH'!$C56,'HOURS&amp;CYCLES INPUT'!$D$2:$D$9999,'QUALIFIED EFH'!CE$4,'HOURS&amp;CYCLES INPUT'!$E$2:$E$9999,'QUALIFIED EFH'!CE$5))</f>
        <v>241.03</v>
      </c>
      <c r="CF56" s="476">
        <f>IF(CF$2&lt;&gt;"",IF($C56&lt;&gt;"TBA",CF$2/114,0),SUMIFS('HOURS&amp;CYCLES INPUT'!$F$2:$F$9999,'HOURS&amp;CYCLES INPUT'!$C$2:$C$9999,'QUALIFIED EFH'!$C56,'HOURS&amp;CYCLES INPUT'!$D$2:$D$9999,'QUALIFIED EFH'!CF$4,'HOURS&amp;CYCLES INPUT'!$E$2:$E$9999,'QUALIFIED EFH'!CF$5))</f>
        <v>385.6</v>
      </c>
      <c r="CG56" s="476">
        <f>IF(CG$2&lt;&gt;"",IF($C56&lt;&gt;"TBA",CG$2/114,0),SUMIFS('HOURS&amp;CYCLES INPUT'!$F$2:$F$9999,'HOURS&amp;CYCLES INPUT'!$C$2:$C$9999,'QUALIFIED EFH'!$C56,'HOURS&amp;CYCLES INPUT'!$D$2:$D$9999,'QUALIFIED EFH'!CG$4,'HOURS&amp;CYCLES INPUT'!$E$2:$E$9999,'QUALIFIED EFH'!CG$5))</f>
        <v>419.28</v>
      </c>
      <c r="CH56" s="476">
        <f>IF(CH$2&lt;&gt;"",IF($C56&lt;&gt;"TBA",CH$2/114,0),SUMIFS('HOURS&amp;CYCLES INPUT'!$F$2:$F$9999,'HOURS&amp;CYCLES INPUT'!$C$2:$C$9999,'QUALIFIED EFH'!$C56,'HOURS&amp;CYCLES INPUT'!$D$2:$D$9999,'QUALIFIED EFH'!CH$4,'HOURS&amp;CYCLES INPUT'!$E$2:$E$9999,'QUALIFIED EFH'!CH$5))</f>
        <v>462.7</v>
      </c>
      <c r="CI56" s="476">
        <f>IF(CI$2&lt;&gt;"",IF($C56&lt;&gt;"TBA",CI$2/114,0),SUMIFS('HOURS&amp;CYCLES INPUT'!$F$2:$F$9999,'HOURS&amp;CYCLES INPUT'!$C$2:$C$9999,'QUALIFIED EFH'!$C56,'HOURS&amp;CYCLES INPUT'!$D$2:$D$9999,'QUALIFIED EFH'!CI$4,'HOURS&amp;CYCLES INPUT'!$E$2:$E$9999,'QUALIFIED EFH'!CI$5))</f>
        <v>464.42</v>
      </c>
      <c r="CJ56" s="476">
        <f>IF(CJ$2&lt;&gt;"",IF($C56&lt;&gt;"TBA",CJ$2/114,0),SUMIFS('HOURS&amp;CYCLES INPUT'!$F$2:$F$9999,'HOURS&amp;CYCLES INPUT'!$C$2:$C$9999,'QUALIFIED EFH'!$C56,'HOURS&amp;CYCLES INPUT'!$D$2:$D$9999,'QUALIFIED EFH'!CJ$4,'HOURS&amp;CYCLES INPUT'!$E$2:$E$9999,'QUALIFIED EFH'!CJ$5))</f>
        <v>425.14</v>
      </c>
      <c r="CK56" s="476">
        <f>IF(CK$2&lt;&gt;"",IF($C56&lt;&gt;"TBA",CK$2/114,0),SUMIFS('HOURS&amp;CYCLES INPUT'!$F$2:$F$9999,'HOURS&amp;CYCLES INPUT'!$C$2:$C$9999,'QUALIFIED EFH'!$C56,'HOURS&amp;CYCLES INPUT'!$D$2:$D$9999,'QUALIFIED EFH'!CK$4,'HOURS&amp;CYCLES INPUT'!$E$2:$E$9999,'QUALIFIED EFH'!CK$5))</f>
        <v>443.01</v>
      </c>
      <c r="CL56" s="476">
        <f>IF(CL$2&lt;&gt;"",IF($C56&lt;&gt;"TBA",CL$2/114,0),SUMIFS('HOURS&amp;CYCLES INPUT'!$F$2:$F$9999,'HOURS&amp;CYCLES INPUT'!$C$2:$C$9999,'QUALIFIED EFH'!$C56,'HOURS&amp;CYCLES INPUT'!$D$2:$D$9999,'QUALIFIED EFH'!CL$4,'HOURS&amp;CYCLES INPUT'!$E$2:$E$9999,'QUALIFIED EFH'!CL$5))</f>
        <v>462.3</v>
      </c>
      <c r="CM56" s="476">
        <f>IF(CM$2&lt;&gt;"",IF($C56&lt;&gt;"TBA",CM$2/114,0),SUMIFS('HOURS&amp;CYCLES INPUT'!$F$2:$F$9999,'HOURS&amp;CYCLES INPUT'!$C$2:$C$9999,'QUALIFIED EFH'!$C56,'HOURS&amp;CYCLES INPUT'!$D$2:$D$9999,'QUALIFIED EFH'!CM$4,'HOURS&amp;CYCLES INPUT'!$E$2:$E$9999,'QUALIFIED EFH'!CM$5))</f>
        <v>484.7</v>
      </c>
      <c r="CN56" s="476">
        <f>IF(CN$2&lt;&gt;"",IF($C56&lt;&gt;"TBA",CN$2/114,0),SUMIFS('HOURS&amp;CYCLES INPUT'!$F$2:$F$9999,'HOURS&amp;CYCLES INPUT'!$C$2:$C$9999,'QUALIFIED EFH'!$C56,'HOURS&amp;CYCLES INPUT'!$D$2:$D$9999,'QUALIFIED EFH'!CN$4,'HOURS&amp;CYCLES INPUT'!$E$2:$E$9999,'QUALIFIED EFH'!CN$5))</f>
        <v>474.8</v>
      </c>
      <c r="CO56" s="476">
        <f>IF(CO$2&lt;&gt;"",IF($C56&lt;&gt;"TBA",CO$2/114,0),SUMIFS('HOURS&amp;CYCLES INPUT'!$F$2:$F$9999,'HOURS&amp;CYCLES INPUT'!$C$2:$C$9999,'QUALIFIED EFH'!$C56,'HOURS&amp;CYCLES INPUT'!$D$2:$D$9999,'QUALIFIED EFH'!CO$4,'HOURS&amp;CYCLES INPUT'!$E$2:$E$9999,'QUALIFIED EFH'!CO$5))</f>
        <v>409.58</v>
      </c>
      <c r="CP56" s="476">
        <f>IF(CP$2&lt;&gt;"",IF($C56&lt;&gt;"TBA",CP$2/114,0),SUMIFS('HOURS&amp;CYCLES INPUT'!$F$2:$F$9999,'HOURS&amp;CYCLES INPUT'!$C$2:$C$9999,'QUALIFIED EFH'!$C56,'HOURS&amp;CYCLES INPUT'!$D$2:$D$9999,'QUALIFIED EFH'!CP$4,'HOURS&amp;CYCLES INPUT'!$E$2:$E$9999,'QUALIFIED EFH'!CP$5))</f>
        <v>483.1</v>
      </c>
      <c r="CQ56" s="476">
        <f>IF(CQ$2&lt;&gt;"",IF($C56&lt;&gt;"TBA",CQ$2/114,0),SUMIFS('HOURS&amp;CYCLES INPUT'!$F$2:$F$9999,'HOURS&amp;CYCLES INPUT'!$C$2:$C$9999,'QUALIFIED EFH'!$C56,'HOURS&amp;CYCLES INPUT'!$D$2:$D$9999,'QUALIFIED EFH'!CQ$4,'HOURS&amp;CYCLES INPUT'!$E$2:$E$9999,'QUALIFIED EFH'!CQ$5))</f>
        <v>490.9</v>
      </c>
      <c r="CR56" s="476">
        <f>IF(CR$2&lt;&gt;"",IF($C56&lt;&gt;"TBA",CR$2/114,0),SUMIFS('HOURS&amp;CYCLES INPUT'!$F$2:$F$9999,'HOURS&amp;CYCLES INPUT'!$C$2:$C$9999,'QUALIFIED EFH'!$C56,'HOURS&amp;CYCLES INPUT'!$D$2:$D$9999,'QUALIFIED EFH'!CR$4,'HOURS&amp;CYCLES INPUT'!$E$2:$E$9999,'QUALIFIED EFH'!CR$5))</f>
        <v>445.45</v>
      </c>
      <c r="CS56" s="476">
        <f>IF(CS$2&lt;&gt;"",IF($C56&lt;&gt;"TBA",CS$2/114,0),SUMIFS('HOURS&amp;CYCLES INPUT'!$F$2:$F$9999,'HOURS&amp;CYCLES INPUT'!$C$2:$C$9999,'QUALIFIED EFH'!$C56,'HOURS&amp;CYCLES INPUT'!$D$2:$D$9999,'QUALIFIED EFH'!CS$4,'HOURS&amp;CYCLES INPUT'!$E$2:$E$9999,'QUALIFIED EFH'!CS$5))</f>
        <v>407.33</v>
      </c>
      <c r="CT56" s="476">
        <f>IF(CT$2&lt;&gt;"",IF($C56&lt;&gt;"TBA",CT$2/114,0),SUMIFS('HOURS&amp;CYCLES INPUT'!$F$2:$F$9999,'HOURS&amp;CYCLES INPUT'!$C$2:$C$9999,'QUALIFIED EFH'!$C56,'HOURS&amp;CYCLES INPUT'!$D$2:$D$9999,'QUALIFIED EFH'!CT$4,'HOURS&amp;CYCLES INPUT'!$E$2:$E$9999,'QUALIFIED EFH'!CT$5))</f>
        <v>483.05</v>
      </c>
      <c r="CU56" s="476">
        <f>IF(CU$2&lt;&gt;"",IF($C56&lt;&gt;"TBA",CU$2/114,0),SUMIFS('HOURS&amp;CYCLES INPUT'!$F$2:$F$9999,'HOURS&amp;CYCLES INPUT'!$C$2:$C$9999,'QUALIFIED EFH'!$C56,'HOURS&amp;CYCLES INPUT'!$D$2:$D$9999,'QUALIFIED EFH'!CU$4,'HOURS&amp;CYCLES INPUT'!$E$2:$E$9999,'QUALIFIED EFH'!CU$5))</f>
        <v>476.84</v>
      </c>
      <c r="CV56" s="476">
        <f>IF(CV$2&lt;&gt;"",IF($C56&lt;&gt;"TBA",CV$2/114,0),SUMIFS('HOURS&amp;CYCLES INPUT'!$F$2:$F$9999,'HOURS&amp;CYCLES INPUT'!$C$2:$C$9999,'QUALIFIED EFH'!$C56,'HOURS&amp;CYCLES INPUT'!$D$2:$D$9999,'QUALIFIED EFH'!CV$4,'HOURS&amp;CYCLES INPUT'!$E$2:$E$9999,'QUALIFIED EFH'!CV$5))</f>
        <v>459.97</v>
      </c>
      <c r="CW56" s="476">
        <f>IF(CW$2&lt;&gt;"",IF($C56&lt;&gt;"TBA",CW$2/114,0),SUMIFS('HOURS&amp;CYCLES INPUT'!$F$2:$F$9999,'HOURS&amp;CYCLES INPUT'!$C$2:$C$9999,'QUALIFIED EFH'!$C56,'HOURS&amp;CYCLES INPUT'!$D$2:$D$9999,'QUALIFIED EFH'!CW$4,'HOURS&amp;CYCLES INPUT'!$E$2:$E$9999,'QUALIFIED EFH'!CW$5))</f>
        <v>380.33</v>
      </c>
      <c r="CX56" s="476">
        <f>IF(CX$2&lt;&gt;"",IF($C56&lt;&gt;"TBA",CX$2/114,0),SUMIFS('HOURS&amp;CYCLES INPUT'!$F$2:$F$9999,'HOURS&amp;CYCLES INPUT'!$C$2:$C$9999,'QUALIFIED EFH'!$C56,'HOURS&amp;CYCLES INPUT'!$D$2:$D$9999,'QUALIFIED EFH'!CX$4,'HOURS&amp;CYCLES INPUT'!$E$2:$E$9999,'QUALIFIED EFH'!CX$5))</f>
        <v>433.93</v>
      </c>
      <c r="CY56" s="476">
        <f>IF(CY$2&lt;&gt;"",IF($C56&lt;&gt;"TBA",CY$2/114,0),SUMIFS('HOURS&amp;CYCLES INPUT'!$F$2:$F$9999,'HOURS&amp;CYCLES INPUT'!$C$2:$C$9999,'QUALIFIED EFH'!$C56,'HOURS&amp;CYCLES INPUT'!$D$2:$D$9999,'QUALIFIED EFH'!CY$4,'HOURS&amp;CYCLES INPUT'!$E$2:$E$9999,'QUALIFIED EFH'!CY$5))</f>
        <v>415.99</v>
      </c>
      <c r="CZ56" s="476">
        <f>IF(CZ$2&lt;&gt;"",IF($C56&lt;&gt;"TBA",CZ$2/114,0),SUMIFS('HOURS&amp;CYCLES INPUT'!$F$2:$F$9999,'HOURS&amp;CYCLES INPUT'!$C$2:$C$9999,'QUALIFIED EFH'!$C56,'HOURS&amp;CYCLES INPUT'!$D$2:$D$9999,'QUALIFIED EFH'!CZ$4,'HOURS&amp;CYCLES INPUT'!$E$2:$E$9999,'QUALIFIED EFH'!CZ$5))</f>
        <v>487.7</v>
      </c>
      <c r="DA56" s="476">
        <f>IF(DA$2&lt;&gt;"",IF($C56&lt;&gt;"TBA",DA$2/114,0),SUMIFS('HOURS&amp;CYCLES INPUT'!$F$2:$F$9999,'HOURS&amp;CYCLES INPUT'!$C$2:$C$9999,'QUALIFIED EFH'!$C56,'HOURS&amp;CYCLES INPUT'!$D$2:$D$9999,'QUALIFIED EFH'!DA$4,'HOURS&amp;CYCLES INPUT'!$E$2:$E$9999,'QUALIFIED EFH'!DA$5))</f>
        <v>457.28</v>
      </c>
      <c r="DB56" s="476">
        <f>IF(DB$2&lt;&gt;"",IF($C56&lt;&gt;"TBA",DB$2/114,0),SUMIFS('HOURS&amp;CYCLES INPUT'!$F$2:$F$9999,'HOURS&amp;CYCLES INPUT'!$C$2:$C$9999,'QUALIFIED EFH'!$C56,'HOURS&amp;CYCLES INPUT'!$D$2:$D$9999,'QUALIFIED EFH'!DB$4,'HOURS&amp;CYCLES INPUT'!$E$2:$E$9999,'QUALIFIED EFH'!DB$5))</f>
        <v>447.25</v>
      </c>
      <c r="DC56" s="476">
        <f>IF(DC$2&lt;&gt;"",IF($C56&lt;&gt;"TBA",DC$2/114,0),SUMIFS('HOURS&amp;CYCLES INPUT'!$F$2:$F$9999,'HOURS&amp;CYCLES INPUT'!$C$2:$C$9999,'QUALIFIED EFH'!$C56,'HOURS&amp;CYCLES INPUT'!$D$2:$D$9999,'QUALIFIED EFH'!DC$4,'HOURS&amp;CYCLES INPUT'!$E$2:$E$9999,'QUALIFIED EFH'!DC$5))</f>
        <v>437.55</v>
      </c>
      <c r="DD56" s="476">
        <f>IF(DD$2&lt;&gt;"",IF($C56&lt;&gt;"TBA",DD$2/114,0),SUMIFS('HOURS&amp;CYCLES INPUT'!$F$2:$F$9999,'HOURS&amp;CYCLES INPUT'!$C$2:$C$9999,'QUALIFIED EFH'!$C56,'HOURS&amp;CYCLES INPUT'!$D$2:$D$9999,'QUALIFIED EFH'!DD$4,'HOURS&amp;CYCLES INPUT'!$E$2:$E$9999,'QUALIFIED EFH'!DD$5))</f>
        <v>473.68</v>
      </c>
      <c r="DE56" s="476">
        <f>IF(DE$2&lt;&gt;"",IF($C56&lt;&gt;"TBA",DE$2/114,0),SUMIFS('HOURS&amp;CYCLES INPUT'!$F$2:$F$9999,'HOURS&amp;CYCLES INPUT'!$C$2:$C$9999,'QUALIFIED EFH'!$C56,'HOURS&amp;CYCLES INPUT'!$D$2:$D$9999,'QUALIFIED EFH'!DE$4,'HOURS&amp;CYCLES INPUT'!$E$2:$E$9999,'QUALIFIED EFH'!DE$5))</f>
        <v>416.62</v>
      </c>
      <c r="DF56" s="476">
        <f>IF(DF$2&lt;&gt;"",IF($C56&lt;&gt;"TBA",DF$2/114,0),SUMIFS('HOURS&amp;CYCLES INPUT'!$F$2:$F$9999,'HOURS&amp;CYCLES INPUT'!$C$2:$C$9999,'QUALIFIED EFH'!$C56,'HOURS&amp;CYCLES INPUT'!$D$2:$D$9999,'QUALIFIED EFH'!DF$4,'HOURS&amp;CYCLES INPUT'!$E$2:$E$9999,'QUALIFIED EFH'!DF$5))</f>
        <v>469.62</v>
      </c>
      <c r="DG56" s="476">
        <f>IF(DG$2&lt;&gt;"",IF($C56&lt;&gt;"TBA",DG$2/114,0),SUMIFS('HOURS&amp;CYCLES INPUT'!$F$2:$F$9999,'HOURS&amp;CYCLES INPUT'!$C$2:$C$9999,'QUALIFIED EFH'!$C56,'HOURS&amp;CYCLES INPUT'!$D$2:$D$9999,'QUALIFIED EFH'!DG$4,'HOURS&amp;CYCLES INPUT'!$E$2:$E$9999,'QUALIFIED EFH'!DG$5))</f>
        <v>372.86</v>
      </c>
      <c r="DH56" s="476">
        <f>IF(DH$2&lt;&gt;"",IF($C56&lt;&gt;"TBA",DH$2/114,0),SUMIFS('HOURS&amp;CYCLES INPUT'!$F$2:$F$9999,'HOURS&amp;CYCLES INPUT'!$C$2:$C$9999,'QUALIFIED EFH'!$C56,'HOURS&amp;CYCLES INPUT'!$D$2:$D$9999,'QUALIFIED EFH'!DH$4,'HOURS&amp;CYCLES INPUT'!$E$2:$E$9999,'QUALIFIED EFH'!DH$5))</f>
        <v>0</v>
      </c>
      <c r="DI56" s="476">
        <f>IF(DI$2&lt;&gt;"",IF($C56&lt;&gt;"TBA",DI$2/114,0),SUMIFS('HOURS&amp;CYCLES INPUT'!$F$2:$F$9999,'HOURS&amp;CYCLES INPUT'!$C$2:$C$9999,'QUALIFIED EFH'!$C56,'HOURS&amp;CYCLES INPUT'!$D$2:$D$9999,'QUALIFIED EFH'!DI$4,'HOURS&amp;CYCLES INPUT'!$E$2:$E$9999,'QUALIFIED EFH'!DI$5))</f>
        <v>0</v>
      </c>
      <c r="DJ56" s="476">
        <f>IF(DJ$2&lt;&gt;"",IF($C56&lt;&gt;"TBA",DJ$2/114,0),SUMIFS('HOURS&amp;CYCLES INPUT'!$F$2:$F$9999,'HOURS&amp;CYCLES INPUT'!$C$2:$C$9999,'QUALIFIED EFH'!$C56,'HOURS&amp;CYCLES INPUT'!$D$2:$D$9999,'QUALIFIED EFH'!DJ$4,'HOURS&amp;CYCLES INPUT'!$E$2:$E$9999,'QUALIFIED EFH'!DJ$5))</f>
        <v>0</v>
      </c>
      <c r="DK56" s="476">
        <f>IF(DK$2&lt;&gt;"",IF($C56&lt;&gt;"TBA",DK$2/114,0),SUMIFS('HOURS&amp;CYCLES INPUT'!$F$2:$F$9999,'HOURS&amp;CYCLES INPUT'!$C$2:$C$9999,'QUALIFIED EFH'!$C56,'HOURS&amp;CYCLES INPUT'!$D$2:$D$9999,'QUALIFIED EFH'!DK$4,'HOURS&amp;CYCLES INPUT'!$E$2:$E$9999,'QUALIFIED EFH'!DK$5))</f>
        <v>0</v>
      </c>
      <c r="DL56" s="476">
        <f>IF(DL$2&lt;&gt;"",IF($C56&lt;&gt;"TBA",DL$2/114,0),SUMIFS('HOURS&amp;CYCLES INPUT'!$F$2:$F$9999,'HOURS&amp;CYCLES INPUT'!$C$2:$C$9999,'QUALIFIED EFH'!$C56,'HOURS&amp;CYCLES INPUT'!$D$2:$D$9999,'QUALIFIED EFH'!DL$4,'HOURS&amp;CYCLES INPUT'!$E$2:$E$9999,'QUALIFIED EFH'!DL$5))</f>
        <v>0</v>
      </c>
      <c r="DM56" s="476">
        <f>IF(DM$2&lt;&gt;"",IF($C56&lt;&gt;"TBA",DM$2/114,0),SUMIFS('HOURS&amp;CYCLES INPUT'!$F$2:$F$9999,'HOURS&amp;CYCLES INPUT'!$C$2:$C$9999,'QUALIFIED EFH'!$C56,'HOURS&amp;CYCLES INPUT'!$D$2:$D$9999,'QUALIFIED EFH'!DM$4,'HOURS&amp;CYCLES INPUT'!$E$2:$E$9999,'QUALIFIED EFH'!DM$5))</f>
        <v>0</v>
      </c>
      <c r="DN56" s="476">
        <f>IF(DN$2&lt;&gt;"",IF($C56&lt;&gt;"TBA",DN$2/114,0),SUMIFS('HOURS&amp;CYCLES INPUT'!$F$2:$F$9999,'HOURS&amp;CYCLES INPUT'!$C$2:$C$9999,'QUALIFIED EFH'!$C56,'HOURS&amp;CYCLES INPUT'!$D$2:$D$9999,'QUALIFIED EFH'!DN$4,'HOURS&amp;CYCLES INPUT'!$E$2:$E$9999,'QUALIFIED EFH'!DN$5))</f>
        <v>0</v>
      </c>
      <c r="DO56" s="476">
        <f>IF(DO$2&lt;&gt;"",IF($C56&lt;&gt;"TBA",DO$2/114,0),SUMIFS('HOURS&amp;CYCLES INPUT'!$F$2:$F$9999,'HOURS&amp;CYCLES INPUT'!$C$2:$C$9999,'QUALIFIED EFH'!$C56,'HOURS&amp;CYCLES INPUT'!$D$2:$D$9999,'QUALIFIED EFH'!DO$4,'HOURS&amp;CYCLES INPUT'!$E$2:$E$9999,'QUALIFIED EFH'!DO$5))</f>
        <v>0</v>
      </c>
      <c r="DP56" s="476">
        <f>IF(DP$2&lt;&gt;"",IF($C56&lt;&gt;"TBA",DP$2/114,0),SUMIFS('HOURS&amp;CYCLES INPUT'!$F$2:$F$9999,'HOURS&amp;CYCLES INPUT'!$C$2:$C$9999,'QUALIFIED EFH'!$C56,'HOURS&amp;CYCLES INPUT'!$D$2:$D$9999,'QUALIFIED EFH'!DP$4,'HOURS&amp;CYCLES INPUT'!$E$2:$E$9999,'QUALIFIED EFH'!DP$5))</f>
        <v>0</v>
      </c>
      <c r="DQ56" s="476">
        <f>IF(DQ$2&lt;&gt;"",IF($C56&lt;&gt;"TBA",DQ$2/114,0),SUMIFS('HOURS&amp;CYCLES INPUT'!$F$2:$F$9999,'HOURS&amp;CYCLES INPUT'!$C$2:$C$9999,'QUALIFIED EFH'!$C56,'HOURS&amp;CYCLES INPUT'!$D$2:$D$9999,'QUALIFIED EFH'!DQ$4,'HOURS&amp;CYCLES INPUT'!$E$2:$E$9999,'QUALIFIED EFH'!DQ$5))</f>
        <v>0</v>
      </c>
      <c r="DR56" s="476">
        <f>IF(DR$2&lt;&gt;"",IF($C56&lt;&gt;"TBA",DR$2/114,0),SUMIFS('HOURS&amp;CYCLES INPUT'!$F$2:$F$9999,'HOURS&amp;CYCLES INPUT'!$C$2:$C$9999,'QUALIFIED EFH'!$C56,'HOURS&amp;CYCLES INPUT'!$D$2:$D$9999,'QUALIFIED EFH'!DR$4,'HOURS&amp;CYCLES INPUT'!$E$2:$E$9999,'QUALIFIED EFH'!DR$5))</f>
        <v>0</v>
      </c>
      <c r="DS56" s="476">
        <f>IF(DS$2&lt;&gt;"",IF($C56&lt;&gt;"TBA",DS$2/114,0),SUMIFS('HOURS&amp;CYCLES INPUT'!$F$2:$F$9999,'HOURS&amp;CYCLES INPUT'!$C$2:$C$9999,'QUALIFIED EFH'!$C56,'HOURS&amp;CYCLES INPUT'!$D$2:$D$9999,'QUALIFIED EFH'!DS$4,'HOURS&amp;CYCLES INPUT'!$E$2:$E$9999,'QUALIFIED EFH'!DS$5))</f>
        <v>0</v>
      </c>
      <c r="DT56" s="476">
        <f>IF(DT$2&lt;&gt;"",IF($C56&lt;&gt;"TBA",DT$2/114,0),SUMIFS('HOURS&amp;CYCLES INPUT'!$F$2:$F$9999,'HOURS&amp;CYCLES INPUT'!$C$2:$C$9999,'QUALIFIED EFH'!$C56,'HOURS&amp;CYCLES INPUT'!$D$2:$D$9999,'QUALIFIED EFH'!DT$4,'HOURS&amp;CYCLES INPUT'!$E$2:$E$9999,'QUALIFIED EFH'!DT$5))</f>
        <v>0</v>
      </c>
      <c r="DU56" s="476">
        <f>IF(DU$2&lt;&gt;"",IF($C56&lt;&gt;"TBA",DU$2/114,0),SUMIFS('HOURS&amp;CYCLES INPUT'!$F$2:$F$9999,'HOURS&amp;CYCLES INPUT'!$C$2:$C$9999,'QUALIFIED EFH'!$C56,'HOURS&amp;CYCLES INPUT'!$D$2:$D$9999,'QUALIFIED EFH'!DU$4,'HOURS&amp;CYCLES INPUT'!$E$2:$E$9999,'QUALIFIED EFH'!DU$5))</f>
        <v>0</v>
      </c>
      <c r="DV56" s="476">
        <f>IF(DV$2&lt;&gt;"",IF($C56&lt;&gt;"TBA",DV$2/114,0),SUMIFS('HOURS&amp;CYCLES INPUT'!$F$2:$F$9999,'HOURS&amp;CYCLES INPUT'!$C$2:$C$9999,'QUALIFIED EFH'!$C56,'HOURS&amp;CYCLES INPUT'!$D$2:$D$9999,'QUALIFIED EFH'!DV$4,'HOURS&amp;CYCLES INPUT'!$E$2:$E$9999,'QUALIFIED EFH'!DV$5))</f>
        <v>0</v>
      </c>
      <c r="DW56" s="476">
        <f>IF(DW$2&lt;&gt;"",IF($C56&lt;&gt;"TBA",DW$2/114,0),SUMIFS('HOURS&amp;CYCLES INPUT'!$F$2:$F$9999,'HOURS&amp;CYCLES INPUT'!$C$2:$C$9999,'QUALIFIED EFH'!$C56,'HOURS&amp;CYCLES INPUT'!$D$2:$D$9999,'QUALIFIED EFH'!DW$4,'HOURS&amp;CYCLES INPUT'!$E$2:$E$9999,'QUALIFIED EFH'!DW$5))</f>
        <v>0</v>
      </c>
      <c r="DX56" s="476">
        <f>IF(DX$2&lt;&gt;"",IF($C56&lt;&gt;"TBA",DX$2/114,0),SUMIFS('HOURS&amp;CYCLES INPUT'!$F$2:$F$9999,'HOURS&amp;CYCLES INPUT'!$C$2:$C$9999,'QUALIFIED EFH'!$C56,'HOURS&amp;CYCLES INPUT'!$D$2:$D$9999,'QUALIFIED EFH'!DX$4,'HOURS&amp;CYCLES INPUT'!$E$2:$E$9999,'QUALIFIED EFH'!DX$5))</f>
        <v>0</v>
      </c>
      <c r="DY56" s="476">
        <f>IF(DY$2&lt;&gt;"",IF($C56&lt;&gt;"TBA",DY$2/114,0),SUMIFS('HOURS&amp;CYCLES INPUT'!$F$2:$F$9999,'HOURS&amp;CYCLES INPUT'!$C$2:$C$9999,'QUALIFIED EFH'!$C56,'HOURS&amp;CYCLES INPUT'!$D$2:$D$9999,'QUALIFIED EFH'!DY$4,'HOURS&amp;CYCLES INPUT'!$E$2:$E$9999,'QUALIFIED EFH'!DY$5))</f>
        <v>0</v>
      </c>
      <c r="DZ56" s="476">
        <f>IF(DZ$2&lt;&gt;"",IF($C56&lt;&gt;"TBA",DZ$2/114,0),SUMIFS('HOURS&amp;CYCLES INPUT'!$F$2:$F$9999,'HOURS&amp;CYCLES INPUT'!$C$2:$C$9999,'QUALIFIED EFH'!$C56,'HOURS&amp;CYCLES INPUT'!$D$2:$D$9999,'QUALIFIED EFH'!DZ$4,'HOURS&amp;CYCLES INPUT'!$E$2:$E$9999,'QUALIFIED EFH'!DZ$5))</f>
        <v>0</v>
      </c>
      <c r="EA56" s="476">
        <f>IF(EA$2&lt;&gt;"",IF($C56&lt;&gt;"TBA",EA$2/114,0),SUMIFS('HOURS&amp;CYCLES INPUT'!$F$2:$F$9999,'HOURS&amp;CYCLES INPUT'!$C$2:$C$9999,'QUALIFIED EFH'!$C56,'HOURS&amp;CYCLES INPUT'!$D$2:$D$9999,'QUALIFIED EFH'!EA$4,'HOURS&amp;CYCLES INPUT'!$E$2:$E$9999,'QUALIFIED EFH'!EA$5))</f>
        <v>0</v>
      </c>
      <c r="EB56" s="476">
        <f>IF(EB$2&lt;&gt;"",IF($C56&lt;&gt;"TBA",EB$2/114,0),SUMIFS('HOURS&amp;CYCLES INPUT'!$F$2:$F$9999,'HOURS&amp;CYCLES INPUT'!$C$2:$C$9999,'QUALIFIED EFH'!$C56,'HOURS&amp;CYCLES INPUT'!$D$2:$D$9999,'QUALIFIED EFH'!EB$4,'HOURS&amp;CYCLES INPUT'!$E$2:$E$9999,'QUALIFIED EFH'!EB$5))</f>
        <v>0</v>
      </c>
      <c r="EC56" s="476">
        <f>IF(EC$2&lt;&gt;"",IF($C56&lt;&gt;"TBA",EC$2/114,0),SUMIFS('HOURS&amp;CYCLES INPUT'!$F$2:$F$9999,'HOURS&amp;CYCLES INPUT'!$C$2:$C$9999,'QUALIFIED EFH'!$C56,'HOURS&amp;CYCLES INPUT'!$D$2:$D$9999,'QUALIFIED EFH'!EC$4,'HOURS&amp;CYCLES INPUT'!$E$2:$E$9999,'QUALIFIED EFH'!EC$5))</f>
        <v>0</v>
      </c>
      <c r="ED56" s="476">
        <f>IF(ED$2&lt;&gt;"",IF($C56&lt;&gt;"TBA",ED$2/114,0),SUMIFS('HOURS&amp;CYCLES INPUT'!$F$2:$F$9999,'HOURS&amp;CYCLES INPUT'!$C$2:$C$9999,'QUALIFIED EFH'!$C56,'HOURS&amp;CYCLES INPUT'!$D$2:$D$9999,'QUALIFIED EFH'!ED$4,'HOURS&amp;CYCLES INPUT'!$E$2:$E$9999,'QUALIFIED EFH'!ED$5))</f>
        <v>0</v>
      </c>
      <c r="EE56" s="476">
        <f>IF(EE$2&lt;&gt;"",IF($C56&lt;&gt;"TBA",EE$2/114,0),SUMIFS('HOURS&amp;CYCLES INPUT'!$F$2:$F$9999,'HOURS&amp;CYCLES INPUT'!$C$2:$C$9999,'QUALIFIED EFH'!$C56,'HOURS&amp;CYCLES INPUT'!$D$2:$D$9999,'QUALIFIED EFH'!EE$4,'HOURS&amp;CYCLES INPUT'!$E$2:$E$9999,'QUALIFIED EFH'!EE$5))</f>
        <v>0</v>
      </c>
      <c r="EF56" s="476">
        <f>IF(EF$2&lt;&gt;"",IF($C56&lt;&gt;"TBA",EF$2/114,0),SUMIFS('HOURS&amp;CYCLES INPUT'!$F$2:$F$9999,'HOURS&amp;CYCLES INPUT'!$C$2:$C$9999,'QUALIFIED EFH'!$C56,'HOURS&amp;CYCLES INPUT'!$D$2:$D$9999,'QUALIFIED EFH'!EF$4,'HOURS&amp;CYCLES INPUT'!$E$2:$E$9999,'QUALIFIED EFH'!EF$5))</f>
        <v>0</v>
      </c>
      <c r="EG56" s="476">
        <f>IF(EG$2&lt;&gt;"",IF($C56&lt;&gt;"TBA",EG$2/114,0),SUMIFS('HOURS&amp;CYCLES INPUT'!$F$2:$F$9999,'HOURS&amp;CYCLES INPUT'!$C$2:$C$9999,'QUALIFIED EFH'!$C56,'HOURS&amp;CYCLES INPUT'!$D$2:$D$9999,'QUALIFIED EFH'!EG$4,'HOURS&amp;CYCLES INPUT'!$E$2:$E$9999,'QUALIFIED EFH'!EG$5))</f>
        <v>0</v>
      </c>
      <c r="EH56" s="476">
        <f>IF(EH$2&lt;&gt;"",IF($C56&lt;&gt;"TBA",EH$2/114,0),SUMIFS('HOURS&amp;CYCLES INPUT'!$F$2:$F$9999,'HOURS&amp;CYCLES INPUT'!$C$2:$C$9999,'QUALIFIED EFH'!$C56,'HOURS&amp;CYCLES INPUT'!$D$2:$D$9999,'QUALIFIED EFH'!EH$4,'HOURS&amp;CYCLES INPUT'!$E$2:$E$9999,'QUALIFIED EFH'!EH$5))</f>
        <v>0</v>
      </c>
      <c r="EI56" s="476">
        <f>IF(EI$2&lt;&gt;"",IF($C56&lt;&gt;"TBA",EI$2/114,0),SUMIFS('HOURS&amp;CYCLES INPUT'!$F$2:$F$9999,'HOURS&amp;CYCLES INPUT'!$C$2:$C$9999,'QUALIFIED EFH'!$C56,'HOURS&amp;CYCLES INPUT'!$D$2:$D$9999,'QUALIFIED EFH'!EI$4,'HOURS&amp;CYCLES INPUT'!$E$2:$E$9999,'QUALIFIED EFH'!EI$5))</f>
        <v>0</v>
      </c>
      <c r="EJ56" s="476">
        <f>IF(EJ$2&lt;&gt;"",IF($C56&lt;&gt;"TBA",EJ$2/114,0),SUMIFS('HOURS&amp;CYCLES INPUT'!$F$2:$F$9999,'HOURS&amp;CYCLES INPUT'!$C$2:$C$9999,'QUALIFIED EFH'!$C56,'HOURS&amp;CYCLES INPUT'!$D$2:$D$9999,'QUALIFIED EFH'!EJ$4,'HOURS&amp;CYCLES INPUT'!$E$2:$E$9999,'QUALIFIED EFH'!EJ$5))</f>
        <v>0</v>
      </c>
      <c r="EK56" s="476">
        <f>IF(EK$2&lt;&gt;"",IF($C56&lt;&gt;"TBA",EK$2/114,0),SUMIFS('HOURS&amp;CYCLES INPUT'!$F$2:$F$9999,'HOURS&amp;CYCLES INPUT'!$C$2:$C$9999,'QUALIFIED EFH'!$C56,'HOURS&amp;CYCLES INPUT'!$D$2:$D$9999,'QUALIFIED EFH'!EK$4,'HOURS&amp;CYCLES INPUT'!$E$2:$E$9999,'QUALIFIED EFH'!EK$5))</f>
        <v>0</v>
      </c>
      <c r="EL56" s="476">
        <f>IF(EL$2&lt;&gt;"",IF($C56&lt;&gt;"TBA",EL$2/114,0),SUMIFS('HOURS&amp;CYCLES INPUT'!$F$2:$F$9999,'HOURS&amp;CYCLES INPUT'!$C$2:$C$9999,'QUALIFIED EFH'!$C56,'HOURS&amp;CYCLES INPUT'!$D$2:$D$9999,'QUALIFIED EFH'!EL$4,'HOURS&amp;CYCLES INPUT'!$E$2:$E$9999,'QUALIFIED EFH'!EL$5))</f>
        <v>0</v>
      </c>
      <c r="EM56" s="476">
        <f>IF(EM$2&lt;&gt;"",IF($C56&lt;&gt;"TBA",EM$2/114,0),SUMIFS('HOURS&amp;CYCLES INPUT'!$F$2:$F$9999,'HOURS&amp;CYCLES INPUT'!$C$2:$C$9999,'QUALIFIED EFH'!$C56,'HOURS&amp;CYCLES INPUT'!$D$2:$D$9999,'QUALIFIED EFH'!EM$4,'HOURS&amp;CYCLES INPUT'!$E$2:$E$9999,'QUALIFIED EFH'!EM$5))</f>
        <v>0</v>
      </c>
      <c r="EN56" s="476">
        <f>IF(EN$2&lt;&gt;"",IF($C56&lt;&gt;"TBA",EN$2/114,0),SUMIFS('HOURS&amp;CYCLES INPUT'!$F$2:$F$9999,'HOURS&amp;CYCLES INPUT'!$C$2:$C$9999,'QUALIFIED EFH'!$C56,'HOURS&amp;CYCLES INPUT'!$D$2:$D$9999,'QUALIFIED EFH'!EN$4,'HOURS&amp;CYCLES INPUT'!$E$2:$E$9999,'QUALIFIED EFH'!EN$5))</f>
        <v>0</v>
      </c>
      <c r="EO56" s="476">
        <f>IF(EO$2&lt;&gt;"",IF($C56&lt;&gt;"TBA",EO$2/114,0),SUMIFS('HOURS&amp;CYCLES INPUT'!$F$2:$F$9999,'HOURS&amp;CYCLES INPUT'!$C$2:$C$9999,'QUALIFIED EFH'!$C56,'HOURS&amp;CYCLES INPUT'!$D$2:$D$9999,'QUALIFIED EFH'!EO$4,'HOURS&amp;CYCLES INPUT'!$E$2:$E$9999,'QUALIFIED EFH'!EO$5))</f>
        <v>0</v>
      </c>
      <c r="EP56" s="476">
        <f>IF(EP$2&lt;&gt;"",IF($C56&lt;&gt;"TBA",EP$2/114,0),SUMIFS('HOURS&amp;CYCLES INPUT'!$F$2:$F$9999,'HOURS&amp;CYCLES INPUT'!$C$2:$C$9999,'QUALIFIED EFH'!$C56,'HOURS&amp;CYCLES INPUT'!$D$2:$D$9999,'QUALIFIED EFH'!EP$4,'HOURS&amp;CYCLES INPUT'!$E$2:$E$9999,'QUALIFIED EFH'!EP$5))</f>
        <v>0</v>
      </c>
      <c r="EQ56" s="476">
        <f>IF(EQ$2&lt;&gt;"",IF($C56&lt;&gt;"TBA",EQ$2/114,0),SUMIFS('HOURS&amp;CYCLES INPUT'!$F$2:$F$9999,'HOURS&amp;CYCLES INPUT'!$C$2:$C$9999,'QUALIFIED EFH'!$C56,'HOURS&amp;CYCLES INPUT'!$D$2:$D$9999,'QUALIFIED EFH'!EQ$4,'HOURS&amp;CYCLES INPUT'!$E$2:$E$9999,'QUALIFIED EFH'!EQ$5))</f>
        <v>0</v>
      </c>
      <c r="ER56" s="476">
        <f>IF(ER$2&lt;&gt;"",IF($C56&lt;&gt;"TBA",ER$2/114,0),SUMIFS('HOURS&amp;CYCLES INPUT'!$F$2:$F$9999,'HOURS&amp;CYCLES INPUT'!$C$2:$C$9999,'QUALIFIED EFH'!$C56,'HOURS&amp;CYCLES INPUT'!$D$2:$D$9999,'QUALIFIED EFH'!ER$4,'HOURS&amp;CYCLES INPUT'!$E$2:$E$9999,'QUALIFIED EFH'!ER$5))</f>
        <v>0</v>
      </c>
      <c r="ES56" s="476">
        <f>IF(ES$2&lt;&gt;"",IF($C56&lt;&gt;"TBA",ES$2/114,0),SUMIFS('HOURS&amp;CYCLES INPUT'!$F$2:$F$9999,'HOURS&amp;CYCLES INPUT'!$C$2:$C$9999,'QUALIFIED EFH'!$C56,'HOURS&amp;CYCLES INPUT'!$D$2:$D$9999,'QUALIFIED EFH'!ES$4,'HOURS&amp;CYCLES INPUT'!$E$2:$E$9999,'QUALIFIED EFH'!ES$5))</f>
        <v>0</v>
      </c>
      <c r="ET56" s="476">
        <f>IF(ET$2&lt;&gt;"",IF($C56&lt;&gt;"TBA",ET$2/114,0),SUMIFS('HOURS&amp;CYCLES INPUT'!$F$2:$F$9999,'HOURS&amp;CYCLES INPUT'!$C$2:$C$9999,'QUALIFIED EFH'!$C56,'HOURS&amp;CYCLES INPUT'!$D$2:$D$9999,'QUALIFIED EFH'!ET$4,'HOURS&amp;CYCLES INPUT'!$E$2:$E$9999,'QUALIFIED EFH'!ET$5))</f>
        <v>0</v>
      </c>
      <c r="EU56" s="476">
        <f>IF(EU$2&lt;&gt;"",IF($C56&lt;&gt;"TBA",EU$2/114,0),SUMIFS('HOURS&amp;CYCLES INPUT'!$F$2:$F$9999,'HOURS&amp;CYCLES INPUT'!$C$2:$C$9999,'QUALIFIED EFH'!$C56,'HOURS&amp;CYCLES INPUT'!$D$2:$D$9999,'QUALIFIED EFH'!EU$4,'HOURS&amp;CYCLES INPUT'!$E$2:$E$9999,'QUALIFIED EFH'!EU$5))</f>
        <v>0</v>
      </c>
      <c r="EV56" s="476">
        <f>IF(EV$2&lt;&gt;"",IF($C56&lt;&gt;"TBA",EV$2/114,0),SUMIFS('HOURS&amp;CYCLES INPUT'!$F$2:$F$9999,'HOURS&amp;CYCLES INPUT'!$C$2:$C$9999,'QUALIFIED EFH'!$C56,'HOURS&amp;CYCLES INPUT'!$D$2:$D$9999,'QUALIFIED EFH'!EV$4,'HOURS&amp;CYCLES INPUT'!$E$2:$E$9999,'QUALIFIED EFH'!EV$5))</f>
        <v>0</v>
      </c>
      <c r="EW56" s="476">
        <f>IF(EW$2&lt;&gt;"",IF($C56&lt;&gt;"TBA",EW$2/114,0),SUMIFS('HOURS&amp;CYCLES INPUT'!$F$2:$F$9999,'HOURS&amp;CYCLES INPUT'!$C$2:$C$9999,'QUALIFIED EFH'!$C56,'HOURS&amp;CYCLES INPUT'!$D$2:$D$9999,'QUALIFIED EFH'!EW$4,'HOURS&amp;CYCLES INPUT'!$E$2:$E$9999,'QUALIFIED EFH'!EW$5))</f>
        <v>0</v>
      </c>
      <c r="EX56" s="476">
        <f>IF(EX$2&lt;&gt;"",IF($C56&lt;&gt;"TBA",EX$2/114,0),SUMIFS('HOURS&amp;CYCLES INPUT'!$F$2:$F$9999,'HOURS&amp;CYCLES INPUT'!$C$2:$C$9999,'QUALIFIED EFH'!$C56,'HOURS&amp;CYCLES INPUT'!$D$2:$D$9999,'QUALIFIED EFH'!EX$4,'HOURS&amp;CYCLES INPUT'!$E$2:$E$9999,'QUALIFIED EFH'!EX$5))</f>
        <v>0</v>
      </c>
      <c r="EY56" s="476">
        <f>IF(EY$2&lt;&gt;"",IF($C56&lt;&gt;"TBA",EY$2/114,0),SUMIFS('HOURS&amp;CYCLES INPUT'!$F$2:$F$9999,'HOURS&amp;CYCLES INPUT'!$C$2:$C$9999,'QUALIFIED EFH'!$C56,'HOURS&amp;CYCLES INPUT'!$D$2:$D$9999,'QUALIFIED EFH'!EY$4,'HOURS&amp;CYCLES INPUT'!$E$2:$E$9999,'QUALIFIED EFH'!EY$5))</f>
        <v>0</v>
      </c>
      <c r="EZ56" s="476">
        <f>IF(EZ$2&lt;&gt;"",IF($C56&lt;&gt;"TBA",EZ$2/114,0),SUMIFS('HOURS&amp;CYCLES INPUT'!$F$2:$F$9999,'HOURS&amp;CYCLES INPUT'!$C$2:$C$9999,'QUALIFIED EFH'!$C56,'HOURS&amp;CYCLES INPUT'!$D$2:$D$9999,'QUALIFIED EFH'!EZ$4,'HOURS&amp;CYCLES INPUT'!$E$2:$E$9999,'QUALIFIED EFH'!EZ$5))</f>
        <v>0</v>
      </c>
      <c r="FA56" s="476">
        <f>IF(FA$2&lt;&gt;"",IF($C56&lt;&gt;"TBA",FA$2/114,0),SUMIFS('HOURS&amp;CYCLES INPUT'!$F$2:$F$9999,'HOURS&amp;CYCLES INPUT'!$C$2:$C$9999,'QUALIFIED EFH'!$C56,'HOURS&amp;CYCLES INPUT'!$D$2:$D$9999,'QUALIFIED EFH'!FA$4,'HOURS&amp;CYCLES INPUT'!$E$2:$E$9999,'QUALIFIED EFH'!FA$5))</f>
        <v>0</v>
      </c>
      <c r="FB56" s="476">
        <f>IF(FB$2&lt;&gt;"",IF($C56&lt;&gt;"TBA",FB$2/114,0),SUMIFS('HOURS&amp;CYCLES INPUT'!$F$2:$F$9999,'HOURS&amp;CYCLES INPUT'!$C$2:$C$9999,'QUALIFIED EFH'!$C56,'HOURS&amp;CYCLES INPUT'!$D$2:$D$9999,'QUALIFIED EFH'!FB$4,'HOURS&amp;CYCLES INPUT'!$E$2:$E$9999,'QUALIFIED EFH'!FB$5))</f>
        <v>0</v>
      </c>
      <c r="FC56" s="476">
        <f>IF(FC$2&lt;&gt;"",IF($C56&lt;&gt;"TBA",FC$2/114,0),SUMIFS('HOURS&amp;CYCLES INPUT'!$F$2:$F$9999,'HOURS&amp;CYCLES INPUT'!$C$2:$C$9999,'QUALIFIED EFH'!$C56,'HOURS&amp;CYCLES INPUT'!$D$2:$D$9999,'QUALIFIED EFH'!FC$4,'HOURS&amp;CYCLES INPUT'!$E$2:$E$9999,'QUALIFIED EFH'!FC$5))</f>
        <v>0</v>
      </c>
      <c r="FD56" s="476">
        <f>IF(FD$2&lt;&gt;"",IF($C56&lt;&gt;"TBA",FD$2/114,0),SUMIFS('HOURS&amp;CYCLES INPUT'!$F$2:$F$9999,'HOURS&amp;CYCLES INPUT'!$C$2:$C$9999,'QUALIFIED EFH'!$C56,'HOURS&amp;CYCLES INPUT'!$D$2:$D$9999,'QUALIFIED EFH'!FD$4,'HOURS&amp;CYCLES INPUT'!$E$2:$E$9999,'QUALIFIED EFH'!FD$5))</f>
        <v>0</v>
      </c>
      <c r="FE56" s="476">
        <f>IF(FE$2&lt;&gt;"",IF($C56&lt;&gt;"TBA",FE$2/114,0),SUMIFS('HOURS&amp;CYCLES INPUT'!$F$2:$F$9999,'HOURS&amp;CYCLES INPUT'!$C$2:$C$9999,'QUALIFIED EFH'!$C56,'HOURS&amp;CYCLES INPUT'!$D$2:$D$9999,'QUALIFIED EFH'!FE$4,'HOURS&amp;CYCLES INPUT'!$E$2:$E$9999,'QUALIFIED EFH'!FE$5))</f>
        <v>0</v>
      </c>
      <c r="FF56" s="476">
        <f>IF(FF$2&lt;&gt;"",IF($C56&lt;&gt;"TBA",FF$2/114,0),SUMIFS('HOURS&amp;CYCLES INPUT'!$F$2:$F$9999,'HOURS&amp;CYCLES INPUT'!$C$2:$C$9999,'QUALIFIED EFH'!$C56,'HOURS&amp;CYCLES INPUT'!$D$2:$D$9999,'QUALIFIED EFH'!FF$4,'HOURS&amp;CYCLES INPUT'!$E$2:$E$9999,'QUALIFIED EFH'!FF$5))</f>
        <v>0</v>
      </c>
      <c r="FG56" s="476">
        <f>IF(FG$2&lt;&gt;"",IF($C56&lt;&gt;"TBA",FG$2/114,0),SUMIFS('HOURS&amp;CYCLES INPUT'!$F$2:$F$9999,'HOURS&amp;CYCLES INPUT'!$C$2:$C$9999,'QUALIFIED EFH'!$C56,'HOURS&amp;CYCLES INPUT'!$D$2:$D$9999,'QUALIFIED EFH'!FG$4,'HOURS&amp;CYCLES INPUT'!$E$2:$E$9999,'QUALIFIED EFH'!FG$5))</f>
        <v>0</v>
      </c>
      <c r="FH56" s="476">
        <f>IF(FH$2&lt;&gt;"",IF($C56&lt;&gt;"TBA",FH$2/114,0),SUMIFS('HOURS&amp;CYCLES INPUT'!$F$2:$F$9999,'HOURS&amp;CYCLES INPUT'!$C$2:$C$9999,'QUALIFIED EFH'!$C56,'HOURS&amp;CYCLES INPUT'!$D$2:$D$9999,'QUALIFIED EFH'!FH$4,'HOURS&amp;CYCLES INPUT'!$E$2:$E$9999,'QUALIFIED EFH'!FH$5))</f>
        <v>0</v>
      </c>
      <c r="FI56" s="476">
        <f>IF(FI$2&lt;&gt;"",IF($C56&lt;&gt;"TBA",FI$2/114,0),SUMIFS('HOURS&amp;CYCLES INPUT'!$F$2:$F$9999,'HOURS&amp;CYCLES INPUT'!$C$2:$C$9999,'QUALIFIED EFH'!$C56,'HOURS&amp;CYCLES INPUT'!$D$2:$D$9999,'QUALIFIED EFH'!FI$4,'HOURS&amp;CYCLES INPUT'!$E$2:$E$9999,'QUALIFIED EFH'!FI$5))</f>
        <v>0</v>
      </c>
      <c r="FJ56" s="476">
        <f>IF(FJ$2&lt;&gt;"",IF($C56&lt;&gt;"TBA",FJ$2/114,0),SUMIFS('HOURS&amp;CYCLES INPUT'!$F$2:$F$9999,'HOURS&amp;CYCLES INPUT'!$C$2:$C$9999,'QUALIFIED EFH'!$C56,'HOURS&amp;CYCLES INPUT'!$D$2:$D$9999,'QUALIFIED EFH'!FJ$4,'HOURS&amp;CYCLES INPUT'!$E$2:$E$9999,'QUALIFIED EFH'!FJ$5))</f>
        <v>0</v>
      </c>
      <c r="FK56" s="476">
        <f>IF(FK$2&lt;&gt;"",IF($C56&lt;&gt;"TBA",FK$2/114,0),SUMIFS('HOURS&amp;CYCLES INPUT'!$F$2:$F$9999,'HOURS&amp;CYCLES INPUT'!$C$2:$C$9999,'QUALIFIED EFH'!$C56,'HOURS&amp;CYCLES INPUT'!$D$2:$D$9999,'QUALIFIED EFH'!FK$4,'HOURS&amp;CYCLES INPUT'!$E$2:$E$9999,'QUALIFIED EFH'!FK$5))</f>
        <v>0</v>
      </c>
      <c r="FL56" s="476">
        <f>IF(FL$2&lt;&gt;"",IF($C56&lt;&gt;"TBA",FL$2/114,0),SUMIFS('HOURS&amp;CYCLES INPUT'!$F$2:$F$9999,'HOURS&amp;CYCLES INPUT'!$C$2:$C$9999,'QUALIFIED EFH'!$C56,'HOURS&amp;CYCLES INPUT'!$D$2:$D$9999,'QUALIFIED EFH'!FL$4,'HOURS&amp;CYCLES INPUT'!$E$2:$E$9999,'QUALIFIED EFH'!FL$5))</f>
        <v>0</v>
      </c>
      <c r="FM56" s="476">
        <f>IF(FM$2&lt;&gt;"",IF($C56&lt;&gt;"TBA",FM$2/114,0),SUMIFS('HOURS&amp;CYCLES INPUT'!$F$2:$F$9999,'HOURS&amp;CYCLES INPUT'!$C$2:$C$9999,'QUALIFIED EFH'!$C56,'HOURS&amp;CYCLES INPUT'!$D$2:$D$9999,'QUALIFIED EFH'!FM$4,'HOURS&amp;CYCLES INPUT'!$E$2:$E$9999,'QUALIFIED EFH'!FM$5))</f>
        <v>0</v>
      </c>
      <c r="FN56" s="476">
        <f>IF(FN$2&lt;&gt;"",IF($C56&lt;&gt;"TBA",FN$2/114,0),SUMIFS('HOURS&amp;CYCLES INPUT'!$F$2:$F$9999,'HOURS&amp;CYCLES INPUT'!$C$2:$C$9999,'QUALIFIED EFH'!$C56,'HOURS&amp;CYCLES INPUT'!$D$2:$D$9999,'QUALIFIED EFH'!FN$4,'HOURS&amp;CYCLES INPUT'!$E$2:$E$9999,'QUALIFIED EFH'!FN$5))</f>
        <v>0</v>
      </c>
      <c r="FO56" s="476">
        <f>IF(FO$2&lt;&gt;"",IF($C56&lt;&gt;"TBA",FO$2/114,0),SUMIFS('HOURS&amp;CYCLES INPUT'!$F$2:$F$9999,'HOURS&amp;CYCLES INPUT'!$C$2:$C$9999,'QUALIFIED EFH'!$C56,'HOURS&amp;CYCLES INPUT'!$D$2:$D$9999,'QUALIFIED EFH'!FO$4,'HOURS&amp;CYCLES INPUT'!$E$2:$E$9999,'QUALIFIED EFH'!FO$5))</f>
        <v>0</v>
      </c>
      <c r="FP56" s="476">
        <f>IF(FP$2&lt;&gt;"",IF($C56&lt;&gt;"TBA",FP$2/114,0),SUMIFS('HOURS&amp;CYCLES INPUT'!$F$2:$F$9999,'HOURS&amp;CYCLES INPUT'!$C$2:$C$9999,'QUALIFIED EFH'!$C56,'HOURS&amp;CYCLES INPUT'!$D$2:$D$9999,'QUALIFIED EFH'!FP$4,'HOURS&amp;CYCLES INPUT'!$E$2:$E$9999,'QUALIFIED EFH'!FP$5))</f>
        <v>0</v>
      </c>
      <c r="FQ56" s="476">
        <f>IF(FQ$2&lt;&gt;"",IF($C56&lt;&gt;"TBA",FQ$2/114,0),SUMIFS('HOURS&amp;CYCLES INPUT'!$F$2:$F$9999,'HOURS&amp;CYCLES INPUT'!$C$2:$C$9999,'QUALIFIED EFH'!$C56,'HOURS&amp;CYCLES INPUT'!$D$2:$D$9999,'QUALIFIED EFH'!FQ$4,'HOURS&amp;CYCLES INPUT'!$E$2:$E$9999,'QUALIFIED EFH'!FQ$5))</f>
        <v>0</v>
      </c>
      <c r="FR56" s="476">
        <f>IF(FR$2&lt;&gt;"",IF($C56&lt;&gt;"TBA",FR$2/114,0),SUMIFS('HOURS&amp;CYCLES INPUT'!$F$2:$F$9999,'HOURS&amp;CYCLES INPUT'!$C$2:$C$9999,'QUALIFIED EFH'!$C56,'HOURS&amp;CYCLES INPUT'!$D$2:$D$9999,'QUALIFIED EFH'!FR$4,'HOURS&amp;CYCLES INPUT'!$E$2:$E$9999,'QUALIFIED EFH'!FR$5))</f>
        <v>0</v>
      </c>
      <c r="FS56" s="476">
        <f>IF(FS$2&lt;&gt;"",IF($C56&lt;&gt;"TBA",FS$2/114,0),SUMIFS('HOURS&amp;CYCLES INPUT'!$F$2:$F$9999,'HOURS&amp;CYCLES INPUT'!$C$2:$C$9999,'QUALIFIED EFH'!$C56,'HOURS&amp;CYCLES INPUT'!$D$2:$D$9999,'QUALIFIED EFH'!FS$4,'HOURS&amp;CYCLES INPUT'!$E$2:$E$9999,'QUALIFIED EFH'!FS$5))</f>
        <v>0</v>
      </c>
      <c r="FT56" s="476">
        <f>IF(FT$2&lt;&gt;"",IF($C56&lt;&gt;"TBA",FT$2/114,0),SUMIFS('HOURS&amp;CYCLES INPUT'!$F$2:$F$9999,'HOURS&amp;CYCLES INPUT'!$C$2:$C$9999,'QUALIFIED EFH'!$C56,'HOURS&amp;CYCLES INPUT'!$D$2:$D$9999,'QUALIFIED EFH'!FT$4,'HOURS&amp;CYCLES INPUT'!$E$2:$E$9999,'QUALIFIED EFH'!FT$5))</f>
        <v>0</v>
      </c>
      <c r="FU56" s="476">
        <f>IF(FU$2&lt;&gt;"",IF($C56&lt;&gt;"TBA",FU$2/114,0),SUMIFS('HOURS&amp;CYCLES INPUT'!$F$2:$F$9999,'HOURS&amp;CYCLES INPUT'!$C$2:$C$9999,'QUALIFIED EFH'!$C56,'HOURS&amp;CYCLES INPUT'!$D$2:$D$9999,'QUALIFIED EFH'!FU$4,'HOURS&amp;CYCLES INPUT'!$E$2:$E$9999,'QUALIFIED EFH'!FU$5))</f>
        <v>0</v>
      </c>
      <c r="FV56" s="476">
        <f>IF(FV$2&lt;&gt;"",IF($C56&lt;&gt;"TBA",FV$2/114,0),SUMIFS('HOURS&amp;CYCLES INPUT'!$F$2:$F$9999,'HOURS&amp;CYCLES INPUT'!$C$2:$C$9999,'QUALIFIED EFH'!$C56,'HOURS&amp;CYCLES INPUT'!$D$2:$D$9999,'QUALIFIED EFH'!FV$4,'HOURS&amp;CYCLES INPUT'!$E$2:$E$9999,'QUALIFIED EFH'!FV$5))</f>
        <v>0</v>
      </c>
      <c r="FW56" s="476">
        <f>IF(FW$2&lt;&gt;"",IF($C56&lt;&gt;"TBA",FW$2/114,0),SUMIFS('HOURS&amp;CYCLES INPUT'!$F$2:$F$9999,'HOURS&amp;CYCLES INPUT'!$C$2:$C$9999,'QUALIFIED EFH'!$C56,'HOURS&amp;CYCLES INPUT'!$D$2:$D$9999,'QUALIFIED EFH'!FW$4,'HOURS&amp;CYCLES INPUT'!$E$2:$E$9999,'QUALIFIED EFH'!FW$5))</f>
        <v>0</v>
      </c>
      <c r="FX56" s="476">
        <f>IF(FX$2&lt;&gt;"",IF($C56&lt;&gt;"TBA",FX$2/114,0),SUMIFS('HOURS&amp;CYCLES INPUT'!$F$2:$F$9999,'HOURS&amp;CYCLES INPUT'!$C$2:$C$9999,'QUALIFIED EFH'!$C56,'HOURS&amp;CYCLES INPUT'!$D$2:$D$9999,'QUALIFIED EFH'!FX$4,'HOURS&amp;CYCLES INPUT'!$E$2:$E$9999,'QUALIFIED EFH'!FX$5))</f>
        <v>0</v>
      </c>
      <c r="FY56" s="476">
        <f>IF(FY$2&lt;&gt;"",IF($C56&lt;&gt;"TBA",FY$2/114,0),SUMIFS('HOURS&amp;CYCLES INPUT'!$F$2:$F$9999,'HOURS&amp;CYCLES INPUT'!$C$2:$C$9999,'QUALIFIED EFH'!$C56,'HOURS&amp;CYCLES INPUT'!$D$2:$D$9999,'QUALIFIED EFH'!FY$4,'HOURS&amp;CYCLES INPUT'!$E$2:$E$9999,'QUALIFIED EFH'!FY$5))</f>
        <v>0</v>
      </c>
      <c r="FZ56" s="476">
        <f>IF(FZ$2&lt;&gt;"",IF($C56&lt;&gt;"TBA",FZ$2/114,0),SUMIFS('HOURS&amp;CYCLES INPUT'!$F$2:$F$9999,'HOURS&amp;CYCLES INPUT'!$C$2:$C$9999,'QUALIFIED EFH'!$C56,'HOURS&amp;CYCLES INPUT'!$D$2:$D$9999,'QUALIFIED EFH'!FZ$4,'HOURS&amp;CYCLES INPUT'!$E$2:$E$9999,'QUALIFIED EFH'!FZ$5))</f>
        <v>0</v>
      </c>
      <c r="GA56" s="476">
        <f>IF(GA$2&lt;&gt;"",IF($C56&lt;&gt;"TBA",GA$2/114,0),SUMIFS('HOURS&amp;CYCLES INPUT'!$F$2:$F$9999,'HOURS&amp;CYCLES INPUT'!$C$2:$C$9999,'QUALIFIED EFH'!$C56,'HOURS&amp;CYCLES INPUT'!$D$2:$D$9999,'QUALIFIED EFH'!GA$4,'HOURS&amp;CYCLES INPUT'!$E$2:$E$9999,'QUALIFIED EFH'!GA$5))</f>
        <v>0</v>
      </c>
      <c r="GB56" s="476">
        <f>IF(GB$2&lt;&gt;"",IF($C56&lt;&gt;"TBA",GB$2/114,0),SUMIFS('HOURS&amp;CYCLES INPUT'!$F$2:$F$9999,'HOURS&amp;CYCLES INPUT'!$C$2:$C$9999,'QUALIFIED EFH'!$C56,'HOURS&amp;CYCLES INPUT'!$D$2:$D$9999,'QUALIFIED EFH'!GB$4,'HOURS&amp;CYCLES INPUT'!$E$2:$E$9999,'QUALIFIED EFH'!GB$5))</f>
        <v>0</v>
      </c>
    </row>
    <row r="57" spans="3:184" x14ac:dyDescent="0.35">
      <c r="C57" s="472">
        <f>'QUALIFIED ENGINES'!D58</f>
        <v>91437</v>
      </c>
      <c r="D57" s="476">
        <f>IF(D$2&lt;&gt;"",IF($C57&lt;&gt;"TBA",D$2/114,0),SUMIFS('HOURS&amp;CYCLES INPUT'!$F$2:$F$9999,'HOURS&amp;CYCLES INPUT'!$C$2:$C$9999,'QUALIFIED EFH'!$C57,'HOURS&amp;CYCLES INPUT'!$D$2:$D$9999,'QUALIFIED EFH'!D$4,'HOURS&amp;CYCLES INPUT'!$E$2:$E$9999,'QUALIFIED EFH'!D$5))</f>
        <v>0</v>
      </c>
      <c r="E57" s="476">
        <f>IF(E$2&lt;&gt;"",IF($C57&lt;&gt;"TBA",E$2/114,0),SUMIFS('HOURS&amp;CYCLES INPUT'!$F$2:$F$9999,'HOURS&amp;CYCLES INPUT'!$C$2:$C$9999,'QUALIFIED EFH'!$C57,'HOURS&amp;CYCLES INPUT'!$D$2:$D$9999,'QUALIFIED EFH'!E$4,'HOURS&amp;CYCLES INPUT'!$E$2:$E$9999,'QUALIFIED EFH'!E$5))</f>
        <v>0</v>
      </c>
      <c r="F57" s="476">
        <f>IF(F$2&lt;&gt;"",IF($C57&lt;&gt;"TBA",F$2/114,0),SUMIFS('HOURS&amp;CYCLES INPUT'!$F$2:$F$9999,'HOURS&amp;CYCLES INPUT'!$C$2:$C$9999,'QUALIFIED EFH'!$C57,'HOURS&amp;CYCLES INPUT'!$D$2:$D$9999,'QUALIFIED EFH'!F$4,'HOURS&amp;CYCLES INPUT'!$E$2:$E$9999,'QUALIFIED EFH'!F$5))</f>
        <v>0</v>
      </c>
      <c r="G57" s="476">
        <f>IF(G$2&lt;&gt;"",IF($C57&lt;&gt;"TBA",G$2/114,0),SUMIFS('HOURS&amp;CYCLES INPUT'!$F$2:$F$9999,'HOURS&amp;CYCLES INPUT'!$C$2:$C$9999,'QUALIFIED EFH'!$C57,'HOURS&amp;CYCLES INPUT'!$D$2:$D$9999,'QUALIFIED EFH'!G$4,'HOURS&amp;CYCLES INPUT'!$E$2:$E$9999,'QUALIFIED EFH'!G$5))</f>
        <v>0</v>
      </c>
      <c r="H57" s="476">
        <f>IF(H$2&lt;&gt;"",IF($C57&lt;&gt;"TBA",H$2/114,0),SUMIFS('HOURS&amp;CYCLES INPUT'!$F$2:$F$9999,'HOURS&amp;CYCLES INPUT'!$C$2:$C$9999,'QUALIFIED EFH'!$C57,'HOURS&amp;CYCLES INPUT'!$D$2:$D$9999,'QUALIFIED EFH'!H$4,'HOURS&amp;CYCLES INPUT'!$E$2:$E$9999,'QUALIFIED EFH'!H$5))</f>
        <v>0</v>
      </c>
      <c r="I57" s="476">
        <f>IF(I$2&lt;&gt;"",IF($C57&lt;&gt;"TBA",I$2/114,0),SUMIFS('HOURS&amp;CYCLES INPUT'!$F$2:$F$9999,'HOURS&amp;CYCLES INPUT'!$C$2:$C$9999,'QUALIFIED EFH'!$C57,'HOURS&amp;CYCLES INPUT'!$D$2:$D$9999,'QUALIFIED EFH'!I$4,'HOURS&amp;CYCLES INPUT'!$E$2:$E$9999,'QUALIFIED EFH'!I$5))</f>
        <v>0</v>
      </c>
      <c r="J57" s="476">
        <f>IF(J$2&lt;&gt;"",IF($C57&lt;&gt;"TBA",J$2/114,0),SUMIFS('HOURS&amp;CYCLES INPUT'!$F$2:$F$9999,'HOURS&amp;CYCLES INPUT'!$C$2:$C$9999,'QUALIFIED EFH'!$C57,'HOURS&amp;CYCLES INPUT'!$D$2:$D$9999,'QUALIFIED EFH'!J$4,'HOURS&amp;CYCLES INPUT'!$E$2:$E$9999,'QUALIFIED EFH'!J$5))</f>
        <v>0</v>
      </c>
      <c r="K57" s="476">
        <f>IF(K$2&lt;&gt;"",IF($C57&lt;&gt;"TBA",K$2/114,0),SUMIFS('HOURS&amp;CYCLES INPUT'!$F$2:$F$9999,'HOURS&amp;CYCLES INPUT'!$C$2:$C$9999,'QUALIFIED EFH'!$C57,'HOURS&amp;CYCLES INPUT'!$D$2:$D$9999,'QUALIFIED EFH'!K$4,'HOURS&amp;CYCLES INPUT'!$E$2:$E$9999,'QUALIFIED EFH'!K$5))</f>
        <v>0</v>
      </c>
      <c r="L57" s="476">
        <f>IF(L$2&lt;&gt;"",IF($C57&lt;&gt;"TBA",L$2/114,0),SUMIFS('HOURS&amp;CYCLES INPUT'!$F$2:$F$9999,'HOURS&amp;CYCLES INPUT'!$C$2:$C$9999,'QUALIFIED EFH'!$C57,'HOURS&amp;CYCLES INPUT'!$D$2:$D$9999,'QUALIFIED EFH'!L$4,'HOURS&amp;CYCLES INPUT'!$E$2:$E$9999,'QUALIFIED EFH'!L$5))</f>
        <v>0</v>
      </c>
      <c r="M57" s="476">
        <f>IF(M$2&lt;&gt;"",IF($C57&lt;&gt;"TBA",M$2/114,0),SUMIFS('HOURS&amp;CYCLES INPUT'!$F$2:$F$9999,'HOURS&amp;CYCLES INPUT'!$C$2:$C$9999,'QUALIFIED EFH'!$C57,'HOURS&amp;CYCLES INPUT'!$D$2:$D$9999,'QUALIFIED EFH'!M$4,'HOURS&amp;CYCLES INPUT'!$E$2:$E$9999,'QUALIFIED EFH'!M$5))</f>
        <v>0</v>
      </c>
      <c r="N57" s="476">
        <f>IF(N$2&lt;&gt;"",IF($C57&lt;&gt;"TBA",N$2/114,0),SUMIFS('HOURS&amp;CYCLES INPUT'!$F$2:$F$9999,'HOURS&amp;CYCLES INPUT'!$C$2:$C$9999,'QUALIFIED EFH'!$C57,'HOURS&amp;CYCLES INPUT'!$D$2:$D$9999,'QUALIFIED EFH'!N$4,'HOURS&amp;CYCLES INPUT'!$E$2:$E$9999,'QUALIFIED EFH'!N$5))</f>
        <v>0</v>
      </c>
      <c r="O57" s="476">
        <f>IF(O$2&lt;&gt;"",IF($C57&lt;&gt;"TBA",O$2/114,0),SUMIFS('HOURS&amp;CYCLES INPUT'!$F$2:$F$9999,'HOURS&amp;CYCLES INPUT'!$C$2:$C$9999,'QUALIFIED EFH'!$C57,'HOURS&amp;CYCLES INPUT'!$D$2:$D$9999,'QUALIFIED EFH'!O$4,'HOURS&amp;CYCLES INPUT'!$E$2:$E$9999,'QUALIFIED EFH'!O$5))</f>
        <v>0</v>
      </c>
      <c r="P57" s="476">
        <f>IF(P$2&lt;&gt;"",IF($C57&lt;&gt;"TBA",P$2/114,0),SUMIFS('HOURS&amp;CYCLES INPUT'!$F$2:$F$9999,'HOURS&amp;CYCLES INPUT'!$C$2:$C$9999,'QUALIFIED EFH'!$C57,'HOURS&amp;CYCLES INPUT'!$D$2:$D$9999,'QUALIFIED EFH'!P$4,'HOURS&amp;CYCLES INPUT'!$E$2:$E$9999,'QUALIFIED EFH'!P$5))</f>
        <v>0</v>
      </c>
      <c r="Q57" s="476">
        <f>IF(Q$2&lt;&gt;"",IF($C57&lt;&gt;"TBA",Q$2/114,0),SUMIFS('HOURS&amp;CYCLES INPUT'!$F$2:$F$9999,'HOURS&amp;CYCLES INPUT'!$C$2:$C$9999,'QUALIFIED EFH'!$C57,'HOURS&amp;CYCLES INPUT'!$D$2:$D$9999,'QUALIFIED EFH'!Q$4,'HOURS&amp;CYCLES INPUT'!$E$2:$E$9999,'QUALIFIED EFH'!Q$5))</f>
        <v>0</v>
      </c>
      <c r="R57" s="476">
        <f>IF(R$1&lt;&gt;"",IF($C57&lt;&gt;"TBA",R$1/114,0),SUMIFS('HOURS&amp;CYCLES INPUT'!$F$2:$F$9999,'HOURS&amp;CYCLES INPUT'!$C$2:$C$9999,'QUALIFIED EFH'!$C57,'HOURS&amp;CYCLES INPUT'!$D$2:$D$9999,'QUALIFIED EFH'!R$4,'HOURS&amp;CYCLES INPUT'!$E$2:$E$9999,'QUALIFIED EFH'!R$5))</f>
        <v>0</v>
      </c>
      <c r="S57" s="476">
        <f>IF(S$2&lt;&gt;"",IF($C57&lt;&gt;"TBA",S$2/114,0),SUMIFS('HOURS&amp;CYCLES INPUT'!$F$2:$F$9999,'HOURS&amp;CYCLES INPUT'!$C$2:$C$9999,'QUALIFIED EFH'!$C57,'HOURS&amp;CYCLES INPUT'!$D$2:$D$9999,'QUALIFIED EFH'!S$4,'HOURS&amp;CYCLES INPUT'!$E$2:$E$9999,'QUALIFIED EFH'!S$5))</f>
        <v>0</v>
      </c>
      <c r="T57" s="476">
        <f>IF(T$2&lt;&gt;"",IF($C57&lt;&gt;"TBA",T$2/114,0),SUMIFS('HOURS&amp;CYCLES INPUT'!$F$2:$F$9999,'HOURS&amp;CYCLES INPUT'!$C$2:$C$9999,'QUALIFIED EFH'!$C57,'HOURS&amp;CYCLES INPUT'!$D$2:$D$9999,'QUALIFIED EFH'!T$4,'HOURS&amp;CYCLES INPUT'!$E$2:$E$9999,'QUALIFIED EFH'!T$5))</f>
        <v>34.869999999999997</v>
      </c>
      <c r="U57" s="476">
        <f>IF(U$2&lt;&gt;"",IF($C57&lt;&gt;"TBA",U$2/114,0),SUMIFS('HOURS&amp;CYCLES INPUT'!$F$2:$F$9999,'HOURS&amp;CYCLES INPUT'!$C$2:$C$9999,'QUALIFIED EFH'!$C57,'HOURS&amp;CYCLES INPUT'!$D$2:$D$9999,'QUALIFIED EFH'!U$4,'HOURS&amp;CYCLES INPUT'!$E$2:$E$9999,'QUALIFIED EFH'!U$5))</f>
        <v>337.82</v>
      </c>
      <c r="V57" s="476">
        <f>IF(V$2&lt;&gt;"",IF($C57&lt;&gt;"TBA",V$2/114,0),SUMIFS('HOURS&amp;CYCLES INPUT'!$F$2:$F$9999,'HOURS&amp;CYCLES INPUT'!$C$2:$C$9999,'QUALIFIED EFH'!$C57,'HOURS&amp;CYCLES INPUT'!$D$2:$D$9999,'QUALIFIED EFH'!V$4,'HOURS&amp;CYCLES INPUT'!$E$2:$E$9999,'QUALIFIED EFH'!V$5))</f>
        <v>342.78</v>
      </c>
      <c r="W57" s="476">
        <f>IF(W$2&lt;&gt;"",IF($C57&lt;&gt;"TBA",W$2/114,0),SUMIFS('HOURS&amp;CYCLES INPUT'!$F$2:$F$9999,'HOURS&amp;CYCLES INPUT'!$C$2:$C$9999,'QUALIFIED EFH'!$C57,'HOURS&amp;CYCLES INPUT'!$D$2:$D$9999,'QUALIFIED EFH'!W$4,'HOURS&amp;CYCLES INPUT'!$E$2:$E$9999,'QUALIFIED EFH'!W$5))</f>
        <v>374.27</v>
      </c>
      <c r="X57" s="476">
        <f>IF(X$2&lt;&gt;"",IF($C57&lt;&gt;"TBA",X$2/114,0),SUMIFS('HOURS&amp;CYCLES INPUT'!$F$2:$F$9999,'HOURS&amp;CYCLES INPUT'!$C$2:$C$9999,'QUALIFIED EFH'!$C57,'HOURS&amp;CYCLES INPUT'!$D$2:$D$9999,'QUALIFIED EFH'!X$4,'HOURS&amp;CYCLES INPUT'!$E$2:$E$9999,'QUALIFIED EFH'!X$5))</f>
        <v>397.33</v>
      </c>
      <c r="Y57" s="476">
        <f>IF(Y$2&lt;&gt;"",IF($C57&lt;&gt;"TBA",Y$2/114,0),SUMIFS('HOURS&amp;CYCLES INPUT'!$F$2:$F$9999,'HOURS&amp;CYCLES INPUT'!$C$2:$C$9999,'QUALIFIED EFH'!$C57,'HOURS&amp;CYCLES INPUT'!$D$2:$D$9999,'QUALIFIED EFH'!Y$4,'HOURS&amp;CYCLES INPUT'!$E$2:$E$9999,'QUALIFIED EFH'!Y$5))</f>
        <v>339.78</v>
      </c>
      <c r="Z57" s="476">
        <f>IF(Z$2&lt;&gt;"",IF($C57&lt;&gt;"TBA",Z$2/114,0),SUMIFS('HOURS&amp;CYCLES INPUT'!$F$2:$F$9999,'HOURS&amp;CYCLES INPUT'!$C$2:$C$9999,'QUALIFIED EFH'!$C57,'HOURS&amp;CYCLES INPUT'!$D$2:$D$9999,'QUALIFIED EFH'!Z$4,'HOURS&amp;CYCLES INPUT'!$E$2:$E$9999,'QUALIFIED EFH'!Z$5))</f>
        <v>378.49</v>
      </c>
      <c r="AA57" s="476">
        <f>IF(AA$2&lt;&gt;"",IF($C57&lt;&gt;"TBA",AA$2/114,0),SUMIFS('HOURS&amp;CYCLES INPUT'!$F$2:$F$9999,'HOURS&amp;CYCLES INPUT'!$C$2:$C$9999,'QUALIFIED EFH'!$C57,'HOURS&amp;CYCLES INPUT'!$D$2:$D$9999,'QUALIFIED EFH'!AA$4,'HOURS&amp;CYCLES INPUT'!$E$2:$E$9999,'QUALIFIED EFH'!AA$5))</f>
        <v>316.83</v>
      </c>
      <c r="AB57" s="476">
        <f>IF(AB$2&lt;&gt;"",IF($C57&lt;&gt;"TBA",AB$2/114,0),SUMIFS('HOURS&amp;CYCLES INPUT'!$F$2:$F$9999,'HOURS&amp;CYCLES INPUT'!$C$2:$C$9999,'QUALIFIED EFH'!$C57,'HOURS&amp;CYCLES INPUT'!$D$2:$D$9999,'QUALIFIED EFH'!AB$4,'HOURS&amp;CYCLES INPUT'!$E$2:$E$9999,'QUALIFIED EFH'!AB$5))</f>
        <v>381</v>
      </c>
      <c r="AC57" s="476">
        <f>IF(AC$2&lt;&gt;"",IF($C57&lt;&gt;"TBA",AC$2/114,0),SUMIFS('HOURS&amp;CYCLES INPUT'!$F$2:$F$9999,'HOURS&amp;CYCLES INPUT'!$C$2:$C$9999,'QUALIFIED EFH'!$C57,'HOURS&amp;CYCLES INPUT'!$D$2:$D$9999,'QUALIFIED EFH'!AC$4,'HOURS&amp;CYCLES INPUT'!$E$2:$E$9999,'QUALIFIED EFH'!AC$5))</f>
        <v>385.52</v>
      </c>
      <c r="AD57" s="476">
        <f>IF(AD$2&lt;&gt;"",IF($C57&lt;&gt;"TBA",AD$2/114,0),SUMIFS('HOURS&amp;CYCLES INPUT'!$F$2:$F$9999,'HOURS&amp;CYCLES INPUT'!$C$2:$C$9999,'QUALIFIED EFH'!$C57,'HOURS&amp;CYCLES INPUT'!$D$2:$D$9999,'QUALIFIED EFH'!AD$4,'HOURS&amp;CYCLES INPUT'!$E$2:$E$9999,'QUALIFIED EFH'!AD$5))</f>
        <v>321.01</v>
      </c>
      <c r="AE57" s="476">
        <f>IF(AE$2&lt;&gt;"",IF($C57&lt;&gt;"TBA",AE$2/114,0),SUMIFS('HOURS&amp;CYCLES INPUT'!$F$2:$F$9999,'HOURS&amp;CYCLES INPUT'!$C$2:$C$9999,'QUALIFIED EFH'!$C57,'HOURS&amp;CYCLES INPUT'!$D$2:$D$9999,'QUALIFIED EFH'!AE$4,'HOURS&amp;CYCLES INPUT'!$E$2:$E$9999,'QUALIFIED EFH'!AE$5))</f>
        <v>327.95</v>
      </c>
      <c r="AF57" s="476">
        <f>IF(AF$2&lt;&gt;"",IF($C57&lt;&gt;"TBA",AF$2/114,0),SUMIFS('HOURS&amp;CYCLES INPUT'!$F$2:$F$9999,'HOURS&amp;CYCLES INPUT'!$C$2:$C$9999,'QUALIFIED EFH'!$C57,'HOURS&amp;CYCLES INPUT'!$D$2:$D$9999,'QUALIFIED EFH'!AF$4,'HOURS&amp;CYCLES INPUT'!$E$2:$E$9999,'QUALIFIED EFH'!AF$5))</f>
        <v>336.99</v>
      </c>
      <c r="AG57" s="476">
        <f>IF(AG$2&lt;&gt;"",IF($C57&lt;&gt;"TBA",AG$2/114,0),SUMIFS('HOURS&amp;CYCLES INPUT'!$F$2:$F$9999,'HOURS&amp;CYCLES INPUT'!$C$2:$C$9999,'QUALIFIED EFH'!$C57,'HOURS&amp;CYCLES INPUT'!$D$2:$D$9999,'QUALIFIED EFH'!AG$4,'HOURS&amp;CYCLES INPUT'!$E$2:$E$9999,'QUALIFIED EFH'!AG$5))</f>
        <v>366.86</v>
      </c>
      <c r="AH57" s="476">
        <f>IF(AH$2&lt;&gt;"",IF($C57&lt;&gt;"TBA",AH$2/114,0),SUMIFS('HOURS&amp;CYCLES INPUT'!$F$2:$F$9999,'HOURS&amp;CYCLES INPUT'!$C$2:$C$9999,'QUALIFIED EFH'!$C57,'HOURS&amp;CYCLES INPUT'!$D$2:$D$9999,'QUALIFIED EFH'!AH$4,'HOURS&amp;CYCLES INPUT'!$E$2:$E$9999,'QUALIFIED EFH'!AH$5))</f>
        <v>332.94</v>
      </c>
      <c r="AI57" s="476">
        <f>IF(AI$2&lt;&gt;"",IF($C57&lt;&gt;"TBA",AI$2/114,0),SUMIFS('HOURS&amp;CYCLES INPUT'!$F$2:$F$9999,'HOURS&amp;CYCLES INPUT'!$C$2:$C$9999,'QUALIFIED EFH'!$C57,'HOURS&amp;CYCLES INPUT'!$D$2:$D$9999,'QUALIFIED EFH'!AI$4,'HOURS&amp;CYCLES INPUT'!$E$2:$E$9999,'QUALIFIED EFH'!AI$5))</f>
        <v>376.23</v>
      </c>
      <c r="AJ57" s="476">
        <f>IF(AJ$2&lt;&gt;"",IF($C57&lt;&gt;"TBA",AJ$2/114,0),SUMIFS('HOURS&amp;CYCLES INPUT'!$F$2:$F$9999,'HOURS&amp;CYCLES INPUT'!$C$2:$C$9999,'QUALIFIED EFH'!$C57,'HOURS&amp;CYCLES INPUT'!$D$2:$D$9999,'QUALIFIED EFH'!AJ$4,'HOURS&amp;CYCLES INPUT'!$E$2:$E$9999,'QUALIFIED EFH'!AJ$5))</f>
        <v>395.92</v>
      </c>
      <c r="AK57" s="476">
        <f>IF(AK$2&lt;&gt;"",IF($C57&lt;&gt;"TBA",AK$2/114,0),SUMIFS('HOURS&amp;CYCLES INPUT'!$F$2:$F$9999,'HOURS&amp;CYCLES INPUT'!$C$2:$C$9999,'QUALIFIED EFH'!$C57,'HOURS&amp;CYCLES INPUT'!$D$2:$D$9999,'QUALIFIED EFH'!AK$4,'HOURS&amp;CYCLES INPUT'!$E$2:$E$9999,'QUALIFIED EFH'!AK$5))</f>
        <v>349.48</v>
      </c>
      <c r="AL57" s="476">
        <f>IF(AL$2&lt;&gt;"",IF($C57&lt;&gt;"TBA",AL$2/114,0),SUMIFS('HOURS&amp;CYCLES INPUT'!$F$2:$F$9999,'HOURS&amp;CYCLES INPUT'!$C$2:$C$9999,'QUALIFIED EFH'!$C57,'HOURS&amp;CYCLES INPUT'!$D$2:$D$9999,'QUALIFIED EFH'!AL$4,'HOURS&amp;CYCLES INPUT'!$E$2:$E$9999,'QUALIFIED EFH'!AL$5))</f>
        <v>399.92</v>
      </c>
      <c r="AM57" s="476">
        <f>IF(AM$2&lt;&gt;"",IF($C57&lt;&gt;"TBA",AM$2/114,0),SUMIFS('HOURS&amp;CYCLES INPUT'!$F$2:$F$9999,'HOURS&amp;CYCLES INPUT'!$C$2:$C$9999,'QUALIFIED EFH'!$C57,'HOURS&amp;CYCLES INPUT'!$D$2:$D$9999,'QUALIFIED EFH'!AM$4,'HOURS&amp;CYCLES INPUT'!$E$2:$E$9999,'QUALIFIED EFH'!AM$5))</f>
        <v>308.95999999999998</v>
      </c>
      <c r="AN57" s="476">
        <f>IF(AN$2&lt;&gt;"",IF($C57&lt;&gt;"TBA",AN$2/114,0),SUMIFS('HOURS&amp;CYCLES INPUT'!$F$2:$F$9999,'HOURS&amp;CYCLES INPUT'!$C$2:$C$9999,'QUALIFIED EFH'!$C57,'HOURS&amp;CYCLES INPUT'!$D$2:$D$9999,'QUALIFIED EFH'!AN$4,'HOURS&amp;CYCLES INPUT'!$E$2:$E$9999,'QUALIFIED EFH'!AN$5))</f>
        <v>327.27999999999997</v>
      </c>
      <c r="AO57" s="476">
        <f>IF(AO$2&lt;&gt;"",IF($C57&lt;&gt;"TBA",AO$2/114,0),SUMIFS('HOURS&amp;CYCLES INPUT'!$F$2:$F$9999,'HOURS&amp;CYCLES INPUT'!$C$2:$C$9999,'QUALIFIED EFH'!$C57,'HOURS&amp;CYCLES INPUT'!$D$2:$D$9999,'QUALIFIED EFH'!AO$4,'HOURS&amp;CYCLES INPUT'!$E$2:$E$9999,'QUALIFIED EFH'!AO$5))</f>
        <v>376.65</v>
      </c>
      <c r="AP57" s="476">
        <f>IF(AP$2&lt;&gt;"",IF($C57&lt;&gt;"TBA",AP$2/114,0),SUMIFS('HOURS&amp;CYCLES INPUT'!$F$2:$F$9999,'HOURS&amp;CYCLES INPUT'!$C$2:$C$9999,'QUALIFIED EFH'!$C57,'HOURS&amp;CYCLES INPUT'!$D$2:$D$9999,'QUALIFIED EFH'!AP$4,'HOURS&amp;CYCLES INPUT'!$E$2:$E$9999,'QUALIFIED EFH'!AP$5))</f>
        <v>352.35</v>
      </c>
      <c r="AQ57" s="476">
        <f>IF(AQ$2&lt;&gt;"",IF($C57&lt;&gt;"TBA",AQ$2/114,0),SUMIFS('HOURS&amp;CYCLES INPUT'!$F$2:$F$9999,'HOURS&amp;CYCLES INPUT'!$C$2:$C$9999,'QUALIFIED EFH'!$C57,'HOURS&amp;CYCLES INPUT'!$D$2:$D$9999,'QUALIFIED EFH'!AQ$4,'HOURS&amp;CYCLES INPUT'!$E$2:$E$9999,'QUALIFIED EFH'!AQ$5))</f>
        <v>178.61</v>
      </c>
      <c r="AR57" s="476">
        <f>IF(AR$2&lt;&gt;"",IF($C57&lt;&gt;"TBA",AR$2/114,0),SUMIFS('HOURS&amp;CYCLES INPUT'!$F$2:$F$9999,'HOURS&amp;CYCLES INPUT'!$C$2:$C$9999,'QUALIFIED EFH'!$C57,'HOURS&amp;CYCLES INPUT'!$D$2:$D$9999,'QUALIFIED EFH'!AR$4,'HOURS&amp;CYCLES INPUT'!$E$2:$E$9999,'QUALIFIED EFH'!AR$5))</f>
        <v>0</v>
      </c>
      <c r="AS57" s="476">
        <f>IF(AS$2&lt;&gt;"",IF($C57&lt;&gt;"TBA",AS$2/114,0),SUMIFS('HOURS&amp;CYCLES INPUT'!$F$2:$F$9999,'HOURS&amp;CYCLES INPUT'!$C$2:$C$9999,'QUALIFIED EFH'!$C57,'HOURS&amp;CYCLES INPUT'!$D$2:$D$9999,'QUALIFIED EFH'!AS$4,'HOURS&amp;CYCLES INPUT'!$E$2:$E$9999,'QUALIFIED EFH'!AS$5))</f>
        <v>0</v>
      </c>
      <c r="AT57" s="476">
        <f>IF(AT$2&lt;&gt;"",IF($C57&lt;&gt;"TBA",AT$2/114,0),SUMIFS('HOURS&amp;CYCLES INPUT'!$F$2:$F$9999,'HOURS&amp;CYCLES INPUT'!$C$2:$C$9999,'QUALIFIED EFH'!$C57,'HOURS&amp;CYCLES INPUT'!$D$2:$D$9999,'QUALIFIED EFH'!AT$4,'HOURS&amp;CYCLES INPUT'!$E$2:$E$9999,'QUALIFIED EFH'!AT$5))</f>
        <v>0</v>
      </c>
      <c r="AU57" s="476">
        <f>IF(AU$2&lt;&gt;"",IF($C57&lt;&gt;"TBA",AU$2/114,0),SUMIFS('HOURS&amp;CYCLES INPUT'!$F$2:$F$9999,'HOURS&amp;CYCLES INPUT'!$C$2:$C$9999,'QUALIFIED EFH'!$C57,'HOURS&amp;CYCLES INPUT'!$D$2:$D$9999,'QUALIFIED EFH'!AU$4,'HOURS&amp;CYCLES INPUT'!$E$2:$E$9999,'QUALIFIED EFH'!AU$5))</f>
        <v>0</v>
      </c>
      <c r="AV57" s="476">
        <f>IF(AV$2&lt;&gt;"",IF($C57&lt;&gt;"TBA",AV$2/114,0),SUMIFS('HOURS&amp;CYCLES INPUT'!$F$2:$F$9999,'HOURS&amp;CYCLES INPUT'!$C$2:$C$9999,'QUALIFIED EFH'!$C57,'HOURS&amp;CYCLES INPUT'!$D$2:$D$9999,'QUALIFIED EFH'!AV$4,'HOURS&amp;CYCLES INPUT'!$E$2:$E$9999,'QUALIFIED EFH'!AV$5))</f>
        <v>0</v>
      </c>
      <c r="AW57" s="476">
        <f>IF(AW$2&lt;&gt;"",IF($C57&lt;&gt;"TBA",AW$2/114,0),SUMIFS('HOURS&amp;CYCLES INPUT'!$F$2:$F$9999,'HOURS&amp;CYCLES INPUT'!$C$2:$C$9999,'QUALIFIED EFH'!$C57,'HOURS&amp;CYCLES INPUT'!$D$2:$D$9999,'QUALIFIED EFH'!AW$4,'HOURS&amp;CYCLES INPUT'!$E$2:$E$9999,'QUALIFIED EFH'!AW$5))</f>
        <v>0</v>
      </c>
      <c r="AX57" s="476">
        <f>IF(AX$2&lt;&gt;"",IF($C57&lt;&gt;"TBA",AX$2/114,0),SUMIFS('HOURS&amp;CYCLES INPUT'!$F$2:$F$9999,'HOURS&amp;CYCLES INPUT'!$C$2:$C$9999,'QUALIFIED EFH'!$C57,'HOURS&amp;CYCLES INPUT'!$D$2:$D$9999,'QUALIFIED EFH'!AX$4,'HOURS&amp;CYCLES INPUT'!$E$2:$E$9999,'QUALIFIED EFH'!AX$5))</f>
        <v>0</v>
      </c>
      <c r="AY57" s="476">
        <f>IF(AY$2&lt;&gt;"",IF($C57&lt;&gt;"TBA",AY$2/114,0),SUMIFS('HOURS&amp;CYCLES INPUT'!$F$2:$F$9999,'HOURS&amp;CYCLES INPUT'!$C$2:$C$9999,'QUALIFIED EFH'!$C57,'HOURS&amp;CYCLES INPUT'!$D$2:$D$9999,'QUALIFIED EFH'!AY$4,'HOURS&amp;CYCLES INPUT'!$E$2:$E$9999,'QUALIFIED EFH'!AY$5))</f>
        <v>0</v>
      </c>
      <c r="AZ57" s="476">
        <f>IF(AZ$2&lt;&gt;"",IF($C57&lt;&gt;"TBA",AZ$2/114,0),SUMIFS('HOURS&amp;CYCLES INPUT'!$F$2:$F$9999,'HOURS&amp;CYCLES INPUT'!$C$2:$C$9999,'QUALIFIED EFH'!$C57,'HOURS&amp;CYCLES INPUT'!$D$2:$D$9999,'QUALIFIED EFH'!AZ$4,'HOURS&amp;CYCLES INPUT'!$E$2:$E$9999,'QUALIFIED EFH'!AZ$5))</f>
        <v>0</v>
      </c>
      <c r="BA57" s="476">
        <f>IF(BA$2&lt;&gt;"",IF($C57&lt;&gt;"TBA",BA$2/114,0),SUMIFS('HOURS&amp;CYCLES INPUT'!$F$2:$F$9999,'HOURS&amp;CYCLES INPUT'!$C$2:$C$9999,'QUALIFIED EFH'!$C57,'HOURS&amp;CYCLES INPUT'!$D$2:$D$9999,'QUALIFIED EFH'!BA$4,'HOURS&amp;CYCLES INPUT'!$E$2:$E$9999,'QUALIFIED EFH'!BA$5))</f>
        <v>0</v>
      </c>
      <c r="BB57" s="476">
        <f>IF(BB$2&lt;&gt;"",IF($C57&lt;&gt;"TBA",BB$2/114,0),SUMIFS('HOURS&amp;CYCLES INPUT'!$F$2:$F$9999,'HOURS&amp;CYCLES INPUT'!$C$2:$C$9999,'QUALIFIED EFH'!$C57,'HOURS&amp;CYCLES INPUT'!$D$2:$D$9999,'QUALIFIED EFH'!BB$4,'HOURS&amp;CYCLES INPUT'!$E$2:$E$9999,'QUALIFIED EFH'!BB$5))</f>
        <v>0</v>
      </c>
      <c r="BC57" s="476">
        <f>IF(BC$2&lt;&gt;"",IF($C57&lt;&gt;"TBA",BC$2/114,0),SUMIFS('HOURS&amp;CYCLES INPUT'!$F$2:$F$9999,'HOURS&amp;CYCLES INPUT'!$C$2:$C$9999,'QUALIFIED EFH'!$C57,'HOURS&amp;CYCLES INPUT'!$D$2:$D$9999,'QUALIFIED EFH'!BC$4,'HOURS&amp;CYCLES INPUT'!$E$2:$E$9999,'QUALIFIED EFH'!BC$5))</f>
        <v>0</v>
      </c>
      <c r="BD57" s="476">
        <f>IF(BD$2&lt;&gt;"",IF($C57&lt;&gt;"TBA",BD$2/114,0),SUMIFS('HOURS&amp;CYCLES INPUT'!$F$2:$F$9999,'HOURS&amp;CYCLES INPUT'!$C$2:$C$9999,'QUALIFIED EFH'!$C57,'HOURS&amp;CYCLES INPUT'!$D$2:$D$9999,'QUALIFIED EFH'!BD$4,'HOURS&amp;CYCLES INPUT'!$E$2:$E$9999,'QUALIFIED EFH'!BD$5))</f>
        <v>0</v>
      </c>
      <c r="BE57" s="476">
        <f>IF(BE$2&lt;&gt;"",IF($C57&lt;&gt;"TBA",BE$2/114,0),SUMIFS('HOURS&amp;CYCLES INPUT'!$F$2:$F$9999,'HOURS&amp;CYCLES INPUT'!$C$2:$C$9999,'QUALIFIED EFH'!$C57,'HOURS&amp;CYCLES INPUT'!$D$2:$D$9999,'QUALIFIED EFH'!BE$4,'HOURS&amp;CYCLES INPUT'!$E$2:$E$9999,'QUALIFIED EFH'!BE$5))</f>
        <v>0</v>
      </c>
      <c r="BF57" s="476">
        <f>IF(BF$2&lt;&gt;"",IF($C57&lt;&gt;"TBA",BF$2/114,0),SUMIFS('HOURS&amp;CYCLES INPUT'!$F$2:$F$9999,'HOURS&amp;CYCLES INPUT'!$C$2:$C$9999,'QUALIFIED EFH'!$C57,'HOURS&amp;CYCLES INPUT'!$D$2:$D$9999,'QUALIFIED EFH'!BF$4,'HOURS&amp;CYCLES INPUT'!$E$2:$E$9999,'QUALIFIED EFH'!BF$5))</f>
        <v>0</v>
      </c>
      <c r="BG57" s="476">
        <f>IF(BG$2&lt;&gt;"",IF($C57&lt;&gt;"TBA",BG$2/114,0),SUMIFS('HOURS&amp;CYCLES INPUT'!$F$2:$F$9999,'HOURS&amp;CYCLES INPUT'!$C$2:$C$9999,'QUALIFIED EFH'!$C57,'HOURS&amp;CYCLES INPUT'!$D$2:$D$9999,'QUALIFIED EFH'!BG$4,'HOURS&amp;CYCLES INPUT'!$E$2:$E$9999,'QUALIFIED EFH'!BG$5))</f>
        <v>0</v>
      </c>
      <c r="BH57" s="476">
        <f>IF(BH$2&lt;&gt;"",IF($C57&lt;&gt;"TBA",BH$2/114,0),SUMIFS('HOURS&amp;CYCLES INPUT'!$F$2:$F$9999,'HOURS&amp;CYCLES INPUT'!$C$2:$C$9999,'QUALIFIED EFH'!$C57,'HOURS&amp;CYCLES INPUT'!$D$2:$D$9999,'QUALIFIED EFH'!BH$4,'HOURS&amp;CYCLES INPUT'!$E$2:$E$9999,'QUALIFIED EFH'!BH$5))</f>
        <v>0</v>
      </c>
      <c r="BI57" s="476">
        <f>IF(BI$2&lt;&gt;"",IF($C57&lt;&gt;"TBA",BI$2/114,0),SUMIFS('HOURS&amp;CYCLES INPUT'!$F$2:$F$9999,'HOURS&amp;CYCLES INPUT'!$C$2:$C$9999,'QUALIFIED EFH'!$C57,'HOURS&amp;CYCLES INPUT'!$D$2:$D$9999,'QUALIFIED EFH'!BI$4,'HOURS&amp;CYCLES INPUT'!$E$2:$E$9999,'QUALIFIED EFH'!BI$5))</f>
        <v>0</v>
      </c>
      <c r="BJ57" s="476">
        <f>IF(BJ$2&lt;&gt;"",IF($C57&lt;&gt;"TBA",BJ$2/114,0),SUMIFS('HOURS&amp;CYCLES INPUT'!$F$2:$F$9999,'HOURS&amp;CYCLES INPUT'!$C$2:$C$9999,'QUALIFIED EFH'!$C57,'HOURS&amp;CYCLES INPUT'!$D$2:$D$9999,'QUALIFIED EFH'!BJ$4,'HOURS&amp;CYCLES INPUT'!$E$2:$E$9999,'QUALIFIED EFH'!BJ$5))</f>
        <v>0</v>
      </c>
      <c r="BK57" s="476">
        <f>IF(BK$2&lt;&gt;"",IF($C57&lt;&gt;"TBA",BK$2/114,0),SUMIFS('HOURS&amp;CYCLES INPUT'!$F$2:$F$9999,'HOURS&amp;CYCLES INPUT'!$C$2:$C$9999,'QUALIFIED EFH'!$C57,'HOURS&amp;CYCLES INPUT'!$D$2:$D$9999,'QUALIFIED EFH'!BK$4,'HOURS&amp;CYCLES INPUT'!$E$2:$E$9999,'QUALIFIED EFH'!BK$5))</f>
        <v>0</v>
      </c>
      <c r="BL57" s="476">
        <f>IF(BL$2&lt;&gt;"",IF($C57&lt;&gt;"TBA",BL$2/114,0),SUMIFS('HOURS&amp;CYCLES INPUT'!$F$2:$F$9999,'HOURS&amp;CYCLES INPUT'!$C$2:$C$9999,'QUALIFIED EFH'!$C57,'HOURS&amp;CYCLES INPUT'!$D$2:$D$9999,'QUALIFIED EFH'!BL$4,'HOURS&amp;CYCLES INPUT'!$E$2:$E$9999,'QUALIFIED EFH'!BL$5))</f>
        <v>0</v>
      </c>
      <c r="BM57" s="476">
        <f>IF(BM$2&lt;&gt;"",IF($C57&lt;&gt;"TBA",BM$2/114,0),SUMIFS('HOURS&amp;CYCLES INPUT'!$F$2:$F$9999,'HOURS&amp;CYCLES INPUT'!$C$2:$C$9999,'QUALIFIED EFH'!$C57,'HOURS&amp;CYCLES INPUT'!$D$2:$D$9999,'QUALIFIED EFH'!BM$4,'HOURS&amp;CYCLES INPUT'!$E$2:$E$9999,'QUALIFIED EFH'!BM$5))</f>
        <v>0</v>
      </c>
      <c r="BN57" s="476">
        <f>IF(BN$2&lt;&gt;"",IF($C57&lt;&gt;"TBA",BN$2/114,0),SUMIFS('HOURS&amp;CYCLES INPUT'!$F$2:$F$9999,'HOURS&amp;CYCLES INPUT'!$C$2:$C$9999,'QUALIFIED EFH'!$C57,'HOURS&amp;CYCLES INPUT'!$D$2:$D$9999,'QUALIFIED EFH'!BN$4,'HOURS&amp;CYCLES INPUT'!$E$2:$E$9999,'QUALIFIED EFH'!BN$5))</f>
        <v>0</v>
      </c>
      <c r="BO57" s="476">
        <f>IF(BO$2&lt;&gt;"",IF($C57&lt;&gt;"TBA",BO$2/114,0),SUMIFS('HOURS&amp;CYCLES INPUT'!$F$2:$F$9999,'HOURS&amp;CYCLES INPUT'!$C$2:$C$9999,'QUALIFIED EFH'!$C57,'HOURS&amp;CYCLES INPUT'!$D$2:$D$9999,'QUALIFIED EFH'!BO$4,'HOURS&amp;CYCLES INPUT'!$E$2:$E$9999,'QUALIFIED EFH'!BO$5))</f>
        <v>154.03</v>
      </c>
      <c r="BP57" s="476">
        <f>IF(BP$2&lt;&gt;"",IF($C57&lt;&gt;"TBA",BP$2/114,0),SUMIFS('HOURS&amp;CYCLES INPUT'!$F$2:$F$9999,'HOURS&amp;CYCLES INPUT'!$C$2:$C$9999,'QUALIFIED EFH'!$C57,'HOURS&amp;CYCLES INPUT'!$D$2:$D$9999,'QUALIFIED EFH'!BP$4,'HOURS&amp;CYCLES INPUT'!$E$2:$E$9999,'QUALIFIED EFH'!BP$5))</f>
        <v>332.95</v>
      </c>
      <c r="BQ57" s="476">
        <f>IF(BQ$2&lt;&gt;"",IF($C57&lt;&gt;"TBA",BQ$2/114,0),SUMIFS('HOURS&amp;CYCLES INPUT'!$F$2:$F$9999,'HOURS&amp;CYCLES INPUT'!$C$2:$C$9999,'QUALIFIED EFH'!$C57,'HOURS&amp;CYCLES INPUT'!$D$2:$D$9999,'QUALIFIED EFH'!BQ$4,'HOURS&amp;CYCLES INPUT'!$E$2:$E$9999,'QUALIFIED EFH'!BQ$5))</f>
        <v>453.63</v>
      </c>
      <c r="BR57" s="476">
        <f>IF(BR$2&lt;&gt;"",IF($C57&lt;&gt;"TBA",BR$2/114,0),SUMIFS('HOURS&amp;CYCLES INPUT'!$F$2:$F$9999,'HOURS&amp;CYCLES INPUT'!$C$2:$C$9999,'QUALIFIED EFH'!$C57,'HOURS&amp;CYCLES INPUT'!$D$2:$D$9999,'QUALIFIED EFH'!BR$4,'HOURS&amp;CYCLES INPUT'!$E$2:$E$9999,'QUALIFIED EFH'!BR$5))</f>
        <v>392.12</v>
      </c>
      <c r="BS57" s="476">
        <f>IF(BS$2&lt;&gt;"",IF($C57&lt;&gt;"TBA",BS$2/114,0),SUMIFS('HOURS&amp;CYCLES INPUT'!$F$2:$F$9999,'HOURS&amp;CYCLES INPUT'!$C$2:$C$9999,'QUALIFIED EFH'!$C57,'HOURS&amp;CYCLES INPUT'!$D$2:$D$9999,'QUALIFIED EFH'!BS$4,'HOURS&amp;CYCLES INPUT'!$E$2:$E$9999,'QUALIFIED EFH'!BS$5))</f>
        <v>412.34</v>
      </c>
      <c r="BT57" s="476">
        <f>IF(BT$2&lt;&gt;"",IF($C57&lt;&gt;"TBA",BT$2/114,0),SUMIFS('HOURS&amp;CYCLES INPUT'!$F$2:$F$9999,'HOURS&amp;CYCLES INPUT'!$C$2:$C$9999,'QUALIFIED EFH'!$C57,'HOURS&amp;CYCLES INPUT'!$D$2:$D$9999,'QUALIFIED EFH'!BT$4,'HOURS&amp;CYCLES INPUT'!$E$2:$E$9999,'QUALIFIED EFH'!BT$5))</f>
        <v>365</v>
      </c>
      <c r="BU57" s="476">
        <f>IF(BU$2&lt;&gt;"",IF($C57&lt;&gt;"TBA",BU$2/114,0),SUMIFS('HOURS&amp;CYCLES INPUT'!$F$2:$F$9999,'HOURS&amp;CYCLES INPUT'!$C$2:$C$9999,'QUALIFIED EFH'!$C57,'HOURS&amp;CYCLES INPUT'!$D$2:$D$9999,'QUALIFIED EFH'!BU$4,'HOURS&amp;CYCLES INPUT'!$E$2:$E$9999,'QUALIFIED EFH'!BU$5))</f>
        <v>351.41</v>
      </c>
      <c r="BV57" s="476">
        <f>IF(BV$2&lt;&gt;"",IF($C57&lt;&gt;"TBA",BV$2/114,0),SUMIFS('HOURS&amp;CYCLES INPUT'!$F$2:$F$9999,'HOURS&amp;CYCLES INPUT'!$C$2:$C$9999,'QUALIFIED EFH'!$C57,'HOURS&amp;CYCLES INPUT'!$D$2:$D$9999,'QUALIFIED EFH'!BV$4,'HOURS&amp;CYCLES INPUT'!$E$2:$E$9999,'QUALIFIED EFH'!BV$5))</f>
        <v>425.95</v>
      </c>
      <c r="BW57" s="476">
        <f>IF(BW$2&lt;&gt;"",IF($C57&lt;&gt;"TBA",BW$2/114,0),SUMIFS('HOURS&amp;CYCLES INPUT'!$F$2:$F$9999,'HOURS&amp;CYCLES INPUT'!$C$2:$C$9999,'QUALIFIED EFH'!$C57,'HOURS&amp;CYCLES INPUT'!$D$2:$D$9999,'QUALIFIED EFH'!BW$4,'HOURS&amp;CYCLES INPUT'!$E$2:$E$9999,'QUALIFIED EFH'!BW$5))</f>
        <v>388.52</v>
      </c>
      <c r="BX57" s="476">
        <f>IF(BX$2&lt;&gt;"",IF($C57&lt;&gt;"TBA",BX$2/114,0),SUMIFS('HOURS&amp;CYCLES INPUT'!$F$2:$F$9999,'HOURS&amp;CYCLES INPUT'!$C$2:$C$9999,'QUALIFIED EFH'!$C57,'HOURS&amp;CYCLES INPUT'!$D$2:$D$9999,'QUALIFIED EFH'!BX$4,'HOURS&amp;CYCLES INPUT'!$E$2:$E$9999,'QUALIFIED EFH'!BX$5))</f>
        <v>418.43</v>
      </c>
      <c r="BY57" s="476">
        <f>IF(BY$2&lt;&gt;"",IF($C57&lt;&gt;"TBA",BY$2/114,0),SUMIFS('HOURS&amp;CYCLES INPUT'!$F$2:$F$9999,'HOURS&amp;CYCLES INPUT'!$C$2:$C$9999,'QUALIFIED EFH'!$C57,'HOURS&amp;CYCLES INPUT'!$D$2:$D$9999,'QUALIFIED EFH'!BY$4,'HOURS&amp;CYCLES INPUT'!$E$2:$E$9999,'QUALIFIED EFH'!BY$5))</f>
        <v>372.57</v>
      </c>
      <c r="BZ57" s="476">
        <f>IF(BZ$2&lt;&gt;"",IF($C57&lt;&gt;"TBA",BZ$2/114,0),SUMIFS('HOURS&amp;CYCLES INPUT'!$F$2:$F$9999,'HOURS&amp;CYCLES INPUT'!$C$2:$C$9999,'QUALIFIED EFH'!$C57,'HOURS&amp;CYCLES INPUT'!$D$2:$D$9999,'QUALIFIED EFH'!BZ$4,'HOURS&amp;CYCLES INPUT'!$E$2:$E$9999,'QUALIFIED EFH'!BZ$5))</f>
        <v>372.77</v>
      </c>
      <c r="CA57" s="476">
        <f>IF(CA$2&lt;&gt;"",IF($C57&lt;&gt;"TBA",CA$2/114,0),SUMIFS('HOURS&amp;CYCLES INPUT'!$F$2:$F$9999,'HOURS&amp;CYCLES INPUT'!$C$2:$C$9999,'QUALIFIED EFH'!$C57,'HOURS&amp;CYCLES INPUT'!$D$2:$D$9999,'QUALIFIED EFH'!CA$4,'HOURS&amp;CYCLES INPUT'!$E$2:$E$9999,'QUALIFIED EFH'!CA$5))</f>
        <v>398.2</v>
      </c>
      <c r="CB57" s="476">
        <f>IF(CB$2&lt;&gt;"",IF($C57&lt;&gt;"TBA",CB$2/114,0),SUMIFS('HOURS&amp;CYCLES INPUT'!$F$2:$F$9999,'HOURS&amp;CYCLES INPUT'!$C$2:$C$9999,'QUALIFIED EFH'!$C57,'HOURS&amp;CYCLES INPUT'!$D$2:$D$9999,'QUALIFIED EFH'!CB$4,'HOURS&amp;CYCLES INPUT'!$E$2:$E$9999,'QUALIFIED EFH'!CB$5))</f>
        <v>422.51</v>
      </c>
      <c r="CC57" s="476">
        <f>IF(CC$2&lt;&gt;"",IF($C57&lt;&gt;"TBA",CC$2/114,0),SUMIFS('HOURS&amp;CYCLES INPUT'!$F$2:$F$9999,'HOURS&amp;CYCLES INPUT'!$C$2:$C$9999,'QUALIFIED EFH'!$C57,'HOURS&amp;CYCLES INPUT'!$D$2:$D$9999,'QUALIFIED EFH'!CC$4,'HOURS&amp;CYCLES INPUT'!$E$2:$E$9999,'QUALIFIED EFH'!CC$5))</f>
        <v>422.92</v>
      </c>
      <c r="CD57" s="476">
        <f>IF(CD$2&lt;&gt;"",IF($C57&lt;&gt;"TBA",CD$2/114,0),SUMIFS('HOURS&amp;CYCLES INPUT'!$F$2:$F$9999,'HOURS&amp;CYCLES INPUT'!$C$2:$C$9999,'QUALIFIED EFH'!$C57,'HOURS&amp;CYCLES INPUT'!$D$2:$D$9999,'QUALIFIED EFH'!CD$4,'HOURS&amp;CYCLES INPUT'!$E$2:$E$9999,'QUALIFIED EFH'!CD$5))</f>
        <v>416.48</v>
      </c>
      <c r="CE57" s="476">
        <f>IF(CE$2&lt;&gt;"",IF($C57&lt;&gt;"TBA",CE$2/114,0),SUMIFS('HOURS&amp;CYCLES INPUT'!$F$2:$F$9999,'HOURS&amp;CYCLES INPUT'!$C$2:$C$9999,'QUALIFIED EFH'!$C57,'HOURS&amp;CYCLES INPUT'!$D$2:$D$9999,'QUALIFIED EFH'!CE$4,'HOURS&amp;CYCLES INPUT'!$E$2:$E$9999,'QUALIFIED EFH'!CE$5))</f>
        <v>412.85</v>
      </c>
      <c r="CF57" s="476">
        <f>IF(CF$2&lt;&gt;"",IF($C57&lt;&gt;"TBA",CF$2/114,0),SUMIFS('HOURS&amp;CYCLES INPUT'!$F$2:$F$9999,'HOURS&amp;CYCLES INPUT'!$C$2:$C$9999,'QUALIFIED EFH'!$C57,'HOURS&amp;CYCLES INPUT'!$D$2:$D$9999,'QUALIFIED EFH'!CF$4,'HOURS&amp;CYCLES INPUT'!$E$2:$E$9999,'QUALIFIED EFH'!CF$5))</f>
        <v>407.02</v>
      </c>
      <c r="CG57" s="476">
        <f>IF(CG$2&lt;&gt;"",IF($C57&lt;&gt;"TBA",CG$2/114,0),SUMIFS('HOURS&amp;CYCLES INPUT'!$F$2:$F$9999,'HOURS&amp;CYCLES INPUT'!$C$2:$C$9999,'QUALIFIED EFH'!$C57,'HOURS&amp;CYCLES INPUT'!$D$2:$D$9999,'QUALIFIED EFH'!CG$4,'HOURS&amp;CYCLES INPUT'!$E$2:$E$9999,'QUALIFIED EFH'!CG$5))</f>
        <v>384.65</v>
      </c>
      <c r="CH57" s="476">
        <f>IF(CH$2&lt;&gt;"",IF($C57&lt;&gt;"TBA",CH$2/114,0),SUMIFS('HOURS&amp;CYCLES INPUT'!$F$2:$F$9999,'HOURS&amp;CYCLES INPUT'!$C$2:$C$9999,'QUALIFIED EFH'!$C57,'HOURS&amp;CYCLES INPUT'!$D$2:$D$9999,'QUALIFIED EFH'!CH$4,'HOURS&amp;CYCLES INPUT'!$E$2:$E$9999,'QUALIFIED EFH'!CH$5))</f>
        <v>443.02</v>
      </c>
      <c r="CI57" s="476">
        <f>IF(CI$2&lt;&gt;"",IF($C57&lt;&gt;"TBA",CI$2/114,0),SUMIFS('HOURS&amp;CYCLES INPUT'!$F$2:$F$9999,'HOURS&amp;CYCLES INPUT'!$C$2:$C$9999,'QUALIFIED EFH'!$C57,'HOURS&amp;CYCLES INPUT'!$D$2:$D$9999,'QUALIFIED EFH'!CI$4,'HOURS&amp;CYCLES INPUT'!$E$2:$E$9999,'QUALIFIED EFH'!CI$5))</f>
        <v>436.68</v>
      </c>
      <c r="CJ57" s="476">
        <f>IF(CJ$2&lt;&gt;"",IF($C57&lt;&gt;"TBA",CJ$2/114,0),SUMIFS('HOURS&amp;CYCLES INPUT'!$F$2:$F$9999,'HOURS&amp;CYCLES INPUT'!$C$2:$C$9999,'QUALIFIED EFH'!$C57,'HOURS&amp;CYCLES INPUT'!$D$2:$D$9999,'QUALIFIED EFH'!CJ$4,'HOURS&amp;CYCLES INPUT'!$E$2:$E$9999,'QUALIFIED EFH'!CJ$5))</f>
        <v>407.49</v>
      </c>
      <c r="CK57" s="476">
        <f>IF(CK$2&lt;&gt;"",IF($C57&lt;&gt;"TBA",CK$2/114,0),SUMIFS('HOURS&amp;CYCLES INPUT'!$F$2:$F$9999,'HOURS&amp;CYCLES INPUT'!$C$2:$C$9999,'QUALIFIED EFH'!$C57,'HOURS&amp;CYCLES INPUT'!$D$2:$D$9999,'QUALIFIED EFH'!CK$4,'HOURS&amp;CYCLES INPUT'!$E$2:$E$9999,'QUALIFIED EFH'!CK$5))</f>
        <v>405.21</v>
      </c>
      <c r="CL57" s="476">
        <f>IF(CL$2&lt;&gt;"",IF($C57&lt;&gt;"TBA",CL$2/114,0),SUMIFS('HOURS&amp;CYCLES INPUT'!$F$2:$F$9999,'HOURS&amp;CYCLES INPUT'!$C$2:$C$9999,'QUALIFIED EFH'!$C57,'HOURS&amp;CYCLES INPUT'!$D$2:$D$9999,'QUALIFIED EFH'!CL$4,'HOURS&amp;CYCLES INPUT'!$E$2:$E$9999,'QUALIFIED EFH'!CL$5))</f>
        <v>341.15</v>
      </c>
      <c r="CM57" s="476">
        <f>IF(CM$2&lt;&gt;"",IF($C57&lt;&gt;"TBA",CM$2/114,0),SUMIFS('HOURS&amp;CYCLES INPUT'!$F$2:$F$9999,'HOURS&amp;CYCLES INPUT'!$C$2:$C$9999,'QUALIFIED EFH'!$C57,'HOURS&amp;CYCLES INPUT'!$D$2:$D$9999,'QUALIFIED EFH'!CM$4,'HOURS&amp;CYCLES INPUT'!$E$2:$E$9999,'QUALIFIED EFH'!CM$5))</f>
        <v>368.51</v>
      </c>
      <c r="CN57" s="476">
        <f>IF(CN$2&lt;&gt;"",IF($C57&lt;&gt;"TBA",CN$2/114,0),SUMIFS('HOURS&amp;CYCLES INPUT'!$F$2:$F$9999,'HOURS&amp;CYCLES INPUT'!$C$2:$C$9999,'QUALIFIED EFH'!$C57,'HOURS&amp;CYCLES INPUT'!$D$2:$D$9999,'QUALIFIED EFH'!CN$4,'HOURS&amp;CYCLES INPUT'!$E$2:$E$9999,'QUALIFIED EFH'!CN$5))</f>
        <v>312.86</v>
      </c>
      <c r="CO57" s="476">
        <f>IF(CO$2&lt;&gt;"",IF($C57&lt;&gt;"TBA",CO$2/114,0),SUMIFS('HOURS&amp;CYCLES INPUT'!$F$2:$F$9999,'HOURS&amp;CYCLES INPUT'!$C$2:$C$9999,'QUALIFIED EFH'!$C57,'HOURS&amp;CYCLES INPUT'!$D$2:$D$9999,'QUALIFIED EFH'!CO$4,'HOURS&amp;CYCLES INPUT'!$E$2:$E$9999,'QUALIFIED EFH'!CO$5))</f>
        <v>0</v>
      </c>
      <c r="CP57" s="476">
        <f>IF(CP$2&lt;&gt;"",IF($C57&lt;&gt;"TBA",CP$2/114,0),SUMIFS('HOURS&amp;CYCLES INPUT'!$F$2:$F$9999,'HOURS&amp;CYCLES INPUT'!$C$2:$C$9999,'QUALIFIED EFH'!$C57,'HOURS&amp;CYCLES INPUT'!$D$2:$D$9999,'QUALIFIED EFH'!CP$4,'HOURS&amp;CYCLES INPUT'!$E$2:$E$9999,'QUALIFIED EFH'!CP$5))</f>
        <v>95.69</v>
      </c>
      <c r="CQ57" s="476">
        <f>IF(CQ$2&lt;&gt;"",IF($C57&lt;&gt;"TBA",CQ$2/114,0),SUMIFS('HOURS&amp;CYCLES INPUT'!$F$2:$F$9999,'HOURS&amp;CYCLES INPUT'!$C$2:$C$9999,'QUALIFIED EFH'!$C57,'HOURS&amp;CYCLES INPUT'!$D$2:$D$9999,'QUALIFIED EFH'!CQ$4,'HOURS&amp;CYCLES INPUT'!$E$2:$E$9999,'QUALIFIED EFH'!CQ$5))</f>
        <v>186.16</v>
      </c>
      <c r="CR57" s="476">
        <f>IF(CR$2&lt;&gt;"",IF($C57&lt;&gt;"TBA",CR$2/114,0),SUMIFS('HOURS&amp;CYCLES INPUT'!$F$2:$F$9999,'HOURS&amp;CYCLES INPUT'!$C$2:$C$9999,'QUALIFIED EFH'!$C57,'HOURS&amp;CYCLES INPUT'!$D$2:$D$9999,'QUALIFIED EFH'!CR$4,'HOURS&amp;CYCLES INPUT'!$E$2:$E$9999,'QUALIFIED EFH'!CR$5))</f>
        <v>495.91</v>
      </c>
      <c r="CS57" s="476">
        <f>IF(CS$2&lt;&gt;"",IF($C57&lt;&gt;"TBA",CS$2/114,0),SUMIFS('HOURS&amp;CYCLES INPUT'!$F$2:$F$9999,'HOURS&amp;CYCLES INPUT'!$C$2:$C$9999,'QUALIFIED EFH'!$C57,'HOURS&amp;CYCLES INPUT'!$D$2:$D$9999,'QUALIFIED EFH'!CS$4,'HOURS&amp;CYCLES INPUT'!$E$2:$E$9999,'QUALIFIED EFH'!CS$5))</f>
        <v>436.59</v>
      </c>
      <c r="CT57" s="476">
        <f>IF(CT$2&lt;&gt;"",IF($C57&lt;&gt;"TBA",CT$2/114,0),SUMIFS('HOURS&amp;CYCLES INPUT'!$F$2:$F$9999,'HOURS&amp;CYCLES INPUT'!$C$2:$C$9999,'QUALIFIED EFH'!$C57,'HOURS&amp;CYCLES INPUT'!$D$2:$D$9999,'QUALIFIED EFH'!CT$4,'HOURS&amp;CYCLES INPUT'!$E$2:$E$9999,'QUALIFIED EFH'!CT$5))</f>
        <v>372.2</v>
      </c>
      <c r="CU57" s="476">
        <f>IF(CU$2&lt;&gt;"",IF($C57&lt;&gt;"TBA",CU$2/114,0),SUMIFS('HOURS&amp;CYCLES INPUT'!$F$2:$F$9999,'HOURS&amp;CYCLES INPUT'!$C$2:$C$9999,'QUALIFIED EFH'!$C57,'HOURS&amp;CYCLES INPUT'!$D$2:$D$9999,'QUALIFIED EFH'!CU$4,'HOURS&amp;CYCLES INPUT'!$E$2:$E$9999,'QUALIFIED EFH'!CU$5))</f>
        <v>452.17</v>
      </c>
      <c r="CV57" s="476">
        <f>IF(CV$2&lt;&gt;"",IF($C57&lt;&gt;"TBA",CV$2/114,0),SUMIFS('HOURS&amp;CYCLES INPUT'!$F$2:$F$9999,'HOURS&amp;CYCLES INPUT'!$C$2:$C$9999,'QUALIFIED EFH'!$C57,'HOURS&amp;CYCLES INPUT'!$D$2:$D$9999,'QUALIFIED EFH'!CV$4,'HOURS&amp;CYCLES INPUT'!$E$2:$E$9999,'QUALIFIED EFH'!CV$5))</f>
        <v>474.01</v>
      </c>
      <c r="CW57" s="476">
        <f>IF(CW$2&lt;&gt;"",IF($C57&lt;&gt;"TBA",CW$2/114,0),SUMIFS('HOURS&amp;CYCLES INPUT'!$F$2:$F$9999,'HOURS&amp;CYCLES INPUT'!$C$2:$C$9999,'QUALIFIED EFH'!$C57,'HOURS&amp;CYCLES INPUT'!$D$2:$D$9999,'QUALIFIED EFH'!CW$4,'HOURS&amp;CYCLES INPUT'!$E$2:$E$9999,'QUALIFIED EFH'!CW$5))</f>
        <v>485.82</v>
      </c>
      <c r="CX57" s="476">
        <f>IF(CX$2&lt;&gt;"",IF($C57&lt;&gt;"TBA",CX$2/114,0),SUMIFS('HOURS&amp;CYCLES INPUT'!$F$2:$F$9999,'HOURS&amp;CYCLES INPUT'!$C$2:$C$9999,'QUALIFIED EFH'!$C57,'HOURS&amp;CYCLES INPUT'!$D$2:$D$9999,'QUALIFIED EFH'!CX$4,'HOURS&amp;CYCLES INPUT'!$E$2:$E$9999,'QUALIFIED EFH'!CX$5))</f>
        <v>449.82</v>
      </c>
      <c r="CY57" s="476">
        <f>IF(CY$2&lt;&gt;"",IF($C57&lt;&gt;"TBA",CY$2/114,0),SUMIFS('HOURS&amp;CYCLES INPUT'!$F$2:$F$9999,'HOURS&amp;CYCLES INPUT'!$C$2:$C$9999,'QUALIFIED EFH'!$C57,'HOURS&amp;CYCLES INPUT'!$D$2:$D$9999,'QUALIFIED EFH'!CY$4,'HOURS&amp;CYCLES INPUT'!$E$2:$E$9999,'QUALIFIED EFH'!CY$5))</f>
        <v>459.56</v>
      </c>
      <c r="CZ57" s="476">
        <f>IF(CZ$2&lt;&gt;"",IF($C57&lt;&gt;"TBA",CZ$2/114,0),SUMIFS('HOURS&amp;CYCLES INPUT'!$F$2:$F$9999,'HOURS&amp;CYCLES INPUT'!$C$2:$C$9999,'QUALIFIED EFH'!$C57,'HOURS&amp;CYCLES INPUT'!$D$2:$D$9999,'QUALIFIED EFH'!CZ$4,'HOURS&amp;CYCLES INPUT'!$E$2:$E$9999,'QUALIFIED EFH'!CZ$5))</f>
        <v>450.09</v>
      </c>
      <c r="DA57" s="476">
        <f>IF(DA$2&lt;&gt;"",IF($C57&lt;&gt;"TBA",DA$2/114,0),SUMIFS('HOURS&amp;CYCLES INPUT'!$F$2:$F$9999,'HOURS&amp;CYCLES INPUT'!$C$2:$C$9999,'QUALIFIED EFH'!$C57,'HOURS&amp;CYCLES INPUT'!$D$2:$D$9999,'QUALIFIED EFH'!DA$4,'HOURS&amp;CYCLES INPUT'!$E$2:$E$9999,'QUALIFIED EFH'!DA$5))</f>
        <v>453.65</v>
      </c>
      <c r="DB57" s="476">
        <f>IF(DB$2&lt;&gt;"",IF($C57&lt;&gt;"TBA",DB$2/114,0),SUMIFS('HOURS&amp;CYCLES INPUT'!$F$2:$F$9999,'HOURS&amp;CYCLES INPUT'!$C$2:$C$9999,'QUALIFIED EFH'!$C57,'HOURS&amp;CYCLES INPUT'!$D$2:$D$9999,'QUALIFIED EFH'!DB$4,'HOURS&amp;CYCLES INPUT'!$E$2:$E$9999,'QUALIFIED EFH'!DB$5))</f>
        <v>465.05</v>
      </c>
      <c r="DC57" s="476">
        <f>IF(DC$2&lt;&gt;"",IF($C57&lt;&gt;"TBA",DC$2/114,0),SUMIFS('HOURS&amp;CYCLES INPUT'!$F$2:$F$9999,'HOURS&amp;CYCLES INPUT'!$C$2:$C$9999,'QUALIFIED EFH'!$C57,'HOURS&amp;CYCLES INPUT'!$D$2:$D$9999,'QUALIFIED EFH'!DC$4,'HOURS&amp;CYCLES INPUT'!$E$2:$E$9999,'QUALIFIED EFH'!DC$5))</f>
        <v>411.98</v>
      </c>
      <c r="DD57" s="476">
        <f>IF(DD$2&lt;&gt;"",IF($C57&lt;&gt;"TBA",DD$2/114,0),SUMIFS('HOURS&amp;CYCLES INPUT'!$F$2:$F$9999,'HOURS&amp;CYCLES INPUT'!$C$2:$C$9999,'QUALIFIED EFH'!$C57,'HOURS&amp;CYCLES INPUT'!$D$2:$D$9999,'QUALIFIED EFH'!DD$4,'HOURS&amp;CYCLES INPUT'!$E$2:$E$9999,'QUALIFIED EFH'!DD$5))</f>
        <v>420.2</v>
      </c>
      <c r="DE57" s="476">
        <f>IF(DE$2&lt;&gt;"",IF($C57&lt;&gt;"TBA",DE$2/114,0),SUMIFS('HOURS&amp;CYCLES INPUT'!$F$2:$F$9999,'HOURS&amp;CYCLES INPUT'!$C$2:$C$9999,'QUALIFIED EFH'!$C57,'HOURS&amp;CYCLES INPUT'!$D$2:$D$9999,'QUALIFIED EFH'!DE$4,'HOURS&amp;CYCLES INPUT'!$E$2:$E$9999,'QUALIFIED EFH'!DE$5))</f>
        <v>451.93</v>
      </c>
      <c r="DF57" s="476">
        <f>IF(DF$2&lt;&gt;"",IF($C57&lt;&gt;"TBA",DF$2/114,0),SUMIFS('HOURS&amp;CYCLES INPUT'!$F$2:$F$9999,'HOURS&amp;CYCLES INPUT'!$C$2:$C$9999,'QUALIFIED EFH'!$C57,'HOURS&amp;CYCLES INPUT'!$D$2:$D$9999,'QUALIFIED EFH'!DF$4,'HOURS&amp;CYCLES INPUT'!$E$2:$E$9999,'QUALIFIED EFH'!DF$5))</f>
        <v>225.55</v>
      </c>
      <c r="DG57" s="476">
        <f>IF(DG$2&lt;&gt;"",IF($C57&lt;&gt;"TBA",DG$2/114,0),SUMIFS('HOURS&amp;CYCLES INPUT'!$F$2:$F$9999,'HOURS&amp;CYCLES INPUT'!$C$2:$C$9999,'QUALIFIED EFH'!$C57,'HOURS&amp;CYCLES INPUT'!$D$2:$D$9999,'QUALIFIED EFH'!DG$4,'HOURS&amp;CYCLES INPUT'!$E$2:$E$9999,'QUALIFIED EFH'!DG$5))</f>
        <v>0</v>
      </c>
      <c r="DH57" s="476">
        <f>IF(DH$2&lt;&gt;"",IF($C57&lt;&gt;"TBA",DH$2/114,0),SUMIFS('HOURS&amp;CYCLES INPUT'!$F$2:$F$9999,'HOURS&amp;CYCLES INPUT'!$C$2:$C$9999,'QUALIFIED EFH'!$C57,'HOURS&amp;CYCLES INPUT'!$D$2:$D$9999,'QUALIFIED EFH'!DH$4,'HOURS&amp;CYCLES INPUT'!$E$2:$E$9999,'QUALIFIED EFH'!DH$5))</f>
        <v>0</v>
      </c>
      <c r="DI57" s="476">
        <f>IF(DI$2&lt;&gt;"",IF($C57&lt;&gt;"TBA",DI$2/114,0),SUMIFS('HOURS&amp;CYCLES INPUT'!$F$2:$F$9999,'HOURS&amp;CYCLES INPUT'!$C$2:$C$9999,'QUALIFIED EFH'!$C57,'HOURS&amp;CYCLES INPUT'!$D$2:$D$9999,'QUALIFIED EFH'!DI$4,'HOURS&amp;CYCLES INPUT'!$E$2:$E$9999,'QUALIFIED EFH'!DI$5))</f>
        <v>0</v>
      </c>
      <c r="DJ57" s="476">
        <f>IF(DJ$2&lt;&gt;"",IF($C57&lt;&gt;"TBA",DJ$2/114,0),SUMIFS('HOURS&amp;CYCLES INPUT'!$F$2:$F$9999,'HOURS&amp;CYCLES INPUT'!$C$2:$C$9999,'QUALIFIED EFH'!$C57,'HOURS&amp;CYCLES INPUT'!$D$2:$D$9999,'QUALIFIED EFH'!DJ$4,'HOURS&amp;CYCLES INPUT'!$E$2:$E$9999,'QUALIFIED EFH'!DJ$5))</f>
        <v>0</v>
      </c>
      <c r="DK57" s="476">
        <f>IF(DK$2&lt;&gt;"",IF($C57&lt;&gt;"TBA",DK$2/114,0),SUMIFS('HOURS&amp;CYCLES INPUT'!$F$2:$F$9999,'HOURS&amp;CYCLES INPUT'!$C$2:$C$9999,'QUALIFIED EFH'!$C57,'HOURS&amp;CYCLES INPUT'!$D$2:$D$9999,'QUALIFIED EFH'!DK$4,'HOURS&amp;CYCLES INPUT'!$E$2:$E$9999,'QUALIFIED EFH'!DK$5))</f>
        <v>0</v>
      </c>
      <c r="DL57" s="476">
        <f>IF(DL$2&lt;&gt;"",IF($C57&lt;&gt;"TBA",DL$2/114,0),SUMIFS('HOURS&amp;CYCLES INPUT'!$F$2:$F$9999,'HOURS&amp;CYCLES INPUT'!$C$2:$C$9999,'QUALIFIED EFH'!$C57,'HOURS&amp;CYCLES INPUT'!$D$2:$D$9999,'QUALIFIED EFH'!DL$4,'HOURS&amp;CYCLES INPUT'!$E$2:$E$9999,'QUALIFIED EFH'!DL$5))</f>
        <v>0</v>
      </c>
      <c r="DM57" s="476">
        <f>IF(DM$2&lt;&gt;"",IF($C57&lt;&gt;"TBA",DM$2/114,0),SUMIFS('HOURS&amp;CYCLES INPUT'!$F$2:$F$9999,'HOURS&amp;CYCLES INPUT'!$C$2:$C$9999,'QUALIFIED EFH'!$C57,'HOURS&amp;CYCLES INPUT'!$D$2:$D$9999,'QUALIFIED EFH'!DM$4,'HOURS&amp;CYCLES INPUT'!$E$2:$E$9999,'QUALIFIED EFH'!DM$5))</f>
        <v>0</v>
      </c>
      <c r="DN57" s="476">
        <f>IF(DN$2&lt;&gt;"",IF($C57&lt;&gt;"TBA",DN$2/114,0),SUMIFS('HOURS&amp;CYCLES INPUT'!$F$2:$F$9999,'HOURS&amp;CYCLES INPUT'!$C$2:$C$9999,'QUALIFIED EFH'!$C57,'HOURS&amp;CYCLES INPUT'!$D$2:$D$9999,'QUALIFIED EFH'!DN$4,'HOURS&amp;CYCLES INPUT'!$E$2:$E$9999,'QUALIFIED EFH'!DN$5))</f>
        <v>0</v>
      </c>
      <c r="DO57" s="476">
        <f>IF(DO$2&lt;&gt;"",IF($C57&lt;&gt;"TBA",DO$2/114,0),SUMIFS('HOURS&amp;CYCLES INPUT'!$F$2:$F$9999,'HOURS&amp;CYCLES INPUT'!$C$2:$C$9999,'QUALIFIED EFH'!$C57,'HOURS&amp;CYCLES INPUT'!$D$2:$D$9999,'QUALIFIED EFH'!DO$4,'HOURS&amp;CYCLES INPUT'!$E$2:$E$9999,'QUALIFIED EFH'!DO$5))</f>
        <v>0</v>
      </c>
      <c r="DP57" s="476">
        <f>IF(DP$2&lt;&gt;"",IF($C57&lt;&gt;"TBA",DP$2/114,0),SUMIFS('HOURS&amp;CYCLES INPUT'!$F$2:$F$9999,'HOURS&amp;CYCLES INPUT'!$C$2:$C$9999,'QUALIFIED EFH'!$C57,'HOURS&amp;CYCLES INPUT'!$D$2:$D$9999,'QUALIFIED EFH'!DP$4,'HOURS&amp;CYCLES INPUT'!$E$2:$E$9999,'QUALIFIED EFH'!DP$5))</f>
        <v>0</v>
      </c>
      <c r="DQ57" s="476">
        <f>IF(DQ$2&lt;&gt;"",IF($C57&lt;&gt;"TBA",DQ$2/114,0),SUMIFS('HOURS&amp;CYCLES INPUT'!$F$2:$F$9999,'HOURS&amp;CYCLES INPUT'!$C$2:$C$9999,'QUALIFIED EFH'!$C57,'HOURS&amp;CYCLES INPUT'!$D$2:$D$9999,'QUALIFIED EFH'!DQ$4,'HOURS&amp;CYCLES INPUT'!$E$2:$E$9999,'QUALIFIED EFH'!DQ$5))</f>
        <v>0</v>
      </c>
      <c r="DR57" s="476">
        <f>IF(DR$2&lt;&gt;"",IF($C57&lt;&gt;"TBA",DR$2/114,0),SUMIFS('HOURS&amp;CYCLES INPUT'!$F$2:$F$9999,'HOURS&amp;CYCLES INPUT'!$C$2:$C$9999,'QUALIFIED EFH'!$C57,'HOURS&amp;CYCLES INPUT'!$D$2:$D$9999,'QUALIFIED EFH'!DR$4,'HOURS&amp;CYCLES INPUT'!$E$2:$E$9999,'QUALIFIED EFH'!DR$5))</f>
        <v>0</v>
      </c>
      <c r="DS57" s="476">
        <f>IF(DS$2&lt;&gt;"",IF($C57&lt;&gt;"TBA",DS$2/114,0),SUMIFS('HOURS&amp;CYCLES INPUT'!$F$2:$F$9999,'HOURS&amp;CYCLES INPUT'!$C$2:$C$9999,'QUALIFIED EFH'!$C57,'HOURS&amp;CYCLES INPUT'!$D$2:$D$9999,'QUALIFIED EFH'!DS$4,'HOURS&amp;CYCLES INPUT'!$E$2:$E$9999,'QUALIFIED EFH'!DS$5))</f>
        <v>0</v>
      </c>
      <c r="DT57" s="476">
        <f>IF(DT$2&lt;&gt;"",IF($C57&lt;&gt;"TBA",DT$2/114,0),SUMIFS('HOURS&amp;CYCLES INPUT'!$F$2:$F$9999,'HOURS&amp;CYCLES INPUT'!$C$2:$C$9999,'QUALIFIED EFH'!$C57,'HOURS&amp;CYCLES INPUT'!$D$2:$D$9999,'QUALIFIED EFH'!DT$4,'HOURS&amp;CYCLES INPUT'!$E$2:$E$9999,'QUALIFIED EFH'!DT$5))</f>
        <v>0</v>
      </c>
      <c r="DU57" s="476">
        <f>IF(DU$2&lt;&gt;"",IF($C57&lt;&gt;"TBA",DU$2/114,0),SUMIFS('HOURS&amp;CYCLES INPUT'!$F$2:$F$9999,'HOURS&amp;CYCLES INPUT'!$C$2:$C$9999,'QUALIFIED EFH'!$C57,'HOURS&amp;CYCLES INPUT'!$D$2:$D$9999,'QUALIFIED EFH'!DU$4,'HOURS&amp;CYCLES INPUT'!$E$2:$E$9999,'QUALIFIED EFH'!DU$5))</f>
        <v>0</v>
      </c>
      <c r="DV57" s="476">
        <f>IF(DV$2&lt;&gt;"",IF($C57&lt;&gt;"TBA",DV$2/114,0),SUMIFS('HOURS&amp;CYCLES INPUT'!$F$2:$F$9999,'HOURS&amp;CYCLES INPUT'!$C$2:$C$9999,'QUALIFIED EFH'!$C57,'HOURS&amp;CYCLES INPUT'!$D$2:$D$9999,'QUALIFIED EFH'!DV$4,'HOURS&amp;CYCLES INPUT'!$E$2:$E$9999,'QUALIFIED EFH'!DV$5))</f>
        <v>0</v>
      </c>
      <c r="DW57" s="476">
        <f>IF(DW$2&lt;&gt;"",IF($C57&lt;&gt;"TBA",DW$2/114,0),SUMIFS('HOURS&amp;CYCLES INPUT'!$F$2:$F$9999,'HOURS&amp;CYCLES INPUT'!$C$2:$C$9999,'QUALIFIED EFH'!$C57,'HOURS&amp;CYCLES INPUT'!$D$2:$D$9999,'QUALIFIED EFH'!DW$4,'HOURS&amp;CYCLES INPUT'!$E$2:$E$9999,'QUALIFIED EFH'!DW$5))</f>
        <v>0</v>
      </c>
      <c r="DX57" s="476">
        <f>IF(DX$2&lt;&gt;"",IF($C57&lt;&gt;"TBA",DX$2/114,0),SUMIFS('HOURS&amp;CYCLES INPUT'!$F$2:$F$9999,'HOURS&amp;CYCLES INPUT'!$C$2:$C$9999,'QUALIFIED EFH'!$C57,'HOURS&amp;CYCLES INPUT'!$D$2:$D$9999,'QUALIFIED EFH'!DX$4,'HOURS&amp;CYCLES INPUT'!$E$2:$E$9999,'QUALIFIED EFH'!DX$5))</f>
        <v>0</v>
      </c>
      <c r="DY57" s="476">
        <f>IF(DY$2&lt;&gt;"",IF($C57&lt;&gt;"TBA",DY$2/114,0),SUMIFS('HOURS&amp;CYCLES INPUT'!$F$2:$F$9999,'HOURS&amp;CYCLES INPUT'!$C$2:$C$9999,'QUALIFIED EFH'!$C57,'HOURS&amp;CYCLES INPUT'!$D$2:$D$9999,'QUALIFIED EFH'!DY$4,'HOURS&amp;CYCLES INPUT'!$E$2:$E$9999,'QUALIFIED EFH'!DY$5))</f>
        <v>0</v>
      </c>
      <c r="DZ57" s="476">
        <f>IF(DZ$2&lt;&gt;"",IF($C57&lt;&gt;"TBA",DZ$2/114,0),SUMIFS('HOURS&amp;CYCLES INPUT'!$F$2:$F$9999,'HOURS&amp;CYCLES INPUT'!$C$2:$C$9999,'QUALIFIED EFH'!$C57,'HOURS&amp;CYCLES INPUT'!$D$2:$D$9999,'QUALIFIED EFH'!DZ$4,'HOURS&amp;CYCLES INPUT'!$E$2:$E$9999,'QUALIFIED EFH'!DZ$5))</f>
        <v>0</v>
      </c>
      <c r="EA57" s="476">
        <f>IF(EA$2&lt;&gt;"",IF($C57&lt;&gt;"TBA",EA$2/114,0),SUMIFS('HOURS&amp;CYCLES INPUT'!$F$2:$F$9999,'HOURS&amp;CYCLES INPUT'!$C$2:$C$9999,'QUALIFIED EFH'!$C57,'HOURS&amp;CYCLES INPUT'!$D$2:$D$9999,'QUALIFIED EFH'!EA$4,'HOURS&amp;CYCLES INPUT'!$E$2:$E$9999,'QUALIFIED EFH'!EA$5))</f>
        <v>0</v>
      </c>
      <c r="EB57" s="476">
        <f>IF(EB$2&lt;&gt;"",IF($C57&lt;&gt;"TBA",EB$2/114,0),SUMIFS('HOURS&amp;CYCLES INPUT'!$F$2:$F$9999,'HOURS&amp;CYCLES INPUT'!$C$2:$C$9999,'QUALIFIED EFH'!$C57,'HOURS&amp;CYCLES INPUT'!$D$2:$D$9999,'QUALIFIED EFH'!EB$4,'HOURS&amp;CYCLES INPUT'!$E$2:$E$9999,'QUALIFIED EFH'!EB$5))</f>
        <v>0</v>
      </c>
      <c r="EC57" s="476">
        <f>IF(EC$2&lt;&gt;"",IF($C57&lt;&gt;"TBA",EC$2/114,0),SUMIFS('HOURS&amp;CYCLES INPUT'!$F$2:$F$9999,'HOURS&amp;CYCLES INPUT'!$C$2:$C$9999,'QUALIFIED EFH'!$C57,'HOURS&amp;CYCLES INPUT'!$D$2:$D$9999,'QUALIFIED EFH'!EC$4,'HOURS&amp;CYCLES INPUT'!$E$2:$E$9999,'QUALIFIED EFH'!EC$5))</f>
        <v>0</v>
      </c>
      <c r="ED57" s="476">
        <f>IF(ED$2&lt;&gt;"",IF($C57&lt;&gt;"TBA",ED$2/114,0),SUMIFS('HOURS&amp;CYCLES INPUT'!$F$2:$F$9999,'HOURS&amp;CYCLES INPUT'!$C$2:$C$9999,'QUALIFIED EFH'!$C57,'HOURS&amp;CYCLES INPUT'!$D$2:$D$9999,'QUALIFIED EFH'!ED$4,'HOURS&amp;CYCLES INPUT'!$E$2:$E$9999,'QUALIFIED EFH'!ED$5))</f>
        <v>0</v>
      </c>
      <c r="EE57" s="476">
        <f>IF(EE$2&lt;&gt;"",IF($C57&lt;&gt;"TBA",EE$2/114,0),SUMIFS('HOURS&amp;CYCLES INPUT'!$F$2:$F$9999,'HOURS&amp;CYCLES INPUT'!$C$2:$C$9999,'QUALIFIED EFH'!$C57,'HOURS&amp;CYCLES INPUT'!$D$2:$D$9999,'QUALIFIED EFH'!EE$4,'HOURS&amp;CYCLES INPUT'!$E$2:$E$9999,'QUALIFIED EFH'!EE$5))</f>
        <v>0</v>
      </c>
      <c r="EF57" s="476">
        <f>IF(EF$2&lt;&gt;"",IF($C57&lt;&gt;"TBA",EF$2/114,0),SUMIFS('HOURS&amp;CYCLES INPUT'!$F$2:$F$9999,'HOURS&amp;CYCLES INPUT'!$C$2:$C$9999,'QUALIFIED EFH'!$C57,'HOURS&amp;CYCLES INPUT'!$D$2:$D$9999,'QUALIFIED EFH'!EF$4,'HOURS&amp;CYCLES INPUT'!$E$2:$E$9999,'QUALIFIED EFH'!EF$5))</f>
        <v>0</v>
      </c>
      <c r="EG57" s="476">
        <f>IF(EG$2&lt;&gt;"",IF($C57&lt;&gt;"TBA",EG$2/114,0),SUMIFS('HOURS&amp;CYCLES INPUT'!$F$2:$F$9999,'HOURS&amp;CYCLES INPUT'!$C$2:$C$9999,'QUALIFIED EFH'!$C57,'HOURS&amp;CYCLES INPUT'!$D$2:$D$9999,'QUALIFIED EFH'!EG$4,'HOURS&amp;CYCLES INPUT'!$E$2:$E$9999,'QUALIFIED EFH'!EG$5))</f>
        <v>0</v>
      </c>
      <c r="EH57" s="476">
        <f>IF(EH$2&lt;&gt;"",IF($C57&lt;&gt;"TBA",EH$2/114,0),SUMIFS('HOURS&amp;CYCLES INPUT'!$F$2:$F$9999,'HOURS&amp;CYCLES INPUT'!$C$2:$C$9999,'QUALIFIED EFH'!$C57,'HOURS&amp;CYCLES INPUT'!$D$2:$D$9999,'QUALIFIED EFH'!EH$4,'HOURS&amp;CYCLES INPUT'!$E$2:$E$9999,'QUALIFIED EFH'!EH$5))</f>
        <v>0</v>
      </c>
      <c r="EI57" s="476">
        <f>IF(EI$2&lt;&gt;"",IF($C57&lt;&gt;"TBA",EI$2/114,0),SUMIFS('HOURS&amp;CYCLES INPUT'!$F$2:$F$9999,'HOURS&amp;CYCLES INPUT'!$C$2:$C$9999,'QUALIFIED EFH'!$C57,'HOURS&amp;CYCLES INPUT'!$D$2:$D$9999,'QUALIFIED EFH'!EI$4,'HOURS&amp;CYCLES INPUT'!$E$2:$E$9999,'QUALIFIED EFH'!EI$5))</f>
        <v>0</v>
      </c>
      <c r="EJ57" s="476">
        <f>IF(EJ$2&lt;&gt;"",IF($C57&lt;&gt;"TBA",EJ$2/114,0),SUMIFS('HOURS&amp;CYCLES INPUT'!$F$2:$F$9999,'HOURS&amp;CYCLES INPUT'!$C$2:$C$9999,'QUALIFIED EFH'!$C57,'HOURS&amp;CYCLES INPUT'!$D$2:$D$9999,'QUALIFIED EFH'!EJ$4,'HOURS&amp;CYCLES INPUT'!$E$2:$E$9999,'QUALIFIED EFH'!EJ$5))</f>
        <v>0</v>
      </c>
      <c r="EK57" s="476">
        <f>IF(EK$2&lt;&gt;"",IF($C57&lt;&gt;"TBA",EK$2/114,0),SUMIFS('HOURS&amp;CYCLES INPUT'!$F$2:$F$9999,'HOURS&amp;CYCLES INPUT'!$C$2:$C$9999,'QUALIFIED EFH'!$C57,'HOURS&amp;CYCLES INPUT'!$D$2:$D$9999,'QUALIFIED EFH'!EK$4,'HOURS&amp;CYCLES INPUT'!$E$2:$E$9999,'QUALIFIED EFH'!EK$5))</f>
        <v>0</v>
      </c>
      <c r="EL57" s="476">
        <f>IF(EL$2&lt;&gt;"",IF($C57&lt;&gt;"TBA",EL$2/114,0),SUMIFS('HOURS&amp;CYCLES INPUT'!$F$2:$F$9999,'HOURS&amp;CYCLES INPUT'!$C$2:$C$9999,'QUALIFIED EFH'!$C57,'HOURS&amp;CYCLES INPUT'!$D$2:$D$9999,'QUALIFIED EFH'!EL$4,'HOURS&amp;CYCLES INPUT'!$E$2:$E$9999,'QUALIFIED EFH'!EL$5))</f>
        <v>0</v>
      </c>
      <c r="EM57" s="476">
        <f>IF(EM$2&lt;&gt;"",IF($C57&lt;&gt;"TBA",EM$2/114,0),SUMIFS('HOURS&amp;CYCLES INPUT'!$F$2:$F$9999,'HOURS&amp;CYCLES INPUT'!$C$2:$C$9999,'QUALIFIED EFH'!$C57,'HOURS&amp;CYCLES INPUT'!$D$2:$D$9999,'QUALIFIED EFH'!EM$4,'HOURS&amp;CYCLES INPUT'!$E$2:$E$9999,'QUALIFIED EFH'!EM$5))</f>
        <v>0</v>
      </c>
      <c r="EN57" s="476">
        <f>IF(EN$2&lt;&gt;"",IF($C57&lt;&gt;"TBA",EN$2/114,0),SUMIFS('HOURS&amp;CYCLES INPUT'!$F$2:$F$9999,'HOURS&amp;CYCLES INPUT'!$C$2:$C$9999,'QUALIFIED EFH'!$C57,'HOURS&amp;CYCLES INPUT'!$D$2:$D$9999,'QUALIFIED EFH'!EN$4,'HOURS&amp;CYCLES INPUT'!$E$2:$E$9999,'QUALIFIED EFH'!EN$5))</f>
        <v>0</v>
      </c>
      <c r="EO57" s="476">
        <f>IF(EO$2&lt;&gt;"",IF($C57&lt;&gt;"TBA",EO$2/114,0),SUMIFS('HOURS&amp;CYCLES INPUT'!$F$2:$F$9999,'HOURS&amp;CYCLES INPUT'!$C$2:$C$9999,'QUALIFIED EFH'!$C57,'HOURS&amp;CYCLES INPUT'!$D$2:$D$9999,'QUALIFIED EFH'!EO$4,'HOURS&amp;CYCLES INPUT'!$E$2:$E$9999,'QUALIFIED EFH'!EO$5))</f>
        <v>0</v>
      </c>
      <c r="EP57" s="476">
        <f>IF(EP$2&lt;&gt;"",IF($C57&lt;&gt;"TBA",EP$2/114,0),SUMIFS('HOURS&amp;CYCLES INPUT'!$F$2:$F$9999,'HOURS&amp;CYCLES INPUT'!$C$2:$C$9999,'QUALIFIED EFH'!$C57,'HOURS&amp;CYCLES INPUT'!$D$2:$D$9999,'QUALIFIED EFH'!EP$4,'HOURS&amp;CYCLES INPUT'!$E$2:$E$9999,'QUALIFIED EFH'!EP$5))</f>
        <v>0</v>
      </c>
      <c r="EQ57" s="476">
        <f>IF(EQ$2&lt;&gt;"",IF($C57&lt;&gt;"TBA",EQ$2/114,0),SUMIFS('HOURS&amp;CYCLES INPUT'!$F$2:$F$9999,'HOURS&amp;CYCLES INPUT'!$C$2:$C$9999,'QUALIFIED EFH'!$C57,'HOURS&amp;CYCLES INPUT'!$D$2:$D$9999,'QUALIFIED EFH'!EQ$4,'HOURS&amp;CYCLES INPUT'!$E$2:$E$9999,'QUALIFIED EFH'!EQ$5))</f>
        <v>0</v>
      </c>
      <c r="ER57" s="476">
        <f>IF(ER$2&lt;&gt;"",IF($C57&lt;&gt;"TBA",ER$2/114,0),SUMIFS('HOURS&amp;CYCLES INPUT'!$F$2:$F$9999,'HOURS&amp;CYCLES INPUT'!$C$2:$C$9999,'QUALIFIED EFH'!$C57,'HOURS&amp;CYCLES INPUT'!$D$2:$D$9999,'QUALIFIED EFH'!ER$4,'HOURS&amp;CYCLES INPUT'!$E$2:$E$9999,'QUALIFIED EFH'!ER$5))</f>
        <v>0</v>
      </c>
      <c r="ES57" s="476">
        <f>IF(ES$2&lt;&gt;"",IF($C57&lt;&gt;"TBA",ES$2/114,0),SUMIFS('HOURS&amp;CYCLES INPUT'!$F$2:$F$9999,'HOURS&amp;CYCLES INPUT'!$C$2:$C$9999,'QUALIFIED EFH'!$C57,'HOURS&amp;CYCLES INPUT'!$D$2:$D$9999,'QUALIFIED EFH'!ES$4,'HOURS&amp;CYCLES INPUT'!$E$2:$E$9999,'QUALIFIED EFH'!ES$5))</f>
        <v>0</v>
      </c>
      <c r="ET57" s="476">
        <f>IF(ET$2&lt;&gt;"",IF($C57&lt;&gt;"TBA",ET$2/114,0),SUMIFS('HOURS&amp;CYCLES INPUT'!$F$2:$F$9999,'HOURS&amp;CYCLES INPUT'!$C$2:$C$9999,'QUALIFIED EFH'!$C57,'HOURS&amp;CYCLES INPUT'!$D$2:$D$9999,'QUALIFIED EFH'!ET$4,'HOURS&amp;CYCLES INPUT'!$E$2:$E$9999,'QUALIFIED EFH'!ET$5))</f>
        <v>0</v>
      </c>
      <c r="EU57" s="476">
        <f>IF(EU$2&lt;&gt;"",IF($C57&lt;&gt;"TBA",EU$2/114,0),SUMIFS('HOURS&amp;CYCLES INPUT'!$F$2:$F$9999,'HOURS&amp;CYCLES INPUT'!$C$2:$C$9999,'QUALIFIED EFH'!$C57,'HOURS&amp;CYCLES INPUT'!$D$2:$D$9999,'QUALIFIED EFH'!EU$4,'HOURS&amp;CYCLES INPUT'!$E$2:$E$9999,'QUALIFIED EFH'!EU$5))</f>
        <v>0</v>
      </c>
      <c r="EV57" s="476">
        <f>IF(EV$2&lt;&gt;"",IF($C57&lt;&gt;"TBA",EV$2/114,0),SUMIFS('HOURS&amp;CYCLES INPUT'!$F$2:$F$9999,'HOURS&amp;CYCLES INPUT'!$C$2:$C$9999,'QUALIFIED EFH'!$C57,'HOURS&amp;CYCLES INPUT'!$D$2:$D$9999,'QUALIFIED EFH'!EV$4,'HOURS&amp;CYCLES INPUT'!$E$2:$E$9999,'QUALIFIED EFH'!EV$5))</f>
        <v>0</v>
      </c>
      <c r="EW57" s="476">
        <f>IF(EW$2&lt;&gt;"",IF($C57&lt;&gt;"TBA",EW$2/114,0),SUMIFS('HOURS&amp;CYCLES INPUT'!$F$2:$F$9999,'HOURS&amp;CYCLES INPUT'!$C$2:$C$9999,'QUALIFIED EFH'!$C57,'HOURS&amp;CYCLES INPUT'!$D$2:$D$9999,'QUALIFIED EFH'!EW$4,'HOURS&amp;CYCLES INPUT'!$E$2:$E$9999,'QUALIFIED EFH'!EW$5))</f>
        <v>0</v>
      </c>
      <c r="EX57" s="476">
        <f>IF(EX$2&lt;&gt;"",IF($C57&lt;&gt;"TBA",EX$2/114,0),SUMIFS('HOURS&amp;CYCLES INPUT'!$F$2:$F$9999,'HOURS&amp;CYCLES INPUT'!$C$2:$C$9999,'QUALIFIED EFH'!$C57,'HOURS&amp;CYCLES INPUT'!$D$2:$D$9999,'QUALIFIED EFH'!EX$4,'HOURS&amp;CYCLES INPUT'!$E$2:$E$9999,'QUALIFIED EFH'!EX$5))</f>
        <v>0</v>
      </c>
      <c r="EY57" s="476">
        <f>IF(EY$2&lt;&gt;"",IF($C57&lt;&gt;"TBA",EY$2/114,0),SUMIFS('HOURS&amp;CYCLES INPUT'!$F$2:$F$9999,'HOURS&amp;CYCLES INPUT'!$C$2:$C$9999,'QUALIFIED EFH'!$C57,'HOURS&amp;CYCLES INPUT'!$D$2:$D$9999,'QUALIFIED EFH'!EY$4,'HOURS&amp;CYCLES INPUT'!$E$2:$E$9999,'QUALIFIED EFH'!EY$5))</f>
        <v>0</v>
      </c>
      <c r="EZ57" s="476">
        <f>IF(EZ$2&lt;&gt;"",IF($C57&lt;&gt;"TBA",EZ$2/114,0),SUMIFS('HOURS&amp;CYCLES INPUT'!$F$2:$F$9999,'HOURS&amp;CYCLES INPUT'!$C$2:$C$9999,'QUALIFIED EFH'!$C57,'HOURS&amp;CYCLES INPUT'!$D$2:$D$9999,'QUALIFIED EFH'!EZ$4,'HOURS&amp;CYCLES INPUT'!$E$2:$E$9999,'QUALIFIED EFH'!EZ$5))</f>
        <v>0</v>
      </c>
      <c r="FA57" s="476">
        <f>IF(FA$2&lt;&gt;"",IF($C57&lt;&gt;"TBA",FA$2/114,0),SUMIFS('HOURS&amp;CYCLES INPUT'!$F$2:$F$9999,'HOURS&amp;CYCLES INPUT'!$C$2:$C$9999,'QUALIFIED EFH'!$C57,'HOURS&amp;CYCLES INPUT'!$D$2:$D$9999,'QUALIFIED EFH'!FA$4,'HOURS&amp;CYCLES INPUT'!$E$2:$E$9999,'QUALIFIED EFH'!FA$5))</f>
        <v>0</v>
      </c>
      <c r="FB57" s="476">
        <f>IF(FB$2&lt;&gt;"",IF($C57&lt;&gt;"TBA",FB$2/114,0),SUMIFS('HOURS&amp;CYCLES INPUT'!$F$2:$F$9999,'HOURS&amp;CYCLES INPUT'!$C$2:$C$9999,'QUALIFIED EFH'!$C57,'HOURS&amp;CYCLES INPUT'!$D$2:$D$9999,'QUALIFIED EFH'!FB$4,'HOURS&amp;CYCLES INPUT'!$E$2:$E$9999,'QUALIFIED EFH'!FB$5))</f>
        <v>0</v>
      </c>
      <c r="FC57" s="476">
        <f>IF(FC$2&lt;&gt;"",IF($C57&lt;&gt;"TBA",FC$2/114,0),SUMIFS('HOURS&amp;CYCLES INPUT'!$F$2:$F$9999,'HOURS&amp;CYCLES INPUT'!$C$2:$C$9999,'QUALIFIED EFH'!$C57,'HOURS&amp;CYCLES INPUT'!$D$2:$D$9999,'QUALIFIED EFH'!FC$4,'HOURS&amp;CYCLES INPUT'!$E$2:$E$9999,'QUALIFIED EFH'!FC$5))</f>
        <v>0</v>
      </c>
      <c r="FD57" s="476">
        <f>IF(FD$2&lt;&gt;"",IF($C57&lt;&gt;"TBA",FD$2/114,0),SUMIFS('HOURS&amp;CYCLES INPUT'!$F$2:$F$9999,'HOURS&amp;CYCLES INPUT'!$C$2:$C$9999,'QUALIFIED EFH'!$C57,'HOURS&amp;CYCLES INPUT'!$D$2:$D$9999,'QUALIFIED EFH'!FD$4,'HOURS&amp;CYCLES INPUT'!$E$2:$E$9999,'QUALIFIED EFH'!FD$5))</f>
        <v>0</v>
      </c>
      <c r="FE57" s="476">
        <f>IF(FE$2&lt;&gt;"",IF($C57&lt;&gt;"TBA",FE$2/114,0),SUMIFS('HOURS&amp;CYCLES INPUT'!$F$2:$F$9999,'HOURS&amp;CYCLES INPUT'!$C$2:$C$9999,'QUALIFIED EFH'!$C57,'HOURS&amp;CYCLES INPUT'!$D$2:$D$9999,'QUALIFIED EFH'!FE$4,'HOURS&amp;CYCLES INPUT'!$E$2:$E$9999,'QUALIFIED EFH'!FE$5))</f>
        <v>0</v>
      </c>
      <c r="FF57" s="476">
        <f>IF(FF$2&lt;&gt;"",IF($C57&lt;&gt;"TBA",FF$2/114,0),SUMIFS('HOURS&amp;CYCLES INPUT'!$F$2:$F$9999,'HOURS&amp;CYCLES INPUT'!$C$2:$C$9999,'QUALIFIED EFH'!$C57,'HOURS&amp;CYCLES INPUT'!$D$2:$D$9999,'QUALIFIED EFH'!FF$4,'HOURS&amp;CYCLES INPUT'!$E$2:$E$9999,'QUALIFIED EFH'!FF$5))</f>
        <v>0</v>
      </c>
      <c r="FG57" s="476">
        <f>IF(FG$2&lt;&gt;"",IF($C57&lt;&gt;"TBA",FG$2/114,0),SUMIFS('HOURS&amp;CYCLES INPUT'!$F$2:$F$9999,'HOURS&amp;CYCLES INPUT'!$C$2:$C$9999,'QUALIFIED EFH'!$C57,'HOURS&amp;CYCLES INPUT'!$D$2:$D$9999,'QUALIFIED EFH'!FG$4,'HOURS&amp;CYCLES INPUT'!$E$2:$E$9999,'QUALIFIED EFH'!FG$5))</f>
        <v>0</v>
      </c>
      <c r="FH57" s="476">
        <f>IF(FH$2&lt;&gt;"",IF($C57&lt;&gt;"TBA",FH$2/114,0),SUMIFS('HOURS&amp;CYCLES INPUT'!$F$2:$F$9999,'HOURS&amp;CYCLES INPUT'!$C$2:$C$9999,'QUALIFIED EFH'!$C57,'HOURS&amp;CYCLES INPUT'!$D$2:$D$9999,'QUALIFIED EFH'!FH$4,'HOURS&amp;CYCLES INPUT'!$E$2:$E$9999,'QUALIFIED EFH'!FH$5))</f>
        <v>0</v>
      </c>
      <c r="FI57" s="476">
        <f>IF(FI$2&lt;&gt;"",IF($C57&lt;&gt;"TBA",FI$2/114,0),SUMIFS('HOURS&amp;CYCLES INPUT'!$F$2:$F$9999,'HOURS&amp;CYCLES INPUT'!$C$2:$C$9999,'QUALIFIED EFH'!$C57,'HOURS&amp;CYCLES INPUT'!$D$2:$D$9999,'QUALIFIED EFH'!FI$4,'HOURS&amp;CYCLES INPUT'!$E$2:$E$9999,'QUALIFIED EFH'!FI$5))</f>
        <v>0</v>
      </c>
      <c r="FJ57" s="476">
        <f>IF(FJ$2&lt;&gt;"",IF($C57&lt;&gt;"TBA",FJ$2/114,0),SUMIFS('HOURS&amp;CYCLES INPUT'!$F$2:$F$9999,'HOURS&amp;CYCLES INPUT'!$C$2:$C$9999,'QUALIFIED EFH'!$C57,'HOURS&amp;CYCLES INPUT'!$D$2:$D$9999,'QUALIFIED EFH'!FJ$4,'HOURS&amp;CYCLES INPUT'!$E$2:$E$9999,'QUALIFIED EFH'!FJ$5))</f>
        <v>0</v>
      </c>
      <c r="FK57" s="476">
        <f>IF(FK$2&lt;&gt;"",IF($C57&lt;&gt;"TBA",FK$2/114,0),SUMIFS('HOURS&amp;CYCLES INPUT'!$F$2:$F$9999,'HOURS&amp;CYCLES INPUT'!$C$2:$C$9999,'QUALIFIED EFH'!$C57,'HOURS&amp;CYCLES INPUT'!$D$2:$D$9999,'QUALIFIED EFH'!FK$4,'HOURS&amp;CYCLES INPUT'!$E$2:$E$9999,'QUALIFIED EFH'!FK$5))</f>
        <v>0</v>
      </c>
      <c r="FL57" s="476">
        <f>IF(FL$2&lt;&gt;"",IF($C57&lt;&gt;"TBA",FL$2/114,0),SUMIFS('HOURS&amp;CYCLES INPUT'!$F$2:$F$9999,'HOURS&amp;CYCLES INPUT'!$C$2:$C$9999,'QUALIFIED EFH'!$C57,'HOURS&amp;CYCLES INPUT'!$D$2:$D$9999,'QUALIFIED EFH'!FL$4,'HOURS&amp;CYCLES INPUT'!$E$2:$E$9999,'QUALIFIED EFH'!FL$5))</f>
        <v>0</v>
      </c>
      <c r="FM57" s="476">
        <f>IF(FM$2&lt;&gt;"",IF($C57&lt;&gt;"TBA",FM$2/114,0),SUMIFS('HOURS&amp;CYCLES INPUT'!$F$2:$F$9999,'HOURS&amp;CYCLES INPUT'!$C$2:$C$9999,'QUALIFIED EFH'!$C57,'HOURS&amp;CYCLES INPUT'!$D$2:$D$9999,'QUALIFIED EFH'!FM$4,'HOURS&amp;CYCLES INPUT'!$E$2:$E$9999,'QUALIFIED EFH'!FM$5))</f>
        <v>0</v>
      </c>
      <c r="FN57" s="476">
        <f>IF(FN$2&lt;&gt;"",IF($C57&lt;&gt;"TBA",FN$2/114,0),SUMIFS('HOURS&amp;CYCLES INPUT'!$F$2:$F$9999,'HOURS&amp;CYCLES INPUT'!$C$2:$C$9999,'QUALIFIED EFH'!$C57,'HOURS&amp;CYCLES INPUT'!$D$2:$D$9999,'QUALIFIED EFH'!FN$4,'HOURS&amp;CYCLES INPUT'!$E$2:$E$9999,'QUALIFIED EFH'!FN$5))</f>
        <v>0</v>
      </c>
      <c r="FO57" s="476">
        <f>IF(FO$2&lt;&gt;"",IF($C57&lt;&gt;"TBA",FO$2/114,0),SUMIFS('HOURS&amp;CYCLES INPUT'!$F$2:$F$9999,'HOURS&amp;CYCLES INPUT'!$C$2:$C$9999,'QUALIFIED EFH'!$C57,'HOURS&amp;CYCLES INPUT'!$D$2:$D$9999,'QUALIFIED EFH'!FO$4,'HOURS&amp;CYCLES INPUT'!$E$2:$E$9999,'QUALIFIED EFH'!FO$5))</f>
        <v>0</v>
      </c>
      <c r="FP57" s="476">
        <f>IF(FP$2&lt;&gt;"",IF($C57&lt;&gt;"TBA",FP$2/114,0),SUMIFS('HOURS&amp;CYCLES INPUT'!$F$2:$F$9999,'HOURS&amp;CYCLES INPUT'!$C$2:$C$9999,'QUALIFIED EFH'!$C57,'HOURS&amp;CYCLES INPUT'!$D$2:$D$9999,'QUALIFIED EFH'!FP$4,'HOURS&amp;CYCLES INPUT'!$E$2:$E$9999,'QUALIFIED EFH'!FP$5))</f>
        <v>0</v>
      </c>
      <c r="FQ57" s="476">
        <f>IF(FQ$2&lt;&gt;"",IF($C57&lt;&gt;"TBA",FQ$2/114,0),SUMIFS('HOURS&amp;CYCLES INPUT'!$F$2:$F$9999,'HOURS&amp;CYCLES INPUT'!$C$2:$C$9999,'QUALIFIED EFH'!$C57,'HOURS&amp;CYCLES INPUT'!$D$2:$D$9999,'QUALIFIED EFH'!FQ$4,'HOURS&amp;CYCLES INPUT'!$E$2:$E$9999,'QUALIFIED EFH'!FQ$5))</f>
        <v>0</v>
      </c>
      <c r="FR57" s="476">
        <f>IF(FR$2&lt;&gt;"",IF($C57&lt;&gt;"TBA",FR$2/114,0),SUMIFS('HOURS&amp;CYCLES INPUT'!$F$2:$F$9999,'HOURS&amp;CYCLES INPUT'!$C$2:$C$9999,'QUALIFIED EFH'!$C57,'HOURS&amp;CYCLES INPUT'!$D$2:$D$9999,'QUALIFIED EFH'!FR$4,'HOURS&amp;CYCLES INPUT'!$E$2:$E$9999,'QUALIFIED EFH'!FR$5))</f>
        <v>0</v>
      </c>
      <c r="FS57" s="476">
        <f>IF(FS$2&lt;&gt;"",IF($C57&lt;&gt;"TBA",FS$2/114,0),SUMIFS('HOURS&amp;CYCLES INPUT'!$F$2:$F$9999,'HOURS&amp;CYCLES INPUT'!$C$2:$C$9999,'QUALIFIED EFH'!$C57,'HOURS&amp;CYCLES INPUT'!$D$2:$D$9999,'QUALIFIED EFH'!FS$4,'HOURS&amp;CYCLES INPUT'!$E$2:$E$9999,'QUALIFIED EFH'!FS$5))</f>
        <v>0</v>
      </c>
      <c r="FT57" s="476">
        <f>IF(FT$2&lt;&gt;"",IF($C57&lt;&gt;"TBA",FT$2/114,0),SUMIFS('HOURS&amp;CYCLES INPUT'!$F$2:$F$9999,'HOURS&amp;CYCLES INPUT'!$C$2:$C$9999,'QUALIFIED EFH'!$C57,'HOURS&amp;CYCLES INPUT'!$D$2:$D$9999,'QUALIFIED EFH'!FT$4,'HOURS&amp;CYCLES INPUT'!$E$2:$E$9999,'QUALIFIED EFH'!FT$5))</f>
        <v>0</v>
      </c>
      <c r="FU57" s="476">
        <f>IF(FU$2&lt;&gt;"",IF($C57&lt;&gt;"TBA",FU$2/114,0),SUMIFS('HOURS&amp;CYCLES INPUT'!$F$2:$F$9999,'HOURS&amp;CYCLES INPUT'!$C$2:$C$9999,'QUALIFIED EFH'!$C57,'HOURS&amp;CYCLES INPUT'!$D$2:$D$9999,'QUALIFIED EFH'!FU$4,'HOURS&amp;CYCLES INPUT'!$E$2:$E$9999,'QUALIFIED EFH'!FU$5))</f>
        <v>0</v>
      </c>
      <c r="FV57" s="476">
        <f>IF(FV$2&lt;&gt;"",IF($C57&lt;&gt;"TBA",FV$2/114,0),SUMIFS('HOURS&amp;CYCLES INPUT'!$F$2:$F$9999,'HOURS&amp;CYCLES INPUT'!$C$2:$C$9999,'QUALIFIED EFH'!$C57,'HOURS&amp;CYCLES INPUT'!$D$2:$D$9999,'QUALIFIED EFH'!FV$4,'HOURS&amp;CYCLES INPUT'!$E$2:$E$9999,'QUALIFIED EFH'!FV$5))</f>
        <v>0</v>
      </c>
      <c r="FW57" s="476">
        <f>IF(FW$2&lt;&gt;"",IF($C57&lt;&gt;"TBA",FW$2/114,0),SUMIFS('HOURS&amp;CYCLES INPUT'!$F$2:$F$9999,'HOURS&amp;CYCLES INPUT'!$C$2:$C$9999,'QUALIFIED EFH'!$C57,'HOURS&amp;CYCLES INPUT'!$D$2:$D$9999,'QUALIFIED EFH'!FW$4,'HOURS&amp;CYCLES INPUT'!$E$2:$E$9999,'QUALIFIED EFH'!FW$5))</f>
        <v>0</v>
      </c>
      <c r="FX57" s="476">
        <f>IF(FX$2&lt;&gt;"",IF($C57&lt;&gt;"TBA",FX$2/114,0),SUMIFS('HOURS&amp;CYCLES INPUT'!$F$2:$F$9999,'HOURS&amp;CYCLES INPUT'!$C$2:$C$9999,'QUALIFIED EFH'!$C57,'HOURS&amp;CYCLES INPUT'!$D$2:$D$9999,'QUALIFIED EFH'!FX$4,'HOURS&amp;CYCLES INPUT'!$E$2:$E$9999,'QUALIFIED EFH'!FX$5))</f>
        <v>0</v>
      </c>
      <c r="FY57" s="476">
        <f>IF(FY$2&lt;&gt;"",IF($C57&lt;&gt;"TBA",FY$2/114,0),SUMIFS('HOURS&amp;CYCLES INPUT'!$F$2:$F$9999,'HOURS&amp;CYCLES INPUT'!$C$2:$C$9999,'QUALIFIED EFH'!$C57,'HOURS&amp;CYCLES INPUT'!$D$2:$D$9999,'QUALIFIED EFH'!FY$4,'HOURS&amp;CYCLES INPUT'!$E$2:$E$9999,'QUALIFIED EFH'!FY$5))</f>
        <v>0</v>
      </c>
      <c r="FZ57" s="476">
        <f>IF(FZ$2&lt;&gt;"",IF($C57&lt;&gt;"TBA",FZ$2/114,0),SUMIFS('HOURS&amp;CYCLES INPUT'!$F$2:$F$9999,'HOURS&amp;CYCLES INPUT'!$C$2:$C$9999,'QUALIFIED EFH'!$C57,'HOURS&amp;CYCLES INPUT'!$D$2:$D$9999,'QUALIFIED EFH'!FZ$4,'HOURS&amp;CYCLES INPUT'!$E$2:$E$9999,'QUALIFIED EFH'!FZ$5))</f>
        <v>0</v>
      </c>
      <c r="GA57" s="476">
        <f>IF(GA$2&lt;&gt;"",IF($C57&lt;&gt;"TBA",GA$2/114,0),SUMIFS('HOURS&amp;CYCLES INPUT'!$F$2:$F$9999,'HOURS&amp;CYCLES INPUT'!$C$2:$C$9999,'QUALIFIED EFH'!$C57,'HOURS&amp;CYCLES INPUT'!$D$2:$D$9999,'QUALIFIED EFH'!GA$4,'HOURS&amp;CYCLES INPUT'!$E$2:$E$9999,'QUALIFIED EFH'!GA$5))</f>
        <v>0</v>
      </c>
      <c r="GB57" s="476">
        <f>IF(GB$2&lt;&gt;"",IF($C57&lt;&gt;"TBA",GB$2/114,0),SUMIFS('HOURS&amp;CYCLES INPUT'!$F$2:$F$9999,'HOURS&amp;CYCLES INPUT'!$C$2:$C$9999,'QUALIFIED EFH'!$C57,'HOURS&amp;CYCLES INPUT'!$D$2:$D$9999,'QUALIFIED EFH'!GB$4,'HOURS&amp;CYCLES INPUT'!$E$2:$E$9999,'QUALIFIED EFH'!GB$5))</f>
        <v>0</v>
      </c>
    </row>
    <row r="58" spans="3:184" x14ac:dyDescent="0.35">
      <c r="C58" s="472">
        <f>'QUALIFIED ENGINES'!D59</f>
        <v>91511</v>
      </c>
      <c r="D58" s="476">
        <f>IF(D$2&lt;&gt;"",IF($C58&lt;&gt;"TBA",D$2/114,0),SUMIFS('HOURS&amp;CYCLES INPUT'!$F$2:$F$9999,'HOURS&amp;CYCLES INPUT'!$C$2:$C$9999,'QUALIFIED EFH'!$C58,'HOURS&amp;CYCLES INPUT'!$D$2:$D$9999,'QUALIFIED EFH'!D$4,'HOURS&amp;CYCLES INPUT'!$E$2:$E$9999,'QUALIFIED EFH'!D$5))</f>
        <v>0</v>
      </c>
      <c r="E58" s="476">
        <f>IF(E$2&lt;&gt;"",IF($C58&lt;&gt;"TBA",E$2/114,0),SUMIFS('HOURS&amp;CYCLES INPUT'!$F$2:$F$9999,'HOURS&amp;CYCLES INPUT'!$C$2:$C$9999,'QUALIFIED EFH'!$C58,'HOURS&amp;CYCLES INPUT'!$D$2:$D$9999,'QUALIFIED EFH'!E$4,'HOURS&amp;CYCLES INPUT'!$E$2:$E$9999,'QUALIFIED EFH'!E$5))</f>
        <v>0</v>
      </c>
      <c r="F58" s="476">
        <f>IF(F$2&lt;&gt;"",IF($C58&lt;&gt;"TBA",F$2/114,0),SUMIFS('HOURS&amp;CYCLES INPUT'!$F$2:$F$9999,'HOURS&amp;CYCLES INPUT'!$C$2:$C$9999,'QUALIFIED EFH'!$C58,'HOURS&amp;CYCLES INPUT'!$D$2:$D$9999,'QUALIFIED EFH'!F$4,'HOURS&amp;CYCLES INPUT'!$E$2:$E$9999,'QUALIFIED EFH'!F$5))</f>
        <v>0</v>
      </c>
      <c r="G58" s="476">
        <f>IF(G$2&lt;&gt;"",IF($C58&lt;&gt;"TBA",G$2/114,0),SUMIFS('HOURS&amp;CYCLES INPUT'!$F$2:$F$9999,'HOURS&amp;CYCLES INPUT'!$C$2:$C$9999,'QUALIFIED EFH'!$C58,'HOURS&amp;CYCLES INPUT'!$D$2:$D$9999,'QUALIFIED EFH'!G$4,'HOURS&amp;CYCLES INPUT'!$E$2:$E$9999,'QUALIFIED EFH'!G$5))</f>
        <v>0</v>
      </c>
      <c r="H58" s="476">
        <f>IF(H$2&lt;&gt;"",IF($C58&lt;&gt;"TBA",H$2/114,0),SUMIFS('HOURS&amp;CYCLES INPUT'!$F$2:$F$9999,'HOURS&amp;CYCLES INPUT'!$C$2:$C$9999,'QUALIFIED EFH'!$C58,'HOURS&amp;CYCLES INPUT'!$D$2:$D$9999,'QUALIFIED EFH'!H$4,'HOURS&amp;CYCLES INPUT'!$E$2:$E$9999,'QUALIFIED EFH'!H$5))</f>
        <v>0</v>
      </c>
      <c r="I58" s="476">
        <f>IF(I$2&lt;&gt;"",IF($C58&lt;&gt;"TBA",I$2/114,0),SUMIFS('HOURS&amp;CYCLES INPUT'!$F$2:$F$9999,'HOURS&amp;CYCLES INPUT'!$C$2:$C$9999,'QUALIFIED EFH'!$C58,'HOURS&amp;CYCLES INPUT'!$D$2:$D$9999,'QUALIFIED EFH'!I$4,'HOURS&amp;CYCLES INPUT'!$E$2:$E$9999,'QUALIFIED EFH'!I$5))</f>
        <v>0</v>
      </c>
      <c r="J58" s="476">
        <f>IF(J$2&lt;&gt;"",IF($C58&lt;&gt;"TBA",J$2/114,0),SUMIFS('HOURS&amp;CYCLES INPUT'!$F$2:$F$9999,'HOURS&amp;CYCLES INPUT'!$C$2:$C$9999,'QUALIFIED EFH'!$C58,'HOURS&amp;CYCLES INPUT'!$D$2:$D$9999,'QUALIFIED EFH'!J$4,'HOURS&amp;CYCLES INPUT'!$E$2:$E$9999,'QUALIFIED EFH'!J$5))</f>
        <v>0</v>
      </c>
      <c r="K58" s="476">
        <f>IF(K$2&lt;&gt;"",IF($C58&lt;&gt;"TBA",K$2/114,0),SUMIFS('HOURS&amp;CYCLES INPUT'!$F$2:$F$9999,'HOURS&amp;CYCLES INPUT'!$C$2:$C$9999,'QUALIFIED EFH'!$C58,'HOURS&amp;CYCLES INPUT'!$D$2:$D$9999,'QUALIFIED EFH'!K$4,'HOURS&amp;CYCLES INPUT'!$E$2:$E$9999,'QUALIFIED EFH'!K$5))</f>
        <v>0</v>
      </c>
      <c r="L58" s="476">
        <f>IF(L$2&lt;&gt;"",IF($C58&lt;&gt;"TBA",L$2/114,0),SUMIFS('HOURS&amp;CYCLES INPUT'!$F$2:$F$9999,'HOURS&amp;CYCLES INPUT'!$C$2:$C$9999,'QUALIFIED EFH'!$C58,'HOURS&amp;CYCLES INPUT'!$D$2:$D$9999,'QUALIFIED EFH'!L$4,'HOURS&amp;CYCLES INPUT'!$E$2:$E$9999,'QUALIFIED EFH'!L$5))</f>
        <v>0</v>
      </c>
      <c r="M58" s="476">
        <f>IF(M$2&lt;&gt;"",IF($C58&lt;&gt;"TBA",M$2/114,0),SUMIFS('HOURS&amp;CYCLES INPUT'!$F$2:$F$9999,'HOURS&amp;CYCLES INPUT'!$C$2:$C$9999,'QUALIFIED EFH'!$C58,'HOURS&amp;CYCLES INPUT'!$D$2:$D$9999,'QUALIFIED EFH'!M$4,'HOURS&amp;CYCLES INPUT'!$E$2:$E$9999,'QUALIFIED EFH'!M$5))</f>
        <v>0</v>
      </c>
      <c r="N58" s="476">
        <f>IF(N$2&lt;&gt;"",IF($C58&lt;&gt;"TBA",N$2/114,0),SUMIFS('HOURS&amp;CYCLES INPUT'!$F$2:$F$9999,'HOURS&amp;CYCLES INPUT'!$C$2:$C$9999,'QUALIFIED EFH'!$C58,'HOURS&amp;CYCLES INPUT'!$D$2:$D$9999,'QUALIFIED EFH'!N$4,'HOURS&amp;CYCLES INPUT'!$E$2:$E$9999,'QUALIFIED EFH'!N$5))</f>
        <v>0</v>
      </c>
      <c r="O58" s="476">
        <f>IF(O$2&lt;&gt;"",IF($C58&lt;&gt;"TBA",O$2/114,0),SUMIFS('HOURS&amp;CYCLES INPUT'!$F$2:$F$9999,'HOURS&amp;CYCLES INPUT'!$C$2:$C$9999,'QUALIFIED EFH'!$C58,'HOURS&amp;CYCLES INPUT'!$D$2:$D$9999,'QUALIFIED EFH'!O$4,'HOURS&amp;CYCLES INPUT'!$E$2:$E$9999,'QUALIFIED EFH'!O$5))</f>
        <v>0</v>
      </c>
      <c r="P58" s="476">
        <f>IF(P$2&lt;&gt;"",IF($C58&lt;&gt;"TBA",P$2/114,0),SUMIFS('HOURS&amp;CYCLES INPUT'!$F$2:$F$9999,'HOURS&amp;CYCLES INPUT'!$C$2:$C$9999,'QUALIFIED EFH'!$C58,'HOURS&amp;CYCLES INPUT'!$D$2:$D$9999,'QUALIFIED EFH'!P$4,'HOURS&amp;CYCLES INPUT'!$E$2:$E$9999,'QUALIFIED EFH'!P$5))</f>
        <v>0</v>
      </c>
      <c r="Q58" s="476">
        <f>IF(Q$2&lt;&gt;"",IF($C58&lt;&gt;"TBA",Q$2/114,0),SUMIFS('HOURS&amp;CYCLES INPUT'!$F$2:$F$9999,'HOURS&amp;CYCLES INPUT'!$C$2:$C$9999,'QUALIFIED EFH'!$C58,'HOURS&amp;CYCLES INPUT'!$D$2:$D$9999,'QUALIFIED EFH'!Q$4,'HOURS&amp;CYCLES INPUT'!$E$2:$E$9999,'QUALIFIED EFH'!Q$5))</f>
        <v>0</v>
      </c>
      <c r="R58" s="476">
        <f>IF(R$1&lt;&gt;"",IF($C58&lt;&gt;"TBA",R$1/114,0),SUMIFS('HOURS&amp;CYCLES INPUT'!$F$2:$F$9999,'HOURS&amp;CYCLES INPUT'!$C$2:$C$9999,'QUALIFIED EFH'!$C58,'HOURS&amp;CYCLES INPUT'!$D$2:$D$9999,'QUALIFIED EFH'!R$4,'HOURS&amp;CYCLES INPUT'!$E$2:$E$9999,'QUALIFIED EFH'!R$5))</f>
        <v>0</v>
      </c>
      <c r="S58" s="476">
        <f>IF(S$2&lt;&gt;"",IF($C58&lt;&gt;"TBA",S$2/114,0),SUMIFS('HOURS&amp;CYCLES INPUT'!$F$2:$F$9999,'HOURS&amp;CYCLES INPUT'!$C$2:$C$9999,'QUALIFIED EFH'!$C58,'HOURS&amp;CYCLES INPUT'!$D$2:$D$9999,'QUALIFIED EFH'!S$4,'HOURS&amp;CYCLES INPUT'!$E$2:$E$9999,'QUALIFIED EFH'!S$5))</f>
        <v>0</v>
      </c>
      <c r="T58" s="476">
        <f>IF(T$2&lt;&gt;"",IF($C58&lt;&gt;"TBA",T$2/114,0),SUMIFS('HOURS&amp;CYCLES INPUT'!$F$2:$F$9999,'HOURS&amp;CYCLES INPUT'!$C$2:$C$9999,'QUALIFIED EFH'!$C58,'HOURS&amp;CYCLES INPUT'!$D$2:$D$9999,'QUALIFIED EFH'!T$4,'HOURS&amp;CYCLES INPUT'!$E$2:$E$9999,'QUALIFIED EFH'!T$5))</f>
        <v>0</v>
      </c>
      <c r="U58" s="476">
        <f>IF(U$2&lt;&gt;"",IF($C58&lt;&gt;"TBA",U$2/114,0),SUMIFS('HOURS&amp;CYCLES INPUT'!$F$2:$F$9999,'HOURS&amp;CYCLES INPUT'!$C$2:$C$9999,'QUALIFIED EFH'!$C58,'HOURS&amp;CYCLES INPUT'!$D$2:$D$9999,'QUALIFIED EFH'!U$4,'HOURS&amp;CYCLES INPUT'!$E$2:$E$9999,'QUALIFIED EFH'!U$5))</f>
        <v>0</v>
      </c>
      <c r="V58" s="476">
        <f>IF(V$2&lt;&gt;"",IF($C58&lt;&gt;"TBA",V$2/114,0),SUMIFS('HOURS&amp;CYCLES INPUT'!$F$2:$F$9999,'HOURS&amp;CYCLES INPUT'!$C$2:$C$9999,'QUALIFIED EFH'!$C58,'HOURS&amp;CYCLES INPUT'!$D$2:$D$9999,'QUALIFIED EFH'!V$4,'HOURS&amp;CYCLES INPUT'!$E$2:$E$9999,'QUALIFIED EFH'!V$5))</f>
        <v>0</v>
      </c>
      <c r="W58" s="476">
        <f>IF(W$2&lt;&gt;"",IF($C58&lt;&gt;"TBA",W$2/114,0),SUMIFS('HOURS&amp;CYCLES INPUT'!$F$2:$F$9999,'HOURS&amp;CYCLES INPUT'!$C$2:$C$9999,'QUALIFIED EFH'!$C58,'HOURS&amp;CYCLES INPUT'!$D$2:$D$9999,'QUALIFIED EFH'!W$4,'HOURS&amp;CYCLES INPUT'!$E$2:$E$9999,'QUALIFIED EFH'!W$5))</f>
        <v>346.7</v>
      </c>
      <c r="X58" s="476">
        <f>IF(X$2&lt;&gt;"",IF($C58&lt;&gt;"TBA",X$2/114,0),SUMIFS('HOURS&amp;CYCLES INPUT'!$F$2:$F$9999,'HOURS&amp;CYCLES INPUT'!$C$2:$C$9999,'QUALIFIED EFH'!$C58,'HOURS&amp;CYCLES INPUT'!$D$2:$D$9999,'QUALIFIED EFH'!X$4,'HOURS&amp;CYCLES INPUT'!$E$2:$E$9999,'QUALIFIED EFH'!X$5))</f>
        <v>366.85</v>
      </c>
      <c r="Y58" s="476">
        <f>IF(Y$2&lt;&gt;"",IF($C58&lt;&gt;"TBA",Y$2/114,0),SUMIFS('HOURS&amp;CYCLES INPUT'!$F$2:$F$9999,'HOURS&amp;CYCLES INPUT'!$C$2:$C$9999,'QUALIFIED EFH'!$C58,'HOURS&amp;CYCLES INPUT'!$D$2:$D$9999,'QUALIFIED EFH'!Y$4,'HOURS&amp;CYCLES INPUT'!$E$2:$E$9999,'QUALIFIED EFH'!Y$5))</f>
        <v>342.87</v>
      </c>
      <c r="Z58" s="476">
        <f>IF(Z$2&lt;&gt;"",IF($C58&lt;&gt;"TBA",Z$2/114,0),SUMIFS('HOURS&amp;CYCLES INPUT'!$F$2:$F$9999,'HOURS&amp;CYCLES INPUT'!$C$2:$C$9999,'QUALIFIED EFH'!$C58,'HOURS&amp;CYCLES INPUT'!$D$2:$D$9999,'QUALIFIED EFH'!Z$4,'HOURS&amp;CYCLES INPUT'!$E$2:$E$9999,'QUALIFIED EFH'!Z$5))</f>
        <v>354.3</v>
      </c>
      <c r="AA58" s="476">
        <f>IF(AA$2&lt;&gt;"",IF($C58&lt;&gt;"TBA",AA$2/114,0),SUMIFS('HOURS&amp;CYCLES INPUT'!$F$2:$F$9999,'HOURS&amp;CYCLES INPUT'!$C$2:$C$9999,'QUALIFIED EFH'!$C58,'HOURS&amp;CYCLES INPUT'!$D$2:$D$9999,'QUALIFIED EFH'!AA$4,'HOURS&amp;CYCLES INPUT'!$E$2:$E$9999,'QUALIFIED EFH'!AA$5))</f>
        <v>368.31</v>
      </c>
      <c r="AB58" s="476">
        <f>IF(AB$2&lt;&gt;"",IF($C58&lt;&gt;"TBA",AB$2/114,0),SUMIFS('HOURS&amp;CYCLES INPUT'!$F$2:$F$9999,'HOURS&amp;CYCLES INPUT'!$C$2:$C$9999,'QUALIFIED EFH'!$C58,'HOURS&amp;CYCLES INPUT'!$D$2:$D$9999,'QUALIFIED EFH'!AB$4,'HOURS&amp;CYCLES INPUT'!$E$2:$E$9999,'QUALIFIED EFH'!AB$5))</f>
        <v>466.22</v>
      </c>
      <c r="AC58" s="476">
        <f>IF(AC$2&lt;&gt;"",IF($C58&lt;&gt;"TBA",AC$2/114,0),SUMIFS('HOURS&amp;CYCLES INPUT'!$F$2:$F$9999,'HOURS&amp;CYCLES INPUT'!$C$2:$C$9999,'QUALIFIED EFH'!$C58,'HOURS&amp;CYCLES INPUT'!$D$2:$D$9999,'QUALIFIED EFH'!AC$4,'HOURS&amp;CYCLES INPUT'!$E$2:$E$9999,'QUALIFIED EFH'!AC$5))</f>
        <v>421.35</v>
      </c>
      <c r="AD58" s="476">
        <f>IF(AD$2&lt;&gt;"",IF($C58&lt;&gt;"TBA",AD$2/114,0),SUMIFS('HOURS&amp;CYCLES INPUT'!$F$2:$F$9999,'HOURS&amp;CYCLES INPUT'!$C$2:$C$9999,'QUALIFIED EFH'!$C58,'HOURS&amp;CYCLES INPUT'!$D$2:$D$9999,'QUALIFIED EFH'!AD$4,'HOURS&amp;CYCLES INPUT'!$E$2:$E$9999,'QUALIFIED EFH'!AD$5))</f>
        <v>411.8</v>
      </c>
      <c r="AE58" s="476">
        <f>IF(AE$2&lt;&gt;"",IF($C58&lt;&gt;"TBA",AE$2/114,0),SUMIFS('HOURS&amp;CYCLES INPUT'!$F$2:$F$9999,'HOURS&amp;CYCLES INPUT'!$C$2:$C$9999,'QUALIFIED EFH'!$C58,'HOURS&amp;CYCLES INPUT'!$D$2:$D$9999,'QUALIFIED EFH'!AE$4,'HOURS&amp;CYCLES INPUT'!$E$2:$E$9999,'QUALIFIED EFH'!AE$5))</f>
        <v>391.78</v>
      </c>
      <c r="AF58" s="476">
        <f>IF(AF$2&lt;&gt;"",IF($C58&lt;&gt;"TBA",AF$2/114,0),SUMIFS('HOURS&amp;CYCLES INPUT'!$F$2:$F$9999,'HOURS&amp;CYCLES INPUT'!$C$2:$C$9999,'QUALIFIED EFH'!$C58,'HOURS&amp;CYCLES INPUT'!$D$2:$D$9999,'QUALIFIED EFH'!AF$4,'HOURS&amp;CYCLES INPUT'!$E$2:$E$9999,'QUALIFIED EFH'!AF$5))</f>
        <v>362</v>
      </c>
      <c r="AG58" s="476">
        <f>IF(AG$2&lt;&gt;"",IF($C58&lt;&gt;"TBA",AG$2/114,0),SUMIFS('HOURS&amp;CYCLES INPUT'!$F$2:$F$9999,'HOURS&amp;CYCLES INPUT'!$C$2:$C$9999,'QUALIFIED EFH'!$C58,'HOURS&amp;CYCLES INPUT'!$D$2:$D$9999,'QUALIFIED EFH'!AG$4,'HOURS&amp;CYCLES INPUT'!$E$2:$E$9999,'QUALIFIED EFH'!AG$5))</f>
        <v>328.54</v>
      </c>
      <c r="AH58" s="476">
        <f>IF(AH$2&lt;&gt;"",IF($C58&lt;&gt;"TBA",AH$2/114,0),SUMIFS('HOURS&amp;CYCLES INPUT'!$F$2:$F$9999,'HOURS&amp;CYCLES INPUT'!$C$2:$C$9999,'QUALIFIED EFH'!$C58,'HOURS&amp;CYCLES INPUT'!$D$2:$D$9999,'QUALIFIED EFH'!AH$4,'HOURS&amp;CYCLES INPUT'!$E$2:$E$9999,'QUALIFIED EFH'!AH$5))</f>
        <v>367.03</v>
      </c>
      <c r="AI58" s="476">
        <f>IF(AI$2&lt;&gt;"",IF($C58&lt;&gt;"TBA",AI$2/114,0),SUMIFS('HOURS&amp;CYCLES INPUT'!$F$2:$F$9999,'HOURS&amp;CYCLES INPUT'!$C$2:$C$9999,'QUALIFIED EFH'!$C58,'HOURS&amp;CYCLES INPUT'!$D$2:$D$9999,'QUALIFIED EFH'!AI$4,'HOURS&amp;CYCLES INPUT'!$E$2:$E$9999,'QUALIFIED EFH'!AI$5))</f>
        <v>448.18</v>
      </c>
      <c r="AJ58" s="476">
        <f>IF(AJ$2&lt;&gt;"",IF($C58&lt;&gt;"TBA",AJ$2/114,0),SUMIFS('HOURS&amp;CYCLES INPUT'!$F$2:$F$9999,'HOURS&amp;CYCLES INPUT'!$C$2:$C$9999,'QUALIFIED EFH'!$C58,'HOURS&amp;CYCLES INPUT'!$D$2:$D$9999,'QUALIFIED EFH'!AJ$4,'HOURS&amp;CYCLES INPUT'!$E$2:$E$9999,'QUALIFIED EFH'!AJ$5))</f>
        <v>454.4</v>
      </c>
      <c r="AK58" s="476">
        <f>IF(AK$2&lt;&gt;"",IF($C58&lt;&gt;"TBA",AK$2/114,0),SUMIFS('HOURS&amp;CYCLES INPUT'!$F$2:$F$9999,'HOURS&amp;CYCLES INPUT'!$C$2:$C$9999,'QUALIFIED EFH'!$C58,'HOURS&amp;CYCLES INPUT'!$D$2:$D$9999,'QUALIFIED EFH'!AK$4,'HOURS&amp;CYCLES INPUT'!$E$2:$E$9999,'QUALIFIED EFH'!AK$5))</f>
        <v>369.29</v>
      </c>
      <c r="AL58" s="476">
        <f>IF(AL$2&lt;&gt;"",IF($C58&lt;&gt;"TBA",AL$2/114,0),SUMIFS('HOURS&amp;CYCLES INPUT'!$F$2:$F$9999,'HOURS&amp;CYCLES INPUT'!$C$2:$C$9999,'QUALIFIED EFH'!$C58,'HOURS&amp;CYCLES INPUT'!$D$2:$D$9999,'QUALIFIED EFH'!AL$4,'HOURS&amp;CYCLES INPUT'!$E$2:$E$9999,'QUALIFIED EFH'!AL$5))</f>
        <v>423.36</v>
      </c>
      <c r="AM58" s="476">
        <f>IF(AM$2&lt;&gt;"",IF($C58&lt;&gt;"TBA",AM$2/114,0),SUMIFS('HOURS&amp;CYCLES INPUT'!$F$2:$F$9999,'HOURS&amp;CYCLES INPUT'!$C$2:$C$9999,'QUALIFIED EFH'!$C58,'HOURS&amp;CYCLES INPUT'!$D$2:$D$9999,'QUALIFIED EFH'!AM$4,'HOURS&amp;CYCLES INPUT'!$E$2:$E$9999,'QUALIFIED EFH'!AM$5))</f>
        <v>444.64</v>
      </c>
      <c r="AN58" s="476">
        <f>IF(AN$2&lt;&gt;"",IF($C58&lt;&gt;"TBA",AN$2/114,0),SUMIFS('HOURS&amp;CYCLES INPUT'!$F$2:$F$9999,'HOURS&amp;CYCLES INPUT'!$C$2:$C$9999,'QUALIFIED EFH'!$C58,'HOURS&amp;CYCLES INPUT'!$D$2:$D$9999,'QUALIFIED EFH'!AN$4,'HOURS&amp;CYCLES INPUT'!$E$2:$E$9999,'QUALIFIED EFH'!AN$5))</f>
        <v>427.18</v>
      </c>
      <c r="AO58" s="476">
        <f>IF(AO$2&lt;&gt;"",IF($C58&lt;&gt;"TBA",AO$2/114,0),SUMIFS('HOURS&amp;CYCLES INPUT'!$F$2:$F$9999,'HOURS&amp;CYCLES INPUT'!$C$2:$C$9999,'QUALIFIED EFH'!$C58,'HOURS&amp;CYCLES INPUT'!$D$2:$D$9999,'QUALIFIED EFH'!AO$4,'HOURS&amp;CYCLES INPUT'!$E$2:$E$9999,'QUALIFIED EFH'!AO$5))</f>
        <v>414.01</v>
      </c>
      <c r="AP58" s="476">
        <f>IF(AP$2&lt;&gt;"",IF($C58&lt;&gt;"TBA",AP$2/114,0),SUMIFS('HOURS&amp;CYCLES INPUT'!$F$2:$F$9999,'HOURS&amp;CYCLES INPUT'!$C$2:$C$9999,'QUALIFIED EFH'!$C58,'HOURS&amp;CYCLES INPUT'!$D$2:$D$9999,'QUALIFIED EFH'!AP$4,'HOURS&amp;CYCLES INPUT'!$E$2:$E$9999,'QUALIFIED EFH'!AP$5))</f>
        <v>387.29</v>
      </c>
      <c r="AQ58" s="476">
        <f>IF(AQ$2&lt;&gt;"",IF($C58&lt;&gt;"TBA",AQ$2/114,0),SUMIFS('HOURS&amp;CYCLES INPUT'!$F$2:$F$9999,'HOURS&amp;CYCLES INPUT'!$C$2:$C$9999,'QUALIFIED EFH'!$C58,'HOURS&amp;CYCLES INPUT'!$D$2:$D$9999,'QUALIFIED EFH'!AQ$4,'HOURS&amp;CYCLES INPUT'!$E$2:$E$9999,'QUALIFIED EFH'!AQ$5))</f>
        <v>298.26</v>
      </c>
      <c r="AR58" s="476">
        <f>IF(AR$2&lt;&gt;"",IF($C58&lt;&gt;"TBA",AR$2/114,0),SUMIFS('HOURS&amp;CYCLES INPUT'!$F$2:$F$9999,'HOURS&amp;CYCLES INPUT'!$C$2:$C$9999,'QUALIFIED EFH'!$C58,'HOURS&amp;CYCLES INPUT'!$D$2:$D$9999,'QUALIFIED EFH'!AR$4,'HOURS&amp;CYCLES INPUT'!$E$2:$E$9999,'QUALIFIED EFH'!AR$5))</f>
        <v>0</v>
      </c>
      <c r="AS58" s="476">
        <f>IF(AS$2&lt;&gt;"",IF($C58&lt;&gt;"TBA",AS$2/114,0),SUMIFS('HOURS&amp;CYCLES INPUT'!$F$2:$F$9999,'HOURS&amp;CYCLES INPUT'!$C$2:$C$9999,'QUALIFIED EFH'!$C58,'HOURS&amp;CYCLES INPUT'!$D$2:$D$9999,'QUALIFIED EFH'!AS$4,'HOURS&amp;CYCLES INPUT'!$E$2:$E$9999,'QUALIFIED EFH'!AS$5))</f>
        <v>0</v>
      </c>
      <c r="AT58" s="476">
        <f>IF(AT$2&lt;&gt;"",IF($C58&lt;&gt;"TBA",AT$2/114,0),SUMIFS('HOURS&amp;CYCLES INPUT'!$F$2:$F$9999,'HOURS&amp;CYCLES INPUT'!$C$2:$C$9999,'QUALIFIED EFH'!$C58,'HOURS&amp;CYCLES INPUT'!$D$2:$D$9999,'QUALIFIED EFH'!AT$4,'HOURS&amp;CYCLES INPUT'!$E$2:$E$9999,'QUALIFIED EFH'!AT$5))</f>
        <v>0</v>
      </c>
      <c r="AU58" s="476">
        <f>IF(AU$2&lt;&gt;"",IF($C58&lt;&gt;"TBA",AU$2/114,0),SUMIFS('HOURS&amp;CYCLES INPUT'!$F$2:$F$9999,'HOURS&amp;CYCLES INPUT'!$C$2:$C$9999,'QUALIFIED EFH'!$C58,'HOURS&amp;CYCLES INPUT'!$D$2:$D$9999,'QUALIFIED EFH'!AU$4,'HOURS&amp;CYCLES INPUT'!$E$2:$E$9999,'QUALIFIED EFH'!AU$5))</f>
        <v>0</v>
      </c>
      <c r="AV58" s="476">
        <f>IF(AV$2&lt;&gt;"",IF($C58&lt;&gt;"TBA",AV$2/114,0),SUMIFS('HOURS&amp;CYCLES INPUT'!$F$2:$F$9999,'HOURS&amp;CYCLES INPUT'!$C$2:$C$9999,'QUALIFIED EFH'!$C58,'HOURS&amp;CYCLES INPUT'!$D$2:$D$9999,'QUALIFIED EFH'!AV$4,'HOURS&amp;CYCLES INPUT'!$E$2:$E$9999,'QUALIFIED EFH'!AV$5))</f>
        <v>0</v>
      </c>
      <c r="AW58" s="476">
        <f>IF(AW$2&lt;&gt;"",IF($C58&lt;&gt;"TBA",AW$2/114,0),SUMIFS('HOURS&amp;CYCLES INPUT'!$F$2:$F$9999,'HOURS&amp;CYCLES INPUT'!$C$2:$C$9999,'QUALIFIED EFH'!$C58,'HOURS&amp;CYCLES INPUT'!$D$2:$D$9999,'QUALIFIED EFH'!AW$4,'HOURS&amp;CYCLES INPUT'!$E$2:$E$9999,'QUALIFIED EFH'!AW$5))</f>
        <v>0</v>
      </c>
      <c r="AX58" s="476">
        <f>IF(AX$2&lt;&gt;"",IF($C58&lt;&gt;"TBA",AX$2/114,0),SUMIFS('HOURS&amp;CYCLES INPUT'!$F$2:$F$9999,'HOURS&amp;CYCLES INPUT'!$C$2:$C$9999,'QUALIFIED EFH'!$C58,'HOURS&amp;CYCLES INPUT'!$D$2:$D$9999,'QUALIFIED EFH'!AX$4,'HOURS&amp;CYCLES INPUT'!$E$2:$E$9999,'QUALIFIED EFH'!AX$5))</f>
        <v>0</v>
      </c>
      <c r="AY58" s="476">
        <f>IF(AY$2&lt;&gt;"",IF($C58&lt;&gt;"TBA",AY$2/114,0),SUMIFS('HOURS&amp;CYCLES INPUT'!$F$2:$F$9999,'HOURS&amp;CYCLES INPUT'!$C$2:$C$9999,'QUALIFIED EFH'!$C58,'HOURS&amp;CYCLES INPUT'!$D$2:$D$9999,'QUALIFIED EFH'!AY$4,'HOURS&amp;CYCLES INPUT'!$E$2:$E$9999,'QUALIFIED EFH'!AY$5))</f>
        <v>0</v>
      </c>
      <c r="AZ58" s="476">
        <f>IF(AZ$2&lt;&gt;"",IF($C58&lt;&gt;"TBA",AZ$2/114,0),SUMIFS('HOURS&amp;CYCLES INPUT'!$F$2:$F$9999,'HOURS&amp;CYCLES INPUT'!$C$2:$C$9999,'QUALIFIED EFH'!$C58,'HOURS&amp;CYCLES INPUT'!$D$2:$D$9999,'QUALIFIED EFH'!AZ$4,'HOURS&amp;CYCLES INPUT'!$E$2:$E$9999,'QUALIFIED EFH'!AZ$5))</f>
        <v>0</v>
      </c>
      <c r="BA58" s="476">
        <f>IF(BA$2&lt;&gt;"",IF($C58&lt;&gt;"TBA",BA$2/114,0),SUMIFS('HOURS&amp;CYCLES INPUT'!$F$2:$F$9999,'HOURS&amp;CYCLES INPUT'!$C$2:$C$9999,'QUALIFIED EFH'!$C58,'HOURS&amp;CYCLES INPUT'!$D$2:$D$9999,'QUALIFIED EFH'!BA$4,'HOURS&amp;CYCLES INPUT'!$E$2:$E$9999,'QUALIFIED EFH'!BA$5))</f>
        <v>0</v>
      </c>
      <c r="BB58" s="476">
        <f>IF(BB$2&lt;&gt;"",IF($C58&lt;&gt;"TBA",BB$2/114,0),SUMIFS('HOURS&amp;CYCLES INPUT'!$F$2:$F$9999,'HOURS&amp;CYCLES INPUT'!$C$2:$C$9999,'QUALIFIED EFH'!$C58,'HOURS&amp;CYCLES INPUT'!$D$2:$D$9999,'QUALIFIED EFH'!BB$4,'HOURS&amp;CYCLES INPUT'!$E$2:$E$9999,'QUALIFIED EFH'!BB$5))</f>
        <v>0</v>
      </c>
      <c r="BC58" s="476">
        <f>IF(BC$2&lt;&gt;"",IF($C58&lt;&gt;"TBA",BC$2/114,0),SUMIFS('HOURS&amp;CYCLES INPUT'!$F$2:$F$9999,'HOURS&amp;CYCLES INPUT'!$C$2:$C$9999,'QUALIFIED EFH'!$C58,'HOURS&amp;CYCLES INPUT'!$D$2:$D$9999,'QUALIFIED EFH'!BC$4,'HOURS&amp;CYCLES INPUT'!$E$2:$E$9999,'QUALIFIED EFH'!BC$5))</f>
        <v>0</v>
      </c>
      <c r="BD58" s="476">
        <f>IF(BD$2&lt;&gt;"",IF($C58&lt;&gt;"TBA",BD$2/114,0),SUMIFS('HOURS&amp;CYCLES INPUT'!$F$2:$F$9999,'HOURS&amp;CYCLES INPUT'!$C$2:$C$9999,'QUALIFIED EFH'!$C58,'HOURS&amp;CYCLES INPUT'!$D$2:$D$9999,'QUALIFIED EFH'!BD$4,'HOURS&amp;CYCLES INPUT'!$E$2:$E$9999,'QUALIFIED EFH'!BD$5))</f>
        <v>15.75</v>
      </c>
      <c r="BE58" s="476">
        <f>IF(BE$2&lt;&gt;"",IF($C58&lt;&gt;"TBA",BE$2/114,0),SUMIFS('HOURS&amp;CYCLES INPUT'!$F$2:$F$9999,'HOURS&amp;CYCLES INPUT'!$C$2:$C$9999,'QUALIFIED EFH'!$C58,'HOURS&amp;CYCLES INPUT'!$D$2:$D$9999,'QUALIFIED EFH'!BE$4,'HOURS&amp;CYCLES INPUT'!$E$2:$E$9999,'QUALIFIED EFH'!BE$5))</f>
        <v>66.849999999999994</v>
      </c>
      <c r="BF58" s="476">
        <f>IF(BF$2&lt;&gt;"",IF($C58&lt;&gt;"TBA",BF$2/114,0),SUMIFS('HOURS&amp;CYCLES INPUT'!$F$2:$F$9999,'HOURS&amp;CYCLES INPUT'!$C$2:$C$9999,'QUALIFIED EFH'!$C58,'HOURS&amp;CYCLES INPUT'!$D$2:$D$9999,'QUALIFIED EFH'!BF$4,'HOURS&amp;CYCLES INPUT'!$E$2:$E$9999,'QUALIFIED EFH'!BF$5))</f>
        <v>64.7</v>
      </c>
      <c r="BG58" s="476">
        <f>IF(BG$2&lt;&gt;"",IF($C58&lt;&gt;"TBA",BG$2/114,0),SUMIFS('HOURS&amp;CYCLES INPUT'!$F$2:$F$9999,'HOURS&amp;CYCLES INPUT'!$C$2:$C$9999,'QUALIFIED EFH'!$C58,'HOURS&amp;CYCLES INPUT'!$D$2:$D$9999,'QUALIFIED EFH'!BG$4,'HOURS&amp;CYCLES INPUT'!$E$2:$E$9999,'QUALIFIED EFH'!BG$5))</f>
        <v>144.84</v>
      </c>
      <c r="BH58" s="476">
        <f>IF(BH$2&lt;&gt;"",IF($C58&lt;&gt;"TBA",BH$2/114,0),SUMIFS('HOURS&amp;CYCLES INPUT'!$F$2:$F$9999,'HOURS&amp;CYCLES INPUT'!$C$2:$C$9999,'QUALIFIED EFH'!$C58,'HOURS&amp;CYCLES INPUT'!$D$2:$D$9999,'QUALIFIED EFH'!BH$4,'HOURS&amp;CYCLES INPUT'!$E$2:$E$9999,'QUALIFIED EFH'!BH$5))</f>
        <v>230.41</v>
      </c>
      <c r="BI58" s="476">
        <f>IF(BI$2&lt;&gt;"",IF($C58&lt;&gt;"TBA",BI$2/114,0),SUMIFS('HOURS&amp;CYCLES INPUT'!$F$2:$F$9999,'HOURS&amp;CYCLES INPUT'!$C$2:$C$9999,'QUALIFIED EFH'!$C58,'HOURS&amp;CYCLES INPUT'!$D$2:$D$9999,'QUALIFIED EFH'!BI$4,'HOURS&amp;CYCLES INPUT'!$E$2:$E$9999,'QUALIFIED EFH'!BI$5))</f>
        <v>233.94</v>
      </c>
      <c r="BJ58" s="476">
        <f>IF(BJ$2&lt;&gt;"",IF($C58&lt;&gt;"TBA",BJ$2/114,0),SUMIFS('HOURS&amp;CYCLES INPUT'!$F$2:$F$9999,'HOURS&amp;CYCLES INPUT'!$C$2:$C$9999,'QUALIFIED EFH'!$C58,'HOURS&amp;CYCLES INPUT'!$D$2:$D$9999,'QUALIFIED EFH'!BJ$4,'HOURS&amp;CYCLES INPUT'!$E$2:$E$9999,'QUALIFIED EFH'!BJ$5))</f>
        <v>261.89999999999998</v>
      </c>
      <c r="BK58" s="476">
        <f>IF(BK$2&lt;&gt;"",IF($C58&lt;&gt;"TBA",BK$2/114,0),SUMIFS('HOURS&amp;CYCLES INPUT'!$F$2:$F$9999,'HOURS&amp;CYCLES INPUT'!$C$2:$C$9999,'QUALIFIED EFH'!$C58,'HOURS&amp;CYCLES INPUT'!$D$2:$D$9999,'QUALIFIED EFH'!BK$4,'HOURS&amp;CYCLES INPUT'!$E$2:$E$9999,'QUALIFIED EFH'!BK$5))</f>
        <v>144.02000000000001</v>
      </c>
      <c r="BL58" s="476">
        <f>IF(BL$2&lt;&gt;"",IF($C58&lt;&gt;"TBA",BL$2/114,0),SUMIFS('HOURS&amp;CYCLES INPUT'!$F$2:$F$9999,'HOURS&amp;CYCLES INPUT'!$C$2:$C$9999,'QUALIFIED EFH'!$C58,'HOURS&amp;CYCLES INPUT'!$D$2:$D$9999,'QUALIFIED EFH'!BL$4,'HOURS&amp;CYCLES INPUT'!$E$2:$E$9999,'QUALIFIED EFH'!BL$5))</f>
        <v>344.46</v>
      </c>
      <c r="BM58" s="476">
        <f>IF(BM$2&lt;&gt;"",IF($C58&lt;&gt;"TBA",BM$2/114,0),SUMIFS('HOURS&amp;CYCLES INPUT'!$F$2:$F$9999,'HOURS&amp;CYCLES INPUT'!$C$2:$C$9999,'QUALIFIED EFH'!$C58,'HOURS&amp;CYCLES INPUT'!$D$2:$D$9999,'QUALIFIED EFH'!BM$4,'HOURS&amp;CYCLES INPUT'!$E$2:$E$9999,'QUALIFIED EFH'!BM$5))</f>
        <v>363.07</v>
      </c>
      <c r="BN58" s="476">
        <f>IF(BN$2&lt;&gt;"",IF($C58&lt;&gt;"TBA",BN$2/114,0),SUMIFS('HOURS&amp;CYCLES INPUT'!$F$2:$F$9999,'HOURS&amp;CYCLES INPUT'!$C$2:$C$9999,'QUALIFIED EFH'!$C58,'HOURS&amp;CYCLES INPUT'!$D$2:$D$9999,'QUALIFIED EFH'!BN$4,'HOURS&amp;CYCLES INPUT'!$E$2:$E$9999,'QUALIFIED EFH'!BN$5))</f>
        <v>314.98</v>
      </c>
      <c r="BO58" s="476">
        <f>IF(BO$2&lt;&gt;"",IF($C58&lt;&gt;"TBA",BO$2/114,0),SUMIFS('HOURS&amp;CYCLES INPUT'!$F$2:$F$9999,'HOURS&amp;CYCLES INPUT'!$C$2:$C$9999,'QUALIFIED EFH'!$C58,'HOURS&amp;CYCLES INPUT'!$D$2:$D$9999,'QUALIFIED EFH'!BO$4,'HOURS&amp;CYCLES INPUT'!$E$2:$E$9999,'QUALIFIED EFH'!BO$5))</f>
        <v>324.32</v>
      </c>
      <c r="BP58" s="476">
        <f>IF(BP$2&lt;&gt;"",IF($C58&lt;&gt;"TBA",BP$2/114,0),SUMIFS('HOURS&amp;CYCLES INPUT'!$F$2:$F$9999,'HOURS&amp;CYCLES INPUT'!$C$2:$C$9999,'QUALIFIED EFH'!$C58,'HOURS&amp;CYCLES INPUT'!$D$2:$D$9999,'QUALIFIED EFH'!BP$4,'HOURS&amp;CYCLES INPUT'!$E$2:$E$9999,'QUALIFIED EFH'!BP$5))</f>
        <v>376.65</v>
      </c>
      <c r="BQ58" s="476">
        <f>IF(BQ$2&lt;&gt;"",IF($C58&lt;&gt;"TBA",BQ$2/114,0),SUMIFS('HOURS&amp;CYCLES INPUT'!$F$2:$F$9999,'HOURS&amp;CYCLES INPUT'!$C$2:$C$9999,'QUALIFIED EFH'!$C58,'HOURS&amp;CYCLES INPUT'!$D$2:$D$9999,'QUALIFIED EFH'!BQ$4,'HOURS&amp;CYCLES INPUT'!$E$2:$E$9999,'QUALIFIED EFH'!BQ$5))</f>
        <v>398.1</v>
      </c>
      <c r="BR58" s="476">
        <f>IF(BR$2&lt;&gt;"",IF($C58&lt;&gt;"TBA",BR$2/114,0),SUMIFS('HOURS&amp;CYCLES INPUT'!$F$2:$F$9999,'HOURS&amp;CYCLES INPUT'!$C$2:$C$9999,'QUALIFIED EFH'!$C58,'HOURS&amp;CYCLES INPUT'!$D$2:$D$9999,'QUALIFIED EFH'!BR$4,'HOURS&amp;CYCLES INPUT'!$E$2:$E$9999,'QUALIFIED EFH'!BR$5))</f>
        <v>384.9</v>
      </c>
      <c r="BS58" s="476">
        <f>IF(BS$2&lt;&gt;"",IF($C58&lt;&gt;"TBA",BS$2/114,0),SUMIFS('HOURS&amp;CYCLES INPUT'!$F$2:$F$9999,'HOURS&amp;CYCLES INPUT'!$C$2:$C$9999,'QUALIFIED EFH'!$C58,'HOURS&amp;CYCLES INPUT'!$D$2:$D$9999,'QUALIFIED EFH'!BS$4,'HOURS&amp;CYCLES INPUT'!$E$2:$E$9999,'QUALIFIED EFH'!BS$5))</f>
        <v>392.84</v>
      </c>
      <c r="BT58" s="476">
        <f>IF(BT$2&lt;&gt;"",IF($C58&lt;&gt;"TBA",BT$2/114,0),SUMIFS('HOURS&amp;CYCLES INPUT'!$F$2:$F$9999,'HOURS&amp;CYCLES INPUT'!$C$2:$C$9999,'QUALIFIED EFH'!$C58,'HOURS&amp;CYCLES INPUT'!$D$2:$D$9999,'QUALIFIED EFH'!BT$4,'HOURS&amp;CYCLES INPUT'!$E$2:$E$9999,'QUALIFIED EFH'!BT$5))</f>
        <v>385.81</v>
      </c>
      <c r="BU58" s="476">
        <f>IF(BU$2&lt;&gt;"",IF($C58&lt;&gt;"TBA",BU$2/114,0),SUMIFS('HOURS&amp;CYCLES INPUT'!$F$2:$F$9999,'HOURS&amp;CYCLES INPUT'!$C$2:$C$9999,'QUALIFIED EFH'!$C58,'HOURS&amp;CYCLES INPUT'!$D$2:$D$9999,'QUALIFIED EFH'!BU$4,'HOURS&amp;CYCLES INPUT'!$E$2:$E$9999,'QUALIFIED EFH'!BU$5))</f>
        <v>267.87</v>
      </c>
      <c r="BV58" s="476">
        <f>IF(BV$2&lt;&gt;"",IF($C58&lt;&gt;"TBA",BV$2/114,0),SUMIFS('HOURS&amp;CYCLES INPUT'!$F$2:$F$9999,'HOURS&amp;CYCLES INPUT'!$C$2:$C$9999,'QUALIFIED EFH'!$C58,'HOURS&amp;CYCLES INPUT'!$D$2:$D$9999,'QUALIFIED EFH'!BV$4,'HOURS&amp;CYCLES INPUT'!$E$2:$E$9999,'QUALIFIED EFH'!BV$5))</f>
        <v>375.75</v>
      </c>
      <c r="BW58" s="476">
        <f>IF(BW$2&lt;&gt;"",IF($C58&lt;&gt;"TBA",BW$2/114,0),SUMIFS('HOURS&amp;CYCLES INPUT'!$F$2:$F$9999,'HOURS&amp;CYCLES INPUT'!$C$2:$C$9999,'QUALIFIED EFH'!$C58,'HOURS&amp;CYCLES INPUT'!$D$2:$D$9999,'QUALIFIED EFH'!BW$4,'HOURS&amp;CYCLES INPUT'!$E$2:$E$9999,'QUALIFIED EFH'!BW$5))</f>
        <v>382.6</v>
      </c>
      <c r="BX58" s="476">
        <f>IF(BX$2&lt;&gt;"",IF($C58&lt;&gt;"TBA",BX$2/114,0),SUMIFS('HOURS&amp;CYCLES INPUT'!$F$2:$F$9999,'HOURS&amp;CYCLES INPUT'!$C$2:$C$9999,'QUALIFIED EFH'!$C58,'HOURS&amp;CYCLES INPUT'!$D$2:$D$9999,'QUALIFIED EFH'!BX$4,'HOURS&amp;CYCLES INPUT'!$E$2:$E$9999,'QUALIFIED EFH'!BX$5))</f>
        <v>483.61</v>
      </c>
      <c r="BY58" s="476">
        <f>IF(BY$2&lt;&gt;"",IF($C58&lt;&gt;"TBA",BY$2/114,0),SUMIFS('HOURS&amp;CYCLES INPUT'!$F$2:$F$9999,'HOURS&amp;CYCLES INPUT'!$C$2:$C$9999,'QUALIFIED EFH'!$C58,'HOURS&amp;CYCLES INPUT'!$D$2:$D$9999,'QUALIFIED EFH'!BY$4,'HOURS&amp;CYCLES INPUT'!$E$2:$E$9999,'QUALIFIED EFH'!BY$5))</f>
        <v>153.76</v>
      </c>
      <c r="BZ58" s="476">
        <f>IF(BZ$2&lt;&gt;"",IF($C58&lt;&gt;"TBA",BZ$2/114,0),SUMIFS('HOURS&amp;CYCLES INPUT'!$F$2:$F$9999,'HOURS&amp;CYCLES INPUT'!$C$2:$C$9999,'QUALIFIED EFH'!$C58,'HOURS&amp;CYCLES INPUT'!$D$2:$D$9999,'QUALIFIED EFH'!BZ$4,'HOURS&amp;CYCLES INPUT'!$E$2:$E$9999,'QUALIFIED EFH'!BZ$5))</f>
        <v>0</v>
      </c>
      <c r="CA58" s="476">
        <f>IF(CA$2&lt;&gt;"",IF($C58&lt;&gt;"TBA",CA$2/114,0),SUMIFS('HOURS&amp;CYCLES INPUT'!$F$2:$F$9999,'HOURS&amp;CYCLES INPUT'!$C$2:$C$9999,'QUALIFIED EFH'!$C58,'HOURS&amp;CYCLES INPUT'!$D$2:$D$9999,'QUALIFIED EFH'!CA$4,'HOURS&amp;CYCLES INPUT'!$E$2:$E$9999,'QUALIFIED EFH'!CA$5))</f>
        <v>0</v>
      </c>
      <c r="CB58" s="476">
        <f>IF(CB$2&lt;&gt;"",IF($C58&lt;&gt;"TBA",CB$2/114,0),SUMIFS('HOURS&amp;CYCLES INPUT'!$F$2:$F$9999,'HOURS&amp;CYCLES INPUT'!$C$2:$C$9999,'QUALIFIED EFH'!$C58,'HOURS&amp;CYCLES INPUT'!$D$2:$D$9999,'QUALIFIED EFH'!CB$4,'HOURS&amp;CYCLES INPUT'!$E$2:$E$9999,'QUALIFIED EFH'!CB$5))</f>
        <v>0</v>
      </c>
      <c r="CC58" s="476">
        <f>IF(CC$2&lt;&gt;"",IF($C58&lt;&gt;"TBA",CC$2/114,0),SUMIFS('HOURS&amp;CYCLES INPUT'!$F$2:$F$9999,'HOURS&amp;CYCLES INPUT'!$C$2:$C$9999,'QUALIFIED EFH'!$C58,'HOURS&amp;CYCLES INPUT'!$D$2:$D$9999,'QUALIFIED EFH'!CC$4,'HOURS&amp;CYCLES INPUT'!$E$2:$E$9999,'QUALIFIED EFH'!CC$5))</f>
        <v>0</v>
      </c>
      <c r="CD58" s="476">
        <f>IF(CD$2&lt;&gt;"",IF($C58&lt;&gt;"TBA",CD$2/114,0),SUMIFS('HOURS&amp;CYCLES INPUT'!$F$2:$F$9999,'HOURS&amp;CYCLES INPUT'!$C$2:$C$9999,'QUALIFIED EFH'!$C58,'HOURS&amp;CYCLES INPUT'!$D$2:$D$9999,'QUALIFIED EFH'!CD$4,'HOURS&amp;CYCLES INPUT'!$E$2:$E$9999,'QUALIFIED EFH'!CD$5))</f>
        <v>0</v>
      </c>
      <c r="CE58" s="476">
        <f>IF(CE$2&lt;&gt;"",IF($C58&lt;&gt;"TBA",CE$2/114,0),SUMIFS('HOURS&amp;CYCLES INPUT'!$F$2:$F$9999,'HOURS&amp;CYCLES INPUT'!$C$2:$C$9999,'QUALIFIED EFH'!$C58,'HOURS&amp;CYCLES INPUT'!$D$2:$D$9999,'QUALIFIED EFH'!CE$4,'HOURS&amp;CYCLES INPUT'!$E$2:$E$9999,'QUALIFIED EFH'!CE$5))</f>
        <v>0</v>
      </c>
      <c r="CF58" s="476">
        <f>IF(CF$2&lt;&gt;"",IF($C58&lt;&gt;"TBA",CF$2/114,0),SUMIFS('HOURS&amp;CYCLES INPUT'!$F$2:$F$9999,'HOURS&amp;CYCLES INPUT'!$C$2:$C$9999,'QUALIFIED EFH'!$C58,'HOURS&amp;CYCLES INPUT'!$D$2:$D$9999,'QUALIFIED EFH'!CF$4,'HOURS&amp;CYCLES INPUT'!$E$2:$E$9999,'QUALIFIED EFH'!CF$5))</f>
        <v>0</v>
      </c>
      <c r="CG58" s="476">
        <f>IF(CG$2&lt;&gt;"",IF($C58&lt;&gt;"TBA",CG$2/114,0),SUMIFS('HOURS&amp;CYCLES INPUT'!$F$2:$F$9999,'HOURS&amp;CYCLES INPUT'!$C$2:$C$9999,'QUALIFIED EFH'!$C58,'HOURS&amp;CYCLES INPUT'!$D$2:$D$9999,'QUALIFIED EFH'!CG$4,'HOURS&amp;CYCLES INPUT'!$E$2:$E$9999,'QUALIFIED EFH'!CG$5))</f>
        <v>0</v>
      </c>
      <c r="CH58" s="476">
        <f>IF(CH$2&lt;&gt;"",IF($C58&lt;&gt;"TBA",CH$2/114,0),SUMIFS('HOURS&amp;CYCLES INPUT'!$F$2:$F$9999,'HOURS&amp;CYCLES INPUT'!$C$2:$C$9999,'QUALIFIED EFH'!$C58,'HOURS&amp;CYCLES INPUT'!$D$2:$D$9999,'QUALIFIED EFH'!CH$4,'HOURS&amp;CYCLES INPUT'!$E$2:$E$9999,'QUALIFIED EFH'!CH$5))</f>
        <v>173.34</v>
      </c>
      <c r="CI58" s="476">
        <f>IF(CI$2&lt;&gt;"",IF($C58&lt;&gt;"TBA",CI$2/114,0),SUMIFS('HOURS&amp;CYCLES INPUT'!$F$2:$F$9999,'HOURS&amp;CYCLES INPUT'!$C$2:$C$9999,'QUALIFIED EFH'!$C58,'HOURS&amp;CYCLES INPUT'!$D$2:$D$9999,'QUALIFIED EFH'!CI$4,'HOURS&amp;CYCLES INPUT'!$E$2:$E$9999,'QUALIFIED EFH'!CI$5))</f>
        <v>412.83</v>
      </c>
      <c r="CJ58" s="476">
        <f>IF(CJ$2&lt;&gt;"",IF($C58&lt;&gt;"TBA",CJ$2/114,0),SUMIFS('HOURS&amp;CYCLES INPUT'!$F$2:$F$9999,'HOURS&amp;CYCLES INPUT'!$C$2:$C$9999,'QUALIFIED EFH'!$C58,'HOURS&amp;CYCLES INPUT'!$D$2:$D$9999,'QUALIFIED EFH'!CJ$4,'HOURS&amp;CYCLES INPUT'!$E$2:$E$9999,'QUALIFIED EFH'!CJ$5))</f>
        <v>465.53</v>
      </c>
      <c r="CK58" s="476">
        <f>IF(CK$2&lt;&gt;"",IF($C58&lt;&gt;"TBA",CK$2/114,0),SUMIFS('HOURS&amp;CYCLES INPUT'!$F$2:$F$9999,'HOURS&amp;CYCLES INPUT'!$C$2:$C$9999,'QUALIFIED EFH'!$C58,'HOURS&amp;CYCLES INPUT'!$D$2:$D$9999,'QUALIFIED EFH'!CK$4,'HOURS&amp;CYCLES INPUT'!$E$2:$E$9999,'QUALIFIED EFH'!CK$5))</f>
        <v>454.04</v>
      </c>
      <c r="CL58" s="476">
        <f>IF(CL$2&lt;&gt;"",IF($C58&lt;&gt;"TBA",CL$2/114,0),SUMIFS('HOURS&amp;CYCLES INPUT'!$F$2:$F$9999,'HOURS&amp;CYCLES INPUT'!$C$2:$C$9999,'QUALIFIED EFH'!$C58,'HOURS&amp;CYCLES INPUT'!$D$2:$D$9999,'QUALIFIED EFH'!CL$4,'HOURS&amp;CYCLES INPUT'!$E$2:$E$9999,'QUALIFIED EFH'!CL$5))</f>
        <v>441</v>
      </c>
      <c r="CM58" s="476">
        <f>IF(CM$2&lt;&gt;"",IF($C58&lt;&gt;"TBA",CM$2/114,0),SUMIFS('HOURS&amp;CYCLES INPUT'!$F$2:$F$9999,'HOURS&amp;CYCLES INPUT'!$C$2:$C$9999,'QUALIFIED EFH'!$C58,'HOURS&amp;CYCLES INPUT'!$D$2:$D$9999,'QUALIFIED EFH'!CM$4,'HOURS&amp;CYCLES INPUT'!$E$2:$E$9999,'QUALIFIED EFH'!CM$5))</f>
        <v>438.75</v>
      </c>
      <c r="CN58" s="476">
        <f>IF(CN$2&lt;&gt;"",IF($C58&lt;&gt;"TBA",CN$2/114,0),SUMIFS('HOURS&amp;CYCLES INPUT'!$F$2:$F$9999,'HOURS&amp;CYCLES INPUT'!$C$2:$C$9999,'QUALIFIED EFH'!$C58,'HOURS&amp;CYCLES INPUT'!$D$2:$D$9999,'QUALIFIED EFH'!CN$4,'HOURS&amp;CYCLES INPUT'!$E$2:$E$9999,'QUALIFIED EFH'!CN$5))</f>
        <v>440.91</v>
      </c>
      <c r="CO58" s="476">
        <f>IF(CO$2&lt;&gt;"",IF($C58&lt;&gt;"TBA",CO$2/114,0),SUMIFS('HOURS&amp;CYCLES INPUT'!$F$2:$F$9999,'HOURS&amp;CYCLES INPUT'!$C$2:$C$9999,'QUALIFIED EFH'!$C58,'HOURS&amp;CYCLES INPUT'!$D$2:$D$9999,'QUALIFIED EFH'!CO$4,'HOURS&amp;CYCLES INPUT'!$E$2:$E$9999,'QUALIFIED EFH'!CO$5))</f>
        <v>448.24</v>
      </c>
      <c r="CP58" s="476">
        <f>IF(CP$2&lt;&gt;"",IF($C58&lt;&gt;"TBA",CP$2/114,0),SUMIFS('HOURS&amp;CYCLES INPUT'!$F$2:$F$9999,'HOURS&amp;CYCLES INPUT'!$C$2:$C$9999,'QUALIFIED EFH'!$C58,'HOURS&amp;CYCLES INPUT'!$D$2:$D$9999,'QUALIFIED EFH'!CP$4,'HOURS&amp;CYCLES INPUT'!$E$2:$E$9999,'QUALIFIED EFH'!CP$5))</f>
        <v>405.49</v>
      </c>
      <c r="CQ58" s="476">
        <f>IF(CQ$2&lt;&gt;"",IF($C58&lt;&gt;"TBA",CQ$2/114,0),SUMIFS('HOURS&amp;CYCLES INPUT'!$F$2:$F$9999,'HOURS&amp;CYCLES INPUT'!$C$2:$C$9999,'QUALIFIED EFH'!$C58,'HOURS&amp;CYCLES INPUT'!$D$2:$D$9999,'QUALIFIED EFH'!CQ$4,'HOURS&amp;CYCLES INPUT'!$E$2:$E$9999,'QUALIFIED EFH'!CQ$5))</f>
        <v>496.6</v>
      </c>
      <c r="CR58" s="476">
        <f>IF(CR$2&lt;&gt;"",IF($C58&lt;&gt;"TBA",CR$2/114,0),SUMIFS('HOURS&amp;CYCLES INPUT'!$F$2:$F$9999,'HOURS&amp;CYCLES INPUT'!$C$2:$C$9999,'QUALIFIED EFH'!$C58,'HOURS&amp;CYCLES INPUT'!$D$2:$D$9999,'QUALIFIED EFH'!CR$4,'HOURS&amp;CYCLES INPUT'!$E$2:$E$9999,'QUALIFIED EFH'!CR$5))</f>
        <v>452.58</v>
      </c>
      <c r="CS58" s="476">
        <f>IF(CS$2&lt;&gt;"",IF($C58&lt;&gt;"TBA",CS$2/114,0),SUMIFS('HOURS&amp;CYCLES INPUT'!$F$2:$F$9999,'HOURS&amp;CYCLES INPUT'!$C$2:$C$9999,'QUALIFIED EFH'!$C58,'HOURS&amp;CYCLES INPUT'!$D$2:$D$9999,'QUALIFIED EFH'!CS$4,'HOURS&amp;CYCLES INPUT'!$E$2:$E$9999,'QUALIFIED EFH'!CS$5))</f>
        <v>444.46</v>
      </c>
      <c r="CT58" s="476">
        <f>IF(CT$2&lt;&gt;"",IF($C58&lt;&gt;"TBA",CT$2/114,0),SUMIFS('HOURS&amp;CYCLES INPUT'!$F$2:$F$9999,'HOURS&amp;CYCLES INPUT'!$C$2:$C$9999,'QUALIFIED EFH'!$C58,'HOURS&amp;CYCLES INPUT'!$D$2:$D$9999,'QUALIFIED EFH'!CT$4,'HOURS&amp;CYCLES INPUT'!$E$2:$E$9999,'QUALIFIED EFH'!CT$5))</f>
        <v>397.55</v>
      </c>
      <c r="CU58" s="476">
        <f>IF(CU$2&lt;&gt;"",IF($C58&lt;&gt;"TBA",CU$2/114,0),SUMIFS('HOURS&amp;CYCLES INPUT'!$F$2:$F$9999,'HOURS&amp;CYCLES INPUT'!$C$2:$C$9999,'QUALIFIED EFH'!$C58,'HOURS&amp;CYCLES INPUT'!$D$2:$D$9999,'QUALIFIED EFH'!CU$4,'HOURS&amp;CYCLES INPUT'!$E$2:$E$9999,'QUALIFIED EFH'!CU$5))</f>
        <v>396.29</v>
      </c>
      <c r="CV58" s="476">
        <f>IF(CV$2&lt;&gt;"",IF($C58&lt;&gt;"TBA",CV$2/114,0),SUMIFS('HOURS&amp;CYCLES INPUT'!$F$2:$F$9999,'HOURS&amp;CYCLES INPUT'!$C$2:$C$9999,'QUALIFIED EFH'!$C58,'HOURS&amp;CYCLES INPUT'!$D$2:$D$9999,'QUALIFIED EFH'!CV$4,'HOURS&amp;CYCLES INPUT'!$E$2:$E$9999,'QUALIFIED EFH'!CV$5))</f>
        <v>432.02</v>
      </c>
      <c r="CW58" s="476">
        <f>IF(CW$2&lt;&gt;"",IF($C58&lt;&gt;"TBA",CW$2/114,0),SUMIFS('HOURS&amp;CYCLES INPUT'!$F$2:$F$9999,'HOURS&amp;CYCLES INPUT'!$C$2:$C$9999,'QUALIFIED EFH'!$C58,'HOURS&amp;CYCLES INPUT'!$D$2:$D$9999,'QUALIFIED EFH'!CW$4,'HOURS&amp;CYCLES INPUT'!$E$2:$E$9999,'QUALIFIED EFH'!CW$5))</f>
        <v>502.05</v>
      </c>
      <c r="CX58" s="476">
        <f>IF(CX$2&lt;&gt;"",IF($C58&lt;&gt;"TBA",CX$2/114,0),SUMIFS('HOURS&amp;CYCLES INPUT'!$F$2:$F$9999,'HOURS&amp;CYCLES INPUT'!$C$2:$C$9999,'QUALIFIED EFH'!$C58,'HOURS&amp;CYCLES INPUT'!$D$2:$D$9999,'QUALIFIED EFH'!CX$4,'HOURS&amp;CYCLES INPUT'!$E$2:$E$9999,'QUALIFIED EFH'!CX$5))</f>
        <v>179.33</v>
      </c>
      <c r="CY58" s="476">
        <f>IF(CY$2&lt;&gt;"",IF($C58&lt;&gt;"TBA",CY$2/114,0),SUMIFS('HOURS&amp;CYCLES INPUT'!$F$2:$F$9999,'HOURS&amp;CYCLES INPUT'!$C$2:$C$9999,'QUALIFIED EFH'!$C58,'HOURS&amp;CYCLES INPUT'!$D$2:$D$9999,'QUALIFIED EFH'!CY$4,'HOURS&amp;CYCLES INPUT'!$E$2:$E$9999,'QUALIFIED EFH'!CY$5))</f>
        <v>0</v>
      </c>
      <c r="CZ58" s="476">
        <f>IF(CZ$2&lt;&gt;"",IF($C58&lt;&gt;"TBA",CZ$2/114,0),SUMIFS('HOURS&amp;CYCLES INPUT'!$F$2:$F$9999,'HOURS&amp;CYCLES INPUT'!$C$2:$C$9999,'QUALIFIED EFH'!$C58,'HOURS&amp;CYCLES INPUT'!$D$2:$D$9999,'QUALIFIED EFH'!CZ$4,'HOURS&amp;CYCLES INPUT'!$E$2:$E$9999,'QUALIFIED EFH'!CZ$5))</f>
        <v>384.98</v>
      </c>
      <c r="DA58" s="476">
        <f>IF(DA$2&lt;&gt;"",IF($C58&lt;&gt;"TBA",DA$2/114,0),SUMIFS('HOURS&amp;CYCLES INPUT'!$F$2:$F$9999,'HOURS&amp;CYCLES INPUT'!$C$2:$C$9999,'QUALIFIED EFH'!$C58,'HOURS&amp;CYCLES INPUT'!$D$2:$D$9999,'QUALIFIED EFH'!DA$4,'HOURS&amp;CYCLES INPUT'!$E$2:$E$9999,'QUALIFIED EFH'!DA$5))</f>
        <v>442.61</v>
      </c>
      <c r="DB58" s="476">
        <f>IF(DB$2&lt;&gt;"",IF($C58&lt;&gt;"TBA",DB$2/114,0),SUMIFS('HOURS&amp;CYCLES INPUT'!$F$2:$F$9999,'HOURS&amp;CYCLES INPUT'!$C$2:$C$9999,'QUALIFIED EFH'!$C58,'HOURS&amp;CYCLES INPUT'!$D$2:$D$9999,'QUALIFIED EFH'!DB$4,'HOURS&amp;CYCLES INPUT'!$E$2:$E$9999,'QUALIFIED EFH'!DB$5))</f>
        <v>471.93</v>
      </c>
      <c r="DC58" s="476">
        <f>IF(DC$2&lt;&gt;"",IF($C58&lt;&gt;"TBA",DC$2/114,0),SUMIFS('HOURS&amp;CYCLES INPUT'!$F$2:$F$9999,'HOURS&amp;CYCLES INPUT'!$C$2:$C$9999,'QUALIFIED EFH'!$C58,'HOURS&amp;CYCLES INPUT'!$D$2:$D$9999,'QUALIFIED EFH'!DC$4,'HOURS&amp;CYCLES INPUT'!$E$2:$E$9999,'QUALIFIED EFH'!DC$5))</f>
        <v>454.18</v>
      </c>
      <c r="DD58" s="476">
        <f>IF(DD$2&lt;&gt;"",IF($C58&lt;&gt;"TBA",DD$2/114,0),SUMIFS('HOURS&amp;CYCLES INPUT'!$F$2:$F$9999,'HOURS&amp;CYCLES INPUT'!$C$2:$C$9999,'QUALIFIED EFH'!$C58,'HOURS&amp;CYCLES INPUT'!$D$2:$D$9999,'QUALIFIED EFH'!DD$4,'HOURS&amp;CYCLES INPUT'!$E$2:$E$9999,'QUALIFIED EFH'!DD$5))</f>
        <v>147.83000000000001</v>
      </c>
      <c r="DE58" s="476">
        <f>IF(DE$2&lt;&gt;"",IF($C58&lt;&gt;"TBA",DE$2/114,0),SUMIFS('HOURS&amp;CYCLES INPUT'!$F$2:$F$9999,'HOURS&amp;CYCLES INPUT'!$C$2:$C$9999,'QUALIFIED EFH'!$C58,'HOURS&amp;CYCLES INPUT'!$D$2:$D$9999,'QUALIFIED EFH'!DE$4,'HOURS&amp;CYCLES INPUT'!$E$2:$E$9999,'QUALIFIED EFH'!DE$5))</f>
        <v>0</v>
      </c>
      <c r="DF58" s="476">
        <f>IF(DF$2&lt;&gt;"",IF($C58&lt;&gt;"TBA",DF$2/114,0),SUMIFS('HOURS&amp;CYCLES INPUT'!$F$2:$F$9999,'HOURS&amp;CYCLES INPUT'!$C$2:$C$9999,'QUALIFIED EFH'!$C58,'HOURS&amp;CYCLES INPUT'!$D$2:$D$9999,'QUALIFIED EFH'!DF$4,'HOURS&amp;CYCLES INPUT'!$E$2:$E$9999,'QUALIFIED EFH'!DF$5))</f>
        <v>0</v>
      </c>
      <c r="DG58" s="476">
        <f>IF(DG$2&lt;&gt;"",IF($C58&lt;&gt;"TBA",DG$2/114,0),SUMIFS('HOURS&amp;CYCLES INPUT'!$F$2:$F$9999,'HOURS&amp;CYCLES INPUT'!$C$2:$C$9999,'QUALIFIED EFH'!$C58,'HOURS&amp;CYCLES INPUT'!$D$2:$D$9999,'QUALIFIED EFH'!DG$4,'HOURS&amp;CYCLES INPUT'!$E$2:$E$9999,'QUALIFIED EFH'!DG$5))</f>
        <v>0</v>
      </c>
      <c r="DH58" s="476">
        <f>IF(DH$2&lt;&gt;"",IF($C58&lt;&gt;"TBA",DH$2/114,0),SUMIFS('HOURS&amp;CYCLES INPUT'!$F$2:$F$9999,'HOURS&amp;CYCLES INPUT'!$C$2:$C$9999,'QUALIFIED EFH'!$C58,'HOURS&amp;CYCLES INPUT'!$D$2:$D$9999,'QUALIFIED EFH'!DH$4,'HOURS&amp;CYCLES INPUT'!$E$2:$E$9999,'QUALIFIED EFH'!DH$5))</f>
        <v>0</v>
      </c>
      <c r="DI58" s="476">
        <f>IF(DI$2&lt;&gt;"",IF($C58&lt;&gt;"TBA",DI$2/114,0),SUMIFS('HOURS&amp;CYCLES INPUT'!$F$2:$F$9999,'HOURS&amp;CYCLES INPUT'!$C$2:$C$9999,'QUALIFIED EFH'!$C58,'HOURS&amp;CYCLES INPUT'!$D$2:$D$9999,'QUALIFIED EFH'!DI$4,'HOURS&amp;CYCLES INPUT'!$E$2:$E$9999,'QUALIFIED EFH'!DI$5))</f>
        <v>0</v>
      </c>
      <c r="DJ58" s="476">
        <f>IF(DJ$2&lt;&gt;"",IF($C58&lt;&gt;"TBA",DJ$2/114,0),SUMIFS('HOURS&amp;CYCLES INPUT'!$F$2:$F$9999,'HOURS&amp;CYCLES INPUT'!$C$2:$C$9999,'QUALIFIED EFH'!$C58,'HOURS&amp;CYCLES INPUT'!$D$2:$D$9999,'QUALIFIED EFH'!DJ$4,'HOURS&amp;CYCLES INPUT'!$E$2:$E$9999,'QUALIFIED EFH'!DJ$5))</f>
        <v>0</v>
      </c>
      <c r="DK58" s="476">
        <f>IF(DK$2&lt;&gt;"",IF($C58&lt;&gt;"TBA",DK$2/114,0),SUMIFS('HOURS&amp;CYCLES INPUT'!$F$2:$F$9999,'HOURS&amp;CYCLES INPUT'!$C$2:$C$9999,'QUALIFIED EFH'!$C58,'HOURS&amp;CYCLES INPUT'!$D$2:$D$9999,'QUALIFIED EFH'!DK$4,'HOURS&amp;CYCLES INPUT'!$E$2:$E$9999,'QUALIFIED EFH'!DK$5))</f>
        <v>0</v>
      </c>
      <c r="DL58" s="476">
        <f>IF(DL$2&lt;&gt;"",IF($C58&lt;&gt;"TBA",DL$2/114,0),SUMIFS('HOURS&amp;CYCLES INPUT'!$F$2:$F$9999,'HOURS&amp;CYCLES INPUT'!$C$2:$C$9999,'QUALIFIED EFH'!$C58,'HOURS&amp;CYCLES INPUT'!$D$2:$D$9999,'QUALIFIED EFH'!DL$4,'HOURS&amp;CYCLES INPUT'!$E$2:$E$9999,'QUALIFIED EFH'!DL$5))</f>
        <v>0</v>
      </c>
      <c r="DM58" s="476">
        <f>IF(DM$2&lt;&gt;"",IF($C58&lt;&gt;"TBA",DM$2/114,0),SUMIFS('HOURS&amp;CYCLES INPUT'!$F$2:$F$9999,'HOURS&amp;CYCLES INPUT'!$C$2:$C$9999,'QUALIFIED EFH'!$C58,'HOURS&amp;CYCLES INPUT'!$D$2:$D$9999,'QUALIFIED EFH'!DM$4,'HOURS&amp;CYCLES INPUT'!$E$2:$E$9999,'QUALIFIED EFH'!DM$5))</f>
        <v>0</v>
      </c>
      <c r="DN58" s="476">
        <f>IF(DN$2&lt;&gt;"",IF($C58&lt;&gt;"TBA",DN$2/114,0),SUMIFS('HOURS&amp;CYCLES INPUT'!$F$2:$F$9999,'HOURS&amp;CYCLES INPUT'!$C$2:$C$9999,'QUALIFIED EFH'!$C58,'HOURS&amp;CYCLES INPUT'!$D$2:$D$9999,'QUALIFIED EFH'!DN$4,'HOURS&amp;CYCLES INPUT'!$E$2:$E$9999,'QUALIFIED EFH'!DN$5))</f>
        <v>0</v>
      </c>
      <c r="DO58" s="476">
        <f>IF(DO$2&lt;&gt;"",IF($C58&lt;&gt;"TBA",DO$2/114,0),SUMIFS('HOURS&amp;CYCLES INPUT'!$F$2:$F$9999,'HOURS&amp;CYCLES INPUT'!$C$2:$C$9999,'QUALIFIED EFH'!$C58,'HOURS&amp;CYCLES INPUT'!$D$2:$D$9999,'QUALIFIED EFH'!DO$4,'HOURS&amp;CYCLES INPUT'!$E$2:$E$9999,'QUALIFIED EFH'!DO$5))</f>
        <v>0</v>
      </c>
      <c r="DP58" s="476">
        <f>IF(DP$2&lt;&gt;"",IF($C58&lt;&gt;"TBA",DP$2/114,0),SUMIFS('HOURS&amp;CYCLES INPUT'!$F$2:$F$9999,'HOURS&amp;CYCLES INPUT'!$C$2:$C$9999,'QUALIFIED EFH'!$C58,'HOURS&amp;CYCLES INPUT'!$D$2:$D$9999,'QUALIFIED EFH'!DP$4,'HOURS&amp;CYCLES INPUT'!$E$2:$E$9999,'QUALIFIED EFH'!DP$5))</f>
        <v>0</v>
      </c>
      <c r="DQ58" s="476">
        <f>IF(DQ$2&lt;&gt;"",IF($C58&lt;&gt;"TBA",DQ$2/114,0),SUMIFS('HOURS&amp;CYCLES INPUT'!$F$2:$F$9999,'HOURS&amp;CYCLES INPUT'!$C$2:$C$9999,'QUALIFIED EFH'!$C58,'HOURS&amp;CYCLES INPUT'!$D$2:$D$9999,'QUALIFIED EFH'!DQ$4,'HOURS&amp;CYCLES INPUT'!$E$2:$E$9999,'QUALIFIED EFH'!DQ$5))</f>
        <v>0</v>
      </c>
      <c r="DR58" s="476">
        <f>IF(DR$2&lt;&gt;"",IF($C58&lt;&gt;"TBA",DR$2/114,0),SUMIFS('HOURS&amp;CYCLES INPUT'!$F$2:$F$9999,'HOURS&amp;CYCLES INPUT'!$C$2:$C$9999,'QUALIFIED EFH'!$C58,'HOURS&amp;CYCLES INPUT'!$D$2:$D$9999,'QUALIFIED EFH'!DR$4,'HOURS&amp;CYCLES INPUT'!$E$2:$E$9999,'QUALIFIED EFH'!DR$5))</f>
        <v>0</v>
      </c>
      <c r="DS58" s="476">
        <f>IF(DS$2&lt;&gt;"",IF($C58&lt;&gt;"TBA",DS$2/114,0),SUMIFS('HOURS&amp;CYCLES INPUT'!$F$2:$F$9999,'HOURS&amp;CYCLES INPUT'!$C$2:$C$9999,'QUALIFIED EFH'!$C58,'HOURS&amp;CYCLES INPUT'!$D$2:$D$9999,'QUALIFIED EFH'!DS$4,'HOURS&amp;CYCLES INPUT'!$E$2:$E$9999,'QUALIFIED EFH'!DS$5))</f>
        <v>0</v>
      </c>
      <c r="DT58" s="476">
        <f>IF(DT$2&lt;&gt;"",IF($C58&lt;&gt;"TBA",DT$2/114,0),SUMIFS('HOURS&amp;CYCLES INPUT'!$F$2:$F$9999,'HOURS&amp;CYCLES INPUT'!$C$2:$C$9999,'QUALIFIED EFH'!$C58,'HOURS&amp;CYCLES INPUT'!$D$2:$D$9999,'QUALIFIED EFH'!DT$4,'HOURS&amp;CYCLES INPUT'!$E$2:$E$9999,'QUALIFIED EFH'!DT$5))</f>
        <v>0</v>
      </c>
      <c r="DU58" s="476">
        <f>IF(DU$2&lt;&gt;"",IF($C58&lt;&gt;"TBA",DU$2/114,0),SUMIFS('HOURS&amp;CYCLES INPUT'!$F$2:$F$9999,'HOURS&amp;CYCLES INPUT'!$C$2:$C$9999,'QUALIFIED EFH'!$C58,'HOURS&amp;CYCLES INPUT'!$D$2:$D$9999,'QUALIFIED EFH'!DU$4,'HOURS&amp;CYCLES INPUT'!$E$2:$E$9999,'QUALIFIED EFH'!DU$5))</f>
        <v>0</v>
      </c>
      <c r="DV58" s="476">
        <f>IF(DV$2&lt;&gt;"",IF($C58&lt;&gt;"TBA",DV$2/114,0),SUMIFS('HOURS&amp;CYCLES INPUT'!$F$2:$F$9999,'HOURS&amp;CYCLES INPUT'!$C$2:$C$9999,'QUALIFIED EFH'!$C58,'HOURS&amp;CYCLES INPUT'!$D$2:$D$9999,'QUALIFIED EFH'!DV$4,'HOURS&amp;CYCLES INPUT'!$E$2:$E$9999,'QUALIFIED EFH'!DV$5))</f>
        <v>0</v>
      </c>
      <c r="DW58" s="476">
        <f>IF(DW$2&lt;&gt;"",IF($C58&lt;&gt;"TBA",DW$2/114,0),SUMIFS('HOURS&amp;CYCLES INPUT'!$F$2:$F$9999,'HOURS&amp;CYCLES INPUT'!$C$2:$C$9999,'QUALIFIED EFH'!$C58,'HOURS&amp;CYCLES INPUT'!$D$2:$D$9999,'QUALIFIED EFH'!DW$4,'HOURS&amp;CYCLES INPUT'!$E$2:$E$9999,'QUALIFIED EFH'!DW$5))</f>
        <v>0</v>
      </c>
      <c r="DX58" s="476">
        <f>IF(DX$2&lt;&gt;"",IF($C58&lt;&gt;"TBA",DX$2/114,0),SUMIFS('HOURS&amp;CYCLES INPUT'!$F$2:$F$9999,'HOURS&amp;CYCLES INPUT'!$C$2:$C$9999,'QUALIFIED EFH'!$C58,'HOURS&amp;CYCLES INPUT'!$D$2:$D$9999,'QUALIFIED EFH'!DX$4,'HOURS&amp;CYCLES INPUT'!$E$2:$E$9999,'QUALIFIED EFH'!DX$5))</f>
        <v>0</v>
      </c>
      <c r="DY58" s="476">
        <f>IF(DY$2&lt;&gt;"",IF($C58&lt;&gt;"TBA",DY$2/114,0),SUMIFS('HOURS&amp;CYCLES INPUT'!$F$2:$F$9999,'HOURS&amp;CYCLES INPUT'!$C$2:$C$9999,'QUALIFIED EFH'!$C58,'HOURS&amp;CYCLES INPUT'!$D$2:$D$9999,'QUALIFIED EFH'!DY$4,'HOURS&amp;CYCLES INPUT'!$E$2:$E$9999,'QUALIFIED EFH'!DY$5))</f>
        <v>0</v>
      </c>
      <c r="DZ58" s="476">
        <f>IF(DZ$2&lt;&gt;"",IF($C58&lt;&gt;"TBA",DZ$2/114,0),SUMIFS('HOURS&amp;CYCLES INPUT'!$F$2:$F$9999,'HOURS&amp;CYCLES INPUT'!$C$2:$C$9999,'QUALIFIED EFH'!$C58,'HOURS&amp;CYCLES INPUT'!$D$2:$D$9999,'QUALIFIED EFH'!DZ$4,'HOURS&amp;CYCLES INPUT'!$E$2:$E$9999,'QUALIFIED EFH'!DZ$5))</f>
        <v>0</v>
      </c>
      <c r="EA58" s="476">
        <f>IF(EA$2&lt;&gt;"",IF($C58&lt;&gt;"TBA",EA$2/114,0),SUMIFS('HOURS&amp;CYCLES INPUT'!$F$2:$F$9999,'HOURS&amp;CYCLES INPUT'!$C$2:$C$9999,'QUALIFIED EFH'!$C58,'HOURS&amp;CYCLES INPUT'!$D$2:$D$9999,'QUALIFIED EFH'!EA$4,'HOURS&amp;CYCLES INPUT'!$E$2:$E$9999,'QUALIFIED EFH'!EA$5))</f>
        <v>0</v>
      </c>
      <c r="EB58" s="476">
        <f>IF(EB$2&lt;&gt;"",IF($C58&lt;&gt;"TBA",EB$2/114,0),SUMIFS('HOURS&amp;CYCLES INPUT'!$F$2:$F$9999,'HOURS&amp;CYCLES INPUT'!$C$2:$C$9999,'QUALIFIED EFH'!$C58,'HOURS&amp;CYCLES INPUT'!$D$2:$D$9999,'QUALIFIED EFH'!EB$4,'HOURS&amp;CYCLES INPUT'!$E$2:$E$9999,'QUALIFIED EFH'!EB$5))</f>
        <v>0</v>
      </c>
      <c r="EC58" s="476">
        <f>IF(EC$2&lt;&gt;"",IF($C58&lt;&gt;"TBA",EC$2/114,0),SUMIFS('HOURS&amp;CYCLES INPUT'!$F$2:$F$9999,'HOURS&amp;CYCLES INPUT'!$C$2:$C$9999,'QUALIFIED EFH'!$C58,'HOURS&amp;CYCLES INPUT'!$D$2:$D$9999,'QUALIFIED EFH'!EC$4,'HOURS&amp;CYCLES INPUT'!$E$2:$E$9999,'QUALIFIED EFH'!EC$5))</f>
        <v>0</v>
      </c>
      <c r="ED58" s="476">
        <f>IF(ED$2&lt;&gt;"",IF($C58&lt;&gt;"TBA",ED$2/114,0),SUMIFS('HOURS&amp;CYCLES INPUT'!$F$2:$F$9999,'HOURS&amp;CYCLES INPUT'!$C$2:$C$9999,'QUALIFIED EFH'!$C58,'HOURS&amp;CYCLES INPUT'!$D$2:$D$9999,'QUALIFIED EFH'!ED$4,'HOURS&amp;CYCLES INPUT'!$E$2:$E$9999,'QUALIFIED EFH'!ED$5))</f>
        <v>0</v>
      </c>
      <c r="EE58" s="476">
        <f>IF(EE$2&lt;&gt;"",IF($C58&lt;&gt;"TBA",EE$2/114,0),SUMIFS('HOURS&amp;CYCLES INPUT'!$F$2:$F$9999,'HOURS&amp;CYCLES INPUT'!$C$2:$C$9999,'QUALIFIED EFH'!$C58,'HOURS&amp;CYCLES INPUT'!$D$2:$D$9999,'QUALIFIED EFH'!EE$4,'HOURS&amp;CYCLES INPUT'!$E$2:$E$9999,'QUALIFIED EFH'!EE$5))</f>
        <v>0</v>
      </c>
      <c r="EF58" s="476">
        <f>IF(EF$2&lt;&gt;"",IF($C58&lt;&gt;"TBA",EF$2/114,0),SUMIFS('HOURS&amp;CYCLES INPUT'!$F$2:$F$9999,'HOURS&amp;CYCLES INPUT'!$C$2:$C$9999,'QUALIFIED EFH'!$C58,'HOURS&amp;CYCLES INPUT'!$D$2:$D$9999,'QUALIFIED EFH'!EF$4,'HOURS&amp;CYCLES INPUT'!$E$2:$E$9999,'QUALIFIED EFH'!EF$5))</f>
        <v>0</v>
      </c>
      <c r="EG58" s="476">
        <f>IF(EG$2&lt;&gt;"",IF($C58&lt;&gt;"TBA",EG$2/114,0),SUMIFS('HOURS&amp;CYCLES INPUT'!$F$2:$F$9999,'HOURS&amp;CYCLES INPUT'!$C$2:$C$9999,'QUALIFIED EFH'!$C58,'HOURS&amp;CYCLES INPUT'!$D$2:$D$9999,'QUALIFIED EFH'!EG$4,'HOURS&amp;CYCLES INPUT'!$E$2:$E$9999,'QUALIFIED EFH'!EG$5))</f>
        <v>0</v>
      </c>
      <c r="EH58" s="476">
        <f>IF(EH$2&lt;&gt;"",IF($C58&lt;&gt;"TBA",EH$2/114,0),SUMIFS('HOURS&amp;CYCLES INPUT'!$F$2:$F$9999,'HOURS&amp;CYCLES INPUT'!$C$2:$C$9999,'QUALIFIED EFH'!$C58,'HOURS&amp;CYCLES INPUT'!$D$2:$D$9999,'QUALIFIED EFH'!EH$4,'HOURS&amp;CYCLES INPUT'!$E$2:$E$9999,'QUALIFIED EFH'!EH$5))</f>
        <v>0</v>
      </c>
      <c r="EI58" s="476">
        <f>IF(EI$2&lt;&gt;"",IF($C58&lt;&gt;"TBA",EI$2/114,0),SUMIFS('HOURS&amp;CYCLES INPUT'!$F$2:$F$9999,'HOURS&amp;CYCLES INPUT'!$C$2:$C$9999,'QUALIFIED EFH'!$C58,'HOURS&amp;CYCLES INPUT'!$D$2:$D$9999,'QUALIFIED EFH'!EI$4,'HOURS&amp;CYCLES INPUT'!$E$2:$E$9999,'QUALIFIED EFH'!EI$5))</f>
        <v>0</v>
      </c>
      <c r="EJ58" s="476">
        <f>IF(EJ$2&lt;&gt;"",IF($C58&lt;&gt;"TBA",EJ$2/114,0),SUMIFS('HOURS&amp;CYCLES INPUT'!$F$2:$F$9999,'HOURS&amp;CYCLES INPUT'!$C$2:$C$9999,'QUALIFIED EFH'!$C58,'HOURS&amp;CYCLES INPUT'!$D$2:$D$9999,'QUALIFIED EFH'!EJ$4,'HOURS&amp;CYCLES INPUT'!$E$2:$E$9999,'QUALIFIED EFH'!EJ$5))</f>
        <v>0</v>
      </c>
      <c r="EK58" s="476">
        <f>IF(EK$2&lt;&gt;"",IF($C58&lt;&gt;"TBA",EK$2/114,0),SUMIFS('HOURS&amp;CYCLES INPUT'!$F$2:$F$9999,'HOURS&amp;CYCLES INPUT'!$C$2:$C$9999,'QUALIFIED EFH'!$C58,'HOURS&amp;CYCLES INPUT'!$D$2:$D$9999,'QUALIFIED EFH'!EK$4,'HOURS&amp;CYCLES INPUT'!$E$2:$E$9999,'QUALIFIED EFH'!EK$5))</f>
        <v>0</v>
      </c>
      <c r="EL58" s="476">
        <f>IF(EL$2&lt;&gt;"",IF($C58&lt;&gt;"TBA",EL$2/114,0),SUMIFS('HOURS&amp;CYCLES INPUT'!$F$2:$F$9999,'HOURS&amp;CYCLES INPUT'!$C$2:$C$9999,'QUALIFIED EFH'!$C58,'HOURS&amp;CYCLES INPUT'!$D$2:$D$9999,'QUALIFIED EFH'!EL$4,'HOURS&amp;CYCLES INPUT'!$E$2:$E$9999,'QUALIFIED EFH'!EL$5))</f>
        <v>0</v>
      </c>
      <c r="EM58" s="476">
        <f>IF(EM$2&lt;&gt;"",IF($C58&lt;&gt;"TBA",EM$2/114,0),SUMIFS('HOURS&amp;CYCLES INPUT'!$F$2:$F$9999,'HOURS&amp;CYCLES INPUT'!$C$2:$C$9999,'QUALIFIED EFH'!$C58,'HOURS&amp;CYCLES INPUT'!$D$2:$D$9999,'QUALIFIED EFH'!EM$4,'HOURS&amp;CYCLES INPUT'!$E$2:$E$9999,'QUALIFIED EFH'!EM$5))</f>
        <v>0</v>
      </c>
      <c r="EN58" s="476">
        <f>IF(EN$2&lt;&gt;"",IF($C58&lt;&gt;"TBA",EN$2/114,0),SUMIFS('HOURS&amp;CYCLES INPUT'!$F$2:$F$9999,'HOURS&amp;CYCLES INPUT'!$C$2:$C$9999,'QUALIFIED EFH'!$C58,'HOURS&amp;CYCLES INPUT'!$D$2:$D$9999,'QUALIFIED EFH'!EN$4,'HOURS&amp;CYCLES INPUT'!$E$2:$E$9999,'QUALIFIED EFH'!EN$5))</f>
        <v>0</v>
      </c>
      <c r="EO58" s="476">
        <f>IF(EO$2&lt;&gt;"",IF($C58&lt;&gt;"TBA",EO$2/114,0),SUMIFS('HOURS&amp;CYCLES INPUT'!$F$2:$F$9999,'HOURS&amp;CYCLES INPUT'!$C$2:$C$9999,'QUALIFIED EFH'!$C58,'HOURS&amp;CYCLES INPUT'!$D$2:$D$9999,'QUALIFIED EFH'!EO$4,'HOURS&amp;CYCLES INPUT'!$E$2:$E$9999,'QUALIFIED EFH'!EO$5))</f>
        <v>0</v>
      </c>
      <c r="EP58" s="476">
        <f>IF(EP$2&lt;&gt;"",IF($C58&lt;&gt;"TBA",EP$2/114,0),SUMIFS('HOURS&amp;CYCLES INPUT'!$F$2:$F$9999,'HOURS&amp;CYCLES INPUT'!$C$2:$C$9999,'QUALIFIED EFH'!$C58,'HOURS&amp;CYCLES INPUT'!$D$2:$D$9999,'QUALIFIED EFH'!EP$4,'HOURS&amp;CYCLES INPUT'!$E$2:$E$9999,'QUALIFIED EFH'!EP$5))</f>
        <v>0</v>
      </c>
      <c r="EQ58" s="476">
        <f>IF(EQ$2&lt;&gt;"",IF($C58&lt;&gt;"TBA",EQ$2/114,0),SUMIFS('HOURS&amp;CYCLES INPUT'!$F$2:$F$9999,'HOURS&amp;CYCLES INPUT'!$C$2:$C$9999,'QUALIFIED EFH'!$C58,'HOURS&amp;CYCLES INPUT'!$D$2:$D$9999,'QUALIFIED EFH'!EQ$4,'HOURS&amp;CYCLES INPUT'!$E$2:$E$9999,'QUALIFIED EFH'!EQ$5))</f>
        <v>0</v>
      </c>
      <c r="ER58" s="476">
        <f>IF(ER$2&lt;&gt;"",IF($C58&lt;&gt;"TBA",ER$2/114,0),SUMIFS('HOURS&amp;CYCLES INPUT'!$F$2:$F$9999,'HOURS&amp;CYCLES INPUT'!$C$2:$C$9999,'QUALIFIED EFH'!$C58,'HOURS&amp;CYCLES INPUT'!$D$2:$D$9999,'QUALIFIED EFH'!ER$4,'HOURS&amp;CYCLES INPUT'!$E$2:$E$9999,'QUALIFIED EFH'!ER$5))</f>
        <v>0</v>
      </c>
      <c r="ES58" s="476">
        <f>IF(ES$2&lt;&gt;"",IF($C58&lt;&gt;"TBA",ES$2/114,0),SUMIFS('HOURS&amp;CYCLES INPUT'!$F$2:$F$9999,'HOURS&amp;CYCLES INPUT'!$C$2:$C$9999,'QUALIFIED EFH'!$C58,'HOURS&amp;CYCLES INPUT'!$D$2:$D$9999,'QUALIFIED EFH'!ES$4,'HOURS&amp;CYCLES INPUT'!$E$2:$E$9999,'QUALIFIED EFH'!ES$5))</f>
        <v>0</v>
      </c>
      <c r="ET58" s="476">
        <f>IF(ET$2&lt;&gt;"",IF($C58&lt;&gt;"TBA",ET$2/114,0),SUMIFS('HOURS&amp;CYCLES INPUT'!$F$2:$F$9999,'HOURS&amp;CYCLES INPUT'!$C$2:$C$9999,'QUALIFIED EFH'!$C58,'HOURS&amp;CYCLES INPUT'!$D$2:$D$9999,'QUALIFIED EFH'!ET$4,'HOURS&amp;CYCLES INPUT'!$E$2:$E$9999,'QUALIFIED EFH'!ET$5))</f>
        <v>0</v>
      </c>
      <c r="EU58" s="476">
        <f>IF(EU$2&lt;&gt;"",IF($C58&lt;&gt;"TBA",EU$2/114,0),SUMIFS('HOURS&amp;CYCLES INPUT'!$F$2:$F$9999,'HOURS&amp;CYCLES INPUT'!$C$2:$C$9999,'QUALIFIED EFH'!$C58,'HOURS&amp;CYCLES INPUT'!$D$2:$D$9999,'QUALIFIED EFH'!EU$4,'HOURS&amp;CYCLES INPUT'!$E$2:$E$9999,'QUALIFIED EFH'!EU$5))</f>
        <v>0</v>
      </c>
      <c r="EV58" s="476">
        <f>IF(EV$2&lt;&gt;"",IF($C58&lt;&gt;"TBA",EV$2/114,0),SUMIFS('HOURS&amp;CYCLES INPUT'!$F$2:$F$9999,'HOURS&amp;CYCLES INPUT'!$C$2:$C$9999,'QUALIFIED EFH'!$C58,'HOURS&amp;CYCLES INPUT'!$D$2:$D$9999,'QUALIFIED EFH'!EV$4,'HOURS&amp;CYCLES INPUT'!$E$2:$E$9999,'QUALIFIED EFH'!EV$5))</f>
        <v>0</v>
      </c>
      <c r="EW58" s="476">
        <f>IF(EW$2&lt;&gt;"",IF($C58&lt;&gt;"TBA",EW$2/114,0),SUMIFS('HOURS&amp;CYCLES INPUT'!$F$2:$F$9999,'HOURS&amp;CYCLES INPUT'!$C$2:$C$9999,'QUALIFIED EFH'!$C58,'HOURS&amp;CYCLES INPUT'!$D$2:$D$9999,'QUALIFIED EFH'!EW$4,'HOURS&amp;CYCLES INPUT'!$E$2:$E$9999,'QUALIFIED EFH'!EW$5))</f>
        <v>0</v>
      </c>
      <c r="EX58" s="476">
        <f>IF(EX$2&lt;&gt;"",IF($C58&lt;&gt;"TBA",EX$2/114,0),SUMIFS('HOURS&amp;CYCLES INPUT'!$F$2:$F$9999,'HOURS&amp;CYCLES INPUT'!$C$2:$C$9999,'QUALIFIED EFH'!$C58,'HOURS&amp;CYCLES INPUT'!$D$2:$D$9999,'QUALIFIED EFH'!EX$4,'HOURS&amp;CYCLES INPUT'!$E$2:$E$9999,'QUALIFIED EFH'!EX$5))</f>
        <v>0</v>
      </c>
      <c r="EY58" s="476">
        <f>IF(EY$2&lt;&gt;"",IF($C58&lt;&gt;"TBA",EY$2/114,0),SUMIFS('HOURS&amp;CYCLES INPUT'!$F$2:$F$9999,'HOURS&amp;CYCLES INPUT'!$C$2:$C$9999,'QUALIFIED EFH'!$C58,'HOURS&amp;CYCLES INPUT'!$D$2:$D$9999,'QUALIFIED EFH'!EY$4,'HOURS&amp;CYCLES INPUT'!$E$2:$E$9999,'QUALIFIED EFH'!EY$5))</f>
        <v>0</v>
      </c>
      <c r="EZ58" s="476">
        <f>IF(EZ$2&lt;&gt;"",IF($C58&lt;&gt;"TBA",EZ$2/114,0),SUMIFS('HOURS&amp;CYCLES INPUT'!$F$2:$F$9999,'HOURS&amp;CYCLES INPUT'!$C$2:$C$9999,'QUALIFIED EFH'!$C58,'HOURS&amp;CYCLES INPUT'!$D$2:$D$9999,'QUALIFIED EFH'!EZ$4,'HOURS&amp;CYCLES INPUT'!$E$2:$E$9999,'QUALIFIED EFH'!EZ$5))</f>
        <v>0</v>
      </c>
      <c r="FA58" s="476">
        <f>IF(FA$2&lt;&gt;"",IF($C58&lt;&gt;"TBA",FA$2/114,0),SUMIFS('HOURS&amp;CYCLES INPUT'!$F$2:$F$9999,'HOURS&amp;CYCLES INPUT'!$C$2:$C$9999,'QUALIFIED EFH'!$C58,'HOURS&amp;CYCLES INPUT'!$D$2:$D$9999,'QUALIFIED EFH'!FA$4,'HOURS&amp;CYCLES INPUT'!$E$2:$E$9999,'QUALIFIED EFH'!FA$5))</f>
        <v>0</v>
      </c>
      <c r="FB58" s="476">
        <f>IF(FB$2&lt;&gt;"",IF($C58&lt;&gt;"TBA",FB$2/114,0),SUMIFS('HOURS&amp;CYCLES INPUT'!$F$2:$F$9999,'HOURS&amp;CYCLES INPUT'!$C$2:$C$9999,'QUALIFIED EFH'!$C58,'HOURS&amp;CYCLES INPUT'!$D$2:$D$9999,'QUALIFIED EFH'!FB$4,'HOURS&amp;CYCLES INPUT'!$E$2:$E$9999,'QUALIFIED EFH'!FB$5))</f>
        <v>0</v>
      </c>
      <c r="FC58" s="476">
        <f>IF(FC$2&lt;&gt;"",IF($C58&lt;&gt;"TBA",FC$2/114,0),SUMIFS('HOURS&amp;CYCLES INPUT'!$F$2:$F$9999,'HOURS&amp;CYCLES INPUT'!$C$2:$C$9999,'QUALIFIED EFH'!$C58,'HOURS&amp;CYCLES INPUT'!$D$2:$D$9999,'QUALIFIED EFH'!FC$4,'HOURS&amp;CYCLES INPUT'!$E$2:$E$9999,'QUALIFIED EFH'!FC$5))</f>
        <v>0</v>
      </c>
      <c r="FD58" s="476">
        <f>IF(FD$2&lt;&gt;"",IF($C58&lt;&gt;"TBA",FD$2/114,0),SUMIFS('HOURS&amp;CYCLES INPUT'!$F$2:$F$9999,'HOURS&amp;CYCLES INPUT'!$C$2:$C$9999,'QUALIFIED EFH'!$C58,'HOURS&amp;CYCLES INPUT'!$D$2:$D$9999,'QUALIFIED EFH'!FD$4,'HOURS&amp;CYCLES INPUT'!$E$2:$E$9999,'QUALIFIED EFH'!FD$5))</f>
        <v>0</v>
      </c>
      <c r="FE58" s="476">
        <f>IF(FE$2&lt;&gt;"",IF($C58&lt;&gt;"TBA",FE$2/114,0),SUMIFS('HOURS&amp;CYCLES INPUT'!$F$2:$F$9999,'HOURS&amp;CYCLES INPUT'!$C$2:$C$9999,'QUALIFIED EFH'!$C58,'HOURS&amp;CYCLES INPUT'!$D$2:$D$9999,'QUALIFIED EFH'!FE$4,'HOURS&amp;CYCLES INPUT'!$E$2:$E$9999,'QUALIFIED EFH'!FE$5))</f>
        <v>0</v>
      </c>
      <c r="FF58" s="476">
        <f>IF(FF$2&lt;&gt;"",IF($C58&lt;&gt;"TBA",FF$2/114,0),SUMIFS('HOURS&amp;CYCLES INPUT'!$F$2:$F$9999,'HOURS&amp;CYCLES INPUT'!$C$2:$C$9999,'QUALIFIED EFH'!$C58,'HOURS&amp;CYCLES INPUT'!$D$2:$D$9999,'QUALIFIED EFH'!FF$4,'HOURS&amp;CYCLES INPUT'!$E$2:$E$9999,'QUALIFIED EFH'!FF$5))</f>
        <v>0</v>
      </c>
      <c r="FG58" s="476">
        <f>IF(FG$2&lt;&gt;"",IF($C58&lt;&gt;"TBA",FG$2/114,0),SUMIFS('HOURS&amp;CYCLES INPUT'!$F$2:$F$9999,'HOURS&amp;CYCLES INPUT'!$C$2:$C$9999,'QUALIFIED EFH'!$C58,'HOURS&amp;CYCLES INPUT'!$D$2:$D$9999,'QUALIFIED EFH'!FG$4,'HOURS&amp;CYCLES INPUT'!$E$2:$E$9999,'QUALIFIED EFH'!FG$5))</f>
        <v>0</v>
      </c>
      <c r="FH58" s="476">
        <f>IF(FH$2&lt;&gt;"",IF($C58&lt;&gt;"TBA",FH$2/114,0),SUMIFS('HOURS&amp;CYCLES INPUT'!$F$2:$F$9999,'HOURS&amp;CYCLES INPUT'!$C$2:$C$9999,'QUALIFIED EFH'!$C58,'HOURS&amp;CYCLES INPUT'!$D$2:$D$9999,'QUALIFIED EFH'!FH$4,'HOURS&amp;CYCLES INPUT'!$E$2:$E$9999,'QUALIFIED EFH'!FH$5))</f>
        <v>0</v>
      </c>
      <c r="FI58" s="476">
        <f>IF(FI$2&lt;&gt;"",IF($C58&lt;&gt;"TBA",FI$2/114,0),SUMIFS('HOURS&amp;CYCLES INPUT'!$F$2:$F$9999,'HOURS&amp;CYCLES INPUT'!$C$2:$C$9999,'QUALIFIED EFH'!$C58,'HOURS&amp;CYCLES INPUT'!$D$2:$D$9999,'QUALIFIED EFH'!FI$4,'HOURS&amp;CYCLES INPUT'!$E$2:$E$9999,'QUALIFIED EFH'!FI$5))</f>
        <v>0</v>
      </c>
      <c r="FJ58" s="476">
        <f>IF(FJ$2&lt;&gt;"",IF($C58&lt;&gt;"TBA",FJ$2/114,0),SUMIFS('HOURS&amp;CYCLES INPUT'!$F$2:$F$9999,'HOURS&amp;CYCLES INPUT'!$C$2:$C$9999,'QUALIFIED EFH'!$C58,'HOURS&amp;CYCLES INPUT'!$D$2:$D$9999,'QUALIFIED EFH'!FJ$4,'HOURS&amp;CYCLES INPUT'!$E$2:$E$9999,'QUALIFIED EFH'!FJ$5))</f>
        <v>0</v>
      </c>
      <c r="FK58" s="476">
        <f>IF(FK$2&lt;&gt;"",IF($C58&lt;&gt;"TBA",FK$2/114,0),SUMIFS('HOURS&amp;CYCLES INPUT'!$F$2:$F$9999,'HOURS&amp;CYCLES INPUT'!$C$2:$C$9999,'QUALIFIED EFH'!$C58,'HOURS&amp;CYCLES INPUT'!$D$2:$D$9999,'QUALIFIED EFH'!FK$4,'HOURS&amp;CYCLES INPUT'!$E$2:$E$9999,'QUALIFIED EFH'!FK$5))</f>
        <v>0</v>
      </c>
      <c r="FL58" s="476">
        <f>IF(FL$2&lt;&gt;"",IF($C58&lt;&gt;"TBA",FL$2/114,0),SUMIFS('HOURS&amp;CYCLES INPUT'!$F$2:$F$9999,'HOURS&amp;CYCLES INPUT'!$C$2:$C$9999,'QUALIFIED EFH'!$C58,'HOURS&amp;CYCLES INPUT'!$D$2:$D$9999,'QUALIFIED EFH'!FL$4,'HOURS&amp;CYCLES INPUT'!$E$2:$E$9999,'QUALIFIED EFH'!FL$5))</f>
        <v>0</v>
      </c>
      <c r="FM58" s="476">
        <f>IF(FM$2&lt;&gt;"",IF($C58&lt;&gt;"TBA",FM$2/114,0),SUMIFS('HOURS&amp;CYCLES INPUT'!$F$2:$F$9999,'HOURS&amp;CYCLES INPUT'!$C$2:$C$9999,'QUALIFIED EFH'!$C58,'HOURS&amp;CYCLES INPUT'!$D$2:$D$9999,'QUALIFIED EFH'!FM$4,'HOURS&amp;CYCLES INPUT'!$E$2:$E$9999,'QUALIFIED EFH'!FM$5))</f>
        <v>0</v>
      </c>
      <c r="FN58" s="476">
        <f>IF(FN$2&lt;&gt;"",IF($C58&lt;&gt;"TBA",FN$2/114,0),SUMIFS('HOURS&amp;CYCLES INPUT'!$F$2:$F$9999,'HOURS&amp;CYCLES INPUT'!$C$2:$C$9999,'QUALIFIED EFH'!$C58,'HOURS&amp;CYCLES INPUT'!$D$2:$D$9999,'QUALIFIED EFH'!FN$4,'HOURS&amp;CYCLES INPUT'!$E$2:$E$9999,'QUALIFIED EFH'!FN$5))</f>
        <v>0</v>
      </c>
      <c r="FO58" s="476">
        <f>IF(FO$2&lt;&gt;"",IF($C58&lt;&gt;"TBA",FO$2/114,0),SUMIFS('HOURS&amp;CYCLES INPUT'!$F$2:$F$9999,'HOURS&amp;CYCLES INPUT'!$C$2:$C$9999,'QUALIFIED EFH'!$C58,'HOURS&amp;CYCLES INPUT'!$D$2:$D$9999,'QUALIFIED EFH'!FO$4,'HOURS&amp;CYCLES INPUT'!$E$2:$E$9999,'QUALIFIED EFH'!FO$5))</f>
        <v>0</v>
      </c>
      <c r="FP58" s="476">
        <f>IF(FP$2&lt;&gt;"",IF($C58&lt;&gt;"TBA",FP$2/114,0),SUMIFS('HOURS&amp;CYCLES INPUT'!$F$2:$F$9999,'HOURS&amp;CYCLES INPUT'!$C$2:$C$9999,'QUALIFIED EFH'!$C58,'HOURS&amp;CYCLES INPUT'!$D$2:$D$9999,'QUALIFIED EFH'!FP$4,'HOURS&amp;CYCLES INPUT'!$E$2:$E$9999,'QUALIFIED EFH'!FP$5))</f>
        <v>0</v>
      </c>
      <c r="FQ58" s="476">
        <f>IF(FQ$2&lt;&gt;"",IF($C58&lt;&gt;"TBA",FQ$2/114,0),SUMIFS('HOURS&amp;CYCLES INPUT'!$F$2:$F$9999,'HOURS&amp;CYCLES INPUT'!$C$2:$C$9999,'QUALIFIED EFH'!$C58,'HOURS&amp;CYCLES INPUT'!$D$2:$D$9999,'QUALIFIED EFH'!FQ$4,'HOURS&amp;CYCLES INPUT'!$E$2:$E$9999,'QUALIFIED EFH'!FQ$5))</f>
        <v>0</v>
      </c>
      <c r="FR58" s="476">
        <f>IF(FR$2&lt;&gt;"",IF($C58&lt;&gt;"TBA",FR$2/114,0),SUMIFS('HOURS&amp;CYCLES INPUT'!$F$2:$F$9999,'HOURS&amp;CYCLES INPUT'!$C$2:$C$9999,'QUALIFIED EFH'!$C58,'HOURS&amp;CYCLES INPUT'!$D$2:$D$9999,'QUALIFIED EFH'!FR$4,'HOURS&amp;CYCLES INPUT'!$E$2:$E$9999,'QUALIFIED EFH'!FR$5))</f>
        <v>0</v>
      </c>
      <c r="FS58" s="476">
        <f>IF(FS$2&lt;&gt;"",IF($C58&lt;&gt;"TBA",FS$2/114,0),SUMIFS('HOURS&amp;CYCLES INPUT'!$F$2:$F$9999,'HOURS&amp;CYCLES INPUT'!$C$2:$C$9999,'QUALIFIED EFH'!$C58,'HOURS&amp;CYCLES INPUT'!$D$2:$D$9999,'QUALIFIED EFH'!FS$4,'HOURS&amp;CYCLES INPUT'!$E$2:$E$9999,'QUALIFIED EFH'!FS$5))</f>
        <v>0</v>
      </c>
      <c r="FT58" s="476">
        <f>IF(FT$2&lt;&gt;"",IF($C58&lt;&gt;"TBA",FT$2/114,0),SUMIFS('HOURS&amp;CYCLES INPUT'!$F$2:$F$9999,'HOURS&amp;CYCLES INPUT'!$C$2:$C$9999,'QUALIFIED EFH'!$C58,'HOURS&amp;CYCLES INPUT'!$D$2:$D$9999,'QUALIFIED EFH'!FT$4,'HOURS&amp;CYCLES INPUT'!$E$2:$E$9999,'QUALIFIED EFH'!FT$5))</f>
        <v>0</v>
      </c>
      <c r="FU58" s="476">
        <f>IF(FU$2&lt;&gt;"",IF($C58&lt;&gt;"TBA",FU$2/114,0),SUMIFS('HOURS&amp;CYCLES INPUT'!$F$2:$F$9999,'HOURS&amp;CYCLES INPUT'!$C$2:$C$9999,'QUALIFIED EFH'!$C58,'HOURS&amp;CYCLES INPUT'!$D$2:$D$9999,'QUALIFIED EFH'!FU$4,'HOURS&amp;CYCLES INPUT'!$E$2:$E$9999,'QUALIFIED EFH'!FU$5))</f>
        <v>0</v>
      </c>
      <c r="FV58" s="476">
        <f>IF(FV$2&lt;&gt;"",IF($C58&lt;&gt;"TBA",FV$2/114,0),SUMIFS('HOURS&amp;CYCLES INPUT'!$F$2:$F$9999,'HOURS&amp;CYCLES INPUT'!$C$2:$C$9999,'QUALIFIED EFH'!$C58,'HOURS&amp;CYCLES INPUT'!$D$2:$D$9999,'QUALIFIED EFH'!FV$4,'HOURS&amp;CYCLES INPUT'!$E$2:$E$9999,'QUALIFIED EFH'!FV$5))</f>
        <v>0</v>
      </c>
      <c r="FW58" s="476">
        <f>IF(FW$2&lt;&gt;"",IF($C58&lt;&gt;"TBA",FW$2/114,0),SUMIFS('HOURS&amp;CYCLES INPUT'!$F$2:$F$9999,'HOURS&amp;CYCLES INPUT'!$C$2:$C$9999,'QUALIFIED EFH'!$C58,'HOURS&amp;CYCLES INPUT'!$D$2:$D$9999,'QUALIFIED EFH'!FW$4,'HOURS&amp;CYCLES INPUT'!$E$2:$E$9999,'QUALIFIED EFH'!FW$5))</f>
        <v>0</v>
      </c>
      <c r="FX58" s="476">
        <f>IF(FX$2&lt;&gt;"",IF($C58&lt;&gt;"TBA",FX$2/114,0),SUMIFS('HOURS&amp;CYCLES INPUT'!$F$2:$F$9999,'HOURS&amp;CYCLES INPUT'!$C$2:$C$9999,'QUALIFIED EFH'!$C58,'HOURS&amp;CYCLES INPUT'!$D$2:$D$9999,'QUALIFIED EFH'!FX$4,'HOURS&amp;CYCLES INPUT'!$E$2:$E$9999,'QUALIFIED EFH'!FX$5))</f>
        <v>0</v>
      </c>
      <c r="FY58" s="476">
        <f>IF(FY$2&lt;&gt;"",IF($C58&lt;&gt;"TBA",FY$2/114,0),SUMIFS('HOURS&amp;CYCLES INPUT'!$F$2:$F$9999,'HOURS&amp;CYCLES INPUT'!$C$2:$C$9999,'QUALIFIED EFH'!$C58,'HOURS&amp;CYCLES INPUT'!$D$2:$D$9999,'QUALIFIED EFH'!FY$4,'HOURS&amp;CYCLES INPUT'!$E$2:$E$9999,'QUALIFIED EFH'!FY$5))</f>
        <v>0</v>
      </c>
      <c r="FZ58" s="476">
        <f>IF(FZ$2&lt;&gt;"",IF($C58&lt;&gt;"TBA",FZ$2/114,0),SUMIFS('HOURS&amp;CYCLES INPUT'!$F$2:$F$9999,'HOURS&amp;CYCLES INPUT'!$C$2:$C$9999,'QUALIFIED EFH'!$C58,'HOURS&amp;CYCLES INPUT'!$D$2:$D$9999,'QUALIFIED EFH'!FZ$4,'HOURS&amp;CYCLES INPUT'!$E$2:$E$9999,'QUALIFIED EFH'!FZ$5))</f>
        <v>0</v>
      </c>
      <c r="GA58" s="476">
        <f>IF(GA$2&lt;&gt;"",IF($C58&lt;&gt;"TBA",GA$2/114,0),SUMIFS('HOURS&amp;CYCLES INPUT'!$F$2:$F$9999,'HOURS&amp;CYCLES INPUT'!$C$2:$C$9999,'QUALIFIED EFH'!$C58,'HOURS&amp;CYCLES INPUT'!$D$2:$D$9999,'QUALIFIED EFH'!GA$4,'HOURS&amp;CYCLES INPUT'!$E$2:$E$9999,'QUALIFIED EFH'!GA$5))</f>
        <v>0</v>
      </c>
      <c r="GB58" s="476">
        <f>IF(GB$2&lt;&gt;"",IF($C58&lt;&gt;"TBA",GB$2/114,0),SUMIFS('HOURS&amp;CYCLES INPUT'!$F$2:$F$9999,'HOURS&amp;CYCLES INPUT'!$C$2:$C$9999,'QUALIFIED EFH'!$C58,'HOURS&amp;CYCLES INPUT'!$D$2:$D$9999,'QUALIFIED EFH'!GB$4,'HOURS&amp;CYCLES INPUT'!$E$2:$E$9999,'QUALIFIED EFH'!GB$5))</f>
        <v>0</v>
      </c>
    </row>
    <row r="59" spans="3:184" x14ac:dyDescent="0.35">
      <c r="C59" s="472">
        <f>'QUALIFIED ENGINES'!D60</f>
        <v>91512</v>
      </c>
      <c r="D59" s="476">
        <f>IF(D$2&lt;&gt;"",IF($C59&lt;&gt;"TBA",D$2/114,0),SUMIFS('HOURS&amp;CYCLES INPUT'!$F$2:$F$9999,'HOURS&amp;CYCLES INPUT'!$C$2:$C$9999,'QUALIFIED EFH'!$C59,'HOURS&amp;CYCLES INPUT'!$D$2:$D$9999,'QUALIFIED EFH'!D$4,'HOURS&amp;CYCLES INPUT'!$E$2:$E$9999,'QUALIFIED EFH'!D$5))</f>
        <v>0</v>
      </c>
      <c r="E59" s="476">
        <f>IF(E$2&lt;&gt;"",IF($C59&lt;&gt;"TBA",E$2/114,0),SUMIFS('HOURS&amp;CYCLES INPUT'!$F$2:$F$9999,'HOURS&amp;CYCLES INPUT'!$C$2:$C$9999,'QUALIFIED EFH'!$C59,'HOURS&amp;CYCLES INPUT'!$D$2:$D$9999,'QUALIFIED EFH'!E$4,'HOURS&amp;CYCLES INPUT'!$E$2:$E$9999,'QUALIFIED EFH'!E$5))</f>
        <v>0</v>
      </c>
      <c r="F59" s="476">
        <f>IF(F$2&lt;&gt;"",IF($C59&lt;&gt;"TBA",F$2/114,0),SUMIFS('HOURS&amp;CYCLES INPUT'!$F$2:$F$9999,'HOURS&amp;CYCLES INPUT'!$C$2:$C$9999,'QUALIFIED EFH'!$C59,'HOURS&amp;CYCLES INPUT'!$D$2:$D$9999,'QUALIFIED EFH'!F$4,'HOURS&amp;CYCLES INPUT'!$E$2:$E$9999,'QUALIFIED EFH'!F$5))</f>
        <v>0</v>
      </c>
      <c r="G59" s="476">
        <f>IF(G$2&lt;&gt;"",IF($C59&lt;&gt;"TBA",G$2/114,0),SUMIFS('HOURS&amp;CYCLES INPUT'!$F$2:$F$9999,'HOURS&amp;CYCLES INPUT'!$C$2:$C$9999,'QUALIFIED EFH'!$C59,'HOURS&amp;CYCLES INPUT'!$D$2:$D$9999,'QUALIFIED EFH'!G$4,'HOURS&amp;CYCLES INPUT'!$E$2:$E$9999,'QUALIFIED EFH'!G$5))</f>
        <v>0</v>
      </c>
      <c r="H59" s="476">
        <f>IF(H$2&lt;&gt;"",IF($C59&lt;&gt;"TBA",H$2/114,0),SUMIFS('HOURS&amp;CYCLES INPUT'!$F$2:$F$9999,'HOURS&amp;CYCLES INPUT'!$C$2:$C$9999,'QUALIFIED EFH'!$C59,'HOURS&amp;CYCLES INPUT'!$D$2:$D$9999,'QUALIFIED EFH'!H$4,'HOURS&amp;CYCLES INPUT'!$E$2:$E$9999,'QUALIFIED EFH'!H$5))</f>
        <v>0</v>
      </c>
      <c r="I59" s="476">
        <f>IF(I$2&lt;&gt;"",IF($C59&lt;&gt;"TBA",I$2/114,0),SUMIFS('HOURS&amp;CYCLES INPUT'!$F$2:$F$9999,'HOURS&amp;CYCLES INPUT'!$C$2:$C$9999,'QUALIFIED EFH'!$C59,'HOURS&amp;CYCLES INPUT'!$D$2:$D$9999,'QUALIFIED EFH'!I$4,'HOURS&amp;CYCLES INPUT'!$E$2:$E$9999,'QUALIFIED EFH'!I$5))</f>
        <v>0</v>
      </c>
      <c r="J59" s="476">
        <f>IF(J$2&lt;&gt;"",IF($C59&lt;&gt;"TBA",J$2/114,0),SUMIFS('HOURS&amp;CYCLES INPUT'!$F$2:$F$9999,'HOURS&amp;CYCLES INPUT'!$C$2:$C$9999,'QUALIFIED EFH'!$C59,'HOURS&amp;CYCLES INPUT'!$D$2:$D$9999,'QUALIFIED EFH'!J$4,'HOURS&amp;CYCLES INPUT'!$E$2:$E$9999,'QUALIFIED EFH'!J$5))</f>
        <v>0</v>
      </c>
      <c r="K59" s="476">
        <f>IF(K$2&lt;&gt;"",IF($C59&lt;&gt;"TBA",K$2/114,0),SUMIFS('HOURS&amp;CYCLES INPUT'!$F$2:$F$9999,'HOURS&amp;CYCLES INPUT'!$C$2:$C$9999,'QUALIFIED EFH'!$C59,'HOURS&amp;CYCLES INPUT'!$D$2:$D$9999,'QUALIFIED EFH'!K$4,'HOURS&amp;CYCLES INPUT'!$E$2:$E$9999,'QUALIFIED EFH'!K$5))</f>
        <v>0</v>
      </c>
      <c r="L59" s="476">
        <f>IF(L$2&lt;&gt;"",IF($C59&lt;&gt;"TBA",L$2/114,0),SUMIFS('HOURS&amp;CYCLES INPUT'!$F$2:$F$9999,'HOURS&amp;CYCLES INPUT'!$C$2:$C$9999,'QUALIFIED EFH'!$C59,'HOURS&amp;CYCLES INPUT'!$D$2:$D$9999,'QUALIFIED EFH'!L$4,'HOURS&amp;CYCLES INPUT'!$E$2:$E$9999,'QUALIFIED EFH'!L$5))</f>
        <v>0</v>
      </c>
      <c r="M59" s="476">
        <f>IF(M$2&lt;&gt;"",IF($C59&lt;&gt;"TBA",M$2/114,0),SUMIFS('HOURS&amp;CYCLES INPUT'!$F$2:$F$9999,'HOURS&amp;CYCLES INPUT'!$C$2:$C$9999,'QUALIFIED EFH'!$C59,'HOURS&amp;CYCLES INPUT'!$D$2:$D$9999,'QUALIFIED EFH'!M$4,'HOURS&amp;CYCLES INPUT'!$E$2:$E$9999,'QUALIFIED EFH'!M$5))</f>
        <v>0</v>
      </c>
      <c r="N59" s="476">
        <f>IF(N$2&lt;&gt;"",IF($C59&lt;&gt;"TBA",N$2/114,0),SUMIFS('HOURS&amp;CYCLES INPUT'!$F$2:$F$9999,'HOURS&amp;CYCLES INPUT'!$C$2:$C$9999,'QUALIFIED EFH'!$C59,'HOURS&amp;CYCLES INPUT'!$D$2:$D$9999,'QUALIFIED EFH'!N$4,'HOURS&amp;CYCLES INPUT'!$E$2:$E$9999,'QUALIFIED EFH'!N$5))</f>
        <v>0</v>
      </c>
      <c r="O59" s="476">
        <f>IF(O$2&lt;&gt;"",IF($C59&lt;&gt;"TBA",O$2/114,0),SUMIFS('HOURS&amp;CYCLES INPUT'!$F$2:$F$9999,'HOURS&amp;CYCLES INPUT'!$C$2:$C$9999,'QUALIFIED EFH'!$C59,'HOURS&amp;CYCLES INPUT'!$D$2:$D$9999,'QUALIFIED EFH'!O$4,'HOURS&amp;CYCLES INPUT'!$E$2:$E$9999,'QUALIFIED EFH'!O$5))</f>
        <v>0</v>
      </c>
      <c r="P59" s="476">
        <f>IF(P$2&lt;&gt;"",IF($C59&lt;&gt;"TBA",P$2/114,0),SUMIFS('HOURS&amp;CYCLES INPUT'!$F$2:$F$9999,'HOURS&amp;CYCLES INPUT'!$C$2:$C$9999,'QUALIFIED EFH'!$C59,'HOURS&amp;CYCLES INPUT'!$D$2:$D$9999,'QUALIFIED EFH'!P$4,'HOURS&amp;CYCLES INPUT'!$E$2:$E$9999,'QUALIFIED EFH'!P$5))</f>
        <v>0</v>
      </c>
      <c r="Q59" s="476">
        <f>IF(Q$2&lt;&gt;"",IF($C59&lt;&gt;"TBA",Q$2/114,0),SUMIFS('HOURS&amp;CYCLES INPUT'!$F$2:$F$9999,'HOURS&amp;CYCLES INPUT'!$C$2:$C$9999,'QUALIFIED EFH'!$C59,'HOURS&amp;CYCLES INPUT'!$D$2:$D$9999,'QUALIFIED EFH'!Q$4,'HOURS&amp;CYCLES INPUT'!$E$2:$E$9999,'QUALIFIED EFH'!Q$5))</f>
        <v>0</v>
      </c>
      <c r="R59" s="476">
        <f>IF(R$1&lt;&gt;"",IF($C59&lt;&gt;"TBA",R$1/114,0),SUMIFS('HOURS&amp;CYCLES INPUT'!$F$2:$F$9999,'HOURS&amp;CYCLES INPUT'!$C$2:$C$9999,'QUALIFIED EFH'!$C59,'HOURS&amp;CYCLES INPUT'!$D$2:$D$9999,'QUALIFIED EFH'!R$4,'HOURS&amp;CYCLES INPUT'!$E$2:$E$9999,'QUALIFIED EFH'!R$5))</f>
        <v>0</v>
      </c>
      <c r="S59" s="476">
        <f>IF(S$2&lt;&gt;"",IF($C59&lt;&gt;"TBA",S$2/114,0),SUMIFS('HOURS&amp;CYCLES INPUT'!$F$2:$F$9999,'HOURS&amp;CYCLES INPUT'!$C$2:$C$9999,'QUALIFIED EFH'!$C59,'HOURS&amp;CYCLES INPUT'!$D$2:$D$9999,'QUALIFIED EFH'!S$4,'HOURS&amp;CYCLES INPUT'!$E$2:$E$9999,'QUALIFIED EFH'!S$5))</f>
        <v>0</v>
      </c>
      <c r="T59" s="476">
        <f>IF(T$2&lt;&gt;"",IF($C59&lt;&gt;"TBA",T$2/114,0),SUMIFS('HOURS&amp;CYCLES INPUT'!$F$2:$F$9999,'HOURS&amp;CYCLES INPUT'!$C$2:$C$9999,'QUALIFIED EFH'!$C59,'HOURS&amp;CYCLES INPUT'!$D$2:$D$9999,'QUALIFIED EFH'!T$4,'HOURS&amp;CYCLES INPUT'!$E$2:$E$9999,'QUALIFIED EFH'!T$5))</f>
        <v>0</v>
      </c>
      <c r="U59" s="476">
        <f>IF(U$2&lt;&gt;"",IF($C59&lt;&gt;"TBA",U$2/114,0),SUMIFS('HOURS&amp;CYCLES INPUT'!$F$2:$F$9999,'HOURS&amp;CYCLES INPUT'!$C$2:$C$9999,'QUALIFIED EFH'!$C59,'HOURS&amp;CYCLES INPUT'!$D$2:$D$9999,'QUALIFIED EFH'!U$4,'HOURS&amp;CYCLES INPUT'!$E$2:$E$9999,'QUALIFIED EFH'!U$5))</f>
        <v>0</v>
      </c>
      <c r="V59" s="476">
        <f>IF(V$2&lt;&gt;"",IF($C59&lt;&gt;"TBA",V$2/114,0),SUMIFS('HOURS&amp;CYCLES INPUT'!$F$2:$F$9999,'HOURS&amp;CYCLES INPUT'!$C$2:$C$9999,'QUALIFIED EFH'!$C59,'HOURS&amp;CYCLES INPUT'!$D$2:$D$9999,'QUALIFIED EFH'!V$4,'HOURS&amp;CYCLES INPUT'!$E$2:$E$9999,'QUALIFIED EFH'!V$5))</f>
        <v>0</v>
      </c>
      <c r="W59" s="476">
        <f>IF(W$2&lt;&gt;"",IF($C59&lt;&gt;"TBA",W$2/114,0),SUMIFS('HOURS&amp;CYCLES INPUT'!$F$2:$F$9999,'HOURS&amp;CYCLES INPUT'!$C$2:$C$9999,'QUALIFIED EFH'!$C59,'HOURS&amp;CYCLES INPUT'!$D$2:$D$9999,'QUALIFIED EFH'!W$4,'HOURS&amp;CYCLES INPUT'!$E$2:$E$9999,'QUALIFIED EFH'!W$5))</f>
        <v>346.7</v>
      </c>
      <c r="X59" s="476">
        <f>IF(X$2&lt;&gt;"",IF($C59&lt;&gt;"TBA",X$2/114,0),SUMIFS('HOURS&amp;CYCLES INPUT'!$F$2:$F$9999,'HOURS&amp;CYCLES INPUT'!$C$2:$C$9999,'QUALIFIED EFH'!$C59,'HOURS&amp;CYCLES INPUT'!$D$2:$D$9999,'QUALIFIED EFH'!X$4,'HOURS&amp;CYCLES INPUT'!$E$2:$E$9999,'QUALIFIED EFH'!X$5))</f>
        <v>366.85</v>
      </c>
      <c r="Y59" s="476">
        <f>IF(Y$2&lt;&gt;"",IF($C59&lt;&gt;"TBA",Y$2/114,0),SUMIFS('HOURS&amp;CYCLES INPUT'!$F$2:$F$9999,'HOURS&amp;CYCLES INPUT'!$C$2:$C$9999,'QUALIFIED EFH'!$C59,'HOURS&amp;CYCLES INPUT'!$D$2:$D$9999,'QUALIFIED EFH'!Y$4,'HOURS&amp;CYCLES INPUT'!$E$2:$E$9999,'QUALIFIED EFH'!Y$5))</f>
        <v>342.87</v>
      </c>
      <c r="Z59" s="476">
        <f>IF(Z$2&lt;&gt;"",IF($C59&lt;&gt;"TBA",Z$2/114,0),SUMIFS('HOURS&amp;CYCLES INPUT'!$F$2:$F$9999,'HOURS&amp;CYCLES INPUT'!$C$2:$C$9999,'QUALIFIED EFH'!$C59,'HOURS&amp;CYCLES INPUT'!$D$2:$D$9999,'QUALIFIED EFH'!Z$4,'HOURS&amp;CYCLES INPUT'!$E$2:$E$9999,'QUALIFIED EFH'!Z$5))</f>
        <v>354.3</v>
      </c>
      <c r="AA59" s="476">
        <f>IF(AA$2&lt;&gt;"",IF($C59&lt;&gt;"TBA",AA$2/114,0),SUMIFS('HOURS&amp;CYCLES INPUT'!$F$2:$F$9999,'HOURS&amp;CYCLES INPUT'!$C$2:$C$9999,'QUALIFIED EFH'!$C59,'HOURS&amp;CYCLES INPUT'!$D$2:$D$9999,'QUALIFIED EFH'!AA$4,'HOURS&amp;CYCLES INPUT'!$E$2:$E$9999,'QUALIFIED EFH'!AA$5))</f>
        <v>368.31</v>
      </c>
      <c r="AB59" s="476">
        <f>IF(AB$2&lt;&gt;"",IF($C59&lt;&gt;"TBA",AB$2/114,0),SUMIFS('HOURS&amp;CYCLES INPUT'!$F$2:$F$9999,'HOURS&amp;CYCLES INPUT'!$C$2:$C$9999,'QUALIFIED EFH'!$C59,'HOURS&amp;CYCLES INPUT'!$D$2:$D$9999,'QUALIFIED EFH'!AB$4,'HOURS&amp;CYCLES INPUT'!$E$2:$E$9999,'QUALIFIED EFH'!AB$5))</f>
        <v>466.22</v>
      </c>
      <c r="AC59" s="476">
        <f>IF(AC$2&lt;&gt;"",IF($C59&lt;&gt;"TBA",AC$2/114,0),SUMIFS('HOURS&amp;CYCLES INPUT'!$F$2:$F$9999,'HOURS&amp;CYCLES INPUT'!$C$2:$C$9999,'QUALIFIED EFH'!$C59,'HOURS&amp;CYCLES INPUT'!$D$2:$D$9999,'QUALIFIED EFH'!AC$4,'HOURS&amp;CYCLES INPUT'!$E$2:$E$9999,'QUALIFIED EFH'!AC$5))</f>
        <v>421.35</v>
      </c>
      <c r="AD59" s="476">
        <f>IF(AD$2&lt;&gt;"",IF($C59&lt;&gt;"TBA",AD$2/114,0),SUMIFS('HOURS&amp;CYCLES INPUT'!$F$2:$F$9999,'HOURS&amp;CYCLES INPUT'!$C$2:$C$9999,'QUALIFIED EFH'!$C59,'HOURS&amp;CYCLES INPUT'!$D$2:$D$9999,'QUALIFIED EFH'!AD$4,'HOURS&amp;CYCLES INPUT'!$E$2:$E$9999,'QUALIFIED EFH'!AD$5))</f>
        <v>411.8</v>
      </c>
      <c r="AE59" s="476">
        <f>IF(AE$2&lt;&gt;"",IF($C59&lt;&gt;"TBA",AE$2/114,0),SUMIFS('HOURS&amp;CYCLES INPUT'!$F$2:$F$9999,'HOURS&amp;CYCLES INPUT'!$C$2:$C$9999,'QUALIFIED EFH'!$C59,'HOURS&amp;CYCLES INPUT'!$D$2:$D$9999,'QUALIFIED EFH'!AE$4,'HOURS&amp;CYCLES INPUT'!$E$2:$E$9999,'QUALIFIED EFH'!AE$5))</f>
        <v>391.78</v>
      </c>
      <c r="AF59" s="476">
        <f>IF(AF$2&lt;&gt;"",IF($C59&lt;&gt;"TBA",AF$2/114,0),SUMIFS('HOURS&amp;CYCLES INPUT'!$F$2:$F$9999,'HOURS&amp;CYCLES INPUT'!$C$2:$C$9999,'QUALIFIED EFH'!$C59,'HOURS&amp;CYCLES INPUT'!$D$2:$D$9999,'QUALIFIED EFH'!AF$4,'HOURS&amp;CYCLES INPUT'!$E$2:$E$9999,'QUALIFIED EFH'!AF$5))</f>
        <v>362</v>
      </c>
      <c r="AG59" s="476">
        <f>IF(AG$2&lt;&gt;"",IF($C59&lt;&gt;"TBA",AG$2/114,0),SUMIFS('HOURS&amp;CYCLES INPUT'!$F$2:$F$9999,'HOURS&amp;CYCLES INPUT'!$C$2:$C$9999,'QUALIFIED EFH'!$C59,'HOURS&amp;CYCLES INPUT'!$D$2:$D$9999,'QUALIFIED EFH'!AG$4,'HOURS&amp;CYCLES INPUT'!$E$2:$E$9999,'QUALIFIED EFH'!AG$5))</f>
        <v>328.54</v>
      </c>
      <c r="AH59" s="476">
        <f>IF(AH$2&lt;&gt;"",IF($C59&lt;&gt;"TBA",AH$2/114,0),SUMIFS('HOURS&amp;CYCLES INPUT'!$F$2:$F$9999,'HOURS&amp;CYCLES INPUT'!$C$2:$C$9999,'QUALIFIED EFH'!$C59,'HOURS&amp;CYCLES INPUT'!$D$2:$D$9999,'QUALIFIED EFH'!AH$4,'HOURS&amp;CYCLES INPUT'!$E$2:$E$9999,'QUALIFIED EFH'!AH$5))</f>
        <v>367.03</v>
      </c>
      <c r="AI59" s="476">
        <f>IF(AI$2&lt;&gt;"",IF($C59&lt;&gt;"TBA",AI$2/114,0),SUMIFS('HOURS&amp;CYCLES INPUT'!$F$2:$F$9999,'HOURS&amp;CYCLES INPUT'!$C$2:$C$9999,'QUALIFIED EFH'!$C59,'HOURS&amp;CYCLES INPUT'!$D$2:$D$9999,'QUALIFIED EFH'!AI$4,'HOURS&amp;CYCLES INPUT'!$E$2:$E$9999,'QUALIFIED EFH'!AI$5))</f>
        <v>448.18</v>
      </c>
      <c r="AJ59" s="476">
        <f>IF(AJ$2&lt;&gt;"",IF($C59&lt;&gt;"TBA",AJ$2/114,0),SUMIFS('HOURS&amp;CYCLES INPUT'!$F$2:$F$9999,'HOURS&amp;CYCLES INPUT'!$C$2:$C$9999,'QUALIFIED EFH'!$C59,'HOURS&amp;CYCLES INPUT'!$D$2:$D$9999,'QUALIFIED EFH'!AJ$4,'HOURS&amp;CYCLES INPUT'!$E$2:$E$9999,'QUALIFIED EFH'!AJ$5))</f>
        <v>454.4</v>
      </c>
      <c r="AK59" s="476">
        <f>IF(AK$2&lt;&gt;"",IF($C59&lt;&gt;"TBA",AK$2/114,0),SUMIFS('HOURS&amp;CYCLES INPUT'!$F$2:$F$9999,'HOURS&amp;CYCLES INPUT'!$C$2:$C$9999,'QUALIFIED EFH'!$C59,'HOURS&amp;CYCLES INPUT'!$D$2:$D$9999,'QUALIFIED EFH'!AK$4,'HOURS&amp;CYCLES INPUT'!$E$2:$E$9999,'QUALIFIED EFH'!AK$5))</f>
        <v>369.29</v>
      </c>
      <c r="AL59" s="476">
        <f>IF(AL$2&lt;&gt;"",IF($C59&lt;&gt;"TBA",AL$2/114,0),SUMIFS('HOURS&amp;CYCLES INPUT'!$F$2:$F$9999,'HOURS&amp;CYCLES INPUT'!$C$2:$C$9999,'QUALIFIED EFH'!$C59,'HOURS&amp;CYCLES INPUT'!$D$2:$D$9999,'QUALIFIED EFH'!AL$4,'HOURS&amp;CYCLES INPUT'!$E$2:$E$9999,'QUALIFIED EFH'!AL$5))</f>
        <v>423.36</v>
      </c>
      <c r="AM59" s="476">
        <f>IF(AM$2&lt;&gt;"",IF($C59&lt;&gt;"TBA",AM$2/114,0),SUMIFS('HOURS&amp;CYCLES INPUT'!$F$2:$F$9999,'HOURS&amp;CYCLES INPUT'!$C$2:$C$9999,'QUALIFIED EFH'!$C59,'HOURS&amp;CYCLES INPUT'!$D$2:$D$9999,'QUALIFIED EFH'!AM$4,'HOURS&amp;CYCLES INPUT'!$E$2:$E$9999,'QUALIFIED EFH'!AM$5))</f>
        <v>444.64</v>
      </c>
      <c r="AN59" s="476">
        <f>IF(AN$2&lt;&gt;"",IF($C59&lt;&gt;"TBA",AN$2/114,0),SUMIFS('HOURS&amp;CYCLES INPUT'!$F$2:$F$9999,'HOURS&amp;CYCLES INPUT'!$C$2:$C$9999,'QUALIFIED EFH'!$C59,'HOURS&amp;CYCLES INPUT'!$D$2:$D$9999,'QUALIFIED EFH'!AN$4,'HOURS&amp;CYCLES INPUT'!$E$2:$E$9999,'QUALIFIED EFH'!AN$5))</f>
        <v>427.18</v>
      </c>
      <c r="AO59" s="476">
        <f>IF(AO$2&lt;&gt;"",IF($C59&lt;&gt;"TBA",AO$2/114,0),SUMIFS('HOURS&amp;CYCLES INPUT'!$F$2:$F$9999,'HOURS&amp;CYCLES INPUT'!$C$2:$C$9999,'QUALIFIED EFH'!$C59,'HOURS&amp;CYCLES INPUT'!$D$2:$D$9999,'QUALIFIED EFH'!AO$4,'HOURS&amp;CYCLES INPUT'!$E$2:$E$9999,'QUALIFIED EFH'!AO$5))</f>
        <v>414.01</v>
      </c>
      <c r="AP59" s="476">
        <f>IF(AP$2&lt;&gt;"",IF($C59&lt;&gt;"TBA",AP$2/114,0),SUMIFS('HOURS&amp;CYCLES INPUT'!$F$2:$F$9999,'HOURS&amp;CYCLES INPUT'!$C$2:$C$9999,'QUALIFIED EFH'!$C59,'HOURS&amp;CYCLES INPUT'!$D$2:$D$9999,'QUALIFIED EFH'!AP$4,'HOURS&amp;CYCLES INPUT'!$E$2:$E$9999,'QUALIFIED EFH'!AP$5))</f>
        <v>387.29</v>
      </c>
      <c r="AQ59" s="476">
        <f>IF(AQ$2&lt;&gt;"",IF($C59&lt;&gt;"TBA",AQ$2/114,0),SUMIFS('HOURS&amp;CYCLES INPUT'!$F$2:$F$9999,'HOURS&amp;CYCLES INPUT'!$C$2:$C$9999,'QUALIFIED EFH'!$C59,'HOURS&amp;CYCLES INPUT'!$D$2:$D$9999,'QUALIFIED EFH'!AQ$4,'HOURS&amp;CYCLES INPUT'!$E$2:$E$9999,'QUALIFIED EFH'!AQ$5))</f>
        <v>298.26</v>
      </c>
      <c r="AR59" s="476">
        <f>IF(AR$2&lt;&gt;"",IF($C59&lt;&gt;"TBA",AR$2/114,0),SUMIFS('HOURS&amp;CYCLES INPUT'!$F$2:$F$9999,'HOURS&amp;CYCLES INPUT'!$C$2:$C$9999,'QUALIFIED EFH'!$C59,'HOURS&amp;CYCLES INPUT'!$D$2:$D$9999,'QUALIFIED EFH'!AR$4,'HOURS&amp;CYCLES INPUT'!$E$2:$E$9999,'QUALIFIED EFH'!AR$5))</f>
        <v>0</v>
      </c>
      <c r="AS59" s="476">
        <f>IF(AS$2&lt;&gt;"",IF($C59&lt;&gt;"TBA",AS$2/114,0),SUMIFS('HOURS&amp;CYCLES INPUT'!$F$2:$F$9999,'HOURS&amp;CYCLES INPUT'!$C$2:$C$9999,'QUALIFIED EFH'!$C59,'HOURS&amp;CYCLES INPUT'!$D$2:$D$9999,'QUALIFIED EFH'!AS$4,'HOURS&amp;CYCLES INPUT'!$E$2:$E$9999,'QUALIFIED EFH'!AS$5))</f>
        <v>0</v>
      </c>
      <c r="AT59" s="476">
        <f>IF(AT$2&lt;&gt;"",IF($C59&lt;&gt;"TBA",AT$2/114,0),SUMIFS('HOURS&amp;CYCLES INPUT'!$F$2:$F$9999,'HOURS&amp;CYCLES INPUT'!$C$2:$C$9999,'QUALIFIED EFH'!$C59,'HOURS&amp;CYCLES INPUT'!$D$2:$D$9999,'QUALIFIED EFH'!AT$4,'HOURS&amp;CYCLES INPUT'!$E$2:$E$9999,'QUALIFIED EFH'!AT$5))</f>
        <v>0</v>
      </c>
      <c r="AU59" s="476">
        <f>IF(AU$2&lt;&gt;"",IF($C59&lt;&gt;"TBA",AU$2/114,0),SUMIFS('HOURS&amp;CYCLES INPUT'!$F$2:$F$9999,'HOURS&amp;CYCLES INPUT'!$C$2:$C$9999,'QUALIFIED EFH'!$C59,'HOURS&amp;CYCLES INPUT'!$D$2:$D$9999,'QUALIFIED EFH'!AU$4,'HOURS&amp;CYCLES INPUT'!$E$2:$E$9999,'QUALIFIED EFH'!AU$5))</f>
        <v>0</v>
      </c>
      <c r="AV59" s="476">
        <f>IF(AV$2&lt;&gt;"",IF($C59&lt;&gt;"TBA",AV$2/114,0),SUMIFS('HOURS&amp;CYCLES INPUT'!$F$2:$F$9999,'HOURS&amp;CYCLES INPUT'!$C$2:$C$9999,'QUALIFIED EFH'!$C59,'HOURS&amp;CYCLES INPUT'!$D$2:$D$9999,'QUALIFIED EFH'!AV$4,'HOURS&amp;CYCLES INPUT'!$E$2:$E$9999,'QUALIFIED EFH'!AV$5))</f>
        <v>0</v>
      </c>
      <c r="AW59" s="476">
        <f>IF(AW$2&lt;&gt;"",IF($C59&lt;&gt;"TBA",AW$2/114,0),SUMIFS('HOURS&amp;CYCLES INPUT'!$F$2:$F$9999,'HOURS&amp;CYCLES INPUT'!$C$2:$C$9999,'QUALIFIED EFH'!$C59,'HOURS&amp;CYCLES INPUT'!$D$2:$D$9999,'QUALIFIED EFH'!AW$4,'HOURS&amp;CYCLES INPUT'!$E$2:$E$9999,'QUALIFIED EFH'!AW$5))</f>
        <v>0</v>
      </c>
      <c r="AX59" s="476">
        <f>IF(AX$2&lt;&gt;"",IF($C59&lt;&gt;"TBA",AX$2/114,0),SUMIFS('HOURS&amp;CYCLES INPUT'!$F$2:$F$9999,'HOURS&amp;CYCLES INPUT'!$C$2:$C$9999,'QUALIFIED EFH'!$C59,'HOURS&amp;CYCLES INPUT'!$D$2:$D$9999,'QUALIFIED EFH'!AX$4,'HOURS&amp;CYCLES INPUT'!$E$2:$E$9999,'QUALIFIED EFH'!AX$5))</f>
        <v>0</v>
      </c>
      <c r="AY59" s="476">
        <f>IF(AY$2&lt;&gt;"",IF($C59&lt;&gt;"TBA",AY$2/114,0),SUMIFS('HOURS&amp;CYCLES INPUT'!$F$2:$F$9999,'HOURS&amp;CYCLES INPUT'!$C$2:$C$9999,'QUALIFIED EFH'!$C59,'HOURS&amp;CYCLES INPUT'!$D$2:$D$9999,'QUALIFIED EFH'!AY$4,'HOURS&amp;CYCLES INPUT'!$E$2:$E$9999,'QUALIFIED EFH'!AY$5))</f>
        <v>0</v>
      </c>
      <c r="AZ59" s="476">
        <f>IF(AZ$2&lt;&gt;"",IF($C59&lt;&gt;"TBA",AZ$2/114,0),SUMIFS('HOURS&amp;CYCLES INPUT'!$F$2:$F$9999,'HOURS&amp;CYCLES INPUT'!$C$2:$C$9999,'QUALIFIED EFH'!$C59,'HOURS&amp;CYCLES INPUT'!$D$2:$D$9999,'QUALIFIED EFH'!AZ$4,'HOURS&amp;CYCLES INPUT'!$E$2:$E$9999,'QUALIFIED EFH'!AZ$5))</f>
        <v>0</v>
      </c>
      <c r="BA59" s="476">
        <f>IF(BA$2&lt;&gt;"",IF($C59&lt;&gt;"TBA",BA$2/114,0),SUMIFS('HOURS&amp;CYCLES INPUT'!$F$2:$F$9999,'HOURS&amp;CYCLES INPUT'!$C$2:$C$9999,'QUALIFIED EFH'!$C59,'HOURS&amp;CYCLES INPUT'!$D$2:$D$9999,'QUALIFIED EFH'!BA$4,'HOURS&amp;CYCLES INPUT'!$E$2:$E$9999,'QUALIFIED EFH'!BA$5))</f>
        <v>0</v>
      </c>
      <c r="BB59" s="476">
        <f>IF(BB$2&lt;&gt;"",IF($C59&lt;&gt;"TBA",BB$2/114,0),SUMIFS('HOURS&amp;CYCLES INPUT'!$F$2:$F$9999,'HOURS&amp;CYCLES INPUT'!$C$2:$C$9999,'QUALIFIED EFH'!$C59,'HOURS&amp;CYCLES INPUT'!$D$2:$D$9999,'QUALIFIED EFH'!BB$4,'HOURS&amp;CYCLES INPUT'!$E$2:$E$9999,'QUALIFIED EFH'!BB$5))</f>
        <v>0</v>
      </c>
      <c r="BC59" s="476">
        <f>IF(BC$2&lt;&gt;"",IF($C59&lt;&gt;"TBA",BC$2/114,0),SUMIFS('HOURS&amp;CYCLES INPUT'!$F$2:$F$9999,'HOURS&amp;CYCLES INPUT'!$C$2:$C$9999,'QUALIFIED EFH'!$C59,'HOURS&amp;CYCLES INPUT'!$D$2:$D$9999,'QUALIFIED EFH'!BC$4,'HOURS&amp;CYCLES INPUT'!$E$2:$E$9999,'QUALIFIED EFH'!BC$5))</f>
        <v>0</v>
      </c>
      <c r="BD59" s="476">
        <f>IF(BD$2&lt;&gt;"",IF($C59&lt;&gt;"TBA",BD$2/114,0),SUMIFS('HOURS&amp;CYCLES INPUT'!$F$2:$F$9999,'HOURS&amp;CYCLES INPUT'!$C$2:$C$9999,'QUALIFIED EFH'!$C59,'HOURS&amp;CYCLES INPUT'!$D$2:$D$9999,'QUALIFIED EFH'!BD$4,'HOURS&amp;CYCLES INPUT'!$E$2:$E$9999,'QUALIFIED EFH'!BD$5))</f>
        <v>15.75</v>
      </c>
      <c r="BE59" s="476">
        <f>IF(BE$2&lt;&gt;"",IF($C59&lt;&gt;"TBA",BE$2/114,0),SUMIFS('HOURS&amp;CYCLES INPUT'!$F$2:$F$9999,'HOURS&amp;CYCLES INPUT'!$C$2:$C$9999,'QUALIFIED EFH'!$C59,'HOURS&amp;CYCLES INPUT'!$D$2:$D$9999,'QUALIFIED EFH'!BE$4,'HOURS&amp;CYCLES INPUT'!$E$2:$E$9999,'QUALIFIED EFH'!BE$5))</f>
        <v>66.849999999999994</v>
      </c>
      <c r="BF59" s="476">
        <f>IF(BF$2&lt;&gt;"",IF($C59&lt;&gt;"TBA",BF$2/114,0),SUMIFS('HOURS&amp;CYCLES INPUT'!$F$2:$F$9999,'HOURS&amp;CYCLES INPUT'!$C$2:$C$9999,'QUALIFIED EFH'!$C59,'HOURS&amp;CYCLES INPUT'!$D$2:$D$9999,'QUALIFIED EFH'!BF$4,'HOURS&amp;CYCLES INPUT'!$E$2:$E$9999,'QUALIFIED EFH'!BF$5))</f>
        <v>64.7</v>
      </c>
      <c r="BG59" s="476">
        <f>IF(BG$2&lt;&gt;"",IF($C59&lt;&gt;"TBA",BG$2/114,0),SUMIFS('HOURS&amp;CYCLES INPUT'!$F$2:$F$9999,'HOURS&amp;CYCLES INPUT'!$C$2:$C$9999,'QUALIFIED EFH'!$C59,'HOURS&amp;CYCLES INPUT'!$D$2:$D$9999,'QUALIFIED EFH'!BG$4,'HOURS&amp;CYCLES INPUT'!$E$2:$E$9999,'QUALIFIED EFH'!BG$5))</f>
        <v>144.84</v>
      </c>
      <c r="BH59" s="476">
        <f>IF(BH$2&lt;&gt;"",IF($C59&lt;&gt;"TBA",BH$2/114,0),SUMIFS('HOURS&amp;CYCLES INPUT'!$F$2:$F$9999,'HOURS&amp;CYCLES INPUT'!$C$2:$C$9999,'QUALIFIED EFH'!$C59,'HOURS&amp;CYCLES INPUT'!$D$2:$D$9999,'QUALIFIED EFH'!BH$4,'HOURS&amp;CYCLES INPUT'!$E$2:$E$9999,'QUALIFIED EFH'!BH$5))</f>
        <v>230.41</v>
      </c>
      <c r="BI59" s="476">
        <f>IF(BI$2&lt;&gt;"",IF($C59&lt;&gt;"TBA",BI$2/114,0),SUMIFS('HOURS&amp;CYCLES INPUT'!$F$2:$F$9999,'HOURS&amp;CYCLES INPUT'!$C$2:$C$9999,'QUALIFIED EFH'!$C59,'HOURS&amp;CYCLES INPUT'!$D$2:$D$9999,'QUALIFIED EFH'!BI$4,'HOURS&amp;CYCLES INPUT'!$E$2:$E$9999,'QUALIFIED EFH'!BI$5))</f>
        <v>233.94</v>
      </c>
      <c r="BJ59" s="476">
        <f>IF(BJ$2&lt;&gt;"",IF($C59&lt;&gt;"TBA",BJ$2/114,0),SUMIFS('HOURS&amp;CYCLES INPUT'!$F$2:$F$9999,'HOURS&amp;CYCLES INPUT'!$C$2:$C$9999,'QUALIFIED EFH'!$C59,'HOURS&amp;CYCLES INPUT'!$D$2:$D$9999,'QUALIFIED EFH'!BJ$4,'HOURS&amp;CYCLES INPUT'!$E$2:$E$9999,'QUALIFIED EFH'!BJ$5))</f>
        <v>261.89999999999998</v>
      </c>
      <c r="BK59" s="476">
        <f>IF(BK$2&lt;&gt;"",IF($C59&lt;&gt;"TBA",BK$2/114,0),SUMIFS('HOURS&amp;CYCLES INPUT'!$F$2:$F$9999,'HOURS&amp;CYCLES INPUT'!$C$2:$C$9999,'QUALIFIED EFH'!$C59,'HOURS&amp;CYCLES INPUT'!$D$2:$D$9999,'QUALIFIED EFH'!BK$4,'HOURS&amp;CYCLES INPUT'!$E$2:$E$9999,'QUALIFIED EFH'!BK$5))</f>
        <v>144.02000000000001</v>
      </c>
      <c r="BL59" s="476">
        <f>IF(BL$2&lt;&gt;"",IF($C59&lt;&gt;"TBA",BL$2/114,0),SUMIFS('HOURS&amp;CYCLES INPUT'!$F$2:$F$9999,'HOURS&amp;CYCLES INPUT'!$C$2:$C$9999,'QUALIFIED EFH'!$C59,'HOURS&amp;CYCLES INPUT'!$D$2:$D$9999,'QUALIFIED EFH'!BL$4,'HOURS&amp;CYCLES INPUT'!$E$2:$E$9999,'QUALIFIED EFH'!BL$5))</f>
        <v>344.46</v>
      </c>
      <c r="BM59" s="476">
        <f>IF(BM$2&lt;&gt;"",IF($C59&lt;&gt;"TBA",BM$2/114,0),SUMIFS('HOURS&amp;CYCLES INPUT'!$F$2:$F$9999,'HOURS&amp;CYCLES INPUT'!$C$2:$C$9999,'QUALIFIED EFH'!$C59,'HOURS&amp;CYCLES INPUT'!$D$2:$D$9999,'QUALIFIED EFH'!BM$4,'HOURS&amp;CYCLES INPUT'!$E$2:$E$9999,'QUALIFIED EFH'!BM$5))</f>
        <v>363.07</v>
      </c>
      <c r="BN59" s="476">
        <f>IF(BN$2&lt;&gt;"",IF($C59&lt;&gt;"TBA",BN$2/114,0),SUMIFS('HOURS&amp;CYCLES INPUT'!$F$2:$F$9999,'HOURS&amp;CYCLES INPUT'!$C$2:$C$9999,'QUALIFIED EFH'!$C59,'HOURS&amp;CYCLES INPUT'!$D$2:$D$9999,'QUALIFIED EFH'!BN$4,'HOURS&amp;CYCLES INPUT'!$E$2:$E$9999,'QUALIFIED EFH'!BN$5))</f>
        <v>314.98</v>
      </c>
      <c r="BO59" s="476">
        <f>IF(BO$2&lt;&gt;"",IF($C59&lt;&gt;"TBA",BO$2/114,0),SUMIFS('HOURS&amp;CYCLES INPUT'!$F$2:$F$9999,'HOURS&amp;CYCLES INPUT'!$C$2:$C$9999,'QUALIFIED EFH'!$C59,'HOURS&amp;CYCLES INPUT'!$D$2:$D$9999,'QUALIFIED EFH'!BO$4,'HOURS&amp;CYCLES INPUT'!$E$2:$E$9999,'QUALIFIED EFH'!BO$5))</f>
        <v>324.32</v>
      </c>
      <c r="BP59" s="476">
        <f>IF(BP$2&lt;&gt;"",IF($C59&lt;&gt;"TBA",BP$2/114,0),SUMIFS('HOURS&amp;CYCLES INPUT'!$F$2:$F$9999,'HOURS&amp;CYCLES INPUT'!$C$2:$C$9999,'QUALIFIED EFH'!$C59,'HOURS&amp;CYCLES INPUT'!$D$2:$D$9999,'QUALIFIED EFH'!BP$4,'HOURS&amp;CYCLES INPUT'!$E$2:$E$9999,'QUALIFIED EFH'!BP$5))</f>
        <v>376.65</v>
      </c>
      <c r="BQ59" s="476">
        <f>IF(BQ$2&lt;&gt;"",IF($C59&lt;&gt;"TBA",BQ$2/114,0),SUMIFS('HOURS&amp;CYCLES INPUT'!$F$2:$F$9999,'HOURS&amp;CYCLES INPUT'!$C$2:$C$9999,'QUALIFIED EFH'!$C59,'HOURS&amp;CYCLES INPUT'!$D$2:$D$9999,'QUALIFIED EFH'!BQ$4,'HOURS&amp;CYCLES INPUT'!$E$2:$E$9999,'QUALIFIED EFH'!BQ$5))</f>
        <v>398.1</v>
      </c>
      <c r="BR59" s="476">
        <f>IF(BR$2&lt;&gt;"",IF($C59&lt;&gt;"TBA",BR$2/114,0),SUMIFS('HOURS&amp;CYCLES INPUT'!$F$2:$F$9999,'HOURS&amp;CYCLES INPUT'!$C$2:$C$9999,'QUALIFIED EFH'!$C59,'HOURS&amp;CYCLES INPUT'!$D$2:$D$9999,'QUALIFIED EFH'!BR$4,'HOURS&amp;CYCLES INPUT'!$E$2:$E$9999,'QUALIFIED EFH'!BR$5))</f>
        <v>384.9</v>
      </c>
      <c r="BS59" s="476">
        <f>IF(BS$2&lt;&gt;"",IF($C59&lt;&gt;"TBA",BS$2/114,0),SUMIFS('HOURS&amp;CYCLES INPUT'!$F$2:$F$9999,'HOURS&amp;CYCLES INPUT'!$C$2:$C$9999,'QUALIFIED EFH'!$C59,'HOURS&amp;CYCLES INPUT'!$D$2:$D$9999,'QUALIFIED EFH'!BS$4,'HOURS&amp;CYCLES INPUT'!$E$2:$E$9999,'QUALIFIED EFH'!BS$5))</f>
        <v>392.84</v>
      </c>
      <c r="BT59" s="476">
        <f>IF(BT$2&lt;&gt;"",IF($C59&lt;&gt;"TBA",BT$2/114,0),SUMIFS('HOURS&amp;CYCLES INPUT'!$F$2:$F$9999,'HOURS&amp;CYCLES INPUT'!$C$2:$C$9999,'QUALIFIED EFH'!$C59,'HOURS&amp;CYCLES INPUT'!$D$2:$D$9999,'QUALIFIED EFH'!BT$4,'HOURS&amp;CYCLES INPUT'!$E$2:$E$9999,'QUALIFIED EFH'!BT$5))</f>
        <v>385.81</v>
      </c>
      <c r="BU59" s="476">
        <f>IF(BU$2&lt;&gt;"",IF($C59&lt;&gt;"TBA",BU$2/114,0),SUMIFS('HOURS&amp;CYCLES INPUT'!$F$2:$F$9999,'HOURS&amp;CYCLES INPUT'!$C$2:$C$9999,'QUALIFIED EFH'!$C59,'HOURS&amp;CYCLES INPUT'!$D$2:$D$9999,'QUALIFIED EFH'!BU$4,'HOURS&amp;CYCLES INPUT'!$E$2:$E$9999,'QUALIFIED EFH'!BU$5))</f>
        <v>83.34</v>
      </c>
      <c r="BV59" s="476">
        <f>IF(BV$2&lt;&gt;"",IF($C59&lt;&gt;"TBA",BV$2/114,0),SUMIFS('HOURS&amp;CYCLES INPUT'!$F$2:$F$9999,'HOURS&amp;CYCLES INPUT'!$C$2:$C$9999,'QUALIFIED EFH'!$C59,'HOURS&amp;CYCLES INPUT'!$D$2:$D$9999,'QUALIFIED EFH'!BV$4,'HOURS&amp;CYCLES INPUT'!$E$2:$E$9999,'QUALIFIED EFH'!BV$5))</f>
        <v>0</v>
      </c>
      <c r="BW59" s="476">
        <f>IF(BW$2&lt;&gt;"",IF($C59&lt;&gt;"TBA",BW$2/114,0),SUMIFS('HOURS&amp;CYCLES INPUT'!$F$2:$F$9999,'HOURS&amp;CYCLES INPUT'!$C$2:$C$9999,'QUALIFIED EFH'!$C59,'HOURS&amp;CYCLES INPUT'!$D$2:$D$9999,'QUALIFIED EFH'!BW$4,'HOURS&amp;CYCLES INPUT'!$E$2:$E$9999,'QUALIFIED EFH'!BW$5))</f>
        <v>0</v>
      </c>
      <c r="BX59" s="476">
        <f>IF(BX$2&lt;&gt;"",IF($C59&lt;&gt;"TBA",BX$2/114,0),SUMIFS('HOURS&amp;CYCLES INPUT'!$F$2:$F$9999,'HOURS&amp;CYCLES INPUT'!$C$2:$C$9999,'QUALIFIED EFH'!$C59,'HOURS&amp;CYCLES INPUT'!$D$2:$D$9999,'QUALIFIED EFH'!BX$4,'HOURS&amp;CYCLES INPUT'!$E$2:$E$9999,'QUALIFIED EFH'!BX$5))</f>
        <v>0</v>
      </c>
      <c r="BY59" s="476">
        <f>IF(BY$2&lt;&gt;"",IF($C59&lt;&gt;"TBA",BY$2/114,0),SUMIFS('HOURS&amp;CYCLES INPUT'!$F$2:$F$9999,'HOURS&amp;CYCLES INPUT'!$C$2:$C$9999,'QUALIFIED EFH'!$C59,'HOURS&amp;CYCLES INPUT'!$D$2:$D$9999,'QUALIFIED EFH'!BY$4,'HOURS&amp;CYCLES INPUT'!$E$2:$E$9999,'QUALIFIED EFH'!BY$5))</f>
        <v>0</v>
      </c>
      <c r="BZ59" s="476">
        <f>IF(BZ$2&lt;&gt;"",IF($C59&lt;&gt;"TBA",BZ$2/114,0),SUMIFS('HOURS&amp;CYCLES INPUT'!$F$2:$F$9999,'HOURS&amp;CYCLES INPUT'!$C$2:$C$9999,'QUALIFIED EFH'!$C59,'HOURS&amp;CYCLES INPUT'!$D$2:$D$9999,'QUALIFIED EFH'!BZ$4,'HOURS&amp;CYCLES INPUT'!$E$2:$E$9999,'QUALIFIED EFH'!BZ$5))</f>
        <v>0</v>
      </c>
      <c r="CA59" s="476">
        <f>IF(CA$2&lt;&gt;"",IF($C59&lt;&gt;"TBA",CA$2/114,0),SUMIFS('HOURS&amp;CYCLES INPUT'!$F$2:$F$9999,'HOURS&amp;CYCLES INPUT'!$C$2:$C$9999,'QUALIFIED EFH'!$C59,'HOURS&amp;CYCLES INPUT'!$D$2:$D$9999,'QUALIFIED EFH'!CA$4,'HOURS&amp;CYCLES INPUT'!$E$2:$E$9999,'QUALIFIED EFH'!CA$5))</f>
        <v>0</v>
      </c>
      <c r="CB59" s="476">
        <f>IF(CB$2&lt;&gt;"",IF($C59&lt;&gt;"TBA",CB$2/114,0),SUMIFS('HOURS&amp;CYCLES INPUT'!$F$2:$F$9999,'HOURS&amp;CYCLES INPUT'!$C$2:$C$9999,'QUALIFIED EFH'!$C59,'HOURS&amp;CYCLES INPUT'!$D$2:$D$9999,'QUALIFIED EFH'!CB$4,'HOURS&amp;CYCLES INPUT'!$E$2:$E$9999,'QUALIFIED EFH'!CB$5))</f>
        <v>0</v>
      </c>
      <c r="CC59" s="476">
        <f>IF(CC$2&lt;&gt;"",IF($C59&lt;&gt;"TBA",CC$2/114,0),SUMIFS('HOURS&amp;CYCLES INPUT'!$F$2:$F$9999,'HOURS&amp;CYCLES INPUT'!$C$2:$C$9999,'QUALIFIED EFH'!$C59,'HOURS&amp;CYCLES INPUT'!$D$2:$D$9999,'QUALIFIED EFH'!CC$4,'HOURS&amp;CYCLES INPUT'!$E$2:$E$9999,'QUALIFIED EFH'!CC$5))</f>
        <v>0</v>
      </c>
      <c r="CD59" s="476">
        <f>IF(CD$2&lt;&gt;"",IF($C59&lt;&gt;"TBA",CD$2/114,0),SUMIFS('HOURS&amp;CYCLES INPUT'!$F$2:$F$9999,'HOURS&amp;CYCLES INPUT'!$C$2:$C$9999,'QUALIFIED EFH'!$C59,'HOURS&amp;CYCLES INPUT'!$D$2:$D$9999,'QUALIFIED EFH'!CD$4,'HOURS&amp;CYCLES INPUT'!$E$2:$E$9999,'QUALIFIED EFH'!CD$5))</f>
        <v>0</v>
      </c>
      <c r="CE59" s="476">
        <f>IF(CE$2&lt;&gt;"",IF($C59&lt;&gt;"TBA",CE$2/114,0),SUMIFS('HOURS&amp;CYCLES INPUT'!$F$2:$F$9999,'HOURS&amp;CYCLES INPUT'!$C$2:$C$9999,'QUALIFIED EFH'!$C59,'HOURS&amp;CYCLES INPUT'!$D$2:$D$9999,'QUALIFIED EFH'!CE$4,'HOURS&amp;CYCLES INPUT'!$E$2:$E$9999,'QUALIFIED EFH'!CE$5))</f>
        <v>0</v>
      </c>
      <c r="CF59" s="476">
        <f>IF(CF$2&lt;&gt;"",IF($C59&lt;&gt;"TBA",CF$2/114,0),SUMIFS('HOURS&amp;CYCLES INPUT'!$F$2:$F$9999,'HOURS&amp;CYCLES INPUT'!$C$2:$C$9999,'QUALIFIED EFH'!$C59,'HOURS&amp;CYCLES INPUT'!$D$2:$D$9999,'QUALIFIED EFH'!CF$4,'HOURS&amp;CYCLES INPUT'!$E$2:$E$9999,'QUALIFIED EFH'!CF$5))</f>
        <v>0</v>
      </c>
      <c r="CG59" s="476">
        <f>IF(CG$2&lt;&gt;"",IF($C59&lt;&gt;"TBA",CG$2/114,0),SUMIFS('HOURS&amp;CYCLES INPUT'!$F$2:$F$9999,'HOURS&amp;CYCLES INPUT'!$C$2:$C$9999,'QUALIFIED EFH'!$C59,'HOURS&amp;CYCLES INPUT'!$D$2:$D$9999,'QUALIFIED EFH'!CG$4,'HOURS&amp;CYCLES INPUT'!$E$2:$E$9999,'QUALIFIED EFH'!CG$5))</f>
        <v>0</v>
      </c>
      <c r="CH59" s="476">
        <f>IF(CH$2&lt;&gt;"",IF($C59&lt;&gt;"TBA",CH$2/114,0),SUMIFS('HOURS&amp;CYCLES INPUT'!$F$2:$F$9999,'HOURS&amp;CYCLES INPUT'!$C$2:$C$9999,'QUALIFIED EFH'!$C59,'HOURS&amp;CYCLES INPUT'!$D$2:$D$9999,'QUALIFIED EFH'!CH$4,'HOURS&amp;CYCLES INPUT'!$E$2:$E$9999,'QUALIFIED EFH'!CH$5))</f>
        <v>58.38</v>
      </c>
      <c r="CI59" s="476">
        <f>IF(CI$2&lt;&gt;"",IF($C59&lt;&gt;"TBA",CI$2/114,0),SUMIFS('HOURS&amp;CYCLES INPUT'!$F$2:$F$9999,'HOURS&amp;CYCLES INPUT'!$C$2:$C$9999,'QUALIFIED EFH'!$C59,'HOURS&amp;CYCLES INPUT'!$D$2:$D$9999,'QUALIFIED EFH'!CI$4,'HOURS&amp;CYCLES INPUT'!$E$2:$E$9999,'QUALIFIED EFH'!CI$5))</f>
        <v>473.99</v>
      </c>
      <c r="CJ59" s="476">
        <f>IF(CJ$2&lt;&gt;"",IF($C59&lt;&gt;"TBA",CJ$2/114,0),SUMIFS('HOURS&amp;CYCLES INPUT'!$F$2:$F$9999,'HOURS&amp;CYCLES INPUT'!$C$2:$C$9999,'QUALIFIED EFH'!$C59,'HOURS&amp;CYCLES INPUT'!$D$2:$D$9999,'QUALIFIED EFH'!CJ$4,'HOURS&amp;CYCLES INPUT'!$E$2:$E$9999,'QUALIFIED EFH'!CJ$5))</f>
        <v>441.59</v>
      </c>
      <c r="CK59" s="476">
        <f>IF(CK$2&lt;&gt;"",IF($C59&lt;&gt;"TBA",CK$2/114,0),SUMIFS('HOURS&amp;CYCLES INPUT'!$F$2:$F$9999,'HOURS&amp;CYCLES INPUT'!$C$2:$C$9999,'QUALIFIED EFH'!$C59,'HOURS&amp;CYCLES INPUT'!$D$2:$D$9999,'QUALIFIED EFH'!CK$4,'HOURS&amp;CYCLES INPUT'!$E$2:$E$9999,'QUALIFIED EFH'!CK$5))</f>
        <v>474.33</v>
      </c>
      <c r="CL59" s="476">
        <f>IF(CL$2&lt;&gt;"",IF($C59&lt;&gt;"TBA",CL$2/114,0),SUMIFS('HOURS&amp;CYCLES INPUT'!$F$2:$F$9999,'HOURS&amp;CYCLES INPUT'!$C$2:$C$9999,'QUALIFIED EFH'!$C59,'HOURS&amp;CYCLES INPUT'!$D$2:$D$9999,'QUALIFIED EFH'!CL$4,'HOURS&amp;CYCLES INPUT'!$E$2:$E$9999,'QUALIFIED EFH'!CL$5))</f>
        <v>448.97</v>
      </c>
      <c r="CM59" s="476">
        <f>IF(CM$2&lt;&gt;"",IF($C59&lt;&gt;"TBA",CM$2/114,0),SUMIFS('HOURS&amp;CYCLES INPUT'!$F$2:$F$9999,'HOURS&amp;CYCLES INPUT'!$C$2:$C$9999,'QUALIFIED EFH'!$C59,'HOURS&amp;CYCLES INPUT'!$D$2:$D$9999,'QUALIFIED EFH'!CM$4,'HOURS&amp;CYCLES INPUT'!$E$2:$E$9999,'QUALIFIED EFH'!CM$5))</f>
        <v>482.2</v>
      </c>
      <c r="CN59" s="476">
        <f>IF(CN$2&lt;&gt;"",IF($C59&lt;&gt;"TBA",CN$2/114,0),SUMIFS('HOURS&amp;CYCLES INPUT'!$F$2:$F$9999,'HOURS&amp;CYCLES INPUT'!$C$2:$C$9999,'QUALIFIED EFH'!$C59,'HOURS&amp;CYCLES INPUT'!$D$2:$D$9999,'QUALIFIED EFH'!CN$4,'HOURS&amp;CYCLES INPUT'!$E$2:$E$9999,'QUALIFIED EFH'!CN$5))</f>
        <v>488.29</v>
      </c>
      <c r="CO59" s="476">
        <f>IF(CO$2&lt;&gt;"",IF($C59&lt;&gt;"TBA",CO$2/114,0),SUMIFS('HOURS&amp;CYCLES INPUT'!$F$2:$F$9999,'HOURS&amp;CYCLES INPUT'!$C$2:$C$9999,'QUALIFIED EFH'!$C59,'HOURS&amp;CYCLES INPUT'!$D$2:$D$9999,'QUALIFIED EFH'!CO$4,'HOURS&amp;CYCLES INPUT'!$E$2:$E$9999,'QUALIFIED EFH'!CO$5))</f>
        <v>446.76</v>
      </c>
      <c r="CP59" s="476">
        <f>IF(CP$2&lt;&gt;"",IF($C59&lt;&gt;"TBA",CP$2/114,0),SUMIFS('HOURS&amp;CYCLES INPUT'!$F$2:$F$9999,'HOURS&amp;CYCLES INPUT'!$C$2:$C$9999,'QUALIFIED EFH'!$C59,'HOURS&amp;CYCLES INPUT'!$D$2:$D$9999,'QUALIFIED EFH'!CP$4,'HOURS&amp;CYCLES INPUT'!$E$2:$E$9999,'QUALIFIED EFH'!CP$5))</f>
        <v>436.33</v>
      </c>
      <c r="CQ59" s="476">
        <f>IF(CQ$2&lt;&gt;"",IF($C59&lt;&gt;"TBA",CQ$2/114,0),SUMIFS('HOURS&amp;CYCLES INPUT'!$F$2:$F$9999,'HOURS&amp;CYCLES INPUT'!$C$2:$C$9999,'QUALIFIED EFH'!$C59,'HOURS&amp;CYCLES INPUT'!$D$2:$D$9999,'QUALIFIED EFH'!CQ$4,'HOURS&amp;CYCLES INPUT'!$E$2:$E$9999,'QUALIFIED EFH'!CQ$5))</f>
        <v>436.59</v>
      </c>
      <c r="CR59" s="476">
        <f>IF(CR$2&lt;&gt;"",IF($C59&lt;&gt;"TBA",CR$2/114,0),SUMIFS('HOURS&amp;CYCLES INPUT'!$F$2:$F$9999,'HOURS&amp;CYCLES INPUT'!$C$2:$C$9999,'QUALIFIED EFH'!$C59,'HOURS&amp;CYCLES INPUT'!$D$2:$D$9999,'QUALIFIED EFH'!CR$4,'HOURS&amp;CYCLES INPUT'!$E$2:$E$9999,'QUALIFIED EFH'!CR$5))</f>
        <v>460.59</v>
      </c>
      <c r="CS59" s="476">
        <f>IF(CS$2&lt;&gt;"",IF($C59&lt;&gt;"TBA",CS$2/114,0),SUMIFS('HOURS&amp;CYCLES INPUT'!$F$2:$F$9999,'HOURS&amp;CYCLES INPUT'!$C$2:$C$9999,'QUALIFIED EFH'!$C59,'HOURS&amp;CYCLES INPUT'!$D$2:$D$9999,'QUALIFIED EFH'!CS$4,'HOURS&amp;CYCLES INPUT'!$E$2:$E$9999,'QUALIFIED EFH'!CS$5))</f>
        <v>469.25</v>
      </c>
      <c r="CT59" s="476">
        <f>IF(CT$2&lt;&gt;"",IF($C59&lt;&gt;"TBA",CT$2/114,0),SUMIFS('HOURS&amp;CYCLES INPUT'!$F$2:$F$9999,'HOURS&amp;CYCLES INPUT'!$C$2:$C$9999,'QUALIFIED EFH'!$C59,'HOURS&amp;CYCLES INPUT'!$D$2:$D$9999,'QUALIFIED EFH'!CT$4,'HOURS&amp;CYCLES INPUT'!$E$2:$E$9999,'QUALIFIED EFH'!CT$5))</f>
        <v>426.89</v>
      </c>
      <c r="CU59" s="476">
        <f>IF(CU$2&lt;&gt;"",IF($C59&lt;&gt;"TBA",CU$2/114,0),SUMIFS('HOURS&amp;CYCLES INPUT'!$F$2:$F$9999,'HOURS&amp;CYCLES INPUT'!$C$2:$C$9999,'QUALIFIED EFH'!$C59,'HOURS&amp;CYCLES INPUT'!$D$2:$D$9999,'QUALIFIED EFH'!CU$4,'HOURS&amp;CYCLES INPUT'!$E$2:$E$9999,'QUALIFIED EFH'!CU$5))</f>
        <v>402.13</v>
      </c>
      <c r="CV59" s="476">
        <f>IF(CV$2&lt;&gt;"",IF($C59&lt;&gt;"TBA",CV$2/114,0),SUMIFS('HOURS&amp;CYCLES INPUT'!$F$2:$F$9999,'HOURS&amp;CYCLES INPUT'!$C$2:$C$9999,'QUALIFIED EFH'!$C59,'HOURS&amp;CYCLES INPUT'!$D$2:$D$9999,'QUALIFIED EFH'!CV$4,'HOURS&amp;CYCLES INPUT'!$E$2:$E$9999,'QUALIFIED EFH'!CV$5))</f>
        <v>407.59</v>
      </c>
      <c r="CW59" s="476">
        <f>IF(CW$2&lt;&gt;"",IF($C59&lt;&gt;"TBA",CW$2/114,0),SUMIFS('HOURS&amp;CYCLES INPUT'!$F$2:$F$9999,'HOURS&amp;CYCLES INPUT'!$C$2:$C$9999,'QUALIFIED EFH'!$C59,'HOURS&amp;CYCLES INPUT'!$D$2:$D$9999,'QUALIFIED EFH'!CW$4,'HOURS&amp;CYCLES INPUT'!$E$2:$E$9999,'QUALIFIED EFH'!CW$5))</f>
        <v>415.05</v>
      </c>
      <c r="CX59" s="476">
        <f>IF(CX$2&lt;&gt;"",IF($C59&lt;&gt;"TBA",CX$2/114,0),SUMIFS('HOURS&amp;CYCLES INPUT'!$F$2:$F$9999,'HOURS&amp;CYCLES INPUT'!$C$2:$C$9999,'QUALIFIED EFH'!$C59,'HOURS&amp;CYCLES INPUT'!$D$2:$D$9999,'QUALIFIED EFH'!CX$4,'HOURS&amp;CYCLES INPUT'!$E$2:$E$9999,'QUALIFIED EFH'!CX$5))</f>
        <v>330.85</v>
      </c>
      <c r="CY59" s="476">
        <f>IF(CY$2&lt;&gt;"",IF($C59&lt;&gt;"TBA",CY$2/114,0),SUMIFS('HOURS&amp;CYCLES INPUT'!$F$2:$F$9999,'HOURS&amp;CYCLES INPUT'!$C$2:$C$9999,'QUALIFIED EFH'!$C59,'HOURS&amp;CYCLES INPUT'!$D$2:$D$9999,'QUALIFIED EFH'!CY$4,'HOURS&amp;CYCLES INPUT'!$E$2:$E$9999,'QUALIFIED EFH'!CY$5))</f>
        <v>467.85</v>
      </c>
      <c r="CZ59" s="476">
        <f>IF(CZ$2&lt;&gt;"",IF($C59&lt;&gt;"TBA",CZ$2/114,0),SUMIFS('HOURS&amp;CYCLES INPUT'!$F$2:$F$9999,'HOURS&amp;CYCLES INPUT'!$C$2:$C$9999,'QUALIFIED EFH'!$C59,'HOURS&amp;CYCLES INPUT'!$D$2:$D$9999,'QUALIFIED EFH'!CZ$4,'HOURS&amp;CYCLES INPUT'!$E$2:$E$9999,'QUALIFIED EFH'!CZ$5))</f>
        <v>438.41</v>
      </c>
      <c r="DA59" s="476">
        <f>IF(DA$2&lt;&gt;"",IF($C59&lt;&gt;"TBA",DA$2/114,0),SUMIFS('HOURS&amp;CYCLES INPUT'!$F$2:$F$9999,'HOURS&amp;CYCLES INPUT'!$C$2:$C$9999,'QUALIFIED EFH'!$C59,'HOURS&amp;CYCLES INPUT'!$D$2:$D$9999,'QUALIFIED EFH'!DA$4,'HOURS&amp;CYCLES INPUT'!$E$2:$E$9999,'QUALIFIED EFH'!DA$5))</f>
        <v>449.49</v>
      </c>
      <c r="DB59" s="476">
        <f>IF(DB$2&lt;&gt;"",IF($C59&lt;&gt;"TBA",DB$2/114,0),SUMIFS('HOURS&amp;CYCLES INPUT'!$F$2:$F$9999,'HOURS&amp;CYCLES INPUT'!$C$2:$C$9999,'QUALIFIED EFH'!$C59,'HOURS&amp;CYCLES INPUT'!$D$2:$D$9999,'QUALIFIED EFH'!DB$4,'HOURS&amp;CYCLES INPUT'!$E$2:$E$9999,'QUALIFIED EFH'!DB$5))</f>
        <v>478.25</v>
      </c>
      <c r="DC59" s="476">
        <f>IF(DC$2&lt;&gt;"",IF($C59&lt;&gt;"TBA",DC$2/114,0),SUMIFS('HOURS&amp;CYCLES INPUT'!$F$2:$F$9999,'HOURS&amp;CYCLES INPUT'!$C$2:$C$9999,'QUALIFIED EFH'!$C59,'HOURS&amp;CYCLES INPUT'!$D$2:$D$9999,'QUALIFIED EFH'!DC$4,'HOURS&amp;CYCLES INPUT'!$E$2:$E$9999,'QUALIFIED EFH'!DC$5))</f>
        <v>497.83</v>
      </c>
      <c r="DD59" s="476">
        <f>IF(DD$2&lt;&gt;"",IF($C59&lt;&gt;"TBA",DD$2/114,0),SUMIFS('HOURS&amp;CYCLES INPUT'!$F$2:$F$9999,'HOURS&amp;CYCLES INPUT'!$C$2:$C$9999,'QUALIFIED EFH'!$C59,'HOURS&amp;CYCLES INPUT'!$D$2:$D$9999,'QUALIFIED EFH'!DD$4,'HOURS&amp;CYCLES INPUT'!$E$2:$E$9999,'QUALIFIED EFH'!DD$5))</f>
        <v>456.48</v>
      </c>
      <c r="DE59" s="476">
        <f>IF(DE$2&lt;&gt;"",IF($C59&lt;&gt;"TBA",DE$2/114,0),SUMIFS('HOURS&amp;CYCLES INPUT'!$F$2:$F$9999,'HOURS&amp;CYCLES INPUT'!$C$2:$C$9999,'QUALIFIED EFH'!$C59,'HOURS&amp;CYCLES INPUT'!$D$2:$D$9999,'QUALIFIED EFH'!DE$4,'HOURS&amp;CYCLES INPUT'!$E$2:$E$9999,'QUALIFIED EFH'!DE$5))</f>
        <v>443.45</v>
      </c>
      <c r="DF59" s="476">
        <f>IF(DF$2&lt;&gt;"",IF($C59&lt;&gt;"TBA",DF$2/114,0),SUMIFS('HOURS&amp;CYCLES INPUT'!$F$2:$F$9999,'HOURS&amp;CYCLES INPUT'!$C$2:$C$9999,'QUALIFIED EFH'!$C59,'HOURS&amp;CYCLES INPUT'!$D$2:$D$9999,'QUALIFIED EFH'!DF$4,'HOURS&amp;CYCLES INPUT'!$E$2:$E$9999,'QUALIFIED EFH'!DF$5))</f>
        <v>512.66999999999996</v>
      </c>
      <c r="DG59" s="476">
        <f>IF(DG$2&lt;&gt;"",IF($C59&lt;&gt;"TBA",DG$2/114,0),SUMIFS('HOURS&amp;CYCLES INPUT'!$F$2:$F$9999,'HOURS&amp;CYCLES INPUT'!$C$2:$C$9999,'QUALIFIED EFH'!$C59,'HOURS&amp;CYCLES INPUT'!$D$2:$D$9999,'QUALIFIED EFH'!DG$4,'HOURS&amp;CYCLES INPUT'!$E$2:$E$9999,'QUALIFIED EFH'!DG$5))</f>
        <v>461.58</v>
      </c>
      <c r="DH59" s="476">
        <f>IF(DH$2&lt;&gt;"",IF($C59&lt;&gt;"TBA",DH$2/114,0),SUMIFS('HOURS&amp;CYCLES INPUT'!$F$2:$F$9999,'HOURS&amp;CYCLES INPUT'!$C$2:$C$9999,'QUALIFIED EFH'!$C59,'HOURS&amp;CYCLES INPUT'!$D$2:$D$9999,'QUALIFIED EFH'!DH$4,'HOURS&amp;CYCLES INPUT'!$E$2:$E$9999,'QUALIFIED EFH'!DH$5))</f>
        <v>0</v>
      </c>
      <c r="DI59" s="476">
        <f>IF(DI$2&lt;&gt;"",IF($C59&lt;&gt;"TBA",DI$2/114,0),SUMIFS('HOURS&amp;CYCLES INPUT'!$F$2:$F$9999,'HOURS&amp;CYCLES INPUT'!$C$2:$C$9999,'QUALIFIED EFH'!$C59,'HOURS&amp;CYCLES INPUT'!$D$2:$D$9999,'QUALIFIED EFH'!DI$4,'HOURS&amp;CYCLES INPUT'!$E$2:$E$9999,'QUALIFIED EFH'!DI$5))</f>
        <v>0</v>
      </c>
      <c r="DJ59" s="476">
        <f>IF(DJ$2&lt;&gt;"",IF($C59&lt;&gt;"TBA",DJ$2/114,0),SUMIFS('HOURS&amp;CYCLES INPUT'!$F$2:$F$9999,'HOURS&amp;CYCLES INPUT'!$C$2:$C$9999,'QUALIFIED EFH'!$C59,'HOURS&amp;CYCLES INPUT'!$D$2:$D$9999,'QUALIFIED EFH'!DJ$4,'HOURS&amp;CYCLES INPUT'!$E$2:$E$9999,'QUALIFIED EFH'!DJ$5))</f>
        <v>0</v>
      </c>
      <c r="DK59" s="476">
        <f>IF(DK$2&lt;&gt;"",IF($C59&lt;&gt;"TBA",DK$2/114,0),SUMIFS('HOURS&amp;CYCLES INPUT'!$F$2:$F$9999,'HOURS&amp;CYCLES INPUT'!$C$2:$C$9999,'QUALIFIED EFH'!$C59,'HOURS&amp;CYCLES INPUT'!$D$2:$D$9999,'QUALIFIED EFH'!DK$4,'HOURS&amp;CYCLES INPUT'!$E$2:$E$9999,'QUALIFIED EFH'!DK$5))</f>
        <v>0</v>
      </c>
      <c r="DL59" s="476">
        <f>IF(DL$2&lt;&gt;"",IF($C59&lt;&gt;"TBA",DL$2/114,0),SUMIFS('HOURS&amp;CYCLES INPUT'!$F$2:$F$9999,'HOURS&amp;CYCLES INPUT'!$C$2:$C$9999,'QUALIFIED EFH'!$C59,'HOURS&amp;CYCLES INPUT'!$D$2:$D$9999,'QUALIFIED EFH'!DL$4,'HOURS&amp;CYCLES INPUT'!$E$2:$E$9999,'QUALIFIED EFH'!DL$5))</f>
        <v>0</v>
      </c>
      <c r="DM59" s="476">
        <f>IF(DM$2&lt;&gt;"",IF($C59&lt;&gt;"TBA",DM$2/114,0),SUMIFS('HOURS&amp;CYCLES INPUT'!$F$2:$F$9999,'HOURS&amp;CYCLES INPUT'!$C$2:$C$9999,'QUALIFIED EFH'!$C59,'HOURS&amp;CYCLES INPUT'!$D$2:$D$9999,'QUALIFIED EFH'!DM$4,'HOURS&amp;CYCLES INPUT'!$E$2:$E$9999,'QUALIFIED EFH'!DM$5))</f>
        <v>0</v>
      </c>
      <c r="DN59" s="476">
        <f>IF(DN$2&lt;&gt;"",IF($C59&lt;&gt;"TBA",DN$2/114,0),SUMIFS('HOURS&amp;CYCLES INPUT'!$F$2:$F$9999,'HOURS&amp;CYCLES INPUT'!$C$2:$C$9999,'QUALIFIED EFH'!$C59,'HOURS&amp;CYCLES INPUT'!$D$2:$D$9999,'QUALIFIED EFH'!DN$4,'HOURS&amp;CYCLES INPUT'!$E$2:$E$9999,'QUALIFIED EFH'!DN$5))</f>
        <v>0</v>
      </c>
      <c r="DO59" s="476">
        <f>IF(DO$2&lt;&gt;"",IF($C59&lt;&gt;"TBA",DO$2/114,0),SUMIFS('HOURS&amp;CYCLES INPUT'!$F$2:$F$9999,'HOURS&amp;CYCLES INPUT'!$C$2:$C$9999,'QUALIFIED EFH'!$C59,'HOURS&amp;CYCLES INPUT'!$D$2:$D$9999,'QUALIFIED EFH'!DO$4,'HOURS&amp;CYCLES INPUT'!$E$2:$E$9999,'QUALIFIED EFH'!DO$5))</f>
        <v>0</v>
      </c>
      <c r="DP59" s="476">
        <f>IF(DP$2&lt;&gt;"",IF($C59&lt;&gt;"TBA",DP$2/114,0),SUMIFS('HOURS&amp;CYCLES INPUT'!$F$2:$F$9999,'HOURS&amp;CYCLES INPUT'!$C$2:$C$9999,'QUALIFIED EFH'!$C59,'HOURS&amp;CYCLES INPUT'!$D$2:$D$9999,'QUALIFIED EFH'!DP$4,'HOURS&amp;CYCLES INPUT'!$E$2:$E$9999,'QUALIFIED EFH'!DP$5))</f>
        <v>0</v>
      </c>
      <c r="DQ59" s="476">
        <f>IF(DQ$2&lt;&gt;"",IF($C59&lt;&gt;"TBA",DQ$2/114,0),SUMIFS('HOURS&amp;CYCLES INPUT'!$F$2:$F$9999,'HOURS&amp;CYCLES INPUT'!$C$2:$C$9999,'QUALIFIED EFH'!$C59,'HOURS&amp;CYCLES INPUT'!$D$2:$D$9999,'QUALIFIED EFH'!DQ$4,'HOURS&amp;CYCLES INPUT'!$E$2:$E$9999,'QUALIFIED EFH'!DQ$5))</f>
        <v>0</v>
      </c>
      <c r="DR59" s="476">
        <f>IF(DR$2&lt;&gt;"",IF($C59&lt;&gt;"TBA",DR$2/114,0),SUMIFS('HOURS&amp;CYCLES INPUT'!$F$2:$F$9999,'HOURS&amp;CYCLES INPUT'!$C$2:$C$9999,'QUALIFIED EFH'!$C59,'HOURS&amp;CYCLES INPUT'!$D$2:$D$9999,'QUALIFIED EFH'!DR$4,'HOURS&amp;CYCLES INPUT'!$E$2:$E$9999,'QUALIFIED EFH'!DR$5))</f>
        <v>0</v>
      </c>
      <c r="DS59" s="476">
        <f>IF(DS$2&lt;&gt;"",IF($C59&lt;&gt;"TBA",DS$2/114,0),SUMIFS('HOURS&amp;CYCLES INPUT'!$F$2:$F$9999,'HOURS&amp;CYCLES INPUT'!$C$2:$C$9999,'QUALIFIED EFH'!$C59,'HOURS&amp;CYCLES INPUT'!$D$2:$D$9999,'QUALIFIED EFH'!DS$4,'HOURS&amp;CYCLES INPUT'!$E$2:$E$9999,'QUALIFIED EFH'!DS$5))</f>
        <v>0</v>
      </c>
      <c r="DT59" s="476">
        <f>IF(DT$2&lt;&gt;"",IF($C59&lt;&gt;"TBA",DT$2/114,0),SUMIFS('HOURS&amp;CYCLES INPUT'!$F$2:$F$9999,'HOURS&amp;CYCLES INPUT'!$C$2:$C$9999,'QUALIFIED EFH'!$C59,'HOURS&amp;CYCLES INPUT'!$D$2:$D$9999,'QUALIFIED EFH'!DT$4,'HOURS&amp;CYCLES INPUT'!$E$2:$E$9999,'QUALIFIED EFH'!DT$5))</f>
        <v>0</v>
      </c>
      <c r="DU59" s="476">
        <f>IF(DU$2&lt;&gt;"",IF($C59&lt;&gt;"TBA",DU$2/114,0),SUMIFS('HOURS&amp;CYCLES INPUT'!$F$2:$F$9999,'HOURS&amp;CYCLES INPUT'!$C$2:$C$9999,'QUALIFIED EFH'!$C59,'HOURS&amp;CYCLES INPUT'!$D$2:$D$9999,'QUALIFIED EFH'!DU$4,'HOURS&amp;CYCLES INPUT'!$E$2:$E$9999,'QUALIFIED EFH'!DU$5))</f>
        <v>0</v>
      </c>
      <c r="DV59" s="476">
        <f>IF(DV$2&lt;&gt;"",IF($C59&lt;&gt;"TBA",DV$2/114,0),SUMIFS('HOURS&amp;CYCLES INPUT'!$F$2:$F$9999,'HOURS&amp;CYCLES INPUT'!$C$2:$C$9999,'QUALIFIED EFH'!$C59,'HOURS&amp;CYCLES INPUT'!$D$2:$D$9999,'QUALIFIED EFH'!DV$4,'HOURS&amp;CYCLES INPUT'!$E$2:$E$9999,'QUALIFIED EFH'!DV$5))</f>
        <v>0</v>
      </c>
      <c r="DW59" s="476">
        <f>IF(DW$2&lt;&gt;"",IF($C59&lt;&gt;"TBA",DW$2/114,0),SUMIFS('HOURS&amp;CYCLES INPUT'!$F$2:$F$9999,'HOURS&amp;CYCLES INPUT'!$C$2:$C$9999,'QUALIFIED EFH'!$C59,'HOURS&amp;CYCLES INPUT'!$D$2:$D$9999,'QUALIFIED EFH'!DW$4,'HOURS&amp;CYCLES INPUT'!$E$2:$E$9999,'QUALIFIED EFH'!DW$5))</f>
        <v>0</v>
      </c>
      <c r="DX59" s="476">
        <f>IF(DX$2&lt;&gt;"",IF($C59&lt;&gt;"TBA",DX$2/114,0),SUMIFS('HOURS&amp;CYCLES INPUT'!$F$2:$F$9999,'HOURS&amp;CYCLES INPUT'!$C$2:$C$9999,'QUALIFIED EFH'!$C59,'HOURS&amp;CYCLES INPUT'!$D$2:$D$9999,'QUALIFIED EFH'!DX$4,'HOURS&amp;CYCLES INPUT'!$E$2:$E$9999,'QUALIFIED EFH'!DX$5))</f>
        <v>0</v>
      </c>
      <c r="DY59" s="476">
        <f>IF(DY$2&lt;&gt;"",IF($C59&lt;&gt;"TBA",DY$2/114,0),SUMIFS('HOURS&amp;CYCLES INPUT'!$F$2:$F$9999,'HOURS&amp;CYCLES INPUT'!$C$2:$C$9999,'QUALIFIED EFH'!$C59,'HOURS&amp;CYCLES INPUT'!$D$2:$D$9999,'QUALIFIED EFH'!DY$4,'HOURS&amp;CYCLES INPUT'!$E$2:$E$9999,'QUALIFIED EFH'!DY$5))</f>
        <v>0</v>
      </c>
      <c r="DZ59" s="476">
        <f>IF(DZ$2&lt;&gt;"",IF($C59&lt;&gt;"TBA",DZ$2/114,0),SUMIFS('HOURS&amp;CYCLES INPUT'!$F$2:$F$9999,'HOURS&amp;CYCLES INPUT'!$C$2:$C$9999,'QUALIFIED EFH'!$C59,'HOURS&amp;CYCLES INPUT'!$D$2:$D$9999,'QUALIFIED EFH'!DZ$4,'HOURS&amp;CYCLES INPUT'!$E$2:$E$9999,'QUALIFIED EFH'!DZ$5))</f>
        <v>0</v>
      </c>
      <c r="EA59" s="476">
        <f>IF(EA$2&lt;&gt;"",IF($C59&lt;&gt;"TBA",EA$2/114,0),SUMIFS('HOURS&amp;CYCLES INPUT'!$F$2:$F$9999,'HOURS&amp;CYCLES INPUT'!$C$2:$C$9999,'QUALIFIED EFH'!$C59,'HOURS&amp;CYCLES INPUT'!$D$2:$D$9999,'QUALIFIED EFH'!EA$4,'HOURS&amp;CYCLES INPUT'!$E$2:$E$9999,'QUALIFIED EFH'!EA$5))</f>
        <v>0</v>
      </c>
      <c r="EB59" s="476">
        <f>IF(EB$2&lt;&gt;"",IF($C59&lt;&gt;"TBA",EB$2/114,0),SUMIFS('HOURS&amp;CYCLES INPUT'!$F$2:$F$9999,'HOURS&amp;CYCLES INPUT'!$C$2:$C$9999,'QUALIFIED EFH'!$C59,'HOURS&amp;CYCLES INPUT'!$D$2:$D$9999,'QUALIFIED EFH'!EB$4,'HOURS&amp;CYCLES INPUT'!$E$2:$E$9999,'QUALIFIED EFH'!EB$5))</f>
        <v>0</v>
      </c>
      <c r="EC59" s="476">
        <f>IF(EC$2&lt;&gt;"",IF($C59&lt;&gt;"TBA",EC$2/114,0),SUMIFS('HOURS&amp;CYCLES INPUT'!$F$2:$F$9999,'HOURS&amp;CYCLES INPUT'!$C$2:$C$9999,'QUALIFIED EFH'!$C59,'HOURS&amp;CYCLES INPUT'!$D$2:$D$9999,'QUALIFIED EFH'!EC$4,'HOURS&amp;CYCLES INPUT'!$E$2:$E$9999,'QUALIFIED EFH'!EC$5))</f>
        <v>0</v>
      </c>
      <c r="ED59" s="476">
        <f>IF(ED$2&lt;&gt;"",IF($C59&lt;&gt;"TBA",ED$2/114,0),SUMIFS('HOURS&amp;CYCLES INPUT'!$F$2:$F$9999,'HOURS&amp;CYCLES INPUT'!$C$2:$C$9999,'QUALIFIED EFH'!$C59,'HOURS&amp;CYCLES INPUT'!$D$2:$D$9999,'QUALIFIED EFH'!ED$4,'HOURS&amp;CYCLES INPUT'!$E$2:$E$9999,'QUALIFIED EFH'!ED$5))</f>
        <v>0</v>
      </c>
      <c r="EE59" s="476">
        <f>IF(EE$2&lt;&gt;"",IF($C59&lt;&gt;"TBA",EE$2/114,0),SUMIFS('HOURS&amp;CYCLES INPUT'!$F$2:$F$9999,'HOURS&amp;CYCLES INPUT'!$C$2:$C$9999,'QUALIFIED EFH'!$C59,'HOURS&amp;CYCLES INPUT'!$D$2:$D$9999,'QUALIFIED EFH'!EE$4,'HOURS&amp;CYCLES INPUT'!$E$2:$E$9999,'QUALIFIED EFH'!EE$5))</f>
        <v>0</v>
      </c>
      <c r="EF59" s="476">
        <f>IF(EF$2&lt;&gt;"",IF($C59&lt;&gt;"TBA",EF$2/114,0),SUMIFS('HOURS&amp;CYCLES INPUT'!$F$2:$F$9999,'HOURS&amp;CYCLES INPUT'!$C$2:$C$9999,'QUALIFIED EFH'!$C59,'HOURS&amp;CYCLES INPUT'!$D$2:$D$9999,'QUALIFIED EFH'!EF$4,'HOURS&amp;CYCLES INPUT'!$E$2:$E$9999,'QUALIFIED EFH'!EF$5))</f>
        <v>0</v>
      </c>
      <c r="EG59" s="476">
        <f>IF(EG$2&lt;&gt;"",IF($C59&lt;&gt;"TBA",EG$2/114,0),SUMIFS('HOURS&amp;CYCLES INPUT'!$F$2:$F$9999,'HOURS&amp;CYCLES INPUT'!$C$2:$C$9999,'QUALIFIED EFH'!$C59,'HOURS&amp;CYCLES INPUT'!$D$2:$D$9999,'QUALIFIED EFH'!EG$4,'HOURS&amp;CYCLES INPUT'!$E$2:$E$9999,'QUALIFIED EFH'!EG$5))</f>
        <v>0</v>
      </c>
      <c r="EH59" s="476">
        <f>IF(EH$2&lt;&gt;"",IF($C59&lt;&gt;"TBA",EH$2/114,0),SUMIFS('HOURS&amp;CYCLES INPUT'!$F$2:$F$9999,'HOURS&amp;CYCLES INPUT'!$C$2:$C$9999,'QUALIFIED EFH'!$C59,'HOURS&amp;CYCLES INPUT'!$D$2:$D$9999,'QUALIFIED EFH'!EH$4,'HOURS&amp;CYCLES INPUT'!$E$2:$E$9999,'QUALIFIED EFH'!EH$5))</f>
        <v>0</v>
      </c>
      <c r="EI59" s="476">
        <f>IF(EI$2&lt;&gt;"",IF($C59&lt;&gt;"TBA",EI$2/114,0),SUMIFS('HOURS&amp;CYCLES INPUT'!$F$2:$F$9999,'HOURS&amp;CYCLES INPUT'!$C$2:$C$9999,'QUALIFIED EFH'!$C59,'HOURS&amp;CYCLES INPUT'!$D$2:$D$9999,'QUALIFIED EFH'!EI$4,'HOURS&amp;CYCLES INPUT'!$E$2:$E$9999,'QUALIFIED EFH'!EI$5))</f>
        <v>0</v>
      </c>
      <c r="EJ59" s="476">
        <f>IF(EJ$2&lt;&gt;"",IF($C59&lt;&gt;"TBA",EJ$2/114,0),SUMIFS('HOURS&amp;CYCLES INPUT'!$F$2:$F$9999,'HOURS&amp;CYCLES INPUT'!$C$2:$C$9999,'QUALIFIED EFH'!$C59,'HOURS&amp;CYCLES INPUT'!$D$2:$D$9999,'QUALIFIED EFH'!EJ$4,'HOURS&amp;CYCLES INPUT'!$E$2:$E$9999,'QUALIFIED EFH'!EJ$5))</f>
        <v>0</v>
      </c>
      <c r="EK59" s="476">
        <f>IF(EK$2&lt;&gt;"",IF($C59&lt;&gt;"TBA",EK$2/114,0),SUMIFS('HOURS&amp;CYCLES INPUT'!$F$2:$F$9999,'HOURS&amp;CYCLES INPUT'!$C$2:$C$9999,'QUALIFIED EFH'!$C59,'HOURS&amp;CYCLES INPUT'!$D$2:$D$9999,'QUALIFIED EFH'!EK$4,'HOURS&amp;CYCLES INPUT'!$E$2:$E$9999,'QUALIFIED EFH'!EK$5))</f>
        <v>0</v>
      </c>
      <c r="EL59" s="476">
        <f>IF(EL$2&lt;&gt;"",IF($C59&lt;&gt;"TBA",EL$2/114,0),SUMIFS('HOURS&amp;CYCLES INPUT'!$F$2:$F$9999,'HOURS&amp;CYCLES INPUT'!$C$2:$C$9999,'QUALIFIED EFH'!$C59,'HOURS&amp;CYCLES INPUT'!$D$2:$D$9999,'QUALIFIED EFH'!EL$4,'HOURS&amp;CYCLES INPUT'!$E$2:$E$9999,'QUALIFIED EFH'!EL$5))</f>
        <v>0</v>
      </c>
      <c r="EM59" s="476">
        <f>IF(EM$2&lt;&gt;"",IF($C59&lt;&gt;"TBA",EM$2/114,0),SUMIFS('HOURS&amp;CYCLES INPUT'!$F$2:$F$9999,'HOURS&amp;CYCLES INPUT'!$C$2:$C$9999,'QUALIFIED EFH'!$C59,'HOURS&amp;CYCLES INPUT'!$D$2:$D$9999,'QUALIFIED EFH'!EM$4,'HOURS&amp;CYCLES INPUT'!$E$2:$E$9999,'QUALIFIED EFH'!EM$5))</f>
        <v>0</v>
      </c>
      <c r="EN59" s="476">
        <f>IF(EN$2&lt;&gt;"",IF($C59&lt;&gt;"TBA",EN$2/114,0),SUMIFS('HOURS&amp;CYCLES INPUT'!$F$2:$F$9999,'HOURS&amp;CYCLES INPUT'!$C$2:$C$9999,'QUALIFIED EFH'!$C59,'HOURS&amp;CYCLES INPUT'!$D$2:$D$9999,'QUALIFIED EFH'!EN$4,'HOURS&amp;CYCLES INPUT'!$E$2:$E$9999,'QUALIFIED EFH'!EN$5))</f>
        <v>0</v>
      </c>
      <c r="EO59" s="476">
        <f>IF(EO$2&lt;&gt;"",IF($C59&lt;&gt;"TBA",EO$2/114,0),SUMIFS('HOURS&amp;CYCLES INPUT'!$F$2:$F$9999,'HOURS&amp;CYCLES INPUT'!$C$2:$C$9999,'QUALIFIED EFH'!$C59,'HOURS&amp;CYCLES INPUT'!$D$2:$D$9999,'QUALIFIED EFH'!EO$4,'HOURS&amp;CYCLES INPUT'!$E$2:$E$9999,'QUALIFIED EFH'!EO$5))</f>
        <v>0</v>
      </c>
      <c r="EP59" s="476">
        <f>IF(EP$2&lt;&gt;"",IF($C59&lt;&gt;"TBA",EP$2/114,0),SUMIFS('HOURS&amp;CYCLES INPUT'!$F$2:$F$9999,'HOURS&amp;CYCLES INPUT'!$C$2:$C$9999,'QUALIFIED EFH'!$C59,'HOURS&amp;CYCLES INPUT'!$D$2:$D$9999,'QUALIFIED EFH'!EP$4,'HOURS&amp;CYCLES INPUT'!$E$2:$E$9999,'QUALIFIED EFH'!EP$5))</f>
        <v>0</v>
      </c>
      <c r="EQ59" s="476">
        <f>IF(EQ$2&lt;&gt;"",IF($C59&lt;&gt;"TBA",EQ$2/114,0),SUMIFS('HOURS&amp;CYCLES INPUT'!$F$2:$F$9999,'HOURS&amp;CYCLES INPUT'!$C$2:$C$9999,'QUALIFIED EFH'!$C59,'HOURS&amp;CYCLES INPUT'!$D$2:$D$9999,'QUALIFIED EFH'!EQ$4,'HOURS&amp;CYCLES INPUT'!$E$2:$E$9999,'QUALIFIED EFH'!EQ$5))</f>
        <v>0</v>
      </c>
      <c r="ER59" s="476">
        <f>IF(ER$2&lt;&gt;"",IF($C59&lt;&gt;"TBA",ER$2/114,0),SUMIFS('HOURS&amp;CYCLES INPUT'!$F$2:$F$9999,'HOURS&amp;CYCLES INPUT'!$C$2:$C$9999,'QUALIFIED EFH'!$C59,'HOURS&amp;CYCLES INPUT'!$D$2:$D$9999,'QUALIFIED EFH'!ER$4,'HOURS&amp;CYCLES INPUT'!$E$2:$E$9999,'QUALIFIED EFH'!ER$5))</f>
        <v>0</v>
      </c>
      <c r="ES59" s="476">
        <f>IF(ES$2&lt;&gt;"",IF($C59&lt;&gt;"TBA",ES$2/114,0),SUMIFS('HOURS&amp;CYCLES INPUT'!$F$2:$F$9999,'HOURS&amp;CYCLES INPUT'!$C$2:$C$9999,'QUALIFIED EFH'!$C59,'HOURS&amp;CYCLES INPUT'!$D$2:$D$9999,'QUALIFIED EFH'!ES$4,'HOURS&amp;CYCLES INPUT'!$E$2:$E$9999,'QUALIFIED EFH'!ES$5))</f>
        <v>0</v>
      </c>
      <c r="ET59" s="476">
        <f>IF(ET$2&lt;&gt;"",IF($C59&lt;&gt;"TBA",ET$2/114,0),SUMIFS('HOURS&amp;CYCLES INPUT'!$F$2:$F$9999,'HOURS&amp;CYCLES INPUT'!$C$2:$C$9999,'QUALIFIED EFH'!$C59,'HOURS&amp;CYCLES INPUT'!$D$2:$D$9999,'QUALIFIED EFH'!ET$4,'HOURS&amp;CYCLES INPUT'!$E$2:$E$9999,'QUALIFIED EFH'!ET$5))</f>
        <v>0</v>
      </c>
      <c r="EU59" s="476">
        <f>IF(EU$2&lt;&gt;"",IF($C59&lt;&gt;"TBA",EU$2/114,0),SUMIFS('HOURS&amp;CYCLES INPUT'!$F$2:$F$9999,'HOURS&amp;CYCLES INPUT'!$C$2:$C$9999,'QUALIFIED EFH'!$C59,'HOURS&amp;CYCLES INPUT'!$D$2:$D$9999,'QUALIFIED EFH'!EU$4,'HOURS&amp;CYCLES INPUT'!$E$2:$E$9999,'QUALIFIED EFH'!EU$5))</f>
        <v>0</v>
      </c>
      <c r="EV59" s="476">
        <f>IF(EV$2&lt;&gt;"",IF($C59&lt;&gt;"TBA",EV$2/114,0),SUMIFS('HOURS&amp;CYCLES INPUT'!$F$2:$F$9999,'HOURS&amp;CYCLES INPUT'!$C$2:$C$9999,'QUALIFIED EFH'!$C59,'HOURS&amp;CYCLES INPUT'!$D$2:$D$9999,'QUALIFIED EFH'!EV$4,'HOURS&amp;CYCLES INPUT'!$E$2:$E$9999,'QUALIFIED EFH'!EV$5))</f>
        <v>0</v>
      </c>
      <c r="EW59" s="476">
        <f>IF(EW$2&lt;&gt;"",IF($C59&lt;&gt;"TBA",EW$2/114,0),SUMIFS('HOURS&amp;CYCLES INPUT'!$F$2:$F$9999,'HOURS&amp;CYCLES INPUT'!$C$2:$C$9999,'QUALIFIED EFH'!$C59,'HOURS&amp;CYCLES INPUT'!$D$2:$D$9999,'QUALIFIED EFH'!EW$4,'HOURS&amp;CYCLES INPUT'!$E$2:$E$9999,'QUALIFIED EFH'!EW$5))</f>
        <v>0</v>
      </c>
      <c r="EX59" s="476">
        <f>IF(EX$2&lt;&gt;"",IF($C59&lt;&gt;"TBA",EX$2/114,0),SUMIFS('HOURS&amp;CYCLES INPUT'!$F$2:$F$9999,'HOURS&amp;CYCLES INPUT'!$C$2:$C$9999,'QUALIFIED EFH'!$C59,'HOURS&amp;CYCLES INPUT'!$D$2:$D$9999,'QUALIFIED EFH'!EX$4,'HOURS&amp;CYCLES INPUT'!$E$2:$E$9999,'QUALIFIED EFH'!EX$5))</f>
        <v>0</v>
      </c>
      <c r="EY59" s="476">
        <f>IF(EY$2&lt;&gt;"",IF($C59&lt;&gt;"TBA",EY$2/114,0),SUMIFS('HOURS&amp;CYCLES INPUT'!$F$2:$F$9999,'HOURS&amp;CYCLES INPUT'!$C$2:$C$9999,'QUALIFIED EFH'!$C59,'HOURS&amp;CYCLES INPUT'!$D$2:$D$9999,'QUALIFIED EFH'!EY$4,'HOURS&amp;CYCLES INPUT'!$E$2:$E$9999,'QUALIFIED EFH'!EY$5))</f>
        <v>0</v>
      </c>
      <c r="EZ59" s="476">
        <f>IF(EZ$2&lt;&gt;"",IF($C59&lt;&gt;"TBA",EZ$2/114,0),SUMIFS('HOURS&amp;CYCLES INPUT'!$F$2:$F$9999,'HOURS&amp;CYCLES INPUT'!$C$2:$C$9999,'QUALIFIED EFH'!$C59,'HOURS&amp;CYCLES INPUT'!$D$2:$D$9999,'QUALIFIED EFH'!EZ$4,'HOURS&amp;CYCLES INPUT'!$E$2:$E$9999,'QUALIFIED EFH'!EZ$5))</f>
        <v>0</v>
      </c>
      <c r="FA59" s="476">
        <f>IF(FA$2&lt;&gt;"",IF($C59&lt;&gt;"TBA",FA$2/114,0),SUMIFS('HOURS&amp;CYCLES INPUT'!$F$2:$F$9999,'HOURS&amp;CYCLES INPUT'!$C$2:$C$9999,'QUALIFIED EFH'!$C59,'HOURS&amp;CYCLES INPUT'!$D$2:$D$9999,'QUALIFIED EFH'!FA$4,'HOURS&amp;CYCLES INPUT'!$E$2:$E$9999,'QUALIFIED EFH'!FA$5))</f>
        <v>0</v>
      </c>
      <c r="FB59" s="476">
        <f>IF(FB$2&lt;&gt;"",IF($C59&lt;&gt;"TBA",FB$2/114,0),SUMIFS('HOURS&amp;CYCLES INPUT'!$F$2:$F$9999,'HOURS&amp;CYCLES INPUT'!$C$2:$C$9999,'QUALIFIED EFH'!$C59,'HOURS&amp;CYCLES INPUT'!$D$2:$D$9999,'QUALIFIED EFH'!FB$4,'HOURS&amp;CYCLES INPUT'!$E$2:$E$9999,'QUALIFIED EFH'!FB$5))</f>
        <v>0</v>
      </c>
      <c r="FC59" s="476">
        <f>IF(FC$2&lt;&gt;"",IF($C59&lt;&gt;"TBA",FC$2/114,0),SUMIFS('HOURS&amp;CYCLES INPUT'!$F$2:$F$9999,'HOURS&amp;CYCLES INPUT'!$C$2:$C$9999,'QUALIFIED EFH'!$C59,'HOURS&amp;CYCLES INPUT'!$D$2:$D$9999,'QUALIFIED EFH'!FC$4,'HOURS&amp;CYCLES INPUT'!$E$2:$E$9999,'QUALIFIED EFH'!FC$5))</f>
        <v>0</v>
      </c>
      <c r="FD59" s="476">
        <f>IF(FD$2&lt;&gt;"",IF($C59&lt;&gt;"TBA",FD$2/114,0),SUMIFS('HOURS&amp;CYCLES INPUT'!$F$2:$F$9999,'HOURS&amp;CYCLES INPUT'!$C$2:$C$9999,'QUALIFIED EFH'!$C59,'HOURS&amp;CYCLES INPUT'!$D$2:$D$9999,'QUALIFIED EFH'!FD$4,'HOURS&amp;CYCLES INPUT'!$E$2:$E$9999,'QUALIFIED EFH'!FD$5))</f>
        <v>0</v>
      </c>
      <c r="FE59" s="476">
        <f>IF(FE$2&lt;&gt;"",IF($C59&lt;&gt;"TBA",FE$2/114,0),SUMIFS('HOURS&amp;CYCLES INPUT'!$F$2:$F$9999,'HOURS&amp;CYCLES INPUT'!$C$2:$C$9999,'QUALIFIED EFH'!$C59,'HOURS&amp;CYCLES INPUT'!$D$2:$D$9999,'QUALIFIED EFH'!FE$4,'HOURS&amp;CYCLES INPUT'!$E$2:$E$9999,'QUALIFIED EFH'!FE$5))</f>
        <v>0</v>
      </c>
      <c r="FF59" s="476">
        <f>IF(FF$2&lt;&gt;"",IF($C59&lt;&gt;"TBA",FF$2/114,0),SUMIFS('HOURS&amp;CYCLES INPUT'!$F$2:$F$9999,'HOURS&amp;CYCLES INPUT'!$C$2:$C$9999,'QUALIFIED EFH'!$C59,'HOURS&amp;CYCLES INPUT'!$D$2:$D$9999,'QUALIFIED EFH'!FF$4,'HOURS&amp;CYCLES INPUT'!$E$2:$E$9999,'QUALIFIED EFH'!FF$5))</f>
        <v>0</v>
      </c>
      <c r="FG59" s="476">
        <f>IF(FG$2&lt;&gt;"",IF($C59&lt;&gt;"TBA",FG$2/114,0),SUMIFS('HOURS&amp;CYCLES INPUT'!$F$2:$F$9999,'HOURS&amp;CYCLES INPUT'!$C$2:$C$9999,'QUALIFIED EFH'!$C59,'HOURS&amp;CYCLES INPUT'!$D$2:$D$9999,'QUALIFIED EFH'!FG$4,'HOURS&amp;CYCLES INPUT'!$E$2:$E$9999,'QUALIFIED EFH'!FG$5))</f>
        <v>0</v>
      </c>
      <c r="FH59" s="476">
        <f>IF(FH$2&lt;&gt;"",IF($C59&lt;&gt;"TBA",FH$2/114,0),SUMIFS('HOURS&amp;CYCLES INPUT'!$F$2:$F$9999,'HOURS&amp;CYCLES INPUT'!$C$2:$C$9999,'QUALIFIED EFH'!$C59,'HOURS&amp;CYCLES INPUT'!$D$2:$D$9999,'QUALIFIED EFH'!FH$4,'HOURS&amp;CYCLES INPUT'!$E$2:$E$9999,'QUALIFIED EFH'!FH$5))</f>
        <v>0</v>
      </c>
      <c r="FI59" s="476">
        <f>IF(FI$2&lt;&gt;"",IF($C59&lt;&gt;"TBA",FI$2/114,0),SUMIFS('HOURS&amp;CYCLES INPUT'!$F$2:$F$9999,'HOURS&amp;CYCLES INPUT'!$C$2:$C$9999,'QUALIFIED EFH'!$C59,'HOURS&amp;CYCLES INPUT'!$D$2:$D$9999,'QUALIFIED EFH'!FI$4,'HOURS&amp;CYCLES INPUT'!$E$2:$E$9999,'QUALIFIED EFH'!FI$5))</f>
        <v>0</v>
      </c>
      <c r="FJ59" s="476">
        <f>IF(FJ$2&lt;&gt;"",IF($C59&lt;&gt;"TBA",FJ$2/114,0),SUMIFS('HOURS&amp;CYCLES INPUT'!$F$2:$F$9999,'HOURS&amp;CYCLES INPUT'!$C$2:$C$9999,'QUALIFIED EFH'!$C59,'HOURS&amp;CYCLES INPUT'!$D$2:$D$9999,'QUALIFIED EFH'!FJ$4,'HOURS&amp;CYCLES INPUT'!$E$2:$E$9999,'QUALIFIED EFH'!FJ$5))</f>
        <v>0</v>
      </c>
      <c r="FK59" s="476">
        <f>IF(FK$2&lt;&gt;"",IF($C59&lt;&gt;"TBA",FK$2/114,0),SUMIFS('HOURS&amp;CYCLES INPUT'!$F$2:$F$9999,'HOURS&amp;CYCLES INPUT'!$C$2:$C$9999,'QUALIFIED EFH'!$C59,'HOURS&amp;CYCLES INPUT'!$D$2:$D$9999,'QUALIFIED EFH'!FK$4,'HOURS&amp;CYCLES INPUT'!$E$2:$E$9999,'QUALIFIED EFH'!FK$5))</f>
        <v>0</v>
      </c>
      <c r="FL59" s="476">
        <f>IF(FL$2&lt;&gt;"",IF($C59&lt;&gt;"TBA",FL$2/114,0),SUMIFS('HOURS&amp;CYCLES INPUT'!$F$2:$F$9999,'HOURS&amp;CYCLES INPUT'!$C$2:$C$9999,'QUALIFIED EFH'!$C59,'HOURS&amp;CYCLES INPUT'!$D$2:$D$9999,'QUALIFIED EFH'!FL$4,'HOURS&amp;CYCLES INPUT'!$E$2:$E$9999,'QUALIFIED EFH'!FL$5))</f>
        <v>0</v>
      </c>
      <c r="FM59" s="476">
        <f>IF(FM$2&lt;&gt;"",IF($C59&lt;&gt;"TBA",FM$2/114,0),SUMIFS('HOURS&amp;CYCLES INPUT'!$F$2:$F$9999,'HOURS&amp;CYCLES INPUT'!$C$2:$C$9999,'QUALIFIED EFH'!$C59,'HOURS&amp;CYCLES INPUT'!$D$2:$D$9999,'QUALIFIED EFH'!FM$4,'HOURS&amp;CYCLES INPUT'!$E$2:$E$9999,'QUALIFIED EFH'!FM$5))</f>
        <v>0</v>
      </c>
      <c r="FN59" s="476">
        <f>IF(FN$2&lt;&gt;"",IF($C59&lt;&gt;"TBA",FN$2/114,0),SUMIFS('HOURS&amp;CYCLES INPUT'!$F$2:$F$9999,'HOURS&amp;CYCLES INPUT'!$C$2:$C$9999,'QUALIFIED EFH'!$C59,'HOURS&amp;CYCLES INPUT'!$D$2:$D$9999,'QUALIFIED EFH'!FN$4,'HOURS&amp;CYCLES INPUT'!$E$2:$E$9999,'QUALIFIED EFH'!FN$5))</f>
        <v>0</v>
      </c>
      <c r="FO59" s="476">
        <f>IF(FO$2&lt;&gt;"",IF($C59&lt;&gt;"TBA",FO$2/114,0),SUMIFS('HOURS&amp;CYCLES INPUT'!$F$2:$F$9999,'HOURS&amp;CYCLES INPUT'!$C$2:$C$9999,'QUALIFIED EFH'!$C59,'HOURS&amp;CYCLES INPUT'!$D$2:$D$9999,'QUALIFIED EFH'!FO$4,'HOURS&amp;CYCLES INPUT'!$E$2:$E$9999,'QUALIFIED EFH'!FO$5))</f>
        <v>0</v>
      </c>
      <c r="FP59" s="476">
        <f>IF(FP$2&lt;&gt;"",IF($C59&lt;&gt;"TBA",FP$2/114,0),SUMIFS('HOURS&amp;CYCLES INPUT'!$F$2:$F$9999,'HOURS&amp;CYCLES INPUT'!$C$2:$C$9999,'QUALIFIED EFH'!$C59,'HOURS&amp;CYCLES INPUT'!$D$2:$D$9999,'QUALIFIED EFH'!FP$4,'HOURS&amp;CYCLES INPUT'!$E$2:$E$9999,'QUALIFIED EFH'!FP$5))</f>
        <v>0</v>
      </c>
      <c r="FQ59" s="476">
        <f>IF(FQ$2&lt;&gt;"",IF($C59&lt;&gt;"TBA",FQ$2/114,0),SUMIFS('HOURS&amp;CYCLES INPUT'!$F$2:$F$9999,'HOURS&amp;CYCLES INPUT'!$C$2:$C$9999,'QUALIFIED EFH'!$C59,'HOURS&amp;CYCLES INPUT'!$D$2:$D$9999,'QUALIFIED EFH'!FQ$4,'HOURS&amp;CYCLES INPUT'!$E$2:$E$9999,'QUALIFIED EFH'!FQ$5))</f>
        <v>0</v>
      </c>
      <c r="FR59" s="476">
        <f>IF(FR$2&lt;&gt;"",IF($C59&lt;&gt;"TBA",FR$2/114,0),SUMIFS('HOURS&amp;CYCLES INPUT'!$F$2:$F$9999,'HOURS&amp;CYCLES INPUT'!$C$2:$C$9999,'QUALIFIED EFH'!$C59,'HOURS&amp;CYCLES INPUT'!$D$2:$D$9999,'QUALIFIED EFH'!FR$4,'HOURS&amp;CYCLES INPUT'!$E$2:$E$9999,'QUALIFIED EFH'!FR$5))</f>
        <v>0</v>
      </c>
      <c r="FS59" s="476">
        <f>IF(FS$2&lt;&gt;"",IF($C59&lt;&gt;"TBA",FS$2/114,0),SUMIFS('HOURS&amp;CYCLES INPUT'!$F$2:$F$9999,'HOURS&amp;CYCLES INPUT'!$C$2:$C$9999,'QUALIFIED EFH'!$C59,'HOURS&amp;CYCLES INPUT'!$D$2:$D$9999,'QUALIFIED EFH'!FS$4,'HOURS&amp;CYCLES INPUT'!$E$2:$E$9999,'QUALIFIED EFH'!FS$5))</f>
        <v>0</v>
      </c>
      <c r="FT59" s="476">
        <f>IF(FT$2&lt;&gt;"",IF($C59&lt;&gt;"TBA",FT$2/114,0),SUMIFS('HOURS&amp;CYCLES INPUT'!$F$2:$F$9999,'HOURS&amp;CYCLES INPUT'!$C$2:$C$9999,'QUALIFIED EFH'!$C59,'HOURS&amp;CYCLES INPUT'!$D$2:$D$9999,'QUALIFIED EFH'!FT$4,'HOURS&amp;CYCLES INPUT'!$E$2:$E$9999,'QUALIFIED EFH'!FT$5))</f>
        <v>0</v>
      </c>
      <c r="FU59" s="476">
        <f>IF(FU$2&lt;&gt;"",IF($C59&lt;&gt;"TBA",FU$2/114,0),SUMIFS('HOURS&amp;CYCLES INPUT'!$F$2:$F$9999,'HOURS&amp;CYCLES INPUT'!$C$2:$C$9999,'QUALIFIED EFH'!$C59,'HOURS&amp;CYCLES INPUT'!$D$2:$D$9999,'QUALIFIED EFH'!FU$4,'HOURS&amp;CYCLES INPUT'!$E$2:$E$9999,'QUALIFIED EFH'!FU$5))</f>
        <v>0</v>
      </c>
      <c r="FV59" s="476">
        <f>IF(FV$2&lt;&gt;"",IF($C59&lt;&gt;"TBA",FV$2/114,0),SUMIFS('HOURS&amp;CYCLES INPUT'!$F$2:$F$9999,'HOURS&amp;CYCLES INPUT'!$C$2:$C$9999,'QUALIFIED EFH'!$C59,'HOURS&amp;CYCLES INPUT'!$D$2:$D$9999,'QUALIFIED EFH'!FV$4,'HOURS&amp;CYCLES INPUT'!$E$2:$E$9999,'QUALIFIED EFH'!FV$5))</f>
        <v>0</v>
      </c>
      <c r="FW59" s="476">
        <f>IF(FW$2&lt;&gt;"",IF($C59&lt;&gt;"TBA",FW$2/114,0),SUMIFS('HOURS&amp;CYCLES INPUT'!$F$2:$F$9999,'HOURS&amp;CYCLES INPUT'!$C$2:$C$9999,'QUALIFIED EFH'!$C59,'HOURS&amp;CYCLES INPUT'!$D$2:$D$9999,'QUALIFIED EFH'!FW$4,'HOURS&amp;CYCLES INPUT'!$E$2:$E$9999,'QUALIFIED EFH'!FW$5))</f>
        <v>0</v>
      </c>
      <c r="FX59" s="476">
        <f>IF(FX$2&lt;&gt;"",IF($C59&lt;&gt;"TBA",FX$2/114,0),SUMIFS('HOURS&amp;CYCLES INPUT'!$F$2:$F$9999,'HOURS&amp;CYCLES INPUT'!$C$2:$C$9999,'QUALIFIED EFH'!$C59,'HOURS&amp;CYCLES INPUT'!$D$2:$D$9999,'QUALIFIED EFH'!FX$4,'HOURS&amp;CYCLES INPUT'!$E$2:$E$9999,'QUALIFIED EFH'!FX$5))</f>
        <v>0</v>
      </c>
      <c r="FY59" s="476">
        <f>IF(FY$2&lt;&gt;"",IF($C59&lt;&gt;"TBA",FY$2/114,0),SUMIFS('HOURS&amp;CYCLES INPUT'!$F$2:$F$9999,'HOURS&amp;CYCLES INPUT'!$C$2:$C$9999,'QUALIFIED EFH'!$C59,'HOURS&amp;CYCLES INPUT'!$D$2:$D$9999,'QUALIFIED EFH'!FY$4,'HOURS&amp;CYCLES INPUT'!$E$2:$E$9999,'QUALIFIED EFH'!FY$5))</f>
        <v>0</v>
      </c>
      <c r="FZ59" s="476">
        <f>IF(FZ$2&lt;&gt;"",IF($C59&lt;&gt;"TBA",FZ$2/114,0),SUMIFS('HOURS&amp;CYCLES INPUT'!$F$2:$F$9999,'HOURS&amp;CYCLES INPUT'!$C$2:$C$9999,'QUALIFIED EFH'!$C59,'HOURS&amp;CYCLES INPUT'!$D$2:$D$9999,'QUALIFIED EFH'!FZ$4,'HOURS&amp;CYCLES INPUT'!$E$2:$E$9999,'QUALIFIED EFH'!FZ$5))</f>
        <v>0</v>
      </c>
      <c r="GA59" s="476">
        <f>IF(GA$2&lt;&gt;"",IF($C59&lt;&gt;"TBA",GA$2/114,0),SUMIFS('HOURS&amp;CYCLES INPUT'!$F$2:$F$9999,'HOURS&amp;CYCLES INPUT'!$C$2:$C$9999,'QUALIFIED EFH'!$C59,'HOURS&amp;CYCLES INPUT'!$D$2:$D$9999,'QUALIFIED EFH'!GA$4,'HOURS&amp;CYCLES INPUT'!$E$2:$E$9999,'QUALIFIED EFH'!GA$5))</f>
        <v>0</v>
      </c>
      <c r="GB59" s="476">
        <f>IF(GB$2&lt;&gt;"",IF($C59&lt;&gt;"TBA",GB$2/114,0),SUMIFS('HOURS&amp;CYCLES INPUT'!$F$2:$F$9999,'HOURS&amp;CYCLES INPUT'!$C$2:$C$9999,'QUALIFIED EFH'!$C59,'HOURS&amp;CYCLES INPUT'!$D$2:$D$9999,'QUALIFIED EFH'!GB$4,'HOURS&amp;CYCLES INPUT'!$E$2:$E$9999,'QUALIFIED EFH'!GB$5))</f>
        <v>0</v>
      </c>
    </row>
    <row r="60" spans="3:184" x14ac:dyDescent="0.35">
      <c r="C60" s="472">
        <f>'QUALIFIED ENGINES'!D61</f>
        <v>91524</v>
      </c>
      <c r="D60" s="476">
        <f>IF(D$2&lt;&gt;"",IF($C60&lt;&gt;"TBA",D$2/114,0),SUMIFS('HOURS&amp;CYCLES INPUT'!$F$2:$F$9999,'HOURS&amp;CYCLES INPUT'!$C$2:$C$9999,'QUALIFIED EFH'!$C60,'HOURS&amp;CYCLES INPUT'!$D$2:$D$9999,'QUALIFIED EFH'!D$4,'HOURS&amp;CYCLES INPUT'!$E$2:$E$9999,'QUALIFIED EFH'!D$5))</f>
        <v>0</v>
      </c>
      <c r="E60" s="476">
        <f>IF(E$2&lt;&gt;"",IF($C60&lt;&gt;"TBA",E$2/114,0),SUMIFS('HOURS&amp;CYCLES INPUT'!$F$2:$F$9999,'HOURS&amp;CYCLES INPUT'!$C$2:$C$9999,'QUALIFIED EFH'!$C60,'HOURS&amp;CYCLES INPUT'!$D$2:$D$9999,'QUALIFIED EFH'!E$4,'HOURS&amp;CYCLES INPUT'!$E$2:$E$9999,'QUALIFIED EFH'!E$5))</f>
        <v>0</v>
      </c>
      <c r="F60" s="476">
        <f>IF(F$2&lt;&gt;"",IF($C60&lt;&gt;"TBA",F$2/114,0),SUMIFS('HOURS&amp;CYCLES INPUT'!$F$2:$F$9999,'HOURS&amp;CYCLES INPUT'!$C$2:$C$9999,'QUALIFIED EFH'!$C60,'HOURS&amp;CYCLES INPUT'!$D$2:$D$9999,'QUALIFIED EFH'!F$4,'HOURS&amp;CYCLES INPUT'!$E$2:$E$9999,'QUALIFIED EFH'!F$5))</f>
        <v>0</v>
      </c>
      <c r="G60" s="476">
        <f>IF(G$2&lt;&gt;"",IF($C60&lt;&gt;"TBA",G$2/114,0),SUMIFS('HOURS&amp;CYCLES INPUT'!$F$2:$F$9999,'HOURS&amp;CYCLES INPUT'!$C$2:$C$9999,'QUALIFIED EFH'!$C60,'HOURS&amp;CYCLES INPUT'!$D$2:$D$9999,'QUALIFIED EFH'!G$4,'HOURS&amp;CYCLES INPUT'!$E$2:$E$9999,'QUALIFIED EFH'!G$5))</f>
        <v>0</v>
      </c>
      <c r="H60" s="476">
        <f>IF(H$2&lt;&gt;"",IF($C60&lt;&gt;"TBA",H$2/114,0),SUMIFS('HOURS&amp;CYCLES INPUT'!$F$2:$F$9999,'HOURS&amp;CYCLES INPUT'!$C$2:$C$9999,'QUALIFIED EFH'!$C60,'HOURS&amp;CYCLES INPUT'!$D$2:$D$9999,'QUALIFIED EFH'!H$4,'HOURS&amp;CYCLES INPUT'!$E$2:$E$9999,'QUALIFIED EFH'!H$5))</f>
        <v>0</v>
      </c>
      <c r="I60" s="476">
        <f>IF(I$2&lt;&gt;"",IF($C60&lt;&gt;"TBA",I$2/114,0),SUMIFS('HOURS&amp;CYCLES INPUT'!$F$2:$F$9999,'HOURS&amp;CYCLES INPUT'!$C$2:$C$9999,'QUALIFIED EFH'!$C60,'HOURS&amp;CYCLES INPUT'!$D$2:$D$9999,'QUALIFIED EFH'!I$4,'HOURS&amp;CYCLES INPUT'!$E$2:$E$9999,'QUALIFIED EFH'!I$5))</f>
        <v>0</v>
      </c>
      <c r="J60" s="476">
        <f>IF(J$2&lt;&gt;"",IF($C60&lt;&gt;"TBA",J$2/114,0),SUMIFS('HOURS&amp;CYCLES INPUT'!$F$2:$F$9999,'HOURS&amp;CYCLES INPUT'!$C$2:$C$9999,'QUALIFIED EFH'!$C60,'HOURS&amp;CYCLES INPUT'!$D$2:$D$9999,'QUALIFIED EFH'!J$4,'HOURS&amp;CYCLES INPUT'!$E$2:$E$9999,'QUALIFIED EFH'!J$5))</f>
        <v>0</v>
      </c>
      <c r="K60" s="476">
        <f>IF(K$2&lt;&gt;"",IF($C60&lt;&gt;"TBA",K$2/114,0),SUMIFS('HOURS&amp;CYCLES INPUT'!$F$2:$F$9999,'HOURS&amp;CYCLES INPUT'!$C$2:$C$9999,'QUALIFIED EFH'!$C60,'HOURS&amp;CYCLES INPUT'!$D$2:$D$9999,'QUALIFIED EFH'!K$4,'HOURS&amp;CYCLES INPUT'!$E$2:$E$9999,'QUALIFIED EFH'!K$5))</f>
        <v>0</v>
      </c>
      <c r="L60" s="476">
        <f>IF(L$2&lt;&gt;"",IF($C60&lt;&gt;"TBA",L$2/114,0),SUMIFS('HOURS&amp;CYCLES INPUT'!$F$2:$F$9999,'HOURS&amp;CYCLES INPUT'!$C$2:$C$9999,'QUALIFIED EFH'!$C60,'HOURS&amp;CYCLES INPUT'!$D$2:$D$9999,'QUALIFIED EFH'!L$4,'HOURS&amp;CYCLES INPUT'!$E$2:$E$9999,'QUALIFIED EFH'!L$5))</f>
        <v>0</v>
      </c>
      <c r="M60" s="476">
        <f>IF(M$2&lt;&gt;"",IF($C60&lt;&gt;"TBA",M$2/114,0),SUMIFS('HOURS&amp;CYCLES INPUT'!$F$2:$F$9999,'HOURS&amp;CYCLES INPUT'!$C$2:$C$9999,'QUALIFIED EFH'!$C60,'HOURS&amp;CYCLES INPUT'!$D$2:$D$9999,'QUALIFIED EFH'!M$4,'HOURS&amp;CYCLES INPUT'!$E$2:$E$9999,'QUALIFIED EFH'!M$5))</f>
        <v>0</v>
      </c>
      <c r="N60" s="476">
        <f>IF(N$2&lt;&gt;"",IF($C60&lt;&gt;"TBA",N$2/114,0),SUMIFS('HOURS&amp;CYCLES INPUT'!$F$2:$F$9999,'HOURS&amp;CYCLES INPUT'!$C$2:$C$9999,'QUALIFIED EFH'!$C60,'HOURS&amp;CYCLES INPUT'!$D$2:$D$9999,'QUALIFIED EFH'!N$4,'HOURS&amp;CYCLES INPUT'!$E$2:$E$9999,'QUALIFIED EFH'!N$5))</f>
        <v>0</v>
      </c>
      <c r="O60" s="476">
        <f>IF(O$2&lt;&gt;"",IF($C60&lt;&gt;"TBA",O$2/114,0),SUMIFS('HOURS&amp;CYCLES INPUT'!$F$2:$F$9999,'HOURS&amp;CYCLES INPUT'!$C$2:$C$9999,'QUALIFIED EFH'!$C60,'HOURS&amp;CYCLES INPUT'!$D$2:$D$9999,'QUALIFIED EFH'!O$4,'HOURS&amp;CYCLES INPUT'!$E$2:$E$9999,'QUALIFIED EFH'!O$5))</f>
        <v>0</v>
      </c>
      <c r="P60" s="476">
        <f>IF(P$2&lt;&gt;"",IF($C60&lt;&gt;"TBA",P$2/114,0),SUMIFS('HOURS&amp;CYCLES INPUT'!$F$2:$F$9999,'HOURS&amp;CYCLES INPUT'!$C$2:$C$9999,'QUALIFIED EFH'!$C60,'HOURS&amp;CYCLES INPUT'!$D$2:$D$9999,'QUALIFIED EFH'!P$4,'HOURS&amp;CYCLES INPUT'!$E$2:$E$9999,'QUALIFIED EFH'!P$5))</f>
        <v>0</v>
      </c>
      <c r="Q60" s="476">
        <f>IF(Q$2&lt;&gt;"",IF($C60&lt;&gt;"TBA",Q$2/114,0),SUMIFS('HOURS&amp;CYCLES INPUT'!$F$2:$F$9999,'HOURS&amp;CYCLES INPUT'!$C$2:$C$9999,'QUALIFIED EFH'!$C60,'HOURS&amp;CYCLES INPUT'!$D$2:$D$9999,'QUALIFIED EFH'!Q$4,'HOURS&amp;CYCLES INPUT'!$E$2:$E$9999,'QUALIFIED EFH'!Q$5))</f>
        <v>0</v>
      </c>
      <c r="R60" s="476">
        <f>IF(R$1&lt;&gt;"",IF($C60&lt;&gt;"TBA",R$1/114,0),SUMIFS('HOURS&amp;CYCLES INPUT'!$F$2:$F$9999,'HOURS&amp;CYCLES INPUT'!$C$2:$C$9999,'QUALIFIED EFH'!$C60,'HOURS&amp;CYCLES INPUT'!$D$2:$D$9999,'QUALIFIED EFH'!R$4,'HOURS&amp;CYCLES INPUT'!$E$2:$E$9999,'QUALIFIED EFH'!R$5))</f>
        <v>0</v>
      </c>
      <c r="S60" s="476">
        <f>IF(S$2&lt;&gt;"",IF($C60&lt;&gt;"TBA",S$2/114,0),SUMIFS('HOURS&amp;CYCLES INPUT'!$F$2:$F$9999,'HOURS&amp;CYCLES INPUT'!$C$2:$C$9999,'QUALIFIED EFH'!$C60,'HOURS&amp;CYCLES INPUT'!$D$2:$D$9999,'QUALIFIED EFH'!S$4,'HOURS&amp;CYCLES INPUT'!$E$2:$E$9999,'QUALIFIED EFH'!S$5))</f>
        <v>0</v>
      </c>
      <c r="T60" s="476">
        <f>IF(T$2&lt;&gt;"",IF($C60&lt;&gt;"TBA",T$2/114,0),SUMIFS('HOURS&amp;CYCLES INPUT'!$F$2:$F$9999,'HOURS&amp;CYCLES INPUT'!$C$2:$C$9999,'QUALIFIED EFH'!$C60,'HOURS&amp;CYCLES INPUT'!$D$2:$D$9999,'QUALIFIED EFH'!T$4,'HOURS&amp;CYCLES INPUT'!$E$2:$E$9999,'QUALIFIED EFH'!T$5))</f>
        <v>0</v>
      </c>
      <c r="U60" s="476">
        <f>IF(U$2&lt;&gt;"",IF($C60&lt;&gt;"TBA",U$2/114,0),SUMIFS('HOURS&amp;CYCLES INPUT'!$F$2:$F$9999,'HOURS&amp;CYCLES INPUT'!$C$2:$C$9999,'QUALIFIED EFH'!$C60,'HOURS&amp;CYCLES INPUT'!$D$2:$D$9999,'QUALIFIED EFH'!U$4,'HOURS&amp;CYCLES INPUT'!$E$2:$E$9999,'QUALIFIED EFH'!U$5))</f>
        <v>0</v>
      </c>
      <c r="V60" s="476">
        <f>IF(V$2&lt;&gt;"",IF($C60&lt;&gt;"TBA",V$2/114,0),SUMIFS('HOURS&amp;CYCLES INPUT'!$F$2:$F$9999,'HOURS&amp;CYCLES INPUT'!$C$2:$C$9999,'QUALIFIED EFH'!$C60,'HOURS&amp;CYCLES INPUT'!$D$2:$D$9999,'QUALIFIED EFH'!V$4,'HOURS&amp;CYCLES INPUT'!$E$2:$E$9999,'QUALIFIED EFH'!V$5))</f>
        <v>0</v>
      </c>
      <c r="W60" s="476">
        <f>IF(W$2&lt;&gt;"",IF($C60&lt;&gt;"TBA",W$2/114,0),SUMIFS('HOURS&amp;CYCLES INPUT'!$F$2:$F$9999,'HOURS&amp;CYCLES INPUT'!$C$2:$C$9999,'QUALIFIED EFH'!$C60,'HOURS&amp;CYCLES INPUT'!$D$2:$D$9999,'QUALIFIED EFH'!W$4,'HOURS&amp;CYCLES INPUT'!$E$2:$E$9999,'QUALIFIED EFH'!W$5))</f>
        <v>346.7</v>
      </c>
      <c r="X60" s="476">
        <f>IF(X$2&lt;&gt;"",IF($C60&lt;&gt;"TBA",X$2/114,0),SUMIFS('HOURS&amp;CYCLES INPUT'!$F$2:$F$9999,'HOURS&amp;CYCLES INPUT'!$C$2:$C$9999,'QUALIFIED EFH'!$C60,'HOURS&amp;CYCLES INPUT'!$D$2:$D$9999,'QUALIFIED EFH'!X$4,'HOURS&amp;CYCLES INPUT'!$E$2:$E$9999,'QUALIFIED EFH'!X$5))</f>
        <v>366.85</v>
      </c>
      <c r="Y60" s="476">
        <f>IF(Y$2&lt;&gt;"",IF($C60&lt;&gt;"TBA",Y$2/114,0),SUMIFS('HOURS&amp;CYCLES INPUT'!$F$2:$F$9999,'HOURS&amp;CYCLES INPUT'!$C$2:$C$9999,'QUALIFIED EFH'!$C60,'HOURS&amp;CYCLES INPUT'!$D$2:$D$9999,'QUALIFIED EFH'!Y$4,'HOURS&amp;CYCLES INPUT'!$E$2:$E$9999,'QUALIFIED EFH'!Y$5))</f>
        <v>342.87</v>
      </c>
      <c r="Z60" s="476">
        <f>IF(Z$2&lt;&gt;"",IF($C60&lt;&gt;"TBA",Z$2/114,0),SUMIFS('HOURS&amp;CYCLES INPUT'!$F$2:$F$9999,'HOURS&amp;CYCLES INPUT'!$C$2:$C$9999,'QUALIFIED EFH'!$C60,'HOURS&amp;CYCLES INPUT'!$D$2:$D$9999,'QUALIFIED EFH'!Z$4,'HOURS&amp;CYCLES INPUT'!$E$2:$E$9999,'QUALIFIED EFH'!Z$5))</f>
        <v>354.3</v>
      </c>
      <c r="AA60" s="476">
        <f>IF(AA$2&lt;&gt;"",IF($C60&lt;&gt;"TBA",AA$2/114,0),SUMIFS('HOURS&amp;CYCLES INPUT'!$F$2:$F$9999,'HOURS&amp;CYCLES INPUT'!$C$2:$C$9999,'QUALIFIED EFH'!$C60,'HOURS&amp;CYCLES INPUT'!$D$2:$D$9999,'QUALIFIED EFH'!AA$4,'HOURS&amp;CYCLES INPUT'!$E$2:$E$9999,'QUALIFIED EFH'!AA$5))</f>
        <v>368.31</v>
      </c>
      <c r="AB60" s="476">
        <f>IF(AB$2&lt;&gt;"",IF($C60&lt;&gt;"TBA",AB$2/114,0),SUMIFS('HOURS&amp;CYCLES INPUT'!$F$2:$F$9999,'HOURS&amp;CYCLES INPUT'!$C$2:$C$9999,'QUALIFIED EFH'!$C60,'HOURS&amp;CYCLES INPUT'!$D$2:$D$9999,'QUALIFIED EFH'!AB$4,'HOURS&amp;CYCLES INPUT'!$E$2:$E$9999,'QUALIFIED EFH'!AB$5))</f>
        <v>466.22</v>
      </c>
      <c r="AC60" s="476">
        <f>IF(AC$2&lt;&gt;"",IF($C60&lt;&gt;"TBA",AC$2/114,0),SUMIFS('HOURS&amp;CYCLES INPUT'!$F$2:$F$9999,'HOURS&amp;CYCLES INPUT'!$C$2:$C$9999,'QUALIFIED EFH'!$C60,'HOURS&amp;CYCLES INPUT'!$D$2:$D$9999,'QUALIFIED EFH'!AC$4,'HOURS&amp;CYCLES INPUT'!$E$2:$E$9999,'QUALIFIED EFH'!AC$5))</f>
        <v>421.35</v>
      </c>
      <c r="AD60" s="476">
        <f>IF(AD$2&lt;&gt;"",IF($C60&lt;&gt;"TBA",AD$2/114,0),SUMIFS('HOURS&amp;CYCLES INPUT'!$F$2:$F$9999,'HOURS&amp;CYCLES INPUT'!$C$2:$C$9999,'QUALIFIED EFH'!$C60,'HOURS&amp;CYCLES INPUT'!$D$2:$D$9999,'QUALIFIED EFH'!AD$4,'HOURS&amp;CYCLES INPUT'!$E$2:$E$9999,'QUALIFIED EFH'!AD$5))</f>
        <v>411.8</v>
      </c>
      <c r="AE60" s="476">
        <f>IF(AE$2&lt;&gt;"",IF($C60&lt;&gt;"TBA",AE$2/114,0),SUMIFS('HOURS&amp;CYCLES INPUT'!$F$2:$F$9999,'HOURS&amp;CYCLES INPUT'!$C$2:$C$9999,'QUALIFIED EFH'!$C60,'HOURS&amp;CYCLES INPUT'!$D$2:$D$9999,'QUALIFIED EFH'!AE$4,'HOURS&amp;CYCLES INPUT'!$E$2:$E$9999,'QUALIFIED EFH'!AE$5))</f>
        <v>391.78</v>
      </c>
      <c r="AF60" s="476">
        <f>IF(AF$2&lt;&gt;"",IF($C60&lt;&gt;"TBA",AF$2/114,0),SUMIFS('HOURS&amp;CYCLES INPUT'!$F$2:$F$9999,'HOURS&amp;CYCLES INPUT'!$C$2:$C$9999,'QUALIFIED EFH'!$C60,'HOURS&amp;CYCLES INPUT'!$D$2:$D$9999,'QUALIFIED EFH'!AF$4,'HOURS&amp;CYCLES INPUT'!$E$2:$E$9999,'QUALIFIED EFH'!AF$5))</f>
        <v>362</v>
      </c>
      <c r="AG60" s="476">
        <f>IF(AG$2&lt;&gt;"",IF($C60&lt;&gt;"TBA",AG$2/114,0),SUMIFS('HOURS&amp;CYCLES INPUT'!$F$2:$F$9999,'HOURS&amp;CYCLES INPUT'!$C$2:$C$9999,'QUALIFIED EFH'!$C60,'HOURS&amp;CYCLES INPUT'!$D$2:$D$9999,'QUALIFIED EFH'!AG$4,'HOURS&amp;CYCLES INPUT'!$E$2:$E$9999,'QUALIFIED EFH'!AG$5))</f>
        <v>328.54</v>
      </c>
      <c r="AH60" s="476">
        <f>IF(AH$2&lt;&gt;"",IF($C60&lt;&gt;"TBA",AH$2/114,0),SUMIFS('HOURS&amp;CYCLES INPUT'!$F$2:$F$9999,'HOURS&amp;CYCLES INPUT'!$C$2:$C$9999,'QUALIFIED EFH'!$C60,'HOURS&amp;CYCLES INPUT'!$D$2:$D$9999,'QUALIFIED EFH'!AH$4,'HOURS&amp;CYCLES INPUT'!$E$2:$E$9999,'QUALIFIED EFH'!AH$5))</f>
        <v>367.03</v>
      </c>
      <c r="AI60" s="476">
        <f>IF(AI$2&lt;&gt;"",IF($C60&lt;&gt;"TBA",AI$2/114,0),SUMIFS('HOURS&amp;CYCLES INPUT'!$F$2:$F$9999,'HOURS&amp;CYCLES INPUT'!$C$2:$C$9999,'QUALIFIED EFH'!$C60,'HOURS&amp;CYCLES INPUT'!$D$2:$D$9999,'QUALIFIED EFH'!AI$4,'HOURS&amp;CYCLES INPUT'!$E$2:$E$9999,'QUALIFIED EFH'!AI$5))</f>
        <v>448.18</v>
      </c>
      <c r="AJ60" s="476">
        <f>IF(AJ$2&lt;&gt;"",IF($C60&lt;&gt;"TBA",AJ$2/114,0),SUMIFS('HOURS&amp;CYCLES INPUT'!$F$2:$F$9999,'HOURS&amp;CYCLES INPUT'!$C$2:$C$9999,'QUALIFIED EFH'!$C60,'HOURS&amp;CYCLES INPUT'!$D$2:$D$9999,'QUALIFIED EFH'!AJ$4,'HOURS&amp;CYCLES INPUT'!$E$2:$E$9999,'QUALIFIED EFH'!AJ$5))</f>
        <v>454.4</v>
      </c>
      <c r="AK60" s="476">
        <f>IF(AK$2&lt;&gt;"",IF($C60&lt;&gt;"TBA",AK$2/114,0),SUMIFS('HOURS&amp;CYCLES INPUT'!$F$2:$F$9999,'HOURS&amp;CYCLES INPUT'!$C$2:$C$9999,'QUALIFIED EFH'!$C60,'HOURS&amp;CYCLES INPUT'!$D$2:$D$9999,'QUALIFIED EFH'!AK$4,'HOURS&amp;CYCLES INPUT'!$E$2:$E$9999,'QUALIFIED EFH'!AK$5))</f>
        <v>369.29</v>
      </c>
      <c r="AL60" s="476">
        <f>IF(AL$2&lt;&gt;"",IF($C60&lt;&gt;"TBA",AL$2/114,0),SUMIFS('HOURS&amp;CYCLES INPUT'!$F$2:$F$9999,'HOURS&amp;CYCLES INPUT'!$C$2:$C$9999,'QUALIFIED EFH'!$C60,'HOURS&amp;CYCLES INPUT'!$D$2:$D$9999,'QUALIFIED EFH'!AL$4,'HOURS&amp;CYCLES INPUT'!$E$2:$E$9999,'QUALIFIED EFH'!AL$5))</f>
        <v>423.36</v>
      </c>
      <c r="AM60" s="476">
        <f>IF(AM$2&lt;&gt;"",IF($C60&lt;&gt;"TBA",AM$2/114,0),SUMIFS('HOURS&amp;CYCLES INPUT'!$F$2:$F$9999,'HOURS&amp;CYCLES INPUT'!$C$2:$C$9999,'QUALIFIED EFH'!$C60,'HOURS&amp;CYCLES INPUT'!$D$2:$D$9999,'QUALIFIED EFH'!AM$4,'HOURS&amp;CYCLES INPUT'!$E$2:$E$9999,'QUALIFIED EFH'!AM$5))</f>
        <v>444.64</v>
      </c>
      <c r="AN60" s="476">
        <f>IF(AN$2&lt;&gt;"",IF($C60&lt;&gt;"TBA",AN$2/114,0),SUMIFS('HOURS&amp;CYCLES INPUT'!$F$2:$F$9999,'HOURS&amp;CYCLES INPUT'!$C$2:$C$9999,'QUALIFIED EFH'!$C60,'HOURS&amp;CYCLES INPUT'!$D$2:$D$9999,'QUALIFIED EFH'!AN$4,'HOURS&amp;CYCLES INPUT'!$E$2:$E$9999,'QUALIFIED EFH'!AN$5))</f>
        <v>427.18</v>
      </c>
      <c r="AO60" s="476">
        <f>IF(AO$2&lt;&gt;"",IF($C60&lt;&gt;"TBA",AO$2/114,0),SUMIFS('HOURS&amp;CYCLES INPUT'!$F$2:$F$9999,'HOURS&amp;CYCLES INPUT'!$C$2:$C$9999,'QUALIFIED EFH'!$C60,'HOURS&amp;CYCLES INPUT'!$D$2:$D$9999,'QUALIFIED EFH'!AO$4,'HOURS&amp;CYCLES INPUT'!$E$2:$E$9999,'QUALIFIED EFH'!AO$5))</f>
        <v>414.01</v>
      </c>
      <c r="AP60" s="476">
        <f>IF(AP$2&lt;&gt;"",IF($C60&lt;&gt;"TBA",AP$2/114,0),SUMIFS('HOURS&amp;CYCLES INPUT'!$F$2:$F$9999,'HOURS&amp;CYCLES INPUT'!$C$2:$C$9999,'QUALIFIED EFH'!$C60,'HOURS&amp;CYCLES INPUT'!$D$2:$D$9999,'QUALIFIED EFH'!AP$4,'HOURS&amp;CYCLES INPUT'!$E$2:$E$9999,'QUALIFIED EFH'!AP$5))</f>
        <v>387.29</v>
      </c>
      <c r="AQ60" s="476">
        <f>IF(AQ$2&lt;&gt;"",IF($C60&lt;&gt;"TBA",AQ$2/114,0),SUMIFS('HOURS&amp;CYCLES INPUT'!$F$2:$F$9999,'HOURS&amp;CYCLES INPUT'!$C$2:$C$9999,'QUALIFIED EFH'!$C60,'HOURS&amp;CYCLES INPUT'!$D$2:$D$9999,'QUALIFIED EFH'!AQ$4,'HOURS&amp;CYCLES INPUT'!$E$2:$E$9999,'QUALIFIED EFH'!AQ$5))</f>
        <v>298.26</v>
      </c>
      <c r="AR60" s="476">
        <f>IF(AR$2&lt;&gt;"",IF($C60&lt;&gt;"TBA",AR$2/114,0),SUMIFS('HOURS&amp;CYCLES INPUT'!$F$2:$F$9999,'HOURS&amp;CYCLES INPUT'!$C$2:$C$9999,'QUALIFIED EFH'!$C60,'HOURS&amp;CYCLES INPUT'!$D$2:$D$9999,'QUALIFIED EFH'!AR$4,'HOURS&amp;CYCLES INPUT'!$E$2:$E$9999,'QUALIFIED EFH'!AR$5))</f>
        <v>0</v>
      </c>
      <c r="AS60" s="476">
        <f>IF(AS$2&lt;&gt;"",IF($C60&lt;&gt;"TBA",AS$2/114,0),SUMIFS('HOURS&amp;CYCLES INPUT'!$F$2:$F$9999,'HOURS&amp;CYCLES INPUT'!$C$2:$C$9999,'QUALIFIED EFH'!$C60,'HOURS&amp;CYCLES INPUT'!$D$2:$D$9999,'QUALIFIED EFH'!AS$4,'HOURS&amp;CYCLES INPUT'!$E$2:$E$9999,'QUALIFIED EFH'!AS$5))</f>
        <v>0</v>
      </c>
      <c r="AT60" s="476">
        <f>IF(AT$2&lt;&gt;"",IF($C60&lt;&gt;"TBA",AT$2/114,0),SUMIFS('HOURS&amp;CYCLES INPUT'!$F$2:$F$9999,'HOURS&amp;CYCLES INPUT'!$C$2:$C$9999,'QUALIFIED EFH'!$C60,'HOURS&amp;CYCLES INPUT'!$D$2:$D$9999,'QUALIFIED EFH'!AT$4,'HOURS&amp;CYCLES INPUT'!$E$2:$E$9999,'QUALIFIED EFH'!AT$5))</f>
        <v>0</v>
      </c>
      <c r="AU60" s="476">
        <f>IF(AU$2&lt;&gt;"",IF($C60&lt;&gt;"TBA",AU$2/114,0),SUMIFS('HOURS&amp;CYCLES INPUT'!$F$2:$F$9999,'HOURS&amp;CYCLES INPUT'!$C$2:$C$9999,'QUALIFIED EFH'!$C60,'HOURS&amp;CYCLES INPUT'!$D$2:$D$9999,'QUALIFIED EFH'!AU$4,'HOURS&amp;CYCLES INPUT'!$E$2:$E$9999,'QUALIFIED EFH'!AU$5))</f>
        <v>0</v>
      </c>
      <c r="AV60" s="476">
        <f>IF(AV$2&lt;&gt;"",IF($C60&lt;&gt;"TBA",AV$2/114,0),SUMIFS('HOURS&amp;CYCLES INPUT'!$F$2:$F$9999,'HOURS&amp;CYCLES INPUT'!$C$2:$C$9999,'QUALIFIED EFH'!$C60,'HOURS&amp;CYCLES INPUT'!$D$2:$D$9999,'QUALIFIED EFH'!AV$4,'HOURS&amp;CYCLES INPUT'!$E$2:$E$9999,'QUALIFIED EFH'!AV$5))</f>
        <v>0</v>
      </c>
      <c r="AW60" s="476">
        <f>IF(AW$2&lt;&gt;"",IF($C60&lt;&gt;"TBA",AW$2/114,0),SUMIFS('HOURS&amp;CYCLES INPUT'!$F$2:$F$9999,'HOURS&amp;CYCLES INPUT'!$C$2:$C$9999,'QUALIFIED EFH'!$C60,'HOURS&amp;CYCLES INPUT'!$D$2:$D$9999,'QUALIFIED EFH'!AW$4,'HOURS&amp;CYCLES INPUT'!$E$2:$E$9999,'QUALIFIED EFH'!AW$5))</f>
        <v>0</v>
      </c>
      <c r="AX60" s="476">
        <f>IF(AX$2&lt;&gt;"",IF($C60&lt;&gt;"TBA",AX$2/114,0),SUMIFS('HOURS&amp;CYCLES INPUT'!$F$2:$F$9999,'HOURS&amp;CYCLES INPUT'!$C$2:$C$9999,'QUALIFIED EFH'!$C60,'HOURS&amp;CYCLES INPUT'!$D$2:$D$9999,'QUALIFIED EFH'!AX$4,'HOURS&amp;CYCLES INPUT'!$E$2:$E$9999,'QUALIFIED EFH'!AX$5))</f>
        <v>0</v>
      </c>
      <c r="AY60" s="476">
        <f>IF(AY$2&lt;&gt;"",IF($C60&lt;&gt;"TBA",AY$2/114,0),SUMIFS('HOURS&amp;CYCLES INPUT'!$F$2:$F$9999,'HOURS&amp;CYCLES INPUT'!$C$2:$C$9999,'QUALIFIED EFH'!$C60,'HOURS&amp;CYCLES INPUT'!$D$2:$D$9999,'QUALIFIED EFH'!AY$4,'HOURS&amp;CYCLES INPUT'!$E$2:$E$9999,'QUALIFIED EFH'!AY$5))</f>
        <v>0</v>
      </c>
      <c r="AZ60" s="476">
        <f>IF(AZ$2&lt;&gt;"",IF($C60&lt;&gt;"TBA",AZ$2/114,0),SUMIFS('HOURS&amp;CYCLES INPUT'!$F$2:$F$9999,'HOURS&amp;CYCLES INPUT'!$C$2:$C$9999,'QUALIFIED EFH'!$C60,'HOURS&amp;CYCLES INPUT'!$D$2:$D$9999,'QUALIFIED EFH'!AZ$4,'HOURS&amp;CYCLES INPUT'!$E$2:$E$9999,'QUALIFIED EFH'!AZ$5))</f>
        <v>0</v>
      </c>
      <c r="BA60" s="476">
        <f>IF(BA$2&lt;&gt;"",IF($C60&lt;&gt;"TBA",BA$2/114,0),SUMIFS('HOURS&amp;CYCLES INPUT'!$F$2:$F$9999,'HOURS&amp;CYCLES INPUT'!$C$2:$C$9999,'QUALIFIED EFH'!$C60,'HOURS&amp;CYCLES INPUT'!$D$2:$D$9999,'QUALIFIED EFH'!BA$4,'HOURS&amp;CYCLES INPUT'!$E$2:$E$9999,'QUALIFIED EFH'!BA$5))</f>
        <v>0</v>
      </c>
      <c r="BB60" s="476">
        <f>IF(BB$2&lt;&gt;"",IF($C60&lt;&gt;"TBA",BB$2/114,0),SUMIFS('HOURS&amp;CYCLES INPUT'!$F$2:$F$9999,'HOURS&amp;CYCLES INPUT'!$C$2:$C$9999,'QUALIFIED EFH'!$C60,'HOURS&amp;CYCLES INPUT'!$D$2:$D$9999,'QUALIFIED EFH'!BB$4,'HOURS&amp;CYCLES INPUT'!$E$2:$E$9999,'QUALIFIED EFH'!BB$5))</f>
        <v>0</v>
      </c>
      <c r="BC60" s="476">
        <f>IF(BC$2&lt;&gt;"",IF($C60&lt;&gt;"TBA",BC$2/114,0),SUMIFS('HOURS&amp;CYCLES INPUT'!$F$2:$F$9999,'HOURS&amp;CYCLES INPUT'!$C$2:$C$9999,'QUALIFIED EFH'!$C60,'HOURS&amp;CYCLES INPUT'!$D$2:$D$9999,'QUALIFIED EFH'!BC$4,'HOURS&amp;CYCLES INPUT'!$E$2:$E$9999,'QUALIFIED EFH'!BC$5))</f>
        <v>0</v>
      </c>
      <c r="BD60" s="476">
        <f>IF(BD$2&lt;&gt;"",IF($C60&lt;&gt;"TBA",BD$2/114,0),SUMIFS('HOURS&amp;CYCLES INPUT'!$F$2:$F$9999,'HOURS&amp;CYCLES INPUT'!$C$2:$C$9999,'QUALIFIED EFH'!$C60,'HOURS&amp;CYCLES INPUT'!$D$2:$D$9999,'QUALIFIED EFH'!BD$4,'HOURS&amp;CYCLES INPUT'!$E$2:$E$9999,'QUALIFIED EFH'!BD$5))</f>
        <v>15.75</v>
      </c>
      <c r="BE60" s="476">
        <f>IF(BE$2&lt;&gt;"",IF($C60&lt;&gt;"TBA",BE$2/114,0),SUMIFS('HOURS&amp;CYCLES INPUT'!$F$2:$F$9999,'HOURS&amp;CYCLES INPUT'!$C$2:$C$9999,'QUALIFIED EFH'!$C60,'HOURS&amp;CYCLES INPUT'!$D$2:$D$9999,'QUALIFIED EFH'!BE$4,'HOURS&amp;CYCLES INPUT'!$E$2:$E$9999,'QUALIFIED EFH'!BE$5))</f>
        <v>66.849999999999994</v>
      </c>
      <c r="BF60" s="476">
        <f>IF(BF$2&lt;&gt;"",IF($C60&lt;&gt;"TBA",BF$2/114,0),SUMIFS('HOURS&amp;CYCLES INPUT'!$F$2:$F$9999,'HOURS&amp;CYCLES INPUT'!$C$2:$C$9999,'QUALIFIED EFH'!$C60,'HOURS&amp;CYCLES INPUT'!$D$2:$D$9999,'QUALIFIED EFH'!BF$4,'HOURS&amp;CYCLES INPUT'!$E$2:$E$9999,'QUALIFIED EFH'!BF$5))</f>
        <v>64.7</v>
      </c>
      <c r="BG60" s="476">
        <f>IF(BG$2&lt;&gt;"",IF($C60&lt;&gt;"TBA",BG$2/114,0),SUMIFS('HOURS&amp;CYCLES INPUT'!$F$2:$F$9999,'HOURS&amp;CYCLES INPUT'!$C$2:$C$9999,'QUALIFIED EFH'!$C60,'HOURS&amp;CYCLES INPUT'!$D$2:$D$9999,'QUALIFIED EFH'!BG$4,'HOURS&amp;CYCLES INPUT'!$E$2:$E$9999,'QUALIFIED EFH'!BG$5))</f>
        <v>144.84</v>
      </c>
      <c r="BH60" s="476">
        <f>IF(BH$2&lt;&gt;"",IF($C60&lt;&gt;"TBA",BH$2/114,0),SUMIFS('HOURS&amp;CYCLES INPUT'!$F$2:$F$9999,'HOURS&amp;CYCLES INPUT'!$C$2:$C$9999,'QUALIFIED EFH'!$C60,'HOURS&amp;CYCLES INPUT'!$D$2:$D$9999,'QUALIFIED EFH'!BH$4,'HOURS&amp;CYCLES INPUT'!$E$2:$E$9999,'QUALIFIED EFH'!BH$5))</f>
        <v>230.41</v>
      </c>
      <c r="BI60" s="476">
        <f>IF(BI$2&lt;&gt;"",IF($C60&lt;&gt;"TBA",BI$2/114,0),SUMIFS('HOURS&amp;CYCLES INPUT'!$F$2:$F$9999,'HOURS&amp;CYCLES INPUT'!$C$2:$C$9999,'QUALIFIED EFH'!$C60,'HOURS&amp;CYCLES INPUT'!$D$2:$D$9999,'QUALIFIED EFH'!BI$4,'HOURS&amp;CYCLES INPUT'!$E$2:$E$9999,'QUALIFIED EFH'!BI$5))</f>
        <v>233.94</v>
      </c>
      <c r="BJ60" s="476">
        <f>IF(BJ$2&lt;&gt;"",IF($C60&lt;&gt;"TBA",BJ$2/114,0),SUMIFS('HOURS&amp;CYCLES INPUT'!$F$2:$F$9999,'HOURS&amp;CYCLES INPUT'!$C$2:$C$9999,'QUALIFIED EFH'!$C60,'HOURS&amp;CYCLES INPUT'!$D$2:$D$9999,'QUALIFIED EFH'!BJ$4,'HOURS&amp;CYCLES INPUT'!$E$2:$E$9999,'QUALIFIED EFH'!BJ$5))</f>
        <v>261.89999999999998</v>
      </c>
      <c r="BK60" s="476">
        <f>IF(BK$2&lt;&gt;"",IF($C60&lt;&gt;"TBA",BK$2/114,0),SUMIFS('HOURS&amp;CYCLES INPUT'!$F$2:$F$9999,'HOURS&amp;CYCLES INPUT'!$C$2:$C$9999,'QUALIFIED EFH'!$C60,'HOURS&amp;CYCLES INPUT'!$D$2:$D$9999,'QUALIFIED EFH'!BK$4,'HOURS&amp;CYCLES INPUT'!$E$2:$E$9999,'QUALIFIED EFH'!BK$5))</f>
        <v>144.02000000000001</v>
      </c>
      <c r="BL60" s="476">
        <f>IF(BL$2&lt;&gt;"",IF($C60&lt;&gt;"TBA",BL$2/114,0),SUMIFS('HOURS&amp;CYCLES INPUT'!$F$2:$F$9999,'HOURS&amp;CYCLES INPUT'!$C$2:$C$9999,'QUALIFIED EFH'!$C60,'HOURS&amp;CYCLES INPUT'!$D$2:$D$9999,'QUALIFIED EFH'!BL$4,'HOURS&amp;CYCLES INPUT'!$E$2:$E$9999,'QUALIFIED EFH'!BL$5))</f>
        <v>344.46</v>
      </c>
      <c r="BM60" s="476">
        <f>IF(BM$2&lt;&gt;"",IF($C60&lt;&gt;"TBA",BM$2/114,0),SUMIFS('HOURS&amp;CYCLES INPUT'!$F$2:$F$9999,'HOURS&amp;CYCLES INPUT'!$C$2:$C$9999,'QUALIFIED EFH'!$C60,'HOURS&amp;CYCLES INPUT'!$D$2:$D$9999,'QUALIFIED EFH'!BM$4,'HOURS&amp;CYCLES INPUT'!$E$2:$E$9999,'QUALIFIED EFH'!BM$5))</f>
        <v>363.07</v>
      </c>
      <c r="BN60" s="476">
        <f>IF(BN$2&lt;&gt;"",IF($C60&lt;&gt;"TBA",BN$2/114,0),SUMIFS('HOURS&amp;CYCLES INPUT'!$F$2:$F$9999,'HOURS&amp;CYCLES INPUT'!$C$2:$C$9999,'QUALIFIED EFH'!$C60,'HOURS&amp;CYCLES INPUT'!$D$2:$D$9999,'QUALIFIED EFH'!BN$4,'HOURS&amp;CYCLES INPUT'!$E$2:$E$9999,'QUALIFIED EFH'!BN$5))</f>
        <v>314.98</v>
      </c>
      <c r="BO60" s="476">
        <f>IF(BO$2&lt;&gt;"",IF($C60&lt;&gt;"TBA",BO$2/114,0),SUMIFS('HOURS&amp;CYCLES INPUT'!$F$2:$F$9999,'HOURS&amp;CYCLES INPUT'!$C$2:$C$9999,'QUALIFIED EFH'!$C60,'HOURS&amp;CYCLES INPUT'!$D$2:$D$9999,'QUALIFIED EFH'!BO$4,'HOURS&amp;CYCLES INPUT'!$E$2:$E$9999,'QUALIFIED EFH'!BO$5))</f>
        <v>324.32</v>
      </c>
      <c r="BP60" s="476">
        <f>IF(BP$2&lt;&gt;"",IF($C60&lt;&gt;"TBA",BP$2/114,0),SUMIFS('HOURS&amp;CYCLES INPUT'!$F$2:$F$9999,'HOURS&amp;CYCLES INPUT'!$C$2:$C$9999,'QUALIFIED EFH'!$C60,'HOURS&amp;CYCLES INPUT'!$D$2:$D$9999,'QUALIFIED EFH'!BP$4,'HOURS&amp;CYCLES INPUT'!$E$2:$E$9999,'QUALIFIED EFH'!BP$5))</f>
        <v>376.65</v>
      </c>
      <c r="BQ60" s="476">
        <f>IF(BQ$2&lt;&gt;"",IF($C60&lt;&gt;"TBA",BQ$2/114,0),SUMIFS('HOURS&amp;CYCLES INPUT'!$F$2:$F$9999,'HOURS&amp;CYCLES INPUT'!$C$2:$C$9999,'QUALIFIED EFH'!$C60,'HOURS&amp;CYCLES INPUT'!$D$2:$D$9999,'QUALIFIED EFH'!BQ$4,'HOURS&amp;CYCLES INPUT'!$E$2:$E$9999,'QUALIFIED EFH'!BQ$5))</f>
        <v>398.1</v>
      </c>
      <c r="BR60" s="476">
        <f>IF(BR$2&lt;&gt;"",IF($C60&lt;&gt;"TBA",BR$2/114,0),SUMIFS('HOURS&amp;CYCLES INPUT'!$F$2:$F$9999,'HOURS&amp;CYCLES INPUT'!$C$2:$C$9999,'QUALIFIED EFH'!$C60,'HOURS&amp;CYCLES INPUT'!$D$2:$D$9999,'QUALIFIED EFH'!BR$4,'HOURS&amp;CYCLES INPUT'!$E$2:$E$9999,'QUALIFIED EFH'!BR$5))</f>
        <v>384.9</v>
      </c>
      <c r="BS60" s="476">
        <f>IF(BS$2&lt;&gt;"",IF($C60&lt;&gt;"TBA",BS$2/114,0),SUMIFS('HOURS&amp;CYCLES INPUT'!$F$2:$F$9999,'HOURS&amp;CYCLES INPUT'!$C$2:$C$9999,'QUALIFIED EFH'!$C60,'HOURS&amp;CYCLES INPUT'!$D$2:$D$9999,'QUALIFIED EFH'!BS$4,'HOURS&amp;CYCLES INPUT'!$E$2:$E$9999,'QUALIFIED EFH'!BS$5))</f>
        <v>392.84</v>
      </c>
      <c r="BT60" s="476">
        <f>IF(BT$2&lt;&gt;"",IF($C60&lt;&gt;"TBA",BT$2/114,0),SUMIFS('HOURS&amp;CYCLES INPUT'!$F$2:$F$9999,'HOURS&amp;CYCLES INPUT'!$C$2:$C$9999,'QUALIFIED EFH'!$C60,'HOURS&amp;CYCLES INPUT'!$D$2:$D$9999,'QUALIFIED EFH'!BT$4,'HOURS&amp;CYCLES INPUT'!$E$2:$E$9999,'QUALIFIED EFH'!BT$5))</f>
        <v>385.81</v>
      </c>
      <c r="BU60" s="476">
        <f>IF(BU$2&lt;&gt;"",IF($C60&lt;&gt;"TBA",BU$2/114,0),SUMIFS('HOURS&amp;CYCLES INPUT'!$F$2:$F$9999,'HOURS&amp;CYCLES INPUT'!$C$2:$C$9999,'QUALIFIED EFH'!$C60,'HOURS&amp;CYCLES INPUT'!$D$2:$D$9999,'QUALIFIED EFH'!BU$4,'HOURS&amp;CYCLES INPUT'!$E$2:$E$9999,'QUALIFIED EFH'!BU$5))</f>
        <v>267.87</v>
      </c>
      <c r="BV60" s="476">
        <f>IF(BV$2&lt;&gt;"",IF($C60&lt;&gt;"TBA",BV$2/114,0),SUMIFS('HOURS&amp;CYCLES INPUT'!$F$2:$F$9999,'HOURS&amp;CYCLES INPUT'!$C$2:$C$9999,'QUALIFIED EFH'!$C60,'HOURS&amp;CYCLES INPUT'!$D$2:$D$9999,'QUALIFIED EFH'!BV$4,'HOURS&amp;CYCLES INPUT'!$E$2:$E$9999,'QUALIFIED EFH'!BV$5))</f>
        <v>194.19</v>
      </c>
      <c r="BW60" s="476">
        <f>IF(BW$2&lt;&gt;"",IF($C60&lt;&gt;"TBA",BW$2/114,0),SUMIFS('HOURS&amp;CYCLES INPUT'!$F$2:$F$9999,'HOURS&amp;CYCLES INPUT'!$C$2:$C$9999,'QUALIFIED EFH'!$C60,'HOURS&amp;CYCLES INPUT'!$D$2:$D$9999,'QUALIFIED EFH'!BW$4,'HOURS&amp;CYCLES INPUT'!$E$2:$E$9999,'QUALIFIED EFH'!BW$5))</f>
        <v>0</v>
      </c>
      <c r="BX60" s="476">
        <f>IF(BX$2&lt;&gt;"",IF($C60&lt;&gt;"TBA",BX$2/114,0),SUMIFS('HOURS&amp;CYCLES INPUT'!$F$2:$F$9999,'HOURS&amp;CYCLES INPUT'!$C$2:$C$9999,'QUALIFIED EFH'!$C60,'HOURS&amp;CYCLES INPUT'!$D$2:$D$9999,'QUALIFIED EFH'!BX$4,'HOURS&amp;CYCLES INPUT'!$E$2:$E$9999,'QUALIFIED EFH'!BX$5))</f>
        <v>0</v>
      </c>
      <c r="BY60" s="476">
        <f>IF(BY$2&lt;&gt;"",IF($C60&lt;&gt;"TBA",BY$2/114,0),SUMIFS('HOURS&amp;CYCLES INPUT'!$F$2:$F$9999,'HOURS&amp;CYCLES INPUT'!$C$2:$C$9999,'QUALIFIED EFH'!$C60,'HOURS&amp;CYCLES INPUT'!$D$2:$D$9999,'QUALIFIED EFH'!BY$4,'HOURS&amp;CYCLES INPUT'!$E$2:$E$9999,'QUALIFIED EFH'!BY$5))</f>
        <v>0</v>
      </c>
      <c r="BZ60" s="476">
        <f>IF(BZ$2&lt;&gt;"",IF($C60&lt;&gt;"TBA",BZ$2/114,0),SUMIFS('HOURS&amp;CYCLES INPUT'!$F$2:$F$9999,'HOURS&amp;CYCLES INPUT'!$C$2:$C$9999,'QUALIFIED EFH'!$C60,'HOURS&amp;CYCLES INPUT'!$D$2:$D$9999,'QUALIFIED EFH'!BZ$4,'HOURS&amp;CYCLES INPUT'!$E$2:$E$9999,'QUALIFIED EFH'!BZ$5))</f>
        <v>0</v>
      </c>
      <c r="CA60" s="476">
        <f>IF(CA$2&lt;&gt;"",IF($C60&lt;&gt;"TBA",CA$2/114,0),SUMIFS('HOURS&amp;CYCLES INPUT'!$F$2:$F$9999,'HOURS&amp;CYCLES INPUT'!$C$2:$C$9999,'QUALIFIED EFH'!$C60,'HOURS&amp;CYCLES INPUT'!$D$2:$D$9999,'QUALIFIED EFH'!CA$4,'HOURS&amp;CYCLES INPUT'!$E$2:$E$9999,'QUALIFIED EFH'!CA$5))</f>
        <v>0</v>
      </c>
      <c r="CB60" s="476">
        <f>IF(CB$2&lt;&gt;"",IF($C60&lt;&gt;"TBA",CB$2/114,0),SUMIFS('HOURS&amp;CYCLES INPUT'!$F$2:$F$9999,'HOURS&amp;CYCLES INPUT'!$C$2:$C$9999,'QUALIFIED EFH'!$C60,'HOURS&amp;CYCLES INPUT'!$D$2:$D$9999,'QUALIFIED EFH'!CB$4,'HOURS&amp;CYCLES INPUT'!$E$2:$E$9999,'QUALIFIED EFH'!CB$5))</f>
        <v>0</v>
      </c>
      <c r="CC60" s="476">
        <f>IF(CC$2&lt;&gt;"",IF($C60&lt;&gt;"TBA",CC$2/114,0),SUMIFS('HOURS&amp;CYCLES INPUT'!$F$2:$F$9999,'HOURS&amp;CYCLES INPUT'!$C$2:$C$9999,'QUALIFIED EFH'!$C60,'HOURS&amp;CYCLES INPUT'!$D$2:$D$9999,'QUALIFIED EFH'!CC$4,'HOURS&amp;CYCLES INPUT'!$E$2:$E$9999,'QUALIFIED EFH'!CC$5))</f>
        <v>0</v>
      </c>
      <c r="CD60" s="476">
        <f>IF(CD$2&lt;&gt;"",IF($C60&lt;&gt;"TBA",CD$2/114,0),SUMIFS('HOURS&amp;CYCLES INPUT'!$F$2:$F$9999,'HOURS&amp;CYCLES INPUT'!$C$2:$C$9999,'QUALIFIED EFH'!$C60,'HOURS&amp;CYCLES INPUT'!$D$2:$D$9999,'QUALIFIED EFH'!CD$4,'HOURS&amp;CYCLES INPUT'!$E$2:$E$9999,'QUALIFIED EFH'!CD$5))</f>
        <v>0</v>
      </c>
      <c r="CE60" s="476">
        <f>IF(CE$2&lt;&gt;"",IF($C60&lt;&gt;"TBA",CE$2/114,0),SUMIFS('HOURS&amp;CYCLES INPUT'!$F$2:$F$9999,'HOURS&amp;CYCLES INPUT'!$C$2:$C$9999,'QUALIFIED EFH'!$C60,'HOURS&amp;CYCLES INPUT'!$D$2:$D$9999,'QUALIFIED EFH'!CE$4,'HOURS&amp;CYCLES INPUT'!$E$2:$E$9999,'QUALIFIED EFH'!CE$5))</f>
        <v>0</v>
      </c>
      <c r="CF60" s="476">
        <f>IF(CF$2&lt;&gt;"",IF($C60&lt;&gt;"TBA",CF$2/114,0),SUMIFS('HOURS&amp;CYCLES INPUT'!$F$2:$F$9999,'HOURS&amp;CYCLES INPUT'!$C$2:$C$9999,'QUALIFIED EFH'!$C60,'HOURS&amp;CYCLES INPUT'!$D$2:$D$9999,'QUALIFIED EFH'!CF$4,'HOURS&amp;CYCLES INPUT'!$E$2:$E$9999,'QUALIFIED EFH'!CF$5))</f>
        <v>117.31</v>
      </c>
      <c r="CG60" s="476">
        <f>IF(CG$2&lt;&gt;"",IF($C60&lt;&gt;"TBA",CG$2/114,0),SUMIFS('HOURS&amp;CYCLES INPUT'!$F$2:$F$9999,'HOURS&amp;CYCLES INPUT'!$C$2:$C$9999,'QUALIFIED EFH'!$C60,'HOURS&amp;CYCLES INPUT'!$D$2:$D$9999,'QUALIFIED EFH'!CG$4,'HOURS&amp;CYCLES INPUT'!$E$2:$E$9999,'QUALIFIED EFH'!CG$5))</f>
        <v>447.59</v>
      </c>
      <c r="CH60" s="476">
        <f>IF(CH$2&lt;&gt;"",IF($C60&lt;&gt;"TBA",CH$2/114,0),SUMIFS('HOURS&amp;CYCLES INPUT'!$F$2:$F$9999,'HOURS&amp;CYCLES INPUT'!$C$2:$C$9999,'QUALIFIED EFH'!$C60,'HOURS&amp;CYCLES INPUT'!$D$2:$D$9999,'QUALIFIED EFH'!CH$4,'HOURS&amp;CYCLES INPUT'!$E$2:$E$9999,'QUALIFIED EFH'!CH$5))</f>
        <v>229.05</v>
      </c>
      <c r="CI60" s="476">
        <f>IF(CI$2&lt;&gt;"",IF($C60&lt;&gt;"TBA",CI$2/114,0),SUMIFS('HOURS&amp;CYCLES INPUT'!$F$2:$F$9999,'HOURS&amp;CYCLES INPUT'!$C$2:$C$9999,'QUALIFIED EFH'!$C60,'HOURS&amp;CYCLES INPUT'!$D$2:$D$9999,'QUALIFIED EFH'!CI$4,'HOURS&amp;CYCLES INPUT'!$E$2:$E$9999,'QUALIFIED EFH'!CI$5))</f>
        <v>333.23</v>
      </c>
      <c r="CJ60" s="476">
        <f>IF(CJ$2&lt;&gt;"",IF($C60&lt;&gt;"TBA",CJ$2/114,0),SUMIFS('HOURS&amp;CYCLES INPUT'!$F$2:$F$9999,'HOURS&amp;CYCLES INPUT'!$C$2:$C$9999,'QUALIFIED EFH'!$C60,'HOURS&amp;CYCLES INPUT'!$D$2:$D$9999,'QUALIFIED EFH'!CJ$4,'HOURS&amp;CYCLES INPUT'!$E$2:$E$9999,'QUALIFIED EFH'!CJ$5))</f>
        <v>491.7</v>
      </c>
      <c r="CK60" s="476">
        <f>IF(CK$2&lt;&gt;"",IF($C60&lt;&gt;"TBA",CK$2/114,0),SUMIFS('HOURS&amp;CYCLES INPUT'!$F$2:$F$9999,'HOURS&amp;CYCLES INPUT'!$C$2:$C$9999,'QUALIFIED EFH'!$C60,'HOURS&amp;CYCLES INPUT'!$D$2:$D$9999,'QUALIFIED EFH'!CK$4,'HOURS&amp;CYCLES INPUT'!$E$2:$E$9999,'QUALIFIED EFH'!CK$5))</f>
        <v>436.03</v>
      </c>
      <c r="CL60" s="476">
        <f>IF(CL$2&lt;&gt;"",IF($C60&lt;&gt;"TBA",CL$2/114,0),SUMIFS('HOURS&amp;CYCLES INPUT'!$F$2:$F$9999,'HOURS&amp;CYCLES INPUT'!$C$2:$C$9999,'QUALIFIED EFH'!$C60,'HOURS&amp;CYCLES INPUT'!$D$2:$D$9999,'QUALIFIED EFH'!CL$4,'HOURS&amp;CYCLES INPUT'!$E$2:$E$9999,'QUALIFIED EFH'!CL$5))</f>
        <v>452.39</v>
      </c>
      <c r="CM60" s="476">
        <f>IF(CM$2&lt;&gt;"",IF($C60&lt;&gt;"TBA",CM$2/114,0),SUMIFS('HOURS&amp;CYCLES INPUT'!$F$2:$F$9999,'HOURS&amp;CYCLES INPUT'!$C$2:$C$9999,'QUALIFIED EFH'!$C60,'HOURS&amp;CYCLES INPUT'!$D$2:$D$9999,'QUALIFIED EFH'!CM$4,'HOURS&amp;CYCLES INPUT'!$E$2:$E$9999,'QUALIFIED EFH'!CM$5))</f>
        <v>480.43</v>
      </c>
      <c r="CN60" s="476">
        <f>IF(CN$2&lt;&gt;"",IF($C60&lt;&gt;"TBA",CN$2/114,0),SUMIFS('HOURS&amp;CYCLES INPUT'!$F$2:$F$9999,'HOURS&amp;CYCLES INPUT'!$C$2:$C$9999,'QUALIFIED EFH'!$C60,'HOURS&amp;CYCLES INPUT'!$D$2:$D$9999,'QUALIFIED EFH'!CN$4,'HOURS&amp;CYCLES INPUT'!$E$2:$E$9999,'QUALIFIED EFH'!CN$5))</f>
        <v>462.02</v>
      </c>
      <c r="CO60" s="476">
        <f>IF(CO$2&lt;&gt;"",IF($C60&lt;&gt;"TBA",CO$2/114,0),SUMIFS('HOURS&amp;CYCLES INPUT'!$F$2:$F$9999,'HOURS&amp;CYCLES INPUT'!$C$2:$C$9999,'QUALIFIED EFH'!$C60,'HOURS&amp;CYCLES INPUT'!$D$2:$D$9999,'QUALIFIED EFH'!CO$4,'HOURS&amp;CYCLES INPUT'!$E$2:$E$9999,'QUALIFIED EFH'!CO$5))</f>
        <v>429.05</v>
      </c>
      <c r="CP60" s="476">
        <f>IF(CP$2&lt;&gt;"",IF($C60&lt;&gt;"TBA",CP$2/114,0),SUMIFS('HOURS&amp;CYCLES INPUT'!$F$2:$F$9999,'HOURS&amp;CYCLES INPUT'!$C$2:$C$9999,'QUALIFIED EFH'!$C60,'HOURS&amp;CYCLES INPUT'!$D$2:$D$9999,'QUALIFIED EFH'!CP$4,'HOURS&amp;CYCLES INPUT'!$E$2:$E$9999,'QUALIFIED EFH'!CP$5))</f>
        <v>268.61</v>
      </c>
      <c r="CQ60" s="476">
        <f>IF(CQ$2&lt;&gt;"",IF($C60&lt;&gt;"TBA",CQ$2/114,0),SUMIFS('HOURS&amp;CYCLES INPUT'!$F$2:$F$9999,'HOURS&amp;CYCLES INPUT'!$C$2:$C$9999,'QUALIFIED EFH'!$C60,'HOURS&amp;CYCLES INPUT'!$D$2:$D$9999,'QUALIFIED EFH'!CQ$4,'HOURS&amp;CYCLES INPUT'!$E$2:$E$9999,'QUALIFIED EFH'!CQ$5))</f>
        <v>459.82</v>
      </c>
      <c r="CR60" s="476">
        <f>IF(CR$2&lt;&gt;"",IF($C60&lt;&gt;"TBA",CR$2/114,0),SUMIFS('HOURS&amp;CYCLES INPUT'!$F$2:$F$9999,'HOURS&amp;CYCLES INPUT'!$C$2:$C$9999,'QUALIFIED EFH'!$C60,'HOURS&amp;CYCLES INPUT'!$D$2:$D$9999,'QUALIFIED EFH'!CR$4,'HOURS&amp;CYCLES INPUT'!$E$2:$E$9999,'QUALIFIED EFH'!CR$5))</f>
        <v>499.21</v>
      </c>
      <c r="CS60" s="476">
        <f>IF(CS$2&lt;&gt;"",IF($C60&lt;&gt;"TBA",CS$2/114,0),SUMIFS('HOURS&amp;CYCLES INPUT'!$F$2:$F$9999,'HOURS&amp;CYCLES INPUT'!$C$2:$C$9999,'QUALIFIED EFH'!$C60,'HOURS&amp;CYCLES INPUT'!$D$2:$D$9999,'QUALIFIED EFH'!CS$4,'HOURS&amp;CYCLES INPUT'!$E$2:$E$9999,'QUALIFIED EFH'!CS$5))</f>
        <v>420.19</v>
      </c>
      <c r="CT60" s="476">
        <f>IF(CT$2&lt;&gt;"",IF($C60&lt;&gt;"TBA",CT$2/114,0),SUMIFS('HOURS&amp;CYCLES INPUT'!$F$2:$F$9999,'HOURS&amp;CYCLES INPUT'!$C$2:$C$9999,'QUALIFIED EFH'!$C60,'HOURS&amp;CYCLES INPUT'!$D$2:$D$9999,'QUALIFIED EFH'!CT$4,'HOURS&amp;CYCLES INPUT'!$E$2:$E$9999,'QUALIFIED EFH'!CT$5))</f>
        <v>442.95</v>
      </c>
      <c r="CU60" s="476">
        <f>IF(CU$2&lt;&gt;"",IF($C60&lt;&gt;"TBA",CU$2/114,0),SUMIFS('HOURS&amp;CYCLES INPUT'!$F$2:$F$9999,'HOURS&amp;CYCLES INPUT'!$C$2:$C$9999,'QUALIFIED EFH'!$C60,'HOURS&amp;CYCLES INPUT'!$D$2:$D$9999,'QUALIFIED EFH'!CU$4,'HOURS&amp;CYCLES INPUT'!$E$2:$E$9999,'QUALIFIED EFH'!CU$5))</f>
        <v>439.05</v>
      </c>
      <c r="CV60" s="476">
        <f>IF(CV$2&lt;&gt;"",IF($C60&lt;&gt;"TBA",CV$2/114,0),SUMIFS('HOURS&amp;CYCLES INPUT'!$F$2:$F$9999,'HOURS&amp;CYCLES INPUT'!$C$2:$C$9999,'QUALIFIED EFH'!$C60,'HOURS&amp;CYCLES INPUT'!$D$2:$D$9999,'QUALIFIED EFH'!CV$4,'HOURS&amp;CYCLES INPUT'!$E$2:$E$9999,'QUALIFIED EFH'!CV$5))</f>
        <v>438.25</v>
      </c>
      <c r="CW60" s="476">
        <f>IF(CW$2&lt;&gt;"",IF($C60&lt;&gt;"TBA",CW$2/114,0),SUMIFS('HOURS&amp;CYCLES INPUT'!$F$2:$F$9999,'HOURS&amp;CYCLES INPUT'!$C$2:$C$9999,'QUALIFIED EFH'!$C60,'HOURS&amp;CYCLES INPUT'!$D$2:$D$9999,'QUALIFIED EFH'!CW$4,'HOURS&amp;CYCLES INPUT'!$E$2:$E$9999,'QUALIFIED EFH'!CW$5))</f>
        <v>457.44</v>
      </c>
      <c r="CX60" s="476">
        <f>IF(CX$2&lt;&gt;"",IF($C60&lt;&gt;"TBA",CX$2/114,0),SUMIFS('HOURS&amp;CYCLES INPUT'!$F$2:$F$9999,'HOURS&amp;CYCLES INPUT'!$C$2:$C$9999,'QUALIFIED EFH'!$C60,'HOURS&amp;CYCLES INPUT'!$D$2:$D$9999,'QUALIFIED EFH'!CX$4,'HOURS&amp;CYCLES INPUT'!$E$2:$E$9999,'QUALIFIED EFH'!CX$5))</f>
        <v>448.91</v>
      </c>
      <c r="CY60" s="476">
        <f>IF(CY$2&lt;&gt;"",IF($C60&lt;&gt;"TBA",CY$2/114,0),SUMIFS('HOURS&amp;CYCLES INPUT'!$F$2:$F$9999,'HOURS&amp;CYCLES INPUT'!$C$2:$C$9999,'QUALIFIED EFH'!$C60,'HOURS&amp;CYCLES INPUT'!$D$2:$D$9999,'QUALIFIED EFH'!CY$4,'HOURS&amp;CYCLES INPUT'!$E$2:$E$9999,'QUALIFIED EFH'!CY$5))</f>
        <v>498.73</v>
      </c>
      <c r="CZ60" s="476">
        <f>IF(CZ$2&lt;&gt;"",IF($C60&lt;&gt;"TBA",CZ$2/114,0),SUMIFS('HOURS&amp;CYCLES INPUT'!$F$2:$F$9999,'HOURS&amp;CYCLES INPUT'!$C$2:$C$9999,'QUALIFIED EFH'!$C60,'HOURS&amp;CYCLES INPUT'!$D$2:$D$9999,'QUALIFIED EFH'!CZ$4,'HOURS&amp;CYCLES INPUT'!$E$2:$E$9999,'QUALIFIED EFH'!CZ$5))</f>
        <v>408.34</v>
      </c>
      <c r="DA60" s="476">
        <f>IF(DA$2&lt;&gt;"",IF($C60&lt;&gt;"TBA",DA$2/114,0),SUMIFS('HOURS&amp;CYCLES INPUT'!$F$2:$F$9999,'HOURS&amp;CYCLES INPUT'!$C$2:$C$9999,'QUALIFIED EFH'!$C60,'HOURS&amp;CYCLES INPUT'!$D$2:$D$9999,'QUALIFIED EFH'!DA$4,'HOURS&amp;CYCLES INPUT'!$E$2:$E$9999,'QUALIFIED EFH'!DA$5))</f>
        <v>475.67</v>
      </c>
      <c r="DB60" s="476">
        <f>IF(DB$2&lt;&gt;"",IF($C60&lt;&gt;"TBA",DB$2/114,0),SUMIFS('HOURS&amp;CYCLES INPUT'!$F$2:$F$9999,'HOURS&amp;CYCLES INPUT'!$C$2:$C$9999,'QUALIFIED EFH'!$C60,'HOURS&amp;CYCLES INPUT'!$D$2:$D$9999,'QUALIFIED EFH'!DB$4,'HOURS&amp;CYCLES INPUT'!$E$2:$E$9999,'QUALIFIED EFH'!DB$5))</f>
        <v>463.08</v>
      </c>
      <c r="DC60" s="476">
        <f>IF(DC$2&lt;&gt;"",IF($C60&lt;&gt;"TBA",DC$2/114,0),SUMIFS('HOURS&amp;CYCLES INPUT'!$F$2:$F$9999,'HOURS&amp;CYCLES INPUT'!$C$2:$C$9999,'QUALIFIED EFH'!$C60,'HOURS&amp;CYCLES INPUT'!$D$2:$D$9999,'QUALIFIED EFH'!DC$4,'HOURS&amp;CYCLES INPUT'!$E$2:$E$9999,'QUALIFIED EFH'!DC$5))</f>
        <v>431.25</v>
      </c>
      <c r="DD60" s="476">
        <f>IF(DD$2&lt;&gt;"",IF($C60&lt;&gt;"TBA",DD$2/114,0),SUMIFS('HOURS&amp;CYCLES INPUT'!$F$2:$F$9999,'HOURS&amp;CYCLES INPUT'!$C$2:$C$9999,'QUALIFIED EFH'!$C60,'HOURS&amp;CYCLES INPUT'!$D$2:$D$9999,'QUALIFIED EFH'!DD$4,'HOURS&amp;CYCLES INPUT'!$E$2:$E$9999,'QUALIFIED EFH'!DD$5))</f>
        <v>459.26</v>
      </c>
      <c r="DE60" s="476">
        <f>IF(DE$2&lt;&gt;"",IF($C60&lt;&gt;"TBA",DE$2/114,0),SUMIFS('HOURS&amp;CYCLES INPUT'!$F$2:$F$9999,'HOURS&amp;CYCLES INPUT'!$C$2:$C$9999,'QUALIFIED EFH'!$C60,'HOURS&amp;CYCLES INPUT'!$D$2:$D$9999,'QUALIFIED EFH'!DE$4,'HOURS&amp;CYCLES INPUT'!$E$2:$E$9999,'QUALIFIED EFH'!DE$5))</f>
        <v>483.2</v>
      </c>
      <c r="DF60" s="476">
        <f>IF(DF$2&lt;&gt;"",IF($C60&lt;&gt;"TBA",DF$2/114,0),SUMIFS('HOURS&amp;CYCLES INPUT'!$F$2:$F$9999,'HOURS&amp;CYCLES INPUT'!$C$2:$C$9999,'QUALIFIED EFH'!$C60,'HOURS&amp;CYCLES INPUT'!$D$2:$D$9999,'QUALIFIED EFH'!DF$4,'HOURS&amp;CYCLES INPUT'!$E$2:$E$9999,'QUALIFIED EFH'!DF$5))</f>
        <v>244.14</v>
      </c>
      <c r="DG60" s="476">
        <f>IF(DG$2&lt;&gt;"",IF($C60&lt;&gt;"TBA",DG$2/114,0),SUMIFS('HOURS&amp;CYCLES INPUT'!$F$2:$F$9999,'HOURS&amp;CYCLES INPUT'!$C$2:$C$9999,'QUALIFIED EFH'!$C60,'HOURS&amp;CYCLES INPUT'!$D$2:$D$9999,'QUALIFIED EFH'!DG$4,'HOURS&amp;CYCLES INPUT'!$E$2:$E$9999,'QUALIFIED EFH'!DG$5))</f>
        <v>0</v>
      </c>
      <c r="DH60" s="476">
        <f>IF(DH$2&lt;&gt;"",IF($C60&lt;&gt;"TBA",DH$2/114,0),SUMIFS('HOURS&amp;CYCLES INPUT'!$F$2:$F$9999,'HOURS&amp;CYCLES INPUT'!$C$2:$C$9999,'QUALIFIED EFH'!$C60,'HOURS&amp;CYCLES INPUT'!$D$2:$D$9999,'QUALIFIED EFH'!DH$4,'HOURS&amp;CYCLES INPUT'!$E$2:$E$9999,'QUALIFIED EFH'!DH$5))</f>
        <v>0</v>
      </c>
      <c r="DI60" s="476">
        <f>IF(DI$2&lt;&gt;"",IF($C60&lt;&gt;"TBA",DI$2/114,0),SUMIFS('HOURS&amp;CYCLES INPUT'!$F$2:$F$9999,'HOURS&amp;CYCLES INPUT'!$C$2:$C$9999,'QUALIFIED EFH'!$C60,'HOURS&amp;CYCLES INPUT'!$D$2:$D$9999,'QUALIFIED EFH'!DI$4,'HOURS&amp;CYCLES INPUT'!$E$2:$E$9999,'QUALIFIED EFH'!DI$5))</f>
        <v>0</v>
      </c>
      <c r="DJ60" s="476">
        <f>IF(DJ$2&lt;&gt;"",IF($C60&lt;&gt;"TBA",DJ$2/114,0),SUMIFS('HOURS&amp;CYCLES INPUT'!$F$2:$F$9999,'HOURS&amp;CYCLES INPUT'!$C$2:$C$9999,'QUALIFIED EFH'!$C60,'HOURS&amp;CYCLES INPUT'!$D$2:$D$9999,'QUALIFIED EFH'!DJ$4,'HOURS&amp;CYCLES INPUT'!$E$2:$E$9999,'QUALIFIED EFH'!DJ$5))</f>
        <v>0</v>
      </c>
      <c r="DK60" s="476">
        <f>IF(DK$2&lt;&gt;"",IF($C60&lt;&gt;"TBA",DK$2/114,0),SUMIFS('HOURS&amp;CYCLES INPUT'!$F$2:$F$9999,'HOURS&amp;CYCLES INPUT'!$C$2:$C$9999,'QUALIFIED EFH'!$C60,'HOURS&amp;CYCLES INPUT'!$D$2:$D$9999,'QUALIFIED EFH'!DK$4,'HOURS&amp;CYCLES INPUT'!$E$2:$E$9999,'QUALIFIED EFH'!DK$5))</f>
        <v>0</v>
      </c>
      <c r="DL60" s="476">
        <f>IF(DL$2&lt;&gt;"",IF($C60&lt;&gt;"TBA",DL$2/114,0),SUMIFS('HOURS&amp;CYCLES INPUT'!$F$2:$F$9999,'HOURS&amp;CYCLES INPUT'!$C$2:$C$9999,'QUALIFIED EFH'!$C60,'HOURS&amp;CYCLES INPUT'!$D$2:$D$9999,'QUALIFIED EFH'!DL$4,'HOURS&amp;CYCLES INPUT'!$E$2:$E$9999,'QUALIFIED EFH'!DL$5))</f>
        <v>0</v>
      </c>
      <c r="DM60" s="476">
        <f>IF(DM$2&lt;&gt;"",IF($C60&lt;&gt;"TBA",DM$2/114,0),SUMIFS('HOURS&amp;CYCLES INPUT'!$F$2:$F$9999,'HOURS&amp;CYCLES INPUT'!$C$2:$C$9999,'QUALIFIED EFH'!$C60,'HOURS&amp;CYCLES INPUT'!$D$2:$D$9999,'QUALIFIED EFH'!DM$4,'HOURS&amp;CYCLES INPUT'!$E$2:$E$9999,'QUALIFIED EFH'!DM$5))</f>
        <v>0</v>
      </c>
      <c r="DN60" s="476">
        <f>IF(DN$2&lt;&gt;"",IF($C60&lt;&gt;"TBA",DN$2/114,0),SUMIFS('HOURS&amp;CYCLES INPUT'!$F$2:$F$9999,'HOURS&amp;CYCLES INPUT'!$C$2:$C$9999,'QUALIFIED EFH'!$C60,'HOURS&amp;CYCLES INPUT'!$D$2:$D$9999,'QUALIFIED EFH'!DN$4,'HOURS&amp;CYCLES INPUT'!$E$2:$E$9999,'QUALIFIED EFH'!DN$5))</f>
        <v>0</v>
      </c>
      <c r="DO60" s="476">
        <f>IF(DO$2&lt;&gt;"",IF($C60&lt;&gt;"TBA",DO$2/114,0),SUMIFS('HOURS&amp;CYCLES INPUT'!$F$2:$F$9999,'HOURS&amp;CYCLES INPUT'!$C$2:$C$9999,'QUALIFIED EFH'!$C60,'HOURS&amp;CYCLES INPUT'!$D$2:$D$9999,'QUALIFIED EFH'!DO$4,'HOURS&amp;CYCLES INPUT'!$E$2:$E$9999,'QUALIFIED EFH'!DO$5))</f>
        <v>0</v>
      </c>
      <c r="DP60" s="476">
        <f>IF(DP$2&lt;&gt;"",IF($C60&lt;&gt;"TBA",DP$2/114,0),SUMIFS('HOURS&amp;CYCLES INPUT'!$F$2:$F$9999,'HOURS&amp;CYCLES INPUT'!$C$2:$C$9999,'QUALIFIED EFH'!$C60,'HOURS&amp;CYCLES INPUT'!$D$2:$D$9999,'QUALIFIED EFH'!DP$4,'HOURS&amp;CYCLES INPUT'!$E$2:$E$9999,'QUALIFIED EFH'!DP$5))</f>
        <v>0</v>
      </c>
      <c r="DQ60" s="476">
        <f>IF(DQ$2&lt;&gt;"",IF($C60&lt;&gt;"TBA",DQ$2/114,0),SUMIFS('HOURS&amp;CYCLES INPUT'!$F$2:$F$9999,'HOURS&amp;CYCLES INPUT'!$C$2:$C$9999,'QUALIFIED EFH'!$C60,'HOURS&amp;CYCLES INPUT'!$D$2:$D$9999,'QUALIFIED EFH'!DQ$4,'HOURS&amp;CYCLES INPUT'!$E$2:$E$9999,'QUALIFIED EFH'!DQ$5))</f>
        <v>0</v>
      </c>
      <c r="DR60" s="476">
        <f>IF(DR$2&lt;&gt;"",IF($C60&lt;&gt;"TBA",DR$2/114,0),SUMIFS('HOURS&amp;CYCLES INPUT'!$F$2:$F$9999,'HOURS&amp;CYCLES INPUT'!$C$2:$C$9999,'QUALIFIED EFH'!$C60,'HOURS&amp;CYCLES INPUT'!$D$2:$D$9999,'QUALIFIED EFH'!DR$4,'HOURS&amp;CYCLES INPUT'!$E$2:$E$9999,'QUALIFIED EFH'!DR$5))</f>
        <v>0</v>
      </c>
      <c r="DS60" s="476">
        <f>IF(DS$2&lt;&gt;"",IF($C60&lt;&gt;"TBA",DS$2/114,0),SUMIFS('HOURS&amp;CYCLES INPUT'!$F$2:$F$9999,'HOURS&amp;CYCLES INPUT'!$C$2:$C$9999,'QUALIFIED EFH'!$C60,'HOURS&amp;CYCLES INPUT'!$D$2:$D$9999,'QUALIFIED EFH'!DS$4,'HOURS&amp;CYCLES INPUT'!$E$2:$E$9999,'QUALIFIED EFH'!DS$5))</f>
        <v>0</v>
      </c>
      <c r="DT60" s="476">
        <f>IF(DT$2&lt;&gt;"",IF($C60&lt;&gt;"TBA",DT$2/114,0),SUMIFS('HOURS&amp;CYCLES INPUT'!$F$2:$F$9999,'HOURS&amp;CYCLES INPUT'!$C$2:$C$9999,'QUALIFIED EFH'!$C60,'HOURS&amp;CYCLES INPUT'!$D$2:$D$9999,'QUALIFIED EFH'!DT$4,'HOURS&amp;CYCLES INPUT'!$E$2:$E$9999,'QUALIFIED EFH'!DT$5))</f>
        <v>0</v>
      </c>
      <c r="DU60" s="476">
        <f>IF(DU$2&lt;&gt;"",IF($C60&lt;&gt;"TBA",DU$2/114,0),SUMIFS('HOURS&amp;CYCLES INPUT'!$F$2:$F$9999,'HOURS&amp;CYCLES INPUT'!$C$2:$C$9999,'QUALIFIED EFH'!$C60,'HOURS&amp;CYCLES INPUT'!$D$2:$D$9999,'QUALIFIED EFH'!DU$4,'HOURS&amp;CYCLES INPUT'!$E$2:$E$9999,'QUALIFIED EFH'!DU$5))</f>
        <v>0</v>
      </c>
      <c r="DV60" s="476">
        <f>IF(DV$2&lt;&gt;"",IF($C60&lt;&gt;"TBA",DV$2/114,0),SUMIFS('HOURS&amp;CYCLES INPUT'!$F$2:$F$9999,'HOURS&amp;CYCLES INPUT'!$C$2:$C$9999,'QUALIFIED EFH'!$C60,'HOURS&amp;CYCLES INPUT'!$D$2:$D$9999,'QUALIFIED EFH'!DV$4,'HOURS&amp;CYCLES INPUT'!$E$2:$E$9999,'QUALIFIED EFH'!DV$5))</f>
        <v>0</v>
      </c>
      <c r="DW60" s="476">
        <f>IF(DW$2&lt;&gt;"",IF($C60&lt;&gt;"TBA",DW$2/114,0),SUMIFS('HOURS&amp;CYCLES INPUT'!$F$2:$F$9999,'HOURS&amp;CYCLES INPUT'!$C$2:$C$9999,'QUALIFIED EFH'!$C60,'HOURS&amp;CYCLES INPUT'!$D$2:$D$9999,'QUALIFIED EFH'!DW$4,'HOURS&amp;CYCLES INPUT'!$E$2:$E$9999,'QUALIFIED EFH'!DW$5))</f>
        <v>0</v>
      </c>
      <c r="DX60" s="476">
        <f>IF(DX$2&lt;&gt;"",IF($C60&lt;&gt;"TBA",DX$2/114,0),SUMIFS('HOURS&amp;CYCLES INPUT'!$F$2:$F$9999,'HOURS&amp;CYCLES INPUT'!$C$2:$C$9999,'QUALIFIED EFH'!$C60,'HOURS&amp;CYCLES INPUT'!$D$2:$D$9999,'QUALIFIED EFH'!DX$4,'HOURS&amp;CYCLES INPUT'!$E$2:$E$9999,'QUALIFIED EFH'!DX$5))</f>
        <v>0</v>
      </c>
      <c r="DY60" s="476">
        <f>IF(DY$2&lt;&gt;"",IF($C60&lt;&gt;"TBA",DY$2/114,0),SUMIFS('HOURS&amp;CYCLES INPUT'!$F$2:$F$9999,'HOURS&amp;CYCLES INPUT'!$C$2:$C$9999,'QUALIFIED EFH'!$C60,'HOURS&amp;CYCLES INPUT'!$D$2:$D$9999,'QUALIFIED EFH'!DY$4,'HOURS&amp;CYCLES INPUT'!$E$2:$E$9999,'QUALIFIED EFH'!DY$5))</f>
        <v>0</v>
      </c>
      <c r="DZ60" s="476">
        <f>IF(DZ$2&lt;&gt;"",IF($C60&lt;&gt;"TBA",DZ$2/114,0),SUMIFS('HOURS&amp;CYCLES INPUT'!$F$2:$F$9999,'HOURS&amp;CYCLES INPUT'!$C$2:$C$9999,'QUALIFIED EFH'!$C60,'HOURS&amp;CYCLES INPUT'!$D$2:$D$9999,'QUALIFIED EFH'!DZ$4,'HOURS&amp;CYCLES INPUT'!$E$2:$E$9999,'QUALIFIED EFH'!DZ$5))</f>
        <v>0</v>
      </c>
      <c r="EA60" s="476">
        <f>IF(EA$2&lt;&gt;"",IF($C60&lt;&gt;"TBA",EA$2/114,0),SUMIFS('HOURS&amp;CYCLES INPUT'!$F$2:$F$9999,'HOURS&amp;CYCLES INPUT'!$C$2:$C$9999,'QUALIFIED EFH'!$C60,'HOURS&amp;CYCLES INPUT'!$D$2:$D$9999,'QUALIFIED EFH'!EA$4,'HOURS&amp;CYCLES INPUT'!$E$2:$E$9999,'QUALIFIED EFH'!EA$5))</f>
        <v>0</v>
      </c>
      <c r="EB60" s="476">
        <f>IF(EB$2&lt;&gt;"",IF($C60&lt;&gt;"TBA",EB$2/114,0),SUMIFS('HOURS&amp;CYCLES INPUT'!$F$2:$F$9999,'HOURS&amp;CYCLES INPUT'!$C$2:$C$9999,'QUALIFIED EFH'!$C60,'HOURS&amp;CYCLES INPUT'!$D$2:$D$9999,'QUALIFIED EFH'!EB$4,'HOURS&amp;CYCLES INPUT'!$E$2:$E$9999,'QUALIFIED EFH'!EB$5))</f>
        <v>0</v>
      </c>
      <c r="EC60" s="476">
        <f>IF(EC$2&lt;&gt;"",IF($C60&lt;&gt;"TBA",EC$2/114,0),SUMIFS('HOURS&amp;CYCLES INPUT'!$F$2:$F$9999,'HOURS&amp;CYCLES INPUT'!$C$2:$C$9999,'QUALIFIED EFH'!$C60,'HOURS&amp;CYCLES INPUT'!$D$2:$D$9999,'QUALIFIED EFH'!EC$4,'HOURS&amp;CYCLES INPUT'!$E$2:$E$9999,'QUALIFIED EFH'!EC$5))</f>
        <v>0</v>
      </c>
      <c r="ED60" s="476">
        <f>IF(ED$2&lt;&gt;"",IF($C60&lt;&gt;"TBA",ED$2/114,0),SUMIFS('HOURS&amp;CYCLES INPUT'!$F$2:$F$9999,'HOURS&amp;CYCLES INPUT'!$C$2:$C$9999,'QUALIFIED EFH'!$C60,'HOURS&amp;CYCLES INPUT'!$D$2:$D$9999,'QUALIFIED EFH'!ED$4,'HOURS&amp;CYCLES INPUT'!$E$2:$E$9999,'QUALIFIED EFH'!ED$5))</f>
        <v>0</v>
      </c>
      <c r="EE60" s="476">
        <f>IF(EE$2&lt;&gt;"",IF($C60&lt;&gt;"TBA",EE$2/114,0),SUMIFS('HOURS&amp;CYCLES INPUT'!$F$2:$F$9999,'HOURS&amp;CYCLES INPUT'!$C$2:$C$9999,'QUALIFIED EFH'!$C60,'HOURS&amp;CYCLES INPUT'!$D$2:$D$9999,'QUALIFIED EFH'!EE$4,'HOURS&amp;CYCLES INPUT'!$E$2:$E$9999,'QUALIFIED EFH'!EE$5))</f>
        <v>0</v>
      </c>
      <c r="EF60" s="476">
        <f>IF(EF$2&lt;&gt;"",IF($C60&lt;&gt;"TBA",EF$2/114,0),SUMIFS('HOURS&amp;CYCLES INPUT'!$F$2:$F$9999,'HOURS&amp;CYCLES INPUT'!$C$2:$C$9999,'QUALIFIED EFH'!$C60,'HOURS&amp;CYCLES INPUT'!$D$2:$D$9999,'QUALIFIED EFH'!EF$4,'HOURS&amp;CYCLES INPUT'!$E$2:$E$9999,'QUALIFIED EFH'!EF$5))</f>
        <v>0</v>
      </c>
      <c r="EG60" s="476">
        <f>IF(EG$2&lt;&gt;"",IF($C60&lt;&gt;"TBA",EG$2/114,0),SUMIFS('HOURS&amp;CYCLES INPUT'!$F$2:$F$9999,'HOURS&amp;CYCLES INPUT'!$C$2:$C$9999,'QUALIFIED EFH'!$C60,'HOURS&amp;CYCLES INPUT'!$D$2:$D$9999,'QUALIFIED EFH'!EG$4,'HOURS&amp;CYCLES INPUT'!$E$2:$E$9999,'QUALIFIED EFH'!EG$5))</f>
        <v>0</v>
      </c>
      <c r="EH60" s="476">
        <f>IF(EH$2&lt;&gt;"",IF($C60&lt;&gt;"TBA",EH$2/114,0),SUMIFS('HOURS&amp;CYCLES INPUT'!$F$2:$F$9999,'HOURS&amp;CYCLES INPUT'!$C$2:$C$9999,'QUALIFIED EFH'!$C60,'HOURS&amp;CYCLES INPUT'!$D$2:$D$9999,'QUALIFIED EFH'!EH$4,'HOURS&amp;CYCLES INPUT'!$E$2:$E$9999,'QUALIFIED EFH'!EH$5))</f>
        <v>0</v>
      </c>
      <c r="EI60" s="476">
        <f>IF(EI$2&lt;&gt;"",IF($C60&lt;&gt;"TBA",EI$2/114,0),SUMIFS('HOURS&amp;CYCLES INPUT'!$F$2:$F$9999,'HOURS&amp;CYCLES INPUT'!$C$2:$C$9999,'QUALIFIED EFH'!$C60,'HOURS&amp;CYCLES INPUT'!$D$2:$D$9999,'QUALIFIED EFH'!EI$4,'HOURS&amp;CYCLES INPUT'!$E$2:$E$9999,'QUALIFIED EFH'!EI$5))</f>
        <v>0</v>
      </c>
      <c r="EJ60" s="476">
        <f>IF(EJ$2&lt;&gt;"",IF($C60&lt;&gt;"TBA",EJ$2/114,0),SUMIFS('HOURS&amp;CYCLES INPUT'!$F$2:$F$9999,'HOURS&amp;CYCLES INPUT'!$C$2:$C$9999,'QUALIFIED EFH'!$C60,'HOURS&amp;CYCLES INPUT'!$D$2:$D$9999,'QUALIFIED EFH'!EJ$4,'HOURS&amp;CYCLES INPUT'!$E$2:$E$9999,'QUALIFIED EFH'!EJ$5))</f>
        <v>0</v>
      </c>
      <c r="EK60" s="476">
        <f>IF(EK$2&lt;&gt;"",IF($C60&lt;&gt;"TBA",EK$2/114,0),SUMIFS('HOURS&amp;CYCLES INPUT'!$F$2:$F$9999,'HOURS&amp;CYCLES INPUT'!$C$2:$C$9999,'QUALIFIED EFH'!$C60,'HOURS&amp;CYCLES INPUT'!$D$2:$D$9999,'QUALIFIED EFH'!EK$4,'HOURS&amp;CYCLES INPUT'!$E$2:$E$9999,'QUALIFIED EFH'!EK$5))</f>
        <v>0</v>
      </c>
      <c r="EL60" s="476">
        <f>IF(EL$2&lt;&gt;"",IF($C60&lt;&gt;"TBA",EL$2/114,0),SUMIFS('HOURS&amp;CYCLES INPUT'!$F$2:$F$9999,'HOURS&amp;CYCLES INPUT'!$C$2:$C$9999,'QUALIFIED EFH'!$C60,'HOURS&amp;CYCLES INPUT'!$D$2:$D$9999,'QUALIFIED EFH'!EL$4,'HOURS&amp;CYCLES INPUT'!$E$2:$E$9999,'QUALIFIED EFH'!EL$5))</f>
        <v>0</v>
      </c>
      <c r="EM60" s="476">
        <f>IF(EM$2&lt;&gt;"",IF($C60&lt;&gt;"TBA",EM$2/114,0),SUMIFS('HOURS&amp;CYCLES INPUT'!$F$2:$F$9999,'HOURS&amp;CYCLES INPUT'!$C$2:$C$9999,'QUALIFIED EFH'!$C60,'HOURS&amp;CYCLES INPUT'!$D$2:$D$9999,'QUALIFIED EFH'!EM$4,'HOURS&amp;CYCLES INPUT'!$E$2:$E$9999,'QUALIFIED EFH'!EM$5))</f>
        <v>0</v>
      </c>
      <c r="EN60" s="476">
        <f>IF(EN$2&lt;&gt;"",IF($C60&lt;&gt;"TBA",EN$2/114,0),SUMIFS('HOURS&amp;CYCLES INPUT'!$F$2:$F$9999,'HOURS&amp;CYCLES INPUT'!$C$2:$C$9999,'QUALIFIED EFH'!$C60,'HOURS&amp;CYCLES INPUT'!$D$2:$D$9999,'QUALIFIED EFH'!EN$4,'HOURS&amp;CYCLES INPUT'!$E$2:$E$9999,'QUALIFIED EFH'!EN$5))</f>
        <v>0</v>
      </c>
      <c r="EO60" s="476">
        <f>IF(EO$2&lt;&gt;"",IF($C60&lt;&gt;"TBA",EO$2/114,0),SUMIFS('HOURS&amp;CYCLES INPUT'!$F$2:$F$9999,'HOURS&amp;CYCLES INPUT'!$C$2:$C$9999,'QUALIFIED EFH'!$C60,'HOURS&amp;CYCLES INPUT'!$D$2:$D$9999,'QUALIFIED EFH'!EO$4,'HOURS&amp;CYCLES INPUT'!$E$2:$E$9999,'QUALIFIED EFH'!EO$5))</f>
        <v>0</v>
      </c>
      <c r="EP60" s="476">
        <f>IF(EP$2&lt;&gt;"",IF($C60&lt;&gt;"TBA",EP$2/114,0),SUMIFS('HOURS&amp;CYCLES INPUT'!$F$2:$F$9999,'HOURS&amp;CYCLES INPUT'!$C$2:$C$9999,'QUALIFIED EFH'!$C60,'HOURS&amp;CYCLES INPUT'!$D$2:$D$9999,'QUALIFIED EFH'!EP$4,'HOURS&amp;CYCLES INPUT'!$E$2:$E$9999,'QUALIFIED EFH'!EP$5))</f>
        <v>0</v>
      </c>
      <c r="EQ60" s="476">
        <f>IF(EQ$2&lt;&gt;"",IF($C60&lt;&gt;"TBA",EQ$2/114,0),SUMIFS('HOURS&amp;CYCLES INPUT'!$F$2:$F$9999,'HOURS&amp;CYCLES INPUT'!$C$2:$C$9999,'QUALIFIED EFH'!$C60,'HOURS&amp;CYCLES INPUT'!$D$2:$D$9999,'QUALIFIED EFH'!EQ$4,'HOURS&amp;CYCLES INPUT'!$E$2:$E$9999,'QUALIFIED EFH'!EQ$5))</f>
        <v>0</v>
      </c>
      <c r="ER60" s="476">
        <f>IF(ER$2&lt;&gt;"",IF($C60&lt;&gt;"TBA",ER$2/114,0),SUMIFS('HOURS&amp;CYCLES INPUT'!$F$2:$F$9999,'HOURS&amp;CYCLES INPUT'!$C$2:$C$9999,'QUALIFIED EFH'!$C60,'HOURS&amp;CYCLES INPUT'!$D$2:$D$9999,'QUALIFIED EFH'!ER$4,'HOURS&amp;CYCLES INPUT'!$E$2:$E$9999,'QUALIFIED EFH'!ER$5))</f>
        <v>0</v>
      </c>
      <c r="ES60" s="476">
        <f>IF(ES$2&lt;&gt;"",IF($C60&lt;&gt;"TBA",ES$2/114,0),SUMIFS('HOURS&amp;CYCLES INPUT'!$F$2:$F$9999,'HOURS&amp;CYCLES INPUT'!$C$2:$C$9999,'QUALIFIED EFH'!$C60,'HOURS&amp;CYCLES INPUT'!$D$2:$D$9999,'QUALIFIED EFH'!ES$4,'HOURS&amp;CYCLES INPUT'!$E$2:$E$9999,'QUALIFIED EFH'!ES$5))</f>
        <v>0</v>
      </c>
      <c r="ET60" s="476">
        <f>IF(ET$2&lt;&gt;"",IF($C60&lt;&gt;"TBA",ET$2/114,0),SUMIFS('HOURS&amp;CYCLES INPUT'!$F$2:$F$9999,'HOURS&amp;CYCLES INPUT'!$C$2:$C$9999,'QUALIFIED EFH'!$C60,'HOURS&amp;CYCLES INPUT'!$D$2:$D$9999,'QUALIFIED EFH'!ET$4,'HOURS&amp;CYCLES INPUT'!$E$2:$E$9999,'QUALIFIED EFH'!ET$5))</f>
        <v>0</v>
      </c>
      <c r="EU60" s="476">
        <f>IF(EU$2&lt;&gt;"",IF($C60&lt;&gt;"TBA",EU$2/114,0),SUMIFS('HOURS&amp;CYCLES INPUT'!$F$2:$F$9999,'HOURS&amp;CYCLES INPUT'!$C$2:$C$9999,'QUALIFIED EFH'!$C60,'HOURS&amp;CYCLES INPUT'!$D$2:$D$9999,'QUALIFIED EFH'!EU$4,'HOURS&amp;CYCLES INPUT'!$E$2:$E$9999,'QUALIFIED EFH'!EU$5))</f>
        <v>0</v>
      </c>
      <c r="EV60" s="476">
        <f>IF(EV$2&lt;&gt;"",IF($C60&lt;&gt;"TBA",EV$2/114,0),SUMIFS('HOURS&amp;CYCLES INPUT'!$F$2:$F$9999,'HOURS&amp;CYCLES INPUT'!$C$2:$C$9999,'QUALIFIED EFH'!$C60,'HOURS&amp;CYCLES INPUT'!$D$2:$D$9999,'QUALIFIED EFH'!EV$4,'HOURS&amp;CYCLES INPUT'!$E$2:$E$9999,'QUALIFIED EFH'!EV$5))</f>
        <v>0</v>
      </c>
      <c r="EW60" s="476">
        <f>IF(EW$2&lt;&gt;"",IF($C60&lt;&gt;"TBA",EW$2/114,0),SUMIFS('HOURS&amp;CYCLES INPUT'!$F$2:$F$9999,'HOURS&amp;CYCLES INPUT'!$C$2:$C$9999,'QUALIFIED EFH'!$C60,'HOURS&amp;CYCLES INPUT'!$D$2:$D$9999,'QUALIFIED EFH'!EW$4,'HOURS&amp;CYCLES INPUT'!$E$2:$E$9999,'QUALIFIED EFH'!EW$5))</f>
        <v>0</v>
      </c>
      <c r="EX60" s="476">
        <f>IF(EX$2&lt;&gt;"",IF($C60&lt;&gt;"TBA",EX$2/114,0),SUMIFS('HOURS&amp;CYCLES INPUT'!$F$2:$F$9999,'HOURS&amp;CYCLES INPUT'!$C$2:$C$9999,'QUALIFIED EFH'!$C60,'HOURS&amp;CYCLES INPUT'!$D$2:$D$9999,'QUALIFIED EFH'!EX$4,'HOURS&amp;CYCLES INPUT'!$E$2:$E$9999,'QUALIFIED EFH'!EX$5))</f>
        <v>0</v>
      </c>
      <c r="EY60" s="476">
        <f>IF(EY$2&lt;&gt;"",IF($C60&lt;&gt;"TBA",EY$2/114,0),SUMIFS('HOURS&amp;CYCLES INPUT'!$F$2:$F$9999,'HOURS&amp;CYCLES INPUT'!$C$2:$C$9999,'QUALIFIED EFH'!$C60,'HOURS&amp;CYCLES INPUT'!$D$2:$D$9999,'QUALIFIED EFH'!EY$4,'HOURS&amp;CYCLES INPUT'!$E$2:$E$9999,'QUALIFIED EFH'!EY$5))</f>
        <v>0</v>
      </c>
      <c r="EZ60" s="476">
        <f>IF(EZ$2&lt;&gt;"",IF($C60&lt;&gt;"TBA",EZ$2/114,0),SUMIFS('HOURS&amp;CYCLES INPUT'!$F$2:$F$9999,'HOURS&amp;CYCLES INPUT'!$C$2:$C$9999,'QUALIFIED EFH'!$C60,'HOURS&amp;CYCLES INPUT'!$D$2:$D$9999,'QUALIFIED EFH'!EZ$4,'HOURS&amp;CYCLES INPUT'!$E$2:$E$9999,'QUALIFIED EFH'!EZ$5))</f>
        <v>0</v>
      </c>
      <c r="FA60" s="476">
        <f>IF(FA$2&lt;&gt;"",IF($C60&lt;&gt;"TBA",FA$2/114,0),SUMIFS('HOURS&amp;CYCLES INPUT'!$F$2:$F$9999,'HOURS&amp;CYCLES INPUT'!$C$2:$C$9999,'QUALIFIED EFH'!$C60,'HOURS&amp;CYCLES INPUT'!$D$2:$D$9999,'QUALIFIED EFH'!FA$4,'HOURS&amp;CYCLES INPUT'!$E$2:$E$9999,'QUALIFIED EFH'!FA$5))</f>
        <v>0</v>
      </c>
      <c r="FB60" s="476">
        <f>IF(FB$2&lt;&gt;"",IF($C60&lt;&gt;"TBA",FB$2/114,0),SUMIFS('HOURS&amp;CYCLES INPUT'!$F$2:$F$9999,'HOURS&amp;CYCLES INPUT'!$C$2:$C$9999,'QUALIFIED EFH'!$C60,'HOURS&amp;CYCLES INPUT'!$D$2:$D$9999,'QUALIFIED EFH'!FB$4,'HOURS&amp;CYCLES INPUT'!$E$2:$E$9999,'QUALIFIED EFH'!FB$5))</f>
        <v>0</v>
      </c>
      <c r="FC60" s="476">
        <f>IF(FC$2&lt;&gt;"",IF($C60&lt;&gt;"TBA",FC$2/114,0),SUMIFS('HOURS&amp;CYCLES INPUT'!$F$2:$F$9999,'HOURS&amp;CYCLES INPUT'!$C$2:$C$9999,'QUALIFIED EFH'!$C60,'HOURS&amp;CYCLES INPUT'!$D$2:$D$9999,'QUALIFIED EFH'!FC$4,'HOURS&amp;CYCLES INPUT'!$E$2:$E$9999,'QUALIFIED EFH'!FC$5))</f>
        <v>0</v>
      </c>
      <c r="FD60" s="476">
        <f>IF(FD$2&lt;&gt;"",IF($C60&lt;&gt;"TBA",FD$2/114,0),SUMIFS('HOURS&amp;CYCLES INPUT'!$F$2:$F$9999,'HOURS&amp;CYCLES INPUT'!$C$2:$C$9999,'QUALIFIED EFH'!$C60,'HOURS&amp;CYCLES INPUT'!$D$2:$D$9999,'QUALIFIED EFH'!FD$4,'HOURS&amp;CYCLES INPUT'!$E$2:$E$9999,'QUALIFIED EFH'!FD$5))</f>
        <v>0</v>
      </c>
      <c r="FE60" s="476">
        <f>IF(FE$2&lt;&gt;"",IF($C60&lt;&gt;"TBA",FE$2/114,0),SUMIFS('HOURS&amp;CYCLES INPUT'!$F$2:$F$9999,'HOURS&amp;CYCLES INPUT'!$C$2:$C$9999,'QUALIFIED EFH'!$C60,'HOURS&amp;CYCLES INPUT'!$D$2:$D$9999,'QUALIFIED EFH'!FE$4,'HOURS&amp;CYCLES INPUT'!$E$2:$E$9999,'QUALIFIED EFH'!FE$5))</f>
        <v>0</v>
      </c>
      <c r="FF60" s="476">
        <f>IF(FF$2&lt;&gt;"",IF($C60&lt;&gt;"TBA",FF$2/114,0),SUMIFS('HOURS&amp;CYCLES INPUT'!$F$2:$F$9999,'HOURS&amp;CYCLES INPUT'!$C$2:$C$9999,'QUALIFIED EFH'!$C60,'HOURS&amp;CYCLES INPUT'!$D$2:$D$9999,'QUALIFIED EFH'!FF$4,'HOURS&amp;CYCLES INPUT'!$E$2:$E$9999,'QUALIFIED EFH'!FF$5))</f>
        <v>0</v>
      </c>
      <c r="FG60" s="476">
        <f>IF(FG$2&lt;&gt;"",IF($C60&lt;&gt;"TBA",FG$2/114,0),SUMIFS('HOURS&amp;CYCLES INPUT'!$F$2:$F$9999,'HOURS&amp;CYCLES INPUT'!$C$2:$C$9999,'QUALIFIED EFH'!$C60,'HOURS&amp;CYCLES INPUT'!$D$2:$D$9999,'QUALIFIED EFH'!FG$4,'HOURS&amp;CYCLES INPUT'!$E$2:$E$9999,'QUALIFIED EFH'!FG$5))</f>
        <v>0</v>
      </c>
      <c r="FH60" s="476">
        <f>IF(FH$2&lt;&gt;"",IF($C60&lt;&gt;"TBA",FH$2/114,0),SUMIFS('HOURS&amp;CYCLES INPUT'!$F$2:$F$9999,'HOURS&amp;CYCLES INPUT'!$C$2:$C$9999,'QUALIFIED EFH'!$C60,'HOURS&amp;CYCLES INPUT'!$D$2:$D$9999,'QUALIFIED EFH'!FH$4,'HOURS&amp;CYCLES INPUT'!$E$2:$E$9999,'QUALIFIED EFH'!FH$5))</f>
        <v>0</v>
      </c>
      <c r="FI60" s="476">
        <f>IF(FI$2&lt;&gt;"",IF($C60&lt;&gt;"TBA",FI$2/114,0),SUMIFS('HOURS&amp;CYCLES INPUT'!$F$2:$F$9999,'HOURS&amp;CYCLES INPUT'!$C$2:$C$9999,'QUALIFIED EFH'!$C60,'HOURS&amp;CYCLES INPUT'!$D$2:$D$9999,'QUALIFIED EFH'!FI$4,'HOURS&amp;CYCLES INPUT'!$E$2:$E$9999,'QUALIFIED EFH'!FI$5))</f>
        <v>0</v>
      </c>
      <c r="FJ60" s="476">
        <f>IF(FJ$2&lt;&gt;"",IF($C60&lt;&gt;"TBA",FJ$2/114,0),SUMIFS('HOURS&amp;CYCLES INPUT'!$F$2:$F$9999,'HOURS&amp;CYCLES INPUT'!$C$2:$C$9999,'QUALIFIED EFH'!$C60,'HOURS&amp;CYCLES INPUT'!$D$2:$D$9999,'QUALIFIED EFH'!FJ$4,'HOURS&amp;CYCLES INPUT'!$E$2:$E$9999,'QUALIFIED EFH'!FJ$5))</f>
        <v>0</v>
      </c>
      <c r="FK60" s="476">
        <f>IF(FK$2&lt;&gt;"",IF($C60&lt;&gt;"TBA",FK$2/114,0),SUMIFS('HOURS&amp;CYCLES INPUT'!$F$2:$F$9999,'HOURS&amp;CYCLES INPUT'!$C$2:$C$9999,'QUALIFIED EFH'!$C60,'HOURS&amp;CYCLES INPUT'!$D$2:$D$9999,'QUALIFIED EFH'!FK$4,'HOURS&amp;CYCLES INPUT'!$E$2:$E$9999,'QUALIFIED EFH'!FK$5))</f>
        <v>0</v>
      </c>
      <c r="FL60" s="476">
        <f>IF(FL$2&lt;&gt;"",IF($C60&lt;&gt;"TBA",FL$2/114,0),SUMIFS('HOURS&amp;CYCLES INPUT'!$F$2:$F$9999,'HOURS&amp;CYCLES INPUT'!$C$2:$C$9999,'QUALIFIED EFH'!$C60,'HOURS&amp;CYCLES INPUT'!$D$2:$D$9999,'QUALIFIED EFH'!FL$4,'HOURS&amp;CYCLES INPUT'!$E$2:$E$9999,'QUALIFIED EFH'!FL$5))</f>
        <v>0</v>
      </c>
      <c r="FM60" s="476">
        <f>IF(FM$2&lt;&gt;"",IF($C60&lt;&gt;"TBA",FM$2/114,0),SUMIFS('HOURS&amp;CYCLES INPUT'!$F$2:$F$9999,'HOURS&amp;CYCLES INPUT'!$C$2:$C$9999,'QUALIFIED EFH'!$C60,'HOURS&amp;CYCLES INPUT'!$D$2:$D$9999,'QUALIFIED EFH'!FM$4,'HOURS&amp;CYCLES INPUT'!$E$2:$E$9999,'QUALIFIED EFH'!FM$5))</f>
        <v>0</v>
      </c>
      <c r="FN60" s="476">
        <f>IF(FN$2&lt;&gt;"",IF($C60&lt;&gt;"TBA",FN$2/114,0),SUMIFS('HOURS&amp;CYCLES INPUT'!$F$2:$F$9999,'HOURS&amp;CYCLES INPUT'!$C$2:$C$9999,'QUALIFIED EFH'!$C60,'HOURS&amp;CYCLES INPUT'!$D$2:$D$9999,'QUALIFIED EFH'!FN$4,'HOURS&amp;CYCLES INPUT'!$E$2:$E$9999,'QUALIFIED EFH'!FN$5))</f>
        <v>0</v>
      </c>
      <c r="FO60" s="476">
        <f>IF(FO$2&lt;&gt;"",IF($C60&lt;&gt;"TBA",FO$2/114,0),SUMIFS('HOURS&amp;CYCLES INPUT'!$F$2:$F$9999,'HOURS&amp;CYCLES INPUT'!$C$2:$C$9999,'QUALIFIED EFH'!$C60,'HOURS&amp;CYCLES INPUT'!$D$2:$D$9999,'QUALIFIED EFH'!FO$4,'HOURS&amp;CYCLES INPUT'!$E$2:$E$9999,'QUALIFIED EFH'!FO$5))</f>
        <v>0</v>
      </c>
      <c r="FP60" s="476">
        <f>IF(FP$2&lt;&gt;"",IF($C60&lt;&gt;"TBA",FP$2/114,0),SUMIFS('HOURS&amp;CYCLES INPUT'!$F$2:$F$9999,'HOURS&amp;CYCLES INPUT'!$C$2:$C$9999,'QUALIFIED EFH'!$C60,'HOURS&amp;CYCLES INPUT'!$D$2:$D$9999,'QUALIFIED EFH'!FP$4,'HOURS&amp;CYCLES INPUT'!$E$2:$E$9999,'QUALIFIED EFH'!FP$5))</f>
        <v>0</v>
      </c>
      <c r="FQ60" s="476">
        <f>IF(FQ$2&lt;&gt;"",IF($C60&lt;&gt;"TBA",FQ$2/114,0),SUMIFS('HOURS&amp;CYCLES INPUT'!$F$2:$F$9999,'HOURS&amp;CYCLES INPUT'!$C$2:$C$9999,'QUALIFIED EFH'!$C60,'HOURS&amp;CYCLES INPUT'!$D$2:$D$9999,'QUALIFIED EFH'!FQ$4,'HOURS&amp;CYCLES INPUT'!$E$2:$E$9999,'QUALIFIED EFH'!FQ$5))</f>
        <v>0</v>
      </c>
      <c r="FR60" s="476">
        <f>IF(FR$2&lt;&gt;"",IF($C60&lt;&gt;"TBA",FR$2/114,0),SUMIFS('HOURS&amp;CYCLES INPUT'!$F$2:$F$9999,'HOURS&amp;CYCLES INPUT'!$C$2:$C$9999,'QUALIFIED EFH'!$C60,'HOURS&amp;CYCLES INPUT'!$D$2:$D$9999,'QUALIFIED EFH'!FR$4,'HOURS&amp;CYCLES INPUT'!$E$2:$E$9999,'QUALIFIED EFH'!FR$5))</f>
        <v>0</v>
      </c>
      <c r="FS60" s="476">
        <f>IF(FS$2&lt;&gt;"",IF($C60&lt;&gt;"TBA",FS$2/114,0),SUMIFS('HOURS&amp;CYCLES INPUT'!$F$2:$F$9999,'HOURS&amp;CYCLES INPUT'!$C$2:$C$9999,'QUALIFIED EFH'!$C60,'HOURS&amp;CYCLES INPUT'!$D$2:$D$9999,'QUALIFIED EFH'!FS$4,'HOURS&amp;CYCLES INPUT'!$E$2:$E$9999,'QUALIFIED EFH'!FS$5))</f>
        <v>0</v>
      </c>
      <c r="FT60" s="476">
        <f>IF(FT$2&lt;&gt;"",IF($C60&lt;&gt;"TBA",FT$2/114,0),SUMIFS('HOURS&amp;CYCLES INPUT'!$F$2:$F$9999,'HOURS&amp;CYCLES INPUT'!$C$2:$C$9999,'QUALIFIED EFH'!$C60,'HOURS&amp;CYCLES INPUT'!$D$2:$D$9999,'QUALIFIED EFH'!FT$4,'HOURS&amp;CYCLES INPUT'!$E$2:$E$9999,'QUALIFIED EFH'!FT$5))</f>
        <v>0</v>
      </c>
      <c r="FU60" s="476">
        <f>IF(FU$2&lt;&gt;"",IF($C60&lt;&gt;"TBA",FU$2/114,0),SUMIFS('HOURS&amp;CYCLES INPUT'!$F$2:$F$9999,'HOURS&amp;CYCLES INPUT'!$C$2:$C$9999,'QUALIFIED EFH'!$C60,'HOURS&amp;CYCLES INPUT'!$D$2:$D$9999,'QUALIFIED EFH'!FU$4,'HOURS&amp;CYCLES INPUT'!$E$2:$E$9999,'QUALIFIED EFH'!FU$5))</f>
        <v>0</v>
      </c>
      <c r="FV60" s="476">
        <f>IF(FV$2&lt;&gt;"",IF($C60&lt;&gt;"TBA",FV$2/114,0),SUMIFS('HOURS&amp;CYCLES INPUT'!$F$2:$F$9999,'HOURS&amp;CYCLES INPUT'!$C$2:$C$9999,'QUALIFIED EFH'!$C60,'HOURS&amp;CYCLES INPUT'!$D$2:$D$9999,'QUALIFIED EFH'!FV$4,'HOURS&amp;CYCLES INPUT'!$E$2:$E$9999,'QUALIFIED EFH'!FV$5))</f>
        <v>0</v>
      </c>
      <c r="FW60" s="476">
        <f>IF(FW$2&lt;&gt;"",IF($C60&lt;&gt;"TBA",FW$2/114,0),SUMIFS('HOURS&amp;CYCLES INPUT'!$F$2:$F$9999,'HOURS&amp;CYCLES INPUT'!$C$2:$C$9999,'QUALIFIED EFH'!$C60,'HOURS&amp;CYCLES INPUT'!$D$2:$D$9999,'QUALIFIED EFH'!FW$4,'HOURS&amp;CYCLES INPUT'!$E$2:$E$9999,'QUALIFIED EFH'!FW$5))</f>
        <v>0</v>
      </c>
      <c r="FX60" s="476">
        <f>IF(FX$2&lt;&gt;"",IF($C60&lt;&gt;"TBA",FX$2/114,0),SUMIFS('HOURS&amp;CYCLES INPUT'!$F$2:$F$9999,'HOURS&amp;CYCLES INPUT'!$C$2:$C$9999,'QUALIFIED EFH'!$C60,'HOURS&amp;CYCLES INPUT'!$D$2:$D$9999,'QUALIFIED EFH'!FX$4,'HOURS&amp;CYCLES INPUT'!$E$2:$E$9999,'QUALIFIED EFH'!FX$5))</f>
        <v>0</v>
      </c>
      <c r="FY60" s="476">
        <f>IF(FY$2&lt;&gt;"",IF($C60&lt;&gt;"TBA",FY$2/114,0),SUMIFS('HOURS&amp;CYCLES INPUT'!$F$2:$F$9999,'HOURS&amp;CYCLES INPUT'!$C$2:$C$9999,'QUALIFIED EFH'!$C60,'HOURS&amp;CYCLES INPUT'!$D$2:$D$9999,'QUALIFIED EFH'!FY$4,'HOURS&amp;CYCLES INPUT'!$E$2:$E$9999,'QUALIFIED EFH'!FY$5))</f>
        <v>0</v>
      </c>
      <c r="FZ60" s="476">
        <f>IF(FZ$2&lt;&gt;"",IF($C60&lt;&gt;"TBA",FZ$2/114,0),SUMIFS('HOURS&amp;CYCLES INPUT'!$F$2:$F$9999,'HOURS&amp;CYCLES INPUT'!$C$2:$C$9999,'QUALIFIED EFH'!$C60,'HOURS&amp;CYCLES INPUT'!$D$2:$D$9999,'QUALIFIED EFH'!FZ$4,'HOURS&amp;CYCLES INPUT'!$E$2:$E$9999,'QUALIFIED EFH'!FZ$5))</f>
        <v>0</v>
      </c>
      <c r="GA60" s="476">
        <f>IF(GA$2&lt;&gt;"",IF($C60&lt;&gt;"TBA",GA$2/114,0),SUMIFS('HOURS&amp;CYCLES INPUT'!$F$2:$F$9999,'HOURS&amp;CYCLES INPUT'!$C$2:$C$9999,'QUALIFIED EFH'!$C60,'HOURS&amp;CYCLES INPUT'!$D$2:$D$9999,'QUALIFIED EFH'!GA$4,'HOURS&amp;CYCLES INPUT'!$E$2:$E$9999,'QUALIFIED EFH'!GA$5))</f>
        <v>0</v>
      </c>
      <c r="GB60" s="476">
        <f>IF(GB$2&lt;&gt;"",IF($C60&lt;&gt;"TBA",GB$2/114,0),SUMIFS('HOURS&amp;CYCLES INPUT'!$F$2:$F$9999,'HOURS&amp;CYCLES INPUT'!$C$2:$C$9999,'QUALIFIED EFH'!$C60,'HOURS&amp;CYCLES INPUT'!$D$2:$D$9999,'QUALIFIED EFH'!GB$4,'HOURS&amp;CYCLES INPUT'!$E$2:$E$9999,'QUALIFIED EFH'!GB$5))</f>
        <v>0</v>
      </c>
    </row>
    <row r="61" spans="3:184" x14ac:dyDescent="0.35">
      <c r="C61" s="472">
        <f>'QUALIFIED ENGINES'!D62</f>
        <v>91522</v>
      </c>
      <c r="D61" s="476">
        <f>IF(D$2&lt;&gt;"",IF($C61&lt;&gt;"TBA",D$2/114,0),SUMIFS('HOURS&amp;CYCLES INPUT'!$F$2:$F$9999,'HOURS&amp;CYCLES INPUT'!$C$2:$C$9999,'QUALIFIED EFH'!$C61,'HOURS&amp;CYCLES INPUT'!$D$2:$D$9999,'QUALIFIED EFH'!D$4,'HOURS&amp;CYCLES INPUT'!$E$2:$E$9999,'QUALIFIED EFH'!D$5))</f>
        <v>0</v>
      </c>
      <c r="E61" s="476">
        <f>IF(E$2&lt;&gt;"",IF($C61&lt;&gt;"TBA",E$2/114,0),SUMIFS('HOURS&amp;CYCLES INPUT'!$F$2:$F$9999,'HOURS&amp;CYCLES INPUT'!$C$2:$C$9999,'QUALIFIED EFH'!$C61,'HOURS&amp;CYCLES INPUT'!$D$2:$D$9999,'QUALIFIED EFH'!E$4,'HOURS&amp;CYCLES INPUT'!$E$2:$E$9999,'QUALIFIED EFH'!E$5))</f>
        <v>0</v>
      </c>
      <c r="F61" s="476">
        <f>IF(F$2&lt;&gt;"",IF($C61&lt;&gt;"TBA",F$2/114,0),SUMIFS('HOURS&amp;CYCLES INPUT'!$F$2:$F$9999,'HOURS&amp;CYCLES INPUT'!$C$2:$C$9999,'QUALIFIED EFH'!$C61,'HOURS&amp;CYCLES INPUT'!$D$2:$D$9999,'QUALIFIED EFH'!F$4,'HOURS&amp;CYCLES INPUT'!$E$2:$E$9999,'QUALIFIED EFH'!F$5))</f>
        <v>0</v>
      </c>
      <c r="G61" s="476">
        <f>IF(G$2&lt;&gt;"",IF($C61&lt;&gt;"TBA",G$2/114,0),SUMIFS('HOURS&amp;CYCLES INPUT'!$F$2:$F$9999,'HOURS&amp;CYCLES INPUT'!$C$2:$C$9999,'QUALIFIED EFH'!$C61,'HOURS&amp;CYCLES INPUT'!$D$2:$D$9999,'QUALIFIED EFH'!G$4,'HOURS&amp;CYCLES INPUT'!$E$2:$E$9999,'QUALIFIED EFH'!G$5))</f>
        <v>0</v>
      </c>
      <c r="H61" s="476">
        <f>IF(H$2&lt;&gt;"",IF($C61&lt;&gt;"TBA",H$2/114,0),SUMIFS('HOURS&amp;CYCLES INPUT'!$F$2:$F$9999,'HOURS&amp;CYCLES INPUT'!$C$2:$C$9999,'QUALIFIED EFH'!$C61,'HOURS&amp;CYCLES INPUT'!$D$2:$D$9999,'QUALIFIED EFH'!H$4,'HOURS&amp;CYCLES INPUT'!$E$2:$E$9999,'QUALIFIED EFH'!H$5))</f>
        <v>0</v>
      </c>
      <c r="I61" s="476">
        <f>IF(I$2&lt;&gt;"",IF($C61&lt;&gt;"TBA",I$2/114,0),SUMIFS('HOURS&amp;CYCLES INPUT'!$F$2:$F$9999,'HOURS&amp;CYCLES INPUT'!$C$2:$C$9999,'QUALIFIED EFH'!$C61,'HOURS&amp;CYCLES INPUT'!$D$2:$D$9999,'QUALIFIED EFH'!I$4,'HOURS&amp;CYCLES INPUT'!$E$2:$E$9999,'QUALIFIED EFH'!I$5))</f>
        <v>0</v>
      </c>
      <c r="J61" s="476">
        <f>IF(J$2&lt;&gt;"",IF($C61&lt;&gt;"TBA",J$2/114,0),SUMIFS('HOURS&amp;CYCLES INPUT'!$F$2:$F$9999,'HOURS&amp;CYCLES INPUT'!$C$2:$C$9999,'QUALIFIED EFH'!$C61,'HOURS&amp;CYCLES INPUT'!$D$2:$D$9999,'QUALIFIED EFH'!J$4,'HOURS&amp;CYCLES INPUT'!$E$2:$E$9999,'QUALIFIED EFH'!J$5))</f>
        <v>0</v>
      </c>
      <c r="K61" s="476">
        <f>IF(K$2&lt;&gt;"",IF($C61&lt;&gt;"TBA",K$2/114,0),SUMIFS('HOURS&amp;CYCLES INPUT'!$F$2:$F$9999,'HOURS&amp;CYCLES INPUT'!$C$2:$C$9999,'QUALIFIED EFH'!$C61,'HOURS&amp;CYCLES INPUT'!$D$2:$D$9999,'QUALIFIED EFH'!K$4,'HOURS&amp;CYCLES INPUT'!$E$2:$E$9999,'QUALIFIED EFH'!K$5))</f>
        <v>0</v>
      </c>
      <c r="L61" s="476">
        <f>IF(L$2&lt;&gt;"",IF($C61&lt;&gt;"TBA",L$2/114,0),SUMIFS('HOURS&amp;CYCLES INPUT'!$F$2:$F$9999,'HOURS&amp;CYCLES INPUT'!$C$2:$C$9999,'QUALIFIED EFH'!$C61,'HOURS&amp;CYCLES INPUT'!$D$2:$D$9999,'QUALIFIED EFH'!L$4,'HOURS&amp;CYCLES INPUT'!$E$2:$E$9999,'QUALIFIED EFH'!L$5))</f>
        <v>0</v>
      </c>
      <c r="M61" s="476">
        <f>IF(M$2&lt;&gt;"",IF($C61&lt;&gt;"TBA",M$2/114,0),SUMIFS('HOURS&amp;CYCLES INPUT'!$F$2:$F$9999,'HOURS&amp;CYCLES INPUT'!$C$2:$C$9999,'QUALIFIED EFH'!$C61,'HOURS&amp;CYCLES INPUT'!$D$2:$D$9999,'QUALIFIED EFH'!M$4,'HOURS&amp;CYCLES INPUT'!$E$2:$E$9999,'QUALIFIED EFH'!M$5))</f>
        <v>0</v>
      </c>
      <c r="N61" s="476">
        <f>IF(N$2&lt;&gt;"",IF($C61&lt;&gt;"TBA",N$2/114,0),SUMIFS('HOURS&amp;CYCLES INPUT'!$F$2:$F$9999,'HOURS&amp;CYCLES INPUT'!$C$2:$C$9999,'QUALIFIED EFH'!$C61,'HOURS&amp;CYCLES INPUT'!$D$2:$D$9999,'QUALIFIED EFH'!N$4,'HOURS&amp;CYCLES INPUT'!$E$2:$E$9999,'QUALIFIED EFH'!N$5))</f>
        <v>0</v>
      </c>
      <c r="O61" s="476">
        <f>IF(O$2&lt;&gt;"",IF($C61&lt;&gt;"TBA",O$2/114,0),SUMIFS('HOURS&amp;CYCLES INPUT'!$F$2:$F$9999,'HOURS&amp;CYCLES INPUT'!$C$2:$C$9999,'QUALIFIED EFH'!$C61,'HOURS&amp;CYCLES INPUT'!$D$2:$D$9999,'QUALIFIED EFH'!O$4,'HOURS&amp;CYCLES INPUT'!$E$2:$E$9999,'QUALIFIED EFH'!O$5))</f>
        <v>0</v>
      </c>
      <c r="P61" s="476">
        <f>IF(P$2&lt;&gt;"",IF($C61&lt;&gt;"TBA",P$2/114,0),SUMIFS('HOURS&amp;CYCLES INPUT'!$F$2:$F$9999,'HOURS&amp;CYCLES INPUT'!$C$2:$C$9999,'QUALIFIED EFH'!$C61,'HOURS&amp;CYCLES INPUT'!$D$2:$D$9999,'QUALIFIED EFH'!P$4,'HOURS&amp;CYCLES INPUT'!$E$2:$E$9999,'QUALIFIED EFH'!P$5))</f>
        <v>0</v>
      </c>
      <c r="Q61" s="476">
        <f>IF(Q$2&lt;&gt;"",IF($C61&lt;&gt;"TBA",Q$2/114,0),SUMIFS('HOURS&amp;CYCLES INPUT'!$F$2:$F$9999,'HOURS&amp;CYCLES INPUT'!$C$2:$C$9999,'QUALIFIED EFH'!$C61,'HOURS&amp;CYCLES INPUT'!$D$2:$D$9999,'QUALIFIED EFH'!Q$4,'HOURS&amp;CYCLES INPUT'!$E$2:$E$9999,'QUALIFIED EFH'!Q$5))</f>
        <v>0</v>
      </c>
      <c r="R61" s="476">
        <f>IF(R$1&lt;&gt;"",IF($C61&lt;&gt;"TBA",R$1/114,0),SUMIFS('HOURS&amp;CYCLES INPUT'!$F$2:$F$9999,'HOURS&amp;CYCLES INPUT'!$C$2:$C$9999,'QUALIFIED EFH'!$C61,'HOURS&amp;CYCLES INPUT'!$D$2:$D$9999,'QUALIFIED EFH'!R$4,'HOURS&amp;CYCLES INPUT'!$E$2:$E$9999,'QUALIFIED EFH'!R$5))</f>
        <v>0</v>
      </c>
      <c r="S61" s="476">
        <f>IF(S$2&lt;&gt;"",IF($C61&lt;&gt;"TBA",S$2/114,0),SUMIFS('HOURS&amp;CYCLES INPUT'!$F$2:$F$9999,'HOURS&amp;CYCLES INPUT'!$C$2:$C$9999,'QUALIFIED EFH'!$C61,'HOURS&amp;CYCLES INPUT'!$D$2:$D$9999,'QUALIFIED EFH'!S$4,'HOURS&amp;CYCLES INPUT'!$E$2:$E$9999,'QUALIFIED EFH'!S$5))</f>
        <v>0</v>
      </c>
      <c r="T61" s="476">
        <f>IF(T$2&lt;&gt;"",IF($C61&lt;&gt;"TBA",T$2/114,0),SUMIFS('HOURS&amp;CYCLES INPUT'!$F$2:$F$9999,'HOURS&amp;CYCLES INPUT'!$C$2:$C$9999,'QUALIFIED EFH'!$C61,'HOURS&amp;CYCLES INPUT'!$D$2:$D$9999,'QUALIFIED EFH'!T$4,'HOURS&amp;CYCLES INPUT'!$E$2:$E$9999,'QUALIFIED EFH'!T$5))</f>
        <v>0</v>
      </c>
      <c r="U61" s="476">
        <f>IF(U$2&lt;&gt;"",IF($C61&lt;&gt;"TBA",U$2/114,0),SUMIFS('HOURS&amp;CYCLES INPUT'!$F$2:$F$9999,'HOURS&amp;CYCLES INPUT'!$C$2:$C$9999,'QUALIFIED EFH'!$C61,'HOURS&amp;CYCLES INPUT'!$D$2:$D$9999,'QUALIFIED EFH'!U$4,'HOURS&amp;CYCLES INPUT'!$E$2:$E$9999,'QUALIFIED EFH'!U$5))</f>
        <v>0</v>
      </c>
      <c r="V61" s="476">
        <f>IF(V$2&lt;&gt;"",IF($C61&lt;&gt;"TBA",V$2/114,0),SUMIFS('HOURS&amp;CYCLES INPUT'!$F$2:$F$9999,'HOURS&amp;CYCLES INPUT'!$C$2:$C$9999,'QUALIFIED EFH'!$C61,'HOURS&amp;CYCLES INPUT'!$D$2:$D$9999,'QUALIFIED EFH'!V$4,'HOURS&amp;CYCLES INPUT'!$E$2:$E$9999,'QUALIFIED EFH'!V$5))</f>
        <v>0</v>
      </c>
      <c r="W61" s="476">
        <f>IF(W$2&lt;&gt;"",IF($C61&lt;&gt;"TBA",W$2/114,0),SUMIFS('HOURS&amp;CYCLES INPUT'!$F$2:$F$9999,'HOURS&amp;CYCLES INPUT'!$C$2:$C$9999,'QUALIFIED EFH'!$C61,'HOURS&amp;CYCLES INPUT'!$D$2:$D$9999,'QUALIFIED EFH'!W$4,'HOURS&amp;CYCLES INPUT'!$E$2:$E$9999,'QUALIFIED EFH'!W$5))</f>
        <v>274.45999999999998</v>
      </c>
      <c r="X61" s="476">
        <f>IF(X$2&lt;&gt;"",IF($C61&lt;&gt;"TBA",X$2/114,0),SUMIFS('HOURS&amp;CYCLES INPUT'!$F$2:$F$9999,'HOURS&amp;CYCLES INPUT'!$C$2:$C$9999,'QUALIFIED EFH'!$C61,'HOURS&amp;CYCLES INPUT'!$D$2:$D$9999,'QUALIFIED EFH'!X$4,'HOURS&amp;CYCLES INPUT'!$E$2:$E$9999,'QUALIFIED EFH'!X$5))</f>
        <v>0</v>
      </c>
      <c r="Y61" s="476">
        <f>IF(Y$2&lt;&gt;"",IF($C61&lt;&gt;"TBA",Y$2/114,0),SUMIFS('HOURS&amp;CYCLES INPUT'!$F$2:$F$9999,'HOURS&amp;CYCLES INPUT'!$C$2:$C$9999,'QUALIFIED EFH'!$C61,'HOURS&amp;CYCLES INPUT'!$D$2:$D$9999,'QUALIFIED EFH'!Y$4,'HOURS&amp;CYCLES INPUT'!$E$2:$E$9999,'QUALIFIED EFH'!Y$5))</f>
        <v>0</v>
      </c>
      <c r="Z61" s="476">
        <f>IF(Z$2&lt;&gt;"",IF($C61&lt;&gt;"TBA",Z$2/114,0),SUMIFS('HOURS&amp;CYCLES INPUT'!$F$2:$F$9999,'HOURS&amp;CYCLES INPUT'!$C$2:$C$9999,'QUALIFIED EFH'!$C61,'HOURS&amp;CYCLES INPUT'!$D$2:$D$9999,'QUALIFIED EFH'!Z$4,'HOURS&amp;CYCLES INPUT'!$E$2:$E$9999,'QUALIFIED EFH'!Z$5))</f>
        <v>0</v>
      </c>
      <c r="AA61" s="476">
        <f>IF(AA$2&lt;&gt;"",IF($C61&lt;&gt;"TBA",AA$2/114,0),SUMIFS('HOURS&amp;CYCLES INPUT'!$F$2:$F$9999,'HOURS&amp;CYCLES INPUT'!$C$2:$C$9999,'QUALIFIED EFH'!$C61,'HOURS&amp;CYCLES INPUT'!$D$2:$D$9999,'QUALIFIED EFH'!AA$4,'HOURS&amp;CYCLES INPUT'!$E$2:$E$9999,'QUALIFIED EFH'!AA$5))</f>
        <v>0</v>
      </c>
      <c r="AB61" s="476">
        <f>IF(AB$2&lt;&gt;"",IF($C61&lt;&gt;"TBA",AB$2/114,0),SUMIFS('HOURS&amp;CYCLES INPUT'!$F$2:$F$9999,'HOURS&amp;CYCLES INPUT'!$C$2:$C$9999,'QUALIFIED EFH'!$C61,'HOURS&amp;CYCLES INPUT'!$D$2:$D$9999,'QUALIFIED EFH'!AB$4,'HOURS&amp;CYCLES INPUT'!$E$2:$E$9999,'QUALIFIED EFH'!AB$5))</f>
        <v>0</v>
      </c>
      <c r="AC61" s="476">
        <f>IF(AC$2&lt;&gt;"",IF($C61&lt;&gt;"TBA",AC$2/114,0),SUMIFS('HOURS&amp;CYCLES INPUT'!$F$2:$F$9999,'HOURS&amp;CYCLES INPUT'!$C$2:$C$9999,'QUALIFIED EFH'!$C61,'HOURS&amp;CYCLES INPUT'!$D$2:$D$9999,'QUALIFIED EFH'!AC$4,'HOURS&amp;CYCLES INPUT'!$E$2:$E$9999,'QUALIFIED EFH'!AC$5))</f>
        <v>0</v>
      </c>
      <c r="AD61" s="476">
        <f>IF(AD$2&lt;&gt;"",IF($C61&lt;&gt;"TBA",AD$2/114,0),SUMIFS('HOURS&amp;CYCLES INPUT'!$F$2:$F$9999,'HOURS&amp;CYCLES INPUT'!$C$2:$C$9999,'QUALIFIED EFH'!$C61,'HOURS&amp;CYCLES INPUT'!$D$2:$D$9999,'QUALIFIED EFH'!AD$4,'HOURS&amp;CYCLES INPUT'!$E$2:$E$9999,'QUALIFIED EFH'!AD$5))</f>
        <v>0</v>
      </c>
      <c r="AE61" s="476">
        <f>IF(AE$2&lt;&gt;"",IF($C61&lt;&gt;"TBA",AE$2/114,0),SUMIFS('HOURS&amp;CYCLES INPUT'!$F$2:$F$9999,'HOURS&amp;CYCLES INPUT'!$C$2:$C$9999,'QUALIFIED EFH'!$C61,'HOURS&amp;CYCLES INPUT'!$D$2:$D$9999,'QUALIFIED EFH'!AE$4,'HOURS&amp;CYCLES INPUT'!$E$2:$E$9999,'QUALIFIED EFH'!AE$5))</f>
        <v>0</v>
      </c>
      <c r="AF61" s="476">
        <f>IF(AF$2&lt;&gt;"",IF($C61&lt;&gt;"TBA",AF$2/114,0),SUMIFS('HOURS&amp;CYCLES INPUT'!$F$2:$F$9999,'HOURS&amp;CYCLES INPUT'!$C$2:$C$9999,'QUALIFIED EFH'!$C61,'HOURS&amp;CYCLES INPUT'!$D$2:$D$9999,'QUALIFIED EFH'!AF$4,'HOURS&amp;CYCLES INPUT'!$E$2:$E$9999,'QUALIFIED EFH'!AF$5))</f>
        <v>0</v>
      </c>
      <c r="AG61" s="476">
        <f>IF(AG$2&lt;&gt;"",IF($C61&lt;&gt;"TBA",AG$2/114,0),SUMIFS('HOURS&amp;CYCLES INPUT'!$F$2:$F$9999,'HOURS&amp;CYCLES INPUT'!$C$2:$C$9999,'QUALIFIED EFH'!$C61,'HOURS&amp;CYCLES INPUT'!$D$2:$D$9999,'QUALIFIED EFH'!AG$4,'HOURS&amp;CYCLES INPUT'!$E$2:$E$9999,'QUALIFIED EFH'!AG$5))</f>
        <v>0</v>
      </c>
      <c r="AH61" s="476">
        <f>IF(AH$2&lt;&gt;"",IF($C61&lt;&gt;"TBA",AH$2/114,0),SUMIFS('HOURS&amp;CYCLES INPUT'!$F$2:$F$9999,'HOURS&amp;CYCLES INPUT'!$C$2:$C$9999,'QUALIFIED EFH'!$C61,'HOURS&amp;CYCLES INPUT'!$D$2:$D$9999,'QUALIFIED EFH'!AH$4,'HOURS&amp;CYCLES INPUT'!$E$2:$E$9999,'QUALIFIED EFH'!AH$5))</f>
        <v>0</v>
      </c>
      <c r="AI61" s="476">
        <f>IF(AI$2&lt;&gt;"",IF($C61&lt;&gt;"TBA",AI$2/114,0),SUMIFS('HOURS&amp;CYCLES INPUT'!$F$2:$F$9999,'HOURS&amp;CYCLES INPUT'!$C$2:$C$9999,'QUALIFIED EFH'!$C61,'HOURS&amp;CYCLES INPUT'!$D$2:$D$9999,'QUALIFIED EFH'!AI$4,'HOURS&amp;CYCLES INPUT'!$E$2:$E$9999,'QUALIFIED EFH'!AI$5))</f>
        <v>0</v>
      </c>
      <c r="AJ61" s="476">
        <f>IF(AJ$2&lt;&gt;"",IF($C61&lt;&gt;"TBA",AJ$2/114,0),SUMIFS('HOURS&amp;CYCLES INPUT'!$F$2:$F$9999,'HOURS&amp;CYCLES INPUT'!$C$2:$C$9999,'QUALIFIED EFH'!$C61,'HOURS&amp;CYCLES INPUT'!$D$2:$D$9999,'QUALIFIED EFH'!AJ$4,'HOURS&amp;CYCLES INPUT'!$E$2:$E$9999,'QUALIFIED EFH'!AJ$5))</f>
        <v>0</v>
      </c>
      <c r="AK61" s="476">
        <f>IF(AK$2&lt;&gt;"",IF($C61&lt;&gt;"TBA",AK$2/114,0),SUMIFS('HOURS&amp;CYCLES INPUT'!$F$2:$F$9999,'HOURS&amp;CYCLES INPUT'!$C$2:$C$9999,'QUALIFIED EFH'!$C61,'HOURS&amp;CYCLES INPUT'!$D$2:$D$9999,'QUALIFIED EFH'!AK$4,'HOURS&amp;CYCLES INPUT'!$E$2:$E$9999,'QUALIFIED EFH'!AK$5))</f>
        <v>0</v>
      </c>
      <c r="AL61" s="476">
        <f>IF(AL$2&lt;&gt;"",IF($C61&lt;&gt;"TBA",AL$2/114,0),SUMIFS('HOURS&amp;CYCLES INPUT'!$F$2:$F$9999,'HOURS&amp;CYCLES INPUT'!$C$2:$C$9999,'QUALIFIED EFH'!$C61,'HOURS&amp;CYCLES INPUT'!$D$2:$D$9999,'QUALIFIED EFH'!AL$4,'HOURS&amp;CYCLES INPUT'!$E$2:$E$9999,'QUALIFIED EFH'!AL$5))</f>
        <v>0</v>
      </c>
      <c r="AM61" s="476">
        <f>IF(AM$2&lt;&gt;"",IF($C61&lt;&gt;"TBA",AM$2/114,0),SUMIFS('HOURS&amp;CYCLES INPUT'!$F$2:$F$9999,'HOURS&amp;CYCLES INPUT'!$C$2:$C$9999,'QUALIFIED EFH'!$C61,'HOURS&amp;CYCLES INPUT'!$D$2:$D$9999,'QUALIFIED EFH'!AM$4,'HOURS&amp;CYCLES INPUT'!$E$2:$E$9999,'QUALIFIED EFH'!AM$5))</f>
        <v>301.39</v>
      </c>
      <c r="AN61" s="476">
        <f>IF(AN$2&lt;&gt;"",IF($C61&lt;&gt;"TBA",AN$2/114,0),SUMIFS('HOURS&amp;CYCLES INPUT'!$F$2:$F$9999,'HOURS&amp;CYCLES INPUT'!$C$2:$C$9999,'QUALIFIED EFH'!$C61,'HOURS&amp;CYCLES INPUT'!$D$2:$D$9999,'QUALIFIED EFH'!AN$4,'HOURS&amp;CYCLES INPUT'!$E$2:$E$9999,'QUALIFIED EFH'!AN$5))</f>
        <v>407.92</v>
      </c>
      <c r="AO61" s="476">
        <f>IF(AO$2&lt;&gt;"",IF($C61&lt;&gt;"TBA",AO$2/114,0),SUMIFS('HOURS&amp;CYCLES INPUT'!$F$2:$F$9999,'HOURS&amp;CYCLES INPUT'!$C$2:$C$9999,'QUALIFIED EFH'!$C61,'HOURS&amp;CYCLES INPUT'!$D$2:$D$9999,'QUALIFIED EFH'!AO$4,'HOURS&amp;CYCLES INPUT'!$E$2:$E$9999,'QUALIFIED EFH'!AO$5))</f>
        <v>409.02</v>
      </c>
      <c r="AP61" s="476">
        <f>IF(AP$2&lt;&gt;"",IF($C61&lt;&gt;"TBA",AP$2/114,0),SUMIFS('HOURS&amp;CYCLES INPUT'!$F$2:$F$9999,'HOURS&amp;CYCLES INPUT'!$C$2:$C$9999,'QUALIFIED EFH'!$C61,'HOURS&amp;CYCLES INPUT'!$D$2:$D$9999,'QUALIFIED EFH'!AP$4,'HOURS&amp;CYCLES INPUT'!$E$2:$E$9999,'QUALIFIED EFH'!AP$5))</f>
        <v>382.63</v>
      </c>
      <c r="AQ61" s="476">
        <f>IF(AQ$2&lt;&gt;"",IF($C61&lt;&gt;"TBA",AQ$2/114,0),SUMIFS('HOURS&amp;CYCLES INPUT'!$F$2:$F$9999,'HOURS&amp;CYCLES INPUT'!$C$2:$C$9999,'QUALIFIED EFH'!$C61,'HOURS&amp;CYCLES INPUT'!$D$2:$D$9999,'QUALIFIED EFH'!AQ$4,'HOURS&amp;CYCLES INPUT'!$E$2:$E$9999,'QUALIFIED EFH'!AQ$5))</f>
        <v>282.60000000000002</v>
      </c>
      <c r="AR61" s="476">
        <f>IF(AR$2&lt;&gt;"",IF($C61&lt;&gt;"TBA",AR$2/114,0),SUMIFS('HOURS&amp;CYCLES INPUT'!$F$2:$F$9999,'HOURS&amp;CYCLES INPUT'!$C$2:$C$9999,'QUALIFIED EFH'!$C61,'HOURS&amp;CYCLES INPUT'!$D$2:$D$9999,'QUALIFIED EFH'!AR$4,'HOURS&amp;CYCLES INPUT'!$E$2:$E$9999,'QUALIFIED EFH'!AR$5))</f>
        <v>0</v>
      </c>
      <c r="AS61" s="476">
        <f>IF(AS$2&lt;&gt;"",IF($C61&lt;&gt;"TBA",AS$2/114,0),SUMIFS('HOURS&amp;CYCLES INPUT'!$F$2:$F$9999,'HOURS&amp;CYCLES INPUT'!$C$2:$C$9999,'QUALIFIED EFH'!$C61,'HOURS&amp;CYCLES INPUT'!$D$2:$D$9999,'QUALIFIED EFH'!AS$4,'HOURS&amp;CYCLES INPUT'!$E$2:$E$9999,'QUALIFIED EFH'!AS$5))</f>
        <v>0</v>
      </c>
      <c r="AT61" s="476">
        <f>IF(AT$2&lt;&gt;"",IF($C61&lt;&gt;"TBA",AT$2/114,0),SUMIFS('HOURS&amp;CYCLES INPUT'!$F$2:$F$9999,'HOURS&amp;CYCLES INPUT'!$C$2:$C$9999,'QUALIFIED EFH'!$C61,'HOURS&amp;CYCLES INPUT'!$D$2:$D$9999,'QUALIFIED EFH'!AT$4,'HOURS&amp;CYCLES INPUT'!$E$2:$E$9999,'QUALIFIED EFH'!AT$5))</f>
        <v>0</v>
      </c>
      <c r="AU61" s="476">
        <f>IF(AU$2&lt;&gt;"",IF($C61&lt;&gt;"TBA",AU$2/114,0),SUMIFS('HOURS&amp;CYCLES INPUT'!$F$2:$F$9999,'HOURS&amp;CYCLES INPUT'!$C$2:$C$9999,'QUALIFIED EFH'!$C61,'HOURS&amp;CYCLES INPUT'!$D$2:$D$9999,'QUALIFIED EFH'!AU$4,'HOURS&amp;CYCLES INPUT'!$E$2:$E$9999,'QUALIFIED EFH'!AU$5))</f>
        <v>0</v>
      </c>
      <c r="AV61" s="476">
        <f>IF(AV$2&lt;&gt;"",IF($C61&lt;&gt;"TBA",AV$2/114,0),SUMIFS('HOURS&amp;CYCLES INPUT'!$F$2:$F$9999,'HOURS&amp;CYCLES INPUT'!$C$2:$C$9999,'QUALIFIED EFH'!$C61,'HOURS&amp;CYCLES INPUT'!$D$2:$D$9999,'QUALIFIED EFH'!AV$4,'HOURS&amp;CYCLES INPUT'!$E$2:$E$9999,'QUALIFIED EFH'!AV$5))</f>
        <v>0.98</v>
      </c>
      <c r="AW61" s="476">
        <f>IF(AW$2&lt;&gt;"",IF($C61&lt;&gt;"TBA",AW$2/114,0),SUMIFS('HOURS&amp;CYCLES INPUT'!$F$2:$F$9999,'HOURS&amp;CYCLES INPUT'!$C$2:$C$9999,'QUALIFIED EFH'!$C61,'HOURS&amp;CYCLES INPUT'!$D$2:$D$9999,'QUALIFIED EFH'!AW$4,'HOURS&amp;CYCLES INPUT'!$E$2:$E$9999,'QUALIFIED EFH'!AW$5))</f>
        <v>0</v>
      </c>
      <c r="AX61" s="476">
        <f>IF(AX$2&lt;&gt;"",IF($C61&lt;&gt;"TBA",AX$2/114,0),SUMIFS('HOURS&amp;CYCLES INPUT'!$F$2:$F$9999,'HOURS&amp;CYCLES INPUT'!$C$2:$C$9999,'QUALIFIED EFH'!$C61,'HOURS&amp;CYCLES INPUT'!$D$2:$D$9999,'QUALIFIED EFH'!AX$4,'HOURS&amp;CYCLES INPUT'!$E$2:$E$9999,'QUALIFIED EFH'!AX$5))</f>
        <v>0</v>
      </c>
      <c r="AY61" s="476">
        <f>IF(AY$2&lt;&gt;"",IF($C61&lt;&gt;"TBA",AY$2/114,0),SUMIFS('HOURS&amp;CYCLES INPUT'!$F$2:$F$9999,'HOURS&amp;CYCLES INPUT'!$C$2:$C$9999,'QUALIFIED EFH'!$C61,'HOURS&amp;CYCLES INPUT'!$D$2:$D$9999,'QUALIFIED EFH'!AY$4,'HOURS&amp;CYCLES INPUT'!$E$2:$E$9999,'QUALIFIED EFH'!AY$5))</f>
        <v>0</v>
      </c>
      <c r="AZ61" s="476">
        <f>IF(AZ$2&lt;&gt;"",IF($C61&lt;&gt;"TBA",AZ$2/114,0),SUMIFS('HOURS&amp;CYCLES INPUT'!$F$2:$F$9999,'HOURS&amp;CYCLES INPUT'!$C$2:$C$9999,'QUALIFIED EFH'!$C61,'HOURS&amp;CYCLES INPUT'!$D$2:$D$9999,'QUALIFIED EFH'!AZ$4,'HOURS&amp;CYCLES INPUT'!$E$2:$E$9999,'QUALIFIED EFH'!AZ$5))</f>
        <v>0</v>
      </c>
      <c r="BA61" s="476">
        <f>IF(BA$2&lt;&gt;"",IF($C61&lt;&gt;"TBA",BA$2/114,0),SUMIFS('HOURS&amp;CYCLES INPUT'!$F$2:$F$9999,'HOURS&amp;CYCLES INPUT'!$C$2:$C$9999,'QUALIFIED EFH'!$C61,'HOURS&amp;CYCLES INPUT'!$D$2:$D$9999,'QUALIFIED EFH'!BA$4,'HOURS&amp;CYCLES INPUT'!$E$2:$E$9999,'QUALIFIED EFH'!BA$5))</f>
        <v>0</v>
      </c>
      <c r="BB61" s="476">
        <f>IF(BB$2&lt;&gt;"",IF($C61&lt;&gt;"TBA",BB$2/114,0),SUMIFS('HOURS&amp;CYCLES INPUT'!$F$2:$F$9999,'HOURS&amp;CYCLES INPUT'!$C$2:$C$9999,'QUALIFIED EFH'!$C61,'HOURS&amp;CYCLES INPUT'!$D$2:$D$9999,'QUALIFIED EFH'!BB$4,'HOURS&amp;CYCLES INPUT'!$E$2:$E$9999,'QUALIFIED EFH'!BB$5))</f>
        <v>0</v>
      </c>
      <c r="BC61" s="476">
        <f>IF(BC$2&lt;&gt;"",IF($C61&lt;&gt;"TBA",BC$2/114,0),SUMIFS('HOURS&amp;CYCLES INPUT'!$F$2:$F$9999,'HOURS&amp;CYCLES INPUT'!$C$2:$C$9999,'QUALIFIED EFH'!$C61,'HOURS&amp;CYCLES INPUT'!$D$2:$D$9999,'QUALIFIED EFH'!BC$4,'HOURS&amp;CYCLES INPUT'!$E$2:$E$9999,'QUALIFIED EFH'!BC$5))</f>
        <v>0</v>
      </c>
      <c r="BD61" s="476">
        <f>IF(BD$2&lt;&gt;"",IF($C61&lt;&gt;"TBA",BD$2/114,0),SUMIFS('HOURS&amp;CYCLES INPUT'!$F$2:$F$9999,'HOURS&amp;CYCLES INPUT'!$C$2:$C$9999,'QUALIFIED EFH'!$C61,'HOURS&amp;CYCLES INPUT'!$D$2:$D$9999,'QUALIFIED EFH'!BD$4,'HOURS&amp;CYCLES INPUT'!$E$2:$E$9999,'QUALIFIED EFH'!BD$5))</f>
        <v>0</v>
      </c>
      <c r="BE61" s="476">
        <f>IF(BE$2&lt;&gt;"",IF($C61&lt;&gt;"TBA",BE$2/114,0),SUMIFS('HOURS&amp;CYCLES INPUT'!$F$2:$F$9999,'HOURS&amp;CYCLES INPUT'!$C$2:$C$9999,'QUALIFIED EFH'!$C61,'HOURS&amp;CYCLES INPUT'!$D$2:$D$9999,'QUALIFIED EFH'!BE$4,'HOURS&amp;CYCLES INPUT'!$E$2:$E$9999,'QUALIFIED EFH'!BE$5))</f>
        <v>1.97</v>
      </c>
      <c r="BF61" s="476">
        <f>IF(BF$2&lt;&gt;"",IF($C61&lt;&gt;"TBA",BF$2/114,0),SUMIFS('HOURS&amp;CYCLES INPUT'!$F$2:$F$9999,'HOURS&amp;CYCLES INPUT'!$C$2:$C$9999,'QUALIFIED EFH'!$C61,'HOURS&amp;CYCLES INPUT'!$D$2:$D$9999,'QUALIFIED EFH'!BF$4,'HOURS&amp;CYCLES INPUT'!$E$2:$E$9999,'QUALIFIED EFH'!BF$5))</f>
        <v>1.91</v>
      </c>
      <c r="BG61" s="476">
        <f>IF(BG$2&lt;&gt;"",IF($C61&lt;&gt;"TBA",BG$2/114,0),SUMIFS('HOURS&amp;CYCLES INPUT'!$F$2:$F$9999,'HOURS&amp;CYCLES INPUT'!$C$2:$C$9999,'QUALIFIED EFH'!$C61,'HOURS&amp;CYCLES INPUT'!$D$2:$D$9999,'QUALIFIED EFH'!BG$4,'HOURS&amp;CYCLES INPUT'!$E$2:$E$9999,'QUALIFIED EFH'!BG$5))</f>
        <v>134.12</v>
      </c>
      <c r="BH61" s="476">
        <f>IF(BH$2&lt;&gt;"",IF($C61&lt;&gt;"TBA",BH$2/114,0),SUMIFS('HOURS&amp;CYCLES INPUT'!$F$2:$F$9999,'HOURS&amp;CYCLES INPUT'!$C$2:$C$9999,'QUALIFIED EFH'!$C61,'HOURS&amp;CYCLES INPUT'!$D$2:$D$9999,'QUALIFIED EFH'!BH$4,'HOURS&amp;CYCLES INPUT'!$E$2:$E$9999,'QUALIFIED EFH'!BH$5))</f>
        <v>296.35000000000002</v>
      </c>
      <c r="BI61" s="476">
        <f>IF(BI$2&lt;&gt;"",IF($C61&lt;&gt;"TBA",BI$2/114,0),SUMIFS('HOURS&amp;CYCLES INPUT'!$F$2:$F$9999,'HOURS&amp;CYCLES INPUT'!$C$2:$C$9999,'QUALIFIED EFH'!$C61,'HOURS&amp;CYCLES INPUT'!$D$2:$D$9999,'QUALIFIED EFH'!BI$4,'HOURS&amp;CYCLES INPUT'!$E$2:$E$9999,'QUALIFIED EFH'!BI$5))</f>
        <v>195.55</v>
      </c>
      <c r="BJ61" s="476">
        <f>IF(BJ$2&lt;&gt;"",IF($C61&lt;&gt;"TBA",BJ$2/114,0),SUMIFS('HOURS&amp;CYCLES INPUT'!$F$2:$F$9999,'HOURS&amp;CYCLES INPUT'!$C$2:$C$9999,'QUALIFIED EFH'!$C61,'HOURS&amp;CYCLES INPUT'!$D$2:$D$9999,'QUALIFIED EFH'!BJ$4,'HOURS&amp;CYCLES INPUT'!$E$2:$E$9999,'QUALIFIED EFH'!BJ$5))</f>
        <v>314.2</v>
      </c>
      <c r="BK61" s="476">
        <f>IF(BK$2&lt;&gt;"",IF($C61&lt;&gt;"TBA",BK$2/114,0),SUMIFS('HOURS&amp;CYCLES INPUT'!$F$2:$F$9999,'HOURS&amp;CYCLES INPUT'!$C$2:$C$9999,'QUALIFIED EFH'!$C61,'HOURS&amp;CYCLES INPUT'!$D$2:$D$9999,'QUALIFIED EFH'!BK$4,'HOURS&amp;CYCLES INPUT'!$E$2:$E$9999,'QUALIFIED EFH'!BK$5))</f>
        <v>333.17</v>
      </c>
      <c r="BL61" s="476">
        <f>IF(BL$2&lt;&gt;"",IF($C61&lt;&gt;"TBA",BL$2/114,0),SUMIFS('HOURS&amp;CYCLES INPUT'!$F$2:$F$9999,'HOURS&amp;CYCLES INPUT'!$C$2:$C$9999,'QUALIFIED EFH'!$C61,'HOURS&amp;CYCLES INPUT'!$D$2:$D$9999,'QUALIFIED EFH'!BL$4,'HOURS&amp;CYCLES INPUT'!$E$2:$E$9999,'QUALIFIED EFH'!BL$5))</f>
        <v>395.7</v>
      </c>
      <c r="BM61" s="476">
        <f>IF(BM$2&lt;&gt;"",IF($C61&lt;&gt;"TBA",BM$2/114,0),SUMIFS('HOURS&amp;CYCLES INPUT'!$F$2:$F$9999,'HOURS&amp;CYCLES INPUT'!$C$2:$C$9999,'QUALIFIED EFH'!$C61,'HOURS&amp;CYCLES INPUT'!$D$2:$D$9999,'QUALIFIED EFH'!BM$4,'HOURS&amp;CYCLES INPUT'!$E$2:$E$9999,'QUALIFIED EFH'!BM$5))</f>
        <v>222.73</v>
      </c>
      <c r="BN61" s="476">
        <f>IF(BN$2&lt;&gt;"",IF($C61&lt;&gt;"TBA",BN$2/114,0),SUMIFS('HOURS&amp;CYCLES INPUT'!$F$2:$F$9999,'HOURS&amp;CYCLES INPUT'!$C$2:$C$9999,'QUALIFIED EFH'!$C61,'HOURS&amp;CYCLES INPUT'!$D$2:$D$9999,'QUALIFIED EFH'!BN$4,'HOURS&amp;CYCLES INPUT'!$E$2:$E$9999,'QUALIFIED EFH'!BN$5))</f>
        <v>253.97</v>
      </c>
      <c r="BO61" s="476">
        <f>IF(BO$2&lt;&gt;"",IF($C61&lt;&gt;"TBA",BO$2/114,0),SUMIFS('HOURS&amp;CYCLES INPUT'!$F$2:$F$9999,'HOURS&amp;CYCLES INPUT'!$C$2:$C$9999,'QUALIFIED EFH'!$C61,'HOURS&amp;CYCLES INPUT'!$D$2:$D$9999,'QUALIFIED EFH'!BO$4,'HOURS&amp;CYCLES INPUT'!$E$2:$E$9999,'QUALIFIED EFH'!BO$5))</f>
        <v>346.71</v>
      </c>
      <c r="BP61" s="476">
        <f>IF(BP$2&lt;&gt;"",IF($C61&lt;&gt;"TBA",BP$2/114,0),SUMIFS('HOURS&amp;CYCLES INPUT'!$F$2:$F$9999,'HOURS&amp;CYCLES INPUT'!$C$2:$C$9999,'QUALIFIED EFH'!$C61,'HOURS&amp;CYCLES INPUT'!$D$2:$D$9999,'QUALIFIED EFH'!BP$4,'HOURS&amp;CYCLES INPUT'!$E$2:$E$9999,'QUALIFIED EFH'!BP$5))</f>
        <v>315.41000000000003</v>
      </c>
      <c r="BQ61" s="476">
        <f>IF(BQ$2&lt;&gt;"",IF($C61&lt;&gt;"TBA",BQ$2/114,0),SUMIFS('HOURS&amp;CYCLES INPUT'!$F$2:$F$9999,'HOURS&amp;CYCLES INPUT'!$C$2:$C$9999,'QUALIFIED EFH'!$C61,'HOURS&amp;CYCLES INPUT'!$D$2:$D$9999,'QUALIFIED EFH'!BQ$4,'HOURS&amp;CYCLES INPUT'!$E$2:$E$9999,'QUALIFIED EFH'!BQ$5))</f>
        <v>393.46</v>
      </c>
      <c r="BR61" s="476">
        <f>IF(BR$2&lt;&gt;"",IF($C61&lt;&gt;"TBA",BR$2/114,0),SUMIFS('HOURS&amp;CYCLES INPUT'!$F$2:$F$9999,'HOURS&amp;CYCLES INPUT'!$C$2:$C$9999,'QUALIFIED EFH'!$C61,'HOURS&amp;CYCLES INPUT'!$D$2:$D$9999,'QUALIFIED EFH'!BR$4,'HOURS&amp;CYCLES INPUT'!$E$2:$E$9999,'QUALIFIED EFH'!BR$5))</f>
        <v>424.82</v>
      </c>
      <c r="BS61" s="476">
        <f>IF(BS$2&lt;&gt;"",IF($C61&lt;&gt;"TBA",BS$2/114,0),SUMIFS('HOURS&amp;CYCLES INPUT'!$F$2:$F$9999,'HOURS&amp;CYCLES INPUT'!$C$2:$C$9999,'QUALIFIED EFH'!$C61,'HOURS&amp;CYCLES INPUT'!$D$2:$D$9999,'QUALIFIED EFH'!BS$4,'HOURS&amp;CYCLES INPUT'!$E$2:$E$9999,'QUALIFIED EFH'!BS$5))</f>
        <v>396.37</v>
      </c>
      <c r="BT61" s="476">
        <f>IF(BT$2&lt;&gt;"",IF($C61&lt;&gt;"TBA",BT$2/114,0),SUMIFS('HOURS&amp;CYCLES INPUT'!$F$2:$F$9999,'HOURS&amp;CYCLES INPUT'!$C$2:$C$9999,'QUALIFIED EFH'!$C61,'HOURS&amp;CYCLES INPUT'!$D$2:$D$9999,'QUALIFIED EFH'!BT$4,'HOURS&amp;CYCLES INPUT'!$E$2:$E$9999,'QUALIFIED EFH'!BT$5))</f>
        <v>384.18</v>
      </c>
      <c r="BU61" s="476">
        <f>IF(BU$2&lt;&gt;"",IF($C61&lt;&gt;"TBA",BU$2/114,0),SUMIFS('HOURS&amp;CYCLES INPUT'!$F$2:$F$9999,'HOURS&amp;CYCLES INPUT'!$C$2:$C$9999,'QUALIFIED EFH'!$C61,'HOURS&amp;CYCLES INPUT'!$D$2:$D$9999,'QUALIFIED EFH'!BU$4,'HOURS&amp;CYCLES INPUT'!$E$2:$E$9999,'QUALIFIED EFH'!BU$5))</f>
        <v>389.87</v>
      </c>
      <c r="BV61" s="476">
        <f>IF(BV$2&lt;&gt;"",IF($C61&lt;&gt;"TBA",BV$2/114,0),SUMIFS('HOURS&amp;CYCLES INPUT'!$F$2:$F$9999,'HOURS&amp;CYCLES INPUT'!$C$2:$C$9999,'QUALIFIED EFH'!$C61,'HOURS&amp;CYCLES INPUT'!$D$2:$D$9999,'QUALIFIED EFH'!BV$4,'HOURS&amp;CYCLES INPUT'!$E$2:$E$9999,'QUALIFIED EFH'!BV$5))</f>
        <v>401.75</v>
      </c>
      <c r="BW61" s="476">
        <f>IF(BW$2&lt;&gt;"",IF($C61&lt;&gt;"TBA",BW$2/114,0),SUMIFS('HOURS&amp;CYCLES INPUT'!$F$2:$F$9999,'HOURS&amp;CYCLES INPUT'!$C$2:$C$9999,'QUALIFIED EFH'!$C61,'HOURS&amp;CYCLES INPUT'!$D$2:$D$9999,'QUALIFIED EFH'!BW$4,'HOURS&amp;CYCLES INPUT'!$E$2:$E$9999,'QUALIFIED EFH'!BW$5))</f>
        <v>416.03</v>
      </c>
      <c r="BX61" s="476">
        <f>IF(BX$2&lt;&gt;"",IF($C61&lt;&gt;"TBA",BX$2/114,0),SUMIFS('HOURS&amp;CYCLES INPUT'!$F$2:$F$9999,'HOURS&amp;CYCLES INPUT'!$C$2:$C$9999,'QUALIFIED EFH'!$C61,'HOURS&amp;CYCLES INPUT'!$D$2:$D$9999,'QUALIFIED EFH'!BX$4,'HOURS&amp;CYCLES INPUT'!$E$2:$E$9999,'QUALIFIED EFH'!BX$5))</f>
        <v>388.08</v>
      </c>
      <c r="BY61" s="476">
        <f>IF(BY$2&lt;&gt;"",IF($C61&lt;&gt;"TBA",BY$2/114,0),SUMIFS('HOURS&amp;CYCLES INPUT'!$F$2:$F$9999,'HOURS&amp;CYCLES INPUT'!$C$2:$C$9999,'QUALIFIED EFH'!$C61,'HOURS&amp;CYCLES INPUT'!$D$2:$D$9999,'QUALIFIED EFH'!BY$4,'HOURS&amp;CYCLES INPUT'!$E$2:$E$9999,'QUALIFIED EFH'!BY$5))</f>
        <v>446.22</v>
      </c>
      <c r="BZ61" s="476">
        <f>IF(BZ$2&lt;&gt;"",IF($C61&lt;&gt;"TBA",BZ$2/114,0),SUMIFS('HOURS&amp;CYCLES INPUT'!$F$2:$F$9999,'HOURS&amp;CYCLES INPUT'!$C$2:$C$9999,'QUALIFIED EFH'!$C61,'HOURS&amp;CYCLES INPUT'!$D$2:$D$9999,'QUALIFIED EFH'!BZ$4,'HOURS&amp;CYCLES INPUT'!$E$2:$E$9999,'QUALIFIED EFH'!BZ$5))</f>
        <v>437.88</v>
      </c>
      <c r="CA61" s="476">
        <f>IF(CA$2&lt;&gt;"",IF($C61&lt;&gt;"TBA",CA$2/114,0),SUMIFS('HOURS&amp;CYCLES INPUT'!$F$2:$F$9999,'HOURS&amp;CYCLES INPUT'!$C$2:$C$9999,'QUALIFIED EFH'!$C61,'HOURS&amp;CYCLES INPUT'!$D$2:$D$9999,'QUALIFIED EFH'!CA$4,'HOURS&amp;CYCLES INPUT'!$E$2:$E$9999,'QUALIFIED EFH'!CA$5))</f>
        <v>466.52</v>
      </c>
      <c r="CB61" s="476">
        <f>IF(CB$2&lt;&gt;"",IF($C61&lt;&gt;"TBA",CB$2/114,0),SUMIFS('HOURS&amp;CYCLES INPUT'!$F$2:$F$9999,'HOURS&amp;CYCLES INPUT'!$C$2:$C$9999,'QUALIFIED EFH'!$C61,'HOURS&amp;CYCLES INPUT'!$D$2:$D$9999,'QUALIFIED EFH'!CB$4,'HOURS&amp;CYCLES INPUT'!$E$2:$E$9999,'QUALIFIED EFH'!CB$5))</f>
        <v>377.62</v>
      </c>
      <c r="CC61" s="476">
        <f>IF(CC$2&lt;&gt;"",IF($C61&lt;&gt;"TBA",CC$2/114,0),SUMIFS('HOURS&amp;CYCLES INPUT'!$F$2:$F$9999,'HOURS&amp;CYCLES INPUT'!$C$2:$C$9999,'QUALIFIED EFH'!$C61,'HOURS&amp;CYCLES INPUT'!$D$2:$D$9999,'QUALIFIED EFH'!CC$4,'HOURS&amp;CYCLES INPUT'!$E$2:$E$9999,'QUALIFIED EFH'!CC$5))</f>
        <v>409.76</v>
      </c>
      <c r="CD61" s="476">
        <f>IF(CD$2&lt;&gt;"",IF($C61&lt;&gt;"TBA",CD$2/114,0),SUMIFS('HOURS&amp;CYCLES INPUT'!$F$2:$F$9999,'HOURS&amp;CYCLES INPUT'!$C$2:$C$9999,'QUALIFIED EFH'!$C61,'HOURS&amp;CYCLES INPUT'!$D$2:$D$9999,'QUALIFIED EFH'!CD$4,'HOURS&amp;CYCLES INPUT'!$E$2:$E$9999,'QUALIFIED EFH'!CD$5))</f>
        <v>115.41</v>
      </c>
      <c r="CE61" s="476">
        <f>IF(CE$2&lt;&gt;"",IF($C61&lt;&gt;"TBA",CE$2/114,0),SUMIFS('HOURS&amp;CYCLES INPUT'!$F$2:$F$9999,'HOURS&amp;CYCLES INPUT'!$C$2:$C$9999,'QUALIFIED EFH'!$C61,'HOURS&amp;CYCLES INPUT'!$D$2:$D$9999,'QUALIFIED EFH'!CE$4,'HOURS&amp;CYCLES INPUT'!$E$2:$E$9999,'QUALIFIED EFH'!CE$5))</f>
        <v>353.24</v>
      </c>
      <c r="CF61" s="476">
        <f>IF(CF$2&lt;&gt;"",IF($C61&lt;&gt;"TBA",CF$2/114,0),SUMIFS('HOURS&amp;CYCLES INPUT'!$F$2:$F$9999,'HOURS&amp;CYCLES INPUT'!$C$2:$C$9999,'QUALIFIED EFH'!$C61,'HOURS&amp;CYCLES INPUT'!$D$2:$D$9999,'QUALIFIED EFH'!CF$4,'HOURS&amp;CYCLES INPUT'!$E$2:$E$9999,'QUALIFIED EFH'!CF$5))</f>
        <v>436.67</v>
      </c>
      <c r="CG61" s="476">
        <f>IF(CG$2&lt;&gt;"",IF($C61&lt;&gt;"TBA",CG$2/114,0),SUMIFS('HOURS&amp;CYCLES INPUT'!$F$2:$F$9999,'HOURS&amp;CYCLES INPUT'!$C$2:$C$9999,'QUALIFIED EFH'!$C61,'HOURS&amp;CYCLES INPUT'!$D$2:$D$9999,'QUALIFIED EFH'!CG$4,'HOURS&amp;CYCLES INPUT'!$E$2:$E$9999,'QUALIFIED EFH'!CG$5))</f>
        <v>403.82</v>
      </c>
      <c r="CH61" s="476">
        <f>IF(CH$2&lt;&gt;"",IF($C61&lt;&gt;"TBA",CH$2/114,0),SUMIFS('HOURS&amp;CYCLES INPUT'!$F$2:$F$9999,'HOURS&amp;CYCLES INPUT'!$C$2:$C$9999,'QUALIFIED EFH'!$C61,'HOURS&amp;CYCLES INPUT'!$D$2:$D$9999,'QUALIFIED EFH'!CH$4,'HOURS&amp;CYCLES INPUT'!$E$2:$E$9999,'QUALIFIED EFH'!CH$5))</f>
        <v>445.68</v>
      </c>
      <c r="CI61" s="476">
        <f>IF(CI$2&lt;&gt;"",IF($C61&lt;&gt;"TBA",CI$2/114,0),SUMIFS('HOURS&amp;CYCLES INPUT'!$F$2:$F$9999,'HOURS&amp;CYCLES INPUT'!$C$2:$C$9999,'QUALIFIED EFH'!$C61,'HOURS&amp;CYCLES INPUT'!$D$2:$D$9999,'QUALIFIED EFH'!CI$4,'HOURS&amp;CYCLES INPUT'!$E$2:$E$9999,'QUALIFIED EFH'!CI$5))</f>
        <v>442.08</v>
      </c>
      <c r="CJ61" s="476">
        <f>IF(CJ$2&lt;&gt;"",IF($C61&lt;&gt;"TBA",CJ$2/114,0),SUMIFS('HOURS&amp;CYCLES INPUT'!$F$2:$F$9999,'HOURS&amp;CYCLES INPUT'!$C$2:$C$9999,'QUALIFIED EFH'!$C61,'HOURS&amp;CYCLES INPUT'!$D$2:$D$9999,'QUALIFIED EFH'!CJ$4,'HOURS&amp;CYCLES INPUT'!$E$2:$E$9999,'QUALIFIED EFH'!CJ$5))</f>
        <v>387.96</v>
      </c>
      <c r="CK61" s="476">
        <f>IF(CK$2&lt;&gt;"",IF($C61&lt;&gt;"TBA",CK$2/114,0),SUMIFS('HOURS&amp;CYCLES INPUT'!$F$2:$F$9999,'HOURS&amp;CYCLES INPUT'!$C$2:$C$9999,'QUALIFIED EFH'!$C61,'HOURS&amp;CYCLES INPUT'!$D$2:$D$9999,'QUALIFIED EFH'!CK$4,'HOURS&amp;CYCLES INPUT'!$E$2:$E$9999,'QUALIFIED EFH'!CK$5))</f>
        <v>0</v>
      </c>
      <c r="CL61" s="476">
        <f>IF(CL$2&lt;&gt;"",IF($C61&lt;&gt;"TBA",CL$2/114,0),SUMIFS('HOURS&amp;CYCLES INPUT'!$F$2:$F$9999,'HOURS&amp;CYCLES INPUT'!$C$2:$C$9999,'QUALIFIED EFH'!$C61,'HOURS&amp;CYCLES INPUT'!$D$2:$D$9999,'QUALIFIED EFH'!CL$4,'HOURS&amp;CYCLES INPUT'!$E$2:$E$9999,'QUALIFIED EFH'!CL$5))</f>
        <v>0</v>
      </c>
      <c r="CM61" s="476">
        <f>IF(CM$2&lt;&gt;"",IF($C61&lt;&gt;"TBA",CM$2/114,0),SUMIFS('HOURS&amp;CYCLES INPUT'!$F$2:$F$9999,'HOURS&amp;CYCLES INPUT'!$C$2:$C$9999,'QUALIFIED EFH'!$C61,'HOURS&amp;CYCLES INPUT'!$D$2:$D$9999,'QUALIFIED EFH'!CM$4,'HOURS&amp;CYCLES INPUT'!$E$2:$E$9999,'QUALIFIED EFH'!CM$5))</f>
        <v>0</v>
      </c>
      <c r="CN61" s="476">
        <f>IF(CN$2&lt;&gt;"",IF($C61&lt;&gt;"TBA",CN$2/114,0),SUMIFS('HOURS&amp;CYCLES INPUT'!$F$2:$F$9999,'HOURS&amp;CYCLES INPUT'!$C$2:$C$9999,'QUALIFIED EFH'!$C61,'HOURS&amp;CYCLES INPUT'!$D$2:$D$9999,'QUALIFIED EFH'!CN$4,'HOURS&amp;CYCLES INPUT'!$E$2:$E$9999,'QUALIFIED EFH'!CN$5))</f>
        <v>0</v>
      </c>
      <c r="CO61" s="476">
        <f>IF(CO$2&lt;&gt;"",IF($C61&lt;&gt;"TBA",CO$2/114,0),SUMIFS('HOURS&amp;CYCLES INPUT'!$F$2:$F$9999,'HOURS&amp;CYCLES INPUT'!$C$2:$C$9999,'QUALIFIED EFH'!$C61,'HOURS&amp;CYCLES INPUT'!$D$2:$D$9999,'QUALIFIED EFH'!CO$4,'HOURS&amp;CYCLES INPUT'!$E$2:$E$9999,'QUALIFIED EFH'!CO$5))</f>
        <v>0</v>
      </c>
      <c r="CP61" s="476">
        <f>IF(CP$2&lt;&gt;"",IF($C61&lt;&gt;"TBA",CP$2/114,0),SUMIFS('HOURS&amp;CYCLES INPUT'!$F$2:$F$9999,'HOURS&amp;CYCLES INPUT'!$C$2:$C$9999,'QUALIFIED EFH'!$C61,'HOURS&amp;CYCLES INPUT'!$D$2:$D$9999,'QUALIFIED EFH'!CP$4,'HOURS&amp;CYCLES INPUT'!$E$2:$E$9999,'QUALIFIED EFH'!CP$5))</f>
        <v>0</v>
      </c>
      <c r="CQ61" s="476">
        <f>IF(CQ$2&lt;&gt;"",IF($C61&lt;&gt;"TBA",CQ$2/114,0),SUMIFS('HOURS&amp;CYCLES INPUT'!$F$2:$F$9999,'HOURS&amp;CYCLES INPUT'!$C$2:$C$9999,'QUALIFIED EFH'!$C61,'HOURS&amp;CYCLES INPUT'!$D$2:$D$9999,'QUALIFIED EFH'!CQ$4,'HOURS&amp;CYCLES INPUT'!$E$2:$E$9999,'QUALIFIED EFH'!CQ$5))</f>
        <v>0</v>
      </c>
      <c r="CR61" s="476">
        <f>IF(CR$2&lt;&gt;"",IF($C61&lt;&gt;"TBA",CR$2/114,0),SUMIFS('HOURS&amp;CYCLES INPUT'!$F$2:$F$9999,'HOURS&amp;CYCLES INPUT'!$C$2:$C$9999,'QUALIFIED EFH'!$C61,'HOURS&amp;CYCLES INPUT'!$D$2:$D$9999,'QUALIFIED EFH'!CR$4,'HOURS&amp;CYCLES INPUT'!$E$2:$E$9999,'QUALIFIED EFH'!CR$5))</f>
        <v>0</v>
      </c>
      <c r="CS61" s="476">
        <f>IF(CS$2&lt;&gt;"",IF($C61&lt;&gt;"TBA",CS$2/114,0),SUMIFS('HOURS&amp;CYCLES INPUT'!$F$2:$F$9999,'HOURS&amp;CYCLES INPUT'!$C$2:$C$9999,'QUALIFIED EFH'!$C61,'HOURS&amp;CYCLES INPUT'!$D$2:$D$9999,'QUALIFIED EFH'!CS$4,'HOURS&amp;CYCLES INPUT'!$E$2:$E$9999,'QUALIFIED EFH'!CS$5))</f>
        <v>0</v>
      </c>
      <c r="CT61" s="476">
        <f>IF(CT$2&lt;&gt;"",IF($C61&lt;&gt;"TBA",CT$2/114,0),SUMIFS('HOURS&amp;CYCLES INPUT'!$F$2:$F$9999,'HOURS&amp;CYCLES INPUT'!$C$2:$C$9999,'QUALIFIED EFH'!$C61,'HOURS&amp;CYCLES INPUT'!$D$2:$D$9999,'QUALIFIED EFH'!CT$4,'HOURS&amp;CYCLES INPUT'!$E$2:$E$9999,'QUALIFIED EFH'!CT$5))</f>
        <v>0</v>
      </c>
      <c r="CU61" s="476">
        <f>IF(CU$2&lt;&gt;"",IF($C61&lt;&gt;"TBA",CU$2/114,0),SUMIFS('HOURS&amp;CYCLES INPUT'!$F$2:$F$9999,'HOURS&amp;CYCLES INPUT'!$C$2:$C$9999,'QUALIFIED EFH'!$C61,'HOURS&amp;CYCLES INPUT'!$D$2:$D$9999,'QUALIFIED EFH'!CU$4,'HOURS&amp;CYCLES INPUT'!$E$2:$E$9999,'QUALIFIED EFH'!CU$5))</f>
        <v>0</v>
      </c>
      <c r="CV61" s="476">
        <f>IF(CV$2&lt;&gt;"",IF($C61&lt;&gt;"TBA",CV$2/114,0),SUMIFS('HOURS&amp;CYCLES INPUT'!$F$2:$F$9999,'HOURS&amp;CYCLES INPUT'!$C$2:$C$9999,'QUALIFIED EFH'!$C61,'HOURS&amp;CYCLES INPUT'!$D$2:$D$9999,'QUALIFIED EFH'!CV$4,'HOURS&amp;CYCLES INPUT'!$E$2:$E$9999,'QUALIFIED EFH'!CV$5))</f>
        <v>0</v>
      </c>
      <c r="CW61" s="476">
        <f>IF(CW$2&lt;&gt;"",IF($C61&lt;&gt;"TBA",CW$2/114,0),SUMIFS('HOURS&amp;CYCLES INPUT'!$F$2:$F$9999,'HOURS&amp;CYCLES INPUT'!$C$2:$C$9999,'QUALIFIED EFH'!$C61,'HOURS&amp;CYCLES INPUT'!$D$2:$D$9999,'QUALIFIED EFH'!CW$4,'HOURS&amp;CYCLES INPUT'!$E$2:$E$9999,'QUALIFIED EFH'!CW$5))</f>
        <v>0</v>
      </c>
      <c r="CX61" s="476">
        <f>IF(CX$2&lt;&gt;"",IF($C61&lt;&gt;"TBA",CX$2/114,0),SUMIFS('HOURS&amp;CYCLES INPUT'!$F$2:$F$9999,'HOURS&amp;CYCLES INPUT'!$C$2:$C$9999,'QUALIFIED EFH'!$C61,'HOURS&amp;CYCLES INPUT'!$D$2:$D$9999,'QUALIFIED EFH'!CX$4,'HOURS&amp;CYCLES INPUT'!$E$2:$E$9999,'QUALIFIED EFH'!CX$5))</f>
        <v>0</v>
      </c>
      <c r="CY61" s="476">
        <f>IF(CY$2&lt;&gt;"",IF($C61&lt;&gt;"TBA",CY$2/114,0),SUMIFS('HOURS&amp;CYCLES INPUT'!$F$2:$F$9999,'HOURS&amp;CYCLES INPUT'!$C$2:$C$9999,'QUALIFIED EFH'!$C61,'HOURS&amp;CYCLES INPUT'!$D$2:$D$9999,'QUALIFIED EFH'!CY$4,'HOURS&amp;CYCLES INPUT'!$E$2:$E$9999,'QUALIFIED EFH'!CY$5))</f>
        <v>187.86</v>
      </c>
      <c r="CZ61" s="476">
        <f>IF(CZ$2&lt;&gt;"",IF($C61&lt;&gt;"TBA",CZ$2/114,0),SUMIFS('HOURS&amp;CYCLES INPUT'!$F$2:$F$9999,'HOURS&amp;CYCLES INPUT'!$C$2:$C$9999,'QUALIFIED EFH'!$C61,'HOURS&amp;CYCLES INPUT'!$D$2:$D$9999,'QUALIFIED EFH'!CZ$4,'HOURS&amp;CYCLES INPUT'!$E$2:$E$9999,'QUALIFIED EFH'!CZ$5))</f>
        <v>428.38</v>
      </c>
      <c r="DA61" s="476">
        <f>IF(DA$2&lt;&gt;"",IF($C61&lt;&gt;"TBA",DA$2/114,0),SUMIFS('HOURS&amp;CYCLES INPUT'!$F$2:$F$9999,'HOURS&amp;CYCLES INPUT'!$C$2:$C$9999,'QUALIFIED EFH'!$C61,'HOURS&amp;CYCLES INPUT'!$D$2:$D$9999,'QUALIFIED EFH'!DA$4,'HOURS&amp;CYCLES INPUT'!$E$2:$E$9999,'QUALIFIED EFH'!DA$5))</f>
        <v>455.92</v>
      </c>
      <c r="DB61" s="476">
        <f>IF(DB$2&lt;&gt;"",IF($C61&lt;&gt;"TBA",DB$2/114,0),SUMIFS('HOURS&amp;CYCLES INPUT'!$F$2:$F$9999,'HOURS&amp;CYCLES INPUT'!$C$2:$C$9999,'QUALIFIED EFH'!$C61,'HOURS&amp;CYCLES INPUT'!$D$2:$D$9999,'QUALIFIED EFH'!DB$4,'HOURS&amp;CYCLES INPUT'!$E$2:$E$9999,'QUALIFIED EFH'!DB$5))</f>
        <v>452.12</v>
      </c>
      <c r="DC61" s="476">
        <f>IF(DC$2&lt;&gt;"",IF($C61&lt;&gt;"TBA",DC$2/114,0),SUMIFS('HOURS&amp;CYCLES INPUT'!$F$2:$F$9999,'HOURS&amp;CYCLES INPUT'!$C$2:$C$9999,'QUALIFIED EFH'!$C61,'HOURS&amp;CYCLES INPUT'!$D$2:$D$9999,'QUALIFIED EFH'!DC$4,'HOURS&amp;CYCLES INPUT'!$E$2:$E$9999,'QUALIFIED EFH'!DC$5))</f>
        <v>448.06</v>
      </c>
      <c r="DD61" s="476">
        <f>IF(DD$2&lt;&gt;"",IF($C61&lt;&gt;"TBA",DD$2/114,0),SUMIFS('HOURS&amp;CYCLES INPUT'!$F$2:$F$9999,'HOURS&amp;CYCLES INPUT'!$C$2:$C$9999,'QUALIFIED EFH'!$C61,'HOURS&amp;CYCLES INPUT'!$D$2:$D$9999,'QUALIFIED EFH'!DD$4,'HOURS&amp;CYCLES INPUT'!$E$2:$E$9999,'QUALIFIED EFH'!DD$5))</f>
        <v>456.42</v>
      </c>
      <c r="DE61" s="476">
        <f>IF(DE$2&lt;&gt;"",IF($C61&lt;&gt;"TBA",DE$2/114,0),SUMIFS('HOURS&amp;CYCLES INPUT'!$F$2:$F$9999,'HOURS&amp;CYCLES INPUT'!$C$2:$C$9999,'QUALIFIED EFH'!$C61,'HOURS&amp;CYCLES INPUT'!$D$2:$D$9999,'QUALIFIED EFH'!DE$4,'HOURS&amp;CYCLES INPUT'!$E$2:$E$9999,'QUALIFIED EFH'!DE$5))</f>
        <v>451.03</v>
      </c>
      <c r="DF61" s="476">
        <f>IF(DF$2&lt;&gt;"",IF($C61&lt;&gt;"TBA",DF$2/114,0),SUMIFS('HOURS&amp;CYCLES INPUT'!$F$2:$F$9999,'HOURS&amp;CYCLES INPUT'!$C$2:$C$9999,'QUALIFIED EFH'!$C61,'HOURS&amp;CYCLES INPUT'!$D$2:$D$9999,'QUALIFIED EFH'!DF$4,'HOURS&amp;CYCLES INPUT'!$E$2:$E$9999,'QUALIFIED EFH'!DF$5))</f>
        <v>508.1</v>
      </c>
      <c r="DG61" s="476">
        <f>IF(DG$2&lt;&gt;"",IF($C61&lt;&gt;"TBA",DG$2/114,0),SUMIFS('HOURS&amp;CYCLES INPUT'!$F$2:$F$9999,'HOURS&amp;CYCLES INPUT'!$C$2:$C$9999,'QUALIFIED EFH'!$C61,'HOURS&amp;CYCLES INPUT'!$D$2:$D$9999,'QUALIFIED EFH'!DG$4,'HOURS&amp;CYCLES INPUT'!$E$2:$E$9999,'QUALIFIED EFH'!DG$5))</f>
        <v>479.87</v>
      </c>
      <c r="DH61" s="476">
        <f>IF(DH$2&lt;&gt;"",IF($C61&lt;&gt;"TBA",DH$2/114,0),SUMIFS('HOURS&amp;CYCLES INPUT'!$F$2:$F$9999,'HOURS&amp;CYCLES INPUT'!$C$2:$C$9999,'QUALIFIED EFH'!$C61,'HOURS&amp;CYCLES INPUT'!$D$2:$D$9999,'QUALIFIED EFH'!DH$4,'HOURS&amp;CYCLES INPUT'!$E$2:$E$9999,'QUALIFIED EFH'!DH$5))</f>
        <v>0</v>
      </c>
      <c r="DI61" s="476">
        <f>IF(DI$2&lt;&gt;"",IF($C61&lt;&gt;"TBA",DI$2/114,0),SUMIFS('HOURS&amp;CYCLES INPUT'!$F$2:$F$9999,'HOURS&amp;CYCLES INPUT'!$C$2:$C$9999,'QUALIFIED EFH'!$C61,'HOURS&amp;CYCLES INPUT'!$D$2:$D$9999,'QUALIFIED EFH'!DI$4,'HOURS&amp;CYCLES INPUT'!$E$2:$E$9999,'QUALIFIED EFH'!DI$5))</f>
        <v>0</v>
      </c>
      <c r="DJ61" s="476">
        <f>IF(DJ$2&lt;&gt;"",IF($C61&lt;&gt;"TBA",DJ$2/114,0),SUMIFS('HOURS&amp;CYCLES INPUT'!$F$2:$F$9999,'HOURS&amp;CYCLES INPUT'!$C$2:$C$9999,'QUALIFIED EFH'!$C61,'HOURS&amp;CYCLES INPUT'!$D$2:$D$9999,'QUALIFIED EFH'!DJ$4,'HOURS&amp;CYCLES INPUT'!$E$2:$E$9999,'QUALIFIED EFH'!DJ$5))</f>
        <v>0</v>
      </c>
      <c r="DK61" s="476">
        <f>IF(DK$2&lt;&gt;"",IF($C61&lt;&gt;"TBA",DK$2/114,0),SUMIFS('HOURS&amp;CYCLES INPUT'!$F$2:$F$9999,'HOURS&amp;CYCLES INPUT'!$C$2:$C$9999,'QUALIFIED EFH'!$C61,'HOURS&amp;CYCLES INPUT'!$D$2:$D$9999,'QUALIFIED EFH'!DK$4,'HOURS&amp;CYCLES INPUT'!$E$2:$E$9999,'QUALIFIED EFH'!DK$5))</f>
        <v>0</v>
      </c>
      <c r="DL61" s="476">
        <f>IF(DL$2&lt;&gt;"",IF($C61&lt;&gt;"TBA",DL$2/114,0),SUMIFS('HOURS&amp;CYCLES INPUT'!$F$2:$F$9999,'HOURS&amp;CYCLES INPUT'!$C$2:$C$9999,'QUALIFIED EFH'!$C61,'HOURS&amp;CYCLES INPUT'!$D$2:$D$9999,'QUALIFIED EFH'!DL$4,'HOURS&amp;CYCLES INPUT'!$E$2:$E$9999,'QUALIFIED EFH'!DL$5))</f>
        <v>0</v>
      </c>
      <c r="DM61" s="476">
        <f>IF(DM$2&lt;&gt;"",IF($C61&lt;&gt;"TBA",DM$2/114,0),SUMIFS('HOURS&amp;CYCLES INPUT'!$F$2:$F$9999,'HOURS&amp;CYCLES INPUT'!$C$2:$C$9999,'QUALIFIED EFH'!$C61,'HOURS&amp;CYCLES INPUT'!$D$2:$D$9999,'QUALIFIED EFH'!DM$4,'HOURS&amp;CYCLES INPUT'!$E$2:$E$9999,'QUALIFIED EFH'!DM$5))</f>
        <v>0</v>
      </c>
      <c r="DN61" s="476">
        <f>IF(DN$2&lt;&gt;"",IF($C61&lt;&gt;"TBA",DN$2/114,0),SUMIFS('HOURS&amp;CYCLES INPUT'!$F$2:$F$9999,'HOURS&amp;CYCLES INPUT'!$C$2:$C$9999,'QUALIFIED EFH'!$C61,'HOURS&amp;CYCLES INPUT'!$D$2:$D$9999,'QUALIFIED EFH'!DN$4,'HOURS&amp;CYCLES INPUT'!$E$2:$E$9999,'QUALIFIED EFH'!DN$5))</f>
        <v>0</v>
      </c>
      <c r="DO61" s="476">
        <f>IF(DO$2&lt;&gt;"",IF($C61&lt;&gt;"TBA",DO$2/114,0),SUMIFS('HOURS&amp;CYCLES INPUT'!$F$2:$F$9999,'HOURS&amp;CYCLES INPUT'!$C$2:$C$9999,'QUALIFIED EFH'!$C61,'HOURS&amp;CYCLES INPUT'!$D$2:$D$9999,'QUALIFIED EFH'!DO$4,'HOURS&amp;CYCLES INPUT'!$E$2:$E$9999,'QUALIFIED EFH'!DO$5))</f>
        <v>0</v>
      </c>
      <c r="DP61" s="476">
        <f>IF(DP$2&lt;&gt;"",IF($C61&lt;&gt;"TBA",DP$2/114,0),SUMIFS('HOURS&amp;CYCLES INPUT'!$F$2:$F$9999,'HOURS&amp;CYCLES INPUT'!$C$2:$C$9999,'QUALIFIED EFH'!$C61,'HOURS&amp;CYCLES INPUT'!$D$2:$D$9999,'QUALIFIED EFH'!DP$4,'HOURS&amp;CYCLES INPUT'!$E$2:$E$9999,'QUALIFIED EFH'!DP$5))</f>
        <v>0</v>
      </c>
      <c r="DQ61" s="476">
        <f>IF(DQ$2&lt;&gt;"",IF($C61&lt;&gt;"TBA",DQ$2/114,0),SUMIFS('HOURS&amp;CYCLES INPUT'!$F$2:$F$9999,'HOURS&amp;CYCLES INPUT'!$C$2:$C$9999,'QUALIFIED EFH'!$C61,'HOURS&amp;CYCLES INPUT'!$D$2:$D$9999,'QUALIFIED EFH'!DQ$4,'HOURS&amp;CYCLES INPUT'!$E$2:$E$9999,'QUALIFIED EFH'!DQ$5))</f>
        <v>0</v>
      </c>
      <c r="DR61" s="476">
        <f>IF(DR$2&lt;&gt;"",IF($C61&lt;&gt;"TBA",DR$2/114,0),SUMIFS('HOURS&amp;CYCLES INPUT'!$F$2:$F$9999,'HOURS&amp;CYCLES INPUT'!$C$2:$C$9999,'QUALIFIED EFH'!$C61,'HOURS&amp;CYCLES INPUT'!$D$2:$D$9999,'QUALIFIED EFH'!DR$4,'HOURS&amp;CYCLES INPUT'!$E$2:$E$9999,'QUALIFIED EFH'!DR$5))</f>
        <v>0</v>
      </c>
      <c r="DS61" s="476">
        <f>IF(DS$2&lt;&gt;"",IF($C61&lt;&gt;"TBA",DS$2/114,0),SUMIFS('HOURS&amp;CYCLES INPUT'!$F$2:$F$9999,'HOURS&amp;CYCLES INPUT'!$C$2:$C$9999,'QUALIFIED EFH'!$C61,'HOURS&amp;CYCLES INPUT'!$D$2:$D$9999,'QUALIFIED EFH'!DS$4,'HOURS&amp;CYCLES INPUT'!$E$2:$E$9999,'QUALIFIED EFH'!DS$5))</f>
        <v>0</v>
      </c>
      <c r="DT61" s="476">
        <f>IF(DT$2&lt;&gt;"",IF($C61&lt;&gt;"TBA",DT$2/114,0),SUMIFS('HOURS&amp;CYCLES INPUT'!$F$2:$F$9999,'HOURS&amp;CYCLES INPUT'!$C$2:$C$9999,'QUALIFIED EFH'!$C61,'HOURS&amp;CYCLES INPUT'!$D$2:$D$9999,'QUALIFIED EFH'!DT$4,'HOURS&amp;CYCLES INPUT'!$E$2:$E$9999,'QUALIFIED EFH'!DT$5))</f>
        <v>0</v>
      </c>
      <c r="DU61" s="476">
        <f>IF(DU$2&lt;&gt;"",IF($C61&lt;&gt;"TBA",DU$2/114,0),SUMIFS('HOURS&amp;CYCLES INPUT'!$F$2:$F$9999,'HOURS&amp;CYCLES INPUT'!$C$2:$C$9999,'QUALIFIED EFH'!$C61,'HOURS&amp;CYCLES INPUT'!$D$2:$D$9999,'QUALIFIED EFH'!DU$4,'HOURS&amp;CYCLES INPUT'!$E$2:$E$9999,'QUALIFIED EFH'!DU$5))</f>
        <v>0</v>
      </c>
      <c r="DV61" s="476">
        <f>IF(DV$2&lt;&gt;"",IF($C61&lt;&gt;"TBA",DV$2/114,0),SUMIFS('HOURS&amp;CYCLES INPUT'!$F$2:$F$9999,'HOURS&amp;CYCLES INPUT'!$C$2:$C$9999,'QUALIFIED EFH'!$C61,'HOURS&amp;CYCLES INPUT'!$D$2:$D$9999,'QUALIFIED EFH'!DV$4,'HOURS&amp;CYCLES INPUT'!$E$2:$E$9999,'QUALIFIED EFH'!DV$5))</f>
        <v>0</v>
      </c>
      <c r="DW61" s="476">
        <f>IF(DW$2&lt;&gt;"",IF($C61&lt;&gt;"TBA",DW$2/114,0),SUMIFS('HOURS&amp;CYCLES INPUT'!$F$2:$F$9999,'HOURS&amp;CYCLES INPUT'!$C$2:$C$9999,'QUALIFIED EFH'!$C61,'HOURS&amp;CYCLES INPUT'!$D$2:$D$9999,'QUALIFIED EFH'!DW$4,'HOURS&amp;CYCLES INPUT'!$E$2:$E$9999,'QUALIFIED EFH'!DW$5))</f>
        <v>0</v>
      </c>
      <c r="DX61" s="476">
        <f>IF(DX$2&lt;&gt;"",IF($C61&lt;&gt;"TBA",DX$2/114,0),SUMIFS('HOURS&amp;CYCLES INPUT'!$F$2:$F$9999,'HOURS&amp;CYCLES INPUT'!$C$2:$C$9999,'QUALIFIED EFH'!$C61,'HOURS&amp;CYCLES INPUT'!$D$2:$D$9999,'QUALIFIED EFH'!DX$4,'HOURS&amp;CYCLES INPUT'!$E$2:$E$9999,'QUALIFIED EFH'!DX$5))</f>
        <v>0</v>
      </c>
      <c r="DY61" s="476">
        <f>IF(DY$2&lt;&gt;"",IF($C61&lt;&gt;"TBA",DY$2/114,0),SUMIFS('HOURS&amp;CYCLES INPUT'!$F$2:$F$9999,'HOURS&amp;CYCLES INPUT'!$C$2:$C$9999,'QUALIFIED EFH'!$C61,'HOURS&amp;CYCLES INPUT'!$D$2:$D$9999,'QUALIFIED EFH'!DY$4,'HOURS&amp;CYCLES INPUT'!$E$2:$E$9999,'QUALIFIED EFH'!DY$5))</f>
        <v>0</v>
      </c>
      <c r="DZ61" s="476">
        <f>IF(DZ$2&lt;&gt;"",IF($C61&lt;&gt;"TBA",DZ$2/114,0),SUMIFS('HOURS&amp;CYCLES INPUT'!$F$2:$F$9999,'HOURS&amp;CYCLES INPUT'!$C$2:$C$9999,'QUALIFIED EFH'!$C61,'HOURS&amp;CYCLES INPUT'!$D$2:$D$9999,'QUALIFIED EFH'!DZ$4,'HOURS&amp;CYCLES INPUT'!$E$2:$E$9999,'QUALIFIED EFH'!DZ$5))</f>
        <v>0</v>
      </c>
      <c r="EA61" s="476">
        <f>IF(EA$2&lt;&gt;"",IF($C61&lt;&gt;"TBA",EA$2/114,0),SUMIFS('HOURS&amp;CYCLES INPUT'!$F$2:$F$9999,'HOURS&amp;CYCLES INPUT'!$C$2:$C$9999,'QUALIFIED EFH'!$C61,'HOURS&amp;CYCLES INPUT'!$D$2:$D$9999,'QUALIFIED EFH'!EA$4,'HOURS&amp;CYCLES INPUT'!$E$2:$E$9999,'QUALIFIED EFH'!EA$5))</f>
        <v>0</v>
      </c>
      <c r="EB61" s="476">
        <f>IF(EB$2&lt;&gt;"",IF($C61&lt;&gt;"TBA",EB$2/114,0),SUMIFS('HOURS&amp;CYCLES INPUT'!$F$2:$F$9999,'HOURS&amp;CYCLES INPUT'!$C$2:$C$9999,'QUALIFIED EFH'!$C61,'HOURS&amp;CYCLES INPUT'!$D$2:$D$9999,'QUALIFIED EFH'!EB$4,'HOURS&amp;CYCLES INPUT'!$E$2:$E$9999,'QUALIFIED EFH'!EB$5))</f>
        <v>0</v>
      </c>
      <c r="EC61" s="476">
        <f>IF(EC$2&lt;&gt;"",IF($C61&lt;&gt;"TBA",EC$2/114,0),SUMIFS('HOURS&amp;CYCLES INPUT'!$F$2:$F$9999,'HOURS&amp;CYCLES INPUT'!$C$2:$C$9999,'QUALIFIED EFH'!$C61,'HOURS&amp;CYCLES INPUT'!$D$2:$D$9999,'QUALIFIED EFH'!EC$4,'HOURS&amp;CYCLES INPUT'!$E$2:$E$9999,'QUALIFIED EFH'!EC$5))</f>
        <v>0</v>
      </c>
      <c r="ED61" s="476">
        <f>IF(ED$2&lt;&gt;"",IF($C61&lt;&gt;"TBA",ED$2/114,0),SUMIFS('HOURS&amp;CYCLES INPUT'!$F$2:$F$9999,'HOURS&amp;CYCLES INPUT'!$C$2:$C$9999,'QUALIFIED EFH'!$C61,'HOURS&amp;CYCLES INPUT'!$D$2:$D$9999,'QUALIFIED EFH'!ED$4,'HOURS&amp;CYCLES INPUT'!$E$2:$E$9999,'QUALIFIED EFH'!ED$5))</f>
        <v>0</v>
      </c>
      <c r="EE61" s="476">
        <f>IF(EE$2&lt;&gt;"",IF($C61&lt;&gt;"TBA",EE$2/114,0),SUMIFS('HOURS&amp;CYCLES INPUT'!$F$2:$F$9999,'HOURS&amp;CYCLES INPUT'!$C$2:$C$9999,'QUALIFIED EFH'!$C61,'HOURS&amp;CYCLES INPUT'!$D$2:$D$9999,'QUALIFIED EFH'!EE$4,'HOURS&amp;CYCLES INPUT'!$E$2:$E$9999,'QUALIFIED EFH'!EE$5))</f>
        <v>0</v>
      </c>
      <c r="EF61" s="476">
        <f>IF(EF$2&lt;&gt;"",IF($C61&lt;&gt;"TBA",EF$2/114,0),SUMIFS('HOURS&amp;CYCLES INPUT'!$F$2:$F$9999,'HOURS&amp;CYCLES INPUT'!$C$2:$C$9999,'QUALIFIED EFH'!$C61,'HOURS&amp;CYCLES INPUT'!$D$2:$D$9999,'QUALIFIED EFH'!EF$4,'HOURS&amp;CYCLES INPUT'!$E$2:$E$9999,'QUALIFIED EFH'!EF$5))</f>
        <v>0</v>
      </c>
      <c r="EG61" s="476">
        <f>IF(EG$2&lt;&gt;"",IF($C61&lt;&gt;"TBA",EG$2/114,0),SUMIFS('HOURS&amp;CYCLES INPUT'!$F$2:$F$9999,'HOURS&amp;CYCLES INPUT'!$C$2:$C$9999,'QUALIFIED EFH'!$C61,'HOURS&amp;CYCLES INPUT'!$D$2:$D$9999,'QUALIFIED EFH'!EG$4,'HOURS&amp;CYCLES INPUT'!$E$2:$E$9999,'QUALIFIED EFH'!EG$5))</f>
        <v>0</v>
      </c>
      <c r="EH61" s="476">
        <f>IF(EH$2&lt;&gt;"",IF($C61&lt;&gt;"TBA",EH$2/114,0),SUMIFS('HOURS&amp;CYCLES INPUT'!$F$2:$F$9999,'HOURS&amp;CYCLES INPUT'!$C$2:$C$9999,'QUALIFIED EFH'!$C61,'HOURS&amp;CYCLES INPUT'!$D$2:$D$9999,'QUALIFIED EFH'!EH$4,'HOURS&amp;CYCLES INPUT'!$E$2:$E$9999,'QUALIFIED EFH'!EH$5))</f>
        <v>0</v>
      </c>
      <c r="EI61" s="476">
        <f>IF(EI$2&lt;&gt;"",IF($C61&lt;&gt;"TBA",EI$2/114,0),SUMIFS('HOURS&amp;CYCLES INPUT'!$F$2:$F$9999,'HOURS&amp;CYCLES INPUT'!$C$2:$C$9999,'QUALIFIED EFH'!$C61,'HOURS&amp;CYCLES INPUT'!$D$2:$D$9999,'QUALIFIED EFH'!EI$4,'HOURS&amp;CYCLES INPUT'!$E$2:$E$9999,'QUALIFIED EFH'!EI$5))</f>
        <v>0</v>
      </c>
      <c r="EJ61" s="476">
        <f>IF(EJ$2&lt;&gt;"",IF($C61&lt;&gt;"TBA",EJ$2/114,0),SUMIFS('HOURS&amp;CYCLES INPUT'!$F$2:$F$9999,'HOURS&amp;CYCLES INPUT'!$C$2:$C$9999,'QUALIFIED EFH'!$C61,'HOURS&amp;CYCLES INPUT'!$D$2:$D$9999,'QUALIFIED EFH'!EJ$4,'HOURS&amp;CYCLES INPUT'!$E$2:$E$9999,'QUALIFIED EFH'!EJ$5))</f>
        <v>0</v>
      </c>
      <c r="EK61" s="476">
        <f>IF(EK$2&lt;&gt;"",IF($C61&lt;&gt;"TBA",EK$2/114,0),SUMIFS('HOURS&amp;CYCLES INPUT'!$F$2:$F$9999,'HOURS&amp;CYCLES INPUT'!$C$2:$C$9999,'QUALIFIED EFH'!$C61,'HOURS&amp;CYCLES INPUT'!$D$2:$D$9999,'QUALIFIED EFH'!EK$4,'HOURS&amp;CYCLES INPUT'!$E$2:$E$9999,'QUALIFIED EFH'!EK$5))</f>
        <v>0</v>
      </c>
      <c r="EL61" s="476">
        <f>IF(EL$2&lt;&gt;"",IF($C61&lt;&gt;"TBA",EL$2/114,0),SUMIFS('HOURS&amp;CYCLES INPUT'!$F$2:$F$9999,'HOURS&amp;CYCLES INPUT'!$C$2:$C$9999,'QUALIFIED EFH'!$C61,'HOURS&amp;CYCLES INPUT'!$D$2:$D$9999,'QUALIFIED EFH'!EL$4,'HOURS&amp;CYCLES INPUT'!$E$2:$E$9999,'QUALIFIED EFH'!EL$5))</f>
        <v>0</v>
      </c>
      <c r="EM61" s="476">
        <f>IF(EM$2&lt;&gt;"",IF($C61&lt;&gt;"TBA",EM$2/114,0),SUMIFS('HOURS&amp;CYCLES INPUT'!$F$2:$F$9999,'HOURS&amp;CYCLES INPUT'!$C$2:$C$9999,'QUALIFIED EFH'!$C61,'HOURS&amp;CYCLES INPUT'!$D$2:$D$9999,'QUALIFIED EFH'!EM$4,'HOURS&amp;CYCLES INPUT'!$E$2:$E$9999,'QUALIFIED EFH'!EM$5))</f>
        <v>0</v>
      </c>
      <c r="EN61" s="476">
        <f>IF(EN$2&lt;&gt;"",IF($C61&lt;&gt;"TBA",EN$2/114,0),SUMIFS('HOURS&amp;CYCLES INPUT'!$F$2:$F$9999,'HOURS&amp;CYCLES INPUT'!$C$2:$C$9999,'QUALIFIED EFH'!$C61,'HOURS&amp;CYCLES INPUT'!$D$2:$D$9999,'QUALIFIED EFH'!EN$4,'HOURS&amp;CYCLES INPUT'!$E$2:$E$9999,'QUALIFIED EFH'!EN$5))</f>
        <v>0</v>
      </c>
      <c r="EO61" s="476">
        <f>IF(EO$2&lt;&gt;"",IF($C61&lt;&gt;"TBA",EO$2/114,0),SUMIFS('HOURS&amp;CYCLES INPUT'!$F$2:$F$9999,'HOURS&amp;CYCLES INPUT'!$C$2:$C$9999,'QUALIFIED EFH'!$C61,'HOURS&amp;CYCLES INPUT'!$D$2:$D$9999,'QUALIFIED EFH'!EO$4,'HOURS&amp;CYCLES INPUT'!$E$2:$E$9999,'QUALIFIED EFH'!EO$5))</f>
        <v>0</v>
      </c>
      <c r="EP61" s="476">
        <f>IF(EP$2&lt;&gt;"",IF($C61&lt;&gt;"TBA",EP$2/114,0),SUMIFS('HOURS&amp;CYCLES INPUT'!$F$2:$F$9999,'HOURS&amp;CYCLES INPUT'!$C$2:$C$9999,'QUALIFIED EFH'!$C61,'HOURS&amp;CYCLES INPUT'!$D$2:$D$9999,'QUALIFIED EFH'!EP$4,'HOURS&amp;CYCLES INPUT'!$E$2:$E$9999,'QUALIFIED EFH'!EP$5))</f>
        <v>0</v>
      </c>
      <c r="EQ61" s="476">
        <f>IF(EQ$2&lt;&gt;"",IF($C61&lt;&gt;"TBA",EQ$2/114,0),SUMIFS('HOURS&amp;CYCLES INPUT'!$F$2:$F$9999,'HOURS&amp;CYCLES INPUT'!$C$2:$C$9999,'QUALIFIED EFH'!$C61,'HOURS&amp;CYCLES INPUT'!$D$2:$D$9999,'QUALIFIED EFH'!EQ$4,'HOURS&amp;CYCLES INPUT'!$E$2:$E$9999,'QUALIFIED EFH'!EQ$5))</f>
        <v>0</v>
      </c>
      <c r="ER61" s="476">
        <f>IF(ER$2&lt;&gt;"",IF($C61&lt;&gt;"TBA",ER$2/114,0),SUMIFS('HOURS&amp;CYCLES INPUT'!$F$2:$F$9999,'HOURS&amp;CYCLES INPUT'!$C$2:$C$9999,'QUALIFIED EFH'!$C61,'HOURS&amp;CYCLES INPUT'!$D$2:$D$9999,'QUALIFIED EFH'!ER$4,'HOURS&amp;CYCLES INPUT'!$E$2:$E$9999,'QUALIFIED EFH'!ER$5))</f>
        <v>0</v>
      </c>
      <c r="ES61" s="476">
        <f>IF(ES$2&lt;&gt;"",IF($C61&lt;&gt;"TBA",ES$2/114,0),SUMIFS('HOURS&amp;CYCLES INPUT'!$F$2:$F$9999,'HOURS&amp;CYCLES INPUT'!$C$2:$C$9999,'QUALIFIED EFH'!$C61,'HOURS&amp;CYCLES INPUT'!$D$2:$D$9999,'QUALIFIED EFH'!ES$4,'HOURS&amp;CYCLES INPUT'!$E$2:$E$9999,'QUALIFIED EFH'!ES$5))</f>
        <v>0</v>
      </c>
      <c r="ET61" s="476">
        <f>IF(ET$2&lt;&gt;"",IF($C61&lt;&gt;"TBA",ET$2/114,0),SUMIFS('HOURS&amp;CYCLES INPUT'!$F$2:$F$9999,'HOURS&amp;CYCLES INPUT'!$C$2:$C$9999,'QUALIFIED EFH'!$C61,'HOURS&amp;CYCLES INPUT'!$D$2:$D$9999,'QUALIFIED EFH'!ET$4,'HOURS&amp;CYCLES INPUT'!$E$2:$E$9999,'QUALIFIED EFH'!ET$5))</f>
        <v>0</v>
      </c>
      <c r="EU61" s="476">
        <f>IF(EU$2&lt;&gt;"",IF($C61&lt;&gt;"TBA",EU$2/114,0),SUMIFS('HOURS&amp;CYCLES INPUT'!$F$2:$F$9999,'HOURS&amp;CYCLES INPUT'!$C$2:$C$9999,'QUALIFIED EFH'!$C61,'HOURS&amp;CYCLES INPUT'!$D$2:$D$9999,'QUALIFIED EFH'!EU$4,'HOURS&amp;CYCLES INPUT'!$E$2:$E$9999,'QUALIFIED EFH'!EU$5))</f>
        <v>0</v>
      </c>
      <c r="EV61" s="476">
        <f>IF(EV$2&lt;&gt;"",IF($C61&lt;&gt;"TBA",EV$2/114,0),SUMIFS('HOURS&amp;CYCLES INPUT'!$F$2:$F$9999,'HOURS&amp;CYCLES INPUT'!$C$2:$C$9999,'QUALIFIED EFH'!$C61,'HOURS&amp;CYCLES INPUT'!$D$2:$D$9999,'QUALIFIED EFH'!EV$4,'HOURS&amp;CYCLES INPUT'!$E$2:$E$9999,'QUALIFIED EFH'!EV$5))</f>
        <v>0</v>
      </c>
      <c r="EW61" s="476">
        <f>IF(EW$2&lt;&gt;"",IF($C61&lt;&gt;"TBA",EW$2/114,0),SUMIFS('HOURS&amp;CYCLES INPUT'!$F$2:$F$9999,'HOURS&amp;CYCLES INPUT'!$C$2:$C$9999,'QUALIFIED EFH'!$C61,'HOURS&amp;CYCLES INPUT'!$D$2:$D$9999,'QUALIFIED EFH'!EW$4,'HOURS&amp;CYCLES INPUT'!$E$2:$E$9999,'QUALIFIED EFH'!EW$5))</f>
        <v>0</v>
      </c>
      <c r="EX61" s="476">
        <f>IF(EX$2&lt;&gt;"",IF($C61&lt;&gt;"TBA",EX$2/114,0),SUMIFS('HOURS&amp;CYCLES INPUT'!$F$2:$F$9999,'HOURS&amp;CYCLES INPUT'!$C$2:$C$9999,'QUALIFIED EFH'!$C61,'HOURS&amp;CYCLES INPUT'!$D$2:$D$9999,'QUALIFIED EFH'!EX$4,'HOURS&amp;CYCLES INPUT'!$E$2:$E$9999,'QUALIFIED EFH'!EX$5))</f>
        <v>0</v>
      </c>
      <c r="EY61" s="476">
        <f>IF(EY$2&lt;&gt;"",IF($C61&lt;&gt;"TBA",EY$2/114,0),SUMIFS('HOURS&amp;CYCLES INPUT'!$F$2:$F$9999,'HOURS&amp;CYCLES INPUT'!$C$2:$C$9999,'QUALIFIED EFH'!$C61,'HOURS&amp;CYCLES INPUT'!$D$2:$D$9999,'QUALIFIED EFH'!EY$4,'HOURS&amp;CYCLES INPUT'!$E$2:$E$9999,'QUALIFIED EFH'!EY$5))</f>
        <v>0</v>
      </c>
      <c r="EZ61" s="476">
        <f>IF(EZ$2&lt;&gt;"",IF($C61&lt;&gt;"TBA",EZ$2/114,0),SUMIFS('HOURS&amp;CYCLES INPUT'!$F$2:$F$9999,'HOURS&amp;CYCLES INPUT'!$C$2:$C$9999,'QUALIFIED EFH'!$C61,'HOURS&amp;CYCLES INPUT'!$D$2:$D$9999,'QUALIFIED EFH'!EZ$4,'HOURS&amp;CYCLES INPUT'!$E$2:$E$9999,'QUALIFIED EFH'!EZ$5))</f>
        <v>0</v>
      </c>
      <c r="FA61" s="476">
        <f>IF(FA$2&lt;&gt;"",IF($C61&lt;&gt;"TBA",FA$2/114,0),SUMIFS('HOURS&amp;CYCLES INPUT'!$F$2:$F$9999,'HOURS&amp;CYCLES INPUT'!$C$2:$C$9999,'QUALIFIED EFH'!$C61,'HOURS&amp;CYCLES INPUT'!$D$2:$D$9999,'QUALIFIED EFH'!FA$4,'HOURS&amp;CYCLES INPUT'!$E$2:$E$9999,'QUALIFIED EFH'!FA$5))</f>
        <v>0</v>
      </c>
      <c r="FB61" s="476">
        <f>IF(FB$2&lt;&gt;"",IF($C61&lt;&gt;"TBA",FB$2/114,0),SUMIFS('HOURS&amp;CYCLES INPUT'!$F$2:$F$9999,'HOURS&amp;CYCLES INPUT'!$C$2:$C$9999,'QUALIFIED EFH'!$C61,'HOURS&amp;CYCLES INPUT'!$D$2:$D$9999,'QUALIFIED EFH'!FB$4,'HOURS&amp;CYCLES INPUT'!$E$2:$E$9999,'QUALIFIED EFH'!FB$5))</f>
        <v>0</v>
      </c>
      <c r="FC61" s="476">
        <f>IF(FC$2&lt;&gt;"",IF($C61&lt;&gt;"TBA",FC$2/114,0),SUMIFS('HOURS&amp;CYCLES INPUT'!$F$2:$F$9999,'HOURS&amp;CYCLES INPUT'!$C$2:$C$9999,'QUALIFIED EFH'!$C61,'HOURS&amp;CYCLES INPUT'!$D$2:$D$9999,'QUALIFIED EFH'!FC$4,'HOURS&amp;CYCLES INPUT'!$E$2:$E$9999,'QUALIFIED EFH'!FC$5))</f>
        <v>0</v>
      </c>
      <c r="FD61" s="476">
        <f>IF(FD$2&lt;&gt;"",IF($C61&lt;&gt;"TBA",FD$2/114,0),SUMIFS('HOURS&amp;CYCLES INPUT'!$F$2:$F$9999,'HOURS&amp;CYCLES INPUT'!$C$2:$C$9999,'QUALIFIED EFH'!$C61,'HOURS&amp;CYCLES INPUT'!$D$2:$D$9999,'QUALIFIED EFH'!FD$4,'HOURS&amp;CYCLES INPUT'!$E$2:$E$9999,'QUALIFIED EFH'!FD$5))</f>
        <v>0</v>
      </c>
      <c r="FE61" s="476">
        <f>IF(FE$2&lt;&gt;"",IF($C61&lt;&gt;"TBA",FE$2/114,0),SUMIFS('HOURS&amp;CYCLES INPUT'!$F$2:$F$9999,'HOURS&amp;CYCLES INPUT'!$C$2:$C$9999,'QUALIFIED EFH'!$C61,'HOURS&amp;CYCLES INPUT'!$D$2:$D$9999,'QUALIFIED EFH'!FE$4,'HOURS&amp;CYCLES INPUT'!$E$2:$E$9999,'QUALIFIED EFH'!FE$5))</f>
        <v>0</v>
      </c>
      <c r="FF61" s="476">
        <f>IF(FF$2&lt;&gt;"",IF($C61&lt;&gt;"TBA",FF$2/114,0),SUMIFS('HOURS&amp;CYCLES INPUT'!$F$2:$F$9999,'HOURS&amp;CYCLES INPUT'!$C$2:$C$9999,'QUALIFIED EFH'!$C61,'HOURS&amp;CYCLES INPUT'!$D$2:$D$9999,'QUALIFIED EFH'!FF$4,'HOURS&amp;CYCLES INPUT'!$E$2:$E$9999,'QUALIFIED EFH'!FF$5))</f>
        <v>0</v>
      </c>
      <c r="FG61" s="476">
        <f>IF(FG$2&lt;&gt;"",IF($C61&lt;&gt;"TBA",FG$2/114,0),SUMIFS('HOURS&amp;CYCLES INPUT'!$F$2:$F$9999,'HOURS&amp;CYCLES INPUT'!$C$2:$C$9999,'QUALIFIED EFH'!$C61,'HOURS&amp;CYCLES INPUT'!$D$2:$D$9999,'QUALIFIED EFH'!FG$4,'HOURS&amp;CYCLES INPUT'!$E$2:$E$9999,'QUALIFIED EFH'!FG$5))</f>
        <v>0</v>
      </c>
      <c r="FH61" s="476">
        <f>IF(FH$2&lt;&gt;"",IF($C61&lt;&gt;"TBA",FH$2/114,0),SUMIFS('HOURS&amp;CYCLES INPUT'!$F$2:$F$9999,'HOURS&amp;CYCLES INPUT'!$C$2:$C$9999,'QUALIFIED EFH'!$C61,'HOURS&amp;CYCLES INPUT'!$D$2:$D$9999,'QUALIFIED EFH'!FH$4,'HOURS&amp;CYCLES INPUT'!$E$2:$E$9999,'QUALIFIED EFH'!FH$5))</f>
        <v>0</v>
      </c>
      <c r="FI61" s="476">
        <f>IF(FI$2&lt;&gt;"",IF($C61&lt;&gt;"TBA",FI$2/114,0),SUMIFS('HOURS&amp;CYCLES INPUT'!$F$2:$F$9999,'HOURS&amp;CYCLES INPUT'!$C$2:$C$9999,'QUALIFIED EFH'!$C61,'HOURS&amp;CYCLES INPUT'!$D$2:$D$9999,'QUALIFIED EFH'!FI$4,'HOURS&amp;CYCLES INPUT'!$E$2:$E$9999,'QUALIFIED EFH'!FI$5))</f>
        <v>0</v>
      </c>
      <c r="FJ61" s="476">
        <f>IF(FJ$2&lt;&gt;"",IF($C61&lt;&gt;"TBA",FJ$2/114,0),SUMIFS('HOURS&amp;CYCLES INPUT'!$F$2:$F$9999,'HOURS&amp;CYCLES INPUT'!$C$2:$C$9999,'QUALIFIED EFH'!$C61,'HOURS&amp;CYCLES INPUT'!$D$2:$D$9999,'QUALIFIED EFH'!FJ$4,'HOURS&amp;CYCLES INPUT'!$E$2:$E$9999,'QUALIFIED EFH'!FJ$5))</f>
        <v>0</v>
      </c>
      <c r="FK61" s="476">
        <f>IF(FK$2&lt;&gt;"",IF($C61&lt;&gt;"TBA",FK$2/114,0),SUMIFS('HOURS&amp;CYCLES INPUT'!$F$2:$F$9999,'HOURS&amp;CYCLES INPUT'!$C$2:$C$9999,'QUALIFIED EFH'!$C61,'HOURS&amp;CYCLES INPUT'!$D$2:$D$9999,'QUALIFIED EFH'!FK$4,'HOURS&amp;CYCLES INPUT'!$E$2:$E$9999,'QUALIFIED EFH'!FK$5))</f>
        <v>0</v>
      </c>
      <c r="FL61" s="476">
        <f>IF(FL$2&lt;&gt;"",IF($C61&lt;&gt;"TBA",FL$2/114,0),SUMIFS('HOURS&amp;CYCLES INPUT'!$F$2:$F$9999,'HOURS&amp;CYCLES INPUT'!$C$2:$C$9999,'QUALIFIED EFH'!$C61,'HOURS&amp;CYCLES INPUT'!$D$2:$D$9999,'QUALIFIED EFH'!FL$4,'HOURS&amp;CYCLES INPUT'!$E$2:$E$9999,'QUALIFIED EFH'!FL$5))</f>
        <v>0</v>
      </c>
      <c r="FM61" s="476">
        <f>IF(FM$2&lt;&gt;"",IF($C61&lt;&gt;"TBA",FM$2/114,0),SUMIFS('HOURS&amp;CYCLES INPUT'!$F$2:$F$9999,'HOURS&amp;CYCLES INPUT'!$C$2:$C$9999,'QUALIFIED EFH'!$C61,'HOURS&amp;CYCLES INPUT'!$D$2:$D$9999,'QUALIFIED EFH'!FM$4,'HOURS&amp;CYCLES INPUT'!$E$2:$E$9999,'QUALIFIED EFH'!FM$5))</f>
        <v>0</v>
      </c>
      <c r="FN61" s="476">
        <f>IF(FN$2&lt;&gt;"",IF($C61&lt;&gt;"TBA",FN$2/114,0),SUMIFS('HOURS&amp;CYCLES INPUT'!$F$2:$F$9999,'HOURS&amp;CYCLES INPUT'!$C$2:$C$9999,'QUALIFIED EFH'!$C61,'HOURS&amp;CYCLES INPUT'!$D$2:$D$9999,'QUALIFIED EFH'!FN$4,'HOURS&amp;CYCLES INPUT'!$E$2:$E$9999,'QUALIFIED EFH'!FN$5))</f>
        <v>0</v>
      </c>
      <c r="FO61" s="476">
        <f>IF(FO$2&lt;&gt;"",IF($C61&lt;&gt;"TBA",FO$2/114,0),SUMIFS('HOURS&amp;CYCLES INPUT'!$F$2:$F$9999,'HOURS&amp;CYCLES INPUT'!$C$2:$C$9999,'QUALIFIED EFH'!$C61,'HOURS&amp;CYCLES INPUT'!$D$2:$D$9999,'QUALIFIED EFH'!FO$4,'HOURS&amp;CYCLES INPUT'!$E$2:$E$9999,'QUALIFIED EFH'!FO$5))</f>
        <v>0</v>
      </c>
      <c r="FP61" s="476">
        <f>IF(FP$2&lt;&gt;"",IF($C61&lt;&gt;"TBA",FP$2/114,0),SUMIFS('HOURS&amp;CYCLES INPUT'!$F$2:$F$9999,'HOURS&amp;CYCLES INPUT'!$C$2:$C$9999,'QUALIFIED EFH'!$C61,'HOURS&amp;CYCLES INPUT'!$D$2:$D$9999,'QUALIFIED EFH'!FP$4,'HOURS&amp;CYCLES INPUT'!$E$2:$E$9999,'QUALIFIED EFH'!FP$5))</f>
        <v>0</v>
      </c>
      <c r="FQ61" s="476">
        <f>IF(FQ$2&lt;&gt;"",IF($C61&lt;&gt;"TBA",FQ$2/114,0),SUMIFS('HOURS&amp;CYCLES INPUT'!$F$2:$F$9999,'HOURS&amp;CYCLES INPUT'!$C$2:$C$9999,'QUALIFIED EFH'!$C61,'HOURS&amp;CYCLES INPUT'!$D$2:$D$9999,'QUALIFIED EFH'!FQ$4,'HOURS&amp;CYCLES INPUT'!$E$2:$E$9999,'QUALIFIED EFH'!FQ$5))</f>
        <v>0</v>
      </c>
      <c r="FR61" s="476">
        <f>IF(FR$2&lt;&gt;"",IF($C61&lt;&gt;"TBA",FR$2/114,0),SUMIFS('HOURS&amp;CYCLES INPUT'!$F$2:$F$9999,'HOURS&amp;CYCLES INPUT'!$C$2:$C$9999,'QUALIFIED EFH'!$C61,'HOURS&amp;CYCLES INPUT'!$D$2:$D$9999,'QUALIFIED EFH'!FR$4,'HOURS&amp;CYCLES INPUT'!$E$2:$E$9999,'QUALIFIED EFH'!FR$5))</f>
        <v>0</v>
      </c>
      <c r="FS61" s="476">
        <f>IF(FS$2&lt;&gt;"",IF($C61&lt;&gt;"TBA",FS$2/114,0),SUMIFS('HOURS&amp;CYCLES INPUT'!$F$2:$F$9999,'HOURS&amp;CYCLES INPUT'!$C$2:$C$9999,'QUALIFIED EFH'!$C61,'HOURS&amp;CYCLES INPUT'!$D$2:$D$9999,'QUALIFIED EFH'!FS$4,'HOURS&amp;CYCLES INPUT'!$E$2:$E$9999,'QUALIFIED EFH'!FS$5))</f>
        <v>0</v>
      </c>
      <c r="FT61" s="476">
        <f>IF(FT$2&lt;&gt;"",IF($C61&lt;&gt;"TBA",FT$2/114,0),SUMIFS('HOURS&amp;CYCLES INPUT'!$F$2:$F$9999,'HOURS&amp;CYCLES INPUT'!$C$2:$C$9999,'QUALIFIED EFH'!$C61,'HOURS&amp;CYCLES INPUT'!$D$2:$D$9999,'QUALIFIED EFH'!FT$4,'HOURS&amp;CYCLES INPUT'!$E$2:$E$9999,'QUALIFIED EFH'!FT$5))</f>
        <v>0</v>
      </c>
      <c r="FU61" s="476">
        <f>IF(FU$2&lt;&gt;"",IF($C61&lt;&gt;"TBA",FU$2/114,0),SUMIFS('HOURS&amp;CYCLES INPUT'!$F$2:$F$9999,'HOURS&amp;CYCLES INPUT'!$C$2:$C$9999,'QUALIFIED EFH'!$C61,'HOURS&amp;CYCLES INPUT'!$D$2:$D$9999,'QUALIFIED EFH'!FU$4,'HOURS&amp;CYCLES INPUT'!$E$2:$E$9999,'QUALIFIED EFH'!FU$5))</f>
        <v>0</v>
      </c>
      <c r="FV61" s="476">
        <f>IF(FV$2&lt;&gt;"",IF($C61&lt;&gt;"TBA",FV$2/114,0),SUMIFS('HOURS&amp;CYCLES INPUT'!$F$2:$F$9999,'HOURS&amp;CYCLES INPUT'!$C$2:$C$9999,'QUALIFIED EFH'!$C61,'HOURS&amp;CYCLES INPUT'!$D$2:$D$9999,'QUALIFIED EFH'!FV$4,'HOURS&amp;CYCLES INPUT'!$E$2:$E$9999,'QUALIFIED EFH'!FV$5))</f>
        <v>0</v>
      </c>
      <c r="FW61" s="476">
        <f>IF(FW$2&lt;&gt;"",IF($C61&lt;&gt;"TBA",FW$2/114,0),SUMIFS('HOURS&amp;CYCLES INPUT'!$F$2:$F$9999,'HOURS&amp;CYCLES INPUT'!$C$2:$C$9999,'QUALIFIED EFH'!$C61,'HOURS&amp;CYCLES INPUT'!$D$2:$D$9999,'QUALIFIED EFH'!FW$4,'HOURS&amp;CYCLES INPUT'!$E$2:$E$9999,'QUALIFIED EFH'!FW$5))</f>
        <v>0</v>
      </c>
      <c r="FX61" s="476">
        <f>IF(FX$2&lt;&gt;"",IF($C61&lt;&gt;"TBA",FX$2/114,0),SUMIFS('HOURS&amp;CYCLES INPUT'!$F$2:$F$9999,'HOURS&amp;CYCLES INPUT'!$C$2:$C$9999,'QUALIFIED EFH'!$C61,'HOURS&amp;CYCLES INPUT'!$D$2:$D$9999,'QUALIFIED EFH'!FX$4,'HOURS&amp;CYCLES INPUT'!$E$2:$E$9999,'QUALIFIED EFH'!FX$5))</f>
        <v>0</v>
      </c>
      <c r="FY61" s="476">
        <f>IF(FY$2&lt;&gt;"",IF($C61&lt;&gt;"TBA",FY$2/114,0),SUMIFS('HOURS&amp;CYCLES INPUT'!$F$2:$F$9999,'HOURS&amp;CYCLES INPUT'!$C$2:$C$9999,'QUALIFIED EFH'!$C61,'HOURS&amp;CYCLES INPUT'!$D$2:$D$9999,'QUALIFIED EFH'!FY$4,'HOURS&amp;CYCLES INPUT'!$E$2:$E$9999,'QUALIFIED EFH'!FY$5))</f>
        <v>0</v>
      </c>
      <c r="FZ61" s="476">
        <f>IF(FZ$2&lt;&gt;"",IF($C61&lt;&gt;"TBA",FZ$2/114,0),SUMIFS('HOURS&amp;CYCLES INPUT'!$F$2:$F$9999,'HOURS&amp;CYCLES INPUT'!$C$2:$C$9999,'QUALIFIED EFH'!$C61,'HOURS&amp;CYCLES INPUT'!$D$2:$D$9999,'QUALIFIED EFH'!FZ$4,'HOURS&amp;CYCLES INPUT'!$E$2:$E$9999,'QUALIFIED EFH'!FZ$5))</f>
        <v>0</v>
      </c>
      <c r="GA61" s="476">
        <f>IF(GA$2&lt;&gt;"",IF($C61&lt;&gt;"TBA",GA$2/114,0),SUMIFS('HOURS&amp;CYCLES INPUT'!$F$2:$F$9999,'HOURS&amp;CYCLES INPUT'!$C$2:$C$9999,'QUALIFIED EFH'!$C61,'HOURS&amp;CYCLES INPUT'!$D$2:$D$9999,'QUALIFIED EFH'!GA$4,'HOURS&amp;CYCLES INPUT'!$E$2:$E$9999,'QUALIFIED EFH'!GA$5))</f>
        <v>0</v>
      </c>
      <c r="GB61" s="476">
        <f>IF(GB$2&lt;&gt;"",IF($C61&lt;&gt;"TBA",GB$2/114,0),SUMIFS('HOURS&amp;CYCLES INPUT'!$F$2:$F$9999,'HOURS&amp;CYCLES INPUT'!$C$2:$C$9999,'QUALIFIED EFH'!$C61,'HOURS&amp;CYCLES INPUT'!$D$2:$D$9999,'QUALIFIED EFH'!GB$4,'HOURS&amp;CYCLES INPUT'!$E$2:$E$9999,'QUALIFIED EFH'!GB$5))</f>
        <v>0</v>
      </c>
    </row>
    <row r="62" spans="3:184" x14ac:dyDescent="0.35">
      <c r="C62" s="472">
        <f>'QUALIFIED ENGINES'!D63</f>
        <v>91534</v>
      </c>
      <c r="D62" s="476">
        <f>IF(D$2&lt;&gt;"",IF($C62&lt;&gt;"TBA",D$2/114,0),SUMIFS('HOURS&amp;CYCLES INPUT'!$F$2:$F$9999,'HOURS&amp;CYCLES INPUT'!$C$2:$C$9999,'QUALIFIED EFH'!$C62,'HOURS&amp;CYCLES INPUT'!$D$2:$D$9999,'QUALIFIED EFH'!D$4,'HOURS&amp;CYCLES INPUT'!$E$2:$E$9999,'QUALIFIED EFH'!D$5))</f>
        <v>0</v>
      </c>
      <c r="E62" s="476">
        <f>IF(E$2&lt;&gt;"",IF($C62&lt;&gt;"TBA",E$2/114,0),SUMIFS('HOURS&amp;CYCLES INPUT'!$F$2:$F$9999,'HOURS&amp;CYCLES INPUT'!$C$2:$C$9999,'QUALIFIED EFH'!$C62,'HOURS&amp;CYCLES INPUT'!$D$2:$D$9999,'QUALIFIED EFH'!E$4,'HOURS&amp;CYCLES INPUT'!$E$2:$E$9999,'QUALIFIED EFH'!E$5))</f>
        <v>0</v>
      </c>
      <c r="F62" s="476">
        <f>IF(F$2&lt;&gt;"",IF($C62&lt;&gt;"TBA",F$2/114,0),SUMIFS('HOURS&amp;CYCLES INPUT'!$F$2:$F$9999,'HOURS&amp;CYCLES INPUT'!$C$2:$C$9999,'QUALIFIED EFH'!$C62,'HOURS&amp;CYCLES INPUT'!$D$2:$D$9999,'QUALIFIED EFH'!F$4,'HOURS&amp;CYCLES INPUT'!$E$2:$E$9999,'QUALIFIED EFH'!F$5))</f>
        <v>0</v>
      </c>
      <c r="G62" s="476">
        <f>IF(G$2&lt;&gt;"",IF($C62&lt;&gt;"TBA",G$2/114,0),SUMIFS('HOURS&amp;CYCLES INPUT'!$F$2:$F$9999,'HOURS&amp;CYCLES INPUT'!$C$2:$C$9999,'QUALIFIED EFH'!$C62,'HOURS&amp;CYCLES INPUT'!$D$2:$D$9999,'QUALIFIED EFH'!G$4,'HOURS&amp;CYCLES INPUT'!$E$2:$E$9999,'QUALIFIED EFH'!G$5))</f>
        <v>0</v>
      </c>
      <c r="H62" s="476">
        <f>IF(H$2&lt;&gt;"",IF($C62&lt;&gt;"TBA",H$2/114,0),SUMIFS('HOURS&amp;CYCLES INPUT'!$F$2:$F$9999,'HOURS&amp;CYCLES INPUT'!$C$2:$C$9999,'QUALIFIED EFH'!$C62,'HOURS&amp;CYCLES INPUT'!$D$2:$D$9999,'QUALIFIED EFH'!H$4,'HOURS&amp;CYCLES INPUT'!$E$2:$E$9999,'QUALIFIED EFH'!H$5))</f>
        <v>0</v>
      </c>
      <c r="I62" s="476">
        <f>IF(I$2&lt;&gt;"",IF($C62&lt;&gt;"TBA",I$2/114,0),SUMIFS('HOURS&amp;CYCLES INPUT'!$F$2:$F$9999,'HOURS&amp;CYCLES INPUT'!$C$2:$C$9999,'QUALIFIED EFH'!$C62,'HOURS&amp;CYCLES INPUT'!$D$2:$D$9999,'QUALIFIED EFH'!I$4,'HOURS&amp;CYCLES INPUT'!$E$2:$E$9999,'QUALIFIED EFH'!I$5))</f>
        <v>0</v>
      </c>
      <c r="J62" s="476">
        <f>IF(J$2&lt;&gt;"",IF($C62&lt;&gt;"TBA",J$2/114,0),SUMIFS('HOURS&amp;CYCLES INPUT'!$F$2:$F$9999,'HOURS&amp;CYCLES INPUT'!$C$2:$C$9999,'QUALIFIED EFH'!$C62,'HOURS&amp;CYCLES INPUT'!$D$2:$D$9999,'QUALIFIED EFH'!J$4,'HOURS&amp;CYCLES INPUT'!$E$2:$E$9999,'QUALIFIED EFH'!J$5))</f>
        <v>0</v>
      </c>
      <c r="K62" s="476">
        <f>IF(K$2&lt;&gt;"",IF($C62&lt;&gt;"TBA",K$2/114,0),SUMIFS('HOURS&amp;CYCLES INPUT'!$F$2:$F$9999,'HOURS&amp;CYCLES INPUT'!$C$2:$C$9999,'QUALIFIED EFH'!$C62,'HOURS&amp;CYCLES INPUT'!$D$2:$D$9999,'QUALIFIED EFH'!K$4,'HOURS&amp;CYCLES INPUT'!$E$2:$E$9999,'QUALIFIED EFH'!K$5))</f>
        <v>0</v>
      </c>
      <c r="L62" s="476">
        <f>IF(L$2&lt;&gt;"",IF($C62&lt;&gt;"TBA",L$2/114,0),SUMIFS('HOURS&amp;CYCLES INPUT'!$F$2:$F$9999,'HOURS&amp;CYCLES INPUT'!$C$2:$C$9999,'QUALIFIED EFH'!$C62,'HOURS&amp;CYCLES INPUT'!$D$2:$D$9999,'QUALIFIED EFH'!L$4,'HOURS&amp;CYCLES INPUT'!$E$2:$E$9999,'QUALIFIED EFH'!L$5))</f>
        <v>0</v>
      </c>
      <c r="M62" s="476">
        <f>IF(M$2&lt;&gt;"",IF($C62&lt;&gt;"TBA",M$2/114,0),SUMIFS('HOURS&amp;CYCLES INPUT'!$F$2:$F$9999,'HOURS&amp;CYCLES INPUT'!$C$2:$C$9999,'QUALIFIED EFH'!$C62,'HOURS&amp;CYCLES INPUT'!$D$2:$D$9999,'QUALIFIED EFH'!M$4,'HOURS&amp;CYCLES INPUT'!$E$2:$E$9999,'QUALIFIED EFH'!M$5))</f>
        <v>0</v>
      </c>
      <c r="N62" s="476">
        <f>IF(N$2&lt;&gt;"",IF($C62&lt;&gt;"TBA",N$2/114,0),SUMIFS('HOURS&amp;CYCLES INPUT'!$F$2:$F$9999,'HOURS&amp;CYCLES INPUT'!$C$2:$C$9999,'QUALIFIED EFH'!$C62,'HOURS&amp;CYCLES INPUT'!$D$2:$D$9999,'QUALIFIED EFH'!N$4,'HOURS&amp;CYCLES INPUT'!$E$2:$E$9999,'QUALIFIED EFH'!N$5))</f>
        <v>0</v>
      </c>
      <c r="O62" s="476">
        <f>IF(O$2&lt;&gt;"",IF($C62&lt;&gt;"TBA",O$2/114,0),SUMIFS('HOURS&amp;CYCLES INPUT'!$F$2:$F$9999,'HOURS&amp;CYCLES INPUT'!$C$2:$C$9999,'QUALIFIED EFH'!$C62,'HOURS&amp;CYCLES INPUT'!$D$2:$D$9999,'QUALIFIED EFH'!O$4,'HOURS&amp;CYCLES INPUT'!$E$2:$E$9999,'QUALIFIED EFH'!O$5))</f>
        <v>0</v>
      </c>
      <c r="P62" s="476">
        <f>IF(P$2&lt;&gt;"",IF($C62&lt;&gt;"TBA",P$2/114,0),SUMIFS('HOURS&amp;CYCLES INPUT'!$F$2:$F$9999,'HOURS&amp;CYCLES INPUT'!$C$2:$C$9999,'QUALIFIED EFH'!$C62,'HOURS&amp;CYCLES INPUT'!$D$2:$D$9999,'QUALIFIED EFH'!P$4,'HOURS&amp;CYCLES INPUT'!$E$2:$E$9999,'QUALIFIED EFH'!P$5))</f>
        <v>0</v>
      </c>
      <c r="Q62" s="476">
        <f>IF(Q$2&lt;&gt;"",IF($C62&lt;&gt;"TBA",Q$2/114,0),SUMIFS('HOURS&amp;CYCLES INPUT'!$F$2:$F$9999,'HOURS&amp;CYCLES INPUT'!$C$2:$C$9999,'QUALIFIED EFH'!$C62,'HOURS&amp;CYCLES INPUT'!$D$2:$D$9999,'QUALIFIED EFH'!Q$4,'HOURS&amp;CYCLES INPUT'!$E$2:$E$9999,'QUALIFIED EFH'!Q$5))</f>
        <v>0</v>
      </c>
      <c r="R62" s="476">
        <f>IF(R$1&lt;&gt;"",IF($C62&lt;&gt;"TBA",R$1/114,0),SUMIFS('HOURS&amp;CYCLES INPUT'!$F$2:$F$9999,'HOURS&amp;CYCLES INPUT'!$C$2:$C$9999,'QUALIFIED EFH'!$C62,'HOURS&amp;CYCLES INPUT'!$D$2:$D$9999,'QUALIFIED EFH'!R$4,'HOURS&amp;CYCLES INPUT'!$E$2:$E$9999,'QUALIFIED EFH'!R$5))</f>
        <v>0</v>
      </c>
      <c r="S62" s="476">
        <f>IF(S$2&lt;&gt;"",IF($C62&lt;&gt;"TBA",S$2/114,0),SUMIFS('HOURS&amp;CYCLES INPUT'!$F$2:$F$9999,'HOURS&amp;CYCLES INPUT'!$C$2:$C$9999,'QUALIFIED EFH'!$C62,'HOURS&amp;CYCLES INPUT'!$D$2:$D$9999,'QUALIFIED EFH'!S$4,'HOURS&amp;CYCLES INPUT'!$E$2:$E$9999,'QUALIFIED EFH'!S$5))</f>
        <v>0</v>
      </c>
      <c r="T62" s="476">
        <f>IF(T$2&lt;&gt;"",IF($C62&lt;&gt;"TBA",T$2/114,0),SUMIFS('HOURS&amp;CYCLES INPUT'!$F$2:$F$9999,'HOURS&amp;CYCLES INPUT'!$C$2:$C$9999,'QUALIFIED EFH'!$C62,'HOURS&amp;CYCLES INPUT'!$D$2:$D$9999,'QUALIFIED EFH'!T$4,'HOURS&amp;CYCLES INPUT'!$E$2:$E$9999,'QUALIFIED EFH'!T$5))</f>
        <v>0</v>
      </c>
      <c r="U62" s="476">
        <f>IF(U$2&lt;&gt;"",IF($C62&lt;&gt;"TBA",U$2/114,0),SUMIFS('HOURS&amp;CYCLES INPUT'!$F$2:$F$9999,'HOURS&amp;CYCLES INPUT'!$C$2:$C$9999,'QUALIFIED EFH'!$C62,'HOURS&amp;CYCLES INPUT'!$D$2:$D$9999,'QUALIFIED EFH'!U$4,'HOURS&amp;CYCLES INPUT'!$E$2:$E$9999,'QUALIFIED EFH'!U$5))</f>
        <v>0</v>
      </c>
      <c r="V62" s="476">
        <f>IF(V$2&lt;&gt;"",IF($C62&lt;&gt;"TBA",V$2/114,0),SUMIFS('HOURS&amp;CYCLES INPUT'!$F$2:$F$9999,'HOURS&amp;CYCLES INPUT'!$C$2:$C$9999,'QUALIFIED EFH'!$C62,'HOURS&amp;CYCLES INPUT'!$D$2:$D$9999,'QUALIFIED EFH'!V$4,'HOURS&amp;CYCLES INPUT'!$E$2:$E$9999,'QUALIFIED EFH'!V$5))</f>
        <v>0</v>
      </c>
      <c r="W62" s="476">
        <f>IF(W$2&lt;&gt;"",IF($C62&lt;&gt;"TBA",W$2/114,0),SUMIFS('HOURS&amp;CYCLES INPUT'!$F$2:$F$9999,'HOURS&amp;CYCLES INPUT'!$C$2:$C$9999,'QUALIFIED EFH'!$C62,'HOURS&amp;CYCLES INPUT'!$D$2:$D$9999,'QUALIFIED EFH'!W$4,'HOURS&amp;CYCLES INPUT'!$E$2:$E$9999,'QUALIFIED EFH'!W$5))</f>
        <v>0</v>
      </c>
      <c r="X62" s="476">
        <f>IF(X$2&lt;&gt;"",IF($C62&lt;&gt;"TBA",X$2/114,0),SUMIFS('HOURS&amp;CYCLES INPUT'!$F$2:$F$9999,'HOURS&amp;CYCLES INPUT'!$C$2:$C$9999,'QUALIFIED EFH'!$C62,'HOURS&amp;CYCLES INPUT'!$D$2:$D$9999,'QUALIFIED EFH'!X$4,'HOURS&amp;CYCLES INPUT'!$E$2:$E$9999,'QUALIFIED EFH'!X$5))</f>
        <v>0</v>
      </c>
      <c r="Y62" s="476">
        <f>IF(Y$2&lt;&gt;"",IF($C62&lt;&gt;"TBA",Y$2/114,0),SUMIFS('HOURS&amp;CYCLES INPUT'!$F$2:$F$9999,'HOURS&amp;CYCLES INPUT'!$C$2:$C$9999,'QUALIFIED EFH'!$C62,'HOURS&amp;CYCLES INPUT'!$D$2:$D$9999,'QUALIFIED EFH'!Y$4,'HOURS&amp;CYCLES INPUT'!$E$2:$E$9999,'QUALIFIED EFH'!Y$5))</f>
        <v>206.8</v>
      </c>
      <c r="Z62" s="476">
        <f>IF(Z$2&lt;&gt;"",IF($C62&lt;&gt;"TBA",Z$2/114,0),SUMIFS('HOURS&amp;CYCLES INPUT'!$F$2:$F$9999,'HOURS&amp;CYCLES INPUT'!$C$2:$C$9999,'QUALIFIED EFH'!$C62,'HOURS&amp;CYCLES INPUT'!$D$2:$D$9999,'QUALIFIED EFH'!Z$4,'HOURS&amp;CYCLES INPUT'!$E$2:$E$9999,'QUALIFIED EFH'!Z$5))</f>
        <v>377.12</v>
      </c>
      <c r="AA62" s="476">
        <f>IF(AA$2&lt;&gt;"",IF($C62&lt;&gt;"TBA",AA$2/114,0),SUMIFS('HOURS&amp;CYCLES INPUT'!$F$2:$F$9999,'HOURS&amp;CYCLES INPUT'!$C$2:$C$9999,'QUALIFIED EFH'!$C62,'HOURS&amp;CYCLES INPUT'!$D$2:$D$9999,'QUALIFIED EFH'!AA$4,'HOURS&amp;CYCLES INPUT'!$E$2:$E$9999,'QUALIFIED EFH'!AA$5))</f>
        <v>415.93</v>
      </c>
      <c r="AB62" s="476">
        <f>IF(AB$2&lt;&gt;"",IF($C62&lt;&gt;"TBA",AB$2/114,0),SUMIFS('HOURS&amp;CYCLES INPUT'!$F$2:$F$9999,'HOURS&amp;CYCLES INPUT'!$C$2:$C$9999,'QUALIFIED EFH'!$C62,'HOURS&amp;CYCLES INPUT'!$D$2:$D$9999,'QUALIFIED EFH'!AB$4,'HOURS&amp;CYCLES INPUT'!$E$2:$E$9999,'QUALIFIED EFH'!AB$5))</f>
        <v>373.73</v>
      </c>
      <c r="AC62" s="476">
        <f>IF(AC$2&lt;&gt;"",IF($C62&lt;&gt;"TBA",AC$2/114,0),SUMIFS('HOURS&amp;CYCLES INPUT'!$F$2:$F$9999,'HOURS&amp;CYCLES INPUT'!$C$2:$C$9999,'QUALIFIED EFH'!$C62,'HOURS&amp;CYCLES INPUT'!$D$2:$D$9999,'QUALIFIED EFH'!AC$4,'HOURS&amp;CYCLES INPUT'!$E$2:$E$9999,'QUALIFIED EFH'!AC$5))</f>
        <v>416.2</v>
      </c>
      <c r="AD62" s="476">
        <f>IF(AD$2&lt;&gt;"",IF($C62&lt;&gt;"TBA",AD$2/114,0),SUMIFS('HOURS&amp;CYCLES INPUT'!$F$2:$F$9999,'HOURS&amp;CYCLES INPUT'!$C$2:$C$9999,'QUALIFIED EFH'!$C62,'HOURS&amp;CYCLES INPUT'!$D$2:$D$9999,'QUALIFIED EFH'!AD$4,'HOURS&amp;CYCLES INPUT'!$E$2:$E$9999,'QUALIFIED EFH'!AD$5))</f>
        <v>385.52</v>
      </c>
      <c r="AE62" s="476">
        <f>IF(AE$2&lt;&gt;"",IF($C62&lt;&gt;"TBA",AE$2/114,0),SUMIFS('HOURS&amp;CYCLES INPUT'!$F$2:$F$9999,'HOURS&amp;CYCLES INPUT'!$C$2:$C$9999,'QUALIFIED EFH'!$C62,'HOURS&amp;CYCLES INPUT'!$D$2:$D$9999,'QUALIFIED EFH'!AE$4,'HOURS&amp;CYCLES INPUT'!$E$2:$E$9999,'QUALIFIED EFH'!AE$5))</f>
        <v>411.18</v>
      </c>
      <c r="AF62" s="476">
        <f>IF(AF$2&lt;&gt;"",IF($C62&lt;&gt;"TBA",AF$2/114,0),SUMIFS('HOURS&amp;CYCLES INPUT'!$F$2:$F$9999,'HOURS&amp;CYCLES INPUT'!$C$2:$C$9999,'QUALIFIED EFH'!$C62,'HOURS&amp;CYCLES INPUT'!$D$2:$D$9999,'QUALIFIED EFH'!AF$4,'HOURS&amp;CYCLES INPUT'!$E$2:$E$9999,'QUALIFIED EFH'!AF$5))</f>
        <v>406.7</v>
      </c>
      <c r="AG62" s="476">
        <f>IF(AG$2&lt;&gt;"",IF($C62&lt;&gt;"TBA",AG$2/114,0),SUMIFS('HOURS&amp;CYCLES INPUT'!$F$2:$F$9999,'HOURS&amp;CYCLES INPUT'!$C$2:$C$9999,'QUALIFIED EFH'!$C62,'HOURS&amp;CYCLES INPUT'!$D$2:$D$9999,'QUALIFIED EFH'!AG$4,'HOURS&amp;CYCLES INPUT'!$E$2:$E$9999,'QUALIFIED EFH'!AG$5))</f>
        <v>337.77</v>
      </c>
      <c r="AH62" s="476">
        <f>IF(AH$2&lt;&gt;"",IF($C62&lt;&gt;"TBA",AH$2/114,0),SUMIFS('HOURS&amp;CYCLES INPUT'!$F$2:$F$9999,'HOURS&amp;CYCLES INPUT'!$C$2:$C$9999,'QUALIFIED EFH'!$C62,'HOURS&amp;CYCLES INPUT'!$D$2:$D$9999,'QUALIFIED EFH'!AH$4,'HOURS&amp;CYCLES INPUT'!$E$2:$E$9999,'QUALIFIED EFH'!AH$5))</f>
        <v>421.56</v>
      </c>
      <c r="AI62" s="476">
        <f>IF(AI$2&lt;&gt;"",IF($C62&lt;&gt;"TBA",AI$2/114,0),SUMIFS('HOURS&amp;CYCLES INPUT'!$F$2:$F$9999,'HOURS&amp;CYCLES INPUT'!$C$2:$C$9999,'QUALIFIED EFH'!$C62,'HOURS&amp;CYCLES INPUT'!$D$2:$D$9999,'QUALIFIED EFH'!AI$4,'HOURS&amp;CYCLES INPUT'!$E$2:$E$9999,'QUALIFIED EFH'!AI$5))</f>
        <v>457.12</v>
      </c>
      <c r="AJ62" s="476">
        <f>IF(AJ$2&lt;&gt;"",IF($C62&lt;&gt;"TBA",AJ$2/114,0),SUMIFS('HOURS&amp;CYCLES INPUT'!$F$2:$F$9999,'HOURS&amp;CYCLES INPUT'!$C$2:$C$9999,'QUALIFIED EFH'!$C62,'HOURS&amp;CYCLES INPUT'!$D$2:$D$9999,'QUALIFIED EFH'!AJ$4,'HOURS&amp;CYCLES INPUT'!$E$2:$E$9999,'QUALIFIED EFH'!AJ$5))</f>
        <v>453.67</v>
      </c>
      <c r="AK62" s="476">
        <f>IF(AK$2&lt;&gt;"",IF($C62&lt;&gt;"TBA",AK$2/114,0),SUMIFS('HOURS&amp;CYCLES INPUT'!$F$2:$F$9999,'HOURS&amp;CYCLES INPUT'!$C$2:$C$9999,'QUALIFIED EFH'!$C62,'HOURS&amp;CYCLES INPUT'!$D$2:$D$9999,'QUALIFIED EFH'!AK$4,'HOURS&amp;CYCLES INPUT'!$E$2:$E$9999,'QUALIFIED EFH'!AK$5))</f>
        <v>451.53</v>
      </c>
      <c r="AL62" s="476">
        <f>IF(AL$2&lt;&gt;"",IF($C62&lt;&gt;"TBA",AL$2/114,0),SUMIFS('HOURS&amp;CYCLES INPUT'!$F$2:$F$9999,'HOURS&amp;CYCLES INPUT'!$C$2:$C$9999,'QUALIFIED EFH'!$C62,'HOURS&amp;CYCLES INPUT'!$D$2:$D$9999,'QUALIFIED EFH'!AL$4,'HOURS&amp;CYCLES INPUT'!$E$2:$E$9999,'QUALIFIED EFH'!AL$5))</f>
        <v>443.78</v>
      </c>
      <c r="AM62" s="476">
        <f>IF(AM$2&lt;&gt;"",IF($C62&lt;&gt;"TBA",AM$2/114,0),SUMIFS('HOURS&amp;CYCLES INPUT'!$F$2:$F$9999,'HOURS&amp;CYCLES INPUT'!$C$2:$C$9999,'QUALIFIED EFH'!$C62,'HOURS&amp;CYCLES INPUT'!$D$2:$D$9999,'QUALIFIED EFH'!AM$4,'HOURS&amp;CYCLES INPUT'!$E$2:$E$9999,'QUALIFIED EFH'!AM$5))</f>
        <v>397.3</v>
      </c>
      <c r="AN62" s="476">
        <f>IF(AN$2&lt;&gt;"",IF($C62&lt;&gt;"TBA",AN$2/114,0),SUMIFS('HOURS&amp;CYCLES INPUT'!$F$2:$F$9999,'HOURS&amp;CYCLES INPUT'!$C$2:$C$9999,'QUALIFIED EFH'!$C62,'HOURS&amp;CYCLES INPUT'!$D$2:$D$9999,'QUALIFIED EFH'!AN$4,'HOURS&amp;CYCLES INPUT'!$E$2:$E$9999,'QUALIFIED EFH'!AN$5))</f>
        <v>446.33</v>
      </c>
      <c r="AO62" s="476">
        <f>IF(AO$2&lt;&gt;"",IF($C62&lt;&gt;"TBA",AO$2/114,0),SUMIFS('HOURS&amp;CYCLES INPUT'!$F$2:$F$9999,'HOURS&amp;CYCLES INPUT'!$C$2:$C$9999,'QUALIFIED EFH'!$C62,'HOURS&amp;CYCLES INPUT'!$D$2:$D$9999,'QUALIFIED EFH'!AO$4,'HOURS&amp;CYCLES INPUT'!$E$2:$E$9999,'QUALIFIED EFH'!AO$5))</f>
        <v>410.89</v>
      </c>
      <c r="AP62" s="476">
        <f>IF(AP$2&lt;&gt;"",IF($C62&lt;&gt;"TBA",AP$2/114,0),SUMIFS('HOURS&amp;CYCLES INPUT'!$F$2:$F$9999,'HOURS&amp;CYCLES INPUT'!$C$2:$C$9999,'QUALIFIED EFH'!$C62,'HOURS&amp;CYCLES INPUT'!$D$2:$D$9999,'QUALIFIED EFH'!AP$4,'HOURS&amp;CYCLES INPUT'!$E$2:$E$9999,'QUALIFIED EFH'!AP$5))</f>
        <v>384.38</v>
      </c>
      <c r="AQ62" s="476">
        <f>IF(AQ$2&lt;&gt;"",IF($C62&lt;&gt;"TBA",AQ$2/114,0),SUMIFS('HOURS&amp;CYCLES INPUT'!$F$2:$F$9999,'HOURS&amp;CYCLES INPUT'!$C$2:$C$9999,'QUALIFIED EFH'!$C62,'HOURS&amp;CYCLES INPUT'!$D$2:$D$9999,'QUALIFIED EFH'!AQ$4,'HOURS&amp;CYCLES INPUT'!$E$2:$E$9999,'QUALIFIED EFH'!AQ$5))</f>
        <v>299.52</v>
      </c>
      <c r="AR62" s="476">
        <f>IF(AR$2&lt;&gt;"",IF($C62&lt;&gt;"TBA",AR$2/114,0),SUMIFS('HOURS&amp;CYCLES INPUT'!$F$2:$F$9999,'HOURS&amp;CYCLES INPUT'!$C$2:$C$9999,'QUALIFIED EFH'!$C62,'HOURS&amp;CYCLES INPUT'!$D$2:$D$9999,'QUALIFIED EFH'!AR$4,'HOURS&amp;CYCLES INPUT'!$E$2:$E$9999,'QUALIFIED EFH'!AR$5))</f>
        <v>0</v>
      </c>
      <c r="AS62" s="476">
        <f>IF(AS$2&lt;&gt;"",IF($C62&lt;&gt;"TBA",AS$2/114,0),SUMIFS('HOURS&amp;CYCLES INPUT'!$F$2:$F$9999,'HOURS&amp;CYCLES INPUT'!$C$2:$C$9999,'QUALIFIED EFH'!$C62,'HOURS&amp;CYCLES INPUT'!$D$2:$D$9999,'QUALIFIED EFH'!AS$4,'HOURS&amp;CYCLES INPUT'!$E$2:$E$9999,'QUALIFIED EFH'!AS$5))</f>
        <v>0</v>
      </c>
      <c r="AT62" s="476">
        <f>IF(AT$2&lt;&gt;"",IF($C62&lt;&gt;"TBA",AT$2/114,0),SUMIFS('HOURS&amp;CYCLES INPUT'!$F$2:$F$9999,'HOURS&amp;CYCLES INPUT'!$C$2:$C$9999,'QUALIFIED EFH'!$C62,'HOURS&amp;CYCLES INPUT'!$D$2:$D$9999,'QUALIFIED EFH'!AT$4,'HOURS&amp;CYCLES INPUT'!$E$2:$E$9999,'QUALIFIED EFH'!AT$5))</f>
        <v>0</v>
      </c>
      <c r="AU62" s="476">
        <f>IF(AU$2&lt;&gt;"",IF($C62&lt;&gt;"TBA",AU$2/114,0),SUMIFS('HOURS&amp;CYCLES INPUT'!$F$2:$F$9999,'HOURS&amp;CYCLES INPUT'!$C$2:$C$9999,'QUALIFIED EFH'!$C62,'HOURS&amp;CYCLES INPUT'!$D$2:$D$9999,'QUALIFIED EFH'!AU$4,'HOURS&amp;CYCLES INPUT'!$E$2:$E$9999,'QUALIFIED EFH'!AU$5))</f>
        <v>25.81</v>
      </c>
      <c r="AV62" s="476">
        <f>IF(AV$2&lt;&gt;"",IF($C62&lt;&gt;"TBA",AV$2/114,0),SUMIFS('HOURS&amp;CYCLES INPUT'!$F$2:$F$9999,'HOURS&amp;CYCLES INPUT'!$C$2:$C$9999,'QUALIFIED EFH'!$C62,'HOURS&amp;CYCLES INPUT'!$D$2:$D$9999,'QUALIFIED EFH'!AV$4,'HOURS&amp;CYCLES INPUT'!$E$2:$E$9999,'QUALIFIED EFH'!AV$5))</f>
        <v>148.62</v>
      </c>
      <c r="AW62" s="476">
        <f>IF(AW$2&lt;&gt;"",IF($C62&lt;&gt;"TBA",AW$2/114,0),SUMIFS('HOURS&amp;CYCLES INPUT'!$F$2:$F$9999,'HOURS&amp;CYCLES INPUT'!$C$2:$C$9999,'QUALIFIED EFH'!$C62,'HOURS&amp;CYCLES INPUT'!$D$2:$D$9999,'QUALIFIED EFH'!AW$4,'HOURS&amp;CYCLES INPUT'!$E$2:$E$9999,'QUALIFIED EFH'!AW$5))</f>
        <v>115.48</v>
      </c>
      <c r="AX62" s="476">
        <f>IF(AX$2&lt;&gt;"",IF($C62&lt;&gt;"TBA",AX$2/114,0),SUMIFS('HOURS&amp;CYCLES INPUT'!$F$2:$F$9999,'HOURS&amp;CYCLES INPUT'!$C$2:$C$9999,'QUALIFIED EFH'!$C62,'HOURS&amp;CYCLES INPUT'!$D$2:$D$9999,'QUALIFIED EFH'!AX$4,'HOURS&amp;CYCLES INPUT'!$E$2:$E$9999,'QUALIFIED EFH'!AX$5))</f>
        <v>130.91999999999999</v>
      </c>
      <c r="AY62" s="476">
        <f>IF(AY$2&lt;&gt;"",IF($C62&lt;&gt;"TBA",AY$2/114,0),SUMIFS('HOURS&amp;CYCLES INPUT'!$F$2:$F$9999,'HOURS&amp;CYCLES INPUT'!$C$2:$C$9999,'QUALIFIED EFH'!$C62,'HOURS&amp;CYCLES INPUT'!$D$2:$D$9999,'QUALIFIED EFH'!AY$4,'HOURS&amp;CYCLES INPUT'!$E$2:$E$9999,'QUALIFIED EFH'!AY$5))</f>
        <v>168.5</v>
      </c>
      <c r="AZ62" s="476">
        <f>IF(AZ$2&lt;&gt;"",IF($C62&lt;&gt;"TBA",AZ$2/114,0),SUMIFS('HOURS&amp;CYCLES INPUT'!$F$2:$F$9999,'HOURS&amp;CYCLES INPUT'!$C$2:$C$9999,'QUALIFIED EFH'!$C62,'HOURS&amp;CYCLES INPUT'!$D$2:$D$9999,'QUALIFIED EFH'!AZ$4,'HOURS&amp;CYCLES INPUT'!$E$2:$E$9999,'QUALIFIED EFH'!AZ$5))</f>
        <v>251.02</v>
      </c>
      <c r="BA62" s="476">
        <f>IF(BA$2&lt;&gt;"",IF($C62&lt;&gt;"TBA",BA$2/114,0),SUMIFS('HOURS&amp;CYCLES INPUT'!$F$2:$F$9999,'HOURS&amp;CYCLES INPUT'!$C$2:$C$9999,'QUALIFIED EFH'!$C62,'HOURS&amp;CYCLES INPUT'!$D$2:$D$9999,'QUALIFIED EFH'!BA$4,'HOURS&amp;CYCLES INPUT'!$E$2:$E$9999,'QUALIFIED EFH'!BA$5))</f>
        <v>100.78</v>
      </c>
      <c r="BB62" s="476">
        <f>IF(BB$2&lt;&gt;"",IF($C62&lt;&gt;"TBA",BB$2/114,0),SUMIFS('HOURS&amp;CYCLES INPUT'!$F$2:$F$9999,'HOURS&amp;CYCLES INPUT'!$C$2:$C$9999,'QUALIFIED EFH'!$C62,'HOURS&amp;CYCLES INPUT'!$D$2:$D$9999,'QUALIFIED EFH'!BB$4,'HOURS&amp;CYCLES INPUT'!$E$2:$E$9999,'QUALIFIED EFH'!BB$5))</f>
        <v>0</v>
      </c>
      <c r="BC62" s="476">
        <f>IF(BC$2&lt;&gt;"",IF($C62&lt;&gt;"TBA",BC$2/114,0),SUMIFS('HOURS&amp;CYCLES INPUT'!$F$2:$F$9999,'HOURS&amp;CYCLES INPUT'!$C$2:$C$9999,'QUALIFIED EFH'!$C62,'HOURS&amp;CYCLES INPUT'!$D$2:$D$9999,'QUALIFIED EFH'!BC$4,'HOURS&amp;CYCLES INPUT'!$E$2:$E$9999,'QUALIFIED EFH'!BC$5))</f>
        <v>0</v>
      </c>
      <c r="BD62" s="476">
        <f>IF(BD$2&lt;&gt;"",IF($C62&lt;&gt;"TBA",BD$2/114,0),SUMIFS('HOURS&amp;CYCLES INPUT'!$F$2:$F$9999,'HOURS&amp;CYCLES INPUT'!$C$2:$C$9999,'QUALIFIED EFH'!$C62,'HOURS&amp;CYCLES INPUT'!$D$2:$D$9999,'QUALIFIED EFH'!BD$4,'HOURS&amp;CYCLES INPUT'!$E$2:$E$9999,'QUALIFIED EFH'!BD$5))</f>
        <v>0</v>
      </c>
      <c r="BE62" s="476">
        <f>IF(BE$2&lt;&gt;"",IF($C62&lt;&gt;"TBA",BE$2/114,0),SUMIFS('HOURS&amp;CYCLES INPUT'!$F$2:$F$9999,'HOURS&amp;CYCLES INPUT'!$C$2:$C$9999,'QUALIFIED EFH'!$C62,'HOURS&amp;CYCLES INPUT'!$D$2:$D$9999,'QUALIFIED EFH'!BE$4,'HOURS&amp;CYCLES INPUT'!$E$2:$E$9999,'QUALIFIED EFH'!BE$5))</f>
        <v>0</v>
      </c>
      <c r="BF62" s="476">
        <f>IF(BF$2&lt;&gt;"",IF($C62&lt;&gt;"TBA",BF$2/114,0),SUMIFS('HOURS&amp;CYCLES INPUT'!$F$2:$F$9999,'HOURS&amp;CYCLES INPUT'!$C$2:$C$9999,'QUALIFIED EFH'!$C62,'HOURS&amp;CYCLES INPUT'!$D$2:$D$9999,'QUALIFIED EFH'!BF$4,'HOURS&amp;CYCLES INPUT'!$E$2:$E$9999,'QUALIFIED EFH'!BF$5))</f>
        <v>0</v>
      </c>
      <c r="BG62" s="476">
        <f>IF(BG$2&lt;&gt;"",IF($C62&lt;&gt;"TBA",BG$2/114,0),SUMIFS('HOURS&amp;CYCLES INPUT'!$F$2:$F$9999,'HOURS&amp;CYCLES INPUT'!$C$2:$C$9999,'QUALIFIED EFH'!$C62,'HOURS&amp;CYCLES INPUT'!$D$2:$D$9999,'QUALIFIED EFH'!BG$4,'HOURS&amp;CYCLES INPUT'!$E$2:$E$9999,'QUALIFIED EFH'!BG$5))</f>
        <v>0</v>
      </c>
      <c r="BH62" s="476">
        <f>IF(BH$2&lt;&gt;"",IF($C62&lt;&gt;"TBA",BH$2/114,0),SUMIFS('HOURS&amp;CYCLES INPUT'!$F$2:$F$9999,'HOURS&amp;CYCLES INPUT'!$C$2:$C$9999,'QUALIFIED EFH'!$C62,'HOURS&amp;CYCLES INPUT'!$D$2:$D$9999,'QUALIFIED EFH'!BH$4,'HOURS&amp;CYCLES INPUT'!$E$2:$E$9999,'QUALIFIED EFH'!BH$5))</f>
        <v>0</v>
      </c>
      <c r="BI62" s="476">
        <f>IF(BI$2&lt;&gt;"",IF($C62&lt;&gt;"TBA",BI$2/114,0),SUMIFS('HOURS&amp;CYCLES INPUT'!$F$2:$F$9999,'HOURS&amp;CYCLES INPUT'!$C$2:$C$9999,'QUALIFIED EFH'!$C62,'HOURS&amp;CYCLES INPUT'!$D$2:$D$9999,'QUALIFIED EFH'!BI$4,'HOURS&amp;CYCLES INPUT'!$E$2:$E$9999,'QUALIFIED EFH'!BI$5))</f>
        <v>0</v>
      </c>
      <c r="BJ62" s="476">
        <f>IF(BJ$2&lt;&gt;"",IF($C62&lt;&gt;"TBA",BJ$2/114,0),SUMIFS('HOURS&amp;CYCLES INPUT'!$F$2:$F$9999,'HOURS&amp;CYCLES INPUT'!$C$2:$C$9999,'QUALIFIED EFH'!$C62,'HOURS&amp;CYCLES INPUT'!$D$2:$D$9999,'QUALIFIED EFH'!BJ$4,'HOURS&amp;CYCLES INPUT'!$E$2:$E$9999,'QUALIFIED EFH'!BJ$5))</f>
        <v>0</v>
      </c>
      <c r="BK62" s="476">
        <f>IF(BK$2&lt;&gt;"",IF($C62&lt;&gt;"TBA",BK$2/114,0),SUMIFS('HOURS&amp;CYCLES INPUT'!$F$2:$F$9999,'HOURS&amp;CYCLES INPUT'!$C$2:$C$9999,'QUALIFIED EFH'!$C62,'HOURS&amp;CYCLES INPUT'!$D$2:$D$9999,'QUALIFIED EFH'!BK$4,'HOURS&amp;CYCLES INPUT'!$E$2:$E$9999,'QUALIFIED EFH'!BK$5))</f>
        <v>0</v>
      </c>
      <c r="BL62" s="476">
        <f>IF(BL$2&lt;&gt;"",IF($C62&lt;&gt;"TBA",BL$2/114,0),SUMIFS('HOURS&amp;CYCLES INPUT'!$F$2:$F$9999,'HOURS&amp;CYCLES INPUT'!$C$2:$C$9999,'QUALIFIED EFH'!$C62,'HOURS&amp;CYCLES INPUT'!$D$2:$D$9999,'QUALIFIED EFH'!BL$4,'HOURS&amp;CYCLES INPUT'!$E$2:$E$9999,'QUALIFIED EFH'!BL$5))</f>
        <v>0</v>
      </c>
      <c r="BM62" s="476">
        <f>IF(BM$2&lt;&gt;"",IF($C62&lt;&gt;"TBA",BM$2/114,0),SUMIFS('HOURS&amp;CYCLES INPUT'!$F$2:$F$9999,'HOURS&amp;CYCLES INPUT'!$C$2:$C$9999,'QUALIFIED EFH'!$C62,'HOURS&amp;CYCLES INPUT'!$D$2:$D$9999,'QUALIFIED EFH'!BM$4,'HOURS&amp;CYCLES INPUT'!$E$2:$E$9999,'QUALIFIED EFH'!BM$5))</f>
        <v>0</v>
      </c>
      <c r="BN62" s="476">
        <f>IF(BN$2&lt;&gt;"",IF($C62&lt;&gt;"TBA",BN$2/114,0),SUMIFS('HOURS&amp;CYCLES INPUT'!$F$2:$F$9999,'HOURS&amp;CYCLES INPUT'!$C$2:$C$9999,'QUALIFIED EFH'!$C62,'HOURS&amp;CYCLES INPUT'!$D$2:$D$9999,'QUALIFIED EFH'!BN$4,'HOURS&amp;CYCLES INPUT'!$E$2:$E$9999,'QUALIFIED EFH'!BN$5))</f>
        <v>0</v>
      </c>
      <c r="BO62" s="476">
        <f>IF(BO$2&lt;&gt;"",IF($C62&lt;&gt;"TBA",BO$2/114,0),SUMIFS('HOURS&amp;CYCLES INPUT'!$F$2:$F$9999,'HOURS&amp;CYCLES INPUT'!$C$2:$C$9999,'QUALIFIED EFH'!$C62,'HOURS&amp;CYCLES INPUT'!$D$2:$D$9999,'QUALIFIED EFH'!BO$4,'HOURS&amp;CYCLES INPUT'!$E$2:$E$9999,'QUALIFIED EFH'!BO$5))</f>
        <v>0</v>
      </c>
      <c r="BP62" s="476">
        <f>IF(BP$2&lt;&gt;"",IF($C62&lt;&gt;"TBA",BP$2/114,0),SUMIFS('HOURS&amp;CYCLES INPUT'!$F$2:$F$9999,'HOURS&amp;CYCLES INPUT'!$C$2:$C$9999,'QUALIFIED EFH'!$C62,'HOURS&amp;CYCLES INPUT'!$D$2:$D$9999,'QUALIFIED EFH'!BP$4,'HOURS&amp;CYCLES INPUT'!$E$2:$E$9999,'QUALIFIED EFH'!BP$5))</f>
        <v>0</v>
      </c>
      <c r="BQ62" s="476">
        <f>IF(BQ$2&lt;&gt;"",IF($C62&lt;&gt;"TBA",BQ$2/114,0),SUMIFS('HOURS&amp;CYCLES INPUT'!$F$2:$F$9999,'HOURS&amp;CYCLES INPUT'!$C$2:$C$9999,'QUALIFIED EFH'!$C62,'HOURS&amp;CYCLES INPUT'!$D$2:$D$9999,'QUALIFIED EFH'!BQ$4,'HOURS&amp;CYCLES INPUT'!$E$2:$E$9999,'QUALIFIED EFH'!BQ$5))</f>
        <v>0</v>
      </c>
      <c r="BR62" s="476">
        <f>IF(BR$2&lt;&gt;"",IF($C62&lt;&gt;"TBA",BR$2/114,0),SUMIFS('HOURS&amp;CYCLES INPUT'!$F$2:$F$9999,'HOURS&amp;CYCLES INPUT'!$C$2:$C$9999,'QUALIFIED EFH'!$C62,'HOURS&amp;CYCLES INPUT'!$D$2:$D$9999,'QUALIFIED EFH'!BR$4,'HOURS&amp;CYCLES INPUT'!$E$2:$E$9999,'QUALIFIED EFH'!BR$5))</f>
        <v>0</v>
      </c>
      <c r="BS62" s="476">
        <f>IF(BS$2&lt;&gt;"",IF($C62&lt;&gt;"TBA",BS$2/114,0),SUMIFS('HOURS&amp;CYCLES INPUT'!$F$2:$F$9999,'HOURS&amp;CYCLES INPUT'!$C$2:$C$9999,'QUALIFIED EFH'!$C62,'HOURS&amp;CYCLES INPUT'!$D$2:$D$9999,'QUALIFIED EFH'!BS$4,'HOURS&amp;CYCLES INPUT'!$E$2:$E$9999,'QUALIFIED EFH'!BS$5))</f>
        <v>0</v>
      </c>
      <c r="BT62" s="476">
        <f>IF(BT$2&lt;&gt;"",IF($C62&lt;&gt;"TBA",BT$2/114,0),SUMIFS('HOURS&amp;CYCLES INPUT'!$F$2:$F$9999,'HOURS&amp;CYCLES INPUT'!$C$2:$C$9999,'QUALIFIED EFH'!$C62,'HOURS&amp;CYCLES INPUT'!$D$2:$D$9999,'QUALIFIED EFH'!BT$4,'HOURS&amp;CYCLES INPUT'!$E$2:$E$9999,'QUALIFIED EFH'!BT$5))</f>
        <v>0</v>
      </c>
      <c r="BU62" s="476">
        <f>IF(BU$2&lt;&gt;"",IF($C62&lt;&gt;"TBA",BU$2/114,0),SUMIFS('HOURS&amp;CYCLES INPUT'!$F$2:$F$9999,'HOURS&amp;CYCLES INPUT'!$C$2:$C$9999,'QUALIFIED EFH'!$C62,'HOURS&amp;CYCLES INPUT'!$D$2:$D$9999,'QUALIFIED EFH'!BU$4,'HOURS&amp;CYCLES INPUT'!$E$2:$E$9999,'QUALIFIED EFH'!BU$5))</f>
        <v>0</v>
      </c>
      <c r="BV62" s="476">
        <f>IF(BV$2&lt;&gt;"",IF($C62&lt;&gt;"TBA",BV$2/114,0),SUMIFS('HOURS&amp;CYCLES INPUT'!$F$2:$F$9999,'HOURS&amp;CYCLES INPUT'!$C$2:$C$9999,'QUALIFIED EFH'!$C62,'HOURS&amp;CYCLES INPUT'!$D$2:$D$9999,'QUALIFIED EFH'!BV$4,'HOURS&amp;CYCLES INPUT'!$E$2:$E$9999,'QUALIFIED EFH'!BV$5))</f>
        <v>0</v>
      </c>
      <c r="BW62" s="476">
        <f>IF(BW$2&lt;&gt;"",IF($C62&lt;&gt;"TBA",BW$2/114,0),SUMIFS('HOURS&amp;CYCLES INPUT'!$F$2:$F$9999,'HOURS&amp;CYCLES INPUT'!$C$2:$C$9999,'QUALIFIED EFH'!$C62,'HOURS&amp;CYCLES INPUT'!$D$2:$D$9999,'QUALIFIED EFH'!BW$4,'HOURS&amp;CYCLES INPUT'!$E$2:$E$9999,'QUALIFIED EFH'!BW$5))</f>
        <v>0</v>
      </c>
      <c r="BX62" s="476">
        <f>IF(BX$2&lt;&gt;"",IF($C62&lt;&gt;"TBA",BX$2/114,0),SUMIFS('HOURS&amp;CYCLES INPUT'!$F$2:$F$9999,'HOURS&amp;CYCLES INPUT'!$C$2:$C$9999,'QUALIFIED EFH'!$C62,'HOURS&amp;CYCLES INPUT'!$D$2:$D$9999,'QUALIFIED EFH'!BX$4,'HOURS&amp;CYCLES INPUT'!$E$2:$E$9999,'QUALIFIED EFH'!BX$5))</f>
        <v>0</v>
      </c>
      <c r="BY62" s="476">
        <f>IF(BY$2&lt;&gt;"",IF($C62&lt;&gt;"TBA",BY$2/114,0),SUMIFS('HOURS&amp;CYCLES INPUT'!$F$2:$F$9999,'HOURS&amp;CYCLES INPUT'!$C$2:$C$9999,'QUALIFIED EFH'!$C62,'HOURS&amp;CYCLES INPUT'!$D$2:$D$9999,'QUALIFIED EFH'!BY$4,'HOURS&amp;CYCLES INPUT'!$E$2:$E$9999,'QUALIFIED EFH'!BY$5))</f>
        <v>0</v>
      </c>
      <c r="BZ62" s="476">
        <f>IF(BZ$2&lt;&gt;"",IF($C62&lt;&gt;"TBA",BZ$2/114,0),SUMIFS('HOURS&amp;CYCLES INPUT'!$F$2:$F$9999,'HOURS&amp;CYCLES INPUT'!$C$2:$C$9999,'QUALIFIED EFH'!$C62,'HOURS&amp;CYCLES INPUT'!$D$2:$D$9999,'QUALIFIED EFH'!BZ$4,'HOURS&amp;CYCLES INPUT'!$E$2:$E$9999,'QUALIFIED EFH'!BZ$5))</f>
        <v>0</v>
      </c>
      <c r="CA62" s="476">
        <f>IF(CA$2&lt;&gt;"",IF($C62&lt;&gt;"TBA",CA$2/114,0),SUMIFS('HOURS&amp;CYCLES INPUT'!$F$2:$F$9999,'HOURS&amp;CYCLES INPUT'!$C$2:$C$9999,'QUALIFIED EFH'!$C62,'HOURS&amp;CYCLES INPUT'!$D$2:$D$9999,'QUALIFIED EFH'!CA$4,'HOURS&amp;CYCLES INPUT'!$E$2:$E$9999,'QUALIFIED EFH'!CA$5))</f>
        <v>0</v>
      </c>
      <c r="CB62" s="476">
        <f>IF(CB$2&lt;&gt;"",IF($C62&lt;&gt;"TBA",CB$2/114,0),SUMIFS('HOURS&amp;CYCLES INPUT'!$F$2:$F$9999,'HOURS&amp;CYCLES INPUT'!$C$2:$C$9999,'QUALIFIED EFH'!$C62,'HOURS&amp;CYCLES INPUT'!$D$2:$D$9999,'QUALIFIED EFH'!CB$4,'HOURS&amp;CYCLES INPUT'!$E$2:$E$9999,'QUALIFIED EFH'!CB$5))</f>
        <v>233.44</v>
      </c>
      <c r="CC62" s="476">
        <f>IF(CC$2&lt;&gt;"",IF($C62&lt;&gt;"TBA",CC$2/114,0),SUMIFS('HOURS&amp;CYCLES INPUT'!$F$2:$F$9999,'HOURS&amp;CYCLES INPUT'!$C$2:$C$9999,'QUALIFIED EFH'!$C62,'HOURS&amp;CYCLES INPUT'!$D$2:$D$9999,'QUALIFIED EFH'!CC$4,'HOURS&amp;CYCLES INPUT'!$E$2:$E$9999,'QUALIFIED EFH'!CC$5))</f>
        <v>402</v>
      </c>
      <c r="CD62" s="476">
        <f>IF(CD$2&lt;&gt;"",IF($C62&lt;&gt;"TBA",CD$2/114,0),SUMIFS('HOURS&amp;CYCLES INPUT'!$F$2:$F$9999,'HOURS&amp;CYCLES INPUT'!$C$2:$C$9999,'QUALIFIED EFH'!$C62,'HOURS&amp;CYCLES INPUT'!$D$2:$D$9999,'QUALIFIED EFH'!CD$4,'HOURS&amp;CYCLES INPUT'!$E$2:$E$9999,'QUALIFIED EFH'!CD$5))</f>
        <v>421.52</v>
      </c>
      <c r="CE62" s="476">
        <f>IF(CE$2&lt;&gt;"",IF($C62&lt;&gt;"TBA",CE$2/114,0),SUMIFS('HOURS&amp;CYCLES INPUT'!$F$2:$F$9999,'HOURS&amp;CYCLES INPUT'!$C$2:$C$9999,'QUALIFIED EFH'!$C62,'HOURS&amp;CYCLES INPUT'!$D$2:$D$9999,'QUALIFIED EFH'!CE$4,'HOURS&amp;CYCLES INPUT'!$E$2:$E$9999,'QUALIFIED EFH'!CE$5))</f>
        <v>409.05</v>
      </c>
      <c r="CF62" s="476">
        <f>IF(CF$2&lt;&gt;"",IF($C62&lt;&gt;"TBA",CF$2/114,0),SUMIFS('HOURS&amp;CYCLES INPUT'!$F$2:$F$9999,'HOURS&amp;CYCLES INPUT'!$C$2:$C$9999,'QUALIFIED EFH'!$C62,'HOURS&amp;CYCLES INPUT'!$D$2:$D$9999,'QUALIFIED EFH'!CF$4,'HOURS&amp;CYCLES INPUT'!$E$2:$E$9999,'QUALIFIED EFH'!CF$5))</f>
        <v>412.18</v>
      </c>
      <c r="CG62" s="476">
        <f>IF(CG$2&lt;&gt;"",IF($C62&lt;&gt;"TBA",CG$2/114,0),SUMIFS('HOURS&amp;CYCLES INPUT'!$F$2:$F$9999,'HOURS&amp;CYCLES INPUT'!$C$2:$C$9999,'QUALIFIED EFH'!$C62,'HOURS&amp;CYCLES INPUT'!$D$2:$D$9999,'QUALIFIED EFH'!CG$4,'HOURS&amp;CYCLES INPUT'!$E$2:$E$9999,'QUALIFIED EFH'!CG$5))</f>
        <v>433.75</v>
      </c>
      <c r="CH62" s="476">
        <f>IF(CH$2&lt;&gt;"",IF($C62&lt;&gt;"TBA",CH$2/114,0),SUMIFS('HOURS&amp;CYCLES INPUT'!$F$2:$F$9999,'HOURS&amp;CYCLES INPUT'!$C$2:$C$9999,'QUALIFIED EFH'!$C62,'HOURS&amp;CYCLES INPUT'!$D$2:$D$9999,'QUALIFIED EFH'!CH$4,'HOURS&amp;CYCLES INPUT'!$E$2:$E$9999,'QUALIFIED EFH'!CH$5))</f>
        <v>424.5</v>
      </c>
      <c r="CI62" s="476">
        <f>IF(CI$2&lt;&gt;"",IF($C62&lt;&gt;"TBA",CI$2/114,0),SUMIFS('HOURS&amp;CYCLES INPUT'!$F$2:$F$9999,'HOURS&amp;CYCLES INPUT'!$C$2:$C$9999,'QUALIFIED EFH'!$C62,'HOURS&amp;CYCLES INPUT'!$D$2:$D$9999,'QUALIFIED EFH'!CI$4,'HOURS&amp;CYCLES INPUT'!$E$2:$E$9999,'QUALIFIED EFH'!CI$5))</f>
        <v>439.55</v>
      </c>
      <c r="CJ62" s="476">
        <f>IF(CJ$2&lt;&gt;"",IF($C62&lt;&gt;"TBA",CJ$2/114,0),SUMIFS('HOURS&amp;CYCLES INPUT'!$F$2:$F$9999,'HOURS&amp;CYCLES INPUT'!$C$2:$C$9999,'QUALIFIED EFH'!$C62,'HOURS&amp;CYCLES INPUT'!$D$2:$D$9999,'QUALIFIED EFH'!CJ$4,'HOURS&amp;CYCLES INPUT'!$E$2:$E$9999,'QUALIFIED EFH'!CJ$5))</f>
        <v>435.87</v>
      </c>
      <c r="CK62" s="476">
        <f>IF(CK$2&lt;&gt;"",IF($C62&lt;&gt;"TBA",CK$2/114,0),SUMIFS('HOURS&amp;CYCLES INPUT'!$F$2:$F$9999,'HOURS&amp;CYCLES INPUT'!$C$2:$C$9999,'QUALIFIED EFH'!$C62,'HOURS&amp;CYCLES INPUT'!$D$2:$D$9999,'QUALIFIED EFH'!CK$4,'HOURS&amp;CYCLES INPUT'!$E$2:$E$9999,'QUALIFIED EFH'!CK$5))</f>
        <v>440.98</v>
      </c>
      <c r="CL62" s="476">
        <f>IF(CL$2&lt;&gt;"",IF($C62&lt;&gt;"TBA",CL$2/114,0),SUMIFS('HOURS&amp;CYCLES INPUT'!$F$2:$F$9999,'HOURS&amp;CYCLES INPUT'!$C$2:$C$9999,'QUALIFIED EFH'!$C62,'HOURS&amp;CYCLES INPUT'!$D$2:$D$9999,'QUALIFIED EFH'!CL$4,'HOURS&amp;CYCLES INPUT'!$E$2:$E$9999,'QUALIFIED EFH'!CL$5))</f>
        <v>451.44</v>
      </c>
      <c r="CM62" s="476">
        <f>IF(CM$2&lt;&gt;"",IF($C62&lt;&gt;"TBA",CM$2/114,0),SUMIFS('HOURS&amp;CYCLES INPUT'!$F$2:$F$9999,'HOURS&amp;CYCLES INPUT'!$C$2:$C$9999,'QUALIFIED EFH'!$C62,'HOURS&amp;CYCLES INPUT'!$D$2:$D$9999,'QUALIFIED EFH'!CM$4,'HOURS&amp;CYCLES INPUT'!$E$2:$E$9999,'QUALIFIED EFH'!CM$5))</f>
        <v>498.74</v>
      </c>
      <c r="CN62" s="476">
        <f>IF(CN$2&lt;&gt;"",IF($C62&lt;&gt;"TBA",CN$2/114,0),SUMIFS('HOURS&amp;CYCLES INPUT'!$F$2:$F$9999,'HOURS&amp;CYCLES INPUT'!$C$2:$C$9999,'QUALIFIED EFH'!$C62,'HOURS&amp;CYCLES INPUT'!$D$2:$D$9999,'QUALIFIED EFH'!CN$4,'HOURS&amp;CYCLES INPUT'!$E$2:$E$9999,'QUALIFIED EFH'!CN$5))</f>
        <v>411.84</v>
      </c>
      <c r="CO62" s="476">
        <f>IF(CO$2&lt;&gt;"",IF($C62&lt;&gt;"TBA",CO$2/114,0),SUMIFS('HOURS&amp;CYCLES INPUT'!$F$2:$F$9999,'HOURS&amp;CYCLES INPUT'!$C$2:$C$9999,'QUALIFIED EFH'!$C62,'HOURS&amp;CYCLES INPUT'!$D$2:$D$9999,'QUALIFIED EFH'!CO$4,'HOURS&amp;CYCLES INPUT'!$E$2:$E$9999,'QUALIFIED EFH'!CO$5))</f>
        <v>393.03</v>
      </c>
      <c r="CP62" s="476">
        <f>IF(CP$2&lt;&gt;"",IF($C62&lt;&gt;"TBA",CP$2/114,0),SUMIFS('HOURS&amp;CYCLES INPUT'!$F$2:$F$9999,'HOURS&amp;CYCLES INPUT'!$C$2:$C$9999,'QUALIFIED EFH'!$C62,'HOURS&amp;CYCLES INPUT'!$D$2:$D$9999,'QUALIFIED EFH'!CP$4,'HOURS&amp;CYCLES INPUT'!$E$2:$E$9999,'QUALIFIED EFH'!CP$5))</f>
        <v>451.7</v>
      </c>
      <c r="CQ62" s="476">
        <f>IF(CQ$2&lt;&gt;"",IF($C62&lt;&gt;"TBA",CQ$2/114,0),SUMIFS('HOURS&amp;CYCLES INPUT'!$F$2:$F$9999,'HOURS&amp;CYCLES INPUT'!$C$2:$C$9999,'QUALIFIED EFH'!$C62,'HOURS&amp;CYCLES INPUT'!$D$2:$D$9999,'QUALIFIED EFH'!CQ$4,'HOURS&amp;CYCLES INPUT'!$E$2:$E$9999,'QUALIFIED EFH'!CQ$5))</f>
        <v>435.39</v>
      </c>
      <c r="CR62" s="476">
        <f>IF(CR$2&lt;&gt;"",IF($C62&lt;&gt;"TBA",CR$2/114,0),SUMIFS('HOURS&amp;CYCLES INPUT'!$F$2:$F$9999,'HOURS&amp;CYCLES INPUT'!$C$2:$C$9999,'QUALIFIED EFH'!$C62,'HOURS&amp;CYCLES INPUT'!$D$2:$D$9999,'QUALIFIED EFH'!CR$4,'HOURS&amp;CYCLES INPUT'!$E$2:$E$9999,'QUALIFIED EFH'!CR$5))</f>
        <v>477.26</v>
      </c>
      <c r="CS62" s="476">
        <f>IF(CS$2&lt;&gt;"",IF($C62&lt;&gt;"TBA",CS$2/114,0),SUMIFS('HOURS&amp;CYCLES INPUT'!$F$2:$F$9999,'HOURS&amp;CYCLES INPUT'!$C$2:$C$9999,'QUALIFIED EFH'!$C62,'HOURS&amp;CYCLES INPUT'!$D$2:$D$9999,'QUALIFIED EFH'!CS$4,'HOURS&amp;CYCLES INPUT'!$E$2:$E$9999,'QUALIFIED EFH'!CS$5))</f>
        <v>416.5</v>
      </c>
      <c r="CT62" s="476">
        <f>IF(CT$2&lt;&gt;"",IF($C62&lt;&gt;"TBA",CT$2/114,0),SUMIFS('HOURS&amp;CYCLES INPUT'!$F$2:$F$9999,'HOURS&amp;CYCLES INPUT'!$C$2:$C$9999,'QUALIFIED EFH'!$C62,'HOURS&amp;CYCLES INPUT'!$D$2:$D$9999,'QUALIFIED EFH'!CT$4,'HOURS&amp;CYCLES INPUT'!$E$2:$E$9999,'QUALIFIED EFH'!CT$5))</f>
        <v>478.45</v>
      </c>
      <c r="CU62" s="476">
        <f>IF(CU$2&lt;&gt;"",IF($C62&lt;&gt;"TBA",CU$2/114,0),SUMIFS('HOURS&amp;CYCLES INPUT'!$F$2:$F$9999,'HOURS&amp;CYCLES INPUT'!$C$2:$C$9999,'QUALIFIED EFH'!$C62,'HOURS&amp;CYCLES INPUT'!$D$2:$D$9999,'QUALIFIED EFH'!CU$4,'HOURS&amp;CYCLES INPUT'!$E$2:$E$9999,'QUALIFIED EFH'!CU$5))</f>
        <v>482.89</v>
      </c>
      <c r="CV62" s="476">
        <f>IF(CV$2&lt;&gt;"",IF($C62&lt;&gt;"TBA",CV$2/114,0),SUMIFS('HOURS&amp;CYCLES INPUT'!$F$2:$F$9999,'HOURS&amp;CYCLES INPUT'!$C$2:$C$9999,'QUALIFIED EFH'!$C62,'HOURS&amp;CYCLES INPUT'!$D$2:$D$9999,'QUALIFIED EFH'!CV$4,'HOURS&amp;CYCLES INPUT'!$E$2:$E$9999,'QUALIFIED EFH'!CV$5))</f>
        <v>435.1</v>
      </c>
      <c r="CW62" s="476">
        <f>IF(CW$2&lt;&gt;"",IF($C62&lt;&gt;"TBA",CW$2/114,0),SUMIFS('HOURS&amp;CYCLES INPUT'!$F$2:$F$9999,'HOURS&amp;CYCLES INPUT'!$C$2:$C$9999,'QUALIFIED EFH'!$C62,'HOURS&amp;CYCLES INPUT'!$D$2:$D$9999,'QUALIFIED EFH'!CW$4,'HOURS&amp;CYCLES INPUT'!$E$2:$E$9999,'QUALIFIED EFH'!CW$5))</f>
        <v>484.98</v>
      </c>
      <c r="CX62" s="476">
        <f>IF(CX$2&lt;&gt;"",IF($C62&lt;&gt;"TBA",CX$2/114,0),SUMIFS('HOURS&amp;CYCLES INPUT'!$F$2:$F$9999,'HOURS&amp;CYCLES INPUT'!$C$2:$C$9999,'QUALIFIED EFH'!$C62,'HOURS&amp;CYCLES INPUT'!$D$2:$D$9999,'QUALIFIED EFH'!CX$4,'HOURS&amp;CYCLES INPUT'!$E$2:$E$9999,'QUALIFIED EFH'!CX$5))</f>
        <v>358.05</v>
      </c>
      <c r="CY62" s="476">
        <f>IF(CY$2&lt;&gt;"",IF($C62&lt;&gt;"TBA",CY$2/114,0),SUMIFS('HOURS&amp;CYCLES INPUT'!$F$2:$F$9999,'HOURS&amp;CYCLES INPUT'!$C$2:$C$9999,'QUALIFIED EFH'!$C62,'HOURS&amp;CYCLES INPUT'!$D$2:$D$9999,'QUALIFIED EFH'!CY$4,'HOURS&amp;CYCLES INPUT'!$E$2:$E$9999,'QUALIFIED EFH'!CY$5))</f>
        <v>444.07</v>
      </c>
      <c r="CZ62" s="476">
        <f>IF(CZ$2&lt;&gt;"",IF($C62&lt;&gt;"TBA",CZ$2/114,0),SUMIFS('HOURS&amp;CYCLES INPUT'!$F$2:$F$9999,'HOURS&amp;CYCLES INPUT'!$C$2:$C$9999,'QUALIFIED EFH'!$C62,'HOURS&amp;CYCLES INPUT'!$D$2:$D$9999,'QUALIFIED EFH'!CZ$4,'HOURS&amp;CYCLES INPUT'!$E$2:$E$9999,'QUALIFIED EFH'!CZ$5))</f>
        <v>450.86</v>
      </c>
      <c r="DA62" s="476">
        <f>IF(DA$2&lt;&gt;"",IF($C62&lt;&gt;"TBA",DA$2/114,0),SUMIFS('HOURS&amp;CYCLES INPUT'!$F$2:$F$9999,'HOURS&amp;CYCLES INPUT'!$C$2:$C$9999,'QUALIFIED EFH'!$C62,'HOURS&amp;CYCLES INPUT'!$D$2:$D$9999,'QUALIFIED EFH'!DA$4,'HOURS&amp;CYCLES INPUT'!$E$2:$E$9999,'QUALIFIED EFH'!DA$5))</f>
        <v>479.27</v>
      </c>
      <c r="DB62" s="476">
        <f>IF(DB$2&lt;&gt;"",IF($C62&lt;&gt;"TBA",DB$2/114,0),SUMIFS('HOURS&amp;CYCLES INPUT'!$F$2:$F$9999,'HOURS&amp;CYCLES INPUT'!$C$2:$C$9999,'QUALIFIED EFH'!$C62,'HOURS&amp;CYCLES INPUT'!$D$2:$D$9999,'QUALIFIED EFH'!DB$4,'HOURS&amp;CYCLES INPUT'!$E$2:$E$9999,'QUALIFIED EFH'!DB$5))</f>
        <v>423.7</v>
      </c>
      <c r="DC62" s="476">
        <f>IF(DC$2&lt;&gt;"",IF($C62&lt;&gt;"TBA",DC$2/114,0),SUMIFS('HOURS&amp;CYCLES INPUT'!$F$2:$F$9999,'HOURS&amp;CYCLES INPUT'!$C$2:$C$9999,'QUALIFIED EFH'!$C62,'HOURS&amp;CYCLES INPUT'!$D$2:$D$9999,'QUALIFIED EFH'!DC$4,'HOURS&amp;CYCLES INPUT'!$E$2:$E$9999,'QUALIFIED EFH'!DC$5))</f>
        <v>452.98</v>
      </c>
      <c r="DD62" s="476">
        <f>IF(DD$2&lt;&gt;"",IF($C62&lt;&gt;"TBA",DD$2/114,0),SUMIFS('HOURS&amp;CYCLES INPUT'!$F$2:$F$9999,'HOURS&amp;CYCLES INPUT'!$C$2:$C$9999,'QUALIFIED EFH'!$C62,'HOURS&amp;CYCLES INPUT'!$D$2:$D$9999,'QUALIFIED EFH'!DD$4,'HOURS&amp;CYCLES INPUT'!$E$2:$E$9999,'QUALIFIED EFH'!DD$5))</f>
        <v>91.9</v>
      </c>
      <c r="DE62" s="476">
        <f>IF(DE$2&lt;&gt;"",IF($C62&lt;&gt;"TBA",DE$2/114,0),SUMIFS('HOURS&amp;CYCLES INPUT'!$F$2:$F$9999,'HOURS&amp;CYCLES INPUT'!$C$2:$C$9999,'QUALIFIED EFH'!$C62,'HOURS&amp;CYCLES INPUT'!$D$2:$D$9999,'QUALIFIED EFH'!DE$4,'HOURS&amp;CYCLES INPUT'!$E$2:$E$9999,'QUALIFIED EFH'!DE$5))</f>
        <v>0</v>
      </c>
      <c r="DF62" s="476">
        <f>IF(DF$2&lt;&gt;"",IF($C62&lt;&gt;"TBA",DF$2/114,0),SUMIFS('HOURS&amp;CYCLES INPUT'!$F$2:$F$9999,'HOURS&amp;CYCLES INPUT'!$C$2:$C$9999,'QUALIFIED EFH'!$C62,'HOURS&amp;CYCLES INPUT'!$D$2:$D$9999,'QUALIFIED EFH'!DF$4,'HOURS&amp;CYCLES INPUT'!$E$2:$E$9999,'QUALIFIED EFH'!DF$5))</f>
        <v>224.17</v>
      </c>
      <c r="DG62" s="476">
        <f>IF(DG$2&lt;&gt;"",IF($C62&lt;&gt;"TBA",DG$2/114,0),SUMIFS('HOURS&amp;CYCLES INPUT'!$F$2:$F$9999,'HOURS&amp;CYCLES INPUT'!$C$2:$C$9999,'QUALIFIED EFH'!$C62,'HOURS&amp;CYCLES INPUT'!$D$2:$D$9999,'QUALIFIED EFH'!DG$4,'HOURS&amp;CYCLES INPUT'!$E$2:$E$9999,'QUALIFIED EFH'!DG$5))</f>
        <v>355.29</v>
      </c>
      <c r="DH62" s="476">
        <f>IF(DH$2&lt;&gt;"",IF($C62&lt;&gt;"TBA",DH$2/114,0),SUMIFS('HOURS&amp;CYCLES INPUT'!$F$2:$F$9999,'HOURS&amp;CYCLES INPUT'!$C$2:$C$9999,'QUALIFIED EFH'!$C62,'HOURS&amp;CYCLES INPUT'!$D$2:$D$9999,'QUALIFIED EFH'!DH$4,'HOURS&amp;CYCLES INPUT'!$E$2:$E$9999,'QUALIFIED EFH'!DH$5))</f>
        <v>0</v>
      </c>
      <c r="DI62" s="476">
        <f>IF(DI$2&lt;&gt;"",IF($C62&lt;&gt;"TBA",DI$2/114,0),SUMIFS('HOURS&amp;CYCLES INPUT'!$F$2:$F$9999,'HOURS&amp;CYCLES INPUT'!$C$2:$C$9999,'QUALIFIED EFH'!$C62,'HOURS&amp;CYCLES INPUT'!$D$2:$D$9999,'QUALIFIED EFH'!DI$4,'HOURS&amp;CYCLES INPUT'!$E$2:$E$9999,'QUALIFIED EFH'!DI$5))</f>
        <v>0</v>
      </c>
      <c r="DJ62" s="476">
        <f>IF(DJ$2&lt;&gt;"",IF($C62&lt;&gt;"TBA",DJ$2/114,0),SUMIFS('HOURS&amp;CYCLES INPUT'!$F$2:$F$9999,'HOURS&amp;CYCLES INPUT'!$C$2:$C$9999,'QUALIFIED EFH'!$C62,'HOURS&amp;CYCLES INPUT'!$D$2:$D$9999,'QUALIFIED EFH'!DJ$4,'HOURS&amp;CYCLES INPUT'!$E$2:$E$9999,'QUALIFIED EFH'!DJ$5))</f>
        <v>0</v>
      </c>
      <c r="DK62" s="476">
        <f>IF(DK$2&lt;&gt;"",IF($C62&lt;&gt;"TBA",DK$2/114,0),SUMIFS('HOURS&amp;CYCLES INPUT'!$F$2:$F$9999,'HOURS&amp;CYCLES INPUT'!$C$2:$C$9999,'QUALIFIED EFH'!$C62,'HOURS&amp;CYCLES INPUT'!$D$2:$D$9999,'QUALIFIED EFH'!DK$4,'HOURS&amp;CYCLES INPUT'!$E$2:$E$9999,'QUALIFIED EFH'!DK$5))</f>
        <v>0</v>
      </c>
      <c r="DL62" s="476">
        <f>IF(DL$2&lt;&gt;"",IF($C62&lt;&gt;"TBA",DL$2/114,0),SUMIFS('HOURS&amp;CYCLES INPUT'!$F$2:$F$9999,'HOURS&amp;CYCLES INPUT'!$C$2:$C$9999,'QUALIFIED EFH'!$C62,'HOURS&amp;CYCLES INPUT'!$D$2:$D$9999,'QUALIFIED EFH'!DL$4,'HOURS&amp;CYCLES INPUT'!$E$2:$E$9999,'QUALIFIED EFH'!DL$5))</f>
        <v>0</v>
      </c>
      <c r="DM62" s="476">
        <f>IF(DM$2&lt;&gt;"",IF($C62&lt;&gt;"TBA",DM$2/114,0),SUMIFS('HOURS&amp;CYCLES INPUT'!$F$2:$F$9999,'HOURS&amp;CYCLES INPUT'!$C$2:$C$9999,'QUALIFIED EFH'!$C62,'HOURS&amp;CYCLES INPUT'!$D$2:$D$9999,'QUALIFIED EFH'!DM$4,'HOURS&amp;CYCLES INPUT'!$E$2:$E$9999,'QUALIFIED EFH'!DM$5))</f>
        <v>0</v>
      </c>
      <c r="DN62" s="476">
        <f>IF(DN$2&lt;&gt;"",IF($C62&lt;&gt;"TBA",DN$2/114,0),SUMIFS('HOURS&amp;CYCLES INPUT'!$F$2:$F$9999,'HOURS&amp;CYCLES INPUT'!$C$2:$C$9999,'QUALIFIED EFH'!$C62,'HOURS&amp;CYCLES INPUT'!$D$2:$D$9999,'QUALIFIED EFH'!DN$4,'HOURS&amp;CYCLES INPUT'!$E$2:$E$9999,'QUALIFIED EFH'!DN$5))</f>
        <v>0</v>
      </c>
      <c r="DO62" s="476">
        <f>IF(DO$2&lt;&gt;"",IF($C62&lt;&gt;"TBA",DO$2/114,0),SUMIFS('HOURS&amp;CYCLES INPUT'!$F$2:$F$9999,'HOURS&amp;CYCLES INPUT'!$C$2:$C$9999,'QUALIFIED EFH'!$C62,'HOURS&amp;CYCLES INPUT'!$D$2:$D$9999,'QUALIFIED EFH'!DO$4,'HOURS&amp;CYCLES INPUT'!$E$2:$E$9999,'QUALIFIED EFH'!DO$5))</f>
        <v>0</v>
      </c>
      <c r="DP62" s="476">
        <f>IF(DP$2&lt;&gt;"",IF($C62&lt;&gt;"TBA",DP$2/114,0),SUMIFS('HOURS&amp;CYCLES INPUT'!$F$2:$F$9999,'HOURS&amp;CYCLES INPUT'!$C$2:$C$9999,'QUALIFIED EFH'!$C62,'HOURS&amp;CYCLES INPUT'!$D$2:$D$9999,'QUALIFIED EFH'!DP$4,'HOURS&amp;CYCLES INPUT'!$E$2:$E$9999,'QUALIFIED EFH'!DP$5))</f>
        <v>0</v>
      </c>
      <c r="DQ62" s="476">
        <f>IF(DQ$2&lt;&gt;"",IF($C62&lt;&gt;"TBA",DQ$2/114,0),SUMIFS('HOURS&amp;CYCLES INPUT'!$F$2:$F$9999,'HOURS&amp;CYCLES INPUT'!$C$2:$C$9999,'QUALIFIED EFH'!$C62,'HOURS&amp;CYCLES INPUT'!$D$2:$D$9999,'QUALIFIED EFH'!DQ$4,'HOURS&amp;CYCLES INPUT'!$E$2:$E$9999,'QUALIFIED EFH'!DQ$5))</f>
        <v>0</v>
      </c>
      <c r="DR62" s="476">
        <f>IF(DR$2&lt;&gt;"",IF($C62&lt;&gt;"TBA",DR$2/114,0),SUMIFS('HOURS&amp;CYCLES INPUT'!$F$2:$F$9999,'HOURS&amp;CYCLES INPUT'!$C$2:$C$9999,'QUALIFIED EFH'!$C62,'HOURS&amp;CYCLES INPUT'!$D$2:$D$9999,'QUALIFIED EFH'!DR$4,'HOURS&amp;CYCLES INPUT'!$E$2:$E$9999,'QUALIFIED EFH'!DR$5))</f>
        <v>0</v>
      </c>
      <c r="DS62" s="476">
        <f>IF(DS$2&lt;&gt;"",IF($C62&lt;&gt;"TBA",DS$2/114,0),SUMIFS('HOURS&amp;CYCLES INPUT'!$F$2:$F$9999,'HOURS&amp;CYCLES INPUT'!$C$2:$C$9999,'QUALIFIED EFH'!$C62,'HOURS&amp;CYCLES INPUT'!$D$2:$D$9999,'QUALIFIED EFH'!DS$4,'HOURS&amp;CYCLES INPUT'!$E$2:$E$9999,'QUALIFIED EFH'!DS$5))</f>
        <v>0</v>
      </c>
      <c r="DT62" s="476">
        <f>IF(DT$2&lt;&gt;"",IF($C62&lt;&gt;"TBA",DT$2/114,0),SUMIFS('HOURS&amp;CYCLES INPUT'!$F$2:$F$9999,'HOURS&amp;CYCLES INPUT'!$C$2:$C$9999,'QUALIFIED EFH'!$C62,'HOURS&amp;CYCLES INPUT'!$D$2:$D$9999,'QUALIFIED EFH'!DT$4,'HOURS&amp;CYCLES INPUT'!$E$2:$E$9999,'QUALIFIED EFH'!DT$5))</f>
        <v>0</v>
      </c>
      <c r="DU62" s="476">
        <f>IF(DU$2&lt;&gt;"",IF($C62&lt;&gt;"TBA",DU$2/114,0),SUMIFS('HOURS&amp;CYCLES INPUT'!$F$2:$F$9999,'HOURS&amp;CYCLES INPUT'!$C$2:$C$9999,'QUALIFIED EFH'!$C62,'HOURS&amp;CYCLES INPUT'!$D$2:$D$9999,'QUALIFIED EFH'!DU$4,'HOURS&amp;CYCLES INPUT'!$E$2:$E$9999,'QUALIFIED EFH'!DU$5))</f>
        <v>0</v>
      </c>
      <c r="DV62" s="476">
        <f>IF(DV$2&lt;&gt;"",IF($C62&lt;&gt;"TBA",DV$2/114,0),SUMIFS('HOURS&amp;CYCLES INPUT'!$F$2:$F$9999,'HOURS&amp;CYCLES INPUT'!$C$2:$C$9999,'QUALIFIED EFH'!$C62,'HOURS&amp;CYCLES INPUT'!$D$2:$D$9999,'QUALIFIED EFH'!DV$4,'HOURS&amp;CYCLES INPUT'!$E$2:$E$9999,'QUALIFIED EFH'!DV$5))</f>
        <v>0</v>
      </c>
      <c r="DW62" s="476">
        <f>IF(DW$2&lt;&gt;"",IF($C62&lt;&gt;"TBA",DW$2/114,0),SUMIFS('HOURS&amp;CYCLES INPUT'!$F$2:$F$9999,'HOURS&amp;CYCLES INPUT'!$C$2:$C$9999,'QUALIFIED EFH'!$C62,'HOURS&amp;CYCLES INPUT'!$D$2:$D$9999,'QUALIFIED EFH'!DW$4,'HOURS&amp;CYCLES INPUT'!$E$2:$E$9999,'QUALIFIED EFH'!DW$5))</f>
        <v>0</v>
      </c>
      <c r="DX62" s="476">
        <f>IF(DX$2&lt;&gt;"",IF($C62&lt;&gt;"TBA",DX$2/114,0),SUMIFS('HOURS&amp;CYCLES INPUT'!$F$2:$F$9999,'HOURS&amp;CYCLES INPUT'!$C$2:$C$9999,'QUALIFIED EFH'!$C62,'HOURS&amp;CYCLES INPUT'!$D$2:$D$9999,'QUALIFIED EFH'!DX$4,'HOURS&amp;CYCLES INPUT'!$E$2:$E$9999,'QUALIFIED EFH'!DX$5))</f>
        <v>0</v>
      </c>
      <c r="DY62" s="476">
        <f>IF(DY$2&lt;&gt;"",IF($C62&lt;&gt;"TBA",DY$2/114,0),SUMIFS('HOURS&amp;CYCLES INPUT'!$F$2:$F$9999,'HOURS&amp;CYCLES INPUT'!$C$2:$C$9999,'QUALIFIED EFH'!$C62,'HOURS&amp;CYCLES INPUT'!$D$2:$D$9999,'QUALIFIED EFH'!DY$4,'HOURS&amp;CYCLES INPUT'!$E$2:$E$9999,'QUALIFIED EFH'!DY$5))</f>
        <v>0</v>
      </c>
      <c r="DZ62" s="476">
        <f>IF(DZ$2&lt;&gt;"",IF($C62&lt;&gt;"TBA",DZ$2/114,0),SUMIFS('HOURS&amp;CYCLES INPUT'!$F$2:$F$9999,'HOURS&amp;CYCLES INPUT'!$C$2:$C$9999,'QUALIFIED EFH'!$C62,'HOURS&amp;CYCLES INPUT'!$D$2:$D$9999,'QUALIFIED EFH'!DZ$4,'HOURS&amp;CYCLES INPUT'!$E$2:$E$9999,'QUALIFIED EFH'!DZ$5))</f>
        <v>0</v>
      </c>
      <c r="EA62" s="476">
        <f>IF(EA$2&lt;&gt;"",IF($C62&lt;&gt;"TBA",EA$2/114,0),SUMIFS('HOURS&amp;CYCLES INPUT'!$F$2:$F$9999,'HOURS&amp;CYCLES INPUT'!$C$2:$C$9999,'QUALIFIED EFH'!$C62,'HOURS&amp;CYCLES INPUT'!$D$2:$D$9999,'QUALIFIED EFH'!EA$4,'HOURS&amp;CYCLES INPUT'!$E$2:$E$9999,'QUALIFIED EFH'!EA$5))</f>
        <v>0</v>
      </c>
      <c r="EB62" s="476">
        <f>IF(EB$2&lt;&gt;"",IF($C62&lt;&gt;"TBA",EB$2/114,0),SUMIFS('HOURS&amp;CYCLES INPUT'!$F$2:$F$9999,'HOURS&amp;CYCLES INPUT'!$C$2:$C$9999,'QUALIFIED EFH'!$C62,'HOURS&amp;CYCLES INPUT'!$D$2:$D$9999,'QUALIFIED EFH'!EB$4,'HOURS&amp;CYCLES INPUT'!$E$2:$E$9999,'QUALIFIED EFH'!EB$5))</f>
        <v>0</v>
      </c>
      <c r="EC62" s="476">
        <f>IF(EC$2&lt;&gt;"",IF($C62&lt;&gt;"TBA",EC$2/114,0),SUMIFS('HOURS&amp;CYCLES INPUT'!$F$2:$F$9999,'HOURS&amp;CYCLES INPUT'!$C$2:$C$9999,'QUALIFIED EFH'!$C62,'HOURS&amp;CYCLES INPUT'!$D$2:$D$9999,'QUALIFIED EFH'!EC$4,'HOURS&amp;CYCLES INPUT'!$E$2:$E$9999,'QUALIFIED EFH'!EC$5))</f>
        <v>0</v>
      </c>
      <c r="ED62" s="476">
        <f>IF(ED$2&lt;&gt;"",IF($C62&lt;&gt;"TBA",ED$2/114,0),SUMIFS('HOURS&amp;CYCLES INPUT'!$F$2:$F$9999,'HOURS&amp;CYCLES INPUT'!$C$2:$C$9999,'QUALIFIED EFH'!$C62,'HOURS&amp;CYCLES INPUT'!$D$2:$D$9999,'QUALIFIED EFH'!ED$4,'HOURS&amp;CYCLES INPUT'!$E$2:$E$9999,'QUALIFIED EFH'!ED$5))</f>
        <v>0</v>
      </c>
      <c r="EE62" s="476">
        <f>IF(EE$2&lt;&gt;"",IF($C62&lt;&gt;"TBA",EE$2/114,0),SUMIFS('HOURS&amp;CYCLES INPUT'!$F$2:$F$9999,'HOURS&amp;CYCLES INPUT'!$C$2:$C$9999,'QUALIFIED EFH'!$C62,'HOURS&amp;CYCLES INPUT'!$D$2:$D$9999,'QUALIFIED EFH'!EE$4,'HOURS&amp;CYCLES INPUT'!$E$2:$E$9999,'QUALIFIED EFH'!EE$5))</f>
        <v>0</v>
      </c>
      <c r="EF62" s="476">
        <f>IF(EF$2&lt;&gt;"",IF($C62&lt;&gt;"TBA",EF$2/114,0),SUMIFS('HOURS&amp;CYCLES INPUT'!$F$2:$F$9999,'HOURS&amp;CYCLES INPUT'!$C$2:$C$9999,'QUALIFIED EFH'!$C62,'HOURS&amp;CYCLES INPUT'!$D$2:$D$9999,'QUALIFIED EFH'!EF$4,'HOURS&amp;CYCLES INPUT'!$E$2:$E$9999,'QUALIFIED EFH'!EF$5))</f>
        <v>0</v>
      </c>
      <c r="EG62" s="476">
        <f>IF(EG$2&lt;&gt;"",IF($C62&lt;&gt;"TBA",EG$2/114,0),SUMIFS('HOURS&amp;CYCLES INPUT'!$F$2:$F$9999,'HOURS&amp;CYCLES INPUT'!$C$2:$C$9999,'QUALIFIED EFH'!$C62,'HOURS&amp;CYCLES INPUT'!$D$2:$D$9999,'QUALIFIED EFH'!EG$4,'HOURS&amp;CYCLES INPUT'!$E$2:$E$9999,'QUALIFIED EFH'!EG$5))</f>
        <v>0</v>
      </c>
      <c r="EH62" s="476">
        <f>IF(EH$2&lt;&gt;"",IF($C62&lt;&gt;"TBA",EH$2/114,0),SUMIFS('HOURS&amp;CYCLES INPUT'!$F$2:$F$9999,'HOURS&amp;CYCLES INPUT'!$C$2:$C$9999,'QUALIFIED EFH'!$C62,'HOURS&amp;CYCLES INPUT'!$D$2:$D$9999,'QUALIFIED EFH'!EH$4,'HOURS&amp;CYCLES INPUT'!$E$2:$E$9999,'QUALIFIED EFH'!EH$5))</f>
        <v>0</v>
      </c>
      <c r="EI62" s="476">
        <f>IF(EI$2&lt;&gt;"",IF($C62&lt;&gt;"TBA",EI$2/114,0),SUMIFS('HOURS&amp;CYCLES INPUT'!$F$2:$F$9999,'HOURS&amp;CYCLES INPUT'!$C$2:$C$9999,'QUALIFIED EFH'!$C62,'HOURS&amp;CYCLES INPUT'!$D$2:$D$9999,'QUALIFIED EFH'!EI$4,'HOURS&amp;CYCLES INPUT'!$E$2:$E$9999,'QUALIFIED EFH'!EI$5))</f>
        <v>0</v>
      </c>
      <c r="EJ62" s="476">
        <f>IF(EJ$2&lt;&gt;"",IF($C62&lt;&gt;"TBA",EJ$2/114,0),SUMIFS('HOURS&amp;CYCLES INPUT'!$F$2:$F$9999,'HOURS&amp;CYCLES INPUT'!$C$2:$C$9999,'QUALIFIED EFH'!$C62,'HOURS&amp;CYCLES INPUT'!$D$2:$D$9999,'QUALIFIED EFH'!EJ$4,'HOURS&amp;CYCLES INPUT'!$E$2:$E$9999,'QUALIFIED EFH'!EJ$5))</f>
        <v>0</v>
      </c>
      <c r="EK62" s="476">
        <f>IF(EK$2&lt;&gt;"",IF($C62&lt;&gt;"TBA",EK$2/114,0),SUMIFS('HOURS&amp;CYCLES INPUT'!$F$2:$F$9999,'HOURS&amp;CYCLES INPUT'!$C$2:$C$9999,'QUALIFIED EFH'!$C62,'HOURS&amp;CYCLES INPUT'!$D$2:$D$9999,'QUALIFIED EFH'!EK$4,'HOURS&amp;CYCLES INPUT'!$E$2:$E$9999,'QUALIFIED EFH'!EK$5))</f>
        <v>0</v>
      </c>
      <c r="EL62" s="476">
        <f>IF(EL$2&lt;&gt;"",IF($C62&lt;&gt;"TBA",EL$2/114,0),SUMIFS('HOURS&amp;CYCLES INPUT'!$F$2:$F$9999,'HOURS&amp;CYCLES INPUT'!$C$2:$C$9999,'QUALIFIED EFH'!$C62,'HOURS&amp;CYCLES INPUT'!$D$2:$D$9999,'QUALIFIED EFH'!EL$4,'HOURS&amp;CYCLES INPUT'!$E$2:$E$9999,'QUALIFIED EFH'!EL$5))</f>
        <v>0</v>
      </c>
      <c r="EM62" s="476">
        <f>IF(EM$2&lt;&gt;"",IF($C62&lt;&gt;"TBA",EM$2/114,0),SUMIFS('HOURS&amp;CYCLES INPUT'!$F$2:$F$9999,'HOURS&amp;CYCLES INPUT'!$C$2:$C$9999,'QUALIFIED EFH'!$C62,'HOURS&amp;CYCLES INPUT'!$D$2:$D$9999,'QUALIFIED EFH'!EM$4,'HOURS&amp;CYCLES INPUT'!$E$2:$E$9999,'QUALIFIED EFH'!EM$5))</f>
        <v>0</v>
      </c>
      <c r="EN62" s="476">
        <f>IF(EN$2&lt;&gt;"",IF($C62&lt;&gt;"TBA",EN$2/114,0),SUMIFS('HOURS&amp;CYCLES INPUT'!$F$2:$F$9999,'HOURS&amp;CYCLES INPUT'!$C$2:$C$9999,'QUALIFIED EFH'!$C62,'HOURS&amp;CYCLES INPUT'!$D$2:$D$9999,'QUALIFIED EFH'!EN$4,'HOURS&amp;CYCLES INPUT'!$E$2:$E$9999,'QUALIFIED EFH'!EN$5))</f>
        <v>0</v>
      </c>
      <c r="EO62" s="476">
        <f>IF(EO$2&lt;&gt;"",IF($C62&lt;&gt;"TBA",EO$2/114,0),SUMIFS('HOURS&amp;CYCLES INPUT'!$F$2:$F$9999,'HOURS&amp;CYCLES INPUT'!$C$2:$C$9999,'QUALIFIED EFH'!$C62,'HOURS&amp;CYCLES INPUT'!$D$2:$D$9999,'QUALIFIED EFH'!EO$4,'HOURS&amp;CYCLES INPUT'!$E$2:$E$9999,'QUALIFIED EFH'!EO$5))</f>
        <v>0</v>
      </c>
      <c r="EP62" s="476">
        <f>IF(EP$2&lt;&gt;"",IF($C62&lt;&gt;"TBA",EP$2/114,0),SUMIFS('HOURS&amp;CYCLES INPUT'!$F$2:$F$9999,'HOURS&amp;CYCLES INPUT'!$C$2:$C$9999,'QUALIFIED EFH'!$C62,'HOURS&amp;CYCLES INPUT'!$D$2:$D$9999,'QUALIFIED EFH'!EP$4,'HOURS&amp;CYCLES INPUT'!$E$2:$E$9999,'QUALIFIED EFH'!EP$5))</f>
        <v>0</v>
      </c>
      <c r="EQ62" s="476">
        <f>IF(EQ$2&lt;&gt;"",IF($C62&lt;&gt;"TBA",EQ$2/114,0),SUMIFS('HOURS&amp;CYCLES INPUT'!$F$2:$F$9999,'HOURS&amp;CYCLES INPUT'!$C$2:$C$9999,'QUALIFIED EFH'!$C62,'HOURS&amp;CYCLES INPUT'!$D$2:$D$9999,'QUALIFIED EFH'!EQ$4,'HOURS&amp;CYCLES INPUT'!$E$2:$E$9999,'QUALIFIED EFH'!EQ$5))</f>
        <v>0</v>
      </c>
      <c r="ER62" s="476">
        <f>IF(ER$2&lt;&gt;"",IF($C62&lt;&gt;"TBA",ER$2/114,0),SUMIFS('HOURS&amp;CYCLES INPUT'!$F$2:$F$9999,'HOURS&amp;CYCLES INPUT'!$C$2:$C$9999,'QUALIFIED EFH'!$C62,'HOURS&amp;CYCLES INPUT'!$D$2:$D$9999,'QUALIFIED EFH'!ER$4,'HOURS&amp;CYCLES INPUT'!$E$2:$E$9999,'QUALIFIED EFH'!ER$5))</f>
        <v>0</v>
      </c>
      <c r="ES62" s="476">
        <f>IF(ES$2&lt;&gt;"",IF($C62&lt;&gt;"TBA",ES$2/114,0),SUMIFS('HOURS&amp;CYCLES INPUT'!$F$2:$F$9999,'HOURS&amp;CYCLES INPUT'!$C$2:$C$9999,'QUALIFIED EFH'!$C62,'HOURS&amp;CYCLES INPUT'!$D$2:$D$9999,'QUALIFIED EFH'!ES$4,'HOURS&amp;CYCLES INPUT'!$E$2:$E$9999,'QUALIFIED EFH'!ES$5))</f>
        <v>0</v>
      </c>
      <c r="ET62" s="476">
        <f>IF(ET$2&lt;&gt;"",IF($C62&lt;&gt;"TBA",ET$2/114,0),SUMIFS('HOURS&amp;CYCLES INPUT'!$F$2:$F$9999,'HOURS&amp;CYCLES INPUT'!$C$2:$C$9999,'QUALIFIED EFH'!$C62,'HOURS&amp;CYCLES INPUT'!$D$2:$D$9999,'QUALIFIED EFH'!ET$4,'HOURS&amp;CYCLES INPUT'!$E$2:$E$9999,'QUALIFIED EFH'!ET$5))</f>
        <v>0</v>
      </c>
      <c r="EU62" s="476">
        <f>IF(EU$2&lt;&gt;"",IF($C62&lt;&gt;"TBA",EU$2/114,0),SUMIFS('HOURS&amp;CYCLES INPUT'!$F$2:$F$9999,'HOURS&amp;CYCLES INPUT'!$C$2:$C$9999,'QUALIFIED EFH'!$C62,'HOURS&amp;CYCLES INPUT'!$D$2:$D$9999,'QUALIFIED EFH'!EU$4,'HOURS&amp;CYCLES INPUT'!$E$2:$E$9999,'QUALIFIED EFH'!EU$5))</f>
        <v>0</v>
      </c>
      <c r="EV62" s="476">
        <f>IF(EV$2&lt;&gt;"",IF($C62&lt;&gt;"TBA",EV$2/114,0),SUMIFS('HOURS&amp;CYCLES INPUT'!$F$2:$F$9999,'HOURS&amp;CYCLES INPUT'!$C$2:$C$9999,'QUALIFIED EFH'!$C62,'HOURS&amp;CYCLES INPUT'!$D$2:$D$9999,'QUALIFIED EFH'!EV$4,'HOURS&amp;CYCLES INPUT'!$E$2:$E$9999,'QUALIFIED EFH'!EV$5))</f>
        <v>0</v>
      </c>
      <c r="EW62" s="476">
        <f>IF(EW$2&lt;&gt;"",IF($C62&lt;&gt;"TBA",EW$2/114,0),SUMIFS('HOURS&amp;CYCLES INPUT'!$F$2:$F$9999,'HOURS&amp;CYCLES INPUT'!$C$2:$C$9999,'QUALIFIED EFH'!$C62,'HOURS&amp;CYCLES INPUT'!$D$2:$D$9999,'QUALIFIED EFH'!EW$4,'HOURS&amp;CYCLES INPUT'!$E$2:$E$9999,'QUALIFIED EFH'!EW$5))</f>
        <v>0</v>
      </c>
      <c r="EX62" s="476">
        <f>IF(EX$2&lt;&gt;"",IF($C62&lt;&gt;"TBA",EX$2/114,0),SUMIFS('HOURS&amp;CYCLES INPUT'!$F$2:$F$9999,'HOURS&amp;CYCLES INPUT'!$C$2:$C$9999,'QUALIFIED EFH'!$C62,'HOURS&amp;CYCLES INPUT'!$D$2:$D$9999,'QUALIFIED EFH'!EX$4,'HOURS&amp;CYCLES INPUT'!$E$2:$E$9999,'QUALIFIED EFH'!EX$5))</f>
        <v>0</v>
      </c>
      <c r="EY62" s="476">
        <f>IF(EY$2&lt;&gt;"",IF($C62&lt;&gt;"TBA",EY$2/114,0),SUMIFS('HOURS&amp;CYCLES INPUT'!$F$2:$F$9999,'HOURS&amp;CYCLES INPUT'!$C$2:$C$9999,'QUALIFIED EFH'!$C62,'HOURS&amp;CYCLES INPUT'!$D$2:$D$9999,'QUALIFIED EFH'!EY$4,'HOURS&amp;CYCLES INPUT'!$E$2:$E$9999,'QUALIFIED EFH'!EY$5))</f>
        <v>0</v>
      </c>
      <c r="EZ62" s="476">
        <f>IF(EZ$2&lt;&gt;"",IF($C62&lt;&gt;"TBA",EZ$2/114,0),SUMIFS('HOURS&amp;CYCLES INPUT'!$F$2:$F$9999,'HOURS&amp;CYCLES INPUT'!$C$2:$C$9999,'QUALIFIED EFH'!$C62,'HOURS&amp;CYCLES INPUT'!$D$2:$D$9999,'QUALIFIED EFH'!EZ$4,'HOURS&amp;CYCLES INPUT'!$E$2:$E$9999,'QUALIFIED EFH'!EZ$5))</f>
        <v>0</v>
      </c>
      <c r="FA62" s="476">
        <f>IF(FA$2&lt;&gt;"",IF($C62&lt;&gt;"TBA",FA$2/114,0),SUMIFS('HOURS&amp;CYCLES INPUT'!$F$2:$F$9999,'HOURS&amp;CYCLES INPUT'!$C$2:$C$9999,'QUALIFIED EFH'!$C62,'HOURS&amp;CYCLES INPUT'!$D$2:$D$9999,'QUALIFIED EFH'!FA$4,'HOURS&amp;CYCLES INPUT'!$E$2:$E$9999,'QUALIFIED EFH'!FA$5))</f>
        <v>0</v>
      </c>
      <c r="FB62" s="476">
        <f>IF(FB$2&lt;&gt;"",IF($C62&lt;&gt;"TBA",FB$2/114,0),SUMIFS('HOURS&amp;CYCLES INPUT'!$F$2:$F$9999,'HOURS&amp;CYCLES INPUT'!$C$2:$C$9999,'QUALIFIED EFH'!$C62,'HOURS&amp;CYCLES INPUT'!$D$2:$D$9999,'QUALIFIED EFH'!FB$4,'HOURS&amp;CYCLES INPUT'!$E$2:$E$9999,'QUALIFIED EFH'!FB$5))</f>
        <v>0</v>
      </c>
      <c r="FC62" s="476">
        <f>IF(FC$2&lt;&gt;"",IF($C62&lt;&gt;"TBA",FC$2/114,0),SUMIFS('HOURS&amp;CYCLES INPUT'!$F$2:$F$9999,'HOURS&amp;CYCLES INPUT'!$C$2:$C$9999,'QUALIFIED EFH'!$C62,'HOURS&amp;CYCLES INPUT'!$D$2:$D$9999,'QUALIFIED EFH'!FC$4,'HOURS&amp;CYCLES INPUT'!$E$2:$E$9999,'QUALIFIED EFH'!FC$5))</f>
        <v>0</v>
      </c>
      <c r="FD62" s="476">
        <f>IF(FD$2&lt;&gt;"",IF($C62&lt;&gt;"TBA",FD$2/114,0),SUMIFS('HOURS&amp;CYCLES INPUT'!$F$2:$F$9999,'HOURS&amp;CYCLES INPUT'!$C$2:$C$9999,'QUALIFIED EFH'!$C62,'HOURS&amp;CYCLES INPUT'!$D$2:$D$9999,'QUALIFIED EFH'!FD$4,'HOURS&amp;CYCLES INPUT'!$E$2:$E$9999,'QUALIFIED EFH'!FD$5))</f>
        <v>0</v>
      </c>
      <c r="FE62" s="476">
        <f>IF(FE$2&lt;&gt;"",IF($C62&lt;&gt;"TBA",FE$2/114,0),SUMIFS('HOURS&amp;CYCLES INPUT'!$F$2:$F$9999,'HOURS&amp;CYCLES INPUT'!$C$2:$C$9999,'QUALIFIED EFH'!$C62,'HOURS&amp;CYCLES INPUT'!$D$2:$D$9999,'QUALIFIED EFH'!FE$4,'HOURS&amp;CYCLES INPUT'!$E$2:$E$9999,'QUALIFIED EFH'!FE$5))</f>
        <v>0</v>
      </c>
      <c r="FF62" s="476">
        <f>IF(FF$2&lt;&gt;"",IF($C62&lt;&gt;"TBA",FF$2/114,0),SUMIFS('HOURS&amp;CYCLES INPUT'!$F$2:$F$9999,'HOURS&amp;CYCLES INPUT'!$C$2:$C$9999,'QUALIFIED EFH'!$C62,'HOURS&amp;CYCLES INPUT'!$D$2:$D$9999,'QUALIFIED EFH'!FF$4,'HOURS&amp;CYCLES INPUT'!$E$2:$E$9999,'QUALIFIED EFH'!FF$5))</f>
        <v>0</v>
      </c>
      <c r="FG62" s="476">
        <f>IF(FG$2&lt;&gt;"",IF($C62&lt;&gt;"TBA",FG$2/114,0),SUMIFS('HOURS&amp;CYCLES INPUT'!$F$2:$F$9999,'HOURS&amp;CYCLES INPUT'!$C$2:$C$9999,'QUALIFIED EFH'!$C62,'HOURS&amp;CYCLES INPUT'!$D$2:$D$9999,'QUALIFIED EFH'!FG$4,'HOURS&amp;CYCLES INPUT'!$E$2:$E$9999,'QUALIFIED EFH'!FG$5))</f>
        <v>0</v>
      </c>
      <c r="FH62" s="476">
        <f>IF(FH$2&lt;&gt;"",IF($C62&lt;&gt;"TBA",FH$2/114,0),SUMIFS('HOURS&amp;CYCLES INPUT'!$F$2:$F$9999,'HOURS&amp;CYCLES INPUT'!$C$2:$C$9999,'QUALIFIED EFH'!$C62,'HOURS&amp;CYCLES INPUT'!$D$2:$D$9999,'QUALIFIED EFH'!FH$4,'HOURS&amp;CYCLES INPUT'!$E$2:$E$9999,'QUALIFIED EFH'!FH$5))</f>
        <v>0</v>
      </c>
      <c r="FI62" s="476">
        <f>IF(FI$2&lt;&gt;"",IF($C62&lt;&gt;"TBA",FI$2/114,0),SUMIFS('HOURS&amp;CYCLES INPUT'!$F$2:$F$9999,'HOURS&amp;CYCLES INPUT'!$C$2:$C$9999,'QUALIFIED EFH'!$C62,'HOURS&amp;CYCLES INPUT'!$D$2:$D$9999,'QUALIFIED EFH'!FI$4,'HOURS&amp;CYCLES INPUT'!$E$2:$E$9999,'QUALIFIED EFH'!FI$5))</f>
        <v>0</v>
      </c>
      <c r="FJ62" s="476">
        <f>IF(FJ$2&lt;&gt;"",IF($C62&lt;&gt;"TBA",FJ$2/114,0),SUMIFS('HOURS&amp;CYCLES INPUT'!$F$2:$F$9999,'HOURS&amp;CYCLES INPUT'!$C$2:$C$9999,'QUALIFIED EFH'!$C62,'HOURS&amp;CYCLES INPUT'!$D$2:$D$9999,'QUALIFIED EFH'!FJ$4,'HOURS&amp;CYCLES INPUT'!$E$2:$E$9999,'QUALIFIED EFH'!FJ$5))</f>
        <v>0</v>
      </c>
      <c r="FK62" s="476">
        <f>IF(FK$2&lt;&gt;"",IF($C62&lt;&gt;"TBA",FK$2/114,0),SUMIFS('HOURS&amp;CYCLES INPUT'!$F$2:$F$9999,'HOURS&amp;CYCLES INPUT'!$C$2:$C$9999,'QUALIFIED EFH'!$C62,'HOURS&amp;CYCLES INPUT'!$D$2:$D$9999,'QUALIFIED EFH'!FK$4,'HOURS&amp;CYCLES INPUT'!$E$2:$E$9999,'QUALIFIED EFH'!FK$5))</f>
        <v>0</v>
      </c>
      <c r="FL62" s="476">
        <f>IF(FL$2&lt;&gt;"",IF($C62&lt;&gt;"TBA",FL$2/114,0),SUMIFS('HOURS&amp;CYCLES INPUT'!$F$2:$F$9999,'HOURS&amp;CYCLES INPUT'!$C$2:$C$9999,'QUALIFIED EFH'!$C62,'HOURS&amp;CYCLES INPUT'!$D$2:$D$9999,'QUALIFIED EFH'!FL$4,'HOURS&amp;CYCLES INPUT'!$E$2:$E$9999,'QUALIFIED EFH'!FL$5))</f>
        <v>0</v>
      </c>
      <c r="FM62" s="476">
        <f>IF(FM$2&lt;&gt;"",IF($C62&lt;&gt;"TBA",FM$2/114,0),SUMIFS('HOURS&amp;CYCLES INPUT'!$F$2:$F$9999,'HOURS&amp;CYCLES INPUT'!$C$2:$C$9999,'QUALIFIED EFH'!$C62,'HOURS&amp;CYCLES INPUT'!$D$2:$D$9999,'QUALIFIED EFH'!FM$4,'HOURS&amp;CYCLES INPUT'!$E$2:$E$9999,'QUALIFIED EFH'!FM$5))</f>
        <v>0</v>
      </c>
      <c r="FN62" s="476">
        <f>IF(FN$2&lt;&gt;"",IF($C62&lt;&gt;"TBA",FN$2/114,0),SUMIFS('HOURS&amp;CYCLES INPUT'!$F$2:$F$9999,'HOURS&amp;CYCLES INPUT'!$C$2:$C$9999,'QUALIFIED EFH'!$C62,'HOURS&amp;CYCLES INPUT'!$D$2:$D$9999,'QUALIFIED EFH'!FN$4,'HOURS&amp;CYCLES INPUT'!$E$2:$E$9999,'QUALIFIED EFH'!FN$5))</f>
        <v>0</v>
      </c>
      <c r="FO62" s="476">
        <f>IF(FO$2&lt;&gt;"",IF($C62&lt;&gt;"TBA",FO$2/114,0),SUMIFS('HOURS&amp;CYCLES INPUT'!$F$2:$F$9999,'HOURS&amp;CYCLES INPUT'!$C$2:$C$9999,'QUALIFIED EFH'!$C62,'HOURS&amp;CYCLES INPUT'!$D$2:$D$9999,'QUALIFIED EFH'!FO$4,'HOURS&amp;CYCLES INPUT'!$E$2:$E$9999,'QUALIFIED EFH'!FO$5))</f>
        <v>0</v>
      </c>
      <c r="FP62" s="476">
        <f>IF(FP$2&lt;&gt;"",IF($C62&lt;&gt;"TBA",FP$2/114,0),SUMIFS('HOURS&amp;CYCLES INPUT'!$F$2:$F$9999,'HOURS&amp;CYCLES INPUT'!$C$2:$C$9999,'QUALIFIED EFH'!$C62,'HOURS&amp;CYCLES INPUT'!$D$2:$D$9999,'QUALIFIED EFH'!FP$4,'HOURS&amp;CYCLES INPUT'!$E$2:$E$9999,'QUALIFIED EFH'!FP$5))</f>
        <v>0</v>
      </c>
      <c r="FQ62" s="476">
        <f>IF(FQ$2&lt;&gt;"",IF($C62&lt;&gt;"TBA",FQ$2/114,0),SUMIFS('HOURS&amp;CYCLES INPUT'!$F$2:$F$9999,'HOURS&amp;CYCLES INPUT'!$C$2:$C$9999,'QUALIFIED EFH'!$C62,'HOURS&amp;CYCLES INPUT'!$D$2:$D$9999,'QUALIFIED EFH'!FQ$4,'HOURS&amp;CYCLES INPUT'!$E$2:$E$9999,'QUALIFIED EFH'!FQ$5))</f>
        <v>0</v>
      </c>
      <c r="FR62" s="476">
        <f>IF(FR$2&lt;&gt;"",IF($C62&lt;&gt;"TBA",FR$2/114,0),SUMIFS('HOURS&amp;CYCLES INPUT'!$F$2:$F$9999,'HOURS&amp;CYCLES INPUT'!$C$2:$C$9999,'QUALIFIED EFH'!$C62,'HOURS&amp;CYCLES INPUT'!$D$2:$D$9999,'QUALIFIED EFH'!FR$4,'HOURS&amp;CYCLES INPUT'!$E$2:$E$9999,'QUALIFIED EFH'!FR$5))</f>
        <v>0</v>
      </c>
      <c r="FS62" s="476">
        <f>IF(FS$2&lt;&gt;"",IF($C62&lt;&gt;"TBA",FS$2/114,0),SUMIFS('HOURS&amp;CYCLES INPUT'!$F$2:$F$9999,'HOURS&amp;CYCLES INPUT'!$C$2:$C$9999,'QUALIFIED EFH'!$C62,'HOURS&amp;CYCLES INPUT'!$D$2:$D$9999,'QUALIFIED EFH'!FS$4,'HOURS&amp;CYCLES INPUT'!$E$2:$E$9999,'QUALIFIED EFH'!FS$5))</f>
        <v>0</v>
      </c>
      <c r="FT62" s="476">
        <f>IF(FT$2&lt;&gt;"",IF($C62&lt;&gt;"TBA",FT$2/114,0),SUMIFS('HOURS&amp;CYCLES INPUT'!$F$2:$F$9999,'HOURS&amp;CYCLES INPUT'!$C$2:$C$9999,'QUALIFIED EFH'!$C62,'HOURS&amp;CYCLES INPUT'!$D$2:$D$9999,'QUALIFIED EFH'!FT$4,'HOURS&amp;CYCLES INPUT'!$E$2:$E$9999,'QUALIFIED EFH'!FT$5))</f>
        <v>0</v>
      </c>
      <c r="FU62" s="476">
        <f>IF(FU$2&lt;&gt;"",IF($C62&lt;&gt;"TBA",FU$2/114,0),SUMIFS('HOURS&amp;CYCLES INPUT'!$F$2:$F$9999,'HOURS&amp;CYCLES INPUT'!$C$2:$C$9999,'QUALIFIED EFH'!$C62,'HOURS&amp;CYCLES INPUT'!$D$2:$D$9999,'QUALIFIED EFH'!FU$4,'HOURS&amp;CYCLES INPUT'!$E$2:$E$9999,'QUALIFIED EFH'!FU$5))</f>
        <v>0</v>
      </c>
      <c r="FV62" s="476">
        <f>IF(FV$2&lt;&gt;"",IF($C62&lt;&gt;"TBA",FV$2/114,0),SUMIFS('HOURS&amp;CYCLES INPUT'!$F$2:$F$9999,'HOURS&amp;CYCLES INPUT'!$C$2:$C$9999,'QUALIFIED EFH'!$C62,'HOURS&amp;CYCLES INPUT'!$D$2:$D$9999,'QUALIFIED EFH'!FV$4,'HOURS&amp;CYCLES INPUT'!$E$2:$E$9999,'QUALIFIED EFH'!FV$5))</f>
        <v>0</v>
      </c>
      <c r="FW62" s="476">
        <f>IF(FW$2&lt;&gt;"",IF($C62&lt;&gt;"TBA",FW$2/114,0),SUMIFS('HOURS&amp;CYCLES INPUT'!$F$2:$F$9999,'HOURS&amp;CYCLES INPUT'!$C$2:$C$9999,'QUALIFIED EFH'!$C62,'HOURS&amp;CYCLES INPUT'!$D$2:$D$9999,'QUALIFIED EFH'!FW$4,'HOURS&amp;CYCLES INPUT'!$E$2:$E$9999,'QUALIFIED EFH'!FW$5))</f>
        <v>0</v>
      </c>
      <c r="FX62" s="476">
        <f>IF(FX$2&lt;&gt;"",IF($C62&lt;&gt;"TBA",FX$2/114,0),SUMIFS('HOURS&amp;CYCLES INPUT'!$F$2:$F$9999,'HOURS&amp;CYCLES INPUT'!$C$2:$C$9999,'QUALIFIED EFH'!$C62,'HOURS&amp;CYCLES INPUT'!$D$2:$D$9999,'QUALIFIED EFH'!FX$4,'HOURS&amp;CYCLES INPUT'!$E$2:$E$9999,'QUALIFIED EFH'!FX$5))</f>
        <v>0</v>
      </c>
      <c r="FY62" s="476">
        <f>IF(FY$2&lt;&gt;"",IF($C62&lt;&gt;"TBA",FY$2/114,0),SUMIFS('HOURS&amp;CYCLES INPUT'!$F$2:$F$9999,'HOURS&amp;CYCLES INPUT'!$C$2:$C$9999,'QUALIFIED EFH'!$C62,'HOURS&amp;CYCLES INPUT'!$D$2:$D$9999,'QUALIFIED EFH'!FY$4,'HOURS&amp;CYCLES INPUT'!$E$2:$E$9999,'QUALIFIED EFH'!FY$5))</f>
        <v>0</v>
      </c>
      <c r="FZ62" s="476">
        <f>IF(FZ$2&lt;&gt;"",IF($C62&lt;&gt;"TBA",FZ$2/114,0),SUMIFS('HOURS&amp;CYCLES INPUT'!$F$2:$F$9999,'HOURS&amp;CYCLES INPUT'!$C$2:$C$9999,'QUALIFIED EFH'!$C62,'HOURS&amp;CYCLES INPUT'!$D$2:$D$9999,'QUALIFIED EFH'!FZ$4,'HOURS&amp;CYCLES INPUT'!$E$2:$E$9999,'QUALIFIED EFH'!FZ$5))</f>
        <v>0</v>
      </c>
      <c r="GA62" s="476">
        <f>IF(GA$2&lt;&gt;"",IF($C62&lt;&gt;"TBA",GA$2/114,0),SUMIFS('HOURS&amp;CYCLES INPUT'!$F$2:$F$9999,'HOURS&amp;CYCLES INPUT'!$C$2:$C$9999,'QUALIFIED EFH'!$C62,'HOURS&amp;CYCLES INPUT'!$D$2:$D$9999,'QUALIFIED EFH'!GA$4,'HOURS&amp;CYCLES INPUT'!$E$2:$E$9999,'QUALIFIED EFH'!GA$5))</f>
        <v>0</v>
      </c>
      <c r="GB62" s="476">
        <f>IF(GB$2&lt;&gt;"",IF($C62&lt;&gt;"TBA",GB$2/114,0),SUMIFS('HOURS&amp;CYCLES INPUT'!$F$2:$F$9999,'HOURS&amp;CYCLES INPUT'!$C$2:$C$9999,'QUALIFIED EFH'!$C62,'HOURS&amp;CYCLES INPUT'!$D$2:$D$9999,'QUALIFIED EFH'!GB$4,'HOURS&amp;CYCLES INPUT'!$E$2:$E$9999,'QUALIFIED EFH'!GB$5))</f>
        <v>0</v>
      </c>
    </row>
    <row r="63" spans="3:184" x14ac:dyDescent="0.35">
      <c r="C63" s="472">
        <f>'QUALIFIED ENGINES'!D64</f>
        <v>91530</v>
      </c>
      <c r="D63" s="476">
        <f>IF(D$2&lt;&gt;"",IF($C63&lt;&gt;"TBA",D$2/114,0),SUMIFS('HOURS&amp;CYCLES INPUT'!$F$2:$F$9999,'HOURS&amp;CYCLES INPUT'!$C$2:$C$9999,'QUALIFIED EFH'!$C63,'HOURS&amp;CYCLES INPUT'!$D$2:$D$9999,'QUALIFIED EFH'!D$4,'HOURS&amp;CYCLES INPUT'!$E$2:$E$9999,'QUALIFIED EFH'!D$5))</f>
        <v>0</v>
      </c>
      <c r="E63" s="476">
        <f>IF(E$2&lt;&gt;"",IF($C63&lt;&gt;"TBA",E$2/114,0),SUMIFS('HOURS&amp;CYCLES INPUT'!$F$2:$F$9999,'HOURS&amp;CYCLES INPUT'!$C$2:$C$9999,'QUALIFIED EFH'!$C63,'HOURS&amp;CYCLES INPUT'!$D$2:$D$9999,'QUALIFIED EFH'!E$4,'HOURS&amp;CYCLES INPUT'!$E$2:$E$9999,'QUALIFIED EFH'!E$5))</f>
        <v>0</v>
      </c>
      <c r="F63" s="476">
        <f>IF(F$2&lt;&gt;"",IF($C63&lt;&gt;"TBA",F$2/114,0),SUMIFS('HOURS&amp;CYCLES INPUT'!$F$2:$F$9999,'HOURS&amp;CYCLES INPUT'!$C$2:$C$9999,'QUALIFIED EFH'!$C63,'HOURS&amp;CYCLES INPUT'!$D$2:$D$9999,'QUALIFIED EFH'!F$4,'HOURS&amp;CYCLES INPUT'!$E$2:$E$9999,'QUALIFIED EFH'!F$5))</f>
        <v>0</v>
      </c>
      <c r="G63" s="476">
        <f>IF(G$2&lt;&gt;"",IF($C63&lt;&gt;"TBA",G$2/114,0),SUMIFS('HOURS&amp;CYCLES INPUT'!$F$2:$F$9999,'HOURS&amp;CYCLES INPUT'!$C$2:$C$9999,'QUALIFIED EFH'!$C63,'HOURS&amp;CYCLES INPUT'!$D$2:$D$9999,'QUALIFIED EFH'!G$4,'HOURS&amp;CYCLES INPUT'!$E$2:$E$9999,'QUALIFIED EFH'!G$5))</f>
        <v>0</v>
      </c>
      <c r="H63" s="476">
        <f>IF(H$2&lt;&gt;"",IF($C63&lt;&gt;"TBA",H$2/114,0),SUMIFS('HOURS&amp;CYCLES INPUT'!$F$2:$F$9999,'HOURS&amp;CYCLES INPUT'!$C$2:$C$9999,'QUALIFIED EFH'!$C63,'HOURS&amp;CYCLES INPUT'!$D$2:$D$9999,'QUALIFIED EFH'!H$4,'HOURS&amp;CYCLES INPUT'!$E$2:$E$9999,'QUALIFIED EFH'!H$5))</f>
        <v>0</v>
      </c>
      <c r="I63" s="476">
        <f>IF(I$2&lt;&gt;"",IF($C63&lt;&gt;"TBA",I$2/114,0),SUMIFS('HOURS&amp;CYCLES INPUT'!$F$2:$F$9999,'HOURS&amp;CYCLES INPUT'!$C$2:$C$9999,'QUALIFIED EFH'!$C63,'HOURS&amp;CYCLES INPUT'!$D$2:$D$9999,'QUALIFIED EFH'!I$4,'HOURS&amp;CYCLES INPUT'!$E$2:$E$9999,'QUALIFIED EFH'!I$5))</f>
        <v>0</v>
      </c>
      <c r="J63" s="476">
        <f>IF(J$2&lt;&gt;"",IF($C63&lt;&gt;"TBA",J$2/114,0),SUMIFS('HOURS&amp;CYCLES INPUT'!$F$2:$F$9999,'HOURS&amp;CYCLES INPUT'!$C$2:$C$9999,'QUALIFIED EFH'!$C63,'HOURS&amp;CYCLES INPUT'!$D$2:$D$9999,'QUALIFIED EFH'!J$4,'HOURS&amp;CYCLES INPUT'!$E$2:$E$9999,'QUALIFIED EFH'!J$5))</f>
        <v>0</v>
      </c>
      <c r="K63" s="476">
        <f>IF(K$2&lt;&gt;"",IF($C63&lt;&gt;"TBA",K$2/114,0),SUMIFS('HOURS&amp;CYCLES INPUT'!$F$2:$F$9999,'HOURS&amp;CYCLES INPUT'!$C$2:$C$9999,'QUALIFIED EFH'!$C63,'HOURS&amp;CYCLES INPUT'!$D$2:$D$9999,'QUALIFIED EFH'!K$4,'HOURS&amp;CYCLES INPUT'!$E$2:$E$9999,'QUALIFIED EFH'!K$5))</f>
        <v>0</v>
      </c>
      <c r="L63" s="476">
        <f>IF(L$2&lt;&gt;"",IF($C63&lt;&gt;"TBA",L$2/114,0),SUMIFS('HOURS&amp;CYCLES INPUT'!$F$2:$F$9999,'HOURS&amp;CYCLES INPUT'!$C$2:$C$9999,'QUALIFIED EFH'!$C63,'HOURS&amp;CYCLES INPUT'!$D$2:$D$9999,'QUALIFIED EFH'!L$4,'HOURS&amp;CYCLES INPUT'!$E$2:$E$9999,'QUALIFIED EFH'!L$5))</f>
        <v>0</v>
      </c>
      <c r="M63" s="476">
        <f>IF(M$2&lt;&gt;"",IF($C63&lt;&gt;"TBA",M$2/114,0),SUMIFS('HOURS&amp;CYCLES INPUT'!$F$2:$F$9999,'HOURS&amp;CYCLES INPUT'!$C$2:$C$9999,'QUALIFIED EFH'!$C63,'HOURS&amp;CYCLES INPUT'!$D$2:$D$9999,'QUALIFIED EFH'!M$4,'HOURS&amp;CYCLES INPUT'!$E$2:$E$9999,'QUALIFIED EFH'!M$5))</f>
        <v>0</v>
      </c>
      <c r="N63" s="476">
        <f>IF(N$2&lt;&gt;"",IF($C63&lt;&gt;"TBA",N$2/114,0),SUMIFS('HOURS&amp;CYCLES INPUT'!$F$2:$F$9999,'HOURS&amp;CYCLES INPUT'!$C$2:$C$9999,'QUALIFIED EFH'!$C63,'HOURS&amp;CYCLES INPUT'!$D$2:$D$9999,'QUALIFIED EFH'!N$4,'HOURS&amp;CYCLES INPUT'!$E$2:$E$9999,'QUALIFIED EFH'!N$5))</f>
        <v>0</v>
      </c>
      <c r="O63" s="476">
        <f>IF(O$2&lt;&gt;"",IF($C63&lt;&gt;"TBA",O$2/114,0),SUMIFS('HOURS&amp;CYCLES INPUT'!$F$2:$F$9999,'HOURS&amp;CYCLES INPUT'!$C$2:$C$9999,'QUALIFIED EFH'!$C63,'HOURS&amp;CYCLES INPUT'!$D$2:$D$9999,'QUALIFIED EFH'!O$4,'HOURS&amp;CYCLES INPUT'!$E$2:$E$9999,'QUALIFIED EFH'!O$5))</f>
        <v>0</v>
      </c>
      <c r="P63" s="476">
        <f>IF(P$2&lt;&gt;"",IF($C63&lt;&gt;"TBA",P$2/114,0),SUMIFS('HOURS&amp;CYCLES INPUT'!$F$2:$F$9999,'HOURS&amp;CYCLES INPUT'!$C$2:$C$9999,'QUALIFIED EFH'!$C63,'HOURS&amp;CYCLES INPUT'!$D$2:$D$9999,'QUALIFIED EFH'!P$4,'HOURS&amp;CYCLES INPUT'!$E$2:$E$9999,'QUALIFIED EFH'!P$5))</f>
        <v>0</v>
      </c>
      <c r="Q63" s="476">
        <f>IF(Q$2&lt;&gt;"",IF($C63&lt;&gt;"TBA",Q$2/114,0),SUMIFS('HOURS&amp;CYCLES INPUT'!$F$2:$F$9999,'HOURS&amp;CYCLES INPUT'!$C$2:$C$9999,'QUALIFIED EFH'!$C63,'HOURS&amp;CYCLES INPUT'!$D$2:$D$9999,'QUALIFIED EFH'!Q$4,'HOURS&amp;CYCLES INPUT'!$E$2:$E$9999,'QUALIFIED EFH'!Q$5))</f>
        <v>0</v>
      </c>
      <c r="R63" s="476">
        <f>IF(R$1&lt;&gt;"",IF($C63&lt;&gt;"TBA",R$1/114,0),SUMIFS('HOURS&amp;CYCLES INPUT'!$F$2:$F$9999,'HOURS&amp;CYCLES INPUT'!$C$2:$C$9999,'QUALIFIED EFH'!$C63,'HOURS&amp;CYCLES INPUT'!$D$2:$D$9999,'QUALIFIED EFH'!R$4,'HOURS&amp;CYCLES INPUT'!$E$2:$E$9999,'QUALIFIED EFH'!R$5))</f>
        <v>0</v>
      </c>
      <c r="S63" s="476">
        <f>IF(S$2&lt;&gt;"",IF($C63&lt;&gt;"TBA",S$2/114,0),SUMIFS('HOURS&amp;CYCLES INPUT'!$F$2:$F$9999,'HOURS&amp;CYCLES INPUT'!$C$2:$C$9999,'QUALIFIED EFH'!$C63,'HOURS&amp;CYCLES INPUT'!$D$2:$D$9999,'QUALIFIED EFH'!S$4,'HOURS&amp;CYCLES INPUT'!$E$2:$E$9999,'QUALIFIED EFH'!S$5))</f>
        <v>0</v>
      </c>
      <c r="T63" s="476">
        <f>IF(T$2&lt;&gt;"",IF($C63&lt;&gt;"TBA",T$2/114,0),SUMIFS('HOURS&amp;CYCLES INPUT'!$F$2:$F$9999,'HOURS&amp;CYCLES INPUT'!$C$2:$C$9999,'QUALIFIED EFH'!$C63,'HOURS&amp;CYCLES INPUT'!$D$2:$D$9999,'QUALIFIED EFH'!T$4,'HOURS&amp;CYCLES INPUT'!$E$2:$E$9999,'QUALIFIED EFH'!T$5))</f>
        <v>0</v>
      </c>
      <c r="U63" s="476">
        <f>IF(U$2&lt;&gt;"",IF($C63&lt;&gt;"TBA",U$2/114,0),SUMIFS('HOURS&amp;CYCLES INPUT'!$F$2:$F$9999,'HOURS&amp;CYCLES INPUT'!$C$2:$C$9999,'QUALIFIED EFH'!$C63,'HOURS&amp;CYCLES INPUT'!$D$2:$D$9999,'QUALIFIED EFH'!U$4,'HOURS&amp;CYCLES INPUT'!$E$2:$E$9999,'QUALIFIED EFH'!U$5))</f>
        <v>0</v>
      </c>
      <c r="V63" s="476">
        <f>IF(V$2&lt;&gt;"",IF($C63&lt;&gt;"TBA",V$2/114,0),SUMIFS('HOURS&amp;CYCLES INPUT'!$F$2:$F$9999,'HOURS&amp;CYCLES INPUT'!$C$2:$C$9999,'QUALIFIED EFH'!$C63,'HOURS&amp;CYCLES INPUT'!$D$2:$D$9999,'QUALIFIED EFH'!V$4,'HOURS&amp;CYCLES INPUT'!$E$2:$E$9999,'QUALIFIED EFH'!V$5))</f>
        <v>0</v>
      </c>
      <c r="W63" s="476">
        <f>IF(W$2&lt;&gt;"",IF($C63&lt;&gt;"TBA",W$2/114,0),SUMIFS('HOURS&amp;CYCLES INPUT'!$F$2:$F$9999,'HOURS&amp;CYCLES INPUT'!$C$2:$C$9999,'QUALIFIED EFH'!$C63,'HOURS&amp;CYCLES INPUT'!$D$2:$D$9999,'QUALIFIED EFH'!W$4,'HOURS&amp;CYCLES INPUT'!$E$2:$E$9999,'QUALIFIED EFH'!W$5))</f>
        <v>0</v>
      </c>
      <c r="X63" s="476">
        <f>IF(X$2&lt;&gt;"",IF($C63&lt;&gt;"TBA",X$2/114,0),SUMIFS('HOURS&amp;CYCLES INPUT'!$F$2:$F$9999,'HOURS&amp;CYCLES INPUT'!$C$2:$C$9999,'QUALIFIED EFH'!$C63,'HOURS&amp;CYCLES INPUT'!$D$2:$D$9999,'QUALIFIED EFH'!X$4,'HOURS&amp;CYCLES INPUT'!$E$2:$E$9999,'QUALIFIED EFH'!X$5))</f>
        <v>0</v>
      </c>
      <c r="Y63" s="476">
        <f>IF(Y$2&lt;&gt;"",IF($C63&lt;&gt;"TBA",Y$2/114,0),SUMIFS('HOURS&amp;CYCLES INPUT'!$F$2:$F$9999,'HOURS&amp;CYCLES INPUT'!$C$2:$C$9999,'QUALIFIED EFH'!$C63,'HOURS&amp;CYCLES INPUT'!$D$2:$D$9999,'QUALIFIED EFH'!Y$4,'HOURS&amp;CYCLES INPUT'!$E$2:$E$9999,'QUALIFIED EFH'!Y$5))</f>
        <v>206.8</v>
      </c>
      <c r="Z63" s="476">
        <f>IF(Z$2&lt;&gt;"",IF($C63&lt;&gt;"TBA",Z$2/114,0),SUMIFS('HOURS&amp;CYCLES INPUT'!$F$2:$F$9999,'HOURS&amp;CYCLES INPUT'!$C$2:$C$9999,'QUALIFIED EFH'!$C63,'HOURS&amp;CYCLES INPUT'!$D$2:$D$9999,'QUALIFIED EFH'!Z$4,'HOURS&amp;CYCLES INPUT'!$E$2:$E$9999,'QUALIFIED EFH'!Z$5))</f>
        <v>377.12</v>
      </c>
      <c r="AA63" s="476">
        <f>IF(AA$2&lt;&gt;"",IF($C63&lt;&gt;"TBA",AA$2/114,0),SUMIFS('HOURS&amp;CYCLES INPUT'!$F$2:$F$9999,'HOURS&amp;CYCLES INPUT'!$C$2:$C$9999,'QUALIFIED EFH'!$C63,'HOURS&amp;CYCLES INPUT'!$D$2:$D$9999,'QUALIFIED EFH'!AA$4,'HOURS&amp;CYCLES INPUT'!$E$2:$E$9999,'QUALIFIED EFH'!AA$5))</f>
        <v>415.93</v>
      </c>
      <c r="AB63" s="476">
        <f>IF(AB$2&lt;&gt;"",IF($C63&lt;&gt;"TBA",AB$2/114,0),SUMIFS('HOURS&amp;CYCLES INPUT'!$F$2:$F$9999,'HOURS&amp;CYCLES INPUT'!$C$2:$C$9999,'QUALIFIED EFH'!$C63,'HOURS&amp;CYCLES INPUT'!$D$2:$D$9999,'QUALIFIED EFH'!AB$4,'HOURS&amp;CYCLES INPUT'!$E$2:$E$9999,'QUALIFIED EFH'!AB$5))</f>
        <v>373.73</v>
      </c>
      <c r="AC63" s="476">
        <f>IF(AC$2&lt;&gt;"",IF($C63&lt;&gt;"TBA",AC$2/114,0),SUMIFS('HOURS&amp;CYCLES INPUT'!$F$2:$F$9999,'HOURS&amp;CYCLES INPUT'!$C$2:$C$9999,'QUALIFIED EFH'!$C63,'HOURS&amp;CYCLES INPUT'!$D$2:$D$9999,'QUALIFIED EFH'!AC$4,'HOURS&amp;CYCLES INPUT'!$E$2:$E$9999,'QUALIFIED EFH'!AC$5))</f>
        <v>416.2</v>
      </c>
      <c r="AD63" s="476">
        <f>IF(AD$2&lt;&gt;"",IF($C63&lt;&gt;"TBA",AD$2/114,0),SUMIFS('HOURS&amp;CYCLES INPUT'!$F$2:$F$9999,'HOURS&amp;CYCLES INPUT'!$C$2:$C$9999,'QUALIFIED EFH'!$C63,'HOURS&amp;CYCLES INPUT'!$D$2:$D$9999,'QUALIFIED EFH'!AD$4,'HOURS&amp;CYCLES INPUT'!$E$2:$E$9999,'QUALIFIED EFH'!AD$5))</f>
        <v>385.52</v>
      </c>
      <c r="AE63" s="476">
        <f>IF(AE$2&lt;&gt;"",IF($C63&lt;&gt;"TBA",AE$2/114,0),SUMIFS('HOURS&amp;CYCLES INPUT'!$F$2:$F$9999,'HOURS&amp;CYCLES INPUT'!$C$2:$C$9999,'QUALIFIED EFH'!$C63,'HOURS&amp;CYCLES INPUT'!$D$2:$D$9999,'QUALIFIED EFH'!AE$4,'HOURS&amp;CYCLES INPUT'!$E$2:$E$9999,'QUALIFIED EFH'!AE$5))</f>
        <v>411.18</v>
      </c>
      <c r="AF63" s="476">
        <f>IF(AF$2&lt;&gt;"",IF($C63&lt;&gt;"TBA",AF$2/114,0),SUMIFS('HOURS&amp;CYCLES INPUT'!$F$2:$F$9999,'HOURS&amp;CYCLES INPUT'!$C$2:$C$9999,'QUALIFIED EFH'!$C63,'HOURS&amp;CYCLES INPUT'!$D$2:$D$9999,'QUALIFIED EFH'!AF$4,'HOURS&amp;CYCLES INPUT'!$E$2:$E$9999,'QUALIFIED EFH'!AF$5))</f>
        <v>406.7</v>
      </c>
      <c r="AG63" s="476">
        <f>IF(AG$2&lt;&gt;"",IF($C63&lt;&gt;"TBA",AG$2/114,0),SUMIFS('HOURS&amp;CYCLES INPUT'!$F$2:$F$9999,'HOURS&amp;CYCLES INPUT'!$C$2:$C$9999,'QUALIFIED EFH'!$C63,'HOURS&amp;CYCLES INPUT'!$D$2:$D$9999,'QUALIFIED EFH'!AG$4,'HOURS&amp;CYCLES INPUT'!$E$2:$E$9999,'QUALIFIED EFH'!AG$5))</f>
        <v>337.77</v>
      </c>
      <c r="AH63" s="476">
        <f>IF(AH$2&lt;&gt;"",IF($C63&lt;&gt;"TBA",AH$2/114,0),SUMIFS('HOURS&amp;CYCLES INPUT'!$F$2:$F$9999,'HOURS&amp;CYCLES INPUT'!$C$2:$C$9999,'QUALIFIED EFH'!$C63,'HOURS&amp;CYCLES INPUT'!$D$2:$D$9999,'QUALIFIED EFH'!AH$4,'HOURS&amp;CYCLES INPUT'!$E$2:$E$9999,'QUALIFIED EFH'!AH$5))</f>
        <v>421.56</v>
      </c>
      <c r="AI63" s="476">
        <f>IF(AI$2&lt;&gt;"",IF($C63&lt;&gt;"TBA",AI$2/114,0),SUMIFS('HOURS&amp;CYCLES INPUT'!$F$2:$F$9999,'HOURS&amp;CYCLES INPUT'!$C$2:$C$9999,'QUALIFIED EFH'!$C63,'HOURS&amp;CYCLES INPUT'!$D$2:$D$9999,'QUALIFIED EFH'!AI$4,'HOURS&amp;CYCLES INPUT'!$E$2:$E$9999,'QUALIFIED EFH'!AI$5))</f>
        <v>457.12</v>
      </c>
      <c r="AJ63" s="476">
        <f>IF(AJ$2&lt;&gt;"",IF($C63&lt;&gt;"TBA",AJ$2/114,0),SUMIFS('HOURS&amp;CYCLES INPUT'!$F$2:$F$9999,'HOURS&amp;CYCLES INPUT'!$C$2:$C$9999,'QUALIFIED EFH'!$C63,'HOURS&amp;CYCLES INPUT'!$D$2:$D$9999,'QUALIFIED EFH'!AJ$4,'HOURS&amp;CYCLES INPUT'!$E$2:$E$9999,'QUALIFIED EFH'!AJ$5))</f>
        <v>453.67</v>
      </c>
      <c r="AK63" s="476">
        <f>IF(AK$2&lt;&gt;"",IF($C63&lt;&gt;"TBA",AK$2/114,0),SUMIFS('HOURS&amp;CYCLES INPUT'!$F$2:$F$9999,'HOURS&amp;CYCLES INPUT'!$C$2:$C$9999,'QUALIFIED EFH'!$C63,'HOURS&amp;CYCLES INPUT'!$D$2:$D$9999,'QUALIFIED EFH'!AK$4,'HOURS&amp;CYCLES INPUT'!$E$2:$E$9999,'QUALIFIED EFH'!AK$5))</f>
        <v>451.53</v>
      </c>
      <c r="AL63" s="476">
        <f>IF(AL$2&lt;&gt;"",IF($C63&lt;&gt;"TBA",AL$2/114,0),SUMIFS('HOURS&amp;CYCLES INPUT'!$F$2:$F$9999,'HOURS&amp;CYCLES INPUT'!$C$2:$C$9999,'QUALIFIED EFH'!$C63,'HOURS&amp;CYCLES INPUT'!$D$2:$D$9999,'QUALIFIED EFH'!AL$4,'HOURS&amp;CYCLES INPUT'!$E$2:$E$9999,'QUALIFIED EFH'!AL$5))</f>
        <v>443.78</v>
      </c>
      <c r="AM63" s="476">
        <f>IF(AM$2&lt;&gt;"",IF($C63&lt;&gt;"TBA",AM$2/114,0),SUMIFS('HOURS&amp;CYCLES INPUT'!$F$2:$F$9999,'HOURS&amp;CYCLES INPUT'!$C$2:$C$9999,'QUALIFIED EFH'!$C63,'HOURS&amp;CYCLES INPUT'!$D$2:$D$9999,'QUALIFIED EFH'!AM$4,'HOURS&amp;CYCLES INPUT'!$E$2:$E$9999,'QUALIFIED EFH'!AM$5))</f>
        <v>397.3</v>
      </c>
      <c r="AN63" s="476">
        <f>IF(AN$2&lt;&gt;"",IF($C63&lt;&gt;"TBA",AN$2/114,0),SUMIFS('HOURS&amp;CYCLES INPUT'!$F$2:$F$9999,'HOURS&amp;CYCLES INPUT'!$C$2:$C$9999,'QUALIFIED EFH'!$C63,'HOURS&amp;CYCLES INPUT'!$D$2:$D$9999,'QUALIFIED EFH'!AN$4,'HOURS&amp;CYCLES INPUT'!$E$2:$E$9999,'QUALIFIED EFH'!AN$5))</f>
        <v>446.33</v>
      </c>
      <c r="AO63" s="476">
        <f>IF(AO$2&lt;&gt;"",IF($C63&lt;&gt;"TBA",AO$2/114,0),SUMIFS('HOURS&amp;CYCLES INPUT'!$F$2:$F$9999,'HOURS&amp;CYCLES INPUT'!$C$2:$C$9999,'QUALIFIED EFH'!$C63,'HOURS&amp;CYCLES INPUT'!$D$2:$D$9999,'QUALIFIED EFH'!AO$4,'HOURS&amp;CYCLES INPUT'!$E$2:$E$9999,'QUALIFIED EFH'!AO$5))</f>
        <v>410.89</v>
      </c>
      <c r="AP63" s="476">
        <f>IF(AP$2&lt;&gt;"",IF($C63&lt;&gt;"TBA",AP$2/114,0),SUMIFS('HOURS&amp;CYCLES INPUT'!$F$2:$F$9999,'HOURS&amp;CYCLES INPUT'!$C$2:$C$9999,'QUALIFIED EFH'!$C63,'HOURS&amp;CYCLES INPUT'!$D$2:$D$9999,'QUALIFIED EFH'!AP$4,'HOURS&amp;CYCLES INPUT'!$E$2:$E$9999,'QUALIFIED EFH'!AP$5))</f>
        <v>384.38</v>
      </c>
      <c r="AQ63" s="476">
        <f>IF(AQ$2&lt;&gt;"",IF($C63&lt;&gt;"TBA",AQ$2/114,0),SUMIFS('HOURS&amp;CYCLES INPUT'!$F$2:$F$9999,'HOURS&amp;CYCLES INPUT'!$C$2:$C$9999,'QUALIFIED EFH'!$C63,'HOURS&amp;CYCLES INPUT'!$D$2:$D$9999,'QUALIFIED EFH'!AQ$4,'HOURS&amp;CYCLES INPUT'!$E$2:$E$9999,'QUALIFIED EFH'!AQ$5))</f>
        <v>299.52</v>
      </c>
      <c r="AR63" s="476">
        <f>IF(AR$2&lt;&gt;"",IF($C63&lt;&gt;"TBA",AR$2/114,0),SUMIFS('HOURS&amp;CYCLES INPUT'!$F$2:$F$9999,'HOURS&amp;CYCLES INPUT'!$C$2:$C$9999,'QUALIFIED EFH'!$C63,'HOURS&amp;CYCLES INPUT'!$D$2:$D$9999,'QUALIFIED EFH'!AR$4,'HOURS&amp;CYCLES INPUT'!$E$2:$E$9999,'QUALIFIED EFH'!AR$5))</f>
        <v>0</v>
      </c>
      <c r="AS63" s="476">
        <f>IF(AS$2&lt;&gt;"",IF($C63&lt;&gt;"TBA",AS$2/114,0),SUMIFS('HOURS&amp;CYCLES INPUT'!$F$2:$F$9999,'HOURS&amp;CYCLES INPUT'!$C$2:$C$9999,'QUALIFIED EFH'!$C63,'HOURS&amp;CYCLES INPUT'!$D$2:$D$9999,'QUALIFIED EFH'!AS$4,'HOURS&amp;CYCLES INPUT'!$E$2:$E$9999,'QUALIFIED EFH'!AS$5))</f>
        <v>0</v>
      </c>
      <c r="AT63" s="476">
        <f>IF(AT$2&lt;&gt;"",IF($C63&lt;&gt;"TBA",AT$2/114,0),SUMIFS('HOURS&amp;CYCLES INPUT'!$F$2:$F$9999,'HOURS&amp;CYCLES INPUT'!$C$2:$C$9999,'QUALIFIED EFH'!$C63,'HOURS&amp;CYCLES INPUT'!$D$2:$D$9999,'QUALIFIED EFH'!AT$4,'HOURS&amp;CYCLES INPUT'!$E$2:$E$9999,'QUALIFIED EFH'!AT$5))</f>
        <v>0</v>
      </c>
      <c r="AU63" s="476">
        <f>IF(AU$2&lt;&gt;"",IF($C63&lt;&gt;"TBA",AU$2/114,0),SUMIFS('HOURS&amp;CYCLES INPUT'!$F$2:$F$9999,'HOURS&amp;CYCLES INPUT'!$C$2:$C$9999,'QUALIFIED EFH'!$C63,'HOURS&amp;CYCLES INPUT'!$D$2:$D$9999,'QUALIFIED EFH'!AU$4,'HOURS&amp;CYCLES INPUT'!$E$2:$E$9999,'QUALIFIED EFH'!AU$5))</f>
        <v>25.81</v>
      </c>
      <c r="AV63" s="476">
        <f>IF(AV$2&lt;&gt;"",IF($C63&lt;&gt;"TBA",AV$2/114,0),SUMIFS('HOURS&amp;CYCLES INPUT'!$F$2:$F$9999,'HOURS&amp;CYCLES INPUT'!$C$2:$C$9999,'QUALIFIED EFH'!$C63,'HOURS&amp;CYCLES INPUT'!$D$2:$D$9999,'QUALIFIED EFH'!AV$4,'HOURS&amp;CYCLES INPUT'!$E$2:$E$9999,'QUALIFIED EFH'!AV$5))</f>
        <v>148.62</v>
      </c>
      <c r="AW63" s="476">
        <f>IF(AW$2&lt;&gt;"",IF($C63&lt;&gt;"TBA",AW$2/114,0),SUMIFS('HOURS&amp;CYCLES INPUT'!$F$2:$F$9999,'HOURS&amp;CYCLES INPUT'!$C$2:$C$9999,'QUALIFIED EFH'!$C63,'HOURS&amp;CYCLES INPUT'!$D$2:$D$9999,'QUALIFIED EFH'!AW$4,'HOURS&amp;CYCLES INPUT'!$E$2:$E$9999,'QUALIFIED EFH'!AW$5))</f>
        <v>115.48</v>
      </c>
      <c r="AX63" s="476">
        <f>IF(AX$2&lt;&gt;"",IF($C63&lt;&gt;"TBA",AX$2/114,0),SUMIFS('HOURS&amp;CYCLES INPUT'!$F$2:$F$9999,'HOURS&amp;CYCLES INPUT'!$C$2:$C$9999,'QUALIFIED EFH'!$C63,'HOURS&amp;CYCLES INPUT'!$D$2:$D$9999,'QUALIFIED EFH'!AX$4,'HOURS&amp;CYCLES INPUT'!$E$2:$E$9999,'QUALIFIED EFH'!AX$5))</f>
        <v>130.91999999999999</v>
      </c>
      <c r="AY63" s="476">
        <f>IF(AY$2&lt;&gt;"",IF($C63&lt;&gt;"TBA",AY$2/114,0),SUMIFS('HOURS&amp;CYCLES INPUT'!$F$2:$F$9999,'HOURS&amp;CYCLES INPUT'!$C$2:$C$9999,'QUALIFIED EFH'!$C63,'HOURS&amp;CYCLES INPUT'!$D$2:$D$9999,'QUALIFIED EFH'!AY$4,'HOURS&amp;CYCLES INPUT'!$E$2:$E$9999,'QUALIFIED EFH'!AY$5))</f>
        <v>168.5</v>
      </c>
      <c r="AZ63" s="476">
        <f>IF(AZ$2&lt;&gt;"",IF($C63&lt;&gt;"TBA",AZ$2/114,0),SUMIFS('HOURS&amp;CYCLES INPUT'!$F$2:$F$9999,'HOURS&amp;CYCLES INPUT'!$C$2:$C$9999,'QUALIFIED EFH'!$C63,'HOURS&amp;CYCLES INPUT'!$D$2:$D$9999,'QUALIFIED EFH'!AZ$4,'HOURS&amp;CYCLES INPUT'!$E$2:$E$9999,'QUALIFIED EFH'!AZ$5))</f>
        <v>251.02</v>
      </c>
      <c r="BA63" s="476">
        <f>IF(BA$2&lt;&gt;"",IF($C63&lt;&gt;"TBA",BA$2/114,0),SUMIFS('HOURS&amp;CYCLES INPUT'!$F$2:$F$9999,'HOURS&amp;CYCLES INPUT'!$C$2:$C$9999,'QUALIFIED EFH'!$C63,'HOURS&amp;CYCLES INPUT'!$D$2:$D$9999,'QUALIFIED EFH'!BA$4,'HOURS&amp;CYCLES INPUT'!$E$2:$E$9999,'QUALIFIED EFH'!BA$5))</f>
        <v>100.78</v>
      </c>
      <c r="BB63" s="476">
        <f>IF(BB$2&lt;&gt;"",IF($C63&lt;&gt;"TBA",BB$2/114,0),SUMIFS('HOURS&amp;CYCLES INPUT'!$F$2:$F$9999,'HOURS&amp;CYCLES INPUT'!$C$2:$C$9999,'QUALIFIED EFH'!$C63,'HOURS&amp;CYCLES INPUT'!$D$2:$D$9999,'QUALIFIED EFH'!BB$4,'HOURS&amp;CYCLES INPUT'!$E$2:$E$9999,'QUALIFIED EFH'!BB$5))</f>
        <v>0</v>
      </c>
      <c r="BC63" s="476">
        <f>IF(BC$2&lt;&gt;"",IF($C63&lt;&gt;"TBA",BC$2/114,0),SUMIFS('HOURS&amp;CYCLES INPUT'!$F$2:$F$9999,'HOURS&amp;CYCLES INPUT'!$C$2:$C$9999,'QUALIFIED EFH'!$C63,'HOURS&amp;CYCLES INPUT'!$D$2:$D$9999,'QUALIFIED EFH'!BC$4,'HOURS&amp;CYCLES INPUT'!$E$2:$E$9999,'QUALIFIED EFH'!BC$5))</f>
        <v>0</v>
      </c>
      <c r="BD63" s="476">
        <f>IF(BD$2&lt;&gt;"",IF($C63&lt;&gt;"TBA",BD$2/114,0),SUMIFS('HOURS&amp;CYCLES INPUT'!$F$2:$F$9999,'HOURS&amp;CYCLES INPUT'!$C$2:$C$9999,'QUALIFIED EFH'!$C63,'HOURS&amp;CYCLES INPUT'!$D$2:$D$9999,'QUALIFIED EFH'!BD$4,'HOURS&amp;CYCLES INPUT'!$E$2:$E$9999,'QUALIFIED EFH'!BD$5))</f>
        <v>0</v>
      </c>
      <c r="BE63" s="476">
        <f>IF(BE$2&lt;&gt;"",IF($C63&lt;&gt;"TBA",BE$2/114,0),SUMIFS('HOURS&amp;CYCLES INPUT'!$F$2:$F$9999,'HOURS&amp;CYCLES INPUT'!$C$2:$C$9999,'QUALIFIED EFH'!$C63,'HOURS&amp;CYCLES INPUT'!$D$2:$D$9999,'QUALIFIED EFH'!BE$4,'HOURS&amp;CYCLES INPUT'!$E$2:$E$9999,'QUALIFIED EFH'!BE$5))</f>
        <v>0</v>
      </c>
      <c r="BF63" s="476">
        <f>IF(BF$2&lt;&gt;"",IF($C63&lt;&gt;"TBA",BF$2/114,0),SUMIFS('HOURS&amp;CYCLES INPUT'!$F$2:$F$9999,'HOURS&amp;CYCLES INPUT'!$C$2:$C$9999,'QUALIFIED EFH'!$C63,'HOURS&amp;CYCLES INPUT'!$D$2:$D$9999,'QUALIFIED EFH'!BF$4,'HOURS&amp;CYCLES INPUT'!$E$2:$E$9999,'QUALIFIED EFH'!BF$5))</f>
        <v>0</v>
      </c>
      <c r="BG63" s="476">
        <f>IF(BG$2&lt;&gt;"",IF($C63&lt;&gt;"TBA",BG$2/114,0),SUMIFS('HOURS&amp;CYCLES INPUT'!$F$2:$F$9999,'HOURS&amp;CYCLES INPUT'!$C$2:$C$9999,'QUALIFIED EFH'!$C63,'HOURS&amp;CYCLES INPUT'!$D$2:$D$9999,'QUALIFIED EFH'!BG$4,'HOURS&amp;CYCLES INPUT'!$E$2:$E$9999,'QUALIFIED EFH'!BG$5))</f>
        <v>0</v>
      </c>
      <c r="BH63" s="476">
        <f>IF(BH$2&lt;&gt;"",IF($C63&lt;&gt;"TBA",BH$2/114,0),SUMIFS('HOURS&amp;CYCLES INPUT'!$F$2:$F$9999,'HOURS&amp;CYCLES INPUT'!$C$2:$C$9999,'QUALIFIED EFH'!$C63,'HOURS&amp;CYCLES INPUT'!$D$2:$D$9999,'QUALIFIED EFH'!BH$4,'HOURS&amp;CYCLES INPUT'!$E$2:$E$9999,'QUALIFIED EFH'!BH$5))</f>
        <v>0</v>
      </c>
      <c r="BI63" s="476">
        <f>IF(BI$2&lt;&gt;"",IF($C63&lt;&gt;"TBA",BI$2/114,0),SUMIFS('HOURS&amp;CYCLES INPUT'!$F$2:$F$9999,'HOURS&amp;CYCLES INPUT'!$C$2:$C$9999,'QUALIFIED EFH'!$C63,'HOURS&amp;CYCLES INPUT'!$D$2:$D$9999,'QUALIFIED EFH'!BI$4,'HOURS&amp;CYCLES INPUT'!$E$2:$E$9999,'QUALIFIED EFH'!BI$5))</f>
        <v>0</v>
      </c>
      <c r="BJ63" s="476">
        <f>IF(BJ$2&lt;&gt;"",IF($C63&lt;&gt;"TBA",BJ$2/114,0),SUMIFS('HOURS&amp;CYCLES INPUT'!$F$2:$F$9999,'HOURS&amp;CYCLES INPUT'!$C$2:$C$9999,'QUALIFIED EFH'!$C63,'HOURS&amp;CYCLES INPUT'!$D$2:$D$9999,'QUALIFIED EFH'!BJ$4,'HOURS&amp;CYCLES INPUT'!$E$2:$E$9999,'QUALIFIED EFH'!BJ$5))</f>
        <v>265.49</v>
      </c>
      <c r="BK63" s="476">
        <f>IF(BK$2&lt;&gt;"",IF($C63&lt;&gt;"TBA",BK$2/114,0),SUMIFS('HOURS&amp;CYCLES INPUT'!$F$2:$F$9999,'HOURS&amp;CYCLES INPUT'!$C$2:$C$9999,'QUALIFIED EFH'!$C63,'HOURS&amp;CYCLES INPUT'!$D$2:$D$9999,'QUALIFIED EFH'!BK$4,'HOURS&amp;CYCLES INPUT'!$E$2:$E$9999,'QUALIFIED EFH'!BK$5))</f>
        <v>392.15</v>
      </c>
      <c r="BL63" s="476">
        <f>IF(BL$2&lt;&gt;"",IF($C63&lt;&gt;"TBA",BL$2/114,0),SUMIFS('HOURS&amp;CYCLES INPUT'!$F$2:$F$9999,'HOURS&amp;CYCLES INPUT'!$C$2:$C$9999,'QUALIFIED EFH'!$C63,'HOURS&amp;CYCLES INPUT'!$D$2:$D$9999,'QUALIFIED EFH'!BL$4,'HOURS&amp;CYCLES INPUT'!$E$2:$E$9999,'QUALIFIED EFH'!BL$5))</f>
        <v>393.78</v>
      </c>
      <c r="BM63" s="476">
        <f>IF(BM$2&lt;&gt;"",IF($C63&lt;&gt;"TBA",BM$2/114,0),SUMIFS('HOURS&amp;CYCLES INPUT'!$F$2:$F$9999,'HOURS&amp;CYCLES INPUT'!$C$2:$C$9999,'QUALIFIED EFH'!$C63,'HOURS&amp;CYCLES INPUT'!$D$2:$D$9999,'QUALIFIED EFH'!BM$4,'HOURS&amp;CYCLES INPUT'!$E$2:$E$9999,'QUALIFIED EFH'!BM$5))</f>
        <v>356.5</v>
      </c>
      <c r="BN63" s="476">
        <f>IF(BN$2&lt;&gt;"",IF($C63&lt;&gt;"TBA",BN$2/114,0),SUMIFS('HOURS&amp;CYCLES INPUT'!$F$2:$F$9999,'HOURS&amp;CYCLES INPUT'!$C$2:$C$9999,'QUALIFIED EFH'!$C63,'HOURS&amp;CYCLES INPUT'!$D$2:$D$9999,'QUALIFIED EFH'!BN$4,'HOURS&amp;CYCLES INPUT'!$E$2:$E$9999,'QUALIFIED EFH'!BN$5))</f>
        <v>331.25</v>
      </c>
      <c r="BO63" s="476">
        <f>IF(BO$2&lt;&gt;"",IF($C63&lt;&gt;"TBA",BO$2/114,0),SUMIFS('HOURS&amp;CYCLES INPUT'!$F$2:$F$9999,'HOURS&amp;CYCLES INPUT'!$C$2:$C$9999,'QUALIFIED EFH'!$C63,'HOURS&amp;CYCLES INPUT'!$D$2:$D$9999,'QUALIFIED EFH'!BO$4,'HOURS&amp;CYCLES INPUT'!$E$2:$E$9999,'QUALIFIED EFH'!BO$5))</f>
        <v>318.45999999999998</v>
      </c>
      <c r="BP63" s="476">
        <f>IF(BP$2&lt;&gt;"",IF($C63&lt;&gt;"TBA",BP$2/114,0),SUMIFS('HOURS&amp;CYCLES INPUT'!$F$2:$F$9999,'HOURS&amp;CYCLES INPUT'!$C$2:$C$9999,'QUALIFIED EFH'!$C63,'HOURS&amp;CYCLES INPUT'!$D$2:$D$9999,'QUALIFIED EFH'!BP$4,'HOURS&amp;CYCLES INPUT'!$E$2:$E$9999,'QUALIFIED EFH'!BP$5))</f>
        <v>353.64</v>
      </c>
      <c r="BQ63" s="476">
        <f>IF(BQ$2&lt;&gt;"",IF($C63&lt;&gt;"TBA",BQ$2/114,0),SUMIFS('HOURS&amp;CYCLES INPUT'!$F$2:$F$9999,'HOURS&amp;CYCLES INPUT'!$C$2:$C$9999,'QUALIFIED EFH'!$C63,'HOURS&amp;CYCLES INPUT'!$D$2:$D$9999,'QUALIFIED EFH'!BQ$4,'HOURS&amp;CYCLES INPUT'!$E$2:$E$9999,'QUALIFIED EFH'!BQ$5))</f>
        <v>272.51</v>
      </c>
      <c r="BR63" s="476">
        <f>IF(BR$2&lt;&gt;"",IF($C63&lt;&gt;"TBA",BR$2/114,0),SUMIFS('HOURS&amp;CYCLES INPUT'!$F$2:$F$9999,'HOURS&amp;CYCLES INPUT'!$C$2:$C$9999,'QUALIFIED EFH'!$C63,'HOURS&amp;CYCLES INPUT'!$D$2:$D$9999,'QUALIFIED EFH'!BR$4,'HOURS&amp;CYCLES INPUT'!$E$2:$E$9999,'QUALIFIED EFH'!BR$5))</f>
        <v>228.12</v>
      </c>
      <c r="BS63" s="476">
        <f>IF(BS$2&lt;&gt;"",IF($C63&lt;&gt;"TBA",BS$2/114,0),SUMIFS('HOURS&amp;CYCLES INPUT'!$F$2:$F$9999,'HOURS&amp;CYCLES INPUT'!$C$2:$C$9999,'QUALIFIED EFH'!$C63,'HOURS&amp;CYCLES INPUT'!$D$2:$D$9999,'QUALIFIED EFH'!BS$4,'HOURS&amp;CYCLES INPUT'!$E$2:$E$9999,'QUALIFIED EFH'!BS$5))</f>
        <v>0</v>
      </c>
      <c r="BT63" s="476">
        <f>IF(BT$2&lt;&gt;"",IF($C63&lt;&gt;"TBA",BT$2/114,0),SUMIFS('HOURS&amp;CYCLES INPUT'!$F$2:$F$9999,'HOURS&amp;CYCLES INPUT'!$C$2:$C$9999,'QUALIFIED EFH'!$C63,'HOURS&amp;CYCLES INPUT'!$D$2:$D$9999,'QUALIFIED EFH'!BT$4,'HOURS&amp;CYCLES INPUT'!$E$2:$E$9999,'QUALIFIED EFH'!BT$5))</f>
        <v>0</v>
      </c>
      <c r="BU63" s="476">
        <f>IF(BU$2&lt;&gt;"",IF($C63&lt;&gt;"TBA",BU$2/114,0),SUMIFS('HOURS&amp;CYCLES INPUT'!$F$2:$F$9999,'HOURS&amp;CYCLES INPUT'!$C$2:$C$9999,'QUALIFIED EFH'!$C63,'HOURS&amp;CYCLES INPUT'!$D$2:$D$9999,'QUALIFIED EFH'!BU$4,'HOURS&amp;CYCLES INPUT'!$E$2:$E$9999,'QUALIFIED EFH'!BU$5))</f>
        <v>0</v>
      </c>
      <c r="BV63" s="476">
        <f>IF(BV$2&lt;&gt;"",IF($C63&lt;&gt;"TBA",BV$2/114,0),SUMIFS('HOURS&amp;CYCLES INPUT'!$F$2:$F$9999,'HOURS&amp;CYCLES INPUT'!$C$2:$C$9999,'QUALIFIED EFH'!$C63,'HOURS&amp;CYCLES INPUT'!$D$2:$D$9999,'QUALIFIED EFH'!BV$4,'HOURS&amp;CYCLES INPUT'!$E$2:$E$9999,'QUALIFIED EFH'!BV$5))</f>
        <v>0</v>
      </c>
      <c r="BW63" s="476">
        <f>IF(BW$2&lt;&gt;"",IF($C63&lt;&gt;"TBA",BW$2/114,0),SUMIFS('HOURS&amp;CYCLES INPUT'!$F$2:$F$9999,'HOURS&amp;CYCLES INPUT'!$C$2:$C$9999,'QUALIFIED EFH'!$C63,'HOURS&amp;CYCLES INPUT'!$D$2:$D$9999,'QUALIFIED EFH'!BW$4,'HOURS&amp;CYCLES INPUT'!$E$2:$E$9999,'QUALIFIED EFH'!BW$5))</f>
        <v>0</v>
      </c>
      <c r="BX63" s="476">
        <f>IF(BX$2&lt;&gt;"",IF($C63&lt;&gt;"TBA",BX$2/114,0),SUMIFS('HOURS&amp;CYCLES INPUT'!$F$2:$F$9999,'HOURS&amp;CYCLES INPUT'!$C$2:$C$9999,'QUALIFIED EFH'!$C63,'HOURS&amp;CYCLES INPUT'!$D$2:$D$9999,'QUALIFIED EFH'!BX$4,'HOURS&amp;CYCLES INPUT'!$E$2:$E$9999,'QUALIFIED EFH'!BX$5))</f>
        <v>0</v>
      </c>
      <c r="BY63" s="476">
        <f>IF(BY$2&lt;&gt;"",IF($C63&lt;&gt;"TBA",BY$2/114,0),SUMIFS('HOURS&amp;CYCLES INPUT'!$F$2:$F$9999,'HOURS&amp;CYCLES INPUT'!$C$2:$C$9999,'QUALIFIED EFH'!$C63,'HOURS&amp;CYCLES INPUT'!$D$2:$D$9999,'QUALIFIED EFH'!BY$4,'HOURS&amp;CYCLES INPUT'!$E$2:$E$9999,'QUALIFIED EFH'!BY$5))</f>
        <v>0</v>
      </c>
      <c r="BZ63" s="476">
        <f>IF(BZ$2&lt;&gt;"",IF($C63&lt;&gt;"TBA",BZ$2/114,0),SUMIFS('HOURS&amp;CYCLES INPUT'!$F$2:$F$9999,'HOURS&amp;CYCLES INPUT'!$C$2:$C$9999,'QUALIFIED EFH'!$C63,'HOURS&amp;CYCLES INPUT'!$D$2:$D$9999,'QUALIFIED EFH'!BZ$4,'HOURS&amp;CYCLES INPUT'!$E$2:$E$9999,'QUALIFIED EFH'!BZ$5))</f>
        <v>0</v>
      </c>
      <c r="CA63" s="476">
        <f>IF(CA$2&lt;&gt;"",IF($C63&lt;&gt;"TBA",CA$2/114,0),SUMIFS('HOURS&amp;CYCLES INPUT'!$F$2:$F$9999,'HOURS&amp;CYCLES INPUT'!$C$2:$C$9999,'QUALIFIED EFH'!$C63,'HOURS&amp;CYCLES INPUT'!$D$2:$D$9999,'QUALIFIED EFH'!CA$4,'HOURS&amp;CYCLES INPUT'!$E$2:$E$9999,'QUALIFIED EFH'!CA$5))</f>
        <v>0</v>
      </c>
      <c r="CB63" s="476">
        <f>IF(CB$2&lt;&gt;"",IF($C63&lt;&gt;"TBA",CB$2/114,0),SUMIFS('HOURS&amp;CYCLES INPUT'!$F$2:$F$9999,'HOURS&amp;CYCLES INPUT'!$C$2:$C$9999,'QUALIFIED EFH'!$C63,'HOURS&amp;CYCLES INPUT'!$D$2:$D$9999,'QUALIFIED EFH'!CB$4,'HOURS&amp;CYCLES INPUT'!$E$2:$E$9999,'QUALIFIED EFH'!CB$5))</f>
        <v>0</v>
      </c>
      <c r="CC63" s="476">
        <f>IF(CC$2&lt;&gt;"",IF($C63&lt;&gt;"TBA",CC$2/114,0),SUMIFS('HOURS&amp;CYCLES INPUT'!$F$2:$F$9999,'HOURS&amp;CYCLES INPUT'!$C$2:$C$9999,'QUALIFIED EFH'!$C63,'HOURS&amp;CYCLES INPUT'!$D$2:$D$9999,'QUALIFIED EFH'!CC$4,'HOURS&amp;CYCLES INPUT'!$E$2:$E$9999,'QUALIFIED EFH'!CC$5))</f>
        <v>295.49</v>
      </c>
      <c r="CD63" s="476">
        <f>IF(CD$2&lt;&gt;"",IF($C63&lt;&gt;"TBA",CD$2/114,0),SUMIFS('HOURS&amp;CYCLES INPUT'!$F$2:$F$9999,'HOURS&amp;CYCLES INPUT'!$C$2:$C$9999,'QUALIFIED EFH'!$C63,'HOURS&amp;CYCLES INPUT'!$D$2:$D$9999,'QUALIFIED EFH'!CD$4,'HOURS&amp;CYCLES INPUT'!$E$2:$E$9999,'QUALIFIED EFH'!CD$5))</f>
        <v>399.17</v>
      </c>
      <c r="CE63" s="476">
        <f>IF(CE$2&lt;&gt;"",IF($C63&lt;&gt;"TBA",CE$2/114,0),SUMIFS('HOURS&amp;CYCLES INPUT'!$F$2:$F$9999,'HOURS&amp;CYCLES INPUT'!$C$2:$C$9999,'QUALIFIED EFH'!$C63,'HOURS&amp;CYCLES INPUT'!$D$2:$D$9999,'QUALIFIED EFH'!CE$4,'HOURS&amp;CYCLES INPUT'!$E$2:$E$9999,'QUALIFIED EFH'!CE$5))</f>
        <v>349.48</v>
      </c>
      <c r="CF63" s="476">
        <f>IF(CF$2&lt;&gt;"",IF($C63&lt;&gt;"TBA",CF$2/114,0),SUMIFS('HOURS&amp;CYCLES INPUT'!$F$2:$F$9999,'HOURS&amp;CYCLES INPUT'!$C$2:$C$9999,'QUALIFIED EFH'!$C63,'HOURS&amp;CYCLES INPUT'!$D$2:$D$9999,'QUALIFIED EFH'!CF$4,'HOURS&amp;CYCLES INPUT'!$E$2:$E$9999,'QUALIFIED EFH'!CF$5))</f>
        <v>479.05</v>
      </c>
      <c r="CG63" s="476">
        <f>IF(CG$2&lt;&gt;"",IF($C63&lt;&gt;"TBA",CG$2/114,0),SUMIFS('HOURS&amp;CYCLES INPUT'!$F$2:$F$9999,'HOURS&amp;CYCLES INPUT'!$C$2:$C$9999,'QUALIFIED EFH'!$C63,'HOURS&amp;CYCLES INPUT'!$D$2:$D$9999,'QUALIFIED EFH'!CG$4,'HOURS&amp;CYCLES INPUT'!$E$2:$E$9999,'QUALIFIED EFH'!CG$5))</f>
        <v>427.02</v>
      </c>
      <c r="CH63" s="476">
        <f>IF(CH$2&lt;&gt;"",IF($C63&lt;&gt;"TBA",CH$2/114,0),SUMIFS('HOURS&amp;CYCLES INPUT'!$F$2:$F$9999,'HOURS&amp;CYCLES INPUT'!$C$2:$C$9999,'QUALIFIED EFH'!$C63,'HOURS&amp;CYCLES INPUT'!$D$2:$D$9999,'QUALIFIED EFH'!CH$4,'HOURS&amp;CYCLES INPUT'!$E$2:$E$9999,'QUALIFIED EFH'!CH$5))</f>
        <v>464.26</v>
      </c>
      <c r="CI63" s="476">
        <f>IF(CI$2&lt;&gt;"",IF($C63&lt;&gt;"TBA",CI$2/114,0),SUMIFS('HOURS&amp;CYCLES INPUT'!$F$2:$F$9999,'HOURS&amp;CYCLES INPUT'!$C$2:$C$9999,'QUALIFIED EFH'!$C63,'HOURS&amp;CYCLES INPUT'!$D$2:$D$9999,'QUALIFIED EFH'!CI$4,'HOURS&amp;CYCLES INPUT'!$E$2:$E$9999,'QUALIFIED EFH'!CI$5))</f>
        <v>457.12</v>
      </c>
      <c r="CJ63" s="476">
        <f>IF(CJ$2&lt;&gt;"",IF($C63&lt;&gt;"TBA",CJ$2/114,0),SUMIFS('HOURS&amp;CYCLES INPUT'!$F$2:$F$9999,'HOURS&amp;CYCLES INPUT'!$C$2:$C$9999,'QUALIFIED EFH'!$C63,'HOURS&amp;CYCLES INPUT'!$D$2:$D$9999,'QUALIFIED EFH'!CJ$4,'HOURS&amp;CYCLES INPUT'!$E$2:$E$9999,'QUALIFIED EFH'!CJ$5))</f>
        <v>458.75</v>
      </c>
      <c r="CK63" s="476">
        <f>IF(CK$2&lt;&gt;"",IF($C63&lt;&gt;"TBA",CK$2/114,0),SUMIFS('HOURS&amp;CYCLES INPUT'!$F$2:$F$9999,'HOURS&amp;CYCLES INPUT'!$C$2:$C$9999,'QUALIFIED EFH'!$C63,'HOURS&amp;CYCLES INPUT'!$D$2:$D$9999,'QUALIFIED EFH'!CK$4,'HOURS&amp;CYCLES INPUT'!$E$2:$E$9999,'QUALIFIED EFH'!CK$5))</f>
        <v>438.26</v>
      </c>
      <c r="CL63" s="476">
        <f>IF(CL$2&lt;&gt;"",IF($C63&lt;&gt;"TBA",CL$2/114,0),SUMIFS('HOURS&amp;CYCLES INPUT'!$F$2:$F$9999,'HOURS&amp;CYCLES INPUT'!$C$2:$C$9999,'QUALIFIED EFH'!$C63,'HOURS&amp;CYCLES INPUT'!$D$2:$D$9999,'QUALIFIED EFH'!CL$4,'HOURS&amp;CYCLES INPUT'!$E$2:$E$9999,'QUALIFIED EFH'!CL$5))</f>
        <v>465.74</v>
      </c>
      <c r="CM63" s="476">
        <f>IF(CM$2&lt;&gt;"",IF($C63&lt;&gt;"TBA",CM$2/114,0),SUMIFS('HOURS&amp;CYCLES INPUT'!$F$2:$F$9999,'HOURS&amp;CYCLES INPUT'!$C$2:$C$9999,'QUALIFIED EFH'!$C63,'HOURS&amp;CYCLES INPUT'!$D$2:$D$9999,'QUALIFIED EFH'!CM$4,'HOURS&amp;CYCLES INPUT'!$E$2:$E$9999,'QUALIFIED EFH'!CM$5))</f>
        <v>475.3</v>
      </c>
      <c r="CN63" s="476">
        <f>IF(CN$2&lt;&gt;"",IF($C63&lt;&gt;"TBA",CN$2/114,0),SUMIFS('HOURS&amp;CYCLES INPUT'!$F$2:$F$9999,'HOURS&amp;CYCLES INPUT'!$C$2:$C$9999,'QUALIFIED EFH'!$C63,'HOURS&amp;CYCLES INPUT'!$D$2:$D$9999,'QUALIFIED EFH'!CN$4,'HOURS&amp;CYCLES INPUT'!$E$2:$E$9999,'QUALIFIED EFH'!CN$5))</f>
        <v>391.32</v>
      </c>
      <c r="CO63" s="476">
        <f>IF(CO$2&lt;&gt;"",IF($C63&lt;&gt;"TBA",CO$2/114,0),SUMIFS('HOURS&amp;CYCLES INPUT'!$F$2:$F$9999,'HOURS&amp;CYCLES INPUT'!$C$2:$C$9999,'QUALIFIED EFH'!$C63,'HOURS&amp;CYCLES INPUT'!$D$2:$D$9999,'QUALIFIED EFH'!CO$4,'HOURS&amp;CYCLES INPUT'!$E$2:$E$9999,'QUALIFIED EFH'!CO$5))</f>
        <v>436.35</v>
      </c>
      <c r="CP63" s="476">
        <f>IF(CP$2&lt;&gt;"",IF($C63&lt;&gt;"TBA",CP$2/114,0),SUMIFS('HOURS&amp;CYCLES INPUT'!$F$2:$F$9999,'HOURS&amp;CYCLES INPUT'!$C$2:$C$9999,'QUALIFIED EFH'!$C63,'HOURS&amp;CYCLES INPUT'!$D$2:$D$9999,'QUALIFIED EFH'!CP$4,'HOURS&amp;CYCLES INPUT'!$E$2:$E$9999,'QUALIFIED EFH'!CP$5))</f>
        <v>474.78</v>
      </c>
      <c r="CQ63" s="476">
        <f>IF(CQ$2&lt;&gt;"",IF($C63&lt;&gt;"TBA",CQ$2/114,0),SUMIFS('HOURS&amp;CYCLES INPUT'!$F$2:$F$9999,'HOURS&amp;CYCLES INPUT'!$C$2:$C$9999,'QUALIFIED EFH'!$C63,'HOURS&amp;CYCLES INPUT'!$D$2:$D$9999,'QUALIFIED EFH'!CQ$4,'HOURS&amp;CYCLES INPUT'!$E$2:$E$9999,'QUALIFIED EFH'!CQ$5))</f>
        <v>379.77</v>
      </c>
      <c r="CR63" s="476">
        <f>IF(CR$2&lt;&gt;"",IF($C63&lt;&gt;"TBA",CR$2/114,0),SUMIFS('HOURS&amp;CYCLES INPUT'!$F$2:$F$9999,'HOURS&amp;CYCLES INPUT'!$C$2:$C$9999,'QUALIFIED EFH'!$C63,'HOURS&amp;CYCLES INPUT'!$D$2:$D$9999,'QUALIFIED EFH'!CR$4,'HOURS&amp;CYCLES INPUT'!$E$2:$E$9999,'QUALIFIED EFH'!CR$5))</f>
        <v>0</v>
      </c>
      <c r="CS63" s="476">
        <f>IF(CS$2&lt;&gt;"",IF($C63&lt;&gt;"TBA",CS$2/114,0),SUMIFS('HOURS&amp;CYCLES INPUT'!$F$2:$F$9999,'HOURS&amp;CYCLES INPUT'!$C$2:$C$9999,'QUALIFIED EFH'!$C63,'HOURS&amp;CYCLES INPUT'!$D$2:$D$9999,'QUALIFIED EFH'!CS$4,'HOURS&amp;CYCLES INPUT'!$E$2:$E$9999,'QUALIFIED EFH'!CS$5))</f>
        <v>110.86</v>
      </c>
      <c r="CT63" s="476">
        <f>IF(CT$2&lt;&gt;"",IF($C63&lt;&gt;"TBA",CT$2/114,0),SUMIFS('HOURS&amp;CYCLES INPUT'!$F$2:$F$9999,'HOURS&amp;CYCLES INPUT'!$C$2:$C$9999,'QUALIFIED EFH'!$C63,'HOURS&amp;CYCLES INPUT'!$D$2:$D$9999,'QUALIFIED EFH'!CT$4,'HOURS&amp;CYCLES INPUT'!$E$2:$E$9999,'QUALIFIED EFH'!CT$5))</f>
        <v>434.73</v>
      </c>
      <c r="CU63" s="476">
        <f>IF(CU$2&lt;&gt;"",IF($C63&lt;&gt;"TBA",CU$2/114,0),SUMIFS('HOURS&amp;CYCLES INPUT'!$F$2:$F$9999,'HOURS&amp;CYCLES INPUT'!$C$2:$C$9999,'QUALIFIED EFH'!$C63,'HOURS&amp;CYCLES INPUT'!$D$2:$D$9999,'QUALIFIED EFH'!CU$4,'HOURS&amp;CYCLES INPUT'!$E$2:$E$9999,'QUALIFIED EFH'!CU$5))</f>
        <v>446.01</v>
      </c>
      <c r="CV63" s="476">
        <f>IF(CV$2&lt;&gt;"",IF($C63&lt;&gt;"TBA",CV$2/114,0),SUMIFS('HOURS&amp;CYCLES INPUT'!$F$2:$F$9999,'HOURS&amp;CYCLES INPUT'!$C$2:$C$9999,'QUALIFIED EFH'!$C63,'HOURS&amp;CYCLES INPUT'!$D$2:$D$9999,'QUALIFIED EFH'!CV$4,'HOURS&amp;CYCLES INPUT'!$E$2:$E$9999,'QUALIFIED EFH'!CV$5))</f>
        <v>481.68</v>
      </c>
      <c r="CW63" s="476">
        <f>IF(CW$2&lt;&gt;"",IF($C63&lt;&gt;"TBA",CW$2/114,0),SUMIFS('HOURS&amp;CYCLES INPUT'!$F$2:$F$9999,'HOURS&amp;CYCLES INPUT'!$C$2:$C$9999,'QUALIFIED EFH'!$C63,'HOURS&amp;CYCLES INPUT'!$D$2:$D$9999,'QUALIFIED EFH'!CW$4,'HOURS&amp;CYCLES INPUT'!$E$2:$E$9999,'QUALIFIED EFH'!CW$5))</f>
        <v>444.5</v>
      </c>
      <c r="CX63" s="476">
        <f>IF(CX$2&lt;&gt;"",IF($C63&lt;&gt;"TBA",CX$2/114,0),SUMIFS('HOURS&amp;CYCLES INPUT'!$F$2:$F$9999,'HOURS&amp;CYCLES INPUT'!$C$2:$C$9999,'QUALIFIED EFH'!$C63,'HOURS&amp;CYCLES INPUT'!$D$2:$D$9999,'QUALIFIED EFH'!CX$4,'HOURS&amp;CYCLES INPUT'!$E$2:$E$9999,'QUALIFIED EFH'!CX$5))</f>
        <v>458.2</v>
      </c>
      <c r="CY63" s="476">
        <f>IF(CY$2&lt;&gt;"",IF($C63&lt;&gt;"TBA",CY$2/114,0),SUMIFS('HOURS&amp;CYCLES INPUT'!$F$2:$F$9999,'HOURS&amp;CYCLES INPUT'!$C$2:$C$9999,'QUALIFIED EFH'!$C63,'HOURS&amp;CYCLES INPUT'!$D$2:$D$9999,'QUALIFIED EFH'!CY$4,'HOURS&amp;CYCLES INPUT'!$E$2:$E$9999,'QUALIFIED EFH'!CY$5))</f>
        <v>483.6</v>
      </c>
      <c r="CZ63" s="476">
        <f>IF(CZ$2&lt;&gt;"",IF($C63&lt;&gt;"TBA",CZ$2/114,0),SUMIFS('HOURS&amp;CYCLES INPUT'!$F$2:$F$9999,'HOURS&amp;CYCLES INPUT'!$C$2:$C$9999,'QUALIFIED EFH'!$C63,'HOURS&amp;CYCLES INPUT'!$D$2:$D$9999,'QUALIFIED EFH'!CZ$4,'HOURS&amp;CYCLES INPUT'!$E$2:$E$9999,'QUALIFIED EFH'!CZ$5))</f>
        <v>466.4</v>
      </c>
      <c r="DA63" s="476">
        <f>IF(DA$2&lt;&gt;"",IF($C63&lt;&gt;"TBA",DA$2/114,0),SUMIFS('HOURS&amp;CYCLES INPUT'!$F$2:$F$9999,'HOURS&amp;CYCLES INPUT'!$C$2:$C$9999,'QUALIFIED EFH'!$C63,'HOURS&amp;CYCLES INPUT'!$D$2:$D$9999,'QUALIFIED EFH'!DA$4,'HOURS&amp;CYCLES INPUT'!$E$2:$E$9999,'QUALIFIED EFH'!DA$5))</f>
        <v>417.35</v>
      </c>
      <c r="DB63" s="476">
        <f>IF(DB$2&lt;&gt;"",IF($C63&lt;&gt;"TBA",DB$2/114,0),SUMIFS('HOURS&amp;CYCLES INPUT'!$F$2:$F$9999,'HOURS&amp;CYCLES INPUT'!$C$2:$C$9999,'QUALIFIED EFH'!$C63,'HOURS&amp;CYCLES INPUT'!$D$2:$D$9999,'QUALIFIED EFH'!DB$4,'HOURS&amp;CYCLES INPUT'!$E$2:$E$9999,'QUALIFIED EFH'!DB$5))</f>
        <v>416.17</v>
      </c>
      <c r="DC63" s="476">
        <f>IF(DC$2&lt;&gt;"",IF($C63&lt;&gt;"TBA",DC$2/114,0),SUMIFS('HOURS&amp;CYCLES INPUT'!$F$2:$F$9999,'HOURS&amp;CYCLES INPUT'!$C$2:$C$9999,'QUALIFIED EFH'!$C63,'HOURS&amp;CYCLES INPUT'!$D$2:$D$9999,'QUALIFIED EFH'!DC$4,'HOURS&amp;CYCLES INPUT'!$E$2:$E$9999,'QUALIFIED EFH'!DC$5))</f>
        <v>150.69999999999999</v>
      </c>
      <c r="DD63" s="476">
        <f>IF(DD$2&lt;&gt;"",IF($C63&lt;&gt;"TBA",DD$2/114,0),SUMIFS('HOURS&amp;CYCLES INPUT'!$F$2:$F$9999,'HOURS&amp;CYCLES INPUT'!$C$2:$C$9999,'QUALIFIED EFH'!$C63,'HOURS&amp;CYCLES INPUT'!$D$2:$D$9999,'QUALIFIED EFH'!DD$4,'HOURS&amp;CYCLES INPUT'!$E$2:$E$9999,'QUALIFIED EFH'!DD$5))</f>
        <v>0</v>
      </c>
      <c r="DE63" s="476">
        <f>IF(DE$2&lt;&gt;"",IF($C63&lt;&gt;"TBA",DE$2/114,0),SUMIFS('HOURS&amp;CYCLES INPUT'!$F$2:$F$9999,'HOURS&amp;CYCLES INPUT'!$C$2:$C$9999,'QUALIFIED EFH'!$C63,'HOURS&amp;CYCLES INPUT'!$D$2:$D$9999,'QUALIFIED EFH'!DE$4,'HOURS&amp;CYCLES INPUT'!$E$2:$E$9999,'QUALIFIED EFH'!DE$5))</f>
        <v>0</v>
      </c>
      <c r="DF63" s="476">
        <f>IF(DF$2&lt;&gt;"",IF($C63&lt;&gt;"TBA",DF$2/114,0),SUMIFS('HOURS&amp;CYCLES INPUT'!$F$2:$F$9999,'HOURS&amp;CYCLES INPUT'!$C$2:$C$9999,'QUALIFIED EFH'!$C63,'HOURS&amp;CYCLES INPUT'!$D$2:$D$9999,'QUALIFIED EFH'!DF$4,'HOURS&amp;CYCLES INPUT'!$E$2:$E$9999,'QUALIFIED EFH'!DF$5))</f>
        <v>331.05</v>
      </c>
      <c r="DG63" s="476">
        <f>IF(DG$2&lt;&gt;"",IF($C63&lt;&gt;"TBA",DG$2/114,0),SUMIFS('HOURS&amp;CYCLES INPUT'!$F$2:$F$9999,'HOURS&amp;CYCLES INPUT'!$C$2:$C$9999,'QUALIFIED EFH'!$C63,'HOURS&amp;CYCLES INPUT'!$D$2:$D$9999,'QUALIFIED EFH'!DG$4,'HOURS&amp;CYCLES INPUT'!$E$2:$E$9999,'QUALIFIED EFH'!DG$5))</f>
        <v>469.3</v>
      </c>
      <c r="DH63" s="476">
        <f>IF(DH$2&lt;&gt;"",IF($C63&lt;&gt;"TBA",DH$2/114,0),SUMIFS('HOURS&amp;CYCLES INPUT'!$F$2:$F$9999,'HOURS&amp;CYCLES INPUT'!$C$2:$C$9999,'QUALIFIED EFH'!$C63,'HOURS&amp;CYCLES INPUT'!$D$2:$D$9999,'QUALIFIED EFH'!DH$4,'HOURS&amp;CYCLES INPUT'!$E$2:$E$9999,'QUALIFIED EFH'!DH$5))</f>
        <v>0</v>
      </c>
      <c r="DI63" s="476">
        <f>IF(DI$2&lt;&gt;"",IF($C63&lt;&gt;"TBA",DI$2/114,0),SUMIFS('HOURS&amp;CYCLES INPUT'!$F$2:$F$9999,'HOURS&amp;CYCLES INPUT'!$C$2:$C$9999,'QUALIFIED EFH'!$C63,'HOURS&amp;CYCLES INPUT'!$D$2:$D$9999,'QUALIFIED EFH'!DI$4,'HOURS&amp;CYCLES INPUT'!$E$2:$E$9999,'QUALIFIED EFH'!DI$5))</f>
        <v>0</v>
      </c>
      <c r="DJ63" s="476">
        <f>IF(DJ$2&lt;&gt;"",IF($C63&lt;&gt;"TBA",DJ$2/114,0),SUMIFS('HOURS&amp;CYCLES INPUT'!$F$2:$F$9999,'HOURS&amp;CYCLES INPUT'!$C$2:$C$9999,'QUALIFIED EFH'!$C63,'HOURS&amp;CYCLES INPUT'!$D$2:$D$9999,'QUALIFIED EFH'!DJ$4,'HOURS&amp;CYCLES INPUT'!$E$2:$E$9999,'QUALIFIED EFH'!DJ$5))</f>
        <v>0</v>
      </c>
      <c r="DK63" s="476">
        <f>IF(DK$2&lt;&gt;"",IF($C63&lt;&gt;"TBA",DK$2/114,0),SUMIFS('HOURS&amp;CYCLES INPUT'!$F$2:$F$9999,'HOURS&amp;CYCLES INPUT'!$C$2:$C$9999,'QUALIFIED EFH'!$C63,'HOURS&amp;CYCLES INPUT'!$D$2:$D$9999,'QUALIFIED EFH'!DK$4,'HOURS&amp;CYCLES INPUT'!$E$2:$E$9999,'QUALIFIED EFH'!DK$5))</f>
        <v>0</v>
      </c>
      <c r="DL63" s="476">
        <f>IF(DL$2&lt;&gt;"",IF($C63&lt;&gt;"TBA",DL$2/114,0),SUMIFS('HOURS&amp;CYCLES INPUT'!$F$2:$F$9999,'HOURS&amp;CYCLES INPUT'!$C$2:$C$9999,'QUALIFIED EFH'!$C63,'HOURS&amp;CYCLES INPUT'!$D$2:$D$9999,'QUALIFIED EFH'!DL$4,'HOURS&amp;CYCLES INPUT'!$E$2:$E$9999,'QUALIFIED EFH'!DL$5))</f>
        <v>0</v>
      </c>
      <c r="DM63" s="476">
        <f>IF(DM$2&lt;&gt;"",IF($C63&lt;&gt;"TBA",DM$2/114,0),SUMIFS('HOURS&amp;CYCLES INPUT'!$F$2:$F$9999,'HOURS&amp;CYCLES INPUT'!$C$2:$C$9999,'QUALIFIED EFH'!$C63,'HOURS&amp;CYCLES INPUT'!$D$2:$D$9999,'QUALIFIED EFH'!DM$4,'HOURS&amp;CYCLES INPUT'!$E$2:$E$9999,'QUALIFIED EFH'!DM$5))</f>
        <v>0</v>
      </c>
      <c r="DN63" s="476">
        <f>IF(DN$2&lt;&gt;"",IF($C63&lt;&gt;"TBA",DN$2/114,0),SUMIFS('HOURS&amp;CYCLES INPUT'!$F$2:$F$9999,'HOURS&amp;CYCLES INPUT'!$C$2:$C$9999,'QUALIFIED EFH'!$C63,'HOURS&amp;CYCLES INPUT'!$D$2:$D$9999,'QUALIFIED EFH'!DN$4,'HOURS&amp;CYCLES INPUT'!$E$2:$E$9999,'QUALIFIED EFH'!DN$5))</f>
        <v>0</v>
      </c>
      <c r="DO63" s="476">
        <f>IF(DO$2&lt;&gt;"",IF($C63&lt;&gt;"TBA",DO$2/114,0),SUMIFS('HOURS&amp;CYCLES INPUT'!$F$2:$F$9999,'HOURS&amp;CYCLES INPUT'!$C$2:$C$9999,'QUALIFIED EFH'!$C63,'HOURS&amp;CYCLES INPUT'!$D$2:$D$9999,'QUALIFIED EFH'!DO$4,'HOURS&amp;CYCLES INPUT'!$E$2:$E$9999,'QUALIFIED EFH'!DO$5))</f>
        <v>0</v>
      </c>
      <c r="DP63" s="476">
        <f>IF(DP$2&lt;&gt;"",IF($C63&lt;&gt;"TBA",DP$2/114,0),SUMIFS('HOURS&amp;CYCLES INPUT'!$F$2:$F$9999,'HOURS&amp;CYCLES INPUT'!$C$2:$C$9999,'QUALIFIED EFH'!$C63,'HOURS&amp;CYCLES INPUT'!$D$2:$D$9999,'QUALIFIED EFH'!DP$4,'HOURS&amp;CYCLES INPUT'!$E$2:$E$9999,'QUALIFIED EFH'!DP$5))</f>
        <v>0</v>
      </c>
      <c r="DQ63" s="476">
        <f>IF(DQ$2&lt;&gt;"",IF($C63&lt;&gt;"TBA",DQ$2/114,0),SUMIFS('HOURS&amp;CYCLES INPUT'!$F$2:$F$9999,'HOURS&amp;CYCLES INPUT'!$C$2:$C$9999,'QUALIFIED EFH'!$C63,'HOURS&amp;CYCLES INPUT'!$D$2:$D$9999,'QUALIFIED EFH'!DQ$4,'HOURS&amp;CYCLES INPUT'!$E$2:$E$9999,'QUALIFIED EFH'!DQ$5))</f>
        <v>0</v>
      </c>
      <c r="DR63" s="476">
        <f>IF(DR$2&lt;&gt;"",IF($C63&lt;&gt;"TBA",DR$2/114,0),SUMIFS('HOURS&amp;CYCLES INPUT'!$F$2:$F$9999,'HOURS&amp;CYCLES INPUT'!$C$2:$C$9999,'QUALIFIED EFH'!$C63,'HOURS&amp;CYCLES INPUT'!$D$2:$D$9999,'QUALIFIED EFH'!DR$4,'HOURS&amp;CYCLES INPUT'!$E$2:$E$9999,'QUALIFIED EFH'!DR$5))</f>
        <v>0</v>
      </c>
      <c r="DS63" s="476">
        <f>IF(DS$2&lt;&gt;"",IF($C63&lt;&gt;"TBA",DS$2/114,0),SUMIFS('HOURS&amp;CYCLES INPUT'!$F$2:$F$9999,'HOURS&amp;CYCLES INPUT'!$C$2:$C$9999,'QUALIFIED EFH'!$C63,'HOURS&amp;CYCLES INPUT'!$D$2:$D$9999,'QUALIFIED EFH'!DS$4,'HOURS&amp;CYCLES INPUT'!$E$2:$E$9999,'QUALIFIED EFH'!DS$5))</f>
        <v>0</v>
      </c>
      <c r="DT63" s="476">
        <f>IF(DT$2&lt;&gt;"",IF($C63&lt;&gt;"TBA",DT$2/114,0),SUMIFS('HOURS&amp;CYCLES INPUT'!$F$2:$F$9999,'HOURS&amp;CYCLES INPUT'!$C$2:$C$9999,'QUALIFIED EFH'!$C63,'HOURS&amp;CYCLES INPUT'!$D$2:$D$9999,'QUALIFIED EFH'!DT$4,'HOURS&amp;CYCLES INPUT'!$E$2:$E$9999,'QUALIFIED EFH'!DT$5))</f>
        <v>0</v>
      </c>
      <c r="DU63" s="476">
        <f>IF(DU$2&lt;&gt;"",IF($C63&lt;&gt;"TBA",DU$2/114,0),SUMIFS('HOURS&amp;CYCLES INPUT'!$F$2:$F$9999,'HOURS&amp;CYCLES INPUT'!$C$2:$C$9999,'QUALIFIED EFH'!$C63,'HOURS&amp;CYCLES INPUT'!$D$2:$D$9999,'QUALIFIED EFH'!DU$4,'HOURS&amp;CYCLES INPUT'!$E$2:$E$9999,'QUALIFIED EFH'!DU$5))</f>
        <v>0</v>
      </c>
      <c r="DV63" s="476">
        <f>IF(DV$2&lt;&gt;"",IF($C63&lt;&gt;"TBA",DV$2/114,0),SUMIFS('HOURS&amp;CYCLES INPUT'!$F$2:$F$9999,'HOURS&amp;CYCLES INPUT'!$C$2:$C$9999,'QUALIFIED EFH'!$C63,'HOURS&amp;CYCLES INPUT'!$D$2:$D$9999,'QUALIFIED EFH'!DV$4,'HOURS&amp;CYCLES INPUT'!$E$2:$E$9999,'QUALIFIED EFH'!DV$5))</f>
        <v>0</v>
      </c>
      <c r="DW63" s="476">
        <f>IF(DW$2&lt;&gt;"",IF($C63&lt;&gt;"TBA",DW$2/114,0),SUMIFS('HOURS&amp;CYCLES INPUT'!$F$2:$F$9999,'HOURS&amp;CYCLES INPUT'!$C$2:$C$9999,'QUALIFIED EFH'!$C63,'HOURS&amp;CYCLES INPUT'!$D$2:$D$9999,'QUALIFIED EFH'!DW$4,'HOURS&amp;CYCLES INPUT'!$E$2:$E$9999,'QUALIFIED EFH'!DW$5))</f>
        <v>0</v>
      </c>
      <c r="DX63" s="476">
        <f>IF(DX$2&lt;&gt;"",IF($C63&lt;&gt;"TBA",DX$2/114,0),SUMIFS('HOURS&amp;CYCLES INPUT'!$F$2:$F$9999,'HOURS&amp;CYCLES INPUT'!$C$2:$C$9999,'QUALIFIED EFH'!$C63,'HOURS&amp;CYCLES INPUT'!$D$2:$D$9999,'QUALIFIED EFH'!DX$4,'HOURS&amp;CYCLES INPUT'!$E$2:$E$9999,'QUALIFIED EFH'!DX$5))</f>
        <v>0</v>
      </c>
      <c r="DY63" s="476">
        <f>IF(DY$2&lt;&gt;"",IF($C63&lt;&gt;"TBA",DY$2/114,0),SUMIFS('HOURS&amp;CYCLES INPUT'!$F$2:$F$9999,'HOURS&amp;CYCLES INPUT'!$C$2:$C$9999,'QUALIFIED EFH'!$C63,'HOURS&amp;CYCLES INPUT'!$D$2:$D$9999,'QUALIFIED EFH'!DY$4,'HOURS&amp;CYCLES INPUT'!$E$2:$E$9999,'QUALIFIED EFH'!DY$5))</f>
        <v>0</v>
      </c>
      <c r="DZ63" s="476">
        <f>IF(DZ$2&lt;&gt;"",IF($C63&lt;&gt;"TBA",DZ$2/114,0),SUMIFS('HOURS&amp;CYCLES INPUT'!$F$2:$F$9999,'HOURS&amp;CYCLES INPUT'!$C$2:$C$9999,'QUALIFIED EFH'!$C63,'HOURS&amp;CYCLES INPUT'!$D$2:$D$9999,'QUALIFIED EFH'!DZ$4,'HOURS&amp;CYCLES INPUT'!$E$2:$E$9999,'QUALIFIED EFH'!DZ$5))</f>
        <v>0</v>
      </c>
      <c r="EA63" s="476">
        <f>IF(EA$2&lt;&gt;"",IF($C63&lt;&gt;"TBA",EA$2/114,0),SUMIFS('HOURS&amp;CYCLES INPUT'!$F$2:$F$9999,'HOURS&amp;CYCLES INPUT'!$C$2:$C$9999,'QUALIFIED EFH'!$C63,'HOURS&amp;CYCLES INPUT'!$D$2:$D$9999,'QUALIFIED EFH'!EA$4,'HOURS&amp;CYCLES INPUT'!$E$2:$E$9999,'QUALIFIED EFH'!EA$5))</f>
        <v>0</v>
      </c>
      <c r="EB63" s="476">
        <f>IF(EB$2&lt;&gt;"",IF($C63&lt;&gt;"TBA",EB$2/114,0),SUMIFS('HOURS&amp;CYCLES INPUT'!$F$2:$F$9999,'HOURS&amp;CYCLES INPUT'!$C$2:$C$9999,'QUALIFIED EFH'!$C63,'HOURS&amp;CYCLES INPUT'!$D$2:$D$9999,'QUALIFIED EFH'!EB$4,'HOURS&amp;CYCLES INPUT'!$E$2:$E$9999,'QUALIFIED EFH'!EB$5))</f>
        <v>0</v>
      </c>
      <c r="EC63" s="476">
        <f>IF(EC$2&lt;&gt;"",IF($C63&lt;&gt;"TBA",EC$2/114,0),SUMIFS('HOURS&amp;CYCLES INPUT'!$F$2:$F$9999,'HOURS&amp;CYCLES INPUT'!$C$2:$C$9999,'QUALIFIED EFH'!$C63,'HOURS&amp;CYCLES INPUT'!$D$2:$D$9999,'QUALIFIED EFH'!EC$4,'HOURS&amp;CYCLES INPUT'!$E$2:$E$9999,'QUALIFIED EFH'!EC$5))</f>
        <v>0</v>
      </c>
      <c r="ED63" s="476">
        <f>IF(ED$2&lt;&gt;"",IF($C63&lt;&gt;"TBA",ED$2/114,0),SUMIFS('HOURS&amp;CYCLES INPUT'!$F$2:$F$9999,'HOURS&amp;CYCLES INPUT'!$C$2:$C$9999,'QUALIFIED EFH'!$C63,'HOURS&amp;CYCLES INPUT'!$D$2:$D$9999,'QUALIFIED EFH'!ED$4,'HOURS&amp;CYCLES INPUT'!$E$2:$E$9999,'QUALIFIED EFH'!ED$5))</f>
        <v>0</v>
      </c>
      <c r="EE63" s="476">
        <f>IF(EE$2&lt;&gt;"",IF($C63&lt;&gt;"TBA",EE$2/114,0),SUMIFS('HOURS&amp;CYCLES INPUT'!$F$2:$F$9999,'HOURS&amp;CYCLES INPUT'!$C$2:$C$9999,'QUALIFIED EFH'!$C63,'HOURS&amp;CYCLES INPUT'!$D$2:$D$9999,'QUALIFIED EFH'!EE$4,'HOURS&amp;CYCLES INPUT'!$E$2:$E$9999,'QUALIFIED EFH'!EE$5))</f>
        <v>0</v>
      </c>
      <c r="EF63" s="476">
        <f>IF(EF$2&lt;&gt;"",IF($C63&lt;&gt;"TBA",EF$2/114,0),SUMIFS('HOURS&amp;CYCLES INPUT'!$F$2:$F$9999,'HOURS&amp;CYCLES INPUT'!$C$2:$C$9999,'QUALIFIED EFH'!$C63,'HOURS&amp;CYCLES INPUT'!$D$2:$D$9999,'QUALIFIED EFH'!EF$4,'HOURS&amp;CYCLES INPUT'!$E$2:$E$9999,'QUALIFIED EFH'!EF$5))</f>
        <v>0</v>
      </c>
      <c r="EG63" s="476">
        <f>IF(EG$2&lt;&gt;"",IF($C63&lt;&gt;"TBA",EG$2/114,0),SUMIFS('HOURS&amp;CYCLES INPUT'!$F$2:$F$9999,'HOURS&amp;CYCLES INPUT'!$C$2:$C$9999,'QUALIFIED EFH'!$C63,'HOURS&amp;CYCLES INPUT'!$D$2:$D$9999,'QUALIFIED EFH'!EG$4,'HOURS&amp;CYCLES INPUT'!$E$2:$E$9999,'QUALIFIED EFH'!EG$5))</f>
        <v>0</v>
      </c>
      <c r="EH63" s="476">
        <f>IF(EH$2&lt;&gt;"",IF($C63&lt;&gt;"TBA",EH$2/114,0),SUMIFS('HOURS&amp;CYCLES INPUT'!$F$2:$F$9999,'HOURS&amp;CYCLES INPUT'!$C$2:$C$9999,'QUALIFIED EFH'!$C63,'HOURS&amp;CYCLES INPUT'!$D$2:$D$9999,'QUALIFIED EFH'!EH$4,'HOURS&amp;CYCLES INPUT'!$E$2:$E$9999,'QUALIFIED EFH'!EH$5))</f>
        <v>0</v>
      </c>
      <c r="EI63" s="476">
        <f>IF(EI$2&lt;&gt;"",IF($C63&lt;&gt;"TBA",EI$2/114,0),SUMIFS('HOURS&amp;CYCLES INPUT'!$F$2:$F$9999,'HOURS&amp;CYCLES INPUT'!$C$2:$C$9999,'QUALIFIED EFH'!$C63,'HOURS&amp;CYCLES INPUT'!$D$2:$D$9999,'QUALIFIED EFH'!EI$4,'HOURS&amp;CYCLES INPUT'!$E$2:$E$9999,'QUALIFIED EFH'!EI$5))</f>
        <v>0</v>
      </c>
      <c r="EJ63" s="476">
        <f>IF(EJ$2&lt;&gt;"",IF($C63&lt;&gt;"TBA",EJ$2/114,0),SUMIFS('HOURS&amp;CYCLES INPUT'!$F$2:$F$9999,'HOURS&amp;CYCLES INPUT'!$C$2:$C$9999,'QUALIFIED EFH'!$C63,'HOURS&amp;CYCLES INPUT'!$D$2:$D$9999,'QUALIFIED EFH'!EJ$4,'HOURS&amp;CYCLES INPUT'!$E$2:$E$9999,'QUALIFIED EFH'!EJ$5))</f>
        <v>0</v>
      </c>
      <c r="EK63" s="476">
        <f>IF(EK$2&lt;&gt;"",IF($C63&lt;&gt;"TBA",EK$2/114,0),SUMIFS('HOURS&amp;CYCLES INPUT'!$F$2:$F$9999,'HOURS&amp;CYCLES INPUT'!$C$2:$C$9999,'QUALIFIED EFH'!$C63,'HOURS&amp;CYCLES INPUT'!$D$2:$D$9999,'QUALIFIED EFH'!EK$4,'HOURS&amp;CYCLES INPUT'!$E$2:$E$9999,'QUALIFIED EFH'!EK$5))</f>
        <v>0</v>
      </c>
      <c r="EL63" s="476">
        <f>IF(EL$2&lt;&gt;"",IF($C63&lt;&gt;"TBA",EL$2/114,0),SUMIFS('HOURS&amp;CYCLES INPUT'!$F$2:$F$9999,'HOURS&amp;CYCLES INPUT'!$C$2:$C$9999,'QUALIFIED EFH'!$C63,'HOURS&amp;CYCLES INPUT'!$D$2:$D$9999,'QUALIFIED EFH'!EL$4,'HOURS&amp;CYCLES INPUT'!$E$2:$E$9999,'QUALIFIED EFH'!EL$5))</f>
        <v>0</v>
      </c>
      <c r="EM63" s="476">
        <f>IF(EM$2&lt;&gt;"",IF($C63&lt;&gt;"TBA",EM$2/114,0),SUMIFS('HOURS&amp;CYCLES INPUT'!$F$2:$F$9999,'HOURS&amp;CYCLES INPUT'!$C$2:$C$9999,'QUALIFIED EFH'!$C63,'HOURS&amp;CYCLES INPUT'!$D$2:$D$9999,'QUALIFIED EFH'!EM$4,'HOURS&amp;CYCLES INPUT'!$E$2:$E$9999,'QUALIFIED EFH'!EM$5))</f>
        <v>0</v>
      </c>
      <c r="EN63" s="476">
        <f>IF(EN$2&lt;&gt;"",IF($C63&lt;&gt;"TBA",EN$2/114,0),SUMIFS('HOURS&amp;CYCLES INPUT'!$F$2:$F$9999,'HOURS&amp;CYCLES INPUT'!$C$2:$C$9999,'QUALIFIED EFH'!$C63,'HOURS&amp;CYCLES INPUT'!$D$2:$D$9999,'QUALIFIED EFH'!EN$4,'HOURS&amp;CYCLES INPUT'!$E$2:$E$9999,'QUALIFIED EFH'!EN$5))</f>
        <v>0</v>
      </c>
      <c r="EO63" s="476">
        <f>IF(EO$2&lt;&gt;"",IF($C63&lt;&gt;"TBA",EO$2/114,0),SUMIFS('HOURS&amp;CYCLES INPUT'!$F$2:$F$9999,'HOURS&amp;CYCLES INPUT'!$C$2:$C$9999,'QUALIFIED EFH'!$C63,'HOURS&amp;CYCLES INPUT'!$D$2:$D$9999,'QUALIFIED EFH'!EO$4,'HOURS&amp;CYCLES INPUT'!$E$2:$E$9999,'QUALIFIED EFH'!EO$5))</f>
        <v>0</v>
      </c>
      <c r="EP63" s="476">
        <f>IF(EP$2&lt;&gt;"",IF($C63&lt;&gt;"TBA",EP$2/114,0),SUMIFS('HOURS&amp;CYCLES INPUT'!$F$2:$F$9999,'HOURS&amp;CYCLES INPUT'!$C$2:$C$9999,'QUALIFIED EFH'!$C63,'HOURS&amp;CYCLES INPUT'!$D$2:$D$9999,'QUALIFIED EFH'!EP$4,'HOURS&amp;CYCLES INPUT'!$E$2:$E$9999,'QUALIFIED EFH'!EP$5))</f>
        <v>0</v>
      </c>
      <c r="EQ63" s="476">
        <f>IF(EQ$2&lt;&gt;"",IF($C63&lt;&gt;"TBA",EQ$2/114,0),SUMIFS('HOURS&amp;CYCLES INPUT'!$F$2:$F$9999,'HOURS&amp;CYCLES INPUT'!$C$2:$C$9999,'QUALIFIED EFH'!$C63,'HOURS&amp;CYCLES INPUT'!$D$2:$D$9999,'QUALIFIED EFH'!EQ$4,'HOURS&amp;CYCLES INPUT'!$E$2:$E$9999,'QUALIFIED EFH'!EQ$5))</f>
        <v>0</v>
      </c>
      <c r="ER63" s="476">
        <f>IF(ER$2&lt;&gt;"",IF($C63&lt;&gt;"TBA",ER$2/114,0),SUMIFS('HOURS&amp;CYCLES INPUT'!$F$2:$F$9999,'HOURS&amp;CYCLES INPUT'!$C$2:$C$9999,'QUALIFIED EFH'!$C63,'HOURS&amp;CYCLES INPUT'!$D$2:$D$9999,'QUALIFIED EFH'!ER$4,'HOURS&amp;CYCLES INPUT'!$E$2:$E$9999,'QUALIFIED EFH'!ER$5))</f>
        <v>0</v>
      </c>
      <c r="ES63" s="476">
        <f>IF(ES$2&lt;&gt;"",IF($C63&lt;&gt;"TBA",ES$2/114,0),SUMIFS('HOURS&amp;CYCLES INPUT'!$F$2:$F$9999,'HOURS&amp;CYCLES INPUT'!$C$2:$C$9999,'QUALIFIED EFH'!$C63,'HOURS&amp;CYCLES INPUT'!$D$2:$D$9999,'QUALIFIED EFH'!ES$4,'HOURS&amp;CYCLES INPUT'!$E$2:$E$9999,'QUALIFIED EFH'!ES$5))</f>
        <v>0</v>
      </c>
      <c r="ET63" s="476">
        <f>IF(ET$2&lt;&gt;"",IF($C63&lt;&gt;"TBA",ET$2/114,0),SUMIFS('HOURS&amp;CYCLES INPUT'!$F$2:$F$9999,'HOURS&amp;CYCLES INPUT'!$C$2:$C$9999,'QUALIFIED EFH'!$C63,'HOURS&amp;CYCLES INPUT'!$D$2:$D$9999,'QUALIFIED EFH'!ET$4,'HOURS&amp;CYCLES INPUT'!$E$2:$E$9999,'QUALIFIED EFH'!ET$5))</f>
        <v>0</v>
      </c>
      <c r="EU63" s="476">
        <f>IF(EU$2&lt;&gt;"",IF($C63&lt;&gt;"TBA",EU$2/114,0),SUMIFS('HOURS&amp;CYCLES INPUT'!$F$2:$F$9999,'HOURS&amp;CYCLES INPUT'!$C$2:$C$9999,'QUALIFIED EFH'!$C63,'HOURS&amp;CYCLES INPUT'!$D$2:$D$9999,'QUALIFIED EFH'!EU$4,'HOURS&amp;CYCLES INPUT'!$E$2:$E$9999,'QUALIFIED EFH'!EU$5))</f>
        <v>0</v>
      </c>
      <c r="EV63" s="476">
        <f>IF(EV$2&lt;&gt;"",IF($C63&lt;&gt;"TBA",EV$2/114,0),SUMIFS('HOURS&amp;CYCLES INPUT'!$F$2:$F$9999,'HOURS&amp;CYCLES INPUT'!$C$2:$C$9999,'QUALIFIED EFH'!$C63,'HOURS&amp;CYCLES INPUT'!$D$2:$D$9999,'QUALIFIED EFH'!EV$4,'HOURS&amp;CYCLES INPUT'!$E$2:$E$9999,'QUALIFIED EFH'!EV$5))</f>
        <v>0</v>
      </c>
      <c r="EW63" s="476">
        <f>IF(EW$2&lt;&gt;"",IF($C63&lt;&gt;"TBA",EW$2/114,0),SUMIFS('HOURS&amp;CYCLES INPUT'!$F$2:$F$9999,'HOURS&amp;CYCLES INPUT'!$C$2:$C$9999,'QUALIFIED EFH'!$C63,'HOURS&amp;CYCLES INPUT'!$D$2:$D$9999,'QUALIFIED EFH'!EW$4,'HOURS&amp;CYCLES INPUT'!$E$2:$E$9999,'QUALIFIED EFH'!EW$5))</f>
        <v>0</v>
      </c>
      <c r="EX63" s="476">
        <f>IF(EX$2&lt;&gt;"",IF($C63&lt;&gt;"TBA",EX$2/114,0),SUMIFS('HOURS&amp;CYCLES INPUT'!$F$2:$F$9999,'HOURS&amp;CYCLES INPUT'!$C$2:$C$9999,'QUALIFIED EFH'!$C63,'HOURS&amp;CYCLES INPUT'!$D$2:$D$9999,'QUALIFIED EFH'!EX$4,'HOURS&amp;CYCLES INPUT'!$E$2:$E$9999,'QUALIFIED EFH'!EX$5))</f>
        <v>0</v>
      </c>
      <c r="EY63" s="476">
        <f>IF(EY$2&lt;&gt;"",IF($C63&lt;&gt;"TBA",EY$2/114,0),SUMIFS('HOURS&amp;CYCLES INPUT'!$F$2:$F$9999,'HOURS&amp;CYCLES INPUT'!$C$2:$C$9999,'QUALIFIED EFH'!$C63,'HOURS&amp;CYCLES INPUT'!$D$2:$D$9999,'QUALIFIED EFH'!EY$4,'HOURS&amp;CYCLES INPUT'!$E$2:$E$9999,'QUALIFIED EFH'!EY$5))</f>
        <v>0</v>
      </c>
      <c r="EZ63" s="476">
        <f>IF(EZ$2&lt;&gt;"",IF($C63&lt;&gt;"TBA",EZ$2/114,0),SUMIFS('HOURS&amp;CYCLES INPUT'!$F$2:$F$9999,'HOURS&amp;CYCLES INPUT'!$C$2:$C$9999,'QUALIFIED EFH'!$C63,'HOURS&amp;CYCLES INPUT'!$D$2:$D$9999,'QUALIFIED EFH'!EZ$4,'HOURS&amp;CYCLES INPUT'!$E$2:$E$9999,'QUALIFIED EFH'!EZ$5))</f>
        <v>0</v>
      </c>
      <c r="FA63" s="476">
        <f>IF(FA$2&lt;&gt;"",IF($C63&lt;&gt;"TBA",FA$2/114,0),SUMIFS('HOURS&amp;CYCLES INPUT'!$F$2:$F$9999,'HOURS&amp;CYCLES INPUT'!$C$2:$C$9999,'QUALIFIED EFH'!$C63,'HOURS&amp;CYCLES INPUT'!$D$2:$D$9999,'QUALIFIED EFH'!FA$4,'HOURS&amp;CYCLES INPUT'!$E$2:$E$9999,'QUALIFIED EFH'!FA$5))</f>
        <v>0</v>
      </c>
      <c r="FB63" s="476">
        <f>IF(FB$2&lt;&gt;"",IF($C63&lt;&gt;"TBA",FB$2/114,0),SUMIFS('HOURS&amp;CYCLES INPUT'!$F$2:$F$9999,'HOURS&amp;CYCLES INPUT'!$C$2:$C$9999,'QUALIFIED EFH'!$C63,'HOURS&amp;CYCLES INPUT'!$D$2:$D$9999,'QUALIFIED EFH'!FB$4,'HOURS&amp;CYCLES INPUT'!$E$2:$E$9999,'QUALIFIED EFH'!FB$5))</f>
        <v>0</v>
      </c>
      <c r="FC63" s="476">
        <f>IF(FC$2&lt;&gt;"",IF($C63&lt;&gt;"TBA",FC$2/114,0),SUMIFS('HOURS&amp;CYCLES INPUT'!$F$2:$F$9999,'HOURS&amp;CYCLES INPUT'!$C$2:$C$9999,'QUALIFIED EFH'!$C63,'HOURS&amp;CYCLES INPUT'!$D$2:$D$9999,'QUALIFIED EFH'!FC$4,'HOURS&amp;CYCLES INPUT'!$E$2:$E$9999,'QUALIFIED EFH'!FC$5))</f>
        <v>0</v>
      </c>
      <c r="FD63" s="476">
        <f>IF(FD$2&lt;&gt;"",IF($C63&lt;&gt;"TBA",FD$2/114,0),SUMIFS('HOURS&amp;CYCLES INPUT'!$F$2:$F$9999,'HOURS&amp;CYCLES INPUT'!$C$2:$C$9999,'QUALIFIED EFH'!$C63,'HOURS&amp;CYCLES INPUT'!$D$2:$D$9999,'QUALIFIED EFH'!FD$4,'HOURS&amp;CYCLES INPUT'!$E$2:$E$9999,'QUALIFIED EFH'!FD$5))</f>
        <v>0</v>
      </c>
      <c r="FE63" s="476">
        <f>IF(FE$2&lt;&gt;"",IF($C63&lt;&gt;"TBA",FE$2/114,0),SUMIFS('HOURS&amp;CYCLES INPUT'!$F$2:$F$9999,'HOURS&amp;CYCLES INPUT'!$C$2:$C$9999,'QUALIFIED EFH'!$C63,'HOURS&amp;CYCLES INPUT'!$D$2:$D$9999,'QUALIFIED EFH'!FE$4,'HOURS&amp;CYCLES INPUT'!$E$2:$E$9999,'QUALIFIED EFH'!FE$5))</f>
        <v>0</v>
      </c>
      <c r="FF63" s="476">
        <f>IF(FF$2&lt;&gt;"",IF($C63&lt;&gt;"TBA",FF$2/114,0),SUMIFS('HOURS&amp;CYCLES INPUT'!$F$2:$F$9999,'HOURS&amp;CYCLES INPUT'!$C$2:$C$9999,'QUALIFIED EFH'!$C63,'HOURS&amp;CYCLES INPUT'!$D$2:$D$9999,'QUALIFIED EFH'!FF$4,'HOURS&amp;CYCLES INPUT'!$E$2:$E$9999,'QUALIFIED EFH'!FF$5))</f>
        <v>0</v>
      </c>
      <c r="FG63" s="476">
        <f>IF(FG$2&lt;&gt;"",IF($C63&lt;&gt;"TBA",FG$2/114,0),SUMIFS('HOURS&amp;CYCLES INPUT'!$F$2:$F$9999,'HOURS&amp;CYCLES INPUT'!$C$2:$C$9999,'QUALIFIED EFH'!$C63,'HOURS&amp;CYCLES INPUT'!$D$2:$D$9999,'QUALIFIED EFH'!FG$4,'HOURS&amp;CYCLES INPUT'!$E$2:$E$9999,'QUALIFIED EFH'!FG$5))</f>
        <v>0</v>
      </c>
      <c r="FH63" s="476">
        <f>IF(FH$2&lt;&gt;"",IF($C63&lt;&gt;"TBA",FH$2/114,0),SUMIFS('HOURS&amp;CYCLES INPUT'!$F$2:$F$9999,'HOURS&amp;CYCLES INPUT'!$C$2:$C$9999,'QUALIFIED EFH'!$C63,'HOURS&amp;CYCLES INPUT'!$D$2:$D$9999,'QUALIFIED EFH'!FH$4,'HOURS&amp;CYCLES INPUT'!$E$2:$E$9999,'QUALIFIED EFH'!FH$5))</f>
        <v>0</v>
      </c>
      <c r="FI63" s="476">
        <f>IF(FI$2&lt;&gt;"",IF($C63&lt;&gt;"TBA",FI$2/114,0),SUMIFS('HOURS&amp;CYCLES INPUT'!$F$2:$F$9999,'HOURS&amp;CYCLES INPUT'!$C$2:$C$9999,'QUALIFIED EFH'!$C63,'HOURS&amp;CYCLES INPUT'!$D$2:$D$9999,'QUALIFIED EFH'!FI$4,'HOURS&amp;CYCLES INPUT'!$E$2:$E$9999,'QUALIFIED EFH'!FI$5))</f>
        <v>0</v>
      </c>
      <c r="FJ63" s="476">
        <f>IF(FJ$2&lt;&gt;"",IF($C63&lt;&gt;"TBA",FJ$2/114,0),SUMIFS('HOURS&amp;CYCLES INPUT'!$F$2:$F$9999,'HOURS&amp;CYCLES INPUT'!$C$2:$C$9999,'QUALIFIED EFH'!$C63,'HOURS&amp;CYCLES INPUT'!$D$2:$D$9999,'QUALIFIED EFH'!FJ$4,'HOURS&amp;CYCLES INPUT'!$E$2:$E$9999,'QUALIFIED EFH'!FJ$5))</f>
        <v>0</v>
      </c>
      <c r="FK63" s="476">
        <f>IF(FK$2&lt;&gt;"",IF($C63&lt;&gt;"TBA",FK$2/114,0),SUMIFS('HOURS&amp;CYCLES INPUT'!$F$2:$F$9999,'HOURS&amp;CYCLES INPUT'!$C$2:$C$9999,'QUALIFIED EFH'!$C63,'HOURS&amp;CYCLES INPUT'!$D$2:$D$9999,'QUALIFIED EFH'!FK$4,'HOURS&amp;CYCLES INPUT'!$E$2:$E$9999,'QUALIFIED EFH'!FK$5))</f>
        <v>0</v>
      </c>
      <c r="FL63" s="476">
        <f>IF(FL$2&lt;&gt;"",IF($C63&lt;&gt;"TBA",FL$2/114,0),SUMIFS('HOURS&amp;CYCLES INPUT'!$F$2:$F$9999,'HOURS&amp;CYCLES INPUT'!$C$2:$C$9999,'QUALIFIED EFH'!$C63,'HOURS&amp;CYCLES INPUT'!$D$2:$D$9999,'QUALIFIED EFH'!FL$4,'HOURS&amp;CYCLES INPUT'!$E$2:$E$9999,'QUALIFIED EFH'!FL$5))</f>
        <v>0</v>
      </c>
      <c r="FM63" s="476">
        <f>IF(FM$2&lt;&gt;"",IF($C63&lt;&gt;"TBA",FM$2/114,0),SUMIFS('HOURS&amp;CYCLES INPUT'!$F$2:$F$9999,'HOURS&amp;CYCLES INPUT'!$C$2:$C$9999,'QUALIFIED EFH'!$C63,'HOURS&amp;CYCLES INPUT'!$D$2:$D$9999,'QUALIFIED EFH'!FM$4,'HOURS&amp;CYCLES INPUT'!$E$2:$E$9999,'QUALIFIED EFH'!FM$5))</f>
        <v>0</v>
      </c>
      <c r="FN63" s="476">
        <f>IF(FN$2&lt;&gt;"",IF($C63&lt;&gt;"TBA",FN$2/114,0),SUMIFS('HOURS&amp;CYCLES INPUT'!$F$2:$F$9999,'HOURS&amp;CYCLES INPUT'!$C$2:$C$9999,'QUALIFIED EFH'!$C63,'HOURS&amp;CYCLES INPUT'!$D$2:$D$9999,'QUALIFIED EFH'!FN$4,'HOURS&amp;CYCLES INPUT'!$E$2:$E$9999,'QUALIFIED EFH'!FN$5))</f>
        <v>0</v>
      </c>
      <c r="FO63" s="476">
        <f>IF(FO$2&lt;&gt;"",IF($C63&lt;&gt;"TBA",FO$2/114,0),SUMIFS('HOURS&amp;CYCLES INPUT'!$F$2:$F$9999,'HOURS&amp;CYCLES INPUT'!$C$2:$C$9999,'QUALIFIED EFH'!$C63,'HOURS&amp;CYCLES INPUT'!$D$2:$D$9999,'QUALIFIED EFH'!FO$4,'HOURS&amp;CYCLES INPUT'!$E$2:$E$9999,'QUALIFIED EFH'!FO$5))</f>
        <v>0</v>
      </c>
      <c r="FP63" s="476">
        <f>IF(FP$2&lt;&gt;"",IF($C63&lt;&gt;"TBA",FP$2/114,0),SUMIFS('HOURS&amp;CYCLES INPUT'!$F$2:$F$9999,'HOURS&amp;CYCLES INPUT'!$C$2:$C$9999,'QUALIFIED EFH'!$C63,'HOURS&amp;CYCLES INPUT'!$D$2:$D$9999,'QUALIFIED EFH'!FP$4,'HOURS&amp;CYCLES INPUT'!$E$2:$E$9999,'QUALIFIED EFH'!FP$5))</f>
        <v>0</v>
      </c>
      <c r="FQ63" s="476">
        <f>IF(FQ$2&lt;&gt;"",IF($C63&lt;&gt;"TBA",FQ$2/114,0),SUMIFS('HOURS&amp;CYCLES INPUT'!$F$2:$F$9999,'HOURS&amp;CYCLES INPUT'!$C$2:$C$9999,'QUALIFIED EFH'!$C63,'HOURS&amp;CYCLES INPUT'!$D$2:$D$9999,'QUALIFIED EFH'!FQ$4,'HOURS&amp;CYCLES INPUT'!$E$2:$E$9999,'QUALIFIED EFH'!FQ$5))</f>
        <v>0</v>
      </c>
      <c r="FR63" s="476">
        <f>IF(FR$2&lt;&gt;"",IF($C63&lt;&gt;"TBA",FR$2/114,0),SUMIFS('HOURS&amp;CYCLES INPUT'!$F$2:$F$9999,'HOURS&amp;CYCLES INPUT'!$C$2:$C$9999,'QUALIFIED EFH'!$C63,'HOURS&amp;CYCLES INPUT'!$D$2:$D$9999,'QUALIFIED EFH'!FR$4,'HOURS&amp;CYCLES INPUT'!$E$2:$E$9999,'QUALIFIED EFH'!FR$5))</f>
        <v>0</v>
      </c>
      <c r="FS63" s="476">
        <f>IF(FS$2&lt;&gt;"",IF($C63&lt;&gt;"TBA",FS$2/114,0),SUMIFS('HOURS&amp;CYCLES INPUT'!$F$2:$F$9999,'HOURS&amp;CYCLES INPUT'!$C$2:$C$9999,'QUALIFIED EFH'!$C63,'HOURS&amp;CYCLES INPUT'!$D$2:$D$9999,'QUALIFIED EFH'!FS$4,'HOURS&amp;CYCLES INPUT'!$E$2:$E$9999,'QUALIFIED EFH'!FS$5))</f>
        <v>0</v>
      </c>
      <c r="FT63" s="476">
        <f>IF(FT$2&lt;&gt;"",IF($C63&lt;&gt;"TBA",FT$2/114,0),SUMIFS('HOURS&amp;CYCLES INPUT'!$F$2:$F$9999,'HOURS&amp;CYCLES INPUT'!$C$2:$C$9999,'QUALIFIED EFH'!$C63,'HOURS&amp;CYCLES INPUT'!$D$2:$D$9999,'QUALIFIED EFH'!FT$4,'HOURS&amp;CYCLES INPUT'!$E$2:$E$9999,'QUALIFIED EFH'!FT$5))</f>
        <v>0</v>
      </c>
      <c r="FU63" s="476">
        <f>IF(FU$2&lt;&gt;"",IF($C63&lt;&gt;"TBA",FU$2/114,0),SUMIFS('HOURS&amp;CYCLES INPUT'!$F$2:$F$9999,'HOURS&amp;CYCLES INPUT'!$C$2:$C$9999,'QUALIFIED EFH'!$C63,'HOURS&amp;CYCLES INPUT'!$D$2:$D$9999,'QUALIFIED EFH'!FU$4,'HOURS&amp;CYCLES INPUT'!$E$2:$E$9999,'QUALIFIED EFH'!FU$5))</f>
        <v>0</v>
      </c>
      <c r="FV63" s="476">
        <f>IF(FV$2&lt;&gt;"",IF($C63&lt;&gt;"TBA",FV$2/114,0),SUMIFS('HOURS&amp;CYCLES INPUT'!$F$2:$F$9999,'HOURS&amp;CYCLES INPUT'!$C$2:$C$9999,'QUALIFIED EFH'!$C63,'HOURS&amp;CYCLES INPUT'!$D$2:$D$9999,'QUALIFIED EFH'!FV$4,'HOURS&amp;CYCLES INPUT'!$E$2:$E$9999,'QUALIFIED EFH'!FV$5))</f>
        <v>0</v>
      </c>
      <c r="FW63" s="476">
        <f>IF(FW$2&lt;&gt;"",IF($C63&lt;&gt;"TBA",FW$2/114,0),SUMIFS('HOURS&amp;CYCLES INPUT'!$F$2:$F$9999,'HOURS&amp;CYCLES INPUT'!$C$2:$C$9999,'QUALIFIED EFH'!$C63,'HOURS&amp;CYCLES INPUT'!$D$2:$D$9999,'QUALIFIED EFH'!FW$4,'HOURS&amp;CYCLES INPUT'!$E$2:$E$9999,'QUALIFIED EFH'!FW$5))</f>
        <v>0</v>
      </c>
      <c r="FX63" s="476">
        <f>IF(FX$2&lt;&gt;"",IF($C63&lt;&gt;"TBA",FX$2/114,0),SUMIFS('HOURS&amp;CYCLES INPUT'!$F$2:$F$9999,'HOURS&amp;CYCLES INPUT'!$C$2:$C$9999,'QUALIFIED EFH'!$C63,'HOURS&amp;CYCLES INPUT'!$D$2:$D$9999,'QUALIFIED EFH'!FX$4,'HOURS&amp;CYCLES INPUT'!$E$2:$E$9999,'QUALIFIED EFH'!FX$5))</f>
        <v>0</v>
      </c>
      <c r="FY63" s="476">
        <f>IF(FY$2&lt;&gt;"",IF($C63&lt;&gt;"TBA",FY$2/114,0),SUMIFS('HOURS&amp;CYCLES INPUT'!$F$2:$F$9999,'HOURS&amp;CYCLES INPUT'!$C$2:$C$9999,'QUALIFIED EFH'!$C63,'HOURS&amp;CYCLES INPUT'!$D$2:$D$9999,'QUALIFIED EFH'!FY$4,'HOURS&amp;CYCLES INPUT'!$E$2:$E$9999,'QUALIFIED EFH'!FY$5))</f>
        <v>0</v>
      </c>
      <c r="FZ63" s="476">
        <f>IF(FZ$2&lt;&gt;"",IF($C63&lt;&gt;"TBA",FZ$2/114,0),SUMIFS('HOURS&amp;CYCLES INPUT'!$F$2:$F$9999,'HOURS&amp;CYCLES INPUT'!$C$2:$C$9999,'QUALIFIED EFH'!$C63,'HOURS&amp;CYCLES INPUT'!$D$2:$D$9999,'QUALIFIED EFH'!FZ$4,'HOURS&amp;CYCLES INPUT'!$E$2:$E$9999,'QUALIFIED EFH'!FZ$5))</f>
        <v>0</v>
      </c>
      <c r="GA63" s="476">
        <f>IF(GA$2&lt;&gt;"",IF($C63&lt;&gt;"TBA",GA$2/114,0),SUMIFS('HOURS&amp;CYCLES INPUT'!$F$2:$F$9999,'HOURS&amp;CYCLES INPUT'!$C$2:$C$9999,'QUALIFIED EFH'!$C63,'HOURS&amp;CYCLES INPUT'!$D$2:$D$9999,'QUALIFIED EFH'!GA$4,'HOURS&amp;CYCLES INPUT'!$E$2:$E$9999,'QUALIFIED EFH'!GA$5))</f>
        <v>0</v>
      </c>
      <c r="GB63" s="476">
        <f>IF(GB$2&lt;&gt;"",IF($C63&lt;&gt;"TBA",GB$2/114,0),SUMIFS('HOURS&amp;CYCLES INPUT'!$F$2:$F$9999,'HOURS&amp;CYCLES INPUT'!$C$2:$C$9999,'QUALIFIED EFH'!$C63,'HOURS&amp;CYCLES INPUT'!$D$2:$D$9999,'QUALIFIED EFH'!GB$4,'HOURS&amp;CYCLES INPUT'!$E$2:$E$9999,'QUALIFIED EFH'!GB$5))</f>
        <v>0</v>
      </c>
    </row>
    <row r="64" spans="3:184" x14ac:dyDescent="0.35">
      <c r="C64" s="472">
        <f>'QUALIFIED ENGINES'!D65</f>
        <v>91535</v>
      </c>
      <c r="D64" s="476">
        <f>IF(D$2&lt;&gt;"",IF($C64&lt;&gt;"TBA",D$2/114,0),SUMIFS('HOURS&amp;CYCLES INPUT'!$F$2:$F$9999,'HOURS&amp;CYCLES INPUT'!$C$2:$C$9999,'QUALIFIED EFH'!$C64,'HOURS&amp;CYCLES INPUT'!$D$2:$D$9999,'QUALIFIED EFH'!D$4,'HOURS&amp;CYCLES INPUT'!$E$2:$E$9999,'QUALIFIED EFH'!D$5))</f>
        <v>0</v>
      </c>
      <c r="E64" s="476">
        <f>IF(E$2&lt;&gt;"",IF($C64&lt;&gt;"TBA",E$2/114,0),SUMIFS('HOURS&amp;CYCLES INPUT'!$F$2:$F$9999,'HOURS&amp;CYCLES INPUT'!$C$2:$C$9999,'QUALIFIED EFH'!$C64,'HOURS&amp;CYCLES INPUT'!$D$2:$D$9999,'QUALIFIED EFH'!E$4,'HOURS&amp;CYCLES INPUT'!$E$2:$E$9999,'QUALIFIED EFH'!E$5))</f>
        <v>0</v>
      </c>
      <c r="F64" s="476">
        <f>IF(F$2&lt;&gt;"",IF($C64&lt;&gt;"TBA",F$2/114,0),SUMIFS('HOURS&amp;CYCLES INPUT'!$F$2:$F$9999,'HOURS&amp;CYCLES INPUT'!$C$2:$C$9999,'QUALIFIED EFH'!$C64,'HOURS&amp;CYCLES INPUT'!$D$2:$D$9999,'QUALIFIED EFH'!F$4,'HOURS&amp;CYCLES INPUT'!$E$2:$E$9999,'QUALIFIED EFH'!F$5))</f>
        <v>0</v>
      </c>
      <c r="G64" s="476">
        <f>IF(G$2&lt;&gt;"",IF($C64&lt;&gt;"TBA",G$2/114,0),SUMIFS('HOURS&amp;CYCLES INPUT'!$F$2:$F$9999,'HOURS&amp;CYCLES INPUT'!$C$2:$C$9999,'QUALIFIED EFH'!$C64,'HOURS&amp;CYCLES INPUT'!$D$2:$D$9999,'QUALIFIED EFH'!G$4,'HOURS&amp;CYCLES INPUT'!$E$2:$E$9999,'QUALIFIED EFH'!G$5))</f>
        <v>0</v>
      </c>
      <c r="H64" s="476">
        <f>IF(H$2&lt;&gt;"",IF($C64&lt;&gt;"TBA",H$2/114,0),SUMIFS('HOURS&amp;CYCLES INPUT'!$F$2:$F$9999,'HOURS&amp;CYCLES INPUT'!$C$2:$C$9999,'QUALIFIED EFH'!$C64,'HOURS&amp;CYCLES INPUT'!$D$2:$D$9999,'QUALIFIED EFH'!H$4,'HOURS&amp;CYCLES INPUT'!$E$2:$E$9999,'QUALIFIED EFH'!H$5))</f>
        <v>0</v>
      </c>
      <c r="I64" s="476">
        <f>IF(I$2&lt;&gt;"",IF($C64&lt;&gt;"TBA",I$2/114,0),SUMIFS('HOURS&amp;CYCLES INPUT'!$F$2:$F$9999,'HOURS&amp;CYCLES INPUT'!$C$2:$C$9999,'QUALIFIED EFH'!$C64,'HOURS&amp;CYCLES INPUT'!$D$2:$D$9999,'QUALIFIED EFH'!I$4,'HOURS&amp;CYCLES INPUT'!$E$2:$E$9999,'QUALIFIED EFH'!I$5))</f>
        <v>0</v>
      </c>
      <c r="J64" s="476">
        <f>IF(J$2&lt;&gt;"",IF($C64&lt;&gt;"TBA",J$2/114,0),SUMIFS('HOURS&amp;CYCLES INPUT'!$F$2:$F$9999,'HOURS&amp;CYCLES INPUT'!$C$2:$C$9999,'QUALIFIED EFH'!$C64,'HOURS&amp;CYCLES INPUT'!$D$2:$D$9999,'QUALIFIED EFH'!J$4,'HOURS&amp;CYCLES INPUT'!$E$2:$E$9999,'QUALIFIED EFH'!J$5))</f>
        <v>0</v>
      </c>
      <c r="K64" s="476">
        <f>IF(K$2&lt;&gt;"",IF($C64&lt;&gt;"TBA",K$2/114,0),SUMIFS('HOURS&amp;CYCLES INPUT'!$F$2:$F$9999,'HOURS&amp;CYCLES INPUT'!$C$2:$C$9999,'QUALIFIED EFH'!$C64,'HOURS&amp;CYCLES INPUT'!$D$2:$D$9999,'QUALIFIED EFH'!K$4,'HOURS&amp;CYCLES INPUT'!$E$2:$E$9999,'QUALIFIED EFH'!K$5))</f>
        <v>0</v>
      </c>
      <c r="L64" s="476">
        <f>IF(L$2&lt;&gt;"",IF($C64&lt;&gt;"TBA",L$2/114,0),SUMIFS('HOURS&amp;CYCLES INPUT'!$F$2:$F$9999,'HOURS&amp;CYCLES INPUT'!$C$2:$C$9999,'QUALIFIED EFH'!$C64,'HOURS&amp;CYCLES INPUT'!$D$2:$D$9999,'QUALIFIED EFH'!L$4,'HOURS&amp;CYCLES INPUT'!$E$2:$E$9999,'QUALIFIED EFH'!L$5))</f>
        <v>0</v>
      </c>
      <c r="M64" s="476">
        <f>IF(M$2&lt;&gt;"",IF($C64&lt;&gt;"TBA",M$2/114,0),SUMIFS('HOURS&amp;CYCLES INPUT'!$F$2:$F$9999,'HOURS&amp;CYCLES INPUT'!$C$2:$C$9999,'QUALIFIED EFH'!$C64,'HOURS&amp;CYCLES INPUT'!$D$2:$D$9999,'QUALIFIED EFH'!M$4,'HOURS&amp;CYCLES INPUT'!$E$2:$E$9999,'QUALIFIED EFH'!M$5))</f>
        <v>0</v>
      </c>
      <c r="N64" s="476">
        <f>IF(N$2&lt;&gt;"",IF($C64&lt;&gt;"TBA",N$2/114,0),SUMIFS('HOURS&amp;CYCLES INPUT'!$F$2:$F$9999,'HOURS&amp;CYCLES INPUT'!$C$2:$C$9999,'QUALIFIED EFH'!$C64,'HOURS&amp;CYCLES INPUT'!$D$2:$D$9999,'QUALIFIED EFH'!N$4,'HOURS&amp;CYCLES INPUT'!$E$2:$E$9999,'QUALIFIED EFH'!N$5))</f>
        <v>0</v>
      </c>
      <c r="O64" s="476">
        <f>IF(O$2&lt;&gt;"",IF($C64&lt;&gt;"TBA",O$2/114,0),SUMIFS('HOURS&amp;CYCLES INPUT'!$F$2:$F$9999,'HOURS&amp;CYCLES INPUT'!$C$2:$C$9999,'QUALIFIED EFH'!$C64,'HOURS&amp;CYCLES INPUT'!$D$2:$D$9999,'QUALIFIED EFH'!O$4,'HOURS&amp;CYCLES INPUT'!$E$2:$E$9999,'QUALIFIED EFH'!O$5))</f>
        <v>0</v>
      </c>
      <c r="P64" s="476">
        <f>IF(P$2&lt;&gt;"",IF($C64&lt;&gt;"TBA",P$2/114,0),SUMIFS('HOURS&amp;CYCLES INPUT'!$F$2:$F$9999,'HOURS&amp;CYCLES INPUT'!$C$2:$C$9999,'QUALIFIED EFH'!$C64,'HOURS&amp;CYCLES INPUT'!$D$2:$D$9999,'QUALIFIED EFH'!P$4,'HOURS&amp;CYCLES INPUT'!$E$2:$E$9999,'QUALIFIED EFH'!P$5))</f>
        <v>0</v>
      </c>
      <c r="Q64" s="476">
        <f>IF(Q$2&lt;&gt;"",IF($C64&lt;&gt;"TBA",Q$2/114,0),SUMIFS('HOURS&amp;CYCLES INPUT'!$F$2:$F$9999,'HOURS&amp;CYCLES INPUT'!$C$2:$C$9999,'QUALIFIED EFH'!$C64,'HOURS&amp;CYCLES INPUT'!$D$2:$D$9999,'QUALIFIED EFH'!Q$4,'HOURS&amp;CYCLES INPUT'!$E$2:$E$9999,'QUALIFIED EFH'!Q$5))</f>
        <v>0</v>
      </c>
      <c r="R64" s="476">
        <f>IF(R$1&lt;&gt;"",IF($C64&lt;&gt;"TBA",R$1/114,0),SUMIFS('HOURS&amp;CYCLES INPUT'!$F$2:$F$9999,'HOURS&amp;CYCLES INPUT'!$C$2:$C$9999,'QUALIFIED EFH'!$C64,'HOURS&amp;CYCLES INPUT'!$D$2:$D$9999,'QUALIFIED EFH'!R$4,'HOURS&amp;CYCLES INPUT'!$E$2:$E$9999,'QUALIFIED EFH'!R$5))</f>
        <v>0</v>
      </c>
      <c r="S64" s="476">
        <f>IF(S$2&lt;&gt;"",IF($C64&lt;&gt;"TBA",S$2/114,0),SUMIFS('HOURS&amp;CYCLES INPUT'!$F$2:$F$9999,'HOURS&amp;CYCLES INPUT'!$C$2:$C$9999,'QUALIFIED EFH'!$C64,'HOURS&amp;CYCLES INPUT'!$D$2:$D$9999,'QUALIFIED EFH'!S$4,'HOURS&amp;CYCLES INPUT'!$E$2:$E$9999,'QUALIFIED EFH'!S$5))</f>
        <v>0</v>
      </c>
      <c r="T64" s="476">
        <f>IF(T$2&lt;&gt;"",IF($C64&lt;&gt;"TBA",T$2/114,0),SUMIFS('HOURS&amp;CYCLES INPUT'!$F$2:$F$9999,'HOURS&amp;CYCLES INPUT'!$C$2:$C$9999,'QUALIFIED EFH'!$C64,'HOURS&amp;CYCLES INPUT'!$D$2:$D$9999,'QUALIFIED EFH'!T$4,'HOURS&amp;CYCLES INPUT'!$E$2:$E$9999,'QUALIFIED EFH'!T$5))</f>
        <v>0</v>
      </c>
      <c r="U64" s="476">
        <f>IF(U$2&lt;&gt;"",IF($C64&lt;&gt;"TBA",U$2/114,0),SUMIFS('HOURS&amp;CYCLES INPUT'!$F$2:$F$9999,'HOURS&amp;CYCLES INPUT'!$C$2:$C$9999,'QUALIFIED EFH'!$C64,'HOURS&amp;CYCLES INPUT'!$D$2:$D$9999,'QUALIFIED EFH'!U$4,'HOURS&amp;CYCLES INPUT'!$E$2:$E$9999,'QUALIFIED EFH'!U$5))</f>
        <v>0</v>
      </c>
      <c r="V64" s="476">
        <f>IF(V$2&lt;&gt;"",IF($C64&lt;&gt;"TBA",V$2/114,0),SUMIFS('HOURS&amp;CYCLES INPUT'!$F$2:$F$9999,'HOURS&amp;CYCLES INPUT'!$C$2:$C$9999,'QUALIFIED EFH'!$C64,'HOURS&amp;CYCLES INPUT'!$D$2:$D$9999,'QUALIFIED EFH'!V$4,'HOURS&amp;CYCLES INPUT'!$E$2:$E$9999,'QUALIFIED EFH'!V$5))</f>
        <v>0</v>
      </c>
      <c r="W64" s="476">
        <f>IF(W$2&lt;&gt;"",IF($C64&lt;&gt;"TBA",W$2/114,0),SUMIFS('HOURS&amp;CYCLES INPUT'!$F$2:$F$9999,'HOURS&amp;CYCLES INPUT'!$C$2:$C$9999,'QUALIFIED EFH'!$C64,'HOURS&amp;CYCLES INPUT'!$D$2:$D$9999,'QUALIFIED EFH'!W$4,'HOURS&amp;CYCLES INPUT'!$E$2:$E$9999,'QUALIFIED EFH'!W$5))</f>
        <v>0</v>
      </c>
      <c r="X64" s="476">
        <f>IF(X$2&lt;&gt;"",IF($C64&lt;&gt;"TBA",X$2/114,0),SUMIFS('HOURS&amp;CYCLES INPUT'!$F$2:$F$9999,'HOURS&amp;CYCLES INPUT'!$C$2:$C$9999,'QUALIFIED EFH'!$C64,'HOURS&amp;CYCLES INPUT'!$D$2:$D$9999,'QUALIFIED EFH'!X$4,'HOURS&amp;CYCLES INPUT'!$E$2:$E$9999,'QUALIFIED EFH'!X$5))</f>
        <v>0</v>
      </c>
      <c r="Y64" s="476">
        <f>IF(Y$2&lt;&gt;"",IF($C64&lt;&gt;"TBA",Y$2/114,0),SUMIFS('HOURS&amp;CYCLES INPUT'!$F$2:$F$9999,'HOURS&amp;CYCLES INPUT'!$C$2:$C$9999,'QUALIFIED EFH'!$C64,'HOURS&amp;CYCLES INPUT'!$D$2:$D$9999,'QUALIFIED EFH'!Y$4,'HOURS&amp;CYCLES INPUT'!$E$2:$E$9999,'QUALIFIED EFH'!Y$5))</f>
        <v>206.8</v>
      </c>
      <c r="Z64" s="476">
        <f>IF(Z$2&lt;&gt;"",IF($C64&lt;&gt;"TBA",Z$2/114,0),SUMIFS('HOURS&amp;CYCLES INPUT'!$F$2:$F$9999,'HOURS&amp;CYCLES INPUT'!$C$2:$C$9999,'QUALIFIED EFH'!$C64,'HOURS&amp;CYCLES INPUT'!$D$2:$D$9999,'QUALIFIED EFH'!Z$4,'HOURS&amp;CYCLES INPUT'!$E$2:$E$9999,'QUALIFIED EFH'!Z$5))</f>
        <v>377.12</v>
      </c>
      <c r="AA64" s="476">
        <f>IF(AA$2&lt;&gt;"",IF($C64&lt;&gt;"TBA",AA$2/114,0),SUMIFS('HOURS&amp;CYCLES INPUT'!$F$2:$F$9999,'HOURS&amp;CYCLES INPUT'!$C$2:$C$9999,'QUALIFIED EFH'!$C64,'HOURS&amp;CYCLES INPUT'!$D$2:$D$9999,'QUALIFIED EFH'!AA$4,'HOURS&amp;CYCLES INPUT'!$E$2:$E$9999,'QUALIFIED EFH'!AA$5))</f>
        <v>415.93</v>
      </c>
      <c r="AB64" s="476">
        <f>IF(AB$2&lt;&gt;"",IF($C64&lt;&gt;"TBA",AB$2/114,0),SUMIFS('HOURS&amp;CYCLES INPUT'!$F$2:$F$9999,'HOURS&amp;CYCLES INPUT'!$C$2:$C$9999,'QUALIFIED EFH'!$C64,'HOURS&amp;CYCLES INPUT'!$D$2:$D$9999,'QUALIFIED EFH'!AB$4,'HOURS&amp;CYCLES INPUT'!$E$2:$E$9999,'QUALIFIED EFH'!AB$5))</f>
        <v>373.73</v>
      </c>
      <c r="AC64" s="476">
        <f>IF(AC$2&lt;&gt;"",IF($C64&lt;&gt;"TBA",AC$2/114,0),SUMIFS('HOURS&amp;CYCLES INPUT'!$F$2:$F$9999,'HOURS&amp;CYCLES INPUT'!$C$2:$C$9999,'QUALIFIED EFH'!$C64,'HOURS&amp;CYCLES INPUT'!$D$2:$D$9999,'QUALIFIED EFH'!AC$4,'HOURS&amp;CYCLES INPUT'!$E$2:$E$9999,'QUALIFIED EFH'!AC$5))</f>
        <v>416.2</v>
      </c>
      <c r="AD64" s="476">
        <f>IF(AD$2&lt;&gt;"",IF($C64&lt;&gt;"TBA",AD$2/114,0),SUMIFS('HOURS&amp;CYCLES INPUT'!$F$2:$F$9999,'HOURS&amp;CYCLES INPUT'!$C$2:$C$9999,'QUALIFIED EFH'!$C64,'HOURS&amp;CYCLES INPUT'!$D$2:$D$9999,'QUALIFIED EFH'!AD$4,'HOURS&amp;CYCLES INPUT'!$E$2:$E$9999,'QUALIFIED EFH'!AD$5))</f>
        <v>385.52</v>
      </c>
      <c r="AE64" s="476">
        <f>IF(AE$2&lt;&gt;"",IF($C64&lt;&gt;"TBA",AE$2/114,0),SUMIFS('HOURS&amp;CYCLES INPUT'!$F$2:$F$9999,'HOURS&amp;CYCLES INPUT'!$C$2:$C$9999,'QUALIFIED EFH'!$C64,'HOURS&amp;CYCLES INPUT'!$D$2:$D$9999,'QUALIFIED EFH'!AE$4,'HOURS&amp;CYCLES INPUT'!$E$2:$E$9999,'QUALIFIED EFH'!AE$5))</f>
        <v>411.18</v>
      </c>
      <c r="AF64" s="476">
        <f>IF(AF$2&lt;&gt;"",IF($C64&lt;&gt;"TBA",AF$2/114,0),SUMIFS('HOURS&amp;CYCLES INPUT'!$F$2:$F$9999,'HOURS&amp;CYCLES INPUT'!$C$2:$C$9999,'QUALIFIED EFH'!$C64,'HOURS&amp;CYCLES INPUT'!$D$2:$D$9999,'QUALIFIED EFH'!AF$4,'HOURS&amp;CYCLES INPUT'!$E$2:$E$9999,'QUALIFIED EFH'!AF$5))</f>
        <v>406.7</v>
      </c>
      <c r="AG64" s="476">
        <f>IF(AG$2&lt;&gt;"",IF($C64&lt;&gt;"TBA",AG$2/114,0),SUMIFS('HOURS&amp;CYCLES INPUT'!$F$2:$F$9999,'HOURS&amp;CYCLES INPUT'!$C$2:$C$9999,'QUALIFIED EFH'!$C64,'HOURS&amp;CYCLES INPUT'!$D$2:$D$9999,'QUALIFIED EFH'!AG$4,'HOURS&amp;CYCLES INPUT'!$E$2:$E$9999,'QUALIFIED EFH'!AG$5))</f>
        <v>337.77</v>
      </c>
      <c r="AH64" s="476">
        <f>IF(AH$2&lt;&gt;"",IF($C64&lt;&gt;"TBA",AH$2/114,0),SUMIFS('HOURS&amp;CYCLES INPUT'!$F$2:$F$9999,'HOURS&amp;CYCLES INPUT'!$C$2:$C$9999,'QUALIFIED EFH'!$C64,'HOURS&amp;CYCLES INPUT'!$D$2:$D$9999,'QUALIFIED EFH'!AH$4,'HOURS&amp;CYCLES INPUT'!$E$2:$E$9999,'QUALIFIED EFH'!AH$5))</f>
        <v>421.56</v>
      </c>
      <c r="AI64" s="476">
        <f>IF(AI$2&lt;&gt;"",IF($C64&lt;&gt;"TBA",AI$2/114,0),SUMIFS('HOURS&amp;CYCLES INPUT'!$F$2:$F$9999,'HOURS&amp;CYCLES INPUT'!$C$2:$C$9999,'QUALIFIED EFH'!$C64,'HOURS&amp;CYCLES INPUT'!$D$2:$D$9999,'QUALIFIED EFH'!AI$4,'HOURS&amp;CYCLES INPUT'!$E$2:$E$9999,'QUALIFIED EFH'!AI$5))</f>
        <v>457.12</v>
      </c>
      <c r="AJ64" s="476">
        <f>IF(AJ$2&lt;&gt;"",IF($C64&lt;&gt;"TBA",AJ$2/114,0),SUMIFS('HOURS&amp;CYCLES INPUT'!$F$2:$F$9999,'HOURS&amp;CYCLES INPUT'!$C$2:$C$9999,'QUALIFIED EFH'!$C64,'HOURS&amp;CYCLES INPUT'!$D$2:$D$9999,'QUALIFIED EFH'!AJ$4,'HOURS&amp;CYCLES INPUT'!$E$2:$E$9999,'QUALIFIED EFH'!AJ$5))</f>
        <v>453.67</v>
      </c>
      <c r="AK64" s="476">
        <f>IF(AK$2&lt;&gt;"",IF($C64&lt;&gt;"TBA",AK$2/114,0),SUMIFS('HOURS&amp;CYCLES INPUT'!$F$2:$F$9999,'HOURS&amp;CYCLES INPUT'!$C$2:$C$9999,'QUALIFIED EFH'!$C64,'HOURS&amp;CYCLES INPUT'!$D$2:$D$9999,'QUALIFIED EFH'!AK$4,'HOURS&amp;CYCLES INPUT'!$E$2:$E$9999,'QUALIFIED EFH'!AK$5))</f>
        <v>451.53</v>
      </c>
      <c r="AL64" s="476">
        <f>IF(AL$2&lt;&gt;"",IF($C64&lt;&gt;"TBA",AL$2/114,0),SUMIFS('HOURS&amp;CYCLES INPUT'!$F$2:$F$9999,'HOURS&amp;CYCLES INPUT'!$C$2:$C$9999,'QUALIFIED EFH'!$C64,'HOURS&amp;CYCLES INPUT'!$D$2:$D$9999,'QUALIFIED EFH'!AL$4,'HOURS&amp;CYCLES INPUT'!$E$2:$E$9999,'QUALIFIED EFH'!AL$5))</f>
        <v>443.78</v>
      </c>
      <c r="AM64" s="476">
        <f>IF(AM$2&lt;&gt;"",IF($C64&lt;&gt;"TBA",AM$2/114,0),SUMIFS('HOURS&amp;CYCLES INPUT'!$F$2:$F$9999,'HOURS&amp;CYCLES INPUT'!$C$2:$C$9999,'QUALIFIED EFH'!$C64,'HOURS&amp;CYCLES INPUT'!$D$2:$D$9999,'QUALIFIED EFH'!AM$4,'HOURS&amp;CYCLES INPUT'!$E$2:$E$9999,'QUALIFIED EFH'!AM$5))</f>
        <v>397.3</v>
      </c>
      <c r="AN64" s="476">
        <f>IF(AN$2&lt;&gt;"",IF($C64&lt;&gt;"TBA",AN$2/114,0),SUMIFS('HOURS&amp;CYCLES INPUT'!$F$2:$F$9999,'HOURS&amp;CYCLES INPUT'!$C$2:$C$9999,'QUALIFIED EFH'!$C64,'HOURS&amp;CYCLES INPUT'!$D$2:$D$9999,'QUALIFIED EFH'!AN$4,'HOURS&amp;CYCLES INPUT'!$E$2:$E$9999,'QUALIFIED EFH'!AN$5))</f>
        <v>446.33</v>
      </c>
      <c r="AO64" s="476">
        <f>IF(AO$2&lt;&gt;"",IF($C64&lt;&gt;"TBA",AO$2/114,0),SUMIFS('HOURS&amp;CYCLES INPUT'!$F$2:$F$9999,'HOURS&amp;CYCLES INPUT'!$C$2:$C$9999,'QUALIFIED EFH'!$C64,'HOURS&amp;CYCLES INPUT'!$D$2:$D$9999,'QUALIFIED EFH'!AO$4,'HOURS&amp;CYCLES INPUT'!$E$2:$E$9999,'QUALIFIED EFH'!AO$5))</f>
        <v>410.89</v>
      </c>
      <c r="AP64" s="476">
        <f>IF(AP$2&lt;&gt;"",IF($C64&lt;&gt;"TBA",AP$2/114,0),SUMIFS('HOURS&amp;CYCLES INPUT'!$F$2:$F$9999,'HOURS&amp;CYCLES INPUT'!$C$2:$C$9999,'QUALIFIED EFH'!$C64,'HOURS&amp;CYCLES INPUT'!$D$2:$D$9999,'QUALIFIED EFH'!AP$4,'HOURS&amp;CYCLES INPUT'!$E$2:$E$9999,'QUALIFIED EFH'!AP$5))</f>
        <v>384.38</v>
      </c>
      <c r="AQ64" s="476">
        <f>IF(AQ$2&lt;&gt;"",IF($C64&lt;&gt;"TBA",AQ$2/114,0),SUMIFS('HOURS&amp;CYCLES INPUT'!$F$2:$F$9999,'HOURS&amp;CYCLES INPUT'!$C$2:$C$9999,'QUALIFIED EFH'!$C64,'HOURS&amp;CYCLES INPUT'!$D$2:$D$9999,'QUALIFIED EFH'!AQ$4,'HOURS&amp;CYCLES INPUT'!$E$2:$E$9999,'QUALIFIED EFH'!AQ$5))</f>
        <v>299.52</v>
      </c>
      <c r="AR64" s="476">
        <f>IF(AR$2&lt;&gt;"",IF($C64&lt;&gt;"TBA",AR$2/114,0),SUMIFS('HOURS&amp;CYCLES INPUT'!$F$2:$F$9999,'HOURS&amp;CYCLES INPUT'!$C$2:$C$9999,'QUALIFIED EFH'!$C64,'HOURS&amp;CYCLES INPUT'!$D$2:$D$9999,'QUALIFIED EFH'!AR$4,'HOURS&amp;CYCLES INPUT'!$E$2:$E$9999,'QUALIFIED EFH'!AR$5))</f>
        <v>0</v>
      </c>
      <c r="AS64" s="476">
        <f>IF(AS$2&lt;&gt;"",IF($C64&lt;&gt;"TBA",AS$2/114,0),SUMIFS('HOURS&amp;CYCLES INPUT'!$F$2:$F$9999,'HOURS&amp;CYCLES INPUT'!$C$2:$C$9999,'QUALIFIED EFH'!$C64,'HOURS&amp;CYCLES INPUT'!$D$2:$D$9999,'QUALIFIED EFH'!AS$4,'HOURS&amp;CYCLES INPUT'!$E$2:$E$9999,'QUALIFIED EFH'!AS$5))</f>
        <v>0</v>
      </c>
      <c r="AT64" s="476">
        <f>IF(AT$2&lt;&gt;"",IF($C64&lt;&gt;"TBA",AT$2/114,0),SUMIFS('HOURS&amp;CYCLES INPUT'!$F$2:$F$9999,'HOURS&amp;CYCLES INPUT'!$C$2:$C$9999,'QUALIFIED EFH'!$C64,'HOURS&amp;CYCLES INPUT'!$D$2:$D$9999,'QUALIFIED EFH'!AT$4,'HOURS&amp;CYCLES INPUT'!$E$2:$E$9999,'QUALIFIED EFH'!AT$5))</f>
        <v>0</v>
      </c>
      <c r="AU64" s="476">
        <f>IF(AU$2&lt;&gt;"",IF($C64&lt;&gt;"TBA",AU$2/114,0),SUMIFS('HOURS&amp;CYCLES INPUT'!$F$2:$F$9999,'HOURS&amp;CYCLES INPUT'!$C$2:$C$9999,'QUALIFIED EFH'!$C64,'HOURS&amp;CYCLES INPUT'!$D$2:$D$9999,'QUALIFIED EFH'!AU$4,'HOURS&amp;CYCLES INPUT'!$E$2:$E$9999,'QUALIFIED EFH'!AU$5))</f>
        <v>25.81</v>
      </c>
      <c r="AV64" s="476">
        <f>IF(AV$2&lt;&gt;"",IF($C64&lt;&gt;"TBA",AV$2/114,0),SUMIFS('HOURS&amp;CYCLES INPUT'!$F$2:$F$9999,'HOURS&amp;CYCLES INPUT'!$C$2:$C$9999,'QUALIFIED EFH'!$C64,'HOURS&amp;CYCLES INPUT'!$D$2:$D$9999,'QUALIFIED EFH'!AV$4,'HOURS&amp;CYCLES INPUT'!$E$2:$E$9999,'QUALIFIED EFH'!AV$5))</f>
        <v>148.62</v>
      </c>
      <c r="AW64" s="476">
        <f>IF(AW$2&lt;&gt;"",IF($C64&lt;&gt;"TBA",AW$2/114,0),SUMIFS('HOURS&amp;CYCLES INPUT'!$F$2:$F$9999,'HOURS&amp;CYCLES INPUT'!$C$2:$C$9999,'QUALIFIED EFH'!$C64,'HOURS&amp;CYCLES INPUT'!$D$2:$D$9999,'QUALIFIED EFH'!AW$4,'HOURS&amp;CYCLES INPUT'!$E$2:$E$9999,'QUALIFIED EFH'!AW$5))</f>
        <v>115.48</v>
      </c>
      <c r="AX64" s="476">
        <f>IF(AX$2&lt;&gt;"",IF($C64&lt;&gt;"TBA",AX$2/114,0),SUMIFS('HOURS&amp;CYCLES INPUT'!$F$2:$F$9999,'HOURS&amp;CYCLES INPUT'!$C$2:$C$9999,'QUALIFIED EFH'!$C64,'HOURS&amp;CYCLES INPUT'!$D$2:$D$9999,'QUALIFIED EFH'!AX$4,'HOURS&amp;CYCLES INPUT'!$E$2:$E$9999,'QUALIFIED EFH'!AX$5))</f>
        <v>130.91999999999999</v>
      </c>
      <c r="AY64" s="476">
        <f>IF(AY$2&lt;&gt;"",IF($C64&lt;&gt;"TBA",AY$2/114,0),SUMIFS('HOURS&amp;CYCLES INPUT'!$F$2:$F$9999,'HOURS&amp;CYCLES INPUT'!$C$2:$C$9999,'QUALIFIED EFH'!$C64,'HOURS&amp;CYCLES INPUT'!$D$2:$D$9999,'QUALIFIED EFH'!AY$4,'HOURS&amp;CYCLES INPUT'!$E$2:$E$9999,'QUALIFIED EFH'!AY$5))</f>
        <v>168.5</v>
      </c>
      <c r="AZ64" s="476">
        <f>IF(AZ$2&lt;&gt;"",IF($C64&lt;&gt;"TBA",AZ$2/114,0),SUMIFS('HOURS&amp;CYCLES INPUT'!$F$2:$F$9999,'HOURS&amp;CYCLES INPUT'!$C$2:$C$9999,'QUALIFIED EFH'!$C64,'HOURS&amp;CYCLES INPUT'!$D$2:$D$9999,'QUALIFIED EFH'!AZ$4,'HOURS&amp;CYCLES INPUT'!$E$2:$E$9999,'QUALIFIED EFH'!AZ$5))</f>
        <v>251.02</v>
      </c>
      <c r="BA64" s="476">
        <f>IF(BA$2&lt;&gt;"",IF($C64&lt;&gt;"TBA",BA$2/114,0),SUMIFS('HOURS&amp;CYCLES INPUT'!$F$2:$F$9999,'HOURS&amp;CYCLES INPUT'!$C$2:$C$9999,'QUALIFIED EFH'!$C64,'HOURS&amp;CYCLES INPUT'!$D$2:$D$9999,'QUALIFIED EFH'!BA$4,'HOURS&amp;CYCLES INPUT'!$E$2:$E$9999,'QUALIFIED EFH'!BA$5))</f>
        <v>100.78</v>
      </c>
      <c r="BB64" s="476">
        <f>IF(BB$2&lt;&gt;"",IF($C64&lt;&gt;"TBA",BB$2/114,0),SUMIFS('HOURS&amp;CYCLES INPUT'!$F$2:$F$9999,'HOURS&amp;CYCLES INPUT'!$C$2:$C$9999,'QUALIFIED EFH'!$C64,'HOURS&amp;CYCLES INPUT'!$D$2:$D$9999,'QUALIFIED EFH'!BB$4,'HOURS&amp;CYCLES INPUT'!$E$2:$E$9999,'QUALIFIED EFH'!BB$5))</f>
        <v>0</v>
      </c>
      <c r="BC64" s="476">
        <f>IF(BC$2&lt;&gt;"",IF($C64&lt;&gt;"TBA",BC$2/114,0),SUMIFS('HOURS&amp;CYCLES INPUT'!$F$2:$F$9999,'HOURS&amp;CYCLES INPUT'!$C$2:$C$9999,'QUALIFIED EFH'!$C64,'HOURS&amp;CYCLES INPUT'!$D$2:$D$9999,'QUALIFIED EFH'!BC$4,'HOURS&amp;CYCLES INPUT'!$E$2:$E$9999,'QUALIFIED EFH'!BC$5))</f>
        <v>0</v>
      </c>
      <c r="BD64" s="476">
        <f>IF(BD$2&lt;&gt;"",IF($C64&lt;&gt;"TBA",BD$2/114,0),SUMIFS('HOURS&amp;CYCLES INPUT'!$F$2:$F$9999,'HOURS&amp;CYCLES INPUT'!$C$2:$C$9999,'QUALIFIED EFH'!$C64,'HOURS&amp;CYCLES INPUT'!$D$2:$D$9999,'QUALIFIED EFH'!BD$4,'HOURS&amp;CYCLES INPUT'!$E$2:$E$9999,'QUALIFIED EFH'!BD$5))</f>
        <v>0</v>
      </c>
      <c r="BE64" s="476">
        <f>IF(BE$2&lt;&gt;"",IF($C64&lt;&gt;"TBA",BE$2/114,0),SUMIFS('HOURS&amp;CYCLES INPUT'!$F$2:$F$9999,'HOURS&amp;CYCLES INPUT'!$C$2:$C$9999,'QUALIFIED EFH'!$C64,'HOURS&amp;CYCLES INPUT'!$D$2:$D$9999,'QUALIFIED EFH'!BE$4,'HOURS&amp;CYCLES INPUT'!$E$2:$E$9999,'QUALIFIED EFH'!BE$5))</f>
        <v>0</v>
      </c>
      <c r="BF64" s="476">
        <f>IF(BF$2&lt;&gt;"",IF($C64&lt;&gt;"TBA",BF$2/114,0),SUMIFS('HOURS&amp;CYCLES INPUT'!$F$2:$F$9999,'HOURS&amp;CYCLES INPUT'!$C$2:$C$9999,'QUALIFIED EFH'!$C64,'HOURS&amp;CYCLES INPUT'!$D$2:$D$9999,'QUALIFIED EFH'!BF$4,'HOURS&amp;CYCLES INPUT'!$E$2:$E$9999,'QUALIFIED EFH'!BF$5))</f>
        <v>0</v>
      </c>
      <c r="BG64" s="476">
        <f>IF(BG$2&lt;&gt;"",IF($C64&lt;&gt;"TBA",BG$2/114,0),SUMIFS('HOURS&amp;CYCLES INPUT'!$F$2:$F$9999,'HOURS&amp;CYCLES INPUT'!$C$2:$C$9999,'QUALIFIED EFH'!$C64,'HOURS&amp;CYCLES INPUT'!$D$2:$D$9999,'QUALIFIED EFH'!BG$4,'HOURS&amp;CYCLES INPUT'!$E$2:$E$9999,'QUALIFIED EFH'!BG$5))</f>
        <v>0</v>
      </c>
      <c r="BH64" s="476">
        <f>IF(BH$2&lt;&gt;"",IF($C64&lt;&gt;"TBA",BH$2/114,0),SUMIFS('HOURS&amp;CYCLES INPUT'!$F$2:$F$9999,'HOURS&amp;CYCLES INPUT'!$C$2:$C$9999,'QUALIFIED EFH'!$C64,'HOURS&amp;CYCLES INPUT'!$D$2:$D$9999,'QUALIFIED EFH'!BH$4,'HOURS&amp;CYCLES INPUT'!$E$2:$E$9999,'QUALIFIED EFH'!BH$5))</f>
        <v>0</v>
      </c>
      <c r="BI64" s="476">
        <f>IF(BI$2&lt;&gt;"",IF($C64&lt;&gt;"TBA",BI$2/114,0),SUMIFS('HOURS&amp;CYCLES INPUT'!$F$2:$F$9999,'HOURS&amp;CYCLES INPUT'!$C$2:$C$9999,'QUALIFIED EFH'!$C64,'HOURS&amp;CYCLES INPUT'!$D$2:$D$9999,'QUALIFIED EFH'!BI$4,'HOURS&amp;CYCLES INPUT'!$E$2:$E$9999,'QUALIFIED EFH'!BI$5))</f>
        <v>0</v>
      </c>
      <c r="BJ64" s="476">
        <f>IF(BJ$2&lt;&gt;"",IF($C64&lt;&gt;"TBA",BJ$2/114,0),SUMIFS('HOURS&amp;CYCLES INPUT'!$F$2:$F$9999,'HOURS&amp;CYCLES INPUT'!$C$2:$C$9999,'QUALIFIED EFH'!$C64,'HOURS&amp;CYCLES INPUT'!$D$2:$D$9999,'QUALIFIED EFH'!BJ$4,'HOURS&amp;CYCLES INPUT'!$E$2:$E$9999,'QUALIFIED EFH'!BJ$5))</f>
        <v>265.49</v>
      </c>
      <c r="BK64" s="476">
        <f>IF(BK$2&lt;&gt;"",IF($C64&lt;&gt;"TBA",BK$2/114,0),SUMIFS('HOURS&amp;CYCLES INPUT'!$F$2:$F$9999,'HOURS&amp;CYCLES INPUT'!$C$2:$C$9999,'QUALIFIED EFH'!$C64,'HOURS&amp;CYCLES INPUT'!$D$2:$D$9999,'QUALIFIED EFH'!BK$4,'HOURS&amp;CYCLES INPUT'!$E$2:$E$9999,'QUALIFIED EFH'!BK$5))</f>
        <v>392.15</v>
      </c>
      <c r="BL64" s="476">
        <f>IF(BL$2&lt;&gt;"",IF($C64&lt;&gt;"TBA",BL$2/114,0),SUMIFS('HOURS&amp;CYCLES INPUT'!$F$2:$F$9999,'HOURS&amp;CYCLES INPUT'!$C$2:$C$9999,'QUALIFIED EFH'!$C64,'HOURS&amp;CYCLES INPUT'!$D$2:$D$9999,'QUALIFIED EFH'!BL$4,'HOURS&amp;CYCLES INPUT'!$E$2:$E$9999,'QUALIFIED EFH'!BL$5))</f>
        <v>393.78</v>
      </c>
      <c r="BM64" s="476">
        <f>IF(BM$2&lt;&gt;"",IF($C64&lt;&gt;"TBA",BM$2/114,0),SUMIFS('HOURS&amp;CYCLES INPUT'!$F$2:$F$9999,'HOURS&amp;CYCLES INPUT'!$C$2:$C$9999,'QUALIFIED EFH'!$C64,'HOURS&amp;CYCLES INPUT'!$D$2:$D$9999,'QUALIFIED EFH'!BM$4,'HOURS&amp;CYCLES INPUT'!$E$2:$E$9999,'QUALIFIED EFH'!BM$5))</f>
        <v>356.5</v>
      </c>
      <c r="BN64" s="476">
        <f>IF(BN$2&lt;&gt;"",IF($C64&lt;&gt;"TBA",BN$2/114,0),SUMIFS('HOURS&amp;CYCLES INPUT'!$F$2:$F$9999,'HOURS&amp;CYCLES INPUT'!$C$2:$C$9999,'QUALIFIED EFH'!$C64,'HOURS&amp;CYCLES INPUT'!$D$2:$D$9999,'QUALIFIED EFH'!BN$4,'HOURS&amp;CYCLES INPUT'!$E$2:$E$9999,'QUALIFIED EFH'!BN$5))</f>
        <v>331.25</v>
      </c>
      <c r="BO64" s="476">
        <f>IF(BO$2&lt;&gt;"",IF($C64&lt;&gt;"TBA",BO$2/114,0),SUMIFS('HOURS&amp;CYCLES INPUT'!$F$2:$F$9999,'HOURS&amp;CYCLES INPUT'!$C$2:$C$9999,'QUALIFIED EFH'!$C64,'HOURS&amp;CYCLES INPUT'!$D$2:$D$9999,'QUALIFIED EFH'!BO$4,'HOURS&amp;CYCLES INPUT'!$E$2:$E$9999,'QUALIFIED EFH'!BO$5))</f>
        <v>318.45999999999998</v>
      </c>
      <c r="BP64" s="476">
        <f>IF(BP$2&lt;&gt;"",IF($C64&lt;&gt;"TBA",BP$2/114,0),SUMIFS('HOURS&amp;CYCLES INPUT'!$F$2:$F$9999,'HOURS&amp;CYCLES INPUT'!$C$2:$C$9999,'QUALIFIED EFH'!$C64,'HOURS&amp;CYCLES INPUT'!$D$2:$D$9999,'QUALIFIED EFH'!BP$4,'HOURS&amp;CYCLES INPUT'!$E$2:$E$9999,'QUALIFIED EFH'!BP$5))</f>
        <v>353.64</v>
      </c>
      <c r="BQ64" s="476">
        <f>IF(BQ$2&lt;&gt;"",IF($C64&lt;&gt;"TBA",BQ$2/114,0),SUMIFS('HOURS&amp;CYCLES INPUT'!$F$2:$F$9999,'HOURS&amp;CYCLES INPUT'!$C$2:$C$9999,'QUALIFIED EFH'!$C64,'HOURS&amp;CYCLES INPUT'!$D$2:$D$9999,'QUALIFIED EFH'!BQ$4,'HOURS&amp;CYCLES INPUT'!$E$2:$E$9999,'QUALIFIED EFH'!BQ$5))</f>
        <v>272.51</v>
      </c>
      <c r="BR64" s="476">
        <f>IF(BR$2&lt;&gt;"",IF($C64&lt;&gt;"TBA",BR$2/114,0),SUMIFS('HOURS&amp;CYCLES INPUT'!$F$2:$F$9999,'HOURS&amp;CYCLES INPUT'!$C$2:$C$9999,'QUALIFIED EFH'!$C64,'HOURS&amp;CYCLES INPUT'!$D$2:$D$9999,'QUALIFIED EFH'!BR$4,'HOURS&amp;CYCLES INPUT'!$E$2:$E$9999,'QUALIFIED EFH'!BR$5))</f>
        <v>333.82</v>
      </c>
      <c r="BS64" s="476">
        <f>IF(BS$2&lt;&gt;"",IF($C64&lt;&gt;"TBA",BS$2/114,0),SUMIFS('HOURS&amp;CYCLES INPUT'!$F$2:$F$9999,'HOURS&amp;CYCLES INPUT'!$C$2:$C$9999,'QUALIFIED EFH'!$C64,'HOURS&amp;CYCLES INPUT'!$D$2:$D$9999,'QUALIFIED EFH'!BS$4,'HOURS&amp;CYCLES INPUT'!$E$2:$E$9999,'QUALIFIED EFH'!BS$5))</f>
        <v>377.67</v>
      </c>
      <c r="BT64" s="476">
        <f>IF(BT$2&lt;&gt;"",IF($C64&lt;&gt;"TBA",BT$2/114,0),SUMIFS('HOURS&amp;CYCLES INPUT'!$F$2:$F$9999,'HOURS&amp;CYCLES INPUT'!$C$2:$C$9999,'QUALIFIED EFH'!$C64,'HOURS&amp;CYCLES INPUT'!$D$2:$D$9999,'QUALIFIED EFH'!BT$4,'HOURS&amp;CYCLES INPUT'!$E$2:$E$9999,'QUALIFIED EFH'!BT$5))</f>
        <v>367.27</v>
      </c>
      <c r="BU64" s="476">
        <f>IF(BU$2&lt;&gt;"",IF($C64&lt;&gt;"TBA",BU$2/114,0),SUMIFS('HOURS&amp;CYCLES INPUT'!$F$2:$F$9999,'HOURS&amp;CYCLES INPUT'!$C$2:$C$9999,'QUALIFIED EFH'!$C64,'HOURS&amp;CYCLES INPUT'!$D$2:$D$9999,'QUALIFIED EFH'!BU$4,'HOURS&amp;CYCLES INPUT'!$E$2:$E$9999,'QUALIFIED EFH'!BU$5))</f>
        <v>378.38</v>
      </c>
      <c r="BV64" s="476">
        <f>IF(BV$2&lt;&gt;"",IF($C64&lt;&gt;"TBA",BV$2/114,0),SUMIFS('HOURS&amp;CYCLES INPUT'!$F$2:$F$9999,'HOURS&amp;CYCLES INPUT'!$C$2:$C$9999,'QUALIFIED EFH'!$C64,'HOURS&amp;CYCLES INPUT'!$D$2:$D$9999,'QUALIFIED EFH'!BV$4,'HOURS&amp;CYCLES INPUT'!$E$2:$E$9999,'QUALIFIED EFH'!BV$5))</f>
        <v>375.02</v>
      </c>
      <c r="BW64" s="476">
        <f>IF(BW$2&lt;&gt;"",IF($C64&lt;&gt;"TBA",BW$2/114,0),SUMIFS('HOURS&amp;CYCLES INPUT'!$F$2:$F$9999,'HOURS&amp;CYCLES INPUT'!$C$2:$C$9999,'QUALIFIED EFH'!$C64,'HOURS&amp;CYCLES INPUT'!$D$2:$D$9999,'QUALIFIED EFH'!BW$4,'HOURS&amp;CYCLES INPUT'!$E$2:$E$9999,'QUALIFIED EFH'!BW$5))</f>
        <v>412.3</v>
      </c>
      <c r="BX64" s="476">
        <f>IF(BX$2&lt;&gt;"",IF($C64&lt;&gt;"TBA",BX$2/114,0),SUMIFS('HOURS&amp;CYCLES INPUT'!$F$2:$F$9999,'HOURS&amp;CYCLES INPUT'!$C$2:$C$9999,'QUALIFIED EFH'!$C64,'HOURS&amp;CYCLES INPUT'!$D$2:$D$9999,'QUALIFIED EFH'!BX$4,'HOURS&amp;CYCLES INPUT'!$E$2:$E$9999,'QUALIFIED EFH'!BX$5))</f>
        <v>466.75</v>
      </c>
      <c r="BY64" s="476">
        <f>IF(BY$2&lt;&gt;"",IF($C64&lt;&gt;"TBA",BY$2/114,0),SUMIFS('HOURS&amp;CYCLES INPUT'!$F$2:$F$9999,'HOURS&amp;CYCLES INPUT'!$C$2:$C$9999,'QUALIFIED EFH'!$C64,'HOURS&amp;CYCLES INPUT'!$D$2:$D$9999,'QUALIFIED EFH'!BY$4,'HOURS&amp;CYCLES INPUT'!$E$2:$E$9999,'QUALIFIED EFH'!BY$5))</f>
        <v>31.28</v>
      </c>
      <c r="BZ64" s="476">
        <f>IF(BZ$2&lt;&gt;"",IF($C64&lt;&gt;"TBA",BZ$2/114,0),SUMIFS('HOURS&amp;CYCLES INPUT'!$F$2:$F$9999,'HOURS&amp;CYCLES INPUT'!$C$2:$C$9999,'QUALIFIED EFH'!$C64,'HOURS&amp;CYCLES INPUT'!$D$2:$D$9999,'QUALIFIED EFH'!BZ$4,'HOURS&amp;CYCLES INPUT'!$E$2:$E$9999,'QUALIFIED EFH'!BZ$5))</f>
        <v>180.7</v>
      </c>
      <c r="CA64" s="476">
        <f>IF(CA$2&lt;&gt;"",IF($C64&lt;&gt;"TBA",CA$2/114,0),SUMIFS('HOURS&amp;CYCLES INPUT'!$F$2:$F$9999,'HOURS&amp;CYCLES INPUT'!$C$2:$C$9999,'QUALIFIED EFH'!$C64,'HOURS&amp;CYCLES INPUT'!$D$2:$D$9999,'QUALIFIED EFH'!CA$4,'HOURS&amp;CYCLES INPUT'!$E$2:$E$9999,'QUALIFIED EFH'!CA$5))</f>
        <v>361.25</v>
      </c>
      <c r="CB64" s="476">
        <f>IF(CB$2&lt;&gt;"",IF($C64&lt;&gt;"TBA",CB$2/114,0),SUMIFS('HOURS&amp;CYCLES INPUT'!$F$2:$F$9999,'HOURS&amp;CYCLES INPUT'!$C$2:$C$9999,'QUALIFIED EFH'!$C64,'HOURS&amp;CYCLES INPUT'!$D$2:$D$9999,'QUALIFIED EFH'!CB$4,'HOURS&amp;CYCLES INPUT'!$E$2:$E$9999,'QUALIFIED EFH'!CB$5))</f>
        <v>374.8</v>
      </c>
      <c r="CC64" s="476">
        <f>IF(CC$2&lt;&gt;"",IF($C64&lt;&gt;"TBA",CC$2/114,0),SUMIFS('HOURS&amp;CYCLES INPUT'!$F$2:$F$9999,'HOURS&amp;CYCLES INPUT'!$C$2:$C$9999,'QUALIFIED EFH'!$C64,'HOURS&amp;CYCLES INPUT'!$D$2:$D$9999,'QUALIFIED EFH'!CC$4,'HOURS&amp;CYCLES INPUT'!$E$2:$E$9999,'QUALIFIED EFH'!CC$5))</f>
        <v>390.9</v>
      </c>
      <c r="CD64" s="476">
        <f>IF(CD$2&lt;&gt;"",IF($C64&lt;&gt;"TBA",CD$2/114,0),SUMIFS('HOURS&amp;CYCLES INPUT'!$F$2:$F$9999,'HOURS&amp;CYCLES INPUT'!$C$2:$C$9999,'QUALIFIED EFH'!$C64,'HOURS&amp;CYCLES INPUT'!$D$2:$D$9999,'QUALIFIED EFH'!CD$4,'HOURS&amp;CYCLES INPUT'!$E$2:$E$9999,'QUALIFIED EFH'!CD$5))</f>
        <v>30.49</v>
      </c>
      <c r="CE64" s="476">
        <f>IF(CE$2&lt;&gt;"",IF($C64&lt;&gt;"TBA",CE$2/114,0),SUMIFS('HOURS&amp;CYCLES INPUT'!$F$2:$F$9999,'HOURS&amp;CYCLES INPUT'!$C$2:$C$9999,'QUALIFIED EFH'!$C64,'HOURS&amp;CYCLES INPUT'!$D$2:$D$9999,'QUALIFIED EFH'!CE$4,'HOURS&amp;CYCLES INPUT'!$E$2:$E$9999,'QUALIFIED EFH'!CE$5))</f>
        <v>0</v>
      </c>
      <c r="CF64" s="476">
        <f>IF(CF$2&lt;&gt;"",IF($C64&lt;&gt;"TBA",CF$2/114,0),SUMIFS('HOURS&amp;CYCLES INPUT'!$F$2:$F$9999,'HOURS&amp;CYCLES INPUT'!$C$2:$C$9999,'QUALIFIED EFH'!$C64,'HOURS&amp;CYCLES INPUT'!$D$2:$D$9999,'QUALIFIED EFH'!CF$4,'HOURS&amp;CYCLES INPUT'!$E$2:$E$9999,'QUALIFIED EFH'!CF$5))</f>
        <v>0</v>
      </c>
      <c r="CG64" s="476">
        <f>IF(CG$2&lt;&gt;"",IF($C64&lt;&gt;"TBA",CG$2/114,0),SUMIFS('HOURS&amp;CYCLES INPUT'!$F$2:$F$9999,'HOURS&amp;CYCLES INPUT'!$C$2:$C$9999,'QUALIFIED EFH'!$C64,'HOURS&amp;CYCLES INPUT'!$D$2:$D$9999,'QUALIFIED EFH'!CG$4,'HOURS&amp;CYCLES INPUT'!$E$2:$E$9999,'QUALIFIED EFH'!CG$5))</f>
        <v>0</v>
      </c>
      <c r="CH64" s="476">
        <f>IF(CH$2&lt;&gt;"",IF($C64&lt;&gt;"TBA",CH$2/114,0),SUMIFS('HOURS&amp;CYCLES INPUT'!$F$2:$F$9999,'HOURS&amp;CYCLES INPUT'!$C$2:$C$9999,'QUALIFIED EFH'!$C64,'HOURS&amp;CYCLES INPUT'!$D$2:$D$9999,'QUALIFIED EFH'!CH$4,'HOURS&amp;CYCLES INPUT'!$E$2:$E$9999,'QUALIFIED EFH'!CH$5))</f>
        <v>0</v>
      </c>
      <c r="CI64" s="476">
        <f>IF(CI$2&lt;&gt;"",IF($C64&lt;&gt;"TBA",CI$2/114,0),SUMIFS('HOURS&amp;CYCLES INPUT'!$F$2:$F$9999,'HOURS&amp;CYCLES INPUT'!$C$2:$C$9999,'QUALIFIED EFH'!$C64,'HOURS&amp;CYCLES INPUT'!$D$2:$D$9999,'QUALIFIED EFH'!CI$4,'HOURS&amp;CYCLES INPUT'!$E$2:$E$9999,'QUALIFIED EFH'!CI$5))</f>
        <v>0</v>
      </c>
      <c r="CJ64" s="476">
        <f>IF(CJ$2&lt;&gt;"",IF($C64&lt;&gt;"TBA",CJ$2/114,0),SUMIFS('HOURS&amp;CYCLES INPUT'!$F$2:$F$9999,'HOURS&amp;CYCLES INPUT'!$C$2:$C$9999,'QUALIFIED EFH'!$C64,'HOURS&amp;CYCLES INPUT'!$D$2:$D$9999,'QUALIFIED EFH'!CJ$4,'HOURS&amp;CYCLES INPUT'!$E$2:$E$9999,'QUALIFIED EFH'!CJ$5))</f>
        <v>0</v>
      </c>
      <c r="CK64" s="476">
        <f>IF(CK$2&lt;&gt;"",IF($C64&lt;&gt;"TBA",CK$2/114,0),SUMIFS('HOURS&amp;CYCLES INPUT'!$F$2:$F$9999,'HOURS&amp;CYCLES INPUT'!$C$2:$C$9999,'QUALIFIED EFH'!$C64,'HOURS&amp;CYCLES INPUT'!$D$2:$D$9999,'QUALIFIED EFH'!CK$4,'HOURS&amp;CYCLES INPUT'!$E$2:$E$9999,'QUALIFIED EFH'!CK$5))</f>
        <v>0</v>
      </c>
      <c r="CL64" s="476">
        <f>IF(CL$2&lt;&gt;"",IF($C64&lt;&gt;"TBA",CL$2/114,0),SUMIFS('HOURS&amp;CYCLES INPUT'!$F$2:$F$9999,'HOURS&amp;CYCLES INPUT'!$C$2:$C$9999,'QUALIFIED EFH'!$C64,'HOURS&amp;CYCLES INPUT'!$D$2:$D$9999,'QUALIFIED EFH'!CL$4,'HOURS&amp;CYCLES INPUT'!$E$2:$E$9999,'QUALIFIED EFH'!CL$5))</f>
        <v>0</v>
      </c>
      <c r="CM64" s="476">
        <f>IF(CM$2&lt;&gt;"",IF($C64&lt;&gt;"TBA",CM$2/114,0),SUMIFS('HOURS&amp;CYCLES INPUT'!$F$2:$F$9999,'HOURS&amp;CYCLES INPUT'!$C$2:$C$9999,'QUALIFIED EFH'!$C64,'HOURS&amp;CYCLES INPUT'!$D$2:$D$9999,'QUALIFIED EFH'!CM$4,'HOURS&amp;CYCLES INPUT'!$E$2:$E$9999,'QUALIFIED EFH'!CM$5))</f>
        <v>0</v>
      </c>
      <c r="CN64" s="476">
        <f>IF(CN$2&lt;&gt;"",IF($C64&lt;&gt;"TBA",CN$2/114,0),SUMIFS('HOURS&amp;CYCLES INPUT'!$F$2:$F$9999,'HOURS&amp;CYCLES INPUT'!$C$2:$C$9999,'QUALIFIED EFH'!$C64,'HOURS&amp;CYCLES INPUT'!$D$2:$D$9999,'QUALIFIED EFH'!CN$4,'HOURS&amp;CYCLES INPUT'!$E$2:$E$9999,'QUALIFIED EFH'!CN$5))</f>
        <v>0</v>
      </c>
      <c r="CO64" s="476">
        <f>IF(CO$2&lt;&gt;"",IF($C64&lt;&gt;"TBA",CO$2/114,0),SUMIFS('HOURS&amp;CYCLES INPUT'!$F$2:$F$9999,'HOURS&amp;CYCLES INPUT'!$C$2:$C$9999,'QUALIFIED EFH'!$C64,'HOURS&amp;CYCLES INPUT'!$D$2:$D$9999,'QUALIFIED EFH'!CO$4,'HOURS&amp;CYCLES INPUT'!$E$2:$E$9999,'QUALIFIED EFH'!CO$5))</f>
        <v>0</v>
      </c>
      <c r="CP64" s="476">
        <f>IF(CP$2&lt;&gt;"",IF($C64&lt;&gt;"TBA",CP$2/114,0),SUMIFS('HOURS&amp;CYCLES INPUT'!$F$2:$F$9999,'HOURS&amp;CYCLES INPUT'!$C$2:$C$9999,'QUALIFIED EFH'!$C64,'HOURS&amp;CYCLES INPUT'!$D$2:$D$9999,'QUALIFIED EFH'!CP$4,'HOURS&amp;CYCLES INPUT'!$E$2:$E$9999,'QUALIFIED EFH'!CP$5))</f>
        <v>0</v>
      </c>
      <c r="CQ64" s="476">
        <f>IF(CQ$2&lt;&gt;"",IF($C64&lt;&gt;"TBA",CQ$2/114,0),SUMIFS('HOURS&amp;CYCLES INPUT'!$F$2:$F$9999,'HOURS&amp;CYCLES INPUT'!$C$2:$C$9999,'QUALIFIED EFH'!$C64,'HOURS&amp;CYCLES INPUT'!$D$2:$D$9999,'QUALIFIED EFH'!CQ$4,'HOURS&amp;CYCLES INPUT'!$E$2:$E$9999,'QUALIFIED EFH'!CQ$5))</f>
        <v>22.47</v>
      </c>
      <c r="CR64" s="476">
        <f>IF(CR$2&lt;&gt;"",IF($C64&lt;&gt;"TBA",CR$2/114,0),SUMIFS('HOURS&amp;CYCLES INPUT'!$F$2:$F$9999,'HOURS&amp;CYCLES INPUT'!$C$2:$C$9999,'QUALIFIED EFH'!$C64,'HOURS&amp;CYCLES INPUT'!$D$2:$D$9999,'QUALIFIED EFH'!CR$4,'HOURS&amp;CYCLES INPUT'!$E$2:$E$9999,'QUALIFIED EFH'!CR$5))</f>
        <v>443.16</v>
      </c>
      <c r="CS64" s="476">
        <f>IF(CS$2&lt;&gt;"",IF($C64&lt;&gt;"TBA",CS$2/114,0),SUMIFS('HOURS&amp;CYCLES INPUT'!$F$2:$F$9999,'HOURS&amp;CYCLES INPUT'!$C$2:$C$9999,'QUALIFIED EFH'!$C64,'HOURS&amp;CYCLES INPUT'!$D$2:$D$9999,'QUALIFIED EFH'!CS$4,'HOURS&amp;CYCLES INPUT'!$E$2:$E$9999,'QUALIFIED EFH'!CS$5))</f>
        <v>372.9</v>
      </c>
      <c r="CT64" s="476">
        <f>IF(CT$2&lt;&gt;"",IF($C64&lt;&gt;"TBA",CT$2/114,0),SUMIFS('HOURS&amp;CYCLES INPUT'!$F$2:$F$9999,'HOURS&amp;CYCLES INPUT'!$C$2:$C$9999,'QUALIFIED EFH'!$C64,'HOURS&amp;CYCLES INPUT'!$D$2:$D$9999,'QUALIFIED EFH'!CT$4,'HOURS&amp;CYCLES INPUT'!$E$2:$E$9999,'QUALIFIED EFH'!CT$5))</f>
        <v>0</v>
      </c>
      <c r="CU64" s="476">
        <f>IF(CU$2&lt;&gt;"",IF($C64&lt;&gt;"TBA",CU$2/114,0),SUMIFS('HOURS&amp;CYCLES INPUT'!$F$2:$F$9999,'HOURS&amp;CYCLES INPUT'!$C$2:$C$9999,'QUALIFIED EFH'!$C64,'HOURS&amp;CYCLES INPUT'!$D$2:$D$9999,'QUALIFIED EFH'!CU$4,'HOURS&amp;CYCLES INPUT'!$E$2:$E$9999,'QUALIFIED EFH'!CU$5))</f>
        <v>178.01</v>
      </c>
      <c r="CV64" s="476">
        <f>IF(CV$2&lt;&gt;"",IF($C64&lt;&gt;"TBA",CV$2/114,0),SUMIFS('HOURS&amp;CYCLES INPUT'!$F$2:$F$9999,'HOURS&amp;CYCLES INPUT'!$C$2:$C$9999,'QUALIFIED EFH'!$C64,'HOURS&amp;CYCLES INPUT'!$D$2:$D$9999,'QUALIFIED EFH'!CV$4,'HOURS&amp;CYCLES INPUT'!$E$2:$E$9999,'QUALIFIED EFH'!CV$5))</f>
        <v>526.5</v>
      </c>
      <c r="CW64" s="476">
        <f>IF(CW$2&lt;&gt;"",IF($C64&lt;&gt;"TBA",CW$2/114,0),SUMIFS('HOURS&amp;CYCLES INPUT'!$F$2:$F$9999,'HOURS&amp;CYCLES INPUT'!$C$2:$C$9999,'QUALIFIED EFH'!$C64,'HOURS&amp;CYCLES INPUT'!$D$2:$D$9999,'QUALIFIED EFH'!CW$4,'HOURS&amp;CYCLES INPUT'!$E$2:$E$9999,'QUALIFIED EFH'!CW$5))</f>
        <v>449.45</v>
      </c>
      <c r="CX64" s="476">
        <f>IF(CX$2&lt;&gt;"",IF($C64&lt;&gt;"TBA",CX$2/114,0),SUMIFS('HOURS&amp;CYCLES INPUT'!$F$2:$F$9999,'HOURS&amp;CYCLES INPUT'!$C$2:$C$9999,'QUALIFIED EFH'!$C64,'HOURS&amp;CYCLES INPUT'!$D$2:$D$9999,'QUALIFIED EFH'!CX$4,'HOURS&amp;CYCLES INPUT'!$E$2:$E$9999,'QUALIFIED EFH'!CX$5))</f>
        <v>437.28</v>
      </c>
      <c r="CY64" s="476">
        <f>IF(CY$2&lt;&gt;"",IF($C64&lt;&gt;"TBA",CY$2/114,0),SUMIFS('HOURS&amp;CYCLES INPUT'!$F$2:$F$9999,'HOURS&amp;CYCLES INPUT'!$C$2:$C$9999,'QUALIFIED EFH'!$C64,'HOURS&amp;CYCLES INPUT'!$D$2:$D$9999,'QUALIFIED EFH'!CY$4,'HOURS&amp;CYCLES INPUT'!$E$2:$E$9999,'QUALIFIED EFH'!CY$5))</f>
        <v>405.98</v>
      </c>
      <c r="CZ64" s="476">
        <f>IF(CZ$2&lt;&gt;"",IF($C64&lt;&gt;"TBA",CZ$2/114,0),SUMIFS('HOURS&amp;CYCLES INPUT'!$F$2:$F$9999,'HOURS&amp;CYCLES INPUT'!$C$2:$C$9999,'QUALIFIED EFH'!$C64,'HOURS&amp;CYCLES INPUT'!$D$2:$D$9999,'QUALIFIED EFH'!CZ$4,'HOURS&amp;CYCLES INPUT'!$E$2:$E$9999,'QUALIFIED EFH'!CZ$5))</f>
        <v>400.85</v>
      </c>
      <c r="DA64" s="476">
        <f>IF(DA$2&lt;&gt;"",IF($C64&lt;&gt;"TBA",DA$2/114,0),SUMIFS('HOURS&amp;CYCLES INPUT'!$F$2:$F$9999,'HOURS&amp;CYCLES INPUT'!$C$2:$C$9999,'QUALIFIED EFH'!$C64,'HOURS&amp;CYCLES INPUT'!$D$2:$D$9999,'QUALIFIED EFH'!DA$4,'HOURS&amp;CYCLES INPUT'!$E$2:$E$9999,'QUALIFIED EFH'!DA$5))</f>
        <v>487.21</v>
      </c>
      <c r="DB64" s="476">
        <f>IF(DB$2&lt;&gt;"",IF($C64&lt;&gt;"TBA",DB$2/114,0),SUMIFS('HOURS&amp;CYCLES INPUT'!$F$2:$F$9999,'HOURS&amp;CYCLES INPUT'!$C$2:$C$9999,'QUALIFIED EFH'!$C64,'HOURS&amp;CYCLES INPUT'!$D$2:$D$9999,'QUALIFIED EFH'!DB$4,'HOURS&amp;CYCLES INPUT'!$E$2:$E$9999,'QUALIFIED EFH'!DB$5))</f>
        <v>329.01</v>
      </c>
      <c r="DC64" s="476">
        <f>IF(DC$2&lt;&gt;"",IF($C64&lt;&gt;"TBA",DC$2/114,0),SUMIFS('HOURS&amp;CYCLES INPUT'!$F$2:$F$9999,'HOURS&amp;CYCLES INPUT'!$C$2:$C$9999,'QUALIFIED EFH'!$C64,'HOURS&amp;CYCLES INPUT'!$D$2:$D$9999,'QUALIFIED EFH'!DC$4,'HOURS&amp;CYCLES INPUT'!$E$2:$E$9999,'QUALIFIED EFH'!DC$5))</f>
        <v>0</v>
      </c>
      <c r="DD64" s="476">
        <f>IF(DD$2&lt;&gt;"",IF($C64&lt;&gt;"TBA",DD$2/114,0),SUMIFS('HOURS&amp;CYCLES INPUT'!$F$2:$F$9999,'HOURS&amp;CYCLES INPUT'!$C$2:$C$9999,'QUALIFIED EFH'!$C64,'HOURS&amp;CYCLES INPUT'!$D$2:$D$9999,'QUALIFIED EFH'!DD$4,'HOURS&amp;CYCLES INPUT'!$E$2:$E$9999,'QUALIFIED EFH'!DD$5))</f>
        <v>236.48</v>
      </c>
      <c r="DE64" s="476">
        <f>IF(DE$2&lt;&gt;"",IF($C64&lt;&gt;"TBA",DE$2/114,0),SUMIFS('HOURS&amp;CYCLES INPUT'!$F$2:$F$9999,'HOURS&amp;CYCLES INPUT'!$C$2:$C$9999,'QUALIFIED EFH'!$C64,'HOURS&amp;CYCLES INPUT'!$D$2:$D$9999,'QUALIFIED EFH'!DE$4,'HOURS&amp;CYCLES INPUT'!$E$2:$E$9999,'QUALIFIED EFH'!DE$5))</f>
        <v>489.69</v>
      </c>
      <c r="DF64" s="476">
        <f>IF(DF$2&lt;&gt;"",IF($C64&lt;&gt;"TBA",DF$2/114,0),SUMIFS('HOURS&amp;CYCLES INPUT'!$F$2:$F$9999,'HOURS&amp;CYCLES INPUT'!$C$2:$C$9999,'QUALIFIED EFH'!$C64,'HOURS&amp;CYCLES INPUT'!$D$2:$D$9999,'QUALIFIED EFH'!DF$4,'HOURS&amp;CYCLES INPUT'!$E$2:$E$9999,'QUALIFIED EFH'!DF$5))</f>
        <v>467.96</v>
      </c>
      <c r="DG64" s="476">
        <f>IF(DG$2&lt;&gt;"",IF($C64&lt;&gt;"TBA",DG$2/114,0),SUMIFS('HOURS&amp;CYCLES INPUT'!$F$2:$F$9999,'HOURS&amp;CYCLES INPUT'!$C$2:$C$9999,'QUALIFIED EFH'!$C64,'HOURS&amp;CYCLES INPUT'!$D$2:$D$9999,'QUALIFIED EFH'!DG$4,'HOURS&amp;CYCLES INPUT'!$E$2:$E$9999,'QUALIFIED EFH'!DG$5))</f>
        <v>486.97</v>
      </c>
      <c r="DH64" s="476">
        <f>IF(DH$2&lt;&gt;"",IF($C64&lt;&gt;"TBA",DH$2/114,0),SUMIFS('HOURS&amp;CYCLES INPUT'!$F$2:$F$9999,'HOURS&amp;CYCLES INPUT'!$C$2:$C$9999,'QUALIFIED EFH'!$C64,'HOURS&amp;CYCLES INPUT'!$D$2:$D$9999,'QUALIFIED EFH'!DH$4,'HOURS&amp;CYCLES INPUT'!$E$2:$E$9999,'QUALIFIED EFH'!DH$5))</f>
        <v>0</v>
      </c>
      <c r="DI64" s="476">
        <f>IF(DI$2&lt;&gt;"",IF($C64&lt;&gt;"TBA",DI$2/114,0),SUMIFS('HOURS&amp;CYCLES INPUT'!$F$2:$F$9999,'HOURS&amp;CYCLES INPUT'!$C$2:$C$9999,'QUALIFIED EFH'!$C64,'HOURS&amp;CYCLES INPUT'!$D$2:$D$9999,'QUALIFIED EFH'!DI$4,'HOURS&amp;CYCLES INPUT'!$E$2:$E$9999,'QUALIFIED EFH'!DI$5))</f>
        <v>0</v>
      </c>
      <c r="DJ64" s="476">
        <f>IF(DJ$2&lt;&gt;"",IF($C64&lt;&gt;"TBA",DJ$2/114,0),SUMIFS('HOURS&amp;CYCLES INPUT'!$F$2:$F$9999,'HOURS&amp;CYCLES INPUT'!$C$2:$C$9999,'QUALIFIED EFH'!$C64,'HOURS&amp;CYCLES INPUT'!$D$2:$D$9999,'QUALIFIED EFH'!DJ$4,'HOURS&amp;CYCLES INPUT'!$E$2:$E$9999,'QUALIFIED EFH'!DJ$5))</f>
        <v>0</v>
      </c>
      <c r="DK64" s="476">
        <f>IF(DK$2&lt;&gt;"",IF($C64&lt;&gt;"TBA",DK$2/114,0),SUMIFS('HOURS&amp;CYCLES INPUT'!$F$2:$F$9999,'HOURS&amp;CYCLES INPUT'!$C$2:$C$9999,'QUALIFIED EFH'!$C64,'HOURS&amp;CYCLES INPUT'!$D$2:$D$9999,'QUALIFIED EFH'!DK$4,'HOURS&amp;CYCLES INPUT'!$E$2:$E$9999,'QUALIFIED EFH'!DK$5))</f>
        <v>0</v>
      </c>
      <c r="DL64" s="476">
        <f>IF(DL$2&lt;&gt;"",IF($C64&lt;&gt;"TBA",DL$2/114,0),SUMIFS('HOURS&amp;CYCLES INPUT'!$F$2:$F$9999,'HOURS&amp;CYCLES INPUT'!$C$2:$C$9999,'QUALIFIED EFH'!$C64,'HOURS&amp;CYCLES INPUT'!$D$2:$D$9999,'QUALIFIED EFH'!DL$4,'HOURS&amp;CYCLES INPUT'!$E$2:$E$9999,'QUALIFIED EFH'!DL$5))</f>
        <v>0</v>
      </c>
      <c r="DM64" s="476">
        <f>IF(DM$2&lt;&gt;"",IF($C64&lt;&gt;"TBA",DM$2/114,0),SUMIFS('HOURS&amp;CYCLES INPUT'!$F$2:$F$9999,'HOURS&amp;CYCLES INPUT'!$C$2:$C$9999,'QUALIFIED EFH'!$C64,'HOURS&amp;CYCLES INPUT'!$D$2:$D$9999,'QUALIFIED EFH'!DM$4,'HOURS&amp;CYCLES INPUT'!$E$2:$E$9999,'QUALIFIED EFH'!DM$5))</f>
        <v>0</v>
      </c>
      <c r="DN64" s="476">
        <f>IF(DN$2&lt;&gt;"",IF($C64&lt;&gt;"TBA",DN$2/114,0),SUMIFS('HOURS&amp;CYCLES INPUT'!$F$2:$F$9999,'HOURS&amp;CYCLES INPUT'!$C$2:$C$9999,'QUALIFIED EFH'!$C64,'HOURS&amp;CYCLES INPUT'!$D$2:$D$9999,'QUALIFIED EFH'!DN$4,'HOURS&amp;CYCLES INPUT'!$E$2:$E$9999,'QUALIFIED EFH'!DN$5))</f>
        <v>0</v>
      </c>
      <c r="DO64" s="476">
        <f>IF(DO$2&lt;&gt;"",IF($C64&lt;&gt;"TBA",DO$2/114,0),SUMIFS('HOURS&amp;CYCLES INPUT'!$F$2:$F$9999,'HOURS&amp;CYCLES INPUT'!$C$2:$C$9999,'QUALIFIED EFH'!$C64,'HOURS&amp;CYCLES INPUT'!$D$2:$D$9999,'QUALIFIED EFH'!DO$4,'HOURS&amp;CYCLES INPUT'!$E$2:$E$9999,'QUALIFIED EFH'!DO$5))</f>
        <v>0</v>
      </c>
      <c r="DP64" s="476">
        <f>IF(DP$2&lt;&gt;"",IF($C64&lt;&gt;"TBA",DP$2/114,0),SUMIFS('HOURS&amp;CYCLES INPUT'!$F$2:$F$9999,'HOURS&amp;CYCLES INPUT'!$C$2:$C$9999,'QUALIFIED EFH'!$C64,'HOURS&amp;CYCLES INPUT'!$D$2:$D$9999,'QUALIFIED EFH'!DP$4,'HOURS&amp;CYCLES INPUT'!$E$2:$E$9999,'QUALIFIED EFH'!DP$5))</f>
        <v>0</v>
      </c>
      <c r="DQ64" s="476">
        <f>IF(DQ$2&lt;&gt;"",IF($C64&lt;&gt;"TBA",DQ$2/114,0),SUMIFS('HOURS&amp;CYCLES INPUT'!$F$2:$F$9999,'HOURS&amp;CYCLES INPUT'!$C$2:$C$9999,'QUALIFIED EFH'!$C64,'HOURS&amp;CYCLES INPUT'!$D$2:$D$9999,'QUALIFIED EFH'!DQ$4,'HOURS&amp;CYCLES INPUT'!$E$2:$E$9999,'QUALIFIED EFH'!DQ$5))</f>
        <v>0</v>
      </c>
      <c r="DR64" s="476">
        <f>IF(DR$2&lt;&gt;"",IF($C64&lt;&gt;"TBA",DR$2/114,0),SUMIFS('HOURS&amp;CYCLES INPUT'!$F$2:$F$9999,'HOURS&amp;CYCLES INPUT'!$C$2:$C$9999,'QUALIFIED EFH'!$C64,'HOURS&amp;CYCLES INPUT'!$D$2:$D$9999,'QUALIFIED EFH'!DR$4,'HOURS&amp;CYCLES INPUT'!$E$2:$E$9999,'QUALIFIED EFH'!DR$5))</f>
        <v>0</v>
      </c>
      <c r="DS64" s="476">
        <f>IF(DS$2&lt;&gt;"",IF($C64&lt;&gt;"TBA",DS$2/114,0),SUMIFS('HOURS&amp;CYCLES INPUT'!$F$2:$F$9999,'HOURS&amp;CYCLES INPUT'!$C$2:$C$9999,'QUALIFIED EFH'!$C64,'HOURS&amp;CYCLES INPUT'!$D$2:$D$9999,'QUALIFIED EFH'!DS$4,'HOURS&amp;CYCLES INPUT'!$E$2:$E$9999,'QUALIFIED EFH'!DS$5))</f>
        <v>0</v>
      </c>
      <c r="DT64" s="476">
        <f>IF(DT$2&lt;&gt;"",IF($C64&lt;&gt;"TBA",DT$2/114,0),SUMIFS('HOURS&amp;CYCLES INPUT'!$F$2:$F$9999,'HOURS&amp;CYCLES INPUT'!$C$2:$C$9999,'QUALIFIED EFH'!$C64,'HOURS&amp;CYCLES INPUT'!$D$2:$D$9999,'QUALIFIED EFH'!DT$4,'HOURS&amp;CYCLES INPUT'!$E$2:$E$9999,'QUALIFIED EFH'!DT$5))</f>
        <v>0</v>
      </c>
      <c r="DU64" s="476">
        <f>IF(DU$2&lt;&gt;"",IF($C64&lt;&gt;"TBA",DU$2/114,0),SUMIFS('HOURS&amp;CYCLES INPUT'!$F$2:$F$9999,'HOURS&amp;CYCLES INPUT'!$C$2:$C$9999,'QUALIFIED EFH'!$C64,'HOURS&amp;CYCLES INPUT'!$D$2:$D$9999,'QUALIFIED EFH'!DU$4,'HOURS&amp;CYCLES INPUT'!$E$2:$E$9999,'QUALIFIED EFH'!DU$5))</f>
        <v>0</v>
      </c>
      <c r="DV64" s="476">
        <f>IF(DV$2&lt;&gt;"",IF($C64&lt;&gt;"TBA",DV$2/114,0),SUMIFS('HOURS&amp;CYCLES INPUT'!$F$2:$F$9999,'HOURS&amp;CYCLES INPUT'!$C$2:$C$9999,'QUALIFIED EFH'!$C64,'HOURS&amp;CYCLES INPUT'!$D$2:$D$9999,'QUALIFIED EFH'!DV$4,'HOURS&amp;CYCLES INPUT'!$E$2:$E$9999,'QUALIFIED EFH'!DV$5))</f>
        <v>0</v>
      </c>
      <c r="DW64" s="476">
        <f>IF(DW$2&lt;&gt;"",IF($C64&lt;&gt;"TBA",DW$2/114,0),SUMIFS('HOURS&amp;CYCLES INPUT'!$F$2:$F$9999,'HOURS&amp;CYCLES INPUT'!$C$2:$C$9999,'QUALIFIED EFH'!$C64,'HOURS&amp;CYCLES INPUT'!$D$2:$D$9999,'QUALIFIED EFH'!DW$4,'HOURS&amp;CYCLES INPUT'!$E$2:$E$9999,'QUALIFIED EFH'!DW$5))</f>
        <v>0</v>
      </c>
      <c r="DX64" s="476">
        <f>IF(DX$2&lt;&gt;"",IF($C64&lt;&gt;"TBA",DX$2/114,0),SUMIFS('HOURS&amp;CYCLES INPUT'!$F$2:$F$9999,'HOURS&amp;CYCLES INPUT'!$C$2:$C$9999,'QUALIFIED EFH'!$C64,'HOURS&amp;CYCLES INPUT'!$D$2:$D$9999,'QUALIFIED EFH'!DX$4,'HOURS&amp;CYCLES INPUT'!$E$2:$E$9999,'QUALIFIED EFH'!DX$5))</f>
        <v>0</v>
      </c>
      <c r="DY64" s="476">
        <f>IF(DY$2&lt;&gt;"",IF($C64&lt;&gt;"TBA",DY$2/114,0),SUMIFS('HOURS&amp;CYCLES INPUT'!$F$2:$F$9999,'HOURS&amp;CYCLES INPUT'!$C$2:$C$9999,'QUALIFIED EFH'!$C64,'HOURS&amp;CYCLES INPUT'!$D$2:$D$9999,'QUALIFIED EFH'!DY$4,'HOURS&amp;CYCLES INPUT'!$E$2:$E$9999,'QUALIFIED EFH'!DY$5))</f>
        <v>0</v>
      </c>
      <c r="DZ64" s="476">
        <f>IF(DZ$2&lt;&gt;"",IF($C64&lt;&gt;"TBA",DZ$2/114,0),SUMIFS('HOURS&amp;CYCLES INPUT'!$F$2:$F$9999,'HOURS&amp;CYCLES INPUT'!$C$2:$C$9999,'QUALIFIED EFH'!$C64,'HOURS&amp;CYCLES INPUT'!$D$2:$D$9999,'QUALIFIED EFH'!DZ$4,'HOURS&amp;CYCLES INPUT'!$E$2:$E$9999,'QUALIFIED EFH'!DZ$5))</f>
        <v>0</v>
      </c>
      <c r="EA64" s="476">
        <f>IF(EA$2&lt;&gt;"",IF($C64&lt;&gt;"TBA",EA$2/114,0),SUMIFS('HOURS&amp;CYCLES INPUT'!$F$2:$F$9999,'HOURS&amp;CYCLES INPUT'!$C$2:$C$9999,'QUALIFIED EFH'!$C64,'HOURS&amp;CYCLES INPUT'!$D$2:$D$9999,'QUALIFIED EFH'!EA$4,'HOURS&amp;CYCLES INPUT'!$E$2:$E$9999,'QUALIFIED EFH'!EA$5))</f>
        <v>0</v>
      </c>
      <c r="EB64" s="476">
        <f>IF(EB$2&lt;&gt;"",IF($C64&lt;&gt;"TBA",EB$2/114,0),SUMIFS('HOURS&amp;CYCLES INPUT'!$F$2:$F$9999,'HOURS&amp;CYCLES INPUT'!$C$2:$C$9999,'QUALIFIED EFH'!$C64,'HOURS&amp;CYCLES INPUT'!$D$2:$D$9999,'QUALIFIED EFH'!EB$4,'HOURS&amp;CYCLES INPUT'!$E$2:$E$9999,'QUALIFIED EFH'!EB$5))</f>
        <v>0</v>
      </c>
      <c r="EC64" s="476">
        <f>IF(EC$2&lt;&gt;"",IF($C64&lt;&gt;"TBA",EC$2/114,0),SUMIFS('HOURS&amp;CYCLES INPUT'!$F$2:$F$9999,'HOURS&amp;CYCLES INPUT'!$C$2:$C$9999,'QUALIFIED EFH'!$C64,'HOURS&amp;CYCLES INPUT'!$D$2:$D$9999,'QUALIFIED EFH'!EC$4,'HOURS&amp;CYCLES INPUT'!$E$2:$E$9999,'QUALIFIED EFH'!EC$5))</f>
        <v>0</v>
      </c>
      <c r="ED64" s="476">
        <f>IF(ED$2&lt;&gt;"",IF($C64&lt;&gt;"TBA",ED$2/114,0),SUMIFS('HOURS&amp;CYCLES INPUT'!$F$2:$F$9999,'HOURS&amp;CYCLES INPUT'!$C$2:$C$9999,'QUALIFIED EFH'!$C64,'HOURS&amp;CYCLES INPUT'!$D$2:$D$9999,'QUALIFIED EFH'!ED$4,'HOURS&amp;CYCLES INPUT'!$E$2:$E$9999,'QUALIFIED EFH'!ED$5))</f>
        <v>0</v>
      </c>
      <c r="EE64" s="476">
        <f>IF(EE$2&lt;&gt;"",IF($C64&lt;&gt;"TBA",EE$2/114,0),SUMIFS('HOURS&amp;CYCLES INPUT'!$F$2:$F$9999,'HOURS&amp;CYCLES INPUT'!$C$2:$C$9999,'QUALIFIED EFH'!$C64,'HOURS&amp;CYCLES INPUT'!$D$2:$D$9999,'QUALIFIED EFH'!EE$4,'HOURS&amp;CYCLES INPUT'!$E$2:$E$9999,'QUALIFIED EFH'!EE$5))</f>
        <v>0</v>
      </c>
      <c r="EF64" s="476">
        <f>IF(EF$2&lt;&gt;"",IF($C64&lt;&gt;"TBA",EF$2/114,0),SUMIFS('HOURS&amp;CYCLES INPUT'!$F$2:$F$9999,'HOURS&amp;CYCLES INPUT'!$C$2:$C$9999,'QUALIFIED EFH'!$C64,'HOURS&amp;CYCLES INPUT'!$D$2:$D$9999,'QUALIFIED EFH'!EF$4,'HOURS&amp;CYCLES INPUT'!$E$2:$E$9999,'QUALIFIED EFH'!EF$5))</f>
        <v>0</v>
      </c>
      <c r="EG64" s="476">
        <f>IF(EG$2&lt;&gt;"",IF($C64&lt;&gt;"TBA",EG$2/114,0),SUMIFS('HOURS&amp;CYCLES INPUT'!$F$2:$F$9999,'HOURS&amp;CYCLES INPUT'!$C$2:$C$9999,'QUALIFIED EFH'!$C64,'HOURS&amp;CYCLES INPUT'!$D$2:$D$9999,'QUALIFIED EFH'!EG$4,'HOURS&amp;CYCLES INPUT'!$E$2:$E$9999,'QUALIFIED EFH'!EG$5))</f>
        <v>0</v>
      </c>
      <c r="EH64" s="476">
        <f>IF(EH$2&lt;&gt;"",IF($C64&lt;&gt;"TBA",EH$2/114,0),SUMIFS('HOURS&amp;CYCLES INPUT'!$F$2:$F$9999,'HOURS&amp;CYCLES INPUT'!$C$2:$C$9999,'QUALIFIED EFH'!$C64,'HOURS&amp;CYCLES INPUT'!$D$2:$D$9999,'QUALIFIED EFH'!EH$4,'HOURS&amp;CYCLES INPUT'!$E$2:$E$9999,'QUALIFIED EFH'!EH$5))</f>
        <v>0</v>
      </c>
      <c r="EI64" s="476">
        <f>IF(EI$2&lt;&gt;"",IF($C64&lt;&gt;"TBA",EI$2/114,0),SUMIFS('HOURS&amp;CYCLES INPUT'!$F$2:$F$9999,'HOURS&amp;CYCLES INPUT'!$C$2:$C$9999,'QUALIFIED EFH'!$C64,'HOURS&amp;CYCLES INPUT'!$D$2:$D$9999,'QUALIFIED EFH'!EI$4,'HOURS&amp;CYCLES INPUT'!$E$2:$E$9999,'QUALIFIED EFH'!EI$5))</f>
        <v>0</v>
      </c>
      <c r="EJ64" s="476">
        <f>IF(EJ$2&lt;&gt;"",IF($C64&lt;&gt;"TBA",EJ$2/114,0),SUMIFS('HOURS&amp;CYCLES INPUT'!$F$2:$F$9999,'HOURS&amp;CYCLES INPUT'!$C$2:$C$9999,'QUALIFIED EFH'!$C64,'HOURS&amp;CYCLES INPUT'!$D$2:$D$9999,'QUALIFIED EFH'!EJ$4,'HOURS&amp;CYCLES INPUT'!$E$2:$E$9999,'QUALIFIED EFH'!EJ$5))</f>
        <v>0</v>
      </c>
      <c r="EK64" s="476">
        <f>IF(EK$2&lt;&gt;"",IF($C64&lt;&gt;"TBA",EK$2/114,0),SUMIFS('HOURS&amp;CYCLES INPUT'!$F$2:$F$9999,'HOURS&amp;CYCLES INPUT'!$C$2:$C$9999,'QUALIFIED EFH'!$C64,'HOURS&amp;CYCLES INPUT'!$D$2:$D$9999,'QUALIFIED EFH'!EK$4,'HOURS&amp;CYCLES INPUT'!$E$2:$E$9999,'QUALIFIED EFH'!EK$5))</f>
        <v>0</v>
      </c>
      <c r="EL64" s="476">
        <f>IF(EL$2&lt;&gt;"",IF($C64&lt;&gt;"TBA",EL$2/114,0),SUMIFS('HOURS&amp;CYCLES INPUT'!$F$2:$F$9999,'HOURS&amp;CYCLES INPUT'!$C$2:$C$9999,'QUALIFIED EFH'!$C64,'HOURS&amp;CYCLES INPUT'!$D$2:$D$9999,'QUALIFIED EFH'!EL$4,'HOURS&amp;CYCLES INPUT'!$E$2:$E$9999,'QUALIFIED EFH'!EL$5))</f>
        <v>0</v>
      </c>
      <c r="EM64" s="476">
        <f>IF(EM$2&lt;&gt;"",IF($C64&lt;&gt;"TBA",EM$2/114,0),SUMIFS('HOURS&amp;CYCLES INPUT'!$F$2:$F$9999,'HOURS&amp;CYCLES INPUT'!$C$2:$C$9999,'QUALIFIED EFH'!$C64,'HOURS&amp;CYCLES INPUT'!$D$2:$D$9999,'QUALIFIED EFH'!EM$4,'HOURS&amp;CYCLES INPUT'!$E$2:$E$9999,'QUALIFIED EFH'!EM$5))</f>
        <v>0</v>
      </c>
      <c r="EN64" s="476">
        <f>IF(EN$2&lt;&gt;"",IF($C64&lt;&gt;"TBA",EN$2/114,0),SUMIFS('HOURS&amp;CYCLES INPUT'!$F$2:$F$9999,'HOURS&amp;CYCLES INPUT'!$C$2:$C$9999,'QUALIFIED EFH'!$C64,'HOURS&amp;CYCLES INPUT'!$D$2:$D$9999,'QUALIFIED EFH'!EN$4,'HOURS&amp;CYCLES INPUT'!$E$2:$E$9999,'QUALIFIED EFH'!EN$5))</f>
        <v>0</v>
      </c>
      <c r="EO64" s="476">
        <f>IF(EO$2&lt;&gt;"",IF($C64&lt;&gt;"TBA",EO$2/114,0),SUMIFS('HOURS&amp;CYCLES INPUT'!$F$2:$F$9999,'HOURS&amp;CYCLES INPUT'!$C$2:$C$9999,'QUALIFIED EFH'!$C64,'HOURS&amp;CYCLES INPUT'!$D$2:$D$9999,'QUALIFIED EFH'!EO$4,'HOURS&amp;CYCLES INPUT'!$E$2:$E$9999,'QUALIFIED EFH'!EO$5))</f>
        <v>0</v>
      </c>
      <c r="EP64" s="476">
        <f>IF(EP$2&lt;&gt;"",IF($C64&lt;&gt;"TBA",EP$2/114,0),SUMIFS('HOURS&amp;CYCLES INPUT'!$F$2:$F$9999,'HOURS&amp;CYCLES INPUT'!$C$2:$C$9999,'QUALIFIED EFH'!$C64,'HOURS&amp;CYCLES INPUT'!$D$2:$D$9999,'QUALIFIED EFH'!EP$4,'HOURS&amp;CYCLES INPUT'!$E$2:$E$9999,'QUALIFIED EFH'!EP$5))</f>
        <v>0</v>
      </c>
      <c r="EQ64" s="476">
        <f>IF(EQ$2&lt;&gt;"",IF($C64&lt;&gt;"TBA",EQ$2/114,0),SUMIFS('HOURS&amp;CYCLES INPUT'!$F$2:$F$9999,'HOURS&amp;CYCLES INPUT'!$C$2:$C$9999,'QUALIFIED EFH'!$C64,'HOURS&amp;CYCLES INPUT'!$D$2:$D$9999,'QUALIFIED EFH'!EQ$4,'HOURS&amp;CYCLES INPUT'!$E$2:$E$9999,'QUALIFIED EFH'!EQ$5))</f>
        <v>0</v>
      </c>
      <c r="ER64" s="476">
        <f>IF(ER$2&lt;&gt;"",IF($C64&lt;&gt;"TBA",ER$2/114,0),SUMIFS('HOURS&amp;CYCLES INPUT'!$F$2:$F$9999,'HOURS&amp;CYCLES INPUT'!$C$2:$C$9999,'QUALIFIED EFH'!$C64,'HOURS&amp;CYCLES INPUT'!$D$2:$D$9999,'QUALIFIED EFH'!ER$4,'HOURS&amp;CYCLES INPUT'!$E$2:$E$9999,'QUALIFIED EFH'!ER$5))</f>
        <v>0</v>
      </c>
      <c r="ES64" s="476">
        <f>IF(ES$2&lt;&gt;"",IF($C64&lt;&gt;"TBA",ES$2/114,0),SUMIFS('HOURS&amp;CYCLES INPUT'!$F$2:$F$9999,'HOURS&amp;CYCLES INPUT'!$C$2:$C$9999,'QUALIFIED EFH'!$C64,'HOURS&amp;CYCLES INPUT'!$D$2:$D$9999,'QUALIFIED EFH'!ES$4,'HOURS&amp;CYCLES INPUT'!$E$2:$E$9999,'QUALIFIED EFH'!ES$5))</f>
        <v>0</v>
      </c>
      <c r="ET64" s="476">
        <f>IF(ET$2&lt;&gt;"",IF($C64&lt;&gt;"TBA",ET$2/114,0),SUMIFS('HOURS&amp;CYCLES INPUT'!$F$2:$F$9999,'HOURS&amp;CYCLES INPUT'!$C$2:$C$9999,'QUALIFIED EFH'!$C64,'HOURS&amp;CYCLES INPUT'!$D$2:$D$9999,'QUALIFIED EFH'!ET$4,'HOURS&amp;CYCLES INPUT'!$E$2:$E$9999,'QUALIFIED EFH'!ET$5))</f>
        <v>0</v>
      </c>
      <c r="EU64" s="476">
        <f>IF(EU$2&lt;&gt;"",IF($C64&lt;&gt;"TBA",EU$2/114,0),SUMIFS('HOURS&amp;CYCLES INPUT'!$F$2:$F$9999,'HOURS&amp;CYCLES INPUT'!$C$2:$C$9999,'QUALIFIED EFH'!$C64,'HOURS&amp;CYCLES INPUT'!$D$2:$D$9999,'QUALIFIED EFH'!EU$4,'HOURS&amp;CYCLES INPUT'!$E$2:$E$9999,'QUALIFIED EFH'!EU$5))</f>
        <v>0</v>
      </c>
      <c r="EV64" s="476">
        <f>IF(EV$2&lt;&gt;"",IF($C64&lt;&gt;"TBA",EV$2/114,0),SUMIFS('HOURS&amp;CYCLES INPUT'!$F$2:$F$9999,'HOURS&amp;CYCLES INPUT'!$C$2:$C$9999,'QUALIFIED EFH'!$C64,'HOURS&amp;CYCLES INPUT'!$D$2:$D$9999,'QUALIFIED EFH'!EV$4,'HOURS&amp;CYCLES INPUT'!$E$2:$E$9999,'QUALIFIED EFH'!EV$5))</f>
        <v>0</v>
      </c>
      <c r="EW64" s="476">
        <f>IF(EW$2&lt;&gt;"",IF($C64&lt;&gt;"TBA",EW$2/114,0),SUMIFS('HOURS&amp;CYCLES INPUT'!$F$2:$F$9999,'HOURS&amp;CYCLES INPUT'!$C$2:$C$9999,'QUALIFIED EFH'!$C64,'HOURS&amp;CYCLES INPUT'!$D$2:$D$9999,'QUALIFIED EFH'!EW$4,'HOURS&amp;CYCLES INPUT'!$E$2:$E$9999,'QUALIFIED EFH'!EW$5))</f>
        <v>0</v>
      </c>
      <c r="EX64" s="476">
        <f>IF(EX$2&lt;&gt;"",IF($C64&lt;&gt;"TBA",EX$2/114,0),SUMIFS('HOURS&amp;CYCLES INPUT'!$F$2:$F$9999,'HOURS&amp;CYCLES INPUT'!$C$2:$C$9999,'QUALIFIED EFH'!$C64,'HOURS&amp;CYCLES INPUT'!$D$2:$D$9999,'QUALIFIED EFH'!EX$4,'HOURS&amp;CYCLES INPUT'!$E$2:$E$9999,'QUALIFIED EFH'!EX$5))</f>
        <v>0</v>
      </c>
      <c r="EY64" s="476">
        <f>IF(EY$2&lt;&gt;"",IF($C64&lt;&gt;"TBA",EY$2/114,0),SUMIFS('HOURS&amp;CYCLES INPUT'!$F$2:$F$9999,'HOURS&amp;CYCLES INPUT'!$C$2:$C$9999,'QUALIFIED EFH'!$C64,'HOURS&amp;CYCLES INPUT'!$D$2:$D$9999,'QUALIFIED EFH'!EY$4,'HOURS&amp;CYCLES INPUT'!$E$2:$E$9999,'QUALIFIED EFH'!EY$5))</f>
        <v>0</v>
      </c>
      <c r="EZ64" s="476">
        <f>IF(EZ$2&lt;&gt;"",IF($C64&lt;&gt;"TBA",EZ$2/114,0),SUMIFS('HOURS&amp;CYCLES INPUT'!$F$2:$F$9999,'HOURS&amp;CYCLES INPUT'!$C$2:$C$9999,'QUALIFIED EFH'!$C64,'HOURS&amp;CYCLES INPUT'!$D$2:$D$9999,'QUALIFIED EFH'!EZ$4,'HOURS&amp;CYCLES INPUT'!$E$2:$E$9999,'QUALIFIED EFH'!EZ$5))</f>
        <v>0</v>
      </c>
      <c r="FA64" s="476">
        <f>IF(FA$2&lt;&gt;"",IF($C64&lt;&gt;"TBA",FA$2/114,0),SUMIFS('HOURS&amp;CYCLES INPUT'!$F$2:$F$9999,'HOURS&amp;CYCLES INPUT'!$C$2:$C$9999,'QUALIFIED EFH'!$C64,'HOURS&amp;CYCLES INPUT'!$D$2:$D$9999,'QUALIFIED EFH'!FA$4,'HOURS&amp;CYCLES INPUT'!$E$2:$E$9999,'QUALIFIED EFH'!FA$5))</f>
        <v>0</v>
      </c>
      <c r="FB64" s="476">
        <f>IF(FB$2&lt;&gt;"",IF($C64&lt;&gt;"TBA",FB$2/114,0),SUMIFS('HOURS&amp;CYCLES INPUT'!$F$2:$F$9999,'HOURS&amp;CYCLES INPUT'!$C$2:$C$9999,'QUALIFIED EFH'!$C64,'HOURS&amp;CYCLES INPUT'!$D$2:$D$9999,'QUALIFIED EFH'!FB$4,'HOURS&amp;CYCLES INPUT'!$E$2:$E$9999,'QUALIFIED EFH'!FB$5))</f>
        <v>0</v>
      </c>
      <c r="FC64" s="476">
        <f>IF(FC$2&lt;&gt;"",IF($C64&lt;&gt;"TBA",FC$2/114,0),SUMIFS('HOURS&amp;CYCLES INPUT'!$F$2:$F$9999,'HOURS&amp;CYCLES INPUT'!$C$2:$C$9999,'QUALIFIED EFH'!$C64,'HOURS&amp;CYCLES INPUT'!$D$2:$D$9999,'QUALIFIED EFH'!FC$4,'HOURS&amp;CYCLES INPUT'!$E$2:$E$9999,'QUALIFIED EFH'!FC$5))</f>
        <v>0</v>
      </c>
      <c r="FD64" s="476">
        <f>IF(FD$2&lt;&gt;"",IF($C64&lt;&gt;"TBA",FD$2/114,0),SUMIFS('HOURS&amp;CYCLES INPUT'!$F$2:$F$9999,'HOURS&amp;CYCLES INPUT'!$C$2:$C$9999,'QUALIFIED EFH'!$C64,'HOURS&amp;CYCLES INPUT'!$D$2:$D$9999,'QUALIFIED EFH'!FD$4,'HOURS&amp;CYCLES INPUT'!$E$2:$E$9999,'QUALIFIED EFH'!FD$5))</f>
        <v>0</v>
      </c>
      <c r="FE64" s="476">
        <f>IF(FE$2&lt;&gt;"",IF($C64&lt;&gt;"TBA",FE$2/114,0),SUMIFS('HOURS&amp;CYCLES INPUT'!$F$2:$F$9999,'HOURS&amp;CYCLES INPUT'!$C$2:$C$9999,'QUALIFIED EFH'!$C64,'HOURS&amp;CYCLES INPUT'!$D$2:$D$9999,'QUALIFIED EFH'!FE$4,'HOURS&amp;CYCLES INPUT'!$E$2:$E$9999,'QUALIFIED EFH'!FE$5))</f>
        <v>0</v>
      </c>
      <c r="FF64" s="476">
        <f>IF(FF$2&lt;&gt;"",IF($C64&lt;&gt;"TBA",FF$2/114,0),SUMIFS('HOURS&amp;CYCLES INPUT'!$F$2:$F$9999,'HOURS&amp;CYCLES INPUT'!$C$2:$C$9999,'QUALIFIED EFH'!$C64,'HOURS&amp;CYCLES INPUT'!$D$2:$D$9999,'QUALIFIED EFH'!FF$4,'HOURS&amp;CYCLES INPUT'!$E$2:$E$9999,'QUALIFIED EFH'!FF$5))</f>
        <v>0</v>
      </c>
      <c r="FG64" s="476">
        <f>IF(FG$2&lt;&gt;"",IF($C64&lt;&gt;"TBA",FG$2/114,0),SUMIFS('HOURS&amp;CYCLES INPUT'!$F$2:$F$9999,'HOURS&amp;CYCLES INPUT'!$C$2:$C$9999,'QUALIFIED EFH'!$C64,'HOURS&amp;CYCLES INPUT'!$D$2:$D$9999,'QUALIFIED EFH'!FG$4,'HOURS&amp;CYCLES INPUT'!$E$2:$E$9999,'QUALIFIED EFH'!FG$5))</f>
        <v>0</v>
      </c>
      <c r="FH64" s="476">
        <f>IF(FH$2&lt;&gt;"",IF($C64&lt;&gt;"TBA",FH$2/114,0),SUMIFS('HOURS&amp;CYCLES INPUT'!$F$2:$F$9999,'HOURS&amp;CYCLES INPUT'!$C$2:$C$9999,'QUALIFIED EFH'!$C64,'HOURS&amp;CYCLES INPUT'!$D$2:$D$9999,'QUALIFIED EFH'!FH$4,'HOURS&amp;CYCLES INPUT'!$E$2:$E$9999,'QUALIFIED EFH'!FH$5))</f>
        <v>0</v>
      </c>
      <c r="FI64" s="476">
        <f>IF(FI$2&lt;&gt;"",IF($C64&lt;&gt;"TBA",FI$2/114,0),SUMIFS('HOURS&amp;CYCLES INPUT'!$F$2:$F$9999,'HOURS&amp;CYCLES INPUT'!$C$2:$C$9999,'QUALIFIED EFH'!$C64,'HOURS&amp;CYCLES INPUT'!$D$2:$D$9999,'QUALIFIED EFH'!FI$4,'HOURS&amp;CYCLES INPUT'!$E$2:$E$9999,'QUALIFIED EFH'!FI$5))</f>
        <v>0</v>
      </c>
      <c r="FJ64" s="476">
        <f>IF(FJ$2&lt;&gt;"",IF($C64&lt;&gt;"TBA",FJ$2/114,0),SUMIFS('HOURS&amp;CYCLES INPUT'!$F$2:$F$9999,'HOURS&amp;CYCLES INPUT'!$C$2:$C$9999,'QUALIFIED EFH'!$C64,'HOURS&amp;CYCLES INPUT'!$D$2:$D$9999,'QUALIFIED EFH'!FJ$4,'HOURS&amp;CYCLES INPUT'!$E$2:$E$9999,'QUALIFIED EFH'!FJ$5))</f>
        <v>0</v>
      </c>
      <c r="FK64" s="476">
        <f>IF(FK$2&lt;&gt;"",IF($C64&lt;&gt;"TBA",FK$2/114,0),SUMIFS('HOURS&amp;CYCLES INPUT'!$F$2:$F$9999,'HOURS&amp;CYCLES INPUT'!$C$2:$C$9999,'QUALIFIED EFH'!$C64,'HOURS&amp;CYCLES INPUT'!$D$2:$D$9999,'QUALIFIED EFH'!FK$4,'HOURS&amp;CYCLES INPUT'!$E$2:$E$9999,'QUALIFIED EFH'!FK$5))</f>
        <v>0</v>
      </c>
      <c r="FL64" s="476">
        <f>IF(FL$2&lt;&gt;"",IF($C64&lt;&gt;"TBA",FL$2/114,0),SUMIFS('HOURS&amp;CYCLES INPUT'!$F$2:$F$9999,'HOURS&amp;CYCLES INPUT'!$C$2:$C$9999,'QUALIFIED EFH'!$C64,'HOURS&amp;CYCLES INPUT'!$D$2:$D$9999,'QUALIFIED EFH'!FL$4,'HOURS&amp;CYCLES INPUT'!$E$2:$E$9999,'QUALIFIED EFH'!FL$5))</f>
        <v>0</v>
      </c>
      <c r="FM64" s="476">
        <f>IF(FM$2&lt;&gt;"",IF($C64&lt;&gt;"TBA",FM$2/114,0),SUMIFS('HOURS&amp;CYCLES INPUT'!$F$2:$F$9999,'HOURS&amp;CYCLES INPUT'!$C$2:$C$9999,'QUALIFIED EFH'!$C64,'HOURS&amp;CYCLES INPUT'!$D$2:$D$9999,'QUALIFIED EFH'!FM$4,'HOURS&amp;CYCLES INPUT'!$E$2:$E$9999,'QUALIFIED EFH'!FM$5))</f>
        <v>0</v>
      </c>
      <c r="FN64" s="476">
        <f>IF(FN$2&lt;&gt;"",IF($C64&lt;&gt;"TBA",FN$2/114,0),SUMIFS('HOURS&amp;CYCLES INPUT'!$F$2:$F$9999,'HOURS&amp;CYCLES INPUT'!$C$2:$C$9999,'QUALIFIED EFH'!$C64,'HOURS&amp;CYCLES INPUT'!$D$2:$D$9999,'QUALIFIED EFH'!FN$4,'HOURS&amp;CYCLES INPUT'!$E$2:$E$9999,'QUALIFIED EFH'!FN$5))</f>
        <v>0</v>
      </c>
      <c r="FO64" s="476">
        <f>IF(FO$2&lt;&gt;"",IF($C64&lt;&gt;"TBA",FO$2/114,0),SUMIFS('HOURS&amp;CYCLES INPUT'!$F$2:$F$9999,'HOURS&amp;CYCLES INPUT'!$C$2:$C$9999,'QUALIFIED EFH'!$C64,'HOURS&amp;CYCLES INPUT'!$D$2:$D$9999,'QUALIFIED EFH'!FO$4,'HOURS&amp;CYCLES INPUT'!$E$2:$E$9999,'QUALIFIED EFH'!FO$5))</f>
        <v>0</v>
      </c>
      <c r="FP64" s="476">
        <f>IF(FP$2&lt;&gt;"",IF($C64&lt;&gt;"TBA",FP$2/114,0),SUMIFS('HOURS&amp;CYCLES INPUT'!$F$2:$F$9999,'HOURS&amp;CYCLES INPUT'!$C$2:$C$9999,'QUALIFIED EFH'!$C64,'HOURS&amp;CYCLES INPUT'!$D$2:$D$9999,'QUALIFIED EFH'!FP$4,'HOURS&amp;CYCLES INPUT'!$E$2:$E$9999,'QUALIFIED EFH'!FP$5))</f>
        <v>0</v>
      </c>
      <c r="FQ64" s="476">
        <f>IF(FQ$2&lt;&gt;"",IF($C64&lt;&gt;"TBA",FQ$2/114,0),SUMIFS('HOURS&amp;CYCLES INPUT'!$F$2:$F$9999,'HOURS&amp;CYCLES INPUT'!$C$2:$C$9999,'QUALIFIED EFH'!$C64,'HOURS&amp;CYCLES INPUT'!$D$2:$D$9999,'QUALIFIED EFH'!FQ$4,'HOURS&amp;CYCLES INPUT'!$E$2:$E$9999,'QUALIFIED EFH'!FQ$5))</f>
        <v>0</v>
      </c>
      <c r="FR64" s="476">
        <f>IF(FR$2&lt;&gt;"",IF($C64&lt;&gt;"TBA",FR$2/114,0),SUMIFS('HOURS&amp;CYCLES INPUT'!$F$2:$F$9999,'HOURS&amp;CYCLES INPUT'!$C$2:$C$9999,'QUALIFIED EFH'!$C64,'HOURS&amp;CYCLES INPUT'!$D$2:$D$9999,'QUALIFIED EFH'!FR$4,'HOURS&amp;CYCLES INPUT'!$E$2:$E$9999,'QUALIFIED EFH'!FR$5))</f>
        <v>0</v>
      </c>
      <c r="FS64" s="476">
        <f>IF(FS$2&lt;&gt;"",IF($C64&lt;&gt;"TBA",FS$2/114,0),SUMIFS('HOURS&amp;CYCLES INPUT'!$F$2:$F$9999,'HOURS&amp;CYCLES INPUT'!$C$2:$C$9999,'QUALIFIED EFH'!$C64,'HOURS&amp;CYCLES INPUT'!$D$2:$D$9999,'QUALIFIED EFH'!FS$4,'HOURS&amp;CYCLES INPUT'!$E$2:$E$9999,'QUALIFIED EFH'!FS$5))</f>
        <v>0</v>
      </c>
      <c r="FT64" s="476">
        <f>IF(FT$2&lt;&gt;"",IF($C64&lt;&gt;"TBA",FT$2/114,0),SUMIFS('HOURS&amp;CYCLES INPUT'!$F$2:$F$9999,'HOURS&amp;CYCLES INPUT'!$C$2:$C$9999,'QUALIFIED EFH'!$C64,'HOURS&amp;CYCLES INPUT'!$D$2:$D$9999,'QUALIFIED EFH'!FT$4,'HOURS&amp;CYCLES INPUT'!$E$2:$E$9999,'QUALIFIED EFH'!FT$5))</f>
        <v>0</v>
      </c>
      <c r="FU64" s="476">
        <f>IF(FU$2&lt;&gt;"",IF($C64&lt;&gt;"TBA",FU$2/114,0),SUMIFS('HOURS&amp;CYCLES INPUT'!$F$2:$F$9999,'HOURS&amp;CYCLES INPUT'!$C$2:$C$9999,'QUALIFIED EFH'!$C64,'HOURS&amp;CYCLES INPUT'!$D$2:$D$9999,'QUALIFIED EFH'!FU$4,'HOURS&amp;CYCLES INPUT'!$E$2:$E$9999,'QUALIFIED EFH'!FU$5))</f>
        <v>0</v>
      </c>
      <c r="FV64" s="476">
        <f>IF(FV$2&lt;&gt;"",IF($C64&lt;&gt;"TBA",FV$2/114,0),SUMIFS('HOURS&amp;CYCLES INPUT'!$F$2:$F$9999,'HOURS&amp;CYCLES INPUT'!$C$2:$C$9999,'QUALIFIED EFH'!$C64,'HOURS&amp;CYCLES INPUT'!$D$2:$D$9999,'QUALIFIED EFH'!FV$4,'HOURS&amp;CYCLES INPUT'!$E$2:$E$9999,'QUALIFIED EFH'!FV$5))</f>
        <v>0</v>
      </c>
      <c r="FW64" s="476">
        <f>IF(FW$2&lt;&gt;"",IF($C64&lt;&gt;"TBA",FW$2/114,0),SUMIFS('HOURS&amp;CYCLES INPUT'!$F$2:$F$9999,'HOURS&amp;CYCLES INPUT'!$C$2:$C$9999,'QUALIFIED EFH'!$C64,'HOURS&amp;CYCLES INPUT'!$D$2:$D$9999,'QUALIFIED EFH'!FW$4,'HOURS&amp;CYCLES INPUT'!$E$2:$E$9999,'QUALIFIED EFH'!FW$5))</f>
        <v>0</v>
      </c>
      <c r="FX64" s="476">
        <f>IF(FX$2&lt;&gt;"",IF($C64&lt;&gt;"TBA",FX$2/114,0),SUMIFS('HOURS&amp;CYCLES INPUT'!$F$2:$F$9999,'HOURS&amp;CYCLES INPUT'!$C$2:$C$9999,'QUALIFIED EFH'!$C64,'HOURS&amp;CYCLES INPUT'!$D$2:$D$9999,'QUALIFIED EFH'!FX$4,'HOURS&amp;CYCLES INPUT'!$E$2:$E$9999,'QUALIFIED EFH'!FX$5))</f>
        <v>0</v>
      </c>
      <c r="FY64" s="476">
        <f>IF(FY$2&lt;&gt;"",IF($C64&lt;&gt;"TBA",FY$2/114,0),SUMIFS('HOURS&amp;CYCLES INPUT'!$F$2:$F$9999,'HOURS&amp;CYCLES INPUT'!$C$2:$C$9999,'QUALIFIED EFH'!$C64,'HOURS&amp;CYCLES INPUT'!$D$2:$D$9999,'QUALIFIED EFH'!FY$4,'HOURS&amp;CYCLES INPUT'!$E$2:$E$9999,'QUALIFIED EFH'!FY$5))</f>
        <v>0</v>
      </c>
      <c r="FZ64" s="476">
        <f>IF(FZ$2&lt;&gt;"",IF($C64&lt;&gt;"TBA",FZ$2/114,0),SUMIFS('HOURS&amp;CYCLES INPUT'!$F$2:$F$9999,'HOURS&amp;CYCLES INPUT'!$C$2:$C$9999,'QUALIFIED EFH'!$C64,'HOURS&amp;CYCLES INPUT'!$D$2:$D$9999,'QUALIFIED EFH'!FZ$4,'HOURS&amp;CYCLES INPUT'!$E$2:$E$9999,'QUALIFIED EFH'!FZ$5))</f>
        <v>0</v>
      </c>
      <c r="GA64" s="476">
        <f>IF(GA$2&lt;&gt;"",IF($C64&lt;&gt;"TBA",GA$2/114,0),SUMIFS('HOURS&amp;CYCLES INPUT'!$F$2:$F$9999,'HOURS&amp;CYCLES INPUT'!$C$2:$C$9999,'QUALIFIED EFH'!$C64,'HOURS&amp;CYCLES INPUT'!$D$2:$D$9999,'QUALIFIED EFH'!GA$4,'HOURS&amp;CYCLES INPUT'!$E$2:$E$9999,'QUALIFIED EFH'!GA$5))</f>
        <v>0</v>
      </c>
      <c r="GB64" s="476">
        <f>IF(GB$2&lt;&gt;"",IF($C64&lt;&gt;"TBA",GB$2/114,0),SUMIFS('HOURS&amp;CYCLES INPUT'!$F$2:$F$9999,'HOURS&amp;CYCLES INPUT'!$C$2:$C$9999,'QUALIFIED EFH'!$C64,'HOURS&amp;CYCLES INPUT'!$D$2:$D$9999,'QUALIFIED EFH'!GB$4,'HOURS&amp;CYCLES INPUT'!$E$2:$E$9999,'QUALIFIED EFH'!GB$5))</f>
        <v>0</v>
      </c>
    </row>
    <row r="65" spans="3:184" x14ac:dyDescent="0.35">
      <c r="C65" s="472">
        <f>'QUALIFIED ENGINES'!D66</f>
        <v>91528</v>
      </c>
      <c r="D65" s="476">
        <f>IF(D$2&lt;&gt;"",IF($C65&lt;&gt;"TBA",D$2/114,0),SUMIFS('HOURS&amp;CYCLES INPUT'!$F$2:$F$9999,'HOURS&amp;CYCLES INPUT'!$C$2:$C$9999,'QUALIFIED EFH'!$C65,'HOURS&amp;CYCLES INPUT'!$D$2:$D$9999,'QUALIFIED EFH'!D$4,'HOURS&amp;CYCLES INPUT'!$E$2:$E$9999,'QUALIFIED EFH'!D$5))</f>
        <v>0</v>
      </c>
      <c r="E65" s="476">
        <f>IF(E$2&lt;&gt;"",IF($C65&lt;&gt;"TBA",E$2/114,0),SUMIFS('HOURS&amp;CYCLES INPUT'!$F$2:$F$9999,'HOURS&amp;CYCLES INPUT'!$C$2:$C$9999,'QUALIFIED EFH'!$C65,'HOURS&amp;CYCLES INPUT'!$D$2:$D$9999,'QUALIFIED EFH'!E$4,'HOURS&amp;CYCLES INPUT'!$E$2:$E$9999,'QUALIFIED EFH'!E$5))</f>
        <v>0</v>
      </c>
      <c r="F65" s="476">
        <f>IF(F$2&lt;&gt;"",IF($C65&lt;&gt;"TBA",F$2/114,0),SUMIFS('HOURS&amp;CYCLES INPUT'!$F$2:$F$9999,'HOURS&amp;CYCLES INPUT'!$C$2:$C$9999,'QUALIFIED EFH'!$C65,'HOURS&amp;CYCLES INPUT'!$D$2:$D$9999,'QUALIFIED EFH'!F$4,'HOURS&amp;CYCLES INPUT'!$E$2:$E$9999,'QUALIFIED EFH'!F$5))</f>
        <v>0</v>
      </c>
      <c r="G65" s="476">
        <f>IF(G$2&lt;&gt;"",IF($C65&lt;&gt;"TBA",G$2/114,0),SUMIFS('HOURS&amp;CYCLES INPUT'!$F$2:$F$9999,'HOURS&amp;CYCLES INPUT'!$C$2:$C$9999,'QUALIFIED EFH'!$C65,'HOURS&amp;CYCLES INPUT'!$D$2:$D$9999,'QUALIFIED EFH'!G$4,'HOURS&amp;CYCLES INPUT'!$E$2:$E$9999,'QUALIFIED EFH'!G$5))</f>
        <v>0</v>
      </c>
      <c r="H65" s="476">
        <f>IF(H$2&lt;&gt;"",IF($C65&lt;&gt;"TBA",H$2/114,0),SUMIFS('HOURS&amp;CYCLES INPUT'!$F$2:$F$9999,'HOURS&amp;CYCLES INPUT'!$C$2:$C$9999,'QUALIFIED EFH'!$C65,'HOURS&amp;CYCLES INPUT'!$D$2:$D$9999,'QUALIFIED EFH'!H$4,'HOURS&amp;CYCLES INPUT'!$E$2:$E$9999,'QUALIFIED EFH'!H$5))</f>
        <v>0</v>
      </c>
      <c r="I65" s="476">
        <f>IF(I$2&lt;&gt;"",IF($C65&lt;&gt;"TBA",I$2/114,0),SUMIFS('HOURS&amp;CYCLES INPUT'!$F$2:$F$9999,'HOURS&amp;CYCLES INPUT'!$C$2:$C$9999,'QUALIFIED EFH'!$C65,'HOURS&amp;CYCLES INPUT'!$D$2:$D$9999,'QUALIFIED EFH'!I$4,'HOURS&amp;CYCLES INPUT'!$E$2:$E$9999,'QUALIFIED EFH'!I$5))</f>
        <v>0</v>
      </c>
      <c r="J65" s="476">
        <f>IF(J$2&lt;&gt;"",IF($C65&lt;&gt;"TBA",J$2/114,0),SUMIFS('HOURS&amp;CYCLES INPUT'!$F$2:$F$9999,'HOURS&amp;CYCLES INPUT'!$C$2:$C$9999,'QUALIFIED EFH'!$C65,'HOURS&amp;CYCLES INPUT'!$D$2:$D$9999,'QUALIFIED EFH'!J$4,'HOURS&amp;CYCLES INPUT'!$E$2:$E$9999,'QUALIFIED EFH'!J$5))</f>
        <v>0</v>
      </c>
      <c r="K65" s="476">
        <f>IF(K$2&lt;&gt;"",IF($C65&lt;&gt;"TBA",K$2/114,0),SUMIFS('HOURS&amp;CYCLES INPUT'!$F$2:$F$9999,'HOURS&amp;CYCLES INPUT'!$C$2:$C$9999,'QUALIFIED EFH'!$C65,'HOURS&amp;CYCLES INPUT'!$D$2:$D$9999,'QUALIFIED EFH'!K$4,'HOURS&amp;CYCLES INPUT'!$E$2:$E$9999,'QUALIFIED EFH'!K$5))</f>
        <v>0</v>
      </c>
      <c r="L65" s="476">
        <f>IF(L$2&lt;&gt;"",IF($C65&lt;&gt;"TBA",L$2/114,0),SUMIFS('HOURS&amp;CYCLES INPUT'!$F$2:$F$9999,'HOURS&amp;CYCLES INPUT'!$C$2:$C$9999,'QUALIFIED EFH'!$C65,'HOURS&amp;CYCLES INPUT'!$D$2:$D$9999,'QUALIFIED EFH'!L$4,'HOURS&amp;CYCLES INPUT'!$E$2:$E$9999,'QUALIFIED EFH'!L$5))</f>
        <v>0</v>
      </c>
      <c r="M65" s="476">
        <f>IF(M$2&lt;&gt;"",IF($C65&lt;&gt;"TBA",M$2/114,0),SUMIFS('HOURS&amp;CYCLES INPUT'!$F$2:$F$9999,'HOURS&amp;CYCLES INPUT'!$C$2:$C$9999,'QUALIFIED EFH'!$C65,'HOURS&amp;CYCLES INPUT'!$D$2:$D$9999,'QUALIFIED EFH'!M$4,'HOURS&amp;CYCLES INPUT'!$E$2:$E$9999,'QUALIFIED EFH'!M$5))</f>
        <v>0</v>
      </c>
      <c r="N65" s="476">
        <f>IF(N$2&lt;&gt;"",IF($C65&lt;&gt;"TBA",N$2/114,0),SUMIFS('HOURS&amp;CYCLES INPUT'!$F$2:$F$9999,'HOURS&amp;CYCLES INPUT'!$C$2:$C$9999,'QUALIFIED EFH'!$C65,'HOURS&amp;CYCLES INPUT'!$D$2:$D$9999,'QUALIFIED EFH'!N$4,'HOURS&amp;CYCLES INPUT'!$E$2:$E$9999,'QUALIFIED EFH'!N$5))</f>
        <v>0</v>
      </c>
      <c r="O65" s="476">
        <f>IF(O$2&lt;&gt;"",IF($C65&lt;&gt;"TBA",O$2/114,0),SUMIFS('HOURS&amp;CYCLES INPUT'!$F$2:$F$9999,'HOURS&amp;CYCLES INPUT'!$C$2:$C$9999,'QUALIFIED EFH'!$C65,'HOURS&amp;CYCLES INPUT'!$D$2:$D$9999,'QUALIFIED EFH'!O$4,'HOURS&amp;CYCLES INPUT'!$E$2:$E$9999,'QUALIFIED EFH'!O$5))</f>
        <v>0</v>
      </c>
      <c r="P65" s="476">
        <f>IF(P$2&lt;&gt;"",IF($C65&lt;&gt;"TBA",P$2/114,0),SUMIFS('HOURS&amp;CYCLES INPUT'!$F$2:$F$9999,'HOURS&amp;CYCLES INPUT'!$C$2:$C$9999,'QUALIFIED EFH'!$C65,'HOURS&amp;CYCLES INPUT'!$D$2:$D$9999,'QUALIFIED EFH'!P$4,'HOURS&amp;CYCLES INPUT'!$E$2:$E$9999,'QUALIFIED EFH'!P$5))</f>
        <v>0</v>
      </c>
      <c r="Q65" s="476">
        <f>IF(Q$2&lt;&gt;"",IF($C65&lt;&gt;"TBA",Q$2/114,0),SUMIFS('HOURS&amp;CYCLES INPUT'!$F$2:$F$9999,'HOURS&amp;CYCLES INPUT'!$C$2:$C$9999,'QUALIFIED EFH'!$C65,'HOURS&amp;CYCLES INPUT'!$D$2:$D$9999,'QUALIFIED EFH'!Q$4,'HOURS&amp;CYCLES INPUT'!$E$2:$E$9999,'QUALIFIED EFH'!Q$5))</f>
        <v>0</v>
      </c>
      <c r="R65" s="476">
        <f>IF(R$1&lt;&gt;"",IF($C65&lt;&gt;"TBA",R$1/114,0),SUMIFS('HOURS&amp;CYCLES INPUT'!$F$2:$F$9999,'HOURS&amp;CYCLES INPUT'!$C$2:$C$9999,'QUALIFIED EFH'!$C65,'HOURS&amp;CYCLES INPUT'!$D$2:$D$9999,'QUALIFIED EFH'!R$4,'HOURS&amp;CYCLES INPUT'!$E$2:$E$9999,'QUALIFIED EFH'!R$5))</f>
        <v>0</v>
      </c>
      <c r="S65" s="476">
        <f>IF(S$2&lt;&gt;"",IF($C65&lt;&gt;"TBA",S$2/114,0),SUMIFS('HOURS&amp;CYCLES INPUT'!$F$2:$F$9999,'HOURS&amp;CYCLES INPUT'!$C$2:$C$9999,'QUALIFIED EFH'!$C65,'HOURS&amp;CYCLES INPUT'!$D$2:$D$9999,'QUALIFIED EFH'!S$4,'HOURS&amp;CYCLES INPUT'!$E$2:$E$9999,'QUALIFIED EFH'!S$5))</f>
        <v>0</v>
      </c>
      <c r="T65" s="476">
        <f>IF(T$2&lt;&gt;"",IF($C65&lt;&gt;"TBA",T$2/114,0),SUMIFS('HOURS&amp;CYCLES INPUT'!$F$2:$F$9999,'HOURS&amp;CYCLES INPUT'!$C$2:$C$9999,'QUALIFIED EFH'!$C65,'HOURS&amp;CYCLES INPUT'!$D$2:$D$9999,'QUALIFIED EFH'!T$4,'HOURS&amp;CYCLES INPUT'!$E$2:$E$9999,'QUALIFIED EFH'!T$5))</f>
        <v>0</v>
      </c>
      <c r="U65" s="476">
        <f>IF(U$2&lt;&gt;"",IF($C65&lt;&gt;"TBA",U$2/114,0),SUMIFS('HOURS&amp;CYCLES INPUT'!$F$2:$F$9999,'HOURS&amp;CYCLES INPUT'!$C$2:$C$9999,'QUALIFIED EFH'!$C65,'HOURS&amp;CYCLES INPUT'!$D$2:$D$9999,'QUALIFIED EFH'!U$4,'HOURS&amp;CYCLES INPUT'!$E$2:$E$9999,'QUALIFIED EFH'!U$5))</f>
        <v>0</v>
      </c>
      <c r="V65" s="476">
        <f>IF(V$2&lt;&gt;"",IF($C65&lt;&gt;"TBA",V$2/114,0),SUMIFS('HOURS&amp;CYCLES INPUT'!$F$2:$F$9999,'HOURS&amp;CYCLES INPUT'!$C$2:$C$9999,'QUALIFIED EFH'!$C65,'HOURS&amp;CYCLES INPUT'!$D$2:$D$9999,'QUALIFIED EFH'!V$4,'HOURS&amp;CYCLES INPUT'!$E$2:$E$9999,'QUALIFIED EFH'!V$5))</f>
        <v>0</v>
      </c>
      <c r="W65" s="476">
        <f>IF(W$2&lt;&gt;"",IF($C65&lt;&gt;"TBA",W$2/114,0),SUMIFS('HOURS&amp;CYCLES INPUT'!$F$2:$F$9999,'HOURS&amp;CYCLES INPUT'!$C$2:$C$9999,'QUALIFIED EFH'!$C65,'HOURS&amp;CYCLES INPUT'!$D$2:$D$9999,'QUALIFIED EFH'!W$4,'HOURS&amp;CYCLES INPUT'!$E$2:$E$9999,'QUALIFIED EFH'!W$5))</f>
        <v>0</v>
      </c>
      <c r="X65" s="476">
        <f>IF(X$2&lt;&gt;"",IF($C65&lt;&gt;"TBA",X$2/114,0),SUMIFS('HOURS&amp;CYCLES INPUT'!$F$2:$F$9999,'HOURS&amp;CYCLES INPUT'!$C$2:$C$9999,'QUALIFIED EFH'!$C65,'HOURS&amp;CYCLES INPUT'!$D$2:$D$9999,'QUALIFIED EFH'!X$4,'HOURS&amp;CYCLES INPUT'!$E$2:$E$9999,'QUALIFIED EFH'!X$5))</f>
        <v>0</v>
      </c>
      <c r="Y65" s="476">
        <f>IF(Y$2&lt;&gt;"",IF($C65&lt;&gt;"TBA",Y$2/114,0),SUMIFS('HOURS&amp;CYCLES INPUT'!$F$2:$F$9999,'HOURS&amp;CYCLES INPUT'!$C$2:$C$9999,'QUALIFIED EFH'!$C65,'HOURS&amp;CYCLES INPUT'!$D$2:$D$9999,'QUALIFIED EFH'!Y$4,'HOURS&amp;CYCLES INPUT'!$E$2:$E$9999,'QUALIFIED EFH'!Y$5))</f>
        <v>206.8</v>
      </c>
      <c r="Z65" s="476">
        <f>IF(Z$2&lt;&gt;"",IF($C65&lt;&gt;"TBA",Z$2/114,0),SUMIFS('HOURS&amp;CYCLES INPUT'!$F$2:$F$9999,'HOURS&amp;CYCLES INPUT'!$C$2:$C$9999,'QUALIFIED EFH'!$C65,'HOURS&amp;CYCLES INPUT'!$D$2:$D$9999,'QUALIFIED EFH'!Z$4,'HOURS&amp;CYCLES INPUT'!$E$2:$E$9999,'QUALIFIED EFH'!Z$5))</f>
        <v>377.12</v>
      </c>
      <c r="AA65" s="476">
        <f>IF(AA$2&lt;&gt;"",IF($C65&lt;&gt;"TBA",AA$2/114,0),SUMIFS('HOURS&amp;CYCLES INPUT'!$F$2:$F$9999,'HOURS&amp;CYCLES INPUT'!$C$2:$C$9999,'QUALIFIED EFH'!$C65,'HOURS&amp;CYCLES INPUT'!$D$2:$D$9999,'QUALIFIED EFH'!AA$4,'HOURS&amp;CYCLES INPUT'!$E$2:$E$9999,'QUALIFIED EFH'!AA$5))</f>
        <v>415.93</v>
      </c>
      <c r="AB65" s="476">
        <f>IF(AB$2&lt;&gt;"",IF($C65&lt;&gt;"TBA",AB$2/114,0),SUMIFS('HOURS&amp;CYCLES INPUT'!$F$2:$F$9999,'HOURS&amp;CYCLES INPUT'!$C$2:$C$9999,'QUALIFIED EFH'!$C65,'HOURS&amp;CYCLES INPUT'!$D$2:$D$9999,'QUALIFIED EFH'!AB$4,'HOURS&amp;CYCLES INPUT'!$E$2:$E$9999,'QUALIFIED EFH'!AB$5))</f>
        <v>373.73</v>
      </c>
      <c r="AC65" s="476">
        <f>IF(AC$2&lt;&gt;"",IF($C65&lt;&gt;"TBA",AC$2/114,0),SUMIFS('HOURS&amp;CYCLES INPUT'!$F$2:$F$9999,'HOURS&amp;CYCLES INPUT'!$C$2:$C$9999,'QUALIFIED EFH'!$C65,'HOURS&amp;CYCLES INPUT'!$D$2:$D$9999,'QUALIFIED EFH'!AC$4,'HOURS&amp;CYCLES INPUT'!$E$2:$E$9999,'QUALIFIED EFH'!AC$5))</f>
        <v>416.2</v>
      </c>
      <c r="AD65" s="476">
        <f>IF(AD$2&lt;&gt;"",IF($C65&lt;&gt;"TBA",AD$2/114,0),SUMIFS('HOURS&amp;CYCLES INPUT'!$F$2:$F$9999,'HOURS&amp;CYCLES INPUT'!$C$2:$C$9999,'QUALIFIED EFH'!$C65,'HOURS&amp;CYCLES INPUT'!$D$2:$D$9999,'QUALIFIED EFH'!AD$4,'HOURS&amp;CYCLES INPUT'!$E$2:$E$9999,'QUALIFIED EFH'!AD$5))</f>
        <v>385.52</v>
      </c>
      <c r="AE65" s="476">
        <f>IF(AE$2&lt;&gt;"",IF($C65&lt;&gt;"TBA",AE$2/114,0),SUMIFS('HOURS&amp;CYCLES INPUT'!$F$2:$F$9999,'HOURS&amp;CYCLES INPUT'!$C$2:$C$9999,'QUALIFIED EFH'!$C65,'HOURS&amp;CYCLES INPUT'!$D$2:$D$9999,'QUALIFIED EFH'!AE$4,'HOURS&amp;CYCLES INPUT'!$E$2:$E$9999,'QUALIFIED EFH'!AE$5))</f>
        <v>411.18</v>
      </c>
      <c r="AF65" s="476">
        <f>IF(AF$2&lt;&gt;"",IF($C65&lt;&gt;"TBA",AF$2/114,0),SUMIFS('HOURS&amp;CYCLES INPUT'!$F$2:$F$9999,'HOURS&amp;CYCLES INPUT'!$C$2:$C$9999,'QUALIFIED EFH'!$C65,'HOURS&amp;CYCLES INPUT'!$D$2:$D$9999,'QUALIFIED EFH'!AF$4,'HOURS&amp;CYCLES INPUT'!$E$2:$E$9999,'QUALIFIED EFH'!AF$5))</f>
        <v>406.7</v>
      </c>
      <c r="AG65" s="476">
        <f>IF(AG$2&lt;&gt;"",IF($C65&lt;&gt;"TBA",AG$2/114,0),SUMIFS('HOURS&amp;CYCLES INPUT'!$F$2:$F$9999,'HOURS&amp;CYCLES INPUT'!$C$2:$C$9999,'QUALIFIED EFH'!$C65,'HOURS&amp;CYCLES INPUT'!$D$2:$D$9999,'QUALIFIED EFH'!AG$4,'HOURS&amp;CYCLES INPUT'!$E$2:$E$9999,'QUALIFIED EFH'!AG$5))</f>
        <v>337.77</v>
      </c>
      <c r="AH65" s="476">
        <f>IF(AH$2&lt;&gt;"",IF($C65&lt;&gt;"TBA",AH$2/114,0),SUMIFS('HOURS&amp;CYCLES INPUT'!$F$2:$F$9999,'HOURS&amp;CYCLES INPUT'!$C$2:$C$9999,'QUALIFIED EFH'!$C65,'HOURS&amp;CYCLES INPUT'!$D$2:$D$9999,'QUALIFIED EFH'!AH$4,'HOURS&amp;CYCLES INPUT'!$E$2:$E$9999,'QUALIFIED EFH'!AH$5))</f>
        <v>421.56</v>
      </c>
      <c r="AI65" s="476">
        <f>IF(AI$2&lt;&gt;"",IF($C65&lt;&gt;"TBA",AI$2/114,0),SUMIFS('HOURS&amp;CYCLES INPUT'!$F$2:$F$9999,'HOURS&amp;CYCLES INPUT'!$C$2:$C$9999,'QUALIFIED EFH'!$C65,'HOURS&amp;CYCLES INPUT'!$D$2:$D$9999,'QUALIFIED EFH'!AI$4,'HOURS&amp;CYCLES INPUT'!$E$2:$E$9999,'QUALIFIED EFH'!AI$5))</f>
        <v>457.12</v>
      </c>
      <c r="AJ65" s="476">
        <f>IF(AJ$2&lt;&gt;"",IF($C65&lt;&gt;"TBA",AJ$2/114,0),SUMIFS('HOURS&amp;CYCLES INPUT'!$F$2:$F$9999,'HOURS&amp;CYCLES INPUT'!$C$2:$C$9999,'QUALIFIED EFH'!$C65,'HOURS&amp;CYCLES INPUT'!$D$2:$D$9999,'QUALIFIED EFH'!AJ$4,'HOURS&amp;CYCLES INPUT'!$E$2:$E$9999,'QUALIFIED EFH'!AJ$5))</f>
        <v>453.67</v>
      </c>
      <c r="AK65" s="476">
        <f>IF(AK$2&lt;&gt;"",IF($C65&lt;&gt;"TBA",AK$2/114,0),SUMIFS('HOURS&amp;CYCLES INPUT'!$F$2:$F$9999,'HOURS&amp;CYCLES INPUT'!$C$2:$C$9999,'QUALIFIED EFH'!$C65,'HOURS&amp;CYCLES INPUT'!$D$2:$D$9999,'QUALIFIED EFH'!AK$4,'HOURS&amp;CYCLES INPUT'!$E$2:$E$9999,'QUALIFIED EFH'!AK$5))</f>
        <v>451.53</v>
      </c>
      <c r="AL65" s="476">
        <f>IF(AL$2&lt;&gt;"",IF($C65&lt;&gt;"TBA",AL$2/114,0),SUMIFS('HOURS&amp;CYCLES INPUT'!$F$2:$F$9999,'HOURS&amp;CYCLES INPUT'!$C$2:$C$9999,'QUALIFIED EFH'!$C65,'HOURS&amp;CYCLES INPUT'!$D$2:$D$9999,'QUALIFIED EFH'!AL$4,'HOURS&amp;CYCLES INPUT'!$E$2:$E$9999,'QUALIFIED EFH'!AL$5))</f>
        <v>443.78</v>
      </c>
      <c r="AM65" s="476">
        <f>IF(AM$2&lt;&gt;"",IF($C65&lt;&gt;"TBA",AM$2/114,0),SUMIFS('HOURS&amp;CYCLES INPUT'!$F$2:$F$9999,'HOURS&amp;CYCLES INPUT'!$C$2:$C$9999,'QUALIFIED EFH'!$C65,'HOURS&amp;CYCLES INPUT'!$D$2:$D$9999,'QUALIFIED EFH'!AM$4,'HOURS&amp;CYCLES INPUT'!$E$2:$E$9999,'QUALIFIED EFH'!AM$5))</f>
        <v>397.3</v>
      </c>
      <c r="AN65" s="476">
        <f>IF(AN$2&lt;&gt;"",IF($C65&lt;&gt;"TBA",AN$2/114,0),SUMIFS('HOURS&amp;CYCLES INPUT'!$F$2:$F$9999,'HOURS&amp;CYCLES INPUT'!$C$2:$C$9999,'QUALIFIED EFH'!$C65,'HOURS&amp;CYCLES INPUT'!$D$2:$D$9999,'QUALIFIED EFH'!AN$4,'HOURS&amp;CYCLES INPUT'!$E$2:$E$9999,'QUALIFIED EFH'!AN$5))</f>
        <v>446.33</v>
      </c>
      <c r="AO65" s="476">
        <f>IF(AO$2&lt;&gt;"",IF($C65&lt;&gt;"TBA",AO$2/114,0),SUMIFS('HOURS&amp;CYCLES INPUT'!$F$2:$F$9999,'HOURS&amp;CYCLES INPUT'!$C$2:$C$9999,'QUALIFIED EFH'!$C65,'HOURS&amp;CYCLES INPUT'!$D$2:$D$9999,'QUALIFIED EFH'!AO$4,'HOURS&amp;CYCLES INPUT'!$E$2:$E$9999,'QUALIFIED EFH'!AO$5))</f>
        <v>410.89</v>
      </c>
      <c r="AP65" s="476">
        <f>IF(AP$2&lt;&gt;"",IF($C65&lt;&gt;"TBA",AP$2/114,0),SUMIFS('HOURS&amp;CYCLES INPUT'!$F$2:$F$9999,'HOURS&amp;CYCLES INPUT'!$C$2:$C$9999,'QUALIFIED EFH'!$C65,'HOURS&amp;CYCLES INPUT'!$D$2:$D$9999,'QUALIFIED EFH'!AP$4,'HOURS&amp;CYCLES INPUT'!$E$2:$E$9999,'QUALIFIED EFH'!AP$5))</f>
        <v>384.38</v>
      </c>
      <c r="AQ65" s="476">
        <f>IF(AQ$2&lt;&gt;"",IF($C65&lt;&gt;"TBA",AQ$2/114,0),SUMIFS('HOURS&amp;CYCLES INPUT'!$F$2:$F$9999,'HOURS&amp;CYCLES INPUT'!$C$2:$C$9999,'QUALIFIED EFH'!$C65,'HOURS&amp;CYCLES INPUT'!$D$2:$D$9999,'QUALIFIED EFH'!AQ$4,'HOURS&amp;CYCLES INPUT'!$E$2:$E$9999,'QUALIFIED EFH'!AQ$5))</f>
        <v>299.52</v>
      </c>
      <c r="AR65" s="476">
        <f>IF(AR$2&lt;&gt;"",IF($C65&lt;&gt;"TBA",AR$2/114,0),SUMIFS('HOURS&amp;CYCLES INPUT'!$F$2:$F$9999,'HOURS&amp;CYCLES INPUT'!$C$2:$C$9999,'QUALIFIED EFH'!$C65,'HOURS&amp;CYCLES INPUT'!$D$2:$D$9999,'QUALIFIED EFH'!AR$4,'HOURS&amp;CYCLES INPUT'!$E$2:$E$9999,'QUALIFIED EFH'!AR$5))</f>
        <v>0</v>
      </c>
      <c r="AS65" s="476">
        <f>IF(AS$2&lt;&gt;"",IF($C65&lt;&gt;"TBA",AS$2/114,0),SUMIFS('HOURS&amp;CYCLES INPUT'!$F$2:$F$9999,'HOURS&amp;CYCLES INPUT'!$C$2:$C$9999,'QUALIFIED EFH'!$C65,'HOURS&amp;CYCLES INPUT'!$D$2:$D$9999,'QUALIFIED EFH'!AS$4,'HOURS&amp;CYCLES INPUT'!$E$2:$E$9999,'QUALIFIED EFH'!AS$5))</f>
        <v>0</v>
      </c>
      <c r="AT65" s="476">
        <f>IF(AT$2&lt;&gt;"",IF($C65&lt;&gt;"TBA",AT$2/114,0),SUMIFS('HOURS&amp;CYCLES INPUT'!$F$2:$F$9999,'HOURS&amp;CYCLES INPUT'!$C$2:$C$9999,'QUALIFIED EFH'!$C65,'HOURS&amp;CYCLES INPUT'!$D$2:$D$9999,'QUALIFIED EFH'!AT$4,'HOURS&amp;CYCLES INPUT'!$E$2:$E$9999,'QUALIFIED EFH'!AT$5))</f>
        <v>0</v>
      </c>
      <c r="AU65" s="476">
        <f>IF(AU$2&lt;&gt;"",IF($C65&lt;&gt;"TBA",AU$2/114,0),SUMIFS('HOURS&amp;CYCLES INPUT'!$F$2:$F$9999,'HOURS&amp;CYCLES INPUT'!$C$2:$C$9999,'QUALIFIED EFH'!$C65,'HOURS&amp;CYCLES INPUT'!$D$2:$D$9999,'QUALIFIED EFH'!AU$4,'HOURS&amp;CYCLES INPUT'!$E$2:$E$9999,'QUALIFIED EFH'!AU$5))</f>
        <v>25.81</v>
      </c>
      <c r="AV65" s="476">
        <f>IF(AV$2&lt;&gt;"",IF($C65&lt;&gt;"TBA",AV$2/114,0),SUMIFS('HOURS&amp;CYCLES INPUT'!$F$2:$F$9999,'HOURS&amp;CYCLES INPUT'!$C$2:$C$9999,'QUALIFIED EFH'!$C65,'HOURS&amp;CYCLES INPUT'!$D$2:$D$9999,'QUALIFIED EFH'!AV$4,'HOURS&amp;CYCLES INPUT'!$E$2:$E$9999,'QUALIFIED EFH'!AV$5))</f>
        <v>148.62</v>
      </c>
      <c r="AW65" s="476">
        <f>IF(AW$2&lt;&gt;"",IF($C65&lt;&gt;"TBA",AW$2/114,0),SUMIFS('HOURS&amp;CYCLES INPUT'!$F$2:$F$9999,'HOURS&amp;CYCLES INPUT'!$C$2:$C$9999,'QUALIFIED EFH'!$C65,'HOURS&amp;CYCLES INPUT'!$D$2:$D$9999,'QUALIFIED EFH'!AW$4,'HOURS&amp;CYCLES INPUT'!$E$2:$E$9999,'QUALIFIED EFH'!AW$5))</f>
        <v>115.48</v>
      </c>
      <c r="AX65" s="476">
        <f>IF(AX$2&lt;&gt;"",IF($C65&lt;&gt;"TBA",AX$2/114,0),SUMIFS('HOURS&amp;CYCLES INPUT'!$F$2:$F$9999,'HOURS&amp;CYCLES INPUT'!$C$2:$C$9999,'QUALIFIED EFH'!$C65,'HOURS&amp;CYCLES INPUT'!$D$2:$D$9999,'QUALIFIED EFH'!AX$4,'HOURS&amp;CYCLES INPUT'!$E$2:$E$9999,'QUALIFIED EFH'!AX$5))</f>
        <v>130.91999999999999</v>
      </c>
      <c r="AY65" s="476">
        <f>IF(AY$2&lt;&gt;"",IF($C65&lt;&gt;"TBA",AY$2/114,0),SUMIFS('HOURS&amp;CYCLES INPUT'!$F$2:$F$9999,'HOURS&amp;CYCLES INPUT'!$C$2:$C$9999,'QUALIFIED EFH'!$C65,'HOURS&amp;CYCLES INPUT'!$D$2:$D$9999,'QUALIFIED EFH'!AY$4,'HOURS&amp;CYCLES INPUT'!$E$2:$E$9999,'QUALIFIED EFH'!AY$5))</f>
        <v>168.5</v>
      </c>
      <c r="AZ65" s="476">
        <f>IF(AZ$2&lt;&gt;"",IF($C65&lt;&gt;"TBA",AZ$2/114,0),SUMIFS('HOURS&amp;CYCLES INPUT'!$F$2:$F$9999,'HOURS&amp;CYCLES INPUT'!$C$2:$C$9999,'QUALIFIED EFH'!$C65,'HOURS&amp;CYCLES INPUT'!$D$2:$D$9999,'QUALIFIED EFH'!AZ$4,'HOURS&amp;CYCLES INPUT'!$E$2:$E$9999,'QUALIFIED EFH'!AZ$5))</f>
        <v>251.02</v>
      </c>
      <c r="BA65" s="476">
        <f>IF(BA$2&lt;&gt;"",IF($C65&lt;&gt;"TBA",BA$2/114,0),SUMIFS('HOURS&amp;CYCLES INPUT'!$F$2:$F$9999,'HOURS&amp;CYCLES INPUT'!$C$2:$C$9999,'QUALIFIED EFH'!$C65,'HOURS&amp;CYCLES INPUT'!$D$2:$D$9999,'QUALIFIED EFH'!BA$4,'HOURS&amp;CYCLES INPUT'!$E$2:$E$9999,'QUALIFIED EFH'!BA$5))</f>
        <v>100.78</v>
      </c>
      <c r="BB65" s="476">
        <f>IF(BB$2&lt;&gt;"",IF($C65&lt;&gt;"TBA",BB$2/114,0),SUMIFS('HOURS&amp;CYCLES INPUT'!$F$2:$F$9999,'HOURS&amp;CYCLES INPUT'!$C$2:$C$9999,'QUALIFIED EFH'!$C65,'HOURS&amp;CYCLES INPUT'!$D$2:$D$9999,'QUALIFIED EFH'!BB$4,'HOURS&amp;CYCLES INPUT'!$E$2:$E$9999,'QUALIFIED EFH'!BB$5))</f>
        <v>0</v>
      </c>
      <c r="BC65" s="476">
        <f>IF(BC$2&lt;&gt;"",IF($C65&lt;&gt;"TBA",BC$2/114,0),SUMIFS('HOURS&amp;CYCLES INPUT'!$F$2:$F$9999,'HOURS&amp;CYCLES INPUT'!$C$2:$C$9999,'QUALIFIED EFH'!$C65,'HOURS&amp;CYCLES INPUT'!$D$2:$D$9999,'QUALIFIED EFH'!BC$4,'HOURS&amp;CYCLES INPUT'!$E$2:$E$9999,'QUALIFIED EFH'!BC$5))</f>
        <v>0</v>
      </c>
      <c r="BD65" s="476">
        <f>IF(BD$2&lt;&gt;"",IF($C65&lt;&gt;"TBA",BD$2/114,0),SUMIFS('HOURS&amp;CYCLES INPUT'!$F$2:$F$9999,'HOURS&amp;CYCLES INPUT'!$C$2:$C$9999,'QUALIFIED EFH'!$C65,'HOURS&amp;CYCLES INPUT'!$D$2:$D$9999,'QUALIFIED EFH'!BD$4,'HOURS&amp;CYCLES INPUT'!$E$2:$E$9999,'QUALIFIED EFH'!BD$5))</f>
        <v>0</v>
      </c>
      <c r="BE65" s="476">
        <f>IF(BE$2&lt;&gt;"",IF($C65&lt;&gt;"TBA",BE$2/114,0),SUMIFS('HOURS&amp;CYCLES INPUT'!$F$2:$F$9999,'HOURS&amp;CYCLES INPUT'!$C$2:$C$9999,'QUALIFIED EFH'!$C65,'HOURS&amp;CYCLES INPUT'!$D$2:$D$9999,'QUALIFIED EFH'!BE$4,'HOURS&amp;CYCLES INPUT'!$E$2:$E$9999,'QUALIFIED EFH'!BE$5))</f>
        <v>0</v>
      </c>
      <c r="BF65" s="476">
        <f>IF(BF$2&lt;&gt;"",IF($C65&lt;&gt;"TBA",BF$2/114,0),SUMIFS('HOURS&amp;CYCLES INPUT'!$F$2:$F$9999,'HOURS&amp;CYCLES INPUT'!$C$2:$C$9999,'QUALIFIED EFH'!$C65,'HOURS&amp;CYCLES INPUT'!$D$2:$D$9999,'QUALIFIED EFH'!BF$4,'HOURS&amp;CYCLES INPUT'!$E$2:$E$9999,'QUALIFIED EFH'!BF$5))</f>
        <v>0</v>
      </c>
      <c r="BG65" s="476">
        <f>IF(BG$2&lt;&gt;"",IF($C65&lt;&gt;"TBA",BG$2/114,0),SUMIFS('HOURS&amp;CYCLES INPUT'!$F$2:$F$9999,'HOURS&amp;CYCLES INPUT'!$C$2:$C$9999,'QUALIFIED EFH'!$C65,'HOURS&amp;CYCLES INPUT'!$D$2:$D$9999,'QUALIFIED EFH'!BG$4,'HOURS&amp;CYCLES INPUT'!$E$2:$E$9999,'QUALIFIED EFH'!BG$5))</f>
        <v>0</v>
      </c>
      <c r="BH65" s="476">
        <f>IF(BH$2&lt;&gt;"",IF($C65&lt;&gt;"TBA",BH$2/114,0),SUMIFS('HOURS&amp;CYCLES INPUT'!$F$2:$F$9999,'HOURS&amp;CYCLES INPUT'!$C$2:$C$9999,'QUALIFIED EFH'!$C65,'HOURS&amp;CYCLES INPUT'!$D$2:$D$9999,'QUALIFIED EFH'!BH$4,'HOURS&amp;CYCLES INPUT'!$E$2:$E$9999,'QUALIFIED EFH'!BH$5))</f>
        <v>0</v>
      </c>
      <c r="BI65" s="476">
        <f>IF(BI$2&lt;&gt;"",IF($C65&lt;&gt;"TBA",BI$2/114,0),SUMIFS('HOURS&amp;CYCLES INPUT'!$F$2:$F$9999,'HOURS&amp;CYCLES INPUT'!$C$2:$C$9999,'QUALIFIED EFH'!$C65,'HOURS&amp;CYCLES INPUT'!$D$2:$D$9999,'QUALIFIED EFH'!BI$4,'HOURS&amp;CYCLES INPUT'!$E$2:$E$9999,'QUALIFIED EFH'!BI$5))</f>
        <v>0</v>
      </c>
      <c r="BJ65" s="476">
        <f>IF(BJ$2&lt;&gt;"",IF($C65&lt;&gt;"TBA",BJ$2/114,0),SUMIFS('HOURS&amp;CYCLES INPUT'!$F$2:$F$9999,'HOURS&amp;CYCLES INPUT'!$C$2:$C$9999,'QUALIFIED EFH'!$C65,'HOURS&amp;CYCLES INPUT'!$D$2:$D$9999,'QUALIFIED EFH'!BJ$4,'HOURS&amp;CYCLES INPUT'!$E$2:$E$9999,'QUALIFIED EFH'!BJ$5))</f>
        <v>265.49</v>
      </c>
      <c r="BK65" s="476">
        <f>IF(BK$2&lt;&gt;"",IF($C65&lt;&gt;"TBA",BK$2/114,0),SUMIFS('HOURS&amp;CYCLES INPUT'!$F$2:$F$9999,'HOURS&amp;CYCLES INPUT'!$C$2:$C$9999,'QUALIFIED EFH'!$C65,'HOURS&amp;CYCLES INPUT'!$D$2:$D$9999,'QUALIFIED EFH'!BK$4,'HOURS&amp;CYCLES INPUT'!$E$2:$E$9999,'QUALIFIED EFH'!BK$5))</f>
        <v>392.15</v>
      </c>
      <c r="BL65" s="476">
        <f>IF(BL$2&lt;&gt;"",IF($C65&lt;&gt;"TBA",BL$2/114,0),SUMIFS('HOURS&amp;CYCLES INPUT'!$F$2:$F$9999,'HOURS&amp;CYCLES INPUT'!$C$2:$C$9999,'QUALIFIED EFH'!$C65,'HOURS&amp;CYCLES INPUT'!$D$2:$D$9999,'QUALIFIED EFH'!BL$4,'HOURS&amp;CYCLES INPUT'!$E$2:$E$9999,'QUALIFIED EFH'!BL$5))</f>
        <v>393.78</v>
      </c>
      <c r="BM65" s="476">
        <f>IF(BM$2&lt;&gt;"",IF($C65&lt;&gt;"TBA",BM$2/114,0),SUMIFS('HOURS&amp;CYCLES INPUT'!$F$2:$F$9999,'HOURS&amp;CYCLES INPUT'!$C$2:$C$9999,'QUALIFIED EFH'!$C65,'HOURS&amp;CYCLES INPUT'!$D$2:$D$9999,'QUALIFIED EFH'!BM$4,'HOURS&amp;CYCLES INPUT'!$E$2:$E$9999,'QUALIFIED EFH'!BM$5))</f>
        <v>356.5</v>
      </c>
      <c r="BN65" s="476">
        <f>IF(BN$2&lt;&gt;"",IF($C65&lt;&gt;"TBA",BN$2/114,0),SUMIFS('HOURS&amp;CYCLES INPUT'!$F$2:$F$9999,'HOURS&amp;CYCLES INPUT'!$C$2:$C$9999,'QUALIFIED EFH'!$C65,'HOURS&amp;CYCLES INPUT'!$D$2:$D$9999,'QUALIFIED EFH'!BN$4,'HOURS&amp;CYCLES INPUT'!$E$2:$E$9999,'QUALIFIED EFH'!BN$5))</f>
        <v>331.25</v>
      </c>
      <c r="BO65" s="476">
        <f>IF(BO$2&lt;&gt;"",IF($C65&lt;&gt;"TBA",BO$2/114,0),SUMIFS('HOURS&amp;CYCLES INPUT'!$F$2:$F$9999,'HOURS&amp;CYCLES INPUT'!$C$2:$C$9999,'QUALIFIED EFH'!$C65,'HOURS&amp;CYCLES INPUT'!$D$2:$D$9999,'QUALIFIED EFH'!BO$4,'HOURS&amp;CYCLES INPUT'!$E$2:$E$9999,'QUALIFIED EFH'!BO$5))</f>
        <v>318.45999999999998</v>
      </c>
      <c r="BP65" s="476">
        <f>IF(BP$2&lt;&gt;"",IF($C65&lt;&gt;"TBA",BP$2/114,0),SUMIFS('HOURS&amp;CYCLES INPUT'!$F$2:$F$9999,'HOURS&amp;CYCLES INPUT'!$C$2:$C$9999,'QUALIFIED EFH'!$C65,'HOURS&amp;CYCLES INPUT'!$D$2:$D$9999,'QUALIFIED EFH'!BP$4,'HOURS&amp;CYCLES INPUT'!$E$2:$E$9999,'QUALIFIED EFH'!BP$5))</f>
        <v>353.64</v>
      </c>
      <c r="BQ65" s="476">
        <f>IF(BQ$2&lt;&gt;"",IF($C65&lt;&gt;"TBA",BQ$2/114,0),SUMIFS('HOURS&amp;CYCLES INPUT'!$F$2:$F$9999,'HOURS&amp;CYCLES INPUT'!$C$2:$C$9999,'QUALIFIED EFH'!$C65,'HOURS&amp;CYCLES INPUT'!$D$2:$D$9999,'QUALIFIED EFH'!BQ$4,'HOURS&amp;CYCLES INPUT'!$E$2:$E$9999,'QUALIFIED EFH'!BQ$5))</f>
        <v>272.51</v>
      </c>
      <c r="BR65" s="476">
        <f>IF(BR$2&lt;&gt;"",IF($C65&lt;&gt;"TBA",BR$2/114,0),SUMIFS('HOURS&amp;CYCLES INPUT'!$F$2:$F$9999,'HOURS&amp;CYCLES INPUT'!$C$2:$C$9999,'QUALIFIED EFH'!$C65,'HOURS&amp;CYCLES INPUT'!$D$2:$D$9999,'QUALIFIED EFH'!BR$4,'HOURS&amp;CYCLES INPUT'!$E$2:$E$9999,'QUALIFIED EFH'!BR$5))</f>
        <v>333.82</v>
      </c>
      <c r="BS65" s="476">
        <f>IF(BS$2&lt;&gt;"",IF($C65&lt;&gt;"TBA",BS$2/114,0),SUMIFS('HOURS&amp;CYCLES INPUT'!$F$2:$F$9999,'HOURS&amp;CYCLES INPUT'!$C$2:$C$9999,'QUALIFIED EFH'!$C65,'HOURS&amp;CYCLES INPUT'!$D$2:$D$9999,'QUALIFIED EFH'!BS$4,'HOURS&amp;CYCLES INPUT'!$E$2:$E$9999,'QUALIFIED EFH'!BS$5))</f>
        <v>377.67</v>
      </c>
      <c r="BT65" s="476">
        <f>IF(BT$2&lt;&gt;"",IF($C65&lt;&gt;"TBA",BT$2/114,0),SUMIFS('HOURS&amp;CYCLES INPUT'!$F$2:$F$9999,'HOURS&amp;CYCLES INPUT'!$C$2:$C$9999,'QUALIFIED EFH'!$C65,'HOURS&amp;CYCLES INPUT'!$D$2:$D$9999,'QUALIFIED EFH'!BT$4,'HOURS&amp;CYCLES INPUT'!$E$2:$E$9999,'QUALIFIED EFH'!BT$5))</f>
        <v>367.27</v>
      </c>
      <c r="BU65" s="476">
        <f>IF(BU$2&lt;&gt;"",IF($C65&lt;&gt;"TBA",BU$2/114,0),SUMIFS('HOURS&amp;CYCLES INPUT'!$F$2:$F$9999,'HOURS&amp;CYCLES INPUT'!$C$2:$C$9999,'QUALIFIED EFH'!$C65,'HOURS&amp;CYCLES INPUT'!$D$2:$D$9999,'QUALIFIED EFH'!BU$4,'HOURS&amp;CYCLES INPUT'!$E$2:$E$9999,'QUALIFIED EFH'!BU$5))</f>
        <v>378.38</v>
      </c>
      <c r="BV65" s="476">
        <f>IF(BV$2&lt;&gt;"",IF($C65&lt;&gt;"TBA",BV$2/114,0),SUMIFS('HOURS&amp;CYCLES INPUT'!$F$2:$F$9999,'HOURS&amp;CYCLES INPUT'!$C$2:$C$9999,'QUALIFIED EFH'!$C65,'HOURS&amp;CYCLES INPUT'!$D$2:$D$9999,'QUALIFIED EFH'!BV$4,'HOURS&amp;CYCLES INPUT'!$E$2:$E$9999,'QUALIFIED EFH'!BV$5))</f>
        <v>375.02</v>
      </c>
      <c r="BW65" s="476">
        <f>IF(BW$2&lt;&gt;"",IF($C65&lt;&gt;"TBA",BW$2/114,0),SUMIFS('HOURS&amp;CYCLES INPUT'!$F$2:$F$9999,'HOURS&amp;CYCLES INPUT'!$C$2:$C$9999,'QUALIFIED EFH'!$C65,'HOURS&amp;CYCLES INPUT'!$D$2:$D$9999,'QUALIFIED EFH'!BW$4,'HOURS&amp;CYCLES INPUT'!$E$2:$E$9999,'QUALIFIED EFH'!BW$5))</f>
        <v>412.3</v>
      </c>
      <c r="BX65" s="476">
        <f>IF(BX$2&lt;&gt;"",IF($C65&lt;&gt;"TBA",BX$2/114,0),SUMIFS('HOURS&amp;CYCLES INPUT'!$F$2:$F$9999,'HOURS&amp;CYCLES INPUT'!$C$2:$C$9999,'QUALIFIED EFH'!$C65,'HOURS&amp;CYCLES INPUT'!$D$2:$D$9999,'QUALIFIED EFH'!BX$4,'HOURS&amp;CYCLES INPUT'!$E$2:$E$9999,'QUALIFIED EFH'!BX$5))</f>
        <v>466.75</v>
      </c>
      <c r="BY65" s="476">
        <f>IF(BY$2&lt;&gt;"",IF($C65&lt;&gt;"TBA",BY$2/114,0),SUMIFS('HOURS&amp;CYCLES INPUT'!$F$2:$F$9999,'HOURS&amp;CYCLES INPUT'!$C$2:$C$9999,'QUALIFIED EFH'!$C65,'HOURS&amp;CYCLES INPUT'!$D$2:$D$9999,'QUALIFIED EFH'!BY$4,'HOURS&amp;CYCLES INPUT'!$E$2:$E$9999,'QUALIFIED EFH'!BY$5))</f>
        <v>31.28</v>
      </c>
      <c r="BZ65" s="476">
        <f>IF(BZ$2&lt;&gt;"",IF($C65&lt;&gt;"TBA",BZ$2/114,0),SUMIFS('HOURS&amp;CYCLES INPUT'!$F$2:$F$9999,'HOURS&amp;CYCLES INPUT'!$C$2:$C$9999,'QUALIFIED EFH'!$C65,'HOURS&amp;CYCLES INPUT'!$D$2:$D$9999,'QUALIFIED EFH'!BZ$4,'HOURS&amp;CYCLES INPUT'!$E$2:$E$9999,'QUALIFIED EFH'!BZ$5))</f>
        <v>180.7</v>
      </c>
      <c r="CA65" s="476">
        <f>IF(CA$2&lt;&gt;"",IF($C65&lt;&gt;"TBA",CA$2/114,0),SUMIFS('HOURS&amp;CYCLES INPUT'!$F$2:$F$9999,'HOURS&amp;CYCLES INPUT'!$C$2:$C$9999,'QUALIFIED EFH'!$C65,'HOURS&amp;CYCLES INPUT'!$D$2:$D$9999,'QUALIFIED EFH'!CA$4,'HOURS&amp;CYCLES INPUT'!$E$2:$E$9999,'QUALIFIED EFH'!CA$5))</f>
        <v>361.25</v>
      </c>
      <c r="CB65" s="476">
        <f>IF(CB$2&lt;&gt;"",IF($C65&lt;&gt;"TBA",CB$2/114,0),SUMIFS('HOURS&amp;CYCLES INPUT'!$F$2:$F$9999,'HOURS&amp;CYCLES INPUT'!$C$2:$C$9999,'QUALIFIED EFH'!$C65,'HOURS&amp;CYCLES INPUT'!$D$2:$D$9999,'QUALIFIED EFH'!CB$4,'HOURS&amp;CYCLES INPUT'!$E$2:$E$9999,'QUALIFIED EFH'!CB$5))</f>
        <v>374.8</v>
      </c>
      <c r="CC65" s="476">
        <f>IF(CC$2&lt;&gt;"",IF($C65&lt;&gt;"TBA",CC$2/114,0),SUMIFS('HOURS&amp;CYCLES INPUT'!$F$2:$F$9999,'HOURS&amp;CYCLES INPUT'!$C$2:$C$9999,'QUALIFIED EFH'!$C65,'HOURS&amp;CYCLES INPUT'!$D$2:$D$9999,'QUALIFIED EFH'!CC$4,'HOURS&amp;CYCLES INPUT'!$E$2:$E$9999,'QUALIFIED EFH'!CC$5))</f>
        <v>95.41</v>
      </c>
      <c r="CD65" s="476">
        <f>IF(CD$2&lt;&gt;"",IF($C65&lt;&gt;"TBA",CD$2/114,0),SUMIFS('HOURS&amp;CYCLES INPUT'!$F$2:$F$9999,'HOURS&amp;CYCLES INPUT'!$C$2:$C$9999,'QUALIFIED EFH'!$C65,'HOURS&amp;CYCLES INPUT'!$D$2:$D$9999,'QUALIFIED EFH'!CD$4,'HOURS&amp;CYCLES INPUT'!$E$2:$E$9999,'QUALIFIED EFH'!CD$5))</f>
        <v>0</v>
      </c>
      <c r="CE65" s="476">
        <f>IF(CE$2&lt;&gt;"",IF($C65&lt;&gt;"TBA",CE$2/114,0),SUMIFS('HOURS&amp;CYCLES INPUT'!$F$2:$F$9999,'HOURS&amp;CYCLES INPUT'!$C$2:$C$9999,'QUALIFIED EFH'!$C65,'HOURS&amp;CYCLES INPUT'!$D$2:$D$9999,'QUALIFIED EFH'!CE$4,'HOURS&amp;CYCLES INPUT'!$E$2:$E$9999,'QUALIFIED EFH'!CE$5))</f>
        <v>0</v>
      </c>
      <c r="CF65" s="476">
        <f>IF(CF$2&lt;&gt;"",IF($C65&lt;&gt;"TBA",CF$2/114,0),SUMIFS('HOURS&amp;CYCLES INPUT'!$F$2:$F$9999,'HOURS&amp;CYCLES INPUT'!$C$2:$C$9999,'QUALIFIED EFH'!$C65,'HOURS&amp;CYCLES INPUT'!$D$2:$D$9999,'QUALIFIED EFH'!CF$4,'HOURS&amp;CYCLES INPUT'!$E$2:$E$9999,'QUALIFIED EFH'!CF$5))</f>
        <v>0</v>
      </c>
      <c r="CG65" s="476">
        <f>IF(CG$2&lt;&gt;"",IF($C65&lt;&gt;"TBA",CG$2/114,0),SUMIFS('HOURS&amp;CYCLES INPUT'!$F$2:$F$9999,'HOURS&amp;CYCLES INPUT'!$C$2:$C$9999,'QUALIFIED EFH'!$C65,'HOURS&amp;CYCLES INPUT'!$D$2:$D$9999,'QUALIFIED EFH'!CG$4,'HOURS&amp;CYCLES INPUT'!$E$2:$E$9999,'QUALIFIED EFH'!CG$5))</f>
        <v>0</v>
      </c>
      <c r="CH65" s="476">
        <f>IF(CH$2&lt;&gt;"",IF($C65&lt;&gt;"TBA",CH$2/114,0),SUMIFS('HOURS&amp;CYCLES INPUT'!$F$2:$F$9999,'HOURS&amp;CYCLES INPUT'!$C$2:$C$9999,'QUALIFIED EFH'!$C65,'HOURS&amp;CYCLES INPUT'!$D$2:$D$9999,'QUALIFIED EFH'!CH$4,'HOURS&amp;CYCLES INPUT'!$E$2:$E$9999,'QUALIFIED EFH'!CH$5))</f>
        <v>0</v>
      </c>
      <c r="CI65" s="476">
        <f>IF(CI$2&lt;&gt;"",IF($C65&lt;&gt;"TBA",CI$2/114,0),SUMIFS('HOURS&amp;CYCLES INPUT'!$F$2:$F$9999,'HOURS&amp;CYCLES INPUT'!$C$2:$C$9999,'QUALIFIED EFH'!$C65,'HOURS&amp;CYCLES INPUT'!$D$2:$D$9999,'QUALIFIED EFH'!CI$4,'HOURS&amp;CYCLES INPUT'!$E$2:$E$9999,'QUALIFIED EFH'!CI$5))</f>
        <v>0</v>
      </c>
      <c r="CJ65" s="476">
        <f>IF(CJ$2&lt;&gt;"",IF($C65&lt;&gt;"TBA",CJ$2/114,0),SUMIFS('HOURS&amp;CYCLES INPUT'!$F$2:$F$9999,'HOURS&amp;CYCLES INPUT'!$C$2:$C$9999,'QUALIFIED EFH'!$C65,'HOURS&amp;CYCLES INPUT'!$D$2:$D$9999,'QUALIFIED EFH'!CJ$4,'HOURS&amp;CYCLES INPUT'!$E$2:$E$9999,'QUALIFIED EFH'!CJ$5))</f>
        <v>0</v>
      </c>
      <c r="CK65" s="476">
        <f>IF(CK$2&lt;&gt;"",IF($C65&lt;&gt;"TBA",CK$2/114,0),SUMIFS('HOURS&amp;CYCLES INPUT'!$F$2:$F$9999,'HOURS&amp;CYCLES INPUT'!$C$2:$C$9999,'QUALIFIED EFH'!$C65,'HOURS&amp;CYCLES INPUT'!$D$2:$D$9999,'QUALIFIED EFH'!CK$4,'HOURS&amp;CYCLES INPUT'!$E$2:$E$9999,'QUALIFIED EFH'!CK$5))</f>
        <v>0</v>
      </c>
      <c r="CL65" s="476">
        <f>IF(CL$2&lt;&gt;"",IF($C65&lt;&gt;"TBA",CL$2/114,0),SUMIFS('HOURS&amp;CYCLES INPUT'!$F$2:$F$9999,'HOURS&amp;CYCLES INPUT'!$C$2:$C$9999,'QUALIFIED EFH'!$C65,'HOURS&amp;CYCLES INPUT'!$D$2:$D$9999,'QUALIFIED EFH'!CL$4,'HOURS&amp;CYCLES INPUT'!$E$2:$E$9999,'QUALIFIED EFH'!CL$5))</f>
        <v>0</v>
      </c>
      <c r="CM65" s="476">
        <f>IF(CM$2&lt;&gt;"",IF($C65&lt;&gt;"TBA",CM$2/114,0),SUMIFS('HOURS&amp;CYCLES INPUT'!$F$2:$F$9999,'HOURS&amp;CYCLES INPUT'!$C$2:$C$9999,'QUALIFIED EFH'!$C65,'HOURS&amp;CYCLES INPUT'!$D$2:$D$9999,'QUALIFIED EFH'!CM$4,'HOURS&amp;CYCLES INPUT'!$E$2:$E$9999,'QUALIFIED EFH'!CM$5))</f>
        <v>0</v>
      </c>
      <c r="CN65" s="476">
        <f>IF(CN$2&lt;&gt;"",IF($C65&lt;&gt;"TBA",CN$2/114,0),SUMIFS('HOURS&amp;CYCLES INPUT'!$F$2:$F$9999,'HOURS&amp;CYCLES INPUT'!$C$2:$C$9999,'QUALIFIED EFH'!$C65,'HOURS&amp;CYCLES INPUT'!$D$2:$D$9999,'QUALIFIED EFH'!CN$4,'HOURS&amp;CYCLES INPUT'!$E$2:$E$9999,'QUALIFIED EFH'!CN$5))</f>
        <v>0</v>
      </c>
      <c r="CO65" s="476">
        <f>IF(CO$2&lt;&gt;"",IF($C65&lt;&gt;"TBA",CO$2/114,0),SUMIFS('HOURS&amp;CYCLES INPUT'!$F$2:$F$9999,'HOURS&amp;CYCLES INPUT'!$C$2:$C$9999,'QUALIFIED EFH'!$C65,'HOURS&amp;CYCLES INPUT'!$D$2:$D$9999,'QUALIFIED EFH'!CO$4,'HOURS&amp;CYCLES INPUT'!$E$2:$E$9999,'QUALIFIED EFH'!CO$5))</f>
        <v>271.27</v>
      </c>
      <c r="CP65" s="476">
        <f>IF(CP$2&lt;&gt;"",IF($C65&lt;&gt;"TBA",CP$2/114,0),SUMIFS('HOURS&amp;CYCLES INPUT'!$F$2:$F$9999,'HOURS&amp;CYCLES INPUT'!$C$2:$C$9999,'QUALIFIED EFH'!$C65,'HOURS&amp;CYCLES INPUT'!$D$2:$D$9999,'QUALIFIED EFH'!CP$4,'HOURS&amp;CYCLES INPUT'!$E$2:$E$9999,'QUALIFIED EFH'!CP$5))</f>
        <v>359.13</v>
      </c>
      <c r="CQ65" s="476">
        <f>IF(CQ$2&lt;&gt;"",IF($C65&lt;&gt;"TBA",CQ$2/114,0),SUMIFS('HOURS&amp;CYCLES INPUT'!$F$2:$F$9999,'HOURS&amp;CYCLES INPUT'!$C$2:$C$9999,'QUALIFIED EFH'!$C65,'HOURS&amp;CYCLES INPUT'!$D$2:$D$9999,'QUALIFIED EFH'!CQ$4,'HOURS&amp;CYCLES INPUT'!$E$2:$E$9999,'QUALIFIED EFH'!CQ$5))</f>
        <v>378.72</v>
      </c>
      <c r="CR65" s="476">
        <f>IF(CR$2&lt;&gt;"",IF($C65&lt;&gt;"TBA",CR$2/114,0),SUMIFS('HOURS&amp;CYCLES INPUT'!$F$2:$F$9999,'HOURS&amp;CYCLES INPUT'!$C$2:$C$9999,'QUALIFIED EFH'!$C65,'HOURS&amp;CYCLES INPUT'!$D$2:$D$9999,'QUALIFIED EFH'!CR$4,'HOURS&amp;CYCLES INPUT'!$E$2:$E$9999,'QUALIFIED EFH'!CR$5))</f>
        <v>373.41</v>
      </c>
      <c r="CS65" s="476">
        <f>IF(CS$2&lt;&gt;"",IF($C65&lt;&gt;"TBA",CS$2/114,0),SUMIFS('HOURS&amp;CYCLES INPUT'!$F$2:$F$9999,'HOURS&amp;CYCLES INPUT'!$C$2:$C$9999,'QUALIFIED EFH'!$C65,'HOURS&amp;CYCLES INPUT'!$D$2:$D$9999,'QUALIFIED EFH'!CS$4,'HOURS&amp;CYCLES INPUT'!$E$2:$E$9999,'QUALIFIED EFH'!CS$5))</f>
        <v>414.47</v>
      </c>
      <c r="CT65" s="476">
        <f>IF(CT$2&lt;&gt;"",IF($C65&lt;&gt;"TBA",CT$2/114,0),SUMIFS('HOURS&amp;CYCLES INPUT'!$F$2:$F$9999,'HOURS&amp;CYCLES INPUT'!$C$2:$C$9999,'QUALIFIED EFH'!$C65,'HOURS&amp;CYCLES INPUT'!$D$2:$D$9999,'QUALIFIED EFH'!CT$4,'HOURS&amp;CYCLES INPUT'!$E$2:$E$9999,'QUALIFIED EFH'!CT$5))</f>
        <v>413.98</v>
      </c>
      <c r="CU65" s="476">
        <f>IF(CU$2&lt;&gt;"",IF($C65&lt;&gt;"TBA",CU$2/114,0),SUMIFS('HOURS&amp;CYCLES INPUT'!$F$2:$F$9999,'HOURS&amp;CYCLES INPUT'!$C$2:$C$9999,'QUALIFIED EFH'!$C65,'HOURS&amp;CYCLES INPUT'!$D$2:$D$9999,'QUALIFIED EFH'!CU$4,'HOURS&amp;CYCLES INPUT'!$E$2:$E$9999,'QUALIFIED EFH'!CU$5))</f>
        <v>396.37</v>
      </c>
      <c r="CV65" s="476">
        <f>IF(CV$2&lt;&gt;"",IF($C65&lt;&gt;"TBA",CV$2/114,0),SUMIFS('HOURS&amp;CYCLES INPUT'!$F$2:$F$9999,'HOURS&amp;CYCLES INPUT'!$C$2:$C$9999,'QUALIFIED EFH'!$C65,'HOURS&amp;CYCLES INPUT'!$D$2:$D$9999,'QUALIFIED EFH'!CV$4,'HOURS&amp;CYCLES INPUT'!$E$2:$E$9999,'QUALIFIED EFH'!CV$5))</f>
        <v>403.85</v>
      </c>
      <c r="CW65" s="476">
        <f>IF(CW$2&lt;&gt;"",IF($C65&lt;&gt;"TBA",CW$2/114,0),SUMIFS('HOURS&amp;CYCLES INPUT'!$F$2:$F$9999,'HOURS&amp;CYCLES INPUT'!$C$2:$C$9999,'QUALIFIED EFH'!$C65,'HOURS&amp;CYCLES INPUT'!$D$2:$D$9999,'QUALIFIED EFH'!CW$4,'HOURS&amp;CYCLES INPUT'!$E$2:$E$9999,'QUALIFIED EFH'!CW$5))</f>
        <v>339.34</v>
      </c>
      <c r="CX65" s="476">
        <f>IF(CX$2&lt;&gt;"",IF($C65&lt;&gt;"TBA",CX$2/114,0),SUMIFS('HOURS&amp;CYCLES INPUT'!$F$2:$F$9999,'HOURS&amp;CYCLES INPUT'!$C$2:$C$9999,'QUALIFIED EFH'!$C65,'HOURS&amp;CYCLES INPUT'!$D$2:$D$9999,'QUALIFIED EFH'!CX$4,'HOURS&amp;CYCLES INPUT'!$E$2:$E$9999,'QUALIFIED EFH'!CX$5))</f>
        <v>372.93</v>
      </c>
      <c r="CY65" s="476">
        <f>IF(CY$2&lt;&gt;"",IF($C65&lt;&gt;"TBA",CY$2/114,0),SUMIFS('HOURS&amp;CYCLES INPUT'!$F$2:$F$9999,'HOURS&amp;CYCLES INPUT'!$C$2:$C$9999,'QUALIFIED EFH'!$C65,'HOURS&amp;CYCLES INPUT'!$D$2:$D$9999,'QUALIFIED EFH'!CY$4,'HOURS&amp;CYCLES INPUT'!$E$2:$E$9999,'QUALIFIED EFH'!CY$5))</f>
        <v>389.05</v>
      </c>
      <c r="CZ65" s="476">
        <f>IF(CZ$2&lt;&gt;"",IF($C65&lt;&gt;"TBA",CZ$2/114,0),SUMIFS('HOURS&amp;CYCLES INPUT'!$F$2:$F$9999,'HOURS&amp;CYCLES INPUT'!$C$2:$C$9999,'QUALIFIED EFH'!$C65,'HOURS&amp;CYCLES INPUT'!$D$2:$D$9999,'QUALIFIED EFH'!CZ$4,'HOURS&amp;CYCLES INPUT'!$E$2:$E$9999,'QUALIFIED EFH'!CZ$5))</f>
        <v>67.680000000000007</v>
      </c>
      <c r="DA65" s="476">
        <f>IF(DA$2&lt;&gt;"",IF($C65&lt;&gt;"TBA",DA$2/114,0),SUMIFS('HOURS&amp;CYCLES INPUT'!$F$2:$F$9999,'HOURS&amp;CYCLES INPUT'!$C$2:$C$9999,'QUALIFIED EFH'!$C65,'HOURS&amp;CYCLES INPUT'!$D$2:$D$9999,'QUALIFIED EFH'!DA$4,'HOURS&amp;CYCLES INPUT'!$E$2:$E$9999,'QUALIFIED EFH'!DA$5))</f>
        <v>0</v>
      </c>
      <c r="DB65" s="476">
        <f>IF(DB$2&lt;&gt;"",IF($C65&lt;&gt;"TBA",DB$2/114,0),SUMIFS('HOURS&amp;CYCLES INPUT'!$F$2:$F$9999,'HOURS&amp;CYCLES INPUT'!$C$2:$C$9999,'QUALIFIED EFH'!$C65,'HOURS&amp;CYCLES INPUT'!$D$2:$D$9999,'QUALIFIED EFH'!DB$4,'HOURS&amp;CYCLES INPUT'!$E$2:$E$9999,'QUALIFIED EFH'!DB$5))</f>
        <v>65.05</v>
      </c>
      <c r="DC65" s="476">
        <f>IF(DC$2&lt;&gt;"",IF($C65&lt;&gt;"TBA",DC$2/114,0),SUMIFS('HOURS&amp;CYCLES INPUT'!$F$2:$F$9999,'HOURS&amp;CYCLES INPUT'!$C$2:$C$9999,'QUALIFIED EFH'!$C65,'HOURS&amp;CYCLES INPUT'!$D$2:$D$9999,'QUALIFIED EFH'!DC$4,'HOURS&amp;CYCLES INPUT'!$E$2:$E$9999,'QUALIFIED EFH'!DC$5))</f>
        <v>439.05</v>
      </c>
      <c r="DD65" s="476">
        <f>IF(DD$2&lt;&gt;"",IF($C65&lt;&gt;"TBA",DD$2/114,0),SUMIFS('HOURS&amp;CYCLES INPUT'!$F$2:$F$9999,'HOURS&amp;CYCLES INPUT'!$C$2:$C$9999,'QUALIFIED EFH'!$C65,'HOURS&amp;CYCLES INPUT'!$D$2:$D$9999,'QUALIFIED EFH'!DD$4,'HOURS&amp;CYCLES INPUT'!$E$2:$E$9999,'QUALIFIED EFH'!DD$5))</f>
        <v>411.37</v>
      </c>
      <c r="DE65" s="476">
        <f>IF(DE$2&lt;&gt;"",IF($C65&lt;&gt;"TBA",DE$2/114,0),SUMIFS('HOURS&amp;CYCLES INPUT'!$F$2:$F$9999,'HOURS&amp;CYCLES INPUT'!$C$2:$C$9999,'QUALIFIED EFH'!$C65,'HOURS&amp;CYCLES INPUT'!$D$2:$D$9999,'QUALIFIED EFH'!DE$4,'HOURS&amp;CYCLES INPUT'!$E$2:$E$9999,'QUALIFIED EFH'!DE$5))</f>
        <v>427.05</v>
      </c>
      <c r="DF65" s="476">
        <f>IF(DF$2&lt;&gt;"",IF($C65&lt;&gt;"TBA",DF$2/114,0),SUMIFS('HOURS&amp;CYCLES INPUT'!$F$2:$F$9999,'HOURS&amp;CYCLES INPUT'!$C$2:$C$9999,'QUALIFIED EFH'!$C65,'HOURS&amp;CYCLES INPUT'!$D$2:$D$9999,'QUALIFIED EFH'!DF$4,'HOURS&amp;CYCLES INPUT'!$E$2:$E$9999,'QUALIFIED EFH'!DF$5))</f>
        <v>435.42</v>
      </c>
      <c r="DG65" s="476">
        <f>IF(DG$2&lt;&gt;"",IF($C65&lt;&gt;"TBA",DG$2/114,0),SUMIFS('HOURS&amp;CYCLES INPUT'!$F$2:$F$9999,'HOURS&amp;CYCLES INPUT'!$C$2:$C$9999,'QUALIFIED EFH'!$C65,'HOURS&amp;CYCLES INPUT'!$D$2:$D$9999,'QUALIFIED EFH'!DG$4,'HOURS&amp;CYCLES INPUT'!$E$2:$E$9999,'QUALIFIED EFH'!DG$5))</f>
        <v>404.76</v>
      </c>
      <c r="DH65" s="476">
        <f>IF(DH$2&lt;&gt;"",IF($C65&lt;&gt;"TBA",DH$2/114,0),SUMIFS('HOURS&amp;CYCLES INPUT'!$F$2:$F$9999,'HOURS&amp;CYCLES INPUT'!$C$2:$C$9999,'QUALIFIED EFH'!$C65,'HOURS&amp;CYCLES INPUT'!$D$2:$D$9999,'QUALIFIED EFH'!DH$4,'HOURS&amp;CYCLES INPUT'!$E$2:$E$9999,'QUALIFIED EFH'!DH$5))</f>
        <v>0</v>
      </c>
      <c r="DI65" s="476">
        <f>IF(DI$2&lt;&gt;"",IF($C65&lt;&gt;"TBA",DI$2/114,0),SUMIFS('HOURS&amp;CYCLES INPUT'!$F$2:$F$9999,'HOURS&amp;CYCLES INPUT'!$C$2:$C$9999,'QUALIFIED EFH'!$C65,'HOURS&amp;CYCLES INPUT'!$D$2:$D$9999,'QUALIFIED EFH'!DI$4,'HOURS&amp;CYCLES INPUT'!$E$2:$E$9999,'QUALIFIED EFH'!DI$5))</f>
        <v>0</v>
      </c>
      <c r="DJ65" s="476">
        <f>IF(DJ$2&lt;&gt;"",IF($C65&lt;&gt;"TBA",DJ$2/114,0),SUMIFS('HOURS&amp;CYCLES INPUT'!$F$2:$F$9999,'HOURS&amp;CYCLES INPUT'!$C$2:$C$9999,'QUALIFIED EFH'!$C65,'HOURS&amp;CYCLES INPUT'!$D$2:$D$9999,'QUALIFIED EFH'!DJ$4,'HOURS&amp;CYCLES INPUT'!$E$2:$E$9999,'QUALIFIED EFH'!DJ$5))</f>
        <v>0</v>
      </c>
      <c r="DK65" s="476">
        <f>IF(DK$2&lt;&gt;"",IF($C65&lt;&gt;"TBA",DK$2/114,0),SUMIFS('HOURS&amp;CYCLES INPUT'!$F$2:$F$9999,'HOURS&amp;CYCLES INPUT'!$C$2:$C$9999,'QUALIFIED EFH'!$C65,'HOURS&amp;CYCLES INPUT'!$D$2:$D$9999,'QUALIFIED EFH'!DK$4,'HOURS&amp;CYCLES INPUT'!$E$2:$E$9999,'QUALIFIED EFH'!DK$5))</f>
        <v>0</v>
      </c>
      <c r="DL65" s="476">
        <f>IF(DL$2&lt;&gt;"",IF($C65&lt;&gt;"TBA",DL$2/114,0),SUMIFS('HOURS&amp;CYCLES INPUT'!$F$2:$F$9999,'HOURS&amp;CYCLES INPUT'!$C$2:$C$9999,'QUALIFIED EFH'!$C65,'HOURS&amp;CYCLES INPUT'!$D$2:$D$9999,'QUALIFIED EFH'!DL$4,'HOURS&amp;CYCLES INPUT'!$E$2:$E$9999,'QUALIFIED EFH'!DL$5))</f>
        <v>0</v>
      </c>
      <c r="DM65" s="476">
        <f>IF(DM$2&lt;&gt;"",IF($C65&lt;&gt;"TBA",DM$2/114,0),SUMIFS('HOURS&amp;CYCLES INPUT'!$F$2:$F$9999,'HOURS&amp;CYCLES INPUT'!$C$2:$C$9999,'QUALIFIED EFH'!$C65,'HOURS&amp;CYCLES INPUT'!$D$2:$D$9999,'QUALIFIED EFH'!DM$4,'HOURS&amp;CYCLES INPUT'!$E$2:$E$9999,'QUALIFIED EFH'!DM$5))</f>
        <v>0</v>
      </c>
      <c r="DN65" s="476">
        <f>IF(DN$2&lt;&gt;"",IF($C65&lt;&gt;"TBA",DN$2/114,0),SUMIFS('HOURS&amp;CYCLES INPUT'!$F$2:$F$9999,'HOURS&amp;CYCLES INPUT'!$C$2:$C$9999,'QUALIFIED EFH'!$C65,'HOURS&amp;CYCLES INPUT'!$D$2:$D$9999,'QUALIFIED EFH'!DN$4,'HOURS&amp;CYCLES INPUT'!$E$2:$E$9999,'QUALIFIED EFH'!DN$5))</f>
        <v>0</v>
      </c>
      <c r="DO65" s="476">
        <f>IF(DO$2&lt;&gt;"",IF($C65&lt;&gt;"TBA",DO$2/114,0),SUMIFS('HOURS&amp;CYCLES INPUT'!$F$2:$F$9999,'HOURS&amp;CYCLES INPUT'!$C$2:$C$9999,'QUALIFIED EFH'!$C65,'HOURS&amp;CYCLES INPUT'!$D$2:$D$9999,'QUALIFIED EFH'!DO$4,'HOURS&amp;CYCLES INPUT'!$E$2:$E$9999,'QUALIFIED EFH'!DO$5))</f>
        <v>0</v>
      </c>
      <c r="DP65" s="476">
        <f>IF(DP$2&lt;&gt;"",IF($C65&lt;&gt;"TBA",DP$2/114,0),SUMIFS('HOURS&amp;CYCLES INPUT'!$F$2:$F$9999,'HOURS&amp;CYCLES INPUT'!$C$2:$C$9999,'QUALIFIED EFH'!$C65,'HOURS&amp;CYCLES INPUT'!$D$2:$D$9999,'QUALIFIED EFH'!DP$4,'HOURS&amp;CYCLES INPUT'!$E$2:$E$9999,'QUALIFIED EFH'!DP$5))</f>
        <v>0</v>
      </c>
      <c r="DQ65" s="476">
        <f>IF(DQ$2&lt;&gt;"",IF($C65&lt;&gt;"TBA",DQ$2/114,0),SUMIFS('HOURS&amp;CYCLES INPUT'!$F$2:$F$9999,'HOURS&amp;CYCLES INPUT'!$C$2:$C$9999,'QUALIFIED EFH'!$C65,'HOURS&amp;CYCLES INPUT'!$D$2:$D$9999,'QUALIFIED EFH'!DQ$4,'HOURS&amp;CYCLES INPUT'!$E$2:$E$9999,'QUALIFIED EFH'!DQ$5))</f>
        <v>0</v>
      </c>
      <c r="DR65" s="476">
        <f>IF(DR$2&lt;&gt;"",IF($C65&lt;&gt;"TBA",DR$2/114,0),SUMIFS('HOURS&amp;CYCLES INPUT'!$F$2:$F$9999,'HOURS&amp;CYCLES INPUT'!$C$2:$C$9999,'QUALIFIED EFH'!$C65,'HOURS&amp;CYCLES INPUT'!$D$2:$D$9999,'QUALIFIED EFH'!DR$4,'HOURS&amp;CYCLES INPUT'!$E$2:$E$9999,'QUALIFIED EFH'!DR$5))</f>
        <v>0</v>
      </c>
      <c r="DS65" s="476">
        <f>IF(DS$2&lt;&gt;"",IF($C65&lt;&gt;"TBA",DS$2/114,0),SUMIFS('HOURS&amp;CYCLES INPUT'!$F$2:$F$9999,'HOURS&amp;CYCLES INPUT'!$C$2:$C$9999,'QUALIFIED EFH'!$C65,'HOURS&amp;CYCLES INPUT'!$D$2:$D$9999,'QUALIFIED EFH'!DS$4,'HOURS&amp;CYCLES INPUT'!$E$2:$E$9999,'QUALIFIED EFH'!DS$5))</f>
        <v>0</v>
      </c>
      <c r="DT65" s="476">
        <f>IF(DT$2&lt;&gt;"",IF($C65&lt;&gt;"TBA",DT$2/114,0),SUMIFS('HOURS&amp;CYCLES INPUT'!$F$2:$F$9999,'HOURS&amp;CYCLES INPUT'!$C$2:$C$9999,'QUALIFIED EFH'!$C65,'HOURS&amp;CYCLES INPUT'!$D$2:$D$9999,'QUALIFIED EFH'!DT$4,'HOURS&amp;CYCLES INPUT'!$E$2:$E$9999,'QUALIFIED EFH'!DT$5))</f>
        <v>0</v>
      </c>
      <c r="DU65" s="476">
        <f>IF(DU$2&lt;&gt;"",IF($C65&lt;&gt;"TBA",DU$2/114,0),SUMIFS('HOURS&amp;CYCLES INPUT'!$F$2:$F$9999,'HOURS&amp;CYCLES INPUT'!$C$2:$C$9999,'QUALIFIED EFH'!$C65,'HOURS&amp;CYCLES INPUT'!$D$2:$D$9999,'QUALIFIED EFH'!DU$4,'HOURS&amp;CYCLES INPUT'!$E$2:$E$9999,'QUALIFIED EFH'!DU$5))</f>
        <v>0</v>
      </c>
      <c r="DV65" s="476">
        <f>IF(DV$2&lt;&gt;"",IF($C65&lt;&gt;"TBA",DV$2/114,0),SUMIFS('HOURS&amp;CYCLES INPUT'!$F$2:$F$9999,'HOURS&amp;CYCLES INPUT'!$C$2:$C$9999,'QUALIFIED EFH'!$C65,'HOURS&amp;CYCLES INPUT'!$D$2:$D$9999,'QUALIFIED EFH'!DV$4,'HOURS&amp;CYCLES INPUT'!$E$2:$E$9999,'QUALIFIED EFH'!DV$5))</f>
        <v>0</v>
      </c>
      <c r="DW65" s="476">
        <f>IF(DW$2&lt;&gt;"",IF($C65&lt;&gt;"TBA",DW$2/114,0),SUMIFS('HOURS&amp;CYCLES INPUT'!$F$2:$F$9999,'HOURS&amp;CYCLES INPUT'!$C$2:$C$9999,'QUALIFIED EFH'!$C65,'HOURS&amp;CYCLES INPUT'!$D$2:$D$9999,'QUALIFIED EFH'!DW$4,'HOURS&amp;CYCLES INPUT'!$E$2:$E$9999,'QUALIFIED EFH'!DW$5))</f>
        <v>0</v>
      </c>
      <c r="DX65" s="476">
        <f>IF(DX$2&lt;&gt;"",IF($C65&lt;&gt;"TBA",DX$2/114,0),SUMIFS('HOURS&amp;CYCLES INPUT'!$F$2:$F$9999,'HOURS&amp;CYCLES INPUT'!$C$2:$C$9999,'QUALIFIED EFH'!$C65,'HOURS&amp;CYCLES INPUT'!$D$2:$D$9999,'QUALIFIED EFH'!DX$4,'HOURS&amp;CYCLES INPUT'!$E$2:$E$9999,'QUALIFIED EFH'!DX$5))</f>
        <v>0</v>
      </c>
      <c r="DY65" s="476">
        <f>IF(DY$2&lt;&gt;"",IF($C65&lt;&gt;"TBA",DY$2/114,0),SUMIFS('HOURS&amp;CYCLES INPUT'!$F$2:$F$9999,'HOURS&amp;CYCLES INPUT'!$C$2:$C$9999,'QUALIFIED EFH'!$C65,'HOURS&amp;CYCLES INPUT'!$D$2:$D$9999,'QUALIFIED EFH'!DY$4,'HOURS&amp;CYCLES INPUT'!$E$2:$E$9999,'QUALIFIED EFH'!DY$5))</f>
        <v>0</v>
      </c>
      <c r="DZ65" s="476">
        <f>IF(DZ$2&lt;&gt;"",IF($C65&lt;&gt;"TBA",DZ$2/114,0),SUMIFS('HOURS&amp;CYCLES INPUT'!$F$2:$F$9999,'HOURS&amp;CYCLES INPUT'!$C$2:$C$9999,'QUALIFIED EFH'!$C65,'HOURS&amp;CYCLES INPUT'!$D$2:$D$9999,'QUALIFIED EFH'!DZ$4,'HOURS&amp;CYCLES INPUT'!$E$2:$E$9999,'QUALIFIED EFH'!DZ$5))</f>
        <v>0</v>
      </c>
      <c r="EA65" s="476">
        <f>IF(EA$2&lt;&gt;"",IF($C65&lt;&gt;"TBA",EA$2/114,0),SUMIFS('HOURS&amp;CYCLES INPUT'!$F$2:$F$9999,'HOURS&amp;CYCLES INPUT'!$C$2:$C$9999,'QUALIFIED EFH'!$C65,'HOURS&amp;CYCLES INPUT'!$D$2:$D$9999,'QUALIFIED EFH'!EA$4,'HOURS&amp;CYCLES INPUT'!$E$2:$E$9999,'QUALIFIED EFH'!EA$5))</f>
        <v>0</v>
      </c>
      <c r="EB65" s="476">
        <f>IF(EB$2&lt;&gt;"",IF($C65&lt;&gt;"TBA",EB$2/114,0),SUMIFS('HOURS&amp;CYCLES INPUT'!$F$2:$F$9999,'HOURS&amp;CYCLES INPUT'!$C$2:$C$9999,'QUALIFIED EFH'!$C65,'HOURS&amp;CYCLES INPUT'!$D$2:$D$9999,'QUALIFIED EFH'!EB$4,'HOURS&amp;CYCLES INPUT'!$E$2:$E$9999,'QUALIFIED EFH'!EB$5))</f>
        <v>0</v>
      </c>
      <c r="EC65" s="476">
        <f>IF(EC$2&lt;&gt;"",IF($C65&lt;&gt;"TBA",EC$2/114,0),SUMIFS('HOURS&amp;CYCLES INPUT'!$F$2:$F$9999,'HOURS&amp;CYCLES INPUT'!$C$2:$C$9999,'QUALIFIED EFH'!$C65,'HOURS&amp;CYCLES INPUT'!$D$2:$D$9999,'QUALIFIED EFH'!EC$4,'HOURS&amp;CYCLES INPUT'!$E$2:$E$9999,'QUALIFIED EFH'!EC$5))</f>
        <v>0</v>
      </c>
      <c r="ED65" s="476">
        <f>IF(ED$2&lt;&gt;"",IF($C65&lt;&gt;"TBA",ED$2/114,0),SUMIFS('HOURS&amp;CYCLES INPUT'!$F$2:$F$9999,'HOURS&amp;CYCLES INPUT'!$C$2:$C$9999,'QUALIFIED EFH'!$C65,'HOURS&amp;CYCLES INPUT'!$D$2:$D$9999,'QUALIFIED EFH'!ED$4,'HOURS&amp;CYCLES INPUT'!$E$2:$E$9999,'QUALIFIED EFH'!ED$5))</f>
        <v>0</v>
      </c>
      <c r="EE65" s="476">
        <f>IF(EE$2&lt;&gt;"",IF($C65&lt;&gt;"TBA",EE$2/114,0),SUMIFS('HOURS&amp;CYCLES INPUT'!$F$2:$F$9999,'HOURS&amp;CYCLES INPUT'!$C$2:$C$9999,'QUALIFIED EFH'!$C65,'HOURS&amp;CYCLES INPUT'!$D$2:$D$9999,'QUALIFIED EFH'!EE$4,'HOURS&amp;CYCLES INPUT'!$E$2:$E$9999,'QUALIFIED EFH'!EE$5))</f>
        <v>0</v>
      </c>
      <c r="EF65" s="476">
        <f>IF(EF$2&lt;&gt;"",IF($C65&lt;&gt;"TBA",EF$2/114,0),SUMIFS('HOURS&amp;CYCLES INPUT'!$F$2:$F$9999,'HOURS&amp;CYCLES INPUT'!$C$2:$C$9999,'QUALIFIED EFH'!$C65,'HOURS&amp;CYCLES INPUT'!$D$2:$D$9999,'QUALIFIED EFH'!EF$4,'HOURS&amp;CYCLES INPUT'!$E$2:$E$9999,'QUALIFIED EFH'!EF$5))</f>
        <v>0</v>
      </c>
      <c r="EG65" s="476">
        <f>IF(EG$2&lt;&gt;"",IF($C65&lt;&gt;"TBA",EG$2/114,0),SUMIFS('HOURS&amp;CYCLES INPUT'!$F$2:$F$9999,'HOURS&amp;CYCLES INPUT'!$C$2:$C$9999,'QUALIFIED EFH'!$C65,'HOURS&amp;CYCLES INPUT'!$D$2:$D$9999,'QUALIFIED EFH'!EG$4,'HOURS&amp;CYCLES INPUT'!$E$2:$E$9999,'QUALIFIED EFH'!EG$5))</f>
        <v>0</v>
      </c>
      <c r="EH65" s="476">
        <f>IF(EH$2&lt;&gt;"",IF($C65&lt;&gt;"TBA",EH$2/114,0),SUMIFS('HOURS&amp;CYCLES INPUT'!$F$2:$F$9999,'HOURS&amp;CYCLES INPUT'!$C$2:$C$9999,'QUALIFIED EFH'!$C65,'HOURS&amp;CYCLES INPUT'!$D$2:$D$9999,'QUALIFIED EFH'!EH$4,'HOURS&amp;CYCLES INPUT'!$E$2:$E$9999,'QUALIFIED EFH'!EH$5))</f>
        <v>0</v>
      </c>
      <c r="EI65" s="476">
        <f>IF(EI$2&lt;&gt;"",IF($C65&lt;&gt;"TBA",EI$2/114,0),SUMIFS('HOURS&amp;CYCLES INPUT'!$F$2:$F$9999,'HOURS&amp;CYCLES INPUT'!$C$2:$C$9999,'QUALIFIED EFH'!$C65,'HOURS&amp;CYCLES INPUT'!$D$2:$D$9999,'QUALIFIED EFH'!EI$4,'HOURS&amp;CYCLES INPUT'!$E$2:$E$9999,'QUALIFIED EFH'!EI$5))</f>
        <v>0</v>
      </c>
      <c r="EJ65" s="476">
        <f>IF(EJ$2&lt;&gt;"",IF($C65&lt;&gt;"TBA",EJ$2/114,0),SUMIFS('HOURS&amp;CYCLES INPUT'!$F$2:$F$9999,'HOURS&amp;CYCLES INPUT'!$C$2:$C$9999,'QUALIFIED EFH'!$C65,'HOURS&amp;CYCLES INPUT'!$D$2:$D$9999,'QUALIFIED EFH'!EJ$4,'HOURS&amp;CYCLES INPUT'!$E$2:$E$9999,'QUALIFIED EFH'!EJ$5))</f>
        <v>0</v>
      </c>
      <c r="EK65" s="476">
        <f>IF(EK$2&lt;&gt;"",IF($C65&lt;&gt;"TBA",EK$2/114,0),SUMIFS('HOURS&amp;CYCLES INPUT'!$F$2:$F$9999,'HOURS&amp;CYCLES INPUT'!$C$2:$C$9999,'QUALIFIED EFH'!$C65,'HOURS&amp;CYCLES INPUT'!$D$2:$D$9999,'QUALIFIED EFH'!EK$4,'HOURS&amp;CYCLES INPUT'!$E$2:$E$9999,'QUALIFIED EFH'!EK$5))</f>
        <v>0</v>
      </c>
      <c r="EL65" s="476">
        <f>IF(EL$2&lt;&gt;"",IF($C65&lt;&gt;"TBA",EL$2/114,0),SUMIFS('HOURS&amp;CYCLES INPUT'!$F$2:$F$9999,'HOURS&amp;CYCLES INPUT'!$C$2:$C$9999,'QUALIFIED EFH'!$C65,'HOURS&amp;CYCLES INPUT'!$D$2:$D$9999,'QUALIFIED EFH'!EL$4,'HOURS&amp;CYCLES INPUT'!$E$2:$E$9999,'QUALIFIED EFH'!EL$5))</f>
        <v>0</v>
      </c>
      <c r="EM65" s="476">
        <f>IF(EM$2&lt;&gt;"",IF($C65&lt;&gt;"TBA",EM$2/114,0),SUMIFS('HOURS&amp;CYCLES INPUT'!$F$2:$F$9999,'HOURS&amp;CYCLES INPUT'!$C$2:$C$9999,'QUALIFIED EFH'!$C65,'HOURS&amp;CYCLES INPUT'!$D$2:$D$9999,'QUALIFIED EFH'!EM$4,'HOURS&amp;CYCLES INPUT'!$E$2:$E$9999,'QUALIFIED EFH'!EM$5))</f>
        <v>0</v>
      </c>
      <c r="EN65" s="476">
        <f>IF(EN$2&lt;&gt;"",IF($C65&lt;&gt;"TBA",EN$2/114,0),SUMIFS('HOURS&amp;CYCLES INPUT'!$F$2:$F$9999,'HOURS&amp;CYCLES INPUT'!$C$2:$C$9999,'QUALIFIED EFH'!$C65,'HOURS&amp;CYCLES INPUT'!$D$2:$D$9999,'QUALIFIED EFH'!EN$4,'HOURS&amp;CYCLES INPUT'!$E$2:$E$9999,'QUALIFIED EFH'!EN$5))</f>
        <v>0</v>
      </c>
      <c r="EO65" s="476">
        <f>IF(EO$2&lt;&gt;"",IF($C65&lt;&gt;"TBA",EO$2/114,0),SUMIFS('HOURS&amp;CYCLES INPUT'!$F$2:$F$9999,'HOURS&amp;CYCLES INPUT'!$C$2:$C$9999,'QUALIFIED EFH'!$C65,'HOURS&amp;CYCLES INPUT'!$D$2:$D$9999,'QUALIFIED EFH'!EO$4,'HOURS&amp;CYCLES INPUT'!$E$2:$E$9999,'QUALIFIED EFH'!EO$5))</f>
        <v>0</v>
      </c>
      <c r="EP65" s="476">
        <f>IF(EP$2&lt;&gt;"",IF($C65&lt;&gt;"TBA",EP$2/114,0),SUMIFS('HOURS&amp;CYCLES INPUT'!$F$2:$F$9999,'HOURS&amp;CYCLES INPUT'!$C$2:$C$9999,'QUALIFIED EFH'!$C65,'HOURS&amp;CYCLES INPUT'!$D$2:$D$9999,'QUALIFIED EFH'!EP$4,'HOURS&amp;CYCLES INPUT'!$E$2:$E$9999,'QUALIFIED EFH'!EP$5))</f>
        <v>0</v>
      </c>
      <c r="EQ65" s="476">
        <f>IF(EQ$2&lt;&gt;"",IF($C65&lt;&gt;"TBA",EQ$2/114,0),SUMIFS('HOURS&amp;CYCLES INPUT'!$F$2:$F$9999,'HOURS&amp;CYCLES INPUT'!$C$2:$C$9999,'QUALIFIED EFH'!$C65,'HOURS&amp;CYCLES INPUT'!$D$2:$D$9999,'QUALIFIED EFH'!EQ$4,'HOURS&amp;CYCLES INPUT'!$E$2:$E$9999,'QUALIFIED EFH'!EQ$5))</f>
        <v>0</v>
      </c>
      <c r="ER65" s="476">
        <f>IF(ER$2&lt;&gt;"",IF($C65&lt;&gt;"TBA",ER$2/114,0),SUMIFS('HOURS&amp;CYCLES INPUT'!$F$2:$F$9999,'HOURS&amp;CYCLES INPUT'!$C$2:$C$9999,'QUALIFIED EFH'!$C65,'HOURS&amp;CYCLES INPUT'!$D$2:$D$9999,'QUALIFIED EFH'!ER$4,'HOURS&amp;CYCLES INPUT'!$E$2:$E$9999,'QUALIFIED EFH'!ER$5))</f>
        <v>0</v>
      </c>
      <c r="ES65" s="476">
        <f>IF(ES$2&lt;&gt;"",IF($C65&lt;&gt;"TBA",ES$2/114,0),SUMIFS('HOURS&amp;CYCLES INPUT'!$F$2:$F$9999,'HOURS&amp;CYCLES INPUT'!$C$2:$C$9999,'QUALIFIED EFH'!$C65,'HOURS&amp;CYCLES INPUT'!$D$2:$D$9999,'QUALIFIED EFH'!ES$4,'HOURS&amp;CYCLES INPUT'!$E$2:$E$9999,'QUALIFIED EFH'!ES$5))</f>
        <v>0</v>
      </c>
      <c r="ET65" s="476">
        <f>IF(ET$2&lt;&gt;"",IF($C65&lt;&gt;"TBA",ET$2/114,0),SUMIFS('HOURS&amp;CYCLES INPUT'!$F$2:$F$9999,'HOURS&amp;CYCLES INPUT'!$C$2:$C$9999,'QUALIFIED EFH'!$C65,'HOURS&amp;CYCLES INPUT'!$D$2:$D$9999,'QUALIFIED EFH'!ET$4,'HOURS&amp;CYCLES INPUT'!$E$2:$E$9999,'QUALIFIED EFH'!ET$5))</f>
        <v>0</v>
      </c>
      <c r="EU65" s="476">
        <f>IF(EU$2&lt;&gt;"",IF($C65&lt;&gt;"TBA",EU$2/114,0),SUMIFS('HOURS&amp;CYCLES INPUT'!$F$2:$F$9999,'HOURS&amp;CYCLES INPUT'!$C$2:$C$9999,'QUALIFIED EFH'!$C65,'HOURS&amp;CYCLES INPUT'!$D$2:$D$9999,'QUALIFIED EFH'!EU$4,'HOURS&amp;CYCLES INPUT'!$E$2:$E$9999,'QUALIFIED EFH'!EU$5))</f>
        <v>0</v>
      </c>
      <c r="EV65" s="476">
        <f>IF(EV$2&lt;&gt;"",IF($C65&lt;&gt;"TBA",EV$2/114,0),SUMIFS('HOURS&amp;CYCLES INPUT'!$F$2:$F$9999,'HOURS&amp;CYCLES INPUT'!$C$2:$C$9999,'QUALIFIED EFH'!$C65,'HOURS&amp;CYCLES INPUT'!$D$2:$D$9999,'QUALIFIED EFH'!EV$4,'HOURS&amp;CYCLES INPUT'!$E$2:$E$9999,'QUALIFIED EFH'!EV$5))</f>
        <v>0</v>
      </c>
      <c r="EW65" s="476">
        <f>IF(EW$2&lt;&gt;"",IF($C65&lt;&gt;"TBA",EW$2/114,0),SUMIFS('HOURS&amp;CYCLES INPUT'!$F$2:$F$9999,'HOURS&amp;CYCLES INPUT'!$C$2:$C$9999,'QUALIFIED EFH'!$C65,'HOURS&amp;CYCLES INPUT'!$D$2:$D$9999,'QUALIFIED EFH'!EW$4,'HOURS&amp;CYCLES INPUT'!$E$2:$E$9999,'QUALIFIED EFH'!EW$5))</f>
        <v>0</v>
      </c>
      <c r="EX65" s="476">
        <f>IF(EX$2&lt;&gt;"",IF($C65&lt;&gt;"TBA",EX$2/114,0),SUMIFS('HOURS&amp;CYCLES INPUT'!$F$2:$F$9999,'HOURS&amp;CYCLES INPUT'!$C$2:$C$9999,'QUALIFIED EFH'!$C65,'HOURS&amp;CYCLES INPUT'!$D$2:$D$9999,'QUALIFIED EFH'!EX$4,'HOURS&amp;CYCLES INPUT'!$E$2:$E$9999,'QUALIFIED EFH'!EX$5))</f>
        <v>0</v>
      </c>
      <c r="EY65" s="476">
        <f>IF(EY$2&lt;&gt;"",IF($C65&lt;&gt;"TBA",EY$2/114,0),SUMIFS('HOURS&amp;CYCLES INPUT'!$F$2:$F$9999,'HOURS&amp;CYCLES INPUT'!$C$2:$C$9999,'QUALIFIED EFH'!$C65,'HOURS&amp;CYCLES INPUT'!$D$2:$D$9999,'QUALIFIED EFH'!EY$4,'HOURS&amp;CYCLES INPUT'!$E$2:$E$9999,'QUALIFIED EFH'!EY$5))</f>
        <v>0</v>
      </c>
      <c r="EZ65" s="476">
        <f>IF(EZ$2&lt;&gt;"",IF($C65&lt;&gt;"TBA",EZ$2/114,0),SUMIFS('HOURS&amp;CYCLES INPUT'!$F$2:$F$9999,'HOURS&amp;CYCLES INPUT'!$C$2:$C$9999,'QUALIFIED EFH'!$C65,'HOURS&amp;CYCLES INPUT'!$D$2:$D$9999,'QUALIFIED EFH'!EZ$4,'HOURS&amp;CYCLES INPUT'!$E$2:$E$9999,'QUALIFIED EFH'!EZ$5))</f>
        <v>0</v>
      </c>
      <c r="FA65" s="476">
        <f>IF(FA$2&lt;&gt;"",IF($C65&lt;&gt;"TBA",FA$2/114,0),SUMIFS('HOURS&amp;CYCLES INPUT'!$F$2:$F$9999,'HOURS&amp;CYCLES INPUT'!$C$2:$C$9999,'QUALIFIED EFH'!$C65,'HOURS&amp;CYCLES INPUT'!$D$2:$D$9999,'QUALIFIED EFH'!FA$4,'HOURS&amp;CYCLES INPUT'!$E$2:$E$9999,'QUALIFIED EFH'!FA$5))</f>
        <v>0</v>
      </c>
      <c r="FB65" s="476">
        <f>IF(FB$2&lt;&gt;"",IF($C65&lt;&gt;"TBA",FB$2/114,0),SUMIFS('HOURS&amp;CYCLES INPUT'!$F$2:$F$9999,'HOURS&amp;CYCLES INPUT'!$C$2:$C$9999,'QUALIFIED EFH'!$C65,'HOURS&amp;CYCLES INPUT'!$D$2:$D$9999,'QUALIFIED EFH'!FB$4,'HOURS&amp;CYCLES INPUT'!$E$2:$E$9999,'QUALIFIED EFH'!FB$5))</f>
        <v>0</v>
      </c>
      <c r="FC65" s="476">
        <f>IF(FC$2&lt;&gt;"",IF($C65&lt;&gt;"TBA",FC$2/114,0),SUMIFS('HOURS&amp;CYCLES INPUT'!$F$2:$F$9999,'HOURS&amp;CYCLES INPUT'!$C$2:$C$9999,'QUALIFIED EFH'!$C65,'HOURS&amp;CYCLES INPUT'!$D$2:$D$9999,'QUALIFIED EFH'!FC$4,'HOURS&amp;CYCLES INPUT'!$E$2:$E$9999,'QUALIFIED EFH'!FC$5))</f>
        <v>0</v>
      </c>
      <c r="FD65" s="476">
        <f>IF(FD$2&lt;&gt;"",IF($C65&lt;&gt;"TBA",FD$2/114,0),SUMIFS('HOURS&amp;CYCLES INPUT'!$F$2:$F$9999,'HOURS&amp;CYCLES INPUT'!$C$2:$C$9999,'QUALIFIED EFH'!$C65,'HOURS&amp;CYCLES INPUT'!$D$2:$D$9999,'QUALIFIED EFH'!FD$4,'HOURS&amp;CYCLES INPUT'!$E$2:$E$9999,'QUALIFIED EFH'!FD$5))</f>
        <v>0</v>
      </c>
      <c r="FE65" s="476">
        <f>IF(FE$2&lt;&gt;"",IF($C65&lt;&gt;"TBA",FE$2/114,0),SUMIFS('HOURS&amp;CYCLES INPUT'!$F$2:$F$9999,'HOURS&amp;CYCLES INPUT'!$C$2:$C$9999,'QUALIFIED EFH'!$C65,'HOURS&amp;CYCLES INPUT'!$D$2:$D$9999,'QUALIFIED EFH'!FE$4,'HOURS&amp;CYCLES INPUT'!$E$2:$E$9999,'QUALIFIED EFH'!FE$5))</f>
        <v>0</v>
      </c>
      <c r="FF65" s="476">
        <f>IF(FF$2&lt;&gt;"",IF($C65&lt;&gt;"TBA",FF$2/114,0),SUMIFS('HOURS&amp;CYCLES INPUT'!$F$2:$F$9999,'HOURS&amp;CYCLES INPUT'!$C$2:$C$9999,'QUALIFIED EFH'!$C65,'HOURS&amp;CYCLES INPUT'!$D$2:$D$9999,'QUALIFIED EFH'!FF$4,'HOURS&amp;CYCLES INPUT'!$E$2:$E$9999,'QUALIFIED EFH'!FF$5))</f>
        <v>0</v>
      </c>
      <c r="FG65" s="476">
        <f>IF(FG$2&lt;&gt;"",IF($C65&lt;&gt;"TBA",FG$2/114,0),SUMIFS('HOURS&amp;CYCLES INPUT'!$F$2:$F$9999,'HOURS&amp;CYCLES INPUT'!$C$2:$C$9999,'QUALIFIED EFH'!$C65,'HOURS&amp;CYCLES INPUT'!$D$2:$D$9999,'QUALIFIED EFH'!FG$4,'HOURS&amp;CYCLES INPUT'!$E$2:$E$9999,'QUALIFIED EFH'!FG$5))</f>
        <v>0</v>
      </c>
      <c r="FH65" s="476">
        <f>IF(FH$2&lt;&gt;"",IF($C65&lt;&gt;"TBA",FH$2/114,0),SUMIFS('HOURS&amp;CYCLES INPUT'!$F$2:$F$9999,'HOURS&amp;CYCLES INPUT'!$C$2:$C$9999,'QUALIFIED EFH'!$C65,'HOURS&amp;CYCLES INPUT'!$D$2:$D$9999,'QUALIFIED EFH'!FH$4,'HOURS&amp;CYCLES INPUT'!$E$2:$E$9999,'QUALIFIED EFH'!FH$5))</f>
        <v>0</v>
      </c>
      <c r="FI65" s="476">
        <f>IF(FI$2&lt;&gt;"",IF($C65&lt;&gt;"TBA",FI$2/114,0),SUMIFS('HOURS&amp;CYCLES INPUT'!$F$2:$F$9999,'HOURS&amp;CYCLES INPUT'!$C$2:$C$9999,'QUALIFIED EFH'!$C65,'HOURS&amp;CYCLES INPUT'!$D$2:$D$9999,'QUALIFIED EFH'!FI$4,'HOURS&amp;CYCLES INPUT'!$E$2:$E$9999,'QUALIFIED EFH'!FI$5))</f>
        <v>0</v>
      </c>
      <c r="FJ65" s="476">
        <f>IF(FJ$2&lt;&gt;"",IF($C65&lt;&gt;"TBA",FJ$2/114,0),SUMIFS('HOURS&amp;CYCLES INPUT'!$F$2:$F$9999,'HOURS&amp;CYCLES INPUT'!$C$2:$C$9999,'QUALIFIED EFH'!$C65,'HOURS&amp;CYCLES INPUT'!$D$2:$D$9999,'QUALIFIED EFH'!FJ$4,'HOURS&amp;CYCLES INPUT'!$E$2:$E$9999,'QUALIFIED EFH'!FJ$5))</f>
        <v>0</v>
      </c>
      <c r="FK65" s="476">
        <f>IF(FK$2&lt;&gt;"",IF($C65&lt;&gt;"TBA",FK$2/114,0),SUMIFS('HOURS&amp;CYCLES INPUT'!$F$2:$F$9999,'HOURS&amp;CYCLES INPUT'!$C$2:$C$9999,'QUALIFIED EFH'!$C65,'HOURS&amp;CYCLES INPUT'!$D$2:$D$9999,'QUALIFIED EFH'!FK$4,'HOURS&amp;CYCLES INPUT'!$E$2:$E$9999,'QUALIFIED EFH'!FK$5))</f>
        <v>0</v>
      </c>
      <c r="FL65" s="476">
        <f>IF(FL$2&lt;&gt;"",IF($C65&lt;&gt;"TBA",FL$2/114,0),SUMIFS('HOURS&amp;CYCLES INPUT'!$F$2:$F$9999,'HOURS&amp;CYCLES INPUT'!$C$2:$C$9999,'QUALIFIED EFH'!$C65,'HOURS&amp;CYCLES INPUT'!$D$2:$D$9999,'QUALIFIED EFH'!FL$4,'HOURS&amp;CYCLES INPUT'!$E$2:$E$9999,'QUALIFIED EFH'!FL$5))</f>
        <v>0</v>
      </c>
      <c r="FM65" s="476">
        <f>IF(FM$2&lt;&gt;"",IF($C65&lt;&gt;"TBA",FM$2/114,0),SUMIFS('HOURS&amp;CYCLES INPUT'!$F$2:$F$9999,'HOURS&amp;CYCLES INPUT'!$C$2:$C$9999,'QUALIFIED EFH'!$C65,'HOURS&amp;CYCLES INPUT'!$D$2:$D$9999,'QUALIFIED EFH'!FM$4,'HOURS&amp;CYCLES INPUT'!$E$2:$E$9999,'QUALIFIED EFH'!FM$5))</f>
        <v>0</v>
      </c>
      <c r="FN65" s="476">
        <f>IF(FN$2&lt;&gt;"",IF($C65&lt;&gt;"TBA",FN$2/114,0),SUMIFS('HOURS&amp;CYCLES INPUT'!$F$2:$F$9999,'HOURS&amp;CYCLES INPUT'!$C$2:$C$9999,'QUALIFIED EFH'!$C65,'HOURS&amp;CYCLES INPUT'!$D$2:$D$9999,'QUALIFIED EFH'!FN$4,'HOURS&amp;CYCLES INPUT'!$E$2:$E$9999,'QUALIFIED EFH'!FN$5))</f>
        <v>0</v>
      </c>
      <c r="FO65" s="476">
        <f>IF(FO$2&lt;&gt;"",IF($C65&lt;&gt;"TBA",FO$2/114,0),SUMIFS('HOURS&amp;CYCLES INPUT'!$F$2:$F$9999,'HOURS&amp;CYCLES INPUT'!$C$2:$C$9999,'QUALIFIED EFH'!$C65,'HOURS&amp;CYCLES INPUT'!$D$2:$D$9999,'QUALIFIED EFH'!FO$4,'HOURS&amp;CYCLES INPUT'!$E$2:$E$9999,'QUALIFIED EFH'!FO$5))</f>
        <v>0</v>
      </c>
      <c r="FP65" s="476">
        <f>IF(FP$2&lt;&gt;"",IF($C65&lt;&gt;"TBA",FP$2/114,0),SUMIFS('HOURS&amp;CYCLES INPUT'!$F$2:$F$9999,'HOURS&amp;CYCLES INPUT'!$C$2:$C$9999,'QUALIFIED EFH'!$C65,'HOURS&amp;CYCLES INPUT'!$D$2:$D$9999,'QUALIFIED EFH'!FP$4,'HOURS&amp;CYCLES INPUT'!$E$2:$E$9999,'QUALIFIED EFH'!FP$5))</f>
        <v>0</v>
      </c>
      <c r="FQ65" s="476">
        <f>IF(FQ$2&lt;&gt;"",IF($C65&lt;&gt;"TBA",FQ$2/114,0),SUMIFS('HOURS&amp;CYCLES INPUT'!$F$2:$F$9999,'HOURS&amp;CYCLES INPUT'!$C$2:$C$9999,'QUALIFIED EFH'!$C65,'HOURS&amp;CYCLES INPUT'!$D$2:$D$9999,'QUALIFIED EFH'!FQ$4,'HOURS&amp;CYCLES INPUT'!$E$2:$E$9999,'QUALIFIED EFH'!FQ$5))</f>
        <v>0</v>
      </c>
      <c r="FR65" s="476">
        <f>IF(FR$2&lt;&gt;"",IF($C65&lt;&gt;"TBA",FR$2/114,0),SUMIFS('HOURS&amp;CYCLES INPUT'!$F$2:$F$9999,'HOURS&amp;CYCLES INPUT'!$C$2:$C$9999,'QUALIFIED EFH'!$C65,'HOURS&amp;CYCLES INPUT'!$D$2:$D$9999,'QUALIFIED EFH'!FR$4,'HOURS&amp;CYCLES INPUT'!$E$2:$E$9999,'QUALIFIED EFH'!FR$5))</f>
        <v>0</v>
      </c>
      <c r="FS65" s="476">
        <f>IF(FS$2&lt;&gt;"",IF($C65&lt;&gt;"TBA",FS$2/114,0),SUMIFS('HOURS&amp;CYCLES INPUT'!$F$2:$F$9999,'HOURS&amp;CYCLES INPUT'!$C$2:$C$9999,'QUALIFIED EFH'!$C65,'HOURS&amp;CYCLES INPUT'!$D$2:$D$9999,'QUALIFIED EFH'!FS$4,'HOURS&amp;CYCLES INPUT'!$E$2:$E$9999,'QUALIFIED EFH'!FS$5))</f>
        <v>0</v>
      </c>
      <c r="FT65" s="476">
        <f>IF(FT$2&lt;&gt;"",IF($C65&lt;&gt;"TBA",FT$2/114,0),SUMIFS('HOURS&amp;CYCLES INPUT'!$F$2:$F$9999,'HOURS&amp;CYCLES INPUT'!$C$2:$C$9999,'QUALIFIED EFH'!$C65,'HOURS&amp;CYCLES INPUT'!$D$2:$D$9999,'QUALIFIED EFH'!FT$4,'HOURS&amp;CYCLES INPUT'!$E$2:$E$9999,'QUALIFIED EFH'!FT$5))</f>
        <v>0</v>
      </c>
      <c r="FU65" s="476">
        <f>IF(FU$2&lt;&gt;"",IF($C65&lt;&gt;"TBA",FU$2/114,0),SUMIFS('HOURS&amp;CYCLES INPUT'!$F$2:$F$9999,'HOURS&amp;CYCLES INPUT'!$C$2:$C$9999,'QUALIFIED EFH'!$C65,'HOURS&amp;CYCLES INPUT'!$D$2:$D$9999,'QUALIFIED EFH'!FU$4,'HOURS&amp;CYCLES INPUT'!$E$2:$E$9999,'QUALIFIED EFH'!FU$5))</f>
        <v>0</v>
      </c>
      <c r="FV65" s="476">
        <f>IF(FV$2&lt;&gt;"",IF($C65&lt;&gt;"TBA",FV$2/114,0),SUMIFS('HOURS&amp;CYCLES INPUT'!$F$2:$F$9999,'HOURS&amp;CYCLES INPUT'!$C$2:$C$9999,'QUALIFIED EFH'!$C65,'HOURS&amp;CYCLES INPUT'!$D$2:$D$9999,'QUALIFIED EFH'!FV$4,'HOURS&amp;CYCLES INPUT'!$E$2:$E$9999,'QUALIFIED EFH'!FV$5))</f>
        <v>0</v>
      </c>
      <c r="FW65" s="476">
        <f>IF(FW$2&lt;&gt;"",IF($C65&lt;&gt;"TBA",FW$2/114,0),SUMIFS('HOURS&amp;CYCLES INPUT'!$F$2:$F$9999,'HOURS&amp;CYCLES INPUT'!$C$2:$C$9999,'QUALIFIED EFH'!$C65,'HOURS&amp;CYCLES INPUT'!$D$2:$D$9999,'QUALIFIED EFH'!FW$4,'HOURS&amp;CYCLES INPUT'!$E$2:$E$9999,'QUALIFIED EFH'!FW$5))</f>
        <v>0</v>
      </c>
      <c r="FX65" s="476">
        <f>IF(FX$2&lt;&gt;"",IF($C65&lt;&gt;"TBA",FX$2/114,0),SUMIFS('HOURS&amp;CYCLES INPUT'!$F$2:$F$9999,'HOURS&amp;CYCLES INPUT'!$C$2:$C$9999,'QUALIFIED EFH'!$C65,'HOURS&amp;CYCLES INPUT'!$D$2:$D$9999,'QUALIFIED EFH'!FX$4,'HOURS&amp;CYCLES INPUT'!$E$2:$E$9999,'QUALIFIED EFH'!FX$5))</f>
        <v>0</v>
      </c>
      <c r="FY65" s="476">
        <f>IF(FY$2&lt;&gt;"",IF($C65&lt;&gt;"TBA",FY$2/114,0),SUMIFS('HOURS&amp;CYCLES INPUT'!$F$2:$F$9999,'HOURS&amp;CYCLES INPUT'!$C$2:$C$9999,'QUALIFIED EFH'!$C65,'HOURS&amp;CYCLES INPUT'!$D$2:$D$9999,'QUALIFIED EFH'!FY$4,'HOURS&amp;CYCLES INPUT'!$E$2:$E$9999,'QUALIFIED EFH'!FY$5))</f>
        <v>0</v>
      </c>
      <c r="FZ65" s="476">
        <f>IF(FZ$2&lt;&gt;"",IF($C65&lt;&gt;"TBA",FZ$2/114,0),SUMIFS('HOURS&amp;CYCLES INPUT'!$F$2:$F$9999,'HOURS&amp;CYCLES INPUT'!$C$2:$C$9999,'QUALIFIED EFH'!$C65,'HOURS&amp;CYCLES INPUT'!$D$2:$D$9999,'QUALIFIED EFH'!FZ$4,'HOURS&amp;CYCLES INPUT'!$E$2:$E$9999,'QUALIFIED EFH'!FZ$5))</f>
        <v>0</v>
      </c>
      <c r="GA65" s="476">
        <f>IF(GA$2&lt;&gt;"",IF($C65&lt;&gt;"TBA",GA$2/114,0),SUMIFS('HOURS&amp;CYCLES INPUT'!$F$2:$F$9999,'HOURS&amp;CYCLES INPUT'!$C$2:$C$9999,'QUALIFIED EFH'!$C65,'HOURS&amp;CYCLES INPUT'!$D$2:$D$9999,'QUALIFIED EFH'!GA$4,'HOURS&amp;CYCLES INPUT'!$E$2:$E$9999,'QUALIFIED EFH'!GA$5))</f>
        <v>0</v>
      </c>
      <c r="GB65" s="476">
        <f>IF(GB$2&lt;&gt;"",IF($C65&lt;&gt;"TBA",GB$2/114,0),SUMIFS('HOURS&amp;CYCLES INPUT'!$F$2:$F$9999,'HOURS&amp;CYCLES INPUT'!$C$2:$C$9999,'QUALIFIED EFH'!$C65,'HOURS&amp;CYCLES INPUT'!$D$2:$D$9999,'QUALIFIED EFH'!GB$4,'HOURS&amp;CYCLES INPUT'!$E$2:$E$9999,'QUALIFIED EFH'!GB$5))</f>
        <v>0</v>
      </c>
    </row>
    <row r="66" spans="3:184" x14ac:dyDescent="0.35">
      <c r="C66" s="472">
        <f>'QUALIFIED ENGINES'!D67</f>
        <v>91507</v>
      </c>
      <c r="D66" s="476">
        <f>IF(D$2&lt;&gt;"",IF($C66&lt;&gt;"TBA",D$2/114,0),SUMIFS('HOURS&amp;CYCLES INPUT'!$F$2:$F$9999,'HOURS&amp;CYCLES INPUT'!$C$2:$C$9999,'QUALIFIED EFH'!$C66,'HOURS&amp;CYCLES INPUT'!$D$2:$D$9999,'QUALIFIED EFH'!D$4,'HOURS&amp;CYCLES INPUT'!$E$2:$E$9999,'QUALIFIED EFH'!D$5))</f>
        <v>0</v>
      </c>
      <c r="E66" s="476">
        <f>IF(E$2&lt;&gt;"",IF($C66&lt;&gt;"TBA",E$2/114,0),SUMIFS('HOURS&amp;CYCLES INPUT'!$F$2:$F$9999,'HOURS&amp;CYCLES INPUT'!$C$2:$C$9999,'QUALIFIED EFH'!$C66,'HOURS&amp;CYCLES INPUT'!$D$2:$D$9999,'QUALIFIED EFH'!E$4,'HOURS&amp;CYCLES INPUT'!$E$2:$E$9999,'QUALIFIED EFH'!E$5))</f>
        <v>0</v>
      </c>
      <c r="F66" s="476">
        <f>IF(F$2&lt;&gt;"",IF($C66&lt;&gt;"TBA",F$2/114,0),SUMIFS('HOURS&amp;CYCLES INPUT'!$F$2:$F$9999,'HOURS&amp;CYCLES INPUT'!$C$2:$C$9999,'QUALIFIED EFH'!$C66,'HOURS&amp;CYCLES INPUT'!$D$2:$D$9999,'QUALIFIED EFH'!F$4,'HOURS&amp;CYCLES INPUT'!$E$2:$E$9999,'QUALIFIED EFH'!F$5))</f>
        <v>0</v>
      </c>
      <c r="G66" s="476">
        <f>IF(G$2&lt;&gt;"",IF($C66&lt;&gt;"TBA",G$2/114,0),SUMIFS('HOURS&amp;CYCLES INPUT'!$F$2:$F$9999,'HOURS&amp;CYCLES INPUT'!$C$2:$C$9999,'QUALIFIED EFH'!$C66,'HOURS&amp;CYCLES INPUT'!$D$2:$D$9999,'QUALIFIED EFH'!G$4,'HOURS&amp;CYCLES INPUT'!$E$2:$E$9999,'QUALIFIED EFH'!G$5))</f>
        <v>0</v>
      </c>
      <c r="H66" s="476">
        <f>IF(H$2&lt;&gt;"",IF($C66&lt;&gt;"TBA",H$2/114,0),SUMIFS('HOURS&amp;CYCLES INPUT'!$F$2:$F$9999,'HOURS&amp;CYCLES INPUT'!$C$2:$C$9999,'QUALIFIED EFH'!$C66,'HOURS&amp;CYCLES INPUT'!$D$2:$D$9999,'QUALIFIED EFH'!H$4,'HOURS&amp;CYCLES INPUT'!$E$2:$E$9999,'QUALIFIED EFH'!H$5))</f>
        <v>0</v>
      </c>
      <c r="I66" s="476">
        <f>IF(I$2&lt;&gt;"",IF($C66&lt;&gt;"TBA",I$2/114,0),SUMIFS('HOURS&amp;CYCLES INPUT'!$F$2:$F$9999,'HOURS&amp;CYCLES INPUT'!$C$2:$C$9999,'QUALIFIED EFH'!$C66,'HOURS&amp;CYCLES INPUT'!$D$2:$D$9999,'QUALIFIED EFH'!I$4,'HOURS&amp;CYCLES INPUT'!$E$2:$E$9999,'QUALIFIED EFH'!I$5))</f>
        <v>0</v>
      </c>
      <c r="J66" s="476">
        <f>IF(J$2&lt;&gt;"",IF($C66&lt;&gt;"TBA",J$2/114,0),SUMIFS('HOURS&amp;CYCLES INPUT'!$F$2:$F$9999,'HOURS&amp;CYCLES INPUT'!$C$2:$C$9999,'QUALIFIED EFH'!$C66,'HOURS&amp;CYCLES INPUT'!$D$2:$D$9999,'QUALIFIED EFH'!J$4,'HOURS&amp;CYCLES INPUT'!$E$2:$E$9999,'QUALIFIED EFH'!J$5))</f>
        <v>0</v>
      </c>
      <c r="K66" s="476">
        <f>IF(K$2&lt;&gt;"",IF($C66&lt;&gt;"TBA",K$2/114,0),SUMIFS('HOURS&amp;CYCLES INPUT'!$F$2:$F$9999,'HOURS&amp;CYCLES INPUT'!$C$2:$C$9999,'QUALIFIED EFH'!$C66,'HOURS&amp;CYCLES INPUT'!$D$2:$D$9999,'QUALIFIED EFH'!K$4,'HOURS&amp;CYCLES INPUT'!$E$2:$E$9999,'QUALIFIED EFH'!K$5))</f>
        <v>0</v>
      </c>
      <c r="L66" s="476">
        <f>IF(L$2&lt;&gt;"",IF($C66&lt;&gt;"TBA",L$2/114,0),SUMIFS('HOURS&amp;CYCLES INPUT'!$F$2:$F$9999,'HOURS&amp;CYCLES INPUT'!$C$2:$C$9999,'QUALIFIED EFH'!$C66,'HOURS&amp;CYCLES INPUT'!$D$2:$D$9999,'QUALIFIED EFH'!L$4,'HOURS&amp;CYCLES INPUT'!$E$2:$E$9999,'QUALIFIED EFH'!L$5))</f>
        <v>0</v>
      </c>
      <c r="M66" s="476">
        <f>IF(M$2&lt;&gt;"",IF($C66&lt;&gt;"TBA",M$2/114,0),SUMIFS('HOURS&amp;CYCLES INPUT'!$F$2:$F$9999,'HOURS&amp;CYCLES INPUT'!$C$2:$C$9999,'QUALIFIED EFH'!$C66,'HOURS&amp;CYCLES INPUT'!$D$2:$D$9999,'QUALIFIED EFH'!M$4,'HOURS&amp;CYCLES INPUT'!$E$2:$E$9999,'QUALIFIED EFH'!M$5))</f>
        <v>0</v>
      </c>
      <c r="N66" s="476">
        <f>IF(N$2&lt;&gt;"",IF($C66&lt;&gt;"TBA",N$2/114,0),SUMIFS('HOURS&amp;CYCLES INPUT'!$F$2:$F$9999,'HOURS&amp;CYCLES INPUT'!$C$2:$C$9999,'QUALIFIED EFH'!$C66,'HOURS&amp;CYCLES INPUT'!$D$2:$D$9999,'QUALIFIED EFH'!N$4,'HOURS&amp;CYCLES INPUT'!$E$2:$E$9999,'QUALIFIED EFH'!N$5))</f>
        <v>0</v>
      </c>
      <c r="O66" s="476">
        <f>IF(O$2&lt;&gt;"",IF($C66&lt;&gt;"TBA",O$2/114,0),SUMIFS('HOURS&amp;CYCLES INPUT'!$F$2:$F$9999,'HOURS&amp;CYCLES INPUT'!$C$2:$C$9999,'QUALIFIED EFH'!$C66,'HOURS&amp;CYCLES INPUT'!$D$2:$D$9999,'QUALIFIED EFH'!O$4,'HOURS&amp;CYCLES INPUT'!$E$2:$E$9999,'QUALIFIED EFH'!O$5))</f>
        <v>0</v>
      </c>
      <c r="P66" s="476">
        <f>IF(P$2&lt;&gt;"",IF($C66&lt;&gt;"TBA",P$2/114,0),SUMIFS('HOURS&amp;CYCLES INPUT'!$F$2:$F$9999,'HOURS&amp;CYCLES INPUT'!$C$2:$C$9999,'QUALIFIED EFH'!$C66,'HOURS&amp;CYCLES INPUT'!$D$2:$D$9999,'QUALIFIED EFH'!P$4,'HOURS&amp;CYCLES INPUT'!$E$2:$E$9999,'QUALIFIED EFH'!P$5))</f>
        <v>0</v>
      </c>
      <c r="Q66" s="476">
        <f>IF(Q$2&lt;&gt;"",IF($C66&lt;&gt;"TBA",Q$2/114,0),SUMIFS('HOURS&amp;CYCLES INPUT'!$F$2:$F$9999,'HOURS&amp;CYCLES INPUT'!$C$2:$C$9999,'QUALIFIED EFH'!$C66,'HOURS&amp;CYCLES INPUT'!$D$2:$D$9999,'QUALIFIED EFH'!Q$4,'HOURS&amp;CYCLES INPUT'!$E$2:$E$9999,'QUALIFIED EFH'!Q$5))</f>
        <v>0</v>
      </c>
      <c r="R66" s="476">
        <f>IF(R$1&lt;&gt;"",IF($C66&lt;&gt;"TBA",R$1/114,0),SUMIFS('HOURS&amp;CYCLES INPUT'!$F$2:$F$9999,'HOURS&amp;CYCLES INPUT'!$C$2:$C$9999,'QUALIFIED EFH'!$C66,'HOURS&amp;CYCLES INPUT'!$D$2:$D$9999,'QUALIFIED EFH'!R$4,'HOURS&amp;CYCLES INPUT'!$E$2:$E$9999,'QUALIFIED EFH'!R$5))</f>
        <v>0</v>
      </c>
      <c r="S66" s="476">
        <f>IF(S$2&lt;&gt;"",IF($C66&lt;&gt;"TBA",S$2/114,0),SUMIFS('HOURS&amp;CYCLES INPUT'!$F$2:$F$9999,'HOURS&amp;CYCLES INPUT'!$C$2:$C$9999,'QUALIFIED EFH'!$C66,'HOURS&amp;CYCLES INPUT'!$D$2:$D$9999,'QUALIFIED EFH'!S$4,'HOURS&amp;CYCLES INPUT'!$E$2:$E$9999,'QUALIFIED EFH'!S$5))</f>
        <v>0</v>
      </c>
      <c r="T66" s="476">
        <f>IF(T$2&lt;&gt;"",IF($C66&lt;&gt;"TBA",T$2/114,0),SUMIFS('HOURS&amp;CYCLES INPUT'!$F$2:$F$9999,'HOURS&amp;CYCLES INPUT'!$C$2:$C$9999,'QUALIFIED EFH'!$C66,'HOURS&amp;CYCLES INPUT'!$D$2:$D$9999,'QUALIFIED EFH'!T$4,'HOURS&amp;CYCLES INPUT'!$E$2:$E$9999,'QUALIFIED EFH'!T$5))</f>
        <v>0</v>
      </c>
      <c r="U66" s="476">
        <f>IF(U$2&lt;&gt;"",IF($C66&lt;&gt;"TBA",U$2/114,0),SUMIFS('HOURS&amp;CYCLES INPUT'!$F$2:$F$9999,'HOURS&amp;CYCLES INPUT'!$C$2:$C$9999,'QUALIFIED EFH'!$C66,'HOURS&amp;CYCLES INPUT'!$D$2:$D$9999,'QUALIFIED EFH'!U$4,'HOURS&amp;CYCLES INPUT'!$E$2:$E$9999,'QUALIFIED EFH'!U$5))</f>
        <v>0</v>
      </c>
      <c r="V66" s="476">
        <f>IF(V$2&lt;&gt;"",IF($C66&lt;&gt;"TBA",V$2/114,0),SUMIFS('HOURS&amp;CYCLES INPUT'!$F$2:$F$9999,'HOURS&amp;CYCLES INPUT'!$C$2:$C$9999,'QUALIFIED EFH'!$C66,'HOURS&amp;CYCLES INPUT'!$D$2:$D$9999,'QUALIFIED EFH'!V$4,'HOURS&amp;CYCLES INPUT'!$E$2:$E$9999,'QUALIFIED EFH'!V$5))</f>
        <v>0</v>
      </c>
      <c r="W66" s="476">
        <f>IF(W$2&lt;&gt;"",IF($C66&lt;&gt;"TBA",W$2/114,0),SUMIFS('HOURS&amp;CYCLES INPUT'!$F$2:$F$9999,'HOURS&amp;CYCLES INPUT'!$C$2:$C$9999,'QUALIFIED EFH'!$C66,'HOURS&amp;CYCLES INPUT'!$D$2:$D$9999,'QUALIFIED EFH'!W$4,'HOURS&amp;CYCLES INPUT'!$E$2:$E$9999,'QUALIFIED EFH'!W$5))</f>
        <v>0</v>
      </c>
      <c r="X66" s="476">
        <f>IF(X$2&lt;&gt;"",IF($C66&lt;&gt;"TBA",X$2/114,0),SUMIFS('HOURS&amp;CYCLES INPUT'!$F$2:$F$9999,'HOURS&amp;CYCLES INPUT'!$C$2:$C$9999,'QUALIFIED EFH'!$C66,'HOURS&amp;CYCLES INPUT'!$D$2:$D$9999,'QUALIFIED EFH'!X$4,'HOURS&amp;CYCLES INPUT'!$E$2:$E$9999,'QUALIFIED EFH'!X$5))</f>
        <v>0</v>
      </c>
      <c r="Y66" s="476">
        <f>IF(Y$2&lt;&gt;"",IF($C66&lt;&gt;"TBA",Y$2/114,0),SUMIFS('HOURS&amp;CYCLES INPUT'!$F$2:$F$9999,'HOURS&amp;CYCLES INPUT'!$C$2:$C$9999,'QUALIFIED EFH'!$C66,'HOURS&amp;CYCLES INPUT'!$D$2:$D$9999,'QUALIFIED EFH'!Y$4,'HOURS&amp;CYCLES INPUT'!$E$2:$E$9999,'QUALIFIED EFH'!Y$5))</f>
        <v>0</v>
      </c>
      <c r="Z66" s="476">
        <f>IF(Z$2&lt;&gt;"",IF($C66&lt;&gt;"TBA",Z$2/114,0),SUMIFS('HOURS&amp;CYCLES INPUT'!$F$2:$F$9999,'HOURS&amp;CYCLES INPUT'!$C$2:$C$9999,'QUALIFIED EFH'!$C66,'HOURS&amp;CYCLES INPUT'!$D$2:$D$9999,'QUALIFIED EFH'!Z$4,'HOURS&amp;CYCLES INPUT'!$E$2:$E$9999,'QUALIFIED EFH'!Z$5))</f>
        <v>0</v>
      </c>
      <c r="AA66" s="476">
        <f>IF(AA$2&lt;&gt;"",IF($C66&lt;&gt;"TBA",AA$2/114,0),SUMIFS('HOURS&amp;CYCLES INPUT'!$F$2:$F$9999,'HOURS&amp;CYCLES INPUT'!$C$2:$C$9999,'QUALIFIED EFH'!$C66,'HOURS&amp;CYCLES INPUT'!$D$2:$D$9999,'QUALIFIED EFH'!AA$4,'HOURS&amp;CYCLES INPUT'!$E$2:$E$9999,'QUALIFIED EFH'!AA$5))</f>
        <v>165.98</v>
      </c>
      <c r="AB66" s="476">
        <f>IF(AB$2&lt;&gt;"",IF($C66&lt;&gt;"TBA",AB$2/114,0),SUMIFS('HOURS&amp;CYCLES INPUT'!$F$2:$F$9999,'HOURS&amp;CYCLES INPUT'!$C$2:$C$9999,'QUALIFIED EFH'!$C66,'HOURS&amp;CYCLES INPUT'!$D$2:$D$9999,'QUALIFIED EFH'!AB$4,'HOURS&amp;CYCLES INPUT'!$E$2:$E$9999,'QUALIFIED EFH'!AB$5))</f>
        <v>343.02</v>
      </c>
      <c r="AC66" s="476">
        <f>IF(AC$2&lt;&gt;"",IF($C66&lt;&gt;"TBA",AC$2/114,0),SUMIFS('HOURS&amp;CYCLES INPUT'!$F$2:$F$9999,'HOURS&amp;CYCLES INPUT'!$C$2:$C$9999,'QUALIFIED EFH'!$C66,'HOURS&amp;CYCLES INPUT'!$D$2:$D$9999,'QUALIFIED EFH'!AC$4,'HOURS&amp;CYCLES INPUT'!$E$2:$E$9999,'QUALIFIED EFH'!AC$5))</f>
        <v>343.02</v>
      </c>
      <c r="AD66" s="476">
        <f>IF(AD$2&lt;&gt;"",IF($C66&lt;&gt;"TBA",AD$2/114,0),SUMIFS('HOURS&amp;CYCLES INPUT'!$F$2:$F$9999,'HOURS&amp;CYCLES INPUT'!$C$2:$C$9999,'QUALIFIED EFH'!$C66,'HOURS&amp;CYCLES INPUT'!$D$2:$D$9999,'QUALIFIED EFH'!AD$4,'HOURS&amp;CYCLES INPUT'!$E$2:$E$9999,'QUALIFIED EFH'!AD$5))</f>
        <v>310.45999999999998</v>
      </c>
      <c r="AE66" s="476">
        <f>IF(AE$2&lt;&gt;"",IF($C66&lt;&gt;"TBA",AE$2/114,0),SUMIFS('HOURS&amp;CYCLES INPUT'!$F$2:$F$9999,'HOURS&amp;CYCLES INPUT'!$C$2:$C$9999,'QUALIFIED EFH'!$C66,'HOURS&amp;CYCLES INPUT'!$D$2:$D$9999,'QUALIFIED EFH'!AE$4,'HOURS&amp;CYCLES INPUT'!$E$2:$E$9999,'QUALIFIED EFH'!AE$5))</f>
        <v>356.32</v>
      </c>
      <c r="AF66" s="476">
        <f>IF(AF$2&lt;&gt;"",IF($C66&lt;&gt;"TBA",AF$2/114,0),SUMIFS('HOURS&amp;CYCLES INPUT'!$F$2:$F$9999,'HOURS&amp;CYCLES INPUT'!$C$2:$C$9999,'QUALIFIED EFH'!$C66,'HOURS&amp;CYCLES INPUT'!$D$2:$D$9999,'QUALIFIED EFH'!AF$4,'HOURS&amp;CYCLES INPUT'!$E$2:$E$9999,'QUALIFIED EFH'!AF$5))</f>
        <v>275.68</v>
      </c>
      <c r="AG66" s="476">
        <f>IF(AG$2&lt;&gt;"",IF($C66&lt;&gt;"TBA",AG$2/114,0),SUMIFS('HOURS&amp;CYCLES INPUT'!$F$2:$F$9999,'HOURS&amp;CYCLES INPUT'!$C$2:$C$9999,'QUALIFIED EFH'!$C66,'HOURS&amp;CYCLES INPUT'!$D$2:$D$9999,'QUALIFIED EFH'!AG$4,'HOURS&amp;CYCLES INPUT'!$E$2:$E$9999,'QUALIFIED EFH'!AG$5))</f>
        <v>313.22000000000003</v>
      </c>
      <c r="AH66" s="476">
        <f>IF(AH$2&lt;&gt;"",IF($C66&lt;&gt;"TBA",AH$2/114,0),SUMIFS('HOURS&amp;CYCLES INPUT'!$F$2:$F$9999,'HOURS&amp;CYCLES INPUT'!$C$2:$C$9999,'QUALIFIED EFH'!$C66,'HOURS&amp;CYCLES INPUT'!$D$2:$D$9999,'QUALIFIED EFH'!AH$4,'HOURS&amp;CYCLES INPUT'!$E$2:$E$9999,'QUALIFIED EFH'!AH$5))</f>
        <v>350.65</v>
      </c>
      <c r="AI66" s="476">
        <f>IF(AI$2&lt;&gt;"",IF($C66&lt;&gt;"TBA",AI$2/114,0),SUMIFS('HOURS&amp;CYCLES INPUT'!$F$2:$F$9999,'HOURS&amp;CYCLES INPUT'!$C$2:$C$9999,'QUALIFIED EFH'!$C66,'HOURS&amp;CYCLES INPUT'!$D$2:$D$9999,'QUALIFIED EFH'!AI$4,'HOURS&amp;CYCLES INPUT'!$E$2:$E$9999,'QUALIFIED EFH'!AI$5))</f>
        <v>376.73</v>
      </c>
      <c r="AJ66" s="476">
        <f>IF(AJ$2&lt;&gt;"",IF($C66&lt;&gt;"TBA",AJ$2/114,0),SUMIFS('HOURS&amp;CYCLES INPUT'!$F$2:$F$9999,'HOURS&amp;CYCLES INPUT'!$C$2:$C$9999,'QUALIFIED EFH'!$C66,'HOURS&amp;CYCLES INPUT'!$D$2:$D$9999,'QUALIFIED EFH'!AJ$4,'HOURS&amp;CYCLES INPUT'!$E$2:$E$9999,'QUALIFIED EFH'!AJ$5))</f>
        <v>386.12</v>
      </c>
      <c r="AK66" s="476">
        <f>IF(AK$2&lt;&gt;"",IF($C66&lt;&gt;"TBA",AK$2/114,0),SUMIFS('HOURS&amp;CYCLES INPUT'!$F$2:$F$9999,'HOURS&amp;CYCLES INPUT'!$C$2:$C$9999,'QUALIFIED EFH'!$C66,'HOURS&amp;CYCLES INPUT'!$D$2:$D$9999,'QUALIFIED EFH'!AK$4,'HOURS&amp;CYCLES INPUT'!$E$2:$E$9999,'QUALIFIED EFH'!AK$5))</f>
        <v>374.88</v>
      </c>
      <c r="AL66" s="476">
        <f>IF(AL$2&lt;&gt;"",IF($C66&lt;&gt;"TBA",AL$2/114,0),SUMIFS('HOURS&amp;CYCLES INPUT'!$F$2:$F$9999,'HOURS&amp;CYCLES INPUT'!$C$2:$C$9999,'QUALIFIED EFH'!$C66,'HOURS&amp;CYCLES INPUT'!$D$2:$D$9999,'QUALIFIED EFH'!AL$4,'HOURS&amp;CYCLES INPUT'!$E$2:$E$9999,'QUALIFIED EFH'!AL$5))</f>
        <v>304.47000000000003</v>
      </c>
      <c r="AM66" s="476">
        <f>IF(AM$2&lt;&gt;"",IF($C66&lt;&gt;"TBA",AM$2/114,0),SUMIFS('HOURS&amp;CYCLES INPUT'!$F$2:$F$9999,'HOURS&amp;CYCLES INPUT'!$C$2:$C$9999,'QUALIFIED EFH'!$C66,'HOURS&amp;CYCLES INPUT'!$D$2:$D$9999,'QUALIFIED EFH'!AM$4,'HOURS&amp;CYCLES INPUT'!$E$2:$E$9999,'QUALIFIED EFH'!AM$5))</f>
        <v>308.47000000000003</v>
      </c>
      <c r="AN66" s="476">
        <f>IF(AN$2&lt;&gt;"",IF($C66&lt;&gt;"TBA",AN$2/114,0),SUMIFS('HOURS&amp;CYCLES INPUT'!$F$2:$F$9999,'HOURS&amp;CYCLES INPUT'!$C$2:$C$9999,'QUALIFIED EFH'!$C66,'HOURS&amp;CYCLES INPUT'!$D$2:$D$9999,'QUALIFIED EFH'!AN$4,'HOURS&amp;CYCLES INPUT'!$E$2:$E$9999,'QUALIFIED EFH'!AN$5))</f>
        <v>359.28</v>
      </c>
      <c r="AO66" s="476">
        <f>IF(AO$2&lt;&gt;"",IF($C66&lt;&gt;"TBA",AO$2/114,0),SUMIFS('HOURS&amp;CYCLES INPUT'!$F$2:$F$9999,'HOURS&amp;CYCLES INPUT'!$C$2:$C$9999,'QUALIFIED EFH'!$C66,'HOURS&amp;CYCLES INPUT'!$D$2:$D$9999,'QUALIFIED EFH'!AO$4,'HOURS&amp;CYCLES INPUT'!$E$2:$E$9999,'QUALIFIED EFH'!AO$5))</f>
        <v>349.95</v>
      </c>
      <c r="AP66" s="476">
        <f>IF(AP$2&lt;&gt;"",IF($C66&lt;&gt;"TBA",AP$2/114,0),SUMIFS('HOURS&amp;CYCLES INPUT'!$F$2:$F$9999,'HOURS&amp;CYCLES INPUT'!$C$2:$C$9999,'QUALIFIED EFH'!$C66,'HOURS&amp;CYCLES INPUT'!$D$2:$D$9999,'QUALIFIED EFH'!AP$4,'HOURS&amp;CYCLES INPUT'!$E$2:$E$9999,'QUALIFIED EFH'!AP$5))</f>
        <v>327.38</v>
      </c>
      <c r="AQ66" s="476">
        <f>IF(AQ$2&lt;&gt;"",IF($C66&lt;&gt;"TBA",AQ$2/114,0),SUMIFS('HOURS&amp;CYCLES INPUT'!$F$2:$F$9999,'HOURS&amp;CYCLES INPUT'!$C$2:$C$9999,'QUALIFIED EFH'!$C66,'HOURS&amp;CYCLES INPUT'!$D$2:$D$9999,'QUALIFIED EFH'!AQ$4,'HOURS&amp;CYCLES INPUT'!$E$2:$E$9999,'QUALIFIED EFH'!AQ$5))</f>
        <v>241.18</v>
      </c>
      <c r="AR66" s="476">
        <f>IF(AR$2&lt;&gt;"",IF($C66&lt;&gt;"TBA",AR$2/114,0),SUMIFS('HOURS&amp;CYCLES INPUT'!$F$2:$F$9999,'HOURS&amp;CYCLES INPUT'!$C$2:$C$9999,'QUALIFIED EFH'!$C66,'HOURS&amp;CYCLES INPUT'!$D$2:$D$9999,'QUALIFIED EFH'!AR$4,'HOURS&amp;CYCLES INPUT'!$E$2:$E$9999,'QUALIFIED EFH'!AR$5))</f>
        <v>0</v>
      </c>
      <c r="AS66" s="476">
        <f>IF(AS$2&lt;&gt;"",IF($C66&lt;&gt;"TBA",AS$2/114,0),SUMIFS('HOURS&amp;CYCLES INPUT'!$F$2:$F$9999,'HOURS&amp;CYCLES INPUT'!$C$2:$C$9999,'QUALIFIED EFH'!$C66,'HOURS&amp;CYCLES INPUT'!$D$2:$D$9999,'QUALIFIED EFH'!AS$4,'HOURS&amp;CYCLES INPUT'!$E$2:$E$9999,'QUALIFIED EFH'!AS$5))</f>
        <v>0</v>
      </c>
      <c r="AT66" s="476">
        <f>IF(AT$2&lt;&gt;"",IF($C66&lt;&gt;"TBA",AT$2/114,0),SUMIFS('HOURS&amp;CYCLES INPUT'!$F$2:$F$9999,'HOURS&amp;CYCLES INPUT'!$C$2:$C$9999,'QUALIFIED EFH'!$C66,'HOURS&amp;CYCLES INPUT'!$D$2:$D$9999,'QUALIFIED EFH'!AT$4,'HOURS&amp;CYCLES INPUT'!$E$2:$E$9999,'QUALIFIED EFH'!AT$5))</f>
        <v>0</v>
      </c>
      <c r="AU66" s="476">
        <f>IF(AU$2&lt;&gt;"",IF($C66&lt;&gt;"TBA",AU$2/114,0),SUMIFS('HOURS&amp;CYCLES INPUT'!$F$2:$F$9999,'HOURS&amp;CYCLES INPUT'!$C$2:$C$9999,'QUALIFIED EFH'!$C66,'HOURS&amp;CYCLES INPUT'!$D$2:$D$9999,'QUALIFIED EFH'!AU$4,'HOURS&amp;CYCLES INPUT'!$E$2:$E$9999,'QUALIFIED EFH'!AU$5))</f>
        <v>0</v>
      </c>
      <c r="AV66" s="476">
        <f>IF(AV$2&lt;&gt;"",IF($C66&lt;&gt;"TBA",AV$2/114,0),SUMIFS('HOURS&amp;CYCLES INPUT'!$F$2:$F$9999,'HOURS&amp;CYCLES INPUT'!$C$2:$C$9999,'QUALIFIED EFH'!$C66,'HOURS&amp;CYCLES INPUT'!$D$2:$D$9999,'QUALIFIED EFH'!AV$4,'HOURS&amp;CYCLES INPUT'!$E$2:$E$9999,'QUALIFIED EFH'!AV$5))</f>
        <v>0.72</v>
      </c>
      <c r="AW66" s="476">
        <f>IF(AW$2&lt;&gt;"",IF($C66&lt;&gt;"TBA",AW$2/114,0),SUMIFS('HOURS&amp;CYCLES INPUT'!$F$2:$F$9999,'HOURS&amp;CYCLES INPUT'!$C$2:$C$9999,'QUALIFIED EFH'!$C66,'HOURS&amp;CYCLES INPUT'!$D$2:$D$9999,'QUALIFIED EFH'!AW$4,'HOURS&amp;CYCLES INPUT'!$E$2:$E$9999,'QUALIFIED EFH'!AW$5))</f>
        <v>0</v>
      </c>
      <c r="AX66" s="476">
        <f>IF(AX$2&lt;&gt;"",IF($C66&lt;&gt;"TBA",AX$2/114,0),SUMIFS('HOURS&amp;CYCLES INPUT'!$F$2:$F$9999,'HOURS&amp;CYCLES INPUT'!$C$2:$C$9999,'QUALIFIED EFH'!$C66,'HOURS&amp;CYCLES INPUT'!$D$2:$D$9999,'QUALIFIED EFH'!AX$4,'HOURS&amp;CYCLES INPUT'!$E$2:$E$9999,'QUALIFIED EFH'!AX$5))</f>
        <v>0.37</v>
      </c>
      <c r="AY66" s="476">
        <f>IF(AY$2&lt;&gt;"",IF($C66&lt;&gt;"TBA",AY$2/114,0),SUMIFS('HOURS&amp;CYCLES INPUT'!$F$2:$F$9999,'HOURS&amp;CYCLES INPUT'!$C$2:$C$9999,'QUALIFIED EFH'!$C66,'HOURS&amp;CYCLES INPUT'!$D$2:$D$9999,'QUALIFIED EFH'!AY$4,'HOURS&amp;CYCLES INPUT'!$E$2:$E$9999,'QUALIFIED EFH'!AY$5))</f>
        <v>0</v>
      </c>
      <c r="AZ66" s="476">
        <f>IF(AZ$2&lt;&gt;"",IF($C66&lt;&gt;"TBA",AZ$2/114,0),SUMIFS('HOURS&amp;CYCLES INPUT'!$F$2:$F$9999,'HOURS&amp;CYCLES INPUT'!$C$2:$C$9999,'QUALIFIED EFH'!$C66,'HOURS&amp;CYCLES INPUT'!$D$2:$D$9999,'QUALIFIED EFH'!AZ$4,'HOURS&amp;CYCLES INPUT'!$E$2:$E$9999,'QUALIFIED EFH'!AZ$5))</f>
        <v>0</v>
      </c>
      <c r="BA66" s="476">
        <f>IF(BA$2&lt;&gt;"",IF($C66&lt;&gt;"TBA",BA$2/114,0),SUMIFS('HOURS&amp;CYCLES INPUT'!$F$2:$F$9999,'HOURS&amp;CYCLES INPUT'!$C$2:$C$9999,'QUALIFIED EFH'!$C66,'HOURS&amp;CYCLES INPUT'!$D$2:$D$9999,'QUALIFIED EFH'!BA$4,'HOURS&amp;CYCLES INPUT'!$E$2:$E$9999,'QUALIFIED EFH'!BA$5))</f>
        <v>0</v>
      </c>
      <c r="BB66" s="476">
        <f>IF(BB$2&lt;&gt;"",IF($C66&lt;&gt;"TBA",BB$2/114,0),SUMIFS('HOURS&amp;CYCLES INPUT'!$F$2:$F$9999,'HOURS&amp;CYCLES INPUT'!$C$2:$C$9999,'QUALIFIED EFH'!$C66,'HOURS&amp;CYCLES INPUT'!$D$2:$D$9999,'QUALIFIED EFH'!BB$4,'HOURS&amp;CYCLES INPUT'!$E$2:$E$9999,'QUALIFIED EFH'!BB$5))</f>
        <v>0</v>
      </c>
      <c r="BC66" s="476">
        <f>IF(BC$2&lt;&gt;"",IF($C66&lt;&gt;"TBA",BC$2/114,0),SUMIFS('HOURS&amp;CYCLES INPUT'!$F$2:$F$9999,'HOURS&amp;CYCLES INPUT'!$C$2:$C$9999,'QUALIFIED EFH'!$C66,'HOURS&amp;CYCLES INPUT'!$D$2:$D$9999,'QUALIFIED EFH'!BC$4,'HOURS&amp;CYCLES INPUT'!$E$2:$E$9999,'QUALIFIED EFH'!BC$5))</f>
        <v>0</v>
      </c>
      <c r="BD66" s="476">
        <f>IF(BD$2&lt;&gt;"",IF($C66&lt;&gt;"TBA",BD$2/114,0),SUMIFS('HOURS&amp;CYCLES INPUT'!$F$2:$F$9999,'HOURS&amp;CYCLES INPUT'!$C$2:$C$9999,'QUALIFIED EFH'!$C66,'HOURS&amp;CYCLES INPUT'!$D$2:$D$9999,'QUALIFIED EFH'!BD$4,'HOURS&amp;CYCLES INPUT'!$E$2:$E$9999,'QUALIFIED EFH'!BD$5))</f>
        <v>0</v>
      </c>
      <c r="BE66" s="476">
        <f>IF(BE$2&lt;&gt;"",IF($C66&lt;&gt;"TBA",BE$2/114,0),SUMIFS('HOURS&amp;CYCLES INPUT'!$F$2:$F$9999,'HOURS&amp;CYCLES INPUT'!$C$2:$C$9999,'QUALIFIED EFH'!$C66,'HOURS&amp;CYCLES INPUT'!$D$2:$D$9999,'QUALIFIED EFH'!BE$4,'HOURS&amp;CYCLES INPUT'!$E$2:$E$9999,'QUALIFIED EFH'!BE$5))</f>
        <v>0.32</v>
      </c>
      <c r="BF66" s="476">
        <f>IF(BF$2&lt;&gt;"",IF($C66&lt;&gt;"TBA",BF$2/114,0),SUMIFS('HOURS&amp;CYCLES INPUT'!$F$2:$F$9999,'HOURS&amp;CYCLES INPUT'!$C$2:$C$9999,'QUALIFIED EFH'!$C66,'HOURS&amp;CYCLES INPUT'!$D$2:$D$9999,'QUALIFIED EFH'!BF$4,'HOURS&amp;CYCLES INPUT'!$E$2:$E$9999,'QUALIFIED EFH'!BF$5))</f>
        <v>0.3</v>
      </c>
      <c r="BG66" s="476">
        <f>IF(BG$2&lt;&gt;"",IF($C66&lt;&gt;"TBA",BG$2/114,0),SUMIFS('HOURS&amp;CYCLES INPUT'!$F$2:$F$9999,'HOURS&amp;CYCLES INPUT'!$C$2:$C$9999,'QUALIFIED EFH'!$C66,'HOURS&amp;CYCLES INPUT'!$D$2:$D$9999,'QUALIFIED EFH'!BG$4,'HOURS&amp;CYCLES INPUT'!$E$2:$E$9999,'QUALIFIED EFH'!BG$5))</f>
        <v>66.55</v>
      </c>
      <c r="BH66" s="476">
        <f>IF(BH$2&lt;&gt;"",IF($C66&lt;&gt;"TBA",BH$2/114,0),SUMIFS('HOURS&amp;CYCLES INPUT'!$F$2:$F$9999,'HOURS&amp;CYCLES INPUT'!$C$2:$C$9999,'QUALIFIED EFH'!$C66,'HOURS&amp;CYCLES INPUT'!$D$2:$D$9999,'QUALIFIED EFH'!BH$4,'HOURS&amp;CYCLES INPUT'!$E$2:$E$9999,'QUALIFIED EFH'!BH$5))</f>
        <v>85.73</v>
      </c>
      <c r="BI66" s="476">
        <f>IF(BI$2&lt;&gt;"",IF($C66&lt;&gt;"TBA",BI$2/114,0),SUMIFS('HOURS&amp;CYCLES INPUT'!$F$2:$F$9999,'HOURS&amp;CYCLES INPUT'!$C$2:$C$9999,'QUALIFIED EFH'!$C66,'HOURS&amp;CYCLES INPUT'!$D$2:$D$9999,'QUALIFIED EFH'!BI$4,'HOURS&amp;CYCLES INPUT'!$E$2:$E$9999,'QUALIFIED EFH'!BI$5))</f>
        <v>28.93</v>
      </c>
      <c r="BJ66" s="476">
        <f>IF(BJ$2&lt;&gt;"",IF($C66&lt;&gt;"TBA",BJ$2/114,0),SUMIFS('HOURS&amp;CYCLES INPUT'!$F$2:$F$9999,'HOURS&amp;CYCLES INPUT'!$C$2:$C$9999,'QUALIFIED EFH'!$C66,'HOURS&amp;CYCLES INPUT'!$D$2:$D$9999,'QUALIFIED EFH'!BJ$4,'HOURS&amp;CYCLES INPUT'!$E$2:$E$9999,'QUALIFIED EFH'!BJ$5))</f>
        <v>268.26</v>
      </c>
      <c r="BK66" s="476">
        <f>IF(BK$2&lt;&gt;"",IF($C66&lt;&gt;"TBA",BK$2/114,0),SUMIFS('HOURS&amp;CYCLES INPUT'!$F$2:$F$9999,'HOURS&amp;CYCLES INPUT'!$C$2:$C$9999,'QUALIFIED EFH'!$C66,'HOURS&amp;CYCLES INPUT'!$D$2:$D$9999,'QUALIFIED EFH'!BK$4,'HOURS&amp;CYCLES INPUT'!$E$2:$E$9999,'QUALIFIED EFH'!BK$5))</f>
        <v>179.73</v>
      </c>
      <c r="BL66" s="476">
        <f>IF(BL$2&lt;&gt;"",IF($C66&lt;&gt;"TBA",BL$2/114,0),SUMIFS('HOURS&amp;CYCLES INPUT'!$F$2:$F$9999,'HOURS&amp;CYCLES INPUT'!$C$2:$C$9999,'QUALIFIED EFH'!$C66,'HOURS&amp;CYCLES INPUT'!$D$2:$D$9999,'QUALIFIED EFH'!BL$4,'HOURS&amp;CYCLES INPUT'!$E$2:$E$9999,'QUALIFIED EFH'!BL$5))</f>
        <v>240.11</v>
      </c>
      <c r="BM66" s="476">
        <f>IF(BM$2&lt;&gt;"",IF($C66&lt;&gt;"TBA",BM$2/114,0),SUMIFS('HOURS&amp;CYCLES INPUT'!$F$2:$F$9999,'HOURS&amp;CYCLES INPUT'!$C$2:$C$9999,'QUALIFIED EFH'!$C66,'HOURS&amp;CYCLES INPUT'!$D$2:$D$9999,'QUALIFIED EFH'!BM$4,'HOURS&amp;CYCLES INPUT'!$E$2:$E$9999,'QUALIFIED EFH'!BM$5))</f>
        <v>271.37</v>
      </c>
      <c r="BN66" s="476">
        <f>IF(BN$2&lt;&gt;"",IF($C66&lt;&gt;"TBA",BN$2/114,0),SUMIFS('HOURS&amp;CYCLES INPUT'!$F$2:$F$9999,'HOURS&amp;CYCLES INPUT'!$C$2:$C$9999,'QUALIFIED EFH'!$C66,'HOURS&amp;CYCLES INPUT'!$D$2:$D$9999,'QUALIFIED EFH'!BN$4,'HOURS&amp;CYCLES INPUT'!$E$2:$E$9999,'QUALIFIED EFH'!BN$5))</f>
        <v>173.17</v>
      </c>
      <c r="BO66" s="476">
        <f>IF(BO$2&lt;&gt;"",IF($C66&lt;&gt;"TBA",BO$2/114,0),SUMIFS('HOURS&amp;CYCLES INPUT'!$F$2:$F$9999,'HOURS&amp;CYCLES INPUT'!$C$2:$C$9999,'QUALIFIED EFH'!$C66,'HOURS&amp;CYCLES INPUT'!$D$2:$D$9999,'QUALIFIED EFH'!BO$4,'HOURS&amp;CYCLES INPUT'!$E$2:$E$9999,'QUALIFIED EFH'!BO$5))</f>
        <v>39.43</v>
      </c>
      <c r="BP66" s="476">
        <f>IF(BP$2&lt;&gt;"",IF($C66&lt;&gt;"TBA",BP$2/114,0),SUMIFS('HOURS&amp;CYCLES INPUT'!$F$2:$F$9999,'HOURS&amp;CYCLES INPUT'!$C$2:$C$9999,'QUALIFIED EFH'!$C66,'HOURS&amp;CYCLES INPUT'!$D$2:$D$9999,'QUALIFIED EFH'!BP$4,'HOURS&amp;CYCLES INPUT'!$E$2:$E$9999,'QUALIFIED EFH'!BP$5))</f>
        <v>133.19999999999999</v>
      </c>
      <c r="BQ66" s="476">
        <f>IF(BQ$2&lt;&gt;"",IF($C66&lt;&gt;"TBA",BQ$2/114,0),SUMIFS('HOURS&amp;CYCLES INPUT'!$F$2:$F$9999,'HOURS&amp;CYCLES INPUT'!$C$2:$C$9999,'QUALIFIED EFH'!$C66,'HOURS&amp;CYCLES INPUT'!$D$2:$D$9999,'QUALIFIED EFH'!BQ$4,'HOURS&amp;CYCLES INPUT'!$E$2:$E$9999,'QUALIFIED EFH'!BQ$5))</f>
        <v>143.15</v>
      </c>
      <c r="BR66" s="476">
        <f>IF(BR$2&lt;&gt;"",IF($C66&lt;&gt;"TBA",BR$2/114,0),SUMIFS('HOURS&amp;CYCLES INPUT'!$F$2:$F$9999,'HOURS&amp;CYCLES INPUT'!$C$2:$C$9999,'QUALIFIED EFH'!$C66,'HOURS&amp;CYCLES INPUT'!$D$2:$D$9999,'QUALIFIED EFH'!BR$4,'HOURS&amp;CYCLES INPUT'!$E$2:$E$9999,'QUALIFIED EFH'!BR$5))</f>
        <v>84.35</v>
      </c>
      <c r="BS66" s="476">
        <f>IF(BS$2&lt;&gt;"",IF($C66&lt;&gt;"TBA",BS$2/114,0),SUMIFS('HOURS&amp;CYCLES INPUT'!$F$2:$F$9999,'HOURS&amp;CYCLES INPUT'!$C$2:$C$9999,'QUALIFIED EFH'!$C66,'HOURS&amp;CYCLES INPUT'!$D$2:$D$9999,'QUALIFIED EFH'!BS$4,'HOURS&amp;CYCLES INPUT'!$E$2:$E$9999,'QUALIFIED EFH'!BS$5))</f>
        <v>55.01</v>
      </c>
      <c r="BT66" s="476">
        <f>IF(BT$2&lt;&gt;"",IF($C66&lt;&gt;"TBA",BT$2/114,0),SUMIFS('HOURS&amp;CYCLES INPUT'!$F$2:$F$9999,'HOURS&amp;CYCLES INPUT'!$C$2:$C$9999,'QUALIFIED EFH'!$C66,'HOURS&amp;CYCLES INPUT'!$D$2:$D$9999,'QUALIFIED EFH'!BT$4,'HOURS&amp;CYCLES INPUT'!$E$2:$E$9999,'QUALIFIED EFH'!BT$5))</f>
        <v>200.5</v>
      </c>
      <c r="BU66" s="476">
        <f>IF(BU$2&lt;&gt;"",IF($C66&lt;&gt;"TBA",BU$2/114,0),SUMIFS('HOURS&amp;CYCLES INPUT'!$F$2:$F$9999,'HOURS&amp;CYCLES INPUT'!$C$2:$C$9999,'QUALIFIED EFH'!$C66,'HOURS&amp;CYCLES INPUT'!$D$2:$D$9999,'QUALIFIED EFH'!BU$4,'HOURS&amp;CYCLES INPUT'!$E$2:$E$9999,'QUALIFIED EFH'!BU$5))</f>
        <v>206.65</v>
      </c>
      <c r="BV66" s="476">
        <f>IF(BV$2&lt;&gt;"",IF($C66&lt;&gt;"TBA",BV$2/114,0),SUMIFS('HOURS&amp;CYCLES INPUT'!$F$2:$F$9999,'HOURS&amp;CYCLES INPUT'!$C$2:$C$9999,'QUALIFIED EFH'!$C66,'HOURS&amp;CYCLES INPUT'!$D$2:$D$9999,'QUALIFIED EFH'!BV$4,'HOURS&amp;CYCLES INPUT'!$E$2:$E$9999,'QUALIFIED EFH'!BV$5))</f>
        <v>217.53</v>
      </c>
      <c r="BW66" s="476">
        <f>IF(BW$2&lt;&gt;"",IF($C66&lt;&gt;"TBA",BW$2/114,0),SUMIFS('HOURS&amp;CYCLES INPUT'!$F$2:$F$9999,'HOURS&amp;CYCLES INPUT'!$C$2:$C$9999,'QUALIFIED EFH'!$C66,'HOURS&amp;CYCLES INPUT'!$D$2:$D$9999,'QUALIFIED EFH'!BW$4,'HOURS&amp;CYCLES INPUT'!$E$2:$E$9999,'QUALIFIED EFH'!BW$5))</f>
        <v>286.29000000000002</v>
      </c>
      <c r="BX66" s="476">
        <f>IF(BX$2&lt;&gt;"",IF($C66&lt;&gt;"TBA",BX$2/114,0),SUMIFS('HOURS&amp;CYCLES INPUT'!$F$2:$F$9999,'HOURS&amp;CYCLES INPUT'!$C$2:$C$9999,'QUALIFIED EFH'!$C66,'HOURS&amp;CYCLES INPUT'!$D$2:$D$9999,'QUALIFIED EFH'!BX$4,'HOURS&amp;CYCLES INPUT'!$E$2:$E$9999,'QUALIFIED EFH'!BX$5))</f>
        <v>252.98</v>
      </c>
      <c r="BY66" s="476">
        <f>IF(BY$2&lt;&gt;"",IF($C66&lt;&gt;"TBA",BY$2/114,0),SUMIFS('HOURS&amp;CYCLES INPUT'!$F$2:$F$9999,'HOURS&amp;CYCLES INPUT'!$C$2:$C$9999,'QUALIFIED EFH'!$C66,'HOURS&amp;CYCLES INPUT'!$D$2:$D$9999,'QUALIFIED EFH'!BY$4,'HOURS&amp;CYCLES INPUT'!$E$2:$E$9999,'QUALIFIED EFH'!BY$5))</f>
        <v>303.55</v>
      </c>
      <c r="BZ66" s="476">
        <f>IF(BZ$2&lt;&gt;"",IF($C66&lt;&gt;"TBA",BZ$2/114,0),SUMIFS('HOURS&amp;CYCLES INPUT'!$F$2:$F$9999,'HOURS&amp;CYCLES INPUT'!$C$2:$C$9999,'QUALIFIED EFH'!$C66,'HOURS&amp;CYCLES INPUT'!$D$2:$D$9999,'QUALIFIED EFH'!BZ$4,'HOURS&amp;CYCLES INPUT'!$E$2:$E$9999,'QUALIFIED EFH'!BZ$5))</f>
        <v>192.83</v>
      </c>
      <c r="CA66" s="476">
        <f>IF(CA$2&lt;&gt;"",IF($C66&lt;&gt;"TBA",CA$2/114,0),SUMIFS('HOURS&amp;CYCLES INPUT'!$F$2:$F$9999,'HOURS&amp;CYCLES INPUT'!$C$2:$C$9999,'QUALIFIED EFH'!$C66,'HOURS&amp;CYCLES INPUT'!$D$2:$D$9999,'QUALIFIED EFH'!CA$4,'HOURS&amp;CYCLES INPUT'!$E$2:$E$9999,'QUALIFIED EFH'!CA$5))</f>
        <v>212.59</v>
      </c>
      <c r="CB66" s="476">
        <f>IF(CB$2&lt;&gt;"",IF($C66&lt;&gt;"TBA",CB$2/114,0),SUMIFS('HOURS&amp;CYCLES INPUT'!$F$2:$F$9999,'HOURS&amp;CYCLES INPUT'!$C$2:$C$9999,'QUALIFIED EFH'!$C66,'HOURS&amp;CYCLES INPUT'!$D$2:$D$9999,'QUALIFIED EFH'!CB$4,'HOURS&amp;CYCLES INPUT'!$E$2:$E$9999,'QUALIFIED EFH'!CB$5))</f>
        <v>198.88</v>
      </c>
      <c r="CC66" s="476">
        <f>IF(CC$2&lt;&gt;"",IF($C66&lt;&gt;"TBA",CC$2/114,0),SUMIFS('HOURS&amp;CYCLES INPUT'!$F$2:$F$9999,'HOURS&amp;CYCLES INPUT'!$C$2:$C$9999,'QUALIFIED EFH'!$C66,'HOURS&amp;CYCLES INPUT'!$D$2:$D$9999,'QUALIFIED EFH'!CC$4,'HOURS&amp;CYCLES INPUT'!$E$2:$E$9999,'QUALIFIED EFH'!CC$5))</f>
        <v>262.27999999999997</v>
      </c>
      <c r="CD66" s="476">
        <f>IF(CD$2&lt;&gt;"",IF($C66&lt;&gt;"TBA",CD$2/114,0),SUMIFS('HOURS&amp;CYCLES INPUT'!$F$2:$F$9999,'HOURS&amp;CYCLES INPUT'!$C$2:$C$9999,'QUALIFIED EFH'!$C66,'HOURS&amp;CYCLES INPUT'!$D$2:$D$9999,'QUALIFIED EFH'!CD$4,'HOURS&amp;CYCLES INPUT'!$E$2:$E$9999,'QUALIFIED EFH'!CD$5))</f>
        <v>243.48</v>
      </c>
      <c r="CE66" s="476">
        <f>IF(CE$2&lt;&gt;"",IF($C66&lt;&gt;"TBA",CE$2/114,0),SUMIFS('HOURS&amp;CYCLES INPUT'!$F$2:$F$9999,'HOURS&amp;CYCLES INPUT'!$C$2:$C$9999,'QUALIFIED EFH'!$C66,'HOURS&amp;CYCLES INPUT'!$D$2:$D$9999,'QUALIFIED EFH'!CE$4,'HOURS&amp;CYCLES INPUT'!$E$2:$E$9999,'QUALIFIED EFH'!CE$5))</f>
        <v>282.07</v>
      </c>
      <c r="CF66" s="476">
        <f>IF(CF$2&lt;&gt;"",IF($C66&lt;&gt;"TBA",CF$2/114,0),SUMIFS('HOURS&amp;CYCLES INPUT'!$F$2:$F$9999,'HOURS&amp;CYCLES INPUT'!$C$2:$C$9999,'QUALIFIED EFH'!$C66,'HOURS&amp;CYCLES INPUT'!$D$2:$D$9999,'QUALIFIED EFH'!CF$4,'HOURS&amp;CYCLES INPUT'!$E$2:$E$9999,'QUALIFIED EFH'!CF$5))</f>
        <v>269.67</v>
      </c>
      <c r="CG66" s="476">
        <f>IF(CG$2&lt;&gt;"",IF($C66&lt;&gt;"TBA",CG$2/114,0),SUMIFS('HOURS&amp;CYCLES INPUT'!$F$2:$F$9999,'HOURS&amp;CYCLES INPUT'!$C$2:$C$9999,'QUALIFIED EFH'!$C66,'HOURS&amp;CYCLES INPUT'!$D$2:$D$9999,'QUALIFIED EFH'!CG$4,'HOURS&amp;CYCLES INPUT'!$E$2:$E$9999,'QUALIFIED EFH'!CG$5))</f>
        <v>275.7</v>
      </c>
      <c r="CH66" s="476">
        <f>IF(CH$2&lt;&gt;"",IF($C66&lt;&gt;"TBA",CH$2/114,0),SUMIFS('HOURS&amp;CYCLES INPUT'!$F$2:$F$9999,'HOURS&amp;CYCLES INPUT'!$C$2:$C$9999,'QUALIFIED EFH'!$C66,'HOURS&amp;CYCLES INPUT'!$D$2:$D$9999,'QUALIFIED EFH'!CH$4,'HOURS&amp;CYCLES INPUT'!$E$2:$E$9999,'QUALIFIED EFH'!CH$5))</f>
        <v>268</v>
      </c>
      <c r="CI66" s="476">
        <f>IF(CI$2&lt;&gt;"",IF($C66&lt;&gt;"TBA",CI$2/114,0),SUMIFS('HOURS&amp;CYCLES INPUT'!$F$2:$F$9999,'HOURS&amp;CYCLES INPUT'!$C$2:$C$9999,'QUALIFIED EFH'!$C66,'HOURS&amp;CYCLES INPUT'!$D$2:$D$9999,'QUALIFIED EFH'!CI$4,'HOURS&amp;CYCLES INPUT'!$E$2:$E$9999,'QUALIFIED EFH'!CI$5))</f>
        <v>294.16000000000003</v>
      </c>
      <c r="CJ66" s="476">
        <f>IF(CJ$2&lt;&gt;"",IF($C66&lt;&gt;"TBA",CJ$2/114,0),SUMIFS('HOURS&amp;CYCLES INPUT'!$F$2:$F$9999,'HOURS&amp;CYCLES INPUT'!$C$2:$C$9999,'QUALIFIED EFH'!$C66,'HOURS&amp;CYCLES INPUT'!$D$2:$D$9999,'QUALIFIED EFH'!CJ$4,'HOURS&amp;CYCLES INPUT'!$E$2:$E$9999,'QUALIFIED EFH'!CJ$5))</f>
        <v>238.39</v>
      </c>
      <c r="CK66" s="476">
        <f>IF(CK$2&lt;&gt;"",IF($C66&lt;&gt;"TBA",CK$2/114,0),SUMIFS('HOURS&amp;CYCLES INPUT'!$F$2:$F$9999,'HOURS&amp;CYCLES INPUT'!$C$2:$C$9999,'QUALIFIED EFH'!$C66,'HOURS&amp;CYCLES INPUT'!$D$2:$D$9999,'QUALIFIED EFH'!CK$4,'HOURS&amp;CYCLES INPUT'!$E$2:$E$9999,'QUALIFIED EFH'!CK$5))</f>
        <v>172.3</v>
      </c>
      <c r="CL66" s="476">
        <f>IF(CL$2&lt;&gt;"",IF($C66&lt;&gt;"TBA",CL$2/114,0),SUMIFS('HOURS&amp;CYCLES INPUT'!$F$2:$F$9999,'HOURS&amp;CYCLES INPUT'!$C$2:$C$9999,'QUALIFIED EFH'!$C66,'HOURS&amp;CYCLES INPUT'!$D$2:$D$9999,'QUALIFIED EFH'!CL$4,'HOURS&amp;CYCLES INPUT'!$E$2:$E$9999,'QUALIFIED EFH'!CL$5))</f>
        <v>0</v>
      </c>
      <c r="CM66" s="476">
        <f>IF(CM$2&lt;&gt;"",IF($C66&lt;&gt;"TBA",CM$2/114,0),SUMIFS('HOURS&amp;CYCLES INPUT'!$F$2:$F$9999,'HOURS&amp;CYCLES INPUT'!$C$2:$C$9999,'QUALIFIED EFH'!$C66,'HOURS&amp;CYCLES INPUT'!$D$2:$D$9999,'QUALIFIED EFH'!CM$4,'HOURS&amp;CYCLES INPUT'!$E$2:$E$9999,'QUALIFIED EFH'!CM$5))</f>
        <v>303</v>
      </c>
      <c r="CN66" s="476">
        <f>IF(CN$2&lt;&gt;"",IF($C66&lt;&gt;"TBA",CN$2/114,0),SUMIFS('HOURS&amp;CYCLES INPUT'!$F$2:$F$9999,'HOURS&amp;CYCLES INPUT'!$C$2:$C$9999,'QUALIFIED EFH'!$C66,'HOURS&amp;CYCLES INPUT'!$D$2:$D$9999,'QUALIFIED EFH'!CN$4,'HOURS&amp;CYCLES INPUT'!$E$2:$E$9999,'QUALIFIED EFH'!CN$5))</f>
        <v>332.25</v>
      </c>
      <c r="CO66" s="476">
        <f>IF(CO$2&lt;&gt;"",IF($C66&lt;&gt;"TBA",CO$2/114,0),SUMIFS('HOURS&amp;CYCLES INPUT'!$F$2:$F$9999,'HOURS&amp;CYCLES INPUT'!$C$2:$C$9999,'QUALIFIED EFH'!$C66,'HOURS&amp;CYCLES INPUT'!$D$2:$D$9999,'QUALIFIED EFH'!CO$4,'HOURS&amp;CYCLES INPUT'!$E$2:$E$9999,'QUALIFIED EFH'!CO$5))</f>
        <v>311.7</v>
      </c>
      <c r="CP66" s="476">
        <f>IF(CP$2&lt;&gt;"",IF($C66&lt;&gt;"TBA",CP$2/114,0),SUMIFS('HOURS&amp;CYCLES INPUT'!$F$2:$F$9999,'HOURS&amp;CYCLES INPUT'!$C$2:$C$9999,'QUALIFIED EFH'!$C66,'HOURS&amp;CYCLES INPUT'!$D$2:$D$9999,'QUALIFIED EFH'!CP$4,'HOURS&amp;CYCLES INPUT'!$E$2:$E$9999,'QUALIFIED EFH'!CP$5))</f>
        <v>227.45</v>
      </c>
      <c r="CQ66" s="476">
        <f>IF(CQ$2&lt;&gt;"",IF($C66&lt;&gt;"TBA",CQ$2/114,0),SUMIFS('HOURS&amp;CYCLES INPUT'!$F$2:$F$9999,'HOURS&amp;CYCLES INPUT'!$C$2:$C$9999,'QUALIFIED EFH'!$C66,'HOURS&amp;CYCLES INPUT'!$D$2:$D$9999,'QUALIFIED EFH'!CQ$4,'HOURS&amp;CYCLES INPUT'!$E$2:$E$9999,'QUALIFIED EFH'!CQ$5))</f>
        <v>0</v>
      </c>
      <c r="CR66" s="476">
        <f>IF(CR$2&lt;&gt;"",IF($C66&lt;&gt;"TBA",CR$2/114,0),SUMIFS('HOURS&amp;CYCLES INPUT'!$F$2:$F$9999,'HOURS&amp;CYCLES INPUT'!$C$2:$C$9999,'QUALIFIED EFH'!$C66,'HOURS&amp;CYCLES INPUT'!$D$2:$D$9999,'QUALIFIED EFH'!CR$4,'HOURS&amp;CYCLES INPUT'!$E$2:$E$9999,'QUALIFIED EFH'!CR$5))</f>
        <v>0</v>
      </c>
      <c r="CS66" s="476">
        <f>IF(CS$2&lt;&gt;"",IF($C66&lt;&gt;"TBA",CS$2/114,0),SUMIFS('HOURS&amp;CYCLES INPUT'!$F$2:$F$9999,'HOURS&amp;CYCLES INPUT'!$C$2:$C$9999,'QUALIFIED EFH'!$C66,'HOURS&amp;CYCLES INPUT'!$D$2:$D$9999,'QUALIFIED EFH'!CS$4,'HOURS&amp;CYCLES INPUT'!$E$2:$E$9999,'QUALIFIED EFH'!CS$5))</f>
        <v>0</v>
      </c>
      <c r="CT66" s="476">
        <f>IF(CT$2&lt;&gt;"",IF($C66&lt;&gt;"TBA",CT$2/114,0),SUMIFS('HOURS&amp;CYCLES INPUT'!$F$2:$F$9999,'HOURS&amp;CYCLES INPUT'!$C$2:$C$9999,'QUALIFIED EFH'!$C66,'HOURS&amp;CYCLES INPUT'!$D$2:$D$9999,'QUALIFIED EFH'!CT$4,'HOURS&amp;CYCLES INPUT'!$E$2:$E$9999,'QUALIFIED EFH'!CT$5))</f>
        <v>0</v>
      </c>
      <c r="CU66" s="476">
        <f>IF(CU$2&lt;&gt;"",IF($C66&lt;&gt;"TBA",CU$2/114,0),SUMIFS('HOURS&amp;CYCLES INPUT'!$F$2:$F$9999,'HOURS&amp;CYCLES INPUT'!$C$2:$C$9999,'QUALIFIED EFH'!$C66,'HOURS&amp;CYCLES INPUT'!$D$2:$D$9999,'QUALIFIED EFH'!CU$4,'HOURS&amp;CYCLES INPUT'!$E$2:$E$9999,'QUALIFIED EFH'!CU$5))</f>
        <v>0</v>
      </c>
      <c r="CV66" s="476">
        <f>IF(CV$2&lt;&gt;"",IF($C66&lt;&gt;"TBA",CV$2/114,0),SUMIFS('HOURS&amp;CYCLES INPUT'!$F$2:$F$9999,'HOURS&amp;CYCLES INPUT'!$C$2:$C$9999,'QUALIFIED EFH'!$C66,'HOURS&amp;CYCLES INPUT'!$D$2:$D$9999,'QUALIFIED EFH'!CV$4,'HOURS&amp;CYCLES INPUT'!$E$2:$E$9999,'QUALIFIED EFH'!CV$5))</f>
        <v>0</v>
      </c>
      <c r="CW66" s="476">
        <f>IF(CW$2&lt;&gt;"",IF($C66&lt;&gt;"TBA",CW$2/114,0),SUMIFS('HOURS&amp;CYCLES INPUT'!$F$2:$F$9999,'HOURS&amp;CYCLES INPUT'!$C$2:$C$9999,'QUALIFIED EFH'!$C66,'HOURS&amp;CYCLES INPUT'!$D$2:$D$9999,'QUALIFIED EFH'!CW$4,'HOURS&amp;CYCLES INPUT'!$E$2:$E$9999,'QUALIFIED EFH'!CW$5))</f>
        <v>0</v>
      </c>
      <c r="CX66" s="476">
        <f>IF(CX$2&lt;&gt;"",IF($C66&lt;&gt;"TBA",CX$2/114,0),SUMIFS('HOURS&amp;CYCLES INPUT'!$F$2:$F$9999,'HOURS&amp;CYCLES INPUT'!$C$2:$C$9999,'QUALIFIED EFH'!$C66,'HOURS&amp;CYCLES INPUT'!$D$2:$D$9999,'QUALIFIED EFH'!CX$4,'HOURS&amp;CYCLES INPUT'!$E$2:$E$9999,'QUALIFIED EFH'!CX$5))</f>
        <v>0</v>
      </c>
      <c r="CY66" s="476">
        <f>IF(CY$2&lt;&gt;"",IF($C66&lt;&gt;"TBA",CY$2/114,0),SUMIFS('HOURS&amp;CYCLES INPUT'!$F$2:$F$9999,'HOURS&amp;CYCLES INPUT'!$C$2:$C$9999,'QUALIFIED EFH'!$C66,'HOURS&amp;CYCLES INPUT'!$D$2:$D$9999,'QUALIFIED EFH'!CY$4,'HOURS&amp;CYCLES INPUT'!$E$2:$E$9999,'QUALIFIED EFH'!CY$5))</f>
        <v>0</v>
      </c>
      <c r="CZ66" s="476">
        <f>IF(CZ$2&lt;&gt;"",IF($C66&lt;&gt;"TBA",CZ$2/114,0),SUMIFS('HOURS&amp;CYCLES INPUT'!$F$2:$F$9999,'HOURS&amp;CYCLES INPUT'!$C$2:$C$9999,'QUALIFIED EFH'!$C66,'HOURS&amp;CYCLES INPUT'!$D$2:$D$9999,'QUALIFIED EFH'!CZ$4,'HOURS&amp;CYCLES INPUT'!$E$2:$E$9999,'QUALIFIED EFH'!CZ$5))</f>
        <v>221.36</v>
      </c>
      <c r="DA66" s="476">
        <f>IF(DA$2&lt;&gt;"",IF($C66&lt;&gt;"TBA",DA$2/114,0),SUMIFS('HOURS&amp;CYCLES INPUT'!$F$2:$F$9999,'HOURS&amp;CYCLES INPUT'!$C$2:$C$9999,'QUALIFIED EFH'!$C66,'HOURS&amp;CYCLES INPUT'!$D$2:$D$9999,'QUALIFIED EFH'!DA$4,'HOURS&amp;CYCLES INPUT'!$E$2:$E$9999,'QUALIFIED EFH'!DA$5))</f>
        <v>368.49</v>
      </c>
      <c r="DB66" s="476">
        <f>IF(DB$2&lt;&gt;"",IF($C66&lt;&gt;"TBA",DB$2/114,0),SUMIFS('HOURS&amp;CYCLES INPUT'!$F$2:$F$9999,'HOURS&amp;CYCLES INPUT'!$C$2:$C$9999,'QUALIFIED EFH'!$C66,'HOURS&amp;CYCLES INPUT'!$D$2:$D$9999,'QUALIFIED EFH'!DB$4,'HOURS&amp;CYCLES INPUT'!$E$2:$E$9999,'QUALIFIED EFH'!DB$5))</f>
        <v>342.13</v>
      </c>
      <c r="DC66" s="476">
        <f>IF(DC$2&lt;&gt;"",IF($C66&lt;&gt;"TBA",DC$2/114,0),SUMIFS('HOURS&amp;CYCLES INPUT'!$F$2:$F$9999,'HOURS&amp;CYCLES INPUT'!$C$2:$C$9999,'QUALIFIED EFH'!$C66,'HOURS&amp;CYCLES INPUT'!$D$2:$D$9999,'QUALIFIED EFH'!DC$4,'HOURS&amp;CYCLES INPUT'!$E$2:$E$9999,'QUALIFIED EFH'!DC$5))</f>
        <v>374.33</v>
      </c>
      <c r="DD66" s="476">
        <f>IF(DD$2&lt;&gt;"",IF($C66&lt;&gt;"TBA",DD$2/114,0),SUMIFS('HOURS&amp;CYCLES INPUT'!$F$2:$F$9999,'HOURS&amp;CYCLES INPUT'!$C$2:$C$9999,'QUALIFIED EFH'!$C66,'HOURS&amp;CYCLES INPUT'!$D$2:$D$9999,'QUALIFIED EFH'!DD$4,'HOURS&amp;CYCLES INPUT'!$E$2:$E$9999,'QUALIFIED EFH'!DD$5))</f>
        <v>400.19</v>
      </c>
      <c r="DE66" s="476">
        <f>IF(DE$2&lt;&gt;"",IF($C66&lt;&gt;"TBA",DE$2/114,0),SUMIFS('HOURS&amp;CYCLES INPUT'!$F$2:$F$9999,'HOURS&amp;CYCLES INPUT'!$C$2:$C$9999,'QUALIFIED EFH'!$C66,'HOURS&amp;CYCLES INPUT'!$D$2:$D$9999,'QUALIFIED EFH'!DE$4,'HOURS&amp;CYCLES INPUT'!$E$2:$E$9999,'QUALIFIED EFH'!DE$5))</f>
        <v>395.6</v>
      </c>
      <c r="DF66" s="476">
        <f>IF(DF$2&lt;&gt;"",IF($C66&lt;&gt;"TBA",DF$2/114,0),SUMIFS('HOURS&amp;CYCLES INPUT'!$F$2:$F$9999,'HOURS&amp;CYCLES INPUT'!$C$2:$C$9999,'QUALIFIED EFH'!$C66,'HOURS&amp;CYCLES INPUT'!$D$2:$D$9999,'QUALIFIED EFH'!DF$4,'HOURS&amp;CYCLES INPUT'!$E$2:$E$9999,'QUALIFIED EFH'!DF$5))</f>
        <v>371.48</v>
      </c>
      <c r="DG66" s="476">
        <f>IF(DG$2&lt;&gt;"",IF($C66&lt;&gt;"TBA",DG$2/114,0),SUMIFS('HOURS&amp;CYCLES INPUT'!$F$2:$F$9999,'HOURS&amp;CYCLES INPUT'!$C$2:$C$9999,'QUALIFIED EFH'!$C66,'HOURS&amp;CYCLES INPUT'!$D$2:$D$9999,'QUALIFIED EFH'!DG$4,'HOURS&amp;CYCLES INPUT'!$E$2:$E$9999,'QUALIFIED EFH'!DG$5))</f>
        <v>327.8</v>
      </c>
      <c r="DH66" s="476">
        <f>IF(DH$2&lt;&gt;"",IF($C66&lt;&gt;"TBA",DH$2/114,0),SUMIFS('HOURS&amp;CYCLES INPUT'!$F$2:$F$9999,'HOURS&amp;CYCLES INPUT'!$C$2:$C$9999,'QUALIFIED EFH'!$C66,'HOURS&amp;CYCLES INPUT'!$D$2:$D$9999,'QUALIFIED EFH'!DH$4,'HOURS&amp;CYCLES INPUT'!$E$2:$E$9999,'QUALIFIED EFH'!DH$5))</f>
        <v>0</v>
      </c>
      <c r="DI66" s="476">
        <f>IF(DI$2&lt;&gt;"",IF($C66&lt;&gt;"TBA",DI$2/114,0),SUMIFS('HOURS&amp;CYCLES INPUT'!$F$2:$F$9999,'HOURS&amp;CYCLES INPUT'!$C$2:$C$9999,'QUALIFIED EFH'!$C66,'HOURS&amp;CYCLES INPUT'!$D$2:$D$9999,'QUALIFIED EFH'!DI$4,'HOURS&amp;CYCLES INPUT'!$E$2:$E$9999,'QUALIFIED EFH'!DI$5))</f>
        <v>0</v>
      </c>
      <c r="DJ66" s="476">
        <f>IF(DJ$2&lt;&gt;"",IF($C66&lt;&gt;"TBA",DJ$2/114,0),SUMIFS('HOURS&amp;CYCLES INPUT'!$F$2:$F$9999,'HOURS&amp;CYCLES INPUT'!$C$2:$C$9999,'QUALIFIED EFH'!$C66,'HOURS&amp;CYCLES INPUT'!$D$2:$D$9999,'QUALIFIED EFH'!DJ$4,'HOURS&amp;CYCLES INPUT'!$E$2:$E$9999,'QUALIFIED EFH'!DJ$5))</f>
        <v>0</v>
      </c>
      <c r="DK66" s="476">
        <f>IF(DK$2&lt;&gt;"",IF($C66&lt;&gt;"TBA",DK$2/114,0),SUMIFS('HOURS&amp;CYCLES INPUT'!$F$2:$F$9999,'HOURS&amp;CYCLES INPUT'!$C$2:$C$9999,'QUALIFIED EFH'!$C66,'HOURS&amp;CYCLES INPUT'!$D$2:$D$9999,'QUALIFIED EFH'!DK$4,'HOURS&amp;CYCLES INPUT'!$E$2:$E$9999,'QUALIFIED EFH'!DK$5))</f>
        <v>0</v>
      </c>
      <c r="DL66" s="476">
        <f>IF(DL$2&lt;&gt;"",IF($C66&lt;&gt;"TBA",DL$2/114,0),SUMIFS('HOURS&amp;CYCLES INPUT'!$F$2:$F$9999,'HOURS&amp;CYCLES INPUT'!$C$2:$C$9999,'QUALIFIED EFH'!$C66,'HOURS&amp;CYCLES INPUT'!$D$2:$D$9999,'QUALIFIED EFH'!DL$4,'HOURS&amp;CYCLES INPUT'!$E$2:$E$9999,'QUALIFIED EFH'!DL$5))</f>
        <v>0</v>
      </c>
      <c r="DM66" s="476">
        <f>IF(DM$2&lt;&gt;"",IF($C66&lt;&gt;"TBA",DM$2/114,0),SUMIFS('HOURS&amp;CYCLES INPUT'!$F$2:$F$9999,'HOURS&amp;CYCLES INPUT'!$C$2:$C$9999,'QUALIFIED EFH'!$C66,'HOURS&amp;CYCLES INPUT'!$D$2:$D$9999,'QUALIFIED EFH'!DM$4,'HOURS&amp;CYCLES INPUT'!$E$2:$E$9999,'QUALIFIED EFH'!DM$5))</f>
        <v>0</v>
      </c>
      <c r="DN66" s="476">
        <f>IF(DN$2&lt;&gt;"",IF($C66&lt;&gt;"TBA",DN$2/114,0),SUMIFS('HOURS&amp;CYCLES INPUT'!$F$2:$F$9999,'HOURS&amp;CYCLES INPUT'!$C$2:$C$9999,'QUALIFIED EFH'!$C66,'HOURS&amp;CYCLES INPUT'!$D$2:$D$9999,'QUALIFIED EFH'!DN$4,'HOURS&amp;CYCLES INPUT'!$E$2:$E$9999,'QUALIFIED EFH'!DN$5))</f>
        <v>0</v>
      </c>
      <c r="DO66" s="476">
        <f>IF(DO$2&lt;&gt;"",IF($C66&lt;&gt;"TBA",DO$2/114,0),SUMIFS('HOURS&amp;CYCLES INPUT'!$F$2:$F$9999,'HOURS&amp;CYCLES INPUT'!$C$2:$C$9999,'QUALIFIED EFH'!$C66,'HOURS&amp;CYCLES INPUT'!$D$2:$D$9999,'QUALIFIED EFH'!DO$4,'HOURS&amp;CYCLES INPUT'!$E$2:$E$9999,'QUALIFIED EFH'!DO$5))</f>
        <v>0</v>
      </c>
      <c r="DP66" s="476">
        <f>IF(DP$2&lt;&gt;"",IF($C66&lt;&gt;"TBA",DP$2/114,0),SUMIFS('HOURS&amp;CYCLES INPUT'!$F$2:$F$9999,'HOURS&amp;CYCLES INPUT'!$C$2:$C$9999,'QUALIFIED EFH'!$C66,'HOURS&amp;CYCLES INPUT'!$D$2:$D$9999,'QUALIFIED EFH'!DP$4,'HOURS&amp;CYCLES INPUT'!$E$2:$E$9999,'QUALIFIED EFH'!DP$5))</f>
        <v>0</v>
      </c>
      <c r="DQ66" s="476">
        <f>IF(DQ$2&lt;&gt;"",IF($C66&lt;&gt;"TBA",DQ$2/114,0),SUMIFS('HOURS&amp;CYCLES INPUT'!$F$2:$F$9999,'HOURS&amp;CYCLES INPUT'!$C$2:$C$9999,'QUALIFIED EFH'!$C66,'HOURS&amp;CYCLES INPUT'!$D$2:$D$9999,'QUALIFIED EFH'!DQ$4,'HOURS&amp;CYCLES INPUT'!$E$2:$E$9999,'QUALIFIED EFH'!DQ$5))</f>
        <v>0</v>
      </c>
      <c r="DR66" s="476">
        <f>IF(DR$2&lt;&gt;"",IF($C66&lt;&gt;"TBA",DR$2/114,0),SUMIFS('HOURS&amp;CYCLES INPUT'!$F$2:$F$9999,'HOURS&amp;CYCLES INPUT'!$C$2:$C$9999,'QUALIFIED EFH'!$C66,'HOURS&amp;CYCLES INPUT'!$D$2:$D$9999,'QUALIFIED EFH'!DR$4,'HOURS&amp;CYCLES INPUT'!$E$2:$E$9999,'QUALIFIED EFH'!DR$5))</f>
        <v>0</v>
      </c>
      <c r="DS66" s="476">
        <f>IF(DS$2&lt;&gt;"",IF($C66&lt;&gt;"TBA",DS$2/114,0),SUMIFS('HOURS&amp;CYCLES INPUT'!$F$2:$F$9999,'HOURS&amp;CYCLES INPUT'!$C$2:$C$9999,'QUALIFIED EFH'!$C66,'HOURS&amp;CYCLES INPUT'!$D$2:$D$9999,'QUALIFIED EFH'!DS$4,'HOURS&amp;CYCLES INPUT'!$E$2:$E$9999,'QUALIFIED EFH'!DS$5))</f>
        <v>0</v>
      </c>
      <c r="DT66" s="476">
        <f>IF(DT$2&lt;&gt;"",IF($C66&lt;&gt;"TBA",DT$2/114,0),SUMIFS('HOURS&amp;CYCLES INPUT'!$F$2:$F$9999,'HOURS&amp;CYCLES INPUT'!$C$2:$C$9999,'QUALIFIED EFH'!$C66,'HOURS&amp;CYCLES INPUT'!$D$2:$D$9999,'QUALIFIED EFH'!DT$4,'HOURS&amp;CYCLES INPUT'!$E$2:$E$9999,'QUALIFIED EFH'!DT$5))</f>
        <v>0</v>
      </c>
      <c r="DU66" s="476">
        <f>IF(DU$2&lt;&gt;"",IF($C66&lt;&gt;"TBA",DU$2/114,0),SUMIFS('HOURS&amp;CYCLES INPUT'!$F$2:$F$9999,'HOURS&amp;CYCLES INPUT'!$C$2:$C$9999,'QUALIFIED EFH'!$C66,'HOURS&amp;CYCLES INPUT'!$D$2:$D$9999,'QUALIFIED EFH'!DU$4,'HOURS&amp;CYCLES INPUT'!$E$2:$E$9999,'QUALIFIED EFH'!DU$5))</f>
        <v>0</v>
      </c>
      <c r="DV66" s="476">
        <f>IF(DV$2&lt;&gt;"",IF($C66&lt;&gt;"TBA",DV$2/114,0),SUMIFS('HOURS&amp;CYCLES INPUT'!$F$2:$F$9999,'HOURS&amp;CYCLES INPUT'!$C$2:$C$9999,'QUALIFIED EFH'!$C66,'HOURS&amp;CYCLES INPUT'!$D$2:$D$9999,'QUALIFIED EFH'!DV$4,'HOURS&amp;CYCLES INPUT'!$E$2:$E$9999,'QUALIFIED EFH'!DV$5))</f>
        <v>0</v>
      </c>
      <c r="DW66" s="476">
        <f>IF(DW$2&lt;&gt;"",IF($C66&lt;&gt;"TBA",DW$2/114,0),SUMIFS('HOURS&amp;CYCLES INPUT'!$F$2:$F$9999,'HOURS&amp;CYCLES INPUT'!$C$2:$C$9999,'QUALIFIED EFH'!$C66,'HOURS&amp;CYCLES INPUT'!$D$2:$D$9999,'QUALIFIED EFH'!DW$4,'HOURS&amp;CYCLES INPUT'!$E$2:$E$9999,'QUALIFIED EFH'!DW$5))</f>
        <v>0</v>
      </c>
      <c r="DX66" s="476">
        <f>IF(DX$2&lt;&gt;"",IF($C66&lt;&gt;"TBA",DX$2/114,0),SUMIFS('HOURS&amp;CYCLES INPUT'!$F$2:$F$9999,'HOURS&amp;CYCLES INPUT'!$C$2:$C$9999,'QUALIFIED EFH'!$C66,'HOURS&amp;CYCLES INPUT'!$D$2:$D$9999,'QUALIFIED EFH'!DX$4,'HOURS&amp;CYCLES INPUT'!$E$2:$E$9999,'QUALIFIED EFH'!DX$5))</f>
        <v>0</v>
      </c>
      <c r="DY66" s="476">
        <f>IF(DY$2&lt;&gt;"",IF($C66&lt;&gt;"TBA",DY$2/114,0),SUMIFS('HOURS&amp;CYCLES INPUT'!$F$2:$F$9999,'HOURS&amp;CYCLES INPUT'!$C$2:$C$9999,'QUALIFIED EFH'!$C66,'HOURS&amp;CYCLES INPUT'!$D$2:$D$9999,'QUALIFIED EFH'!DY$4,'HOURS&amp;CYCLES INPUT'!$E$2:$E$9999,'QUALIFIED EFH'!DY$5))</f>
        <v>0</v>
      </c>
      <c r="DZ66" s="476">
        <f>IF(DZ$2&lt;&gt;"",IF($C66&lt;&gt;"TBA",DZ$2/114,0),SUMIFS('HOURS&amp;CYCLES INPUT'!$F$2:$F$9999,'HOURS&amp;CYCLES INPUT'!$C$2:$C$9999,'QUALIFIED EFH'!$C66,'HOURS&amp;CYCLES INPUT'!$D$2:$D$9999,'QUALIFIED EFH'!DZ$4,'HOURS&amp;CYCLES INPUT'!$E$2:$E$9999,'QUALIFIED EFH'!DZ$5))</f>
        <v>0</v>
      </c>
      <c r="EA66" s="476">
        <f>IF(EA$2&lt;&gt;"",IF($C66&lt;&gt;"TBA",EA$2/114,0),SUMIFS('HOURS&amp;CYCLES INPUT'!$F$2:$F$9999,'HOURS&amp;CYCLES INPUT'!$C$2:$C$9999,'QUALIFIED EFH'!$C66,'HOURS&amp;CYCLES INPUT'!$D$2:$D$9999,'QUALIFIED EFH'!EA$4,'HOURS&amp;CYCLES INPUT'!$E$2:$E$9999,'QUALIFIED EFH'!EA$5))</f>
        <v>0</v>
      </c>
      <c r="EB66" s="476">
        <f>IF(EB$2&lt;&gt;"",IF($C66&lt;&gt;"TBA",EB$2/114,0),SUMIFS('HOURS&amp;CYCLES INPUT'!$F$2:$F$9999,'HOURS&amp;CYCLES INPUT'!$C$2:$C$9999,'QUALIFIED EFH'!$C66,'HOURS&amp;CYCLES INPUT'!$D$2:$D$9999,'QUALIFIED EFH'!EB$4,'HOURS&amp;CYCLES INPUT'!$E$2:$E$9999,'QUALIFIED EFH'!EB$5))</f>
        <v>0</v>
      </c>
      <c r="EC66" s="476">
        <f>IF(EC$2&lt;&gt;"",IF($C66&lt;&gt;"TBA",EC$2/114,0),SUMIFS('HOURS&amp;CYCLES INPUT'!$F$2:$F$9999,'HOURS&amp;CYCLES INPUT'!$C$2:$C$9999,'QUALIFIED EFH'!$C66,'HOURS&amp;CYCLES INPUT'!$D$2:$D$9999,'QUALIFIED EFH'!EC$4,'HOURS&amp;CYCLES INPUT'!$E$2:$E$9999,'QUALIFIED EFH'!EC$5))</f>
        <v>0</v>
      </c>
      <c r="ED66" s="476">
        <f>IF(ED$2&lt;&gt;"",IF($C66&lt;&gt;"TBA",ED$2/114,0),SUMIFS('HOURS&amp;CYCLES INPUT'!$F$2:$F$9999,'HOURS&amp;CYCLES INPUT'!$C$2:$C$9999,'QUALIFIED EFH'!$C66,'HOURS&amp;CYCLES INPUT'!$D$2:$D$9999,'QUALIFIED EFH'!ED$4,'HOURS&amp;CYCLES INPUT'!$E$2:$E$9999,'QUALIFIED EFH'!ED$5))</f>
        <v>0</v>
      </c>
      <c r="EE66" s="476">
        <f>IF(EE$2&lt;&gt;"",IF($C66&lt;&gt;"TBA",EE$2/114,0),SUMIFS('HOURS&amp;CYCLES INPUT'!$F$2:$F$9999,'HOURS&amp;CYCLES INPUT'!$C$2:$C$9999,'QUALIFIED EFH'!$C66,'HOURS&amp;CYCLES INPUT'!$D$2:$D$9999,'QUALIFIED EFH'!EE$4,'HOURS&amp;CYCLES INPUT'!$E$2:$E$9999,'QUALIFIED EFH'!EE$5))</f>
        <v>0</v>
      </c>
      <c r="EF66" s="476">
        <f>IF(EF$2&lt;&gt;"",IF($C66&lt;&gt;"TBA",EF$2/114,0),SUMIFS('HOURS&amp;CYCLES INPUT'!$F$2:$F$9999,'HOURS&amp;CYCLES INPUT'!$C$2:$C$9999,'QUALIFIED EFH'!$C66,'HOURS&amp;CYCLES INPUT'!$D$2:$D$9999,'QUALIFIED EFH'!EF$4,'HOURS&amp;CYCLES INPUT'!$E$2:$E$9999,'QUALIFIED EFH'!EF$5))</f>
        <v>0</v>
      </c>
      <c r="EG66" s="476">
        <f>IF(EG$2&lt;&gt;"",IF($C66&lt;&gt;"TBA",EG$2/114,0),SUMIFS('HOURS&amp;CYCLES INPUT'!$F$2:$F$9999,'HOURS&amp;CYCLES INPUT'!$C$2:$C$9999,'QUALIFIED EFH'!$C66,'HOURS&amp;CYCLES INPUT'!$D$2:$D$9999,'QUALIFIED EFH'!EG$4,'HOURS&amp;CYCLES INPUT'!$E$2:$E$9999,'QUALIFIED EFH'!EG$5))</f>
        <v>0</v>
      </c>
      <c r="EH66" s="476">
        <f>IF(EH$2&lt;&gt;"",IF($C66&lt;&gt;"TBA",EH$2/114,0),SUMIFS('HOURS&amp;CYCLES INPUT'!$F$2:$F$9999,'HOURS&amp;CYCLES INPUT'!$C$2:$C$9999,'QUALIFIED EFH'!$C66,'HOURS&amp;CYCLES INPUT'!$D$2:$D$9999,'QUALIFIED EFH'!EH$4,'HOURS&amp;CYCLES INPUT'!$E$2:$E$9999,'QUALIFIED EFH'!EH$5))</f>
        <v>0</v>
      </c>
      <c r="EI66" s="476">
        <f>IF(EI$2&lt;&gt;"",IF($C66&lt;&gt;"TBA",EI$2/114,0),SUMIFS('HOURS&amp;CYCLES INPUT'!$F$2:$F$9999,'HOURS&amp;CYCLES INPUT'!$C$2:$C$9999,'QUALIFIED EFH'!$C66,'HOURS&amp;CYCLES INPUT'!$D$2:$D$9999,'QUALIFIED EFH'!EI$4,'HOURS&amp;CYCLES INPUT'!$E$2:$E$9999,'QUALIFIED EFH'!EI$5))</f>
        <v>0</v>
      </c>
      <c r="EJ66" s="476">
        <f>IF(EJ$2&lt;&gt;"",IF($C66&lt;&gt;"TBA",EJ$2/114,0),SUMIFS('HOURS&amp;CYCLES INPUT'!$F$2:$F$9999,'HOURS&amp;CYCLES INPUT'!$C$2:$C$9999,'QUALIFIED EFH'!$C66,'HOURS&amp;CYCLES INPUT'!$D$2:$D$9999,'QUALIFIED EFH'!EJ$4,'HOURS&amp;CYCLES INPUT'!$E$2:$E$9999,'QUALIFIED EFH'!EJ$5))</f>
        <v>0</v>
      </c>
      <c r="EK66" s="476">
        <f>IF(EK$2&lt;&gt;"",IF($C66&lt;&gt;"TBA",EK$2/114,0),SUMIFS('HOURS&amp;CYCLES INPUT'!$F$2:$F$9999,'HOURS&amp;CYCLES INPUT'!$C$2:$C$9999,'QUALIFIED EFH'!$C66,'HOURS&amp;CYCLES INPUT'!$D$2:$D$9999,'QUALIFIED EFH'!EK$4,'HOURS&amp;CYCLES INPUT'!$E$2:$E$9999,'QUALIFIED EFH'!EK$5))</f>
        <v>0</v>
      </c>
      <c r="EL66" s="476">
        <f>IF(EL$2&lt;&gt;"",IF($C66&lt;&gt;"TBA",EL$2/114,0),SUMIFS('HOURS&amp;CYCLES INPUT'!$F$2:$F$9999,'HOURS&amp;CYCLES INPUT'!$C$2:$C$9999,'QUALIFIED EFH'!$C66,'HOURS&amp;CYCLES INPUT'!$D$2:$D$9999,'QUALIFIED EFH'!EL$4,'HOURS&amp;CYCLES INPUT'!$E$2:$E$9999,'QUALIFIED EFH'!EL$5))</f>
        <v>0</v>
      </c>
      <c r="EM66" s="476">
        <f>IF(EM$2&lt;&gt;"",IF($C66&lt;&gt;"TBA",EM$2/114,0),SUMIFS('HOURS&amp;CYCLES INPUT'!$F$2:$F$9999,'HOURS&amp;CYCLES INPUT'!$C$2:$C$9999,'QUALIFIED EFH'!$C66,'HOURS&amp;CYCLES INPUT'!$D$2:$D$9999,'QUALIFIED EFH'!EM$4,'HOURS&amp;CYCLES INPUT'!$E$2:$E$9999,'QUALIFIED EFH'!EM$5))</f>
        <v>0</v>
      </c>
      <c r="EN66" s="476">
        <f>IF(EN$2&lt;&gt;"",IF($C66&lt;&gt;"TBA",EN$2/114,0),SUMIFS('HOURS&amp;CYCLES INPUT'!$F$2:$F$9999,'HOURS&amp;CYCLES INPUT'!$C$2:$C$9999,'QUALIFIED EFH'!$C66,'HOURS&amp;CYCLES INPUT'!$D$2:$D$9999,'QUALIFIED EFH'!EN$4,'HOURS&amp;CYCLES INPUT'!$E$2:$E$9999,'QUALIFIED EFH'!EN$5))</f>
        <v>0</v>
      </c>
      <c r="EO66" s="476">
        <f>IF(EO$2&lt;&gt;"",IF($C66&lt;&gt;"TBA",EO$2/114,0),SUMIFS('HOURS&amp;CYCLES INPUT'!$F$2:$F$9999,'HOURS&amp;CYCLES INPUT'!$C$2:$C$9999,'QUALIFIED EFH'!$C66,'HOURS&amp;CYCLES INPUT'!$D$2:$D$9999,'QUALIFIED EFH'!EO$4,'HOURS&amp;CYCLES INPUT'!$E$2:$E$9999,'QUALIFIED EFH'!EO$5))</f>
        <v>0</v>
      </c>
      <c r="EP66" s="476">
        <f>IF(EP$2&lt;&gt;"",IF($C66&lt;&gt;"TBA",EP$2/114,0),SUMIFS('HOURS&amp;CYCLES INPUT'!$F$2:$F$9999,'HOURS&amp;CYCLES INPUT'!$C$2:$C$9999,'QUALIFIED EFH'!$C66,'HOURS&amp;CYCLES INPUT'!$D$2:$D$9999,'QUALIFIED EFH'!EP$4,'HOURS&amp;CYCLES INPUT'!$E$2:$E$9999,'QUALIFIED EFH'!EP$5))</f>
        <v>0</v>
      </c>
      <c r="EQ66" s="476">
        <f>IF(EQ$2&lt;&gt;"",IF($C66&lt;&gt;"TBA",EQ$2/114,0),SUMIFS('HOURS&amp;CYCLES INPUT'!$F$2:$F$9999,'HOURS&amp;CYCLES INPUT'!$C$2:$C$9999,'QUALIFIED EFH'!$C66,'HOURS&amp;CYCLES INPUT'!$D$2:$D$9999,'QUALIFIED EFH'!EQ$4,'HOURS&amp;CYCLES INPUT'!$E$2:$E$9999,'QUALIFIED EFH'!EQ$5))</f>
        <v>0</v>
      </c>
      <c r="ER66" s="476">
        <f>IF(ER$2&lt;&gt;"",IF($C66&lt;&gt;"TBA",ER$2/114,0),SUMIFS('HOURS&amp;CYCLES INPUT'!$F$2:$F$9999,'HOURS&amp;CYCLES INPUT'!$C$2:$C$9999,'QUALIFIED EFH'!$C66,'HOURS&amp;CYCLES INPUT'!$D$2:$D$9999,'QUALIFIED EFH'!ER$4,'HOURS&amp;CYCLES INPUT'!$E$2:$E$9999,'QUALIFIED EFH'!ER$5))</f>
        <v>0</v>
      </c>
      <c r="ES66" s="476">
        <f>IF(ES$2&lt;&gt;"",IF($C66&lt;&gt;"TBA",ES$2/114,0),SUMIFS('HOURS&amp;CYCLES INPUT'!$F$2:$F$9999,'HOURS&amp;CYCLES INPUT'!$C$2:$C$9999,'QUALIFIED EFH'!$C66,'HOURS&amp;CYCLES INPUT'!$D$2:$D$9999,'QUALIFIED EFH'!ES$4,'HOURS&amp;CYCLES INPUT'!$E$2:$E$9999,'QUALIFIED EFH'!ES$5))</f>
        <v>0</v>
      </c>
      <c r="ET66" s="476">
        <f>IF(ET$2&lt;&gt;"",IF($C66&lt;&gt;"TBA",ET$2/114,0),SUMIFS('HOURS&amp;CYCLES INPUT'!$F$2:$F$9999,'HOURS&amp;CYCLES INPUT'!$C$2:$C$9999,'QUALIFIED EFH'!$C66,'HOURS&amp;CYCLES INPUT'!$D$2:$D$9999,'QUALIFIED EFH'!ET$4,'HOURS&amp;CYCLES INPUT'!$E$2:$E$9999,'QUALIFIED EFH'!ET$5))</f>
        <v>0</v>
      </c>
      <c r="EU66" s="476">
        <f>IF(EU$2&lt;&gt;"",IF($C66&lt;&gt;"TBA",EU$2/114,0),SUMIFS('HOURS&amp;CYCLES INPUT'!$F$2:$F$9999,'HOURS&amp;CYCLES INPUT'!$C$2:$C$9999,'QUALIFIED EFH'!$C66,'HOURS&amp;CYCLES INPUT'!$D$2:$D$9999,'QUALIFIED EFH'!EU$4,'HOURS&amp;CYCLES INPUT'!$E$2:$E$9999,'QUALIFIED EFH'!EU$5))</f>
        <v>0</v>
      </c>
      <c r="EV66" s="476">
        <f>IF(EV$2&lt;&gt;"",IF($C66&lt;&gt;"TBA",EV$2/114,0),SUMIFS('HOURS&amp;CYCLES INPUT'!$F$2:$F$9999,'HOURS&amp;CYCLES INPUT'!$C$2:$C$9999,'QUALIFIED EFH'!$C66,'HOURS&amp;CYCLES INPUT'!$D$2:$D$9999,'QUALIFIED EFH'!EV$4,'HOURS&amp;CYCLES INPUT'!$E$2:$E$9999,'QUALIFIED EFH'!EV$5))</f>
        <v>0</v>
      </c>
      <c r="EW66" s="476">
        <f>IF(EW$2&lt;&gt;"",IF($C66&lt;&gt;"TBA",EW$2/114,0),SUMIFS('HOURS&amp;CYCLES INPUT'!$F$2:$F$9999,'HOURS&amp;CYCLES INPUT'!$C$2:$C$9999,'QUALIFIED EFH'!$C66,'HOURS&amp;CYCLES INPUT'!$D$2:$D$9999,'QUALIFIED EFH'!EW$4,'HOURS&amp;CYCLES INPUT'!$E$2:$E$9999,'QUALIFIED EFH'!EW$5))</f>
        <v>0</v>
      </c>
      <c r="EX66" s="476">
        <f>IF(EX$2&lt;&gt;"",IF($C66&lt;&gt;"TBA",EX$2/114,0),SUMIFS('HOURS&amp;CYCLES INPUT'!$F$2:$F$9999,'HOURS&amp;CYCLES INPUT'!$C$2:$C$9999,'QUALIFIED EFH'!$C66,'HOURS&amp;CYCLES INPUT'!$D$2:$D$9999,'QUALIFIED EFH'!EX$4,'HOURS&amp;CYCLES INPUT'!$E$2:$E$9999,'QUALIFIED EFH'!EX$5))</f>
        <v>0</v>
      </c>
      <c r="EY66" s="476">
        <f>IF(EY$2&lt;&gt;"",IF($C66&lt;&gt;"TBA",EY$2/114,0),SUMIFS('HOURS&amp;CYCLES INPUT'!$F$2:$F$9999,'HOURS&amp;CYCLES INPUT'!$C$2:$C$9999,'QUALIFIED EFH'!$C66,'HOURS&amp;CYCLES INPUT'!$D$2:$D$9999,'QUALIFIED EFH'!EY$4,'HOURS&amp;CYCLES INPUT'!$E$2:$E$9999,'QUALIFIED EFH'!EY$5))</f>
        <v>0</v>
      </c>
      <c r="EZ66" s="476">
        <f>IF(EZ$2&lt;&gt;"",IF($C66&lt;&gt;"TBA",EZ$2/114,0),SUMIFS('HOURS&amp;CYCLES INPUT'!$F$2:$F$9999,'HOURS&amp;CYCLES INPUT'!$C$2:$C$9999,'QUALIFIED EFH'!$C66,'HOURS&amp;CYCLES INPUT'!$D$2:$D$9999,'QUALIFIED EFH'!EZ$4,'HOURS&amp;CYCLES INPUT'!$E$2:$E$9999,'QUALIFIED EFH'!EZ$5))</f>
        <v>0</v>
      </c>
      <c r="FA66" s="476">
        <f>IF(FA$2&lt;&gt;"",IF($C66&lt;&gt;"TBA",FA$2/114,0),SUMIFS('HOURS&amp;CYCLES INPUT'!$F$2:$F$9999,'HOURS&amp;CYCLES INPUT'!$C$2:$C$9999,'QUALIFIED EFH'!$C66,'HOURS&amp;CYCLES INPUT'!$D$2:$D$9999,'QUALIFIED EFH'!FA$4,'HOURS&amp;CYCLES INPUT'!$E$2:$E$9999,'QUALIFIED EFH'!FA$5))</f>
        <v>0</v>
      </c>
      <c r="FB66" s="476">
        <f>IF(FB$2&lt;&gt;"",IF($C66&lt;&gt;"TBA",FB$2/114,0),SUMIFS('HOURS&amp;CYCLES INPUT'!$F$2:$F$9999,'HOURS&amp;CYCLES INPUT'!$C$2:$C$9999,'QUALIFIED EFH'!$C66,'HOURS&amp;CYCLES INPUT'!$D$2:$D$9999,'QUALIFIED EFH'!FB$4,'HOURS&amp;CYCLES INPUT'!$E$2:$E$9999,'QUALIFIED EFH'!FB$5))</f>
        <v>0</v>
      </c>
      <c r="FC66" s="476">
        <f>IF(FC$2&lt;&gt;"",IF($C66&lt;&gt;"TBA",FC$2/114,0),SUMIFS('HOURS&amp;CYCLES INPUT'!$F$2:$F$9999,'HOURS&amp;CYCLES INPUT'!$C$2:$C$9999,'QUALIFIED EFH'!$C66,'HOURS&amp;CYCLES INPUT'!$D$2:$D$9999,'QUALIFIED EFH'!FC$4,'HOURS&amp;CYCLES INPUT'!$E$2:$E$9999,'QUALIFIED EFH'!FC$5))</f>
        <v>0</v>
      </c>
      <c r="FD66" s="476">
        <f>IF(FD$2&lt;&gt;"",IF($C66&lt;&gt;"TBA",FD$2/114,0),SUMIFS('HOURS&amp;CYCLES INPUT'!$F$2:$F$9999,'HOURS&amp;CYCLES INPUT'!$C$2:$C$9999,'QUALIFIED EFH'!$C66,'HOURS&amp;CYCLES INPUT'!$D$2:$D$9999,'QUALIFIED EFH'!FD$4,'HOURS&amp;CYCLES INPUT'!$E$2:$E$9999,'QUALIFIED EFH'!FD$5))</f>
        <v>0</v>
      </c>
      <c r="FE66" s="476">
        <f>IF(FE$2&lt;&gt;"",IF($C66&lt;&gt;"TBA",FE$2/114,0),SUMIFS('HOURS&amp;CYCLES INPUT'!$F$2:$F$9999,'HOURS&amp;CYCLES INPUT'!$C$2:$C$9999,'QUALIFIED EFH'!$C66,'HOURS&amp;CYCLES INPUT'!$D$2:$D$9999,'QUALIFIED EFH'!FE$4,'HOURS&amp;CYCLES INPUT'!$E$2:$E$9999,'QUALIFIED EFH'!FE$5))</f>
        <v>0</v>
      </c>
      <c r="FF66" s="476">
        <f>IF(FF$2&lt;&gt;"",IF($C66&lt;&gt;"TBA",FF$2/114,0),SUMIFS('HOURS&amp;CYCLES INPUT'!$F$2:$F$9999,'HOURS&amp;CYCLES INPUT'!$C$2:$C$9999,'QUALIFIED EFH'!$C66,'HOURS&amp;CYCLES INPUT'!$D$2:$D$9999,'QUALIFIED EFH'!FF$4,'HOURS&amp;CYCLES INPUT'!$E$2:$E$9999,'QUALIFIED EFH'!FF$5))</f>
        <v>0</v>
      </c>
      <c r="FG66" s="476">
        <f>IF(FG$2&lt;&gt;"",IF($C66&lt;&gt;"TBA",FG$2/114,0),SUMIFS('HOURS&amp;CYCLES INPUT'!$F$2:$F$9999,'HOURS&amp;CYCLES INPUT'!$C$2:$C$9999,'QUALIFIED EFH'!$C66,'HOURS&amp;CYCLES INPUT'!$D$2:$D$9999,'QUALIFIED EFH'!FG$4,'HOURS&amp;CYCLES INPUT'!$E$2:$E$9999,'QUALIFIED EFH'!FG$5))</f>
        <v>0</v>
      </c>
      <c r="FH66" s="476">
        <f>IF(FH$2&lt;&gt;"",IF($C66&lt;&gt;"TBA",FH$2/114,0),SUMIFS('HOURS&amp;CYCLES INPUT'!$F$2:$F$9999,'HOURS&amp;CYCLES INPUT'!$C$2:$C$9999,'QUALIFIED EFH'!$C66,'HOURS&amp;CYCLES INPUT'!$D$2:$D$9999,'QUALIFIED EFH'!FH$4,'HOURS&amp;CYCLES INPUT'!$E$2:$E$9999,'QUALIFIED EFH'!FH$5))</f>
        <v>0</v>
      </c>
      <c r="FI66" s="476">
        <f>IF(FI$2&lt;&gt;"",IF($C66&lt;&gt;"TBA",FI$2/114,0),SUMIFS('HOURS&amp;CYCLES INPUT'!$F$2:$F$9999,'HOURS&amp;CYCLES INPUT'!$C$2:$C$9999,'QUALIFIED EFH'!$C66,'HOURS&amp;CYCLES INPUT'!$D$2:$D$9999,'QUALIFIED EFH'!FI$4,'HOURS&amp;CYCLES INPUT'!$E$2:$E$9999,'QUALIFIED EFH'!FI$5))</f>
        <v>0</v>
      </c>
      <c r="FJ66" s="476">
        <f>IF(FJ$2&lt;&gt;"",IF($C66&lt;&gt;"TBA",FJ$2/114,0),SUMIFS('HOURS&amp;CYCLES INPUT'!$F$2:$F$9999,'HOURS&amp;CYCLES INPUT'!$C$2:$C$9999,'QUALIFIED EFH'!$C66,'HOURS&amp;CYCLES INPUT'!$D$2:$D$9999,'QUALIFIED EFH'!FJ$4,'HOURS&amp;CYCLES INPUT'!$E$2:$E$9999,'QUALIFIED EFH'!FJ$5))</f>
        <v>0</v>
      </c>
      <c r="FK66" s="476">
        <f>IF(FK$2&lt;&gt;"",IF($C66&lt;&gt;"TBA",FK$2/114,0),SUMIFS('HOURS&amp;CYCLES INPUT'!$F$2:$F$9999,'HOURS&amp;CYCLES INPUT'!$C$2:$C$9999,'QUALIFIED EFH'!$C66,'HOURS&amp;CYCLES INPUT'!$D$2:$D$9999,'QUALIFIED EFH'!FK$4,'HOURS&amp;CYCLES INPUT'!$E$2:$E$9999,'QUALIFIED EFH'!FK$5))</f>
        <v>0</v>
      </c>
      <c r="FL66" s="476">
        <f>IF(FL$2&lt;&gt;"",IF($C66&lt;&gt;"TBA",FL$2/114,0),SUMIFS('HOURS&amp;CYCLES INPUT'!$F$2:$F$9999,'HOURS&amp;CYCLES INPUT'!$C$2:$C$9999,'QUALIFIED EFH'!$C66,'HOURS&amp;CYCLES INPUT'!$D$2:$D$9999,'QUALIFIED EFH'!FL$4,'HOURS&amp;CYCLES INPUT'!$E$2:$E$9999,'QUALIFIED EFH'!FL$5))</f>
        <v>0</v>
      </c>
      <c r="FM66" s="476">
        <f>IF(FM$2&lt;&gt;"",IF($C66&lt;&gt;"TBA",FM$2/114,0),SUMIFS('HOURS&amp;CYCLES INPUT'!$F$2:$F$9999,'HOURS&amp;CYCLES INPUT'!$C$2:$C$9999,'QUALIFIED EFH'!$C66,'HOURS&amp;CYCLES INPUT'!$D$2:$D$9999,'QUALIFIED EFH'!FM$4,'HOURS&amp;CYCLES INPUT'!$E$2:$E$9999,'QUALIFIED EFH'!FM$5))</f>
        <v>0</v>
      </c>
      <c r="FN66" s="476">
        <f>IF(FN$2&lt;&gt;"",IF($C66&lt;&gt;"TBA",FN$2/114,0),SUMIFS('HOURS&amp;CYCLES INPUT'!$F$2:$F$9999,'HOURS&amp;CYCLES INPUT'!$C$2:$C$9999,'QUALIFIED EFH'!$C66,'HOURS&amp;CYCLES INPUT'!$D$2:$D$9999,'QUALIFIED EFH'!FN$4,'HOURS&amp;CYCLES INPUT'!$E$2:$E$9999,'QUALIFIED EFH'!FN$5))</f>
        <v>0</v>
      </c>
      <c r="FO66" s="476">
        <f>IF(FO$2&lt;&gt;"",IF($C66&lt;&gt;"TBA",FO$2/114,0),SUMIFS('HOURS&amp;CYCLES INPUT'!$F$2:$F$9999,'HOURS&amp;CYCLES INPUT'!$C$2:$C$9999,'QUALIFIED EFH'!$C66,'HOURS&amp;CYCLES INPUT'!$D$2:$D$9999,'QUALIFIED EFH'!FO$4,'HOURS&amp;CYCLES INPUT'!$E$2:$E$9999,'QUALIFIED EFH'!FO$5))</f>
        <v>0</v>
      </c>
      <c r="FP66" s="476">
        <f>IF(FP$2&lt;&gt;"",IF($C66&lt;&gt;"TBA",FP$2/114,0),SUMIFS('HOURS&amp;CYCLES INPUT'!$F$2:$F$9999,'HOURS&amp;CYCLES INPUT'!$C$2:$C$9999,'QUALIFIED EFH'!$C66,'HOURS&amp;CYCLES INPUT'!$D$2:$D$9999,'QUALIFIED EFH'!FP$4,'HOURS&amp;CYCLES INPUT'!$E$2:$E$9999,'QUALIFIED EFH'!FP$5))</f>
        <v>0</v>
      </c>
      <c r="FQ66" s="476">
        <f>IF(FQ$2&lt;&gt;"",IF($C66&lt;&gt;"TBA",FQ$2/114,0),SUMIFS('HOURS&amp;CYCLES INPUT'!$F$2:$F$9999,'HOURS&amp;CYCLES INPUT'!$C$2:$C$9999,'QUALIFIED EFH'!$C66,'HOURS&amp;CYCLES INPUT'!$D$2:$D$9999,'QUALIFIED EFH'!FQ$4,'HOURS&amp;CYCLES INPUT'!$E$2:$E$9999,'QUALIFIED EFH'!FQ$5))</f>
        <v>0</v>
      </c>
      <c r="FR66" s="476">
        <f>IF(FR$2&lt;&gt;"",IF($C66&lt;&gt;"TBA",FR$2/114,0),SUMIFS('HOURS&amp;CYCLES INPUT'!$F$2:$F$9999,'HOURS&amp;CYCLES INPUT'!$C$2:$C$9999,'QUALIFIED EFH'!$C66,'HOURS&amp;CYCLES INPUT'!$D$2:$D$9999,'QUALIFIED EFH'!FR$4,'HOURS&amp;CYCLES INPUT'!$E$2:$E$9999,'QUALIFIED EFH'!FR$5))</f>
        <v>0</v>
      </c>
      <c r="FS66" s="476">
        <f>IF(FS$2&lt;&gt;"",IF($C66&lt;&gt;"TBA",FS$2/114,0),SUMIFS('HOURS&amp;CYCLES INPUT'!$F$2:$F$9999,'HOURS&amp;CYCLES INPUT'!$C$2:$C$9999,'QUALIFIED EFH'!$C66,'HOURS&amp;CYCLES INPUT'!$D$2:$D$9999,'QUALIFIED EFH'!FS$4,'HOURS&amp;CYCLES INPUT'!$E$2:$E$9999,'QUALIFIED EFH'!FS$5))</f>
        <v>0</v>
      </c>
      <c r="FT66" s="476">
        <f>IF(FT$2&lt;&gt;"",IF($C66&lt;&gt;"TBA",FT$2/114,0),SUMIFS('HOURS&amp;CYCLES INPUT'!$F$2:$F$9999,'HOURS&amp;CYCLES INPUT'!$C$2:$C$9999,'QUALIFIED EFH'!$C66,'HOURS&amp;CYCLES INPUT'!$D$2:$D$9999,'QUALIFIED EFH'!FT$4,'HOURS&amp;CYCLES INPUT'!$E$2:$E$9999,'QUALIFIED EFH'!FT$5))</f>
        <v>0</v>
      </c>
      <c r="FU66" s="476">
        <f>IF(FU$2&lt;&gt;"",IF($C66&lt;&gt;"TBA",FU$2/114,0),SUMIFS('HOURS&amp;CYCLES INPUT'!$F$2:$F$9999,'HOURS&amp;CYCLES INPUT'!$C$2:$C$9999,'QUALIFIED EFH'!$C66,'HOURS&amp;CYCLES INPUT'!$D$2:$D$9999,'QUALIFIED EFH'!FU$4,'HOURS&amp;CYCLES INPUT'!$E$2:$E$9999,'QUALIFIED EFH'!FU$5))</f>
        <v>0</v>
      </c>
      <c r="FV66" s="476">
        <f>IF(FV$2&lt;&gt;"",IF($C66&lt;&gt;"TBA",FV$2/114,0),SUMIFS('HOURS&amp;CYCLES INPUT'!$F$2:$F$9999,'HOURS&amp;CYCLES INPUT'!$C$2:$C$9999,'QUALIFIED EFH'!$C66,'HOURS&amp;CYCLES INPUT'!$D$2:$D$9999,'QUALIFIED EFH'!FV$4,'HOURS&amp;CYCLES INPUT'!$E$2:$E$9999,'QUALIFIED EFH'!FV$5))</f>
        <v>0</v>
      </c>
      <c r="FW66" s="476">
        <f>IF(FW$2&lt;&gt;"",IF($C66&lt;&gt;"TBA",FW$2/114,0),SUMIFS('HOURS&amp;CYCLES INPUT'!$F$2:$F$9999,'HOURS&amp;CYCLES INPUT'!$C$2:$C$9999,'QUALIFIED EFH'!$C66,'HOURS&amp;CYCLES INPUT'!$D$2:$D$9999,'QUALIFIED EFH'!FW$4,'HOURS&amp;CYCLES INPUT'!$E$2:$E$9999,'QUALIFIED EFH'!FW$5))</f>
        <v>0</v>
      </c>
      <c r="FX66" s="476">
        <f>IF(FX$2&lt;&gt;"",IF($C66&lt;&gt;"TBA",FX$2/114,0),SUMIFS('HOURS&amp;CYCLES INPUT'!$F$2:$F$9999,'HOURS&amp;CYCLES INPUT'!$C$2:$C$9999,'QUALIFIED EFH'!$C66,'HOURS&amp;CYCLES INPUT'!$D$2:$D$9999,'QUALIFIED EFH'!FX$4,'HOURS&amp;CYCLES INPUT'!$E$2:$E$9999,'QUALIFIED EFH'!FX$5))</f>
        <v>0</v>
      </c>
      <c r="FY66" s="476">
        <f>IF(FY$2&lt;&gt;"",IF($C66&lt;&gt;"TBA",FY$2/114,0),SUMIFS('HOURS&amp;CYCLES INPUT'!$F$2:$F$9999,'HOURS&amp;CYCLES INPUT'!$C$2:$C$9999,'QUALIFIED EFH'!$C66,'HOURS&amp;CYCLES INPUT'!$D$2:$D$9999,'QUALIFIED EFH'!FY$4,'HOURS&amp;CYCLES INPUT'!$E$2:$E$9999,'QUALIFIED EFH'!FY$5))</f>
        <v>0</v>
      </c>
      <c r="FZ66" s="476">
        <f>IF(FZ$2&lt;&gt;"",IF($C66&lt;&gt;"TBA",FZ$2/114,0),SUMIFS('HOURS&amp;CYCLES INPUT'!$F$2:$F$9999,'HOURS&amp;CYCLES INPUT'!$C$2:$C$9999,'QUALIFIED EFH'!$C66,'HOURS&amp;CYCLES INPUT'!$D$2:$D$9999,'QUALIFIED EFH'!FZ$4,'HOURS&amp;CYCLES INPUT'!$E$2:$E$9999,'QUALIFIED EFH'!FZ$5))</f>
        <v>0</v>
      </c>
      <c r="GA66" s="476">
        <f>IF(GA$2&lt;&gt;"",IF($C66&lt;&gt;"TBA",GA$2/114,0),SUMIFS('HOURS&amp;CYCLES INPUT'!$F$2:$F$9999,'HOURS&amp;CYCLES INPUT'!$C$2:$C$9999,'QUALIFIED EFH'!$C66,'HOURS&amp;CYCLES INPUT'!$D$2:$D$9999,'QUALIFIED EFH'!GA$4,'HOURS&amp;CYCLES INPUT'!$E$2:$E$9999,'QUALIFIED EFH'!GA$5))</f>
        <v>0</v>
      </c>
      <c r="GB66" s="476">
        <f>IF(GB$2&lt;&gt;"",IF($C66&lt;&gt;"TBA",GB$2/114,0),SUMIFS('HOURS&amp;CYCLES INPUT'!$F$2:$F$9999,'HOURS&amp;CYCLES INPUT'!$C$2:$C$9999,'QUALIFIED EFH'!$C66,'HOURS&amp;CYCLES INPUT'!$D$2:$D$9999,'QUALIFIED EFH'!GB$4,'HOURS&amp;CYCLES INPUT'!$E$2:$E$9999,'QUALIFIED EFH'!GB$5))</f>
        <v>0</v>
      </c>
    </row>
    <row r="67" spans="3:184" x14ac:dyDescent="0.35">
      <c r="C67" s="472">
        <f>'QUALIFIED ENGINES'!D68</f>
        <v>91506</v>
      </c>
      <c r="D67" s="476">
        <f>IF(D$2&lt;&gt;"",IF($C67&lt;&gt;"TBA",D$2/114,0),SUMIFS('HOURS&amp;CYCLES INPUT'!$F$2:$F$9999,'HOURS&amp;CYCLES INPUT'!$C$2:$C$9999,'QUALIFIED EFH'!$C67,'HOURS&amp;CYCLES INPUT'!$D$2:$D$9999,'QUALIFIED EFH'!D$4,'HOURS&amp;CYCLES INPUT'!$E$2:$E$9999,'QUALIFIED EFH'!D$5))</f>
        <v>0</v>
      </c>
      <c r="E67" s="476">
        <f>IF(E$2&lt;&gt;"",IF($C67&lt;&gt;"TBA",E$2/114,0),SUMIFS('HOURS&amp;CYCLES INPUT'!$F$2:$F$9999,'HOURS&amp;CYCLES INPUT'!$C$2:$C$9999,'QUALIFIED EFH'!$C67,'HOURS&amp;CYCLES INPUT'!$D$2:$D$9999,'QUALIFIED EFH'!E$4,'HOURS&amp;CYCLES INPUT'!$E$2:$E$9999,'QUALIFIED EFH'!E$5))</f>
        <v>0</v>
      </c>
      <c r="F67" s="476">
        <f>IF(F$2&lt;&gt;"",IF($C67&lt;&gt;"TBA",F$2/114,0),SUMIFS('HOURS&amp;CYCLES INPUT'!$F$2:$F$9999,'HOURS&amp;CYCLES INPUT'!$C$2:$C$9999,'QUALIFIED EFH'!$C67,'HOURS&amp;CYCLES INPUT'!$D$2:$D$9999,'QUALIFIED EFH'!F$4,'HOURS&amp;CYCLES INPUT'!$E$2:$E$9999,'QUALIFIED EFH'!F$5))</f>
        <v>0</v>
      </c>
      <c r="G67" s="476">
        <f>IF(G$2&lt;&gt;"",IF($C67&lt;&gt;"TBA",G$2/114,0),SUMIFS('HOURS&amp;CYCLES INPUT'!$F$2:$F$9999,'HOURS&amp;CYCLES INPUT'!$C$2:$C$9999,'QUALIFIED EFH'!$C67,'HOURS&amp;CYCLES INPUT'!$D$2:$D$9999,'QUALIFIED EFH'!G$4,'HOURS&amp;CYCLES INPUT'!$E$2:$E$9999,'QUALIFIED EFH'!G$5))</f>
        <v>0</v>
      </c>
      <c r="H67" s="476">
        <f>IF(H$2&lt;&gt;"",IF($C67&lt;&gt;"TBA",H$2/114,0),SUMIFS('HOURS&amp;CYCLES INPUT'!$F$2:$F$9999,'HOURS&amp;CYCLES INPUT'!$C$2:$C$9999,'QUALIFIED EFH'!$C67,'HOURS&amp;CYCLES INPUT'!$D$2:$D$9999,'QUALIFIED EFH'!H$4,'HOURS&amp;CYCLES INPUT'!$E$2:$E$9999,'QUALIFIED EFH'!H$5))</f>
        <v>0</v>
      </c>
      <c r="I67" s="476">
        <f>IF(I$2&lt;&gt;"",IF($C67&lt;&gt;"TBA",I$2/114,0),SUMIFS('HOURS&amp;CYCLES INPUT'!$F$2:$F$9999,'HOURS&amp;CYCLES INPUT'!$C$2:$C$9999,'QUALIFIED EFH'!$C67,'HOURS&amp;CYCLES INPUT'!$D$2:$D$9999,'QUALIFIED EFH'!I$4,'HOURS&amp;CYCLES INPUT'!$E$2:$E$9999,'QUALIFIED EFH'!I$5))</f>
        <v>0</v>
      </c>
      <c r="J67" s="476">
        <f>IF(J$2&lt;&gt;"",IF($C67&lt;&gt;"TBA",J$2/114,0),SUMIFS('HOURS&amp;CYCLES INPUT'!$F$2:$F$9999,'HOURS&amp;CYCLES INPUT'!$C$2:$C$9999,'QUALIFIED EFH'!$C67,'HOURS&amp;CYCLES INPUT'!$D$2:$D$9999,'QUALIFIED EFH'!J$4,'HOURS&amp;CYCLES INPUT'!$E$2:$E$9999,'QUALIFIED EFH'!J$5))</f>
        <v>0</v>
      </c>
      <c r="K67" s="476">
        <f>IF(K$2&lt;&gt;"",IF($C67&lt;&gt;"TBA",K$2/114,0),SUMIFS('HOURS&amp;CYCLES INPUT'!$F$2:$F$9999,'HOURS&amp;CYCLES INPUT'!$C$2:$C$9999,'QUALIFIED EFH'!$C67,'HOURS&amp;CYCLES INPUT'!$D$2:$D$9999,'QUALIFIED EFH'!K$4,'HOURS&amp;CYCLES INPUT'!$E$2:$E$9999,'QUALIFIED EFH'!K$5))</f>
        <v>0</v>
      </c>
      <c r="L67" s="476">
        <f>IF(L$2&lt;&gt;"",IF($C67&lt;&gt;"TBA",L$2/114,0),SUMIFS('HOURS&amp;CYCLES INPUT'!$F$2:$F$9999,'HOURS&amp;CYCLES INPUT'!$C$2:$C$9999,'QUALIFIED EFH'!$C67,'HOURS&amp;CYCLES INPUT'!$D$2:$D$9999,'QUALIFIED EFH'!L$4,'HOURS&amp;CYCLES INPUT'!$E$2:$E$9999,'QUALIFIED EFH'!L$5))</f>
        <v>0</v>
      </c>
      <c r="M67" s="476">
        <f>IF(M$2&lt;&gt;"",IF($C67&lt;&gt;"TBA",M$2/114,0),SUMIFS('HOURS&amp;CYCLES INPUT'!$F$2:$F$9999,'HOURS&amp;CYCLES INPUT'!$C$2:$C$9999,'QUALIFIED EFH'!$C67,'HOURS&amp;CYCLES INPUT'!$D$2:$D$9999,'QUALIFIED EFH'!M$4,'HOURS&amp;CYCLES INPUT'!$E$2:$E$9999,'QUALIFIED EFH'!M$5))</f>
        <v>0</v>
      </c>
      <c r="N67" s="476">
        <f>IF(N$2&lt;&gt;"",IF($C67&lt;&gt;"TBA",N$2/114,0),SUMIFS('HOURS&amp;CYCLES INPUT'!$F$2:$F$9999,'HOURS&amp;CYCLES INPUT'!$C$2:$C$9999,'QUALIFIED EFH'!$C67,'HOURS&amp;CYCLES INPUT'!$D$2:$D$9999,'QUALIFIED EFH'!N$4,'HOURS&amp;CYCLES INPUT'!$E$2:$E$9999,'QUALIFIED EFH'!N$5))</f>
        <v>0</v>
      </c>
      <c r="O67" s="476">
        <f>IF(O$2&lt;&gt;"",IF($C67&lt;&gt;"TBA",O$2/114,0),SUMIFS('HOURS&amp;CYCLES INPUT'!$F$2:$F$9999,'HOURS&amp;CYCLES INPUT'!$C$2:$C$9999,'QUALIFIED EFH'!$C67,'HOURS&amp;CYCLES INPUT'!$D$2:$D$9999,'QUALIFIED EFH'!O$4,'HOURS&amp;CYCLES INPUT'!$E$2:$E$9999,'QUALIFIED EFH'!O$5))</f>
        <v>0</v>
      </c>
      <c r="P67" s="476">
        <f>IF(P$2&lt;&gt;"",IF($C67&lt;&gt;"TBA",P$2/114,0),SUMIFS('HOURS&amp;CYCLES INPUT'!$F$2:$F$9999,'HOURS&amp;CYCLES INPUT'!$C$2:$C$9999,'QUALIFIED EFH'!$C67,'HOURS&amp;CYCLES INPUT'!$D$2:$D$9999,'QUALIFIED EFH'!P$4,'HOURS&amp;CYCLES INPUT'!$E$2:$E$9999,'QUALIFIED EFH'!P$5))</f>
        <v>0</v>
      </c>
      <c r="Q67" s="476">
        <f>IF(Q$2&lt;&gt;"",IF($C67&lt;&gt;"TBA",Q$2/114,0),SUMIFS('HOURS&amp;CYCLES INPUT'!$F$2:$F$9999,'HOURS&amp;CYCLES INPUT'!$C$2:$C$9999,'QUALIFIED EFH'!$C67,'HOURS&amp;CYCLES INPUT'!$D$2:$D$9999,'QUALIFIED EFH'!Q$4,'HOURS&amp;CYCLES INPUT'!$E$2:$E$9999,'QUALIFIED EFH'!Q$5))</f>
        <v>0</v>
      </c>
      <c r="R67" s="476">
        <f>IF(R$1&lt;&gt;"",IF($C67&lt;&gt;"TBA",R$1/114,0),SUMIFS('HOURS&amp;CYCLES INPUT'!$F$2:$F$9999,'HOURS&amp;CYCLES INPUT'!$C$2:$C$9999,'QUALIFIED EFH'!$C67,'HOURS&amp;CYCLES INPUT'!$D$2:$D$9999,'QUALIFIED EFH'!R$4,'HOURS&amp;CYCLES INPUT'!$E$2:$E$9999,'QUALIFIED EFH'!R$5))</f>
        <v>0</v>
      </c>
      <c r="S67" s="476">
        <f>IF(S$2&lt;&gt;"",IF($C67&lt;&gt;"TBA",S$2/114,0),SUMIFS('HOURS&amp;CYCLES INPUT'!$F$2:$F$9999,'HOURS&amp;CYCLES INPUT'!$C$2:$C$9999,'QUALIFIED EFH'!$C67,'HOURS&amp;CYCLES INPUT'!$D$2:$D$9999,'QUALIFIED EFH'!S$4,'HOURS&amp;CYCLES INPUT'!$E$2:$E$9999,'QUALIFIED EFH'!S$5))</f>
        <v>0</v>
      </c>
      <c r="T67" s="476">
        <f>IF(T$2&lt;&gt;"",IF($C67&lt;&gt;"TBA",T$2/114,0),SUMIFS('HOURS&amp;CYCLES INPUT'!$F$2:$F$9999,'HOURS&amp;CYCLES INPUT'!$C$2:$C$9999,'QUALIFIED EFH'!$C67,'HOURS&amp;CYCLES INPUT'!$D$2:$D$9999,'QUALIFIED EFH'!T$4,'HOURS&amp;CYCLES INPUT'!$E$2:$E$9999,'QUALIFIED EFH'!T$5))</f>
        <v>0</v>
      </c>
      <c r="U67" s="476">
        <f>IF(U$2&lt;&gt;"",IF($C67&lt;&gt;"TBA",U$2/114,0),SUMIFS('HOURS&amp;CYCLES INPUT'!$F$2:$F$9999,'HOURS&amp;CYCLES INPUT'!$C$2:$C$9999,'QUALIFIED EFH'!$C67,'HOURS&amp;CYCLES INPUT'!$D$2:$D$9999,'QUALIFIED EFH'!U$4,'HOURS&amp;CYCLES INPUT'!$E$2:$E$9999,'QUALIFIED EFH'!U$5))</f>
        <v>0</v>
      </c>
      <c r="V67" s="476">
        <f>IF(V$2&lt;&gt;"",IF($C67&lt;&gt;"TBA",V$2/114,0),SUMIFS('HOURS&amp;CYCLES INPUT'!$F$2:$F$9999,'HOURS&amp;CYCLES INPUT'!$C$2:$C$9999,'QUALIFIED EFH'!$C67,'HOURS&amp;CYCLES INPUT'!$D$2:$D$9999,'QUALIFIED EFH'!V$4,'HOURS&amp;CYCLES INPUT'!$E$2:$E$9999,'QUALIFIED EFH'!V$5))</f>
        <v>0</v>
      </c>
      <c r="W67" s="476">
        <f>IF(W$2&lt;&gt;"",IF($C67&lt;&gt;"TBA",W$2/114,0),SUMIFS('HOURS&amp;CYCLES INPUT'!$F$2:$F$9999,'HOURS&amp;CYCLES INPUT'!$C$2:$C$9999,'QUALIFIED EFH'!$C67,'HOURS&amp;CYCLES INPUT'!$D$2:$D$9999,'QUALIFIED EFH'!W$4,'HOURS&amp;CYCLES INPUT'!$E$2:$E$9999,'QUALIFIED EFH'!W$5))</f>
        <v>0</v>
      </c>
      <c r="X67" s="476">
        <f>IF(X$2&lt;&gt;"",IF($C67&lt;&gt;"TBA",X$2/114,0),SUMIFS('HOURS&amp;CYCLES INPUT'!$F$2:$F$9999,'HOURS&amp;CYCLES INPUT'!$C$2:$C$9999,'QUALIFIED EFH'!$C67,'HOURS&amp;CYCLES INPUT'!$D$2:$D$9999,'QUALIFIED EFH'!X$4,'HOURS&amp;CYCLES INPUT'!$E$2:$E$9999,'QUALIFIED EFH'!X$5))</f>
        <v>0</v>
      </c>
      <c r="Y67" s="476">
        <f>IF(Y$2&lt;&gt;"",IF($C67&lt;&gt;"TBA",Y$2/114,0),SUMIFS('HOURS&amp;CYCLES INPUT'!$F$2:$F$9999,'HOURS&amp;CYCLES INPUT'!$C$2:$C$9999,'QUALIFIED EFH'!$C67,'HOURS&amp;CYCLES INPUT'!$D$2:$D$9999,'QUALIFIED EFH'!Y$4,'HOURS&amp;CYCLES INPUT'!$E$2:$E$9999,'QUALIFIED EFH'!Y$5))</f>
        <v>0</v>
      </c>
      <c r="Z67" s="476">
        <f>IF(Z$2&lt;&gt;"",IF($C67&lt;&gt;"TBA",Z$2/114,0),SUMIFS('HOURS&amp;CYCLES INPUT'!$F$2:$F$9999,'HOURS&amp;CYCLES INPUT'!$C$2:$C$9999,'QUALIFIED EFH'!$C67,'HOURS&amp;CYCLES INPUT'!$D$2:$D$9999,'QUALIFIED EFH'!Z$4,'HOURS&amp;CYCLES INPUT'!$E$2:$E$9999,'QUALIFIED EFH'!Z$5))</f>
        <v>0</v>
      </c>
      <c r="AA67" s="476">
        <f>IF(AA$2&lt;&gt;"",IF($C67&lt;&gt;"TBA",AA$2/114,0),SUMIFS('HOURS&amp;CYCLES INPUT'!$F$2:$F$9999,'HOURS&amp;CYCLES INPUT'!$C$2:$C$9999,'QUALIFIED EFH'!$C67,'HOURS&amp;CYCLES INPUT'!$D$2:$D$9999,'QUALIFIED EFH'!AA$4,'HOURS&amp;CYCLES INPUT'!$E$2:$E$9999,'QUALIFIED EFH'!AA$5))</f>
        <v>165.98</v>
      </c>
      <c r="AB67" s="476">
        <f>IF(AB$2&lt;&gt;"",IF($C67&lt;&gt;"TBA",AB$2/114,0),SUMIFS('HOURS&amp;CYCLES INPUT'!$F$2:$F$9999,'HOURS&amp;CYCLES INPUT'!$C$2:$C$9999,'QUALIFIED EFH'!$C67,'HOURS&amp;CYCLES INPUT'!$D$2:$D$9999,'QUALIFIED EFH'!AB$4,'HOURS&amp;CYCLES INPUT'!$E$2:$E$9999,'QUALIFIED EFH'!AB$5))</f>
        <v>343.02</v>
      </c>
      <c r="AC67" s="476">
        <f>IF(AC$2&lt;&gt;"",IF($C67&lt;&gt;"TBA",AC$2/114,0),SUMIFS('HOURS&amp;CYCLES INPUT'!$F$2:$F$9999,'HOURS&amp;CYCLES INPUT'!$C$2:$C$9999,'QUALIFIED EFH'!$C67,'HOURS&amp;CYCLES INPUT'!$D$2:$D$9999,'QUALIFIED EFH'!AC$4,'HOURS&amp;CYCLES INPUT'!$E$2:$E$9999,'QUALIFIED EFH'!AC$5))</f>
        <v>343.02</v>
      </c>
      <c r="AD67" s="476">
        <f>IF(AD$2&lt;&gt;"",IF($C67&lt;&gt;"TBA",AD$2/114,0),SUMIFS('HOURS&amp;CYCLES INPUT'!$F$2:$F$9999,'HOURS&amp;CYCLES INPUT'!$C$2:$C$9999,'QUALIFIED EFH'!$C67,'HOURS&amp;CYCLES INPUT'!$D$2:$D$9999,'QUALIFIED EFH'!AD$4,'HOURS&amp;CYCLES INPUT'!$E$2:$E$9999,'QUALIFIED EFH'!AD$5))</f>
        <v>310.45999999999998</v>
      </c>
      <c r="AE67" s="476">
        <f>IF(AE$2&lt;&gt;"",IF($C67&lt;&gt;"TBA",AE$2/114,0),SUMIFS('HOURS&amp;CYCLES INPUT'!$F$2:$F$9999,'HOURS&amp;CYCLES INPUT'!$C$2:$C$9999,'QUALIFIED EFH'!$C67,'HOURS&amp;CYCLES INPUT'!$D$2:$D$9999,'QUALIFIED EFH'!AE$4,'HOURS&amp;CYCLES INPUT'!$E$2:$E$9999,'QUALIFIED EFH'!AE$5))</f>
        <v>356.32</v>
      </c>
      <c r="AF67" s="476">
        <f>IF(AF$2&lt;&gt;"",IF($C67&lt;&gt;"TBA",AF$2/114,0),SUMIFS('HOURS&amp;CYCLES INPUT'!$F$2:$F$9999,'HOURS&amp;CYCLES INPUT'!$C$2:$C$9999,'QUALIFIED EFH'!$C67,'HOURS&amp;CYCLES INPUT'!$D$2:$D$9999,'QUALIFIED EFH'!AF$4,'HOURS&amp;CYCLES INPUT'!$E$2:$E$9999,'QUALIFIED EFH'!AF$5))</f>
        <v>275.68</v>
      </c>
      <c r="AG67" s="476">
        <f>IF(AG$2&lt;&gt;"",IF($C67&lt;&gt;"TBA",AG$2/114,0),SUMIFS('HOURS&amp;CYCLES INPUT'!$F$2:$F$9999,'HOURS&amp;CYCLES INPUT'!$C$2:$C$9999,'QUALIFIED EFH'!$C67,'HOURS&amp;CYCLES INPUT'!$D$2:$D$9999,'QUALIFIED EFH'!AG$4,'HOURS&amp;CYCLES INPUT'!$E$2:$E$9999,'QUALIFIED EFH'!AG$5))</f>
        <v>313.22000000000003</v>
      </c>
      <c r="AH67" s="476">
        <f>IF(AH$2&lt;&gt;"",IF($C67&lt;&gt;"TBA",AH$2/114,0),SUMIFS('HOURS&amp;CYCLES INPUT'!$F$2:$F$9999,'HOURS&amp;CYCLES INPUT'!$C$2:$C$9999,'QUALIFIED EFH'!$C67,'HOURS&amp;CYCLES INPUT'!$D$2:$D$9999,'QUALIFIED EFH'!AH$4,'HOURS&amp;CYCLES INPUT'!$E$2:$E$9999,'QUALIFIED EFH'!AH$5))</f>
        <v>350.65</v>
      </c>
      <c r="AI67" s="476">
        <f>IF(AI$2&lt;&gt;"",IF($C67&lt;&gt;"TBA",AI$2/114,0),SUMIFS('HOURS&amp;CYCLES INPUT'!$F$2:$F$9999,'HOURS&amp;CYCLES INPUT'!$C$2:$C$9999,'QUALIFIED EFH'!$C67,'HOURS&amp;CYCLES INPUT'!$D$2:$D$9999,'QUALIFIED EFH'!AI$4,'HOURS&amp;CYCLES INPUT'!$E$2:$E$9999,'QUALIFIED EFH'!AI$5))</f>
        <v>376.73</v>
      </c>
      <c r="AJ67" s="476">
        <f>IF(AJ$2&lt;&gt;"",IF($C67&lt;&gt;"TBA",AJ$2/114,0),SUMIFS('HOURS&amp;CYCLES INPUT'!$F$2:$F$9999,'HOURS&amp;CYCLES INPUT'!$C$2:$C$9999,'QUALIFIED EFH'!$C67,'HOURS&amp;CYCLES INPUT'!$D$2:$D$9999,'QUALIFIED EFH'!AJ$4,'HOURS&amp;CYCLES INPUT'!$E$2:$E$9999,'QUALIFIED EFH'!AJ$5))</f>
        <v>386.12</v>
      </c>
      <c r="AK67" s="476">
        <f>IF(AK$2&lt;&gt;"",IF($C67&lt;&gt;"TBA",AK$2/114,0),SUMIFS('HOURS&amp;CYCLES INPUT'!$F$2:$F$9999,'HOURS&amp;CYCLES INPUT'!$C$2:$C$9999,'QUALIFIED EFH'!$C67,'HOURS&amp;CYCLES INPUT'!$D$2:$D$9999,'QUALIFIED EFH'!AK$4,'HOURS&amp;CYCLES INPUT'!$E$2:$E$9999,'QUALIFIED EFH'!AK$5))</f>
        <v>374.88</v>
      </c>
      <c r="AL67" s="476">
        <f>IF(AL$2&lt;&gt;"",IF($C67&lt;&gt;"TBA",AL$2/114,0),SUMIFS('HOURS&amp;CYCLES INPUT'!$F$2:$F$9999,'HOURS&amp;CYCLES INPUT'!$C$2:$C$9999,'QUALIFIED EFH'!$C67,'HOURS&amp;CYCLES INPUT'!$D$2:$D$9999,'QUALIFIED EFH'!AL$4,'HOURS&amp;CYCLES INPUT'!$E$2:$E$9999,'QUALIFIED EFH'!AL$5))</f>
        <v>304.47000000000003</v>
      </c>
      <c r="AM67" s="476">
        <f>IF(AM$2&lt;&gt;"",IF($C67&lt;&gt;"TBA",AM$2/114,0),SUMIFS('HOURS&amp;CYCLES INPUT'!$F$2:$F$9999,'HOURS&amp;CYCLES INPUT'!$C$2:$C$9999,'QUALIFIED EFH'!$C67,'HOURS&amp;CYCLES INPUT'!$D$2:$D$9999,'QUALIFIED EFH'!AM$4,'HOURS&amp;CYCLES INPUT'!$E$2:$E$9999,'QUALIFIED EFH'!AM$5))</f>
        <v>308.47000000000003</v>
      </c>
      <c r="AN67" s="476">
        <f>IF(AN$2&lt;&gt;"",IF($C67&lt;&gt;"TBA",AN$2/114,0),SUMIFS('HOURS&amp;CYCLES INPUT'!$F$2:$F$9999,'HOURS&amp;CYCLES INPUT'!$C$2:$C$9999,'QUALIFIED EFH'!$C67,'HOURS&amp;CYCLES INPUT'!$D$2:$D$9999,'QUALIFIED EFH'!AN$4,'HOURS&amp;CYCLES INPUT'!$E$2:$E$9999,'QUALIFIED EFH'!AN$5))</f>
        <v>359.28</v>
      </c>
      <c r="AO67" s="476">
        <f>IF(AO$2&lt;&gt;"",IF($C67&lt;&gt;"TBA",AO$2/114,0),SUMIFS('HOURS&amp;CYCLES INPUT'!$F$2:$F$9999,'HOURS&amp;CYCLES INPUT'!$C$2:$C$9999,'QUALIFIED EFH'!$C67,'HOURS&amp;CYCLES INPUT'!$D$2:$D$9999,'QUALIFIED EFH'!AO$4,'HOURS&amp;CYCLES INPUT'!$E$2:$E$9999,'QUALIFIED EFH'!AO$5))</f>
        <v>349.95</v>
      </c>
      <c r="AP67" s="476">
        <f>IF(AP$2&lt;&gt;"",IF($C67&lt;&gt;"TBA",AP$2/114,0),SUMIFS('HOURS&amp;CYCLES INPUT'!$F$2:$F$9999,'HOURS&amp;CYCLES INPUT'!$C$2:$C$9999,'QUALIFIED EFH'!$C67,'HOURS&amp;CYCLES INPUT'!$D$2:$D$9999,'QUALIFIED EFH'!AP$4,'HOURS&amp;CYCLES INPUT'!$E$2:$E$9999,'QUALIFIED EFH'!AP$5))</f>
        <v>327.38</v>
      </c>
      <c r="AQ67" s="476">
        <f>IF(AQ$2&lt;&gt;"",IF($C67&lt;&gt;"TBA",AQ$2/114,0),SUMIFS('HOURS&amp;CYCLES INPUT'!$F$2:$F$9999,'HOURS&amp;CYCLES INPUT'!$C$2:$C$9999,'QUALIFIED EFH'!$C67,'HOURS&amp;CYCLES INPUT'!$D$2:$D$9999,'QUALIFIED EFH'!AQ$4,'HOURS&amp;CYCLES INPUT'!$E$2:$E$9999,'QUALIFIED EFH'!AQ$5))</f>
        <v>241.18</v>
      </c>
      <c r="AR67" s="476">
        <f>IF(AR$2&lt;&gt;"",IF($C67&lt;&gt;"TBA",AR$2/114,0),SUMIFS('HOURS&amp;CYCLES INPUT'!$F$2:$F$9999,'HOURS&amp;CYCLES INPUT'!$C$2:$C$9999,'QUALIFIED EFH'!$C67,'HOURS&amp;CYCLES INPUT'!$D$2:$D$9999,'QUALIFIED EFH'!AR$4,'HOURS&amp;CYCLES INPUT'!$E$2:$E$9999,'QUALIFIED EFH'!AR$5))</f>
        <v>0</v>
      </c>
      <c r="AS67" s="476">
        <f>IF(AS$2&lt;&gt;"",IF($C67&lt;&gt;"TBA",AS$2/114,0),SUMIFS('HOURS&amp;CYCLES INPUT'!$F$2:$F$9999,'HOURS&amp;CYCLES INPUT'!$C$2:$C$9999,'QUALIFIED EFH'!$C67,'HOURS&amp;CYCLES INPUT'!$D$2:$D$9999,'QUALIFIED EFH'!AS$4,'HOURS&amp;CYCLES INPUT'!$E$2:$E$9999,'QUALIFIED EFH'!AS$5))</f>
        <v>0</v>
      </c>
      <c r="AT67" s="476">
        <f>IF(AT$2&lt;&gt;"",IF($C67&lt;&gt;"TBA",AT$2/114,0),SUMIFS('HOURS&amp;CYCLES INPUT'!$F$2:$F$9999,'HOURS&amp;CYCLES INPUT'!$C$2:$C$9999,'QUALIFIED EFH'!$C67,'HOURS&amp;CYCLES INPUT'!$D$2:$D$9999,'QUALIFIED EFH'!AT$4,'HOURS&amp;CYCLES INPUT'!$E$2:$E$9999,'QUALIFIED EFH'!AT$5))</f>
        <v>0</v>
      </c>
      <c r="AU67" s="476">
        <f>IF(AU$2&lt;&gt;"",IF($C67&lt;&gt;"TBA",AU$2/114,0),SUMIFS('HOURS&amp;CYCLES INPUT'!$F$2:$F$9999,'HOURS&amp;CYCLES INPUT'!$C$2:$C$9999,'QUALIFIED EFH'!$C67,'HOURS&amp;CYCLES INPUT'!$D$2:$D$9999,'QUALIFIED EFH'!AU$4,'HOURS&amp;CYCLES INPUT'!$E$2:$E$9999,'QUALIFIED EFH'!AU$5))</f>
        <v>0</v>
      </c>
      <c r="AV67" s="476">
        <f>IF(AV$2&lt;&gt;"",IF($C67&lt;&gt;"TBA",AV$2/114,0),SUMIFS('HOURS&amp;CYCLES INPUT'!$F$2:$F$9999,'HOURS&amp;CYCLES INPUT'!$C$2:$C$9999,'QUALIFIED EFH'!$C67,'HOURS&amp;CYCLES INPUT'!$D$2:$D$9999,'QUALIFIED EFH'!AV$4,'HOURS&amp;CYCLES INPUT'!$E$2:$E$9999,'QUALIFIED EFH'!AV$5))</f>
        <v>0.72</v>
      </c>
      <c r="AW67" s="476">
        <f>IF(AW$2&lt;&gt;"",IF($C67&lt;&gt;"TBA",AW$2/114,0),SUMIFS('HOURS&amp;CYCLES INPUT'!$F$2:$F$9999,'HOURS&amp;CYCLES INPUT'!$C$2:$C$9999,'QUALIFIED EFH'!$C67,'HOURS&amp;CYCLES INPUT'!$D$2:$D$9999,'QUALIFIED EFH'!AW$4,'HOURS&amp;CYCLES INPUT'!$E$2:$E$9999,'QUALIFIED EFH'!AW$5))</f>
        <v>0</v>
      </c>
      <c r="AX67" s="476">
        <f>IF(AX$2&lt;&gt;"",IF($C67&lt;&gt;"TBA",AX$2/114,0),SUMIFS('HOURS&amp;CYCLES INPUT'!$F$2:$F$9999,'HOURS&amp;CYCLES INPUT'!$C$2:$C$9999,'QUALIFIED EFH'!$C67,'HOURS&amp;CYCLES INPUT'!$D$2:$D$9999,'QUALIFIED EFH'!AX$4,'HOURS&amp;CYCLES INPUT'!$E$2:$E$9999,'QUALIFIED EFH'!AX$5))</f>
        <v>0.37</v>
      </c>
      <c r="AY67" s="476">
        <f>IF(AY$2&lt;&gt;"",IF($C67&lt;&gt;"TBA",AY$2/114,0),SUMIFS('HOURS&amp;CYCLES INPUT'!$F$2:$F$9999,'HOURS&amp;CYCLES INPUT'!$C$2:$C$9999,'QUALIFIED EFH'!$C67,'HOURS&amp;CYCLES INPUT'!$D$2:$D$9999,'QUALIFIED EFH'!AY$4,'HOURS&amp;CYCLES INPUT'!$E$2:$E$9999,'QUALIFIED EFH'!AY$5))</f>
        <v>0</v>
      </c>
      <c r="AZ67" s="476">
        <f>IF(AZ$2&lt;&gt;"",IF($C67&lt;&gt;"TBA",AZ$2/114,0),SUMIFS('HOURS&amp;CYCLES INPUT'!$F$2:$F$9999,'HOURS&amp;CYCLES INPUT'!$C$2:$C$9999,'QUALIFIED EFH'!$C67,'HOURS&amp;CYCLES INPUT'!$D$2:$D$9999,'QUALIFIED EFH'!AZ$4,'HOURS&amp;CYCLES INPUT'!$E$2:$E$9999,'QUALIFIED EFH'!AZ$5))</f>
        <v>0</v>
      </c>
      <c r="BA67" s="476">
        <f>IF(BA$2&lt;&gt;"",IF($C67&lt;&gt;"TBA",BA$2/114,0),SUMIFS('HOURS&amp;CYCLES INPUT'!$F$2:$F$9999,'HOURS&amp;CYCLES INPUT'!$C$2:$C$9999,'QUALIFIED EFH'!$C67,'HOURS&amp;CYCLES INPUT'!$D$2:$D$9999,'QUALIFIED EFH'!BA$4,'HOURS&amp;CYCLES INPUT'!$E$2:$E$9999,'QUALIFIED EFH'!BA$5))</f>
        <v>0</v>
      </c>
      <c r="BB67" s="476">
        <f>IF(BB$2&lt;&gt;"",IF($C67&lt;&gt;"TBA",BB$2/114,0),SUMIFS('HOURS&amp;CYCLES INPUT'!$F$2:$F$9999,'HOURS&amp;CYCLES INPUT'!$C$2:$C$9999,'QUALIFIED EFH'!$C67,'HOURS&amp;CYCLES INPUT'!$D$2:$D$9999,'QUALIFIED EFH'!BB$4,'HOURS&amp;CYCLES INPUT'!$E$2:$E$9999,'QUALIFIED EFH'!BB$5))</f>
        <v>0</v>
      </c>
      <c r="BC67" s="476">
        <f>IF(BC$2&lt;&gt;"",IF($C67&lt;&gt;"TBA",BC$2/114,0),SUMIFS('HOURS&amp;CYCLES INPUT'!$F$2:$F$9999,'HOURS&amp;CYCLES INPUT'!$C$2:$C$9999,'QUALIFIED EFH'!$C67,'HOURS&amp;CYCLES INPUT'!$D$2:$D$9999,'QUALIFIED EFH'!BC$4,'HOURS&amp;CYCLES INPUT'!$E$2:$E$9999,'QUALIFIED EFH'!BC$5))</f>
        <v>0</v>
      </c>
      <c r="BD67" s="476">
        <f>IF(BD$2&lt;&gt;"",IF($C67&lt;&gt;"TBA",BD$2/114,0),SUMIFS('HOURS&amp;CYCLES INPUT'!$F$2:$F$9999,'HOURS&amp;CYCLES INPUT'!$C$2:$C$9999,'QUALIFIED EFH'!$C67,'HOURS&amp;CYCLES INPUT'!$D$2:$D$9999,'QUALIFIED EFH'!BD$4,'HOURS&amp;CYCLES INPUT'!$E$2:$E$9999,'QUALIFIED EFH'!BD$5))</f>
        <v>0</v>
      </c>
      <c r="BE67" s="476">
        <f>IF(BE$2&lt;&gt;"",IF($C67&lt;&gt;"TBA",BE$2/114,0),SUMIFS('HOURS&amp;CYCLES INPUT'!$F$2:$F$9999,'HOURS&amp;CYCLES INPUT'!$C$2:$C$9999,'QUALIFIED EFH'!$C67,'HOURS&amp;CYCLES INPUT'!$D$2:$D$9999,'QUALIFIED EFH'!BE$4,'HOURS&amp;CYCLES INPUT'!$E$2:$E$9999,'QUALIFIED EFH'!BE$5))</f>
        <v>0.32</v>
      </c>
      <c r="BF67" s="476">
        <f>IF(BF$2&lt;&gt;"",IF($C67&lt;&gt;"TBA",BF$2/114,0),SUMIFS('HOURS&amp;CYCLES INPUT'!$F$2:$F$9999,'HOURS&amp;CYCLES INPUT'!$C$2:$C$9999,'QUALIFIED EFH'!$C67,'HOURS&amp;CYCLES INPUT'!$D$2:$D$9999,'QUALIFIED EFH'!BF$4,'HOURS&amp;CYCLES INPUT'!$E$2:$E$9999,'QUALIFIED EFH'!BF$5))</f>
        <v>0.3</v>
      </c>
      <c r="BG67" s="476">
        <f>IF(BG$2&lt;&gt;"",IF($C67&lt;&gt;"TBA",BG$2/114,0),SUMIFS('HOURS&amp;CYCLES INPUT'!$F$2:$F$9999,'HOURS&amp;CYCLES INPUT'!$C$2:$C$9999,'QUALIFIED EFH'!$C67,'HOURS&amp;CYCLES INPUT'!$D$2:$D$9999,'QUALIFIED EFH'!BG$4,'HOURS&amp;CYCLES INPUT'!$E$2:$E$9999,'QUALIFIED EFH'!BG$5))</f>
        <v>66.55</v>
      </c>
      <c r="BH67" s="476">
        <f>IF(BH$2&lt;&gt;"",IF($C67&lt;&gt;"TBA",BH$2/114,0),SUMIFS('HOURS&amp;CYCLES INPUT'!$F$2:$F$9999,'HOURS&amp;CYCLES INPUT'!$C$2:$C$9999,'QUALIFIED EFH'!$C67,'HOURS&amp;CYCLES INPUT'!$D$2:$D$9999,'QUALIFIED EFH'!BH$4,'HOURS&amp;CYCLES INPUT'!$E$2:$E$9999,'QUALIFIED EFH'!BH$5))</f>
        <v>85.73</v>
      </c>
      <c r="BI67" s="476">
        <f>IF(BI$2&lt;&gt;"",IF($C67&lt;&gt;"TBA",BI$2/114,0),SUMIFS('HOURS&amp;CYCLES INPUT'!$F$2:$F$9999,'HOURS&amp;CYCLES INPUT'!$C$2:$C$9999,'QUALIFIED EFH'!$C67,'HOURS&amp;CYCLES INPUT'!$D$2:$D$9999,'QUALIFIED EFH'!BI$4,'HOURS&amp;CYCLES INPUT'!$E$2:$E$9999,'QUALIFIED EFH'!BI$5))</f>
        <v>28.93</v>
      </c>
      <c r="BJ67" s="476">
        <f>IF(BJ$2&lt;&gt;"",IF($C67&lt;&gt;"TBA",BJ$2/114,0),SUMIFS('HOURS&amp;CYCLES INPUT'!$F$2:$F$9999,'HOURS&amp;CYCLES INPUT'!$C$2:$C$9999,'QUALIFIED EFH'!$C67,'HOURS&amp;CYCLES INPUT'!$D$2:$D$9999,'QUALIFIED EFH'!BJ$4,'HOURS&amp;CYCLES INPUT'!$E$2:$E$9999,'QUALIFIED EFH'!BJ$5))</f>
        <v>268.26</v>
      </c>
      <c r="BK67" s="476">
        <f>IF(BK$2&lt;&gt;"",IF($C67&lt;&gt;"TBA",BK$2/114,0),SUMIFS('HOURS&amp;CYCLES INPUT'!$F$2:$F$9999,'HOURS&amp;CYCLES INPUT'!$C$2:$C$9999,'QUALIFIED EFH'!$C67,'HOURS&amp;CYCLES INPUT'!$D$2:$D$9999,'QUALIFIED EFH'!BK$4,'HOURS&amp;CYCLES INPUT'!$E$2:$E$9999,'QUALIFIED EFH'!BK$5))</f>
        <v>179.73</v>
      </c>
      <c r="BL67" s="476">
        <f>IF(BL$2&lt;&gt;"",IF($C67&lt;&gt;"TBA",BL$2/114,0),SUMIFS('HOURS&amp;CYCLES INPUT'!$F$2:$F$9999,'HOURS&amp;CYCLES INPUT'!$C$2:$C$9999,'QUALIFIED EFH'!$C67,'HOURS&amp;CYCLES INPUT'!$D$2:$D$9999,'QUALIFIED EFH'!BL$4,'HOURS&amp;CYCLES INPUT'!$E$2:$E$9999,'QUALIFIED EFH'!BL$5))</f>
        <v>240.11</v>
      </c>
      <c r="BM67" s="476">
        <f>IF(BM$2&lt;&gt;"",IF($C67&lt;&gt;"TBA",BM$2/114,0),SUMIFS('HOURS&amp;CYCLES INPUT'!$F$2:$F$9999,'HOURS&amp;CYCLES INPUT'!$C$2:$C$9999,'QUALIFIED EFH'!$C67,'HOURS&amp;CYCLES INPUT'!$D$2:$D$9999,'QUALIFIED EFH'!BM$4,'HOURS&amp;CYCLES INPUT'!$E$2:$E$9999,'QUALIFIED EFH'!BM$5))</f>
        <v>271.37</v>
      </c>
      <c r="BN67" s="476">
        <f>IF(BN$2&lt;&gt;"",IF($C67&lt;&gt;"TBA",BN$2/114,0),SUMIFS('HOURS&amp;CYCLES INPUT'!$F$2:$F$9999,'HOURS&amp;CYCLES INPUT'!$C$2:$C$9999,'QUALIFIED EFH'!$C67,'HOURS&amp;CYCLES INPUT'!$D$2:$D$9999,'QUALIFIED EFH'!BN$4,'HOURS&amp;CYCLES INPUT'!$E$2:$E$9999,'QUALIFIED EFH'!BN$5))</f>
        <v>173.17</v>
      </c>
      <c r="BO67" s="476">
        <f>IF(BO$2&lt;&gt;"",IF($C67&lt;&gt;"TBA",BO$2/114,0),SUMIFS('HOURS&amp;CYCLES INPUT'!$F$2:$F$9999,'HOURS&amp;CYCLES INPUT'!$C$2:$C$9999,'QUALIFIED EFH'!$C67,'HOURS&amp;CYCLES INPUT'!$D$2:$D$9999,'QUALIFIED EFH'!BO$4,'HOURS&amp;CYCLES INPUT'!$E$2:$E$9999,'QUALIFIED EFH'!BO$5))</f>
        <v>39.43</v>
      </c>
      <c r="BP67" s="476">
        <f>IF(BP$2&lt;&gt;"",IF($C67&lt;&gt;"TBA",BP$2/114,0),SUMIFS('HOURS&amp;CYCLES INPUT'!$F$2:$F$9999,'HOURS&amp;CYCLES INPUT'!$C$2:$C$9999,'QUALIFIED EFH'!$C67,'HOURS&amp;CYCLES INPUT'!$D$2:$D$9999,'QUALIFIED EFH'!BP$4,'HOURS&amp;CYCLES INPUT'!$E$2:$E$9999,'QUALIFIED EFH'!BP$5))</f>
        <v>133.19999999999999</v>
      </c>
      <c r="BQ67" s="476">
        <f>IF(BQ$2&lt;&gt;"",IF($C67&lt;&gt;"TBA",BQ$2/114,0),SUMIFS('HOURS&amp;CYCLES INPUT'!$F$2:$F$9999,'HOURS&amp;CYCLES INPUT'!$C$2:$C$9999,'QUALIFIED EFH'!$C67,'HOURS&amp;CYCLES INPUT'!$D$2:$D$9999,'QUALIFIED EFH'!BQ$4,'HOURS&amp;CYCLES INPUT'!$E$2:$E$9999,'QUALIFIED EFH'!BQ$5))</f>
        <v>143.15</v>
      </c>
      <c r="BR67" s="476">
        <f>IF(BR$2&lt;&gt;"",IF($C67&lt;&gt;"TBA",BR$2/114,0),SUMIFS('HOURS&amp;CYCLES INPUT'!$F$2:$F$9999,'HOURS&amp;CYCLES INPUT'!$C$2:$C$9999,'QUALIFIED EFH'!$C67,'HOURS&amp;CYCLES INPUT'!$D$2:$D$9999,'QUALIFIED EFH'!BR$4,'HOURS&amp;CYCLES INPUT'!$E$2:$E$9999,'QUALIFIED EFH'!BR$5))</f>
        <v>84.35</v>
      </c>
      <c r="BS67" s="476">
        <f>IF(BS$2&lt;&gt;"",IF($C67&lt;&gt;"TBA",BS$2/114,0),SUMIFS('HOURS&amp;CYCLES INPUT'!$F$2:$F$9999,'HOURS&amp;CYCLES INPUT'!$C$2:$C$9999,'QUALIFIED EFH'!$C67,'HOURS&amp;CYCLES INPUT'!$D$2:$D$9999,'QUALIFIED EFH'!BS$4,'HOURS&amp;CYCLES INPUT'!$E$2:$E$9999,'QUALIFIED EFH'!BS$5))</f>
        <v>242.89</v>
      </c>
      <c r="BT67" s="476">
        <f>IF(BT$2&lt;&gt;"",IF($C67&lt;&gt;"TBA",BT$2/114,0),SUMIFS('HOURS&amp;CYCLES INPUT'!$F$2:$F$9999,'HOURS&amp;CYCLES INPUT'!$C$2:$C$9999,'QUALIFIED EFH'!$C67,'HOURS&amp;CYCLES INPUT'!$D$2:$D$9999,'QUALIFIED EFH'!BT$4,'HOURS&amp;CYCLES INPUT'!$E$2:$E$9999,'QUALIFIED EFH'!BT$5))</f>
        <v>245.71</v>
      </c>
      <c r="BU67" s="476">
        <f>IF(BU$2&lt;&gt;"",IF($C67&lt;&gt;"TBA",BU$2/114,0),SUMIFS('HOURS&amp;CYCLES INPUT'!$F$2:$F$9999,'HOURS&amp;CYCLES INPUT'!$C$2:$C$9999,'QUALIFIED EFH'!$C67,'HOURS&amp;CYCLES INPUT'!$D$2:$D$9999,'QUALIFIED EFH'!BU$4,'HOURS&amp;CYCLES INPUT'!$E$2:$E$9999,'QUALIFIED EFH'!BU$5))</f>
        <v>237.65</v>
      </c>
      <c r="BV67" s="476">
        <f>IF(BV$2&lt;&gt;"",IF($C67&lt;&gt;"TBA",BV$2/114,0),SUMIFS('HOURS&amp;CYCLES INPUT'!$F$2:$F$9999,'HOURS&amp;CYCLES INPUT'!$C$2:$C$9999,'QUALIFIED EFH'!$C67,'HOURS&amp;CYCLES INPUT'!$D$2:$D$9999,'QUALIFIED EFH'!BV$4,'HOURS&amp;CYCLES INPUT'!$E$2:$E$9999,'QUALIFIED EFH'!BV$5))</f>
        <v>250.39</v>
      </c>
      <c r="BW67" s="476">
        <f>IF(BW$2&lt;&gt;"",IF($C67&lt;&gt;"TBA",BW$2/114,0),SUMIFS('HOURS&amp;CYCLES INPUT'!$F$2:$F$9999,'HOURS&amp;CYCLES INPUT'!$C$2:$C$9999,'QUALIFIED EFH'!$C67,'HOURS&amp;CYCLES INPUT'!$D$2:$D$9999,'QUALIFIED EFH'!BW$4,'HOURS&amp;CYCLES INPUT'!$E$2:$E$9999,'QUALIFIED EFH'!BW$5))</f>
        <v>69.61</v>
      </c>
      <c r="BX67" s="476">
        <f>IF(BX$2&lt;&gt;"",IF($C67&lt;&gt;"TBA",BX$2/114,0),SUMIFS('HOURS&amp;CYCLES INPUT'!$F$2:$F$9999,'HOURS&amp;CYCLES INPUT'!$C$2:$C$9999,'QUALIFIED EFH'!$C67,'HOURS&amp;CYCLES INPUT'!$D$2:$D$9999,'QUALIFIED EFH'!BX$4,'HOURS&amp;CYCLES INPUT'!$E$2:$E$9999,'QUALIFIED EFH'!BX$5))</f>
        <v>330.85</v>
      </c>
      <c r="BY67" s="476">
        <f>IF(BY$2&lt;&gt;"",IF($C67&lt;&gt;"TBA",BY$2/114,0),SUMIFS('HOURS&amp;CYCLES INPUT'!$F$2:$F$9999,'HOURS&amp;CYCLES INPUT'!$C$2:$C$9999,'QUALIFIED EFH'!$C67,'HOURS&amp;CYCLES INPUT'!$D$2:$D$9999,'QUALIFIED EFH'!BY$4,'HOURS&amp;CYCLES INPUT'!$E$2:$E$9999,'QUALIFIED EFH'!BY$5))</f>
        <v>346.35</v>
      </c>
      <c r="BZ67" s="476">
        <f>IF(BZ$2&lt;&gt;"",IF($C67&lt;&gt;"TBA",BZ$2/114,0),SUMIFS('HOURS&amp;CYCLES INPUT'!$F$2:$F$9999,'HOURS&amp;CYCLES INPUT'!$C$2:$C$9999,'QUALIFIED EFH'!$C67,'HOURS&amp;CYCLES INPUT'!$D$2:$D$9999,'QUALIFIED EFH'!BZ$4,'HOURS&amp;CYCLES INPUT'!$E$2:$E$9999,'QUALIFIED EFH'!BZ$5))</f>
        <v>330.32</v>
      </c>
      <c r="CA67" s="476">
        <f>IF(CA$2&lt;&gt;"",IF($C67&lt;&gt;"TBA",CA$2/114,0),SUMIFS('HOURS&amp;CYCLES INPUT'!$F$2:$F$9999,'HOURS&amp;CYCLES INPUT'!$C$2:$C$9999,'QUALIFIED EFH'!$C67,'HOURS&amp;CYCLES INPUT'!$D$2:$D$9999,'QUALIFIED EFH'!CA$4,'HOURS&amp;CYCLES INPUT'!$E$2:$E$9999,'QUALIFIED EFH'!CA$5))</f>
        <v>348.33</v>
      </c>
      <c r="CB67" s="476">
        <f>IF(CB$2&lt;&gt;"",IF($C67&lt;&gt;"TBA",CB$2/114,0),SUMIFS('HOURS&amp;CYCLES INPUT'!$F$2:$F$9999,'HOURS&amp;CYCLES INPUT'!$C$2:$C$9999,'QUALIFIED EFH'!$C67,'HOURS&amp;CYCLES INPUT'!$D$2:$D$9999,'QUALIFIED EFH'!CB$4,'HOURS&amp;CYCLES INPUT'!$E$2:$E$9999,'QUALIFIED EFH'!CB$5))</f>
        <v>346.19</v>
      </c>
      <c r="CC67" s="476">
        <f>IF(CC$2&lt;&gt;"",IF($C67&lt;&gt;"TBA",CC$2/114,0),SUMIFS('HOURS&amp;CYCLES INPUT'!$F$2:$F$9999,'HOURS&amp;CYCLES INPUT'!$C$2:$C$9999,'QUALIFIED EFH'!$C67,'HOURS&amp;CYCLES INPUT'!$D$2:$D$9999,'QUALIFIED EFH'!CC$4,'HOURS&amp;CYCLES INPUT'!$E$2:$E$9999,'QUALIFIED EFH'!CC$5))</f>
        <v>321.35000000000002</v>
      </c>
      <c r="CD67" s="476">
        <f>IF(CD$2&lt;&gt;"",IF($C67&lt;&gt;"TBA",CD$2/114,0),SUMIFS('HOURS&amp;CYCLES INPUT'!$F$2:$F$9999,'HOURS&amp;CYCLES INPUT'!$C$2:$C$9999,'QUALIFIED EFH'!$C67,'HOURS&amp;CYCLES INPUT'!$D$2:$D$9999,'QUALIFIED EFH'!CD$4,'HOURS&amp;CYCLES INPUT'!$E$2:$E$9999,'QUALIFIED EFH'!CD$5))</f>
        <v>372.97</v>
      </c>
      <c r="CE67" s="476">
        <f>IF(CE$2&lt;&gt;"",IF($C67&lt;&gt;"TBA",CE$2/114,0),SUMIFS('HOURS&amp;CYCLES INPUT'!$F$2:$F$9999,'HOURS&amp;CYCLES INPUT'!$C$2:$C$9999,'QUALIFIED EFH'!$C67,'HOURS&amp;CYCLES INPUT'!$D$2:$D$9999,'QUALIFIED EFH'!CE$4,'HOURS&amp;CYCLES INPUT'!$E$2:$E$9999,'QUALIFIED EFH'!CE$5))</f>
        <v>367.74</v>
      </c>
      <c r="CF67" s="476">
        <f>IF(CF$2&lt;&gt;"",IF($C67&lt;&gt;"TBA",CF$2/114,0),SUMIFS('HOURS&amp;CYCLES INPUT'!$F$2:$F$9999,'HOURS&amp;CYCLES INPUT'!$C$2:$C$9999,'QUALIFIED EFH'!$C67,'HOURS&amp;CYCLES INPUT'!$D$2:$D$9999,'QUALIFIED EFH'!CF$4,'HOURS&amp;CYCLES INPUT'!$E$2:$E$9999,'QUALIFIED EFH'!CF$5))</f>
        <v>409.12</v>
      </c>
      <c r="CG67" s="476">
        <f>IF(CG$2&lt;&gt;"",IF($C67&lt;&gt;"TBA",CG$2/114,0),SUMIFS('HOURS&amp;CYCLES INPUT'!$F$2:$F$9999,'HOURS&amp;CYCLES INPUT'!$C$2:$C$9999,'QUALIFIED EFH'!$C67,'HOURS&amp;CYCLES INPUT'!$D$2:$D$9999,'QUALIFIED EFH'!CG$4,'HOURS&amp;CYCLES INPUT'!$E$2:$E$9999,'QUALIFIED EFH'!CG$5))</f>
        <v>394.98</v>
      </c>
      <c r="CH67" s="476">
        <f>IF(CH$2&lt;&gt;"",IF($C67&lt;&gt;"TBA",CH$2/114,0),SUMIFS('HOURS&amp;CYCLES INPUT'!$F$2:$F$9999,'HOURS&amp;CYCLES INPUT'!$C$2:$C$9999,'QUALIFIED EFH'!$C67,'HOURS&amp;CYCLES INPUT'!$D$2:$D$9999,'QUALIFIED EFH'!CH$4,'HOURS&amp;CYCLES INPUT'!$E$2:$E$9999,'QUALIFIED EFH'!CH$5))</f>
        <v>390.84</v>
      </c>
      <c r="CI67" s="476">
        <f>IF(CI$2&lt;&gt;"",IF($C67&lt;&gt;"TBA",CI$2/114,0),SUMIFS('HOURS&amp;CYCLES INPUT'!$F$2:$F$9999,'HOURS&amp;CYCLES INPUT'!$C$2:$C$9999,'QUALIFIED EFH'!$C67,'HOURS&amp;CYCLES INPUT'!$D$2:$D$9999,'QUALIFIED EFH'!CI$4,'HOURS&amp;CYCLES INPUT'!$E$2:$E$9999,'QUALIFIED EFH'!CI$5))</f>
        <v>348.59</v>
      </c>
      <c r="CJ67" s="476">
        <f>IF(CJ$2&lt;&gt;"",IF($C67&lt;&gt;"TBA",CJ$2/114,0),SUMIFS('HOURS&amp;CYCLES INPUT'!$F$2:$F$9999,'HOURS&amp;CYCLES INPUT'!$C$2:$C$9999,'QUALIFIED EFH'!$C67,'HOURS&amp;CYCLES INPUT'!$D$2:$D$9999,'QUALIFIED EFH'!CJ$4,'HOURS&amp;CYCLES INPUT'!$E$2:$E$9999,'QUALIFIED EFH'!CJ$5))</f>
        <v>185.09</v>
      </c>
      <c r="CK67" s="476">
        <f>IF(CK$2&lt;&gt;"",IF($C67&lt;&gt;"TBA",CK$2/114,0),SUMIFS('HOURS&amp;CYCLES INPUT'!$F$2:$F$9999,'HOURS&amp;CYCLES INPUT'!$C$2:$C$9999,'QUALIFIED EFH'!$C67,'HOURS&amp;CYCLES INPUT'!$D$2:$D$9999,'QUALIFIED EFH'!CK$4,'HOURS&amp;CYCLES INPUT'!$E$2:$E$9999,'QUALIFIED EFH'!CK$5))</f>
        <v>0</v>
      </c>
      <c r="CL67" s="476">
        <f>IF(CL$2&lt;&gt;"",IF($C67&lt;&gt;"TBA",CL$2/114,0),SUMIFS('HOURS&amp;CYCLES INPUT'!$F$2:$F$9999,'HOURS&amp;CYCLES INPUT'!$C$2:$C$9999,'QUALIFIED EFH'!$C67,'HOURS&amp;CYCLES INPUT'!$D$2:$D$9999,'QUALIFIED EFH'!CL$4,'HOURS&amp;CYCLES INPUT'!$E$2:$E$9999,'QUALIFIED EFH'!CL$5))</f>
        <v>0</v>
      </c>
      <c r="CM67" s="476">
        <f>IF(CM$2&lt;&gt;"",IF($C67&lt;&gt;"TBA",CM$2/114,0),SUMIFS('HOURS&amp;CYCLES INPUT'!$F$2:$F$9999,'HOURS&amp;CYCLES INPUT'!$C$2:$C$9999,'QUALIFIED EFH'!$C67,'HOURS&amp;CYCLES INPUT'!$D$2:$D$9999,'QUALIFIED EFH'!CM$4,'HOURS&amp;CYCLES INPUT'!$E$2:$E$9999,'QUALIFIED EFH'!CM$5))</f>
        <v>0</v>
      </c>
      <c r="CN67" s="476">
        <f>IF(CN$2&lt;&gt;"",IF($C67&lt;&gt;"TBA",CN$2/114,0),SUMIFS('HOURS&amp;CYCLES INPUT'!$F$2:$F$9999,'HOURS&amp;CYCLES INPUT'!$C$2:$C$9999,'QUALIFIED EFH'!$C67,'HOURS&amp;CYCLES INPUT'!$D$2:$D$9999,'QUALIFIED EFH'!CN$4,'HOURS&amp;CYCLES INPUT'!$E$2:$E$9999,'QUALIFIED EFH'!CN$5))</f>
        <v>0</v>
      </c>
      <c r="CO67" s="476">
        <f>IF(CO$2&lt;&gt;"",IF($C67&lt;&gt;"TBA",CO$2/114,0),SUMIFS('HOURS&amp;CYCLES INPUT'!$F$2:$F$9999,'HOURS&amp;CYCLES INPUT'!$C$2:$C$9999,'QUALIFIED EFH'!$C67,'HOURS&amp;CYCLES INPUT'!$D$2:$D$9999,'QUALIFIED EFH'!CO$4,'HOURS&amp;CYCLES INPUT'!$E$2:$E$9999,'QUALIFIED EFH'!CO$5))</f>
        <v>0</v>
      </c>
      <c r="CP67" s="476">
        <f>IF(CP$2&lt;&gt;"",IF($C67&lt;&gt;"TBA",CP$2/114,0),SUMIFS('HOURS&amp;CYCLES INPUT'!$F$2:$F$9999,'HOURS&amp;CYCLES INPUT'!$C$2:$C$9999,'QUALIFIED EFH'!$C67,'HOURS&amp;CYCLES INPUT'!$D$2:$D$9999,'QUALIFIED EFH'!CP$4,'HOURS&amp;CYCLES INPUT'!$E$2:$E$9999,'QUALIFIED EFH'!CP$5))</f>
        <v>0</v>
      </c>
      <c r="CQ67" s="476">
        <f>IF(CQ$2&lt;&gt;"",IF($C67&lt;&gt;"TBA",CQ$2/114,0),SUMIFS('HOURS&amp;CYCLES INPUT'!$F$2:$F$9999,'HOURS&amp;CYCLES INPUT'!$C$2:$C$9999,'QUALIFIED EFH'!$C67,'HOURS&amp;CYCLES INPUT'!$D$2:$D$9999,'QUALIFIED EFH'!CQ$4,'HOURS&amp;CYCLES INPUT'!$E$2:$E$9999,'QUALIFIED EFH'!CQ$5))</f>
        <v>0</v>
      </c>
      <c r="CR67" s="476">
        <f>IF(CR$2&lt;&gt;"",IF($C67&lt;&gt;"TBA",CR$2/114,0),SUMIFS('HOURS&amp;CYCLES INPUT'!$F$2:$F$9999,'HOURS&amp;CYCLES INPUT'!$C$2:$C$9999,'QUALIFIED EFH'!$C67,'HOURS&amp;CYCLES INPUT'!$D$2:$D$9999,'QUALIFIED EFH'!CR$4,'HOURS&amp;CYCLES INPUT'!$E$2:$E$9999,'QUALIFIED EFH'!CR$5))</f>
        <v>0</v>
      </c>
      <c r="CS67" s="476">
        <f>IF(CS$2&lt;&gt;"",IF($C67&lt;&gt;"TBA",CS$2/114,0),SUMIFS('HOURS&amp;CYCLES INPUT'!$F$2:$F$9999,'HOURS&amp;CYCLES INPUT'!$C$2:$C$9999,'QUALIFIED EFH'!$C67,'HOURS&amp;CYCLES INPUT'!$D$2:$D$9999,'QUALIFIED EFH'!CS$4,'HOURS&amp;CYCLES INPUT'!$E$2:$E$9999,'QUALIFIED EFH'!CS$5))</f>
        <v>247.4</v>
      </c>
      <c r="CT67" s="476">
        <f>IF(CT$2&lt;&gt;"",IF($C67&lt;&gt;"TBA",CT$2/114,0),SUMIFS('HOURS&amp;CYCLES INPUT'!$F$2:$F$9999,'HOURS&amp;CYCLES INPUT'!$C$2:$C$9999,'QUALIFIED EFH'!$C67,'HOURS&amp;CYCLES INPUT'!$D$2:$D$9999,'QUALIFIED EFH'!CT$4,'HOURS&amp;CYCLES INPUT'!$E$2:$E$9999,'QUALIFIED EFH'!CT$5))</f>
        <v>459.43</v>
      </c>
      <c r="CU67" s="476">
        <f>IF(CU$2&lt;&gt;"",IF($C67&lt;&gt;"TBA",CU$2/114,0),SUMIFS('HOURS&amp;CYCLES INPUT'!$F$2:$F$9999,'HOURS&amp;CYCLES INPUT'!$C$2:$C$9999,'QUALIFIED EFH'!$C67,'HOURS&amp;CYCLES INPUT'!$D$2:$D$9999,'QUALIFIED EFH'!CU$4,'HOURS&amp;CYCLES INPUT'!$E$2:$E$9999,'QUALIFIED EFH'!CU$5))</f>
        <v>420.15</v>
      </c>
      <c r="CV67" s="476">
        <f>IF(CV$2&lt;&gt;"",IF($C67&lt;&gt;"TBA",CV$2/114,0),SUMIFS('HOURS&amp;CYCLES INPUT'!$F$2:$F$9999,'HOURS&amp;CYCLES INPUT'!$C$2:$C$9999,'QUALIFIED EFH'!$C67,'HOURS&amp;CYCLES INPUT'!$D$2:$D$9999,'QUALIFIED EFH'!CV$4,'HOURS&amp;CYCLES INPUT'!$E$2:$E$9999,'QUALIFIED EFH'!CV$5))</f>
        <v>439.12</v>
      </c>
      <c r="CW67" s="476">
        <f>IF(CW$2&lt;&gt;"",IF($C67&lt;&gt;"TBA",CW$2/114,0),SUMIFS('HOURS&amp;CYCLES INPUT'!$F$2:$F$9999,'HOURS&amp;CYCLES INPUT'!$C$2:$C$9999,'QUALIFIED EFH'!$C67,'HOURS&amp;CYCLES INPUT'!$D$2:$D$9999,'QUALIFIED EFH'!CW$4,'HOURS&amp;CYCLES INPUT'!$E$2:$E$9999,'QUALIFIED EFH'!CW$5))</f>
        <v>468.97</v>
      </c>
      <c r="CX67" s="476">
        <f>IF(CX$2&lt;&gt;"",IF($C67&lt;&gt;"TBA",CX$2/114,0),SUMIFS('HOURS&amp;CYCLES INPUT'!$F$2:$F$9999,'HOURS&amp;CYCLES INPUT'!$C$2:$C$9999,'QUALIFIED EFH'!$C67,'HOURS&amp;CYCLES INPUT'!$D$2:$D$9999,'QUALIFIED EFH'!CX$4,'HOURS&amp;CYCLES INPUT'!$E$2:$E$9999,'QUALIFIED EFH'!CX$5))</f>
        <v>322.60000000000002</v>
      </c>
      <c r="CY67" s="476">
        <f>IF(CY$2&lt;&gt;"",IF($C67&lt;&gt;"TBA",CY$2/114,0),SUMIFS('HOURS&amp;CYCLES INPUT'!$F$2:$F$9999,'HOURS&amp;CYCLES INPUT'!$C$2:$C$9999,'QUALIFIED EFH'!$C67,'HOURS&amp;CYCLES INPUT'!$D$2:$D$9999,'QUALIFIED EFH'!CY$4,'HOURS&amp;CYCLES INPUT'!$E$2:$E$9999,'QUALIFIED EFH'!CY$5))</f>
        <v>425.98</v>
      </c>
      <c r="CZ67" s="476">
        <f>IF(CZ$2&lt;&gt;"",IF($C67&lt;&gt;"TBA",CZ$2/114,0),SUMIFS('HOURS&amp;CYCLES INPUT'!$F$2:$F$9999,'HOURS&amp;CYCLES INPUT'!$C$2:$C$9999,'QUALIFIED EFH'!$C67,'HOURS&amp;CYCLES INPUT'!$D$2:$D$9999,'QUALIFIED EFH'!CZ$4,'HOURS&amp;CYCLES INPUT'!$E$2:$E$9999,'QUALIFIED EFH'!CZ$5))</f>
        <v>428.38</v>
      </c>
      <c r="DA67" s="476">
        <f>IF(DA$2&lt;&gt;"",IF($C67&lt;&gt;"TBA",DA$2/114,0),SUMIFS('HOURS&amp;CYCLES INPUT'!$F$2:$F$9999,'HOURS&amp;CYCLES INPUT'!$C$2:$C$9999,'QUALIFIED EFH'!$C67,'HOURS&amp;CYCLES INPUT'!$D$2:$D$9999,'QUALIFIED EFH'!DA$4,'HOURS&amp;CYCLES INPUT'!$E$2:$E$9999,'QUALIFIED EFH'!DA$5))</f>
        <v>455.92</v>
      </c>
      <c r="DB67" s="476">
        <f>IF(DB$2&lt;&gt;"",IF($C67&lt;&gt;"TBA",DB$2/114,0),SUMIFS('HOURS&amp;CYCLES INPUT'!$F$2:$F$9999,'HOURS&amp;CYCLES INPUT'!$C$2:$C$9999,'QUALIFIED EFH'!$C67,'HOURS&amp;CYCLES INPUT'!$D$2:$D$9999,'QUALIFIED EFH'!DB$4,'HOURS&amp;CYCLES INPUT'!$E$2:$E$9999,'QUALIFIED EFH'!DB$5))</f>
        <v>452.12</v>
      </c>
      <c r="DC67" s="476">
        <f>IF(DC$2&lt;&gt;"",IF($C67&lt;&gt;"TBA",DC$2/114,0),SUMIFS('HOURS&amp;CYCLES INPUT'!$F$2:$F$9999,'HOURS&amp;CYCLES INPUT'!$C$2:$C$9999,'QUALIFIED EFH'!$C67,'HOURS&amp;CYCLES INPUT'!$D$2:$D$9999,'QUALIFIED EFH'!DC$4,'HOURS&amp;CYCLES INPUT'!$E$2:$E$9999,'QUALIFIED EFH'!DC$5))</f>
        <v>448.06</v>
      </c>
      <c r="DD67" s="476">
        <f>IF(DD$2&lt;&gt;"",IF($C67&lt;&gt;"TBA",DD$2/114,0),SUMIFS('HOURS&amp;CYCLES INPUT'!$F$2:$F$9999,'HOURS&amp;CYCLES INPUT'!$C$2:$C$9999,'QUALIFIED EFH'!$C67,'HOURS&amp;CYCLES INPUT'!$D$2:$D$9999,'QUALIFIED EFH'!DD$4,'HOURS&amp;CYCLES INPUT'!$E$2:$E$9999,'QUALIFIED EFH'!DD$5))</f>
        <v>456.42</v>
      </c>
      <c r="DE67" s="476">
        <f>IF(DE$2&lt;&gt;"",IF($C67&lt;&gt;"TBA",DE$2/114,0),SUMIFS('HOURS&amp;CYCLES INPUT'!$F$2:$F$9999,'HOURS&amp;CYCLES INPUT'!$C$2:$C$9999,'QUALIFIED EFH'!$C67,'HOURS&amp;CYCLES INPUT'!$D$2:$D$9999,'QUALIFIED EFH'!DE$4,'HOURS&amp;CYCLES INPUT'!$E$2:$E$9999,'QUALIFIED EFH'!DE$5))</f>
        <v>451.03</v>
      </c>
      <c r="DF67" s="476">
        <f>IF(DF$2&lt;&gt;"",IF($C67&lt;&gt;"TBA",DF$2/114,0),SUMIFS('HOURS&amp;CYCLES INPUT'!$F$2:$F$9999,'HOURS&amp;CYCLES INPUT'!$C$2:$C$9999,'QUALIFIED EFH'!$C67,'HOURS&amp;CYCLES INPUT'!$D$2:$D$9999,'QUALIFIED EFH'!DF$4,'HOURS&amp;CYCLES INPUT'!$E$2:$E$9999,'QUALIFIED EFH'!DF$5))</f>
        <v>508.1</v>
      </c>
      <c r="DG67" s="476">
        <f>IF(DG$2&lt;&gt;"",IF($C67&lt;&gt;"TBA",DG$2/114,0),SUMIFS('HOURS&amp;CYCLES INPUT'!$F$2:$F$9999,'HOURS&amp;CYCLES INPUT'!$C$2:$C$9999,'QUALIFIED EFH'!$C67,'HOURS&amp;CYCLES INPUT'!$D$2:$D$9999,'QUALIFIED EFH'!DG$4,'HOURS&amp;CYCLES INPUT'!$E$2:$E$9999,'QUALIFIED EFH'!DG$5))</f>
        <v>479.87</v>
      </c>
      <c r="DH67" s="476">
        <f>IF(DH$2&lt;&gt;"",IF($C67&lt;&gt;"TBA",DH$2/114,0),SUMIFS('HOURS&amp;CYCLES INPUT'!$F$2:$F$9999,'HOURS&amp;CYCLES INPUT'!$C$2:$C$9999,'QUALIFIED EFH'!$C67,'HOURS&amp;CYCLES INPUT'!$D$2:$D$9999,'QUALIFIED EFH'!DH$4,'HOURS&amp;CYCLES INPUT'!$E$2:$E$9999,'QUALIFIED EFH'!DH$5))</f>
        <v>0</v>
      </c>
      <c r="DI67" s="476">
        <f>IF(DI$2&lt;&gt;"",IF($C67&lt;&gt;"TBA",DI$2/114,0),SUMIFS('HOURS&amp;CYCLES INPUT'!$F$2:$F$9999,'HOURS&amp;CYCLES INPUT'!$C$2:$C$9999,'QUALIFIED EFH'!$C67,'HOURS&amp;CYCLES INPUT'!$D$2:$D$9999,'QUALIFIED EFH'!DI$4,'HOURS&amp;CYCLES INPUT'!$E$2:$E$9999,'QUALIFIED EFH'!DI$5))</f>
        <v>0</v>
      </c>
      <c r="DJ67" s="476">
        <f>IF(DJ$2&lt;&gt;"",IF($C67&lt;&gt;"TBA",DJ$2/114,0),SUMIFS('HOURS&amp;CYCLES INPUT'!$F$2:$F$9999,'HOURS&amp;CYCLES INPUT'!$C$2:$C$9999,'QUALIFIED EFH'!$C67,'HOURS&amp;CYCLES INPUT'!$D$2:$D$9999,'QUALIFIED EFH'!DJ$4,'HOURS&amp;CYCLES INPUT'!$E$2:$E$9999,'QUALIFIED EFH'!DJ$5))</f>
        <v>0</v>
      </c>
      <c r="DK67" s="476">
        <f>IF(DK$2&lt;&gt;"",IF($C67&lt;&gt;"TBA",DK$2/114,0),SUMIFS('HOURS&amp;CYCLES INPUT'!$F$2:$F$9999,'HOURS&amp;CYCLES INPUT'!$C$2:$C$9999,'QUALIFIED EFH'!$C67,'HOURS&amp;CYCLES INPUT'!$D$2:$D$9999,'QUALIFIED EFH'!DK$4,'HOURS&amp;CYCLES INPUT'!$E$2:$E$9999,'QUALIFIED EFH'!DK$5))</f>
        <v>0</v>
      </c>
      <c r="DL67" s="476">
        <f>IF(DL$2&lt;&gt;"",IF($C67&lt;&gt;"TBA",DL$2/114,0),SUMIFS('HOURS&amp;CYCLES INPUT'!$F$2:$F$9999,'HOURS&amp;CYCLES INPUT'!$C$2:$C$9999,'QUALIFIED EFH'!$C67,'HOURS&amp;CYCLES INPUT'!$D$2:$D$9999,'QUALIFIED EFH'!DL$4,'HOURS&amp;CYCLES INPUT'!$E$2:$E$9999,'QUALIFIED EFH'!DL$5))</f>
        <v>0</v>
      </c>
      <c r="DM67" s="476">
        <f>IF(DM$2&lt;&gt;"",IF($C67&lt;&gt;"TBA",DM$2/114,0),SUMIFS('HOURS&amp;CYCLES INPUT'!$F$2:$F$9999,'HOURS&amp;CYCLES INPUT'!$C$2:$C$9999,'QUALIFIED EFH'!$C67,'HOURS&amp;CYCLES INPUT'!$D$2:$D$9999,'QUALIFIED EFH'!DM$4,'HOURS&amp;CYCLES INPUT'!$E$2:$E$9999,'QUALIFIED EFH'!DM$5))</f>
        <v>0</v>
      </c>
      <c r="DN67" s="476">
        <f>IF(DN$2&lt;&gt;"",IF($C67&lt;&gt;"TBA",DN$2/114,0),SUMIFS('HOURS&amp;CYCLES INPUT'!$F$2:$F$9999,'HOURS&amp;CYCLES INPUT'!$C$2:$C$9999,'QUALIFIED EFH'!$C67,'HOURS&amp;CYCLES INPUT'!$D$2:$D$9999,'QUALIFIED EFH'!DN$4,'HOURS&amp;CYCLES INPUT'!$E$2:$E$9999,'QUALIFIED EFH'!DN$5))</f>
        <v>0</v>
      </c>
      <c r="DO67" s="476">
        <f>IF(DO$2&lt;&gt;"",IF($C67&lt;&gt;"TBA",DO$2/114,0),SUMIFS('HOURS&amp;CYCLES INPUT'!$F$2:$F$9999,'HOURS&amp;CYCLES INPUT'!$C$2:$C$9999,'QUALIFIED EFH'!$C67,'HOURS&amp;CYCLES INPUT'!$D$2:$D$9999,'QUALIFIED EFH'!DO$4,'HOURS&amp;CYCLES INPUT'!$E$2:$E$9999,'QUALIFIED EFH'!DO$5))</f>
        <v>0</v>
      </c>
      <c r="DP67" s="476">
        <f>IF(DP$2&lt;&gt;"",IF($C67&lt;&gt;"TBA",DP$2/114,0),SUMIFS('HOURS&amp;CYCLES INPUT'!$F$2:$F$9999,'HOURS&amp;CYCLES INPUT'!$C$2:$C$9999,'QUALIFIED EFH'!$C67,'HOURS&amp;CYCLES INPUT'!$D$2:$D$9999,'QUALIFIED EFH'!DP$4,'HOURS&amp;CYCLES INPUT'!$E$2:$E$9999,'QUALIFIED EFH'!DP$5))</f>
        <v>0</v>
      </c>
      <c r="DQ67" s="476">
        <f>IF(DQ$2&lt;&gt;"",IF($C67&lt;&gt;"TBA",DQ$2/114,0),SUMIFS('HOURS&amp;CYCLES INPUT'!$F$2:$F$9999,'HOURS&amp;CYCLES INPUT'!$C$2:$C$9999,'QUALIFIED EFH'!$C67,'HOURS&amp;CYCLES INPUT'!$D$2:$D$9999,'QUALIFIED EFH'!DQ$4,'HOURS&amp;CYCLES INPUT'!$E$2:$E$9999,'QUALIFIED EFH'!DQ$5))</f>
        <v>0</v>
      </c>
      <c r="DR67" s="476">
        <f>IF(DR$2&lt;&gt;"",IF($C67&lt;&gt;"TBA",DR$2/114,0),SUMIFS('HOURS&amp;CYCLES INPUT'!$F$2:$F$9999,'HOURS&amp;CYCLES INPUT'!$C$2:$C$9999,'QUALIFIED EFH'!$C67,'HOURS&amp;CYCLES INPUT'!$D$2:$D$9999,'QUALIFIED EFH'!DR$4,'HOURS&amp;CYCLES INPUT'!$E$2:$E$9999,'QUALIFIED EFH'!DR$5))</f>
        <v>0</v>
      </c>
      <c r="DS67" s="476">
        <f>IF(DS$2&lt;&gt;"",IF($C67&lt;&gt;"TBA",DS$2/114,0),SUMIFS('HOURS&amp;CYCLES INPUT'!$F$2:$F$9999,'HOURS&amp;CYCLES INPUT'!$C$2:$C$9999,'QUALIFIED EFH'!$C67,'HOURS&amp;CYCLES INPUT'!$D$2:$D$9999,'QUALIFIED EFH'!DS$4,'HOURS&amp;CYCLES INPUT'!$E$2:$E$9999,'QUALIFIED EFH'!DS$5))</f>
        <v>0</v>
      </c>
      <c r="DT67" s="476">
        <f>IF(DT$2&lt;&gt;"",IF($C67&lt;&gt;"TBA",DT$2/114,0),SUMIFS('HOURS&amp;CYCLES INPUT'!$F$2:$F$9999,'HOURS&amp;CYCLES INPUT'!$C$2:$C$9999,'QUALIFIED EFH'!$C67,'HOURS&amp;CYCLES INPUT'!$D$2:$D$9999,'QUALIFIED EFH'!DT$4,'HOURS&amp;CYCLES INPUT'!$E$2:$E$9999,'QUALIFIED EFH'!DT$5))</f>
        <v>0</v>
      </c>
      <c r="DU67" s="476">
        <f>IF(DU$2&lt;&gt;"",IF($C67&lt;&gt;"TBA",DU$2/114,0),SUMIFS('HOURS&amp;CYCLES INPUT'!$F$2:$F$9999,'HOURS&amp;CYCLES INPUT'!$C$2:$C$9999,'QUALIFIED EFH'!$C67,'HOURS&amp;CYCLES INPUT'!$D$2:$D$9999,'QUALIFIED EFH'!DU$4,'HOURS&amp;CYCLES INPUT'!$E$2:$E$9999,'QUALIFIED EFH'!DU$5))</f>
        <v>0</v>
      </c>
      <c r="DV67" s="476">
        <f>IF(DV$2&lt;&gt;"",IF($C67&lt;&gt;"TBA",DV$2/114,0),SUMIFS('HOURS&amp;CYCLES INPUT'!$F$2:$F$9999,'HOURS&amp;CYCLES INPUT'!$C$2:$C$9999,'QUALIFIED EFH'!$C67,'HOURS&amp;CYCLES INPUT'!$D$2:$D$9999,'QUALIFIED EFH'!DV$4,'HOURS&amp;CYCLES INPUT'!$E$2:$E$9999,'QUALIFIED EFH'!DV$5))</f>
        <v>0</v>
      </c>
      <c r="DW67" s="476">
        <f>IF(DW$2&lt;&gt;"",IF($C67&lt;&gt;"TBA",DW$2/114,0),SUMIFS('HOURS&amp;CYCLES INPUT'!$F$2:$F$9999,'HOURS&amp;CYCLES INPUT'!$C$2:$C$9999,'QUALIFIED EFH'!$C67,'HOURS&amp;CYCLES INPUT'!$D$2:$D$9999,'QUALIFIED EFH'!DW$4,'HOURS&amp;CYCLES INPUT'!$E$2:$E$9999,'QUALIFIED EFH'!DW$5))</f>
        <v>0</v>
      </c>
      <c r="DX67" s="476">
        <f>IF(DX$2&lt;&gt;"",IF($C67&lt;&gt;"TBA",DX$2/114,0),SUMIFS('HOURS&amp;CYCLES INPUT'!$F$2:$F$9999,'HOURS&amp;CYCLES INPUT'!$C$2:$C$9999,'QUALIFIED EFH'!$C67,'HOURS&amp;CYCLES INPUT'!$D$2:$D$9999,'QUALIFIED EFH'!DX$4,'HOURS&amp;CYCLES INPUT'!$E$2:$E$9999,'QUALIFIED EFH'!DX$5))</f>
        <v>0</v>
      </c>
      <c r="DY67" s="476">
        <f>IF(DY$2&lt;&gt;"",IF($C67&lt;&gt;"TBA",DY$2/114,0),SUMIFS('HOURS&amp;CYCLES INPUT'!$F$2:$F$9999,'HOURS&amp;CYCLES INPUT'!$C$2:$C$9999,'QUALIFIED EFH'!$C67,'HOURS&amp;CYCLES INPUT'!$D$2:$D$9999,'QUALIFIED EFH'!DY$4,'HOURS&amp;CYCLES INPUT'!$E$2:$E$9999,'QUALIFIED EFH'!DY$5))</f>
        <v>0</v>
      </c>
      <c r="DZ67" s="476">
        <f>IF(DZ$2&lt;&gt;"",IF($C67&lt;&gt;"TBA",DZ$2/114,0),SUMIFS('HOURS&amp;CYCLES INPUT'!$F$2:$F$9999,'HOURS&amp;CYCLES INPUT'!$C$2:$C$9999,'QUALIFIED EFH'!$C67,'HOURS&amp;CYCLES INPUT'!$D$2:$D$9999,'QUALIFIED EFH'!DZ$4,'HOURS&amp;CYCLES INPUT'!$E$2:$E$9999,'QUALIFIED EFH'!DZ$5))</f>
        <v>0</v>
      </c>
      <c r="EA67" s="476">
        <f>IF(EA$2&lt;&gt;"",IF($C67&lt;&gt;"TBA",EA$2/114,0),SUMIFS('HOURS&amp;CYCLES INPUT'!$F$2:$F$9999,'HOURS&amp;CYCLES INPUT'!$C$2:$C$9999,'QUALIFIED EFH'!$C67,'HOURS&amp;CYCLES INPUT'!$D$2:$D$9999,'QUALIFIED EFH'!EA$4,'HOURS&amp;CYCLES INPUT'!$E$2:$E$9999,'QUALIFIED EFH'!EA$5))</f>
        <v>0</v>
      </c>
      <c r="EB67" s="476">
        <f>IF(EB$2&lt;&gt;"",IF($C67&lt;&gt;"TBA",EB$2/114,0),SUMIFS('HOURS&amp;CYCLES INPUT'!$F$2:$F$9999,'HOURS&amp;CYCLES INPUT'!$C$2:$C$9999,'QUALIFIED EFH'!$C67,'HOURS&amp;CYCLES INPUT'!$D$2:$D$9999,'QUALIFIED EFH'!EB$4,'HOURS&amp;CYCLES INPUT'!$E$2:$E$9999,'QUALIFIED EFH'!EB$5))</f>
        <v>0</v>
      </c>
      <c r="EC67" s="476">
        <f>IF(EC$2&lt;&gt;"",IF($C67&lt;&gt;"TBA",EC$2/114,0),SUMIFS('HOURS&amp;CYCLES INPUT'!$F$2:$F$9999,'HOURS&amp;CYCLES INPUT'!$C$2:$C$9999,'QUALIFIED EFH'!$C67,'HOURS&amp;CYCLES INPUT'!$D$2:$D$9999,'QUALIFIED EFH'!EC$4,'HOURS&amp;CYCLES INPUT'!$E$2:$E$9999,'QUALIFIED EFH'!EC$5))</f>
        <v>0</v>
      </c>
      <c r="ED67" s="476">
        <f>IF(ED$2&lt;&gt;"",IF($C67&lt;&gt;"TBA",ED$2/114,0),SUMIFS('HOURS&amp;CYCLES INPUT'!$F$2:$F$9999,'HOURS&amp;CYCLES INPUT'!$C$2:$C$9999,'QUALIFIED EFH'!$C67,'HOURS&amp;CYCLES INPUT'!$D$2:$D$9999,'QUALIFIED EFH'!ED$4,'HOURS&amp;CYCLES INPUT'!$E$2:$E$9999,'QUALIFIED EFH'!ED$5))</f>
        <v>0</v>
      </c>
      <c r="EE67" s="476">
        <f>IF(EE$2&lt;&gt;"",IF($C67&lt;&gt;"TBA",EE$2/114,0),SUMIFS('HOURS&amp;CYCLES INPUT'!$F$2:$F$9999,'HOURS&amp;CYCLES INPUT'!$C$2:$C$9999,'QUALIFIED EFH'!$C67,'HOURS&amp;CYCLES INPUT'!$D$2:$D$9999,'QUALIFIED EFH'!EE$4,'HOURS&amp;CYCLES INPUT'!$E$2:$E$9999,'QUALIFIED EFH'!EE$5))</f>
        <v>0</v>
      </c>
      <c r="EF67" s="476">
        <f>IF(EF$2&lt;&gt;"",IF($C67&lt;&gt;"TBA",EF$2/114,0),SUMIFS('HOURS&amp;CYCLES INPUT'!$F$2:$F$9999,'HOURS&amp;CYCLES INPUT'!$C$2:$C$9999,'QUALIFIED EFH'!$C67,'HOURS&amp;CYCLES INPUT'!$D$2:$D$9999,'QUALIFIED EFH'!EF$4,'HOURS&amp;CYCLES INPUT'!$E$2:$E$9999,'QUALIFIED EFH'!EF$5))</f>
        <v>0</v>
      </c>
      <c r="EG67" s="476">
        <f>IF(EG$2&lt;&gt;"",IF($C67&lt;&gt;"TBA",EG$2/114,0),SUMIFS('HOURS&amp;CYCLES INPUT'!$F$2:$F$9999,'HOURS&amp;CYCLES INPUT'!$C$2:$C$9999,'QUALIFIED EFH'!$C67,'HOURS&amp;CYCLES INPUT'!$D$2:$D$9999,'QUALIFIED EFH'!EG$4,'HOURS&amp;CYCLES INPUT'!$E$2:$E$9999,'QUALIFIED EFH'!EG$5))</f>
        <v>0</v>
      </c>
      <c r="EH67" s="476">
        <f>IF(EH$2&lt;&gt;"",IF($C67&lt;&gt;"TBA",EH$2/114,0),SUMIFS('HOURS&amp;CYCLES INPUT'!$F$2:$F$9999,'HOURS&amp;CYCLES INPUT'!$C$2:$C$9999,'QUALIFIED EFH'!$C67,'HOURS&amp;CYCLES INPUT'!$D$2:$D$9999,'QUALIFIED EFH'!EH$4,'HOURS&amp;CYCLES INPUT'!$E$2:$E$9999,'QUALIFIED EFH'!EH$5))</f>
        <v>0</v>
      </c>
      <c r="EI67" s="476">
        <f>IF(EI$2&lt;&gt;"",IF($C67&lt;&gt;"TBA",EI$2/114,0),SUMIFS('HOURS&amp;CYCLES INPUT'!$F$2:$F$9999,'HOURS&amp;CYCLES INPUT'!$C$2:$C$9999,'QUALIFIED EFH'!$C67,'HOURS&amp;CYCLES INPUT'!$D$2:$D$9999,'QUALIFIED EFH'!EI$4,'HOURS&amp;CYCLES INPUT'!$E$2:$E$9999,'QUALIFIED EFH'!EI$5))</f>
        <v>0</v>
      </c>
      <c r="EJ67" s="476">
        <f>IF(EJ$2&lt;&gt;"",IF($C67&lt;&gt;"TBA",EJ$2/114,0),SUMIFS('HOURS&amp;CYCLES INPUT'!$F$2:$F$9999,'HOURS&amp;CYCLES INPUT'!$C$2:$C$9999,'QUALIFIED EFH'!$C67,'HOURS&amp;CYCLES INPUT'!$D$2:$D$9999,'QUALIFIED EFH'!EJ$4,'HOURS&amp;CYCLES INPUT'!$E$2:$E$9999,'QUALIFIED EFH'!EJ$5))</f>
        <v>0</v>
      </c>
      <c r="EK67" s="476">
        <f>IF(EK$2&lt;&gt;"",IF($C67&lt;&gt;"TBA",EK$2/114,0),SUMIFS('HOURS&amp;CYCLES INPUT'!$F$2:$F$9999,'HOURS&amp;CYCLES INPUT'!$C$2:$C$9999,'QUALIFIED EFH'!$C67,'HOURS&amp;CYCLES INPUT'!$D$2:$D$9999,'QUALIFIED EFH'!EK$4,'HOURS&amp;CYCLES INPUT'!$E$2:$E$9999,'QUALIFIED EFH'!EK$5))</f>
        <v>0</v>
      </c>
      <c r="EL67" s="476">
        <f>IF(EL$2&lt;&gt;"",IF($C67&lt;&gt;"TBA",EL$2/114,0),SUMIFS('HOURS&amp;CYCLES INPUT'!$F$2:$F$9999,'HOURS&amp;CYCLES INPUT'!$C$2:$C$9999,'QUALIFIED EFH'!$C67,'HOURS&amp;CYCLES INPUT'!$D$2:$D$9999,'QUALIFIED EFH'!EL$4,'HOURS&amp;CYCLES INPUT'!$E$2:$E$9999,'QUALIFIED EFH'!EL$5))</f>
        <v>0</v>
      </c>
      <c r="EM67" s="476">
        <f>IF(EM$2&lt;&gt;"",IF($C67&lt;&gt;"TBA",EM$2/114,0),SUMIFS('HOURS&amp;CYCLES INPUT'!$F$2:$F$9999,'HOURS&amp;CYCLES INPUT'!$C$2:$C$9999,'QUALIFIED EFH'!$C67,'HOURS&amp;CYCLES INPUT'!$D$2:$D$9999,'QUALIFIED EFH'!EM$4,'HOURS&amp;CYCLES INPUT'!$E$2:$E$9999,'QUALIFIED EFH'!EM$5))</f>
        <v>0</v>
      </c>
      <c r="EN67" s="476">
        <f>IF(EN$2&lt;&gt;"",IF($C67&lt;&gt;"TBA",EN$2/114,0),SUMIFS('HOURS&amp;CYCLES INPUT'!$F$2:$F$9999,'HOURS&amp;CYCLES INPUT'!$C$2:$C$9999,'QUALIFIED EFH'!$C67,'HOURS&amp;CYCLES INPUT'!$D$2:$D$9999,'QUALIFIED EFH'!EN$4,'HOURS&amp;CYCLES INPUT'!$E$2:$E$9999,'QUALIFIED EFH'!EN$5))</f>
        <v>0</v>
      </c>
      <c r="EO67" s="476">
        <f>IF(EO$2&lt;&gt;"",IF($C67&lt;&gt;"TBA",EO$2/114,0),SUMIFS('HOURS&amp;CYCLES INPUT'!$F$2:$F$9999,'HOURS&amp;CYCLES INPUT'!$C$2:$C$9999,'QUALIFIED EFH'!$C67,'HOURS&amp;CYCLES INPUT'!$D$2:$D$9999,'QUALIFIED EFH'!EO$4,'HOURS&amp;CYCLES INPUT'!$E$2:$E$9999,'QUALIFIED EFH'!EO$5))</f>
        <v>0</v>
      </c>
      <c r="EP67" s="476">
        <f>IF(EP$2&lt;&gt;"",IF($C67&lt;&gt;"TBA",EP$2/114,0),SUMIFS('HOURS&amp;CYCLES INPUT'!$F$2:$F$9999,'HOURS&amp;CYCLES INPUT'!$C$2:$C$9999,'QUALIFIED EFH'!$C67,'HOURS&amp;CYCLES INPUT'!$D$2:$D$9999,'QUALIFIED EFH'!EP$4,'HOURS&amp;CYCLES INPUT'!$E$2:$E$9999,'QUALIFIED EFH'!EP$5))</f>
        <v>0</v>
      </c>
      <c r="EQ67" s="476">
        <f>IF(EQ$2&lt;&gt;"",IF($C67&lt;&gt;"TBA",EQ$2/114,0),SUMIFS('HOURS&amp;CYCLES INPUT'!$F$2:$F$9999,'HOURS&amp;CYCLES INPUT'!$C$2:$C$9999,'QUALIFIED EFH'!$C67,'HOURS&amp;CYCLES INPUT'!$D$2:$D$9999,'QUALIFIED EFH'!EQ$4,'HOURS&amp;CYCLES INPUT'!$E$2:$E$9999,'QUALIFIED EFH'!EQ$5))</f>
        <v>0</v>
      </c>
      <c r="ER67" s="476">
        <f>IF(ER$2&lt;&gt;"",IF($C67&lt;&gt;"TBA",ER$2/114,0),SUMIFS('HOURS&amp;CYCLES INPUT'!$F$2:$F$9999,'HOURS&amp;CYCLES INPUT'!$C$2:$C$9999,'QUALIFIED EFH'!$C67,'HOURS&amp;CYCLES INPUT'!$D$2:$D$9999,'QUALIFIED EFH'!ER$4,'HOURS&amp;CYCLES INPUT'!$E$2:$E$9999,'QUALIFIED EFH'!ER$5))</f>
        <v>0</v>
      </c>
      <c r="ES67" s="476">
        <f>IF(ES$2&lt;&gt;"",IF($C67&lt;&gt;"TBA",ES$2/114,0),SUMIFS('HOURS&amp;CYCLES INPUT'!$F$2:$F$9999,'HOURS&amp;CYCLES INPUT'!$C$2:$C$9999,'QUALIFIED EFH'!$C67,'HOURS&amp;CYCLES INPUT'!$D$2:$D$9999,'QUALIFIED EFH'!ES$4,'HOURS&amp;CYCLES INPUT'!$E$2:$E$9999,'QUALIFIED EFH'!ES$5))</f>
        <v>0</v>
      </c>
      <c r="ET67" s="476">
        <f>IF(ET$2&lt;&gt;"",IF($C67&lt;&gt;"TBA",ET$2/114,0),SUMIFS('HOURS&amp;CYCLES INPUT'!$F$2:$F$9999,'HOURS&amp;CYCLES INPUT'!$C$2:$C$9999,'QUALIFIED EFH'!$C67,'HOURS&amp;CYCLES INPUT'!$D$2:$D$9999,'QUALIFIED EFH'!ET$4,'HOURS&amp;CYCLES INPUT'!$E$2:$E$9999,'QUALIFIED EFH'!ET$5))</f>
        <v>0</v>
      </c>
      <c r="EU67" s="476">
        <f>IF(EU$2&lt;&gt;"",IF($C67&lt;&gt;"TBA",EU$2/114,0),SUMIFS('HOURS&amp;CYCLES INPUT'!$F$2:$F$9999,'HOURS&amp;CYCLES INPUT'!$C$2:$C$9999,'QUALIFIED EFH'!$C67,'HOURS&amp;CYCLES INPUT'!$D$2:$D$9999,'QUALIFIED EFH'!EU$4,'HOURS&amp;CYCLES INPUT'!$E$2:$E$9999,'QUALIFIED EFH'!EU$5))</f>
        <v>0</v>
      </c>
      <c r="EV67" s="476">
        <f>IF(EV$2&lt;&gt;"",IF($C67&lt;&gt;"TBA",EV$2/114,0),SUMIFS('HOURS&amp;CYCLES INPUT'!$F$2:$F$9999,'HOURS&amp;CYCLES INPUT'!$C$2:$C$9999,'QUALIFIED EFH'!$C67,'HOURS&amp;CYCLES INPUT'!$D$2:$D$9999,'QUALIFIED EFH'!EV$4,'HOURS&amp;CYCLES INPUT'!$E$2:$E$9999,'QUALIFIED EFH'!EV$5))</f>
        <v>0</v>
      </c>
      <c r="EW67" s="476">
        <f>IF(EW$2&lt;&gt;"",IF($C67&lt;&gt;"TBA",EW$2/114,0),SUMIFS('HOURS&amp;CYCLES INPUT'!$F$2:$F$9999,'HOURS&amp;CYCLES INPUT'!$C$2:$C$9999,'QUALIFIED EFH'!$C67,'HOURS&amp;CYCLES INPUT'!$D$2:$D$9999,'QUALIFIED EFH'!EW$4,'HOURS&amp;CYCLES INPUT'!$E$2:$E$9999,'QUALIFIED EFH'!EW$5))</f>
        <v>0</v>
      </c>
      <c r="EX67" s="476">
        <f>IF(EX$2&lt;&gt;"",IF($C67&lt;&gt;"TBA",EX$2/114,0),SUMIFS('HOURS&amp;CYCLES INPUT'!$F$2:$F$9999,'HOURS&amp;CYCLES INPUT'!$C$2:$C$9999,'QUALIFIED EFH'!$C67,'HOURS&amp;CYCLES INPUT'!$D$2:$D$9999,'QUALIFIED EFH'!EX$4,'HOURS&amp;CYCLES INPUT'!$E$2:$E$9999,'QUALIFIED EFH'!EX$5))</f>
        <v>0</v>
      </c>
      <c r="EY67" s="476">
        <f>IF(EY$2&lt;&gt;"",IF($C67&lt;&gt;"TBA",EY$2/114,0),SUMIFS('HOURS&amp;CYCLES INPUT'!$F$2:$F$9999,'HOURS&amp;CYCLES INPUT'!$C$2:$C$9999,'QUALIFIED EFH'!$C67,'HOURS&amp;CYCLES INPUT'!$D$2:$D$9999,'QUALIFIED EFH'!EY$4,'HOURS&amp;CYCLES INPUT'!$E$2:$E$9999,'QUALIFIED EFH'!EY$5))</f>
        <v>0</v>
      </c>
      <c r="EZ67" s="476">
        <f>IF(EZ$2&lt;&gt;"",IF($C67&lt;&gt;"TBA",EZ$2/114,0),SUMIFS('HOURS&amp;CYCLES INPUT'!$F$2:$F$9999,'HOURS&amp;CYCLES INPUT'!$C$2:$C$9999,'QUALIFIED EFH'!$C67,'HOURS&amp;CYCLES INPUT'!$D$2:$D$9999,'QUALIFIED EFH'!EZ$4,'HOURS&amp;CYCLES INPUT'!$E$2:$E$9999,'QUALIFIED EFH'!EZ$5))</f>
        <v>0</v>
      </c>
      <c r="FA67" s="476">
        <f>IF(FA$2&lt;&gt;"",IF($C67&lt;&gt;"TBA",FA$2/114,0),SUMIFS('HOURS&amp;CYCLES INPUT'!$F$2:$F$9999,'HOURS&amp;CYCLES INPUT'!$C$2:$C$9999,'QUALIFIED EFH'!$C67,'HOURS&amp;CYCLES INPUT'!$D$2:$D$9999,'QUALIFIED EFH'!FA$4,'HOURS&amp;CYCLES INPUT'!$E$2:$E$9999,'QUALIFIED EFH'!FA$5))</f>
        <v>0</v>
      </c>
      <c r="FB67" s="476">
        <f>IF(FB$2&lt;&gt;"",IF($C67&lt;&gt;"TBA",FB$2/114,0),SUMIFS('HOURS&amp;CYCLES INPUT'!$F$2:$F$9999,'HOURS&amp;CYCLES INPUT'!$C$2:$C$9999,'QUALIFIED EFH'!$C67,'HOURS&amp;CYCLES INPUT'!$D$2:$D$9999,'QUALIFIED EFH'!FB$4,'HOURS&amp;CYCLES INPUT'!$E$2:$E$9999,'QUALIFIED EFH'!FB$5))</f>
        <v>0</v>
      </c>
      <c r="FC67" s="476">
        <f>IF(FC$2&lt;&gt;"",IF($C67&lt;&gt;"TBA",FC$2/114,0),SUMIFS('HOURS&amp;CYCLES INPUT'!$F$2:$F$9999,'HOURS&amp;CYCLES INPUT'!$C$2:$C$9999,'QUALIFIED EFH'!$C67,'HOURS&amp;CYCLES INPUT'!$D$2:$D$9999,'QUALIFIED EFH'!FC$4,'HOURS&amp;CYCLES INPUT'!$E$2:$E$9999,'QUALIFIED EFH'!FC$5))</f>
        <v>0</v>
      </c>
      <c r="FD67" s="476">
        <f>IF(FD$2&lt;&gt;"",IF($C67&lt;&gt;"TBA",FD$2/114,0),SUMIFS('HOURS&amp;CYCLES INPUT'!$F$2:$F$9999,'HOURS&amp;CYCLES INPUT'!$C$2:$C$9999,'QUALIFIED EFH'!$C67,'HOURS&amp;CYCLES INPUT'!$D$2:$D$9999,'QUALIFIED EFH'!FD$4,'HOURS&amp;CYCLES INPUT'!$E$2:$E$9999,'QUALIFIED EFH'!FD$5))</f>
        <v>0</v>
      </c>
      <c r="FE67" s="476">
        <f>IF(FE$2&lt;&gt;"",IF($C67&lt;&gt;"TBA",FE$2/114,0),SUMIFS('HOURS&amp;CYCLES INPUT'!$F$2:$F$9999,'HOURS&amp;CYCLES INPUT'!$C$2:$C$9999,'QUALIFIED EFH'!$C67,'HOURS&amp;CYCLES INPUT'!$D$2:$D$9999,'QUALIFIED EFH'!FE$4,'HOURS&amp;CYCLES INPUT'!$E$2:$E$9999,'QUALIFIED EFH'!FE$5))</f>
        <v>0</v>
      </c>
      <c r="FF67" s="476">
        <f>IF(FF$2&lt;&gt;"",IF($C67&lt;&gt;"TBA",FF$2/114,0),SUMIFS('HOURS&amp;CYCLES INPUT'!$F$2:$F$9999,'HOURS&amp;CYCLES INPUT'!$C$2:$C$9999,'QUALIFIED EFH'!$C67,'HOURS&amp;CYCLES INPUT'!$D$2:$D$9999,'QUALIFIED EFH'!FF$4,'HOURS&amp;CYCLES INPUT'!$E$2:$E$9999,'QUALIFIED EFH'!FF$5))</f>
        <v>0</v>
      </c>
      <c r="FG67" s="476">
        <f>IF(FG$2&lt;&gt;"",IF($C67&lt;&gt;"TBA",FG$2/114,0),SUMIFS('HOURS&amp;CYCLES INPUT'!$F$2:$F$9999,'HOURS&amp;CYCLES INPUT'!$C$2:$C$9999,'QUALIFIED EFH'!$C67,'HOURS&amp;CYCLES INPUT'!$D$2:$D$9999,'QUALIFIED EFH'!FG$4,'HOURS&amp;CYCLES INPUT'!$E$2:$E$9999,'QUALIFIED EFH'!FG$5))</f>
        <v>0</v>
      </c>
      <c r="FH67" s="476">
        <f>IF(FH$2&lt;&gt;"",IF($C67&lt;&gt;"TBA",FH$2/114,0),SUMIFS('HOURS&amp;CYCLES INPUT'!$F$2:$F$9999,'HOURS&amp;CYCLES INPUT'!$C$2:$C$9999,'QUALIFIED EFH'!$C67,'HOURS&amp;CYCLES INPUT'!$D$2:$D$9999,'QUALIFIED EFH'!FH$4,'HOURS&amp;CYCLES INPUT'!$E$2:$E$9999,'QUALIFIED EFH'!FH$5))</f>
        <v>0</v>
      </c>
      <c r="FI67" s="476">
        <f>IF(FI$2&lt;&gt;"",IF($C67&lt;&gt;"TBA",FI$2/114,0),SUMIFS('HOURS&amp;CYCLES INPUT'!$F$2:$F$9999,'HOURS&amp;CYCLES INPUT'!$C$2:$C$9999,'QUALIFIED EFH'!$C67,'HOURS&amp;CYCLES INPUT'!$D$2:$D$9999,'QUALIFIED EFH'!FI$4,'HOURS&amp;CYCLES INPUT'!$E$2:$E$9999,'QUALIFIED EFH'!FI$5))</f>
        <v>0</v>
      </c>
      <c r="FJ67" s="476">
        <f>IF(FJ$2&lt;&gt;"",IF($C67&lt;&gt;"TBA",FJ$2/114,0),SUMIFS('HOURS&amp;CYCLES INPUT'!$F$2:$F$9999,'HOURS&amp;CYCLES INPUT'!$C$2:$C$9999,'QUALIFIED EFH'!$C67,'HOURS&amp;CYCLES INPUT'!$D$2:$D$9999,'QUALIFIED EFH'!FJ$4,'HOURS&amp;CYCLES INPUT'!$E$2:$E$9999,'QUALIFIED EFH'!FJ$5))</f>
        <v>0</v>
      </c>
      <c r="FK67" s="476">
        <f>IF(FK$2&lt;&gt;"",IF($C67&lt;&gt;"TBA",FK$2/114,0),SUMIFS('HOURS&amp;CYCLES INPUT'!$F$2:$F$9999,'HOURS&amp;CYCLES INPUT'!$C$2:$C$9999,'QUALIFIED EFH'!$C67,'HOURS&amp;CYCLES INPUT'!$D$2:$D$9999,'QUALIFIED EFH'!FK$4,'HOURS&amp;CYCLES INPUT'!$E$2:$E$9999,'QUALIFIED EFH'!FK$5))</f>
        <v>0</v>
      </c>
      <c r="FL67" s="476">
        <f>IF(FL$2&lt;&gt;"",IF($C67&lt;&gt;"TBA",FL$2/114,0),SUMIFS('HOURS&amp;CYCLES INPUT'!$F$2:$F$9999,'HOURS&amp;CYCLES INPUT'!$C$2:$C$9999,'QUALIFIED EFH'!$C67,'HOURS&amp;CYCLES INPUT'!$D$2:$D$9999,'QUALIFIED EFH'!FL$4,'HOURS&amp;CYCLES INPUT'!$E$2:$E$9999,'QUALIFIED EFH'!FL$5))</f>
        <v>0</v>
      </c>
      <c r="FM67" s="476">
        <f>IF(FM$2&lt;&gt;"",IF($C67&lt;&gt;"TBA",FM$2/114,0),SUMIFS('HOURS&amp;CYCLES INPUT'!$F$2:$F$9999,'HOURS&amp;CYCLES INPUT'!$C$2:$C$9999,'QUALIFIED EFH'!$C67,'HOURS&amp;CYCLES INPUT'!$D$2:$D$9999,'QUALIFIED EFH'!FM$4,'HOURS&amp;CYCLES INPUT'!$E$2:$E$9999,'QUALIFIED EFH'!FM$5))</f>
        <v>0</v>
      </c>
      <c r="FN67" s="476">
        <f>IF(FN$2&lt;&gt;"",IF($C67&lt;&gt;"TBA",FN$2/114,0),SUMIFS('HOURS&amp;CYCLES INPUT'!$F$2:$F$9999,'HOURS&amp;CYCLES INPUT'!$C$2:$C$9999,'QUALIFIED EFH'!$C67,'HOURS&amp;CYCLES INPUT'!$D$2:$D$9999,'QUALIFIED EFH'!FN$4,'HOURS&amp;CYCLES INPUT'!$E$2:$E$9999,'QUALIFIED EFH'!FN$5))</f>
        <v>0</v>
      </c>
      <c r="FO67" s="476">
        <f>IF(FO$2&lt;&gt;"",IF($C67&lt;&gt;"TBA",FO$2/114,0),SUMIFS('HOURS&amp;CYCLES INPUT'!$F$2:$F$9999,'HOURS&amp;CYCLES INPUT'!$C$2:$C$9999,'QUALIFIED EFH'!$C67,'HOURS&amp;CYCLES INPUT'!$D$2:$D$9999,'QUALIFIED EFH'!FO$4,'HOURS&amp;CYCLES INPUT'!$E$2:$E$9999,'QUALIFIED EFH'!FO$5))</f>
        <v>0</v>
      </c>
      <c r="FP67" s="476">
        <f>IF(FP$2&lt;&gt;"",IF($C67&lt;&gt;"TBA",FP$2/114,0),SUMIFS('HOURS&amp;CYCLES INPUT'!$F$2:$F$9999,'HOURS&amp;CYCLES INPUT'!$C$2:$C$9999,'QUALIFIED EFH'!$C67,'HOURS&amp;CYCLES INPUT'!$D$2:$D$9999,'QUALIFIED EFH'!FP$4,'HOURS&amp;CYCLES INPUT'!$E$2:$E$9999,'QUALIFIED EFH'!FP$5))</f>
        <v>0</v>
      </c>
      <c r="FQ67" s="476">
        <f>IF(FQ$2&lt;&gt;"",IF($C67&lt;&gt;"TBA",FQ$2/114,0),SUMIFS('HOURS&amp;CYCLES INPUT'!$F$2:$F$9999,'HOURS&amp;CYCLES INPUT'!$C$2:$C$9999,'QUALIFIED EFH'!$C67,'HOURS&amp;CYCLES INPUT'!$D$2:$D$9999,'QUALIFIED EFH'!FQ$4,'HOURS&amp;CYCLES INPUT'!$E$2:$E$9999,'QUALIFIED EFH'!FQ$5))</f>
        <v>0</v>
      </c>
      <c r="FR67" s="476">
        <f>IF(FR$2&lt;&gt;"",IF($C67&lt;&gt;"TBA",FR$2/114,0),SUMIFS('HOURS&amp;CYCLES INPUT'!$F$2:$F$9999,'HOURS&amp;CYCLES INPUT'!$C$2:$C$9999,'QUALIFIED EFH'!$C67,'HOURS&amp;CYCLES INPUT'!$D$2:$D$9999,'QUALIFIED EFH'!FR$4,'HOURS&amp;CYCLES INPUT'!$E$2:$E$9999,'QUALIFIED EFH'!FR$5))</f>
        <v>0</v>
      </c>
      <c r="FS67" s="476">
        <f>IF(FS$2&lt;&gt;"",IF($C67&lt;&gt;"TBA",FS$2/114,0),SUMIFS('HOURS&amp;CYCLES INPUT'!$F$2:$F$9999,'HOURS&amp;CYCLES INPUT'!$C$2:$C$9999,'QUALIFIED EFH'!$C67,'HOURS&amp;CYCLES INPUT'!$D$2:$D$9999,'QUALIFIED EFH'!FS$4,'HOURS&amp;CYCLES INPUT'!$E$2:$E$9999,'QUALIFIED EFH'!FS$5))</f>
        <v>0</v>
      </c>
      <c r="FT67" s="476">
        <f>IF(FT$2&lt;&gt;"",IF($C67&lt;&gt;"TBA",FT$2/114,0),SUMIFS('HOURS&amp;CYCLES INPUT'!$F$2:$F$9999,'HOURS&amp;CYCLES INPUT'!$C$2:$C$9999,'QUALIFIED EFH'!$C67,'HOURS&amp;CYCLES INPUT'!$D$2:$D$9999,'QUALIFIED EFH'!FT$4,'HOURS&amp;CYCLES INPUT'!$E$2:$E$9999,'QUALIFIED EFH'!FT$5))</f>
        <v>0</v>
      </c>
      <c r="FU67" s="476">
        <f>IF(FU$2&lt;&gt;"",IF($C67&lt;&gt;"TBA",FU$2/114,0),SUMIFS('HOURS&amp;CYCLES INPUT'!$F$2:$F$9999,'HOURS&amp;CYCLES INPUT'!$C$2:$C$9999,'QUALIFIED EFH'!$C67,'HOURS&amp;CYCLES INPUT'!$D$2:$D$9999,'QUALIFIED EFH'!FU$4,'HOURS&amp;CYCLES INPUT'!$E$2:$E$9999,'QUALIFIED EFH'!FU$5))</f>
        <v>0</v>
      </c>
      <c r="FV67" s="476">
        <f>IF(FV$2&lt;&gt;"",IF($C67&lt;&gt;"TBA",FV$2/114,0),SUMIFS('HOURS&amp;CYCLES INPUT'!$F$2:$F$9999,'HOURS&amp;CYCLES INPUT'!$C$2:$C$9999,'QUALIFIED EFH'!$C67,'HOURS&amp;CYCLES INPUT'!$D$2:$D$9999,'QUALIFIED EFH'!FV$4,'HOURS&amp;CYCLES INPUT'!$E$2:$E$9999,'QUALIFIED EFH'!FV$5))</f>
        <v>0</v>
      </c>
      <c r="FW67" s="476">
        <f>IF(FW$2&lt;&gt;"",IF($C67&lt;&gt;"TBA",FW$2/114,0),SUMIFS('HOURS&amp;CYCLES INPUT'!$F$2:$F$9999,'HOURS&amp;CYCLES INPUT'!$C$2:$C$9999,'QUALIFIED EFH'!$C67,'HOURS&amp;CYCLES INPUT'!$D$2:$D$9999,'QUALIFIED EFH'!FW$4,'HOURS&amp;CYCLES INPUT'!$E$2:$E$9999,'QUALIFIED EFH'!FW$5))</f>
        <v>0</v>
      </c>
      <c r="FX67" s="476">
        <f>IF(FX$2&lt;&gt;"",IF($C67&lt;&gt;"TBA",FX$2/114,0),SUMIFS('HOURS&amp;CYCLES INPUT'!$F$2:$F$9999,'HOURS&amp;CYCLES INPUT'!$C$2:$C$9999,'QUALIFIED EFH'!$C67,'HOURS&amp;CYCLES INPUT'!$D$2:$D$9999,'QUALIFIED EFH'!FX$4,'HOURS&amp;CYCLES INPUT'!$E$2:$E$9999,'QUALIFIED EFH'!FX$5))</f>
        <v>0</v>
      </c>
      <c r="FY67" s="476">
        <f>IF(FY$2&lt;&gt;"",IF($C67&lt;&gt;"TBA",FY$2/114,0),SUMIFS('HOURS&amp;CYCLES INPUT'!$F$2:$F$9999,'HOURS&amp;CYCLES INPUT'!$C$2:$C$9999,'QUALIFIED EFH'!$C67,'HOURS&amp;CYCLES INPUT'!$D$2:$D$9999,'QUALIFIED EFH'!FY$4,'HOURS&amp;CYCLES INPUT'!$E$2:$E$9999,'QUALIFIED EFH'!FY$5))</f>
        <v>0</v>
      </c>
      <c r="FZ67" s="476">
        <f>IF(FZ$2&lt;&gt;"",IF($C67&lt;&gt;"TBA",FZ$2/114,0),SUMIFS('HOURS&amp;CYCLES INPUT'!$F$2:$F$9999,'HOURS&amp;CYCLES INPUT'!$C$2:$C$9999,'QUALIFIED EFH'!$C67,'HOURS&amp;CYCLES INPUT'!$D$2:$D$9999,'QUALIFIED EFH'!FZ$4,'HOURS&amp;CYCLES INPUT'!$E$2:$E$9999,'QUALIFIED EFH'!FZ$5))</f>
        <v>0</v>
      </c>
      <c r="GA67" s="476">
        <f>IF(GA$2&lt;&gt;"",IF($C67&lt;&gt;"TBA",GA$2/114,0),SUMIFS('HOURS&amp;CYCLES INPUT'!$F$2:$F$9999,'HOURS&amp;CYCLES INPUT'!$C$2:$C$9999,'QUALIFIED EFH'!$C67,'HOURS&amp;CYCLES INPUT'!$D$2:$D$9999,'QUALIFIED EFH'!GA$4,'HOURS&amp;CYCLES INPUT'!$E$2:$E$9999,'QUALIFIED EFH'!GA$5))</f>
        <v>0</v>
      </c>
      <c r="GB67" s="476">
        <f>IF(GB$2&lt;&gt;"",IF($C67&lt;&gt;"TBA",GB$2/114,0),SUMIFS('HOURS&amp;CYCLES INPUT'!$F$2:$F$9999,'HOURS&amp;CYCLES INPUT'!$C$2:$C$9999,'QUALIFIED EFH'!$C67,'HOURS&amp;CYCLES INPUT'!$D$2:$D$9999,'QUALIFIED EFH'!GB$4,'HOURS&amp;CYCLES INPUT'!$E$2:$E$9999,'QUALIFIED EFH'!GB$5))</f>
        <v>0</v>
      </c>
    </row>
    <row r="68" spans="3:184" x14ac:dyDescent="0.35">
      <c r="C68" s="472">
        <f>'QUALIFIED ENGINES'!D69</f>
        <v>91486</v>
      </c>
      <c r="D68" s="476">
        <f>IF(D$2&lt;&gt;"",IF($C68&lt;&gt;"TBA",D$2/114,0),SUMIFS('HOURS&amp;CYCLES INPUT'!$F$2:$F$9999,'HOURS&amp;CYCLES INPUT'!$C$2:$C$9999,'QUALIFIED EFH'!$C68,'HOURS&amp;CYCLES INPUT'!$D$2:$D$9999,'QUALIFIED EFH'!D$4,'HOURS&amp;CYCLES INPUT'!$E$2:$E$9999,'QUALIFIED EFH'!D$5))</f>
        <v>0</v>
      </c>
      <c r="E68" s="476">
        <f>IF(E$2&lt;&gt;"",IF($C68&lt;&gt;"TBA",E$2/114,0),SUMIFS('HOURS&amp;CYCLES INPUT'!$F$2:$F$9999,'HOURS&amp;CYCLES INPUT'!$C$2:$C$9999,'QUALIFIED EFH'!$C68,'HOURS&amp;CYCLES INPUT'!$D$2:$D$9999,'QUALIFIED EFH'!E$4,'HOURS&amp;CYCLES INPUT'!$E$2:$E$9999,'QUALIFIED EFH'!E$5))</f>
        <v>0</v>
      </c>
      <c r="F68" s="476">
        <f>IF(F$2&lt;&gt;"",IF($C68&lt;&gt;"TBA",F$2/114,0),SUMIFS('HOURS&amp;CYCLES INPUT'!$F$2:$F$9999,'HOURS&amp;CYCLES INPUT'!$C$2:$C$9999,'QUALIFIED EFH'!$C68,'HOURS&amp;CYCLES INPUT'!$D$2:$D$9999,'QUALIFIED EFH'!F$4,'HOURS&amp;CYCLES INPUT'!$E$2:$E$9999,'QUALIFIED EFH'!F$5))</f>
        <v>0</v>
      </c>
      <c r="G68" s="476">
        <f>IF(G$2&lt;&gt;"",IF($C68&lt;&gt;"TBA",G$2/114,0),SUMIFS('HOURS&amp;CYCLES INPUT'!$F$2:$F$9999,'HOURS&amp;CYCLES INPUT'!$C$2:$C$9999,'QUALIFIED EFH'!$C68,'HOURS&amp;CYCLES INPUT'!$D$2:$D$9999,'QUALIFIED EFH'!G$4,'HOURS&amp;CYCLES INPUT'!$E$2:$E$9999,'QUALIFIED EFH'!G$5))</f>
        <v>0</v>
      </c>
      <c r="H68" s="476">
        <f>IF(H$2&lt;&gt;"",IF($C68&lt;&gt;"TBA",H$2/114,0),SUMIFS('HOURS&amp;CYCLES INPUT'!$F$2:$F$9999,'HOURS&amp;CYCLES INPUT'!$C$2:$C$9999,'QUALIFIED EFH'!$C68,'HOURS&amp;CYCLES INPUT'!$D$2:$D$9999,'QUALIFIED EFH'!H$4,'HOURS&amp;CYCLES INPUT'!$E$2:$E$9999,'QUALIFIED EFH'!H$5))</f>
        <v>0</v>
      </c>
      <c r="I68" s="476">
        <f>IF(I$2&lt;&gt;"",IF($C68&lt;&gt;"TBA",I$2/114,0),SUMIFS('HOURS&amp;CYCLES INPUT'!$F$2:$F$9999,'HOURS&amp;CYCLES INPUT'!$C$2:$C$9999,'QUALIFIED EFH'!$C68,'HOURS&amp;CYCLES INPUT'!$D$2:$D$9999,'QUALIFIED EFH'!I$4,'HOURS&amp;CYCLES INPUT'!$E$2:$E$9999,'QUALIFIED EFH'!I$5))</f>
        <v>0</v>
      </c>
      <c r="J68" s="476">
        <f>IF(J$2&lt;&gt;"",IF($C68&lt;&gt;"TBA",J$2/114,0),SUMIFS('HOURS&amp;CYCLES INPUT'!$F$2:$F$9999,'HOURS&amp;CYCLES INPUT'!$C$2:$C$9999,'QUALIFIED EFH'!$C68,'HOURS&amp;CYCLES INPUT'!$D$2:$D$9999,'QUALIFIED EFH'!J$4,'HOURS&amp;CYCLES INPUT'!$E$2:$E$9999,'QUALIFIED EFH'!J$5))</f>
        <v>0</v>
      </c>
      <c r="K68" s="476">
        <f>IF(K$2&lt;&gt;"",IF($C68&lt;&gt;"TBA",K$2/114,0),SUMIFS('HOURS&amp;CYCLES INPUT'!$F$2:$F$9999,'HOURS&amp;CYCLES INPUT'!$C$2:$C$9999,'QUALIFIED EFH'!$C68,'HOURS&amp;CYCLES INPUT'!$D$2:$D$9999,'QUALIFIED EFH'!K$4,'HOURS&amp;CYCLES INPUT'!$E$2:$E$9999,'QUALIFIED EFH'!K$5))</f>
        <v>0</v>
      </c>
      <c r="L68" s="476">
        <f>IF(L$2&lt;&gt;"",IF($C68&lt;&gt;"TBA",L$2/114,0),SUMIFS('HOURS&amp;CYCLES INPUT'!$F$2:$F$9999,'HOURS&amp;CYCLES INPUT'!$C$2:$C$9999,'QUALIFIED EFH'!$C68,'HOURS&amp;CYCLES INPUT'!$D$2:$D$9999,'QUALIFIED EFH'!L$4,'HOURS&amp;CYCLES INPUT'!$E$2:$E$9999,'QUALIFIED EFH'!L$5))</f>
        <v>0</v>
      </c>
      <c r="M68" s="476">
        <f>IF(M$2&lt;&gt;"",IF($C68&lt;&gt;"TBA",M$2/114,0),SUMIFS('HOURS&amp;CYCLES INPUT'!$F$2:$F$9999,'HOURS&amp;CYCLES INPUT'!$C$2:$C$9999,'QUALIFIED EFH'!$C68,'HOURS&amp;CYCLES INPUT'!$D$2:$D$9999,'QUALIFIED EFH'!M$4,'HOURS&amp;CYCLES INPUT'!$E$2:$E$9999,'QUALIFIED EFH'!M$5))</f>
        <v>0</v>
      </c>
      <c r="N68" s="476">
        <f>IF(N$2&lt;&gt;"",IF($C68&lt;&gt;"TBA",N$2/114,0),SUMIFS('HOURS&amp;CYCLES INPUT'!$F$2:$F$9999,'HOURS&amp;CYCLES INPUT'!$C$2:$C$9999,'QUALIFIED EFH'!$C68,'HOURS&amp;CYCLES INPUT'!$D$2:$D$9999,'QUALIFIED EFH'!N$4,'HOURS&amp;CYCLES INPUT'!$E$2:$E$9999,'QUALIFIED EFH'!N$5))</f>
        <v>0</v>
      </c>
      <c r="O68" s="476">
        <f>IF(O$2&lt;&gt;"",IF($C68&lt;&gt;"TBA",O$2/114,0),SUMIFS('HOURS&amp;CYCLES INPUT'!$F$2:$F$9999,'HOURS&amp;CYCLES INPUT'!$C$2:$C$9999,'QUALIFIED EFH'!$C68,'HOURS&amp;CYCLES INPUT'!$D$2:$D$9999,'QUALIFIED EFH'!O$4,'HOURS&amp;CYCLES INPUT'!$E$2:$E$9999,'QUALIFIED EFH'!O$5))</f>
        <v>0</v>
      </c>
      <c r="P68" s="476">
        <f>IF(P$2&lt;&gt;"",IF($C68&lt;&gt;"TBA",P$2/114,0),SUMIFS('HOURS&amp;CYCLES INPUT'!$F$2:$F$9999,'HOURS&amp;CYCLES INPUT'!$C$2:$C$9999,'QUALIFIED EFH'!$C68,'HOURS&amp;CYCLES INPUT'!$D$2:$D$9999,'QUALIFIED EFH'!P$4,'HOURS&amp;CYCLES INPUT'!$E$2:$E$9999,'QUALIFIED EFH'!P$5))</f>
        <v>0</v>
      </c>
      <c r="Q68" s="476">
        <f>IF(Q$2&lt;&gt;"",IF($C68&lt;&gt;"TBA",Q$2/114,0),SUMIFS('HOURS&amp;CYCLES INPUT'!$F$2:$F$9999,'HOURS&amp;CYCLES INPUT'!$C$2:$C$9999,'QUALIFIED EFH'!$C68,'HOURS&amp;CYCLES INPUT'!$D$2:$D$9999,'QUALIFIED EFH'!Q$4,'HOURS&amp;CYCLES INPUT'!$E$2:$E$9999,'QUALIFIED EFH'!Q$5))</f>
        <v>0</v>
      </c>
      <c r="R68" s="476">
        <f>IF(R$1&lt;&gt;"",IF($C68&lt;&gt;"TBA",R$1/114,0),SUMIFS('HOURS&amp;CYCLES INPUT'!$F$2:$F$9999,'HOURS&amp;CYCLES INPUT'!$C$2:$C$9999,'QUALIFIED EFH'!$C68,'HOURS&amp;CYCLES INPUT'!$D$2:$D$9999,'QUALIFIED EFH'!R$4,'HOURS&amp;CYCLES INPUT'!$E$2:$E$9999,'QUALIFIED EFH'!R$5))</f>
        <v>0</v>
      </c>
      <c r="S68" s="476">
        <f>IF(S$2&lt;&gt;"",IF($C68&lt;&gt;"TBA",S$2/114,0),SUMIFS('HOURS&amp;CYCLES INPUT'!$F$2:$F$9999,'HOURS&amp;CYCLES INPUT'!$C$2:$C$9999,'QUALIFIED EFH'!$C68,'HOURS&amp;CYCLES INPUT'!$D$2:$D$9999,'QUALIFIED EFH'!S$4,'HOURS&amp;CYCLES INPUT'!$E$2:$E$9999,'QUALIFIED EFH'!S$5))</f>
        <v>0</v>
      </c>
      <c r="T68" s="476">
        <f>IF(T$2&lt;&gt;"",IF($C68&lt;&gt;"TBA",T$2/114,0),SUMIFS('HOURS&amp;CYCLES INPUT'!$F$2:$F$9999,'HOURS&amp;CYCLES INPUT'!$C$2:$C$9999,'QUALIFIED EFH'!$C68,'HOURS&amp;CYCLES INPUT'!$D$2:$D$9999,'QUALIFIED EFH'!T$4,'HOURS&amp;CYCLES INPUT'!$E$2:$E$9999,'QUALIFIED EFH'!T$5))</f>
        <v>0</v>
      </c>
      <c r="U68" s="476">
        <f>IF(U$2&lt;&gt;"",IF($C68&lt;&gt;"TBA",U$2/114,0),SUMIFS('HOURS&amp;CYCLES INPUT'!$F$2:$F$9999,'HOURS&amp;CYCLES INPUT'!$C$2:$C$9999,'QUALIFIED EFH'!$C68,'HOURS&amp;CYCLES INPUT'!$D$2:$D$9999,'QUALIFIED EFH'!U$4,'HOURS&amp;CYCLES INPUT'!$E$2:$E$9999,'QUALIFIED EFH'!U$5))</f>
        <v>0</v>
      </c>
      <c r="V68" s="476">
        <f>IF(V$2&lt;&gt;"",IF($C68&lt;&gt;"TBA",V$2/114,0),SUMIFS('HOURS&amp;CYCLES INPUT'!$F$2:$F$9999,'HOURS&amp;CYCLES INPUT'!$C$2:$C$9999,'QUALIFIED EFH'!$C68,'HOURS&amp;CYCLES INPUT'!$D$2:$D$9999,'QUALIFIED EFH'!V$4,'HOURS&amp;CYCLES INPUT'!$E$2:$E$9999,'QUALIFIED EFH'!V$5))</f>
        <v>0</v>
      </c>
      <c r="W68" s="476">
        <f>IF(W$2&lt;&gt;"",IF($C68&lt;&gt;"TBA",W$2/114,0),SUMIFS('HOURS&amp;CYCLES INPUT'!$F$2:$F$9999,'HOURS&amp;CYCLES INPUT'!$C$2:$C$9999,'QUALIFIED EFH'!$C68,'HOURS&amp;CYCLES INPUT'!$D$2:$D$9999,'QUALIFIED EFH'!W$4,'HOURS&amp;CYCLES INPUT'!$E$2:$E$9999,'QUALIFIED EFH'!W$5))</f>
        <v>0</v>
      </c>
      <c r="X68" s="476">
        <f>IF(X$2&lt;&gt;"",IF($C68&lt;&gt;"TBA",X$2/114,0),SUMIFS('HOURS&amp;CYCLES INPUT'!$F$2:$F$9999,'HOURS&amp;CYCLES INPUT'!$C$2:$C$9999,'QUALIFIED EFH'!$C68,'HOURS&amp;CYCLES INPUT'!$D$2:$D$9999,'QUALIFIED EFH'!X$4,'HOURS&amp;CYCLES INPUT'!$E$2:$E$9999,'QUALIFIED EFH'!X$5))</f>
        <v>0</v>
      </c>
      <c r="Y68" s="476">
        <f>IF(Y$2&lt;&gt;"",IF($C68&lt;&gt;"TBA",Y$2/114,0),SUMIFS('HOURS&amp;CYCLES INPUT'!$F$2:$F$9999,'HOURS&amp;CYCLES INPUT'!$C$2:$C$9999,'QUALIFIED EFH'!$C68,'HOURS&amp;CYCLES INPUT'!$D$2:$D$9999,'QUALIFIED EFH'!Y$4,'HOURS&amp;CYCLES INPUT'!$E$2:$E$9999,'QUALIFIED EFH'!Y$5))</f>
        <v>0</v>
      </c>
      <c r="Z68" s="476">
        <f>IF(Z$2&lt;&gt;"",IF($C68&lt;&gt;"TBA",Z$2/114,0),SUMIFS('HOURS&amp;CYCLES INPUT'!$F$2:$F$9999,'HOURS&amp;CYCLES INPUT'!$C$2:$C$9999,'QUALIFIED EFH'!$C68,'HOURS&amp;CYCLES INPUT'!$D$2:$D$9999,'QUALIFIED EFH'!Z$4,'HOURS&amp;CYCLES INPUT'!$E$2:$E$9999,'QUALIFIED EFH'!Z$5))</f>
        <v>0</v>
      </c>
      <c r="AA68" s="476">
        <f>IF(AA$2&lt;&gt;"",IF($C68&lt;&gt;"TBA",AA$2/114,0),SUMIFS('HOURS&amp;CYCLES INPUT'!$F$2:$F$9999,'HOURS&amp;CYCLES INPUT'!$C$2:$C$9999,'QUALIFIED EFH'!$C68,'HOURS&amp;CYCLES INPUT'!$D$2:$D$9999,'QUALIFIED EFH'!AA$4,'HOURS&amp;CYCLES INPUT'!$E$2:$E$9999,'QUALIFIED EFH'!AA$5))</f>
        <v>165.98</v>
      </c>
      <c r="AB68" s="476">
        <f>IF(AB$2&lt;&gt;"",IF($C68&lt;&gt;"TBA",AB$2/114,0),SUMIFS('HOURS&amp;CYCLES INPUT'!$F$2:$F$9999,'HOURS&amp;CYCLES INPUT'!$C$2:$C$9999,'QUALIFIED EFH'!$C68,'HOURS&amp;CYCLES INPUT'!$D$2:$D$9999,'QUALIFIED EFH'!AB$4,'HOURS&amp;CYCLES INPUT'!$E$2:$E$9999,'QUALIFIED EFH'!AB$5))</f>
        <v>343.02</v>
      </c>
      <c r="AC68" s="476">
        <f>IF(AC$2&lt;&gt;"",IF($C68&lt;&gt;"TBA",AC$2/114,0),SUMIFS('HOURS&amp;CYCLES INPUT'!$F$2:$F$9999,'HOURS&amp;CYCLES INPUT'!$C$2:$C$9999,'QUALIFIED EFH'!$C68,'HOURS&amp;CYCLES INPUT'!$D$2:$D$9999,'QUALIFIED EFH'!AC$4,'HOURS&amp;CYCLES INPUT'!$E$2:$E$9999,'QUALIFIED EFH'!AC$5))</f>
        <v>343.02</v>
      </c>
      <c r="AD68" s="476">
        <f>IF(AD$2&lt;&gt;"",IF($C68&lt;&gt;"TBA",AD$2/114,0),SUMIFS('HOURS&amp;CYCLES INPUT'!$F$2:$F$9999,'HOURS&amp;CYCLES INPUT'!$C$2:$C$9999,'QUALIFIED EFH'!$C68,'HOURS&amp;CYCLES INPUT'!$D$2:$D$9999,'QUALIFIED EFH'!AD$4,'HOURS&amp;CYCLES INPUT'!$E$2:$E$9999,'QUALIFIED EFH'!AD$5))</f>
        <v>310.45999999999998</v>
      </c>
      <c r="AE68" s="476">
        <f>IF(AE$2&lt;&gt;"",IF($C68&lt;&gt;"TBA",AE$2/114,0),SUMIFS('HOURS&amp;CYCLES INPUT'!$F$2:$F$9999,'HOURS&amp;CYCLES INPUT'!$C$2:$C$9999,'QUALIFIED EFH'!$C68,'HOURS&amp;CYCLES INPUT'!$D$2:$D$9999,'QUALIFIED EFH'!AE$4,'HOURS&amp;CYCLES INPUT'!$E$2:$E$9999,'QUALIFIED EFH'!AE$5))</f>
        <v>356.32</v>
      </c>
      <c r="AF68" s="476">
        <f>IF(AF$2&lt;&gt;"",IF($C68&lt;&gt;"TBA",AF$2/114,0),SUMIFS('HOURS&amp;CYCLES INPUT'!$F$2:$F$9999,'HOURS&amp;CYCLES INPUT'!$C$2:$C$9999,'QUALIFIED EFH'!$C68,'HOURS&amp;CYCLES INPUT'!$D$2:$D$9999,'QUALIFIED EFH'!AF$4,'HOURS&amp;CYCLES INPUT'!$E$2:$E$9999,'QUALIFIED EFH'!AF$5))</f>
        <v>275.68</v>
      </c>
      <c r="AG68" s="476">
        <f>IF(AG$2&lt;&gt;"",IF($C68&lt;&gt;"TBA",AG$2/114,0),SUMIFS('HOURS&amp;CYCLES INPUT'!$F$2:$F$9999,'HOURS&amp;CYCLES INPUT'!$C$2:$C$9999,'QUALIFIED EFH'!$C68,'HOURS&amp;CYCLES INPUT'!$D$2:$D$9999,'QUALIFIED EFH'!AG$4,'HOURS&amp;CYCLES INPUT'!$E$2:$E$9999,'QUALIFIED EFH'!AG$5))</f>
        <v>313.22000000000003</v>
      </c>
      <c r="AH68" s="476">
        <f>IF(AH$2&lt;&gt;"",IF($C68&lt;&gt;"TBA",AH$2/114,0),SUMIFS('HOURS&amp;CYCLES INPUT'!$F$2:$F$9999,'HOURS&amp;CYCLES INPUT'!$C$2:$C$9999,'QUALIFIED EFH'!$C68,'HOURS&amp;CYCLES INPUT'!$D$2:$D$9999,'QUALIFIED EFH'!AH$4,'HOURS&amp;CYCLES INPUT'!$E$2:$E$9999,'QUALIFIED EFH'!AH$5))</f>
        <v>350.65</v>
      </c>
      <c r="AI68" s="476">
        <f>IF(AI$2&lt;&gt;"",IF($C68&lt;&gt;"TBA",AI$2/114,0),SUMIFS('HOURS&amp;CYCLES INPUT'!$F$2:$F$9999,'HOURS&amp;CYCLES INPUT'!$C$2:$C$9999,'QUALIFIED EFH'!$C68,'HOURS&amp;CYCLES INPUT'!$D$2:$D$9999,'QUALIFIED EFH'!AI$4,'HOURS&amp;CYCLES INPUT'!$E$2:$E$9999,'QUALIFIED EFH'!AI$5))</f>
        <v>376.73</v>
      </c>
      <c r="AJ68" s="476">
        <f>IF(AJ$2&lt;&gt;"",IF($C68&lt;&gt;"TBA",AJ$2/114,0),SUMIFS('HOURS&amp;CYCLES INPUT'!$F$2:$F$9999,'HOURS&amp;CYCLES INPUT'!$C$2:$C$9999,'QUALIFIED EFH'!$C68,'HOURS&amp;CYCLES INPUT'!$D$2:$D$9999,'QUALIFIED EFH'!AJ$4,'HOURS&amp;CYCLES INPUT'!$E$2:$E$9999,'QUALIFIED EFH'!AJ$5))</f>
        <v>386.12</v>
      </c>
      <c r="AK68" s="476">
        <f>IF(AK$2&lt;&gt;"",IF($C68&lt;&gt;"TBA",AK$2/114,0),SUMIFS('HOURS&amp;CYCLES INPUT'!$F$2:$F$9999,'HOURS&amp;CYCLES INPUT'!$C$2:$C$9999,'QUALIFIED EFH'!$C68,'HOURS&amp;CYCLES INPUT'!$D$2:$D$9999,'QUALIFIED EFH'!AK$4,'HOURS&amp;CYCLES INPUT'!$E$2:$E$9999,'QUALIFIED EFH'!AK$5))</f>
        <v>374.88</v>
      </c>
      <c r="AL68" s="476">
        <f>IF(AL$2&lt;&gt;"",IF($C68&lt;&gt;"TBA",AL$2/114,0),SUMIFS('HOURS&amp;CYCLES INPUT'!$F$2:$F$9999,'HOURS&amp;CYCLES INPUT'!$C$2:$C$9999,'QUALIFIED EFH'!$C68,'HOURS&amp;CYCLES INPUT'!$D$2:$D$9999,'QUALIFIED EFH'!AL$4,'HOURS&amp;CYCLES INPUT'!$E$2:$E$9999,'QUALIFIED EFH'!AL$5))</f>
        <v>304.47000000000003</v>
      </c>
      <c r="AM68" s="476">
        <f>IF(AM$2&lt;&gt;"",IF($C68&lt;&gt;"TBA",AM$2/114,0),SUMIFS('HOURS&amp;CYCLES INPUT'!$F$2:$F$9999,'HOURS&amp;CYCLES INPUT'!$C$2:$C$9999,'QUALIFIED EFH'!$C68,'HOURS&amp;CYCLES INPUT'!$D$2:$D$9999,'QUALIFIED EFH'!AM$4,'HOURS&amp;CYCLES INPUT'!$E$2:$E$9999,'QUALIFIED EFH'!AM$5))</f>
        <v>308.47000000000003</v>
      </c>
      <c r="AN68" s="476">
        <f>IF(AN$2&lt;&gt;"",IF($C68&lt;&gt;"TBA",AN$2/114,0),SUMIFS('HOURS&amp;CYCLES INPUT'!$F$2:$F$9999,'HOURS&amp;CYCLES INPUT'!$C$2:$C$9999,'QUALIFIED EFH'!$C68,'HOURS&amp;CYCLES INPUT'!$D$2:$D$9999,'QUALIFIED EFH'!AN$4,'HOURS&amp;CYCLES INPUT'!$E$2:$E$9999,'QUALIFIED EFH'!AN$5))</f>
        <v>359.28</v>
      </c>
      <c r="AO68" s="476">
        <f>IF(AO$2&lt;&gt;"",IF($C68&lt;&gt;"TBA",AO$2/114,0),SUMIFS('HOURS&amp;CYCLES INPUT'!$F$2:$F$9999,'HOURS&amp;CYCLES INPUT'!$C$2:$C$9999,'QUALIFIED EFH'!$C68,'HOURS&amp;CYCLES INPUT'!$D$2:$D$9999,'QUALIFIED EFH'!AO$4,'HOURS&amp;CYCLES INPUT'!$E$2:$E$9999,'QUALIFIED EFH'!AO$5))</f>
        <v>349.95</v>
      </c>
      <c r="AP68" s="476">
        <f>IF(AP$2&lt;&gt;"",IF($C68&lt;&gt;"TBA",AP$2/114,0),SUMIFS('HOURS&amp;CYCLES INPUT'!$F$2:$F$9999,'HOURS&amp;CYCLES INPUT'!$C$2:$C$9999,'QUALIFIED EFH'!$C68,'HOURS&amp;CYCLES INPUT'!$D$2:$D$9999,'QUALIFIED EFH'!AP$4,'HOURS&amp;CYCLES INPUT'!$E$2:$E$9999,'QUALIFIED EFH'!AP$5))</f>
        <v>327.38</v>
      </c>
      <c r="AQ68" s="476">
        <f>IF(AQ$2&lt;&gt;"",IF($C68&lt;&gt;"TBA",AQ$2/114,0),SUMIFS('HOURS&amp;CYCLES INPUT'!$F$2:$F$9999,'HOURS&amp;CYCLES INPUT'!$C$2:$C$9999,'QUALIFIED EFH'!$C68,'HOURS&amp;CYCLES INPUT'!$D$2:$D$9999,'QUALIFIED EFH'!AQ$4,'HOURS&amp;CYCLES INPUT'!$E$2:$E$9999,'QUALIFIED EFH'!AQ$5))</f>
        <v>241.18</v>
      </c>
      <c r="AR68" s="476">
        <f>IF(AR$2&lt;&gt;"",IF($C68&lt;&gt;"TBA",AR$2/114,0),SUMIFS('HOURS&amp;CYCLES INPUT'!$F$2:$F$9999,'HOURS&amp;CYCLES INPUT'!$C$2:$C$9999,'QUALIFIED EFH'!$C68,'HOURS&amp;CYCLES INPUT'!$D$2:$D$9999,'QUALIFIED EFH'!AR$4,'HOURS&amp;CYCLES INPUT'!$E$2:$E$9999,'QUALIFIED EFH'!AR$5))</f>
        <v>0</v>
      </c>
      <c r="AS68" s="476">
        <f>IF(AS$2&lt;&gt;"",IF($C68&lt;&gt;"TBA",AS$2/114,0),SUMIFS('HOURS&amp;CYCLES INPUT'!$F$2:$F$9999,'HOURS&amp;CYCLES INPUT'!$C$2:$C$9999,'QUALIFIED EFH'!$C68,'HOURS&amp;CYCLES INPUT'!$D$2:$D$9999,'QUALIFIED EFH'!AS$4,'HOURS&amp;CYCLES INPUT'!$E$2:$E$9999,'QUALIFIED EFH'!AS$5))</f>
        <v>0</v>
      </c>
      <c r="AT68" s="476">
        <f>IF(AT$2&lt;&gt;"",IF($C68&lt;&gt;"TBA",AT$2/114,0),SUMIFS('HOURS&amp;CYCLES INPUT'!$F$2:$F$9999,'HOURS&amp;CYCLES INPUT'!$C$2:$C$9999,'QUALIFIED EFH'!$C68,'HOURS&amp;CYCLES INPUT'!$D$2:$D$9999,'QUALIFIED EFH'!AT$4,'HOURS&amp;CYCLES INPUT'!$E$2:$E$9999,'QUALIFIED EFH'!AT$5))</f>
        <v>0</v>
      </c>
      <c r="AU68" s="476">
        <f>IF(AU$2&lt;&gt;"",IF($C68&lt;&gt;"TBA",AU$2/114,0),SUMIFS('HOURS&amp;CYCLES INPUT'!$F$2:$F$9999,'HOURS&amp;CYCLES INPUT'!$C$2:$C$9999,'QUALIFIED EFH'!$C68,'HOURS&amp;CYCLES INPUT'!$D$2:$D$9999,'QUALIFIED EFH'!AU$4,'HOURS&amp;CYCLES INPUT'!$E$2:$E$9999,'QUALIFIED EFH'!AU$5))</f>
        <v>0</v>
      </c>
      <c r="AV68" s="476">
        <f>IF(AV$2&lt;&gt;"",IF($C68&lt;&gt;"TBA",AV$2/114,0),SUMIFS('HOURS&amp;CYCLES INPUT'!$F$2:$F$9999,'HOURS&amp;CYCLES INPUT'!$C$2:$C$9999,'QUALIFIED EFH'!$C68,'HOURS&amp;CYCLES INPUT'!$D$2:$D$9999,'QUALIFIED EFH'!AV$4,'HOURS&amp;CYCLES INPUT'!$E$2:$E$9999,'QUALIFIED EFH'!AV$5))</f>
        <v>0.72</v>
      </c>
      <c r="AW68" s="476">
        <f>IF(AW$2&lt;&gt;"",IF($C68&lt;&gt;"TBA",AW$2/114,0),SUMIFS('HOURS&amp;CYCLES INPUT'!$F$2:$F$9999,'HOURS&amp;CYCLES INPUT'!$C$2:$C$9999,'QUALIFIED EFH'!$C68,'HOURS&amp;CYCLES INPUT'!$D$2:$D$9999,'QUALIFIED EFH'!AW$4,'HOURS&amp;CYCLES INPUT'!$E$2:$E$9999,'QUALIFIED EFH'!AW$5))</f>
        <v>0</v>
      </c>
      <c r="AX68" s="476">
        <f>IF(AX$2&lt;&gt;"",IF($C68&lt;&gt;"TBA",AX$2/114,0),SUMIFS('HOURS&amp;CYCLES INPUT'!$F$2:$F$9999,'HOURS&amp;CYCLES INPUT'!$C$2:$C$9999,'QUALIFIED EFH'!$C68,'HOURS&amp;CYCLES INPUT'!$D$2:$D$9999,'QUALIFIED EFH'!AX$4,'HOURS&amp;CYCLES INPUT'!$E$2:$E$9999,'QUALIFIED EFH'!AX$5))</f>
        <v>0.37</v>
      </c>
      <c r="AY68" s="476">
        <f>IF(AY$2&lt;&gt;"",IF($C68&lt;&gt;"TBA",AY$2/114,0),SUMIFS('HOURS&amp;CYCLES INPUT'!$F$2:$F$9999,'HOURS&amp;CYCLES INPUT'!$C$2:$C$9999,'QUALIFIED EFH'!$C68,'HOURS&amp;CYCLES INPUT'!$D$2:$D$9999,'QUALIFIED EFH'!AY$4,'HOURS&amp;CYCLES INPUT'!$E$2:$E$9999,'QUALIFIED EFH'!AY$5))</f>
        <v>0</v>
      </c>
      <c r="AZ68" s="476">
        <f>IF(AZ$2&lt;&gt;"",IF($C68&lt;&gt;"TBA",AZ$2/114,0),SUMIFS('HOURS&amp;CYCLES INPUT'!$F$2:$F$9999,'HOURS&amp;CYCLES INPUT'!$C$2:$C$9999,'QUALIFIED EFH'!$C68,'HOURS&amp;CYCLES INPUT'!$D$2:$D$9999,'QUALIFIED EFH'!AZ$4,'HOURS&amp;CYCLES INPUT'!$E$2:$E$9999,'QUALIFIED EFH'!AZ$5))</f>
        <v>0</v>
      </c>
      <c r="BA68" s="476">
        <f>IF(BA$2&lt;&gt;"",IF($C68&lt;&gt;"TBA",BA$2/114,0),SUMIFS('HOURS&amp;CYCLES INPUT'!$F$2:$F$9999,'HOURS&amp;CYCLES INPUT'!$C$2:$C$9999,'QUALIFIED EFH'!$C68,'HOURS&amp;CYCLES INPUT'!$D$2:$D$9999,'QUALIFIED EFH'!BA$4,'HOURS&amp;CYCLES INPUT'!$E$2:$E$9999,'QUALIFIED EFH'!BA$5))</f>
        <v>0</v>
      </c>
      <c r="BB68" s="476">
        <f>IF(BB$2&lt;&gt;"",IF($C68&lt;&gt;"TBA",BB$2/114,0),SUMIFS('HOURS&amp;CYCLES INPUT'!$F$2:$F$9999,'HOURS&amp;CYCLES INPUT'!$C$2:$C$9999,'QUALIFIED EFH'!$C68,'HOURS&amp;CYCLES INPUT'!$D$2:$D$9999,'QUALIFIED EFH'!BB$4,'HOURS&amp;CYCLES INPUT'!$E$2:$E$9999,'QUALIFIED EFH'!BB$5))</f>
        <v>0</v>
      </c>
      <c r="BC68" s="476">
        <f>IF(BC$2&lt;&gt;"",IF($C68&lt;&gt;"TBA",BC$2/114,0),SUMIFS('HOURS&amp;CYCLES INPUT'!$F$2:$F$9999,'HOURS&amp;CYCLES INPUT'!$C$2:$C$9999,'QUALIFIED EFH'!$C68,'HOURS&amp;CYCLES INPUT'!$D$2:$D$9999,'QUALIFIED EFH'!BC$4,'HOURS&amp;CYCLES INPUT'!$E$2:$E$9999,'QUALIFIED EFH'!BC$5))</f>
        <v>0</v>
      </c>
      <c r="BD68" s="476">
        <f>IF(BD$2&lt;&gt;"",IF($C68&lt;&gt;"TBA",BD$2/114,0),SUMIFS('HOURS&amp;CYCLES INPUT'!$F$2:$F$9999,'HOURS&amp;CYCLES INPUT'!$C$2:$C$9999,'QUALIFIED EFH'!$C68,'HOURS&amp;CYCLES INPUT'!$D$2:$D$9999,'QUALIFIED EFH'!BD$4,'HOURS&amp;CYCLES INPUT'!$E$2:$E$9999,'QUALIFIED EFH'!BD$5))</f>
        <v>0</v>
      </c>
      <c r="BE68" s="476">
        <f>IF(BE$2&lt;&gt;"",IF($C68&lt;&gt;"TBA",BE$2/114,0),SUMIFS('HOURS&amp;CYCLES INPUT'!$F$2:$F$9999,'HOURS&amp;CYCLES INPUT'!$C$2:$C$9999,'QUALIFIED EFH'!$C68,'HOURS&amp;CYCLES INPUT'!$D$2:$D$9999,'QUALIFIED EFH'!BE$4,'HOURS&amp;CYCLES INPUT'!$E$2:$E$9999,'QUALIFIED EFH'!BE$5))</f>
        <v>0.32</v>
      </c>
      <c r="BF68" s="476">
        <f>IF(BF$2&lt;&gt;"",IF($C68&lt;&gt;"TBA",BF$2/114,0),SUMIFS('HOURS&amp;CYCLES INPUT'!$F$2:$F$9999,'HOURS&amp;CYCLES INPUT'!$C$2:$C$9999,'QUALIFIED EFH'!$C68,'HOURS&amp;CYCLES INPUT'!$D$2:$D$9999,'QUALIFIED EFH'!BF$4,'HOURS&amp;CYCLES INPUT'!$E$2:$E$9999,'QUALIFIED EFH'!BF$5))</f>
        <v>0.3</v>
      </c>
      <c r="BG68" s="476">
        <f>IF(BG$2&lt;&gt;"",IF($C68&lt;&gt;"TBA",BG$2/114,0),SUMIFS('HOURS&amp;CYCLES INPUT'!$F$2:$F$9999,'HOURS&amp;CYCLES INPUT'!$C$2:$C$9999,'QUALIFIED EFH'!$C68,'HOURS&amp;CYCLES INPUT'!$D$2:$D$9999,'QUALIFIED EFH'!BG$4,'HOURS&amp;CYCLES INPUT'!$E$2:$E$9999,'QUALIFIED EFH'!BG$5))</f>
        <v>66.55</v>
      </c>
      <c r="BH68" s="476">
        <f>IF(BH$2&lt;&gt;"",IF($C68&lt;&gt;"TBA",BH$2/114,0),SUMIFS('HOURS&amp;CYCLES INPUT'!$F$2:$F$9999,'HOURS&amp;CYCLES INPUT'!$C$2:$C$9999,'QUALIFIED EFH'!$C68,'HOURS&amp;CYCLES INPUT'!$D$2:$D$9999,'QUALIFIED EFH'!BH$4,'HOURS&amp;CYCLES INPUT'!$E$2:$E$9999,'QUALIFIED EFH'!BH$5))</f>
        <v>85.73</v>
      </c>
      <c r="BI68" s="476">
        <f>IF(BI$2&lt;&gt;"",IF($C68&lt;&gt;"TBA",BI$2/114,0),SUMIFS('HOURS&amp;CYCLES INPUT'!$F$2:$F$9999,'HOURS&amp;CYCLES INPUT'!$C$2:$C$9999,'QUALIFIED EFH'!$C68,'HOURS&amp;CYCLES INPUT'!$D$2:$D$9999,'QUALIFIED EFH'!BI$4,'HOURS&amp;CYCLES INPUT'!$E$2:$E$9999,'QUALIFIED EFH'!BI$5))</f>
        <v>28.93</v>
      </c>
      <c r="BJ68" s="476">
        <f>IF(BJ$2&lt;&gt;"",IF($C68&lt;&gt;"TBA",BJ$2/114,0),SUMIFS('HOURS&amp;CYCLES INPUT'!$F$2:$F$9999,'HOURS&amp;CYCLES INPUT'!$C$2:$C$9999,'QUALIFIED EFH'!$C68,'HOURS&amp;CYCLES INPUT'!$D$2:$D$9999,'QUALIFIED EFH'!BJ$4,'HOURS&amp;CYCLES INPUT'!$E$2:$E$9999,'QUALIFIED EFH'!BJ$5))</f>
        <v>268.26</v>
      </c>
      <c r="BK68" s="476">
        <f>IF(BK$2&lt;&gt;"",IF($C68&lt;&gt;"TBA",BK$2/114,0),SUMIFS('HOURS&amp;CYCLES INPUT'!$F$2:$F$9999,'HOURS&amp;CYCLES INPUT'!$C$2:$C$9999,'QUALIFIED EFH'!$C68,'HOURS&amp;CYCLES INPUT'!$D$2:$D$9999,'QUALIFIED EFH'!BK$4,'HOURS&amp;CYCLES INPUT'!$E$2:$E$9999,'QUALIFIED EFH'!BK$5))</f>
        <v>179.73</v>
      </c>
      <c r="BL68" s="476">
        <f>IF(BL$2&lt;&gt;"",IF($C68&lt;&gt;"TBA",BL$2/114,0),SUMIFS('HOURS&amp;CYCLES INPUT'!$F$2:$F$9999,'HOURS&amp;CYCLES INPUT'!$C$2:$C$9999,'QUALIFIED EFH'!$C68,'HOURS&amp;CYCLES INPUT'!$D$2:$D$9999,'QUALIFIED EFH'!BL$4,'HOURS&amp;CYCLES INPUT'!$E$2:$E$9999,'QUALIFIED EFH'!BL$5))</f>
        <v>240.11</v>
      </c>
      <c r="BM68" s="476">
        <f>IF(BM$2&lt;&gt;"",IF($C68&lt;&gt;"TBA",BM$2/114,0),SUMIFS('HOURS&amp;CYCLES INPUT'!$F$2:$F$9999,'HOURS&amp;CYCLES INPUT'!$C$2:$C$9999,'QUALIFIED EFH'!$C68,'HOURS&amp;CYCLES INPUT'!$D$2:$D$9999,'QUALIFIED EFH'!BM$4,'HOURS&amp;CYCLES INPUT'!$E$2:$E$9999,'QUALIFIED EFH'!BM$5))</f>
        <v>271.37</v>
      </c>
      <c r="BN68" s="476">
        <f>IF(BN$2&lt;&gt;"",IF($C68&lt;&gt;"TBA",BN$2/114,0),SUMIFS('HOURS&amp;CYCLES INPUT'!$F$2:$F$9999,'HOURS&amp;CYCLES INPUT'!$C$2:$C$9999,'QUALIFIED EFH'!$C68,'HOURS&amp;CYCLES INPUT'!$D$2:$D$9999,'QUALIFIED EFH'!BN$4,'HOURS&amp;CYCLES INPUT'!$E$2:$E$9999,'QUALIFIED EFH'!BN$5))</f>
        <v>173.17</v>
      </c>
      <c r="BO68" s="476">
        <f>IF(BO$2&lt;&gt;"",IF($C68&lt;&gt;"TBA",BO$2/114,0),SUMIFS('HOURS&amp;CYCLES INPUT'!$F$2:$F$9999,'HOURS&amp;CYCLES INPUT'!$C$2:$C$9999,'QUALIFIED EFH'!$C68,'HOURS&amp;CYCLES INPUT'!$D$2:$D$9999,'QUALIFIED EFH'!BO$4,'HOURS&amp;CYCLES INPUT'!$E$2:$E$9999,'QUALIFIED EFH'!BO$5))</f>
        <v>39.43</v>
      </c>
      <c r="BP68" s="476">
        <f>IF(BP$2&lt;&gt;"",IF($C68&lt;&gt;"TBA",BP$2/114,0),SUMIFS('HOURS&amp;CYCLES INPUT'!$F$2:$F$9999,'HOURS&amp;CYCLES INPUT'!$C$2:$C$9999,'QUALIFIED EFH'!$C68,'HOURS&amp;CYCLES INPUT'!$D$2:$D$9999,'QUALIFIED EFH'!BP$4,'HOURS&amp;CYCLES INPUT'!$E$2:$E$9999,'QUALIFIED EFH'!BP$5))</f>
        <v>133.19999999999999</v>
      </c>
      <c r="BQ68" s="476">
        <f>IF(BQ$2&lt;&gt;"",IF($C68&lt;&gt;"TBA",BQ$2/114,0),SUMIFS('HOURS&amp;CYCLES INPUT'!$F$2:$F$9999,'HOURS&amp;CYCLES INPUT'!$C$2:$C$9999,'QUALIFIED EFH'!$C68,'HOURS&amp;CYCLES INPUT'!$D$2:$D$9999,'QUALIFIED EFH'!BQ$4,'HOURS&amp;CYCLES INPUT'!$E$2:$E$9999,'QUALIFIED EFH'!BQ$5))</f>
        <v>143.15</v>
      </c>
      <c r="BR68" s="476">
        <f>IF(BR$2&lt;&gt;"",IF($C68&lt;&gt;"TBA",BR$2/114,0),SUMIFS('HOURS&amp;CYCLES INPUT'!$F$2:$F$9999,'HOURS&amp;CYCLES INPUT'!$C$2:$C$9999,'QUALIFIED EFH'!$C68,'HOURS&amp;CYCLES INPUT'!$D$2:$D$9999,'QUALIFIED EFH'!BR$4,'HOURS&amp;CYCLES INPUT'!$E$2:$E$9999,'QUALIFIED EFH'!BR$5))</f>
        <v>44.65</v>
      </c>
      <c r="BS68" s="476">
        <f>IF(BS$2&lt;&gt;"",IF($C68&lt;&gt;"TBA",BS$2/114,0),SUMIFS('HOURS&amp;CYCLES INPUT'!$F$2:$F$9999,'HOURS&amp;CYCLES INPUT'!$C$2:$C$9999,'QUALIFIED EFH'!$C68,'HOURS&amp;CYCLES INPUT'!$D$2:$D$9999,'QUALIFIED EFH'!BS$4,'HOURS&amp;CYCLES INPUT'!$E$2:$E$9999,'QUALIFIED EFH'!BS$5))</f>
        <v>128.01</v>
      </c>
      <c r="BT68" s="476">
        <f>IF(BT$2&lt;&gt;"",IF($C68&lt;&gt;"TBA",BT$2/114,0),SUMIFS('HOURS&amp;CYCLES INPUT'!$F$2:$F$9999,'HOURS&amp;CYCLES INPUT'!$C$2:$C$9999,'QUALIFIED EFH'!$C68,'HOURS&amp;CYCLES INPUT'!$D$2:$D$9999,'QUALIFIED EFH'!BT$4,'HOURS&amp;CYCLES INPUT'!$E$2:$E$9999,'QUALIFIED EFH'!BT$5))</f>
        <v>200.5</v>
      </c>
      <c r="BU68" s="476">
        <f>IF(BU$2&lt;&gt;"",IF($C68&lt;&gt;"TBA",BU$2/114,0),SUMIFS('HOURS&amp;CYCLES INPUT'!$F$2:$F$9999,'HOURS&amp;CYCLES INPUT'!$C$2:$C$9999,'QUALIFIED EFH'!$C68,'HOURS&amp;CYCLES INPUT'!$D$2:$D$9999,'QUALIFIED EFH'!BU$4,'HOURS&amp;CYCLES INPUT'!$E$2:$E$9999,'QUALIFIED EFH'!BU$5))</f>
        <v>206.65</v>
      </c>
      <c r="BV68" s="476">
        <f>IF(BV$2&lt;&gt;"",IF($C68&lt;&gt;"TBA",BV$2/114,0),SUMIFS('HOURS&amp;CYCLES INPUT'!$F$2:$F$9999,'HOURS&amp;CYCLES INPUT'!$C$2:$C$9999,'QUALIFIED EFH'!$C68,'HOURS&amp;CYCLES INPUT'!$D$2:$D$9999,'QUALIFIED EFH'!BV$4,'HOURS&amp;CYCLES INPUT'!$E$2:$E$9999,'QUALIFIED EFH'!BV$5))</f>
        <v>217.53</v>
      </c>
      <c r="BW68" s="476">
        <f>IF(BW$2&lt;&gt;"",IF($C68&lt;&gt;"TBA",BW$2/114,0),SUMIFS('HOURS&amp;CYCLES INPUT'!$F$2:$F$9999,'HOURS&amp;CYCLES INPUT'!$C$2:$C$9999,'QUALIFIED EFH'!$C68,'HOURS&amp;CYCLES INPUT'!$D$2:$D$9999,'QUALIFIED EFH'!BW$4,'HOURS&amp;CYCLES INPUT'!$E$2:$E$9999,'QUALIFIED EFH'!BW$5))</f>
        <v>286.29000000000002</v>
      </c>
      <c r="BX68" s="476">
        <f>IF(BX$2&lt;&gt;"",IF($C68&lt;&gt;"TBA",BX$2/114,0),SUMIFS('HOURS&amp;CYCLES INPUT'!$F$2:$F$9999,'HOURS&amp;CYCLES INPUT'!$C$2:$C$9999,'QUALIFIED EFH'!$C68,'HOURS&amp;CYCLES INPUT'!$D$2:$D$9999,'QUALIFIED EFH'!BX$4,'HOURS&amp;CYCLES INPUT'!$E$2:$E$9999,'QUALIFIED EFH'!BX$5))</f>
        <v>252.98</v>
      </c>
      <c r="BY68" s="476">
        <f>IF(BY$2&lt;&gt;"",IF($C68&lt;&gt;"TBA",BY$2/114,0),SUMIFS('HOURS&amp;CYCLES INPUT'!$F$2:$F$9999,'HOURS&amp;CYCLES INPUT'!$C$2:$C$9999,'QUALIFIED EFH'!$C68,'HOURS&amp;CYCLES INPUT'!$D$2:$D$9999,'QUALIFIED EFH'!BY$4,'HOURS&amp;CYCLES INPUT'!$E$2:$E$9999,'QUALIFIED EFH'!BY$5))</f>
        <v>303.55</v>
      </c>
      <c r="BZ68" s="476">
        <f>IF(BZ$2&lt;&gt;"",IF($C68&lt;&gt;"TBA",BZ$2/114,0),SUMIFS('HOURS&amp;CYCLES INPUT'!$F$2:$F$9999,'HOURS&amp;CYCLES INPUT'!$C$2:$C$9999,'QUALIFIED EFH'!$C68,'HOURS&amp;CYCLES INPUT'!$D$2:$D$9999,'QUALIFIED EFH'!BZ$4,'HOURS&amp;CYCLES INPUT'!$E$2:$E$9999,'QUALIFIED EFH'!BZ$5))</f>
        <v>192.83</v>
      </c>
      <c r="CA68" s="476">
        <f>IF(CA$2&lt;&gt;"",IF($C68&lt;&gt;"TBA",CA$2/114,0),SUMIFS('HOURS&amp;CYCLES INPUT'!$F$2:$F$9999,'HOURS&amp;CYCLES INPUT'!$C$2:$C$9999,'QUALIFIED EFH'!$C68,'HOURS&amp;CYCLES INPUT'!$D$2:$D$9999,'QUALIFIED EFH'!CA$4,'HOURS&amp;CYCLES INPUT'!$E$2:$E$9999,'QUALIFIED EFH'!CA$5))</f>
        <v>212.59</v>
      </c>
      <c r="CB68" s="476">
        <f>IF(CB$2&lt;&gt;"",IF($C68&lt;&gt;"TBA",CB$2/114,0),SUMIFS('HOURS&amp;CYCLES INPUT'!$F$2:$F$9999,'HOURS&amp;CYCLES INPUT'!$C$2:$C$9999,'QUALIFIED EFH'!$C68,'HOURS&amp;CYCLES INPUT'!$D$2:$D$9999,'QUALIFIED EFH'!CB$4,'HOURS&amp;CYCLES INPUT'!$E$2:$E$9999,'QUALIFIED EFH'!CB$5))</f>
        <v>198.88</v>
      </c>
      <c r="CC68" s="476">
        <f>IF(CC$2&lt;&gt;"",IF($C68&lt;&gt;"TBA",CC$2/114,0),SUMIFS('HOURS&amp;CYCLES INPUT'!$F$2:$F$9999,'HOURS&amp;CYCLES INPUT'!$C$2:$C$9999,'QUALIFIED EFH'!$C68,'HOURS&amp;CYCLES INPUT'!$D$2:$D$9999,'QUALIFIED EFH'!CC$4,'HOURS&amp;CYCLES INPUT'!$E$2:$E$9999,'QUALIFIED EFH'!CC$5))</f>
        <v>262.27999999999997</v>
      </c>
      <c r="CD68" s="476">
        <f>IF(CD$2&lt;&gt;"",IF($C68&lt;&gt;"TBA",CD$2/114,0),SUMIFS('HOURS&amp;CYCLES INPUT'!$F$2:$F$9999,'HOURS&amp;CYCLES INPUT'!$C$2:$C$9999,'QUALIFIED EFH'!$C68,'HOURS&amp;CYCLES INPUT'!$D$2:$D$9999,'QUALIFIED EFH'!CD$4,'HOURS&amp;CYCLES INPUT'!$E$2:$E$9999,'QUALIFIED EFH'!CD$5))</f>
        <v>243.48</v>
      </c>
      <c r="CE68" s="476">
        <f>IF(CE$2&lt;&gt;"",IF($C68&lt;&gt;"TBA",CE$2/114,0),SUMIFS('HOURS&amp;CYCLES INPUT'!$F$2:$F$9999,'HOURS&amp;CYCLES INPUT'!$C$2:$C$9999,'QUALIFIED EFH'!$C68,'HOURS&amp;CYCLES INPUT'!$D$2:$D$9999,'QUALIFIED EFH'!CE$4,'HOURS&amp;CYCLES INPUT'!$E$2:$E$9999,'QUALIFIED EFH'!CE$5))</f>
        <v>282.07</v>
      </c>
      <c r="CF68" s="476">
        <f>IF(CF$2&lt;&gt;"",IF($C68&lt;&gt;"TBA",CF$2/114,0),SUMIFS('HOURS&amp;CYCLES INPUT'!$F$2:$F$9999,'HOURS&amp;CYCLES INPUT'!$C$2:$C$9999,'QUALIFIED EFH'!$C68,'HOURS&amp;CYCLES INPUT'!$D$2:$D$9999,'QUALIFIED EFH'!CF$4,'HOURS&amp;CYCLES INPUT'!$E$2:$E$9999,'QUALIFIED EFH'!CF$5))</f>
        <v>269.67</v>
      </c>
      <c r="CG68" s="476">
        <f>IF(CG$2&lt;&gt;"",IF($C68&lt;&gt;"TBA",CG$2/114,0),SUMIFS('HOURS&amp;CYCLES INPUT'!$F$2:$F$9999,'HOURS&amp;CYCLES INPUT'!$C$2:$C$9999,'QUALIFIED EFH'!$C68,'HOURS&amp;CYCLES INPUT'!$D$2:$D$9999,'QUALIFIED EFH'!CG$4,'HOURS&amp;CYCLES INPUT'!$E$2:$E$9999,'QUALIFIED EFH'!CG$5))</f>
        <v>275.7</v>
      </c>
      <c r="CH68" s="476">
        <f>IF(CH$2&lt;&gt;"",IF($C68&lt;&gt;"TBA",CH$2/114,0),SUMIFS('HOURS&amp;CYCLES INPUT'!$F$2:$F$9999,'HOURS&amp;CYCLES INPUT'!$C$2:$C$9999,'QUALIFIED EFH'!$C68,'HOURS&amp;CYCLES INPUT'!$D$2:$D$9999,'QUALIFIED EFH'!CH$4,'HOURS&amp;CYCLES INPUT'!$E$2:$E$9999,'QUALIFIED EFH'!CH$5))</f>
        <v>268</v>
      </c>
      <c r="CI68" s="476">
        <f>IF(CI$2&lt;&gt;"",IF($C68&lt;&gt;"TBA",CI$2/114,0),SUMIFS('HOURS&amp;CYCLES INPUT'!$F$2:$F$9999,'HOURS&amp;CYCLES INPUT'!$C$2:$C$9999,'QUALIFIED EFH'!$C68,'HOURS&amp;CYCLES INPUT'!$D$2:$D$9999,'QUALIFIED EFH'!CI$4,'HOURS&amp;CYCLES INPUT'!$E$2:$E$9999,'QUALIFIED EFH'!CI$5))</f>
        <v>294.16000000000003</v>
      </c>
      <c r="CJ68" s="476">
        <f>IF(CJ$2&lt;&gt;"",IF($C68&lt;&gt;"TBA",CJ$2/114,0),SUMIFS('HOURS&amp;CYCLES INPUT'!$F$2:$F$9999,'HOURS&amp;CYCLES INPUT'!$C$2:$C$9999,'QUALIFIED EFH'!$C68,'HOURS&amp;CYCLES INPUT'!$D$2:$D$9999,'QUALIFIED EFH'!CJ$4,'HOURS&amp;CYCLES INPUT'!$E$2:$E$9999,'QUALIFIED EFH'!CJ$5))</f>
        <v>238.39</v>
      </c>
      <c r="CK68" s="476">
        <f>IF(CK$2&lt;&gt;"",IF($C68&lt;&gt;"TBA",CK$2/114,0),SUMIFS('HOURS&amp;CYCLES INPUT'!$F$2:$F$9999,'HOURS&amp;CYCLES INPUT'!$C$2:$C$9999,'QUALIFIED EFH'!$C68,'HOURS&amp;CYCLES INPUT'!$D$2:$D$9999,'QUALIFIED EFH'!CK$4,'HOURS&amp;CYCLES INPUT'!$E$2:$E$9999,'QUALIFIED EFH'!CK$5))</f>
        <v>172.3</v>
      </c>
      <c r="CL68" s="476">
        <f>IF(CL$2&lt;&gt;"",IF($C68&lt;&gt;"TBA",CL$2/114,0),SUMIFS('HOURS&amp;CYCLES INPUT'!$F$2:$F$9999,'HOURS&amp;CYCLES INPUT'!$C$2:$C$9999,'QUALIFIED EFH'!$C68,'HOURS&amp;CYCLES INPUT'!$D$2:$D$9999,'QUALIFIED EFH'!CL$4,'HOURS&amp;CYCLES INPUT'!$E$2:$E$9999,'QUALIFIED EFH'!CL$5))</f>
        <v>0</v>
      </c>
      <c r="CM68" s="476">
        <f>IF(CM$2&lt;&gt;"",IF($C68&lt;&gt;"TBA",CM$2/114,0),SUMIFS('HOURS&amp;CYCLES INPUT'!$F$2:$F$9999,'HOURS&amp;CYCLES INPUT'!$C$2:$C$9999,'QUALIFIED EFH'!$C68,'HOURS&amp;CYCLES INPUT'!$D$2:$D$9999,'QUALIFIED EFH'!CM$4,'HOURS&amp;CYCLES INPUT'!$E$2:$E$9999,'QUALIFIED EFH'!CM$5))</f>
        <v>303</v>
      </c>
      <c r="CN68" s="476">
        <f>IF(CN$2&lt;&gt;"",IF($C68&lt;&gt;"TBA",CN$2/114,0),SUMIFS('HOURS&amp;CYCLES INPUT'!$F$2:$F$9999,'HOURS&amp;CYCLES INPUT'!$C$2:$C$9999,'QUALIFIED EFH'!$C68,'HOURS&amp;CYCLES INPUT'!$D$2:$D$9999,'QUALIFIED EFH'!CN$4,'HOURS&amp;CYCLES INPUT'!$E$2:$E$9999,'QUALIFIED EFH'!CN$5))</f>
        <v>332.25</v>
      </c>
      <c r="CO68" s="476">
        <f>IF(CO$2&lt;&gt;"",IF($C68&lt;&gt;"TBA",CO$2/114,0),SUMIFS('HOURS&amp;CYCLES INPUT'!$F$2:$F$9999,'HOURS&amp;CYCLES INPUT'!$C$2:$C$9999,'QUALIFIED EFH'!$C68,'HOURS&amp;CYCLES INPUT'!$D$2:$D$9999,'QUALIFIED EFH'!CO$4,'HOURS&amp;CYCLES INPUT'!$E$2:$E$9999,'QUALIFIED EFH'!CO$5))</f>
        <v>40.43</v>
      </c>
      <c r="CP68" s="476">
        <f>IF(CP$2&lt;&gt;"",IF($C68&lt;&gt;"TBA",CP$2/114,0),SUMIFS('HOURS&amp;CYCLES INPUT'!$F$2:$F$9999,'HOURS&amp;CYCLES INPUT'!$C$2:$C$9999,'QUALIFIED EFH'!$C68,'HOURS&amp;CYCLES INPUT'!$D$2:$D$9999,'QUALIFIED EFH'!CP$4,'HOURS&amp;CYCLES INPUT'!$E$2:$E$9999,'QUALIFIED EFH'!CP$5))</f>
        <v>0</v>
      </c>
      <c r="CQ68" s="476">
        <f>IF(CQ$2&lt;&gt;"",IF($C68&lt;&gt;"TBA",CQ$2/114,0),SUMIFS('HOURS&amp;CYCLES INPUT'!$F$2:$F$9999,'HOURS&amp;CYCLES INPUT'!$C$2:$C$9999,'QUALIFIED EFH'!$C68,'HOURS&amp;CYCLES INPUT'!$D$2:$D$9999,'QUALIFIED EFH'!CQ$4,'HOURS&amp;CYCLES INPUT'!$E$2:$E$9999,'QUALIFIED EFH'!CQ$5))</f>
        <v>0</v>
      </c>
      <c r="CR68" s="476">
        <f>IF(CR$2&lt;&gt;"",IF($C68&lt;&gt;"TBA",CR$2/114,0),SUMIFS('HOURS&amp;CYCLES INPUT'!$F$2:$F$9999,'HOURS&amp;CYCLES INPUT'!$C$2:$C$9999,'QUALIFIED EFH'!$C68,'HOURS&amp;CYCLES INPUT'!$D$2:$D$9999,'QUALIFIED EFH'!CR$4,'HOURS&amp;CYCLES INPUT'!$E$2:$E$9999,'QUALIFIED EFH'!CR$5))</f>
        <v>0</v>
      </c>
      <c r="CS68" s="476">
        <f>IF(CS$2&lt;&gt;"",IF($C68&lt;&gt;"TBA",CS$2/114,0),SUMIFS('HOURS&amp;CYCLES INPUT'!$F$2:$F$9999,'HOURS&amp;CYCLES INPUT'!$C$2:$C$9999,'QUALIFIED EFH'!$C68,'HOURS&amp;CYCLES INPUT'!$D$2:$D$9999,'QUALIFIED EFH'!CS$4,'HOURS&amp;CYCLES INPUT'!$E$2:$E$9999,'QUALIFIED EFH'!CS$5))</f>
        <v>0</v>
      </c>
      <c r="CT68" s="476">
        <f>IF(CT$2&lt;&gt;"",IF($C68&lt;&gt;"TBA",CT$2/114,0),SUMIFS('HOURS&amp;CYCLES INPUT'!$F$2:$F$9999,'HOURS&amp;CYCLES INPUT'!$C$2:$C$9999,'QUALIFIED EFH'!$C68,'HOURS&amp;CYCLES INPUT'!$D$2:$D$9999,'QUALIFIED EFH'!CT$4,'HOURS&amp;CYCLES INPUT'!$E$2:$E$9999,'QUALIFIED EFH'!CT$5))</f>
        <v>0</v>
      </c>
      <c r="CU68" s="476">
        <f>IF(CU$2&lt;&gt;"",IF($C68&lt;&gt;"TBA",CU$2/114,0),SUMIFS('HOURS&amp;CYCLES INPUT'!$F$2:$F$9999,'HOURS&amp;CYCLES INPUT'!$C$2:$C$9999,'QUALIFIED EFH'!$C68,'HOURS&amp;CYCLES INPUT'!$D$2:$D$9999,'QUALIFIED EFH'!CU$4,'HOURS&amp;CYCLES INPUT'!$E$2:$E$9999,'QUALIFIED EFH'!CU$5))</f>
        <v>0</v>
      </c>
      <c r="CV68" s="476">
        <f>IF(CV$2&lt;&gt;"",IF($C68&lt;&gt;"TBA",CV$2/114,0),SUMIFS('HOURS&amp;CYCLES INPUT'!$F$2:$F$9999,'HOURS&amp;CYCLES INPUT'!$C$2:$C$9999,'QUALIFIED EFH'!$C68,'HOURS&amp;CYCLES INPUT'!$D$2:$D$9999,'QUALIFIED EFH'!CV$4,'HOURS&amp;CYCLES INPUT'!$E$2:$E$9999,'QUALIFIED EFH'!CV$5))</f>
        <v>96.66</v>
      </c>
      <c r="CW68" s="476">
        <f>IF(CW$2&lt;&gt;"",IF($C68&lt;&gt;"TBA",CW$2/114,0),SUMIFS('HOURS&amp;CYCLES INPUT'!$F$2:$F$9999,'HOURS&amp;CYCLES INPUT'!$C$2:$C$9999,'QUALIFIED EFH'!$C68,'HOURS&amp;CYCLES INPUT'!$D$2:$D$9999,'QUALIFIED EFH'!CW$4,'HOURS&amp;CYCLES INPUT'!$E$2:$E$9999,'QUALIFIED EFH'!CW$5))</f>
        <v>470.47</v>
      </c>
      <c r="CX68" s="476">
        <f>IF(CX$2&lt;&gt;"",IF($C68&lt;&gt;"TBA",CX$2/114,0),SUMIFS('HOURS&amp;CYCLES INPUT'!$F$2:$F$9999,'HOURS&amp;CYCLES INPUT'!$C$2:$C$9999,'QUALIFIED EFH'!$C68,'HOURS&amp;CYCLES INPUT'!$D$2:$D$9999,'QUALIFIED EFH'!CX$4,'HOURS&amp;CYCLES INPUT'!$E$2:$E$9999,'QUALIFIED EFH'!CX$5))</f>
        <v>410.56</v>
      </c>
      <c r="CY68" s="476">
        <f>IF(CY$2&lt;&gt;"",IF($C68&lt;&gt;"TBA",CY$2/114,0),SUMIFS('HOURS&amp;CYCLES INPUT'!$F$2:$F$9999,'HOURS&amp;CYCLES INPUT'!$C$2:$C$9999,'QUALIFIED EFH'!$C68,'HOURS&amp;CYCLES INPUT'!$D$2:$D$9999,'QUALIFIED EFH'!CY$4,'HOURS&amp;CYCLES INPUT'!$E$2:$E$9999,'QUALIFIED EFH'!CY$5))</f>
        <v>461.78</v>
      </c>
      <c r="CZ68" s="476">
        <f>IF(CZ$2&lt;&gt;"",IF($C68&lt;&gt;"TBA",CZ$2/114,0),SUMIFS('HOURS&amp;CYCLES INPUT'!$F$2:$F$9999,'HOURS&amp;CYCLES INPUT'!$C$2:$C$9999,'QUALIFIED EFH'!$C68,'HOURS&amp;CYCLES INPUT'!$D$2:$D$9999,'QUALIFIED EFH'!CZ$4,'HOURS&amp;CYCLES INPUT'!$E$2:$E$9999,'QUALIFIED EFH'!CZ$5))</f>
        <v>442.85</v>
      </c>
      <c r="DA68" s="476">
        <f>IF(DA$2&lt;&gt;"",IF($C68&lt;&gt;"TBA",DA$2/114,0),SUMIFS('HOURS&amp;CYCLES INPUT'!$F$2:$F$9999,'HOURS&amp;CYCLES INPUT'!$C$2:$C$9999,'QUALIFIED EFH'!$C68,'HOURS&amp;CYCLES INPUT'!$D$2:$D$9999,'QUALIFIED EFH'!DA$4,'HOURS&amp;CYCLES INPUT'!$E$2:$E$9999,'QUALIFIED EFH'!DA$5))</f>
        <v>443.39</v>
      </c>
      <c r="DB68" s="476">
        <f>IF(DB$2&lt;&gt;"",IF($C68&lt;&gt;"TBA",DB$2/114,0),SUMIFS('HOURS&amp;CYCLES INPUT'!$F$2:$F$9999,'HOURS&amp;CYCLES INPUT'!$C$2:$C$9999,'QUALIFIED EFH'!$C68,'HOURS&amp;CYCLES INPUT'!$D$2:$D$9999,'QUALIFIED EFH'!DB$4,'HOURS&amp;CYCLES INPUT'!$E$2:$E$9999,'QUALIFIED EFH'!DB$5))</f>
        <v>394.28</v>
      </c>
      <c r="DC68" s="476">
        <f>IF(DC$2&lt;&gt;"",IF($C68&lt;&gt;"TBA",DC$2/114,0),SUMIFS('HOURS&amp;CYCLES INPUT'!$F$2:$F$9999,'HOURS&amp;CYCLES INPUT'!$C$2:$C$9999,'QUALIFIED EFH'!$C68,'HOURS&amp;CYCLES INPUT'!$D$2:$D$9999,'QUALIFIED EFH'!DC$4,'HOURS&amp;CYCLES INPUT'!$E$2:$E$9999,'QUALIFIED EFH'!DC$5))</f>
        <v>456.92</v>
      </c>
      <c r="DD68" s="476">
        <f>IF(DD$2&lt;&gt;"",IF($C68&lt;&gt;"TBA",DD$2/114,0),SUMIFS('HOURS&amp;CYCLES INPUT'!$F$2:$F$9999,'HOURS&amp;CYCLES INPUT'!$C$2:$C$9999,'QUALIFIED EFH'!$C68,'HOURS&amp;CYCLES INPUT'!$D$2:$D$9999,'QUALIFIED EFH'!DD$4,'HOURS&amp;CYCLES INPUT'!$E$2:$E$9999,'QUALIFIED EFH'!DD$5))</f>
        <v>453.26</v>
      </c>
      <c r="DE68" s="476">
        <f>IF(DE$2&lt;&gt;"",IF($C68&lt;&gt;"TBA",DE$2/114,0),SUMIFS('HOURS&amp;CYCLES INPUT'!$F$2:$F$9999,'HOURS&amp;CYCLES INPUT'!$C$2:$C$9999,'QUALIFIED EFH'!$C68,'HOURS&amp;CYCLES INPUT'!$D$2:$D$9999,'QUALIFIED EFH'!DE$4,'HOURS&amp;CYCLES INPUT'!$E$2:$E$9999,'QUALIFIED EFH'!DE$5))</f>
        <v>407.94</v>
      </c>
      <c r="DF68" s="476">
        <f>IF(DF$2&lt;&gt;"",IF($C68&lt;&gt;"TBA",DF$2/114,0),SUMIFS('HOURS&amp;CYCLES INPUT'!$F$2:$F$9999,'HOURS&amp;CYCLES INPUT'!$C$2:$C$9999,'QUALIFIED EFH'!$C68,'HOURS&amp;CYCLES INPUT'!$D$2:$D$9999,'QUALIFIED EFH'!DF$4,'HOURS&amp;CYCLES INPUT'!$E$2:$E$9999,'QUALIFIED EFH'!DF$5))</f>
        <v>232.13</v>
      </c>
      <c r="DG68" s="476">
        <f>IF(DG$2&lt;&gt;"",IF($C68&lt;&gt;"TBA",DG$2/114,0),SUMIFS('HOURS&amp;CYCLES INPUT'!$F$2:$F$9999,'HOURS&amp;CYCLES INPUT'!$C$2:$C$9999,'QUALIFIED EFH'!$C68,'HOURS&amp;CYCLES INPUT'!$D$2:$D$9999,'QUALIFIED EFH'!DG$4,'HOURS&amp;CYCLES INPUT'!$E$2:$E$9999,'QUALIFIED EFH'!DG$5))</f>
        <v>0</v>
      </c>
      <c r="DH68" s="476">
        <f>IF(DH$2&lt;&gt;"",IF($C68&lt;&gt;"TBA",DH$2/114,0),SUMIFS('HOURS&amp;CYCLES INPUT'!$F$2:$F$9999,'HOURS&amp;CYCLES INPUT'!$C$2:$C$9999,'QUALIFIED EFH'!$C68,'HOURS&amp;CYCLES INPUT'!$D$2:$D$9999,'QUALIFIED EFH'!DH$4,'HOURS&amp;CYCLES INPUT'!$E$2:$E$9999,'QUALIFIED EFH'!DH$5))</f>
        <v>0</v>
      </c>
      <c r="DI68" s="476">
        <f>IF(DI$2&lt;&gt;"",IF($C68&lt;&gt;"TBA",DI$2/114,0),SUMIFS('HOURS&amp;CYCLES INPUT'!$F$2:$F$9999,'HOURS&amp;CYCLES INPUT'!$C$2:$C$9999,'QUALIFIED EFH'!$C68,'HOURS&amp;CYCLES INPUT'!$D$2:$D$9999,'QUALIFIED EFH'!DI$4,'HOURS&amp;CYCLES INPUT'!$E$2:$E$9999,'QUALIFIED EFH'!DI$5))</f>
        <v>0</v>
      </c>
      <c r="DJ68" s="476">
        <f>IF(DJ$2&lt;&gt;"",IF($C68&lt;&gt;"TBA",DJ$2/114,0),SUMIFS('HOURS&amp;CYCLES INPUT'!$F$2:$F$9999,'HOURS&amp;CYCLES INPUT'!$C$2:$C$9999,'QUALIFIED EFH'!$C68,'HOURS&amp;CYCLES INPUT'!$D$2:$D$9999,'QUALIFIED EFH'!DJ$4,'HOURS&amp;CYCLES INPUT'!$E$2:$E$9999,'QUALIFIED EFH'!DJ$5))</f>
        <v>0</v>
      </c>
      <c r="DK68" s="476">
        <f>IF(DK$2&lt;&gt;"",IF($C68&lt;&gt;"TBA",DK$2/114,0),SUMIFS('HOURS&amp;CYCLES INPUT'!$F$2:$F$9999,'HOURS&amp;CYCLES INPUT'!$C$2:$C$9999,'QUALIFIED EFH'!$C68,'HOURS&amp;CYCLES INPUT'!$D$2:$D$9999,'QUALIFIED EFH'!DK$4,'HOURS&amp;CYCLES INPUT'!$E$2:$E$9999,'QUALIFIED EFH'!DK$5))</f>
        <v>0</v>
      </c>
      <c r="DL68" s="476">
        <f>IF(DL$2&lt;&gt;"",IF($C68&lt;&gt;"TBA",DL$2/114,0),SUMIFS('HOURS&amp;CYCLES INPUT'!$F$2:$F$9999,'HOURS&amp;CYCLES INPUT'!$C$2:$C$9999,'QUALIFIED EFH'!$C68,'HOURS&amp;CYCLES INPUT'!$D$2:$D$9999,'QUALIFIED EFH'!DL$4,'HOURS&amp;CYCLES INPUT'!$E$2:$E$9999,'QUALIFIED EFH'!DL$5))</f>
        <v>0</v>
      </c>
      <c r="DM68" s="476">
        <f>IF(DM$2&lt;&gt;"",IF($C68&lt;&gt;"TBA",DM$2/114,0),SUMIFS('HOURS&amp;CYCLES INPUT'!$F$2:$F$9999,'HOURS&amp;CYCLES INPUT'!$C$2:$C$9999,'QUALIFIED EFH'!$C68,'HOURS&amp;CYCLES INPUT'!$D$2:$D$9999,'QUALIFIED EFH'!DM$4,'HOURS&amp;CYCLES INPUT'!$E$2:$E$9999,'QUALIFIED EFH'!DM$5))</f>
        <v>0</v>
      </c>
      <c r="DN68" s="476">
        <f>IF(DN$2&lt;&gt;"",IF($C68&lt;&gt;"TBA",DN$2/114,0),SUMIFS('HOURS&amp;CYCLES INPUT'!$F$2:$F$9999,'HOURS&amp;CYCLES INPUT'!$C$2:$C$9999,'QUALIFIED EFH'!$C68,'HOURS&amp;CYCLES INPUT'!$D$2:$D$9999,'QUALIFIED EFH'!DN$4,'HOURS&amp;CYCLES INPUT'!$E$2:$E$9999,'QUALIFIED EFH'!DN$5))</f>
        <v>0</v>
      </c>
      <c r="DO68" s="476">
        <f>IF(DO$2&lt;&gt;"",IF($C68&lt;&gt;"TBA",DO$2/114,0),SUMIFS('HOURS&amp;CYCLES INPUT'!$F$2:$F$9999,'HOURS&amp;CYCLES INPUT'!$C$2:$C$9999,'QUALIFIED EFH'!$C68,'HOURS&amp;CYCLES INPUT'!$D$2:$D$9999,'QUALIFIED EFH'!DO$4,'HOURS&amp;CYCLES INPUT'!$E$2:$E$9999,'QUALIFIED EFH'!DO$5))</f>
        <v>0</v>
      </c>
      <c r="DP68" s="476">
        <f>IF(DP$2&lt;&gt;"",IF($C68&lt;&gt;"TBA",DP$2/114,0),SUMIFS('HOURS&amp;CYCLES INPUT'!$F$2:$F$9999,'HOURS&amp;CYCLES INPUT'!$C$2:$C$9999,'QUALIFIED EFH'!$C68,'HOURS&amp;CYCLES INPUT'!$D$2:$D$9999,'QUALIFIED EFH'!DP$4,'HOURS&amp;CYCLES INPUT'!$E$2:$E$9999,'QUALIFIED EFH'!DP$5))</f>
        <v>0</v>
      </c>
      <c r="DQ68" s="476">
        <f>IF(DQ$2&lt;&gt;"",IF($C68&lt;&gt;"TBA",DQ$2/114,0),SUMIFS('HOURS&amp;CYCLES INPUT'!$F$2:$F$9999,'HOURS&amp;CYCLES INPUT'!$C$2:$C$9999,'QUALIFIED EFH'!$C68,'HOURS&amp;CYCLES INPUT'!$D$2:$D$9999,'QUALIFIED EFH'!DQ$4,'HOURS&amp;CYCLES INPUT'!$E$2:$E$9999,'QUALIFIED EFH'!DQ$5))</f>
        <v>0</v>
      </c>
      <c r="DR68" s="476">
        <f>IF(DR$2&lt;&gt;"",IF($C68&lt;&gt;"TBA",DR$2/114,0),SUMIFS('HOURS&amp;CYCLES INPUT'!$F$2:$F$9999,'HOURS&amp;CYCLES INPUT'!$C$2:$C$9999,'QUALIFIED EFH'!$C68,'HOURS&amp;CYCLES INPUT'!$D$2:$D$9999,'QUALIFIED EFH'!DR$4,'HOURS&amp;CYCLES INPUT'!$E$2:$E$9999,'QUALIFIED EFH'!DR$5))</f>
        <v>0</v>
      </c>
      <c r="DS68" s="476">
        <f>IF(DS$2&lt;&gt;"",IF($C68&lt;&gt;"TBA",DS$2/114,0),SUMIFS('HOURS&amp;CYCLES INPUT'!$F$2:$F$9999,'HOURS&amp;CYCLES INPUT'!$C$2:$C$9999,'QUALIFIED EFH'!$C68,'HOURS&amp;CYCLES INPUT'!$D$2:$D$9999,'QUALIFIED EFH'!DS$4,'HOURS&amp;CYCLES INPUT'!$E$2:$E$9999,'QUALIFIED EFH'!DS$5))</f>
        <v>0</v>
      </c>
      <c r="DT68" s="476">
        <f>IF(DT$2&lt;&gt;"",IF($C68&lt;&gt;"TBA",DT$2/114,0),SUMIFS('HOURS&amp;CYCLES INPUT'!$F$2:$F$9999,'HOURS&amp;CYCLES INPUT'!$C$2:$C$9999,'QUALIFIED EFH'!$C68,'HOURS&amp;CYCLES INPUT'!$D$2:$D$9999,'QUALIFIED EFH'!DT$4,'HOURS&amp;CYCLES INPUT'!$E$2:$E$9999,'QUALIFIED EFH'!DT$5))</f>
        <v>0</v>
      </c>
      <c r="DU68" s="476">
        <f>IF(DU$2&lt;&gt;"",IF($C68&lt;&gt;"TBA",DU$2/114,0),SUMIFS('HOURS&amp;CYCLES INPUT'!$F$2:$F$9999,'HOURS&amp;CYCLES INPUT'!$C$2:$C$9999,'QUALIFIED EFH'!$C68,'HOURS&amp;CYCLES INPUT'!$D$2:$D$9999,'QUALIFIED EFH'!DU$4,'HOURS&amp;CYCLES INPUT'!$E$2:$E$9999,'QUALIFIED EFH'!DU$5))</f>
        <v>0</v>
      </c>
      <c r="DV68" s="476">
        <f>IF(DV$2&lt;&gt;"",IF($C68&lt;&gt;"TBA",DV$2/114,0),SUMIFS('HOURS&amp;CYCLES INPUT'!$F$2:$F$9999,'HOURS&amp;CYCLES INPUT'!$C$2:$C$9999,'QUALIFIED EFH'!$C68,'HOURS&amp;CYCLES INPUT'!$D$2:$D$9999,'QUALIFIED EFH'!DV$4,'HOURS&amp;CYCLES INPUT'!$E$2:$E$9999,'QUALIFIED EFH'!DV$5))</f>
        <v>0</v>
      </c>
      <c r="DW68" s="476">
        <f>IF(DW$2&lt;&gt;"",IF($C68&lt;&gt;"TBA",DW$2/114,0),SUMIFS('HOURS&amp;CYCLES INPUT'!$F$2:$F$9999,'HOURS&amp;CYCLES INPUT'!$C$2:$C$9999,'QUALIFIED EFH'!$C68,'HOURS&amp;CYCLES INPUT'!$D$2:$D$9999,'QUALIFIED EFH'!DW$4,'HOURS&amp;CYCLES INPUT'!$E$2:$E$9999,'QUALIFIED EFH'!DW$5))</f>
        <v>0</v>
      </c>
      <c r="DX68" s="476">
        <f>IF(DX$2&lt;&gt;"",IF($C68&lt;&gt;"TBA",DX$2/114,0),SUMIFS('HOURS&amp;CYCLES INPUT'!$F$2:$F$9999,'HOURS&amp;CYCLES INPUT'!$C$2:$C$9999,'QUALIFIED EFH'!$C68,'HOURS&amp;CYCLES INPUT'!$D$2:$D$9999,'QUALIFIED EFH'!DX$4,'HOURS&amp;CYCLES INPUT'!$E$2:$E$9999,'QUALIFIED EFH'!DX$5))</f>
        <v>0</v>
      </c>
      <c r="DY68" s="476">
        <f>IF(DY$2&lt;&gt;"",IF($C68&lt;&gt;"TBA",DY$2/114,0),SUMIFS('HOURS&amp;CYCLES INPUT'!$F$2:$F$9999,'HOURS&amp;CYCLES INPUT'!$C$2:$C$9999,'QUALIFIED EFH'!$C68,'HOURS&amp;CYCLES INPUT'!$D$2:$D$9999,'QUALIFIED EFH'!DY$4,'HOURS&amp;CYCLES INPUT'!$E$2:$E$9999,'QUALIFIED EFH'!DY$5))</f>
        <v>0</v>
      </c>
      <c r="DZ68" s="476">
        <f>IF(DZ$2&lt;&gt;"",IF($C68&lt;&gt;"TBA",DZ$2/114,0),SUMIFS('HOURS&amp;CYCLES INPUT'!$F$2:$F$9999,'HOURS&amp;CYCLES INPUT'!$C$2:$C$9999,'QUALIFIED EFH'!$C68,'HOURS&amp;CYCLES INPUT'!$D$2:$D$9999,'QUALIFIED EFH'!DZ$4,'HOURS&amp;CYCLES INPUT'!$E$2:$E$9999,'QUALIFIED EFH'!DZ$5))</f>
        <v>0</v>
      </c>
      <c r="EA68" s="476">
        <f>IF(EA$2&lt;&gt;"",IF($C68&lt;&gt;"TBA",EA$2/114,0),SUMIFS('HOURS&amp;CYCLES INPUT'!$F$2:$F$9999,'HOURS&amp;CYCLES INPUT'!$C$2:$C$9999,'QUALIFIED EFH'!$C68,'HOURS&amp;CYCLES INPUT'!$D$2:$D$9999,'QUALIFIED EFH'!EA$4,'HOURS&amp;CYCLES INPUT'!$E$2:$E$9999,'QUALIFIED EFH'!EA$5))</f>
        <v>0</v>
      </c>
      <c r="EB68" s="476">
        <f>IF(EB$2&lt;&gt;"",IF($C68&lt;&gt;"TBA",EB$2/114,0),SUMIFS('HOURS&amp;CYCLES INPUT'!$F$2:$F$9999,'HOURS&amp;CYCLES INPUT'!$C$2:$C$9999,'QUALIFIED EFH'!$C68,'HOURS&amp;CYCLES INPUT'!$D$2:$D$9999,'QUALIFIED EFH'!EB$4,'HOURS&amp;CYCLES INPUT'!$E$2:$E$9999,'QUALIFIED EFH'!EB$5))</f>
        <v>0</v>
      </c>
      <c r="EC68" s="476">
        <f>IF(EC$2&lt;&gt;"",IF($C68&lt;&gt;"TBA",EC$2/114,0),SUMIFS('HOURS&amp;CYCLES INPUT'!$F$2:$F$9999,'HOURS&amp;CYCLES INPUT'!$C$2:$C$9999,'QUALIFIED EFH'!$C68,'HOURS&amp;CYCLES INPUT'!$D$2:$D$9999,'QUALIFIED EFH'!EC$4,'HOURS&amp;CYCLES INPUT'!$E$2:$E$9999,'QUALIFIED EFH'!EC$5))</f>
        <v>0</v>
      </c>
      <c r="ED68" s="476">
        <f>IF(ED$2&lt;&gt;"",IF($C68&lt;&gt;"TBA",ED$2/114,0),SUMIFS('HOURS&amp;CYCLES INPUT'!$F$2:$F$9999,'HOURS&amp;CYCLES INPUT'!$C$2:$C$9999,'QUALIFIED EFH'!$C68,'HOURS&amp;CYCLES INPUT'!$D$2:$D$9999,'QUALIFIED EFH'!ED$4,'HOURS&amp;CYCLES INPUT'!$E$2:$E$9999,'QUALIFIED EFH'!ED$5))</f>
        <v>0</v>
      </c>
      <c r="EE68" s="476">
        <f>IF(EE$2&lt;&gt;"",IF($C68&lt;&gt;"TBA",EE$2/114,0),SUMIFS('HOURS&amp;CYCLES INPUT'!$F$2:$F$9999,'HOURS&amp;CYCLES INPUT'!$C$2:$C$9999,'QUALIFIED EFH'!$C68,'HOURS&amp;CYCLES INPUT'!$D$2:$D$9999,'QUALIFIED EFH'!EE$4,'HOURS&amp;CYCLES INPUT'!$E$2:$E$9999,'QUALIFIED EFH'!EE$5))</f>
        <v>0</v>
      </c>
      <c r="EF68" s="476">
        <f>IF(EF$2&lt;&gt;"",IF($C68&lt;&gt;"TBA",EF$2/114,0),SUMIFS('HOURS&amp;CYCLES INPUT'!$F$2:$F$9999,'HOURS&amp;CYCLES INPUT'!$C$2:$C$9999,'QUALIFIED EFH'!$C68,'HOURS&amp;CYCLES INPUT'!$D$2:$D$9999,'QUALIFIED EFH'!EF$4,'HOURS&amp;CYCLES INPUT'!$E$2:$E$9999,'QUALIFIED EFH'!EF$5))</f>
        <v>0</v>
      </c>
      <c r="EG68" s="476">
        <f>IF(EG$2&lt;&gt;"",IF($C68&lt;&gt;"TBA",EG$2/114,0),SUMIFS('HOURS&amp;CYCLES INPUT'!$F$2:$F$9999,'HOURS&amp;CYCLES INPUT'!$C$2:$C$9999,'QUALIFIED EFH'!$C68,'HOURS&amp;CYCLES INPUT'!$D$2:$D$9999,'QUALIFIED EFH'!EG$4,'HOURS&amp;CYCLES INPUT'!$E$2:$E$9999,'QUALIFIED EFH'!EG$5))</f>
        <v>0</v>
      </c>
      <c r="EH68" s="476">
        <f>IF(EH$2&lt;&gt;"",IF($C68&lt;&gt;"TBA",EH$2/114,0),SUMIFS('HOURS&amp;CYCLES INPUT'!$F$2:$F$9999,'HOURS&amp;CYCLES INPUT'!$C$2:$C$9999,'QUALIFIED EFH'!$C68,'HOURS&amp;CYCLES INPUT'!$D$2:$D$9999,'QUALIFIED EFH'!EH$4,'HOURS&amp;CYCLES INPUT'!$E$2:$E$9999,'QUALIFIED EFH'!EH$5))</f>
        <v>0</v>
      </c>
      <c r="EI68" s="476">
        <f>IF(EI$2&lt;&gt;"",IF($C68&lt;&gt;"TBA",EI$2/114,0),SUMIFS('HOURS&amp;CYCLES INPUT'!$F$2:$F$9999,'HOURS&amp;CYCLES INPUT'!$C$2:$C$9999,'QUALIFIED EFH'!$C68,'HOURS&amp;CYCLES INPUT'!$D$2:$D$9999,'QUALIFIED EFH'!EI$4,'HOURS&amp;CYCLES INPUT'!$E$2:$E$9999,'QUALIFIED EFH'!EI$5))</f>
        <v>0</v>
      </c>
      <c r="EJ68" s="476">
        <f>IF(EJ$2&lt;&gt;"",IF($C68&lt;&gt;"TBA",EJ$2/114,0),SUMIFS('HOURS&amp;CYCLES INPUT'!$F$2:$F$9999,'HOURS&amp;CYCLES INPUT'!$C$2:$C$9999,'QUALIFIED EFH'!$C68,'HOURS&amp;CYCLES INPUT'!$D$2:$D$9999,'QUALIFIED EFH'!EJ$4,'HOURS&amp;CYCLES INPUT'!$E$2:$E$9999,'QUALIFIED EFH'!EJ$5))</f>
        <v>0</v>
      </c>
      <c r="EK68" s="476">
        <f>IF(EK$2&lt;&gt;"",IF($C68&lt;&gt;"TBA",EK$2/114,0),SUMIFS('HOURS&amp;CYCLES INPUT'!$F$2:$F$9999,'HOURS&amp;CYCLES INPUT'!$C$2:$C$9999,'QUALIFIED EFH'!$C68,'HOURS&amp;CYCLES INPUT'!$D$2:$D$9999,'QUALIFIED EFH'!EK$4,'HOURS&amp;CYCLES INPUT'!$E$2:$E$9999,'QUALIFIED EFH'!EK$5))</f>
        <v>0</v>
      </c>
      <c r="EL68" s="476">
        <f>IF(EL$2&lt;&gt;"",IF($C68&lt;&gt;"TBA",EL$2/114,0),SUMIFS('HOURS&amp;CYCLES INPUT'!$F$2:$F$9999,'HOURS&amp;CYCLES INPUT'!$C$2:$C$9999,'QUALIFIED EFH'!$C68,'HOURS&amp;CYCLES INPUT'!$D$2:$D$9999,'QUALIFIED EFH'!EL$4,'HOURS&amp;CYCLES INPUT'!$E$2:$E$9999,'QUALIFIED EFH'!EL$5))</f>
        <v>0</v>
      </c>
      <c r="EM68" s="476">
        <f>IF(EM$2&lt;&gt;"",IF($C68&lt;&gt;"TBA",EM$2/114,0),SUMIFS('HOURS&amp;CYCLES INPUT'!$F$2:$F$9999,'HOURS&amp;CYCLES INPUT'!$C$2:$C$9999,'QUALIFIED EFH'!$C68,'HOURS&amp;CYCLES INPUT'!$D$2:$D$9999,'QUALIFIED EFH'!EM$4,'HOURS&amp;CYCLES INPUT'!$E$2:$E$9999,'QUALIFIED EFH'!EM$5))</f>
        <v>0</v>
      </c>
      <c r="EN68" s="476">
        <f>IF(EN$2&lt;&gt;"",IF($C68&lt;&gt;"TBA",EN$2/114,0),SUMIFS('HOURS&amp;CYCLES INPUT'!$F$2:$F$9999,'HOURS&amp;CYCLES INPUT'!$C$2:$C$9999,'QUALIFIED EFH'!$C68,'HOURS&amp;CYCLES INPUT'!$D$2:$D$9999,'QUALIFIED EFH'!EN$4,'HOURS&amp;CYCLES INPUT'!$E$2:$E$9999,'QUALIFIED EFH'!EN$5))</f>
        <v>0</v>
      </c>
      <c r="EO68" s="476">
        <f>IF(EO$2&lt;&gt;"",IF($C68&lt;&gt;"TBA",EO$2/114,0),SUMIFS('HOURS&amp;CYCLES INPUT'!$F$2:$F$9999,'HOURS&amp;CYCLES INPUT'!$C$2:$C$9999,'QUALIFIED EFH'!$C68,'HOURS&amp;CYCLES INPUT'!$D$2:$D$9999,'QUALIFIED EFH'!EO$4,'HOURS&amp;CYCLES INPUT'!$E$2:$E$9999,'QUALIFIED EFH'!EO$5))</f>
        <v>0</v>
      </c>
      <c r="EP68" s="476">
        <f>IF(EP$2&lt;&gt;"",IF($C68&lt;&gt;"TBA",EP$2/114,0),SUMIFS('HOURS&amp;CYCLES INPUT'!$F$2:$F$9999,'HOURS&amp;CYCLES INPUT'!$C$2:$C$9999,'QUALIFIED EFH'!$C68,'HOURS&amp;CYCLES INPUT'!$D$2:$D$9999,'QUALIFIED EFH'!EP$4,'HOURS&amp;CYCLES INPUT'!$E$2:$E$9999,'QUALIFIED EFH'!EP$5))</f>
        <v>0</v>
      </c>
      <c r="EQ68" s="476">
        <f>IF(EQ$2&lt;&gt;"",IF($C68&lt;&gt;"TBA",EQ$2/114,0),SUMIFS('HOURS&amp;CYCLES INPUT'!$F$2:$F$9999,'HOURS&amp;CYCLES INPUT'!$C$2:$C$9999,'QUALIFIED EFH'!$C68,'HOURS&amp;CYCLES INPUT'!$D$2:$D$9999,'QUALIFIED EFH'!EQ$4,'HOURS&amp;CYCLES INPUT'!$E$2:$E$9999,'QUALIFIED EFH'!EQ$5))</f>
        <v>0</v>
      </c>
      <c r="ER68" s="476">
        <f>IF(ER$2&lt;&gt;"",IF($C68&lt;&gt;"TBA",ER$2/114,0),SUMIFS('HOURS&amp;CYCLES INPUT'!$F$2:$F$9999,'HOURS&amp;CYCLES INPUT'!$C$2:$C$9999,'QUALIFIED EFH'!$C68,'HOURS&amp;CYCLES INPUT'!$D$2:$D$9999,'QUALIFIED EFH'!ER$4,'HOURS&amp;CYCLES INPUT'!$E$2:$E$9999,'QUALIFIED EFH'!ER$5))</f>
        <v>0</v>
      </c>
      <c r="ES68" s="476">
        <f>IF(ES$2&lt;&gt;"",IF($C68&lt;&gt;"TBA",ES$2/114,0),SUMIFS('HOURS&amp;CYCLES INPUT'!$F$2:$F$9999,'HOURS&amp;CYCLES INPUT'!$C$2:$C$9999,'QUALIFIED EFH'!$C68,'HOURS&amp;CYCLES INPUT'!$D$2:$D$9999,'QUALIFIED EFH'!ES$4,'HOURS&amp;CYCLES INPUT'!$E$2:$E$9999,'QUALIFIED EFH'!ES$5))</f>
        <v>0</v>
      </c>
      <c r="ET68" s="476">
        <f>IF(ET$2&lt;&gt;"",IF($C68&lt;&gt;"TBA",ET$2/114,0),SUMIFS('HOURS&amp;CYCLES INPUT'!$F$2:$F$9999,'HOURS&amp;CYCLES INPUT'!$C$2:$C$9999,'QUALIFIED EFH'!$C68,'HOURS&amp;CYCLES INPUT'!$D$2:$D$9999,'QUALIFIED EFH'!ET$4,'HOURS&amp;CYCLES INPUT'!$E$2:$E$9999,'QUALIFIED EFH'!ET$5))</f>
        <v>0</v>
      </c>
      <c r="EU68" s="476">
        <f>IF(EU$2&lt;&gt;"",IF($C68&lt;&gt;"TBA",EU$2/114,0),SUMIFS('HOURS&amp;CYCLES INPUT'!$F$2:$F$9999,'HOURS&amp;CYCLES INPUT'!$C$2:$C$9999,'QUALIFIED EFH'!$C68,'HOURS&amp;CYCLES INPUT'!$D$2:$D$9999,'QUALIFIED EFH'!EU$4,'HOURS&amp;CYCLES INPUT'!$E$2:$E$9999,'QUALIFIED EFH'!EU$5))</f>
        <v>0</v>
      </c>
      <c r="EV68" s="476">
        <f>IF(EV$2&lt;&gt;"",IF($C68&lt;&gt;"TBA",EV$2/114,0),SUMIFS('HOURS&amp;CYCLES INPUT'!$F$2:$F$9999,'HOURS&amp;CYCLES INPUT'!$C$2:$C$9999,'QUALIFIED EFH'!$C68,'HOURS&amp;CYCLES INPUT'!$D$2:$D$9999,'QUALIFIED EFH'!EV$4,'HOURS&amp;CYCLES INPUT'!$E$2:$E$9999,'QUALIFIED EFH'!EV$5))</f>
        <v>0</v>
      </c>
      <c r="EW68" s="476">
        <f>IF(EW$2&lt;&gt;"",IF($C68&lt;&gt;"TBA",EW$2/114,0),SUMIFS('HOURS&amp;CYCLES INPUT'!$F$2:$F$9999,'HOURS&amp;CYCLES INPUT'!$C$2:$C$9999,'QUALIFIED EFH'!$C68,'HOURS&amp;CYCLES INPUT'!$D$2:$D$9999,'QUALIFIED EFH'!EW$4,'HOURS&amp;CYCLES INPUT'!$E$2:$E$9999,'QUALIFIED EFH'!EW$5))</f>
        <v>0</v>
      </c>
      <c r="EX68" s="476">
        <f>IF(EX$2&lt;&gt;"",IF($C68&lt;&gt;"TBA",EX$2/114,0),SUMIFS('HOURS&amp;CYCLES INPUT'!$F$2:$F$9999,'HOURS&amp;CYCLES INPUT'!$C$2:$C$9999,'QUALIFIED EFH'!$C68,'HOURS&amp;CYCLES INPUT'!$D$2:$D$9999,'QUALIFIED EFH'!EX$4,'HOURS&amp;CYCLES INPUT'!$E$2:$E$9999,'QUALIFIED EFH'!EX$5))</f>
        <v>0</v>
      </c>
      <c r="EY68" s="476">
        <f>IF(EY$2&lt;&gt;"",IF($C68&lt;&gt;"TBA",EY$2/114,0),SUMIFS('HOURS&amp;CYCLES INPUT'!$F$2:$F$9999,'HOURS&amp;CYCLES INPUT'!$C$2:$C$9999,'QUALIFIED EFH'!$C68,'HOURS&amp;CYCLES INPUT'!$D$2:$D$9999,'QUALIFIED EFH'!EY$4,'HOURS&amp;CYCLES INPUT'!$E$2:$E$9999,'QUALIFIED EFH'!EY$5))</f>
        <v>0</v>
      </c>
      <c r="EZ68" s="476">
        <f>IF(EZ$2&lt;&gt;"",IF($C68&lt;&gt;"TBA",EZ$2/114,0),SUMIFS('HOURS&amp;CYCLES INPUT'!$F$2:$F$9999,'HOURS&amp;CYCLES INPUT'!$C$2:$C$9999,'QUALIFIED EFH'!$C68,'HOURS&amp;CYCLES INPUT'!$D$2:$D$9999,'QUALIFIED EFH'!EZ$4,'HOURS&amp;CYCLES INPUT'!$E$2:$E$9999,'QUALIFIED EFH'!EZ$5))</f>
        <v>0</v>
      </c>
      <c r="FA68" s="476">
        <f>IF(FA$2&lt;&gt;"",IF($C68&lt;&gt;"TBA",FA$2/114,0),SUMIFS('HOURS&amp;CYCLES INPUT'!$F$2:$F$9999,'HOURS&amp;CYCLES INPUT'!$C$2:$C$9999,'QUALIFIED EFH'!$C68,'HOURS&amp;CYCLES INPUT'!$D$2:$D$9999,'QUALIFIED EFH'!FA$4,'HOURS&amp;CYCLES INPUT'!$E$2:$E$9999,'QUALIFIED EFH'!FA$5))</f>
        <v>0</v>
      </c>
      <c r="FB68" s="476">
        <f>IF(FB$2&lt;&gt;"",IF($C68&lt;&gt;"TBA",FB$2/114,0),SUMIFS('HOURS&amp;CYCLES INPUT'!$F$2:$F$9999,'HOURS&amp;CYCLES INPUT'!$C$2:$C$9999,'QUALIFIED EFH'!$C68,'HOURS&amp;CYCLES INPUT'!$D$2:$D$9999,'QUALIFIED EFH'!FB$4,'HOURS&amp;CYCLES INPUT'!$E$2:$E$9999,'QUALIFIED EFH'!FB$5))</f>
        <v>0</v>
      </c>
      <c r="FC68" s="476">
        <f>IF(FC$2&lt;&gt;"",IF($C68&lt;&gt;"TBA",FC$2/114,0),SUMIFS('HOURS&amp;CYCLES INPUT'!$F$2:$F$9999,'HOURS&amp;CYCLES INPUT'!$C$2:$C$9999,'QUALIFIED EFH'!$C68,'HOURS&amp;CYCLES INPUT'!$D$2:$D$9999,'QUALIFIED EFH'!FC$4,'HOURS&amp;CYCLES INPUT'!$E$2:$E$9999,'QUALIFIED EFH'!FC$5))</f>
        <v>0</v>
      </c>
      <c r="FD68" s="476">
        <f>IF(FD$2&lt;&gt;"",IF($C68&lt;&gt;"TBA",FD$2/114,0),SUMIFS('HOURS&amp;CYCLES INPUT'!$F$2:$F$9999,'HOURS&amp;CYCLES INPUT'!$C$2:$C$9999,'QUALIFIED EFH'!$C68,'HOURS&amp;CYCLES INPUT'!$D$2:$D$9999,'QUALIFIED EFH'!FD$4,'HOURS&amp;CYCLES INPUT'!$E$2:$E$9999,'QUALIFIED EFH'!FD$5))</f>
        <v>0</v>
      </c>
      <c r="FE68" s="476">
        <f>IF(FE$2&lt;&gt;"",IF($C68&lt;&gt;"TBA",FE$2/114,0),SUMIFS('HOURS&amp;CYCLES INPUT'!$F$2:$F$9999,'HOURS&amp;CYCLES INPUT'!$C$2:$C$9999,'QUALIFIED EFH'!$C68,'HOURS&amp;CYCLES INPUT'!$D$2:$D$9999,'QUALIFIED EFH'!FE$4,'HOURS&amp;CYCLES INPUT'!$E$2:$E$9999,'QUALIFIED EFH'!FE$5))</f>
        <v>0</v>
      </c>
      <c r="FF68" s="476">
        <f>IF(FF$2&lt;&gt;"",IF($C68&lt;&gt;"TBA",FF$2/114,0),SUMIFS('HOURS&amp;CYCLES INPUT'!$F$2:$F$9999,'HOURS&amp;CYCLES INPUT'!$C$2:$C$9999,'QUALIFIED EFH'!$C68,'HOURS&amp;CYCLES INPUT'!$D$2:$D$9999,'QUALIFIED EFH'!FF$4,'HOURS&amp;CYCLES INPUT'!$E$2:$E$9999,'QUALIFIED EFH'!FF$5))</f>
        <v>0</v>
      </c>
      <c r="FG68" s="476">
        <f>IF(FG$2&lt;&gt;"",IF($C68&lt;&gt;"TBA",FG$2/114,0),SUMIFS('HOURS&amp;CYCLES INPUT'!$F$2:$F$9999,'HOURS&amp;CYCLES INPUT'!$C$2:$C$9999,'QUALIFIED EFH'!$C68,'HOURS&amp;CYCLES INPUT'!$D$2:$D$9999,'QUALIFIED EFH'!FG$4,'HOURS&amp;CYCLES INPUT'!$E$2:$E$9999,'QUALIFIED EFH'!FG$5))</f>
        <v>0</v>
      </c>
      <c r="FH68" s="476">
        <f>IF(FH$2&lt;&gt;"",IF($C68&lt;&gt;"TBA",FH$2/114,0),SUMIFS('HOURS&amp;CYCLES INPUT'!$F$2:$F$9999,'HOURS&amp;CYCLES INPUT'!$C$2:$C$9999,'QUALIFIED EFH'!$C68,'HOURS&amp;CYCLES INPUT'!$D$2:$D$9999,'QUALIFIED EFH'!FH$4,'HOURS&amp;CYCLES INPUT'!$E$2:$E$9999,'QUALIFIED EFH'!FH$5))</f>
        <v>0</v>
      </c>
      <c r="FI68" s="476">
        <f>IF(FI$2&lt;&gt;"",IF($C68&lt;&gt;"TBA",FI$2/114,0),SUMIFS('HOURS&amp;CYCLES INPUT'!$F$2:$F$9999,'HOURS&amp;CYCLES INPUT'!$C$2:$C$9999,'QUALIFIED EFH'!$C68,'HOURS&amp;CYCLES INPUT'!$D$2:$D$9999,'QUALIFIED EFH'!FI$4,'HOURS&amp;CYCLES INPUT'!$E$2:$E$9999,'QUALIFIED EFH'!FI$5))</f>
        <v>0</v>
      </c>
      <c r="FJ68" s="476">
        <f>IF(FJ$2&lt;&gt;"",IF($C68&lt;&gt;"TBA",FJ$2/114,0),SUMIFS('HOURS&amp;CYCLES INPUT'!$F$2:$F$9999,'HOURS&amp;CYCLES INPUT'!$C$2:$C$9999,'QUALIFIED EFH'!$C68,'HOURS&amp;CYCLES INPUT'!$D$2:$D$9999,'QUALIFIED EFH'!FJ$4,'HOURS&amp;CYCLES INPUT'!$E$2:$E$9999,'QUALIFIED EFH'!FJ$5))</f>
        <v>0</v>
      </c>
      <c r="FK68" s="476">
        <f>IF(FK$2&lt;&gt;"",IF($C68&lt;&gt;"TBA",FK$2/114,0),SUMIFS('HOURS&amp;CYCLES INPUT'!$F$2:$F$9999,'HOURS&amp;CYCLES INPUT'!$C$2:$C$9999,'QUALIFIED EFH'!$C68,'HOURS&amp;CYCLES INPUT'!$D$2:$D$9999,'QUALIFIED EFH'!FK$4,'HOURS&amp;CYCLES INPUT'!$E$2:$E$9999,'QUALIFIED EFH'!FK$5))</f>
        <v>0</v>
      </c>
      <c r="FL68" s="476">
        <f>IF(FL$2&lt;&gt;"",IF($C68&lt;&gt;"TBA",FL$2/114,0),SUMIFS('HOURS&amp;CYCLES INPUT'!$F$2:$F$9999,'HOURS&amp;CYCLES INPUT'!$C$2:$C$9999,'QUALIFIED EFH'!$C68,'HOURS&amp;CYCLES INPUT'!$D$2:$D$9999,'QUALIFIED EFH'!FL$4,'HOURS&amp;CYCLES INPUT'!$E$2:$E$9999,'QUALIFIED EFH'!FL$5))</f>
        <v>0</v>
      </c>
      <c r="FM68" s="476">
        <f>IF(FM$2&lt;&gt;"",IF($C68&lt;&gt;"TBA",FM$2/114,0),SUMIFS('HOURS&amp;CYCLES INPUT'!$F$2:$F$9999,'HOURS&amp;CYCLES INPUT'!$C$2:$C$9999,'QUALIFIED EFH'!$C68,'HOURS&amp;CYCLES INPUT'!$D$2:$D$9999,'QUALIFIED EFH'!FM$4,'HOURS&amp;CYCLES INPUT'!$E$2:$E$9999,'QUALIFIED EFH'!FM$5))</f>
        <v>0</v>
      </c>
      <c r="FN68" s="476">
        <f>IF(FN$2&lt;&gt;"",IF($C68&lt;&gt;"TBA",FN$2/114,0),SUMIFS('HOURS&amp;CYCLES INPUT'!$F$2:$F$9999,'HOURS&amp;CYCLES INPUT'!$C$2:$C$9999,'QUALIFIED EFH'!$C68,'HOURS&amp;CYCLES INPUT'!$D$2:$D$9999,'QUALIFIED EFH'!FN$4,'HOURS&amp;CYCLES INPUT'!$E$2:$E$9999,'QUALIFIED EFH'!FN$5))</f>
        <v>0</v>
      </c>
      <c r="FO68" s="476">
        <f>IF(FO$2&lt;&gt;"",IF($C68&lt;&gt;"TBA",FO$2/114,0),SUMIFS('HOURS&amp;CYCLES INPUT'!$F$2:$F$9999,'HOURS&amp;CYCLES INPUT'!$C$2:$C$9999,'QUALIFIED EFH'!$C68,'HOURS&amp;CYCLES INPUT'!$D$2:$D$9999,'QUALIFIED EFH'!FO$4,'HOURS&amp;CYCLES INPUT'!$E$2:$E$9999,'QUALIFIED EFH'!FO$5))</f>
        <v>0</v>
      </c>
      <c r="FP68" s="476">
        <f>IF(FP$2&lt;&gt;"",IF($C68&lt;&gt;"TBA",FP$2/114,0),SUMIFS('HOURS&amp;CYCLES INPUT'!$F$2:$F$9999,'HOURS&amp;CYCLES INPUT'!$C$2:$C$9999,'QUALIFIED EFH'!$C68,'HOURS&amp;CYCLES INPUT'!$D$2:$D$9999,'QUALIFIED EFH'!FP$4,'HOURS&amp;CYCLES INPUT'!$E$2:$E$9999,'QUALIFIED EFH'!FP$5))</f>
        <v>0</v>
      </c>
      <c r="FQ68" s="476">
        <f>IF(FQ$2&lt;&gt;"",IF($C68&lt;&gt;"TBA",FQ$2/114,0),SUMIFS('HOURS&amp;CYCLES INPUT'!$F$2:$F$9999,'HOURS&amp;CYCLES INPUT'!$C$2:$C$9999,'QUALIFIED EFH'!$C68,'HOURS&amp;CYCLES INPUT'!$D$2:$D$9999,'QUALIFIED EFH'!FQ$4,'HOURS&amp;CYCLES INPUT'!$E$2:$E$9999,'QUALIFIED EFH'!FQ$5))</f>
        <v>0</v>
      </c>
      <c r="FR68" s="476">
        <f>IF(FR$2&lt;&gt;"",IF($C68&lt;&gt;"TBA",FR$2/114,0),SUMIFS('HOURS&amp;CYCLES INPUT'!$F$2:$F$9999,'HOURS&amp;CYCLES INPUT'!$C$2:$C$9999,'QUALIFIED EFH'!$C68,'HOURS&amp;CYCLES INPUT'!$D$2:$D$9999,'QUALIFIED EFH'!FR$4,'HOURS&amp;CYCLES INPUT'!$E$2:$E$9999,'QUALIFIED EFH'!FR$5))</f>
        <v>0</v>
      </c>
      <c r="FS68" s="476">
        <f>IF(FS$2&lt;&gt;"",IF($C68&lt;&gt;"TBA",FS$2/114,0),SUMIFS('HOURS&amp;CYCLES INPUT'!$F$2:$F$9999,'HOURS&amp;CYCLES INPUT'!$C$2:$C$9999,'QUALIFIED EFH'!$C68,'HOURS&amp;CYCLES INPUT'!$D$2:$D$9999,'QUALIFIED EFH'!FS$4,'HOURS&amp;CYCLES INPUT'!$E$2:$E$9999,'QUALIFIED EFH'!FS$5))</f>
        <v>0</v>
      </c>
      <c r="FT68" s="476">
        <f>IF(FT$2&lt;&gt;"",IF($C68&lt;&gt;"TBA",FT$2/114,0),SUMIFS('HOURS&amp;CYCLES INPUT'!$F$2:$F$9999,'HOURS&amp;CYCLES INPUT'!$C$2:$C$9999,'QUALIFIED EFH'!$C68,'HOURS&amp;CYCLES INPUT'!$D$2:$D$9999,'QUALIFIED EFH'!FT$4,'HOURS&amp;CYCLES INPUT'!$E$2:$E$9999,'QUALIFIED EFH'!FT$5))</f>
        <v>0</v>
      </c>
      <c r="FU68" s="476">
        <f>IF(FU$2&lt;&gt;"",IF($C68&lt;&gt;"TBA",FU$2/114,0),SUMIFS('HOURS&amp;CYCLES INPUT'!$F$2:$F$9999,'HOURS&amp;CYCLES INPUT'!$C$2:$C$9999,'QUALIFIED EFH'!$C68,'HOURS&amp;CYCLES INPUT'!$D$2:$D$9999,'QUALIFIED EFH'!FU$4,'HOURS&amp;CYCLES INPUT'!$E$2:$E$9999,'QUALIFIED EFH'!FU$5))</f>
        <v>0</v>
      </c>
      <c r="FV68" s="476">
        <f>IF(FV$2&lt;&gt;"",IF($C68&lt;&gt;"TBA",FV$2/114,0),SUMIFS('HOURS&amp;CYCLES INPUT'!$F$2:$F$9999,'HOURS&amp;CYCLES INPUT'!$C$2:$C$9999,'QUALIFIED EFH'!$C68,'HOURS&amp;CYCLES INPUT'!$D$2:$D$9999,'QUALIFIED EFH'!FV$4,'HOURS&amp;CYCLES INPUT'!$E$2:$E$9999,'QUALIFIED EFH'!FV$5))</f>
        <v>0</v>
      </c>
      <c r="FW68" s="476">
        <f>IF(FW$2&lt;&gt;"",IF($C68&lt;&gt;"TBA",FW$2/114,0),SUMIFS('HOURS&amp;CYCLES INPUT'!$F$2:$F$9999,'HOURS&amp;CYCLES INPUT'!$C$2:$C$9999,'QUALIFIED EFH'!$C68,'HOURS&amp;CYCLES INPUT'!$D$2:$D$9999,'QUALIFIED EFH'!FW$4,'HOURS&amp;CYCLES INPUT'!$E$2:$E$9999,'QUALIFIED EFH'!FW$5))</f>
        <v>0</v>
      </c>
      <c r="FX68" s="476">
        <f>IF(FX$2&lt;&gt;"",IF($C68&lt;&gt;"TBA",FX$2/114,0),SUMIFS('HOURS&amp;CYCLES INPUT'!$F$2:$F$9999,'HOURS&amp;CYCLES INPUT'!$C$2:$C$9999,'QUALIFIED EFH'!$C68,'HOURS&amp;CYCLES INPUT'!$D$2:$D$9999,'QUALIFIED EFH'!FX$4,'HOURS&amp;CYCLES INPUT'!$E$2:$E$9999,'QUALIFIED EFH'!FX$5))</f>
        <v>0</v>
      </c>
      <c r="FY68" s="476">
        <f>IF(FY$2&lt;&gt;"",IF($C68&lt;&gt;"TBA",FY$2/114,0),SUMIFS('HOURS&amp;CYCLES INPUT'!$F$2:$F$9999,'HOURS&amp;CYCLES INPUT'!$C$2:$C$9999,'QUALIFIED EFH'!$C68,'HOURS&amp;CYCLES INPUT'!$D$2:$D$9999,'QUALIFIED EFH'!FY$4,'HOURS&amp;CYCLES INPUT'!$E$2:$E$9999,'QUALIFIED EFH'!FY$5))</f>
        <v>0</v>
      </c>
      <c r="FZ68" s="476">
        <f>IF(FZ$2&lt;&gt;"",IF($C68&lt;&gt;"TBA",FZ$2/114,0),SUMIFS('HOURS&amp;CYCLES INPUT'!$F$2:$F$9999,'HOURS&amp;CYCLES INPUT'!$C$2:$C$9999,'QUALIFIED EFH'!$C68,'HOURS&amp;CYCLES INPUT'!$D$2:$D$9999,'QUALIFIED EFH'!FZ$4,'HOURS&amp;CYCLES INPUT'!$E$2:$E$9999,'QUALIFIED EFH'!FZ$5))</f>
        <v>0</v>
      </c>
      <c r="GA68" s="476">
        <f>IF(GA$2&lt;&gt;"",IF($C68&lt;&gt;"TBA",GA$2/114,0),SUMIFS('HOURS&amp;CYCLES INPUT'!$F$2:$F$9999,'HOURS&amp;CYCLES INPUT'!$C$2:$C$9999,'QUALIFIED EFH'!$C68,'HOURS&amp;CYCLES INPUT'!$D$2:$D$9999,'QUALIFIED EFH'!GA$4,'HOURS&amp;CYCLES INPUT'!$E$2:$E$9999,'QUALIFIED EFH'!GA$5))</f>
        <v>0</v>
      </c>
      <c r="GB68" s="476">
        <f>IF(GB$2&lt;&gt;"",IF($C68&lt;&gt;"TBA",GB$2/114,0),SUMIFS('HOURS&amp;CYCLES INPUT'!$F$2:$F$9999,'HOURS&amp;CYCLES INPUT'!$C$2:$C$9999,'QUALIFIED EFH'!$C68,'HOURS&amp;CYCLES INPUT'!$D$2:$D$9999,'QUALIFIED EFH'!GB$4,'HOURS&amp;CYCLES INPUT'!$E$2:$E$9999,'QUALIFIED EFH'!GB$5))</f>
        <v>0</v>
      </c>
    </row>
    <row r="69" spans="3:184" x14ac:dyDescent="0.35">
      <c r="C69" s="472">
        <f>'QUALIFIED ENGINES'!D70</f>
        <v>91499</v>
      </c>
      <c r="D69" s="476">
        <f>IF(D$2&lt;&gt;"",IF($C69&lt;&gt;"TBA",D$2/114,0),SUMIFS('HOURS&amp;CYCLES INPUT'!$F$2:$F$9999,'HOURS&amp;CYCLES INPUT'!$C$2:$C$9999,'QUALIFIED EFH'!$C69,'HOURS&amp;CYCLES INPUT'!$D$2:$D$9999,'QUALIFIED EFH'!D$4,'HOURS&amp;CYCLES INPUT'!$E$2:$E$9999,'QUALIFIED EFH'!D$5))</f>
        <v>0</v>
      </c>
      <c r="E69" s="476">
        <f>IF(E$2&lt;&gt;"",IF($C69&lt;&gt;"TBA",E$2/114,0),SUMIFS('HOURS&amp;CYCLES INPUT'!$F$2:$F$9999,'HOURS&amp;CYCLES INPUT'!$C$2:$C$9999,'QUALIFIED EFH'!$C69,'HOURS&amp;CYCLES INPUT'!$D$2:$D$9999,'QUALIFIED EFH'!E$4,'HOURS&amp;CYCLES INPUT'!$E$2:$E$9999,'QUALIFIED EFH'!E$5))</f>
        <v>0</v>
      </c>
      <c r="F69" s="476">
        <f>IF(F$2&lt;&gt;"",IF($C69&lt;&gt;"TBA",F$2/114,0),SUMIFS('HOURS&amp;CYCLES INPUT'!$F$2:$F$9999,'HOURS&amp;CYCLES INPUT'!$C$2:$C$9999,'QUALIFIED EFH'!$C69,'HOURS&amp;CYCLES INPUT'!$D$2:$D$9999,'QUALIFIED EFH'!F$4,'HOURS&amp;CYCLES INPUT'!$E$2:$E$9999,'QUALIFIED EFH'!F$5))</f>
        <v>0</v>
      </c>
      <c r="G69" s="476">
        <f>IF(G$2&lt;&gt;"",IF($C69&lt;&gt;"TBA",G$2/114,0),SUMIFS('HOURS&amp;CYCLES INPUT'!$F$2:$F$9999,'HOURS&amp;CYCLES INPUT'!$C$2:$C$9999,'QUALIFIED EFH'!$C69,'HOURS&amp;CYCLES INPUT'!$D$2:$D$9999,'QUALIFIED EFH'!G$4,'HOURS&amp;CYCLES INPUT'!$E$2:$E$9999,'QUALIFIED EFH'!G$5))</f>
        <v>0</v>
      </c>
      <c r="H69" s="476">
        <f>IF(H$2&lt;&gt;"",IF($C69&lt;&gt;"TBA",H$2/114,0),SUMIFS('HOURS&amp;CYCLES INPUT'!$F$2:$F$9999,'HOURS&amp;CYCLES INPUT'!$C$2:$C$9999,'QUALIFIED EFH'!$C69,'HOURS&amp;CYCLES INPUT'!$D$2:$D$9999,'QUALIFIED EFH'!H$4,'HOURS&amp;CYCLES INPUT'!$E$2:$E$9999,'QUALIFIED EFH'!H$5))</f>
        <v>0</v>
      </c>
      <c r="I69" s="476">
        <f>IF(I$2&lt;&gt;"",IF($C69&lt;&gt;"TBA",I$2/114,0),SUMIFS('HOURS&amp;CYCLES INPUT'!$F$2:$F$9999,'HOURS&amp;CYCLES INPUT'!$C$2:$C$9999,'QUALIFIED EFH'!$C69,'HOURS&amp;CYCLES INPUT'!$D$2:$D$9999,'QUALIFIED EFH'!I$4,'HOURS&amp;CYCLES INPUT'!$E$2:$E$9999,'QUALIFIED EFH'!I$5))</f>
        <v>0</v>
      </c>
      <c r="J69" s="476">
        <f>IF(J$2&lt;&gt;"",IF($C69&lt;&gt;"TBA",J$2/114,0),SUMIFS('HOURS&amp;CYCLES INPUT'!$F$2:$F$9999,'HOURS&amp;CYCLES INPUT'!$C$2:$C$9999,'QUALIFIED EFH'!$C69,'HOURS&amp;CYCLES INPUT'!$D$2:$D$9999,'QUALIFIED EFH'!J$4,'HOURS&amp;CYCLES INPUT'!$E$2:$E$9999,'QUALIFIED EFH'!J$5))</f>
        <v>0</v>
      </c>
      <c r="K69" s="476">
        <f>IF(K$2&lt;&gt;"",IF($C69&lt;&gt;"TBA",K$2/114,0),SUMIFS('HOURS&amp;CYCLES INPUT'!$F$2:$F$9999,'HOURS&amp;CYCLES INPUT'!$C$2:$C$9999,'QUALIFIED EFH'!$C69,'HOURS&amp;CYCLES INPUT'!$D$2:$D$9999,'QUALIFIED EFH'!K$4,'HOURS&amp;CYCLES INPUT'!$E$2:$E$9999,'QUALIFIED EFH'!K$5))</f>
        <v>0</v>
      </c>
      <c r="L69" s="476">
        <f>IF(L$2&lt;&gt;"",IF($C69&lt;&gt;"TBA",L$2/114,0),SUMIFS('HOURS&amp;CYCLES INPUT'!$F$2:$F$9999,'HOURS&amp;CYCLES INPUT'!$C$2:$C$9999,'QUALIFIED EFH'!$C69,'HOURS&amp;CYCLES INPUT'!$D$2:$D$9999,'QUALIFIED EFH'!L$4,'HOURS&amp;CYCLES INPUT'!$E$2:$E$9999,'QUALIFIED EFH'!L$5))</f>
        <v>0</v>
      </c>
      <c r="M69" s="476">
        <f>IF(M$2&lt;&gt;"",IF($C69&lt;&gt;"TBA",M$2/114,0),SUMIFS('HOURS&amp;CYCLES INPUT'!$F$2:$F$9999,'HOURS&amp;CYCLES INPUT'!$C$2:$C$9999,'QUALIFIED EFH'!$C69,'HOURS&amp;CYCLES INPUT'!$D$2:$D$9999,'QUALIFIED EFH'!M$4,'HOURS&amp;CYCLES INPUT'!$E$2:$E$9999,'QUALIFIED EFH'!M$5))</f>
        <v>0</v>
      </c>
      <c r="N69" s="476">
        <f>IF(N$2&lt;&gt;"",IF($C69&lt;&gt;"TBA",N$2/114,0),SUMIFS('HOURS&amp;CYCLES INPUT'!$F$2:$F$9999,'HOURS&amp;CYCLES INPUT'!$C$2:$C$9999,'QUALIFIED EFH'!$C69,'HOURS&amp;CYCLES INPUT'!$D$2:$D$9999,'QUALIFIED EFH'!N$4,'HOURS&amp;CYCLES INPUT'!$E$2:$E$9999,'QUALIFIED EFH'!N$5))</f>
        <v>0</v>
      </c>
      <c r="O69" s="476">
        <f>IF(O$2&lt;&gt;"",IF($C69&lt;&gt;"TBA",O$2/114,0),SUMIFS('HOURS&amp;CYCLES INPUT'!$F$2:$F$9999,'HOURS&amp;CYCLES INPUT'!$C$2:$C$9999,'QUALIFIED EFH'!$C69,'HOURS&amp;CYCLES INPUT'!$D$2:$D$9999,'QUALIFIED EFH'!O$4,'HOURS&amp;CYCLES INPUT'!$E$2:$E$9999,'QUALIFIED EFH'!O$5))</f>
        <v>0</v>
      </c>
      <c r="P69" s="476">
        <f>IF(P$2&lt;&gt;"",IF($C69&lt;&gt;"TBA",P$2/114,0),SUMIFS('HOURS&amp;CYCLES INPUT'!$F$2:$F$9999,'HOURS&amp;CYCLES INPUT'!$C$2:$C$9999,'QUALIFIED EFH'!$C69,'HOURS&amp;CYCLES INPUT'!$D$2:$D$9999,'QUALIFIED EFH'!P$4,'HOURS&amp;CYCLES INPUT'!$E$2:$E$9999,'QUALIFIED EFH'!P$5))</f>
        <v>0</v>
      </c>
      <c r="Q69" s="476">
        <f>IF(Q$2&lt;&gt;"",IF($C69&lt;&gt;"TBA",Q$2/114,0),SUMIFS('HOURS&amp;CYCLES INPUT'!$F$2:$F$9999,'HOURS&amp;CYCLES INPUT'!$C$2:$C$9999,'QUALIFIED EFH'!$C69,'HOURS&amp;CYCLES INPUT'!$D$2:$D$9999,'QUALIFIED EFH'!Q$4,'HOURS&amp;CYCLES INPUT'!$E$2:$E$9999,'QUALIFIED EFH'!Q$5))</f>
        <v>0</v>
      </c>
      <c r="R69" s="476">
        <f>IF(R$1&lt;&gt;"",IF($C69&lt;&gt;"TBA",R$1/114,0),SUMIFS('HOURS&amp;CYCLES INPUT'!$F$2:$F$9999,'HOURS&amp;CYCLES INPUT'!$C$2:$C$9999,'QUALIFIED EFH'!$C69,'HOURS&amp;CYCLES INPUT'!$D$2:$D$9999,'QUALIFIED EFH'!R$4,'HOURS&amp;CYCLES INPUT'!$E$2:$E$9999,'QUALIFIED EFH'!R$5))</f>
        <v>0</v>
      </c>
      <c r="S69" s="476">
        <f>IF(S$2&lt;&gt;"",IF($C69&lt;&gt;"TBA",S$2/114,0),SUMIFS('HOURS&amp;CYCLES INPUT'!$F$2:$F$9999,'HOURS&amp;CYCLES INPUT'!$C$2:$C$9999,'QUALIFIED EFH'!$C69,'HOURS&amp;CYCLES INPUT'!$D$2:$D$9999,'QUALIFIED EFH'!S$4,'HOURS&amp;CYCLES INPUT'!$E$2:$E$9999,'QUALIFIED EFH'!S$5))</f>
        <v>0</v>
      </c>
      <c r="T69" s="476">
        <f>IF(T$2&lt;&gt;"",IF($C69&lt;&gt;"TBA",T$2/114,0),SUMIFS('HOURS&amp;CYCLES INPUT'!$F$2:$F$9999,'HOURS&amp;CYCLES INPUT'!$C$2:$C$9999,'QUALIFIED EFH'!$C69,'HOURS&amp;CYCLES INPUT'!$D$2:$D$9999,'QUALIFIED EFH'!T$4,'HOURS&amp;CYCLES INPUT'!$E$2:$E$9999,'QUALIFIED EFH'!T$5))</f>
        <v>0</v>
      </c>
      <c r="U69" s="476">
        <f>IF(U$2&lt;&gt;"",IF($C69&lt;&gt;"TBA",U$2/114,0),SUMIFS('HOURS&amp;CYCLES INPUT'!$F$2:$F$9999,'HOURS&amp;CYCLES INPUT'!$C$2:$C$9999,'QUALIFIED EFH'!$C69,'HOURS&amp;CYCLES INPUT'!$D$2:$D$9999,'QUALIFIED EFH'!U$4,'HOURS&amp;CYCLES INPUT'!$E$2:$E$9999,'QUALIFIED EFH'!U$5))</f>
        <v>0</v>
      </c>
      <c r="V69" s="476">
        <f>IF(V$2&lt;&gt;"",IF($C69&lt;&gt;"TBA",V$2/114,0),SUMIFS('HOURS&amp;CYCLES INPUT'!$F$2:$F$9999,'HOURS&amp;CYCLES INPUT'!$C$2:$C$9999,'QUALIFIED EFH'!$C69,'HOURS&amp;CYCLES INPUT'!$D$2:$D$9999,'QUALIFIED EFH'!V$4,'HOURS&amp;CYCLES INPUT'!$E$2:$E$9999,'QUALIFIED EFH'!V$5))</f>
        <v>0</v>
      </c>
      <c r="W69" s="476">
        <f>IF(W$2&lt;&gt;"",IF($C69&lt;&gt;"TBA",W$2/114,0),SUMIFS('HOURS&amp;CYCLES INPUT'!$F$2:$F$9999,'HOURS&amp;CYCLES INPUT'!$C$2:$C$9999,'QUALIFIED EFH'!$C69,'HOURS&amp;CYCLES INPUT'!$D$2:$D$9999,'QUALIFIED EFH'!W$4,'HOURS&amp;CYCLES INPUT'!$E$2:$E$9999,'QUALIFIED EFH'!W$5))</f>
        <v>0</v>
      </c>
      <c r="X69" s="476">
        <f>IF(X$2&lt;&gt;"",IF($C69&lt;&gt;"TBA",X$2/114,0),SUMIFS('HOURS&amp;CYCLES INPUT'!$F$2:$F$9999,'HOURS&amp;CYCLES INPUT'!$C$2:$C$9999,'QUALIFIED EFH'!$C69,'HOURS&amp;CYCLES INPUT'!$D$2:$D$9999,'QUALIFIED EFH'!X$4,'HOURS&amp;CYCLES INPUT'!$E$2:$E$9999,'QUALIFIED EFH'!X$5))</f>
        <v>0</v>
      </c>
      <c r="Y69" s="476">
        <f>IF(Y$2&lt;&gt;"",IF($C69&lt;&gt;"TBA",Y$2/114,0),SUMIFS('HOURS&amp;CYCLES INPUT'!$F$2:$F$9999,'HOURS&amp;CYCLES INPUT'!$C$2:$C$9999,'QUALIFIED EFH'!$C69,'HOURS&amp;CYCLES INPUT'!$D$2:$D$9999,'QUALIFIED EFH'!Y$4,'HOURS&amp;CYCLES INPUT'!$E$2:$E$9999,'QUALIFIED EFH'!Y$5))</f>
        <v>0</v>
      </c>
      <c r="Z69" s="476">
        <f>IF(Z$2&lt;&gt;"",IF($C69&lt;&gt;"TBA",Z$2/114,0),SUMIFS('HOURS&amp;CYCLES INPUT'!$F$2:$F$9999,'HOURS&amp;CYCLES INPUT'!$C$2:$C$9999,'QUALIFIED EFH'!$C69,'HOURS&amp;CYCLES INPUT'!$D$2:$D$9999,'QUALIFIED EFH'!Z$4,'HOURS&amp;CYCLES INPUT'!$E$2:$E$9999,'QUALIFIED EFH'!Z$5))</f>
        <v>0</v>
      </c>
      <c r="AA69" s="476">
        <f>IF(AA$2&lt;&gt;"",IF($C69&lt;&gt;"TBA",AA$2/114,0),SUMIFS('HOURS&amp;CYCLES INPUT'!$F$2:$F$9999,'HOURS&amp;CYCLES INPUT'!$C$2:$C$9999,'QUALIFIED EFH'!$C69,'HOURS&amp;CYCLES INPUT'!$D$2:$D$9999,'QUALIFIED EFH'!AA$4,'HOURS&amp;CYCLES INPUT'!$E$2:$E$9999,'QUALIFIED EFH'!AA$5))</f>
        <v>165.98</v>
      </c>
      <c r="AB69" s="476">
        <f>IF(AB$2&lt;&gt;"",IF($C69&lt;&gt;"TBA",AB$2/114,0),SUMIFS('HOURS&amp;CYCLES INPUT'!$F$2:$F$9999,'HOURS&amp;CYCLES INPUT'!$C$2:$C$9999,'QUALIFIED EFH'!$C69,'HOURS&amp;CYCLES INPUT'!$D$2:$D$9999,'QUALIFIED EFH'!AB$4,'HOURS&amp;CYCLES INPUT'!$E$2:$E$9999,'QUALIFIED EFH'!AB$5))</f>
        <v>343.02</v>
      </c>
      <c r="AC69" s="476">
        <f>IF(AC$2&lt;&gt;"",IF($C69&lt;&gt;"TBA",AC$2/114,0),SUMIFS('HOURS&amp;CYCLES INPUT'!$F$2:$F$9999,'HOURS&amp;CYCLES INPUT'!$C$2:$C$9999,'QUALIFIED EFH'!$C69,'HOURS&amp;CYCLES INPUT'!$D$2:$D$9999,'QUALIFIED EFH'!AC$4,'HOURS&amp;CYCLES INPUT'!$E$2:$E$9999,'QUALIFIED EFH'!AC$5))</f>
        <v>343.02</v>
      </c>
      <c r="AD69" s="476">
        <f>IF(AD$2&lt;&gt;"",IF($C69&lt;&gt;"TBA",AD$2/114,0),SUMIFS('HOURS&amp;CYCLES INPUT'!$F$2:$F$9999,'HOURS&amp;CYCLES INPUT'!$C$2:$C$9999,'QUALIFIED EFH'!$C69,'HOURS&amp;CYCLES INPUT'!$D$2:$D$9999,'QUALIFIED EFH'!AD$4,'HOURS&amp;CYCLES INPUT'!$E$2:$E$9999,'QUALIFIED EFH'!AD$5))</f>
        <v>310.45999999999998</v>
      </c>
      <c r="AE69" s="476">
        <f>IF(AE$2&lt;&gt;"",IF($C69&lt;&gt;"TBA",AE$2/114,0),SUMIFS('HOURS&amp;CYCLES INPUT'!$F$2:$F$9999,'HOURS&amp;CYCLES INPUT'!$C$2:$C$9999,'QUALIFIED EFH'!$C69,'HOURS&amp;CYCLES INPUT'!$D$2:$D$9999,'QUALIFIED EFH'!AE$4,'HOURS&amp;CYCLES INPUT'!$E$2:$E$9999,'QUALIFIED EFH'!AE$5))</f>
        <v>356.32</v>
      </c>
      <c r="AF69" s="476">
        <f>IF(AF$2&lt;&gt;"",IF($C69&lt;&gt;"TBA",AF$2/114,0),SUMIFS('HOURS&amp;CYCLES INPUT'!$F$2:$F$9999,'HOURS&amp;CYCLES INPUT'!$C$2:$C$9999,'QUALIFIED EFH'!$C69,'HOURS&amp;CYCLES INPUT'!$D$2:$D$9999,'QUALIFIED EFH'!AF$4,'HOURS&amp;CYCLES INPUT'!$E$2:$E$9999,'QUALIFIED EFH'!AF$5))</f>
        <v>275.68</v>
      </c>
      <c r="AG69" s="476">
        <f>IF(AG$2&lt;&gt;"",IF($C69&lt;&gt;"TBA",AG$2/114,0),SUMIFS('HOURS&amp;CYCLES INPUT'!$F$2:$F$9999,'HOURS&amp;CYCLES INPUT'!$C$2:$C$9999,'QUALIFIED EFH'!$C69,'HOURS&amp;CYCLES INPUT'!$D$2:$D$9999,'QUALIFIED EFH'!AG$4,'HOURS&amp;CYCLES INPUT'!$E$2:$E$9999,'QUALIFIED EFH'!AG$5))</f>
        <v>313.22000000000003</v>
      </c>
      <c r="AH69" s="476">
        <f>IF(AH$2&lt;&gt;"",IF($C69&lt;&gt;"TBA",AH$2/114,0),SUMIFS('HOURS&amp;CYCLES INPUT'!$F$2:$F$9999,'HOURS&amp;CYCLES INPUT'!$C$2:$C$9999,'QUALIFIED EFH'!$C69,'HOURS&amp;CYCLES INPUT'!$D$2:$D$9999,'QUALIFIED EFH'!AH$4,'HOURS&amp;CYCLES INPUT'!$E$2:$E$9999,'QUALIFIED EFH'!AH$5))</f>
        <v>350.65</v>
      </c>
      <c r="AI69" s="476">
        <f>IF(AI$2&lt;&gt;"",IF($C69&lt;&gt;"TBA",AI$2/114,0),SUMIFS('HOURS&amp;CYCLES INPUT'!$F$2:$F$9999,'HOURS&amp;CYCLES INPUT'!$C$2:$C$9999,'QUALIFIED EFH'!$C69,'HOURS&amp;CYCLES INPUT'!$D$2:$D$9999,'QUALIFIED EFH'!AI$4,'HOURS&amp;CYCLES INPUT'!$E$2:$E$9999,'QUALIFIED EFH'!AI$5))</f>
        <v>376.73</v>
      </c>
      <c r="AJ69" s="476">
        <f>IF(AJ$2&lt;&gt;"",IF($C69&lt;&gt;"TBA",AJ$2/114,0),SUMIFS('HOURS&amp;CYCLES INPUT'!$F$2:$F$9999,'HOURS&amp;CYCLES INPUT'!$C$2:$C$9999,'QUALIFIED EFH'!$C69,'HOURS&amp;CYCLES INPUT'!$D$2:$D$9999,'QUALIFIED EFH'!AJ$4,'HOURS&amp;CYCLES INPUT'!$E$2:$E$9999,'QUALIFIED EFH'!AJ$5))</f>
        <v>386.12</v>
      </c>
      <c r="AK69" s="476">
        <f>IF(AK$2&lt;&gt;"",IF($C69&lt;&gt;"TBA",AK$2/114,0),SUMIFS('HOURS&amp;CYCLES INPUT'!$F$2:$F$9999,'HOURS&amp;CYCLES INPUT'!$C$2:$C$9999,'QUALIFIED EFH'!$C69,'HOURS&amp;CYCLES INPUT'!$D$2:$D$9999,'QUALIFIED EFH'!AK$4,'HOURS&amp;CYCLES INPUT'!$E$2:$E$9999,'QUALIFIED EFH'!AK$5))</f>
        <v>374.88</v>
      </c>
      <c r="AL69" s="476">
        <f>IF(AL$2&lt;&gt;"",IF($C69&lt;&gt;"TBA",AL$2/114,0),SUMIFS('HOURS&amp;CYCLES INPUT'!$F$2:$F$9999,'HOURS&amp;CYCLES INPUT'!$C$2:$C$9999,'QUALIFIED EFH'!$C69,'HOURS&amp;CYCLES INPUT'!$D$2:$D$9999,'QUALIFIED EFH'!AL$4,'HOURS&amp;CYCLES INPUT'!$E$2:$E$9999,'QUALIFIED EFH'!AL$5))</f>
        <v>304.47000000000003</v>
      </c>
      <c r="AM69" s="476">
        <f>IF(AM$2&lt;&gt;"",IF($C69&lt;&gt;"TBA",AM$2/114,0),SUMIFS('HOURS&amp;CYCLES INPUT'!$F$2:$F$9999,'HOURS&amp;CYCLES INPUT'!$C$2:$C$9999,'QUALIFIED EFH'!$C69,'HOURS&amp;CYCLES INPUT'!$D$2:$D$9999,'QUALIFIED EFH'!AM$4,'HOURS&amp;CYCLES INPUT'!$E$2:$E$9999,'QUALIFIED EFH'!AM$5))</f>
        <v>308.47000000000003</v>
      </c>
      <c r="AN69" s="476">
        <f>IF(AN$2&lt;&gt;"",IF($C69&lt;&gt;"TBA",AN$2/114,0),SUMIFS('HOURS&amp;CYCLES INPUT'!$F$2:$F$9999,'HOURS&amp;CYCLES INPUT'!$C$2:$C$9999,'QUALIFIED EFH'!$C69,'HOURS&amp;CYCLES INPUT'!$D$2:$D$9999,'QUALIFIED EFH'!AN$4,'HOURS&amp;CYCLES INPUT'!$E$2:$E$9999,'QUALIFIED EFH'!AN$5))</f>
        <v>359.28</v>
      </c>
      <c r="AO69" s="476">
        <f>IF(AO$2&lt;&gt;"",IF($C69&lt;&gt;"TBA",AO$2/114,0),SUMIFS('HOURS&amp;CYCLES INPUT'!$F$2:$F$9999,'HOURS&amp;CYCLES INPUT'!$C$2:$C$9999,'QUALIFIED EFH'!$C69,'HOURS&amp;CYCLES INPUT'!$D$2:$D$9999,'QUALIFIED EFH'!AO$4,'HOURS&amp;CYCLES INPUT'!$E$2:$E$9999,'QUALIFIED EFH'!AO$5))</f>
        <v>349.95</v>
      </c>
      <c r="AP69" s="476">
        <f>IF(AP$2&lt;&gt;"",IF($C69&lt;&gt;"TBA",AP$2/114,0),SUMIFS('HOURS&amp;CYCLES INPUT'!$F$2:$F$9999,'HOURS&amp;CYCLES INPUT'!$C$2:$C$9999,'QUALIFIED EFH'!$C69,'HOURS&amp;CYCLES INPUT'!$D$2:$D$9999,'QUALIFIED EFH'!AP$4,'HOURS&amp;CYCLES INPUT'!$E$2:$E$9999,'QUALIFIED EFH'!AP$5))</f>
        <v>327.38</v>
      </c>
      <c r="AQ69" s="476">
        <f>IF(AQ$2&lt;&gt;"",IF($C69&lt;&gt;"TBA",AQ$2/114,0),SUMIFS('HOURS&amp;CYCLES INPUT'!$F$2:$F$9999,'HOURS&amp;CYCLES INPUT'!$C$2:$C$9999,'QUALIFIED EFH'!$C69,'HOURS&amp;CYCLES INPUT'!$D$2:$D$9999,'QUALIFIED EFH'!AQ$4,'HOURS&amp;CYCLES INPUT'!$E$2:$E$9999,'QUALIFIED EFH'!AQ$5))</f>
        <v>241.18</v>
      </c>
      <c r="AR69" s="476">
        <f>IF(AR$2&lt;&gt;"",IF($C69&lt;&gt;"TBA",AR$2/114,0),SUMIFS('HOURS&amp;CYCLES INPUT'!$F$2:$F$9999,'HOURS&amp;CYCLES INPUT'!$C$2:$C$9999,'QUALIFIED EFH'!$C69,'HOURS&amp;CYCLES INPUT'!$D$2:$D$9999,'QUALIFIED EFH'!AR$4,'HOURS&amp;CYCLES INPUT'!$E$2:$E$9999,'QUALIFIED EFH'!AR$5))</f>
        <v>0</v>
      </c>
      <c r="AS69" s="476">
        <f>IF(AS$2&lt;&gt;"",IF($C69&lt;&gt;"TBA",AS$2/114,0),SUMIFS('HOURS&amp;CYCLES INPUT'!$F$2:$F$9999,'HOURS&amp;CYCLES INPUT'!$C$2:$C$9999,'QUALIFIED EFH'!$C69,'HOURS&amp;CYCLES INPUT'!$D$2:$D$9999,'QUALIFIED EFH'!AS$4,'HOURS&amp;CYCLES INPUT'!$E$2:$E$9999,'QUALIFIED EFH'!AS$5))</f>
        <v>0</v>
      </c>
      <c r="AT69" s="476">
        <f>IF(AT$2&lt;&gt;"",IF($C69&lt;&gt;"TBA",AT$2/114,0),SUMIFS('HOURS&amp;CYCLES INPUT'!$F$2:$F$9999,'HOURS&amp;CYCLES INPUT'!$C$2:$C$9999,'QUALIFIED EFH'!$C69,'HOURS&amp;CYCLES INPUT'!$D$2:$D$9999,'QUALIFIED EFH'!AT$4,'HOURS&amp;CYCLES INPUT'!$E$2:$E$9999,'QUALIFIED EFH'!AT$5))</f>
        <v>0</v>
      </c>
      <c r="AU69" s="476">
        <f>IF(AU$2&lt;&gt;"",IF($C69&lt;&gt;"TBA",AU$2/114,0),SUMIFS('HOURS&amp;CYCLES INPUT'!$F$2:$F$9999,'HOURS&amp;CYCLES INPUT'!$C$2:$C$9999,'QUALIFIED EFH'!$C69,'HOURS&amp;CYCLES INPUT'!$D$2:$D$9999,'QUALIFIED EFH'!AU$4,'HOURS&amp;CYCLES INPUT'!$E$2:$E$9999,'QUALIFIED EFH'!AU$5))</f>
        <v>0</v>
      </c>
      <c r="AV69" s="476">
        <f>IF(AV$2&lt;&gt;"",IF($C69&lt;&gt;"TBA",AV$2/114,0),SUMIFS('HOURS&amp;CYCLES INPUT'!$F$2:$F$9999,'HOURS&amp;CYCLES INPUT'!$C$2:$C$9999,'QUALIFIED EFH'!$C69,'HOURS&amp;CYCLES INPUT'!$D$2:$D$9999,'QUALIFIED EFH'!AV$4,'HOURS&amp;CYCLES INPUT'!$E$2:$E$9999,'QUALIFIED EFH'!AV$5))</f>
        <v>0.72</v>
      </c>
      <c r="AW69" s="476">
        <f>IF(AW$2&lt;&gt;"",IF($C69&lt;&gt;"TBA",AW$2/114,0),SUMIFS('HOURS&amp;CYCLES INPUT'!$F$2:$F$9999,'HOURS&amp;CYCLES INPUT'!$C$2:$C$9999,'QUALIFIED EFH'!$C69,'HOURS&amp;CYCLES INPUT'!$D$2:$D$9999,'QUALIFIED EFH'!AW$4,'HOURS&amp;CYCLES INPUT'!$E$2:$E$9999,'QUALIFIED EFH'!AW$5))</f>
        <v>0</v>
      </c>
      <c r="AX69" s="476">
        <f>IF(AX$2&lt;&gt;"",IF($C69&lt;&gt;"TBA",AX$2/114,0),SUMIFS('HOURS&amp;CYCLES INPUT'!$F$2:$F$9999,'HOURS&amp;CYCLES INPUT'!$C$2:$C$9999,'QUALIFIED EFH'!$C69,'HOURS&amp;CYCLES INPUT'!$D$2:$D$9999,'QUALIFIED EFH'!AX$4,'HOURS&amp;CYCLES INPUT'!$E$2:$E$9999,'QUALIFIED EFH'!AX$5))</f>
        <v>0.37</v>
      </c>
      <c r="AY69" s="476">
        <f>IF(AY$2&lt;&gt;"",IF($C69&lt;&gt;"TBA",AY$2/114,0),SUMIFS('HOURS&amp;CYCLES INPUT'!$F$2:$F$9999,'HOURS&amp;CYCLES INPUT'!$C$2:$C$9999,'QUALIFIED EFH'!$C69,'HOURS&amp;CYCLES INPUT'!$D$2:$D$9999,'QUALIFIED EFH'!AY$4,'HOURS&amp;CYCLES INPUT'!$E$2:$E$9999,'QUALIFIED EFH'!AY$5))</f>
        <v>0</v>
      </c>
      <c r="AZ69" s="476">
        <f>IF(AZ$2&lt;&gt;"",IF($C69&lt;&gt;"TBA",AZ$2/114,0),SUMIFS('HOURS&amp;CYCLES INPUT'!$F$2:$F$9999,'HOURS&amp;CYCLES INPUT'!$C$2:$C$9999,'QUALIFIED EFH'!$C69,'HOURS&amp;CYCLES INPUT'!$D$2:$D$9999,'QUALIFIED EFH'!AZ$4,'HOURS&amp;CYCLES INPUT'!$E$2:$E$9999,'QUALIFIED EFH'!AZ$5))</f>
        <v>0</v>
      </c>
      <c r="BA69" s="476">
        <f>IF(BA$2&lt;&gt;"",IF($C69&lt;&gt;"TBA",BA$2/114,0),SUMIFS('HOURS&amp;CYCLES INPUT'!$F$2:$F$9999,'HOURS&amp;CYCLES INPUT'!$C$2:$C$9999,'QUALIFIED EFH'!$C69,'HOURS&amp;CYCLES INPUT'!$D$2:$D$9999,'QUALIFIED EFH'!BA$4,'HOURS&amp;CYCLES INPUT'!$E$2:$E$9999,'QUALIFIED EFH'!BA$5))</f>
        <v>0</v>
      </c>
      <c r="BB69" s="476">
        <f>IF(BB$2&lt;&gt;"",IF($C69&lt;&gt;"TBA",BB$2/114,0),SUMIFS('HOURS&amp;CYCLES INPUT'!$F$2:$F$9999,'HOURS&amp;CYCLES INPUT'!$C$2:$C$9999,'QUALIFIED EFH'!$C69,'HOURS&amp;CYCLES INPUT'!$D$2:$D$9999,'QUALIFIED EFH'!BB$4,'HOURS&amp;CYCLES INPUT'!$E$2:$E$9999,'QUALIFIED EFH'!BB$5))</f>
        <v>0</v>
      </c>
      <c r="BC69" s="476">
        <f>IF(BC$2&lt;&gt;"",IF($C69&lt;&gt;"TBA",BC$2/114,0),SUMIFS('HOURS&amp;CYCLES INPUT'!$F$2:$F$9999,'HOURS&amp;CYCLES INPUT'!$C$2:$C$9999,'QUALIFIED EFH'!$C69,'HOURS&amp;CYCLES INPUT'!$D$2:$D$9999,'QUALIFIED EFH'!BC$4,'HOURS&amp;CYCLES INPUT'!$E$2:$E$9999,'QUALIFIED EFH'!BC$5))</f>
        <v>0</v>
      </c>
      <c r="BD69" s="476">
        <f>IF(BD$2&lt;&gt;"",IF($C69&lt;&gt;"TBA",BD$2/114,0),SUMIFS('HOURS&amp;CYCLES INPUT'!$F$2:$F$9999,'HOURS&amp;CYCLES INPUT'!$C$2:$C$9999,'QUALIFIED EFH'!$C69,'HOURS&amp;CYCLES INPUT'!$D$2:$D$9999,'QUALIFIED EFH'!BD$4,'HOURS&amp;CYCLES INPUT'!$E$2:$E$9999,'QUALIFIED EFH'!BD$5))</f>
        <v>0</v>
      </c>
      <c r="BE69" s="476">
        <f>IF(BE$2&lt;&gt;"",IF($C69&lt;&gt;"TBA",BE$2/114,0),SUMIFS('HOURS&amp;CYCLES INPUT'!$F$2:$F$9999,'HOURS&amp;CYCLES INPUT'!$C$2:$C$9999,'QUALIFIED EFH'!$C69,'HOURS&amp;CYCLES INPUT'!$D$2:$D$9999,'QUALIFIED EFH'!BE$4,'HOURS&amp;CYCLES INPUT'!$E$2:$E$9999,'QUALIFIED EFH'!BE$5))</f>
        <v>0.32</v>
      </c>
      <c r="BF69" s="476">
        <f>IF(BF$2&lt;&gt;"",IF($C69&lt;&gt;"TBA",BF$2/114,0),SUMIFS('HOURS&amp;CYCLES INPUT'!$F$2:$F$9999,'HOURS&amp;CYCLES INPUT'!$C$2:$C$9999,'QUALIFIED EFH'!$C69,'HOURS&amp;CYCLES INPUT'!$D$2:$D$9999,'QUALIFIED EFH'!BF$4,'HOURS&amp;CYCLES INPUT'!$E$2:$E$9999,'QUALIFIED EFH'!BF$5))</f>
        <v>0.3</v>
      </c>
      <c r="BG69" s="476">
        <f>IF(BG$2&lt;&gt;"",IF($C69&lt;&gt;"TBA",BG$2/114,0),SUMIFS('HOURS&amp;CYCLES INPUT'!$F$2:$F$9999,'HOURS&amp;CYCLES INPUT'!$C$2:$C$9999,'QUALIFIED EFH'!$C69,'HOURS&amp;CYCLES INPUT'!$D$2:$D$9999,'QUALIFIED EFH'!BG$4,'HOURS&amp;CYCLES INPUT'!$E$2:$E$9999,'QUALIFIED EFH'!BG$5))</f>
        <v>66.55</v>
      </c>
      <c r="BH69" s="476">
        <f>IF(BH$2&lt;&gt;"",IF($C69&lt;&gt;"TBA",BH$2/114,0),SUMIFS('HOURS&amp;CYCLES INPUT'!$F$2:$F$9999,'HOURS&amp;CYCLES INPUT'!$C$2:$C$9999,'QUALIFIED EFH'!$C69,'HOURS&amp;CYCLES INPUT'!$D$2:$D$9999,'QUALIFIED EFH'!BH$4,'HOURS&amp;CYCLES INPUT'!$E$2:$E$9999,'QUALIFIED EFH'!BH$5))</f>
        <v>85.73</v>
      </c>
      <c r="BI69" s="476">
        <f>IF(BI$2&lt;&gt;"",IF($C69&lt;&gt;"TBA",BI$2/114,0),SUMIFS('HOURS&amp;CYCLES INPUT'!$F$2:$F$9999,'HOURS&amp;CYCLES INPUT'!$C$2:$C$9999,'QUALIFIED EFH'!$C69,'HOURS&amp;CYCLES INPUT'!$D$2:$D$9999,'QUALIFIED EFH'!BI$4,'HOURS&amp;CYCLES INPUT'!$E$2:$E$9999,'QUALIFIED EFH'!BI$5))</f>
        <v>28.93</v>
      </c>
      <c r="BJ69" s="476">
        <f>IF(BJ$2&lt;&gt;"",IF($C69&lt;&gt;"TBA",BJ$2/114,0),SUMIFS('HOURS&amp;CYCLES INPUT'!$F$2:$F$9999,'HOURS&amp;CYCLES INPUT'!$C$2:$C$9999,'QUALIFIED EFH'!$C69,'HOURS&amp;CYCLES INPUT'!$D$2:$D$9999,'QUALIFIED EFH'!BJ$4,'HOURS&amp;CYCLES INPUT'!$E$2:$E$9999,'QUALIFIED EFH'!BJ$5))</f>
        <v>268.26</v>
      </c>
      <c r="BK69" s="476">
        <f>IF(BK$2&lt;&gt;"",IF($C69&lt;&gt;"TBA",BK$2/114,0),SUMIFS('HOURS&amp;CYCLES INPUT'!$F$2:$F$9999,'HOURS&amp;CYCLES INPUT'!$C$2:$C$9999,'QUALIFIED EFH'!$C69,'HOURS&amp;CYCLES INPUT'!$D$2:$D$9999,'QUALIFIED EFH'!BK$4,'HOURS&amp;CYCLES INPUT'!$E$2:$E$9999,'QUALIFIED EFH'!BK$5))</f>
        <v>179.73</v>
      </c>
      <c r="BL69" s="476">
        <f>IF(BL$2&lt;&gt;"",IF($C69&lt;&gt;"TBA",BL$2/114,0),SUMIFS('HOURS&amp;CYCLES INPUT'!$F$2:$F$9999,'HOURS&amp;CYCLES INPUT'!$C$2:$C$9999,'QUALIFIED EFH'!$C69,'HOURS&amp;CYCLES INPUT'!$D$2:$D$9999,'QUALIFIED EFH'!BL$4,'HOURS&amp;CYCLES INPUT'!$E$2:$E$9999,'QUALIFIED EFH'!BL$5))</f>
        <v>240.11</v>
      </c>
      <c r="BM69" s="476">
        <f>IF(BM$2&lt;&gt;"",IF($C69&lt;&gt;"TBA",BM$2/114,0),SUMIFS('HOURS&amp;CYCLES INPUT'!$F$2:$F$9999,'HOURS&amp;CYCLES INPUT'!$C$2:$C$9999,'QUALIFIED EFH'!$C69,'HOURS&amp;CYCLES INPUT'!$D$2:$D$9999,'QUALIFIED EFH'!BM$4,'HOURS&amp;CYCLES INPUT'!$E$2:$E$9999,'QUALIFIED EFH'!BM$5))</f>
        <v>271.37</v>
      </c>
      <c r="BN69" s="476">
        <f>IF(BN$2&lt;&gt;"",IF($C69&lt;&gt;"TBA",BN$2/114,0),SUMIFS('HOURS&amp;CYCLES INPUT'!$F$2:$F$9999,'HOURS&amp;CYCLES INPUT'!$C$2:$C$9999,'QUALIFIED EFH'!$C69,'HOURS&amp;CYCLES INPUT'!$D$2:$D$9999,'QUALIFIED EFH'!BN$4,'HOURS&amp;CYCLES INPUT'!$E$2:$E$9999,'QUALIFIED EFH'!BN$5))</f>
        <v>173.17</v>
      </c>
      <c r="BO69" s="476">
        <f>IF(BO$2&lt;&gt;"",IF($C69&lt;&gt;"TBA",BO$2/114,0),SUMIFS('HOURS&amp;CYCLES INPUT'!$F$2:$F$9999,'HOURS&amp;CYCLES INPUT'!$C$2:$C$9999,'QUALIFIED EFH'!$C69,'HOURS&amp;CYCLES INPUT'!$D$2:$D$9999,'QUALIFIED EFH'!BO$4,'HOURS&amp;CYCLES INPUT'!$E$2:$E$9999,'QUALIFIED EFH'!BO$5))</f>
        <v>39.43</v>
      </c>
      <c r="BP69" s="476">
        <f>IF(BP$2&lt;&gt;"",IF($C69&lt;&gt;"TBA",BP$2/114,0),SUMIFS('HOURS&amp;CYCLES INPUT'!$F$2:$F$9999,'HOURS&amp;CYCLES INPUT'!$C$2:$C$9999,'QUALIFIED EFH'!$C69,'HOURS&amp;CYCLES INPUT'!$D$2:$D$9999,'QUALIFIED EFH'!BP$4,'HOURS&amp;CYCLES INPUT'!$E$2:$E$9999,'QUALIFIED EFH'!BP$5))</f>
        <v>133.19999999999999</v>
      </c>
      <c r="BQ69" s="476">
        <f>IF(BQ$2&lt;&gt;"",IF($C69&lt;&gt;"TBA",BQ$2/114,0),SUMIFS('HOURS&amp;CYCLES INPUT'!$F$2:$F$9999,'HOURS&amp;CYCLES INPUT'!$C$2:$C$9999,'QUALIFIED EFH'!$C69,'HOURS&amp;CYCLES INPUT'!$D$2:$D$9999,'QUALIFIED EFH'!BQ$4,'HOURS&amp;CYCLES INPUT'!$E$2:$E$9999,'QUALIFIED EFH'!BQ$5))</f>
        <v>143.15</v>
      </c>
      <c r="BR69" s="476">
        <f>IF(BR$2&lt;&gt;"",IF($C69&lt;&gt;"TBA",BR$2/114,0),SUMIFS('HOURS&amp;CYCLES INPUT'!$F$2:$F$9999,'HOURS&amp;CYCLES INPUT'!$C$2:$C$9999,'QUALIFIED EFH'!$C69,'HOURS&amp;CYCLES INPUT'!$D$2:$D$9999,'QUALIFIED EFH'!BR$4,'HOURS&amp;CYCLES INPUT'!$E$2:$E$9999,'QUALIFIED EFH'!BR$5))</f>
        <v>84.35</v>
      </c>
      <c r="BS69" s="476">
        <f>IF(BS$2&lt;&gt;"",IF($C69&lt;&gt;"TBA",BS$2/114,0),SUMIFS('HOURS&amp;CYCLES INPUT'!$F$2:$F$9999,'HOURS&amp;CYCLES INPUT'!$C$2:$C$9999,'QUALIFIED EFH'!$C69,'HOURS&amp;CYCLES INPUT'!$D$2:$D$9999,'QUALIFIED EFH'!BS$4,'HOURS&amp;CYCLES INPUT'!$E$2:$E$9999,'QUALIFIED EFH'!BS$5))</f>
        <v>242.89</v>
      </c>
      <c r="BT69" s="476">
        <f>IF(BT$2&lt;&gt;"",IF($C69&lt;&gt;"TBA",BT$2/114,0),SUMIFS('HOURS&amp;CYCLES INPUT'!$F$2:$F$9999,'HOURS&amp;CYCLES INPUT'!$C$2:$C$9999,'QUALIFIED EFH'!$C69,'HOURS&amp;CYCLES INPUT'!$D$2:$D$9999,'QUALIFIED EFH'!BT$4,'HOURS&amp;CYCLES INPUT'!$E$2:$E$9999,'QUALIFIED EFH'!BT$5))</f>
        <v>245.71</v>
      </c>
      <c r="BU69" s="476">
        <f>IF(BU$2&lt;&gt;"",IF($C69&lt;&gt;"TBA",BU$2/114,0),SUMIFS('HOURS&amp;CYCLES INPUT'!$F$2:$F$9999,'HOURS&amp;CYCLES INPUT'!$C$2:$C$9999,'QUALIFIED EFH'!$C69,'HOURS&amp;CYCLES INPUT'!$D$2:$D$9999,'QUALIFIED EFH'!BU$4,'HOURS&amp;CYCLES INPUT'!$E$2:$E$9999,'QUALIFIED EFH'!BU$5))</f>
        <v>237.65</v>
      </c>
      <c r="BV69" s="476">
        <f>IF(BV$2&lt;&gt;"",IF($C69&lt;&gt;"TBA",BV$2/114,0),SUMIFS('HOURS&amp;CYCLES INPUT'!$F$2:$F$9999,'HOURS&amp;CYCLES INPUT'!$C$2:$C$9999,'QUALIFIED EFH'!$C69,'HOURS&amp;CYCLES INPUT'!$D$2:$D$9999,'QUALIFIED EFH'!BV$4,'HOURS&amp;CYCLES INPUT'!$E$2:$E$9999,'QUALIFIED EFH'!BV$5))</f>
        <v>250.39</v>
      </c>
      <c r="BW69" s="476">
        <f>IF(BW$2&lt;&gt;"",IF($C69&lt;&gt;"TBA",BW$2/114,0),SUMIFS('HOURS&amp;CYCLES INPUT'!$F$2:$F$9999,'HOURS&amp;CYCLES INPUT'!$C$2:$C$9999,'QUALIFIED EFH'!$C69,'HOURS&amp;CYCLES INPUT'!$D$2:$D$9999,'QUALIFIED EFH'!BW$4,'HOURS&amp;CYCLES INPUT'!$E$2:$E$9999,'QUALIFIED EFH'!BW$5))</f>
        <v>69.61</v>
      </c>
      <c r="BX69" s="476">
        <f>IF(BX$2&lt;&gt;"",IF($C69&lt;&gt;"TBA",BX$2/114,0),SUMIFS('HOURS&amp;CYCLES INPUT'!$F$2:$F$9999,'HOURS&amp;CYCLES INPUT'!$C$2:$C$9999,'QUALIFIED EFH'!$C69,'HOURS&amp;CYCLES INPUT'!$D$2:$D$9999,'QUALIFIED EFH'!BX$4,'HOURS&amp;CYCLES INPUT'!$E$2:$E$9999,'QUALIFIED EFH'!BX$5))</f>
        <v>330.85</v>
      </c>
      <c r="BY69" s="476">
        <f>IF(BY$2&lt;&gt;"",IF($C69&lt;&gt;"TBA",BY$2/114,0),SUMIFS('HOURS&amp;CYCLES INPUT'!$F$2:$F$9999,'HOURS&amp;CYCLES INPUT'!$C$2:$C$9999,'QUALIFIED EFH'!$C69,'HOURS&amp;CYCLES INPUT'!$D$2:$D$9999,'QUALIFIED EFH'!BY$4,'HOURS&amp;CYCLES INPUT'!$E$2:$E$9999,'QUALIFIED EFH'!BY$5))</f>
        <v>346.35</v>
      </c>
      <c r="BZ69" s="476">
        <f>IF(BZ$2&lt;&gt;"",IF($C69&lt;&gt;"TBA",BZ$2/114,0),SUMIFS('HOURS&amp;CYCLES INPUT'!$F$2:$F$9999,'HOURS&amp;CYCLES INPUT'!$C$2:$C$9999,'QUALIFIED EFH'!$C69,'HOURS&amp;CYCLES INPUT'!$D$2:$D$9999,'QUALIFIED EFH'!BZ$4,'HOURS&amp;CYCLES INPUT'!$E$2:$E$9999,'QUALIFIED EFH'!BZ$5))</f>
        <v>330.32</v>
      </c>
      <c r="CA69" s="476">
        <f>IF(CA$2&lt;&gt;"",IF($C69&lt;&gt;"TBA",CA$2/114,0),SUMIFS('HOURS&amp;CYCLES INPUT'!$F$2:$F$9999,'HOURS&amp;CYCLES INPUT'!$C$2:$C$9999,'QUALIFIED EFH'!$C69,'HOURS&amp;CYCLES INPUT'!$D$2:$D$9999,'QUALIFIED EFH'!CA$4,'HOURS&amp;CYCLES INPUT'!$E$2:$E$9999,'QUALIFIED EFH'!CA$5))</f>
        <v>348.33</v>
      </c>
      <c r="CB69" s="476">
        <f>IF(CB$2&lt;&gt;"",IF($C69&lt;&gt;"TBA",CB$2/114,0),SUMIFS('HOURS&amp;CYCLES INPUT'!$F$2:$F$9999,'HOURS&amp;CYCLES INPUT'!$C$2:$C$9999,'QUALIFIED EFH'!$C69,'HOURS&amp;CYCLES INPUT'!$D$2:$D$9999,'QUALIFIED EFH'!CB$4,'HOURS&amp;CYCLES INPUT'!$E$2:$E$9999,'QUALIFIED EFH'!CB$5))</f>
        <v>346.19</v>
      </c>
      <c r="CC69" s="476">
        <f>IF(CC$2&lt;&gt;"",IF($C69&lt;&gt;"TBA",CC$2/114,0),SUMIFS('HOURS&amp;CYCLES INPUT'!$F$2:$F$9999,'HOURS&amp;CYCLES INPUT'!$C$2:$C$9999,'QUALIFIED EFH'!$C69,'HOURS&amp;CYCLES INPUT'!$D$2:$D$9999,'QUALIFIED EFH'!CC$4,'HOURS&amp;CYCLES INPUT'!$E$2:$E$9999,'QUALIFIED EFH'!CC$5))</f>
        <v>321.35000000000002</v>
      </c>
      <c r="CD69" s="476">
        <f>IF(CD$2&lt;&gt;"",IF($C69&lt;&gt;"TBA",CD$2/114,0),SUMIFS('HOURS&amp;CYCLES INPUT'!$F$2:$F$9999,'HOURS&amp;CYCLES INPUT'!$C$2:$C$9999,'QUALIFIED EFH'!$C69,'HOURS&amp;CYCLES INPUT'!$D$2:$D$9999,'QUALIFIED EFH'!CD$4,'HOURS&amp;CYCLES INPUT'!$E$2:$E$9999,'QUALIFIED EFH'!CD$5))</f>
        <v>372.97</v>
      </c>
      <c r="CE69" s="476">
        <f>IF(CE$2&lt;&gt;"",IF($C69&lt;&gt;"TBA",CE$2/114,0),SUMIFS('HOURS&amp;CYCLES INPUT'!$F$2:$F$9999,'HOURS&amp;CYCLES INPUT'!$C$2:$C$9999,'QUALIFIED EFH'!$C69,'HOURS&amp;CYCLES INPUT'!$D$2:$D$9999,'QUALIFIED EFH'!CE$4,'HOURS&amp;CYCLES INPUT'!$E$2:$E$9999,'QUALIFIED EFH'!CE$5))</f>
        <v>367.74</v>
      </c>
      <c r="CF69" s="476">
        <f>IF(CF$2&lt;&gt;"",IF($C69&lt;&gt;"TBA",CF$2/114,0),SUMIFS('HOURS&amp;CYCLES INPUT'!$F$2:$F$9999,'HOURS&amp;CYCLES INPUT'!$C$2:$C$9999,'QUALIFIED EFH'!$C69,'HOURS&amp;CYCLES INPUT'!$D$2:$D$9999,'QUALIFIED EFH'!CF$4,'HOURS&amp;CYCLES INPUT'!$E$2:$E$9999,'QUALIFIED EFH'!CF$5))</f>
        <v>409.12</v>
      </c>
      <c r="CG69" s="476">
        <f>IF(CG$2&lt;&gt;"",IF($C69&lt;&gt;"TBA",CG$2/114,0),SUMIFS('HOURS&amp;CYCLES INPUT'!$F$2:$F$9999,'HOURS&amp;CYCLES INPUT'!$C$2:$C$9999,'QUALIFIED EFH'!$C69,'HOURS&amp;CYCLES INPUT'!$D$2:$D$9999,'QUALIFIED EFH'!CG$4,'HOURS&amp;CYCLES INPUT'!$E$2:$E$9999,'QUALIFIED EFH'!CG$5))</f>
        <v>394.98</v>
      </c>
      <c r="CH69" s="476">
        <f>IF(CH$2&lt;&gt;"",IF($C69&lt;&gt;"TBA",CH$2/114,0),SUMIFS('HOURS&amp;CYCLES INPUT'!$F$2:$F$9999,'HOURS&amp;CYCLES INPUT'!$C$2:$C$9999,'QUALIFIED EFH'!$C69,'HOURS&amp;CYCLES INPUT'!$D$2:$D$9999,'QUALIFIED EFH'!CH$4,'HOURS&amp;CYCLES INPUT'!$E$2:$E$9999,'QUALIFIED EFH'!CH$5))</f>
        <v>390.84</v>
      </c>
      <c r="CI69" s="476">
        <f>IF(CI$2&lt;&gt;"",IF($C69&lt;&gt;"TBA",CI$2/114,0),SUMIFS('HOURS&amp;CYCLES INPUT'!$F$2:$F$9999,'HOURS&amp;CYCLES INPUT'!$C$2:$C$9999,'QUALIFIED EFH'!$C69,'HOURS&amp;CYCLES INPUT'!$D$2:$D$9999,'QUALIFIED EFH'!CI$4,'HOURS&amp;CYCLES INPUT'!$E$2:$E$9999,'QUALIFIED EFH'!CI$5))</f>
        <v>348.59</v>
      </c>
      <c r="CJ69" s="476">
        <f>IF(CJ$2&lt;&gt;"",IF($C69&lt;&gt;"TBA",CJ$2/114,0),SUMIFS('HOURS&amp;CYCLES INPUT'!$F$2:$F$9999,'HOURS&amp;CYCLES INPUT'!$C$2:$C$9999,'QUALIFIED EFH'!$C69,'HOURS&amp;CYCLES INPUT'!$D$2:$D$9999,'QUALIFIED EFH'!CJ$4,'HOURS&amp;CYCLES INPUT'!$E$2:$E$9999,'QUALIFIED EFH'!CJ$5))</f>
        <v>318.76</v>
      </c>
      <c r="CK69" s="476">
        <f>IF(CK$2&lt;&gt;"",IF($C69&lt;&gt;"TBA",CK$2/114,0),SUMIFS('HOURS&amp;CYCLES INPUT'!$F$2:$F$9999,'HOURS&amp;CYCLES INPUT'!$C$2:$C$9999,'QUALIFIED EFH'!$C69,'HOURS&amp;CYCLES INPUT'!$D$2:$D$9999,'QUALIFIED EFH'!CK$4,'HOURS&amp;CYCLES INPUT'!$E$2:$E$9999,'QUALIFIED EFH'!CK$5))</f>
        <v>285.55</v>
      </c>
      <c r="CL69" s="476">
        <f>IF(CL$2&lt;&gt;"",IF($C69&lt;&gt;"TBA",CL$2/114,0),SUMIFS('HOURS&amp;CYCLES INPUT'!$F$2:$F$9999,'HOURS&amp;CYCLES INPUT'!$C$2:$C$9999,'QUALIFIED EFH'!$C69,'HOURS&amp;CYCLES INPUT'!$D$2:$D$9999,'QUALIFIED EFH'!CL$4,'HOURS&amp;CYCLES INPUT'!$E$2:$E$9999,'QUALIFIED EFH'!CL$5))</f>
        <v>0</v>
      </c>
      <c r="CM69" s="476">
        <f>IF(CM$2&lt;&gt;"",IF($C69&lt;&gt;"TBA",CM$2/114,0),SUMIFS('HOURS&amp;CYCLES INPUT'!$F$2:$F$9999,'HOURS&amp;CYCLES INPUT'!$C$2:$C$9999,'QUALIFIED EFH'!$C69,'HOURS&amp;CYCLES INPUT'!$D$2:$D$9999,'QUALIFIED EFH'!CM$4,'HOURS&amp;CYCLES INPUT'!$E$2:$E$9999,'QUALIFIED EFH'!CM$5))</f>
        <v>0</v>
      </c>
      <c r="CN69" s="476">
        <f>IF(CN$2&lt;&gt;"",IF($C69&lt;&gt;"TBA",CN$2/114,0),SUMIFS('HOURS&amp;CYCLES INPUT'!$F$2:$F$9999,'HOURS&amp;CYCLES INPUT'!$C$2:$C$9999,'QUALIFIED EFH'!$C69,'HOURS&amp;CYCLES INPUT'!$D$2:$D$9999,'QUALIFIED EFH'!CN$4,'HOURS&amp;CYCLES INPUT'!$E$2:$E$9999,'QUALIFIED EFH'!CN$5))</f>
        <v>0</v>
      </c>
      <c r="CO69" s="476">
        <f>IF(CO$2&lt;&gt;"",IF($C69&lt;&gt;"TBA",CO$2/114,0),SUMIFS('HOURS&amp;CYCLES INPUT'!$F$2:$F$9999,'HOURS&amp;CYCLES INPUT'!$C$2:$C$9999,'QUALIFIED EFH'!$C69,'HOURS&amp;CYCLES INPUT'!$D$2:$D$9999,'QUALIFIED EFH'!CO$4,'HOURS&amp;CYCLES INPUT'!$E$2:$E$9999,'QUALIFIED EFH'!CO$5))</f>
        <v>0</v>
      </c>
      <c r="CP69" s="476">
        <f>IF(CP$2&lt;&gt;"",IF($C69&lt;&gt;"TBA",CP$2/114,0),SUMIFS('HOURS&amp;CYCLES INPUT'!$F$2:$F$9999,'HOURS&amp;CYCLES INPUT'!$C$2:$C$9999,'QUALIFIED EFH'!$C69,'HOURS&amp;CYCLES INPUT'!$D$2:$D$9999,'QUALIFIED EFH'!CP$4,'HOURS&amp;CYCLES INPUT'!$E$2:$E$9999,'QUALIFIED EFH'!CP$5))</f>
        <v>0</v>
      </c>
      <c r="CQ69" s="476">
        <f>IF(CQ$2&lt;&gt;"",IF($C69&lt;&gt;"TBA",CQ$2/114,0),SUMIFS('HOURS&amp;CYCLES INPUT'!$F$2:$F$9999,'HOURS&amp;CYCLES INPUT'!$C$2:$C$9999,'QUALIFIED EFH'!$C69,'HOURS&amp;CYCLES INPUT'!$D$2:$D$9999,'QUALIFIED EFH'!CQ$4,'HOURS&amp;CYCLES INPUT'!$E$2:$E$9999,'QUALIFIED EFH'!CQ$5))</f>
        <v>0</v>
      </c>
      <c r="CR69" s="476">
        <f>IF(CR$2&lt;&gt;"",IF($C69&lt;&gt;"TBA",CR$2/114,0),SUMIFS('HOURS&amp;CYCLES INPUT'!$F$2:$F$9999,'HOURS&amp;CYCLES INPUT'!$C$2:$C$9999,'QUALIFIED EFH'!$C69,'HOURS&amp;CYCLES INPUT'!$D$2:$D$9999,'QUALIFIED EFH'!CR$4,'HOURS&amp;CYCLES INPUT'!$E$2:$E$9999,'QUALIFIED EFH'!CR$5))</f>
        <v>0</v>
      </c>
      <c r="CS69" s="476">
        <f>IF(CS$2&lt;&gt;"",IF($C69&lt;&gt;"TBA",CS$2/114,0),SUMIFS('HOURS&amp;CYCLES INPUT'!$F$2:$F$9999,'HOURS&amp;CYCLES INPUT'!$C$2:$C$9999,'QUALIFIED EFH'!$C69,'HOURS&amp;CYCLES INPUT'!$D$2:$D$9999,'QUALIFIED EFH'!CS$4,'HOURS&amp;CYCLES INPUT'!$E$2:$E$9999,'QUALIFIED EFH'!CS$5))</f>
        <v>0</v>
      </c>
      <c r="CT69" s="476">
        <f>IF(CT$2&lt;&gt;"",IF($C69&lt;&gt;"TBA",CT$2/114,0),SUMIFS('HOURS&amp;CYCLES INPUT'!$F$2:$F$9999,'HOURS&amp;CYCLES INPUT'!$C$2:$C$9999,'QUALIFIED EFH'!$C69,'HOURS&amp;CYCLES INPUT'!$D$2:$D$9999,'QUALIFIED EFH'!CT$4,'HOURS&amp;CYCLES INPUT'!$E$2:$E$9999,'QUALIFIED EFH'!CT$5))</f>
        <v>0</v>
      </c>
      <c r="CU69" s="476">
        <f>IF(CU$2&lt;&gt;"",IF($C69&lt;&gt;"TBA",CU$2/114,0),SUMIFS('HOURS&amp;CYCLES INPUT'!$F$2:$F$9999,'HOURS&amp;CYCLES INPUT'!$C$2:$C$9999,'QUALIFIED EFH'!$C69,'HOURS&amp;CYCLES INPUT'!$D$2:$D$9999,'QUALIFIED EFH'!CU$4,'HOURS&amp;CYCLES INPUT'!$E$2:$E$9999,'QUALIFIED EFH'!CU$5))</f>
        <v>0</v>
      </c>
      <c r="CV69" s="476">
        <f>IF(CV$2&lt;&gt;"",IF($C69&lt;&gt;"TBA",CV$2/114,0),SUMIFS('HOURS&amp;CYCLES INPUT'!$F$2:$F$9999,'HOURS&amp;CYCLES INPUT'!$C$2:$C$9999,'QUALIFIED EFH'!$C69,'HOURS&amp;CYCLES INPUT'!$D$2:$D$9999,'QUALIFIED EFH'!CV$4,'HOURS&amp;CYCLES INPUT'!$E$2:$E$9999,'QUALIFIED EFH'!CV$5))</f>
        <v>0</v>
      </c>
      <c r="CW69" s="476">
        <f>IF(CW$2&lt;&gt;"",IF($C69&lt;&gt;"TBA",CW$2/114,0),SUMIFS('HOURS&amp;CYCLES INPUT'!$F$2:$F$9999,'HOURS&amp;CYCLES INPUT'!$C$2:$C$9999,'QUALIFIED EFH'!$C69,'HOURS&amp;CYCLES INPUT'!$D$2:$D$9999,'QUALIFIED EFH'!CW$4,'HOURS&amp;CYCLES INPUT'!$E$2:$E$9999,'QUALIFIED EFH'!CW$5))</f>
        <v>0</v>
      </c>
      <c r="CX69" s="476">
        <f>IF(CX$2&lt;&gt;"",IF($C69&lt;&gt;"TBA",CX$2/114,0),SUMIFS('HOURS&amp;CYCLES INPUT'!$F$2:$F$9999,'HOURS&amp;CYCLES INPUT'!$C$2:$C$9999,'QUALIFIED EFH'!$C69,'HOURS&amp;CYCLES INPUT'!$D$2:$D$9999,'QUALIFIED EFH'!CX$4,'HOURS&amp;CYCLES INPUT'!$E$2:$E$9999,'QUALIFIED EFH'!CX$5))</f>
        <v>0</v>
      </c>
      <c r="CY69" s="476">
        <f>IF(CY$2&lt;&gt;"",IF($C69&lt;&gt;"TBA",CY$2/114,0),SUMIFS('HOURS&amp;CYCLES INPUT'!$F$2:$F$9999,'HOURS&amp;CYCLES INPUT'!$C$2:$C$9999,'QUALIFIED EFH'!$C69,'HOURS&amp;CYCLES INPUT'!$D$2:$D$9999,'QUALIFIED EFH'!CY$4,'HOURS&amp;CYCLES INPUT'!$E$2:$E$9999,'QUALIFIED EFH'!CY$5))</f>
        <v>0</v>
      </c>
      <c r="CZ69" s="476">
        <f>IF(CZ$2&lt;&gt;"",IF($C69&lt;&gt;"TBA",CZ$2/114,0),SUMIFS('HOURS&amp;CYCLES INPUT'!$F$2:$F$9999,'HOURS&amp;CYCLES INPUT'!$C$2:$C$9999,'QUALIFIED EFH'!$C69,'HOURS&amp;CYCLES INPUT'!$D$2:$D$9999,'QUALIFIED EFH'!CZ$4,'HOURS&amp;CYCLES INPUT'!$E$2:$E$9999,'QUALIFIED EFH'!CZ$5))</f>
        <v>159.30000000000001</v>
      </c>
      <c r="DA69" s="476">
        <f>IF(DA$2&lt;&gt;"",IF($C69&lt;&gt;"TBA",DA$2/114,0),SUMIFS('HOURS&amp;CYCLES INPUT'!$F$2:$F$9999,'HOURS&amp;CYCLES INPUT'!$C$2:$C$9999,'QUALIFIED EFH'!$C69,'HOURS&amp;CYCLES INPUT'!$D$2:$D$9999,'QUALIFIED EFH'!DA$4,'HOURS&amp;CYCLES INPUT'!$E$2:$E$9999,'QUALIFIED EFH'!DA$5))</f>
        <v>368.49</v>
      </c>
      <c r="DB69" s="476">
        <f>IF(DB$2&lt;&gt;"",IF($C69&lt;&gt;"TBA",DB$2/114,0),SUMIFS('HOURS&amp;CYCLES INPUT'!$F$2:$F$9999,'HOURS&amp;CYCLES INPUT'!$C$2:$C$9999,'QUALIFIED EFH'!$C69,'HOURS&amp;CYCLES INPUT'!$D$2:$D$9999,'QUALIFIED EFH'!DB$4,'HOURS&amp;CYCLES INPUT'!$E$2:$E$9999,'QUALIFIED EFH'!DB$5))</f>
        <v>342.13</v>
      </c>
      <c r="DC69" s="476">
        <f>IF(DC$2&lt;&gt;"",IF($C69&lt;&gt;"TBA",DC$2/114,0),SUMIFS('HOURS&amp;CYCLES INPUT'!$F$2:$F$9999,'HOURS&amp;CYCLES INPUT'!$C$2:$C$9999,'QUALIFIED EFH'!$C69,'HOURS&amp;CYCLES INPUT'!$D$2:$D$9999,'QUALIFIED EFH'!DC$4,'HOURS&amp;CYCLES INPUT'!$E$2:$E$9999,'QUALIFIED EFH'!DC$5))</f>
        <v>374.33</v>
      </c>
      <c r="DD69" s="476">
        <f>IF(DD$2&lt;&gt;"",IF($C69&lt;&gt;"TBA",DD$2/114,0),SUMIFS('HOURS&amp;CYCLES INPUT'!$F$2:$F$9999,'HOURS&amp;CYCLES INPUT'!$C$2:$C$9999,'QUALIFIED EFH'!$C69,'HOURS&amp;CYCLES INPUT'!$D$2:$D$9999,'QUALIFIED EFH'!DD$4,'HOURS&amp;CYCLES INPUT'!$E$2:$E$9999,'QUALIFIED EFH'!DD$5))</f>
        <v>400.19</v>
      </c>
      <c r="DE69" s="476">
        <f>IF(DE$2&lt;&gt;"",IF($C69&lt;&gt;"TBA",DE$2/114,0),SUMIFS('HOURS&amp;CYCLES INPUT'!$F$2:$F$9999,'HOURS&amp;CYCLES INPUT'!$C$2:$C$9999,'QUALIFIED EFH'!$C69,'HOURS&amp;CYCLES INPUT'!$D$2:$D$9999,'QUALIFIED EFH'!DE$4,'HOURS&amp;CYCLES INPUT'!$E$2:$E$9999,'QUALIFIED EFH'!DE$5))</f>
        <v>395.6</v>
      </c>
      <c r="DF69" s="476">
        <f>IF(DF$2&lt;&gt;"",IF($C69&lt;&gt;"TBA",DF$2/114,0),SUMIFS('HOURS&amp;CYCLES INPUT'!$F$2:$F$9999,'HOURS&amp;CYCLES INPUT'!$C$2:$C$9999,'QUALIFIED EFH'!$C69,'HOURS&amp;CYCLES INPUT'!$D$2:$D$9999,'QUALIFIED EFH'!DF$4,'HOURS&amp;CYCLES INPUT'!$E$2:$E$9999,'QUALIFIED EFH'!DF$5))</f>
        <v>371.48</v>
      </c>
      <c r="DG69" s="476">
        <f>IF(DG$2&lt;&gt;"",IF($C69&lt;&gt;"TBA",DG$2/114,0),SUMIFS('HOURS&amp;CYCLES INPUT'!$F$2:$F$9999,'HOURS&amp;CYCLES INPUT'!$C$2:$C$9999,'QUALIFIED EFH'!$C69,'HOURS&amp;CYCLES INPUT'!$D$2:$D$9999,'QUALIFIED EFH'!DG$4,'HOURS&amp;CYCLES INPUT'!$E$2:$E$9999,'QUALIFIED EFH'!DG$5))</f>
        <v>327.8</v>
      </c>
      <c r="DH69" s="476">
        <f>IF(DH$2&lt;&gt;"",IF($C69&lt;&gt;"TBA",DH$2/114,0),SUMIFS('HOURS&amp;CYCLES INPUT'!$F$2:$F$9999,'HOURS&amp;CYCLES INPUT'!$C$2:$C$9999,'QUALIFIED EFH'!$C69,'HOURS&amp;CYCLES INPUT'!$D$2:$D$9999,'QUALIFIED EFH'!DH$4,'HOURS&amp;CYCLES INPUT'!$E$2:$E$9999,'QUALIFIED EFH'!DH$5))</f>
        <v>0</v>
      </c>
      <c r="DI69" s="476">
        <f>IF(DI$2&lt;&gt;"",IF($C69&lt;&gt;"TBA",DI$2/114,0),SUMIFS('HOURS&amp;CYCLES INPUT'!$F$2:$F$9999,'HOURS&amp;CYCLES INPUT'!$C$2:$C$9999,'QUALIFIED EFH'!$C69,'HOURS&amp;CYCLES INPUT'!$D$2:$D$9999,'QUALIFIED EFH'!DI$4,'HOURS&amp;CYCLES INPUT'!$E$2:$E$9999,'QUALIFIED EFH'!DI$5))</f>
        <v>0</v>
      </c>
      <c r="DJ69" s="476">
        <f>IF(DJ$2&lt;&gt;"",IF($C69&lt;&gt;"TBA",DJ$2/114,0),SUMIFS('HOURS&amp;CYCLES INPUT'!$F$2:$F$9999,'HOURS&amp;CYCLES INPUT'!$C$2:$C$9999,'QUALIFIED EFH'!$C69,'HOURS&amp;CYCLES INPUT'!$D$2:$D$9999,'QUALIFIED EFH'!DJ$4,'HOURS&amp;CYCLES INPUT'!$E$2:$E$9999,'QUALIFIED EFH'!DJ$5))</f>
        <v>0</v>
      </c>
      <c r="DK69" s="476">
        <f>IF(DK$2&lt;&gt;"",IF($C69&lt;&gt;"TBA",DK$2/114,0),SUMIFS('HOURS&amp;CYCLES INPUT'!$F$2:$F$9999,'HOURS&amp;CYCLES INPUT'!$C$2:$C$9999,'QUALIFIED EFH'!$C69,'HOURS&amp;CYCLES INPUT'!$D$2:$D$9999,'QUALIFIED EFH'!DK$4,'HOURS&amp;CYCLES INPUT'!$E$2:$E$9999,'QUALIFIED EFH'!DK$5))</f>
        <v>0</v>
      </c>
      <c r="DL69" s="476">
        <f>IF(DL$2&lt;&gt;"",IF($C69&lt;&gt;"TBA",DL$2/114,0),SUMIFS('HOURS&amp;CYCLES INPUT'!$F$2:$F$9999,'HOURS&amp;CYCLES INPUT'!$C$2:$C$9999,'QUALIFIED EFH'!$C69,'HOURS&amp;CYCLES INPUT'!$D$2:$D$9999,'QUALIFIED EFH'!DL$4,'HOURS&amp;CYCLES INPUT'!$E$2:$E$9999,'QUALIFIED EFH'!DL$5))</f>
        <v>0</v>
      </c>
      <c r="DM69" s="476">
        <f>IF(DM$2&lt;&gt;"",IF($C69&lt;&gt;"TBA",DM$2/114,0),SUMIFS('HOURS&amp;CYCLES INPUT'!$F$2:$F$9999,'HOURS&amp;CYCLES INPUT'!$C$2:$C$9999,'QUALIFIED EFH'!$C69,'HOURS&amp;CYCLES INPUT'!$D$2:$D$9999,'QUALIFIED EFH'!DM$4,'HOURS&amp;CYCLES INPUT'!$E$2:$E$9999,'QUALIFIED EFH'!DM$5))</f>
        <v>0</v>
      </c>
      <c r="DN69" s="476">
        <f>IF(DN$2&lt;&gt;"",IF($C69&lt;&gt;"TBA",DN$2/114,0),SUMIFS('HOURS&amp;CYCLES INPUT'!$F$2:$F$9999,'HOURS&amp;CYCLES INPUT'!$C$2:$C$9999,'QUALIFIED EFH'!$C69,'HOURS&amp;CYCLES INPUT'!$D$2:$D$9999,'QUALIFIED EFH'!DN$4,'HOURS&amp;CYCLES INPUT'!$E$2:$E$9999,'QUALIFIED EFH'!DN$5))</f>
        <v>0</v>
      </c>
      <c r="DO69" s="476">
        <f>IF(DO$2&lt;&gt;"",IF($C69&lt;&gt;"TBA",DO$2/114,0),SUMIFS('HOURS&amp;CYCLES INPUT'!$F$2:$F$9999,'HOURS&amp;CYCLES INPUT'!$C$2:$C$9999,'QUALIFIED EFH'!$C69,'HOURS&amp;CYCLES INPUT'!$D$2:$D$9999,'QUALIFIED EFH'!DO$4,'HOURS&amp;CYCLES INPUT'!$E$2:$E$9999,'QUALIFIED EFH'!DO$5))</f>
        <v>0</v>
      </c>
      <c r="DP69" s="476">
        <f>IF(DP$2&lt;&gt;"",IF($C69&lt;&gt;"TBA",DP$2/114,0),SUMIFS('HOURS&amp;CYCLES INPUT'!$F$2:$F$9999,'HOURS&amp;CYCLES INPUT'!$C$2:$C$9999,'QUALIFIED EFH'!$C69,'HOURS&amp;CYCLES INPUT'!$D$2:$D$9999,'QUALIFIED EFH'!DP$4,'HOURS&amp;CYCLES INPUT'!$E$2:$E$9999,'QUALIFIED EFH'!DP$5))</f>
        <v>0</v>
      </c>
      <c r="DQ69" s="476">
        <f>IF(DQ$2&lt;&gt;"",IF($C69&lt;&gt;"TBA",DQ$2/114,0),SUMIFS('HOURS&amp;CYCLES INPUT'!$F$2:$F$9999,'HOURS&amp;CYCLES INPUT'!$C$2:$C$9999,'QUALIFIED EFH'!$C69,'HOURS&amp;CYCLES INPUT'!$D$2:$D$9999,'QUALIFIED EFH'!DQ$4,'HOURS&amp;CYCLES INPUT'!$E$2:$E$9999,'QUALIFIED EFH'!DQ$5))</f>
        <v>0</v>
      </c>
      <c r="DR69" s="476">
        <f>IF(DR$2&lt;&gt;"",IF($C69&lt;&gt;"TBA",DR$2/114,0),SUMIFS('HOURS&amp;CYCLES INPUT'!$F$2:$F$9999,'HOURS&amp;CYCLES INPUT'!$C$2:$C$9999,'QUALIFIED EFH'!$C69,'HOURS&amp;CYCLES INPUT'!$D$2:$D$9999,'QUALIFIED EFH'!DR$4,'HOURS&amp;CYCLES INPUT'!$E$2:$E$9999,'QUALIFIED EFH'!DR$5))</f>
        <v>0</v>
      </c>
      <c r="DS69" s="476">
        <f>IF(DS$2&lt;&gt;"",IF($C69&lt;&gt;"TBA",DS$2/114,0),SUMIFS('HOURS&amp;CYCLES INPUT'!$F$2:$F$9999,'HOURS&amp;CYCLES INPUT'!$C$2:$C$9999,'QUALIFIED EFH'!$C69,'HOURS&amp;CYCLES INPUT'!$D$2:$D$9999,'QUALIFIED EFH'!DS$4,'HOURS&amp;CYCLES INPUT'!$E$2:$E$9999,'QUALIFIED EFH'!DS$5))</f>
        <v>0</v>
      </c>
      <c r="DT69" s="476">
        <f>IF(DT$2&lt;&gt;"",IF($C69&lt;&gt;"TBA",DT$2/114,0),SUMIFS('HOURS&amp;CYCLES INPUT'!$F$2:$F$9999,'HOURS&amp;CYCLES INPUT'!$C$2:$C$9999,'QUALIFIED EFH'!$C69,'HOURS&amp;CYCLES INPUT'!$D$2:$D$9999,'QUALIFIED EFH'!DT$4,'HOURS&amp;CYCLES INPUT'!$E$2:$E$9999,'QUALIFIED EFH'!DT$5))</f>
        <v>0</v>
      </c>
      <c r="DU69" s="476">
        <f>IF(DU$2&lt;&gt;"",IF($C69&lt;&gt;"TBA",DU$2/114,0),SUMIFS('HOURS&amp;CYCLES INPUT'!$F$2:$F$9999,'HOURS&amp;CYCLES INPUT'!$C$2:$C$9999,'QUALIFIED EFH'!$C69,'HOURS&amp;CYCLES INPUT'!$D$2:$D$9999,'QUALIFIED EFH'!DU$4,'HOURS&amp;CYCLES INPUT'!$E$2:$E$9999,'QUALIFIED EFH'!DU$5))</f>
        <v>0</v>
      </c>
      <c r="DV69" s="476">
        <f>IF(DV$2&lt;&gt;"",IF($C69&lt;&gt;"TBA",DV$2/114,0),SUMIFS('HOURS&amp;CYCLES INPUT'!$F$2:$F$9999,'HOURS&amp;CYCLES INPUT'!$C$2:$C$9999,'QUALIFIED EFH'!$C69,'HOURS&amp;CYCLES INPUT'!$D$2:$D$9999,'QUALIFIED EFH'!DV$4,'HOURS&amp;CYCLES INPUT'!$E$2:$E$9999,'QUALIFIED EFH'!DV$5))</f>
        <v>0</v>
      </c>
      <c r="DW69" s="476">
        <f>IF(DW$2&lt;&gt;"",IF($C69&lt;&gt;"TBA",DW$2/114,0),SUMIFS('HOURS&amp;CYCLES INPUT'!$F$2:$F$9999,'HOURS&amp;CYCLES INPUT'!$C$2:$C$9999,'QUALIFIED EFH'!$C69,'HOURS&amp;CYCLES INPUT'!$D$2:$D$9999,'QUALIFIED EFH'!DW$4,'HOURS&amp;CYCLES INPUT'!$E$2:$E$9999,'QUALIFIED EFH'!DW$5))</f>
        <v>0</v>
      </c>
      <c r="DX69" s="476">
        <f>IF(DX$2&lt;&gt;"",IF($C69&lt;&gt;"TBA",DX$2/114,0),SUMIFS('HOURS&amp;CYCLES INPUT'!$F$2:$F$9999,'HOURS&amp;CYCLES INPUT'!$C$2:$C$9999,'QUALIFIED EFH'!$C69,'HOURS&amp;CYCLES INPUT'!$D$2:$D$9999,'QUALIFIED EFH'!DX$4,'HOURS&amp;CYCLES INPUT'!$E$2:$E$9999,'QUALIFIED EFH'!DX$5))</f>
        <v>0</v>
      </c>
      <c r="DY69" s="476">
        <f>IF(DY$2&lt;&gt;"",IF($C69&lt;&gt;"TBA",DY$2/114,0),SUMIFS('HOURS&amp;CYCLES INPUT'!$F$2:$F$9999,'HOURS&amp;CYCLES INPUT'!$C$2:$C$9999,'QUALIFIED EFH'!$C69,'HOURS&amp;CYCLES INPUT'!$D$2:$D$9999,'QUALIFIED EFH'!DY$4,'HOURS&amp;CYCLES INPUT'!$E$2:$E$9999,'QUALIFIED EFH'!DY$5))</f>
        <v>0</v>
      </c>
      <c r="DZ69" s="476">
        <f>IF(DZ$2&lt;&gt;"",IF($C69&lt;&gt;"TBA",DZ$2/114,0),SUMIFS('HOURS&amp;CYCLES INPUT'!$F$2:$F$9999,'HOURS&amp;CYCLES INPUT'!$C$2:$C$9999,'QUALIFIED EFH'!$C69,'HOURS&amp;CYCLES INPUT'!$D$2:$D$9999,'QUALIFIED EFH'!DZ$4,'HOURS&amp;CYCLES INPUT'!$E$2:$E$9999,'QUALIFIED EFH'!DZ$5))</f>
        <v>0</v>
      </c>
      <c r="EA69" s="476">
        <f>IF(EA$2&lt;&gt;"",IF($C69&lt;&gt;"TBA",EA$2/114,0),SUMIFS('HOURS&amp;CYCLES INPUT'!$F$2:$F$9999,'HOURS&amp;CYCLES INPUT'!$C$2:$C$9999,'QUALIFIED EFH'!$C69,'HOURS&amp;CYCLES INPUT'!$D$2:$D$9999,'QUALIFIED EFH'!EA$4,'HOURS&amp;CYCLES INPUT'!$E$2:$E$9999,'QUALIFIED EFH'!EA$5))</f>
        <v>0</v>
      </c>
      <c r="EB69" s="476">
        <f>IF(EB$2&lt;&gt;"",IF($C69&lt;&gt;"TBA",EB$2/114,0),SUMIFS('HOURS&amp;CYCLES INPUT'!$F$2:$F$9999,'HOURS&amp;CYCLES INPUT'!$C$2:$C$9999,'QUALIFIED EFH'!$C69,'HOURS&amp;CYCLES INPUT'!$D$2:$D$9999,'QUALIFIED EFH'!EB$4,'HOURS&amp;CYCLES INPUT'!$E$2:$E$9999,'QUALIFIED EFH'!EB$5))</f>
        <v>0</v>
      </c>
      <c r="EC69" s="476">
        <f>IF(EC$2&lt;&gt;"",IF($C69&lt;&gt;"TBA",EC$2/114,0),SUMIFS('HOURS&amp;CYCLES INPUT'!$F$2:$F$9999,'HOURS&amp;CYCLES INPUT'!$C$2:$C$9999,'QUALIFIED EFH'!$C69,'HOURS&amp;CYCLES INPUT'!$D$2:$D$9999,'QUALIFIED EFH'!EC$4,'HOURS&amp;CYCLES INPUT'!$E$2:$E$9999,'QUALIFIED EFH'!EC$5))</f>
        <v>0</v>
      </c>
      <c r="ED69" s="476">
        <f>IF(ED$2&lt;&gt;"",IF($C69&lt;&gt;"TBA",ED$2/114,0),SUMIFS('HOURS&amp;CYCLES INPUT'!$F$2:$F$9999,'HOURS&amp;CYCLES INPUT'!$C$2:$C$9999,'QUALIFIED EFH'!$C69,'HOURS&amp;CYCLES INPUT'!$D$2:$D$9999,'QUALIFIED EFH'!ED$4,'HOURS&amp;CYCLES INPUT'!$E$2:$E$9999,'QUALIFIED EFH'!ED$5))</f>
        <v>0</v>
      </c>
      <c r="EE69" s="476">
        <f>IF(EE$2&lt;&gt;"",IF($C69&lt;&gt;"TBA",EE$2/114,0),SUMIFS('HOURS&amp;CYCLES INPUT'!$F$2:$F$9999,'HOURS&amp;CYCLES INPUT'!$C$2:$C$9999,'QUALIFIED EFH'!$C69,'HOURS&amp;CYCLES INPUT'!$D$2:$D$9999,'QUALIFIED EFH'!EE$4,'HOURS&amp;CYCLES INPUT'!$E$2:$E$9999,'QUALIFIED EFH'!EE$5))</f>
        <v>0</v>
      </c>
      <c r="EF69" s="476">
        <f>IF(EF$2&lt;&gt;"",IF($C69&lt;&gt;"TBA",EF$2/114,0),SUMIFS('HOURS&amp;CYCLES INPUT'!$F$2:$F$9999,'HOURS&amp;CYCLES INPUT'!$C$2:$C$9999,'QUALIFIED EFH'!$C69,'HOURS&amp;CYCLES INPUT'!$D$2:$D$9999,'QUALIFIED EFH'!EF$4,'HOURS&amp;CYCLES INPUT'!$E$2:$E$9999,'QUALIFIED EFH'!EF$5))</f>
        <v>0</v>
      </c>
      <c r="EG69" s="476">
        <f>IF(EG$2&lt;&gt;"",IF($C69&lt;&gt;"TBA",EG$2/114,0),SUMIFS('HOURS&amp;CYCLES INPUT'!$F$2:$F$9999,'HOURS&amp;CYCLES INPUT'!$C$2:$C$9999,'QUALIFIED EFH'!$C69,'HOURS&amp;CYCLES INPUT'!$D$2:$D$9999,'QUALIFIED EFH'!EG$4,'HOURS&amp;CYCLES INPUT'!$E$2:$E$9999,'QUALIFIED EFH'!EG$5))</f>
        <v>0</v>
      </c>
      <c r="EH69" s="476">
        <f>IF(EH$2&lt;&gt;"",IF($C69&lt;&gt;"TBA",EH$2/114,0),SUMIFS('HOURS&amp;CYCLES INPUT'!$F$2:$F$9999,'HOURS&amp;CYCLES INPUT'!$C$2:$C$9999,'QUALIFIED EFH'!$C69,'HOURS&amp;CYCLES INPUT'!$D$2:$D$9999,'QUALIFIED EFH'!EH$4,'HOURS&amp;CYCLES INPUT'!$E$2:$E$9999,'QUALIFIED EFH'!EH$5))</f>
        <v>0</v>
      </c>
      <c r="EI69" s="476">
        <f>IF(EI$2&lt;&gt;"",IF($C69&lt;&gt;"TBA",EI$2/114,0),SUMIFS('HOURS&amp;CYCLES INPUT'!$F$2:$F$9999,'HOURS&amp;CYCLES INPUT'!$C$2:$C$9999,'QUALIFIED EFH'!$C69,'HOURS&amp;CYCLES INPUT'!$D$2:$D$9999,'QUALIFIED EFH'!EI$4,'HOURS&amp;CYCLES INPUT'!$E$2:$E$9999,'QUALIFIED EFH'!EI$5))</f>
        <v>0</v>
      </c>
      <c r="EJ69" s="476">
        <f>IF(EJ$2&lt;&gt;"",IF($C69&lt;&gt;"TBA",EJ$2/114,0),SUMIFS('HOURS&amp;CYCLES INPUT'!$F$2:$F$9999,'HOURS&amp;CYCLES INPUT'!$C$2:$C$9999,'QUALIFIED EFH'!$C69,'HOURS&amp;CYCLES INPUT'!$D$2:$D$9999,'QUALIFIED EFH'!EJ$4,'HOURS&amp;CYCLES INPUT'!$E$2:$E$9999,'QUALIFIED EFH'!EJ$5))</f>
        <v>0</v>
      </c>
      <c r="EK69" s="476">
        <f>IF(EK$2&lt;&gt;"",IF($C69&lt;&gt;"TBA",EK$2/114,0),SUMIFS('HOURS&amp;CYCLES INPUT'!$F$2:$F$9999,'HOURS&amp;CYCLES INPUT'!$C$2:$C$9999,'QUALIFIED EFH'!$C69,'HOURS&amp;CYCLES INPUT'!$D$2:$D$9999,'QUALIFIED EFH'!EK$4,'HOURS&amp;CYCLES INPUT'!$E$2:$E$9999,'QUALIFIED EFH'!EK$5))</f>
        <v>0</v>
      </c>
      <c r="EL69" s="476">
        <f>IF(EL$2&lt;&gt;"",IF($C69&lt;&gt;"TBA",EL$2/114,0),SUMIFS('HOURS&amp;CYCLES INPUT'!$F$2:$F$9999,'HOURS&amp;CYCLES INPUT'!$C$2:$C$9999,'QUALIFIED EFH'!$C69,'HOURS&amp;CYCLES INPUT'!$D$2:$D$9999,'QUALIFIED EFH'!EL$4,'HOURS&amp;CYCLES INPUT'!$E$2:$E$9999,'QUALIFIED EFH'!EL$5))</f>
        <v>0</v>
      </c>
      <c r="EM69" s="476">
        <f>IF(EM$2&lt;&gt;"",IF($C69&lt;&gt;"TBA",EM$2/114,0),SUMIFS('HOURS&amp;CYCLES INPUT'!$F$2:$F$9999,'HOURS&amp;CYCLES INPUT'!$C$2:$C$9999,'QUALIFIED EFH'!$C69,'HOURS&amp;CYCLES INPUT'!$D$2:$D$9999,'QUALIFIED EFH'!EM$4,'HOURS&amp;CYCLES INPUT'!$E$2:$E$9999,'QUALIFIED EFH'!EM$5))</f>
        <v>0</v>
      </c>
      <c r="EN69" s="476">
        <f>IF(EN$2&lt;&gt;"",IF($C69&lt;&gt;"TBA",EN$2/114,0),SUMIFS('HOURS&amp;CYCLES INPUT'!$F$2:$F$9999,'HOURS&amp;CYCLES INPUT'!$C$2:$C$9999,'QUALIFIED EFH'!$C69,'HOURS&amp;CYCLES INPUT'!$D$2:$D$9999,'QUALIFIED EFH'!EN$4,'HOURS&amp;CYCLES INPUT'!$E$2:$E$9999,'QUALIFIED EFH'!EN$5))</f>
        <v>0</v>
      </c>
      <c r="EO69" s="476">
        <f>IF(EO$2&lt;&gt;"",IF($C69&lt;&gt;"TBA",EO$2/114,0),SUMIFS('HOURS&amp;CYCLES INPUT'!$F$2:$F$9999,'HOURS&amp;CYCLES INPUT'!$C$2:$C$9999,'QUALIFIED EFH'!$C69,'HOURS&amp;CYCLES INPUT'!$D$2:$D$9999,'QUALIFIED EFH'!EO$4,'HOURS&amp;CYCLES INPUT'!$E$2:$E$9999,'QUALIFIED EFH'!EO$5))</f>
        <v>0</v>
      </c>
      <c r="EP69" s="476">
        <f>IF(EP$2&lt;&gt;"",IF($C69&lt;&gt;"TBA",EP$2/114,0),SUMIFS('HOURS&amp;CYCLES INPUT'!$F$2:$F$9999,'HOURS&amp;CYCLES INPUT'!$C$2:$C$9999,'QUALIFIED EFH'!$C69,'HOURS&amp;CYCLES INPUT'!$D$2:$D$9999,'QUALIFIED EFH'!EP$4,'HOURS&amp;CYCLES INPUT'!$E$2:$E$9999,'QUALIFIED EFH'!EP$5))</f>
        <v>0</v>
      </c>
      <c r="EQ69" s="476">
        <f>IF(EQ$2&lt;&gt;"",IF($C69&lt;&gt;"TBA",EQ$2/114,0),SUMIFS('HOURS&amp;CYCLES INPUT'!$F$2:$F$9999,'HOURS&amp;CYCLES INPUT'!$C$2:$C$9999,'QUALIFIED EFH'!$C69,'HOURS&amp;CYCLES INPUT'!$D$2:$D$9999,'QUALIFIED EFH'!EQ$4,'HOURS&amp;CYCLES INPUT'!$E$2:$E$9999,'QUALIFIED EFH'!EQ$5))</f>
        <v>0</v>
      </c>
      <c r="ER69" s="476">
        <f>IF(ER$2&lt;&gt;"",IF($C69&lt;&gt;"TBA",ER$2/114,0),SUMIFS('HOURS&amp;CYCLES INPUT'!$F$2:$F$9999,'HOURS&amp;CYCLES INPUT'!$C$2:$C$9999,'QUALIFIED EFH'!$C69,'HOURS&amp;CYCLES INPUT'!$D$2:$D$9999,'QUALIFIED EFH'!ER$4,'HOURS&amp;CYCLES INPUT'!$E$2:$E$9999,'QUALIFIED EFH'!ER$5))</f>
        <v>0</v>
      </c>
      <c r="ES69" s="476">
        <f>IF(ES$2&lt;&gt;"",IF($C69&lt;&gt;"TBA",ES$2/114,0),SUMIFS('HOURS&amp;CYCLES INPUT'!$F$2:$F$9999,'HOURS&amp;CYCLES INPUT'!$C$2:$C$9999,'QUALIFIED EFH'!$C69,'HOURS&amp;CYCLES INPUT'!$D$2:$D$9999,'QUALIFIED EFH'!ES$4,'HOURS&amp;CYCLES INPUT'!$E$2:$E$9999,'QUALIFIED EFH'!ES$5))</f>
        <v>0</v>
      </c>
      <c r="ET69" s="476">
        <f>IF(ET$2&lt;&gt;"",IF($C69&lt;&gt;"TBA",ET$2/114,0),SUMIFS('HOURS&amp;CYCLES INPUT'!$F$2:$F$9999,'HOURS&amp;CYCLES INPUT'!$C$2:$C$9999,'QUALIFIED EFH'!$C69,'HOURS&amp;CYCLES INPUT'!$D$2:$D$9999,'QUALIFIED EFH'!ET$4,'HOURS&amp;CYCLES INPUT'!$E$2:$E$9999,'QUALIFIED EFH'!ET$5))</f>
        <v>0</v>
      </c>
      <c r="EU69" s="476">
        <f>IF(EU$2&lt;&gt;"",IF($C69&lt;&gt;"TBA",EU$2/114,0),SUMIFS('HOURS&amp;CYCLES INPUT'!$F$2:$F$9999,'HOURS&amp;CYCLES INPUT'!$C$2:$C$9999,'QUALIFIED EFH'!$C69,'HOURS&amp;CYCLES INPUT'!$D$2:$D$9999,'QUALIFIED EFH'!EU$4,'HOURS&amp;CYCLES INPUT'!$E$2:$E$9999,'QUALIFIED EFH'!EU$5))</f>
        <v>0</v>
      </c>
      <c r="EV69" s="476">
        <f>IF(EV$2&lt;&gt;"",IF($C69&lt;&gt;"TBA",EV$2/114,0),SUMIFS('HOURS&amp;CYCLES INPUT'!$F$2:$F$9999,'HOURS&amp;CYCLES INPUT'!$C$2:$C$9999,'QUALIFIED EFH'!$C69,'HOURS&amp;CYCLES INPUT'!$D$2:$D$9999,'QUALIFIED EFH'!EV$4,'HOURS&amp;CYCLES INPUT'!$E$2:$E$9999,'QUALIFIED EFH'!EV$5))</f>
        <v>0</v>
      </c>
      <c r="EW69" s="476">
        <f>IF(EW$2&lt;&gt;"",IF($C69&lt;&gt;"TBA",EW$2/114,0),SUMIFS('HOURS&amp;CYCLES INPUT'!$F$2:$F$9999,'HOURS&amp;CYCLES INPUT'!$C$2:$C$9999,'QUALIFIED EFH'!$C69,'HOURS&amp;CYCLES INPUT'!$D$2:$D$9999,'QUALIFIED EFH'!EW$4,'HOURS&amp;CYCLES INPUT'!$E$2:$E$9999,'QUALIFIED EFH'!EW$5))</f>
        <v>0</v>
      </c>
      <c r="EX69" s="476">
        <f>IF(EX$2&lt;&gt;"",IF($C69&lt;&gt;"TBA",EX$2/114,0),SUMIFS('HOURS&amp;CYCLES INPUT'!$F$2:$F$9999,'HOURS&amp;CYCLES INPUT'!$C$2:$C$9999,'QUALIFIED EFH'!$C69,'HOURS&amp;CYCLES INPUT'!$D$2:$D$9999,'QUALIFIED EFH'!EX$4,'HOURS&amp;CYCLES INPUT'!$E$2:$E$9999,'QUALIFIED EFH'!EX$5))</f>
        <v>0</v>
      </c>
      <c r="EY69" s="476">
        <f>IF(EY$2&lt;&gt;"",IF($C69&lt;&gt;"TBA",EY$2/114,0),SUMIFS('HOURS&amp;CYCLES INPUT'!$F$2:$F$9999,'HOURS&amp;CYCLES INPUT'!$C$2:$C$9999,'QUALIFIED EFH'!$C69,'HOURS&amp;CYCLES INPUT'!$D$2:$D$9999,'QUALIFIED EFH'!EY$4,'HOURS&amp;CYCLES INPUT'!$E$2:$E$9999,'QUALIFIED EFH'!EY$5))</f>
        <v>0</v>
      </c>
      <c r="EZ69" s="476">
        <f>IF(EZ$2&lt;&gt;"",IF($C69&lt;&gt;"TBA",EZ$2/114,0),SUMIFS('HOURS&amp;CYCLES INPUT'!$F$2:$F$9999,'HOURS&amp;CYCLES INPUT'!$C$2:$C$9999,'QUALIFIED EFH'!$C69,'HOURS&amp;CYCLES INPUT'!$D$2:$D$9999,'QUALIFIED EFH'!EZ$4,'HOURS&amp;CYCLES INPUT'!$E$2:$E$9999,'QUALIFIED EFH'!EZ$5))</f>
        <v>0</v>
      </c>
      <c r="FA69" s="476">
        <f>IF(FA$2&lt;&gt;"",IF($C69&lt;&gt;"TBA",FA$2/114,0),SUMIFS('HOURS&amp;CYCLES INPUT'!$F$2:$F$9999,'HOURS&amp;CYCLES INPUT'!$C$2:$C$9999,'QUALIFIED EFH'!$C69,'HOURS&amp;CYCLES INPUT'!$D$2:$D$9999,'QUALIFIED EFH'!FA$4,'HOURS&amp;CYCLES INPUT'!$E$2:$E$9999,'QUALIFIED EFH'!FA$5))</f>
        <v>0</v>
      </c>
      <c r="FB69" s="476">
        <f>IF(FB$2&lt;&gt;"",IF($C69&lt;&gt;"TBA",FB$2/114,0),SUMIFS('HOURS&amp;CYCLES INPUT'!$F$2:$F$9999,'HOURS&amp;CYCLES INPUT'!$C$2:$C$9999,'QUALIFIED EFH'!$C69,'HOURS&amp;CYCLES INPUT'!$D$2:$D$9999,'QUALIFIED EFH'!FB$4,'HOURS&amp;CYCLES INPUT'!$E$2:$E$9999,'QUALIFIED EFH'!FB$5))</f>
        <v>0</v>
      </c>
      <c r="FC69" s="476">
        <f>IF(FC$2&lt;&gt;"",IF($C69&lt;&gt;"TBA",FC$2/114,0),SUMIFS('HOURS&amp;CYCLES INPUT'!$F$2:$F$9999,'HOURS&amp;CYCLES INPUT'!$C$2:$C$9999,'QUALIFIED EFH'!$C69,'HOURS&amp;CYCLES INPUT'!$D$2:$D$9999,'QUALIFIED EFH'!FC$4,'HOURS&amp;CYCLES INPUT'!$E$2:$E$9999,'QUALIFIED EFH'!FC$5))</f>
        <v>0</v>
      </c>
      <c r="FD69" s="476">
        <f>IF(FD$2&lt;&gt;"",IF($C69&lt;&gt;"TBA",FD$2/114,0),SUMIFS('HOURS&amp;CYCLES INPUT'!$F$2:$F$9999,'HOURS&amp;CYCLES INPUT'!$C$2:$C$9999,'QUALIFIED EFH'!$C69,'HOURS&amp;CYCLES INPUT'!$D$2:$D$9999,'QUALIFIED EFH'!FD$4,'HOURS&amp;CYCLES INPUT'!$E$2:$E$9999,'QUALIFIED EFH'!FD$5))</f>
        <v>0</v>
      </c>
      <c r="FE69" s="476">
        <f>IF(FE$2&lt;&gt;"",IF($C69&lt;&gt;"TBA",FE$2/114,0),SUMIFS('HOURS&amp;CYCLES INPUT'!$F$2:$F$9999,'HOURS&amp;CYCLES INPUT'!$C$2:$C$9999,'QUALIFIED EFH'!$C69,'HOURS&amp;CYCLES INPUT'!$D$2:$D$9999,'QUALIFIED EFH'!FE$4,'HOURS&amp;CYCLES INPUT'!$E$2:$E$9999,'QUALIFIED EFH'!FE$5))</f>
        <v>0</v>
      </c>
      <c r="FF69" s="476">
        <f>IF(FF$2&lt;&gt;"",IF($C69&lt;&gt;"TBA",FF$2/114,0),SUMIFS('HOURS&amp;CYCLES INPUT'!$F$2:$F$9999,'HOURS&amp;CYCLES INPUT'!$C$2:$C$9999,'QUALIFIED EFH'!$C69,'HOURS&amp;CYCLES INPUT'!$D$2:$D$9999,'QUALIFIED EFH'!FF$4,'HOURS&amp;CYCLES INPUT'!$E$2:$E$9999,'QUALIFIED EFH'!FF$5))</f>
        <v>0</v>
      </c>
      <c r="FG69" s="476">
        <f>IF(FG$2&lt;&gt;"",IF($C69&lt;&gt;"TBA",FG$2/114,0),SUMIFS('HOURS&amp;CYCLES INPUT'!$F$2:$F$9999,'HOURS&amp;CYCLES INPUT'!$C$2:$C$9999,'QUALIFIED EFH'!$C69,'HOURS&amp;CYCLES INPUT'!$D$2:$D$9999,'QUALIFIED EFH'!FG$4,'HOURS&amp;CYCLES INPUT'!$E$2:$E$9999,'QUALIFIED EFH'!FG$5))</f>
        <v>0</v>
      </c>
      <c r="FH69" s="476">
        <f>IF(FH$2&lt;&gt;"",IF($C69&lt;&gt;"TBA",FH$2/114,0),SUMIFS('HOURS&amp;CYCLES INPUT'!$F$2:$F$9999,'HOURS&amp;CYCLES INPUT'!$C$2:$C$9999,'QUALIFIED EFH'!$C69,'HOURS&amp;CYCLES INPUT'!$D$2:$D$9999,'QUALIFIED EFH'!FH$4,'HOURS&amp;CYCLES INPUT'!$E$2:$E$9999,'QUALIFIED EFH'!FH$5))</f>
        <v>0</v>
      </c>
      <c r="FI69" s="476">
        <f>IF(FI$2&lt;&gt;"",IF($C69&lt;&gt;"TBA",FI$2/114,0),SUMIFS('HOURS&amp;CYCLES INPUT'!$F$2:$F$9999,'HOURS&amp;CYCLES INPUT'!$C$2:$C$9999,'QUALIFIED EFH'!$C69,'HOURS&amp;CYCLES INPUT'!$D$2:$D$9999,'QUALIFIED EFH'!FI$4,'HOURS&amp;CYCLES INPUT'!$E$2:$E$9999,'QUALIFIED EFH'!FI$5))</f>
        <v>0</v>
      </c>
      <c r="FJ69" s="476">
        <f>IF(FJ$2&lt;&gt;"",IF($C69&lt;&gt;"TBA",FJ$2/114,0),SUMIFS('HOURS&amp;CYCLES INPUT'!$F$2:$F$9999,'HOURS&amp;CYCLES INPUT'!$C$2:$C$9999,'QUALIFIED EFH'!$C69,'HOURS&amp;CYCLES INPUT'!$D$2:$D$9999,'QUALIFIED EFH'!FJ$4,'HOURS&amp;CYCLES INPUT'!$E$2:$E$9999,'QUALIFIED EFH'!FJ$5))</f>
        <v>0</v>
      </c>
      <c r="FK69" s="476">
        <f>IF(FK$2&lt;&gt;"",IF($C69&lt;&gt;"TBA",FK$2/114,0),SUMIFS('HOURS&amp;CYCLES INPUT'!$F$2:$F$9999,'HOURS&amp;CYCLES INPUT'!$C$2:$C$9999,'QUALIFIED EFH'!$C69,'HOURS&amp;CYCLES INPUT'!$D$2:$D$9999,'QUALIFIED EFH'!FK$4,'HOURS&amp;CYCLES INPUT'!$E$2:$E$9999,'QUALIFIED EFH'!FK$5))</f>
        <v>0</v>
      </c>
      <c r="FL69" s="476">
        <f>IF(FL$2&lt;&gt;"",IF($C69&lt;&gt;"TBA",FL$2/114,0),SUMIFS('HOURS&amp;CYCLES INPUT'!$F$2:$F$9999,'HOURS&amp;CYCLES INPUT'!$C$2:$C$9999,'QUALIFIED EFH'!$C69,'HOURS&amp;CYCLES INPUT'!$D$2:$D$9999,'QUALIFIED EFH'!FL$4,'HOURS&amp;CYCLES INPUT'!$E$2:$E$9999,'QUALIFIED EFH'!FL$5))</f>
        <v>0</v>
      </c>
      <c r="FM69" s="476">
        <f>IF(FM$2&lt;&gt;"",IF($C69&lt;&gt;"TBA",FM$2/114,0),SUMIFS('HOURS&amp;CYCLES INPUT'!$F$2:$F$9999,'HOURS&amp;CYCLES INPUT'!$C$2:$C$9999,'QUALIFIED EFH'!$C69,'HOURS&amp;CYCLES INPUT'!$D$2:$D$9999,'QUALIFIED EFH'!FM$4,'HOURS&amp;CYCLES INPUT'!$E$2:$E$9999,'QUALIFIED EFH'!FM$5))</f>
        <v>0</v>
      </c>
      <c r="FN69" s="476">
        <f>IF(FN$2&lt;&gt;"",IF($C69&lt;&gt;"TBA",FN$2/114,0),SUMIFS('HOURS&amp;CYCLES INPUT'!$F$2:$F$9999,'HOURS&amp;CYCLES INPUT'!$C$2:$C$9999,'QUALIFIED EFH'!$C69,'HOURS&amp;CYCLES INPUT'!$D$2:$D$9999,'QUALIFIED EFH'!FN$4,'HOURS&amp;CYCLES INPUT'!$E$2:$E$9999,'QUALIFIED EFH'!FN$5))</f>
        <v>0</v>
      </c>
      <c r="FO69" s="476">
        <f>IF(FO$2&lt;&gt;"",IF($C69&lt;&gt;"TBA",FO$2/114,0),SUMIFS('HOURS&amp;CYCLES INPUT'!$F$2:$F$9999,'HOURS&amp;CYCLES INPUT'!$C$2:$C$9999,'QUALIFIED EFH'!$C69,'HOURS&amp;CYCLES INPUT'!$D$2:$D$9999,'QUALIFIED EFH'!FO$4,'HOURS&amp;CYCLES INPUT'!$E$2:$E$9999,'QUALIFIED EFH'!FO$5))</f>
        <v>0</v>
      </c>
      <c r="FP69" s="476">
        <f>IF(FP$2&lt;&gt;"",IF($C69&lt;&gt;"TBA",FP$2/114,0),SUMIFS('HOURS&amp;CYCLES INPUT'!$F$2:$F$9999,'HOURS&amp;CYCLES INPUT'!$C$2:$C$9999,'QUALIFIED EFH'!$C69,'HOURS&amp;CYCLES INPUT'!$D$2:$D$9999,'QUALIFIED EFH'!FP$4,'HOURS&amp;CYCLES INPUT'!$E$2:$E$9999,'QUALIFIED EFH'!FP$5))</f>
        <v>0</v>
      </c>
      <c r="FQ69" s="476">
        <f>IF(FQ$2&lt;&gt;"",IF($C69&lt;&gt;"TBA",FQ$2/114,0),SUMIFS('HOURS&amp;CYCLES INPUT'!$F$2:$F$9999,'HOURS&amp;CYCLES INPUT'!$C$2:$C$9999,'QUALIFIED EFH'!$C69,'HOURS&amp;CYCLES INPUT'!$D$2:$D$9999,'QUALIFIED EFH'!FQ$4,'HOURS&amp;CYCLES INPUT'!$E$2:$E$9999,'QUALIFIED EFH'!FQ$5))</f>
        <v>0</v>
      </c>
      <c r="FR69" s="476">
        <f>IF(FR$2&lt;&gt;"",IF($C69&lt;&gt;"TBA",FR$2/114,0),SUMIFS('HOURS&amp;CYCLES INPUT'!$F$2:$F$9999,'HOURS&amp;CYCLES INPUT'!$C$2:$C$9999,'QUALIFIED EFH'!$C69,'HOURS&amp;CYCLES INPUT'!$D$2:$D$9999,'QUALIFIED EFH'!FR$4,'HOURS&amp;CYCLES INPUT'!$E$2:$E$9999,'QUALIFIED EFH'!FR$5))</f>
        <v>0</v>
      </c>
      <c r="FS69" s="476">
        <f>IF(FS$2&lt;&gt;"",IF($C69&lt;&gt;"TBA",FS$2/114,0),SUMIFS('HOURS&amp;CYCLES INPUT'!$F$2:$F$9999,'HOURS&amp;CYCLES INPUT'!$C$2:$C$9999,'QUALIFIED EFH'!$C69,'HOURS&amp;CYCLES INPUT'!$D$2:$D$9999,'QUALIFIED EFH'!FS$4,'HOURS&amp;CYCLES INPUT'!$E$2:$E$9999,'QUALIFIED EFH'!FS$5))</f>
        <v>0</v>
      </c>
      <c r="FT69" s="476">
        <f>IF(FT$2&lt;&gt;"",IF($C69&lt;&gt;"TBA",FT$2/114,0),SUMIFS('HOURS&amp;CYCLES INPUT'!$F$2:$F$9999,'HOURS&amp;CYCLES INPUT'!$C$2:$C$9999,'QUALIFIED EFH'!$C69,'HOURS&amp;CYCLES INPUT'!$D$2:$D$9999,'QUALIFIED EFH'!FT$4,'HOURS&amp;CYCLES INPUT'!$E$2:$E$9999,'QUALIFIED EFH'!FT$5))</f>
        <v>0</v>
      </c>
      <c r="FU69" s="476">
        <f>IF(FU$2&lt;&gt;"",IF($C69&lt;&gt;"TBA",FU$2/114,0),SUMIFS('HOURS&amp;CYCLES INPUT'!$F$2:$F$9999,'HOURS&amp;CYCLES INPUT'!$C$2:$C$9999,'QUALIFIED EFH'!$C69,'HOURS&amp;CYCLES INPUT'!$D$2:$D$9999,'QUALIFIED EFH'!FU$4,'HOURS&amp;CYCLES INPUT'!$E$2:$E$9999,'QUALIFIED EFH'!FU$5))</f>
        <v>0</v>
      </c>
      <c r="FV69" s="476">
        <f>IF(FV$2&lt;&gt;"",IF($C69&lt;&gt;"TBA",FV$2/114,0),SUMIFS('HOURS&amp;CYCLES INPUT'!$F$2:$F$9999,'HOURS&amp;CYCLES INPUT'!$C$2:$C$9999,'QUALIFIED EFH'!$C69,'HOURS&amp;CYCLES INPUT'!$D$2:$D$9999,'QUALIFIED EFH'!FV$4,'HOURS&amp;CYCLES INPUT'!$E$2:$E$9999,'QUALIFIED EFH'!FV$5))</f>
        <v>0</v>
      </c>
      <c r="FW69" s="476">
        <f>IF(FW$2&lt;&gt;"",IF($C69&lt;&gt;"TBA",FW$2/114,0),SUMIFS('HOURS&amp;CYCLES INPUT'!$F$2:$F$9999,'HOURS&amp;CYCLES INPUT'!$C$2:$C$9999,'QUALIFIED EFH'!$C69,'HOURS&amp;CYCLES INPUT'!$D$2:$D$9999,'QUALIFIED EFH'!FW$4,'HOURS&amp;CYCLES INPUT'!$E$2:$E$9999,'QUALIFIED EFH'!FW$5))</f>
        <v>0</v>
      </c>
      <c r="FX69" s="476">
        <f>IF(FX$2&lt;&gt;"",IF($C69&lt;&gt;"TBA",FX$2/114,0),SUMIFS('HOURS&amp;CYCLES INPUT'!$F$2:$F$9999,'HOURS&amp;CYCLES INPUT'!$C$2:$C$9999,'QUALIFIED EFH'!$C69,'HOURS&amp;CYCLES INPUT'!$D$2:$D$9999,'QUALIFIED EFH'!FX$4,'HOURS&amp;CYCLES INPUT'!$E$2:$E$9999,'QUALIFIED EFH'!FX$5))</f>
        <v>0</v>
      </c>
      <c r="FY69" s="476">
        <f>IF(FY$2&lt;&gt;"",IF($C69&lt;&gt;"TBA",FY$2/114,0),SUMIFS('HOURS&amp;CYCLES INPUT'!$F$2:$F$9999,'HOURS&amp;CYCLES INPUT'!$C$2:$C$9999,'QUALIFIED EFH'!$C69,'HOURS&amp;CYCLES INPUT'!$D$2:$D$9999,'QUALIFIED EFH'!FY$4,'HOURS&amp;CYCLES INPUT'!$E$2:$E$9999,'QUALIFIED EFH'!FY$5))</f>
        <v>0</v>
      </c>
      <c r="FZ69" s="476">
        <f>IF(FZ$2&lt;&gt;"",IF($C69&lt;&gt;"TBA",FZ$2/114,0),SUMIFS('HOURS&amp;CYCLES INPUT'!$F$2:$F$9999,'HOURS&amp;CYCLES INPUT'!$C$2:$C$9999,'QUALIFIED EFH'!$C69,'HOURS&amp;CYCLES INPUT'!$D$2:$D$9999,'QUALIFIED EFH'!FZ$4,'HOURS&amp;CYCLES INPUT'!$E$2:$E$9999,'QUALIFIED EFH'!FZ$5))</f>
        <v>0</v>
      </c>
      <c r="GA69" s="476">
        <f>IF(GA$2&lt;&gt;"",IF($C69&lt;&gt;"TBA",GA$2/114,0),SUMIFS('HOURS&amp;CYCLES INPUT'!$F$2:$F$9999,'HOURS&amp;CYCLES INPUT'!$C$2:$C$9999,'QUALIFIED EFH'!$C69,'HOURS&amp;CYCLES INPUT'!$D$2:$D$9999,'QUALIFIED EFH'!GA$4,'HOURS&amp;CYCLES INPUT'!$E$2:$E$9999,'QUALIFIED EFH'!GA$5))</f>
        <v>0</v>
      </c>
      <c r="GB69" s="476">
        <f>IF(GB$2&lt;&gt;"",IF($C69&lt;&gt;"TBA",GB$2/114,0),SUMIFS('HOURS&amp;CYCLES INPUT'!$F$2:$F$9999,'HOURS&amp;CYCLES INPUT'!$C$2:$C$9999,'QUALIFIED EFH'!$C69,'HOURS&amp;CYCLES INPUT'!$D$2:$D$9999,'QUALIFIED EFH'!GB$4,'HOURS&amp;CYCLES INPUT'!$E$2:$E$9999,'QUALIFIED EFH'!GB$5))</f>
        <v>0</v>
      </c>
    </row>
    <row r="70" spans="3:184" x14ac:dyDescent="0.35">
      <c r="C70" s="472">
        <f>'QUALIFIED ENGINES'!D71</f>
        <v>91547</v>
      </c>
      <c r="D70" s="476">
        <f>IF(D$2&lt;&gt;"",IF($C70&lt;&gt;"TBA",D$2/114,0),SUMIFS('HOURS&amp;CYCLES INPUT'!$F$2:$F$9999,'HOURS&amp;CYCLES INPUT'!$C$2:$C$9999,'QUALIFIED EFH'!$C70,'HOURS&amp;CYCLES INPUT'!$D$2:$D$9999,'QUALIFIED EFH'!D$4,'HOURS&amp;CYCLES INPUT'!$E$2:$E$9999,'QUALIFIED EFH'!D$5))</f>
        <v>0</v>
      </c>
      <c r="E70" s="476">
        <f>IF(E$2&lt;&gt;"",IF($C70&lt;&gt;"TBA",E$2/114,0),SUMIFS('HOURS&amp;CYCLES INPUT'!$F$2:$F$9999,'HOURS&amp;CYCLES INPUT'!$C$2:$C$9999,'QUALIFIED EFH'!$C70,'HOURS&amp;CYCLES INPUT'!$D$2:$D$9999,'QUALIFIED EFH'!E$4,'HOURS&amp;CYCLES INPUT'!$E$2:$E$9999,'QUALIFIED EFH'!E$5))</f>
        <v>0</v>
      </c>
      <c r="F70" s="476">
        <f>IF(F$2&lt;&gt;"",IF($C70&lt;&gt;"TBA",F$2/114,0),SUMIFS('HOURS&amp;CYCLES INPUT'!$F$2:$F$9999,'HOURS&amp;CYCLES INPUT'!$C$2:$C$9999,'QUALIFIED EFH'!$C70,'HOURS&amp;CYCLES INPUT'!$D$2:$D$9999,'QUALIFIED EFH'!F$4,'HOURS&amp;CYCLES INPUT'!$E$2:$E$9999,'QUALIFIED EFH'!F$5))</f>
        <v>0</v>
      </c>
      <c r="G70" s="476">
        <f>IF(G$2&lt;&gt;"",IF($C70&lt;&gt;"TBA",G$2/114,0),SUMIFS('HOURS&amp;CYCLES INPUT'!$F$2:$F$9999,'HOURS&amp;CYCLES INPUT'!$C$2:$C$9999,'QUALIFIED EFH'!$C70,'HOURS&amp;CYCLES INPUT'!$D$2:$D$9999,'QUALIFIED EFH'!G$4,'HOURS&amp;CYCLES INPUT'!$E$2:$E$9999,'QUALIFIED EFH'!G$5))</f>
        <v>0</v>
      </c>
      <c r="H70" s="476">
        <f>IF(H$2&lt;&gt;"",IF($C70&lt;&gt;"TBA",H$2/114,0),SUMIFS('HOURS&amp;CYCLES INPUT'!$F$2:$F$9999,'HOURS&amp;CYCLES INPUT'!$C$2:$C$9999,'QUALIFIED EFH'!$C70,'HOURS&amp;CYCLES INPUT'!$D$2:$D$9999,'QUALIFIED EFH'!H$4,'HOURS&amp;CYCLES INPUT'!$E$2:$E$9999,'QUALIFIED EFH'!H$5))</f>
        <v>0</v>
      </c>
      <c r="I70" s="476">
        <f>IF(I$2&lt;&gt;"",IF($C70&lt;&gt;"TBA",I$2/114,0),SUMIFS('HOURS&amp;CYCLES INPUT'!$F$2:$F$9999,'HOURS&amp;CYCLES INPUT'!$C$2:$C$9999,'QUALIFIED EFH'!$C70,'HOURS&amp;CYCLES INPUT'!$D$2:$D$9999,'QUALIFIED EFH'!I$4,'HOURS&amp;CYCLES INPUT'!$E$2:$E$9999,'QUALIFIED EFH'!I$5))</f>
        <v>0</v>
      </c>
      <c r="J70" s="476">
        <f>IF(J$2&lt;&gt;"",IF($C70&lt;&gt;"TBA",J$2/114,0),SUMIFS('HOURS&amp;CYCLES INPUT'!$F$2:$F$9999,'HOURS&amp;CYCLES INPUT'!$C$2:$C$9999,'QUALIFIED EFH'!$C70,'HOURS&amp;CYCLES INPUT'!$D$2:$D$9999,'QUALIFIED EFH'!J$4,'HOURS&amp;CYCLES INPUT'!$E$2:$E$9999,'QUALIFIED EFH'!J$5))</f>
        <v>0</v>
      </c>
      <c r="K70" s="476">
        <f>IF(K$2&lt;&gt;"",IF($C70&lt;&gt;"TBA",K$2/114,0),SUMIFS('HOURS&amp;CYCLES INPUT'!$F$2:$F$9999,'HOURS&amp;CYCLES INPUT'!$C$2:$C$9999,'QUALIFIED EFH'!$C70,'HOURS&amp;CYCLES INPUT'!$D$2:$D$9999,'QUALIFIED EFH'!K$4,'HOURS&amp;CYCLES INPUT'!$E$2:$E$9999,'QUALIFIED EFH'!K$5))</f>
        <v>0</v>
      </c>
      <c r="L70" s="476">
        <f>IF(L$2&lt;&gt;"",IF($C70&lt;&gt;"TBA",L$2/114,0),SUMIFS('HOURS&amp;CYCLES INPUT'!$F$2:$F$9999,'HOURS&amp;CYCLES INPUT'!$C$2:$C$9999,'QUALIFIED EFH'!$C70,'HOURS&amp;CYCLES INPUT'!$D$2:$D$9999,'QUALIFIED EFH'!L$4,'HOURS&amp;CYCLES INPUT'!$E$2:$E$9999,'QUALIFIED EFH'!L$5))</f>
        <v>0</v>
      </c>
      <c r="M70" s="476">
        <f>IF(M$2&lt;&gt;"",IF($C70&lt;&gt;"TBA",M$2/114,0),SUMIFS('HOURS&amp;CYCLES INPUT'!$F$2:$F$9999,'HOURS&amp;CYCLES INPUT'!$C$2:$C$9999,'QUALIFIED EFH'!$C70,'HOURS&amp;CYCLES INPUT'!$D$2:$D$9999,'QUALIFIED EFH'!M$4,'HOURS&amp;CYCLES INPUT'!$E$2:$E$9999,'QUALIFIED EFH'!M$5))</f>
        <v>0</v>
      </c>
      <c r="N70" s="476">
        <f>IF(N$2&lt;&gt;"",IF($C70&lt;&gt;"TBA",N$2/114,0),SUMIFS('HOURS&amp;CYCLES INPUT'!$F$2:$F$9999,'HOURS&amp;CYCLES INPUT'!$C$2:$C$9999,'QUALIFIED EFH'!$C70,'HOURS&amp;CYCLES INPUT'!$D$2:$D$9999,'QUALIFIED EFH'!N$4,'HOURS&amp;CYCLES INPUT'!$E$2:$E$9999,'QUALIFIED EFH'!N$5))</f>
        <v>0</v>
      </c>
      <c r="O70" s="476">
        <f>IF(O$2&lt;&gt;"",IF($C70&lt;&gt;"TBA",O$2/114,0),SUMIFS('HOURS&amp;CYCLES INPUT'!$F$2:$F$9999,'HOURS&amp;CYCLES INPUT'!$C$2:$C$9999,'QUALIFIED EFH'!$C70,'HOURS&amp;CYCLES INPUT'!$D$2:$D$9999,'QUALIFIED EFH'!O$4,'HOURS&amp;CYCLES INPUT'!$E$2:$E$9999,'QUALIFIED EFH'!O$5))</f>
        <v>0</v>
      </c>
      <c r="P70" s="476">
        <f>IF(P$2&lt;&gt;"",IF($C70&lt;&gt;"TBA",P$2/114,0),SUMIFS('HOURS&amp;CYCLES INPUT'!$F$2:$F$9999,'HOURS&amp;CYCLES INPUT'!$C$2:$C$9999,'QUALIFIED EFH'!$C70,'HOURS&amp;CYCLES INPUT'!$D$2:$D$9999,'QUALIFIED EFH'!P$4,'HOURS&amp;CYCLES INPUT'!$E$2:$E$9999,'QUALIFIED EFH'!P$5))</f>
        <v>0</v>
      </c>
      <c r="Q70" s="476">
        <f>IF(Q$2&lt;&gt;"",IF($C70&lt;&gt;"TBA",Q$2/114,0),SUMIFS('HOURS&amp;CYCLES INPUT'!$F$2:$F$9999,'HOURS&amp;CYCLES INPUT'!$C$2:$C$9999,'QUALIFIED EFH'!$C70,'HOURS&amp;CYCLES INPUT'!$D$2:$D$9999,'QUALIFIED EFH'!Q$4,'HOURS&amp;CYCLES INPUT'!$E$2:$E$9999,'QUALIFIED EFH'!Q$5))</f>
        <v>0</v>
      </c>
      <c r="R70" s="476">
        <f>IF(R$1&lt;&gt;"",IF($C70&lt;&gt;"TBA",R$1/114,0),SUMIFS('HOURS&amp;CYCLES INPUT'!$F$2:$F$9999,'HOURS&amp;CYCLES INPUT'!$C$2:$C$9999,'QUALIFIED EFH'!$C70,'HOURS&amp;CYCLES INPUT'!$D$2:$D$9999,'QUALIFIED EFH'!R$4,'HOURS&amp;CYCLES INPUT'!$E$2:$E$9999,'QUALIFIED EFH'!R$5))</f>
        <v>0</v>
      </c>
      <c r="S70" s="476">
        <f>IF(S$2&lt;&gt;"",IF($C70&lt;&gt;"TBA",S$2/114,0),SUMIFS('HOURS&amp;CYCLES INPUT'!$F$2:$F$9999,'HOURS&amp;CYCLES INPUT'!$C$2:$C$9999,'QUALIFIED EFH'!$C70,'HOURS&amp;CYCLES INPUT'!$D$2:$D$9999,'QUALIFIED EFH'!S$4,'HOURS&amp;CYCLES INPUT'!$E$2:$E$9999,'QUALIFIED EFH'!S$5))</f>
        <v>0</v>
      </c>
      <c r="T70" s="476">
        <f>IF(T$2&lt;&gt;"",IF($C70&lt;&gt;"TBA",T$2/114,0),SUMIFS('HOURS&amp;CYCLES INPUT'!$F$2:$F$9999,'HOURS&amp;CYCLES INPUT'!$C$2:$C$9999,'QUALIFIED EFH'!$C70,'HOURS&amp;CYCLES INPUT'!$D$2:$D$9999,'QUALIFIED EFH'!T$4,'HOURS&amp;CYCLES INPUT'!$E$2:$E$9999,'QUALIFIED EFH'!T$5))</f>
        <v>0</v>
      </c>
      <c r="U70" s="476">
        <f>IF(U$2&lt;&gt;"",IF($C70&lt;&gt;"TBA",U$2/114,0),SUMIFS('HOURS&amp;CYCLES INPUT'!$F$2:$F$9999,'HOURS&amp;CYCLES INPUT'!$C$2:$C$9999,'QUALIFIED EFH'!$C70,'HOURS&amp;CYCLES INPUT'!$D$2:$D$9999,'QUALIFIED EFH'!U$4,'HOURS&amp;CYCLES INPUT'!$E$2:$E$9999,'QUALIFIED EFH'!U$5))</f>
        <v>0</v>
      </c>
      <c r="V70" s="476">
        <f>IF(V$2&lt;&gt;"",IF($C70&lt;&gt;"TBA",V$2/114,0),SUMIFS('HOURS&amp;CYCLES INPUT'!$F$2:$F$9999,'HOURS&amp;CYCLES INPUT'!$C$2:$C$9999,'QUALIFIED EFH'!$C70,'HOURS&amp;CYCLES INPUT'!$D$2:$D$9999,'QUALIFIED EFH'!V$4,'HOURS&amp;CYCLES INPUT'!$E$2:$E$9999,'QUALIFIED EFH'!V$5))</f>
        <v>0</v>
      </c>
      <c r="W70" s="476">
        <f>IF(W$2&lt;&gt;"",IF($C70&lt;&gt;"TBA",W$2/114,0),SUMIFS('HOURS&amp;CYCLES INPUT'!$F$2:$F$9999,'HOURS&amp;CYCLES INPUT'!$C$2:$C$9999,'QUALIFIED EFH'!$C70,'HOURS&amp;CYCLES INPUT'!$D$2:$D$9999,'QUALIFIED EFH'!W$4,'HOURS&amp;CYCLES INPUT'!$E$2:$E$9999,'QUALIFIED EFH'!W$5))</f>
        <v>0</v>
      </c>
      <c r="X70" s="476">
        <f>IF(X$2&lt;&gt;"",IF($C70&lt;&gt;"TBA",X$2/114,0),SUMIFS('HOURS&amp;CYCLES INPUT'!$F$2:$F$9999,'HOURS&amp;CYCLES INPUT'!$C$2:$C$9999,'QUALIFIED EFH'!$C70,'HOURS&amp;CYCLES INPUT'!$D$2:$D$9999,'QUALIFIED EFH'!X$4,'HOURS&amp;CYCLES INPUT'!$E$2:$E$9999,'QUALIFIED EFH'!X$5))</f>
        <v>0</v>
      </c>
      <c r="Y70" s="476">
        <f>IF(Y$2&lt;&gt;"",IF($C70&lt;&gt;"TBA",Y$2/114,0),SUMIFS('HOURS&amp;CYCLES INPUT'!$F$2:$F$9999,'HOURS&amp;CYCLES INPUT'!$C$2:$C$9999,'QUALIFIED EFH'!$C70,'HOURS&amp;CYCLES INPUT'!$D$2:$D$9999,'QUALIFIED EFH'!Y$4,'HOURS&amp;CYCLES INPUT'!$E$2:$E$9999,'QUALIFIED EFH'!Y$5))</f>
        <v>0</v>
      </c>
      <c r="Z70" s="476">
        <f>IF(Z$2&lt;&gt;"",IF($C70&lt;&gt;"TBA",Z$2/114,0),SUMIFS('HOURS&amp;CYCLES INPUT'!$F$2:$F$9999,'HOURS&amp;CYCLES INPUT'!$C$2:$C$9999,'QUALIFIED EFH'!$C70,'HOURS&amp;CYCLES INPUT'!$D$2:$D$9999,'QUALIFIED EFH'!Z$4,'HOURS&amp;CYCLES INPUT'!$E$2:$E$9999,'QUALIFIED EFH'!Z$5))</f>
        <v>0</v>
      </c>
      <c r="AA70" s="476">
        <f>IF(AA$2&lt;&gt;"",IF($C70&lt;&gt;"TBA",AA$2/114,0),SUMIFS('HOURS&amp;CYCLES INPUT'!$F$2:$F$9999,'HOURS&amp;CYCLES INPUT'!$C$2:$C$9999,'QUALIFIED EFH'!$C70,'HOURS&amp;CYCLES INPUT'!$D$2:$D$9999,'QUALIFIED EFH'!AA$4,'HOURS&amp;CYCLES INPUT'!$E$2:$E$9999,'QUALIFIED EFH'!AA$5))</f>
        <v>36.28</v>
      </c>
      <c r="AB70" s="476">
        <f>IF(AB$2&lt;&gt;"",IF($C70&lt;&gt;"TBA",AB$2/114,0),SUMIFS('HOURS&amp;CYCLES INPUT'!$F$2:$F$9999,'HOURS&amp;CYCLES INPUT'!$C$2:$C$9999,'QUALIFIED EFH'!$C70,'HOURS&amp;CYCLES INPUT'!$D$2:$D$9999,'QUALIFIED EFH'!AB$4,'HOURS&amp;CYCLES INPUT'!$E$2:$E$9999,'QUALIFIED EFH'!AB$5))</f>
        <v>374.93</v>
      </c>
      <c r="AC70" s="476">
        <f>IF(AC$2&lt;&gt;"",IF($C70&lt;&gt;"TBA",AC$2/114,0),SUMIFS('HOURS&amp;CYCLES INPUT'!$F$2:$F$9999,'HOURS&amp;CYCLES INPUT'!$C$2:$C$9999,'QUALIFIED EFH'!$C70,'HOURS&amp;CYCLES INPUT'!$D$2:$D$9999,'QUALIFIED EFH'!AC$4,'HOURS&amp;CYCLES INPUT'!$E$2:$E$9999,'QUALIFIED EFH'!AC$5))</f>
        <v>374.92</v>
      </c>
      <c r="AD70" s="476">
        <f>IF(AD$2&lt;&gt;"",IF($C70&lt;&gt;"TBA",AD$2/114,0),SUMIFS('HOURS&amp;CYCLES INPUT'!$F$2:$F$9999,'HOURS&amp;CYCLES INPUT'!$C$2:$C$9999,'QUALIFIED EFH'!$C70,'HOURS&amp;CYCLES INPUT'!$D$2:$D$9999,'QUALIFIED EFH'!AD$4,'HOURS&amp;CYCLES INPUT'!$E$2:$E$9999,'QUALIFIED EFH'!AD$5))</f>
        <v>371.94</v>
      </c>
      <c r="AE70" s="476">
        <f>IF(AE$2&lt;&gt;"",IF($C70&lt;&gt;"TBA",AE$2/114,0),SUMIFS('HOURS&amp;CYCLES INPUT'!$F$2:$F$9999,'HOURS&amp;CYCLES INPUT'!$C$2:$C$9999,'QUALIFIED EFH'!$C70,'HOURS&amp;CYCLES INPUT'!$D$2:$D$9999,'QUALIFIED EFH'!AE$4,'HOURS&amp;CYCLES INPUT'!$E$2:$E$9999,'QUALIFIED EFH'!AE$5))</f>
        <v>447.4</v>
      </c>
      <c r="AF70" s="476">
        <f>IF(AF$2&lt;&gt;"",IF($C70&lt;&gt;"TBA",AF$2/114,0),SUMIFS('HOURS&amp;CYCLES INPUT'!$F$2:$F$9999,'HOURS&amp;CYCLES INPUT'!$C$2:$C$9999,'QUALIFIED EFH'!$C70,'HOURS&amp;CYCLES INPUT'!$D$2:$D$9999,'QUALIFIED EFH'!AF$4,'HOURS&amp;CYCLES INPUT'!$E$2:$E$9999,'QUALIFIED EFH'!AF$5))</f>
        <v>382.73</v>
      </c>
      <c r="AG70" s="476">
        <f>IF(AG$2&lt;&gt;"",IF($C70&lt;&gt;"TBA",AG$2/114,0),SUMIFS('HOURS&amp;CYCLES INPUT'!$F$2:$F$9999,'HOURS&amp;CYCLES INPUT'!$C$2:$C$9999,'QUALIFIED EFH'!$C70,'HOURS&amp;CYCLES INPUT'!$D$2:$D$9999,'QUALIFIED EFH'!AG$4,'HOURS&amp;CYCLES INPUT'!$E$2:$E$9999,'QUALIFIED EFH'!AG$5))</f>
        <v>406.4</v>
      </c>
      <c r="AH70" s="476">
        <f>IF(AH$2&lt;&gt;"",IF($C70&lt;&gt;"TBA",AH$2/114,0),SUMIFS('HOURS&amp;CYCLES INPUT'!$F$2:$F$9999,'HOURS&amp;CYCLES INPUT'!$C$2:$C$9999,'QUALIFIED EFH'!$C70,'HOURS&amp;CYCLES INPUT'!$D$2:$D$9999,'QUALIFIED EFH'!AH$4,'HOURS&amp;CYCLES INPUT'!$E$2:$E$9999,'QUALIFIED EFH'!AH$5))</f>
        <v>405.4</v>
      </c>
      <c r="AI70" s="476">
        <f>IF(AI$2&lt;&gt;"",IF($C70&lt;&gt;"TBA",AI$2/114,0),SUMIFS('HOURS&amp;CYCLES INPUT'!$F$2:$F$9999,'HOURS&amp;CYCLES INPUT'!$C$2:$C$9999,'QUALIFIED EFH'!$C70,'HOURS&amp;CYCLES INPUT'!$D$2:$D$9999,'QUALIFIED EFH'!AI$4,'HOURS&amp;CYCLES INPUT'!$E$2:$E$9999,'QUALIFIED EFH'!AI$5))</f>
        <v>443.97</v>
      </c>
      <c r="AJ70" s="476">
        <f>IF(AJ$2&lt;&gt;"",IF($C70&lt;&gt;"TBA",AJ$2/114,0),SUMIFS('HOURS&amp;CYCLES INPUT'!$F$2:$F$9999,'HOURS&amp;CYCLES INPUT'!$C$2:$C$9999,'QUALIFIED EFH'!$C70,'HOURS&amp;CYCLES INPUT'!$D$2:$D$9999,'QUALIFIED EFH'!AJ$4,'HOURS&amp;CYCLES INPUT'!$E$2:$E$9999,'QUALIFIED EFH'!AJ$5))</f>
        <v>34.700000000000003</v>
      </c>
      <c r="AK70" s="476">
        <f>IF(AK$2&lt;&gt;"",IF($C70&lt;&gt;"TBA",AK$2/114,0),SUMIFS('HOURS&amp;CYCLES INPUT'!$F$2:$F$9999,'HOURS&amp;CYCLES INPUT'!$C$2:$C$9999,'QUALIFIED EFH'!$C70,'HOURS&amp;CYCLES INPUT'!$D$2:$D$9999,'QUALIFIED EFH'!AK$4,'HOURS&amp;CYCLES INPUT'!$E$2:$E$9999,'QUALIFIED EFH'!AK$5))</f>
        <v>0</v>
      </c>
      <c r="AL70" s="476">
        <f>IF(AL$2&lt;&gt;"",IF($C70&lt;&gt;"TBA",AL$2/114,0),SUMIFS('HOURS&amp;CYCLES INPUT'!$F$2:$F$9999,'HOURS&amp;CYCLES INPUT'!$C$2:$C$9999,'QUALIFIED EFH'!$C70,'HOURS&amp;CYCLES INPUT'!$D$2:$D$9999,'QUALIFIED EFH'!AL$4,'HOURS&amp;CYCLES INPUT'!$E$2:$E$9999,'QUALIFIED EFH'!AL$5))</f>
        <v>0</v>
      </c>
      <c r="AM70" s="476">
        <f>IF(AM$2&lt;&gt;"",IF($C70&lt;&gt;"TBA",AM$2/114,0),SUMIFS('HOURS&amp;CYCLES INPUT'!$F$2:$F$9999,'HOURS&amp;CYCLES INPUT'!$C$2:$C$9999,'QUALIFIED EFH'!$C70,'HOURS&amp;CYCLES INPUT'!$D$2:$D$9999,'QUALIFIED EFH'!AM$4,'HOURS&amp;CYCLES INPUT'!$E$2:$E$9999,'QUALIFIED EFH'!AM$5))</f>
        <v>0</v>
      </c>
      <c r="AN70" s="476">
        <f>IF(AN$2&lt;&gt;"",IF($C70&lt;&gt;"TBA",AN$2/114,0),SUMIFS('HOURS&amp;CYCLES INPUT'!$F$2:$F$9999,'HOURS&amp;CYCLES INPUT'!$C$2:$C$9999,'QUALIFIED EFH'!$C70,'HOURS&amp;CYCLES INPUT'!$D$2:$D$9999,'QUALIFIED EFH'!AN$4,'HOURS&amp;CYCLES INPUT'!$E$2:$E$9999,'QUALIFIED EFH'!AN$5))</f>
        <v>0</v>
      </c>
      <c r="AO70" s="476">
        <f>IF(AO$2&lt;&gt;"",IF($C70&lt;&gt;"TBA",AO$2/114,0),SUMIFS('HOURS&amp;CYCLES INPUT'!$F$2:$F$9999,'HOURS&amp;CYCLES INPUT'!$C$2:$C$9999,'QUALIFIED EFH'!$C70,'HOURS&amp;CYCLES INPUT'!$D$2:$D$9999,'QUALIFIED EFH'!AO$4,'HOURS&amp;CYCLES INPUT'!$E$2:$E$9999,'QUALIFIED EFH'!AO$5))</f>
        <v>0</v>
      </c>
      <c r="AP70" s="476">
        <f>IF(AP$2&lt;&gt;"",IF($C70&lt;&gt;"TBA",AP$2/114,0),SUMIFS('HOURS&amp;CYCLES INPUT'!$F$2:$F$9999,'HOURS&amp;CYCLES INPUT'!$C$2:$C$9999,'QUALIFIED EFH'!$C70,'HOURS&amp;CYCLES INPUT'!$D$2:$D$9999,'QUALIFIED EFH'!AP$4,'HOURS&amp;CYCLES INPUT'!$E$2:$E$9999,'QUALIFIED EFH'!AP$5))</f>
        <v>0</v>
      </c>
      <c r="AQ70" s="476">
        <f>IF(AQ$2&lt;&gt;"",IF($C70&lt;&gt;"TBA",AQ$2/114,0),SUMIFS('HOURS&amp;CYCLES INPUT'!$F$2:$F$9999,'HOURS&amp;CYCLES INPUT'!$C$2:$C$9999,'QUALIFIED EFH'!$C70,'HOURS&amp;CYCLES INPUT'!$D$2:$D$9999,'QUALIFIED EFH'!AQ$4,'HOURS&amp;CYCLES INPUT'!$E$2:$E$9999,'QUALIFIED EFH'!AQ$5))</f>
        <v>0</v>
      </c>
      <c r="AR70" s="476">
        <f>IF(AR$2&lt;&gt;"",IF($C70&lt;&gt;"TBA",AR$2/114,0),SUMIFS('HOURS&amp;CYCLES INPUT'!$F$2:$F$9999,'HOURS&amp;CYCLES INPUT'!$C$2:$C$9999,'QUALIFIED EFH'!$C70,'HOURS&amp;CYCLES INPUT'!$D$2:$D$9999,'QUALIFIED EFH'!AR$4,'HOURS&amp;CYCLES INPUT'!$E$2:$E$9999,'QUALIFIED EFH'!AR$5))</f>
        <v>0</v>
      </c>
      <c r="AS70" s="476">
        <f>IF(AS$2&lt;&gt;"",IF($C70&lt;&gt;"TBA",AS$2/114,0),SUMIFS('HOURS&amp;CYCLES INPUT'!$F$2:$F$9999,'HOURS&amp;CYCLES INPUT'!$C$2:$C$9999,'QUALIFIED EFH'!$C70,'HOURS&amp;CYCLES INPUT'!$D$2:$D$9999,'QUALIFIED EFH'!AS$4,'HOURS&amp;CYCLES INPUT'!$E$2:$E$9999,'QUALIFIED EFH'!AS$5))</f>
        <v>0</v>
      </c>
      <c r="AT70" s="476">
        <f>IF(AT$2&lt;&gt;"",IF($C70&lt;&gt;"TBA",AT$2/114,0),SUMIFS('HOURS&amp;CYCLES INPUT'!$F$2:$F$9999,'HOURS&amp;CYCLES INPUT'!$C$2:$C$9999,'QUALIFIED EFH'!$C70,'HOURS&amp;CYCLES INPUT'!$D$2:$D$9999,'QUALIFIED EFH'!AT$4,'HOURS&amp;CYCLES INPUT'!$E$2:$E$9999,'QUALIFIED EFH'!AT$5))</f>
        <v>0</v>
      </c>
      <c r="AU70" s="476">
        <f>IF(AU$2&lt;&gt;"",IF($C70&lt;&gt;"TBA",AU$2/114,0),SUMIFS('HOURS&amp;CYCLES INPUT'!$F$2:$F$9999,'HOURS&amp;CYCLES INPUT'!$C$2:$C$9999,'QUALIFIED EFH'!$C70,'HOURS&amp;CYCLES INPUT'!$D$2:$D$9999,'QUALIFIED EFH'!AU$4,'HOURS&amp;CYCLES INPUT'!$E$2:$E$9999,'QUALIFIED EFH'!AU$5))</f>
        <v>0</v>
      </c>
      <c r="AV70" s="476">
        <f>IF(AV$2&lt;&gt;"",IF($C70&lt;&gt;"TBA",AV$2/114,0),SUMIFS('HOURS&amp;CYCLES INPUT'!$F$2:$F$9999,'HOURS&amp;CYCLES INPUT'!$C$2:$C$9999,'QUALIFIED EFH'!$C70,'HOURS&amp;CYCLES INPUT'!$D$2:$D$9999,'QUALIFIED EFH'!AV$4,'HOURS&amp;CYCLES INPUT'!$E$2:$E$9999,'QUALIFIED EFH'!AV$5))</f>
        <v>0</v>
      </c>
      <c r="AW70" s="476">
        <f>IF(AW$2&lt;&gt;"",IF($C70&lt;&gt;"TBA",AW$2/114,0),SUMIFS('HOURS&amp;CYCLES INPUT'!$F$2:$F$9999,'HOURS&amp;CYCLES INPUT'!$C$2:$C$9999,'QUALIFIED EFH'!$C70,'HOURS&amp;CYCLES INPUT'!$D$2:$D$9999,'QUALIFIED EFH'!AW$4,'HOURS&amp;CYCLES INPUT'!$E$2:$E$9999,'QUALIFIED EFH'!AW$5))</f>
        <v>0</v>
      </c>
      <c r="AX70" s="476">
        <f>IF(AX$2&lt;&gt;"",IF($C70&lt;&gt;"TBA",AX$2/114,0),SUMIFS('HOURS&amp;CYCLES INPUT'!$F$2:$F$9999,'HOURS&amp;CYCLES INPUT'!$C$2:$C$9999,'QUALIFIED EFH'!$C70,'HOURS&amp;CYCLES INPUT'!$D$2:$D$9999,'QUALIFIED EFH'!AX$4,'HOURS&amp;CYCLES INPUT'!$E$2:$E$9999,'QUALIFIED EFH'!AX$5))</f>
        <v>0</v>
      </c>
      <c r="AY70" s="476">
        <f>IF(AY$2&lt;&gt;"",IF($C70&lt;&gt;"TBA",AY$2/114,0),SUMIFS('HOURS&amp;CYCLES INPUT'!$F$2:$F$9999,'HOURS&amp;CYCLES INPUT'!$C$2:$C$9999,'QUALIFIED EFH'!$C70,'HOURS&amp;CYCLES INPUT'!$D$2:$D$9999,'QUALIFIED EFH'!AY$4,'HOURS&amp;CYCLES INPUT'!$E$2:$E$9999,'QUALIFIED EFH'!AY$5))</f>
        <v>0</v>
      </c>
      <c r="AZ70" s="476">
        <f>IF(AZ$2&lt;&gt;"",IF($C70&lt;&gt;"TBA",AZ$2/114,0),SUMIFS('HOURS&amp;CYCLES INPUT'!$F$2:$F$9999,'HOURS&amp;CYCLES INPUT'!$C$2:$C$9999,'QUALIFIED EFH'!$C70,'HOURS&amp;CYCLES INPUT'!$D$2:$D$9999,'QUALIFIED EFH'!AZ$4,'HOURS&amp;CYCLES INPUT'!$E$2:$E$9999,'QUALIFIED EFH'!AZ$5))</f>
        <v>0</v>
      </c>
      <c r="BA70" s="476">
        <f>IF(BA$2&lt;&gt;"",IF($C70&lt;&gt;"TBA",BA$2/114,0),SUMIFS('HOURS&amp;CYCLES INPUT'!$F$2:$F$9999,'HOURS&amp;CYCLES INPUT'!$C$2:$C$9999,'QUALIFIED EFH'!$C70,'HOURS&amp;CYCLES INPUT'!$D$2:$D$9999,'QUALIFIED EFH'!BA$4,'HOURS&amp;CYCLES INPUT'!$E$2:$E$9999,'QUALIFIED EFH'!BA$5))</f>
        <v>0</v>
      </c>
      <c r="BB70" s="476">
        <f>IF(BB$2&lt;&gt;"",IF($C70&lt;&gt;"TBA",BB$2/114,0),SUMIFS('HOURS&amp;CYCLES INPUT'!$F$2:$F$9999,'HOURS&amp;CYCLES INPUT'!$C$2:$C$9999,'QUALIFIED EFH'!$C70,'HOURS&amp;CYCLES INPUT'!$D$2:$D$9999,'QUALIFIED EFH'!BB$4,'HOURS&amp;CYCLES INPUT'!$E$2:$E$9999,'QUALIFIED EFH'!BB$5))</f>
        <v>0</v>
      </c>
      <c r="BC70" s="476">
        <f>IF(BC$2&lt;&gt;"",IF($C70&lt;&gt;"TBA",BC$2/114,0),SUMIFS('HOURS&amp;CYCLES INPUT'!$F$2:$F$9999,'HOURS&amp;CYCLES INPUT'!$C$2:$C$9999,'QUALIFIED EFH'!$C70,'HOURS&amp;CYCLES INPUT'!$D$2:$D$9999,'QUALIFIED EFH'!BC$4,'HOURS&amp;CYCLES INPUT'!$E$2:$E$9999,'QUALIFIED EFH'!BC$5))</f>
        <v>0</v>
      </c>
      <c r="BD70" s="476">
        <f>IF(BD$2&lt;&gt;"",IF($C70&lt;&gt;"TBA",BD$2/114,0),SUMIFS('HOURS&amp;CYCLES INPUT'!$F$2:$F$9999,'HOURS&amp;CYCLES INPUT'!$C$2:$C$9999,'QUALIFIED EFH'!$C70,'HOURS&amp;CYCLES INPUT'!$D$2:$D$9999,'QUALIFIED EFH'!BD$4,'HOURS&amp;CYCLES INPUT'!$E$2:$E$9999,'QUALIFIED EFH'!BD$5))</f>
        <v>0</v>
      </c>
      <c r="BE70" s="476">
        <f>IF(BE$2&lt;&gt;"",IF($C70&lt;&gt;"TBA",BE$2/114,0),SUMIFS('HOURS&amp;CYCLES INPUT'!$F$2:$F$9999,'HOURS&amp;CYCLES INPUT'!$C$2:$C$9999,'QUALIFIED EFH'!$C70,'HOURS&amp;CYCLES INPUT'!$D$2:$D$9999,'QUALIFIED EFH'!BE$4,'HOURS&amp;CYCLES INPUT'!$E$2:$E$9999,'QUALIFIED EFH'!BE$5))</f>
        <v>0</v>
      </c>
      <c r="BF70" s="476">
        <f>IF(BF$2&lt;&gt;"",IF($C70&lt;&gt;"TBA",BF$2/114,0),SUMIFS('HOURS&amp;CYCLES INPUT'!$F$2:$F$9999,'HOURS&amp;CYCLES INPUT'!$C$2:$C$9999,'QUALIFIED EFH'!$C70,'HOURS&amp;CYCLES INPUT'!$D$2:$D$9999,'QUALIFIED EFH'!BF$4,'HOURS&amp;CYCLES INPUT'!$E$2:$E$9999,'QUALIFIED EFH'!BF$5))</f>
        <v>0</v>
      </c>
      <c r="BG70" s="476">
        <f>IF(BG$2&lt;&gt;"",IF($C70&lt;&gt;"TBA",BG$2/114,0),SUMIFS('HOURS&amp;CYCLES INPUT'!$F$2:$F$9999,'HOURS&amp;CYCLES INPUT'!$C$2:$C$9999,'QUALIFIED EFH'!$C70,'HOURS&amp;CYCLES INPUT'!$D$2:$D$9999,'QUALIFIED EFH'!BG$4,'HOURS&amp;CYCLES INPUT'!$E$2:$E$9999,'QUALIFIED EFH'!BG$5))</f>
        <v>0</v>
      </c>
      <c r="BH70" s="476">
        <f>IF(BH$2&lt;&gt;"",IF($C70&lt;&gt;"TBA",BH$2/114,0),SUMIFS('HOURS&amp;CYCLES INPUT'!$F$2:$F$9999,'HOURS&amp;CYCLES INPUT'!$C$2:$C$9999,'QUALIFIED EFH'!$C70,'HOURS&amp;CYCLES INPUT'!$D$2:$D$9999,'QUALIFIED EFH'!BH$4,'HOURS&amp;CYCLES INPUT'!$E$2:$E$9999,'QUALIFIED EFH'!BH$5))</f>
        <v>0</v>
      </c>
      <c r="BI70" s="476">
        <f>IF(BI$2&lt;&gt;"",IF($C70&lt;&gt;"TBA",BI$2/114,0),SUMIFS('HOURS&amp;CYCLES INPUT'!$F$2:$F$9999,'HOURS&amp;CYCLES INPUT'!$C$2:$C$9999,'QUALIFIED EFH'!$C70,'HOURS&amp;CYCLES INPUT'!$D$2:$D$9999,'QUALIFIED EFH'!BI$4,'HOURS&amp;CYCLES INPUT'!$E$2:$E$9999,'QUALIFIED EFH'!BI$5))</f>
        <v>0</v>
      </c>
      <c r="BJ70" s="476">
        <f>IF(BJ$2&lt;&gt;"",IF($C70&lt;&gt;"TBA",BJ$2/114,0),SUMIFS('HOURS&amp;CYCLES INPUT'!$F$2:$F$9999,'HOURS&amp;CYCLES INPUT'!$C$2:$C$9999,'QUALIFIED EFH'!$C70,'HOURS&amp;CYCLES INPUT'!$D$2:$D$9999,'QUALIFIED EFH'!BJ$4,'HOURS&amp;CYCLES INPUT'!$E$2:$E$9999,'QUALIFIED EFH'!BJ$5))</f>
        <v>0</v>
      </c>
      <c r="BK70" s="476">
        <f>IF(BK$2&lt;&gt;"",IF($C70&lt;&gt;"TBA",BK$2/114,0),SUMIFS('HOURS&amp;CYCLES INPUT'!$F$2:$F$9999,'HOURS&amp;CYCLES INPUT'!$C$2:$C$9999,'QUALIFIED EFH'!$C70,'HOURS&amp;CYCLES INPUT'!$D$2:$D$9999,'QUALIFIED EFH'!BK$4,'HOURS&amp;CYCLES INPUT'!$E$2:$E$9999,'QUALIFIED EFH'!BK$5))</f>
        <v>0</v>
      </c>
      <c r="BL70" s="476">
        <f>IF(BL$2&lt;&gt;"",IF($C70&lt;&gt;"TBA",BL$2/114,0),SUMIFS('HOURS&amp;CYCLES INPUT'!$F$2:$F$9999,'HOURS&amp;CYCLES INPUT'!$C$2:$C$9999,'QUALIFIED EFH'!$C70,'HOURS&amp;CYCLES INPUT'!$D$2:$D$9999,'QUALIFIED EFH'!BL$4,'HOURS&amp;CYCLES INPUT'!$E$2:$E$9999,'QUALIFIED EFH'!BL$5))</f>
        <v>0</v>
      </c>
      <c r="BM70" s="476">
        <f>IF(BM$2&lt;&gt;"",IF($C70&lt;&gt;"TBA",BM$2/114,0),SUMIFS('HOURS&amp;CYCLES INPUT'!$F$2:$F$9999,'HOURS&amp;CYCLES INPUT'!$C$2:$C$9999,'QUALIFIED EFH'!$C70,'HOURS&amp;CYCLES INPUT'!$D$2:$D$9999,'QUALIFIED EFH'!BM$4,'HOURS&amp;CYCLES INPUT'!$E$2:$E$9999,'QUALIFIED EFH'!BM$5))</f>
        <v>0</v>
      </c>
      <c r="BN70" s="476">
        <f>IF(BN$2&lt;&gt;"",IF($C70&lt;&gt;"TBA",BN$2/114,0),SUMIFS('HOURS&amp;CYCLES INPUT'!$F$2:$F$9999,'HOURS&amp;CYCLES INPUT'!$C$2:$C$9999,'QUALIFIED EFH'!$C70,'HOURS&amp;CYCLES INPUT'!$D$2:$D$9999,'QUALIFIED EFH'!BN$4,'HOURS&amp;CYCLES INPUT'!$E$2:$E$9999,'QUALIFIED EFH'!BN$5))</f>
        <v>0</v>
      </c>
      <c r="BO70" s="476">
        <f>IF(BO$2&lt;&gt;"",IF($C70&lt;&gt;"TBA",BO$2/114,0),SUMIFS('HOURS&amp;CYCLES INPUT'!$F$2:$F$9999,'HOURS&amp;CYCLES INPUT'!$C$2:$C$9999,'QUALIFIED EFH'!$C70,'HOURS&amp;CYCLES INPUT'!$D$2:$D$9999,'QUALIFIED EFH'!BO$4,'HOURS&amp;CYCLES INPUT'!$E$2:$E$9999,'QUALIFIED EFH'!BO$5))</f>
        <v>0</v>
      </c>
      <c r="BP70" s="476">
        <f>IF(BP$2&lt;&gt;"",IF($C70&lt;&gt;"TBA",BP$2/114,0),SUMIFS('HOURS&amp;CYCLES INPUT'!$F$2:$F$9999,'HOURS&amp;CYCLES INPUT'!$C$2:$C$9999,'QUALIFIED EFH'!$C70,'HOURS&amp;CYCLES INPUT'!$D$2:$D$9999,'QUALIFIED EFH'!BP$4,'HOURS&amp;CYCLES INPUT'!$E$2:$E$9999,'QUALIFIED EFH'!BP$5))</f>
        <v>0</v>
      </c>
      <c r="BQ70" s="476">
        <f>IF(BQ$2&lt;&gt;"",IF($C70&lt;&gt;"TBA",BQ$2/114,0),SUMIFS('HOURS&amp;CYCLES INPUT'!$F$2:$F$9999,'HOURS&amp;CYCLES INPUT'!$C$2:$C$9999,'QUALIFIED EFH'!$C70,'HOURS&amp;CYCLES INPUT'!$D$2:$D$9999,'QUALIFIED EFH'!BQ$4,'HOURS&amp;CYCLES INPUT'!$E$2:$E$9999,'QUALIFIED EFH'!BQ$5))</f>
        <v>0</v>
      </c>
      <c r="BR70" s="476">
        <f>IF(BR$2&lt;&gt;"",IF($C70&lt;&gt;"TBA",BR$2/114,0),SUMIFS('HOURS&amp;CYCLES INPUT'!$F$2:$F$9999,'HOURS&amp;CYCLES INPUT'!$C$2:$C$9999,'QUALIFIED EFH'!$C70,'HOURS&amp;CYCLES INPUT'!$D$2:$D$9999,'QUALIFIED EFH'!BR$4,'HOURS&amp;CYCLES INPUT'!$E$2:$E$9999,'QUALIFIED EFH'!BR$5))</f>
        <v>0</v>
      </c>
      <c r="BS70" s="476">
        <f>IF(BS$2&lt;&gt;"",IF($C70&lt;&gt;"TBA",BS$2/114,0),SUMIFS('HOURS&amp;CYCLES INPUT'!$F$2:$F$9999,'HOURS&amp;CYCLES INPUT'!$C$2:$C$9999,'QUALIFIED EFH'!$C70,'HOURS&amp;CYCLES INPUT'!$D$2:$D$9999,'QUALIFIED EFH'!BS$4,'HOURS&amp;CYCLES INPUT'!$E$2:$E$9999,'QUALIFIED EFH'!BS$5))</f>
        <v>0</v>
      </c>
      <c r="BT70" s="476">
        <f>IF(BT$2&lt;&gt;"",IF($C70&lt;&gt;"TBA",BT$2/114,0),SUMIFS('HOURS&amp;CYCLES INPUT'!$F$2:$F$9999,'HOURS&amp;CYCLES INPUT'!$C$2:$C$9999,'QUALIFIED EFH'!$C70,'HOURS&amp;CYCLES INPUT'!$D$2:$D$9999,'QUALIFIED EFH'!BT$4,'HOURS&amp;CYCLES INPUT'!$E$2:$E$9999,'QUALIFIED EFH'!BT$5))</f>
        <v>0</v>
      </c>
      <c r="BU70" s="476">
        <f>IF(BU$2&lt;&gt;"",IF($C70&lt;&gt;"TBA",BU$2/114,0),SUMIFS('HOURS&amp;CYCLES INPUT'!$F$2:$F$9999,'HOURS&amp;CYCLES INPUT'!$C$2:$C$9999,'QUALIFIED EFH'!$C70,'HOURS&amp;CYCLES INPUT'!$D$2:$D$9999,'QUALIFIED EFH'!BU$4,'HOURS&amp;CYCLES INPUT'!$E$2:$E$9999,'QUALIFIED EFH'!BU$5))</f>
        <v>0</v>
      </c>
      <c r="BV70" s="476">
        <f>IF(BV$2&lt;&gt;"",IF($C70&lt;&gt;"TBA",BV$2/114,0),SUMIFS('HOURS&amp;CYCLES INPUT'!$F$2:$F$9999,'HOURS&amp;CYCLES INPUT'!$C$2:$C$9999,'QUALIFIED EFH'!$C70,'HOURS&amp;CYCLES INPUT'!$D$2:$D$9999,'QUALIFIED EFH'!BV$4,'HOURS&amp;CYCLES INPUT'!$E$2:$E$9999,'QUALIFIED EFH'!BV$5))</f>
        <v>0</v>
      </c>
      <c r="BW70" s="476">
        <f>IF(BW$2&lt;&gt;"",IF($C70&lt;&gt;"TBA",BW$2/114,0),SUMIFS('HOURS&amp;CYCLES INPUT'!$F$2:$F$9999,'HOURS&amp;CYCLES INPUT'!$C$2:$C$9999,'QUALIFIED EFH'!$C70,'HOURS&amp;CYCLES INPUT'!$D$2:$D$9999,'QUALIFIED EFH'!BW$4,'HOURS&amp;CYCLES INPUT'!$E$2:$E$9999,'QUALIFIED EFH'!BW$5))</f>
        <v>0</v>
      </c>
      <c r="BX70" s="476">
        <f>IF(BX$2&lt;&gt;"",IF($C70&lt;&gt;"TBA",BX$2/114,0),SUMIFS('HOURS&amp;CYCLES INPUT'!$F$2:$F$9999,'HOURS&amp;CYCLES INPUT'!$C$2:$C$9999,'QUALIFIED EFH'!$C70,'HOURS&amp;CYCLES INPUT'!$D$2:$D$9999,'QUALIFIED EFH'!BX$4,'HOURS&amp;CYCLES INPUT'!$E$2:$E$9999,'QUALIFIED EFH'!BX$5))</f>
        <v>0</v>
      </c>
      <c r="BY70" s="476">
        <f>IF(BY$2&lt;&gt;"",IF($C70&lt;&gt;"TBA",BY$2/114,0),SUMIFS('HOURS&amp;CYCLES INPUT'!$F$2:$F$9999,'HOURS&amp;CYCLES INPUT'!$C$2:$C$9999,'QUALIFIED EFH'!$C70,'HOURS&amp;CYCLES INPUT'!$D$2:$D$9999,'QUALIFIED EFH'!BY$4,'HOURS&amp;CYCLES INPUT'!$E$2:$E$9999,'QUALIFIED EFH'!BY$5))</f>
        <v>0</v>
      </c>
      <c r="BZ70" s="476">
        <f>IF(BZ$2&lt;&gt;"",IF($C70&lt;&gt;"TBA",BZ$2/114,0),SUMIFS('HOURS&amp;CYCLES INPUT'!$F$2:$F$9999,'HOURS&amp;CYCLES INPUT'!$C$2:$C$9999,'QUALIFIED EFH'!$C70,'HOURS&amp;CYCLES INPUT'!$D$2:$D$9999,'QUALIFIED EFH'!BZ$4,'HOURS&amp;CYCLES INPUT'!$E$2:$E$9999,'QUALIFIED EFH'!BZ$5))</f>
        <v>0</v>
      </c>
      <c r="CA70" s="476">
        <f>IF(CA$2&lt;&gt;"",IF($C70&lt;&gt;"TBA",CA$2/114,0),SUMIFS('HOURS&amp;CYCLES INPUT'!$F$2:$F$9999,'HOURS&amp;CYCLES INPUT'!$C$2:$C$9999,'QUALIFIED EFH'!$C70,'HOURS&amp;CYCLES INPUT'!$D$2:$D$9999,'QUALIFIED EFH'!CA$4,'HOURS&amp;CYCLES INPUT'!$E$2:$E$9999,'QUALIFIED EFH'!CA$5))</f>
        <v>80.67</v>
      </c>
      <c r="CB70" s="476">
        <f>IF(CB$2&lt;&gt;"",IF($C70&lt;&gt;"TBA",CB$2/114,0),SUMIFS('HOURS&amp;CYCLES INPUT'!$F$2:$F$9999,'HOURS&amp;CYCLES INPUT'!$C$2:$C$9999,'QUALIFIED EFH'!$C70,'HOURS&amp;CYCLES INPUT'!$D$2:$D$9999,'QUALIFIED EFH'!CB$4,'HOURS&amp;CYCLES INPUT'!$E$2:$E$9999,'QUALIFIED EFH'!CB$5))</f>
        <v>415.57</v>
      </c>
      <c r="CC70" s="476">
        <f>IF(CC$2&lt;&gt;"",IF($C70&lt;&gt;"TBA",CC$2/114,0),SUMIFS('HOURS&amp;CYCLES INPUT'!$F$2:$F$9999,'HOURS&amp;CYCLES INPUT'!$C$2:$C$9999,'QUALIFIED EFH'!$C70,'HOURS&amp;CYCLES INPUT'!$D$2:$D$9999,'QUALIFIED EFH'!CC$4,'HOURS&amp;CYCLES INPUT'!$E$2:$E$9999,'QUALIFIED EFH'!CC$5))</f>
        <v>102.7</v>
      </c>
      <c r="CD70" s="476">
        <f>IF(CD$2&lt;&gt;"",IF($C70&lt;&gt;"TBA",CD$2/114,0),SUMIFS('HOURS&amp;CYCLES INPUT'!$F$2:$F$9999,'HOURS&amp;CYCLES INPUT'!$C$2:$C$9999,'QUALIFIED EFH'!$C70,'HOURS&amp;CYCLES INPUT'!$D$2:$D$9999,'QUALIFIED EFH'!CD$4,'HOURS&amp;CYCLES INPUT'!$E$2:$E$9999,'QUALIFIED EFH'!CD$5))</f>
        <v>463.02</v>
      </c>
      <c r="CE70" s="476">
        <f>IF(CE$2&lt;&gt;"",IF($C70&lt;&gt;"TBA",CE$2/114,0),SUMIFS('HOURS&amp;CYCLES INPUT'!$F$2:$F$9999,'HOURS&amp;CYCLES INPUT'!$C$2:$C$9999,'QUALIFIED EFH'!$C70,'HOURS&amp;CYCLES INPUT'!$D$2:$D$9999,'QUALIFIED EFH'!CE$4,'HOURS&amp;CYCLES INPUT'!$E$2:$E$9999,'QUALIFIED EFH'!CE$5))</f>
        <v>408.23</v>
      </c>
      <c r="CF70" s="476">
        <f>IF(CF$2&lt;&gt;"",IF($C70&lt;&gt;"TBA",CF$2/114,0),SUMIFS('HOURS&amp;CYCLES INPUT'!$F$2:$F$9999,'HOURS&amp;CYCLES INPUT'!$C$2:$C$9999,'QUALIFIED EFH'!$C70,'HOURS&amp;CYCLES INPUT'!$D$2:$D$9999,'QUALIFIED EFH'!CF$4,'HOURS&amp;CYCLES INPUT'!$E$2:$E$9999,'QUALIFIED EFH'!CF$5))</f>
        <v>474.18</v>
      </c>
      <c r="CG70" s="476">
        <f>IF(CG$2&lt;&gt;"",IF($C70&lt;&gt;"TBA",CG$2/114,0),SUMIFS('HOURS&amp;CYCLES INPUT'!$F$2:$F$9999,'HOURS&amp;CYCLES INPUT'!$C$2:$C$9999,'QUALIFIED EFH'!$C70,'HOURS&amp;CYCLES INPUT'!$D$2:$D$9999,'QUALIFIED EFH'!CG$4,'HOURS&amp;CYCLES INPUT'!$E$2:$E$9999,'QUALIFIED EFH'!CG$5))</f>
        <v>398.15</v>
      </c>
      <c r="CH70" s="476">
        <f>IF(CH$2&lt;&gt;"",IF($C70&lt;&gt;"TBA",CH$2/114,0),SUMIFS('HOURS&amp;CYCLES INPUT'!$F$2:$F$9999,'HOURS&amp;CYCLES INPUT'!$C$2:$C$9999,'QUALIFIED EFH'!$C70,'HOURS&amp;CYCLES INPUT'!$D$2:$D$9999,'QUALIFIED EFH'!CH$4,'HOURS&amp;CYCLES INPUT'!$E$2:$E$9999,'QUALIFIED EFH'!CH$5))</f>
        <v>446.8</v>
      </c>
      <c r="CI70" s="476">
        <f>IF(CI$2&lt;&gt;"",IF($C70&lt;&gt;"TBA",CI$2/114,0),SUMIFS('HOURS&amp;CYCLES INPUT'!$F$2:$F$9999,'HOURS&amp;CYCLES INPUT'!$C$2:$C$9999,'QUALIFIED EFH'!$C70,'HOURS&amp;CYCLES INPUT'!$D$2:$D$9999,'QUALIFIED EFH'!CI$4,'HOURS&amp;CYCLES INPUT'!$E$2:$E$9999,'QUALIFIED EFH'!CI$5))</f>
        <v>437.83</v>
      </c>
      <c r="CJ70" s="476">
        <f>IF(CJ$2&lt;&gt;"",IF($C70&lt;&gt;"TBA",CJ$2/114,0),SUMIFS('HOURS&amp;CYCLES INPUT'!$F$2:$F$9999,'HOURS&amp;CYCLES INPUT'!$C$2:$C$9999,'QUALIFIED EFH'!$C70,'HOURS&amp;CYCLES INPUT'!$D$2:$D$9999,'QUALIFIED EFH'!CJ$4,'HOURS&amp;CYCLES INPUT'!$E$2:$E$9999,'QUALIFIED EFH'!CJ$5))</f>
        <v>515.89</v>
      </c>
      <c r="CK70" s="476">
        <f>IF(CK$2&lt;&gt;"",IF($C70&lt;&gt;"TBA",CK$2/114,0),SUMIFS('HOURS&amp;CYCLES INPUT'!$F$2:$F$9999,'HOURS&amp;CYCLES INPUT'!$C$2:$C$9999,'QUALIFIED EFH'!$C70,'HOURS&amp;CYCLES INPUT'!$D$2:$D$9999,'QUALIFIED EFH'!CK$4,'HOURS&amp;CYCLES INPUT'!$E$2:$E$9999,'QUALIFIED EFH'!CK$5))</f>
        <v>391.29</v>
      </c>
      <c r="CL70" s="476">
        <f>IF(CL$2&lt;&gt;"",IF($C70&lt;&gt;"TBA",CL$2/114,0),SUMIFS('HOURS&amp;CYCLES INPUT'!$F$2:$F$9999,'HOURS&amp;CYCLES INPUT'!$C$2:$C$9999,'QUALIFIED EFH'!$C70,'HOURS&amp;CYCLES INPUT'!$D$2:$D$9999,'QUALIFIED EFH'!CL$4,'HOURS&amp;CYCLES INPUT'!$E$2:$E$9999,'QUALIFIED EFH'!CL$5))</f>
        <v>450.36</v>
      </c>
      <c r="CM70" s="476">
        <f>IF(CM$2&lt;&gt;"",IF($C70&lt;&gt;"TBA",CM$2/114,0),SUMIFS('HOURS&amp;CYCLES INPUT'!$F$2:$F$9999,'HOURS&amp;CYCLES INPUT'!$C$2:$C$9999,'QUALIFIED EFH'!$C70,'HOURS&amp;CYCLES INPUT'!$D$2:$D$9999,'QUALIFIED EFH'!CM$4,'HOURS&amp;CYCLES INPUT'!$E$2:$E$9999,'QUALIFIED EFH'!CM$5))</f>
        <v>446.08</v>
      </c>
      <c r="CN70" s="476">
        <f>IF(CN$2&lt;&gt;"",IF($C70&lt;&gt;"TBA",CN$2/114,0),SUMIFS('HOURS&amp;CYCLES INPUT'!$F$2:$F$9999,'HOURS&amp;CYCLES INPUT'!$C$2:$C$9999,'QUALIFIED EFH'!$C70,'HOURS&amp;CYCLES INPUT'!$D$2:$D$9999,'QUALIFIED EFH'!CN$4,'HOURS&amp;CYCLES INPUT'!$E$2:$E$9999,'QUALIFIED EFH'!CN$5))</f>
        <v>445.87</v>
      </c>
      <c r="CO70" s="476">
        <f>IF(CO$2&lt;&gt;"",IF($C70&lt;&gt;"TBA",CO$2/114,0),SUMIFS('HOURS&amp;CYCLES INPUT'!$F$2:$F$9999,'HOURS&amp;CYCLES INPUT'!$C$2:$C$9999,'QUALIFIED EFH'!$C70,'HOURS&amp;CYCLES INPUT'!$D$2:$D$9999,'QUALIFIED EFH'!CO$4,'HOURS&amp;CYCLES INPUT'!$E$2:$E$9999,'QUALIFIED EFH'!CO$5))</f>
        <v>464.53</v>
      </c>
      <c r="CP70" s="476">
        <f>IF(CP$2&lt;&gt;"",IF($C70&lt;&gt;"TBA",CP$2/114,0),SUMIFS('HOURS&amp;CYCLES INPUT'!$F$2:$F$9999,'HOURS&amp;CYCLES INPUT'!$C$2:$C$9999,'QUALIFIED EFH'!$C70,'HOURS&amp;CYCLES INPUT'!$D$2:$D$9999,'QUALIFIED EFH'!CP$4,'HOURS&amp;CYCLES INPUT'!$E$2:$E$9999,'QUALIFIED EFH'!CP$5))</f>
        <v>409.9</v>
      </c>
      <c r="CQ70" s="476">
        <f>IF(CQ$2&lt;&gt;"",IF($C70&lt;&gt;"TBA",CQ$2/114,0),SUMIFS('HOURS&amp;CYCLES INPUT'!$F$2:$F$9999,'HOURS&amp;CYCLES INPUT'!$C$2:$C$9999,'QUALIFIED EFH'!$C70,'HOURS&amp;CYCLES INPUT'!$D$2:$D$9999,'QUALIFIED EFH'!CQ$4,'HOURS&amp;CYCLES INPUT'!$E$2:$E$9999,'QUALIFIED EFH'!CQ$5))</f>
        <v>476.22</v>
      </c>
      <c r="CR70" s="476">
        <f>IF(CR$2&lt;&gt;"",IF($C70&lt;&gt;"TBA",CR$2/114,0),SUMIFS('HOURS&amp;CYCLES INPUT'!$F$2:$F$9999,'HOURS&amp;CYCLES INPUT'!$C$2:$C$9999,'QUALIFIED EFH'!$C70,'HOURS&amp;CYCLES INPUT'!$D$2:$D$9999,'QUALIFIED EFH'!CR$4,'HOURS&amp;CYCLES INPUT'!$E$2:$E$9999,'QUALIFIED EFH'!CR$5))</f>
        <v>436.09</v>
      </c>
      <c r="CS70" s="476">
        <f>IF(CS$2&lt;&gt;"",IF($C70&lt;&gt;"TBA",CS$2/114,0),SUMIFS('HOURS&amp;CYCLES INPUT'!$F$2:$F$9999,'HOURS&amp;CYCLES INPUT'!$C$2:$C$9999,'QUALIFIED EFH'!$C70,'HOURS&amp;CYCLES INPUT'!$D$2:$D$9999,'QUALIFIED EFH'!CS$4,'HOURS&amp;CYCLES INPUT'!$E$2:$E$9999,'QUALIFIED EFH'!CS$5))</f>
        <v>421.15</v>
      </c>
      <c r="CT70" s="476">
        <f>IF(CT$2&lt;&gt;"",IF($C70&lt;&gt;"TBA",CT$2/114,0),SUMIFS('HOURS&amp;CYCLES INPUT'!$F$2:$F$9999,'HOURS&amp;CYCLES INPUT'!$C$2:$C$9999,'QUALIFIED EFH'!$C70,'HOURS&amp;CYCLES INPUT'!$D$2:$D$9999,'QUALIFIED EFH'!CT$4,'HOURS&amp;CYCLES INPUT'!$E$2:$E$9999,'QUALIFIED EFH'!CT$5))</f>
        <v>479.85</v>
      </c>
      <c r="CU70" s="476">
        <f>IF(CU$2&lt;&gt;"",IF($C70&lt;&gt;"TBA",CU$2/114,0),SUMIFS('HOURS&amp;CYCLES INPUT'!$F$2:$F$9999,'HOURS&amp;CYCLES INPUT'!$C$2:$C$9999,'QUALIFIED EFH'!$C70,'HOURS&amp;CYCLES INPUT'!$D$2:$D$9999,'QUALIFIED EFH'!CU$4,'HOURS&amp;CYCLES INPUT'!$E$2:$E$9999,'QUALIFIED EFH'!CU$5))</f>
        <v>468.62</v>
      </c>
      <c r="CV70" s="476">
        <f>IF(CV$2&lt;&gt;"",IF($C70&lt;&gt;"TBA",CV$2/114,0),SUMIFS('HOURS&amp;CYCLES INPUT'!$F$2:$F$9999,'HOURS&amp;CYCLES INPUT'!$C$2:$C$9999,'QUALIFIED EFH'!$C70,'HOURS&amp;CYCLES INPUT'!$D$2:$D$9999,'QUALIFIED EFH'!CV$4,'HOURS&amp;CYCLES INPUT'!$E$2:$E$9999,'QUALIFIED EFH'!CV$5))</f>
        <v>482.97</v>
      </c>
      <c r="CW70" s="476">
        <f>IF(CW$2&lt;&gt;"",IF($C70&lt;&gt;"TBA",CW$2/114,0),SUMIFS('HOURS&amp;CYCLES INPUT'!$F$2:$F$9999,'HOURS&amp;CYCLES INPUT'!$C$2:$C$9999,'QUALIFIED EFH'!$C70,'HOURS&amp;CYCLES INPUT'!$D$2:$D$9999,'QUALIFIED EFH'!CW$4,'HOURS&amp;CYCLES INPUT'!$E$2:$E$9999,'QUALIFIED EFH'!CW$5))</f>
        <v>482.37</v>
      </c>
      <c r="CX70" s="476">
        <f>IF(CX$2&lt;&gt;"",IF($C70&lt;&gt;"TBA",CX$2/114,0),SUMIFS('HOURS&amp;CYCLES INPUT'!$F$2:$F$9999,'HOURS&amp;CYCLES INPUT'!$C$2:$C$9999,'QUALIFIED EFH'!$C70,'HOURS&amp;CYCLES INPUT'!$D$2:$D$9999,'QUALIFIED EFH'!CX$4,'HOURS&amp;CYCLES INPUT'!$E$2:$E$9999,'QUALIFIED EFH'!CX$5))</f>
        <v>452.21</v>
      </c>
      <c r="CY70" s="476">
        <f>IF(CY$2&lt;&gt;"",IF($C70&lt;&gt;"TBA",CY$2/114,0),SUMIFS('HOURS&amp;CYCLES INPUT'!$F$2:$F$9999,'HOURS&amp;CYCLES INPUT'!$C$2:$C$9999,'QUALIFIED EFH'!$C70,'HOURS&amp;CYCLES INPUT'!$D$2:$D$9999,'QUALIFIED EFH'!CY$4,'HOURS&amp;CYCLES INPUT'!$E$2:$E$9999,'QUALIFIED EFH'!CY$5))</f>
        <v>414.79</v>
      </c>
      <c r="CZ70" s="476">
        <f>IF(CZ$2&lt;&gt;"",IF($C70&lt;&gt;"TBA",CZ$2/114,0),SUMIFS('HOURS&amp;CYCLES INPUT'!$F$2:$F$9999,'HOURS&amp;CYCLES INPUT'!$C$2:$C$9999,'QUALIFIED EFH'!$C70,'HOURS&amp;CYCLES INPUT'!$D$2:$D$9999,'QUALIFIED EFH'!CZ$4,'HOURS&amp;CYCLES INPUT'!$E$2:$E$9999,'QUALIFIED EFH'!CZ$5))</f>
        <v>79.78</v>
      </c>
      <c r="DA70" s="476">
        <f>IF(DA$2&lt;&gt;"",IF($C70&lt;&gt;"TBA",DA$2/114,0),SUMIFS('HOURS&amp;CYCLES INPUT'!$F$2:$F$9999,'HOURS&amp;CYCLES INPUT'!$C$2:$C$9999,'QUALIFIED EFH'!$C70,'HOURS&amp;CYCLES INPUT'!$D$2:$D$9999,'QUALIFIED EFH'!DA$4,'HOURS&amp;CYCLES INPUT'!$E$2:$E$9999,'QUALIFIED EFH'!DA$5))</f>
        <v>36.880000000000003</v>
      </c>
      <c r="DB70" s="476">
        <f>IF(DB$2&lt;&gt;"",IF($C70&lt;&gt;"TBA",DB$2/114,0),SUMIFS('HOURS&amp;CYCLES INPUT'!$F$2:$F$9999,'HOURS&amp;CYCLES INPUT'!$C$2:$C$9999,'QUALIFIED EFH'!$C70,'HOURS&amp;CYCLES INPUT'!$D$2:$D$9999,'QUALIFIED EFH'!DB$4,'HOURS&amp;CYCLES INPUT'!$E$2:$E$9999,'QUALIFIED EFH'!DB$5))</f>
        <v>0</v>
      </c>
      <c r="DC70" s="476">
        <f>IF(DC$2&lt;&gt;"",IF($C70&lt;&gt;"TBA",DC$2/114,0),SUMIFS('HOURS&amp;CYCLES INPUT'!$F$2:$F$9999,'HOURS&amp;CYCLES INPUT'!$C$2:$C$9999,'QUALIFIED EFH'!$C70,'HOURS&amp;CYCLES INPUT'!$D$2:$D$9999,'QUALIFIED EFH'!DC$4,'HOURS&amp;CYCLES INPUT'!$E$2:$E$9999,'QUALIFIED EFH'!DC$5))</f>
        <v>0</v>
      </c>
      <c r="DD70" s="476">
        <f>IF(DD$2&lt;&gt;"",IF($C70&lt;&gt;"TBA",DD$2/114,0),SUMIFS('HOURS&amp;CYCLES INPUT'!$F$2:$F$9999,'HOURS&amp;CYCLES INPUT'!$C$2:$C$9999,'QUALIFIED EFH'!$C70,'HOURS&amp;CYCLES INPUT'!$D$2:$D$9999,'QUALIFIED EFH'!DD$4,'HOURS&amp;CYCLES INPUT'!$E$2:$E$9999,'QUALIFIED EFH'!DD$5))</f>
        <v>0</v>
      </c>
      <c r="DE70" s="476">
        <f>IF(DE$2&lt;&gt;"",IF($C70&lt;&gt;"TBA",DE$2/114,0),SUMIFS('HOURS&amp;CYCLES INPUT'!$F$2:$F$9999,'HOURS&amp;CYCLES INPUT'!$C$2:$C$9999,'QUALIFIED EFH'!$C70,'HOURS&amp;CYCLES INPUT'!$D$2:$D$9999,'QUALIFIED EFH'!DE$4,'HOURS&amp;CYCLES INPUT'!$E$2:$E$9999,'QUALIFIED EFH'!DE$5))</f>
        <v>0</v>
      </c>
      <c r="DF70" s="476">
        <f>IF(DF$2&lt;&gt;"",IF($C70&lt;&gt;"TBA",DF$2/114,0),SUMIFS('HOURS&amp;CYCLES INPUT'!$F$2:$F$9999,'HOURS&amp;CYCLES INPUT'!$C$2:$C$9999,'QUALIFIED EFH'!$C70,'HOURS&amp;CYCLES INPUT'!$D$2:$D$9999,'QUALIFIED EFH'!DF$4,'HOURS&amp;CYCLES INPUT'!$E$2:$E$9999,'QUALIFIED EFH'!DF$5))</f>
        <v>0</v>
      </c>
      <c r="DG70" s="476">
        <f>IF(DG$2&lt;&gt;"",IF($C70&lt;&gt;"TBA",DG$2/114,0),SUMIFS('HOURS&amp;CYCLES INPUT'!$F$2:$F$9999,'HOURS&amp;CYCLES INPUT'!$C$2:$C$9999,'QUALIFIED EFH'!$C70,'HOURS&amp;CYCLES INPUT'!$D$2:$D$9999,'QUALIFIED EFH'!DG$4,'HOURS&amp;CYCLES INPUT'!$E$2:$E$9999,'QUALIFIED EFH'!DG$5))</f>
        <v>0</v>
      </c>
      <c r="DH70" s="476">
        <f>IF(DH$2&lt;&gt;"",IF($C70&lt;&gt;"TBA",DH$2/114,0),SUMIFS('HOURS&amp;CYCLES INPUT'!$F$2:$F$9999,'HOURS&amp;CYCLES INPUT'!$C$2:$C$9999,'QUALIFIED EFH'!$C70,'HOURS&amp;CYCLES INPUT'!$D$2:$D$9999,'QUALIFIED EFH'!DH$4,'HOURS&amp;CYCLES INPUT'!$E$2:$E$9999,'QUALIFIED EFH'!DH$5))</f>
        <v>0</v>
      </c>
      <c r="DI70" s="476">
        <f>IF(DI$2&lt;&gt;"",IF($C70&lt;&gt;"TBA",DI$2/114,0),SUMIFS('HOURS&amp;CYCLES INPUT'!$F$2:$F$9999,'HOURS&amp;CYCLES INPUT'!$C$2:$C$9999,'QUALIFIED EFH'!$C70,'HOURS&amp;CYCLES INPUT'!$D$2:$D$9999,'QUALIFIED EFH'!DI$4,'HOURS&amp;CYCLES INPUT'!$E$2:$E$9999,'QUALIFIED EFH'!DI$5))</f>
        <v>0</v>
      </c>
      <c r="DJ70" s="476">
        <f>IF(DJ$2&lt;&gt;"",IF($C70&lt;&gt;"TBA",DJ$2/114,0),SUMIFS('HOURS&amp;CYCLES INPUT'!$F$2:$F$9999,'HOURS&amp;CYCLES INPUT'!$C$2:$C$9999,'QUALIFIED EFH'!$C70,'HOURS&amp;CYCLES INPUT'!$D$2:$D$9999,'QUALIFIED EFH'!DJ$4,'HOURS&amp;CYCLES INPUT'!$E$2:$E$9999,'QUALIFIED EFH'!DJ$5))</f>
        <v>0</v>
      </c>
      <c r="DK70" s="476">
        <f>IF(DK$2&lt;&gt;"",IF($C70&lt;&gt;"TBA",DK$2/114,0),SUMIFS('HOURS&amp;CYCLES INPUT'!$F$2:$F$9999,'HOURS&amp;CYCLES INPUT'!$C$2:$C$9999,'QUALIFIED EFH'!$C70,'HOURS&amp;CYCLES INPUT'!$D$2:$D$9999,'QUALIFIED EFH'!DK$4,'HOURS&amp;CYCLES INPUT'!$E$2:$E$9999,'QUALIFIED EFH'!DK$5))</f>
        <v>0</v>
      </c>
      <c r="DL70" s="476">
        <f>IF(DL$2&lt;&gt;"",IF($C70&lt;&gt;"TBA",DL$2/114,0),SUMIFS('HOURS&amp;CYCLES INPUT'!$F$2:$F$9999,'HOURS&amp;CYCLES INPUT'!$C$2:$C$9999,'QUALIFIED EFH'!$C70,'HOURS&amp;CYCLES INPUT'!$D$2:$D$9999,'QUALIFIED EFH'!DL$4,'HOURS&amp;CYCLES INPUT'!$E$2:$E$9999,'QUALIFIED EFH'!DL$5))</f>
        <v>0</v>
      </c>
      <c r="DM70" s="476">
        <f>IF(DM$2&lt;&gt;"",IF($C70&lt;&gt;"TBA",DM$2/114,0),SUMIFS('HOURS&amp;CYCLES INPUT'!$F$2:$F$9999,'HOURS&amp;CYCLES INPUT'!$C$2:$C$9999,'QUALIFIED EFH'!$C70,'HOURS&amp;CYCLES INPUT'!$D$2:$D$9999,'QUALIFIED EFH'!DM$4,'HOURS&amp;CYCLES INPUT'!$E$2:$E$9999,'QUALIFIED EFH'!DM$5))</f>
        <v>0</v>
      </c>
      <c r="DN70" s="476">
        <f>IF(DN$2&lt;&gt;"",IF($C70&lt;&gt;"TBA",DN$2/114,0),SUMIFS('HOURS&amp;CYCLES INPUT'!$F$2:$F$9999,'HOURS&amp;CYCLES INPUT'!$C$2:$C$9999,'QUALIFIED EFH'!$C70,'HOURS&amp;CYCLES INPUT'!$D$2:$D$9999,'QUALIFIED EFH'!DN$4,'HOURS&amp;CYCLES INPUT'!$E$2:$E$9999,'QUALIFIED EFH'!DN$5))</f>
        <v>0</v>
      </c>
      <c r="DO70" s="476">
        <f>IF(DO$2&lt;&gt;"",IF($C70&lt;&gt;"TBA",DO$2/114,0),SUMIFS('HOURS&amp;CYCLES INPUT'!$F$2:$F$9999,'HOURS&amp;CYCLES INPUT'!$C$2:$C$9999,'QUALIFIED EFH'!$C70,'HOURS&amp;CYCLES INPUT'!$D$2:$D$9999,'QUALIFIED EFH'!DO$4,'HOURS&amp;CYCLES INPUT'!$E$2:$E$9999,'QUALIFIED EFH'!DO$5))</f>
        <v>0</v>
      </c>
      <c r="DP70" s="476">
        <f>IF(DP$2&lt;&gt;"",IF($C70&lt;&gt;"TBA",DP$2/114,0),SUMIFS('HOURS&amp;CYCLES INPUT'!$F$2:$F$9999,'HOURS&amp;CYCLES INPUT'!$C$2:$C$9999,'QUALIFIED EFH'!$C70,'HOURS&amp;CYCLES INPUT'!$D$2:$D$9999,'QUALIFIED EFH'!DP$4,'HOURS&amp;CYCLES INPUT'!$E$2:$E$9999,'QUALIFIED EFH'!DP$5))</f>
        <v>0</v>
      </c>
      <c r="DQ70" s="476">
        <f>IF(DQ$2&lt;&gt;"",IF($C70&lt;&gt;"TBA",DQ$2/114,0),SUMIFS('HOURS&amp;CYCLES INPUT'!$F$2:$F$9999,'HOURS&amp;CYCLES INPUT'!$C$2:$C$9999,'QUALIFIED EFH'!$C70,'HOURS&amp;CYCLES INPUT'!$D$2:$D$9999,'QUALIFIED EFH'!DQ$4,'HOURS&amp;CYCLES INPUT'!$E$2:$E$9999,'QUALIFIED EFH'!DQ$5))</f>
        <v>0</v>
      </c>
      <c r="DR70" s="476">
        <f>IF(DR$2&lt;&gt;"",IF($C70&lt;&gt;"TBA",DR$2/114,0),SUMIFS('HOURS&amp;CYCLES INPUT'!$F$2:$F$9999,'HOURS&amp;CYCLES INPUT'!$C$2:$C$9999,'QUALIFIED EFH'!$C70,'HOURS&amp;CYCLES INPUT'!$D$2:$D$9999,'QUALIFIED EFH'!DR$4,'HOURS&amp;CYCLES INPUT'!$E$2:$E$9999,'QUALIFIED EFH'!DR$5))</f>
        <v>0</v>
      </c>
      <c r="DS70" s="476">
        <f>IF(DS$2&lt;&gt;"",IF($C70&lt;&gt;"TBA",DS$2/114,0),SUMIFS('HOURS&amp;CYCLES INPUT'!$F$2:$F$9999,'HOURS&amp;CYCLES INPUT'!$C$2:$C$9999,'QUALIFIED EFH'!$C70,'HOURS&amp;CYCLES INPUT'!$D$2:$D$9999,'QUALIFIED EFH'!DS$4,'HOURS&amp;CYCLES INPUT'!$E$2:$E$9999,'QUALIFIED EFH'!DS$5))</f>
        <v>0</v>
      </c>
      <c r="DT70" s="476">
        <f>IF(DT$2&lt;&gt;"",IF($C70&lt;&gt;"TBA",DT$2/114,0),SUMIFS('HOURS&amp;CYCLES INPUT'!$F$2:$F$9999,'HOURS&amp;CYCLES INPUT'!$C$2:$C$9999,'QUALIFIED EFH'!$C70,'HOURS&amp;CYCLES INPUT'!$D$2:$D$9999,'QUALIFIED EFH'!DT$4,'HOURS&amp;CYCLES INPUT'!$E$2:$E$9999,'QUALIFIED EFH'!DT$5))</f>
        <v>0</v>
      </c>
      <c r="DU70" s="476">
        <f>IF(DU$2&lt;&gt;"",IF($C70&lt;&gt;"TBA",DU$2/114,0),SUMIFS('HOURS&amp;CYCLES INPUT'!$F$2:$F$9999,'HOURS&amp;CYCLES INPUT'!$C$2:$C$9999,'QUALIFIED EFH'!$C70,'HOURS&amp;CYCLES INPUT'!$D$2:$D$9999,'QUALIFIED EFH'!DU$4,'HOURS&amp;CYCLES INPUT'!$E$2:$E$9999,'QUALIFIED EFH'!DU$5))</f>
        <v>0</v>
      </c>
      <c r="DV70" s="476">
        <f>IF(DV$2&lt;&gt;"",IF($C70&lt;&gt;"TBA",DV$2/114,0),SUMIFS('HOURS&amp;CYCLES INPUT'!$F$2:$F$9999,'HOURS&amp;CYCLES INPUT'!$C$2:$C$9999,'QUALIFIED EFH'!$C70,'HOURS&amp;CYCLES INPUT'!$D$2:$D$9999,'QUALIFIED EFH'!DV$4,'HOURS&amp;CYCLES INPUT'!$E$2:$E$9999,'QUALIFIED EFH'!DV$5))</f>
        <v>0</v>
      </c>
      <c r="DW70" s="476">
        <f>IF(DW$2&lt;&gt;"",IF($C70&lt;&gt;"TBA",DW$2/114,0),SUMIFS('HOURS&amp;CYCLES INPUT'!$F$2:$F$9999,'HOURS&amp;CYCLES INPUT'!$C$2:$C$9999,'QUALIFIED EFH'!$C70,'HOURS&amp;CYCLES INPUT'!$D$2:$D$9999,'QUALIFIED EFH'!DW$4,'HOURS&amp;CYCLES INPUT'!$E$2:$E$9999,'QUALIFIED EFH'!DW$5))</f>
        <v>0</v>
      </c>
      <c r="DX70" s="476">
        <f>IF(DX$2&lt;&gt;"",IF($C70&lt;&gt;"TBA",DX$2/114,0),SUMIFS('HOURS&amp;CYCLES INPUT'!$F$2:$F$9999,'HOURS&amp;CYCLES INPUT'!$C$2:$C$9999,'QUALIFIED EFH'!$C70,'HOURS&amp;CYCLES INPUT'!$D$2:$D$9999,'QUALIFIED EFH'!DX$4,'HOURS&amp;CYCLES INPUT'!$E$2:$E$9999,'QUALIFIED EFH'!DX$5))</f>
        <v>0</v>
      </c>
      <c r="DY70" s="476">
        <f>IF(DY$2&lt;&gt;"",IF($C70&lt;&gt;"TBA",DY$2/114,0),SUMIFS('HOURS&amp;CYCLES INPUT'!$F$2:$F$9999,'HOURS&amp;CYCLES INPUT'!$C$2:$C$9999,'QUALIFIED EFH'!$C70,'HOURS&amp;CYCLES INPUT'!$D$2:$D$9999,'QUALIFIED EFH'!DY$4,'HOURS&amp;CYCLES INPUT'!$E$2:$E$9999,'QUALIFIED EFH'!DY$5))</f>
        <v>0</v>
      </c>
      <c r="DZ70" s="476">
        <f>IF(DZ$2&lt;&gt;"",IF($C70&lt;&gt;"TBA",DZ$2/114,0),SUMIFS('HOURS&amp;CYCLES INPUT'!$F$2:$F$9999,'HOURS&amp;CYCLES INPUT'!$C$2:$C$9999,'QUALIFIED EFH'!$C70,'HOURS&amp;CYCLES INPUT'!$D$2:$D$9999,'QUALIFIED EFH'!DZ$4,'HOURS&amp;CYCLES INPUT'!$E$2:$E$9999,'QUALIFIED EFH'!DZ$5))</f>
        <v>0</v>
      </c>
      <c r="EA70" s="476">
        <f>IF(EA$2&lt;&gt;"",IF($C70&lt;&gt;"TBA",EA$2/114,0),SUMIFS('HOURS&amp;CYCLES INPUT'!$F$2:$F$9999,'HOURS&amp;CYCLES INPUT'!$C$2:$C$9999,'QUALIFIED EFH'!$C70,'HOURS&amp;CYCLES INPUT'!$D$2:$D$9999,'QUALIFIED EFH'!EA$4,'HOURS&amp;CYCLES INPUT'!$E$2:$E$9999,'QUALIFIED EFH'!EA$5))</f>
        <v>0</v>
      </c>
      <c r="EB70" s="476">
        <f>IF(EB$2&lt;&gt;"",IF($C70&lt;&gt;"TBA",EB$2/114,0),SUMIFS('HOURS&amp;CYCLES INPUT'!$F$2:$F$9999,'HOURS&amp;CYCLES INPUT'!$C$2:$C$9999,'QUALIFIED EFH'!$C70,'HOURS&amp;CYCLES INPUT'!$D$2:$D$9999,'QUALIFIED EFH'!EB$4,'HOURS&amp;CYCLES INPUT'!$E$2:$E$9999,'QUALIFIED EFH'!EB$5))</f>
        <v>0</v>
      </c>
      <c r="EC70" s="476">
        <f>IF(EC$2&lt;&gt;"",IF($C70&lt;&gt;"TBA",EC$2/114,0),SUMIFS('HOURS&amp;CYCLES INPUT'!$F$2:$F$9999,'HOURS&amp;CYCLES INPUT'!$C$2:$C$9999,'QUALIFIED EFH'!$C70,'HOURS&amp;CYCLES INPUT'!$D$2:$D$9999,'QUALIFIED EFH'!EC$4,'HOURS&amp;CYCLES INPUT'!$E$2:$E$9999,'QUALIFIED EFH'!EC$5))</f>
        <v>0</v>
      </c>
      <c r="ED70" s="476">
        <f>IF(ED$2&lt;&gt;"",IF($C70&lt;&gt;"TBA",ED$2/114,0),SUMIFS('HOURS&amp;CYCLES INPUT'!$F$2:$F$9999,'HOURS&amp;CYCLES INPUT'!$C$2:$C$9999,'QUALIFIED EFH'!$C70,'HOURS&amp;CYCLES INPUT'!$D$2:$D$9999,'QUALIFIED EFH'!ED$4,'HOURS&amp;CYCLES INPUT'!$E$2:$E$9999,'QUALIFIED EFH'!ED$5))</f>
        <v>0</v>
      </c>
      <c r="EE70" s="476">
        <f>IF(EE$2&lt;&gt;"",IF($C70&lt;&gt;"TBA",EE$2/114,0),SUMIFS('HOURS&amp;CYCLES INPUT'!$F$2:$F$9999,'HOURS&amp;CYCLES INPUT'!$C$2:$C$9999,'QUALIFIED EFH'!$C70,'HOURS&amp;CYCLES INPUT'!$D$2:$D$9999,'QUALIFIED EFH'!EE$4,'HOURS&amp;CYCLES INPUT'!$E$2:$E$9999,'QUALIFIED EFH'!EE$5))</f>
        <v>0</v>
      </c>
      <c r="EF70" s="476">
        <f>IF(EF$2&lt;&gt;"",IF($C70&lt;&gt;"TBA",EF$2/114,0),SUMIFS('HOURS&amp;CYCLES INPUT'!$F$2:$F$9999,'HOURS&amp;CYCLES INPUT'!$C$2:$C$9999,'QUALIFIED EFH'!$C70,'HOURS&amp;CYCLES INPUT'!$D$2:$D$9999,'QUALIFIED EFH'!EF$4,'HOURS&amp;CYCLES INPUT'!$E$2:$E$9999,'QUALIFIED EFH'!EF$5))</f>
        <v>0</v>
      </c>
      <c r="EG70" s="476">
        <f>IF(EG$2&lt;&gt;"",IF($C70&lt;&gt;"TBA",EG$2/114,0),SUMIFS('HOURS&amp;CYCLES INPUT'!$F$2:$F$9999,'HOURS&amp;CYCLES INPUT'!$C$2:$C$9999,'QUALIFIED EFH'!$C70,'HOURS&amp;CYCLES INPUT'!$D$2:$D$9999,'QUALIFIED EFH'!EG$4,'HOURS&amp;CYCLES INPUT'!$E$2:$E$9999,'QUALIFIED EFH'!EG$5))</f>
        <v>0</v>
      </c>
      <c r="EH70" s="476">
        <f>IF(EH$2&lt;&gt;"",IF($C70&lt;&gt;"TBA",EH$2/114,0),SUMIFS('HOURS&amp;CYCLES INPUT'!$F$2:$F$9999,'HOURS&amp;CYCLES INPUT'!$C$2:$C$9999,'QUALIFIED EFH'!$C70,'HOURS&amp;CYCLES INPUT'!$D$2:$D$9999,'QUALIFIED EFH'!EH$4,'HOURS&amp;CYCLES INPUT'!$E$2:$E$9999,'QUALIFIED EFH'!EH$5))</f>
        <v>0</v>
      </c>
      <c r="EI70" s="476">
        <f>IF(EI$2&lt;&gt;"",IF($C70&lt;&gt;"TBA",EI$2/114,0),SUMIFS('HOURS&amp;CYCLES INPUT'!$F$2:$F$9999,'HOURS&amp;CYCLES INPUT'!$C$2:$C$9999,'QUALIFIED EFH'!$C70,'HOURS&amp;CYCLES INPUT'!$D$2:$D$9999,'QUALIFIED EFH'!EI$4,'HOURS&amp;CYCLES INPUT'!$E$2:$E$9999,'QUALIFIED EFH'!EI$5))</f>
        <v>0</v>
      </c>
      <c r="EJ70" s="476">
        <f>IF(EJ$2&lt;&gt;"",IF($C70&lt;&gt;"TBA",EJ$2/114,0),SUMIFS('HOURS&amp;CYCLES INPUT'!$F$2:$F$9999,'HOURS&amp;CYCLES INPUT'!$C$2:$C$9999,'QUALIFIED EFH'!$C70,'HOURS&amp;CYCLES INPUT'!$D$2:$D$9999,'QUALIFIED EFH'!EJ$4,'HOURS&amp;CYCLES INPUT'!$E$2:$E$9999,'QUALIFIED EFH'!EJ$5))</f>
        <v>0</v>
      </c>
      <c r="EK70" s="476">
        <f>IF(EK$2&lt;&gt;"",IF($C70&lt;&gt;"TBA",EK$2/114,0),SUMIFS('HOURS&amp;CYCLES INPUT'!$F$2:$F$9999,'HOURS&amp;CYCLES INPUT'!$C$2:$C$9999,'QUALIFIED EFH'!$C70,'HOURS&amp;CYCLES INPUT'!$D$2:$D$9999,'QUALIFIED EFH'!EK$4,'HOURS&amp;CYCLES INPUT'!$E$2:$E$9999,'QUALIFIED EFH'!EK$5))</f>
        <v>0</v>
      </c>
      <c r="EL70" s="476">
        <f>IF(EL$2&lt;&gt;"",IF($C70&lt;&gt;"TBA",EL$2/114,0),SUMIFS('HOURS&amp;CYCLES INPUT'!$F$2:$F$9999,'HOURS&amp;CYCLES INPUT'!$C$2:$C$9999,'QUALIFIED EFH'!$C70,'HOURS&amp;CYCLES INPUT'!$D$2:$D$9999,'QUALIFIED EFH'!EL$4,'HOURS&amp;CYCLES INPUT'!$E$2:$E$9999,'QUALIFIED EFH'!EL$5))</f>
        <v>0</v>
      </c>
      <c r="EM70" s="476">
        <f>IF(EM$2&lt;&gt;"",IF($C70&lt;&gt;"TBA",EM$2/114,0),SUMIFS('HOURS&amp;CYCLES INPUT'!$F$2:$F$9999,'HOURS&amp;CYCLES INPUT'!$C$2:$C$9999,'QUALIFIED EFH'!$C70,'HOURS&amp;CYCLES INPUT'!$D$2:$D$9999,'QUALIFIED EFH'!EM$4,'HOURS&amp;CYCLES INPUT'!$E$2:$E$9999,'QUALIFIED EFH'!EM$5))</f>
        <v>0</v>
      </c>
      <c r="EN70" s="476">
        <f>IF(EN$2&lt;&gt;"",IF($C70&lt;&gt;"TBA",EN$2/114,0),SUMIFS('HOURS&amp;CYCLES INPUT'!$F$2:$F$9999,'HOURS&amp;CYCLES INPUT'!$C$2:$C$9999,'QUALIFIED EFH'!$C70,'HOURS&amp;CYCLES INPUT'!$D$2:$D$9999,'QUALIFIED EFH'!EN$4,'HOURS&amp;CYCLES INPUT'!$E$2:$E$9999,'QUALIFIED EFH'!EN$5))</f>
        <v>0</v>
      </c>
      <c r="EO70" s="476">
        <f>IF(EO$2&lt;&gt;"",IF($C70&lt;&gt;"TBA",EO$2/114,0),SUMIFS('HOURS&amp;CYCLES INPUT'!$F$2:$F$9999,'HOURS&amp;CYCLES INPUT'!$C$2:$C$9999,'QUALIFIED EFH'!$C70,'HOURS&amp;CYCLES INPUT'!$D$2:$D$9999,'QUALIFIED EFH'!EO$4,'HOURS&amp;CYCLES INPUT'!$E$2:$E$9999,'QUALIFIED EFH'!EO$5))</f>
        <v>0</v>
      </c>
      <c r="EP70" s="476">
        <f>IF(EP$2&lt;&gt;"",IF($C70&lt;&gt;"TBA",EP$2/114,0),SUMIFS('HOURS&amp;CYCLES INPUT'!$F$2:$F$9999,'HOURS&amp;CYCLES INPUT'!$C$2:$C$9999,'QUALIFIED EFH'!$C70,'HOURS&amp;CYCLES INPUT'!$D$2:$D$9999,'QUALIFIED EFH'!EP$4,'HOURS&amp;CYCLES INPUT'!$E$2:$E$9999,'QUALIFIED EFH'!EP$5))</f>
        <v>0</v>
      </c>
      <c r="EQ70" s="476">
        <f>IF(EQ$2&lt;&gt;"",IF($C70&lt;&gt;"TBA",EQ$2/114,0),SUMIFS('HOURS&amp;CYCLES INPUT'!$F$2:$F$9999,'HOURS&amp;CYCLES INPUT'!$C$2:$C$9999,'QUALIFIED EFH'!$C70,'HOURS&amp;CYCLES INPUT'!$D$2:$D$9999,'QUALIFIED EFH'!EQ$4,'HOURS&amp;CYCLES INPUT'!$E$2:$E$9999,'QUALIFIED EFH'!EQ$5))</f>
        <v>0</v>
      </c>
      <c r="ER70" s="476">
        <f>IF(ER$2&lt;&gt;"",IF($C70&lt;&gt;"TBA",ER$2/114,0),SUMIFS('HOURS&amp;CYCLES INPUT'!$F$2:$F$9999,'HOURS&amp;CYCLES INPUT'!$C$2:$C$9999,'QUALIFIED EFH'!$C70,'HOURS&amp;CYCLES INPUT'!$D$2:$D$9999,'QUALIFIED EFH'!ER$4,'HOURS&amp;CYCLES INPUT'!$E$2:$E$9999,'QUALIFIED EFH'!ER$5))</f>
        <v>0</v>
      </c>
      <c r="ES70" s="476">
        <f>IF(ES$2&lt;&gt;"",IF($C70&lt;&gt;"TBA",ES$2/114,0),SUMIFS('HOURS&amp;CYCLES INPUT'!$F$2:$F$9999,'HOURS&amp;CYCLES INPUT'!$C$2:$C$9999,'QUALIFIED EFH'!$C70,'HOURS&amp;CYCLES INPUT'!$D$2:$D$9999,'QUALIFIED EFH'!ES$4,'HOURS&amp;CYCLES INPUT'!$E$2:$E$9999,'QUALIFIED EFH'!ES$5))</f>
        <v>0</v>
      </c>
      <c r="ET70" s="476">
        <f>IF(ET$2&lt;&gt;"",IF($C70&lt;&gt;"TBA",ET$2/114,0),SUMIFS('HOURS&amp;CYCLES INPUT'!$F$2:$F$9999,'HOURS&amp;CYCLES INPUT'!$C$2:$C$9999,'QUALIFIED EFH'!$C70,'HOURS&amp;CYCLES INPUT'!$D$2:$D$9999,'QUALIFIED EFH'!ET$4,'HOURS&amp;CYCLES INPUT'!$E$2:$E$9999,'QUALIFIED EFH'!ET$5))</f>
        <v>0</v>
      </c>
      <c r="EU70" s="476">
        <f>IF(EU$2&lt;&gt;"",IF($C70&lt;&gt;"TBA",EU$2/114,0),SUMIFS('HOURS&amp;CYCLES INPUT'!$F$2:$F$9999,'HOURS&amp;CYCLES INPUT'!$C$2:$C$9999,'QUALIFIED EFH'!$C70,'HOURS&amp;CYCLES INPUT'!$D$2:$D$9999,'QUALIFIED EFH'!EU$4,'HOURS&amp;CYCLES INPUT'!$E$2:$E$9999,'QUALIFIED EFH'!EU$5))</f>
        <v>0</v>
      </c>
      <c r="EV70" s="476">
        <f>IF(EV$2&lt;&gt;"",IF($C70&lt;&gt;"TBA",EV$2/114,0),SUMIFS('HOURS&amp;CYCLES INPUT'!$F$2:$F$9999,'HOURS&amp;CYCLES INPUT'!$C$2:$C$9999,'QUALIFIED EFH'!$C70,'HOURS&amp;CYCLES INPUT'!$D$2:$D$9999,'QUALIFIED EFH'!EV$4,'HOURS&amp;CYCLES INPUT'!$E$2:$E$9999,'QUALIFIED EFH'!EV$5))</f>
        <v>0</v>
      </c>
      <c r="EW70" s="476">
        <f>IF(EW$2&lt;&gt;"",IF($C70&lt;&gt;"TBA",EW$2/114,0),SUMIFS('HOURS&amp;CYCLES INPUT'!$F$2:$F$9999,'HOURS&amp;CYCLES INPUT'!$C$2:$C$9999,'QUALIFIED EFH'!$C70,'HOURS&amp;CYCLES INPUT'!$D$2:$D$9999,'QUALIFIED EFH'!EW$4,'HOURS&amp;CYCLES INPUT'!$E$2:$E$9999,'QUALIFIED EFH'!EW$5))</f>
        <v>0</v>
      </c>
      <c r="EX70" s="476">
        <f>IF(EX$2&lt;&gt;"",IF($C70&lt;&gt;"TBA",EX$2/114,0),SUMIFS('HOURS&amp;CYCLES INPUT'!$F$2:$F$9999,'HOURS&amp;CYCLES INPUT'!$C$2:$C$9999,'QUALIFIED EFH'!$C70,'HOURS&amp;CYCLES INPUT'!$D$2:$D$9999,'QUALIFIED EFH'!EX$4,'HOURS&amp;CYCLES INPUT'!$E$2:$E$9999,'QUALIFIED EFH'!EX$5))</f>
        <v>0</v>
      </c>
      <c r="EY70" s="476">
        <f>IF(EY$2&lt;&gt;"",IF($C70&lt;&gt;"TBA",EY$2/114,0),SUMIFS('HOURS&amp;CYCLES INPUT'!$F$2:$F$9999,'HOURS&amp;CYCLES INPUT'!$C$2:$C$9999,'QUALIFIED EFH'!$C70,'HOURS&amp;CYCLES INPUT'!$D$2:$D$9999,'QUALIFIED EFH'!EY$4,'HOURS&amp;CYCLES INPUT'!$E$2:$E$9999,'QUALIFIED EFH'!EY$5))</f>
        <v>0</v>
      </c>
      <c r="EZ70" s="476">
        <f>IF(EZ$2&lt;&gt;"",IF($C70&lt;&gt;"TBA",EZ$2/114,0),SUMIFS('HOURS&amp;CYCLES INPUT'!$F$2:$F$9999,'HOURS&amp;CYCLES INPUT'!$C$2:$C$9999,'QUALIFIED EFH'!$C70,'HOURS&amp;CYCLES INPUT'!$D$2:$D$9999,'QUALIFIED EFH'!EZ$4,'HOURS&amp;CYCLES INPUT'!$E$2:$E$9999,'QUALIFIED EFH'!EZ$5))</f>
        <v>0</v>
      </c>
      <c r="FA70" s="476">
        <f>IF(FA$2&lt;&gt;"",IF($C70&lt;&gt;"TBA",FA$2/114,0),SUMIFS('HOURS&amp;CYCLES INPUT'!$F$2:$F$9999,'HOURS&amp;CYCLES INPUT'!$C$2:$C$9999,'QUALIFIED EFH'!$C70,'HOURS&amp;CYCLES INPUT'!$D$2:$D$9999,'QUALIFIED EFH'!FA$4,'HOURS&amp;CYCLES INPUT'!$E$2:$E$9999,'QUALIFIED EFH'!FA$5))</f>
        <v>0</v>
      </c>
      <c r="FB70" s="476">
        <f>IF(FB$2&lt;&gt;"",IF($C70&lt;&gt;"TBA",FB$2/114,0),SUMIFS('HOURS&amp;CYCLES INPUT'!$F$2:$F$9999,'HOURS&amp;CYCLES INPUT'!$C$2:$C$9999,'QUALIFIED EFH'!$C70,'HOURS&amp;CYCLES INPUT'!$D$2:$D$9999,'QUALIFIED EFH'!FB$4,'HOURS&amp;CYCLES INPUT'!$E$2:$E$9999,'QUALIFIED EFH'!FB$5))</f>
        <v>0</v>
      </c>
      <c r="FC70" s="476">
        <f>IF(FC$2&lt;&gt;"",IF($C70&lt;&gt;"TBA",FC$2/114,0),SUMIFS('HOURS&amp;CYCLES INPUT'!$F$2:$F$9999,'HOURS&amp;CYCLES INPUT'!$C$2:$C$9999,'QUALIFIED EFH'!$C70,'HOURS&amp;CYCLES INPUT'!$D$2:$D$9999,'QUALIFIED EFH'!FC$4,'HOURS&amp;CYCLES INPUT'!$E$2:$E$9999,'QUALIFIED EFH'!FC$5))</f>
        <v>0</v>
      </c>
      <c r="FD70" s="476">
        <f>IF(FD$2&lt;&gt;"",IF($C70&lt;&gt;"TBA",FD$2/114,0),SUMIFS('HOURS&amp;CYCLES INPUT'!$F$2:$F$9999,'HOURS&amp;CYCLES INPUT'!$C$2:$C$9999,'QUALIFIED EFH'!$C70,'HOURS&amp;CYCLES INPUT'!$D$2:$D$9999,'QUALIFIED EFH'!FD$4,'HOURS&amp;CYCLES INPUT'!$E$2:$E$9999,'QUALIFIED EFH'!FD$5))</f>
        <v>0</v>
      </c>
      <c r="FE70" s="476">
        <f>IF(FE$2&lt;&gt;"",IF($C70&lt;&gt;"TBA",FE$2/114,0),SUMIFS('HOURS&amp;CYCLES INPUT'!$F$2:$F$9999,'HOURS&amp;CYCLES INPUT'!$C$2:$C$9999,'QUALIFIED EFH'!$C70,'HOURS&amp;CYCLES INPUT'!$D$2:$D$9999,'QUALIFIED EFH'!FE$4,'HOURS&amp;CYCLES INPUT'!$E$2:$E$9999,'QUALIFIED EFH'!FE$5))</f>
        <v>0</v>
      </c>
      <c r="FF70" s="476">
        <f>IF(FF$2&lt;&gt;"",IF($C70&lt;&gt;"TBA",FF$2/114,0),SUMIFS('HOURS&amp;CYCLES INPUT'!$F$2:$F$9999,'HOURS&amp;CYCLES INPUT'!$C$2:$C$9999,'QUALIFIED EFH'!$C70,'HOURS&amp;CYCLES INPUT'!$D$2:$D$9999,'QUALIFIED EFH'!FF$4,'HOURS&amp;CYCLES INPUT'!$E$2:$E$9999,'QUALIFIED EFH'!FF$5))</f>
        <v>0</v>
      </c>
      <c r="FG70" s="476">
        <f>IF(FG$2&lt;&gt;"",IF($C70&lt;&gt;"TBA",FG$2/114,0),SUMIFS('HOURS&amp;CYCLES INPUT'!$F$2:$F$9999,'HOURS&amp;CYCLES INPUT'!$C$2:$C$9999,'QUALIFIED EFH'!$C70,'HOURS&amp;CYCLES INPUT'!$D$2:$D$9999,'QUALIFIED EFH'!FG$4,'HOURS&amp;CYCLES INPUT'!$E$2:$E$9999,'QUALIFIED EFH'!FG$5))</f>
        <v>0</v>
      </c>
      <c r="FH70" s="476">
        <f>IF(FH$2&lt;&gt;"",IF($C70&lt;&gt;"TBA",FH$2/114,0),SUMIFS('HOURS&amp;CYCLES INPUT'!$F$2:$F$9999,'HOURS&amp;CYCLES INPUT'!$C$2:$C$9999,'QUALIFIED EFH'!$C70,'HOURS&amp;CYCLES INPUT'!$D$2:$D$9999,'QUALIFIED EFH'!FH$4,'HOURS&amp;CYCLES INPUT'!$E$2:$E$9999,'QUALIFIED EFH'!FH$5))</f>
        <v>0</v>
      </c>
      <c r="FI70" s="476">
        <f>IF(FI$2&lt;&gt;"",IF($C70&lt;&gt;"TBA",FI$2/114,0),SUMIFS('HOURS&amp;CYCLES INPUT'!$F$2:$F$9999,'HOURS&amp;CYCLES INPUT'!$C$2:$C$9999,'QUALIFIED EFH'!$C70,'HOURS&amp;CYCLES INPUT'!$D$2:$D$9999,'QUALIFIED EFH'!FI$4,'HOURS&amp;CYCLES INPUT'!$E$2:$E$9999,'QUALIFIED EFH'!FI$5))</f>
        <v>0</v>
      </c>
      <c r="FJ70" s="476">
        <f>IF(FJ$2&lt;&gt;"",IF($C70&lt;&gt;"TBA",FJ$2/114,0),SUMIFS('HOURS&amp;CYCLES INPUT'!$F$2:$F$9999,'HOURS&amp;CYCLES INPUT'!$C$2:$C$9999,'QUALIFIED EFH'!$C70,'HOURS&amp;CYCLES INPUT'!$D$2:$D$9999,'QUALIFIED EFH'!FJ$4,'HOURS&amp;CYCLES INPUT'!$E$2:$E$9999,'QUALIFIED EFH'!FJ$5))</f>
        <v>0</v>
      </c>
      <c r="FK70" s="476">
        <f>IF(FK$2&lt;&gt;"",IF($C70&lt;&gt;"TBA",FK$2/114,0),SUMIFS('HOURS&amp;CYCLES INPUT'!$F$2:$F$9999,'HOURS&amp;CYCLES INPUT'!$C$2:$C$9999,'QUALIFIED EFH'!$C70,'HOURS&amp;CYCLES INPUT'!$D$2:$D$9999,'QUALIFIED EFH'!FK$4,'HOURS&amp;CYCLES INPUT'!$E$2:$E$9999,'QUALIFIED EFH'!FK$5))</f>
        <v>0</v>
      </c>
      <c r="FL70" s="476">
        <f>IF(FL$2&lt;&gt;"",IF($C70&lt;&gt;"TBA",FL$2/114,0),SUMIFS('HOURS&amp;CYCLES INPUT'!$F$2:$F$9999,'HOURS&amp;CYCLES INPUT'!$C$2:$C$9999,'QUALIFIED EFH'!$C70,'HOURS&amp;CYCLES INPUT'!$D$2:$D$9999,'QUALIFIED EFH'!FL$4,'HOURS&amp;CYCLES INPUT'!$E$2:$E$9999,'QUALIFIED EFH'!FL$5))</f>
        <v>0</v>
      </c>
      <c r="FM70" s="476">
        <f>IF(FM$2&lt;&gt;"",IF($C70&lt;&gt;"TBA",FM$2/114,0),SUMIFS('HOURS&amp;CYCLES INPUT'!$F$2:$F$9999,'HOURS&amp;CYCLES INPUT'!$C$2:$C$9999,'QUALIFIED EFH'!$C70,'HOURS&amp;CYCLES INPUT'!$D$2:$D$9999,'QUALIFIED EFH'!FM$4,'HOURS&amp;CYCLES INPUT'!$E$2:$E$9999,'QUALIFIED EFH'!FM$5))</f>
        <v>0</v>
      </c>
      <c r="FN70" s="476">
        <f>IF(FN$2&lt;&gt;"",IF($C70&lt;&gt;"TBA",FN$2/114,0),SUMIFS('HOURS&amp;CYCLES INPUT'!$F$2:$F$9999,'HOURS&amp;CYCLES INPUT'!$C$2:$C$9999,'QUALIFIED EFH'!$C70,'HOURS&amp;CYCLES INPUT'!$D$2:$D$9999,'QUALIFIED EFH'!FN$4,'HOURS&amp;CYCLES INPUT'!$E$2:$E$9999,'QUALIFIED EFH'!FN$5))</f>
        <v>0</v>
      </c>
      <c r="FO70" s="476">
        <f>IF(FO$2&lt;&gt;"",IF($C70&lt;&gt;"TBA",FO$2/114,0),SUMIFS('HOURS&amp;CYCLES INPUT'!$F$2:$F$9999,'HOURS&amp;CYCLES INPUT'!$C$2:$C$9999,'QUALIFIED EFH'!$C70,'HOURS&amp;CYCLES INPUT'!$D$2:$D$9999,'QUALIFIED EFH'!FO$4,'HOURS&amp;CYCLES INPUT'!$E$2:$E$9999,'QUALIFIED EFH'!FO$5))</f>
        <v>0</v>
      </c>
      <c r="FP70" s="476">
        <f>IF(FP$2&lt;&gt;"",IF($C70&lt;&gt;"TBA",FP$2/114,0),SUMIFS('HOURS&amp;CYCLES INPUT'!$F$2:$F$9999,'HOURS&amp;CYCLES INPUT'!$C$2:$C$9999,'QUALIFIED EFH'!$C70,'HOURS&amp;CYCLES INPUT'!$D$2:$D$9999,'QUALIFIED EFH'!FP$4,'HOURS&amp;CYCLES INPUT'!$E$2:$E$9999,'QUALIFIED EFH'!FP$5))</f>
        <v>0</v>
      </c>
      <c r="FQ70" s="476">
        <f>IF(FQ$2&lt;&gt;"",IF($C70&lt;&gt;"TBA",FQ$2/114,0),SUMIFS('HOURS&amp;CYCLES INPUT'!$F$2:$F$9999,'HOURS&amp;CYCLES INPUT'!$C$2:$C$9999,'QUALIFIED EFH'!$C70,'HOURS&amp;CYCLES INPUT'!$D$2:$D$9999,'QUALIFIED EFH'!FQ$4,'HOURS&amp;CYCLES INPUT'!$E$2:$E$9999,'QUALIFIED EFH'!FQ$5))</f>
        <v>0</v>
      </c>
      <c r="FR70" s="476">
        <f>IF(FR$2&lt;&gt;"",IF($C70&lt;&gt;"TBA",FR$2/114,0),SUMIFS('HOURS&amp;CYCLES INPUT'!$F$2:$F$9999,'HOURS&amp;CYCLES INPUT'!$C$2:$C$9999,'QUALIFIED EFH'!$C70,'HOURS&amp;CYCLES INPUT'!$D$2:$D$9999,'QUALIFIED EFH'!FR$4,'HOURS&amp;CYCLES INPUT'!$E$2:$E$9999,'QUALIFIED EFH'!FR$5))</f>
        <v>0</v>
      </c>
      <c r="FS70" s="476">
        <f>IF(FS$2&lt;&gt;"",IF($C70&lt;&gt;"TBA",FS$2/114,0),SUMIFS('HOURS&amp;CYCLES INPUT'!$F$2:$F$9999,'HOURS&amp;CYCLES INPUT'!$C$2:$C$9999,'QUALIFIED EFH'!$C70,'HOURS&amp;CYCLES INPUT'!$D$2:$D$9999,'QUALIFIED EFH'!FS$4,'HOURS&amp;CYCLES INPUT'!$E$2:$E$9999,'QUALIFIED EFH'!FS$5))</f>
        <v>0</v>
      </c>
      <c r="FT70" s="476">
        <f>IF(FT$2&lt;&gt;"",IF($C70&lt;&gt;"TBA",FT$2/114,0),SUMIFS('HOURS&amp;CYCLES INPUT'!$F$2:$F$9999,'HOURS&amp;CYCLES INPUT'!$C$2:$C$9999,'QUALIFIED EFH'!$C70,'HOURS&amp;CYCLES INPUT'!$D$2:$D$9999,'QUALIFIED EFH'!FT$4,'HOURS&amp;CYCLES INPUT'!$E$2:$E$9999,'QUALIFIED EFH'!FT$5))</f>
        <v>0</v>
      </c>
      <c r="FU70" s="476">
        <f>IF(FU$2&lt;&gt;"",IF($C70&lt;&gt;"TBA",FU$2/114,0),SUMIFS('HOURS&amp;CYCLES INPUT'!$F$2:$F$9999,'HOURS&amp;CYCLES INPUT'!$C$2:$C$9999,'QUALIFIED EFH'!$C70,'HOURS&amp;CYCLES INPUT'!$D$2:$D$9999,'QUALIFIED EFH'!FU$4,'HOURS&amp;CYCLES INPUT'!$E$2:$E$9999,'QUALIFIED EFH'!FU$5))</f>
        <v>0</v>
      </c>
      <c r="FV70" s="476">
        <f>IF(FV$2&lt;&gt;"",IF($C70&lt;&gt;"TBA",FV$2/114,0),SUMIFS('HOURS&amp;CYCLES INPUT'!$F$2:$F$9999,'HOURS&amp;CYCLES INPUT'!$C$2:$C$9999,'QUALIFIED EFH'!$C70,'HOURS&amp;CYCLES INPUT'!$D$2:$D$9999,'QUALIFIED EFH'!FV$4,'HOURS&amp;CYCLES INPUT'!$E$2:$E$9999,'QUALIFIED EFH'!FV$5))</f>
        <v>0</v>
      </c>
      <c r="FW70" s="476">
        <f>IF(FW$2&lt;&gt;"",IF($C70&lt;&gt;"TBA",FW$2/114,0),SUMIFS('HOURS&amp;CYCLES INPUT'!$F$2:$F$9999,'HOURS&amp;CYCLES INPUT'!$C$2:$C$9999,'QUALIFIED EFH'!$C70,'HOURS&amp;CYCLES INPUT'!$D$2:$D$9999,'QUALIFIED EFH'!FW$4,'HOURS&amp;CYCLES INPUT'!$E$2:$E$9999,'QUALIFIED EFH'!FW$5))</f>
        <v>0</v>
      </c>
      <c r="FX70" s="476">
        <f>IF(FX$2&lt;&gt;"",IF($C70&lt;&gt;"TBA",FX$2/114,0),SUMIFS('HOURS&amp;CYCLES INPUT'!$F$2:$F$9999,'HOURS&amp;CYCLES INPUT'!$C$2:$C$9999,'QUALIFIED EFH'!$C70,'HOURS&amp;CYCLES INPUT'!$D$2:$D$9999,'QUALIFIED EFH'!FX$4,'HOURS&amp;CYCLES INPUT'!$E$2:$E$9999,'QUALIFIED EFH'!FX$5))</f>
        <v>0</v>
      </c>
      <c r="FY70" s="476">
        <f>IF(FY$2&lt;&gt;"",IF($C70&lt;&gt;"TBA",FY$2/114,0),SUMIFS('HOURS&amp;CYCLES INPUT'!$F$2:$F$9999,'HOURS&amp;CYCLES INPUT'!$C$2:$C$9999,'QUALIFIED EFH'!$C70,'HOURS&amp;CYCLES INPUT'!$D$2:$D$9999,'QUALIFIED EFH'!FY$4,'HOURS&amp;CYCLES INPUT'!$E$2:$E$9999,'QUALIFIED EFH'!FY$5))</f>
        <v>0</v>
      </c>
      <c r="FZ70" s="476">
        <f>IF(FZ$2&lt;&gt;"",IF($C70&lt;&gt;"TBA",FZ$2/114,0),SUMIFS('HOURS&amp;CYCLES INPUT'!$F$2:$F$9999,'HOURS&amp;CYCLES INPUT'!$C$2:$C$9999,'QUALIFIED EFH'!$C70,'HOURS&amp;CYCLES INPUT'!$D$2:$D$9999,'QUALIFIED EFH'!FZ$4,'HOURS&amp;CYCLES INPUT'!$E$2:$E$9999,'QUALIFIED EFH'!FZ$5))</f>
        <v>0</v>
      </c>
      <c r="GA70" s="476">
        <f>IF(GA$2&lt;&gt;"",IF($C70&lt;&gt;"TBA",GA$2/114,0),SUMIFS('HOURS&amp;CYCLES INPUT'!$F$2:$F$9999,'HOURS&amp;CYCLES INPUT'!$C$2:$C$9999,'QUALIFIED EFH'!$C70,'HOURS&amp;CYCLES INPUT'!$D$2:$D$9999,'QUALIFIED EFH'!GA$4,'HOURS&amp;CYCLES INPUT'!$E$2:$E$9999,'QUALIFIED EFH'!GA$5))</f>
        <v>0</v>
      </c>
      <c r="GB70" s="476">
        <f>IF(GB$2&lt;&gt;"",IF($C70&lt;&gt;"TBA",GB$2/114,0),SUMIFS('HOURS&amp;CYCLES INPUT'!$F$2:$F$9999,'HOURS&amp;CYCLES INPUT'!$C$2:$C$9999,'QUALIFIED EFH'!$C70,'HOURS&amp;CYCLES INPUT'!$D$2:$D$9999,'QUALIFIED EFH'!GB$4,'HOURS&amp;CYCLES INPUT'!$E$2:$E$9999,'QUALIFIED EFH'!GB$5))</f>
        <v>0</v>
      </c>
    </row>
    <row r="71" spans="3:184" x14ac:dyDescent="0.35">
      <c r="C71" s="472">
        <f>'QUALIFIED ENGINES'!D72</f>
        <v>91513</v>
      </c>
      <c r="D71" s="476">
        <f>IF(D$2&lt;&gt;"",IF($C71&lt;&gt;"TBA",D$2/114,0),SUMIFS('HOURS&amp;CYCLES INPUT'!$F$2:$F$9999,'HOURS&amp;CYCLES INPUT'!$C$2:$C$9999,'QUALIFIED EFH'!$C71,'HOURS&amp;CYCLES INPUT'!$D$2:$D$9999,'QUALIFIED EFH'!D$4,'HOURS&amp;CYCLES INPUT'!$E$2:$E$9999,'QUALIFIED EFH'!D$5))</f>
        <v>0</v>
      </c>
      <c r="E71" s="476">
        <f>IF(E$2&lt;&gt;"",IF($C71&lt;&gt;"TBA",E$2/114,0),SUMIFS('HOURS&amp;CYCLES INPUT'!$F$2:$F$9999,'HOURS&amp;CYCLES INPUT'!$C$2:$C$9999,'QUALIFIED EFH'!$C71,'HOURS&amp;CYCLES INPUT'!$D$2:$D$9999,'QUALIFIED EFH'!E$4,'HOURS&amp;CYCLES INPUT'!$E$2:$E$9999,'QUALIFIED EFH'!E$5))</f>
        <v>0</v>
      </c>
      <c r="F71" s="476">
        <f>IF(F$2&lt;&gt;"",IF($C71&lt;&gt;"TBA",F$2/114,0),SUMIFS('HOURS&amp;CYCLES INPUT'!$F$2:$F$9999,'HOURS&amp;CYCLES INPUT'!$C$2:$C$9999,'QUALIFIED EFH'!$C71,'HOURS&amp;CYCLES INPUT'!$D$2:$D$9999,'QUALIFIED EFH'!F$4,'HOURS&amp;CYCLES INPUT'!$E$2:$E$9999,'QUALIFIED EFH'!F$5))</f>
        <v>0</v>
      </c>
      <c r="G71" s="476">
        <f>IF(G$2&lt;&gt;"",IF($C71&lt;&gt;"TBA",G$2/114,0),SUMIFS('HOURS&amp;CYCLES INPUT'!$F$2:$F$9999,'HOURS&amp;CYCLES INPUT'!$C$2:$C$9999,'QUALIFIED EFH'!$C71,'HOURS&amp;CYCLES INPUT'!$D$2:$D$9999,'QUALIFIED EFH'!G$4,'HOURS&amp;CYCLES INPUT'!$E$2:$E$9999,'QUALIFIED EFH'!G$5))</f>
        <v>0</v>
      </c>
      <c r="H71" s="476">
        <f>IF(H$2&lt;&gt;"",IF($C71&lt;&gt;"TBA",H$2/114,0),SUMIFS('HOURS&amp;CYCLES INPUT'!$F$2:$F$9999,'HOURS&amp;CYCLES INPUT'!$C$2:$C$9999,'QUALIFIED EFH'!$C71,'HOURS&amp;CYCLES INPUT'!$D$2:$D$9999,'QUALIFIED EFH'!H$4,'HOURS&amp;CYCLES INPUT'!$E$2:$E$9999,'QUALIFIED EFH'!H$5))</f>
        <v>0</v>
      </c>
      <c r="I71" s="476">
        <f>IF(I$2&lt;&gt;"",IF($C71&lt;&gt;"TBA",I$2/114,0),SUMIFS('HOURS&amp;CYCLES INPUT'!$F$2:$F$9999,'HOURS&amp;CYCLES INPUT'!$C$2:$C$9999,'QUALIFIED EFH'!$C71,'HOURS&amp;CYCLES INPUT'!$D$2:$D$9999,'QUALIFIED EFH'!I$4,'HOURS&amp;CYCLES INPUT'!$E$2:$E$9999,'QUALIFIED EFH'!I$5))</f>
        <v>0</v>
      </c>
      <c r="J71" s="476">
        <f>IF(J$2&lt;&gt;"",IF($C71&lt;&gt;"TBA",J$2/114,0),SUMIFS('HOURS&amp;CYCLES INPUT'!$F$2:$F$9999,'HOURS&amp;CYCLES INPUT'!$C$2:$C$9999,'QUALIFIED EFH'!$C71,'HOURS&amp;CYCLES INPUT'!$D$2:$D$9999,'QUALIFIED EFH'!J$4,'HOURS&amp;CYCLES INPUT'!$E$2:$E$9999,'QUALIFIED EFH'!J$5))</f>
        <v>0</v>
      </c>
      <c r="K71" s="476">
        <f>IF(K$2&lt;&gt;"",IF($C71&lt;&gt;"TBA",K$2/114,0),SUMIFS('HOURS&amp;CYCLES INPUT'!$F$2:$F$9999,'HOURS&amp;CYCLES INPUT'!$C$2:$C$9999,'QUALIFIED EFH'!$C71,'HOURS&amp;CYCLES INPUT'!$D$2:$D$9999,'QUALIFIED EFH'!K$4,'HOURS&amp;CYCLES INPUT'!$E$2:$E$9999,'QUALIFIED EFH'!K$5))</f>
        <v>0</v>
      </c>
      <c r="L71" s="476">
        <f>IF(L$2&lt;&gt;"",IF($C71&lt;&gt;"TBA",L$2/114,0),SUMIFS('HOURS&amp;CYCLES INPUT'!$F$2:$F$9999,'HOURS&amp;CYCLES INPUT'!$C$2:$C$9999,'QUALIFIED EFH'!$C71,'HOURS&amp;CYCLES INPUT'!$D$2:$D$9999,'QUALIFIED EFH'!L$4,'HOURS&amp;CYCLES INPUT'!$E$2:$E$9999,'QUALIFIED EFH'!L$5))</f>
        <v>0</v>
      </c>
      <c r="M71" s="476">
        <f>IF(M$2&lt;&gt;"",IF($C71&lt;&gt;"TBA",M$2/114,0),SUMIFS('HOURS&amp;CYCLES INPUT'!$F$2:$F$9999,'HOURS&amp;CYCLES INPUT'!$C$2:$C$9999,'QUALIFIED EFH'!$C71,'HOURS&amp;CYCLES INPUT'!$D$2:$D$9999,'QUALIFIED EFH'!M$4,'HOURS&amp;CYCLES INPUT'!$E$2:$E$9999,'QUALIFIED EFH'!M$5))</f>
        <v>0</v>
      </c>
      <c r="N71" s="476">
        <f>IF(N$2&lt;&gt;"",IF($C71&lt;&gt;"TBA",N$2/114,0),SUMIFS('HOURS&amp;CYCLES INPUT'!$F$2:$F$9999,'HOURS&amp;CYCLES INPUT'!$C$2:$C$9999,'QUALIFIED EFH'!$C71,'HOURS&amp;CYCLES INPUT'!$D$2:$D$9999,'QUALIFIED EFH'!N$4,'HOURS&amp;CYCLES INPUT'!$E$2:$E$9999,'QUALIFIED EFH'!N$5))</f>
        <v>0</v>
      </c>
      <c r="O71" s="476">
        <f>IF(O$2&lt;&gt;"",IF($C71&lt;&gt;"TBA",O$2/114,0),SUMIFS('HOURS&amp;CYCLES INPUT'!$F$2:$F$9999,'HOURS&amp;CYCLES INPUT'!$C$2:$C$9999,'QUALIFIED EFH'!$C71,'HOURS&amp;CYCLES INPUT'!$D$2:$D$9999,'QUALIFIED EFH'!O$4,'HOURS&amp;CYCLES INPUT'!$E$2:$E$9999,'QUALIFIED EFH'!O$5))</f>
        <v>0</v>
      </c>
      <c r="P71" s="476">
        <f>IF(P$2&lt;&gt;"",IF($C71&lt;&gt;"TBA",P$2/114,0),SUMIFS('HOURS&amp;CYCLES INPUT'!$F$2:$F$9999,'HOURS&amp;CYCLES INPUT'!$C$2:$C$9999,'QUALIFIED EFH'!$C71,'HOURS&amp;CYCLES INPUT'!$D$2:$D$9999,'QUALIFIED EFH'!P$4,'HOURS&amp;CYCLES INPUT'!$E$2:$E$9999,'QUALIFIED EFH'!P$5))</f>
        <v>0</v>
      </c>
      <c r="Q71" s="476">
        <f>IF(Q$2&lt;&gt;"",IF($C71&lt;&gt;"TBA",Q$2/114,0),SUMIFS('HOURS&amp;CYCLES INPUT'!$F$2:$F$9999,'HOURS&amp;CYCLES INPUT'!$C$2:$C$9999,'QUALIFIED EFH'!$C71,'HOURS&amp;CYCLES INPUT'!$D$2:$D$9999,'QUALIFIED EFH'!Q$4,'HOURS&amp;CYCLES INPUT'!$E$2:$E$9999,'QUALIFIED EFH'!Q$5))</f>
        <v>0</v>
      </c>
      <c r="R71" s="476">
        <f>IF(R$1&lt;&gt;"",IF($C71&lt;&gt;"TBA",R$1/114,0),SUMIFS('HOURS&amp;CYCLES INPUT'!$F$2:$F$9999,'HOURS&amp;CYCLES INPUT'!$C$2:$C$9999,'QUALIFIED EFH'!$C71,'HOURS&amp;CYCLES INPUT'!$D$2:$D$9999,'QUALIFIED EFH'!R$4,'HOURS&amp;CYCLES INPUT'!$E$2:$E$9999,'QUALIFIED EFH'!R$5))</f>
        <v>0</v>
      </c>
      <c r="S71" s="476">
        <f>IF(S$2&lt;&gt;"",IF($C71&lt;&gt;"TBA",S$2/114,0),SUMIFS('HOURS&amp;CYCLES INPUT'!$F$2:$F$9999,'HOURS&amp;CYCLES INPUT'!$C$2:$C$9999,'QUALIFIED EFH'!$C71,'HOURS&amp;CYCLES INPUT'!$D$2:$D$9999,'QUALIFIED EFH'!S$4,'HOURS&amp;CYCLES INPUT'!$E$2:$E$9999,'QUALIFIED EFH'!S$5))</f>
        <v>0</v>
      </c>
      <c r="T71" s="476">
        <f>IF(T$2&lt;&gt;"",IF($C71&lt;&gt;"TBA",T$2/114,0),SUMIFS('HOURS&amp;CYCLES INPUT'!$F$2:$F$9999,'HOURS&amp;CYCLES INPUT'!$C$2:$C$9999,'QUALIFIED EFH'!$C71,'HOURS&amp;CYCLES INPUT'!$D$2:$D$9999,'QUALIFIED EFH'!T$4,'HOURS&amp;CYCLES INPUT'!$E$2:$E$9999,'QUALIFIED EFH'!T$5))</f>
        <v>0</v>
      </c>
      <c r="U71" s="476">
        <f>IF(U$2&lt;&gt;"",IF($C71&lt;&gt;"TBA",U$2/114,0),SUMIFS('HOURS&amp;CYCLES INPUT'!$F$2:$F$9999,'HOURS&amp;CYCLES INPUT'!$C$2:$C$9999,'QUALIFIED EFH'!$C71,'HOURS&amp;CYCLES INPUT'!$D$2:$D$9999,'QUALIFIED EFH'!U$4,'HOURS&amp;CYCLES INPUT'!$E$2:$E$9999,'QUALIFIED EFH'!U$5))</f>
        <v>0</v>
      </c>
      <c r="V71" s="476">
        <f>IF(V$2&lt;&gt;"",IF($C71&lt;&gt;"TBA",V$2/114,0),SUMIFS('HOURS&amp;CYCLES INPUT'!$F$2:$F$9999,'HOURS&amp;CYCLES INPUT'!$C$2:$C$9999,'QUALIFIED EFH'!$C71,'HOURS&amp;CYCLES INPUT'!$D$2:$D$9999,'QUALIFIED EFH'!V$4,'HOURS&amp;CYCLES INPUT'!$E$2:$E$9999,'QUALIFIED EFH'!V$5))</f>
        <v>0</v>
      </c>
      <c r="W71" s="476">
        <f>IF(W$2&lt;&gt;"",IF($C71&lt;&gt;"TBA",W$2/114,0),SUMIFS('HOURS&amp;CYCLES INPUT'!$F$2:$F$9999,'HOURS&amp;CYCLES INPUT'!$C$2:$C$9999,'QUALIFIED EFH'!$C71,'HOURS&amp;CYCLES INPUT'!$D$2:$D$9999,'QUALIFIED EFH'!W$4,'HOURS&amp;CYCLES INPUT'!$E$2:$E$9999,'QUALIFIED EFH'!W$5))</f>
        <v>0</v>
      </c>
      <c r="X71" s="476">
        <f>IF(X$2&lt;&gt;"",IF($C71&lt;&gt;"TBA",X$2/114,0),SUMIFS('HOURS&amp;CYCLES INPUT'!$F$2:$F$9999,'HOURS&amp;CYCLES INPUT'!$C$2:$C$9999,'QUALIFIED EFH'!$C71,'HOURS&amp;CYCLES INPUT'!$D$2:$D$9999,'QUALIFIED EFH'!X$4,'HOURS&amp;CYCLES INPUT'!$E$2:$E$9999,'QUALIFIED EFH'!X$5))</f>
        <v>0</v>
      </c>
      <c r="Y71" s="476">
        <f>IF(Y$2&lt;&gt;"",IF($C71&lt;&gt;"TBA",Y$2/114,0),SUMIFS('HOURS&amp;CYCLES INPUT'!$F$2:$F$9999,'HOURS&amp;CYCLES INPUT'!$C$2:$C$9999,'QUALIFIED EFH'!$C71,'HOURS&amp;CYCLES INPUT'!$D$2:$D$9999,'QUALIFIED EFH'!Y$4,'HOURS&amp;CYCLES INPUT'!$E$2:$E$9999,'QUALIFIED EFH'!Y$5))</f>
        <v>0</v>
      </c>
      <c r="Z71" s="476">
        <f>IF(Z$2&lt;&gt;"",IF($C71&lt;&gt;"TBA",Z$2/114,0),SUMIFS('HOURS&amp;CYCLES INPUT'!$F$2:$F$9999,'HOURS&amp;CYCLES INPUT'!$C$2:$C$9999,'QUALIFIED EFH'!$C71,'HOURS&amp;CYCLES INPUT'!$D$2:$D$9999,'QUALIFIED EFH'!Z$4,'HOURS&amp;CYCLES INPUT'!$E$2:$E$9999,'QUALIFIED EFH'!Z$5))</f>
        <v>0</v>
      </c>
      <c r="AA71" s="476">
        <f>IF(AA$2&lt;&gt;"",IF($C71&lt;&gt;"TBA",AA$2/114,0),SUMIFS('HOURS&amp;CYCLES INPUT'!$F$2:$F$9999,'HOURS&amp;CYCLES INPUT'!$C$2:$C$9999,'QUALIFIED EFH'!$C71,'HOURS&amp;CYCLES INPUT'!$D$2:$D$9999,'QUALIFIED EFH'!AA$4,'HOURS&amp;CYCLES INPUT'!$E$2:$E$9999,'QUALIFIED EFH'!AA$5))</f>
        <v>36.28</v>
      </c>
      <c r="AB71" s="476">
        <f>IF(AB$2&lt;&gt;"",IF($C71&lt;&gt;"TBA",AB$2/114,0),SUMIFS('HOURS&amp;CYCLES INPUT'!$F$2:$F$9999,'HOURS&amp;CYCLES INPUT'!$C$2:$C$9999,'QUALIFIED EFH'!$C71,'HOURS&amp;CYCLES INPUT'!$D$2:$D$9999,'QUALIFIED EFH'!AB$4,'HOURS&amp;CYCLES INPUT'!$E$2:$E$9999,'QUALIFIED EFH'!AB$5))</f>
        <v>374.93</v>
      </c>
      <c r="AC71" s="476">
        <f>IF(AC$2&lt;&gt;"",IF($C71&lt;&gt;"TBA",AC$2/114,0),SUMIFS('HOURS&amp;CYCLES INPUT'!$F$2:$F$9999,'HOURS&amp;CYCLES INPUT'!$C$2:$C$9999,'QUALIFIED EFH'!$C71,'HOURS&amp;CYCLES INPUT'!$D$2:$D$9999,'QUALIFIED EFH'!AC$4,'HOURS&amp;CYCLES INPUT'!$E$2:$E$9999,'QUALIFIED EFH'!AC$5))</f>
        <v>374.92</v>
      </c>
      <c r="AD71" s="476">
        <f>IF(AD$2&lt;&gt;"",IF($C71&lt;&gt;"TBA",AD$2/114,0),SUMIFS('HOURS&amp;CYCLES INPUT'!$F$2:$F$9999,'HOURS&amp;CYCLES INPUT'!$C$2:$C$9999,'QUALIFIED EFH'!$C71,'HOURS&amp;CYCLES INPUT'!$D$2:$D$9999,'QUALIFIED EFH'!AD$4,'HOURS&amp;CYCLES INPUT'!$E$2:$E$9999,'QUALIFIED EFH'!AD$5))</f>
        <v>371.94</v>
      </c>
      <c r="AE71" s="476">
        <f>IF(AE$2&lt;&gt;"",IF($C71&lt;&gt;"TBA",AE$2/114,0),SUMIFS('HOURS&amp;CYCLES INPUT'!$F$2:$F$9999,'HOURS&amp;CYCLES INPUT'!$C$2:$C$9999,'QUALIFIED EFH'!$C71,'HOURS&amp;CYCLES INPUT'!$D$2:$D$9999,'QUALIFIED EFH'!AE$4,'HOURS&amp;CYCLES INPUT'!$E$2:$E$9999,'QUALIFIED EFH'!AE$5))</f>
        <v>447.4</v>
      </c>
      <c r="AF71" s="476">
        <f>IF(AF$2&lt;&gt;"",IF($C71&lt;&gt;"TBA",AF$2/114,0),SUMIFS('HOURS&amp;CYCLES INPUT'!$F$2:$F$9999,'HOURS&amp;CYCLES INPUT'!$C$2:$C$9999,'QUALIFIED EFH'!$C71,'HOURS&amp;CYCLES INPUT'!$D$2:$D$9999,'QUALIFIED EFH'!AF$4,'HOURS&amp;CYCLES INPUT'!$E$2:$E$9999,'QUALIFIED EFH'!AF$5))</f>
        <v>382.73</v>
      </c>
      <c r="AG71" s="476">
        <f>IF(AG$2&lt;&gt;"",IF($C71&lt;&gt;"TBA",AG$2/114,0),SUMIFS('HOURS&amp;CYCLES INPUT'!$F$2:$F$9999,'HOURS&amp;CYCLES INPUT'!$C$2:$C$9999,'QUALIFIED EFH'!$C71,'HOURS&amp;CYCLES INPUT'!$D$2:$D$9999,'QUALIFIED EFH'!AG$4,'HOURS&amp;CYCLES INPUT'!$E$2:$E$9999,'QUALIFIED EFH'!AG$5))</f>
        <v>406.4</v>
      </c>
      <c r="AH71" s="476">
        <f>IF(AH$2&lt;&gt;"",IF($C71&lt;&gt;"TBA",AH$2/114,0),SUMIFS('HOURS&amp;CYCLES INPUT'!$F$2:$F$9999,'HOURS&amp;CYCLES INPUT'!$C$2:$C$9999,'QUALIFIED EFH'!$C71,'HOURS&amp;CYCLES INPUT'!$D$2:$D$9999,'QUALIFIED EFH'!AH$4,'HOURS&amp;CYCLES INPUT'!$E$2:$E$9999,'QUALIFIED EFH'!AH$5))</f>
        <v>405.4</v>
      </c>
      <c r="AI71" s="476">
        <f>IF(AI$2&lt;&gt;"",IF($C71&lt;&gt;"TBA",AI$2/114,0),SUMIFS('HOURS&amp;CYCLES INPUT'!$F$2:$F$9999,'HOURS&amp;CYCLES INPUT'!$C$2:$C$9999,'QUALIFIED EFH'!$C71,'HOURS&amp;CYCLES INPUT'!$D$2:$D$9999,'QUALIFIED EFH'!AI$4,'HOURS&amp;CYCLES INPUT'!$E$2:$E$9999,'QUALIFIED EFH'!AI$5))</f>
        <v>443.97</v>
      </c>
      <c r="AJ71" s="476">
        <f>IF(AJ$2&lt;&gt;"",IF($C71&lt;&gt;"TBA",AJ$2/114,0),SUMIFS('HOURS&amp;CYCLES INPUT'!$F$2:$F$9999,'HOURS&amp;CYCLES INPUT'!$C$2:$C$9999,'QUALIFIED EFH'!$C71,'HOURS&amp;CYCLES INPUT'!$D$2:$D$9999,'QUALIFIED EFH'!AJ$4,'HOURS&amp;CYCLES INPUT'!$E$2:$E$9999,'QUALIFIED EFH'!AJ$5))</f>
        <v>278.93</v>
      </c>
      <c r="AK71" s="476">
        <f>IF(AK$2&lt;&gt;"",IF($C71&lt;&gt;"TBA",AK$2/114,0),SUMIFS('HOURS&amp;CYCLES INPUT'!$F$2:$F$9999,'HOURS&amp;CYCLES INPUT'!$C$2:$C$9999,'QUALIFIED EFH'!$C71,'HOURS&amp;CYCLES INPUT'!$D$2:$D$9999,'QUALIFIED EFH'!AK$4,'HOURS&amp;CYCLES INPUT'!$E$2:$E$9999,'QUALIFIED EFH'!AK$5))</f>
        <v>393.15</v>
      </c>
      <c r="AL71" s="476">
        <f>IF(AL$2&lt;&gt;"",IF($C71&lt;&gt;"TBA",AL$2/114,0),SUMIFS('HOURS&amp;CYCLES INPUT'!$F$2:$F$9999,'HOURS&amp;CYCLES INPUT'!$C$2:$C$9999,'QUALIFIED EFH'!$C71,'HOURS&amp;CYCLES INPUT'!$D$2:$D$9999,'QUALIFIED EFH'!AL$4,'HOURS&amp;CYCLES INPUT'!$E$2:$E$9999,'QUALIFIED EFH'!AL$5))</f>
        <v>407.95</v>
      </c>
      <c r="AM71" s="476">
        <f>IF(AM$2&lt;&gt;"",IF($C71&lt;&gt;"TBA",AM$2/114,0),SUMIFS('HOURS&amp;CYCLES INPUT'!$F$2:$F$9999,'HOURS&amp;CYCLES INPUT'!$C$2:$C$9999,'QUALIFIED EFH'!$C71,'HOURS&amp;CYCLES INPUT'!$D$2:$D$9999,'QUALIFIED EFH'!AM$4,'HOURS&amp;CYCLES INPUT'!$E$2:$E$9999,'QUALIFIED EFH'!AM$5))</f>
        <v>424</v>
      </c>
      <c r="AN71" s="476">
        <f>IF(AN$2&lt;&gt;"",IF($C71&lt;&gt;"TBA",AN$2/114,0),SUMIFS('HOURS&amp;CYCLES INPUT'!$F$2:$F$9999,'HOURS&amp;CYCLES INPUT'!$C$2:$C$9999,'QUALIFIED EFH'!$C71,'HOURS&amp;CYCLES INPUT'!$D$2:$D$9999,'QUALIFIED EFH'!AN$4,'HOURS&amp;CYCLES INPUT'!$E$2:$E$9999,'QUALIFIED EFH'!AN$5))</f>
        <v>485.88</v>
      </c>
      <c r="AO71" s="476">
        <f>IF(AO$2&lt;&gt;"",IF($C71&lt;&gt;"TBA",AO$2/114,0),SUMIFS('HOURS&amp;CYCLES INPUT'!$F$2:$F$9999,'HOURS&amp;CYCLES INPUT'!$C$2:$C$9999,'QUALIFIED EFH'!$C71,'HOURS&amp;CYCLES INPUT'!$D$2:$D$9999,'QUALIFIED EFH'!AO$4,'HOURS&amp;CYCLES INPUT'!$E$2:$E$9999,'QUALIFIED EFH'!AO$5))</f>
        <v>433.39</v>
      </c>
      <c r="AP71" s="476">
        <f>IF(AP$2&lt;&gt;"",IF($C71&lt;&gt;"TBA",AP$2/114,0),SUMIFS('HOURS&amp;CYCLES INPUT'!$F$2:$F$9999,'HOURS&amp;CYCLES INPUT'!$C$2:$C$9999,'QUALIFIED EFH'!$C71,'HOURS&amp;CYCLES INPUT'!$D$2:$D$9999,'QUALIFIED EFH'!AP$4,'HOURS&amp;CYCLES INPUT'!$E$2:$E$9999,'QUALIFIED EFH'!AP$5))</f>
        <v>405.43</v>
      </c>
      <c r="AQ71" s="476">
        <f>IF(AQ$2&lt;&gt;"",IF($C71&lt;&gt;"TBA",AQ$2/114,0),SUMIFS('HOURS&amp;CYCLES INPUT'!$F$2:$F$9999,'HOURS&amp;CYCLES INPUT'!$C$2:$C$9999,'QUALIFIED EFH'!$C71,'HOURS&amp;CYCLES INPUT'!$D$2:$D$9999,'QUALIFIED EFH'!AQ$4,'HOURS&amp;CYCLES INPUT'!$E$2:$E$9999,'QUALIFIED EFH'!AQ$5))</f>
        <v>346.26</v>
      </c>
      <c r="AR71" s="476">
        <f>IF(AR$2&lt;&gt;"",IF($C71&lt;&gt;"TBA",AR$2/114,0),SUMIFS('HOURS&amp;CYCLES INPUT'!$F$2:$F$9999,'HOURS&amp;CYCLES INPUT'!$C$2:$C$9999,'QUALIFIED EFH'!$C71,'HOURS&amp;CYCLES INPUT'!$D$2:$D$9999,'QUALIFIED EFH'!AR$4,'HOURS&amp;CYCLES INPUT'!$E$2:$E$9999,'QUALIFIED EFH'!AR$5))</f>
        <v>0</v>
      </c>
      <c r="AS71" s="476">
        <f>IF(AS$2&lt;&gt;"",IF($C71&lt;&gt;"TBA",AS$2/114,0),SUMIFS('HOURS&amp;CYCLES INPUT'!$F$2:$F$9999,'HOURS&amp;CYCLES INPUT'!$C$2:$C$9999,'QUALIFIED EFH'!$C71,'HOURS&amp;CYCLES INPUT'!$D$2:$D$9999,'QUALIFIED EFH'!AS$4,'HOURS&amp;CYCLES INPUT'!$E$2:$E$9999,'QUALIFIED EFH'!AS$5))</f>
        <v>0</v>
      </c>
      <c r="AT71" s="476">
        <f>IF(AT$2&lt;&gt;"",IF($C71&lt;&gt;"TBA",AT$2/114,0),SUMIFS('HOURS&amp;CYCLES INPUT'!$F$2:$F$9999,'HOURS&amp;CYCLES INPUT'!$C$2:$C$9999,'QUALIFIED EFH'!$C71,'HOURS&amp;CYCLES INPUT'!$D$2:$D$9999,'QUALIFIED EFH'!AT$4,'HOURS&amp;CYCLES INPUT'!$E$2:$E$9999,'QUALIFIED EFH'!AT$5))</f>
        <v>0</v>
      </c>
      <c r="AU71" s="476">
        <f>IF(AU$2&lt;&gt;"",IF($C71&lt;&gt;"TBA",AU$2/114,0),SUMIFS('HOURS&amp;CYCLES INPUT'!$F$2:$F$9999,'HOURS&amp;CYCLES INPUT'!$C$2:$C$9999,'QUALIFIED EFH'!$C71,'HOURS&amp;CYCLES INPUT'!$D$2:$D$9999,'QUALIFIED EFH'!AU$4,'HOURS&amp;CYCLES INPUT'!$E$2:$E$9999,'QUALIFIED EFH'!AU$5))</f>
        <v>40.200000000000003</v>
      </c>
      <c r="AV71" s="476">
        <f>IF(AV$2&lt;&gt;"",IF($C71&lt;&gt;"TBA",AV$2/114,0),SUMIFS('HOURS&amp;CYCLES INPUT'!$F$2:$F$9999,'HOURS&amp;CYCLES INPUT'!$C$2:$C$9999,'QUALIFIED EFH'!$C71,'HOURS&amp;CYCLES INPUT'!$D$2:$D$9999,'QUALIFIED EFH'!AV$4,'HOURS&amp;CYCLES INPUT'!$E$2:$E$9999,'QUALIFIED EFH'!AV$5))</f>
        <v>101.49</v>
      </c>
      <c r="AW71" s="476">
        <f>IF(AW$2&lt;&gt;"",IF($C71&lt;&gt;"TBA",AW$2/114,0),SUMIFS('HOURS&amp;CYCLES INPUT'!$F$2:$F$9999,'HOURS&amp;CYCLES INPUT'!$C$2:$C$9999,'QUALIFIED EFH'!$C71,'HOURS&amp;CYCLES INPUT'!$D$2:$D$9999,'QUALIFIED EFH'!AW$4,'HOURS&amp;CYCLES INPUT'!$E$2:$E$9999,'QUALIFIED EFH'!AW$5))</f>
        <v>173.95</v>
      </c>
      <c r="AX71" s="476">
        <f>IF(AX$2&lt;&gt;"",IF($C71&lt;&gt;"TBA",AX$2/114,0),SUMIFS('HOURS&amp;CYCLES INPUT'!$F$2:$F$9999,'HOURS&amp;CYCLES INPUT'!$C$2:$C$9999,'QUALIFIED EFH'!$C71,'HOURS&amp;CYCLES INPUT'!$D$2:$D$9999,'QUALIFIED EFH'!AX$4,'HOURS&amp;CYCLES INPUT'!$E$2:$E$9999,'QUALIFIED EFH'!AX$5))</f>
        <v>58.78</v>
      </c>
      <c r="AY71" s="476">
        <f>IF(AY$2&lt;&gt;"",IF($C71&lt;&gt;"TBA",AY$2/114,0),SUMIFS('HOURS&amp;CYCLES INPUT'!$F$2:$F$9999,'HOURS&amp;CYCLES INPUT'!$C$2:$C$9999,'QUALIFIED EFH'!$C71,'HOURS&amp;CYCLES INPUT'!$D$2:$D$9999,'QUALIFIED EFH'!AY$4,'HOURS&amp;CYCLES INPUT'!$E$2:$E$9999,'QUALIFIED EFH'!AY$5))</f>
        <v>0</v>
      </c>
      <c r="AZ71" s="476">
        <f>IF(AZ$2&lt;&gt;"",IF($C71&lt;&gt;"TBA",AZ$2/114,0),SUMIFS('HOURS&amp;CYCLES INPUT'!$F$2:$F$9999,'HOURS&amp;CYCLES INPUT'!$C$2:$C$9999,'QUALIFIED EFH'!$C71,'HOURS&amp;CYCLES INPUT'!$D$2:$D$9999,'QUALIFIED EFH'!AZ$4,'HOURS&amp;CYCLES INPUT'!$E$2:$E$9999,'QUALIFIED EFH'!AZ$5))</f>
        <v>0</v>
      </c>
      <c r="BA71" s="476">
        <f>IF(BA$2&lt;&gt;"",IF($C71&lt;&gt;"TBA",BA$2/114,0),SUMIFS('HOURS&amp;CYCLES INPUT'!$F$2:$F$9999,'HOURS&amp;CYCLES INPUT'!$C$2:$C$9999,'QUALIFIED EFH'!$C71,'HOURS&amp;CYCLES INPUT'!$D$2:$D$9999,'QUALIFIED EFH'!BA$4,'HOURS&amp;CYCLES INPUT'!$E$2:$E$9999,'QUALIFIED EFH'!BA$5))</f>
        <v>0</v>
      </c>
      <c r="BB71" s="476">
        <f>IF(BB$2&lt;&gt;"",IF($C71&lt;&gt;"TBA",BB$2/114,0),SUMIFS('HOURS&amp;CYCLES INPUT'!$F$2:$F$9999,'HOURS&amp;CYCLES INPUT'!$C$2:$C$9999,'QUALIFIED EFH'!$C71,'HOURS&amp;CYCLES INPUT'!$D$2:$D$9999,'QUALIFIED EFH'!BB$4,'HOURS&amp;CYCLES INPUT'!$E$2:$E$9999,'QUALIFIED EFH'!BB$5))</f>
        <v>0</v>
      </c>
      <c r="BC71" s="476">
        <f>IF(BC$2&lt;&gt;"",IF($C71&lt;&gt;"TBA",BC$2/114,0),SUMIFS('HOURS&amp;CYCLES INPUT'!$F$2:$F$9999,'HOURS&amp;CYCLES INPUT'!$C$2:$C$9999,'QUALIFIED EFH'!$C71,'HOURS&amp;CYCLES INPUT'!$D$2:$D$9999,'QUALIFIED EFH'!BC$4,'HOURS&amp;CYCLES INPUT'!$E$2:$E$9999,'QUALIFIED EFH'!BC$5))</f>
        <v>0</v>
      </c>
      <c r="BD71" s="476">
        <f>IF(BD$2&lt;&gt;"",IF($C71&lt;&gt;"TBA",BD$2/114,0),SUMIFS('HOURS&amp;CYCLES INPUT'!$F$2:$F$9999,'HOURS&amp;CYCLES INPUT'!$C$2:$C$9999,'QUALIFIED EFH'!$C71,'HOURS&amp;CYCLES INPUT'!$D$2:$D$9999,'QUALIFIED EFH'!BD$4,'HOURS&amp;CYCLES INPUT'!$E$2:$E$9999,'QUALIFIED EFH'!BD$5))</f>
        <v>15.47</v>
      </c>
      <c r="BE71" s="476">
        <f>IF(BE$2&lt;&gt;"",IF($C71&lt;&gt;"TBA",BE$2/114,0),SUMIFS('HOURS&amp;CYCLES INPUT'!$F$2:$F$9999,'HOURS&amp;CYCLES INPUT'!$C$2:$C$9999,'QUALIFIED EFH'!$C71,'HOURS&amp;CYCLES INPUT'!$D$2:$D$9999,'QUALIFIED EFH'!BE$4,'HOURS&amp;CYCLES INPUT'!$E$2:$E$9999,'QUALIFIED EFH'!BE$5))</f>
        <v>131.44999999999999</v>
      </c>
      <c r="BF71" s="476">
        <f>IF(BF$2&lt;&gt;"",IF($C71&lt;&gt;"TBA",BF$2/114,0),SUMIFS('HOURS&amp;CYCLES INPUT'!$F$2:$F$9999,'HOURS&amp;CYCLES INPUT'!$C$2:$C$9999,'QUALIFIED EFH'!$C71,'HOURS&amp;CYCLES INPUT'!$D$2:$D$9999,'QUALIFIED EFH'!BF$4,'HOURS&amp;CYCLES INPUT'!$E$2:$E$9999,'QUALIFIED EFH'!BF$5))</f>
        <v>127.2</v>
      </c>
      <c r="BG71" s="476">
        <f>IF(BG$2&lt;&gt;"",IF($C71&lt;&gt;"TBA",BG$2/114,0),SUMIFS('HOURS&amp;CYCLES INPUT'!$F$2:$F$9999,'HOURS&amp;CYCLES INPUT'!$C$2:$C$9999,'QUALIFIED EFH'!$C71,'HOURS&amp;CYCLES INPUT'!$D$2:$D$9999,'QUALIFIED EFH'!BG$4,'HOURS&amp;CYCLES INPUT'!$E$2:$E$9999,'QUALIFIED EFH'!BG$5))</f>
        <v>220.78</v>
      </c>
      <c r="BH71" s="476">
        <f>IF(BH$2&lt;&gt;"",IF($C71&lt;&gt;"TBA",BH$2/114,0),SUMIFS('HOURS&amp;CYCLES INPUT'!$F$2:$F$9999,'HOURS&amp;CYCLES INPUT'!$C$2:$C$9999,'QUALIFIED EFH'!$C71,'HOURS&amp;CYCLES INPUT'!$D$2:$D$9999,'QUALIFIED EFH'!BH$4,'HOURS&amp;CYCLES INPUT'!$E$2:$E$9999,'QUALIFIED EFH'!BH$5))</f>
        <v>302.10000000000002</v>
      </c>
      <c r="BI71" s="476">
        <f>IF(BI$2&lt;&gt;"",IF($C71&lt;&gt;"TBA",BI$2/114,0),SUMIFS('HOURS&amp;CYCLES INPUT'!$F$2:$F$9999,'HOURS&amp;CYCLES INPUT'!$C$2:$C$9999,'QUALIFIED EFH'!$C71,'HOURS&amp;CYCLES INPUT'!$D$2:$D$9999,'QUALIFIED EFH'!BI$4,'HOURS&amp;CYCLES INPUT'!$E$2:$E$9999,'QUALIFIED EFH'!BI$5))</f>
        <v>291.18</v>
      </c>
      <c r="BJ71" s="476">
        <f>IF(BJ$2&lt;&gt;"",IF($C71&lt;&gt;"TBA",BJ$2/114,0),SUMIFS('HOURS&amp;CYCLES INPUT'!$F$2:$F$9999,'HOURS&amp;CYCLES INPUT'!$C$2:$C$9999,'QUALIFIED EFH'!$C71,'HOURS&amp;CYCLES INPUT'!$D$2:$D$9999,'QUALIFIED EFH'!BJ$4,'HOURS&amp;CYCLES INPUT'!$E$2:$E$9999,'QUALIFIED EFH'!BJ$5))</f>
        <v>309.27</v>
      </c>
      <c r="BK71" s="476">
        <f>IF(BK$2&lt;&gt;"",IF($C71&lt;&gt;"TBA",BK$2/114,0),SUMIFS('HOURS&amp;CYCLES INPUT'!$F$2:$F$9999,'HOURS&amp;CYCLES INPUT'!$C$2:$C$9999,'QUALIFIED EFH'!$C71,'HOURS&amp;CYCLES INPUT'!$D$2:$D$9999,'QUALIFIED EFH'!BK$4,'HOURS&amp;CYCLES INPUT'!$E$2:$E$9999,'QUALIFIED EFH'!BK$5))</f>
        <v>367.2</v>
      </c>
      <c r="BL71" s="476">
        <f>IF(BL$2&lt;&gt;"",IF($C71&lt;&gt;"TBA",BL$2/114,0),SUMIFS('HOURS&amp;CYCLES INPUT'!$F$2:$F$9999,'HOURS&amp;CYCLES INPUT'!$C$2:$C$9999,'QUALIFIED EFH'!$C71,'HOURS&amp;CYCLES INPUT'!$D$2:$D$9999,'QUALIFIED EFH'!BL$4,'HOURS&amp;CYCLES INPUT'!$E$2:$E$9999,'QUALIFIED EFH'!BL$5))</f>
        <v>164.48</v>
      </c>
      <c r="BM71" s="476">
        <f>IF(BM$2&lt;&gt;"",IF($C71&lt;&gt;"TBA",BM$2/114,0),SUMIFS('HOURS&amp;CYCLES INPUT'!$F$2:$F$9999,'HOURS&amp;CYCLES INPUT'!$C$2:$C$9999,'QUALIFIED EFH'!$C71,'HOURS&amp;CYCLES INPUT'!$D$2:$D$9999,'QUALIFIED EFH'!BM$4,'HOURS&amp;CYCLES INPUT'!$E$2:$E$9999,'QUALIFIED EFH'!BM$5))</f>
        <v>322.79000000000002</v>
      </c>
      <c r="BN71" s="476">
        <f>IF(BN$2&lt;&gt;"",IF($C71&lt;&gt;"TBA",BN$2/114,0),SUMIFS('HOURS&amp;CYCLES INPUT'!$F$2:$F$9999,'HOURS&amp;CYCLES INPUT'!$C$2:$C$9999,'QUALIFIED EFH'!$C71,'HOURS&amp;CYCLES INPUT'!$D$2:$D$9999,'QUALIFIED EFH'!BN$4,'HOURS&amp;CYCLES INPUT'!$E$2:$E$9999,'QUALIFIED EFH'!BN$5))</f>
        <v>327.75</v>
      </c>
      <c r="BO71" s="476">
        <f>IF(BO$2&lt;&gt;"",IF($C71&lt;&gt;"TBA",BO$2/114,0),SUMIFS('HOURS&amp;CYCLES INPUT'!$F$2:$F$9999,'HOURS&amp;CYCLES INPUT'!$C$2:$C$9999,'QUALIFIED EFH'!$C71,'HOURS&amp;CYCLES INPUT'!$D$2:$D$9999,'QUALIFIED EFH'!BO$4,'HOURS&amp;CYCLES INPUT'!$E$2:$E$9999,'QUALIFIED EFH'!BO$5))</f>
        <v>380.11</v>
      </c>
      <c r="BP71" s="476">
        <f>IF(BP$2&lt;&gt;"",IF($C71&lt;&gt;"TBA",BP$2/114,0),SUMIFS('HOURS&amp;CYCLES INPUT'!$F$2:$F$9999,'HOURS&amp;CYCLES INPUT'!$C$2:$C$9999,'QUALIFIED EFH'!$C71,'HOURS&amp;CYCLES INPUT'!$D$2:$D$9999,'QUALIFIED EFH'!BP$4,'HOURS&amp;CYCLES INPUT'!$E$2:$E$9999,'QUALIFIED EFH'!BP$5))</f>
        <v>352.99</v>
      </c>
      <c r="BQ71" s="476">
        <f>IF(BQ$2&lt;&gt;"",IF($C71&lt;&gt;"TBA",BQ$2/114,0),SUMIFS('HOURS&amp;CYCLES INPUT'!$F$2:$F$9999,'HOURS&amp;CYCLES INPUT'!$C$2:$C$9999,'QUALIFIED EFH'!$C71,'HOURS&amp;CYCLES INPUT'!$D$2:$D$9999,'QUALIFIED EFH'!BQ$4,'HOURS&amp;CYCLES INPUT'!$E$2:$E$9999,'QUALIFIED EFH'!BQ$5))</f>
        <v>354.4</v>
      </c>
      <c r="BR71" s="476">
        <f>IF(BR$2&lt;&gt;"",IF($C71&lt;&gt;"TBA",BR$2/114,0),SUMIFS('HOURS&amp;CYCLES INPUT'!$F$2:$F$9999,'HOURS&amp;CYCLES INPUT'!$C$2:$C$9999,'QUALIFIED EFH'!$C71,'HOURS&amp;CYCLES INPUT'!$D$2:$D$9999,'QUALIFIED EFH'!BR$4,'HOURS&amp;CYCLES INPUT'!$E$2:$E$9999,'QUALIFIED EFH'!BR$5))</f>
        <v>379.28</v>
      </c>
      <c r="BS71" s="476">
        <f>IF(BS$2&lt;&gt;"",IF($C71&lt;&gt;"TBA",BS$2/114,0),SUMIFS('HOURS&amp;CYCLES INPUT'!$F$2:$F$9999,'HOURS&amp;CYCLES INPUT'!$C$2:$C$9999,'QUALIFIED EFH'!$C71,'HOURS&amp;CYCLES INPUT'!$D$2:$D$9999,'QUALIFIED EFH'!BS$4,'HOURS&amp;CYCLES INPUT'!$E$2:$E$9999,'QUALIFIED EFH'!BS$5))</f>
        <v>377.77</v>
      </c>
      <c r="BT71" s="476">
        <f>IF(BT$2&lt;&gt;"",IF($C71&lt;&gt;"TBA",BT$2/114,0),SUMIFS('HOURS&amp;CYCLES INPUT'!$F$2:$F$9999,'HOURS&amp;CYCLES INPUT'!$C$2:$C$9999,'QUALIFIED EFH'!$C71,'HOURS&amp;CYCLES INPUT'!$D$2:$D$9999,'QUALIFIED EFH'!BT$4,'HOURS&amp;CYCLES INPUT'!$E$2:$E$9999,'QUALIFIED EFH'!BT$5))</f>
        <v>442.75</v>
      </c>
      <c r="BU71" s="476">
        <f>IF(BU$2&lt;&gt;"",IF($C71&lt;&gt;"TBA",BU$2/114,0),SUMIFS('HOURS&amp;CYCLES INPUT'!$F$2:$F$9999,'HOURS&amp;CYCLES INPUT'!$C$2:$C$9999,'QUALIFIED EFH'!$C71,'HOURS&amp;CYCLES INPUT'!$D$2:$D$9999,'QUALIFIED EFH'!BU$4,'HOURS&amp;CYCLES INPUT'!$E$2:$E$9999,'QUALIFIED EFH'!BU$5))</f>
        <v>276.67</v>
      </c>
      <c r="BV71" s="476">
        <f>IF(BV$2&lt;&gt;"",IF($C71&lt;&gt;"TBA",BV$2/114,0),SUMIFS('HOURS&amp;CYCLES INPUT'!$F$2:$F$9999,'HOURS&amp;CYCLES INPUT'!$C$2:$C$9999,'QUALIFIED EFH'!$C71,'HOURS&amp;CYCLES INPUT'!$D$2:$D$9999,'QUALIFIED EFH'!BV$4,'HOURS&amp;CYCLES INPUT'!$E$2:$E$9999,'QUALIFIED EFH'!BV$5))</f>
        <v>365.18</v>
      </c>
      <c r="BW71" s="476">
        <f>IF(BW$2&lt;&gt;"",IF($C71&lt;&gt;"TBA",BW$2/114,0),SUMIFS('HOURS&amp;CYCLES INPUT'!$F$2:$F$9999,'HOURS&amp;CYCLES INPUT'!$C$2:$C$9999,'QUALIFIED EFH'!$C71,'HOURS&amp;CYCLES INPUT'!$D$2:$D$9999,'QUALIFIED EFH'!BW$4,'HOURS&amp;CYCLES INPUT'!$E$2:$E$9999,'QUALIFIED EFH'!BW$5))</f>
        <v>375.62</v>
      </c>
      <c r="BX71" s="476">
        <f>IF(BX$2&lt;&gt;"",IF($C71&lt;&gt;"TBA",BX$2/114,0),SUMIFS('HOURS&amp;CYCLES INPUT'!$F$2:$F$9999,'HOURS&amp;CYCLES INPUT'!$C$2:$C$9999,'QUALIFIED EFH'!$C71,'HOURS&amp;CYCLES INPUT'!$D$2:$D$9999,'QUALIFIED EFH'!BX$4,'HOURS&amp;CYCLES INPUT'!$E$2:$E$9999,'QUALIFIED EFH'!BX$5))</f>
        <v>403.96</v>
      </c>
      <c r="BY71" s="476">
        <f>IF(BY$2&lt;&gt;"",IF($C71&lt;&gt;"TBA",BY$2/114,0),SUMIFS('HOURS&amp;CYCLES INPUT'!$F$2:$F$9999,'HOURS&amp;CYCLES INPUT'!$C$2:$C$9999,'QUALIFIED EFH'!$C71,'HOURS&amp;CYCLES INPUT'!$D$2:$D$9999,'QUALIFIED EFH'!BY$4,'HOURS&amp;CYCLES INPUT'!$E$2:$E$9999,'QUALIFIED EFH'!BY$5))</f>
        <v>274.45</v>
      </c>
      <c r="BZ71" s="476">
        <f>IF(BZ$2&lt;&gt;"",IF($C71&lt;&gt;"TBA",BZ$2/114,0),SUMIFS('HOURS&amp;CYCLES INPUT'!$F$2:$F$9999,'HOURS&amp;CYCLES INPUT'!$C$2:$C$9999,'QUALIFIED EFH'!$C71,'HOURS&amp;CYCLES INPUT'!$D$2:$D$9999,'QUALIFIED EFH'!BZ$4,'HOURS&amp;CYCLES INPUT'!$E$2:$E$9999,'QUALIFIED EFH'!BZ$5))</f>
        <v>67.650000000000006</v>
      </c>
      <c r="CA71" s="476">
        <f>IF(CA$2&lt;&gt;"",IF($C71&lt;&gt;"TBA",CA$2/114,0),SUMIFS('HOURS&amp;CYCLES INPUT'!$F$2:$F$9999,'HOURS&amp;CYCLES INPUT'!$C$2:$C$9999,'QUALIFIED EFH'!$C71,'HOURS&amp;CYCLES INPUT'!$D$2:$D$9999,'QUALIFIED EFH'!CA$4,'HOURS&amp;CYCLES INPUT'!$E$2:$E$9999,'QUALIFIED EFH'!CA$5))</f>
        <v>369.15</v>
      </c>
      <c r="CB71" s="476">
        <f>IF(CB$2&lt;&gt;"",IF($C71&lt;&gt;"TBA",CB$2/114,0),SUMIFS('HOURS&amp;CYCLES INPUT'!$F$2:$F$9999,'HOURS&amp;CYCLES INPUT'!$C$2:$C$9999,'QUALIFIED EFH'!$C71,'HOURS&amp;CYCLES INPUT'!$D$2:$D$9999,'QUALIFIED EFH'!CB$4,'HOURS&amp;CYCLES INPUT'!$E$2:$E$9999,'QUALIFIED EFH'!CB$5))</f>
        <v>361.64</v>
      </c>
      <c r="CC71" s="476">
        <f>IF(CC$2&lt;&gt;"",IF($C71&lt;&gt;"TBA",CC$2/114,0),SUMIFS('HOURS&amp;CYCLES INPUT'!$F$2:$F$9999,'HOURS&amp;CYCLES INPUT'!$C$2:$C$9999,'QUALIFIED EFH'!$C71,'HOURS&amp;CYCLES INPUT'!$D$2:$D$9999,'QUALIFIED EFH'!CC$4,'HOURS&amp;CYCLES INPUT'!$E$2:$E$9999,'QUALIFIED EFH'!CC$5))</f>
        <v>76.22</v>
      </c>
      <c r="CD71" s="476">
        <f>IF(CD$2&lt;&gt;"",IF($C71&lt;&gt;"TBA",CD$2/114,0),SUMIFS('HOURS&amp;CYCLES INPUT'!$F$2:$F$9999,'HOURS&amp;CYCLES INPUT'!$C$2:$C$9999,'QUALIFIED EFH'!$C71,'HOURS&amp;CYCLES INPUT'!$D$2:$D$9999,'QUALIFIED EFH'!CD$4,'HOURS&amp;CYCLES INPUT'!$E$2:$E$9999,'QUALIFIED EFH'!CD$5))</f>
        <v>0</v>
      </c>
      <c r="CE71" s="476">
        <f>IF(CE$2&lt;&gt;"",IF($C71&lt;&gt;"TBA",CE$2/114,0),SUMIFS('HOURS&amp;CYCLES INPUT'!$F$2:$F$9999,'HOURS&amp;CYCLES INPUT'!$C$2:$C$9999,'QUALIFIED EFH'!$C71,'HOURS&amp;CYCLES INPUT'!$D$2:$D$9999,'QUALIFIED EFH'!CE$4,'HOURS&amp;CYCLES INPUT'!$E$2:$E$9999,'QUALIFIED EFH'!CE$5))</f>
        <v>0</v>
      </c>
      <c r="CF71" s="476">
        <f>IF(CF$2&lt;&gt;"",IF($C71&lt;&gt;"TBA",CF$2/114,0),SUMIFS('HOURS&amp;CYCLES INPUT'!$F$2:$F$9999,'HOURS&amp;CYCLES INPUT'!$C$2:$C$9999,'QUALIFIED EFH'!$C71,'HOURS&amp;CYCLES INPUT'!$D$2:$D$9999,'QUALIFIED EFH'!CF$4,'HOURS&amp;CYCLES INPUT'!$E$2:$E$9999,'QUALIFIED EFH'!CF$5))</f>
        <v>0</v>
      </c>
      <c r="CG71" s="476">
        <f>IF(CG$2&lt;&gt;"",IF($C71&lt;&gt;"TBA",CG$2/114,0),SUMIFS('HOURS&amp;CYCLES INPUT'!$F$2:$F$9999,'HOURS&amp;CYCLES INPUT'!$C$2:$C$9999,'QUALIFIED EFH'!$C71,'HOURS&amp;CYCLES INPUT'!$D$2:$D$9999,'QUALIFIED EFH'!CG$4,'HOURS&amp;CYCLES INPUT'!$E$2:$E$9999,'QUALIFIED EFH'!CG$5))</f>
        <v>0</v>
      </c>
      <c r="CH71" s="476">
        <f>IF(CH$2&lt;&gt;"",IF($C71&lt;&gt;"TBA",CH$2/114,0),SUMIFS('HOURS&amp;CYCLES INPUT'!$F$2:$F$9999,'HOURS&amp;CYCLES INPUT'!$C$2:$C$9999,'QUALIFIED EFH'!$C71,'HOURS&amp;CYCLES INPUT'!$D$2:$D$9999,'QUALIFIED EFH'!CH$4,'HOURS&amp;CYCLES INPUT'!$E$2:$E$9999,'QUALIFIED EFH'!CH$5))</f>
        <v>0</v>
      </c>
      <c r="CI71" s="476">
        <f>IF(CI$2&lt;&gt;"",IF($C71&lt;&gt;"TBA",CI$2/114,0),SUMIFS('HOURS&amp;CYCLES INPUT'!$F$2:$F$9999,'HOURS&amp;CYCLES INPUT'!$C$2:$C$9999,'QUALIFIED EFH'!$C71,'HOURS&amp;CYCLES INPUT'!$D$2:$D$9999,'QUALIFIED EFH'!CI$4,'HOURS&amp;CYCLES INPUT'!$E$2:$E$9999,'QUALIFIED EFH'!CI$5))</f>
        <v>0</v>
      </c>
      <c r="CJ71" s="476">
        <f>IF(CJ$2&lt;&gt;"",IF($C71&lt;&gt;"TBA",CJ$2/114,0),SUMIFS('HOURS&amp;CYCLES INPUT'!$F$2:$F$9999,'HOURS&amp;CYCLES INPUT'!$C$2:$C$9999,'QUALIFIED EFH'!$C71,'HOURS&amp;CYCLES INPUT'!$D$2:$D$9999,'QUALIFIED EFH'!CJ$4,'HOURS&amp;CYCLES INPUT'!$E$2:$E$9999,'QUALIFIED EFH'!CJ$5))</f>
        <v>0</v>
      </c>
      <c r="CK71" s="476">
        <f>IF(CK$2&lt;&gt;"",IF($C71&lt;&gt;"TBA",CK$2/114,0),SUMIFS('HOURS&amp;CYCLES INPUT'!$F$2:$F$9999,'HOURS&amp;CYCLES INPUT'!$C$2:$C$9999,'QUALIFIED EFH'!$C71,'HOURS&amp;CYCLES INPUT'!$D$2:$D$9999,'QUALIFIED EFH'!CK$4,'HOURS&amp;CYCLES INPUT'!$E$2:$E$9999,'QUALIFIED EFH'!CK$5))</f>
        <v>7.08</v>
      </c>
      <c r="CL71" s="476">
        <f>IF(CL$2&lt;&gt;"",IF($C71&lt;&gt;"TBA",CL$2/114,0),SUMIFS('HOURS&amp;CYCLES INPUT'!$F$2:$F$9999,'HOURS&amp;CYCLES INPUT'!$C$2:$C$9999,'QUALIFIED EFH'!$C71,'HOURS&amp;CYCLES INPUT'!$D$2:$D$9999,'QUALIFIED EFH'!CL$4,'HOURS&amp;CYCLES INPUT'!$E$2:$E$9999,'QUALIFIED EFH'!CL$5))</f>
        <v>301.58</v>
      </c>
      <c r="CM71" s="476">
        <f>IF(CM$2&lt;&gt;"",IF($C71&lt;&gt;"TBA",CM$2/114,0),SUMIFS('HOURS&amp;CYCLES INPUT'!$F$2:$F$9999,'HOURS&amp;CYCLES INPUT'!$C$2:$C$9999,'QUALIFIED EFH'!$C71,'HOURS&amp;CYCLES INPUT'!$D$2:$D$9999,'QUALIFIED EFH'!CM$4,'HOURS&amp;CYCLES INPUT'!$E$2:$E$9999,'QUALIFIED EFH'!CM$5))</f>
        <v>381.43</v>
      </c>
      <c r="CN71" s="476">
        <f>IF(CN$2&lt;&gt;"",IF($C71&lt;&gt;"TBA",CN$2/114,0),SUMIFS('HOURS&amp;CYCLES INPUT'!$F$2:$F$9999,'HOURS&amp;CYCLES INPUT'!$C$2:$C$9999,'QUALIFIED EFH'!$C71,'HOURS&amp;CYCLES INPUT'!$D$2:$D$9999,'QUALIFIED EFH'!CN$4,'HOURS&amp;CYCLES INPUT'!$E$2:$E$9999,'QUALIFIED EFH'!CN$5))</f>
        <v>353.04</v>
      </c>
      <c r="CO71" s="476">
        <f>IF(CO$2&lt;&gt;"",IF($C71&lt;&gt;"TBA",CO$2/114,0),SUMIFS('HOURS&amp;CYCLES INPUT'!$F$2:$F$9999,'HOURS&amp;CYCLES INPUT'!$C$2:$C$9999,'QUALIFIED EFH'!$C71,'HOURS&amp;CYCLES INPUT'!$D$2:$D$9999,'QUALIFIED EFH'!CO$4,'HOURS&amp;CYCLES INPUT'!$E$2:$E$9999,'QUALIFIED EFH'!CO$5))</f>
        <v>332.97</v>
      </c>
      <c r="CP71" s="476">
        <f>IF(CP$2&lt;&gt;"",IF($C71&lt;&gt;"TBA",CP$2/114,0),SUMIFS('HOURS&amp;CYCLES INPUT'!$F$2:$F$9999,'HOURS&amp;CYCLES INPUT'!$C$2:$C$9999,'QUALIFIED EFH'!$C71,'HOURS&amp;CYCLES INPUT'!$D$2:$D$9999,'QUALIFIED EFH'!CP$4,'HOURS&amp;CYCLES INPUT'!$E$2:$E$9999,'QUALIFIED EFH'!CP$5))</f>
        <v>371</v>
      </c>
      <c r="CQ71" s="476">
        <f>IF(CQ$2&lt;&gt;"",IF($C71&lt;&gt;"TBA",CQ$2/114,0),SUMIFS('HOURS&amp;CYCLES INPUT'!$F$2:$F$9999,'HOURS&amp;CYCLES INPUT'!$C$2:$C$9999,'QUALIFIED EFH'!$C71,'HOURS&amp;CYCLES INPUT'!$D$2:$D$9999,'QUALIFIED EFH'!CQ$4,'HOURS&amp;CYCLES INPUT'!$E$2:$E$9999,'QUALIFIED EFH'!CQ$5))</f>
        <v>386.98</v>
      </c>
      <c r="CR71" s="476">
        <f>IF(CR$2&lt;&gt;"",IF($C71&lt;&gt;"TBA",CR$2/114,0),SUMIFS('HOURS&amp;CYCLES INPUT'!$F$2:$F$9999,'HOURS&amp;CYCLES INPUT'!$C$2:$C$9999,'QUALIFIED EFH'!$C71,'HOURS&amp;CYCLES INPUT'!$D$2:$D$9999,'QUALIFIED EFH'!CR$4,'HOURS&amp;CYCLES INPUT'!$E$2:$E$9999,'QUALIFIED EFH'!CR$5))</f>
        <v>396.25</v>
      </c>
      <c r="CS71" s="476">
        <f>IF(CS$2&lt;&gt;"",IF($C71&lt;&gt;"TBA",CS$2/114,0),SUMIFS('HOURS&amp;CYCLES INPUT'!$F$2:$F$9999,'HOURS&amp;CYCLES INPUT'!$C$2:$C$9999,'QUALIFIED EFH'!$C71,'HOURS&amp;CYCLES INPUT'!$D$2:$D$9999,'QUALIFIED EFH'!CS$4,'HOURS&amp;CYCLES INPUT'!$E$2:$E$9999,'QUALIFIED EFH'!CS$5))</f>
        <v>332.2</v>
      </c>
      <c r="CT71" s="476">
        <f>IF(CT$2&lt;&gt;"",IF($C71&lt;&gt;"TBA",CT$2/114,0),SUMIFS('HOURS&amp;CYCLES INPUT'!$F$2:$F$9999,'HOURS&amp;CYCLES INPUT'!$C$2:$C$9999,'QUALIFIED EFH'!$C71,'HOURS&amp;CYCLES INPUT'!$D$2:$D$9999,'QUALIFIED EFH'!CT$4,'HOURS&amp;CYCLES INPUT'!$E$2:$E$9999,'QUALIFIED EFH'!CT$5))</f>
        <v>194.79</v>
      </c>
      <c r="CU71" s="476">
        <f>IF(CU$2&lt;&gt;"",IF($C71&lt;&gt;"TBA",CU$2/114,0),SUMIFS('HOURS&amp;CYCLES INPUT'!$F$2:$F$9999,'HOURS&amp;CYCLES INPUT'!$C$2:$C$9999,'QUALIFIED EFH'!$C71,'HOURS&amp;CYCLES INPUT'!$D$2:$D$9999,'QUALIFIED EFH'!CU$4,'HOURS&amp;CYCLES INPUT'!$E$2:$E$9999,'QUALIFIED EFH'!CU$5))</f>
        <v>373.52</v>
      </c>
      <c r="CV71" s="476">
        <f>IF(CV$2&lt;&gt;"",IF($C71&lt;&gt;"TBA",CV$2/114,0),SUMIFS('HOURS&amp;CYCLES INPUT'!$F$2:$F$9999,'HOURS&amp;CYCLES INPUT'!$C$2:$C$9999,'QUALIFIED EFH'!$C71,'HOURS&amp;CYCLES INPUT'!$D$2:$D$9999,'QUALIFIED EFH'!CV$4,'HOURS&amp;CYCLES INPUT'!$E$2:$E$9999,'QUALIFIED EFH'!CV$5))</f>
        <v>409.14</v>
      </c>
      <c r="CW71" s="476">
        <f>IF(CW$2&lt;&gt;"",IF($C71&lt;&gt;"TBA",CW$2/114,0),SUMIFS('HOURS&amp;CYCLES INPUT'!$F$2:$F$9999,'HOURS&amp;CYCLES INPUT'!$C$2:$C$9999,'QUALIFIED EFH'!$C71,'HOURS&amp;CYCLES INPUT'!$D$2:$D$9999,'QUALIFIED EFH'!CW$4,'HOURS&amp;CYCLES INPUT'!$E$2:$E$9999,'QUALIFIED EFH'!CW$5))</f>
        <v>355.83</v>
      </c>
      <c r="CX71" s="476">
        <f>IF(CX$2&lt;&gt;"",IF($C71&lt;&gt;"TBA",CX$2/114,0),SUMIFS('HOURS&amp;CYCLES INPUT'!$F$2:$F$9999,'HOURS&amp;CYCLES INPUT'!$C$2:$C$9999,'QUALIFIED EFH'!$C71,'HOURS&amp;CYCLES INPUT'!$D$2:$D$9999,'QUALIFIED EFH'!CX$4,'HOURS&amp;CYCLES INPUT'!$E$2:$E$9999,'QUALIFIED EFH'!CX$5))</f>
        <v>340.2</v>
      </c>
      <c r="CY71" s="476">
        <f>IF(CY$2&lt;&gt;"",IF($C71&lt;&gt;"TBA",CY$2/114,0),SUMIFS('HOURS&amp;CYCLES INPUT'!$F$2:$F$9999,'HOURS&amp;CYCLES INPUT'!$C$2:$C$9999,'QUALIFIED EFH'!$C71,'HOURS&amp;CYCLES INPUT'!$D$2:$D$9999,'QUALIFIED EFH'!CY$4,'HOURS&amp;CYCLES INPUT'!$E$2:$E$9999,'QUALIFIED EFH'!CY$5))</f>
        <v>415.9</v>
      </c>
      <c r="CZ71" s="476">
        <f>IF(CZ$2&lt;&gt;"",IF($C71&lt;&gt;"TBA",CZ$2/114,0),SUMIFS('HOURS&amp;CYCLES INPUT'!$F$2:$F$9999,'HOURS&amp;CYCLES INPUT'!$C$2:$C$9999,'QUALIFIED EFH'!$C71,'HOURS&amp;CYCLES INPUT'!$D$2:$D$9999,'QUALIFIED EFH'!CZ$4,'HOURS&amp;CYCLES INPUT'!$E$2:$E$9999,'QUALIFIED EFH'!CZ$5))</f>
        <v>334.45</v>
      </c>
      <c r="DA71" s="476">
        <f>IF(DA$2&lt;&gt;"",IF($C71&lt;&gt;"TBA",DA$2/114,0),SUMIFS('HOURS&amp;CYCLES INPUT'!$F$2:$F$9999,'HOURS&amp;CYCLES INPUT'!$C$2:$C$9999,'QUALIFIED EFH'!$C71,'HOURS&amp;CYCLES INPUT'!$D$2:$D$9999,'QUALIFIED EFH'!DA$4,'HOURS&amp;CYCLES INPUT'!$E$2:$E$9999,'QUALIFIED EFH'!DA$5))</f>
        <v>407.05</v>
      </c>
      <c r="DB71" s="476">
        <f>IF(DB$2&lt;&gt;"",IF($C71&lt;&gt;"TBA",DB$2/114,0),SUMIFS('HOURS&amp;CYCLES INPUT'!$F$2:$F$9999,'HOURS&amp;CYCLES INPUT'!$C$2:$C$9999,'QUALIFIED EFH'!$C71,'HOURS&amp;CYCLES INPUT'!$D$2:$D$9999,'QUALIFIED EFH'!DB$4,'HOURS&amp;CYCLES INPUT'!$E$2:$E$9999,'QUALIFIED EFH'!DB$5))</f>
        <v>367.95</v>
      </c>
      <c r="DC71" s="476">
        <f>IF(DC$2&lt;&gt;"",IF($C71&lt;&gt;"TBA",DC$2/114,0),SUMIFS('HOURS&amp;CYCLES INPUT'!$F$2:$F$9999,'HOURS&amp;CYCLES INPUT'!$C$2:$C$9999,'QUALIFIED EFH'!$C71,'HOURS&amp;CYCLES INPUT'!$D$2:$D$9999,'QUALIFIED EFH'!DC$4,'HOURS&amp;CYCLES INPUT'!$E$2:$E$9999,'QUALIFIED EFH'!DC$5))</f>
        <v>384.1</v>
      </c>
      <c r="DD71" s="476">
        <f>IF(DD$2&lt;&gt;"",IF($C71&lt;&gt;"TBA",DD$2/114,0),SUMIFS('HOURS&amp;CYCLES INPUT'!$F$2:$F$9999,'HOURS&amp;CYCLES INPUT'!$C$2:$C$9999,'QUALIFIED EFH'!$C71,'HOURS&amp;CYCLES INPUT'!$D$2:$D$9999,'QUALIFIED EFH'!DD$4,'HOURS&amp;CYCLES INPUT'!$E$2:$E$9999,'QUALIFIED EFH'!DD$5))</f>
        <v>382.2</v>
      </c>
      <c r="DE71" s="476">
        <f>IF(DE$2&lt;&gt;"",IF($C71&lt;&gt;"TBA",DE$2/114,0),SUMIFS('HOURS&amp;CYCLES INPUT'!$F$2:$F$9999,'HOURS&amp;CYCLES INPUT'!$C$2:$C$9999,'QUALIFIED EFH'!$C71,'HOURS&amp;CYCLES INPUT'!$D$2:$D$9999,'QUALIFIED EFH'!DE$4,'HOURS&amp;CYCLES INPUT'!$E$2:$E$9999,'QUALIFIED EFH'!DE$5))</f>
        <v>107.63</v>
      </c>
      <c r="DF71" s="476">
        <f>IF(DF$2&lt;&gt;"",IF($C71&lt;&gt;"TBA",DF$2/114,0),SUMIFS('HOURS&amp;CYCLES INPUT'!$F$2:$F$9999,'HOURS&amp;CYCLES INPUT'!$C$2:$C$9999,'QUALIFIED EFH'!$C71,'HOURS&amp;CYCLES INPUT'!$D$2:$D$9999,'QUALIFIED EFH'!DF$4,'HOURS&amp;CYCLES INPUT'!$E$2:$E$9999,'QUALIFIED EFH'!DF$5))</f>
        <v>397.92</v>
      </c>
      <c r="DG71" s="476">
        <f>IF(DG$2&lt;&gt;"",IF($C71&lt;&gt;"TBA",DG$2/114,0),SUMIFS('HOURS&amp;CYCLES INPUT'!$F$2:$F$9999,'HOURS&amp;CYCLES INPUT'!$C$2:$C$9999,'QUALIFIED EFH'!$C71,'HOURS&amp;CYCLES INPUT'!$D$2:$D$9999,'QUALIFIED EFH'!DG$4,'HOURS&amp;CYCLES INPUT'!$E$2:$E$9999,'QUALIFIED EFH'!DG$5))</f>
        <v>397.27</v>
      </c>
      <c r="DH71" s="476">
        <f>IF(DH$2&lt;&gt;"",IF($C71&lt;&gt;"TBA",DH$2/114,0),SUMIFS('HOURS&amp;CYCLES INPUT'!$F$2:$F$9999,'HOURS&amp;CYCLES INPUT'!$C$2:$C$9999,'QUALIFIED EFH'!$C71,'HOURS&amp;CYCLES INPUT'!$D$2:$D$9999,'QUALIFIED EFH'!DH$4,'HOURS&amp;CYCLES INPUT'!$E$2:$E$9999,'QUALIFIED EFH'!DH$5))</f>
        <v>0</v>
      </c>
      <c r="DI71" s="476">
        <f>IF(DI$2&lt;&gt;"",IF($C71&lt;&gt;"TBA",DI$2/114,0),SUMIFS('HOURS&amp;CYCLES INPUT'!$F$2:$F$9999,'HOURS&amp;CYCLES INPUT'!$C$2:$C$9999,'QUALIFIED EFH'!$C71,'HOURS&amp;CYCLES INPUT'!$D$2:$D$9999,'QUALIFIED EFH'!DI$4,'HOURS&amp;CYCLES INPUT'!$E$2:$E$9999,'QUALIFIED EFH'!DI$5))</f>
        <v>0</v>
      </c>
      <c r="DJ71" s="476">
        <f>IF(DJ$2&lt;&gt;"",IF($C71&lt;&gt;"TBA",DJ$2/114,0),SUMIFS('HOURS&amp;CYCLES INPUT'!$F$2:$F$9999,'HOURS&amp;CYCLES INPUT'!$C$2:$C$9999,'QUALIFIED EFH'!$C71,'HOURS&amp;CYCLES INPUT'!$D$2:$D$9999,'QUALIFIED EFH'!DJ$4,'HOURS&amp;CYCLES INPUT'!$E$2:$E$9999,'QUALIFIED EFH'!DJ$5))</f>
        <v>0</v>
      </c>
      <c r="DK71" s="476">
        <f>IF(DK$2&lt;&gt;"",IF($C71&lt;&gt;"TBA",DK$2/114,0),SUMIFS('HOURS&amp;CYCLES INPUT'!$F$2:$F$9999,'HOURS&amp;CYCLES INPUT'!$C$2:$C$9999,'QUALIFIED EFH'!$C71,'HOURS&amp;CYCLES INPUT'!$D$2:$D$9999,'QUALIFIED EFH'!DK$4,'HOURS&amp;CYCLES INPUT'!$E$2:$E$9999,'QUALIFIED EFH'!DK$5))</f>
        <v>0</v>
      </c>
      <c r="DL71" s="476">
        <f>IF(DL$2&lt;&gt;"",IF($C71&lt;&gt;"TBA",DL$2/114,0),SUMIFS('HOURS&amp;CYCLES INPUT'!$F$2:$F$9999,'HOURS&amp;CYCLES INPUT'!$C$2:$C$9999,'QUALIFIED EFH'!$C71,'HOURS&amp;CYCLES INPUT'!$D$2:$D$9999,'QUALIFIED EFH'!DL$4,'HOURS&amp;CYCLES INPUT'!$E$2:$E$9999,'QUALIFIED EFH'!DL$5))</f>
        <v>0</v>
      </c>
      <c r="DM71" s="476">
        <f>IF(DM$2&lt;&gt;"",IF($C71&lt;&gt;"TBA",DM$2/114,0),SUMIFS('HOURS&amp;CYCLES INPUT'!$F$2:$F$9999,'HOURS&amp;CYCLES INPUT'!$C$2:$C$9999,'QUALIFIED EFH'!$C71,'HOURS&amp;CYCLES INPUT'!$D$2:$D$9999,'QUALIFIED EFH'!DM$4,'HOURS&amp;CYCLES INPUT'!$E$2:$E$9999,'QUALIFIED EFH'!DM$5))</f>
        <v>0</v>
      </c>
      <c r="DN71" s="476">
        <f>IF(DN$2&lt;&gt;"",IF($C71&lt;&gt;"TBA",DN$2/114,0),SUMIFS('HOURS&amp;CYCLES INPUT'!$F$2:$F$9999,'HOURS&amp;CYCLES INPUT'!$C$2:$C$9999,'QUALIFIED EFH'!$C71,'HOURS&amp;CYCLES INPUT'!$D$2:$D$9999,'QUALIFIED EFH'!DN$4,'HOURS&amp;CYCLES INPUT'!$E$2:$E$9999,'QUALIFIED EFH'!DN$5))</f>
        <v>0</v>
      </c>
      <c r="DO71" s="476">
        <f>IF(DO$2&lt;&gt;"",IF($C71&lt;&gt;"TBA",DO$2/114,0),SUMIFS('HOURS&amp;CYCLES INPUT'!$F$2:$F$9999,'HOURS&amp;CYCLES INPUT'!$C$2:$C$9999,'QUALIFIED EFH'!$C71,'HOURS&amp;CYCLES INPUT'!$D$2:$D$9999,'QUALIFIED EFH'!DO$4,'HOURS&amp;CYCLES INPUT'!$E$2:$E$9999,'QUALIFIED EFH'!DO$5))</f>
        <v>0</v>
      </c>
      <c r="DP71" s="476">
        <f>IF(DP$2&lt;&gt;"",IF($C71&lt;&gt;"TBA",DP$2/114,0),SUMIFS('HOURS&amp;CYCLES INPUT'!$F$2:$F$9999,'HOURS&amp;CYCLES INPUT'!$C$2:$C$9999,'QUALIFIED EFH'!$C71,'HOURS&amp;CYCLES INPUT'!$D$2:$D$9999,'QUALIFIED EFH'!DP$4,'HOURS&amp;CYCLES INPUT'!$E$2:$E$9999,'QUALIFIED EFH'!DP$5))</f>
        <v>0</v>
      </c>
      <c r="DQ71" s="476">
        <f>IF(DQ$2&lt;&gt;"",IF($C71&lt;&gt;"TBA",DQ$2/114,0),SUMIFS('HOURS&amp;CYCLES INPUT'!$F$2:$F$9999,'HOURS&amp;CYCLES INPUT'!$C$2:$C$9999,'QUALIFIED EFH'!$C71,'HOURS&amp;CYCLES INPUT'!$D$2:$D$9999,'QUALIFIED EFH'!DQ$4,'HOURS&amp;CYCLES INPUT'!$E$2:$E$9999,'QUALIFIED EFH'!DQ$5))</f>
        <v>0</v>
      </c>
      <c r="DR71" s="476">
        <f>IF(DR$2&lt;&gt;"",IF($C71&lt;&gt;"TBA",DR$2/114,0),SUMIFS('HOURS&amp;CYCLES INPUT'!$F$2:$F$9999,'HOURS&amp;CYCLES INPUT'!$C$2:$C$9999,'QUALIFIED EFH'!$C71,'HOURS&amp;CYCLES INPUT'!$D$2:$D$9999,'QUALIFIED EFH'!DR$4,'HOURS&amp;CYCLES INPUT'!$E$2:$E$9999,'QUALIFIED EFH'!DR$5))</f>
        <v>0</v>
      </c>
      <c r="DS71" s="476">
        <f>IF(DS$2&lt;&gt;"",IF($C71&lt;&gt;"TBA",DS$2/114,0),SUMIFS('HOURS&amp;CYCLES INPUT'!$F$2:$F$9999,'HOURS&amp;CYCLES INPUT'!$C$2:$C$9999,'QUALIFIED EFH'!$C71,'HOURS&amp;CYCLES INPUT'!$D$2:$D$9999,'QUALIFIED EFH'!DS$4,'HOURS&amp;CYCLES INPUT'!$E$2:$E$9999,'QUALIFIED EFH'!DS$5))</f>
        <v>0</v>
      </c>
      <c r="DT71" s="476">
        <f>IF(DT$2&lt;&gt;"",IF($C71&lt;&gt;"TBA",DT$2/114,0),SUMIFS('HOURS&amp;CYCLES INPUT'!$F$2:$F$9999,'HOURS&amp;CYCLES INPUT'!$C$2:$C$9999,'QUALIFIED EFH'!$C71,'HOURS&amp;CYCLES INPUT'!$D$2:$D$9999,'QUALIFIED EFH'!DT$4,'HOURS&amp;CYCLES INPUT'!$E$2:$E$9999,'QUALIFIED EFH'!DT$5))</f>
        <v>0</v>
      </c>
      <c r="DU71" s="476">
        <f>IF(DU$2&lt;&gt;"",IF($C71&lt;&gt;"TBA",DU$2/114,0),SUMIFS('HOURS&amp;CYCLES INPUT'!$F$2:$F$9999,'HOURS&amp;CYCLES INPUT'!$C$2:$C$9999,'QUALIFIED EFH'!$C71,'HOURS&amp;CYCLES INPUT'!$D$2:$D$9999,'QUALIFIED EFH'!DU$4,'HOURS&amp;CYCLES INPUT'!$E$2:$E$9999,'QUALIFIED EFH'!DU$5))</f>
        <v>0</v>
      </c>
      <c r="DV71" s="476">
        <f>IF(DV$2&lt;&gt;"",IF($C71&lt;&gt;"TBA",DV$2/114,0),SUMIFS('HOURS&amp;CYCLES INPUT'!$F$2:$F$9999,'HOURS&amp;CYCLES INPUT'!$C$2:$C$9999,'QUALIFIED EFH'!$C71,'HOURS&amp;CYCLES INPUT'!$D$2:$D$9999,'QUALIFIED EFH'!DV$4,'HOURS&amp;CYCLES INPUT'!$E$2:$E$9999,'QUALIFIED EFH'!DV$5))</f>
        <v>0</v>
      </c>
      <c r="DW71" s="476">
        <f>IF(DW$2&lt;&gt;"",IF($C71&lt;&gt;"TBA",DW$2/114,0),SUMIFS('HOURS&amp;CYCLES INPUT'!$F$2:$F$9999,'HOURS&amp;CYCLES INPUT'!$C$2:$C$9999,'QUALIFIED EFH'!$C71,'HOURS&amp;CYCLES INPUT'!$D$2:$D$9999,'QUALIFIED EFH'!DW$4,'HOURS&amp;CYCLES INPUT'!$E$2:$E$9999,'QUALIFIED EFH'!DW$5))</f>
        <v>0</v>
      </c>
      <c r="DX71" s="476">
        <f>IF(DX$2&lt;&gt;"",IF($C71&lt;&gt;"TBA",DX$2/114,0),SUMIFS('HOURS&amp;CYCLES INPUT'!$F$2:$F$9999,'HOURS&amp;CYCLES INPUT'!$C$2:$C$9999,'QUALIFIED EFH'!$C71,'HOURS&amp;CYCLES INPUT'!$D$2:$D$9999,'QUALIFIED EFH'!DX$4,'HOURS&amp;CYCLES INPUT'!$E$2:$E$9999,'QUALIFIED EFH'!DX$5))</f>
        <v>0</v>
      </c>
      <c r="DY71" s="476">
        <f>IF(DY$2&lt;&gt;"",IF($C71&lt;&gt;"TBA",DY$2/114,0),SUMIFS('HOURS&amp;CYCLES INPUT'!$F$2:$F$9999,'HOURS&amp;CYCLES INPUT'!$C$2:$C$9999,'QUALIFIED EFH'!$C71,'HOURS&amp;CYCLES INPUT'!$D$2:$D$9999,'QUALIFIED EFH'!DY$4,'HOURS&amp;CYCLES INPUT'!$E$2:$E$9999,'QUALIFIED EFH'!DY$5))</f>
        <v>0</v>
      </c>
      <c r="DZ71" s="476">
        <f>IF(DZ$2&lt;&gt;"",IF($C71&lt;&gt;"TBA",DZ$2/114,0),SUMIFS('HOURS&amp;CYCLES INPUT'!$F$2:$F$9999,'HOURS&amp;CYCLES INPUT'!$C$2:$C$9999,'QUALIFIED EFH'!$C71,'HOURS&amp;CYCLES INPUT'!$D$2:$D$9999,'QUALIFIED EFH'!DZ$4,'HOURS&amp;CYCLES INPUT'!$E$2:$E$9999,'QUALIFIED EFH'!DZ$5))</f>
        <v>0</v>
      </c>
      <c r="EA71" s="476">
        <f>IF(EA$2&lt;&gt;"",IF($C71&lt;&gt;"TBA",EA$2/114,0),SUMIFS('HOURS&amp;CYCLES INPUT'!$F$2:$F$9999,'HOURS&amp;CYCLES INPUT'!$C$2:$C$9999,'QUALIFIED EFH'!$C71,'HOURS&amp;CYCLES INPUT'!$D$2:$D$9999,'QUALIFIED EFH'!EA$4,'HOURS&amp;CYCLES INPUT'!$E$2:$E$9999,'QUALIFIED EFH'!EA$5))</f>
        <v>0</v>
      </c>
      <c r="EB71" s="476">
        <f>IF(EB$2&lt;&gt;"",IF($C71&lt;&gt;"TBA",EB$2/114,0),SUMIFS('HOURS&amp;CYCLES INPUT'!$F$2:$F$9999,'HOURS&amp;CYCLES INPUT'!$C$2:$C$9999,'QUALIFIED EFH'!$C71,'HOURS&amp;CYCLES INPUT'!$D$2:$D$9999,'QUALIFIED EFH'!EB$4,'HOURS&amp;CYCLES INPUT'!$E$2:$E$9999,'QUALIFIED EFH'!EB$5))</f>
        <v>0</v>
      </c>
      <c r="EC71" s="476">
        <f>IF(EC$2&lt;&gt;"",IF($C71&lt;&gt;"TBA",EC$2/114,0),SUMIFS('HOURS&amp;CYCLES INPUT'!$F$2:$F$9999,'HOURS&amp;CYCLES INPUT'!$C$2:$C$9999,'QUALIFIED EFH'!$C71,'HOURS&amp;CYCLES INPUT'!$D$2:$D$9999,'QUALIFIED EFH'!EC$4,'HOURS&amp;CYCLES INPUT'!$E$2:$E$9999,'QUALIFIED EFH'!EC$5))</f>
        <v>0</v>
      </c>
      <c r="ED71" s="476">
        <f>IF(ED$2&lt;&gt;"",IF($C71&lt;&gt;"TBA",ED$2/114,0),SUMIFS('HOURS&amp;CYCLES INPUT'!$F$2:$F$9999,'HOURS&amp;CYCLES INPUT'!$C$2:$C$9999,'QUALIFIED EFH'!$C71,'HOURS&amp;CYCLES INPUT'!$D$2:$D$9999,'QUALIFIED EFH'!ED$4,'HOURS&amp;CYCLES INPUT'!$E$2:$E$9999,'QUALIFIED EFH'!ED$5))</f>
        <v>0</v>
      </c>
      <c r="EE71" s="476">
        <f>IF(EE$2&lt;&gt;"",IF($C71&lt;&gt;"TBA",EE$2/114,0),SUMIFS('HOURS&amp;CYCLES INPUT'!$F$2:$F$9999,'HOURS&amp;CYCLES INPUT'!$C$2:$C$9999,'QUALIFIED EFH'!$C71,'HOURS&amp;CYCLES INPUT'!$D$2:$D$9999,'QUALIFIED EFH'!EE$4,'HOURS&amp;CYCLES INPUT'!$E$2:$E$9999,'QUALIFIED EFH'!EE$5))</f>
        <v>0</v>
      </c>
      <c r="EF71" s="476">
        <f>IF(EF$2&lt;&gt;"",IF($C71&lt;&gt;"TBA",EF$2/114,0),SUMIFS('HOURS&amp;CYCLES INPUT'!$F$2:$F$9999,'HOURS&amp;CYCLES INPUT'!$C$2:$C$9999,'QUALIFIED EFH'!$C71,'HOURS&amp;CYCLES INPUT'!$D$2:$D$9999,'QUALIFIED EFH'!EF$4,'HOURS&amp;CYCLES INPUT'!$E$2:$E$9999,'QUALIFIED EFH'!EF$5))</f>
        <v>0</v>
      </c>
      <c r="EG71" s="476">
        <f>IF(EG$2&lt;&gt;"",IF($C71&lt;&gt;"TBA",EG$2/114,0),SUMIFS('HOURS&amp;CYCLES INPUT'!$F$2:$F$9999,'HOURS&amp;CYCLES INPUT'!$C$2:$C$9999,'QUALIFIED EFH'!$C71,'HOURS&amp;CYCLES INPUT'!$D$2:$D$9999,'QUALIFIED EFH'!EG$4,'HOURS&amp;CYCLES INPUT'!$E$2:$E$9999,'QUALIFIED EFH'!EG$5))</f>
        <v>0</v>
      </c>
      <c r="EH71" s="476">
        <f>IF(EH$2&lt;&gt;"",IF($C71&lt;&gt;"TBA",EH$2/114,0),SUMIFS('HOURS&amp;CYCLES INPUT'!$F$2:$F$9999,'HOURS&amp;CYCLES INPUT'!$C$2:$C$9999,'QUALIFIED EFH'!$C71,'HOURS&amp;CYCLES INPUT'!$D$2:$D$9999,'QUALIFIED EFH'!EH$4,'HOURS&amp;CYCLES INPUT'!$E$2:$E$9999,'QUALIFIED EFH'!EH$5))</f>
        <v>0</v>
      </c>
      <c r="EI71" s="476">
        <f>IF(EI$2&lt;&gt;"",IF($C71&lt;&gt;"TBA",EI$2/114,0),SUMIFS('HOURS&amp;CYCLES INPUT'!$F$2:$F$9999,'HOURS&amp;CYCLES INPUT'!$C$2:$C$9999,'QUALIFIED EFH'!$C71,'HOURS&amp;CYCLES INPUT'!$D$2:$D$9999,'QUALIFIED EFH'!EI$4,'HOURS&amp;CYCLES INPUT'!$E$2:$E$9999,'QUALIFIED EFH'!EI$5))</f>
        <v>0</v>
      </c>
      <c r="EJ71" s="476">
        <f>IF(EJ$2&lt;&gt;"",IF($C71&lt;&gt;"TBA",EJ$2/114,0),SUMIFS('HOURS&amp;CYCLES INPUT'!$F$2:$F$9999,'HOURS&amp;CYCLES INPUT'!$C$2:$C$9999,'QUALIFIED EFH'!$C71,'HOURS&amp;CYCLES INPUT'!$D$2:$D$9999,'QUALIFIED EFH'!EJ$4,'HOURS&amp;CYCLES INPUT'!$E$2:$E$9999,'QUALIFIED EFH'!EJ$5))</f>
        <v>0</v>
      </c>
      <c r="EK71" s="476">
        <f>IF(EK$2&lt;&gt;"",IF($C71&lt;&gt;"TBA",EK$2/114,0),SUMIFS('HOURS&amp;CYCLES INPUT'!$F$2:$F$9999,'HOURS&amp;CYCLES INPUT'!$C$2:$C$9999,'QUALIFIED EFH'!$C71,'HOURS&amp;CYCLES INPUT'!$D$2:$D$9999,'QUALIFIED EFH'!EK$4,'HOURS&amp;CYCLES INPUT'!$E$2:$E$9999,'QUALIFIED EFH'!EK$5))</f>
        <v>0</v>
      </c>
      <c r="EL71" s="476">
        <f>IF(EL$2&lt;&gt;"",IF($C71&lt;&gt;"TBA",EL$2/114,0),SUMIFS('HOURS&amp;CYCLES INPUT'!$F$2:$F$9999,'HOURS&amp;CYCLES INPUT'!$C$2:$C$9999,'QUALIFIED EFH'!$C71,'HOURS&amp;CYCLES INPUT'!$D$2:$D$9999,'QUALIFIED EFH'!EL$4,'HOURS&amp;CYCLES INPUT'!$E$2:$E$9999,'QUALIFIED EFH'!EL$5))</f>
        <v>0</v>
      </c>
      <c r="EM71" s="476">
        <f>IF(EM$2&lt;&gt;"",IF($C71&lt;&gt;"TBA",EM$2/114,0),SUMIFS('HOURS&amp;CYCLES INPUT'!$F$2:$F$9999,'HOURS&amp;CYCLES INPUT'!$C$2:$C$9999,'QUALIFIED EFH'!$C71,'HOURS&amp;CYCLES INPUT'!$D$2:$D$9999,'QUALIFIED EFH'!EM$4,'HOURS&amp;CYCLES INPUT'!$E$2:$E$9999,'QUALIFIED EFH'!EM$5))</f>
        <v>0</v>
      </c>
      <c r="EN71" s="476">
        <f>IF(EN$2&lt;&gt;"",IF($C71&lt;&gt;"TBA",EN$2/114,0),SUMIFS('HOURS&amp;CYCLES INPUT'!$F$2:$F$9999,'HOURS&amp;CYCLES INPUT'!$C$2:$C$9999,'QUALIFIED EFH'!$C71,'HOURS&amp;CYCLES INPUT'!$D$2:$D$9999,'QUALIFIED EFH'!EN$4,'HOURS&amp;CYCLES INPUT'!$E$2:$E$9999,'QUALIFIED EFH'!EN$5))</f>
        <v>0</v>
      </c>
      <c r="EO71" s="476">
        <f>IF(EO$2&lt;&gt;"",IF($C71&lt;&gt;"TBA",EO$2/114,0),SUMIFS('HOURS&amp;CYCLES INPUT'!$F$2:$F$9999,'HOURS&amp;CYCLES INPUT'!$C$2:$C$9999,'QUALIFIED EFH'!$C71,'HOURS&amp;CYCLES INPUT'!$D$2:$D$9999,'QUALIFIED EFH'!EO$4,'HOURS&amp;CYCLES INPUT'!$E$2:$E$9999,'QUALIFIED EFH'!EO$5))</f>
        <v>0</v>
      </c>
      <c r="EP71" s="476">
        <f>IF(EP$2&lt;&gt;"",IF($C71&lt;&gt;"TBA",EP$2/114,0),SUMIFS('HOURS&amp;CYCLES INPUT'!$F$2:$F$9999,'HOURS&amp;CYCLES INPUT'!$C$2:$C$9999,'QUALIFIED EFH'!$C71,'HOURS&amp;CYCLES INPUT'!$D$2:$D$9999,'QUALIFIED EFH'!EP$4,'HOURS&amp;CYCLES INPUT'!$E$2:$E$9999,'QUALIFIED EFH'!EP$5))</f>
        <v>0</v>
      </c>
      <c r="EQ71" s="476">
        <f>IF(EQ$2&lt;&gt;"",IF($C71&lt;&gt;"TBA",EQ$2/114,0),SUMIFS('HOURS&amp;CYCLES INPUT'!$F$2:$F$9999,'HOURS&amp;CYCLES INPUT'!$C$2:$C$9999,'QUALIFIED EFH'!$C71,'HOURS&amp;CYCLES INPUT'!$D$2:$D$9999,'QUALIFIED EFH'!EQ$4,'HOURS&amp;CYCLES INPUT'!$E$2:$E$9999,'QUALIFIED EFH'!EQ$5))</f>
        <v>0</v>
      </c>
      <c r="ER71" s="476">
        <f>IF(ER$2&lt;&gt;"",IF($C71&lt;&gt;"TBA",ER$2/114,0),SUMIFS('HOURS&amp;CYCLES INPUT'!$F$2:$F$9999,'HOURS&amp;CYCLES INPUT'!$C$2:$C$9999,'QUALIFIED EFH'!$C71,'HOURS&amp;CYCLES INPUT'!$D$2:$D$9999,'QUALIFIED EFH'!ER$4,'HOURS&amp;CYCLES INPUT'!$E$2:$E$9999,'QUALIFIED EFH'!ER$5))</f>
        <v>0</v>
      </c>
      <c r="ES71" s="476">
        <f>IF(ES$2&lt;&gt;"",IF($C71&lt;&gt;"TBA",ES$2/114,0),SUMIFS('HOURS&amp;CYCLES INPUT'!$F$2:$F$9999,'HOURS&amp;CYCLES INPUT'!$C$2:$C$9999,'QUALIFIED EFH'!$C71,'HOURS&amp;CYCLES INPUT'!$D$2:$D$9999,'QUALIFIED EFH'!ES$4,'HOURS&amp;CYCLES INPUT'!$E$2:$E$9999,'QUALIFIED EFH'!ES$5))</f>
        <v>0</v>
      </c>
      <c r="ET71" s="476">
        <f>IF(ET$2&lt;&gt;"",IF($C71&lt;&gt;"TBA",ET$2/114,0),SUMIFS('HOURS&amp;CYCLES INPUT'!$F$2:$F$9999,'HOURS&amp;CYCLES INPUT'!$C$2:$C$9999,'QUALIFIED EFH'!$C71,'HOURS&amp;CYCLES INPUT'!$D$2:$D$9999,'QUALIFIED EFH'!ET$4,'HOURS&amp;CYCLES INPUT'!$E$2:$E$9999,'QUALIFIED EFH'!ET$5))</f>
        <v>0</v>
      </c>
      <c r="EU71" s="476">
        <f>IF(EU$2&lt;&gt;"",IF($C71&lt;&gt;"TBA",EU$2/114,0),SUMIFS('HOURS&amp;CYCLES INPUT'!$F$2:$F$9999,'HOURS&amp;CYCLES INPUT'!$C$2:$C$9999,'QUALIFIED EFH'!$C71,'HOURS&amp;CYCLES INPUT'!$D$2:$D$9999,'QUALIFIED EFH'!EU$4,'HOURS&amp;CYCLES INPUT'!$E$2:$E$9999,'QUALIFIED EFH'!EU$5))</f>
        <v>0</v>
      </c>
      <c r="EV71" s="476">
        <f>IF(EV$2&lt;&gt;"",IF($C71&lt;&gt;"TBA",EV$2/114,0),SUMIFS('HOURS&amp;CYCLES INPUT'!$F$2:$F$9999,'HOURS&amp;CYCLES INPUT'!$C$2:$C$9999,'QUALIFIED EFH'!$C71,'HOURS&amp;CYCLES INPUT'!$D$2:$D$9999,'QUALIFIED EFH'!EV$4,'HOURS&amp;CYCLES INPUT'!$E$2:$E$9999,'QUALIFIED EFH'!EV$5))</f>
        <v>0</v>
      </c>
      <c r="EW71" s="476">
        <f>IF(EW$2&lt;&gt;"",IF($C71&lt;&gt;"TBA",EW$2/114,0),SUMIFS('HOURS&amp;CYCLES INPUT'!$F$2:$F$9999,'HOURS&amp;CYCLES INPUT'!$C$2:$C$9999,'QUALIFIED EFH'!$C71,'HOURS&amp;CYCLES INPUT'!$D$2:$D$9999,'QUALIFIED EFH'!EW$4,'HOURS&amp;CYCLES INPUT'!$E$2:$E$9999,'QUALIFIED EFH'!EW$5))</f>
        <v>0</v>
      </c>
      <c r="EX71" s="476">
        <f>IF(EX$2&lt;&gt;"",IF($C71&lt;&gt;"TBA",EX$2/114,0),SUMIFS('HOURS&amp;CYCLES INPUT'!$F$2:$F$9999,'HOURS&amp;CYCLES INPUT'!$C$2:$C$9999,'QUALIFIED EFH'!$C71,'HOURS&amp;CYCLES INPUT'!$D$2:$D$9999,'QUALIFIED EFH'!EX$4,'HOURS&amp;CYCLES INPUT'!$E$2:$E$9999,'QUALIFIED EFH'!EX$5))</f>
        <v>0</v>
      </c>
      <c r="EY71" s="476">
        <f>IF(EY$2&lt;&gt;"",IF($C71&lt;&gt;"TBA",EY$2/114,0),SUMIFS('HOURS&amp;CYCLES INPUT'!$F$2:$F$9999,'HOURS&amp;CYCLES INPUT'!$C$2:$C$9999,'QUALIFIED EFH'!$C71,'HOURS&amp;CYCLES INPUT'!$D$2:$D$9999,'QUALIFIED EFH'!EY$4,'HOURS&amp;CYCLES INPUT'!$E$2:$E$9999,'QUALIFIED EFH'!EY$5))</f>
        <v>0</v>
      </c>
      <c r="EZ71" s="476">
        <f>IF(EZ$2&lt;&gt;"",IF($C71&lt;&gt;"TBA",EZ$2/114,0),SUMIFS('HOURS&amp;CYCLES INPUT'!$F$2:$F$9999,'HOURS&amp;CYCLES INPUT'!$C$2:$C$9999,'QUALIFIED EFH'!$C71,'HOURS&amp;CYCLES INPUT'!$D$2:$D$9999,'QUALIFIED EFH'!EZ$4,'HOURS&amp;CYCLES INPUT'!$E$2:$E$9999,'QUALIFIED EFH'!EZ$5))</f>
        <v>0</v>
      </c>
      <c r="FA71" s="476">
        <f>IF(FA$2&lt;&gt;"",IF($C71&lt;&gt;"TBA",FA$2/114,0),SUMIFS('HOURS&amp;CYCLES INPUT'!$F$2:$F$9999,'HOURS&amp;CYCLES INPUT'!$C$2:$C$9999,'QUALIFIED EFH'!$C71,'HOURS&amp;CYCLES INPUT'!$D$2:$D$9999,'QUALIFIED EFH'!FA$4,'HOURS&amp;CYCLES INPUT'!$E$2:$E$9999,'QUALIFIED EFH'!FA$5))</f>
        <v>0</v>
      </c>
      <c r="FB71" s="476">
        <f>IF(FB$2&lt;&gt;"",IF($C71&lt;&gt;"TBA",FB$2/114,0),SUMIFS('HOURS&amp;CYCLES INPUT'!$F$2:$F$9999,'HOURS&amp;CYCLES INPUT'!$C$2:$C$9999,'QUALIFIED EFH'!$C71,'HOURS&amp;CYCLES INPUT'!$D$2:$D$9999,'QUALIFIED EFH'!FB$4,'HOURS&amp;CYCLES INPUT'!$E$2:$E$9999,'QUALIFIED EFH'!FB$5))</f>
        <v>0</v>
      </c>
      <c r="FC71" s="476">
        <f>IF(FC$2&lt;&gt;"",IF($C71&lt;&gt;"TBA",FC$2/114,0),SUMIFS('HOURS&amp;CYCLES INPUT'!$F$2:$F$9999,'HOURS&amp;CYCLES INPUT'!$C$2:$C$9999,'QUALIFIED EFH'!$C71,'HOURS&amp;CYCLES INPUT'!$D$2:$D$9999,'QUALIFIED EFH'!FC$4,'HOURS&amp;CYCLES INPUT'!$E$2:$E$9999,'QUALIFIED EFH'!FC$5))</f>
        <v>0</v>
      </c>
      <c r="FD71" s="476">
        <f>IF(FD$2&lt;&gt;"",IF($C71&lt;&gt;"TBA",FD$2/114,0),SUMIFS('HOURS&amp;CYCLES INPUT'!$F$2:$F$9999,'HOURS&amp;CYCLES INPUT'!$C$2:$C$9999,'QUALIFIED EFH'!$C71,'HOURS&amp;CYCLES INPUT'!$D$2:$D$9999,'QUALIFIED EFH'!FD$4,'HOURS&amp;CYCLES INPUT'!$E$2:$E$9999,'QUALIFIED EFH'!FD$5))</f>
        <v>0</v>
      </c>
      <c r="FE71" s="476">
        <f>IF(FE$2&lt;&gt;"",IF($C71&lt;&gt;"TBA",FE$2/114,0),SUMIFS('HOURS&amp;CYCLES INPUT'!$F$2:$F$9999,'HOURS&amp;CYCLES INPUT'!$C$2:$C$9999,'QUALIFIED EFH'!$C71,'HOURS&amp;CYCLES INPUT'!$D$2:$D$9999,'QUALIFIED EFH'!FE$4,'HOURS&amp;CYCLES INPUT'!$E$2:$E$9999,'QUALIFIED EFH'!FE$5))</f>
        <v>0</v>
      </c>
      <c r="FF71" s="476">
        <f>IF(FF$2&lt;&gt;"",IF($C71&lt;&gt;"TBA",FF$2/114,0),SUMIFS('HOURS&amp;CYCLES INPUT'!$F$2:$F$9999,'HOURS&amp;CYCLES INPUT'!$C$2:$C$9999,'QUALIFIED EFH'!$C71,'HOURS&amp;CYCLES INPUT'!$D$2:$D$9999,'QUALIFIED EFH'!FF$4,'HOURS&amp;CYCLES INPUT'!$E$2:$E$9999,'QUALIFIED EFH'!FF$5))</f>
        <v>0</v>
      </c>
      <c r="FG71" s="476">
        <f>IF(FG$2&lt;&gt;"",IF($C71&lt;&gt;"TBA",FG$2/114,0),SUMIFS('HOURS&amp;CYCLES INPUT'!$F$2:$F$9999,'HOURS&amp;CYCLES INPUT'!$C$2:$C$9999,'QUALIFIED EFH'!$C71,'HOURS&amp;CYCLES INPUT'!$D$2:$D$9999,'QUALIFIED EFH'!FG$4,'HOURS&amp;CYCLES INPUT'!$E$2:$E$9999,'QUALIFIED EFH'!FG$5))</f>
        <v>0</v>
      </c>
      <c r="FH71" s="476">
        <f>IF(FH$2&lt;&gt;"",IF($C71&lt;&gt;"TBA",FH$2/114,0),SUMIFS('HOURS&amp;CYCLES INPUT'!$F$2:$F$9999,'HOURS&amp;CYCLES INPUT'!$C$2:$C$9999,'QUALIFIED EFH'!$C71,'HOURS&amp;CYCLES INPUT'!$D$2:$D$9999,'QUALIFIED EFH'!FH$4,'HOURS&amp;CYCLES INPUT'!$E$2:$E$9999,'QUALIFIED EFH'!FH$5))</f>
        <v>0</v>
      </c>
      <c r="FI71" s="476">
        <f>IF(FI$2&lt;&gt;"",IF($C71&lt;&gt;"TBA",FI$2/114,0),SUMIFS('HOURS&amp;CYCLES INPUT'!$F$2:$F$9999,'HOURS&amp;CYCLES INPUT'!$C$2:$C$9999,'QUALIFIED EFH'!$C71,'HOURS&amp;CYCLES INPUT'!$D$2:$D$9999,'QUALIFIED EFH'!FI$4,'HOURS&amp;CYCLES INPUT'!$E$2:$E$9999,'QUALIFIED EFH'!FI$5))</f>
        <v>0</v>
      </c>
      <c r="FJ71" s="476">
        <f>IF(FJ$2&lt;&gt;"",IF($C71&lt;&gt;"TBA",FJ$2/114,0),SUMIFS('HOURS&amp;CYCLES INPUT'!$F$2:$F$9999,'HOURS&amp;CYCLES INPUT'!$C$2:$C$9999,'QUALIFIED EFH'!$C71,'HOURS&amp;CYCLES INPUT'!$D$2:$D$9999,'QUALIFIED EFH'!FJ$4,'HOURS&amp;CYCLES INPUT'!$E$2:$E$9999,'QUALIFIED EFH'!FJ$5))</f>
        <v>0</v>
      </c>
      <c r="FK71" s="476">
        <f>IF(FK$2&lt;&gt;"",IF($C71&lt;&gt;"TBA",FK$2/114,0),SUMIFS('HOURS&amp;CYCLES INPUT'!$F$2:$F$9999,'HOURS&amp;CYCLES INPUT'!$C$2:$C$9999,'QUALIFIED EFH'!$C71,'HOURS&amp;CYCLES INPUT'!$D$2:$D$9999,'QUALIFIED EFH'!FK$4,'HOURS&amp;CYCLES INPUT'!$E$2:$E$9999,'QUALIFIED EFH'!FK$5))</f>
        <v>0</v>
      </c>
      <c r="FL71" s="476">
        <f>IF(FL$2&lt;&gt;"",IF($C71&lt;&gt;"TBA",FL$2/114,0),SUMIFS('HOURS&amp;CYCLES INPUT'!$F$2:$F$9999,'HOURS&amp;CYCLES INPUT'!$C$2:$C$9999,'QUALIFIED EFH'!$C71,'HOURS&amp;CYCLES INPUT'!$D$2:$D$9999,'QUALIFIED EFH'!FL$4,'HOURS&amp;CYCLES INPUT'!$E$2:$E$9999,'QUALIFIED EFH'!FL$5))</f>
        <v>0</v>
      </c>
      <c r="FM71" s="476">
        <f>IF(FM$2&lt;&gt;"",IF($C71&lt;&gt;"TBA",FM$2/114,0),SUMIFS('HOURS&amp;CYCLES INPUT'!$F$2:$F$9999,'HOURS&amp;CYCLES INPUT'!$C$2:$C$9999,'QUALIFIED EFH'!$C71,'HOURS&amp;CYCLES INPUT'!$D$2:$D$9999,'QUALIFIED EFH'!FM$4,'HOURS&amp;CYCLES INPUT'!$E$2:$E$9999,'QUALIFIED EFH'!FM$5))</f>
        <v>0</v>
      </c>
      <c r="FN71" s="476">
        <f>IF(FN$2&lt;&gt;"",IF($C71&lt;&gt;"TBA",FN$2/114,0),SUMIFS('HOURS&amp;CYCLES INPUT'!$F$2:$F$9999,'HOURS&amp;CYCLES INPUT'!$C$2:$C$9999,'QUALIFIED EFH'!$C71,'HOURS&amp;CYCLES INPUT'!$D$2:$D$9999,'QUALIFIED EFH'!FN$4,'HOURS&amp;CYCLES INPUT'!$E$2:$E$9999,'QUALIFIED EFH'!FN$5))</f>
        <v>0</v>
      </c>
      <c r="FO71" s="476">
        <f>IF(FO$2&lt;&gt;"",IF($C71&lt;&gt;"TBA",FO$2/114,0),SUMIFS('HOURS&amp;CYCLES INPUT'!$F$2:$F$9999,'HOURS&amp;CYCLES INPUT'!$C$2:$C$9999,'QUALIFIED EFH'!$C71,'HOURS&amp;CYCLES INPUT'!$D$2:$D$9999,'QUALIFIED EFH'!FO$4,'HOURS&amp;CYCLES INPUT'!$E$2:$E$9999,'QUALIFIED EFH'!FO$5))</f>
        <v>0</v>
      </c>
      <c r="FP71" s="476">
        <f>IF(FP$2&lt;&gt;"",IF($C71&lt;&gt;"TBA",FP$2/114,0),SUMIFS('HOURS&amp;CYCLES INPUT'!$F$2:$F$9999,'HOURS&amp;CYCLES INPUT'!$C$2:$C$9999,'QUALIFIED EFH'!$C71,'HOURS&amp;CYCLES INPUT'!$D$2:$D$9999,'QUALIFIED EFH'!FP$4,'HOURS&amp;CYCLES INPUT'!$E$2:$E$9999,'QUALIFIED EFH'!FP$5))</f>
        <v>0</v>
      </c>
      <c r="FQ71" s="476">
        <f>IF(FQ$2&lt;&gt;"",IF($C71&lt;&gt;"TBA",FQ$2/114,0),SUMIFS('HOURS&amp;CYCLES INPUT'!$F$2:$F$9999,'HOURS&amp;CYCLES INPUT'!$C$2:$C$9999,'QUALIFIED EFH'!$C71,'HOURS&amp;CYCLES INPUT'!$D$2:$D$9999,'QUALIFIED EFH'!FQ$4,'HOURS&amp;CYCLES INPUT'!$E$2:$E$9999,'QUALIFIED EFH'!FQ$5))</f>
        <v>0</v>
      </c>
      <c r="FR71" s="476">
        <f>IF(FR$2&lt;&gt;"",IF($C71&lt;&gt;"TBA",FR$2/114,0),SUMIFS('HOURS&amp;CYCLES INPUT'!$F$2:$F$9999,'HOURS&amp;CYCLES INPUT'!$C$2:$C$9999,'QUALIFIED EFH'!$C71,'HOURS&amp;CYCLES INPUT'!$D$2:$D$9999,'QUALIFIED EFH'!FR$4,'HOURS&amp;CYCLES INPUT'!$E$2:$E$9999,'QUALIFIED EFH'!FR$5))</f>
        <v>0</v>
      </c>
      <c r="FS71" s="476">
        <f>IF(FS$2&lt;&gt;"",IF($C71&lt;&gt;"TBA",FS$2/114,0),SUMIFS('HOURS&amp;CYCLES INPUT'!$F$2:$F$9999,'HOURS&amp;CYCLES INPUT'!$C$2:$C$9999,'QUALIFIED EFH'!$C71,'HOURS&amp;CYCLES INPUT'!$D$2:$D$9999,'QUALIFIED EFH'!FS$4,'HOURS&amp;CYCLES INPUT'!$E$2:$E$9999,'QUALIFIED EFH'!FS$5))</f>
        <v>0</v>
      </c>
      <c r="FT71" s="476">
        <f>IF(FT$2&lt;&gt;"",IF($C71&lt;&gt;"TBA",FT$2/114,0),SUMIFS('HOURS&amp;CYCLES INPUT'!$F$2:$F$9999,'HOURS&amp;CYCLES INPUT'!$C$2:$C$9999,'QUALIFIED EFH'!$C71,'HOURS&amp;CYCLES INPUT'!$D$2:$D$9999,'QUALIFIED EFH'!FT$4,'HOURS&amp;CYCLES INPUT'!$E$2:$E$9999,'QUALIFIED EFH'!FT$5))</f>
        <v>0</v>
      </c>
      <c r="FU71" s="476">
        <f>IF(FU$2&lt;&gt;"",IF($C71&lt;&gt;"TBA",FU$2/114,0),SUMIFS('HOURS&amp;CYCLES INPUT'!$F$2:$F$9999,'HOURS&amp;CYCLES INPUT'!$C$2:$C$9999,'QUALIFIED EFH'!$C71,'HOURS&amp;CYCLES INPUT'!$D$2:$D$9999,'QUALIFIED EFH'!FU$4,'HOURS&amp;CYCLES INPUT'!$E$2:$E$9999,'QUALIFIED EFH'!FU$5))</f>
        <v>0</v>
      </c>
      <c r="FV71" s="476">
        <f>IF(FV$2&lt;&gt;"",IF($C71&lt;&gt;"TBA",FV$2/114,0),SUMIFS('HOURS&amp;CYCLES INPUT'!$F$2:$F$9999,'HOURS&amp;CYCLES INPUT'!$C$2:$C$9999,'QUALIFIED EFH'!$C71,'HOURS&amp;CYCLES INPUT'!$D$2:$D$9999,'QUALIFIED EFH'!FV$4,'HOURS&amp;CYCLES INPUT'!$E$2:$E$9999,'QUALIFIED EFH'!FV$5))</f>
        <v>0</v>
      </c>
      <c r="FW71" s="476">
        <f>IF(FW$2&lt;&gt;"",IF($C71&lt;&gt;"TBA",FW$2/114,0),SUMIFS('HOURS&amp;CYCLES INPUT'!$F$2:$F$9999,'HOURS&amp;CYCLES INPUT'!$C$2:$C$9999,'QUALIFIED EFH'!$C71,'HOURS&amp;CYCLES INPUT'!$D$2:$D$9999,'QUALIFIED EFH'!FW$4,'HOURS&amp;CYCLES INPUT'!$E$2:$E$9999,'QUALIFIED EFH'!FW$5))</f>
        <v>0</v>
      </c>
      <c r="FX71" s="476">
        <f>IF(FX$2&lt;&gt;"",IF($C71&lt;&gt;"TBA",FX$2/114,0),SUMIFS('HOURS&amp;CYCLES INPUT'!$F$2:$F$9999,'HOURS&amp;CYCLES INPUT'!$C$2:$C$9999,'QUALIFIED EFH'!$C71,'HOURS&amp;CYCLES INPUT'!$D$2:$D$9999,'QUALIFIED EFH'!FX$4,'HOURS&amp;CYCLES INPUT'!$E$2:$E$9999,'QUALIFIED EFH'!FX$5))</f>
        <v>0</v>
      </c>
      <c r="FY71" s="476">
        <f>IF(FY$2&lt;&gt;"",IF($C71&lt;&gt;"TBA",FY$2/114,0),SUMIFS('HOURS&amp;CYCLES INPUT'!$F$2:$F$9999,'HOURS&amp;CYCLES INPUT'!$C$2:$C$9999,'QUALIFIED EFH'!$C71,'HOURS&amp;CYCLES INPUT'!$D$2:$D$9999,'QUALIFIED EFH'!FY$4,'HOURS&amp;CYCLES INPUT'!$E$2:$E$9999,'QUALIFIED EFH'!FY$5))</f>
        <v>0</v>
      </c>
      <c r="FZ71" s="476">
        <f>IF(FZ$2&lt;&gt;"",IF($C71&lt;&gt;"TBA",FZ$2/114,0),SUMIFS('HOURS&amp;CYCLES INPUT'!$F$2:$F$9999,'HOURS&amp;CYCLES INPUT'!$C$2:$C$9999,'QUALIFIED EFH'!$C71,'HOURS&amp;CYCLES INPUT'!$D$2:$D$9999,'QUALIFIED EFH'!FZ$4,'HOURS&amp;CYCLES INPUT'!$E$2:$E$9999,'QUALIFIED EFH'!FZ$5))</f>
        <v>0</v>
      </c>
      <c r="GA71" s="476">
        <f>IF(GA$2&lt;&gt;"",IF($C71&lt;&gt;"TBA",GA$2/114,0),SUMIFS('HOURS&amp;CYCLES INPUT'!$F$2:$F$9999,'HOURS&amp;CYCLES INPUT'!$C$2:$C$9999,'QUALIFIED EFH'!$C71,'HOURS&amp;CYCLES INPUT'!$D$2:$D$9999,'QUALIFIED EFH'!GA$4,'HOURS&amp;CYCLES INPUT'!$E$2:$E$9999,'QUALIFIED EFH'!GA$5))</f>
        <v>0</v>
      </c>
      <c r="GB71" s="476">
        <f>IF(GB$2&lt;&gt;"",IF($C71&lt;&gt;"TBA",GB$2/114,0),SUMIFS('HOURS&amp;CYCLES INPUT'!$F$2:$F$9999,'HOURS&amp;CYCLES INPUT'!$C$2:$C$9999,'QUALIFIED EFH'!$C71,'HOURS&amp;CYCLES INPUT'!$D$2:$D$9999,'QUALIFIED EFH'!GB$4,'HOURS&amp;CYCLES INPUT'!$E$2:$E$9999,'QUALIFIED EFH'!GB$5))</f>
        <v>0</v>
      </c>
    </row>
    <row r="72" spans="3:184" x14ac:dyDescent="0.35">
      <c r="C72" s="472">
        <f>'QUALIFIED ENGINES'!D73</f>
        <v>91518</v>
      </c>
      <c r="D72" s="476">
        <f>IF(D$2&lt;&gt;"",IF($C72&lt;&gt;"TBA",D$2/114,0),SUMIFS('HOURS&amp;CYCLES INPUT'!$F$2:$F$9999,'HOURS&amp;CYCLES INPUT'!$C$2:$C$9999,'QUALIFIED EFH'!$C72,'HOURS&amp;CYCLES INPUT'!$D$2:$D$9999,'QUALIFIED EFH'!D$4,'HOURS&amp;CYCLES INPUT'!$E$2:$E$9999,'QUALIFIED EFH'!D$5))</f>
        <v>0</v>
      </c>
      <c r="E72" s="476">
        <f>IF(E$2&lt;&gt;"",IF($C72&lt;&gt;"TBA",E$2/114,0),SUMIFS('HOURS&amp;CYCLES INPUT'!$F$2:$F$9999,'HOURS&amp;CYCLES INPUT'!$C$2:$C$9999,'QUALIFIED EFH'!$C72,'HOURS&amp;CYCLES INPUT'!$D$2:$D$9999,'QUALIFIED EFH'!E$4,'HOURS&amp;CYCLES INPUT'!$E$2:$E$9999,'QUALIFIED EFH'!E$5))</f>
        <v>0</v>
      </c>
      <c r="F72" s="476">
        <f>IF(F$2&lt;&gt;"",IF($C72&lt;&gt;"TBA",F$2/114,0),SUMIFS('HOURS&amp;CYCLES INPUT'!$F$2:$F$9999,'HOURS&amp;CYCLES INPUT'!$C$2:$C$9999,'QUALIFIED EFH'!$C72,'HOURS&amp;CYCLES INPUT'!$D$2:$D$9999,'QUALIFIED EFH'!F$4,'HOURS&amp;CYCLES INPUT'!$E$2:$E$9999,'QUALIFIED EFH'!F$5))</f>
        <v>0</v>
      </c>
      <c r="G72" s="476">
        <f>IF(G$2&lt;&gt;"",IF($C72&lt;&gt;"TBA",G$2/114,0),SUMIFS('HOURS&amp;CYCLES INPUT'!$F$2:$F$9999,'HOURS&amp;CYCLES INPUT'!$C$2:$C$9999,'QUALIFIED EFH'!$C72,'HOURS&amp;CYCLES INPUT'!$D$2:$D$9999,'QUALIFIED EFH'!G$4,'HOURS&amp;CYCLES INPUT'!$E$2:$E$9999,'QUALIFIED EFH'!G$5))</f>
        <v>0</v>
      </c>
      <c r="H72" s="476">
        <f>IF(H$2&lt;&gt;"",IF($C72&lt;&gt;"TBA",H$2/114,0),SUMIFS('HOURS&amp;CYCLES INPUT'!$F$2:$F$9999,'HOURS&amp;CYCLES INPUT'!$C$2:$C$9999,'QUALIFIED EFH'!$C72,'HOURS&amp;CYCLES INPUT'!$D$2:$D$9999,'QUALIFIED EFH'!H$4,'HOURS&amp;CYCLES INPUT'!$E$2:$E$9999,'QUALIFIED EFH'!H$5))</f>
        <v>0</v>
      </c>
      <c r="I72" s="476">
        <f>IF(I$2&lt;&gt;"",IF($C72&lt;&gt;"TBA",I$2/114,0),SUMIFS('HOURS&amp;CYCLES INPUT'!$F$2:$F$9999,'HOURS&amp;CYCLES INPUT'!$C$2:$C$9999,'QUALIFIED EFH'!$C72,'HOURS&amp;CYCLES INPUT'!$D$2:$D$9999,'QUALIFIED EFH'!I$4,'HOURS&amp;CYCLES INPUT'!$E$2:$E$9999,'QUALIFIED EFH'!I$5))</f>
        <v>0</v>
      </c>
      <c r="J72" s="476">
        <f>IF(J$2&lt;&gt;"",IF($C72&lt;&gt;"TBA",J$2/114,0),SUMIFS('HOURS&amp;CYCLES INPUT'!$F$2:$F$9999,'HOURS&amp;CYCLES INPUT'!$C$2:$C$9999,'QUALIFIED EFH'!$C72,'HOURS&amp;CYCLES INPUT'!$D$2:$D$9999,'QUALIFIED EFH'!J$4,'HOURS&amp;CYCLES INPUT'!$E$2:$E$9999,'QUALIFIED EFH'!J$5))</f>
        <v>0</v>
      </c>
      <c r="K72" s="476">
        <f>IF(K$2&lt;&gt;"",IF($C72&lt;&gt;"TBA",K$2/114,0),SUMIFS('HOURS&amp;CYCLES INPUT'!$F$2:$F$9999,'HOURS&amp;CYCLES INPUT'!$C$2:$C$9999,'QUALIFIED EFH'!$C72,'HOURS&amp;CYCLES INPUT'!$D$2:$D$9999,'QUALIFIED EFH'!K$4,'HOURS&amp;CYCLES INPUT'!$E$2:$E$9999,'QUALIFIED EFH'!K$5))</f>
        <v>0</v>
      </c>
      <c r="L72" s="476">
        <f>IF(L$2&lt;&gt;"",IF($C72&lt;&gt;"TBA",L$2/114,0),SUMIFS('HOURS&amp;CYCLES INPUT'!$F$2:$F$9999,'HOURS&amp;CYCLES INPUT'!$C$2:$C$9999,'QUALIFIED EFH'!$C72,'HOURS&amp;CYCLES INPUT'!$D$2:$D$9999,'QUALIFIED EFH'!L$4,'HOURS&amp;CYCLES INPUT'!$E$2:$E$9999,'QUALIFIED EFH'!L$5))</f>
        <v>0</v>
      </c>
      <c r="M72" s="476">
        <f>IF(M$2&lt;&gt;"",IF($C72&lt;&gt;"TBA",M$2/114,0),SUMIFS('HOURS&amp;CYCLES INPUT'!$F$2:$F$9999,'HOURS&amp;CYCLES INPUT'!$C$2:$C$9999,'QUALIFIED EFH'!$C72,'HOURS&amp;CYCLES INPUT'!$D$2:$D$9999,'QUALIFIED EFH'!M$4,'HOURS&amp;CYCLES INPUT'!$E$2:$E$9999,'QUALIFIED EFH'!M$5))</f>
        <v>0</v>
      </c>
      <c r="N72" s="476">
        <f>IF(N$2&lt;&gt;"",IF($C72&lt;&gt;"TBA",N$2/114,0),SUMIFS('HOURS&amp;CYCLES INPUT'!$F$2:$F$9999,'HOURS&amp;CYCLES INPUT'!$C$2:$C$9999,'QUALIFIED EFH'!$C72,'HOURS&amp;CYCLES INPUT'!$D$2:$D$9999,'QUALIFIED EFH'!N$4,'HOURS&amp;CYCLES INPUT'!$E$2:$E$9999,'QUALIFIED EFH'!N$5))</f>
        <v>0</v>
      </c>
      <c r="O72" s="476">
        <f>IF(O$2&lt;&gt;"",IF($C72&lt;&gt;"TBA",O$2/114,0),SUMIFS('HOURS&amp;CYCLES INPUT'!$F$2:$F$9999,'HOURS&amp;CYCLES INPUT'!$C$2:$C$9999,'QUALIFIED EFH'!$C72,'HOURS&amp;CYCLES INPUT'!$D$2:$D$9999,'QUALIFIED EFH'!O$4,'HOURS&amp;CYCLES INPUT'!$E$2:$E$9999,'QUALIFIED EFH'!O$5))</f>
        <v>0</v>
      </c>
      <c r="P72" s="476">
        <f>IF(P$2&lt;&gt;"",IF($C72&lt;&gt;"TBA",P$2/114,0),SUMIFS('HOURS&amp;CYCLES INPUT'!$F$2:$F$9999,'HOURS&amp;CYCLES INPUT'!$C$2:$C$9999,'QUALIFIED EFH'!$C72,'HOURS&amp;CYCLES INPUT'!$D$2:$D$9999,'QUALIFIED EFH'!P$4,'HOURS&amp;CYCLES INPUT'!$E$2:$E$9999,'QUALIFIED EFH'!P$5))</f>
        <v>0</v>
      </c>
      <c r="Q72" s="476">
        <f>IF(Q$2&lt;&gt;"",IF($C72&lt;&gt;"TBA",Q$2/114,0),SUMIFS('HOURS&amp;CYCLES INPUT'!$F$2:$F$9999,'HOURS&amp;CYCLES INPUT'!$C$2:$C$9999,'QUALIFIED EFH'!$C72,'HOURS&amp;CYCLES INPUT'!$D$2:$D$9999,'QUALIFIED EFH'!Q$4,'HOURS&amp;CYCLES INPUT'!$E$2:$E$9999,'QUALIFIED EFH'!Q$5))</f>
        <v>0</v>
      </c>
      <c r="R72" s="476">
        <f>IF(R$1&lt;&gt;"",IF($C72&lt;&gt;"TBA",R$1/114,0),SUMIFS('HOURS&amp;CYCLES INPUT'!$F$2:$F$9999,'HOURS&amp;CYCLES INPUT'!$C$2:$C$9999,'QUALIFIED EFH'!$C72,'HOURS&amp;CYCLES INPUT'!$D$2:$D$9999,'QUALIFIED EFH'!R$4,'HOURS&amp;CYCLES INPUT'!$E$2:$E$9999,'QUALIFIED EFH'!R$5))</f>
        <v>0</v>
      </c>
      <c r="S72" s="476">
        <f>IF(S$2&lt;&gt;"",IF($C72&lt;&gt;"TBA",S$2/114,0),SUMIFS('HOURS&amp;CYCLES INPUT'!$F$2:$F$9999,'HOURS&amp;CYCLES INPUT'!$C$2:$C$9999,'QUALIFIED EFH'!$C72,'HOURS&amp;CYCLES INPUT'!$D$2:$D$9999,'QUALIFIED EFH'!S$4,'HOURS&amp;CYCLES INPUT'!$E$2:$E$9999,'QUALIFIED EFH'!S$5))</f>
        <v>0</v>
      </c>
      <c r="T72" s="476">
        <f>IF(T$2&lt;&gt;"",IF($C72&lt;&gt;"TBA",T$2/114,0),SUMIFS('HOURS&amp;CYCLES INPUT'!$F$2:$F$9999,'HOURS&amp;CYCLES INPUT'!$C$2:$C$9999,'QUALIFIED EFH'!$C72,'HOURS&amp;CYCLES INPUT'!$D$2:$D$9999,'QUALIFIED EFH'!T$4,'HOURS&amp;CYCLES INPUT'!$E$2:$E$9999,'QUALIFIED EFH'!T$5))</f>
        <v>0</v>
      </c>
      <c r="U72" s="476">
        <f>IF(U$2&lt;&gt;"",IF($C72&lt;&gt;"TBA",U$2/114,0),SUMIFS('HOURS&amp;CYCLES INPUT'!$F$2:$F$9999,'HOURS&amp;CYCLES INPUT'!$C$2:$C$9999,'QUALIFIED EFH'!$C72,'HOURS&amp;CYCLES INPUT'!$D$2:$D$9999,'QUALIFIED EFH'!U$4,'HOURS&amp;CYCLES INPUT'!$E$2:$E$9999,'QUALIFIED EFH'!U$5))</f>
        <v>0</v>
      </c>
      <c r="V72" s="476">
        <f>IF(V$2&lt;&gt;"",IF($C72&lt;&gt;"TBA",V$2/114,0),SUMIFS('HOURS&amp;CYCLES INPUT'!$F$2:$F$9999,'HOURS&amp;CYCLES INPUT'!$C$2:$C$9999,'QUALIFIED EFH'!$C72,'HOURS&amp;CYCLES INPUT'!$D$2:$D$9999,'QUALIFIED EFH'!V$4,'HOURS&amp;CYCLES INPUT'!$E$2:$E$9999,'QUALIFIED EFH'!V$5))</f>
        <v>0</v>
      </c>
      <c r="W72" s="476">
        <f>IF(W$2&lt;&gt;"",IF($C72&lt;&gt;"TBA",W$2/114,0),SUMIFS('HOURS&amp;CYCLES INPUT'!$F$2:$F$9999,'HOURS&amp;CYCLES INPUT'!$C$2:$C$9999,'QUALIFIED EFH'!$C72,'HOURS&amp;CYCLES INPUT'!$D$2:$D$9999,'QUALIFIED EFH'!W$4,'HOURS&amp;CYCLES INPUT'!$E$2:$E$9999,'QUALIFIED EFH'!W$5))</f>
        <v>0</v>
      </c>
      <c r="X72" s="476">
        <f>IF(X$2&lt;&gt;"",IF($C72&lt;&gt;"TBA",X$2/114,0),SUMIFS('HOURS&amp;CYCLES INPUT'!$F$2:$F$9999,'HOURS&amp;CYCLES INPUT'!$C$2:$C$9999,'QUALIFIED EFH'!$C72,'HOURS&amp;CYCLES INPUT'!$D$2:$D$9999,'QUALIFIED EFH'!X$4,'HOURS&amp;CYCLES INPUT'!$E$2:$E$9999,'QUALIFIED EFH'!X$5))</f>
        <v>0</v>
      </c>
      <c r="Y72" s="476">
        <f>IF(Y$2&lt;&gt;"",IF($C72&lt;&gt;"TBA",Y$2/114,0),SUMIFS('HOURS&amp;CYCLES INPUT'!$F$2:$F$9999,'HOURS&amp;CYCLES INPUT'!$C$2:$C$9999,'QUALIFIED EFH'!$C72,'HOURS&amp;CYCLES INPUT'!$D$2:$D$9999,'QUALIFIED EFH'!Y$4,'HOURS&amp;CYCLES INPUT'!$E$2:$E$9999,'QUALIFIED EFH'!Y$5))</f>
        <v>0</v>
      </c>
      <c r="Z72" s="476">
        <f>IF(Z$2&lt;&gt;"",IF($C72&lt;&gt;"TBA",Z$2/114,0),SUMIFS('HOURS&amp;CYCLES INPUT'!$F$2:$F$9999,'HOURS&amp;CYCLES INPUT'!$C$2:$C$9999,'QUALIFIED EFH'!$C72,'HOURS&amp;CYCLES INPUT'!$D$2:$D$9999,'QUALIFIED EFH'!Z$4,'HOURS&amp;CYCLES INPUT'!$E$2:$E$9999,'QUALIFIED EFH'!Z$5))</f>
        <v>0</v>
      </c>
      <c r="AA72" s="476">
        <f>IF(AA$2&lt;&gt;"",IF($C72&lt;&gt;"TBA",AA$2/114,0),SUMIFS('HOURS&amp;CYCLES INPUT'!$F$2:$F$9999,'HOURS&amp;CYCLES INPUT'!$C$2:$C$9999,'QUALIFIED EFH'!$C72,'HOURS&amp;CYCLES INPUT'!$D$2:$D$9999,'QUALIFIED EFH'!AA$4,'HOURS&amp;CYCLES INPUT'!$E$2:$E$9999,'QUALIFIED EFH'!AA$5))</f>
        <v>36.28</v>
      </c>
      <c r="AB72" s="476">
        <f>IF(AB$2&lt;&gt;"",IF($C72&lt;&gt;"TBA",AB$2/114,0),SUMIFS('HOURS&amp;CYCLES INPUT'!$F$2:$F$9999,'HOURS&amp;CYCLES INPUT'!$C$2:$C$9999,'QUALIFIED EFH'!$C72,'HOURS&amp;CYCLES INPUT'!$D$2:$D$9999,'QUALIFIED EFH'!AB$4,'HOURS&amp;CYCLES INPUT'!$E$2:$E$9999,'QUALIFIED EFH'!AB$5))</f>
        <v>374.93</v>
      </c>
      <c r="AC72" s="476">
        <f>IF(AC$2&lt;&gt;"",IF($C72&lt;&gt;"TBA",AC$2/114,0),SUMIFS('HOURS&amp;CYCLES INPUT'!$F$2:$F$9999,'HOURS&amp;CYCLES INPUT'!$C$2:$C$9999,'QUALIFIED EFH'!$C72,'HOURS&amp;CYCLES INPUT'!$D$2:$D$9999,'QUALIFIED EFH'!AC$4,'HOURS&amp;CYCLES INPUT'!$E$2:$E$9999,'QUALIFIED EFH'!AC$5))</f>
        <v>374.92</v>
      </c>
      <c r="AD72" s="476">
        <f>IF(AD$2&lt;&gt;"",IF($C72&lt;&gt;"TBA",AD$2/114,0),SUMIFS('HOURS&amp;CYCLES INPUT'!$F$2:$F$9999,'HOURS&amp;CYCLES INPUT'!$C$2:$C$9999,'QUALIFIED EFH'!$C72,'HOURS&amp;CYCLES INPUT'!$D$2:$D$9999,'QUALIFIED EFH'!AD$4,'HOURS&amp;CYCLES INPUT'!$E$2:$E$9999,'QUALIFIED EFH'!AD$5))</f>
        <v>371.94</v>
      </c>
      <c r="AE72" s="476">
        <f>IF(AE$2&lt;&gt;"",IF($C72&lt;&gt;"TBA",AE$2/114,0),SUMIFS('HOURS&amp;CYCLES INPUT'!$F$2:$F$9999,'HOURS&amp;CYCLES INPUT'!$C$2:$C$9999,'QUALIFIED EFH'!$C72,'HOURS&amp;CYCLES INPUT'!$D$2:$D$9999,'QUALIFIED EFH'!AE$4,'HOURS&amp;CYCLES INPUT'!$E$2:$E$9999,'QUALIFIED EFH'!AE$5))</f>
        <v>447.4</v>
      </c>
      <c r="AF72" s="476">
        <f>IF(AF$2&lt;&gt;"",IF($C72&lt;&gt;"TBA",AF$2/114,0),SUMIFS('HOURS&amp;CYCLES INPUT'!$F$2:$F$9999,'HOURS&amp;CYCLES INPUT'!$C$2:$C$9999,'QUALIFIED EFH'!$C72,'HOURS&amp;CYCLES INPUT'!$D$2:$D$9999,'QUALIFIED EFH'!AF$4,'HOURS&amp;CYCLES INPUT'!$E$2:$E$9999,'QUALIFIED EFH'!AF$5))</f>
        <v>382.73</v>
      </c>
      <c r="AG72" s="476">
        <f>IF(AG$2&lt;&gt;"",IF($C72&lt;&gt;"TBA",AG$2/114,0),SUMIFS('HOURS&amp;CYCLES INPUT'!$F$2:$F$9999,'HOURS&amp;CYCLES INPUT'!$C$2:$C$9999,'QUALIFIED EFH'!$C72,'HOURS&amp;CYCLES INPUT'!$D$2:$D$9999,'QUALIFIED EFH'!AG$4,'HOURS&amp;CYCLES INPUT'!$E$2:$E$9999,'QUALIFIED EFH'!AG$5))</f>
        <v>406.4</v>
      </c>
      <c r="AH72" s="476">
        <f>IF(AH$2&lt;&gt;"",IF($C72&lt;&gt;"TBA",AH$2/114,0),SUMIFS('HOURS&amp;CYCLES INPUT'!$F$2:$F$9999,'HOURS&amp;CYCLES INPUT'!$C$2:$C$9999,'QUALIFIED EFH'!$C72,'HOURS&amp;CYCLES INPUT'!$D$2:$D$9999,'QUALIFIED EFH'!AH$4,'HOURS&amp;CYCLES INPUT'!$E$2:$E$9999,'QUALIFIED EFH'!AH$5))</f>
        <v>405.4</v>
      </c>
      <c r="AI72" s="476">
        <f>IF(AI$2&lt;&gt;"",IF($C72&lt;&gt;"TBA",AI$2/114,0),SUMIFS('HOURS&amp;CYCLES INPUT'!$F$2:$F$9999,'HOURS&amp;CYCLES INPUT'!$C$2:$C$9999,'QUALIFIED EFH'!$C72,'HOURS&amp;CYCLES INPUT'!$D$2:$D$9999,'QUALIFIED EFH'!AI$4,'HOURS&amp;CYCLES INPUT'!$E$2:$E$9999,'QUALIFIED EFH'!AI$5))</f>
        <v>443.97</v>
      </c>
      <c r="AJ72" s="476">
        <f>IF(AJ$2&lt;&gt;"",IF($C72&lt;&gt;"TBA",AJ$2/114,0),SUMIFS('HOURS&amp;CYCLES INPUT'!$F$2:$F$9999,'HOURS&amp;CYCLES INPUT'!$C$2:$C$9999,'QUALIFIED EFH'!$C72,'HOURS&amp;CYCLES INPUT'!$D$2:$D$9999,'QUALIFIED EFH'!AJ$4,'HOURS&amp;CYCLES INPUT'!$E$2:$E$9999,'QUALIFIED EFH'!AJ$5))</f>
        <v>278.93</v>
      </c>
      <c r="AK72" s="476">
        <f>IF(AK$2&lt;&gt;"",IF($C72&lt;&gt;"TBA",AK$2/114,0),SUMIFS('HOURS&amp;CYCLES INPUT'!$F$2:$F$9999,'HOURS&amp;CYCLES INPUT'!$C$2:$C$9999,'QUALIFIED EFH'!$C72,'HOURS&amp;CYCLES INPUT'!$D$2:$D$9999,'QUALIFIED EFH'!AK$4,'HOURS&amp;CYCLES INPUT'!$E$2:$E$9999,'QUALIFIED EFH'!AK$5))</f>
        <v>393.15</v>
      </c>
      <c r="AL72" s="476">
        <f>IF(AL$2&lt;&gt;"",IF($C72&lt;&gt;"TBA",AL$2/114,0),SUMIFS('HOURS&amp;CYCLES INPUT'!$F$2:$F$9999,'HOURS&amp;CYCLES INPUT'!$C$2:$C$9999,'QUALIFIED EFH'!$C72,'HOURS&amp;CYCLES INPUT'!$D$2:$D$9999,'QUALIFIED EFH'!AL$4,'HOURS&amp;CYCLES INPUT'!$E$2:$E$9999,'QUALIFIED EFH'!AL$5))</f>
        <v>407.95</v>
      </c>
      <c r="AM72" s="476">
        <f>IF(AM$2&lt;&gt;"",IF($C72&lt;&gt;"TBA",AM$2/114,0),SUMIFS('HOURS&amp;CYCLES INPUT'!$F$2:$F$9999,'HOURS&amp;CYCLES INPUT'!$C$2:$C$9999,'QUALIFIED EFH'!$C72,'HOURS&amp;CYCLES INPUT'!$D$2:$D$9999,'QUALIFIED EFH'!AM$4,'HOURS&amp;CYCLES INPUT'!$E$2:$E$9999,'QUALIFIED EFH'!AM$5))</f>
        <v>424</v>
      </c>
      <c r="AN72" s="476">
        <f>IF(AN$2&lt;&gt;"",IF($C72&lt;&gt;"TBA",AN$2/114,0),SUMIFS('HOURS&amp;CYCLES INPUT'!$F$2:$F$9999,'HOURS&amp;CYCLES INPUT'!$C$2:$C$9999,'QUALIFIED EFH'!$C72,'HOURS&amp;CYCLES INPUT'!$D$2:$D$9999,'QUALIFIED EFH'!AN$4,'HOURS&amp;CYCLES INPUT'!$E$2:$E$9999,'QUALIFIED EFH'!AN$5))</f>
        <v>485.88</v>
      </c>
      <c r="AO72" s="476">
        <f>IF(AO$2&lt;&gt;"",IF($C72&lt;&gt;"TBA",AO$2/114,0),SUMIFS('HOURS&amp;CYCLES INPUT'!$F$2:$F$9999,'HOURS&amp;CYCLES INPUT'!$C$2:$C$9999,'QUALIFIED EFH'!$C72,'HOURS&amp;CYCLES INPUT'!$D$2:$D$9999,'QUALIFIED EFH'!AO$4,'HOURS&amp;CYCLES INPUT'!$E$2:$E$9999,'QUALIFIED EFH'!AO$5))</f>
        <v>433.39</v>
      </c>
      <c r="AP72" s="476">
        <f>IF(AP$2&lt;&gt;"",IF($C72&lt;&gt;"TBA",AP$2/114,0),SUMIFS('HOURS&amp;CYCLES INPUT'!$F$2:$F$9999,'HOURS&amp;CYCLES INPUT'!$C$2:$C$9999,'QUALIFIED EFH'!$C72,'HOURS&amp;CYCLES INPUT'!$D$2:$D$9999,'QUALIFIED EFH'!AP$4,'HOURS&amp;CYCLES INPUT'!$E$2:$E$9999,'QUALIFIED EFH'!AP$5))</f>
        <v>405.43</v>
      </c>
      <c r="AQ72" s="476">
        <f>IF(AQ$2&lt;&gt;"",IF($C72&lt;&gt;"TBA",AQ$2/114,0),SUMIFS('HOURS&amp;CYCLES INPUT'!$F$2:$F$9999,'HOURS&amp;CYCLES INPUT'!$C$2:$C$9999,'QUALIFIED EFH'!$C72,'HOURS&amp;CYCLES INPUT'!$D$2:$D$9999,'QUALIFIED EFH'!AQ$4,'HOURS&amp;CYCLES INPUT'!$E$2:$E$9999,'QUALIFIED EFH'!AQ$5))</f>
        <v>346.26</v>
      </c>
      <c r="AR72" s="476">
        <f>IF(AR$2&lt;&gt;"",IF($C72&lt;&gt;"TBA",AR$2/114,0),SUMIFS('HOURS&amp;CYCLES INPUT'!$F$2:$F$9999,'HOURS&amp;CYCLES INPUT'!$C$2:$C$9999,'QUALIFIED EFH'!$C72,'HOURS&amp;CYCLES INPUT'!$D$2:$D$9999,'QUALIFIED EFH'!AR$4,'HOURS&amp;CYCLES INPUT'!$E$2:$E$9999,'QUALIFIED EFH'!AR$5))</f>
        <v>0</v>
      </c>
      <c r="AS72" s="476">
        <f>IF(AS$2&lt;&gt;"",IF($C72&lt;&gt;"TBA",AS$2/114,0),SUMIFS('HOURS&amp;CYCLES INPUT'!$F$2:$F$9999,'HOURS&amp;CYCLES INPUT'!$C$2:$C$9999,'QUALIFIED EFH'!$C72,'HOURS&amp;CYCLES INPUT'!$D$2:$D$9999,'QUALIFIED EFH'!AS$4,'HOURS&amp;CYCLES INPUT'!$E$2:$E$9999,'QUALIFIED EFH'!AS$5))</f>
        <v>0</v>
      </c>
      <c r="AT72" s="476">
        <f>IF(AT$2&lt;&gt;"",IF($C72&lt;&gt;"TBA",AT$2/114,0),SUMIFS('HOURS&amp;CYCLES INPUT'!$F$2:$F$9999,'HOURS&amp;CYCLES INPUT'!$C$2:$C$9999,'QUALIFIED EFH'!$C72,'HOURS&amp;CYCLES INPUT'!$D$2:$D$9999,'QUALIFIED EFH'!AT$4,'HOURS&amp;CYCLES INPUT'!$E$2:$E$9999,'QUALIFIED EFH'!AT$5))</f>
        <v>0</v>
      </c>
      <c r="AU72" s="476">
        <f>IF(AU$2&lt;&gt;"",IF($C72&lt;&gt;"TBA",AU$2/114,0),SUMIFS('HOURS&amp;CYCLES INPUT'!$F$2:$F$9999,'HOURS&amp;CYCLES INPUT'!$C$2:$C$9999,'QUALIFIED EFH'!$C72,'HOURS&amp;CYCLES INPUT'!$D$2:$D$9999,'QUALIFIED EFH'!AU$4,'HOURS&amp;CYCLES INPUT'!$E$2:$E$9999,'QUALIFIED EFH'!AU$5))</f>
        <v>40.200000000000003</v>
      </c>
      <c r="AV72" s="476">
        <f>IF(AV$2&lt;&gt;"",IF($C72&lt;&gt;"TBA",AV$2/114,0),SUMIFS('HOURS&amp;CYCLES INPUT'!$F$2:$F$9999,'HOURS&amp;CYCLES INPUT'!$C$2:$C$9999,'QUALIFIED EFH'!$C72,'HOURS&amp;CYCLES INPUT'!$D$2:$D$9999,'QUALIFIED EFH'!AV$4,'HOURS&amp;CYCLES INPUT'!$E$2:$E$9999,'QUALIFIED EFH'!AV$5))</f>
        <v>101.49</v>
      </c>
      <c r="AW72" s="476">
        <f>IF(AW$2&lt;&gt;"",IF($C72&lt;&gt;"TBA",AW$2/114,0),SUMIFS('HOURS&amp;CYCLES INPUT'!$F$2:$F$9999,'HOURS&amp;CYCLES INPUT'!$C$2:$C$9999,'QUALIFIED EFH'!$C72,'HOURS&amp;CYCLES INPUT'!$D$2:$D$9999,'QUALIFIED EFH'!AW$4,'HOURS&amp;CYCLES INPUT'!$E$2:$E$9999,'QUALIFIED EFH'!AW$5))</f>
        <v>173.95</v>
      </c>
      <c r="AX72" s="476">
        <f>IF(AX$2&lt;&gt;"",IF($C72&lt;&gt;"TBA",AX$2/114,0),SUMIFS('HOURS&amp;CYCLES INPUT'!$F$2:$F$9999,'HOURS&amp;CYCLES INPUT'!$C$2:$C$9999,'QUALIFIED EFH'!$C72,'HOURS&amp;CYCLES INPUT'!$D$2:$D$9999,'QUALIFIED EFH'!AX$4,'HOURS&amp;CYCLES INPUT'!$E$2:$E$9999,'QUALIFIED EFH'!AX$5))</f>
        <v>58.78</v>
      </c>
      <c r="AY72" s="476">
        <f>IF(AY$2&lt;&gt;"",IF($C72&lt;&gt;"TBA",AY$2/114,0),SUMIFS('HOURS&amp;CYCLES INPUT'!$F$2:$F$9999,'HOURS&amp;CYCLES INPUT'!$C$2:$C$9999,'QUALIFIED EFH'!$C72,'HOURS&amp;CYCLES INPUT'!$D$2:$D$9999,'QUALIFIED EFH'!AY$4,'HOURS&amp;CYCLES INPUT'!$E$2:$E$9999,'QUALIFIED EFH'!AY$5))</f>
        <v>0</v>
      </c>
      <c r="AZ72" s="476">
        <f>IF(AZ$2&lt;&gt;"",IF($C72&lt;&gt;"TBA",AZ$2/114,0),SUMIFS('HOURS&amp;CYCLES INPUT'!$F$2:$F$9999,'HOURS&amp;CYCLES INPUT'!$C$2:$C$9999,'QUALIFIED EFH'!$C72,'HOURS&amp;CYCLES INPUT'!$D$2:$D$9999,'QUALIFIED EFH'!AZ$4,'HOURS&amp;CYCLES INPUT'!$E$2:$E$9999,'QUALIFIED EFH'!AZ$5))</f>
        <v>0</v>
      </c>
      <c r="BA72" s="476">
        <f>IF(BA$2&lt;&gt;"",IF($C72&lt;&gt;"TBA",BA$2/114,0),SUMIFS('HOURS&amp;CYCLES INPUT'!$F$2:$F$9999,'HOURS&amp;CYCLES INPUT'!$C$2:$C$9999,'QUALIFIED EFH'!$C72,'HOURS&amp;CYCLES INPUT'!$D$2:$D$9999,'QUALIFIED EFH'!BA$4,'HOURS&amp;CYCLES INPUT'!$E$2:$E$9999,'QUALIFIED EFH'!BA$5))</f>
        <v>0</v>
      </c>
      <c r="BB72" s="476">
        <f>IF(BB$2&lt;&gt;"",IF($C72&lt;&gt;"TBA",BB$2/114,0),SUMIFS('HOURS&amp;CYCLES INPUT'!$F$2:$F$9999,'HOURS&amp;CYCLES INPUT'!$C$2:$C$9999,'QUALIFIED EFH'!$C72,'HOURS&amp;CYCLES INPUT'!$D$2:$D$9999,'QUALIFIED EFH'!BB$4,'HOURS&amp;CYCLES INPUT'!$E$2:$E$9999,'QUALIFIED EFH'!BB$5))</f>
        <v>0</v>
      </c>
      <c r="BC72" s="476">
        <f>IF(BC$2&lt;&gt;"",IF($C72&lt;&gt;"TBA",BC$2/114,0),SUMIFS('HOURS&amp;CYCLES INPUT'!$F$2:$F$9999,'HOURS&amp;CYCLES INPUT'!$C$2:$C$9999,'QUALIFIED EFH'!$C72,'HOURS&amp;CYCLES INPUT'!$D$2:$D$9999,'QUALIFIED EFH'!BC$4,'HOURS&amp;CYCLES INPUT'!$E$2:$E$9999,'QUALIFIED EFH'!BC$5))</f>
        <v>0</v>
      </c>
      <c r="BD72" s="476">
        <f>IF(BD$2&lt;&gt;"",IF($C72&lt;&gt;"TBA",BD$2/114,0),SUMIFS('HOURS&amp;CYCLES INPUT'!$F$2:$F$9999,'HOURS&amp;CYCLES INPUT'!$C$2:$C$9999,'QUALIFIED EFH'!$C72,'HOURS&amp;CYCLES INPUT'!$D$2:$D$9999,'QUALIFIED EFH'!BD$4,'HOURS&amp;CYCLES INPUT'!$E$2:$E$9999,'QUALIFIED EFH'!BD$5))</f>
        <v>15.47</v>
      </c>
      <c r="BE72" s="476">
        <f>IF(BE$2&lt;&gt;"",IF($C72&lt;&gt;"TBA",BE$2/114,0),SUMIFS('HOURS&amp;CYCLES INPUT'!$F$2:$F$9999,'HOURS&amp;CYCLES INPUT'!$C$2:$C$9999,'QUALIFIED EFH'!$C72,'HOURS&amp;CYCLES INPUT'!$D$2:$D$9999,'QUALIFIED EFH'!BE$4,'HOURS&amp;CYCLES INPUT'!$E$2:$E$9999,'QUALIFIED EFH'!BE$5))</f>
        <v>131.44999999999999</v>
      </c>
      <c r="BF72" s="476">
        <f>IF(BF$2&lt;&gt;"",IF($C72&lt;&gt;"TBA",BF$2/114,0),SUMIFS('HOURS&amp;CYCLES INPUT'!$F$2:$F$9999,'HOURS&amp;CYCLES INPUT'!$C$2:$C$9999,'QUALIFIED EFH'!$C72,'HOURS&amp;CYCLES INPUT'!$D$2:$D$9999,'QUALIFIED EFH'!BF$4,'HOURS&amp;CYCLES INPUT'!$E$2:$E$9999,'QUALIFIED EFH'!BF$5))</f>
        <v>127.2</v>
      </c>
      <c r="BG72" s="476">
        <f>IF(BG$2&lt;&gt;"",IF($C72&lt;&gt;"TBA",BG$2/114,0),SUMIFS('HOURS&amp;CYCLES INPUT'!$F$2:$F$9999,'HOURS&amp;CYCLES INPUT'!$C$2:$C$9999,'QUALIFIED EFH'!$C72,'HOURS&amp;CYCLES INPUT'!$D$2:$D$9999,'QUALIFIED EFH'!BG$4,'HOURS&amp;CYCLES INPUT'!$E$2:$E$9999,'QUALIFIED EFH'!BG$5))</f>
        <v>220.78</v>
      </c>
      <c r="BH72" s="476">
        <f>IF(BH$2&lt;&gt;"",IF($C72&lt;&gt;"TBA",BH$2/114,0),SUMIFS('HOURS&amp;CYCLES INPUT'!$F$2:$F$9999,'HOURS&amp;CYCLES INPUT'!$C$2:$C$9999,'QUALIFIED EFH'!$C72,'HOURS&amp;CYCLES INPUT'!$D$2:$D$9999,'QUALIFIED EFH'!BH$4,'HOURS&amp;CYCLES INPUT'!$E$2:$E$9999,'QUALIFIED EFH'!BH$5))</f>
        <v>302.10000000000002</v>
      </c>
      <c r="BI72" s="476">
        <f>IF(BI$2&lt;&gt;"",IF($C72&lt;&gt;"TBA",BI$2/114,0),SUMIFS('HOURS&amp;CYCLES INPUT'!$F$2:$F$9999,'HOURS&amp;CYCLES INPUT'!$C$2:$C$9999,'QUALIFIED EFH'!$C72,'HOURS&amp;CYCLES INPUT'!$D$2:$D$9999,'QUALIFIED EFH'!BI$4,'HOURS&amp;CYCLES INPUT'!$E$2:$E$9999,'QUALIFIED EFH'!BI$5))</f>
        <v>291.18</v>
      </c>
      <c r="BJ72" s="476">
        <f>IF(BJ$2&lt;&gt;"",IF($C72&lt;&gt;"TBA",BJ$2/114,0),SUMIFS('HOURS&amp;CYCLES INPUT'!$F$2:$F$9999,'HOURS&amp;CYCLES INPUT'!$C$2:$C$9999,'QUALIFIED EFH'!$C72,'HOURS&amp;CYCLES INPUT'!$D$2:$D$9999,'QUALIFIED EFH'!BJ$4,'HOURS&amp;CYCLES INPUT'!$E$2:$E$9999,'QUALIFIED EFH'!BJ$5))</f>
        <v>309.27</v>
      </c>
      <c r="BK72" s="476">
        <f>IF(BK$2&lt;&gt;"",IF($C72&lt;&gt;"TBA",BK$2/114,0),SUMIFS('HOURS&amp;CYCLES INPUT'!$F$2:$F$9999,'HOURS&amp;CYCLES INPUT'!$C$2:$C$9999,'QUALIFIED EFH'!$C72,'HOURS&amp;CYCLES INPUT'!$D$2:$D$9999,'QUALIFIED EFH'!BK$4,'HOURS&amp;CYCLES INPUT'!$E$2:$E$9999,'QUALIFIED EFH'!BK$5))</f>
        <v>367.2</v>
      </c>
      <c r="BL72" s="476">
        <f>IF(BL$2&lt;&gt;"",IF($C72&lt;&gt;"TBA",BL$2/114,0),SUMIFS('HOURS&amp;CYCLES INPUT'!$F$2:$F$9999,'HOURS&amp;CYCLES INPUT'!$C$2:$C$9999,'QUALIFIED EFH'!$C72,'HOURS&amp;CYCLES INPUT'!$D$2:$D$9999,'QUALIFIED EFH'!BL$4,'HOURS&amp;CYCLES INPUT'!$E$2:$E$9999,'QUALIFIED EFH'!BL$5))</f>
        <v>164.48</v>
      </c>
      <c r="BM72" s="476">
        <f>IF(BM$2&lt;&gt;"",IF($C72&lt;&gt;"TBA",BM$2/114,0),SUMIFS('HOURS&amp;CYCLES INPUT'!$F$2:$F$9999,'HOURS&amp;CYCLES INPUT'!$C$2:$C$9999,'QUALIFIED EFH'!$C72,'HOURS&amp;CYCLES INPUT'!$D$2:$D$9999,'QUALIFIED EFH'!BM$4,'HOURS&amp;CYCLES INPUT'!$E$2:$E$9999,'QUALIFIED EFH'!BM$5))</f>
        <v>322.79000000000002</v>
      </c>
      <c r="BN72" s="476">
        <f>IF(BN$2&lt;&gt;"",IF($C72&lt;&gt;"TBA",BN$2/114,0),SUMIFS('HOURS&amp;CYCLES INPUT'!$F$2:$F$9999,'HOURS&amp;CYCLES INPUT'!$C$2:$C$9999,'QUALIFIED EFH'!$C72,'HOURS&amp;CYCLES INPUT'!$D$2:$D$9999,'QUALIFIED EFH'!BN$4,'HOURS&amp;CYCLES INPUT'!$E$2:$E$9999,'QUALIFIED EFH'!BN$5))</f>
        <v>327.75</v>
      </c>
      <c r="BO72" s="476">
        <f>IF(BO$2&lt;&gt;"",IF($C72&lt;&gt;"TBA",BO$2/114,0),SUMIFS('HOURS&amp;CYCLES INPUT'!$F$2:$F$9999,'HOURS&amp;CYCLES INPUT'!$C$2:$C$9999,'QUALIFIED EFH'!$C72,'HOURS&amp;CYCLES INPUT'!$D$2:$D$9999,'QUALIFIED EFH'!BO$4,'HOURS&amp;CYCLES INPUT'!$E$2:$E$9999,'QUALIFIED EFH'!BO$5))</f>
        <v>380.11</v>
      </c>
      <c r="BP72" s="476">
        <f>IF(BP$2&lt;&gt;"",IF($C72&lt;&gt;"TBA",BP$2/114,0),SUMIFS('HOURS&amp;CYCLES INPUT'!$F$2:$F$9999,'HOURS&amp;CYCLES INPUT'!$C$2:$C$9999,'QUALIFIED EFH'!$C72,'HOURS&amp;CYCLES INPUT'!$D$2:$D$9999,'QUALIFIED EFH'!BP$4,'HOURS&amp;CYCLES INPUT'!$E$2:$E$9999,'QUALIFIED EFH'!BP$5))</f>
        <v>352.99</v>
      </c>
      <c r="BQ72" s="476">
        <f>IF(BQ$2&lt;&gt;"",IF($C72&lt;&gt;"TBA",BQ$2/114,0),SUMIFS('HOURS&amp;CYCLES INPUT'!$F$2:$F$9999,'HOURS&amp;CYCLES INPUT'!$C$2:$C$9999,'QUALIFIED EFH'!$C72,'HOURS&amp;CYCLES INPUT'!$D$2:$D$9999,'QUALIFIED EFH'!BQ$4,'HOURS&amp;CYCLES INPUT'!$E$2:$E$9999,'QUALIFIED EFH'!BQ$5))</f>
        <v>354.4</v>
      </c>
      <c r="BR72" s="476">
        <f>IF(BR$2&lt;&gt;"",IF($C72&lt;&gt;"TBA",BR$2/114,0),SUMIFS('HOURS&amp;CYCLES INPUT'!$F$2:$F$9999,'HOURS&amp;CYCLES INPUT'!$C$2:$C$9999,'QUALIFIED EFH'!$C72,'HOURS&amp;CYCLES INPUT'!$D$2:$D$9999,'QUALIFIED EFH'!BR$4,'HOURS&amp;CYCLES INPUT'!$E$2:$E$9999,'QUALIFIED EFH'!BR$5))</f>
        <v>379.28</v>
      </c>
      <c r="BS72" s="476">
        <f>IF(BS$2&lt;&gt;"",IF($C72&lt;&gt;"TBA",BS$2/114,0),SUMIFS('HOURS&amp;CYCLES INPUT'!$F$2:$F$9999,'HOURS&amp;CYCLES INPUT'!$C$2:$C$9999,'QUALIFIED EFH'!$C72,'HOURS&amp;CYCLES INPUT'!$D$2:$D$9999,'QUALIFIED EFH'!BS$4,'HOURS&amp;CYCLES INPUT'!$E$2:$E$9999,'QUALIFIED EFH'!BS$5))</f>
        <v>377.77</v>
      </c>
      <c r="BT72" s="476">
        <f>IF(BT$2&lt;&gt;"",IF($C72&lt;&gt;"TBA",BT$2/114,0),SUMIFS('HOURS&amp;CYCLES INPUT'!$F$2:$F$9999,'HOURS&amp;CYCLES INPUT'!$C$2:$C$9999,'QUALIFIED EFH'!$C72,'HOURS&amp;CYCLES INPUT'!$D$2:$D$9999,'QUALIFIED EFH'!BT$4,'HOURS&amp;CYCLES INPUT'!$E$2:$E$9999,'QUALIFIED EFH'!BT$5))</f>
        <v>442.75</v>
      </c>
      <c r="BU72" s="476">
        <f>IF(BU$2&lt;&gt;"",IF($C72&lt;&gt;"TBA",BU$2/114,0),SUMIFS('HOURS&amp;CYCLES INPUT'!$F$2:$F$9999,'HOURS&amp;CYCLES INPUT'!$C$2:$C$9999,'QUALIFIED EFH'!$C72,'HOURS&amp;CYCLES INPUT'!$D$2:$D$9999,'QUALIFIED EFH'!BU$4,'HOURS&amp;CYCLES INPUT'!$E$2:$E$9999,'QUALIFIED EFH'!BU$5))</f>
        <v>276.67</v>
      </c>
      <c r="BV72" s="476">
        <f>IF(BV$2&lt;&gt;"",IF($C72&lt;&gt;"TBA",BV$2/114,0),SUMIFS('HOURS&amp;CYCLES INPUT'!$F$2:$F$9999,'HOURS&amp;CYCLES INPUT'!$C$2:$C$9999,'QUALIFIED EFH'!$C72,'HOURS&amp;CYCLES INPUT'!$D$2:$D$9999,'QUALIFIED EFH'!BV$4,'HOURS&amp;CYCLES INPUT'!$E$2:$E$9999,'QUALIFIED EFH'!BV$5))</f>
        <v>365.18</v>
      </c>
      <c r="BW72" s="476">
        <f>IF(BW$2&lt;&gt;"",IF($C72&lt;&gt;"TBA",BW$2/114,0),SUMIFS('HOURS&amp;CYCLES INPUT'!$F$2:$F$9999,'HOURS&amp;CYCLES INPUT'!$C$2:$C$9999,'QUALIFIED EFH'!$C72,'HOURS&amp;CYCLES INPUT'!$D$2:$D$9999,'QUALIFIED EFH'!BW$4,'HOURS&amp;CYCLES INPUT'!$E$2:$E$9999,'QUALIFIED EFH'!BW$5))</f>
        <v>375.62</v>
      </c>
      <c r="BX72" s="476">
        <f>IF(BX$2&lt;&gt;"",IF($C72&lt;&gt;"TBA",BX$2/114,0),SUMIFS('HOURS&amp;CYCLES INPUT'!$F$2:$F$9999,'HOURS&amp;CYCLES INPUT'!$C$2:$C$9999,'QUALIFIED EFH'!$C72,'HOURS&amp;CYCLES INPUT'!$D$2:$D$9999,'QUALIFIED EFH'!BX$4,'HOURS&amp;CYCLES INPUT'!$E$2:$E$9999,'QUALIFIED EFH'!BX$5))</f>
        <v>57.01</v>
      </c>
      <c r="BY72" s="476">
        <f>IF(BY$2&lt;&gt;"",IF($C72&lt;&gt;"TBA",BY$2/114,0),SUMIFS('HOURS&amp;CYCLES INPUT'!$F$2:$F$9999,'HOURS&amp;CYCLES INPUT'!$C$2:$C$9999,'QUALIFIED EFH'!$C72,'HOURS&amp;CYCLES INPUT'!$D$2:$D$9999,'QUALIFIED EFH'!BY$4,'HOURS&amp;CYCLES INPUT'!$E$2:$E$9999,'QUALIFIED EFH'!BY$5))</f>
        <v>0</v>
      </c>
      <c r="BZ72" s="476">
        <f>IF(BZ$2&lt;&gt;"",IF($C72&lt;&gt;"TBA",BZ$2/114,0),SUMIFS('HOURS&amp;CYCLES INPUT'!$F$2:$F$9999,'HOURS&amp;CYCLES INPUT'!$C$2:$C$9999,'QUALIFIED EFH'!$C72,'HOURS&amp;CYCLES INPUT'!$D$2:$D$9999,'QUALIFIED EFH'!BZ$4,'HOURS&amp;CYCLES INPUT'!$E$2:$E$9999,'QUALIFIED EFH'!BZ$5))</f>
        <v>0</v>
      </c>
      <c r="CA72" s="476">
        <f>IF(CA$2&lt;&gt;"",IF($C72&lt;&gt;"TBA",CA$2/114,0),SUMIFS('HOURS&amp;CYCLES INPUT'!$F$2:$F$9999,'HOURS&amp;CYCLES INPUT'!$C$2:$C$9999,'QUALIFIED EFH'!$C72,'HOURS&amp;CYCLES INPUT'!$D$2:$D$9999,'QUALIFIED EFH'!CA$4,'HOURS&amp;CYCLES INPUT'!$E$2:$E$9999,'QUALIFIED EFH'!CA$5))</f>
        <v>0</v>
      </c>
      <c r="CB72" s="476">
        <f>IF(CB$2&lt;&gt;"",IF($C72&lt;&gt;"TBA",CB$2/114,0),SUMIFS('HOURS&amp;CYCLES INPUT'!$F$2:$F$9999,'HOURS&amp;CYCLES INPUT'!$C$2:$C$9999,'QUALIFIED EFH'!$C72,'HOURS&amp;CYCLES INPUT'!$D$2:$D$9999,'QUALIFIED EFH'!CB$4,'HOURS&amp;CYCLES INPUT'!$E$2:$E$9999,'QUALIFIED EFH'!CB$5))</f>
        <v>0</v>
      </c>
      <c r="CC72" s="476">
        <f>IF(CC$2&lt;&gt;"",IF($C72&lt;&gt;"TBA",CC$2/114,0),SUMIFS('HOURS&amp;CYCLES INPUT'!$F$2:$F$9999,'HOURS&amp;CYCLES INPUT'!$C$2:$C$9999,'QUALIFIED EFH'!$C72,'HOURS&amp;CYCLES INPUT'!$D$2:$D$9999,'QUALIFIED EFH'!CC$4,'HOURS&amp;CYCLES INPUT'!$E$2:$E$9999,'QUALIFIED EFH'!CC$5))</f>
        <v>0</v>
      </c>
      <c r="CD72" s="476">
        <f>IF(CD$2&lt;&gt;"",IF($C72&lt;&gt;"TBA",CD$2/114,0),SUMIFS('HOURS&amp;CYCLES INPUT'!$F$2:$F$9999,'HOURS&amp;CYCLES INPUT'!$C$2:$C$9999,'QUALIFIED EFH'!$C72,'HOURS&amp;CYCLES INPUT'!$D$2:$D$9999,'QUALIFIED EFH'!CD$4,'HOURS&amp;CYCLES INPUT'!$E$2:$E$9999,'QUALIFIED EFH'!CD$5))</f>
        <v>0</v>
      </c>
      <c r="CE72" s="476">
        <f>IF(CE$2&lt;&gt;"",IF($C72&lt;&gt;"TBA",CE$2/114,0),SUMIFS('HOURS&amp;CYCLES INPUT'!$F$2:$F$9999,'HOURS&amp;CYCLES INPUT'!$C$2:$C$9999,'QUALIFIED EFH'!$C72,'HOURS&amp;CYCLES INPUT'!$D$2:$D$9999,'QUALIFIED EFH'!CE$4,'HOURS&amp;CYCLES INPUT'!$E$2:$E$9999,'QUALIFIED EFH'!CE$5))</f>
        <v>0</v>
      </c>
      <c r="CF72" s="476">
        <f>IF(CF$2&lt;&gt;"",IF($C72&lt;&gt;"TBA",CF$2/114,0),SUMIFS('HOURS&amp;CYCLES INPUT'!$F$2:$F$9999,'HOURS&amp;CYCLES INPUT'!$C$2:$C$9999,'QUALIFIED EFH'!$C72,'HOURS&amp;CYCLES INPUT'!$D$2:$D$9999,'QUALIFIED EFH'!CF$4,'HOURS&amp;CYCLES INPUT'!$E$2:$E$9999,'QUALIFIED EFH'!CF$5))</f>
        <v>337.72</v>
      </c>
      <c r="CG72" s="476">
        <f>IF(CG$2&lt;&gt;"",IF($C72&lt;&gt;"TBA",CG$2/114,0),SUMIFS('HOURS&amp;CYCLES INPUT'!$F$2:$F$9999,'HOURS&amp;CYCLES INPUT'!$C$2:$C$9999,'QUALIFIED EFH'!$C72,'HOURS&amp;CYCLES INPUT'!$D$2:$D$9999,'QUALIFIED EFH'!CG$4,'HOURS&amp;CYCLES INPUT'!$E$2:$E$9999,'QUALIFIED EFH'!CG$5))</f>
        <v>447.59</v>
      </c>
      <c r="CH72" s="476">
        <f>IF(CH$2&lt;&gt;"",IF($C72&lt;&gt;"TBA",CH$2/114,0),SUMIFS('HOURS&amp;CYCLES INPUT'!$F$2:$F$9999,'HOURS&amp;CYCLES INPUT'!$C$2:$C$9999,'QUALIFIED EFH'!$C72,'HOURS&amp;CYCLES INPUT'!$D$2:$D$9999,'QUALIFIED EFH'!CH$4,'HOURS&amp;CYCLES INPUT'!$E$2:$E$9999,'QUALIFIED EFH'!CH$5))</f>
        <v>229.05</v>
      </c>
      <c r="CI72" s="476">
        <f>IF(CI$2&lt;&gt;"",IF($C72&lt;&gt;"TBA",CI$2/114,0),SUMIFS('HOURS&amp;CYCLES INPUT'!$F$2:$F$9999,'HOURS&amp;CYCLES INPUT'!$C$2:$C$9999,'QUALIFIED EFH'!$C72,'HOURS&amp;CYCLES INPUT'!$D$2:$D$9999,'QUALIFIED EFH'!CI$4,'HOURS&amp;CYCLES INPUT'!$E$2:$E$9999,'QUALIFIED EFH'!CI$5))</f>
        <v>333.23</v>
      </c>
      <c r="CJ72" s="476">
        <f>IF(CJ$2&lt;&gt;"",IF($C72&lt;&gt;"TBA",CJ$2/114,0),SUMIFS('HOURS&amp;CYCLES INPUT'!$F$2:$F$9999,'HOURS&amp;CYCLES INPUT'!$C$2:$C$9999,'QUALIFIED EFH'!$C72,'HOURS&amp;CYCLES INPUT'!$D$2:$D$9999,'QUALIFIED EFH'!CJ$4,'HOURS&amp;CYCLES INPUT'!$E$2:$E$9999,'QUALIFIED EFH'!CJ$5))</f>
        <v>491.7</v>
      </c>
      <c r="CK72" s="476">
        <f>IF(CK$2&lt;&gt;"",IF($C72&lt;&gt;"TBA",CK$2/114,0),SUMIFS('HOURS&amp;CYCLES INPUT'!$F$2:$F$9999,'HOURS&amp;CYCLES INPUT'!$C$2:$C$9999,'QUALIFIED EFH'!$C72,'HOURS&amp;CYCLES INPUT'!$D$2:$D$9999,'QUALIFIED EFH'!CK$4,'HOURS&amp;CYCLES INPUT'!$E$2:$E$9999,'QUALIFIED EFH'!CK$5))</f>
        <v>436.03</v>
      </c>
      <c r="CL72" s="476">
        <f>IF(CL$2&lt;&gt;"",IF($C72&lt;&gt;"TBA",CL$2/114,0),SUMIFS('HOURS&amp;CYCLES INPUT'!$F$2:$F$9999,'HOURS&amp;CYCLES INPUT'!$C$2:$C$9999,'QUALIFIED EFH'!$C72,'HOURS&amp;CYCLES INPUT'!$D$2:$D$9999,'QUALIFIED EFH'!CL$4,'HOURS&amp;CYCLES INPUT'!$E$2:$E$9999,'QUALIFIED EFH'!CL$5))</f>
        <v>452.39</v>
      </c>
      <c r="CM72" s="476">
        <f>IF(CM$2&lt;&gt;"",IF($C72&lt;&gt;"TBA",CM$2/114,0),SUMIFS('HOURS&amp;CYCLES INPUT'!$F$2:$F$9999,'HOURS&amp;CYCLES INPUT'!$C$2:$C$9999,'QUALIFIED EFH'!$C72,'HOURS&amp;CYCLES INPUT'!$D$2:$D$9999,'QUALIFIED EFH'!CM$4,'HOURS&amp;CYCLES INPUT'!$E$2:$E$9999,'QUALIFIED EFH'!CM$5))</f>
        <v>480.43</v>
      </c>
      <c r="CN72" s="476">
        <f>IF(CN$2&lt;&gt;"",IF($C72&lt;&gt;"TBA",CN$2/114,0),SUMIFS('HOURS&amp;CYCLES INPUT'!$F$2:$F$9999,'HOURS&amp;CYCLES INPUT'!$C$2:$C$9999,'QUALIFIED EFH'!$C72,'HOURS&amp;CYCLES INPUT'!$D$2:$D$9999,'QUALIFIED EFH'!CN$4,'HOURS&amp;CYCLES INPUT'!$E$2:$E$9999,'QUALIFIED EFH'!CN$5))</f>
        <v>462.02</v>
      </c>
      <c r="CO72" s="476">
        <f>IF(CO$2&lt;&gt;"",IF($C72&lt;&gt;"TBA",CO$2/114,0),SUMIFS('HOURS&amp;CYCLES INPUT'!$F$2:$F$9999,'HOURS&amp;CYCLES INPUT'!$C$2:$C$9999,'QUALIFIED EFH'!$C72,'HOURS&amp;CYCLES INPUT'!$D$2:$D$9999,'QUALIFIED EFH'!CO$4,'HOURS&amp;CYCLES INPUT'!$E$2:$E$9999,'QUALIFIED EFH'!CO$5))</f>
        <v>429.05</v>
      </c>
      <c r="CP72" s="476">
        <f>IF(CP$2&lt;&gt;"",IF($C72&lt;&gt;"TBA",CP$2/114,0),SUMIFS('HOURS&amp;CYCLES INPUT'!$F$2:$F$9999,'HOURS&amp;CYCLES INPUT'!$C$2:$C$9999,'QUALIFIED EFH'!$C72,'HOURS&amp;CYCLES INPUT'!$D$2:$D$9999,'QUALIFIED EFH'!CP$4,'HOURS&amp;CYCLES INPUT'!$E$2:$E$9999,'QUALIFIED EFH'!CP$5))</f>
        <v>268.61</v>
      </c>
      <c r="CQ72" s="476">
        <f>IF(CQ$2&lt;&gt;"",IF($C72&lt;&gt;"TBA",CQ$2/114,0),SUMIFS('HOURS&amp;CYCLES INPUT'!$F$2:$F$9999,'HOURS&amp;CYCLES INPUT'!$C$2:$C$9999,'QUALIFIED EFH'!$C72,'HOURS&amp;CYCLES INPUT'!$D$2:$D$9999,'QUALIFIED EFH'!CQ$4,'HOURS&amp;CYCLES INPUT'!$E$2:$E$9999,'QUALIFIED EFH'!CQ$5))</f>
        <v>459.82</v>
      </c>
      <c r="CR72" s="476">
        <f>IF(CR$2&lt;&gt;"",IF($C72&lt;&gt;"TBA",CR$2/114,0),SUMIFS('HOURS&amp;CYCLES INPUT'!$F$2:$F$9999,'HOURS&amp;CYCLES INPUT'!$C$2:$C$9999,'QUALIFIED EFH'!$C72,'HOURS&amp;CYCLES INPUT'!$D$2:$D$9999,'QUALIFIED EFH'!CR$4,'HOURS&amp;CYCLES INPUT'!$E$2:$E$9999,'QUALIFIED EFH'!CR$5))</f>
        <v>499.21</v>
      </c>
      <c r="CS72" s="476">
        <f>IF(CS$2&lt;&gt;"",IF($C72&lt;&gt;"TBA",CS$2/114,0),SUMIFS('HOURS&amp;CYCLES INPUT'!$F$2:$F$9999,'HOURS&amp;CYCLES INPUT'!$C$2:$C$9999,'QUALIFIED EFH'!$C72,'HOURS&amp;CYCLES INPUT'!$D$2:$D$9999,'QUALIFIED EFH'!CS$4,'HOURS&amp;CYCLES INPUT'!$E$2:$E$9999,'QUALIFIED EFH'!CS$5))</f>
        <v>420.19</v>
      </c>
      <c r="CT72" s="476">
        <f>IF(CT$2&lt;&gt;"",IF($C72&lt;&gt;"TBA",CT$2/114,0),SUMIFS('HOURS&amp;CYCLES INPUT'!$F$2:$F$9999,'HOURS&amp;CYCLES INPUT'!$C$2:$C$9999,'QUALIFIED EFH'!$C72,'HOURS&amp;CYCLES INPUT'!$D$2:$D$9999,'QUALIFIED EFH'!CT$4,'HOURS&amp;CYCLES INPUT'!$E$2:$E$9999,'QUALIFIED EFH'!CT$5))</f>
        <v>442.95</v>
      </c>
      <c r="CU72" s="476">
        <f>IF(CU$2&lt;&gt;"",IF($C72&lt;&gt;"TBA",CU$2/114,0),SUMIFS('HOURS&amp;CYCLES INPUT'!$F$2:$F$9999,'HOURS&amp;CYCLES INPUT'!$C$2:$C$9999,'QUALIFIED EFH'!$C72,'HOURS&amp;CYCLES INPUT'!$D$2:$D$9999,'QUALIFIED EFH'!CU$4,'HOURS&amp;CYCLES INPUT'!$E$2:$E$9999,'QUALIFIED EFH'!CU$5))</f>
        <v>439.05</v>
      </c>
      <c r="CV72" s="476">
        <f>IF(CV$2&lt;&gt;"",IF($C72&lt;&gt;"TBA",CV$2/114,0),SUMIFS('HOURS&amp;CYCLES INPUT'!$F$2:$F$9999,'HOURS&amp;CYCLES INPUT'!$C$2:$C$9999,'QUALIFIED EFH'!$C72,'HOURS&amp;CYCLES INPUT'!$D$2:$D$9999,'QUALIFIED EFH'!CV$4,'HOURS&amp;CYCLES INPUT'!$E$2:$E$9999,'QUALIFIED EFH'!CV$5))</f>
        <v>438.25</v>
      </c>
      <c r="CW72" s="476">
        <f>IF(CW$2&lt;&gt;"",IF($C72&lt;&gt;"TBA",CW$2/114,0),SUMIFS('HOURS&amp;CYCLES INPUT'!$F$2:$F$9999,'HOURS&amp;CYCLES INPUT'!$C$2:$C$9999,'QUALIFIED EFH'!$C72,'HOURS&amp;CYCLES INPUT'!$D$2:$D$9999,'QUALIFIED EFH'!CW$4,'HOURS&amp;CYCLES INPUT'!$E$2:$E$9999,'QUALIFIED EFH'!CW$5))</f>
        <v>457.44</v>
      </c>
      <c r="CX72" s="476">
        <f>IF(CX$2&lt;&gt;"",IF($C72&lt;&gt;"TBA",CX$2/114,0),SUMIFS('HOURS&amp;CYCLES INPUT'!$F$2:$F$9999,'HOURS&amp;CYCLES INPUT'!$C$2:$C$9999,'QUALIFIED EFH'!$C72,'HOURS&amp;CYCLES INPUT'!$D$2:$D$9999,'QUALIFIED EFH'!CX$4,'HOURS&amp;CYCLES INPUT'!$E$2:$E$9999,'QUALIFIED EFH'!CX$5))</f>
        <v>448.91</v>
      </c>
      <c r="CY72" s="476">
        <f>IF(CY$2&lt;&gt;"",IF($C72&lt;&gt;"TBA",CY$2/114,0),SUMIFS('HOURS&amp;CYCLES INPUT'!$F$2:$F$9999,'HOURS&amp;CYCLES INPUT'!$C$2:$C$9999,'QUALIFIED EFH'!$C72,'HOURS&amp;CYCLES INPUT'!$D$2:$D$9999,'QUALIFIED EFH'!CY$4,'HOURS&amp;CYCLES INPUT'!$E$2:$E$9999,'QUALIFIED EFH'!CY$5))</f>
        <v>498.73</v>
      </c>
      <c r="CZ72" s="476">
        <f>IF(CZ$2&lt;&gt;"",IF($C72&lt;&gt;"TBA",CZ$2/114,0),SUMIFS('HOURS&amp;CYCLES INPUT'!$F$2:$F$9999,'HOURS&amp;CYCLES INPUT'!$C$2:$C$9999,'QUALIFIED EFH'!$C72,'HOURS&amp;CYCLES INPUT'!$D$2:$D$9999,'QUALIFIED EFH'!CZ$4,'HOURS&amp;CYCLES INPUT'!$E$2:$E$9999,'QUALIFIED EFH'!CZ$5))</f>
        <v>408.34</v>
      </c>
      <c r="DA72" s="476">
        <f>IF(DA$2&lt;&gt;"",IF($C72&lt;&gt;"TBA",DA$2/114,0),SUMIFS('HOURS&amp;CYCLES INPUT'!$F$2:$F$9999,'HOURS&amp;CYCLES INPUT'!$C$2:$C$9999,'QUALIFIED EFH'!$C72,'HOURS&amp;CYCLES INPUT'!$D$2:$D$9999,'QUALIFIED EFH'!DA$4,'HOURS&amp;CYCLES INPUT'!$E$2:$E$9999,'QUALIFIED EFH'!DA$5))</f>
        <v>475.67</v>
      </c>
      <c r="DB72" s="476">
        <f>IF(DB$2&lt;&gt;"",IF($C72&lt;&gt;"TBA",DB$2/114,0),SUMIFS('HOURS&amp;CYCLES INPUT'!$F$2:$F$9999,'HOURS&amp;CYCLES INPUT'!$C$2:$C$9999,'QUALIFIED EFH'!$C72,'HOURS&amp;CYCLES INPUT'!$D$2:$D$9999,'QUALIFIED EFH'!DB$4,'HOURS&amp;CYCLES INPUT'!$E$2:$E$9999,'QUALIFIED EFH'!DB$5))</f>
        <v>463.08</v>
      </c>
      <c r="DC72" s="476">
        <f>IF(DC$2&lt;&gt;"",IF($C72&lt;&gt;"TBA",DC$2/114,0),SUMIFS('HOURS&amp;CYCLES INPUT'!$F$2:$F$9999,'HOURS&amp;CYCLES INPUT'!$C$2:$C$9999,'QUALIFIED EFH'!$C72,'HOURS&amp;CYCLES INPUT'!$D$2:$D$9999,'QUALIFIED EFH'!DC$4,'HOURS&amp;CYCLES INPUT'!$E$2:$E$9999,'QUALIFIED EFH'!DC$5))</f>
        <v>431.25</v>
      </c>
      <c r="DD72" s="476">
        <f>IF(DD$2&lt;&gt;"",IF($C72&lt;&gt;"TBA",DD$2/114,0),SUMIFS('HOURS&amp;CYCLES INPUT'!$F$2:$F$9999,'HOURS&amp;CYCLES INPUT'!$C$2:$C$9999,'QUALIFIED EFH'!$C72,'HOURS&amp;CYCLES INPUT'!$D$2:$D$9999,'QUALIFIED EFH'!DD$4,'HOURS&amp;CYCLES INPUT'!$E$2:$E$9999,'QUALIFIED EFH'!DD$5))</f>
        <v>459.26</v>
      </c>
      <c r="DE72" s="476">
        <f>IF(DE$2&lt;&gt;"",IF($C72&lt;&gt;"TBA",DE$2/114,0),SUMIFS('HOURS&amp;CYCLES INPUT'!$F$2:$F$9999,'HOURS&amp;CYCLES INPUT'!$C$2:$C$9999,'QUALIFIED EFH'!$C72,'HOURS&amp;CYCLES INPUT'!$D$2:$D$9999,'QUALIFIED EFH'!DE$4,'HOURS&amp;CYCLES INPUT'!$E$2:$E$9999,'QUALIFIED EFH'!DE$5))</f>
        <v>483.2</v>
      </c>
      <c r="DF72" s="476">
        <f>IF(DF$2&lt;&gt;"",IF($C72&lt;&gt;"TBA",DF$2/114,0),SUMIFS('HOURS&amp;CYCLES INPUT'!$F$2:$F$9999,'HOURS&amp;CYCLES INPUT'!$C$2:$C$9999,'QUALIFIED EFH'!$C72,'HOURS&amp;CYCLES INPUT'!$D$2:$D$9999,'QUALIFIED EFH'!DF$4,'HOURS&amp;CYCLES INPUT'!$E$2:$E$9999,'QUALIFIED EFH'!DF$5))</f>
        <v>244.14</v>
      </c>
      <c r="DG72" s="476">
        <f>IF(DG$2&lt;&gt;"",IF($C72&lt;&gt;"TBA",DG$2/114,0),SUMIFS('HOURS&amp;CYCLES INPUT'!$F$2:$F$9999,'HOURS&amp;CYCLES INPUT'!$C$2:$C$9999,'QUALIFIED EFH'!$C72,'HOURS&amp;CYCLES INPUT'!$D$2:$D$9999,'QUALIFIED EFH'!DG$4,'HOURS&amp;CYCLES INPUT'!$E$2:$E$9999,'QUALIFIED EFH'!DG$5))</f>
        <v>0</v>
      </c>
      <c r="DH72" s="476">
        <f>IF(DH$2&lt;&gt;"",IF($C72&lt;&gt;"TBA",DH$2/114,0),SUMIFS('HOURS&amp;CYCLES INPUT'!$F$2:$F$9999,'HOURS&amp;CYCLES INPUT'!$C$2:$C$9999,'QUALIFIED EFH'!$C72,'HOURS&amp;CYCLES INPUT'!$D$2:$D$9999,'QUALIFIED EFH'!DH$4,'HOURS&amp;CYCLES INPUT'!$E$2:$E$9999,'QUALIFIED EFH'!DH$5))</f>
        <v>0</v>
      </c>
      <c r="DI72" s="476">
        <f>IF(DI$2&lt;&gt;"",IF($C72&lt;&gt;"TBA",DI$2/114,0),SUMIFS('HOURS&amp;CYCLES INPUT'!$F$2:$F$9999,'HOURS&amp;CYCLES INPUT'!$C$2:$C$9999,'QUALIFIED EFH'!$C72,'HOURS&amp;CYCLES INPUT'!$D$2:$D$9999,'QUALIFIED EFH'!DI$4,'HOURS&amp;CYCLES INPUT'!$E$2:$E$9999,'QUALIFIED EFH'!DI$5))</f>
        <v>0</v>
      </c>
      <c r="DJ72" s="476">
        <f>IF(DJ$2&lt;&gt;"",IF($C72&lt;&gt;"TBA",DJ$2/114,0),SUMIFS('HOURS&amp;CYCLES INPUT'!$F$2:$F$9999,'HOURS&amp;CYCLES INPUT'!$C$2:$C$9999,'QUALIFIED EFH'!$C72,'HOURS&amp;CYCLES INPUT'!$D$2:$D$9999,'QUALIFIED EFH'!DJ$4,'HOURS&amp;CYCLES INPUT'!$E$2:$E$9999,'QUALIFIED EFH'!DJ$5))</f>
        <v>0</v>
      </c>
      <c r="DK72" s="476">
        <f>IF(DK$2&lt;&gt;"",IF($C72&lt;&gt;"TBA",DK$2/114,0),SUMIFS('HOURS&amp;CYCLES INPUT'!$F$2:$F$9999,'HOURS&amp;CYCLES INPUT'!$C$2:$C$9999,'QUALIFIED EFH'!$C72,'HOURS&amp;CYCLES INPUT'!$D$2:$D$9999,'QUALIFIED EFH'!DK$4,'HOURS&amp;CYCLES INPUT'!$E$2:$E$9999,'QUALIFIED EFH'!DK$5))</f>
        <v>0</v>
      </c>
      <c r="DL72" s="476">
        <f>IF(DL$2&lt;&gt;"",IF($C72&lt;&gt;"TBA",DL$2/114,0),SUMIFS('HOURS&amp;CYCLES INPUT'!$F$2:$F$9999,'HOURS&amp;CYCLES INPUT'!$C$2:$C$9999,'QUALIFIED EFH'!$C72,'HOURS&amp;CYCLES INPUT'!$D$2:$D$9999,'QUALIFIED EFH'!DL$4,'HOURS&amp;CYCLES INPUT'!$E$2:$E$9999,'QUALIFIED EFH'!DL$5))</f>
        <v>0</v>
      </c>
      <c r="DM72" s="476">
        <f>IF(DM$2&lt;&gt;"",IF($C72&lt;&gt;"TBA",DM$2/114,0),SUMIFS('HOURS&amp;CYCLES INPUT'!$F$2:$F$9999,'HOURS&amp;CYCLES INPUT'!$C$2:$C$9999,'QUALIFIED EFH'!$C72,'HOURS&amp;CYCLES INPUT'!$D$2:$D$9999,'QUALIFIED EFH'!DM$4,'HOURS&amp;CYCLES INPUT'!$E$2:$E$9999,'QUALIFIED EFH'!DM$5))</f>
        <v>0</v>
      </c>
      <c r="DN72" s="476">
        <f>IF(DN$2&lt;&gt;"",IF($C72&lt;&gt;"TBA",DN$2/114,0),SUMIFS('HOURS&amp;CYCLES INPUT'!$F$2:$F$9999,'HOURS&amp;CYCLES INPUT'!$C$2:$C$9999,'QUALIFIED EFH'!$C72,'HOURS&amp;CYCLES INPUT'!$D$2:$D$9999,'QUALIFIED EFH'!DN$4,'HOURS&amp;CYCLES INPUT'!$E$2:$E$9999,'QUALIFIED EFH'!DN$5))</f>
        <v>0</v>
      </c>
      <c r="DO72" s="476">
        <f>IF(DO$2&lt;&gt;"",IF($C72&lt;&gt;"TBA",DO$2/114,0),SUMIFS('HOURS&amp;CYCLES INPUT'!$F$2:$F$9999,'HOURS&amp;CYCLES INPUT'!$C$2:$C$9999,'QUALIFIED EFH'!$C72,'HOURS&amp;CYCLES INPUT'!$D$2:$D$9999,'QUALIFIED EFH'!DO$4,'HOURS&amp;CYCLES INPUT'!$E$2:$E$9999,'QUALIFIED EFH'!DO$5))</f>
        <v>0</v>
      </c>
      <c r="DP72" s="476">
        <f>IF(DP$2&lt;&gt;"",IF($C72&lt;&gt;"TBA",DP$2/114,0),SUMIFS('HOURS&amp;CYCLES INPUT'!$F$2:$F$9999,'HOURS&amp;CYCLES INPUT'!$C$2:$C$9999,'QUALIFIED EFH'!$C72,'HOURS&amp;CYCLES INPUT'!$D$2:$D$9999,'QUALIFIED EFH'!DP$4,'HOURS&amp;CYCLES INPUT'!$E$2:$E$9999,'QUALIFIED EFH'!DP$5))</f>
        <v>0</v>
      </c>
      <c r="DQ72" s="476">
        <f>IF(DQ$2&lt;&gt;"",IF($C72&lt;&gt;"TBA",DQ$2/114,0),SUMIFS('HOURS&amp;CYCLES INPUT'!$F$2:$F$9999,'HOURS&amp;CYCLES INPUT'!$C$2:$C$9999,'QUALIFIED EFH'!$C72,'HOURS&amp;CYCLES INPUT'!$D$2:$D$9999,'QUALIFIED EFH'!DQ$4,'HOURS&amp;CYCLES INPUT'!$E$2:$E$9999,'QUALIFIED EFH'!DQ$5))</f>
        <v>0</v>
      </c>
      <c r="DR72" s="476">
        <f>IF(DR$2&lt;&gt;"",IF($C72&lt;&gt;"TBA",DR$2/114,0),SUMIFS('HOURS&amp;CYCLES INPUT'!$F$2:$F$9999,'HOURS&amp;CYCLES INPUT'!$C$2:$C$9999,'QUALIFIED EFH'!$C72,'HOURS&amp;CYCLES INPUT'!$D$2:$D$9999,'QUALIFIED EFH'!DR$4,'HOURS&amp;CYCLES INPUT'!$E$2:$E$9999,'QUALIFIED EFH'!DR$5))</f>
        <v>0</v>
      </c>
      <c r="DS72" s="476">
        <f>IF(DS$2&lt;&gt;"",IF($C72&lt;&gt;"TBA",DS$2/114,0),SUMIFS('HOURS&amp;CYCLES INPUT'!$F$2:$F$9999,'HOURS&amp;CYCLES INPUT'!$C$2:$C$9999,'QUALIFIED EFH'!$C72,'HOURS&amp;CYCLES INPUT'!$D$2:$D$9999,'QUALIFIED EFH'!DS$4,'HOURS&amp;CYCLES INPUT'!$E$2:$E$9999,'QUALIFIED EFH'!DS$5))</f>
        <v>0</v>
      </c>
      <c r="DT72" s="476">
        <f>IF(DT$2&lt;&gt;"",IF($C72&lt;&gt;"TBA",DT$2/114,0),SUMIFS('HOURS&amp;CYCLES INPUT'!$F$2:$F$9999,'HOURS&amp;CYCLES INPUT'!$C$2:$C$9999,'QUALIFIED EFH'!$C72,'HOURS&amp;CYCLES INPUT'!$D$2:$D$9999,'QUALIFIED EFH'!DT$4,'HOURS&amp;CYCLES INPUT'!$E$2:$E$9999,'QUALIFIED EFH'!DT$5))</f>
        <v>0</v>
      </c>
      <c r="DU72" s="476">
        <f>IF(DU$2&lt;&gt;"",IF($C72&lt;&gt;"TBA",DU$2/114,0),SUMIFS('HOURS&amp;CYCLES INPUT'!$F$2:$F$9999,'HOURS&amp;CYCLES INPUT'!$C$2:$C$9999,'QUALIFIED EFH'!$C72,'HOURS&amp;CYCLES INPUT'!$D$2:$D$9999,'QUALIFIED EFH'!DU$4,'HOURS&amp;CYCLES INPUT'!$E$2:$E$9999,'QUALIFIED EFH'!DU$5))</f>
        <v>0</v>
      </c>
      <c r="DV72" s="476">
        <f>IF(DV$2&lt;&gt;"",IF($C72&lt;&gt;"TBA",DV$2/114,0),SUMIFS('HOURS&amp;CYCLES INPUT'!$F$2:$F$9999,'HOURS&amp;CYCLES INPUT'!$C$2:$C$9999,'QUALIFIED EFH'!$C72,'HOURS&amp;CYCLES INPUT'!$D$2:$D$9999,'QUALIFIED EFH'!DV$4,'HOURS&amp;CYCLES INPUT'!$E$2:$E$9999,'QUALIFIED EFH'!DV$5))</f>
        <v>0</v>
      </c>
      <c r="DW72" s="476">
        <f>IF(DW$2&lt;&gt;"",IF($C72&lt;&gt;"TBA",DW$2/114,0),SUMIFS('HOURS&amp;CYCLES INPUT'!$F$2:$F$9999,'HOURS&amp;CYCLES INPUT'!$C$2:$C$9999,'QUALIFIED EFH'!$C72,'HOURS&amp;CYCLES INPUT'!$D$2:$D$9999,'QUALIFIED EFH'!DW$4,'HOURS&amp;CYCLES INPUT'!$E$2:$E$9999,'QUALIFIED EFH'!DW$5))</f>
        <v>0</v>
      </c>
      <c r="DX72" s="476">
        <f>IF(DX$2&lt;&gt;"",IF($C72&lt;&gt;"TBA",DX$2/114,0),SUMIFS('HOURS&amp;CYCLES INPUT'!$F$2:$F$9999,'HOURS&amp;CYCLES INPUT'!$C$2:$C$9999,'QUALIFIED EFH'!$C72,'HOURS&amp;CYCLES INPUT'!$D$2:$D$9999,'QUALIFIED EFH'!DX$4,'HOURS&amp;CYCLES INPUT'!$E$2:$E$9999,'QUALIFIED EFH'!DX$5))</f>
        <v>0</v>
      </c>
      <c r="DY72" s="476">
        <f>IF(DY$2&lt;&gt;"",IF($C72&lt;&gt;"TBA",DY$2/114,0),SUMIFS('HOURS&amp;CYCLES INPUT'!$F$2:$F$9999,'HOURS&amp;CYCLES INPUT'!$C$2:$C$9999,'QUALIFIED EFH'!$C72,'HOURS&amp;CYCLES INPUT'!$D$2:$D$9999,'QUALIFIED EFH'!DY$4,'HOURS&amp;CYCLES INPUT'!$E$2:$E$9999,'QUALIFIED EFH'!DY$5))</f>
        <v>0</v>
      </c>
      <c r="DZ72" s="476">
        <f>IF(DZ$2&lt;&gt;"",IF($C72&lt;&gt;"TBA",DZ$2/114,0),SUMIFS('HOURS&amp;CYCLES INPUT'!$F$2:$F$9999,'HOURS&amp;CYCLES INPUT'!$C$2:$C$9999,'QUALIFIED EFH'!$C72,'HOURS&amp;CYCLES INPUT'!$D$2:$D$9999,'QUALIFIED EFH'!DZ$4,'HOURS&amp;CYCLES INPUT'!$E$2:$E$9999,'QUALIFIED EFH'!DZ$5))</f>
        <v>0</v>
      </c>
      <c r="EA72" s="476">
        <f>IF(EA$2&lt;&gt;"",IF($C72&lt;&gt;"TBA",EA$2/114,0),SUMIFS('HOURS&amp;CYCLES INPUT'!$F$2:$F$9999,'HOURS&amp;CYCLES INPUT'!$C$2:$C$9999,'QUALIFIED EFH'!$C72,'HOURS&amp;CYCLES INPUT'!$D$2:$D$9999,'QUALIFIED EFH'!EA$4,'HOURS&amp;CYCLES INPUT'!$E$2:$E$9999,'QUALIFIED EFH'!EA$5))</f>
        <v>0</v>
      </c>
      <c r="EB72" s="476">
        <f>IF(EB$2&lt;&gt;"",IF($C72&lt;&gt;"TBA",EB$2/114,0),SUMIFS('HOURS&amp;CYCLES INPUT'!$F$2:$F$9999,'HOURS&amp;CYCLES INPUT'!$C$2:$C$9999,'QUALIFIED EFH'!$C72,'HOURS&amp;CYCLES INPUT'!$D$2:$D$9999,'QUALIFIED EFH'!EB$4,'HOURS&amp;CYCLES INPUT'!$E$2:$E$9999,'QUALIFIED EFH'!EB$5))</f>
        <v>0</v>
      </c>
      <c r="EC72" s="476">
        <f>IF(EC$2&lt;&gt;"",IF($C72&lt;&gt;"TBA",EC$2/114,0),SUMIFS('HOURS&amp;CYCLES INPUT'!$F$2:$F$9999,'HOURS&amp;CYCLES INPUT'!$C$2:$C$9999,'QUALIFIED EFH'!$C72,'HOURS&amp;CYCLES INPUT'!$D$2:$D$9999,'QUALIFIED EFH'!EC$4,'HOURS&amp;CYCLES INPUT'!$E$2:$E$9999,'QUALIFIED EFH'!EC$5))</f>
        <v>0</v>
      </c>
      <c r="ED72" s="476">
        <f>IF(ED$2&lt;&gt;"",IF($C72&lt;&gt;"TBA",ED$2/114,0),SUMIFS('HOURS&amp;CYCLES INPUT'!$F$2:$F$9999,'HOURS&amp;CYCLES INPUT'!$C$2:$C$9999,'QUALIFIED EFH'!$C72,'HOURS&amp;CYCLES INPUT'!$D$2:$D$9999,'QUALIFIED EFH'!ED$4,'HOURS&amp;CYCLES INPUT'!$E$2:$E$9999,'QUALIFIED EFH'!ED$5))</f>
        <v>0</v>
      </c>
      <c r="EE72" s="476">
        <f>IF(EE$2&lt;&gt;"",IF($C72&lt;&gt;"TBA",EE$2/114,0),SUMIFS('HOURS&amp;CYCLES INPUT'!$F$2:$F$9999,'HOURS&amp;CYCLES INPUT'!$C$2:$C$9999,'QUALIFIED EFH'!$C72,'HOURS&amp;CYCLES INPUT'!$D$2:$D$9999,'QUALIFIED EFH'!EE$4,'HOURS&amp;CYCLES INPUT'!$E$2:$E$9999,'QUALIFIED EFH'!EE$5))</f>
        <v>0</v>
      </c>
      <c r="EF72" s="476">
        <f>IF(EF$2&lt;&gt;"",IF($C72&lt;&gt;"TBA",EF$2/114,0),SUMIFS('HOURS&amp;CYCLES INPUT'!$F$2:$F$9999,'HOURS&amp;CYCLES INPUT'!$C$2:$C$9999,'QUALIFIED EFH'!$C72,'HOURS&amp;CYCLES INPUT'!$D$2:$D$9999,'QUALIFIED EFH'!EF$4,'HOURS&amp;CYCLES INPUT'!$E$2:$E$9999,'QUALIFIED EFH'!EF$5))</f>
        <v>0</v>
      </c>
      <c r="EG72" s="476">
        <f>IF(EG$2&lt;&gt;"",IF($C72&lt;&gt;"TBA",EG$2/114,0),SUMIFS('HOURS&amp;CYCLES INPUT'!$F$2:$F$9999,'HOURS&amp;CYCLES INPUT'!$C$2:$C$9999,'QUALIFIED EFH'!$C72,'HOURS&amp;CYCLES INPUT'!$D$2:$D$9999,'QUALIFIED EFH'!EG$4,'HOURS&amp;CYCLES INPUT'!$E$2:$E$9999,'QUALIFIED EFH'!EG$5))</f>
        <v>0</v>
      </c>
      <c r="EH72" s="476">
        <f>IF(EH$2&lt;&gt;"",IF($C72&lt;&gt;"TBA",EH$2/114,0),SUMIFS('HOURS&amp;CYCLES INPUT'!$F$2:$F$9999,'HOURS&amp;CYCLES INPUT'!$C$2:$C$9999,'QUALIFIED EFH'!$C72,'HOURS&amp;CYCLES INPUT'!$D$2:$D$9999,'QUALIFIED EFH'!EH$4,'HOURS&amp;CYCLES INPUT'!$E$2:$E$9999,'QUALIFIED EFH'!EH$5))</f>
        <v>0</v>
      </c>
      <c r="EI72" s="476">
        <f>IF(EI$2&lt;&gt;"",IF($C72&lt;&gt;"TBA",EI$2/114,0),SUMIFS('HOURS&amp;CYCLES INPUT'!$F$2:$F$9999,'HOURS&amp;CYCLES INPUT'!$C$2:$C$9999,'QUALIFIED EFH'!$C72,'HOURS&amp;CYCLES INPUT'!$D$2:$D$9999,'QUALIFIED EFH'!EI$4,'HOURS&amp;CYCLES INPUT'!$E$2:$E$9999,'QUALIFIED EFH'!EI$5))</f>
        <v>0</v>
      </c>
      <c r="EJ72" s="476">
        <f>IF(EJ$2&lt;&gt;"",IF($C72&lt;&gt;"TBA",EJ$2/114,0),SUMIFS('HOURS&amp;CYCLES INPUT'!$F$2:$F$9999,'HOURS&amp;CYCLES INPUT'!$C$2:$C$9999,'QUALIFIED EFH'!$C72,'HOURS&amp;CYCLES INPUT'!$D$2:$D$9999,'QUALIFIED EFH'!EJ$4,'HOURS&amp;CYCLES INPUT'!$E$2:$E$9999,'QUALIFIED EFH'!EJ$5))</f>
        <v>0</v>
      </c>
      <c r="EK72" s="476">
        <f>IF(EK$2&lt;&gt;"",IF($C72&lt;&gt;"TBA",EK$2/114,0),SUMIFS('HOURS&amp;CYCLES INPUT'!$F$2:$F$9999,'HOURS&amp;CYCLES INPUT'!$C$2:$C$9999,'QUALIFIED EFH'!$C72,'HOURS&amp;CYCLES INPUT'!$D$2:$D$9999,'QUALIFIED EFH'!EK$4,'HOURS&amp;CYCLES INPUT'!$E$2:$E$9999,'QUALIFIED EFH'!EK$5))</f>
        <v>0</v>
      </c>
      <c r="EL72" s="476">
        <f>IF(EL$2&lt;&gt;"",IF($C72&lt;&gt;"TBA",EL$2/114,0),SUMIFS('HOURS&amp;CYCLES INPUT'!$F$2:$F$9999,'HOURS&amp;CYCLES INPUT'!$C$2:$C$9999,'QUALIFIED EFH'!$C72,'HOURS&amp;CYCLES INPUT'!$D$2:$D$9999,'QUALIFIED EFH'!EL$4,'HOURS&amp;CYCLES INPUT'!$E$2:$E$9999,'QUALIFIED EFH'!EL$5))</f>
        <v>0</v>
      </c>
      <c r="EM72" s="476">
        <f>IF(EM$2&lt;&gt;"",IF($C72&lt;&gt;"TBA",EM$2/114,0),SUMIFS('HOURS&amp;CYCLES INPUT'!$F$2:$F$9999,'HOURS&amp;CYCLES INPUT'!$C$2:$C$9999,'QUALIFIED EFH'!$C72,'HOURS&amp;CYCLES INPUT'!$D$2:$D$9999,'QUALIFIED EFH'!EM$4,'HOURS&amp;CYCLES INPUT'!$E$2:$E$9999,'QUALIFIED EFH'!EM$5))</f>
        <v>0</v>
      </c>
      <c r="EN72" s="476">
        <f>IF(EN$2&lt;&gt;"",IF($C72&lt;&gt;"TBA",EN$2/114,0),SUMIFS('HOURS&amp;CYCLES INPUT'!$F$2:$F$9999,'HOURS&amp;CYCLES INPUT'!$C$2:$C$9999,'QUALIFIED EFH'!$C72,'HOURS&amp;CYCLES INPUT'!$D$2:$D$9999,'QUALIFIED EFH'!EN$4,'HOURS&amp;CYCLES INPUT'!$E$2:$E$9999,'QUALIFIED EFH'!EN$5))</f>
        <v>0</v>
      </c>
      <c r="EO72" s="476">
        <f>IF(EO$2&lt;&gt;"",IF($C72&lt;&gt;"TBA",EO$2/114,0),SUMIFS('HOURS&amp;CYCLES INPUT'!$F$2:$F$9999,'HOURS&amp;CYCLES INPUT'!$C$2:$C$9999,'QUALIFIED EFH'!$C72,'HOURS&amp;CYCLES INPUT'!$D$2:$D$9999,'QUALIFIED EFH'!EO$4,'HOURS&amp;CYCLES INPUT'!$E$2:$E$9999,'QUALIFIED EFH'!EO$5))</f>
        <v>0</v>
      </c>
      <c r="EP72" s="476">
        <f>IF(EP$2&lt;&gt;"",IF($C72&lt;&gt;"TBA",EP$2/114,0),SUMIFS('HOURS&amp;CYCLES INPUT'!$F$2:$F$9999,'HOURS&amp;CYCLES INPUT'!$C$2:$C$9999,'QUALIFIED EFH'!$C72,'HOURS&amp;CYCLES INPUT'!$D$2:$D$9999,'QUALIFIED EFH'!EP$4,'HOURS&amp;CYCLES INPUT'!$E$2:$E$9999,'QUALIFIED EFH'!EP$5))</f>
        <v>0</v>
      </c>
      <c r="EQ72" s="476">
        <f>IF(EQ$2&lt;&gt;"",IF($C72&lt;&gt;"TBA",EQ$2/114,0),SUMIFS('HOURS&amp;CYCLES INPUT'!$F$2:$F$9999,'HOURS&amp;CYCLES INPUT'!$C$2:$C$9999,'QUALIFIED EFH'!$C72,'HOURS&amp;CYCLES INPUT'!$D$2:$D$9999,'QUALIFIED EFH'!EQ$4,'HOURS&amp;CYCLES INPUT'!$E$2:$E$9999,'QUALIFIED EFH'!EQ$5))</f>
        <v>0</v>
      </c>
      <c r="ER72" s="476">
        <f>IF(ER$2&lt;&gt;"",IF($C72&lt;&gt;"TBA",ER$2/114,0),SUMIFS('HOURS&amp;CYCLES INPUT'!$F$2:$F$9999,'HOURS&amp;CYCLES INPUT'!$C$2:$C$9999,'QUALIFIED EFH'!$C72,'HOURS&amp;CYCLES INPUT'!$D$2:$D$9999,'QUALIFIED EFH'!ER$4,'HOURS&amp;CYCLES INPUT'!$E$2:$E$9999,'QUALIFIED EFH'!ER$5))</f>
        <v>0</v>
      </c>
      <c r="ES72" s="476">
        <f>IF(ES$2&lt;&gt;"",IF($C72&lt;&gt;"TBA",ES$2/114,0),SUMIFS('HOURS&amp;CYCLES INPUT'!$F$2:$F$9999,'HOURS&amp;CYCLES INPUT'!$C$2:$C$9999,'QUALIFIED EFH'!$C72,'HOURS&amp;CYCLES INPUT'!$D$2:$D$9999,'QUALIFIED EFH'!ES$4,'HOURS&amp;CYCLES INPUT'!$E$2:$E$9999,'QUALIFIED EFH'!ES$5))</f>
        <v>0</v>
      </c>
      <c r="ET72" s="476">
        <f>IF(ET$2&lt;&gt;"",IF($C72&lt;&gt;"TBA",ET$2/114,0),SUMIFS('HOURS&amp;CYCLES INPUT'!$F$2:$F$9999,'HOURS&amp;CYCLES INPUT'!$C$2:$C$9999,'QUALIFIED EFH'!$C72,'HOURS&amp;CYCLES INPUT'!$D$2:$D$9999,'QUALIFIED EFH'!ET$4,'HOURS&amp;CYCLES INPUT'!$E$2:$E$9999,'QUALIFIED EFH'!ET$5))</f>
        <v>0</v>
      </c>
      <c r="EU72" s="476">
        <f>IF(EU$2&lt;&gt;"",IF($C72&lt;&gt;"TBA",EU$2/114,0),SUMIFS('HOURS&amp;CYCLES INPUT'!$F$2:$F$9999,'HOURS&amp;CYCLES INPUT'!$C$2:$C$9999,'QUALIFIED EFH'!$C72,'HOURS&amp;CYCLES INPUT'!$D$2:$D$9999,'QUALIFIED EFH'!EU$4,'HOURS&amp;CYCLES INPUT'!$E$2:$E$9999,'QUALIFIED EFH'!EU$5))</f>
        <v>0</v>
      </c>
      <c r="EV72" s="476">
        <f>IF(EV$2&lt;&gt;"",IF($C72&lt;&gt;"TBA",EV$2/114,0),SUMIFS('HOURS&amp;CYCLES INPUT'!$F$2:$F$9999,'HOURS&amp;CYCLES INPUT'!$C$2:$C$9999,'QUALIFIED EFH'!$C72,'HOURS&amp;CYCLES INPUT'!$D$2:$D$9999,'QUALIFIED EFH'!EV$4,'HOURS&amp;CYCLES INPUT'!$E$2:$E$9999,'QUALIFIED EFH'!EV$5))</f>
        <v>0</v>
      </c>
      <c r="EW72" s="476">
        <f>IF(EW$2&lt;&gt;"",IF($C72&lt;&gt;"TBA",EW$2/114,0),SUMIFS('HOURS&amp;CYCLES INPUT'!$F$2:$F$9999,'HOURS&amp;CYCLES INPUT'!$C$2:$C$9999,'QUALIFIED EFH'!$C72,'HOURS&amp;CYCLES INPUT'!$D$2:$D$9999,'QUALIFIED EFH'!EW$4,'HOURS&amp;CYCLES INPUT'!$E$2:$E$9999,'QUALIFIED EFH'!EW$5))</f>
        <v>0</v>
      </c>
      <c r="EX72" s="476">
        <f>IF(EX$2&lt;&gt;"",IF($C72&lt;&gt;"TBA",EX$2/114,0),SUMIFS('HOURS&amp;CYCLES INPUT'!$F$2:$F$9999,'HOURS&amp;CYCLES INPUT'!$C$2:$C$9999,'QUALIFIED EFH'!$C72,'HOURS&amp;CYCLES INPUT'!$D$2:$D$9999,'QUALIFIED EFH'!EX$4,'HOURS&amp;CYCLES INPUT'!$E$2:$E$9999,'QUALIFIED EFH'!EX$5))</f>
        <v>0</v>
      </c>
      <c r="EY72" s="476">
        <f>IF(EY$2&lt;&gt;"",IF($C72&lt;&gt;"TBA",EY$2/114,0),SUMIFS('HOURS&amp;CYCLES INPUT'!$F$2:$F$9999,'HOURS&amp;CYCLES INPUT'!$C$2:$C$9999,'QUALIFIED EFH'!$C72,'HOURS&amp;CYCLES INPUT'!$D$2:$D$9999,'QUALIFIED EFH'!EY$4,'HOURS&amp;CYCLES INPUT'!$E$2:$E$9999,'QUALIFIED EFH'!EY$5))</f>
        <v>0</v>
      </c>
      <c r="EZ72" s="476">
        <f>IF(EZ$2&lt;&gt;"",IF($C72&lt;&gt;"TBA",EZ$2/114,0),SUMIFS('HOURS&amp;CYCLES INPUT'!$F$2:$F$9999,'HOURS&amp;CYCLES INPUT'!$C$2:$C$9999,'QUALIFIED EFH'!$C72,'HOURS&amp;CYCLES INPUT'!$D$2:$D$9999,'QUALIFIED EFH'!EZ$4,'HOURS&amp;CYCLES INPUT'!$E$2:$E$9999,'QUALIFIED EFH'!EZ$5))</f>
        <v>0</v>
      </c>
      <c r="FA72" s="476">
        <f>IF(FA$2&lt;&gt;"",IF($C72&lt;&gt;"TBA",FA$2/114,0),SUMIFS('HOURS&amp;CYCLES INPUT'!$F$2:$F$9999,'HOURS&amp;CYCLES INPUT'!$C$2:$C$9999,'QUALIFIED EFH'!$C72,'HOURS&amp;CYCLES INPUT'!$D$2:$D$9999,'QUALIFIED EFH'!FA$4,'HOURS&amp;CYCLES INPUT'!$E$2:$E$9999,'QUALIFIED EFH'!FA$5))</f>
        <v>0</v>
      </c>
      <c r="FB72" s="476">
        <f>IF(FB$2&lt;&gt;"",IF($C72&lt;&gt;"TBA",FB$2/114,0),SUMIFS('HOURS&amp;CYCLES INPUT'!$F$2:$F$9999,'HOURS&amp;CYCLES INPUT'!$C$2:$C$9999,'QUALIFIED EFH'!$C72,'HOURS&amp;CYCLES INPUT'!$D$2:$D$9999,'QUALIFIED EFH'!FB$4,'HOURS&amp;CYCLES INPUT'!$E$2:$E$9999,'QUALIFIED EFH'!FB$5))</f>
        <v>0</v>
      </c>
      <c r="FC72" s="476">
        <f>IF(FC$2&lt;&gt;"",IF($C72&lt;&gt;"TBA",FC$2/114,0),SUMIFS('HOURS&amp;CYCLES INPUT'!$F$2:$F$9999,'HOURS&amp;CYCLES INPUT'!$C$2:$C$9999,'QUALIFIED EFH'!$C72,'HOURS&amp;CYCLES INPUT'!$D$2:$D$9999,'QUALIFIED EFH'!FC$4,'HOURS&amp;CYCLES INPUT'!$E$2:$E$9999,'QUALIFIED EFH'!FC$5))</f>
        <v>0</v>
      </c>
      <c r="FD72" s="476">
        <f>IF(FD$2&lt;&gt;"",IF($C72&lt;&gt;"TBA",FD$2/114,0),SUMIFS('HOURS&amp;CYCLES INPUT'!$F$2:$F$9999,'HOURS&amp;CYCLES INPUT'!$C$2:$C$9999,'QUALIFIED EFH'!$C72,'HOURS&amp;CYCLES INPUT'!$D$2:$D$9999,'QUALIFIED EFH'!FD$4,'HOURS&amp;CYCLES INPUT'!$E$2:$E$9999,'QUALIFIED EFH'!FD$5))</f>
        <v>0</v>
      </c>
      <c r="FE72" s="476">
        <f>IF(FE$2&lt;&gt;"",IF($C72&lt;&gt;"TBA",FE$2/114,0),SUMIFS('HOURS&amp;CYCLES INPUT'!$F$2:$F$9999,'HOURS&amp;CYCLES INPUT'!$C$2:$C$9999,'QUALIFIED EFH'!$C72,'HOURS&amp;CYCLES INPUT'!$D$2:$D$9999,'QUALIFIED EFH'!FE$4,'HOURS&amp;CYCLES INPUT'!$E$2:$E$9999,'QUALIFIED EFH'!FE$5))</f>
        <v>0</v>
      </c>
      <c r="FF72" s="476">
        <f>IF(FF$2&lt;&gt;"",IF($C72&lt;&gt;"TBA",FF$2/114,0),SUMIFS('HOURS&amp;CYCLES INPUT'!$F$2:$F$9999,'HOURS&amp;CYCLES INPUT'!$C$2:$C$9999,'QUALIFIED EFH'!$C72,'HOURS&amp;CYCLES INPUT'!$D$2:$D$9999,'QUALIFIED EFH'!FF$4,'HOURS&amp;CYCLES INPUT'!$E$2:$E$9999,'QUALIFIED EFH'!FF$5))</f>
        <v>0</v>
      </c>
      <c r="FG72" s="476">
        <f>IF(FG$2&lt;&gt;"",IF($C72&lt;&gt;"TBA",FG$2/114,0),SUMIFS('HOURS&amp;CYCLES INPUT'!$F$2:$F$9999,'HOURS&amp;CYCLES INPUT'!$C$2:$C$9999,'QUALIFIED EFH'!$C72,'HOURS&amp;CYCLES INPUT'!$D$2:$D$9999,'QUALIFIED EFH'!FG$4,'HOURS&amp;CYCLES INPUT'!$E$2:$E$9999,'QUALIFIED EFH'!FG$5))</f>
        <v>0</v>
      </c>
      <c r="FH72" s="476">
        <f>IF(FH$2&lt;&gt;"",IF($C72&lt;&gt;"TBA",FH$2/114,0),SUMIFS('HOURS&amp;CYCLES INPUT'!$F$2:$F$9999,'HOURS&amp;CYCLES INPUT'!$C$2:$C$9999,'QUALIFIED EFH'!$C72,'HOURS&amp;CYCLES INPUT'!$D$2:$D$9999,'QUALIFIED EFH'!FH$4,'HOURS&amp;CYCLES INPUT'!$E$2:$E$9999,'QUALIFIED EFH'!FH$5))</f>
        <v>0</v>
      </c>
      <c r="FI72" s="476">
        <f>IF(FI$2&lt;&gt;"",IF($C72&lt;&gt;"TBA",FI$2/114,0),SUMIFS('HOURS&amp;CYCLES INPUT'!$F$2:$F$9999,'HOURS&amp;CYCLES INPUT'!$C$2:$C$9999,'QUALIFIED EFH'!$C72,'HOURS&amp;CYCLES INPUT'!$D$2:$D$9999,'QUALIFIED EFH'!FI$4,'HOURS&amp;CYCLES INPUT'!$E$2:$E$9999,'QUALIFIED EFH'!FI$5))</f>
        <v>0</v>
      </c>
      <c r="FJ72" s="476">
        <f>IF(FJ$2&lt;&gt;"",IF($C72&lt;&gt;"TBA",FJ$2/114,0),SUMIFS('HOURS&amp;CYCLES INPUT'!$F$2:$F$9999,'HOURS&amp;CYCLES INPUT'!$C$2:$C$9999,'QUALIFIED EFH'!$C72,'HOURS&amp;CYCLES INPUT'!$D$2:$D$9999,'QUALIFIED EFH'!FJ$4,'HOURS&amp;CYCLES INPUT'!$E$2:$E$9999,'QUALIFIED EFH'!FJ$5))</f>
        <v>0</v>
      </c>
      <c r="FK72" s="476">
        <f>IF(FK$2&lt;&gt;"",IF($C72&lt;&gt;"TBA",FK$2/114,0),SUMIFS('HOURS&amp;CYCLES INPUT'!$F$2:$F$9999,'HOURS&amp;CYCLES INPUT'!$C$2:$C$9999,'QUALIFIED EFH'!$C72,'HOURS&amp;CYCLES INPUT'!$D$2:$D$9999,'QUALIFIED EFH'!FK$4,'HOURS&amp;CYCLES INPUT'!$E$2:$E$9999,'QUALIFIED EFH'!FK$5))</f>
        <v>0</v>
      </c>
      <c r="FL72" s="476">
        <f>IF(FL$2&lt;&gt;"",IF($C72&lt;&gt;"TBA",FL$2/114,0),SUMIFS('HOURS&amp;CYCLES INPUT'!$F$2:$F$9999,'HOURS&amp;CYCLES INPUT'!$C$2:$C$9999,'QUALIFIED EFH'!$C72,'HOURS&amp;CYCLES INPUT'!$D$2:$D$9999,'QUALIFIED EFH'!FL$4,'HOURS&amp;CYCLES INPUT'!$E$2:$E$9999,'QUALIFIED EFH'!FL$5))</f>
        <v>0</v>
      </c>
      <c r="FM72" s="476">
        <f>IF(FM$2&lt;&gt;"",IF($C72&lt;&gt;"TBA",FM$2/114,0),SUMIFS('HOURS&amp;CYCLES INPUT'!$F$2:$F$9999,'HOURS&amp;CYCLES INPUT'!$C$2:$C$9999,'QUALIFIED EFH'!$C72,'HOURS&amp;CYCLES INPUT'!$D$2:$D$9999,'QUALIFIED EFH'!FM$4,'HOURS&amp;CYCLES INPUT'!$E$2:$E$9999,'QUALIFIED EFH'!FM$5))</f>
        <v>0</v>
      </c>
      <c r="FN72" s="476">
        <f>IF(FN$2&lt;&gt;"",IF($C72&lt;&gt;"TBA",FN$2/114,0),SUMIFS('HOURS&amp;CYCLES INPUT'!$F$2:$F$9999,'HOURS&amp;CYCLES INPUT'!$C$2:$C$9999,'QUALIFIED EFH'!$C72,'HOURS&amp;CYCLES INPUT'!$D$2:$D$9999,'QUALIFIED EFH'!FN$4,'HOURS&amp;CYCLES INPUT'!$E$2:$E$9999,'QUALIFIED EFH'!FN$5))</f>
        <v>0</v>
      </c>
      <c r="FO72" s="476">
        <f>IF(FO$2&lt;&gt;"",IF($C72&lt;&gt;"TBA",FO$2/114,0),SUMIFS('HOURS&amp;CYCLES INPUT'!$F$2:$F$9999,'HOURS&amp;CYCLES INPUT'!$C$2:$C$9999,'QUALIFIED EFH'!$C72,'HOURS&amp;CYCLES INPUT'!$D$2:$D$9999,'QUALIFIED EFH'!FO$4,'HOURS&amp;CYCLES INPUT'!$E$2:$E$9999,'QUALIFIED EFH'!FO$5))</f>
        <v>0</v>
      </c>
      <c r="FP72" s="476">
        <f>IF(FP$2&lt;&gt;"",IF($C72&lt;&gt;"TBA",FP$2/114,0),SUMIFS('HOURS&amp;CYCLES INPUT'!$F$2:$F$9999,'HOURS&amp;CYCLES INPUT'!$C$2:$C$9999,'QUALIFIED EFH'!$C72,'HOURS&amp;CYCLES INPUT'!$D$2:$D$9999,'QUALIFIED EFH'!FP$4,'HOURS&amp;CYCLES INPUT'!$E$2:$E$9999,'QUALIFIED EFH'!FP$5))</f>
        <v>0</v>
      </c>
      <c r="FQ72" s="476">
        <f>IF(FQ$2&lt;&gt;"",IF($C72&lt;&gt;"TBA",FQ$2/114,0),SUMIFS('HOURS&amp;CYCLES INPUT'!$F$2:$F$9999,'HOURS&amp;CYCLES INPUT'!$C$2:$C$9999,'QUALIFIED EFH'!$C72,'HOURS&amp;CYCLES INPUT'!$D$2:$D$9999,'QUALIFIED EFH'!FQ$4,'HOURS&amp;CYCLES INPUT'!$E$2:$E$9999,'QUALIFIED EFH'!FQ$5))</f>
        <v>0</v>
      </c>
      <c r="FR72" s="476">
        <f>IF(FR$2&lt;&gt;"",IF($C72&lt;&gt;"TBA",FR$2/114,0),SUMIFS('HOURS&amp;CYCLES INPUT'!$F$2:$F$9999,'HOURS&amp;CYCLES INPUT'!$C$2:$C$9999,'QUALIFIED EFH'!$C72,'HOURS&amp;CYCLES INPUT'!$D$2:$D$9999,'QUALIFIED EFH'!FR$4,'HOURS&amp;CYCLES INPUT'!$E$2:$E$9999,'QUALIFIED EFH'!FR$5))</f>
        <v>0</v>
      </c>
      <c r="FS72" s="476">
        <f>IF(FS$2&lt;&gt;"",IF($C72&lt;&gt;"TBA",FS$2/114,0),SUMIFS('HOURS&amp;CYCLES INPUT'!$F$2:$F$9999,'HOURS&amp;CYCLES INPUT'!$C$2:$C$9999,'QUALIFIED EFH'!$C72,'HOURS&amp;CYCLES INPUT'!$D$2:$D$9999,'QUALIFIED EFH'!FS$4,'HOURS&amp;CYCLES INPUT'!$E$2:$E$9999,'QUALIFIED EFH'!FS$5))</f>
        <v>0</v>
      </c>
      <c r="FT72" s="476">
        <f>IF(FT$2&lt;&gt;"",IF($C72&lt;&gt;"TBA",FT$2/114,0),SUMIFS('HOURS&amp;CYCLES INPUT'!$F$2:$F$9999,'HOURS&amp;CYCLES INPUT'!$C$2:$C$9999,'QUALIFIED EFH'!$C72,'HOURS&amp;CYCLES INPUT'!$D$2:$D$9999,'QUALIFIED EFH'!FT$4,'HOURS&amp;CYCLES INPUT'!$E$2:$E$9999,'QUALIFIED EFH'!FT$5))</f>
        <v>0</v>
      </c>
      <c r="FU72" s="476">
        <f>IF(FU$2&lt;&gt;"",IF($C72&lt;&gt;"TBA",FU$2/114,0),SUMIFS('HOURS&amp;CYCLES INPUT'!$F$2:$F$9999,'HOURS&amp;CYCLES INPUT'!$C$2:$C$9999,'QUALIFIED EFH'!$C72,'HOURS&amp;CYCLES INPUT'!$D$2:$D$9999,'QUALIFIED EFH'!FU$4,'HOURS&amp;CYCLES INPUT'!$E$2:$E$9999,'QUALIFIED EFH'!FU$5))</f>
        <v>0</v>
      </c>
      <c r="FV72" s="476">
        <f>IF(FV$2&lt;&gt;"",IF($C72&lt;&gt;"TBA",FV$2/114,0),SUMIFS('HOURS&amp;CYCLES INPUT'!$F$2:$F$9999,'HOURS&amp;CYCLES INPUT'!$C$2:$C$9999,'QUALIFIED EFH'!$C72,'HOURS&amp;CYCLES INPUT'!$D$2:$D$9999,'QUALIFIED EFH'!FV$4,'HOURS&amp;CYCLES INPUT'!$E$2:$E$9999,'QUALIFIED EFH'!FV$5))</f>
        <v>0</v>
      </c>
      <c r="FW72" s="476">
        <f>IF(FW$2&lt;&gt;"",IF($C72&lt;&gt;"TBA",FW$2/114,0),SUMIFS('HOURS&amp;CYCLES INPUT'!$F$2:$F$9999,'HOURS&amp;CYCLES INPUT'!$C$2:$C$9999,'QUALIFIED EFH'!$C72,'HOURS&amp;CYCLES INPUT'!$D$2:$D$9999,'QUALIFIED EFH'!FW$4,'HOURS&amp;CYCLES INPUT'!$E$2:$E$9999,'QUALIFIED EFH'!FW$5))</f>
        <v>0</v>
      </c>
      <c r="FX72" s="476">
        <f>IF(FX$2&lt;&gt;"",IF($C72&lt;&gt;"TBA",FX$2/114,0),SUMIFS('HOURS&amp;CYCLES INPUT'!$F$2:$F$9999,'HOURS&amp;CYCLES INPUT'!$C$2:$C$9999,'QUALIFIED EFH'!$C72,'HOURS&amp;CYCLES INPUT'!$D$2:$D$9999,'QUALIFIED EFH'!FX$4,'HOURS&amp;CYCLES INPUT'!$E$2:$E$9999,'QUALIFIED EFH'!FX$5))</f>
        <v>0</v>
      </c>
      <c r="FY72" s="476">
        <f>IF(FY$2&lt;&gt;"",IF($C72&lt;&gt;"TBA",FY$2/114,0),SUMIFS('HOURS&amp;CYCLES INPUT'!$F$2:$F$9999,'HOURS&amp;CYCLES INPUT'!$C$2:$C$9999,'QUALIFIED EFH'!$C72,'HOURS&amp;CYCLES INPUT'!$D$2:$D$9999,'QUALIFIED EFH'!FY$4,'HOURS&amp;CYCLES INPUT'!$E$2:$E$9999,'QUALIFIED EFH'!FY$5))</f>
        <v>0</v>
      </c>
      <c r="FZ72" s="476">
        <f>IF(FZ$2&lt;&gt;"",IF($C72&lt;&gt;"TBA",FZ$2/114,0),SUMIFS('HOURS&amp;CYCLES INPUT'!$F$2:$F$9999,'HOURS&amp;CYCLES INPUT'!$C$2:$C$9999,'QUALIFIED EFH'!$C72,'HOURS&amp;CYCLES INPUT'!$D$2:$D$9999,'QUALIFIED EFH'!FZ$4,'HOURS&amp;CYCLES INPUT'!$E$2:$E$9999,'QUALIFIED EFH'!FZ$5))</f>
        <v>0</v>
      </c>
      <c r="GA72" s="476">
        <f>IF(GA$2&lt;&gt;"",IF($C72&lt;&gt;"TBA",GA$2/114,0),SUMIFS('HOURS&amp;CYCLES INPUT'!$F$2:$F$9999,'HOURS&amp;CYCLES INPUT'!$C$2:$C$9999,'QUALIFIED EFH'!$C72,'HOURS&amp;CYCLES INPUT'!$D$2:$D$9999,'QUALIFIED EFH'!GA$4,'HOURS&amp;CYCLES INPUT'!$E$2:$E$9999,'QUALIFIED EFH'!GA$5))</f>
        <v>0</v>
      </c>
      <c r="GB72" s="476">
        <f>IF(GB$2&lt;&gt;"",IF($C72&lt;&gt;"TBA",GB$2/114,0),SUMIFS('HOURS&amp;CYCLES INPUT'!$F$2:$F$9999,'HOURS&amp;CYCLES INPUT'!$C$2:$C$9999,'QUALIFIED EFH'!$C72,'HOURS&amp;CYCLES INPUT'!$D$2:$D$9999,'QUALIFIED EFH'!GB$4,'HOURS&amp;CYCLES INPUT'!$E$2:$E$9999,'QUALIFIED EFH'!GB$5))</f>
        <v>0</v>
      </c>
    </row>
    <row r="73" spans="3:184" x14ac:dyDescent="0.35">
      <c r="C73" s="472">
        <f>'QUALIFIED ENGINES'!D74</f>
        <v>91514</v>
      </c>
      <c r="D73" s="476">
        <f>IF(D$2&lt;&gt;"",IF($C73&lt;&gt;"TBA",D$2/114,0),SUMIFS('HOURS&amp;CYCLES INPUT'!$F$2:$F$9999,'HOURS&amp;CYCLES INPUT'!$C$2:$C$9999,'QUALIFIED EFH'!$C73,'HOURS&amp;CYCLES INPUT'!$D$2:$D$9999,'QUALIFIED EFH'!D$4,'HOURS&amp;CYCLES INPUT'!$E$2:$E$9999,'QUALIFIED EFH'!D$5))</f>
        <v>0</v>
      </c>
      <c r="E73" s="476">
        <f>IF(E$2&lt;&gt;"",IF($C73&lt;&gt;"TBA",E$2/114,0),SUMIFS('HOURS&amp;CYCLES INPUT'!$F$2:$F$9999,'HOURS&amp;CYCLES INPUT'!$C$2:$C$9999,'QUALIFIED EFH'!$C73,'HOURS&amp;CYCLES INPUT'!$D$2:$D$9999,'QUALIFIED EFH'!E$4,'HOURS&amp;CYCLES INPUT'!$E$2:$E$9999,'QUALIFIED EFH'!E$5))</f>
        <v>0</v>
      </c>
      <c r="F73" s="476">
        <f>IF(F$2&lt;&gt;"",IF($C73&lt;&gt;"TBA",F$2/114,0),SUMIFS('HOURS&amp;CYCLES INPUT'!$F$2:$F$9999,'HOURS&amp;CYCLES INPUT'!$C$2:$C$9999,'QUALIFIED EFH'!$C73,'HOURS&amp;CYCLES INPUT'!$D$2:$D$9999,'QUALIFIED EFH'!F$4,'HOURS&amp;CYCLES INPUT'!$E$2:$E$9999,'QUALIFIED EFH'!F$5))</f>
        <v>0</v>
      </c>
      <c r="G73" s="476">
        <f>IF(G$2&lt;&gt;"",IF($C73&lt;&gt;"TBA",G$2/114,0),SUMIFS('HOURS&amp;CYCLES INPUT'!$F$2:$F$9999,'HOURS&amp;CYCLES INPUT'!$C$2:$C$9999,'QUALIFIED EFH'!$C73,'HOURS&amp;CYCLES INPUT'!$D$2:$D$9999,'QUALIFIED EFH'!G$4,'HOURS&amp;CYCLES INPUT'!$E$2:$E$9999,'QUALIFIED EFH'!G$5))</f>
        <v>0</v>
      </c>
      <c r="H73" s="476">
        <f>IF(H$2&lt;&gt;"",IF($C73&lt;&gt;"TBA",H$2/114,0),SUMIFS('HOURS&amp;CYCLES INPUT'!$F$2:$F$9999,'HOURS&amp;CYCLES INPUT'!$C$2:$C$9999,'QUALIFIED EFH'!$C73,'HOURS&amp;CYCLES INPUT'!$D$2:$D$9999,'QUALIFIED EFH'!H$4,'HOURS&amp;CYCLES INPUT'!$E$2:$E$9999,'QUALIFIED EFH'!H$5))</f>
        <v>0</v>
      </c>
      <c r="I73" s="476">
        <f>IF(I$2&lt;&gt;"",IF($C73&lt;&gt;"TBA",I$2/114,0),SUMIFS('HOURS&amp;CYCLES INPUT'!$F$2:$F$9999,'HOURS&amp;CYCLES INPUT'!$C$2:$C$9999,'QUALIFIED EFH'!$C73,'HOURS&amp;CYCLES INPUT'!$D$2:$D$9999,'QUALIFIED EFH'!I$4,'HOURS&amp;CYCLES INPUT'!$E$2:$E$9999,'QUALIFIED EFH'!I$5))</f>
        <v>0</v>
      </c>
      <c r="J73" s="476">
        <f>IF(J$2&lt;&gt;"",IF($C73&lt;&gt;"TBA",J$2/114,0),SUMIFS('HOURS&amp;CYCLES INPUT'!$F$2:$F$9999,'HOURS&amp;CYCLES INPUT'!$C$2:$C$9999,'QUALIFIED EFH'!$C73,'HOURS&amp;CYCLES INPUT'!$D$2:$D$9999,'QUALIFIED EFH'!J$4,'HOURS&amp;CYCLES INPUT'!$E$2:$E$9999,'QUALIFIED EFH'!J$5))</f>
        <v>0</v>
      </c>
      <c r="K73" s="476">
        <f>IF(K$2&lt;&gt;"",IF($C73&lt;&gt;"TBA",K$2/114,0),SUMIFS('HOURS&amp;CYCLES INPUT'!$F$2:$F$9999,'HOURS&amp;CYCLES INPUT'!$C$2:$C$9999,'QUALIFIED EFH'!$C73,'HOURS&amp;CYCLES INPUT'!$D$2:$D$9999,'QUALIFIED EFH'!K$4,'HOURS&amp;CYCLES INPUT'!$E$2:$E$9999,'QUALIFIED EFH'!K$5))</f>
        <v>0</v>
      </c>
      <c r="L73" s="476">
        <f>IF(L$2&lt;&gt;"",IF($C73&lt;&gt;"TBA",L$2/114,0),SUMIFS('HOURS&amp;CYCLES INPUT'!$F$2:$F$9999,'HOURS&amp;CYCLES INPUT'!$C$2:$C$9999,'QUALIFIED EFH'!$C73,'HOURS&amp;CYCLES INPUT'!$D$2:$D$9999,'QUALIFIED EFH'!L$4,'HOURS&amp;CYCLES INPUT'!$E$2:$E$9999,'QUALIFIED EFH'!L$5))</f>
        <v>0</v>
      </c>
      <c r="M73" s="476">
        <f>IF(M$2&lt;&gt;"",IF($C73&lt;&gt;"TBA",M$2/114,0),SUMIFS('HOURS&amp;CYCLES INPUT'!$F$2:$F$9999,'HOURS&amp;CYCLES INPUT'!$C$2:$C$9999,'QUALIFIED EFH'!$C73,'HOURS&amp;CYCLES INPUT'!$D$2:$D$9999,'QUALIFIED EFH'!M$4,'HOURS&amp;CYCLES INPUT'!$E$2:$E$9999,'QUALIFIED EFH'!M$5))</f>
        <v>0</v>
      </c>
      <c r="N73" s="476">
        <f>IF(N$2&lt;&gt;"",IF($C73&lt;&gt;"TBA",N$2/114,0),SUMIFS('HOURS&amp;CYCLES INPUT'!$F$2:$F$9999,'HOURS&amp;CYCLES INPUT'!$C$2:$C$9999,'QUALIFIED EFH'!$C73,'HOURS&amp;CYCLES INPUT'!$D$2:$D$9999,'QUALIFIED EFH'!N$4,'HOURS&amp;CYCLES INPUT'!$E$2:$E$9999,'QUALIFIED EFH'!N$5))</f>
        <v>0</v>
      </c>
      <c r="O73" s="476">
        <f>IF(O$2&lt;&gt;"",IF($C73&lt;&gt;"TBA",O$2/114,0),SUMIFS('HOURS&amp;CYCLES INPUT'!$F$2:$F$9999,'HOURS&amp;CYCLES INPUT'!$C$2:$C$9999,'QUALIFIED EFH'!$C73,'HOURS&amp;CYCLES INPUT'!$D$2:$D$9999,'QUALIFIED EFH'!O$4,'HOURS&amp;CYCLES INPUT'!$E$2:$E$9999,'QUALIFIED EFH'!O$5))</f>
        <v>0</v>
      </c>
      <c r="P73" s="476">
        <f>IF(P$2&lt;&gt;"",IF($C73&lt;&gt;"TBA",P$2/114,0),SUMIFS('HOURS&amp;CYCLES INPUT'!$F$2:$F$9999,'HOURS&amp;CYCLES INPUT'!$C$2:$C$9999,'QUALIFIED EFH'!$C73,'HOURS&amp;CYCLES INPUT'!$D$2:$D$9999,'QUALIFIED EFH'!P$4,'HOURS&amp;CYCLES INPUT'!$E$2:$E$9999,'QUALIFIED EFH'!P$5))</f>
        <v>0</v>
      </c>
      <c r="Q73" s="476">
        <f>IF(Q$2&lt;&gt;"",IF($C73&lt;&gt;"TBA",Q$2/114,0),SUMIFS('HOURS&amp;CYCLES INPUT'!$F$2:$F$9999,'HOURS&amp;CYCLES INPUT'!$C$2:$C$9999,'QUALIFIED EFH'!$C73,'HOURS&amp;CYCLES INPUT'!$D$2:$D$9999,'QUALIFIED EFH'!Q$4,'HOURS&amp;CYCLES INPUT'!$E$2:$E$9999,'QUALIFIED EFH'!Q$5))</f>
        <v>0</v>
      </c>
      <c r="R73" s="476">
        <f>IF(R$1&lt;&gt;"",IF($C73&lt;&gt;"TBA",R$1/114,0),SUMIFS('HOURS&amp;CYCLES INPUT'!$F$2:$F$9999,'HOURS&amp;CYCLES INPUT'!$C$2:$C$9999,'QUALIFIED EFH'!$C73,'HOURS&amp;CYCLES INPUT'!$D$2:$D$9999,'QUALIFIED EFH'!R$4,'HOURS&amp;CYCLES INPUT'!$E$2:$E$9999,'QUALIFIED EFH'!R$5))</f>
        <v>0</v>
      </c>
      <c r="S73" s="476">
        <f>IF(S$2&lt;&gt;"",IF($C73&lt;&gt;"TBA",S$2/114,0),SUMIFS('HOURS&amp;CYCLES INPUT'!$F$2:$F$9999,'HOURS&amp;CYCLES INPUT'!$C$2:$C$9999,'QUALIFIED EFH'!$C73,'HOURS&amp;CYCLES INPUT'!$D$2:$D$9999,'QUALIFIED EFH'!S$4,'HOURS&amp;CYCLES INPUT'!$E$2:$E$9999,'QUALIFIED EFH'!S$5))</f>
        <v>0</v>
      </c>
      <c r="T73" s="476">
        <f>IF(T$2&lt;&gt;"",IF($C73&lt;&gt;"TBA",T$2/114,0),SUMIFS('HOURS&amp;CYCLES INPUT'!$F$2:$F$9999,'HOURS&amp;CYCLES INPUT'!$C$2:$C$9999,'QUALIFIED EFH'!$C73,'HOURS&amp;CYCLES INPUT'!$D$2:$D$9999,'QUALIFIED EFH'!T$4,'HOURS&amp;CYCLES INPUT'!$E$2:$E$9999,'QUALIFIED EFH'!T$5))</f>
        <v>0</v>
      </c>
      <c r="U73" s="476">
        <f>IF(U$2&lt;&gt;"",IF($C73&lt;&gt;"TBA",U$2/114,0),SUMIFS('HOURS&amp;CYCLES INPUT'!$F$2:$F$9999,'HOURS&amp;CYCLES INPUT'!$C$2:$C$9999,'QUALIFIED EFH'!$C73,'HOURS&amp;CYCLES INPUT'!$D$2:$D$9999,'QUALIFIED EFH'!U$4,'HOURS&amp;CYCLES INPUT'!$E$2:$E$9999,'QUALIFIED EFH'!U$5))</f>
        <v>0</v>
      </c>
      <c r="V73" s="476">
        <f>IF(V$2&lt;&gt;"",IF($C73&lt;&gt;"TBA",V$2/114,0),SUMIFS('HOURS&amp;CYCLES INPUT'!$F$2:$F$9999,'HOURS&amp;CYCLES INPUT'!$C$2:$C$9999,'QUALIFIED EFH'!$C73,'HOURS&amp;CYCLES INPUT'!$D$2:$D$9999,'QUALIFIED EFH'!V$4,'HOURS&amp;CYCLES INPUT'!$E$2:$E$9999,'QUALIFIED EFH'!V$5))</f>
        <v>0</v>
      </c>
      <c r="W73" s="476">
        <f>IF(W$2&lt;&gt;"",IF($C73&lt;&gt;"TBA",W$2/114,0),SUMIFS('HOURS&amp;CYCLES INPUT'!$F$2:$F$9999,'HOURS&amp;CYCLES INPUT'!$C$2:$C$9999,'QUALIFIED EFH'!$C73,'HOURS&amp;CYCLES INPUT'!$D$2:$D$9999,'QUALIFIED EFH'!W$4,'HOURS&amp;CYCLES INPUT'!$E$2:$E$9999,'QUALIFIED EFH'!W$5))</f>
        <v>0</v>
      </c>
      <c r="X73" s="476">
        <f>IF(X$2&lt;&gt;"",IF($C73&lt;&gt;"TBA",X$2/114,0),SUMIFS('HOURS&amp;CYCLES INPUT'!$F$2:$F$9999,'HOURS&amp;CYCLES INPUT'!$C$2:$C$9999,'QUALIFIED EFH'!$C73,'HOURS&amp;CYCLES INPUT'!$D$2:$D$9999,'QUALIFIED EFH'!X$4,'HOURS&amp;CYCLES INPUT'!$E$2:$E$9999,'QUALIFIED EFH'!X$5))</f>
        <v>0</v>
      </c>
      <c r="Y73" s="476">
        <f>IF(Y$2&lt;&gt;"",IF($C73&lt;&gt;"TBA",Y$2/114,0),SUMIFS('HOURS&amp;CYCLES INPUT'!$F$2:$F$9999,'HOURS&amp;CYCLES INPUT'!$C$2:$C$9999,'QUALIFIED EFH'!$C73,'HOURS&amp;CYCLES INPUT'!$D$2:$D$9999,'QUALIFIED EFH'!Y$4,'HOURS&amp;CYCLES INPUT'!$E$2:$E$9999,'QUALIFIED EFH'!Y$5))</f>
        <v>0</v>
      </c>
      <c r="Z73" s="476">
        <f>IF(Z$2&lt;&gt;"",IF($C73&lt;&gt;"TBA",Z$2/114,0),SUMIFS('HOURS&amp;CYCLES INPUT'!$F$2:$F$9999,'HOURS&amp;CYCLES INPUT'!$C$2:$C$9999,'QUALIFIED EFH'!$C73,'HOURS&amp;CYCLES INPUT'!$D$2:$D$9999,'QUALIFIED EFH'!Z$4,'HOURS&amp;CYCLES INPUT'!$E$2:$E$9999,'QUALIFIED EFH'!Z$5))</f>
        <v>0</v>
      </c>
      <c r="AA73" s="476">
        <f>IF(AA$2&lt;&gt;"",IF($C73&lt;&gt;"TBA",AA$2/114,0),SUMIFS('HOURS&amp;CYCLES INPUT'!$F$2:$F$9999,'HOURS&amp;CYCLES INPUT'!$C$2:$C$9999,'QUALIFIED EFH'!$C73,'HOURS&amp;CYCLES INPUT'!$D$2:$D$9999,'QUALIFIED EFH'!AA$4,'HOURS&amp;CYCLES INPUT'!$E$2:$E$9999,'QUALIFIED EFH'!AA$5))</f>
        <v>36.28</v>
      </c>
      <c r="AB73" s="476">
        <f>IF(AB$2&lt;&gt;"",IF($C73&lt;&gt;"TBA",AB$2/114,0),SUMIFS('HOURS&amp;CYCLES INPUT'!$F$2:$F$9999,'HOURS&amp;CYCLES INPUT'!$C$2:$C$9999,'QUALIFIED EFH'!$C73,'HOURS&amp;CYCLES INPUT'!$D$2:$D$9999,'QUALIFIED EFH'!AB$4,'HOURS&amp;CYCLES INPUT'!$E$2:$E$9999,'QUALIFIED EFH'!AB$5))</f>
        <v>374.93</v>
      </c>
      <c r="AC73" s="476">
        <f>IF(AC$2&lt;&gt;"",IF($C73&lt;&gt;"TBA",AC$2/114,0),SUMIFS('HOURS&amp;CYCLES INPUT'!$F$2:$F$9999,'HOURS&amp;CYCLES INPUT'!$C$2:$C$9999,'QUALIFIED EFH'!$C73,'HOURS&amp;CYCLES INPUT'!$D$2:$D$9999,'QUALIFIED EFH'!AC$4,'HOURS&amp;CYCLES INPUT'!$E$2:$E$9999,'QUALIFIED EFH'!AC$5))</f>
        <v>374.92</v>
      </c>
      <c r="AD73" s="476">
        <f>IF(AD$2&lt;&gt;"",IF($C73&lt;&gt;"TBA",AD$2/114,0),SUMIFS('HOURS&amp;CYCLES INPUT'!$F$2:$F$9999,'HOURS&amp;CYCLES INPUT'!$C$2:$C$9999,'QUALIFIED EFH'!$C73,'HOURS&amp;CYCLES INPUT'!$D$2:$D$9999,'QUALIFIED EFH'!AD$4,'HOURS&amp;CYCLES INPUT'!$E$2:$E$9999,'QUALIFIED EFH'!AD$5))</f>
        <v>371.94</v>
      </c>
      <c r="AE73" s="476">
        <f>IF(AE$2&lt;&gt;"",IF($C73&lt;&gt;"TBA",AE$2/114,0),SUMIFS('HOURS&amp;CYCLES INPUT'!$F$2:$F$9999,'HOURS&amp;CYCLES INPUT'!$C$2:$C$9999,'QUALIFIED EFH'!$C73,'HOURS&amp;CYCLES INPUT'!$D$2:$D$9999,'QUALIFIED EFH'!AE$4,'HOURS&amp;CYCLES INPUT'!$E$2:$E$9999,'QUALIFIED EFH'!AE$5))</f>
        <v>447.4</v>
      </c>
      <c r="AF73" s="476">
        <f>IF(AF$2&lt;&gt;"",IF($C73&lt;&gt;"TBA",AF$2/114,0),SUMIFS('HOURS&amp;CYCLES INPUT'!$F$2:$F$9999,'HOURS&amp;CYCLES INPUT'!$C$2:$C$9999,'QUALIFIED EFH'!$C73,'HOURS&amp;CYCLES INPUT'!$D$2:$D$9999,'QUALIFIED EFH'!AF$4,'HOURS&amp;CYCLES INPUT'!$E$2:$E$9999,'QUALIFIED EFH'!AF$5))</f>
        <v>382.73</v>
      </c>
      <c r="AG73" s="476">
        <f>IF(AG$2&lt;&gt;"",IF($C73&lt;&gt;"TBA",AG$2/114,0),SUMIFS('HOURS&amp;CYCLES INPUT'!$F$2:$F$9999,'HOURS&amp;CYCLES INPUT'!$C$2:$C$9999,'QUALIFIED EFH'!$C73,'HOURS&amp;CYCLES INPUT'!$D$2:$D$9999,'QUALIFIED EFH'!AG$4,'HOURS&amp;CYCLES INPUT'!$E$2:$E$9999,'QUALIFIED EFH'!AG$5))</f>
        <v>406.4</v>
      </c>
      <c r="AH73" s="476">
        <f>IF(AH$2&lt;&gt;"",IF($C73&lt;&gt;"TBA",AH$2/114,0),SUMIFS('HOURS&amp;CYCLES INPUT'!$F$2:$F$9999,'HOURS&amp;CYCLES INPUT'!$C$2:$C$9999,'QUALIFIED EFH'!$C73,'HOURS&amp;CYCLES INPUT'!$D$2:$D$9999,'QUALIFIED EFH'!AH$4,'HOURS&amp;CYCLES INPUT'!$E$2:$E$9999,'QUALIFIED EFH'!AH$5))</f>
        <v>405.4</v>
      </c>
      <c r="AI73" s="476">
        <f>IF(AI$2&lt;&gt;"",IF($C73&lt;&gt;"TBA",AI$2/114,0),SUMIFS('HOURS&amp;CYCLES INPUT'!$F$2:$F$9999,'HOURS&amp;CYCLES INPUT'!$C$2:$C$9999,'QUALIFIED EFH'!$C73,'HOURS&amp;CYCLES INPUT'!$D$2:$D$9999,'QUALIFIED EFH'!AI$4,'HOURS&amp;CYCLES INPUT'!$E$2:$E$9999,'QUALIFIED EFH'!AI$5))</f>
        <v>443.97</v>
      </c>
      <c r="AJ73" s="476">
        <f>IF(AJ$2&lt;&gt;"",IF($C73&lt;&gt;"TBA",AJ$2/114,0),SUMIFS('HOURS&amp;CYCLES INPUT'!$F$2:$F$9999,'HOURS&amp;CYCLES INPUT'!$C$2:$C$9999,'QUALIFIED EFH'!$C73,'HOURS&amp;CYCLES INPUT'!$D$2:$D$9999,'QUALIFIED EFH'!AJ$4,'HOURS&amp;CYCLES INPUT'!$E$2:$E$9999,'QUALIFIED EFH'!AJ$5))</f>
        <v>278.93</v>
      </c>
      <c r="AK73" s="476">
        <f>IF(AK$2&lt;&gt;"",IF($C73&lt;&gt;"TBA",AK$2/114,0),SUMIFS('HOURS&amp;CYCLES INPUT'!$F$2:$F$9999,'HOURS&amp;CYCLES INPUT'!$C$2:$C$9999,'QUALIFIED EFH'!$C73,'HOURS&amp;CYCLES INPUT'!$D$2:$D$9999,'QUALIFIED EFH'!AK$4,'HOURS&amp;CYCLES INPUT'!$E$2:$E$9999,'QUALIFIED EFH'!AK$5))</f>
        <v>393.15</v>
      </c>
      <c r="AL73" s="476">
        <f>IF(AL$2&lt;&gt;"",IF($C73&lt;&gt;"TBA",AL$2/114,0),SUMIFS('HOURS&amp;CYCLES INPUT'!$F$2:$F$9999,'HOURS&amp;CYCLES INPUT'!$C$2:$C$9999,'QUALIFIED EFH'!$C73,'HOURS&amp;CYCLES INPUT'!$D$2:$D$9999,'QUALIFIED EFH'!AL$4,'HOURS&amp;CYCLES INPUT'!$E$2:$E$9999,'QUALIFIED EFH'!AL$5))</f>
        <v>407.95</v>
      </c>
      <c r="AM73" s="476">
        <f>IF(AM$2&lt;&gt;"",IF($C73&lt;&gt;"TBA",AM$2/114,0),SUMIFS('HOURS&amp;CYCLES INPUT'!$F$2:$F$9999,'HOURS&amp;CYCLES INPUT'!$C$2:$C$9999,'QUALIFIED EFH'!$C73,'HOURS&amp;CYCLES INPUT'!$D$2:$D$9999,'QUALIFIED EFH'!AM$4,'HOURS&amp;CYCLES INPUT'!$E$2:$E$9999,'QUALIFIED EFH'!AM$5))</f>
        <v>424</v>
      </c>
      <c r="AN73" s="476">
        <f>IF(AN$2&lt;&gt;"",IF($C73&lt;&gt;"TBA",AN$2/114,0),SUMIFS('HOURS&amp;CYCLES INPUT'!$F$2:$F$9999,'HOURS&amp;CYCLES INPUT'!$C$2:$C$9999,'QUALIFIED EFH'!$C73,'HOURS&amp;CYCLES INPUT'!$D$2:$D$9999,'QUALIFIED EFH'!AN$4,'HOURS&amp;CYCLES INPUT'!$E$2:$E$9999,'QUALIFIED EFH'!AN$5))</f>
        <v>485.88</v>
      </c>
      <c r="AO73" s="476">
        <f>IF(AO$2&lt;&gt;"",IF($C73&lt;&gt;"TBA",AO$2/114,0),SUMIFS('HOURS&amp;CYCLES INPUT'!$F$2:$F$9999,'HOURS&amp;CYCLES INPUT'!$C$2:$C$9999,'QUALIFIED EFH'!$C73,'HOURS&amp;CYCLES INPUT'!$D$2:$D$9999,'QUALIFIED EFH'!AO$4,'HOURS&amp;CYCLES INPUT'!$E$2:$E$9999,'QUALIFIED EFH'!AO$5))</f>
        <v>433.39</v>
      </c>
      <c r="AP73" s="476">
        <f>IF(AP$2&lt;&gt;"",IF($C73&lt;&gt;"TBA",AP$2/114,0),SUMIFS('HOURS&amp;CYCLES INPUT'!$F$2:$F$9999,'HOURS&amp;CYCLES INPUT'!$C$2:$C$9999,'QUALIFIED EFH'!$C73,'HOURS&amp;CYCLES INPUT'!$D$2:$D$9999,'QUALIFIED EFH'!AP$4,'HOURS&amp;CYCLES INPUT'!$E$2:$E$9999,'QUALIFIED EFH'!AP$5))</f>
        <v>405.43</v>
      </c>
      <c r="AQ73" s="476">
        <f>IF(AQ$2&lt;&gt;"",IF($C73&lt;&gt;"TBA",AQ$2/114,0),SUMIFS('HOURS&amp;CYCLES INPUT'!$F$2:$F$9999,'HOURS&amp;CYCLES INPUT'!$C$2:$C$9999,'QUALIFIED EFH'!$C73,'HOURS&amp;CYCLES INPUT'!$D$2:$D$9999,'QUALIFIED EFH'!AQ$4,'HOURS&amp;CYCLES INPUT'!$E$2:$E$9999,'QUALIFIED EFH'!AQ$5))</f>
        <v>346.26</v>
      </c>
      <c r="AR73" s="476">
        <f>IF(AR$2&lt;&gt;"",IF($C73&lt;&gt;"TBA",AR$2/114,0),SUMIFS('HOURS&amp;CYCLES INPUT'!$F$2:$F$9999,'HOURS&amp;CYCLES INPUT'!$C$2:$C$9999,'QUALIFIED EFH'!$C73,'HOURS&amp;CYCLES INPUT'!$D$2:$D$9999,'QUALIFIED EFH'!AR$4,'HOURS&amp;CYCLES INPUT'!$E$2:$E$9999,'QUALIFIED EFH'!AR$5))</f>
        <v>0</v>
      </c>
      <c r="AS73" s="476">
        <f>IF(AS$2&lt;&gt;"",IF($C73&lt;&gt;"TBA",AS$2/114,0),SUMIFS('HOURS&amp;CYCLES INPUT'!$F$2:$F$9999,'HOURS&amp;CYCLES INPUT'!$C$2:$C$9999,'QUALIFIED EFH'!$C73,'HOURS&amp;CYCLES INPUT'!$D$2:$D$9999,'QUALIFIED EFH'!AS$4,'HOURS&amp;CYCLES INPUT'!$E$2:$E$9999,'QUALIFIED EFH'!AS$5))</f>
        <v>0</v>
      </c>
      <c r="AT73" s="476">
        <f>IF(AT$2&lt;&gt;"",IF($C73&lt;&gt;"TBA",AT$2/114,0),SUMIFS('HOURS&amp;CYCLES INPUT'!$F$2:$F$9999,'HOURS&amp;CYCLES INPUT'!$C$2:$C$9999,'QUALIFIED EFH'!$C73,'HOURS&amp;CYCLES INPUT'!$D$2:$D$9999,'QUALIFIED EFH'!AT$4,'HOURS&amp;CYCLES INPUT'!$E$2:$E$9999,'QUALIFIED EFH'!AT$5))</f>
        <v>0</v>
      </c>
      <c r="AU73" s="476">
        <f>IF(AU$2&lt;&gt;"",IF($C73&lt;&gt;"TBA",AU$2/114,0),SUMIFS('HOURS&amp;CYCLES INPUT'!$F$2:$F$9999,'HOURS&amp;CYCLES INPUT'!$C$2:$C$9999,'QUALIFIED EFH'!$C73,'HOURS&amp;CYCLES INPUT'!$D$2:$D$9999,'QUALIFIED EFH'!AU$4,'HOURS&amp;CYCLES INPUT'!$E$2:$E$9999,'QUALIFIED EFH'!AU$5))</f>
        <v>40.200000000000003</v>
      </c>
      <c r="AV73" s="476">
        <f>IF(AV$2&lt;&gt;"",IF($C73&lt;&gt;"TBA",AV$2/114,0),SUMIFS('HOURS&amp;CYCLES INPUT'!$F$2:$F$9999,'HOURS&amp;CYCLES INPUT'!$C$2:$C$9999,'QUALIFIED EFH'!$C73,'HOURS&amp;CYCLES INPUT'!$D$2:$D$9999,'QUALIFIED EFH'!AV$4,'HOURS&amp;CYCLES INPUT'!$E$2:$E$9999,'QUALIFIED EFH'!AV$5))</f>
        <v>101.49</v>
      </c>
      <c r="AW73" s="476">
        <f>IF(AW$2&lt;&gt;"",IF($C73&lt;&gt;"TBA",AW$2/114,0),SUMIFS('HOURS&amp;CYCLES INPUT'!$F$2:$F$9999,'HOURS&amp;CYCLES INPUT'!$C$2:$C$9999,'QUALIFIED EFH'!$C73,'HOURS&amp;CYCLES INPUT'!$D$2:$D$9999,'QUALIFIED EFH'!AW$4,'HOURS&amp;CYCLES INPUT'!$E$2:$E$9999,'QUALIFIED EFH'!AW$5))</f>
        <v>173.95</v>
      </c>
      <c r="AX73" s="476">
        <f>IF(AX$2&lt;&gt;"",IF($C73&lt;&gt;"TBA",AX$2/114,0),SUMIFS('HOURS&amp;CYCLES INPUT'!$F$2:$F$9999,'HOURS&amp;CYCLES INPUT'!$C$2:$C$9999,'QUALIFIED EFH'!$C73,'HOURS&amp;CYCLES INPUT'!$D$2:$D$9999,'QUALIFIED EFH'!AX$4,'HOURS&amp;CYCLES INPUT'!$E$2:$E$9999,'QUALIFIED EFH'!AX$5))</f>
        <v>58.78</v>
      </c>
      <c r="AY73" s="476">
        <f>IF(AY$2&lt;&gt;"",IF($C73&lt;&gt;"TBA",AY$2/114,0),SUMIFS('HOURS&amp;CYCLES INPUT'!$F$2:$F$9999,'HOURS&amp;CYCLES INPUT'!$C$2:$C$9999,'QUALIFIED EFH'!$C73,'HOURS&amp;CYCLES INPUT'!$D$2:$D$9999,'QUALIFIED EFH'!AY$4,'HOURS&amp;CYCLES INPUT'!$E$2:$E$9999,'QUALIFIED EFH'!AY$5))</f>
        <v>0</v>
      </c>
      <c r="AZ73" s="476">
        <f>IF(AZ$2&lt;&gt;"",IF($C73&lt;&gt;"TBA",AZ$2/114,0),SUMIFS('HOURS&amp;CYCLES INPUT'!$F$2:$F$9999,'HOURS&amp;CYCLES INPUT'!$C$2:$C$9999,'QUALIFIED EFH'!$C73,'HOURS&amp;CYCLES INPUT'!$D$2:$D$9999,'QUALIFIED EFH'!AZ$4,'HOURS&amp;CYCLES INPUT'!$E$2:$E$9999,'QUALIFIED EFH'!AZ$5))</f>
        <v>0</v>
      </c>
      <c r="BA73" s="476">
        <f>IF(BA$2&lt;&gt;"",IF($C73&lt;&gt;"TBA",BA$2/114,0),SUMIFS('HOURS&amp;CYCLES INPUT'!$F$2:$F$9999,'HOURS&amp;CYCLES INPUT'!$C$2:$C$9999,'QUALIFIED EFH'!$C73,'HOURS&amp;CYCLES INPUT'!$D$2:$D$9999,'QUALIFIED EFH'!BA$4,'HOURS&amp;CYCLES INPUT'!$E$2:$E$9999,'QUALIFIED EFH'!BA$5))</f>
        <v>0</v>
      </c>
      <c r="BB73" s="476">
        <f>IF(BB$2&lt;&gt;"",IF($C73&lt;&gt;"TBA",BB$2/114,0),SUMIFS('HOURS&amp;CYCLES INPUT'!$F$2:$F$9999,'HOURS&amp;CYCLES INPUT'!$C$2:$C$9999,'QUALIFIED EFH'!$C73,'HOURS&amp;CYCLES INPUT'!$D$2:$D$9999,'QUALIFIED EFH'!BB$4,'HOURS&amp;CYCLES INPUT'!$E$2:$E$9999,'QUALIFIED EFH'!BB$5))</f>
        <v>0</v>
      </c>
      <c r="BC73" s="476">
        <f>IF(BC$2&lt;&gt;"",IF($C73&lt;&gt;"TBA",BC$2/114,0),SUMIFS('HOURS&amp;CYCLES INPUT'!$F$2:$F$9999,'HOURS&amp;CYCLES INPUT'!$C$2:$C$9999,'QUALIFIED EFH'!$C73,'HOURS&amp;CYCLES INPUT'!$D$2:$D$9999,'QUALIFIED EFH'!BC$4,'HOURS&amp;CYCLES INPUT'!$E$2:$E$9999,'QUALIFIED EFH'!BC$5))</f>
        <v>0</v>
      </c>
      <c r="BD73" s="476">
        <f>IF(BD$2&lt;&gt;"",IF($C73&lt;&gt;"TBA",BD$2/114,0),SUMIFS('HOURS&amp;CYCLES INPUT'!$F$2:$F$9999,'HOURS&amp;CYCLES INPUT'!$C$2:$C$9999,'QUALIFIED EFH'!$C73,'HOURS&amp;CYCLES INPUT'!$D$2:$D$9999,'QUALIFIED EFH'!BD$4,'HOURS&amp;CYCLES INPUT'!$E$2:$E$9999,'QUALIFIED EFH'!BD$5))</f>
        <v>15.47</v>
      </c>
      <c r="BE73" s="476">
        <f>IF(BE$2&lt;&gt;"",IF($C73&lt;&gt;"TBA",BE$2/114,0),SUMIFS('HOURS&amp;CYCLES INPUT'!$F$2:$F$9999,'HOURS&amp;CYCLES INPUT'!$C$2:$C$9999,'QUALIFIED EFH'!$C73,'HOURS&amp;CYCLES INPUT'!$D$2:$D$9999,'QUALIFIED EFH'!BE$4,'HOURS&amp;CYCLES INPUT'!$E$2:$E$9999,'QUALIFIED EFH'!BE$5))</f>
        <v>131.44999999999999</v>
      </c>
      <c r="BF73" s="476">
        <f>IF(BF$2&lt;&gt;"",IF($C73&lt;&gt;"TBA",BF$2/114,0),SUMIFS('HOURS&amp;CYCLES INPUT'!$F$2:$F$9999,'HOURS&amp;CYCLES INPUT'!$C$2:$C$9999,'QUALIFIED EFH'!$C73,'HOURS&amp;CYCLES INPUT'!$D$2:$D$9999,'QUALIFIED EFH'!BF$4,'HOURS&amp;CYCLES INPUT'!$E$2:$E$9999,'QUALIFIED EFH'!BF$5))</f>
        <v>127.2</v>
      </c>
      <c r="BG73" s="476">
        <f>IF(BG$2&lt;&gt;"",IF($C73&lt;&gt;"TBA",BG$2/114,0),SUMIFS('HOURS&amp;CYCLES INPUT'!$F$2:$F$9999,'HOURS&amp;CYCLES INPUT'!$C$2:$C$9999,'QUALIFIED EFH'!$C73,'HOURS&amp;CYCLES INPUT'!$D$2:$D$9999,'QUALIFIED EFH'!BG$4,'HOURS&amp;CYCLES INPUT'!$E$2:$E$9999,'QUALIFIED EFH'!BG$5))</f>
        <v>220.78</v>
      </c>
      <c r="BH73" s="476">
        <f>IF(BH$2&lt;&gt;"",IF($C73&lt;&gt;"TBA",BH$2/114,0),SUMIFS('HOURS&amp;CYCLES INPUT'!$F$2:$F$9999,'HOURS&amp;CYCLES INPUT'!$C$2:$C$9999,'QUALIFIED EFH'!$C73,'HOURS&amp;CYCLES INPUT'!$D$2:$D$9999,'QUALIFIED EFH'!BH$4,'HOURS&amp;CYCLES INPUT'!$E$2:$E$9999,'QUALIFIED EFH'!BH$5))</f>
        <v>302.10000000000002</v>
      </c>
      <c r="BI73" s="476">
        <f>IF(BI$2&lt;&gt;"",IF($C73&lt;&gt;"TBA",BI$2/114,0),SUMIFS('HOURS&amp;CYCLES INPUT'!$F$2:$F$9999,'HOURS&amp;CYCLES INPUT'!$C$2:$C$9999,'QUALIFIED EFH'!$C73,'HOURS&amp;CYCLES INPUT'!$D$2:$D$9999,'QUALIFIED EFH'!BI$4,'HOURS&amp;CYCLES INPUT'!$E$2:$E$9999,'QUALIFIED EFH'!BI$5))</f>
        <v>291.18</v>
      </c>
      <c r="BJ73" s="476">
        <f>IF(BJ$2&lt;&gt;"",IF($C73&lt;&gt;"TBA",BJ$2/114,0),SUMIFS('HOURS&amp;CYCLES INPUT'!$F$2:$F$9999,'HOURS&amp;CYCLES INPUT'!$C$2:$C$9999,'QUALIFIED EFH'!$C73,'HOURS&amp;CYCLES INPUT'!$D$2:$D$9999,'QUALIFIED EFH'!BJ$4,'HOURS&amp;CYCLES INPUT'!$E$2:$E$9999,'QUALIFIED EFH'!BJ$5))</f>
        <v>309.27</v>
      </c>
      <c r="BK73" s="476">
        <f>IF(BK$2&lt;&gt;"",IF($C73&lt;&gt;"TBA",BK$2/114,0),SUMIFS('HOURS&amp;CYCLES INPUT'!$F$2:$F$9999,'HOURS&amp;CYCLES INPUT'!$C$2:$C$9999,'QUALIFIED EFH'!$C73,'HOURS&amp;CYCLES INPUT'!$D$2:$D$9999,'QUALIFIED EFH'!BK$4,'HOURS&amp;CYCLES INPUT'!$E$2:$E$9999,'QUALIFIED EFH'!BK$5))</f>
        <v>367.2</v>
      </c>
      <c r="BL73" s="476">
        <f>IF(BL$2&lt;&gt;"",IF($C73&lt;&gt;"TBA",BL$2/114,0),SUMIFS('HOURS&amp;CYCLES INPUT'!$F$2:$F$9999,'HOURS&amp;CYCLES INPUT'!$C$2:$C$9999,'QUALIFIED EFH'!$C73,'HOURS&amp;CYCLES INPUT'!$D$2:$D$9999,'QUALIFIED EFH'!BL$4,'HOURS&amp;CYCLES INPUT'!$E$2:$E$9999,'QUALIFIED EFH'!BL$5))</f>
        <v>164.48</v>
      </c>
      <c r="BM73" s="476">
        <f>IF(BM$2&lt;&gt;"",IF($C73&lt;&gt;"TBA",BM$2/114,0),SUMIFS('HOURS&amp;CYCLES INPUT'!$F$2:$F$9999,'HOURS&amp;CYCLES INPUT'!$C$2:$C$9999,'QUALIFIED EFH'!$C73,'HOURS&amp;CYCLES INPUT'!$D$2:$D$9999,'QUALIFIED EFH'!BM$4,'HOURS&amp;CYCLES INPUT'!$E$2:$E$9999,'QUALIFIED EFH'!BM$5))</f>
        <v>322.79000000000002</v>
      </c>
      <c r="BN73" s="476">
        <f>IF(BN$2&lt;&gt;"",IF($C73&lt;&gt;"TBA",BN$2/114,0),SUMIFS('HOURS&amp;CYCLES INPUT'!$F$2:$F$9999,'HOURS&amp;CYCLES INPUT'!$C$2:$C$9999,'QUALIFIED EFH'!$C73,'HOURS&amp;CYCLES INPUT'!$D$2:$D$9999,'QUALIFIED EFH'!BN$4,'HOURS&amp;CYCLES INPUT'!$E$2:$E$9999,'QUALIFIED EFH'!BN$5))</f>
        <v>327.75</v>
      </c>
      <c r="BO73" s="476">
        <f>IF(BO$2&lt;&gt;"",IF($C73&lt;&gt;"TBA",BO$2/114,0),SUMIFS('HOURS&amp;CYCLES INPUT'!$F$2:$F$9999,'HOURS&amp;CYCLES INPUT'!$C$2:$C$9999,'QUALIFIED EFH'!$C73,'HOURS&amp;CYCLES INPUT'!$D$2:$D$9999,'QUALIFIED EFH'!BO$4,'HOURS&amp;CYCLES INPUT'!$E$2:$E$9999,'QUALIFIED EFH'!BO$5))</f>
        <v>380.11</v>
      </c>
      <c r="BP73" s="476">
        <f>IF(BP$2&lt;&gt;"",IF($C73&lt;&gt;"TBA",BP$2/114,0),SUMIFS('HOURS&amp;CYCLES INPUT'!$F$2:$F$9999,'HOURS&amp;CYCLES INPUT'!$C$2:$C$9999,'QUALIFIED EFH'!$C73,'HOURS&amp;CYCLES INPUT'!$D$2:$D$9999,'QUALIFIED EFH'!BP$4,'HOURS&amp;CYCLES INPUT'!$E$2:$E$9999,'QUALIFIED EFH'!BP$5))</f>
        <v>352.99</v>
      </c>
      <c r="BQ73" s="476">
        <f>IF(BQ$2&lt;&gt;"",IF($C73&lt;&gt;"TBA",BQ$2/114,0),SUMIFS('HOURS&amp;CYCLES INPUT'!$F$2:$F$9999,'HOURS&amp;CYCLES INPUT'!$C$2:$C$9999,'QUALIFIED EFH'!$C73,'HOURS&amp;CYCLES INPUT'!$D$2:$D$9999,'QUALIFIED EFH'!BQ$4,'HOURS&amp;CYCLES INPUT'!$E$2:$E$9999,'QUALIFIED EFH'!BQ$5))</f>
        <v>354.4</v>
      </c>
      <c r="BR73" s="476">
        <f>IF(BR$2&lt;&gt;"",IF($C73&lt;&gt;"TBA",BR$2/114,0),SUMIFS('HOURS&amp;CYCLES INPUT'!$F$2:$F$9999,'HOURS&amp;CYCLES INPUT'!$C$2:$C$9999,'QUALIFIED EFH'!$C73,'HOURS&amp;CYCLES INPUT'!$D$2:$D$9999,'QUALIFIED EFH'!BR$4,'HOURS&amp;CYCLES INPUT'!$E$2:$E$9999,'QUALIFIED EFH'!BR$5))</f>
        <v>379.28</v>
      </c>
      <c r="BS73" s="476">
        <f>IF(BS$2&lt;&gt;"",IF($C73&lt;&gt;"TBA",BS$2/114,0),SUMIFS('HOURS&amp;CYCLES INPUT'!$F$2:$F$9999,'HOURS&amp;CYCLES INPUT'!$C$2:$C$9999,'QUALIFIED EFH'!$C73,'HOURS&amp;CYCLES INPUT'!$D$2:$D$9999,'QUALIFIED EFH'!BS$4,'HOURS&amp;CYCLES INPUT'!$E$2:$E$9999,'QUALIFIED EFH'!BS$5))</f>
        <v>377.77</v>
      </c>
      <c r="BT73" s="476">
        <f>IF(BT$2&lt;&gt;"",IF($C73&lt;&gt;"TBA",BT$2/114,0),SUMIFS('HOURS&amp;CYCLES INPUT'!$F$2:$F$9999,'HOURS&amp;CYCLES INPUT'!$C$2:$C$9999,'QUALIFIED EFH'!$C73,'HOURS&amp;CYCLES INPUT'!$D$2:$D$9999,'QUALIFIED EFH'!BT$4,'HOURS&amp;CYCLES INPUT'!$E$2:$E$9999,'QUALIFIED EFH'!BT$5))</f>
        <v>442.75</v>
      </c>
      <c r="BU73" s="476">
        <f>IF(BU$2&lt;&gt;"",IF($C73&lt;&gt;"TBA",BU$2/114,0),SUMIFS('HOURS&amp;CYCLES INPUT'!$F$2:$F$9999,'HOURS&amp;CYCLES INPUT'!$C$2:$C$9999,'QUALIFIED EFH'!$C73,'HOURS&amp;CYCLES INPUT'!$D$2:$D$9999,'QUALIFIED EFH'!BU$4,'HOURS&amp;CYCLES INPUT'!$E$2:$E$9999,'QUALIFIED EFH'!BU$5))</f>
        <v>276.67</v>
      </c>
      <c r="BV73" s="476">
        <f>IF(BV$2&lt;&gt;"",IF($C73&lt;&gt;"TBA",BV$2/114,0),SUMIFS('HOURS&amp;CYCLES INPUT'!$F$2:$F$9999,'HOURS&amp;CYCLES INPUT'!$C$2:$C$9999,'QUALIFIED EFH'!$C73,'HOURS&amp;CYCLES INPUT'!$D$2:$D$9999,'QUALIFIED EFH'!BV$4,'HOURS&amp;CYCLES INPUT'!$E$2:$E$9999,'QUALIFIED EFH'!BV$5))</f>
        <v>170.81</v>
      </c>
      <c r="BW73" s="476">
        <f>IF(BW$2&lt;&gt;"",IF($C73&lt;&gt;"TBA",BW$2/114,0),SUMIFS('HOURS&amp;CYCLES INPUT'!$F$2:$F$9999,'HOURS&amp;CYCLES INPUT'!$C$2:$C$9999,'QUALIFIED EFH'!$C73,'HOURS&amp;CYCLES INPUT'!$D$2:$D$9999,'QUALIFIED EFH'!BW$4,'HOURS&amp;CYCLES INPUT'!$E$2:$E$9999,'QUALIFIED EFH'!BW$5))</f>
        <v>0</v>
      </c>
      <c r="BX73" s="476">
        <f>IF(BX$2&lt;&gt;"",IF($C73&lt;&gt;"TBA",BX$2/114,0),SUMIFS('HOURS&amp;CYCLES INPUT'!$F$2:$F$9999,'HOURS&amp;CYCLES INPUT'!$C$2:$C$9999,'QUALIFIED EFH'!$C73,'HOURS&amp;CYCLES INPUT'!$D$2:$D$9999,'QUALIFIED EFH'!BX$4,'HOURS&amp;CYCLES INPUT'!$E$2:$E$9999,'QUALIFIED EFH'!BX$5))</f>
        <v>0</v>
      </c>
      <c r="BY73" s="476">
        <f>IF(BY$2&lt;&gt;"",IF($C73&lt;&gt;"TBA",BY$2/114,0),SUMIFS('HOURS&amp;CYCLES INPUT'!$F$2:$F$9999,'HOURS&amp;CYCLES INPUT'!$C$2:$C$9999,'QUALIFIED EFH'!$C73,'HOURS&amp;CYCLES INPUT'!$D$2:$D$9999,'QUALIFIED EFH'!BY$4,'HOURS&amp;CYCLES INPUT'!$E$2:$E$9999,'QUALIFIED EFH'!BY$5))</f>
        <v>0</v>
      </c>
      <c r="BZ73" s="476">
        <f>IF(BZ$2&lt;&gt;"",IF($C73&lt;&gt;"TBA",BZ$2/114,0),SUMIFS('HOURS&amp;CYCLES INPUT'!$F$2:$F$9999,'HOURS&amp;CYCLES INPUT'!$C$2:$C$9999,'QUALIFIED EFH'!$C73,'HOURS&amp;CYCLES INPUT'!$D$2:$D$9999,'QUALIFIED EFH'!BZ$4,'HOURS&amp;CYCLES INPUT'!$E$2:$E$9999,'QUALIFIED EFH'!BZ$5))</f>
        <v>0</v>
      </c>
      <c r="CA73" s="476">
        <f>IF(CA$2&lt;&gt;"",IF($C73&lt;&gt;"TBA",CA$2/114,0),SUMIFS('HOURS&amp;CYCLES INPUT'!$F$2:$F$9999,'HOURS&amp;CYCLES INPUT'!$C$2:$C$9999,'QUALIFIED EFH'!$C73,'HOURS&amp;CYCLES INPUT'!$D$2:$D$9999,'QUALIFIED EFH'!CA$4,'HOURS&amp;CYCLES INPUT'!$E$2:$E$9999,'QUALIFIED EFH'!CA$5))</f>
        <v>0</v>
      </c>
      <c r="CB73" s="476">
        <f>IF(CB$2&lt;&gt;"",IF($C73&lt;&gt;"TBA",CB$2/114,0),SUMIFS('HOURS&amp;CYCLES INPUT'!$F$2:$F$9999,'HOURS&amp;CYCLES INPUT'!$C$2:$C$9999,'QUALIFIED EFH'!$C73,'HOURS&amp;CYCLES INPUT'!$D$2:$D$9999,'QUALIFIED EFH'!CB$4,'HOURS&amp;CYCLES INPUT'!$E$2:$E$9999,'QUALIFIED EFH'!CB$5))</f>
        <v>0</v>
      </c>
      <c r="CC73" s="476">
        <f>IF(CC$2&lt;&gt;"",IF($C73&lt;&gt;"TBA",CC$2/114,0),SUMIFS('HOURS&amp;CYCLES INPUT'!$F$2:$F$9999,'HOURS&amp;CYCLES INPUT'!$C$2:$C$9999,'QUALIFIED EFH'!$C73,'HOURS&amp;CYCLES INPUT'!$D$2:$D$9999,'QUALIFIED EFH'!CC$4,'HOURS&amp;CYCLES INPUT'!$E$2:$E$9999,'QUALIFIED EFH'!CC$5))</f>
        <v>0</v>
      </c>
      <c r="CD73" s="476">
        <f>IF(CD$2&lt;&gt;"",IF($C73&lt;&gt;"TBA",CD$2/114,0),SUMIFS('HOURS&amp;CYCLES INPUT'!$F$2:$F$9999,'HOURS&amp;CYCLES INPUT'!$C$2:$C$9999,'QUALIFIED EFH'!$C73,'HOURS&amp;CYCLES INPUT'!$D$2:$D$9999,'QUALIFIED EFH'!CD$4,'HOURS&amp;CYCLES INPUT'!$E$2:$E$9999,'QUALIFIED EFH'!CD$5))</f>
        <v>0</v>
      </c>
      <c r="CE73" s="476">
        <f>IF(CE$2&lt;&gt;"",IF($C73&lt;&gt;"TBA",CE$2/114,0),SUMIFS('HOURS&amp;CYCLES INPUT'!$F$2:$F$9999,'HOURS&amp;CYCLES INPUT'!$C$2:$C$9999,'QUALIFIED EFH'!$C73,'HOURS&amp;CYCLES INPUT'!$D$2:$D$9999,'QUALIFIED EFH'!CE$4,'HOURS&amp;CYCLES INPUT'!$E$2:$E$9999,'QUALIFIED EFH'!CE$5))</f>
        <v>0</v>
      </c>
      <c r="CF73" s="476">
        <f>IF(CF$2&lt;&gt;"",IF($C73&lt;&gt;"TBA",CF$2/114,0),SUMIFS('HOURS&amp;CYCLES INPUT'!$F$2:$F$9999,'HOURS&amp;CYCLES INPUT'!$C$2:$C$9999,'QUALIFIED EFH'!$C73,'HOURS&amp;CYCLES INPUT'!$D$2:$D$9999,'QUALIFIED EFH'!CF$4,'HOURS&amp;CYCLES INPUT'!$E$2:$E$9999,'QUALIFIED EFH'!CF$5))</f>
        <v>0</v>
      </c>
      <c r="CG73" s="476">
        <f>IF(CG$2&lt;&gt;"",IF($C73&lt;&gt;"TBA",CG$2/114,0),SUMIFS('HOURS&amp;CYCLES INPUT'!$F$2:$F$9999,'HOURS&amp;CYCLES INPUT'!$C$2:$C$9999,'QUALIFIED EFH'!$C73,'HOURS&amp;CYCLES INPUT'!$D$2:$D$9999,'QUALIFIED EFH'!CG$4,'HOURS&amp;CYCLES INPUT'!$E$2:$E$9999,'QUALIFIED EFH'!CG$5))</f>
        <v>0</v>
      </c>
      <c r="CH73" s="476">
        <f>IF(CH$2&lt;&gt;"",IF($C73&lt;&gt;"TBA",CH$2/114,0),SUMIFS('HOURS&amp;CYCLES INPUT'!$F$2:$F$9999,'HOURS&amp;CYCLES INPUT'!$C$2:$C$9999,'QUALIFIED EFH'!$C73,'HOURS&amp;CYCLES INPUT'!$D$2:$D$9999,'QUALIFIED EFH'!CH$4,'HOURS&amp;CYCLES INPUT'!$E$2:$E$9999,'QUALIFIED EFH'!CH$5))</f>
        <v>98.46</v>
      </c>
      <c r="CI73" s="476">
        <f>IF(CI$2&lt;&gt;"",IF($C73&lt;&gt;"TBA",CI$2/114,0),SUMIFS('HOURS&amp;CYCLES INPUT'!$F$2:$F$9999,'HOURS&amp;CYCLES INPUT'!$C$2:$C$9999,'QUALIFIED EFH'!$C73,'HOURS&amp;CYCLES INPUT'!$D$2:$D$9999,'QUALIFIED EFH'!CI$4,'HOURS&amp;CYCLES INPUT'!$E$2:$E$9999,'QUALIFIED EFH'!CI$5))</f>
        <v>368.28</v>
      </c>
      <c r="CJ73" s="476">
        <f>IF(CJ$2&lt;&gt;"",IF($C73&lt;&gt;"TBA",CJ$2/114,0),SUMIFS('HOURS&amp;CYCLES INPUT'!$F$2:$F$9999,'HOURS&amp;CYCLES INPUT'!$C$2:$C$9999,'QUALIFIED EFH'!$C73,'HOURS&amp;CYCLES INPUT'!$D$2:$D$9999,'QUALIFIED EFH'!CJ$4,'HOURS&amp;CYCLES INPUT'!$E$2:$E$9999,'QUALIFIED EFH'!CJ$5))</f>
        <v>355.22</v>
      </c>
      <c r="CK73" s="476">
        <f>IF(CK$2&lt;&gt;"",IF($C73&lt;&gt;"TBA",CK$2/114,0),SUMIFS('HOURS&amp;CYCLES INPUT'!$F$2:$F$9999,'HOURS&amp;CYCLES INPUT'!$C$2:$C$9999,'QUALIFIED EFH'!$C73,'HOURS&amp;CYCLES INPUT'!$D$2:$D$9999,'QUALIFIED EFH'!CK$4,'HOURS&amp;CYCLES INPUT'!$E$2:$E$9999,'QUALIFIED EFH'!CK$5))</f>
        <v>299.81</v>
      </c>
      <c r="CL73" s="476">
        <f>IF(CL$2&lt;&gt;"",IF($C73&lt;&gt;"TBA",CL$2/114,0),SUMIFS('HOURS&amp;CYCLES INPUT'!$F$2:$F$9999,'HOURS&amp;CYCLES INPUT'!$C$2:$C$9999,'QUALIFIED EFH'!$C73,'HOURS&amp;CYCLES INPUT'!$D$2:$D$9999,'QUALIFIED EFH'!CL$4,'HOURS&amp;CYCLES INPUT'!$E$2:$E$9999,'QUALIFIED EFH'!CL$5))</f>
        <v>194.72</v>
      </c>
      <c r="CM73" s="476">
        <f>IF(CM$2&lt;&gt;"",IF($C73&lt;&gt;"TBA",CM$2/114,0),SUMIFS('HOURS&amp;CYCLES INPUT'!$F$2:$F$9999,'HOURS&amp;CYCLES INPUT'!$C$2:$C$9999,'QUALIFIED EFH'!$C73,'HOURS&amp;CYCLES INPUT'!$D$2:$D$9999,'QUALIFIED EFH'!CM$4,'HOURS&amp;CYCLES INPUT'!$E$2:$E$9999,'QUALIFIED EFH'!CM$5))</f>
        <v>0</v>
      </c>
      <c r="CN73" s="476">
        <f>IF(CN$2&lt;&gt;"",IF($C73&lt;&gt;"TBA",CN$2/114,0),SUMIFS('HOURS&amp;CYCLES INPUT'!$F$2:$F$9999,'HOURS&amp;CYCLES INPUT'!$C$2:$C$9999,'QUALIFIED EFH'!$C73,'HOURS&amp;CYCLES INPUT'!$D$2:$D$9999,'QUALIFIED EFH'!CN$4,'HOURS&amp;CYCLES INPUT'!$E$2:$E$9999,'QUALIFIED EFH'!CN$5))</f>
        <v>168.54</v>
      </c>
      <c r="CO73" s="476">
        <f>IF(CO$2&lt;&gt;"",IF($C73&lt;&gt;"TBA",CO$2/114,0),SUMIFS('HOURS&amp;CYCLES INPUT'!$F$2:$F$9999,'HOURS&amp;CYCLES INPUT'!$C$2:$C$9999,'QUALIFIED EFH'!$C73,'HOURS&amp;CYCLES INPUT'!$D$2:$D$9999,'QUALIFIED EFH'!CO$4,'HOURS&amp;CYCLES INPUT'!$E$2:$E$9999,'QUALIFIED EFH'!CO$5))</f>
        <v>176.11</v>
      </c>
      <c r="CP73" s="476">
        <f>IF(CP$2&lt;&gt;"",IF($C73&lt;&gt;"TBA",CP$2/114,0),SUMIFS('HOURS&amp;CYCLES INPUT'!$F$2:$F$9999,'HOURS&amp;CYCLES INPUT'!$C$2:$C$9999,'QUALIFIED EFH'!$C73,'HOURS&amp;CYCLES INPUT'!$D$2:$D$9999,'QUALIFIED EFH'!CP$4,'HOURS&amp;CYCLES INPUT'!$E$2:$E$9999,'QUALIFIED EFH'!CP$5))</f>
        <v>0</v>
      </c>
      <c r="CQ73" s="476">
        <f>IF(CQ$2&lt;&gt;"",IF($C73&lt;&gt;"TBA",CQ$2/114,0),SUMIFS('HOURS&amp;CYCLES INPUT'!$F$2:$F$9999,'HOURS&amp;CYCLES INPUT'!$C$2:$C$9999,'QUALIFIED EFH'!$C73,'HOURS&amp;CYCLES INPUT'!$D$2:$D$9999,'QUALIFIED EFH'!CQ$4,'HOURS&amp;CYCLES INPUT'!$E$2:$E$9999,'QUALIFIED EFH'!CQ$5))</f>
        <v>0</v>
      </c>
      <c r="CR73" s="476">
        <f>IF(CR$2&lt;&gt;"",IF($C73&lt;&gt;"TBA",CR$2/114,0),SUMIFS('HOURS&amp;CYCLES INPUT'!$F$2:$F$9999,'HOURS&amp;CYCLES INPUT'!$C$2:$C$9999,'QUALIFIED EFH'!$C73,'HOURS&amp;CYCLES INPUT'!$D$2:$D$9999,'QUALIFIED EFH'!CR$4,'HOURS&amp;CYCLES INPUT'!$E$2:$E$9999,'QUALIFIED EFH'!CR$5))</f>
        <v>0</v>
      </c>
      <c r="CS73" s="476">
        <f>IF(CS$2&lt;&gt;"",IF($C73&lt;&gt;"TBA",CS$2/114,0),SUMIFS('HOURS&amp;CYCLES INPUT'!$F$2:$F$9999,'HOURS&amp;CYCLES INPUT'!$C$2:$C$9999,'QUALIFIED EFH'!$C73,'HOURS&amp;CYCLES INPUT'!$D$2:$D$9999,'QUALIFIED EFH'!CS$4,'HOURS&amp;CYCLES INPUT'!$E$2:$E$9999,'QUALIFIED EFH'!CS$5))</f>
        <v>295.05</v>
      </c>
      <c r="CT73" s="476">
        <f>IF(CT$2&lt;&gt;"",IF($C73&lt;&gt;"TBA",CT$2/114,0),SUMIFS('HOURS&amp;CYCLES INPUT'!$F$2:$F$9999,'HOURS&amp;CYCLES INPUT'!$C$2:$C$9999,'QUALIFIED EFH'!$C73,'HOURS&amp;CYCLES INPUT'!$D$2:$D$9999,'QUALIFIED EFH'!CT$4,'HOURS&amp;CYCLES INPUT'!$E$2:$E$9999,'QUALIFIED EFH'!CT$5))</f>
        <v>406.88</v>
      </c>
      <c r="CU73" s="476">
        <f>IF(CU$2&lt;&gt;"",IF($C73&lt;&gt;"TBA",CU$2/114,0),SUMIFS('HOURS&amp;CYCLES INPUT'!$F$2:$F$9999,'HOURS&amp;CYCLES INPUT'!$C$2:$C$9999,'QUALIFIED EFH'!$C73,'HOURS&amp;CYCLES INPUT'!$D$2:$D$9999,'QUALIFIED EFH'!CU$4,'HOURS&amp;CYCLES INPUT'!$E$2:$E$9999,'QUALIFIED EFH'!CU$5))</f>
        <v>348.92</v>
      </c>
      <c r="CV73" s="476">
        <f>IF(CV$2&lt;&gt;"",IF($C73&lt;&gt;"TBA",CV$2/114,0),SUMIFS('HOURS&amp;CYCLES INPUT'!$F$2:$F$9999,'HOURS&amp;CYCLES INPUT'!$C$2:$C$9999,'QUALIFIED EFH'!$C73,'HOURS&amp;CYCLES INPUT'!$D$2:$D$9999,'QUALIFIED EFH'!CV$4,'HOURS&amp;CYCLES INPUT'!$E$2:$E$9999,'QUALIFIED EFH'!CV$5))</f>
        <v>398.73</v>
      </c>
      <c r="CW73" s="476">
        <f>IF(CW$2&lt;&gt;"",IF($C73&lt;&gt;"TBA",CW$2/114,0),SUMIFS('HOURS&amp;CYCLES INPUT'!$F$2:$F$9999,'HOURS&amp;CYCLES INPUT'!$C$2:$C$9999,'QUALIFIED EFH'!$C73,'HOURS&amp;CYCLES INPUT'!$D$2:$D$9999,'QUALIFIED EFH'!CW$4,'HOURS&amp;CYCLES INPUT'!$E$2:$E$9999,'QUALIFIED EFH'!CW$5))</f>
        <v>338.12</v>
      </c>
      <c r="CX73" s="476">
        <f>IF(CX$2&lt;&gt;"",IF($C73&lt;&gt;"TBA",CX$2/114,0),SUMIFS('HOURS&amp;CYCLES INPUT'!$F$2:$F$9999,'HOURS&amp;CYCLES INPUT'!$C$2:$C$9999,'QUALIFIED EFH'!$C73,'HOURS&amp;CYCLES INPUT'!$D$2:$D$9999,'QUALIFIED EFH'!CX$4,'HOURS&amp;CYCLES INPUT'!$E$2:$E$9999,'QUALIFIED EFH'!CX$5))</f>
        <v>378.43</v>
      </c>
      <c r="CY73" s="476">
        <f>IF(CY$2&lt;&gt;"",IF($C73&lt;&gt;"TBA",CY$2/114,0),SUMIFS('HOURS&amp;CYCLES INPUT'!$F$2:$F$9999,'HOURS&amp;CYCLES INPUT'!$C$2:$C$9999,'QUALIFIED EFH'!$C73,'HOURS&amp;CYCLES INPUT'!$D$2:$D$9999,'QUALIFIED EFH'!CY$4,'HOURS&amp;CYCLES INPUT'!$E$2:$E$9999,'QUALIFIED EFH'!CY$5))</f>
        <v>354.39</v>
      </c>
      <c r="CZ73" s="476">
        <f>IF(CZ$2&lt;&gt;"",IF($C73&lt;&gt;"TBA",CZ$2/114,0),SUMIFS('HOURS&amp;CYCLES INPUT'!$F$2:$F$9999,'HOURS&amp;CYCLES INPUT'!$C$2:$C$9999,'QUALIFIED EFH'!$C73,'HOURS&amp;CYCLES INPUT'!$D$2:$D$9999,'QUALIFIED EFH'!CZ$4,'HOURS&amp;CYCLES INPUT'!$E$2:$E$9999,'QUALIFIED EFH'!CZ$5))</f>
        <v>361.93</v>
      </c>
      <c r="DA73" s="476">
        <f>IF(DA$2&lt;&gt;"",IF($C73&lt;&gt;"TBA",DA$2/114,0),SUMIFS('HOURS&amp;CYCLES INPUT'!$F$2:$F$9999,'HOURS&amp;CYCLES INPUT'!$C$2:$C$9999,'QUALIFIED EFH'!$C73,'HOURS&amp;CYCLES INPUT'!$D$2:$D$9999,'QUALIFIED EFH'!DA$4,'HOURS&amp;CYCLES INPUT'!$E$2:$E$9999,'QUALIFIED EFH'!DA$5))</f>
        <v>398.39</v>
      </c>
      <c r="DB73" s="476">
        <f>IF(DB$2&lt;&gt;"",IF($C73&lt;&gt;"TBA",DB$2/114,0),SUMIFS('HOURS&amp;CYCLES INPUT'!$F$2:$F$9999,'HOURS&amp;CYCLES INPUT'!$C$2:$C$9999,'QUALIFIED EFH'!$C73,'HOURS&amp;CYCLES INPUT'!$D$2:$D$9999,'QUALIFIED EFH'!DB$4,'HOURS&amp;CYCLES INPUT'!$E$2:$E$9999,'QUALIFIED EFH'!DB$5))</f>
        <v>364.18</v>
      </c>
      <c r="DC73" s="476">
        <f>IF(DC$2&lt;&gt;"",IF($C73&lt;&gt;"TBA",DC$2/114,0),SUMIFS('HOURS&amp;CYCLES INPUT'!$F$2:$F$9999,'HOURS&amp;CYCLES INPUT'!$C$2:$C$9999,'QUALIFIED EFH'!$C73,'HOURS&amp;CYCLES INPUT'!$D$2:$D$9999,'QUALIFIED EFH'!DC$4,'HOURS&amp;CYCLES INPUT'!$E$2:$E$9999,'QUALIFIED EFH'!DC$5))</f>
        <v>398.66</v>
      </c>
      <c r="DD73" s="476">
        <f>IF(DD$2&lt;&gt;"",IF($C73&lt;&gt;"TBA",DD$2/114,0),SUMIFS('HOURS&amp;CYCLES INPUT'!$F$2:$F$9999,'HOURS&amp;CYCLES INPUT'!$C$2:$C$9999,'QUALIFIED EFH'!$C73,'HOURS&amp;CYCLES INPUT'!$D$2:$D$9999,'QUALIFIED EFH'!DD$4,'HOURS&amp;CYCLES INPUT'!$E$2:$E$9999,'QUALIFIED EFH'!DD$5))</f>
        <v>410.7</v>
      </c>
      <c r="DE73" s="476">
        <f>IF(DE$2&lt;&gt;"",IF($C73&lt;&gt;"TBA",DE$2/114,0),SUMIFS('HOURS&amp;CYCLES INPUT'!$F$2:$F$9999,'HOURS&amp;CYCLES INPUT'!$C$2:$C$9999,'QUALIFIED EFH'!$C73,'HOURS&amp;CYCLES INPUT'!$D$2:$D$9999,'QUALIFIED EFH'!DE$4,'HOURS&amp;CYCLES INPUT'!$E$2:$E$9999,'QUALIFIED EFH'!DE$5))</f>
        <v>316.83999999999997</v>
      </c>
      <c r="DF73" s="476">
        <f>IF(DF$2&lt;&gt;"",IF($C73&lt;&gt;"TBA",DF$2/114,0),SUMIFS('HOURS&amp;CYCLES INPUT'!$F$2:$F$9999,'HOURS&amp;CYCLES INPUT'!$C$2:$C$9999,'QUALIFIED EFH'!$C73,'HOURS&amp;CYCLES INPUT'!$D$2:$D$9999,'QUALIFIED EFH'!DF$4,'HOURS&amp;CYCLES INPUT'!$E$2:$E$9999,'QUALIFIED EFH'!DF$5))</f>
        <v>363.63</v>
      </c>
      <c r="DG73" s="476">
        <f>IF(DG$2&lt;&gt;"",IF($C73&lt;&gt;"TBA",DG$2/114,0),SUMIFS('HOURS&amp;CYCLES INPUT'!$F$2:$F$9999,'HOURS&amp;CYCLES INPUT'!$C$2:$C$9999,'QUALIFIED EFH'!$C73,'HOURS&amp;CYCLES INPUT'!$D$2:$D$9999,'QUALIFIED EFH'!DG$4,'HOURS&amp;CYCLES INPUT'!$E$2:$E$9999,'QUALIFIED EFH'!DG$5))</f>
        <v>320.8</v>
      </c>
      <c r="DH73" s="476">
        <f>IF(DH$2&lt;&gt;"",IF($C73&lt;&gt;"TBA",DH$2/114,0),SUMIFS('HOURS&amp;CYCLES INPUT'!$F$2:$F$9999,'HOURS&amp;CYCLES INPUT'!$C$2:$C$9999,'QUALIFIED EFH'!$C73,'HOURS&amp;CYCLES INPUT'!$D$2:$D$9999,'QUALIFIED EFH'!DH$4,'HOURS&amp;CYCLES INPUT'!$E$2:$E$9999,'QUALIFIED EFH'!DH$5))</f>
        <v>0</v>
      </c>
      <c r="DI73" s="476">
        <f>IF(DI$2&lt;&gt;"",IF($C73&lt;&gt;"TBA",DI$2/114,0),SUMIFS('HOURS&amp;CYCLES INPUT'!$F$2:$F$9999,'HOURS&amp;CYCLES INPUT'!$C$2:$C$9999,'QUALIFIED EFH'!$C73,'HOURS&amp;CYCLES INPUT'!$D$2:$D$9999,'QUALIFIED EFH'!DI$4,'HOURS&amp;CYCLES INPUT'!$E$2:$E$9999,'QUALIFIED EFH'!DI$5))</f>
        <v>0</v>
      </c>
      <c r="DJ73" s="476">
        <f>IF(DJ$2&lt;&gt;"",IF($C73&lt;&gt;"TBA",DJ$2/114,0),SUMIFS('HOURS&amp;CYCLES INPUT'!$F$2:$F$9999,'HOURS&amp;CYCLES INPUT'!$C$2:$C$9999,'QUALIFIED EFH'!$C73,'HOURS&amp;CYCLES INPUT'!$D$2:$D$9999,'QUALIFIED EFH'!DJ$4,'HOURS&amp;CYCLES INPUT'!$E$2:$E$9999,'QUALIFIED EFH'!DJ$5))</f>
        <v>0</v>
      </c>
      <c r="DK73" s="476">
        <f>IF(DK$2&lt;&gt;"",IF($C73&lt;&gt;"TBA",DK$2/114,0),SUMIFS('HOURS&amp;CYCLES INPUT'!$F$2:$F$9999,'HOURS&amp;CYCLES INPUT'!$C$2:$C$9999,'QUALIFIED EFH'!$C73,'HOURS&amp;CYCLES INPUT'!$D$2:$D$9999,'QUALIFIED EFH'!DK$4,'HOURS&amp;CYCLES INPUT'!$E$2:$E$9999,'QUALIFIED EFH'!DK$5))</f>
        <v>0</v>
      </c>
      <c r="DL73" s="476">
        <f>IF(DL$2&lt;&gt;"",IF($C73&lt;&gt;"TBA",DL$2/114,0),SUMIFS('HOURS&amp;CYCLES INPUT'!$F$2:$F$9999,'HOURS&amp;CYCLES INPUT'!$C$2:$C$9999,'QUALIFIED EFH'!$C73,'HOURS&amp;CYCLES INPUT'!$D$2:$D$9999,'QUALIFIED EFH'!DL$4,'HOURS&amp;CYCLES INPUT'!$E$2:$E$9999,'QUALIFIED EFH'!DL$5))</f>
        <v>0</v>
      </c>
      <c r="DM73" s="476">
        <f>IF(DM$2&lt;&gt;"",IF($C73&lt;&gt;"TBA",DM$2/114,0),SUMIFS('HOURS&amp;CYCLES INPUT'!$F$2:$F$9999,'HOURS&amp;CYCLES INPUT'!$C$2:$C$9999,'QUALIFIED EFH'!$C73,'HOURS&amp;CYCLES INPUT'!$D$2:$D$9999,'QUALIFIED EFH'!DM$4,'HOURS&amp;CYCLES INPUT'!$E$2:$E$9999,'QUALIFIED EFH'!DM$5))</f>
        <v>0</v>
      </c>
      <c r="DN73" s="476">
        <f>IF(DN$2&lt;&gt;"",IF($C73&lt;&gt;"TBA",DN$2/114,0),SUMIFS('HOURS&amp;CYCLES INPUT'!$F$2:$F$9999,'HOURS&amp;CYCLES INPUT'!$C$2:$C$9999,'QUALIFIED EFH'!$C73,'HOURS&amp;CYCLES INPUT'!$D$2:$D$9999,'QUALIFIED EFH'!DN$4,'HOURS&amp;CYCLES INPUT'!$E$2:$E$9999,'QUALIFIED EFH'!DN$5))</f>
        <v>0</v>
      </c>
      <c r="DO73" s="476">
        <f>IF(DO$2&lt;&gt;"",IF($C73&lt;&gt;"TBA",DO$2/114,0),SUMIFS('HOURS&amp;CYCLES INPUT'!$F$2:$F$9999,'HOURS&amp;CYCLES INPUT'!$C$2:$C$9999,'QUALIFIED EFH'!$C73,'HOURS&amp;CYCLES INPUT'!$D$2:$D$9999,'QUALIFIED EFH'!DO$4,'HOURS&amp;CYCLES INPUT'!$E$2:$E$9999,'QUALIFIED EFH'!DO$5))</f>
        <v>0</v>
      </c>
      <c r="DP73" s="476">
        <f>IF(DP$2&lt;&gt;"",IF($C73&lt;&gt;"TBA",DP$2/114,0),SUMIFS('HOURS&amp;CYCLES INPUT'!$F$2:$F$9999,'HOURS&amp;CYCLES INPUT'!$C$2:$C$9999,'QUALIFIED EFH'!$C73,'HOURS&amp;CYCLES INPUT'!$D$2:$D$9999,'QUALIFIED EFH'!DP$4,'HOURS&amp;CYCLES INPUT'!$E$2:$E$9999,'QUALIFIED EFH'!DP$5))</f>
        <v>0</v>
      </c>
      <c r="DQ73" s="476">
        <f>IF(DQ$2&lt;&gt;"",IF($C73&lt;&gt;"TBA",DQ$2/114,0),SUMIFS('HOURS&amp;CYCLES INPUT'!$F$2:$F$9999,'HOURS&amp;CYCLES INPUT'!$C$2:$C$9999,'QUALIFIED EFH'!$C73,'HOURS&amp;CYCLES INPUT'!$D$2:$D$9999,'QUALIFIED EFH'!DQ$4,'HOURS&amp;CYCLES INPUT'!$E$2:$E$9999,'QUALIFIED EFH'!DQ$5))</f>
        <v>0</v>
      </c>
      <c r="DR73" s="476">
        <f>IF(DR$2&lt;&gt;"",IF($C73&lt;&gt;"TBA",DR$2/114,0),SUMIFS('HOURS&amp;CYCLES INPUT'!$F$2:$F$9999,'HOURS&amp;CYCLES INPUT'!$C$2:$C$9999,'QUALIFIED EFH'!$C73,'HOURS&amp;CYCLES INPUT'!$D$2:$D$9999,'QUALIFIED EFH'!DR$4,'HOURS&amp;CYCLES INPUT'!$E$2:$E$9999,'QUALIFIED EFH'!DR$5))</f>
        <v>0</v>
      </c>
      <c r="DS73" s="476">
        <f>IF(DS$2&lt;&gt;"",IF($C73&lt;&gt;"TBA",DS$2/114,0),SUMIFS('HOURS&amp;CYCLES INPUT'!$F$2:$F$9999,'HOURS&amp;CYCLES INPUT'!$C$2:$C$9999,'QUALIFIED EFH'!$C73,'HOURS&amp;CYCLES INPUT'!$D$2:$D$9999,'QUALIFIED EFH'!DS$4,'HOURS&amp;CYCLES INPUT'!$E$2:$E$9999,'QUALIFIED EFH'!DS$5))</f>
        <v>0</v>
      </c>
      <c r="DT73" s="476">
        <f>IF(DT$2&lt;&gt;"",IF($C73&lt;&gt;"TBA",DT$2/114,0),SUMIFS('HOURS&amp;CYCLES INPUT'!$F$2:$F$9999,'HOURS&amp;CYCLES INPUT'!$C$2:$C$9999,'QUALIFIED EFH'!$C73,'HOURS&amp;CYCLES INPUT'!$D$2:$D$9999,'QUALIFIED EFH'!DT$4,'HOURS&amp;CYCLES INPUT'!$E$2:$E$9999,'QUALIFIED EFH'!DT$5))</f>
        <v>0</v>
      </c>
      <c r="DU73" s="476">
        <f>IF(DU$2&lt;&gt;"",IF($C73&lt;&gt;"TBA",DU$2/114,0),SUMIFS('HOURS&amp;CYCLES INPUT'!$F$2:$F$9999,'HOURS&amp;CYCLES INPUT'!$C$2:$C$9999,'QUALIFIED EFH'!$C73,'HOURS&amp;CYCLES INPUT'!$D$2:$D$9999,'QUALIFIED EFH'!DU$4,'HOURS&amp;CYCLES INPUT'!$E$2:$E$9999,'QUALIFIED EFH'!DU$5))</f>
        <v>0</v>
      </c>
      <c r="DV73" s="476">
        <f>IF(DV$2&lt;&gt;"",IF($C73&lt;&gt;"TBA",DV$2/114,0),SUMIFS('HOURS&amp;CYCLES INPUT'!$F$2:$F$9999,'HOURS&amp;CYCLES INPUT'!$C$2:$C$9999,'QUALIFIED EFH'!$C73,'HOURS&amp;CYCLES INPUT'!$D$2:$D$9999,'QUALIFIED EFH'!DV$4,'HOURS&amp;CYCLES INPUT'!$E$2:$E$9999,'QUALIFIED EFH'!DV$5))</f>
        <v>0</v>
      </c>
      <c r="DW73" s="476">
        <f>IF(DW$2&lt;&gt;"",IF($C73&lt;&gt;"TBA",DW$2/114,0),SUMIFS('HOURS&amp;CYCLES INPUT'!$F$2:$F$9999,'HOURS&amp;CYCLES INPUT'!$C$2:$C$9999,'QUALIFIED EFH'!$C73,'HOURS&amp;CYCLES INPUT'!$D$2:$D$9999,'QUALIFIED EFH'!DW$4,'HOURS&amp;CYCLES INPUT'!$E$2:$E$9999,'QUALIFIED EFH'!DW$5))</f>
        <v>0</v>
      </c>
      <c r="DX73" s="476">
        <f>IF(DX$2&lt;&gt;"",IF($C73&lt;&gt;"TBA",DX$2/114,0),SUMIFS('HOURS&amp;CYCLES INPUT'!$F$2:$F$9999,'HOURS&amp;CYCLES INPUT'!$C$2:$C$9999,'QUALIFIED EFH'!$C73,'HOURS&amp;CYCLES INPUT'!$D$2:$D$9999,'QUALIFIED EFH'!DX$4,'HOURS&amp;CYCLES INPUT'!$E$2:$E$9999,'QUALIFIED EFH'!DX$5))</f>
        <v>0</v>
      </c>
      <c r="DY73" s="476">
        <f>IF(DY$2&lt;&gt;"",IF($C73&lt;&gt;"TBA",DY$2/114,0),SUMIFS('HOURS&amp;CYCLES INPUT'!$F$2:$F$9999,'HOURS&amp;CYCLES INPUT'!$C$2:$C$9999,'QUALIFIED EFH'!$C73,'HOURS&amp;CYCLES INPUT'!$D$2:$D$9999,'QUALIFIED EFH'!DY$4,'HOURS&amp;CYCLES INPUT'!$E$2:$E$9999,'QUALIFIED EFH'!DY$5))</f>
        <v>0</v>
      </c>
      <c r="DZ73" s="476">
        <f>IF(DZ$2&lt;&gt;"",IF($C73&lt;&gt;"TBA",DZ$2/114,0),SUMIFS('HOURS&amp;CYCLES INPUT'!$F$2:$F$9999,'HOURS&amp;CYCLES INPUT'!$C$2:$C$9999,'QUALIFIED EFH'!$C73,'HOURS&amp;CYCLES INPUT'!$D$2:$D$9999,'QUALIFIED EFH'!DZ$4,'HOURS&amp;CYCLES INPUT'!$E$2:$E$9999,'QUALIFIED EFH'!DZ$5))</f>
        <v>0</v>
      </c>
      <c r="EA73" s="476">
        <f>IF(EA$2&lt;&gt;"",IF($C73&lt;&gt;"TBA",EA$2/114,0),SUMIFS('HOURS&amp;CYCLES INPUT'!$F$2:$F$9999,'HOURS&amp;CYCLES INPUT'!$C$2:$C$9999,'QUALIFIED EFH'!$C73,'HOURS&amp;CYCLES INPUT'!$D$2:$D$9999,'QUALIFIED EFH'!EA$4,'HOURS&amp;CYCLES INPUT'!$E$2:$E$9999,'QUALIFIED EFH'!EA$5))</f>
        <v>0</v>
      </c>
      <c r="EB73" s="476">
        <f>IF(EB$2&lt;&gt;"",IF($C73&lt;&gt;"TBA",EB$2/114,0),SUMIFS('HOURS&amp;CYCLES INPUT'!$F$2:$F$9999,'HOURS&amp;CYCLES INPUT'!$C$2:$C$9999,'QUALIFIED EFH'!$C73,'HOURS&amp;CYCLES INPUT'!$D$2:$D$9999,'QUALIFIED EFH'!EB$4,'HOURS&amp;CYCLES INPUT'!$E$2:$E$9999,'QUALIFIED EFH'!EB$5))</f>
        <v>0</v>
      </c>
      <c r="EC73" s="476">
        <f>IF(EC$2&lt;&gt;"",IF($C73&lt;&gt;"TBA",EC$2/114,0),SUMIFS('HOURS&amp;CYCLES INPUT'!$F$2:$F$9999,'HOURS&amp;CYCLES INPUT'!$C$2:$C$9999,'QUALIFIED EFH'!$C73,'HOURS&amp;CYCLES INPUT'!$D$2:$D$9999,'QUALIFIED EFH'!EC$4,'HOURS&amp;CYCLES INPUT'!$E$2:$E$9999,'QUALIFIED EFH'!EC$5))</f>
        <v>0</v>
      </c>
      <c r="ED73" s="476">
        <f>IF(ED$2&lt;&gt;"",IF($C73&lt;&gt;"TBA",ED$2/114,0),SUMIFS('HOURS&amp;CYCLES INPUT'!$F$2:$F$9999,'HOURS&amp;CYCLES INPUT'!$C$2:$C$9999,'QUALIFIED EFH'!$C73,'HOURS&amp;CYCLES INPUT'!$D$2:$D$9999,'QUALIFIED EFH'!ED$4,'HOURS&amp;CYCLES INPUT'!$E$2:$E$9999,'QUALIFIED EFH'!ED$5))</f>
        <v>0</v>
      </c>
      <c r="EE73" s="476">
        <f>IF(EE$2&lt;&gt;"",IF($C73&lt;&gt;"TBA",EE$2/114,0),SUMIFS('HOURS&amp;CYCLES INPUT'!$F$2:$F$9999,'HOURS&amp;CYCLES INPUT'!$C$2:$C$9999,'QUALIFIED EFH'!$C73,'HOURS&amp;CYCLES INPUT'!$D$2:$D$9999,'QUALIFIED EFH'!EE$4,'HOURS&amp;CYCLES INPUT'!$E$2:$E$9999,'QUALIFIED EFH'!EE$5))</f>
        <v>0</v>
      </c>
      <c r="EF73" s="476">
        <f>IF(EF$2&lt;&gt;"",IF($C73&lt;&gt;"TBA",EF$2/114,0),SUMIFS('HOURS&amp;CYCLES INPUT'!$F$2:$F$9999,'HOURS&amp;CYCLES INPUT'!$C$2:$C$9999,'QUALIFIED EFH'!$C73,'HOURS&amp;CYCLES INPUT'!$D$2:$D$9999,'QUALIFIED EFH'!EF$4,'HOURS&amp;CYCLES INPUT'!$E$2:$E$9999,'QUALIFIED EFH'!EF$5))</f>
        <v>0</v>
      </c>
      <c r="EG73" s="476">
        <f>IF(EG$2&lt;&gt;"",IF($C73&lt;&gt;"TBA",EG$2/114,0),SUMIFS('HOURS&amp;CYCLES INPUT'!$F$2:$F$9999,'HOURS&amp;CYCLES INPUT'!$C$2:$C$9999,'QUALIFIED EFH'!$C73,'HOURS&amp;CYCLES INPUT'!$D$2:$D$9999,'QUALIFIED EFH'!EG$4,'HOURS&amp;CYCLES INPUT'!$E$2:$E$9999,'QUALIFIED EFH'!EG$5))</f>
        <v>0</v>
      </c>
      <c r="EH73" s="476">
        <f>IF(EH$2&lt;&gt;"",IF($C73&lt;&gt;"TBA",EH$2/114,0),SUMIFS('HOURS&amp;CYCLES INPUT'!$F$2:$F$9999,'HOURS&amp;CYCLES INPUT'!$C$2:$C$9999,'QUALIFIED EFH'!$C73,'HOURS&amp;CYCLES INPUT'!$D$2:$D$9999,'QUALIFIED EFH'!EH$4,'HOURS&amp;CYCLES INPUT'!$E$2:$E$9999,'QUALIFIED EFH'!EH$5))</f>
        <v>0</v>
      </c>
      <c r="EI73" s="476">
        <f>IF(EI$2&lt;&gt;"",IF($C73&lt;&gt;"TBA",EI$2/114,0),SUMIFS('HOURS&amp;CYCLES INPUT'!$F$2:$F$9999,'HOURS&amp;CYCLES INPUT'!$C$2:$C$9999,'QUALIFIED EFH'!$C73,'HOURS&amp;CYCLES INPUT'!$D$2:$D$9999,'QUALIFIED EFH'!EI$4,'HOURS&amp;CYCLES INPUT'!$E$2:$E$9999,'QUALIFIED EFH'!EI$5))</f>
        <v>0</v>
      </c>
      <c r="EJ73" s="476">
        <f>IF(EJ$2&lt;&gt;"",IF($C73&lt;&gt;"TBA",EJ$2/114,0),SUMIFS('HOURS&amp;CYCLES INPUT'!$F$2:$F$9999,'HOURS&amp;CYCLES INPUT'!$C$2:$C$9999,'QUALIFIED EFH'!$C73,'HOURS&amp;CYCLES INPUT'!$D$2:$D$9999,'QUALIFIED EFH'!EJ$4,'HOURS&amp;CYCLES INPUT'!$E$2:$E$9999,'QUALIFIED EFH'!EJ$5))</f>
        <v>0</v>
      </c>
      <c r="EK73" s="476">
        <f>IF(EK$2&lt;&gt;"",IF($C73&lt;&gt;"TBA",EK$2/114,0),SUMIFS('HOURS&amp;CYCLES INPUT'!$F$2:$F$9999,'HOURS&amp;CYCLES INPUT'!$C$2:$C$9999,'QUALIFIED EFH'!$C73,'HOURS&amp;CYCLES INPUT'!$D$2:$D$9999,'QUALIFIED EFH'!EK$4,'HOURS&amp;CYCLES INPUT'!$E$2:$E$9999,'QUALIFIED EFH'!EK$5))</f>
        <v>0</v>
      </c>
      <c r="EL73" s="476">
        <f>IF(EL$2&lt;&gt;"",IF($C73&lt;&gt;"TBA",EL$2/114,0),SUMIFS('HOURS&amp;CYCLES INPUT'!$F$2:$F$9999,'HOURS&amp;CYCLES INPUT'!$C$2:$C$9999,'QUALIFIED EFH'!$C73,'HOURS&amp;CYCLES INPUT'!$D$2:$D$9999,'QUALIFIED EFH'!EL$4,'HOURS&amp;CYCLES INPUT'!$E$2:$E$9999,'QUALIFIED EFH'!EL$5))</f>
        <v>0</v>
      </c>
      <c r="EM73" s="476">
        <f>IF(EM$2&lt;&gt;"",IF($C73&lt;&gt;"TBA",EM$2/114,0),SUMIFS('HOURS&amp;CYCLES INPUT'!$F$2:$F$9999,'HOURS&amp;CYCLES INPUT'!$C$2:$C$9999,'QUALIFIED EFH'!$C73,'HOURS&amp;CYCLES INPUT'!$D$2:$D$9999,'QUALIFIED EFH'!EM$4,'HOURS&amp;CYCLES INPUT'!$E$2:$E$9999,'QUALIFIED EFH'!EM$5))</f>
        <v>0</v>
      </c>
      <c r="EN73" s="476">
        <f>IF(EN$2&lt;&gt;"",IF($C73&lt;&gt;"TBA",EN$2/114,0),SUMIFS('HOURS&amp;CYCLES INPUT'!$F$2:$F$9999,'HOURS&amp;CYCLES INPUT'!$C$2:$C$9999,'QUALIFIED EFH'!$C73,'HOURS&amp;CYCLES INPUT'!$D$2:$D$9999,'QUALIFIED EFH'!EN$4,'HOURS&amp;CYCLES INPUT'!$E$2:$E$9999,'QUALIFIED EFH'!EN$5))</f>
        <v>0</v>
      </c>
      <c r="EO73" s="476">
        <f>IF(EO$2&lt;&gt;"",IF($C73&lt;&gt;"TBA",EO$2/114,0),SUMIFS('HOURS&amp;CYCLES INPUT'!$F$2:$F$9999,'HOURS&amp;CYCLES INPUT'!$C$2:$C$9999,'QUALIFIED EFH'!$C73,'HOURS&amp;CYCLES INPUT'!$D$2:$D$9999,'QUALIFIED EFH'!EO$4,'HOURS&amp;CYCLES INPUT'!$E$2:$E$9999,'QUALIFIED EFH'!EO$5))</f>
        <v>0</v>
      </c>
      <c r="EP73" s="476">
        <f>IF(EP$2&lt;&gt;"",IF($C73&lt;&gt;"TBA",EP$2/114,0),SUMIFS('HOURS&amp;CYCLES INPUT'!$F$2:$F$9999,'HOURS&amp;CYCLES INPUT'!$C$2:$C$9999,'QUALIFIED EFH'!$C73,'HOURS&amp;CYCLES INPUT'!$D$2:$D$9999,'QUALIFIED EFH'!EP$4,'HOURS&amp;CYCLES INPUT'!$E$2:$E$9999,'QUALIFIED EFH'!EP$5))</f>
        <v>0</v>
      </c>
      <c r="EQ73" s="476">
        <f>IF(EQ$2&lt;&gt;"",IF($C73&lt;&gt;"TBA",EQ$2/114,0),SUMIFS('HOURS&amp;CYCLES INPUT'!$F$2:$F$9999,'HOURS&amp;CYCLES INPUT'!$C$2:$C$9999,'QUALIFIED EFH'!$C73,'HOURS&amp;CYCLES INPUT'!$D$2:$D$9999,'QUALIFIED EFH'!EQ$4,'HOURS&amp;CYCLES INPUT'!$E$2:$E$9999,'QUALIFIED EFH'!EQ$5))</f>
        <v>0</v>
      </c>
      <c r="ER73" s="476">
        <f>IF(ER$2&lt;&gt;"",IF($C73&lt;&gt;"TBA",ER$2/114,0),SUMIFS('HOURS&amp;CYCLES INPUT'!$F$2:$F$9999,'HOURS&amp;CYCLES INPUT'!$C$2:$C$9999,'QUALIFIED EFH'!$C73,'HOURS&amp;CYCLES INPUT'!$D$2:$D$9999,'QUALIFIED EFH'!ER$4,'HOURS&amp;CYCLES INPUT'!$E$2:$E$9999,'QUALIFIED EFH'!ER$5))</f>
        <v>0</v>
      </c>
      <c r="ES73" s="476">
        <f>IF(ES$2&lt;&gt;"",IF($C73&lt;&gt;"TBA",ES$2/114,0),SUMIFS('HOURS&amp;CYCLES INPUT'!$F$2:$F$9999,'HOURS&amp;CYCLES INPUT'!$C$2:$C$9999,'QUALIFIED EFH'!$C73,'HOURS&amp;CYCLES INPUT'!$D$2:$D$9999,'QUALIFIED EFH'!ES$4,'HOURS&amp;CYCLES INPUT'!$E$2:$E$9999,'QUALIFIED EFH'!ES$5))</f>
        <v>0</v>
      </c>
      <c r="ET73" s="476">
        <f>IF(ET$2&lt;&gt;"",IF($C73&lt;&gt;"TBA",ET$2/114,0),SUMIFS('HOURS&amp;CYCLES INPUT'!$F$2:$F$9999,'HOURS&amp;CYCLES INPUT'!$C$2:$C$9999,'QUALIFIED EFH'!$C73,'HOURS&amp;CYCLES INPUT'!$D$2:$D$9999,'QUALIFIED EFH'!ET$4,'HOURS&amp;CYCLES INPUT'!$E$2:$E$9999,'QUALIFIED EFH'!ET$5))</f>
        <v>0</v>
      </c>
      <c r="EU73" s="476">
        <f>IF(EU$2&lt;&gt;"",IF($C73&lt;&gt;"TBA",EU$2/114,0),SUMIFS('HOURS&amp;CYCLES INPUT'!$F$2:$F$9999,'HOURS&amp;CYCLES INPUT'!$C$2:$C$9999,'QUALIFIED EFH'!$C73,'HOURS&amp;CYCLES INPUT'!$D$2:$D$9999,'QUALIFIED EFH'!EU$4,'HOURS&amp;CYCLES INPUT'!$E$2:$E$9999,'QUALIFIED EFH'!EU$5))</f>
        <v>0</v>
      </c>
      <c r="EV73" s="476">
        <f>IF(EV$2&lt;&gt;"",IF($C73&lt;&gt;"TBA",EV$2/114,0),SUMIFS('HOURS&amp;CYCLES INPUT'!$F$2:$F$9999,'HOURS&amp;CYCLES INPUT'!$C$2:$C$9999,'QUALIFIED EFH'!$C73,'HOURS&amp;CYCLES INPUT'!$D$2:$D$9999,'QUALIFIED EFH'!EV$4,'HOURS&amp;CYCLES INPUT'!$E$2:$E$9999,'QUALIFIED EFH'!EV$5))</f>
        <v>0</v>
      </c>
      <c r="EW73" s="476">
        <f>IF(EW$2&lt;&gt;"",IF($C73&lt;&gt;"TBA",EW$2/114,0),SUMIFS('HOURS&amp;CYCLES INPUT'!$F$2:$F$9999,'HOURS&amp;CYCLES INPUT'!$C$2:$C$9999,'QUALIFIED EFH'!$C73,'HOURS&amp;CYCLES INPUT'!$D$2:$D$9999,'QUALIFIED EFH'!EW$4,'HOURS&amp;CYCLES INPUT'!$E$2:$E$9999,'QUALIFIED EFH'!EW$5))</f>
        <v>0</v>
      </c>
      <c r="EX73" s="476">
        <f>IF(EX$2&lt;&gt;"",IF($C73&lt;&gt;"TBA",EX$2/114,0),SUMIFS('HOURS&amp;CYCLES INPUT'!$F$2:$F$9999,'HOURS&amp;CYCLES INPUT'!$C$2:$C$9999,'QUALIFIED EFH'!$C73,'HOURS&amp;CYCLES INPUT'!$D$2:$D$9999,'QUALIFIED EFH'!EX$4,'HOURS&amp;CYCLES INPUT'!$E$2:$E$9999,'QUALIFIED EFH'!EX$5))</f>
        <v>0</v>
      </c>
      <c r="EY73" s="476">
        <f>IF(EY$2&lt;&gt;"",IF($C73&lt;&gt;"TBA",EY$2/114,0),SUMIFS('HOURS&amp;CYCLES INPUT'!$F$2:$F$9999,'HOURS&amp;CYCLES INPUT'!$C$2:$C$9999,'QUALIFIED EFH'!$C73,'HOURS&amp;CYCLES INPUT'!$D$2:$D$9999,'QUALIFIED EFH'!EY$4,'HOURS&amp;CYCLES INPUT'!$E$2:$E$9999,'QUALIFIED EFH'!EY$5))</f>
        <v>0</v>
      </c>
      <c r="EZ73" s="476">
        <f>IF(EZ$2&lt;&gt;"",IF($C73&lt;&gt;"TBA",EZ$2/114,0),SUMIFS('HOURS&amp;CYCLES INPUT'!$F$2:$F$9999,'HOURS&amp;CYCLES INPUT'!$C$2:$C$9999,'QUALIFIED EFH'!$C73,'HOURS&amp;CYCLES INPUT'!$D$2:$D$9999,'QUALIFIED EFH'!EZ$4,'HOURS&amp;CYCLES INPUT'!$E$2:$E$9999,'QUALIFIED EFH'!EZ$5))</f>
        <v>0</v>
      </c>
      <c r="FA73" s="476">
        <f>IF(FA$2&lt;&gt;"",IF($C73&lt;&gt;"TBA",FA$2/114,0),SUMIFS('HOURS&amp;CYCLES INPUT'!$F$2:$F$9999,'HOURS&amp;CYCLES INPUT'!$C$2:$C$9999,'QUALIFIED EFH'!$C73,'HOURS&amp;CYCLES INPUT'!$D$2:$D$9999,'QUALIFIED EFH'!FA$4,'HOURS&amp;CYCLES INPUT'!$E$2:$E$9999,'QUALIFIED EFH'!FA$5))</f>
        <v>0</v>
      </c>
      <c r="FB73" s="476">
        <f>IF(FB$2&lt;&gt;"",IF($C73&lt;&gt;"TBA",FB$2/114,0),SUMIFS('HOURS&amp;CYCLES INPUT'!$F$2:$F$9999,'HOURS&amp;CYCLES INPUT'!$C$2:$C$9999,'QUALIFIED EFH'!$C73,'HOURS&amp;CYCLES INPUT'!$D$2:$D$9999,'QUALIFIED EFH'!FB$4,'HOURS&amp;CYCLES INPUT'!$E$2:$E$9999,'QUALIFIED EFH'!FB$5))</f>
        <v>0</v>
      </c>
      <c r="FC73" s="476">
        <f>IF(FC$2&lt;&gt;"",IF($C73&lt;&gt;"TBA",FC$2/114,0),SUMIFS('HOURS&amp;CYCLES INPUT'!$F$2:$F$9999,'HOURS&amp;CYCLES INPUT'!$C$2:$C$9999,'QUALIFIED EFH'!$C73,'HOURS&amp;CYCLES INPUT'!$D$2:$D$9999,'QUALIFIED EFH'!FC$4,'HOURS&amp;CYCLES INPUT'!$E$2:$E$9999,'QUALIFIED EFH'!FC$5))</f>
        <v>0</v>
      </c>
      <c r="FD73" s="476">
        <f>IF(FD$2&lt;&gt;"",IF($C73&lt;&gt;"TBA",FD$2/114,0),SUMIFS('HOURS&amp;CYCLES INPUT'!$F$2:$F$9999,'HOURS&amp;CYCLES INPUT'!$C$2:$C$9999,'QUALIFIED EFH'!$C73,'HOURS&amp;CYCLES INPUT'!$D$2:$D$9999,'QUALIFIED EFH'!FD$4,'HOURS&amp;CYCLES INPUT'!$E$2:$E$9999,'QUALIFIED EFH'!FD$5))</f>
        <v>0</v>
      </c>
      <c r="FE73" s="476">
        <f>IF(FE$2&lt;&gt;"",IF($C73&lt;&gt;"TBA",FE$2/114,0),SUMIFS('HOURS&amp;CYCLES INPUT'!$F$2:$F$9999,'HOURS&amp;CYCLES INPUT'!$C$2:$C$9999,'QUALIFIED EFH'!$C73,'HOURS&amp;CYCLES INPUT'!$D$2:$D$9999,'QUALIFIED EFH'!FE$4,'HOURS&amp;CYCLES INPUT'!$E$2:$E$9999,'QUALIFIED EFH'!FE$5))</f>
        <v>0</v>
      </c>
      <c r="FF73" s="476">
        <f>IF(FF$2&lt;&gt;"",IF($C73&lt;&gt;"TBA",FF$2/114,0),SUMIFS('HOURS&amp;CYCLES INPUT'!$F$2:$F$9999,'HOURS&amp;CYCLES INPUT'!$C$2:$C$9999,'QUALIFIED EFH'!$C73,'HOURS&amp;CYCLES INPUT'!$D$2:$D$9999,'QUALIFIED EFH'!FF$4,'HOURS&amp;CYCLES INPUT'!$E$2:$E$9999,'QUALIFIED EFH'!FF$5))</f>
        <v>0</v>
      </c>
      <c r="FG73" s="476">
        <f>IF(FG$2&lt;&gt;"",IF($C73&lt;&gt;"TBA",FG$2/114,0),SUMIFS('HOURS&amp;CYCLES INPUT'!$F$2:$F$9999,'HOURS&amp;CYCLES INPUT'!$C$2:$C$9999,'QUALIFIED EFH'!$C73,'HOURS&amp;CYCLES INPUT'!$D$2:$D$9999,'QUALIFIED EFH'!FG$4,'HOURS&amp;CYCLES INPUT'!$E$2:$E$9999,'QUALIFIED EFH'!FG$5))</f>
        <v>0</v>
      </c>
      <c r="FH73" s="476">
        <f>IF(FH$2&lt;&gt;"",IF($C73&lt;&gt;"TBA",FH$2/114,0),SUMIFS('HOURS&amp;CYCLES INPUT'!$F$2:$F$9999,'HOURS&amp;CYCLES INPUT'!$C$2:$C$9999,'QUALIFIED EFH'!$C73,'HOURS&amp;CYCLES INPUT'!$D$2:$D$9999,'QUALIFIED EFH'!FH$4,'HOURS&amp;CYCLES INPUT'!$E$2:$E$9999,'QUALIFIED EFH'!FH$5))</f>
        <v>0</v>
      </c>
      <c r="FI73" s="476">
        <f>IF(FI$2&lt;&gt;"",IF($C73&lt;&gt;"TBA",FI$2/114,0),SUMIFS('HOURS&amp;CYCLES INPUT'!$F$2:$F$9999,'HOURS&amp;CYCLES INPUT'!$C$2:$C$9999,'QUALIFIED EFH'!$C73,'HOURS&amp;CYCLES INPUT'!$D$2:$D$9999,'QUALIFIED EFH'!FI$4,'HOURS&amp;CYCLES INPUT'!$E$2:$E$9999,'QUALIFIED EFH'!FI$5))</f>
        <v>0</v>
      </c>
      <c r="FJ73" s="476">
        <f>IF(FJ$2&lt;&gt;"",IF($C73&lt;&gt;"TBA",FJ$2/114,0),SUMIFS('HOURS&amp;CYCLES INPUT'!$F$2:$F$9999,'HOURS&amp;CYCLES INPUT'!$C$2:$C$9999,'QUALIFIED EFH'!$C73,'HOURS&amp;CYCLES INPUT'!$D$2:$D$9999,'QUALIFIED EFH'!FJ$4,'HOURS&amp;CYCLES INPUT'!$E$2:$E$9999,'QUALIFIED EFH'!FJ$5))</f>
        <v>0</v>
      </c>
      <c r="FK73" s="476">
        <f>IF(FK$2&lt;&gt;"",IF($C73&lt;&gt;"TBA",FK$2/114,0),SUMIFS('HOURS&amp;CYCLES INPUT'!$F$2:$F$9999,'HOURS&amp;CYCLES INPUT'!$C$2:$C$9999,'QUALIFIED EFH'!$C73,'HOURS&amp;CYCLES INPUT'!$D$2:$D$9999,'QUALIFIED EFH'!FK$4,'HOURS&amp;CYCLES INPUT'!$E$2:$E$9999,'QUALIFIED EFH'!FK$5))</f>
        <v>0</v>
      </c>
      <c r="FL73" s="476">
        <f>IF(FL$2&lt;&gt;"",IF($C73&lt;&gt;"TBA",FL$2/114,0),SUMIFS('HOURS&amp;CYCLES INPUT'!$F$2:$F$9999,'HOURS&amp;CYCLES INPUT'!$C$2:$C$9999,'QUALIFIED EFH'!$C73,'HOURS&amp;CYCLES INPUT'!$D$2:$D$9999,'QUALIFIED EFH'!FL$4,'HOURS&amp;CYCLES INPUT'!$E$2:$E$9999,'QUALIFIED EFH'!FL$5))</f>
        <v>0</v>
      </c>
      <c r="FM73" s="476">
        <f>IF(FM$2&lt;&gt;"",IF($C73&lt;&gt;"TBA",FM$2/114,0),SUMIFS('HOURS&amp;CYCLES INPUT'!$F$2:$F$9999,'HOURS&amp;CYCLES INPUT'!$C$2:$C$9999,'QUALIFIED EFH'!$C73,'HOURS&amp;CYCLES INPUT'!$D$2:$D$9999,'QUALIFIED EFH'!FM$4,'HOURS&amp;CYCLES INPUT'!$E$2:$E$9999,'QUALIFIED EFH'!FM$5))</f>
        <v>0</v>
      </c>
      <c r="FN73" s="476">
        <f>IF(FN$2&lt;&gt;"",IF($C73&lt;&gt;"TBA",FN$2/114,0),SUMIFS('HOURS&amp;CYCLES INPUT'!$F$2:$F$9999,'HOURS&amp;CYCLES INPUT'!$C$2:$C$9999,'QUALIFIED EFH'!$C73,'HOURS&amp;CYCLES INPUT'!$D$2:$D$9999,'QUALIFIED EFH'!FN$4,'HOURS&amp;CYCLES INPUT'!$E$2:$E$9999,'QUALIFIED EFH'!FN$5))</f>
        <v>0</v>
      </c>
      <c r="FO73" s="476">
        <f>IF(FO$2&lt;&gt;"",IF($C73&lt;&gt;"TBA",FO$2/114,0),SUMIFS('HOURS&amp;CYCLES INPUT'!$F$2:$F$9999,'HOURS&amp;CYCLES INPUT'!$C$2:$C$9999,'QUALIFIED EFH'!$C73,'HOURS&amp;CYCLES INPUT'!$D$2:$D$9999,'QUALIFIED EFH'!FO$4,'HOURS&amp;CYCLES INPUT'!$E$2:$E$9999,'QUALIFIED EFH'!FO$5))</f>
        <v>0</v>
      </c>
      <c r="FP73" s="476">
        <f>IF(FP$2&lt;&gt;"",IF($C73&lt;&gt;"TBA",FP$2/114,0),SUMIFS('HOURS&amp;CYCLES INPUT'!$F$2:$F$9999,'HOURS&amp;CYCLES INPUT'!$C$2:$C$9999,'QUALIFIED EFH'!$C73,'HOURS&amp;CYCLES INPUT'!$D$2:$D$9999,'QUALIFIED EFH'!FP$4,'HOURS&amp;CYCLES INPUT'!$E$2:$E$9999,'QUALIFIED EFH'!FP$5))</f>
        <v>0</v>
      </c>
      <c r="FQ73" s="476">
        <f>IF(FQ$2&lt;&gt;"",IF($C73&lt;&gt;"TBA",FQ$2/114,0),SUMIFS('HOURS&amp;CYCLES INPUT'!$F$2:$F$9999,'HOURS&amp;CYCLES INPUT'!$C$2:$C$9999,'QUALIFIED EFH'!$C73,'HOURS&amp;CYCLES INPUT'!$D$2:$D$9999,'QUALIFIED EFH'!FQ$4,'HOURS&amp;CYCLES INPUT'!$E$2:$E$9999,'QUALIFIED EFH'!FQ$5))</f>
        <v>0</v>
      </c>
      <c r="FR73" s="476">
        <f>IF(FR$2&lt;&gt;"",IF($C73&lt;&gt;"TBA",FR$2/114,0),SUMIFS('HOURS&amp;CYCLES INPUT'!$F$2:$F$9999,'HOURS&amp;CYCLES INPUT'!$C$2:$C$9999,'QUALIFIED EFH'!$C73,'HOURS&amp;CYCLES INPUT'!$D$2:$D$9999,'QUALIFIED EFH'!FR$4,'HOURS&amp;CYCLES INPUT'!$E$2:$E$9999,'QUALIFIED EFH'!FR$5))</f>
        <v>0</v>
      </c>
      <c r="FS73" s="476">
        <f>IF(FS$2&lt;&gt;"",IF($C73&lt;&gt;"TBA",FS$2/114,0),SUMIFS('HOURS&amp;CYCLES INPUT'!$F$2:$F$9999,'HOURS&amp;CYCLES INPUT'!$C$2:$C$9999,'QUALIFIED EFH'!$C73,'HOURS&amp;CYCLES INPUT'!$D$2:$D$9999,'QUALIFIED EFH'!FS$4,'HOURS&amp;CYCLES INPUT'!$E$2:$E$9999,'QUALIFIED EFH'!FS$5))</f>
        <v>0</v>
      </c>
      <c r="FT73" s="476">
        <f>IF(FT$2&lt;&gt;"",IF($C73&lt;&gt;"TBA",FT$2/114,0),SUMIFS('HOURS&amp;CYCLES INPUT'!$F$2:$F$9999,'HOURS&amp;CYCLES INPUT'!$C$2:$C$9999,'QUALIFIED EFH'!$C73,'HOURS&amp;CYCLES INPUT'!$D$2:$D$9999,'QUALIFIED EFH'!FT$4,'HOURS&amp;CYCLES INPUT'!$E$2:$E$9999,'QUALIFIED EFH'!FT$5))</f>
        <v>0</v>
      </c>
      <c r="FU73" s="476">
        <f>IF(FU$2&lt;&gt;"",IF($C73&lt;&gt;"TBA",FU$2/114,0),SUMIFS('HOURS&amp;CYCLES INPUT'!$F$2:$F$9999,'HOURS&amp;CYCLES INPUT'!$C$2:$C$9999,'QUALIFIED EFH'!$C73,'HOURS&amp;CYCLES INPUT'!$D$2:$D$9999,'QUALIFIED EFH'!FU$4,'HOURS&amp;CYCLES INPUT'!$E$2:$E$9999,'QUALIFIED EFH'!FU$5))</f>
        <v>0</v>
      </c>
      <c r="FV73" s="476">
        <f>IF(FV$2&lt;&gt;"",IF($C73&lt;&gt;"TBA",FV$2/114,0),SUMIFS('HOURS&amp;CYCLES INPUT'!$F$2:$F$9999,'HOURS&amp;CYCLES INPUT'!$C$2:$C$9999,'QUALIFIED EFH'!$C73,'HOURS&amp;CYCLES INPUT'!$D$2:$D$9999,'QUALIFIED EFH'!FV$4,'HOURS&amp;CYCLES INPUT'!$E$2:$E$9999,'QUALIFIED EFH'!FV$5))</f>
        <v>0</v>
      </c>
      <c r="FW73" s="476">
        <f>IF(FW$2&lt;&gt;"",IF($C73&lt;&gt;"TBA",FW$2/114,0),SUMIFS('HOURS&amp;CYCLES INPUT'!$F$2:$F$9999,'HOURS&amp;CYCLES INPUT'!$C$2:$C$9999,'QUALIFIED EFH'!$C73,'HOURS&amp;CYCLES INPUT'!$D$2:$D$9999,'QUALIFIED EFH'!FW$4,'HOURS&amp;CYCLES INPUT'!$E$2:$E$9999,'QUALIFIED EFH'!FW$5))</f>
        <v>0</v>
      </c>
      <c r="FX73" s="476">
        <f>IF(FX$2&lt;&gt;"",IF($C73&lt;&gt;"TBA",FX$2/114,0),SUMIFS('HOURS&amp;CYCLES INPUT'!$F$2:$F$9999,'HOURS&amp;CYCLES INPUT'!$C$2:$C$9999,'QUALIFIED EFH'!$C73,'HOURS&amp;CYCLES INPUT'!$D$2:$D$9999,'QUALIFIED EFH'!FX$4,'HOURS&amp;CYCLES INPUT'!$E$2:$E$9999,'QUALIFIED EFH'!FX$5))</f>
        <v>0</v>
      </c>
      <c r="FY73" s="476">
        <f>IF(FY$2&lt;&gt;"",IF($C73&lt;&gt;"TBA",FY$2/114,0),SUMIFS('HOURS&amp;CYCLES INPUT'!$F$2:$F$9999,'HOURS&amp;CYCLES INPUT'!$C$2:$C$9999,'QUALIFIED EFH'!$C73,'HOURS&amp;CYCLES INPUT'!$D$2:$D$9999,'QUALIFIED EFH'!FY$4,'HOURS&amp;CYCLES INPUT'!$E$2:$E$9999,'QUALIFIED EFH'!FY$5))</f>
        <v>0</v>
      </c>
      <c r="FZ73" s="476">
        <f>IF(FZ$2&lt;&gt;"",IF($C73&lt;&gt;"TBA",FZ$2/114,0),SUMIFS('HOURS&amp;CYCLES INPUT'!$F$2:$F$9999,'HOURS&amp;CYCLES INPUT'!$C$2:$C$9999,'QUALIFIED EFH'!$C73,'HOURS&amp;CYCLES INPUT'!$D$2:$D$9999,'QUALIFIED EFH'!FZ$4,'HOURS&amp;CYCLES INPUT'!$E$2:$E$9999,'QUALIFIED EFH'!FZ$5))</f>
        <v>0</v>
      </c>
      <c r="GA73" s="476">
        <f>IF(GA$2&lt;&gt;"",IF($C73&lt;&gt;"TBA",GA$2/114,0),SUMIFS('HOURS&amp;CYCLES INPUT'!$F$2:$F$9999,'HOURS&amp;CYCLES INPUT'!$C$2:$C$9999,'QUALIFIED EFH'!$C73,'HOURS&amp;CYCLES INPUT'!$D$2:$D$9999,'QUALIFIED EFH'!GA$4,'HOURS&amp;CYCLES INPUT'!$E$2:$E$9999,'QUALIFIED EFH'!GA$5))</f>
        <v>0</v>
      </c>
      <c r="GB73" s="476">
        <f>IF(GB$2&lt;&gt;"",IF($C73&lt;&gt;"TBA",GB$2/114,0),SUMIFS('HOURS&amp;CYCLES INPUT'!$F$2:$F$9999,'HOURS&amp;CYCLES INPUT'!$C$2:$C$9999,'QUALIFIED EFH'!$C73,'HOURS&amp;CYCLES INPUT'!$D$2:$D$9999,'QUALIFIED EFH'!GB$4,'HOURS&amp;CYCLES INPUT'!$E$2:$E$9999,'QUALIFIED EFH'!GB$5))</f>
        <v>0</v>
      </c>
    </row>
    <row r="74" spans="3:184" x14ac:dyDescent="0.35">
      <c r="C74" s="472">
        <f>'QUALIFIED ENGINES'!D75</f>
        <v>91538</v>
      </c>
      <c r="D74" s="476">
        <f>IF(D$2&lt;&gt;"",IF($C74&lt;&gt;"TBA",D$2/114,0),SUMIFS('HOURS&amp;CYCLES INPUT'!$F$2:$F$9999,'HOURS&amp;CYCLES INPUT'!$C$2:$C$9999,'QUALIFIED EFH'!$C74,'HOURS&amp;CYCLES INPUT'!$D$2:$D$9999,'QUALIFIED EFH'!D$4,'HOURS&amp;CYCLES INPUT'!$E$2:$E$9999,'QUALIFIED EFH'!D$5))</f>
        <v>0</v>
      </c>
      <c r="E74" s="476">
        <f>IF(E$2&lt;&gt;"",IF($C74&lt;&gt;"TBA",E$2/114,0),SUMIFS('HOURS&amp;CYCLES INPUT'!$F$2:$F$9999,'HOURS&amp;CYCLES INPUT'!$C$2:$C$9999,'QUALIFIED EFH'!$C74,'HOURS&amp;CYCLES INPUT'!$D$2:$D$9999,'QUALIFIED EFH'!E$4,'HOURS&amp;CYCLES INPUT'!$E$2:$E$9999,'QUALIFIED EFH'!E$5))</f>
        <v>0</v>
      </c>
      <c r="F74" s="476">
        <f>IF(F$2&lt;&gt;"",IF($C74&lt;&gt;"TBA",F$2/114,0),SUMIFS('HOURS&amp;CYCLES INPUT'!$F$2:$F$9999,'HOURS&amp;CYCLES INPUT'!$C$2:$C$9999,'QUALIFIED EFH'!$C74,'HOURS&amp;CYCLES INPUT'!$D$2:$D$9999,'QUALIFIED EFH'!F$4,'HOURS&amp;CYCLES INPUT'!$E$2:$E$9999,'QUALIFIED EFH'!F$5))</f>
        <v>0</v>
      </c>
      <c r="G74" s="476">
        <f>IF(G$2&lt;&gt;"",IF($C74&lt;&gt;"TBA",G$2/114,0),SUMIFS('HOURS&amp;CYCLES INPUT'!$F$2:$F$9999,'HOURS&amp;CYCLES INPUT'!$C$2:$C$9999,'QUALIFIED EFH'!$C74,'HOURS&amp;CYCLES INPUT'!$D$2:$D$9999,'QUALIFIED EFH'!G$4,'HOURS&amp;CYCLES INPUT'!$E$2:$E$9999,'QUALIFIED EFH'!G$5))</f>
        <v>0</v>
      </c>
      <c r="H74" s="476">
        <f>IF(H$2&lt;&gt;"",IF($C74&lt;&gt;"TBA",H$2/114,0),SUMIFS('HOURS&amp;CYCLES INPUT'!$F$2:$F$9999,'HOURS&amp;CYCLES INPUT'!$C$2:$C$9999,'QUALIFIED EFH'!$C74,'HOURS&amp;CYCLES INPUT'!$D$2:$D$9999,'QUALIFIED EFH'!H$4,'HOURS&amp;CYCLES INPUT'!$E$2:$E$9999,'QUALIFIED EFH'!H$5))</f>
        <v>0</v>
      </c>
      <c r="I74" s="476">
        <f>IF(I$2&lt;&gt;"",IF($C74&lt;&gt;"TBA",I$2/114,0),SUMIFS('HOURS&amp;CYCLES INPUT'!$F$2:$F$9999,'HOURS&amp;CYCLES INPUT'!$C$2:$C$9999,'QUALIFIED EFH'!$C74,'HOURS&amp;CYCLES INPUT'!$D$2:$D$9999,'QUALIFIED EFH'!I$4,'HOURS&amp;CYCLES INPUT'!$E$2:$E$9999,'QUALIFIED EFH'!I$5))</f>
        <v>0</v>
      </c>
      <c r="J74" s="476">
        <f>IF(J$2&lt;&gt;"",IF($C74&lt;&gt;"TBA",J$2/114,0),SUMIFS('HOURS&amp;CYCLES INPUT'!$F$2:$F$9999,'HOURS&amp;CYCLES INPUT'!$C$2:$C$9999,'QUALIFIED EFH'!$C74,'HOURS&amp;CYCLES INPUT'!$D$2:$D$9999,'QUALIFIED EFH'!J$4,'HOURS&amp;CYCLES INPUT'!$E$2:$E$9999,'QUALIFIED EFH'!J$5))</f>
        <v>0</v>
      </c>
      <c r="K74" s="476">
        <f>IF(K$2&lt;&gt;"",IF($C74&lt;&gt;"TBA",K$2/114,0),SUMIFS('HOURS&amp;CYCLES INPUT'!$F$2:$F$9999,'HOURS&amp;CYCLES INPUT'!$C$2:$C$9999,'QUALIFIED EFH'!$C74,'HOURS&amp;CYCLES INPUT'!$D$2:$D$9999,'QUALIFIED EFH'!K$4,'HOURS&amp;CYCLES INPUT'!$E$2:$E$9999,'QUALIFIED EFH'!K$5))</f>
        <v>0</v>
      </c>
      <c r="L74" s="476">
        <f>IF(L$2&lt;&gt;"",IF($C74&lt;&gt;"TBA",L$2/114,0),SUMIFS('HOURS&amp;CYCLES INPUT'!$F$2:$F$9999,'HOURS&amp;CYCLES INPUT'!$C$2:$C$9999,'QUALIFIED EFH'!$C74,'HOURS&amp;CYCLES INPUT'!$D$2:$D$9999,'QUALIFIED EFH'!L$4,'HOURS&amp;CYCLES INPUT'!$E$2:$E$9999,'QUALIFIED EFH'!L$5))</f>
        <v>0</v>
      </c>
      <c r="M74" s="476">
        <f>IF(M$2&lt;&gt;"",IF($C74&lt;&gt;"TBA",M$2/114,0),SUMIFS('HOURS&amp;CYCLES INPUT'!$F$2:$F$9999,'HOURS&amp;CYCLES INPUT'!$C$2:$C$9999,'QUALIFIED EFH'!$C74,'HOURS&amp;CYCLES INPUT'!$D$2:$D$9999,'QUALIFIED EFH'!M$4,'HOURS&amp;CYCLES INPUT'!$E$2:$E$9999,'QUALIFIED EFH'!M$5))</f>
        <v>0</v>
      </c>
      <c r="N74" s="476">
        <f>IF(N$2&lt;&gt;"",IF($C74&lt;&gt;"TBA",N$2/114,0),SUMIFS('HOURS&amp;CYCLES INPUT'!$F$2:$F$9999,'HOURS&amp;CYCLES INPUT'!$C$2:$C$9999,'QUALIFIED EFH'!$C74,'HOURS&amp;CYCLES INPUT'!$D$2:$D$9999,'QUALIFIED EFH'!N$4,'HOURS&amp;CYCLES INPUT'!$E$2:$E$9999,'QUALIFIED EFH'!N$5))</f>
        <v>0</v>
      </c>
      <c r="O74" s="476">
        <f>IF(O$2&lt;&gt;"",IF($C74&lt;&gt;"TBA",O$2/114,0),SUMIFS('HOURS&amp;CYCLES INPUT'!$F$2:$F$9999,'HOURS&amp;CYCLES INPUT'!$C$2:$C$9999,'QUALIFIED EFH'!$C74,'HOURS&amp;CYCLES INPUT'!$D$2:$D$9999,'QUALIFIED EFH'!O$4,'HOURS&amp;CYCLES INPUT'!$E$2:$E$9999,'QUALIFIED EFH'!O$5))</f>
        <v>0</v>
      </c>
      <c r="P74" s="476">
        <f>IF(P$2&lt;&gt;"",IF($C74&lt;&gt;"TBA",P$2/114,0),SUMIFS('HOURS&amp;CYCLES INPUT'!$F$2:$F$9999,'HOURS&amp;CYCLES INPUT'!$C$2:$C$9999,'QUALIFIED EFH'!$C74,'HOURS&amp;CYCLES INPUT'!$D$2:$D$9999,'QUALIFIED EFH'!P$4,'HOURS&amp;CYCLES INPUT'!$E$2:$E$9999,'QUALIFIED EFH'!P$5))</f>
        <v>0</v>
      </c>
      <c r="Q74" s="476">
        <f>IF(Q$2&lt;&gt;"",IF($C74&lt;&gt;"TBA",Q$2/114,0),SUMIFS('HOURS&amp;CYCLES INPUT'!$F$2:$F$9999,'HOURS&amp;CYCLES INPUT'!$C$2:$C$9999,'QUALIFIED EFH'!$C74,'HOURS&amp;CYCLES INPUT'!$D$2:$D$9999,'QUALIFIED EFH'!Q$4,'HOURS&amp;CYCLES INPUT'!$E$2:$E$9999,'QUALIFIED EFH'!Q$5))</f>
        <v>0</v>
      </c>
      <c r="R74" s="476">
        <f>IF(R$1&lt;&gt;"",IF($C74&lt;&gt;"TBA",R$1/114,0),SUMIFS('HOURS&amp;CYCLES INPUT'!$F$2:$F$9999,'HOURS&amp;CYCLES INPUT'!$C$2:$C$9999,'QUALIFIED EFH'!$C74,'HOURS&amp;CYCLES INPUT'!$D$2:$D$9999,'QUALIFIED EFH'!R$4,'HOURS&amp;CYCLES INPUT'!$E$2:$E$9999,'QUALIFIED EFH'!R$5))</f>
        <v>0</v>
      </c>
      <c r="S74" s="476">
        <f>IF(S$2&lt;&gt;"",IF($C74&lt;&gt;"TBA",S$2/114,0),SUMIFS('HOURS&amp;CYCLES INPUT'!$F$2:$F$9999,'HOURS&amp;CYCLES INPUT'!$C$2:$C$9999,'QUALIFIED EFH'!$C74,'HOURS&amp;CYCLES INPUT'!$D$2:$D$9999,'QUALIFIED EFH'!S$4,'HOURS&amp;CYCLES INPUT'!$E$2:$E$9999,'QUALIFIED EFH'!S$5))</f>
        <v>0</v>
      </c>
      <c r="T74" s="476">
        <f>IF(T$2&lt;&gt;"",IF($C74&lt;&gt;"TBA",T$2/114,0),SUMIFS('HOURS&amp;CYCLES INPUT'!$F$2:$F$9999,'HOURS&amp;CYCLES INPUT'!$C$2:$C$9999,'QUALIFIED EFH'!$C74,'HOURS&amp;CYCLES INPUT'!$D$2:$D$9999,'QUALIFIED EFH'!T$4,'HOURS&amp;CYCLES INPUT'!$E$2:$E$9999,'QUALIFIED EFH'!T$5))</f>
        <v>0</v>
      </c>
      <c r="U74" s="476">
        <f>IF(U$2&lt;&gt;"",IF($C74&lt;&gt;"TBA",U$2/114,0),SUMIFS('HOURS&amp;CYCLES INPUT'!$F$2:$F$9999,'HOURS&amp;CYCLES INPUT'!$C$2:$C$9999,'QUALIFIED EFH'!$C74,'HOURS&amp;CYCLES INPUT'!$D$2:$D$9999,'QUALIFIED EFH'!U$4,'HOURS&amp;CYCLES INPUT'!$E$2:$E$9999,'QUALIFIED EFH'!U$5))</f>
        <v>0</v>
      </c>
      <c r="V74" s="476">
        <f>IF(V$2&lt;&gt;"",IF($C74&lt;&gt;"TBA",V$2/114,0),SUMIFS('HOURS&amp;CYCLES INPUT'!$F$2:$F$9999,'HOURS&amp;CYCLES INPUT'!$C$2:$C$9999,'QUALIFIED EFH'!$C74,'HOURS&amp;CYCLES INPUT'!$D$2:$D$9999,'QUALIFIED EFH'!V$4,'HOURS&amp;CYCLES INPUT'!$E$2:$E$9999,'QUALIFIED EFH'!V$5))</f>
        <v>0</v>
      </c>
      <c r="W74" s="476">
        <f>IF(W$2&lt;&gt;"",IF($C74&lt;&gt;"TBA",W$2/114,0),SUMIFS('HOURS&amp;CYCLES INPUT'!$F$2:$F$9999,'HOURS&amp;CYCLES INPUT'!$C$2:$C$9999,'QUALIFIED EFH'!$C74,'HOURS&amp;CYCLES INPUT'!$D$2:$D$9999,'QUALIFIED EFH'!W$4,'HOURS&amp;CYCLES INPUT'!$E$2:$E$9999,'QUALIFIED EFH'!W$5))</f>
        <v>0</v>
      </c>
      <c r="X74" s="476">
        <f>IF(X$2&lt;&gt;"",IF($C74&lt;&gt;"TBA",X$2/114,0),SUMIFS('HOURS&amp;CYCLES INPUT'!$F$2:$F$9999,'HOURS&amp;CYCLES INPUT'!$C$2:$C$9999,'QUALIFIED EFH'!$C74,'HOURS&amp;CYCLES INPUT'!$D$2:$D$9999,'QUALIFIED EFH'!X$4,'HOURS&amp;CYCLES INPUT'!$E$2:$E$9999,'QUALIFIED EFH'!X$5))</f>
        <v>0</v>
      </c>
      <c r="Y74" s="476">
        <f>IF(Y$2&lt;&gt;"",IF($C74&lt;&gt;"TBA",Y$2/114,0),SUMIFS('HOURS&amp;CYCLES INPUT'!$F$2:$F$9999,'HOURS&amp;CYCLES INPUT'!$C$2:$C$9999,'QUALIFIED EFH'!$C74,'HOURS&amp;CYCLES INPUT'!$D$2:$D$9999,'QUALIFIED EFH'!Y$4,'HOURS&amp;CYCLES INPUT'!$E$2:$E$9999,'QUALIFIED EFH'!Y$5))</f>
        <v>0</v>
      </c>
      <c r="Z74" s="476">
        <f>IF(Z$2&lt;&gt;"",IF($C74&lt;&gt;"TBA",Z$2/114,0),SUMIFS('HOURS&amp;CYCLES INPUT'!$F$2:$F$9999,'HOURS&amp;CYCLES INPUT'!$C$2:$C$9999,'QUALIFIED EFH'!$C74,'HOURS&amp;CYCLES INPUT'!$D$2:$D$9999,'QUALIFIED EFH'!Z$4,'HOURS&amp;CYCLES INPUT'!$E$2:$E$9999,'QUALIFIED EFH'!Z$5))</f>
        <v>0</v>
      </c>
      <c r="AA74" s="476">
        <f>IF(AA$2&lt;&gt;"",IF($C74&lt;&gt;"TBA",AA$2/114,0),SUMIFS('HOURS&amp;CYCLES INPUT'!$F$2:$F$9999,'HOURS&amp;CYCLES INPUT'!$C$2:$C$9999,'QUALIFIED EFH'!$C74,'HOURS&amp;CYCLES INPUT'!$D$2:$D$9999,'QUALIFIED EFH'!AA$4,'HOURS&amp;CYCLES INPUT'!$E$2:$E$9999,'QUALIFIED EFH'!AA$5))</f>
        <v>0</v>
      </c>
      <c r="AB74" s="476">
        <f>IF(AB$2&lt;&gt;"",IF($C74&lt;&gt;"TBA",AB$2/114,0),SUMIFS('HOURS&amp;CYCLES INPUT'!$F$2:$F$9999,'HOURS&amp;CYCLES INPUT'!$C$2:$C$9999,'QUALIFIED EFH'!$C74,'HOURS&amp;CYCLES INPUT'!$D$2:$D$9999,'QUALIFIED EFH'!AB$4,'HOURS&amp;CYCLES INPUT'!$E$2:$E$9999,'QUALIFIED EFH'!AB$5))</f>
        <v>302.13</v>
      </c>
      <c r="AC74" s="476">
        <f>IF(AC$2&lt;&gt;"",IF($C74&lt;&gt;"TBA",AC$2/114,0),SUMIFS('HOURS&amp;CYCLES INPUT'!$F$2:$F$9999,'HOURS&amp;CYCLES INPUT'!$C$2:$C$9999,'QUALIFIED EFH'!$C74,'HOURS&amp;CYCLES INPUT'!$D$2:$D$9999,'QUALIFIED EFH'!AC$4,'HOURS&amp;CYCLES INPUT'!$E$2:$E$9999,'QUALIFIED EFH'!AC$5))</f>
        <v>374.65</v>
      </c>
      <c r="AD74" s="476">
        <f>IF(AD$2&lt;&gt;"",IF($C74&lt;&gt;"TBA",AD$2/114,0),SUMIFS('HOURS&amp;CYCLES INPUT'!$F$2:$F$9999,'HOURS&amp;CYCLES INPUT'!$C$2:$C$9999,'QUALIFIED EFH'!$C74,'HOURS&amp;CYCLES INPUT'!$D$2:$D$9999,'QUALIFIED EFH'!AD$4,'HOURS&amp;CYCLES INPUT'!$E$2:$E$9999,'QUALIFIED EFH'!AD$5))</f>
        <v>393.9</v>
      </c>
      <c r="AE74" s="476">
        <f>IF(AE$2&lt;&gt;"",IF($C74&lt;&gt;"TBA",AE$2/114,0),SUMIFS('HOURS&amp;CYCLES INPUT'!$F$2:$F$9999,'HOURS&amp;CYCLES INPUT'!$C$2:$C$9999,'QUALIFIED EFH'!$C74,'HOURS&amp;CYCLES INPUT'!$D$2:$D$9999,'QUALIFIED EFH'!AE$4,'HOURS&amp;CYCLES INPUT'!$E$2:$E$9999,'QUALIFIED EFH'!AE$5))</f>
        <v>393.54</v>
      </c>
      <c r="AF74" s="476">
        <f>IF(AF$2&lt;&gt;"",IF($C74&lt;&gt;"TBA",AF$2/114,0),SUMIFS('HOURS&amp;CYCLES INPUT'!$F$2:$F$9999,'HOURS&amp;CYCLES INPUT'!$C$2:$C$9999,'QUALIFIED EFH'!$C74,'HOURS&amp;CYCLES INPUT'!$D$2:$D$9999,'QUALIFIED EFH'!AF$4,'HOURS&amp;CYCLES INPUT'!$E$2:$E$9999,'QUALIFIED EFH'!AF$5))</f>
        <v>427.68</v>
      </c>
      <c r="AG74" s="476">
        <f>IF(AG$2&lt;&gt;"",IF($C74&lt;&gt;"TBA",AG$2/114,0),SUMIFS('HOURS&amp;CYCLES INPUT'!$F$2:$F$9999,'HOURS&amp;CYCLES INPUT'!$C$2:$C$9999,'QUALIFIED EFH'!$C74,'HOURS&amp;CYCLES INPUT'!$D$2:$D$9999,'QUALIFIED EFH'!AG$4,'HOURS&amp;CYCLES INPUT'!$E$2:$E$9999,'QUALIFIED EFH'!AG$5))</f>
        <v>390.1</v>
      </c>
      <c r="AH74" s="476">
        <f>IF(AH$2&lt;&gt;"",IF($C74&lt;&gt;"TBA",AH$2/114,0),SUMIFS('HOURS&amp;CYCLES INPUT'!$F$2:$F$9999,'HOURS&amp;CYCLES INPUT'!$C$2:$C$9999,'QUALIFIED EFH'!$C74,'HOURS&amp;CYCLES INPUT'!$D$2:$D$9999,'QUALIFIED EFH'!AH$4,'HOURS&amp;CYCLES INPUT'!$E$2:$E$9999,'QUALIFIED EFH'!AH$5))</f>
        <v>435.47</v>
      </c>
      <c r="AI74" s="476">
        <f>IF(AI$2&lt;&gt;"",IF($C74&lt;&gt;"TBA",AI$2/114,0),SUMIFS('HOURS&amp;CYCLES INPUT'!$F$2:$F$9999,'HOURS&amp;CYCLES INPUT'!$C$2:$C$9999,'QUALIFIED EFH'!$C74,'HOURS&amp;CYCLES INPUT'!$D$2:$D$9999,'QUALIFIED EFH'!AI$4,'HOURS&amp;CYCLES INPUT'!$E$2:$E$9999,'QUALIFIED EFH'!AI$5))</f>
        <v>476.78</v>
      </c>
      <c r="AJ74" s="476">
        <f>IF(AJ$2&lt;&gt;"",IF($C74&lt;&gt;"TBA",AJ$2/114,0),SUMIFS('HOURS&amp;CYCLES INPUT'!$F$2:$F$9999,'HOURS&amp;CYCLES INPUT'!$C$2:$C$9999,'QUALIFIED EFH'!$C74,'HOURS&amp;CYCLES INPUT'!$D$2:$D$9999,'QUALIFIED EFH'!AJ$4,'HOURS&amp;CYCLES INPUT'!$E$2:$E$9999,'QUALIFIED EFH'!AJ$5))</f>
        <v>439.3</v>
      </c>
      <c r="AK74" s="476">
        <f>IF(AK$2&lt;&gt;"",IF($C74&lt;&gt;"TBA",AK$2/114,0),SUMIFS('HOURS&amp;CYCLES INPUT'!$F$2:$F$9999,'HOURS&amp;CYCLES INPUT'!$C$2:$C$9999,'QUALIFIED EFH'!$C74,'HOURS&amp;CYCLES INPUT'!$D$2:$D$9999,'QUALIFIED EFH'!AK$4,'HOURS&amp;CYCLES INPUT'!$E$2:$E$9999,'QUALIFIED EFH'!AK$5))</f>
        <v>327.55</v>
      </c>
      <c r="AL74" s="476">
        <f>IF(AL$2&lt;&gt;"",IF($C74&lt;&gt;"TBA",AL$2/114,0),SUMIFS('HOURS&amp;CYCLES INPUT'!$F$2:$F$9999,'HOURS&amp;CYCLES INPUT'!$C$2:$C$9999,'QUALIFIED EFH'!$C74,'HOURS&amp;CYCLES INPUT'!$D$2:$D$9999,'QUALIFIED EFH'!AL$4,'HOURS&amp;CYCLES INPUT'!$E$2:$E$9999,'QUALIFIED EFH'!AL$5))</f>
        <v>439.33</v>
      </c>
      <c r="AM74" s="476">
        <f>IF(AM$2&lt;&gt;"",IF($C74&lt;&gt;"TBA",AM$2/114,0),SUMIFS('HOURS&amp;CYCLES INPUT'!$F$2:$F$9999,'HOURS&amp;CYCLES INPUT'!$C$2:$C$9999,'QUALIFIED EFH'!$C74,'HOURS&amp;CYCLES INPUT'!$D$2:$D$9999,'QUALIFIED EFH'!AM$4,'HOURS&amp;CYCLES INPUT'!$E$2:$E$9999,'QUALIFIED EFH'!AM$5))</f>
        <v>408</v>
      </c>
      <c r="AN74" s="476">
        <f>IF(AN$2&lt;&gt;"",IF($C74&lt;&gt;"TBA",AN$2/114,0),SUMIFS('HOURS&amp;CYCLES INPUT'!$F$2:$F$9999,'HOURS&amp;CYCLES INPUT'!$C$2:$C$9999,'QUALIFIED EFH'!$C74,'HOURS&amp;CYCLES INPUT'!$D$2:$D$9999,'QUALIFIED EFH'!AN$4,'HOURS&amp;CYCLES INPUT'!$E$2:$E$9999,'QUALIFIED EFH'!AN$5))</f>
        <v>471.45</v>
      </c>
      <c r="AO74" s="476">
        <f>IF(AO$2&lt;&gt;"",IF($C74&lt;&gt;"TBA",AO$2/114,0),SUMIFS('HOURS&amp;CYCLES INPUT'!$F$2:$F$9999,'HOURS&amp;CYCLES INPUT'!$C$2:$C$9999,'QUALIFIED EFH'!$C74,'HOURS&amp;CYCLES INPUT'!$D$2:$D$9999,'QUALIFIED EFH'!AO$4,'HOURS&amp;CYCLES INPUT'!$E$2:$E$9999,'QUALIFIED EFH'!AO$5))</f>
        <v>414.79</v>
      </c>
      <c r="AP74" s="476">
        <f>IF(AP$2&lt;&gt;"",IF($C74&lt;&gt;"TBA",AP$2/114,0),SUMIFS('HOURS&amp;CYCLES INPUT'!$F$2:$F$9999,'HOURS&amp;CYCLES INPUT'!$C$2:$C$9999,'QUALIFIED EFH'!$C74,'HOURS&amp;CYCLES INPUT'!$D$2:$D$9999,'QUALIFIED EFH'!AP$4,'HOURS&amp;CYCLES INPUT'!$E$2:$E$9999,'QUALIFIED EFH'!AP$5))</f>
        <v>388.03</v>
      </c>
      <c r="AQ74" s="476">
        <f>IF(AQ$2&lt;&gt;"",IF($C74&lt;&gt;"TBA",AQ$2/114,0),SUMIFS('HOURS&amp;CYCLES INPUT'!$F$2:$F$9999,'HOURS&amp;CYCLES INPUT'!$C$2:$C$9999,'QUALIFIED EFH'!$C74,'HOURS&amp;CYCLES INPUT'!$D$2:$D$9999,'QUALIFIED EFH'!AQ$4,'HOURS&amp;CYCLES INPUT'!$E$2:$E$9999,'QUALIFIED EFH'!AQ$5))</f>
        <v>286.91000000000003</v>
      </c>
      <c r="AR74" s="476">
        <f>IF(AR$2&lt;&gt;"",IF($C74&lt;&gt;"TBA",AR$2/114,0),SUMIFS('HOURS&amp;CYCLES INPUT'!$F$2:$F$9999,'HOURS&amp;CYCLES INPUT'!$C$2:$C$9999,'QUALIFIED EFH'!$C74,'HOURS&amp;CYCLES INPUT'!$D$2:$D$9999,'QUALIFIED EFH'!AR$4,'HOURS&amp;CYCLES INPUT'!$E$2:$E$9999,'QUALIFIED EFH'!AR$5))</f>
        <v>0</v>
      </c>
      <c r="AS74" s="476">
        <f>IF(AS$2&lt;&gt;"",IF($C74&lt;&gt;"TBA",AS$2/114,0),SUMIFS('HOURS&amp;CYCLES INPUT'!$F$2:$F$9999,'HOURS&amp;CYCLES INPUT'!$C$2:$C$9999,'QUALIFIED EFH'!$C74,'HOURS&amp;CYCLES INPUT'!$D$2:$D$9999,'QUALIFIED EFH'!AS$4,'HOURS&amp;CYCLES INPUT'!$E$2:$E$9999,'QUALIFIED EFH'!AS$5))</f>
        <v>0</v>
      </c>
      <c r="AT74" s="476">
        <f>IF(AT$2&lt;&gt;"",IF($C74&lt;&gt;"TBA",AT$2/114,0),SUMIFS('HOURS&amp;CYCLES INPUT'!$F$2:$F$9999,'HOURS&amp;CYCLES INPUT'!$C$2:$C$9999,'QUALIFIED EFH'!$C74,'HOURS&amp;CYCLES INPUT'!$D$2:$D$9999,'QUALIFIED EFH'!AT$4,'HOURS&amp;CYCLES INPUT'!$E$2:$E$9999,'QUALIFIED EFH'!AT$5))</f>
        <v>0</v>
      </c>
      <c r="AU74" s="476">
        <f>IF(AU$2&lt;&gt;"",IF($C74&lt;&gt;"TBA",AU$2/114,0),SUMIFS('HOURS&amp;CYCLES INPUT'!$F$2:$F$9999,'HOURS&amp;CYCLES INPUT'!$C$2:$C$9999,'QUALIFIED EFH'!$C74,'HOURS&amp;CYCLES INPUT'!$D$2:$D$9999,'QUALIFIED EFH'!AU$4,'HOURS&amp;CYCLES INPUT'!$E$2:$E$9999,'QUALIFIED EFH'!AU$5))</f>
        <v>41.77</v>
      </c>
      <c r="AV74" s="476">
        <f>IF(AV$2&lt;&gt;"",IF($C74&lt;&gt;"TBA",AV$2/114,0),SUMIFS('HOURS&amp;CYCLES INPUT'!$F$2:$F$9999,'HOURS&amp;CYCLES INPUT'!$C$2:$C$9999,'QUALIFIED EFH'!$C74,'HOURS&amp;CYCLES INPUT'!$D$2:$D$9999,'QUALIFIED EFH'!AV$4,'HOURS&amp;CYCLES INPUT'!$E$2:$E$9999,'QUALIFIED EFH'!AV$5))</f>
        <v>149.68</v>
      </c>
      <c r="AW74" s="476">
        <f>IF(AW$2&lt;&gt;"",IF($C74&lt;&gt;"TBA",AW$2/114,0),SUMIFS('HOURS&amp;CYCLES INPUT'!$F$2:$F$9999,'HOURS&amp;CYCLES INPUT'!$C$2:$C$9999,'QUALIFIED EFH'!$C74,'HOURS&amp;CYCLES INPUT'!$D$2:$D$9999,'QUALIFIED EFH'!AW$4,'HOURS&amp;CYCLES INPUT'!$E$2:$E$9999,'QUALIFIED EFH'!AW$5))</f>
        <v>123.89</v>
      </c>
      <c r="AX74" s="476">
        <f>IF(AX$2&lt;&gt;"",IF($C74&lt;&gt;"TBA",AX$2/114,0),SUMIFS('HOURS&amp;CYCLES INPUT'!$F$2:$F$9999,'HOURS&amp;CYCLES INPUT'!$C$2:$C$9999,'QUALIFIED EFH'!$C74,'HOURS&amp;CYCLES INPUT'!$D$2:$D$9999,'QUALIFIED EFH'!AX$4,'HOURS&amp;CYCLES INPUT'!$E$2:$E$9999,'QUALIFIED EFH'!AX$5))</f>
        <v>71.75</v>
      </c>
      <c r="AY74" s="476">
        <f>IF(AY$2&lt;&gt;"",IF($C74&lt;&gt;"TBA",AY$2/114,0),SUMIFS('HOURS&amp;CYCLES INPUT'!$F$2:$F$9999,'HOURS&amp;CYCLES INPUT'!$C$2:$C$9999,'QUALIFIED EFH'!$C74,'HOURS&amp;CYCLES INPUT'!$D$2:$D$9999,'QUALIFIED EFH'!AY$4,'HOURS&amp;CYCLES INPUT'!$E$2:$E$9999,'QUALIFIED EFH'!AY$5))</f>
        <v>0</v>
      </c>
      <c r="AZ74" s="476">
        <f>IF(AZ$2&lt;&gt;"",IF($C74&lt;&gt;"TBA",AZ$2/114,0),SUMIFS('HOURS&amp;CYCLES INPUT'!$F$2:$F$9999,'HOURS&amp;CYCLES INPUT'!$C$2:$C$9999,'QUALIFIED EFH'!$C74,'HOURS&amp;CYCLES INPUT'!$D$2:$D$9999,'QUALIFIED EFH'!AZ$4,'HOURS&amp;CYCLES INPUT'!$E$2:$E$9999,'QUALIFIED EFH'!AZ$5))</f>
        <v>0</v>
      </c>
      <c r="BA74" s="476">
        <f>IF(BA$2&lt;&gt;"",IF($C74&lt;&gt;"TBA",BA$2/114,0),SUMIFS('HOURS&amp;CYCLES INPUT'!$F$2:$F$9999,'HOURS&amp;CYCLES INPUT'!$C$2:$C$9999,'QUALIFIED EFH'!$C74,'HOURS&amp;CYCLES INPUT'!$D$2:$D$9999,'QUALIFIED EFH'!BA$4,'HOURS&amp;CYCLES INPUT'!$E$2:$E$9999,'QUALIFIED EFH'!BA$5))</f>
        <v>0</v>
      </c>
      <c r="BB74" s="476">
        <f>IF(BB$2&lt;&gt;"",IF($C74&lt;&gt;"TBA",BB$2/114,0),SUMIFS('HOURS&amp;CYCLES INPUT'!$F$2:$F$9999,'HOURS&amp;CYCLES INPUT'!$C$2:$C$9999,'QUALIFIED EFH'!$C74,'HOURS&amp;CYCLES INPUT'!$D$2:$D$9999,'QUALIFIED EFH'!BB$4,'HOURS&amp;CYCLES INPUT'!$E$2:$E$9999,'QUALIFIED EFH'!BB$5))</f>
        <v>0</v>
      </c>
      <c r="BC74" s="476">
        <f>IF(BC$2&lt;&gt;"",IF($C74&lt;&gt;"TBA",BC$2/114,0),SUMIFS('HOURS&amp;CYCLES INPUT'!$F$2:$F$9999,'HOURS&amp;CYCLES INPUT'!$C$2:$C$9999,'QUALIFIED EFH'!$C74,'HOURS&amp;CYCLES INPUT'!$D$2:$D$9999,'QUALIFIED EFH'!BC$4,'HOURS&amp;CYCLES INPUT'!$E$2:$E$9999,'QUALIFIED EFH'!BC$5))</f>
        <v>0</v>
      </c>
      <c r="BD74" s="476">
        <f>IF(BD$2&lt;&gt;"",IF($C74&lt;&gt;"TBA",BD$2/114,0),SUMIFS('HOURS&amp;CYCLES INPUT'!$F$2:$F$9999,'HOURS&amp;CYCLES INPUT'!$C$2:$C$9999,'QUALIFIED EFH'!$C74,'HOURS&amp;CYCLES INPUT'!$D$2:$D$9999,'QUALIFIED EFH'!BD$4,'HOURS&amp;CYCLES INPUT'!$E$2:$E$9999,'QUALIFIED EFH'!BD$5))</f>
        <v>155.30000000000001</v>
      </c>
      <c r="BE74" s="476">
        <f>IF(BE$2&lt;&gt;"",IF($C74&lt;&gt;"TBA",BE$2/114,0),SUMIFS('HOURS&amp;CYCLES INPUT'!$F$2:$F$9999,'HOURS&amp;CYCLES INPUT'!$C$2:$C$9999,'QUALIFIED EFH'!$C74,'HOURS&amp;CYCLES INPUT'!$D$2:$D$9999,'QUALIFIED EFH'!BE$4,'HOURS&amp;CYCLES INPUT'!$E$2:$E$9999,'QUALIFIED EFH'!BE$5))</f>
        <v>87.53</v>
      </c>
      <c r="BF74" s="476">
        <f>IF(BF$2&lt;&gt;"",IF($C74&lt;&gt;"TBA",BF$2/114,0),SUMIFS('HOURS&amp;CYCLES INPUT'!$F$2:$F$9999,'HOURS&amp;CYCLES INPUT'!$C$2:$C$9999,'QUALIFIED EFH'!$C74,'HOURS&amp;CYCLES INPUT'!$D$2:$D$9999,'QUALIFIED EFH'!BF$4,'HOURS&amp;CYCLES INPUT'!$E$2:$E$9999,'QUALIFIED EFH'!BF$5))</f>
        <v>84.7</v>
      </c>
      <c r="BG74" s="476">
        <f>IF(BG$2&lt;&gt;"",IF($C74&lt;&gt;"TBA",BG$2/114,0),SUMIFS('HOURS&amp;CYCLES INPUT'!$F$2:$F$9999,'HOURS&amp;CYCLES INPUT'!$C$2:$C$9999,'QUALIFIED EFH'!$C74,'HOURS&amp;CYCLES INPUT'!$D$2:$D$9999,'QUALIFIED EFH'!BG$4,'HOURS&amp;CYCLES INPUT'!$E$2:$E$9999,'QUALIFIED EFH'!BG$5))</f>
        <v>137.47</v>
      </c>
      <c r="BH74" s="476">
        <f>IF(BH$2&lt;&gt;"",IF($C74&lt;&gt;"TBA",BH$2/114,0),SUMIFS('HOURS&amp;CYCLES INPUT'!$F$2:$F$9999,'HOURS&amp;CYCLES INPUT'!$C$2:$C$9999,'QUALIFIED EFH'!$C74,'HOURS&amp;CYCLES INPUT'!$D$2:$D$9999,'QUALIFIED EFH'!BH$4,'HOURS&amp;CYCLES INPUT'!$E$2:$E$9999,'QUALIFIED EFH'!BH$5))</f>
        <v>247.25</v>
      </c>
      <c r="BI74" s="476">
        <f>IF(BI$2&lt;&gt;"",IF($C74&lt;&gt;"TBA",BI$2/114,0),SUMIFS('HOURS&amp;CYCLES INPUT'!$F$2:$F$9999,'HOURS&amp;CYCLES INPUT'!$C$2:$C$9999,'QUALIFIED EFH'!$C74,'HOURS&amp;CYCLES INPUT'!$D$2:$D$9999,'QUALIFIED EFH'!BI$4,'HOURS&amp;CYCLES INPUT'!$E$2:$E$9999,'QUALIFIED EFH'!BI$5))</f>
        <v>216.28</v>
      </c>
      <c r="BJ74" s="476">
        <f>IF(BJ$2&lt;&gt;"",IF($C74&lt;&gt;"TBA",BJ$2/114,0),SUMIFS('HOURS&amp;CYCLES INPUT'!$F$2:$F$9999,'HOURS&amp;CYCLES INPUT'!$C$2:$C$9999,'QUALIFIED EFH'!$C74,'HOURS&amp;CYCLES INPUT'!$D$2:$D$9999,'QUALIFIED EFH'!BJ$4,'HOURS&amp;CYCLES INPUT'!$E$2:$E$9999,'QUALIFIED EFH'!BJ$5))</f>
        <v>242.27</v>
      </c>
      <c r="BK74" s="476">
        <f>IF(BK$2&lt;&gt;"",IF($C74&lt;&gt;"TBA",BK$2/114,0),SUMIFS('HOURS&amp;CYCLES INPUT'!$F$2:$F$9999,'HOURS&amp;CYCLES INPUT'!$C$2:$C$9999,'QUALIFIED EFH'!$C74,'HOURS&amp;CYCLES INPUT'!$D$2:$D$9999,'QUALIFIED EFH'!BK$4,'HOURS&amp;CYCLES INPUT'!$E$2:$E$9999,'QUALIFIED EFH'!BK$5))</f>
        <v>386</v>
      </c>
      <c r="BL74" s="476">
        <f>IF(BL$2&lt;&gt;"",IF($C74&lt;&gt;"TBA",BL$2/114,0),SUMIFS('HOURS&amp;CYCLES INPUT'!$F$2:$F$9999,'HOURS&amp;CYCLES INPUT'!$C$2:$C$9999,'QUALIFIED EFH'!$C74,'HOURS&amp;CYCLES INPUT'!$D$2:$D$9999,'QUALIFIED EFH'!BL$4,'HOURS&amp;CYCLES INPUT'!$E$2:$E$9999,'QUALIFIED EFH'!BL$5))</f>
        <v>259.95</v>
      </c>
      <c r="BM74" s="476">
        <f>IF(BM$2&lt;&gt;"",IF($C74&lt;&gt;"TBA",BM$2/114,0),SUMIFS('HOURS&amp;CYCLES INPUT'!$F$2:$F$9999,'HOURS&amp;CYCLES INPUT'!$C$2:$C$9999,'QUALIFIED EFH'!$C74,'HOURS&amp;CYCLES INPUT'!$D$2:$D$9999,'QUALIFIED EFH'!BM$4,'HOURS&amp;CYCLES INPUT'!$E$2:$E$9999,'QUALIFIED EFH'!BM$5))</f>
        <v>231.6</v>
      </c>
      <c r="BN74" s="476">
        <f>IF(BN$2&lt;&gt;"",IF($C74&lt;&gt;"TBA",BN$2/114,0),SUMIFS('HOURS&amp;CYCLES INPUT'!$F$2:$F$9999,'HOURS&amp;CYCLES INPUT'!$C$2:$C$9999,'QUALIFIED EFH'!$C74,'HOURS&amp;CYCLES INPUT'!$D$2:$D$9999,'QUALIFIED EFH'!BN$4,'HOURS&amp;CYCLES INPUT'!$E$2:$E$9999,'QUALIFIED EFH'!BN$5))</f>
        <v>314.5</v>
      </c>
      <c r="BO74" s="476">
        <f>IF(BO$2&lt;&gt;"",IF($C74&lt;&gt;"TBA",BO$2/114,0),SUMIFS('HOURS&amp;CYCLES INPUT'!$F$2:$F$9999,'HOURS&amp;CYCLES INPUT'!$C$2:$C$9999,'QUALIFIED EFH'!$C74,'HOURS&amp;CYCLES INPUT'!$D$2:$D$9999,'QUALIFIED EFH'!BO$4,'HOURS&amp;CYCLES INPUT'!$E$2:$E$9999,'QUALIFIED EFH'!BO$5))</f>
        <v>234.81</v>
      </c>
      <c r="BP74" s="476">
        <f>IF(BP$2&lt;&gt;"",IF($C74&lt;&gt;"TBA",BP$2/114,0),SUMIFS('HOURS&amp;CYCLES INPUT'!$F$2:$F$9999,'HOURS&amp;CYCLES INPUT'!$C$2:$C$9999,'QUALIFIED EFH'!$C74,'HOURS&amp;CYCLES INPUT'!$D$2:$D$9999,'QUALIFIED EFH'!BP$4,'HOURS&amp;CYCLES INPUT'!$E$2:$E$9999,'QUALIFIED EFH'!BP$5))</f>
        <v>386.56</v>
      </c>
      <c r="BQ74" s="476">
        <f>IF(BQ$2&lt;&gt;"",IF($C74&lt;&gt;"TBA",BQ$2/114,0),SUMIFS('HOURS&amp;CYCLES INPUT'!$F$2:$F$9999,'HOURS&amp;CYCLES INPUT'!$C$2:$C$9999,'QUALIFIED EFH'!$C74,'HOURS&amp;CYCLES INPUT'!$D$2:$D$9999,'QUALIFIED EFH'!BQ$4,'HOURS&amp;CYCLES INPUT'!$E$2:$E$9999,'QUALIFIED EFH'!BQ$5))</f>
        <v>368.49</v>
      </c>
      <c r="BR74" s="476">
        <f>IF(BR$2&lt;&gt;"",IF($C74&lt;&gt;"TBA",BR$2/114,0),SUMIFS('HOURS&amp;CYCLES INPUT'!$F$2:$F$9999,'HOURS&amp;CYCLES INPUT'!$C$2:$C$9999,'QUALIFIED EFH'!$C74,'HOURS&amp;CYCLES INPUT'!$D$2:$D$9999,'QUALIFIED EFH'!BR$4,'HOURS&amp;CYCLES INPUT'!$E$2:$E$9999,'QUALIFIED EFH'!BR$5))</f>
        <v>346.29</v>
      </c>
      <c r="BS74" s="476">
        <f>IF(BS$2&lt;&gt;"",IF($C74&lt;&gt;"TBA",BS$2/114,0),SUMIFS('HOURS&amp;CYCLES INPUT'!$F$2:$F$9999,'HOURS&amp;CYCLES INPUT'!$C$2:$C$9999,'QUALIFIED EFH'!$C74,'HOURS&amp;CYCLES INPUT'!$D$2:$D$9999,'QUALIFIED EFH'!BS$4,'HOURS&amp;CYCLES INPUT'!$E$2:$E$9999,'QUALIFIED EFH'!BS$5))</f>
        <v>366.42</v>
      </c>
      <c r="BT74" s="476">
        <f>IF(BT$2&lt;&gt;"",IF($C74&lt;&gt;"TBA",BT$2/114,0),SUMIFS('HOURS&amp;CYCLES INPUT'!$F$2:$F$9999,'HOURS&amp;CYCLES INPUT'!$C$2:$C$9999,'QUALIFIED EFH'!$C74,'HOURS&amp;CYCLES INPUT'!$D$2:$D$9999,'QUALIFIED EFH'!BT$4,'HOURS&amp;CYCLES INPUT'!$E$2:$E$9999,'QUALIFIED EFH'!BT$5))</f>
        <v>396.9</v>
      </c>
      <c r="BU74" s="476">
        <f>IF(BU$2&lt;&gt;"",IF($C74&lt;&gt;"TBA",BU$2/114,0),SUMIFS('HOURS&amp;CYCLES INPUT'!$F$2:$F$9999,'HOURS&amp;CYCLES INPUT'!$C$2:$C$9999,'QUALIFIED EFH'!$C74,'HOURS&amp;CYCLES INPUT'!$D$2:$D$9999,'QUALIFIED EFH'!BU$4,'HOURS&amp;CYCLES INPUT'!$E$2:$E$9999,'QUALIFIED EFH'!BU$5))</f>
        <v>343.25</v>
      </c>
      <c r="BV74" s="476">
        <f>IF(BV$2&lt;&gt;"",IF($C74&lt;&gt;"TBA",BV$2/114,0),SUMIFS('HOURS&amp;CYCLES INPUT'!$F$2:$F$9999,'HOURS&amp;CYCLES INPUT'!$C$2:$C$9999,'QUALIFIED EFH'!$C74,'HOURS&amp;CYCLES INPUT'!$D$2:$D$9999,'QUALIFIED EFH'!BV$4,'HOURS&amp;CYCLES INPUT'!$E$2:$E$9999,'QUALIFIED EFH'!BV$5))</f>
        <v>443.65</v>
      </c>
      <c r="BW74" s="476">
        <f>IF(BW$2&lt;&gt;"",IF($C74&lt;&gt;"TBA",BW$2/114,0),SUMIFS('HOURS&amp;CYCLES INPUT'!$F$2:$F$9999,'HOURS&amp;CYCLES INPUT'!$C$2:$C$9999,'QUALIFIED EFH'!$C74,'HOURS&amp;CYCLES INPUT'!$D$2:$D$9999,'QUALIFIED EFH'!BW$4,'HOURS&amp;CYCLES INPUT'!$E$2:$E$9999,'QUALIFIED EFH'!BW$5))</f>
        <v>377.15</v>
      </c>
      <c r="BX74" s="476">
        <f>IF(BX$2&lt;&gt;"",IF($C74&lt;&gt;"TBA",BX$2/114,0),SUMIFS('HOURS&amp;CYCLES INPUT'!$F$2:$F$9999,'HOURS&amp;CYCLES INPUT'!$C$2:$C$9999,'QUALIFIED EFH'!$C74,'HOURS&amp;CYCLES INPUT'!$D$2:$D$9999,'QUALIFIED EFH'!BX$4,'HOURS&amp;CYCLES INPUT'!$E$2:$E$9999,'QUALIFIED EFH'!BX$5))</f>
        <v>457.96</v>
      </c>
      <c r="BY74" s="476">
        <f>IF(BY$2&lt;&gt;"",IF($C74&lt;&gt;"TBA",BY$2/114,0),SUMIFS('HOURS&amp;CYCLES INPUT'!$F$2:$F$9999,'HOURS&amp;CYCLES INPUT'!$C$2:$C$9999,'QUALIFIED EFH'!$C74,'HOURS&amp;CYCLES INPUT'!$D$2:$D$9999,'QUALIFIED EFH'!BY$4,'HOURS&amp;CYCLES INPUT'!$E$2:$E$9999,'QUALIFIED EFH'!BY$5))</f>
        <v>391.05</v>
      </c>
      <c r="BZ74" s="476">
        <f>IF(BZ$2&lt;&gt;"",IF($C74&lt;&gt;"TBA",BZ$2/114,0),SUMIFS('HOURS&amp;CYCLES INPUT'!$F$2:$F$9999,'HOURS&amp;CYCLES INPUT'!$C$2:$C$9999,'QUALIFIED EFH'!$C74,'HOURS&amp;CYCLES INPUT'!$D$2:$D$9999,'QUALIFIED EFH'!BZ$4,'HOURS&amp;CYCLES INPUT'!$E$2:$E$9999,'QUALIFIED EFH'!BZ$5))</f>
        <v>429.25</v>
      </c>
      <c r="CA74" s="476">
        <f>IF(CA$2&lt;&gt;"",IF($C74&lt;&gt;"TBA",CA$2/114,0),SUMIFS('HOURS&amp;CYCLES INPUT'!$F$2:$F$9999,'HOURS&amp;CYCLES INPUT'!$C$2:$C$9999,'QUALIFIED EFH'!$C74,'HOURS&amp;CYCLES INPUT'!$D$2:$D$9999,'QUALIFIED EFH'!CA$4,'HOURS&amp;CYCLES INPUT'!$E$2:$E$9999,'QUALIFIED EFH'!CA$5))</f>
        <v>482.3</v>
      </c>
      <c r="CB74" s="476">
        <f>IF(CB$2&lt;&gt;"",IF($C74&lt;&gt;"TBA",CB$2/114,0),SUMIFS('HOURS&amp;CYCLES INPUT'!$F$2:$F$9999,'HOURS&amp;CYCLES INPUT'!$C$2:$C$9999,'QUALIFIED EFH'!$C74,'HOURS&amp;CYCLES INPUT'!$D$2:$D$9999,'QUALIFIED EFH'!CB$4,'HOURS&amp;CYCLES INPUT'!$E$2:$E$9999,'QUALIFIED EFH'!CB$5))</f>
        <v>422.2</v>
      </c>
      <c r="CC74" s="476">
        <f>IF(CC$2&lt;&gt;"",IF($C74&lt;&gt;"TBA",CC$2/114,0),SUMIFS('HOURS&amp;CYCLES INPUT'!$F$2:$F$9999,'HOURS&amp;CYCLES INPUT'!$C$2:$C$9999,'QUALIFIED EFH'!$C74,'HOURS&amp;CYCLES INPUT'!$D$2:$D$9999,'QUALIFIED EFH'!CC$4,'HOURS&amp;CYCLES INPUT'!$E$2:$E$9999,'QUALIFIED EFH'!CC$5))</f>
        <v>266.17</v>
      </c>
      <c r="CD74" s="476">
        <f>IF(CD$2&lt;&gt;"",IF($C74&lt;&gt;"TBA",CD$2/114,0),SUMIFS('HOURS&amp;CYCLES INPUT'!$F$2:$F$9999,'HOURS&amp;CYCLES INPUT'!$C$2:$C$9999,'QUALIFIED EFH'!$C74,'HOURS&amp;CYCLES INPUT'!$D$2:$D$9999,'QUALIFIED EFH'!CD$4,'HOURS&amp;CYCLES INPUT'!$E$2:$E$9999,'QUALIFIED EFH'!CD$5))</f>
        <v>195.63</v>
      </c>
      <c r="CE74" s="476">
        <f>IF(CE$2&lt;&gt;"",IF($C74&lt;&gt;"TBA",CE$2/114,0),SUMIFS('HOURS&amp;CYCLES INPUT'!$F$2:$F$9999,'HOURS&amp;CYCLES INPUT'!$C$2:$C$9999,'QUALIFIED EFH'!$C74,'HOURS&amp;CYCLES INPUT'!$D$2:$D$9999,'QUALIFIED EFH'!CE$4,'HOURS&amp;CYCLES INPUT'!$E$2:$E$9999,'QUALIFIED EFH'!CE$5))</f>
        <v>0</v>
      </c>
      <c r="CF74" s="476">
        <f>IF(CF$2&lt;&gt;"",IF($C74&lt;&gt;"TBA",CF$2/114,0),SUMIFS('HOURS&amp;CYCLES INPUT'!$F$2:$F$9999,'HOURS&amp;CYCLES INPUT'!$C$2:$C$9999,'QUALIFIED EFH'!$C74,'HOURS&amp;CYCLES INPUT'!$D$2:$D$9999,'QUALIFIED EFH'!CF$4,'HOURS&amp;CYCLES INPUT'!$E$2:$E$9999,'QUALIFIED EFH'!CF$5))</f>
        <v>0</v>
      </c>
      <c r="CG74" s="476">
        <f>IF(CG$2&lt;&gt;"",IF($C74&lt;&gt;"TBA",CG$2/114,0),SUMIFS('HOURS&amp;CYCLES INPUT'!$F$2:$F$9999,'HOURS&amp;CYCLES INPUT'!$C$2:$C$9999,'QUALIFIED EFH'!$C74,'HOURS&amp;CYCLES INPUT'!$D$2:$D$9999,'QUALIFIED EFH'!CG$4,'HOURS&amp;CYCLES INPUT'!$E$2:$E$9999,'QUALIFIED EFH'!CG$5))</f>
        <v>0</v>
      </c>
      <c r="CH74" s="476">
        <f>IF(CH$2&lt;&gt;"",IF($C74&lt;&gt;"TBA",CH$2/114,0),SUMIFS('HOURS&amp;CYCLES INPUT'!$F$2:$F$9999,'HOURS&amp;CYCLES INPUT'!$C$2:$C$9999,'QUALIFIED EFH'!$C74,'HOURS&amp;CYCLES INPUT'!$D$2:$D$9999,'QUALIFIED EFH'!CH$4,'HOURS&amp;CYCLES INPUT'!$E$2:$E$9999,'QUALIFIED EFH'!CH$5))</f>
        <v>0</v>
      </c>
      <c r="CI74" s="476">
        <f>IF(CI$2&lt;&gt;"",IF($C74&lt;&gt;"TBA",CI$2/114,0),SUMIFS('HOURS&amp;CYCLES INPUT'!$F$2:$F$9999,'HOURS&amp;CYCLES INPUT'!$C$2:$C$9999,'QUALIFIED EFH'!$C74,'HOURS&amp;CYCLES INPUT'!$D$2:$D$9999,'QUALIFIED EFH'!CI$4,'HOURS&amp;CYCLES INPUT'!$E$2:$E$9999,'QUALIFIED EFH'!CI$5))</f>
        <v>0</v>
      </c>
      <c r="CJ74" s="476">
        <f>IF(CJ$2&lt;&gt;"",IF($C74&lt;&gt;"TBA",CJ$2/114,0),SUMIFS('HOURS&amp;CYCLES INPUT'!$F$2:$F$9999,'HOURS&amp;CYCLES INPUT'!$C$2:$C$9999,'QUALIFIED EFH'!$C74,'HOURS&amp;CYCLES INPUT'!$D$2:$D$9999,'QUALIFIED EFH'!CJ$4,'HOURS&amp;CYCLES INPUT'!$E$2:$E$9999,'QUALIFIED EFH'!CJ$5))</f>
        <v>0</v>
      </c>
      <c r="CK74" s="476">
        <f>IF(CK$2&lt;&gt;"",IF($C74&lt;&gt;"TBA",CK$2/114,0),SUMIFS('HOURS&amp;CYCLES INPUT'!$F$2:$F$9999,'HOURS&amp;CYCLES INPUT'!$C$2:$C$9999,'QUALIFIED EFH'!$C74,'HOURS&amp;CYCLES INPUT'!$D$2:$D$9999,'QUALIFIED EFH'!CK$4,'HOURS&amp;CYCLES INPUT'!$E$2:$E$9999,'QUALIFIED EFH'!CK$5))</f>
        <v>0</v>
      </c>
      <c r="CL74" s="476">
        <f>IF(CL$2&lt;&gt;"",IF($C74&lt;&gt;"TBA",CL$2/114,0),SUMIFS('HOURS&amp;CYCLES INPUT'!$F$2:$F$9999,'HOURS&amp;CYCLES INPUT'!$C$2:$C$9999,'QUALIFIED EFH'!$C74,'HOURS&amp;CYCLES INPUT'!$D$2:$D$9999,'QUALIFIED EFH'!CL$4,'HOURS&amp;CYCLES INPUT'!$E$2:$E$9999,'QUALIFIED EFH'!CL$5))</f>
        <v>0</v>
      </c>
      <c r="CM74" s="476">
        <f>IF(CM$2&lt;&gt;"",IF($C74&lt;&gt;"TBA",CM$2/114,0),SUMIFS('HOURS&amp;CYCLES INPUT'!$F$2:$F$9999,'HOURS&amp;CYCLES INPUT'!$C$2:$C$9999,'QUALIFIED EFH'!$C74,'HOURS&amp;CYCLES INPUT'!$D$2:$D$9999,'QUALIFIED EFH'!CM$4,'HOURS&amp;CYCLES INPUT'!$E$2:$E$9999,'QUALIFIED EFH'!CM$5))</f>
        <v>0</v>
      </c>
      <c r="CN74" s="476">
        <f>IF(CN$2&lt;&gt;"",IF($C74&lt;&gt;"TBA",CN$2/114,0),SUMIFS('HOURS&amp;CYCLES INPUT'!$F$2:$F$9999,'HOURS&amp;CYCLES INPUT'!$C$2:$C$9999,'QUALIFIED EFH'!$C74,'HOURS&amp;CYCLES INPUT'!$D$2:$D$9999,'QUALIFIED EFH'!CN$4,'HOURS&amp;CYCLES INPUT'!$E$2:$E$9999,'QUALIFIED EFH'!CN$5))</f>
        <v>0</v>
      </c>
      <c r="CO74" s="476">
        <f>IF(CO$2&lt;&gt;"",IF($C74&lt;&gt;"TBA",CO$2/114,0),SUMIFS('HOURS&amp;CYCLES INPUT'!$F$2:$F$9999,'HOURS&amp;CYCLES INPUT'!$C$2:$C$9999,'QUALIFIED EFH'!$C74,'HOURS&amp;CYCLES INPUT'!$D$2:$D$9999,'QUALIFIED EFH'!CO$4,'HOURS&amp;CYCLES INPUT'!$E$2:$E$9999,'QUALIFIED EFH'!CO$5))</f>
        <v>0</v>
      </c>
      <c r="CP74" s="476">
        <f>IF(CP$2&lt;&gt;"",IF($C74&lt;&gt;"TBA",CP$2/114,0),SUMIFS('HOURS&amp;CYCLES INPUT'!$F$2:$F$9999,'HOURS&amp;CYCLES INPUT'!$C$2:$C$9999,'QUALIFIED EFH'!$C74,'HOURS&amp;CYCLES INPUT'!$D$2:$D$9999,'QUALIFIED EFH'!CP$4,'HOURS&amp;CYCLES INPUT'!$E$2:$E$9999,'QUALIFIED EFH'!CP$5))</f>
        <v>0</v>
      </c>
      <c r="CQ74" s="476">
        <f>IF(CQ$2&lt;&gt;"",IF($C74&lt;&gt;"TBA",CQ$2/114,0),SUMIFS('HOURS&amp;CYCLES INPUT'!$F$2:$F$9999,'HOURS&amp;CYCLES INPUT'!$C$2:$C$9999,'QUALIFIED EFH'!$C74,'HOURS&amp;CYCLES INPUT'!$D$2:$D$9999,'QUALIFIED EFH'!CQ$4,'HOURS&amp;CYCLES INPUT'!$E$2:$E$9999,'QUALIFIED EFH'!CQ$5))</f>
        <v>346.07</v>
      </c>
      <c r="CR74" s="476">
        <f>IF(CR$2&lt;&gt;"",IF($C74&lt;&gt;"TBA",CR$2/114,0),SUMIFS('HOURS&amp;CYCLES INPUT'!$F$2:$F$9999,'HOURS&amp;CYCLES INPUT'!$C$2:$C$9999,'QUALIFIED EFH'!$C74,'HOURS&amp;CYCLES INPUT'!$D$2:$D$9999,'QUALIFIED EFH'!CR$4,'HOURS&amp;CYCLES INPUT'!$E$2:$E$9999,'QUALIFIED EFH'!CR$5))</f>
        <v>448.61</v>
      </c>
      <c r="CS74" s="476">
        <f>IF(CS$2&lt;&gt;"",IF($C74&lt;&gt;"TBA",CS$2/114,0),SUMIFS('HOURS&amp;CYCLES INPUT'!$F$2:$F$9999,'HOURS&amp;CYCLES INPUT'!$C$2:$C$9999,'QUALIFIED EFH'!$C74,'HOURS&amp;CYCLES INPUT'!$D$2:$D$9999,'QUALIFIED EFH'!CS$4,'HOURS&amp;CYCLES INPUT'!$E$2:$E$9999,'QUALIFIED EFH'!CS$5))</f>
        <v>424.64</v>
      </c>
      <c r="CT74" s="476">
        <f>IF(CT$2&lt;&gt;"",IF($C74&lt;&gt;"TBA",CT$2/114,0),SUMIFS('HOURS&amp;CYCLES INPUT'!$F$2:$F$9999,'HOURS&amp;CYCLES INPUT'!$C$2:$C$9999,'QUALIFIED EFH'!$C74,'HOURS&amp;CYCLES INPUT'!$D$2:$D$9999,'QUALIFIED EFH'!CT$4,'HOURS&amp;CYCLES INPUT'!$E$2:$E$9999,'QUALIFIED EFH'!CT$5))</f>
        <v>524.76</v>
      </c>
      <c r="CU74" s="476">
        <f>IF(CU$2&lt;&gt;"",IF($C74&lt;&gt;"TBA",CU$2/114,0),SUMIFS('HOURS&amp;CYCLES INPUT'!$F$2:$F$9999,'HOURS&amp;CYCLES INPUT'!$C$2:$C$9999,'QUALIFIED EFH'!$C74,'HOURS&amp;CYCLES INPUT'!$D$2:$D$9999,'QUALIFIED EFH'!CU$4,'HOURS&amp;CYCLES INPUT'!$E$2:$E$9999,'QUALIFIED EFH'!CU$5))</f>
        <v>414.79</v>
      </c>
      <c r="CV74" s="476">
        <f>IF(CV$2&lt;&gt;"",IF($C74&lt;&gt;"TBA",CV$2/114,0),SUMIFS('HOURS&amp;CYCLES INPUT'!$F$2:$F$9999,'HOURS&amp;CYCLES INPUT'!$C$2:$C$9999,'QUALIFIED EFH'!$C74,'HOURS&amp;CYCLES INPUT'!$D$2:$D$9999,'QUALIFIED EFH'!CV$4,'HOURS&amp;CYCLES INPUT'!$E$2:$E$9999,'QUALIFIED EFH'!CV$5))</f>
        <v>492.93</v>
      </c>
      <c r="CW74" s="476">
        <f>IF(CW$2&lt;&gt;"",IF($C74&lt;&gt;"TBA",CW$2/114,0),SUMIFS('HOURS&amp;CYCLES INPUT'!$F$2:$F$9999,'HOURS&amp;CYCLES INPUT'!$C$2:$C$9999,'QUALIFIED EFH'!$C74,'HOURS&amp;CYCLES INPUT'!$D$2:$D$9999,'QUALIFIED EFH'!CW$4,'HOURS&amp;CYCLES INPUT'!$E$2:$E$9999,'QUALIFIED EFH'!CW$5))</f>
        <v>484.26</v>
      </c>
      <c r="CX74" s="476">
        <f>IF(CX$2&lt;&gt;"",IF($C74&lt;&gt;"TBA",CX$2/114,0),SUMIFS('HOURS&amp;CYCLES INPUT'!$F$2:$F$9999,'HOURS&amp;CYCLES INPUT'!$C$2:$C$9999,'QUALIFIED EFH'!$C74,'HOURS&amp;CYCLES INPUT'!$D$2:$D$9999,'QUALIFIED EFH'!CX$4,'HOURS&amp;CYCLES INPUT'!$E$2:$E$9999,'QUALIFIED EFH'!CX$5))</f>
        <v>443.19</v>
      </c>
      <c r="CY74" s="476">
        <f>IF(CY$2&lt;&gt;"",IF($C74&lt;&gt;"TBA",CY$2/114,0),SUMIFS('HOURS&amp;CYCLES INPUT'!$F$2:$F$9999,'HOURS&amp;CYCLES INPUT'!$C$2:$C$9999,'QUALIFIED EFH'!$C74,'HOURS&amp;CYCLES INPUT'!$D$2:$D$9999,'QUALIFIED EFH'!CY$4,'HOURS&amp;CYCLES INPUT'!$E$2:$E$9999,'QUALIFIED EFH'!CY$5))</f>
        <v>393.32</v>
      </c>
      <c r="CZ74" s="476">
        <f>IF(CZ$2&lt;&gt;"",IF($C74&lt;&gt;"TBA",CZ$2/114,0),SUMIFS('HOURS&amp;CYCLES INPUT'!$F$2:$F$9999,'HOURS&amp;CYCLES INPUT'!$C$2:$C$9999,'QUALIFIED EFH'!$C74,'HOURS&amp;CYCLES INPUT'!$D$2:$D$9999,'QUALIFIED EFH'!CZ$4,'HOURS&amp;CYCLES INPUT'!$E$2:$E$9999,'QUALIFIED EFH'!CZ$5))</f>
        <v>473.4</v>
      </c>
      <c r="DA74" s="476">
        <f>IF(DA$2&lt;&gt;"",IF($C74&lt;&gt;"TBA",DA$2/114,0),SUMIFS('HOURS&amp;CYCLES INPUT'!$F$2:$F$9999,'HOURS&amp;CYCLES INPUT'!$C$2:$C$9999,'QUALIFIED EFH'!$C74,'HOURS&amp;CYCLES INPUT'!$D$2:$D$9999,'QUALIFIED EFH'!DA$4,'HOURS&amp;CYCLES INPUT'!$E$2:$E$9999,'QUALIFIED EFH'!DA$5))</f>
        <v>522.24</v>
      </c>
      <c r="DB74" s="476">
        <f>IF(DB$2&lt;&gt;"",IF($C74&lt;&gt;"TBA",DB$2/114,0),SUMIFS('HOURS&amp;CYCLES INPUT'!$F$2:$F$9999,'HOURS&amp;CYCLES INPUT'!$C$2:$C$9999,'QUALIFIED EFH'!$C74,'HOURS&amp;CYCLES INPUT'!$D$2:$D$9999,'QUALIFIED EFH'!DB$4,'HOURS&amp;CYCLES INPUT'!$E$2:$E$9999,'QUALIFIED EFH'!DB$5))</f>
        <v>459.84</v>
      </c>
      <c r="DC74" s="476">
        <f>IF(DC$2&lt;&gt;"",IF($C74&lt;&gt;"TBA",DC$2/114,0),SUMIFS('HOURS&amp;CYCLES INPUT'!$F$2:$F$9999,'HOURS&amp;CYCLES INPUT'!$C$2:$C$9999,'QUALIFIED EFH'!$C74,'HOURS&amp;CYCLES INPUT'!$D$2:$D$9999,'QUALIFIED EFH'!DC$4,'HOURS&amp;CYCLES INPUT'!$E$2:$E$9999,'QUALIFIED EFH'!DC$5))</f>
        <v>434.7</v>
      </c>
      <c r="DD74" s="476">
        <f>IF(DD$2&lt;&gt;"",IF($C74&lt;&gt;"TBA",DD$2/114,0),SUMIFS('HOURS&amp;CYCLES INPUT'!$F$2:$F$9999,'HOURS&amp;CYCLES INPUT'!$C$2:$C$9999,'QUALIFIED EFH'!$C74,'HOURS&amp;CYCLES INPUT'!$D$2:$D$9999,'QUALIFIED EFH'!DD$4,'HOURS&amp;CYCLES INPUT'!$E$2:$E$9999,'QUALIFIED EFH'!DD$5))</f>
        <v>515.24</v>
      </c>
      <c r="DE74" s="476">
        <f>IF(DE$2&lt;&gt;"",IF($C74&lt;&gt;"TBA",DE$2/114,0),SUMIFS('HOURS&amp;CYCLES INPUT'!$F$2:$F$9999,'HOURS&amp;CYCLES INPUT'!$C$2:$C$9999,'QUALIFIED EFH'!$C74,'HOURS&amp;CYCLES INPUT'!$D$2:$D$9999,'QUALIFIED EFH'!DE$4,'HOURS&amp;CYCLES INPUT'!$E$2:$E$9999,'QUALIFIED EFH'!DE$5))</f>
        <v>364.6</v>
      </c>
      <c r="DF74" s="476">
        <f>IF(DF$2&lt;&gt;"",IF($C74&lt;&gt;"TBA",DF$2/114,0),SUMIFS('HOURS&amp;CYCLES INPUT'!$F$2:$F$9999,'HOURS&amp;CYCLES INPUT'!$C$2:$C$9999,'QUALIFIED EFH'!$C74,'HOURS&amp;CYCLES INPUT'!$D$2:$D$9999,'QUALIFIED EFH'!DF$4,'HOURS&amp;CYCLES INPUT'!$E$2:$E$9999,'QUALIFIED EFH'!DF$5))</f>
        <v>454.21</v>
      </c>
      <c r="DG74" s="476">
        <f>IF(DG$2&lt;&gt;"",IF($C74&lt;&gt;"TBA",DG$2/114,0),SUMIFS('HOURS&amp;CYCLES INPUT'!$F$2:$F$9999,'HOURS&amp;CYCLES INPUT'!$C$2:$C$9999,'QUALIFIED EFH'!$C74,'HOURS&amp;CYCLES INPUT'!$D$2:$D$9999,'QUALIFIED EFH'!DG$4,'HOURS&amp;CYCLES INPUT'!$E$2:$E$9999,'QUALIFIED EFH'!DG$5))</f>
        <v>449.82</v>
      </c>
      <c r="DH74" s="476">
        <f>IF(DH$2&lt;&gt;"",IF($C74&lt;&gt;"TBA",DH$2/114,0),SUMIFS('HOURS&amp;CYCLES INPUT'!$F$2:$F$9999,'HOURS&amp;CYCLES INPUT'!$C$2:$C$9999,'QUALIFIED EFH'!$C74,'HOURS&amp;CYCLES INPUT'!$D$2:$D$9999,'QUALIFIED EFH'!DH$4,'HOURS&amp;CYCLES INPUT'!$E$2:$E$9999,'QUALIFIED EFH'!DH$5))</f>
        <v>0</v>
      </c>
      <c r="DI74" s="476">
        <f>IF(DI$2&lt;&gt;"",IF($C74&lt;&gt;"TBA",DI$2/114,0),SUMIFS('HOURS&amp;CYCLES INPUT'!$F$2:$F$9999,'HOURS&amp;CYCLES INPUT'!$C$2:$C$9999,'QUALIFIED EFH'!$C74,'HOURS&amp;CYCLES INPUT'!$D$2:$D$9999,'QUALIFIED EFH'!DI$4,'HOURS&amp;CYCLES INPUT'!$E$2:$E$9999,'QUALIFIED EFH'!DI$5))</f>
        <v>0</v>
      </c>
      <c r="DJ74" s="476">
        <f>IF(DJ$2&lt;&gt;"",IF($C74&lt;&gt;"TBA",DJ$2/114,0),SUMIFS('HOURS&amp;CYCLES INPUT'!$F$2:$F$9999,'HOURS&amp;CYCLES INPUT'!$C$2:$C$9999,'QUALIFIED EFH'!$C74,'HOURS&amp;CYCLES INPUT'!$D$2:$D$9999,'QUALIFIED EFH'!DJ$4,'HOURS&amp;CYCLES INPUT'!$E$2:$E$9999,'QUALIFIED EFH'!DJ$5))</f>
        <v>0</v>
      </c>
      <c r="DK74" s="476">
        <f>IF(DK$2&lt;&gt;"",IF($C74&lt;&gt;"TBA",DK$2/114,0),SUMIFS('HOURS&amp;CYCLES INPUT'!$F$2:$F$9999,'HOURS&amp;CYCLES INPUT'!$C$2:$C$9999,'QUALIFIED EFH'!$C74,'HOURS&amp;CYCLES INPUT'!$D$2:$D$9999,'QUALIFIED EFH'!DK$4,'HOURS&amp;CYCLES INPUT'!$E$2:$E$9999,'QUALIFIED EFH'!DK$5))</f>
        <v>0</v>
      </c>
      <c r="DL74" s="476">
        <f>IF(DL$2&lt;&gt;"",IF($C74&lt;&gt;"TBA",DL$2/114,0),SUMIFS('HOURS&amp;CYCLES INPUT'!$F$2:$F$9999,'HOURS&amp;CYCLES INPUT'!$C$2:$C$9999,'QUALIFIED EFH'!$C74,'HOURS&amp;CYCLES INPUT'!$D$2:$D$9999,'QUALIFIED EFH'!DL$4,'HOURS&amp;CYCLES INPUT'!$E$2:$E$9999,'QUALIFIED EFH'!DL$5))</f>
        <v>0</v>
      </c>
      <c r="DM74" s="476">
        <f>IF(DM$2&lt;&gt;"",IF($C74&lt;&gt;"TBA",DM$2/114,0),SUMIFS('HOURS&amp;CYCLES INPUT'!$F$2:$F$9999,'HOURS&amp;CYCLES INPUT'!$C$2:$C$9999,'QUALIFIED EFH'!$C74,'HOURS&amp;CYCLES INPUT'!$D$2:$D$9999,'QUALIFIED EFH'!DM$4,'HOURS&amp;CYCLES INPUT'!$E$2:$E$9999,'QUALIFIED EFH'!DM$5))</f>
        <v>0</v>
      </c>
      <c r="DN74" s="476">
        <f>IF(DN$2&lt;&gt;"",IF($C74&lt;&gt;"TBA",DN$2/114,0),SUMIFS('HOURS&amp;CYCLES INPUT'!$F$2:$F$9999,'HOURS&amp;CYCLES INPUT'!$C$2:$C$9999,'QUALIFIED EFH'!$C74,'HOURS&amp;CYCLES INPUT'!$D$2:$D$9999,'QUALIFIED EFH'!DN$4,'HOURS&amp;CYCLES INPUT'!$E$2:$E$9999,'QUALIFIED EFH'!DN$5))</f>
        <v>0</v>
      </c>
      <c r="DO74" s="476">
        <f>IF(DO$2&lt;&gt;"",IF($C74&lt;&gt;"TBA",DO$2/114,0),SUMIFS('HOURS&amp;CYCLES INPUT'!$F$2:$F$9999,'HOURS&amp;CYCLES INPUT'!$C$2:$C$9999,'QUALIFIED EFH'!$C74,'HOURS&amp;CYCLES INPUT'!$D$2:$D$9999,'QUALIFIED EFH'!DO$4,'HOURS&amp;CYCLES INPUT'!$E$2:$E$9999,'QUALIFIED EFH'!DO$5))</f>
        <v>0</v>
      </c>
      <c r="DP74" s="476">
        <f>IF(DP$2&lt;&gt;"",IF($C74&lt;&gt;"TBA",DP$2/114,0),SUMIFS('HOURS&amp;CYCLES INPUT'!$F$2:$F$9999,'HOURS&amp;CYCLES INPUT'!$C$2:$C$9999,'QUALIFIED EFH'!$C74,'HOURS&amp;CYCLES INPUT'!$D$2:$D$9999,'QUALIFIED EFH'!DP$4,'HOURS&amp;CYCLES INPUT'!$E$2:$E$9999,'QUALIFIED EFH'!DP$5))</f>
        <v>0</v>
      </c>
      <c r="DQ74" s="476">
        <f>IF(DQ$2&lt;&gt;"",IF($C74&lt;&gt;"TBA",DQ$2/114,0),SUMIFS('HOURS&amp;CYCLES INPUT'!$F$2:$F$9999,'HOURS&amp;CYCLES INPUT'!$C$2:$C$9999,'QUALIFIED EFH'!$C74,'HOURS&amp;CYCLES INPUT'!$D$2:$D$9999,'QUALIFIED EFH'!DQ$4,'HOURS&amp;CYCLES INPUT'!$E$2:$E$9999,'QUALIFIED EFH'!DQ$5))</f>
        <v>0</v>
      </c>
      <c r="DR74" s="476">
        <f>IF(DR$2&lt;&gt;"",IF($C74&lt;&gt;"TBA",DR$2/114,0),SUMIFS('HOURS&amp;CYCLES INPUT'!$F$2:$F$9999,'HOURS&amp;CYCLES INPUT'!$C$2:$C$9999,'QUALIFIED EFH'!$C74,'HOURS&amp;CYCLES INPUT'!$D$2:$D$9999,'QUALIFIED EFH'!DR$4,'HOURS&amp;CYCLES INPUT'!$E$2:$E$9999,'QUALIFIED EFH'!DR$5))</f>
        <v>0</v>
      </c>
      <c r="DS74" s="476">
        <f>IF(DS$2&lt;&gt;"",IF($C74&lt;&gt;"TBA",DS$2/114,0),SUMIFS('HOURS&amp;CYCLES INPUT'!$F$2:$F$9999,'HOURS&amp;CYCLES INPUT'!$C$2:$C$9999,'QUALIFIED EFH'!$C74,'HOURS&amp;CYCLES INPUT'!$D$2:$D$9999,'QUALIFIED EFH'!DS$4,'HOURS&amp;CYCLES INPUT'!$E$2:$E$9999,'QUALIFIED EFH'!DS$5))</f>
        <v>0</v>
      </c>
      <c r="DT74" s="476">
        <f>IF(DT$2&lt;&gt;"",IF($C74&lt;&gt;"TBA",DT$2/114,0),SUMIFS('HOURS&amp;CYCLES INPUT'!$F$2:$F$9999,'HOURS&amp;CYCLES INPUT'!$C$2:$C$9999,'QUALIFIED EFH'!$C74,'HOURS&amp;CYCLES INPUT'!$D$2:$D$9999,'QUALIFIED EFH'!DT$4,'HOURS&amp;CYCLES INPUT'!$E$2:$E$9999,'QUALIFIED EFH'!DT$5))</f>
        <v>0</v>
      </c>
      <c r="DU74" s="476">
        <f>IF(DU$2&lt;&gt;"",IF($C74&lt;&gt;"TBA",DU$2/114,0),SUMIFS('HOURS&amp;CYCLES INPUT'!$F$2:$F$9999,'HOURS&amp;CYCLES INPUT'!$C$2:$C$9999,'QUALIFIED EFH'!$C74,'HOURS&amp;CYCLES INPUT'!$D$2:$D$9999,'QUALIFIED EFH'!DU$4,'HOURS&amp;CYCLES INPUT'!$E$2:$E$9999,'QUALIFIED EFH'!DU$5))</f>
        <v>0</v>
      </c>
      <c r="DV74" s="476">
        <f>IF(DV$2&lt;&gt;"",IF($C74&lt;&gt;"TBA",DV$2/114,0),SUMIFS('HOURS&amp;CYCLES INPUT'!$F$2:$F$9999,'HOURS&amp;CYCLES INPUT'!$C$2:$C$9999,'QUALIFIED EFH'!$C74,'HOURS&amp;CYCLES INPUT'!$D$2:$D$9999,'QUALIFIED EFH'!DV$4,'HOURS&amp;CYCLES INPUT'!$E$2:$E$9999,'QUALIFIED EFH'!DV$5))</f>
        <v>0</v>
      </c>
      <c r="DW74" s="476">
        <f>IF(DW$2&lt;&gt;"",IF($C74&lt;&gt;"TBA",DW$2/114,0),SUMIFS('HOURS&amp;CYCLES INPUT'!$F$2:$F$9999,'HOURS&amp;CYCLES INPUT'!$C$2:$C$9999,'QUALIFIED EFH'!$C74,'HOURS&amp;CYCLES INPUT'!$D$2:$D$9999,'QUALIFIED EFH'!DW$4,'HOURS&amp;CYCLES INPUT'!$E$2:$E$9999,'QUALIFIED EFH'!DW$5))</f>
        <v>0</v>
      </c>
      <c r="DX74" s="476">
        <f>IF(DX$2&lt;&gt;"",IF($C74&lt;&gt;"TBA",DX$2/114,0),SUMIFS('HOURS&amp;CYCLES INPUT'!$F$2:$F$9999,'HOURS&amp;CYCLES INPUT'!$C$2:$C$9999,'QUALIFIED EFH'!$C74,'HOURS&amp;CYCLES INPUT'!$D$2:$D$9999,'QUALIFIED EFH'!DX$4,'HOURS&amp;CYCLES INPUT'!$E$2:$E$9999,'QUALIFIED EFH'!DX$5))</f>
        <v>0</v>
      </c>
      <c r="DY74" s="476">
        <f>IF(DY$2&lt;&gt;"",IF($C74&lt;&gt;"TBA",DY$2/114,0),SUMIFS('HOURS&amp;CYCLES INPUT'!$F$2:$F$9999,'HOURS&amp;CYCLES INPUT'!$C$2:$C$9999,'QUALIFIED EFH'!$C74,'HOURS&amp;CYCLES INPUT'!$D$2:$D$9999,'QUALIFIED EFH'!DY$4,'HOURS&amp;CYCLES INPUT'!$E$2:$E$9999,'QUALIFIED EFH'!DY$5))</f>
        <v>0</v>
      </c>
      <c r="DZ74" s="476">
        <f>IF(DZ$2&lt;&gt;"",IF($C74&lt;&gt;"TBA",DZ$2/114,0),SUMIFS('HOURS&amp;CYCLES INPUT'!$F$2:$F$9999,'HOURS&amp;CYCLES INPUT'!$C$2:$C$9999,'QUALIFIED EFH'!$C74,'HOURS&amp;CYCLES INPUT'!$D$2:$D$9999,'QUALIFIED EFH'!DZ$4,'HOURS&amp;CYCLES INPUT'!$E$2:$E$9999,'QUALIFIED EFH'!DZ$5))</f>
        <v>0</v>
      </c>
      <c r="EA74" s="476">
        <f>IF(EA$2&lt;&gt;"",IF($C74&lt;&gt;"TBA",EA$2/114,0),SUMIFS('HOURS&amp;CYCLES INPUT'!$F$2:$F$9999,'HOURS&amp;CYCLES INPUT'!$C$2:$C$9999,'QUALIFIED EFH'!$C74,'HOURS&amp;CYCLES INPUT'!$D$2:$D$9999,'QUALIFIED EFH'!EA$4,'HOURS&amp;CYCLES INPUT'!$E$2:$E$9999,'QUALIFIED EFH'!EA$5))</f>
        <v>0</v>
      </c>
      <c r="EB74" s="476">
        <f>IF(EB$2&lt;&gt;"",IF($C74&lt;&gt;"TBA",EB$2/114,0),SUMIFS('HOURS&amp;CYCLES INPUT'!$F$2:$F$9999,'HOURS&amp;CYCLES INPUT'!$C$2:$C$9999,'QUALIFIED EFH'!$C74,'HOURS&amp;CYCLES INPUT'!$D$2:$D$9999,'QUALIFIED EFH'!EB$4,'HOURS&amp;CYCLES INPUT'!$E$2:$E$9999,'QUALIFIED EFH'!EB$5))</f>
        <v>0</v>
      </c>
      <c r="EC74" s="476">
        <f>IF(EC$2&lt;&gt;"",IF($C74&lt;&gt;"TBA",EC$2/114,0),SUMIFS('HOURS&amp;CYCLES INPUT'!$F$2:$F$9999,'HOURS&amp;CYCLES INPUT'!$C$2:$C$9999,'QUALIFIED EFH'!$C74,'HOURS&amp;CYCLES INPUT'!$D$2:$D$9999,'QUALIFIED EFH'!EC$4,'HOURS&amp;CYCLES INPUT'!$E$2:$E$9999,'QUALIFIED EFH'!EC$5))</f>
        <v>0</v>
      </c>
      <c r="ED74" s="476">
        <f>IF(ED$2&lt;&gt;"",IF($C74&lt;&gt;"TBA",ED$2/114,0),SUMIFS('HOURS&amp;CYCLES INPUT'!$F$2:$F$9999,'HOURS&amp;CYCLES INPUT'!$C$2:$C$9999,'QUALIFIED EFH'!$C74,'HOURS&amp;CYCLES INPUT'!$D$2:$D$9999,'QUALIFIED EFH'!ED$4,'HOURS&amp;CYCLES INPUT'!$E$2:$E$9999,'QUALIFIED EFH'!ED$5))</f>
        <v>0</v>
      </c>
      <c r="EE74" s="476">
        <f>IF(EE$2&lt;&gt;"",IF($C74&lt;&gt;"TBA",EE$2/114,0),SUMIFS('HOURS&amp;CYCLES INPUT'!$F$2:$F$9999,'HOURS&amp;CYCLES INPUT'!$C$2:$C$9999,'QUALIFIED EFH'!$C74,'HOURS&amp;CYCLES INPUT'!$D$2:$D$9999,'QUALIFIED EFH'!EE$4,'HOURS&amp;CYCLES INPUT'!$E$2:$E$9999,'QUALIFIED EFH'!EE$5))</f>
        <v>0</v>
      </c>
      <c r="EF74" s="476">
        <f>IF(EF$2&lt;&gt;"",IF($C74&lt;&gt;"TBA",EF$2/114,0),SUMIFS('HOURS&amp;CYCLES INPUT'!$F$2:$F$9999,'HOURS&amp;CYCLES INPUT'!$C$2:$C$9999,'QUALIFIED EFH'!$C74,'HOURS&amp;CYCLES INPUT'!$D$2:$D$9999,'QUALIFIED EFH'!EF$4,'HOURS&amp;CYCLES INPUT'!$E$2:$E$9999,'QUALIFIED EFH'!EF$5))</f>
        <v>0</v>
      </c>
      <c r="EG74" s="476">
        <f>IF(EG$2&lt;&gt;"",IF($C74&lt;&gt;"TBA",EG$2/114,0),SUMIFS('HOURS&amp;CYCLES INPUT'!$F$2:$F$9999,'HOURS&amp;CYCLES INPUT'!$C$2:$C$9999,'QUALIFIED EFH'!$C74,'HOURS&amp;CYCLES INPUT'!$D$2:$D$9999,'QUALIFIED EFH'!EG$4,'HOURS&amp;CYCLES INPUT'!$E$2:$E$9999,'QUALIFIED EFH'!EG$5))</f>
        <v>0</v>
      </c>
      <c r="EH74" s="476">
        <f>IF(EH$2&lt;&gt;"",IF($C74&lt;&gt;"TBA",EH$2/114,0),SUMIFS('HOURS&amp;CYCLES INPUT'!$F$2:$F$9999,'HOURS&amp;CYCLES INPUT'!$C$2:$C$9999,'QUALIFIED EFH'!$C74,'HOURS&amp;CYCLES INPUT'!$D$2:$D$9999,'QUALIFIED EFH'!EH$4,'HOURS&amp;CYCLES INPUT'!$E$2:$E$9999,'QUALIFIED EFH'!EH$5))</f>
        <v>0</v>
      </c>
      <c r="EI74" s="476">
        <f>IF(EI$2&lt;&gt;"",IF($C74&lt;&gt;"TBA",EI$2/114,0),SUMIFS('HOURS&amp;CYCLES INPUT'!$F$2:$F$9999,'HOURS&amp;CYCLES INPUT'!$C$2:$C$9999,'QUALIFIED EFH'!$C74,'HOURS&amp;CYCLES INPUT'!$D$2:$D$9999,'QUALIFIED EFH'!EI$4,'HOURS&amp;CYCLES INPUT'!$E$2:$E$9999,'QUALIFIED EFH'!EI$5))</f>
        <v>0</v>
      </c>
      <c r="EJ74" s="476">
        <f>IF(EJ$2&lt;&gt;"",IF($C74&lt;&gt;"TBA",EJ$2/114,0),SUMIFS('HOURS&amp;CYCLES INPUT'!$F$2:$F$9999,'HOURS&amp;CYCLES INPUT'!$C$2:$C$9999,'QUALIFIED EFH'!$C74,'HOURS&amp;CYCLES INPUT'!$D$2:$D$9999,'QUALIFIED EFH'!EJ$4,'HOURS&amp;CYCLES INPUT'!$E$2:$E$9999,'QUALIFIED EFH'!EJ$5))</f>
        <v>0</v>
      </c>
      <c r="EK74" s="476">
        <f>IF(EK$2&lt;&gt;"",IF($C74&lt;&gt;"TBA",EK$2/114,0),SUMIFS('HOURS&amp;CYCLES INPUT'!$F$2:$F$9999,'HOURS&amp;CYCLES INPUT'!$C$2:$C$9999,'QUALIFIED EFH'!$C74,'HOURS&amp;CYCLES INPUT'!$D$2:$D$9999,'QUALIFIED EFH'!EK$4,'HOURS&amp;CYCLES INPUT'!$E$2:$E$9999,'QUALIFIED EFH'!EK$5))</f>
        <v>0</v>
      </c>
      <c r="EL74" s="476">
        <f>IF(EL$2&lt;&gt;"",IF($C74&lt;&gt;"TBA",EL$2/114,0),SUMIFS('HOURS&amp;CYCLES INPUT'!$F$2:$F$9999,'HOURS&amp;CYCLES INPUT'!$C$2:$C$9999,'QUALIFIED EFH'!$C74,'HOURS&amp;CYCLES INPUT'!$D$2:$D$9999,'QUALIFIED EFH'!EL$4,'HOURS&amp;CYCLES INPUT'!$E$2:$E$9999,'QUALIFIED EFH'!EL$5))</f>
        <v>0</v>
      </c>
      <c r="EM74" s="476">
        <f>IF(EM$2&lt;&gt;"",IF($C74&lt;&gt;"TBA",EM$2/114,0),SUMIFS('HOURS&amp;CYCLES INPUT'!$F$2:$F$9999,'HOURS&amp;CYCLES INPUT'!$C$2:$C$9999,'QUALIFIED EFH'!$C74,'HOURS&amp;CYCLES INPUT'!$D$2:$D$9999,'QUALIFIED EFH'!EM$4,'HOURS&amp;CYCLES INPUT'!$E$2:$E$9999,'QUALIFIED EFH'!EM$5))</f>
        <v>0</v>
      </c>
      <c r="EN74" s="476">
        <f>IF(EN$2&lt;&gt;"",IF($C74&lt;&gt;"TBA",EN$2/114,0),SUMIFS('HOURS&amp;CYCLES INPUT'!$F$2:$F$9999,'HOURS&amp;CYCLES INPUT'!$C$2:$C$9999,'QUALIFIED EFH'!$C74,'HOURS&amp;CYCLES INPUT'!$D$2:$D$9999,'QUALIFIED EFH'!EN$4,'HOURS&amp;CYCLES INPUT'!$E$2:$E$9999,'QUALIFIED EFH'!EN$5))</f>
        <v>0</v>
      </c>
      <c r="EO74" s="476">
        <f>IF(EO$2&lt;&gt;"",IF($C74&lt;&gt;"TBA",EO$2/114,0),SUMIFS('HOURS&amp;CYCLES INPUT'!$F$2:$F$9999,'HOURS&amp;CYCLES INPUT'!$C$2:$C$9999,'QUALIFIED EFH'!$C74,'HOURS&amp;CYCLES INPUT'!$D$2:$D$9999,'QUALIFIED EFH'!EO$4,'HOURS&amp;CYCLES INPUT'!$E$2:$E$9999,'QUALIFIED EFH'!EO$5))</f>
        <v>0</v>
      </c>
      <c r="EP74" s="476">
        <f>IF(EP$2&lt;&gt;"",IF($C74&lt;&gt;"TBA",EP$2/114,0),SUMIFS('HOURS&amp;CYCLES INPUT'!$F$2:$F$9999,'HOURS&amp;CYCLES INPUT'!$C$2:$C$9999,'QUALIFIED EFH'!$C74,'HOURS&amp;CYCLES INPUT'!$D$2:$D$9999,'QUALIFIED EFH'!EP$4,'HOURS&amp;CYCLES INPUT'!$E$2:$E$9999,'QUALIFIED EFH'!EP$5))</f>
        <v>0</v>
      </c>
      <c r="EQ74" s="476">
        <f>IF(EQ$2&lt;&gt;"",IF($C74&lt;&gt;"TBA",EQ$2/114,0),SUMIFS('HOURS&amp;CYCLES INPUT'!$F$2:$F$9999,'HOURS&amp;CYCLES INPUT'!$C$2:$C$9999,'QUALIFIED EFH'!$C74,'HOURS&amp;CYCLES INPUT'!$D$2:$D$9999,'QUALIFIED EFH'!EQ$4,'HOURS&amp;CYCLES INPUT'!$E$2:$E$9999,'QUALIFIED EFH'!EQ$5))</f>
        <v>0</v>
      </c>
      <c r="ER74" s="476">
        <f>IF(ER$2&lt;&gt;"",IF($C74&lt;&gt;"TBA",ER$2/114,0),SUMIFS('HOURS&amp;CYCLES INPUT'!$F$2:$F$9999,'HOURS&amp;CYCLES INPUT'!$C$2:$C$9999,'QUALIFIED EFH'!$C74,'HOURS&amp;CYCLES INPUT'!$D$2:$D$9999,'QUALIFIED EFH'!ER$4,'HOURS&amp;CYCLES INPUT'!$E$2:$E$9999,'QUALIFIED EFH'!ER$5))</f>
        <v>0</v>
      </c>
      <c r="ES74" s="476">
        <f>IF(ES$2&lt;&gt;"",IF($C74&lt;&gt;"TBA",ES$2/114,0),SUMIFS('HOURS&amp;CYCLES INPUT'!$F$2:$F$9999,'HOURS&amp;CYCLES INPUT'!$C$2:$C$9999,'QUALIFIED EFH'!$C74,'HOURS&amp;CYCLES INPUT'!$D$2:$D$9999,'QUALIFIED EFH'!ES$4,'HOURS&amp;CYCLES INPUT'!$E$2:$E$9999,'QUALIFIED EFH'!ES$5))</f>
        <v>0</v>
      </c>
      <c r="ET74" s="476">
        <f>IF(ET$2&lt;&gt;"",IF($C74&lt;&gt;"TBA",ET$2/114,0),SUMIFS('HOURS&amp;CYCLES INPUT'!$F$2:$F$9999,'HOURS&amp;CYCLES INPUT'!$C$2:$C$9999,'QUALIFIED EFH'!$C74,'HOURS&amp;CYCLES INPUT'!$D$2:$D$9999,'QUALIFIED EFH'!ET$4,'HOURS&amp;CYCLES INPUT'!$E$2:$E$9999,'QUALIFIED EFH'!ET$5))</f>
        <v>0</v>
      </c>
      <c r="EU74" s="476">
        <f>IF(EU$2&lt;&gt;"",IF($C74&lt;&gt;"TBA",EU$2/114,0),SUMIFS('HOURS&amp;CYCLES INPUT'!$F$2:$F$9999,'HOURS&amp;CYCLES INPUT'!$C$2:$C$9999,'QUALIFIED EFH'!$C74,'HOURS&amp;CYCLES INPUT'!$D$2:$D$9999,'QUALIFIED EFH'!EU$4,'HOURS&amp;CYCLES INPUT'!$E$2:$E$9999,'QUALIFIED EFH'!EU$5))</f>
        <v>0</v>
      </c>
      <c r="EV74" s="476">
        <f>IF(EV$2&lt;&gt;"",IF($C74&lt;&gt;"TBA",EV$2/114,0),SUMIFS('HOURS&amp;CYCLES INPUT'!$F$2:$F$9999,'HOURS&amp;CYCLES INPUT'!$C$2:$C$9999,'QUALIFIED EFH'!$C74,'HOURS&amp;CYCLES INPUT'!$D$2:$D$9999,'QUALIFIED EFH'!EV$4,'HOURS&amp;CYCLES INPUT'!$E$2:$E$9999,'QUALIFIED EFH'!EV$5))</f>
        <v>0</v>
      </c>
      <c r="EW74" s="476">
        <f>IF(EW$2&lt;&gt;"",IF($C74&lt;&gt;"TBA",EW$2/114,0),SUMIFS('HOURS&amp;CYCLES INPUT'!$F$2:$F$9999,'HOURS&amp;CYCLES INPUT'!$C$2:$C$9999,'QUALIFIED EFH'!$C74,'HOURS&amp;CYCLES INPUT'!$D$2:$D$9999,'QUALIFIED EFH'!EW$4,'HOURS&amp;CYCLES INPUT'!$E$2:$E$9999,'QUALIFIED EFH'!EW$5))</f>
        <v>0</v>
      </c>
      <c r="EX74" s="476">
        <f>IF(EX$2&lt;&gt;"",IF($C74&lt;&gt;"TBA",EX$2/114,0),SUMIFS('HOURS&amp;CYCLES INPUT'!$F$2:$F$9999,'HOURS&amp;CYCLES INPUT'!$C$2:$C$9999,'QUALIFIED EFH'!$C74,'HOURS&amp;CYCLES INPUT'!$D$2:$D$9999,'QUALIFIED EFH'!EX$4,'HOURS&amp;CYCLES INPUT'!$E$2:$E$9999,'QUALIFIED EFH'!EX$5))</f>
        <v>0</v>
      </c>
      <c r="EY74" s="476">
        <f>IF(EY$2&lt;&gt;"",IF($C74&lt;&gt;"TBA",EY$2/114,0),SUMIFS('HOURS&amp;CYCLES INPUT'!$F$2:$F$9999,'HOURS&amp;CYCLES INPUT'!$C$2:$C$9999,'QUALIFIED EFH'!$C74,'HOURS&amp;CYCLES INPUT'!$D$2:$D$9999,'QUALIFIED EFH'!EY$4,'HOURS&amp;CYCLES INPUT'!$E$2:$E$9999,'QUALIFIED EFH'!EY$5))</f>
        <v>0</v>
      </c>
      <c r="EZ74" s="476">
        <f>IF(EZ$2&lt;&gt;"",IF($C74&lt;&gt;"TBA",EZ$2/114,0),SUMIFS('HOURS&amp;CYCLES INPUT'!$F$2:$F$9999,'HOURS&amp;CYCLES INPUT'!$C$2:$C$9999,'QUALIFIED EFH'!$C74,'HOURS&amp;CYCLES INPUT'!$D$2:$D$9999,'QUALIFIED EFH'!EZ$4,'HOURS&amp;CYCLES INPUT'!$E$2:$E$9999,'QUALIFIED EFH'!EZ$5))</f>
        <v>0</v>
      </c>
      <c r="FA74" s="476">
        <f>IF(FA$2&lt;&gt;"",IF($C74&lt;&gt;"TBA",FA$2/114,0),SUMIFS('HOURS&amp;CYCLES INPUT'!$F$2:$F$9999,'HOURS&amp;CYCLES INPUT'!$C$2:$C$9999,'QUALIFIED EFH'!$C74,'HOURS&amp;CYCLES INPUT'!$D$2:$D$9999,'QUALIFIED EFH'!FA$4,'HOURS&amp;CYCLES INPUT'!$E$2:$E$9999,'QUALIFIED EFH'!FA$5))</f>
        <v>0</v>
      </c>
      <c r="FB74" s="476">
        <f>IF(FB$2&lt;&gt;"",IF($C74&lt;&gt;"TBA",FB$2/114,0),SUMIFS('HOURS&amp;CYCLES INPUT'!$F$2:$F$9999,'HOURS&amp;CYCLES INPUT'!$C$2:$C$9999,'QUALIFIED EFH'!$C74,'HOURS&amp;CYCLES INPUT'!$D$2:$D$9999,'QUALIFIED EFH'!FB$4,'HOURS&amp;CYCLES INPUT'!$E$2:$E$9999,'QUALIFIED EFH'!FB$5))</f>
        <v>0</v>
      </c>
      <c r="FC74" s="476">
        <f>IF(FC$2&lt;&gt;"",IF($C74&lt;&gt;"TBA",FC$2/114,0),SUMIFS('HOURS&amp;CYCLES INPUT'!$F$2:$F$9999,'HOURS&amp;CYCLES INPUT'!$C$2:$C$9999,'QUALIFIED EFH'!$C74,'HOURS&amp;CYCLES INPUT'!$D$2:$D$9999,'QUALIFIED EFH'!FC$4,'HOURS&amp;CYCLES INPUT'!$E$2:$E$9999,'QUALIFIED EFH'!FC$5))</f>
        <v>0</v>
      </c>
      <c r="FD74" s="476">
        <f>IF(FD$2&lt;&gt;"",IF($C74&lt;&gt;"TBA",FD$2/114,0),SUMIFS('HOURS&amp;CYCLES INPUT'!$F$2:$F$9999,'HOURS&amp;CYCLES INPUT'!$C$2:$C$9999,'QUALIFIED EFH'!$C74,'HOURS&amp;CYCLES INPUT'!$D$2:$D$9999,'QUALIFIED EFH'!FD$4,'HOURS&amp;CYCLES INPUT'!$E$2:$E$9999,'QUALIFIED EFH'!FD$5))</f>
        <v>0</v>
      </c>
      <c r="FE74" s="476">
        <f>IF(FE$2&lt;&gt;"",IF($C74&lt;&gt;"TBA",FE$2/114,0),SUMIFS('HOURS&amp;CYCLES INPUT'!$F$2:$F$9999,'HOURS&amp;CYCLES INPUT'!$C$2:$C$9999,'QUALIFIED EFH'!$C74,'HOURS&amp;CYCLES INPUT'!$D$2:$D$9999,'QUALIFIED EFH'!FE$4,'HOURS&amp;CYCLES INPUT'!$E$2:$E$9999,'QUALIFIED EFH'!FE$5))</f>
        <v>0</v>
      </c>
      <c r="FF74" s="476">
        <f>IF(FF$2&lt;&gt;"",IF($C74&lt;&gt;"TBA",FF$2/114,0),SUMIFS('HOURS&amp;CYCLES INPUT'!$F$2:$F$9999,'HOURS&amp;CYCLES INPUT'!$C$2:$C$9999,'QUALIFIED EFH'!$C74,'HOURS&amp;CYCLES INPUT'!$D$2:$D$9999,'QUALIFIED EFH'!FF$4,'HOURS&amp;CYCLES INPUT'!$E$2:$E$9999,'QUALIFIED EFH'!FF$5))</f>
        <v>0</v>
      </c>
      <c r="FG74" s="476">
        <f>IF(FG$2&lt;&gt;"",IF($C74&lt;&gt;"TBA",FG$2/114,0),SUMIFS('HOURS&amp;CYCLES INPUT'!$F$2:$F$9999,'HOURS&amp;CYCLES INPUT'!$C$2:$C$9999,'QUALIFIED EFH'!$C74,'HOURS&amp;CYCLES INPUT'!$D$2:$D$9999,'QUALIFIED EFH'!FG$4,'HOURS&amp;CYCLES INPUT'!$E$2:$E$9999,'QUALIFIED EFH'!FG$5))</f>
        <v>0</v>
      </c>
      <c r="FH74" s="476">
        <f>IF(FH$2&lt;&gt;"",IF($C74&lt;&gt;"TBA",FH$2/114,0),SUMIFS('HOURS&amp;CYCLES INPUT'!$F$2:$F$9999,'HOURS&amp;CYCLES INPUT'!$C$2:$C$9999,'QUALIFIED EFH'!$C74,'HOURS&amp;CYCLES INPUT'!$D$2:$D$9999,'QUALIFIED EFH'!FH$4,'HOURS&amp;CYCLES INPUT'!$E$2:$E$9999,'QUALIFIED EFH'!FH$5))</f>
        <v>0</v>
      </c>
      <c r="FI74" s="476">
        <f>IF(FI$2&lt;&gt;"",IF($C74&lt;&gt;"TBA",FI$2/114,0),SUMIFS('HOURS&amp;CYCLES INPUT'!$F$2:$F$9999,'HOURS&amp;CYCLES INPUT'!$C$2:$C$9999,'QUALIFIED EFH'!$C74,'HOURS&amp;CYCLES INPUT'!$D$2:$D$9999,'QUALIFIED EFH'!FI$4,'HOURS&amp;CYCLES INPUT'!$E$2:$E$9999,'QUALIFIED EFH'!FI$5))</f>
        <v>0</v>
      </c>
      <c r="FJ74" s="476">
        <f>IF(FJ$2&lt;&gt;"",IF($C74&lt;&gt;"TBA",FJ$2/114,0),SUMIFS('HOURS&amp;CYCLES INPUT'!$F$2:$F$9999,'HOURS&amp;CYCLES INPUT'!$C$2:$C$9999,'QUALIFIED EFH'!$C74,'HOURS&amp;CYCLES INPUT'!$D$2:$D$9999,'QUALIFIED EFH'!FJ$4,'HOURS&amp;CYCLES INPUT'!$E$2:$E$9999,'QUALIFIED EFH'!FJ$5))</f>
        <v>0</v>
      </c>
      <c r="FK74" s="476">
        <f>IF(FK$2&lt;&gt;"",IF($C74&lt;&gt;"TBA",FK$2/114,0),SUMIFS('HOURS&amp;CYCLES INPUT'!$F$2:$F$9999,'HOURS&amp;CYCLES INPUT'!$C$2:$C$9999,'QUALIFIED EFH'!$C74,'HOURS&amp;CYCLES INPUT'!$D$2:$D$9999,'QUALIFIED EFH'!FK$4,'HOURS&amp;CYCLES INPUT'!$E$2:$E$9999,'QUALIFIED EFH'!FK$5))</f>
        <v>0</v>
      </c>
      <c r="FL74" s="476">
        <f>IF(FL$2&lt;&gt;"",IF($C74&lt;&gt;"TBA",FL$2/114,0),SUMIFS('HOURS&amp;CYCLES INPUT'!$F$2:$F$9999,'HOURS&amp;CYCLES INPUT'!$C$2:$C$9999,'QUALIFIED EFH'!$C74,'HOURS&amp;CYCLES INPUT'!$D$2:$D$9999,'QUALIFIED EFH'!FL$4,'HOURS&amp;CYCLES INPUT'!$E$2:$E$9999,'QUALIFIED EFH'!FL$5))</f>
        <v>0</v>
      </c>
      <c r="FM74" s="476">
        <f>IF(FM$2&lt;&gt;"",IF($C74&lt;&gt;"TBA",FM$2/114,0),SUMIFS('HOURS&amp;CYCLES INPUT'!$F$2:$F$9999,'HOURS&amp;CYCLES INPUT'!$C$2:$C$9999,'QUALIFIED EFH'!$C74,'HOURS&amp;CYCLES INPUT'!$D$2:$D$9999,'QUALIFIED EFH'!FM$4,'HOURS&amp;CYCLES INPUT'!$E$2:$E$9999,'QUALIFIED EFH'!FM$5))</f>
        <v>0</v>
      </c>
      <c r="FN74" s="476">
        <f>IF(FN$2&lt;&gt;"",IF($C74&lt;&gt;"TBA",FN$2/114,0),SUMIFS('HOURS&amp;CYCLES INPUT'!$F$2:$F$9999,'HOURS&amp;CYCLES INPUT'!$C$2:$C$9999,'QUALIFIED EFH'!$C74,'HOURS&amp;CYCLES INPUT'!$D$2:$D$9999,'QUALIFIED EFH'!FN$4,'HOURS&amp;CYCLES INPUT'!$E$2:$E$9999,'QUALIFIED EFH'!FN$5))</f>
        <v>0</v>
      </c>
      <c r="FO74" s="476">
        <f>IF(FO$2&lt;&gt;"",IF($C74&lt;&gt;"TBA",FO$2/114,0),SUMIFS('HOURS&amp;CYCLES INPUT'!$F$2:$F$9999,'HOURS&amp;CYCLES INPUT'!$C$2:$C$9999,'QUALIFIED EFH'!$C74,'HOURS&amp;CYCLES INPUT'!$D$2:$D$9999,'QUALIFIED EFH'!FO$4,'HOURS&amp;CYCLES INPUT'!$E$2:$E$9999,'QUALIFIED EFH'!FO$5))</f>
        <v>0</v>
      </c>
      <c r="FP74" s="476">
        <f>IF(FP$2&lt;&gt;"",IF($C74&lt;&gt;"TBA",FP$2/114,0),SUMIFS('HOURS&amp;CYCLES INPUT'!$F$2:$F$9999,'HOURS&amp;CYCLES INPUT'!$C$2:$C$9999,'QUALIFIED EFH'!$C74,'HOURS&amp;CYCLES INPUT'!$D$2:$D$9999,'QUALIFIED EFH'!FP$4,'HOURS&amp;CYCLES INPUT'!$E$2:$E$9999,'QUALIFIED EFH'!FP$5))</f>
        <v>0</v>
      </c>
      <c r="FQ74" s="476">
        <f>IF(FQ$2&lt;&gt;"",IF($C74&lt;&gt;"TBA",FQ$2/114,0),SUMIFS('HOURS&amp;CYCLES INPUT'!$F$2:$F$9999,'HOURS&amp;CYCLES INPUT'!$C$2:$C$9999,'QUALIFIED EFH'!$C74,'HOURS&amp;CYCLES INPUT'!$D$2:$D$9999,'QUALIFIED EFH'!FQ$4,'HOURS&amp;CYCLES INPUT'!$E$2:$E$9999,'QUALIFIED EFH'!FQ$5))</f>
        <v>0</v>
      </c>
      <c r="FR74" s="476">
        <f>IF(FR$2&lt;&gt;"",IF($C74&lt;&gt;"TBA",FR$2/114,0),SUMIFS('HOURS&amp;CYCLES INPUT'!$F$2:$F$9999,'HOURS&amp;CYCLES INPUT'!$C$2:$C$9999,'QUALIFIED EFH'!$C74,'HOURS&amp;CYCLES INPUT'!$D$2:$D$9999,'QUALIFIED EFH'!FR$4,'HOURS&amp;CYCLES INPUT'!$E$2:$E$9999,'QUALIFIED EFH'!FR$5))</f>
        <v>0</v>
      </c>
      <c r="FS74" s="476">
        <f>IF(FS$2&lt;&gt;"",IF($C74&lt;&gt;"TBA",FS$2/114,0),SUMIFS('HOURS&amp;CYCLES INPUT'!$F$2:$F$9999,'HOURS&amp;CYCLES INPUT'!$C$2:$C$9999,'QUALIFIED EFH'!$C74,'HOURS&amp;CYCLES INPUT'!$D$2:$D$9999,'QUALIFIED EFH'!FS$4,'HOURS&amp;CYCLES INPUT'!$E$2:$E$9999,'QUALIFIED EFH'!FS$5))</f>
        <v>0</v>
      </c>
      <c r="FT74" s="476">
        <f>IF(FT$2&lt;&gt;"",IF($C74&lt;&gt;"TBA",FT$2/114,0),SUMIFS('HOURS&amp;CYCLES INPUT'!$F$2:$F$9999,'HOURS&amp;CYCLES INPUT'!$C$2:$C$9999,'QUALIFIED EFH'!$C74,'HOURS&amp;CYCLES INPUT'!$D$2:$D$9999,'QUALIFIED EFH'!FT$4,'HOURS&amp;CYCLES INPUT'!$E$2:$E$9999,'QUALIFIED EFH'!FT$5))</f>
        <v>0</v>
      </c>
      <c r="FU74" s="476">
        <f>IF(FU$2&lt;&gt;"",IF($C74&lt;&gt;"TBA",FU$2/114,0),SUMIFS('HOURS&amp;CYCLES INPUT'!$F$2:$F$9999,'HOURS&amp;CYCLES INPUT'!$C$2:$C$9999,'QUALIFIED EFH'!$C74,'HOURS&amp;CYCLES INPUT'!$D$2:$D$9999,'QUALIFIED EFH'!FU$4,'HOURS&amp;CYCLES INPUT'!$E$2:$E$9999,'QUALIFIED EFH'!FU$5))</f>
        <v>0</v>
      </c>
      <c r="FV74" s="476">
        <f>IF(FV$2&lt;&gt;"",IF($C74&lt;&gt;"TBA",FV$2/114,0),SUMIFS('HOURS&amp;CYCLES INPUT'!$F$2:$F$9999,'HOURS&amp;CYCLES INPUT'!$C$2:$C$9999,'QUALIFIED EFH'!$C74,'HOURS&amp;CYCLES INPUT'!$D$2:$D$9999,'QUALIFIED EFH'!FV$4,'HOURS&amp;CYCLES INPUT'!$E$2:$E$9999,'QUALIFIED EFH'!FV$5))</f>
        <v>0</v>
      </c>
      <c r="FW74" s="476">
        <f>IF(FW$2&lt;&gt;"",IF($C74&lt;&gt;"TBA",FW$2/114,0),SUMIFS('HOURS&amp;CYCLES INPUT'!$F$2:$F$9999,'HOURS&amp;CYCLES INPUT'!$C$2:$C$9999,'QUALIFIED EFH'!$C74,'HOURS&amp;CYCLES INPUT'!$D$2:$D$9999,'QUALIFIED EFH'!FW$4,'HOURS&amp;CYCLES INPUT'!$E$2:$E$9999,'QUALIFIED EFH'!FW$5))</f>
        <v>0</v>
      </c>
      <c r="FX74" s="476">
        <f>IF(FX$2&lt;&gt;"",IF($C74&lt;&gt;"TBA",FX$2/114,0),SUMIFS('HOURS&amp;CYCLES INPUT'!$F$2:$F$9999,'HOURS&amp;CYCLES INPUT'!$C$2:$C$9999,'QUALIFIED EFH'!$C74,'HOURS&amp;CYCLES INPUT'!$D$2:$D$9999,'QUALIFIED EFH'!FX$4,'HOURS&amp;CYCLES INPUT'!$E$2:$E$9999,'QUALIFIED EFH'!FX$5))</f>
        <v>0</v>
      </c>
      <c r="FY74" s="476">
        <f>IF(FY$2&lt;&gt;"",IF($C74&lt;&gt;"TBA",FY$2/114,0),SUMIFS('HOURS&amp;CYCLES INPUT'!$F$2:$F$9999,'HOURS&amp;CYCLES INPUT'!$C$2:$C$9999,'QUALIFIED EFH'!$C74,'HOURS&amp;CYCLES INPUT'!$D$2:$D$9999,'QUALIFIED EFH'!FY$4,'HOURS&amp;CYCLES INPUT'!$E$2:$E$9999,'QUALIFIED EFH'!FY$5))</f>
        <v>0</v>
      </c>
      <c r="FZ74" s="476">
        <f>IF(FZ$2&lt;&gt;"",IF($C74&lt;&gt;"TBA",FZ$2/114,0),SUMIFS('HOURS&amp;CYCLES INPUT'!$F$2:$F$9999,'HOURS&amp;CYCLES INPUT'!$C$2:$C$9999,'QUALIFIED EFH'!$C74,'HOURS&amp;CYCLES INPUT'!$D$2:$D$9999,'QUALIFIED EFH'!FZ$4,'HOURS&amp;CYCLES INPUT'!$E$2:$E$9999,'QUALIFIED EFH'!FZ$5))</f>
        <v>0</v>
      </c>
      <c r="GA74" s="476">
        <f>IF(GA$2&lt;&gt;"",IF($C74&lt;&gt;"TBA",GA$2/114,0),SUMIFS('HOURS&amp;CYCLES INPUT'!$F$2:$F$9999,'HOURS&amp;CYCLES INPUT'!$C$2:$C$9999,'QUALIFIED EFH'!$C74,'HOURS&amp;CYCLES INPUT'!$D$2:$D$9999,'QUALIFIED EFH'!GA$4,'HOURS&amp;CYCLES INPUT'!$E$2:$E$9999,'QUALIFIED EFH'!GA$5))</f>
        <v>0</v>
      </c>
      <c r="GB74" s="476">
        <f>IF(GB$2&lt;&gt;"",IF($C74&lt;&gt;"TBA",GB$2/114,0),SUMIFS('HOURS&amp;CYCLES INPUT'!$F$2:$F$9999,'HOURS&amp;CYCLES INPUT'!$C$2:$C$9999,'QUALIFIED EFH'!$C74,'HOURS&amp;CYCLES INPUT'!$D$2:$D$9999,'QUALIFIED EFH'!GB$4,'HOURS&amp;CYCLES INPUT'!$E$2:$E$9999,'QUALIFIED EFH'!GB$5))</f>
        <v>0</v>
      </c>
    </row>
    <row r="75" spans="3:184" x14ac:dyDescent="0.35">
      <c r="C75" s="472">
        <f>'QUALIFIED ENGINES'!D76</f>
        <v>91531</v>
      </c>
      <c r="D75" s="476">
        <f>IF(D$2&lt;&gt;"",IF($C75&lt;&gt;"TBA",D$2/114,0),SUMIFS('HOURS&amp;CYCLES INPUT'!$F$2:$F$9999,'HOURS&amp;CYCLES INPUT'!$C$2:$C$9999,'QUALIFIED EFH'!$C75,'HOURS&amp;CYCLES INPUT'!$D$2:$D$9999,'QUALIFIED EFH'!D$4,'HOURS&amp;CYCLES INPUT'!$E$2:$E$9999,'QUALIFIED EFH'!D$5))</f>
        <v>0</v>
      </c>
      <c r="E75" s="476">
        <f>IF(E$2&lt;&gt;"",IF($C75&lt;&gt;"TBA",E$2/114,0),SUMIFS('HOURS&amp;CYCLES INPUT'!$F$2:$F$9999,'HOURS&amp;CYCLES INPUT'!$C$2:$C$9999,'QUALIFIED EFH'!$C75,'HOURS&amp;CYCLES INPUT'!$D$2:$D$9999,'QUALIFIED EFH'!E$4,'HOURS&amp;CYCLES INPUT'!$E$2:$E$9999,'QUALIFIED EFH'!E$5))</f>
        <v>0</v>
      </c>
      <c r="F75" s="476">
        <f>IF(F$2&lt;&gt;"",IF($C75&lt;&gt;"TBA",F$2/114,0),SUMIFS('HOURS&amp;CYCLES INPUT'!$F$2:$F$9999,'HOURS&amp;CYCLES INPUT'!$C$2:$C$9999,'QUALIFIED EFH'!$C75,'HOURS&amp;CYCLES INPUT'!$D$2:$D$9999,'QUALIFIED EFH'!F$4,'HOURS&amp;CYCLES INPUT'!$E$2:$E$9999,'QUALIFIED EFH'!F$5))</f>
        <v>0</v>
      </c>
      <c r="G75" s="476">
        <f>IF(G$2&lt;&gt;"",IF($C75&lt;&gt;"TBA",G$2/114,0),SUMIFS('HOURS&amp;CYCLES INPUT'!$F$2:$F$9999,'HOURS&amp;CYCLES INPUT'!$C$2:$C$9999,'QUALIFIED EFH'!$C75,'HOURS&amp;CYCLES INPUT'!$D$2:$D$9999,'QUALIFIED EFH'!G$4,'HOURS&amp;CYCLES INPUT'!$E$2:$E$9999,'QUALIFIED EFH'!G$5))</f>
        <v>0</v>
      </c>
      <c r="H75" s="476">
        <f>IF(H$2&lt;&gt;"",IF($C75&lt;&gt;"TBA",H$2/114,0),SUMIFS('HOURS&amp;CYCLES INPUT'!$F$2:$F$9999,'HOURS&amp;CYCLES INPUT'!$C$2:$C$9999,'QUALIFIED EFH'!$C75,'HOURS&amp;CYCLES INPUT'!$D$2:$D$9999,'QUALIFIED EFH'!H$4,'HOURS&amp;CYCLES INPUT'!$E$2:$E$9999,'QUALIFIED EFH'!H$5))</f>
        <v>0</v>
      </c>
      <c r="I75" s="476">
        <f>IF(I$2&lt;&gt;"",IF($C75&lt;&gt;"TBA",I$2/114,0),SUMIFS('HOURS&amp;CYCLES INPUT'!$F$2:$F$9999,'HOURS&amp;CYCLES INPUT'!$C$2:$C$9999,'QUALIFIED EFH'!$C75,'HOURS&amp;CYCLES INPUT'!$D$2:$D$9999,'QUALIFIED EFH'!I$4,'HOURS&amp;CYCLES INPUT'!$E$2:$E$9999,'QUALIFIED EFH'!I$5))</f>
        <v>0</v>
      </c>
      <c r="J75" s="476">
        <f>IF(J$2&lt;&gt;"",IF($C75&lt;&gt;"TBA",J$2/114,0),SUMIFS('HOURS&amp;CYCLES INPUT'!$F$2:$F$9999,'HOURS&amp;CYCLES INPUT'!$C$2:$C$9999,'QUALIFIED EFH'!$C75,'HOURS&amp;CYCLES INPUT'!$D$2:$D$9999,'QUALIFIED EFH'!J$4,'HOURS&amp;CYCLES INPUT'!$E$2:$E$9999,'QUALIFIED EFH'!J$5))</f>
        <v>0</v>
      </c>
      <c r="K75" s="476">
        <f>IF(K$2&lt;&gt;"",IF($C75&lt;&gt;"TBA",K$2/114,0),SUMIFS('HOURS&amp;CYCLES INPUT'!$F$2:$F$9999,'HOURS&amp;CYCLES INPUT'!$C$2:$C$9999,'QUALIFIED EFH'!$C75,'HOURS&amp;CYCLES INPUT'!$D$2:$D$9999,'QUALIFIED EFH'!K$4,'HOURS&amp;CYCLES INPUT'!$E$2:$E$9999,'QUALIFIED EFH'!K$5))</f>
        <v>0</v>
      </c>
      <c r="L75" s="476">
        <f>IF(L$2&lt;&gt;"",IF($C75&lt;&gt;"TBA",L$2/114,0),SUMIFS('HOURS&amp;CYCLES INPUT'!$F$2:$F$9999,'HOURS&amp;CYCLES INPUT'!$C$2:$C$9999,'QUALIFIED EFH'!$C75,'HOURS&amp;CYCLES INPUT'!$D$2:$D$9999,'QUALIFIED EFH'!L$4,'HOURS&amp;CYCLES INPUT'!$E$2:$E$9999,'QUALIFIED EFH'!L$5))</f>
        <v>0</v>
      </c>
      <c r="M75" s="476">
        <f>IF(M$2&lt;&gt;"",IF($C75&lt;&gt;"TBA",M$2/114,0),SUMIFS('HOURS&amp;CYCLES INPUT'!$F$2:$F$9999,'HOURS&amp;CYCLES INPUT'!$C$2:$C$9999,'QUALIFIED EFH'!$C75,'HOURS&amp;CYCLES INPUT'!$D$2:$D$9999,'QUALIFIED EFH'!M$4,'HOURS&amp;CYCLES INPUT'!$E$2:$E$9999,'QUALIFIED EFH'!M$5))</f>
        <v>0</v>
      </c>
      <c r="N75" s="476">
        <f>IF(N$2&lt;&gt;"",IF($C75&lt;&gt;"TBA",N$2/114,0),SUMIFS('HOURS&amp;CYCLES INPUT'!$F$2:$F$9999,'HOURS&amp;CYCLES INPUT'!$C$2:$C$9999,'QUALIFIED EFH'!$C75,'HOURS&amp;CYCLES INPUT'!$D$2:$D$9999,'QUALIFIED EFH'!N$4,'HOURS&amp;CYCLES INPUT'!$E$2:$E$9999,'QUALIFIED EFH'!N$5))</f>
        <v>0</v>
      </c>
      <c r="O75" s="476">
        <f>IF(O$2&lt;&gt;"",IF($C75&lt;&gt;"TBA",O$2/114,0),SUMIFS('HOURS&amp;CYCLES INPUT'!$F$2:$F$9999,'HOURS&amp;CYCLES INPUT'!$C$2:$C$9999,'QUALIFIED EFH'!$C75,'HOURS&amp;CYCLES INPUT'!$D$2:$D$9999,'QUALIFIED EFH'!O$4,'HOURS&amp;CYCLES INPUT'!$E$2:$E$9999,'QUALIFIED EFH'!O$5))</f>
        <v>0</v>
      </c>
      <c r="P75" s="476">
        <f>IF(P$2&lt;&gt;"",IF($C75&lt;&gt;"TBA",P$2/114,0),SUMIFS('HOURS&amp;CYCLES INPUT'!$F$2:$F$9999,'HOURS&amp;CYCLES INPUT'!$C$2:$C$9999,'QUALIFIED EFH'!$C75,'HOURS&amp;CYCLES INPUT'!$D$2:$D$9999,'QUALIFIED EFH'!P$4,'HOURS&amp;CYCLES INPUT'!$E$2:$E$9999,'QUALIFIED EFH'!P$5))</f>
        <v>0</v>
      </c>
      <c r="Q75" s="476">
        <f>IF(Q$2&lt;&gt;"",IF($C75&lt;&gt;"TBA",Q$2/114,0),SUMIFS('HOURS&amp;CYCLES INPUT'!$F$2:$F$9999,'HOURS&amp;CYCLES INPUT'!$C$2:$C$9999,'QUALIFIED EFH'!$C75,'HOURS&amp;CYCLES INPUT'!$D$2:$D$9999,'QUALIFIED EFH'!Q$4,'HOURS&amp;CYCLES INPUT'!$E$2:$E$9999,'QUALIFIED EFH'!Q$5))</f>
        <v>0</v>
      </c>
      <c r="R75" s="476">
        <f>IF(R$1&lt;&gt;"",IF($C75&lt;&gt;"TBA",R$1/114,0),SUMIFS('HOURS&amp;CYCLES INPUT'!$F$2:$F$9999,'HOURS&amp;CYCLES INPUT'!$C$2:$C$9999,'QUALIFIED EFH'!$C75,'HOURS&amp;CYCLES INPUT'!$D$2:$D$9999,'QUALIFIED EFH'!R$4,'HOURS&amp;CYCLES INPUT'!$E$2:$E$9999,'QUALIFIED EFH'!R$5))</f>
        <v>0</v>
      </c>
      <c r="S75" s="476">
        <f>IF(S$2&lt;&gt;"",IF($C75&lt;&gt;"TBA",S$2/114,0),SUMIFS('HOURS&amp;CYCLES INPUT'!$F$2:$F$9999,'HOURS&amp;CYCLES INPUT'!$C$2:$C$9999,'QUALIFIED EFH'!$C75,'HOURS&amp;CYCLES INPUT'!$D$2:$D$9999,'QUALIFIED EFH'!S$4,'HOURS&amp;CYCLES INPUT'!$E$2:$E$9999,'QUALIFIED EFH'!S$5))</f>
        <v>0</v>
      </c>
      <c r="T75" s="476">
        <f>IF(T$2&lt;&gt;"",IF($C75&lt;&gt;"TBA",T$2/114,0),SUMIFS('HOURS&amp;CYCLES INPUT'!$F$2:$F$9999,'HOURS&amp;CYCLES INPUT'!$C$2:$C$9999,'QUALIFIED EFH'!$C75,'HOURS&amp;CYCLES INPUT'!$D$2:$D$9999,'QUALIFIED EFH'!T$4,'HOURS&amp;CYCLES INPUT'!$E$2:$E$9999,'QUALIFIED EFH'!T$5))</f>
        <v>0</v>
      </c>
      <c r="U75" s="476">
        <f>IF(U$2&lt;&gt;"",IF($C75&lt;&gt;"TBA",U$2/114,0),SUMIFS('HOURS&amp;CYCLES INPUT'!$F$2:$F$9999,'HOURS&amp;CYCLES INPUT'!$C$2:$C$9999,'QUALIFIED EFH'!$C75,'HOURS&amp;CYCLES INPUT'!$D$2:$D$9999,'QUALIFIED EFH'!U$4,'HOURS&amp;CYCLES INPUT'!$E$2:$E$9999,'QUALIFIED EFH'!U$5))</f>
        <v>0</v>
      </c>
      <c r="V75" s="476">
        <f>IF(V$2&lt;&gt;"",IF($C75&lt;&gt;"TBA",V$2/114,0),SUMIFS('HOURS&amp;CYCLES INPUT'!$F$2:$F$9999,'HOURS&amp;CYCLES INPUT'!$C$2:$C$9999,'QUALIFIED EFH'!$C75,'HOURS&amp;CYCLES INPUT'!$D$2:$D$9999,'QUALIFIED EFH'!V$4,'HOURS&amp;CYCLES INPUT'!$E$2:$E$9999,'QUALIFIED EFH'!V$5))</f>
        <v>0</v>
      </c>
      <c r="W75" s="476">
        <f>IF(W$2&lt;&gt;"",IF($C75&lt;&gt;"TBA",W$2/114,0),SUMIFS('HOURS&amp;CYCLES INPUT'!$F$2:$F$9999,'HOURS&amp;CYCLES INPUT'!$C$2:$C$9999,'QUALIFIED EFH'!$C75,'HOURS&amp;CYCLES INPUT'!$D$2:$D$9999,'QUALIFIED EFH'!W$4,'HOURS&amp;CYCLES INPUT'!$E$2:$E$9999,'QUALIFIED EFH'!W$5))</f>
        <v>0</v>
      </c>
      <c r="X75" s="476">
        <f>IF(X$2&lt;&gt;"",IF($C75&lt;&gt;"TBA",X$2/114,0),SUMIFS('HOURS&amp;CYCLES INPUT'!$F$2:$F$9999,'HOURS&amp;CYCLES INPUT'!$C$2:$C$9999,'QUALIFIED EFH'!$C75,'HOURS&amp;CYCLES INPUT'!$D$2:$D$9999,'QUALIFIED EFH'!X$4,'HOURS&amp;CYCLES INPUT'!$E$2:$E$9999,'QUALIFIED EFH'!X$5))</f>
        <v>0</v>
      </c>
      <c r="Y75" s="476">
        <f>IF(Y$2&lt;&gt;"",IF($C75&lt;&gt;"TBA",Y$2/114,0),SUMIFS('HOURS&amp;CYCLES INPUT'!$F$2:$F$9999,'HOURS&amp;CYCLES INPUT'!$C$2:$C$9999,'QUALIFIED EFH'!$C75,'HOURS&amp;CYCLES INPUT'!$D$2:$D$9999,'QUALIFIED EFH'!Y$4,'HOURS&amp;CYCLES INPUT'!$E$2:$E$9999,'QUALIFIED EFH'!Y$5))</f>
        <v>0</v>
      </c>
      <c r="Z75" s="476">
        <f>IF(Z$2&lt;&gt;"",IF($C75&lt;&gt;"TBA",Z$2/114,0),SUMIFS('HOURS&amp;CYCLES INPUT'!$F$2:$F$9999,'HOURS&amp;CYCLES INPUT'!$C$2:$C$9999,'QUALIFIED EFH'!$C75,'HOURS&amp;CYCLES INPUT'!$D$2:$D$9999,'QUALIFIED EFH'!Z$4,'HOURS&amp;CYCLES INPUT'!$E$2:$E$9999,'QUALIFIED EFH'!Z$5))</f>
        <v>0</v>
      </c>
      <c r="AA75" s="476">
        <f>IF(AA$2&lt;&gt;"",IF($C75&lt;&gt;"TBA",AA$2/114,0),SUMIFS('HOURS&amp;CYCLES INPUT'!$F$2:$F$9999,'HOURS&amp;CYCLES INPUT'!$C$2:$C$9999,'QUALIFIED EFH'!$C75,'HOURS&amp;CYCLES INPUT'!$D$2:$D$9999,'QUALIFIED EFH'!AA$4,'HOURS&amp;CYCLES INPUT'!$E$2:$E$9999,'QUALIFIED EFH'!AA$5))</f>
        <v>0</v>
      </c>
      <c r="AB75" s="476">
        <f>IF(AB$2&lt;&gt;"",IF($C75&lt;&gt;"TBA",AB$2/114,0),SUMIFS('HOURS&amp;CYCLES INPUT'!$F$2:$F$9999,'HOURS&amp;CYCLES INPUT'!$C$2:$C$9999,'QUALIFIED EFH'!$C75,'HOURS&amp;CYCLES INPUT'!$D$2:$D$9999,'QUALIFIED EFH'!AB$4,'HOURS&amp;CYCLES INPUT'!$E$2:$E$9999,'QUALIFIED EFH'!AB$5))</f>
        <v>302.13</v>
      </c>
      <c r="AC75" s="476">
        <f>IF(AC$2&lt;&gt;"",IF($C75&lt;&gt;"TBA",AC$2/114,0),SUMIFS('HOURS&amp;CYCLES INPUT'!$F$2:$F$9999,'HOURS&amp;CYCLES INPUT'!$C$2:$C$9999,'QUALIFIED EFH'!$C75,'HOURS&amp;CYCLES INPUT'!$D$2:$D$9999,'QUALIFIED EFH'!AC$4,'HOURS&amp;CYCLES INPUT'!$E$2:$E$9999,'QUALIFIED EFH'!AC$5))</f>
        <v>374.65</v>
      </c>
      <c r="AD75" s="476">
        <f>IF(AD$2&lt;&gt;"",IF($C75&lt;&gt;"TBA",AD$2/114,0),SUMIFS('HOURS&amp;CYCLES INPUT'!$F$2:$F$9999,'HOURS&amp;CYCLES INPUT'!$C$2:$C$9999,'QUALIFIED EFH'!$C75,'HOURS&amp;CYCLES INPUT'!$D$2:$D$9999,'QUALIFIED EFH'!AD$4,'HOURS&amp;CYCLES INPUT'!$E$2:$E$9999,'QUALIFIED EFH'!AD$5))</f>
        <v>393.9</v>
      </c>
      <c r="AE75" s="476">
        <f>IF(AE$2&lt;&gt;"",IF($C75&lt;&gt;"TBA",AE$2/114,0),SUMIFS('HOURS&amp;CYCLES INPUT'!$F$2:$F$9999,'HOURS&amp;CYCLES INPUT'!$C$2:$C$9999,'QUALIFIED EFH'!$C75,'HOURS&amp;CYCLES INPUT'!$D$2:$D$9999,'QUALIFIED EFH'!AE$4,'HOURS&amp;CYCLES INPUT'!$E$2:$E$9999,'QUALIFIED EFH'!AE$5))</f>
        <v>393.54</v>
      </c>
      <c r="AF75" s="476">
        <f>IF(AF$2&lt;&gt;"",IF($C75&lt;&gt;"TBA",AF$2/114,0),SUMIFS('HOURS&amp;CYCLES INPUT'!$F$2:$F$9999,'HOURS&amp;CYCLES INPUT'!$C$2:$C$9999,'QUALIFIED EFH'!$C75,'HOURS&amp;CYCLES INPUT'!$D$2:$D$9999,'QUALIFIED EFH'!AF$4,'HOURS&amp;CYCLES INPUT'!$E$2:$E$9999,'QUALIFIED EFH'!AF$5))</f>
        <v>427.68</v>
      </c>
      <c r="AG75" s="476">
        <f>IF(AG$2&lt;&gt;"",IF($C75&lt;&gt;"TBA",AG$2/114,0),SUMIFS('HOURS&amp;CYCLES INPUT'!$F$2:$F$9999,'HOURS&amp;CYCLES INPUT'!$C$2:$C$9999,'QUALIFIED EFH'!$C75,'HOURS&amp;CYCLES INPUT'!$D$2:$D$9999,'QUALIFIED EFH'!AG$4,'HOURS&amp;CYCLES INPUT'!$E$2:$E$9999,'QUALIFIED EFH'!AG$5))</f>
        <v>390.1</v>
      </c>
      <c r="AH75" s="476">
        <f>IF(AH$2&lt;&gt;"",IF($C75&lt;&gt;"TBA",AH$2/114,0),SUMIFS('HOURS&amp;CYCLES INPUT'!$F$2:$F$9999,'HOURS&amp;CYCLES INPUT'!$C$2:$C$9999,'QUALIFIED EFH'!$C75,'HOURS&amp;CYCLES INPUT'!$D$2:$D$9999,'QUALIFIED EFH'!AH$4,'HOURS&amp;CYCLES INPUT'!$E$2:$E$9999,'QUALIFIED EFH'!AH$5))</f>
        <v>435.47</v>
      </c>
      <c r="AI75" s="476">
        <f>IF(AI$2&lt;&gt;"",IF($C75&lt;&gt;"TBA",AI$2/114,0),SUMIFS('HOURS&amp;CYCLES INPUT'!$F$2:$F$9999,'HOURS&amp;CYCLES INPUT'!$C$2:$C$9999,'QUALIFIED EFH'!$C75,'HOURS&amp;CYCLES INPUT'!$D$2:$D$9999,'QUALIFIED EFH'!AI$4,'HOURS&amp;CYCLES INPUT'!$E$2:$E$9999,'QUALIFIED EFH'!AI$5))</f>
        <v>476.78</v>
      </c>
      <c r="AJ75" s="476">
        <f>IF(AJ$2&lt;&gt;"",IF($C75&lt;&gt;"TBA",AJ$2/114,0),SUMIFS('HOURS&amp;CYCLES INPUT'!$F$2:$F$9999,'HOURS&amp;CYCLES INPUT'!$C$2:$C$9999,'QUALIFIED EFH'!$C75,'HOURS&amp;CYCLES INPUT'!$D$2:$D$9999,'QUALIFIED EFH'!AJ$4,'HOURS&amp;CYCLES INPUT'!$E$2:$E$9999,'QUALIFIED EFH'!AJ$5))</f>
        <v>439.3</v>
      </c>
      <c r="AK75" s="476">
        <f>IF(AK$2&lt;&gt;"",IF($C75&lt;&gt;"TBA",AK$2/114,0),SUMIFS('HOURS&amp;CYCLES INPUT'!$F$2:$F$9999,'HOURS&amp;CYCLES INPUT'!$C$2:$C$9999,'QUALIFIED EFH'!$C75,'HOURS&amp;CYCLES INPUT'!$D$2:$D$9999,'QUALIFIED EFH'!AK$4,'HOURS&amp;CYCLES INPUT'!$E$2:$E$9999,'QUALIFIED EFH'!AK$5))</f>
        <v>327.55</v>
      </c>
      <c r="AL75" s="476">
        <f>IF(AL$2&lt;&gt;"",IF($C75&lt;&gt;"TBA",AL$2/114,0),SUMIFS('HOURS&amp;CYCLES INPUT'!$F$2:$F$9999,'HOURS&amp;CYCLES INPUT'!$C$2:$C$9999,'QUALIFIED EFH'!$C75,'HOURS&amp;CYCLES INPUT'!$D$2:$D$9999,'QUALIFIED EFH'!AL$4,'HOURS&amp;CYCLES INPUT'!$E$2:$E$9999,'QUALIFIED EFH'!AL$5))</f>
        <v>439.33</v>
      </c>
      <c r="AM75" s="476">
        <f>IF(AM$2&lt;&gt;"",IF($C75&lt;&gt;"TBA",AM$2/114,0),SUMIFS('HOURS&amp;CYCLES INPUT'!$F$2:$F$9999,'HOURS&amp;CYCLES INPUT'!$C$2:$C$9999,'QUALIFIED EFH'!$C75,'HOURS&amp;CYCLES INPUT'!$D$2:$D$9999,'QUALIFIED EFH'!AM$4,'HOURS&amp;CYCLES INPUT'!$E$2:$E$9999,'QUALIFIED EFH'!AM$5))</f>
        <v>408</v>
      </c>
      <c r="AN75" s="476">
        <f>IF(AN$2&lt;&gt;"",IF($C75&lt;&gt;"TBA",AN$2/114,0),SUMIFS('HOURS&amp;CYCLES INPUT'!$F$2:$F$9999,'HOURS&amp;CYCLES INPUT'!$C$2:$C$9999,'QUALIFIED EFH'!$C75,'HOURS&amp;CYCLES INPUT'!$D$2:$D$9999,'QUALIFIED EFH'!AN$4,'HOURS&amp;CYCLES INPUT'!$E$2:$E$9999,'QUALIFIED EFH'!AN$5))</f>
        <v>471.45</v>
      </c>
      <c r="AO75" s="476">
        <f>IF(AO$2&lt;&gt;"",IF($C75&lt;&gt;"TBA",AO$2/114,0),SUMIFS('HOURS&amp;CYCLES INPUT'!$F$2:$F$9999,'HOURS&amp;CYCLES INPUT'!$C$2:$C$9999,'QUALIFIED EFH'!$C75,'HOURS&amp;CYCLES INPUT'!$D$2:$D$9999,'QUALIFIED EFH'!AO$4,'HOURS&amp;CYCLES INPUT'!$E$2:$E$9999,'QUALIFIED EFH'!AO$5))</f>
        <v>414.79</v>
      </c>
      <c r="AP75" s="476">
        <f>IF(AP$2&lt;&gt;"",IF($C75&lt;&gt;"TBA",AP$2/114,0),SUMIFS('HOURS&amp;CYCLES INPUT'!$F$2:$F$9999,'HOURS&amp;CYCLES INPUT'!$C$2:$C$9999,'QUALIFIED EFH'!$C75,'HOURS&amp;CYCLES INPUT'!$D$2:$D$9999,'QUALIFIED EFH'!AP$4,'HOURS&amp;CYCLES INPUT'!$E$2:$E$9999,'QUALIFIED EFH'!AP$5))</f>
        <v>388.03</v>
      </c>
      <c r="AQ75" s="476">
        <f>IF(AQ$2&lt;&gt;"",IF($C75&lt;&gt;"TBA",AQ$2/114,0),SUMIFS('HOURS&amp;CYCLES INPUT'!$F$2:$F$9999,'HOURS&amp;CYCLES INPUT'!$C$2:$C$9999,'QUALIFIED EFH'!$C75,'HOURS&amp;CYCLES INPUT'!$D$2:$D$9999,'QUALIFIED EFH'!AQ$4,'HOURS&amp;CYCLES INPUT'!$E$2:$E$9999,'QUALIFIED EFH'!AQ$5))</f>
        <v>286.91000000000003</v>
      </c>
      <c r="AR75" s="476">
        <f>IF(AR$2&lt;&gt;"",IF($C75&lt;&gt;"TBA",AR$2/114,0),SUMIFS('HOURS&amp;CYCLES INPUT'!$F$2:$F$9999,'HOURS&amp;CYCLES INPUT'!$C$2:$C$9999,'QUALIFIED EFH'!$C75,'HOURS&amp;CYCLES INPUT'!$D$2:$D$9999,'QUALIFIED EFH'!AR$4,'HOURS&amp;CYCLES INPUT'!$E$2:$E$9999,'QUALIFIED EFH'!AR$5))</f>
        <v>0</v>
      </c>
      <c r="AS75" s="476">
        <f>IF(AS$2&lt;&gt;"",IF($C75&lt;&gt;"TBA",AS$2/114,0),SUMIFS('HOURS&amp;CYCLES INPUT'!$F$2:$F$9999,'HOURS&amp;CYCLES INPUT'!$C$2:$C$9999,'QUALIFIED EFH'!$C75,'HOURS&amp;CYCLES INPUT'!$D$2:$D$9999,'QUALIFIED EFH'!AS$4,'HOURS&amp;CYCLES INPUT'!$E$2:$E$9999,'QUALIFIED EFH'!AS$5))</f>
        <v>0</v>
      </c>
      <c r="AT75" s="476">
        <f>IF(AT$2&lt;&gt;"",IF($C75&lt;&gt;"TBA",AT$2/114,0),SUMIFS('HOURS&amp;CYCLES INPUT'!$F$2:$F$9999,'HOURS&amp;CYCLES INPUT'!$C$2:$C$9999,'QUALIFIED EFH'!$C75,'HOURS&amp;CYCLES INPUT'!$D$2:$D$9999,'QUALIFIED EFH'!AT$4,'HOURS&amp;CYCLES INPUT'!$E$2:$E$9999,'QUALIFIED EFH'!AT$5))</f>
        <v>0</v>
      </c>
      <c r="AU75" s="476">
        <f>IF(AU$2&lt;&gt;"",IF($C75&lt;&gt;"TBA",AU$2/114,0),SUMIFS('HOURS&amp;CYCLES INPUT'!$F$2:$F$9999,'HOURS&amp;CYCLES INPUT'!$C$2:$C$9999,'QUALIFIED EFH'!$C75,'HOURS&amp;CYCLES INPUT'!$D$2:$D$9999,'QUALIFIED EFH'!AU$4,'HOURS&amp;CYCLES INPUT'!$E$2:$E$9999,'QUALIFIED EFH'!AU$5))</f>
        <v>41.77</v>
      </c>
      <c r="AV75" s="476">
        <f>IF(AV$2&lt;&gt;"",IF($C75&lt;&gt;"TBA",AV$2/114,0),SUMIFS('HOURS&amp;CYCLES INPUT'!$F$2:$F$9999,'HOURS&amp;CYCLES INPUT'!$C$2:$C$9999,'QUALIFIED EFH'!$C75,'HOURS&amp;CYCLES INPUT'!$D$2:$D$9999,'QUALIFIED EFH'!AV$4,'HOURS&amp;CYCLES INPUT'!$E$2:$E$9999,'QUALIFIED EFH'!AV$5))</f>
        <v>149.68</v>
      </c>
      <c r="AW75" s="476">
        <f>IF(AW$2&lt;&gt;"",IF($C75&lt;&gt;"TBA",AW$2/114,0),SUMIFS('HOURS&amp;CYCLES INPUT'!$F$2:$F$9999,'HOURS&amp;CYCLES INPUT'!$C$2:$C$9999,'QUALIFIED EFH'!$C75,'HOURS&amp;CYCLES INPUT'!$D$2:$D$9999,'QUALIFIED EFH'!AW$4,'HOURS&amp;CYCLES INPUT'!$E$2:$E$9999,'QUALIFIED EFH'!AW$5))</f>
        <v>123.89</v>
      </c>
      <c r="AX75" s="476">
        <f>IF(AX$2&lt;&gt;"",IF($C75&lt;&gt;"TBA",AX$2/114,0),SUMIFS('HOURS&amp;CYCLES INPUT'!$F$2:$F$9999,'HOURS&amp;CYCLES INPUT'!$C$2:$C$9999,'QUALIFIED EFH'!$C75,'HOURS&amp;CYCLES INPUT'!$D$2:$D$9999,'QUALIFIED EFH'!AX$4,'HOURS&amp;CYCLES INPUT'!$E$2:$E$9999,'QUALIFIED EFH'!AX$5))</f>
        <v>71.75</v>
      </c>
      <c r="AY75" s="476">
        <f>IF(AY$2&lt;&gt;"",IF($C75&lt;&gt;"TBA",AY$2/114,0),SUMIFS('HOURS&amp;CYCLES INPUT'!$F$2:$F$9999,'HOURS&amp;CYCLES INPUT'!$C$2:$C$9999,'QUALIFIED EFH'!$C75,'HOURS&amp;CYCLES INPUT'!$D$2:$D$9999,'QUALIFIED EFH'!AY$4,'HOURS&amp;CYCLES INPUT'!$E$2:$E$9999,'QUALIFIED EFH'!AY$5))</f>
        <v>0</v>
      </c>
      <c r="AZ75" s="476">
        <f>IF(AZ$2&lt;&gt;"",IF($C75&lt;&gt;"TBA",AZ$2/114,0),SUMIFS('HOURS&amp;CYCLES INPUT'!$F$2:$F$9999,'HOURS&amp;CYCLES INPUT'!$C$2:$C$9999,'QUALIFIED EFH'!$C75,'HOURS&amp;CYCLES INPUT'!$D$2:$D$9999,'QUALIFIED EFH'!AZ$4,'HOURS&amp;CYCLES INPUT'!$E$2:$E$9999,'QUALIFIED EFH'!AZ$5))</f>
        <v>0</v>
      </c>
      <c r="BA75" s="476">
        <f>IF(BA$2&lt;&gt;"",IF($C75&lt;&gt;"TBA",BA$2/114,0),SUMIFS('HOURS&amp;CYCLES INPUT'!$F$2:$F$9999,'HOURS&amp;CYCLES INPUT'!$C$2:$C$9999,'QUALIFIED EFH'!$C75,'HOURS&amp;CYCLES INPUT'!$D$2:$D$9999,'QUALIFIED EFH'!BA$4,'HOURS&amp;CYCLES INPUT'!$E$2:$E$9999,'QUALIFIED EFH'!BA$5))</f>
        <v>0</v>
      </c>
      <c r="BB75" s="476">
        <f>IF(BB$2&lt;&gt;"",IF($C75&lt;&gt;"TBA",BB$2/114,0),SUMIFS('HOURS&amp;CYCLES INPUT'!$F$2:$F$9999,'HOURS&amp;CYCLES INPUT'!$C$2:$C$9999,'QUALIFIED EFH'!$C75,'HOURS&amp;CYCLES INPUT'!$D$2:$D$9999,'QUALIFIED EFH'!BB$4,'HOURS&amp;CYCLES INPUT'!$E$2:$E$9999,'QUALIFIED EFH'!BB$5))</f>
        <v>0</v>
      </c>
      <c r="BC75" s="476">
        <f>IF(BC$2&lt;&gt;"",IF($C75&lt;&gt;"TBA",BC$2/114,0),SUMIFS('HOURS&amp;CYCLES INPUT'!$F$2:$F$9999,'HOURS&amp;CYCLES INPUT'!$C$2:$C$9999,'QUALIFIED EFH'!$C75,'HOURS&amp;CYCLES INPUT'!$D$2:$D$9999,'QUALIFIED EFH'!BC$4,'HOURS&amp;CYCLES INPUT'!$E$2:$E$9999,'QUALIFIED EFH'!BC$5))</f>
        <v>0</v>
      </c>
      <c r="BD75" s="476">
        <f>IF(BD$2&lt;&gt;"",IF($C75&lt;&gt;"TBA",BD$2/114,0),SUMIFS('HOURS&amp;CYCLES INPUT'!$F$2:$F$9999,'HOURS&amp;CYCLES INPUT'!$C$2:$C$9999,'QUALIFIED EFH'!$C75,'HOURS&amp;CYCLES INPUT'!$D$2:$D$9999,'QUALIFIED EFH'!BD$4,'HOURS&amp;CYCLES INPUT'!$E$2:$E$9999,'QUALIFIED EFH'!BD$5))</f>
        <v>155.30000000000001</v>
      </c>
      <c r="BE75" s="476">
        <f>IF(BE$2&lt;&gt;"",IF($C75&lt;&gt;"TBA",BE$2/114,0),SUMIFS('HOURS&amp;CYCLES INPUT'!$F$2:$F$9999,'HOURS&amp;CYCLES INPUT'!$C$2:$C$9999,'QUALIFIED EFH'!$C75,'HOURS&amp;CYCLES INPUT'!$D$2:$D$9999,'QUALIFIED EFH'!BE$4,'HOURS&amp;CYCLES INPUT'!$E$2:$E$9999,'QUALIFIED EFH'!BE$5))</f>
        <v>87.53</v>
      </c>
      <c r="BF75" s="476">
        <f>IF(BF$2&lt;&gt;"",IF($C75&lt;&gt;"TBA",BF$2/114,0),SUMIFS('HOURS&amp;CYCLES INPUT'!$F$2:$F$9999,'HOURS&amp;CYCLES INPUT'!$C$2:$C$9999,'QUALIFIED EFH'!$C75,'HOURS&amp;CYCLES INPUT'!$D$2:$D$9999,'QUALIFIED EFH'!BF$4,'HOURS&amp;CYCLES INPUT'!$E$2:$E$9999,'QUALIFIED EFH'!BF$5))</f>
        <v>84.7</v>
      </c>
      <c r="BG75" s="476">
        <f>IF(BG$2&lt;&gt;"",IF($C75&lt;&gt;"TBA",BG$2/114,0),SUMIFS('HOURS&amp;CYCLES INPUT'!$F$2:$F$9999,'HOURS&amp;CYCLES INPUT'!$C$2:$C$9999,'QUALIFIED EFH'!$C75,'HOURS&amp;CYCLES INPUT'!$D$2:$D$9999,'QUALIFIED EFH'!BG$4,'HOURS&amp;CYCLES INPUT'!$E$2:$E$9999,'QUALIFIED EFH'!BG$5))</f>
        <v>137.47</v>
      </c>
      <c r="BH75" s="476">
        <f>IF(BH$2&lt;&gt;"",IF($C75&lt;&gt;"TBA",BH$2/114,0),SUMIFS('HOURS&amp;CYCLES INPUT'!$F$2:$F$9999,'HOURS&amp;CYCLES INPUT'!$C$2:$C$9999,'QUALIFIED EFH'!$C75,'HOURS&amp;CYCLES INPUT'!$D$2:$D$9999,'QUALIFIED EFH'!BH$4,'HOURS&amp;CYCLES INPUT'!$E$2:$E$9999,'QUALIFIED EFH'!BH$5))</f>
        <v>247.25</v>
      </c>
      <c r="BI75" s="476">
        <f>IF(BI$2&lt;&gt;"",IF($C75&lt;&gt;"TBA",BI$2/114,0),SUMIFS('HOURS&amp;CYCLES INPUT'!$F$2:$F$9999,'HOURS&amp;CYCLES INPUT'!$C$2:$C$9999,'QUALIFIED EFH'!$C75,'HOURS&amp;CYCLES INPUT'!$D$2:$D$9999,'QUALIFIED EFH'!BI$4,'HOURS&amp;CYCLES INPUT'!$E$2:$E$9999,'QUALIFIED EFH'!BI$5))</f>
        <v>216.28</v>
      </c>
      <c r="BJ75" s="476">
        <f>IF(BJ$2&lt;&gt;"",IF($C75&lt;&gt;"TBA",BJ$2/114,0),SUMIFS('HOURS&amp;CYCLES INPUT'!$F$2:$F$9999,'HOURS&amp;CYCLES INPUT'!$C$2:$C$9999,'QUALIFIED EFH'!$C75,'HOURS&amp;CYCLES INPUT'!$D$2:$D$9999,'QUALIFIED EFH'!BJ$4,'HOURS&amp;CYCLES INPUT'!$E$2:$E$9999,'QUALIFIED EFH'!BJ$5))</f>
        <v>242.27</v>
      </c>
      <c r="BK75" s="476">
        <f>IF(BK$2&lt;&gt;"",IF($C75&lt;&gt;"TBA",BK$2/114,0),SUMIFS('HOURS&amp;CYCLES INPUT'!$F$2:$F$9999,'HOURS&amp;CYCLES INPUT'!$C$2:$C$9999,'QUALIFIED EFH'!$C75,'HOURS&amp;CYCLES INPUT'!$D$2:$D$9999,'QUALIFIED EFH'!BK$4,'HOURS&amp;CYCLES INPUT'!$E$2:$E$9999,'QUALIFIED EFH'!BK$5))</f>
        <v>386</v>
      </c>
      <c r="BL75" s="476">
        <f>IF(BL$2&lt;&gt;"",IF($C75&lt;&gt;"TBA",BL$2/114,0),SUMIFS('HOURS&amp;CYCLES INPUT'!$F$2:$F$9999,'HOURS&amp;CYCLES INPUT'!$C$2:$C$9999,'QUALIFIED EFH'!$C75,'HOURS&amp;CYCLES INPUT'!$D$2:$D$9999,'QUALIFIED EFH'!BL$4,'HOURS&amp;CYCLES INPUT'!$E$2:$E$9999,'QUALIFIED EFH'!BL$5))</f>
        <v>259.95</v>
      </c>
      <c r="BM75" s="476">
        <f>IF(BM$2&lt;&gt;"",IF($C75&lt;&gt;"TBA",BM$2/114,0),SUMIFS('HOURS&amp;CYCLES INPUT'!$F$2:$F$9999,'HOURS&amp;CYCLES INPUT'!$C$2:$C$9999,'QUALIFIED EFH'!$C75,'HOURS&amp;CYCLES INPUT'!$D$2:$D$9999,'QUALIFIED EFH'!BM$4,'HOURS&amp;CYCLES INPUT'!$E$2:$E$9999,'QUALIFIED EFH'!BM$5))</f>
        <v>231.6</v>
      </c>
      <c r="BN75" s="476">
        <f>IF(BN$2&lt;&gt;"",IF($C75&lt;&gt;"TBA",BN$2/114,0),SUMIFS('HOURS&amp;CYCLES INPUT'!$F$2:$F$9999,'HOURS&amp;CYCLES INPUT'!$C$2:$C$9999,'QUALIFIED EFH'!$C75,'HOURS&amp;CYCLES INPUT'!$D$2:$D$9999,'QUALIFIED EFH'!BN$4,'HOURS&amp;CYCLES INPUT'!$E$2:$E$9999,'QUALIFIED EFH'!BN$5))</f>
        <v>314.5</v>
      </c>
      <c r="BO75" s="476">
        <f>IF(BO$2&lt;&gt;"",IF($C75&lt;&gt;"TBA",BO$2/114,0),SUMIFS('HOURS&amp;CYCLES INPUT'!$F$2:$F$9999,'HOURS&amp;CYCLES INPUT'!$C$2:$C$9999,'QUALIFIED EFH'!$C75,'HOURS&amp;CYCLES INPUT'!$D$2:$D$9999,'QUALIFIED EFH'!BO$4,'HOURS&amp;CYCLES INPUT'!$E$2:$E$9999,'QUALIFIED EFH'!BO$5))</f>
        <v>234.81</v>
      </c>
      <c r="BP75" s="476">
        <f>IF(BP$2&lt;&gt;"",IF($C75&lt;&gt;"TBA",BP$2/114,0),SUMIFS('HOURS&amp;CYCLES INPUT'!$F$2:$F$9999,'HOURS&amp;CYCLES INPUT'!$C$2:$C$9999,'QUALIFIED EFH'!$C75,'HOURS&amp;CYCLES INPUT'!$D$2:$D$9999,'QUALIFIED EFH'!BP$4,'HOURS&amp;CYCLES INPUT'!$E$2:$E$9999,'QUALIFIED EFH'!BP$5))</f>
        <v>386.56</v>
      </c>
      <c r="BQ75" s="476">
        <f>IF(BQ$2&lt;&gt;"",IF($C75&lt;&gt;"TBA",BQ$2/114,0),SUMIFS('HOURS&amp;CYCLES INPUT'!$F$2:$F$9999,'HOURS&amp;CYCLES INPUT'!$C$2:$C$9999,'QUALIFIED EFH'!$C75,'HOURS&amp;CYCLES INPUT'!$D$2:$D$9999,'QUALIFIED EFH'!BQ$4,'HOURS&amp;CYCLES INPUT'!$E$2:$E$9999,'QUALIFIED EFH'!BQ$5))</f>
        <v>368.49</v>
      </c>
      <c r="BR75" s="476">
        <f>IF(BR$2&lt;&gt;"",IF($C75&lt;&gt;"TBA",BR$2/114,0),SUMIFS('HOURS&amp;CYCLES INPUT'!$F$2:$F$9999,'HOURS&amp;CYCLES INPUT'!$C$2:$C$9999,'QUALIFIED EFH'!$C75,'HOURS&amp;CYCLES INPUT'!$D$2:$D$9999,'QUALIFIED EFH'!BR$4,'HOURS&amp;CYCLES INPUT'!$E$2:$E$9999,'QUALIFIED EFH'!BR$5))</f>
        <v>96.67</v>
      </c>
      <c r="BS75" s="476">
        <f>IF(BS$2&lt;&gt;"",IF($C75&lt;&gt;"TBA",BS$2/114,0),SUMIFS('HOURS&amp;CYCLES INPUT'!$F$2:$F$9999,'HOURS&amp;CYCLES INPUT'!$C$2:$C$9999,'QUALIFIED EFH'!$C75,'HOURS&amp;CYCLES INPUT'!$D$2:$D$9999,'QUALIFIED EFH'!BS$4,'HOURS&amp;CYCLES INPUT'!$E$2:$E$9999,'QUALIFIED EFH'!BS$5))</f>
        <v>0</v>
      </c>
      <c r="BT75" s="476">
        <f>IF(BT$2&lt;&gt;"",IF($C75&lt;&gt;"TBA",BT$2/114,0),SUMIFS('HOURS&amp;CYCLES INPUT'!$F$2:$F$9999,'HOURS&amp;CYCLES INPUT'!$C$2:$C$9999,'QUALIFIED EFH'!$C75,'HOURS&amp;CYCLES INPUT'!$D$2:$D$9999,'QUALIFIED EFH'!BT$4,'HOURS&amp;CYCLES INPUT'!$E$2:$E$9999,'QUALIFIED EFH'!BT$5))</f>
        <v>0</v>
      </c>
      <c r="BU75" s="476">
        <f>IF(BU$2&lt;&gt;"",IF($C75&lt;&gt;"TBA",BU$2/114,0),SUMIFS('HOURS&amp;CYCLES INPUT'!$F$2:$F$9999,'HOURS&amp;CYCLES INPUT'!$C$2:$C$9999,'QUALIFIED EFH'!$C75,'HOURS&amp;CYCLES INPUT'!$D$2:$D$9999,'QUALIFIED EFH'!BU$4,'HOURS&amp;CYCLES INPUT'!$E$2:$E$9999,'QUALIFIED EFH'!BU$5))</f>
        <v>0</v>
      </c>
      <c r="BV75" s="476">
        <f>IF(BV$2&lt;&gt;"",IF($C75&lt;&gt;"TBA",BV$2/114,0),SUMIFS('HOURS&amp;CYCLES INPUT'!$F$2:$F$9999,'HOURS&amp;CYCLES INPUT'!$C$2:$C$9999,'QUALIFIED EFH'!$C75,'HOURS&amp;CYCLES INPUT'!$D$2:$D$9999,'QUALIFIED EFH'!BV$4,'HOURS&amp;CYCLES INPUT'!$E$2:$E$9999,'QUALIFIED EFH'!BV$5))</f>
        <v>0</v>
      </c>
      <c r="BW75" s="476">
        <f>IF(BW$2&lt;&gt;"",IF($C75&lt;&gt;"TBA",BW$2/114,0),SUMIFS('HOURS&amp;CYCLES INPUT'!$F$2:$F$9999,'HOURS&amp;CYCLES INPUT'!$C$2:$C$9999,'QUALIFIED EFH'!$C75,'HOURS&amp;CYCLES INPUT'!$D$2:$D$9999,'QUALIFIED EFH'!BW$4,'HOURS&amp;CYCLES INPUT'!$E$2:$E$9999,'QUALIFIED EFH'!BW$5))</f>
        <v>0</v>
      </c>
      <c r="BX75" s="476">
        <f>IF(BX$2&lt;&gt;"",IF($C75&lt;&gt;"TBA",BX$2/114,0),SUMIFS('HOURS&amp;CYCLES INPUT'!$F$2:$F$9999,'HOURS&amp;CYCLES INPUT'!$C$2:$C$9999,'QUALIFIED EFH'!$C75,'HOURS&amp;CYCLES INPUT'!$D$2:$D$9999,'QUALIFIED EFH'!BX$4,'HOURS&amp;CYCLES INPUT'!$E$2:$E$9999,'QUALIFIED EFH'!BX$5))</f>
        <v>0</v>
      </c>
      <c r="BY75" s="476">
        <f>IF(BY$2&lt;&gt;"",IF($C75&lt;&gt;"TBA",BY$2/114,0),SUMIFS('HOURS&amp;CYCLES INPUT'!$F$2:$F$9999,'HOURS&amp;CYCLES INPUT'!$C$2:$C$9999,'QUALIFIED EFH'!$C75,'HOURS&amp;CYCLES INPUT'!$D$2:$D$9999,'QUALIFIED EFH'!BY$4,'HOURS&amp;CYCLES INPUT'!$E$2:$E$9999,'QUALIFIED EFH'!BY$5))</f>
        <v>0</v>
      </c>
      <c r="BZ75" s="476">
        <f>IF(BZ$2&lt;&gt;"",IF($C75&lt;&gt;"TBA",BZ$2/114,0),SUMIFS('HOURS&amp;CYCLES INPUT'!$F$2:$F$9999,'HOURS&amp;CYCLES INPUT'!$C$2:$C$9999,'QUALIFIED EFH'!$C75,'HOURS&amp;CYCLES INPUT'!$D$2:$D$9999,'QUALIFIED EFH'!BZ$4,'HOURS&amp;CYCLES INPUT'!$E$2:$E$9999,'QUALIFIED EFH'!BZ$5))</f>
        <v>0</v>
      </c>
      <c r="CA75" s="476">
        <f>IF(CA$2&lt;&gt;"",IF($C75&lt;&gt;"TBA",CA$2/114,0),SUMIFS('HOURS&amp;CYCLES INPUT'!$F$2:$F$9999,'HOURS&amp;CYCLES INPUT'!$C$2:$C$9999,'QUALIFIED EFH'!$C75,'HOURS&amp;CYCLES INPUT'!$D$2:$D$9999,'QUALIFIED EFH'!CA$4,'HOURS&amp;CYCLES INPUT'!$E$2:$E$9999,'QUALIFIED EFH'!CA$5))</f>
        <v>0</v>
      </c>
      <c r="CB75" s="476">
        <f>IF(CB$2&lt;&gt;"",IF($C75&lt;&gt;"TBA",CB$2/114,0),SUMIFS('HOURS&amp;CYCLES INPUT'!$F$2:$F$9999,'HOURS&amp;CYCLES INPUT'!$C$2:$C$9999,'QUALIFIED EFH'!$C75,'HOURS&amp;CYCLES INPUT'!$D$2:$D$9999,'QUALIFIED EFH'!CB$4,'HOURS&amp;CYCLES INPUT'!$E$2:$E$9999,'QUALIFIED EFH'!CB$5))</f>
        <v>62.08</v>
      </c>
      <c r="CC75" s="476">
        <f>IF(CC$2&lt;&gt;"",IF($C75&lt;&gt;"TBA",CC$2/114,0),SUMIFS('HOURS&amp;CYCLES INPUT'!$F$2:$F$9999,'HOURS&amp;CYCLES INPUT'!$C$2:$C$9999,'QUALIFIED EFH'!$C75,'HOURS&amp;CYCLES INPUT'!$D$2:$D$9999,'QUALIFIED EFH'!CC$4,'HOURS&amp;CYCLES INPUT'!$E$2:$E$9999,'QUALIFIED EFH'!CC$5))</f>
        <v>398.32</v>
      </c>
      <c r="CD75" s="476">
        <f>IF(CD$2&lt;&gt;"",IF($C75&lt;&gt;"TBA",CD$2/114,0),SUMIFS('HOURS&amp;CYCLES INPUT'!$F$2:$F$9999,'HOURS&amp;CYCLES INPUT'!$C$2:$C$9999,'QUALIFIED EFH'!$C75,'HOURS&amp;CYCLES INPUT'!$D$2:$D$9999,'QUALIFIED EFH'!CD$4,'HOURS&amp;CYCLES INPUT'!$E$2:$E$9999,'QUALIFIED EFH'!CD$5))</f>
        <v>416.84</v>
      </c>
      <c r="CE75" s="476">
        <f>IF(CE$2&lt;&gt;"",IF($C75&lt;&gt;"TBA",CE$2/114,0),SUMIFS('HOURS&amp;CYCLES INPUT'!$F$2:$F$9999,'HOURS&amp;CYCLES INPUT'!$C$2:$C$9999,'QUALIFIED EFH'!$C75,'HOURS&amp;CYCLES INPUT'!$D$2:$D$9999,'QUALIFIED EFH'!CE$4,'HOURS&amp;CYCLES INPUT'!$E$2:$E$9999,'QUALIFIED EFH'!CE$5))</f>
        <v>375.86</v>
      </c>
      <c r="CF75" s="476">
        <f>IF(CF$2&lt;&gt;"",IF($C75&lt;&gt;"TBA",CF$2/114,0),SUMIFS('HOURS&amp;CYCLES INPUT'!$F$2:$F$9999,'HOURS&amp;CYCLES INPUT'!$C$2:$C$9999,'QUALIFIED EFH'!$C75,'HOURS&amp;CYCLES INPUT'!$D$2:$D$9999,'QUALIFIED EFH'!CF$4,'HOURS&amp;CYCLES INPUT'!$E$2:$E$9999,'QUALIFIED EFH'!CF$5))</f>
        <v>444.97</v>
      </c>
      <c r="CG75" s="476">
        <f>IF(CG$2&lt;&gt;"",IF($C75&lt;&gt;"TBA",CG$2/114,0),SUMIFS('HOURS&amp;CYCLES INPUT'!$F$2:$F$9999,'HOURS&amp;CYCLES INPUT'!$C$2:$C$9999,'QUALIFIED EFH'!$C75,'HOURS&amp;CYCLES INPUT'!$D$2:$D$9999,'QUALIFIED EFH'!CG$4,'HOURS&amp;CYCLES INPUT'!$E$2:$E$9999,'QUALIFIED EFH'!CG$5))</f>
        <v>397.18</v>
      </c>
      <c r="CH75" s="476">
        <f>IF(CH$2&lt;&gt;"",IF($C75&lt;&gt;"TBA",CH$2/114,0),SUMIFS('HOURS&amp;CYCLES INPUT'!$F$2:$F$9999,'HOURS&amp;CYCLES INPUT'!$C$2:$C$9999,'QUALIFIED EFH'!$C75,'HOURS&amp;CYCLES INPUT'!$D$2:$D$9999,'QUALIFIED EFH'!CH$4,'HOURS&amp;CYCLES INPUT'!$E$2:$E$9999,'QUALIFIED EFH'!CH$5))</f>
        <v>469.85</v>
      </c>
      <c r="CI75" s="476">
        <f>IF(CI$2&lt;&gt;"",IF($C75&lt;&gt;"TBA",CI$2/114,0),SUMIFS('HOURS&amp;CYCLES INPUT'!$F$2:$F$9999,'HOURS&amp;CYCLES INPUT'!$C$2:$C$9999,'QUALIFIED EFH'!$C75,'HOURS&amp;CYCLES INPUT'!$D$2:$D$9999,'QUALIFIED EFH'!CI$4,'HOURS&amp;CYCLES INPUT'!$E$2:$E$9999,'QUALIFIED EFH'!CI$5))</f>
        <v>459.55</v>
      </c>
      <c r="CJ75" s="476">
        <f>IF(CJ$2&lt;&gt;"",IF($C75&lt;&gt;"TBA",CJ$2/114,0),SUMIFS('HOURS&amp;CYCLES INPUT'!$F$2:$F$9999,'HOURS&amp;CYCLES INPUT'!$C$2:$C$9999,'QUALIFIED EFH'!$C75,'HOURS&amp;CYCLES INPUT'!$D$2:$D$9999,'QUALIFIED EFH'!CJ$4,'HOURS&amp;CYCLES INPUT'!$E$2:$E$9999,'QUALIFIED EFH'!CJ$5))</f>
        <v>452.54</v>
      </c>
      <c r="CK75" s="476">
        <f>IF(CK$2&lt;&gt;"",IF($C75&lt;&gt;"TBA",CK$2/114,0),SUMIFS('HOURS&amp;CYCLES INPUT'!$F$2:$F$9999,'HOURS&amp;CYCLES INPUT'!$C$2:$C$9999,'QUALIFIED EFH'!$C75,'HOURS&amp;CYCLES INPUT'!$D$2:$D$9999,'QUALIFIED EFH'!CK$4,'HOURS&amp;CYCLES INPUT'!$E$2:$E$9999,'QUALIFIED EFH'!CK$5))</f>
        <v>439.31</v>
      </c>
      <c r="CL75" s="476">
        <f>IF(CL$2&lt;&gt;"",IF($C75&lt;&gt;"TBA",CL$2/114,0),SUMIFS('HOURS&amp;CYCLES INPUT'!$F$2:$F$9999,'HOURS&amp;CYCLES INPUT'!$C$2:$C$9999,'QUALIFIED EFH'!$C75,'HOURS&amp;CYCLES INPUT'!$D$2:$D$9999,'QUALIFIED EFH'!CL$4,'HOURS&amp;CYCLES INPUT'!$E$2:$E$9999,'QUALIFIED EFH'!CL$5))</f>
        <v>413.12</v>
      </c>
      <c r="CM75" s="476">
        <f>IF(CM$2&lt;&gt;"",IF($C75&lt;&gt;"TBA",CM$2/114,0),SUMIFS('HOURS&amp;CYCLES INPUT'!$F$2:$F$9999,'HOURS&amp;CYCLES INPUT'!$C$2:$C$9999,'QUALIFIED EFH'!$C75,'HOURS&amp;CYCLES INPUT'!$D$2:$D$9999,'QUALIFIED EFH'!CM$4,'HOURS&amp;CYCLES INPUT'!$E$2:$E$9999,'QUALIFIED EFH'!CM$5))</f>
        <v>146.16</v>
      </c>
      <c r="CN75" s="476">
        <f>IF(CN$2&lt;&gt;"",IF($C75&lt;&gt;"TBA",CN$2/114,0),SUMIFS('HOURS&amp;CYCLES INPUT'!$F$2:$F$9999,'HOURS&amp;CYCLES INPUT'!$C$2:$C$9999,'QUALIFIED EFH'!$C75,'HOURS&amp;CYCLES INPUT'!$D$2:$D$9999,'QUALIFIED EFH'!CN$4,'HOURS&amp;CYCLES INPUT'!$E$2:$E$9999,'QUALIFIED EFH'!CN$5))</f>
        <v>32.79</v>
      </c>
      <c r="CO75" s="476">
        <f>IF(CO$2&lt;&gt;"",IF($C75&lt;&gt;"TBA",CO$2/114,0),SUMIFS('HOURS&amp;CYCLES INPUT'!$F$2:$F$9999,'HOURS&amp;CYCLES INPUT'!$C$2:$C$9999,'QUALIFIED EFH'!$C75,'HOURS&amp;CYCLES INPUT'!$D$2:$D$9999,'QUALIFIED EFH'!CO$4,'HOURS&amp;CYCLES INPUT'!$E$2:$E$9999,'QUALIFIED EFH'!CO$5))</f>
        <v>493.86</v>
      </c>
      <c r="CP75" s="476">
        <f>IF(CP$2&lt;&gt;"",IF($C75&lt;&gt;"TBA",CP$2/114,0),SUMIFS('HOURS&amp;CYCLES INPUT'!$F$2:$F$9999,'HOURS&amp;CYCLES INPUT'!$C$2:$C$9999,'QUALIFIED EFH'!$C75,'HOURS&amp;CYCLES INPUT'!$D$2:$D$9999,'QUALIFIED EFH'!CP$4,'HOURS&amp;CYCLES INPUT'!$E$2:$E$9999,'QUALIFIED EFH'!CP$5))</f>
        <v>442.75</v>
      </c>
      <c r="CQ75" s="476">
        <f>IF(CQ$2&lt;&gt;"",IF($C75&lt;&gt;"TBA",CQ$2/114,0),SUMIFS('HOURS&amp;CYCLES INPUT'!$F$2:$F$9999,'HOURS&amp;CYCLES INPUT'!$C$2:$C$9999,'QUALIFIED EFH'!$C75,'HOURS&amp;CYCLES INPUT'!$D$2:$D$9999,'QUALIFIED EFH'!CQ$4,'HOURS&amp;CYCLES INPUT'!$E$2:$E$9999,'QUALIFIED EFH'!CQ$5))</f>
        <v>480.5</v>
      </c>
      <c r="CR75" s="476">
        <f>IF(CR$2&lt;&gt;"",IF($C75&lt;&gt;"TBA",CR$2/114,0),SUMIFS('HOURS&amp;CYCLES INPUT'!$F$2:$F$9999,'HOURS&amp;CYCLES INPUT'!$C$2:$C$9999,'QUALIFIED EFH'!$C75,'HOURS&amp;CYCLES INPUT'!$D$2:$D$9999,'QUALIFIED EFH'!CR$4,'HOURS&amp;CYCLES INPUT'!$E$2:$E$9999,'QUALIFIED EFH'!CR$5))</f>
        <v>501.2</v>
      </c>
      <c r="CS75" s="476">
        <f>IF(CS$2&lt;&gt;"",IF($C75&lt;&gt;"TBA",CS$2/114,0),SUMIFS('HOURS&amp;CYCLES INPUT'!$F$2:$F$9999,'HOURS&amp;CYCLES INPUT'!$C$2:$C$9999,'QUALIFIED EFH'!$C75,'HOURS&amp;CYCLES INPUT'!$D$2:$D$9999,'QUALIFIED EFH'!CS$4,'HOURS&amp;CYCLES INPUT'!$E$2:$E$9999,'QUALIFIED EFH'!CS$5))</f>
        <v>421.07</v>
      </c>
      <c r="CT75" s="476">
        <f>IF(CT$2&lt;&gt;"",IF($C75&lt;&gt;"TBA",CT$2/114,0),SUMIFS('HOURS&amp;CYCLES INPUT'!$F$2:$F$9999,'HOURS&amp;CYCLES INPUT'!$C$2:$C$9999,'QUALIFIED EFH'!$C75,'HOURS&amp;CYCLES INPUT'!$D$2:$D$9999,'QUALIFIED EFH'!CT$4,'HOURS&amp;CYCLES INPUT'!$E$2:$E$9999,'QUALIFIED EFH'!CT$5))</f>
        <v>454.55</v>
      </c>
      <c r="CU75" s="476">
        <f>IF(CU$2&lt;&gt;"",IF($C75&lt;&gt;"TBA",CU$2/114,0),SUMIFS('HOURS&amp;CYCLES INPUT'!$F$2:$F$9999,'HOURS&amp;CYCLES INPUT'!$C$2:$C$9999,'QUALIFIED EFH'!$C75,'HOURS&amp;CYCLES INPUT'!$D$2:$D$9999,'QUALIFIED EFH'!CU$4,'HOURS&amp;CYCLES INPUT'!$E$2:$E$9999,'QUALIFIED EFH'!CU$5))</f>
        <v>492.23</v>
      </c>
      <c r="CV75" s="476">
        <f>IF(CV$2&lt;&gt;"",IF($C75&lt;&gt;"TBA",CV$2/114,0),SUMIFS('HOURS&amp;CYCLES INPUT'!$F$2:$F$9999,'HOURS&amp;CYCLES INPUT'!$C$2:$C$9999,'QUALIFIED EFH'!$C75,'HOURS&amp;CYCLES INPUT'!$D$2:$D$9999,'QUALIFIED EFH'!CV$4,'HOURS&amp;CYCLES INPUT'!$E$2:$E$9999,'QUALIFIED EFH'!CV$5))</f>
        <v>431.97</v>
      </c>
      <c r="CW75" s="476">
        <f>IF(CW$2&lt;&gt;"",IF($C75&lt;&gt;"TBA",CW$2/114,0),SUMIFS('HOURS&amp;CYCLES INPUT'!$F$2:$F$9999,'HOURS&amp;CYCLES INPUT'!$C$2:$C$9999,'QUALIFIED EFH'!$C75,'HOURS&amp;CYCLES INPUT'!$D$2:$D$9999,'QUALIFIED EFH'!CW$4,'HOURS&amp;CYCLES INPUT'!$E$2:$E$9999,'QUALIFIED EFH'!CW$5))</f>
        <v>427.27</v>
      </c>
      <c r="CX75" s="476">
        <f>IF(CX$2&lt;&gt;"",IF($C75&lt;&gt;"TBA",CX$2/114,0),SUMIFS('HOURS&amp;CYCLES INPUT'!$F$2:$F$9999,'HOURS&amp;CYCLES INPUT'!$C$2:$C$9999,'QUALIFIED EFH'!$C75,'HOURS&amp;CYCLES INPUT'!$D$2:$D$9999,'QUALIFIED EFH'!CX$4,'HOURS&amp;CYCLES INPUT'!$E$2:$E$9999,'QUALIFIED EFH'!CX$5))</f>
        <v>380.33</v>
      </c>
      <c r="CY75" s="476">
        <f>IF(CY$2&lt;&gt;"",IF($C75&lt;&gt;"TBA",CY$2/114,0),SUMIFS('HOURS&amp;CYCLES INPUT'!$F$2:$F$9999,'HOURS&amp;CYCLES INPUT'!$C$2:$C$9999,'QUALIFIED EFH'!$C75,'HOURS&amp;CYCLES INPUT'!$D$2:$D$9999,'QUALIFIED EFH'!CY$4,'HOURS&amp;CYCLES INPUT'!$E$2:$E$9999,'QUALIFIED EFH'!CY$5))</f>
        <v>474.73</v>
      </c>
      <c r="CZ75" s="476">
        <f>IF(CZ$2&lt;&gt;"",IF($C75&lt;&gt;"TBA",CZ$2/114,0),SUMIFS('HOURS&amp;CYCLES INPUT'!$F$2:$F$9999,'HOURS&amp;CYCLES INPUT'!$C$2:$C$9999,'QUALIFIED EFH'!$C75,'HOURS&amp;CYCLES INPUT'!$D$2:$D$9999,'QUALIFIED EFH'!CZ$4,'HOURS&amp;CYCLES INPUT'!$E$2:$E$9999,'QUALIFIED EFH'!CZ$5))</f>
        <v>424.84</v>
      </c>
      <c r="DA75" s="476">
        <f>IF(DA$2&lt;&gt;"",IF($C75&lt;&gt;"TBA",DA$2/114,0),SUMIFS('HOURS&amp;CYCLES INPUT'!$F$2:$F$9999,'HOURS&amp;CYCLES INPUT'!$C$2:$C$9999,'QUALIFIED EFH'!$C75,'HOURS&amp;CYCLES INPUT'!$D$2:$D$9999,'QUALIFIED EFH'!DA$4,'HOURS&amp;CYCLES INPUT'!$E$2:$E$9999,'QUALIFIED EFH'!DA$5))</f>
        <v>503.7</v>
      </c>
      <c r="DB75" s="476">
        <f>IF(DB$2&lt;&gt;"",IF($C75&lt;&gt;"TBA",DB$2/114,0),SUMIFS('HOURS&amp;CYCLES INPUT'!$F$2:$F$9999,'HOURS&amp;CYCLES INPUT'!$C$2:$C$9999,'QUALIFIED EFH'!$C75,'HOURS&amp;CYCLES INPUT'!$D$2:$D$9999,'QUALIFIED EFH'!DB$4,'HOURS&amp;CYCLES INPUT'!$E$2:$E$9999,'QUALIFIED EFH'!DB$5))</f>
        <v>447.55</v>
      </c>
      <c r="DC75" s="476">
        <f>IF(DC$2&lt;&gt;"",IF($C75&lt;&gt;"TBA",DC$2/114,0),SUMIFS('HOURS&amp;CYCLES INPUT'!$F$2:$F$9999,'HOURS&amp;CYCLES INPUT'!$C$2:$C$9999,'QUALIFIED EFH'!$C75,'HOURS&amp;CYCLES INPUT'!$D$2:$D$9999,'QUALIFIED EFH'!DC$4,'HOURS&amp;CYCLES INPUT'!$E$2:$E$9999,'QUALIFIED EFH'!DC$5))</f>
        <v>446.58</v>
      </c>
      <c r="DD75" s="476">
        <f>IF(DD$2&lt;&gt;"",IF($C75&lt;&gt;"TBA",DD$2/114,0),SUMIFS('HOURS&amp;CYCLES INPUT'!$F$2:$F$9999,'HOURS&amp;CYCLES INPUT'!$C$2:$C$9999,'QUALIFIED EFH'!$C75,'HOURS&amp;CYCLES INPUT'!$D$2:$D$9999,'QUALIFIED EFH'!DD$4,'HOURS&amp;CYCLES INPUT'!$E$2:$E$9999,'QUALIFIED EFH'!DD$5))</f>
        <v>58.57</v>
      </c>
      <c r="DE75" s="476">
        <f>IF(DE$2&lt;&gt;"",IF($C75&lt;&gt;"TBA",DE$2/114,0),SUMIFS('HOURS&amp;CYCLES INPUT'!$F$2:$F$9999,'HOURS&amp;CYCLES INPUT'!$C$2:$C$9999,'QUALIFIED EFH'!$C75,'HOURS&amp;CYCLES INPUT'!$D$2:$D$9999,'QUALIFIED EFH'!DE$4,'HOURS&amp;CYCLES INPUT'!$E$2:$E$9999,'QUALIFIED EFH'!DE$5))</f>
        <v>0</v>
      </c>
      <c r="DF75" s="476">
        <f>IF(DF$2&lt;&gt;"",IF($C75&lt;&gt;"TBA",DF$2/114,0),SUMIFS('HOURS&amp;CYCLES INPUT'!$F$2:$F$9999,'HOURS&amp;CYCLES INPUT'!$C$2:$C$9999,'QUALIFIED EFH'!$C75,'HOURS&amp;CYCLES INPUT'!$D$2:$D$9999,'QUALIFIED EFH'!DF$4,'HOURS&amp;CYCLES INPUT'!$E$2:$E$9999,'QUALIFIED EFH'!DF$5))</f>
        <v>0</v>
      </c>
      <c r="DG75" s="476">
        <f>IF(DG$2&lt;&gt;"",IF($C75&lt;&gt;"TBA",DG$2/114,0),SUMIFS('HOURS&amp;CYCLES INPUT'!$F$2:$F$9999,'HOURS&amp;CYCLES INPUT'!$C$2:$C$9999,'QUALIFIED EFH'!$C75,'HOURS&amp;CYCLES INPUT'!$D$2:$D$9999,'QUALIFIED EFH'!DG$4,'HOURS&amp;CYCLES INPUT'!$E$2:$E$9999,'QUALIFIED EFH'!DG$5))</f>
        <v>0</v>
      </c>
      <c r="DH75" s="476">
        <f>IF(DH$2&lt;&gt;"",IF($C75&lt;&gt;"TBA",DH$2/114,0),SUMIFS('HOURS&amp;CYCLES INPUT'!$F$2:$F$9999,'HOURS&amp;CYCLES INPUT'!$C$2:$C$9999,'QUALIFIED EFH'!$C75,'HOURS&amp;CYCLES INPUT'!$D$2:$D$9999,'QUALIFIED EFH'!DH$4,'HOURS&amp;CYCLES INPUT'!$E$2:$E$9999,'QUALIFIED EFH'!DH$5))</f>
        <v>0</v>
      </c>
      <c r="DI75" s="476">
        <f>IF(DI$2&lt;&gt;"",IF($C75&lt;&gt;"TBA",DI$2/114,0),SUMIFS('HOURS&amp;CYCLES INPUT'!$F$2:$F$9999,'HOURS&amp;CYCLES INPUT'!$C$2:$C$9999,'QUALIFIED EFH'!$C75,'HOURS&amp;CYCLES INPUT'!$D$2:$D$9999,'QUALIFIED EFH'!DI$4,'HOURS&amp;CYCLES INPUT'!$E$2:$E$9999,'QUALIFIED EFH'!DI$5))</f>
        <v>0</v>
      </c>
      <c r="DJ75" s="476">
        <f>IF(DJ$2&lt;&gt;"",IF($C75&lt;&gt;"TBA",DJ$2/114,0),SUMIFS('HOURS&amp;CYCLES INPUT'!$F$2:$F$9999,'HOURS&amp;CYCLES INPUT'!$C$2:$C$9999,'QUALIFIED EFH'!$C75,'HOURS&amp;CYCLES INPUT'!$D$2:$D$9999,'QUALIFIED EFH'!DJ$4,'HOURS&amp;CYCLES INPUT'!$E$2:$E$9999,'QUALIFIED EFH'!DJ$5))</f>
        <v>0</v>
      </c>
      <c r="DK75" s="476">
        <f>IF(DK$2&lt;&gt;"",IF($C75&lt;&gt;"TBA",DK$2/114,0),SUMIFS('HOURS&amp;CYCLES INPUT'!$F$2:$F$9999,'HOURS&amp;CYCLES INPUT'!$C$2:$C$9999,'QUALIFIED EFH'!$C75,'HOURS&amp;CYCLES INPUT'!$D$2:$D$9999,'QUALIFIED EFH'!DK$4,'HOURS&amp;CYCLES INPUT'!$E$2:$E$9999,'QUALIFIED EFH'!DK$5))</f>
        <v>0</v>
      </c>
      <c r="DL75" s="476">
        <f>IF(DL$2&lt;&gt;"",IF($C75&lt;&gt;"TBA",DL$2/114,0),SUMIFS('HOURS&amp;CYCLES INPUT'!$F$2:$F$9999,'HOURS&amp;CYCLES INPUT'!$C$2:$C$9999,'QUALIFIED EFH'!$C75,'HOURS&amp;CYCLES INPUT'!$D$2:$D$9999,'QUALIFIED EFH'!DL$4,'HOURS&amp;CYCLES INPUT'!$E$2:$E$9999,'QUALIFIED EFH'!DL$5))</f>
        <v>0</v>
      </c>
      <c r="DM75" s="476">
        <f>IF(DM$2&lt;&gt;"",IF($C75&lt;&gt;"TBA",DM$2/114,0),SUMIFS('HOURS&amp;CYCLES INPUT'!$F$2:$F$9999,'HOURS&amp;CYCLES INPUT'!$C$2:$C$9999,'QUALIFIED EFH'!$C75,'HOURS&amp;CYCLES INPUT'!$D$2:$D$9999,'QUALIFIED EFH'!DM$4,'HOURS&amp;CYCLES INPUT'!$E$2:$E$9999,'QUALIFIED EFH'!DM$5))</f>
        <v>0</v>
      </c>
      <c r="DN75" s="476">
        <f>IF(DN$2&lt;&gt;"",IF($C75&lt;&gt;"TBA",DN$2/114,0),SUMIFS('HOURS&amp;CYCLES INPUT'!$F$2:$F$9999,'HOURS&amp;CYCLES INPUT'!$C$2:$C$9999,'QUALIFIED EFH'!$C75,'HOURS&amp;CYCLES INPUT'!$D$2:$D$9999,'QUALIFIED EFH'!DN$4,'HOURS&amp;CYCLES INPUT'!$E$2:$E$9999,'QUALIFIED EFH'!DN$5))</f>
        <v>0</v>
      </c>
      <c r="DO75" s="476">
        <f>IF(DO$2&lt;&gt;"",IF($C75&lt;&gt;"TBA",DO$2/114,0),SUMIFS('HOURS&amp;CYCLES INPUT'!$F$2:$F$9999,'HOURS&amp;CYCLES INPUT'!$C$2:$C$9999,'QUALIFIED EFH'!$C75,'HOURS&amp;CYCLES INPUT'!$D$2:$D$9999,'QUALIFIED EFH'!DO$4,'HOURS&amp;CYCLES INPUT'!$E$2:$E$9999,'QUALIFIED EFH'!DO$5))</f>
        <v>0</v>
      </c>
      <c r="DP75" s="476">
        <f>IF(DP$2&lt;&gt;"",IF($C75&lt;&gt;"TBA",DP$2/114,0),SUMIFS('HOURS&amp;CYCLES INPUT'!$F$2:$F$9999,'HOURS&amp;CYCLES INPUT'!$C$2:$C$9999,'QUALIFIED EFH'!$C75,'HOURS&amp;CYCLES INPUT'!$D$2:$D$9999,'QUALIFIED EFH'!DP$4,'HOURS&amp;CYCLES INPUT'!$E$2:$E$9999,'QUALIFIED EFH'!DP$5))</f>
        <v>0</v>
      </c>
      <c r="DQ75" s="476">
        <f>IF(DQ$2&lt;&gt;"",IF($C75&lt;&gt;"TBA",DQ$2/114,0),SUMIFS('HOURS&amp;CYCLES INPUT'!$F$2:$F$9999,'HOURS&amp;CYCLES INPUT'!$C$2:$C$9999,'QUALIFIED EFH'!$C75,'HOURS&amp;CYCLES INPUT'!$D$2:$D$9999,'QUALIFIED EFH'!DQ$4,'HOURS&amp;CYCLES INPUT'!$E$2:$E$9999,'QUALIFIED EFH'!DQ$5))</f>
        <v>0</v>
      </c>
      <c r="DR75" s="476">
        <f>IF(DR$2&lt;&gt;"",IF($C75&lt;&gt;"TBA",DR$2/114,0),SUMIFS('HOURS&amp;CYCLES INPUT'!$F$2:$F$9999,'HOURS&amp;CYCLES INPUT'!$C$2:$C$9999,'QUALIFIED EFH'!$C75,'HOURS&amp;CYCLES INPUT'!$D$2:$D$9999,'QUALIFIED EFH'!DR$4,'HOURS&amp;CYCLES INPUT'!$E$2:$E$9999,'QUALIFIED EFH'!DR$5))</f>
        <v>0</v>
      </c>
      <c r="DS75" s="476">
        <f>IF(DS$2&lt;&gt;"",IF($C75&lt;&gt;"TBA",DS$2/114,0),SUMIFS('HOURS&amp;CYCLES INPUT'!$F$2:$F$9999,'HOURS&amp;CYCLES INPUT'!$C$2:$C$9999,'QUALIFIED EFH'!$C75,'HOURS&amp;CYCLES INPUT'!$D$2:$D$9999,'QUALIFIED EFH'!DS$4,'HOURS&amp;CYCLES INPUT'!$E$2:$E$9999,'QUALIFIED EFH'!DS$5))</f>
        <v>0</v>
      </c>
      <c r="DT75" s="476">
        <f>IF(DT$2&lt;&gt;"",IF($C75&lt;&gt;"TBA",DT$2/114,0),SUMIFS('HOURS&amp;CYCLES INPUT'!$F$2:$F$9999,'HOURS&amp;CYCLES INPUT'!$C$2:$C$9999,'QUALIFIED EFH'!$C75,'HOURS&amp;CYCLES INPUT'!$D$2:$D$9999,'QUALIFIED EFH'!DT$4,'HOURS&amp;CYCLES INPUT'!$E$2:$E$9999,'QUALIFIED EFH'!DT$5))</f>
        <v>0</v>
      </c>
      <c r="DU75" s="476">
        <f>IF(DU$2&lt;&gt;"",IF($C75&lt;&gt;"TBA",DU$2/114,0),SUMIFS('HOURS&amp;CYCLES INPUT'!$F$2:$F$9999,'HOURS&amp;CYCLES INPUT'!$C$2:$C$9999,'QUALIFIED EFH'!$C75,'HOURS&amp;CYCLES INPUT'!$D$2:$D$9999,'QUALIFIED EFH'!DU$4,'HOURS&amp;CYCLES INPUT'!$E$2:$E$9999,'QUALIFIED EFH'!DU$5))</f>
        <v>0</v>
      </c>
      <c r="DV75" s="476">
        <f>IF(DV$2&lt;&gt;"",IF($C75&lt;&gt;"TBA",DV$2/114,0),SUMIFS('HOURS&amp;CYCLES INPUT'!$F$2:$F$9999,'HOURS&amp;CYCLES INPUT'!$C$2:$C$9999,'QUALIFIED EFH'!$C75,'HOURS&amp;CYCLES INPUT'!$D$2:$D$9999,'QUALIFIED EFH'!DV$4,'HOURS&amp;CYCLES INPUT'!$E$2:$E$9999,'QUALIFIED EFH'!DV$5))</f>
        <v>0</v>
      </c>
      <c r="DW75" s="476">
        <f>IF(DW$2&lt;&gt;"",IF($C75&lt;&gt;"TBA",DW$2/114,0),SUMIFS('HOURS&amp;CYCLES INPUT'!$F$2:$F$9999,'HOURS&amp;CYCLES INPUT'!$C$2:$C$9999,'QUALIFIED EFH'!$C75,'HOURS&amp;CYCLES INPUT'!$D$2:$D$9999,'QUALIFIED EFH'!DW$4,'HOURS&amp;CYCLES INPUT'!$E$2:$E$9999,'QUALIFIED EFH'!DW$5))</f>
        <v>0</v>
      </c>
      <c r="DX75" s="476">
        <f>IF(DX$2&lt;&gt;"",IF($C75&lt;&gt;"TBA",DX$2/114,0),SUMIFS('HOURS&amp;CYCLES INPUT'!$F$2:$F$9999,'HOURS&amp;CYCLES INPUT'!$C$2:$C$9999,'QUALIFIED EFH'!$C75,'HOURS&amp;CYCLES INPUT'!$D$2:$D$9999,'QUALIFIED EFH'!DX$4,'HOURS&amp;CYCLES INPUT'!$E$2:$E$9999,'QUALIFIED EFH'!DX$5))</f>
        <v>0</v>
      </c>
      <c r="DY75" s="476">
        <f>IF(DY$2&lt;&gt;"",IF($C75&lt;&gt;"TBA",DY$2/114,0),SUMIFS('HOURS&amp;CYCLES INPUT'!$F$2:$F$9999,'HOURS&amp;CYCLES INPUT'!$C$2:$C$9999,'QUALIFIED EFH'!$C75,'HOURS&amp;CYCLES INPUT'!$D$2:$D$9999,'QUALIFIED EFH'!DY$4,'HOURS&amp;CYCLES INPUT'!$E$2:$E$9999,'QUALIFIED EFH'!DY$5))</f>
        <v>0</v>
      </c>
      <c r="DZ75" s="476">
        <f>IF(DZ$2&lt;&gt;"",IF($C75&lt;&gt;"TBA",DZ$2/114,0),SUMIFS('HOURS&amp;CYCLES INPUT'!$F$2:$F$9999,'HOURS&amp;CYCLES INPUT'!$C$2:$C$9999,'QUALIFIED EFH'!$C75,'HOURS&amp;CYCLES INPUT'!$D$2:$D$9999,'QUALIFIED EFH'!DZ$4,'HOURS&amp;CYCLES INPUT'!$E$2:$E$9999,'QUALIFIED EFH'!DZ$5))</f>
        <v>0</v>
      </c>
      <c r="EA75" s="476">
        <f>IF(EA$2&lt;&gt;"",IF($C75&lt;&gt;"TBA",EA$2/114,0),SUMIFS('HOURS&amp;CYCLES INPUT'!$F$2:$F$9999,'HOURS&amp;CYCLES INPUT'!$C$2:$C$9999,'QUALIFIED EFH'!$C75,'HOURS&amp;CYCLES INPUT'!$D$2:$D$9999,'QUALIFIED EFH'!EA$4,'HOURS&amp;CYCLES INPUT'!$E$2:$E$9999,'QUALIFIED EFH'!EA$5))</f>
        <v>0</v>
      </c>
      <c r="EB75" s="476">
        <f>IF(EB$2&lt;&gt;"",IF($C75&lt;&gt;"TBA",EB$2/114,0),SUMIFS('HOURS&amp;CYCLES INPUT'!$F$2:$F$9999,'HOURS&amp;CYCLES INPUT'!$C$2:$C$9999,'QUALIFIED EFH'!$C75,'HOURS&amp;CYCLES INPUT'!$D$2:$D$9999,'QUALIFIED EFH'!EB$4,'HOURS&amp;CYCLES INPUT'!$E$2:$E$9999,'QUALIFIED EFH'!EB$5))</f>
        <v>0</v>
      </c>
      <c r="EC75" s="476">
        <f>IF(EC$2&lt;&gt;"",IF($C75&lt;&gt;"TBA",EC$2/114,0),SUMIFS('HOURS&amp;CYCLES INPUT'!$F$2:$F$9999,'HOURS&amp;CYCLES INPUT'!$C$2:$C$9999,'QUALIFIED EFH'!$C75,'HOURS&amp;CYCLES INPUT'!$D$2:$D$9999,'QUALIFIED EFH'!EC$4,'HOURS&amp;CYCLES INPUT'!$E$2:$E$9999,'QUALIFIED EFH'!EC$5))</f>
        <v>0</v>
      </c>
      <c r="ED75" s="476">
        <f>IF(ED$2&lt;&gt;"",IF($C75&lt;&gt;"TBA",ED$2/114,0),SUMIFS('HOURS&amp;CYCLES INPUT'!$F$2:$F$9999,'HOURS&amp;CYCLES INPUT'!$C$2:$C$9999,'QUALIFIED EFH'!$C75,'HOURS&amp;CYCLES INPUT'!$D$2:$D$9999,'QUALIFIED EFH'!ED$4,'HOURS&amp;CYCLES INPUT'!$E$2:$E$9999,'QUALIFIED EFH'!ED$5))</f>
        <v>0</v>
      </c>
      <c r="EE75" s="476">
        <f>IF(EE$2&lt;&gt;"",IF($C75&lt;&gt;"TBA",EE$2/114,0),SUMIFS('HOURS&amp;CYCLES INPUT'!$F$2:$F$9999,'HOURS&amp;CYCLES INPUT'!$C$2:$C$9999,'QUALIFIED EFH'!$C75,'HOURS&amp;CYCLES INPUT'!$D$2:$D$9999,'QUALIFIED EFH'!EE$4,'HOURS&amp;CYCLES INPUT'!$E$2:$E$9999,'QUALIFIED EFH'!EE$5))</f>
        <v>0</v>
      </c>
      <c r="EF75" s="476">
        <f>IF(EF$2&lt;&gt;"",IF($C75&lt;&gt;"TBA",EF$2/114,0),SUMIFS('HOURS&amp;CYCLES INPUT'!$F$2:$F$9999,'HOURS&amp;CYCLES INPUT'!$C$2:$C$9999,'QUALIFIED EFH'!$C75,'HOURS&amp;CYCLES INPUT'!$D$2:$D$9999,'QUALIFIED EFH'!EF$4,'HOURS&amp;CYCLES INPUT'!$E$2:$E$9999,'QUALIFIED EFH'!EF$5))</f>
        <v>0</v>
      </c>
      <c r="EG75" s="476">
        <f>IF(EG$2&lt;&gt;"",IF($C75&lt;&gt;"TBA",EG$2/114,0),SUMIFS('HOURS&amp;CYCLES INPUT'!$F$2:$F$9999,'HOURS&amp;CYCLES INPUT'!$C$2:$C$9999,'QUALIFIED EFH'!$C75,'HOURS&amp;CYCLES INPUT'!$D$2:$D$9999,'QUALIFIED EFH'!EG$4,'HOURS&amp;CYCLES INPUT'!$E$2:$E$9999,'QUALIFIED EFH'!EG$5))</f>
        <v>0</v>
      </c>
      <c r="EH75" s="476">
        <f>IF(EH$2&lt;&gt;"",IF($C75&lt;&gt;"TBA",EH$2/114,0),SUMIFS('HOURS&amp;CYCLES INPUT'!$F$2:$F$9999,'HOURS&amp;CYCLES INPUT'!$C$2:$C$9999,'QUALIFIED EFH'!$C75,'HOURS&amp;CYCLES INPUT'!$D$2:$D$9999,'QUALIFIED EFH'!EH$4,'HOURS&amp;CYCLES INPUT'!$E$2:$E$9999,'QUALIFIED EFH'!EH$5))</f>
        <v>0</v>
      </c>
      <c r="EI75" s="476">
        <f>IF(EI$2&lt;&gt;"",IF($C75&lt;&gt;"TBA",EI$2/114,0),SUMIFS('HOURS&amp;CYCLES INPUT'!$F$2:$F$9999,'HOURS&amp;CYCLES INPUT'!$C$2:$C$9999,'QUALIFIED EFH'!$C75,'HOURS&amp;CYCLES INPUT'!$D$2:$D$9999,'QUALIFIED EFH'!EI$4,'HOURS&amp;CYCLES INPUT'!$E$2:$E$9999,'QUALIFIED EFH'!EI$5))</f>
        <v>0</v>
      </c>
      <c r="EJ75" s="476">
        <f>IF(EJ$2&lt;&gt;"",IF($C75&lt;&gt;"TBA",EJ$2/114,0),SUMIFS('HOURS&amp;CYCLES INPUT'!$F$2:$F$9999,'HOURS&amp;CYCLES INPUT'!$C$2:$C$9999,'QUALIFIED EFH'!$C75,'HOURS&amp;CYCLES INPUT'!$D$2:$D$9999,'QUALIFIED EFH'!EJ$4,'HOURS&amp;CYCLES INPUT'!$E$2:$E$9999,'QUALIFIED EFH'!EJ$5))</f>
        <v>0</v>
      </c>
      <c r="EK75" s="476">
        <f>IF(EK$2&lt;&gt;"",IF($C75&lt;&gt;"TBA",EK$2/114,0),SUMIFS('HOURS&amp;CYCLES INPUT'!$F$2:$F$9999,'HOURS&amp;CYCLES INPUT'!$C$2:$C$9999,'QUALIFIED EFH'!$C75,'HOURS&amp;CYCLES INPUT'!$D$2:$D$9999,'QUALIFIED EFH'!EK$4,'HOURS&amp;CYCLES INPUT'!$E$2:$E$9999,'QUALIFIED EFH'!EK$5))</f>
        <v>0</v>
      </c>
      <c r="EL75" s="476">
        <f>IF(EL$2&lt;&gt;"",IF($C75&lt;&gt;"TBA",EL$2/114,0),SUMIFS('HOURS&amp;CYCLES INPUT'!$F$2:$F$9999,'HOURS&amp;CYCLES INPUT'!$C$2:$C$9999,'QUALIFIED EFH'!$C75,'HOURS&amp;CYCLES INPUT'!$D$2:$D$9999,'QUALIFIED EFH'!EL$4,'HOURS&amp;CYCLES INPUT'!$E$2:$E$9999,'QUALIFIED EFH'!EL$5))</f>
        <v>0</v>
      </c>
      <c r="EM75" s="476">
        <f>IF(EM$2&lt;&gt;"",IF($C75&lt;&gt;"TBA",EM$2/114,0),SUMIFS('HOURS&amp;CYCLES INPUT'!$F$2:$F$9999,'HOURS&amp;CYCLES INPUT'!$C$2:$C$9999,'QUALIFIED EFH'!$C75,'HOURS&amp;CYCLES INPUT'!$D$2:$D$9999,'QUALIFIED EFH'!EM$4,'HOURS&amp;CYCLES INPUT'!$E$2:$E$9999,'QUALIFIED EFH'!EM$5))</f>
        <v>0</v>
      </c>
      <c r="EN75" s="476">
        <f>IF(EN$2&lt;&gt;"",IF($C75&lt;&gt;"TBA",EN$2/114,0),SUMIFS('HOURS&amp;CYCLES INPUT'!$F$2:$F$9999,'HOURS&amp;CYCLES INPUT'!$C$2:$C$9999,'QUALIFIED EFH'!$C75,'HOURS&amp;CYCLES INPUT'!$D$2:$D$9999,'QUALIFIED EFH'!EN$4,'HOURS&amp;CYCLES INPUT'!$E$2:$E$9999,'QUALIFIED EFH'!EN$5))</f>
        <v>0</v>
      </c>
      <c r="EO75" s="476">
        <f>IF(EO$2&lt;&gt;"",IF($C75&lt;&gt;"TBA",EO$2/114,0),SUMIFS('HOURS&amp;CYCLES INPUT'!$F$2:$F$9999,'HOURS&amp;CYCLES INPUT'!$C$2:$C$9999,'QUALIFIED EFH'!$C75,'HOURS&amp;CYCLES INPUT'!$D$2:$D$9999,'QUALIFIED EFH'!EO$4,'HOURS&amp;CYCLES INPUT'!$E$2:$E$9999,'QUALIFIED EFH'!EO$5))</f>
        <v>0</v>
      </c>
      <c r="EP75" s="476">
        <f>IF(EP$2&lt;&gt;"",IF($C75&lt;&gt;"TBA",EP$2/114,0),SUMIFS('HOURS&amp;CYCLES INPUT'!$F$2:$F$9999,'HOURS&amp;CYCLES INPUT'!$C$2:$C$9999,'QUALIFIED EFH'!$C75,'HOURS&amp;CYCLES INPUT'!$D$2:$D$9999,'QUALIFIED EFH'!EP$4,'HOURS&amp;CYCLES INPUT'!$E$2:$E$9999,'QUALIFIED EFH'!EP$5))</f>
        <v>0</v>
      </c>
      <c r="EQ75" s="476">
        <f>IF(EQ$2&lt;&gt;"",IF($C75&lt;&gt;"TBA",EQ$2/114,0),SUMIFS('HOURS&amp;CYCLES INPUT'!$F$2:$F$9999,'HOURS&amp;CYCLES INPUT'!$C$2:$C$9999,'QUALIFIED EFH'!$C75,'HOURS&amp;CYCLES INPUT'!$D$2:$D$9999,'QUALIFIED EFH'!EQ$4,'HOURS&amp;CYCLES INPUT'!$E$2:$E$9999,'QUALIFIED EFH'!EQ$5))</f>
        <v>0</v>
      </c>
      <c r="ER75" s="476">
        <f>IF(ER$2&lt;&gt;"",IF($C75&lt;&gt;"TBA",ER$2/114,0),SUMIFS('HOURS&amp;CYCLES INPUT'!$F$2:$F$9999,'HOURS&amp;CYCLES INPUT'!$C$2:$C$9999,'QUALIFIED EFH'!$C75,'HOURS&amp;CYCLES INPUT'!$D$2:$D$9999,'QUALIFIED EFH'!ER$4,'HOURS&amp;CYCLES INPUT'!$E$2:$E$9999,'QUALIFIED EFH'!ER$5))</f>
        <v>0</v>
      </c>
      <c r="ES75" s="476">
        <f>IF(ES$2&lt;&gt;"",IF($C75&lt;&gt;"TBA",ES$2/114,0),SUMIFS('HOURS&amp;CYCLES INPUT'!$F$2:$F$9999,'HOURS&amp;CYCLES INPUT'!$C$2:$C$9999,'QUALIFIED EFH'!$C75,'HOURS&amp;CYCLES INPUT'!$D$2:$D$9999,'QUALIFIED EFH'!ES$4,'HOURS&amp;CYCLES INPUT'!$E$2:$E$9999,'QUALIFIED EFH'!ES$5))</f>
        <v>0</v>
      </c>
      <c r="ET75" s="476">
        <f>IF(ET$2&lt;&gt;"",IF($C75&lt;&gt;"TBA",ET$2/114,0),SUMIFS('HOURS&amp;CYCLES INPUT'!$F$2:$F$9999,'HOURS&amp;CYCLES INPUT'!$C$2:$C$9999,'QUALIFIED EFH'!$C75,'HOURS&amp;CYCLES INPUT'!$D$2:$D$9999,'QUALIFIED EFH'!ET$4,'HOURS&amp;CYCLES INPUT'!$E$2:$E$9999,'QUALIFIED EFH'!ET$5))</f>
        <v>0</v>
      </c>
      <c r="EU75" s="476">
        <f>IF(EU$2&lt;&gt;"",IF($C75&lt;&gt;"TBA",EU$2/114,0),SUMIFS('HOURS&amp;CYCLES INPUT'!$F$2:$F$9999,'HOURS&amp;CYCLES INPUT'!$C$2:$C$9999,'QUALIFIED EFH'!$C75,'HOURS&amp;CYCLES INPUT'!$D$2:$D$9999,'QUALIFIED EFH'!EU$4,'HOURS&amp;CYCLES INPUT'!$E$2:$E$9999,'QUALIFIED EFH'!EU$5))</f>
        <v>0</v>
      </c>
      <c r="EV75" s="476">
        <f>IF(EV$2&lt;&gt;"",IF($C75&lt;&gt;"TBA",EV$2/114,0),SUMIFS('HOURS&amp;CYCLES INPUT'!$F$2:$F$9999,'HOURS&amp;CYCLES INPUT'!$C$2:$C$9999,'QUALIFIED EFH'!$C75,'HOURS&amp;CYCLES INPUT'!$D$2:$D$9999,'QUALIFIED EFH'!EV$4,'HOURS&amp;CYCLES INPUT'!$E$2:$E$9999,'QUALIFIED EFH'!EV$5))</f>
        <v>0</v>
      </c>
      <c r="EW75" s="476">
        <f>IF(EW$2&lt;&gt;"",IF($C75&lt;&gt;"TBA",EW$2/114,0),SUMIFS('HOURS&amp;CYCLES INPUT'!$F$2:$F$9999,'HOURS&amp;CYCLES INPUT'!$C$2:$C$9999,'QUALIFIED EFH'!$C75,'HOURS&amp;CYCLES INPUT'!$D$2:$D$9999,'QUALIFIED EFH'!EW$4,'HOURS&amp;CYCLES INPUT'!$E$2:$E$9999,'QUALIFIED EFH'!EW$5))</f>
        <v>0</v>
      </c>
      <c r="EX75" s="476">
        <f>IF(EX$2&lt;&gt;"",IF($C75&lt;&gt;"TBA",EX$2/114,0),SUMIFS('HOURS&amp;CYCLES INPUT'!$F$2:$F$9999,'HOURS&amp;CYCLES INPUT'!$C$2:$C$9999,'QUALIFIED EFH'!$C75,'HOURS&amp;CYCLES INPUT'!$D$2:$D$9999,'QUALIFIED EFH'!EX$4,'HOURS&amp;CYCLES INPUT'!$E$2:$E$9999,'QUALIFIED EFH'!EX$5))</f>
        <v>0</v>
      </c>
      <c r="EY75" s="476">
        <f>IF(EY$2&lt;&gt;"",IF($C75&lt;&gt;"TBA",EY$2/114,0),SUMIFS('HOURS&amp;CYCLES INPUT'!$F$2:$F$9999,'HOURS&amp;CYCLES INPUT'!$C$2:$C$9999,'QUALIFIED EFH'!$C75,'HOURS&amp;CYCLES INPUT'!$D$2:$D$9999,'QUALIFIED EFH'!EY$4,'HOURS&amp;CYCLES INPUT'!$E$2:$E$9999,'QUALIFIED EFH'!EY$5))</f>
        <v>0</v>
      </c>
      <c r="EZ75" s="476">
        <f>IF(EZ$2&lt;&gt;"",IF($C75&lt;&gt;"TBA",EZ$2/114,0),SUMIFS('HOURS&amp;CYCLES INPUT'!$F$2:$F$9999,'HOURS&amp;CYCLES INPUT'!$C$2:$C$9999,'QUALIFIED EFH'!$C75,'HOURS&amp;CYCLES INPUT'!$D$2:$D$9999,'QUALIFIED EFH'!EZ$4,'HOURS&amp;CYCLES INPUT'!$E$2:$E$9999,'QUALIFIED EFH'!EZ$5))</f>
        <v>0</v>
      </c>
      <c r="FA75" s="476">
        <f>IF(FA$2&lt;&gt;"",IF($C75&lt;&gt;"TBA",FA$2/114,0),SUMIFS('HOURS&amp;CYCLES INPUT'!$F$2:$F$9999,'HOURS&amp;CYCLES INPUT'!$C$2:$C$9999,'QUALIFIED EFH'!$C75,'HOURS&amp;CYCLES INPUT'!$D$2:$D$9999,'QUALIFIED EFH'!FA$4,'HOURS&amp;CYCLES INPUT'!$E$2:$E$9999,'QUALIFIED EFH'!FA$5))</f>
        <v>0</v>
      </c>
      <c r="FB75" s="476">
        <f>IF(FB$2&lt;&gt;"",IF($C75&lt;&gt;"TBA",FB$2/114,0),SUMIFS('HOURS&amp;CYCLES INPUT'!$F$2:$F$9999,'HOURS&amp;CYCLES INPUT'!$C$2:$C$9999,'QUALIFIED EFH'!$C75,'HOURS&amp;CYCLES INPUT'!$D$2:$D$9999,'QUALIFIED EFH'!FB$4,'HOURS&amp;CYCLES INPUT'!$E$2:$E$9999,'QUALIFIED EFH'!FB$5))</f>
        <v>0</v>
      </c>
      <c r="FC75" s="476">
        <f>IF(FC$2&lt;&gt;"",IF($C75&lt;&gt;"TBA",FC$2/114,0),SUMIFS('HOURS&amp;CYCLES INPUT'!$F$2:$F$9999,'HOURS&amp;CYCLES INPUT'!$C$2:$C$9999,'QUALIFIED EFH'!$C75,'HOURS&amp;CYCLES INPUT'!$D$2:$D$9999,'QUALIFIED EFH'!FC$4,'HOURS&amp;CYCLES INPUT'!$E$2:$E$9999,'QUALIFIED EFH'!FC$5))</f>
        <v>0</v>
      </c>
      <c r="FD75" s="476">
        <f>IF(FD$2&lt;&gt;"",IF($C75&lt;&gt;"TBA",FD$2/114,0),SUMIFS('HOURS&amp;CYCLES INPUT'!$F$2:$F$9999,'HOURS&amp;CYCLES INPUT'!$C$2:$C$9999,'QUALIFIED EFH'!$C75,'HOURS&amp;CYCLES INPUT'!$D$2:$D$9999,'QUALIFIED EFH'!FD$4,'HOURS&amp;CYCLES INPUT'!$E$2:$E$9999,'QUALIFIED EFH'!FD$5))</f>
        <v>0</v>
      </c>
      <c r="FE75" s="476">
        <f>IF(FE$2&lt;&gt;"",IF($C75&lt;&gt;"TBA",FE$2/114,0),SUMIFS('HOURS&amp;CYCLES INPUT'!$F$2:$F$9999,'HOURS&amp;CYCLES INPUT'!$C$2:$C$9999,'QUALIFIED EFH'!$C75,'HOURS&amp;CYCLES INPUT'!$D$2:$D$9999,'QUALIFIED EFH'!FE$4,'HOURS&amp;CYCLES INPUT'!$E$2:$E$9999,'QUALIFIED EFH'!FE$5))</f>
        <v>0</v>
      </c>
      <c r="FF75" s="476">
        <f>IF(FF$2&lt;&gt;"",IF($C75&lt;&gt;"TBA",FF$2/114,0),SUMIFS('HOURS&amp;CYCLES INPUT'!$F$2:$F$9999,'HOURS&amp;CYCLES INPUT'!$C$2:$C$9999,'QUALIFIED EFH'!$C75,'HOURS&amp;CYCLES INPUT'!$D$2:$D$9999,'QUALIFIED EFH'!FF$4,'HOURS&amp;CYCLES INPUT'!$E$2:$E$9999,'QUALIFIED EFH'!FF$5))</f>
        <v>0</v>
      </c>
      <c r="FG75" s="476">
        <f>IF(FG$2&lt;&gt;"",IF($C75&lt;&gt;"TBA",FG$2/114,0),SUMIFS('HOURS&amp;CYCLES INPUT'!$F$2:$F$9999,'HOURS&amp;CYCLES INPUT'!$C$2:$C$9999,'QUALIFIED EFH'!$C75,'HOURS&amp;CYCLES INPUT'!$D$2:$D$9999,'QUALIFIED EFH'!FG$4,'HOURS&amp;CYCLES INPUT'!$E$2:$E$9999,'QUALIFIED EFH'!FG$5))</f>
        <v>0</v>
      </c>
      <c r="FH75" s="476">
        <f>IF(FH$2&lt;&gt;"",IF($C75&lt;&gt;"TBA",FH$2/114,0),SUMIFS('HOURS&amp;CYCLES INPUT'!$F$2:$F$9999,'HOURS&amp;CYCLES INPUT'!$C$2:$C$9999,'QUALIFIED EFH'!$C75,'HOURS&amp;CYCLES INPUT'!$D$2:$D$9999,'QUALIFIED EFH'!FH$4,'HOURS&amp;CYCLES INPUT'!$E$2:$E$9999,'QUALIFIED EFH'!FH$5))</f>
        <v>0</v>
      </c>
      <c r="FI75" s="476">
        <f>IF(FI$2&lt;&gt;"",IF($C75&lt;&gt;"TBA",FI$2/114,0),SUMIFS('HOURS&amp;CYCLES INPUT'!$F$2:$F$9999,'HOURS&amp;CYCLES INPUT'!$C$2:$C$9999,'QUALIFIED EFH'!$C75,'HOURS&amp;CYCLES INPUT'!$D$2:$D$9999,'QUALIFIED EFH'!FI$4,'HOURS&amp;CYCLES INPUT'!$E$2:$E$9999,'QUALIFIED EFH'!FI$5))</f>
        <v>0</v>
      </c>
      <c r="FJ75" s="476">
        <f>IF(FJ$2&lt;&gt;"",IF($C75&lt;&gt;"TBA",FJ$2/114,0),SUMIFS('HOURS&amp;CYCLES INPUT'!$F$2:$F$9999,'HOURS&amp;CYCLES INPUT'!$C$2:$C$9999,'QUALIFIED EFH'!$C75,'HOURS&amp;CYCLES INPUT'!$D$2:$D$9999,'QUALIFIED EFH'!FJ$4,'HOURS&amp;CYCLES INPUT'!$E$2:$E$9999,'QUALIFIED EFH'!FJ$5))</f>
        <v>0</v>
      </c>
      <c r="FK75" s="476">
        <f>IF(FK$2&lt;&gt;"",IF($C75&lt;&gt;"TBA",FK$2/114,0),SUMIFS('HOURS&amp;CYCLES INPUT'!$F$2:$F$9999,'HOURS&amp;CYCLES INPUT'!$C$2:$C$9999,'QUALIFIED EFH'!$C75,'HOURS&amp;CYCLES INPUT'!$D$2:$D$9999,'QUALIFIED EFH'!FK$4,'HOURS&amp;CYCLES INPUT'!$E$2:$E$9999,'QUALIFIED EFH'!FK$5))</f>
        <v>0</v>
      </c>
      <c r="FL75" s="476">
        <f>IF(FL$2&lt;&gt;"",IF($C75&lt;&gt;"TBA",FL$2/114,0),SUMIFS('HOURS&amp;CYCLES INPUT'!$F$2:$F$9999,'HOURS&amp;CYCLES INPUT'!$C$2:$C$9999,'QUALIFIED EFH'!$C75,'HOURS&amp;CYCLES INPUT'!$D$2:$D$9999,'QUALIFIED EFH'!FL$4,'HOURS&amp;CYCLES INPUT'!$E$2:$E$9999,'QUALIFIED EFH'!FL$5))</f>
        <v>0</v>
      </c>
      <c r="FM75" s="476">
        <f>IF(FM$2&lt;&gt;"",IF($C75&lt;&gt;"TBA",FM$2/114,0),SUMIFS('HOURS&amp;CYCLES INPUT'!$F$2:$F$9999,'HOURS&amp;CYCLES INPUT'!$C$2:$C$9999,'QUALIFIED EFH'!$C75,'HOURS&amp;CYCLES INPUT'!$D$2:$D$9999,'QUALIFIED EFH'!FM$4,'HOURS&amp;CYCLES INPUT'!$E$2:$E$9999,'QUALIFIED EFH'!FM$5))</f>
        <v>0</v>
      </c>
      <c r="FN75" s="476">
        <f>IF(FN$2&lt;&gt;"",IF($C75&lt;&gt;"TBA",FN$2/114,0),SUMIFS('HOURS&amp;CYCLES INPUT'!$F$2:$F$9999,'HOURS&amp;CYCLES INPUT'!$C$2:$C$9999,'QUALIFIED EFH'!$C75,'HOURS&amp;CYCLES INPUT'!$D$2:$D$9999,'QUALIFIED EFH'!FN$4,'HOURS&amp;CYCLES INPUT'!$E$2:$E$9999,'QUALIFIED EFH'!FN$5))</f>
        <v>0</v>
      </c>
      <c r="FO75" s="476">
        <f>IF(FO$2&lt;&gt;"",IF($C75&lt;&gt;"TBA",FO$2/114,0),SUMIFS('HOURS&amp;CYCLES INPUT'!$F$2:$F$9999,'HOURS&amp;CYCLES INPUT'!$C$2:$C$9999,'QUALIFIED EFH'!$C75,'HOURS&amp;CYCLES INPUT'!$D$2:$D$9999,'QUALIFIED EFH'!FO$4,'HOURS&amp;CYCLES INPUT'!$E$2:$E$9999,'QUALIFIED EFH'!FO$5))</f>
        <v>0</v>
      </c>
      <c r="FP75" s="476">
        <f>IF(FP$2&lt;&gt;"",IF($C75&lt;&gt;"TBA",FP$2/114,0),SUMIFS('HOURS&amp;CYCLES INPUT'!$F$2:$F$9999,'HOURS&amp;CYCLES INPUT'!$C$2:$C$9999,'QUALIFIED EFH'!$C75,'HOURS&amp;CYCLES INPUT'!$D$2:$D$9999,'QUALIFIED EFH'!FP$4,'HOURS&amp;CYCLES INPUT'!$E$2:$E$9999,'QUALIFIED EFH'!FP$5))</f>
        <v>0</v>
      </c>
      <c r="FQ75" s="476">
        <f>IF(FQ$2&lt;&gt;"",IF($C75&lt;&gt;"TBA",FQ$2/114,0),SUMIFS('HOURS&amp;CYCLES INPUT'!$F$2:$F$9999,'HOURS&amp;CYCLES INPUT'!$C$2:$C$9999,'QUALIFIED EFH'!$C75,'HOURS&amp;CYCLES INPUT'!$D$2:$D$9999,'QUALIFIED EFH'!FQ$4,'HOURS&amp;CYCLES INPUT'!$E$2:$E$9999,'QUALIFIED EFH'!FQ$5))</f>
        <v>0</v>
      </c>
      <c r="FR75" s="476">
        <f>IF(FR$2&lt;&gt;"",IF($C75&lt;&gt;"TBA",FR$2/114,0),SUMIFS('HOURS&amp;CYCLES INPUT'!$F$2:$F$9999,'HOURS&amp;CYCLES INPUT'!$C$2:$C$9999,'QUALIFIED EFH'!$C75,'HOURS&amp;CYCLES INPUT'!$D$2:$D$9999,'QUALIFIED EFH'!FR$4,'HOURS&amp;CYCLES INPUT'!$E$2:$E$9999,'QUALIFIED EFH'!FR$5))</f>
        <v>0</v>
      </c>
      <c r="FS75" s="476">
        <f>IF(FS$2&lt;&gt;"",IF($C75&lt;&gt;"TBA",FS$2/114,0),SUMIFS('HOURS&amp;CYCLES INPUT'!$F$2:$F$9999,'HOURS&amp;CYCLES INPUT'!$C$2:$C$9999,'QUALIFIED EFH'!$C75,'HOURS&amp;CYCLES INPUT'!$D$2:$D$9999,'QUALIFIED EFH'!FS$4,'HOURS&amp;CYCLES INPUT'!$E$2:$E$9999,'QUALIFIED EFH'!FS$5))</f>
        <v>0</v>
      </c>
      <c r="FT75" s="476">
        <f>IF(FT$2&lt;&gt;"",IF($C75&lt;&gt;"TBA",FT$2/114,0),SUMIFS('HOURS&amp;CYCLES INPUT'!$F$2:$F$9999,'HOURS&amp;CYCLES INPUT'!$C$2:$C$9999,'QUALIFIED EFH'!$C75,'HOURS&amp;CYCLES INPUT'!$D$2:$D$9999,'QUALIFIED EFH'!FT$4,'HOURS&amp;CYCLES INPUT'!$E$2:$E$9999,'QUALIFIED EFH'!FT$5))</f>
        <v>0</v>
      </c>
      <c r="FU75" s="476">
        <f>IF(FU$2&lt;&gt;"",IF($C75&lt;&gt;"TBA",FU$2/114,0),SUMIFS('HOURS&amp;CYCLES INPUT'!$F$2:$F$9999,'HOURS&amp;CYCLES INPUT'!$C$2:$C$9999,'QUALIFIED EFH'!$C75,'HOURS&amp;CYCLES INPUT'!$D$2:$D$9999,'QUALIFIED EFH'!FU$4,'HOURS&amp;CYCLES INPUT'!$E$2:$E$9999,'QUALIFIED EFH'!FU$5))</f>
        <v>0</v>
      </c>
      <c r="FV75" s="476">
        <f>IF(FV$2&lt;&gt;"",IF($C75&lt;&gt;"TBA",FV$2/114,0),SUMIFS('HOURS&amp;CYCLES INPUT'!$F$2:$F$9999,'HOURS&amp;CYCLES INPUT'!$C$2:$C$9999,'QUALIFIED EFH'!$C75,'HOURS&amp;CYCLES INPUT'!$D$2:$D$9999,'QUALIFIED EFH'!FV$4,'HOURS&amp;CYCLES INPUT'!$E$2:$E$9999,'QUALIFIED EFH'!FV$5))</f>
        <v>0</v>
      </c>
      <c r="FW75" s="476">
        <f>IF(FW$2&lt;&gt;"",IF($C75&lt;&gt;"TBA",FW$2/114,0),SUMIFS('HOURS&amp;CYCLES INPUT'!$F$2:$F$9999,'HOURS&amp;CYCLES INPUT'!$C$2:$C$9999,'QUALIFIED EFH'!$C75,'HOURS&amp;CYCLES INPUT'!$D$2:$D$9999,'QUALIFIED EFH'!FW$4,'HOURS&amp;CYCLES INPUT'!$E$2:$E$9999,'QUALIFIED EFH'!FW$5))</f>
        <v>0</v>
      </c>
      <c r="FX75" s="476">
        <f>IF(FX$2&lt;&gt;"",IF($C75&lt;&gt;"TBA",FX$2/114,0),SUMIFS('HOURS&amp;CYCLES INPUT'!$F$2:$F$9999,'HOURS&amp;CYCLES INPUT'!$C$2:$C$9999,'QUALIFIED EFH'!$C75,'HOURS&amp;CYCLES INPUT'!$D$2:$D$9999,'QUALIFIED EFH'!FX$4,'HOURS&amp;CYCLES INPUT'!$E$2:$E$9999,'QUALIFIED EFH'!FX$5))</f>
        <v>0</v>
      </c>
      <c r="FY75" s="476">
        <f>IF(FY$2&lt;&gt;"",IF($C75&lt;&gt;"TBA",FY$2/114,0),SUMIFS('HOURS&amp;CYCLES INPUT'!$F$2:$F$9999,'HOURS&amp;CYCLES INPUT'!$C$2:$C$9999,'QUALIFIED EFH'!$C75,'HOURS&amp;CYCLES INPUT'!$D$2:$D$9999,'QUALIFIED EFH'!FY$4,'HOURS&amp;CYCLES INPUT'!$E$2:$E$9999,'QUALIFIED EFH'!FY$5))</f>
        <v>0</v>
      </c>
      <c r="FZ75" s="476">
        <f>IF(FZ$2&lt;&gt;"",IF($C75&lt;&gt;"TBA",FZ$2/114,0),SUMIFS('HOURS&amp;CYCLES INPUT'!$F$2:$F$9999,'HOURS&amp;CYCLES INPUT'!$C$2:$C$9999,'QUALIFIED EFH'!$C75,'HOURS&amp;CYCLES INPUT'!$D$2:$D$9999,'QUALIFIED EFH'!FZ$4,'HOURS&amp;CYCLES INPUT'!$E$2:$E$9999,'QUALIFIED EFH'!FZ$5))</f>
        <v>0</v>
      </c>
      <c r="GA75" s="476">
        <f>IF(GA$2&lt;&gt;"",IF($C75&lt;&gt;"TBA",GA$2/114,0),SUMIFS('HOURS&amp;CYCLES INPUT'!$F$2:$F$9999,'HOURS&amp;CYCLES INPUT'!$C$2:$C$9999,'QUALIFIED EFH'!$C75,'HOURS&amp;CYCLES INPUT'!$D$2:$D$9999,'QUALIFIED EFH'!GA$4,'HOURS&amp;CYCLES INPUT'!$E$2:$E$9999,'QUALIFIED EFH'!GA$5))</f>
        <v>0</v>
      </c>
      <c r="GB75" s="476">
        <f>IF(GB$2&lt;&gt;"",IF($C75&lt;&gt;"TBA",GB$2/114,0),SUMIFS('HOURS&amp;CYCLES INPUT'!$F$2:$F$9999,'HOURS&amp;CYCLES INPUT'!$C$2:$C$9999,'QUALIFIED EFH'!$C75,'HOURS&amp;CYCLES INPUT'!$D$2:$D$9999,'QUALIFIED EFH'!GB$4,'HOURS&amp;CYCLES INPUT'!$E$2:$E$9999,'QUALIFIED EFH'!GB$5))</f>
        <v>0</v>
      </c>
    </row>
    <row r="76" spans="3:184" x14ac:dyDescent="0.35">
      <c r="C76" s="472">
        <f>'QUALIFIED ENGINES'!D77</f>
        <v>91537</v>
      </c>
      <c r="D76" s="476">
        <f>IF(D$2&lt;&gt;"",IF($C76&lt;&gt;"TBA",D$2/114,0),SUMIFS('HOURS&amp;CYCLES INPUT'!$F$2:$F$9999,'HOURS&amp;CYCLES INPUT'!$C$2:$C$9999,'QUALIFIED EFH'!$C76,'HOURS&amp;CYCLES INPUT'!$D$2:$D$9999,'QUALIFIED EFH'!D$4,'HOURS&amp;CYCLES INPUT'!$E$2:$E$9999,'QUALIFIED EFH'!D$5))</f>
        <v>0</v>
      </c>
      <c r="E76" s="476">
        <f>IF(E$2&lt;&gt;"",IF($C76&lt;&gt;"TBA",E$2/114,0),SUMIFS('HOURS&amp;CYCLES INPUT'!$F$2:$F$9999,'HOURS&amp;CYCLES INPUT'!$C$2:$C$9999,'QUALIFIED EFH'!$C76,'HOURS&amp;CYCLES INPUT'!$D$2:$D$9999,'QUALIFIED EFH'!E$4,'HOURS&amp;CYCLES INPUT'!$E$2:$E$9999,'QUALIFIED EFH'!E$5))</f>
        <v>0</v>
      </c>
      <c r="F76" s="476">
        <f>IF(F$2&lt;&gt;"",IF($C76&lt;&gt;"TBA",F$2/114,0),SUMIFS('HOURS&amp;CYCLES INPUT'!$F$2:$F$9999,'HOURS&amp;CYCLES INPUT'!$C$2:$C$9999,'QUALIFIED EFH'!$C76,'HOURS&amp;CYCLES INPUT'!$D$2:$D$9999,'QUALIFIED EFH'!F$4,'HOURS&amp;CYCLES INPUT'!$E$2:$E$9999,'QUALIFIED EFH'!F$5))</f>
        <v>0</v>
      </c>
      <c r="G76" s="476">
        <f>IF(G$2&lt;&gt;"",IF($C76&lt;&gt;"TBA",G$2/114,0),SUMIFS('HOURS&amp;CYCLES INPUT'!$F$2:$F$9999,'HOURS&amp;CYCLES INPUT'!$C$2:$C$9999,'QUALIFIED EFH'!$C76,'HOURS&amp;CYCLES INPUT'!$D$2:$D$9999,'QUALIFIED EFH'!G$4,'HOURS&amp;CYCLES INPUT'!$E$2:$E$9999,'QUALIFIED EFH'!G$5))</f>
        <v>0</v>
      </c>
      <c r="H76" s="476">
        <f>IF(H$2&lt;&gt;"",IF($C76&lt;&gt;"TBA",H$2/114,0),SUMIFS('HOURS&amp;CYCLES INPUT'!$F$2:$F$9999,'HOURS&amp;CYCLES INPUT'!$C$2:$C$9999,'QUALIFIED EFH'!$C76,'HOURS&amp;CYCLES INPUT'!$D$2:$D$9999,'QUALIFIED EFH'!H$4,'HOURS&amp;CYCLES INPUT'!$E$2:$E$9999,'QUALIFIED EFH'!H$5))</f>
        <v>0</v>
      </c>
      <c r="I76" s="476">
        <f>IF(I$2&lt;&gt;"",IF($C76&lt;&gt;"TBA",I$2/114,0),SUMIFS('HOURS&amp;CYCLES INPUT'!$F$2:$F$9999,'HOURS&amp;CYCLES INPUT'!$C$2:$C$9999,'QUALIFIED EFH'!$C76,'HOURS&amp;CYCLES INPUT'!$D$2:$D$9999,'QUALIFIED EFH'!I$4,'HOURS&amp;CYCLES INPUT'!$E$2:$E$9999,'QUALIFIED EFH'!I$5))</f>
        <v>0</v>
      </c>
      <c r="J76" s="476">
        <f>IF(J$2&lt;&gt;"",IF($C76&lt;&gt;"TBA",J$2/114,0),SUMIFS('HOURS&amp;CYCLES INPUT'!$F$2:$F$9999,'HOURS&amp;CYCLES INPUT'!$C$2:$C$9999,'QUALIFIED EFH'!$C76,'HOURS&amp;CYCLES INPUT'!$D$2:$D$9999,'QUALIFIED EFH'!J$4,'HOURS&amp;CYCLES INPUT'!$E$2:$E$9999,'QUALIFIED EFH'!J$5))</f>
        <v>0</v>
      </c>
      <c r="K76" s="476">
        <f>IF(K$2&lt;&gt;"",IF($C76&lt;&gt;"TBA",K$2/114,0),SUMIFS('HOURS&amp;CYCLES INPUT'!$F$2:$F$9999,'HOURS&amp;CYCLES INPUT'!$C$2:$C$9999,'QUALIFIED EFH'!$C76,'HOURS&amp;CYCLES INPUT'!$D$2:$D$9999,'QUALIFIED EFH'!K$4,'HOURS&amp;CYCLES INPUT'!$E$2:$E$9999,'QUALIFIED EFH'!K$5))</f>
        <v>0</v>
      </c>
      <c r="L76" s="476">
        <f>IF(L$2&lt;&gt;"",IF($C76&lt;&gt;"TBA",L$2/114,0),SUMIFS('HOURS&amp;CYCLES INPUT'!$F$2:$F$9999,'HOURS&amp;CYCLES INPUT'!$C$2:$C$9999,'QUALIFIED EFH'!$C76,'HOURS&amp;CYCLES INPUT'!$D$2:$D$9999,'QUALIFIED EFH'!L$4,'HOURS&amp;CYCLES INPUT'!$E$2:$E$9999,'QUALIFIED EFH'!L$5))</f>
        <v>0</v>
      </c>
      <c r="M76" s="476">
        <f>IF(M$2&lt;&gt;"",IF($C76&lt;&gt;"TBA",M$2/114,0),SUMIFS('HOURS&amp;CYCLES INPUT'!$F$2:$F$9999,'HOURS&amp;CYCLES INPUT'!$C$2:$C$9999,'QUALIFIED EFH'!$C76,'HOURS&amp;CYCLES INPUT'!$D$2:$D$9999,'QUALIFIED EFH'!M$4,'HOURS&amp;CYCLES INPUT'!$E$2:$E$9999,'QUALIFIED EFH'!M$5))</f>
        <v>0</v>
      </c>
      <c r="N76" s="476">
        <f>IF(N$2&lt;&gt;"",IF($C76&lt;&gt;"TBA",N$2/114,0),SUMIFS('HOURS&amp;CYCLES INPUT'!$F$2:$F$9999,'HOURS&amp;CYCLES INPUT'!$C$2:$C$9999,'QUALIFIED EFH'!$C76,'HOURS&amp;CYCLES INPUT'!$D$2:$D$9999,'QUALIFIED EFH'!N$4,'HOURS&amp;CYCLES INPUT'!$E$2:$E$9999,'QUALIFIED EFH'!N$5))</f>
        <v>0</v>
      </c>
      <c r="O76" s="476">
        <f>IF(O$2&lt;&gt;"",IF($C76&lt;&gt;"TBA",O$2/114,0),SUMIFS('HOURS&amp;CYCLES INPUT'!$F$2:$F$9999,'HOURS&amp;CYCLES INPUT'!$C$2:$C$9999,'QUALIFIED EFH'!$C76,'HOURS&amp;CYCLES INPUT'!$D$2:$D$9999,'QUALIFIED EFH'!O$4,'HOURS&amp;CYCLES INPUT'!$E$2:$E$9999,'QUALIFIED EFH'!O$5))</f>
        <v>0</v>
      </c>
      <c r="P76" s="476">
        <f>IF(P$2&lt;&gt;"",IF($C76&lt;&gt;"TBA",P$2/114,0),SUMIFS('HOURS&amp;CYCLES INPUT'!$F$2:$F$9999,'HOURS&amp;CYCLES INPUT'!$C$2:$C$9999,'QUALIFIED EFH'!$C76,'HOURS&amp;CYCLES INPUT'!$D$2:$D$9999,'QUALIFIED EFH'!P$4,'HOURS&amp;CYCLES INPUT'!$E$2:$E$9999,'QUALIFIED EFH'!P$5))</f>
        <v>0</v>
      </c>
      <c r="Q76" s="476">
        <f>IF(Q$2&lt;&gt;"",IF($C76&lt;&gt;"TBA",Q$2/114,0),SUMIFS('HOURS&amp;CYCLES INPUT'!$F$2:$F$9999,'HOURS&amp;CYCLES INPUT'!$C$2:$C$9999,'QUALIFIED EFH'!$C76,'HOURS&amp;CYCLES INPUT'!$D$2:$D$9999,'QUALIFIED EFH'!Q$4,'HOURS&amp;CYCLES INPUT'!$E$2:$E$9999,'QUALIFIED EFH'!Q$5))</f>
        <v>0</v>
      </c>
      <c r="R76" s="476">
        <f>IF(R$1&lt;&gt;"",IF($C76&lt;&gt;"TBA",R$1/114,0),SUMIFS('HOURS&amp;CYCLES INPUT'!$F$2:$F$9999,'HOURS&amp;CYCLES INPUT'!$C$2:$C$9999,'QUALIFIED EFH'!$C76,'HOURS&amp;CYCLES INPUT'!$D$2:$D$9999,'QUALIFIED EFH'!R$4,'HOURS&amp;CYCLES INPUT'!$E$2:$E$9999,'QUALIFIED EFH'!R$5))</f>
        <v>0</v>
      </c>
      <c r="S76" s="476">
        <f>IF(S$2&lt;&gt;"",IF($C76&lt;&gt;"TBA",S$2/114,0),SUMIFS('HOURS&amp;CYCLES INPUT'!$F$2:$F$9999,'HOURS&amp;CYCLES INPUT'!$C$2:$C$9999,'QUALIFIED EFH'!$C76,'HOURS&amp;CYCLES INPUT'!$D$2:$D$9999,'QUALIFIED EFH'!S$4,'HOURS&amp;CYCLES INPUT'!$E$2:$E$9999,'QUALIFIED EFH'!S$5))</f>
        <v>0</v>
      </c>
      <c r="T76" s="476">
        <f>IF(T$2&lt;&gt;"",IF($C76&lt;&gt;"TBA",T$2/114,0),SUMIFS('HOURS&amp;CYCLES INPUT'!$F$2:$F$9999,'HOURS&amp;CYCLES INPUT'!$C$2:$C$9999,'QUALIFIED EFH'!$C76,'HOURS&amp;CYCLES INPUT'!$D$2:$D$9999,'QUALIFIED EFH'!T$4,'HOURS&amp;CYCLES INPUT'!$E$2:$E$9999,'QUALIFIED EFH'!T$5))</f>
        <v>0</v>
      </c>
      <c r="U76" s="476">
        <f>IF(U$2&lt;&gt;"",IF($C76&lt;&gt;"TBA",U$2/114,0),SUMIFS('HOURS&amp;CYCLES INPUT'!$F$2:$F$9999,'HOURS&amp;CYCLES INPUT'!$C$2:$C$9999,'QUALIFIED EFH'!$C76,'HOURS&amp;CYCLES INPUT'!$D$2:$D$9999,'QUALIFIED EFH'!U$4,'HOURS&amp;CYCLES INPUT'!$E$2:$E$9999,'QUALIFIED EFH'!U$5))</f>
        <v>0</v>
      </c>
      <c r="V76" s="476">
        <f>IF(V$2&lt;&gt;"",IF($C76&lt;&gt;"TBA",V$2/114,0),SUMIFS('HOURS&amp;CYCLES INPUT'!$F$2:$F$9999,'HOURS&amp;CYCLES INPUT'!$C$2:$C$9999,'QUALIFIED EFH'!$C76,'HOURS&amp;CYCLES INPUT'!$D$2:$D$9999,'QUALIFIED EFH'!V$4,'HOURS&amp;CYCLES INPUT'!$E$2:$E$9999,'QUALIFIED EFH'!V$5))</f>
        <v>0</v>
      </c>
      <c r="W76" s="476">
        <f>IF(W$2&lt;&gt;"",IF($C76&lt;&gt;"TBA",W$2/114,0),SUMIFS('HOURS&amp;CYCLES INPUT'!$F$2:$F$9999,'HOURS&amp;CYCLES INPUT'!$C$2:$C$9999,'QUALIFIED EFH'!$C76,'HOURS&amp;CYCLES INPUT'!$D$2:$D$9999,'QUALIFIED EFH'!W$4,'HOURS&amp;CYCLES INPUT'!$E$2:$E$9999,'QUALIFIED EFH'!W$5))</f>
        <v>0</v>
      </c>
      <c r="X76" s="476">
        <f>IF(X$2&lt;&gt;"",IF($C76&lt;&gt;"TBA",X$2/114,0),SUMIFS('HOURS&amp;CYCLES INPUT'!$F$2:$F$9999,'HOURS&amp;CYCLES INPUT'!$C$2:$C$9999,'QUALIFIED EFH'!$C76,'HOURS&amp;CYCLES INPUT'!$D$2:$D$9999,'QUALIFIED EFH'!X$4,'HOURS&amp;CYCLES INPUT'!$E$2:$E$9999,'QUALIFIED EFH'!X$5))</f>
        <v>0</v>
      </c>
      <c r="Y76" s="476">
        <f>IF(Y$2&lt;&gt;"",IF($C76&lt;&gt;"TBA",Y$2/114,0),SUMIFS('HOURS&amp;CYCLES INPUT'!$F$2:$F$9999,'HOURS&amp;CYCLES INPUT'!$C$2:$C$9999,'QUALIFIED EFH'!$C76,'HOURS&amp;CYCLES INPUT'!$D$2:$D$9999,'QUALIFIED EFH'!Y$4,'HOURS&amp;CYCLES INPUT'!$E$2:$E$9999,'QUALIFIED EFH'!Y$5))</f>
        <v>0</v>
      </c>
      <c r="Z76" s="476">
        <f>IF(Z$2&lt;&gt;"",IF($C76&lt;&gt;"TBA",Z$2/114,0),SUMIFS('HOURS&amp;CYCLES INPUT'!$F$2:$F$9999,'HOURS&amp;CYCLES INPUT'!$C$2:$C$9999,'QUALIFIED EFH'!$C76,'HOURS&amp;CYCLES INPUT'!$D$2:$D$9999,'QUALIFIED EFH'!Z$4,'HOURS&amp;CYCLES INPUT'!$E$2:$E$9999,'QUALIFIED EFH'!Z$5))</f>
        <v>0</v>
      </c>
      <c r="AA76" s="476">
        <f>IF(AA$2&lt;&gt;"",IF($C76&lt;&gt;"TBA",AA$2/114,0),SUMIFS('HOURS&amp;CYCLES INPUT'!$F$2:$F$9999,'HOURS&amp;CYCLES INPUT'!$C$2:$C$9999,'QUALIFIED EFH'!$C76,'HOURS&amp;CYCLES INPUT'!$D$2:$D$9999,'QUALIFIED EFH'!AA$4,'HOURS&amp;CYCLES INPUT'!$E$2:$E$9999,'QUALIFIED EFH'!AA$5))</f>
        <v>0</v>
      </c>
      <c r="AB76" s="476">
        <f>IF(AB$2&lt;&gt;"",IF($C76&lt;&gt;"TBA",AB$2/114,0),SUMIFS('HOURS&amp;CYCLES INPUT'!$F$2:$F$9999,'HOURS&amp;CYCLES INPUT'!$C$2:$C$9999,'QUALIFIED EFH'!$C76,'HOURS&amp;CYCLES INPUT'!$D$2:$D$9999,'QUALIFIED EFH'!AB$4,'HOURS&amp;CYCLES INPUT'!$E$2:$E$9999,'QUALIFIED EFH'!AB$5))</f>
        <v>302.13</v>
      </c>
      <c r="AC76" s="476">
        <f>IF(AC$2&lt;&gt;"",IF($C76&lt;&gt;"TBA",AC$2/114,0),SUMIFS('HOURS&amp;CYCLES INPUT'!$F$2:$F$9999,'HOURS&amp;CYCLES INPUT'!$C$2:$C$9999,'QUALIFIED EFH'!$C76,'HOURS&amp;CYCLES INPUT'!$D$2:$D$9999,'QUALIFIED EFH'!AC$4,'HOURS&amp;CYCLES INPUT'!$E$2:$E$9999,'QUALIFIED EFH'!AC$5))</f>
        <v>374.65</v>
      </c>
      <c r="AD76" s="476">
        <f>IF(AD$2&lt;&gt;"",IF($C76&lt;&gt;"TBA",AD$2/114,0),SUMIFS('HOURS&amp;CYCLES INPUT'!$F$2:$F$9999,'HOURS&amp;CYCLES INPUT'!$C$2:$C$9999,'QUALIFIED EFH'!$C76,'HOURS&amp;CYCLES INPUT'!$D$2:$D$9999,'QUALIFIED EFH'!AD$4,'HOURS&amp;CYCLES INPUT'!$E$2:$E$9999,'QUALIFIED EFH'!AD$5))</f>
        <v>393.9</v>
      </c>
      <c r="AE76" s="476">
        <f>IF(AE$2&lt;&gt;"",IF($C76&lt;&gt;"TBA",AE$2/114,0),SUMIFS('HOURS&amp;CYCLES INPUT'!$F$2:$F$9999,'HOURS&amp;CYCLES INPUT'!$C$2:$C$9999,'QUALIFIED EFH'!$C76,'HOURS&amp;CYCLES INPUT'!$D$2:$D$9999,'QUALIFIED EFH'!AE$4,'HOURS&amp;CYCLES INPUT'!$E$2:$E$9999,'QUALIFIED EFH'!AE$5))</f>
        <v>393.54</v>
      </c>
      <c r="AF76" s="476">
        <f>IF(AF$2&lt;&gt;"",IF($C76&lt;&gt;"TBA",AF$2/114,0),SUMIFS('HOURS&amp;CYCLES INPUT'!$F$2:$F$9999,'HOURS&amp;CYCLES INPUT'!$C$2:$C$9999,'QUALIFIED EFH'!$C76,'HOURS&amp;CYCLES INPUT'!$D$2:$D$9999,'QUALIFIED EFH'!AF$4,'HOURS&amp;CYCLES INPUT'!$E$2:$E$9999,'QUALIFIED EFH'!AF$5))</f>
        <v>427.68</v>
      </c>
      <c r="AG76" s="476">
        <f>IF(AG$2&lt;&gt;"",IF($C76&lt;&gt;"TBA",AG$2/114,0),SUMIFS('HOURS&amp;CYCLES INPUT'!$F$2:$F$9999,'HOURS&amp;CYCLES INPUT'!$C$2:$C$9999,'QUALIFIED EFH'!$C76,'HOURS&amp;CYCLES INPUT'!$D$2:$D$9999,'QUALIFIED EFH'!AG$4,'HOURS&amp;CYCLES INPUT'!$E$2:$E$9999,'QUALIFIED EFH'!AG$5))</f>
        <v>390.1</v>
      </c>
      <c r="AH76" s="476">
        <f>IF(AH$2&lt;&gt;"",IF($C76&lt;&gt;"TBA",AH$2/114,0),SUMIFS('HOURS&amp;CYCLES INPUT'!$F$2:$F$9999,'HOURS&amp;CYCLES INPUT'!$C$2:$C$9999,'QUALIFIED EFH'!$C76,'HOURS&amp;CYCLES INPUT'!$D$2:$D$9999,'QUALIFIED EFH'!AH$4,'HOURS&amp;CYCLES INPUT'!$E$2:$E$9999,'QUALIFIED EFH'!AH$5))</f>
        <v>435.47</v>
      </c>
      <c r="AI76" s="476">
        <f>IF(AI$2&lt;&gt;"",IF($C76&lt;&gt;"TBA",AI$2/114,0),SUMIFS('HOURS&amp;CYCLES INPUT'!$F$2:$F$9999,'HOURS&amp;CYCLES INPUT'!$C$2:$C$9999,'QUALIFIED EFH'!$C76,'HOURS&amp;CYCLES INPUT'!$D$2:$D$9999,'QUALIFIED EFH'!AI$4,'HOURS&amp;CYCLES INPUT'!$E$2:$E$9999,'QUALIFIED EFH'!AI$5))</f>
        <v>476.78</v>
      </c>
      <c r="AJ76" s="476">
        <f>IF(AJ$2&lt;&gt;"",IF($C76&lt;&gt;"TBA",AJ$2/114,0),SUMIFS('HOURS&amp;CYCLES INPUT'!$F$2:$F$9999,'HOURS&amp;CYCLES INPUT'!$C$2:$C$9999,'QUALIFIED EFH'!$C76,'HOURS&amp;CYCLES INPUT'!$D$2:$D$9999,'QUALIFIED EFH'!AJ$4,'HOURS&amp;CYCLES INPUT'!$E$2:$E$9999,'QUALIFIED EFH'!AJ$5))</f>
        <v>439.3</v>
      </c>
      <c r="AK76" s="476">
        <f>IF(AK$2&lt;&gt;"",IF($C76&lt;&gt;"TBA",AK$2/114,0),SUMIFS('HOURS&amp;CYCLES INPUT'!$F$2:$F$9999,'HOURS&amp;CYCLES INPUT'!$C$2:$C$9999,'QUALIFIED EFH'!$C76,'HOURS&amp;CYCLES INPUT'!$D$2:$D$9999,'QUALIFIED EFH'!AK$4,'HOURS&amp;CYCLES INPUT'!$E$2:$E$9999,'QUALIFIED EFH'!AK$5))</f>
        <v>327.55</v>
      </c>
      <c r="AL76" s="476">
        <f>IF(AL$2&lt;&gt;"",IF($C76&lt;&gt;"TBA",AL$2/114,0),SUMIFS('HOURS&amp;CYCLES INPUT'!$F$2:$F$9999,'HOURS&amp;CYCLES INPUT'!$C$2:$C$9999,'QUALIFIED EFH'!$C76,'HOURS&amp;CYCLES INPUT'!$D$2:$D$9999,'QUALIFIED EFH'!AL$4,'HOURS&amp;CYCLES INPUT'!$E$2:$E$9999,'QUALIFIED EFH'!AL$5))</f>
        <v>439.33</v>
      </c>
      <c r="AM76" s="476">
        <f>IF(AM$2&lt;&gt;"",IF($C76&lt;&gt;"TBA",AM$2/114,0),SUMIFS('HOURS&amp;CYCLES INPUT'!$F$2:$F$9999,'HOURS&amp;CYCLES INPUT'!$C$2:$C$9999,'QUALIFIED EFH'!$C76,'HOURS&amp;CYCLES INPUT'!$D$2:$D$9999,'QUALIFIED EFH'!AM$4,'HOURS&amp;CYCLES INPUT'!$E$2:$E$9999,'QUALIFIED EFH'!AM$5))</f>
        <v>408</v>
      </c>
      <c r="AN76" s="476">
        <f>IF(AN$2&lt;&gt;"",IF($C76&lt;&gt;"TBA",AN$2/114,0),SUMIFS('HOURS&amp;CYCLES INPUT'!$F$2:$F$9999,'HOURS&amp;CYCLES INPUT'!$C$2:$C$9999,'QUALIFIED EFH'!$C76,'HOURS&amp;CYCLES INPUT'!$D$2:$D$9999,'QUALIFIED EFH'!AN$4,'HOURS&amp;CYCLES INPUT'!$E$2:$E$9999,'QUALIFIED EFH'!AN$5))</f>
        <v>471.45</v>
      </c>
      <c r="AO76" s="476">
        <f>IF(AO$2&lt;&gt;"",IF($C76&lt;&gt;"TBA",AO$2/114,0),SUMIFS('HOURS&amp;CYCLES INPUT'!$F$2:$F$9999,'HOURS&amp;CYCLES INPUT'!$C$2:$C$9999,'QUALIFIED EFH'!$C76,'HOURS&amp;CYCLES INPUT'!$D$2:$D$9999,'QUALIFIED EFH'!AO$4,'HOURS&amp;CYCLES INPUT'!$E$2:$E$9999,'QUALIFIED EFH'!AO$5))</f>
        <v>414.79</v>
      </c>
      <c r="AP76" s="476">
        <f>IF(AP$2&lt;&gt;"",IF($C76&lt;&gt;"TBA",AP$2/114,0),SUMIFS('HOURS&amp;CYCLES INPUT'!$F$2:$F$9999,'HOURS&amp;CYCLES INPUT'!$C$2:$C$9999,'QUALIFIED EFH'!$C76,'HOURS&amp;CYCLES INPUT'!$D$2:$D$9999,'QUALIFIED EFH'!AP$4,'HOURS&amp;CYCLES INPUT'!$E$2:$E$9999,'QUALIFIED EFH'!AP$5))</f>
        <v>388.03</v>
      </c>
      <c r="AQ76" s="476">
        <f>IF(AQ$2&lt;&gt;"",IF($C76&lt;&gt;"TBA",AQ$2/114,0),SUMIFS('HOURS&amp;CYCLES INPUT'!$F$2:$F$9999,'HOURS&amp;CYCLES INPUT'!$C$2:$C$9999,'QUALIFIED EFH'!$C76,'HOURS&amp;CYCLES INPUT'!$D$2:$D$9999,'QUALIFIED EFH'!AQ$4,'HOURS&amp;CYCLES INPUT'!$E$2:$E$9999,'QUALIFIED EFH'!AQ$5))</f>
        <v>286.91000000000003</v>
      </c>
      <c r="AR76" s="476">
        <f>IF(AR$2&lt;&gt;"",IF($C76&lt;&gt;"TBA",AR$2/114,0),SUMIFS('HOURS&amp;CYCLES INPUT'!$F$2:$F$9999,'HOURS&amp;CYCLES INPUT'!$C$2:$C$9999,'QUALIFIED EFH'!$C76,'HOURS&amp;CYCLES INPUT'!$D$2:$D$9999,'QUALIFIED EFH'!AR$4,'HOURS&amp;CYCLES INPUT'!$E$2:$E$9999,'QUALIFIED EFH'!AR$5))</f>
        <v>0</v>
      </c>
      <c r="AS76" s="476">
        <f>IF(AS$2&lt;&gt;"",IF($C76&lt;&gt;"TBA",AS$2/114,0),SUMIFS('HOURS&amp;CYCLES INPUT'!$F$2:$F$9999,'HOURS&amp;CYCLES INPUT'!$C$2:$C$9999,'QUALIFIED EFH'!$C76,'HOURS&amp;CYCLES INPUT'!$D$2:$D$9999,'QUALIFIED EFH'!AS$4,'HOURS&amp;CYCLES INPUT'!$E$2:$E$9999,'QUALIFIED EFH'!AS$5))</f>
        <v>0</v>
      </c>
      <c r="AT76" s="476">
        <f>IF(AT$2&lt;&gt;"",IF($C76&lt;&gt;"TBA",AT$2/114,0),SUMIFS('HOURS&amp;CYCLES INPUT'!$F$2:$F$9999,'HOURS&amp;CYCLES INPUT'!$C$2:$C$9999,'QUALIFIED EFH'!$C76,'HOURS&amp;CYCLES INPUT'!$D$2:$D$9999,'QUALIFIED EFH'!AT$4,'HOURS&amp;CYCLES INPUT'!$E$2:$E$9999,'QUALIFIED EFH'!AT$5))</f>
        <v>0</v>
      </c>
      <c r="AU76" s="476">
        <f>IF(AU$2&lt;&gt;"",IF($C76&lt;&gt;"TBA",AU$2/114,0),SUMIFS('HOURS&amp;CYCLES INPUT'!$F$2:$F$9999,'HOURS&amp;CYCLES INPUT'!$C$2:$C$9999,'QUALIFIED EFH'!$C76,'HOURS&amp;CYCLES INPUT'!$D$2:$D$9999,'QUALIFIED EFH'!AU$4,'HOURS&amp;CYCLES INPUT'!$E$2:$E$9999,'QUALIFIED EFH'!AU$5))</f>
        <v>41.77</v>
      </c>
      <c r="AV76" s="476">
        <f>IF(AV$2&lt;&gt;"",IF($C76&lt;&gt;"TBA",AV$2/114,0),SUMIFS('HOURS&amp;CYCLES INPUT'!$F$2:$F$9999,'HOURS&amp;CYCLES INPUT'!$C$2:$C$9999,'QUALIFIED EFH'!$C76,'HOURS&amp;CYCLES INPUT'!$D$2:$D$9999,'QUALIFIED EFH'!AV$4,'HOURS&amp;CYCLES INPUT'!$E$2:$E$9999,'QUALIFIED EFH'!AV$5))</f>
        <v>149.68</v>
      </c>
      <c r="AW76" s="476">
        <f>IF(AW$2&lt;&gt;"",IF($C76&lt;&gt;"TBA",AW$2/114,0),SUMIFS('HOURS&amp;CYCLES INPUT'!$F$2:$F$9999,'HOURS&amp;CYCLES INPUT'!$C$2:$C$9999,'QUALIFIED EFH'!$C76,'HOURS&amp;CYCLES INPUT'!$D$2:$D$9999,'QUALIFIED EFH'!AW$4,'HOURS&amp;CYCLES INPUT'!$E$2:$E$9999,'QUALIFIED EFH'!AW$5))</f>
        <v>123.89</v>
      </c>
      <c r="AX76" s="476">
        <f>IF(AX$2&lt;&gt;"",IF($C76&lt;&gt;"TBA",AX$2/114,0),SUMIFS('HOURS&amp;CYCLES INPUT'!$F$2:$F$9999,'HOURS&amp;CYCLES INPUT'!$C$2:$C$9999,'QUALIFIED EFH'!$C76,'HOURS&amp;CYCLES INPUT'!$D$2:$D$9999,'QUALIFIED EFH'!AX$4,'HOURS&amp;CYCLES INPUT'!$E$2:$E$9999,'QUALIFIED EFH'!AX$5))</f>
        <v>71.75</v>
      </c>
      <c r="AY76" s="476">
        <f>IF(AY$2&lt;&gt;"",IF($C76&lt;&gt;"TBA",AY$2/114,0),SUMIFS('HOURS&amp;CYCLES INPUT'!$F$2:$F$9999,'HOURS&amp;CYCLES INPUT'!$C$2:$C$9999,'QUALIFIED EFH'!$C76,'HOURS&amp;CYCLES INPUT'!$D$2:$D$9999,'QUALIFIED EFH'!AY$4,'HOURS&amp;CYCLES INPUT'!$E$2:$E$9999,'QUALIFIED EFH'!AY$5))</f>
        <v>0</v>
      </c>
      <c r="AZ76" s="476">
        <f>IF(AZ$2&lt;&gt;"",IF($C76&lt;&gt;"TBA",AZ$2/114,0),SUMIFS('HOURS&amp;CYCLES INPUT'!$F$2:$F$9999,'HOURS&amp;CYCLES INPUT'!$C$2:$C$9999,'QUALIFIED EFH'!$C76,'HOURS&amp;CYCLES INPUT'!$D$2:$D$9999,'QUALIFIED EFH'!AZ$4,'HOURS&amp;CYCLES INPUT'!$E$2:$E$9999,'QUALIFIED EFH'!AZ$5))</f>
        <v>0</v>
      </c>
      <c r="BA76" s="476">
        <f>IF(BA$2&lt;&gt;"",IF($C76&lt;&gt;"TBA",BA$2/114,0),SUMIFS('HOURS&amp;CYCLES INPUT'!$F$2:$F$9999,'HOURS&amp;CYCLES INPUT'!$C$2:$C$9999,'QUALIFIED EFH'!$C76,'HOURS&amp;CYCLES INPUT'!$D$2:$D$9999,'QUALIFIED EFH'!BA$4,'HOURS&amp;CYCLES INPUT'!$E$2:$E$9999,'QUALIFIED EFH'!BA$5))</f>
        <v>0</v>
      </c>
      <c r="BB76" s="476">
        <f>IF(BB$2&lt;&gt;"",IF($C76&lt;&gt;"TBA",BB$2/114,0),SUMIFS('HOURS&amp;CYCLES INPUT'!$F$2:$F$9999,'HOURS&amp;CYCLES INPUT'!$C$2:$C$9999,'QUALIFIED EFH'!$C76,'HOURS&amp;CYCLES INPUT'!$D$2:$D$9999,'QUALIFIED EFH'!BB$4,'HOURS&amp;CYCLES INPUT'!$E$2:$E$9999,'QUALIFIED EFH'!BB$5))</f>
        <v>0</v>
      </c>
      <c r="BC76" s="476">
        <f>IF(BC$2&lt;&gt;"",IF($C76&lt;&gt;"TBA",BC$2/114,0),SUMIFS('HOURS&amp;CYCLES INPUT'!$F$2:$F$9999,'HOURS&amp;CYCLES INPUT'!$C$2:$C$9999,'QUALIFIED EFH'!$C76,'HOURS&amp;CYCLES INPUT'!$D$2:$D$9999,'QUALIFIED EFH'!BC$4,'HOURS&amp;CYCLES INPUT'!$E$2:$E$9999,'QUALIFIED EFH'!BC$5))</f>
        <v>0</v>
      </c>
      <c r="BD76" s="476">
        <f>IF(BD$2&lt;&gt;"",IF($C76&lt;&gt;"TBA",BD$2/114,0),SUMIFS('HOURS&amp;CYCLES INPUT'!$F$2:$F$9999,'HOURS&amp;CYCLES INPUT'!$C$2:$C$9999,'QUALIFIED EFH'!$C76,'HOURS&amp;CYCLES INPUT'!$D$2:$D$9999,'QUALIFIED EFH'!BD$4,'HOURS&amp;CYCLES INPUT'!$E$2:$E$9999,'QUALIFIED EFH'!BD$5))</f>
        <v>155.30000000000001</v>
      </c>
      <c r="BE76" s="476">
        <f>IF(BE$2&lt;&gt;"",IF($C76&lt;&gt;"TBA",BE$2/114,0),SUMIFS('HOURS&amp;CYCLES INPUT'!$F$2:$F$9999,'HOURS&amp;CYCLES INPUT'!$C$2:$C$9999,'QUALIFIED EFH'!$C76,'HOURS&amp;CYCLES INPUT'!$D$2:$D$9999,'QUALIFIED EFH'!BE$4,'HOURS&amp;CYCLES INPUT'!$E$2:$E$9999,'QUALIFIED EFH'!BE$5))</f>
        <v>87.53</v>
      </c>
      <c r="BF76" s="476">
        <f>IF(BF$2&lt;&gt;"",IF($C76&lt;&gt;"TBA",BF$2/114,0),SUMIFS('HOURS&amp;CYCLES INPUT'!$F$2:$F$9999,'HOURS&amp;CYCLES INPUT'!$C$2:$C$9999,'QUALIFIED EFH'!$C76,'HOURS&amp;CYCLES INPUT'!$D$2:$D$9999,'QUALIFIED EFH'!BF$4,'HOURS&amp;CYCLES INPUT'!$E$2:$E$9999,'QUALIFIED EFH'!BF$5))</f>
        <v>84.7</v>
      </c>
      <c r="BG76" s="476">
        <f>IF(BG$2&lt;&gt;"",IF($C76&lt;&gt;"TBA",BG$2/114,0),SUMIFS('HOURS&amp;CYCLES INPUT'!$F$2:$F$9999,'HOURS&amp;CYCLES INPUT'!$C$2:$C$9999,'QUALIFIED EFH'!$C76,'HOURS&amp;CYCLES INPUT'!$D$2:$D$9999,'QUALIFIED EFH'!BG$4,'HOURS&amp;CYCLES INPUT'!$E$2:$E$9999,'QUALIFIED EFH'!BG$5))</f>
        <v>137.47</v>
      </c>
      <c r="BH76" s="476">
        <f>IF(BH$2&lt;&gt;"",IF($C76&lt;&gt;"TBA",BH$2/114,0),SUMIFS('HOURS&amp;CYCLES INPUT'!$F$2:$F$9999,'HOURS&amp;CYCLES INPUT'!$C$2:$C$9999,'QUALIFIED EFH'!$C76,'HOURS&amp;CYCLES INPUT'!$D$2:$D$9999,'QUALIFIED EFH'!BH$4,'HOURS&amp;CYCLES INPUT'!$E$2:$E$9999,'QUALIFIED EFH'!BH$5))</f>
        <v>247.25</v>
      </c>
      <c r="BI76" s="476">
        <f>IF(BI$2&lt;&gt;"",IF($C76&lt;&gt;"TBA",BI$2/114,0),SUMIFS('HOURS&amp;CYCLES INPUT'!$F$2:$F$9999,'HOURS&amp;CYCLES INPUT'!$C$2:$C$9999,'QUALIFIED EFH'!$C76,'HOURS&amp;CYCLES INPUT'!$D$2:$D$9999,'QUALIFIED EFH'!BI$4,'HOURS&amp;CYCLES INPUT'!$E$2:$E$9999,'QUALIFIED EFH'!BI$5))</f>
        <v>132.47</v>
      </c>
      <c r="BJ76" s="476">
        <f>IF(BJ$2&lt;&gt;"",IF($C76&lt;&gt;"TBA",BJ$2/114,0),SUMIFS('HOURS&amp;CYCLES INPUT'!$F$2:$F$9999,'HOURS&amp;CYCLES INPUT'!$C$2:$C$9999,'QUALIFIED EFH'!$C76,'HOURS&amp;CYCLES INPUT'!$D$2:$D$9999,'QUALIFIED EFH'!BJ$4,'HOURS&amp;CYCLES INPUT'!$E$2:$E$9999,'QUALIFIED EFH'!BJ$5))</f>
        <v>0</v>
      </c>
      <c r="BK76" s="476">
        <f>IF(BK$2&lt;&gt;"",IF($C76&lt;&gt;"TBA",BK$2/114,0),SUMIFS('HOURS&amp;CYCLES INPUT'!$F$2:$F$9999,'HOURS&amp;CYCLES INPUT'!$C$2:$C$9999,'QUALIFIED EFH'!$C76,'HOURS&amp;CYCLES INPUT'!$D$2:$D$9999,'QUALIFIED EFH'!BK$4,'HOURS&amp;CYCLES INPUT'!$E$2:$E$9999,'QUALIFIED EFH'!BK$5))</f>
        <v>0</v>
      </c>
      <c r="BL76" s="476">
        <f>IF(BL$2&lt;&gt;"",IF($C76&lt;&gt;"TBA",BL$2/114,0),SUMIFS('HOURS&amp;CYCLES INPUT'!$F$2:$F$9999,'HOURS&amp;CYCLES INPUT'!$C$2:$C$9999,'QUALIFIED EFH'!$C76,'HOURS&amp;CYCLES INPUT'!$D$2:$D$9999,'QUALIFIED EFH'!BL$4,'HOURS&amp;CYCLES INPUT'!$E$2:$E$9999,'QUALIFIED EFH'!BL$5))</f>
        <v>0</v>
      </c>
      <c r="BM76" s="476">
        <f>IF(BM$2&lt;&gt;"",IF($C76&lt;&gt;"TBA",BM$2/114,0),SUMIFS('HOURS&amp;CYCLES INPUT'!$F$2:$F$9999,'HOURS&amp;CYCLES INPUT'!$C$2:$C$9999,'QUALIFIED EFH'!$C76,'HOURS&amp;CYCLES INPUT'!$D$2:$D$9999,'QUALIFIED EFH'!BM$4,'HOURS&amp;CYCLES INPUT'!$E$2:$E$9999,'QUALIFIED EFH'!BM$5))</f>
        <v>0</v>
      </c>
      <c r="BN76" s="476">
        <f>IF(BN$2&lt;&gt;"",IF($C76&lt;&gt;"TBA",BN$2/114,0),SUMIFS('HOURS&amp;CYCLES INPUT'!$F$2:$F$9999,'HOURS&amp;CYCLES INPUT'!$C$2:$C$9999,'QUALIFIED EFH'!$C76,'HOURS&amp;CYCLES INPUT'!$D$2:$D$9999,'QUALIFIED EFH'!BN$4,'HOURS&amp;CYCLES INPUT'!$E$2:$E$9999,'QUALIFIED EFH'!BN$5))</f>
        <v>0</v>
      </c>
      <c r="BO76" s="476">
        <f>IF(BO$2&lt;&gt;"",IF($C76&lt;&gt;"TBA",BO$2/114,0),SUMIFS('HOURS&amp;CYCLES INPUT'!$F$2:$F$9999,'HOURS&amp;CYCLES INPUT'!$C$2:$C$9999,'QUALIFIED EFH'!$C76,'HOURS&amp;CYCLES INPUT'!$D$2:$D$9999,'QUALIFIED EFH'!BO$4,'HOURS&amp;CYCLES INPUT'!$E$2:$E$9999,'QUALIFIED EFH'!BO$5))</f>
        <v>0</v>
      </c>
      <c r="BP76" s="476">
        <f>IF(BP$2&lt;&gt;"",IF($C76&lt;&gt;"TBA",BP$2/114,0),SUMIFS('HOURS&amp;CYCLES INPUT'!$F$2:$F$9999,'HOURS&amp;CYCLES INPUT'!$C$2:$C$9999,'QUALIFIED EFH'!$C76,'HOURS&amp;CYCLES INPUT'!$D$2:$D$9999,'QUALIFIED EFH'!BP$4,'HOURS&amp;CYCLES INPUT'!$E$2:$E$9999,'QUALIFIED EFH'!BP$5))</f>
        <v>0</v>
      </c>
      <c r="BQ76" s="476">
        <f>IF(BQ$2&lt;&gt;"",IF($C76&lt;&gt;"TBA",BQ$2/114,0),SUMIFS('HOURS&amp;CYCLES INPUT'!$F$2:$F$9999,'HOURS&amp;CYCLES INPUT'!$C$2:$C$9999,'QUALIFIED EFH'!$C76,'HOURS&amp;CYCLES INPUT'!$D$2:$D$9999,'QUALIFIED EFH'!BQ$4,'HOURS&amp;CYCLES INPUT'!$E$2:$E$9999,'QUALIFIED EFH'!BQ$5))</f>
        <v>0</v>
      </c>
      <c r="BR76" s="476">
        <f>IF(BR$2&lt;&gt;"",IF($C76&lt;&gt;"TBA",BR$2/114,0),SUMIFS('HOURS&amp;CYCLES INPUT'!$F$2:$F$9999,'HOURS&amp;CYCLES INPUT'!$C$2:$C$9999,'QUALIFIED EFH'!$C76,'HOURS&amp;CYCLES INPUT'!$D$2:$D$9999,'QUALIFIED EFH'!BR$4,'HOURS&amp;CYCLES INPUT'!$E$2:$E$9999,'QUALIFIED EFH'!BR$5))</f>
        <v>0</v>
      </c>
      <c r="BS76" s="476">
        <f>IF(BS$2&lt;&gt;"",IF($C76&lt;&gt;"TBA",BS$2/114,0),SUMIFS('HOURS&amp;CYCLES INPUT'!$F$2:$F$9999,'HOURS&amp;CYCLES INPUT'!$C$2:$C$9999,'QUALIFIED EFH'!$C76,'HOURS&amp;CYCLES INPUT'!$D$2:$D$9999,'QUALIFIED EFH'!BS$4,'HOURS&amp;CYCLES INPUT'!$E$2:$E$9999,'QUALIFIED EFH'!BS$5))</f>
        <v>0</v>
      </c>
      <c r="BT76" s="476">
        <f>IF(BT$2&lt;&gt;"",IF($C76&lt;&gt;"TBA",BT$2/114,0),SUMIFS('HOURS&amp;CYCLES INPUT'!$F$2:$F$9999,'HOURS&amp;CYCLES INPUT'!$C$2:$C$9999,'QUALIFIED EFH'!$C76,'HOURS&amp;CYCLES INPUT'!$D$2:$D$9999,'QUALIFIED EFH'!BT$4,'HOURS&amp;CYCLES INPUT'!$E$2:$E$9999,'QUALIFIED EFH'!BT$5))</f>
        <v>0</v>
      </c>
      <c r="BU76" s="476">
        <f>IF(BU$2&lt;&gt;"",IF($C76&lt;&gt;"TBA",BU$2/114,0),SUMIFS('HOURS&amp;CYCLES INPUT'!$F$2:$F$9999,'HOURS&amp;CYCLES INPUT'!$C$2:$C$9999,'QUALIFIED EFH'!$C76,'HOURS&amp;CYCLES INPUT'!$D$2:$D$9999,'QUALIFIED EFH'!BU$4,'HOURS&amp;CYCLES INPUT'!$E$2:$E$9999,'QUALIFIED EFH'!BU$5))</f>
        <v>0</v>
      </c>
      <c r="BV76" s="476">
        <f>IF(BV$2&lt;&gt;"",IF($C76&lt;&gt;"TBA",BV$2/114,0),SUMIFS('HOURS&amp;CYCLES INPUT'!$F$2:$F$9999,'HOURS&amp;CYCLES INPUT'!$C$2:$C$9999,'QUALIFIED EFH'!$C76,'HOURS&amp;CYCLES INPUT'!$D$2:$D$9999,'QUALIFIED EFH'!BV$4,'HOURS&amp;CYCLES INPUT'!$E$2:$E$9999,'QUALIFIED EFH'!BV$5))</f>
        <v>0</v>
      </c>
      <c r="BW76" s="476">
        <f>IF(BW$2&lt;&gt;"",IF($C76&lt;&gt;"TBA",BW$2/114,0),SUMIFS('HOURS&amp;CYCLES INPUT'!$F$2:$F$9999,'HOURS&amp;CYCLES INPUT'!$C$2:$C$9999,'QUALIFIED EFH'!$C76,'HOURS&amp;CYCLES INPUT'!$D$2:$D$9999,'QUALIFIED EFH'!BW$4,'HOURS&amp;CYCLES INPUT'!$E$2:$E$9999,'QUALIFIED EFH'!BW$5))</f>
        <v>0</v>
      </c>
      <c r="BX76" s="476">
        <f>IF(BX$2&lt;&gt;"",IF($C76&lt;&gt;"TBA",BX$2/114,0),SUMIFS('HOURS&amp;CYCLES INPUT'!$F$2:$F$9999,'HOURS&amp;CYCLES INPUT'!$C$2:$C$9999,'QUALIFIED EFH'!$C76,'HOURS&amp;CYCLES INPUT'!$D$2:$D$9999,'QUALIFIED EFH'!BX$4,'HOURS&amp;CYCLES INPUT'!$E$2:$E$9999,'QUALIFIED EFH'!BX$5))</f>
        <v>270.05</v>
      </c>
      <c r="BY76" s="476">
        <f>IF(BY$2&lt;&gt;"",IF($C76&lt;&gt;"TBA",BY$2/114,0),SUMIFS('HOURS&amp;CYCLES INPUT'!$F$2:$F$9999,'HOURS&amp;CYCLES INPUT'!$C$2:$C$9999,'QUALIFIED EFH'!$C76,'HOURS&amp;CYCLES INPUT'!$D$2:$D$9999,'QUALIFIED EFH'!BY$4,'HOURS&amp;CYCLES INPUT'!$E$2:$E$9999,'QUALIFIED EFH'!BY$5))</f>
        <v>417.7</v>
      </c>
      <c r="BZ76" s="476">
        <f>IF(BZ$2&lt;&gt;"",IF($C76&lt;&gt;"TBA",BZ$2/114,0),SUMIFS('HOURS&amp;CYCLES INPUT'!$F$2:$F$9999,'HOURS&amp;CYCLES INPUT'!$C$2:$C$9999,'QUALIFIED EFH'!$C76,'HOURS&amp;CYCLES INPUT'!$D$2:$D$9999,'QUALIFIED EFH'!BZ$4,'HOURS&amp;CYCLES INPUT'!$E$2:$E$9999,'QUALIFIED EFH'!BZ$5))</f>
        <v>401.94</v>
      </c>
      <c r="CA76" s="476">
        <f>IF(CA$2&lt;&gt;"",IF($C76&lt;&gt;"TBA",CA$2/114,0),SUMIFS('HOURS&amp;CYCLES INPUT'!$F$2:$F$9999,'HOURS&amp;CYCLES INPUT'!$C$2:$C$9999,'QUALIFIED EFH'!$C76,'HOURS&amp;CYCLES INPUT'!$D$2:$D$9999,'QUALIFIED EFH'!CA$4,'HOURS&amp;CYCLES INPUT'!$E$2:$E$9999,'QUALIFIED EFH'!CA$5))</f>
        <v>379.88</v>
      </c>
      <c r="CB76" s="476">
        <f>IF(CB$2&lt;&gt;"",IF($C76&lt;&gt;"TBA",CB$2/114,0),SUMIFS('HOURS&amp;CYCLES INPUT'!$F$2:$F$9999,'HOURS&amp;CYCLES INPUT'!$C$2:$C$9999,'QUALIFIED EFH'!$C76,'HOURS&amp;CYCLES INPUT'!$D$2:$D$9999,'QUALIFIED EFH'!CB$4,'HOURS&amp;CYCLES INPUT'!$E$2:$E$9999,'QUALIFIED EFH'!CB$5))</f>
        <v>415.57</v>
      </c>
      <c r="CC76" s="476">
        <f>IF(CC$2&lt;&gt;"",IF($C76&lt;&gt;"TBA",CC$2/114,0),SUMIFS('HOURS&amp;CYCLES INPUT'!$F$2:$F$9999,'HOURS&amp;CYCLES INPUT'!$C$2:$C$9999,'QUALIFIED EFH'!$C76,'HOURS&amp;CYCLES INPUT'!$D$2:$D$9999,'QUALIFIED EFH'!CC$4,'HOURS&amp;CYCLES INPUT'!$E$2:$E$9999,'QUALIFIED EFH'!CC$5))</f>
        <v>102.7</v>
      </c>
      <c r="CD76" s="476">
        <f>IF(CD$2&lt;&gt;"",IF($C76&lt;&gt;"TBA",CD$2/114,0),SUMIFS('HOURS&amp;CYCLES INPUT'!$F$2:$F$9999,'HOURS&amp;CYCLES INPUT'!$C$2:$C$9999,'QUALIFIED EFH'!$C76,'HOURS&amp;CYCLES INPUT'!$D$2:$D$9999,'QUALIFIED EFH'!CD$4,'HOURS&amp;CYCLES INPUT'!$E$2:$E$9999,'QUALIFIED EFH'!CD$5))</f>
        <v>463.02</v>
      </c>
      <c r="CE76" s="476">
        <f>IF(CE$2&lt;&gt;"",IF($C76&lt;&gt;"TBA",CE$2/114,0),SUMIFS('HOURS&amp;CYCLES INPUT'!$F$2:$F$9999,'HOURS&amp;CYCLES INPUT'!$C$2:$C$9999,'QUALIFIED EFH'!$C76,'HOURS&amp;CYCLES INPUT'!$D$2:$D$9999,'QUALIFIED EFH'!CE$4,'HOURS&amp;CYCLES INPUT'!$E$2:$E$9999,'QUALIFIED EFH'!CE$5))</f>
        <v>408.23</v>
      </c>
      <c r="CF76" s="476">
        <f>IF(CF$2&lt;&gt;"",IF($C76&lt;&gt;"TBA",CF$2/114,0),SUMIFS('HOURS&amp;CYCLES INPUT'!$F$2:$F$9999,'HOURS&amp;CYCLES INPUT'!$C$2:$C$9999,'QUALIFIED EFH'!$C76,'HOURS&amp;CYCLES INPUT'!$D$2:$D$9999,'QUALIFIED EFH'!CF$4,'HOURS&amp;CYCLES INPUT'!$E$2:$E$9999,'QUALIFIED EFH'!CF$5))</f>
        <v>474.18</v>
      </c>
      <c r="CG76" s="476">
        <f>IF(CG$2&lt;&gt;"",IF($C76&lt;&gt;"TBA",CG$2/114,0),SUMIFS('HOURS&amp;CYCLES INPUT'!$F$2:$F$9999,'HOURS&amp;CYCLES INPUT'!$C$2:$C$9999,'QUALIFIED EFH'!$C76,'HOURS&amp;CYCLES INPUT'!$D$2:$D$9999,'QUALIFIED EFH'!CG$4,'HOURS&amp;CYCLES INPUT'!$E$2:$E$9999,'QUALIFIED EFH'!CG$5))</f>
        <v>398.15</v>
      </c>
      <c r="CH76" s="476">
        <f>IF(CH$2&lt;&gt;"",IF($C76&lt;&gt;"TBA",CH$2/114,0),SUMIFS('HOURS&amp;CYCLES INPUT'!$F$2:$F$9999,'HOURS&amp;CYCLES INPUT'!$C$2:$C$9999,'QUALIFIED EFH'!$C76,'HOURS&amp;CYCLES INPUT'!$D$2:$D$9999,'QUALIFIED EFH'!CH$4,'HOURS&amp;CYCLES INPUT'!$E$2:$E$9999,'QUALIFIED EFH'!CH$5))</f>
        <v>446.8</v>
      </c>
      <c r="CI76" s="476">
        <f>IF(CI$2&lt;&gt;"",IF($C76&lt;&gt;"TBA",CI$2/114,0),SUMIFS('HOURS&amp;CYCLES INPUT'!$F$2:$F$9999,'HOURS&amp;CYCLES INPUT'!$C$2:$C$9999,'QUALIFIED EFH'!$C76,'HOURS&amp;CYCLES INPUT'!$D$2:$D$9999,'QUALIFIED EFH'!CI$4,'HOURS&amp;CYCLES INPUT'!$E$2:$E$9999,'QUALIFIED EFH'!CI$5))</f>
        <v>437.83</v>
      </c>
      <c r="CJ76" s="476">
        <f>IF(CJ$2&lt;&gt;"",IF($C76&lt;&gt;"TBA",CJ$2/114,0),SUMIFS('HOURS&amp;CYCLES INPUT'!$F$2:$F$9999,'HOURS&amp;CYCLES INPUT'!$C$2:$C$9999,'QUALIFIED EFH'!$C76,'HOURS&amp;CYCLES INPUT'!$D$2:$D$9999,'QUALIFIED EFH'!CJ$4,'HOURS&amp;CYCLES INPUT'!$E$2:$E$9999,'QUALIFIED EFH'!CJ$5))</f>
        <v>515.89</v>
      </c>
      <c r="CK76" s="476">
        <f>IF(CK$2&lt;&gt;"",IF($C76&lt;&gt;"TBA",CK$2/114,0),SUMIFS('HOURS&amp;CYCLES INPUT'!$F$2:$F$9999,'HOURS&amp;CYCLES INPUT'!$C$2:$C$9999,'QUALIFIED EFH'!$C76,'HOURS&amp;CYCLES INPUT'!$D$2:$D$9999,'QUALIFIED EFH'!CK$4,'HOURS&amp;CYCLES INPUT'!$E$2:$E$9999,'QUALIFIED EFH'!CK$5))</f>
        <v>391.29</v>
      </c>
      <c r="CL76" s="476">
        <f>IF(CL$2&lt;&gt;"",IF($C76&lt;&gt;"TBA",CL$2/114,0),SUMIFS('HOURS&amp;CYCLES INPUT'!$F$2:$F$9999,'HOURS&amp;CYCLES INPUT'!$C$2:$C$9999,'QUALIFIED EFH'!$C76,'HOURS&amp;CYCLES INPUT'!$D$2:$D$9999,'QUALIFIED EFH'!CL$4,'HOURS&amp;CYCLES INPUT'!$E$2:$E$9999,'QUALIFIED EFH'!CL$5))</f>
        <v>450.36</v>
      </c>
      <c r="CM76" s="476">
        <f>IF(CM$2&lt;&gt;"",IF($C76&lt;&gt;"TBA",CM$2/114,0),SUMIFS('HOURS&amp;CYCLES INPUT'!$F$2:$F$9999,'HOURS&amp;CYCLES INPUT'!$C$2:$C$9999,'QUALIFIED EFH'!$C76,'HOURS&amp;CYCLES INPUT'!$D$2:$D$9999,'QUALIFIED EFH'!CM$4,'HOURS&amp;CYCLES INPUT'!$E$2:$E$9999,'QUALIFIED EFH'!CM$5))</f>
        <v>446.08</v>
      </c>
      <c r="CN76" s="476">
        <f>IF(CN$2&lt;&gt;"",IF($C76&lt;&gt;"TBA",CN$2/114,0),SUMIFS('HOURS&amp;CYCLES INPUT'!$F$2:$F$9999,'HOURS&amp;CYCLES INPUT'!$C$2:$C$9999,'QUALIFIED EFH'!$C76,'HOURS&amp;CYCLES INPUT'!$D$2:$D$9999,'QUALIFIED EFH'!CN$4,'HOURS&amp;CYCLES INPUT'!$E$2:$E$9999,'QUALIFIED EFH'!CN$5))</f>
        <v>445.87</v>
      </c>
      <c r="CO76" s="476">
        <f>IF(CO$2&lt;&gt;"",IF($C76&lt;&gt;"TBA",CO$2/114,0),SUMIFS('HOURS&amp;CYCLES INPUT'!$F$2:$F$9999,'HOURS&amp;CYCLES INPUT'!$C$2:$C$9999,'QUALIFIED EFH'!$C76,'HOURS&amp;CYCLES INPUT'!$D$2:$D$9999,'QUALIFIED EFH'!CO$4,'HOURS&amp;CYCLES INPUT'!$E$2:$E$9999,'QUALIFIED EFH'!CO$5))</f>
        <v>464.53</v>
      </c>
      <c r="CP76" s="476">
        <f>IF(CP$2&lt;&gt;"",IF($C76&lt;&gt;"TBA",CP$2/114,0),SUMIFS('HOURS&amp;CYCLES INPUT'!$F$2:$F$9999,'HOURS&amp;CYCLES INPUT'!$C$2:$C$9999,'QUALIFIED EFH'!$C76,'HOURS&amp;CYCLES INPUT'!$D$2:$D$9999,'QUALIFIED EFH'!CP$4,'HOURS&amp;CYCLES INPUT'!$E$2:$E$9999,'QUALIFIED EFH'!CP$5))</f>
        <v>409.9</v>
      </c>
      <c r="CQ76" s="476">
        <f>IF(CQ$2&lt;&gt;"",IF($C76&lt;&gt;"TBA",CQ$2/114,0),SUMIFS('HOURS&amp;CYCLES INPUT'!$F$2:$F$9999,'HOURS&amp;CYCLES INPUT'!$C$2:$C$9999,'QUALIFIED EFH'!$C76,'HOURS&amp;CYCLES INPUT'!$D$2:$D$9999,'QUALIFIED EFH'!CQ$4,'HOURS&amp;CYCLES INPUT'!$E$2:$E$9999,'QUALIFIED EFH'!CQ$5))</f>
        <v>476.22</v>
      </c>
      <c r="CR76" s="476">
        <f>IF(CR$2&lt;&gt;"",IF($C76&lt;&gt;"TBA",CR$2/114,0),SUMIFS('HOURS&amp;CYCLES INPUT'!$F$2:$F$9999,'HOURS&amp;CYCLES INPUT'!$C$2:$C$9999,'QUALIFIED EFH'!$C76,'HOURS&amp;CYCLES INPUT'!$D$2:$D$9999,'QUALIFIED EFH'!CR$4,'HOURS&amp;CYCLES INPUT'!$E$2:$E$9999,'QUALIFIED EFH'!CR$5))</f>
        <v>436.09</v>
      </c>
      <c r="CS76" s="476">
        <f>IF(CS$2&lt;&gt;"",IF($C76&lt;&gt;"TBA",CS$2/114,0),SUMIFS('HOURS&amp;CYCLES INPUT'!$F$2:$F$9999,'HOURS&amp;CYCLES INPUT'!$C$2:$C$9999,'QUALIFIED EFH'!$C76,'HOURS&amp;CYCLES INPUT'!$D$2:$D$9999,'QUALIFIED EFH'!CS$4,'HOURS&amp;CYCLES INPUT'!$E$2:$E$9999,'QUALIFIED EFH'!CS$5))</f>
        <v>421.15</v>
      </c>
      <c r="CT76" s="476">
        <f>IF(CT$2&lt;&gt;"",IF($C76&lt;&gt;"TBA",CT$2/114,0),SUMIFS('HOURS&amp;CYCLES INPUT'!$F$2:$F$9999,'HOURS&amp;CYCLES INPUT'!$C$2:$C$9999,'QUALIFIED EFH'!$C76,'HOURS&amp;CYCLES INPUT'!$D$2:$D$9999,'QUALIFIED EFH'!CT$4,'HOURS&amp;CYCLES INPUT'!$E$2:$E$9999,'QUALIFIED EFH'!CT$5))</f>
        <v>479.85</v>
      </c>
      <c r="CU76" s="476">
        <f>IF(CU$2&lt;&gt;"",IF($C76&lt;&gt;"TBA",CU$2/114,0),SUMIFS('HOURS&amp;CYCLES INPUT'!$F$2:$F$9999,'HOURS&amp;CYCLES INPUT'!$C$2:$C$9999,'QUALIFIED EFH'!$C76,'HOURS&amp;CYCLES INPUT'!$D$2:$D$9999,'QUALIFIED EFH'!CU$4,'HOURS&amp;CYCLES INPUT'!$E$2:$E$9999,'QUALIFIED EFH'!CU$5))</f>
        <v>468.62</v>
      </c>
      <c r="CV76" s="476">
        <f>IF(CV$2&lt;&gt;"",IF($C76&lt;&gt;"TBA",CV$2/114,0),SUMIFS('HOURS&amp;CYCLES INPUT'!$F$2:$F$9999,'HOURS&amp;CYCLES INPUT'!$C$2:$C$9999,'QUALIFIED EFH'!$C76,'HOURS&amp;CYCLES INPUT'!$D$2:$D$9999,'QUALIFIED EFH'!CV$4,'HOURS&amp;CYCLES INPUT'!$E$2:$E$9999,'QUALIFIED EFH'!CV$5))</f>
        <v>482.97</v>
      </c>
      <c r="CW76" s="476">
        <f>IF(CW$2&lt;&gt;"",IF($C76&lt;&gt;"TBA",CW$2/114,0),SUMIFS('HOURS&amp;CYCLES INPUT'!$F$2:$F$9999,'HOURS&amp;CYCLES INPUT'!$C$2:$C$9999,'QUALIFIED EFH'!$C76,'HOURS&amp;CYCLES INPUT'!$D$2:$D$9999,'QUALIFIED EFH'!CW$4,'HOURS&amp;CYCLES INPUT'!$E$2:$E$9999,'QUALIFIED EFH'!CW$5))</f>
        <v>482.37</v>
      </c>
      <c r="CX76" s="476">
        <f>IF(CX$2&lt;&gt;"",IF($C76&lt;&gt;"TBA",CX$2/114,0),SUMIFS('HOURS&amp;CYCLES INPUT'!$F$2:$F$9999,'HOURS&amp;CYCLES INPUT'!$C$2:$C$9999,'QUALIFIED EFH'!$C76,'HOURS&amp;CYCLES INPUT'!$D$2:$D$9999,'QUALIFIED EFH'!CX$4,'HOURS&amp;CYCLES INPUT'!$E$2:$E$9999,'QUALIFIED EFH'!CX$5))</f>
        <v>452.21</v>
      </c>
      <c r="CY76" s="476">
        <f>IF(CY$2&lt;&gt;"",IF($C76&lt;&gt;"TBA",CY$2/114,0),SUMIFS('HOURS&amp;CYCLES INPUT'!$F$2:$F$9999,'HOURS&amp;CYCLES INPUT'!$C$2:$C$9999,'QUALIFIED EFH'!$C76,'HOURS&amp;CYCLES INPUT'!$D$2:$D$9999,'QUALIFIED EFH'!CY$4,'HOURS&amp;CYCLES INPUT'!$E$2:$E$9999,'QUALIFIED EFH'!CY$5))</f>
        <v>414.79</v>
      </c>
      <c r="CZ76" s="476">
        <f>IF(CZ$2&lt;&gt;"",IF($C76&lt;&gt;"TBA",CZ$2/114,0),SUMIFS('HOURS&amp;CYCLES INPUT'!$F$2:$F$9999,'HOURS&amp;CYCLES INPUT'!$C$2:$C$9999,'QUALIFIED EFH'!$C76,'HOURS&amp;CYCLES INPUT'!$D$2:$D$9999,'QUALIFIED EFH'!CZ$4,'HOURS&amp;CYCLES INPUT'!$E$2:$E$9999,'QUALIFIED EFH'!CZ$5))</f>
        <v>79.78</v>
      </c>
      <c r="DA76" s="476">
        <f>IF(DA$2&lt;&gt;"",IF($C76&lt;&gt;"TBA",DA$2/114,0),SUMIFS('HOURS&amp;CYCLES INPUT'!$F$2:$F$9999,'HOURS&amp;CYCLES INPUT'!$C$2:$C$9999,'QUALIFIED EFH'!$C76,'HOURS&amp;CYCLES INPUT'!$D$2:$D$9999,'QUALIFIED EFH'!DA$4,'HOURS&amp;CYCLES INPUT'!$E$2:$E$9999,'QUALIFIED EFH'!DA$5))</f>
        <v>54.44</v>
      </c>
      <c r="DB76" s="476">
        <f>IF(DB$2&lt;&gt;"",IF($C76&lt;&gt;"TBA",DB$2/114,0),SUMIFS('HOURS&amp;CYCLES INPUT'!$F$2:$F$9999,'HOURS&amp;CYCLES INPUT'!$C$2:$C$9999,'QUALIFIED EFH'!$C76,'HOURS&amp;CYCLES INPUT'!$D$2:$D$9999,'QUALIFIED EFH'!DB$4,'HOURS&amp;CYCLES INPUT'!$E$2:$E$9999,'QUALIFIED EFH'!DB$5))</f>
        <v>454.34</v>
      </c>
      <c r="DC76" s="476">
        <f>IF(DC$2&lt;&gt;"",IF($C76&lt;&gt;"TBA",DC$2/114,0),SUMIFS('HOURS&amp;CYCLES INPUT'!$F$2:$F$9999,'HOURS&amp;CYCLES INPUT'!$C$2:$C$9999,'QUALIFIED EFH'!$C76,'HOURS&amp;CYCLES INPUT'!$D$2:$D$9999,'QUALIFIED EFH'!DC$4,'HOURS&amp;CYCLES INPUT'!$E$2:$E$9999,'QUALIFIED EFH'!DC$5))</f>
        <v>455.65</v>
      </c>
      <c r="DD76" s="476">
        <f>IF(DD$2&lt;&gt;"",IF($C76&lt;&gt;"TBA",DD$2/114,0),SUMIFS('HOURS&amp;CYCLES INPUT'!$F$2:$F$9999,'HOURS&amp;CYCLES INPUT'!$C$2:$C$9999,'QUALIFIED EFH'!$C76,'HOURS&amp;CYCLES INPUT'!$D$2:$D$9999,'QUALIFIED EFH'!DD$4,'HOURS&amp;CYCLES INPUT'!$E$2:$E$9999,'QUALIFIED EFH'!DD$5))</f>
        <v>482.74</v>
      </c>
      <c r="DE76" s="476">
        <f>IF(DE$2&lt;&gt;"",IF($C76&lt;&gt;"TBA",DE$2/114,0),SUMIFS('HOURS&amp;CYCLES INPUT'!$F$2:$F$9999,'HOURS&amp;CYCLES INPUT'!$C$2:$C$9999,'QUALIFIED EFH'!$C76,'HOURS&amp;CYCLES INPUT'!$D$2:$D$9999,'QUALIFIED EFH'!DE$4,'HOURS&amp;CYCLES INPUT'!$E$2:$E$9999,'QUALIFIED EFH'!DE$5))</f>
        <v>318.93</v>
      </c>
      <c r="DF76" s="476">
        <f>IF(DF$2&lt;&gt;"",IF($C76&lt;&gt;"TBA",DF$2/114,0),SUMIFS('HOURS&amp;CYCLES INPUT'!$F$2:$F$9999,'HOURS&amp;CYCLES INPUT'!$C$2:$C$9999,'QUALIFIED EFH'!$C76,'HOURS&amp;CYCLES INPUT'!$D$2:$D$9999,'QUALIFIED EFH'!DF$4,'HOURS&amp;CYCLES INPUT'!$E$2:$E$9999,'QUALIFIED EFH'!DF$5))</f>
        <v>281.68</v>
      </c>
      <c r="DG76" s="476">
        <f>IF(DG$2&lt;&gt;"",IF($C76&lt;&gt;"TBA",DG$2/114,0),SUMIFS('HOURS&amp;CYCLES INPUT'!$F$2:$F$9999,'HOURS&amp;CYCLES INPUT'!$C$2:$C$9999,'QUALIFIED EFH'!$C76,'HOURS&amp;CYCLES INPUT'!$D$2:$D$9999,'QUALIFIED EFH'!DG$4,'HOURS&amp;CYCLES INPUT'!$E$2:$E$9999,'QUALIFIED EFH'!DG$5))</f>
        <v>131.09</v>
      </c>
      <c r="DH76" s="476">
        <f>IF(DH$2&lt;&gt;"",IF($C76&lt;&gt;"TBA",DH$2/114,0),SUMIFS('HOURS&amp;CYCLES INPUT'!$F$2:$F$9999,'HOURS&amp;CYCLES INPUT'!$C$2:$C$9999,'QUALIFIED EFH'!$C76,'HOURS&amp;CYCLES INPUT'!$D$2:$D$9999,'QUALIFIED EFH'!DH$4,'HOURS&amp;CYCLES INPUT'!$E$2:$E$9999,'QUALIFIED EFH'!DH$5))</f>
        <v>0</v>
      </c>
      <c r="DI76" s="476">
        <f>IF(DI$2&lt;&gt;"",IF($C76&lt;&gt;"TBA",DI$2/114,0),SUMIFS('HOURS&amp;CYCLES INPUT'!$F$2:$F$9999,'HOURS&amp;CYCLES INPUT'!$C$2:$C$9999,'QUALIFIED EFH'!$C76,'HOURS&amp;CYCLES INPUT'!$D$2:$D$9999,'QUALIFIED EFH'!DI$4,'HOURS&amp;CYCLES INPUT'!$E$2:$E$9999,'QUALIFIED EFH'!DI$5))</f>
        <v>0</v>
      </c>
      <c r="DJ76" s="476">
        <f>IF(DJ$2&lt;&gt;"",IF($C76&lt;&gt;"TBA",DJ$2/114,0),SUMIFS('HOURS&amp;CYCLES INPUT'!$F$2:$F$9999,'HOURS&amp;CYCLES INPUT'!$C$2:$C$9999,'QUALIFIED EFH'!$C76,'HOURS&amp;CYCLES INPUT'!$D$2:$D$9999,'QUALIFIED EFH'!DJ$4,'HOURS&amp;CYCLES INPUT'!$E$2:$E$9999,'QUALIFIED EFH'!DJ$5))</f>
        <v>0</v>
      </c>
      <c r="DK76" s="476">
        <f>IF(DK$2&lt;&gt;"",IF($C76&lt;&gt;"TBA",DK$2/114,0),SUMIFS('HOURS&amp;CYCLES INPUT'!$F$2:$F$9999,'HOURS&amp;CYCLES INPUT'!$C$2:$C$9999,'QUALIFIED EFH'!$C76,'HOURS&amp;CYCLES INPUT'!$D$2:$D$9999,'QUALIFIED EFH'!DK$4,'HOURS&amp;CYCLES INPUT'!$E$2:$E$9999,'QUALIFIED EFH'!DK$5))</f>
        <v>0</v>
      </c>
      <c r="DL76" s="476">
        <f>IF(DL$2&lt;&gt;"",IF($C76&lt;&gt;"TBA",DL$2/114,0),SUMIFS('HOURS&amp;CYCLES INPUT'!$F$2:$F$9999,'HOURS&amp;CYCLES INPUT'!$C$2:$C$9999,'QUALIFIED EFH'!$C76,'HOURS&amp;CYCLES INPUT'!$D$2:$D$9999,'QUALIFIED EFH'!DL$4,'HOURS&amp;CYCLES INPUT'!$E$2:$E$9999,'QUALIFIED EFH'!DL$5))</f>
        <v>0</v>
      </c>
      <c r="DM76" s="476">
        <f>IF(DM$2&lt;&gt;"",IF($C76&lt;&gt;"TBA",DM$2/114,0),SUMIFS('HOURS&amp;CYCLES INPUT'!$F$2:$F$9999,'HOURS&amp;CYCLES INPUT'!$C$2:$C$9999,'QUALIFIED EFH'!$C76,'HOURS&amp;CYCLES INPUT'!$D$2:$D$9999,'QUALIFIED EFH'!DM$4,'HOURS&amp;CYCLES INPUT'!$E$2:$E$9999,'QUALIFIED EFH'!DM$5))</f>
        <v>0</v>
      </c>
      <c r="DN76" s="476">
        <f>IF(DN$2&lt;&gt;"",IF($C76&lt;&gt;"TBA",DN$2/114,0),SUMIFS('HOURS&amp;CYCLES INPUT'!$F$2:$F$9999,'HOURS&amp;CYCLES INPUT'!$C$2:$C$9999,'QUALIFIED EFH'!$C76,'HOURS&amp;CYCLES INPUT'!$D$2:$D$9999,'QUALIFIED EFH'!DN$4,'HOURS&amp;CYCLES INPUT'!$E$2:$E$9999,'QUALIFIED EFH'!DN$5))</f>
        <v>0</v>
      </c>
      <c r="DO76" s="476">
        <f>IF(DO$2&lt;&gt;"",IF($C76&lt;&gt;"TBA",DO$2/114,0),SUMIFS('HOURS&amp;CYCLES INPUT'!$F$2:$F$9999,'HOURS&amp;CYCLES INPUT'!$C$2:$C$9999,'QUALIFIED EFH'!$C76,'HOURS&amp;CYCLES INPUT'!$D$2:$D$9999,'QUALIFIED EFH'!DO$4,'HOURS&amp;CYCLES INPUT'!$E$2:$E$9999,'QUALIFIED EFH'!DO$5))</f>
        <v>0</v>
      </c>
      <c r="DP76" s="476">
        <f>IF(DP$2&lt;&gt;"",IF($C76&lt;&gt;"TBA",DP$2/114,0),SUMIFS('HOURS&amp;CYCLES INPUT'!$F$2:$F$9999,'HOURS&amp;CYCLES INPUT'!$C$2:$C$9999,'QUALIFIED EFH'!$C76,'HOURS&amp;CYCLES INPUT'!$D$2:$D$9999,'QUALIFIED EFH'!DP$4,'HOURS&amp;CYCLES INPUT'!$E$2:$E$9999,'QUALIFIED EFH'!DP$5))</f>
        <v>0</v>
      </c>
      <c r="DQ76" s="476">
        <f>IF(DQ$2&lt;&gt;"",IF($C76&lt;&gt;"TBA",DQ$2/114,0),SUMIFS('HOURS&amp;CYCLES INPUT'!$F$2:$F$9999,'HOURS&amp;CYCLES INPUT'!$C$2:$C$9999,'QUALIFIED EFH'!$C76,'HOURS&amp;CYCLES INPUT'!$D$2:$D$9999,'QUALIFIED EFH'!DQ$4,'HOURS&amp;CYCLES INPUT'!$E$2:$E$9999,'QUALIFIED EFH'!DQ$5))</f>
        <v>0</v>
      </c>
      <c r="DR76" s="476">
        <f>IF(DR$2&lt;&gt;"",IF($C76&lt;&gt;"TBA",DR$2/114,0),SUMIFS('HOURS&amp;CYCLES INPUT'!$F$2:$F$9999,'HOURS&amp;CYCLES INPUT'!$C$2:$C$9999,'QUALIFIED EFH'!$C76,'HOURS&amp;CYCLES INPUT'!$D$2:$D$9999,'QUALIFIED EFH'!DR$4,'HOURS&amp;CYCLES INPUT'!$E$2:$E$9999,'QUALIFIED EFH'!DR$5))</f>
        <v>0</v>
      </c>
      <c r="DS76" s="476">
        <f>IF(DS$2&lt;&gt;"",IF($C76&lt;&gt;"TBA",DS$2/114,0),SUMIFS('HOURS&amp;CYCLES INPUT'!$F$2:$F$9999,'HOURS&amp;CYCLES INPUT'!$C$2:$C$9999,'QUALIFIED EFH'!$C76,'HOURS&amp;CYCLES INPUT'!$D$2:$D$9999,'QUALIFIED EFH'!DS$4,'HOURS&amp;CYCLES INPUT'!$E$2:$E$9999,'QUALIFIED EFH'!DS$5))</f>
        <v>0</v>
      </c>
      <c r="DT76" s="476">
        <f>IF(DT$2&lt;&gt;"",IF($C76&lt;&gt;"TBA",DT$2/114,0),SUMIFS('HOURS&amp;CYCLES INPUT'!$F$2:$F$9999,'HOURS&amp;CYCLES INPUT'!$C$2:$C$9999,'QUALIFIED EFH'!$C76,'HOURS&amp;CYCLES INPUT'!$D$2:$D$9999,'QUALIFIED EFH'!DT$4,'HOURS&amp;CYCLES INPUT'!$E$2:$E$9999,'QUALIFIED EFH'!DT$5))</f>
        <v>0</v>
      </c>
      <c r="DU76" s="476">
        <f>IF(DU$2&lt;&gt;"",IF($C76&lt;&gt;"TBA",DU$2/114,0),SUMIFS('HOURS&amp;CYCLES INPUT'!$F$2:$F$9999,'HOURS&amp;CYCLES INPUT'!$C$2:$C$9999,'QUALIFIED EFH'!$C76,'HOURS&amp;CYCLES INPUT'!$D$2:$D$9999,'QUALIFIED EFH'!DU$4,'HOURS&amp;CYCLES INPUT'!$E$2:$E$9999,'QUALIFIED EFH'!DU$5))</f>
        <v>0</v>
      </c>
      <c r="DV76" s="476">
        <f>IF(DV$2&lt;&gt;"",IF($C76&lt;&gt;"TBA",DV$2/114,0),SUMIFS('HOURS&amp;CYCLES INPUT'!$F$2:$F$9999,'HOURS&amp;CYCLES INPUT'!$C$2:$C$9999,'QUALIFIED EFH'!$C76,'HOURS&amp;CYCLES INPUT'!$D$2:$D$9999,'QUALIFIED EFH'!DV$4,'HOURS&amp;CYCLES INPUT'!$E$2:$E$9999,'QUALIFIED EFH'!DV$5))</f>
        <v>0</v>
      </c>
      <c r="DW76" s="476">
        <f>IF(DW$2&lt;&gt;"",IF($C76&lt;&gt;"TBA",DW$2/114,0),SUMIFS('HOURS&amp;CYCLES INPUT'!$F$2:$F$9999,'HOURS&amp;CYCLES INPUT'!$C$2:$C$9999,'QUALIFIED EFH'!$C76,'HOURS&amp;CYCLES INPUT'!$D$2:$D$9999,'QUALIFIED EFH'!DW$4,'HOURS&amp;CYCLES INPUT'!$E$2:$E$9999,'QUALIFIED EFH'!DW$5))</f>
        <v>0</v>
      </c>
      <c r="DX76" s="476">
        <f>IF(DX$2&lt;&gt;"",IF($C76&lt;&gt;"TBA",DX$2/114,0),SUMIFS('HOURS&amp;CYCLES INPUT'!$F$2:$F$9999,'HOURS&amp;CYCLES INPUT'!$C$2:$C$9999,'QUALIFIED EFH'!$C76,'HOURS&amp;CYCLES INPUT'!$D$2:$D$9999,'QUALIFIED EFH'!DX$4,'HOURS&amp;CYCLES INPUT'!$E$2:$E$9999,'QUALIFIED EFH'!DX$5))</f>
        <v>0</v>
      </c>
      <c r="DY76" s="476">
        <f>IF(DY$2&lt;&gt;"",IF($C76&lt;&gt;"TBA",DY$2/114,0),SUMIFS('HOURS&amp;CYCLES INPUT'!$F$2:$F$9999,'HOURS&amp;CYCLES INPUT'!$C$2:$C$9999,'QUALIFIED EFH'!$C76,'HOURS&amp;CYCLES INPUT'!$D$2:$D$9999,'QUALIFIED EFH'!DY$4,'HOURS&amp;CYCLES INPUT'!$E$2:$E$9999,'QUALIFIED EFH'!DY$5))</f>
        <v>0</v>
      </c>
      <c r="DZ76" s="476">
        <f>IF(DZ$2&lt;&gt;"",IF($C76&lt;&gt;"TBA",DZ$2/114,0),SUMIFS('HOURS&amp;CYCLES INPUT'!$F$2:$F$9999,'HOURS&amp;CYCLES INPUT'!$C$2:$C$9999,'QUALIFIED EFH'!$C76,'HOURS&amp;CYCLES INPUT'!$D$2:$D$9999,'QUALIFIED EFH'!DZ$4,'HOURS&amp;CYCLES INPUT'!$E$2:$E$9999,'QUALIFIED EFH'!DZ$5))</f>
        <v>0</v>
      </c>
      <c r="EA76" s="476">
        <f>IF(EA$2&lt;&gt;"",IF($C76&lt;&gt;"TBA",EA$2/114,0),SUMIFS('HOURS&amp;CYCLES INPUT'!$F$2:$F$9999,'HOURS&amp;CYCLES INPUT'!$C$2:$C$9999,'QUALIFIED EFH'!$C76,'HOURS&amp;CYCLES INPUT'!$D$2:$D$9999,'QUALIFIED EFH'!EA$4,'HOURS&amp;CYCLES INPUT'!$E$2:$E$9999,'QUALIFIED EFH'!EA$5))</f>
        <v>0</v>
      </c>
      <c r="EB76" s="476">
        <f>IF(EB$2&lt;&gt;"",IF($C76&lt;&gt;"TBA",EB$2/114,0),SUMIFS('HOURS&amp;CYCLES INPUT'!$F$2:$F$9999,'HOURS&amp;CYCLES INPUT'!$C$2:$C$9999,'QUALIFIED EFH'!$C76,'HOURS&amp;CYCLES INPUT'!$D$2:$D$9999,'QUALIFIED EFH'!EB$4,'HOURS&amp;CYCLES INPUT'!$E$2:$E$9999,'QUALIFIED EFH'!EB$5))</f>
        <v>0</v>
      </c>
      <c r="EC76" s="476">
        <f>IF(EC$2&lt;&gt;"",IF($C76&lt;&gt;"TBA",EC$2/114,0),SUMIFS('HOURS&amp;CYCLES INPUT'!$F$2:$F$9999,'HOURS&amp;CYCLES INPUT'!$C$2:$C$9999,'QUALIFIED EFH'!$C76,'HOURS&amp;CYCLES INPUT'!$D$2:$D$9999,'QUALIFIED EFH'!EC$4,'HOURS&amp;CYCLES INPUT'!$E$2:$E$9999,'QUALIFIED EFH'!EC$5))</f>
        <v>0</v>
      </c>
      <c r="ED76" s="476">
        <f>IF(ED$2&lt;&gt;"",IF($C76&lt;&gt;"TBA",ED$2/114,0),SUMIFS('HOURS&amp;CYCLES INPUT'!$F$2:$F$9999,'HOURS&amp;CYCLES INPUT'!$C$2:$C$9999,'QUALIFIED EFH'!$C76,'HOURS&amp;CYCLES INPUT'!$D$2:$D$9999,'QUALIFIED EFH'!ED$4,'HOURS&amp;CYCLES INPUT'!$E$2:$E$9999,'QUALIFIED EFH'!ED$5))</f>
        <v>0</v>
      </c>
      <c r="EE76" s="476">
        <f>IF(EE$2&lt;&gt;"",IF($C76&lt;&gt;"TBA",EE$2/114,0),SUMIFS('HOURS&amp;CYCLES INPUT'!$F$2:$F$9999,'HOURS&amp;CYCLES INPUT'!$C$2:$C$9999,'QUALIFIED EFH'!$C76,'HOURS&amp;CYCLES INPUT'!$D$2:$D$9999,'QUALIFIED EFH'!EE$4,'HOURS&amp;CYCLES INPUT'!$E$2:$E$9999,'QUALIFIED EFH'!EE$5))</f>
        <v>0</v>
      </c>
      <c r="EF76" s="476">
        <f>IF(EF$2&lt;&gt;"",IF($C76&lt;&gt;"TBA",EF$2/114,0),SUMIFS('HOURS&amp;CYCLES INPUT'!$F$2:$F$9999,'HOURS&amp;CYCLES INPUT'!$C$2:$C$9999,'QUALIFIED EFH'!$C76,'HOURS&amp;CYCLES INPUT'!$D$2:$D$9999,'QUALIFIED EFH'!EF$4,'HOURS&amp;CYCLES INPUT'!$E$2:$E$9999,'QUALIFIED EFH'!EF$5))</f>
        <v>0</v>
      </c>
      <c r="EG76" s="476">
        <f>IF(EG$2&lt;&gt;"",IF($C76&lt;&gt;"TBA",EG$2/114,0),SUMIFS('HOURS&amp;CYCLES INPUT'!$F$2:$F$9999,'HOURS&amp;CYCLES INPUT'!$C$2:$C$9999,'QUALIFIED EFH'!$C76,'HOURS&amp;CYCLES INPUT'!$D$2:$D$9999,'QUALIFIED EFH'!EG$4,'HOURS&amp;CYCLES INPUT'!$E$2:$E$9999,'QUALIFIED EFH'!EG$5))</f>
        <v>0</v>
      </c>
      <c r="EH76" s="476">
        <f>IF(EH$2&lt;&gt;"",IF($C76&lt;&gt;"TBA",EH$2/114,0),SUMIFS('HOURS&amp;CYCLES INPUT'!$F$2:$F$9999,'HOURS&amp;CYCLES INPUT'!$C$2:$C$9999,'QUALIFIED EFH'!$C76,'HOURS&amp;CYCLES INPUT'!$D$2:$D$9999,'QUALIFIED EFH'!EH$4,'HOURS&amp;CYCLES INPUT'!$E$2:$E$9999,'QUALIFIED EFH'!EH$5))</f>
        <v>0</v>
      </c>
      <c r="EI76" s="476">
        <f>IF(EI$2&lt;&gt;"",IF($C76&lt;&gt;"TBA",EI$2/114,0),SUMIFS('HOURS&amp;CYCLES INPUT'!$F$2:$F$9999,'HOURS&amp;CYCLES INPUT'!$C$2:$C$9999,'QUALIFIED EFH'!$C76,'HOURS&amp;CYCLES INPUT'!$D$2:$D$9999,'QUALIFIED EFH'!EI$4,'HOURS&amp;CYCLES INPUT'!$E$2:$E$9999,'QUALIFIED EFH'!EI$5))</f>
        <v>0</v>
      </c>
      <c r="EJ76" s="476">
        <f>IF(EJ$2&lt;&gt;"",IF($C76&lt;&gt;"TBA",EJ$2/114,0),SUMIFS('HOURS&amp;CYCLES INPUT'!$F$2:$F$9999,'HOURS&amp;CYCLES INPUT'!$C$2:$C$9999,'QUALIFIED EFH'!$C76,'HOURS&amp;CYCLES INPUT'!$D$2:$D$9999,'QUALIFIED EFH'!EJ$4,'HOURS&amp;CYCLES INPUT'!$E$2:$E$9999,'QUALIFIED EFH'!EJ$5))</f>
        <v>0</v>
      </c>
      <c r="EK76" s="476">
        <f>IF(EK$2&lt;&gt;"",IF($C76&lt;&gt;"TBA",EK$2/114,0),SUMIFS('HOURS&amp;CYCLES INPUT'!$F$2:$F$9999,'HOURS&amp;CYCLES INPUT'!$C$2:$C$9999,'QUALIFIED EFH'!$C76,'HOURS&amp;CYCLES INPUT'!$D$2:$D$9999,'QUALIFIED EFH'!EK$4,'HOURS&amp;CYCLES INPUT'!$E$2:$E$9999,'QUALIFIED EFH'!EK$5))</f>
        <v>0</v>
      </c>
      <c r="EL76" s="476">
        <f>IF(EL$2&lt;&gt;"",IF($C76&lt;&gt;"TBA",EL$2/114,0),SUMIFS('HOURS&amp;CYCLES INPUT'!$F$2:$F$9999,'HOURS&amp;CYCLES INPUT'!$C$2:$C$9999,'QUALIFIED EFH'!$C76,'HOURS&amp;CYCLES INPUT'!$D$2:$D$9999,'QUALIFIED EFH'!EL$4,'HOURS&amp;CYCLES INPUT'!$E$2:$E$9999,'QUALIFIED EFH'!EL$5))</f>
        <v>0</v>
      </c>
      <c r="EM76" s="476">
        <f>IF(EM$2&lt;&gt;"",IF($C76&lt;&gt;"TBA",EM$2/114,0),SUMIFS('HOURS&amp;CYCLES INPUT'!$F$2:$F$9999,'HOURS&amp;CYCLES INPUT'!$C$2:$C$9999,'QUALIFIED EFH'!$C76,'HOURS&amp;CYCLES INPUT'!$D$2:$D$9999,'QUALIFIED EFH'!EM$4,'HOURS&amp;CYCLES INPUT'!$E$2:$E$9999,'QUALIFIED EFH'!EM$5))</f>
        <v>0</v>
      </c>
      <c r="EN76" s="476">
        <f>IF(EN$2&lt;&gt;"",IF($C76&lt;&gt;"TBA",EN$2/114,0),SUMIFS('HOURS&amp;CYCLES INPUT'!$F$2:$F$9999,'HOURS&amp;CYCLES INPUT'!$C$2:$C$9999,'QUALIFIED EFH'!$C76,'HOURS&amp;CYCLES INPUT'!$D$2:$D$9999,'QUALIFIED EFH'!EN$4,'HOURS&amp;CYCLES INPUT'!$E$2:$E$9999,'QUALIFIED EFH'!EN$5))</f>
        <v>0</v>
      </c>
      <c r="EO76" s="476">
        <f>IF(EO$2&lt;&gt;"",IF($C76&lt;&gt;"TBA",EO$2/114,0),SUMIFS('HOURS&amp;CYCLES INPUT'!$F$2:$F$9999,'HOURS&amp;CYCLES INPUT'!$C$2:$C$9999,'QUALIFIED EFH'!$C76,'HOURS&amp;CYCLES INPUT'!$D$2:$D$9999,'QUALIFIED EFH'!EO$4,'HOURS&amp;CYCLES INPUT'!$E$2:$E$9999,'QUALIFIED EFH'!EO$5))</f>
        <v>0</v>
      </c>
      <c r="EP76" s="476">
        <f>IF(EP$2&lt;&gt;"",IF($C76&lt;&gt;"TBA",EP$2/114,0),SUMIFS('HOURS&amp;CYCLES INPUT'!$F$2:$F$9999,'HOURS&amp;CYCLES INPUT'!$C$2:$C$9999,'QUALIFIED EFH'!$C76,'HOURS&amp;CYCLES INPUT'!$D$2:$D$9999,'QUALIFIED EFH'!EP$4,'HOURS&amp;CYCLES INPUT'!$E$2:$E$9999,'QUALIFIED EFH'!EP$5))</f>
        <v>0</v>
      </c>
      <c r="EQ76" s="476">
        <f>IF(EQ$2&lt;&gt;"",IF($C76&lt;&gt;"TBA",EQ$2/114,0),SUMIFS('HOURS&amp;CYCLES INPUT'!$F$2:$F$9999,'HOURS&amp;CYCLES INPUT'!$C$2:$C$9999,'QUALIFIED EFH'!$C76,'HOURS&amp;CYCLES INPUT'!$D$2:$D$9999,'QUALIFIED EFH'!EQ$4,'HOURS&amp;CYCLES INPUT'!$E$2:$E$9999,'QUALIFIED EFH'!EQ$5))</f>
        <v>0</v>
      </c>
      <c r="ER76" s="476">
        <f>IF(ER$2&lt;&gt;"",IF($C76&lt;&gt;"TBA",ER$2/114,0),SUMIFS('HOURS&amp;CYCLES INPUT'!$F$2:$F$9999,'HOURS&amp;CYCLES INPUT'!$C$2:$C$9999,'QUALIFIED EFH'!$C76,'HOURS&amp;CYCLES INPUT'!$D$2:$D$9999,'QUALIFIED EFH'!ER$4,'HOURS&amp;CYCLES INPUT'!$E$2:$E$9999,'QUALIFIED EFH'!ER$5))</f>
        <v>0</v>
      </c>
      <c r="ES76" s="476">
        <f>IF(ES$2&lt;&gt;"",IF($C76&lt;&gt;"TBA",ES$2/114,0),SUMIFS('HOURS&amp;CYCLES INPUT'!$F$2:$F$9999,'HOURS&amp;CYCLES INPUT'!$C$2:$C$9999,'QUALIFIED EFH'!$C76,'HOURS&amp;CYCLES INPUT'!$D$2:$D$9999,'QUALIFIED EFH'!ES$4,'HOURS&amp;CYCLES INPUT'!$E$2:$E$9999,'QUALIFIED EFH'!ES$5))</f>
        <v>0</v>
      </c>
      <c r="ET76" s="476">
        <f>IF(ET$2&lt;&gt;"",IF($C76&lt;&gt;"TBA",ET$2/114,0),SUMIFS('HOURS&amp;CYCLES INPUT'!$F$2:$F$9999,'HOURS&amp;CYCLES INPUT'!$C$2:$C$9999,'QUALIFIED EFH'!$C76,'HOURS&amp;CYCLES INPUT'!$D$2:$D$9999,'QUALIFIED EFH'!ET$4,'HOURS&amp;CYCLES INPUT'!$E$2:$E$9999,'QUALIFIED EFH'!ET$5))</f>
        <v>0</v>
      </c>
      <c r="EU76" s="476">
        <f>IF(EU$2&lt;&gt;"",IF($C76&lt;&gt;"TBA",EU$2/114,0),SUMIFS('HOURS&amp;CYCLES INPUT'!$F$2:$F$9999,'HOURS&amp;CYCLES INPUT'!$C$2:$C$9999,'QUALIFIED EFH'!$C76,'HOURS&amp;CYCLES INPUT'!$D$2:$D$9999,'QUALIFIED EFH'!EU$4,'HOURS&amp;CYCLES INPUT'!$E$2:$E$9999,'QUALIFIED EFH'!EU$5))</f>
        <v>0</v>
      </c>
      <c r="EV76" s="476">
        <f>IF(EV$2&lt;&gt;"",IF($C76&lt;&gt;"TBA",EV$2/114,0),SUMIFS('HOURS&amp;CYCLES INPUT'!$F$2:$F$9999,'HOURS&amp;CYCLES INPUT'!$C$2:$C$9999,'QUALIFIED EFH'!$C76,'HOURS&amp;CYCLES INPUT'!$D$2:$D$9999,'QUALIFIED EFH'!EV$4,'HOURS&amp;CYCLES INPUT'!$E$2:$E$9999,'QUALIFIED EFH'!EV$5))</f>
        <v>0</v>
      </c>
      <c r="EW76" s="476">
        <f>IF(EW$2&lt;&gt;"",IF($C76&lt;&gt;"TBA",EW$2/114,0),SUMIFS('HOURS&amp;CYCLES INPUT'!$F$2:$F$9999,'HOURS&amp;CYCLES INPUT'!$C$2:$C$9999,'QUALIFIED EFH'!$C76,'HOURS&amp;CYCLES INPUT'!$D$2:$D$9999,'QUALIFIED EFH'!EW$4,'HOURS&amp;CYCLES INPUT'!$E$2:$E$9999,'QUALIFIED EFH'!EW$5))</f>
        <v>0</v>
      </c>
      <c r="EX76" s="476">
        <f>IF(EX$2&lt;&gt;"",IF($C76&lt;&gt;"TBA",EX$2/114,0),SUMIFS('HOURS&amp;CYCLES INPUT'!$F$2:$F$9999,'HOURS&amp;CYCLES INPUT'!$C$2:$C$9999,'QUALIFIED EFH'!$C76,'HOURS&amp;CYCLES INPUT'!$D$2:$D$9999,'QUALIFIED EFH'!EX$4,'HOURS&amp;CYCLES INPUT'!$E$2:$E$9999,'QUALIFIED EFH'!EX$5))</f>
        <v>0</v>
      </c>
      <c r="EY76" s="476">
        <f>IF(EY$2&lt;&gt;"",IF($C76&lt;&gt;"TBA",EY$2/114,0),SUMIFS('HOURS&amp;CYCLES INPUT'!$F$2:$F$9999,'HOURS&amp;CYCLES INPUT'!$C$2:$C$9999,'QUALIFIED EFH'!$C76,'HOURS&amp;CYCLES INPUT'!$D$2:$D$9999,'QUALIFIED EFH'!EY$4,'HOURS&amp;CYCLES INPUT'!$E$2:$E$9999,'QUALIFIED EFH'!EY$5))</f>
        <v>0</v>
      </c>
      <c r="EZ76" s="476">
        <f>IF(EZ$2&lt;&gt;"",IF($C76&lt;&gt;"TBA",EZ$2/114,0),SUMIFS('HOURS&amp;CYCLES INPUT'!$F$2:$F$9999,'HOURS&amp;CYCLES INPUT'!$C$2:$C$9999,'QUALIFIED EFH'!$C76,'HOURS&amp;CYCLES INPUT'!$D$2:$D$9999,'QUALIFIED EFH'!EZ$4,'HOURS&amp;CYCLES INPUT'!$E$2:$E$9999,'QUALIFIED EFH'!EZ$5))</f>
        <v>0</v>
      </c>
      <c r="FA76" s="476">
        <f>IF(FA$2&lt;&gt;"",IF($C76&lt;&gt;"TBA",FA$2/114,0),SUMIFS('HOURS&amp;CYCLES INPUT'!$F$2:$F$9999,'HOURS&amp;CYCLES INPUT'!$C$2:$C$9999,'QUALIFIED EFH'!$C76,'HOURS&amp;CYCLES INPUT'!$D$2:$D$9999,'QUALIFIED EFH'!FA$4,'HOURS&amp;CYCLES INPUT'!$E$2:$E$9999,'QUALIFIED EFH'!FA$5))</f>
        <v>0</v>
      </c>
      <c r="FB76" s="476">
        <f>IF(FB$2&lt;&gt;"",IF($C76&lt;&gt;"TBA",FB$2/114,0),SUMIFS('HOURS&amp;CYCLES INPUT'!$F$2:$F$9999,'HOURS&amp;CYCLES INPUT'!$C$2:$C$9999,'QUALIFIED EFH'!$C76,'HOURS&amp;CYCLES INPUT'!$D$2:$D$9999,'QUALIFIED EFH'!FB$4,'HOURS&amp;CYCLES INPUT'!$E$2:$E$9999,'QUALIFIED EFH'!FB$5))</f>
        <v>0</v>
      </c>
      <c r="FC76" s="476">
        <f>IF(FC$2&lt;&gt;"",IF($C76&lt;&gt;"TBA",FC$2/114,0),SUMIFS('HOURS&amp;CYCLES INPUT'!$F$2:$F$9999,'HOURS&amp;CYCLES INPUT'!$C$2:$C$9999,'QUALIFIED EFH'!$C76,'HOURS&amp;CYCLES INPUT'!$D$2:$D$9999,'QUALIFIED EFH'!FC$4,'HOURS&amp;CYCLES INPUT'!$E$2:$E$9999,'QUALIFIED EFH'!FC$5))</f>
        <v>0</v>
      </c>
      <c r="FD76" s="476">
        <f>IF(FD$2&lt;&gt;"",IF($C76&lt;&gt;"TBA",FD$2/114,0),SUMIFS('HOURS&amp;CYCLES INPUT'!$F$2:$F$9999,'HOURS&amp;CYCLES INPUT'!$C$2:$C$9999,'QUALIFIED EFH'!$C76,'HOURS&amp;CYCLES INPUT'!$D$2:$D$9999,'QUALIFIED EFH'!FD$4,'HOURS&amp;CYCLES INPUT'!$E$2:$E$9999,'QUALIFIED EFH'!FD$5))</f>
        <v>0</v>
      </c>
      <c r="FE76" s="476">
        <f>IF(FE$2&lt;&gt;"",IF($C76&lt;&gt;"TBA",FE$2/114,0),SUMIFS('HOURS&amp;CYCLES INPUT'!$F$2:$F$9999,'HOURS&amp;CYCLES INPUT'!$C$2:$C$9999,'QUALIFIED EFH'!$C76,'HOURS&amp;CYCLES INPUT'!$D$2:$D$9999,'QUALIFIED EFH'!FE$4,'HOURS&amp;CYCLES INPUT'!$E$2:$E$9999,'QUALIFIED EFH'!FE$5))</f>
        <v>0</v>
      </c>
      <c r="FF76" s="476">
        <f>IF(FF$2&lt;&gt;"",IF($C76&lt;&gt;"TBA",FF$2/114,0),SUMIFS('HOURS&amp;CYCLES INPUT'!$F$2:$F$9999,'HOURS&amp;CYCLES INPUT'!$C$2:$C$9999,'QUALIFIED EFH'!$C76,'HOURS&amp;CYCLES INPUT'!$D$2:$D$9999,'QUALIFIED EFH'!FF$4,'HOURS&amp;CYCLES INPUT'!$E$2:$E$9999,'QUALIFIED EFH'!FF$5))</f>
        <v>0</v>
      </c>
      <c r="FG76" s="476">
        <f>IF(FG$2&lt;&gt;"",IF($C76&lt;&gt;"TBA",FG$2/114,0),SUMIFS('HOURS&amp;CYCLES INPUT'!$F$2:$F$9999,'HOURS&amp;CYCLES INPUT'!$C$2:$C$9999,'QUALIFIED EFH'!$C76,'HOURS&amp;CYCLES INPUT'!$D$2:$D$9999,'QUALIFIED EFH'!FG$4,'HOURS&amp;CYCLES INPUT'!$E$2:$E$9999,'QUALIFIED EFH'!FG$5))</f>
        <v>0</v>
      </c>
      <c r="FH76" s="476">
        <f>IF(FH$2&lt;&gt;"",IF($C76&lt;&gt;"TBA",FH$2/114,0),SUMIFS('HOURS&amp;CYCLES INPUT'!$F$2:$F$9999,'HOURS&amp;CYCLES INPUT'!$C$2:$C$9999,'QUALIFIED EFH'!$C76,'HOURS&amp;CYCLES INPUT'!$D$2:$D$9999,'QUALIFIED EFH'!FH$4,'HOURS&amp;CYCLES INPUT'!$E$2:$E$9999,'QUALIFIED EFH'!FH$5))</f>
        <v>0</v>
      </c>
      <c r="FI76" s="476">
        <f>IF(FI$2&lt;&gt;"",IF($C76&lt;&gt;"TBA",FI$2/114,0),SUMIFS('HOURS&amp;CYCLES INPUT'!$F$2:$F$9999,'HOURS&amp;CYCLES INPUT'!$C$2:$C$9999,'QUALIFIED EFH'!$C76,'HOURS&amp;CYCLES INPUT'!$D$2:$D$9999,'QUALIFIED EFH'!FI$4,'HOURS&amp;CYCLES INPUT'!$E$2:$E$9999,'QUALIFIED EFH'!FI$5))</f>
        <v>0</v>
      </c>
      <c r="FJ76" s="476">
        <f>IF(FJ$2&lt;&gt;"",IF($C76&lt;&gt;"TBA",FJ$2/114,0),SUMIFS('HOURS&amp;CYCLES INPUT'!$F$2:$F$9999,'HOURS&amp;CYCLES INPUT'!$C$2:$C$9999,'QUALIFIED EFH'!$C76,'HOURS&amp;CYCLES INPUT'!$D$2:$D$9999,'QUALIFIED EFH'!FJ$4,'HOURS&amp;CYCLES INPUT'!$E$2:$E$9999,'QUALIFIED EFH'!FJ$5))</f>
        <v>0</v>
      </c>
      <c r="FK76" s="476">
        <f>IF(FK$2&lt;&gt;"",IF($C76&lt;&gt;"TBA",FK$2/114,0),SUMIFS('HOURS&amp;CYCLES INPUT'!$F$2:$F$9999,'HOURS&amp;CYCLES INPUT'!$C$2:$C$9999,'QUALIFIED EFH'!$C76,'HOURS&amp;CYCLES INPUT'!$D$2:$D$9999,'QUALIFIED EFH'!FK$4,'HOURS&amp;CYCLES INPUT'!$E$2:$E$9999,'QUALIFIED EFH'!FK$5))</f>
        <v>0</v>
      </c>
      <c r="FL76" s="476">
        <f>IF(FL$2&lt;&gt;"",IF($C76&lt;&gt;"TBA",FL$2/114,0),SUMIFS('HOURS&amp;CYCLES INPUT'!$F$2:$F$9999,'HOURS&amp;CYCLES INPUT'!$C$2:$C$9999,'QUALIFIED EFH'!$C76,'HOURS&amp;CYCLES INPUT'!$D$2:$D$9999,'QUALIFIED EFH'!FL$4,'HOURS&amp;CYCLES INPUT'!$E$2:$E$9999,'QUALIFIED EFH'!FL$5))</f>
        <v>0</v>
      </c>
      <c r="FM76" s="476">
        <f>IF(FM$2&lt;&gt;"",IF($C76&lt;&gt;"TBA",FM$2/114,0),SUMIFS('HOURS&amp;CYCLES INPUT'!$F$2:$F$9999,'HOURS&amp;CYCLES INPUT'!$C$2:$C$9999,'QUALIFIED EFH'!$C76,'HOURS&amp;CYCLES INPUT'!$D$2:$D$9999,'QUALIFIED EFH'!FM$4,'HOURS&amp;CYCLES INPUT'!$E$2:$E$9999,'QUALIFIED EFH'!FM$5))</f>
        <v>0</v>
      </c>
      <c r="FN76" s="476">
        <f>IF(FN$2&lt;&gt;"",IF($C76&lt;&gt;"TBA",FN$2/114,0),SUMIFS('HOURS&amp;CYCLES INPUT'!$F$2:$F$9999,'HOURS&amp;CYCLES INPUT'!$C$2:$C$9999,'QUALIFIED EFH'!$C76,'HOURS&amp;CYCLES INPUT'!$D$2:$D$9999,'QUALIFIED EFH'!FN$4,'HOURS&amp;CYCLES INPUT'!$E$2:$E$9999,'QUALIFIED EFH'!FN$5))</f>
        <v>0</v>
      </c>
      <c r="FO76" s="476">
        <f>IF(FO$2&lt;&gt;"",IF($C76&lt;&gt;"TBA",FO$2/114,0),SUMIFS('HOURS&amp;CYCLES INPUT'!$F$2:$F$9999,'HOURS&amp;CYCLES INPUT'!$C$2:$C$9999,'QUALIFIED EFH'!$C76,'HOURS&amp;CYCLES INPUT'!$D$2:$D$9999,'QUALIFIED EFH'!FO$4,'HOURS&amp;CYCLES INPUT'!$E$2:$E$9999,'QUALIFIED EFH'!FO$5))</f>
        <v>0</v>
      </c>
      <c r="FP76" s="476">
        <f>IF(FP$2&lt;&gt;"",IF($C76&lt;&gt;"TBA",FP$2/114,0),SUMIFS('HOURS&amp;CYCLES INPUT'!$F$2:$F$9999,'HOURS&amp;CYCLES INPUT'!$C$2:$C$9999,'QUALIFIED EFH'!$C76,'HOURS&amp;CYCLES INPUT'!$D$2:$D$9999,'QUALIFIED EFH'!FP$4,'HOURS&amp;CYCLES INPUT'!$E$2:$E$9999,'QUALIFIED EFH'!FP$5))</f>
        <v>0</v>
      </c>
      <c r="FQ76" s="476">
        <f>IF(FQ$2&lt;&gt;"",IF($C76&lt;&gt;"TBA",FQ$2/114,0),SUMIFS('HOURS&amp;CYCLES INPUT'!$F$2:$F$9999,'HOURS&amp;CYCLES INPUT'!$C$2:$C$9999,'QUALIFIED EFH'!$C76,'HOURS&amp;CYCLES INPUT'!$D$2:$D$9999,'QUALIFIED EFH'!FQ$4,'HOURS&amp;CYCLES INPUT'!$E$2:$E$9999,'QUALIFIED EFH'!FQ$5))</f>
        <v>0</v>
      </c>
      <c r="FR76" s="476">
        <f>IF(FR$2&lt;&gt;"",IF($C76&lt;&gt;"TBA",FR$2/114,0),SUMIFS('HOURS&amp;CYCLES INPUT'!$F$2:$F$9999,'HOURS&amp;CYCLES INPUT'!$C$2:$C$9999,'QUALIFIED EFH'!$C76,'HOURS&amp;CYCLES INPUT'!$D$2:$D$9999,'QUALIFIED EFH'!FR$4,'HOURS&amp;CYCLES INPUT'!$E$2:$E$9999,'QUALIFIED EFH'!FR$5))</f>
        <v>0</v>
      </c>
      <c r="FS76" s="476">
        <f>IF(FS$2&lt;&gt;"",IF($C76&lt;&gt;"TBA",FS$2/114,0),SUMIFS('HOURS&amp;CYCLES INPUT'!$F$2:$F$9999,'HOURS&amp;CYCLES INPUT'!$C$2:$C$9999,'QUALIFIED EFH'!$C76,'HOURS&amp;CYCLES INPUT'!$D$2:$D$9999,'QUALIFIED EFH'!FS$4,'HOURS&amp;CYCLES INPUT'!$E$2:$E$9999,'QUALIFIED EFH'!FS$5))</f>
        <v>0</v>
      </c>
      <c r="FT76" s="476">
        <f>IF(FT$2&lt;&gt;"",IF($C76&lt;&gt;"TBA",FT$2/114,0),SUMIFS('HOURS&amp;CYCLES INPUT'!$F$2:$F$9999,'HOURS&amp;CYCLES INPUT'!$C$2:$C$9999,'QUALIFIED EFH'!$C76,'HOURS&amp;CYCLES INPUT'!$D$2:$D$9999,'QUALIFIED EFH'!FT$4,'HOURS&amp;CYCLES INPUT'!$E$2:$E$9999,'QUALIFIED EFH'!FT$5))</f>
        <v>0</v>
      </c>
      <c r="FU76" s="476">
        <f>IF(FU$2&lt;&gt;"",IF($C76&lt;&gt;"TBA",FU$2/114,0),SUMIFS('HOURS&amp;CYCLES INPUT'!$F$2:$F$9999,'HOURS&amp;CYCLES INPUT'!$C$2:$C$9999,'QUALIFIED EFH'!$C76,'HOURS&amp;CYCLES INPUT'!$D$2:$D$9999,'QUALIFIED EFH'!FU$4,'HOURS&amp;CYCLES INPUT'!$E$2:$E$9999,'QUALIFIED EFH'!FU$5))</f>
        <v>0</v>
      </c>
      <c r="FV76" s="476">
        <f>IF(FV$2&lt;&gt;"",IF($C76&lt;&gt;"TBA",FV$2/114,0),SUMIFS('HOURS&amp;CYCLES INPUT'!$F$2:$F$9999,'HOURS&amp;CYCLES INPUT'!$C$2:$C$9999,'QUALIFIED EFH'!$C76,'HOURS&amp;CYCLES INPUT'!$D$2:$D$9999,'QUALIFIED EFH'!FV$4,'HOURS&amp;CYCLES INPUT'!$E$2:$E$9999,'QUALIFIED EFH'!FV$5))</f>
        <v>0</v>
      </c>
      <c r="FW76" s="476">
        <f>IF(FW$2&lt;&gt;"",IF($C76&lt;&gt;"TBA",FW$2/114,0),SUMIFS('HOURS&amp;CYCLES INPUT'!$F$2:$F$9999,'HOURS&amp;CYCLES INPUT'!$C$2:$C$9999,'QUALIFIED EFH'!$C76,'HOURS&amp;CYCLES INPUT'!$D$2:$D$9999,'QUALIFIED EFH'!FW$4,'HOURS&amp;CYCLES INPUT'!$E$2:$E$9999,'QUALIFIED EFH'!FW$5))</f>
        <v>0</v>
      </c>
      <c r="FX76" s="476">
        <f>IF(FX$2&lt;&gt;"",IF($C76&lt;&gt;"TBA",FX$2/114,0),SUMIFS('HOURS&amp;CYCLES INPUT'!$F$2:$F$9999,'HOURS&amp;CYCLES INPUT'!$C$2:$C$9999,'QUALIFIED EFH'!$C76,'HOURS&amp;CYCLES INPUT'!$D$2:$D$9999,'QUALIFIED EFH'!FX$4,'HOURS&amp;CYCLES INPUT'!$E$2:$E$9999,'QUALIFIED EFH'!FX$5))</f>
        <v>0</v>
      </c>
      <c r="FY76" s="476">
        <f>IF(FY$2&lt;&gt;"",IF($C76&lt;&gt;"TBA",FY$2/114,0),SUMIFS('HOURS&amp;CYCLES INPUT'!$F$2:$F$9999,'HOURS&amp;CYCLES INPUT'!$C$2:$C$9999,'QUALIFIED EFH'!$C76,'HOURS&amp;CYCLES INPUT'!$D$2:$D$9999,'QUALIFIED EFH'!FY$4,'HOURS&amp;CYCLES INPUT'!$E$2:$E$9999,'QUALIFIED EFH'!FY$5))</f>
        <v>0</v>
      </c>
      <c r="FZ76" s="476">
        <f>IF(FZ$2&lt;&gt;"",IF($C76&lt;&gt;"TBA",FZ$2/114,0),SUMIFS('HOURS&amp;CYCLES INPUT'!$F$2:$F$9999,'HOURS&amp;CYCLES INPUT'!$C$2:$C$9999,'QUALIFIED EFH'!$C76,'HOURS&amp;CYCLES INPUT'!$D$2:$D$9999,'QUALIFIED EFH'!FZ$4,'HOURS&amp;CYCLES INPUT'!$E$2:$E$9999,'QUALIFIED EFH'!FZ$5))</f>
        <v>0</v>
      </c>
      <c r="GA76" s="476">
        <f>IF(GA$2&lt;&gt;"",IF($C76&lt;&gt;"TBA",GA$2/114,0),SUMIFS('HOURS&amp;CYCLES INPUT'!$F$2:$F$9999,'HOURS&amp;CYCLES INPUT'!$C$2:$C$9999,'QUALIFIED EFH'!$C76,'HOURS&amp;CYCLES INPUT'!$D$2:$D$9999,'QUALIFIED EFH'!GA$4,'HOURS&amp;CYCLES INPUT'!$E$2:$E$9999,'QUALIFIED EFH'!GA$5))</f>
        <v>0</v>
      </c>
      <c r="GB76" s="476">
        <f>IF(GB$2&lt;&gt;"",IF($C76&lt;&gt;"TBA",GB$2/114,0),SUMIFS('HOURS&amp;CYCLES INPUT'!$F$2:$F$9999,'HOURS&amp;CYCLES INPUT'!$C$2:$C$9999,'QUALIFIED EFH'!$C76,'HOURS&amp;CYCLES INPUT'!$D$2:$D$9999,'QUALIFIED EFH'!GB$4,'HOURS&amp;CYCLES INPUT'!$E$2:$E$9999,'QUALIFIED EFH'!GB$5))</f>
        <v>0</v>
      </c>
    </row>
    <row r="77" spans="3:184" x14ac:dyDescent="0.35">
      <c r="C77" s="472">
        <f>'QUALIFIED ENGINES'!D78</f>
        <v>91532</v>
      </c>
      <c r="D77" s="476">
        <f>IF(D$2&lt;&gt;"",IF($C77&lt;&gt;"TBA",D$2/114,0),SUMIFS('HOURS&amp;CYCLES INPUT'!$F$2:$F$9999,'HOURS&amp;CYCLES INPUT'!$C$2:$C$9999,'QUALIFIED EFH'!$C77,'HOURS&amp;CYCLES INPUT'!$D$2:$D$9999,'QUALIFIED EFH'!D$4,'HOURS&amp;CYCLES INPUT'!$E$2:$E$9999,'QUALIFIED EFH'!D$5))</f>
        <v>0</v>
      </c>
      <c r="E77" s="476">
        <f>IF(E$2&lt;&gt;"",IF($C77&lt;&gt;"TBA",E$2/114,0),SUMIFS('HOURS&amp;CYCLES INPUT'!$F$2:$F$9999,'HOURS&amp;CYCLES INPUT'!$C$2:$C$9999,'QUALIFIED EFH'!$C77,'HOURS&amp;CYCLES INPUT'!$D$2:$D$9999,'QUALIFIED EFH'!E$4,'HOURS&amp;CYCLES INPUT'!$E$2:$E$9999,'QUALIFIED EFH'!E$5))</f>
        <v>0</v>
      </c>
      <c r="F77" s="476">
        <f>IF(F$2&lt;&gt;"",IF($C77&lt;&gt;"TBA",F$2/114,0),SUMIFS('HOURS&amp;CYCLES INPUT'!$F$2:$F$9999,'HOURS&amp;CYCLES INPUT'!$C$2:$C$9999,'QUALIFIED EFH'!$C77,'HOURS&amp;CYCLES INPUT'!$D$2:$D$9999,'QUALIFIED EFH'!F$4,'HOURS&amp;CYCLES INPUT'!$E$2:$E$9999,'QUALIFIED EFH'!F$5))</f>
        <v>0</v>
      </c>
      <c r="G77" s="476">
        <f>IF(G$2&lt;&gt;"",IF($C77&lt;&gt;"TBA",G$2/114,0),SUMIFS('HOURS&amp;CYCLES INPUT'!$F$2:$F$9999,'HOURS&amp;CYCLES INPUT'!$C$2:$C$9999,'QUALIFIED EFH'!$C77,'HOURS&amp;CYCLES INPUT'!$D$2:$D$9999,'QUALIFIED EFH'!G$4,'HOURS&amp;CYCLES INPUT'!$E$2:$E$9999,'QUALIFIED EFH'!G$5))</f>
        <v>0</v>
      </c>
      <c r="H77" s="476">
        <f>IF(H$2&lt;&gt;"",IF($C77&lt;&gt;"TBA",H$2/114,0),SUMIFS('HOURS&amp;CYCLES INPUT'!$F$2:$F$9999,'HOURS&amp;CYCLES INPUT'!$C$2:$C$9999,'QUALIFIED EFH'!$C77,'HOURS&amp;CYCLES INPUT'!$D$2:$D$9999,'QUALIFIED EFH'!H$4,'HOURS&amp;CYCLES INPUT'!$E$2:$E$9999,'QUALIFIED EFH'!H$5))</f>
        <v>0</v>
      </c>
      <c r="I77" s="476">
        <f>IF(I$2&lt;&gt;"",IF($C77&lt;&gt;"TBA",I$2/114,0),SUMIFS('HOURS&amp;CYCLES INPUT'!$F$2:$F$9999,'HOURS&amp;CYCLES INPUT'!$C$2:$C$9999,'QUALIFIED EFH'!$C77,'HOURS&amp;CYCLES INPUT'!$D$2:$D$9999,'QUALIFIED EFH'!I$4,'HOURS&amp;CYCLES INPUT'!$E$2:$E$9999,'QUALIFIED EFH'!I$5))</f>
        <v>0</v>
      </c>
      <c r="J77" s="476">
        <f>IF(J$2&lt;&gt;"",IF($C77&lt;&gt;"TBA",J$2/114,0),SUMIFS('HOURS&amp;CYCLES INPUT'!$F$2:$F$9999,'HOURS&amp;CYCLES INPUT'!$C$2:$C$9999,'QUALIFIED EFH'!$C77,'HOURS&amp;CYCLES INPUT'!$D$2:$D$9999,'QUALIFIED EFH'!J$4,'HOURS&amp;CYCLES INPUT'!$E$2:$E$9999,'QUALIFIED EFH'!J$5))</f>
        <v>0</v>
      </c>
      <c r="K77" s="476">
        <f>IF(K$2&lt;&gt;"",IF($C77&lt;&gt;"TBA",K$2/114,0),SUMIFS('HOURS&amp;CYCLES INPUT'!$F$2:$F$9999,'HOURS&amp;CYCLES INPUT'!$C$2:$C$9999,'QUALIFIED EFH'!$C77,'HOURS&amp;CYCLES INPUT'!$D$2:$D$9999,'QUALIFIED EFH'!K$4,'HOURS&amp;CYCLES INPUT'!$E$2:$E$9999,'QUALIFIED EFH'!K$5))</f>
        <v>0</v>
      </c>
      <c r="L77" s="476">
        <f>IF(L$2&lt;&gt;"",IF($C77&lt;&gt;"TBA",L$2/114,0),SUMIFS('HOURS&amp;CYCLES INPUT'!$F$2:$F$9999,'HOURS&amp;CYCLES INPUT'!$C$2:$C$9999,'QUALIFIED EFH'!$C77,'HOURS&amp;CYCLES INPUT'!$D$2:$D$9999,'QUALIFIED EFH'!L$4,'HOURS&amp;CYCLES INPUT'!$E$2:$E$9999,'QUALIFIED EFH'!L$5))</f>
        <v>0</v>
      </c>
      <c r="M77" s="476">
        <f>IF(M$2&lt;&gt;"",IF($C77&lt;&gt;"TBA",M$2/114,0),SUMIFS('HOURS&amp;CYCLES INPUT'!$F$2:$F$9999,'HOURS&amp;CYCLES INPUT'!$C$2:$C$9999,'QUALIFIED EFH'!$C77,'HOURS&amp;CYCLES INPUT'!$D$2:$D$9999,'QUALIFIED EFH'!M$4,'HOURS&amp;CYCLES INPUT'!$E$2:$E$9999,'QUALIFIED EFH'!M$5))</f>
        <v>0</v>
      </c>
      <c r="N77" s="476">
        <f>IF(N$2&lt;&gt;"",IF($C77&lt;&gt;"TBA",N$2/114,0),SUMIFS('HOURS&amp;CYCLES INPUT'!$F$2:$F$9999,'HOURS&amp;CYCLES INPUT'!$C$2:$C$9999,'QUALIFIED EFH'!$C77,'HOURS&amp;CYCLES INPUT'!$D$2:$D$9999,'QUALIFIED EFH'!N$4,'HOURS&amp;CYCLES INPUT'!$E$2:$E$9999,'QUALIFIED EFH'!N$5))</f>
        <v>0</v>
      </c>
      <c r="O77" s="476">
        <f>IF(O$2&lt;&gt;"",IF($C77&lt;&gt;"TBA",O$2/114,0),SUMIFS('HOURS&amp;CYCLES INPUT'!$F$2:$F$9999,'HOURS&amp;CYCLES INPUT'!$C$2:$C$9999,'QUALIFIED EFH'!$C77,'HOURS&amp;CYCLES INPUT'!$D$2:$D$9999,'QUALIFIED EFH'!O$4,'HOURS&amp;CYCLES INPUT'!$E$2:$E$9999,'QUALIFIED EFH'!O$5))</f>
        <v>0</v>
      </c>
      <c r="P77" s="476">
        <f>IF(P$2&lt;&gt;"",IF($C77&lt;&gt;"TBA",P$2/114,0),SUMIFS('HOURS&amp;CYCLES INPUT'!$F$2:$F$9999,'HOURS&amp;CYCLES INPUT'!$C$2:$C$9999,'QUALIFIED EFH'!$C77,'HOURS&amp;CYCLES INPUT'!$D$2:$D$9999,'QUALIFIED EFH'!P$4,'HOURS&amp;CYCLES INPUT'!$E$2:$E$9999,'QUALIFIED EFH'!P$5))</f>
        <v>0</v>
      </c>
      <c r="Q77" s="476">
        <f>IF(Q$2&lt;&gt;"",IF($C77&lt;&gt;"TBA",Q$2/114,0),SUMIFS('HOURS&amp;CYCLES INPUT'!$F$2:$F$9999,'HOURS&amp;CYCLES INPUT'!$C$2:$C$9999,'QUALIFIED EFH'!$C77,'HOURS&amp;CYCLES INPUT'!$D$2:$D$9999,'QUALIFIED EFH'!Q$4,'HOURS&amp;CYCLES INPUT'!$E$2:$E$9999,'QUALIFIED EFH'!Q$5))</f>
        <v>0</v>
      </c>
      <c r="R77" s="476">
        <f>IF(R$1&lt;&gt;"",IF($C77&lt;&gt;"TBA",R$1/114,0),SUMIFS('HOURS&amp;CYCLES INPUT'!$F$2:$F$9999,'HOURS&amp;CYCLES INPUT'!$C$2:$C$9999,'QUALIFIED EFH'!$C77,'HOURS&amp;CYCLES INPUT'!$D$2:$D$9999,'QUALIFIED EFH'!R$4,'HOURS&amp;CYCLES INPUT'!$E$2:$E$9999,'QUALIFIED EFH'!R$5))</f>
        <v>0</v>
      </c>
      <c r="S77" s="476">
        <f>IF(S$2&lt;&gt;"",IF($C77&lt;&gt;"TBA",S$2/114,0),SUMIFS('HOURS&amp;CYCLES INPUT'!$F$2:$F$9999,'HOURS&amp;CYCLES INPUT'!$C$2:$C$9999,'QUALIFIED EFH'!$C77,'HOURS&amp;CYCLES INPUT'!$D$2:$D$9999,'QUALIFIED EFH'!S$4,'HOURS&amp;CYCLES INPUT'!$E$2:$E$9999,'QUALIFIED EFH'!S$5))</f>
        <v>0</v>
      </c>
      <c r="T77" s="476">
        <f>IF(T$2&lt;&gt;"",IF($C77&lt;&gt;"TBA",T$2/114,0),SUMIFS('HOURS&amp;CYCLES INPUT'!$F$2:$F$9999,'HOURS&amp;CYCLES INPUT'!$C$2:$C$9999,'QUALIFIED EFH'!$C77,'HOURS&amp;CYCLES INPUT'!$D$2:$D$9999,'QUALIFIED EFH'!T$4,'HOURS&amp;CYCLES INPUT'!$E$2:$E$9999,'QUALIFIED EFH'!T$5))</f>
        <v>0</v>
      </c>
      <c r="U77" s="476">
        <f>IF(U$2&lt;&gt;"",IF($C77&lt;&gt;"TBA",U$2/114,0),SUMIFS('HOURS&amp;CYCLES INPUT'!$F$2:$F$9999,'HOURS&amp;CYCLES INPUT'!$C$2:$C$9999,'QUALIFIED EFH'!$C77,'HOURS&amp;CYCLES INPUT'!$D$2:$D$9999,'QUALIFIED EFH'!U$4,'HOURS&amp;CYCLES INPUT'!$E$2:$E$9999,'QUALIFIED EFH'!U$5))</f>
        <v>0</v>
      </c>
      <c r="V77" s="476">
        <f>IF(V$2&lt;&gt;"",IF($C77&lt;&gt;"TBA",V$2/114,0),SUMIFS('HOURS&amp;CYCLES INPUT'!$F$2:$F$9999,'HOURS&amp;CYCLES INPUT'!$C$2:$C$9999,'QUALIFIED EFH'!$C77,'HOURS&amp;CYCLES INPUT'!$D$2:$D$9999,'QUALIFIED EFH'!V$4,'HOURS&amp;CYCLES INPUT'!$E$2:$E$9999,'QUALIFIED EFH'!V$5))</f>
        <v>0</v>
      </c>
      <c r="W77" s="476">
        <f>IF(W$2&lt;&gt;"",IF($C77&lt;&gt;"TBA",W$2/114,0),SUMIFS('HOURS&amp;CYCLES INPUT'!$F$2:$F$9999,'HOURS&amp;CYCLES INPUT'!$C$2:$C$9999,'QUALIFIED EFH'!$C77,'HOURS&amp;CYCLES INPUT'!$D$2:$D$9999,'QUALIFIED EFH'!W$4,'HOURS&amp;CYCLES INPUT'!$E$2:$E$9999,'QUALIFIED EFH'!W$5))</f>
        <v>0</v>
      </c>
      <c r="X77" s="476">
        <f>IF(X$2&lt;&gt;"",IF($C77&lt;&gt;"TBA",X$2/114,0),SUMIFS('HOURS&amp;CYCLES INPUT'!$F$2:$F$9999,'HOURS&amp;CYCLES INPUT'!$C$2:$C$9999,'QUALIFIED EFH'!$C77,'HOURS&amp;CYCLES INPUT'!$D$2:$D$9999,'QUALIFIED EFH'!X$4,'HOURS&amp;CYCLES INPUT'!$E$2:$E$9999,'QUALIFIED EFH'!X$5))</f>
        <v>0</v>
      </c>
      <c r="Y77" s="476">
        <f>IF(Y$2&lt;&gt;"",IF($C77&lt;&gt;"TBA",Y$2/114,0),SUMIFS('HOURS&amp;CYCLES INPUT'!$F$2:$F$9999,'HOURS&amp;CYCLES INPUT'!$C$2:$C$9999,'QUALIFIED EFH'!$C77,'HOURS&amp;CYCLES INPUT'!$D$2:$D$9999,'QUALIFIED EFH'!Y$4,'HOURS&amp;CYCLES INPUT'!$E$2:$E$9999,'QUALIFIED EFH'!Y$5))</f>
        <v>0</v>
      </c>
      <c r="Z77" s="476">
        <f>IF(Z$2&lt;&gt;"",IF($C77&lt;&gt;"TBA",Z$2/114,0),SUMIFS('HOURS&amp;CYCLES INPUT'!$F$2:$F$9999,'HOURS&amp;CYCLES INPUT'!$C$2:$C$9999,'QUALIFIED EFH'!$C77,'HOURS&amp;CYCLES INPUT'!$D$2:$D$9999,'QUALIFIED EFH'!Z$4,'HOURS&amp;CYCLES INPUT'!$E$2:$E$9999,'QUALIFIED EFH'!Z$5))</f>
        <v>0</v>
      </c>
      <c r="AA77" s="476">
        <f>IF(AA$2&lt;&gt;"",IF($C77&lt;&gt;"TBA",AA$2/114,0),SUMIFS('HOURS&amp;CYCLES INPUT'!$F$2:$F$9999,'HOURS&amp;CYCLES INPUT'!$C$2:$C$9999,'QUALIFIED EFH'!$C77,'HOURS&amp;CYCLES INPUT'!$D$2:$D$9999,'QUALIFIED EFH'!AA$4,'HOURS&amp;CYCLES INPUT'!$E$2:$E$9999,'QUALIFIED EFH'!AA$5))</f>
        <v>0</v>
      </c>
      <c r="AB77" s="476">
        <f>IF(AB$2&lt;&gt;"",IF($C77&lt;&gt;"TBA",AB$2/114,0),SUMIFS('HOURS&amp;CYCLES INPUT'!$F$2:$F$9999,'HOURS&amp;CYCLES INPUT'!$C$2:$C$9999,'QUALIFIED EFH'!$C77,'HOURS&amp;CYCLES INPUT'!$D$2:$D$9999,'QUALIFIED EFH'!AB$4,'HOURS&amp;CYCLES INPUT'!$E$2:$E$9999,'QUALIFIED EFH'!AB$5))</f>
        <v>302.13</v>
      </c>
      <c r="AC77" s="476">
        <f>IF(AC$2&lt;&gt;"",IF($C77&lt;&gt;"TBA",AC$2/114,0),SUMIFS('HOURS&amp;CYCLES INPUT'!$F$2:$F$9999,'HOURS&amp;CYCLES INPUT'!$C$2:$C$9999,'QUALIFIED EFH'!$C77,'HOURS&amp;CYCLES INPUT'!$D$2:$D$9999,'QUALIFIED EFH'!AC$4,'HOURS&amp;CYCLES INPUT'!$E$2:$E$9999,'QUALIFIED EFH'!AC$5))</f>
        <v>374.65</v>
      </c>
      <c r="AD77" s="476">
        <f>IF(AD$2&lt;&gt;"",IF($C77&lt;&gt;"TBA",AD$2/114,0),SUMIFS('HOURS&amp;CYCLES INPUT'!$F$2:$F$9999,'HOURS&amp;CYCLES INPUT'!$C$2:$C$9999,'QUALIFIED EFH'!$C77,'HOURS&amp;CYCLES INPUT'!$D$2:$D$9999,'QUALIFIED EFH'!AD$4,'HOURS&amp;CYCLES INPUT'!$E$2:$E$9999,'QUALIFIED EFH'!AD$5))</f>
        <v>393.9</v>
      </c>
      <c r="AE77" s="476">
        <f>IF(AE$2&lt;&gt;"",IF($C77&lt;&gt;"TBA",AE$2/114,0),SUMIFS('HOURS&amp;CYCLES INPUT'!$F$2:$F$9999,'HOURS&amp;CYCLES INPUT'!$C$2:$C$9999,'QUALIFIED EFH'!$C77,'HOURS&amp;CYCLES INPUT'!$D$2:$D$9999,'QUALIFIED EFH'!AE$4,'HOURS&amp;CYCLES INPUT'!$E$2:$E$9999,'QUALIFIED EFH'!AE$5))</f>
        <v>393.54</v>
      </c>
      <c r="AF77" s="476">
        <f>IF(AF$2&lt;&gt;"",IF($C77&lt;&gt;"TBA",AF$2/114,0),SUMIFS('HOURS&amp;CYCLES INPUT'!$F$2:$F$9999,'HOURS&amp;CYCLES INPUT'!$C$2:$C$9999,'QUALIFIED EFH'!$C77,'HOURS&amp;CYCLES INPUT'!$D$2:$D$9999,'QUALIFIED EFH'!AF$4,'HOURS&amp;CYCLES INPUT'!$E$2:$E$9999,'QUALIFIED EFH'!AF$5))</f>
        <v>427.68</v>
      </c>
      <c r="AG77" s="476">
        <f>IF(AG$2&lt;&gt;"",IF($C77&lt;&gt;"TBA",AG$2/114,0),SUMIFS('HOURS&amp;CYCLES INPUT'!$F$2:$F$9999,'HOURS&amp;CYCLES INPUT'!$C$2:$C$9999,'QUALIFIED EFH'!$C77,'HOURS&amp;CYCLES INPUT'!$D$2:$D$9999,'QUALIFIED EFH'!AG$4,'HOURS&amp;CYCLES INPUT'!$E$2:$E$9999,'QUALIFIED EFH'!AG$5))</f>
        <v>390.1</v>
      </c>
      <c r="AH77" s="476">
        <f>IF(AH$2&lt;&gt;"",IF($C77&lt;&gt;"TBA",AH$2/114,0),SUMIFS('HOURS&amp;CYCLES INPUT'!$F$2:$F$9999,'HOURS&amp;CYCLES INPUT'!$C$2:$C$9999,'QUALIFIED EFH'!$C77,'HOURS&amp;CYCLES INPUT'!$D$2:$D$9999,'QUALIFIED EFH'!AH$4,'HOURS&amp;CYCLES INPUT'!$E$2:$E$9999,'QUALIFIED EFH'!AH$5))</f>
        <v>435.47</v>
      </c>
      <c r="AI77" s="476">
        <f>IF(AI$2&lt;&gt;"",IF($C77&lt;&gt;"TBA",AI$2/114,0),SUMIFS('HOURS&amp;CYCLES INPUT'!$F$2:$F$9999,'HOURS&amp;CYCLES INPUT'!$C$2:$C$9999,'QUALIFIED EFH'!$C77,'HOURS&amp;CYCLES INPUT'!$D$2:$D$9999,'QUALIFIED EFH'!AI$4,'HOURS&amp;CYCLES INPUT'!$E$2:$E$9999,'QUALIFIED EFH'!AI$5))</f>
        <v>476.78</v>
      </c>
      <c r="AJ77" s="476">
        <f>IF(AJ$2&lt;&gt;"",IF($C77&lt;&gt;"TBA",AJ$2/114,0),SUMIFS('HOURS&amp;CYCLES INPUT'!$F$2:$F$9999,'HOURS&amp;CYCLES INPUT'!$C$2:$C$9999,'QUALIFIED EFH'!$C77,'HOURS&amp;CYCLES INPUT'!$D$2:$D$9999,'QUALIFIED EFH'!AJ$4,'HOURS&amp;CYCLES INPUT'!$E$2:$E$9999,'QUALIFIED EFH'!AJ$5))</f>
        <v>439.3</v>
      </c>
      <c r="AK77" s="476">
        <f>IF(AK$2&lt;&gt;"",IF($C77&lt;&gt;"TBA",AK$2/114,0),SUMIFS('HOURS&amp;CYCLES INPUT'!$F$2:$F$9999,'HOURS&amp;CYCLES INPUT'!$C$2:$C$9999,'QUALIFIED EFH'!$C77,'HOURS&amp;CYCLES INPUT'!$D$2:$D$9999,'QUALIFIED EFH'!AK$4,'HOURS&amp;CYCLES INPUT'!$E$2:$E$9999,'QUALIFIED EFH'!AK$5))</f>
        <v>327.55</v>
      </c>
      <c r="AL77" s="476">
        <f>IF(AL$2&lt;&gt;"",IF($C77&lt;&gt;"TBA",AL$2/114,0),SUMIFS('HOURS&amp;CYCLES INPUT'!$F$2:$F$9999,'HOURS&amp;CYCLES INPUT'!$C$2:$C$9999,'QUALIFIED EFH'!$C77,'HOURS&amp;CYCLES INPUT'!$D$2:$D$9999,'QUALIFIED EFH'!AL$4,'HOURS&amp;CYCLES INPUT'!$E$2:$E$9999,'QUALIFIED EFH'!AL$5))</f>
        <v>439.33</v>
      </c>
      <c r="AM77" s="476">
        <f>IF(AM$2&lt;&gt;"",IF($C77&lt;&gt;"TBA",AM$2/114,0),SUMIFS('HOURS&amp;CYCLES INPUT'!$F$2:$F$9999,'HOURS&amp;CYCLES INPUT'!$C$2:$C$9999,'QUALIFIED EFH'!$C77,'HOURS&amp;CYCLES INPUT'!$D$2:$D$9999,'QUALIFIED EFH'!AM$4,'HOURS&amp;CYCLES INPUT'!$E$2:$E$9999,'QUALIFIED EFH'!AM$5))</f>
        <v>408</v>
      </c>
      <c r="AN77" s="476">
        <f>IF(AN$2&lt;&gt;"",IF($C77&lt;&gt;"TBA",AN$2/114,0),SUMIFS('HOURS&amp;CYCLES INPUT'!$F$2:$F$9999,'HOURS&amp;CYCLES INPUT'!$C$2:$C$9999,'QUALIFIED EFH'!$C77,'HOURS&amp;CYCLES INPUT'!$D$2:$D$9999,'QUALIFIED EFH'!AN$4,'HOURS&amp;CYCLES INPUT'!$E$2:$E$9999,'QUALIFIED EFH'!AN$5))</f>
        <v>471.45</v>
      </c>
      <c r="AO77" s="476">
        <f>IF(AO$2&lt;&gt;"",IF($C77&lt;&gt;"TBA",AO$2/114,0),SUMIFS('HOURS&amp;CYCLES INPUT'!$F$2:$F$9999,'HOURS&amp;CYCLES INPUT'!$C$2:$C$9999,'QUALIFIED EFH'!$C77,'HOURS&amp;CYCLES INPUT'!$D$2:$D$9999,'QUALIFIED EFH'!AO$4,'HOURS&amp;CYCLES INPUT'!$E$2:$E$9999,'QUALIFIED EFH'!AO$5))</f>
        <v>414.79</v>
      </c>
      <c r="AP77" s="476">
        <f>IF(AP$2&lt;&gt;"",IF($C77&lt;&gt;"TBA",AP$2/114,0),SUMIFS('HOURS&amp;CYCLES INPUT'!$F$2:$F$9999,'HOURS&amp;CYCLES INPUT'!$C$2:$C$9999,'QUALIFIED EFH'!$C77,'HOURS&amp;CYCLES INPUT'!$D$2:$D$9999,'QUALIFIED EFH'!AP$4,'HOURS&amp;CYCLES INPUT'!$E$2:$E$9999,'QUALIFIED EFH'!AP$5))</f>
        <v>388.03</v>
      </c>
      <c r="AQ77" s="476">
        <f>IF(AQ$2&lt;&gt;"",IF($C77&lt;&gt;"TBA",AQ$2/114,0),SUMIFS('HOURS&amp;CYCLES INPUT'!$F$2:$F$9999,'HOURS&amp;CYCLES INPUT'!$C$2:$C$9999,'QUALIFIED EFH'!$C77,'HOURS&amp;CYCLES INPUT'!$D$2:$D$9999,'QUALIFIED EFH'!AQ$4,'HOURS&amp;CYCLES INPUT'!$E$2:$E$9999,'QUALIFIED EFH'!AQ$5))</f>
        <v>286.91000000000003</v>
      </c>
      <c r="AR77" s="476">
        <f>IF(AR$2&lt;&gt;"",IF($C77&lt;&gt;"TBA",AR$2/114,0),SUMIFS('HOURS&amp;CYCLES INPUT'!$F$2:$F$9999,'HOURS&amp;CYCLES INPUT'!$C$2:$C$9999,'QUALIFIED EFH'!$C77,'HOURS&amp;CYCLES INPUT'!$D$2:$D$9999,'QUALIFIED EFH'!AR$4,'HOURS&amp;CYCLES INPUT'!$E$2:$E$9999,'QUALIFIED EFH'!AR$5))</f>
        <v>0</v>
      </c>
      <c r="AS77" s="476">
        <f>IF(AS$2&lt;&gt;"",IF($C77&lt;&gt;"TBA",AS$2/114,0),SUMIFS('HOURS&amp;CYCLES INPUT'!$F$2:$F$9999,'HOURS&amp;CYCLES INPUT'!$C$2:$C$9999,'QUALIFIED EFH'!$C77,'HOURS&amp;CYCLES INPUT'!$D$2:$D$9999,'QUALIFIED EFH'!AS$4,'HOURS&amp;CYCLES INPUT'!$E$2:$E$9999,'QUALIFIED EFH'!AS$5))</f>
        <v>0</v>
      </c>
      <c r="AT77" s="476">
        <f>IF(AT$2&lt;&gt;"",IF($C77&lt;&gt;"TBA",AT$2/114,0),SUMIFS('HOURS&amp;CYCLES INPUT'!$F$2:$F$9999,'HOURS&amp;CYCLES INPUT'!$C$2:$C$9999,'QUALIFIED EFH'!$C77,'HOURS&amp;CYCLES INPUT'!$D$2:$D$9999,'QUALIFIED EFH'!AT$4,'HOURS&amp;CYCLES INPUT'!$E$2:$E$9999,'QUALIFIED EFH'!AT$5))</f>
        <v>0</v>
      </c>
      <c r="AU77" s="476">
        <f>IF(AU$2&lt;&gt;"",IF($C77&lt;&gt;"TBA",AU$2/114,0),SUMIFS('HOURS&amp;CYCLES INPUT'!$F$2:$F$9999,'HOURS&amp;CYCLES INPUT'!$C$2:$C$9999,'QUALIFIED EFH'!$C77,'HOURS&amp;CYCLES INPUT'!$D$2:$D$9999,'QUALIFIED EFH'!AU$4,'HOURS&amp;CYCLES INPUT'!$E$2:$E$9999,'QUALIFIED EFH'!AU$5))</f>
        <v>41.77</v>
      </c>
      <c r="AV77" s="476">
        <f>IF(AV$2&lt;&gt;"",IF($C77&lt;&gt;"TBA",AV$2/114,0),SUMIFS('HOURS&amp;CYCLES INPUT'!$F$2:$F$9999,'HOURS&amp;CYCLES INPUT'!$C$2:$C$9999,'QUALIFIED EFH'!$C77,'HOURS&amp;CYCLES INPUT'!$D$2:$D$9999,'QUALIFIED EFH'!AV$4,'HOURS&amp;CYCLES INPUT'!$E$2:$E$9999,'QUALIFIED EFH'!AV$5))</f>
        <v>149.68</v>
      </c>
      <c r="AW77" s="476">
        <f>IF(AW$2&lt;&gt;"",IF($C77&lt;&gt;"TBA",AW$2/114,0),SUMIFS('HOURS&amp;CYCLES INPUT'!$F$2:$F$9999,'HOURS&amp;CYCLES INPUT'!$C$2:$C$9999,'QUALIFIED EFH'!$C77,'HOURS&amp;CYCLES INPUT'!$D$2:$D$9999,'QUALIFIED EFH'!AW$4,'HOURS&amp;CYCLES INPUT'!$E$2:$E$9999,'QUALIFIED EFH'!AW$5))</f>
        <v>123.89</v>
      </c>
      <c r="AX77" s="476">
        <f>IF(AX$2&lt;&gt;"",IF($C77&lt;&gt;"TBA",AX$2/114,0),SUMIFS('HOURS&amp;CYCLES INPUT'!$F$2:$F$9999,'HOURS&amp;CYCLES INPUT'!$C$2:$C$9999,'QUALIFIED EFH'!$C77,'HOURS&amp;CYCLES INPUT'!$D$2:$D$9999,'QUALIFIED EFH'!AX$4,'HOURS&amp;CYCLES INPUT'!$E$2:$E$9999,'QUALIFIED EFH'!AX$5))</f>
        <v>71.75</v>
      </c>
      <c r="AY77" s="476">
        <f>IF(AY$2&lt;&gt;"",IF($C77&lt;&gt;"TBA",AY$2/114,0),SUMIFS('HOURS&amp;CYCLES INPUT'!$F$2:$F$9999,'HOURS&amp;CYCLES INPUT'!$C$2:$C$9999,'QUALIFIED EFH'!$C77,'HOURS&amp;CYCLES INPUT'!$D$2:$D$9999,'QUALIFIED EFH'!AY$4,'HOURS&amp;CYCLES INPUT'!$E$2:$E$9999,'QUALIFIED EFH'!AY$5))</f>
        <v>0</v>
      </c>
      <c r="AZ77" s="476">
        <f>IF(AZ$2&lt;&gt;"",IF($C77&lt;&gt;"TBA",AZ$2/114,0),SUMIFS('HOURS&amp;CYCLES INPUT'!$F$2:$F$9999,'HOURS&amp;CYCLES INPUT'!$C$2:$C$9999,'QUALIFIED EFH'!$C77,'HOURS&amp;CYCLES INPUT'!$D$2:$D$9999,'QUALIFIED EFH'!AZ$4,'HOURS&amp;CYCLES INPUT'!$E$2:$E$9999,'QUALIFIED EFH'!AZ$5))</f>
        <v>0</v>
      </c>
      <c r="BA77" s="476">
        <f>IF(BA$2&lt;&gt;"",IF($C77&lt;&gt;"TBA",BA$2/114,0),SUMIFS('HOURS&amp;CYCLES INPUT'!$F$2:$F$9999,'HOURS&amp;CYCLES INPUT'!$C$2:$C$9999,'QUALIFIED EFH'!$C77,'HOURS&amp;CYCLES INPUT'!$D$2:$D$9999,'QUALIFIED EFH'!BA$4,'HOURS&amp;CYCLES INPUT'!$E$2:$E$9999,'QUALIFIED EFH'!BA$5))</f>
        <v>0</v>
      </c>
      <c r="BB77" s="476">
        <f>IF(BB$2&lt;&gt;"",IF($C77&lt;&gt;"TBA",BB$2/114,0),SUMIFS('HOURS&amp;CYCLES INPUT'!$F$2:$F$9999,'HOURS&amp;CYCLES INPUT'!$C$2:$C$9999,'QUALIFIED EFH'!$C77,'HOURS&amp;CYCLES INPUT'!$D$2:$D$9999,'QUALIFIED EFH'!BB$4,'HOURS&amp;CYCLES INPUT'!$E$2:$E$9999,'QUALIFIED EFH'!BB$5))</f>
        <v>0</v>
      </c>
      <c r="BC77" s="476">
        <f>IF(BC$2&lt;&gt;"",IF($C77&lt;&gt;"TBA",BC$2/114,0),SUMIFS('HOURS&amp;CYCLES INPUT'!$F$2:$F$9999,'HOURS&amp;CYCLES INPUT'!$C$2:$C$9999,'QUALIFIED EFH'!$C77,'HOURS&amp;CYCLES INPUT'!$D$2:$D$9999,'QUALIFIED EFH'!BC$4,'HOURS&amp;CYCLES INPUT'!$E$2:$E$9999,'QUALIFIED EFH'!BC$5))</f>
        <v>0</v>
      </c>
      <c r="BD77" s="476">
        <f>IF(BD$2&lt;&gt;"",IF($C77&lt;&gt;"TBA",BD$2/114,0),SUMIFS('HOURS&amp;CYCLES INPUT'!$F$2:$F$9999,'HOURS&amp;CYCLES INPUT'!$C$2:$C$9999,'QUALIFIED EFH'!$C77,'HOURS&amp;CYCLES INPUT'!$D$2:$D$9999,'QUALIFIED EFH'!BD$4,'HOURS&amp;CYCLES INPUT'!$E$2:$E$9999,'QUALIFIED EFH'!BD$5))</f>
        <v>155.30000000000001</v>
      </c>
      <c r="BE77" s="476">
        <f>IF(BE$2&lt;&gt;"",IF($C77&lt;&gt;"TBA",BE$2/114,0),SUMIFS('HOURS&amp;CYCLES INPUT'!$F$2:$F$9999,'HOURS&amp;CYCLES INPUT'!$C$2:$C$9999,'QUALIFIED EFH'!$C77,'HOURS&amp;CYCLES INPUT'!$D$2:$D$9999,'QUALIFIED EFH'!BE$4,'HOURS&amp;CYCLES INPUT'!$E$2:$E$9999,'QUALIFIED EFH'!BE$5))</f>
        <v>87.53</v>
      </c>
      <c r="BF77" s="476">
        <f>IF(BF$2&lt;&gt;"",IF($C77&lt;&gt;"TBA",BF$2/114,0),SUMIFS('HOURS&amp;CYCLES INPUT'!$F$2:$F$9999,'HOURS&amp;CYCLES INPUT'!$C$2:$C$9999,'QUALIFIED EFH'!$C77,'HOURS&amp;CYCLES INPUT'!$D$2:$D$9999,'QUALIFIED EFH'!BF$4,'HOURS&amp;CYCLES INPUT'!$E$2:$E$9999,'QUALIFIED EFH'!BF$5))</f>
        <v>84.7</v>
      </c>
      <c r="BG77" s="476">
        <f>IF(BG$2&lt;&gt;"",IF($C77&lt;&gt;"TBA",BG$2/114,0),SUMIFS('HOURS&amp;CYCLES INPUT'!$F$2:$F$9999,'HOURS&amp;CYCLES INPUT'!$C$2:$C$9999,'QUALIFIED EFH'!$C77,'HOURS&amp;CYCLES INPUT'!$D$2:$D$9999,'QUALIFIED EFH'!BG$4,'HOURS&amp;CYCLES INPUT'!$E$2:$E$9999,'QUALIFIED EFH'!BG$5))</f>
        <v>137.47</v>
      </c>
      <c r="BH77" s="476">
        <f>IF(BH$2&lt;&gt;"",IF($C77&lt;&gt;"TBA",BH$2/114,0),SUMIFS('HOURS&amp;CYCLES INPUT'!$F$2:$F$9999,'HOURS&amp;CYCLES INPUT'!$C$2:$C$9999,'QUALIFIED EFH'!$C77,'HOURS&amp;CYCLES INPUT'!$D$2:$D$9999,'QUALIFIED EFH'!BH$4,'HOURS&amp;CYCLES INPUT'!$E$2:$E$9999,'QUALIFIED EFH'!BH$5))</f>
        <v>247.25</v>
      </c>
      <c r="BI77" s="476">
        <f>IF(BI$2&lt;&gt;"",IF($C77&lt;&gt;"TBA",BI$2/114,0),SUMIFS('HOURS&amp;CYCLES INPUT'!$F$2:$F$9999,'HOURS&amp;CYCLES INPUT'!$C$2:$C$9999,'QUALIFIED EFH'!$C77,'HOURS&amp;CYCLES INPUT'!$D$2:$D$9999,'QUALIFIED EFH'!BI$4,'HOURS&amp;CYCLES INPUT'!$E$2:$E$9999,'QUALIFIED EFH'!BI$5))</f>
        <v>120.91</v>
      </c>
      <c r="BJ77" s="476">
        <f>IF(BJ$2&lt;&gt;"",IF($C77&lt;&gt;"TBA",BJ$2/114,0),SUMIFS('HOURS&amp;CYCLES INPUT'!$F$2:$F$9999,'HOURS&amp;CYCLES INPUT'!$C$2:$C$9999,'QUALIFIED EFH'!$C77,'HOURS&amp;CYCLES INPUT'!$D$2:$D$9999,'QUALIFIED EFH'!BJ$4,'HOURS&amp;CYCLES INPUT'!$E$2:$E$9999,'QUALIFIED EFH'!BJ$5))</f>
        <v>0</v>
      </c>
      <c r="BK77" s="476">
        <f>IF(BK$2&lt;&gt;"",IF($C77&lt;&gt;"TBA",BK$2/114,0),SUMIFS('HOURS&amp;CYCLES INPUT'!$F$2:$F$9999,'HOURS&amp;CYCLES INPUT'!$C$2:$C$9999,'QUALIFIED EFH'!$C77,'HOURS&amp;CYCLES INPUT'!$D$2:$D$9999,'QUALIFIED EFH'!BK$4,'HOURS&amp;CYCLES INPUT'!$E$2:$E$9999,'QUALIFIED EFH'!BK$5))</f>
        <v>0</v>
      </c>
      <c r="BL77" s="476">
        <f>IF(BL$2&lt;&gt;"",IF($C77&lt;&gt;"TBA",BL$2/114,0),SUMIFS('HOURS&amp;CYCLES INPUT'!$F$2:$F$9999,'HOURS&amp;CYCLES INPUT'!$C$2:$C$9999,'QUALIFIED EFH'!$C77,'HOURS&amp;CYCLES INPUT'!$D$2:$D$9999,'QUALIFIED EFH'!BL$4,'HOURS&amp;CYCLES INPUT'!$E$2:$E$9999,'QUALIFIED EFH'!BL$5))</f>
        <v>0</v>
      </c>
      <c r="BM77" s="476">
        <f>IF(BM$2&lt;&gt;"",IF($C77&lt;&gt;"TBA",BM$2/114,0),SUMIFS('HOURS&amp;CYCLES INPUT'!$F$2:$F$9999,'HOURS&amp;CYCLES INPUT'!$C$2:$C$9999,'QUALIFIED EFH'!$C77,'HOURS&amp;CYCLES INPUT'!$D$2:$D$9999,'QUALIFIED EFH'!BM$4,'HOURS&amp;CYCLES INPUT'!$E$2:$E$9999,'QUALIFIED EFH'!BM$5))</f>
        <v>0</v>
      </c>
      <c r="BN77" s="476">
        <f>IF(BN$2&lt;&gt;"",IF($C77&lt;&gt;"TBA",BN$2/114,0),SUMIFS('HOURS&amp;CYCLES INPUT'!$F$2:$F$9999,'HOURS&amp;CYCLES INPUT'!$C$2:$C$9999,'QUALIFIED EFH'!$C77,'HOURS&amp;CYCLES INPUT'!$D$2:$D$9999,'QUALIFIED EFH'!BN$4,'HOURS&amp;CYCLES INPUT'!$E$2:$E$9999,'QUALIFIED EFH'!BN$5))</f>
        <v>0</v>
      </c>
      <c r="BO77" s="476">
        <f>IF(BO$2&lt;&gt;"",IF($C77&lt;&gt;"TBA",BO$2/114,0),SUMIFS('HOURS&amp;CYCLES INPUT'!$F$2:$F$9999,'HOURS&amp;CYCLES INPUT'!$C$2:$C$9999,'QUALIFIED EFH'!$C77,'HOURS&amp;CYCLES INPUT'!$D$2:$D$9999,'QUALIFIED EFH'!BO$4,'HOURS&amp;CYCLES INPUT'!$E$2:$E$9999,'QUALIFIED EFH'!BO$5))</f>
        <v>0</v>
      </c>
      <c r="BP77" s="476">
        <f>IF(BP$2&lt;&gt;"",IF($C77&lt;&gt;"TBA",BP$2/114,0),SUMIFS('HOURS&amp;CYCLES INPUT'!$F$2:$F$9999,'HOURS&amp;CYCLES INPUT'!$C$2:$C$9999,'QUALIFIED EFH'!$C77,'HOURS&amp;CYCLES INPUT'!$D$2:$D$9999,'QUALIFIED EFH'!BP$4,'HOURS&amp;CYCLES INPUT'!$E$2:$E$9999,'QUALIFIED EFH'!BP$5))</f>
        <v>0</v>
      </c>
      <c r="BQ77" s="476">
        <f>IF(BQ$2&lt;&gt;"",IF($C77&lt;&gt;"TBA",BQ$2/114,0),SUMIFS('HOURS&amp;CYCLES INPUT'!$F$2:$F$9999,'HOURS&amp;CYCLES INPUT'!$C$2:$C$9999,'QUALIFIED EFH'!$C77,'HOURS&amp;CYCLES INPUT'!$D$2:$D$9999,'QUALIFIED EFH'!BQ$4,'HOURS&amp;CYCLES INPUT'!$E$2:$E$9999,'QUALIFIED EFH'!BQ$5))</f>
        <v>0</v>
      </c>
      <c r="BR77" s="476">
        <f>IF(BR$2&lt;&gt;"",IF($C77&lt;&gt;"TBA",BR$2/114,0),SUMIFS('HOURS&amp;CYCLES INPUT'!$F$2:$F$9999,'HOURS&amp;CYCLES INPUT'!$C$2:$C$9999,'QUALIFIED EFH'!$C77,'HOURS&amp;CYCLES INPUT'!$D$2:$D$9999,'QUALIFIED EFH'!BR$4,'HOURS&amp;CYCLES INPUT'!$E$2:$E$9999,'QUALIFIED EFH'!BR$5))</f>
        <v>0</v>
      </c>
      <c r="BS77" s="476">
        <f>IF(BS$2&lt;&gt;"",IF($C77&lt;&gt;"TBA",BS$2/114,0),SUMIFS('HOURS&amp;CYCLES INPUT'!$F$2:$F$9999,'HOURS&amp;CYCLES INPUT'!$C$2:$C$9999,'QUALIFIED EFH'!$C77,'HOURS&amp;CYCLES INPUT'!$D$2:$D$9999,'QUALIFIED EFH'!BS$4,'HOURS&amp;CYCLES INPUT'!$E$2:$E$9999,'QUALIFIED EFH'!BS$5))</f>
        <v>0</v>
      </c>
      <c r="BT77" s="476">
        <f>IF(BT$2&lt;&gt;"",IF($C77&lt;&gt;"TBA",BT$2/114,0),SUMIFS('HOURS&amp;CYCLES INPUT'!$F$2:$F$9999,'HOURS&amp;CYCLES INPUT'!$C$2:$C$9999,'QUALIFIED EFH'!$C77,'HOURS&amp;CYCLES INPUT'!$D$2:$D$9999,'QUALIFIED EFH'!BT$4,'HOURS&amp;CYCLES INPUT'!$E$2:$E$9999,'QUALIFIED EFH'!BT$5))</f>
        <v>0</v>
      </c>
      <c r="BU77" s="476">
        <f>IF(BU$2&lt;&gt;"",IF($C77&lt;&gt;"TBA",BU$2/114,0),SUMIFS('HOURS&amp;CYCLES INPUT'!$F$2:$F$9999,'HOURS&amp;CYCLES INPUT'!$C$2:$C$9999,'QUALIFIED EFH'!$C77,'HOURS&amp;CYCLES INPUT'!$D$2:$D$9999,'QUALIFIED EFH'!BU$4,'HOURS&amp;CYCLES INPUT'!$E$2:$E$9999,'QUALIFIED EFH'!BU$5))</f>
        <v>0</v>
      </c>
      <c r="BV77" s="476">
        <f>IF(BV$2&lt;&gt;"",IF($C77&lt;&gt;"TBA",BV$2/114,0),SUMIFS('HOURS&amp;CYCLES INPUT'!$F$2:$F$9999,'HOURS&amp;CYCLES INPUT'!$C$2:$C$9999,'QUALIFIED EFH'!$C77,'HOURS&amp;CYCLES INPUT'!$D$2:$D$9999,'QUALIFIED EFH'!BV$4,'HOURS&amp;CYCLES INPUT'!$E$2:$E$9999,'QUALIFIED EFH'!BV$5))</f>
        <v>0</v>
      </c>
      <c r="BW77" s="476">
        <f>IF(BW$2&lt;&gt;"",IF($C77&lt;&gt;"TBA",BW$2/114,0),SUMIFS('HOURS&amp;CYCLES INPUT'!$F$2:$F$9999,'HOURS&amp;CYCLES INPUT'!$C$2:$C$9999,'QUALIFIED EFH'!$C77,'HOURS&amp;CYCLES INPUT'!$D$2:$D$9999,'QUALIFIED EFH'!BW$4,'HOURS&amp;CYCLES INPUT'!$E$2:$E$9999,'QUALIFIED EFH'!BW$5))</f>
        <v>0</v>
      </c>
      <c r="BX77" s="476">
        <f>IF(BX$2&lt;&gt;"",IF($C77&lt;&gt;"TBA",BX$2/114,0),SUMIFS('HOURS&amp;CYCLES INPUT'!$F$2:$F$9999,'HOURS&amp;CYCLES INPUT'!$C$2:$C$9999,'QUALIFIED EFH'!$C77,'HOURS&amp;CYCLES INPUT'!$D$2:$D$9999,'QUALIFIED EFH'!BX$4,'HOURS&amp;CYCLES INPUT'!$E$2:$E$9999,'QUALIFIED EFH'!BX$5))</f>
        <v>335.61</v>
      </c>
      <c r="BY77" s="476">
        <f>IF(BY$2&lt;&gt;"",IF($C77&lt;&gt;"TBA",BY$2/114,0),SUMIFS('HOURS&amp;CYCLES INPUT'!$F$2:$F$9999,'HOURS&amp;CYCLES INPUT'!$C$2:$C$9999,'QUALIFIED EFH'!$C77,'HOURS&amp;CYCLES INPUT'!$D$2:$D$9999,'QUALIFIED EFH'!BY$4,'HOURS&amp;CYCLES INPUT'!$E$2:$E$9999,'QUALIFIED EFH'!BY$5))</f>
        <v>358.3</v>
      </c>
      <c r="BZ77" s="476">
        <f>IF(BZ$2&lt;&gt;"",IF($C77&lt;&gt;"TBA",BZ$2/114,0),SUMIFS('HOURS&amp;CYCLES INPUT'!$F$2:$F$9999,'HOURS&amp;CYCLES INPUT'!$C$2:$C$9999,'QUALIFIED EFH'!$C77,'HOURS&amp;CYCLES INPUT'!$D$2:$D$9999,'QUALIFIED EFH'!BZ$4,'HOURS&amp;CYCLES INPUT'!$E$2:$E$9999,'QUALIFIED EFH'!BZ$5))</f>
        <v>380.65</v>
      </c>
      <c r="CA77" s="476">
        <f>IF(CA$2&lt;&gt;"",IF($C77&lt;&gt;"TBA",CA$2/114,0),SUMIFS('HOURS&amp;CYCLES INPUT'!$F$2:$F$9999,'HOURS&amp;CYCLES INPUT'!$C$2:$C$9999,'QUALIFIED EFH'!$C77,'HOURS&amp;CYCLES INPUT'!$D$2:$D$9999,'QUALIFIED EFH'!CA$4,'HOURS&amp;CYCLES INPUT'!$E$2:$E$9999,'QUALIFIED EFH'!CA$5))</f>
        <v>256.5</v>
      </c>
      <c r="CB77" s="476">
        <f>IF(CB$2&lt;&gt;"",IF($C77&lt;&gt;"TBA",CB$2/114,0),SUMIFS('HOURS&amp;CYCLES INPUT'!$F$2:$F$9999,'HOURS&amp;CYCLES INPUT'!$C$2:$C$9999,'QUALIFIED EFH'!$C77,'HOURS&amp;CYCLES INPUT'!$D$2:$D$9999,'QUALIFIED EFH'!CB$4,'HOURS&amp;CYCLES INPUT'!$E$2:$E$9999,'QUALIFIED EFH'!CB$5))</f>
        <v>33.090000000000003</v>
      </c>
      <c r="CC77" s="476">
        <f>IF(CC$2&lt;&gt;"",IF($C77&lt;&gt;"TBA",CC$2/114,0),SUMIFS('HOURS&amp;CYCLES INPUT'!$F$2:$F$9999,'HOURS&amp;CYCLES INPUT'!$C$2:$C$9999,'QUALIFIED EFH'!$C77,'HOURS&amp;CYCLES INPUT'!$D$2:$D$9999,'QUALIFIED EFH'!CC$4,'HOURS&amp;CYCLES INPUT'!$E$2:$E$9999,'QUALIFIED EFH'!CC$5))</f>
        <v>437.81</v>
      </c>
      <c r="CD77" s="476">
        <f>IF(CD$2&lt;&gt;"",IF($C77&lt;&gt;"TBA",CD$2/114,0),SUMIFS('HOURS&amp;CYCLES INPUT'!$F$2:$F$9999,'HOURS&amp;CYCLES INPUT'!$C$2:$C$9999,'QUALIFIED EFH'!$C77,'HOURS&amp;CYCLES INPUT'!$D$2:$D$9999,'QUALIFIED EFH'!CD$4,'HOURS&amp;CYCLES INPUT'!$E$2:$E$9999,'QUALIFIED EFH'!CD$5))</f>
        <v>429.39</v>
      </c>
      <c r="CE77" s="476">
        <f>IF(CE$2&lt;&gt;"",IF($C77&lt;&gt;"TBA",CE$2/114,0),SUMIFS('HOURS&amp;CYCLES INPUT'!$F$2:$F$9999,'HOURS&amp;CYCLES INPUT'!$C$2:$C$9999,'QUALIFIED EFH'!$C77,'HOURS&amp;CYCLES INPUT'!$D$2:$D$9999,'QUALIFIED EFH'!CE$4,'HOURS&amp;CYCLES INPUT'!$E$2:$E$9999,'QUALIFIED EFH'!CE$5))</f>
        <v>470.51</v>
      </c>
      <c r="CF77" s="476">
        <f>IF(CF$2&lt;&gt;"",IF($C77&lt;&gt;"TBA",CF$2/114,0),SUMIFS('HOURS&amp;CYCLES INPUT'!$F$2:$F$9999,'HOURS&amp;CYCLES INPUT'!$C$2:$C$9999,'QUALIFIED EFH'!$C77,'HOURS&amp;CYCLES INPUT'!$D$2:$D$9999,'QUALIFIED EFH'!CF$4,'HOURS&amp;CYCLES INPUT'!$E$2:$E$9999,'QUALIFIED EFH'!CF$5))</f>
        <v>434.65</v>
      </c>
      <c r="CG77" s="476">
        <f>IF(CG$2&lt;&gt;"",IF($C77&lt;&gt;"TBA",CG$2/114,0),SUMIFS('HOURS&amp;CYCLES INPUT'!$F$2:$F$9999,'HOURS&amp;CYCLES INPUT'!$C$2:$C$9999,'QUALIFIED EFH'!$C77,'HOURS&amp;CYCLES INPUT'!$D$2:$D$9999,'QUALIFIED EFH'!CG$4,'HOURS&amp;CYCLES INPUT'!$E$2:$E$9999,'QUALIFIED EFH'!CG$5))</f>
        <v>412.42</v>
      </c>
      <c r="CH77" s="476">
        <f>IF(CH$2&lt;&gt;"",IF($C77&lt;&gt;"TBA",CH$2/114,0),SUMIFS('HOURS&amp;CYCLES INPUT'!$F$2:$F$9999,'HOURS&amp;CYCLES INPUT'!$C$2:$C$9999,'QUALIFIED EFH'!$C77,'HOURS&amp;CYCLES INPUT'!$D$2:$D$9999,'QUALIFIED EFH'!CH$4,'HOURS&amp;CYCLES INPUT'!$E$2:$E$9999,'QUALIFIED EFH'!CH$5))</f>
        <v>464.28</v>
      </c>
      <c r="CI77" s="476">
        <f>IF(CI$2&lt;&gt;"",IF($C77&lt;&gt;"TBA",CI$2/114,0),SUMIFS('HOURS&amp;CYCLES INPUT'!$F$2:$F$9999,'HOURS&amp;CYCLES INPUT'!$C$2:$C$9999,'QUALIFIED EFH'!$C77,'HOURS&amp;CYCLES INPUT'!$D$2:$D$9999,'QUALIFIED EFH'!CI$4,'HOURS&amp;CYCLES INPUT'!$E$2:$E$9999,'QUALIFIED EFH'!CI$5))</f>
        <v>451.68</v>
      </c>
      <c r="CJ77" s="476">
        <f>IF(CJ$2&lt;&gt;"",IF($C77&lt;&gt;"TBA",CJ$2/114,0),SUMIFS('HOURS&amp;CYCLES INPUT'!$F$2:$F$9999,'HOURS&amp;CYCLES INPUT'!$C$2:$C$9999,'QUALIFIED EFH'!$C77,'HOURS&amp;CYCLES INPUT'!$D$2:$D$9999,'QUALIFIED EFH'!CJ$4,'HOURS&amp;CYCLES INPUT'!$E$2:$E$9999,'QUALIFIED EFH'!CJ$5))</f>
        <v>354.04</v>
      </c>
      <c r="CK77" s="476">
        <f>IF(CK$2&lt;&gt;"",IF($C77&lt;&gt;"TBA",CK$2/114,0),SUMIFS('HOURS&amp;CYCLES INPUT'!$F$2:$F$9999,'HOURS&amp;CYCLES INPUT'!$C$2:$C$9999,'QUALIFIED EFH'!$C77,'HOURS&amp;CYCLES INPUT'!$D$2:$D$9999,'QUALIFIED EFH'!CK$4,'HOURS&amp;CYCLES INPUT'!$E$2:$E$9999,'QUALIFIED EFH'!CK$5))</f>
        <v>456.46</v>
      </c>
      <c r="CL77" s="476">
        <f>IF(CL$2&lt;&gt;"",IF($C77&lt;&gt;"TBA",CL$2/114,0),SUMIFS('HOURS&amp;CYCLES INPUT'!$F$2:$F$9999,'HOURS&amp;CYCLES INPUT'!$C$2:$C$9999,'QUALIFIED EFH'!$C77,'HOURS&amp;CYCLES INPUT'!$D$2:$D$9999,'QUALIFIED EFH'!CL$4,'HOURS&amp;CYCLES INPUT'!$E$2:$E$9999,'QUALIFIED EFH'!CL$5))</f>
        <v>447.24</v>
      </c>
      <c r="CM77" s="476">
        <f>IF(CM$2&lt;&gt;"",IF($C77&lt;&gt;"TBA",CM$2/114,0),SUMIFS('HOURS&amp;CYCLES INPUT'!$F$2:$F$9999,'HOURS&amp;CYCLES INPUT'!$C$2:$C$9999,'QUALIFIED EFH'!$C77,'HOURS&amp;CYCLES INPUT'!$D$2:$D$9999,'QUALIFIED EFH'!CM$4,'HOURS&amp;CYCLES INPUT'!$E$2:$E$9999,'QUALIFIED EFH'!CM$5))</f>
        <v>463.1</v>
      </c>
      <c r="CN77" s="476">
        <f>IF(CN$2&lt;&gt;"",IF($C77&lt;&gt;"TBA",CN$2/114,0),SUMIFS('HOURS&amp;CYCLES INPUT'!$F$2:$F$9999,'HOURS&amp;CYCLES INPUT'!$C$2:$C$9999,'QUALIFIED EFH'!$C77,'HOURS&amp;CYCLES INPUT'!$D$2:$D$9999,'QUALIFIED EFH'!CN$4,'HOURS&amp;CYCLES INPUT'!$E$2:$E$9999,'QUALIFIED EFH'!CN$5))</f>
        <v>413.35</v>
      </c>
      <c r="CO77" s="476">
        <f>IF(CO$2&lt;&gt;"",IF($C77&lt;&gt;"TBA",CO$2/114,0),SUMIFS('HOURS&amp;CYCLES INPUT'!$F$2:$F$9999,'HOURS&amp;CYCLES INPUT'!$C$2:$C$9999,'QUALIFIED EFH'!$C77,'HOURS&amp;CYCLES INPUT'!$D$2:$D$9999,'QUALIFIED EFH'!CO$4,'HOURS&amp;CYCLES INPUT'!$E$2:$E$9999,'QUALIFIED EFH'!CO$5))</f>
        <v>470.82</v>
      </c>
      <c r="CP77" s="476">
        <f>IF(CP$2&lt;&gt;"",IF($C77&lt;&gt;"TBA",CP$2/114,0),SUMIFS('HOURS&amp;CYCLES INPUT'!$F$2:$F$9999,'HOURS&amp;CYCLES INPUT'!$C$2:$C$9999,'QUALIFIED EFH'!$C77,'HOURS&amp;CYCLES INPUT'!$D$2:$D$9999,'QUALIFIED EFH'!CP$4,'HOURS&amp;CYCLES INPUT'!$E$2:$E$9999,'QUALIFIED EFH'!CP$5))</f>
        <v>469.66</v>
      </c>
      <c r="CQ77" s="476">
        <f>IF(CQ$2&lt;&gt;"",IF($C77&lt;&gt;"TBA",CQ$2/114,0),SUMIFS('HOURS&amp;CYCLES INPUT'!$F$2:$F$9999,'HOURS&amp;CYCLES INPUT'!$C$2:$C$9999,'QUALIFIED EFH'!$C77,'HOURS&amp;CYCLES INPUT'!$D$2:$D$9999,'QUALIFIED EFH'!CQ$4,'HOURS&amp;CYCLES INPUT'!$E$2:$E$9999,'QUALIFIED EFH'!CQ$5))</f>
        <v>450.87</v>
      </c>
      <c r="CR77" s="476">
        <f>IF(CR$2&lt;&gt;"",IF($C77&lt;&gt;"TBA",CR$2/114,0),SUMIFS('HOURS&amp;CYCLES INPUT'!$F$2:$F$9999,'HOURS&amp;CYCLES INPUT'!$C$2:$C$9999,'QUALIFIED EFH'!$C77,'HOURS&amp;CYCLES INPUT'!$D$2:$D$9999,'QUALIFIED EFH'!CR$4,'HOURS&amp;CYCLES INPUT'!$E$2:$E$9999,'QUALIFIED EFH'!CR$5))</f>
        <v>458.41</v>
      </c>
      <c r="CS77" s="476">
        <f>IF(CS$2&lt;&gt;"",IF($C77&lt;&gt;"TBA",CS$2/114,0),SUMIFS('HOURS&amp;CYCLES INPUT'!$F$2:$F$9999,'HOURS&amp;CYCLES INPUT'!$C$2:$C$9999,'QUALIFIED EFH'!$C77,'HOURS&amp;CYCLES INPUT'!$D$2:$D$9999,'QUALIFIED EFH'!CS$4,'HOURS&amp;CYCLES INPUT'!$E$2:$E$9999,'QUALIFIED EFH'!CS$5))</f>
        <v>395.39</v>
      </c>
      <c r="CT77" s="476">
        <f>IF(CT$2&lt;&gt;"",IF($C77&lt;&gt;"TBA",CT$2/114,0),SUMIFS('HOURS&amp;CYCLES INPUT'!$F$2:$F$9999,'HOURS&amp;CYCLES INPUT'!$C$2:$C$9999,'QUALIFIED EFH'!$C77,'HOURS&amp;CYCLES INPUT'!$D$2:$D$9999,'QUALIFIED EFH'!CT$4,'HOURS&amp;CYCLES INPUT'!$E$2:$E$9999,'QUALIFIED EFH'!CT$5))</f>
        <v>430.35</v>
      </c>
      <c r="CU77" s="476">
        <f>IF(CU$2&lt;&gt;"",IF($C77&lt;&gt;"TBA",CU$2/114,0),SUMIFS('HOURS&amp;CYCLES INPUT'!$F$2:$F$9999,'HOURS&amp;CYCLES INPUT'!$C$2:$C$9999,'QUALIFIED EFH'!$C77,'HOURS&amp;CYCLES INPUT'!$D$2:$D$9999,'QUALIFIED EFH'!CU$4,'HOURS&amp;CYCLES INPUT'!$E$2:$E$9999,'QUALIFIED EFH'!CU$5))</f>
        <v>462.17</v>
      </c>
      <c r="CV77" s="476">
        <f>IF(CV$2&lt;&gt;"",IF($C77&lt;&gt;"TBA",CV$2/114,0),SUMIFS('HOURS&amp;CYCLES INPUT'!$F$2:$F$9999,'HOURS&amp;CYCLES INPUT'!$C$2:$C$9999,'QUALIFIED EFH'!$C77,'HOURS&amp;CYCLES INPUT'!$D$2:$D$9999,'QUALIFIED EFH'!CV$4,'HOURS&amp;CYCLES INPUT'!$E$2:$E$9999,'QUALIFIED EFH'!CV$5))</f>
        <v>491.86</v>
      </c>
      <c r="CW77" s="476">
        <f>IF(CW$2&lt;&gt;"",IF($C77&lt;&gt;"TBA",CW$2/114,0),SUMIFS('HOURS&amp;CYCLES INPUT'!$F$2:$F$9999,'HOURS&amp;CYCLES INPUT'!$C$2:$C$9999,'QUALIFIED EFH'!$C77,'HOURS&amp;CYCLES INPUT'!$D$2:$D$9999,'QUALIFIED EFH'!CW$4,'HOURS&amp;CYCLES INPUT'!$E$2:$E$9999,'QUALIFIED EFH'!CW$5))</f>
        <v>383.32</v>
      </c>
      <c r="CX77" s="476">
        <f>IF(CX$2&lt;&gt;"",IF($C77&lt;&gt;"TBA",CX$2/114,0),SUMIFS('HOURS&amp;CYCLES INPUT'!$F$2:$F$9999,'HOURS&amp;CYCLES INPUT'!$C$2:$C$9999,'QUALIFIED EFH'!$C77,'HOURS&amp;CYCLES INPUT'!$D$2:$D$9999,'QUALIFIED EFH'!CX$4,'HOURS&amp;CYCLES INPUT'!$E$2:$E$9999,'QUALIFIED EFH'!CX$5))</f>
        <v>417.8</v>
      </c>
      <c r="CY77" s="476">
        <f>IF(CY$2&lt;&gt;"",IF($C77&lt;&gt;"TBA",CY$2/114,0),SUMIFS('HOURS&amp;CYCLES INPUT'!$F$2:$F$9999,'HOURS&amp;CYCLES INPUT'!$C$2:$C$9999,'QUALIFIED EFH'!$C77,'HOURS&amp;CYCLES INPUT'!$D$2:$D$9999,'QUALIFIED EFH'!CY$4,'HOURS&amp;CYCLES INPUT'!$E$2:$E$9999,'QUALIFIED EFH'!CY$5))</f>
        <v>469.6</v>
      </c>
      <c r="CZ77" s="476">
        <f>IF(CZ$2&lt;&gt;"",IF($C77&lt;&gt;"TBA",CZ$2/114,0),SUMIFS('HOURS&amp;CYCLES INPUT'!$F$2:$F$9999,'HOURS&amp;CYCLES INPUT'!$C$2:$C$9999,'QUALIFIED EFH'!$C77,'HOURS&amp;CYCLES INPUT'!$D$2:$D$9999,'QUALIFIED EFH'!CZ$4,'HOURS&amp;CYCLES INPUT'!$E$2:$E$9999,'QUALIFIED EFH'!CZ$5))</f>
        <v>463.25</v>
      </c>
      <c r="DA77" s="476">
        <f>IF(DA$2&lt;&gt;"",IF($C77&lt;&gt;"TBA",DA$2/114,0),SUMIFS('HOURS&amp;CYCLES INPUT'!$F$2:$F$9999,'HOURS&amp;CYCLES INPUT'!$C$2:$C$9999,'QUALIFIED EFH'!$C77,'HOURS&amp;CYCLES INPUT'!$D$2:$D$9999,'QUALIFIED EFH'!DA$4,'HOURS&amp;CYCLES INPUT'!$E$2:$E$9999,'QUALIFIED EFH'!DA$5))</f>
        <v>391.57</v>
      </c>
      <c r="DB77" s="476">
        <f>IF(DB$2&lt;&gt;"",IF($C77&lt;&gt;"TBA",DB$2/114,0),SUMIFS('HOURS&amp;CYCLES INPUT'!$F$2:$F$9999,'HOURS&amp;CYCLES INPUT'!$C$2:$C$9999,'QUALIFIED EFH'!$C77,'HOURS&amp;CYCLES INPUT'!$D$2:$D$9999,'QUALIFIED EFH'!DB$4,'HOURS&amp;CYCLES INPUT'!$E$2:$E$9999,'QUALIFIED EFH'!DB$5))</f>
        <v>479.91</v>
      </c>
      <c r="DC77" s="476">
        <f>IF(DC$2&lt;&gt;"",IF($C77&lt;&gt;"TBA",DC$2/114,0),SUMIFS('HOURS&amp;CYCLES INPUT'!$F$2:$F$9999,'HOURS&amp;CYCLES INPUT'!$C$2:$C$9999,'QUALIFIED EFH'!$C77,'HOURS&amp;CYCLES INPUT'!$D$2:$D$9999,'QUALIFIED EFH'!DC$4,'HOURS&amp;CYCLES INPUT'!$E$2:$E$9999,'QUALIFIED EFH'!DC$5))</f>
        <v>444.69</v>
      </c>
      <c r="DD77" s="476">
        <f>IF(DD$2&lt;&gt;"",IF($C77&lt;&gt;"TBA",DD$2/114,0),SUMIFS('HOURS&amp;CYCLES INPUT'!$F$2:$F$9999,'HOURS&amp;CYCLES INPUT'!$C$2:$C$9999,'QUALIFIED EFH'!$C77,'HOURS&amp;CYCLES INPUT'!$D$2:$D$9999,'QUALIFIED EFH'!DD$4,'HOURS&amp;CYCLES INPUT'!$E$2:$E$9999,'QUALIFIED EFH'!DD$5))</f>
        <v>418.58</v>
      </c>
      <c r="DE77" s="476">
        <f>IF(DE$2&lt;&gt;"",IF($C77&lt;&gt;"TBA",DE$2/114,0),SUMIFS('HOURS&amp;CYCLES INPUT'!$F$2:$F$9999,'HOURS&amp;CYCLES INPUT'!$C$2:$C$9999,'QUALIFIED EFH'!$C77,'HOURS&amp;CYCLES INPUT'!$D$2:$D$9999,'QUALIFIED EFH'!DE$4,'HOURS&amp;CYCLES INPUT'!$E$2:$E$9999,'QUALIFIED EFH'!DE$5))</f>
        <v>356.57</v>
      </c>
      <c r="DF77" s="476">
        <f>IF(DF$2&lt;&gt;"",IF($C77&lt;&gt;"TBA",DF$2/114,0),SUMIFS('HOURS&amp;CYCLES INPUT'!$F$2:$F$9999,'HOURS&amp;CYCLES INPUT'!$C$2:$C$9999,'QUALIFIED EFH'!$C77,'HOURS&amp;CYCLES INPUT'!$D$2:$D$9999,'QUALIFIED EFH'!DF$4,'HOURS&amp;CYCLES INPUT'!$E$2:$E$9999,'QUALIFIED EFH'!DF$5))</f>
        <v>229.36</v>
      </c>
      <c r="DG77" s="476">
        <f>IF(DG$2&lt;&gt;"",IF($C77&lt;&gt;"TBA",DG$2/114,0),SUMIFS('HOURS&amp;CYCLES INPUT'!$F$2:$F$9999,'HOURS&amp;CYCLES INPUT'!$C$2:$C$9999,'QUALIFIED EFH'!$C77,'HOURS&amp;CYCLES INPUT'!$D$2:$D$9999,'QUALIFIED EFH'!DG$4,'HOURS&amp;CYCLES INPUT'!$E$2:$E$9999,'QUALIFIED EFH'!DG$5))</f>
        <v>142.09</v>
      </c>
      <c r="DH77" s="476">
        <f>IF(DH$2&lt;&gt;"",IF($C77&lt;&gt;"TBA",DH$2/114,0),SUMIFS('HOURS&amp;CYCLES INPUT'!$F$2:$F$9999,'HOURS&amp;CYCLES INPUT'!$C$2:$C$9999,'QUALIFIED EFH'!$C77,'HOURS&amp;CYCLES INPUT'!$D$2:$D$9999,'QUALIFIED EFH'!DH$4,'HOURS&amp;CYCLES INPUT'!$E$2:$E$9999,'QUALIFIED EFH'!DH$5))</f>
        <v>0</v>
      </c>
      <c r="DI77" s="476">
        <f>IF(DI$2&lt;&gt;"",IF($C77&lt;&gt;"TBA",DI$2/114,0),SUMIFS('HOURS&amp;CYCLES INPUT'!$F$2:$F$9999,'HOURS&amp;CYCLES INPUT'!$C$2:$C$9999,'QUALIFIED EFH'!$C77,'HOURS&amp;CYCLES INPUT'!$D$2:$D$9999,'QUALIFIED EFH'!DI$4,'HOURS&amp;CYCLES INPUT'!$E$2:$E$9999,'QUALIFIED EFH'!DI$5))</f>
        <v>0</v>
      </c>
      <c r="DJ77" s="476">
        <f>IF(DJ$2&lt;&gt;"",IF($C77&lt;&gt;"TBA",DJ$2/114,0),SUMIFS('HOURS&amp;CYCLES INPUT'!$F$2:$F$9999,'HOURS&amp;CYCLES INPUT'!$C$2:$C$9999,'QUALIFIED EFH'!$C77,'HOURS&amp;CYCLES INPUT'!$D$2:$D$9999,'QUALIFIED EFH'!DJ$4,'HOURS&amp;CYCLES INPUT'!$E$2:$E$9999,'QUALIFIED EFH'!DJ$5))</f>
        <v>0</v>
      </c>
      <c r="DK77" s="476">
        <f>IF(DK$2&lt;&gt;"",IF($C77&lt;&gt;"TBA",DK$2/114,0),SUMIFS('HOURS&amp;CYCLES INPUT'!$F$2:$F$9999,'HOURS&amp;CYCLES INPUT'!$C$2:$C$9999,'QUALIFIED EFH'!$C77,'HOURS&amp;CYCLES INPUT'!$D$2:$D$9999,'QUALIFIED EFH'!DK$4,'HOURS&amp;CYCLES INPUT'!$E$2:$E$9999,'QUALIFIED EFH'!DK$5))</f>
        <v>0</v>
      </c>
      <c r="DL77" s="476">
        <f>IF(DL$2&lt;&gt;"",IF($C77&lt;&gt;"TBA",DL$2/114,0),SUMIFS('HOURS&amp;CYCLES INPUT'!$F$2:$F$9999,'HOURS&amp;CYCLES INPUT'!$C$2:$C$9999,'QUALIFIED EFH'!$C77,'HOURS&amp;CYCLES INPUT'!$D$2:$D$9999,'QUALIFIED EFH'!DL$4,'HOURS&amp;CYCLES INPUT'!$E$2:$E$9999,'QUALIFIED EFH'!DL$5))</f>
        <v>0</v>
      </c>
      <c r="DM77" s="476">
        <f>IF(DM$2&lt;&gt;"",IF($C77&lt;&gt;"TBA",DM$2/114,0),SUMIFS('HOURS&amp;CYCLES INPUT'!$F$2:$F$9999,'HOURS&amp;CYCLES INPUT'!$C$2:$C$9999,'QUALIFIED EFH'!$C77,'HOURS&amp;CYCLES INPUT'!$D$2:$D$9999,'QUALIFIED EFH'!DM$4,'HOURS&amp;CYCLES INPUT'!$E$2:$E$9999,'QUALIFIED EFH'!DM$5))</f>
        <v>0</v>
      </c>
      <c r="DN77" s="476">
        <f>IF(DN$2&lt;&gt;"",IF($C77&lt;&gt;"TBA",DN$2/114,0),SUMIFS('HOURS&amp;CYCLES INPUT'!$F$2:$F$9999,'HOURS&amp;CYCLES INPUT'!$C$2:$C$9999,'QUALIFIED EFH'!$C77,'HOURS&amp;CYCLES INPUT'!$D$2:$D$9999,'QUALIFIED EFH'!DN$4,'HOURS&amp;CYCLES INPUT'!$E$2:$E$9999,'QUALIFIED EFH'!DN$5))</f>
        <v>0</v>
      </c>
      <c r="DO77" s="476">
        <f>IF(DO$2&lt;&gt;"",IF($C77&lt;&gt;"TBA",DO$2/114,0),SUMIFS('HOURS&amp;CYCLES INPUT'!$F$2:$F$9999,'HOURS&amp;CYCLES INPUT'!$C$2:$C$9999,'QUALIFIED EFH'!$C77,'HOURS&amp;CYCLES INPUT'!$D$2:$D$9999,'QUALIFIED EFH'!DO$4,'HOURS&amp;CYCLES INPUT'!$E$2:$E$9999,'QUALIFIED EFH'!DO$5))</f>
        <v>0</v>
      </c>
      <c r="DP77" s="476">
        <f>IF(DP$2&lt;&gt;"",IF($C77&lt;&gt;"TBA",DP$2/114,0),SUMIFS('HOURS&amp;CYCLES INPUT'!$F$2:$F$9999,'HOURS&amp;CYCLES INPUT'!$C$2:$C$9999,'QUALIFIED EFH'!$C77,'HOURS&amp;CYCLES INPUT'!$D$2:$D$9999,'QUALIFIED EFH'!DP$4,'HOURS&amp;CYCLES INPUT'!$E$2:$E$9999,'QUALIFIED EFH'!DP$5))</f>
        <v>0</v>
      </c>
      <c r="DQ77" s="476">
        <f>IF(DQ$2&lt;&gt;"",IF($C77&lt;&gt;"TBA",DQ$2/114,0),SUMIFS('HOURS&amp;CYCLES INPUT'!$F$2:$F$9999,'HOURS&amp;CYCLES INPUT'!$C$2:$C$9999,'QUALIFIED EFH'!$C77,'HOURS&amp;CYCLES INPUT'!$D$2:$D$9999,'QUALIFIED EFH'!DQ$4,'HOURS&amp;CYCLES INPUT'!$E$2:$E$9999,'QUALIFIED EFH'!DQ$5))</f>
        <v>0</v>
      </c>
      <c r="DR77" s="476">
        <f>IF(DR$2&lt;&gt;"",IF($C77&lt;&gt;"TBA",DR$2/114,0),SUMIFS('HOURS&amp;CYCLES INPUT'!$F$2:$F$9999,'HOURS&amp;CYCLES INPUT'!$C$2:$C$9999,'QUALIFIED EFH'!$C77,'HOURS&amp;CYCLES INPUT'!$D$2:$D$9999,'QUALIFIED EFH'!DR$4,'HOURS&amp;CYCLES INPUT'!$E$2:$E$9999,'QUALIFIED EFH'!DR$5))</f>
        <v>0</v>
      </c>
      <c r="DS77" s="476">
        <f>IF(DS$2&lt;&gt;"",IF($C77&lt;&gt;"TBA",DS$2/114,0),SUMIFS('HOURS&amp;CYCLES INPUT'!$F$2:$F$9999,'HOURS&amp;CYCLES INPUT'!$C$2:$C$9999,'QUALIFIED EFH'!$C77,'HOURS&amp;CYCLES INPUT'!$D$2:$D$9999,'QUALIFIED EFH'!DS$4,'HOURS&amp;CYCLES INPUT'!$E$2:$E$9999,'QUALIFIED EFH'!DS$5))</f>
        <v>0</v>
      </c>
      <c r="DT77" s="476">
        <f>IF(DT$2&lt;&gt;"",IF($C77&lt;&gt;"TBA",DT$2/114,0),SUMIFS('HOURS&amp;CYCLES INPUT'!$F$2:$F$9999,'HOURS&amp;CYCLES INPUT'!$C$2:$C$9999,'QUALIFIED EFH'!$C77,'HOURS&amp;CYCLES INPUT'!$D$2:$D$9999,'QUALIFIED EFH'!DT$4,'HOURS&amp;CYCLES INPUT'!$E$2:$E$9999,'QUALIFIED EFH'!DT$5))</f>
        <v>0</v>
      </c>
      <c r="DU77" s="476">
        <f>IF(DU$2&lt;&gt;"",IF($C77&lt;&gt;"TBA",DU$2/114,0),SUMIFS('HOURS&amp;CYCLES INPUT'!$F$2:$F$9999,'HOURS&amp;CYCLES INPUT'!$C$2:$C$9999,'QUALIFIED EFH'!$C77,'HOURS&amp;CYCLES INPUT'!$D$2:$D$9999,'QUALIFIED EFH'!DU$4,'HOURS&amp;CYCLES INPUT'!$E$2:$E$9999,'QUALIFIED EFH'!DU$5))</f>
        <v>0</v>
      </c>
      <c r="DV77" s="476">
        <f>IF(DV$2&lt;&gt;"",IF($C77&lt;&gt;"TBA",DV$2/114,0),SUMIFS('HOURS&amp;CYCLES INPUT'!$F$2:$F$9999,'HOURS&amp;CYCLES INPUT'!$C$2:$C$9999,'QUALIFIED EFH'!$C77,'HOURS&amp;CYCLES INPUT'!$D$2:$D$9999,'QUALIFIED EFH'!DV$4,'HOURS&amp;CYCLES INPUT'!$E$2:$E$9999,'QUALIFIED EFH'!DV$5))</f>
        <v>0</v>
      </c>
      <c r="DW77" s="476">
        <f>IF(DW$2&lt;&gt;"",IF($C77&lt;&gt;"TBA",DW$2/114,0),SUMIFS('HOURS&amp;CYCLES INPUT'!$F$2:$F$9999,'HOURS&amp;CYCLES INPUT'!$C$2:$C$9999,'QUALIFIED EFH'!$C77,'HOURS&amp;CYCLES INPUT'!$D$2:$D$9999,'QUALIFIED EFH'!DW$4,'HOURS&amp;CYCLES INPUT'!$E$2:$E$9999,'QUALIFIED EFH'!DW$5))</f>
        <v>0</v>
      </c>
      <c r="DX77" s="476">
        <f>IF(DX$2&lt;&gt;"",IF($C77&lt;&gt;"TBA",DX$2/114,0),SUMIFS('HOURS&amp;CYCLES INPUT'!$F$2:$F$9999,'HOURS&amp;CYCLES INPUT'!$C$2:$C$9999,'QUALIFIED EFH'!$C77,'HOURS&amp;CYCLES INPUT'!$D$2:$D$9999,'QUALIFIED EFH'!DX$4,'HOURS&amp;CYCLES INPUT'!$E$2:$E$9999,'QUALIFIED EFH'!DX$5))</f>
        <v>0</v>
      </c>
      <c r="DY77" s="476">
        <f>IF(DY$2&lt;&gt;"",IF($C77&lt;&gt;"TBA",DY$2/114,0),SUMIFS('HOURS&amp;CYCLES INPUT'!$F$2:$F$9999,'HOURS&amp;CYCLES INPUT'!$C$2:$C$9999,'QUALIFIED EFH'!$C77,'HOURS&amp;CYCLES INPUT'!$D$2:$D$9999,'QUALIFIED EFH'!DY$4,'HOURS&amp;CYCLES INPUT'!$E$2:$E$9999,'QUALIFIED EFH'!DY$5))</f>
        <v>0</v>
      </c>
      <c r="DZ77" s="476">
        <f>IF(DZ$2&lt;&gt;"",IF($C77&lt;&gt;"TBA",DZ$2/114,0),SUMIFS('HOURS&amp;CYCLES INPUT'!$F$2:$F$9999,'HOURS&amp;CYCLES INPUT'!$C$2:$C$9999,'QUALIFIED EFH'!$C77,'HOURS&amp;CYCLES INPUT'!$D$2:$D$9999,'QUALIFIED EFH'!DZ$4,'HOURS&amp;CYCLES INPUT'!$E$2:$E$9999,'QUALIFIED EFH'!DZ$5))</f>
        <v>0</v>
      </c>
      <c r="EA77" s="476">
        <f>IF(EA$2&lt;&gt;"",IF($C77&lt;&gt;"TBA",EA$2/114,0),SUMIFS('HOURS&amp;CYCLES INPUT'!$F$2:$F$9999,'HOURS&amp;CYCLES INPUT'!$C$2:$C$9999,'QUALIFIED EFH'!$C77,'HOURS&amp;CYCLES INPUT'!$D$2:$D$9999,'QUALIFIED EFH'!EA$4,'HOURS&amp;CYCLES INPUT'!$E$2:$E$9999,'QUALIFIED EFH'!EA$5))</f>
        <v>0</v>
      </c>
      <c r="EB77" s="476">
        <f>IF(EB$2&lt;&gt;"",IF($C77&lt;&gt;"TBA",EB$2/114,0),SUMIFS('HOURS&amp;CYCLES INPUT'!$F$2:$F$9999,'HOURS&amp;CYCLES INPUT'!$C$2:$C$9999,'QUALIFIED EFH'!$C77,'HOURS&amp;CYCLES INPUT'!$D$2:$D$9999,'QUALIFIED EFH'!EB$4,'HOURS&amp;CYCLES INPUT'!$E$2:$E$9999,'QUALIFIED EFH'!EB$5))</f>
        <v>0</v>
      </c>
      <c r="EC77" s="476">
        <f>IF(EC$2&lt;&gt;"",IF($C77&lt;&gt;"TBA",EC$2/114,0),SUMIFS('HOURS&amp;CYCLES INPUT'!$F$2:$F$9999,'HOURS&amp;CYCLES INPUT'!$C$2:$C$9999,'QUALIFIED EFH'!$C77,'HOURS&amp;CYCLES INPUT'!$D$2:$D$9999,'QUALIFIED EFH'!EC$4,'HOURS&amp;CYCLES INPUT'!$E$2:$E$9999,'QUALIFIED EFH'!EC$5))</f>
        <v>0</v>
      </c>
      <c r="ED77" s="476">
        <f>IF(ED$2&lt;&gt;"",IF($C77&lt;&gt;"TBA",ED$2/114,0),SUMIFS('HOURS&amp;CYCLES INPUT'!$F$2:$F$9999,'HOURS&amp;CYCLES INPUT'!$C$2:$C$9999,'QUALIFIED EFH'!$C77,'HOURS&amp;CYCLES INPUT'!$D$2:$D$9999,'QUALIFIED EFH'!ED$4,'HOURS&amp;CYCLES INPUT'!$E$2:$E$9999,'QUALIFIED EFH'!ED$5))</f>
        <v>0</v>
      </c>
      <c r="EE77" s="476">
        <f>IF(EE$2&lt;&gt;"",IF($C77&lt;&gt;"TBA",EE$2/114,0),SUMIFS('HOURS&amp;CYCLES INPUT'!$F$2:$F$9999,'HOURS&amp;CYCLES INPUT'!$C$2:$C$9999,'QUALIFIED EFH'!$C77,'HOURS&amp;CYCLES INPUT'!$D$2:$D$9999,'QUALIFIED EFH'!EE$4,'HOURS&amp;CYCLES INPUT'!$E$2:$E$9999,'QUALIFIED EFH'!EE$5))</f>
        <v>0</v>
      </c>
      <c r="EF77" s="476">
        <f>IF(EF$2&lt;&gt;"",IF($C77&lt;&gt;"TBA",EF$2/114,0),SUMIFS('HOURS&amp;CYCLES INPUT'!$F$2:$F$9999,'HOURS&amp;CYCLES INPUT'!$C$2:$C$9999,'QUALIFIED EFH'!$C77,'HOURS&amp;CYCLES INPUT'!$D$2:$D$9999,'QUALIFIED EFH'!EF$4,'HOURS&amp;CYCLES INPUT'!$E$2:$E$9999,'QUALIFIED EFH'!EF$5))</f>
        <v>0</v>
      </c>
      <c r="EG77" s="476">
        <f>IF(EG$2&lt;&gt;"",IF($C77&lt;&gt;"TBA",EG$2/114,0),SUMIFS('HOURS&amp;CYCLES INPUT'!$F$2:$F$9999,'HOURS&amp;CYCLES INPUT'!$C$2:$C$9999,'QUALIFIED EFH'!$C77,'HOURS&amp;CYCLES INPUT'!$D$2:$D$9999,'QUALIFIED EFH'!EG$4,'HOURS&amp;CYCLES INPUT'!$E$2:$E$9999,'QUALIFIED EFH'!EG$5))</f>
        <v>0</v>
      </c>
      <c r="EH77" s="476">
        <f>IF(EH$2&lt;&gt;"",IF($C77&lt;&gt;"TBA",EH$2/114,0),SUMIFS('HOURS&amp;CYCLES INPUT'!$F$2:$F$9999,'HOURS&amp;CYCLES INPUT'!$C$2:$C$9999,'QUALIFIED EFH'!$C77,'HOURS&amp;CYCLES INPUT'!$D$2:$D$9999,'QUALIFIED EFH'!EH$4,'HOURS&amp;CYCLES INPUT'!$E$2:$E$9999,'QUALIFIED EFH'!EH$5))</f>
        <v>0</v>
      </c>
      <c r="EI77" s="476">
        <f>IF(EI$2&lt;&gt;"",IF($C77&lt;&gt;"TBA",EI$2/114,0),SUMIFS('HOURS&amp;CYCLES INPUT'!$F$2:$F$9999,'HOURS&amp;CYCLES INPUT'!$C$2:$C$9999,'QUALIFIED EFH'!$C77,'HOURS&amp;CYCLES INPUT'!$D$2:$D$9999,'QUALIFIED EFH'!EI$4,'HOURS&amp;CYCLES INPUT'!$E$2:$E$9999,'QUALIFIED EFH'!EI$5))</f>
        <v>0</v>
      </c>
      <c r="EJ77" s="476">
        <f>IF(EJ$2&lt;&gt;"",IF($C77&lt;&gt;"TBA",EJ$2/114,0),SUMIFS('HOURS&amp;CYCLES INPUT'!$F$2:$F$9999,'HOURS&amp;CYCLES INPUT'!$C$2:$C$9999,'QUALIFIED EFH'!$C77,'HOURS&amp;CYCLES INPUT'!$D$2:$D$9999,'QUALIFIED EFH'!EJ$4,'HOURS&amp;CYCLES INPUT'!$E$2:$E$9999,'QUALIFIED EFH'!EJ$5))</f>
        <v>0</v>
      </c>
      <c r="EK77" s="476">
        <f>IF(EK$2&lt;&gt;"",IF($C77&lt;&gt;"TBA",EK$2/114,0),SUMIFS('HOURS&amp;CYCLES INPUT'!$F$2:$F$9999,'HOURS&amp;CYCLES INPUT'!$C$2:$C$9999,'QUALIFIED EFH'!$C77,'HOURS&amp;CYCLES INPUT'!$D$2:$D$9999,'QUALIFIED EFH'!EK$4,'HOURS&amp;CYCLES INPUT'!$E$2:$E$9999,'QUALIFIED EFH'!EK$5))</f>
        <v>0</v>
      </c>
      <c r="EL77" s="476">
        <f>IF(EL$2&lt;&gt;"",IF($C77&lt;&gt;"TBA",EL$2/114,0),SUMIFS('HOURS&amp;CYCLES INPUT'!$F$2:$F$9999,'HOURS&amp;CYCLES INPUT'!$C$2:$C$9999,'QUALIFIED EFH'!$C77,'HOURS&amp;CYCLES INPUT'!$D$2:$D$9999,'QUALIFIED EFH'!EL$4,'HOURS&amp;CYCLES INPUT'!$E$2:$E$9999,'QUALIFIED EFH'!EL$5))</f>
        <v>0</v>
      </c>
      <c r="EM77" s="476">
        <f>IF(EM$2&lt;&gt;"",IF($C77&lt;&gt;"TBA",EM$2/114,0),SUMIFS('HOURS&amp;CYCLES INPUT'!$F$2:$F$9999,'HOURS&amp;CYCLES INPUT'!$C$2:$C$9999,'QUALIFIED EFH'!$C77,'HOURS&amp;CYCLES INPUT'!$D$2:$D$9999,'QUALIFIED EFH'!EM$4,'HOURS&amp;CYCLES INPUT'!$E$2:$E$9999,'QUALIFIED EFH'!EM$5))</f>
        <v>0</v>
      </c>
      <c r="EN77" s="476">
        <f>IF(EN$2&lt;&gt;"",IF($C77&lt;&gt;"TBA",EN$2/114,0),SUMIFS('HOURS&amp;CYCLES INPUT'!$F$2:$F$9999,'HOURS&amp;CYCLES INPUT'!$C$2:$C$9999,'QUALIFIED EFH'!$C77,'HOURS&amp;CYCLES INPUT'!$D$2:$D$9999,'QUALIFIED EFH'!EN$4,'HOURS&amp;CYCLES INPUT'!$E$2:$E$9999,'QUALIFIED EFH'!EN$5))</f>
        <v>0</v>
      </c>
      <c r="EO77" s="476">
        <f>IF(EO$2&lt;&gt;"",IF($C77&lt;&gt;"TBA",EO$2/114,0),SUMIFS('HOURS&amp;CYCLES INPUT'!$F$2:$F$9999,'HOURS&amp;CYCLES INPUT'!$C$2:$C$9999,'QUALIFIED EFH'!$C77,'HOURS&amp;CYCLES INPUT'!$D$2:$D$9999,'QUALIFIED EFH'!EO$4,'HOURS&amp;CYCLES INPUT'!$E$2:$E$9999,'QUALIFIED EFH'!EO$5))</f>
        <v>0</v>
      </c>
      <c r="EP77" s="476">
        <f>IF(EP$2&lt;&gt;"",IF($C77&lt;&gt;"TBA",EP$2/114,0),SUMIFS('HOURS&amp;CYCLES INPUT'!$F$2:$F$9999,'HOURS&amp;CYCLES INPUT'!$C$2:$C$9999,'QUALIFIED EFH'!$C77,'HOURS&amp;CYCLES INPUT'!$D$2:$D$9999,'QUALIFIED EFH'!EP$4,'HOURS&amp;CYCLES INPUT'!$E$2:$E$9999,'QUALIFIED EFH'!EP$5))</f>
        <v>0</v>
      </c>
      <c r="EQ77" s="476">
        <f>IF(EQ$2&lt;&gt;"",IF($C77&lt;&gt;"TBA",EQ$2/114,0),SUMIFS('HOURS&amp;CYCLES INPUT'!$F$2:$F$9999,'HOURS&amp;CYCLES INPUT'!$C$2:$C$9999,'QUALIFIED EFH'!$C77,'HOURS&amp;CYCLES INPUT'!$D$2:$D$9999,'QUALIFIED EFH'!EQ$4,'HOURS&amp;CYCLES INPUT'!$E$2:$E$9999,'QUALIFIED EFH'!EQ$5))</f>
        <v>0</v>
      </c>
      <c r="ER77" s="476">
        <f>IF(ER$2&lt;&gt;"",IF($C77&lt;&gt;"TBA",ER$2/114,0),SUMIFS('HOURS&amp;CYCLES INPUT'!$F$2:$F$9999,'HOURS&amp;CYCLES INPUT'!$C$2:$C$9999,'QUALIFIED EFH'!$C77,'HOURS&amp;CYCLES INPUT'!$D$2:$D$9999,'QUALIFIED EFH'!ER$4,'HOURS&amp;CYCLES INPUT'!$E$2:$E$9999,'QUALIFIED EFH'!ER$5))</f>
        <v>0</v>
      </c>
      <c r="ES77" s="476">
        <f>IF(ES$2&lt;&gt;"",IF($C77&lt;&gt;"TBA",ES$2/114,0),SUMIFS('HOURS&amp;CYCLES INPUT'!$F$2:$F$9999,'HOURS&amp;CYCLES INPUT'!$C$2:$C$9999,'QUALIFIED EFH'!$C77,'HOURS&amp;CYCLES INPUT'!$D$2:$D$9999,'QUALIFIED EFH'!ES$4,'HOURS&amp;CYCLES INPUT'!$E$2:$E$9999,'QUALIFIED EFH'!ES$5))</f>
        <v>0</v>
      </c>
      <c r="ET77" s="476">
        <f>IF(ET$2&lt;&gt;"",IF($C77&lt;&gt;"TBA",ET$2/114,0),SUMIFS('HOURS&amp;CYCLES INPUT'!$F$2:$F$9999,'HOURS&amp;CYCLES INPUT'!$C$2:$C$9999,'QUALIFIED EFH'!$C77,'HOURS&amp;CYCLES INPUT'!$D$2:$D$9999,'QUALIFIED EFH'!ET$4,'HOURS&amp;CYCLES INPUT'!$E$2:$E$9999,'QUALIFIED EFH'!ET$5))</f>
        <v>0</v>
      </c>
      <c r="EU77" s="476">
        <f>IF(EU$2&lt;&gt;"",IF($C77&lt;&gt;"TBA",EU$2/114,0),SUMIFS('HOURS&amp;CYCLES INPUT'!$F$2:$F$9999,'HOURS&amp;CYCLES INPUT'!$C$2:$C$9999,'QUALIFIED EFH'!$C77,'HOURS&amp;CYCLES INPUT'!$D$2:$D$9999,'QUALIFIED EFH'!EU$4,'HOURS&amp;CYCLES INPUT'!$E$2:$E$9999,'QUALIFIED EFH'!EU$5))</f>
        <v>0</v>
      </c>
      <c r="EV77" s="476">
        <f>IF(EV$2&lt;&gt;"",IF($C77&lt;&gt;"TBA",EV$2/114,0),SUMIFS('HOURS&amp;CYCLES INPUT'!$F$2:$F$9999,'HOURS&amp;CYCLES INPUT'!$C$2:$C$9999,'QUALIFIED EFH'!$C77,'HOURS&amp;CYCLES INPUT'!$D$2:$D$9999,'QUALIFIED EFH'!EV$4,'HOURS&amp;CYCLES INPUT'!$E$2:$E$9999,'QUALIFIED EFH'!EV$5))</f>
        <v>0</v>
      </c>
      <c r="EW77" s="476">
        <f>IF(EW$2&lt;&gt;"",IF($C77&lt;&gt;"TBA",EW$2/114,0),SUMIFS('HOURS&amp;CYCLES INPUT'!$F$2:$F$9999,'HOURS&amp;CYCLES INPUT'!$C$2:$C$9999,'QUALIFIED EFH'!$C77,'HOURS&amp;CYCLES INPUT'!$D$2:$D$9999,'QUALIFIED EFH'!EW$4,'HOURS&amp;CYCLES INPUT'!$E$2:$E$9999,'QUALIFIED EFH'!EW$5))</f>
        <v>0</v>
      </c>
      <c r="EX77" s="476">
        <f>IF(EX$2&lt;&gt;"",IF($C77&lt;&gt;"TBA",EX$2/114,0),SUMIFS('HOURS&amp;CYCLES INPUT'!$F$2:$F$9999,'HOURS&amp;CYCLES INPUT'!$C$2:$C$9999,'QUALIFIED EFH'!$C77,'HOURS&amp;CYCLES INPUT'!$D$2:$D$9999,'QUALIFIED EFH'!EX$4,'HOURS&amp;CYCLES INPUT'!$E$2:$E$9999,'QUALIFIED EFH'!EX$5))</f>
        <v>0</v>
      </c>
      <c r="EY77" s="476">
        <f>IF(EY$2&lt;&gt;"",IF($C77&lt;&gt;"TBA",EY$2/114,0),SUMIFS('HOURS&amp;CYCLES INPUT'!$F$2:$F$9999,'HOURS&amp;CYCLES INPUT'!$C$2:$C$9999,'QUALIFIED EFH'!$C77,'HOURS&amp;CYCLES INPUT'!$D$2:$D$9999,'QUALIFIED EFH'!EY$4,'HOURS&amp;CYCLES INPUT'!$E$2:$E$9999,'QUALIFIED EFH'!EY$5))</f>
        <v>0</v>
      </c>
      <c r="EZ77" s="476">
        <f>IF(EZ$2&lt;&gt;"",IF($C77&lt;&gt;"TBA",EZ$2/114,0),SUMIFS('HOURS&amp;CYCLES INPUT'!$F$2:$F$9999,'HOURS&amp;CYCLES INPUT'!$C$2:$C$9999,'QUALIFIED EFH'!$C77,'HOURS&amp;CYCLES INPUT'!$D$2:$D$9999,'QUALIFIED EFH'!EZ$4,'HOURS&amp;CYCLES INPUT'!$E$2:$E$9999,'QUALIFIED EFH'!EZ$5))</f>
        <v>0</v>
      </c>
      <c r="FA77" s="476">
        <f>IF(FA$2&lt;&gt;"",IF($C77&lt;&gt;"TBA",FA$2/114,0),SUMIFS('HOURS&amp;CYCLES INPUT'!$F$2:$F$9999,'HOURS&amp;CYCLES INPUT'!$C$2:$C$9999,'QUALIFIED EFH'!$C77,'HOURS&amp;CYCLES INPUT'!$D$2:$D$9999,'QUALIFIED EFH'!FA$4,'HOURS&amp;CYCLES INPUT'!$E$2:$E$9999,'QUALIFIED EFH'!FA$5))</f>
        <v>0</v>
      </c>
      <c r="FB77" s="476">
        <f>IF(FB$2&lt;&gt;"",IF($C77&lt;&gt;"TBA",FB$2/114,0),SUMIFS('HOURS&amp;CYCLES INPUT'!$F$2:$F$9999,'HOURS&amp;CYCLES INPUT'!$C$2:$C$9999,'QUALIFIED EFH'!$C77,'HOURS&amp;CYCLES INPUT'!$D$2:$D$9999,'QUALIFIED EFH'!FB$4,'HOURS&amp;CYCLES INPUT'!$E$2:$E$9999,'QUALIFIED EFH'!FB$5))</f>
        <v>0</v>
      </c>
      <c r="FC77" s="476">
        <f>IF(FC$2&lt;&gt;"",IF($C77&lt;&gt;"TBA",FC$2/114,0),SUMIFS('HOURS&amp;CYCLES INPUT'!$F$2:$F$9999,'HOURS&amp;CYCLES INPUT'!$C$2:$C$9999,'QUALIFIED EFH'!$C77,'HOURS&amp;CYCLES INPUT'!$D$2:$D$9999,'QUALIFIED EFH'!FC$4,'HOURS&amp;CYCLES INPUT'!$E$2:$E$9999,'QUALIFIED EFH'!FC$5))</f>
        <v>0</v>
      </c>
      <c r="FD77" s="476">
        <f>IF(FD$2&lt;&gt;"",IF($C77&lt;&gt;"TBA",FD$2/114,0),SUMIFS('HOURS&amp;CYCLES INPUT'!$F$2:$F$9999,'HOURS&amp;CYCLES INPUT'!$C$2:$C$9999,'QUALIFIED EFH'!$C77,'HOURS&amp;CYCLES INPUT'!$D$2:$D$9999,'QUALIFIED EFH'!FD$4,'HOURS&amp;CYCLES INPUT'!$E$2:$E$9999,'QUALIFIED EFH'!FD$5))</f>
        <v>0</v>
      </c>
      <c r="FE77" s="476">
        <f>IF(FE$2&lt;&gt;"",IF($C77&lt;&gt;"TBA",FE$2/114,0),SUMIFS('HOURS&amp;CYCLES INPUT'!$F$2:$F$9999,'HOURS&amp;CYCLES INPUT'!$C$2:$C$9999,'QUALIFIED EFH'!$C77,'HOURS&amp;CYCLES INPUT'!$D$2:$D$9999,'QUALIFIED EFH'!FE$4,'HOURS&amp;CYCLES INPUT'!$E$2:$E$9999,'QUALIFIED EFH'!FE$5))</f>
        <v>0</v>
      </c>
      <c r="FF77" s="476">
        <f>IF(FF$2&lt;&gt;"",IF($C77&lt;&gt;"TBA",FF$2/114,0),SUMIFS('HOURS&amp;CYCLES INPUT'!$F$2:$F$9999,'HOURS&amp;CYCLES INPUT'!$C$2:$C$9999,'QUALIFIED EFH'!$C77,'HOURS&amp;CYCLES INPUT'!$D$2:$D$9999,'QUALIFIED EFH'!FF$4,'HOURS&amp;CYCLES INPUT'!$E$2:$E$9999,'QUALIFIED EFH'!FF$5))</f>
        <v>0</v>
      </c>
      <c r="FG77" s="476">
        <f>IF(FG$2&lt;&gt;"",IF($C77&lt;&gt;"TBA",FG$2/114,0),SUMIFS('HOURS&amp;CYCLES INPUT'!$F$2:$F$9999,'HOURS&amp;CYCLES INPUT'!$C$2:$C$9999,'QUALIFIED EFH'!$C77,'HOURS&amp;CYCLES INPUT'!$D$2:$D$9999,'QUALIFIED EFH'!FG$4,'HOURS&amp;CYCLES INPUT'!$E$2:$E$9999,'QUALIFIED EFH'!FG$5))</f>
        <v>0</v>
      </c>
      <c r="FH77" s="476">
        <f>IF(FH$2&lt;&gt;"",IF($C77&lt;&gt;"TBA",FH$2/114,0),SUMIFS('HOURS&amp;CYCLES INPUT'!$F$2:$F$9999,'HOURS&amp;CYCLES INPUT'!$C$2:$C$9999,'QUALIFIED EFH'!$C77,'HOURS&amp;CYCLES INPUT'!$D$2:$D$9999,'QUALIFIED EFH'!FH$4,'HOURS&amp;CYCLES INPUT'!$E$2:$E$9999,'QUALIFIED EFH'!FH$5))</f>
        <v>0</v>
      </c>
      <c r="FI77" s="476">
        <f>IF(FI$2&lt;&gt;"",IF($C77&lt;&gt;"TBA",FI$2/114,0),SUMIFS('HOURS&amp;CYCLES INPUT'!$F$2:$F$9999,'HOURS&amp;CYCLES INPUT'!$C$2:$C$9999,'QUALIFIED EFH'!$C77,'HOURS&amp;CYCLES INPUT'!$D$2:$D$9999,'QUALIFIED EFH'!FI$4,'HOURS&amp;CYCLES INPUT'!$E$2:$E$9999,'QUALIFIED EFH'!FI$5))</f>
        <v>0</v>
      </c>
      <c r="FJ77" s="476">
        <f>IF(FJ$2&lt;&gt;"",IF($C77&lt;&gt;"TBA",FJ$2/114,0),SUMIFS('HOURS&amp;CYCLES INPUT'!$F$2:$F$9999,'HOURS&amp;CYCLES INPUT'!$C$2:$C$9999,'QUALIFIED EFH'!$C77,'HOURS&amp;CYCLES INPUT'!$D$2:$D$9999,'QUALIFIED EFH'!FJ$4,'HOURS&amp;CYCLES INPUT'!$E$2:$E$9999,'QUALIFIED EFH'!FJ$5))</f>
        <v>0</v>
      </c>
      <c r="FK77" s="476">
        <f>IF(FK$2&lt;&gt;"",IF($C77&lt;&gt;"TBA",FK$2/114,0),SUMIFS('HOURS&amp;CYCLES INPUT'!$F$2:$F$9999,'HOURS&amp;CYCLES INPUT'!$C$2:$C$9999,'QUALIFIED EFH'!$C77,'HOURS&amp;CYCLES INPUT'!$D$2:$D$9999,'QUALIFIED EFH'!FK$4,'HOURS&amp;CYCLES INPUT'!$E$2:$E$9999,'QUALIFIED EFH'!FK$5))</f>
        <v>0</v>
      </c>
      <c r="FL77" s="476">
        <f>IF(FL$2&lt;&gt;"",IF($C77&lt;&gt;"TBA",FL$2/114,0),SUMIFS('HOURS&amp;CYCLES INPUT'!$F$2:$F$9999,'HOURS&amp;CYCLES INPUT'!$C$2:$C$9999,'QUALIFIED EFH'!$C77,'HOURS&amp;CYCLES INPUT'!$D$2:$D$9999,'QUALIFIED EFH'!FL$4,'HOURS&amp;CYCLES INPUT'!$E$2:$E$9999,'QUALIFIED EFH'!FL$5))</f>
        <v>0</v>
      </c>
      <c r="FM77" s="476">
        <f>IF(FM$2&lt;&gt;"",IF($C77&lt;&gt;"TBA",FM$2/114,0),SUMIFS('HOURS&amp;CYCLES INPUT'!$F$2:$F$9999,'HOURS&amp;CYCLES INPUT'!$C$2:$C$9999,'QUALIFIED EFH'!$C77,'HOURS&amp;CYCLES INPUT'!$D$2:$D$9999,'QUALIFIED EFH'!FM$4,'HOURS&amp;CYCLES INPUT'!$E$2:$E$9999,'QUALIFIED EFH'!FM$5))</f>
        <v>0</v>
      </c>
      <c r="FN77" s="476">
        <f>IF(FN$2&lt;&gt;"",IF($C77&lt;&gt;"TBA",FN$2/114,0),SUMIFS('HOURS&amp;CYCLES INPUT'!$F$2:$F$9999,'HOURS&amp;CYCLES INPUT'!$C$2:$C$9999,'QUALIFIED EFH'!$C77,'HOURS&amp;CYCLES INPUT'!$D$2:$D$9999,'QUALIFIED EFH'!FN$4,'HOURS&amp;CYCLES INPUT'!$E$2:$E$9999,'QUALIFIED EFH'!FN$5))</f>
        <v>0</v>
      </c>
      <c r="FO77" s="476">
        <f>IF(FO$2&lt;&gt;"",IF($C77&lt;&gt;"TBA",FO$2/114,0),SUMIFS('HOURS&amp;CYCLES INPUT'!$F$2:$F$9999,'HOURS&amp;CYCLES INPUT'!$C$2:$C$9999,'QUALIFIED EFH'!$C77,'HOURS&amp;CYCLES INPUT'!$D$2:$D$9999,'QUALIFIED EFH'!FO$4,'HOURS&amp;CYCLES INPUT'!$E$2:$E$9999,'QUALIFIED EFH'!FO$5))</f>
        <v>0</v>
      </c>
      <c r="FP77" s="476">
        <f>IF(FP$2&lt;&gt;"",IF($C77&lt;&gt;"TBA",FP$2/114,0),SUMIFS('HOURS&amp;CYCLES INPUT'!$F$2:$F$9999,'HOURS&amp;CYCLES INPUT'!$C$2:$C$9999,'QUALIFIED EFH'!$C77,'HOURS&amp;CYCLES INPUT'!$D$2:$D$9999,'QUALIFIED EFH'!FP$4,'HOURS&amp;CYCLES INPUT'!$E$2:$E$9999,'QUALIFIED EFH'!FP$5))</f>
        <v>0</v>
      </c>
      <c r="FQ77" s="476">
        <f>IF(FQ$2&lt;&gt;"",IF($C77&lt;&gt;"TBA",FQ$2/114,0),SUMIFS('HOURS&amp;CYCLES INPUT'!$F$2:$F$9999,'HOURS&amp;CYCLES INPUT'!$C$2:$C$9999,'QUALIFIED EFH'!$C77,'HOURS&amp;CYCLES INPUT'!$D$2:$D$9999,'QUALIFIED EFH'!FQ$4,'HOURS&amp;CYCLES INPUT'!$E$2:$E$9999,'QUALIFIED EFH'!FQ$5))</f>
        <v>0</v>
      </c>
      <c r="FR77" s="476">
        <f>IF(FR$2&lt;&gt;"",IF($C77&lt;&gt;"TBA",FR$2/114,0),SUMIFS('HOURS&amp;CYCLES INPUT'!$F$2:$F$9999,'HOURS&amp;CYCLES INPUT'!$C$2:$C$9999,'QUALIFIED EFH'!$C77,'HOURS&amp;CYCLES INPUT'!$D$2:$D$9999,'QUALIFIED EFH'!FR$4,'HOURS&amp;CYCLES INPUT'!$E$2:$E$9999,'QUALIFIED EFH'!FR$5))</f>
        <v>0</v>
      </c>
      <c r="FS77" s="476">
        <f>IF(FS$2&lt;&gt;"",IF($C77&lt;&gt;"TBA",FS$2/114,0),SUMIFS('HOURS&amp;CYCLES INPUT'!$F$2:$F$9999,'HOURS&amp;CYCLES INPUT'!$C$2:$C$9999,'QUALIFIED EFH'!$C77,'HOURS&amp;CYCLES INPUT'!$D$2:$D$9999,'QUALIFIED EFH'!FS$4,'HOURS&amp;CYCLES INPUT'!$E$2:$E$9999,'QUALIFIED EFH'!FS$5))</f>
        <v>0</v>
      </c>
      <c r="FT77" s="476">
        <f>IF(FT$2&lt;&gt;"",IF($C77&lt;&gt;"TBA",FT$2/114,0),SUMIFS('HOURS&amp;CYCLES INPUT'!$F$2:$F$9999,'HOURS&amp;CYCLES INPUT'!$C$2:$C$9999,'QUALIFIED EFH'!$C77,'HOURS&amp;CYCLES INPUT'!$D$2:$D$9999,'QUALIFIED EFH'!FT$4,'HOURS&amp;CYCLES INPUT'!$E$2:$E$9999,'QUALIFIED EFH'!FT$5))</f>
        <v>0</v>
      </c>
      <c r="FU77" s="476">
        <f>IF(FU$2&lt;&gt;"",IF($C77&lt;&gt;"TBA",FU$2/114,0),SUMIFS('HOURS&amp;CYCLES INPUT'!$F$2:$F$9999,'HOURS&amp;CYCLES INPUT'!$C$2:$C$9999,'QUALIFIED EFH'!$C77,'HOURS&amp;CYCLES INPUT'!$D$2:$D$9999,'QUALIFIED EFH'!FU$4,'HOURS&amp;CYCLES INPUT'!$E$2:$E$9999,'QUALIFIED EFH'!FU$5))</f>
        <v>0</v>
      </c>
      <c r="FV77" s="476">
        <f>IF(FV$2&lt;&gt;"",IF($C77&lt;&gt;"TBA",FV$2/114,0),SUMIFS('HOURS&amp;CYCLES INPUT'!$F$2:$F$9999,'HOURS&amp;CYCLES INPUT'!$C$2:$C$9999,'QUALIFIED EFH'!$C77,'HOURS&amp;CYCLES INPUT'!$D$2:$D$9999,'QUALIFIED EFH'!FV$4,'HOURS&amp;CYCLES INPUT'!$E$2:$E$9999,'QUALIFIED EFH'!FV$5))</f>
        <v>0</v>
      </c>
      <c r="FW77" s="476">
        <f>IF(FW$2&lt;&gt;"",IF($C77&lt;&gt;"TBA",FW$2/114,0),SUMIFS('HOURS&amp;CYCLES INPUT'!$F$2:$F$9999,'HOURS&amp;CYCLES INPUT'!$C$2:$C$9999,'QUALIFIED EFH'!$C77,'HOURS&amp;CYCLES INPUT'!$D$2:$D$9999,'QUALIFIED EFH'!FW$4,'HOURS&amp;CYCLES INPUT'!$E$2:$E$9999,'QUALIFIED EFH'!FW$5))</f>
        <v>0</v>
      </c>
      <c r="FX77" s="476">
        <f>IF(FX$2&lt;&gt;"",IF($C77&lt;&gt;"TBA",FX$2/114,0),SUMIFS('HOURS&amp;CYCLES INPUT'!$F$2:$F$9999,'HOURS&amp;CYCLES INPUT'!$C$2:$C$9999,'QUALIFIED EFH'!$C77,'HOURS&amp;CYCLES INPUT'!$D$2:$D$9999,'QUALIFIED EFH'!FX$4,'HOURS&amp;CYCLES INPUT'!$E$2:$E$9999,'QUALIFIED EFH'!FX$5))</f>
        <v>0</v>
      </c>
      <c r="FY77" s="476">
        <f>IF(FY$2&lt;&gt;"",IF($C77&lt;&gt;"TBA",FY$2/114,0),SUMIFS('HOURS&amp;CYCLES INPUT'!$F$2:$F$9999,'HOURS&amp;CYCLES INPUT'!$C$2:$C$9999,'QUALIFIED EFH'!$C77,'HOURS&amp;CYCLES INPUT'!$D$2:$D$9999,'QUALIFIED EFH'!FY$4,'HOURS&amp;CYCLES INPUT'!$E$2:$E$9999,'QUALIFIED EFH'!FY$5))</f>
        <v>0</v>
      </c>
      <c r="FZ77" s="476">
        <f>IF(FZ$2&lt;&gt;"",IF($C77&lt;&gt;"TBA",FZ$2/114,0),SUMIFS('HOURS&amp;CYCLES INPUT'!$F$2:$F$9999,'HOURS&amp;CYCLES INPUT'!$C$2:$C$9999,'QUALIFIED EFH'!$C77,'HOURS&amp;CYCLES INPUT'!$D$2:$D$9999,'QUALIFIED EFH'!FZ$4,'HOURS&amp;CYCLES INPUT'!$E$2:$E$9999,'QUALIFIED EFH'!FZ$5))</f>
        <v>0</v>
      </c>
      <c r="GA77" s="476">
        <f>IF(GA$2&lt;&gt;"",IF($C77&lt;&gt;"TBA",GA$2/114,0),SUMIFS('HOURS&amp;CYCLES INPUT'!$F$2:$F$9999,'HOURS&amp;CYCLES INPUT'!$C$2:$C$9999,'QUALIFIED EFH'!$C77,'HOURS&amp;CYCLES INPUT'!$D$2:$D$9999,'QUALIFIED EFH'!GA$4,'HOURS&amp;CYCLES INPUT'!$E$2:$E$9999,'QUALIFIED EFH'!GA$5))</f>
        <v>0</v>
      </c>
      <c r="GB77" s="476">
        <f>IF(GB$2&lt;&gt;"",IF($C77&lt;&gt;"TBA",GB$2/114,0),SUMIFS('HOURS&amp;CYCLES INPUT'!$F$2:$F$9999,'HOURS&amp;CYCLES INPUT'!$C$2:$C$9999,'QUALIFIED EFH'!$C77,'HOURS&amp;CYCLES INPUT'!$D$2:$D$9999,'QUALIFIED EFH'!GB$4,'HOURS&amp;CYCLES INPUT'!$E$2:$E$9999,'QUALIFIED EFH'!GB$5))</f>
        <v>0</v>
      </c>
    </row>
    <row r="78" spans="3:184" x14ac:dyDescent="0.35">
      <c r="C78" s="472">
        <f>'QUALIFIED ENGINES'!D79</f>
        <v>91539</v>
      </c>
      <c r="D78" s="476">
        <f>IF(D$2&lt;&gt;"",IF($C78&lt;&gt;"TBA",D$2/114,0),SUMIFS('HOURS&amp;CYCLES INPUT'!$F$2:$F$9999,'HOURS&amp;CYCLES INPUT'!$C$2:$C$9999,'QUALIFIED EFH'!$C78,'HOURS&amp;CYCLES INPUT'!$D$2:$D$9999,'QUALIFIED EFH'!D$4,'HOURS&amp;CYCLES INPUT'!$E$2:$E$9999,'QUALIFIED EFH'!D$5))</f>
        <v>0</v>
      </c>
      <c r="E78" s="476">
        <f>IF(E$2&lt;&gt;"",IF($C78&lt;&gt;"TBA",E$2/114,0),SUMIFS('HOURS&amp;CYCLES INPUT'!$F$2:$F$9999,'HOURS&amp;CYCLES INPUT'!$C$2:$C$9999,'QUALIFIED EFH'!$C78,'HOURS&amp;CYCLES INPUT'!$D$2:$D$9999,'QUALIFIED EFH'!E$4,'HOURS&amp;CYCLES INPUT'!$E$2:$E$9999,'QUALIFIED EFH'!E$5))</f>
        <v>0</v>
      </c>
      <c r="F78" s="476">
        <f>IF(F$2&lt;&gt;"",IF($C78&lt;&gt;"TBA",F$2/114,0),SUMIFS('HOURS&amp;CYCLES INPUT'!$F$2:$F$9999,'HOURS&amp;CYCLES INPUT'!$C$2:$C$9999,'QUALIFIED EFH'!$C78,'HOURS&amp;CYCLES INPUT'!$D$2:$D$9999,'QUALIFIED EFH'!F$4,'HOURS&amp;CYCLES INPUT'!$E$2:$E$9999,'QUALIFIED EFH'!F$5))</f>
        <v>0</v>
      </c>
      <c r="G78" s="476">
        <f>IF(G$2&lt;&gt;"",IF($C78&lt;&gt;"TBA",G$2/114,0),SUMIFS('HOURS&amp;CYCLES INPUT'!$F$2:$F$9999,'HOURS&amp;CYCLES INPUT'!$C$2:$C$9999,'QUALIFIED EFH'!$C78,'HOURS&amp;CYCLES INPUT'!$D$2:$D$9999,'QUALIFIED EFH'!G$4,'HOURS&amp;CYCLES INPUT'!$E$2:$E$9999,'QUALIFIED EFH'!G$5))</f>
        <v>0</v>
      </c>
      <c r="H78" s="476">
        <f>IF(H$2&lt;&gt;"",IF($C78&lt;&gt;"TBA",H$2/114,0),SUMIFS('HOURS&amp;CYCLES INPUT'!$F$2:$F$9999,'HOURS&amp;CYCLES INPUT'!$C$2:$C$9999,'QUALIFIED EFH'!$C78,'HOURS&amp;CYCLES INPUT'!$D$2:$D$9999,'QUALIFIED EFH'!H$4,'HOURS&amp;CYCLES INPUT'!$E$2:$E$9999,'QUALIFIED EFH'!H$5))</f>
        <v>0</v>
      </c>
      <c r="I78" s="476">
        <f>IF(I$2&lt;&gt;"",IF($C78&lt;&gt;"TBA",I$2/114,0),SUMIFS('HOURS&amp;CYCLES INPUT'!$F$2:$F$9999,'HOURS&amp;CYCLES INPUT'!$C$2:$C$9999,'QUALIFIED EFH'!$C78,'HOURS&amp;CYCLES INPUT'!$D$2:$D$9999,'QUALIFIED EFH'!I$4,'HOURS&amp;CYCLES INPUT'!$E$2:$E$9999,'QUALIFIED EFH'!I$5))</f>
        <v>0</v>
      </c>
      <c r="J78" s="476">
        <f>IF(J$2&lt;&gt;"",IF($C78&lt;&gt;"TBA",J$2/114,0),SUMIFS('HOURS&amp;CYCLES INPUT'!$F$2:$F$9999,'HOURS&amp;CYCLES INPUT'!$C$2:$C$9999,'QUALIFIED EFH'!$C78,'HOURS&amp;CYCLES INPUT'!$D$2:$D$9999,'QUALIFIED EFH'!J$4,'HOURS&amp;CYCLES INPUT'!$E$2:$E$9999,'QUALIFIED EFH'!J$5))</f>
        <v>0</v>
      </c>
      <c r="K78" s="476">
        <f>IF(K$2&lt;&gt;"",IF($C78&lt;&gt;"TBA",K$2/114,0),SUMIFS('HOURS&amp;CYCLES INPUT'!$F$2:$F$9999,'HOURS&amp;CYCLES INPUT'!$C$2:$C$9999,'QUALIFIED EFH'!$C78,'HOURS&amp;CYCLES INPUT'!$D$2:$D$9999,'QUALIFIED EFH'!K$4,'HOURS&amp;CYCLES INPUT'!$E$2:$E$9999,'QUALIFIED EFH'!K$5))</f>
        <v>0</v>
      </c>
      <c r="L78" s="476">
        <f>IF(L$2&lt;&gt;"",IF($C78&lt;&gt;"TBA",L$2/114,0),SUMIFS('HOURS&amp;CYCLES INPUT'!$F$2:$F$9999,'HOURS&amp;CYCLES INPUT'!$C$2:$C$9999,'QUALIFIED EFH'!$C78,'HOURS&amp;CYCLES INPUT'!$D$2:$D$9999,'QUALIFIED EFH'!L$4,'HOURS&amp;CYCLES INPUT'!$E$2:$E$9999,'QUALIFIED EFH'!L$5))</f>
        <v>0</v>
      </c>
      <c r="M78" s="476">
        <f>IF(M$2&lt;&gt;"",IF($C78&lt;&gt;"TBA",M$2/114,0),SUMIFS('HOURS&amp;CYCLES INPUT'!$F$2:$F$9999,'HOURS&amp;CYCLES INPUT'!$C$2:$C$9999,'QUALIFIED EFH'!$C78,'HOURS&amp;CYCLES INPUT'!$D$2:$D$9999,'QUALIFIED EFH'!M$4,'HOURS&amp;CYCLES INPUT'!$E$2:$E$9999,'QUALIFIED EFH'!M$5))</f>
        <v>0</v>
      </c>
      <c r="N78" s="476">
        <f>IF(N$2&lt;&gt;"",IF($C78&lt;&gt;"TBA",N$2/114,0),SUMIFS('HOURS&amp;CYCLES INPUT'!$F$2:$F$9999,'HOURS&amp;CYCLES INPUT'!$C$2:$C$9999,'QUALIFIED EFH'!$C78,'HOURS&amp;CYCLES INPUT'!$D$2:$D$9999,'QUALIFIED EFH'!N$4,'HOURS&amp;CYCLES INPUT'!$E$2:$E$9999,'QUALIFIED EFH'!N$5))</f>
        <v>0</v>
      </c>
      <c r="O78" s="476">
        <f>IF(O$2&lt;&gt;"",IF($C78&lt;&gt;"TBA",O$2/114,0),SUMIFS('HOURS&amp;CYCLES INPUT'!$F$2:$F$9999,'HOURS&amp;CYCLES INPUT'!$C$2:$C$9999,'QUALIFIED EFH'!$C78,'HOURS&amp;CYCLES INPUT'!$D$2:$D$9999,'QUALIFIED EFH'!O$4,'HOURS&amp;CYCLES INPUT'!$E$2:$E$9999,'QUALIFIED EFH'!O$5))</f>
        <v>0</v>
      </c>
      <c r="P78" s="476">
        <f>IF(P$2&lt;&gt;"",IF($C78&lt;&gt;"TBA",P$2/114,0),SUMIFS('HOURS&amp;CYCLES INPUT'!$F$2:$F$9999,'HOURS&amp;CYCLES INPUT'!$C$2:$C$9999,'QUALIFIED EFH'!$C78,'HOURS&amp;CYCLES INPUT'!$D$2:$D$9999,'QUALIFIED EFH'!P$4,'HOURS&amp;CYCLES INPUT'!$E$2:$E$9999,'QUALIFIED EFH'!P$5))</f>
        <v>0</v>
      </c>
      <c r="Q78" s="476">
        <f>IF(Q$2&lt;&gt;"",IF($C78&lt;&gt;"TBA",Q$2/114,0),SUMIFS('HOURS&amp;CYCLES INPUT'!$F$2:$F$9999,'HOURS&amp;CYCLES INPUT'!$C$2:$C$9999,'QUALIFIED EFH'!$C78,'HOURS&amp;CYCLES INPUT'!$D$2:$D$9999,'QUALIFIED EFH'!Q$4,'HOURS&amp;CYCLES INPUT'!$E$2:$E$9999,'QUALIFIED EFH'!Q$5))</f>
        <v>0</v>
      </c>
      <c r="R78" s="476">
        <f>IF(R$1&lt;&gt;"",IF($C78&lt;&gt;"TBA",R$1/114,0),SUMIFS('HOURS&amp;CYCLES INPUT'!$F$2:$F$9999,'HOURS&amp;CYCLES INPUT'!$C$2:$C$9999,'QUALIFIED EFH'!$C78,'HOURS&amp;CYCLES INPUT'!$D$2:$D$9999,'QUALIFIED EFH'!R$4,'HOURS&amp;CYCLES INPUT'!$E$2:$E$9999,'QUALIFIED EFH'!R$5))</f>
        <v>0</v>
      </c>
      <c r="S78" s="476">
        <f>IF(S$2&lt;&gt;"",IF($C78&lt;&gt;"TBA",S$2/114,0),SUMIFS('HOURS&amp;CYCLES INPUT'!$F$2:$F$9999,'HOURS&amp;CYCLES INPUT'!$C$2:$C$9999,'QUALIFIED EFH'!$C78,'HOURS&amp;CYCLES INPUT'!$D$2:$D$9999,'QUALIFIED EFH'!S$4,'HOURS&amp;CYCLES INPUT'!$E$2:$E$9999,'QUALIFIED EFH'!S$5))</f>
        <v>0</v>
      </c>
      <c r="T78" s="476">
        <f>IF(T$2&lt;&gt;"",IF($C78&lt;&gt;"TBA",T$2/114,0),SUMIFS('HOURS&amp;CYCLES INPUT'!$F$2:$F$9999,'HOURS&amp;CYCLES INPUT'!$C$2:$C$9999,'QUALIFIED EFH'!$C78,'HOURS&amp;CYCLES INPUT'!$D$2:$D$9999,'QUALIFIED EFH'!T$4,'HOURS&amp;CYCLES INPUT'!$E$2:$E$9999,'QUALIFIED EFH'!T$5))</f>
        <v>0</v>
      </c>
      <c r="U78" s="476">
        <f>IF(U$2&lt;&gt;"",IF($C78&lt;&gt;"TBA",U$2/114,0),SUMIFS('HOURS&amp;CYCLES INPUT'!$F$2:$F$9999,'HOURS&amp;CYCLES INPUT'!$C$2:$C$9999,'QUALIFIED EFH'!$C78,'HOURS&amp;CYCLES INPUT'!$D$2:$D$9999,'QUALIFIED EFH'!U$4,'HOURS&amp;CYCLES INPUT'!$E$2:$E$9999,'QUALIFIED EFH'!U$5))</f>
        <v>0</v>
      </c>
      <c r="V78" s="476">
        <f>IF(V$2&lt;&gt;"",IF($C78&lt;&gt;"TBA",V$2/114,0),SUMIFS('HOURS&amp;CYCLES INPUT'!$F$2:$F$9999,'HOURS&amp;CYCLES INPUT'!$C$2:$C$9999,'QUALIFIED EFH'!$C78,'HOURS&amp;CYCLES INPUT'!$D$2:$D$9999,'QUALIFIED EFH'!V$4,'HOURS&amp;CYCLES INPUT'!$E$2:$E$9999,'QUALIFIED EFH'!V$5))</f>
        <v>0</v>
      </c>
      <c r="W78" s="476">
        <f>IF(W$2&lt;&gt;"",IF($C78&lt;&gt;"TBA",W$2/114,0),SUMIFS('HOURS&amp;CYCLES INPUT'!$F$2:$F$9999,'HOURS&amp;CYCLES INPUT'!$C$2:$C$9999,'QUALIFIED EFH'!$C78,'HOURS&amp;CYCLES INPUT'!$D$2:$D$9999,'QUALIFIED EFH'!W$4,'HOURS&amp;CYCLES INPUT'!$E$2:$E$9999,'QUALIFIED EFH'!W$5))</f>
        <v>0</v>
      </c>
      <c r="X78" s="476">
        <f>IF(X$2&lt;&gt;"",IF($C78&lt;&gt;"TBA",X$2/114,0),SUMIFS('HOURS&amp;CYCLES INPUT'!$F$2:$F$9999,'HOURS&amp;CYCLES INPUT'!$C$2:$C$9999,'QUALIFIED EFH'!$C78,'HOURS&amp;CYCLES INPUT'!$D$2:$D$9999,'QUALIFIED EFH'!X$4,'HOURS&amp;CYCLES INPUT'!$E$2:$E$9999,'QUALIFIED EFH'!X$5))</f>
        <v>0</v>
      </c>
      <c r="Y78" s="476">
        <f>IF(Y$2&lt;&gt;"",IF($C78&lt;&gt;"TBA",Y$2/114,0),SUMIFS('HOURS&amp;CYCLES INPUT'!$F$2:$F$9999,'HOURS&amp;CYCLES INPUT'!$C$2:$C$9999,'QUALIFIED EFH'!$C78,'HOURS&amp;CYCLES INPUT'!$D$2:$D$9999,'QUALIFIED EFH'!Y$4,'HOURS&amp;CYCLES INPUT'!$E$2:$E$9999,'QUALIFIED EFH'!Y$5))</f>
        <v>0</v>
      </c>
      <c r="Z78" s="476">
        <f>IF(Z$2&lt;&gt;"",IF($C78&lt;&gt;"TBA",Z$2/114,0),SUMIFS('HOURS&amp;CYCLES INPUT'!$F$2:$F$9999,'HOURS&amp;CYCLES INPUT'!$C$2:$C$9999,'QUALIFIED EFH'!$C78,'HOURS&amp;CYCLES INPUT'!$D$2:$D$9999,'QUALIFIED EFH'!Z$4,'HOURS&amp;CYCLES INPUT'!$E$2:$E$9999,'QUALIFIED EFH'!Z$5))</f>
        <v>0</v>
      </c>
      <c r="AA78" s="476">
        <f>IF(AA$2&lt;&gt;"",IF($C78&lt;&gt;"TBA",AA$2/114,0),SUMIFS('HOURS&amp;CYCLES INPUT'!$F$2:$F$9999,'HOURS&amp;CYCLES INPUT'!$C$2:$C$9999,'QUALIFIED EFH'!$C78,'HOURS&amp;CYCLES INPUT'!$D$2:$D$9999,'QUALIFIED EFH'!AA$4,'HOURS&amp;CYCLES INPUT'!$E$2:$E$9999,'QUALIFIED EFH'!AA$5))</f>
        <v>0</v>
      </c>
      <c r="AB78" s="476">
        <f>IF(AB$2&lt;&gt;"",IF($C78&lt;&gt;"TBA",AB$2/114,0),SUMIFS('HOURS&amp;CYCLES INPUT'!$F$2:$F$9999,'HOURS&amp;CYCLES INPUT'!$C$2:$C$9999,'QUALIFIED EFH'!$C78,'HOURS&amp;CYCLES INPUT'!$D$2:$D$9999,'QUALIFIED EFH'!AB$4,'HOURS&amp;CYCLES INPUT'!$E$2:$E$9999,'QUALIFIED EFH'!AB$5))</f>
        <v>209.91</v>
      </c>
      <c r="AC78" s="476">
        <f>IF(AC$2&lt;&gt;"",IF($C78&lt;&gt;"TBA",AC$2/114,0),SUMIFS('HOURS&amp;CYCLES INPUT'!$F$2:$F$9999,'HOURS&amp;CYCLES INPUT'!$C$2:$C$9999,'QUALIFIED EFH'!$C78,'HOURS&amp;CYCLES INPUT'!$D$2:$D$9999,'QUALIFIED EFH'!AC$4,'HOURS&amp;CYCLES INPUT'!$E$2:$E$9999,'QUALIFIED EFH'!AC$5))</f>
        <v>361.52</v>
      </c>
      <c r="AD78" s="476">
        <f>IF(AD$2&lt;&gt;"",IF($C78&lt;&gt;"TBA",AD$2/114,0),SUMIFS('HOURS&amp;CYCLES INPUT'!$F$2:$F$9999,'HOURS&amp;CYCLES INPUT'!$C$2:$C$9999,'QUALIFIED EFH'!$C78,'HOURS&amp;CYCLES INPUT'!$D$2:$D$9999,'QUALIFIED EFH'!AD$4,'HOURS&amp;CYCLES INPUT'!$E$2:$E$9999,'QUALIFIED EFH'!AD$5))</f>
        <v>386.69</v>
      </c>
      <c r="AE78" s="476">
        <f>IF(AE$2&lt;&gt;"",IF($C78&lt;&gt;"TBA",AE$2/114,0),SUMIFS('HOURS&amp;CYCLES INPUT'!$F$2:$F$9999,'HOURS&amp;CYCLES INPUT'!$C$2:$C$9999,'QUALIFIED EFH'!$C78,'HOURS&amp;CYCLES INPUT'!$D$2:$D$9999,'QUALIFIED EFH'!AE$4,'HOURS&amp;CYCLES INPUT'!$E$2:$E$9999,'QUALIFIED EFH'!AE$5))</f>
        <v>387</v>
      </c>
      <c r="AF78" s="476">
        <f>IF(AF$2&lt;&gt;"",IF($C78&lt;&gt;"TBA",AF$2/114,0),SUMIFS('HOURS&amp;CYCLES INPUT'!$F$2:$F$9999,'HOURS&amp;CYCLES INPUT'!$C$2:$C$9999,'QUALIFIED EFH'!$C78,'HOURS&amp;CYCLES INPUT'!$D$2:$D$9999,'QUALIFIED EFH'!AF$4,'HOURS&amp;CYCLES INPUT'!$E$2:$E$9999,'QUALIFIED EFH'!AF$5))</f>
        <v>405.16</v>
      </c>
      <c r="AG78" s="476">
        <f>IF(AG$2&lt;&gt;"",IF($C78&lt;&gt;"TBA",AG$2/114,0),SUMIFS('HOURS&amp;CYCLES INPUT'!$F$2:$F$9999,'HOURS&amp;CYCLES INPUT'!$C$2:$C$9999,'QUALIFIED EFH'!$C78,'HOURS&amp;CYCLES INPUT'!$D$2:$D$9999,'QUALIFIED EFH'!AG$4,'HOURS&amp;CYCLES INPUT'!$E$2:$E$9999,'QUALIFIED EFH'!AG$5))</f>
        <v>440.97</v>
      </c>
      <c r="AH78" s="476">
        <f>IF(AH$2&lt;&gt;"",IF($C78&lt;&gt;"TBA",AH$2/114,0),SUMIFS('HOURS&amp;CYCLES INPUT'!$F$2:$F$9999,'HOURS&amp;CYCLES INPUT'!$C$2:$C$9999,'QUALIFIED EFH'!$C78,'HOURS&amp;CYCLES INPUT'!$D$2:$D$9999,'QUALIFIED EFH'!AH$4,'HOURS&amp;CYCLES INPUT'!$E$2:$E$9999,'QUALIFIED EFH'!AH$5))</f>
        <v>386.18</v>
      </c>
      <c r="AI78" s="476">
        <f>IF(AI$2&lt;&gt;"",IF($C78&lt;&gt;"TBA",AI$2/114,0),SUMIFS('HOURS&amp;CYCLES INPUT'!$F$2:$F$9999,'HOURS&amp;CYCLES INPUT'!$C$2:$C$9999,'QUALIFIED EFH'!$C78,'HOURS&amp;CYCLES INPUT'!$D$2:$D$9999,'QUALIFIED EFH'!AI$4,'HOURS&amp;CYCLES INPUT'!$E$2:$E$9999,'QUALIFIED EFH'!AI$5))</f>
        <v>441.12</v>
      </c>
      <c r="AJ78" s="476">
        <f>IF(AJ$2&lt;&gt;"",IF($C78&lt;&gt;"TBA",AJ$2/114,0),SUMIFS('HOURS&amp;CYCLES INPUT'!$F$2:$F$9999,'HOURS&amp;CYCLES INPUT'!$C$2:$C$9999,'QUALIFIED EFH'!$C78,'HOURS&amp;CYCLES INPUT'!$D$2:$D$9999,'QUALIFIED EFH'!AJ$4,'HOURS&amp;CYCLES INPUT'!$E$2:$E$9999,'QUALIFIED EFH'!AJ$5))</f>
        <v>434.95</v>
      </c>
      <c r="AK78" s="476">
        <f>IF(AK$2&lt;&gt;"",IF($C78&lt;&gt;"TBA",AK$2/114,0),SUMIFS('HOURS&amp;CYCLES INPUT'!$F$2:$F$9999,'HOURS&amp;CYCLES INPUT'!$C$2:$C$9999,'QUALIFIED EFH'!$C78,'HOURS&amp;CYCLES INPUT'!$D$2:$D$9999,'QUALIFIED EFH'!AK$4,'HOURS&amp;CYCLES INPUT'!$E$2:$E$9999,'QUALIFIED EFH'!AK$5))</f>
        <v>360.37</v>
      </c>
      <c r="AL78" s="476">
        <f>IF(AL$2&lt;&gt;"",IF($C78&lt;&gt;"TBA",AL$2/114,0),SUMIFS('HOURS&amp;CYCLES INPUT'!$F$2:$F$9999,'HOURS&amp;CYCLES INPUT'!$C$2:$C$9999,'QUALIFIED EFH'!$C78,'HOURS&amp;CYCLES INPUT'!$D$2:$D$9999,'QUALIFIED EFH'!AL$4,'HOURS&amp;CYCLES INPUT'!$E$2:$E$9999,'QUALIFIED EFH'!AL$5))</f>
        <v>383.88</v>
      </c>
      <c r="AM78" s="476">
        <f>IF(AM$2&lt;&gt;"",IF($C78&lt;&gt;"TBA",AM$2/114,0),SUMIFS('HOURS&amp;CYCLES INPUT'!$F$2:$F$9999,'HOURS&amp;CYCLES INPUT'!$C$2:$C$9999,'QUALIFIED EFH'!$C78,'HOURS&amp;CYCLES INPUT'!$D$2:$D$9999,'QUALIFIED EFH'!AM$4,'HOURS&amp;CYCLES INPUT'!$E$2:$E$9999,'QUALIFIED EFH'!AM$5))</f>
        <v>279.42</v>
      </c>
      <c r="AN78" s="476">
        <f>IF(AN$2&lt;&gt;"",IF($C78&lt;&gt;"TBA",AN$2/114,0),SUMIFS('HOURS&amp;CYCLES INPUT'!$F$2:$F$9999,'HOURS&amp;CYCLES INPUT'!$C$2:$C$9999,'QUALIFIED EFH'!$C78,'HOURS&amp;CYCLES INPUT'!$D$2:$D$9999,'QUALIFIED EFH'!AN$4,'HOURS&amp;CYCLES INPUT'!$E$2:$E$9999,'QUALIFIED EFH'!AN$5))</f>
        <v>445.88</v>
      </c>
      <c r="AO78" s="476">
        <f>IF(AO$2&lt;&gt;"",IF($C78&lt;&gt;"TBA",AO$2/114,0),SUMIFS('HOURS&amp;CYCLES INPUT'!$F$2:$F$9999,'HOURS&amp;CYCLES INPUT'!$C$2:$C$9999,'QUALIFIED EFH'!$C78,'HOURS&amp;CYCLES INPUT'!$D$2:$D$9999,'QUALIFIED EFH'!AO$4,'HOURS&amp;CYCLES INPUT'!$E$2:$E$9999,'QUALIFIED EFH'!AO$5))</f>
        <v>414.67</v>
      </c>
      <c r="AP78" s="476">
        <f>IF(AP$2&lt;&gt;"",IF($C78&lt;&gt;"TBA",AP$2/114,0),SUMIFS('HOURS&amp;CYCLES INPUT'!$F$2:$F$9999,'HOURS&amp;CYCLES INPUT'!$C$2:$C$9999,'QUALIFIED EFH'!$C78,'HOURS&amp;CYCLES INPUT'!$D$2:$D$9999,'QUALIFIED EFH'!AP$4,'HOURS&amp;CYCLES INPUT'!$E$2:$E$9999,'QUALIFIED EFH'!AP$5))</f>
        <v>387.91</v>
      </c>
      <c r="AQ78" s="476">
        <f>IF(AQ$2&lt;&gt;"",IF($C78&lt;&gt;"TBA",AQ$2/114,0),SUMIFS('HOURS&amp;CYCLES INPUT'!$F$2:$F$9999,'HOURS&amp;CYCLES INPUT'!$C$2:$C$9999,'QUALIFIED EFH'!$C78,'HOURS&amp;CYCLES INPUT'!$D$2:$D$9999,'QUALIFIED EFH'!AQ$4,'HOURS&amp;CYCLES INPUT'!$E$2:$E$9999,'QUALIFIED EFH'!AQ$5))</f>
        <v>75.03</v>
      </c>
      <c r="AR78" s="476">
        <f>IF(AR$2&lt;&gt;"",IF($C78&lt;&gt;"TBA",AR$2/114,0),SUMIFS('HOURS&amp;CYCLES INPUT'!$F$2:$F$9999,'HOURS&amp;CYCLES INPUT'!$C$2:$C$9999,'QUALIFIED EFH'!$C78,'HOURS&amp;CYCLES INPUT'!$D$2:$D$9999,'QUALIFIED EFH'!AR$4,'HOURS&amp;CYCLES INPUT'!$E$2:$E$9999,'QUALIFIED EFH'!AR$5))</f>
        <v>0</v>
      </c>
      <c r="AS78" s="476">
        <f>IF(AS$2&lt;&gt;"",IF($C78&lt;&gt;"TBA",AS$2/114,0),SUMIFS('HOURS&amp;CYCLES INPUT'!$F$2:$F$9999,'HOURS&amp;CYCLES INPUT'!$C$2:$C$9999,'QUALIFIED EFH'!$C78,'HOURS&amp;CYCLES INPUT'!$D$2:$D$9999,'QUALIFIED EFH'!AS$4,'HOURS&amp;CYCLES INPUT'!$E$2:$E$9999,'QUALIFIED EFH'!AS$5))</f>
        <v>0</v>
      </c>
      <c r="AT78" s="476">
        <f>IF(AT$2&lt;&gt;"",IF($C78&lt;&gt;"TBA",AT$2/114,0),SUMIFS('HOURS&amp;CYCLES INPUT'!$F$2:$F$9999,'HOURS&amp;CYCLES INPUT'!$C$2:$C$9999,'QUALIFIED EFH'!$C78,'HOURS&amp;CYCLES INPUT'!$D$2:$D$9999,'QUALIFIED EFH'!AT$4,'HOURS&amp;CYCLES INPUT'!$E$2:$E$9999,'QUALIFIED EFH'!AT$5))</f>
        <v>0</v>
      </c>
      <c r="AU78" s="476">
        <f>IF(AU$2&lt;&gt;"",IF($C78&lt;&gt;"TBA",AU$2/114,0),SUMIFS('HOURS&amp;CYCLES INPUT'!$F$2:$F$9999,'HOURS&amp;CYCLES INPUT'!$C$2:$C$9999,'QUALIFIED EFH'!$C78,'HOURS&amp;CYCLES INPUT'!$D$2:$D$9999,'QUALIFIED EFH'!AU$4,'HOURS&amp;CYCLES INPUT'!$E$2:$E$9999,'QUALIFIED EFH'!AU$5))</f>
        <v>0</v>
      </c>
      <c r="AV78" s="476">
        <f>IF(AV$2&lt;&gt;"",IF($C78&lt;&gt;"TBA",AV$2/114,0),SUMIFS('HOURS&amp;CYCLES INPUT'!$F$2:$F$9999,'HOURS&amp;CYCLES INPUT'!$C$2:$C$9999,'QUALIFIED EFH'!$C78,'HOURS&amp;CYCLES INPUT'!$D$2:$D$9999,'QUALIFIED EFH'!AV$4,'HOURS&amp;CYCLES INPUT'!$E$2:$E$9999,'QUALIFIED EFH'!AV$5))</f>
        <v>0</v>
      </c>
      <c r="AW78" s="476">
        <f>IF(AW$2&lt;&gt;"",IF($C78&lt;&gt;"TBA",AW$2/114,0),SUMIFS('HOURS&amp;CYCLES INPUT'!$F$2:$F$9999,'HOURS&amp;CYCLES INPUT'!$C$2:$C$9999,'QUALIFIED EFH'!$C78,'HOURS&amp;CYCLES INPUT'!$D$2:$D$9999,'QUALIFIED EFH'!AW$4,'HOURS&amp;CYCLES INPUT'!$E$2:$E$9999,'QUALIFIED EFH'!AW$5))</f>
        <v>0</v>
      </c>
      <c r="AX78" s="476">
        <f>IF(AX$2&lt;&gt;"",IF($C78&lt;&gt;"TBA",AX$2/114,0),SUMIFS('HOURS&amp;CYCLES INPUT'!$F$2:$F$9999,'HOURS&amp;CYCLES INPUT'!$C$2:$C$9999,'QUALIFIED EFH'!$C78,'HOURS&amp;CYCLES INPUT'!$D$2:$D$9999,'QUALIFIED EFH'!AX$4,'HOURS&amp;CYCLES INPUT'!$E$2:$E$9999,'QUALIFIED EFH'!AX$5))</f>
        <v>0</v>
      </c>
      <c r="AY78" s="476">
        <f>IF(AY$2&lt;&gt;"",IF($C78&lt;&gt;"TBA",AY$2/114,0),SUMIFS('HOURS&amp;CYCLES INPUT'!$F$2:$F$9999,'HOURS&amp;CYCLES INPUT'!$C$2:$C$9999,'QUALIFIED EFH'!$C78,'HOURS&amp;CYCLES INPUT'!$D$2:$D$9999,'QUALIFIED EFH'!AY$4,'HOURS&amp;CYCLES INPUT'!$E$2:$E$9999,'QUALIFIED EFH'!AY$5))</f>
        <v>0</v>
      </c>
      <c r="AZ78" s="476">
        <f>IF(AZ$2&lt;&gt;"",IF($C78&lt;&gt;"TBA",AZ$2/114,0),SUMIFS('HOURS&amp;CYCLES INPUT'!$F$2:$F$9999,'HOURS&amp;CYCLES INPUT'!$C$2:$C$9999,'QUALIFIED EFH'!$C78,'HOURS&amp;CYCLES INPUT'!$D$2:$D$9999,'QUALIFIED EFH'!AZ$4,'HOURS&amp;CYCLES INPUT'!$E$2:$E$9999,'QUALIFIED EFH'!AZ$5))</f>
        <v>0</v>
      </c>
      <c r="BA78" s="476">
        <f>IF(BA$2&lt;&gt;"",IF($C78&lt;&gt;"TBA",BA$2/114,0),SUMIFS('HOURS&amp;CYCLES INPUT'!$F$2:$F$9999,'HOURS&amp;CYCLES INPUT'!$C$2:$C$9999,'QUALIFIED EFH'!$C78,'HOURS&amp;CYCLES INPUT'!$D$2:$D$9999,'QUALIFIED EFH'!BA$4,'HOURS&amp;CYCLES INPUT'!$E$2:$E$9999,'QUALIFIED EFH'!BA$5))</f>
        <v>0</v>
      </c>
      <c r="BB78" s="476">
        <f>IF(BB$2&lt;&gt;"",IF($C78&lt;&gt;"TBA",BB$2/114,0),SUMIFS('HOURS&amp;CYCLES INPUT'!$F$2:$F$9999,'HOURS&amp;CYCLES INPUT'!$C$2:$C$9999,'QUALIFIED EFH'!$C78,'HOURS&amp;CYCLES INPUT'!$D$2:$D$9999,'QUALIFIED EFH'!BB$4,'HOURS&amp;CYCLES INPUT'!$E$2:$E$9999,'QUALIFIED EFH'!BB$5))</f>
        <v>0</v>
      </c>
      <c r="BC78" s="476">
        <f>IF(BC$2&lt;&gt;"",IF($C78&lt;&gt;"TBA",BC$2/114,0),SUMIFS('HOURS&amp;CYCLES INPUT'!$F$2:$F$9999,'HOURS&amp;CYCLES INPUT'!$C$2:$C$9999,'QUALIFIED EFH'!$C78,'HOURS&amp;CYCLES INPUT'!$D$2:$D$9999,'QUALIFIED EFH'!BC$4,'HOURS&amp;CYCLES INPUT'!$E$2:$E$9999,'QUALIFIED EFH'!BC$5))</f>
        <v>0</v>
      </c>
      <c r="BD78" s="476">
        <f>IF(BD$2&lt;&gt;"",IF($C78&lt;&gt;"TBA",BD$2/114,0),SUMIFS('HOURS&amp;CYCLES INPUT'!$F$2:$F$9999,'HOURS&amp;CYCLES INPUT'!$C$2:$C$9999,'QUALIFIED EFH'!$C78,'HOURS&amp;CYCLES INPUT'!$D$2:$D$9999,'QUALIFIED EFH'!BD$4,'HOURS&amp;CYCLES INPUT'!$E$2:$E$9999,'QUALIFIED EFH'!BD$5))</f>
        <v>0</v>
      </c>
      <c r="BE78" s="476">
        <f>IF(BE$2&lt;&gt;"",IF($C78&lt;&gt;"TBA",BE$2/114,0),SUMIFS('HOURS&amp;CYCLES INPUT'!$F$2:$F$9999,'HOURS&amp;CYCLES INPUT'!$C$2:$C$9999,'QUALIFIED EFH'!$C78,'HOURS&amp;CYCLES INPUT'!$D$2:$D$9999,'QUALIFIED EFH'!BE$4,'HOURS&amp;CYCLES INPUT'!$E$2:$E$9999,'QUALIFIED EFH'!BE$5))</f>
        <v>0</v>
      </c>
      <c r="BF78" s="476">
        <f>IF(BF$2&lt;&gt;"",IF($C78&lt;&gt;"TBA",BF$2/114,0),SUMIFS('HOURS&amp;CYCLES INPUT'!$F$2:$F$9999,'HOURS&amp;CYCLES INPUT'!$C$2:$C$9999,'QUALIFIED EFH'!$C78,'HOURS&amp;CYCLES INPUT'!$D$2:$D$9999,'QUALIFIED EFH'!BF$4,'HOURS&amp;CYCLES INPUT'!$E$2:$E$9999,'QUALIFIED EFH'!BF$5))</f>
        <v>0</v>
      </c>
      <c r="BG78" s="476">
        <f>IF(BG$2&lt;&gt;"",IF($C78&lt;&gt;"TBA",BG$2/114,0),SUMIFS('HOURS&amp;CYCLES INPUT'!$F$2:$F$9999,'HOURS&amp;CYCLES INPUT'!$C$2:$C$9999,'QUALIFIED EFH'!$C78,'HOURS&amp;CYCLES INPUT'!$D$2:$D$9999,'QUALIFIED EFH'!BG$4,'HOURS&amp;CYCLES INPUT'!$E$2:$E$9999,'QUALIFIED EFH'!BG$5))</f>
        <v>0</v>
      </c>
      <c r="BH78" s="476">
        <f>IF(BH$2&lt;&gt;"",IF($C78&lt;&gt;"TBA",BH$2/114,0),SUMIFS('HOURS&amp;CYCLES INPUT'!$F$2:$F$9999,'HOURS&amp;CYCLES INPUT'!$C$2:$C$9999,'QUALIFIED EFH'!$C78,'HOURS&amp;CYCLES INPUT'!$D$2:$D$9999,'QUALIFIED EFH'!BH$4,'HOURS&amp;CYCLES INPUT'!$E$2:$E$9999,'QUALIFIED EFH'!BH$5))</f>
        <v>0</v>
      </c>
      <c r="BI78" s="476">
        <f>IF(BI$2&lt;&gt;"",IF($C78&lt;&gt;"TBA",BI$2/114,0),SUMIFS('HOURS&amp;CYCLES INPUT'!$F$2:$F$9999,'HOURS&amp;CYCLES INPUT'!$C$2:$C$9999,'QUALIFIED EFH'!$C78,'HOURS&amp;CYCLES INPUT'!$D$2:$D$9999,'QUALIFIED EFH'!BI$4,'HOURS&amp;CYCLES INPUT'!$E$2:$E$9999,'QUALIFIED EFH'!BI$5))</f>
        <v>0</v>
      </c>
      <c r="BJ78" s="476">
        <f>IF(BJ$2&lt;&gt;"",IF($C78&lt;&gt;"TBA",BJ$2/114,0),SUMIFS('HOURS&amp;CYCLES INPUT'!$F$2:$F$9999,'HOURS&amp;CYCLES INPUT'!$C$2:$C$9999,'QUALIFIED EFH'!$C78,'HOURS&amp;CYCLES INPUT'!$D$2:$D$9999,'QUALIFIED EFH'!BJ$4,'HOURS&amp;CYCLES INPUT'!$E$2:$E$9999,'QUALIFIED EFH'!BJ$5))</f>
        <v>0</v>
      </c>
      <c r="BK78" s="476">
        <f>IF(BK$2&lt;&gt;"",IF($C78&lt;&gt;"TBA",BK$2/114,0),SUMIFS('HOURS&amp;CYCLES INPUT'!$F$2:$F$9999,'HOURS&amp;CYCLES INPUT'!$C$2:$C$9999,'QUALIFIED EFH'!$C78,'HOURS&amp;CYCLES INPUT'!$D$2:$D$9999,'QUALIFIED EFH'!BK$4,'HOURS&amp;CYCLES INPUT'!$E$2:$E$9999,'QUALIFIED EFH'!BK$5))</f>
        <v>0</v>
      </c>
      <c r="BL78" s="476">
        <f>IF(BL$2&lt;&gt;"",IF($C78&lt;&gt;"TBA",BL$2/114,0),SUMIFS('HOURS&amp;CYCLES INPUT'!$F$2:$F$9999,'HOURS&amp;CYCLES INPUT'!$C$2:$C$9999,'QUALIFIED EFH'!$C78,'HOURS&amp;CYCLES INPUT'!$D$2:$D$9999,'QUALIFIED EFH'!BL$4,'HOURS&amp;CYCLES INPUT'!$E$2:$E$9999,'QUALIFIED EFH'!BL$5))</f>
        <v>0</v>
      </c>
      <c r="BM78" s="476">
        <f>IF(BM$2&lt;&gt;"",IF($C78&lt;&gt;"TBA",BM$2/114,0),SUMIFS('HOURS&amp;CYCLES INPUT'!$F$2:$F$9999,'HOURS&amp;CYCLES INPUT'!$C$2:$C$9999,'QUALIFIED EFH'!$C78,'HOURS&amp;CYCLES INPUT'!$D$2:$D$9999,'QUALIFIED EFH'!BM$4,'HOURS&amp;CYCLES INPUT'!$E$2:$E$9999,'QUALIFIED EFH'!BM$5))</f>
        <v>0</v>
      </c>
      <c r="BN78" s="476">
        <f>IF(BN$2&lt;&gt;"",IF($C78&lt;&gt;"TBA",BN$2/114,0),SUMIFS('HOURS&amp;CYCLES INPUT'!$F$2:$F$9999,'HOURS&amp;CYCLES INPUT'!$C$2:$C$9999,'QUALIFIED EFH'!$C78,'HOURS&amp;CYCLES INPUT'!$D$2:$D$9999,'QUALIFIED EFH'!BN$4,'HOURS&amp;CYCLES INPUT'!$E$2:$E$9999,'QUALIFIED EFH'!BN$5))</f>
        <v>0</v>
      </c>
      <c r="BO78" s="476">
        <f>IF(BO$2&lt;&gt;"",IF($C78&lt;&gt;"TBA",BO$2/114,0),SUMIFS('HOURS&amp;CYCLES INPUT'!$F$2:$F$9999,'HOURS&amp;CYCLES INPUT'!$C$2:$C$9999,'QUALIFIED EFH'!$C78,'HOURS&amp;CYCLES INPUT'!$D$2:$D$9999,'QUALIFIED EFH'!BO$4,'HOURS&amp;CYCLES INPUT'!$E$2:$E$9999,'QUALIFIED EFH'!BO$5))</f>
        <v>0</v>
      </c>
      <c r="BP78" s="476">
        <f>IF(BP$2&lt;&gt;"",IF($C78&lt;&gt;"TBA",BP$2/114,0),SUMIFS('HOURS&amp;CYCLES INPUT'!$F$2:$F$9999,'HOURS&amp;CYCLES INPUT'!$C$2:$C$9999,'QUALIFIED EFH'!$C78,'HOURS&amp;CYCLES INPUT'!$D$2:$D$9999,'QUALIFIED EFH'!BP$4,'HOURS&amp;CYCLES INPUT'!$E$2:$E$9999,'QUALIFIED EFH'!BP$5))</f>
        <v>0</v>
      </c>
      <c r="BQ78" s="476">
        <f>IF(BQ$2&lt;&gt;"",IF($C78&lt;&gt;"TBA",BQ$2/114,0),SUMIFS('HOURS&amp;CYCLES INPUT'!$F$2:$F$9999,'HOURS&amp;CYCLES INPUT'!$C$2:$C$9999,'QUALIFIED EFH'!$C78,'HOURS&amp;CYCLES INPUT'!$D$2:$D$9999,'QUALIFIED EFH'!BQ$4,'HOURS&amp;CYCLES INPUT'!$E$2:$E$9999,'QUALIFIED EFH'!BQ$5))</f>
        <v>4.68</v>
      </c>
      <c r="BR78" s="476">
        <f>IF(BR$2&lt;&gt;"",IF($C78&lt;&gt;"TBA",BR$2/114,0),SUMIFS('HOURS&amp;CYCLES INPUT'!$F$2:$F$9999,'HOURS&amp;CYCLES INPUT'!$C$2:$C$9999,'QUALIFIED EFH'!$C78,'HOURS&amp;CYCLES INPUT'!$D$2:$D$9999,'QUALIFIED EFH'!BR$4,'HOURS&amp;CYCLES INPUT'!$E$2:$E$9999,'QUALIFIED EFH'!BR$5))</f>
        <v>73.930000000000007</v>
      </c>
      <c r="BS78" s="476">
        <f>IF(BS$2&lt;&gt;"",IF($C78&lt;&gt;"TBA",BS$2/114,0),SUMIFS('HOURS&amp;CYCLES INPUT'!$F$2:$F$9999,'HOURS&amp;CYCLES INPUT'!$C$2:$C$9999,'QUALIFIED EFH'!$C78,'HOURS&amp;CYCLES INPUT'!$D$2:$D$9999,'QUALIFIED EFH'!BS$4,'HOURS&amp;CYCLES INPUT'!$E$2:$E$9999,'QUALIFIED EFH'!BS$5))</f>
        <v>227.54</v>
      </c>
      <c r="BT78" s="476">
        <f>IF(BT$2&lt;&gt;"",IF($C78&lt;&gt;"TBA",BT$2/114,0),SUMIFS('HOURS&amp;CYCLES INPUT'!$F$2:$F$9999,'HOURS&amp;CYCLES INPUT'!$C$2:$C$9999,'QUALIFIED EFH'!$C78,'HOURS&amp;CYCLES INPUT'!$D$2:$D$9999,'QUALIFIED EFH'!BT$4,'HOURS&amp;CYCLES INPUT'!$E$2:$E$9999,'QUALIFIED EFH'!BT$5))</f>
        <v>248.15</v>
      </c>
      <c r="BU78" s="476">
        <f>IF(BU$2&lt;&gt;"",IF($C78&lt;&gt;"TBA",BU$2/114,0),SUMIFS('HOURS&amp;CYCLES INPUT'!$F$2:$F$9999,'HOURS&amp;CYCLES INPUT'!$C$2:$C$9999,'QUALIFIED EFH'!$C78,'HOURS&amp;CYCLES INPUT'!$D$2:$D$9999,'QUALIFIED EFH'!BU$4,'HOURS&amp;CYCLES INPUT'!$E$2:$E$9999,'QUALIFIED EFH'!BU$5))</f>
        <v>195.03</v>
      </c>
      <c r="BV78" s="476">
        <f>IF(BV$2&lt;&gt;"",IF($C78&lt;&gt;"TBA",BV$2/114,0),SUMIFS('HOURS&amp;CYCLES INPUT'!$F$2:$F$9999,'HOURS&amp;CYCLES INPUT'!$C$2:$C$9999,'QUALIFIED EFH'!$C78,'HOURS&amp;CYCLES INPUT'!$D$2:$D$9999,'QUALIFIED EFH'!BV$4,'HOURS&amp;CYCLES INPUT'!$E$2:$E$9999,'QUALIFIED EFH'!BV$5))</f>
        <v>295.93</v>
      </c>
      <c r="BW78" s="476">
        <f>IF(BW$2&lt;&gt;"",IF($C78&lt;&gt;"TBA",BW$2/114,0),SUMIFS('HOURS&amp;CYCLES INPUT'!$F$2:$F$9999,'HOURS&amp;CYCLES INPUT'!$C$2:$C$9999,'QUALIFIED EFH'!$C78,'HOURS&amp;CYCLES INPUT'!$D$2:$D$9999,'QUALIFIED EFH'!BW$4,'HOURS&amp;CYCLES INPUT'!$E$2:$E$9999,'QUALIFIED EFH'!BW$5))</f>
        <v>244.74</v>
      </c>
      <c r="BX78" s="476">
        <f>IF(BX$2&lt;&gt;"",IF($C78&lt;&gt;"TBA",BX$2/114,0),SUMIFS('HOURS&amp;CYCLES INPUT'!$F$2:$F$9999,'HOURS&amp;CYCLES INPUT'!$C$2:$C$9999,'QUALIFIED EFH'!$C78,'HOURS&amp;CYCLES INPUT'!$D$2:$D$9999,'QUALIFIED EFH'!BX$4,'HOURS&amp;CYCLES INPUT'!$E$2:$E$9999,'QUALIFIED EFH'!BX$5))</f>
        <v>340.45</v>
      </c>
      <c r="BY78" s="476">
        <f>IF(BY$2&lt;&gt;"",IF($C78&lt;&gt;"TBA",BY$2/114,0),SUMIFS('HOURS&amp;CYCLES INPUT'!$F$2:$F$9999,'HOURS&amp;CYCLES INPUT'!$C$2:$C$9999,'QUALIFIED EFH'!$C78,'HOURS&amp;CYCLES INPUT'!$D$2:$D$9999,'QUALIFIED EFH'!BY$4,'HOURS&amp;CYCLES INPUT'!$E$2:$E$9999,'QUALIFIED EFH'!BY$5))</f>
        <v>346.18</v>
      </c>
      <c r="BZ78" s="476">
        <f>IF(BZ$2&lt;&gt;"",IF($C78&lt;&gt;"TBA",BZ$2/114,0),SUMIFS('HOURS&amp;CYCLES INPUT'!$F$2:$F$9999,'HOURS&amp;CYCLES INPUT'!$C$2:$C$9999,'QUALIFIED EFH'!$C78,'HOURS&amp;CYCLES INPUT'!$D$2:$D$9999,'QUALIFIED EFH'!BZ$4,'HOURS&amp;CYCLES INPUT'!$E$2:$E$9999,'QUALIFIED EFH'!BZ$5))</f>
        <v>260.52</v>
      </c>
      <c r="CA78" s="476">
        <f>IF(CA$2&lt;&gt;"",IF($C78&lt;&gt;"TBA",CA$2/114,0),SUMIFS('HOURS&amp;CYCLES INPUT'!$F$2:$F$9999,'HOURS&amp;CYCLES INPUT'!$C$2:$C$9999,'QUALIFIED EFH'!$C78,'HOURS&amp;CYCLES INPUT'!$D$2:$D$9999,'QUALIFIED EFH'!CA$4,'HOURS&amp;CYCLES INPUT'!$E$2:$E$9999,'QUALIFIED EFH'!CA$5))</f>
        <v>333.43</v>
      </c>
      <c r="CB78" s="476">
        <f>IF(CB$2&lt;&gt;"",IF($C78&lt;&gt;"TBA",CB$2/114,0),SUMIFS('HOURS&amp;CYCLES INPUT'!$F$2:$F$9999,'HOURS&amp;CYCLES INPUT'!$C$2:$C$9999,'QUALIFIED EFH'!$C78,'HOURS&amp;CYCLES INPUT'!$D$2:$D$9999,'QUALIFIED EFH'!CB$4,'HOURS&amp;CYCLES INPUT'!$E$2:$E$9999,'QUALIFIED EFH'!CB$5))</f>
        <v>348.92</v>
      </c>
      <c r="CC78" s="476">
        <f>IF(CC$2&lt;&gt;"",IF($C78&lt;&gt;"TBA",CC$2/114,0),SUMIFS('HOURS&amp;CYCLES INPUT'!$F$2:$F$9999,'HOURS&amp;CYCLES INPUT'!$C$2:$C$9999,'QUALIFIED EFH'!$C78,'HOURS&amp;CYCLES INPUT'!$D$2:$D$9999,'QUALIFIED EFH'!CC$4,'HOURS&amp;CYCLES INPUT'!$E$2:$E$9999,'QUALIFIED EFH'!CC$5))</f>
        <v>376.71</v>
      </c>
      <c r="CD78" s="476">
        <f>IF(CD$2&lt;&gt;"",IF($C78&lt;&gt;"TBA",CD$2/114,0),SUMIFS('HOURS&amp;CYCLES INPUT'!$F$2:$F$9999,'HOURS&amp;CYCLES INPUT'!$C$2:$C$9999,'QUALIFIED EFH'!$C78,'HOURS&amp;CYCLES INPUT'!$D$2:$D$9999,'QUALIFIED EFH'!CD$4,'HOURS&amp;CYCLES INPUT'!$E$2:$E$9999,'QUALIFIED EFH'!CD$5))</f>
        <v>322.45</v>
      </c>
      <c r="CE78" s="476">
        <f>IF(CE$2&lt;&gt;"",IF($C78&lt;&gt;"TBA",CE$2/114,0),SUMIFS('HOURS&amp;CYCLES INPUT'!$F$2:$F$9999,'HOURS&amp;CYCLES INPUT'!$C$2:$C$9999,'QUALIFIED EFH'!$C78,'HOURS&amp;CYCLES INPUT'!$D$2:$D$9999,'QUALIFIED EFH'!CE$4,'HOURS&amp;CYCLES INPUT'!$E$2:$E$9999,'QUALIFIED EFH'!CE$5))</f>
        <v>343.9</v>
      </c>
      <c r="CF78" s="476">
        <f>IF(CF$2&lt;&gt;"",IF($C78&lt;&gt;"TBA",CF$2/114,0),SUMIFS('HOURS&amp;CYCLES INPUT'!$F$2:$F$9999,'HOURS&amp;CYCLES INPUT'!$C$2:$C$9999,'QUALIFIED EFH'!$C78,'HOURS&amp;CYCLES INPUT'!$D$2:$D$9999,'QUALIFIED EFH'!CF$4,'HOURS&amp;CYCLES INPUT'!$E$2:$E$9999,'QUALIFIED EFH'!CF$5))</f>
        <v>365.47</v>
      </c>
      <c r="CG78" s="476">
        <f>IF(CG$2&lt;&gt;"",IF($C78&lt;&gt;"TBA",CG$2/114,0),SUMIFS('HOURS&amp;CYCLES INPUT'!$F$2:$F$9999,'HOURS&amp;CYCLES INPUT'!$C$2:$C$9999,'QUALIFIED EFH'!$C78,'HOURS&amp;CYCLES INPUT'!$D$2:$D$9999,'QUALIFIED EFH'!CG$4,'HOURS&amp;CYCLES INPUT'!$E$2:$E$9999,'QUALIFIED EFH'!CG$5))</f>
        <v>387.87</v>
      </c>
      <c r="CH78" s="476">
        <f>IF(CH$2&lt;&gt;"",IF($C78&lt;&gt;"TBA",CH$2/114,0),SUMIFS('HOURS&amp;CYCLES INPUT'!$F$2:$F$9999,'HOURS&amp;CYCLES INPUT'!$C$2:$C$9999,'QUALIFIED EFH'!$C78,'HOURS&amp;CYCLES INPUT'!$D$2:$D$9999,'QUALIFIED EFH'!CH$4,'HOURS&amp;CYCLES INPUT'!$E$2:$E$9999,'QUALIFIED EFH'!CH$5))</f>
        <v>364.45</v>
      </c>
      <c r="CI78" s="476">
        <f>IF(CI$2&lt;&gt;"",IF($C78&lt;&gt;"TBA",CI$2/114,0),SUMIFS('HOURS&amp;CYCLES INPUT'!$F$2:$F$9999,'HOURS&amp;CYCLES INPUT'!$C$2:$C$9999,'QUALIFIED EFH'!$C78,'HOURS&amp;CYCLES INPUT'!$D$2:$D$9999,'QUALIFIED EFH'!CI$4,'HOURS&amp;CYCLES INPUT'!$E$2:$E$9999,'QUALIFIED EFH'!CI$5))</f>
        <v>368.28</v>
      </c>
      <c r="CJ78" s="476">
        <f>IF(CJ$2&lt;&gt;"",IF($C78&lt;&gt;"TBA",CJ$2/114,0),SUMIFS('HOURS&amp;CYCLES INPUT'!$F$2:$F$9999,'HOURS&amp;CYCLES INPUT'!$C$2:$C$9999,'QUALIFIED EFH'!$C78,'HOURS&amp;CYCLES INPUT'!$D$2:$D$9999,'QUALIFIED EFH'!CJ$4,'HOURS&amp;CYCLES INPUT'!$E$2:$E$9999,'QUALIFIED EFH'!CJ$5))</f>
        <v>355.22</v>
      </c>
      <c r="CK78" s="476">
        <f>IF(CK$2&lt;&gt;"",IF($C78&lt;&gt;"TBA",CK$2/114,0),SUMIFS('HOURS&amp;CYCLES INPUT'!$F$2:$F$9999,'HOURS&amp;CYCLES INPUT'!$C$2:$C$9999,'QUALIFIED EFH'!$C78,'HOURS&amp;CYCLES INPUT'!$D$2:$D$9999,'QUALIFIED EFH'!CK$4,'HOURS&amp;CYCLES INPUT'!$E$2:$E$9999,'QUALIFIED EFH'!CK$5))</f>
        <v>213.17</v>
      </c>
      <c r="CL78" s="476">
        <f>IF(CL$2&lt;&gt;"",IF($C78&lt;&gt;"TBA",CL$2/114,0),SUMIFS('HOURS&amp;CYCLES INPUT'!$F$2:$F$9999,'HOURS&amp;CYCLES INPUT'!$C$2:$C$9999,'QUALIFIED EFH'!$C78,'HOURS&amp;CYCLES INPUT'!$D$2:$D$9999,'QUALIFIED EFH'!CL$4,'HOURS&amp;CYCLES INPUT'!$E$2:$E$9999,'QUALIFIED EFH'!CL$5))</f>
        <v>0</v>
      </c>
      <c r="CM78" s="476">
        <f>IF(CM$2&lt;&gt;"",IF($C78&lt;&gt;"TBA",CM$2/114,0),SUMIFS('HOURS&amp;CYCLES INPUT'!$F$2:$F$9999,'HOURS&amp;CYCLES INPUT'!$C$2:$C$9999,'QUALIFIED EFH'!$C78,'HOURS&amp;CYCLES INPUT'!$D$2:$D$9999,'QUALIFIED EFH'!CM$4,'HOURS&amp;CYCLES INPUT'!$E$2:$E$9999,'QUALIFIED EFH'!CM$5))</f>
        <v>0</v>
      </c>
      <c r="CN78" s="476">
        <f>IF(CN$2&lt;&gt;"",IF($C78&lt;&gt;"TBA",CN$2/114,0),SUMIFS('HOURS&amp;CYCLES INPUT'!$F$2:$F$9999,'HOURS&amp;CYCLES INPUT'!$C$2:$C$9999,'QUALIFIED EFH'!$C78,'HOURS&amp;CYCLES INPUT'!$D$2:$D$9999,'QUALIFIED EFH'!CN$4,'HOURS&amp;CYCLES INPUT'!$E$2:$E$9999,'QUALIFIED EFH'!CN$5))</f>
        <v>0</v>
      </c>
      <c r="CO78" s="476">
        <f>IF(CO$2&lt;&gt;"",IF($C78&lt;&gt;"TBA",CO$2/114,0),SUMIFS('HOURS&amp;CYCLES INPUT'!$F$2:$F$9999,'HOURS&amp;CYCLES INPUT'!$C$2:$C$9999,'QUALIFIED EFH'!$C78,'HOURS&amp;CYCLES INPUT'!$D$2:$D$9999,'QUALIFIED EFH'!CO$4,'HOURS&amp;CYCLES INPUT'!$E$2:$E$9999,'QUALIFIED EFH'!CO$5))</f>
        <v>0</v>
      </c>
      <c r="CP78" s="476">
        <f>IF(CP$2&lt;&gt;"",IF($C78&lt;&gt;"TBA",CP$2/114,0),SUMIFS('HOURS&amp;CYCLES INPUT'!$F$2:$F$9999,'HOURS&amp;CYCLES INPUT'!$C$2:$C$9999,'QUALIFIED EFH'!$C78,'HOURS&amp;CYCLES INPUT'!$D$2:$D$9999,'QUALIFIED EFH'!CP$4,'HOURS&amp;CYCLES INPUT'!$E$2:$E$9999,'QUALIFIED EFH'!CP$5))</f>
        <v>0</v>
      </c>
      <c r="CQ78" s="476">
        <f>IF(CQ$2&lt;&gt;"",IF($C78&lt;&gt;"TBA",CQ$2/114,0),SUMIFS('HOURS&amp;CYCLES INPUT'!$F$2:$F$9999,'HOURS&amp;CYCLES INPUT'!$C$2:$C$9999,'QUALIFIED EFH'!$C78,'HOURS&amp;CYCLES INPUT'!$D$2:$D$9999,'QUALIFIED EFH'!CQ$4,'HOURS&amp;CYCLES INPUT'!$E$2:$E$9999,'QUALIFIED EFH'!CQ$5))</f>
        <v>0</v>
      </c>
      <c r="CR78" s="476">
        <f>IF(CR$2&lt;&gt;"",IF($C78&lt;&gt;"TBA",CR$2/114,0),SUMIFS('HOURS&amp;CYCLES INPUT'!$F$2:$F$9999,'HOURS&amp;CYCLES INPUT'!$C$2:$C$9999,'QUALIFIED EFH'!$C78,'HOURS&amp;CYCLES INPUT'!$D$2:$D$9999,'QUALIFIED EFH'!CR$4,'HOURS&amp;CYCLES INPUT'!$E$2:$E$9999,'QUALIFIED EFH'!CR$5))</f>
        <v>0</v>
      </c>
      <c r="CS78" s="476">
        <f>IF(CS$2&lt;&gt;"",IF($C78&lt;&gt;"TBA",CS$2/114,0),SUMIFS('HOURS&amp;CYCLES INPUT'!$F$2:$F$9999,'HOURS&amp;CYCLES INPUT'!$C$2:$C$9999,'QUALIFIED EFH'!$C78,'HOURS&amp;CYCLES INPUT'!$D$2:$D$9999,'QUALIFIED EFH'!CS$4,'HOURS&amp;CYCLES INPUT'!$E$2:$E$9999,'QUALIFIED EFH'!CS$5))</f>
        <v>0</v>
      </c>
      <c r="CT78" s="476">
        <f>IF(CT$2&lt;&gt;"",IF($C78&lt;&gt;"TBA",CT$2/114,0),SUMIFS('HOURS&amp;CYCLES INPUT'!$F$2:$F$9999,'HOURS&amp;CYCLES INPUT'!$C$2:$C$9999,'QUALIFIED EFH'!$C78,'HOURS&amp;CYCLES INPUT'!$D$2:$D$9999,'QUALIFIED EFH'!CT$4,'HOURS&amp;CYCLES INPUT'!$E$2:$E$9999,'QUALIFIED EFH'!CT$5))</f>
        <v>0</v>
      </c>
      <c r="CU78" s="476">
        <f>IF(CU$2&lt;&gt;"",IF($C78&lt;&gt;"TBA",CU$2/114,0),SUMIFS('HOURS&amp;CYCLES INPUT'!$F$2:$F$9999,'HOURS&amp;CYCLES INPUT'!$C$2:$C$9999,'QUALIFIED EFH'!$C78,'HOURS&amp;CYCLES INPUT'!$D$2:$D$9999,'QUALIFIED EFH'!CU$4,'HOURS&amp;CYCLES INPUT'!$E$2:$E$9999,'QUALIFIED EFH'!CU$5))</f>
        <v>0</v>
      </c>
      <c r="CV78" s="476">
        <f>IF(CV$2&lt;&gt;"",IF($C78&lt;&gt;"TBA",CV$2/114,0),SUMIFS('HOURS&amp;CYCLES INPUT'!$F$2:$F$9999,'HOURS&amp;CYCLES INPUT'!$C$2:$C$9999,'QUALIFIED EFH'!$C78,'HOURS&amp;CYCLES INPUT'!$D$2:$D$9999,'QUALIFIED EFH'!CV$4,'HOURS&amp;CYCLES INPUT'!$E$2:$E$9999,'QUALIFIED EFH'!CV$5))</f>
        <v>33.79</v>
      </c>
      <c r="CW78" s="476">
        <f>IF(CW$2&lt;&gt;"",IF($C78&lt;&gt;"TBA",CW$2/114,0),SUMIFS('HOURS&amp;CYCLES INPUT'!$F$2:$F$9999,'HOURS&amp;CYCLES INPUT'!$C$2:$C$9999,'QUALIFIED EFH'!$C78,'HOURS&amp;CYCLES INPUT'!$D$2:$D$9999,'QUALIFIED EFH'!CW$4,'HOURS&amp;CYCLES INPUT'!$E$2:$E$9999,'QUALIFIED EFH'!CW$5))</f>
        <v>470.47</v>
      </c>
      <c r="CX78" s="476">
        <f>IF(CX$2&lt;&gt;"",IF($C78&lt;&gt;"TBA",CX$2/114,0),SUMIFS('HOURS&amp;CYCLES INPUT'!$F$2:$F$9999,'HOURS&amp;CYCLES INPUT'!$C$2:$C$9999,'QUALIFIED EFH'!$C78,'HOURS&amp;CYCLES INPUT'!$D$2:$D$9999,'QUALIFIED EFH'!CX$4,'HOURS&amp;CYCLES INPUT'!$E$2:$E$9999,'QUALIFIED EFH'!CX$5))</f>
        <v>410.56</v>
      </c>
      <c r="CY78" s="476">
        <f>IF(CY$2&lt;&gt;"",IF($C78&lt;&gt;"TBA",CY$2/114,0),SUMIFS('HOURS&amp;CYCLES INPUT'!$F$2:$F$9999,'HOURS&amp;CYCLES INPUT'!$C$2:$C$9999,'QUALIFIED EFH'!$C78,'HOURS&amp;CYCLES INPUT'!$D$2:$D$9999,'QUALIFIED EFH'!CY$4,'HOURS&amp;CYCLES INPUT'!$E$2:$E$9999,'QUALIFIED EFH'!CY$5))</f>
        <v>461.78</v>
      </c>
      <c r="CZ78" s="476">
        <f>IF(CZ$2&lt;&gt;"",IF($C78&lt;&gt;"TBA",CZ$2/114,0),SUMIFS('HOURS&amp;CYCLES INPUT'!$F$2:$F$9999,'HOURS&amp;CYCLES INPUT'!$C$2:$C$9999,'QUALIFIED EFH'!$C78,'HOURS&amp;CYCLES INPUT'!$D$2:$D$9999,'QUALIFIED EFH'!CZ$4,'HOURS&amp;CYCLES INPUT'!$E$2:$E$9999,'QUALIFIED EFH'!CZ$5))</f>
        <v>442.85</v>
      </c>
      <c r="DA78" s="476">
        <f>IF(DA$2&lt;&gt;"",IF($C78&lt;&gt;"TBA",DA$2/114,0),SUMIFS('HOURS&amp;CYCLES INPUT'!$F$2:$F$9999,'HOURS&amp;CYCLES INPUT'!$C$2:$C$9999,'QUALIFIED EFH'!$C78,'HOURS&amp;CYCLES INPUT'!$D$2:$D$9999,'QUALIFIED EFH'!DA$4,'HOURS&amp;CYCLES INPUT'!$E$2:$E$9999,'QUALIFIED EFH'!DA$5))</f>
        <v>443.39</v>
      </c>
      <c r="DB78" s="476">
        <f>IF(DB$2&lt;&gt;"",IF($C78&lt;&gt;"TBA",DB$2/114,0),SUMIFS('HOURS&amp;CYCLES INPUT'!$F$2:$F$9999,'HOURS&amp;CYCLES INPUT'!$C$2:$C$9999,'QUALIFIED EFH'!$C78,'HOURS&amp;CYCLES INPUT'!$D$2:$D$9999,'QUALIFIED EFH'!DB$4,'HOURS&amp;CYCLES INPUT'!$E$2:$E$9999,'QUALIFIED EFH'!DB$5))</f>
        <v>394.28</v>
      </c>
      <c r="DC78" s="476">
        <f>IF(DC$2&lt;&gt;"",IF($C78&lt;&gt;"TBA",DC$2/114,0),SUMIFS('HOURS&amp;CYCLES INPUT'!$F$2:$F$9999,'HOURS&amp;CYCLES INPUT'!$C$2:$C$9999,'QUALIFIED EFH'!$C78,'HOURS&amp;CYCLES INPUT'!$D$2:$D$9999,'QUALIFIED EFH'!DC$4,'HOURS&amp;CYCLES INPUT'!$E$2:$E$9999,'QUALIFIED EFH'!DC$5))</f>
        <v>456.92</v>
      </c>
      <c r="DD78" s="476">
        <f>IF(DD$2&lt;&gt;"",IF($C78&lt;&gt;"TBA",DD$2/114,0),SUMIFS('HOURS&amp;CYCLES INPUT'!$F$2:$F$9999,'HOURS&amp;CYCLES INPUT'!$C$2:$C$9999,'QUALIFIED EFH'!$C78,'HOURS&amp;CYCLES INPUT'!$D$2:$D$9999,'QUALIFIED EFH'!DD$4,'HOURS&amp;CYCLES INPUT'!$E$2:$E$9999,'QUALIFIED EFH'!DD$5))</f>
        <v>453.26</v>
      </c>
      <c r="DE78" s="476">
        <f>IF(DE$2&lt;&gt;"",IF($C78&lt;&gt;"TBA",DE$2/114,0),SUMIFS('HOURS&amp;CYCLES INPUT'!$F$2:$F$9999,'HOURS&amp;CYCLES INPUT'!$C$2:$C$9999,'QUALIFIED EFH'!$C78,'HOURS&amp;CYCLES INPUT'!$D$2:$D$9999,'QUALIFIED EFH'!DE$4,'HOURS&amp;CYCLES INPUT'!$E$2:$E$9999,'QUALIFIED EFH'!DE$5))</f>
        <v>407.94</v>
      </c>
      <c r="DF78" s="476">
        <f>IF(DF$2&lt;&gt;"",IF($C78&lt;&gt;"TBA",DF$2/114,0),SUMIFS('HOURS&amp;CYCLES INPUT'!$F$2:$F$9999,'HOURS&amp;CYCLES INPUT'!$C$2:$C$9999,'QUALIFIED EFH'!$C78,'HOURS&amp;CYCLES INPUT'!$D$2:$D$9999,'QUALIFIED EFH'!DF$4,'HOURS&amp;CYCLES INPUT'!$E$2:$E$9999,'QUALIFIED EFH'!DF$5))</f>
        <v>232.13</v>
      </c>
      <c r="DG78" s="476">
        <f>IF(DG$2&lt;&gt;"",IF($C78&lt;&gt;"TBA",DG$2/114,0),SUMIFS('HOURS&amp;CYCLES INPUT'!$F$2:$F$9999,'HOURS&amp;CYCLES INPUT'!$C$2:$C$9999,'QUALIFIED EFH'!$C78,'HOURS&amp;CYCLES INPUT'!$D$2:$D$9999,'QUALIFIED EFH'!DG$4,'HOURS&amp;CYCLES INPUT'!$E$2:$E$9999,'QUALIFIED EFH'!DG$5))</f>
        <v>0</v>
      </c>
      <c r="DH78" s="476">
        <f>IF(DH$2&lt;&gt;"",IF($C78&lt;&gt;"TBA",DH$2/114,0),SUMIFS('HOURS&amp;CYCLES INPUT'!$F$2:$F$9999,'HOURS&amp;CYCLES INPUT'!$C$2:$C$9999,'QUALIFIED EFH'!$C78,'HOURS&amp;CYCLES INPUT'!$D$2:$D$9999,'QUALIFIED EFH'!DH$4,'HOURS&amp;CYCLES INPUT'!$E$2:$E$9999,'QUALIFIED EFH'!DH$5))</f>
        <v>0</v>
      </c>
      <c r="DI78" s="476">
        <f>IF(DI$2&lt;&gt;"",IF($C78&lt;&gt;"TBA",DI$2/114,0),SUMIFS('HOURS&amp;CYCLES INPUT'!$F$2:$F$9999,'HOURS&amp;CYCLES INPUT'!$C$2:$C$9999,'QUALIFIED EFH'!$C78,'HOURS&amp;CYCLES INPUT'!$D$2:$D$9999,'QUALIFIED EFH'!DI$4,'HOURS&amp;CYCLES INPUT'!$E$2:$E$9999,'QUALIFIED EFH'!DI$5))</f>
        <v>0</v>
      </c>
      <c r="DJ78" s="476">
        <f>IF(DJ$2&lt;&gt;"",IF($C78&lt;&gt;"TBA",DJ$2/114,0),SUMIFS('HOURS&amp;CYCLES INPUT'!$F$2:$F$9999,'HOURS&amp;CYCLES INPUT'!$C$2:$C$9999,'QUALIFIED EFH'!$C78,'HOURS&amp;CYCLES INPUT'!$D$2:$D$9999,'QUALIFIED EFH'!DJ$4,'HOURS&amp;CYCLES INPUT'!$E$2:$E$9999,'QUALIFIED EFH'!DJ$5))</f>
        <v>0</v>
      </c>
      <c r="DK78" s="476">
        <f>IF(DK$2&lt;&gt;"",IF($C78&lt;&gt;"TBA",DK$2/114,0),SUMIFS('HOURS&amp;CYCLES INPUT'!$F$2:$F$9999,'HOURS&amp;CYCLES INPUT'!$C$2:$C$9999,'QUALIFIED EFH'!$C78,'HOURS&amp;CYCLES INPUT'!$D$2:$D$9999,'QUALIFIED EFH'!DK$4,'HOURS&amp;CYCLES INPUT'!$E$2:$E$9999,'QUALIFIED EFH'!DK$5))</f>
        <v>0</v>
      </c>
      <c r="DL78" s="476">
        <f>IF(DL$2&lt;&gt;"",IF($C78&lt;&gt;"TBA",DL$2/114,0),SUMIFS('HOURS&amp;CYCLES INPUT'!$F$2:$F$9999,'HOURS&amp;CYCLES INPUT'!$C$2:$C$9999,'QUALIFIED EFH'!$C78,'HOURS&amp;CYCLES INPUT'!$D$2:$D$9999,'QUALIFIED EFH'!DL$4,'HOURS&amp;CYCLES INPUT'!$E$2:$E$9999,'QUALIFIED EFH'!DL$5))</f>
        <v>0</v>
      </c>
      <c r="DM78" s="476">
        <f>IF(DM$2&lt;&gt;"",IF($C78&lt;&gt;"TBA",DM$2/114,0),SUMIFS('HOURS&amp;CYCLES INPUT'!$F$2:$F$9999,'HOURS&amp;CYCLES INPUT'!$C$2:$C$9999,'QUALIFIED EFH'!$C78,'HOURS&amp;CYCLES INPUT'!$D$2:$D$9999,'QUALIFIED EFH'!DM$4,'HOURS&amp;CYCLES INPUT'!$E$2:$E$9999,'QUALIFIED EFH'!DM$5))</f>
        <v>0</v>
      </c>
      <c r="DN78" s="476">
        <f>IF(DN$2&lt;&gt;"",IF($C78&lt;&gt;"TBA",DN$2/114,0),SUMIFS('HOURS&amp;CYCLES INPUT'!$F$2:$F$9999,'HOURS&amp;CYCLES INPUT'!$C$2:$C$9999,'QUALIFIED EFH'!$C78,'HOURS&amp;CYCLES INPUT'!$D$2:$D$9999,'QUALIFIED EFH'!DN$4,'HOURS&amp;CYCLES INPUT'!$E$2:$E$9999,'QUALIFIED EFH'!DN$5))</f>
        <v>0</v>
      </c>
      <c r="DO78" s="476">
        <f>IF(DO$2&lt;&gt;"",IF($C78&lt;&gt;"TBA",DO$2/114,0),SUMIFS('HOURS&amp;CYCLES INPUT'!$F$2:$F$9999,'HOURS&amp;CYCLES INPUT'!$C$2:$C$9999,'QUALIFIED EFH'!$C78,'HOURS&amp;CYCLES INPUT'!$D$2:$D$9999,'QUALIFIED EFH'!DO$4,'HOURS&amp;CYCLES INPUT'!$E$2:$E$9999,'QUALIFIED EFH'!DO$5))</f>
        <v>0</v>
      </c>
      <c r="DP78" s="476">
        <f>IF(DP$2&lt;&gt;"",IF($C78&lt;&gt;"TBA",DP$2/114,0),SUMIFS('HOURS&amp;CYCLES INPUT'!$F$2:$F$9999,'HOURS&amp;CYCLES INPUT'!$C$2:$C$9999,'QUALIFIED EFH'!$C78,'HOURS&amp;CYCLES INPUT'!$D$2:$D$9999,'QUALIFIED EFH'!DP$4,'HOURS&amp;CYCLES INPUT'!$E$2:$E$9999,'QUALIFIED EFH'!DP$5))</f>
        <v>0</v>
      </c>
      <c r="DQ78" s="476">
        <f>IF(DQ$2&lt;&gt;"",IF($C78&lt;&gt;"TBA",DQ$2/114,0),SUMIFS('HOURS&amp;CYCLES INPUT'!$F$2:$F$9999,'HOURS&amp;CYCLES INPUT'!$C$2:$C$9999,'QUALIFIED EFH'!$C78,'HOURS&amp;CYCLES INPUT'!$D$2:$D$9999,'QUALIFIED EFH'!DQ$4,'HOURS&amp;CYCLES INPUT'!$E$2:$E$9999,'QUALIFIED EFH'!DQ$5))</f>
        <v>0</v>
      </c>
      <c r="DR78" s="476">
        <f>IF(DR$2&lt;&gt;"",IF($C78&lt;&gt;"TBA",DR$2/114,0),SUMIFS('HOURS&amp;CYCLES INPUT'!$F$2:$F$9999,'HOURS&amp;CYCLES INPUT'!$C$2:$C$9999,'QUALIFIED EFH'!$C78,'HOURS&amp;CYCLES INPUT'!$D$2:$D$9999,'QUALIFIED EFH'!DR$4,'HOURS&amp;CYCLES INPUT'!$E$2:$E$9999,'QUALIFIED EFH'!DR$5))</f>
        <v>0</v>
      </c>
      <c r="DS78" s="476">
        <f>IF(DS$2&lt;&gt;"",IF($C78&lt;&gt;"TBA",DS$2/114,0),SUMIFS('HOURS&amp;CYCLES INPUT'!$F$2:$F$9999,'HOURS&amp;CYCLES INPUT'!$C$2:$C$9999,'QUALIFIED EFH'!$C78,'HOURS&amp;CYCLES INPUT'!$D$2:$D$9999,'QUALIFIED EFH'!DS$4,'HOURS&amp;CYCLES INPUT'!$E$2:$E$9999,'QUALIFIED EFH'!DS$5))</f>
        <v>0</v>
      </c>
      <c r="DT78" s="476">
        <f>IF(DT$2&lt;&gt;"",IF($C78&lt;&gt;"TBA",DT$2/114,0),SUMIFS('HOURS&amp;CYCLES INPUT'!$F$2:$F$9999,'HOURS&amp;CYCLES INPUT'!$C$2:$C$9999,'QUALIFIED EFH'!$C78,'HOURS&amp;CYCLES INPUT'!$D$2:$D$9999,'QUALIFIED EFH'!DT$4,'HOURS&amp;CYCLES INPUT'!$E$2:$E$9999,'QUALIFIED EFH'!DT$5))</f>
        <v>0</v>
      </c>
      <c r="DU78" s="476">
        <f>IF(DU$2&lt;&gt;"",IF($C78&lt;&gt;"TBA",DU$2/114,0),SUMIFS('HOURS&amp;CYCLES INPUT'!$F$2:$F$9999,'HOURS&amp;CYCLES INPUT'!$C$2:$C$9999,'QUALIFIED EFH'!$C78,'HOURS&amp;CYCLES INPUT'!$D$2:$D$9999,'QUALIFIED EFH'!DU$4,'HOURS&amp;CYCLES INPUT'!$E$2:$E$9999,'QUALIFIED EFH'!DU$5))</f>
        <v>0</v>
      </c>
      <c r="DV78" s="476">
        <f>IF(DV$2&lt;&gt;"",IF($C78&lt;&gt;"TBA",DV$2/114,0),SUMIFS('HOURS&amp;CYCLES INPUT'!$F$2:$F$9999,'HOURS&amp;CYCLES INPUT'!$C$2:$C$9999,'QUALIFIED EFH'!$C78,'HOURS&amp;CYCLES INPUT'!$D$2:$D$9999,'QUALIFIED EFH'!DV$4,'HOURS&amp;CYCLES INPUT'!$E$2:$E$9999,'QUALIFIED EFH'!DV$5))</f>
        <v>0</v>
      </c>
      <c r="DW78" s="476">
        <f>IF(DW$2&lt;&gt;"",IF($C78&lt;&gt;"TBA",DW$2/114,0),SUMIFS('HOURS&amp;CYCLES INPUT'!$F$2:$F$9999,'HOURS&amp;CYCLES INPUT'!$C$2:$C$9999,'QUALIFIED EFH'!$C78,'HOURS&amp;CYCLES INPUT'!$D$2:$D$9999,'QUALIFIED EFH'!DW$4,'HOURS&amp;CYCLES INPUT'!$E$2:$E$9999,'QUALIFIED EFH'!DW$5))</f>
        <v>0</v>
      </c>
      <c r="DX78" s="476">
        <f>IF(DX$2&lt;&gt;"",IF($C78&lt;&gt;"TBA",DX$2/114,0),SUMIFS('HOURS&amp;CYCLES INPUT'!$F$2:$F$9999,'HOURS&amp;CYCLES INPUT'!$C$2:$C$9999,'QUALIFIED EFH'!$C78,'HOURS&amp;CYCLES INPUT'!$D$2:$D$9999,'QUALIFIED EFH'!DX$4,'HOURS&amp;CYCLES INPUT'!$E$2:$E$9999,'QUALIFIED EFH'!DX$5))</f>
        <v>0</v>
      </c>
      <c r="DY78" s="476">
        <f>IF(DY$2&lt;&gt;"",IF($C78&lt;&gt;"TBA",DY$2/114,0),SUMIFS('HOURS&amp;CYCLES INPUT'!$F$2:$F$9999,'HOURS&amp;CYCLES INPUT'!$C$2:$C$9999,'QUALIFIED EFH'!$C78,'HOURS&amp;CYCLES INPUT'!$D$2:$D$9999,'QUALIFIED EFH'!DY$4,'HOURS&amp;CYCLES INPUT'!$E$2:$E$9999,'QUALIFIED EFH'!DY$5))</f>
        <v>0</v>
      </c>
      <c r="DZ78" s="476">
        <f>IF(DZ$2&lt;&gt;"",IF($C78&lt;&gt;"TBA",DZ$2/114,0),SUMIFS('HOURS&amp;CYCLES INPUT'!$F$2:$F$9999,'HOURS&amp;CYCLES INPUT'!$C$2:$C$9999,'QUALIFIED EFH'!$C78,'HOURS&amp;CYCLES INPUT'!$D$2:$D$9999,'QUALIFIED EFH'!DZ$4,'HOURS&amp;CYCLES INPUT'!$E$2:$E$9999,'QUALIFIED EFH'!DZ$5))</f>
        <v>0</v>
      </c>
      <c r="EA78" s="476">
        <f>IF(EA$2&lt;&gt;"",IF($C78&lt;&gt;"TBA",EA$2/114,0),SUMIFS('HOURS&amp;CYCLES INPUT'!$F$2:$F$9999,'HOURS&amp;CYCLES INPUT'!$C$2:$C$9999,'QUALIFIED EFH'!$C78,'HOURS&amp;CYCLES INPUT'!$D$2:$D$9999,'QUALIFIED EFH'!EA$4,'HOURS&amp;CYCLES INPUT'!$E$2:$E$9999,'QUALIFIED EFH'!EA$5))</f>
        <v>0</v>
      </c>
      <c r="EB78" s="476">
        <f>IF(EB$2&lt;&gt;"",IF($C78&lt;&gt;"TBA",EB$2/114,0),SUMIFS('HOURS&amp;CYCLES INPUT'!$F$2:$F$9999,'HOURS&amp;CYCLES INPUT'!$C$2:$C$9999,'QUALIFIED EFH'!$C78,'HOURS&amp;CYCLES INPUT'!$D$2:$D$9999,'QUALIFIED EFH'!EB$4,'HOURS&amp;CYCLES INPUT'!$E$2:$E$9999,'QUALIFIED EFH'!EB$5))</f>
        <v>0</v>
      </c>
      <c r="EC78" s="476">
        <f>IF(EC$2&lt;&gt;"",IF($C78&lt;&gt;"TBA",EC$2/114,0),SUMIFS('HOURS&amp;CYCLES INPUT'!$F$2:$F$9999,'HOURS&amp;CYCLES INPUT'!$C$2:$C$9999,'QUALIFIED EFH'!$C78,'HOURS&amp;CYCLES INPUT'!$D$2:$D$9999,'QUALIFIED EFH'!EC$4,'HOURS&amp;CYCLES INPUT'!$E$2:$E$9999,'QUALIFIED EFH'!EC$5))</f>
        <v>0</v>
      </c>
      <c r="ED78" s="476">
        <f>IF(ED$2&lt;&gt;"",IF($C78&lt;&gt;"TBA",ED$2/114,0),SUMIFS('HOURS&amp;CYCLES INPUT'!$F$2:$F$9999,'HOURS&amp;CYCLES INPUT'!$C$2:$C$9999,'QUALIFIED EFH'!$C78,'HOURS&amp;CYCLES INPUT'!$D$2:$D$9999,'QUALIFIED EFH'!ED$4,'HOURS&amp;CYCLES INPUT'!$E$2:$E$9999,'QUALIFIED EFH'!ED$5))</f>
        <v>0</v>
      </c>
      <c r="EE78" s="476">
        <f>IF(EE$2&lt;&gt;"",IF($C78&lt;&gt;"TBA",EE$2/114,0),SUMIFS('HOURS&amp;CYCLES INPUT'!$F$2:$F$9999,'HOURS&amp;CYCLES INPUT'!$C$2:$C$9999,'QUALIFIED EFH'!$C78,'HOURS&amp;CYCLES INPUT'!$D$2:$D$9999,'QUALIFIED EFH'!EE$4,'HOURS&amp;CYCLES INPUT'!$E$2:$E$9999,'QUALIFIED EFH'!EE$5))</f>
        <v>0</v>
      </c>
      <c r="EF78" s="476">
        <f>IF(EF$2&lt;&gt;"",IF($C78&lt;&gt;"TBA",EF$2/114,0),SUMIFS('HOURS&amp;CYCLES INPUT'!$F$2:$F$9999,'HOURS&amp;CYCLES INPUT'!$C$2:$C$9999,'QUALIFIED EFH'!$C78,'HOURS&amp;CYCLES INPUT'!$D$2:$D$9999,'QUALIFIED EFH'!EF$4,'HOURS&amp;CYCLES INPUT'!$E$2:$E$9999,'QUALIFIED EFH'!EF$5))</f>
        <v>0</v>
      </c>
      <c r="EG78" s="476">
        <f>IF(EG$2&lt;&gt;"",IF($C78&lt;&gt;"TBA",EG$2/114,0),SUMIFS('HOURS&amp;CYCLES INPUT'!$F$2:$F$9999,'HOURS&amp;CYCLES INPUT'!$C$2:$C$9999,'QUALIFIED EFH'!$C78,'HOURS&amp;CYCLES INPUT'!$D$2:$D$9999,'QUALIFIED EFH'!EG$4,'HOURS&amp;CYCLES INPUT'!$E$2:$E$9999,'QUALIFIED EFH'!EG$5))</f>
        <v>0</v>
      </c>
      <c r="EH78" s="476">
        <f>IF(EH$2&lt;&gt;"",IF($C78&lt;&gt;"TBA",EH$2/114,0),SUMIFS('HOURS&amp;CYCLES INPUT'!$F$2:$F$9999,'HOURS&amp;CYCLES INPUT'!$C$2:$C$9999,'QUALIFIED EFH'!$C78,'HOURS&amp;CYCLES INPUT'!$D$2:$D$9999,'QUALIFIED EFH'!EH$4,'HOURS&amp;CYCLES INPUT'!$E$2:$E$9999,'QUALIFIED EFH'!EH$5))</f>
        <v>0</v>
      </c>
      <c r="EI78" s="476">
        <f>IF(EI$2&lt;&gt;"",IF($C78&lt;&gt;"TBA",EI$2/114,0),SUMIFS('HOURS&amp;CYCLES INPUT'!$F$2:$F$9999,'HOURS&amp;CYCLES INPUT'!$C$2:$C$9999,'QUALIFIED EFH'!$C78,'HOURS&amp;CYCLES INPUT'!$D$2:$D$9999,'QUALIFIED EFH'!EI$4,'HOURS&amp;CYCLES INPUT'!$E$2:$E$9999,'QUALIFIED EFH'!EI$5))</f>
        <v>0</v>
      </c>
      <c r="EJ78" s="476">
        <f>IF(EJ$2&lt;&gt;"",IF($C78&lt;&gt;"TBA",EJ$2/114,0),SUMIFS('HOURS&amp;CYCLES INPUT'!$F$2:$F$9999,'HOURS&amp;CYCLES INPUT'!$C$2:$C$9999,'QUALIFIED EFH'!$C78,'HOURS&amp;CYCLES INPUT'!$D$2:$D$9999,'QUALIFIED EFH'!EJ$4,'HOURS&amp;CYCLES INPUT'!$E$2:$E$9999,'QUALIFIED EFH'!EJ$5))</f>
        <v>0</v>
      </c>
      <c r="EK78" s="476">
        <f>IF(EK$2&lt;&gt;"",IF($C78&lt;&gt;"TBA",EK$2/114,0),SUMIFS('HOURS&amp;CYCLES INPUT'!$F$2:$F$9999,'HOURS&amp;CYCLES INPUT'!$C$2:$C$9999,'QUALIFIED EFH'!$C78,'HOURS&amp;CYCLES INPUT'!$D$2:$D$9999,'QUALIFIED EFH'!EK$4,'HOURS&amp;CYCLES INPUT'!$E$2:$E$9999,'QUALIFIED EFH'!EK$5))</f>
        <v>0</v>
      </c>
      <c r="EL78" s="476">
        <f>IF(EL$2&lt;&gt;"",IF($C78&lt;&gt;"TBA",EL$2/114,0),SUMIFS('HOURS&amp;CYCLES INPUT'!$F$2:$F$9999,'HOURS&amp;CYCLES INPUT'!$C$2:$C$9999,'QUALIFIED EFH'!$C78,'HOURS&amp;CYCLES INPUT'!$D$2:$D$9999,'QUALIFIED EFH'!EL$4,'HOURS&amp;CYCLES INPUT'!$E$2:$E$9999,'QUALIFIED EFH'!EL$5))</f>
        <v>0</v>
      </c>
      <c r="EM78" s="476">
        <f>IF(EM$2&lt;&gt;"",IF($C78&lt;&gt;"TBA",EM$2/114,0),SUMIFS('HOURS&amp;CYCLES INPUT'!$F$2:$F$9999,'HOURS&amp;CYCLES INPUT'!$C$2:$C$9999,'QUALIFIED EFH'!$C78,'HOURS&amp;CYCLES INPUT'!$D$2:$D$9999,'QUALIFIED EFH'!EM$4,'HOURS&amp;CYCLES INPUT'!$E$2:$E$9999,'QUALIFIED EFH'!EM$5))</f>
        <v>0</v>
      </c>
      <c r="EN78" s="476">
        <f>IF(EN$2&lt;&gt;"",IF($C78&lt;&gt;"TBA",EN$2/114,0),SUMIFS('HOURS&amp;CYCLES INPUT'!$F$2:$F$9999,'HOURS&amp;CYCLES INPUT'!$C$2:$C$9999,'QUALIFIED EFH'!$C78,'HOURS&amp;CYCLES INPUT'!$D$2:$D$9999,'QUALIFIED EFH'!EN$4,'HOURS&amp;CYCLES INPUT'!$E$2:$E$9999,'QUALIFIED EFH'!EN$5))</f>
        <v>0</v>
      </c>
      <c r="EO78" s="476">
        <f>IF(EO$2&lt;&gt;"",IF($C78&lt;&gt;"TBA",EO$2/114,0),SUMIFS('HOURS&amp;CYCLES INPUT'!$F$2:$F$9999,'HOURS&amp;CYCLES INPUT'!$C$2:$C$9999,'QUALIFIED EFH'!$C78,'HOURS&amp;CYCLES INPUT'!$D$2:$D$9999,'QUALIFIED EFH'!EO$4,'HOURS&amp;CYCLES INPUT'!$E$2:$E$9999,'QUALIFIED EFH'!EO$5))</f>
        <v>0</v>
      </c>
      <c r="EP78" s="476">
        <f>IF(EP$2&lt;&gt;"",IF($C78&lt;&gt;"TBA",EP$2/114,0),SUMIFS('HOURS&amp;CYCLES INPUT'!$F$2:$F$9999,'HOURS&amp;CYCLES INPUT'!$C$2:$C$9999,'QUALIFIED EFH'!$C78,'HOURS&amp;CYCLES INPUT'!$D$2:$D$9999,'QUALIFIED EFH'!EP$4,'HOURS&amp;CYCLES INPUT'!$E$2:$E$9999,'QUALIFIED EFH'!EP$5))</f>
        <v>0</v>
      </c>
      <c r="EQ78" s="476">
        <f>IF(EQ$2&lt;&gt;"",IF($C78&lt;&gt;"TBA",EQ$2/114,0),SUMIFS('HOURS&amp;CYCLES INPUT'!$F$2:$F$9999,'HOURS&amp;CYCLES INPUT'!$C$2:$C$9999,'QUALIFIED EFH'!$C78,'HOURS&amp;CYCLES INPUT'!$D$2:$D$9999,'QUALIFIED EFH'!EQ$4,'HOURS&amp;CYCLES INPUT'!$E$2:$E$9999,'QUALIFIED EFH'!EQ$5))</f>
        <v>0</v>
      </c>
      <c r="ER78" s="476">
        <f>IF(ER$2&lt;&gt;"",IF($C78&lt;&gt;"TBA",ER$2/114,0),SUMIFS('HOURS&amp;CYCLES INPUT'!$F$2:$F$9999,'HOURS&amp;CYCLES INPUT'!$C$2:$C$9999,'QUALIFIED EFH'!$C78,'HOURS&amp;CYCLES INPUT'!$D$2:$D$9999,'QUALIFIED EFH'!ER$4,'HOURS&amp;CYCLES INPUT'!$E$2:$E$9999,'QUALIFIED EFH'!ER$5))</f>
        <v>0</v>
      </c>
      <c r="ES78" s="476">
        <f>IF(ES$2&lt;&gt;"",IF($C78&lt;&gt;"TBA",ES$2/114,0),SUMIFS('HOURS&amp;CYCLES INPUT'!$F$2:$F$9999,'HOURS&amp;CYCLES INPUT'!$C$2:$C$9999,'QUALIFIED EFH'!$C78,'HOURS&amp;CYCLES INPUT'!$D$2:$D$9999,'QUALIFIED EFH'!ES$4,'HOURS&amp;CYCLES INPUT'!$E$2:$E$9999,'QUALIFIED EFH'!ES$5))</f>
        <v>0</v>
      </c>
      <c r="ET78" s="476">
        <f>IF(ET$2&lt;&gt;"",IF($C78&lt;&gt;"TBA",ET$2/114,0),SUMIFS('HOURS&amp;CYCLES INPUT'!$F$2:$F$9999,'HOURS&amp;CYCLES INPUT'!$C$2:$C$9999,'QUALIFIED EFH'!$C78,'HOURS&amp;CYCLES INPUT'!$D$2:$D$9999,'QUALIFIED EFH'!ET$4,'HOURS&amp;CYCLES INPUT'!$E$2:$E$9999,'QUALIFIED EFH'!ET$5))</f>
        <v>0</v>
      </c>
      <c r="EU78" s="476">
        <f>IF(EU$2&lt;&gt;"",IF($C78&lt;&gt;"TBA",EU$2/114,0),SUMIFS('HOURS&amp;CYCLES INPUT'!$F$2:$F$9999,'HOURS&amp;CYCLES INPUT'!$C$2:$C$9999,'QUALIFIED EFH'!$C78,'HOURS&amp;CYCLES INPUT'!$D$2:$D$9999,'QUALIFIED EFH'!EU$4,'HOURS&amp;CYCLES INPUT'!$E$2:$E$9999,'QUALIFIED EFH'!EU$5))</f>
        <v>0</v>
      </c>
      <c r="EV78" s="476">
        <f>IF(EV$2&lt;&gt;"",IF($C78&lt;&gt;"TBA",EV$2/114,0),SUMIFS('HOURS&amp;CYCLES INPUT'!$F$2:$F$9999,'HOURS&amp;CYCLES INPUT'!$C$2:$C$9999,'QUALIFIED EFH'!$C78,'HOURS&amp;CYCLES INPUT'!$D$2:$D$9999,'QUALIFIED EFH'!EV$4,'HOURS&amp;CYCLES INPUT'!$E$2:$E$9999,'QUALIFIED EFH'!EV$5))</f>
        <v>0</v>
      </c>
      <c r="EW78" s="476">
        <f>IF(EW$2&lt;&gt;"",IF($C78&lt;&gt;"TBA",EW$2/114,0),SUMIFS('HOURS&amp;CYCLES INPUT'!$F$2:$F$9999,'HOURS&amp;CYCLES INPUT'!$C$2:$C$9999,'QUALIFIED EFH'!$C78,'HOURS&amp;CYCLES INPUT'!$D$2:$D$9999,'QUALIFIED EFH'!EW$4,'HOURS&amp;CYCLES INPUT'!$E$2:$E$9999,'QUALIFIED EFH'!EW$5))</f>
        <v>0</v>
      </c>
      <c r="EX78" s="476">
        <f>IF(EX$2&lt;&gt;"",IF($C78&lt;&gt;"TBA",EX$2/114,0),SUMIFS('HOURS&amp;CYCLES INPUT'!$F$2:$F$9999,'HOURS&amp;CYCLES INPUT'!$C$2:$C$9999,'QUALIFIED EFH'!$C78,'HOURS&amp;CYCLES INPUT'!$D$2:$D$9999,'QUALIFIED EFH'!EX$4,'HOURS&amp;CYCLES INPUT'!$E$2:$E$9999,'QUALIFIED EFH'!EX$5))</f>
        <v>0</v>
      </c>
      <c r="EY78" s="476">
        <f>IF(EY$2&lt;&gt;"",IF($C78&lt;&gt;"TBA",EY$2/114,0),SUMIFS('HOURS&amp;CYCLES INPUT'!$F$2:$F$9999,'HOURS&amp;CYCLES INPUT'!$C$2:$C$9999,'QUALIFIED EFH'!$C78,'HOURS&amp;CYCLES INPUT'!$D$2:$D$9999,'QUALIFIED EFH'!EY$4,'HOURS&amp;CYCLES INPUT'!$E$2:$E$9999,'QUALIFIED EFH'!EY$5))</f>
        <v>0</v>
      </c>
      <c r="EZ78" s="476">
        <f>IF(EZ$2&lt;&gt;"",IF($C78&lt;&gt;"TBA",EZ$2/114,0),SUMIFS('HOURS&amp;CYCLES INPUT'!$F$2:$F$9999,'HOURS&amp;CYCLES INPUT'!$C$2:$C$9999,'QUALIFIED EFH'!$C78,'HOURS&amp;CYCLES INPUT'!$D$2:$D$9999,'QUALIFIED EFH'!EZ$4,'HOURS&amp;CYCLES INPUT'!$E$2:$E$9999,'QUALIFIED EFH'!EZ$5))</f>
        <v>0</v>
      </c>
      <c r="FA78" s="476">
        <f>IF(FA$2&lt;&gt;"",IF($C78&lt;&gt;"TBA",FA$2/114,0),SUMIFS('HOURS&amp;CYCLES INPUT'!$F$2:$F$9999,'HOURS&amp;CYCLES INPUT'!$C$2:$C$9999,'QUALIFIED EFH'!$C78,'HOURS&amp;CYCLES INPUT'!$D$2:$D$9999,'QUALIFIED EFH'!FA$4,'HOURS&amp;CYCLES INPUT'!$E$2:$E$9999,'QUALIFIED EFH'!FA$5))</f>
        <v>0</v>
      </c>
      <c r="FB78" s="476">
        <f>IF(FB$2&lt;&gt;"",IF($C78&lt;&gt;"TBA",FB$2/114,0),SUMIFS('HOURS&amp;CYCLES INPUT'!$F$2:$F$9999,'HOURS&amp;CYCLES INPUT'!$C$2:$C$9999,'QUALIFIED EFH'!$C78,'HOURS&amp;CYCLES INPUT'!$D$2:$D$9999,'QUALIFIED EFH'!FB$4,'HOURS&amp;CYCLES INPUT'!$E$2:$E$9999,'QUALIFIED EFH'!FB$5))</f>
        <v>0</v>
      </c>
      <c r="FC78" s="476">
        <f>IF(FC$2&lt;&gt;"",IF($C78&lt;&gt;"TBA",FC$2/114,0),SUMIFS('HOURS&amp;CYCLES INPUT'!$F$2:$F$9999,'HOURS&amp;CYCLES INPUT'!$C$2:$C$9999,'QUALIFIED EFH'!$C78,'HOURS&amp;CYCLES INPUT'!$D$2:$D$9999,'QUALIFIED EFH'!FC$4,'HOURS&amp;CYCLES INPUT'!$E$2:$E$9999,'QUALIFIED EFH'!FC$5))</f>
        <v>0</v>
      </c>
      <c r="FD78" s="476">
        <f>IF(FD$2&lt;&gt;"",IF($C78&lt;&gt;"TBA",FD$2/114,0),SUMIFS('HOURS&amp;CYCLES INPUT'!$F$2:$F$9999,'HOURS&amp;CYCLES INPUT'!$C$2:$C$9999,'QUALIFIED EFH'!$C78,'HOURS&amp;CYCLES INPUT'!$D$2:$D$9999,'QUALIFIED EFH'!FD$4,'HOURS&amp;CYCLES INPUT'!$E$2:$E$9999,'QUALIFIED EFH'!FD$5))</f>
        <v>0</v>
      </c>
      <c r="FE78" s="476">
        <f>IF(FE$2&lt;&gt;"",IF($C78&lt;&gt;"TBA",FE$2/114,0),SUMIFS('HOURS&amp;CYCLES INPUT'!$F$2:$F$9999,'HOURS&amp;CYCLES INPUT'!$C$2:$C$9999,'QUALIFIED EFH'!$C78,'HOURS&amp;CYCLES INPUT'!$D$2:$D$9999,'QUALIFIED EFH'!FE$4,'HOURS&amp;CYCLES INPUT'!$E$2:$E$9999,'QUALIFIED EFH'!FE$5))</f>
        <v>0</v>
      </c>
      <c r="FF78" s="476">
        <f>IF(FF$2&lt;&gt;"",IF($C78&lt;&gt;"TBA",FF$2/114,0),SUMIFS('HOURS&amp;CYCLES INPUT'!$F$2:$F$9999,'HOURS&amp;CYCLES INPUT'!$C$2:$C$9999,'QUALIFIED EFH'!$C78,'HOURS&amp;CYCLES INPUT'!$D$2:$D$9999,'QUALIFIED EFH'!FF$4,'HOURS&amp;CYCLES INPUT'!$E$2:$E$9999,'QUALIFIED EFH'!FF$5))</f>
        <v>0</v>
      </c>
      <c r="FG78" s="476">
        <f>IF(FG$2&lt;&gt;"",IF($C78&lt;&gt;"TBA",FG$2/114,0),SUMIFS('HOURS&amp;CYCLES INPUT'!$F$2:$F$9999,'HOURS&amp;CYCLES INPUT'!$C$2:$C$9999,'QUALIFIED EFH'!$C78,'HOURS&amp;CYCLES INPUT'!$D$2:$D$9999,'QUALIFIED EFH'!FG$4,'HOURS&amp;CYCLES INPUT'!$E$2:$E$9999,'QUALIFIED EFH'!FG$5))</f>
        <v>0</v>
      </c>
      <c r="FH78" s="476">
        <f>IF(FH$2&lt;&gt;"",IF($C78&lt;&gt;"TBA",FH$2/114,0),SUMIFS('HOURS&amp;CYCLES INPUT'!$F$2:$F$9999,'HOURS&amp;CYCLES INPUT'!$C$2:$C$9999,'QUALIFIED EFH'!$C78,'HOURS&amp;CYCLES INPUT'!$D$2:$D$9999,'QUALIFIED EFH'!FH$4,'HOURS&amp;CYCLES INPUT'!$E$2:$E$9999,'QUALIFIED EFH'!FH$5))</f>
        <v>0</v>
      </c>
      <c r="FI78" s="476">
        <f>IF(FI$2&lt;&gt;"",IF($C78&lt;&gt;"TBA",FI$2/114,0),SUMIFS('HOURS&amp;CYCLES INPUT'!$F$2:$F$9999,'HOURS&amp;CYCLES INPUT'!$C$2:$C$9999,'QUALIFIED EFH'!$C78,'HOURS&amp;CYCLES INPUT'!$D$2:$D$9999,'QUALIFIED EFH'!FI$4,'HOURS&amp;CYCLES INPUT'!$E$2:$E$9999,'QUALIFIED EFH'!FI$5))</f>
        <v>0</v>
      </c>
      <c r="FJ78" s="476">
        <f>IF(FJ$2&lt;&gt;"",IF($C78&lt;&gt;"TBA",FJ$2/114,0),SUMIFS('HOURS&amp;CYCLES INPUT'!$F$2:$F$9999,'HOURS&amp;CYCLES INPUT'!$C$2:$C$9999,'QUALIFIED EFH'!$C78,'HOURS&amp;CYCLES INPUT'!$D$2:$D$9999,'QUALIFIED EFH'!FJ$4,'HOURS&amp;CYCLES INPUT'!$E$2:$E$9999,'QUALIFIED EFH'!FJ$5))</f>
        <v>0</v>
      </c>
      <c r="FK78" s="476">
        <f>IF(FK$2&lt;&gt;"",IF($C78&lt;&gt;"TBA",FK$2/114,0),SUMIFS('HOURS&amp;CYCLES INPUT'!$F$2:$F$9999,'HOURS&amp;CYCLES INPUT'!$C$2:$C$9999,'QUALIFIED EFH'!$C78,'HOURS&amp;CYCLES INPUT'!$D$2:$D$9999,'QUALIFIED EFH'!FK$4,'HOURS&amp;CYCLES INPUT'!$E$2:$E$9999,'QUALIFIED EFH'!FK$5))</f>
        <v>0</v>
      </c>
      <c r="FL78" s="476">
        <f>IF(FL$2&lt;&gt;"",IF($C78&lt;&gt;"TBA",FL$2/114,0),SUMIFS('HOURS&amp;CYCLES INPUT'!$F$2:$F$9999,'HOURS&amp;CYCLES INPUT'!$C$2:$C$9999,'QUALIFIED EFH'!$C78,'HOURS&amp;CYCLES INPUT'!$D$2:$D$9999,'QUALIFIED EFH'!FL$4,'HOURS&amp;CYCLES INPUT'!$E$2:$E$9999,'QUALIFIED EFH'!FL$5))</f>
        <v>0</v>
      </c>
      <c r="FM78" s="476">
        <f>IF(FM$2&lt;&gt;"",IF($C78&lt;&gt;"TBA",FM$2/114,0),SUMIFS('HOURS&amp;CYCLES INPUT'!$F$2:$F$9999,'HOURS&amp;CYCLES INPUT'!$C$2:$C$9999,'QUALIFIED EFH'!$C78,'HOURS&amp;CYCLES INPUT'!$D$2:$D$9999,'QUALIFIED EFH'!FM$4,'HOURS&amp;CYCLES INPUT'!$E$2:$E$9999,'QUALIFIED EFH'!FM$5))</f>
        <v>0</v>
      </c>
      <c r="FN78" s="476">
        <f>IF(FN$2&lt;&gt;"",IF($C78&lt;&gt;"TBA",FN$2/114,0),SUMIFS('HOURS&amp;CYCLES INPUT'!$F$2:$F$9999,'HOURS&amp;CYCLES INPUT'!$C$2:$C$9999,'QUALIFIED EFH'!$C78,'HOURS&amp;CYCLES INPUT'!$D$2:$D$9999,'QUALIFIED EFH'!FN$4,'HOURS&amp;CYCLES INPUT'!$E$2:$E$9999,'QUALIFIED EFH'!FN$5))</f>
        <v>0</v>
      </c>
      <c r="FO78" s="476">
        <f>IF(FO$2&lt;&gt;"",IF($C78&lt;&gt;"TBA",FO$2/114,0),SUMIFS('HOURS&amp;CYCLES INPUT'!$F$2:$F$9999,'HOURS&amp;CYCLES INPUT'!$C$2:$C$9999,'QUALIFIED EFH'!$C78,'HOURS&amp;CYCLES INPUT'!$D$2:$D$9999,'QUALIFIED EFH'!FO$4,'HOURS&amp;CYCLES INPUT'!$E$2:$E$9999,'QUALIFIED EFH'!FO$5))</f>
        <v>0</v>
      </c>
      <c r="FP78" s="476">
        <f>IF(FP$2&lt;&gt;"",IF($C78&lt;&gt;"TBA",FP$2/114,0),SUMIFS('HOURS&amp;CYCLES INPUT'!$F$2:$F$9999,'HOURS&amp;CYCLES INPUT'!$C$2:$C$9999,'QUALIFIED EFH'!$C78,'HOURS&amp;CYCLES INPUT'!$D$2:$D$9999,'QUALIFIED EFH'!FP$4,'HOURS&amp;CYCLES INPUT'!$E$2:$E$9999,'QUALIFIED EFH'!FP$5))</f>
        <v>0</v>
      </c>
      <c r="FQ78" s="476">
        <f>IF(FQ$2&lt;&gt;"",IF($C78&lt;&gt;"TBA",FQ$2/114,0),SUMIFS('HOURS&amp;CYCLES INPUT'!$F$2:$F$9999,'HOURS&amp;CYCLES INPUT'!$C$2:$C$9999,'QUALIFIED EFH'!$C78,'HOURS&amp;CYCLES INPUT'!$D$2:$D$9999,'QUALIFIED EFH'!FQ$4,'HOURS&amp;CYCLES INPUT'!$E$2:$E$9999,'QUALIFIED EFH'!FQ$5))</f>
        <v>0</v>
      </c>
      <c r="FR78" s="476">
        <f>IF(FR$2&lt;&gt;"",IF($C78&lt;&gt;"TBA",FR$2/114,0),SUMIFS('HOURS&amp;CYCLES INPUT'!$F$2:$F$9999,'HOURS&amp;CYCLES INPUT'!$C$2:$C$9999,'QUALIFIED EFH'!$C78,'HOURS&amp;CYCLES INPUT'!$D$2:$D$9999,'QUALIFIED EFH'!FR$4,'HOURS&amp;CYCLES INPUT'!$E$2:$E$9999,'QUALIFIED EFH'!FR$5))</f>
        <v>0</v>
      </c>
      <c r="FS78" s="476">
        <f>IF(FS$2&lt;&gt;"",IF($C78&lt;&gt;"TBA",FS$2/114,0),SUMIFS('HOURS&amp;CYCLES INPUT'!$F$2:$F$9999,'HOURS&amp;CYCLES INPUT'!$C$2:$C$9999,'QUALIFIED EFH'!$C78,'HOURS&amp;CYCLES INPUT'!$D$2:$D$9999,'QUALIFIED EFH'!FS$4,'HOURS&amp;CYCLES INPUT'!$E$2:$E$9999,'QUALIFIED EFH'!FS$5))</f>
        <v>0</v>
      </c>
      <c r="FT78" s="476">
        <f>IF(FT$2&lt;&gt;"",IF($C78&lt;&gt;"TBA",FT$2/114,0),SUMIFS('HOURS&amp;CYCLES INPUT'!$F$2:$F$9999,'HOURS&amp;CYCLES INPUT'!$C$2:$C$9999,'QUALIFIED EFH'!$C78,'HOURS&amp;CYCLES INPUT'!$D$2:$D$9999,'QUALIFIED EFH'!FT$4,'HOURS&amp;CYCLES INPUT'!$E$2:$E$9999,'QUALIFIED EFH'!FT$5))</f>
        <v>0</v>
      </c>
      <c r="FU78" s="476">
        <f>IF(FU$2&lt;&gt;"",IF($C78&lt;&gt;"TBA",FU$2/114,0),SUMIFS('HOURS&amp;CYCLES INPUT'!$F$2:$F$9999,'HOURS&amp;CYCLES INPUT'!$C$2:$C$9999,'QUALIFIED EFH'!$C78,'HOURS&amp;CYCLES INPUT'!$D$2:$D$9999,'QUALIFIED EFH'!FU$4,'HOURS&amp;CYCLES INPUT'!$E$2:$E$9999,'QUALIFIED EFH'!FU$5))</f>
        <v>0</v>
      </c>
      <c r="FV78" s="476">
        <f>IF(FV$2&lt;&gt;"",IF($C78&lt;&gt;"TBA",FV$2/114,0),SUMIFS('HOURS&amp;CYCLES INPUT'!$F$2:$F$9999,'HOURS&amp;CYCLES INPUT'!$C$2:$C$9999,'QUALIFIED EFH'!$C78,'HOURS&amp;CYCLES INPUT'!$D$2:$D$9999,'QUALIFIED EFH'!FV$4,'HOURS&amp;CYCLES INPUT'!$E$2:$E$9999,'QUALIFIED EFH'!FV$5))</f>
        <v>0</v>
      </c>
      <c r="FW78" s="476">
        <f>IF(FW$2&lt;&gt;"",IF($C78&lt;&gt;"TBA",FW$2/114,0),SUMIFS('HOURS&amp;CYCLES INPUT'!$F$2:$F$9999,'HOURS&amp;CYCLES INPUT'!$C$2:$C$9999,'QUALIFIED EFH'!$C78,'HOURS&amp;CYCLES INPUT'!$D$2:$D$9999,'QUALIFIED EFH'!FW$4,'HOURS&amp;CYCLES INPUT'!$E$2:$E$9999,'QUALIFIED EFH'!FW$5))</f>
        <v>0</v>
      </c>
      <c r="FX78" s="476">
        <f>IF(FX$2&lt;&gt;"",IF($C78&lt;&gt;"TBA",FX$2/114,0),SUMIFS('HOURS&amp;CYCLES INPUT'!$F$2:$F$9999,'HOURS&amp;CYCLES INPUT'!$C$2:$C$9999,'QUALIFIED EFH'!$C78,'HOURS&amp;CYCLES INPUT'!$D$2:$D$9999,'QUALIFIED EFH'!FX$4,'HOURS&amp;CYCLES INPUT'!$E$2:$E$9999,'QUALIFIED EFH'!FX$5))</f>
        <v>0</v>
      </c>
      <c r="FY78" s="476">
        <f>IF(FY$2&lt;&gt;"",IF($C78&lt;&gt;"TBA",FY$2/114,0),SUMIFS('HOURS&amp;CYCLES INPUT'!$F$2:$F$9999,'HOURS&amp;CYCLES INPUT'!$C$2:$C$9999,'QUALIFIED EFH'!$C78,'HOURS&amp;CYCLES INPUT'!$D$2:$D$9999,'QUALIFIED EFH'!FY$4,'HOURS&amp;CYCLES INPUT'!$E$2:$E$9999,'QUALIFIED EFH'!FY$5))</f>
        <v>0</v>
      </c>
      <c r="FZ78" s="476">
        <f>IF(FZ$2&lt;&gt;"",IF($C78&lt;&gt;"TBA",FZ$2/114,0),SUMIFS('HOURS&amp;CYCLES INPUT'!$F$2:$F$9999,'HOURS&amp;CYCLES INPUT'!$C$2:$C$9999,'QUALIFIED EFH'!$C78,'HOURS&amp;CYCLES INPUT'!$D$2:$D$9999,'QUALIFIED EFH'!FZ$4,'HOURS&amp;CYCLES INPUT'!$E$2:$E$9999,'QUALIFIED EFH'!FZ$5))</f>
        <v>0</v>
      </c>
      <c r="GA78" s="476">
        <f>IF(GA$2&lt;&gt;"",IF($C78&lt;&gt;"TBA",GA$2/114,0),SUMIFS('HOURS&amp;CYCLES INPUT'!$F$2:$F$9999,'HOURS&amp;CYCLES INPUT'!$C$2:$C$9999,'QUALIFIED EFH'!$C78,'HOURS&amp;CYCLES INPUT'!$D$2:$D$9999,'QUALIFIED EFH'!GA$4,'HOURS&amp;CYCLES INPUT'!$E$2:$E$9999,'QUALIFIED EFH'!GA$5))</f>
        <v>0</v>
      </c>
      <c r="GB78" s="476">
        <f>IF(GB$2&lt;&gt;"",IF($C78&lt;&gt;"TBA",GB$2/114,0),SUMIFS('HOURS&amp;CYCLES INPUT'!$F$2:$F$9999,'HOURS&amp;CYCLES INPUT'!$C$2:$C$9999,'QUALIFIED EFH'!$C78,'HOURS&amp;CYCLES INPUT'!$D$2:$D$9999,'QUALIFIED EFH'!GB$4,'HOURS&amp;CYCLES INPUT'!$E$2:$E$9999,'QUALIFIED EFH'!GB$5))</f>
        <v>0</v>
      </c>
    </row>
    <row r="79" spans="3:184" x14ac:dyDescent="0.35">
      <c r="C79" s="472">
        <f>'QUALIFIED ENGINES'!D80</f>
        <v>91541</v>
      </c>
      <c r="D79" s="476">
        <f>IF(D$2&lt;&gt;"",IF($C79&lt;&gt;"TBA",D$2/114,0),SUMIFS('HOURS&amp;CYCLES INPUT'!$F$2:$F$9999,'HOURS&amp;CYCLES INPUT'!$C$2:$C$9999,'QUALIFIED EFH'!$C79,'HOURS&amp;CYCLES INPUT'!$D$2:$D$9999,'QUALIFIED EFH'!D$4,'HOURS&amp;CYCLES INPUT'!$E$2:$E$9999,'QUALIFIED EFH'!D$5))</f>
        <v>0</v>
      </c>
      <c r="E79" s="476">
        <f>IF(E$2&lt;&gt;"",IF($C79&lt;&gt;"TBA",E$2/114,0),SUMIFS('HOURS&amp;CYCLES INPUT'!$F$2:$F$9999,'HOURS&amp;CYCLES INPUT'!$C$2:$C$9999,'QUALIFIED EFH'!$C79,'HOURS&amp;CYCLES INPUT'!$D$2:$D$9999,'QUALIFIED EFH'!E$4,'HOURS&amp;CYCLES INPUT'!$E$2:$E$9999,'QUALIFIED EFH'!E$5))</f>
        <v>0</v>
      </c>
      <c r="F79" s="476">
        <f>IF(F$2&lt;&gt;"",IF($C79&lt;&gt;"TBA",F$2/114,0),SUMIFS('HOURS&amp;CYCLES INPUT'!$F$2:$F$9999,'HOURS&amp;CYCLES INPUT'!$C$2:$C$9999,'QUALIFIED EFH'!$C79,'HOURS&amp;CYCLES INPUT'!$D$2:$D$9999,'QUALIFIED EFH'!F$4,'HOURS&amp;CYCLES INPUT'!$E$2:$E$9999,'QUALIFIED EFH'!F$5))</f>
        <v>0</v>
      </c>
      <c r="G79" s="476">
        <f>IF(G$2&lt;&gt;"",IF($C79&lt;&gt;"TBA",G$2/114,0),SUMIFS('HOURS&amp;CYCLES INPUT'!$F$2:$F$9999,'HOURS&amp;CYCLES INPUT'!$C$2:$C$9999,'QUALIFIED EFH'!$C79,'HOURS&amp;CYCLES INPUT'!$D$2:$D$9999,'QUALIFIED EFH'!G$4,'HOURS&amp;CYCLES INPUT'!$E$2:$E$9999,'QUALIFIED EFH'!G$5))</f>
        <v>0</v>
      </c>
      <c r="H79" s="476">
        <f>IF(H$2&lt;&gt;"",IF($C79&lt;&gt;"TBA",H$2/114,0),SUMIFS('HOURS&amp;CYCLES INPUT'!$F$2:$F$9999,'HOURS&amp;CYCLES INPUT'!$C$2:$C$9999,'QUALIFIED EFH'!$C79,'HOURS&amp;CYCLES INPUT'!$D$2:$D$9999,'QUALIFIED EFH'!H$4,'HOURS&amp;CYCLES INPUT'!$E$2:$E$9999,'QUALIFIED EFH'!H$5))</f>
        <v>0</v>
      </c>
      <c r="I79" s="476">
        <f>IF(I$2&lt;&gt;"",IF($C79&lt;&gt;"TBA",I$2/114,0),SUMIFS('HOURS&amp;CYCLES INPUT'!$F$2:$F$9999,'HOURS&amp;CYCLES INPUT'!$C$2:$C$9999,'QUALIFIED EFH'!$C79,'HOURS&amp;CYCLES INPUT'!$D$2:$D$9999,'QUALIFIED EFH'!I$4,'HOURS&amp;CYCLES INPUT'!$E$2:$E$9999,'QUALIFIED EFH'!I$5))</f>
        <v>0</v>
      </c>
      <c r="J79" s="476">
        <f>IF(J$2&lt;&gt;"",IF($C79&lt;&gt;"TBA",J$2/114,0),SUMIFS('HOURS&amp;CYCLES INPUT'!$F$2:$F$9999,'HOURS&amp;CYCLES INPUT'!$C$2:$C$9999,'QUALIFIED EFH'!$C79,'HOURS&amp;CYCLES INPUT'!$D$2:$D$9999,'QUALIFIED EFH'!J$4,'HOURS&amp;CYCLES INPUT'!$E$2:$E$9999,'QUALIFIED EFH'!J$5))</f>
        <v>0</v>
      </c>
      <c r="K79" s="476">
        <f>IF(K$2&lt;&gt;"",IF($C79&lt;&gt;"TBA",K$2/114,0),SUMIFS('HOURS&amp;CYCLES INPUT'!$F$2:$F$9999,'HOURS&amp;CYCLES INPUT'!$C$2:$C$9999,'QUALIFIED EFH'!$C79,'HOURS&amp;CYCLES INPUT'!$D$2:$D$9999,'QUALIFIED EFH'!K$4,'HOURS&amp;CYCLES INPUT'!$E$2:$E$9999,'QUALIFIED EFH'!K$5))</f>
        <v>0</v>
      </c>
      <c r="L79" s="476">
        <f>IF(L$2&lt;&gt;"",IF($C79&lt;&gt;"TBA",L$2/114,0),SUMIFS('HOURS&amp;CYCLES INPUT'!$F$2:$F$9999,'HOURS&amp;CYCLES INPUT'!$C$2:$C$9999,'QUALIFIED EFH'!$C79,'HOURS&amp;CYCLES INPUT'!$D$2:$D$9999,'QUALIFIED EFH'!L$4,'HOURS&amp;CYCLES INPUT'!$E$2:$E$9999,'QUALIFIED EFH'!L$5))</f>
        <v>0</v>
      </c>
      <c r="M79" s="476">
        <f>IF(M$2&lt;&gt;"",IF($C79&lt;&gt;"TBA",M$2/114,0),SUMIFS('HOURS&amp;CYCLES INPUT'!$F$2:$F$9999,'HOURS&amp;CYCLES INPUT'!$C$2:$C$9999,'QUALIFIED EFH'!$C79,'HOURS&amp;CYCLES INPUT'!$D$2:$D$9999,'QUALIFIED EFH'!M$4,'HOURS&amp;CYCLES INPUT'!$E$2:$E$9999,'QUALIFIED EFH'!M$5))</f>
        <v>0</v>
      </c>
      <c r="N79" s="476">
        <f>IF(N$2&lt;&gt;"",IF($C79&lt;&gt;"TBA",N$2/114,0),SUMIFS('HOURS&amp;CYCLES INPUT'!$F$2:$F$9999,'HOURS&amp;CYCLES INPUT'!$C$2:$C$9999,'QUALIFIED EFH'!$C79,'HOURS&amp;CYCLES INPUT'!$D$2:$D$9999,'QUALIFIED EFH'!N$4,'HOURS&amp;CYCLES INPUT'!$E$2:$E$9999,'QUALIFIED EFH'!N$5))</f>
        <v>0</v>
      </c>
      <c r="O79" s="476">
        <f>IF(O$2&lt;&gt;"",IF($C79&lt;&gt;"TBA",O$2/114,0),SUMIFS('HOURS&amp;CYCLES INPUT'!$F$2:$F$9999,'HOURS&amp;CYCLES INPUT'!$C$2:$C$9999,'QUALIFIED EFH'!$C79,'HOURS&amp;CYCLES INPUT'!$D$2:$D$9999,'QUALIFIED EFH'!O$4,'HOURS&amp;CYCLES INPUT'!$E$2:$E$9999,'QUALIFIED EFH'!O$5))</f>
        <v>0</v>
      </c>
      <c r="P79" s="476">
        <f>IF(P$2&lt;&gt;"",IF($C79&lt;&gt;"TBA",P$2/114,0),SUMIFS('HOURS&amp;CYCLES INPUT'!$F$2:$F$9999,'HOURS&amp;CYCLES INPUT'!$C$2:$C$9999,'QUALIFIED EFH'!$C79,'HOURS&amp;CYCLES INPUT'!$D$2:$D$9999,'QUALIFIED EFH'!P$4,'HOURS&amp;CYCLES INPUT'!$E$2:$E$9999,'QUALIFIED EFH'!P$5))</f>
        <v>0</v>
      </c>
      <c r="Q79" s="476">
        <f>IF(Q$2&lt;&gt;"",IF($C79&lt;&gt;"TBA",Q$2/114,0),SUMIFS('HOURS&amp;CYCLES INPUT'!$F$2:$F$9999,'HOURS&amp;CYCLES INPUT'!$C$2:$C$9999,'QUALIFIED EFH'!$C79,'HOURS&amp;CYCLES INPUT'!$D$2:$D$9999,'QUALIFIED EFH'!Q$4,'HOURS&amp;CYCLES INPUT'!$E$2:$E$9999,'QUALIFIED EFH'!Q$5))</f>
        <v>0</v>
      </c>
      <c r="R79" s="476">
        <f>IF(R$1&lt;&gt;"",IF($C79&lt;&gt;"TBA",R$1/114,0),SUMIFS('HOURS&amp;CYCLES INPUT'!$F$2:$F$9999,'HOURS&amp;CYCLES INPUT'!$C$2:$C$9999,'QUALIFIED EFH'!$C79,'HOURS&amp;CYCLES INPUT'!$D$2:$D$9999,'QUALIFIED EFH'!R$4,'HOURS&amp;CYCLES INPUT'!$E$2:$E$9999,'QUALIFIED EFH'!R$5))</f>
        <v>0</v>
      </c>
      <c r="S79" s="476">
        <f>IF(S$2&lt;&gt;"",IF($C79&lt;&gt;"TBA",S$2/114,0),SUMIFS('HOURS&amp;CYCLES INPUT'!$F$2:$F$9999,'HOURS&amp;CYCLES INPUT'!$C$2:$C$9999,'QUALIFIED EFH'!$C79,'HOURS&amp;CYCLES INPUT'!$D$2:$D$9999,'QUALIFIED EFH'!S$4,'HOURS&amp;CYCLES INPUT'!$E$2:$E$9999,'QUALIFIED EFH'!S$5))</f>
        <v>0</v>
      </c>
      <c r="T79" s="476">
        <f>IF(T$2&lt;&gt;"",IF($C79&lt;&gt;"TBA",T$2/114,0),SUMIFS('HOURS&amp;CYCLES INPUT'!$F$2:$F$9999,'HOURS&amp;CYCLES INPUT'!$C$2:$C$9999,'QUALIFIED EFH'!$C79,'HOURS&amp;CYCLES INPUT'!$D$2:$D$9999,'QUALIFIED EFH'!T$4,'HOURS&amp;CYCLES INPUT'!$E$2:$E$9999,'QUALIFIED EFH'!T$5))</f>
        <v>0</v>
      </c>
      <c r="U79" s="476">
        <f>IF(U$2&lt;&gt;"",IF($C79&lt;&gt;"TBA",U$2/114,0),SUMIFS('HOURS&amp;CYCLES INPUT'!$F$2:$F$9999,'HOURS&amp;CYCLES INPUT'!$C$2:$C$9999,'QUALIFIED EFH'!$C79,'HOURS&amp;CYCLES INPUT'!$D$2:$D$9999,'QUALIFIED EFH'!U$4,'HOURS&amp;CYCLES INPUT'!$E$2:$E$9999,'QUALIFIED EFH'!U$5))</f>
        <v>0</v>
      </c>
      <c r="V79" s="476">
        <f>IF(V$2&lt;&gt;"",IF($C79&lt;&gt;"TBA",V$2/114,0),SUMIFS('HOURS&amp;CYCLES INPUT'!$F$2:$F$9999,'HOURS&amp;CYCLES INPUT'!$C$2:$C$9999,'QUALIFIED EFH'!$C79,'HOURS&amp;CYCLES INPUT'!$D$2:$D$9999,'QUALIFIED EFH'!V$4,'HOURS&amp;CYCLES INPUT'!$E$2:$E$9999,'QUALIFIED EFH'!V$5))</f>
        <v>0</v>
      </c>
      <c r="W79" s="476">
        <f>IF(W$2&lt;&gt;"",IF($C79&lt;&gt;"TBA",W$2/114,0),SUMIFS('HOURS&amp;CYCLES INPUT'!$F$2:$F$9999,'HOURS&amp;CYCLES INPUT'!$C$2:$C$9999,'QUALIFIED EFH'!$C79,'HOURS&amp;CYCLES INPUT'!$D$2:$D$9999,'QUALIFIED EFH'!W$4,'HOURS&amp;CYCLES INPUT'!$E$2:$E$9999,'QUALIFIED EFH'!W$5))</f>
        <v>0</v>
      </c>
      <c r="X79" s="476">
        <f>IF(X$2&lt;&gt;"",IF($C79&lt;&gt;"TBA",X$2/114,0),SUMIFS('HOURS&amp;CYCLES INPUT'!$F$2:$F$9999,'HOURS&amp;CYCLES INPUT'!$C$2:$C$9999,'QUALIFIED EFH'!$C79,'HOURS&amp;CYCLES INPUT'!$D$2:$D$9999,'QUALIFIED EFH'!X$4,'HOURS&amp;CYCLES INPUT'!$E$2:$E$9999,'QUALIFIED EFH'!X$5))</f>
        <v>0</v>
      </c>
      <c r="Y79" s="476">
        <f>IF(Y$2&lt;&gt;"",IF($C79&lt;&gt;"TBA",Y$2/114,0),SUMIFS('HOURS&amp;CYCLES INPUT'!$F$2:$F$9999,'HOURS&amp;CYCLES INPUT'!$C$2:$C$9999,'QUALIFIED EFH'!$C79,'HOURS&amp;CYCLES INPUT'!$D$2:$D$9999,'QUALIFIED EFH'!Y$4,'HOURS&amp;CYCLES INPUT'!$E$2:$E$9999,'QUALIFIED EFH'!Y$5))</f>
        <v>0</v>
      </c>
      <c r="Z79" s="476">
        <f>IF(Z$2&lt;&gt;"",IF($C79&lt;&gt;"TBA",Z$2/114,0),SUMIFS('HOURS&amp;CYCLES INPUT'!$F$2:$F$9999,'HOURS&amp;CYCLES INPUT'!$C$2:$C$9999,'QUALIFIED EFH'!$C79,'HOURS&amp;CYCLES INPUT'!$D$2:$D$9999,'QUALIFIED EFH'!Z$4,'HOURS&amp;CYCLES INPUT'!$E$2:$E$9999,'QUALIFIED EFH'!Z$5))</f>
        <v>0</v>
      </c>
      <c r="AA79" s="476">
        <f>IF(AA$2&lt;&gt;"",IF($C79&lt;&gt;"TBA",AA$2/114,0),SUMIFS('HOURS&amp;CYCLES INPUT'!$F$2:$F$9999,'HOURS&amp;CYCLES INPUT'!$C$2:$C$9999,'QUALIFIED EFH'!$C79,'HOURS&amp;CYCLES INPUT'!$D$2:$D$9999,'QUALIFIED EFH'!AA$4,'HOURS&amp;CYCLES INPUT'!$E$2:$E$9999,'QUALIFIED EFH'!AA$5))</f>
        <v>0</v>
      </c>
      <c r="AB79" s="476">
        <f>IF(AB$2&lt;&gt;"",IF($C79&lt;&gt;"TBA",AB$2/114,0),SUMIFS('HOURS&amp;CYCLES INPUT'!$F$2:$F$9999,'HOURS&amp;CYCLES INPUT'!$C$2:$C$9999,'QUALIFIED EFH'!$C79,'HOURS&amp;CYCLES INPUT'!$D$2:$D$9999,'QUALIFIED EFH'!AB$4,'HOURS&amp;CYCLES INPUT'!$E$2:$E$9999,'QUALIFIED EFH'!AB$5))</f>
        <v>209.91</v>
      </c>
      <c r="AC79" s="476">
        <f>IF(AC$2&lt;&gt;"",IF($C79&lt;&gt;"TBA",AC$2/114,0),SUMIFS('HOURS&amp;CYCLES INPUT'!$F$2:$F$9999,'HOURS&amp;CYCLES INPUT'!$C$2:$C$9999,'QUALIFIED EFH'!$C79,'HOURS&amp;CYCLES INPUT'!$D$2:$D$9999,'QUALIFIED EFH'!AC$4,'HOURS&amp;CYCLES INPUT'!$E$2:$E$9999,'QUALIFIED EFH'!AC$5))</f>
        <v>361.52</v>
      </c>
      <c r="AD79" s="476">
        <f>IF(AD$2&lt;&gt;"",IF($C79&lt;&gt;"TBA",AD$2/114,0),SUMIFS('HOURS&amp;CYCLES INPUT'!$F$2:$F$9999,'HOURS&amp;CYCLES INPUT'!$C$2:$C$9999,'QUALIFIED EFH'!$C79,'HOURS&amp;CYCLES INPUT'!$D$2:$D$9999,'QUALIFIED EFH'!AD$4,'HOURS&amp;CYCLES INPUT'!$E$2:$E$9999,'QUALIFIED EFH'!AD$5))</f>
        <v>386.69</v>
      </c>
      <c r="AE79" s="476">
        <f>IF(AE$2&lt;&gt;"",IF($C79&lt;&gt;"TBA",AE$2/114,0),SUMIFS('HOURS&amp;CYCLES INPUT'!$F$2:$F$9999,'HOURS&amp;CYCLES INPUT'!$C$2:$C$9999,'QUALIFIED EFH'!$C79,'HOURS&amp;CYCLES INPUT'!$D$2:$D$9999,'QUALIFIED EFH'!AE$4,'HOURS&amp;CYCLES INPUT'!$E$2:$E$9999,'QUALIFIED EFH'!AE$5))</f>
        <v>387</v>
      </c>
      <c r="AF79" s="476">
        <f>IF(AF$2&lt;&gt;"",IF($C79&lt;&gt;"TBA",AF$2/114,0),SUMIFS('HOURS&amp;CYCLES INPUT'!$F$2:$F$9999,'HOURS&amp;CYCLES INPUT'!$C$2:$C$9999,'QUALIFIED EFH'!$C79,'HOURS&amp;CYCLES INPUT'!$D$2:$D$9999,'QUALIFIED EFH'!AF$4,'HOURS&amp;CYCLES INPUT'!$E$2:$E$9999,'QUALIFIED EFH'!AF$5))</f>
        <v>405.16</v>
      </c>
      <c r="AG79" s="476">
        <f>IF(AG$2&lt;&gt;"",IF($C79&lt;&gt;"TBA",AG$2/114,0),SUMIFS('HOURS&amp;CYCLES INPUT'!$F$2:$F$9999,'HOURS&amp;CYCLES INPUT'!$C$2:$C$9999,'QUALIFIED EFH'!$C79,'HOURS&amp;CYCLES INPUT'!$D$2:$D$9999,'QUALIFIED EFH'!AG$4,'HOURS&amp;CYCLES INPUT'!$E$2:$E$9999,'QUALIFIED EFH'!AG$5))</f>
        <v>440.97</v>
      </c>
      <c r="AH79" s="476">
        <f>IF(AH$2&lt;&gt;"",IF($C79&lt;&gt;"TBA",AH$2/114,0),SUMIFS('HOURS&amp;CYCLES INPUT'!$F$2:$F$9999,'HOURS&amp;CYCLES INPUT'!$C$2:$C$9999,'QUALIFIED EFH'!$C79,'HOURS&amp;CYCLES INPUT'!$D$2:$D$9999,'QUALIFIED EFH'!AH$4,'HOURS&amp;CYCLES INPUT'!$E$2:$E$9999,'QUALIFIED EFH'!AH$5))</f>
        <v>386.18</v>
      </c>
      <c r="AI79" s="476">
        <f>IF(AI$2&lt;&gt;"",IF($C79&lt;&gt;"TBA",AI$2/114,0),SUMIFS('HOURS&amp;CYCLES INPUT'!$F$2:$F$9999,'HOURS&amp;CYCLES INPUT'!$C$2:$C$9999,'QUALIFIED EFH'!$C79,'HOURS&amp;CYCLES INPUT'!$D$2:$D$9999,'QUALIFIED EFH'!AI$4,'HOURS&amp;CYCLES INPUT'!$E$2:$E$9999,'QUALIFIED EFH'!AI$5))</f>
        <v>441.12</v>
      </c>
      <c r="AJ79" s="476">
        <f>IF(AJ$2&lt;&gt;"",IF($C79&lt;&gt;"TBA",AJ$2/114,0),SUMIFS('HOURS&amp;CYCLES INPUT'!$F$2:$F$9999,'HOURS&amp;CYCLES INPUT'!$C$2:$C$9999,'QUALIFIED EFH'!$C79,'HOURS&amp;CYCLES INPUT'!$D$2:$D$9999,'QUALIFIED EFH'!AJ$4,'HOURS&amp;CYCLES INPUT'!$E$2:$E$9999,'QUALIFIED EFH'!AJ$5))</f>
        <v>434.95</v>
      </c>
      <c r="AK79" s="476">
        <f>IF(AK$2&lt;&gt;"",IF($C79&lt;&gt;"TBA",AK$2/114,0),SUMIFS('HOURS&amp;CYCLES INPUT'!$F$2:$F$9999,'HOURS&amp;CYCLES INPUT'!$C$2:$C$9999,'QUALIFIED EFH'!$C79,'HOURS&amp;CYCLES INPUT'!$D$2:$D$9999,'QUALIFIED EFH'!AK$4,'HOURS&amp;CYCLES INPUT'!$E$2:$E$9999,'QUALIFIED EFH'!AK$5))</f>
        <v>360.37</v>
      </c>
      <c r="AL79" s="476">
        <f>IF(AL$2&lt;&gt;"",IF($C79&lt;&gt;"TBA",AL$2/114,0),SUMIFS('HOURS&amp;CYCLES INPUT'!$F$2:$F$9999,'HOURS&amp;CYCLES INPUT'!$C$2:$C$9999,'QUALIFIED EFH'!$C79,'HOURS&amp;CYCLES INPUT'!$D$2:$D$9999,'QUALIFIED EFH'!AL$4,'HOURS&amp;CYCLES INPUT'!$E$2:$E$9999,'QUALIFIED EFH'!AL$5))</f>
        <v>383.88</v>
      </c>
      <c r="AM79" s="476">
        <f>IF(AM$2&lt;&gt;"",IF($C79&lt;&gt;"TBA",AM$2/114,0),SUMIFS('HOURS&amp;CYCLES INPUT'!$F$2:$F$9999,'HOURS&amp;CYCLES INPUT'!$C$2:$C$9999,'QUALIFIED EFH'!$C79,'HOURS&amp;CYCLES INPUT'!$D$2:$D$9999,'QUALIFIED EFH'!AM$4,'HOURS&amp;CYCLES INPUT'!$E$2:$E$9999,'QUALIFIED EFH'!AM$5))</f>
        <v>279.42</v>
      </c>
      <c r="AN79" s="476">
        <f>IF(AN$2&lt;&gt;"",IF($C79&lt;&gt;"TBA",AN$2/114,0),SUMIFS('HOURS&amp;CYCLES INPUT'!$F$2:$F$9999,'HOURS&amp;CYCLES INPUT'!$C$2:$C$9999,'QUALIFIED EFH'!$C79,'HOURS&amp;CYCLES INPUT'!$D$2:$D$9999,'QUALIFIED EFH'!AN$4,'HOURS&amp;CYCLES INPUT'!$E$2:$E$9999,'QUALIFIED EFH'!AN$5))</f>
        <v>445.88</v>
      </c>
      <c r="AO79" s="476">
        <f>IF(AO$2&lt;&gt;"",IF($C79&lt;&gt;"TBA",AO$2/114,0),SUMIFS('HOURS&amp;CYCLES INPUT'!$F$2:$F$9999,'HOURS&amp;CYCLES INPUT'!$C$2:$C$9999,'QUALIFIED EFH'!$C79,'HOURS&amp;CYCLES INPUT'!$D$2:$D$9999,'QUALIFIED EFH'!AO$4,'HOURS&amp;CYCLES INPUT'!$E$2:$E$9999,'QUALIFIED EFH'!AO$5))</f>
        <v>414.67</v>
      </c>
      <c r="AP79" s="476">
        <f>IF(AP$2&lt;&gt;"",IF($C79&lt;&gt;"TBA",AP$2/114,0),SUMIFS('HOURS&amp;CYCLES INPUT'!$F$2:$F$9999,'HOURS&amp;CYCLES INPUT'!$C$2:$C$9999,'QUALIFIED EFH'!$C79,'HOURS&amp;CYCLES INPUT'!$D$2:$D$9999,'QUALIFIED EFH'!AP$4,'HOURS&amp;CYCLES INPUT'!$E$2:$E$9999,'QUALIFIED EFH'!AP$5))</f>
        <v>387.91</v>
      </c>
      <c r="AQ79" s="476">
        <f>IF(AQ$2&lt;&gt;"",IF($C79&lt;&gt;"TBA",AQ$2/114,0),SUMIFS('HOURS&amp;CYCLES INPUT'!$F$2:$F$9999,'HOURS&amp;CYCLES INPUT'!$C$2:$C$9999,'QUALIFIED EFH'!$C79,'HOURS&amp;CYCLES INPUT'!$D$2:$D$9999,'QUALIFIED EFH'!AQ$4,'HOURS&amp;CYCLES INPUT'!$E$2:$E$9999,'QUALIFIED EFH'!AQ$5))</f>
        <v>292.52999999999997</v>
      </c>
      <c r="AR79" s="476">
        <f>IF(AR$2&lt;&gt;"",IF($C79&lt;&gt;"TBA",AR$2/114,0),SUMIFS('HOURS&amp;CYCLES INPUT'!$F$2:$F$9999,'HOURS&amp;CYCLES INPUT'!$C$2:$C$9999,'QUALIFIED EFH'!$C79,'HOURS&amp;CYCLES INPUT'!$D$2:$D$9999,'QUALIFIED EFH'!AR$4,'HOURS&amp;CYCLES INPUT'!$E$2:$E$9999,'QUALIFIED EFH'!AR$5))</f>
        <v>0</v>
      </c>
      <c r="AS79" s="476">
        <f>IF(AS$2&lt;&gt;"",IF($C79&lt;&gt;"TBA",AS$2/114,0),SUMIFS('HOURS&amp;CYCLES INPUT'!$F$2:$F$9999,'HOURS&amp;CYCLES INPUT'!$C$2:$C$9999,'QUALIFIED EFH'!$C79,'HOURS&amp;CYCLES INPUT'!$D$2:$D$9999,'QUALIFIED EFH'!AS$4,'HOURS&amp;CYCLES INPUT'!$E$2:$E$9999,'QUALIFIED EFH'!AS$5))</f>
        <v>0</v>
      </c>
      <c r="AT79" s="476">
        <f>IF(AT$2&lt;&gt;"",IF($C79&lt;&gt;"TBA",AT$2/114,0),SUMIFS('HOURS&amp;CYCLES INPUT'!$F$2:$F$9999,'HOURS&amp;CYCLES INPUT'!$C$2:$C$9999,'QUALIFIED EFH'!$C79,'HOURS&amp;CYCLES INPUT'!$D$2:$D$9999,'QUALIFIED EFH'!AT$4,'HOURS&amp;CYCLES INPUT'!$E$2:$E$9999,'QUALIFIED EFH'!AT$5))</f>
        <v>0</v>
      </c>
      <c r="AU79" s="476">
        <f>IF(AU$2&lt;&gt;"",IF($C79&lt;&gt;"TBA",AU$2/114,0),SUMIFS('HOURS&amp;CYCLES INPUT'!$F$2:$F$9999,'HOURS&amp;CYCLES INPUT'!$C$2:$C$9999,'QUALIFIED EFH'!$C79,'HOURS&amp;CYCLES INPUT'!$D$2:$D$9999,'QUALIFIED EFH'!AU$4,'HOURS&amp;CYCLES INPUT'!$E$2:$E$9999,'QUALIFIED EFH'!AU$5))</f>
        <v>38.97</v>
      </c>
      <c r="AV79" s="476">
        <f>IF(AV$2&lt;&gt;"",IF($C79&lt;&gt;"TBA",AV$2/114,0),SUMIFS('HOURS&amp;CYCLES INPUT'!$F$2:$F$9999,'HOURS&amp;CYCLES INPUT'!$C$2:$C$9999,'QUALIFIED EFH'!$C79,'HOURS&amp;CYCLES INPUT'!$D$2:$D$9999,'QUALIFIED EFH'!AV$4,'HOURS&amp;CYCLES INPUT'!$E$2:$E$9999,'QUALIFIED EFH'!AV$5))</f>
        <v>108.5</v>
      </c>
      <c r="AW79" s="476">
        <f>IF(AW$2&lt;&gt;"",IF($C79&lt;&gt;"TBA",AW$2/114,0),SUMIFS('HOURS&amp;CYCLES INPUT'!$F$2:$F$9999,'HOURS&amp;CYCLES INPUT'!$C$2:$C$9999,'QUALIFIED EFH'!$C79,'HOURS&amp;CYCLES INPUT'!$D$2:$D$9999,'QUALIFIED EFH'!AW$4,'HOURS&amp;CYCLES INPUT'!$E$2:$E$9999,'QUALIFIED EFH'!AW$5))</f>
        <v>133.83000000000001</v>
      </c>
      <c r="AX79" s="476">
        <f>IF(AX$2&lt;&gt;"",IF($C79&lt;&gt;"TBA",AX$2/114,0),SUMIFS('HOURS&amp;CYCLES INPUT'!$F$2:$F$9999,'HOURS&amp;CYCLES INPUT'!$C$2:$C$9999,'QUALIFIED EFH'!$C79,'HOURS&amp;CYCLES INPUT'!$D$2:$D$9999,'QUALIFIED EFH'!AX$4,'HOURS&amp;CYCLES INPUT'!$E$2:$E$9999,'QUALIFIED EFH'!AX$5))</f>
        <v>177.56</v>
      </c>
      <c r="AY79" s="476">
        <f>IF(AY$2&lt;&gt;"",IF($C79&lt;&gt;"TBA",AY$2/114,0),SUMIFS('HOURS&amp;CYCLES INPUT'!$F$2:$F$9999,'HOURS&amp;CYCLES INPUT'!$C$2:$C$9999,'QUALIFIED EFH'!$C79,'HOURS&amp;CYCLES INPUT'!$D$2:$D$9999,'QUALIFIED EFH'!AY$4,'HOURS&amp;CYCLES INPUT'!$E$2:$E$9999,'QUALIFIED EFH'!AY$5))</f>
        <v>174.51</v>
      </c>
      <c r="AZ79" s="476">
        <f>IF(AZ$2&lt;&gt;"",IF($C79&lt;&gt;"TBA",AZ$2/114,0),SUMIFS('HOURS&amp;CYCLES INPUT'!$F$2:$F$9999,'HOURS&amp;CYCLES INPUT'!$C$2:$C$9999,'QUALIFIED EFH'!$C79,'HOURS&amp;CYCLES INPUT'!$D$2:$D$9999,'QUALIFIED EFH'!AZ$4,'HOURS&amp;CYCLES INPUT'!$E$2:$E$9999,'QUALIFIED EFH'!AZ$5))</f>
        <v>296.10000000000002</v>
      </c>
      <c r="BA79" s="476">
        <f>IF(BA$2&lt;&gt;"",IF($C79&lt;&gt;"TBA",BA$2/114,0),SUMIFS('HOURS&amp;CYCLES INPUT'!$F$2:$F$9999,'HOURS&amp;CYCLES INPUT'!$C$2:$C$9999,'QUALIFIED EFH'!$C79,'HOURS&amp;CYCLES INPUT'!$D$2:$D$9999,'QUALIFIED EFH'!BA$4,'HOURS&amp;CYCLES INPUT'!$E$2:$E$9999,'QUALIFIED EFH'!BA$5))</f>
        <v>212.38</v>
      </c>
      <c r="BB79" s="476">
        <f>IF(BB$2&lt;&gt;"",IF($C79&lt;&gt;"TBA",BB$2/114,0),SUMIFS('HOURS&amp;CYCLES INPUT'!$F$2:$F$9999,'HOURS&amp;CYCLES INPUT'!$C$2:$C$9999,'QUALIFIED EFH'!$C79,'HOURS&amp;CYCLES INPUT'!$D$2:$D$9999,'QUALIFIED EFH'!BB$4,'HOURS&amp;CYCLES INPUT'!$E$2:$E$9999,'QUALIFIED EFH'!BB$5))</f>
        <v>42.22</v>
      </c>
      <c r="BC79" s="476">
        <f>IF(BC$2&lt;&gt;"",IF($C79&lt;&gt;"TBA",BC$2/114,0),SUMIFS('HOURS&amp;CYCLES INPUT'!$F$2:$F$9999,'HOURS&amp;CYCLES INPUT'!$C$2:$C$9999,'QUALIFIED EFH'!$C79,'HOURS&amp;CYCLES INPUT'!$D$2:$D$9999,'QUALIFIED EFH'!BC$4,'HOURS&amp;CYCLES INPUT'!$E$2:$E$9999,'QUALIFIED EFH'!BC$5))</f>
        <v>112.73</v>
      </c>
      <c r="BD79" s="476">
        <f>IF(BD$2&lt;&gt;"",IF($C79&lt;&gt;"TBA",BD$2/114,0),SUMIFS('HOURS&amp;CYCLES INPUT'!$F$2:$F$9999,'HOURS&amp;CYCLES INPUT'!$C$2:$C$9999,'QUALIFIED EFH'!$C79,'HOURS&amp;CYCLES INPUT'!$D$2:$D$9999,'QUALIFIED EFH'!BD$4,'HOURS&amp;CYCLES INPUT'!$E$2:$E$9999,'QUALIFIED EFH'!BD$5))</f>
        <v>78.239999999999995</v>
      </c>
      <c r="BE79" s="476">
        <f>IF(BE$2&lt;&gt;"",IF($C79&lt;&gt;"TBA",BE$2/114,0),SUMIFS('HOURS&amp;CYCLES INPUT'!$F$2:$F$9999,'HOURS&amp;CYCLES INPUT'!$C$2:$C$9999,'QUALIFIED EFH'!$C79,'HOURS&amp;CYCLES INPUT'!$D$2:$D$9999,'QUALIFIED EFH'!BE$4,'HOURS&amp;CYCLES INPUT'!$E$2:$E$9999,'QUALIFIED EFH'!BE$5))</f>
        <v>87.76</v>
      </c>
      <c r="BF79" s="476">
        <f>IF(BF$2&lt;&gt;"",IF($C79&lt;&gt;"TBA",BF$2/114,0),SUMIFS('HOURS&amp;CYCLES INPUT'!$F$2:$F$9999,'HOURS&amp;CYCLES INPUT'!$C$2:$C$9999,'QUALIFIED EFH'!$C79,'HOURS&amp;CYCLES INPUT'!$D$2:$D$9999,'QUALIFIED EFH'!BF$4,'HOURS&amp;CYCLES INPUT'!$E$2:$E$9999,'QUALIFIED EFH'!BF$5))</f>
        <v>84.92</v>
      </c>
      <c r="BG79" s="476">
        <f>IF(BG$2&lt;&gt;"",IF($C79&lt;&gt;"TBA",BG$2/114,0),SUMIFS('HOURS&amp;CYCLES INPUT'!$F$2:$F$9999,'HOURS&amp;CYCLES INPUT'!$C$2:$C$9999,'QUALIFIED EFH'!$C79,'HOURS&amp;CYCLES INPUT'!$D$2:$D$9999,'QUALIFIED EFH'!BG$4,'HOURS&amp;CYCLES INPUT'!$E$2:$E$9999,'QUALIFIED EFH'!BG$5))</f>
        <v>237.44</v>
      </c>
      <c r="BH79" s="476">
        <f>IF(BH$2&lt;&gt;"",IF($C79&lt;&gt;"TBA",BH$2/114,0),SUMIFS('HOURS&amp;CYCLES INPUT'!$F$2:$F$9999,'HOURS&amp;CYCLES INPUT'!$C$2:$C$9999,'QUALIFIED EFH'!$C79,'HOURS&amp;CYCLES INPUT'!$D$2:$D$9999,'QUALIFIED EFH'!BH$4,'HOURS&amp;CYCLES INPUT'!$E$2:$E$9999,'QUALIFIED EFH'!BH$5))</f>
        <v>323.99</v>
      </c>
      <c r="BI79" s="476">
        <f>IF(BI$2&lt;&gt;"",IF($C79&lt;&gt;"TBA",BI$2/114,0),SUMIFS('HOURS&amp;CYCLES INPUT'!$F$2:$F$9999,'HOURS&amp;CYCLES INPUT'!$C$2:$C$9999,'QUALIFIED EFH'!$C79,'HOURS&amp;CYCLES INPUT'!$D$2:$D$9999,'QUALIFIED EFH'!BI$4,'HOURS&amp;CYCLES INPUT'!$E$2:$E$9999,'QUALIFIED EFH'!BI$5))</f>
        <v>246.97</v>
      </c>
      <c r="BJ79" s="476">
        <f>IF(BJ$2&lt;&gt;"",IF($C79&lt;&gt;"TBA",BJ$2/114,0),SUMIFS('HOURS&amp;CYCLES INPUT'!$F$2:$F$9999,'HOURS&amp;CYCLES INPUT'!$C$2:$C$9999,'QUALIFIED EFH'!$C79,'HOURS&amp;CYCLES INPUT'!$D$2:$D$9999,'QUALIFIED EFH'!BJ$4,'HOURS&amp;CYCLES INPUT'!$E$2:$E$9999,'QUALIFIED EFH'!BJ$5))</f>
        <v>309.89999999999998</v>
      </c>
      <c r="BK79" s="476">
        <f>IF(BK$2&lt;&gt;"",IF($C79&lt;&gt;"TBA",BK$2/114,0),SUMIFS('HOURS&amp;CYCLES INPUT'!$F$2:$F$9999,'HOURS&amp;CYCLES INPUT'!$C$2:$C$9999,'QUALIFIED EFH'!$C79,'HOURS&amp;CYCLES INPUT'!$D$2:$D$9999,'QUALIFIED EFH'!BK$4,'HOURS&amp;CYCLES INPUT'!$E$2:$E$9999,'QUALIFIED EFH'!BK$5))</f>
        <v>357.97</v>
      </c>
      <c r="BL79" s="476">
        <f>IF(BL$2&lt;&gt;"",IF($C79&lt;&gt;"TBA",BL$2/114,0),SUMIFS('HOURS&amp;CYCLES INPUT'!$F$2:$F$9999,'HOURS&amp;CYCLES INPUT'!$C$2:$C$9999,'QUALIFIED EFH'!$C79,'HOURS&amp;CYCLES INPUT'!$D$2:$D$9999,'QUALIFIED EFH'!BL$4,'HOURS&amp;CYCLES INPUT'!$E$2:$E$9999,'QUALIFIED EFH'!BL$5))</f>
        <v>308.64999999999998</v>
      </c>
      <c r="BM79" s="476">
        <f>IF(BM$2&lt;&gt;"",IF($C79&lt;&gt;"TBA",BM$2/114,0),SUMIFS('HOURS&amp;CYCLES INPUT'!$F$2:$F$9999,'HOURS&amp;CYCLES INPUT'!$C$2:$C$9999,'QUALIFIED EFH'!$C79,'HOURS&amp;CYCLES INPUT'!$D$2:$D$9999,'QUALIFIED EFH'!BM$4,'HOURS&amp;CYCLES INPUT'!$E$2:$E$9999,'QUALIFIED EFH'!BM$5))</f>
        <v>278.58</v>
      </c>
      <c r="BN79" s="476">
        <f>IF(BN$2&lt;&gt;"",IF($C79&lt;&gt;"TBA",BN$2/114,0),SUMIFS('HOURS&amp;CYCLES INPUT'!$F$2:$F$9999,'HOURS&amp;CYCLES INPUT'!$C$2:$C$9999,'QUALIFIED EFH'!$C79,'HOURS&amp;CYCLES INPUT'!$D$2:$D$9999,'QUALIFIED EFH'!BN$4,'HOURS&amp;CYCLES INPUT'!$E$2:$E$9999,'QUALIFIED EFH'!BN$5))</f>
        <v>352.02</v>
      </c>
      <c r="BO79" s="476">
        <f>IF(BO$2&lt;&gt;"",IF($C79&lt;&gt;"TBA",BO$2/114,0),SUMIFS('HOURS&amp;CYCLES INPUT'!$F$2:$F$9999,'HOURS&amp;CYCLES INPUT'!$C$2:$C$9999,'QUALIFIED EFH'!$C79,'HOURS&amp;CYCLES INPUT'!$D$2:$D$9999,'QUALIFIED EFH'!BO$4,'HOURS&amp;CYCLES INPUT'!$E$2:$E$9999,'QUALIFIED EFH'!BO$5))</f>
        <v>333.55</v>
      </c>
      <c r="BP79" s="476">
        <f>IF(BP$2&lt;&gt;"",IF($C79&lt;&gt;"TBA",BP$2/114,0),SUMIFS('HOURS&amp;CYCLES INPUT'!$F$2:$F$9999,'HOURS&amp;CYCLES INPUT'!$C$2:$C$9999,'QUALIFIED EFH'!$C79,'HOURS&amp;CYCLES INPUT'!$D$2:$D$9999,'QUALIFIED EFH'!BP$4,'HOURS&amp;CYCLES INPUT'!$E$2:$E$9999,'QUALIFIED EFH'!BP$5))</f>
        <v>179.23</v>
      </c>
      <c r="BQ79" s="476">
        <f>IF(BQ$2&lt;&gt;"",IF($C79&lt;&gt;"TBA",BQ$2/114,0),SUMIFS('HOURS&amp;CYCLES INPUT'!$F$2:$F$9999,'HOURS&amp;CYCLES INPUT'!$C$2:$C$9999,'QUALIFIED EFH'!$C79,'HOURS&amp;CYCLES INPUT'!$D$2:$D$9999,'QUALIFIED EFH'!BQ$4,'HOURS&amp;CYCLES INPUT'!$E$2:$E$9999,'QUALIFIED EFH'!BQ$5))</f>
        <v>445.32</v>
      </c>
      <c r="BR79" s="476">
        <f>IF(BR$2&lt;&gt;"",IF($C79&lt;&gt;"TBA",BR$2/114,0),SUMIFS('HOURS&amp;CYCLES INPUT'!$F$2:$F$9999,'HOURS&amp;CYCLES INPUT'!$C$2:$C$9999,'QUALIFIED EFH'!$C79,'HOURS&amp;CYCLES INPUT'!$D$2:$D$9999,'QUALIFIED EFH'!BR$4,'HOURS&amp;CYCLES INPUT'!$E$2:$E$9999,'QUALIFIED EFH'!BR$5))</f>
        <v>411.01</v>
      </c>
      <c r="BS79" s="476">
        <f>IF(BS$2&lt;&gt;"",IF($C79&lt;&gt;"TBA",BS$2/114,0),SUMIFS('HOURS&amp;CYCLES INPUT'!$F$2:$F$9999,'HOURS&amp;CYCLES INPUT'!$C$2:$C$9999,'QUALIFIED EFH'!$C79,'HOURS&amp;CYCLES INPUT'!$D$2:$D$9999,'QUALIFIED EFH'!BS$4,'HOURS&amp;CYCLES INPUT'!$E$2:$E$9999,'QUALIFIED EFH'!BS$5))</f>
        <v>403.19</v>
      </c>
      <c r="BT79" s="476">
        <f>IF(BT$2&lt;&gt;"",IF($C79&lt;&gt;"TBA",BT$2/114,0),SUMIFS('HOURS&amp;CYCLES INPUT'!$F$2:$F$9999,'HOURS&amp;CYCLES INPUT'!$C$2:$C$9999,'QUALIFIED EFH'!$C79,'HOURS&amp;CYCLES INPUT'!$D$2:$D$9999,'QUALIFIED EFH'!BT$4,'HOURS&amp;CYCLES INPUT'!$E$2:$E$9999,'QUALIFIED EFH'!BT$5))</f>
        <v>351.68</v>
      </c>
      <c r="BU79" s="476">
        <f>IF(BU$2&lt;&gt;"",IF($C79&lt;&gt;"TBA",BU$2/114,0),SUMIFS('HOURS&amp;CYCLES INPUT'!$F$2:$F$9999,'HOURS&amp;CYCLES INPUT'!$C$2:$C$9999,'QUALIFIED EFH'!$C79,'HOURS&amp;CYCLES INPUT'!$D$2:$D$9999,'QUALIFIED EFH'!BU$4,'HOURS&amp;CYCLES INPUT'!$E$2:$E$9999,'QUALIFIED EFH'!BU$5))</f>
        <v>372.3</v>
      </c>
      <c r="BV79" s="476">
        <f>IF(BV$2&lt;&gt;"",IF($C79&lt;&gt;"TBA",BV$2/114,0),SUMIFS('HOURS&amp;CYCLES INPUT'!$F$2:$F$9999,'HOURS&amp;CYCLES INPUT'!$C$2:$C$9999,'QUALIFIED EFH'!$C79,'HOURS&amp;CYCLES INPUT'!$D$2:$D$9999,'QUALIFIED EFH'!BV$4,'HOURS&amp;CYCLES INPUT'!$E$2:$E$9999,'QUALIFIED EFH'!BV$5))</f>
        <v>406.27</v>
      </c>
      <c r="BW79" s="476">
        <f>IF(BW$2&lt;&gt;"",IF($C79&lt;&gt;"TBA",BW$2/114,0),SUMIFS('HOURS&amp;CYCLES INPUT'!$F$2:$F$9999,'HOURS&amp;CYCLES INPUT'!$C$2:$C$9999,'QUALIFIED EFH'!$C79,'HOURS&amp;CYCLES INPUT'!$D$2:$D$9999,'QUALIFIED EFH'!BW$4,'HOURS&amp;CYCLES INPUT'!$E$2:$E$9999,'QUALIFIED EFH'!BW$5))</f>
        <v>424.97</v>
      </c>
      <c r="BX79" s="476">
        <f>IF(BX$2&lt;&gt;"",IF($C79&lt;&gt;"TBA",BX$2/114,0),SUMIFS('HOURS&amp;CYCLES INPUT'!$F$2:$F$9999,'HOURS&amp;CYCLES INPUT'!$C$2:$C$9999,'QUALIFIED EFH'!$C79,'HOURS&amp;CYCLES INPUT'!$D$2:$D$9999,'QUALIFIED EFH'!BX$4,'HOURS&amp;CYCLES INPUT'!$E$2:$E$9999,'QUALIFIED EFH'!BX$5))</f>
        <v>419.01</v>
      </c>
      <c r="BY79" s="476">
        <f>IF(BY$2&lt;&gt;"",IF($C79&lt;&gt;"TBA",BY$2/114,0),SUMIFS('HOURS&amp;CYCLES INPUT'!$F$2:$F$9999,'HOURS&amp;CYCLES INPUT'!$C$2:$C$9999,'QUALIFIED EFH'!$C79,'HOURS&amp;CYCLES INPUT'!$D$2:$D$9999,'QUALIFIED EFH'!BY$4,'HOURS&amp;CYCLES INPUT'!$E$2:$E$9999,'QUALIFIED EFH'!BY$5))</f>
        <v>417.7</v>
      </c>
      <c r="BZ79" s="476">
        <f>IF(BZ$2&lt;&gt;"",IF($C79&lt;&gt;"TBA",BZ$2/114,0),SUMIFS('HOURS&amp;CYCLES INPUT'!$F$2:$F$9999,'HOURS&amp;CYCLES INPUT'!$C$2:$C$9999,'QUALIFIED EFH'!$C79,'HOURS&amp;CYCLES INPUT'!$D$2:$D$9999,'QUALIFIED EFH'!BZ$4,'HOURS&amp;CYCLES INPUT'!$E$2:$E$9999,'QUALIFIED EFH'!BZ$5))</f>
        <v>401.94</v>
      </c>
      <c r="CA79" s="476">
        <f>IF(CA$2&lt;&gt;"",IF($C79&lt;&gt;"TBA",CA$2/114,0),SUMIFS('HOURS&amp;CYCLES INPUT'!$F$2:$F$9999,'HOURS&amp;CYCLES INPUT'!$C$2:$C$9999,'QUALIFIED EFH'!$C79,'HOURS&amp;CYCLES INPUT'!$D$2:$D$9999,'QUALIFIED EFH'!CA$4,'HOURS&amp;CYCLES INPUT'!$E$2:$E$9999,'QUALIFIED EFH'!CA$5))</f>
        <v>299.20999999999998</v>
      </c>
      <c r="CB79" s="476">
        <f>IF(CB$2&lt;&gt;"",IF($C79&lt;&gt;"TBA",CB$2/114,0),SUMIFS('HOURS&amp;CYCLES INPUT'!$F$2:$F$9999,'HOURS&amp;CYCLES INPUT'!$C$2:$C$9999,'QUALIFIED EFH'!$C79,'HOURS&amp;CYCLES INPUT'!$D$2:$D$9999,'QUALIFIED EFH'!CB$4,'HOURS&amp;CYCLES INPUT'!$E$2:$E$9999,'QUALIFIED EFH'!CB$5))</f>
        <v>0</v>
      </c>
      <c r="CC79" s="476">
        <f>IF(CC$2&lt;&gt;"",IF($C79&lt;&gt;"TBA",CC$2/114,0),SUMIFS('HOURS&amp;CYCLES INPUT'!$F$2:$F$9999,'HOURS&amp;CYCLES INPUT'!$C$2:$C$9999,'QUALIFIED EFH'!$C79,'HOURS&amp;CYCLES INPUT'!$D$2:$D$9999,'QUALIFIED EFH'!CC$4,'HOURS&amp;CYCLES INPUT'!$E$2:$E$9999,'QUALIFIED EFH'!CC$5))</f>
        <v>0</v>
      </c>
      <c r="CD79" s="476">
        <f>IF(CD$2&lt;&gt;"",IF($C79&lt;&gt;"TBA",CD$2/114,0),SUMIFS('HOURS&amp;CYCLES INPUT'!$F$2:$F$9999,'HOURS&amp;CYCLES INPUT'!$C$2:$C$9999,'QUALIFIED EFH'!$C79,'HOURS&amp;CYCLES INPUT'!$D$2:$D$9999,'QUALIFIED EFH'!CD$4,'HOURS&amp;CYCLES INPUT'!$E$2:$E$9999,'QUALIFIED EFH'!CD$5))</f>
        <v>0</v>
      </c>
      <c r="CE79" s="476">
        <f>IF(CE$2&lt;&gt;"",IF($C79&lt;&gt;"TBA",CE$2/114,0),SUMIFS('HOURS&amp;CYCLES INPUT'!$F$2:$F$9999,'HOURS&amp;CYCLES INPUT'!$C$2:$C$9999,'QUALIFIED EFH'!$C79,'HOURS&amp;CYCLES INPUT'!$D$2:$D$9999,'QUALIFIED EFH'!CE$4,'HOURS&amp;CYCLES INPUT'!$E$2:$E$9999,'QUALIFIED EFH'!CE$5))</f>
        <v>0</v>
      </c>
      <c r="CF79" s="476">
        <f>IF(CF$2&lt;&gt;"",IF($C79&lt;&gt;"TBA",CF$2/114,0),SUMIFS('HOURS&amp;CYCLES INPUT'!$F$2:$F$9999,'HOURS&amp;CYCLES INPUT'!$C$2:$C$9999,'QUALIFIED EFH'!$C79,'HOURS&amp;CYCLES INPUT'!$D$2:$D$9999,'QUALIFIED EFH'!CF$4,'HOURS&amp;CYCLES INPUT'!$E$2:$E$9999,'QUALIFIED EFH'!CF$5))</f>
        <v>0</v>
      </c>
      <c r="CG79" s="476">
        <f>IF(CG$2&lt;&gt;"",IF($C79&lt;&gt;"TBA",CG$2/114,0),SUMIFS('HOURS&amp;CYCLES INPUT'!$F$2:$F$9999,'HOURS&amp;CYCLES INPUT'!$C$2:$C$9999,'QUALIFIED EFH'!$C79,'HOURS&amp;CYCLES INPUT'!$D$2:$D$9999,'QUALIFIED EFH'!CG$4,'HOURS&amp;CYCLES INPUT'!$E$2:$E$9999,'QUALIFIED EFH'!CG$5))</f>
        <v>0</v>
      </c>
      <c r="CH79" s="476">
        <f>IF(CH$2&lt;&gt;"",IF($C79&lt;&gt;"TBA",CH$2/114,0),SUMIFS('HOURS&amp;CYCLES INPUT'!$F$2:$F$9999,'HOURS&amp;CYCLES INPUT'!$C$2:$C$9999,'QUALIFIED EFH'!$C79,'HOURS&amp;CYCLES INPUT'!$D$2:$D$9999,'QUALIFIED EFH'!CH$4,'HOURS&amp;CYCLES INPUT'!$E$2:$E$9999,'QUALIFIED EFH'!CH$5))</f>
        <v>0</v>
      </c>
      <c r="CI79" s="476">
        <f>IF(CI$2&lt;&gt;"",IF($C79&lt;&gt;"TBA",CI$2/114,0),SUMIFS('HOURS&amp;CYCLES INPUT'!$F$2:$F$9999,'HOURS&amp;CYCLES INPUT'!$C$2:$C$9999,'QUALIFIED EFH'!$C79,'HOURS&amp;CYCLES INPUT'!$D$2:$D$9999,'QUALIFIED EFH'!CI$4,'HOURS&amp;CYCLES INPUT'!$E$2:$E$9999,'QUALIFIED EFH'!CI$5))</f>
        <v>0</v>
      </c>
      <c r="CJ79" s="476">
        <f>IF(CJ$2&lt;&gt;"",IF($C79&lt;&gt;"TBA",CJ$2/114,0),SUMIFS('HOURS&amp;CYCLES INPUT'!$F$2:$F$9999,'HOURS&amp;CYCLES INPUT'!$C$2:$C$9999,'QUALIFIED EFH'!$C79,'HOURS&amp;CYCLES INPUT'!$D$2:$D$9999,'QUALIFIED EFH'!CJ$4,'HOURS&amp;CYCLES INPUT'!$E$2:$E$9999,'QUALIFIED EFH'!CJ$5))</f>
        <v>78.510000000000005</v>
      </c>
      <c r="CK79" s="476">
        <f>IF(CK$2&lt;&gt;"",IF($C79&lt;&gt;"TBA",CK$2/114,0),SUMIFS('HOURS&amp;CYCLES INPUT'!$F$2:$F$9999,'HOURS&amp;CYCLES INPUT'!$C$2:$C$9999,'QUALIFIED EFH'!$C79,'HOURS&amp;CYCLES INPUT'!$D$2:$D$9999,'QUALIFIED EFH'!CK$4,'HOURS&amp;CYCLES INPUT'!$E$2:$E$9999,'QUALIFIED EFH'!CK$5))</f>
        <v>0</v>
      </c>
      <c r="CL79" s="476">
        <f>IF(CL$2&lt;&gt;"",IF($C79&lt;&gt;"TBA",CL$2/114,0),SUMIFS('HOURS&amp;CYCLES INPUT'!$F$2:$F$9999,'HOURS&amp;CYCLES INPUT'!$C$2:$C$9999,'QUALIFIED EFH'!$C79,'HOURS&amp;CYCLES INPUT'!$D$2:$D$9999,'QUALIFIED EFH'!CL$4,'HOURS&amp;CYCLES INPUT'!$E$2:$E$9999,'QUALIFIED EFH'!CL$5))</f>
        <v>0</v>
      </c>
      <c r="CM79" s="476">
        <f>IF(CM$2&lt;&gt;"",IF($C79&lt;&gt;"TBA",CM$2/114,0),SUMIFS('HOURS&amp;CYCLES INPUT'!$F$2:$F$9999,'HOURS&amp;CYCLES INPUT'!$C$2:$C$9999,'QUALIFIED EFH'!$C79,'HOURS&amp;CYCLES INPUT'!$D$2:$D$9999,'QUALIFIED EFH'!CM$4,'HOURS&amp;CYCLES INPUT'!$E$2:$E$9999,'QUALIFIED EFH'!CM$5))</f>
        <v>0</v>
      </c>
      <c r="CN79" s="476">
        <f>IF(CN$2&lt;&gt;"",IF($C79&lt;&gt;"TBA",CN$2/114,0),SUMIFS('HOURS&amp;CYCLES INPUT'!$F$2:$F$9999,'HOURS&amp;CYCLES INPUT'!$C$2:$C$9999,'QUALIFIED EFH'!$C79,'HOURS&amp;CYCLES INPUT'!$D$2:$D$9999,'QUALIFIED EFH'!CN$4,'HOURS&amp;CYCLES INPUT'!$E$2:$E$9999,'QUALIFIED EFH'!CN$5))</f>
        <v>0</v>
      </c>
      <c r="CO79" s="476">
        <f>IF(CO$2&lt;&gt;"",IF($C79&lt;&gt;"TBA",CO$2/114,0),SUMIFS('HOURS&amp;CYCLES INPUT'!$F$2:$F$9999,'HOURS&amp;CYCLES INPUT'!$C$2:$C$9999,'QUALIFIED EFH'!$C79,'HOURS&amp;CYCLES INPUT'!$D$2:$D$9999,'QUALIFIED EFH'!CO$4,'HOURS&amp;CYCLES INPUT'!$E$2:$E$9999,'QUALIFIED EFH'!CO$5))</f>
        <v>0</v>
      </c>
      <c r="CP79" s="476">
        <f>IF(CP$2&lt;&gt;"",IF($C79&lt;&gt;"TBA",CP$2/114,0),SUMIFS('HOURS&amp;CYCLES INPUT'!$F$2:$F$9999,'HOURS&amp;CYCLES INPUT'!$C$2:$C$9999,'QUALIFIED EFH'!$C79,'HOURS&amp;CYCLES INPUT'!$D$2:$D$9999,'QUALIFIED EFH'!CP$4,'HOURS&amp;CYCLES INPUT'!$E$2:$E$9999,'QUALIFIED EFH'!CP$5))</f>
        <v>0</v>
      </c>
      <c r="CQ79" s="476">
        <f>IF(CQ$2&lt;&gt;"",IF($C79&lt;&gt;"TBA",CQ$2/114,0),SUMIFS('HOURS&amp;CYCLES INPUT'!$F$2:$F$9999,'HOURS&amp;CYCLES INPUT'!$C$2:$C$9999,'QUALIFIED EFH'!$C79,'HOURS&amp;CYCLES INPUT'!$D$2:$D$9999,'QUALIFIED EFH'!CQ$4,'HOURS&amp;CYCLES INPUT'!$E$2:$E$9999,'QUALIFIED EFH'!CQ$5))</f>
        <v>0</v>
      </c>
      <c r="CR79" s="476">
        <f>IF(CR$2&lt;&gt;"",IF($C79&lt;&gt;"TBA",CR$2/114,0),SUMIFS('HOURS&amp;CYCLES INPUT'!$F$2:$F$9999,'HOURS&amp;CYCLES INPUT'!$C$2:$C$9999,'QUALIFIED EFH'!$C79,'HOURS&amp;CYCLES INPUT'!$D$2:$D$9999,'QUALIFIED EFH'!CR$4,'HOURS&amp;CYCLES INPUT'!$E$2:$E$9999,'QUALIFIED EFH'!CR$5))</f>
        <v>0</v>
      </c>
      <c r="CS79" s="476">
        <f>IF(CS$2&lt;&gt;"",IF($C79&lt;&gt;"TBA",CS$2/114,0),SUMIFS('HOURS&amp;CYCLES INPUT'!$F$2:$F$9999,'HOURS&amp;CYCLES INPUT'!$C$2:$C$9999,'QUALIFIED EFH'!$C79,'HOURS&amp;CYCLES INPUT'!$D$2:$D$9999,'QUALIFIED EFH'!CS$4,'HOURS&amp;CYCLES INPUT'!$E$2:$E$9999,'QUALIFIED EFH'!CS$5))</f>
        <v>0</v>
      </c>
      <c r="CT79" s="476">
        <f>IF(CT$2&lt;&gt;"",IF($C79&lt;&gt;"TBA",CT$2/114,0),SUMIFS('HOURS&amp;CYCLES INPUT'!$F$2:$F$9999,'HOURS&amp;CYCLES INPUT'!$C$2:$C$9999,'QUALIFIED EFH'!$C79,'HOURS&amp;CYCLES INPUT'!$D$2:$D$9999,'QUALIFIED EFH'!CT$4,'HOURS&amp;CYCLES INPUT'!$E$2:$E$9999,'QUALIFIED EFH'!CT$5))</f>
        <v>0</v>
      </c>
      <c r="CU79" s="476">
        <f>IF(CU$2&lt;&gt;"",IF($C79&lt;&gt;"TBA",CU$2/114,0),SUMIFS('HOURS&amp;CYCLES INPUT'!$F$2:$F$9999,'HOURS&amp;CYCLES INPUT'!$C$2:$C$9999,'QUALIFIED EFH'!$C79,'HOURS&amp;CYCLES INPUT'!$D$2:$D$9999,'QUALIFIED EFH'!CU$4,'HOURS&amp;CYCLES INPUT'!$E$2:$E$9999,'QUALIFIED EFH'!CU$5))</f>
        <v>0</v>
      </c>
      <c r="CV79" s="476">
        <f>IF(CV$2&lt;&gt;"",IF($C79&lt;&gt;"TBA",CV$2/114,0),SUMIFS('HOURS&amp;CYCLES INPUT'!$F$2:$F$9999,'HOURS&amp;CYCLES INPUT'!$C$2:$C$9999,'QUALIFIED EFH'!$C79,'HOURS&amp;CYCLES INPUT'!$D$2:$D$9999,'QUALIFIED EFH'!CV$4,'HOURS&amp;CYCLES INPUT'!$E$2:$E$9999,'QUALIFIED EFH'!CV$5))</f>
        <v>213.84</v>
      </c>
      <c r="CW79" s="476">
        <f>IF(CW$2&lt;&gt;"",IF($C79&lt;&gt;"TBA",CW$2/114,0),SUMIFS('HOURS&amp;CYCLES INPUT'!$F$2:$F$9999,'HOURS&amp;CYCLES INPUT'!$C$2:$C$9999,'QUALIFIED EFH'!$C79,'HOURS&amp;CYCLES INPUT'!$D$2:$D$9999,'QUALIFIED EFH'!CW$4,'HOURS&amp;CYCLES INPUT'!$E$2:$E$9999,'QUALIFIED EFH'!CW$5))</f>
        <v>516.87</v>
      </c>
      <c r="CX79" s="476">
        <f>IF(CX$2&lt;&gt;"",IF($C79&lt;&gt;"TBA",CX$2/114,0),SUMIFS('HOURS&amp;CYCLES INPUT'!$F$2:$F$9999,'HOURS&amp;CYCLES INPUT'!$C$2:$C$9999,'QUALIFIED EFH'!$C79,'HOURS&amp;CYCLES INPUT'!$D$2:$D$9999,'QUALIFIED EFH'!CX$4,'HOURS&amp;CYCLES INPUT'!$E$2:$E$9999,'QUALIFIED EFH'!CX$5))</f>
        <v>434.09</v>
      </c>
      <c r="CY79" s="476">
        <f>IF(CY$2&lt;&gt;"",IF($C79&lt;&gt;"TBA",CY$2/114,0),SUMIFS('HOURS&amp;CYCLES INPUT'!$F$2:$F$9999,'HOURS&amp;CYCLES INPUT'!$C$2:$C$9999,'QUALIFIED EFH'!$C79,'HOURS&amp;CYCLES INPUT'!$D$2:$D$9999,'QUALIFIED EFH'!CY$4,'HOURS&amp;CYCLES INPUT'!$E$2:$E$9999,'QUALIFIED EFH'!CY$5))</f>
        <v>443.82</v>
      </c>
      <c r="CZ79" s="476">
        <f>IF(CZ$2&lt;&gt;"",IF($C79&lt;&gt;"TBA",CZ$2/114,0),SUMIFS('HOURS&amp;CYCLES INPUT'!$F$2:$F$9999,'HOURS&amp;CYCLES INPUT'!$C$2:$C$9999,'QUALIFIED EFH'!$C79,'HOURS&amp;CYCLES INPUT'!$D$2:$D$9999,'QUALIFIED EFH'!CZ$4,'HOURS&amp;CYCLES INPUT'!$E$2:$E$9999,'QUALIFIED EFH'!CZ$5))</f>
        <v>472.92</v>
      </c>
      <c r="DA79" s="476">
        <f>IF(DA$2&lt;&gt;"",IF($C79&lt;&gt;"TBA",DA$2/114,0),SUMIFS('HOURS&amp;CYCLES INPUT'!$F$2:$F$9999,'HOURS&amp;CYCLES INPUT'!$C$2:$C$9999,'QUALIFIED EFH'!$C79,'HOURS&amp;CYCLES INPUT'!$D$2:$D$9999,'QUALIFIED EFH'!DA$4,'HOURS&amp;CYCLES INPUT'!$E$2:$E$9999,'QUALIFIED EFH'!DA$5))</f>
        <v>475.97</v>
      </c>
      <c r="DB79" s="476">
        <f>IF(DB$2&lt;&gt;"",IF($C79&lt;&gt;"TBA",DB$2/114,0),SUMIFS('HOURS&amp;CYCLES INPUT'!$F$2:$F$9999,'HOURS&amp;CYCLES INPUT'!$C$2:$C$9999,'QUALIFIED EFH'!$C79,'HOURS&amp;CYCLES INPUT'!$D$2:$D$9999,'QUALIFIED EFH'!DB$4,'HOURS&amp;CYCLES INPUT'!$E$2:$E$9999,'QUALIFIED EFH'!DB$5))</f>
        <v>462.34</v>
      </c>
      <c r="DC79" s="476">
        <f>IF(DC$2&lt;&gt;"",IF($C79&lt;&gt;"TBA",DC$2/114,0),SUMIFS('HOURS&amp;CYCLES INPUT'!$F$2:$F$9999,'HOURS&amp;CYCLES INPUT'!$C$2:$C$9999,'QUALIFIED EFH'!$C79,'HOURS&amp;CYCLES INPUT'!$D$2:$D$9999,'QUALIFIED EFH'!DC$4,'HOURS&amp;CYCLES INPUT'!$E$2:$E$9999,'QUALIFIED EFH'!DC$5))</f>
        <v>406.89</v>
      </c>
      <c r="DD79" s="476">
        <f>IF(DD$2&lt;&gt;"",IF($C79&lt;&gt;"TBA",DD$2/114,0),SUMIFS('HOURS&amp;CYCLES INPUT'!$F$2:$F$9999,'HOURS&amp;CYCLES INPUT'!$C$2:$C$9999,'QUALIFIED EFH'!$C79,'HOURS&amp;CYCLES INPUT'!$D$2:$D$9999,'QUALIFIED EFH'!DD$4,'HOURS&amp;CYCLES INPUT'!$E$2:$E$9999,'QUALIFIED EFH'!DD$5))</f>
        <v>420.43</v>
      </c>
      <c r="DE79" s="476">
        <f>IF(DE$2&lt;&gt;"",IF($C79&lt;&gt;"TBA",DE$2/114,0),SUMIFS('HOURS&amp;CYCLES INPUT'!$F$2:$F$9999,'HOURS&amp;CYCLES INPUT'!$C$2:$C$9999,'QUALIFIED EFH'!$C79,'HOURS&amp;CYCLES INPUT'!$D$2:$D$9999,'QUALIFIED EFH'!DE$4,'HOURS&amp;CYCLES INPUT'!$E$2:$E$9999,'QUALIFIED EFH'!DE$5))</f>
        <v>408.97</v>
      </c>
      <c r="DF79" s="476">
        <f>IF(DF$2&lt;&gt;"",IF($C79&lt;&gt;"TBA",DF$2/114,0),SUMIFS('HOURS&amp;CYCLES INPUT'!$F$2:$F$9999,'HOURS&amp;CYCLES INPUT'!$C$2:$C$9999,'QUALIFIED EFH'!$C79,'HOURS&amp;CYCLES INPUT'!$D$2:$D$9999,'QUALIFIED EFH'!DF$4,'HOURS&amp;CYCLES INPUT'!$E$2:$E$9999,'QUALIFIED EFH'!DF$5))</f>
        <v>509.11</v>
      </c>
      <c r="DG79" s="476">
        <f>IF(DG$2&lt;&gt;"",IF($C79&lt;&gt;"TBA",DG$2/114,0),SUMIFS('HOURS&amp;CYCLES INPUT'!$F$2:$F$9999,'HOURS&amp;CYCLES INPUT'!$C$2:$C$9999,'QUALIFIED EFH'!$C79,'HOURS&amp;CYCLES INPUT'!$D$2:$D$9999,'QUALIFIED EFH'!DG$4,'HOURS&amp;CYCLES INPUT'!$E$2:$E$9999,'QUALIFIED EFH'!DG$5))</f>
        <v>445.95</v>
      </c>
      <c r="DH79" s="476">
        <f>IF(DH$2&lt;&gt;"",IF($C79&lt;&gt;"TBA",DH$2/114,0),SUMIFS('HOURS&amp;CYCLES INPUT'!$F$2:$F$9999,'HOURS&amp;CYCLES INPUT'!$C$2:$C$9999,'QUALIFIED EFH'!$C79,'HOURS&amp;CYCLES INPUT'!$D$2:$D$9999,'QUALIFIED EFH'!DH$4,'HOURS&amp;CYCLES INPUT'!$E$2:$E$9999,'QUALIFIED EFH'!DH$5))</f>
        <v>0</v>
      </c>
      <c r="DI79" s="476">
        <f>IF(DI$2&lt;&gt;"",IF($C79&lt;&gt;"TBA",DI$2/114,0),SUMIFS('HOURS&amp;CYCLES INPUT'!$F$2:$F$9999,'HOURS&amp;CYCLES INPUT'!$C$2:$C$9999,'QUALIFIED EFH'!$C79,'HOURS&amp;CYCLES INPUT'!$D$2:$D$9999,'QUALIFIED EFH'!DI$4,'HOURS&amp;CYCLES INPUT'!$E$2:$E$9999,'QUALIFIED EFH'!DI$5))</f>
        <v>0</v>
      </c>
      <c r="DJ79" s="476">
        <f>IF(DJ$2&lt;&gt;"",IF($C79&lt;&gt;"TBA",DJ$2/114,0),SUMIFS('HOURS&amp;CYCLES INPUT'!$F$2:$F$9999,'HOURS&amp;CYCLES INPUT'!$C$2:$C$9999,'QUALIFIED EFH'!$C79,'HOURS&amp;CYCLES INPUT'!$D$2:$D$9999,'QUALIFIED EFH'!DJ$4,'HOURS&amp;CYCLES INPUT'!$E$2:$E$9999,'QUALIFIED EFH'!DJ$5))</f>
        <v>0</v>
      </c>
      <c r="DK79" s="476">
        <f>IF(DK$2&lt;&gt;"",IF($C79&lt;&gt;"TBA",DK$2/114,0),SUMIFS('HOURS&amp;CYCLES INPUT'!$F$2:$F$9999,'HOURS&amp;CYCLES INPUT'!$C$2:$C$9999,'QUALIFIED EFH'!$C79,'HOURS&amp;CYCLES INPUT'!$D$2:$D$9999,'QUALIFIED EFH'!DK$4,'HOURS&amp;CYCLES INPUT'!$E$2:$E$9999,'QUALIFIED EFH'!DK$5))</f>
        <v>0</v>
      </c>
      <c r="DL79" s="476">
        <f>IF(DL$2&lt;&gt;"",IF($C79&lt;&gt;"TBA",DL$2/114,0),SUMIFS('HOURS&amp;CYCLES INPUT'!$F$2:$F$9999,'HOURS&amp;CYCLES INPUT'!$C$2:$C$9999,'QUALIFIED EFH'!$C79,'HOURS&amp;CYCLES INPUT'!$D$2:$D$9999,'QUALIFIED EFH'!DL$4,'HOURS&amp;CYCLES INPUT'!$E$2:$E$9999,'QUALIFIED EFH'!DL$5))</f>
        <v>0</v>
      </c>
      <c r="DM79" s="476">
        <f>IF(DM$2&lt;&gt;"",IF($C79&lt;&gt;"TBA",DM$2/114,0),SUMIFS('HOURS&amp;CYCLES INPUT'!$F$2:$F$9999,'HOURS&amp;CYCLES INPUT'!$C$2:$C$9999,'QUALIFIED EFH'!$C79,'HOURS&amp;CYCLES INPUT'!$D$2:$D$9999,'QUALIFIED EFH'!DM$4,'HOURS&amp;CYCLES INPUT'!$E$2:$E$9999,'QUALIFIED EFH'!DM$5))</f>
        <v>0</v>
      </c>
      <c r="DN79" s="476">
        <f>IF(DN$2&lt;&gt;"",IF($C79&lt;&gt;"TBA",DN$2/114,0),SUMIFS('HOURS&amp;CYCLES INPUT'!$F$2:$F$9999,'HOURS&amp;CYCLES INPUT'!$C$2:$C$9999,'QUALIFIED EFH'!$C79,'HOURS&amp;CYCLES INPUT'!$D$2:$D$9999,'QUALIFIED EFH'!DN$4,'HOURS&amp;CYCLES INPUT'!$E$2:$E$9999,'QUALIFIED EFH'!DN$5))</f>
        <v>0</v>
      </c>
      <c r="DO79" s="476">
        <f>IF(DO$2&lt;&gt;"",IF($C79&lt;&gt;"TBA",DO$2/114,0),SUMIFS('HOURS&amp;CYCLES INPUT'!$F$2:$F$9999,'HOURS&amp;CYCLES INPUT'!$C$2:$C$9999,'QUALIFIED EFH'!$C79,'HOURS&amp;CYCLES INPUT'!$D$2:$D$9999,'QUALIFIED EFH'!DO$4,'HOURS&amp;CYCLES INPUT'!$E$2:$E$9999,'QUALIFIED EFH'!DO$5))</f>
        <v>0</v>
      </c>
      <c r="DP79" s="476">
        <f>IF(DP$2&lt;&gt;"",IF($C79&lt;&gt;"TBA",DP$2/114,0),SUMIFS('HOURS&amp;CYCLES INPUT'!$F$2:$F$9999,'HOURS&amp;CYCLES INPUT'!$C$2:$C$9999,'QUALIFIED EFH'!$C79,'HOURS&amp;CYCLES INPUT'!$D$2:$D$9999,'QUALIFIED EFH'!DP$4,'HOURS&amp;CYCLES INPUT'!$E$2:$E$9999,'QUALIFIED EFH'!DP$5))</f>
        <v>0</v>
      </c>
      <c r="DQ79" s="476">
        <f>IF(DQ$2&lt;&gt;"",IF($C79&lt;&gt;"TBA",DQ$2/114,0),SUMIFS('HOURS&amp;CYCLES INPUT'!$F$2:$F$9999,'HOURS&amp;CYCLES INPUT'!$C$2:$C$9999,'QUALIFIED EFH'!$C79,'HOURS&amp;CYCLES INPUT'!$D$2:$D$9999,'QUALIFIED EFH'!DQ$4,'HOURS&amp;CYCLES INPUT'!$E$2:$E$9999,'QUALIFIED EFH'!DQ$5))</f>
        <v>0</v>
      </c>
      <c r="DR79" s="476">
        <f>IF(DR$2&lt;&gt;"",IF($C79&lt;&gt;"TBA",DR$2/114,0),SUMIFS('HOURS&amp;CYCLES INPUT'!$F$2:$F$9999,'HOURS&amp;CYCLES INPUT'!$C$2:$C$9999,'QUALIFIED EFH'!$C79,'HOURS&amp;CYCLES INPUT'!$D$2:$D$9999,'QUALIFIED EFH'!DR$4,'HOURS&amp;CYCLES INPUT'!$E$2:$E$9999,'QUALIFIED EFH'!DR$5))</f>
        <v>0</v>
      </c>
      <c r="DS79" s="476">
        <f>IF(DS$2&lt;&gt;"",IF($C79&lt;&gt;"TBA",DS$2/114,0),SUMIFS('HOURS&amp;CYCLES INPUT'!$F$2:$F$9999,'HOURS&amp;CYCLES INPUT'!$C$2:$C$9999,'QUALIFIED EFH'!$C79,'HOURS&amp;CYCLES INPUT'!$D$2:$D$9999,'QUALIFIED EFH'!DS$4,'HOURS&amp;CYCLES INPUT'!$E$2:$E$9999,'QUALIFIED EFH'!DS$5))</f>
        <v>0</v>
      </c>
      <c r="DT79" s="476">
        <f>IF(DT$2&lt;&gt;"",IF($C79&lt;&gt;"TBA",DT$2/114,0),SUMIFS('HOURS&amp;CYCLES INPUT'!$F$2:$F$9999,'HOURS&amp;CYCLES INPUT'!$C$2:$C$9999,'QUALIFIED EFH'!$C79,'HOURS&amp;CYCLES INPUT'!$D$2:$D$9999,'QUALIFIED EFH'!DT$4,'HOURS&amp;CYCLES INPUT'!$E$2:$E$9999,'QUALIFIED EFH'!DT$5))</f>
        <v>0</v>
      </c>
      <c r="DU79" s="476">
        <f>IF(DU$2&lt;&gt;"",IF($C79&lt;&gt;"TBA",DU$2/114,0),SUMIFS('HOURS&amp;CYCLES INPUT'!$F$2:$F$9999,'HOURS&amp;CYCLES INPUT'!$C$2:$C$9999,'QUALIFIED EFH'!$C79,'HOURS&amp;CYCLES INPUT'!$D$2:$D$9999,'QUALIFIED EFH'!DU$4,'HOURS&amp;CYCLES INPUT'!$E$2:$E$9999,'QUALIFIED EFH'!DU$5))</f>
        <v>0</v>
      </c>
      <c r="DV79" s="476">
        <f>IF(DV$2&lt;&gt;"",IF($C79&lt;&gt;"TBA",DV$2/114,0),SUMIFS('HOURS&amp;CYCLES INPUT'!$F$2:$F$9999,'HOURS&amp;CYCLES INPUT'!$C$2:$C$9999,'QUALIFIED EFH'!$C79,'HOURS&amp;CYCLES INPUT'!$D$2:$D$9999,'QUALIFIED EFH'!DV$4,'HOURS&amp;CYCLES INPUT'!$E$2:$E$9999,'QUALIFIED EFH'!DV$5))</f>
        <v>0</v>
      </c>
      <c r="DW79" s="476">
        <f>IF(DW$2&lt;&gt;"",IF($C79&lt;&gt;"TBA",DW$2/114,0),SUMIFS('HOURS&amp;CYCLES INPUT'!$F$2:$F$9999,'HOURS&amp;CYCLES INPUT'!$C$2:$C$9999,'QUALIFIED EFH'!$C79,'HOURS&amp;CYCLES INPUT'!$D$2:$D$9999,'QUALIFIED EFH'!DW$4,'HOURS&amp;CYCLES INPUT'!$E$2:$E$9999,'QUALIFIED EFH'!DW$5))</f>
        <v>0</v>
      </c>
      <c r="DX79" s="476">
        <f>IF(DX$2&lt;&gt;"",IF($C79&lt;&gt;"TBA",DX$2/114,0),SUMIFS('HOURS&amp;CYCLES INPUT'!$F$2:$F$9999,'HOURS&amp;CYCLES INPUT'!$C$2:$C$9999,'QUALIFIED EFH'!$C79,'HOURS&amp;CYCLES INPUT'!$D$2:$D$9999,'QUALIFIED EFH'!DX$4,'HOURS&amp;CYCLES INPUT'!$E$2:$E$9999,'QUALIFIED EFH'!DX$5))</f>
        <v>0</v>
      </c>
      <c r="DY79" s="476">
        <f>IF(DY$2&lt;&gt;"",IF($C79&lt;&gt;"TBA",DY$2/114,0),SUMIFS('HOURS&amp;CYCLES INPUT'!$F$2:$F$9999,'HOURS&amp;CYCLES INPUT'!$C$2:$C$9999,'QUALIFIED EFH'!$C79,'HOURS&amp;CYCLES INPUT'!$D$2:$D$9999,'QUALIFIED EFH'!DY$4,'HOURS&amp;CYCLES INPUT'!$E$2:$E$9999,'QUALIFIED EFH'!DY$5))</f>
        <v>0</v>
      </c>
      <c r="DZ79" s="476">
        <f>IF(DZ$2&lt;&gt;"",IF($C79&lt;&gt;"TBA",DZ$2/114,0),SUMIFS('HOURS&amp;CYCLES INPUT'!$F$2:$F$9999,'HOURS&amp;CYCLES INPUT'!$C$2:$C$9999,'QUALIFIED EFH'!$C79,'HOURS&amp;CYCLES INPUT'!$D$2:$D$9999,'QUALIFIED EFH'!DZ$4,'HOURS&amp;CYCLES INPUT'!$E$2:$E$9999,'QUALIFIED EFH'!DZ$5))</f>
        <v>0</v>
      </c>
      <c r="EA79" s="476">
        <f>IF(EA$2&lt;&gt;"",IF($C79&lt;&gt;"TBA",EA$2/114,0),SUMIFS('HOURS&amp;CYCLES INPUT'!$F$2:$F$9999,'HOURS&amp;CYCLES INPUT'!$C$2:$C$9999,'QUALIFIED EFH'!$C79,'HOURS&amp;CYCLES INPUT'!$D$2:$D$9999,'QUALIFIED EFH'!EA$4,'HOURS&amp;CYCLES INPUT'!$E$2:$E$9999,'QUALIFIED EFH'!EA$5))</f>
        <v>0</v>
      </c>
      <c r="EB79" s="476">
        <f>IF(EB$2&lt;&gt;"",IF($C79&lt;&gt;"TBA",EB$2/114,0),SUMIFS('HOURS&amp;CYCLES INPUT'!$F$2:$F$9999,'HOURS&amp;CYCLES INPUT'!$C$2:$C$9999,'QUALIFIED EFH'!$C79,'HOURS&amp;CYCLES INPUT'!$D$2:$D$9999,'QUALIFIED EFH'!EB$4,'HOURS&amp;CYCLES INPUT'!$E$2:$E$9999,'QUALIFIED EFH'!EB$5))</f>
        <v>0</v>
      </c>
      <c r="EC79" s="476">
        <f>IF(EC$2&lt;&gt;"",IF($C79&lt;&gt;"TBA",EC$2/114,0),SUMIFS('HOURS&amp;CYCLES INPUT'!$F$2:$F$9999,'HOURS&amp;CYCLES INPUT'!$C$2:$C$9999,'QUALIFIED EFH'!$C79,'HOURS&amp;CYCLES INPUT'!$D$2:$D$9999,'QUALIFIED EFH'!EC$4,'HOURS&amp;CYCLES INPUT'!$E$2:$E$9999,'QUALIFIED EFH'!EC$5))</f>
        <v>0</v>
      </c>
      <c r="ED79" s="476">
        <f>IF(ED$2&lt;&gt;"",IF($C79&lt;&gt;"TBA",ED$2/114,0),SUMIFS('HOURS&amp;CYCLES INPUT'!$F$2:$F$9999,'HOURS&amp;CYCLES INPUT'!$C$2:$C$9999,'QUALIFIED EFH'!$C79,'HOURS&amp;CYCLES INPUT'!$D$2:$D$9999,'QUALIFIED EFH'!ED$4,'HOURS&amp;CYCLES INPUT'!$E$2:$E$9999,'QUALIFIED EFH'!ED$5))</f>
        <v>0</v>
      </c>
      <c r="EE79" s="476">
        <f>IF(EE$2&lt;&gt;"",IF($C79&lt;&gt;"TBA",EE$2/114,0),SUMIFS('HOURS&amp;CYCLES INPUT'!$F$2:$F$9999,'HOURS&amp;CYCLES INPUT'!$C$2:$C$9999,'QUALIFIED EFH'!$C79,'HOURS&amp;CYCLES INPUT'!$D$2:$D$9999,'QUALIFIED EFH'!EE$4,'HOURS&amp;CYCLES INPUT'!$E$2:$E$9999,'QUALIFIED EFH'!EE$5))</f>
        <v>0</v>
      </c>
      <c r="EF79" s="476">
        <f>IF(EF$2&lt;&gt;"",IF($C79&lt;&gt;"TBA",EF$2/114,0),SUMIFS('HOURS&amp;CYCLES INPUT'!$F$2:$F$9999,'HOURS&amp;CYCLES INPUT'!$C$2:$C$9999,'QUALIFIED EFH'!$C79,'HOURS&amp;CYCLES INPUT'!$D$2:$D$9999,'QUALIFIED EFH'!EF$4,'HOURS&amp;CYCLES INPUT'!$E$2:$E$9999,'QUALIFIED EFH'!EF$5))</f>
        <v>0</v>
      </c>
      <c r="EG79" s="476">
        <f>IF(EG$2&lt;&gt;"",IF($C79&lt;&gt;"TBA",EG$2/114,0),SUMIFS('HOURS&amp;CYCLES INPUT'!$F$2:$F$9999,'HOURS&amp;CYCLES INPUT'!$C$2:$C$9999,'QUALIFIED EFH'!$C79,'HOURS&amp;CYCLES INPUT'!$D$2:$D$9999,'QUALIFIED EFH'!EG$4,'HOURS&amp;CYCLES INPUT'!$E$2:$E$9999,'QUALIFIED EFH'!EG$5))</f>
        <v>0</v>
      </c>
      <c r="EH79" s="476">
        <f>IF(EH$2&lt;&gt;"",IF($C79&lt;&gt;"TBA",EH$2/114,0),SUMIFS('HOURS&amp;CYCLES INPUT'!$F$2:$F$9999,'HOURS&amp;CYCLES INPUT'!$C$2:$C$9999,'QUALIFIED EFH'!$C79,'HOURS&amp;CYCLES INPUT'!$D$2:$D$9999,'QUALIFIED EFH'!EH$4,'HOURS&amp;CYCLES INPUT'!$E$2:$E$9999,'QUALIFIED EFH'!EH$5))</f>
        <v>0</v>
      </c>
      <c r="EI79" s="476">
        <f>IF(EI$2&lt;&gt;"",IF($C79&lt;&gt;"TBA",EI$2/114,0),SUMIFS('HOURS&amp;CYCLES INPUT'!$F$2:$F$9999,'HOURS&amp;CYCLES INPUT'!$C$2:$C$9999,'QUALIFIED EFH'!$C79,'HOURS&amp;CYCLES INPUT'!$D$2:$D$9999,'QUALIFIED EFH'!EI$4,'HOURS&amp;CYCLES INPUT'!$E$2:$E$9999,'QUALIFIED EFH'!EI$5))</f>
        <v>0</v>
      </c>
      <c r="EJ79" s="476">
        <f>IF(EJ$2&lt;&gt;"",IF($C79&lt;&gt;"TBA",EJ$2/114,0),SUMIFS('HOURS&amp;CYCLES INPUT'!$F$2:$F$9999,'HOURS&amp;CYCLES INPUT'!$C$2:$C$9999,'QUALIFIED EFH'!$C79,'HOURS&amp;CYCLES INPUT'!$D$2:$D$9999,'QUALIFIED EFH'!EJ$4,'HOURS&amp;CYCLES INPUT'!$E$2:$E$9999,'QUALIFIED EFH'!EJ$5))</f>
        <v>0</v>
      </c>
      <c r="EK79" s="476">
        <f>IF(EK$2&lt;&gt;"",IF($C79&lt;&gt;"TBA",EK$2/114,0),SUMIFS('HOURS&amp;CYCLES INPUT'!$F$2:$F$9999,'HOURS&amp;CYCLES INPUT'!$C$2:$C$9999,'QUALIFIED EFH'!$C79,'HOURS&amp;CYCLES INPUT'!$D$2:$D$9999,'QUALIFIED EFH'!EK$4,'HOURS&amp;CYCLES INPUT'!$E$2:$E$9999,'QUALIFIED EFH'!EK$5))</f>
        <v>0</v>
      </c>
      <c r="EL79" s="476">
        <f>IF(EL$2&lt;&gt;"",IF($C79&lt;&gt;"TBA",EL$2/114,0),SUMIFS('HOURS&amp;CYCLES INPUT'!$F$2:$F$9999,'HOURS&amp;CYCLES INPUT'!$C$2:$C$9999,'QUALIFIED EFH'!$C79,'HOURS&amp;CYCLES INPUT'!$D$2:$D$9999,'QUALIFIED EFH'!EL$4,'HOURS&amp;CYCLES INPUT'!$E$2:$E$9999,'QUALIFIED EFH'!EL$5))</f>
        <v>0</v>
      </c>
      <c r="EM79" s="476">
        <f>IF(EM$2&lt;&gt;"",IF($C79&lt;&gt;"TBA",EM$2/114,0),SUMIFS('HOURS&amp;CYCLES INPUT'!$F$2:$F$9999,'HOURS&amp;CYCLES INPUT'!$C$2:$C$9999,'QUALIFIED EFH'!$C79,'HOURS&amp;CYCLES INPUT'!$D$2:$D$9999,'QUALIFIED EFH'!EM$4,'HOURS&amp;CYCLES INPUT'!$E$2:$E$9999,'QUALIFIED EFH'!EM$5))</f>
        <v>0</v>
      </c>
      <c r="EN79" s="476">
        <f>IF(EN$2&lt;&gt;"",IF($C79&lt;&gt;"TBA",EN$2/114,0),SUMIFS('HOURS&amp;CYCLES INPUT'!$F$2:$F$9999,'HOURS&amp;CYCLES INPUT'!$C$2:$C$9999,'QUALIFIED EFH'!$C79,'HOURS&amp;CYCLES INPUT'!$D$2:$D$9999,'QUALIFIED EFH'!EN$4,'HOURS&amp;CYCLES INPUT'!$E$2:$E$9999,'QUALIFIED EFH'!EN$5))</f>
        <v>0</v>
      </c>
      <c r="EO79" s="476">
        <f>IF(EO$2&lt;&gt;"",IF($C79&lt;&gt;"TBA",EO$2/114,0),SUMIFS('HOURS&amp;CYCLES INPUT'!$F$2:$F$9999,'HOURS&amp;CYCLES INPUT'!$C$2:$C$9999,'QUALIFIED EFH'!$C79,'HOURS&amp;CYCLES INPUT'!$D$2:$D$9999,'QUALIFIED EFH'!EO$4,'HOURS&amp;CYCLES INPUT'!$E$2:$E$9999,'QUALIFIED EFH'!EO$5))</f>
        <v>0</v>
      </c>
      <c r="EP79" s="476">
        <f>IF(EP$2&lt;&gt;"",IF($C79&lt;&gt;"TBA",EP$2/114,0),SUMIFS('HOURS&amp;CYCLES INPUT'!$F$2:$F$9999,'HOURS&amp;CYCLES INPUT'!$C$2:$C$9999,'QUALIFIED EFH'!$C79,'HOURS&amp;CYCLES INPUT'!$D$2:$D$9999,'QUALIFIED EFH'!EP$4,'HOURS&amp;CYCLES INPUT'!$E$2:$E$9999,'QUALIFIED EFH'!EP$5))</f>
        <v>0</v>
      </c>
      <c r="EQ79" s="476">
        <f>IF(EQ$2&lt;&gt;"",IF($C79&lt;&gt;"TBA",EQ$2/114,0),SUMIFS('HOURS&amp;CYCLES INPUT'!$F$2:$F$9999,'HOURS&amp;CYCLES INPUT'!$C$2:$C$9999,'QUALIFIED EFH'!$C79,'HOURS&amp;CYCLES INPUT'!$D$2:$D$9999,'QUALIFIED EFH'!EQ$4,'HOURS&amp;CYCLES INPUT'!$E$2:$E$9999,'QUALIFIED EFH'!EQ$5))</f>
        <v>0</v>
      </c>
      <c r="ER79" s="476">
        <f>IF(ER$2&lt;&gt;"",IF($C79&lt;&gt;"TBA",ER$2/114,0),SUMIFS('HOURS&amp;CYCLES INPUT'!$F$2:$F$9999,'HOURS&amp;CYCLES INPUT'!$C$2:$C$9999,'QUALIFIED EFH'!$C79,'HOURS&amp;CYCLES INPUT'!$D$2:$D$9999,'QUALIFIED EFH'!ER$4,'HOURS&amp;CYCLES INPUT'!$E$2:$E$9999,'QUALIFIED EFH'!ER$5))</f>
        <v>0</v>
      </c>
      <c r="ES79" s="476">
        <f>IF(ES$2&lt;&gt;"",IF($C79&lt;&gt;"TBA",ES$2/114,0),SUMIFS('HOURS&amp;CYCLES INPUT'!$F$2:$F$9999,'HOURS&amp;CYCLES INPUT'!$C$2:$C$9999,'QUALIFIED EFH'!$C79,'HOURS&amp;CYCLES INPUT'!$D$2:$D$9999,'QUALIFIED EFH'!ES$4,'HOURS&amp;CYCLES INPUT'!$E$2:$E$9999,'QUALIFIED EFH'!ES$5))</f>
        <v>0</v>
      </c>
      <c r="ET79" s="476">
        <f>IF(ET$2&lt;&gt;"",IF($C79&lt;&gt;"TBA",ET$2/114,0),SUMIFS('HOURS&amp;CYCLES INPUT'!$F$2:$F$9999,'HOURS&amp;CYCLES INPUT'!$C$2:$C$9999,'QUALIFIED EFH'!$C79,'HOURS&amp;CYCLES INPUT'!$D$2:$D$9999,'QUALIFIED EFH'!ET$4,'HOURS&amp;CYCLES INPUT'!$E$2:$E$9999,'QUALIFIED EFH'!ET$5))</f>
        <v>0</v>
      </c>
      <c r="EU79" s="476">
        <f>IF(EU$2&lt;&gt;"",IF($C79&lt;&gt;"TBA",EU$2/114,0),SUMIFS('HOURS&amp;CYCLES INPUT'!$F$2:$F$9999,'HOURS&amp;CYCLES INPUT'!$C$2:$C$9999,'QUALIFIED EFH'!$C79,'HOURS&amp;CYCLES INPUT'!$D$2:$D$9999,'QUALIFIED EFH'!EU$4,'HOURS&amp;CYCLES INPUT'!$E$2:$E$9999,'QUALIFIED EFH'!EU$5))</f>
        <v>0</v>
      </c>
      <c r="EV79" s="476">
        <f>IF(EV$2&lt;&gt;"",IF($C79&lt;&gt;"TBA",EV$2/114,0),SUMIFS('HOURS&amp;CYCLES INPUT'!$F$2:$F$9999,'HOURS&amp;CYCLES INPUT'!$C$2:$C$9999,'QUALIFIED EFH'!$C79,'HOURS&amp;CYCLES INPUT'!$D$2:$D$9999,'QUALIFIED EFH'!EV$4,'HOURS&amp;CYCLES INPUT'!$E$2:$E$9999,'QUALIFIED EFH'!EV$5))</f>
        <v>0</v>
      </c>
      <c r="EW79" s="476">
        <f>IF(EW$2&lt;&gt;"",IF($C79&lt;&gt;"TBA",EW$2/114,0),SUMIFS('HOURS&amp;CYCLES INPUT'!$F$2:$F$9999,'HOURS&amp;CYCLES INPUT'!$C$2:$C$9999,'QUALIFIED EFH'!$C79,'HOURS&amp;CYCLES INPUT'!$D$2:$D$9999,'QUALIFIED EFH'!EW$4,'HOURS&amp;CYCLES INPUT'!$E$2:$E$9999,'QUALIFIED EFH'!EW$5))</f>
        <v>0</v>
      </c>
      <c r="EX79" s="476">
        <f>IF(EX$2&lt;&gt;"",IF($C79&lt;&gt;"TBA",EX$2/114,0),SUMIFS('HOURS&amp;CYCLES INPUT'!$F$2:$F$9999,'HOURS&amp;CYCLES INPUT'!$C$2:$C$9999,'QUALIFIED EFH'!$C79,'HOURS&amp;CYCLES INPUT'!$D$2:$D$9999,'QUALIFIED EFH'!EX$4,'HOURS&amp;CYCLES INPUT'!$E$2:$E$9999,'QUALIFIED EFH'!EX$5))</f>
        <v>0</v>
      </c>
      <c r="EY79" s="476">
        <f>IF(EY$2&lt;&gt;"",IF($C79&lt;&gt;"TBA",EY$2/114,0),SUMIFS('HOURS&amp;CYCLES INPUT'!$F$2:$F$9999,'HOURS&amp;CYCLES INPUT'!$C$2:$C$9999,'QUALIFIED EFH'!$C79,'HOURS&amp;CYCLES INPUT'!$D$2:$D$9999,'QUALIFIED EFH'!EY$4,'HOURS&amp;CYCLES INPUT'!$E$2:$E$9999,'QUALIFIED EFH'!EY$5))</f>
        <v>0</v>
      </c>
      <c r="EZ79" s="476">
        <f>IF(EZ$2&lt;&gt;"",IF($C79&lt;&gt;"TBA",EZ$2/114,0),SUMIFS('HOURS&amp;CYCLES INPUT'!$F$2:$F$9999,'HOURS&amp;CYCLES INPUT'!$C$2:$C$9999,'QUALIFIED EFH'!$C79,'HOURS&amp;CYCLES INPUT'!$D$2:$D$9999,'QUALIFIED EFH'!EZ$4,'HOURS&amp;CYCLES INPUT'!$E$2:$E$9999,'QUALIFIED EFH'!EZ$5))</f>
        <v>0</v>
      </c>
      <c r="FA79" s="476">
        <f>IF(FA$2&lt;&gt;"",IF($C79&lt;&gt;"TBA",FA$2/114,0),SUMIFS('HOURS&amp;CYCLES INPUT'!$F$2:$F$9999,'HOURS&amp;CYCLES INPUT'!$C$2:$C$9999,'QUALIFIED EFH'!$C79,'HOURS&amp;CYCLES INPUT'!$D$2:$D$9999,'QUALIFIED EFH'!FA$4,'HOURS&amp;CYCLES INPUT'!$E$2:$E$9999,'QUALIFIED EFH'!FA$5))</f>
        <v>0</v>
      </c>
      <c r="FB79" s="476">
        <f>IF(FB$2&lt;&gt;"",IF($C79&lt;&gt;"TBA",FB$2/114,0),SUMIFS('HOURS&amp;CYCLES INPUT'!$F$2:$F$9999,'HOURS&amp;CYCLES INPUT'!$C$2:$C$9999,'QUALIFIED EFH'!$C79,'HOURS&amp;CYCLES INPUT'!$D$2:$D$9999,'QUALIFIED EFH'!FB$4,'HOURS&amp;CYCLES INPUT'!$E$2:$E$9999,'QUALIFIED EFH'!FB$5))</f>
        <v>0</v>
      </c>
      <c r="FC79" s="476">
        <f>IF(FC$2&lt;&gt;"",IF($C79&lt;&gt;"TBA",FC$2/114,0),SUMIFS('HOURS&amp;CYCLES INPUT'!$F$2:$F$9999,'HOURS&amp;CYCLES INPUT'!$C$2:$C$9999,'QUALIFIED EFH'!$C79,'HOURS&amp;CYCLES INPUT'!$D$2:$D$9999,'QUALIFIED EFH'!FC$4,'HOURS&amp;CYCLES INPUT'!$E$2:$E$9999,'QUALIFIED EFH'!FC$5))</f>
        <v>0</v>
      </c>
      <c r="FD79" s="476">
        <f>IF(FD$2&lt;&gt;"",IF($C79&lt;&gt;"TBA",FD$2/114,0),SUMIFS('HOURS&amp;CYCLES INPUT'!$F$2:$F$9999,'HOURS&amp;CYCLES INPUT'!$C$2:$C$9999,'QUALIFIED EFH'!$C79,'HOURS&amp;CYCLES INPUT'!$D$2:$D$9999,'QUALIFIED EFH'!FD$4,'HOURS&amp;CYCLES INPUT'!$E$2:$E$9999,'QUALIFIED EFH'!FD$5))</f>
        <v>0</v>
      </c>
      <c r="FE79" s="476">
        <f>IF(FE$2&lt;&gt;"",IF($C79&lt;&gt;"TBA",FE$2/114,0),SUMIFS('HOURS&amp;CYCLES INPUT'!$F$2:$F$9999,'HOURS&amp;CYCLES INPUT'!$C$2:$C$9999,'QUALIFIED EFH'!$C79,'HOURS&amp;CYCLES INPUT'!$D$2:$D$9999,'QUALIFIED EFH'!FE$4,'HOURS&amp;CYCLES INPUT'!$E$2:$E$9999,'QUALIFIED EFH'!FE$5))</f>
        <v>0</v>
      </c>
      <c r="FF79" s="476">
        <f>IF(FF$2&lt;&gt;"",IF($C79&lt;&gt;"TBA",FF$2/114,0),SUMIFS('HOURS&amp;CYCLES INPUT'!$F$2:$F$9999,'HOURS&amp;CYCLES INPUT'!$C$2:$C$9999,'QUALIFIED EFH'!$C79,'HOURS&amp;CYCLES INPUT'!$D$2:$D$9999,'QUALIFIED EFH'!FF$4,'HOURS&amp;CYCLES INPUT'!$E$2:$E$9999,'QUALIFIED EFH'!FF$5))</f>
        <v>0</v>
      </c>
      <c r="FG79" s="476">
        <f>IF(FG$2&lt;&gt;"",IF($C79&lt;&gt;"TBA",FG$2/114,0),SUMIFS('HOURS&amp;CYCLES INPUT'!$F$2:$F$9999,'HOURS&amp;CYCLES INPUT'!$C$2:$C$9999,'QUALIFIED EFH'!$C79,'HOURS&amp;CYCLES INPUT'!$D$2:$D$9999,'QUALIFIED EFH'!FG$4,'HOURS&amp;CYCLES INPUT'!$E$2:$E$9999,'QUALIFIED EFH'!FG$5))</f>
        <v>0</v>
      </c>
      <c r="FH79" s="476">
        <f>IF(FH$2&lt;&gt;"",IF($C79&lt;&gt;"TBA",FH$2/114,0),SUMIFS('HOURS&amp;CYCLES INPUT'!$F$2:$F$9999,'HOURS&amp;CYCLES INPUT'!$C$2:$C$9999,'QUALIFIED EFH'!$C79,'HOURS&amp;CYCLES INPUT'!$D$2:$D$9999,'QUALIFIED EFH'!FH$4,'HOURS&amp;CYCLES INPUT'!$E$2:$E$9999,'QUALIFIED EFH'!FH$5))</f>
        <v>0</v>
      </c>
      <c r="FI79" s="476">
        <f>IF(FI$2&lt;&gt;"",IF($C79&lt;&gt;"TBA",FI$2/114,0),SUMIFS('HOURS&amp;CYCLES INPUT'!$F$2:$F$9999,'HOURS&amp;CYCLES INPUT'!$C$2:$C$9999,'QUALIFIED EFH'!$C79,'HOURS&amp;CYCLES INPUT'!$D$2:$D$9999,'QUALIFIED EFH'!FI$4,'HOURS&amp;CYCLES INPUT'!$E$2:$E$9999,'QUALIFIED EFH'!FI$5))</f>
        <v>0</v>
      </c>
      <c r="FJ79" s="476">
        <f>IF(FJ$2&lt;&gt;"",IF($C79&lt;&gt;"TBA",FJ$2/114,0),SUMIFS('HOURS&amp;CYCLES INPUT'!$F$2:$F$9999,'HOURS&amp;CYCLES INPUT'!$C$2:$C$9999,'QUALIFIED EFH'!$C79,'HOURS&amp;CYCLES INPUT'!$D$2:$D$9999,'QUALIFIED EFH'!FJ$4,'HOURS&amp;CYCLES INPUT'!$E$2:$E$9999,'QUALIFIED EFH'!FJ$5))</f>
        <v>0</v>
      </c>
      <c r="FK79" s="476">
        <f>IF(FK$2&lt;&gt;"",IF($C79&lt;&gt;"TBA",FK$2/114,0),SUMIFS('HOURS&amp;CYCLES INPUT'!$F$2:$F$9999,'HOURS&amp;CYCLES INPUT'!$C$2:$C$9999,'QUALIFIED EFH'!$C79,'HOURS&amp;CYCLES INPUT'!$D$2:$D$9999,'QUALIFIED EFH'!FK$4,'HOURS&amp;CYCLES INPUT'!$E$2:$E$9999,'QUALIFIED EFH'!FK$5))</f>
        <v>0</v>
      </c>
      <c r="FL79" s="476">
        <f>IF(FL$2&lt;&gt;"",IF($C79&lt;&gt;"TBA",FL$2/114,0),SUMIFS('HOURS&amp;CYCLES INPUT'!$F$2:$F$9999,'HOURS&amp;CYCLES INPUT'!$C$2:$C$9999,'QUALIFIED EFH'!$C79,'HOURS&amp;CYCLES INPUT'!$D$2:$D$9999,'QUALIFIED EFH'!FL$4,'HOURS&amp;CYCLES INPUT'!$E$2:$E$9999,'QUALIFIED EFH'!FL$5))</f>
        <v>0</v>
      </c>
      <c r="FM79" s="476">
        <f>IF(FM$2&lt;&gt;"",IF($C79&lt;&gt;"TBA",FM$2/114,0),SUMIFS('HOURS&amp;CYCLES INPUT'!$F$2:$F$9999,'HOURS&amp;CYCLES INPUT'!$C$2:$C$9999,'QUALIFIED EFH'!$C79,'HOURS&amp;CYCLES INPUT'!$D$2:$D$9999,'QUALIFIED EFH'!FM$4,'HOURS&amp;CYCLES INPUT'!$E$2:$E$9999,'QUALIFIED EFH'!FM$5))</f>
        <v>0</v>
      </c>
      <c r="FN79" s="476">
        <f>IF(FN$2&lt;&gt;"",IF($C79&lt;&gt;"TBA",FN$2/114,0),SUMIFS('HOURS&amp;CYCLES INPUT'!$F$2:$F$9999,'HOURS&amp;CYCLES INPUT'!$C$2:$C$9999,'QUALIFIED EFH'!$C79,'HOURS&amp;CYCLES INPUT'!$D$2:$D$9999,'QUALIFIED EFH'!FN$4,'HOURS&amp;CYCLES INPUT'!$E$2:$E$9999,'QUALIFIED EFH'!FN$5))</f>
        <v>0</v>
      </c>
      <c r="FO79" s="476">
        <f>IF(FO$2&lt;&gt;"",IF($C79&lt;&gt;"TBA",FO$2/114,0),SUMIFS('HOURS&amp;CYCLES INPUT'!$F$2:$F$9999,'HOURS&amp;CYCLES INPUT'!$C$2:$C$9999,'QUALIFIED EFH'!$C79,'HOURS&amp;CYCLES INPUT'!$D$2:$D$9999,'QUALIFIED EFH'!FO$4,'HOURS&amp;CYCLES INPUT'!$E$2:$E$9999,'QUALIFIED EFH'!FO$5))</f>
        <v>0</v>
      </c>
      <c r="FP79" s="476">
        <f>IF(FP$2&lt;&gt;"",IF($C79&lt;&gt;"TBA",FP$2/114,0),SUMIFS('HOURS&amp;CYCLES INPUT'!$F$2:$F$9999,'HOURS&amp;CYCLES INPUT'!$C$2:$C$9999,'QUALIFIED EFH'!$C79,'HOURS&amp;CYCLES INPUT'!$D$2:$D$9999,'QUALIFIED EFH'!FP$4,'HOURS&amp;CYCLES INPUT'!$E$2:$E$9999,'QUALIFIED EFH'!FP$5))</f>
        <v>0</v>
      </c>
      <c r="FQ79" s="476">
        <f>IF(FQ$2&lt;&gt;"",IF($C79&lt;&gt;"TBA",FQ$2/114,0),SUMIFS('HOURS&amp;CYCLES INPUT'!$F$2:$F$9999,'HOURS&amp;CYCLES INPUT'!$C$2:$C$9999,'QUALIFIED EFH'!$C79,'HOURS&amp;CYCLES INPUT'!$D$2:$D$9999,'QUALIFIED EFH'!FQ$4,'HOURS&amp;CYCLES INPUT'!$E$2:$E$9999,'QUALIFIED EFH'!FQ$5))</f>
        <v>0</v>
      </c>
      <c r="FR79" s="476">
        <f>IF(FR$2&lt;&gt;"",IF($C79&lt;&gt;"TBA",FR$2/114,0),SUMIFS('HOURS&amp;CYCLES INPUT'!$F$2:$F$9999,'HOURS&amp;CYCLES INPUT'!$C$2:$C$9999,'QUALIFIED EFH'!$C79,'HOURS&amp;CYCLES INPUT'!$D$2:$D$9999,'QUALIFIED EFH'!FR$4,'HOURS&amp;CYCLES INPUT'!$E$2:$E$9999,'QUALIFIED EFH'!FR$5))</f>
        <v>0</v>
      </c>
      <c r="FS79" s="476">
        <f>IF(FS$2&lt;&gt;"",IF($C79&lt;&gt;"TBA",FS$2/114,0),SUMIFS('HOURS&amp;CYCLES INPUT'!$F$2:$F$9999,'HOURS&amp;CYCLES INPUT'!$C$2:$C$9999,'QUALIFIED EFH'!$C79,'HOURS&amp;CYCLES INPUT'!$D$2:$D$9999,'QUALIFIED EFH'!FS$4,'HOURS&amp;CYCLES INPUT'!$E$2:$E$9999,'QUALIFIED EFH'!FS$5))</f>
        <v>0</v>
      </c>
      <c r="FT79" s="476">
        <f>IF(FT$2&lt;&gt;"",IF($C79&lt;&gt;"TBA",FT$2/114,0),SUMIFS('HOURS&amp;CYCLES INPUT'!$F$2:$F$9999,'HOURS&amp;CYCLES INPUT'!$C$2:$C$9999,'QUALIFIED EFH'!$C79,'HOURS&amp;CYCLES INPUT'!$D$2:$D$9999,'QUALIFIED EFH'!FT$4,'HOURS&amp;CYCLES INPUT'!$E$2:$E$9999,'QUALIFIED EFH'!FT$5))</f>
        <v>0</v>
      </c>
      <c r="FU79" s="476">
        <f>IF(FU$2&lt;&gt;"",IF($C79&lt;&gt;"TBA",FU$2/114,0),SUMIFS('HOURS&amp;CYCLES INPUT'!$F$2:$F$9999,'HOURS&amp;CYCLES INPUT'!$C$2:$C$9999,'QUALIFIED EFH'!$C79,'HOURS&amp;CYCLES INPUT'!$D$2:$D$9999,'QUALIFIED EFH'!FU$4,'HOURS&amp;CYCLES INPUT'!$E$2:$E$9999,'QUALIFIED EFH'!FU$5))</f>
        <v>0</v>
      </c>
      <c r="FV79" s="476">
        <f>IF(FV$2&lt;&gt;"",IF($C79&lt;&gt;"TBA",FV$2/114,0),SUMIFS('HOURS&amp;CYCLES INPUT'!$F$2:$F$9999,'HOURS&amp;CYCLES INPUT'!$C$2:$C$9999,'QUALIFIED EFH'!$C79,'HOURS&amp;CYCLES INPUT'!$D$2:$D$9999,'QUALIFIED EFH'!FV$4,'HOURS&amp;CYCLES INPUT'!$E$2:$E$9999,'QUALIFIED EFH'!FV$5))</f>
        <v>0</v>
      </c>
      <c r="FW79" s="476">
        <f>IF(FW$2&lt;&gt;"",IF($C79&lt;&gt;"TBA",FW$2/114,0),SUMIFS('HOURS&amp;CYCLES INPUT'!$F$2:$F$9999,'HOURS&amp;CYCLES INPUT'!$C$2:$C$9999,'QUALIFIED EFH'!$C79,'HOURS&amp;CYCLES INPUT'!$D$2:$D$9999,'QUALIFIED EFH'!FW$4,'HOURS&amp;CYCLES INPUT'!$E$2:$E$9999,'QUALIFIED EFH'!FW$5))</f>
        <v>0</v>
      </c>
      <c r="FX79" s="476">
        <f>IF(FX$2&lt;&gt;"",IF($C79&lt;&gt;"TBA",FX$2/114,0),SUMIFS('HOURS&amp;CYCLES INPUT'!$F$2:$F$9999,'HOURS&amp;CYCLES INPUT'!$C$2:$C$9999,'QUALIFIED EFH'!$C79,'HOURS&amp;CYCLES INPUT'!$D$2:$D$9999,'QUALIFIED EFH'!FX$4,'HOURS&amp;CYCLES INPUT'!$E$2:$E$9999,'QUALIFIED EFH'!FX$5))</f>
        <v>0</v>
      </c>
      <c r="FY79" s="476">
        <f>IF(FY$2&lt;&gt;"",IF($C79&lt;&gt;"TBA",FY$2/114,0),SUMIFS('HOURS&amp;CYCLES INPUT'!$F$2:$F$9999,'HOURS&amp;CYCLES INPUT'!$C$2:$C$9999,'QUALIFIED EFH'!$C79,'HOURS&amp;CYCLES INPUT'!$D$2:$D$9999,'QUALIFIED EFH'!FY$4,'HOURS&amp;CYCLES INPUT'!$E$2:$E$9999,'QUALIFIED EFH'!FY$5))</f>
        <v>0</v>
      </c>
      <c r="FZ79" s="476">
        <f>IF(FZ$2&lt;&gt;"",IF($C79&lt;&gt;"TBA",FZ$2/114,0),SUMIFS('HOURS&amp;CYCLES INPUT'!$F$2:$F$9999,'HOURS&amp;CYCLES INPUT'!$C$2:$C$9999,'QUALIFIED EFH'!$C79,'HOURS&amp;CYCLES INPUT'!$D$2:$D$9999,'QUALIFIED EFH'!FZ$4,'HOURS&amp;CYCLES INPUT'!$E$2:$E$9999,'QUALIFIED EFH'!FZ$5))</f>
        <v>0</v>
      </c>
      <c r="GA79" s="476">
        <f>IF(GA$2&lt;&gt;"",IF($C79&lt;&gt;"TBA",GA$2/114,0),SUMIFS('HOURS&amp;CYCLES INPUT'!$F$2:$F$9999,'HOURS&amp;CYCLES INPUT'!$C$2:$C$9999,'QUALIFIED EFH'!$C79,'HOURS&amp;CYCLES INPUT'!$D$2:$D$9999,'QUALIFIED EFH'!GA$4,'HOURS&amp;CYCLES INPUT'!$E$2:$E$9999,'QUALIFIED EFH'!GA$5))</f>
        <v>0</v>
      </c>
      <c r="GB79" s="476">
        <f>IF(GB$2&lt;&gt;"",IF($C79&lt;&gt;"TBA",GB$2/114,0),SUMIFS('HOURS&amp;CYCLES INPUT'!$F$2:$F$9999,'HOURS&amp;CYCLES INPUT'!$C$2:$C$9999,'QUALIFIED EFH'!$C79,'HOURS&amp;CYCLES INPUT'!$D$2:$D$9999,'QUALIFIED EFH'!GB$4,'HOURS&amp;CYCLES INPUT'!$E$2:$E$9999,'QUALIFIED EFH'!GB$5))</f>
        <v>0</v>
      </c>
    </row>
    <row r="80" spans="3:184" x14ac:dyDescent="0.35">
      <c r="C80" s="472">
        <f>'QUALIFIED ENGINES'!D81</f>
        <v>91542</v>
      </c>
      <c r="D80" s="476">
        <f>IF(D$2&lt;&gt;"",IF($C80&lt;&gt;"TBA",D$2/114,0),SUMIFS('HOURS&amp;CYCLES INPUT'!$F$2:$F$9999,'HOURS&amp;CYCLES INPUT'!$C$2:$C$9999,'QUALIFIED EFH'!$C80,'HOURS&amp;CYCLES INPUT'!$D$2:$D$9999,'QUALIFIED EFH'!D$4,'HOURS&amp;CYCLES INPUT'!$E$2:$E$9999,'QUALIFIED EFH'!D$5))</f>
        <v>0</v>
      </c>
      <c r="E80" s="476">
        <f>IF(E$2&lt;&gt;"",IF($C80&lt;&gt;"TBA",E$2/114,0),SUMIFS('HOURS&amp;CYCLES INPUT'!$F$2:$F$9999,'HOURS&amp;CYCLES INPUT'!$C$2:$C$9999,'QUALIFIED EFH'!$C80,'HOURS&amp;CYCLES INPUT'!$D$2:$D$9999,'QUALIFIED EFH'!E$4,'HOURS&amp;CYCLES INPUT'!$E$2:$E$9999,'QUALIFIED EFH'!E$5))</f>
        <v>0</v>
      </c>
      <c r="F80" s="476">
        <f>IF(F$2&lt;&gt;"",IF($C80&lt;&gt;"TBA",F$2/114,0),SUMIFS('HOURS&amp;CYCLES INPUT'!$F$2:$F$9999,'HOURS&amp;CYCLES INPUT'!$C$2:$C$9999,'QUALIFIED EFH'!$C80,'HOURS&amp;CYCLES INPUT'!$D$2:$D$9999,'QUALIFIED EFH'!F$4,'HOURS&amp;CYCLES INPUT'!$E$2:$E$9999,'QUALIFIED EFH'!F$5))</f>
        <v>0</v>
      </c>
      <c r="G80" s="476">
        <f>IF(G$2&lt;&gt;"",IF($C80&lt;&gt;"TBA",G$2/114,0),SUMIFS('HOURS&amp;CYCLES INPUT'!$F$2:$F$9999,'HOURS&amp;CYCLES INPUT'!$C$2:$C$9999,'QUALIFIED EFH'!$C80,'HOURS&amp;CYCLES INPUT'!$D$2:$D$9999,'QUALIFIED EFH'!G$4,'HOURS&amp;CYCLES INPUT'!$E$2:$E$9999,'QUALIFIED EFH'!G$5))</f>
        <v>0</v>
      </c>
      <c r="H80" s="476">
        <f>IF(H$2&lt;&gt;"",IF($C80&lt;&gt;"TBA",H$2/114,0),SUMIFS('HOURS&amp;CYCLES INPUT'!$F$2:$F$9999,'HOURS&amp;CYCLES INPUT'!$C$2:$C$9999,'QUALIFIED EFH'!$C80,'HOURS&amp;CYCLES INPUT'!$D$2:$D$9999,'QUALIFIED EFH'!H$4,'HOURS&amp;CYCLES INPUT'!$E$2:$E$9999,'QUALIFIED EFH'!H$5))</f>
        <v>0</v>
      </c>
      <c r="I80" s="476">
        <f>IF(I$2&lt;&gt;"",IF($C80&lt;&gt;"TBA",I$2/114,0),SUMIFS('HOURS&amp;CYCLES INPUT'!$F$2:$F$9999,'HOURS&amp;CYCLES INPUT'!$C$2:$C$9999,'QUALIFIED EFH'!$C80,'HOURS&amp;CYCLES INPUT'!$D$2:$D$9999,'QUALIFIED EFH'!I$4,'HOURS&amp;CYCLES INPUT'!$E$2:$E$9999,'QUALIFIED EFH'!I$5))</f>
        <v>0</v>
      </c>
      <c r="J80" s="476">
        <f>IF(J$2&lt;&gt;"",IF($C80&lt;&gt;"TBA",J$2/114,0),SUMIFS('HOURS&amp;CYCLES INPUT'!$F$2:$F$9999,'HOURS&amp;CYCLES INPUT'!$C$2:$C$9999,'QUALIFIED EFH'!$C80,'HOURS&amp;CYCLES INPUT'!$D$2:$D$9999,'QUALIFIED EFH'!J$4,'HOURS&amp;CYCLES INPUT'!$E$2:$E$9999,'QUALIFIED EFH'!J$5))</f>
        <v>0</v>
      </c>
      <c r="K80" s="476">
        <f>IF(K$2&lt;&gt;"",IF($C80&lt;&gt;"TBA",K$2/114,0),SUMIFS('HOURS&amp;CYCLES INPUT'!$F$2:$F$9999,'HOURS&amp;CYCLES INPUT'!$C$2:$C$9999,'QUALIFIED EFH'!$C80,'HOURS&amp;CYCLES INPUT'!$D$2:$D$9999,'QUALIFIED EFH'!K$4,'HOURS&amp;CYCLES INPUT'!$E$2:$E$9999,'QUALIFIED EFH'!K$5))</f>
        <v>0</v>
      </c>
      <c r="L80" s="476">
        <f>IF(L$2&lt;&gt;"",IF($C80&lt;&gt;"TBA",L$2/114,0),SUMIFS('HOURS&amp;CYCLES INPUT'!$F$2:$F$9999,'HOURS&amp;CYCLES INPUT'!$C$2:$C$9999,'QUALIFIED EFH'!$C80,'HOURS&amp;CYCLES INPUT'!$D$2:$D$9999,'QUALIFIED EFH'!L$4,'HOURS&amp;CYCLES INPUT'!$E$2:$E$9999,'QUALIFIED EFH'!L$5))</f>
        <v>0</v>
      </c>
      <c r="M80" s="476">
        <f>IF(M$2&lt;&gt;"",IF($C80&lt;&gt;"TBA",M$2/114,0),SUMIFS('HOURS&amp;CYCLES INPUT'!$F$2:$F$9999,'HOURS&amp;CYCLES INPUT'!$C$2:$C$9999,'QUALIFIED EFH'!$C80,'HOURS&amp;CYCLES INPUT'!$D$2:$D$9999,'QUALIFIED EFH'!M$4,'HOURS&amp;CYCLES INPUT'!$E$2:$E$9999,'QUALIFIED EFH'!M$5))</f>
        <v>0</v>
      </c>
      <c r="N80" s="476">
        <f>IF(N$2&lt;&gt;"",IF($C80&lt;&gt;"TBA",N$2/114,0),SUMIFS('HOURS&amp;CYCLES INPUT'!$F$2:$F$9999,'HOURS&amp;CYCLES INPUT'!$C$2:$C$9999,'QUALIFIED EFH'!$C80,'HOURS&amp;CYCLES INPUT'!$D$2:$D$9999,'QUALIFIED EFH'!N$4,'HOURS&amp;CYCLES INPUT'!$E$2:$E$9999,'QUALIFIED EFH'!N$5))</f>
        <v>0</v>
      </c>
      <c r="O80" s="476">
        <f>IF(O$2&lt;&gt;"",IF($C80&lt;&gt;"TBA",O$2/114,0),SUMIFS('HOURS&amp;CYCLES INPUT'!$F$2:$F$9999,'HOURS&amp;CYCLES INPUT'!$C$2:$C$9999,'QUALIFIED EFH'!$C80,'HOURS&amp;CYCLES INPUT'!$D$2:$D$9999,'QUALIFIED EFH'!O$4,'HOURS&amp;CYCLES INPUT'!$E$2:$E$9999,'QUALIFIED EFH'!O$5))</f>
        <v>0</v>
      </c>
      <c r="P80" s="476">
        <f>IF(P$2&lt;&gt;"",IF($C80&lt;&gt;"TBA",P$2/114,0),SUMIFS('HOURS&amp;CYCLES INPUT'!$F$2:$F$9999,'HOURS&amp;CYCLES INPUT'!$C$2:$C$9999,'QUALIFIED EFH'!$C80,'HOURS&amp;CYCLES INPUT'!$D$2:$D$9999,'QUALIFIED EFH'!P$4,'HOURS&amp;CYCLES INPUT'!$E$2:$E$9999,'QUALIFIED EFH'!P$5))</f>
        <v>0</v>
      </c>
      <c r="Q80" s="476">
        <f>IF(Q$2&lt;&gt;"",IF($C80&lt;&gt;"TBA",Q$2/114,0),SUMIFS('HOURS&amp;CYCLES INPUT'!$F$2:$F$9999,'HOURS&amp;CYCLES INPUT'!$C$2:$C$9999,'QUALIFIED EFH'!$C80,'HOURS&amp;CYCLES INPUT'!$D$2:$D$9999,'QUALIFIED EFH'!Q$4,'HOURS&amp;CYCLES INPUT'!$E$2:$E$9999,'QUALIFIED EFH'!Q$5))</f>
        <v>0</v>
      </c>
      <c r="R80" s="476">
        <f>IF(R$1&lt;&gt;"",IF($C80&lt;&gt;"TBA",R$1/114,0),SUMIFS('HOURS&amp;CYCLES INPUT'!$F$2:$F$9999,'HOURS&amp;CYCLES INPUT'!$C$2:$C$9999,'QUALIFIED EFH'!$C80,'HOURS&amp;CYCLES INPUT'!$D$2:$D$9999,'QUALIFIED EFH'!R$4,'HOURS&amp;CYCLES INPUT'!$E$2:$E$9999,'QUALIFIED EFH'!R$5))</f>
        <v>0</v>
      </c>
      <c r="S80" s="476">
        <f>IF(S$2&lt;&gt;"",IF($C80&lt;&gt;"TBA",S$2/114,0),SUMIFS('HOURS&amp;CYCLES INPUT'!$F$2:$F$9999,'HOURS&amp;CYCLES INPUT'!$C$2:$C$9999,'QUALIFIED EFH'!$C80,'HOURS&amp;CYCLES INPUT'!$D$2:$D$9999,'QUALIFIED EFH'!S$4,'HOURS&amp;CYCLES INPUT'!$E$2:$E$9999,'QUALIFIED EFH'!S$5))</f>
        <v>0</v>
      </c>
      <c r="T80" s="476">
        <f>IF(T$2&lt;&gt;"",IF($C80&lt;&gt;"TBA",T$2/114,0),SUMIFS('HOURS&amp;CYCLES INPUT'!$F$2:$F$9999,'HOURS&amp;CYCLES INPUT'!$C$2:$C$9999,'QUALIFIED EFH'!$C80,'HOURS&amp;CYCLES INPUT'!$D$2:$D$9999,'QUALIFIED EFH'!T$4,'HOURS&amp;CYCLES INPUT'!$E$2:$E$9999,'QUALIFIED EFH'!T$5))</f>
        <v>0</v>
      </c>
      <c r="U80" s="476">
        <f>IF(U$2&lt;&gt;"",IF($C80&lt;&gt;"TBA",U$2/114,0),SUMIFS('HOURS&amp;CYCLES INPUT'!$F$2:$F$9999,'HOURS&amp;CYCLES INPUT'!$C$2:$C$9999,'QUALIFIED EFH'!$C80,'HOURS&amp;CYCLES INPUT'!$D$2:$D$9999,'QUALIFIED EFH'!U$4,'HOURS&amp;CYCLES INPUT'!$E$2:$E$9999,'QUALIFIED EFH'!U$5))</f>
        <v>0</v>
      </c>
      <c r="V80" s="476">
        <f>IF(V$2&lt;&gt;"",IF($C80&lt;&gt;"TBA",V$2/114,0),SUMIFS('HOURS&amp;CYCLES INPUT'!$F$2:$F$9999,'HOURS&amp;CYCLES INPUT'!$C$2:$C$9999,'QUALIFIED EFH'!$C80,'HOURS&amp;CYCLES INPUT'!$D$2:$D$9999,'QUALIFIED EFH'!V$4,'HOURS&amp;CYCLES INPUT'!$E$2:$E$9999,'QUALIFIED EFH'!V$5))</f>
        <v>0</v>
      </c>
      <c r="W80" s="476">
        <f>IF(W$2&lt;&gt;"",IF($C80&lt;&gt;"TBA",W$2/114,0),SUMIFS('HOURS&amp;CYCLES INPUT'!$F$2:$F$9999,'HOURS&amp;CYCLES INPUT'!$C$2:$C$9999,'QUALIFIED EFH'!$C80,'HOURS&amp;CYCLES INPUT'!$D$2:$D$9999,'QUALIFIED EFH'!W$4,'HOURS&amp;CYCLES INPUT'!$E$2:$E$9999,'QUALIFIED EFH'!W$5))</f>
        <v>0</v>
      </c>
      <c r="X80" s="476">
        <f>IF(X$2&lt;&gt;"",IF($C80&lt;&gt;"TBA",X$2/114,0),SUMIFS('HOURS&amp;CYCLES INPUT'!$F$2:$F$9999,'HOURS&amp;CYCLES INPUT'!$C$2:$C$9999,'QUALIFIED EFH'!$C80,'HOURS&amp;CYCLES INPUT'!$D$2:$D$9999,'QUALIFIED EFH'!X$4,'HOURS&amp;CYCLES INPUT'!$E$2:$E$9999,'QUALIFIED EFH'!X$5))</f>
        <v>0</v>
      </c>
      <c r="Y80" s="476">
        <f>IF(Y$2&lt;&gt;"",IF($C80&lt;&gt;"TBA",Y$2/114,0),SUMIFS('HOURS&amp;CYCLES INPUT'!$F$2:$F$9999,'HOURS&amp;CYCLES INPUT'!$C$2:$C$9999,'QUALIFIED EFH'!$C80,'HOURS&amp;CYCLES INPUT'!$D$2:$D$9999,'QUALIFIED EFH'!Y$4,'HOURS&amp;CYCLES INPUT'!$E$2:$E$9999,'QUALIFIED EFH'!Y$5))</f>
        <v>0</v>
      </c>
      <c r="Z80" s="476">
        <f>IF(Z$2&lt;&gt;"",IF($C80&lt;&gt;"TBA",Z$2/114,0),SUMIFS('HOURS&amp;CYCLES INPUT'!$F$2:$F$9999,'HOURS&amp;CYCLES INPUT'!$C$2:$C$9999,'QUALIFIED EFH'!$C80,'HOURS&amp;CYCLES INPUT'!$D$2:$D$9999,'QUALIFIED EFH'!Z$4,'HOURS&amp;CYCLES INPUT'!$E$2:$E$9999,'QUALIFIED EFH'!Z$5))</f>
        <v>0</v>
      </c>
      <c r="AA80" s="476">
        <f>IF(AA$2&lt;&gt;"",IF($C80&lt;&gt;"TBA",AA$2/114,0),SUMIFS('HOURS&amp;CYCLES INPUT'!$F$2:$F$9999,'HOURS&amp;CYCLES INPUT'!$C$2:$C$9999,'QUALIFIED EFH'!$C80,'HOURS&amp;CYCLES INPUT'!$D$2:$D$9999,'QUALIFIED EFH'!AA$4,'HOURS&amp;CYCLES INPUT'!$E$2:$E$9999,'QUALIFIED EFH'!AA$5))</f>
        <v>0</v>
      </c>
      <c r="AB80" s="476">
        <f>IF(AB$2&lt;&gt;"",IF($C80&lt;&gt;"TBA",AB$2/114,0),SUMIFS('HOURS&amp;CYCLES INPUT'!$F$2:$F$9999,'HOURS&amp;CYCLES INPUT'!$C$2:$C$9999,'QUALIFIED EFH'!$C80,'HOURS&amp;CYCLES INPUT'!$D$2:$D$9999,'QUALIFIED EFH'!AB$4,'HOURS&amp;CYCLES INPUT'!$E$2:$E$9999,'QUALIFIED EFH'!AB$5))</f>
        <v>209.91</v>
      </c>
      <c r="AC80" s="476">
        <f>IF(AC$2&lt;&gt;"",IF($C80&lt;&gt;"TBA",AC$2/114,0),SUMIFS('HOURS&amp;CYCLES INPUT'!$F$2:$F$9999,'HOURS&amp;CYCLES INPUT'!$C$2:$C$9999,'QUALIFIED EFH'!$C80,'HOURS&amp;CYCLES INPUT'!$D$2:$D$9999,'QUALIFIED EFH'!AC$4,'HOURS&amp;CYCLES INPUT'!$E$2:$E$9999,'QUALIFIED EFH'!AC$5))</f>
        <v>361.52</v>
      </c>
      <c r="AD80" s="476">
        <f>IF(AD$2&lt;&gt;"",IF($C80&lt;&gt;"TBA",AD$2/114,0),SUMIFS('HOURS&amp;CYCLES INPUT'!$F$2:$F$9999,'HOURS&amp;CYCLES INPUT'!$C$2:$C$9999,'QUALIFIED EFH'!$C80,'HOURS&amp;CYCLES INPUT'!$D$2:$D$9999,'QUALIFIED EFH'!AD$4,'HOURS&amp;CYCLES INPUT'!$E$2:$E$9999,'QUALIFIED EFH'!AD$5))</f>
        <v>386.69</v>
      </c>
      <c r="AE80" s="476">
        <f>IF(AE$2&lt;&gt;"",IF($C80&lt;&gt;"TBA",AE$2/114,0),SUMIFS('HOURS&amp;CYCLES INPUT'!$F$2:$F$9999,'HOURS&amp;CYCLES INPUT'!$C$2:$C$9999,'QUALIFIED EFH'!$C80,'HOURS&amp;CYCLES INPUT'!$D$2:$D$9999,'QUALIFIED EFH'!AE$4,'HOURS&amp;CYCLES INPUT'!$E$2:$E$9999,'QUALIFIED EFH'!AE$5))</f>
        <v>387</v>
      </c>
      <c r="AF80" s="476">
        <f>IF(AF$2&lt;&gt;"",IF($C80&lt;&gt;"TBA",AF$2/114,0),SUMIFS('HOURS&amp;CYCLES INPUT'!$F$2:$F$9999,'HOURS&amp;CYCLES INPUT'!$C$2:$C$9999,'QUALIFIED EFH'!$C80,'HOURS&amp;CYCLES INPUT'!$D$2:$D$9999,'QUALIFIED EFH'!AF$4,'HOURS&amp;CYCLES INPUT'!$E$2:$E$9999,'QUALIFIED EFH'!AF$5))</f>
        <v>405.16</v>
      </c>
      <c r="AG80" s="476">
        <f>IF(AG$2&lt;&gt;"",IF($C80&lt;&gt;"TBA",AG$2/114,0),SUMIFS('HOURS&amp;CYCLES INPUT'!$F$2:$F$9999,'HOURS&amp;CYCLES INPUT'!$C$2:$C$9999,'QUALIFIED EFH'!$C80,'HOURS&amp;CYCLES INPUT'!$D$2:$D$9999,'QUALIFIED EFH'!AG$4,'HOURS&amp;CYCLES INPUT'!$E$2:$E$9999,'QUALIFIED EFH'!AG$5))</f>
        <v>440.97</v>
      </c>
      <c r="AH80" s="476">
        <f>IF(AH$2&lt;&gt;"",IF($C80&lt;&gt;"TBA",AH$2/114,0),SUMIFS('HOURS&amp;CYCLES INPUT'!$F$2:$F$9999,'HOURS&amp;CYCLES INPUT'!$C$2:$C$9999,'QUALIFIED EFH'!$C80,'HOURS&amp;CYCLES INPUT'!$D$2:$D$9999,'QUALIFIED EFH'!AH$4,'HOURS&amp;CYCLES INPUT'!$E$2:$E$9999,'QUALIFIED EFH'!AH$5))</f>
        <v>386.18</v>
      </c>
      <c r="AI80" s="476">
        <f>IF(AI$2&lt;&gt;"",IF($C80&lt;&gt;"TBA",AI$2/114,0),SUMIFS('HOURS&amp;CYCLES INPUT'!$F$2:$F$9999,'HOURS&amp;CYCLES INPUT'!$C$2:$C$9999,'QUALIFIED EFH'!$C80,'HOURS&amp;CYCLES INPUT'!$D$2:$D$9999,'QUALIFIED EFH'!AI$4,'HOURS&amp;CYCLES INPUT'!$E$2:$E$9999,'QUALIFIED EFH'!AI$5))</f>
        <v>441.12</v>
      </c>
      <c r="AJ80" s="476">
        <f>IF(AJ$2&lt;&gt;"",IF($C80&lt;&gt;"TBA",AJ$2/114,0),SUMIFS('HOURS&amp;CYCLES INPUT'!$F$2:$F$9999,'HOURS&amp;CYCLES INPUT'!$C$2:$C$9999,'QUALIFIED EFH'!$C80,'HOURS&amp;CYCLES INPUT'!$D$2:$D$9999,'QUALIFIED EFH'!AJ$4,'HOURS&amp;CYCLES INPUT'!$E$2:$E$9999,'QUALIFIED EFH'!AJ$5))</f>
        <v>434.95</v>
      </c>
      <c r="AK80" s="476">
        <f>IF(AK$2&lt;&gt;"",IF($C80&lt;&gt;"TBA",AK$2/114,0),SUMIFS('HOURS&amp;CYCLES INPUT'!$F$2:$F$9999,'HOURS&amp;CYCLES INPUT'!$C$2:$C$9999,'QUALIFIED EFH'!$C80,'HOURS&amp;CYCLES INPUT'!$D$2:$D$9999,'QUALIFIED EFH'!AK$4,'HOURS&amp;CYCLES INPUT'!$E$2:$E$9999,'QUALIFIED EFH'!AK$5))</f>
        <v>360.37</v>
      </c>
      <c r="AL80" s="476">
        <f>IF(AL$2&lt;&gt;"",IF($C80&lt;&gt;"TBA",AL$2/114,0),SUMIFS('HOURS&amp;CYCLES INPUT'!$F$2:$F$9999,'HOURS&amp;CYCLES INPUT'!$C$2:$C$9999,'QUALIFIED EFH'!$C80,'HOURS&amp;CYCLES INPUT'!$D$2:$D$9999,'QUALIFIED EFH'!AL$4,'HOURS&amp;CYCLES INPUT'!$E$2:$E$9999,'QUALIFIED EFH'!AL$5))</f>
        <v>383.88</v>
      </c>
      <c r="AM80" s="476">
        <f>IF(AM$2&lt;&gt;"",IF($C80&lt;&gt;"TBA",AM$2/114,0),SUMIFS('HOURS&amp;CYCLES INPUT'!$F$2:$F$9999,'HOURS&amp;CYCLES INPUT'!$C$2:$C$9999,'QUALIFIED EFH'!$C80,'HOURS&amp;CYCLES INPUT'!$D$2:$D$9999,'QUALIFIED EFH'!AM$4,'HOURS&amp;CYCLES INPUT'!$E$2:$E$9999,'QUALIFIED EFH'!AM$5))</f>
        <v>279.42</v>
      </c>
      <c r="AN80" s="476">
        <f>IF(AN$2&lt;&gt;"",IF($C80&lt;&gt;"TBA",AN$2/114,0),SUMIFS('HOURS&amp;CYCLES INPUT'!$F$2:$F$9999,'HOURS&amp;CYCLES INPUT'!$C$2:$C$9999,'QUALIFIED EFH'!$C80,'HOURS&amp;CYCLES INPUT'!$D$2:$D$9999,'QUALIFIED EFH'!AN$4,'HOURS&amp;CYCLES INPUT'!$E$2:$E$9999,'QUALIFIED EFH'!AN$5))</f>
        <v>445.88</v>
      </c>
      <c r="AO80" s="476">
        <f>IF(AO$2&lt;&gt;"",IF($C80&lt;&gt;"TBA",AO$2/114,0),SUMIFS('HOURS&amp;CYCLES INPUT'!$F$2:$F$9999,'HOURS&amp;CYCLES INPUT'!$C$2:$C$9999,'QUALIFIED EFH'!$C80,'HOURS&amp;CYCLES INPUT'!$D$2:$D$9999,'QUALIFIED EFH'!AO$4,'HOURS&amp;CYCLES INPUT'!$E$2:$E$9999,'QUALIFIED EFH'!AO$5))</f>
        <v>414.67</v>
      </c>
      <c r="AP80" s="476">
        <f>IF(AP$2&lt;&gt;"",IF($C80&lt;&gt;"TBA",AP$2/114,0),SUMIFS('HOURS&amp;CYCLES INPUT'!$F$2:$F$9999,'HOURS&amp;CYCLES INPUT'!$C$2:$C$9999,'QUALIFIED EFH'!$C80,'HOURS&amp;CYCLES INPUT'!$D$2:$D$9999,'QUALIFIED EFH'!AP$4,'HOURS&amp;CYCLES INPUT'!$E$2:$E$9999,'QUALIFIED EFH'!AP$5))</f>
        <v>387.91</v>
      </c>
      <c r="AQ80" s="476">
        <f>IF(AQ$2&lt;&gt;"",IF($C80&lt;&gt;"TBA",AQ$2/114,0),SUMIFS('HOURS&amp;CYCLES INPUT'!$F$2:$F$9999,'HOURS&amp;CYCLES INPUT'!$C$2:$C$9999,'QUALIFIED EFH'!$C80,'HOURS&amp;CYCLES INPUT'!$D$2:$D$9999,'QUALIFIED EFH'!AQ$4,'HOURS&amp;CYCLES INPUT'!$E$2:$E$9999,'QUALIFIED EFH'!AQ$5))</f>
        <v>292.52999999999997</v>
      </c>
      <c r="AR80" s="476">
        <f>IF(AR$2&lt;&gt;"",IF($C80&lt;&gt;"TBA",AR$2/114,0),SUMIFS('HOURS&amp;CYCLES INPUT'!$F$2:$F$9999,'HOURS&amp;CYCLES INPUT'!$C$2:$C$9999,'QUALIFIED EFH'!$C80,'HOURS&amp;CYCLES INPUT'!$D$2:$D$9999,'QUALIFIED EFH'!AR$4,'HOURS&amp;CYCLES INPUT'!$E$2:$E$9999,'QUALIFIED EFH'!AR$5))</f>
        <v>0</v>
      </c>
      <c r="AS80" s="476">
        <f>IF(AS$2&lt;&gt;"",IF($C80&lt;&gt;"TBA",AS$2/114,0),SUMIFS('HOURS&amp;CYCLES INPUT'!$F$2:$F$9999,'HOURS&amp;CYCLES INPUT'!$C$2:$C$9999,'QUALIFIED EFH'!$C80,'HOURS&amp;CYCLES INPUT'!$D$2:$D$9999,'QUALIFIED EFH'!AS$4,'HOURS&amp;CYCLES INPUT'!$E$2:$E$9999,'QUALIFIED EFH'!AS$5))</f>
        <v>0</v>
      </c>
      <c r="AT80" s="476">
        <f>IF(AT$2&lt;&gt;"",IF($C80&lt;&gt;"TBA",AT$2/114,0),SUMIFS('HOURS&amp;CYCLES INPUT'!$F$2:$F$9999,'HOURS&amp;CYCLES INPUT'!$C$2:$C$9999,'QUALIFIED EFH'!$C80,'HOURS&amp;CYCLES INPUT'!$D$2:$D$9999,'QUALIFIED EFH'!AT$4,'HOURS&amp;CYCLES INPUT'!$E$2:$E$9999,'QUALIFIED EFH'!AT$5))</f>
        <v>0</v>
      </c>
      <c r="AU80" s="476">
        <f>IF(AU$2&lt;&gt;"",IF($C80&lt;&gt;"TBA",AU$2/114,0),SUMIFS('HOURS&amp;CYCLES INPUT'!$F$2:$F$9999,'HOURS&amp;CYCLES INPUT'!$C$2:$C$9999,'QUALIFIED EFH'!$C80,'HOURS&amp;CYCLES INPUT'!$D$2:$D$9999,'QUALIFIED EFH'!AU$4,'HOURS&amp;CYCLES INPUT'!$E$2:$E$9999,'QUALIFIED EFH'!AU$5))</f>
        <v>38.97</v>
      </c>
      <c r="AV80" s="476">
        <f>IF(AV$2&lt;&gt;"",IF($C80&lt;&gt;"TBA",AV$2/114,0),SUMIFS('HOURS&amp;CYCLES INPUT'!$F$2:$F$9999,'HOURS&amp;CYCLES INPUT'!$C$2:$C$9999,'QUALIFIED EFH'!$C80,'HOURS&amp;CYCLES INPUT'!$D$2:$D$9999,'QUALIFIED EFH'!AV$4,'HOURS&amp;CYCLES INPUT'!$E$2:$E$9999,'QUALIFIED EFH'!AV$5))</f>
        <v>108.5</v>
      </c>
      <c r="AW80" s="476">
        <f>IF(AW$2&lt;&gt;"",IF($C80&lt;&gt;"TBA",AW$2/114,0),SUMIFS('HOURS&amp;CYCLES INPUT'!$F$2:$F$9999,'HOURS&amp;CYCLES INPUT'!$C$2:$C$9999,'QUALIFIED EFH'!$C80,'HOURS&amp;CYCLES INPUT'!$D$2:$D$9999,'QUALIFIED EFH'!AW$4,'HOURS&amp;CYCLES INPUT'!$E$2:$E$9999,'QUALIFIED EFH'!AW$5))</f>
        <v>133.83000000000001</v>
      </c>
      <c r="AX80" s="476">
        <f>IF(AX$2&lt;&gt;"",IF($C80&lt;&gt;"TBA",AX$2/114,0),SUMIFS('HOURS&amp;CYCLES INPUT'!$F$2:$F$9999,'HOURS&amp;CYCLES INPUT'!$C$2:$C$9999,'QUALIFIED EFH'!$C80,'HOURS&amp;CYCLES INPUT'!$D$2:$D$9999,'QUALIFIED EFH'!AX$4,'HOURS&amp;CYCLES INPUT'!$E$2:$E$9999,'QUALIFIED EFH'!AX$5))</f>
        <v>177.56</v>
      </c>
      <c r="AY80" s="476">
        <f>IF(AY$2&lt;&gt;"",IF($C80&lt;&gt;"TBA",AY$2/114,0),SUMIFS('HOURS&amp;CYCLES INPUT'!$F$2:$F$9999,'HOURS&amp;CYCLES INPUT'!$C$2:$C$9999,'QUALIFIED EFH'!$C80,'HOURS&amp;CYCLES INPUT'!$D$2:$D$9999,'QUALIFIED EFH'!AY$4,'HOURS&amp;CYCLES INPUT'!$E$2:$E$9999,'QUALIFIED EFH'!AY$5))</f>
        <v>174.51</v>
      </c>
      <c r="AZ80" s="476">
        <f>IF(AZ$2&lt;&gt;"",IF($C80&lt;&gt;"TBA",AZ$2/114,0),SUMIFS('HOURS&amp;CYCLES INPUT'!$F$2:$F$9999,'HOURS&amp;CYCLES INPUT'!$C$2:$C$9999,'QUALIFIED EFH'!$C80,'HOURS&amp;CYCLES INPUT'!$D$2:$D$9999,'QUALIFIED EFH'!AZ$4,'HOURS&amp;CYCLES INPUT'!$E$2:$E$9999,'QUALIFIED EFH'!AZ$5))</f>
        <v>296.10000000000002</v>
      </c>
      <c r="BA80" s="476">
        <f>IF(BA$2&lt;&gt;"",IF($C80&lt;&gt;"TBA",BA$2/114,0),SUMIFS('HOURS&amp;CYCLES INPUT'!$F$2:$F$9999,'HOURS&amp;CYCLES INPUT'!$C$2:$C$9999,'QUALIFIED EFH'!$C80,'HOURS&amp;CYCLES INPUT'!$D$2:$D$9999,'QUALIFIED EFH'!BA$4,'HOURS&amp;CYCLES INPUT'!$E$2:$E$9999,'QUALIFIED EFH'!BA$5))</f>
        <v>212.38</v>
      </c>
      <c r="BB80" s="476">
        <f>IF(BB$2&lt;&gt;"",IF($C80&lt;&gt;"TBA",BB$2/114,0),SUMIFS('HOURS&amp;CYCLES INPUT'!$F$2:$F$9999,'HOURS&amp;CYCLES INPUT'!$C$2:$C$9999,'QUALIFIED EFH'!$C80,'HOURS&amp;CYCLES INPUT'!$D$2:$D$9999,'QUALIFIED EFH'!BB$4,'HOURS&amp;CYCLES INPUT'!$E$2:$E$9999,'QUALIFIED EFH'!BB$5))</f>
        <v>42.22</v>
      </c>
      <c r="BC80" s="476">
        <f>IF(BC$2&lt;&gt;"",IF($C80&lt;&gt;"TBA",BC$2/114,0),SUMIFS('HOURS&amp;CYCLES INPUT'!$F$2:$F$9999,'HOURS&amp;CYCLES INPUT'!$C$2:$C$9999,'QUALIFIED EFH'!$C80,'HOURS&amp;CYCLES INPUT'!$D$2:$D$9999,'QUALIFIED EFH'!BC$4,'HOURS&amp;CYCLES INPUT'!$E$2:$E$9999,'QUALIFIED EFH'!BC$5))</f>
        <v>112.73</v>
      </c>
      <c r="BD80" s="476">
        <f>IF(BD$2&lt;&gt;"",IF($C80&lt;&gt;"TBA",BD$2/114,0),SUMIFS('HOURS&amp;CYCLES INPUT'!$F$2:$F$9999,'HOURS&amp;CYCLES INPUT'!$C$2:$C$9999,'QUALIFIED EFH'!$C80,'HOURS&amp;CYCLES INPUT'!$D$2:$D$9999,'QUALIFIED EFH'!BD$4,'HOURS&amp;CYCLES INPUT'!$E$2:$E$9999,'QUALIFIED EFH'!BD$5))</f>
        <v>78.239999999999995</v>
      </c>
      <c r="BE80" s="476">
        <f>IF(BE$2&lt;&gt;"",IF($C80&lt;&gt;"TBA",BE$2/114,0),SUMIFS('HOURS&amp;CYCLES INPUT'!$F$2:$F$9999,'HOURS&amp;CYCLES INPUT'!$C$2:$C$9999,'QUALIFIED EFH'!$C80,'HOURS&amp;CYCLES INPUT'!$D$2:$D$9999,'QUALIFIED EFH'!BE$4,'HOURS&amp;CYCLES INPUT'!$E$2:$E$9999,'QUALIFIED EFH'!BE$5))</f>
        <v>87.76</v>
      </c>
      <c r="BF80" s="476">
        <f>IF(BF$2&lt;&gt;"",IF($C80&lt;&gt;"TBA",BF$2/114,0),SUMIFS('HOURS&amp;CYCLES INPUT'!$F$2:$F$9999,'HOURS&amp;CYCLES INPUT'!$C$2:$C$9999,'QUALIFIED EFH'!$C80,'HOURS&amp;CYCLES INPUT'!$D$2:$D$9999,'QUALIFIED EFH'!BF$4,'HOURS&amp;CYCLES INPUT'!$E$2:$E$9999,'QUALIFIED EFH'!BF$5))</f>
        <v>84.92</v>
      </c>
      <c r="BG80" s="476">
        <f>IF(BG$2&lt;&gt;"",IF($C80&lt;&gt;"TBA",BG$2/114,0),SUMIFS('HOURS&amp;CYCLES INPUT'!$F$2:$F$9999,'HOURS&amp;CYCLES INPUT'!$C$2:$C$9999,'QUALIFIED EFH'!$C80,'HOURS&amp;CYCLES INPUT'!$D$2:$D$9999,'QUALIFIED EFH'!BG$4,'HOURS&amp;CYCLES INPUT'!$E$2:$E$9999,'QUALIFIED EFH'!BG$5))</f>
        <v>237.44</v>
      </c>
      <c r="BH80" s="476">
        <f>IF(BH$2&lt;&gt;"",IF($C80&lt;&gt;"TBA",BH$2/114,0),SUMIFS('HOURS&amp;CYCLES INPUT'!$F$2:$F$9999,'HOURS&amp;CYCLES INPUT'!$C$2:$C$9999,'QUALIFIED EFH'!$C80,'HOURS&amp;CYCLES INPUT'!$D$2:$D$9999,'QUALIFIED EFH'!BH$4,'HOURS&amp;CYCLES INPUT'!$E$2:$E$9999,'QUALIFIED EFH'!BH$5))</f>
        <v>323.99</v>
      </c>
      <c r="BI80" s="476">
        <f>IF(BI$2&lt;&gt;"",IF($C80&lt;&gt;"TBA",BI$2/114,0),SUMIFS('HOURS&amp;CYCLES INPUT'!$F$2:$F$9999,'HOURS&amp;CYCLES INPUT'!$C$2:$C$9999,'QUALIFIED EFH'!$C80,'HOURS&amp;CYCLES INPUT'!$D$2:$D$9999,'QUALIFIED EFH'!BI$4,'HOURS&amp;CYCLES INPUT'!$E$2:$E$9999,'QUALIFIED EFH'!BI$5))</f>
        <v>246.97</v>
      </c>
      <c r="BJ80" s="476">
        <f>IF(BJ$2&lt;&gt;"",IF($C80&lt;&gt;"TBA",BJ$2/114,0),SUMIFS('HOURS&amp;CYCLES INPUT'!$F$2:$F$9999,'HOURS&amp;CYCLES INPUT'!$C$2:$C$9999,'QUALIFIED EFH'!$C80,'HOURS&amp;CYCLES INPUT'!$D$2:$D$9999,'QUALIFIED EFH'!BJ$4,'HOURS&amp;CYCLES INPUT'!$E$2:$E$9999,'QUALIFIED EFH'!BJ$5))</f>
        <v>309.89999999999998</v>
      </c>
      <c r="BK80" s="476">
        <f>IF(BK$2&lt;&gt;"",IF($C80&lt;&gt;"TBA",BK$2/114,0),SUMIFS('HOURS&amp;CYCLES INPUT'!$F$2:$F$9999,'HOURS&amp;CYCLES INPUT'!$C$2:$C$9999,'QUALIFIED EFH'!$C80,'HOURS&amp;CYCLES INPUT'!$D$2:$D$9999,'QUALIFIED EFH'!BK$4,'HOURS&amp;CYCLES INPUT'!$E$2:$E$9999,'QUALIFIED EFH'!BK$5))</f>
        <v>357.97</v>
      </c>
      <c r="BL80" s="476">
        <f>IF(BL$2&lt;&gt;"",IF($C80&lt;&gt;"TBA",BL$2/114,0),SUMIFS('HOURS&amp;CYCLES INPUT'!$F$2:$F$9999,'HOURS&amp;CYCLES INPUT'!$C$2:$C$9999,'QUALIFIED EFH'!$C80,'HOURS&amp;CYCLES INPUT'!$D$2:$D$9999,'QUALIFIED EFH'!BL$4,'HOURS&amp;CYCLES INPUT'!$E$2:$E$9999,'QUALIFIED EFH'!BL$5))</f>
        <v>308.64999999999998</v>
      </c>
      <c r="BM80" s="476">
        <f>IF(BM$2&lt;&gt;"",IF($C80&lt;&gt;"TBA",BM$2/114,0),SUMIFS('HOURS&amp;CYCLES INPUT'!$F$2:$F$9999,'HOURS&amp;CYCLES INPUT'!$C$2:$C$9999,'QUALIFIED EFH'!$C80,'HOURS&amp;CYCLES INPUT'!$D$2:$D$9999,'QUALIFIED EFH'!BM$4,'HOURS&amp;CYCLES INPUT'!$E$2:$E$9999,'QUALIFIED EFH'!BM$5))</f>
        <v>278.58</v>
      </c>
      <c r="BN80" s="476">
        <f>IF(BN$2&lt;&gt;"",IF($C80&lt;&gt;"TBA",BN$2/114,0),SUMIFS('HOURS&amp;CYCLES INPUT'!$F$2:$F$9999,'HOURS&amp;CYCLES INPUT'!$C$2:$C$9999,'QUALIFIED EFH'!$C80,'HOURS&amp;CYCLES INPUT'!$D$2:$D$9999,'QUALIFIED EFH'!BN$4,'HOURS&amp;CYCLES INPUT'!$E$2:$E$9999,'QUALIFIED EFH'!BN$5))</f>
        <v>352.02</v>
      </c>
      <c r="BO80" s="476">
        <f>IF(BO$2&lt;&gt;"",IF($C80&lt;&gt;"TBA",BO$2/114,0),SUMIFS('HOURS&amp;CYCLES INPUT'!$F$2:$F$9999,'HOURS&amp;CYCLES INPUT'!$C$2:$C$9999,'QUALIFIED EFH'!$C80,'HOURS&amp;CYCLES INPUT'!$D$2:$D$9999,'QUALIFIED EFH'!BO$4,'HOURS&amp;CYCLES INPUT'!$E$2:$E$9999,'QUALIFIED EFH'!BO$5))</f>
        <v>333.55</v>
      </c>
      <c r="BP80" s="476">
        <f>IF(BP$2&lt;&gt;"",IF($C80&lt;&gt;"TBA",BP$2/114,0),SUMIFS('HOURS&amp;CYCLES INPUT'!$F$2:$F$9999,'HOURS&amp;CYCLES INPUT'!$C$2:$C$9999,'QUALIFIED EFH'!$C80,'HOURS&amp;CYCLES INPUT'!$D$2:$D$9999,'QUALIFIED EFH'!BP$4,'HOURS&amp;CYCLES INPUT'!$E$2:$E$9999,'QUALIFIED EFH'!BP$5))</f>
        <v>179.23</v>
      </c>
      <c r="BQ80" s="476">
        <f>IF(BQ$2&lt;&gt;"",IF($C80&lt;&gt;"TBA",BQ$2/114,0),SUMIFS('HOURS&amp;CYCLES INPUT'!$F$2:$F$9999,'HOURS&amp;CYCLES INPUT'!$C$2:$C$9999,'QUALIFIED EFH'!$C80,'HOURS&amp;CYCLES INPUT'!$D$2:$D$9999,'QUALIFIED EFH'!BQ$4,'HOURS&amp;CYCLES INPUT'!$E$2:$E$9999,'QUALIFIED EFH'!BQ$5))</f>
        <v>445.32</v>
      </c>
      <c r="BR80" s="476">
        <f>IF(BR$2&lt;&gt;"",IF($C80&lt;&gt;"TBA",BR$2/114,0),SUMIFS('HOURS&amp;CYCLES INPUT'!$F$2:$F$9999,'HOURS&amp;CYCLES INPUT'!$C$2:$C$9999,'QUALIFIED EFH'!$C80,'HOURS&amp;CYCLES INPUT'!$D$2:$D$9999,'QUALIFIED EFH'!BR$4,'HOURS&amp;CYCLES INPUT'!$E$2:$E$9999,'QUALIFIED EFH'!BR$5))</f>
        <v>411.01</v>
      </c>
      <c r="BS80" s="476">
        <f>IF(BS$2&lt;&gt;"",IF($C80&lt;&gt;"TBA",BS$2/114,0),SUMIFS('HOURS&amp;CYCLES INPUT'!$F$2:$F$9999,'HOURS&amp;CYCLES INPUT'!$C$2:$C$9999,'QUALIFIED EFH'!$C80,'HOURS&amp;CYCLES INPUT'!$D$2:$D$9999,'QUALIFIED EFH'!BS$4,'HOURS&amp;CYCLES INPUT'!$E$2:$E$9999,'QUALIFIED EFH'!BS$5))</f>
        <v>403.19</v>
      </c>
      <c r="BT80" s="476">
        <f>IF(BT$2&lt;&gt;"",IF($C80&lt;&gt;"TBA",BT$2/114,0),SUMIFS('HOURS&amp;CYCLES INPUT'!$F$2:$F$9999,'HOURS&amp;CYCLES INPUT'!$C$2:$C$9999,'QUALIFIED EFH'!$C80,'HOURS&amp;CYCLES INPUT'!$D$2:$D$9999,'QUALIFIED EFH'!BT$4,'HOURS&amp;CYCLES INPUT'!$E$2:$E$9999,'QUALIFIED EFH'!BT$5))</f>
        <v>351.68</v>
      </c>
      <c r="BU80" s="476">
        <f>IF(BU$2&lt;&gt;"",IF($C80&lt;&gt;"TBA",BU$2/114,0),SUMIFS('HOURS&amp;CYCLES INPUT'!$F$2:$F$9999,'HOURS&amp;CYCLES INPUT'!$C$2:$C$9999,'QUALIFIED EFH'!$C80,'HOURS&amp;CYCLES INPUT'!$D$2:$D$9999,'QUALIFIED EFH'!BU$4,'HOURS&amp;CYCLES INPUT'!$E$2:$E$9999,'QUALIFIED EFH'!BU$5))</f>
        <v>372.3</v>
      </c>
      <c r="BV80" s="476">
        <f>IF(BV$2&lt;&gt;"",IF($C80&lt;&gt;"TBA",BV$2/114,0),SUMIFS('HOURS&amp;CYCLES INPUT'!$F$2:$F$9999,'HOURS&amp;CYCLES INPUT'!$C$2:$C$9999,'QUALIFIED EFH'!$C80,'HOURS&amp;CYCLES INPUT'!$D$2:$D$9999,'QUALIFIED EFH'!BV$4,'HOURS&amp;CYCLES INPUT'!$E$2:$E$9999,'QUALIFIED EFH'!BV$5))</f>
        <v>406.27</v>
      </c>
      <c r="BW80" s="476">
        <f>IF(BW$2&lt;&gt;"",IF($C80&lt;&gt;"TBA",BW$2/114,0),SUMIFS('HOURS&amp;CYCLES INPUT'!$F$2:$F$9999,'HOURS&amp;CYCLES INPUT'!$C$2:$C$9999,'QUALIFIED EFH'!$C80,'HOURS&amp;CYCLES INPUT'!$D$2:$D$9999,'QUALIFIED EFH'!BW$4,'HOURS&amp;CYCLES INPUT'!$E$2:$E$9999,'QUALIFIED EFH'!BW$5))</f>
        <v>424.97</v>
      </c>
      <c r="BX80" s="476">
        <f>IF(BX$2&lt;&gt;"",IF($C80&lt;&gt;"TBA",BX$2/114,0),SUMIFS('HOURS&amp;CYCLES INPUT'!$F$2:$F$9999,'HOURS&amp;CYCLES INPUT'!$C$2:$C$9999,'QUALIFIED EFH'!$C80,'HOURS&amp;CYCLES INPUT'!$D$2:$D$9999,'QUALIFIED EFH'!BX$4,'HOURS&amp;CYCLES INPUT'!$E$2:$E$9999,'QUALIFIED EFH'!BX$5))</f>
        <v>148.96</v>
      </c>
      <c r="BY80" s="476">
        <f>IF(BY$2&lt;&gt;"",IF($C80&lt;&gt;"TBA",BY$2/114,0),SUMIFS('HOURS&amp;CYCLES INPUT'!$F$2:$F$9999,'HOURS&amp;CYCLES INPUT'!$C$2:$C$9999,'QUALIFIED EFH'!$C80,'HOURS&amp;CYCLES INPUT'!$D$2:$D$9999,'QUALIFIED EFH'!BY$4,'HOURS&amp;CYCLES INPUT'!$E$2:$E$9999,'QUALIFIED EFH'!BY$5))</f>
        <v>0</v>
      </c>
      <c r="BZ80" s="476">
        <f>IF(BZ$2&lt;&gt;"",IF($C80&lt;&gt;"TBA",BZ$2/114,0),SUMIFS('HOURS&amp;CYCLES INPUT'!$F$2:$F$9999,'HOURS&amp;CYCLES INPUT'!$C$2:$C$9999,'QUALIFIED EFH'!$C80,'HOURS&amp;CYCLES INPUT'!$D$2:$D$9999,'QUALIFIED EFH'!BZ$4,'HOURS&amp;CYCLES INPUT'!$E$2:$E$9999,'QUALIFIED EFH'!BZ$5))</f>
        <v>0</v>
      </c>
      <c r="CA80" s="476">
        <f>IF(CA$2&lt;&gt;"",IF($C80&lt;&gt;"TBA",CA$2/114,0),SUMIFS('HOURS&amp;CYCLES INPUT'!$F$2:$F$9999,'HOURS&amp;CYCLES INPUT'!$C$2:$C$9999,'QUALIFIED EFH'!$C80,'HOURS&amp;CYCLES INPUT'!$D$2:$D$9999,'QUALIFIED EFH'!CA$4,'HOURS&amp;CYCLES INPUT'!$E$2:$E$9999,'QUALIFIED EFH'!CA$5))</f>
        <v>0</v>
      </c>
      <c r="CB80" s="476">
        <f>IF(CB$2&lt;&gt;"",IF($C80&lt;&gt;"TBA",CB$2/114,0),SUMIFS('HOURS&amp;CYCLES INPUT'!$F$2:$F$9999,'HOURS&amp;CYCLES INPUT'!$C$2:$C$9999,'QUALIFIED EFH'!$C80,'HOURS&amp;CYCLES INPUT'!$D$2:$D$9999,'QUALIFIED EFH'!CB$4,'HOURS&amp;CYCLES INPUT'!$E$2:$E$9999,'QUALIFIED EFH'!CB$5))</f>
        <v>0</v>
      </c>
      <c r="CC80" s="476">
        <f>IF(CC$2&lt;&gt;"",IF($C80&lt;&gt;"TBA",CC$2/114,0),SUMIFS('HOURS&amp;CYCLES INPUT'!$F$2:$F$9999,'HOURS&amp;CYCLES INPUT'!$C$2:$C$9999,'QUALIFIED EFH'!$C80,'HOURS&amp;CYCLES INPUT'!$D$2:$D$9999,'QUALIFIED EFH'!CC$4,'HOURS&amp;CYCLES INPUT'!$E$2:$E$9999,'QUALIFIED EFH'!CC$5))</f>
        <v>0</v>
      </c>
      <c r="CD80" s="476">
        <f>IF(CD$2&lt;&gt;"",IF($C80&lt;&gt;"TBA",CD$2/114,0),SUMIFS('HOURS&amp;CYCLES INPUT'!$F$2:$F$9999,'HOURS&amp;CYCLES INPUT'!$C$2:$C$9999,'QUALIFIED EFH'!$C80,'HOURS&amp;CYCLES INPUT'!$D$2:$D$9999,'QUALIFIED EFH'!CD$4,'HOURS&amp;CYCLES INPUT'!$E$2:$E$9999,'QUALIFIED EFH'!CD$5))</f>
        <v>0</v>
      </c>
      <c r="CE80" s="476">
        <f>IF(CE$2&lt;&gt;"",IF($C80&lt;&gt;"TBA",CE$2/114,0),SUMIFS('HOURS&amp;CYCLES INPUT'!$F$2:$F$9999,'HOURS&amp;CYCLES INPUT'!$C$2:$C$9999,'QUALIFIED EFH'!$C80,'HOURS&amp;CYCLES INPUT'!$D$2:$D$9999,'QUALIFIED EFH'!CE$4,'HOURS&amp;CYCLES INPUT'!$E$2:$E$9999,'QUALIFIED EFH'!CE$5))</f>
        <v>0</v>
      </c>
      <c r="CF80" s="476">
        <f>IF(CF$2&lt;&gt;"",IF($C80&lt;&gt;"TBA",CF$2/114,0),SUMIFS('HOURS&amp;CYCLES INPUT'!$F$2:$F$9999,'HOURS&amp;CYCLES INPUT'!$C$2:$C$9999,'QUALIFIED EFH'!$C80,'HOURS&amp;CYCLES INPUT'!$D$2:$D$9999,'QUALIFIED EFH'!CF$4,'HOURS&amp;CYCLES INPUT'!$E$2:$E$9999,'QUALIFIED EFH'!CF$5))</f>
        <v>78.599999999999994</v>
      </c>
      <c r="CG80" s="476">
        <f>IF(CG$2&lt;&gt;"",IF($C80&lt;&gt;"TBA",CG$2/114,0),SUMIFS('HOURS&amp;CYCLES INPUT'!$F$2:$F$9999,'HOURS&amp;CYCLES INPUT'!$C$2:$C$9999,'QUALIFIED EFH'!$C80,'HOURS&amp;CYCLES INPUT'!$D$2:$D$9999,'QUALIFIED EFH'!CG$4,'HOURS&amp;CYCLES INPUT'!$E$2:$E$9999,'QUALIFIED EFH'!CG$5))</f>
        <v>387.87</v>
      </c>
      <c r="CH80" s="476">
        <f>IF(CH$2&lt;&gt;"",IF($C80&lt;&gt;"TBA",CH$2/114,0),SUMIFS('HOURS&amp;CYCLES INPUT'!$F$2:$F$9999,'HOURS&amp;CYCLES INPUT'!$C$2:$C$9999,'QUALIFIED EFH'!$C80,'HOURS&amp;CYCLES INPUT'!$D$2:$D$9999,'QUALIFIED EFH'!CH$4,'HOURS&amp;CYCLES INPUT'!$E$2:$E$9999,'QUALIFIED EFH'!CH$5))</f>
        <v>364.45</v>
      </c>
      <c r="CI80" s="476">
        <f>IF(CI$2&lt;&gt;"",IF($C80&lt;&gt;"TBA",CI$2/114,0),SUMIFS('HOURS&amp;CYCLES INPUT'!$F$2:$F$9999,'HOURS&amp;CYCLES INPUT'!$C$2:$C$9999,'QUALIFIED EFH'!$C80,'HOURS&amp;CYCLES INPUT'!$D$2:$D$9999,'QUALIFIED EFH'!CI$4,'HOURS&amp;CYCLES INPUT'!$E$2:$E$9999,'QUALIFIED EFH'!CI$5))</f>
        <v>368.28</v>
      </c>
      <c r="CJ80" s="476">
        <f>IF(CJ$2&lt;&gt;"",IF($C80&lt;&gt;"TBA",CJ$2/114,0),SUMIFS('HOURS&amp;CYCLES INPUT'!$F$2:$F$9999,'HOURS&amp;CYCLES INPUT'!$C$2:$C$9999,'QUALIFIED EFH'!$C80,'HOURS&amp;CYCLES INPUT'!$D$2:$D$9999,'QUALIFIED EFH'!CJ$4,'HOURS&amp;CYCLES INPUT'!$E$2:$E$9999,'QUALIFIED EFH'!CJ$5))</f>
        <v>355.22</v>
      </c>
      <c r="CK80" s="476">
        <f>IF(CK$2&lt;&gt;"",IF($C80&lt;&gt;"TBA",CK$2/114,0),SUMIFS('HOURS&amp;CYCLES INPUT'!$F$2:$F$9999,'HOURS&amp;CYCLES INPUT'!$C$2:$C$9999,'QUALIFIED EFH'!$C80,'HOURS&amp;CYCLES INPUT'!$D$2:$D$9999,'QUALIFIED EFH'!CK$4,'HOURS&amp;CYCLES INPUT'!$E$2:$E$9999,'QUALIFIED EFH'!CK$5))</f>
        <v>299.81</v>
      </c>
      <c r="CL80" s="476">
        <f>IF(CL$2&lt;&gt;"",IF($C80&lt;&gt;"TBA",CL$2/114,0),SUMIFS('HOURS&amp;CYCLES INPUT'!$F$2:$F$9999,'HOURS&amp;CYCLES INPUT'!$C$2:$C$9999,'QUALIFIED EFH'!$C80,'HOURS&amp;CYCLES INPUT'!$D$2:$D$9999,'QUALIFIED EFH'!CL$4,'HOURS&amp;CYCLES INPUT'!$E$2:$E$9999,'QUALIFIED EFH'!CL$5))</f>
        <v>194.72</v>
      </c>
      <c r="CM80" s="476">
        <f>IF(CM$2&lt;&gt;"",IF($C80&lt;&gt;"TBA",CM$2/114,0),SUMIFS('HOURS&amp;CYCLES INPUT'!$F$2:$F$9999,'HOURS&amp;CYCLES INPUT'!$C$2:$C$9999,'QUALIFIED EFH'!$C80,'HOURS&amp;CYCLES INPUT'!$D$2:$D$9999,'QUALIFIED EFH'!CM$4,'HOURS&amp;CYCLES INPUT'!$E$2:$E$9999,'QUALIFIED EFH'!CM$5))</f>
        <v>0</v>
      </c>
      <c r="CN80" s="476">
        <f>IF(CN$2&lt;&gt;"",IF($C80&lt;&gt;"TBA",CN$2/114,0),SUMIFS('HOURS&amp;CYCLES INPUT'!$F$2:$F$9999,'HOURS&amp;CYCLES INPUT'!$C$2:$C$9999,'QUALIFIED EFH'!$C80,'HOURS&amp;CYCLES INPUT'!$D$2:$D$9999,'QUALIFIED EFH'!CN$4,'HOURS&amp;CYCLES INPUT'!$E$2:$E$9999,'QUALIFIED EFH'!CN$5))</f>
        <v>168.54</v>
      </c>
      <c r="CO80" s="476">
        <f>IF(CO$2&lt;&gt;"",IF($C80&lt;&gt;"TBA",CO$2/114,0),SUMIFS('HOURS&amp;CYCLES INPUT'!$F$2:$F$9999,'HOURS&amp;CYCLES INPUT'!$C$2:$C$9999,'QUALIFIED EFH'!$C80,'HOURS&amp;CYCLES INPUT'!$D$2:$D$9999,'QUALIFIED EFH'!CO$4,'HOURS&amp;CYCLES INPUT'!$E$2:$E$9999,'QUALIFIED EFH'!CO$5))</f>
        <v>176.11</v>
      </c>
      <c r="CP80" s="476">
        <f>IF(CP$2&lt;&gt;"",IF($C80&lt;&gt;"TBA",CP$2/114,0),SUMIFS('HOURS&amp;CYCLES INPUT'!$F$2:$F$9999,'HOURS&amp;CYCLES INPUT'!$C$2:$C$9999,'QUALIFIED EFH'!$C80,'HOURS&amp;CYCLES INPUT'!$D$2:$D$9999,'QUALIFIED EFH'!CP$4,'HOURS&amp;CYCLES INPUT'!$E$2:$E$9999,'QUALIFIED EFH'!CP$5))</f>
        <v>0</v>
      </c>
      <c r="CQ80" s="476">
        <f>IF(CQ$2&lt;&gt;"",IF($C80&lt;&gt;"TBA",CQ$2/114,0),SUMIFS('HOURS&amp;CYCLES INPUT'!$F$2:$F$9999,'HOURS&amp;CYCLES INPUT'!$C$2:$C$9999,'QUALIFIED EFH'!$C80,'HOURS&amp;CYCLES INPUT'!$D$2:$D$9999,'QUALIFIED EFH'!CQ$4,'HOURS&amp;CYCLES INPUT'!$E$2:$E$9999,'QUALIFIED EFH'!CQ$5))</f>
        <v>0</v>
      </c>
      <c r="CR80" s="476">
        <f>IF(CR$2&lt;&gt;"",IF($C80&lt;&gt;"TBA",CR$2/114,0),SUMIFS('HOURS&amp;CYCLES INPUT'!$F$2:$F$9999,'HOURS&amp;CYCLES INPUT'!$C$2:$C$9999,'QUALIFIED EFH'!$C80,'HOURS&amp;CYCLES INPUT'!$D$2:$D$9999,'QUALIFIED EFH'!CR$4,'HOURS&amp;CYCLES INPUT'!$E$2:$E$9999,'QUALIFIED EFH'!CR$5))</f>
        <v>0</v>
      </c>
      <c r="CS80" s="476">
        <f>IF(CS$2&lt;&gt;"",IF($C80&lt;&gt;"TBA",CS$2/114,0),SUMIFS('HOURS&amp;CYCLES INPUT'!$F$2:$F$9999,'HOURS&amp;CYCLES INPUT'!$C$2:$C$9999,'QUALIFIED EFH'!$C80,'HOURS&amp;CYCLES INPUT'!$D$2:$D$9999,'QUALIFIED EFH'!CS$4,'HOURS&amp;CYCLES INPUT'!$E$2:$E$9999,'QUALIFIED EFH'!CS$5))</f>
        <v>295.05</v>
      </c>
      <c r="CT80" s="476">
        <f>IF(CT$2&lt;&gt;"",IF($C80&lt;&gt;"TBA",CT$2/114,0),SUMIFS('HOURS&amp;CYCLES INPUT'!$F$2:$F$9999,'HOURS&amp;CYCLES INPUT'!$C$2:$C$9999,'QUALIFIED EFH'!$C80,'HOURS&amp;CYCLES INPUT'!$D$2:$D$9999,'QUALIFIED EFH'!CT$4,'HOURS&amp;CYCLES INPUT'!$E$2:$E$9999,'QUALIFIED EFH'!CT$5))</f>
        <v>406.88</v>
      </c>
      <c r="CU80" s="476">
        <f>IF(CU$2&lt;&gt;"",IF($C80&lt;&gt;"TBA",CU$2/114,0),SUMIFS('HOURS&amp;CYCLES INPUT'!$F$2:$F$9999,'HOURS&amp;CYCLES INPUT'!$C$2:$C$9999,'QUALIFIED EFH'!$C80,'HOURS&amp;CYCLES INPUT'!$D$2:$D$9999,'QUALIFIED EFH'!CU$4,'HOURS&amp;CYCLES INPUT'!$E$2:$E$9999,'QUALIFIED EFH'!CU$5))</f>
        <v>348.92</v>
      </c>
      <c r="CV80" s="476">
        <f>IF(CV$2&lt;&gt;"",IF($C80&lt;&gt;"TBA",CV$2/114,0),SUMIFS('HOURS&amp;CYCLES INPUT'!$F$2:$F$9999,'HOURS&amp;CYCLES INPUT'!$C$2:$C$9999,'QUALIFIED EFH'!$C80,'HOURS&amp;CYCLES INPUT'!$D$2:$D$9999,'QUALIFIED EFH'!CV$4,'HOURS&amp;CYCLES INPUT'!$E$2:$E$9999,'QUALIFIED EFH'!CV$5))</f>
        <v>398.73</v>
      </c>
      <c r="CW80" s="476">
        <f>IF(CW$2&lt;&gt;"",IF($C80&lt;&gt;"TBA",CW$2/114,0),SUMIFS('HOURS&amp;CYCLES INPUT'!$F$2:$F$9999,'HOURS&amp;CYCLES INPUT'!$C$2:$C$9999,'QUALIFIED EFH'!$C80,'HOURS&amp;CYCLES INPUT'!$D$2:$D$9999,'QUALIFIED EFH'!CW$4,'HOURS&amp;CYCLES INPUT'!$E$2:$E$9999,'QUALIFIED EFH'!CW$5))</f>
        <v>338.12</v>
      </c>
      <c r="CX80" s="476">
        <f>IF(CX$2&lt;&gt;"",IF($C80&lt;&gt;"TBA",CX$2/114,0),SUMIFS('HOURS&amp;CYCLES INPUT'!$F$2:$F$9999,'HOURS&amp;CYCLES INPUT'!$C$2:$C$9999,'QUALIFIED EFH'!$C80,'HOURS&amp;CYCLES INPUT'!$D$2:$D$9999,'QUALIFIED EFH'!CX$4,'HOURS&amp;CYCLES INPUT'!$E$2:$E$9999,'QUALIFIED EFH'!CX$5))</f>
        <v>378.43</v>
      </c>
      <c r="CY80" s="476">
        <f>IF(CY$2&lt;&gt;"",IF($C80&lt;&gt;"TBA",CY$2/114,0),SUMIFS('HOURS&amp;CYCLES INPUT'!$F$2:$F$9999,'HOURS&amp;CYCLES INPUT'!$C$2:$C$9999,'QUALIFIED EFH'!$C80,'HOURS&amp;CYCLES INPUT'!$D$2:$D$9999,'QUALIFIED EFH'!CY$4,'HOURS&amp;CYCLES INPUT'!$E$2:$E$9999,'QUALIFIED EFH'!CY$5))</f>
        <v>354.39</v>
      </c>
      <c r="CZ80" s="476">
        <f>IF(CZ$2&lt;&gt;"",IF($C80&lt;&gt;"TBA",CZ$2/114,0),SUMIFS('HOURS&amp;CYCLES INPUT'!$F$2:$F$9999,'HOURS&amp;CYCLES INPUT'!$C$2:$C$9999,'QUALIFIED EFH'!$C80,'HOURS&amp;CYCLES INPUT'!$D$2:$D$9999,'QUALIFIED EFH'!CZ$4,'HOURS&amp;CYCLES INPUT'!$E$2:$E$9999,'QUALIFIED EFH'!CZ$5))</f>
        <v>361.93</v>
      </c>
      <c r="DA80" s="476">
        <f>IF(DA$2&lt;&gt;"",IF($C80&lt;&gt;"TBA",DA$2/114,0),SUMIFS('HOURS&amp;CYCLES INPUT'!$F$2:$F$9999,'HOURS&amp;CYCLES INPUT'!$C$2:$C$9999,'QUALIFIED EFH'!$C80,'HOURS&amp;CYCLES INPUT'!$D$2:$D$9999,'QUALIFIED EFH'!DA$4,'HOURS&amp;CYCLES INPUT'!$E$2:$E$9999,'QUALIFIED EFH'!DA$5))</f>
        <v>398.39</v>
      </c>
      <c r="DB80" s="476">
        <f>IF(DB$2&lt;&gt;"",IF($C80&lt;&gt;"TBA",DB$2/114,0),SUMIFS('HOURS&amp;CYCLES INPUT'!$F$2:$F$9999,'HOURS&amp;CYCLES INPUT'!$C$2:$C$9999,'QUALIFIED EFH'!$C80,'HOURS&amp;CYCLES INPUT'!$D$2:$D$9999,'QUALIFIED EFH'!DB$4,'HOURS&amp;CYCLES INPUT'!$E$2:$E$9999,'QUALIFIED EFH'!DB$5))</f>
        <v>364.18</v>
      </c>
      <c r="DC80" s="476">
        <f>IF(DC$2&lt;&gt;"",IF($C80&lt;&gt;"TBA",DC$2/114,0),SUMIFS('HOURS&amp;CYCLES INPUT'!$F$2:$F$9999,'HOURS&amp;CYCLES INPUT'!$C$2:$C$9999,'QUALIFIED EFH'!$C80,'HOURS&amp;CYCLES INPUT'!$D$2:$D$9999,'QUALIFIED EFH'!DC$4,'HOURS&amp;CYCLES INPUT'!$E$2:$E$9999,'QUALIFIED EFH'!DC$5))</f>
        <v>398.66</v>
      </c>
      <c r="DD80" s="476">
        <f>IF(DD$2&lt;&gt;"",IF($C80&lt;&gt;"TBA",DD$2/114,0),SUMIFS('HOURS&amp;CYCLES INPUT'!$F$2:$F$9999,'HOURS&amp;CYCLES INPUT'!$C$2:$C$9999,'QUALIFIED EFH'!$C80,'HOURS&amp;CYCLES INPUT'!$D$2:$D$9999,'QUALIFIED EFH'!DD$4,'HOURS&amp;CYCLES INPUT'!$E$2:$E$9999,'QUALIFIED EFH'!DD$5))</f>
        <v>410.7</v>
      </c>
      <c r="DE80" s="476">
        <f>IF(DE$2&lt;&gt;"",IF($C80&lt;&gt;"TBA",DE$2/114,0),SUMIFS('HOURS&amp;CYCLES INPUT'!$F$2:$F$9999,'HOURS&amp;CYCLES INPUT'!$C$2:$C$9999,'QUALIFIED EFH'!$C80,'HOURS&amp;CYCLES INPUT'!$D$2:$D$9999,'QUALIFIED EFH'!DE$4,'HOURS&amp;CYCLES INPUT'!$E$2:$E$9999,'QUALIFIED EFH'!DE$5))</f>
        <v>316.83999999999997</v>
      </c>
      <c r="DF80" s="476">
        <f>IF(DF$2&lt;&gt;"",IF($C80&lt;&gt;"TBA",DF$2/114,0),SUMIFS('HOURS&amp;CYCLES INPUT'!$F$2:$F$9999,'HOURS&amp;CYCLES INPUT'!$C$2:$C$9999,'QUALIFIED EFH'!$C80,'HOURS&amp;CYCLES INPUT'!$D$2:$D$9999,'QUALIFIED EFH'!DF$4,'HOURS&amp;CYCLES INPUT'!$E$2:$E$9999,'QUALIFIED EFH'!DF$5))</f>
        <v>363.63</v>
      </c>
      <c r="DG80" s="476">
        <f>IF(DG$2&lt;&gt;"",IF($C80&lt;&gt;"TBA",DG$2/114,0),SUMIFS('HOURS&amp;CYCLES INPUT'!$F$2:$F$9999,'HOURS&amp;CYCLES INPUT'!$C$2:$C$9999,'QUALIFIED EFH'!$C80,'HOURS&amp;CYCLES INPUT'!$D$2:$D$9999,'QUALIFIED EFH'!DG$4,'HOURS&amp;CYCLES INPUT'!$E$2:$E$9999,'QUALIFIED EFH'!DG$5))</f>
        <v>320.8</v>
      </c>
      <c r="DH80" s="476">
        <f>IF(DH$2&lt;&gt;"",IF($C80&lt;&gt;"TBA",DH$2/114,0),SUMIFS('HOURS&amp;CYCLES INPUT'!$F$2:$F$9999,'HOURS&amp;CYCLES INPUT'!$C$2:$C$9999,'QUALIFIED EFH'!$C80,'HOURS&amp;CYCLES INPUT'!$D$2:$D$9999,'QUALIFIED EFH'!DH$4,'HOURS&amp;CYCLES INPUT'!$E$2:$E$9999,'QUALIFIED EFH'!DH$5))</f>
        <v>0</v>
      </c>
      <c r="DI80" s="476">
        <f>IF(DI$2&lt;&gt;"",IF($C80&lt;&gt;"TBA",DI$2/114,0),SUMIFS('HOURS&amp;CYCLES INPUT'!$F$2:$F$9999,'HOURS&amp;CYCLES INPUT'!$C$2:$C$9999,'QUALIFIED EFH'!$C80,'HOURS&amp;CYCLES INPUT'!$D$2:$D$9999,'QUALIFIED EFH'!DI$4,'HOURS&amp;CYCLES INPUT'!$E$2:$E$9999,'QUALIFIED EFH'!DI$5))</f>
        <v>0</v>
      </c>
      <c r="DJ80" s="476">
        <f>IF(DJ$2&lt;&gt;"",IF($C80&lt;&gt;"TBA",DJ$2/114,0),SUMIFS('HOURS&amp;CYCLES INPUT'!$F$2:$F$9999,'HOURS&amp;CYCLES INPUT'!$C$2:$C$9999,'QUALIFIED EFH'!$C80,'HOURS&amp;CYCLES INPUT'!$D$2:$D$9999,'QUALIFIED EFH'!DJ$4,'HOURS&amp;CYCLES INPUT'!$E$2:$E$9999,'QUALIFIED EFH'!DJ$5))</f>
        <v>0</v>
      </c>
      <c r="DK80" s="476">
        <f>IF(DK$2&lt;&gt;"",IF($C80&lt;&gt;"TBA",DK$2/114,0),SUMIFS('HOURS&amp;CYCLES INPUT'!$F$2:$F$9999,'HOURS&amp;CYCLES INPUT'!$C$2:$C$9999,'QUALIFIED EFH'!$C80,'HOURS&amp;CYCLES INPUT'!$D$2:$D$9999,'QUALIFIED EFH'!DK$4,'HOURS&amp;CYCLES INPUT'!$E$2:$E$9999,'QUALIFIED EFH'!DK$5))</f>
        <v>0</v>
      </c>
      <c r="DL80" s="476">
        <f>IF(DL$2&lt;&gt;"",IF($C80&lt;&gt;"TBA",DL$2/114,0),SUMIFS('HOURS&amp;CYCLES INPUT'!$F$2:$F$9999,'HOURS&amp;CYCLES INPUT'!$C$2:$C$9999,'QUALIFIED EFH'!$C80,'HOURS&amp;CYCLES INPUT'!$D$2:$D$9999,'QUALIFIED EFH'!DL$4,'HOURS&amp;CYCLES INPUT'!$E$2:$E$9999,'QUALIFIED EFH'!DL$5))</f>
        <v>0</v>
      </c>
      <c r="DM80" s="476">
        <f>IF(DM$2&lt;&gt;"",IF($C80&lt;&gt;"TBA",DM$2/114,0),SUMIFS('HOURS&amp;CYCLES INPUT'!$F$2:$F$9999,'HOURS&amp;CYCLES INPUT'!$C$2:$C$9999,'QUALIFIED EFH'!$C80,'HOURS&amp;CYCLES INPUT'!$D$2:$D$9999,'QUALIFIED EFH'!DM$4,'HOURS&amp;CYCLES INPUT'!$E$2:$E$9999,'QUALIFIED EFH'!DM$5))</f>
        <v>0</v>
      </c>
      <c r="DN80" s="476">
        <f>IF(DN$2&lt;&gt;"",IF($C80&lt;&gt;"TBA",DN$2/114,0),SUMIFS('HOURS&amp;CYCLES INPUT'!$F$2:$F$9999,'HOURS&amp;CYCLES INPUT'!$C$2:$C$9999,'QUALIFIED EFH'!$C80,'HOURS&amp;CYCLES INPUT'!$D$2:$D$9999,'QUALIFIED EFH'!DN$4,'HOURS&amp;CYCLES INPUT'!$E$2:$E$9999,'QUALIFIED EFH'!DN$5))</f>
        <v>0</v>
      </c>
      <c r="DO80" s="476">
        <f>IF(DO$2&lt;&gt;"",IF($C80&lt;&gt;"TBA",DO$2/114,0),SUMIFS('HOURS&amp;CYCLES INPUT'!$F$2:$F$9999,'HOURS&amp;CYCLES INPUT'!$C$2:$C$9999,'QUALIFIED EFH'!$C80,'HOURS&amp;CYCLES INPUT'!$D$2:$D$9999,'QUALIFIED EFH'!DO$4,'HOURS&amp;CYCLES INPUT'!$E$2:$E$9999,'QUALIFIED EFH'!DO$5))</f>
        <v>0</v>
      </c>
      <c r="DP80" s="476">
        <f>IF(DP$2&lt;&gt;"",IF($C80&lt;&gt;"TBA",DP$2/114,0),SUMIFS('HOURS&amp;CYCLES INPUT'!$F$2:$F$9999,'HOURS&amp;CYCLES INPUT'!$C$2:$C$9999,'QUALIFIED EFH'!$C80,'HOURS&amp;CYCLES INPUT'!$D$2:$D$9999,'QUALIFIED EFH'!DP$4,'HOURS&amp;CYCLES INPUT'!$E$2:$E$9999,'QUALIFIED EFH'!DP$5))</f>
        <v>0</v>
      </c>
      <c r="DQ80" s="476">
        <f>IF(DQ$2&lt;&gt;"",IF($C80&lt;&gt;"TBA",DQ$2/114,0),SUMIFS('HOURS&amp;CYCLES INPUT'!$F$2:$F$9999,'HOURS&amp;CYCLES INPUT'!$C$2:$C$9999,'QUALIFIED EFH'!$C80,'HOURS&amp;CYCLES INPUT'!$D$2:$D$9999,'QUALIFIED EFH'!DQ$4,'HOURS&amp;CYCLES INPUT'!$E$2:$E$9999,'QUALIFIED EFH'!DQ$5))</f>
        <v>0</v>
      </c>
      <c r="DR80" s="476">
        <f>IF(DR$2&lt;&gt;"",IF($C80&lt;&gt;"TBA",DR$2/114,0),SUMIFS('HOURS&amp;CYCLES INPUT'!$F$2:$F$9999,'HOURS&amp;CYCLES INPUT'!$C$2:$C$9999,'QUALIFIED EFH'!$C80,'HOURS&amp;CYCLES INPUT'!$D$2:$D$9999,'QUALIFIED EFH'!DR$4,'HOURS&amp;CYCLES INPUT'!$E$2:$E$9999,'QUALIFIED EFH'!DR$5))</f>
        <v>0</v>
      </c>
      <c r="DS80" s="476">
        <f>IF(DS$2&lt;&gt;"",IF($C80&lt;&gt;"TBA",DS$2/114,0),SUMIFS('HOURS&amp;CYCLES INPUT'!$F$2:$F$9999,'HOURS&amp;CYCLES INPUT'!$C$2:$C$9999,'QUALIFIED EFH'!$C80,'HOURS&amp;CYCLES INPUT'!$D$2:$D$9999,'QUALIFIED EFH'!DS$4,'HOURS&amp;CYCLES INPUT'!$E$2:$E$9999,'QUALIFIED EFH'!DS$5))</f>
        <v>0</v>
      </c>
      <c r="DT80" s="476">
        <f>IF(DT$2&lt;&gt;"",IF($C80&lt;&gt;"TBA",DT$2/114,0),SUMIFS('HOURS&amp;CYCLES INPUT'!$F$2:$F$9999,'HOURS&amp;CYCLES INPUT'!$C$2:$C$9999,'QUALIFIED EFH'!$C80,'HOURS&amp;CYCLES INPUT'!$D$2:$D$9999,'QUALIFIED EFH'!DT$4,'HOURS&amp;CYCLES INPUT'!$E$2:$E$9999,'QUALIFIED EFH'!DT$5))</f>
        <v>0</v>
      </c>
      <c r="DU80" s="476">
        <f>IF(DU$2&lt;&gt;"",IF($C80&lt;&gt;"TBA",DU$2/114,0),SUMIFS('HOURS&amp;CYCLES INPUT'!$F$2:$F$9999,'HOURS&amp;CYCLES INPUT'!$C$2:$C$9999,'QUALIFIED EFH'!$C80,'HOURS&amp;CYCLES INPUT'!$D$2:$D$9999,'QUALIFIED EFH'!DU$4,'HOURS&amp;CYCLES INPUT'!$E$2:$E$9999,'QUALIFIED EFH'!DU$5))</f>
        <v>0</v>
      </c>
      <c r="DV80" s="476">
        <f>IF(DV$2&lt;&gt;"",IF($C80&lt;&gt;"TBA",DV$2/114,0),SUMIFS('HOURS&amp;CYCLES INPUT'!$F$2:$F$9999,'HOURS&amp;CYCLES INPUT'!$C$2:$C$9999,'QUALIFIED EFH'!$C80,'HOURS&amp;CYCLES INPUT'!$D$2:$D$9999,'QUALIFIED EFH'!DV$4,'HOURS&amp;CYCLES INPUT'!$E$2:$E$9999,'QUALIFIED EFH'!DV$5))</f>
        <v>0</v>
      </c>
      <c r="DW80" s="476">
        <f>IF(DW$2&lt;&gt;"",IF($C80&lt;&gt;"TBA",DW$2/114,0),SUMIFS('HOURS&amp;CYCLES INPUT'!$F$2:$F$9999,'HOURS&amp;CYCLES INPUT'!$C$2:$C$9999,'QUALIFIED EFH'!$C80,'HOURS&amp;CYCLES INPUT'!$D$2:$D$9999,'QUALIFIED EFH'!DW$4,'HOURS&amp;CYCLES INPUT'!$E$2:$E$9999,'QUALIFIED EFH'!DW$5))</f>
        <v>0</v>
      </c>
      <c r="DX80" s="476">
        <f>IF(DX$2&lt;&gt;"",IF($C80&lt;&gt;"TBA",DX$2/114,0),SUMIFS('HOURS&amp;CYCLES INPUT'!$F$2:$F$9999,'HOURS&amp;CYCLES INPUT'!$C$2:$C$9999,'QUALIFIED EFH'!$C80,'HOURS&amp;CYCLES INPUT'!$D$2:$D$9999,'QUALIFIED EFH'!DX$4,'HOURS&amp;CYCLES INPUT'!$E$2:$E$9999,'QUALIFIED EFH'!DX$5))</f>
        <v>0</v>
      </c>
      <c r="DY80" s="476">
        <f>IF(DY$2&lt;&gt;"",IF($C80&lt;&gt;"TBA",DY$2/114,0),SUMIFS('HOURS&amp;CYCLES INPUT'!$F$2:$F$9999,'HOURS&amp;CYCLES INPUT'!$C$2:$C$9999,'QUALIFIED EFH'!$C80,'HOURS&amp;CYCLES INPUT'!$D$2:$D$9999,'QUALIFIED EFH'!DY$4,'HOURS&amp;CYCLES INPUT'!$E$2:$E$9999,'QUALIFIED EFH'!DY$5))</f>
        <v>0</v>
      </c>
      <c r="DZ80" s="476">
        <f>IF(DZ$2&lt;&gt;"",IF($C80&lt;&gt;"TBA",DZ$2/114,0),SUMIFS('HOURS&amp;CYCLES INPUT'!$F$2:$F$9999,'HOURS&amp;CYCLES INPUT'!$C$2:$C$9999,'QUALIFIED EFH'!$C80,'HOURS&amp;CYCLES INPUT'!$D$2:$D$9999,'QUALIFIED EFH'!DZ$4,'HOURS&amp;CYCLES INPUT'!$E$2:$E$9999,'QUALIFIED EFH'!DZ$5))</f>
        <v>0</v>
      </c>
      <c r="EA80" s="476">
        <f>IF(EA$2&lt;&gt;"",IF($C80&lt;&gt;"TBA",EA$2/114,0),SUMIFS('HOURS&amp;CYCLES INPUT'!$F$2:$F$9999,'HOURS&amp;CYCLES INPUT'!$C$2:$C$9999,'QUALIFIED EFH'!$C80,'HOURS&amp;CYCLES INPUT'!$D$2:$D$9999,'QUALIFIED EFH'!EA$4,'HOURS&amp;CYCLES INPUT'!$E$2:$E$9999,'QUALIFIED EFH'!EA$5))</f>
        <v>0</v>
      </c>
      <c r="EB80" s="476">
        <f>IF(EB$2&lt;&gt;"",IF($C80&lt;&gt;"TBA",EB$2/114,0),SUMIFS('HOURS&amp;CYCLES INPUT'!$F$2:$F$9999,'HOURS&amp;CYCLES INPUT'!$C$2:$C$9999,'QUALIFIED EFH'!$C80,'HOURS&amp;CYCLES INPUT'!$D$2:$D$9999,'QUALIFIED EFH'!EB$4,'HOURS&amp;CYCLES INPUT'!$E$2:$E$9999,'QUALIFIED EFH'!EB$5))</f>
        <v>0</v>
      </c>
      <c r="EC80" s="476">
        <f>IF(EC$2&lt;&gt;"",IF($C80&lt;&gt;"TBA",EC$2/114,0),SUMIFS('HOURS&amp;CYCLES INPUT'!$F$2:$F$9999,'HOURS&amp;CYCLES INPUT'!$C$2:$C$9999,'QUALIFIED EFH'!$C80,'HOURS&amp;CYCLES INPUT'!$D$2:$D$9999,'QUALIFIED EFH'!EC$4,'HOURS&amp;CYCLES INPUT'!$E$2:$E$9999,'QUALIFIED EFH'!EC$5))</f>
        <v>0</v>
      </c>
      <c r="ED80" s="476">
        <f>IF(ED$2&lt;&gt;"",IF($C80&lt;&gt;"TBA",ED$2/114,0),SUMIFS('HOURS&amp;CYCLES INPUT'!$F$2:$F$9999,'HOURS&amp;CYCLES INPUT'!$C$2:$C$9999,'QUALIFIED EFH'!$C80,'HOURS&amp;CYCLES INPUT'!$D$2:$D$9999,'QUALIFIED EFH'!ED$4,'HOURS&amp;CYCLES INPUT'!$E$2:$E$9999,'QUALIFIED EFH'!ED$5))</f>
        <v>0</v>
      </c>
      <c r="EE80" s="476">
        <f>IF(EE$2&lt;&gt;"",IF($C80&lt;&gt;"TBA",EE$2/114,0),SUMIFS('HOURS&amp;CYCLES INPUT'!$F$2:$F$9999,'HOURS&amp;CYCLES INPUT'!$C$2:$C$9999,'QUALIFIED EFH'!$C80,'HOURS&amp;CYCLES INPUT'!$D$2:$D$9999,'QUALIFIED EFH'!EE$4,'HOURS&amp;CYCLES INPUT'!$E$2:$E$9999,'QUALIFIED EFH'!EE$5))</f>
        <v>0</v>
      </c>
      <c r="EF80" s="476">
        <f>IF(EF$2&lt;&gt;"",IF($C80&lt;&gt;"TBA",EF$2/114,0),SUMIFS('HOURS&amp;CYCLES INPUT'!$F$2:$F$9999,'HOURS&amp;CYCLES INPUT'!$C$2:$C$9999,'QUALIFIED EFH'!$C80,'HOURS&amp;CYCLES INPUT'!$D$2:$D$9999,'QUALIFIED EFH'!EF$4,'HOURS&amp;CYCLES INPUT'!$E$2:$E$9999,'QUALIFIED EFH'!EF$5))</f>
        <v>0</v>
      </c>
      <c r="EG80" s="476">
        <f>IF(EG$2&lt;&gt;"",IF($C80&lt;&gt;"TBA",EG$2/114,0),SUMIFS('HOURS&amp;CYCLES INPUT'!$F$2:$F$9999,'HOURS&amp;CYCLES INPUT'!$C$2:$C$9999,'QUALIFIED EFH'!$C80,'HOURS&amp;CYCLES INPUT'!$D$2:$D$9999,'QUALIFIED EFH'!EG$4,'HOURS&amp;CYCLES INPUT'!$E$2:$E$9999,'QUALIFIED EFH'!EG$5))</f>
        <v>0</v>
      </c>
      <c r="EH80" s="476">
        <f>IF(EH$2&lt;&gt;"",IF($C80&lt;&gt;"TBA",EH$2/114,0),SUMIFS('HOURS&amp;CYCLES INPUT'!$F$2:$F$9999,'HOURS&amp;CYCLES INPUT'!$C$2:$C$9999,'QUALIFIED EFH'!$C80,'HOURS&amp;CYCLES INPUT'!$D$2:$D$9999,'QUALIFIED EFH'!EH$4,'HOURS&amp;CYCLES INPUT'!$E$2:$E$9999,'QUALIFIED EFH'!EH$5))</f>
        <v>0</v>
      </c>
      <c r="EI80" s="476">
        <f>IF(EI$2&lt;&gt;"",IF($C80&lt;&gt;"TBA",EI$2/114,0),SUMIFS('HOURS&amp;CYCLES INPUT'!$F$2:$F$9999,'HOURS&amp;CYCLES INPUT'!$C$2:$C$9999,'QUALIFIED EFH'!$C80,'HOURS&amp;CYCLES INPUT'!$D$2:$D$9999,'QUALIFIED EFH'!EI$4,'HOURS&amp;CYCLES INPUT'!$E$2:$E$9999,'QUALIFIED EFH'!EI$5))</f>
        <v>0</v>
      </c>
      <c r="EJ80" s="476">
        <f>IF(EJ$2&lt;&gt;"",IF($C80&lt;&gt;"TBA",EJ$2/114,0),SUMIFS('HOURS&amp;CYCLES INPUT'!$F$2:$F$9999,'HOURS&amp;CYCLES INPUT'!$C$2:$C$9999,'QUALIFIED EFH'!$C80,'HOURS&amp;CYCLES INPUT'!$D$2:$D$9999,'QUALIFIED EFH'!EJ$4,'HOURS&amp;CYCLES INPUT'!$E$2:$E$9999,'QUALIFIED EFH'!EJ$5))</f>
        <v>0</v>
      </c>
      <c r="EK80" s="476">
        <f>IF(EK$2&lt;&gt;"",IF($C80&lt;&gt;"TBA",EK$2/114,0),SUMIFS('HOURS&amp;CYCLES INPUT'!$F$2:$F$9999,'HOURS&amp;CYCLES INPUT'!$C$2:$C$9999,'QUALIFIED EFH'!$C80,'HOURS&amp;CYCLES INPUT'!$D$2:$D$9999,'QUALIFIED EFH'!EK$4,'HOURS&amp;CYCLES INPUT'!$E$2:$E$9999,'QUALIFIED EFH'!EK$5))</f>
        <v>0</v>
      </c>
      <c r="EL80" s="476">
        <f>IF(EL$2&lt;&gt;"",IF($C80&lt;&gt;"TBA",EL$2/114,0),SUMIFS('HOURS&amp;CYCLES INPUT'!$F$2:$F$9999,'HOURS&amp;CYCLES INPUT'!$C$2:$C$9999,'QUALIFIED EFH'!$C80,'HOURS&amp;CYCLES INPUT'!$D$2:$D$9999,'QUALIFIED EFH'!EL$4,'HOURS&amp;CYCLES INPUT'!$E$2:$E$9999,'QUALIFIED EFH'!EL$5))</f>
        <v>0</v>
      </c>
      <c r="EM80" s="476">
        <f>IF(EM$2&lt;&gt;"",IF($C80&lt;&gt;"TBA",EM$2/114,0),SUMIFS('HOURS&amp;CYCLES INPUT'!$F$2:$F$9999,'HOURS&amp;CYCLES INPUT'!$C$2:$C$9999,'QUALIFIED EFH'!$C80,'HOURS&amp;CYCLES INPUT'!$D$2:$D$9999,'QUALIFIED EFH'!EM$4,'HOURS&amp;CYCLES INPUT'!$E$2:$E$9999,'QUALIFIED EFH'!EM$5))</f>
        <v>0</v>
      </c>
      <c r="EN80" s="476">
        <f>IF(EN$2&lt;&gt;"",IF($C80&lt;&gt;"TBA",EN$2/114,0),SUMIFS('HOURS&amp;CYCLES INPUT'!$F$2:$F$9999,'HOURS&amp;CYCLES INPUT'!$C$2:$C$9999,'QUALIFIED EFH'!$C80,'HOURS&amp;CYCLES INPUT'!$D$2:$D$9999,'QUALIFIED EFH'!EN$4,'HOURS&amp;CYCLES INPUT'!$E$2:$E$9999,'QUALIFIED EFH'!EN$5))</f>
        <v>0</v>
      </c>
      <c r="EO80" s="476">
        <f>IF(EO$2&lt;&gt;"",IF($C80&lt;&gt;"TBA",EO$2/114,0),SUMIFS('HOURS&amp;CYCLES INPUT'!$F$2:$F$9999,'HOURS&amp;CYCLES INPUT'!$C$2:$C$9999,'QUALIFIED EFH'!$C80,'HOURS&amp;CYCLES INPUT'!$D$2:$D$9999,'QUALIFIED EFH'!EO$4,'HOURS&amp;CYCLES INPUT'!$E$2:$E$9999,'QUALIFIED EFH'!EO$5))</f>
        <v>0</v>
      </c>
      <c r="EP80" s="476">
        <f>IF(EP$2&lt;&gt;"",IF($C80&lt;&gt;"TBA",EP$2/114,0),SUMIFS('HOURS&amp;CYCLES INPUT'!$F$2:$F$9999,'HOURS&amp;CYCLES INPUT'!$C$2:$C$9999,'QUALIFIED EFH'!$C80,'HOURS&amp;CYCLES INPUT'!$D$2:$D$9999,'QUALIFIED EFH'!EP$4,'HOURS&amp;CYCLES INPUT'!$E$2:$E$9999,'QUALIFIED EFH'!EP$5))</f>
        <v>0</v>
      </c>
      <c r="EQ80" s="476">
        <f>IF(EQ$2&lt;&gt;"",IF($C80&lt;&gt;"TBA",EQ$2/114,0),SUMIFS('HOURS&amp;CYCLES INPUT'!$F$2:$F$9999,'HOURS&amp;CYCLES INPUT'!$C$2:$C$9999,'QUALIFIED EFH'!$C80,'HOURS&amp;CYCLES INPUT'!$D$2:$D$9999,'QUALIFIED EFH'!EQ$4,'HOURS&amp;CYCLES INPUT'!$E$2:$E$9999,'QUALIFIED EFH'!EQ$5))</f>
        <v>0</v>
      </c>
      <c r="ER80" s="476">
        <f>IF(ER$2&lt;&gt;"",IF($C80&lt;&gt;"TBA",ER$2/114,0),SUMIFS('HOURS&amp;CYCLES INPUT'!$F$2:$F$9999,'HOURS&amp;CYCLES INPUT'!$C$2:$C$9999,'QUALIFIED EFH'!$C80,'HOURS&amp;CYCLES INPUT'!$D$2:$D$9999,'QUALIFIED EFH'!ER$4,'HOURS&amp;CYCLES INPUT'!$E$2:$E$9999,'QUALIFIED EFH'!ER$5))</f>
        <v>0</v>
      </c>
      <c r="ES80" s="476">
        <f>IF(ES$2&lt;&gt;"",IF($C80&lt;&gt;"TBA",ES$2/114,0),SUMIFS('HOURS&amp;CYCLES INPUT'!$F$2:$F$9999,'HOURS&amp;CYCLES INPUT'!$C$2:$C$9999,'QUALIFIED EFH'!$C80,'HOURS&amp;CYCLES INPUT'!$D$2:$D$9999,'QUALIFIED EFH'!ES$4,'HOURS&amp;CYCLES INPUT'!$E$2:$E$9999,'QUALIFIED EFH'!ES$5))</f>
        <v>0</v>
      </c>
      <c r="ET80" s="476">
        <f>IF(ET$2&lt;&gt;"",IF($C80&lt;&gt;"TBA",ET$2/114,0),SUMIFS('HOURS&amp;CYCLES INPUT'!$F$2:$F$9999,'HOURS&amp;CYCLES INPUT'!$C$2:$C$9999,'QUALIFIED EFH'!$C80,'HOURS&amp;CYCLES INPUT'!$D$2:$D$9999,'QUALIFIED EFH'!ET$4,'HOURS&amp;CYCLES INPUT'!$E$2:$E$9999,'QUALIFIED EFH'!ET$5))</f>
        <v>0</v>
      </c>
      <c r="EU80" s="476">
        <f>IF(EU$2&lt;&gt;"",IF($C80&lt;&gt;"TBA",EU$2/114,0),SUMIFS('HOURS&amp;CYCLES INPUT'!$F$2:$F$9999,'HOURS&amp;CYCLES INPUT'!$C$2:$C$9999,'QUALIFIED EFH'!$C80,'HOURS&amp;CYCLES INPUT'!$D$2:$D$9999,'QUALIFIED EFH'!EU$4,'HOURS&amp;CYCLES INPUT'!$E$2:$E$9999,'QUALIFIED EFH'!EU$5))</f>
        <v>0</v>
      </c>
      <c r="EV80" s="476">
        <f>IF(EV$2&lt;&gt;"",IF($C80&lt;&gt;"TBA",EV$2/114,0),SUMIFS('HOURS&amp;CYCLES INPUT'!$F$2:$F$9999,'HOURS&amp;CYCLES INPUT'!$C$2:$C$9999,'QUALIFIED EFH'!$C80,'HOURS&amp;CYCLES INPUT'!$D$2:$D$9999,'QUALIFIED EFH'!EV$4,'HOURS&amp;CYCLES INPUT'!$E$2:$E$9999,'QUALIFIED EFH'!EV$5))</f>
        <v>0</v>
      </c>
      <c r="EW80" s="476">
        <f>IF(EW$2&lt;&gt;"",IF($C80&lt;&gt;"TBA",EW$2/114,0),SUMIFS('HOURS&amp;CYCLES INPUT'!$F$2:$F$9999,'HOURS&amp;CYCLES INPUT'!$C$2:$C$9999,'QUALIFIED EFH'!$C80,'HOURS&amp;CYCLES INPUT'!$D$2:$D$9999,'QUALIFIED EFH'!EW$4,'HOURS&amp;CYCLES INPUT'!$E$2:$E$9999,'QUALIFIED EFH'!EW$5))</f>
        <v>0</v>
      </c>
      <c r="EX80" s="476">
        <f>IF(EX$2&lt;&gt;"",IF($C80&lt;&gt;"TBA",EX$2/114,0),SUMIFS('HOURS&amp;CYCLES INPUT'!$F$2:$F$9999,'HOURS&amp;CYCLES INPUT'!$C$2:$C$9999,'QUALIFIED EFH'!$C80,'HOURS&amp;CYCLES INPUT'!$D$2:$D$9999,'QUALIFIED EFH'!EX$4,'HOURS&amp;CYCLES INPUT'!$E$2:$E$9999,'QUALIFIED EFH'!EX$5))</f>
        <v>0</v>
      </c>
      <c r="EY80" s="476">
        <f>IF(EY$2&lt;&gt;"",IF($C80&lt;&gt;"TBA",EY$2/114,0),SUMIFS('HOURS&amp;CYCLES INPUT'!$F$2:$F$9999,'HOURS&amp;CYCLES INPUT'!$C$2:$C$9999,'QUALIFIED EFH'!$C80,'HOURS&amp;CYCLES INPUT'!$D$2:$D$9999,'QUALIFIED EFH'!EY$4,'HOURS&amp;CYCLES INPUT'!$E$2:$E$9999,'QUALIFIED EFH'!EY$5))</f>
        <v>0</v>
      </c>
      <c r="EZ80" s="476">
        <f>IF(EZ$2&lt;&gt;"",IF($C80&lt;&gt;"TBA",EZ$2/114,0),SUMIFS('HOURS&amp;CYCLES INPUT'!$F$2:$F$9999,'HOURS&amp;CYCLES INPUT'!$C$2:$C$9999,'QUALIFIED EFH'!$C80,'HOURS&amp;CYCLES INPUT'!$D$2:$D$9999,'QUALIFIED EFH'!EZ$4,'HOURS&amp;CYCLES INPUT'!$E$2:$E$9999,'QUALIFIED EFH'!EZ$5))</f>
        <v>0</v>
      </c>
      <c r="FA80" s="476">
        <f>IF(FA$2&lt;&gt;"",IF($C80&lt;&gt;"TBA",FA$2/114,0),SUMIFS('HOURS&amp;CYCLES INPUT'!$F$2:$F$9999,'HOURS&amp;CYCLES INPUT'!$C$2:$C$9999,'QUALIFIED EFH'!$C80,'HOURS&amp;CYCLES INPUT'!$D$2:$D$9999,'QUALIFIED EFH'!FA$4,'HOURS&amp;CYCLES INPUT'!$E$2:$E$9999,'QUALIFIED EFH'!FA$5))</f>
        <v>0</v>
      </c>
      <c r="FB80" s="476">
        <f>IF(FB$2&lt;&gt;"",IF($C80&lt;&gt;"TBA",FB$2/114,0),SUMIFS('HOURS&amp;CYCLES INPUT'!$F$2:$F$9999,'HOURS&amp;CYCLES INPUT'!$C$2:$C$9999,'QUALIFIED EFH'!$C80,'HOURS&amp;CYCLES INPUT'!$D$2:$D$9999,'QUALIFIED EFH'!FB$4,'HOURS&amp;CYCLES INPUT'!$E$2:$E$9999,'QUALIFIED EFH'!FB$5))</f>
        <v>0</v>
      </c>
      <c r="FC80" s="476">
        <f>IF(FC$2&lt;&gt;"",IF($C80&lt;&gt;"TBA",FC$2/114,0),SUMIFS('HOURS&amp;CYCLES INPUT'!$F$2:$F$9999,'HOURS&amp;CYCLES INPUT'!$C$2:$C$9999,'QUALIFIED EFH'!$C80,'HOURS&amp;CYCLES INPUT'!$D$2:$D$9999,'QUALIFIED EFH'!FC$4,'HOURS&amp;CYCLES INPUT'!$E$2:$E$9999,'QUALIFIED EFH'!FC$5))</f>
        <v>0</v>
      </c>
      <c r="FD80" s="476">
        <f>IF(FD$2&lt;&gt;"",IF($C80&lt;&gt;"TBA",FD$2/114,0),SUMIFS('HOURS&amp;CYCLES INPUT'!$F$2:$F$9999,'HOURS&amp;CYCLES INPUT'!$C$2:$C$9999,'QUALIFIED EFH'!$C80,'HOURS&amp;CYCLES INPUT'!$D$2:$D$9999,'QUALIFIED EFH'!FD$4,'HOURS&amp;CYCLES INPUT'!$E$2:$E$9999,'QUALIFIED EFH'!FD$5))</f>
        <v>0</v>
      </c>
      <c r="FE80" s="476">
        <f>IF(FE$2&lt;&gt;"",IF($C80&lt;&gt;"TBA",FE$2/114,0),SUMIFS('HOURS&amp;CYCLES INPUT'!$F$2:$F$9999,'HOURS&amp;CYCLES INPUT'!$C$2:$C$9999,'QUALIFIED EFH'!$C80,'HOURS&amp;CYCLES INPUT'!$D$2:$D$9999,'QUALIFIED EFH'!FE$4,'HOURS&amp;CYCLES INPUT'!$E$2:$E$9999,'QUALIFIED EFH'!FE$5))</f>
        <v>0</v>
      </c>
      <c r="FF80" s="476">
        <f>IF(FF$2&lt;&gt;"",IF($C80&lt;&gt;"TBA",FF$2/114,0),SUMIFS('HOURS&amp;CYCLES INPUT'!$F$2:$F$9999,'HOURS&amp;CYCLES INPUT'!$C$2:$C$9999,'QUALIFIED EFH'!$C80,'HOURS&amp;CYCLES INPUT'!$D$2:$D$9999,'QUALIFIED EFH'!FF$4,'HOURS&amp;CYCLES INPUT'!$E$2:$E$9999,'QUALIFIED EFH'!FF$5))</f>
        <v>0</v>
      </c>
      <c r="FG80" s="476">
        <f>IF(FG$2&lt;&gt;"",IF($C80&lt;&gt;"TBA",FG$2/114,0),SUMIFS('HOURS&amp;CYCLES INPUT'!$F$2:$F$9999,'HOURS&amp;CYCLES INPUT'!$C$2:$C$9999,'QUALIFIED EFH'!$C80,'HOURS&amp;CYCLES INPUT'!$D$2:$D$9999,'QUALIFIED EFH'!FG$4,'HOURS&amp;CYCLES INPUT'!$E$2:$E$9999,'QUALIFIED EFH'!FG$5))</f>
        <v>0</v>
      </c>
      <c r="FH80" s="476">
        <f>IF(FH$2&lt;&gt;"",IF($C80&lt;&gt;"TBA",FH$2/114,0),SUMIFS('HOURS&amp;CYCLES INPUT'!$F$2:$F$9999,'HOURS&amp;CYCLES INPUT'!$C$2:$C$9999,'QUALIFIED EFH'!$C80,'HOURS&amp;CYCLES INPUT'!$D$2:$D$9999,'QUALIFIED EFH'!FH$4,'HOURS&amp;CYCLES INPUT'!$E$2:$E$9999,'QUALIFIED EFH'!FH$5))</f>
        <v>0</v>
      </c>
      <c r="FI80" s="476">
        <f>IF(FI$2&lt;&gt;"",IF($C80&lt;&gt;"TBA",FI$2/114,0),SUMIFS('HOURS&amp;CYCLES INPUT'!$F$2:$F$9999,'HOURS&amp;CYCLES INPUT'!$C$2:$C$9999,'QUALIFIED EFH'!$C80,'HOURS&amp;CYCLES INPUT'!$D$2:$D$9999,'QUALIFIED EFH'!FI$4,'HOURS&amp;CYCLES INPUT'!$E$2:$E$9999,'QUALIFIED EFH'!FI$5))</f>
        <v>0</v>
      </c>
      <c r="FJ80" s="476">
        <f>IF(FJ$2&lt;&gt;"",IF($C80&lt;&gt;"TBA",FJ$2/114,0),SUMIFS('HOURS&amp;CYCLES INPUT'!$F$2:$F$9999,'HOURS&amp;CYCLES INPUT'!$C$2:$C$9999,'QUALIFIED EFH'!$C80,'HOURS&amp;CYCLES INPUT'!$D$2:$D$9999,'QUALIFIED EFH'!FJ$4,'HOURS&amp;CYCLES INPUT'!$E$2:$E$9999,'QUALIFIED EFH'!FJ$5))</f>
        <v>0</v>
      </c>
      <c r="FK80" s="476">
        <f>IF(FK$2&lt;&gt;"",IF($C80&lt;&gt;"TBA",FK$2/114,0),SUMIFS('HOURS&amp;CYCLES INPUT'!$F$2:$F$9999,'HOURS&amp;CYCLES INPUT'!$C$2:$C$9999,'QUALIFIED EFH'!$C80,'HOURS&amp;CYCLES INPUT'!$D$2:$D$9999,'QUALIFIED EFH'!FK$4,'HOURS&amp;CYCLES INPUT'!$E$2:$E$9999,'QUALIFIED EFH'!FK$5))</f>
        <v>0</v>
      </c>
      <c r="FL80" s="476">
        <f>IF(FL$2&lt;&gt;"",IF($C80&lt;&gt;"TBA",FL$2/114,0),SUMIFS('HOURS&amp;CYCLES INPUT'!$F$2:$F$9999,'HOURS&amp;CYCLES INPUT'!$C$2:$C$9999,'QUALIFIED EFH'!$C80,'HOURS&amp;CYCLES INPUT'!$D$2:$D$9999,'QUALIFIED EFH'!FL$4,'HOURS&amp;CYCLES INPUT'!$E$2:$E$9999,'QUALIFIED EFH'!FL$5))</f>
        <v>0</v>
      </c>
      <c r="FM80" s="476">
        <f>IF(FM$2&lt;&gt;"",IF($C80&lt;&gt;"TBA",FM$2/114,0),SUMIFS('HOURS&amp;CYCLES INPUT'!$F$2:$F$9999,'HOURS&amp;CYCLES INPUT'!$C$2:$C$9999,'QUALIFIED EFH'!$C80,'HOURS&amp;CYCLES INPUT'!$D$2:$D$9999,'QUALIFIED EFH'!FM$4,'HOURS&amp;CYCLES INPUT'!$E$2:$E$9999,'QUALIFIED EFH'!FM$5))</f>
        <v>0</v>
      </c>
      <c r="FN80" s="476">
        <f>IF(FN$2&lt;&gt;"",IF($C80&lt;&gt;"TBA",FN$2/114,0),SUMIFS('HOURS&amp;CYCLES INPUT'!$F$2:$F$9999,'HOURS&amp;CYCLES INPUT'!$C$2:$C$9999,'QUALIFIED EFH'!$C80,'HOURS&amp;CYCLES INPUT'!$D$2:$D$9999,'QUALIFIED EFH'!FN$4,'HOURS&amp;CYCLES INPUT'!$E$2:$E$9999,'QUALIFIED EFH'!FN$5))</f>
        <v>0</v>
      </c>
      <c r="FO80" s="476">
        <f>IF(FO$2&lt;&gt;"",IF($C80&lt;&gt;"TBA",FO$2/114,0),SUMIFS('HOURS&amp;CYCLES INPUT'!$F$2:$F$9999,'HOURS&amp;CYCLES INPUT'!$C$2:$C$9999,'QUALIFIED EFH'!$C80,'HOURS&amp;CYCLES INPUT'!$D$2:$D$9999,'QUALIFIED EFH'!FO$4,'HOURS&amp;CYCLES INPUT'!$E$2:$E$9999,'QUALIFIED EFH'!FO$5))</f>
        <v>0</v>
      </c>
      <c r="FP80" s="476">
        <f>IF(FP$2&lt;&gt;"",IF($C80&lt;&gt;"TBA",FP$2/114,0),SUMIFS('HOURS&amp;CYCLES INPUT'!$F$2:$F$9999,'HOURS&amp;CYCLES INPUT'!$C$2:$C$9999,'QUALIFIED EFH'!$C80,'HOURS&amp;CYCLES INPUT'!$D$2:$D$9999,'QUALIFIED EFH'!FP$4,'HOURS&amp;CYCLES INPUT'!$E$2:$E$9999,'QUALIFIED EFH'!FP$5))</f>
        <v>0</v>
      </c>
      <c r="FQ80" s="476">
        <f>IF(FQ$2&lt;&gt;"",IF($C80&lt;&gt;"TBA",FQ$2/114,0),SUMIFS('HOURS&amp;CYCLES INPUT'!$F$2:$F$9999,'HOURS&amp;CYCLES INPUT'!$C$2:$C$9999,'QUALIFIED EFH'!$C80,'HOURS&amp;CYCLES INPUT'!$D$2:$D$9999,'QUALIFIED EFH'!FQ$4,'HOURS&amp;CYCLES INPUT'!$E$2:$E$9999,'QUALIFIED EFH'!FQ$5))</f>
        <v>0</v>
      </c>
      <c r="FR80" s="476">
        <f>IF(FR$2&lt;&gt;"",IF($C80&lt;&gt;"TBA",FR$2/114,0),SUMIFS('HOURS&amp;CYCLES INPUT'!$F$2:$F$9999,'HOURS&amp;CYCLES INPUT'!$C$2:$C$9999,'QUALIFIED EFH'!$C80,'HOURS&amp;CYCLES INPUT'!$D$2:$D$9999,'QUALIFIED EFH'!FR$4,'HOURS&amp;CYCLES INPUT'!$E$2:$E$9999,'QUALIFIED EFH'!FR$5))</f>
        <v>0</v>
      </c>
      <c r="FS80" s="476">
        <f>IF(FS$2&lt;&gt;"",IF($C80&lt;&gt;"TBA",FS$2/114,0),SUMIFS('HOURS&amp;CYCLES INPUT'!$F$2:$F$9999,'HOURS&amp;CYCLES INPUT'!$C$2:$C$9999,'QUALIFIED EFH'!$C80,'HOURS&amp;CYCLES INPUT'!$D$2:$D$9999,'QUALIFIED EFH'!FS$4,'HOURS&amp;CYCLES INPUT'!$E$2:$E$9999,'QUALIFIED EFH'!FS$5))</f>
        <v>0</v>
      </c>
      <c r="FT80" s="476">
        <f>IF(FT$2&lt;&gt;"",IF($C80&lt;&gt;"TBA",FT$2/114,0),SUMIFS('HOURS&amp;CYCLES INPUT'!$F$2:$F$9999,'HOURS&amp;CYCLES INPUT'!$C$2:$C$9999,'QUALIFIED EFH'!$C80,'HOURS&amp;CYCLES INPUT'!$D$2:$D$9999,'QUALIFIED EFH'!FT$4,'HOURS&amp;CYCLES INPUT'!$E$2:$E$9999,'QUALIFIED EFH'!FT$5))</f>
        <v>0</v>
      </c>
      <c r="FU80" s="476">
        <f>IF(FU$2&lt;&gt;"",IF($C80&lt;&gt;"TBA",FU$2/114,0),SUMIFS('HOURS&amp;CYCLES INPUT'!$F$2:$F$9999,'HOURS&amp;CYCLES INPUT'!$C$2:$C$9999,'QUALIFIED EFH'!$C80,'HOURS&amp;CYCLES INPUT'!$D$2:$D$9999,'QUALIFIED EFH'!FU$4,'HOURS&amp;CYCLES INPUT'!$E$2:$E$9999,'QUALIFIED EFH'!FU$5))</f>
        <v>0</v>
      </c>
      <c r="FV80" s="476">
        <f>IF(FV$2&lt;&gt;"",IF($C80&lt;&gt;"TBA",FV$2/114,0),SUMIFS('HOURS&amp;CYCLES INPUT'!$F$2:$F$9999,'HOURS&amp;CYCLES INPUT'!$C$2:$C$9999,'QUALIFIED EFH'!$C80,'HOURS&amp;CYCLES INPUT'!$D$2:$D$9999,'QUALIFIED EFH'!FV$4,'HOURS&amp;CYCLES INPUT'!$E$2:$E$9999,'QUALIFIED EFH'!FV$5))</f>
        <v>0</v>
      </c>
      <c r="FW80" s="476">
        <f>IF(FW$2&lt;&gt;"",IF($C80&lt;&gt;"TBA",FW$2/114,0),SUMIFS('HOURS&amp;CYCLES INPUT'!$F$2:$F$9999,'HOURS&amp;CYCLES INPUT'!$C$2:$C$9999,'QUALIFIED EFH'!$C80,'HOURS&amp;CYCLES INPUT'!$D$2:$D$9999,'QUALIFIED EFH'!FW$4,'HOURS&amp;CYCLES INPUT'!$E$2:$E$9999,'QUALIFIED EFH'!FW$5))</f>
        <v>0</v>
      </c>
      <c r="FX80" s="476">
        <f>IF(FX$2&lt;&gt;"",IF($C80&lt;&gt;"TBA",FX$2/114,0),SUMIFS('HOURS&amp;CYCLES INPUT'!$F$2:$F$9999,'HOURS&amp;CYCLES INPUT'!$C$2:$C$9999,'QUALIFIED EFH'!$C80,'HOURS&amp;CYCLES INPUT'!$D$2:$D$9999,'QUALIFIED EFH'!FX$4,'HOURS&amp;CYCLES INPUT'!$E$2:$E$9999,'QUALIFIED EFH'!FX$5))</f>
        <v>0</v>
      </c>
      <c r="FY80" s="476">
        <f>IF(FY$2&lt;&gt;"",IF($C80&lt;&gt;"TBA",FY$2/114,0),SUMIFS('HOURS&amp;CYCLES INPUT'!$F$2:$F$9999,'HOURS&amp;CYCLES INPUT'!$C$2:$C$9999,'QUALIFIED EFH'!$C80,'HOURS&amp;CYCLES INPUT'!$D$2:$D$9999,'QUALIFIED EFH'!FY$4,'HOURS&amp;CYCLES INPUT'!$E$2:$E$9999,'QUALIFIED EFH'!FY$5))</f>
        <v>0</v>
      </c>
      <c r="FZ80" s="476">
        <f>IF(FZ$2&lt;&gt;"",IF($C80&lt;&gt;"TBA",FZ$2/114,0),SUMIFS('HOURS&amp;CYCLES INPUT'!$F$2:$F$9999,'HOURS&amp;CYCLES INPUT'!$C$2:$C$9999,'QUALIFIED EFH'!$C80,'HOURS&amp;CYCLES INPUT'!$D$2:$D$9999,'QUALIFIED EFH'!FZ$4,'HOURS&amp;CYCLES INPUT'!$E$2:$E$9999,'QUALIFIED EFH'!FZ$5))</f>
        <v>0</v>
      </c>
      <c r="GA80" s="476">
        <f>IF(GA$2&lt;&gt;"",IF($C80&lt;&gt;"TBA",GA$2/114,0),SUMIFS('HOURS&amp;CYCLES INPUT'!$F$2:$F$9999,'HOURS&amp;CYCLES INPUT'!$C$2:$C$9999,'QUALIFIED EFH'!$C80,'HOURS&amp;CYCLES INPUT'!$D$2:$D$9999,'QUALIFIED EFH'!GA$4,'HOURS&amp;CYCLES INPUT'!$E$2:$E$9999,'QUALIFIED EFH'!GA$5))</f>
        <v>0</v>
      </c>
      <c r="GB80" s="476">
        <f>IF(GB$2&lt;&gt;"",IF($C80&lt;&gt;"TBA",GB$2/114,0),SUMIFS('HOURS&amp;CYCLES INPUT'!$F$2:$F$9999,'HOURS&amp;CYCLES INPUT'!$C$2:$C$9999,'QUALIFIED EFH'!$C80,'HOURS&amp;CYCLES INPUT'!$D$2:$D$9999,'QUALIFIED EFH'!GB$4,'HOURS&amp;CYCLES INPUT'!$E$2:$E$9999,'QUALIFIED EFH'!GB$5))</f>
        <v>0</v>
      </c>
    </row>
    <row r="81" spans="3:184" x14ac:dyDescent="0.35">
      <c r="C81" s="472">
        <f>'QUALIFIED ENGINES'!D82</f>
        <v>91550</v>
      </c>
      <c r="D81" s="476">
        <f>IF(D$2&lt;&gt;"",IF($C81&lt;&gt;"TBA",D$2/114,0),SUMIFS('HOURS&amp;CYCLES INPUT'!$F$2:$F$9999,'HOURS&amp;CYCLES INPUT'!$C$2:$C$9999,'QUALIFIED EFH'!$C81,'HOURS&amp;CYCLES INPUT'!$D$2:$D$9999,'QUALIFIED EFH'!D$4,'HOURS&amp;CYCLES INPUT'!$E$2:$E$9999,'QUALIFIED EFH'!D$5))</f>
        <v>0</v>
      </c>
      <c r="E81" s="476">
        <f>IF(E$2&lt;&gt;"",IF($C81&lt;&gt;"TBA",E$2/114,0),SUMIFS('HOURS&amp;CYCLES INPUT'!$F$2:$F$9999,'HOURS&amp;CYCLES INPUT'!$C$2:$C$9999,'QUALIFIED EFH'!$C81,'HOURS&amp;CYCLES INPUT'!$D$2:$D$9999,'QUALIFIED EFH'!E$4,'HOURS&amp;CYCLES INPUT'!$E$2:$E$9999,'QUALIFIED EFH'!E$5))</f>
        <v>0</v>
      </c>
      <c r="F81" s="476">
        <f>IF(F$2&lt;&gt;"",IF($C81&lt;&gt;"TBA",F$2/114,0),SUMIFS('HOURS&amp;CYCLES INPUT'!$F$2:$F$9999,'HOURS&amp;CYCLES INPUT'!$C$2:$C$9999,'QUALIFIED EFH'!$C81,'HOURS&amp;CYCLES INPUT'!$D$2:$D$9999,'QUALIFIED EFH'!F$4,'HOURS&amp;CYCLES INPUT'!$E$2:$E$9999,'QUALIFIED EFH'!F$5))</f>
        <v>0</v>
      </c>
      <c r="G81" s="476">
        <f>IF(G$2&lt;&gt;"",IF($C81&lt;&gt;"TBA",G$2/114,0),SUMIFS('HOURS&amp;CYCLES INPUT'!$F$2:$F$9999,'HOURS&amp;CYCLES INPUT'!$C$2:$C$9999,'QUALIFIED EFH'!$C81,'HOURS&amp;CYCLES INPUT'!$D$2:$D$9999,'QUALIFIED EFH'!G$4,'HOURS&amp;CYCLES INPUT'!$E$2:$E$9999,'QUALIFIED EFH'!G$5))</f>
        <v>0</v>
      </c>
      <c r="H81" s="476">
        <f>IF(H$2&lt;&gt;"",IF($C81&lt;&gt;"TBA",H$2/114,0),SUMIFS('HOURS&amp;CYCLES INPUT'!$F$2:$F$9999,'HOURS&amp;CYCLES INPUT'!$C$2:$C$9999,'QUALIFIED EFH'!$C81,'HOURS&amp;CYCLES INPUT'!$D$2:$D$9999,'QUALIFIED EFH'!H$4,'HOURS&amp;CYCLES INPUT'!$E$2:$E$9999,'QUALIFIED EFH'!H$5))</f>
        <v>0</v>
      </c>
      <c r="I81" s="476">
        <f>IF(I$2&lt;&gt;"",IF($C81&lt;&gt;"TBA",I$2/114,0),SUMIFS('HOURS&amp;CYCLES INPUT'!$F$2:$F$9999,'HOURS&amp;CYCLES INPUT'!$C$2:$C$9999,'QUALIFIED EFH'!$C81,'HOURS&amp;CYCLES INPUT'!$D$2:$D$9999,'QUALIFIED EFH'!I$4,'HOURS&amp;CYCLES INPUT'!$E$2:$E$9999,'QUALIFIED EFH'!I$5))</f>
        <v>0</v>
      </c>
      <c r="J81" s="476">
        <f>IF(J$2&lt;&gt;"",IF($C81&lt;&gt;"TBA",J$2/114,0),SUMIFS('HOURS&amp;CYCLES INPUT'!$F$2:$F$9999,'HOURS&amp;CYCLES INPUT'!$C$2:$C$9999,'QUALIFIED EFH'!$C81,'HOURS&amp;CYCLES INPUT'!$D$2:$D$9999,'QUALIFIED EFH'!J$4,'HOURS&amp;CYCLES INPUT'!$E$2:$E$9999,'QUALIFIED EFH'!J$5))</f>
        <v>0</v>
      </c>
      <c r="K81" s="476">
        <f>IF(K$2&lt;&gt;"",IF($C81&lt;&gt;"TBA",K$2/114,0),SUMIFS('HOURS&amp;CYCLES INPUT'!$F$2:$F$9999,'HOURS&amp;CYCLES INPUT'!$C$2:$C$9999,'QUALIFIED EFH'!$C81,'HOURS&amp;CYCLES INPUT'!$D$2:$D$9999,'QUALIFIED EFH'!K$4,'HOURS&amp;CYCLES INPUT'!$E$2:$E$9999,'QUALIFIED EFH'!K$5))</f>
        <v>0</v>
      </c>
      <c r="L81" s="476">
        <f>IF(L$2&lt;&gt;"",IF($C81&lt;&gt;"TBA",L$2/114,0),SUMIFS('HOURS&amp;CYCLES INPUT'!$F$2:$F$9999,'HOURS&amp;CYCLES INPUT'!$C$2:$C$9999,'QUALIFIED EFH'!$C81,'HOURS&amp;CYCLES INPUT'!$D$2:$D$9999,'QUALIFIED EFH'!L$4,'HOURS&amp;CYCLES INPUT'!$E$2:$E$9999,'QUALIFIED EFH'!L$5))</f>
        <v>0</v>
      </c>
      <c r="M81" s="476">
        <f>IF(M$2&lt;&gt;"",IF($C81&lt;&gt;"TBA",M$2/114,0),SUMIFS('HOURS&amp;CYCLES INPUT'!$F$2:$F$9999,'HOURS&amp;CYCLES INPUT'!$C$2:$C$9999,'QUALIFIED EFH'!$C81,'HOURS&amp;CYCLES INPUT'!$D$2:$D$9999,'QUALIFIED EFH'!M$4,'HOURS&amp;CYCLES INPUT'!$E$2:$E$9999,'QUALIFIED EFH'!M$5))</f>
        <v>0</v>
      </c>
      <c r="N81" s="476">
        <f>IF(N$2&lt;&gt;"",IF($C81&lt;&gt;"TBA",N$2/114,0),SUMIFS('HOURS&amp;CYCLES INPUT'!$F$2:$F$9999,'HOURS&amp;CYCLES INPUT'!$C$2:$C$9999,'QUALIFIED EFH'!$C81,'HOURS&amp;CYCLES INPUT'!$D$2:$D$9999,'QUALIFIED EFH'!N$4,'HOURS&amp;CYCLES INPUT'!$E$2:$E$9999,'QUALIFIED EFH'!N$5))</f>
        <v>0</v>
      </c>
      <c r="O81" s="476">
        <f>IF(O$2&lt;&gt;"",IF($C81&lt;&gt;"TBA",O$2/114,0),SUMIFS('HOURS&amp;CYCLES INPUT'!$F$2:$F$9999,'HOURS&amp;CYCLES INPUT'!$C$2:$C$9999,'QUALIFIED EFH'!$C81,'HOURS&amp;CYCLES INPUT'!$D$2:$D$9999,'QUALIFIED EFH'!O$4,'HOURS&amp;CYCLES INPUT'!$E$2:$E$9999,'QUALIFIED EFH'!O$5))</f>
        <v>0</v>
      </c>
      <c r="P81" s="476">
        <f>IF(P$2&lt;&gt;"",IF($C81&lt;&gt;"TBA",P$2/114,0),SUMIFS('HOURS&amp;CYCLES INPUT'!$F$2:$F$9999,'HOURS&amp;CYCLES INPUT'!$C$2:$C$9999,'QUALIFIED EFH'!$C81,'HOURS&amp;CYCLES INPUT'!$D$2:$D$9999,'QUALIFIED EFH'!P$4,'HOURS&amp;CYCLES INPUT'!$E$2:$E$9999,'QUALIFIED EFH'!P$5))</f>
        <v>0</v>
      </c>
      <c r="Q81" s="476">
        <f>IF(Q$2&lt;&gt;"",IF($C81&lt;&gt;"TBA",Q$2/114,0),SUMIFS('HOURS&amp;CYCLES INPUT'!$F$2:$F$9999,'HOURS&amp;CYCLES INPUT'!$C$2:$C$9999,'QUALIFIED EFH'!$C81,'HOURS&amp;CYCLES INPUT'!$D$2:$D$9999,'QUALIFIED EFH'!Q$4,'HOURS&amp;CYCLES INPUT'!$E$2:$E$9999,'QUALIFIED EFH'!Q$5))</f>
        <v>0</v>
      </c>
      <c r="R81" s="476">
        <f>IF(R$1&lt;&gt;"",IF($C81&lt;&gt;"TBA",R$1/114,0),SUMIFS('HOURS&amp;CYCLES INPUT'!$F$2:$F$9999,'HOURS&amp;CYCLES INPUT'!$C$2:$C$9999,'QUALIFIED EFH'!$C81,'HOURS&amp;CYCLES INPUT'!$D$2:$D$9999,'QUALIFIED EFH'!R$4,'HOURS&amp;CYCLES INPUT'!$E$2:$E$9999,'QUALIFIED EFH'!R$5))</f>
        <v>0</v>
      </c>
      <c r="S81" s="476">
        <f>IF(S$2&lt;&gt;"",IF($C81&lt;&gt;"TBA",S$2/114,0),SUMIFS('HOURS&amp;CYCLES INPUT'!$F$2:$F$9999,'HOURS&amp;CYCLES INPUT'!$C$2:$C$9999,'QUALIFIED EFH'!$C81,'HOURS&amp;CYCLES INPUT'!$D$2:$D$9999,'QUALIFIED EFH'!S$4,'HOURS&amp;CYCLES INPUT'!$E$2:$E$9999,'QUALIFIED EFH'!S$5))</f>
        <v>0</v>
      </c>
      <c r="T81" s="476">
        <f>IF(T$2&lt;&gt;"",IF($C81&lt;&gt;"TBA",T$2/114,0),SUMIFS('HOURS&amp;CYCLES INPUT'!$F$2:$F$9999,'HOURS&amp;CYCLES INPUT'!$C$2:$C$9999,'QUALIFIED EFH'!$C81,'HOURS&amp;CYCLES INPUT'!$D$2:$D$9999,'QUALIFIED EFH'!T$4,'HOURS&amp;CYCLES INPUT'!$E$2:$E$9999,'QUALIFIED EFH'!T$5))</f>
        <v>0</v>
      </c>
      <c r="U81" s="476">
        <f>IF(U$2&lt;&gt;"",IF($C81&lt;&gt;"TBA",U$2/114,0),SUMIFS('HOURS&amp;CYCLES INPUT'!$F$2:$F$9999,'HOURS&amp;CYCLES INPUT'!$C$2:$C$9999,'QUALIFIED EFH'!$C81,'HOURS&amp;CYCLES INPUT'!$D$2:$D$9999,'QUALIFIED EFH'!U$4,'HOURS&amp;CYCLES INPUT'!$E$2:$E$9999,'QUALIFIED EFH'!U$5))</f>
        <v>0</v>
      </c>
      <c r="V81" s="476">
        <f>IF(V$2&lt;&gt;"",IF($C81&lt;&gt;"TBA",V$2/114,0),SUMIFS('HOURS&amp;CYCLES INPUT'!$F$2:$F$9999,'HOURS&amp;CYCLES INPUT'!$C$2:$C$9999,'QUALIFIED EFH'!$C81,'HOURS&amp;CYCLES INPUT'!$D$2:$D$9999,'QUALIFIED EFH'!V$4,'HOURS&amp;CYCLES INPUT'!$E$2:$E$9999,'QUALIFIED EFH'!V$5))</f>
        <v>0</v>
      </c>
      <c r="W81" s="476">
        <f>IF(W$2&lt;&gt;"",IF($C81&lt;&gt;"TBA",W$2/114,0),SUMIFS('HOURS&amp;CYCLES INPUT'!$F$2:$F$9999,'HOURS&amp;CYCLES INPUT'!$C$2:$C$9999,'QUALIFIED EFH'!$C81,'HOURS&amp;CYCLES INPUT'!$D$2:$D$9999,'QUALIFIED EFH'!W$4,'HOURS&amp;CYCLES INPUT'!$E$2:$E$9999,'QUALIFIED EFH'!W$5))</f>
        <v>0</v>
      </c>
      <c r="X81" s="476">
        <f>IF(X$2&lt;&gt;"",IF($C81&lt;&gt;"TBA",X$2/114,0),SUMIFS('HOURS&amp;CYCLES INPUT'!$F$2:$F$9999,'HOURS&amp;CYCLES INPUT'!$C$2:$C$9999,'QUALIFIED EFH'!$C81,'HOURS&amp;CYCLES INPUT'!$D$2:$D$9999,'QUALIFIED EFH'!X$4,'HOURS&amp;CYCLES INPUT'!$E$2:$E$9999,'QUALIFIED EFH'!X$5))</f>
        <v>0</v>
      </c>
      <c r="Y81" s="476">
        <f>IF(Y$2&lt;&gt;"",IF($C81&lt;&gt;"TBA",Y$2/114,0),SUMIFS('HOURS&amp;CYCLES INPUT'!$F$2:$F$9999,'HOURS&amp;CYCLES INPUT'!$C$2:$C$9999,'QUALIFIED EFH'!$C81,'HOURS&amp;CYCLES INPUT'!$D$2:$D$9999,'QUALIFIED EFH'!Y$4,'HOURS&amp;CYCLES INPUT'!$E$2:$E$9999,'QUALIFIED EFH'!Y$5))</f>
        <v>0</v>
      </c>
      <c r="Z81" s="476">
        <f>IF(Z$2&lt;&gt;"",IF($C81&lt;&gt;"TBA",Z$2/114,0),SUMIFS('HOURS&amp;CYCLES INPUT'!$F$2:$F$9999,'HOURS&amp;CYCLES INPUT'!$C$2:$C$9999,'QUALIFIED EFH'!$C81,'HOURS&amp;CYCLES INPUT'!$D$2:$D$9999,'QUALIFIED EFH'!Z$4,'HOURS&amp;CYCLES INPUT'!$E$2:$E$9999,'QUALIFIED EFH'!Z$5))</f>
        <v>0</v>
      </c>
      <c r="AA81" s="476">
        <f>IF(AA$2&lt;&gt;"",IF($C81&lt;&gt;"TBA",AA$2/114,0),SUMIFS('HOURS&amp;CYCLES INPUT'!$F$2:$F$9999,'HOURS&amp;CYCLES INPUT'!$C$2:$C$9999,'QUALIFIED EFH'!$C81,'HOURS&amp;CYCLES INPUT'!$D$2:$D$9999,'QUALIFIED EFH'!AA$4,'HOURS&amp;CYCLES INPUT'!$E$2:$E$9999,'QUALIFIED EFH'!AA$5))</f>
        <v>0</v>
      </c>
      <c r="AB81" s="476">
        <f>IF(AB$2&lt;&gt;"",IF($C81&lt;&gt;"TBA",AB$2/114,0),SUMIFS('HOURS&amp;CYCLES INPUT'!$F$2:$F$9999,'HOURS&amp;CYCLES INPUT'!$C$2:$C$9999,'QUALIFIED EFH'!$C81,'HOURS&amp;CYCLES INPUT'!$D$2:$D$9999,'QUALIFIED EFH'!AB$4,'HOURS&amp;CYCLES INPUT'!$E$2:$E$9999,'QUALIFIED EFH'!AB$5))</f>
        <v>209.91</v>
      </c>
      <c r="AC81" s="476">
        <f>IF(AC$2&lt;&gt;"",IF($C81&lt;&gt;"TBA",AC$2/114,0),SUMIFS('HOURS&amp;CYCLES INPUT'!$F$2:$F$9999,'HOURS&amp;CYCLES INPUT'!$C$2:$C$9999,'QUALIFIED EFH'!$C81,'HOURS&amp;CYCLES INPUT'!$D$2:$D$9999,'QUALIFIED EFH'!AC$4,'HOURS&amp;CYCLES INPUT'!$E$2:$E$9999,'QUALIFIED EFH'!AC$5))</f>
        <v>361.52</v>
      </c>
      <c r="AD81" s="476">
        <f>IF(AD$2&lt;&gt;"",IF($C81&lt;&gt;"TBA",AD$2/114,0),SUMIFS('HOURS&amp;CYCLES INPUT'!$F$2:$F$9999,'HOURS&amp;CYCLES INPUT'!$C$2:$C$9999,'QUALIFIED EFH'!$C81,'HOURS&amp;CYCLES INPUT'!$D$2:$D$9999,'QUALIFIED EFH'!AD$4,'HOURS&amp;CYCLES INPUT'!$E$2:$E$9999,'QUALIFIED EFH'!AD$5))</f>
        <v>386.69</v>
      </c>
      <c r="AE81" s="476">
        <f>IF(AE$2&lt;&gt;"",IF($C81&lt;&gt;"TBA",AE$2/114,0),SUMIFS('HOURS&amp;CYCLES INPUT'!$F$2:$F$9999,'HOURS&amp;CYCLES INPUT'!$C$2:$C$9999,'QUALIFIED EFH'!$C81,'HOURS&amp;CYCLES INPUT'!$D$2:$D$9999,'QUALIFIED EFH'!AE$4,'HOURS&amp;CYCLES INPUT'!$E$2:$E$9999,'QUALIFIED EFH'!AE$5))</f>
        <v>387</v>
      </c>
      <c r="AF81" s="476">
        <f>IF(AF$2&lt;&gt;"",IF($C81&lt;&gt;"TBA",AF$2/114,0),SUMIFS('HOURS&amp;CYCLES INPUT'!$F$2:$F$9999,'HOURS&amp;CYCLES INPUT'!$C$2:$C$9999,'QUALIFIED EFH'!$C81,'HOURS&amp;CYCLES INPUT'!$D$2:$D$9999,'QUALIFIED EFH'!AF$4,'HOURS&amp;CYCLES INPUT'!$E$2:$E$9999,'QUALIFIED EFH'!AF$5))</f>
        <v>405.16</v>
      </c>
      <c r="AG81" s="476">
        <f>IF(AG$2&lt;&gt;"",IF($C81&lt;&gt;"TBA",AG$2/114,0),SUMIFS('HOURS&amp;CYCLES INPUT'!$F$2:$F$9999,'HOURS&amp;CYCLES INPUT'!$C$2:$C$9999,'QUALIFIED EFH'!$C81,'HOURS&amp;CYCLES INPUT'!$D$2:$D$9999,'QUALIFIED EFH'!AG$4,'HOURS&amp;CYCLES INPUT'!$E$2:$E$9999,'QUALIFIED EFH'!AG$5))</f>
        <v>440.97</v>
      </c>
      <c r="AH81" s="476">
        <f>IF(AH$2&lt;&gt;"",IF($C81&lt;&gt;"TBA",AH$2/114,0),SUMIFS('HOURS&amp;CYCLES INPUT'!$F$2:$F$9999,'HOURS&amp;CYCLES INPUT'!$C$2:$C$9999,'QUALIFIED EFH'!$C81,'HOURS&amp;CYCLES INPUT'!$D$2:$D$9999,'QUALIFIED EFH'!AH$4,'HOURS&amp;CYCLES INPUT'!$E$2:$E$9999,'QUALIFIED EFH'!AH$5))</f>
        <v>386.18</v>
      </c>
      <c r="AI81" s="476">
        <f>IF(AI$2&lt;&gt;"",IF($C81&lt;&gt;"TBA",AI$2/114,0),SUMIFS('HOURS&amp;CYCLES INPUT'!$F$2:$F$9999,'HOURS&amp;CYCLES INPUT'!$C$2:$C$9999,'QUALIFIED EFH'!$C81,'HOURS&amp;CYCLES INPUT'!$D$2:$D$9999,'QUALIFIED EFH'!AI$4,'HOURS&amp;CYCLES INPUT'!$E$2:$E$9999,'QUALIFIED EFH'!AI$5))</f>
        <v>441.12</v>
      </c>
      <c r="AJ81" s="476">
        <f>IF(AJ$2&lt;&gt;"",IF($C81&lt;&gt;"TBA",AJ$2/114,0),SUMIFS('HOURS&amp;CYCLES INPUT'!$F$2:$F$9999,'HOURS&amp;CYCLES INPUT'!$C$2:$C$9999,'QUALIFIED EFH'!$C81,'HOURS&amp;CYCLES INPUT'!$D$2:$D$9999,'QUALIFIED EFH'!AJ$4,'HOURS&amp;CYCLES INPUT'!$E$2:$E$9999,'QUALIFIED EFH'!AJ$5))</f>
        <v>434.95</v>
      </c>
      <c r="AK81" s="476">
        <f>IF(AK$2&lt;&gt;"",IF($C81&lt;&gt;"TBA",AK$2/114,0),SUMIFS('HOURS&amp;CYCLES INPUT'!$F$2:$F$9999,'HOURS&amp;CYCLES INPUT'!$C$2:$C$9999,'QUALIFIED EFH'!$C81,'HOURS&amp;CYCLES INPUT'!$D$2:$D$9999,'QUALIFIED EFH'!AK$4,'HOURS&amp;CYCLES INPUT'!$E$2:$E$9999,'QUALIFIED EFH'!AK$5))</f>
        <v>360.37</v>
      </c>
      <c r="AL81" s="476">
        <f>IF(AL$2&lt;&gt;"",IF($C81&lt;&gt;"TBA",AL$2/114,0),SUMIFS('HOURS&amp;CYCLES INPUT'!$F$2:$F$9999,'HOURS&amp;CYCLES INPUT'!$C$2:$C$9999,'QUALIFIED EFH'!$C81,'HOURS&amp;CYCLES INPUT'!$D$2:$D$9999,'QUALIFIED EFH'!AL$4,'HOURS&amp;CYCLES INPUT'!$E$2:$E$9999,'QUALIFIED EFH'!AL$5))</f>
        <v>383.88</v>
      </c>
      <c r="AM81" s="476">
        <f>IF(AM$2&lt;&gt;"",IF($C81&lt;&gt;"TBA",AM$2/114,0),SUMIFS('HOURS&amp;CYCLES INPUT'!$F$2:$F$9999,'HOURS&amp;CYCLES INPUT'!$C$2:$C$9999,'QUALIFIED EFH'!$C81,'HOURS&amp;CYCLES INPUT'!$D$2:$D$9999,'QUALIFIED EFH'!AM$4,'HOURS&amp;CYCLES INPUT'!$E$2:$E$9999,'QUALIFIED EFH'!AM$5))</f>
        <v>279.42</v>
      </c>
      <c r="AN81" s="476">
        <f>IF(AN$2&lt;&gt;"",IF($C81&lt;&gt;"TBA",AN$2/114,0),SUMIFS('HOURS&amp;CYCLES INPUT'!$F$2:$F$9999,'HOURS&amp;CYCLES INPUT'!$C$2:$C$9999,'QUALIFIED EFH'!$C81,'HOURS&amp;CYCLES INPUT'!$D$2:$D$9999,'QUALIFIED EFH'!AN$4,'HOURS&amp;CYCLES INPUT'!$E$2:$E$9999,'QUALIFIED EFH'!AN$5))</f>
        <v>445.88</v>
      </c>
      <c r="AO81" s="476">
        <f>IF(AO$2&lt;&gt;"",IF($C81&lt;&gt;"TBA",AO$2/114,0),SUMIFS('HOURS&amp;CYCLES INPUT'!$F$2:$F$9999,'HOURS&amp;CYCLES INPUT'!$C$2:$C$9999,'QUALIFIED EFH'!$C81,'HOURS&amp;CYCLES INPUT'!$D$2:$D$9999,'QUALIFIED EFH'!AO$4,'HOURS&amp;CYCLES INPUT'!$E$2:$E$9999,'QUALIFIED EFH'!AO$5))</f>
        <v>414.67</v>
      </c>
      <c r="AP81" s="476">
        <f>IF(AP$2&lt;&gt;"",IF($C81&lt;&gt;"TBA",AP$2/114,0),SUMIFS('HOURS&amp;CYCLES INPUT'!$F$2:$F$9999,'HOURS&amp;CYCLES INPUT'!$C$2:$C$9999,'QUALIFIED EFH'!$C81,'HOURS&amp;CYCLES INPUT'!$D$2:$D$9999,'QUALIFIED EFH'!AP$4,'HOURS&amp;CYCLES INPUT'!$E$2:$E$9999,'QUALIFIED EFH'!AP$5))</f>
        <v>387.91</v>
      </c>
      <c r="AQ81" s="476">
        <f>IF(AQ$2&lt;&gt;"",IF($C81&lt;&gt;"TBA",AQ$2/114,0),SUMIFS('HOURS&amp;CYCLES INPUT'!$F$2:$F$9999,'HOURS&amp;CYCLES INPUT'!$C$2:$C$9999,'QUALIFIED EFH'!$C81,'HOURS&amp;CYCLES INPUT'!$D$2:$D$9999,'QUALIFIED EFH'!AQ$4,'HOURS&amp;CYCLES INPUT'!$E$2:$E$9999,'QUALIFIED EFH'!AQ$5))</f>
        <v>292.52999999999997</v>
      </c>
      <c r="AR81" s="476">
        <f>IF(AR$2&lt;&gt;"",IF($C81&lt;&gt;"TBA",AR$2/114,0),SUMIFS('HOURS&amp;CYCLES INPUT'!$F$2:$F$9999,'HOURS&amp;CYCLES INPUT'!$C$2:$C$9999,'QUALIFIED EFH'!$C81,'HOURS&amp;CYCLES INPUT'!$D$2:$D$9999,'QUALIFIED EFH'!AR$4,'HOURS&amp;CYCLES INPUT'!$E$2:$E$9999,'QUALIFIED EFH'!AR$5))</f>
        <v>0</v>
      </c>
      <c r="AS81" s="476">
        <f>IF(AS$2&lt;&gt;"",IF($C81&lt;&gt;"TBA",AS$2/114,0),SUMIFS('HOURS&amp;CYCLES INPUT'!$F$2:$F$9999,'HOURS&amp;CYCLES INPUT'!$C$2:$C$9999,'QUALIFIED EFH'!$C81,'HOURS&amp;CYCLES INPUT'!$D$2:$D$9999,'QUALIFIED EFH'!AS$4,'HOURS&amp;CYCLES INPUT'!$E$2:$E$9999,'QUALIFIED EFH'!AS$5))</f>
        <v>0</v>
      </c>
      <c r="AT81" s="476">
        <f>IF(AT$2&lt;&gt;"",IF($C81&lt;&gt;"TBA",AT$2/114,0),SUMIFS('HOURS&amp;CYCLES INPUT'!$F$2:$F$9999,'HOURS&amp;CYCLES INPUT'!$C$2:$C$9999,'QUALIFIED EFH'!$C81,'HOURS&amp;CYCLES INPUT'!$D$2:$D$9999,'QUALIFIED EFH'!AT$4,'HOURS&amp;CYCLES INPUT'!$E$2:$E$9999,'QUALIFIED EFH'!AT$5))</f>
        <v>0</v>
      </c>
      <c r="AU81" s="476">
        <f>IF(AU$2&lt;&gt;"",IF($C81&lt;&gt;"TBA",AU$2/114,0),SUMIFS('HOURS&amp;CYCLES INPUT'!$F$2:$F$9999,'HOURS&amp;CYCLES INPUT'!$C$2:$C$9999,'QUALIFIED EFH'!$C81,'HOURS&amp;CYCLES INPUT'!$D$2:$D$9999,'QUALIFIED EFH'!AU$4,'HOURS&amp;CYCLES INPUT'!$E$2:$E$9999,'QUALIFIED EFH'!AU$5))</f>
        <v>38.97</v>
      </c>
      <c r="AV81" s="476">
        <f>IF(AV$2&lt;&gt;"",IF($C81&lt;&gt;"TBA",AV$2/114,0),SUMIFS('HOURS&amp;CYCLES INPUT'!$F$2:$F$9999,'HOURS&amp;CYCLES INPUT'!$C$2:$C$9999,'QUALIFIED EFH'!$C81,'HOURS&amp;CYCLES INPUT'!$D$2:$D$9999,'QUALIFIED EFH'!AV$4,'HOURS&amp;CYCLES INPUT'!$E$2:$E$9999,'QUALIFIED EFH'!AV$5))</f>
        <v>108.5</v>
      </c>
      <c r="AW81" s="476">
        <f>IF(AW$2&lt;&gt;"",IF($C81&lt;&gt;"TBA",AW$2/114,0),SUMIFS('HOURS&amp;CYCLES INPUT'!$F$2:$F$9999,'HOURS&amp;CYCLES INPUT'!$C$2:$C$9999,'QUALIFIED EFH'!$C81,'HOURS&amp;CYCLES INPUT'!$D$2:$D$9999,'QUALIFIED EFH'!AW$4,'HOURS&amp;CYCLES INPUT'!$E$2:$E$9999,'QUALIFIED EFH'!AW$5))</f>
        <v>133.83000000000001</v>
      </c>
      <c r="AX81" s="476">
        <f>IF(AX$2&lt;&gt;"",IF($C81&lt;&gt;"TBA",AX$2/114,0),SUMIFS('HOURS&amp;CYCLES INPUT'!$F$2:$F$9999,'HOURS&amp;CYCLES INPUT'!$C$2:$C$9999,'QUALIFIED EFH'!$C81,'HOURS&amp;CYCLES INPUT'!$D$2:$D$9999,'QUALIFIED EFH'!AX$4,'HOURS&amp;CYCLES INPUT'!$E$2:$E$9999,'QUALIFIED EFH'!AX$5))</f>
        <v>177.56</v>
      </c>
      <c r="AY81" s="476">
        <f>IF(AY$2&lt;&gt;"",IF($C81&lt;&gt;"TBA",AY$2/114,0),SUMIFS('HOURS&amp;CYCLES INPUT'!$F$2:$F$9999,'HOURS&amp;CYCLES INPUT'!$C$2:$C$9999,'QUALIFIED EFH'!$C81,'HOURS&amp;CYCLES INPUT'!$D$2:$D$9999,'QUALIFIED EFH'!AY$4,'HOURS&amp;CYCLES INPUT'!$E$2:$E$9999,'QUALIFIED EFH'!AY$5))</f>
        <v>174.51</v>
      </c>
      <c r="AZ81" s="476">
        <f>IF(AZ$2&lt;&gt;"",IF($C81&lt;&gt;"TBA",AZ$2/114,0),SUMIFS('HOURS&amp;CYCLES INPUT'!$F$2:$F$9999,'HOURS&amp;CYCLES INPUT'!$C$2:$C$9999,'QUALIFIED EFH'!$C81,'HOURS&amp;CYCLES INPUT'!$D$2:$D$9999,'QUALIFIED EFH'!AZ$4,'HOURS&amp;CYCLES INPUT'!$E$2:$E$9999,'QUALIFIED EFH'!AZ$5))</f>
        <v>296.10000000000002</v>
      </c>
      <c r="BA81" s="476">
        <f>IF(BA$2&lt;&gt;"",IF($C81&lt;&gt;"TBA",BA$2/114,0),SUMIFS('HOURS&amp;CYCLES INPUT'!$F$2:$F$9999,'HOURS&amp;CYCLES INPUT'!$C$2:$C$9999,'QUALIFIED EFH'!$C81,'HOURS&amp;CYCLES INPUT'!$D$2:$D$9999,'QUALIFIED EFH'!BA$4,'HOURS&amp;CYCLES INPUT'!$E$2:$E$9999,'QUALIFIED EFH'!BA$5))</f>
        <v>212.38</v>
      </c>
      <c r="BB81" s="476">
        <f>IF(BB$2&lt;&gt;"",IF($C81&lt;&gt;"TBA",BB$2/114,0),SUMIFS('HOURS&amp;CYCLES INPUT'!$F$2:$F$9999,'HOURS&amp;CYCLES INPUT'!$C$2:$C$9999,'QUALIFIED EFH'!$C81,'HOURS&amp;CYCLES INPUT'!$D$2:$D$9999,'QUALIFIED EFH'!BB$4,'HOURS&amp;CYCLES INPUT'!$E$2:$E$9999,'QUALIFIED EFH'!BB$5))</f>
        <v>42.22</v>
      </c>
      <c r="BC81" s="476">
        <f>IF(BC$2&lt;&gt;"",IF($C81&lt;&gt;"TBA",BC$2/114,0),SUMIFS('HOURS&amp;CYCLES INPUT'!$F$2:$F$9999,'HOURS&amp;CYCLES INPUT'!$C$2:$C$9999,'QUALIFIED EFH'!$C81,'HOURS&amp;CYCLES INPUT'!$D$2:$D$9999,'QUALIFIED EFH'!BC$4,'HOURS&amp;CYCLES INPUT'!$E$2:$E$9999,'QUALIFIED EFH'!BC$5))</f>
        <v>112.73</v>
      </c>
      <c r="BD81" s="476">
        <f>IF(BD$2&lt;&gt;"",IF($C81&lt;&gt;"TBA",BD$2/114,0),SUMIFS('HOURS&amp;CYCLES INPUT'!$F$2:$F$9999,'HOURS&amp;CYCLES INPUT'!$C$2:$C$9999,'QUALIFIED EFH'!$C81,'HOURS&amp;CYCLES INPUT'!$D$2:$D$9999,'QUALIFIED EFH'!BD$4,'HOURS&amp;CYCLES INPUT'!$E$2:$E$9999,'QUALIFIED EFH'!BD$5))</f>
        <v>78.239999999999995</v>
      </c>
      <c r="BE81" s="476">
        <f>IF(BE$2&lt;&gt;"",IF($C81&lt;&gt;"TBA",BE$2/114,0),SUMIFS('HOURS&amp;CYCLES INPUT'!$F$2:$F$9999,'HOURS&amp;CYCLES INPUT'!$C$2:$C$9999,'QUALIFIED EFH'!$C81,'HOURS&amp;CYCLES INPUT'!$D$2:$D$9999,'QUALIFIED EFH'!BE$4,'HOURS&amp;CYCLES INPUT'!$E$2:$E$9999,'QUALIFIED EFH'!BE$5))</f>
        <v>87.76</v>
      </c>
      <c r="BF81" s="476">
        <f>IF(BF$2&lt;&gt;"",IF($C81&lt;&gt;"TBA",BF$2/114,0),SUMIFS('HOURS&amp;CYCLES INPUT'!$F$2:$F$9999,'HOURS&amp;CYCLES INPUT'!$C$2:$C$9999,'QUALIFIED EFH'!$C81,'HOURS&amp;CYCLES INPUT'!$D$2:$D$9999,'QUALIFIED EFH'!BF$4,'HOURS&amp;CYCLES INPUT'!$E$2:$E$9999,'QUALIFIED EFH'!BF$5))</f>
        <v>84.92</v>
      </c>
      <c r="BG81" s="476">
        <f>IF(BG$2&lt;&gt;"",IF($C81&lt;&gt;"TBA",BG$2/114,0),SUMIFS('HOURS&amp;CYCLES INPUT'!$F$2:$F$9999,'HOURS&amp;CYCLES INPUT'!$C$2:$C$9999,'QUALIFIED EFH'!$C81,'HOURS&amp;CYCLES INPUT'!$D$2:$D$9999,'QUALIFIED EFH'!BG$4,'HOURS&amp;CYCLES INPUT'!$E$2:$E$9999,'QUALIFIED EFH'!BG$5))</f>
        <v>237.44</v>
      </c>
      <c r="BH81" s="476">
        <f>IF(BH$2&lt;&gt;"",IF($C81&lt;&gt;"TBA",BH$2/114,0),SUMIFS('HOURS&amp;CYCLES INPUT'!$F$2:$F$9999,'HOURS&amp;CYCLES INPUT'!$C$2:$C$9999,'QUALIFIED EFH'!$C81,'HOURS&amp;CYCLES INPUT'!$D$2:$D$9999,'QUALIFIED EFH'!BH$4,'HOURS&amp;CYCLES INPUT'!$E$2:$E$9999,'QUALIFIED EFH'!BH$5))</f>
        <v>323.99</v>
      </c>
      <c r="BI81" s="476">
        <f>IF(BI$2&lt;&gt;"",IF($C81&lt;&gt;"TBA",BI$2/114,0),SUMIFS('HOURS&amp;CYCLES INPUT'!$F$2:$F$9999,'HOURS&amp;CYCLES INPUT'!$C$2:$C$9999,'QUALIFIED EFH'!$C81,'HOURS&amp;CYCLES INPUT'!$D$2:$D$9999,'QUALIFIED EFH'!BI$4,'HOURS&amp;CYCLES INPUT'!$E$2:$E$9999,'QUALIFIED EFH'!BI$5))</f>
        <v>246.97</v>
      </c>
      <c r="BJ81" s="476">
        <f>IF(BJ$2&lt;&gt;"",IF($C81&lt;&gt;"TBA",BJ$2/114,0),SUMIFS('HOURS&amp;CYCLES INPUT'!$F$2:$F$9999,'HOURS&amp;CYCLES INPUT'!$C$2:$C$9999,'QUALIFIED EFH'!$C81,'HOURS&amp;CYCLES INPUT'!$D$2:$D$9999,'QUALIFIED EFH'!BJ$4,'HOURS&amp;CYCLES INPUT'!$E$2:$E$9999,'QUALIFIED EFH'!BJ$5))</f>
        <v>309.89999999999998</v>
      </c>
      <c r="BK81" s="476">
        <f>IF(BK$2&lt;&gt;"",IF($C81&lt;&gt;"TBA",BK$2/114,0),SUMIFS('HOURS&amp;CYCLES INPUT'!$F$2:$F$9999,'HOURS&amp;CYCLES INPUT'!$C$2:$C$9999,'QUALIFIED EFH'!$C81,'HOURS&amp;CYCLES INPUT'!$D$2:$D$9999,'QUALIFIED EFH'!BK$4,'HOURS&amp;CYCLES INPUT'!$E$2:$E$9999,'QUALIFIED EFH'!BK$5))</f>
        <v>357.97</v>
      </c>
      <c r="BL81" s="476">
        <f>IF(BL$2&lt;&gt;"",IF($C81&lt;&gt;"TBA",BL$2/114,0),SUMIFS('HOURS&amp;CYCLES INPUT'!$F$2:$F$9999,'HOURS&amp;CYCLES INPUT'!$C$2:$C$9999,'QUALIFIED EFH'!$C81,'HOURS&amp;CYCLES INPUT'!$D$2:$D$9999,'QUALIFIED EFH'!BL$4,'HOURS&amp;CYCLES INPUT'!$E$2:$E$9999,'QUALIFIED EFH'!BL$5))</f>
        <v>308.64999999999998</v>
      </c>
      <c r="BM81" s="476">
        <f>IF(BM$2&lt;&gt;"",IF($C81&lt;&gt;"TBA",BM$2/114,0),SUMIFS('HOURS&amp;CYCLES INPUT'!$F$2:$F$9999,'HOURS&amp;CYCLES INPUT'!$C$2:$C$9999,'QUALIFIED EFH'!$C81,'HOURS&amp;CYCLES INPUT'!$D$2:$D$9999,'QUALIFIED EFH'!BM$4,'HOURS&amp;CYCLES INPUT'!$E$2:$E$9999,'QUALIFIED EFH'!BM$5))</f>
        <v>278.58</v>
      </c>
      <c r="BN81" s="476">
        <f>IF(BN$2&lt;&gt;"",IF($C81&lt;&gt;"TBA",BN$2/114,0),SUMIFS('HOURS&amp;CYCLES INPUT'!$F$2:$F$9999,'HOURS&amp;CYCLES INPUT'!$C$2:$C$9999,'QUALIFIED EFH'!$C81,'HOURS&amp;CYCLES INPUT'!$D$2:$D$9999,'QUALIFIED EFH'!BN$4,'HOURS&amp;CYCLES INPUT'!$E$2:$E$9999,'QUALIFIED EFH'!BN$5))</f>
        <v>352.02</v>
      </c>
      <c r="BO81" s="476">
        <f>IF(BO$2&lt;&gt;"",IF($C81&lt;&gt;"TBA",BO$2/114,0),SUMIFS('HOURS&amp;CYCLES INPUT'!$F$2:$F$9999,'HOURS&amp;CYCLES INPUT'!$C$2:$C$9999,'QUALIFIED EFH'!$C81,'HOURS&amp;CYCLES INPUT'!$D$2:$D$9999,'QUALIFIED EFH'!BO$4,'HOURS&amp;CYCLES INPUT'!$E$2:$E$9999,'QUALIFIED EFH'!BO$5))</f>
        <v>333.55</v>
      </c>
      <c r="BP81" s="476">
        <f>IF(BP$2&lt;&gt;"",IF($C81&lt;&gt;"TBA",BP$2/114,0),SUMIFS('HOURS&amp;CYCLES INPUT'!$F$2:$F$9999,'HOURS&amp;CYCLES INPUT'!$C$2:$C$9999,'QUALIFIED EFH'!$C81,'HOURS&amp;CYCLES INPUT'!$D$2:$D$9999,'QUALIFIED EFH'!BP$4,'HOURS&amp;CYCLES INPUT'!$E$2:$E$9999,'QUALIFIED EFH'!BP$5))</f>
        <v>179.23</v>
      </c>
      <c r="BQ81" s="476">
        <f>IF(BQ$2&lt;&gt;"",IF($C81&lt;&gt;"TBA",BQ$2/114,0),SUMIFS('HOURS&amp;CYCLES INPUT'!$F$2:$F$9999,'HOURS&amp;CYCLES INPUT'!$C$2:$C$9999,'QUALIFIED EFH'!$C81,'HOURS&amp;CYCLES INPUT'!$D$2:$D$9999,'QUALIFIED EFH'!BQ$4,'HOURS&amp;CYCLES INPUT'!$E$2:$E$9999,'QUALIFIED EFH'!BQ$5))</f>
        <v>445.32</v>
      </c>
      <c r="BR81" s="476">
        <f>IF(BR$2&lt;&gt;"",IF($C81&lt;&gt;"TBA",BR$2/114,0),SUMIFS('HOURS&amp;CYCLES INPUT'!$F$2:$F$9999,'HOURS&amp;CYCLES INPUT'!$C$2:$C$9999,'QUALIFIED EFH'!$C81,'HOURS&amp;CYCLES INPUT'!$D$2:$D$9999,'QUALIFIED EFH'!BR$4,'HOURS&amp;CYCLES INPUT'!$E$2:$E$9999,'QUALIFIED EFH'!BR$5))</f>
        <v>411.01</v>
      </c>
      <c r="BS81" s="476">
        <f>IF(BS$2&lt;&gt;"",IF($C81&lt;&gt;"TBA",BS$2/114,0),SUMIFS('HOURS&amp;CYCLES INPUT'!$F$2:$F$9999,'HOURS&amp;CYCLES INPUT'!$C$2:$C$9999,'QUALIFIED EFH'!$C81,'HOURS&amp;CYCLES INPUT'!$D$2:$D$9999,'QUALIFIED EFH'!BS$4,'HOURS&amp;CYCLES INPUT'!$E$2:$E$9999,'QUALIFIED EFH'!BS$5))</f>
        <v>403.19</v>
      </c>
      <c r="BT81" s="476">
        <f>IF(BT$2&lt;&gt;"",IF($C81&lt;&gt;"TBA",BT$2/114,0),SUMIFS('HOURS&amp;CYCLES INPUT'!$F$2:$F$9999,'HOURS&amp;CYCLES INPUT'!$C$2:$C$9999,'QUALIFIED EFH'!$C81,'HOURS&amp;CYCLES INPUT'!$D$2:$D$9999,'QUALIFIED EFH'!BT$4,'HOURS&amp;CYCLES INPUT'!$E$2:$E$9999,'QUALIFIED EFH'!BT$5))</f>
        <v>249.7</v>
      </c>
      <c r="BU81" s="476">
        <f>IF(BU$2&lt;&gt;"",IF($C81&lt;&gt;"TBA",BU$2/114,0),SUMIFS('HOURS&amp;CYCLES INPUT'!$F$2:$F$9999,'HOURS&amp;CYCLES INPUT'!$C$2:$C$9999,'QUALIFIED EFH'!$C81,'HOURS&amp;CYCLES INPUT'!$D$2:$D$9999,'QUALIFIED EFH'!BU$4,'HOURS&amp;CYCLES INPUT'!$E$2:$E$9999,'QUALIFIED EFH'!BU$5))</f>
        <v>0</v>
      </c>
      <c r="BV81" s="476">
        <f>IF(BV$2&lt;&gt;"",IF($C81&lt;&gt;"TBA",BV$2/114,0),SUMIFS('HOURS&amp;CYCLES INPUT'!$F$2:$F$9999,'HOURS&amp;CYCLES INPUT'!$C$2:$C$9999,'QUALIFIED EFH'!$C81,'HOURS&amp;CYCLES INPUT'!$D$2:$D$9999,'QUALIFIED EFH'!BV$4,'HOURS&amp;CYCLES INPUT'!$E$2:$E$9999,'QUALIFIED EFH'!BV$5))</f>
        <v>0</v>
      </c>
      <c r="BW81" s="476">
        <f>IF(BW$2&lt;&gt;"",IF($C81&lt;&gt;"TBA",BW$2/114,0),SUMIFS('HOURS&amp;CYCLES INPUT'!$F$2:$F$9999,'HOURS&amp;CYCLES INPUT'!$C$2:$C$9999,'QUALIFIED EFH'!$C81,'HOURS&amp;CYCLES INPUT'!$D$2:$D$9999,'QUALIFIED EFH'!BW$4,'HOURS&amp;CYCLES INPUT'!$E$2:$E$9999,'QUALIFIED EFH'!BW$5))</f>
        <v>0</v>
      </c>
      <c r="BX81" s="476">
        <f>IF(BX$2&lt;&gt;"",IF($C81&lt;&gt;"TBA",BX$2/114,0),SUMIFS('HOURS&amp;CYCLES INPUT'!$F$2:$F$9999,'HOURS&amp;CYCLES INPUT'!$C$2:$C$9999,'QUALIFIED EFH'!$C81,'HOURS&amp;CYCLES INPUT'!$D$2:$D$9999,'QUALIFIED EFH'!BX$4,'HOURS&amp;CYCLES INPUT'!$E$2:$E$9999,'QUALIFIED EFH'!BX$5))</f>
        <v>0</v>
      </c>
      <c r="BY81" s="476">
        <f>IF(BY$2&lt;&gt;"",IF($C81&lt;&gt;"TBA",BY$2/114,0),SUMIFS('HOURS&amp;CYCLES INPUT'!$F$2:$F$9999,'HOURS&amp;CYCLES INPUT'!$C$2:$C$9999,'QUALIFIED EFH'!$C81,'HOURS&amp;CYCLES INPUT'!$D$2:$D$9999,'QUALIFIED EFH'!BY$4,'HOURS&amp;CYCLES INPUT'!$E$2:$E$9999,'QUALIFIED EFH'!BY$5))</f>
        <v>0</v>
      </c>
      <c r="BZ81" s="476">
        <f>IF(BZ$2&lt;&gt;"",IF($C81&lt;&gt;"TBA",BZ$2/114,0),SUMIFS('HOURS&amp;CYCLES INPUT'!$F$2:$F$9999,'HOURS&amp;CYCLES INPUT'!$C$2:$C$9999,'QUALIFIED EFH'!$C81,'HOURS&amp;CYCLES INPUT'!$D$2:$D$9999,'QUALIFIED EFH'!BZ$4,'HOURS&amp;CYCLES INPUT'!$E$2:$E$9999,'QUALIFIED EFH'!BZ$5))</f>
        <v>0</v>
      </c>
      <c r="CA81" s="476">
        <f>IF(CA$2&lt;&gt;"",IF($C81&lt;&gt;"TBA",CA$2/114,0),SUMIFS('HOURS&amp;CYCLES INPUT'!$F$2:$F$9999,'HOURS&amp;CYCLES INPUT'!$C$2:$C$9999,'QUALIFIED EFH'!$C81,'HOURS&amp;CYCLES INPUT'!$D$2:$D$9999,'QUALIFIED EFH'!CA$4,'HOURS&amp;CYCLES INPUT'!$E$2:$E$9999,'QUALIFIED EFH'!CA$5))</f>
        <v>0</v>
      </c>
      <c r="CB81" s="476">
        <f>IF(CB$2&lt;&gt;"",IF($C81&lt;&gt;"TBA",CB$2/114,0),SUMIFS('HOURS&amp;CYCLES INPUT'!$F$2:$F$9999,'HOURS&amp;CYCLES INPUT'!$C$2:$C$9999,'QUALIFIED EFH'!$C81,'HOURS&amp;CYCLES INPUT'!$D$2:$D$9999,'QUALIFIED EFH'!CB$4,'HOURS&amp;CYCLES INPUT'!$E$2:$E$9999,'QUALIFIED EFH'!CB$5))</f>
        <v>0</v>
      </c>
      <c r="CC81" s="476">
        <f>IF(CC$2&lt;&gt;"",IF($C81&lt;&gt;"TBA",CC$2/114,0),SUMIFS('HOURS&amp;CYCLES INPUT'!$F$2:$F$9999,'HOURS&amp;CYCLES INPUT'!$C$2:$C$9999,'QUALIFIED EFH'!$C81,'HOURS&amp;CYCLES INPUT'!$D$2:$D$9999,'QUALIFIED EFH'!CC$4,'HOURS&amp;CYCLES INPUT'!$E$2:$E$9999,'QUALIFIED EFH'!CC$5))</f>
        <v>0</v>
      </c>
      <c r="CD81" s="476">
        <f>IF(CD$2&lt;&gt;"",IF($C81&lt;&gt;"TBA",CD$2/114,0),SUMIFS('HOURS&amp;CYCLES INPUT'!$F$2:$F$9999,'HOURS&amp;CYCLES INPUT'!$C$2:$C$9999,'QUALIFIED EFH'!$C81,'HOURS&amp;CYCLES INPUT'!$D$2:$D$9999,'QUALIFIED EFH'!CD$4,'HOURS&amp;CYCLES INPUT'!$E$2:$E$9999,'QUALIFIED EFH'!CD$5))</f>
        <v>368.68</v>
      </c>
      <c r="CE81" s="476">
        <f>IF(CE$2&lt;&gt;"",IF($C81&lt;&gt;"TBA",CE$2/114,0),SUMIFS('HOURS&amp;CYCLES INPUT'!$F$2:$F$9999,'HOURS&amp;CYCLES INPUT'!$C$2:$C$9999,'QUALIFIED EFH'!$C81,'HOURS&amp;CYCLES INPUT'!$D$2:$D$9999,'QUALIFIED EFH'!CE$4,'HOURS&amp;CYCLES INPUT'!$E$2:$E$9999,'QUALIFIED EFH'!CE$5))</f>
        <v>349.48</v>
      </c>
      <c r="CF81" s="476">
        <f>IF(CF$2&lt;&gt;"",IF($C81&lt;&gt;"TBA",CF$2/114,0),SUMIFS('HOURS&amp;CYCLES INPUT'!$F$2:$F$9999,'HOURS&amp;CYCLES INPUT'!$C$2:$C$9999,'QUALIFIED EFH'!$C81,'HOURS&amp;CYCLES INPUT'!$D$2:$D$9999,'QUALIFIED EFH'!CF$4,'HOURS&amp;CYCLES INPUT'!$E$2:$E$9999,'QUALIFIED EFH'!CF$5))</f>
        <v>479.05</v>
      </c>
      <c r="CG81" s="476">
        <f>IF(CG$2&lt;&gt;"",IF($C81&lt;&gt;"TBA",CG$2/114,0),SUMIFS('HOURS&amp;CYCLES INPUT'!$F$2:$F$9999,'HOURS&amp;CYCLES INPUT'!$C$2:$C$9999,'QUALIFIED EFH'!$C81,'HOURS&amp;CYCLES INPUT'!$D$2:$D$9999,'QUALIFIED EFH'!CG$4,'HOURS&amp;CYCLES INPUT'!$E$2:$E$9999,'QUALIFIED EFH'!CG$5))</f>
        <v>427.02</v>
      </c>
      <c r="CH81" s="476">
        <f>IF(CH$2&lt;&gt;"",IF($C81&lt;&gt;"TBA",CH$2/114,0),SUMIFS('HOURS&amp;CYCLES INPUT'!$F$2:$F$9999,'HOURS&amp;CYCLES INPUT'!$C$2:$C$9999,'QUALIFIED EFH'!$C81,'HOURS&amp;CYCLES INPUT'!$D$2:$D$9999,'QUALIFIED EFH'!CH$4,'HOURS&amp;CYCLES INPUT'!$E$2:$E$9999,'QUALIFIED EFH'!CH$5))</f>
        <v>464.26</v>
      </c>
      <c r="CI81" s="476">
        <f>IF(CI$2&lt;&gt;"",IF($C81&lt;&gt;"TBA",CI$2/114,0),SUMIFS('HOURS&amp;CYCLES INPUT'!$F$2:$F$9999,'HOURS&amp;CYCLES INPUT'!$C$2:$C$9999,'QUALIFIED EFH'!$C81,'HOURS&amp;CYCLES INPUT'!$D$2:$D$9999,'QUALIFIED EFH'!CI$4,'HOURS&amp;CYCLES INPUT'!$E$2:$E$9999,'QUALIFIED EFH'!CI$5))</f>
        <v>457.12</v>
      </c>
      <c r="CJ81" s="476">
        <f>IF(CJ$2&lt;&gt;"",IF($C81&lt;&gt;"TBA",CJ$2/114,0),SUMIFS('HOURS&amp;CYCLES INPUT'!$F$2:$F$9999,'HOURS&amp;CYCLES INPUT'!$C$2:$C$9999,'QUALIFIED EFH'!$C81,'HOURS&amp;CYCLES INPUT'!$D$2:$D$9999,'QUALIFIED EFH'!CJ$4,'HOURS&amp;CYCLES INPUT'!$E$2:$E$9999,'QUALIFIED EFH'!CJ$5))</f>
        <v>458.75</v>
      </c>
      <c r="CK81" s="476">
        <f>IF(CK$2&lt;&gt;"",IF($C81&lt;&gt;"TBA",CK$2/114,0),SUMIFS('HOURS&amp;CYCLES INPUT'!$F$2:$F$9999,'HOURS&amp;CYCLES INPUT'!$C$2:$C$9999,'QUALIFIED EFH'!$C81,'HOURS&amp;CYCLES INPUT'!$D$2:$D$9999,'QUALIFIED EFH'!CK$4,'HOURS&amp;CYCLES INPUT'!$E$2:$E$9999,'QUALIFIED EFH'!CK$5))</f>
        <v>438.26</v>
      </c>
      <c r="CL81" s="476">
        <f>IF(CL$2&lt;&gt;"",IF($C81&lt;&gt;"TBA",CL$2/114,0),SUMIFS('HOURS&amp;CYCLES INPUT'!$F$2:$F$9999,'HOURS&amp;CYCLES INPUT'!$C$2:$C$9999,'QUALIFIED EFH'!$C81,'HOURS&amp;CYCLES INPUT'!$D$2:$D$9999,'QUALIFIED EFH'!CL$4,'HOURS&amp;CYCLES INPUT'!$E$2:$E$9999,'QUALIFIED EFH'!CL$5))</f>
        <v>465.74</v>
      </c>
      <c r="CM81" s="476">
        <f>IF(CM$2&lt;&gt;"",IF($C81&lt;&gt;"TBA",CM$2/114,0),SUMIFS('HOURS&amp;CYCLES INPUT'!$F$2:$F$9999,'HOURS&amp;CYCLES INPUT'!$C$2:$C$9999,'QUALIFIED EFH'!$C81,'HOURS&amp;CYCLES INPUT'!$D$2:$D$9999,'QUALIFIED EFH'!CM$4,'HOURS&amp;CYCLES INPUT'!$E$2:$E$9999,'QUALIFIED EFH'!CM$5))</f>
        <v>475.3</v>
      </c>
      <c r="CN81" s="476">
        <f>IF(CN$2&lt;&gt;"",IF($C81&lt;&gt;"TBA",CN$2/114,0),SUMIFS('HOURS&amp;CYCLES INPUT'!$F$2:$F$9999,'HOURS&amp;CYCLES INPUT'!$C$2:$C$9999,'QUALIFIED EFH'!$C81,'HOURS&amp;CYCLES INPUT'!$D$2:$D$9999,'QUALIFIED EFH'!CN$4,'HOURS&amp;CYCLES INPUT'!$E$2:$E$9999,'QUALIFIED EFH'!CN$5))</f>
        <v>391.32</v>
      </c>
      <c r="CO81" s="476">
        <f>IF(CO$2&lt;&gt;"",IF($C81&lt;&gt;"TBA",CO$2/114,0),SUMIFS('HOURS&amp;CYCLES INPUT'!$F$2:$F$9999,'HOURS&amp;CYCLES INPUT'!$C$2:$C$9999,'QUALIFIED EFH'!$C81,'HOURS&amp;CYCLES INPUT'!$D$2:$D$9999,'QUALIFIED EFH'!CO$4,'HOURS&amp;CYCLES INPUT'!$E$2:$E$9999,'QUALIFIED EFH'!CO$5))</f>
        <v>436.35</v>
      </c>
      <c r="CP81" s="476">
        <f>IF(CP$2&lt;&gt;"",IF($C81&lt;&gt;"TBA",CP$2/114,0),SUMIFS('HOURS&amp;CYCLES INPUT'!$F$2:$F$9999,'HOURS&amp;CYCLES INPUT'!$C$2:$C$9999,'QUALIFIED EFH'!$C81,'HOURS&amp;CYCLES INPUT'!$D$2:$D$9999,'QUALIFIED EFH'!CP$4,'HOURS&amp;CYCLES INPUT'!$E$2:$E$9999,'QUALIFIED EFH'!CP$5))</f>
        <v>474.78</v>
      </c>
      <c r="CQ81" s="476">
        <f>IF(CQ$2&lt;&gt;"",IF($C81&lt;&gt;"TBA",CQ$2/114,0),SUMIFS('HOURS&amp;CYCLES INPUT'!$F$2:$F$9999,'HOURS&amp;CYCLES INPUT'!$C$2:$C$9999,'QUALIFIED EFH'!$C81,'HOURS&amp;CYCLES INPUT'!$D$2:$D$9999,'QUALIFIED EFH'!CQ$4,'HOURS&amp;CYCLES INPUT'!$E$2:$E$9999,'QUALIFIED EFH'!CQ$5))</f>
        <v>379.77</v>
      </c>
      <c r="CR81" s="476">
        <f>IF(CR$2&lt;&gt;"",IF($C81&lt;&gt;"TBA",CR$2/114,0),SUMIFS('HOURS&amp;CYCLES INPUT'!$F$2:$F$9999,'HOURS&amp;CYCLES INPUT'!$C$2:$C$9999,'QUALIFIED EFH'!$C81,'HOURS&amp;CYCLES INPUT'!$D$2:$D$9999,'QUALIFIED EFH'!CR$4,'HOURS&amp;CYCLES INPUT'!$E$2:$E$9999,'QUALIFIED EFH'!CR$5))</f>
        <v>0</v>
      </c>
      <c r="CS81" s="476">
        <f>IF(CS$2&lt;&gt;"",IF($C81&lt;&gt;"TBA",CS$2/114,0),SUMIFS('HOURS&amp;CYCLES INPUT'!$F$2:$F$9999,'HOURS&amp;CYCLES INPUT'!$C$2:$C$9999,'QUALIFIED EFH'!$C81,'HOURS&amp;CYCLES INPUT'!$D$2:$D$9999,'QUALIFIED EFH'!CS$4,'HOURS&amp;CYCLES INPUT'!$E$2:$E$9999,'QUALIFIED EFH'!CS$5))</f>
        <v>110.86</v>
      </c>
      <c r="CT81" s="476">
        <f>IF(CT$2&lt;&gt;"",IF($C81&lt;&gt;"TBA",CT$2/114,0),SUMIFS('HOURS&amp;CYCLES INPUT'!$F$2:$F$9999,'HOURS&amp;CYCLES INPUT'!$C$2:$C$9999,'QUALIFIED EFH'!$C81,'HOURS&amp;CYCLES INPUT'!$D$2:$D$9999,'QUALIFIED EFH'!CT$4,'HOURS&amp;CYCLES INPUT'!$E$2:$E$9999,'QUALIFIED EFH'!CT$5))</f>
        <v>434.73</v>
      </c>
      <c r="CU81" s="476">
        <f>IF(CU$2&lt;&gt;"",IF($C81&lt;&gt;"TBA",CU$2/114,0),SUMIFS('HOURS&amp;CYCLES INPUT'!$F$2:$F$9999,'HOURS&amp;CYCLES INPUT'!$C$2:$C$9999,'QUALIFIED EFH'!$C81,'HOURS&amp;CYCLES INPUT'!$D$2:$D$9999,'QUALIFIED EFH'!CU$4,'HOURS&amp;CYCLES INPUT'!$E$2:$E$9999,'QUALIFIED EFH'!CU$5))</f>
        <v>446.01</v>
      </c>
      <c r="CV81" s="476">
        <f>IF(CV$2&lt;&gt;"",IF($C81&lt;&gt;"TBA",CV$2/114,0),SUMIFS('HOURS&amp;CYCLES INPUT'!$F$2:$F$9999,'HOURS&amp;CYCLES INPUT'!$C$2:$C$9999,'QUALIFIED EFH'!$C81,'HOURS&amp;CYCLES INPUT'!$D$2:$D$9999,'QUALIFIED EFH'!CV$4,'HOURS&amp;CYCLES INPUT'!$E$2:$E$9999,'QUALIFIED EFH'!CV$5))</f>
        <v>481.68</v>
      </c>
      <c r="CW81" s="476">
        <f>IF(CW$2&lt;&gt;"",IF($C81&lt;&gt;"TBA",CW$2/114,0),SUMIFS('HOURS&amp;CYCLES INPUT'!$F$2:$F$9999,'HOURS&amp;CYCLES INPUT'!$C$2:$C$9999,'QUALIFIED EFH'!$C81,'HOURS&amp;CYCLES INPUT'!$D$2:$D$9999,'QUALIFIED EFH'!CW$4,'HOURS&amp;CYCLES INPUT'!$E$2:$E$9999,'QUALIFIED EFH'!CW$5))</f>
        <v>444.5</v>
      </c>
      <c r="CX81" s="476">
        <f>IF(CX$2&lt;&gt;"",IF($C81&lt;&gt;"TBA",CX$2/114,0),SUMIFS('HOURS&amp;CYCLES INPUT'!$F$2:$F$9999,'HOURS&amp;CYCLES INPUT'!$C$2:$C$9999,'QUALIFIED EFH'!$C81,'HOURS&amp;CYCLES INPUT'!$D$2:$D$9999,'QUALIFIED EFH'!CX$4,'HOURS&amp;CYCLES INPUT'!$E$2:$E$9999,'QUALIFIED EFH'!CX$5))</f>
        <v>458.2</v>
      </c>
      <c r="CY81" s="476">
        <f>IF(CY$2&lt;&gt;"",IF($C81&lt;&gt;"TBA",CY$2/114,0),SUMIFS('HOURS&amp;CYCLES INPUT'!$F$2:$F$9999,'HOURS&amp;CYCLES INPUT'!$C$2:$C$9999,'QUALIFIED EFH'!$C81,'HOURS&amp;CYCLES INPUT'!$D$2:$D$9999,'QUALIFIED EFH'!CY$4,'HOURS&amp;CYCLES INPUT'!$E$2:$E$9999,'QUALIFIED EFH'!CY$5))</f>
        <v>483.6</v>
      </c>
      <c r="CZ81" s="476">
        <f>IF(CZ$2&lt;&gt;"",IF($C81&lt;&gt;"TBA",CZ$2/114,0),SUMIFS('HOURS&amp;CYCLES INPUT'!$F$2:$F$9999,'HOURS&amp;CYCLES INPUT'!$C$2:$C$9999,'QUALIFIED EFH'!$C81,'HOURS&amp;CYCLES INPUT'!$D$2:$D$9999,'QUALIFIED EFH'!CZ$4,'HOURS&amp;CYCLES INPUT'!$E$2:$E$9999,'QUALIFIED EFH'!CZ$5))</f>
        <v>466.4</v>
      </c>
      <c r="DA81" s="476">
        <f>IF(DA$2&lt;&gt;"",IF($C81&lt;&gt;"TBA",DA$2/114,0),SUMIFS('HOURS&amp;CYCLES INPUT'!$F$2:$F$9999,'HOURS&amp;CYCLES INPUT'!$C$2:$C$9999,'QUALIFIED EFH'!$C81,'HOURS&amp;CYCLES INPUT'!$D$2:$D$9999,'QUALIFIED EFH'!DA$4,'HOURS&amp;CYCLES INPUT'!$E$2:$E$9999,'QUALIFIED EFH'!DA$5))</f>
        <v>417.35</v>
      </c>
      <c r="DB81" s="476">
        <f>IF(DB$2&lt;&gt;"",IF($C81&lt;&gt;"TBA",DB$2/114,0),SUMIFS('HOURS&amp;CYCLES INPUT'!$F$2:$F$9999,'HOURS&amp;CYCLES INPUT'!$C$2:$C$9999,'QUALIFIED EFH'!$C81,'HOURS&amp;CYCLES INPUT'!$D$2:$D$9999,'QUALIFIED EFH'!DB$4,'HOURS&amp;CYCLES INPUT'!$E$2:$E$9999,'QUALIFIED EFH'!DB$5))</f>
        <v>416.17</v>
      </c>
      <c r="DC81" s="476">
        <f>IF(DC$2&lt;&gt;"",IF($C81&lt;&gt;"TBA",DC$2/114,0),SUMIFS('HOURS&amp;CYCLES INPUT'!$F$2:$F$9999,'HOURS&amp;CYCLES INPUT'!$C$2:$C$9999,'QUALIFIED EFH'!$C81,'HOURS&amp;CYCLES INPUT'!$D$2:$D$9999,'QUALIFIED EFH'!DC$4,'HOURS&amp;CYCLES INPUT'!$E$2:$E$9999,'QUALIFIED EFH'!DC$5))</f>
        <v>150.69999999999999</v>
      </c>
      <c r="DD81" s="476">
        <f>IF(DD$2&lt;&gt;"",IF($C81&lt;&gt;"TBA",DD$2/114,0),SUMIFS('HOURS&amp;CYCLES INPUT'!$F$2:$F$9999,'HOURS&amp;CYCLES INPUT'!$C$2:$C$9999,'QUALIFIED EFH'!$C81,'HOURS&amp;CYCLES INPUT'!$D$2:$D$9999,'QUALIFIED EFH'!DD$4,'HOURS&amp;CYCLES INPUT'!$E$2:$E$9999,'QUALIFIED EFH'!DD$5))</f>
        <v>0</v>
      </c>
      <c r="DE81" s="476">
        <f>IF(DE$2&lt;&gt;"",IF($C81&lt;&gt;"TBA",DE$2/114,0),SUMIFS('HOURS&amp;CYCLES INPUT'!$F$2:$F$9999,'HOURS&amp;CYCLES INPUT'!$C$2:$C$9999,'QUALIFIED EFH'!$C81,'HOURS&amp;CYCLES INPUT'!$D$2:$D$9999,'QUALIFIED EFH'!DE$4,'HOURS&amp;CYCLES INPUT'!$E$2:$E$9999,'QUALIFIED EFH'!DE$5))</f>
        <v>0</v>
      </c>
      <c r="DF81" s="476">
        <f>IF(DF$2&lt;&gt;"",IF($C81&lt;&gt;"TBA",DF$2/114,0),SUMIFS('HOURS&amp;CYCLES INPUT'!$F$2:$F$9999,'HOURS&amp;CYCLES INPUT'!$C$2:$C$9999,'QUALIFIED EFH'!$C81,'HOURS&amp;CYCLES INPUT'!$D$2:$D$9999,'QUALIFIED EFH'!DF$4,'HOURS&amp;CYCLES INPUT'!$E$2:$E$9999,'QUALIFIED EFH'!DF$5))</f>
        <v>331.05</v>
      </c>
      <c r="DG81" s="476">
        <f>IF(DG$2&lt;&gt;"",IF($C81&lt;&gt;"TBA",DG$2/114,0),SUMIFS('HOURS&amp;CYCLES INPUT'!$F$2:$F$9999,'HOURS&amp;CYCLES INPUT'!$C$2:$C$9999,'QUALIFIED EFH'!$C81,'HOURS&amp;CYCLES INPUT'!$D$2:$D$9999,'QUALIFIED EFH'!DG$4,'HOURS&amp;CYCLES INPUT'!$E$2:$E$9999,'QUALIFIED EFH'!DG$5))</f>
        <v>469.3</v>
      </c>
      <c r="DH81" s="476">
        <f>IF(DH$2&lt;&gt;"",IF($C81&lt;&gt;"TBA",DH$2/114,0),SUMIFS('HOURS&amp;CYCLES INPUT'!$F$2:$F$9999,'HOURS&amp;CYCLES INPUT'!$C$2:$C$9999,'QUALIFIED EFH'!$C81,'HOURS&amp;CYCLES INPUT'!$D$2:$D$9999,'QUALIFIED EFH'!DH$4,'HOURS&amp;CYCLES INPUT'!$E$2:$E$9999,'QUALIFIED EFH'!DH$5))</f>
        <v>0</v>
      </c>
      <c r="DI81" s="476">
        <f>IF(DI$2&lt;&gt;"",IF($C81&lt;&gt;"TBA",DI$2/114,0),SUMIFS('HOURS&amp;CYCLES INPUT'!$F$2:$F$9999,'HOURS&amp;CYCLES INPUT'!$C$2:$C$9999,'QUALIFIED EFH'!$C81,'HOURS&amp;CYCLES INPUT'!$D$2:$D$9999,'QUALIFIED EFH'!DI$4,'HOURS&amp;CYCLES INPUT'!$E$2:$E$9999,'QUALIFIED EFH'!DI$5))</f>
        <v>0</v>
      </c>
      <c r="DJ81" s="476">
        <f>IF(DJ$2&lt;&gt;"",IF($C81&lt;&gt;"TBA",DJ$2/114,0),SUMIFS('HOURS&amp;CYCLES INPUT'!$F$2:$F$9999,'HOURS&amp;CYCLES INPUT'!$C$2:$C$9999,'QUALIFIED EFH'!$C81,'HOURS&amp;CYCLES INPUT'!$D$2:$D$9999,'QUALIFIED EFH'!DJ$4,'HOURS&amp;CYCLES INPUT'!$E$2:$E$9999,'QUALIFIED EFH'!DJ$5))</f>
        <v>0</v>
      </c>
      <c r="DK81" s="476">
        <f>IF(DK$2&lt;&gt;"",IF($C81&lt;&gt;"TBA",DK$2/114,0),SUMIFS('HOURS&amp;CYCLES INPUT'!$F$2:$F$9999,'HOURS&amp;CYCLES INPUT'!$C$2:$C$9999,'QUALIFIED EFH'!$C81,'HOURS&amp;CYCLES INPUT'!$D$2:$D$9999,'QUALIFIED EFH'!DK$4,'HOURS&amp;CYCLES INPUT'!$E$2:$E$9999,'QUALIFIED EFH'!DK$5))</f>
        <v>0</v>
      </c>
      <c r="DL81" s="476">
        <f>IF(DL$2&lt;&gt;"",IF($C81&lt;&gt;"TBA",DL$2/114,0),SUMIFS('HOURS&amp;CYCLES INPUT'!$F$2:$F$9999,'HOURS&amp;CYCLES INPUT'!$C$2:$C$9999,'QUALIFIED EFH'!$C81,'HOURS&amp;CYCLES INPUT'!$D$2:$D$9999,'QUALIFIED EFH'!DL$4,'HOURS&amp;CYCLES INPUT'!$E$2:$E$9999,'QUALIFIED EFH'!DL$5))</f>
        <v>0</v>
      </c>
      <c r="DM81" s="476">
        <f>IF(DM$2&lt;&gt;"",IF($C81&lt;&gt;"TBA",DM$2/114,0),SUMIFS('HOURS&amp;CYCLES INPUT'!$F$2:$F$9999,'HOURS&amp;CYCLES INPUT'!$C$2:$C$9999,'QUALIFIED EFH'!$C81,'HOURS&amp;CYCLES INPUT'!$D$2:$D$9999,'QUALIFIED EFH'!DM$4,'HOURS&amp;CYCLES INPUT'!$E$2:$E$9999,'QUALIFIED EFH'!DM$5))</f>
        <v>0</v>
      </c>
      <c r="DN81" s="476">
        <f>IF(DN$2&lt;&gt;"",IF($C81&lt;&gt;"TBA",DN$2/114,0),SUMIFS('HOURS&amp;CYCLES INPUT'!$F$2:$F$9999,'HOURS&amp;CYCLES INPUT'!$C$2:$C$9999,'QUALIFIED EFH'!$C81,'HOURS&amp;CYCLES INPUT'!$D$2:$D$9999,'QUALIFIED EFH'!DN$4,'HOURS&amp;CYCLES INPUT'!$E$2:$E$9999,'QUALIFIED EFH'!DN$5))</f>
        <v>0</v>
      </c>
      <c r="DO81" s="476">
        <f>IF(DO$2&lt;&gt;"",IF($C81&lt;&gt;"TBA",DO$2/114,0),SUMIFS('HOURS&amp;CYCLES INPUT'!$F$2:$F$9999,'HOURS&amp;CYCLES INPUT'!$C$2:$C$9999,'QUALIFIED EFH'!$C81,'HOURS&amp;CYCLES INPUT'!$D$2:$D$9999,'QUALIFIED EFH'!DO$4,'HOURS&amp;CYCLES INPUT'!$E$2:$E$9999,'QUALIFIED EFH'!DO$5))</f>
        <v>0</v>
      </c>
      <c r="DP81" s="476">
        <f>IF(DP$2&lt;&gt;"",IF($C81&lt;&gt;"TBA",DP$2/114,0),SUMIFS('HOURS&amp;CYCLES INPUT'!$F$2:$F$9999,'HOURS&amp;CYCLES INPUT'!$C$2:$C$9999,'QUALIFIED EFH'!$C81,'HOURS&amp;CYCLES INPUT'!$D$2:$D$9999,'QUALIFIED EFH'!DP$4,'HOURS&amp;CYCLES INPUT'!$E$2:$E$9999,'QUALIFIED EFH'!DP$5))</f>
        <v>0</v>
      </c>
      <c r="DQ81" s="476">
        <f>IF(DQ$2&lt;&gt;"",IF($C81&lt;&gt;"TBA",DQ$2/114,0),SUMIFS('HOURS&amp;CYCLES INPUT'!$F$2:$F$9999,'HOURS&amp;CYCLES INPUT'!$C$2:$C$9999,'QUALIFIED EFH'!$C81,'HOURS&amp;CYCLES INPUT'!$D$2:$D$9999,'QUALIFIED EFH'!DQ$4,'HOURS&amp;CYCLES INPUT'!$E$2:$E$9999,'QUALIFIED EFH'!DQ$5))</f>
        <v>0</v>
      </c>
      <c r="DR81" s="476">
        <f>IF(DR$2&lt;&gt;"",IF($C81&lt;&gt;"TBA",DR$2/114,0),SUMIFS('HOURS&amp;CYCLES INPUT'!$F$2:$F$9999,'HOURS&amp;CYCLES INPUT'!$C$2:$C$9999,'QUALIFIED EFH'!$C81,'HOURS&amp;CYCLES INPUT'!$D$2:$D$9999,'QUALIFIED EFH'!DR$4,'HOURS&amp;CYCLES INPUT'!$E$2:$E$9999,'QUALIFIED EFH'!DR$5))</f>
        <v>0</v>
      </c>
      <c r="DS81" s="476">
        <f>IF(DS$2&lt;&gt;"",IF($C81&lt;&gt;"TBA",DS$2/114,0),SUMIFS('HOURS&amp;CYCLES INPUT'!$F$2:$F$9999,'HOURS&amp;CYCLES INPUT'!$C$2:$C$9999,'QUALIFIED EFH'!$C81,'HOURS&amp;CYCLES INPUT'!$D$2:$D$9999,'QUALIFIED EFH'!DS$4,'HOURS&amp;CYCLES INPUT'!$E$2:$E$9999,'QUALIFIED EFH'!DS$5))</f>
        <v>0</v>
      </c>
      <c r="DT81" s="476">
        <f>IF(DT$2&lt;&gt;"",IF($C81&lt;&gt;"TBA",DT$2/114,0),SUMIFS('HOURS&amp;CYCLES INPUT'!$F$2:$F$9999,'HOURS&amp;CYCLES INPUT'!$C$2:$C$9999,'QUALIFIED EFH'!$C81,'HOURS&amp;CYCLES INPUT'!$D$2:$D$9999,'QUALIFIED EFH'!DT$4,'HOURS&amp;CYCLES INPUT'!$E$2:$E$9999,'QUALIFIED EFH'!DT$5))</f>
        <v>0</v>
      </c>
      <c r="DU81" s="476">
        <f>IF(DU$2&lt;&gt;"",IF($C81&lt;&gt;"TBA",DU$2/114,0),SUMIFS('HOURS&amp;CYCLES INPUT'!$F$2:$F$9999,'HOURS&amp;CYCLES INPUT'!$C$2:$C$9999,'QUALIFIED EFH'!$C81,'HOURS&amp;CYCLES INPUT'!$D$2:$D$9999,'QUALIFIED EFH'!DU$4,'HOURS&amp;CYCLES INPUT'!$E$2:$E$9999,'QUALIFIED EFH'!DU$5))</f>
        <v>0</v>
      </c>
      <c r="DV81" s="476">
        <f>IF(DV$2&lt;&gt;"",IF($C81&lt;&gt;"TBA",DV$2/114,0),SUMIFS('HOURS&amp;CYCLES INPUT'!$F$2:$F$9999,'HOURS&amp;CYCLES INPUT'!$C$2:$C$9999,'QUALIFIED EFH'!$C81,'HOURS&amp;CYCLES INPUT'!$D$2:$D$9999,'QUALIFIED EFH'!DV$4,'HOURS&amp;CYCLES INPUT'!$E$2:$E$9999,'QUALIFIED EFH'!DV$5))</f>
        <v>0</v>
      </c>
      <c r="DW81" s="476">
        <f>IF(DW$2&lt;&gt;"",IF($C81&lt;&gt;"TBA",DW$2/114,0),SUMIFS('HOURS&amp;CYCLES INPUT'!$F$2:$F$9999,'HOURS&amp;CYCLES INPUT'!$C$2:$C$9999,'QUALIFIED EFH'!$C81,'HOURS&amp;CYCLES INPUT'!$D$2:$D$9999,'QUALIFIED EFH'!DW$4,'HOURS&amp;CYCLES INPUT'!$E$2:$E$9999,'QUALIFIED EFH'!DW$5))</f>
        <v>0</v>
      </c>
      <c r="DX81" s="476">
        <f>IF(DX$2&lt;&gt;"",IF($C81&lt;&gt;"TBA",DX$2/114,0),SUMIFS('HOURS&amp;CYCLES INPUT'!$F$2:$F$9999,'HOURS&amp;CYCLES INPUT'!$C$2:$C$9999,'QUALIFIED EFH'!$C81,'HOURS&amp;CYCLES INPUT'!$D$2:$D$9999,'QUALIFIED EFH'!DX$4,'HOURS&amp;CYCLES INPUT'!$E$2:$E$9999,'QUALIFIED EFH'!DX$5))</f>
        <v>0</v>
      </c>
      <c r="DY81" s="476">
        <f>IF(DY$2&lt;&gt;"",IF($C81&lt;&gt;"TBA",DY$2/114,0),SUMIFS('HOURS&amp;CYCLES INPUT'!$F$2:$F$9999,'HOURS&amp;CYCLES INPUT'!$C$2:$C$9999,'QUALIFIED EFH'!$C81,'HOURS&amp;CYCLES INPUT'!$D$2:$D$9999,'QUALIFIED EFH'!DY$4,'HOURS&amp;CYCLES INPUT'!$E$2:$E$9999,'QUALIFIED EFH'!DY$5))</f>
        <v>0</v>
      </c>
      <c r="DZ81" s="476">
        <f>IF(DZ$2&lt;&gt;"",IF($C81&lt;&gt;"TBA",DZ$2/114,0),SUMIFS('HOURS&amp;CYCLES INPUT'!$F$2:$F$9999,'HOURS&amp;CYCLES INPUT'!$C$2:$C$9999,'QUALIFIED EFH'!$C81,'HOURS&amp;CYCLES INPUT'!$D$2:$D$9999,'QUALIFIED EFH'!DZ$4,'HOURS&amp;CYCLES INPUT'!$E$2:$E$9999,'QUALIFIED EFH'!DZ$5))</f>
        <v>0</v>
      </c>
      <c r="EA81" s="476">
        <f>IF(EA$2&lt;&gt;"",IF($C81&lt;&gt;"TBA",EA$2/114,0),SUMIFS('HOURS&amp;CYCLES INPUT'!$F$2:$F$9999,'HOURS&amp;CYCLES INPUT'!$C$2:$C$9999,'QUALIFIED EFH'!$C81,'HOURS&amp;CYCLES INPUT'!$D$2:$D$9999,'QUALIFIED EFH'!EA$4,'HOURS&amp;CYCLES INPUT'!$E$2:$E$9999,'QUALIFIED EFH'!EA$5))</f>
        <v>0</v>
      </c>
      <c r="EB81" s="476">
        <f>IF(EB$2&lt;&gt;"",IF($C81&lt;&gt;"TBA",EB$2/114,0),SUMIFS('HOURS&amp;CYCLES INPUT'!$F$2:$F$9999,'HOURS&amp;CYCLES INPUT'!$C$2:$C$9999,'QUALIFIED EFH'!$C81,'HOURS&amp;CYCLES INPUT'!$D$2:$D$9999,'QUALIFIED EFH'!EB$4,'HOURS&amp;CYCLES INPUT'!$E$2:$E$9999,'QUALIFIED EFH'!EB$5))</f>
        <v>0</v>
      </c>
      <c r="EC81" s="476">
        <f>IF(EC$2&lt;&gt;"",IF($C81&lt;&gt;"TBA",EC$2/114,0),SUMIFS('HOURS&amp;CYCLES INPUT'!$F$2:$F$9999,'HOURS&amp;CYCLES INPUT'!$C$2:$C$9999,'QUALIFIED EFH'!$C81,'HOURS&amp;CYCLES INPUT'!$D$2:$D$9999,'QUALIFIED EFH'!EC$4,'HOURS&amp;CYCLES INPUT'!$E$2:$E$9999,'QUALIFIED EFH'!EC$5))</f>
        <v>0</v>
      </c>
      <c r="ED81" s="476">
        <f>IF(ED$2&lt;&gt;"",IF($C81&lt;&gt;"TBA",ED$2/114,0),SUMIFS('HOURS&amp;CYCLES INPUT'!$F$2:$F$9999,'HOURS&amp;CYCLES INPUT'!$C$2:$C$9999,'QUALIFIED EFH'!$C81,'HOURS&amp;CYCLES INPUT'!$D$2:$D$9999,'QUALIFIED EFH'!ED$4,'HOURS&amp;CYCLES INPUT'!$E$2:$E$9999,'QUALIFIED EFH'!ED$5))</f>
        <v>0</v>
      </c>
      <c r="EE81" s="476">
        <f>IF(EE$2&lt;&gt;"",IF($C81&lt;&gt;"TBA",EE$2/114,0),SUMIFS('HOURS&amp;CYCLES INPUT'!$F$2:$F$9999,'HOURS&amp;CYCLES INPUT'!$C$2:$C$9999,'QUALIFIED EFH'!$C81,'HOURS&amp;CYCLES INPUT'!$D$2:$D$9999,'QUALIFIED EFH'!EE$4,'HOURS&amp;CYCLES INPUT'!$E$2:$E$9999,'QUALIFIED EFH'!EE$5))</f>
        <v>0</v>
      </c>
      <c r="EF81" s="476">
        <f>IF(EF$2&lt;&gt;"",IF($C81&lt;&gt;"TBA",EF$2/114,0),SUMIFS('HOURS&amp;CYCLES INPUT'!$F$2:$F$9999,'HOURS&amp;CYCLES INPUT'!$C$2:$C$9999,'QUALIFIED EFH'!$C81,'HOURS&amp;CYCLES INPUT'!$D$2:$D$9999,'QUALIFIED EFH'!EF$4,'HOURS&amp;CYCLES INPUT'!$E$2:$E$9999,'QUALIFIED EFH'!EF$5))</f>
        <v>0</v>
      </c>
      <c r="EG81" s="476">
        <f>IF(EG$2&lt;&gt;"",IF($C81&lt;&gt;"TBA",EG$2/114,0),SUMIFS('HOURS&amp;CYCLES INPUT'!$F$2:$F$9999,'HOURS&amp;CYCLES INPUT'!$C$2:$C$9999,'QUALIFIED EFH'!$C81,'HOURS&amp;CYCLES INPUT'!$D$2:$D$9999,'QUALIFIED EFH'!EG$4,'HOURS&amp;CYCLES INPUT'!$E$2:$E$9999,'QUALIFIED EFH'!EG$5))</f>
        <v>0</v>
      </c>
      <c r="EH81" s="476">
        <f>IF(EH$2&lt;&gt;"",IF($C81&lt;&gt;"TBA",EH$2/114,0),SUMIFS('HOURS&amp;CYCLES INPUT'!$F$2:$F$9999,'HOURS&amp;CYCLES INPUT'!$C$2:$C$9999,'QUALIFIED EFH'!$C81,'HOURS&amp;CYCLES INPUT'!$D$2:$D$9999,'QUALIFIED EFH'!EH$4,'HOURS&amp;CYCLES INPUT'!$E$2:$E$9999,'QUALIFIED EFH'!EH$5))</f>
        <v>0</v>
      </c>
      <c r="EI81" s="476">
        <f>IF(EI$2&lt;&gt;"",IF($C81&lt;&gt;"TBA",EI$2/114,0),SUMIFS('HOURS&amp;CYCLES INPUT'!$F$2:$F$9999,'HOURS&amp;CYCLES INPUT'!$C$2:$C$9999,'QUALIFIED EFH'!$C81,'HOURS&amp;CYCLES INPUT'!$D$2:$D$9999,'QUALIFIED EFH'!EI$4,'HOURS&amp;CYCLES INPUT'!$E$2:$E$9999,'QUALIFIED EFH'!EI$5))</f>
        <v>0</v>
      </c>
      <c r="EJ81" s="476">
        <f>IF(EJ$2&lt;&gt;"",IF($C81&lt;&gt;"TBA",EJ$2/114,0),SUMIFS('HOURS&amp;CYCLES INPUT'!$F$2:$F$9999,'HOURS&amp;CYCLES INPUT'!$C$2:$C$9999,'QUALIFIED EFH'!$C81,'HOURS&amp;CYCLES INPUT'!$D$2:$D$9999,'QUALIFIED EFH'!EJ$4,'HOURS&amp;CYCLES INPUT'!$E$2:$E$9999,'QUALIFIED EFH'!EJ$5))</f>
        <v>0</v>
      </c>
      <c r="EK81" s="476">
        <f>IF(EK$2&lt;&gt;"",IF($C81&lt;&gt;"TBA",EK$2/114,0),SUMIFS('HOURS&amp;CYCLES INPUT'!$F$2:$F$9999,'HOURS&amp;CYCLES INPUT'!$C$2:$C$9999,'QUALIFIED EFH'!$C81,'HOURS&amp;CYCLES INPUT'!$D$2:$D$9999,'QUALIFIED EFH'!EK$4,'HOURS&amp;CYCLES INPUT'!$E$2:$E$9999,'QUALIFIED EFH'!EK$5))</f>
        <v>0</v>
      </c>
      <c r="EL81" s="476">
        <f>IF(EL$2&lt;&gt;"",IF($C81&lt;&gt;"TBA",EL$2/114,0),SUMIFS('HOURS&amp;CYCLES INPUT'!$F$2:$F$9999,'HOURS&amp;CYCLES INPUT'!$C$2:$C$9999,'QUALIFIED EFH'!$C81,'HOURS&amp;CYCLES INPUT'!$D$2:$D$9999,'QUALIFIED EFH'!EL$4,'HOURS&amp;CYCLES INPUT'!$E$2:$E$9999,'QUALIFIED EFH'!EL$5))</f>
        <v>0</v>
      </c>
      <c r="EM81" s="476">
        <f>IF(EM$2&lt;&gt;"",IF($C81&lt;&gt;"TBA",EM$2/114,0),SUMIFS('HOURS&amp;CYCLES INPUT'!$F$2:$F$9999,'HOURS&amp;CYCLES INPUT'!$C$2:$C$9999,'QUALIFIED EFH'!$C81,'HOURS&amp;CYCLES INPUT'!$D$2:$D$9999,'QUALIFIED EFH'!EM$4,'HOURS&amp;CYCLES INPUT'!$E$2:$E$9999,'QUALIFIED EFH'!EM$5))</f>
        <v>0</v>
      </c>
      <c r="EN81" s="476">
        <f>IF(EN$2&lt;&gt;"",IF($C81&lt;&gt;"TBA",EN$2/114,0),SUMIFS('HOURS&amp;CYCLES INPUT'!$F$2:$F$9999,'HOURS&amp;CYCLES INPUT'!$C$2:$C$9999,'QUALIFIED EFH'!$C81,'HOURS&amp;CYCLES INPUT'!$D$2:$D$9999,'QUALIFIED EFH'!EN$4,'HOURS&amp;CYCLES INPUT'!$E$2:$E$9999,'QUALIFIED EFH'!EN$5))</f>
        <v>0</v>
      </c>
      <c r="EO81" s="476">
        <f>IF(EO$2&lt;&gt;"",IF($C81&lt;&gt;"TBA",EO$2/114,0),SUMIFS('HOURS&amp;CYCLES INPUT'!$F$2:$F$9999,'HOURS&amp;CYCLES INPUT'!$C$2:$C$9999,'QUALIFIED EFH'!$C81,'HOURS&amp;CYCLES INPUT'!$D$2:$D$9999,'QUALIFIED EFH'!EO$4,'HOURS&amp;CYCLES INPUT'!$E$2:$E$9999,'QUALIFIED EFH'!EO$5))</f>
        <v>0</v>
      </c>
      <c r="EP81" s="476">
        <f>IF(EP$2&lt;&gt;"",IF($C81&lt;&gt;"TBA",EP$2/114,0),SUMIFS('HOURS&amp;CYCLES INPUT'!$F$2:$F$9999,'HOURS&amp;CYCLES INPUT'!$C$2:$C$9999,'QUALIFIED EFH'!$C81,'HOURS&amp;CYCLES INPUT'!$D$2:$D$9999,'QUALIFIED EFH'!EP$4,'HOURS&amp;CYCLES INPUT'!$E$2:$E$9999,'QUALIFIED EFH'!EP$5))</f>
        <v>0</v>
      </c>
      <c r="EQ81" s="476">
        <f>IF(EQ$2&lt;&gt;"",IF($C81&lt;&gt;"TBA",EQ$2/114,0),SUMIFS('HOURS&amp;CYCLES INPUT'!$F$2:$F$9999,'HOURS&amp;CYCLES INPUT'!$C$2:$C$9999,'QUALIFIED EFH'!$C81,'HOURS&amp;CYCLES INPUT'!$D$2:$D$9999,'QUALIFIED EFH'!EQ$4,'HOURS&amp;CYCLES INPUT'!$E$2:$E$9999,'QUALIFIED EFH'!EQ$5))</f>
        <v>0</v>
      </c>
      <c r="ER81" s="476">
        <f>IF(ER$2&lt;&gt;"",IF($C81&lt;&gt;"TBA",ER$2/114,0),SUMIFS('HOURS&amp;CYCLES INPUT'!$F$2:$F$9999,'HOURS&amp;CYCLES INPUT'!$C$2:$C$9999,'QUALIFIED EFH'!$C81,'HOURS&amp;CYCLES INPUT'!$D$2:$D$9999,'QUALIFIED EFH'!ER$4,'HOURS&amp;CYCLES INPUT'!$E$2:$E$9999,'QUALIFIED EFH'!ER$5))</f>
        <v>0</v>
      </c>
      <c r="ES81" s="476">
        <f>IF(ES$2&lt;&gt;"",IF($C81&lt;&gt;"TBA",ES$2/114,0),SUMIFS('HOURS&amp;CYCLES INPUT'!$F$2:$F$9999,'HOURS&amp;CYCLES INPUT'!$C$2:$C$9999,'QUALIFIED EFH'!$C81,'HOURS&amp;CYCLES INPUT'!$D$2:$D$9999,'QUALIFIED EFH'!ES$4,'HOURS&amp;CYCLES INPUT'!$E$2:$E$9999,'QUALIFIED EFH'!ES$5))</f>
        <v>0</v>
      </c>
      <c r="ET81" s="476">
        <f>IF(ET$2&lt;&gt;"",IF($C81&lt;&gt;"TBA",ET$2/114,0),SUMIFS('HOURS&amp;CYCLES INPUT'!$F$2:$F$9999,'HOURS&amp;CYCLES INPUT'!$C$2:$C$9999,'QUALIFIED EFH'!$C81,'HOURS&amp;CYCLES INPUT'!$D$2:$D$9999,'QUALIFIED EFH'!ET$4,'HOURS&amp;CYCLES INPUT'!$E$2:$E$9999,'QUALIFIED EFH'!ET$5))</f>
        <v>0</v>
      </c>
      <c r="EU81" s="476">
        <f>IF(EU$2&lt;&gt;"",IF($C81&lt;&gt;"TBA",EU$2/114,0),SUMIFS('HOURS&amp;CYCLES INPUT'!$F$2:$F$9999,'HOURS&amp;CYCLES INPUT'!$C$2:$C$9999,'QUALIFIED EFH'!$C81,'HOURS&amp;CYCLES INPUT'!$D$2:$D$9999,'QUALIFIED EFH'!EU$4,'HOURS&amp;CYCLES INPUT'!$E$2:$E$9999,'QUALIFIED EFH'!EU$5))</f>
        <v>0</v>
      </c>
      <c r="EV81" s="476">
        <f>IF(EV$2&lt;&gt;"",IF($C81&lt;&gt;"TBA",EV$2/114,0),SUMIFS('HOURS&amp;CYCLES INPUT'!$F$2:$F$9999,'HOURS&amp;CYCLES INPUT'!$C$2:$C$9999,'QUALIFIED EFH'!$C81,'HOURS&amp;CYCLES INPUT'!$D$2:$D$9999,'QUALIFIED EFH'!EV$4,'HOURS&amp;CYCLES INPUT'!$E$2:$E$9999,'QUALIFIED EFH'!EV$5))</f>
        <v>0</v>
      </c>
      <c r="EW81" s="476">
        <f>IF(EW$2&lt;&gt;"",IF($C81&lt;&gt;"TBA",EW$2/114,0),SUMIFS('HOURS&amp;CYCLES INPUT'!$F$2:$F$9999,'HOURS&amp;CYCLES INPUT'!$C$2:$C$9999,'QUALIFIED EFH'!$C81,'HOURS&amp;CYCLES INPUT'!$D$2:$D$9999,'QUALIFIED EFH'!EW$4,'HOURS&amp;CYCLES INPUT'!$E$2:$E$9999,'QUALIFIED EFH'!EW$5))</f>
        <v>0</v>
      </c>
      <c r="EX81" s="476">
        <f>IF(EX$2&lt;&gt;"",IF($C81&lt;&gt;"TBA",EX$2/114,0),SUMIFS('HOURS&amp;CYCLES INPUT'!$F$2:$F$9999,'HOURS&amp;CYCLES INPUT'!$C$2:$C$9999,'QUALIFIED EFH'!$C81,'HOURS&amp;CYCLES INPUT'!$D$2:$D$9999,'QUALIFIED EFH'!EX$4,'HOURS&amp;CYCLES INPUT'!$E$2:$E$9999,'QUALIFIED EFH'!EX$5))</f>
        <v>0</v>
      </c>
      <c r="EY81" s="476">
        <f>IF(EY$2&lt;&gt;"",IF($C81&lt;&gt;"TBA",EY$2/114,0),SUMIFS('HOURS&amp;CYCLES INPUT'!$F$2:$F$9999,'HOURS&amp;CYCLES INPUT'!$C$2:$C$9999,'QUALIFIED EFH'!$C81,'HOURS&amp;CYCLES INPUT'!$D$2:$D$9999,'QUALIFIED EFH'!EY$4,'HOURS&amp;CYCLES INPUT'!$E$2:$E$9999,'QUALIFIED EFH'!EY$5))</f>
        <v>0</v>
      </c>
      <c r="EZ81" s="476">
        <f>IF(EZ$2&lt;&gt;"",IF($C81&lt;&gt;"TBA",EZ$2/114,0),SUMIFS('HOURS&amp;CYCLES INPUT'!$F$2:$F$9999,'HOURS&amp;CYCLES INPUT'!$C$2:$C$9999,'QUALIFIED EFH'!$C81,'HOURS&amp;CYCLES INPUT'!$D$2:$D$9999,'QUALIFIED EFH'!EZ$4,'HOURS&amp;CYCLES INPUT'!$E$2:$E$9999,'QUALIFIED EFH'!EZ$5))</f>
        <v>0</v>
      </c>
      <c r="FA81" s="476">
        <f>IF(FA$2&lt;&gt;"",IF($C81&lt;&gt;"TBA",FA$2/114,0),SUMIFS('HOURS&amp;CYCLES INPUT'!$F$2:$F$9999,'HOURS&amp;CYCLES INPUT'!$C$2:$C$9999,'QUALIFIED EFH'!$C81,'HOURS&amp;CYCLES INPUT'!$D$2:$D$9999,'QUALIFIED EFH'!FA$4,'HOURS&amp;CYCLES INPUT'!$E$2:$E$9999,'QUALIFIED EFH'!FA$5))</f>
        <v>0</v>
      </c>
      <c r="FB81" s="476">
        <f>IF(FB$2&lt;&gt;"",IF($C81&lt;&gt;"TBA",FB$2/114,0),SUMIFS('HOURS&amp;CYCLES INPUT'!$F$2:$F$9999,'HOURS&amp;CYCLES INPUT'!$C$2:$C$9999,'QUALIFIED EFH'!$C81,'HOURS&amp;CYCLES INPUT'!$D$2:$D$9999,'QUALIFIED EFH'!FB$4,'HOURS&amp;CYCLES INPUT'!$E$2:$E$9999,'QUALIFIED EFH'!FB$5))</f>
        <v>0</v>
      </c>
      <c r="FC81" s="476">
        <f>IF(FC$2&lt;&gt;"",IF($C81&lt;&gt;"TBA",FC$2/114,0),SUMIFS('HOURS&amp;CYCLES INPUT'!$F$2:$F$9999,'HOURS&amp;CYCLES INPUT'!$C$2:$C$9999,'QUALIFIED EFH'!$C81,'HOURS&amp;CYCLES INPUT'!$D$2:$D$9999,'QUALIFIED EFH'!FC$4,'HOURS&amp;CYCLES INPUT'!$E$2:$E$9999,'QUALIFIED EFH'!FC$5))</f>
        <v>0</v>
      </c>
      <c r="FD81" s="476">
        <f>IF(FD$2&lt;&gt;"",IF($C81&lt;&gt;"TBA",FD$2/114,0),SUMIFS('HOURS&amp;CYCLES INPUT'!$F$2:$F$9999,'HOURS&amp;CYCLES INPUT'!$C$2:$C$9999,'QUALIFIED EFH'!$C81,'HOURS&amp;CYCLES INPUT'!$D$2:$D$9999,'QUALIFIED EFH'!FD$4,'HOURS&amp;CYCLES INPUT'!$E$2:$E$9999,'QUALIFIED EFH'!FD$5))</f>
        <v>0</v>
      </c>
      <c r="FE81" s="476">
        <f>IF(FE$2&lt;&gt;"",IF($C81&lt;&gt;"TBA",FE$2/114,0),SUMIFS('HOURS&amp;CYCLES INPUT'!$F$2:$F$9999,'HOURS&amp;CYCLES INPUT'!$C$2:$C$9999,'QUALIFIED EFH'!$C81,'HOURS&amp;CYCLES INPUT'!$D$2:$D$9999,'QUALIFIED EFH'!FE$4,'HOURS&amp;CYCLES INPUT'!$E$2:$E$9999,'QUALIFIED EFH'!FE$5))</f>
        <v>0</v>
      </c>
      <c r="FF81" s="476">
        <f>IF(FF$2&lt;&gt;"",IF($C81&lt;&gt;"TBA",FF$2/114,0),SUMIFS('HOURS&amp;CYCLES INPUT'!$F$2:$F$9999,'HOURS&amp;CYCLES INPUT'!$C$2:$C$9999,'QUALIFIED EFH'!$C81,'HOURS&amp;CYCLES INPUT'!$D$2:$D$9999,'QUALIFIED EFH'!FF$4,'HOURS&amp;CYCLES INPUT'!$E$2:$E$9999,'QUALIFIED EFH'!FF$5))</f>
        <v>0</v>
      </c>
      <c r="FG81" s="476">
        <f>IF(FG$2&lt;&gt;"",IF($C81&lt;&gt;"TBA",FG$2/114,0),SUMIFS('HOURS&amp;CYCLES INPUT'!$F$2:$F$9999,'HOURS&amp;CYCLES INPUT'!$C$2:$C$9999,'QUALIFIED EFH'!$C81,'HOURS&amp;CYCLES INPUT'!$D$2:$D$9999,'QUALIFIED EFH'!FG$4,'HOURS&amp;CYCLES INPUT'!$E$2:$E$9999,'QUALIFIED EFH'!FG$5))</f>
        <v>0</v>
      </c>
      <c r="FH81" s="476">
        <f>IF(FH$2&lt;&gt;"",IF($C81&lt;&gt;"TBA",FH$2/114,0),SUMIFS('HOURS&amp;CYCLES INPUT'!$F$2:$F$9999,'HOURS&amp;CYCLES INPUT'!$C$2:$C$9999,'QUALIFIED EFH'!$C81,'HOURS&amp;CYCLES INPUT'!$D$2:$D$9999,'QUALIFIED EFH'!FH$4,'HOURS&amp;CYCLES INPUT'!$E$2:$E$9999,'QUALIFIED EFH'!FH$5))</f>
        <v>0</v>
      </c>
      <c r="FI81" s="476">
        <f>IF(FI$2&lt;&gt;"",IF($C81&lt;&gt;"TBA",FI$2/114,0),SUMIFS('HOURS&amp;CYCLES INPUT'!$F$2:$F$9999,'HOURS&amp;CYCLES INPUT'!$C$2:$C$9999,'QUALIFIED EFH'!$C81,'HOURS&amp;CYCLES INPUT'!$D$2:$D$9999,'QUALIFIED EFH'!FI$4,'HOURS&amp;CYCLES INPUT'!$E$2:$E$9999,'QUALIFIED EFH'!FI$5))</f>
        <v>0</v>
      </c>
      <c r="FJ81" s="476">
        <f>IF(FJ$2&lt;&gt;"",IF($C81&lt;&gt;"TBA",FJ$2/114,0),SUMIFS('HOURS&amp;CYCLES INPUT'!$F$2:$F$9999,'HOURS&amp;CYCLES INPUT'!$C$2:$C$9999,'QUALIFIED EFH'!$C81,'HOURS&amp;CYCLES INPUT'!$D$2:$D$9999,'QUALIFIED EFH'!FJ$4,'HOURS&amp;CYCLES INPUT'!$E$2:$E$9999,'QUALIFIED EFH'!FJ$5))</f>
        <v>0</v>
      </c>
      <c r="FK81" s="476">
        <f>IF(FK$2&lt;&gt;"",IF($C81&lt;&gt;"TBA",FK$2/114,0),SUMIFS('HOURS&amp;CYCLES INPUT'!$F$2:$F$9999,'HOURS&amp;CYCLES INPUT'!$C$2:$C$9999,'QUALIFIED EFH'!$C81,'HOURS&amp;CYCLES INPUT'!$D$2:$D$9999,'QUALIFIED EFH'!FK$4,'HOURS&amp;CYCLES INPUT'!$E$2:$E$9999,'QUALIFIED EFH'!FK$5))</f>
        <v>0</v>
      </c>
      <c r="FL81" s="476">
        <f>IF(FL$2&lt;&gt;"",IF($C81&lt;&gt;"TBA",FL$2/114,0),SUMIFS('HOURS&amp;CYCLES INPUT'!$F$2:$F$9999,'HOURS&amp;CYCLES INPUT'!$C$2:$C$9999,'QUALIFIED EFH'!$C81,'HOURS&amp;CYCLES INPUT'!$D$2:$D$9999,'QUALIFIED EFH'!FL$4,'HOURS&amp;CYCLES INPUT'!$E$2:$E$9999,'QUALIFIED EFH'!FL$5))</f>
        <v>0</v>
      </c>
      <c r="FM81" s="476">
        <f>IF(FM$2&lt;&gt;"",IF($C81&lt;&gt;"TBA",FM$2/114,0),SUMIFS('HOURS&amp;CYCLES INPUT'!$F$2:$F$9999,'HOURS&amp;CYCLES INPUT'!$C$2:$C$9999,'QUALIFIED EFH'!$C81,'HOURS&amp;CYCLES INPUT'!$D$2:$D$9999,'QUALIFIED EFH'!FM$4,'HOURS&amp;CYCLES INPUT'!$E$2:$E$9999,'QUALIFIED EFH'!FM$5))</f>
        <v>0</v>
      </c>
      <c r="FN81" s="476">
        <f>IF(FN$2&lt;&gt;"",IF($C81&lt;&gt;"TBA",FN$2/114,0),SUMIFS('HOURS&amp;CYCLES INPUT'!$F$2:$F$9999,'HOURS&amp;CYCLES INPUT'!$C$2:$C$9999,'QUALIFIED EFH'!$C81,'HOURS&amp;CYCLES INPUT'!$D$2:$D$9999,'QUALIFIED EFH'!FN$4,'HOURS&amp;CYCLES INPUT'!$E$2:$E$9999,'QUALIFIED EFH'!FN$5))</f>
        <v>0</v>
      </c>
      <c r="FO81" s="476">
        <f>IF(FO$2&lt;&gt;"",IF($C81&lt;&gt;"TBA",FO$2/114,0),SUMIFS('HOURS&amp;CYCLES INPUT'!$F$2:$F$9999,'HOURS&amp;CYCLES INPUT'!$C$2:$C$9999,'QUALIFIED EFH'!$C81,'HOURS&amp;CYCLES INPUT'!$D$2:$D$9999,'QUALIFIED EFH'!FO$4,'HOURS&amp;CYCLES INPUT'!$E$2:$E$9999,'QUALIFIED EFH'!FO$5))</f>
        <v>0</v>
      </c>
      <c r="FP81" s="476">
        <f>IF(FP$2&lt;&gt;"",IF($C81&lt;&gt;"TBA",FP$2/114,0),SUMIFS('HOURS&amp;CYCLES INPUT'!$F$2:$F$9999,'HOURS&amp;CYCLES INPUT'!$C$2:$C$9999,'QUALIFIED EFH'!$C81,'HOURS&amp;CYCLES INPUT'!$D$2:$D$9999,'QUALIFIED EFH'!FP$4,'HOURS&amp;CYCLES INPUT'!$E$2:$E$9999,'QUALIFIED EFH'!FP$5))</f>
        <v>0</v>
      </c>
      <c r="FQ81" s="476">
        <f>IF(FQ$2&lt;&gt;"",IF($C81&lt;&gt;"TBA",FQ$2/114,0),SUMIFS('HOURS&amp;CYCLES INPUT'!$F$2:$F$9999,'HOURS&amp;CYCLES INPUT'!$C$2:$C$9999,'QUALIFIED EFH'!$C81,'HOURS&amp;CYCLES INPUT'!$D$2:$D$9999,'QUALIFIED EFH'!FQ$4,'HOURS&amp;CYCLES INPUT'!$E$2:$E$9999,'QUALIFIED EFH'!FQ$5))</f>
        <v>0</v>
      </c>
      <c r="FR81" s="476">
        <f>IF(FR$2&lt;&gt;"",IF($C81&lt;&gt;"TBA",FR$2/114,0),SUMIFS('HOURS&amp;CYCLES INPUT'!$F$2:$F$9999,'HOURS&amp;CYCLES INPUT'!$C$2:$C$9999,'QUALIFIED EFH'!$C81,'HOURS&amp;CYCLES INPUT'!$D$2:$D$9999,'QUALIFIED EFH'!FR$4,'HOURS&amp;CYCLES INPUT'!$E$2:$E$9999,'QUALIFIED EFH'!FR$5))</f>
        <v>0</v>
      </c>
      <c r="FS81" s="476">
        <f>IF(FS$2&lt;&gt;"",IF($C81&lt;&gt;"TBA",FS$2/114,0),SUMIFS('HOURS&amp;CYCLES INPUT'!$F$2:$F$9999,'HOURS&amp;CYCLES INPUT'!$C$2:$C$9999,'QUALIFIED EFH'!$C81,'HOURS&amp;CYCLES INPUT'!$D$2:$D$9999,'QUALIFIED EFH'!FS$4,'HOURS&amp;CYCLES INPUT'!$E$2:$E$9999,'QUALIFIED EFH'!FS$5))</f>
        <v>0</v>
      </c>
      <c r="FT81" s="476">
        <f>IF(FT$2&lt;&gt;"",IF($C81&lt;&gt;"TBA",FT$2/114,0),SUMIFS('HOURS&amp;CYCLES INPUT'!$F$2:$F$9999,'HOURS&amp;CYCLES INPUT'!$C$2:$C$9999,'QUALIFIED EFH'!$C81,'HOURS&amp;CYCLES INPUT'!$D$2:$D$9999,'QUALIFIED EFH'!FT$4,'HOURS&amp;CYCLES INPUT'!$E$2:$E$9999,'QUALIFIED EFH'!FT$5))</f>
        <v>0</v>
      </c>
      <c r="FU81" s="476">
        <f>IF(FU$2&lt;&gt;"",IF($C81&lt;&gt;"TBA",FU$2/114,0),SUMIFS('HOURS&amp;CYCLES INPUT'!$F$2:$F$9999,'HOURS&amp;CYCLES INPUT'!$C$2:$C$9999,'QUALIFIED EFH'!$C81,'HOURS&amp;CYCLES INPUT'!$D$2:$D$9999,'QUALIFIED EFH'!FU$4,'HOURS&amp;CYCLES INPUT'!$E$2:$E$9999,'QUALIFIED EFH'!FU$5))</f>
        <v>0</v>
      </c>
      <c r="FV81" s="476">
        <f>IF(FV$2&lt;&gt;"",IF($C81&lt;&gt;"TBA",FV$2/114,0),SUMIFS('HOURS&amp;CYCLES INPUT'!$F$2:$F$9999,'HOURS&amp;CYCLES INPUT'!$C$2:$C$9999,'QUALIFIED EFH'!$C81,'HOURS&amp;CYCLES INPUT'!$D$2:$D$9999,'QUALIFIED EFH'!FV$4,'HOURS&amp;CYCLES INPUT'!$E$2:$E$9999,'QUALIFIED EFH'!FV$5))</f>
        <v>0</v>
      </c>
      <c r="FW81" s="476">
        <f>IF(FW$2&lt;&gt;"",IF($C81&lt;&gt;"TBA",FW$2/114,0),SUMIFS('HOURS&amp;CYCLES INPUT'!$F$2:$F$9999,'HOURS&amp;CYCLES INPUT'!$C$2:$C$9999,'QUALIFIED EFH'!$C81,'HOURS&amp;CYCLES INPUT'!$D$2:$D$9999,'QUALIFIED EFH'!FW$4,'HOURS&amp;CYCLES INPUT'!$E$2:$E$9999,'QUALIFIED EFH'!FW$5))</f>
        <v>0</v>
      </c>
      <c r="FX81" s="476">
        <f>IF(FX$2&lt;&gt;"",IF($C81&lt;&gt;"TBA",FX$2/114,0),SUMIFS('HOURS&amp;CYCLES INPUT'!$F$2:$F$9999,'HOURS&amp;CYCLES INPUT'!$C$2:$C$9999,'QUALIFIED EFH'!$C81,'HOURS&amp;CYCLES INPUT'!$D$2:$D$9999,'QUALIFIED EFH'!FX$4,'HOURS&amp;CYCLES INPUT'!$E$2:$E$9999,'QUALIFIED EFH'!FX$5))</f>
        <v>0</v>
      </c>
      <c r="FY81" s="476">
        <f>IF(FY$2&lt;&gt;"",IF($C81&lt;&gt;"TBA",FY$2/114,0),SUMIFS('HOURS&amp;CYCLES INPUT'!$F$2:$F$9999,'HOURS&amp;CYCLES INPUT'!$C$2:$C$9999,'QUALIFIED EFH'!$C81,'HOURS&amp;CYCLES INPUT'!$D$2:$D$9999,'QUALIFIED EFH'!FY$4,'HOURS&amp;CYCLES INPUT'!$E$2:$E$9999,'QUALIFIED EFH'!FY$5))</f>
        <v>0</v>
      </c>
      <c r="FZ81" s="476">
        <f>IF(FZ$2&lt;&gt;"",IF($C81&lt;&gt;"TBA",FZ$2/114,0),SUMIFS('HOURS&amp;CYCLES INPUT'!$F$2:$F$9999,'HOURS&amp;CYCLES INPUT'!$C$2:$C$9999,'QUALIFIED EFH'!$C81,'HOURS&amp;CYCLES INPUT'!$D$2:$D$9999,'QUALIFIED EFH'!FZ$4,'HOURS&amp;CYCLES INPUT'!$E$2:$E$9999,'QUALIFIED EFH'!FZ$5))</f>
        <v>0</v>
      </c>
      <c r="GA81" s="476">
        <f>IF(GA$2&lt;&gt;"",IF($C81&lt;&gt;"TBA",GA$2/114,0),SUMIFS('HOURS&amp;CYCLES INPUT'!$F$2:$F$9999,'HOURS&amp;CYCLES INPUT'!$C$2:$C$9999,'QUALIFIED EFH'!$C81,'HOURS&amp;CYCLES INPUT'!$D$2:$D$9999,'QUALIFIED EFH'!GA$4,'HOURS&amp;CYCLES INPUT'!$E$2:$E$9999,'QUALIFIED EFH'!GA$5))</f>
        <v>0</v>
      </c>
      <c r="GB81" s="476">
        <f>IF(GB$2&lt;&gt;"",IF($C81&lt;&gt;"TBA",GB$2/114,0),SUMIFS('HOURS&amp;CYCLES INPUT'!$F$2:$F$9999,'HOURS&amp;CYCLES INPUT'!$C$2:$C$9999,'QUALIFIED EFH'!$C81,'HOURS&amp;CYCLES INPUT'!$D$2:$D$9999,'QUALIFIED EFH'!GB$4,'HOURS&amp;CYCLES INPUT'!$E$2:$E$9999,'QUALIFIED EFH'!GB$5))</f>
        <v>0</v>
      </c>
    </row>
    <row r="82" spans="3:184" x14ac:dyDescent="0.35">
      <c r="C82" s="472">
        <f>'QUALIFIED ENGINES'!D83</f>
        <v>91510</v>
      </c>
      <c r="D82" s="476">
        <f>IF(D$2&lt;&gt;"",IF($C82&lt;&gt;"TBA",D$2/114,0),SUMIFS('HOURS&amp;CYCLES INPUT'!$F$2:$F$9999,'HOURS&amp;CYCLES INPUT'!$C$2:$C$9999,'QUALIFIED EFH'!$C82,'HOURS&amp;CYCLES INPUT'!$D$2:$D$9999,'QUALIFIED EFH'!D$4,'HOURS&amp;CYCLES INPUT'!$E$2:$E$9999,'QUALIFIED EFH'!D$5))</f>
        <v>0</v>
      </c>
      <c r="E82" s="476">
        <f>IF(E$2&lt;&gt;"",IF($C82&lt;&gt;"TBA",E$2/114,0),SUMIFS('HOURS&amp;CYCLES INPUT'!$F$2:$F$9999,'HOURS&amp;CYCLES INPUT'!$C$2:$C$9999,'QUALIFIED EFH'!$C82,'HOURS&amp;CYCLES INPUT'!$D$2:$D$9999,'QUALIFIED EFH'!E$4,'HOURS&amp;CYCLES INPUT'!$E$2:$E$9999,'QUALIFIED EFH'!E$5))</f>
        <v>0</v>
      </c>
      <c r="F82" s="476">
        <f>IF(F$2&lt;&gt;"",IF($C82&lt;&gt;"TBA",F$2/114,0),SUMIFS('HOURS&amp;CYCLES INPUT'!$F$2:$F$9999,'HOURS&amp;CYCLES INPUT'!$C$2:$C$9999,'QUALIFIED EFH'!$C82,'HOURS&amp;CYCLES INPUT'!$D$2:$D$9999,'QUALIFIED EFH'!F$4,'HOURS&amp;CYCLES INPUT'!$E$2:$E$9999,'QUALIFIED EFH'!F$5))</f>
        <v>0</v>
      </c>
      <c r="G82" s="476">
        <f>IF(G$2&lt;&gt;"",IF($C82&lt;&gt;"TBA",G$2/114,0),SUMIFS('HOURS&amp;CYCLES INPUT'!$F$2:$F$9999,'HOURS&amp;CYCLES INPUT'!$C$2:$C$9999,'QUALIFIED EFH'!$C82,'HOURS&amp;CYCLES INPUT'!$D$2:$D$9999,'QUALIFIED EFH'!G$4,'HOURS&amp;CYCLES INPUT'!$E$2:$E$9999,'QUALIFIED EFH'!G$5))</f>
        <v>0</v>
      </c>
      <c r="H82" s="476">
        <f>IF(H$2&lt;&gt;"",IF($C82&lt;&gt;"TBA",H$2/114,0),SUMIFS('HOURS&amp;CYCLES INPUT'!$F$2:$F$9999,'HOURS&amp;CYCLES INPUT'!$C$2:$C$9999,'QUALIFIED EFH'!$C82,'HOURS&amp;CYCLES INPUT'!$D$2:$D$9999,'QUALIFIED EFH'!H$4,'HOURS&amp;CYCLES INPUT'!$E$2:$E$9999,'QUALIFIED EFH'!H$5))</f>
        <v>0</v>
      </c>
      <c r="I82" s="476">
        <f>IF(I$2&lt;&gt;"",IF($C82&lt;&gt;"TBA",I$2/114,0),SUMIFS('HOURS&amp;CYCLES INPUT'!$F$2:$F$9999,'HOURS&amp;CYCLES INPUT'!$C$2:$C$9999,'QUALIFIED EFH'!$C82,'HOURS&amp;CYCLES INPUT'!$D$2:$D$9999,'QUALIFIED EFH'!I$4,'HOURS&amp;CYCLES INPUT'!$E$2:$E$9999,'QUALIFIED EFH'!I$5))</f>
        <v>0</v>
      </c>
      <c r="J82" s="476">
        <f>IF(J$2&lt;&gt;"",IF($C82&lt;&gt;"TBA",J$2/114,0),SUMIFS('HOURS&amp;CYCLES INPUT'!$F$2:$F$9999,'HOURS&amp;CYCLES INPUT'!$C$2:$C$9999,'QUALIFIED EFH'!$C82,'HOURS&amp;CYCLES INPUT'!$D$2:$D$9999,'QUALIFIED EFH'!J$4,'HOURS&amp;CYCLES INPUT'!$E$2:$E$9999,'QUALIFIED EFH'!J$5))</f>
        <v>0</v>
      </c>
      <c r="K82" s="476">
        <f>IF(K$2&lt;&gt;"",IF($C82&lt;&gt;"TBA",K$2/114,0),SUMIFS('HOURS&amp;CYCLES INPUT'!$F$2:$F$9999,'HOURS&amp;CYCLES INPUT'!$C$2:$C$9999,'QUALIFIED EFH'!$C82,'HOURS&amp;CYCLES INPUT'!$D$2:$D$9999,'QUALIFIED EFH'!K$4,'HOURS&amp;CYCLES INPUT'!$E$2:$E$9999,'QUALIFIED EFH'!K$5))</f>
        <v>0</v>
      </c>
      <c r="L82" s="476">
        <f>IF(L$2&lt;&gt;"",IF($C82&lt;&gt;"TBA",L$2/114,0),SUMIFS('HOURS&amp;CYCLES INPUT'!$F$2:$F$9999,'HOURS&amp;CYCLES INPUT'!$C$2:$C$9999,'QUALIFIED EFH'!$C82,'HOURS&amp;CYCLES INPUT'!$D$2:$D$9999,'QUALIFIED EFH'!L$4,'HOURS&amp;CYCLES INPUT'!$E$2:$E$9999,'QUALIFIED EFH'!L$5))</f>
        <v>0</v>
      </c>
      <c r="M82" s="476">
        <f>IF(M$2&lt;&gt;"",IF($C82&lt;&gt;"TBA",M$2/114,0),SUMIFS('HOURS&amp;CYCLES INPUT'!$F$2:$F$9999,'HOURS&amp;CYCLES INPUT'!$C$2:$C$9999,'QUALIFIED EFH'!$C82,'HOURS&amp;CYCLES INPUT'!$D$2:$D$9999,'QUALIFIED EFH'!M$4,'HOURS&amp;CYCLES INPUT'!$E$2:$E$9999,'QUALIFIED EFH'!M$5))</f>
        <v>0</v>
      </c>
      <c r="N82" s="476">
        <f>IF(N$2&lt;&gt;"",IF($C82&lt;&gt;"TBA",N$2/114,0),SUMIFS('HOURS&amp;CYCLES INPUT'!$F$2:$F$9999,'HOURS&amp;CYCLES INPUT'!$C$2:$C$9999,'QUALIFIED EFH'!$C82,'HOURS&amp;CYCLES INPUT'!$D$2:$D$9999,'QUALIFIED EFH'!N$4,'HOURS&amp;CYCLES INPUT'!$E$2:$E$9999,'QUALIFIED EFH'!N$5))</f>
        <v>0</v>
      </c>
      <c r="O82" s="476">
        <f>IF(O$2&lt;&gt;"",IF($C82&lt;&gt;"TBA",O$2/114,0),SUMIFS('HOURS&amp;CYCLES INPUT'!$F$2:$F$9999,'HOURS&amp;CYCLES INPUT'!$C$2:$C$9999,'QUALIFIED EFH'!$C82,'HOURS&amp;CYCLES INPUT'!$D$2:$D$9999,'QUALIFIED EFH'!O$4,'HOURS&amp;CYCLES INPUT'!$E$2:$E$9999,'QUALIFIED EFH'!O$5))</f>
        <v>0</v>
      </c>
      <c r="P82" s="476">
        <f>IF(P$2&lt;&gt;"",IF($C82&lt;&gt;"TBA",P$2/114,0),SUMIFS('HOURS&amp;CYCLES INPUT'!$F$2:$F$9999,'HOURS&amp;CYCLES INPUT'!$C$2:$C$9999,'QUALIFIED EFH'!$C82,'HOURS&amp;CYCLES INPUT'!$D$2:$D$9999,'QUALIFIED EFH'!P$4,'HOURS&amp;CYCLES INPUT'!$E$2:$E$9999,'QUALIFIED EFH'!P$5))</f>
        <v>0</v>
      </c>
      <c r="Q82" s="476">
        <f>IF(Q$2&lt;&gt;"",IF($C82&lt;&gt;"TBA",Q$2/114,0),SUMIFS('HOURS&amp;CYCLES INPUT'!$F$2:$F$9999,'HOURS&amp;CYCLES INPUT'!$C$2:$C$9999,'QUALIFIED EFH'!$C82,'HOURS&amp;CYCLES INPUT'!$D$2:$D$9999,'QUALIFIED EFH'!Q$4,'HOURS&amp;CYCLES INPUT'!$E$2:$E$9999,'QUALIFIED EFH'!Q$5))</f>
        <v>0</v>
      </c>
      <c r="R82" s="476">
        <f>IF(R$1&lt;&gt;"",IF($C82&lt;&gt;"TBA",R$1/114,0),SUMIFS('HOURS&amp;CYCLES INPUT'!$F$2:$F$9999,'HOURS&amp;CYCLES INPUT'!$C$2:$C$9999,'QUALIFIED EFH'!$C82,'HOURS&amp;CYCLES INPUT'!$D$2:$D$9999,'QUALIFIED EFH'!R$4,'HOURS&amp;CYCLES INPUT'!$E$2:$E$9999,'QUALIFIED EFH'!R$5))</f>
        <v>0</v>
      </c>
      <c r="S82" s="476">
        <f>IF(S$2&lt;&gt;"",IF($C82&lt;&gt;"TBA",S$2/114,0),SUMIFS('HOURS&amp;CYCLES INPUT'!$F$2:$F$9999,'HOURS&amp;CYCLES INPUT'!$C$2:$C$9999,'QUALIFIED EFH'!$C82,'HOURS&amp;CYCLES INPUT'!$D$2:$D$9999,'QUALIFIED EFH'!S$4,'HOURS&amp;CYCLES INPUT'!$E$2:$E$9999,'QUALIFIED EFH'!S$5))</f>
        <v>0</v>
      </c>
      <c r="T82" s="476">
        <f>IF(T$2&lt;&gt;"",IF($C82&lt;&gt;"TBA",T$2/114,0),SUMIFS('HOURS&amp;CYCLES INPUT'!$F$2:$F$9999,'HOURS&amp;CYCLES INPUT'!$C$2:$C$9999,'QUALIFIED EFH'!$C82,'HOURS&amp;CYCLES INPUT'!$D$2:$D$9999,'QUALIFIED EFH'!T$4,'HOURS&amp;CYCLES INPUT'!$E$2:$E$9999,'QUALIFIED EFH'!T$5))</f>
        <v>0</v>
      </c>
      <c r="U82" s="476">
        <f>IF(U$2&lt;&gt;"",IF($C82&lt;&gt;"TBA",U$2/114,0),SUMIFS('HOURS&amp;CYCLES INPUT'!$F$2:$F$9999,'HOURS&amp;CYCLES INPUT'!$C$2:$C$9999,'QUALIFIED EFH'!$C82,'HOURS&amp;CYCLES INPUT'!$D$2:$D$9999,'QUALIFIED EFH'!U$4,'HOURS&amp;CYCLES INPUT'!$E$2:$E$9999,'QUALIFIED EFH'!U$5))</f>
        <v>0</v>
      </c>
      <c r="V82" s="476">
        <f>IF(V$2&lt;&gt;"",IF($C82&lt;&gt;"TBA",V$2/114,0),SUMIFS('HOURS&amp;CYCLES INPUT'!$F$2:$F$9999,'HOURS&amp;CYCLES INPUT'!$C$2:$C$9999,'QUALIFIED EFH'!$C82,'HOURS&amp;CYCLES INPUT'!$D$2:$D$9999,'QUALIFIED EFH'!V$4,'HOURS&amp;CYCLES INPUT'!$E$2:$E$9999,'QUALIFIED EFH'!V$5))</f>
        <v>0</v>
      </c>
      <c r="W82" s="476">
        <f>IF(W$2&lt;&gt;"",IF($C82&lt;&gt;"TBA",W$2/114,0),SUMIFS('HOURS&amp;CYCLES INPUT'!$F$2:$F$9999,'HOURS&amp;CYCLES INPUT'!$C$2:$C$9999,'QUALIFIED EFH'!$C82,'HOURS&amp;CYCLES INPUT'!$D$2:$D$9999,'QUALIFIED EFH'!W$4,'HOURS&amp;CYCLES INPUT'!$E$2:$E$9999,'QUALIFIED EFH'!W$5))</f>
        <v>0</v>
      </c>
      <c r="X82" s="476">
        <f>IF(X$2&lt;&gt;"",IF($C82&lt;&gt;"TBA",X$2/114,0),SUMIFS('HOURS&amp;CYCLES INPUT'!$F$2:$F$9999,'HOURS&amp;CYCLES INPUT'!$C$2:$C$9999,'QUALIFIED EFH'!$C82,'HOURS&amp;CYCLES INPUT'!$D$2:$D$9999,'QUALIFIED EFH'!X$4,'HOURS&amp;CYCLES INPUT'!$E$2:$E$9999,'QUALIFIED EFH'!X$5))</f>
        <v>0</v>
      </c>
      <c r="Y82" s="476">
        <f>IF(Y$2&lt;&gt;"",IF($C82&lt;&gt;"TBA",Y$2/114,0),SUMIFS('HOURS&amp;CYCLES INPUT'!$F$2:$F$9999,'HOURS&amp;CYCLES INPUT'!$C$2:$C$9999,'QUALIFIED EFH'!$C82,'HOURS&amp;CYCLES INPUT'!$D$2:$D$9999,'QUALIFIED EFH'!Y$4,'HOURS&amp;CYCLES INPUT'!$E$2:$E$9999,'QUALIFIED EFH'!Y$5))</f>
        <v>0</v>
      </c>
      <c r="Z82" s="476">
        <f>IF(Z$2&lt;&gt;"",IF($C82&lt;&gt;"TBA",Z$2/114,0),SUMIFS('HOURS&amp;CYCLES INPUT'!$F$2:$F$9999,'HOURS&amp;CYCLES INPUT'!$C$2:$C$9999,'QUALIFIED EFH'!$C82,'HOURS&amp;CYCLES INPUT'!$D$2:$D$9999,'QUALIFIED EFH'!Z$4,'HOURS&amp;CYCLES INPUT'!$E$2:$E$9999,'QUALIFIED EFH'!Z$5))</f>
        <v>0</v>
      </c>
      <c r="AA82" s="476">
        <f>IF(AA$2&lt;&gt;"",IF($C82&lt;&gt;"TBA",AA$2/114,0),SUMIFS('HOURS&amp;CYCLES INPUT'!$F$2:$F$9999,'HOURS&amp;CYCLES INPUT'!$C$2:$C$9999,'QUALIFIED EFH'!$C82,'HOURS&amp;CYCLES INPUT'!$D$2:$D$9999,'QUALIFIED EFH'!AA$4,'HOURS&amp;CYCLES INPUT'!$E$2:$E$9999,'QUALIFIED EFH'!AA$5))</f>
        <v>0</v>
      </c>
      <c r="AB82" s="476">
        <f>IF(AB$2&lt;&gt;"",IF($C82&lt;&gt;"TBA",AB$2/114,0),SUMIFS('HOURS&amp;CYCLES INPUT'!$F$2:$F$9999,'HOURS&amp;CYCLES INPUT'!$C$2:$C$9999,'QUALIFIED EFH'!$C82,'HOURS&amp;CYCLES INPUT'!$D$2:$D$9999,'QUALIFIED EFH'!AB$4,'HOURS&amp;CYCLES INPUT'!$E$2:$E$9999,'QUALIFIED EFH'!AB$5))</f>
        <v>0</v>
      </c>
      <c r="AC82" s="476">
        <f>IF(AC$2&lt;&gt;"",IF($C82&lt;&gt;"TBA",AC$2/114,0),SUMIFS('HOURS&amp;CYCLES INPUT'!$F$2:$F$9999,'HOURS&amp;CYCLES INPUT'!$C$2:$C$9999,'QUALIFIED EFH'!$C82,'HOURS&amp;CYCLES INPUT'!$D$2:$D$9999,'QUALIFIED EFH'!AC$4,'HOURS&amp;CYCLES INPUT'!$E$2:$E$9999,'QUALIFIED EFH'!AC$5))</f>
        <v>0</v>
      </c>
      <c r="AD82" s="476">
        <f>IF(AD$2&lt;&gt;"",IF($C82&lt;&gt;"TBA",AD$2/114,0),SUMIFS('HOURS&amp;CYCLES INPUT'!$F$2:$F$9999,'HOURS&amp;CYCLES INPUT'!$C$2:$C$9999,'QUALIFIED EFH'!$C82,'HOURS&amp;CYCLES INPUT'!$D$2:$D$9999,'QUALIFIED EFH'!AD$4,'HOURS&amp;CYCLES INPUT'!$E$2:$E$9999,'QUALIFIED EFH'!AD$5))</f>
        <v>0</v>
      </c>
      <c r="AE82" s="476">
        <f>IF(AE$2&lt;&gt;"",IF($C82&lt;&gt;"TBA",AE$2/114,0),SUMIFS('HOURS&amp;CYCLES INPUT'!$F$2:$F$9999,'HOURS&amp;CYCLES INPUT'!$C$2:$C$9999,'QUALIFIED EFH'!$C82,'HOURS&amp;CYCLES INPUT'!$D$2:$D$9999,'QUALIFIED EFH'!AE$4,'HOURS&amp;CYCLES INPUT'!$E$2:$E$9999,'QUALIFIED EFH'!AE$5))</f>
        <v>0</v>
      </c>
      <c r="AF82" s="476">
        <f>IF(AF$2&lt;&gt;"",IF($C82&lt;&gt;"TBA",AF$2/114,0),SUMIFS('HOURS&amp;CYCLES INPUT'!$F$2:$F$9999,'HOURS&amp;CYCLES INPUT'!$C$2:$C$9999,'QUALIFIED EFH'!$C82,'HOURS&amp;CYCLES INPUT'!$D$2:$D$9999,'QUALIFIED EFH'!AF$4,'HOURS&amp;CYCLES INPUT'!$E$2:$E$9999,'QUALIFIED EFH'!AF$5))</f>
        <v>0</v>
      </c>
      <c r="AG82" s="476">
        <f>IF(AG$2&lt;&gt;"",IF($C82&lt;&gt;"TBA",AG$2/114,0),SUMIFS('HOURS&amp;CYCLES INPUT'!$F$2:$F$9999,'HOURS&amp;CYCLES INPUT'!$C$2:$C$9999,'QUALIFIED EFH'!$C82,'HOURS&amp;CYCLES INPUT'!$D$2:$D$9999,'QUALIFIED EFH'!AG$4,'HOURS&amp;CYCLES INPUT'!$E$2:$E$9999,'QUALIFIED EFH'!AG$5))</f>
        <v>234.68</v>
      </c>
      <c r="AH82" s="476">
        <f>IF(AH$2&lt;&gt;"",IF($C82&lt;&gt;"TBA",AH$2/114,0),SUMIFS('HOURS&amp;CYCLES INPUT'!$F$2:$F$9999,'HOURS&amp;CYCLES INPUT'!$C$2:$C$9999,'QUALIFIED EFH'!$C82,'HOURS&amp;CYCLES INPUT'!$D$2:$D$9999,'QUALIFIED EFH'!AH$4,'HOURS&amp;CYCLES INPUT'!$E$2:$E$9999,'QUALIFIED EFH'!AH$5))</f>
        <v>293.36</v>
      </c>
      <c r="AI82" s="476">
        <f>IF(AI$2&lt;&gt;"",IF($C82&lt;&gt;"TBA",AI$2/114,0),SUMIFS('HOURS&amp;CYCLES INPUT'!$F$2:$F$9999,'HOURS&amp;CYCLES INPUT'!$C$2:$C$9999,'QUALIFIED EFH'!$C82,'HOURS&amp;CYCLES INPUT'!$D$2:$D$9999,'QUALIFIED EFH'!AI$4,'HOURS&amp;CYCLES INPUT'!$E$2:$E$9999,'QUALIFIED EFH'!AI$5))</f>
        <v>427.24</v>
      </c>
      <c r="AJ82" s="476">
        <f>IF(AJ$2&lt;&gt;"",IF($C82&lt;&gt;"TBA",AJ$2/114,0),SUMIFS('HOURS&amp;CYCLES INPUT'!$F$2:$F$9999,'HOURS&amp;CYCLES INPUT'!$C$2:$C$9999,'QUALIFIED EFH'!$C82,'HOURS&amp;CYCLES INPUT'!$D$2:$D$9999,'QUALIFIED EFH'!AJ$4,'HOURS&amp;CYCLES INPUT'!$E$2:$E$9999,'QUALIFIED EFH'!AJ$5))</f>
        <v>302.44</v>
      </c>
      <c r="AK82" s="476">
        <f>IF(AK$2&lt;&gt;"",IF($C82&lt;&gt;"TBA",AK$2/114,0),SUMIFS('HOURS&amp;CYCLES INPUT'!$F$2:$F$9999,'HOURS&amp;CYCLES INPUT'!$C$2:$C$9999,'QUALIFIED EFH'!$C82,'HOURS&amp;CYCLES INPUT'!$D$2:$D$9999,'QUALIFIED EFH'!AK$4,'HOURS&amp;CYCLES INPUT'!$E$2:$E$9999,'QUALIFIED EFH'!AK$5))</f>
        <v>424.18</v>
      </c>
      <c r="AL82" s="476">
        <f>IF(AL$2&lt;&gt;"",IF($C82&lt;&gt;"TBA",AL$2/114,0),SUMIFS('HOURS&amp;CYCLES INPUT'!$F$2:$F$9999,'HOURS&amp;CYCLES INPUT'!$C$2:$C$9999,'QUALIFIED EFH'!$C82,'HOURS&amp;CYCLES INPUT'!$D$2:$D$9999,'QUALIFIED EFH'!AL$4,'HOURS&amp;CYCLES INPUT'!$E$2:$E$9999,'QUALIFIED EFH'!AL$5))</f>
        <v>415.62</v>
      </c>
      <c r="AM82" s="476">
        <f>IF(AM$2&lt;&gt;"",IF($C82&lt;&gt;"TBA",AM$2/114,0),SUMIFS('HOURS&amp;CYCLES INPUT'!$F$2:$F$9999,'HOURS&amp;CYCLES INPUT'!$C$2:$C$9999,'QUALIFIED EFH'!$C82,'HOURS&amp;CYCLES INPUT'!$D$2:$D$9999,'QUALIFIED EFH'!AM$4,'HOURS&amp;CYCLES INPUT'!$E$2:$E$9999,'QUALIFIED EFH'!AM$5))</f>
        <v>428.88</v>
      </c>
      <c r="AN82" s="476">
        <f>IF(AN$2&lt;&gt;"",IF($C82&lt;&gt;"TBA",AN$2/114,0),SUMIFS('HOURS&amp;CYCLES INPUT'!$F$2:$F$9999,'HOURS&amp;CYCLES INPUT'!$C$2:$C$9999,'QUALIFIED EFH'!$C82,'HOURS&amp;CYCLES INPUT'!$D$2:$D$9999,'QUALIFIED EFH'!AN$4,'HOURS&amp;CYCLES INPUT'!$E$2:$E$9999,'QUALIFIED EFH'!AN$5))</f>
        <v>448.62</v>
      </c>
      <c r="AO82" s="476">
        <f>IF(AO$2&lt;&gt;"",IF($C82&lt;&gt;"TBA",AO$2/114,0),SUMIFS('HOURS&amp;CYCLES INPUT'!$F$2:$F$9999,'HOURS&amp;CYCLES INPUT'!$C$2:$C$9999,'QUALIFIED EFH'!$C82,'HOURS&amp;CYCLES INPUT'!$D$2:$D$9999,'QUALIFIED EFH'!AO$4,'HOURS&amp;CYCLES INPUT'!$E$2:$E$9999,'QUALIFIED EFH'!AO$5))</f>
        <v>398.78</v>
      </c>
      <c r="AP82" s="476">
        <f>IF(AP$2&lt;&gt;"",IF($C82&lt;&gt;"TBA",AP$2/114,0),SUMIFS('HOURS&amp;CYCLES INPUT'!$F$2:$F$9999,'HOURS&amp;CYCLES INPUT'!$C$2:$C$9999,'QUALIFIED EFH'!$C82,'HOURS&amp;CYCLES INPUT'!$D$2:$D$9999,'QUALIFIED EFH'!AP$4,'HOURS&amp;CYCLES INPUT'!$E$2:$E$9999,'QUALIFIED EFH'!AP$5))</f>
        <v>373.05</v>
      </c>
      <c r="AQ82" s="476">
        <f>IF(AQ$2&lt;&gt;"",IF($C82&lt;&gt;"TBA",AQ$2/114,0),SUMIFS('HOURS&amp;CYCLES INPUT'!$F$2:$F$9999,'HOURS&amp;CYCLES INPUT'!$C$2:$C$9999,'QUALIFIED EFH'!$C82,'HOURS&amp;CYCLES INPUT'!$D$2:$D$9999,'QUALIFIED EFH'!AQ$4,'HOURS&amp;CYCLES INPUT'!$E$2:$E$9999,'QUALIFIED EFH'!AQ$5))</f>
        <v>190.68</v>
      </c>
      <c r="AR82" s="476">
        <f>IF(AR$2&lt;&gt;"",IF($C82&lt;&gt;"TBA",AR$2/114,0),SUMIFS('HOURS&amp;CYCLES INPUT'!$F$2:$F$9999,'HOURS&amp;CYCLES INPUT'!$C$2:$C$9999,'QUALIFIED EFH'!$C82,'HOURS&amp;CYCLES INPUT'!$D$2:$D$9999,'QUALIFIED EFH'!AR$4,'HOURS&amp;CYCLES INPUT'!$E$2:$E$9999,'QUALIFIED EFH'!AR$5))</f>
        <v>0</v>
      </c>
      <c r="AS82" s="476">
        <f>IF(AS$2&lt;&gt;"",IF($C82&lt;&gt;"TBA",AS$2/114,0),SUMIFS('HOURS&amp;CYCLES INPUT'!$F$2:$F$9999,'HOURS&amp;CYCLES INPUT'!$C$2:$C$9999,'QUALIFIED EFH'!$C82,'HOURS&amp;CYCLES INPUT'!$D$2:$D$9999,'QUALIFIED EFH'!AS$4,'HOURS&amp;CYCLES INPUT'!$E$2:$E$9999,'QUALIFIED EFH'!AS$5))</f>
        <v>0</v>
      </c>
      <c r="AT82" s="476">
        <f>IF(AT$2&lt;&gt;"",IF($C82&lt;&gt;"TBA",AT$2/114,0),SUMIFS('HOURS&amp;CYCLES INPUT'!$F$2:$F$9999,'HOURS&amp;CYCLES INPUT'!$C$2:$C$9999,'QUALIFIED EFH'!$C82,'HOURS&amp;CYCLES INPUT'!$D$2:$D$9999,'QUALIFIED EFH'!AT$4,'HOURS&amp;CYCLES INPUT'!$E$2:$E$9999,'QUALIFIED EFH'!AT$5))</f>
        <v>0</v>
      </c>
      <c r="AU82" s="476">
        <f>IF(AU$2&lt;&gt;"",IF($C82&lt;&gt;"TBA",AU$2/114,0),SUMIFS('HOURS&amp;CYCLES INPUT'!$F$2:$F$9999,'HOURS&amp;CYCLES INPUT'!$C$2:$C$9999,'QUALIFIED EFH'!$C82,'HOURS&amp;CYCLES INPUT'!$D$2:$D$9999,'QUALIFIED EFH'!AU$4,'HOURS&amp;CYCLES INPUT'!$E$2:$E$9999,'QUALIFIED EFH'!AU$5))</f>
        <v>39.97</v>
      </c>
      <c r="AV82" s="476">
        <f>IF(AV$2&lt;&gt;"",IF($C82&lt;&gt;"TBA",AV$2/114,0),SUMIFS('HOURS&amp;CYCLES INPUT'!$F$2:$F$9999,'HOURS&amp;CYCLES INPUT'!$C$2:$C$9999,'QUALIFIED EFH'!$C82,'HOURS&amp;CYCLES INPUT'!$D$2:$D$9999,'QUALIFIED EFH'!AV$4,'HOURS&amp;CYCLES INPUT'!$E$2:$E$9999,'QUALIFIED EFH'!AV$5))</f>
        <v>141.47</v>
      </c>
      <c r="AW82" s="476">
        <f>IF(AW$2&lt;&gt;"",IF($C82&lt;&gt;"TBA",AW$2/114,0),SUMIFS('HOURS&amp;CYCLES INPUT'!$F$2:$F$9999,'HOURS&amp;CYCLES INPUT'!$C$2:$C$9999,'QUALIFIED EFH'!$C82,'HOURS&amp;CYCLES INPUT'!$D$2:$D$9999,'QUALIFIED EFH'!AW$4,'HOURS&amp;CYCLES INPUT'!$E$2:$E$9999,'QUALIFIED EFH'!AW$5))</f>
        <v>103.58</v>
      </c>
      <c r="AX82" s="476">
        <f>IF(AX$2&lt;&gt;"",IF($C82&lt;&gt;"TBA",AX$2/114,0),SUMIFS('HOURS&amp;CYCLES INPUT'!$F$2:$F$9999,'HOURS&amp;CYCLES INPUT'!$C$2:$C$9999,'QUALIFIED EFH'!$C82,'HOURS&amp;CYCLES INPUT'!$D$2:$D$9999,'QUALIFIED EFH'!AX$4,'HOURS&amp;CYCLES INPUT'!$E$2:$E$9999,'QUALIFIED EFH'!AX$5))</f>
        <v>124.05</v>
      </c>
      <c r="AY82" s="476">
        <f>IF(AY$2&lt;&gt;"",IF($C82&lt;&gt;"TBA",AY$2/114,0),SUMIFS('HOURS&amp;CYCLES INPUT'!$F$2:$F$9999,'HOURS&amp;CYCLES INPUT'!$C$2:$C$9999,'QUALIFIED EFH'!$C82,'HOURS&amp;CYCLES INPUT'!$D$2:$D$9999,'QUALIFIED EFH'!AY$4,'HOURS&amp;CYCLES INPUT'!$E$2:$E$9999,'QUALIFIED EFH'!AY$5))</f>
        <v>180.58</v>
      </c>
      <c r="AZ82" s="476">
        <f>IF(AZ$2&lt;&gt;"",IF($C82&lt;&gt;"TBA",AZ$2/114,0),SUMIFS('HOURS&amp;CYCLES INPUT'!$F$2:$F$9999,'HOURS&amp;CYCLES INPUT'!$C$2:$C$9999,'QUALIFIED EFH'!$C82,'HOURS&amp;CYCLES INPUT'!$D$2:$D$9999,'QUALIFIED EFH'!AZ$4,'HOURS&amp;CYCLES INPUT'!$E$2:$E$9999,'QUALIFIED EFH'!AZ$5))</f>
        <v>233.55</v>
      </c>
      <c r="BA82" s="476">
        <f>IF(BA$2&lt;&gt;"",IF($C82&lt;&gt;"TBA",BA$2/114,0),SUMIFS('HOURS&amp;CYCLES INPUT'!$F$2:$F$9999,'HOURS&amp;CYCLES INPUT'!$C$2:$C$9999,'QUALIFIED EFH'!$C82,'HOURS&amp;CYCLES INPUT'!$D$2:$D$9999,'QUALIFIED EFH'!BA$4,'HOURS&amp;CYCLES INPUT'!$E$2:$E$9999,'QUALIFIED EFH'!BA$5))</f>
        <v>196.09</v>
      </c>
      <c r="BB82" s="476">
        <f>IF(BB$2&lt;&gt;"",IF($C82&lt;&gt;"TBA",BB$2/114,0),SUMIFS('HOURS&amp;CYCLES INPUT'!$F$2:$F$9999,'HOURS&amp;CYCLES INPUT'!$C$2:$C$9999,'QUALIFIED EFH'!$C82,'HOURS&amp;CYCLES INPUT'!$D$2:$D$9999,'QUALIFIED EFH'!BB$4,'HOURS&amp;CYCLES INPUT'!$E$2:$E$9999,'QUALIFIED EFH'!BB$5))</f>
        <v>29.98</v>
      </c>
      <c r="BC82" s="476">
        <f>IF(BC$2&lt;&gt;"",IF($C82&lt;&gt;"TBA",BC$2/114,0),SUMIFS('HOURS&amp;CYCLES INPUT'!$F$2:$F$9999,'HOURS&amp;CYCLES INPUT'!$C$2:$C$9999,'QUALIFIED EFH'!$C82,'HOURS&amp;CYCLES INPUT'!$D$2:$D$9999,'QUALIFIED EFH'!BC$4,'HOURS&amp;CYCLES INPUT'!$E$2:$E$9999,'QUALIFIED EFH'!BC$5))</f>
        <v>153.30000000000001</v>
      </c>
      <c r="BD82" s="476">
        <f>IF(BD$2&lt;&gt;"",IF($C82&lt;&gt;"TBA",BD$2/114,0),SUMIFS('HOURS&amp;CYCLES INPUT'!$F$2:$F$9999,'HOURS&amp;CYCLES INPUT'!$C$2:$C$9999,'QUALIFIED EFH'!$C82,'HOURS&amp;CYCLES INPUT'!$D$2:$D$9999,'QUALIFIED EFH'!BD$4,'HOURS&amp;CYCLES INPUT'!$E$2:$E$9999,'QUALIFIED EFH'!BD$5))</f>
        <v>84.4</v>
      </c>
      <c r="BE82" s="476">
        <f>IF(BE$2&lt;&gt;"",IF($C82&lt;&gt;"TBA",BE$2/114,0),SUMIFS('HOURS&amp;CYCLES INPUT'!$F$2:$F$9999,'HOURS&amp;CYCLES INPUT'!$C$2:$C$9999,'QUALIFIED EFH'!$C82,'HOURS&amp;CYCLES INPUT'!$D$2:$D$9999,'QUALIFIED EFH'!BE$4,'HOURS&amp;CYCLES INPUT'!$E$2:$E$9999,'QUALIFIED EFH'!BE$5))</f>
        <v>155.97999999999999</v>
      </c>
      <c r="BF82" s="476">
        <f>IF(BF$2&lt;&gt;"",IF($C82&lt;&gt;"TBA",BF$2/114,0),SUMIFS('HOURS&amp;CYCLES INPUT'!$F$2:$F$9999,'HOURS&amp;CYCLES INPUT'!$C$2:$C$9999,'QUALIFIED EFH'!$C82,'HOURS&amp;CYCLES INPUT'!$D$2:$D$9999,'QUALIFIED EFH'!BF$4,'HOURS&amp;CYCLES INPUT'!$E$2:$E$9999,'QUALIFIED EFH'!BF$5))</f>
        <v>150.94</v>
      </c>
      <c r="BG82" s="476">
        <f>IF(BG$2&lt;&gt;"",IF($C82&lt;&gt;"TBA",BG$2/114,0),SUMIFS('HOURS&amp;CYCLES INPUT'!$F$2:$F$9999,'HOURS&amp;CYCLES INPUT'!$C$2:$C$9999,'QUALIFIED EFH'!$C82,'HOURS&amp;CYCLES INPUT'!$D$2:$D$9999,'QUALIFIED EFH'!BG$4,'HOURS&amp;CYCLES INPUT'!$E$2:$E$9999,'QUALIFIED EFH'!BG$5))</f>
        <v>246.83</v>
      </c>
      <c r="BH82" s="476">
        <f>IF(BH$2&lt;&gt;"",IF($C82&lt;&gt;"TBA",BH$2/114,0),SUMIFS('HOURS&amp;CYCLES INPUT'!$F$2:$F$9999,'HOURS&amp;CYCLES INPUT'!$C$2:$C$9999,'QUALIFIED EFH'!$C82,'HOURS&amp;CYCLES INPUT'!$D$2:$D$9999,'QUALIFIED EFH'!BH$4,'HOURS&amp;CYCLES INPUT'!$E$2:$E$9999,'QUALIFIED EFH'!BH$5))</f>
        <v>322.75</v>
      </c>
      <c r="BI82" s="476">
        <f>IF(BI$2&lt;&gt;"",IF($C82&lt;&gt;"TBA",BI$2/114,0),SUMIFS('HOURS&amp;CYCLES INPUT'!$F$2:$F$9999,'HOURS&amp;CYCLES INPUT'!$C$2:$C$9999,'QUALIFIED EFH'!$C82,'HOURS&amp;CYCLES INPUT'!$D$2:$D$9999,'QUALIFIED EFH'!BI$4,'HOURS&amp;CYCLES INPUT'!$E$2:$E$9999,'QUALIFIED EFH'!BI$5))</f>
        <v>252.57</v>
      </c>
      <c r="BJ82" s="476">
        <f>IF(BJ$2&lt;&gt;"",IF($C82&lt;&gt;"TBA",BJ$2/114,0),SUMIFS('HOURS&amp;CYCLES INPUT'!$F$2:$F$9999,'HOURS&amp;CYCLES INPUT'!$C$2:$C$9999,'QUALIFIED EFH'!$C82,'HOURS&amp;CYCLES INPUT'!$D$2:$D$9999,'QUALIFIED EFH'!BJ$4,'HOURS&amp;CYCLES INPUT'!$E$2:$E$9999,'QUALIFIED EFH'!BJ$5))</f>
        <v>271.60000000000002</v>
      </c>
      <c r="BK82" s="476">
        <f>IF(BK$2&lt;&gt;"",IF($C82&lt;&gt;"TBA",BK$2/114,0),SUMIFS('HOURS&amp;CYCLES INPUT'!$F$2:$F$9999,'HOURS&amp;CYCLES INPUT'!$C$2:$C$9999,'QUALIFIED EFH'!$C82,'HOURS&amp;CYCLES INPUT'!$D$2:$D$9999,'QUALIFIED EFH'!BK$4,'HOURS&amp;CYCLES INPUT'!$E$2:$E$9999,'QUALIFIED EFH'!BK$5))</f>
        <v>390.45</v>
      </c>
      <c r="BL82" s="476">
        <f>IF(BL$2&lt;&gt;"",IF($C82&lt;&gt;"TBA",BL$2/114,0),SUMIFS('HOURS&amp;CYCLES INPUT'!$F$2:$F$9999,'HOURS&amp;CYCLES INPUT'!$C$2:$C$9999,'QUALIFIED EFH'!$C82,'HOURS&amp;CYCLES INPUT'!$D$2:$D$9999,'QUALIFIED EFH'!BL$4,'HOURS&amp;CYCLES INPUT'!$E$2:$E$9999,'QUALIFIED EFH'!BL$5))</f>
        <v>339.75</v>
      </c>
      <c r="BM82" s="476">
        <f>IF(BM$2&lt;&gt;"",IF($C82&lt;&gt;"TBA",BM$2/114,0),SUMIFS('HOURS&amp;CYCLES INPUT'!$F$2:$F$9999,'HOURS&amp;CYCLES INPUT'!$C$2:$C$9999,'QUALIFIED EFH'!$C82,'HOURS&amp;CYCLES INPUT'!$D$2:$D$9999,'QUALIFIED EFH'!BM$4,'HOURS&amp;CYCLES INPUT'!$E$2:$E$9999,'QUALIFIED EFH'!BM$5))</f>
        <v>388.86</v>
      </c>
      <c r="BN82" s="476">
        <f>IF(BN$2&lt;&gt;"",IF($C82&lt;&gt;"TBA",BN$2/114,0),SUMIFS('HOURS&amp;CYCLES INPUT'!$F$2:$F$9999,'HOURS&amp;CYCLES INPUT'!$C$2:$C$9999,'QUALIFIED EFH'!$C82,'HOURS&amp;CYCLES INPUT'!$D$2:$D$9999,'QUALIFIED EFH'!BN$4,'HOURS&amp;CYCLES INPUT'!$E$2:$E$9999,'QUALIFIED EFH'!BN$5))</f>
        <v>326</v>
      </c>
      <c r="BO82" s="476">
        <f>IF(BO$2&lt;&gt;"",IF($C82&lt;&gt;"TBA",BO$2/114,0),SUMIFS('HOURS&amp;CYCLES INPUT'!$F$2:$F$9999,'HOURS&amp;CYCLES INPUT'!$C$2:$C$9999,'QUALIFIED EFH'!$C82,'HOURS&amp;CYCLES INPUT'!$D$2:$D$9999,'QUALIFIED EFH'!BO$4,'HOURS&amp;CYCLES INPUT'!$E$2:$E$9999,'QUALIFIED EFH'!BO$5))</f>
        <v>400.1</v>
      </c>
      <c r="BP82" s="476">
        <f>IF(BP$2&lt;&gt;"",IF($C82&lt;&gt;"TBA",BP$2/114,0),SUMIFS('HOURS&amp;CYCLES INPUT'!$F$2:$F$9999,'HOURS&amp;CYCLES INPUT'!$C$2:$C$9999,'QUALIFIED EFH'!$C82,'HOURS&amp;CYCLES INPUT'!$D$2:$D$9999,'QUALIFIED EFH'!BP$4,'HOURS&amp;CYCLES INPUT'!$E$2:$E$9999,'QUALIFIED EFH'!BP$5))</f>
        <v>329.62</v>
      </c>
      <c r="BQ82" s="476">
        <f>IF(BQ$2&lt;&gt;"",IF($C82&lt;&gt;"TBA",BQ$2/114,0),SUMIFS('HOURS&amp;CYCLES INPUT'!$F$2:$F$9999,'HOURS&amp;CYCLES INPUT'!$C$2:$C$9999,'QUALIFIED EFH'!$C82,'HOURS&amp;CYCLES INPUT'!$D$2:$D$9999,'QUALIFIED EFH'!BQ$4,'HOURS&amp;CYCLES INPUT'!$E$2:$E$9999,'QUALIFIED EFH'!BQ$5))</f>
        <v>357.55</v>
      </c>
      <c r="BR82" s="476">
        <f>IF(BR$2&lt;&gt;"",IF($C82&lt;&gt;"TBA",BR$2/114,0),SUMIFS('HOURS&amp;CYCLES INPUT'!$F$2:$F$9999,'HOURS&amp;CYCLES INPUT'!$C$2:$C$9999,'QUALIFIED EFH'!$C82,'HOURS&amp;CYCLES INPUT'!$D$2:$D$9999,'QUALIFIED EFH'!BR$4,'HOURS&amp;CYCLES INPUT'!$E$2:$E$9999,'QUALIFIED EFH'!BR$5))</f>
        <v>345.63</v>
      </c>
      <c r="BS82" s="476">
        <f>IF(BS$2&lt;&gt;"",IF($C82&lt;&gt;"TBA",BS$2/114,0),SUMIFS('HOURS&amp;CYCLES INPUT'!$F$2:$F$9999,'HOURS&amp;CYCLES INPUT'!$C$2:$C$9999,'QUALIFIED EFH'!$C82,'HOURS&amp;CYCLES INPUT'!$D$2:$D$9999,'QUALIFIED EFH'!BS$4,'HOURS&amp;CYCLES INPUT'!$E$2:$E$9999,'QUALIFIED EFH'!BS$5))</f>
        <v>416.39</v>
      </c>
      <c r="BT82" s="476">
        <f>IF(BT$2&lt;&gt;"",IF($C82&lt;&gt;"TBA",BT$2/114,0),SUMIFS('HOURS&amp;CYCLES INPUT'!$F$2:$F$9999,'HOURS&amp;CYCLES INPUT'!$C$2:$C$9999,'QUALIFIED EFH'!$C82,'HOURS&amp;CYCLES INPUT'!$D$2:$D$9999,'QUALIFIED EFH'!BT$4,'HOURS&amp;CYCLES INPUT'!$E$2:$E$9999,'QUALIFIED EFH'!BT$5))</f>
        <v>359.37</v>
      </c>
      <c r="BU82" s="476">
        <f>IF(BU$2&lt;&gt;"",IF($C82&lt;&gt;"TBA",BU$2/114,0),SUMIFS('HOURS&amp;CYCLES INPUT'!$F$2:$F$9999,'HOURS&amp;CYCLES INPUT'!$C$2:$C$9999,'QUALIFIED EFH'!$C82,'HOURS&amp;CYCLES INPUT'!$D$2:$D$9999,'QUALIFIED EFH'!BU$4,'HOURS&amp;CYCLES INPUT'!$E$2:$E$9999,'QUALIFIED EFH'!BU$5))</f>
        <v>218.45</v>
      </c>
      <c r="BV82" s="476">
        <f>IF(BV$2&lt;&gt;"",IF($C82&lt;&gt;"TBA",BV$2/114,0),SUMIFS('HOURS&amp;CYCLES INPUT'!$F$2:$F$9999,'HOURS&amp;CYCLES INPUT'!$C$2:$C$9999,'QUALIFIED EFH'!$C82,'HOURS&amp;CYCLES INPUT'!$D$2:$D$9999,'QUALIFIED EFH'!BV$4,'HOURS&amp;CYCLES INPUT'!$E$2:$E$9999,'QUALIFIED EFH'!BV$5))</f>
        <v>330.06</v>
      </c>
      <c r="BW82" s="476">
        <f>IF(BW$2&lt;&gt;"",IF($C82&lt;&gt;"TBA",BW$2/114,0),SUMIFS('HOURS&amp;CYCLES INPUT'!$F$2:$F$9999,'HOURS&amp;CYCLES INPUT'!$C$2:$C$9999,'QUALIFIED EFH'!$C82,'HOURS&amp;CYCLES INPUT'!$D$2:$D$9999,'QUALIFIED EFH'!BW$4,'HOURS&amp;CYCLES INPUT'!$E$2:$E$9999,'QUALIFIED EFH'!BW$5))</f>
        <v>408.99</v>
      </c>
      <c r="BX82" s="476">
        <f>IF(BX$2&lt;&gt;"",IF($C82&lt;&gt;"TBA",BX$2/114,0),SUMIFS('HOURS&amp;CYCLES INPUT'!$F$2:$F$9999,'HOURS&amp;CYCLES INPUT'!$C$2:$C$9999,'QUALIFIED EFH'!$C82,'HOURS&amp;CYCLES INPUT'!$D$2:$D$9999,'QUALIFIED EFH'!BX$4,'HOURS&amp;CYCLES INPUT'!$E$2:$E$9999,'QUALIFIED EFH'!BX$5))</f>
        <v>363.5</v>
      </c>
      <c r="BY82" s="476">
        <f>IF(BY$2&lt;&gt;"",IF($C82&lt;&gt;"TBA",BY$2/114,0),SUMIFS('HOURS&amp;CYCLES INPUT'!$F$2:$F$9999,'HOURS&amp;CYCLES INPUT'!$C$2:$C$9999,'QUALIFIED EFH'!$C82,'HOURS&amp;CYCLES INPUT'!$D$2:$D$9999,'QUALIFIED EFH'!BY$4,'HOURS&amp;CYCLES INPUT'!$E$2:$E$9999,'QUALIFIED EFH'!BY$5))</f>
        <v>416.05</v>
      </c>
      <c r="BZ82" s="476">
        <f>IF(BZ$2&lt;&gt;"",IF($C82&lt;&gt;"TBA",BZ$2/114,0),SUMIFS('HOURS&amp;CYCLES INPUT'!$F$2:$F$9999,'HOURS&amp;CYCLES INPUT'!$C$2:$C$9999,'QUALIFIED EFH'!$C82,'HOURS&amp;CYCLES INPUT'!$D$2:$D$9999,'QUALIFIED EFH'!BZ$4,'HOURS&amp;CYCLES INPUT'!$E$2:$E$9999,'QUALIFIED EFH'!BZ$5))</f>
        <v>78.760000000000005</v>
      </c>
      <c r="CA82" s="476">
        <f>IF(CA$2&lt;&gt;"",IF($C82&lt;&gt;"TBA",CA$2/114,0),SUMIFS('HOURS&amp;CYCLES INPUT'!$F$2:$F$9999,'HOURS&amp;CYCLES INPUT'!$C$2:$C$9999,'QUALIFIED EFH'!$C82,'HOURS&amp;CYCLES INPUT'!$D$2:$D$9999,'QUALIFIED EFH'!CA$4,'HOURS&amp;CYCLES INPUT'!$E$2:$E$9999,'QUALIFIED EFH'!CA$5))</f>
        <v>304.14</v>
      </c>
      <c r="CB82" s="476">
        <f>IF(CB$2&lt;&gt;"",IF($C82&lt;&gt;"TBA",CB$2/114,0),SUMIFS('HOURS&amp;CYCLES INPUT'!$F$2:$F$9999,'HOURS&amp;CYCLES INPUT'!$C$2:$C$9999,'QUALIFIED EFH'!$C82,'HOURS&amp;CYCLES INPUT'!$D$2:$D$9999,'QUALIFIED EFH'!CB$4,'HOURS&amp;CYCLES INPUT'!$E$2:$E$9999,'QUALIFIED EFH'!CB$5))</f>
        <v>359.86</v>
      </c>
      <c r="CC82" s="476">
        <f>IF(CC$2&lt;&gt;"",IF($C82&lt;&gt;"TBA",CC$2/114,0),SUMIFS('HOURS&amp;CYCLES INPUT'!$F$2:$F$9999,'HOURS&amp;CYCLES INPUT'!$C$2:$C$9999,'QUALIFIED EFH'!$C82,'HOURS&amp;CYCLES INPUT'!$D$2:$D$9999,'QUALIFIED EFH'!CC$4,'HOURS&amp;CYCLES INPUT'!$E$2:$E$9999,'QUALIFIED EFH'!CC$5))</f>
        <v>402</v>
      </c>
      <c r="CD82" s="476">
        <f>IF(CD$2&lt;&gt;"",IF($C82&lt;&gt;"TBA",CD$2/114,0),SUMIFS('HOURS&amp;CYCLES INPUT'!$F$2:$F$9999,'HOURS&amp;CYCLES INPUT'!$C$2:$C$9999,'QUALIFIED EFH'!$C82,'HOURS&amp;CYCLES INPUT'!$D$2:$D$9999,'QUALIFIED EFH'!CD$4,'HOURS&amp;CYCLES INPUT'!$E$2:$E$9999,'QUALIFIED EFH'!CD$5))</f>
        <v>421.52</v>
      </c>
      <c r="CE82" s="476">
        <f>IF(CE$2&lt;&gt;"",IF($C82&lt;&gt;"TBA",CE$2/114,0),SUMIFS('HOURS&amp;CYCLES INPUT'!$F$2:$F$9999,'HOURS&amp;CYCLES INPUT'!$C$2:$C$9999,'QUALIFIED EFH'!$C82,'HOURS&amp;CYCLES INPUT'!$D$2:$D$9999,'QUALIFIED EFH'!CE$4,'HOURS&amp;CYCLES INPUT'!$E$2:$E$9999,'QUALIFIED EFH'!CE$5))</f>
        <v>29.28</v>
      </c>
      <c r="CF82" s="476">
        <f>IF(CF$2&lt;&gt;"",IF($C82&lt;&gt;"TBA",CF$2/114,0),SUMIFS('HOURS&amp;CYCLES INPUT'!$F$2:$F$9999,'HOURS&amp;CYCLES INPUT'!$C$2:$C$9999,'QUALIFIED EFH'!$C82,'HOURS&amp;CYCLES INPUT'!$D$2:$D$9999,'QUALIFIED EFH'!CF$4,'HOURS&amp;CYCLES INPUT'!$E$2:$E$9999,'QUALIFIED EFH'!CF$5))</f>
        <v>0</v>
      </c>
      <c r="CG82" s="476">
        <f>IF(CG$2&lt;&gt;"",IF($C82&lt;&gt;"TBA",CG$2/114,0),SUMIFS('HOURS&amp;CYCLES INPUT'!$F$2:$F$9999,'HOURS&amp;CYCLES INPUT'!$C$2:$C$9999,'QUALIFIED EFH'!$C82,'HOURS&amp;CYCLES INPUT'!$D$2:$D$9999,'QUALIFIED EFH'!CG$4,'HOURS&amp;CYCLES INPUT'!$E$2:$E$9999,'QUALIFIED EFH'!CG$5))</f>
        <v>0</v>
      </c>
      <c r="CH82" s="476">
        <f>IF(CH$2&lt;&gt;"",IF($C82&lt;&gt;"TBA",CH$2/114,0),SUMIFS('HOURS&amp;CYCLES INPUT'!$F$2:$F$9999,'HOURS&amp;CYCLES INPUT'!$C$2:$C$9999,'QUALIFIED EFH'!$C82,'HOURS&amp;CYCLES INPUT'!$D$2:$D$9999,'QUALIFIED EFH'!CH$4,'HOURS&amp;CYCLES INPUT'!$E$2:$E$9999,'QUALIFIED EFH'!CH$5))</f>
        <v>0</v>
      </c>
      <c r="CI82" s="476">
        <f>IF(CI$2&lt;&gt;"",IF($C82&lt;&gt;"TBA",CI$2/114,0),SUMIFS('HOURS&amp;CYCLES INPUT'!$F$2:$F$9999,'HOURS&amp;CYCLES INPUT'!$C$2:$C$9999,'QUALIFIED EFH'!$C82,'HOURS&amp;CYCLES INPUT'!$D$2:$D$9999,'QUALIFIED EFH'!CI$4,'HOURS&amp;CYCLES INPUT'!$E$2:$E$9999,'QUALIFIED EFH'!CI$5))</f>
        <v>0</v>
      </c>
      <c r="CJ82" s="476">
        <f>IF(CJ$2&lt;&gt;"",IF($C82&lt;&gt;"TBA",CJ$2/114,0),SUMIFS('HOURS&amp;CYCLES INPUT'!$F$2:$F$9999,'HOURS&amp;CYCLES INPUT'!$C$2:$C$9999,'QUALIFIED EFH'!$C82,'HOURS&amp;CYCLES INPUT'!$D$2:$D$9999,'QUALIFIED EFH'!CJ$4,'HOURS&amp;CYCLES INPUT'!$E$2:$E$9999,'QUALIFIED EFH'!CJ$5))</f>
        <v>0</v>
      </c>
      <c r="CK82" s="476">
        <f>IF(CK$2&lt;&gt;"",IF($C82&lt;&gt;"TBA",CK$2/114,0),SUMIFS('HOURS&amp;CYCLES INPUT'!$F$2:$F$9999,'HOURS&amp;CYCLES INPUT'!$C$2:$C$9999,'QUALIFIED EFH'!$C82,'HOURS&amp;CYCLES INPUT'!$D$2:$D$9999,'QUALIFIED EFH'!CK$4,'HOURS&amp;CYCLES INPUT'!$E$2:$E$9999,'QUALIFIED EFH'!CK$5))</f>
        <v>0</v>
      </c>
      <c r="CL82" s="476">
        <f>IF(CL$2&lt;&gt;"",IF($C82&lt;&gt;"TBA",CL$2/114,0),SUMIFS('HOURS&amp;CYCLES INPUT'!$F$2:$F$9999,'HOURS&amp;CYCLES INPUT'!$C$2:$C$9999,'QUALIFIED EFH'!$C82,'HOURS&amp;CYCLES INPUT'!$D$2:$D$9999,'QUALIFIED EFH'!CL$4,'HOURS&amp;CYCLES INPUT'!$E$2:$E$9999,'QUALIFIED EFH'!CL$5))</f>
        <v>0</v>
      </c>
      <c r="CM82" s="476">
        <f>IF(CM$2&lt;&gt;"",IF($C82&lt;&gt;"TBA",CM$2/114,0),SUMIFS('HOURS&amp;CYCLES INPUT'!$F$2:$F$9999,'HOURS&amp;CYCLES INPUT'!$C$2:$C$9999,'QUALIFIED EFH'!$C82,'HOURS&amp;CYCLES INPUT'!$D$2:$D$9999,'QUALIFIED EFH'!CM$4,'HOURS&amp;CYCLES INPUT'!$E$2:$E$9999,'QUALIFIED EFH'!CM$5))</f>
        <v>0</v>
      </c>
      <c r="CN82" s="476">
        <f>IF(CN$2&lt;&gt;"",IF($C82&lt;&gt;"TBA",CN$2/114,0),SUMIFS('HOURS&amp;CYCLES INPUT'!$F$2:$F$9999,'HOURS&amp;CYCLES INPUT'!$C$2:$C$9999,'QUALIFIED EFH'!$C82,'HOURS&amp;CYCLES INPUT'!$D$2:$D$9999,'QUALIFIED EFH'!CN$4,'HOURS&amp;CYCLES INPUT'!$E$2:$E$9999,'QUALIFIED EFH'!CN$5))</f>
        <v>0</v>
      </c>
      <c r="CO82" s="476">
        <f>IF(CO$2&lt;&gt;"",IF($C82&lt;&gt;"TBA",CO$2/114,0),SUMIFS('HOURS&amp;CYCLES INPUT'!$F$2:$F$9999,'HOURS&amp;CYCLES INPUT'!$C$2:$C$9999,'QUALIFIED EFH'!$C82,'HOURS&amp;CYCLES INPUT'!$D$2:$D$9999,'QUALIFIED EFH'!CO$4,'HOURS&amp;CYCLES INPUT'!$E$2:$E$9999,'QUALIFIED EFH'!CO$5))</f>
        <v>0</v>
      </c>
      <c r="CP82" s="476">
        <f>IF(CP$2&lt;&gt;"",IF($C82&lt;&gt;"TBA",CP$2/114,0),SUMIFS('HOURS&amp;CYCLES INPUT'!$F$2:$F$9999,'HOURS&amp;CYCLES INPUT'!$C$2:$C$9999,'QUALIFIED EFH'!$C82,'HOURS&amp;CYCLES INPUT'!$D$2:$D$9999,'QUALIFIED EFH'!CP$4,'HOURS&amp;CYCLES INPUT'!$E$2:$E$9999,'QUALIFIED EFH'!CP$5))</f>
        <v>0</v>
      </c>
      <c r="CQ82" s="476">
        <f>IF(CQ$2&lt;&gt;"",IF($C82&lt;&gt;"TBA",CQ$2/114,0),SUMIFS('HOURS&amp;CYCLES INPUT'!$F$2:$F$9999,'HOURS&amp;CYCLES INPUT'!$C$2:$C$9999,'QUALIFIED EFH'!$C82,'HOURS&amp;CYCLES INPUT'!$D$2:$D$9999,'QUALIFIED EFH'!CQ$4,'HOURS&amp;CYCLES INPUT'!$E$2:$E$9999,'QUALIFIED EFH'!CQ$5))</f>
        <v>0</v>
      </c>
      <c r="CR82" s="476">
        <f>IF(CR$2&lt;&gt;"",IF($C82&lt;&gt;"TBA",CR$2/114,0),SUMIFS('HOURS&amp;CYCLES INPUT'!$F$2:$F$9999,'HOURS&amp;CYCLES INPUT'!$C$2:$C$9999,'QUALIFIED EFH'!$C82,'HOURS&amp;CYCLES INPUT'!$D$2:$D$9999,'QUALIFIED EFH'!CR$4,'HOURS&amp;CYCLES INPUT'!$E$2:$E$9999,'QUALIFIED EFH'!CR$5))</f>
        <v>0</v>
      </c>
      <c r="CS82" s="476">
        <f>IF(CS$2&lt;&gt;"",IF($C82&lt;&gt;"TBA",CS$2/114,0),SUMIFS('HOURS&amp;CYCLES INPUT'!$F$2:$F$9999,'HOURS&amp;CYCLES INPUT'!$C$2:$C$9999,'QUALIFIED EFH'!$C82,'HOURS&amp;CYCLES INPUT'!$D$2:$D$9999,'QUALIFIED EFH'!CS$4,'HOURS&amp;CYCLES INPUT'!$E$2:$E$9999,'QUALIFIED EFH'!CS$5))</f>
        <v>0</v>
      </c>
      <c r="CT82" s="476">
        <f>IF(CT$2&lt;&gt;"",IF($C82&lt;&gt;"TBA",CT$2/114,0),SUMIFS('HOURS&amp;CYCLES INPUT'!$F$2:$F$9999,'HOURS&amp;CYCLES INPUT'!$C$2:$C$9999,'QUALIFIED EFH'!$C82,'HOURS&amp;CYCLES INPUT'!$D$2:$D$9999,'QUALIFIED EFH'!CT$4,'HOURS&amp;CYCLES INPUT'!$E$2:$E$9999,'QUALIFIED EFH'!CT$5))</f>
        <v>0</v>
      </c>
      <c r="CU82" s="476">
        <f>IF(CU$2&lt;&gt;"",IF($C82&lt;&gt;"TBA",CU$2/114,0),SUMIFS('HOURS&amp;CYCLES INPUT'!$F$2:$F$9999,'HOURS&amp;CYCLES INPUT'!$C$2:$C$9999,'QUALIFIED EFH'!$C82,'HOURS&amp;CYCLES INPUT'!$D$2:$D$9999,'QUALIFIED EFH'!CU$4,'HOURS&amp;CYCLES INPUT'!$E$2:$E$9999,'QUALIFIED EFH'!CU$5))</f>
        <v>0</v>
      </c>
      <c r="CV82" s="476">
        <f>IF(CV$2&lt;&gt;"",IF($C82&lt;&gt;"TBA",CV$2/114,0),SUMIFS('HOURS&amp;CYCLES INPUT'!$F$2:$F$9999,'HOURS&amp;CYCLES INPUT'!$C$2:$C$9999,'QUALIFIED EFH'!$C82,'HOURS&amp;CYCLES INPUT'!$D$2:$D$9999,'QUALIFIED EFH'!CV$4,'HOURS&amp;CYCLES INPUT'!$E$2:$E$9999,'QUALIFIED EFH'!CV$5))</f>
        <v>0</v>
      </c>
      <c r="CW82" s="476">
        <f>IF(CW$2&lt;&gt;"",IF($C82&lt;&gt;"TBA",CW$2/114,0),SUMIFS('HOURS&amp;CYCLES INPUT'!$F$2:$F$9999,'HOURS&amp;CYCLES INPUT'!$C$2:$C$9999,'QUALIFIED EFH'!$C82,'HOURS&amp;CYCLES INPUT'!$D$2:$D$9999,'QUALIFIED EFH'!CW$4,'HOURS&amp;CYCLES INPUT'!$E$2:$E$9999,'QUALIFIED EFH'!CW$5))</f>
        <v>301.92</v>
      </c>
      <c r="CX82" s="476">
        <f>IF(CX$2&lt;&gt;"",IF($C82&lt;&gt;"TBA",CX$2/114,0),SUMIFS('HOURS&amp;CYCLES INPUT'!$F$2:$F$9999,'HOURS&amp;CYCLES INPUT'!$C$2:$C$9999,'QUALIFIED EFH'!$C82,'HOURS&amp;CYCLES INPUT'!$D$2:$D$9999,'QUALIFIED EFH'!CX$4,'HOURS&amp;CYCLES INPUT'!$E$2:$E$9999,'QUALIFIED EFH'!CX$5))</f>
        <v>372.93</v>
      </c>
      <c r="CY82" s="476">
        <f>IF(CY$2&lt;&gt;"",IF($C82&lt;&gt;"TBA",CY$2/114,0),SUMIFS('HOURS&amp;CYCLES INPUT'!$F$2:$F$9999,'HOURS&amp;CYCLES INPUT'!$C$2:$C$9999,'QUALIFIED EFH'!$C82,'HOURS&amp;CYCLES INPUT'!$D$2:$D$9999,'QUALIFIED EFH'!CY$4,'HOURS&amp;CYCLES INPUT'!$E$2:$E$9999,'QUALIFIED EFH'!CY$5))</f>
        <v>389.05</v>
      </c>
      <c r="CZ82" s="476">
        <f>IF(CZ$2&lt;&gt;"",IF($C82&lt;&gt;"TBA",CZ$2/114,0),SUMIFS('HOURS&amp;CYCLES INPUT'!$F$2:$F$9999,'HOURS&amp;CYCLES INPUT'!$C$2:$C$9999,'QUALIFIED EFH'!$C82,'HOURS&amp;CYCLES INPUT'!$D$2:$D$9999,'QUALIFIED EFH'!CZ$4,'HOURS&amp;CYCLES INPUT'!$E$2:$E$9999,'QUALIFIED EFH'!CZ$5))</f>
        <v>67.680000000000007</v>
      </c>
      <c r="DA82" s="476">
        <f>IF(DA$2&lt;&gt;"",IF($C82&lt;&gt;"TBA",DA$2/114,0),SUMIFS('HOURS&amp;CYCLES INPUT'!$F$2:$F$9999,'HOURS&amp;CYCLES INPUT'!$C$2:$C$9999,'QUALIFIED EFH'!$C82,'HOURS&amp;CYCLES INPUT'!$D$2:$D$9999,'QUALIFIED EFH'!DA$4,'HOURS&amp;CYCLES INPUT'!$E$2:$E$9999,'QUALIFIED EFH'!DA$5))</f>
        <v>0</v>
      </c>
      <c r="DB82" s="476">
        <f>IF(DB$2&lt;&gt;"",IF($C82&lt;&gt;"TBA",DB$2/114,0),SUMIFS('HOURS&amp;CYCLES INPUT'!$F$2:$F$9999,'HOURS&amp;CYCLES INPUT'!$C$2:$C$9999,'QUALIFIED EFH'!$C82,'HOURS&amp;CYCLES INPUT'!$D$2:$D$9999,'QUALIFIED EFH'!DB$4,'HOURS&amp;CYCLES INPUT'!$E$2:$E$9999,'QUALIFIED EFH'!DB$5))</f>
        <v>65.05</v>
      </c>
      <c r="DC82" s="476">
        <f>IF(DC$2&lt;&gt;"",IF($C82&lt;&gt;"TBA",DC$2/114,0),SUMIFS('HOURS&amp;CYCLES INPUT'!$F$2:$F$9999,'HOURS&amp;CYCLES INPUT'!$C$2:$C$9999,'QUALIFIED EFH'!$C82,'HOURS&amp;CYCLES INPUT'!$D$2:$D$9999,'QUALIFIED EFH'!DC$4,'HOURS&amp;CYCLES INPUT'!$E$2:$E$9999,'QUALIFIED EFH'!DC$5))</f>
        <v>439.05</v>
      </c>
      <c r="DD82" s="476">
        <f>IF(DD$2&lt;&gt;"",IF($C82&lt;&gt;"TBA",DD$2/114,0),SUMIFS('HOURS&amp;CYCLES INPUT'!$F$2:$F$9999,'HOURS&amp;CYCLES INPUT'!$C$2:$C$9999,'QUALIFIED EFH'!$C82,'HOURS&amp;CYCLES INPUT'!$D$2:$D$9999,'QUALIFIED EFH'!DD$4,'HOURS&amp;CYCLES INPUT'!$E$2:$E$9999,'QUALIFIED EFH'!DD$5))</f>
        <v>411.37</v>
      </c>
      <c r="DE82" s="476">
        <f>IF(DE$2&lt;&gt;"",IF($C82&lt;&gt;"TBA",DE$2/114,0),SUMIFS('HOURS&amp;CYCLES INPUT'!$F$2:$F$9999,'HOURS&amp;CYCLES INPUT'!$C$2:$C$9999,'QUALIFIED EFH'!$C82,'HOURS&amp;CYCLES INPUT'!$D$2:$D$9999,'QUALIFIED EFH'!DE$4,'HOURS&amp;CYCLES INPUT'!$E$2:$E$9999,'QUALIFIED EFH'!DE$5))</f>
        <v>427.05</v>
      </c>
      <c r="DF82" s="476">
        <f>IF(DF$2&lt;&gt;"",IF($C82&lt;&gt;"TBA",DF$2/114,0),SUMIFS('HOURS&amp;CYCLES INPUT'!$F$2:$F$9999,'HOURS&amp;CYCLES INPUT'!$C$2:$C$9999,'QUALIFIED EFH'!$C82,'HOURS&amp;CYCLES INPUT'!$D$2:$D$9999,'QUALIFIED EFH'!DF$4,'HOURS&amp;CYCLES INPUT'!$E$2:$E$9999,'QUALIFIED EFH'!DF$5))</f>
        <v>435.42</v>
      </c>
      <c r="DG82" s="476">
        <f>IF(DG$2&lt;&gt;"",IF($C82&lt;&gt;"TBA",DG$2/114,0),SUMIFS('HOURS&amp;CYCLES INPUT'!$F$2:$F$9999,'HOURS&amp;CYCLES INPUT'!$C$2:$C$9999,'QUALIFIED EFH'!$C82,'HOURS&amp;CYCLES INPUT'!$D$2:$D$9999,'QUALIFIED EFH'!DG$4,'HOURS&amp;CYCLES INPUT'!$E$2:$E$9999,'QUALIFIED EFH'!DG$5))</f>
        <v>404.76</v>
      </c>
      <c r="DH82" s="476">
        <f>IF(DH$2&lt;&gt;"",IF($C82&lt;&gt;"TBA",DH$2/114,0),SUMIFS('HOURS&amp;CYCLES INPUT'!$F$2:$F$9999,'HOURS&amp;CYCLES INPUT'!$C$2:$C$9999,'QUALIFIED EFH'!$C82,'HOURS&amp;CYCLES INPUT'!$D$2:$D$9999,'QUALIFIED EFH'!DH$4,'HOURS&amp;CYCLES INPUT'!$E$2:$E$9999,'QUALIFIED EFH'!DH$5))</f>
        <v>0</v>
      </c>
      <c r="DI82" s="476">
        <f>IF(DI$2&lt;&gt;"",IF($C82&lt;&gt;"TBA",DI$2/114,0),SUMIFS('HOURS&amp;CYCLES INPUT'!$F$2:$F$9999,'HOURS&amp;CYCLES INPUT'!$C$2:$C$9999,'QUALIFIED EFH'!$C82,'HOURS&amp;CYCLES INPUT'!$D$2:$D$9999,'QUALIFIED EFH'!DI$4,'HOURS&amp;CYCLES INPUT'!$E$2:$E$9999,'QUALIFIED EFH'!DI$5))</f>
        <v>0</v>
      </c>
      <c r="DJ82" s="476">
        <f>IF(DJ$2&lt;&gt;"",IF($C82&lt;&gt;"TBA",DJ$2/114,0),SUMIFS('HOURS&amp;CYCLES INPUT'!$F$2:$F$9999,'HOURS&amp;CYCLES INPUT'!$C$2:$C$9999,'QUALIFIED EFH'!$C82,'HOURS&amp;CYCLES INPUT'!$D$2:$D$9999,'QUALIFIED EFH'!DJ$4,'HOURS&amp;CYCLES INPUT'!$E$2:$E$9999,'QUALIFIED EFH'!DJ$5))</f>
        <v>0</v>
      </c>
      <c r="DK82" s="476">
        <f>IF(DK$2&lt;&gt;"",IF($C82&lt;&gt;"TBA",DK$2/114,0),SUMIFS('HOURS&amp;CYCLES INPUT'!$F$2:$F$9999,'HOURS&amp;CYCLES INPUT'!$C$2:$C$9999,'QUALIFIED EFH'!$C82,'HOURS&amp;CYCLES INPUT'!$D$2:$D$9999,'QUALIFIED EFH'!DK$4,'HOURS&amp;CYCLES INPUT'!$E$2:$E$9999,'QUALIFIED EFH'!DK$5))</f>
        <v>0</v>
      </c>
      <c r="DL82" s="476">
        <f>IF(DL$2&lt;&gt;"",IF($C82&lt;&gt;"TBA",DL$2/114,0),SUMIFS('HOURS&amp;CYCLES INPUT'!$F$2:$F$9999,'HOURS&amp;CYCLES INPUT'!$C$2:$C$9999,'QUALIFIED EFH'!$C82,'HOURS&amp;CYCLES INPUT'!$D$2:$D$9999,'QUALIFIED EFH'!DL$4,'HOURS&amp;CYCLES INPUT'!$E$2:$E$9999,'QUALIFIED EFH'!DL$5))</f>
        <v>0</v>
      </c>
      <c r="DM82" s="476">
        <f>IF(DM$2&lt;&gt;"",IF($C82&lt;&gt;"TBA",DM$2/114,0),SUMIFS('HOURS&amp;CYCLES INPUT'!$F$2:$F$9999,'HOURS&amp;CYCLES INPUT'!$C$2:$C$9999,'QUALIFIED EFH'!$C82,'HOURS&amp;CYCLES INPUT'!$D$2:$D$9999,'QUALIFIED EFH'!DM$4,'HOURS&amp;CYCLES INPUT'!$E$2:$E$9999,'QUALIFIED EFH'!DM$5))</f>
        <v>0</v>
      </c>
      <c r="DN82" s="476">
        <f>IF(DN$2&lt;&gt;"",IF($C82&lt;&gt;"TBA",DN$2/114,0),SUMIFS('HOURS&amp;CYCLES INPUT'!$F$2:$F$9999,'HOURS&amp;CYCLES INPUT'!$C$2:$C$9999,'QUALIFIED EFH'!$C82,'HOURS&amp;CYCLES INPUT'!$D$2:$D$9999,'QUALIFIED EFH'!DN$4,'HOURS&amp;CYCLES INPUT'!$E$2:$E$9999,'QUALIFIED EFH'!DN$5))</f>
        <v>0</v>
      </c>
      <c r="DO82" s="476">
        <f>IF(DO$2&lt;&gt;"",IF($C82&lt;&gt;"TBA",DO$2/114,0),SUMIFS('HOURS&amp;CYCLES INPUT'!$F$2:$F$9999,'HOURS&amp;CYCLES INPUT'!$C$2:$C$9999,'QUALIFIED EFH'!$C82,'HOURS&amp;CYCLES INPUT'!$D$2:$D$9999,'QUALIFIED EFH'!DO$4,'HOURS&amp;CYCLES INPUT'!$E$2:$E$9999,'QUALIFIED EFH'!DO$5))</f>
        <v>0</v>
      </c>
      <c r="DP82" s="476">
        <f>IF(DP$2&lt;&gt;"",IF($C82&lt;&gt;"TBA",DP$2/114,0),SUMIFS('HOURS&amp;CYCLES INPUT'!$F$2:$F$9999,'HOURS&amp;CYCLES INPUT'!$C$2:$C$9999,'QUALIFIED EFH'!$C82,'HOURS&amp;CYCLES INPUT'!$D$2:$D$9999,'QUALIFIED EFH'!DP$4,'HOURS&amp;CYCLES INPUT'!$E$2:$E$9999,'QUALIFIED EFH'!DP$5))</f>
        <v>0</v>
      </c>
      <c r="DQ82" s="476">
        <f>IF(DQ$2&lt;&gt;"",IF($C82&lt;&gt;"TBA",DQ$2/114,0),SUMIFS('HOURS&amp;CYCLES INPUT'!$F$2:$F$9999,'HOURS&amp;CYCLES INPUT'!$C$2:$C$9999,'QUALIFIED EFH'!$C82,'HOURS&amp;CYCLES INPUT'!$D$2:$D$9999,'QUALIFIED EFH'!DQ$4,'HOURS&amp;CYCLES INPUT'!$E$2:$E$9999,'QUALIFIED EFH'!DQ$5))</f>
        <v>0</v>
      </c>
      <c r="DR82" s="476">
        <f>IF(DR$2&lt;&gt;"",IF($C82&lt;&gt;"TBA",DR$2/114,0),SUMIFS('HOURS&amp;CYCLES INPUT'!$F$2:$F$9999,'HOURS&amp;CYCLES INPUT'!$C$2:$C$9999,'QUALIFIED EFH'!$C82,'HOURS&amp;CYCLES INPUT'!$D$2:$D$9999,'QUALIFIED EFH'!DR$4,'HOURS&amp;CYCLES INPUT'!$E$2:$E$9999,'QUALIFIED EFH'!DR$5))</f>
        <v>0</v>
      </c>
      <c r="DS82" s="476">
        <f>IF(DS$2&lt;&gt;"",IF($C82&lt;&gt;"TBA",DS$2/114,0),SUMIFS('HOURS&amp;CYCLES INPUT'!$F$2:$F$9999,'HOURS&amp;CYCLES INPUT'!$C$2:$C$9999,'QUALIFIED EFH'!$C82,'HOURS&amp;CYCLES INPUT'!$D$2:$D$9999,'QUALIFIED EFH'!DS$4,'HOURS&amp;CYCLES INPUT'!$E$2:$E$9999,'QUALIFIED EFH'!DS$5))</f>
        <v>0</v>
      </c>
      <c r="DT82" s="476">
        <f>IF(DT$2&lt;&gt;"",IF($C82&lt;&gt;"TBA",DT$2/114,0),SUMIFS('HOURS&amp;CYCLES INPUT'!$F$2:$F$9999,'HOURS&amp;CYCLES INPUT'!$C$2:$C$9999,'QUALIFIED EFH'!$C82,'HOURS&amp;CYCLES INPUT'!$D$2:$D$9999,'QUALIFIED EFH'!DT$4,'HOURS&amp;CYCLES INPUT'!$E$2:$E$9999,'QUALIFIED EFH'!DT$5))</f>
        <v>0</v>
      </c>
      <c r="DU82" s="476">
        <f>IF(DU$2&lt;&gt;"",IF($C82&lt;&gt;"TBA",DU$2/114,0),SUMIFS('HOURS&amp;CYCLES INPUT'!$F$2:$F$9999,'HOURS&amp;CYCLES INPUT'!$C$2:$C$9999,'QUALIFIED EFH'!$C82,'HOURS&amp;CYCLES INPUT'!$D$2:$D$9999,'QUALIFIED EFH'!DU$4,'HOURS&amp;CYCLES INPUT'!$E$2:$E$9999,'QUALIFIED EFH'!DU$5))</f>
        <v>0</v>
      </c>
      <c r="DV82" s="476">
        <f>IF(DV$2&lt;&gt;"",IF($C82&lt;&gt;"TBA",DV$2/114,0),SUMIFS('HOURS&amp;CYCLES INPUT'!$F$2:$F$9999,'HOURS&amp;CYCLES INPUT'!$C$2:$C$9999,'QUALIFIED EFH'!$C82,'HOURS&amp;CYCLES INPUT'!$D$2:$D$9999,'QUALIFIED EFH'!DV$4,'HOURS&amp;CYCLES INPUT'!$E$2:$E$9999,'QUALIFIED EFH'!DV$5))</f>
        <v>0</v>
      </c>
      <c r="DW82" s="476">
        <f>IF(DW$2&lt;&gt;"",IF($C82&lt;&gt;"TBA",DW$2/114,0),SUMIFS('HOURS&amp;CYCLES INPUT'!$F$2:$F$9999,'HOURS&amp;CYCLES INPUT'!$C$2:$C$9999,'QUALIFIED EFH'!$C82,'HOURS&amp;CYCLES INPUT'!$D$2:$D$9999,'QUALIFIED EFH'!DW$4,'HOURS&amp;CYCLES INPUT'!$E$2:$E$9999,'QUALIFIED EFH'!DW$5))</f>
        <v>0</v>
      </c>
      <c r="DX82" s="476">
        <f>IF(DX$2&lt;&gt;"",IF($C82&lt;&gt;"TBA",DX$2/114,0),SUMIFS('HOURS&amp;CYCLES INPUT'!$F$2:$F$9999,'HOURS&amp;CYCLES INPUT'!$C$2:$C$9999,'QUALIFIED EFH'!$C82,'HOURS&amp;CYCLES INPUT'!$D$2:$D$9999,'QUALIFIED EFH'!DX$4,'HOURS&amp;CYCLES INPUT'!$E$2:$E$9999,'QUALIFIED EFH'!DX$5))</f>
        <v>0</v>
      </c>
      <c r="DY82" s="476">
        <f>IF(DY$2&lt;&gt;"",IF($C82&lt;&gt;"TBA",DY$2/114,0),SUMIFS('HOURS&amp;CYCLES INPUT'!$F$2:$F$9999,'HOURS&amp;CYCLES INPUT'!$C$2:$C$9999,'QUALIFIED EFH'!$C82,'HOURS&amp;CYCLES INPUT'!$D$2:$D$9999,'QUALIFIED EFH'!DY$4,'HOURS&amp;CYCLES INPUT'!$E$2:$E$9999,'QUALIFIED EFH'!DY$5))</f>
        <v>0</v>
      </c>
      <c r="DZ82" s="476">
        <f>IF(DZ$2&lt;&gt;"",IF($C82&lt;&gt;"TBA",DZ$2/114,0),SUMIFS('HOURS&amp;CYCLES INPUT'!$F$2:$F$9999,'HOURS&amp;CYCLES INPUT'!$C$2:$C$9999,'QUALIFIED EFH'!$C82,'HOURS&amp;CYCLES INPUT'!$D$2:$D$9999,'QUALIFIED EFH'!DZ$4,'HOURS&amp;CYCLES INPUT'!$E$2:$E$9999,'QUALIFIED EFH'!DZ$5))</f>
        <v>0</v>
      </c>
      <c r="EA82" s="476">
        <f>IF(EA$2&lt;&gt;"",IF($C82&lt;&gt;"TBA",EA$2/114,0),SUMIFS('HOURS&amp;CYCLES INPUT'!$F$2:$F$9999,'HOURS&amp;CYCLES INPUT'!$C$2:$C$9999,'QUALIFIED EFH'!$C82,'HOURS&amp;CYCLES INPUT'!$D$2:$D$9999,'QUALIFIED EFH'!EA$4,'HOURS&amp;CYCLES INPUT'!$E$2:$E$9999,'QUALIFIED EFH'!EA$5))</f>
        <v>0</v>
      </c>
      <c r="EB82" s="476">
        <f>IF(EB$2&lt;&gt;"",IF($C82&lt;&gt;"TBA",EB$2/114,0),SUMIFS('HOURS&amp;CYCLES INPUT'!$F$2:$F$9999,'HOURS&amp;CYCLES INPUT'!$C$2:$C$9999,'QUALIFIED EFH'!$C82,'HOURS&amp;CYCLES INPUT'!$D$2:$D$9999,'QUALIFIED EFH'!EB$4,'HOURS&amp;CYCLES INPUT'!$E$2:$E$9999,'QUALIFIED EFH'!EB$5))</f>
        <v>0</v>
      </c>
      <c r="EC82" s="476">
        <f>IF(EC$2&lt;&gt;"",IF($C82&lt;&gt;"TBA",EC$2/114,0),SUMIFS('HOURS&amp;CYCLES INPUT'!$F$2:$F$9999,'HOURS&amp;CYCLES INPUT'!$C$2:$C$9999,'QUALIFIED EFH'!$C82,'HOURS&amp;CYCLES INPUT'!$D$2:$D$9999,'QUALIFIED EFH'!EC$4,'HOURS&amp;CYCLES INPUT'!$E$2:$E$9999,'QUALIFIED EFH'!EC$5))</f>
        <v>0</v>
      </c>
      <c r="ED82" s="476">
        <f>IF(ED$2&lt;&gt;"",IF($C82&lt;&gt;"TBA",ED$2/114,0),SUMIFS('HOURS&amp;CYCLES INPUT'!$F$2:$F$9999,'HOURS&amp;CYCLES INPUT'!$C$2:$C$9999,'QUALIFIED EFH'!$C82,'HOURS&amp;CYCLES INPUT'!$D$2:$D$9999,'QUALIFIED EFH'!ED$4,'HOURS&amp;CYCLES INPUT'!$E$2:$E$9999,'QUALIFIED EFH'!ED$5))</f>
        <v>0</v>
      </c>
      <c r="EE82" s="476">
        <f>IF(EE$2&lt;&gt;"",IF($C82&lt;&gt;"TBA",EE$2/114,0),SUMIFS('HOURS&amp;CYCLES INPUT'!$F$2:$F$9999,'HOURS&amp;CYCLES INPUT'!$C$2:$C$9999,'QUALIFIED EFH'!$C82,'HOURS&amp;CYCLES INPUT'!$D$2:$D$9999,'QUALIFIED EFH'!EE$4,'HOURS&amp;CYCLES INPUT'!$E$2:$E$9999,'QUALIFIED EFH'!EE$5))</f>
        <v>0</v>
      </c>
      <c r="EF82" s="476">
        <f>IF(EF$2&lt;&gt;"",IF($C82&lt;&gt;"TBA",EF$2/114,0),SUMIFS('HOURS&amp;CYCLES INPUT'!$F$2:$F$9999,'HOURS&amp;CYCLES INPUT'!$C$2:$C$9999,'QUALIFIED EFH'!$C82,'HOURS&amp;CYCLES INPUT'!$D$2:$D$9999,'QUALIFIED EFH'!EF$4,'HOURS&amp;CYCLES INPUT'!$E$2:$E$9999,'QUALIFIED EFH'!EF$5))</f>
        <v>0</v>
      </c>
      <c r="EG82" s="476">
        <f>IF(EG$2&lt;&gt;"",IF($C82&lt;&gt;"TBA",EG$2/114,0),SUMIFS('HOURS&amp;CYCLES INPUT'!$F$2:$F$9999,'HOURS&amp;CYCLES INPUT'!$C$2:$C$9999,'QUALIFIED EFH'!$C82,'HOURS&amp;CYCLES INPUT'!$D$2:$D$9999,'QUALIFIED EFH'!EG$4,'HOURS&amp;CYCLES INPUT'!$E$2:$E$9999,'QUALIFIED EFH'!EG$5))</f>
        <v>0</v>
      </c>
      <c r="EH82" s="476">
        <f>IF(EH$2&lt;&gt;"",IF($C82&lt;&gt;"TBA",EH$2/114,0),SUMIFS('HOURS&amp;CYCLES INPUT'!$F$2:$F$9999,'HOURS&amp;CYCLES INPUT'!$C$2:$C$9999,'QUALIFIED EFH'!$C82,'HOURS&amp;CYCLES INPUT'!$D$2:$D$9999,'QUALIFIED EFH'!EH$4,'HOURS&amp;CYCLES INPUT'!$E$2:$E$9999,'QUALIFIED EFH'!EH$5))</f>
        <v>0</v>
      </c>
      <c r="EI82" s="476">
        <f>IF(EI$2&lt;&gt;"",IF($C82&lt;&gt;"TBA",EI$2/114,0),SUMIFS('HOURS&amp;CYCLES INPUT'!$F$2:$F$9999,'HOURS&amp;CYCLES INPUT'!$C$2:$C$9999,'QUALIFIED EFH'!$C82,'HOURS&amp;CYCLES INPUT'!$D$2:$D$9999,'QUALIFIED EFH'!EI$4,'HOURS&amp;CYCLES INPUT'!$E$2:$E$9999,'QUALIFIED EFH'!EI$5))</f>
        <v>0</v>
      </c>
      <c r="EJ82" s="476">
        <f>IF(EJ$2&lt;&gt;"",IF($C82&lt;&gt;"TBA",EJ$2/114,0),SUMIFS('HOURS&amp;CYCLES INPUT'!$F$2:$F$9999,'HOURS&amp;CYCLES INPUT'!$C$2:$C$9999,'QUALIFIED EFH'!$C82,'HOURS&amp;CYCLES INPUT'!$D$2:$D$9999,'QUALIFIED EFH'!EJ$4,'HOURS&amp;CYCLES INPUT'!$E$2:$E$9999,'QUALIFIED EFH'!EJ$5))</f>
        <v>0</v>
      </c>
      <c r="EK82" s="476">
        <f>IF(EK$2&lt;&gt;"",IF($C82&lt;&gt;"TBA",EK$2/114,0),SUMIFS('HOURS&amp;CYCLES INPUT'!$F$2:$F$9999,'HOURS&amp;CYCLES INPUT'!$C$2:$C$9999,'QUALIFIED EFH'!$C82,'HOURS&amp;CYCLES INPUT'!$D$2:$D$9999,'QUALIFIED EFH'!EK$4,'HOURS&amp;CYCLES INPUT'!$E$2:$E$9999,'QUALIFIED EFH'!EK$5))</f>
        <v>0</v>
      </c>
      <c r="EL82" s="476">
        <f>IF(EL$2&lt;&gt;"",IF($C82&lt;&gt;"TBA",EL$2/114,0),SUMIFS('HOURS&amp;CYCLES INPUT'!$F$2:$F$9999,'HOURS&amp;CYCLES INPUT'!$C$2:$C$9999,'QUALIFIED EFH'!$C82,'HOURS&amp;CYCLES INPUT'!$D$2:$D$9999,'QUALIFIED EFH'!EL$4,'HOURS&amp;CYCLES INPUT'!$E$2:$E$9999,'QUALIFIED EFH'!EL$5))</f>
        <v>0</v>
      </c>
      <c r="EM82" s="476">
        <f>IF(EM$2&lt;&gt;"",IF($C82&lt;&gt;"TBA",EM$2/114,0),SUMIFS('HOURS&amp;CYCLES INPUT'!$F$2:$F$9999,'HOURS&amp;CYCLES INPUT'!$C$2:$C$9999,'QUALIFIED EFH'!$C82,'HOURS&amp;CYCLES INPUT'!$D$2:$D$9999,'QUALIFIED EFH'!EM$4,'HOURS&amp;CYCLES INPUT'!$E$2:$E$9999,'QUALIFIED EFH'!EM$5))</f>
        <v>0</v>
      </c>
      <c r="EN82" s="476">
        <f>IF(EN$2&lt;&gt;"",IF($C82&lt;&gt;"TBA",EN$2/114,0),SUMIFS('HOURS&amp;CYCLES INPUT'!$F$2:$F$9999,'HOURS&amp;CYCLES INPUT'!$C$2:$C$9999,'QUALIFIED EFH'!$C82,'HOURS&amp;CYCLES INPUT'!$D$2:$D$9999,'QUALIFIED EFH'!EN$4,'HOURS&amp;CYCLES INPUT'!$E$2:$E$9999,'QUALIFIED EFH'!EN$5))</f>
        <v>0</v>
      </c>
      <c r="EO82" s="476">
        <f>IF(EO$2&lt;&gt;"",IF($C82&lt;&gt;"TBA",EO$2/114,0),SUMIFS('HOURS&amp;CYCLES INPUT'!$F$2:$F$9999,'HOURS&amp;CYCLES INPUT'!$C$2:$C$9999,'QUALIFIED EFH'!$C82,'HOURS&amp;CYCLES INPUT'!$D$2:$D$9999,'QUALIFIED EFH'!EO$4,'HOURS&amp;CYCLES INPUT'!$E$2:$E$9999,'QUALIFIED EFH'!EO$5))</f>
        <v>0</v>
      </c>
      <c r="EP82" s="476">
        <f>IF(EP$2&lt;&gt;"",IF($C82&lt;&gt;"TBA",EP$2/114,0),SUMIFS('HOURS&amp;CYCLES INPUT'!$F$2:$F$9999,'HOURS&amp;CYCLES INPUT'!$C$2:$C$9999,'QUALIFIED EFH'!$C82,'HOURS&amp;CYCLES INPUT'!$D$2:$D$9999,'QUALIFIED EFH'!EP$4,'HOURS&amp;CYCLES INPUT'!$E$2:$E$9999,'QUALIFIED EFH'!EP$5))</f>
        <v>0</v>
      </c>
      <c r="EQ82" s="476">
        <f>IF(EQ$2&lt;&gt;"",IF($C82&lt;&gt;"TBA",EQ$2/114,0),SUMIFS('HOURS&amp;CYCLES INPUT'!$F$2:$F$9999,'HOURS&amp;CYCLES INPUT'!$C$2:$C$9999,'QUALIFIED EFH'!$C82,'HOURS&amp;CYCLES INPUT'!$D$2:$D$9999,'QUALIFIED EFH'!EQ$4,'HOURS&amp;CYCLES INPUT'!$E$2:$E$9999,'QUALIFIED EFH'!EQ$5))</f>
        <v>0</v>
      </c>
      <c r="ER82" s="476">
        <f>IF(ER$2&lt;&gt;"",IF($C82&lt;&gt;"TBA",ER$2/114,0),SUMIFS('HOURS&amp;CYCLES INPUT'!$F$2:$F$9999,'HOURS&amp;CYCLES INPUT'!$C$2:$C$9999,'QUALIFIED EFH'!$C82,'HOURS&amp;CYCLES INPUT'!$D$2:$D$9999,'QUALIFIED EFH'!ER$4,'HOURS&amp;CYCLES INPUT'!$E$2:$E$9999,'QUALIFIED EFH'!ER$5))</f>
        <v>0</v>
      </c>
      <c r="ES82" s="476">
        <f>IF(ES$2&lt;&gt;"",IF($C82&lt;&gt;"TBA",ES$2/114,0),SUMIFS('HOURS&amp;CYCLES INPUT'!$F$2:$F$9999,'HOURS&amp;CYCLES INPUT'!$C$2:$C$9999,'QUALIFIED EFH'!$C82,'HOURS&amp;CYCLES INPUT'!$D$2:$D$9999,'QUALIFIED EFH'!ES$4,'HOURS&amp;CYCLES INPUT'!$E$2:$E$9999,'QUALIFIED EFH'!ES$5))</f>
        <v>0</v>
      </c>
      <c r="ET82" s="476">
        <f>IF(ET$2&lt;&gt;"",IF($C82&lt;&gt;"TBA",ET$2/114,0),SUMIFS('HOURS&amp;CYCLES INPUT'!$F$2:$F$9999,'HOURS&amp;CYCLES INPUT'!$C$2:$C$9999,'QUALIFIED EFH'!$C82,'HOURS&amp;CYCLES INPUT'!$D$2:$D$9999,'QUALIFIED EFH'!ET$4,'HOURS&amp;CYCLES INPUT'!$E$2:$E$9999,'QUALIFIED EFH'!ET$5))</f>
        <v>0</v>
      </c>
      <c r="EU82" s="476">
        <f>IF(EU$2&lt;&gt;"",IF($C82&lt;&gt;"TBA",EU$2/114,0),SUMIFS('HOURS&amp;CYCLES INPUT'!$F$2:$F$9999,'HOURS&amp;CYCLES INPUT'!$C$2:$C$9999,'QUALIFIED EFH'!$C82,'HOURS&amp;CYCLES INPUT'!$D$2:$D$9999,'QUALIFIED EFH'!EU$4,'HOURS&amp;CYCLES INPUT'!$E$2:$E$9999,'QUALIFIED EFH'!EU$5))</f>
        <v>0</v>
      </c>
      <c r="EV82" s="476">
        <f>IF(EV$2&lt;&gt;"",IF($C82&lt;&gt;"TBA",EV$2/114,0),SUMIFS('HOURS&amp;CYCLES INPUT'!$F$2:$F$9999,'HOURS&amp;CYCLES INPUT'!$C$2:$C$9999,'QUALIFIED EFH'!$C82,'HOURS&amp;CYCLES INPUT'!$D$2:$D$9999,'QUALIFIED EFH'!EV$4,'HOURS&amp;CYCLES INPUT'!$E$2:$E$9999,'QUALIFIED EFH'!EV$5))</f>
        <v>0</v>
      </c>
      <c r="EW82" s="476">
        <f>IF(EW$2&lt;&gt;"",IF($C82&lt;&gt;"TBA",EW$2/114,0),SUMIFS('HOURS&amp;CYCLES INPUT'!$F$2:$F$9999,'HOURS&amp;CYCLES INPUT'!$C$2:$C$9999,'QUALIFIED EFH'!$C82,'HOURS&amp;CYCLES INPUT'!$D$2:$D$9999,'QUALIFIED EFH'!EW$4,'HOURS&amp;CYCLES INPUT'!$E$2:$E$9999,'QUALIFIED EFH'!EW$5))</f>
        <v>0</v>
      </c>
      <c r="EX82" s="476">
        <f>IF(EX$2&lt;&gt;"",IF($C82&lt;&gt;"TBA",EX$2/114,0),SUMIFS('HOURS&amp;CYCLES INPUT'!$F$2:$F$9999,'HOURS&amp;CYCLES INPUT'!$C$2:$C$9999,'QUALIFIED EFH'!$C82,'HOURS&amp;CYCLES INPUT'!$D$2:$D$9999,'QUALIFIED EFH'!EX$4,'HOURS&amp;CYCLES INPUT'!$E$2:$E$9999,'QUALIFIED EFH'!EX$5))</f>
        <v>0</v>
      </c>
      <c r="EY82" s="476">
        <f>IF(EY$2&lt;&gt;"",IF($C82&lt;&gt;"TBA",EY$2/114,0),SUMIFS('HOURS&amp;CYCLES INPUT'!$F$2:$F$9999,'HOURS&amp;CYCLES INPUT'!$C$2:$C$9999,'QUALIFIED EFH'!$C82,'HOURS&amp;CYCLES INPUT'!$D$2:$D$9999,'QUALIFIED EFH'!EY$4,'HOURS&amp;CYCLES INPUT'!$E$2:$E$9999,'QUALIFIED EFH'!EY$5))</f>
        <v>0</v>
      </c>
      <c r="EZ82" s="476">
        <f>IF(EZ$2&lt;&gt;"",IF($C82&lt;&gt;"TBA",EZ$2/114,0),SUMIFS('HOURS&amp;CYCLES INPUT'!$F$2:$F$9999,'HOURS&amp;CYCLES INPUT'!$C$2:$C$9999,'QUALIFIED EFH'!$C82,'HOURS&amp;CYCLES INPUT'!$D$2:$D$9999,'QUALIFIED EFH'!EZ$4,'HOURS&amp;CYCLES INPUT'!$E$2:$E$9999,'QUALIFIED EFH'!EZ$5))</f>
        <v>0</v>
      </c>
      <c r="FA82" s="476">
        <f>IF(FA$2&lt;&gt;"",IF($C82&lt;&gt;"TBA",FA$2/114,0),SUMIFS('HOURS&amp;CYCLES INPUT'!$F$2:$F$9999,'HOURS&amp;CYCLES INPUT'!$C$2:$C$9999,'QUALIFIED EFH'!$C82,'HOURS&amp;CYCLES INPUT'!$D$2:$D$9999,'QUALIFIED EFH'!FA$4,'HOURS&amp;CYCLES INPUT'!$E$2:$E$9999,'QUALIFIED EFH'!FA$5))</f>
        <v>0</v>
      </c>
      <c r="FB82" s="476">
        <f>IF(FB$2&lt;&gt;"",IF($C82&lt;&gt;"TBA",FB$2/114,0),SUMIFS('HOURS&amp;CYCLES INPUT'!$F$2:$F$9999,'HOURS&amp;CYCLES INPUT'!$C$2:$C$9999,'QUALIFIED EFH'!$C82,'HOURS&amp;CYCLES INPUT'!$D$2:$D$9999,'QUALIFIED EFH'!FB$4,'HOURS&amp;CYCLES INPUT'!$E$2:$E$9999,'QUALIFIED EFH'!FB$5))</f>
        <v>0</v>
      </c>
      <c r="FC82" s="476">
        <f>IF(FC$2&lt;&gt;"",IF($C82&lt;&gt;"TBA",FC$2/114,0),SUMIFS('HOURS&amp;CYCLES INPUT'!$F$2:$F$9999,'HOURS&amp;CYCLES INPUT'!$C$2:$C$9999,'QUALIFIED EFH'!$C82,'HOURS&amp;CYCLES INPUT'!$D$2:$D$9999,'QUALIFIED EFH'!FC$4,'HOURS&amp;CYCLES INPUT'!$E$2:$E$9999,'QUALIFIED EFH'!FC$5))</f>
        <v>0</v>
      </c>
      <c r="FD82" s="476">
        <f>IF(FD$2&lt;&gt;"",IF($C82&lt;&gt;"TBA",FD$2/114,0),SUMIFS('HOURS&amp;CYCLES INPUT'!$F$2:$F$9999,'HOURS&amp;CYCLES INPUT'!$C$2:$C$9999,'QUALIFIED EFH'!$C82,'HOURS&amp;CYCLES INPUT'!$D$2:$D$9999,'QUALIFIED EFH'!FD$4,'HOURS&amp;CYCLES INPUT'!$E$2:$E$9999,'QUALIFIED EFH'!FD$5))</f>
        <v>0</v>
      </c>
      <c r="FE82" s="476">
        <f>IF(FE$2&lt;&gt;"",IF($C82&lt;&gt;"TBA",FE$2/114,0),SUMIFS('HOURS&amp;CYCLES INPUT'!$F$2:$F$9999,'HOURS&amp;CYCLES INPUT'!$C$2:$C$9999,'QUALIFIED EFH'!$C82,'HOURS&amp;CYCLES INPUT'!$D$2:$D$9999,'QUALIFIED EFH'!FE$4,'HOURS&amp;CYCLES INPUT'!$E$2:$E$9999,'QUALIFIED EFH'!FE$5))</f>
        <v>0</v>
      </c>
      <c r="FF82" s="476">
        <f>IF(FF$2&lt;&gt;"",IF($C82&lt;&gt;"TBA",FF$2/114,0),SUMIFS('HOURS&amp;CYCLES INPUT'!$F$2:$F$9999,'HOURS&amp;CYCLES INPUT'!$C$2:$C$9999,'QUALIFIED EFH'!$C82,'HOURS&amp;CYCLES INPUT'!$D$2:$D$9999,'QUALIFIED EFH'!FF$4,'HOURS&amp;CYCLES INPUT'!$E$2:$E$9999,'QUALIFIED EFH'!FF$5))</f>
        <v>0</v>
      </c>
      <c r="FG82" s="476">
        <f>IF(FG$2&lt;&gt;"",IF($C82&lt;&gt;"TBA",FG$2/114,0),SUMIFS('HOURS&amp;CYCLES INPUT'!$F$2:$F$9999,'HOURS&amp;CYCLES INPUT'!$C$2:$C$9999,'QUALIFIED EFH'!$C82,'HOURS&amp;CYCLES INPUT'!$D$2:$D$9999,'QUALIFIED EFH'!FG$4,'HOURS&amp;CYCLES INPUT'!$E$2:$E$9999,'QUALIFIED EFH'!FG$5))</f>
        <v>0</v>
      </c>
      <c r="FH82" s="476">
        <f>IF(FH$2&lt;&gt;"",IF($C82&lt;&gt;"TBA",FH$2/114,0),SUMIFS('HOURS&amp;CYCLES INPUT'!$F$2:$F$9999,'HOURS&amp;CYCLES INPUT'!$C$2:$C$9999,'QUALIFIED EFH'!$C82,'HOURS&amp;CYCLES INPUT'!$D$2:$D$9999,'QUALIFIED EFH'!FH$4,'HOURS&amp;CYCLES INPUT'!$E$2:$E$9999,'QUALIFIED EFH'!FH$5))</f>
        <v>0</v>
      </c>
      <c r="FI82" s="476">
        <f>IF(FI$2&lt;&gt;"",IF($C82&lt;&gt;"TBA",FI$2/114,0),SUMIFS('HOURS&amp;CYCLES INPUT'!$F$2:$F$9999,'HOURS&amp;CYCLES INPUT'!$C$2:$C$9999,'QUALIFIED EFH'!$C82,'HOURS&amp;CYCLES INPUT'!$D$2:$D$9999,'QUALIFIED EFH'!FI$4,'HOURS&amp;CYCLES INPUT'!$E$2:$E$9999,'QUALIFIED EFH'!FI$5))</f>
        <v>0</v>
      </c>
      <c r="FJ82" s="476">
        <f>IF(FJ$2&lt;&gt;"",IF($C82&lt;&gt;"TBA",FJ$2/114,0),SUMIFS('HOURS&amp;CYCLES INPUT'!$F$2:$F$9999,'HOURS&amp;CYCLES INPUT'!$C$2:$C$9999,'QUALIFIED EFH'!$C82,'HOURS&amp;CYCLES INPUT'!$D$2:$D$9999,'QUALIFIED EFH'!FJ$4,'HOURS&amp;CYCLES INPUT'!$E$2:$E$9999,'QUALIFIED EFH'!FJ$5))</f>
        <v>0</v>
      </c>
      <c r="FK82" s="476">
        <f>IF(FK$2&lt;&gt;"",IF($C82&lt;&gt;"TBA",FK$2/114,0),SUMIFS('HOURS&amp;CYCLES INPUT'!$F$2:$F$9999,'HOURS&amp;CYCLES INPUT'!$C$2:$C$9999,'QUALIFIED EFH'!$C82,'HOURS&amp;CYCLES INPUT'!$D$2:$D$9999,'QUALIFIED EFH'!FK$4,'HOURS&amp;CYCLES INPUT'!$E$2:$E$9999,'QUALIFIED EFH'!FK$5))</f>
        <v>0</v>
      </c>
      <c r="FL82" s="476">
        <f>IF(FL$2&lt;&gt;"",IF($C82&lt;&gt;"TBA",FL$2/114,0),SUMIFS('HOURS&amp;CYCLES INPUT'!$F$2:$F$9999,'HOURS&amp;CYCLES INPUT'!$C$2:$C$9999,'QUALIFIED EFH'!$C82,'HOURS&amp;CYCLES INPUT'!$D$2:$D$9999,'QUALIFIED EFH'!FL$4,'HOURS&amp;CYCLES INPUT'!$E$2:$E$9999,'QUALIFIED EFH'!FL$5))</f>
        <v>0</v>
      </c>
      <c r="FM82" s="476">
        <f>IF(FM$2&lt;&gt;"",IF($C82&lt;&gt;"TBA",FM$2/114,0),SUMIFS('HOURS&amp;CYCLES INPUT'!$F$2:$F$9999,'HOURS&amp;CYCLES INPUT'!$C$2:$C$9999,'QUALIFIED EFH'!$C82,'HOURS&amp;CYCLES INPUT'!$D$2:$D$9999,'QUALIFIED EFH'!FM$4,'HOURS&amp;CYCLES INPUT'!$E$2:$E$9999,'QUALIFIED EFH'!FM$5))</f>
        <v>0</v>
      </c>
      <c r="FN82" s="476">
        <f>IF(FN$2&lt;&gt;"",IF($C82&lt;&gt;"TBA",FN$2/114,0),SUMIFS('HOURS&amp;CYCLES INPUT'!$F$2:$F$9999,'HOURS&amp;CYCLES INPUT'!$C$2:$C$9999,'QUALIFIED EFH'!$C82,'HOURS&amp;CYCLES INPUT'!$D$2:$D$9999,'QUALIFIED EFH'!FN$4,'HOURS&amp;CYCLES INPUT'!$E$2:$E$9999,'QUALIFIED EFH'!FN$5))</f>
        <v>0</v>
      </c>
      <c r="FO82" s="476">
        <f>IF(FO$2&lt;&gt;"",IF($C82&lt;&gt;"TBA",FO$2/114,0),SUMIFS('HOURS&amp;CYCLES INPUT'!$F$2:$F$9999,'HOURS&amp;CYCLES INPUT'!$C$2:$C$9999,'QUALIFIED EFH'!$C82,'HOURS&amp;CYCLES INPUT'!$D$2:$D$9999,'QUALIFIED EFH'!FO$4,'HOURS&amp;CYCLES INPUT'!$E$2:$E$9999,'QUALIFIED EFH'!FO$5))</f>
        <v>0</v>
      </c>
      <c r="FP82" s="476">
        <f>IF(FP$2&lt;&gt;"",IF($C82&lt;&gt;"TBA",FP$2/114,0),SUMIFS('HOURS&amp;CYCLES INPUT'!$F$2:$F$9999,'HOURS&amp;CYCLES INPUT'!$C$2:$C$9999,'QUALIFIED EFH'!$C82,'HOURS&amp;CYCLES INPUT'!$D$2:$D$9999,'QUALIFIED EFH'!FP$4,'HOURS&amp;CYCLES INPUT'!$E$2:$E$9999,'QUALIFIED EFH'!FP$5))</f>
        <v>0</v>
      </c>
      <c r="FQ82" s="476">
        <f>IF(FQ$2&lt;&gt;"",IF($C82&lt;&gt;"TBA",FQ$2/114,0),SUMIFS('HOURS&amp;CYCLES INPUT'!$F$2:$F$9999,'HOURS&amp;CYCLES INPUT'!$C$2:$C$9999,'QUALIFIED EFH'!$C82,'HOURS&amp;CYCLES INPUT'!$D$2:$D$9999,'QUALIFIED EFH'!FQ$4,'HOURS&amp;CYCLES INPUT'!$E$2:$E$9999,'QUALIFIED EFH'!FQ$5))</f>
        <v>0</v>
      </c>
      <c r="FR82" s="476">
        <f>IF(FR$2&lt;&gt;"",IF($C82&lt;&gt;"TBA",FR$2/114,0),SUMIFS('HOURS&amp;CYCLES INPUT'!$F$2:$F$9999,'HOURS&amp;CYCLES INPUT'!$C$2:$C$9999,'QUALIFIED EFH'!$C82,'HOURS&amp;CYCLES INPUT'!$D$2:$D$9999,'QUALIFIED EFH'!FR$4,'HOURS&amp;CYCLES INPUT'!$E$2:$E$9999,'QUALIFIED EFH'!FR$5))</f>
        <v>0</v>
      </c>
      <c r="FS82" s="476">
        <f>IF(FS$2&lt;&gt;"",IF($C82&lt;&gt;"TBA",FS$2/114,0),SUMIFS('HOURS&amp;CYCLES INPUT'!$F$2:$F$9999,'HOURS&amp;CYCLES INPUT'!$C$2:$C$9999,'QUALIFIED EFH'!$C82,'HOURS&amp;CYCLES INPUT'!$D$2:$D$9999,'QUALIFIED EFH'!FS$4,'HOURS&amp;CYCLES INPUT'!$E$2:$E$9999,'QUALIFIED EFH'!FS$5))</f>
        <v>0</v>
      </c>
      <c r="FT82" s="476">
        <f>IF(FT$2&lt;&gt;"",IF($C82&lt;&gt;"TBA",FT$2/114,0),SUMIFS('HOURS&amp;CYCLES INPUT'!$F$2:$F$9999,'HOURS&amp;CYCLES INPUT'!$C$2:$C$9999,'QUALIFIED EFH'!$C82,'HOURS&amp;CYCLES INPUT'!$D$2:$D$9999,'QUALIFIED EFH'!FT$4,'HOURS&amp;CYCLES INPUT'!$E$2:$E$9999,'QUALIFIED EFH'!FT$5))</f>
        <v>0</v>
      </c>
      <c r="FU82" s="476">
        <f>IF(FU$2&lt;&gt;"",IF($C82&lt;&gt;"TBA",FU$2/114,0),SUMIFS('HOURS&amp;CYCLES INPUT'!$F$2:$F$9999,'HOURS&amp;CYCLES INPUT'!$C$2:$C$9999,'QUALIFIED EFH'!$C82,'HOURS&amp;CYCLES INPUT'!$D$2:$D$9999,'QUALIFIED EFH'!FU$4,'HOURS&amp;CYCLES INPUT'!$E$2:$E$9999,'QUALIFIED EFH'!FU$5))</f>
        <v>0</v>
      </c>
      <c r="FV82" s="476">
        <f>IF(FV$2&lt;&gt;"",IF($C82&lt;&gt;"TBA",FV$2/114,0),SUMIFS('HOURS&amp;CYCLES INPUT'!$F$2:$F$9999,'HOURS&amp;CYCLES INPUT'!$C$2:$C$9999,'QUALIFIED EFH'!$C82,'HOURS&amp;CYCLES INPUT'!$D$2:$D$9999,'QUALIFIED EFH'!FV$4,'HOURS&amp;CYCLES INPUT'!$E$2:$E$9999,'QUALIFIED EFH'!FV$5))</f>
        <v>0</v>
      </c>
      <c r="FW82" s="476">
        <f>IF(FW$2&lt;&gt;"",IF($C82&lt;&gt;"TBA",FW$2/114,0),SUMIFS('HOURS&amp;CYCLES INPUT'!$F$2:$F$9999,'HOURS&amp;CYCLES INPUT'!$C$2:$C$9999,'QUALIFIED EFH'!$C82,'HOURS&amp;CYCLES INPUT'!$D$2:$D$9999,'QUALIFIED EFH'!FW$4,'HOURS&amp;CYCLES INPUT'!$E$2:$E$9999,'QUALIFIED EFH'!FW$5))</f>
        <v>0</v>
      </c>
      <c r="FX82" s="476">
        <f>IF(FX$2&lt;&gt;"",IF($C82&lt;&gt;"TBA",FX$2/114,0),SUMIFS('HOURS&amp;CYCLES INPUT'!$F$2:$F$9999,'HOURS&amp;CYCLES INPUT'!$C$2:$C$9999,'QUALIFIED EFH'!$C82,'HOURS&amp;CYCLES INPUT'!$D$2:$D$9999,'QUALIFIED EFH'!FX$4,'HOURS&amp;CYCLES INPUT'!$E$2:$E$9999,'QUALIFIED EFH'!FX$5))</f>
        <v>0</v>
      </c>
      <c r="FY82" s="476">
        <f>IF(FY$2&lt;&gt;"",IF($C82&lt;&gt;"TBA",FY$2/114,0),SUMIFS('HOURS&amp;CYCLES INPUT'!$F$2:$F$9999,'HOURS&amp;CYCLES INPUT'!$C$2:$C$9999,'QUALIFIED EFH'!$C82,'HOURS&amp;CYCLES INPUT'!$D$2:$D$9999,'QUALIFIED EFH'!FY$4,'HOURS&amp;CYCLES INPUT'!$E$2:$E$9999,'QUALIFIED EFH'!FY$5))</f>
        <v>0</v>
      </c>
      <c r="FZ82" s="476">
        <f>IF(FZ$2&lt;&gt;"",IF($C82&lt;&gt;"TBA",FZ$2/114,0),SUMIFS('HOURS&amp;CYCLES INPUT'!$F$2:$F$9999,'HOURS&amp;CYCLES INPUT'!$C$2:$C$9999,'QUALIFIED EFH'!$C82,'HOURS&amp;CYCLES INPUT'!$D$2:$D$9999,'QUALIFIED EFH'!FZ$4,'HOURS&amp;CYCLES INPUT'!$E$2:$E$9999,'QUALIFIED EFH'!FZ$5))</f>
        <v>0</v>
      </c>
      <c r="GA82" s="476">
        <f>IF(GA$2&lt;&gt;"",IF($C82&lt;&gt;"TBA",GA$2/114,0),SUMIFS('HOURS&amp;CYCLES INPUT'!$F$2:$F$9999,'HOURS&amp;CYCLES INPUT'!$C$2:$C$9999,'QUALIFIED EFH'!$C82,'HOURS&amp;CYCLES INPUT'!$D$2:$D$9999,'QUALIFIED EFH'!GA$4,'HOURS&amp;CYCLES INPUT'!$E$2:$E$9999,'QUALIFIED EFH'!GA$5))</f>
        <v>0</v>
      </c>
      <c r="GB82" s="476">
        <f>IF(GB$2&lt;&gt;"",IF($C82&lt;&gt;"TBA",GB$2/114,0),SUMIFS('HOURS&amp;CYCLES INPUT'!$F$2:$F$9999,'HOURS&amp;CYCLES INPUT'!$C$2:$C$9999,'QUALIFIED EFH'!$C82,'HOURS&amp;CYCLES INPUT'!$D$2:$D$9999,'QUALIFIED EFH'!GB$4,'HOURS&amp;CYCLES INPUT'!$E$2:$E$9999,'QUALIFIED EFH'!GB$5))</f>
        <v>0</v>
      </c>
    </row>
    <row r="83" spans="3:184" x14ac:dyDescent="0.35">
      <c r="C83" s="472">
        <f>'QUALIFIED ENGINES'!D84</f>
        <v>91516</v>
      </c>
      <c r="D83" s="476">
        <f>IF(D$2&lt;&gt;"",IF($C83&lt;&gt;"TBA",D$2/114,0),SUMIFS('HOURS&amp;CYCLES INPUT'!$F$2:$F$9999,'HOURS&amp;CYCLES INPUT'!$C$2:$C$9999,'QUALIFIED EFH'!$C83,'HOURS&amp;CYCLES INPUT'!$D$2:$D$9999,'QUALIFIED EFH'!D$4,'HOURS&amp;CYCLES INPUT'!$E$2:$E$9999,'QUALIFIED EFH'!D$5))</f>
        <v>0</v>
      </c>
      <c r="E83" s="476">
        <f>IF(E$2&lt;&gt;"",IF($C83&lt;&gt;"TBA",E$2/114,0),SUMIFS('HOURS&amp;CYCLES INPUT'!$F$2:$F$9999,'HOURS&amp;CYCLES INPUT'!$C$2:$C$9999,'QUALIFIED EFH'!$C83,'HOURS&amp;CYCLES INPUT'!$D$2:$D$9999,'QUALIFIED EFH'!E$4,'HOURS&amp;CYCLES INPUT'!$E$2:$E$9999,'QUALIFIED EFH'!E$5))</f>
        <v>0</v>
      </c>
      <c r="F83" s="476">
        <f>IF(F$2&lt;&gt;"",IF($C83&lt;&gt;"TBA",F$2/114,0),SUMIFS('HOURS&amp;CYCLES INPUT'!$F$2:$F$9999,'HOURS&amp;CYCLES INPUT'!$C$2:$C$9999,'QUALIFIED EFH'!$C83,'HOURS&amp;CYCLES INPUT'!$D$2:$D$9999,'QUALIFIED EFH'!F$4,'HOURS&amp;CYCLES INPUT'!$E$2:$E$9999,'QUALIFIED EFH'!F$5))</f>
        <v>0</v>
      </c>
      <c r="G83" s="476">
        <f>IF(G$2&lt;&gt;"",IF($C83&lt;&gt;"TBA",G$2/114,0),SUMIFS('HOURS&amp;CYCLES INPUT'!$F$2:$F$9999,'HOURS&amp;CYCLES INPUT'!$C$2:$C$9999,'QUALIFIED EFH'!$C83,'HOURS&amp;CYCLES INPUT'!$D$2:$D$9999,'QUALIFIED EFH'!G$4,'HOURS&amp;CYCLES INPUT'!$E$2:$E$9999,'QUALIFIED EFH'!G$5))</f>
        <v>0</v>
      </c>
      <c r="H83" s="476">
        <f>IF(H$2&lt;&gt;"",IF($C83&lt;&gt;"TBA",H$2/114,0),SUMIFS('HOURS&amp;CYCLES INPUT'!$F$2:$F$9999,'HOURS&amp;CYCLES INPUT'!$C$2:$C$9999,'QUALIFIED EFH'!$C83,'HOURS&amp;CYCLES INPUT'!$D$2:$D$9999,'QUALIFIED EFH'!H$4,'HOURS&amp;CYCLES INPUT'!$E$2:$E$9999,'QUALIFIED EFH'!H$5))</f>
        <v>0</v>
      </c>
      <c r="I83" s="476">
        <f>IF(I$2&lt;&gt;"",IF($C83&lt;&gt;"TBA",I$2/114,0),SUMIFS('HOURS&amp;CYCLES INPUT'!$F$2:$F$9999,'HOURS&amp;CYCLES INPUT'!$C$2:$C$9999,'QUALIFIED EFH'!$C83,'HOURS&amp;CYCLES INPUT'!$D$2:$D$9999,'QUALIFIED EFH'!I$4,'HOURS&amp;CYCLES INPUT'!$E$2:$E$9999,'QUALIFIED EFH'!I$5))</f>
        <v>0</v>
      </c>
      <c r="J83" s="476">
        <f>IF(J$2&lt;&gt;"",IF($C83&lt;&gt;"TBA",J$2/114,0),SUMIFS('HOURS&amp;CYCLES INPUT'!$F$2:$F$9999,'HOURS&amp;CYCLES INPUT'!$C$2:$C$9999,'QUALIFIED EFH'!$C83,'HOURS&amp;CYCLES INPUT'!$D$2:$D$9999,'QUALIFIED EFH'!J$4,'HOURS&amp;CYCLES INPUT'!$E$2:$E$9999,'QUALIFIED EFH'!J$5))</f>
        <v>0</v>
      </c>
      <c r="K83" s="476">
        <f>IF(K$2&lt;&gt;"",IF($C83&lt;&gt;"TBA",K$2/114,0),SUMIFS('HOURS&amp;CYCLES INPUT'!$F$2:$F$9999,'HOURS&amp;CYCLES INPUT'!$C$2:$C$9999,'QUALIFIED EFH'!$C83,'HOURS&amp;CYCLES INPUT'!$D$2:$D$9999,'QUALIFIED EFH'!K$4,'HOURS&amp;CYCLES INPUT'!$E$2:$E$9999,'QUALIFIED EFH'!K$5))</f>
        <v>0</v>
      </c>
      <c r="L83" s="476">
        <f>IF(L$2&lt;&gt;"",IF($C83&lt;&gt;"TBA",L$2/114,0),SUMIFS('HOURS&amp;CYCLES INPUT'!$F$2:$F$9999,'HOURS&amp;CYCLES INPUT'!$C$2:$C$9999,'QUALIFIED EFH'!$C83,'HOURS&amp;CYCLES INPUT'!$D$2:$D$9999,'QUALIFIED EFH'!L$4,'HOURS&amp;CYCLES INPUT'!$E$2:$E$9999,'QUALIFIED EFH'!L$5))</f>
        <v>0</v>
      </c>
      <c r="M83" s="476">
        <f>IF(M$2&lt;&gt;"",IF($C83&lt;&gt;"TBA",M$2/114,0),SUMIFS('HOURS&amp;CYCLES INPUT'!$F$2:$F$9999,'HOURS&amp;CYCLES INPUT'!$C$2:$C$9999,'QUALIFIED EFH'!$C83,'HOURS&amp;CYCLES INPUT'!$D$2:$D$9999,'QUALIFIED EFH'!M$4,'HOURS&amp;CYCLES INPUT'!$E$2:$E$9999,'QUALIFIED EFH'!M$5))</f>
        <v>0</v>
      </c>
      <c r="N83" s="476">
        <f>IF(N$2&lt;&gt;"",IF($C83&lt;&gt;"TBA",N$2/114,0),SUMIFS('HOURS&amp;CYCLES INPUT'!$F$2:$F$9999,'HOURS&amp;CYCLES INPUT'!$C$2:$C$9999,'QUALIFIED EFH'!$C83,'HOURS&amp;CYCLES INPUT'!$D$2:$D$9999,'QUALIFIED EFH'!N$4,'HOURS&amp;CYCLES INPUT'!$E$2:$E$9999,'QUALIFIED EFH'!N$5))</f>
        <v>0</v>
      </c>
      <c r="O83" s="476">
        <f>IF(O$2&lt;&gt;"",IF($C83&lt;&gt;"TBA",O$2/114,0),SUMIFS('HOURS&amp;CYCLES INPUT'!$F$2:$F$9999,'HOURS&amp;CYCLES INPUT'!$C$2:$C$9999,'QUALIFIED EFH'!$C83,'HOURS&amp;CYCLES INPUT'!$D$2:$D$9999,'QUALIFIED EFH'!O$4,'HOURS&amp;CYCLES INPUT'!$E$2:$E$9999,'QUALIFIED EFH'!O$5))</f>
        <v>0</v>
      </c>
      <c r="P83" s="476">
        <f>IF(P$2&lt;&gt;"",IF($C83&lt;&gt;"TBA",P$2/114,0),SUMIFS('HOURS&amp;CYCLES INPUT'!$F$2:$F$9999,'HOURS&amp;CYCLES INPUT'!$C$2:$C$9999,'QUALIFIED EFH'!$C83,'HOURS&amp;CYCLES INPUT'!$D$2:$D$9999,'QUALIFIED EFH'!P$4,'HOURS&amp;CYCLES INPUT'!$E$2:$E$9999,'QUALIFIED EFH'!P$5))</f>
        <v>0</v>
      </c>
      <c r="Q83" s="476">
        <f>IF(Q$2&lt;&gt;"",IF($C83&lt;&gt;"TBA",Q$2/114,0),SUMIFS('HOURS&amp;CYCLES INPUT'!$F$2:$F$9999,'HOURS&amp;CYCLES INPUT'!$C$2:$C$9999,'QUALIFIED EFH'!$C83,'HOURS&amp;CYCLES INPUT'!$D$2:$D$9999,'QUALIFIED EFH'!Q$4,'HOURS&amp;CYCLES INPUT'!$E$2:$E$9999,'QUALIFIED EFH'!Q$5))</f>
        <v>0</v>
      </c>
      <c r="R83" s="476">
        <f>IF(R$1&lt;&gt;"",IF($C83&lt;&gt;"TBA",R$1/114,0),SUMIFS('HOURS&amp;CYCLES INPUT'!$F$2:$F$9999,'HOURS&amp;CYCLES INPUT'!$C$2:$C$9999,'QUALIFIED EFH'!$C83,'HOURS&amp;CYCLES INPUT'!$D$2:$D$9999,'QUALIFIED EFH'!R$4,'HOURS&amp;CYCLES INPUT'!$E$2:$E$9999,'QUALIFIED EFH'!R$5))</f>
        <v>0</v>
      </c>
      <c r="S83" s="476">
        <f>IF(S$2&lt;&gt;"",IF($C83&lt;&gt;"TBA",S$2/114,0),SUMIFS('HOURS&amp;CYCLES INPUT'!$F$2:$F$9999,'HOURS&amp;CYCLES INPUT'!$C$2:$C$9999,'QUALIFIED EFH'!$C83,'HOURS&amp;CYCLES INPUT'!$D$2:$D$9999,'QUALIFIED EFH'!S$4,'HOURS&amp;CYCLES INPUT'!$E$2:$E$9999,'QUALIFIED EFH'!S$5))</f>
        <v>0</v>
      </c>
      <c r="T83" s="476">
        <f>IF(T$2&lt;&gt;"",IF($C83&lt;&gt;"TBA",T$2/114,0),SUMIFS('HOURS&amp;CYCLES INPUT'!$F$2:$F$9999,'HOURS&amp;CYCLES INPUT'!$C$2:$C$9999,'QUALIFIED EFH'!$C83,'HOURS&amp;CYCLES INPUT'!$D$2:$D$9999,'QUALIFIED EFH'!T$4,'HOURS&amp;CYCLES INPUT'!$E$2:$E$9999,'QUALIFIED EFH'!T$5))</f>
        <v>0</v>
      </c>
      <c r="U83" s="476">
        <f>IF(U$2&lt;&gt;"",IF($C83&lt;&gt;"TBA",U$2/114,0),SUMIFS('HOURS&amp;CYCLES INPUT'!$F$2:$F$9999,'HOURS&amp;CYCLES INPUT'!$C$2:$C$9999,'QUALIFIED EFH'!$C83,'HOURS&amp;CYCLES INPUT'!$D$2:$D$9999,'QUALIFIED EFH'!U$4,'HOURS&amp;CYCLES INPUT'!$E$2:$E$9999,'QUALIFIED EFH'!U$5))</f>
        <v>0</v>
      </c>
      <c r="V83" s="476">
        <f>IF(V$2&lt;&gt;"",IF($C83&lt;&gt;"TBA",V$2/114,0),SUMIFS('HOURS&amp;CYCLES INPUT'!$F$2:$F$9999,'HOURS&amp;CYCLES INPUT'!$C$2:$C$9999,'QUALIFIED EFH'!$C83,'HOURS&amp;CYCLES INPUT'!$D$2:$D$9999,'QUALIFIED EFH'!V$4,'HOURS&amp;CYCLES INPUT'!$E$2:$E$9999,'QUALIFIED EFH'!V$5))</f>
        <v>0</v>
      </c>
      <c r="W83" s="476">
        <f>IF(W$2&lt;&gt;"",IF($C83&lt;&gt;"TBA",W$2/114,0),SUMIFS('HOURS&amp;CYCLES INPUT'!$F$2:$F$9999,'HOURS&amp;CYCLES INPUT'!$C$2:$C$9999,'QUALIFIED EFH'!$C83,'HOURS&amp;CYCLES INPUT'!$D$2:$D$9999,'QUALIFIED EFH'!W$4,'HOURS&amp;CYCLES INPUT'!$E$2:$E$9999,'QUALIFIED EFH'!W$5))</f>
        <v>0</v>
      </c>
      <c r="X83" s="476">
        <f>IF(X$2&lt;&gt;"",IF($C83&lt;&gt;"TBA",X$2/114,0),SUMIFS('HOURS&amp;CYCLES INPUT'!$F$2:$F$9999,'HOURS&amp;CYCLES INPUT'!$C$2:$C$9999,'QUALIFIED EFH'!$C83,'HOURS&amp;CYCLES INPUT'!$D$2:$D$9999,'QUALIFIED EFH'!X$4,'HOURS&amp;CYCLES INPUT'!$E$2:$E$9999,'QUALIFIED EFH'!X$5))</f>
        <v>0</v>
      </c>
      <c r="Y83" s="476">
        <f>IF(Y$2&lt;&gt;"",IF($C83&lt;&gt;"TBA",Y$2/114,0),SUMIFS('HOURS&amp;CYCLES INPUT'!$F$2:$F$9999,'HOURS&amp;CYCLES INPUT'!$C$2:$C$9999,'QUALIFIED EFH'!$C83,'HOURS&amp;CYCLES INPUT'!$D$2:$D$9999,'QUALIFIED EFH'!Y$4,'HOURS&amp;CYCLES INPUT'!$E$2:$E$9999,'QUALIFIED EFH'!Y$5))</f>
        <v>0</v>
      </c>
      <c r="Z83" s="476">
        <f>IF(Z$2&lt;&gt;"",IF($C83&lt;&gt;"TBA",Z$2/114,0),SUMIFS('HOURS&amp;CYCLES INPUT'!$F$2:$F$9999,'HOURS&amp;CYCLES INPUT'!$C$2:$C$9999,'QUALIFIED EFH'!$C83,'HOURS&amp;CYCLES INPUT'!$D$2:$D$9999,'QUALIFIED EFH'!Z$4,'HOURS&amp;CYCLES INPUT'!$E$2:$E$9999,'QUALIFIED EFH'!Z$5))</f>
        <v>0</v>
      </c>
      <c r="AA83" s="476">
        <f>IF(AA$2&lt;&gt;"",IF($C83&lt;&gt;"TBA",AA$2/114,0),SUMIFS('HOURS&amp;CYCLES INPUT'!$F$2:$F$9999,'HOURS&amp;CYCLES INPUT'!$C$2:$C$9999,'QUALIFIED EFH'!$C83,'HOURS&amp;CYCLES INPUT'!$D$2:$D$9999,'QUALIFIED EFH'!AA$4,'HOURS&amp;CYCLES INPUT'!$E$2:$E$9999,'QUALIFIED EFH'!AA$5))</f>
        <v>0</v>
      </c>
      <c r="AB83" s="476">
        <f>IF(AB$2&lt;&gt;"",IF($C83&lt;&gt;"TBA",AB$2/114,0),SUMIFS('HOURS&amp;CYCLES INPUT'!$F$2:$F$9999,'HOURS&amp;CYCLES INPUT'!$C$2:$C$9999,'QUALIFIED EFH'!$C83,'HOURS&amp;CYCLES INPUT'!$D$2:$D$9999,'QUALIFIED EFH'!AB$4,'HOURS&amp;CYCLES INPUT'!$E$2:$E$9999,'QUALIFIED EFH'!AB$5))</f>
        <v>0</v>
      </c>
      <c r="AC83" s="476">
        <f>IF(AC$2&lt;&gt;"",IF($C83&lt;&gt;"TBA",AC$2/114,0),SUMIFS('HOURS&amp;CYCLES INPUT'!$F$2:$F$9999,'HOURS&amp;CYCLES INPUT'!$C$2:$C$9999,'QUALIFIED EFH'!$C83,'HOURS&amp;CYCLES INPUT'!$D$2:$D$9999,'QUALIFIED EFH'!AC$4,'HOURS&amp;CYCLES INPUT'!$E$2:$E$9999,'QUALIFIED EFH'!AC$5))</f>
        <v>0</v>
      </c>
      <c r="AD83" s="476">
        <f>IF(AD$2&lt;&gt;"",IF($C83&lt;&gt;"TBA",AD$2/114,0),SUMIFS('HOURS&amp;CYCLES INPUT'!$F$2:$F$9999,'HOURS&amp;CYCLES INPUT'!$C$2:$C$9999,'QUALIFIED EFH'!$C83,'HOURS&amp;CYCLES INPUT'!$D$2:$D$9999,'QUALIFIED EFH'!AD$4,'HOURS&amp;CYCLES INPUT'!$E$2:$E$9999,'QUALIFIED EFH'!AD$5))</f>
        <v>0</v>
      </c>
      <c r="AE83" s="476">
        <f>IF(AE$2&lt;&gt;"",IF($C83&lt;&gt;"TBA",AE$2/114,0),SUMIFS('HOURS&amp;CYCLES INPUT'!$F$2:$F$9999,'HOURS&amp;CYCLES INPUT'!$C$2:$C$9999,'QUALIFIED EFH'!$C83,'HOURS&amp;CYCLES INPUT'!$D$2:$D$9999,'QUALIFIED EFH'!AE$4,'HOURS&amp;CYCLES INPUT'!$E$2:$E$9999,'QUALIFIED EFH'!AE$5))</f>
        <v>0</v>
      </c>
      <c r="AF83" s="476">
        <f>IF(AF$2&lt;&gt;"",IF($C83&lt;&gt;"TBA",AF$2/114,0),SUMIFS('HOURS&amp;CYCLES INPUT'!$F$2:$F$9999,'HOURS&amp;CYCLES INPUT'!$C$2:$C$9999,'QUALIFIED EFH'!$C83,'HOURS&amp;CYCLES INPUT'!$D$2:$D$9999,'QUALIFIED EFH'!AF$4,'HOURS&amp;CYCLES INPUT'!$E$2:$E$9999,'QUALIFIED EFH'!AF$5))</f>
        <v>0</v>
      </c>
      <c r="AG83" s="476">
        <f>IF(AG$2&lt;&gt;"",IF($C83&lt;&gt;"TBA",AG$2/114,0),SUMIFS('HOURS&amp;CYCLES INPUT'!$F$2:$F$9999,'HOURS&amp;CYCLES INPUT'!$C$2:$C$9999,'QUALIFIED EFH'!$C83,'HOURS&amp;CYCLES INPUT'!$D$2:$D$9999,'QUALIFIED EFH'!AG$4,'HOURS&amp;CYCLES INPUT'!$E$2:$E$9999,'QUALIFIED EFH'!AG$5))</f>
        <v>234.68</v>
      </c>
      <c r="AH83" s="476">
        <f>IF(AH$2&lt;&gt;"",IF($C83&lt;&gt;"TBA",AH$2/114,0),SUMIFS('HOURS&amp;CYCLES INPUT'!$F$2:$F$9999,'HOURS&amp;CYCLES INPUT'!$C$2:$C$9999,'QUALIFIED EFH'!$C83,'HOURS&amp;CYCLES INPUT'!$D$2:$D$9999,'QUALIFIED EFH'!AH$4,'HOURS&amp;CYCLES INPUT'!$E$2:$E$9999,'QUALIFIED EFH'!AH$5))</f>
        <v>293.36</v>
      </c>
      <c r="AI83" s="476">
        <f>IF(AI$2&lt;&gt;"",IF($C83&lt;&gt;"TBA",AI$2/114,0),SUMIFS('HOURS&amp;CYCLES INPUT'!$F$2:$F$9999,'HOURS&amp;CYCLES INPUT'!$C$2:$C$9999,'QUALIFIED EFH'!$C83,'HOURS&amp;CYCLES INPUT'!$D$2:$D$9999,'QUALIFIED EFH'!AI$4,'HOURS&amp;CYCLES INPUT'!$E$2:$E$9999,'QUALIFIED EFH'!AI$5))</f>
        <v>427.24</v>
      </c>
      <c r="AJ83" s="476">
        <f>IF(AJ$2&lt;&gt;"",IF($C83&lt;&gt;"TBA",AJ$2/114,0),SUMIFS('HOURS&amp;CYCLES INPUT'!$F$2:$F$9999,'HOURS&amp;CYCLES INPUT'!$C$2:$C$9999,'QUALIFIED EFH'!$C83,'HOURS&amp;CYCLES INPUT'!$D$2:$D$9999,'QUALIFIED EFH'!AJ$4,'HOURS&amp;CYCLES INPUT'!$E$2:$E$9999,'QUALIFIED EFH'!AJ$5))</f>
        <v>302.44</v>
      </c>
      <c r="AK83" s="476">
        <f>IF(AK$2&lt;&gt;"",IF($C83&lt;&gt;"TBA",AK$2/114,0),SUMIFS('HOURS&amp;CYCLES INPUT'!$F$2:$F$9999,'HOURS&amp;CYCLES INPUT'!$C$2:$C$9999,'QUALIFIED EFH'!$C83,'HOURS&amp;CYCLES INPUT'!$D$2:$D$9999,'QUALIFIED EFH'!AK$4,'HOURS&amp;CYCLES INPUT'!$E$2:$E$9999,'QUALIFIED EFH'!AK$5))</f>
        <v>424.18</v>
      </c>
      <c r="AL83" s="476">
        <f>IF(AL$2&lt;&gt;"",IF($C83&lt;&gt;"TBA",AL$2/114,0),SUMIFS('HOURS&amp;CYCLES INPUT'!$F$2:$F$9999,'HOURS&amp;CYCLES INPUT'!$C$2:$C$9999,'QUALIFIED EFH'!$C83,'HOURS&amp;CYCLES INPUT'!$D$2:$D$9999,'QUALIFIED EFH'!AL$4,'HOURS&amp;CYCLES INPUT'!$E$2:$E$9999,'QUALIFIED EFH'!AL$5))</f>
        <v>415.62</v>
      </c>
      <c r="AM83" s="476">
        <f>IF(AM$2&lt;&gt;"",IF($C83&lt;&gt;"TBA",AM$2/114,0),SUMIFS('HOURS&amp;CYCLES INPUT'!$F$2:$F$9999,'HOURS&amp;CYCLES INPUT'!$C$2:$C$9999,'QUALIFIED EFH'!$C83,'HOURS&amp;CYCLES INPUT'!$D$2:$D$9999,'QUALIFIED EFH'!AM$4,'HOURS&amp;CYCLES INPUT'!$E$2:$E$9999,'QUALIFIED EFH'!AM$5))</f>
        <v>428.88</v>
      </c>
      <c r="AN83" s="476">
        <f>IF(AN$2&lt;&gt;"",IF($C83&lt;&gt;"TBA",AN$2/114,0),SUMIFS('HOURS&amp;CYCLES INPUT'!$F$2:$F$9999,'HOURS&amp;CYCLES INPUT'!$C$2:$C$9999,'QUALIFIED EFH'!$C83,'HOURS&amp;CYCLES INPUT'!$D$2:$D$9999,'QUALIFIED EFH'!AN$4,'HOURS&amp;CYCLES INPUT'!$E$2:$E$9999,'QUALIFIED EFH'!AN$5))</f>
        <v>448.62</v>
      </c>
      <c r="AO83" s="476">
        <f>IF(AO$2&lt;&gt;"",IF($C83&lt;&gt;"TBA",AO$2/114,0),SUMIFS('HOURS&amp;CYCLES INPUT'!$F$2:$F$9999,'HOURS&amp;CYCLES INPUT'!$C$2:$C$9999,'QUALIFIED EFH'!$C83,'HOURS&amp;CYCLES INPUT'!$D$2:$D$9999,'QUALIFIED EFH'!AO$4,'HOURS&amp;CYCLES INPUT'!$E$2:$E$9999,'QUALIFIED EFH'!AO$5))</f>
        <v>398.78</v>
      </c>
      <c r="AP83" s="476">
        <f>IF(AP$2&lt;&gt;"",IF($C83&lt;&gt;"TBA",AP$2/114,0),SUMIFS('HOURS&amp;CYCLES INPUT'!$F$2:$F$9999,'HOURS&amp;CYCLES INPUT'!$C$2:$C$9999,'QUALIFIED EFH'!$C83,'HOURS&amp;CYCLES INPUT'!$D$2:$D$9999,'QUALIFIED EFH'!AP$4,'HOURS&amp;CYCLES INPUT'!$E$2:$E$9999,'QUALIFIED EFH'!AP$5))</f>
        <v>373.05</v>
      </c>
      <c r="AQ83" s="476">
        <f>IF(AQ$2&lt;&gt;"",IF($C83&lt;&gt;"TBA",AQ$2/114,0),SUMIFS('HOURS&amp;CYCLES INPUT'!$F$2:$F$9999,'HOURS&amp;CYCLES INPUT'!$C$2:$C$9999,'QUALIFIED EFH'!$C83,'HOURS&amp;CYCLES INPUT'!$D$2:$D$9999,'QUALIFIED EFH'!AQ$4,'HOURS&amp;CYCLES INPUT'!$E$2:$E$9999,'QUALIFIED EFH'!AQ$5))</f>
        <v>190.68</v>
      </c>
      <c r="AR83" s="476">
        <f>IF(AR$2&lt;&gt;"",IF($C83&lt;&gt;"TBA",AR$2/114,0),SUMIFS('HOURS&amp;CYCLES INPUT'!$F$2:$F$9999,'HOURS&amp;CYCLES INPUT'!$C$2:$C$9999,'QUALIFIED EFH'!$C83,'HOURS&amp;CYCLES INPUT'!$D$2:$D$9999,'QUALIFIED EFH'!AR$4,'HOURS&amp;CYCLES INPUT'!$E$2:$E$9999,'QUALIFIED EFH'!AR$5))</f>
        <v>0</v>
      </c>
      <c r="AS83" s="476">
        <f>IF(AS$2&lt;&gt;"",IF($C83&lt;&gt;"TBA",AS$2/114,0),SUMIFS('HOURS&amp;CYCLES INPUT'!$F$2:$F$9999,'HOURS&amp;CYCLES INPUT'!$C$2:$C$9999,'QUALIFIED EFH'!$C83,'HOURS&amp;CYCLES INPUT'!$D$2:$D$9999,'QUALIFIED EFH'!AS$4,'HOURS&amp;CYCLES INPUT'!$E$2:$E$9999,'QUALIFIED EFH'!AS$5))</f>
        <v>0</v>
      </c>
      <c r="AT83" s="476">
        <f>IF(AT$2&lt;&gt;"",IF($C83&lt;&gt;"TBA",AT$2/114,0),SUMIFS('HOURS&amp;CYCLES INPUT'!$F$2:$F$9999,'HOURS&amp;CYCLES INPUT'!$C$2:$C$9999,'QUALIFIED EFH'!$C83,'HOURS&amp;CYCLES INPUT'!$D$2:$D$9999,'QUALIFIED EFH'!AT$4,'HOURS&amp;CYCLES INPUT'!$E$2:$E$9999,'QUALIFIED EFH'!AT$5))</f>
        <v>0</v>
      </c>
      <c r="AU83" s="476">
        <f>IF(AU$2&lt;&gt;"",IF($C83&lt;&gt;"TBA",AU$2/114,0),SUMIFS('HOURS&amp;CYCLES INPUT'!$F$2:$F$9999,'HOURS&amp;CYCLES INPUT'!$C$2:$C$9999,'QUALIFIED EFH'!$C83,'HOURS&amp;CYCLES INPUT'!$D$2:$D$9999,'QUALIFIED EFH'!AU$4,'HOURS&amp;CYCLES INPUT'!$E$2:$E$9999,'QUALIFIED EFH'!AU$5))</f>
        <v>39.97</v>
      </c>
      <c r="AV83" s="476">
        <f>IF(AV$2&lt;&gt;"",IF($C83&lt;&gt;"TBA",AV$2/114,0),SUMIFS('HOURS&amp;CYCLES INPUT'!$F$2:$F$9999,'HOURS&amp;CYCLES INPUT'!$C$2:$C$9999,'QUALIFIED EFH'!$C83,'HOURS&amp;CYCLES INPUT'!$D$2:$D$9999,'QUALIFIED EFH'!AV$4,'HOURS&amp;CYCLES INPUT'!$E$2:$E$9999,'QUALIFIED EFH'!AV$5))</f>
        <v>141.47</v>
      </c>
      <c r="AW83" s="476">
        <f>IF(AW$2&lt;&gt;"",IF($C83&lt;&gt;"TBA",AW$2/114,0),SUMIFS('HOURS&amp;CYCLES INPUT'!$F$2:$F$9999,'HOURS&amp;CYCLES INPUT'!$C$2:$C$9999,'QUALIFIED EFH'!$C83,'HOURS&amp;CYCLES INPUT'!$D$2:$D$9999,'QUALIFIED EFH'!AW$4,'HOURS&amp;CYCLES INPUT'!$E$2:$E$9999,'QUALIFIED EFH'!AW$5))</f>
        <v>103.58</v>
      </c>
      <c r="AX83" s="476">
        <f>IF(AX$2&lt;&gt;"",IF($C83&lt;&gt;"TBA",AX$2/114,0),SUMIFS('HOURS&amp;CYCLES INPUT'!$F$2:$F$9999,'HOURS&amp;CYCLES INPUT'!$C$2:$C$9999,'QUALIFIED EFH'!$C83,'HOURS&amp;CYCLES INPUT'!$D$2:$D$9999,'QUALIFIED EFH'!AX$4,'HOURS&amp;CYCLES INPUT'!$E$2:$E$9999,'QUALIFIED EFH'!AX$5))</f>
        <v>124.05</v>
      </c>
      <c r="AY83" s="476">
        <f>IF(AY$2&lt;&gt;"",IF($C83&lt;&gt;"TBA",AY$2/114,0),SUMIFS('HOURS&amp;CYCLES INPUT'!$F$2:$F$9999,'HOURS&amp;CYCLES INPUT'!$C$2:$C$9999,'QUALIFIED EFH'!$C83,'HOURS&amp;CYCLES INPUT'!$D$2:$D$9999,'QUALIFIED EFH'!AY$4,'HOURS&amp;CYCLES INPUT'!$E$2:$E$9999,'QUALIFIED EFH'!AY$5))</f>
        <v>180.58</v>
      </c>
      <c r="AZ83" s="476">
        <f>IF(AZ$2&lt;&gt;"",IF($C83&lt;&gt;"TBA",AZ$2/114,0),SUMIFS('HOURS&amp;CYCLES INPUT'!$F$2:$F$9999,'HOURS&amp;CYCLES INPUT'!$C$2:$C$9999,'QUALIFIED EFH'!$C83,'HOURS&amp;CYCLES INPUT'!$D$2:$D$9999,'QUALIFIED EFH'!AZ$4,'HOURS&amp;CYCLES INPUT'!$E$2:$E$9999,'QUALIFIED EFH'!AZ$5))</f>
        <v>233.55</v>
      </c>
      <c r="BA83" s="476">
        <f>IF(BA$2&lt;&gt;"",IF($C83&lt;&gt;"TBA",BA$2/114,0),SUMIFS('HOURS&amp;CYCLES INPUT'!$F$2:$F$9999,'HOURS&amp;CYCLES INPUT'!$C$2:$C$9999,'QUALIFIED EFH'!$C83,'HOURS&amp;CYCLES INPUT'!$D$2:$D$9999,'QUALIFIED EFH'!BA$4,'HOURS&amp;CYCLES INPUT'!$E$2:$E$9999,'QUALIFIED EFH'!BA$5))</f>
        <v>196.09</v>
      </c>
      <c r="BB83" s="476">
        <f>IF(BB$2&lt;&gt;"",IF($C83&lt;&gt;"TBA",BB$2/114,0),SUMIFS('HOURS&amp;CYCLES INPUT'!$F$2:$F$9999,'HOURS&amp;CYCLES INPUT'!$C$2:$C$9999,'QUALIFIED EFH'!$C83,'HOURS&amp;CYCLES INPUT'!$D$2:$D$9999,'QUALIFIED EFH'!BB$4,'HOURS&amp;CYCLES INPUT'!$E$2:$E$9999,'QUALIFIED EFH'!BB$5))</f>
        <v>29.98</v>
      </c>
      <c r="BC83" s="476">
        <f>IF(BC$2&lt;&gt;"",IF($C83&lt;&gt;"TBA",BC$2/114,0),SUMIFS('HOURS&amp;CYCLES INPUT'!$F$2:$F$9999,'HOURS&amp;CYCLES INPUT'!$C$2:$C$9999,'QUALIFIED EFH'!$C83,'HOURS&amp;CYCLES INPUT'!$D$2:$D$9999,'QUALIFIED EFH'!BC$4,'HOURS&amp;CYCLES INPUT'!$E$2:$E$9999,'QUALIFIED EFH'!BC$5))</f>
        <v>153.30000000000001</v>
      </c>
      <c r="BD83" s="476">
        <f>IF(BD$2&lt;&gt;"",IF($C83&lt;&gt;"TBA",BD$2/114,0),SUMIFS('HOURS&amp;CYCLES INPUT'!$F$2:$F$9999,'HOURS&amp;CYCLES INPUT'!$C$2:$C$9999,'QUALIFIED EFH'!$C83,'HOURS&amp;CYCLES INPUT'!$D$2:$D$9999,'QUALIFIED EFH'!BD$4,'HOURS&amp;CYCLES INPUT'!$E$2:$E$9999,'QUALIFIED EFH'!BD$5))</f>
        <v>84.4</v>
      </c>
      <c r="BE83" s="476">
        <f>IF(BE$2&lt;&gt;"",IF($C83&lt;&gt;"TBA",BE$2/114,0),SUMIFS('HOURS&amp;CYCLES INPUT'!$F$2:$F$9999,'HOURS&amp;CYCLES INPUT'!$C$2:$C$9999,'QUALIFIED EFH'!$C83,'HOURS&amp;CYCLES INPUT'!$D$2:$D$9999,'QUALIFIED EFH'!BE$4,'HOURS&amp;CYCLES INPUT'!$E$2:$E$9999,'QUALIFIED EFH'!BE$5))</f>
        <v>155.97999999999999</v>
      </c>
      <c r="BF83" s="476">
        <f>IF(BF$2&lt;&gt;"",IF($C83&lt;&gt;"TBA",BF$2/114,0),SUMIFS('HOURS&amp;CYCLES INPUT'!$F$2:$F$9999,'HOURS&amp;CYCLES INPUT'!$C$2:$C$9999,'QUALIFIED EFH'!$C83,'HOURS&amp;CYCLES INPUT'!$D$2:$D$9999,'QUALIFIED EFH'!BF$4,'HOURS&amp;CYCLES INPUT'!$E$2:$E$9999,'QUALIFIED EFH'!BF$5))</f>
        <v>150.94</v>
      </c>
      <c r="BG83" s="476">
        <f>IF(BG$2&lt;&gt;"",IF($C83&lt;&gt;"TBA",BG$2/114,0),SUMIFS('HOURS&amp;CYCLES INPUT'!$F$2:$F$9999,'HOURS&amp;CYCLES INPUT'!$C$2:$C$9999,'QUALIFIED EFH'!$C83,'HOURS&amp;CYCLES INPUT'!$D$2:$D$9999,'QUALIFIED EFH'!BG$4,'HOURS&amp;CYCLES INPUT'!$E$2:$E$9999,'QUALIFIED EFH'!BG$5))</f>
        <v>246.83</v>
      </c>
      <c r="BH83" s="476">
        <f>IF(BH$2&lt;&gt;"",IF($C83&lt;&gt;"TBA",BH$2/114,0),SUMIFS('HOURS&amp;CYCLES INPUT'!$F$2:$F$9999,'HOURS&amp;CYCLES INPUT'!$C$2:$C$9999,'QUALIFIED EFH'!$C83,'HOURS&amp;CYCLES INPUT'!$D$2:$D$9999,'QUALIFIED EFH'!BH$4,'HOURS&amp;CYCLES INPUT'!$E$2:$E$9999,'QUALIFIED EFH'!BH$5))</f>
        <v>322.75</v>
      </c>
      <c r="BI83" s="476">
        <f>IF(BI$2&lt;&gt;"",IF($C83&lt;&gt;"TBA",BI$2/114,0),SUMIFS('HOURS&amp;CYCLES INPUT'!$F$2:$F$9999,'HOURS&amp;CYCLES INPUT'!$C$2:$C$9999,'QUALIFIED EFH'!$C83,'HOURS&amp;CYCLES INPUT'!$D$2:$D$9999,'QUALIFIED EFH'!BI$4,'HOURS&amp;CYCLES INPUT'!$E$2:$E$9999,'QUALIFIED EFH'!BI$5))</f>
        <v>252.57</v>
      </c>
      <c r="BJ83" s="476">
        <f>IF(BJ$2&lt;&gt;"",IF($C83&lt;&gt;"TBA",BJ$2/114,0),SUMIFS('HOURS&amp;CYCLES INPUT'!$F$2:$F$9999,'HOURS&amp;CYCLES INPUT'!$C$2:$C$9999,'QUALIFIED EFH'!$C83,'HOURS&amp;CYCLES INPUT'!$D$2:$D$9999,'QUALIFIED EFH'!BJ$4,'HOURS&amp;CYCLES INPUT'!$E$2:$E$9999,'QUALIFIED EFH'!BJ$5))</f>
        <v>271.60000000000002</v>
      </c>
      <c r="BK83" s="476">
        <f>IF(BK$2&lt;&gt;"",IF($C83&lt;&gt;"TBA",BK$2/114,0),SUMIFS('HOURS&amp;CYCLES INPUT'!$F$2:$F$9999,'HOURS&amp;CYCLES INPUT'!$C$2:$C$9999,'QUALIFIED EFH'!$C83,'HOURS&amp;CYCLES INPUT'!$D$2:$D$9999,'QUALIFIED EFH'!BK$4,'HOURS&amp;CYCLES INPUT'!$E$2:$E$9999,'QUALIFIED EFH'!BK$5))</f>
        <v>390.45</v>
      </c>
      <c r="BL83" s="476">
        <f>IF(BL$2&lt;&gt;"",IF($C83&lt;&gt;"TBA",BL$2/114,0),SUMIFS('HOURS&amp;CYCLES INPUT'!$F$2:$F$9999,'HOURS&amp;CYCLES INPUT'!$C$2:$C$9999,'QUALIFIED EFH'!$C83,'HOURS&amp;CYCLES INPUT'!$D$2:$D$9999,'QUALIFIED EFH'!BL$4,'HOURS&amp;CYCLES INPUT'!$E$2:$E$9999,'QUALIFIED EFH'!BL$5))</f>
        <v>339.75</v>
      </c>
      <c r="BM83" s="476">
        <f>IF(BM$2&lt;&gt;"",IF($C83&lt;&gt;"TBA",BM$2/114,0),SUMIFS('HOURS&amp;CYCLES INPUT'!$F$2:$F$9999,'HOURS&amp;CYCLES INPUT'!$C$2:$C$9999,'QUALIFIED EFH'!$C83,'HOURS&amp;CYCLES INPUT'!$D$2:$D$9999,'QUALIFIED EFH'!BM$4,'HOURS&amp;CYCLES INPUT'!$E$2:$E$9999,'QUALIFIED EFH'!BM$5))</f>
        <v>388.86</v>
      </c>
      <c r="BN83" s="476">
        <f>IF(BN$2&lt;&gt;"",IF($C83&lt;&gt;"TBA",BN$2/114,0),SUMIFS('HOURS&amp;CYCLES INPUT'!$F$2:$F$9999,'HOURS&amp;CYCLES INPUT'!$C$2:$C$9999,'QUALIFIED EFH'!$C83,'HOURS&amp;CYCLES INPUT'!$D$2:$D$9999,'QUALIFIED EFH'!BN$4,'HOURS&amp;CYCLES INPUT'!$E$2:$E$9999,'QUALIFIED EFH'!BN$5))</f>
        <v>326</v>
      </c>
      <c r="BO83" s="476">
        <f>IF(BO$2&lt;&gt;"",IF($C83&lt;&gt;"TBA",BO$2/114,0),SUMIFS('HOURS&amp;CYCLES INPUT'!$F$2:$F$9999,'HOURS&amp;CYCLES INPUT'!$C$2:$C$9999,'QUALIFIED EFH'!$C83,'HOURS&amp;CYCLES INPUT'!$D$2:$D$9999,'QUALIFIED EFH'!BO$4,'HOURS&amp;CYCLES INPUT'!$E$2:$E$9999,'QUALIFIED EFH'!BO$5))</f>
        <v>400.1</v>
      </c>
      <c r="BP83" s="476">
        <f>IF(BP$2&lt;&gt;"",IF($C83&lt;&gt;"TBA",BP$2/114,0),SUMIFS('HOURS&amp;CYCLES INPUT'!$F$2:$F$9999,'HOURS&amp;CYCLES INPUT'!$C$2:$C$9999,'QUALIFIED EFH'!$C83,'HOURS&amp;CYCLES INPUT'!$D$2:$D$9999,'QUALIFIED EFH'!BP$4,'HOURS&amp;CYCLES INPUT'!$E$2:$E$9999,'QUALIFIED EFH'!BP$5))</f>
        <v>329.62</v>
      </c>
      <c r="BQ83" s="476">
        <f>IF(BQ$2&lt;&gt;"",IF($C83&lt;&gt;"TBA",BQ$2/114,0),SUMIFS('HOURS&amp;CYCLES INPUT'!$F$2:$F$9999,'HOURS&amp;CYCLES INPUT'!$C$2:$C$9999,'QUALIFIED EFH'!$C83,'HOURS&amp;CYCLES INPUT'!$D$2:$D$9999,'QUALIFIED EFH'!BQ$4,'HOURS&amp;CYCLES INPUT'!$E$2:$E$9999,'QUALIFIED EFH'!BQ$5))</f>
        <v>357.55</v>
      </c>
      <c r="BR83" s="476">
        <f>IF(BR$2&lt;&gt;"",IF($C83&lt;&gt;"TBA",BR$2/114,0),SUMIFS('HOURS&amp;CYCLES INPUT'!$F$2:$F$9999,'HOURS&amp;CYCLES INPUT'!$C$2:$C$9999,'QUALIFIED EFH'!$C83,'HOURS&amp;CYCLES INPUT'!$D$2:$D$9999,'QUALIFIED EFH'!BR$4,'HOURS&amp;CYCLES INPUT'!$E$2:$E$9999,'QUALIFIED EFH'!BR$5))</f>
        <v>345.63</v>
      </c>
      <c r="BS83" s="476">
        <f>IF(BS$2&lt;&gt;"",IF($C83&lt;&gt;"TBA",BS$2/114,0),SUMIFS('HOURS&amp;CYCLES INPUT'!$F$2:$F$9999,'HOURS&amp;CYCLES INPUT'!$C$2:$C$9999,'QUALIFIED EFH'!$C83,'HOURS&amp;CYCLES INPUT'!$D$2:$D$9999,'QUALIFIED EFH'!BS$4,'HOURS&amp;CYCLES INPUT'!$E$2:$E$9999,'QUALIFIED EFH'!BS$5))</f>
        <v>416.39</v>
      </c>
      <c r="BT83" s="476">
        <f>IF(BT$2&lt;&gt;"",IF($C83&lt;&gt;"TBA",BT$2/114,0),SUMIFS('HOURS&amp;CYCLES INPUT'!$F$2:$F$9999,'HOURS&amp;CYCLES INPUT'!$C$2:$C$9999,'QUALIFIED EFH'!$C83,'HOURS&amp;CYCLES INPUT'!$D$2:$D$9999,'QUALIFIED EFH'!BT$4,'HOURS&amp;CYCLES INPUT'!$E$2:$E$9999,'QUALIFIED EFH'!BT$5))</f>
        <v>359.37</v>
      </c>
      <c r="BU83" s="476">
        <f>IF(BU$2&lt;&gt;"",IF($C83&lt;&gt;"TBA",BU$2/114,0),SUMIFS('HOURS&amp;CYCLES INPUT'!$F$2:$F$9999,'HOURS&amp;CYCLES INPUT'!$C$2:$C$9999,'QUALIFIED EFH'!$C83,'HOURS&amp;CYCLES INPUT'!$D$2:$D$9999,'QUALIFIED EFH'!BU$4,'HOURS&amp;CYCLES INPUT'!$E$2:$E$9999,'QUALIFIED EFH'!BU$5))</f>
        <v>218.45</v>
      </c>
      <c r="BV83" s="476">
        <f>IF(BV$2&lt;&gt;"",IF($C83&lt;&gt;"TBA",BV$2/114,0),SUMIFS('HOURS&amp;CYCLES INPUT'!$F$2:$F$9999,'HOURS&amp;CYCLES INPUT'!$C$2:$C$9999,'QUALIFIED EFH'!$C83,'HOURS&amp;CYCLES INPUT'!$D$2:$D$9999,'QUALIFIED EFH'!BV$4,'HOURS&amp;CYCLES INPUT'!$E$2:$E$9999,'QUALIFIED EFH'!BV$5))</f>
        <v>330.06</v>
      </c>
      <c r="BW83" s="476">
        <f>IF(BW$2&lt;&gt;"",IF($C83&lt;&gt;"TBA",BW$2/114,0),SUMIFS('HOURS&amp;CYCLES INPUT'!$F$2:$F$9999,'HOURS&amp;CYCLES INPUT'!$C$2:$C$9999,'QUALIFIED EFH'!$C83,'HOURS&amp;CYCLES INPUT'!$D$2:$D$9999,'QUALIFIED EFH'!BW$4,'HOURS&amp;CYCLES INPUT'!$E$2:$E$9999,'QUALIFIED EFH'!BW$5))</f>
        <v>408.99</v>
      </c>
      <c r="BX83" s="476">
        <f>IF(BX$2&lt;&gt;"",IF($C83&lt;&gt;"TBA",BX$2/114,0),SUMIFS('HOURS&amp;CYCLES INPUT'!$F$2:$F$9999,'HOURS&amp;CYCLES INPUT'!$C$2:$C$9999,'QUALIFIED EFH'!$C83,'HOURS&amp;CYCLES INPUT'!$D$2:$D$9999,'QUALIFIED EFH'!BX$4,'HOURS&amp;CYCLES INPUT'!$E$2:$E$9999,'QUALIFIED EFH'!BX$5))</f>
        <v>302.42</v>
      </c>
      <c r="BY83" s="476">
        <f>IF(BY$2&lt;&gt;"",IF($C83&lt;&gt;"TBA",BY$2/114,0),SUMIFS('HOURS&amp;CYCLES INPUT'!$F$2:$F$9999,'HOURS&amp;CYCLES INPUT'!$C$2:$C$9999,'QUALIFIED EFH'!$C83,'HOURS&amp;CYCLES INPUT'!$D$2:$D$9999,'QUALIFIED EFH'!BY$4,'HOURS&amp;CYCLES INPUT'!$E$2:$E$9999,'QUALIFIED EFH'!BY$5))</f>
        <v>0</v>
      </c>
      <c r="BZ83" s="476">
        <f>IF(BZ$2&lt;&gt;"",IF($C83&lt;&gt;"TBA",BZ$2/114,0),SUMIFS('HOURS&amp;CYCLES INPUT'!$F$2:$F$9999,'HOURS&amp;CYCLES INPUT'!$C$2:$C$9999,'QUALIFIED EFH'!$C83,'HOURS&amp;CYCLES INPUT'!$D$2:$D$9999,'QUALIFIED EFH'!BZ$4,'HOURS&amp;CYCLES INPUT'!$E$2:$E$9999,'QUALIFIED EFH'!BZ$5))</f>
        <v>0</v>
      </c>
      <c r="CA83" s="476">
        <f>IF(CA$2&lt;&gt;"",IF($C83&lt;&gt;"TBA",CA$2/114,0),SUMIFS('HOURS&amp;CYCLES INPUT'!$F$2:$F$9999,'HOURS&amp;CYCLES INPUT'!$C$2:$C$9999,'QUALIFIED EFH'!$C83,'HOURS&amp;CYCLES INPUT'!$D$2:$D$9999,'QUALIFIED EFH'!CA$4,'HOURS&amp;CYCLES INPUT'!$E$2:$E$9999,'QUALIFIED EFH'!CA$5))</f>
        <v>0</v>
      </c>
      <c r="CB83" s="476">
        <f>IF(CB$2&lt;&gt;"",IF($C83&lt;&gt;"TBA",CB$2/114,0),SUMIFS('HOURS&amp;CYCLES INPUT'!$F$2:$F$9999,'HOURS&amp;CYCLES INPUT'!$C$2:$C$9999,'QUALIFIED EFH'!$C83,'HOURS&amp;CYCLES INPUT'!$D$2:$D$9999,'QUALIFIED EFH'!CB$4,'HOURS&amp;CYCLES INPUT'!$E$2:$E$9999,'QUALIFIED EFH'!CB$5))</f>
        <v>0</v>
      </c>
      <c r="CC83" s="476">
        <f>IF(CC$2&lt;&gt;"",IF($C83&lt;&gt;"TBA",CC$2/114,0),SUMIFS('HOURS&amp;CYCLES INPUT'!$F$2:$F$9999,'HOURS&amp;CYCLES INPUT'!$C$2:$C$9999,'QUALIFIED EFH'!$C83,'HOURS&amp;CYCLES INPUT'!$D$2:$D$9999,'QUALIFIED EFH'!CC$4,'HOURS&amp;CYCLES INPUT'!$E$2:$E$9999,'QUALIFIED EFH'!CC$5))</f>
        <v>0</v>
      </c>
      <c r="CD83" s="476">
        <f>IF(CD$2&lt;&gt;"",IF($C83&lt;&gt;"TBA",CD$2/114,0),SUMIFS('HOURS&amp;CYCLES INPUT'!$F$2:$F$9999,'HOURS&amp;CYCLES INPUT'!$C$2:$C$9999,'QUALIFIED EFH'!$C83,'HOURS&amp;CYCLES INPUT'!$D$2:$D$9999,'QUALIFIED EFH'!CD$4,'HOURS&amp;CYCLES INPUT'!$E$2:$E$9999,'QUALIFIED EFH'!CD$5))</f>
        <v>0</v>
      </c>
      <c r="CE83" s="476">
        <f>IF(CE$2&lt;&gt;"",IF($C83&lt;&gt;"TBA",CE$2/114,0),SUMIFS('HOURS&amp;CYCLES INPUT'!$F$2:$F$9999,'HOURS&amp;CYCLES INPUT'!$C$2:$C$9999,'QUALIFIED EFH'!$C83,'HOURS&amp;CYCLES INPUT'!$D$2:$D$9999,'QUALIFIED EFH'!CE$4,'HOURS&amp;CYCLES INPUT'!$E$2:$E$9999,'QUALIFIED EFH'!CE$5))</f>
        <v>0</v>
      </c>
      <c r="CF83" s="476">
        <f>IF(CF$2&lt;&gt;"",IF($C83&lt;&gt;"TBA",CF$2/114,0),SUMIFS('HOURS&amp;CYCLES INPUT'!$F$2:$F$9999,'HOURS&amp;CYCLES INPUT'!$C$2:$C$9999,'QUALIFIED EFH'!$C83,'HOURS&amp;CYCLES INPUT'!$D$2:$D$9999,'QUALIFIED EFH'!CF$4,'HOURS&amp;CYCLES INPUT'!$E$2:$E$9999,'QUALIFIED EFH'!CF$5))</f>
        <v>0</v>
      </c>
      <c r="CG83" s="476">
        <f>IF(CG$2&lt;&gt;"",IF($C83&lt;&gt;"TBA",CG$2/114,0),SUMIFS('HOURS&amp;CYCLES INPUT'!$F$2:$F$9999,'HOURS&amp;CYCLES INPUT'!$C$2:$C$9999,'QUALIFIED EFH'!$C83,'HOURS&amp;CYCLES INPUT'!$D$2:$D$9999,'QUALIFIED EFH'!CG$4,'HOURS&amp;CYCLES INPUT'!$E$2:$E$9999,'QUALIFIED EFH'!CG$5))</f>
        <v>271.37</v>
      </c>
      <c r="CH83" s="476">
        <f>IF(CH$2&lt;&gt;"",IF($C83&lt;&gt;"TBA",CH$2/114,0),SUMIFS('HOURS&amp;CYCLES INPUT'!$F$2:$F$9999,'HOURS&amp;CYCLES INPUT'!$C$2:$C$9999,'QUALIFIED EFH'!$C83,'HOURS&amp;CYCLES INPUT'!$D$2:$D$9999,'QUALIFIED EFH'!CH$4,'HOURS&amp;CYCLES INPUT'!$E$2:$E$9999,'QUALIFIED EFH'!CH$5))</f>
        <v>462.7</v>
      </c>
      <c r="CI83" s="476">
        <f>IF(CI$2&lt;&gt;"",IF($C83&lt;&gt;"TBA",CI$2/114,0),SUMIFS('HOURS&amp;CYCLES INPUT'!$F$2:$F$9999,'HOURS&amp;CYCLES INPUT'!$C$2:$C$9999,'QUALIFIED EFH'!$C83,'HOURS&amp;CYCLES INPUT'!$D$2:$D$9999,'QUALIFIED EFH'!CI$4,'HOURS&amp;CYCLES INPUT'!$E$2:$E$9999,'QUALIFIED EFH'!CI$5))</f>
        <v>464.42</v>
      </c>
      <c r="CJ83" s="476">
        <f>IF(CJ$2&lt;&gt;"",IF($C83&lt;&gt;"TBA",CJ$2/114,0),SUMIFS('HOURS&amp;CYCLES INPUT'!$F$2:$F$9999,'HOURS&amp;CYCLES INPUT'!$C$2:$C$9999,'QUALIFIED EFH'!$C83,'HOURS&amp;CYCLES INPUT'!$D$2:$D$9999,'QUALIFIED EFH'!CJ$4,'HOURS&amp;CYCLES INPUT'!$E$2:$E$9999,'QUALIFIED EFH'!CJ$5))</f>
        <v>425.14</v>
      </c>
      <c r="CK83" s="476">
        <f>IF(CK$2&lt;&gt;"",IF($C83&lt;&gt;"TBA",CK$2/114,0),SUMIFS('HOURS&amp;CYCLES INPUT'!$F$2:$F$9999,'HOURS&amp;CYCLES INPUT'!$C$2:$C$9999,'QUALIFIED EFH'!$C83,'HOURS&amp;CYCLES INPUT'!$D$2:$D$9999,'QUALIFIED EFH'!CK$4,'HOURS&amp;CYCLES INPUT'!$E$2:$E$9999,'QUALIFIED EFH'!CK$5))</f>
        <v>443.01</v>
      </c>
      <c r="CL83" s="476">
        <f>IF(CL$2&lt;&gt;"",IF($C83&lt;&gt;"TBA",CL$2/114,0),SUMIFS('HOURS&amp;CYCLES INPUT'!$F$2:$F$9999,'HOURS&amp;CYCLES INPUT'!$C$2:$C$9999,'QUALIFIED EFH'!$C83,'HOURS&amp;CYCLES INPUT'!$D$2:$D$9999,'QUALIFIED EFH'!CL$4,'HOURS&amp;CYCLES INPUT'!$E$2:$E$9999,'QUALIFIED EFH'!CL$5))</f>
        <v>462.3</v>
      </c>
      <c r="CM83" s="476">
        <f>IF(CM$2&lt;&gt;"",IF($C83&lt;&gt;"TBA",CM$2/114,0),SUMIFS('HOURS&amp;CYCLES INPUT'!$F$2:$F$9999,'HOURS&amp;CYCLES INPUT'!$C$2:$C$9999,'QUALIFIED EFH'!$C83,'HOURS&amp;CYCLES INPUT'!$D$2:$D$9999,'QUALIFIED EFH'!CM$4,'HOURS&amp;CYCLES INPUT'!$E$2:$E$9999,'QUALIFIED EFH'!CM$5))</f>
        <v>484.7</v>
      </c>
      <c r="CN83" s="476">
        <f>IF(CN$2&lt;&gt;"",IF($C83&lt;&gt;"TBA",CN$2/114,0),SUMIFS('HOURS&amp;CYCLES INPUT'!$F$2:$F$9999,'HOURS&amp;CYCLES INPUT'!$C$2:$C$9999,'QUALIFIED EFH'!$C83,'HOURS&amp;CYCLES INPUT'!$D$2:$D$9999,'QUALIFIED EFH'!CN$4,'HOURS&amp;CYCLES INPUT'!$E$2:$E$9999,'QUALIFIED EFH'!CN$5))</f>
        <v>474.8</v>
      </c>
      <c r="CO83" s="476">
        <f>IF(CO$2&lt;&gt;"",IF($C83&lt;&gt;"TBA",CO$2/114,0),SUMIFS('HOURS&amp;CYCLES INPUT'!$F$2:$F$9999,'HOURS&amp;CYCLES INPUT'!$C$2:$C$9999,'QUALIFIED EFH'!$C83,'HOURS&amp;CYCLES INPUT'!$D$2:$D$9999,'QUALIFIED EFH'!CO$4,'HOURS&amp;CYCLES INPUT'!$E$2:$E$9999,'QUALIFIED EFH'!CO$5))</f>
        <v>409.58</v>
      </c>
      <c r="CP83" s="476">
        <f>IF(CP$2&lt;&gt;"",IF($C83&lt;&gt;"TBA",CP$2/114,0),SUMIFS('HOURS&amp;CYCLES INPUT'!$F$2:$F$9999,'HOURS&amp;CYCLES INPUT'!$C$2:$C$9999,'QUALIFIED EFH'!$C83,'HOURS&amp;CYCLES INPUT'!$D$2:$D$9999,'QUALIFIED EFH'!CP$4,'HOURS&amp;CYCLES INPUT'!$E$2:$E$9999,'QUALIFIED EFH'!CP$5))</f>
        <v>483.1</v>
      </c>
      <c r="CQ83" s="476">
        <f>IF(CQ$2&lt;&gt;"",IF($C83&lt;&gt;"TBA",CQ$2/114,0),SUMIFS('HOURS&amp;CYCLES INPUT'!$F$2:$F$9999,'HOURS&amp;CYCLES INPUT'!$C$2:$C$9999,'QUALIFIED EFH'!$C83,'HOURS&amp;CYCLES INPUT'!$D$2:$D$9999,'QUALIFIED EFH'!CQ$4,'HOURS&amp;CYCLES INPUT'!$E$2:$E$9999,'QUALIFIED EFH'!CQ$5))</f>
        <v>490.9</v>
      </c>
      <c r="CR83" s="476">
        <f>IF(CR$2&lt;&gt;"",IF($C83&lt;&gt;"TBA",CR$2/114,0),SUMIFS('HOURS&amp;CYCLES INPUT'!$F$2:$F$9999,'HOURS&amp;CYCLES INPUT'!$C$2:$C$9999,'QUALIFIED EFH'!$C83,'HOURS&amp;CYCLES INPUT'!$D$2:$D$9999,'QUALIFIED EFH'!CR$4,'HOURS&amp;CYCLES INPUT'!$E$2:$E$9999,'QUALIFIED EFH'!CR$5))</f>
        <v>445.45</v>
      </c>
      <c r="CS83" s="476">
        <f>IF(CS$2&lt;&gt;"",IF($C83&lt;&gt;"TBA",CS$2/114,0),SUMIFS('HOURS&amp;CYCLES INPUT'!$F$2:$F$9999,'HOURS&amp;CYCLES INPUT'!$C$2:$C$9999,'QUALIFIED EFH'!$C83,'HOURS&amp;CYCLES INPUT'!$D$2:$D$9999,'QUALIFIED EFH'!CS$4,'HOURS&amp;CYCLES INPUT'!$E$2:$E$9999,'QUALIFIED EFH'!CS$5))</f>
        <v>407.33</v>
      </c>
      <c r="CT83" s="476">
        <f>IF(CT$2&lt;&gt;"",IF($C83&lt;&gt;"TBA",CT$2/114,0),SUMIFS('HOURS&amp;CYCLES INPUT'!$F$2:$F$9999,'HOURS&amp;CYCLES INPUT'!$C$2:$C$9999,'QUALIFIED EFH'!$C83,'HOURS&amp;CYCLES INPUT'!$D$2:$D$9999,'QUALIFIED EFH'!CT$4,'HOURS&amp;CYCLES INPUT'!$E$2:$E$9999,'QUALIFIED EFH'!CT$5))</f>
        <v>483.05</v>
      </c>
      <c r="CU83" s="476">
        <f>IF(CU$2&lt;&gt;"",IF($C83&lt;&gt;"TBA",CU$2/114,0),SUMIFS('HOURS&amp;CYCLES INPUT'!$F$2:$F$9999,'HOURS&amp;CYCLES INPUT'!$C$2:$C$9999,'QUALIFIED EFH'!$C83,'HOURS&amp;CYCLES INPUT'!$D$2:$D$9999,'QUALIFIED EFH'!CU$4,'HOURS&amp;CYCLES INPUT'!$E$2:$E$9999,'QUALIFIED EFH'!CU$5))</f>
        <v>476.84</v>
      </c>
      <c r="CV83" s="476">
        <f>IF(CV$2&lt;&gt;"",IF($C83&lt;&gt;"TBA",CV$2/114,0),SUMIFS('HOURS&amp;CYCLES INPUT'!$F$2:$F$9999,'HOURS&amp;CYCLES INPUT'!$C$2:$C$9999,'QUALIFIED EFH'!$C83,'HOURS&amp;CYCLES INPUT'!$D$2:$D$9999,'QUALIFIED EFH'!CV$4,'HOURS&amp;CYCLES INPUT'!$E$2:$E$9999,'QUALIFIED EFH'!CV$5))</f>
        <v>459.97</v>
      </c>
      <c r="CW83" s="476">
        <f>IF(CW$2&lt;&gt;"",IF($C83&lt;&gt;"TBA",CW$2/114,0),SUMIFS('HOURS&amp;CYCLES INPUT'!$F$2:$F$9999,'HOURS&amp;CYCLES INPUT'!$C$2:$C$9999,'QUALIFIED EFH'!$C83,'HOURS&amp;CYCLES INPUT'!$D$2:$D$9999,'QUALIFIED EFH'!CW$4,'HOURS&amp;CYCLES INPUT'!$E$2:$E$9999,'QUALIFIED EFH'!CW$5))</f>
        <v>380.33</v>
      </c>
      <c r="CX83" s="476">
        <f>IF(CX$2&lt;&gt;"",IF($C83&lt;&gt;"TBA",CX$2/114,0),SUMIFS('HOURS&amp;CYCLES INPUT'!$F$2:$F$9999,'HOURS&amp;CYCLES INPUT'!$C$2:$C$9999,'QUALIFIED EFH'!$C83,'HOURS&amp;CYCLES INPUT'!$D$2:$D$9999,'QUALIFIED EFH'!CX$4,'HOURS&amp;CYCLES INPUT'!$E$2:$E$9999,'QUALIFIED EFH'!CX$5))</f>
        <v>433.93</v>
      </c>
      <c r="CY83" s="476">
        <f>IF(CY$2&lt;&gt;"",IF($C83&lt;&gt;"TBA",CY$2/114,0),SUMIFS('HOURS&amp;CYCLES INPUT'!$F$2:$F$9999,'HOURS&amp;CYCLES INPUT'!$C$2:$C$9999,'QUALIFIED EFH'!$C83,'HOURS&amp;CYCLES INPUT'!$D$2:$D$9999,'QUALIFIED EFH'!CY$4,'HOURS&amp;CYCLES INPUT'!$E$2:$E$9999,'QUALIFIED EFH'!CY$5))</f>
        <v>415.99</v>
      </c>
      <c r="CZ83" s="476">
        <f>IF(CZ$2&lt;&gt;"",IF($C83&lt;&gt;"TBA",CZ$2/114,0),SUMIFS('HOURS&amp;CYCLES INPUT'!$F$2:$F$9999,'HOURS&amp;CYCLES INPUT'!$C$2:$C$9999,'QUALIFIED EFH'!$C83,'HOURS&amp;CYCLES INPUT'!$D$2:$D$9999,'QUALIFIED EFH'!CZ$4,'HOURS&amp;CYCLES INPUT'!$E$2:$E$9999,'QUALIFIED EFH'!CZ$5))</f>
        <v>487.7</v>
      </c>
      <c r="DA83" s="476">
        <f>IF(DA$2&lt;&gt;"",IF($C83&lt;&gt;"TBA",DA$2/114,0),SUMIFS('HOURS&amp;CYCLES INPUT'!$F$2:$F$9999,'HOURS&amp;CYCLES INPUT'!$C$2:$C$9999,'QUALIFIED EFH'!$C83,'HOURS&amp;CYCLES INPUT'!$D$2:$D$9999,'QUALIFIED EFH'!DA$4,'HOURS&amp;CYCLES INPUT'!$E$2:$E$9999,'QUALIFIED EFH'!DA$5))</f>
        <v>457.28</v>
      </c>
      <c r="DB83" s="476">
        <f>IF(DB$2&lt;&gt;"",IF($C83&lt;&gt;"TBA",DB$2/114,0),SUMIFS('HOURS&amp;CYCLES INPUT'!$F$2:$F$9999,'HOURS&amp;CYCLES INPUT'!$C$2:$C$9999,'QUALIFIED EFH'!$C83,'HOURS&amp;CYCLES INPUT'!$D$2:$D$9999,'QUALIFIED EFH'!DB$4,'HOURS&amp;CYCLES INPUT'!$E$2:$E$9999,'QUALIFIED EFH'!DB$5))</f>
        <v>447.25</v>
      </c>
      <c r="DC83" s="476">
        <f>IF(DC$2&lt;&gt;"",IF($C83&lt;&gt;"TBA",DC$2/114,0),SUMIFS('HOURS&amp;CYCLES INPUT'!$F$2:$F$9999,'HOURS&amp;CYCLES INPUT'!$C$2:$C$9999,'QUALIFIED EFH'!$C83,'HOURS&amp;CYCLES INPUT'!$D$2:$D$9999,'QUALIFIED EFH'!DC$4,'HOURS&amp;CYCLES INPUT'!$E$2:$E$9999,'QUALIFIED EFH'!DC$5))</f>
        <v>437.55</v>
      </c>
      <c r="DD83" s="476">
        <f>IF(DD$2&lt;&gt;"",IF($C83&lt;&gt;"TBA",DD$2/114,0),SUMIFS('HOURS&amp;CYCLES INPUT'!$F$2:$F$9999,'HOURS&amp;CYCLES INPUT'!$C$2:$C$9999,'QUALIFIED EFH'!$C83,'HOURS&amp;CYCLES INPUT'!$D$2:$D$9999,'QUALIFIED EFH'!DD$4,'HOURS&amp;CYCLES INPUT'!$E$2:$E$9999,'QUALIFIED EFH'!DD$5))</f>
        <v>473.68</v>
      </c>
      <c r="DE83" s="476">
        <f>IF(DE$2&lt;&gt;"",IF($C83&lt;&gt;"TBA",DE$2/114,0),SUMIFS('HOURS&amp;CYCLES INPUT'!$F$2:$F$9999,'HOURS&amp;CYCLES INPUT'!$C$2:$C$9999,'QUALIFIED EFH'!$C83,'HOURS&amp;CYCLES INPUT'!$D$2:$D$9999,'QUALIFIED EFH'!DE$4,'HOURS&amp;CYCLES INPUT'!$E$2:$E$9999,'QUALIFIED EFH'!DE$5))</f>
        <v>416.62</v>
      </c>
      <c r="DF83" s="476">
        <f>IF(DF$2&lt;&gt;"",IF($C83&lt;&gt;"TBA",DF$2/114,0),SUMIFS('HOURS&amp;CYCLES INPUT'!$F$2:$F$9999,'HOURS&amp;CYCLES INPUT'!$C$2:$C$9999,'QUALIFIED EFH'!$C83,'HOURS&amp;CYCLES INPUT'!$D$2:$D$9999,'QUALIFIED EFH'!DF$4,'HOURS&amp;CYCLES INPUT'!$E$2:$E$9999,'QUALIFIED EFH'!DF$5))</f>
        <v>469.62</v>
      </c>
      <c r="DG83" s="476">
        <f>IF(DG$2&lt;&gt;"",IF($C83&lt;&gt;"TBA",DG$2/114,0),SUMIFS('HOURS&amp;CYCLES INPUT'!$F$2:$F$9999,'HOURS&amp;CYCLES INPUT'!$C$2:$C$9999,'QUALIFIED EFH'!$C83,'HOURS&amp;CYCLES INPUT'!$D$2:$D$9999,'QUALIFIED EFH'!DG$4,'HOURS&amp;CYCLES INPUT'!$E$2:$E$9999,'QUALIFIED EFH'!DG$5))</f>
        <v>136.72999999999999</v>
      </c>
      <c r="DH83" s="476">
        <f>IF(DH$2&lt;&gt;"",IF($C83&lt;&gt;"TBA",DH$2/114,0),SUMIFS('HOURS&amp;CYCLES INPUT'!$F$2:$F$9999,'HOURS&amp;CYCLES INPUT'!$C$2:$C$9999,'QUALIFIED EFH'!$C83,'HOURS&amp;CYCLES INPUT'!$D$2:$D$9999,'QUALIFIED EFH'!DH$4,'HOURS&amp;CYCLES INPUT'!$E$2:$E$9999,'QUALIFIED EFH'!DH$5))</f>
        <v>0</v>
      </c>
      <c r="DI83" s="476">
        <f>IF(DI$2&lt;&gt;"",IF($C83&lt;&gt;"TBA",DI$2/114,0),SUMIFS('HOURS&amp;CYCLES INPUT'!$F$2:$F$9999,'HOURS&amp;CYCLES INPUT'!$C$2:$C$9999,'QUALIFIED EFH'!$C83,'HOURS&amp;CYCLES INPUT'!$D$2:$D$9999,'QUALIFIED EFH'!DI$4,'HOURS&amp;CYCLES INPUT'!$E$2:$E$9999,'QUALIFIED EFH'!DI$5))</f>
        <v>0</v>
      </c>
      <c r="DJ83" s="476">
        <f>IF(DJ$2&lt;&gt;"",IF($C83&lt;&gt;"TBA",DJ$2/114,0),SUMIFS('HOURS&amp;CYCLES INPUT'!$F$2:$F$9999,'HOURS&amp;CYCLES INPUT'!$C$2:$C$9999,'QUALIFIED EFH'!$C83,'HOURS&amp;CYCLES INPUT'!$D$2:$D$9999,'QUALIFIED EFH'!DJ$4,'HOURS&amp;CYCLES INPUT'!$E$2:$E$9999,'QUALIFIED EFH'!DJ$5))</f>
        <v>0</v>
      </c>
      <c r="DK83" s="476">
        <f>IF(DK$2&lt;&gt;"",IF($C83&lt;&gt;"TBA",DK$2/114,0),SUMIFS('HOURS&amp;CYCLES INPUT'!$F$2:$F$9999,'HOURS&amp;CYCLES INPUT'!$C$2:$C$9999,'QUALIFIED EFH'!$C83,'HOURS&amp;CYCLES INPUT'!$D$2:$D$9999,'QUALIFIED EFH'!DK$4,'HOURS&amp;CYCLES INPUT'!$E$2:$E$9999,'QUALIFIED EFH'!DK$5))</f>
        <v>0</v>
      </c>
      <c r="DL83" s="476">
        <f>IF(DL$2&lt;&gt;"",IF($C83&lt;&gt;"TBA",DL$2/114,0),SUMIFS('HOURS&amp;CYCLES INPUT'!$F$2:$F$9999,'HOURS&amp;CYCLES INPUT'!$C$2:$C$9999,'QUALIFIED EFH'!$C83,'HOURS&amp;CYCLES INPUT'!$D$2:$D$9999,'QUALIFIED EFH'!DL$4,'HOURS&amp;CYCLES INPUT'!$E$2:$E$9999,'QUALIFIED EFH'!DL$5))</f>
        <v>0</v>
      </c>
      <c r="DM83" s="476">
        <f>IF(DM$2&lt;&gt;"",IF($C83&lt;&gt;"TBA",DM$2/114,0),SUMIFS('HOURS&amp;CYCLES INPUT'!$F$2:$F$9999,'HOURS&amp;CYCLES INPUT'!$C$2:$C$9999,'QUALIFIED EFH'!$C83,'HOURS&amp;CYCLES INPUT'!$D$2:$D$9999,'QUALIFIED EFH'!DM$4,'HOURS&amp;CYCLES INPUT'!$E$2:$E$9999,'QUALIFIED EFH'!DM$5))</f>
        <v>0</v>
      </c>
      <c r="DN83" s="476">
        <f>IF(DN$2&lt;&gt;"",IF($C83&lt;&gt;"TBA",DN$2/114,0),SUMIFS('HOURS&amp;CYCLES INPUT'!$F$2:$F$9999,'HOURS&amp;CYCLES INPUT'!$C$2:$C$9999,'QUALIFIED EFH'!$C83,'HOURS&amp;CYCLES INPUT'!$D$2:$D$9999,'QUALIFIED EFH'!DN$4,'HOURS&amp;CYCLES INPUT'!$E$2:$E$9999,'QUALIFIED EFH'!DN$5))</f>
        <v>0</v>
      </c>
      <c r="DO83" s="476">
        <f>IF(DO$2&lt;&gt;"",IF($C83&lt;&gt;"TBA",DO$2/114,0),SUMIFS('HOURS&amp;CYCLES INPUT'!$F$2:$F$9999,'HOURS&amp;CYCLES INPUT'!$C$2:$C$9999,'QUALIFIED EFH'!$C83,'HOURS&amp;CYCLES INPUT'!$D$2:$D$9999,'QUALIFIED EFH'!DO$4,'HOURS&amp;CYCLES INPUT'!$E$2:$E$9999,'QUALIFIED EFH'!DO$5))</f>
        <v>0</v>
      </c>
      <c r="DP83" s="476">
        <f>IF(DP$2&lt;&gt;"",IF($C83&lt;&gt;"TBA",DP$2/114,0),SUMIFS('HOURS&amp;CYCLES INPUT'!$F$2:$F$9999,'HOURS&amp;CYCLES INPUT'!$C$2:$C$9999,'QUALIFIED EFH'!$C83,'HOURS&amp;CYCLES INPUT'!$D$2:$D$9999,'QUALIFIED EFH'!DP$4,'HOURS&amp;CYCLES INPUT'!$E$2:$E$9999,'QUALIFIED EFH'!DP$5))</f>
        <v>0</v>
      </c>
      <c r="DQ83" s="476">
        <f>IF(DQ$2&lt;&gt;"",IF($C83&lt;&gt;"TBA",DQ$2/114,0),SUMIFS('HOURS&amp;CYCLES INPUT'!$F$2:$F$9999,'HOURS&amp;CYCLES INPUT'!$C$2:$C$9999,'QUALIFIED EFH'!$C83,'HOURS&amp;CYCLES INPUT'!$D$2:$D$9999,'QUALIFIED EFH'!DQ$4,'HOURS&amp;CYCLES INPUT'!$E$2:$E$9999,'QUALIFIED EFH'!DQ$5))</f>
        <v>0</v>
      </c>
      <c r="DR83" s="476">
        <f>IF(DR$2&lt;&gt;"",IF($C83&lt;&gt;"TBA",DR$2/114,0),SUMIFS('HOURS&amp;CYCLES INPUT'!$F$2:$F$9999,'HOURS&amp;CYCLES INPUT'!$C$2:$C$9999,'QUALIFIED EFH'!$C83,'HOURS&amp;CYCLES INPUT'!$D$2:$D$9999,'QUALIFIED EFH'!DR$4,'HOURS&amp;CYCLES INPUT'!$E$2:$E$9999,'QUALIFIED EFH'!DR$5))</f>
        <v>0</v>
      </c>
      <c r="DS83" s="476">
        <f>IF(DS$2&lt;&gt;"",IF($C83&lt;&gt;"TBA",DS$2/114,0),SUMIFS('HOURS&amp;CYCLES INPUT'!$F$2:$F$9999,'HOURS&amp;CYCLES INPUT'!$C$2:$C$9999,'QUALIFIED EFH'!$C83,'HOURS&amp;CYCLES INPUT'!$D$2:$D$9999,'QUALIFIED EFH'!DS$4,'HOURS&amp;CYCLES INPUT'!$E$2:$E$9999,'QUALIFIED EFH'!DS$5))</f>
        <v>0</v>
      </c>
      <c r="DT83" s="476">
        <f>IF(DT$2&lt;&gt;"",IF($C83&lt;&gt;"TBA",DT$2/114,0),SUMIFS('HOURS&amp;CYCLES INPUT'!$F$2:$F$9999,'HOURS&amp;CYCLES INPUT'!$C$2:$C$9999,'QUALIFIED EFH'!$C83,'HOURS&amp;CYCLES INPUT'!$D$2:$D$9999,'QUALIFIED EFH'!DT$4,'HOURS&amp;CYCLES INPUT'!$E$2:$E$9999,'QUALIFIED EFH'!DT$5))</f>
        <v>0</v>
      </c>
      <c r="DU83" s="476">
        <f>IF(DU$2&lt;&gt;"",IF($C83&lt;&gt;"TBA",DU$2/114,0),SUMIFS('HOURS&amp;CYCLES INPUT'!$F$2:$F$9999,'HOURS&amp;CYCLES INPUT'!$C$2:$C$9999,'QUALIFIED EFH'!$C83,'HOURS&amp;CYCLES INPUT'!$D$2:$D$9999,'QUALIFIED EFH'!DU$4,'HOURS&amp;CYCLES INPUT'!$E$2:$E$9999,'QUALIFIED EFH'!DU$5))</f>
        <v>0</v>
      </c>
      <c r="DV83" s="476">
        <f>IF(DV$2&lt;&gt;"",IF($C83&lt;&gt;"TBA",DV$2/114,0),SUMIFS('HOURS&amp;CYCLES INPUT'!$F$2:$F$9999,'HOURS&amp;CYCLES INPUT'!$C$2:$C$9999,'QUALIFIED EFH'!$C83,'HOURS&amp;CYCLES INPUT'!$D$2:$D$9999,'QUALIFIED EFH'!DV$4,'HOURS&amp;CYCLES INPUT'!$E$2:$E$9999,'QUALIFIED EFH'!DV$5))</f>
        <v>0</v>
      </c>
      <c r="DW83" s="476">
        <f>IF(DW$2&lt;&gt;"",IF($C83&lt;&gt;"TBA",DW$2/114,0),SUMIFS('HOURS&amp;CYCLES INPUT'!$F$2:$F$9999,'HOURS&amp;CYCLES INPUT'!$C$2:$C$9999,'QUALIFIED EFH'!$C83,'HOURS&amp;CYCLES INPUT'!$D$2:$D$9999,'QUALIFIED EFH'!DW$4,'HOURS&amp;CYCLES INPUT'!$E$2:$E$9999,'QUALIFIED EFH'!DW$5))</f>
        <v>0</v>
      </c>
      <c r="DX83" s="476">
        <f>IF(DX$2&lt;&gt;"",IF($C83&lt;&gt;"TBA",DX$2/114,0),SUMIFS('HOURS&amp;CYCLES INPUT'!$F$2:$F$9999,'HOURS&amp;CYCLES INPUT'!$C$2:$C$9999,'QUALIFIED EFH'!$C83,'HOURS&amp;CYCLES INPUT'!$D$2:$D$9999,'QUALIFIED EFH'!DX$4,'HOURS&amp;CYCLES INPUT'!$E$2:$E$9999,'QUALIFIED EFH'!DX$5))</f>
        <v>0</v>
      </c>
      <c r="DY83" s="476">
        <f>IF(DY$2&lt;&gt;"",IF($C83&lt;&gt;"TBA",DY$2/114,0),SUMIFS('HOURS&amp;CYCLES INPUT'!$F$2:$F$9999,'HOURS&amp;CYCLES INPUT'!$C$2:$C$9999,'QUALIFIED EFH'!$C83,'HOURS&amp;CYCLES INPUT'!$D$2:$D$9999,'QUALIFIED EFH'!DY$4,'HOURS&amp;CYCLES INPUT'!$E$2:$E$9999,'QUALIFIED EFH'!DY$5))</f>
        <v>0</v>
      </c>
      <c r="DZ83" s="476">
        <f>IF(DZ$2&lt;&gt;"",IF($C83&lt;&gt;"TBA",DZ$2/114,0),SUMIFS('HOURS&amp;CYCLES INPUT'!$F$2:$F$9999,'HOURS&amp;CYCLES INPUT'!$C$2:$C$9999,'QUALIFIED EFH'!$C83,'HOURS&amp;CYCLES INPUT'!$D$2:$D$9999,'QUALIFIED EFH'!DZ$4,'HOURS&amp;CYCLES INPUT'!$E$2:$E$9999,'QUALIFIED EFH'!DZ$5))</f>
        <v>0</v>
      </c>
      <c r="EA83" s="476">
        <f>IF(EA$2&lt;&gt;"",IF($C83&lt;&gt;"TBA",EA$2/114,0),SUMIFS('HOURS&amp;CYCLES INPUT'!$F$2:$F$9999,'HOURS&amp;CYCLES INPUT'!$C$2:$C$9999,'QUALIFIED EFH'!$C83,'HOURS&amp;CYCLES INPUT'!$D$2:$D$9999,'QUALIFIED EFH'!EA$4,'HOURS&amp;CYCLES INPUT'!$E$2:$E$9999,'QUALIFIED EFH'!EA$5))</f>
        <v>0</v>
      </c>
      <c r="EB83" s="476">
        <f>IF(EB$2&lt;&gt;"",IF($C83&lt;&gt;"TBA",EB$2/114,0),SUMIFS('HOURS&amp;CYCLES INPUT'!$F$2:$F$9999,'HOURS&amp;CYCLES INPUT'!$C$2:$C$9999,'QUALIFIED EFH'!$C83,'HOURS&amp;CYCLES INPUT'!$D$2:$D$9999,'QUALIFIED EFH'!EB$4,'HOURS&amp;CYCLES INPUT'!$E$2:$E$9999,'QUALIFIED EFH'!EB$5))</f>
        <v>0</v>
      </c>
      <c r="EC83" s="476">
        <f>IF(EC$2&lt;&gt;"",IF($C83&lt;&gt;"TBA",EC$2/114,0),SUMIFS('HOURS&amp;CYCLES INPUT'!$F$2:$F$9999,'HOURS&amp;CYCLES INPUT'!$C$2:$C$9999,'QUALIFIED EFH'!$C83,'HOURS&amp;CYCLES INPUT'!$D$2:$D$9999,'QUALIFIED EFH'!EC$4,'HOURS&amp;CYCLES INPUT'!$E$2:$E$9999,'QUALIFIED EFH'!EC$5))</f>
        <v>0</v>
      </c>
      <c r="ED83" s="476">
        <f>IF(ED$2&lt;&gt;"",IF($C83&lt;&gt;"TBA",ED$2/114,0),SUMIFS('HOURS&amp;CYCLES INPUT'!$F$2:$F$9999,'HOURS&amp;CYCLES INPUT'!$C$2:$C$9999,'QUALIFIED EFH'!$C83,'HOURS&amp;CYCLES INPUT'!$D$2:$D$9999,'QUALIFIED EFH'!ED$4,'HOURS&amp;CYCLES INPUT'!$E$2:$E$9999,'QUALIFIED EFH'!ED$5))</f>
        <v>0</v>
      </c>
      <c r="EE83" s="476">
        <f>IF(EE$2&lt;&gt;"",IF($C83&lt;&gt;"TBA",EE$2/114,0),SUMIFS('HOURS&amp;CYCLES INPUT'!$F$2:$F$9999,'HOURS&amp;CYCLES INPUT'!$C$2:$C$9999,'QUALIFIED EFH'!$C83,'HOURS&amp;CYCLES INPUT'!$D$2:$D$9999,'QUALIFIED EFH'!EE$4,'HOURS&amp;CYCLES INPUT'!$E$2:$E$9999,'QUALIFIED EFH'!EE$5))</f>
        <v>0</v>
      </c>
      <c r="EF83" s="476">
        <f>IF(EF$2&lt;&gt;"",IF($C83&lt;&gt;"TBA",EF$2/114,0),SUMIFS('HOURS&amp;CYCLES INPUT'!$F$2:$F$9999,'HOURS&amp;CYCLES INPUT'!$C$2:$C$9999,'QUALIFIED EFH'!$C83,'HOURS&amp;CYCLES INPUT'!$D$2:$D$9999,'QUALIFIED EFH'!EF$4,'HOURS&amp;CYCLES INPUT'!$E$2:$E$9999,'QUALIFIED EFH'!EF$5))</f>
        <v>0</v>
      </c>
      <c r="EG83" s="476">
        <f>IF(EG$2&lt;&gt;"",IF($C83&lt;&gt;"TBA",EG$2/114,0),SUMIFS('HOURS&amp;CYCLES INPUT'!$F$2:$F$9999,'HOURS&amp;CYCLES INPUT'!$C$2:$C$9999,'QUALIFIED EFH'!$C83,'HOURS&amp;CYCLES INPUT'!$D$2:$D$9999,'QUALIFIED EFH'!EG$4,'HOURS&amp;CYCLES INPUT'!$E$2:$E$9999,'QUALIFIED EFH'!EG$5))</f>
        <v>0</v>
      </c>
      <c r="EH83" s="476">
        <f>IF(EH$2&lt;&gt;"",IF($C83&lt;&gt;"TBA",EH$2/114,0),SUMIFS('HOURS&amp;CYCLES INPUT'!$F$2:$F$9999,'HOURS&amp;CYCLES INPUT'!$C$2:$C$9999,'QUALIFIED EFH'!$C83,'HOURS&amp;CYCLES INPUT'!$D$2:$D$9999,'QUALIFIED EFH'!EH$4,'HOURS&amp;CYCLES INPUT'!$E$2:$E$9999,'QUALIFIED EFH'!EH$5))</f>
        <v>0</v>
      </c>
      <c r="EI83" s="476">
        <f>IF(EI$2&lt;&gt;"",IF($C83&lt;&gt;"TBA",EI$2/114,0),SUMIFS('HOURS&amp;CYCLES INPUT'!$F$2:$F$9999,'HOURS&amp;CYCLES INPUT'!$C$2:$C$9999,'QUALIFIED EFH'!$C83,'HOURS&amp;CYCLES INPUT'!$D$2:$D$9999,'QUALIFIED EFH'!EI$4,'HOURS&amp;CYCLES INPUT'!$E$2:$E$9999,'QUALIFIED EFH'!EI$5))</f>
        <v>0</v>
      </c>
      <c r="EJ83" s="476">
        <f>IF(EJ$2&lt;&gt;"",IF($C83&lt;&gt;"TBA",EJ$2/114,0),SUMIFS('HOURS&amp;CYCLES INPUT'!$F$2:$F$9999,'HOURS&amp;CYCLES INPUT'!$C$2:$C$9999,'QUALIFIED EFH'!$C83,'HOURS&amp;CYCLES INPUT'!$D$2:$D$9999,'QUALIFIED EFH'!EJ$4,'HOURS&amp;CYCLES INPUT'!$E$2:$E$9999,'QUALIFIED EFH'!EJ$5))</f>
        <v>0</v>
      </c>
      <c r="EK83" s="476">
        <f>IF(EK$2&lt;&gt;"",IF($C83&lt;&gt;"TBA",EK$2/114,0),SUMIFS('HOURS&amp;CYCLES INPUT'!$F$2:$F$9999,'HOURS&amp;CYCLES INPUT'!$C$2:$C$9999,'QUALIFIED EFH'!$C83,'HOURS&amp;CYCLES INPUT'!$D$2:$D$9999,'QUALIFIED EFH'!EK$4,'HOURS&amp;CYCLES INPUT'!$E$2:$E$9999,'QUALIFIED EFH'!EK$5))</f>
        <v>0</v>
      </c>
      <c r="EL83" s="476">
        <f>IF(EL$2&lt;&gt;"",IF($C83&lt;&gt;"TBA",EL$2/114,0),SUMIFS('HOURS&amp;CYCLES INPUT'!$F$2:$F$9999,'HOURS&amp;CYCLES INPUT'!$C$2:$C$9999,'QUALIFIED EFH'!$C83,'HOURS&amp;CYCLES INPUT'!$D$2:$D$9999,'QUALIFIED EFH'!EL$4,'HOURS&amp;CYCLES INPUT'!$E$2:$E$9999,'QUALIFIED EFH'!EL$5))</f>
        <v>0</v>
      </c>
      <c r="EM83" s="476">
        <f>IF(EM$2&lt;&gt;"",IF($C83&lt;&gt;"TBA",EM$2/114,0),SUMIFS('HOURS&amp;CYCLES INPUT'!$F$2:$F$9999,'HOURS&amp;CYCLES INPUT'!$C$2:$C$9999,'QUALIFIED EFH'!$C83,'HOURS&amp;CYCLES INPUT'!$D$2:$D$9999,'QUALIFIED EFH'!EM$4,'HOURS&amp;CYCLES INPUT'!$E$2:$E$9999,'QUALIFIED EFH'!EM$5))</f>
        <v>0</v>
      </c>
      <c r="EN83" s="476">
        <f>IF(EN$2&lt;&gt;"",IF($C83&lt;&gt;"TBA",EN$2/114,0),SUMIFS('HOURS&amp;CYCLES INPUT'!$F$2:$F$9999,'HOURS&amp;CYCLES INPUT'!$C$2:$C$9999,'QUALIFIED EFH'!$C83,'HOURS&amp;CYCLES INPUT'!$D$2:$D$9999,'QUALIFIED EFH'!EN$4,'HOURS&amp;CYCLES INPUT'!$E$2:$E$9999,'QUALIFIED EFH'!EN$5))</f>
        <v>0</v>
      </c>
      <c r="EO83" s="476">
        <f>IF(EO$2&lt;&gt;"",IF($C83&lt;&gt;"TBA",EO$2/114,0),SUMIFS('HOURS&amp;CYCLES INPUT'!$F$2:$F$9999,'HOURS&amp;CYCLES INPUT'!$C$2:$C$9999,'QUALIFIED EFH'!$C83,'HOURS&amp;CYCLES INPUT'!$D$2:$D$9999,'QUALIFIED EFH'!EO$4,'HOURS&amp;CYCLES INPUT'!$E$2:$E$9999,'QUALIFIED EFH'!EO$5))</f>
        <v>0</v>
      </c>
      <c r="EP83" s="476">
        <f>IF(EP$2&lt;&gt;"",IF($C83&lt;&gt;"TBA",EP$2/114,0),SUMIFS('HOURS&amp;CYCLES INPUT'!$F$2:$F$9999,'HOURS&amp;CYCLES INPUT'!$C$2:$C$9999,'QUALIFIED EFH'!$C83,'HOURS&amp;CYCLES INPUT'!$D$2:$D$9999,'QUALIFIED EFH'!EP$4,'HOURS&amp;CYCLES INPUT'!$E$2:$E$9999,'QUALIFIED EFH'!EP$5))</f>
        <v>0</v>
      </c>
      <c r="EQ83" s="476">
        <f>IF(EQ$2&lt;&gt;"",IF($C83&lt;&gt;"TBA",EQ$2/114,0),SUMIFS('HOURS&amp;CYCLES INPUT'!$F$2:$F$9999,'HOURS&amp;CYCLES INPUT'!$C$2:$C$9999,'QUALIFIED EFH'!$C83,'HOURS&amp;CYCLES INPUT'!$D$2:$D$9999,'QUALIFIED EFH'!EQ$4,'HOURS&amp;CYCLES INPUT'!$E$2:$E$9999,'QUALIFIED EFH'!EQ$5))</f>
        <v>0</v>
      </c>
      <c r="ER83" s="476">
        <f>IF(ER$2&lt;&gt;"",IF($C83&lt;&gt;"TBA",ER$2/114,0),SUMIFS('HOURS&amp;CYCLES INPUT'!$F$2:$F$9999,'HOURS&amp;CYCLES INPUT'!$C$2:$C$9999,'QUALIFIED EFH'!$C83,'HOURS&amp;CYCLES INPUT'!$D$2:$D$9999,'QUALIFIED EFH'!ER$4,'HOURS&amp;CYCLES INPUT'!$E$2:$E$9999,'QUALIFIED EFH'!ER$5))</f>
        <v>0</v>
      </c>
      <c r="ES83" s="476">
        <f>IF(ES$2&lt;&gt;"",IF($C83&lt;&gt;"TBA",ES$2/114,0),SUMIFS('HOURS&amp;CYCLES INPUT'!$F$2:$F$9999,'HOURS&amp;CYCLES INPUT'!$C$2:$C$9999,'QUALIFIED EFH'!$C83,'HOURS&amp;CYCLES INPUT'!$D$2:$D$9999,'QUALIFIED EFH'!ES$4,'HOURS&amp;CYCLES INPUT'!$E$2:$E$9999,'QUALIFIED EFH'!ES$5))</f>
        <v>0</v>
      </c>
      <c r="ET83" s="476">
        <f>IF(ET$2&lt;&gt;"",IF($C83&lt;&gt;"TBA",ET$2/114,0),SUMIFS('HOURS&amp;CYCLES INPUT'!$F$2:$F$9999,'HOURS&amp;CYCLES INPUT'!$C$2:$C$9999,'QUALIFIED EFH'!$C83,'HOURS&amp;CYCLES INPUT'!$D$2:$D$9999,'QUALIFIED EFH'!ET$4,'HOURS&amp;CYCLES INPUT'!$E$2:$E$9999,'QUALIFIED EFH'!ET$5))</f>
        <v>0</v>
      </c>
      <c r="EU83" s="476">
        <f>IF(EU$2&lt;&gt;"",IF($C83&lt;&gt;"TBA",EU$2/114,0),SUMIFS('HOURS&amp;CYCLES INPUT'!$F$2:$F$9999,'HOURS&amp;CYCLES INPUT'!$C$2:$C$9999,'QUALIFIED EFH'!$C83,'HOURS&amp;CYCLES INPUT'!$D$2:$D$9999,'QUALIFIED EFH'!EU$4,'HOURS&amp;CYCLES INPUT'!$E$2:$E$9999,'QUALIFIED EFH'!EU$5))</f>
        <v>0</v>
      </c>
      <c r="EV83" s="476">
        <f>IF(EV$2&lt;&gt;"",IF($C83&lt;&gt;"TBA",EV$2/114,0),SUMIFS('HOURS&amp;CYCLES INPUT'!$F$2:$F$9999,'HOURS&amp;CYCLES INPUT'!$C$2:$C$9999,'QUALIFIED EFH'!$C83,'HOURS&amp;CYCLES INPUT'!$D$2:$D$9999,'QUALIFIED EFH'!EV$4,'HOURS&amp;CYCLES INPUT'!$E$2:$E$9999,'QUALIFIED EFH'!EV$5))</f>
        <v>0</v>
      </c>
      <c r="EW83" s="476">
        <f>IF(EW$2&lt;&gt;"",IF($C83&lt;&gt;"TBA",EW$2/114,0),SUMIFS('HOURS&amp;CYCLES INPUT'!$F$2:$F$9999,'HOURS&amp;CYCLES INPUT'!$C$2:$C$9999,'QUALIFIED EFH'!$C83,'HOURS&amp;CYCLES INPUT'!$D$2:$D$9999,'QUALIFIED EFH'!EW$4,'HOURS&amp;CYCLES INPUT'!$E$2:$E$9999,'QUALIFIED EFH'!EW$5))</f>
        <v>0</v>
      </c>
      <c r="EX83" s="476">
        <f>IF(EX$2&lt;&gt;"",IF($C83&lt;&gt;"TBA",EX$2/114,0),SUMIFS('HOURS&amp;CYCLES INPUT'!$F$2:$F$9999,'HOURS&amp;CYCLES INPUT'!$C$2:$C$9999,'QUALIFIED EFH'!$C83,'HOURS&amp;CYCLES INPUT'!$D$2:$D$9999,'QUALIFIED EFH'!EX$4,'HOURS&amp;CYCLES INPUT'!$E$2:$E$9999,'QUALIFIED EFH'!EX$5))</f>
        <v>0</v>
      </c>
      <c r="EY83" s="476">
        <f>IF(EY$2&lt;&gt;"",IF($C83&lt;&gt;"TBA",EY$2/114,0),SUMIFS('HOURS&amp;CYCLES INPUT'!$F$2:$F$9999,'HOURS&amp;CYCLES INPUT'!$C$2:$C$9999,'QUALIFIED EFH'!$C83,'HOURS&amp;CYCLES INPUT'!$D$2:$D$9999,'QUALIFIED EFH'!EY$4,'HOURS&amp;CYCLES INPUT'!$E$2:$E$9999,'QUALIFIED EFH'!EY$5))</f>
        <v>0</v>
      </c>
      <c r="EZ83" s="476">
        <f>IF(EZ$2&lt;&gt;"",IF($C83&lt;&gt;"TBA",EZ$2/114,0),SUMIFS('HOURS&amp;CYCLES INPUT'!$F$2:$F$9999,'HOURS&amp;CYCLES INPUT'!$C$2:$C$9999,'QUALIFIED EFH'!$C83,'HOURS&amp;CYCLES INPUT'!$D$2:$D$9999,'QUALIFIED EFH'!EZ$4,'HOURS&amp;CYCLES INPUT'!$E$2:$E$9999,'QUALIFIED EFH'!EZ$5))</f>
        <v>0</v>
      </c>
      <c r="FA83" s="476">
        <f>IF(FA$2&lt;&gt;"",IF($C83&lt;&gt;"TBA",FA$2/114,0),SUMIFS('HOURS&amp;CYCLES INPUT'!$F$2:$F$9999,'HOURS&amp;CYCLES INPUT'!$C$2:$C$9999,'QUALIFIED EFH'!$C83,'HOURS&amp;CYCLES INPUT'!$D$2:$D$9999,'QUALIFIED EFH'!FA$4,'HOURS&amp;CYCLES INPUT'!$E$2:$E$9999,'QUALIFIED EFH'!FA$5))</f>
        <v>0</v>
      </c>
      <c r="FB83" s="476">
        <f>IF(FB$2&lt;&gt;"",IF($C83&lt;&gt;"TBA",FB$2/114,0),SUMIFS('HOURS&amp;CYCLES INPUT'!$F$2:$F$9999,'HOURS&amp;CYCLES INPUT'!$C$2:$C$9999,'QUALIFIED EFH'!$C83,'HOURS&amp;CYCLES INPUT'!$D$2:$D$9999,'QUALIFIED EFH'!FB$4,'HOURS&amp;CYCLES INPUT'!$E$2:$E$9999,'QUALIFIED EFH'!FB$5))</f>
        <v>0</v>
      </c>
      <c r="FC83" s="476">
        <f>IF(FC$2&lt;&gt;"",IF($C83&lt;&gt;"TBA",FC$2/114,0),SUMIFS('HOURS&amp;CYCLES INPUT'!$F$2:$F$9999,'HOURS&amp;CYCLES INPUT'!$C$2:$C$9999,'QUALIFIED EFH'!$C83,'HOURS&amp;CYCLES INPUT'!$D$2:$D$9999,'QUALIFIED EFH'!FC$4,'HOURS&amp;CYCLES INPUT'!$E$2:$E$9999,'QUALIFIED EFH'!FC$5))</f>
        <v>0</v>
      </c>
      <c r="FD83" s="476">
        <f>IF(FD$2&lt;&gt;"",IF($C83&lt;&gt;"TBA",FD$2/114,0),SUMIFS('HOURS&amp;CYCLES INPUT'!$F$2:$F$9999,'HOURS&amp;CYCLES INPUT'!$C$2:$C$9999,'QUALIFIED EFH'!$C83,'HOURS&amp;CYCLES INPUT'!$D$2:$D$9999,'QUALIFIED EFH'!FD$4,'HOURS&amp;CYCLES INPUT'!$E$2:$E$9999,'QUALIFIED EFH'!FD$5))</f>
        <v>0</v>
      </c>
      <c r="FE83" s="476">
        <f>IF(FE$2&lt;&gt;"",IF($C83&lt;&gt;"TBA",FE$2/114,0),SUMIFS('HOURS&amp;CYCLES INPUT'!$F$2:$F$9999,'HOURS&amp;CYCLES INPUT'!$C$2:$C$9999,'QUALIFIED EFH'!$C83,'HOURS&amp;CYCLES INPUT'!$D$2:$D$9999,'QUALIFIED EFH'!FE$4,'HOURS&amp;CYCLES INPUT'!$E$2:$E$9999,'QUALIFIED EFH'!FE$5))</f>
        <v>0</v>
      </c>
      <c r="FF83" s="476">
        <f>IF(FF$2&lt;&gt;"",IF($C83&lt;&gt;"TBA",FF$2/114,0),SUMIFS('HOURS&amp;CYCLES INPUT'!$F$2:$F$9999,'HOURS&amp;CYCLES INPUT'!$C$2:$C$9999,'QUALIFIED EFH'!$C83,'HOURS&amp;CYCLES INPUT'!$D$2:$D$9999,'QUALIFIED EFH'!FF$4,'HOURS&amp;CYCLES INPUT'!$E$2:$E$9999,'QUALIFIED EFH'!FF$5))</f>
        <v>0</v>
      </c>
      <c r="FG83" s="476">
        <f>IF(FG$2&lt;&gt;"",IF($C83&lt;&gt;"TBA",FG$2/114,0),SUMIFS('HOURS&amp;CYCLES INPUT'!$F$2:$F$9999,'HOURS&amp;CYCLES INPUT'!$C$2:$C$9999,'QUALIFIED EFH'!$C83,'HOURS&amp;CYCLES INPUT'!$D$2:$D$9999,'QUALIFIED EFH'!FG$4,'HOURS&amp;CYCLES INPUT'!$E$2:$E$9999,'QUALIFIED EFH'!FG$5))</f>
        <v>0</v>
      </c>
      <c r="FH83" s="476">
        <f>IF(FH$2&lt;&gt;"",IF($C83&lt;&gt;"TBA",FH$2/114,0),SUMIFS('HOURS&amp;CYCLES INPUT'!$F$2:$F$9999,'HOURS&amp;CYCLES INPUT'!$C$2:$C$9999,'QUALIFIED EFH'!$C83,'HOURS&amp;CYCLES INPUT'!$D$2:$D$9999,'QUALIFIED EFH'!FH$4,'HOURS&amp;CYCLES INPUT'!$E$2:$E$9999,'QUALIFIED EFH'!FH$5))</f>
        <v>0</v>
      </c>
      <c r="FI83" s="476">
        <f>IF(FI$2&lt;&gt;"",IF($C83&lt;&gt;"TBA",FI$2/114,0),SUMIFS('HOURS&amp;CYCLES INPUT'!$F$2:$F$9999,'HOURS&amp;CYCLES INPUT'!$C$2:$C$9999,'QUALIFIED EFH'!$C83,'HOURS&amp;CYCLES INPUT'!$D$2:$D$9999,'QUALIFIED EFH'!FI$4,'HOURS&amp;CYCLES INPUT'!$E$2:$E$9999,'QUALIFIED EFH'!FI$5))</f>
        <v>0</v>
      </c>
      <c r="FJ83" s="476">
        <f>IF(FJ$2&lt;&gt;"",IF($C83&lt;&gt;"TBA",FJ$2/114,0),SUMIFS('HOURS&amp;CYCLES INPUT'!$F$2:$F$9999,'HOURS&amp;CYCLES INPUT'!$C$2:$C$9999,'QUALIFIED EFH'!$C83,'HOURS&amp;CYCLES INPUT'!$D$2:$D$9999,'QUALIFIED EFH'!FJ$4,'HOURS&amp;CYCLES INPUT'!$E$2:$E$9999,'QUALIFIED EFH'!FJ$5))</f>
        <v>0</v>
      </c>
      <c r="FK83" s="476">
        <f>IF(FK$2&lt;&gt;"",IF($C83&lt;&gt;"TBA",FK$2/114,0),SUMIFS('HOURS&amp;CYCLES INPUT'!$F$2:$F$9999,'HOURS&amp;CYCLES INPUT'!$C$2:$C$9999,'QUALIFIED EFH'!$C83,'HOURS&amp;CYCLES INPUT'!$D$2:$D$9999,'QUALIFIED EFH'!FK$4,'HOURS&amp;CYCLES INPUT'!$E$2:$E$9999,'QUALIFIED EFH'!FK$5))</f>
        <v>0</v>
      </c>
      <c r="FL83" s="476">
        <f>IF(FL$2&lt;&gt;"",IF($C83&lt;&gt;"TBA",FL$2/114,0),SUMIFS('HOURS&amp;CYCLES INPUT'!$F$2:$F$9999,'HOURS&amp;CYCLES INPUT'!$C$2:$C$9999,'QUALIFIED EFH'!$C83,'HOURS&amp;CYCLES INPUT'!$D$2:$D$9999,'QUALIFIED EFH'!FL$4,'HOURS&amp;CYCLES INPUT'!$E$2:$E$9999,'QUALIFIED EFH'!FL$5))</f>
        <v>0</v>
      </c>
      <c r="FM83" s="476">
        <f>IF(FM$2&lt;&gt;"",IF($C83&lt;&gt;"TBA",FM$2/114,0),SUMIFS('HOURS&amp;CYCLES INPUT'!$F$2:$F$9999,'HOURS&amp;CYCLES INPUT'!$C$2:$C$9999,'QUALIFIED EFH'!$C83,'HOURS&amp;CYCLES INPUT'!$D$2:$D$9999,'QUALIFIED EFH'!FM$4,'HOURS&amp;CYCLES INPUT'!$E$2:$E$9999,'QUALIFIED EFH'!FM$5))</f>
        <v>0</v>
      </c>
      <c r="FN83" s="476">
        <f>IF(FN$2&lt;&gt;"",IF($C83&lt;&gt;"TBA",FN$2/114,0),SUMIFS('HOURS&amp;CYCLES INPUT'!$F$2:$F$9999,'HOURS&amp;CYCLES INPUT'!$C$2:$C$9999,'QUALIFIED EFH'!$C83,'HOURS&amp;CYCLES INPUT'!$D$2:$D$9999,'QUALIFIED EFH'!FN$4,'HOURS&amp;CYCLES INPUT'!$E$2:$E$9999,'QUALIFIED EFH'!FN$5))</f>
        <v>0</v>
      </c>
      <c r="FO83" s="476">
        <f>IF(FO$2&lt;&gt;"",IF($C83&lt;&gt;"TBA",FO$2/114,0),SUMIFS('HOURS&amp;CYCLES INPUT'!$F$2:$F$9999,'HOURS&amp;CYCLES INPUT'!$C$2:$C$9999,'QUALIFIED EFH'!$C83,'HOURS&amp;CYCLES INPUT'!$D$2:$D$9999,'QUALIFIED EFH'!FO$4,'HOURS&amp;CYCLES INPUT'!$E$2:$E$9999,'QUALIFIED EFH'!FO$5))</f>
        <v>0</v>
      </c>
      <c r="FP83" s="476">
        <f>IF(FP$2&lt;&gt;"",IF($C83&lt;&gt;"TBA",FP$2/114,0),SUMIFS('HOURS&amp;CYCLES INPUT'!$F$2:$F$9999,'HOURS&amp;CYCLES INPUT'!$C$2:$C$9999,'QUALIFIED EFH'!$C83,'HOURS&amp;CYCLES INPUT'!$D$2:$D$9999,'QUALIFIED EFH'!FP$4,'HOURS&amp;CYCLES INPUT'!$E$2:$E$9999,'QUALIFIED EFH'!FP$5))</f>
        <v>0</v>
      </c>
      <c r="FQ83" s="476">
        <f>IF(FQ$2&lt;&gt;"",IF($C83&lt;&gt;"TBA",FQ$2/114,0),SUMIFS('HOURS&amp;CYCLES INPUT'!$F$2:$F$9999,'HOURS&amp;CYCLES INPUT'!$C$2:$C$9999,'QUALIFIED EFH'!$C83,'HOURS&amp;CYCLES INPUT'!$D$2:$D$9999,'QUALIFIED EFH'!FQ$4,'HOURS&amp;CYCLES INPUT'!$E$2:$E$9999,'QUALIFIED EFH'!FQ$5))</f>
        <v>0</v>
      </c>
      <c r="FR83" s="476">
        <f>IF(FR$2&lt;&gt;"",IF($C83&lt;&gt;"TBA",FR$2/114,0),SUMIFS('HOURS&amp;CYCLES INPUT'!$F$2:$F$9999,'HOURS&amp;CYCLES INPUT'!$C$2:$C$9999,'QUALIFIED EFH'!$C83,'HOURS&amp;CYCLES INPUT'!$D$2:$D$9999,'QUALIFIED EFH'!FR$4,'HOURS&amp;CYCLES INPUT'!$E$2:$E$9999,'QUALIFIED EFH'!FR$5))</f>
        <v>0</v>
      </c>
      <c r="FS83" s="476">
        <f>IF(FS$2&lt;&gt;"",IF($C83&lt;&gt;"TBA",FS$2/114,0),SUMIFS('HOURS&amp;CYCLES INPUT'!$F$2:$F$9999,'HOURS&amp;CYCLES INPUT'!$C$2:$C$9999,'QUALIFIED EFH'!$C83,'HOURS&amp;CYCLES INPUT'!$D$2:$D$9999,'QUALIFIED EFH'!FS$4,'HOURS&amp;CYCLES INPUT'!$E$2:$E$9999,'QUALIFIED EFH'!FS$5))</f>
        <v>0</v>
      </c>
      <c r="FT83" s="476">
        <f>IF(FT$2&lt;&gt;"",IF($C83&lt;&gt;"TBA",FT$2/114,0),SUMIFS('HOURS&amp;CYCLES INPUT'!$F$2:$F$9999,'HOURS&amp;CYCLES INPUT'!$C$2:$C$9999,'QUALIFIED EFH'!$C83,'HOURS&amp;CYCLES INPUT'!$D$2:$D$9999,'QUALIFIED EFH'!FT$4,'HOURS&amp;CYCLES INPUT'!$E$2:$E$9999,'QUALIFIED EFH'!FT$5))</f>
        <v>0</v>
      </c>
      <c r="FU83" s="476">
        <f>IF(FU$2&lt;&gt;"",IF($C83&lt;&gt;"TBA",FU$2/114,0),SUMIFS('HOURS&amp;CYCLES INPUT'!$F$2:$F$9999,'HOURS&amp;CYCLES INPUT'!$C$2:$C$9999,'QUALIFIED EFH'!$C83,'HOURS&amp;CYCLES INPUT'!$D$2:$D$9999,'QUALIFIED EFH'!FU$4,'HOURS&amp;CYCLES INPUT'!$E$2:$E$9999,'QUALIFIED EFH'!FU$5))</f>
        <v>0</v>
      </c>
      <c r="FV83" s="476">
        <f>IF(FV$2&lt;&gt;"",IF($C83&lt;&gt;"TBA",FV$2/114,0),SUMIFS('HOURS&amp;CYCLES INPUT'!$F$2:$F$9999,'HOURS&amp;CYCLES INPUT'!$C$2:$C$9999,'QUALIFIED EFH'!$C83,'HOURS&amp;CYCLES INPUT'!$D$2:$D$9999,'QUALIFIED EFH'!FV$4,'HOURS&amp;CYCLES INPUT'!$E$2:$E$9999,'QUALIFIED EFH'!FV$5))</f>
        <v>0</v>
      </c>
      <c r="FW83" s="476">
        <f>IF(FW$2&lt;&gt;"",IF($C83&lt;&gt;"TBA",FW$2/114,0),SUMIFS('HOURS&amp;CYCLES INPUT'!$F$2:$F$9999,'HOURS&amp;CYCLES INPUT'!$C$2:$C$9999,'QUALIFIED EFH'!$C83,'HOURS&amp;CYCLES INPUT'!$D$2:$D$9999,'QUALIFIED EFH'!FW$4,'HOURS&amp;CYCLES INPUT'!$E$2:$E$9999,'QUALIFIED EFH'!FW$5))</f>
        <v>0</v>
      </c>
      <c r="FX83" s="476">
        <f>IF(FX$2&lt;&gt;"",IF($C83&lt;&gt;"TBA",FX$2/114,0),SUMIFS('HOURS&amp;CYCLES INPUT'!$F$2:$F$9999,'HOURS&amp;CYCLES INPUT'!$C$2:$C$9999,'QUALIFIED EFH'!$C83,'HOURS&amp;CYCLES INPUT'!$D$2:$D$9999,'QUALIFIED EFH'!FX$4,'HOURS&amp;CYCLES INPUT'!$E$2:$E$9999,'QUALIFIED EFH'!FX$5))</f>
        <v>0</v>
      </c>
      <c r="FY83" s="476">
        <f>IF(FY$2&lt;&gt;"",IF($C83&lt;&gt;"TBA",FY$2/114,0),SUMIFS('HOURS&amp;CYCLES INPUT'!$F$2:$F$9999,'HOURS&amp;CYCLES INPUT'!$C$2:$C$9999,'QUALIFIED EFH'!$C83,'HOURS&amp;CYCLES INPUT'!$D$2:$D$9999,'QUALIFIED EFH'!FY$4,'HOURS&amp;CYCLES INPUT'!$E$2:$E$9999,'QUALIFIED EFH'!FY$5))</f>
        <v>0</v>
      </c>
      <c r="FZ83" s="476">
        <f>IF(FZ$2&lt;&gt;"",IF($C83&lt;&gt;"TBA",FZ$2/114,0),SUMIFS('HOURS&amp;CYCLES INPUT'!$F$2:$F$9999,'HOURS&amp;CYCLES INPUT'!$C$2:$C$9999,'QUALIFIED EFH'!$C83,'HOURS&amp;CYCLES INPUT'!$D$2:$D$9999,'QUALIFIED EFH'!FZ$4,'HOURS&amp;CYCLES INPUT'!$E$2:$E$9999,'QUALIFIED EFH'!FZ$5))</f>
        <v>0</v>
      </c>
      <c r="GA83" s="476">
        <f>IF(GA$2&lt;&gt;"",IF($C83&lt;&gt;"TBA",GA$2/114,0),SUMIFS('HOURS&amp;CYCLES INPUT'!$F$2:$F$9999,'HOURS&amp;CYCLES INPUT'!$C$2:$C$9999,'QUALIFIED EFH'!$C83,'HOURS&amp;CYCLES INPUT'!$D$2:$D$9999,'QUALIFIED EFH'!GA$4,'HOURS&amp;CYCLES INPUT'!$E$2:$E$9999,'QUALIFIED EFH'!GA$5))</f>
        <v>0</v>
      </c>
      <c r="GB83" s="476">
        <f>IF(GB$2&lt;&gt;"",IF($C83&lt;&gt;"TBA",GB$2/114,0),SUMIFS('HOURS&amp;CYCLES INPUT'!$F$2:$F$9999,'HOURS&amp;CYCLES INPUT'!$C$2:$C$9999,'QUALIFIED EFH'!$C83,'HOURS&amp;CYCLES INPUT'!$D$2:$D$9999,'QUALIFIED EFH'!GB$4,'HOURS&amp;CYCLES INPUT'!$E$2:$E$9999,'QUALIFIED EFH'!GB$5))</f>
        <v>0</v>
      </c>
    </row>
    <row r="84" spans="3:184" x14ac:dyDescent="0.35">
      <c r="C84" s="472">
        <f>'QUALIFIED ENGINES'!D85</f>
        <v>91520</v>
      </c>
      <c r="D84" s="476">
        <f>IF(D$2&lt;&gt;"",IF($C84&lt;&gt;"TBA",D$2/114,0),SUMIFS('HOURS&amp;CYCLES INPUT'!$F$2:$F$9999,'HOURS&amp;CYCLES INPUT'!$C$2:$C$9999,'QUALIFIED EFH'!$C84,'HOURS&amp;CYCLES INPUT'!$D$2:$D$9999,'QUALIFIED EFH'!D$4,'HOURS&amp;CYCLES INPUT'!$E$2:$E$9999,'QUALIFIED EFH'!D$5))</f>
        <v>0</v>
      </c>
      <c r="E84" s="476">
        <f>IF(E$2&lt;&gt;"",IF($C84&lt;&gt;"TBA",E$2/114,0),SUMIFS('HOURS&amp;CYCLES INPUT'!$F$2:$F$9999,'HOURS&amp;CYCLES INPUT'!$C$2:$C$9999,'QUALIFIED EFH'!$C84,'HOURS&amp;CYCLES INPUT'!$D$2:$D$9999,'QUALIFIED EFH'!E$4,'HOURS&amp;CYCLES INPUT'!$E$2:$E$9999,'QUALIFIED EFH'!E$5))</f>
        <v>0</v>
      </c>
      <c r="F84" s="476">
        <f>IF(F$2&lt;&gt;"",IF($C84&lt;&gt;"TBA",F$2/114,0),SUMIFS('HOURS&amp;CYCLES INPUT'!$F$2:$F$9999,'HOURS&amp;CYCLES INPUT'!$C$2:$C$9999,'QUALIFIED EFH'!$C84,'HOURS&amp;CYCLES INPUT'!$D$2:$D$9999,'QUALIFIED EFH'!F$4,'HOURS&amp;CYCLES INPUT'!$E$2:$E$9999,'QUALIFIED EFH'!F$5))</f>
        <v>0</v>
      </c>
      <c r="G84" s="476">
        <f>IF(G$2&lt;&gt;"",IF($C84&lt;&gt;"TBA",G$2/114,0),SUMIFS('HOURS&amp;CYCLES INPUT'!$F$2:$F$9999,'HOURS&amp;CYCLES INPUT'!$C$2:$C$9999,'QUALIFIED EFH'!$C84,'HOURS&amp;CYCLES INPUT'!$D$2:$D$9999,'QUALIFIED EFH'!G$4,'HOURS&amp;CYCLES INPUT'!$E$2:$E$9999,'QUALIFIED EFH'!G$5))</f>
        <v>0</v>
      </c>
      <c r="H84" s="476">
        <f>IF(H$2&lt;&gt;"",IF($C84&lt;&gt;"TBA",H$2/114,0),SUMIFS('HOURS&amp;CYCLES INPUT'!$F$2:$F$9999,'HOURS&amp;CYCLES INPUT'!$C$2:$C$9999,'QUALIFIED EFH'!$C84,'HOURS&amp;CYCLES INPUT'!$D$2:$D$9999,'QUALIFIED EFH'!H$4,'HOURS&amp;CYCLES INPUT'!$E$2:$E$9999,'QUALIFIED EFH'!H$5))</f>
        <v>0</v>
      </c>
      <c r="I84" s="476">
        <f>IF(I$2&lt;&gt;"",IF($C84&lt;&gt;"TBA",I$2/114,0),SUMIFS('HOURS&amp;CYCLES INPUT'!$F$2:$F$9999,'HOURS&amp;CYCLES INPUT'!$C$2:$C$9999,'QUALIFIED EFH'!$C84,'HOURS&amp;CYCLES INPUT'!$D$2:$D$9999,'QUALIFIED EFH'!I$4,'HOURS&amp;CYCLES INPUT'!$E$2:$E$9999,'QUALIFIED EFH'!I$5))</f>
        <v>0</v>
      </c>
      <c r="J84" s="476">
        <f>IF(J$2&lt;&gt;"",IF($C84&lt;&gt;"TBA",J$2/114,0),SUMIFS('HOURS&amp;CYCLES INPUT'!$F$2:$F$9999,'HOURS&amp;CYCLES INPUT'!$C$2:$C$9999,'QUALIFIED EFH'!$C84,'HOURS&amp;CYCLES INPUT'!$D$2:$D$9999,'QUALIFIED EFH'!J$4,'HOURS&amp;CYCLES INPUT'!$E$2:$E$9999,'QUALIFIED EFH'!J$5))</f>
        <v>0</v>
      </c>
      <c r="K84" s="476">
        <f>IF(K$2&lt;&gt;"",IF($C84&lt;&gt;"TBA",K$2/114,0),SUMIFS('HOURS&amp;CYCLES INPUT'!$F$2:$F$9999,'HOURS&amp;CYCLES INPUT'!$C$2:$C$9999,'QUALIFIED EFH'!$C84,'HOURS&amp;CYCLES INPUT'!$D$2:$D$9999,'QUALIFIED EFH'!K$4,'HOURS&amp;CYCLES INPUT'!$E$2:$E$9999,'QUALIFIED EFH'!K$5))</f>
        <v>0</v>
      </c>
      <c r="L84" s="476">
        <f>IF(L$2&lt;&gt;"",IF($C84&lt;&gt;"TBA",L$2/114,0),SUMIFS('HOURS&amp;CYCLES INPUT'!$F$2:$F$9999,'HOURS&amp;CYCLES INPUT'!$C$2:$C$9999,'QUALIFIED EFH'!$C84,'HOURS&amp;CYCLES INPUT'!$D$2:$D$9999,'QUALIFIED EFH'!L$4,'HOURS&amp;CYCLES INPUT'!$E$2:$E$9999,'QUALIFIED EFH'!L$5))</f>
        <v>0</v>
      </c>
      <c r="M84" s="476">
        <f>IF(M$2&lt;&gt;"",IF($C84&lt;&gt;"TBA",M$2/114,0),SUMIFS('HOURS&amp;CYCLES INPUT'!$F$2:$F$9999,'HOURS&amp;CYCLES INPUT'!$C$2:$C$9999,'QUALIFIED EFH'!$C84,'HOURS&amp;CYCLES INPUT'!$D$2:$D$9999,'QUALIFIED EFH'!M$4,'HOURS&amp;CYCLES INPUT'!$E$2:$E$9999,'QUALIFIED EFH'!M$5))</f>
        <v>0</v>
      </c>
      <c r="N84" s="476">
        <f>IF(N$2&lt;&gt;"",IF($C84&lt;&gt;"TBA",N$2/114,0),SUMIFS('HOURS&amp;CYCLES INPUT'!$F$2:$F$9999,'HOURS&amp;CYCLES INPUT'!$C$2:$C$9999,'QUALIFIED EFH'!$C84,'HOURS&amp;CYCLES INPUT'!$D$2:$D$9999,'QUALIFIED EFH'!N$4,'HOURS&amp;CYCLES INPUT'!$E$2:$E$9999,'QUALIFIED EFH'!N$5))</f>
        <v>0</v>
      </c>
      <c r="O84" s="476">
        <f>IF(O$2&lt;&gt;"",IF($C84&lt;&gt;"TBA",O$2/114,0),SUMIFS('HOURS&amp;CYCLES INPUT'!$F$2:$F$9999,'HOURS&amp;CYCLES INPUT'!$C$2:$C$9999,'QUALIFIED EFH'!$C84,'HOURS&amp;CYCLES INPUT'!$D$2:$D$9999,'QUALIFIED EFH'!O$4,'HOURS&amp;CYCLES INPUT'!$E$2:$E$9999,'QUALIFIED EFH'!O$5))</f>
        <v>0</v>
      </c>
      <c r="P84" s="476">
        <f>IF(P$2&lt;&gt;"",IF($C84&lt;&gt;"TBA",P$2/114,0),SUMIFS('HOURS&amp;CYCLES INPUT'!$F$2:$F$9999,'HOURS&amp;CYCLES INPUT'!$C$2:$C$9999,'QUALIFIED EFH'!$C84,'HOURS&amp;CYCLES INPUT'!$D$2:$D$9999,'QUALIFIED EFH'!P$4,'HOURS&amp;CYCLES INPUT'!$E$2:$E$9999,'QUALIFIED EFH'!P$5))</f>
        <v>0</v>
      </c>
      <c r="Q84" s="476">
        <f>IF(Q$2&lt;&gt;"",IF($C84&lt;&gt;"TBA",Q$2/114,0),SUMIFS('HOURS&amp;CYCLES INPUT'!$F$2:$F$9999,'HOURS&amp;CYCLES INPUT'!$C$2:$C$9999,'QUALIFIED EFH'!$C84,'HOURS&amp;CYCLES INPUT'!$D$2:$D$9999,'QUALIFIED EFH'!Q$4,'HOURS&amp;CYCLES INPUT'!$E$2:$E$9999,'QUALIFIED EFH'!Q$5))</f>
        <v>0</v>
      </c>
      <c r="R84" s="476">
        <f>IF(R$1&lt;&gt;"",IF($C84&lt;&gt;"TBA",R$1/114,0),SUMIFS('HOURS&amp;CYCLES INPUT'!$F$2:$F$9999,'HOURS&amp;CYCLES INPUT'!$C$2:$C$9999,'QUALIFIED EFH'!$C84,'HOURS&amp;CYCLES INPUT'!$D$2:$D$9999,'QUALIFIED EFH'!R$4,'HOURS&amp;CYCLES INPUT'!$E$2:$E$9999,'QUALIFIED EFH'!R$5))</f>
        <v>0</v>
      </c>
      <c r="S84" s="476">
        <f>IF(S$2&lt;&gt;"",IF($C84&lt;&gt;"TBA",S$2/114,0),SUMIFS('HOURS&amp;CYCLES INPUT'!$F$2:$F$9999,'HOURS&amp;CYCLES INPUT'!$C$2:$C$9999,'QUALIFIED EFH'!$C84,'HOURS&amp;CYCLES INPUT'!$D$2:$D$9999,'QUALIFIED EFH'!S$4,'HOURS&amp;CYCLES INPUT'!$E$2:$E$9999,'QUALIFIED EFH'!S$5))</f>
        <v>0</v>
      </c>
      <c r="T84" s="476">
        <f>IF(T$2&lt;&gt;"",IF($C84&lt;&gt;"TBA",T$2/114,0),SUMIFS('HOURS&amp;CYCLES INPUT'!$F$2:$F$9999,'HOURS&amp;CYCLES INPUT'!$C$2:$C$9999,'QUALIFIED EFH'!$C84,'HOURS&amp;CYCLES INPUT'!$D$2:$D$9999,'QUALIFIED EFH'!T$4,'HOURS&amp;CYCLES INPUT'!$E$2:$E$9999,'QUALIFIED EFH'!T$5))</f>
        <v>0</v>
      </c>
      <c r="U84" s="476">
        <f>IF(U$2&lt;&gt;"",IF($C84&lt;&gt;"TBA",U$2/114,0),SUMIFS('HOURS&amp;CYCLES INPUT'!$F$2:$F$9999,'HOURS&amp;CYCLES INPUT'!$C$2:$C$9999,'QUALIFIED EFH'!$C84,'HOURS&amp;CYCLES INPUT'!$D$2:$D$9999,'QUALIFIED EFH'!U$4,'HOURS&amp;CYCLES INPUT'!$E$2:$E$9999,'QUALIFIED EFH'!U$5))</f>
        <v>0</v>
      </c>
      <c r="V84" s="476">
        <f>IF(V$2&lt;&gt;"",IF($C84&lt;&gt;"TBA",V$2/114,0),SUMIFS('HOURS&amp;CYCLES INPUT'!$F$2:$F$9999,'HOURS&amp;CYCLES INPUT'!$C$2:$C$9999,'QUALIFIED EFH'!$C84,'HOURS&amp;CYCLES INPUT'!$D$2:$D$9999,'QUALIFIED EFH'!V$4,'HOURS&amp;CYCLES INPUT'!$E$2:$E$9999,'QUALIFIED EFH'!V$5))</f>
        <v>0</v>
      </c>
      <c r="W84" s="476">
        <f>IF(W$2&lt;&gt;"",IF($C84&lt;&gt;"TBA",W$2/114,0),SUMIFS('HOURS&amp;CYCLES INPUT'!$F$2:$F$9999,'HOURS&amp;CYCLES INPUT'!$C$2:$C$9999,'QUALIFIED EFH'!$C84,'HOURS&amp;CYCLES INPUT'!$D$2:$D$9999,'QUALIFIED EFH'!W$4,'HOURS&amp;CYCLES INPUT'!$E$2:$E$9999,'QUALIFIED EFH'!W$5))</f>
        <v>0</v>
      </c>
      <c r="X84" s="476">
        <f>IF(X$2&lt;&gt;"",IF($C84&lt;&gt;"TBA",X$2/114,0),SUMIFS('HOURS&amp;CYCLES INPUT'!$F$2:$F$9999,'HOURS&amp;CYCLES INPUT'!$C$2:$C$9999,'QUALIFIED EFH'!$C84,'HOURS&amp;CYCLES INPUT'!$D$2:$D$9999,'QUALIFIED EFH'!X$4,'HOURS&amp;CYCLES INPUT'!$E$2:$E$9999,'QUALIFIED EFH'!X$5))</f>
        <v>0</v>
      </c>
      <c r="Y84" s="476">
        <f>IF(Y$2&lt;&gt;"",IF($C84&lt;&gt;"TBA",Y$2/114,0),SUMIFS('HOURS&amp;CYCLES INPUT'!$F$2:$F$9999,'HOURS&amp;CYCLES INPUT'!$C$2:$C$9999,'QUALIFIED EFH'!$C84,'HOURS&amp;CYCLES INPUT'!$D$2:$D$9999,'QUALIFIED EFH'!Y$4,'HOURS&amp;CYCLES INPUT'!$E$2:$E$9999,'QUALIFIED EFH'!Y$5))</f>
        <v>0</v>
      </c>
      <c r="Z84" s="476">
        <f>IF(Z$2&lt;&gt;"",IF($C84&lt;&gt;"TBA",Z$2/114,0),SUMIFS('HOURS&amp;CYCLES INPUT'!$F$2:$F$9999,'HOURS&amp;CYCLES INPUT'!$C$2:$C$9999,'QUALIFIED EFH'!$C84,'HOURS&amp;CYCLES INPUT'!$D$2:$D$9999,'QUALIFIED EFH'!Z$4,'HOURS&amp;CYCLES INPUT'!$E$2:$E$9999,'QUALIFIED EFH'!Z$5))</f>
        <v>0</v>
      </c>
      <c r="AA84" s="476">
        <f>IF(AA$2&lt;&gt;"",IF($C84&lt;&gt;"TBA",AA$2/114,0),SUMIFS('HOURS&amp;CYCLES INPUT'!$F$2:$F$9999,'HOURS&amp;CYCLES INPUT'!$C$2:$C$9999,'QUALIFIED EFH'!$C84,'HOURS&amp;CYCLES INPUT'!$D$2:$D$9999,'QUALIFIED EFH'!AA$4,'HOURS&amp;CYCLES INPUT'!$E$2:$E$9999,'QUALIFIED EFH'!AA$5))</f>
        <v>0</v>
      </c>
      <c r="AB84" s="476">
        <f>IF(AB$2&lt;&gt;"",IF($C84&lt;&gt;"TBA",AB$2/114,0),SUMIFS('HOURS&amp;CYCLES INPUT'!$F$2:$F$9999,'HOURS&amp;CYCLES INPUT'!$C$2:$C$9999,'QUALIFIED EFH'!$C84,'HOURS&amp;CYCLES INPUT'!$D$2:$D$9999,'QUALIFIED EFH'!AB$4,'HOURS&amp;CYCLES INPUT'!$E$2:$E$9999,'QUALIFIED EFH'!AB$5))</f>
        <v>0</v>
      </c>
      <c r="AC84" s="476">
        <f>IF(AC$2&lt;&gt;"",IF($C84&lt;&gt;"TBA",AC$2/114,0),SUMIFS('HOURS&amp;CYCLES INPUT'!$F$2:$F$9999,'HOURS&amp;CYCLES INPUT'!$C$2:$C$9999,'QUALIFIED EFH'!$C84,'HOURS&amp;CYCLES INPUT'!$D$2:$D$9999,'QUALIFIED EFH'!AC$4,'HOURS&amp;CYCLES INPUT'!$E$2:$E$9999,'QUALIFIED EFH'!AC$5))</f>
        <v>0</v>
      </c>
      <c r="AD84" s="476">
        <f>IF(AD$2&lt;&gt;"",IF($C84&lt;&gt;"TBA",AD$2/114,0),SUMIFS('HOURS&amp;CYCLES INPUT'!$F$2:$F$9999,'HOURS&amp;CYCLES INPUT'!$C$2:$C$9999,'QUALIFIED EFH'!$C84,'HOURS&amp;CYCLES INPUT'!$D$2:$D$9999,'QUALIFIED EFH'!AD$4,'HOURS&amp;CYCLES INPUT'!$E$2:$E$9999,'QUALIFIED EFH'!AD$5))</f>
        <v>0</v>
      </c>
      <c r="AE84" s="476">
        <f>IF(AE$2&lt;&gt;"",IF($C84&lt;&gt;"TBA",AE$2/114,0),SUMIFS('HOURS&amp;CYCLES INPUT'!$F$2:$F$9999,'HOURS&amp;CYCLES INPUT'!$C$2:$C$9999,'QUALIFIED EFH'!$C84,'HOURS&amp;CYCLES INPUT'!$D$2:$D$9999,'QUALIFIED EFH'!AE$4,'HOURS&amp;CYCLES INPUT'!$E$2:$E$9999,'QUALIFIED EFH'!AE$5))</f>
        <v>0</v>
      </c>
      <c r="AF84" s="476">
        <f>IF(AF$2&lt;&gt;"",IF($C84&lt;&gt;"TBA",AF$2/114,0),SUMIFS('HOURS&amp;CYCLES INPUT'!$F$2:$F$9999,'HOURS&amp;CYCLES INPUT'!$C$2:$C$9999,'QUALIFIED EFH'!$C84,'HOURS&amp;CYCLES INPUT'!$D$2:$D$9999,'QUALIFIED EFH'!AF$4,'HOURS&amp;CYCLES INPUT'!$E$2:$E$9999,'QUALIFIED EFH'!AF$5))</f>
        <v>0</v>
      </c>
      <c r="AG84" s="476">
        <f>IF(AG$2&lt;&gt;"",IF($C84&lt;&gt;"TBA",AG$2/114,0),SUMIFS('HOURS&amp;CYCLES INPUT'!$F$2:$F$9999,'HOURS&amp;CYCLES INPUT'!$C$2:$C$9999,'QUALIFIED EFH'!$C84,'HOURS&amp;CYCLES INPUT'!$D$2:$D$9999,'QUALIFIED EFH'!AG$4,'HOURS&amp;CYCLES INPUT'!$E$2:$E$9999,'QUALIFIED EFH'!AG$5))</f>
        <v>234.68</v>
      </c>
      <c r="AH84" s="476">
        <f>IF(AH$2&lt;&gt;"",IF($C84&lt;&gt;"TBA",AH$2/114,0),SUMIFS('HOURS&amp;CYCLES INPUT'!$F$2:$F$9999,'HOURS&amp;CYCLES INPUT'!$C$2:$C$9999,'QUALIFIED EFH'!$C84,'HOURS&amp;CYCLES INPUT'!$D$2:$D$9999,'QUALIFIED EFH'!AH$4,'HOURS&amp;CYCLES INPUT'!$E$2:$E$9999,'QUALIFIED EFH'!AH$5))</f>
        <v>293.36</v>
      </c>
      <c r="AI84" s="476">
        <f>IF(AI$2&lt;&gt;"",IF($C84&lt;&gt;"TBA",AI$2/114,0),SUMIFS('HOURS&amp;CYCLES INPUT'!$F$2:$F$9999,'HOURS&amp;CYCLES INPUT'!$C$2:$C$9999,'QUALIFIED EFH'!$C84,'HOURS&amp;CYCLES INPUT'!$D$2:$D$9999,'QUALIFIED EFH'!AI$4,'HOURS&amp;CYCLES INPUT'!$E$2:$E$9999,'QUALIFIED EFH'!AI$5))</f>
        <v>427.24</v>
      </c>
      <c r="AJ84" s="476">
        <f>IF(AJ$2&lt;&gt;"",IF($C84&lt;&gt;"TBA",AJ$2/114,0),SUMIFS('HOURS&amp;CYCLES INPUT'!$F$2:$F$9999,'HOURS&amp;CYCLES INPUT'!$C$2:$C$9999,'QUALIFIED EFH'!$C84,'HOURS&amp;CYCLES INPUT'!$D$2:$D$9999,'QUALIFIED EFH'!AJ$4,'HOURS&amp;CYCLES INPUT'!$E$2:$E$9999,'QUALIFIED EFH'!AJ$5))</f>
        <v>302.44</v>
      </c>
      <c r="AK84" s="476">
        <f>IF(AK$2&lt;&gt;"",IF($C84&lt;&gt;"TBA",AK$2/114,0),SUMIFS('HOURS&amp;CYCLES INPUT'!$F$2:$F$9999,'HOURS&amp;CYCLES INPUT'!$C$2:$C$9999,'QUALIFIED EFH'!$C84,'HOURS&amp;CYCLES INPUT'!$D$2:$D$9999,'QUALIFIED EFH'!AK$4,'HOURS&amp;CYCLES INPUT'!$E$2:$E$9999,'QUALIFIED EFH'!AK$5))</f>
        <v>424.18</v>
      </c>
      <c r="AL84" s="476">
        <f>IF(AL$2&lt;&gt;"",IF($C84&lt;&gt;"TBA",AL$2/114,0),SUMIFS('HOURS&amp;CYCLES INPUT'!$F$2:$F$9999,'HOURS&amp;CYCLES INPUT'!$C$2:$C$9999,'QUALIFIED EFH'!$C84,'HOURS&amp;CYCLES INPUT'!$D$2:$D$9999,'QUALIFIED EFH'!AL$4,'HOURS&amp;CYCLES INPUT'!$E$2:$E$9999,'QUALIFIED EFH'!AL$5))</f>
        <v>415.62</v>
      </c>
      <c r="AM84" s="476">
        <f>IF(AM$2&lt;&gt;"",IF($C84&lt;&gt;"TBA",AM$2/114,0),SUMIFS('HOURS&amp;CYCLES INPUT'!$F$2:$F$9999,'HOURS&amp;CYCLES INPUT'!$C$2:$C$9999,'QUALIFIED EFH'!$C84,'HOURS&amp;CYCLES INPUT'!$D$2:$D$9999,'QUALIFIED EFH'!AM$4,'HOURS&amp;CYCLES INPUT'!$E$2:$E$9999,'QUALIFIED EFH'!AM$5))</f>
        <v>428.88</v>
      </c>
      <c r="AN84" s="476">
        <f>IF(AN$2&lt;&gt;"",IF($C84&lt;&gt;"TBA",AN$2/114,0),SUMIFS('HOURS&amp;CYCLES INPUT'!$F$2:$F$9999,'HOURS&amp;CYCLES INPUT'!$C$2:$C$9999,'QUALIFIED EFH'!$C84,'HOURS&amp;CYCLES INPUT'!$D$2:$D$9999,'QUALIFIED EFH'!AN$4,'HOURS&amp;CYCLES INPUT'!$E$2:$E$9999,'QUALIFIED EFH'!AN$5))</f>
        <v>448.62</v>
      </c>
      <c r="AO84" s="476">
        <f>IF(AO$2&lt;&gt;"",IF($C84&lt;&gt;"TBA",AO$2/114,0),SUMIFS('HOURS&amp;CYCLES INPUT'!$F$2:$F$9999,'HOURS&amp;CYCLES INPUT'!$C$2:$C$9999,'QUALIFIED EFH'!$C84,'HOURS&amp;CYCLES INPUT'!$D$2:$D$9999,'QUALIFIED EFH'!AO$4,'HOURS&amp;CYCLES INPUT'!$E$2:$E$9999,'QUALIFIED EFH'!AO$5))</f>
        <v>398.78</v>
      </c>
      <c r="AP84" s="476">
        <f>IF(AP$2&lt;&gt;"",IF($C84&lt;&gt;"TBA",AP$2/114,0),SUMIFS('HOURS&amp;CYCLES INPUT'!$F$2:$F$9999,'HOURS&amp;CYCLES INPUT'!$C$2:$C$9999,'QUALIFIED EFH'!$C84,'HOURS&amp;CYCLES INPUT'!$D$2:$D$9999,'QUALIFIED EFH'!AP$4,'HOURS&amp;CYCLES INPUT'!$E$2:$E$9999,'QUALIFIED EFH'!AP$5))</f>
        <v>373.05</v>
      </c>
      <c r="AQ84" s="476">
        <f>IF(AQ$2&lt;&gt;"",IF($C84&lt;&gt;"TBA",AQ$2/114,0),SUMIFS('HOURS&amp;CYCLES INPUT'!$F$2:$F$9999,'HOURS&amp;CYCLES INPUT'!$C$2:$C$9999,'QUALIFIED EFH'!$C84,'HOURS&amp;CYCLES INPUT'!$D$2:$D$9999,'QUALIFIED EFH'!AQ$4,'HOURS&amp;CYCLES INPUT'!$E$2:$E$9999,'QUALIFIED EFH'!AQ$5))</f>
        <v>190.68</v>
      </c>
      <c r="AR84" s="476">
        <f>IF(AR$2&lt;&gt;"",IF($C84&lt;&gt;"TBA",AR$2/114,0),SUMIFS('HOURS&amp;CYCLES INPUT'!$F$2:$F$9999,'HOURS&amp;CYCLES INPUT'!$C$2:$C$9999,'QUALIFIED EFH'!$C84,'HOURS&amp;CYCLES INPUT'!$D$2:$D$9999,'QUALIFIED EFH'!AR$4,'HOURS&amp;CYCLES INPUT'!$E$2:$E$9999,'QUALIFIED EFH'!AR$5))</f>
        <v>0</v>
      </c>
      <c r="AS84" s="476">
        <f>IF(AS$2&lt;&gt;"",IF($C84&lt;&gt;"TBA",AS$2/114,0),SUMIFS('HOURS&amp;CYCLES INPUT'!$F$2:$F$9999,'HOURS&amp;CYCLES INPUT'!$C$2:$C$9999,'QUALIFIED EFH'!$C84,'HOURS&amp;CYCLES INPUT'!$D$2:$D$9999,'QUALIFIED EFH'!AS$4,'HOURS&amp;CYCLES INPUT'!$E$2:$E$9999,'QUALIFIED EFH'!AS$5))</f>
        <v>0</v>
      </c>
      <c r="AT84" s="476">
        <f>IF(AT$2&lt;&gt;"",IF($C84&lt;&gt;"TBA",AT$2/114,0),SUMIFS('HOURS&amp;CYCLES INPUT'!$F$2:$F$9999,'HOURS&amp;CYCLES INPUT'!$C$2:$C$9999,'QUALIFIED EFH'!$C84,'HOURS&amp;CYCLES INPUT'!$D$2:$D$9999,'QUALIFIED EFH'!AT$4,'HOURS&amp;CYCLES INPUT'!$E$2:$E$9999,'QUALIFIED EFH'!AT$5))</f>
        <v>0</v>
      </c>
      <c r="AU84" s="476">
        <f>IF(AU$2&lt;&gt;"",IF($C84&lt;&gt;"TBA",AU$2/114,0),SUMIFS('HOURS&amp;CYCLES INPUT'!$F$2:$F$9999,'HOURS&amp;CYCLES INPUT'!$C$2:$C$9999,'QUALIFIED EFH'!$C84,'HOURS&amp;CYCLES INPUT'!$D$2:$D$9999,'QUALIFIED EFH'!AU$4,'HOURS&amp;CYCLES INPUT'!$E$2:$E$9999,'QUALIFIED EFH'!AU$5))</f>
        <v>39.97</v>
      </c>
      <c r="AV84" s="476">
        <f>IF(AV$2&lt;&gt;"",IF($C84&lt;&gt;"TBA",AV$2/114,0),SUMIFS('HOURS&amp;CYCLES INPUT'!$F$2:$F$9999,'HOURS&amp;CYCLES INPUT'!$C$2:$C$9999,'QUALIFIED EFH'!$C84,'HOURS&amp;CYCLES INPUT'!$D$2:$D$9999,'QUALIFIED EFH'!AV$4,'HOURS&amp;CYCLES INPUT'!$E$2:$E$9999,'QUALIFIED EFH'!AV$5))</f>
        <v>141.47</v>
      </c>
      <c r="AW84" s="476">
        <f>IF(AW$2&lt;&gt;"",IF($C84&lt;&gt;"TBA",AW$2/114,0),SUMIFS('HOURS&amp;CYCLES INPUT'!$F$2:$F$9999,'HOURS&amp;CYCLES INPUT'!$C$2:$C$9999,'QUALIFIED EFH'!$C84,'HOURS&amp;CYCLES INPUT'!$D$2:$D$9999,'QUALIFIED EFH'!AW$4,'HOURS&amp;CYCLES INPUT'!$E$2:$E$9999,'QUALIFIED EFH'!AW$5))</f>
        <v>103.58</v>
      </c>
      <c r="AX84" s="476">
        <f>IF(AX$2&lt;&gt;"",IF($C84&lt;&gt;"TBA",AX$2/114,0),SUMIFS('HOURS&amp;CYCLES INPUT'!$F$2:$F$9999,'HOURS&amp;CYCLES INPUT'!$C$2:$C$9999,'QUALIFIED EFH'!$C84,'HOURS&amp;CYCLES INPUT'!$D$2:$D$9999,'QUALIFIED EFH'!AX$4,'HOURS&amp;CYCLES INPUT'!$E$2:$E$9999,'QUALIFIED EFH'!AX$5))</f>
        <v>124.05</v>
      </c>
      <c r="AY84" s="476">
        <f>IF(AY$2&lt;&gt;"",IF($C84&lt;&gt;"TBA",AY$2/114,0),SUMIFS('HOURS&amp;CYCLES INPUT'!$F$2:$F$9999,'HOURS&amp;CYCLES INPUT'!$C$2:$C$9999,'QUALIFIED EFH'!$C84,'HOURS&amp;CYCLES INPUT'!$D$2:$D$9999,'QUALIFIED EFH'!AY$4,'HOURS&amp;CYCLES INPUT'!$E$2:$E$9999,'QUALIFIED EFH'!AY$5))</f>
        <v>180.58</v>
      </c>
      <c r="AZ84" s="476">
        <f>IF(AZ$2&lt;&gt;"",IF($C84&lt;&gt;"TBA",AZ$2/114,0),SUMIFS('HOURS&amp;CYCLES INPUT'!$F$2:$F$9999,'HOURS&amp;CYCLES INPUT'!$C$2:$C$9999,'QUALIFIED EFH'!$C84,'HOURS&amp;CYCLES INPUT'!$D$2:$D$9999,'QUALIFIED EFH'!AZ$4,'HOURS&amp;CYCLES INPUT'!$E$2:$E$9999,'QUALIFIED EFH'!AZ$5))</f>
        <v>233.55</v>
      </c>
      <c r="BA84" s="476">
        <f>IF(BA$2&lt;&gt;"",IF($C84&lt;&gt;"TBA",BA$2/114,0),SUMIFS('HOURS&amp;CYCLES INPUT'!$F$2:$F$9999,'HOURS&amp;CYCLES INPUT'!$C$2:$C$9999,'QUALIFIED EFH'!$C84,'HOURS&amp;CYCLES INPUT'!$D$2:$D$9999,'QUALIFIED EFH'!BA$4,'HOURS&amp;CYCLES INPUT'!$E$2:$E$9999,'QUALIFIED EFH'!BA$5))</f>
        <v>196.09</v>
      </c>
      <c r="BB84" s="476">
        <f>IF(BB$2&lt;&gt;"",IF($C84&lt;&gt;"TBA",BB$2/114,0),SUMIFS('HOURS&amp;CYCLES INPUT'!$F$2:$F$9999,'HOURS&amp;CYCLES INPUT'!$C$2:$C$9999,'QUALIFIED EFH'!$C84,'HOURS&amp;CYCLES INPUT'!$D$2:$D$9999,'QUALIFIED EFH'!BB$4,'HOURS&amp;CYCLES INPUT'!$E$2:$E$9999,'QUALIFIED EFH'!BB$5))</f>
        <v>29.98</v>
      </c>
      <c r="BC84" s="476">
        <f>IF(BC$2&lt;&gt;"",IF($C84&lt;&gt;"TBA",BC$2/114,0),SUMIFS('HOURS&amp;CYCLES INPUT'!$F$2:$F$9999,'HOURS&amp;CYCLES INPUT'!$C$2:$C$9999,'QUALIFIED EFH'!$C84,'HOURS&amp;CYCLES INPUT'!$D$2:$D$9999,'QUALIFIED EFH'!BC$4,'HOURS&amp;CYCLES INPUT'!$E$2:$E$9999,'QUALIFIED EFH'!BC$5))</f>
        <v>153.30000000000001</v>
      </c>
      <c r="BD84" s="476">
        <f>IF(BD$2&lt;&gt;"",IF($C84&lt;&gt;"TBA",BD$2/114,0),SUMIFS('HOURS&amp;CYCLES INPUT'!$F$2:$F$9999,'HOURS&amp;CYCLES INPUT'!$C$2:$C$9999,'QUALIFIED EFH'!$C84,'HOURS&amp;CYCLES INPUT'!$D$2:$D$9999,'QUALIFIED EFH'!BD$4,'HOURS&amp;CYCLES INPUT'!$E$2:$E$9999,'QUALIFIED EFH'!BD$5))</f>
        <v>84.4</v>
      </c>
      <c r="BE84" s="476">
        <f>IF(BE$2&lt;&gt;"",IF($C84&lt;&gt;"TBA",BE$2/114,0),SUMIFS('HOURS&amp;CYCLES INPUT'!$F$2:$F$9999,'HOURS&amp;CYCLES INPUT'!$C$2:$C$9999,'QUALIFIED EFH'!$C84,'HOURS&amp;CYCLES INPUT'!$D$2:$D$9999,'QUALIFIED EFH'!BE$4,'HOURS&amp;CYCLES INPUT'!$E$2:$E$9999,'QUALIFIED EFH'!BE$5))</f>
        <v>155.97999999999999</v>
      </c>
      <c r="BF84" s="476">
        <f>IF(BF$2&lt;&gt;"",IF($C84&lt;&gt;"TBA",BF$2/114,0),SUMIFS('HOURS&amp;CYCLES INPUT'!$F$2:$F$9999,'HOURS&amp;CYCLES INPUT'!$C$2:$C$9999,'QUALIFIED EFH'!$C84,'HOURS&amp;CYCLES INPUT'!$D$2:$D$9999,'QUALIFIED EFH'!BF$4,'HOURS&amp;CYCLES INPUT'!$E$2:$E$9999,'QUALIFIED EFH'!BF$5))</f>
        <v>150.94</v>
      </c>
      <c r="BG84" s="476">
        <f>IF(BG$2&lt;&gt;"",IF($C84&lt;&gt;"TBA",BG$2/114,0),SUMIFS('HOURS&amp;CYCLES INPUT'!$F$2:$F$9999,'HOURS&amp;CYCLES INPUT'!$C$2:$C$9999,'QUALIFIED EFH'!$C84,'HOURS&amp;CYCLES INPUT'!$D$2:$D$9999,'QUALIFIED EFH'!BG$4,'HOURS&amp;CYCLES INPUT'!$E$2:$E$9999,'QUALIFIED EFH'!BG$5))</f>
        <v>246.83</v>
      </c>
      <c r="BH84" s="476">
        <f>IF(BH$2&lt;&gt;"",IF($C84&lt;&gt;"TBA",BH$2/114,0),SUMIFS('HOURS&amp;CYCLES INPUT'!$F$2:$F$9999,'HOURS&amp;CYCLES INPUT'!$C$2:$C$9999,'QUALIFIED EFH'!$C84,'HOURS&amp;CYCLES INPUT'!$D$2:$D$9999,'QUALIFIED EFH'!BH$4,'HOURS&amp;CYCLES INPUT'!$E$2:$E$9999,'QUALIFIED EFH'!BH$5))</f>
        <v>322.75</v>
      </c>
      <c r="BI84" s="476">
        <f>IF(BI$2&lt;&gt;"",IF($C84&lt;&gt;"TBA",BI$2/114,0),SUMIFS('HOURS&amp;CYCLES INPUT'!$F$2:$F$9999,'HOURS&amp;CYCLES INPUT'!$C$2:$C$9999,'QUALIFIED EFH'!$C84,'HOURS&amp;CYCLES INPUT'!$D$2:$D$9999,'QUALIFIED EFH'!BI$4,'HOURS&amp;CYCLES INPUT'!$E$2:$E$9999,'QUALIFIED EFH'!BI$5))</f>
        <v>252.57</v>
      </c>
      <c r="BJ84" s="476">
        <f>IF(BJ$2&lt;&gt;"",IF($C84&lt;&gt;"TBA",BJ$2/114,0),SUMIFS('HOURS&amp;CYCLES INPUT'!$F$2:$F$9999,'HOURS&amp;CYCLES INPUT'!$C$2:$C$9999,'QUALIFIED EFH'!$C84,'HOURS&amp;CYCLES INPUT'!$D$2:$D$9999,'QUALIFIED EFH'!BJ$4,'HOURS&amp;CYCLES INPUT'!$E$2:$E$9999,'QUALIFIED EFH'!BJ$5))</f>
        <v>271.60000000000002</v>
      </c>
      <c r="BK84" s="476">
        <f>IF(BK$2&lt;&gt;"",IF($C84&lt;&gt;"TBA",BK$2/114,0),SUMIFS('HOURS&amp;CYCLES INPUT'!$F$2:$F$9999,'HOURS&amp;CYCLES INPUT'!$C$2:$C$9999,'QUALIFIED EFH'!$C84,'HOURS&amp;CYCLES INPUT'!$D$2:$D$9999,'QUALIFIED EFH'!BK$4,'HOURS&amp;CYCLES INPUT'!$E$2:$E$9999,'QUALIFIED EFH'!BK$5))</f>
        <v>390.45</v>
      </c>
      <c r="BL84" s="476">
        <f>IF(BL$2&lt;&gt;"",IF($C84&lt;&gt;"TBA",BL$2/114,0),SUMIFS('HOURS&amp;CYCLES INPUT'!$F$2:$F$9999,'HOURS&amp;CYCLES INPUT'!$C$2:$C$9999,'QUALIFIED EFH'!$C84,'HOURS&amp;CYCLES INPUT'!$D$2:$D$9999,'QUALIFIED EFH'!BL$4,'HOURS&amp;CYCLES INPUT'!$E$2:$E$9999,'QUALIFIED EFH'!BL$5))</f>
        <v>339.75</v>
      </c>
      <c r="BM84" s="476">
        <f>IF(BM$2&lt;&gt;"",IF($C84&lt;&gt;"TBA",BM$2/114,0),SUMIFS('HOURS&amp;CYCLES INPUT'!$F$2:$F$9999,'HOURS&amp;CYCLES INPUT'!$C$2:$C$9999,'QUALIFIED EFH'!$C84,'HOURS&amp;CYCLES INPUT'!$D$2:$D$9999,'QUALIFIED EFH'!BM$4,'HOURS&amp;CYCLES INPUT'!$E$2:$E$9999,'QUALIFIED EFH'!BM$5))</f>
        <v>388.86</v>
      </c>
      <c r="BN84" s="476">
        <f>IF(BN$2&lt;&gt;"",IF($C84&lt;&gt;"TBA",BN$2/114,0),SUMIFS('HOURS&amp;CYCLES INPUT'!$F$2:$F$9999,'HOURS&amp;CYCLES INPUT'!$C$2:$C$9999,'QUALIFIED EFH'!$C84,'HOURS&amp;CYCLES INPUT'!$D$2:$D$9999,'QUALIFIED EFH'!BN$4,'HOURS&amp;CYCLES INPUT'!$E$2:$E$9999,'QUALIFIED EFH'!BN$5))</f>
        <v>326</v>
      </c>
      <c r="BO84" s="476">
        <f>IF(BO$2&lt;&gt;"",IF($C84&lt;&gt;"TBA",BO$2/114,0),SUMIFS('HOURS&amp;CYCLES INPUT'!$F$2:$F$9999,'HOURS&amp;CYCLES INPUT'!$C$2:$C$9999,'QUALIFIED EFH'!$C84,'HOURS&amp;CYCLES INPUT'!$D$2:$D$9999,'QUALIFIED EFH'!BO$4,'HOURS&amp;CYCLES INPUT'!$E$2:$E$9999,'QUALIFIED EFH'!BO$5))</f>
        <v>400.1</v>
      </c>
      <c r="BP84" s="476">
        <f>IF(BP$2&lt;&gt;"",IF($C84&lt;&gt;"TBA",BP$2/114,0),SUMIFS('HOURS&amp;CYCLES INPUT'!$F$2:$F$9999,'HOURS&amp;CYCLES INPUT'!$C$2:$C$9999,'QUALIFIED EFH'!$C84,'HOURS&amp;CYCLES INPUT'!$D$2:$D$9999,'QUALIFIED EFH'!BP$4,'HOURS&amp;CYCLES INPUT'!$E$2:$E$9999,'QUALIFIED EFH'!BP$5))</f>
        <v>329.62</v>
      </c>
      <c r="BQ84" s="476">
        <f>IF(BQ$2&lt;&gt;"",IF($C84&lt;&gt;"TBA",BQ$2/114,0),SUMIFS('HOURS&amp;CYCLES INPUT'!$F$2:$F$9999,'HOURS&amp;CYCLES INPUT'!$C$2:$C$9999,'QUALIFIED EFH'!$C84,'HOURS&amp;CYCLES INPUT'!$D$2:$D$9999,'QUALIFIED EFH'!BQ$4,'HOURS&amp;CYCLES INPUT'!$E$2:$E$9999,'QUALIFIED EFH'!BQ$5))</f>
        <v>357.55</v>
      </c>
      <c r="BR84" s="476">
        <f>IF(BR$2&lt;&gt;"",IF($C84&lt;&gt;"TBA",BR$2/114,0),SUMIFS('HOURS&amp;CYCLES INPUT'!$F$2:$F$9999,'HOURS&amp;CYCLES INPUT'!$C$2:$C$9999,'QUALIFIED EFH'!$C84,'HOURS&amp;CYCLES INPUT'!$D$2:$D$9999,'QUALIFIED EFH'!BR$4,'HOURS&amp;CYCLES INPUT'!$E$2:$E$9999,'QUALIFIED EFH'!BR$5))</f>
        <v>345.63</v>
      </c>
      <c r="BS84" s="476">
        <f>IF(BS$2&lt;&gt;"",IF($C84&lt;&gt;"TBA",BS$2/114,0),SUMIFS('HOURS&amp;CYCLES INPUT'!$F$2:$F$9999,'HOURS&amp;CYCLES INPUT'!$C$2:$C$9999,'QUALIFIED EFH'!$C84,'HOURS&amp;CYCLES INPUT'!$D$2:$D$9999,'QUALIFIED EFH'!BS$4,'HOURS&amp;CYCLES INPUT'!$E$2:$E$9999,'QUALIFIED EFH'!BS$5))</f>
        <v>416.39</v>
      </c>
      <c r="BT84" s="476">
        <f>IF(BT$2&lt;&gt;"",IF($C84&lt;&gt;"TBA",BT$2/114,0),SUMIFS('HOURS&amp;CYCLES INPUT'!$F$2:$F$9999,'HOURS&amp;CYCLES INPUT'!$C$2:$C$9999,'QUALIFIED EFH'!$C84,'HOURS&amp;CYCLES INPUT'!$D$2:$D$9999,'QUALIFIED EFH'!BT$4,'HOURS&amp;CYCLES INPUT'!$E$2:$E$9999,'QUALIFIED EFH'!BT$5))</f>
        <v>359.37</v>
      </c>
      <c r="BU84" s="476">
        <f>IF(BU$2&lt;&gt;"",IF($C84&lt;&gt;"TBA",BU$2/114,0),SUMIFS('HOURS&amp;CYCLES INPUT'!$F$2:$F$9999,'HOURS&amp;CYCLES INPUT'!$C$2:$C$9999,'QUALIFIED EFH'!$C84,'HOURS&amp;CYCLES INPUT'!$D$2:$D$9999,'QUALIFIED EFH'!BU$4,'HOURS&amp;CYCLES INPUT'!$E$2:$E$9999,'QUALIFIED EFH'!BU$5))</f>
        <v>218.45</v>
      </c>
      <c r="BV84" s="476">
        <f>IF(BV$2&lt;&gt;"",IF($C84&lt;&gt;"TBA",BV$2/114,0),SUMIFS('HOURS&amp;CYCLES INPUT'!$F$2:$F$9999,'HOURS&amp;CYCLES INPUT'!$C$2:$C$9999,'QUALIFIED EFH'!$C84,'HOURS&amp;CYCLES INPUT'!$D$2:$D$9999,'QUALIFIED EFH'!BV$4,'HOURS&amp;CYCLES INPUT'!$E$2:$E$9999,'QUALIFIED EFH'!BV$5))</f>
        <v>330.06</v>
      </c>
      <c r="BW84" s="476">
        <f>IF(BW$2&lt;&gt;"",IF($C84&lt;&gt;"TBA",BW$2/114,0),SUMIFS('HOURS&amp;CYCLES INPUT'!$F$2:$F$9999,'HOURS&amp;CYCLES INPUT'!$C$2:$C$9999,'QUALIFIED EFH'!$C84,'HOURS&amp;CYCLES INPUT'!$D$2:$D$9999,'QUALIFIED EFH'!BW$4,'HOURS&amp;CYCLES INPUT'!$E$2:$E$9999,'QUALIFIED EFH'!BW$5))</f>
        <v>408.99</v>
      </c>
      <c r="BX84" s="476">
        <f>IF(BX$2&lt;&gt;"",IF($C84&lt;&gt;"TBA",BX$2/114,0),SUMIFS('HOURS&amp;CYCLES INPUT'!$F$2:$F$9999,'HOURS&amp;CYCLES INPUT'!$C$2:$C$9999,'QUALIFIED EFH'!$C84,'HOURS&amp;CYCLES INPUT'!$D$2:$D$9999,'QUALIFIED EFH'!BX$4,'HOURS&amp;CYCLES INPUT'!$E$2:$E$9999,'QUALIFIED EFH'!BX$5))</f>
        <v>363.5</v>
      </c>
      <c r="BY84" s="476">
        <f>IF(BY$2&lt;&gt;"",IF($C84&lt;&gt;"TBA",BY$2/114,0),SUMIFS('HOURS&amp;CYCLES INPUT'!$F$2:$F$9999,'HOURS&amp;CYCLES INPUT'!$C$2:$C$9999,'QUALIFIED EFH'!$C84,'HOURS&amp;CYCLES INPUT'!$D$2:$D$9999,'QUALIFIED EFH'!BY$4,'HOURS&amp;CYCLES INPUT'!$E$2:$E$9999,'QUALIFIED EFH'!BY$5))</f>
        <v>416.05</v>
      </c>
      <c r="BZ84" s="476">
        <f>IF(BZ$2&lt;&gt;"",IF($C84&lt;&gt;"TBA",BZ$2/114,0),SUMIFS('HOURS&amp;CYCLES INPUT'!$F$2:$F$9999,'HOURS&amp;CYCLES INPUT'!$C$2:$C$9999,'QUALIFIED EFH'!$C84,'HOURS&amp;CYCLES INPUT'!$D$2:$D$9999,'QUALIFIED EFH'!BZ$4,'HOURS&amp;CYCLES INPUT'!$E$2:$E$9999,'QUALIFIED EFH'!BZ$5))</f>
        <v>78.760000000000005</v>
      </c>
      <c r="CA84" s="476">
        <f>IF(CA$2&lt;&gt;"",IF($C84&lt;&gt;"TBA",CA$2/114,0),SUMIFS('HOURS&amp;CYCLES INPUT'!$F$2:$F$9999,'HOURS&amp;CYCLES INPUT'!$C$2:$C$9999,'QUALIFIED EFH'!$C84,'HOURS&amp;CYCLES INPUT'!$D$2:$D$9999,'QUALIFIED EFH'!CA$4,'HOURS&amp;CYCLES INPUT'!$E$2:$E$9999,'QUALIFIED EFH'!CA$5))</f>
        <v>0.11</v>
      </c>
      <c r="CB84" s="476">
        <f>IF(CB$2&lt;&gt;"",IF($C84&lt;&gt;"TBA",CB$2/114,0),SUMIFS('HOURS&amp;CYCLES INPUT'!$F$2:$F$9999,'HOURS&amp;CYCLES INPUT'!$C$2:$C$9999,'QUALIFIED EFH'!$C84,'HOURS&amp;CYCLES INPUT'!$D$2:$D$9999,'QUALIFIED EFH'!CB$4,'HOURS&amp;CYCLES INPUT'!$E$2:$E$9999,'QUALIFIED EFH'!CB$5))</f>
        <v>0</v>
      </c>
      <c r="CC84" s="476">
        <f>IF(CC$2&lt;&gt;"",IF($C84&lt;&gt;"TBA",CC$2/114,0),SUMIFS('HOURS&amp;CYCLES INPUT'!$F$2:$F$9999,'HOURS&amp;CYCLES INPUT'!$C$2:$C$9999,'QUALIFIED EFH'!$C84,'HOURS&amp;CYCLES INPUT'!$D$2:$D$9999,'QUALIFIED EFH'!CC$4,'HOURS&amp;CYCLES INPUT'!$E$2:$E$9999,'QUALIFIED EFH'!CC$5))</f>
        <v>0</v>
      </c>
      <c r="CD84" s="476">
        <f>IF(CD$2&lt;&gt;"",IF($C84&lt;&gt;"TBA",CD$2/114,0),SUMIFS('HOURS&amp;CYCLES INPUT'!$F$2:$F$9999,'HOURS&amp;CYCLES INPUT'!$C$2:$C$9999,'QUALIFIED EFH'!$C84,'HOURS&amp;CYCLES INPUT'!$D$2:$D$9999,'QUALIFIED EFH'!CD$4,'HOURS&amp;CYCLES INPUT'!$E$2:$E$9999,'QUALIFIED EFH'!CD$5))</f>
        <v>0</v>
      </c>
      <c r="CE84" s="476">
        <f>IF(CE$2&lt;&gt;"",IF($C84&lt;&gt;"TBA",CE$2/114,0),SUMIFS('HOURS&amp;CYCLES INPUT'!$F$2:$F$9999,'HOURS&amp;CYCLES INPUT'!$C$2:$C$9999,'QUALIFIED EFH'!$C84,'HOURS&amp;CYCLES INPUT'!$D$2:$D$9999,'QUALIFIED EFH'!CE$4,'HOURS&amp;CYCLES INPUT'!$E$2:$E$9999,'QUALIFIED EFH'!CE$5))</f>
        <v>0</v>
      </c>
      <c r="CF84" s="476">
        <f>IF(CF$2&lt;&gt;"",IF($C84&lt;&gt;"TBA",CF$2/114,0),SUMIFS('HOURS&amp;CYCLES INPUT'!$F$2:$F$9999,'HOURS&amp;CYCLES INPUT'!$C$2:$C$9999,'QUALIFIED EFH'!$C84,'HOURS&amp;CYCLES INPUT'!$D$2:$D$9999,'QUALIFIED EFH'!CF$4,'HOURS&amp;CYCLES INPUT'!$E$2:$E$9999,'QUALIFIED EFH'!CF$5))</f>
        <v>0</v>
      </c>
      <c r="CG84" s="476">
        <f>IF(CG$2&lt;&gt;"",IF($C84&lt;&gt;"TBA",CG$2/114,0),SUMIFS('HOURS&amp;CYCLES INPUT'!$F$2:$F$9999,'HOURS&amp;CYCLES INPUT'!$C$2:$C$9999,'QUALIFIED EFH'!$C84,'HOURS&amp;CYCLES INPUT'!$D$2:$D$9999,'QUALIFIED EFH'!CG$4,'HOURS&amp;CYCLES INPUT'!$E$2:$E$9999,'QUALIFIED EFH'!CG$5))</f>
        <v>410.55</v>
      </c>
      <c r="CH84" s="476">
        <f>IF(CH$2&lt;&gt;"",IF($C84&lt;&gt;"TBA",CH$2/114,0),SUMIFS('HOURS&amp;CYCLES INPUT'!$F$2:$F$9999,'HOURS&amp;CYCLES INPUT'!$C$2:$C$9999,'QUALIFIED EFH'!$C84,'HOURS&amp;CYCLES INPUT'!$D$2:$D$9999,'QUALIFIED EFH'!CH$4,'HOURS&amp;CYCLES INPUT'!$E$2:$E$9999,'QUALIFIED EFH'!CH$5))</f>
        <v>458.78</v>
      </c>
      <c r="CI84" s="476">
        <f>IF(CI$2&lt;&gt;"",IF($C84&lt;&gt;"TBA",CI$2/114,0),SUMIFS('HOURS&amp;CYCLES INPUT'!$F$2:$F$9999,'HOURS&amp;CYCLES INPUT'!$C$2:$C$9999,'QUALIFIED EFH'!$C84,'HOURS&amp;CYCLES INPUT'!$D$2:$D$9999,'QUALIFIED EFH'!CI$4,'HOURS&amp;CYCLES INPUT'!$E$2:$E$9999,'QUALIFIED EFH'!CI$5))</f>
        <v>466.67</v>
      </c>
      <c r="CJ84" s="476">
        <f>IF(CJ$2&lt;&gt;"",IF($C84&lt;&gt;"TBA",CJ$2/114,0),SUMIFS('HOURS&amp;CYCLES INPUT'!$F$2:$F$9999,'HOURS&amp;CYCLES INPUT'!$C$2:$C$9999,'QUALIFIED EFH'!$C84,'HOURS&amp;CYCLES INPUT'!$D$2:$D$9999,'QUALIFIED EFH'!CJ$4,'HOURS&amp;CYCLES INPUT'!$E$2:$E$9999,'QUALIFIED EFH'!CJ$5))</f>
        <v>414.05</v>
      </c>
      <c r="CK84" s="476">
        <f>IF(CK$2&lt;&gt;"",IF($C84&lt;&gt;"TBA",CK$2/114,0),SUMIFS('HOURS&amp;CYCLES INPUT'!$F$2:$F$9999,'HOURS&amp;CYCLES INPUT'!$C$2:$C$9999,'QUALIFIED EFH'!$C84,'HOURS&amp;CYCLES INPUT'!$D$2:$D$9999,'QUALIFIED EFH'!CK$4,'HOURS&amp;CYCLES INPUT'!$E$2:$E$9999,'QUALIFIED EFH'!CK$5))</f>
        <v>362.43</v>
      </c>
      <c r="CL84" s="476">
        <f>IF(CL$2&lt;&gt;"",IF($C84&lt;&gt;"TBA",CL$2/114,0),SUMIFS('HOURS&amp;CYCLES INPUT'!$F$2:$F$9999,'HOURS&amp;CYCLES INPUT'!$C$2:$C$9999,'QUALIFIED EFH'!$C84,'HOURS&amp;CYCLES INPUT'!$D$2:$D$9999,'QUALIFIED EFH'!CL$4,'HOURS&amp;CYCLES INPUT'!$E$2:$E$9999,'QUALIFIED EFH'!CL$5))</f>
        <v>472.94</v>
      </c>
      <c r="CM84" s="476">
        <f>IF(CM$2&lt;&gt;"",IF($C84&lt;&gt;"TBA",CM$2/114,0),SUMIFS('HOURS&amp;CYCLES INPUT'!$F$2:$F$9999,'HOURS&amp;CYCLES INPUT'!$C$2:$C$9999,'QUALIFIED EFH'!$C84,'HOURS&amp;CYCLES INPUT'!$D$2:$D$9999,'QUALIFIED EFH'!CM$4,'HOURS&amp;CYCLES INPUT'!$E$2:$E$9999,'QUALIFIED EFH'!CM$5))</f>
        <v>424.66</v>
      </c>
      <c r="CN84" s="476">
        <f>IF(CN$2&lt;&gt;"",IF($C84&lt;&gt;"TBA",CN$2/114,0),SUMIFS('HOURS&amp;CYCLES INPUT'!$F$2:$F$9999,'HOURS&amp;CYCLES INPUT'!$C$2:$C$9999,'QUALIFIED EFH'!$C84,'HOURS&amp;CYCLES INPUT'!$D$2:$D$9999,'QUALIFIED EFH'!CN$4,'HOURS&amp;CYCLES INPUT'!$E$2:$E$9999,'QUALIFIED EFH'!CN$5))</f>
        <v>86.84</v>
      </c>
      <c r="CO84" s="476">
        <f>IF(CO$2&lt;&gt;"",IF($C84&lt;&gt;"TBA",CO$2/114,0),SUMIFS('HOURS&amp;CYCLES INPUT'!$F$2:$F$9999,'HOURS&amp;CYCLES INPUT'!$C$2:$C$9999,'QUALIFIED EFH'!$C84,'HOURS&amp;CYCLES INPUT'!$D$2:$D$9999,'QUALIFIED EFH'!CO$4,'HOURS&amp;CYCLES INPUT'!$E$2:$E$9999,'QUALIFIED EFH'!CO$5))</f>
        <v>0</v>
      </c>
      <c r="CP84" s="476">
        <f>IF(CP$2&lt;&gt;"",IF($C84&lt;&gt;"TBA",CP$2/114,0),SUMIFS('HOURS&amp;CYCLES INPUT'!$F$2:$F$9999,'HOURS&amp;CYCLES INPUT'!$C$2:$C$9999,'QUALIFIED EFH'!$C84,'HOURS&amp;CYCLES INPUT'!$D$2:$D$9999,'QUALIFIED EFH'!CP$4,'HOURS&amp;CYCLES INPUT'!$E$2:$E$9999,'QUALIFIED EFH'!CP$5))</f>
        <v>0</v>
      </c>
      <c r="CQ84" s="476">
        <f>IF(CQ$2&lt;&gt;"",IF($C84&lt;&gt;"TBA",CQ$2/114,0),SUMIFS('HOURS&amp;CYCLES INPUT'!$F$2:$F$9999,'HOURS&amp;CYCLES INPUT'!$C$2:$C$9999,'QUALIFIED EFH'!$C84,'HOURS&amp;CYCLES INPUT'!$D$2:$D$9999,'QUALIFIED EFH'!CQ$4,'HOURS&amp;CYCLES INPUT'!$E$2:$E$9999,'QUALIFIED EFH'!CQ$5))</f>
        <v>0</v>
      </c>
      <c r="CR84" s="476">
        <f>IF(CR$2&lt;&gt;"",IF($C84&lt;&gt;"TBA",CR$2/114,0),SUMIFS('HOURS&amp;CYCLES INPUT'!$F$2:$F$9999,'HOURS&amp;CYCLES INPUT'!$C$2:$C$9999,'QUALIFIED EFH'!$C84,'HOURS&amp;CYCLES INPUT'!$D$2:$D$9999,'QUALIFIED EFH'!CR$4,'HOURS&amp;CYCLES INPUT'!$E$2:$E$9999,'QUALIFIED EFH'!CR$5))</f>
        <v>0</v>
      </c>
      <c r="CS84" s="476">
        <f>IF(CS$2&lt;&gt;"",IF($C84&lt;&gt;"TBA",CS$2/114,0),SUMIFS('HOURS&amp;CYCLES INPUT'!$F$2:$F$9999,'HOURS&amp;CYCLES INPUT'!$C$2:$C$9999,'QUALIFIED EFH'!$C84,'HOURS&amp;CYCLES INPUT'!$D$2:$D$9999,'QUALIFIED EFH'!CS$4,'HOURS&amp;CYCLES INPUT'!$E$2:$E$9999,'QUALIFIED EFH'!CS$5))</f>
        <v>0</v>
      </c>
      <c r="CT84" s="476">
        <f>IF(CT$2&lt;&gt;"",IF($C84&lt;&gt;"TBA",CT$2/114,0),SUMIFS('HOURS&amp;CYCLES INPUT'!$F$2:$F$9999,'HOURS&amp;CYCLES INPUT'!$C$2:$C$9999,'QUALIFIED EFH'!$C84,'HOURS&amp;CYCLES INPUT'!$D$2:$D$9999,'QUALIFIED EFH'!CT$4,'HOURS&amp;CYCLES INPUT'!$E$2:$E$9999,'QUALIFIED EFH'!CT$5))</f>
        <v>0</v>
      </c>
      <c r="CU84" s="476">
        <f>IF(CU$2&lt;&gt;"",IF($C84&lt;&gt;"TBA",CU$2/114,0),SUMIFS('HOURS&amp;CYCLES INPUT'!$F$2:$F$9999,'HOURS&amp;CYCLES INPUT'!$C$2:$C$9999,'QUALIFIED EFH'!$C84,'HOURS&amp;CYCLES INPUT'!$D$2:$D$9999,'QUALIFIED EFH'!CU$4,'HOURS&amp;CYCLES INPUT'!$E$2:$E$9999,'QUALIFIED EFH'!CU$5))</f>
        <v>0</v>
      </c>
      <c r="CV84" s="476">
        <f>IF(CV$2&lt;&gt;"",IF($C84&lt;&gt;"TBA",CV$2/114,0),SUMIFS('HOURS&amp;CYCLES INPUT'!$F$2:$F$9999,'HOURS&amp;CYCLES INPUT'!$C$2:$C$9999,'QUALIFIED EFH'!$C84,'HOURS&amp;CYCLES INPUT'!$D$2:$D$9999,'QUALIFIED EFH'!CV$4,'HOURS&amp;CYCLES INPUT'!$E$2:$E$9999,'QUALIFIED EFH'!CV$5))</f>
        <v>0</v>
      </c>
      <c r="CW84" s="476">
        <f>IF(CW$2&lt;&gt;"",IF($C84&lt;&gt;"TBA",CW$2/114,0),SUMIFS('HOURS&amp;CYCLES INPUT'!$F$2:$F$9999,'HOURS&amp;CYCLES INPUT'!$C$2:$C$9999,'QUALIFIED EFH'!$C84,'HOURS&amp;CYCLES INPUT'!$D$2:$D$9999,'QUALIFIED EFH'!CW$4,'HOURS&amp;CYCLES INPUT'!$E$2:$E$9999,'QUALIFIED EFH'!CW$5))</f>
        <v>0</v>
      </c>
      <c r="CX84" s="476">
        <f>IF(CX$2&lt;&gt;"",IF($C84&lt;&gt;"TBA",CX$2/114,0),SUMIFS('HOURS&amp;CYCLES INPUT'!$F$2:$F$9999,'HOURS&amp;CYCLES INPUT'!$C$2:$C$9999,'QUALIFIED EFH'!$C84,'HOURS&amp;CYCLES INPUT'!$D$2:$D$9999,'QUALIFIED EFH'!CX$4,'HOURS&amp;CYCLES INPUT'!$E$2:$E$9999,'QUALIFIED EFH'!CX$5))</f>
        <v>0</v>
      </c>
      <c r="CY84" s="476">
        <f>IF(CY$2&lt;&gt;"",IF($C84&lt;&gt;"TBA",CY$2/114,0),SUMIFS('HOURS&amp;CYCLES INPUT'!$F$2:$F$9999,'HOURS&amp;CYCLES INPUT'!$C$2:$C$9999,'QUALIFIED EFH'!$C84,'HOURS&amp;CYCLES INPUT'!$D$2:$D$9999,'QUALIFIED EFH'!CY$4,'HOURS&amp;CYCLES INPUT'!$E$2:$E$9999,'QUALIFIED EFH'!CY$5))</f>
        <v>0</v>
      </c>
      <c r="CZ84" s="476">
        <f>IF(CZ$2&lt;&gt;"",IF($C84&lt;&gt;"TBA",CZ$2/114,0),SUMIFS('HOURS&amp;CYCLES INPUT'!$F$2:$F$9999,'HOURS&amp;CYCLES INPUT'!$C$2:$C$9999,'QUALIFIED EFH'!$C84,'HOURS&amp;CYCLES INPUT'!$D$2:$D$9999,'QUALIFIED EFH'!CZ$4,'HOURS&amp;CYCLES INPUT'!$E$2:$E$9999,'QUALIFIED EFH'!CZ$5))</f>
        <v>0</v>
      </c>
      <c r="DA84" s="476">
        <f>IF(DA$2&lt;&gt;"",IF($C84&lt;&gt;"TBA",DA$2/114,0),SUMIFS('HOURS&amp;CYCLES INPUT'!$F$2:$F$9999,'HOURS&amp;CYCLES INPUT'!$C$2:$C$9999,'QUALIFIED EFH'!$C84,'HOURS&amp;CYCLES INPUT'!$D$2:$D$9999,'QUALIFIED EFH'!DA$4,'HOURS&amp;CYCLES INPUT'!$E$2:$E$9999,'QUALIFIED EFH'!DA$5))</f>
        <v>17.29</v>
      </c>
      <c r="DB84" s="476">
        <f>IF(DB$2&lt;&gt;"",IF($C84&lt;&gt;"TBA",DB$2/114,0),SUMIFS('HOURS&amp;CYCLES INPUT'!$F$2:$F$9999,'HOURS&amp;CYCLES INPUT'!$C$2:$C$9999,'QUALIFIED EFH'!$C84,'HOURS&amp;CYCLES INPUT'!$D$2:$D$9999,'QUALIFIED EFH'!DB$4,'HOURS&amp;CYCLES INPUT'!$E$2:$E$9999,'QUALIFIED EFH'!DB$5))</f>
        <v>370.58</v>
      </c>
      <c r="DC84" s="476">
        <f>IF(DC$2&lt;&gt;"",IF($C84&lt;&gt;"TBA",DC$2/114,0),SUMIFS('HOURS&amp;CYCLES INPUT'!$F$2:$F$9999,'HOURS&amp;CYCLES INPUT'!$C$2:$C$9999,'QUALIFIED EFH'!$C84,'HOURS&amp;CYCLES INPUT'!$D$2:$D$9999,'QUALIFIED EFH'!DC$4,'HOURS&amp;CYCLES INPUT'!$E$2:$E$9999,'QUALIFIED EFH'!DC$5))</f>
        <v>361.35</v>
      </c>
      <c r="DD84" s="476">
        <f>IF(DD$2&lt;&gt;"",IF($C84&lt;&gt;"TBA",DD$2/114,0),SUMIFS('HOURS&amp;CYCLES INPUT'!$F$2:$F$9999,'HOURS&amp;CYCLES INPUT'!$C$2:$C$9999,'QUALIFIED EFH'!$C84,'HOURS&amp;CYCLES INPUT'!$D$2:$D$9999,'QUALIFIED EFH'!DD$4,'HOURS&amp;CYCLES INPUT'!$E$2:$E$9999,'QUALIFIED EFH'!DD$5))</f>
        <v>403.87</v>
      </c>
      <c r="DE84" s="476">
        <f>IF(DE$2&lt;&gt;"",IF($C84&lt;&gt;"TBA",DE$2/114,0),SUMIFS('HOURS&amp;CYCLES INPUT'!$F$2:$F$9999,'HOURS&amp;CYCLES INPUT'!$C$2:$C$9999,'QUALIFIED EFH'!$C84,'HOURS&amp;CYCLES INPUT'!$D$2:$D$9999,'QUALIFIED EFH'!DE$4,'HOURS&amp;CYCLES INPUT'!$E$2:$E$9999,'QUALIFIED EFH'!DE$5))</f>
        <v>315.06</v>
      </c>
      <c r="DF84" s="476">
        <f>IF(DF$2&lt;&gt;"",IF($C84&lt;&gt;"TBA",DF$2/114,0),SUMIFS('HOURS&amp;CYCLES INPUT'!$F$2:$F$9999,'HOURS&amp;CYCLES INPUT'!$C$2:$C$9999,'QUALIFIED EFH'!$C84,'HOURS&amp;CYCLES INPUT'!$D$2:$D$9999,'QUALIFIED EFH'!DF$4,'HOURS&amp;CYCLES INPUT'!$E$2:$E$9999,'QUALIFIED EFH'!DF$5))</f>
        <v>292.60000000000002</v>
      </c>
      <c r="DG84" s="476">
        <f>IF(DG$2&lt;&gt;"",IF($C84&lt;&gt;"TBA",DG$2/114,0),SUMIFS('HOURS&amp;CYCLES INPUT'!$F$2:$F$9999,'HOURS&amp;CYCLES INPUT'!$C$2:$C$9999,'QUALIFIED EFH'!$C84,'HOURS&amp;CYCLES INPUT'!$D$2:$D$9999,'QUALIFIED EFH'!DG$4,'HOURS&amp;CYCLES INPUT'!$E$2:$E$9999,'QUALIFIED EFH'!DG$5))</f>
        <v>355.29</v>
      </c>
      <c r="DH84" s="476">
        <f>IF(DH$2&lt;&gt;"",IF($C84&lt;&gt;"TBA",DH$2/114,0),SUMIFS('HOURS&amp;CYCLES INPUT'!$F$2:$F$9999,'HOURS&amp;CYCLES INPUT'!$C$2:$C$9999,'QUALIFIED EFH'!$C84,'HOURS&amp;CYCLES INPUT'!$D$2:$D$9999,'QUALIFIED EFH'!DH$4,'HOURS&amp;CYCLES INPUT'!$E$2:$E$9999,'QUALIFIED EFH'!DH$5))</f>
        <v>0</v>
      </c>
      <c r="DI84" s="476">
        <f>IF(DI$2&lt;&gt;"",IF($C84&lt;&gt;"TBA",DI$2/114,0),SUMIFS('HOURS&amp;CYCLES INPUT'!$F$2:$F$9999,'HOURS&amp;CYCLES INPUT'!$C$2:$C$9999,'QUALIFIED EFH'!$C84,'HOURS&amp;CYCLES INPUT'!$D$2:$D$9999,'QUALIFIED EFH'!DI$4,'HOURS&amp;CYCLES INPUT'!$E$2:$E$9999,'QUALIFIED EFH'!DI$5))</f>
        <v>0</v>
      </c>
      <c r="DJ84" s="476">
        <f>IF(DJ$2&lt;&gt;"",IF($C84&lt;&gt;"TBA",DJ$2/114,0),SUMIFS('HOURS&amp;CYCLES INPUT'!$F$2:$F$9999,'HOURS&amp;CYCLES INPUT'!$C$2:$C$9999,'QUALIFIED EFH'!$C84,'HOURS&amp;CYCLES INPUT'!$D$2:$D$9999,'QUALIFIED EFH'!DJ$4,'HOURS&amp;CYCLES INPUT'!$E$2:$E$9999,'QUALIFIED EFH'!DJ$5))</f>
        <v>0</v>
      </c>
      <c r="DK84" s="476">
        <f>IF(DK$2&lt;&gt;"",IF($C84&lt;&gt;"TBA",DK$2/114,0),SUMIFS('HOURS&amp;CYCLES INPUT'!$F$2:$F$9999,'HOURS&amp;CYCLES INPUT'!$C$2:$C$9999,'QUALIFIED EFH'!$C84,'HOURS&amp;CYCLES INPUT'!$D$2:$D$9999,'QUALIFIED EFH'!DK$4,'HOURS&amp;CYCLES INPUT'!$E$2:$E$9999,'QUALIFIED EFH'!DK$5))</f>
        <v>0</v>
      </c>
      <c r="DL84" s="476">
        <f>IF(DL$2&lt;&gt;"",IF($C84&lt;&gt;"TBA",DL$2/114,0),SUMIFS('HOURS&amp;CYCLES INPUT'!$F$2:$F$9999,'HOURS&amp;CYCLES INPUT'!$C$2:$C$9999,'QUALIFIED EFH'!$C84,'HOURS&amp;CYCLES INPUT'!$D$2:$D$9999,'QUALIFIED EFH'!DL$4,'HOURS&amp;CYCLES INPUT'!$E$2:$E$9999,'QUALIFIED EFH'!DL$5))</f>
        <v>0</v>
      </c>
      <c r="DM84" s="476">
        <f>IF(DM$2&lt;&gt;"",IF($C84&lt;&gt;"TBA",DM$2/114,0),SUMIFS('HOURS&amp;CYCLES INPUT'!$F$2:$F$9999,'HOURS&amp;CYCLES INPUT'!$C$2:$C$9999,'QUALIFIED EFH'!$C84,'HOURS&amp;CYCLES INPUT'!$D$2:$D$9999,'QUALIFIED EFH'!DM$4,'HOURS&amp;CYCLES INPUT'!$E$2:$E$9999,'QUALIFIED EFH'!DM$5))</f>
        <v>0</v>
      </c>
      <c r="DN84" s="476">
        <f>IF(DN$2&lt;&gt;"",IF($C84&lt;&gt;"TBA",DN$2/114,0),SUMIFS('HOURS&amp;CYCLES INPUT'!$F$2:$F$9999,'HOURS&amp;CYCLES INPUT'!$C$2:$C$9999,'QUALIFIED EFH'!$C84,'HOURS&amp;CYCLES INPUT'!$D$2:$D$9999,'QUALIFIED EFH'!DN$4,'HOURS&amp;CYCLES INPUT'!$E$2:$E$9999,'QUALIFIED EFH'!DN$5))</f>
        <v>0</v>
      </c>
      <c r="DO84" s="476">
        <f>IF(DO$2&lt;&gt;"",IF($C84&lt;&gt;"TBA",DO$2/114,0),SUMIFS('HOURS&amp;CYCLES INPUT'!$F$2:$F$9999,'HOURS&amp;CYCLES INPUT'!$C$2:$C$9999,'QUALIFIED EFH'!$C84,'HOURS&amp;CYCLES INPUT'!$D$2:$D$9999,'QUALIFIED EFH'!DO$4,'HOURS&amp;CYCLES INPUT'!$E$2:$E$9999,'QUALIFIED EFH'!DO$5))</f>
        <v>0</v>
      </c>
      <c r="DP84" s="476">
        <f>IF(DP$2&lt;&gt;"",IF($C84&lt;&gt;"TBA",DP$2/114,0),SUMIFS('HOURS&amp;CYCLES INPUT'!$F$2:$F$9999,'HOURS&amp;CYCLES INPUT'!$C$2:$C$9999,'QUALIFIED EFH'!$C84,'HOURS&amp;CYCLES INPUT'!$D$2:$D$9999,'QUALIFIED EFH'!DP$4,'HOURS&amp;CYCLES INPUT'!$E$2:$E$9999,'QUALIFIED EFH'!DP$5))</f>
        <v>0</v>
      </c>
      <c r="DQ84" s="476">
        <f>IF(DQ$2&lt;&gt;"",IF($C84&lt;&gt;"TBA",DQ$2/114,0),SUMIFS('HOURS&amp;CYCLES INPUT'!$F$2:$F$9999,'HOURS&amp;CYCLES INPUT'!$C$2:$C$9999,'QUALIFIED EFH'!$C84,'HOURS&amp;CYCLES INPUT'!$D$2:$D$9999,'QUALIFIED EFH'!DQ$4,'HOURS&amp;CYCLES INPUT'!$E$2:$E$9999,'QUALIFIED EFH'!DQ$5))</f>
        <v>0</v>
      </c>
      <c r="DR84" s="476">
        <f>IF(DR$2&lt;&gt;"",IF($C84&lt;&gt;"TBA",DR$2/114,0),SUMIFS('HOURS&amp;CYCLES INPUT'!$F$2:$F$9999,'HOURS&amp;CYCLES INPUT'!$C$2:$C$9999,'QUALIFIED EFH'!$C84,'HOURS&amp;CYCLES INPUT'!$D$2:$D$9999,'QUALIFIED EFH'!DR$4,'HOURS&amp;CYCLES INPUT'!$E$2:$E$9999,'QUALIFIED EFH'!DR$5))</f>
        <v>0</v>
      </c>
      <c r="DS84" s="476">
        <f>IF(DS$2&lt;&gt;"",IF($C84&lt;&gt;"TBA",DS$2/114,0),SUMIFS('HOURS&amp;CYCLES INPUT'!$F$2:$F$9999,'HOURS&amp;CYCLES INPUT'!$C$2:$C$9999,'QUALIFIED EFH'!$C84,'HOURS&amp;CYCLES INPUT'!$D$2:$D$9999,'QUALIFIED EFH'!DS$4,'HOURS&amp;CYCLES INPUT'!$E$2:$E$9999,'QUALIFIED EFH'!DS$5))</f>
        <v>0</v>
      </c>
      <c r="DT84" s="476">
        <f>IF(DT$2&lt;&gt;"",IF($C84&lt;&gt;"TBA",DT$2/114,0),SUMIFS('HOURS&amp;CYCLES INPUT'!$F$2:$F$9999,'HOURS&amp;CYCLES INPUT'!$C$2:$C$9999,'QUALIFIED EFH'!$C84,'HOURS&amp;CYCLES INPUT'!$D$2:$D$9999,'QUALIFIED EFH'!DT$4,'HOURS&amp;CYCLES INPUT'!$E$2:$E$9999,'QUALIFIED EFH'!DT$5))</f>
        <v>0</v>
      </c>
      <c r="DU84" s="476">
        <f>IF(DU$2&lt;&gt;"",IF($C84&lt;&gt;"TBA",DU$2/114,0),SUMIFS('HOURS&amp;CYCLES INPUT'!$F$2:$F$9999,'HOURS&amp;CYCLES INPUT'!$C$2:$C$9999,'QUALIFIED EFH'!$C84,'HOURS&amp;CYCLES INPUT'!$D$2:$D$9999,'QUALIFIED EFH'!DU$4,'HOURS&amp;CYCLES INPUT'!$E$2:$E$9999,'QUALIFIED EFH'!DU$5))</f>
        <v>0</v>
      </c>
      <c r="DV84" s="476">
        <f>IF(DV$2&lt;&gt;"",IF($C84&lt;&gt;"TBA",DV$2/114,0),SUMIFS('HOURS&amp;CYCLES INPUT'!$F$2:$F$9999,'HOURS&amp;CYCLES INPUT'!$C$2:$C$9999,'QUALIFIED EFH'!$C84,'HOURS&amp;CYCLES INPUT'!$D$2:$D$9999,'QUALIFIED EFH'!DV$4,'HOURS&amp;CYCLES INPUT'!$E$2:$E$9999,'QUALIFIED EFH'!DV$5))</f>
        <v>0</v>
      </c>
      <c r="DW84" s="476">
        <f>IF(DW$2&lt;&gt;"",IF($C84&lt;&gt;"TBA",DW$2/114,0),SUMIFS('HOURS&amp;CYCLES INPUT'!$F$2:$F$9999,'HOURS&amp;CYCLES INPUT'!$C$2:$C$9999,'QUALIFIED EFH'!$C84,'HOURS&amp;CYCLES INPUT'!$D$2:$D$9999,'QUALIFIED EFH'!DW$4,'HOURS&amp;CYCLES INPUT'!$E$2:$E$9999,'QUALIFIED EFH'!DW$5))</f>
        <v>0</v>
      </c>
      <c r="DX84" s="476">
        <f>IF(DX$2&lt;&gt;"",IF($C84&lt;&gt;"TBA",DX$2/114,0),SUMIFS('HOURS&amp;CYCLES INPUT'!$F$2:$F$9999,'HOURS&amp;CYCLES INPUT'!$C$2:$C$9999,'QUALIFIED EFH'!$C84,'HOURS&amp;CYCLES INPUT'!$D$2:$D$9999,'QUALIFIED EFH'!DX$4,'HOURS&amp;CYCLES INPUT'!$E$2:$E$9999,'QUALIFIED EFH'!DX$5))</f>
        <v>0</v>
      </c>
      <c r="DY84" s="476">
        <f>IF(DY$2&lt;&gt;"",IF($C84&lt;&gt;"TBA",DY$2/114,0),SUMIFS('HOURS&amp;CYCLES INPUT'!$F$2:$F$9999,'HOURS&amp;CYCLES INPUT'!$C$2:$C$9999,'QUALIFIED EFH'!$C84,'HOURS&amp;CYCLES INPUT'!$D$2:$D$9999,'QUALIFIED EFH'!DY$4,'HOURS&amp;CYCLES INPUT'!$E$2:$E$9999,'QUALIFIED EFH'!DY$5))</f>
        <v>0</v>
      </c>
      <c r="DZ84" s="476">
        <f>IF(DZ$2&lt;&gt;"",IF($C84&lt;&gt;"TBA",DZ$2/114,0),SUMIFS('HOURS&amp;CYCLES INPUT'!$F$2:$F$9999,'HOURS&amp;CYCLES INPUT'!$C$2:$C$9999,'QUALIFIED EFH'!$C84,'HOURS&amp;CYCLES INPUT'!$D$2:$D$9999,'QUALIFIED EFH'!DZ$4,'HOURS&amp;CYCLES INPUT'!$E$2:$E$9999,'QUALIFIED EFH'!DZ$5))</f>
        <v>0</v>
      </c>
      <c r="EA84" s="476">
        <f>IF(EA$2&lt;&gt;"",IF($C84&lt;&gt;"TBA",EA$2/114,0),SUMIFS('HOURS&amp;CYCLES INPUT'!$F$2:$F$9999,'HOURS&amp;CYCLES INPUT'!$C$2:$C$9999,'QUALIFIED EFH'!$C84,'HOURS&amp;CYCLES INPUT'!$D$2:$D$9999,'QUALIFIED EFH'!EA$4,'HOURS&amp;CYCLES INPUT'!$E$2:$E$9999,'QUALIFIED EFH'!EA$5))</f>
        <v>0</v>
      </c>
      <c r="EB84" s="476">
        <f>IF(EB$2&lt;&gt;"",IF($C84&lt;&gt;"TBA",EB$2/114,0),SUMIFS('HOURS&amp;CYCLES INPUT'!$F$2:$F$9999,'HOURS&amp;CYCLES INPUT'!$C$2:$C$9999,'QUALIFIED EFH'!$C84,'HOURS&amp;CYCLES INPUT'!$D$2:$D$9999,'QUALIFIED EFH'!EB$4,'HOURS&amp;CYCLES INPUT'!$E$2:$E$9999,'QUALIFIED EFH'!EB$5))</f>
        <v>0</v>
      </c>
      <c r="EC84" s="476">
        <f>IF(EC$2&lt;&gt;"",IF($C84&lt;&gt;"TBA",EC$2/114,0),SUMIFS('HOURS&amp;CYCLES INPUT'!$F$2:$F$9999,'HOURS&amp;CYCLES INPUT'!$C$2:$C$9999,'QUALIFIED EFH'!$C84,'HOURS&amp;CYCLES INPUT'!$D$2:$D$9999,'QUALIFIED EFH'!EC$4,'HOURS&amp;CYCLES INPUT'!$E$2:$E$9999,'QUALIFIED EFH'!EC$5))</f>
        <v>0</v>
      </c>
      <c r="ED84" s="476">
        <f>IF(ED$2&lt;&gt;"",IF($C84&lt;&gt;"TBA",ED$2/114,0),SUMIFS('HOURS&amp;CYCLES INPUT'!$F$2:$F$9999,'HOURS&amp;CYCLES INPUT'!$C$2:$C$9999,'QUALIFIED EFH'!$C84,'HOURS&amp;CYCLES INPUT'!$D$2:$D$9999,'QUALIFIED EFH'!ED$4,'HOURS&amp;CYCLES INPUT'!$E$2:$E$9999,'QUALIFIED EFH'!ED$5))</f>
        <v>0</v>
      </c>
      <c r="EE84" s="476">
        <f>IF(EE$2&lt;&gt;"",IF($C84&lt;&gt;"TBA",EE$2/114,0),SUMIFS('HOURS&amp;CYCLES INPUT'!$F$2:$F$9999,'HOURS&amp;CYCLES INPUT'!$C$2:$C$9999,'QUALIFIED EFH'!$C84,'HOURS&amp;CYCLES INPUT'!$D$2:$D$9999,'QUALIFIED EFH'!EE$4,'HOURS&amp;CYCLES INPUT'!$E$2:$E$9999,'QUALIFIED EFH'!EE$5))</f>
        <v>0</v>
      </c>
      <c r="EF84" s="476">
        <f>IF(EF$2&lt;&gt;"",IF($C84&lt;&gt;"TBA",EF$2/114,0),SUMIFS('HOURS&amp;CYCLES INPUT'!$F$2:$F$9999,'HOURS&amp;CYCLES INPUT'!$C$2:$C$9999,'QUALIFIED EFH'!$C84,'HOURS&amp;CYCLES INPUT'!$D$2:$D$9999,'QUALIFIED EFH'!EF$4,'HOURS&amp;CYCLES INPUT'!$E$2:$E$9999,'QUALIFIED EFH'!EF$5))</f>
        <v>0</v>
      </c>
      <c r="EG84" s="476">
        <f>IF(EG$2&lt;&gt;"",IF($C84&lt;&gt;"TBA",EG$2/114,0),SUMIFS('HOURS&amp;CYCLES INPUT'!$F$2:$F$9999,'HOURS&amp;CYCLES INPUT'!$C$2:$C$9999,'QUALIFIED EFH'!$C84,'HOURS&amp;CYCLES INPUT'!$D$2:$D$9999,'QUALIFIED EFH'!EG$4,'HOURS&amp;CYCLES INPUT'!$E$2:$E$9999,'QUALIFIED EFH'!EG$5))</f>
        <v>0</v>
      </c>
      <c r="EH84" s="476">
        <f>IF(EH$2&lt;&gt;"",IF($C84&lt;&gt;"TBA",EH$2/114,0),SUMIFS('HOURS&amp;CYCLES INPUT'!$F$2:$F$9999,'HOURS&amp;CYCLES INPUT'!$C$2:$C$9999,'QUALIFIED EFH'!$C84,'HOURS&amp;CYCLES INPUT'!$D$2:$D$9999,'QUALIFIED EFH'!EH$4,'HOURS&amp;CYCLES INPUT'!$E$2:$E$9999,'QUALIFIED EFH'!EH$5))</f>
        <v>0</v>
      </c>
      <c r="EI84" s="476">
        <f>IF(EI$2&lt;&gt;"",IF($C84&lt;&gt;"TBA",EI$2/114,0),SUMIFS('HOURS&amp;CYCLES INPUT'!$F$2:$F$9999,'HOURS&amp;CYCLES INPUT'!$C$2:$C$9999,'QUALIFIED EFH'!$C84,'HOURS&amp;CYCLES INPUT'!$D$2:$D$9999,'QUALIFIED EFH'!EI$4,'HOURS&amp;CYCLES INPUT'!$E$2:$E$9999,'QUALIFIED EFH'!EI$5))</f>
        <v>0</v>
      </c>
      <c r="EJ84" s="476">
        <f>IF(EJ$2&lt;&gt;"",IF($C84&lt;&gt;"TBA",EJ$2/114,0),SUMIFS('HOURS&amp;CYCLES INPUT'!$F$2:$F$9999,'HOURS&amp;CYCLES INPUT'!$C$2:$C$9999,'QUALIFIED EFH'!$C84,'HOURS&amp;CYCLES INPUT'!$D$2:$D$9999,'QUALIFIED EFH'!EJ$4,'HOURS&amp;CYCLES INPUT'!$E$2:$E$9999,'QUALIFIED EFH'!EJ$5))</f>
        <v>0</v>
      </c>
      <c r="EK84" s="476">
        <f>IF(EK$2&lt;&gt;"",IF($C84&lt;&gt;"TBA",EK$2/114,0),SUMIFS('HOURS&amp;CYCLES INPUT'!$F$2:$F$9999,'HOURS&amp;CYCLES INPUT'!$C$2:$C$9999,'QUALIFIED EFH'!$C84,'HOURS&amp;CYCLES INPUT'!$D$2:$D$9999,'QUALIFIED EFH'!EK$4,'HOURS&amp;CYCLES INPUT'!$E$2:$E$9999,'QUALIFIED EFH'!EK$5))</f>
        <v>0</v>
      </c>
      <c r="EL84" s="476">
        <f>IF(EL$2&lt;&gt;"",IF($C84&lt;&gt;"TBA",EL$2/114,0),SUMIFS('HOURS&amp;CYCLES INPUT'!$F$2:$F$9999,'HOURS&amp;CYCLES INPUT'!$C$2:$C$9999,'QUALIFIED EFH'!$C84,'HOURS&amp;CYCLES INPUT'!$D$2:$D$9999,'QUALIFIED EFH'!EL$4,'HOURS&amp;CYCLES INPUT'!$E$2:$E$9999,'QUALIFIED EFH'!EL$5))</f>
        <v>0</v>
      </c>
      <c r="EM84" s="476">
        <f>IF(EM$2&lt;&gt;"",IF($C84&lt;&gt;"TBA",EM$2/114,0),SUMIFS('HOURS&amp;CYCLES INPUT'!$F$2:$F$9999,'HOURS&amp;CYCLES INPUT'!$C$2:$C$9999,'QUALIFIED EFH'!$C84,'HOURS&amp;CYCLES INPUT'!$D$2:$D$9999,'QUALIFIED EFH'!EM$4,'HOURS&amp;CYCLES INPUT'!$E$2:$E$9999,'QUALIFIED EFH'!EM$5))</f>
        <v>0</v>
      </c>
      <c r="EN84" s="476">
        <f>IF(EN$2&lt;&gt;"",IF($C84&lt;&gt;"TBA",EN$2/114,0),SUMIFS('HOURS&amp;CYCLES INPUT'!$F$2:$F$9999,'HOURS&amp;CYCLES INPUT'!$C$2:$C$9999,'QUALIFIED EFH'!$C84,'HOURS&amp;CYCLES INPUT'!$D$2:$D$9999,'QUALIFIED EFH'!EN$4,'HOURS&amp;CYCLES INPUT'!$E$2:$E$9999,'QUALIFIED EFH'!EN$5))</f>
        <v>0</v>
      </c>
      <c r="EO84" s="476">
        <f>IF(EO$2&lt;&gt;"",IF($C84&lt;&gt;"TBA",EO$2/114,0),SUMIFS('HOURS&amp;CYCLES INPUT'!$F$2:$F$9999,'HOURS&amp;CYCLES INPUT'!$C$2:$C$9999,'QUALIFIED EFH'!$C84,'HOURS&amp;CYCLES INPUT'!$D$2:$D$9999,'QUALIFIED EFH'!EO$4,'HOURS&amp;CYCLES INPUT'!$E$2:$E$9999,'QUALIFIED EFH'!EO$5))</f>
        <v>0</v>
      </c>
      <c r="EP84" s="476">
        <f>IF(EP$2&lt;&gt;"",IF($C84&lt;&gt;"TBA",EP$2/114,0),SUMIFS('HOURS&amp;CYCLES INPUT'!$F$2:$F$9999,'HOURS&amp;CYCLES INPUT'!$C$2:$C$9999,'QUALIFIED EFH'!$C84,'HOURS&amp;CYCLES INPUT'!$D$2:$D$9999,'QUALIFIED EFH'!EP$4,'HOURS&amp;CYCLES INPUT'!$E$2:$E$9999,'QUALIFIED EFH'!EP$5))</f>
        <v>0</v>
      </c>
      <c r="EQ84" s="476">
        <f>IF(EQ$2&lt;&gt;"",IF($C84&lt;&gt;"TBA",EQ$2/114,0),SUMIFS('HOURS&amp;CYCLES INPUT'!$F$2:$F$9999,'HOURS&amp;CYCLES INPUT'!$C$2:$C$9999,'QUALIFIED EFH'!$C84,'HOURS&amp;CYCLES INPUT'!$D$2:$D$9999,'QUALIFIED EFH'!EQ$4,'HOURS&amp;CYCLES INPUT'!$E$2:$E$9999,'QUALIFIED EFH'!EQ$5))</f>
        <v>0</v>
      </c>
      <c r="ER84" s="476">
        <f>IF(ER$2&lt;&gt;"",IF($C84&lt;&gt;"TBA",ER$2/114,0),SUMIFS('HOURS&amp;CYCLES INPUT'!$F$2:$F$9999,'HOURS&amp;CYCLES INPUT'!$C$2:$C$9999,'QUALIFIED EFH'!$C84,'HOURS&amp;CYCLES INPUT'!$D$2:$D$9999,'QUALIFIED EFH'!ER$4,'HOURS&amp;CYCLES INPUT'!$E$2:$E$9999,'QUALIFIED EFH'!ER$5))</f>
        <v>0</v>
      </c>
      <c r="ES84" s="476">
        <f>IF(ES$2&lt;&gt;"",IF($C84&lt;&gt;"TBA",ES$2/114,0),SUMIFS('HOURS&amp;CYCLES INPUT'!$F$2:$F$9999,'HOURS&amp;CYCLES INPUT'!$C$2:$C$9999,'QUALIFIED EFH'!$C84,'HOURS&amp;CYCLES INPUT'!$D$2:$D$9999,'QUALIFIED EFH'!ES$4,'HOURS&amp;CYCLES INPUT'!$E$2:$E$9999,'QUALIFIED EFH'!ES$5))</f>
        <v>0</v>
      </c>
      <c r="ET84" s="476">
        <f>IF(ET$2&lt;&gt;"",IF($C84&lt;&gt;"TBA",ET$2/114,0),SUMIFS('HOURS&amp;CYCLES INPUT'!$F$2:$F$9999,'HOURS&amp;CYCLES INPUT'!$C$2:$C$9999,'QUALIFIED EFH'!$C84,'HOURS&amp;CYCLES INPUT'!$D$2:$D$9999,'QUALIFIED EFH'!ET$4,'HOURS&amp;CYCLES INPUT'!$E$2:$E$9999,'QUALIFIED EFH'!ET$5))</f>
        <v>0</v>
      </c>
      <c r="EU84" s="476">
        <f>IF(EU$2&lt;&gt;"",IF($C84&lt;&gt;"TBA",EU$2/114,0),SUMIFS('HOURS&amp;CYCLES INPUT'!$F$2:$F$9999,'HOURS&amp;CYCLES INPUT'!$C$2:$C$9999,'QUALIFIED EFH'!$C84,'HOURS&amp;CYCLES INPUT'!$D$2:$D$9999,'QUALIFIED EFH'!EU$4,'HOURS&amp;CYCLES INPUT'!$E$2:$E$9999,'QUALIFIED EFH'!EU$5))</f>
        <v>0</v>
      </c>
      <c r="EV84" s="476">
        <f>IF(EV$2&lt;&gt;"",IF($C84&lt;&gt;"TBA",EV$2/114,0),SUMIFS('HOURS&amp;CYCLES INPUT'!$F$2:$F$9999,'HOURS&amp;CYCLES INPUT'!$C$2:$C$9999,'QUALIFIED EFH'!$C84,'HOURS&amp;CYCLES INPUT'!$D$2:$D$9999,'QUALIFIED EFH'!EV$4,'HOURS&amp;CYCLES INPUT'!$E$2:$E$9999,'QUALIFIED EFH'!EV$5))</f>
        <v>0</v>
      </c>
      <c r="EW84" s="476">
        <f>IF(EW$2&lt;&gt;"",IF($C84&lt;&gt;"TBA",EW$2/114,0),SUMIFS('HOURS&amp;CYCLES INPUT'!$F$2:$F$9999,'HOURS&amp;CYCLES INPUT'!$C$2:$C$9999,'QUALIFIED EFH'!$C84,'HOURS&amp;CYCLES INPUT'!$D$2:$D$9999,'QUALIFIED EFH'!EW$4,'HOURS&amp;CYCLES INPUT'!$E$2:$E$9999,'QUALIFIED EFH'!EW$5))</f>
        <v>0</v>
      </c>
      <c r="EX84" s="476">
        <f>IF(EX$2&lt;&gt;"",IF($C84&lt;&gt;"TBA",EX$2/114,0),SUMIFS('HOURS&amp;CYCLES INPUT'!$F$2:$F$9999,'HOURS&amp;CYCLES INPUT'!$C$2:$C$9999,'QUALIFIED EFH'!$C84,'HOURS&amp;CYCLES INPUT'!$D$2:$D$9999,'QUALIFIED EFH'!EX$4,'HOURS&amp;CYCLES INPUT'!$E$2:$E$9999,'QUALIFIED EFH'!EX$5))</f>
        <v>0</v>
      </c>
      <c r="EY84" s="476">
        <f>IF(EY$2&lt;&gt;"",IF($C84&lt;&gt;"TBA",EY$2/114,0),SUMIFS('HOURS&amp;CYCLES INPUT'!$F$2:$F$9999,'HOURS&amp;CYCLES INPUT'!$C$2:$C$9999,'QUALIFIED EFH'!$C84,'HOURS&amp;CYCLES INPUT'!$D$2:$D$9999,'QUALIFIED EFH'!EY$4,'HOURS&amp;CYCLES INPUT'!$E$2:$E$9999,'QUALIFIED EFH'!EY$5))</f>
        <v>0</v>
      </c>
      <c r="EZ84" s="476">
        <f>IF(EZ$2&lt;&gt;"",IF($C84&lt;&gt;"TBA",EZ$2/114,0),SUMIFS('HOURS&amp;CYCLES INPUT'!$F$2:$F$9999,'HOURS&amp;CYCLES INPUT'!$C$2:$C$9999,'QUALIFIED EFH'!$C84,'HOURS&amp;CYCLES INPUT'!$D$2:$D$9999,'QUALIFIED EFH'!EZ$4,'HOURS&amp;CYCLES INPUT'!$E$2:$E$9999,'QUALIFIED EFH'!EZ$5))</f>
        <v>0</v>
      </c>
      <c r="FA84" s="476">
        <f>IF(FA$2&lt;&gt;"",IF($C84&lt;&gt;"TBA",FA$2/114,0),SUMIFS('HOURS&amp;CYCLES INPUT'!$F$2:$F$9999,'HOURS&amp;CYCLES INPUT'!$C$2:$C$9999,'QUALIFIED EFH'!$C84,'HOURS&amp;CYCLES INPUT'!$D$2:$D$9999,'QUALIFIED EFH'!FA$4,'HOURS&amp;CYCLES INPUT'!$E$2:$E$9999,'QUALIFIED EFH'!FA$5))</f>
        <v>0</v>
      </c>
      <c r="FB84" s="476">
        <f>IF(FB$2&lt;&gt;"",IF($C84&lt;&gt;"TBA",FB$2/114,0),SUMIFS('HOURS&amp;CYCLES INPUT'!$F$2:$F$9999,'HOURS&amp;CYCLES INPUT'!$C$2:$C$9999,'QUALIFIED EFH'!$C84,'HOURS&amp;CYCLES INPUT'!$D$2:$D$9999,'QUALIFIED EFH'!FB$4,'HOURS&amp;CYCLES INPUT'!$E$2:$E$9999,'QUALIFIED EFH'!FB$5))</f>
        <v>0</v>
      </c>
      <c r="FC84" s="476">
        <f>IF(FC$2&lt;&gt;"",IF($C84&lt;&gt;"TBA",FC$2/114,0),SUMIFS('HOURS&amp;CYCLES INPUT'!$F$2:$F$9999,'HOURS&amp;CYCLES INPUT'!$C$2:$C$9999,'QUALIFIED EFH'!$C84,'HOURS&amp;CYCLES INPUT'!$D$2:$D$9999,'QUALIFIED EFH'!FC$4,'HOURS&amp;CYCLES INPUT'!$E$2:$E$9999,'QUALIFIED EFH'!FC$5))</f>
        <v>0</v>
      </c>
      <c r="FD84" s="476">
        <f>IF(FD$2&lt;&gt;"",IF($C84&lt;&gt;"TBA",FD$2/114,0),SUMIFS('HOURS&amp;CYCLES INPUT'!$F$2:$F$9999,'HOURS&amp;CYCLES INPUT'!$C$2:$C$9999,'QUALIFIED EFH'!$C84,'HOURS&amp;CYCLES INPUT'!$D$2:$D$9999,'QUALIFIED EFH'!FD$4,'HOURS&amp;CYCLES INPUT'!$E$2:$E$9999,'QUALIFIED EFH'!FD$5))</f>
        <v>0</v>
      </c>
      <c r="FE84" s="476">
        <f>IF(FE$2&lt;&gt;"",IF($C84&lt;&gt;"TBA",FE$2/114,0),SUMIFS('HOURS&amp;CYCLES INPUT'!$F$2:$F$9999,'HOURS&amp;CYCLES INPUT'!$C$2:$C$9999,'QUALIFIED EFH'!$C84,'HOURS&amp;CYCLES INPUT'!$D$2:$D$9999,'QUALIFIED EFH'!FE$4,'HOURS&amp;CYCLES INPUT'!$E$2:$E$9999,'QUALIFIED EFH'!FE$5))</f>
        <v>0</v>
      </c>
      <c r="FF84" s="476">
        <f>IF(FF$2&lt;&gt;"",IF($C84&lt;&gt;"TBA",FF$2/114,0),SUMIFS('HOURS&amp;CYCLES INPUT'!$F$2:$F$9999,'HOURS&amp;CYCLES INPUT'!$C$2:$C$9999,'QUALIFIED EFH'!$C84,'HOURS&amp;CYCLES INPUT'!$D$2:$D$9999,'QUALIFIED EFH'!FF$4,'HOURS&amp;CYCLES INPUT'!$E$2:$E$9999,'QUALIFIED EFH'!FF$5))</f>
        <v>0</v>
      </c>
      <c r="FG84" s="476">
        <f>IF(FG$2&lt;&gt;"",IF($C84&lt;&gt;"TBA",FG$2/114,0),SUMIFS('HOURS&amp;CYCLES INPUT'!$F$2:$F$9999,'HOURS&amp;CYCLES INPUT'!$C$2:$C$9999,'QUALIFIED EFH'!$C84,'HOURS&amp;CYCLES INPUT'!$D$2:$D$9999,'QUALIFIED EFH'!FG$4,'HOURS&amp;CYCLES INPUT'!$E$2:$E$9999,'QUALIFIED EFH'!FG$5))</f>
        <v>0</v>
      </c>
      <c r="FH84" s="476">
        <f>IF(FH$2&lt;&gt;"",IF($C84&lt;&gt;"TBA",FH$2/114,0),SUMIFS('HOURS&amp;CYCLES INPUT'!$F$2:$F$9999,'HOURS&amp;CYCLES INPUT'!$C$2:$C$9999,'QUALIFIED EFH'!$C84,'HOURS&amp;CYCLES INPUT'!$D$2:$D$9999,'QUALIFIED EFH'!FH$4,'HOURS&amp;CYCLES INPUT'!$E$2:$E$9999,'QUALIFIED EFH'!FH$5))</f>
        <v>0</v>
      </c>
      <c r="FI84" s="476">
        <f>IF(FI$2&lt;&gt;"",IF($C84&lt;&gt;"TBA",FI$2/114,0),SUMIFS('HOURS&amp;CYCLES INPUT'!$F$2:$F$9999,'HOURS&amp;CYCLES INPUT'!$C$2:$C$9999,'QUALIFIED EFH'!$C84,'HOURS&amp;CYCLES INPUT'!$D$2:$D$9999,'QUALIFIED EFH'!FI$4,'HOURS&amp;CYCLES INPUT'!$E$2:$E$9999,'QUALIFIED EFH'!FI$5))</f>
        <v>0</v>
      </c>
      <c r="FJ84" s="476">
        <f>IF(FJ$2&lt;&gt;"",IF($C84&lt;&gt;"TBA",FJ$2/114,0),SUMIFS('HOURS&amp;CYCLES INPUT'!$F$2:$F$9999,'HOURS&amp;CYCLES INPUT'!$C$2:$C$9999,'QUALIFIED EFH'!$C84,'HOURS&amp;CYCLES INPUT'!$D$2:$D$9999,'QUALIFIED EFH'!FJ$4,'HOURS&amp;CYCLES INPUT'!$E$2:$E$9999,'QUALIFIED EFH'!FJ$5))</f>
        <v>0</v>
      </c>
      <c r="FK84" s="476">
        <f>IF(FK$2&lt;&gt;"",IF($C84&lt;&gt;"TBA",FK$2/114,0),SUMIFS('HOURS&amp;CYCLES INPUT'!$F$2:$F$9999,'HOURS&amp;CYCLES INPUT'!$C$2:$C$9999,'QUALIFIED EFH'!$C84,'HOURS&amp;CYCLES INPUT'!$D$2:$D$9999,'QUALIFIED EFH'!FK$4,'HOURS&amp;CYCLES INPUT'!$E$2:$E$9999,'QUALIFIED EFH'!FK$5))</f>
        <v>0</v>
      </c>
      <c r="FL84" s="476">
        <f>IF(FL$2&lt;&gt;"",IF($C84&lt;&gt;"TBA",FL$2/114,0),SUMIFS('HOURS&amp;CYCLES INPUT'!$F$2:$F$9999,'HOURS&amp;CYCLES INPUT'!$C$2:$C$9999,'QUALIFIED EFH'!$C84,'HOURS&amp;CYCLES INPUT'!$D$2:$D$9999,'QUALIFIED EFH'!FL$4,'HOURS&amp;CYCLES INPUT'!$E$2:$E$9999,'QUALIFIED EFH'!FL$5))</f>
        <v>0</v>
      </c>
      <c r="FM84" s="476">
        <f>IF(FM$2&lt;&gt;"",IF($C84&lt;&gt;"TBA",FM$2/114,0),SUMIFS('HOURS&amp;CYCLES INPUT'!$F$2:$F$9999,'HOURS&amp;CYCLES INPUT'!$C$2:$C$9999,'QUALIFIED EFH'!$C84,'HOURS&amp;CYCLES INPUT'!$D$2:$D$9999,'QUALIFIED EFH'!FM$4,'HOURS&amp;CYCLES INPUT'!$E$2:$E$9999,'QUALIFIED EFH'!FM$5))</f>
        <v>0</v>
      </c>
      <c r="FN84" s="476">
        <f>IF(FN$2&lt;&gt;"",IF($C84&lt;&gt;"TBA",FN$2/114,0),SUMIFS('HOURS&amp;CYCLES INPUT'!$F$2:$F$9999,'HOURS&amp;CYCLES INPUT'!$C$2:$C$9999,'QUALIFIED EFH'!$C84,'HOURS&amp;CYCLES INPUT'!$D$2:$D$9999,'QUALIFIED EFH'!FN$4,'HOURS&amp;CYCLES INPUT'!$E$2:$E$9999,'QUALIFIED EFH'!FN$5))</f>
        <v>0</v>
      </c>
      <c r="FO84" s="476">
        <f>IF(FO$2&lt;&gt;"",IF($C84&lt;&gt;"TBA",FO$2/114,0),SUMIFS('HOURS&amp;CYCLES INPUT'!$F$2:$F$9999,'HOURS&amp;CYCLES INPUT'!$C$2:$C$9999,'QUALIFIED EFH'!$C84,'HOURS&amp;CYCLES INPUT'!$D$2:$D$9999,'QUALIFIED EFH'!FO$4,'HOURS&amp;CYCLES INPUT'!$E$2:$E$9999,'QUALIFIED EFH'!FO$5))</f>
        <v>0</v>
      </c>
      <c r="FP84" s="476">
        <f>IF(FP$2&lt;&gt;"",IF($C84&lt;&gt;"TBA",FP$2/114,0),SUMIFS('HOURS&amp;CYCLES INPUT'!$F$2:$F$9999,'HOURS&amp;CYCLES INPUT'!$C$2:$C$9999,'QUALIFIED EFH'!$C84,'HOURS&amp;CYCLES INPUT'!$D$2:$D$9999,'QUALIFIED EFH'!FP$4,'HOURS&amp;CYCLES INPUT'!$E$2:$E$9999,'QUALIFIED EFH'!FP$5))</f>
        <v>0</v>
      </c>
      <c r="FQ84" s="476">
        <f>IF(FQ$2&lt;&gt;"",IF($C84&lt;&gt;"TBA",FQ$2/114,0),SUMIFS('HOURS&amp;CYCLES INPUT'!$F$2:$F$9999,'HOURS&amp;CYCLES INPUT'!$C$2:$C$9999,'QUALIFIED EFH'!$C84,'HOURS&amp;CYCLES INPUT'!$D$2:$D$9999,'QUALIFIED EFH'!FQ$4,'HOURS&amp;CYCLES INPUT'!$E$2:$E$9999,'QUALIFIED EFH'!FQ$5))</f>
        <v>0</v>
      </c>
      <c r="FR84" s="476">
        <f>IF(FR$2&lt;&gt;"",IF($C84&lt;&gt;"TBA",FR$2/114,0),SUMIFS('HOURS&amp;CYCLES INPUT'!$F$2:$F$9999,'HOURS&amp;CYCLES INPUT'!$C$2:$C$9999,'QUALIFIED EFH'!$C84,'HOURS&amp;CYCLES INPUT'!$D$2:$D$9999,'QUALIFIED EFH'!FR$4,'HOURS&amp;CYCLES INPUT'!$E$2:$E$9999,'QUALIFIED EFH'!FR$5))</f>
        <v>0</v>
      </c>
      <c r="FS84" s="476">
        <f>IF(FS$2&lt;&gt;"",IF($C84&lt;&gt;"TBA",FS$2/114,0),SUMIFS('HOURS&amp;CYCLES INPUT'!$F$2:$F$9999,'HOURS&amp;CYCLES INPUT'!$C$2:$C$9999,'QUALIFIED EFH'!$C84,'HOURS&amp;CYCLES INPUT'!$D$2:$D$9999,'QUALIFIED EFH'!FS$4,'HOURS&amp;CYCLES INPUT'!$E$2:$E$9999,'QUALIFIED EFH'!FS$5))</f>
        <v>0</v>
      </c>
      <c r="FT84" s="476">
        <f>IF(FT$2&lt;&gt;"",IF($C84&lt;&gt;"TBA",FT$2/114,0),SUMIFS('HOURS&amp;CYCLES INPUT'!$F$2:$F$9999,'HOURS&amp;CYCLES INPUT'!$C$2:$C$9999,'QUALIFIED EFH'!$C84,'HOURS&amp;CYCLES INPUT'!$D$2:$D$9999,'QUALIFIED EFH'!FT$4,'HOURS&amp;CYCLES INPUT'!$E$2:$E$9999,'QUALIFIED EFH'!FT$5))</f>
        <v>0</v>
      </c>
      <c r="FU84" s="476">
        <f>IF(FU$2&lt;&gt;"",IF($C84&lt;&gt;"TBA",FU$2/114,0),SUMIFS('HOURS&amp;CYCLES INPUT'!$F$2:$F$9999,'HOURS&amp;CYCLES INPUT'!$C$2:$C$9999,'QUALIFIED EFH'!$C84,'HOURS&amp;CYCLES INPUT'!$D$2:$D$9999,'QUALIFIED EFH'!FU$4,'HOURS&amp;CYCLES INPUT'!$E$2:$E$9999,'QUALIFIED EFH'!FU$5))</f>
        <v>0</v>
      </c>
      <c r="FV84" s="476">
        <f>IF(FV$2&lt;&gt;"",IF($C84&lt;&gt;"TBA",FV$2/114,0),SUMIFS('HOURS&amp;CYCLES INPUT'!$F$2:$F$9999,'HOURS&amp;CYCLES INPUT'!$C$2:$C$9999,'QUALIFIED EFH'!$C84,'HOURS&amp;CYCLES INPUT'!$D$2:$D$9999,'QUALIFIED EFH'!FV$4,'HOURS&amp;CYCLES INPUT'!$E$2:$E$9999,'QUALIFIED EFH'!FV$5))</f>
        <v>0</v>
      </c>
      <c r="FW84" s="476">
        <f>IF(FW$2&lt;&gt;"",IF($C84&lt;&gt;"TBA",FW$2/114,0),SUMIFS('HOURS&amp;CYCLES INPUT'!$F$2:$F$9999,'HOURS&amp;CYCLES INPUT'!$C$2:$C$9999,'QUALIFIED EFH'!$C84,'HOURS&amp;CYCLES INPUT'!$D$2:$D$9999,'QUALIFIED EFH'!FW$4,'HOURS&amp;CYCLES INPUT'!$E$2:$E$9999,'QUALIFIED EFH'!FW$5))</f>
        <v>0</v>
      </c>
      <c r="FX84" s="476">
        <f>IF(FX$2&lt;&gt;"",IF($C84&lt;&gt;"TBA",FX$2/114,0),SUMIFS('HOURS&amp;CYCLES INPUT'!$F$2:$F$9999,'HOURS&amp;CYCLES INPUT'!$C$2:$C$9999,'QUALIFIED EFH'!$C84,'HOURS&amp;CYCLES INPUT'!$D$2:$D$9999,'QUALIFIED EFH'!FX$4,'HOURS&amp;CYCLES INPUT'!$E$2:$E$9999,'QUALIFIED EFH'!FX$5))</f>
        <v>0</v>
      </c>
      <c r="FY84" s="476">
        <f>IF(FY$2&lt;&gt;"",IF($C84&lt;&gt;"TBA",FY$2/114,0),SUMIFS('HOURS&amp;CYCLES INPUT'!$F$2:$F$9999,'HOURS&amp;CYCLES INPUT'!$C$2:$C$9999,'QUALIFIED EFH'!$C84,'HOURS&amp;CYCLES INPUT'!$D$2:$D$9999,'QUALIFIED EFH'!FY$4,'HOURS&amp;CYCLES INPUT'!$E$2:$E$9999,'QUALIFIED EFH'!FY$5))</f>
        <v>0</v>
      </c>
      <c r="FZ84" s="476">
        <f>IF(FZ$2&lt;&gt;"",IF($C84&lt;&gt;"TBA",FZ$2/114,0),SUMIFS('HOURS&amp;CYCLES INPUT'!$F$2:$F$9999,'HOURS&amp;CYCLES INPUT'!$C$2:$C$9999,'QUALIFIED EFH'!$C84,'HOURS&amp;CYCLES INPUT'!$D$2:$D$9999,'QUALIFIED EFH'!FZ$4,'HOURS&amp;CYCLES INPUT'!$E$2:$E$9999,'QUALIFIED EFH'!FZ$5))</f>
        <v>0</v>
      </c>
      <c r="GA84" s="476">
        <f>IF(GA$2&lt;&gt;"",IF($C84&lt;&gt;"TBA",GA$2/114,0),SUMIFS('HOURS&amp;CYCLES INPUT'!$F$2:$F$9999,'HOURS&amp;CYCLES INPUT'!$C$2:$C$9999,'QUALIFIED EFH'!$C84,'HOURS&amp;CYCLES INPUT'!$D$2:$D$9999,'QUALIFIED EFH'!GA$4,'HOURS&amp;CYCLES INPUT'!$E$2:$E$9999,'QUALIFIED EFH'!GA$5))</f>
        <v>0</v>
      </c>
      <c r="GB84" s="476">
        <f>IF(GB$2&lt;&gt;"",IF($C84&lt;&gt;"TBA",GB$2/114,0),SUMIFS('HOURS&amp;CYCLES INPUT'!$F$2:$F$9999,'HOURS&amp;CYCLES INPUT'!$C$2:$C$9999,'QUALIFIED EFH'!$C84,'HOURS&amp;CYCLES INPUT'!$D$2:$D$9999,'QUALIFIED EFH'!GB$4,'HOURS&amp;CYCLES INPUT'!$E$2:$E$9999,'QUALIFIED EFH'!GB$5))</f>
        <v>0</v>
      </c>
    </row>
    <row r="85" spans="3:184" x14ac:dyDescent="0.35">
      <c r="C85" s="472">
        <f>'QUALIFIED ENGINES'!D86</f>
        <v>91515</v>
      </c>
      <c r="D85" s="476">
        <f>IF(D$2&lt;&gt;"",IF($C85&lt;&gt;"TBA",D$2/114,0),SUMIFS('HOURS&amp;CYCLES INPUT'!$F$2:$F$9999,'HOURS&amp;CYCLES INPUT'!$C$2:$C$9999,'QUALIFIED EFH'!$C85,'HOURS&amp;CYCLES INPUT'!$D$2:$D$9999,'QUALIFIED EFH'!D$4,'HOURS&amp;CYCLES INPUT'!$E$2:$E$9999,'QUALIFIED EFH'!D$5))</f>
        <v>0</v>
      </c>
      <c r="E85" s="476">
        <f>IF(E$2&lt;&gt;"",IF($C85&lt;&gt;"TBA",E$2/114,0),SUMIFS('HOURS&amp;CYCLES INPUT'!$F$2:$F$9999,'HOURS&amp;CYCLES INPUT'!$C$2:$C$9999,'QUALIFIED EFH'!$C85,'HOURS&amp;CYCLES INPUT'!$D$2:$D$9999,'QUALIFIED EFH'!E$4,'HOURS&amp;CYCLES INPUT'!$E$2:$E$9999,'QUALIFIED EFH'!E$5))</f>
        <v>0</v>
      </c>
      <c r="F85" s="476">
        <f>IF(F$2&lt;&gt;"",IF($C85&lt;&gt;"TBA",F$2/114,0),SUMIFS('HOURS&amp;CYCLES INPUT'!$F$2:$F$9999,'HOURS&amp;CYCLES INPUT'!$C$2:$C$9999,'QUALIFIED EFH'!$C85,'HOURS&amp;CYCLES INPUT'!$D$2:$D$9999,'QUALIFIED EFH'!F$4,'HOURS&amp;CYCLES INPUT'!$E$2:$E$9999,'QUALIFIED EFH'!F$5))</f>
        <v>0</v>
      </c>
      <c r="G85" s="476">
        <f>IF(G$2&lt;&gt;"",IF($C85&lt;&gt;"TBA",G$2/114,0),SUMIFS('HOURS&amp;CYCLES INPUT'!$F$2:$F$9999,'HOURS&amp;CYCLES INPUT'!$C$2:$C$9999,'QUALIFIED EFH'!$C85,'HOURS&amp;CYCLES INPUT'!$D$2:$D$9999,'QUALIFIED EFH'!G$4,'HOURS&amp;CYCLES INPUT'!$E$2:$E$9999,'QUALIFIED EFH'!G$5))</f>
        <v>0</v>
      </c>
      <c r="H85" s="476">
        <f>IF(H$2&lt;&gt;"",IF($C85&lt;&gt;"TBA",H$2/114,0),SUMIFS('HOURS&amp;CYCLES INPUT'!$F$2:$F$9999,'HOURS&amp;CYCLES INPUT'!$C$2:$C$9999,'QUALIFIED EFH'!$C85,'HOURS&amp;CYCLES INPUT'!$D$2:$D$9999,'QUALIFIED EFH'!H$4,'HOURS&amp;CYCLES INPUT'!$E$2:$E$9999,'QUALIFIED EFH'!H$5))</f>
        <v>0</v>
      </c>
      <c r="I85" s="476">
        <f>IF(I$2&lt;&gt;"",IF($C85&lt;&gt;"TBA",I$2/114,0),SUMIFS('HOURS&amp;CYCLES INPUT'!$F$2:$F$9999,'HOURS&amp;CYCLES INPUT'!$C$2:$C$9999,'QUALIFIED EFH'!$C85,'HOURS&amp;CYCLES INPUT'!$D$2:$D$9999,'QUALIFIED EFH'!I$4,'HOURS&amp;CYCLES INPUT'!$E$2:$E$9999,'QUALIFIED EFH'!I$5))</f>
        <v>0</v>
      </c>
      <c r="J85" s="476">
        <f>IF(J$2&lt;&gt;"",IF($C85&lt;&gt;"TBA",J$2/114,0),SUMIFS('HOURS&amp;CYCLES INPUT'!$F$2:$F$9999,'HOURS&amp;CYCLES INPUT'!$C$2:$C$9999,'QUALIFIED EFH'!$C85,'HOURS&amp;CYCLES INPUT'!$D$2:$D$9999,'QUALIFIED EFH'!J$4,'HOURS&amp;CYCLES INPUT'!$E$2:$E$9999,'QUALIFIED EFH'!J$5))</f>
        <v>0</v>
      </c>
      <c r="K85" s="476">
        <f>IF(K$2&lt;&gt;"",IF($C85&lt;&gt;"TBA",K$2/114,0),SUMIFS('HOURS&amp;CYCLES INPUT'!$F$2:$F$9999,'HOURS&amp;CYCLES INPUT'!$C$2:$C$9999,'QUALIFIED EFH'!$C85,'HOURS&amp;CYCLES INPUT'!$D$2:$D$9999,'QUALIFIED EFH'!K$4,'HOURS&amp;CYCLES INPUT'!$E$2:$E$9999,'QUALIFIED EFH'!K$5))</f>
        <v>0</v>
      </c>
      <c r="L85" s="476">
        <f>IF(L$2&lt;&gt;"",IF($C85&lt;&gt;"TBA",L$2/114,0),SUMIFS('HOURS&amp;CYCLES INPUT'!$F$2:$F$9999,'HOURS&amp;CYCLES INPUT'!$C$2:$C$9999,'QUALIFIED EFH'!$C85,'HOURS&amp;CYCLES INPUT'!$D$2:$D$9999,'QUALIFIED EFH'!L$4,'HOURS&amp;CYCLES INPUT'!$E$2:$E$9999,'QUALIFIED EFH'!L$5))</f>
        <v>0</v>
      </c>
      <c r="M85" s="476">
        <f>IF(M$2&lt;&gt;"",IF($C85&lt;&gt;"TBA",M$2/114,0),SUMIFS('HOURS&amp;CYCLES INPUT'!$F$2:$F$9999,'HOURS&amp;CYCLES INPUT'!$C$2:$C$9999,'QUALIFIED EFH'!$C85,'HOURS&amp;CYCLES INPUT'!$D$2:$D$9999,'QUALIFIED EFH'!M$4,'HOURS&amp;CYCLES INPUT'!$E$2:$E$9999,'QUALIFIED EFH'!M$5))</f>
        <v>0</v>
      </c>
      <c r="N85" s="476">
        <f>IF(N$2&lt;&gt;"",IF($C85&lt;&gt;"TBA",N$2/114,0),SUMIFS('HOURS&amp;CYCLES INPUT'!$F$2:$F$9999,'HOURS&amp;CYCLES INPUT'!$C$2:$C$9999,'QUALIFIED EFH'!$C85,'HOURS&amp;CYCLES INPUT'!$D$2:$D$9999,'QUALIFIED EFH'!N$4,'HOURS&amp;CYCLES INPUT'!$E$2:$E$9999,'QUALIFIED EFH'!N$5))</f>
        <v>0</v>
      </c>
      <c r="O85" s="476">
        <f>IF(O$2&lt;&gt;"",IF($C85&lt;&gt;"TBA",O$2/114,0),SUMIFS('HOURS&amp;CYCLES INPUT'!$F$2:$F$9999,'HOURS&amp;CYCLES INPUT'!$C$2:$C$9999,'QUALIFIED EFH'!$C85,'HOURS&amp;CYCLES INPUT'!$D$2:$D$9999,'QUALIFIED EFH'!O$4,'HOURS&amp;CYCLES INPUT'!$E$2:$E$9999,'QUALIFIED EFH'!O$5))</f>
        <v>0</v>
      </c>
      <c r="P85" s="476">
        <f>IF(P$2&lt;&gt;"",IF($C85&lt;&gt;"TBA",P$2/114,0),SUMIFS('HOURS&amp;CYCLES INPUT'!$F$2:$F$9999,'HOURS&amp;CYCLES INPUT'!$C$2:$C$9999,'QUALIFIED EFH'!$C85,'HOURS&amp;CYCLES INPUT'!$D$2:$D$9999,'QUALIFIED EFH'!P$4,'HOURS&amp;CYCLES INPUT'!$E$2:$E$9999,'QUALIFIED EFH'!P$5))</f>
        <v>0</v>
      </c>
      <c r="Q85" s="476">
        <f>IF(Q$2&lt;&gt;"",IF($C85&lt;&gt;"TBA",Q$2/114,0),SUMIFS('HOURS&amp;CYCLES INPUT'!$F$2:$F$9999,'HOURS&amp;CYCLES INPUT'!$C$2:$C$9999,'QUALIFIED EFH'!$C85,'HOURS&amp;CYCLES INPUT'!$D$2:$D$9999,'QUALIFIED EFH'!Q$4,'HOURS&amp;CYCLES INPUT'!$E$2:$E$9999,'QUALIFIED EFH'!Q$5))</f>
        <v>0</v>
      </c>
      <c r="R85" s="476">
        <f>IF(R$1&lt;&gt;"",IF($C85&lt;&gt;"TBA",R$1/114,0),SUMIFS('HOURS&amp;CYCLES INPUT'!$F$2:$F$9999,'HOURS&amp;CYCLES INPUT'!$C$2:$C$9999,'QUALIFIED EFH'!$C85,'HOURS&amp;CYCLES INPUT'!$D$2:$D$9999,'QUALIFIED EFH'!R$4,'HOURS&amp;CYCLES INPUT'!$E$2:$E$9999,'QUALIFIED EFH'!R$5))</f>
        <v>0</v>
      </c>
      <c r="S85" s="476">
        <f>IF(S$2&lt;&gt;"",IF($C85&lt;&gt;"TBA",S$2/114,0),SUMIFS('HOURS&amp;CYCLES INPUT'!$F$2:$F$9999,'HOURS&amp;CYCLES INPUT'!$C$2:$C$9999,'QUALIFIED EFH'!$C85,'HOURS&amp;CYCLES INPUT'!$D$2:$D$9999,'QUALIFIED EFH'!S$4,'HOURS&amp;CYCLES INPUT'!$E$2:$E$9999,'QUALIFIED EFH'!S$5))</f>
        <v>0</v>
      </c>
      <c r="T85" s="476">
        <f>IF(T$2&lt;&gt;"",IF($C85&lt;&gt;"TBA",T$2/114,0),SUMIFS('HOURS&amp;CYCLES INPUT'!$F$2:$F$9999,'HOURS&amp;CYCLES INPUT'!$C$2:$C$9999,'QUALIFIED EFH'!$C85,'HOURS&amp;CYCLES INPUT'!$D$2:$D$9999,'QUALIFIED EFH'!T$4,'HOURS&amp;CYCLES INPUT'!$E$2:$E$9999,'QUALIFIED EFH'!T$5))</f>
        <v>0</v>
      </c>
      <c r="U85" s="476">
        <f>IF(U$2&lt;&gt;"",IF($C85&lt;&gt;"TBA",U$2/114,0),SUMIFS('HOURS&amp;CYCLES INPUT'!$F$2:$F$9999,'HOURS&amp;CYCLES INPUT'!$C$2:$C$9999,'QUALIFIED EFH'!$C85,'HOURS&amp;CYCLES INPUT'!$D$2:$D$9999,'QUALIFIED EFH'!U$4,'HOURS&amp;CYCLES INPUT'!$E$2:$E$9999,'QUALIFIED EFH'!U$5))</f>
        <v>0</v>
      </c>
      <c r="V85" s="476">
        <f>IF(V$2&lt;&gt;"",IF($C85&lt;&gt;"TBA",V$2/114,0),SUMIFS('HOURS&amp;CYCLES INPUT'!$F$2:$F$9999,'HOURS&amp;CYCLES INPUT'!$C$2:$C$9999,'QUALIFIED EFH'!$C85,'HOURS&amp;CYCLES INPUT'!$D$2:$D$9999,'QUALIFIED EFH'!V$4,'HOURS&amp;CYCLES INPUT'!$E$2:$E$9999,'QUALIFIED EFH'!V$5))</f>
        <v>0</v>
      </c>
      <c r="W85" s="476">
        <f>IF(W$2&lt;&gt;"",IF($C85&lt;&gt;"TBA",W$2/114,0),SUMIFS('HOURS&amp;CYCLES INPUT'!$F$2:$F$9999,'HOURS&amp;CYCLES INPUT'!$C$2:$C$9999,'QUALIFIED EFH'!$C85,'HOURS&amp;CYCLES INPUT'!$D$2:$D$9999,'QUALIFIED EFH'!W$4,'HOURS&amp;CYCLES INPUT'!$E$2:$E$9999,'QUALIFIED EFH'!W$5))</f>
        <v>0</v>
      </c>
      <c r="X85" s="476">
        <f>IF(X$2&lt;&gt;"",IF($C85&lt;&gt;"TBA",X$2/114,0),SUMIFS('HOURS&amp;CYCLES INPUT'!$F$2:$F$9999,'HOURS&amp;CYCLES INPUT'!$C$2:$C$9999,'QUALIFIED EFH'!$C85,'HOURS&amp;CYCLES INPUT'!$D$2:$D$9999,'QUALIFIED EFH'!X$4,'HOURS&amp;CYCLES INPUT'!$E$2:$E$9999,'QUALIFIED EFH'!X$5))</f>
        <v>0</v>
      </c>
      <c r="Y85" s="476">
        <f>IF(Y$2&lt;&gt;"",IF($C85&lt;&gt;"TBA",Y$2/114,0),SUMIFS('HOURS&amp;CYCLES INPUT'!$F$2:$F$9999,'HOURS&amp;CYCLES INPUT'!$C$2:$C$9999,'QUALIFIED EFH'!$C85,'HOURS&amp;CYCLES INPUT'!$D$2:$D$9999,'QUALIFIED EFH'!Y$4,'HOURS&amp;CYCLES INPUT'!$E$2:$E$9999,'QUALIFIED EFH'!Y$5))</f>
        <v>0</v>
      </c>
      <c r="Z85" s="476">
        <f>IF(Z$2&lt;&gt;"",IF($C85&lt;&gt;"TBA",Z$2/114,0),SUMIFS('HOURS&amp;CYCLES INPUT'!$F$2:$F$9999,'HOURS&amp;CYCLES INPUT'!$C$2:$C$9999,'QUALIFIED EFH'!$C85,'HOURS&amp;CYCLES INPUT'!$D$2:$D$9999,'QUALIFIED EFH'!Z$4,'HOURS&amp;CYCLES INPUT'!$E$2:$E$9999,'QUALIFIED EFH'!Z$5))</f>
        <v>0</v>
      </c>
      <c r="AA85" s="476">
        <f>IF(AA$2&lt;&gt;"",IF($C85&lt;&gt;"TBA",AA$2/114,0),SUMIFS('HOURS&amp;CYCLES INPUT'!$F$2:$F$9999,'HOURS&amp;CYCLES INPUT'!$C$2:$C$9999,'QUALIFIED EFH'!$C85,'HOURS&amp;CYCLES INPUT'!$D$2:$D$9999,'QUALIFIED EFH'!AA$4,'HOURS&amp;CYCLES INPUT'!$E$2:$E$9999,'QUALIFIED EFH'!AA$5))</f>
        <v>0</v>
      </c>
      <c r="AB85" s="476">
        <f>IF(AB$2&lt;&gt;"",IF($C85&lt;&gt;"TBA",AB$2/114,0),SUMIFS('HOURS&amp;CYCLES INPUT'!$F$2:$F$9999,'HOURS&amp;CYCLES INPUT'!$C$2:$C$9999,'QUALIFIED EFH'!$C85,'HOURS&amp;CYCLES INPUT'!$D$2:$D$9999,'QUALIFIED EFH'!AB$4,'HOURS&amp;CYCLES INPUT'!$E$2:$E$9999,'QUALIFIED EFH'!AB$5))</f>
        <v>0</v>
      </c>
      <c r="AC85" s="476">
        <f>IF(AC$2&lt;&gt;"",IF($C85&lt;&gt;"TBA",AC$2/114,0),SUMIFS('HOURS&amp;CYCLES INPUT'!$F$2:$F$9999,'HOURS&amp;CYCLES INPUT'!$C$2:$C$9999,'QUALIFIED EFH'!$C85,'HOURS&amp;CYCLES INPUT'!$D$2:$D$9999,'QUALIFIED EFH'!AC$4,'HOURS&amp;CYCLES INPUT'!$E$2:$E$9999,'QUALIFIED EFH'!AC$5))</f>
        <v>0</v>
      </c>
      <c r="AD85" s="476">
        <f>IF(AD$2&lt;&gt;"",IF($C85&lt;&gt;"TBA",AD$2/114,0),SUMIFS('HOURS&amp;CYCLES INPUT'!$F$2:$F$9999,'HOURS&amp;CYCLES INPUT'!$C$2:$C$9999,'QUALIFIED EFH'!$C85,'HOURS&amp;CYCLES INPUT'!$D$2:$D$9999,'QUALIFIED EFH'!AD$4,'HOURS&amp;CYCLES INPUT'!$E$2:$E$9999,'QUALIFIED EFH'!AD$5))</f>
        <v>0</v>
      </c>
      <c r="AE85" s="476">
        <f>IF(AE$2&lt;&gt;"",IF($C85&lt;&gt;"TBA",AE$2/114,0),SUMIFS('HOURS&amp;CYCLES INPUT'!$F$2:$F$9999,'HOURS&amp;CYCLES INPUT'!$C$2:$C$9999,'QUALIFIED EFH'!$C85,'HOURS&amp;CYCLES INPUT'!$D$2:$D$9999,'QUALIFIED EFH'!AE$4,'HOURS&amp;CYCLES INPUT'!$E$2:$E$9999,'QUALIFIED EFH'!AE$5))</f>
        <v>0</v>
      </c>
      <c r="AF85" s="476">
        <f>IF(AF$2&lt;&gt;"",IF($C85&lt;&gt;"TBA",AF$2/114,0),SUMIFS('HOURS&amp;CYCLES INPUT'!$F$2:$F$9999,'HOURS&amp;CYCLES INPUT'!$C$2:$C$9999,'QUALIFIED EFH'!$C85,'HOURS&amp;CYCLES INPUT'!$D$2:$D$9999,'QUALIFIED EFH'!AF$4,'HOURS&amp;CYCLES INPUT'!$E$2:$E$9999,'QUALIFIED EFH'!AF$5))</f>
        <v>0</v>
      </c>
      <c r="AG85" s="476">
        <f>IF(AG$2&lt;&gt;"",IF($C85&lt;&gt;"TBA",AG$2/114,0),SUMIFS('HOURS&amp;CYCLES INPUT'!$F$2:$F$9999,'HOURS&amp;CYCLES INPUT'!$C$2:$C$9999,'QUALIFIED EFH'!$C85,'HOURS&amp;CYCLES INPUT'!$D$2:$D$9999,'QUALIFIED EFH'!AG$4,'HOURS&amp;CYCLES INPUT'!$E$2:$E$9999,'QUALIFIED EFH'!AG$5))</f>
        <v>234.68</v>
      </c>
      <c r="AH85" s="476">
        <f>IF(AH$2&lt;&gt;"",IF($C85&lt;&gt;"TBA",AH$2/114,0),SUMIFS('HOURS&amp;CYCLES INPUT'!$F$2:$F$9999,'HOURS&amp;CYCLES INPUT'!$C$2:$C$9999,'QUALIFIED EFH'!$C85,'HOURS&amp;CYCLES INPUT'!$D$2:$D$9999,'QUALIFIED EFH'!AH$4,'HOURS&amp;CYCLES INPUT'!$E$2:$E$9999,'QUALIFIED EFH'!AH$5))</f>
        <v>293.36</v>
      </c>
      <c r="AI85" s="476">
        <f>IF(AI$2&lt;&gt;"",IF($C85&lt;&gt;"TBA",AI$2/114,0),SUMIFS('HOURS&amp;CYCLES INPUT'!$F$2:$F$9999,'HOURS&amp;CYCLES INPUT'!$C$2:$C$9999,'QUALIFIED EFH'!$C85,'HOURS&amp;CYCLES INPUT'!$D$2:$D$9999,'QUALIFIED EFH'!AI$4,'HOURS&amp;CYCLES INPUT'!$E$2:$E$9999,'QUALIFIED EFH'!AI$5))</f>
        <v>427.24</v>
      </c>
      <c r="AJ85" s="476">
        <f>IF(AJ$2&lt;&gt;"",IF($C85&lt;&gt;"TBA",AJ$2/114,0),SUMIFS('HOURS&amp;CYCLES INPUT'!$F$2:$F$9999,'HOURS&amp;CYCLES INPUT'!$C$2:$C$9999,'QUALIFIED EFH'!$C85,'HOURS&amp;CYCLES INPUT'!$D$2:$D$9999,'QUALIFIED EFH'!AJ$4,'HOURS&amp;CYCLES INPUT'!$E$2:$E$9999,'QUALIFIED EFH'!AJ$5))</f>
        <v>302.44</v>
      </c>
      <c r="AK85" s="476">
        <f>IF(AK$2&lt;&gt;"",IF($C85&lt;&gt;"TBA",AK$2/114,0),SUMIFS('HOURS&amp;CYCLES INPUT'!$F$2:$F$9999,'HOURS&amp;CYCLES INPUT'!$C$2:$C$9999,'QUALIFIED EFH'!$C85,'HOURS&amp;CYCLES INPUT'!$D$2:$D$9999,'QUALIFIED EFH'!AK$4,'HOURS&amp;CYCLES INPUT'!$E$2:$E$9999,'QUALIFIED EFH'!AK$5))</f>
        <v>424.18</v>
      </c>
      <c r="AL85" s="476">
        <f>IF(AL$2&lt;&gt;"",IF($C85&lt;&gt;"TBA",AL$2/114,0),SUMIFS('HOURS&amp;CYCLES INPUT'!$F$2:$F$9999,'HOURS&amp;CYCLES INPUT'!$C$2:$C$9999,'QUALIFIED EFH'!$C85,'HOURS&amp;CYCLES INPUT'!$D$2:$D$9999,'QUALIFIED EFH'!AL$4,'HOURS&amp;CYCLES INPUT'!$E$2:$E$9999,'QUALIFIED EFH'!AL$5))</f>
        <v>415.62</v>
      </c>
      <c r="AM85" s="476">
        <f>IF(AM$2&lt;&gt;"",IF($C85&lt;&gt;"TBA",AM$2/114,0),SUMIFS('HOURS&amp;CYCLES INPUT'!$F$2:$F$9999,'HOURS&amp;CYCLES INPUT'!$C$2:$C$9999,'QUALIFIED EFH'!$C85,'HOURS&amp;CYCLES INPUT'!$D$2:$D$9999,'QUALIFIED EFH'!AM$4,'HOURS&amp;CYCLES INPUT'!$E$2:$E$9999,'QUALIFIED EFH'!AM$5))</f>
        <v>428.88</v>
      </c>
      <c r="AN85" s="476">
        <f>IF(AN$2&lt;&gt;"",IF($C85&lt;&gt;"TBA",AN$2/114,0),SUMIFS('HOURS&amp;CYCLES INPUT'!$F$2:$F$9999,'HOURS&amp;CYCLES INPUT'!$C$2:$C$9999,'QUALIFIED EFH'!$C85,'HOURS&amp;CYCLES INPUT'!$D$2:$D$9999,'QUALIFIED EFH'!AN$4,'HOURS&amp;CYCLES INPUT'!$E$2:$E$9999,'QUALIFIED EFH'!AN$5))</f>
        <v>448.62</v>
      </c>
      <c r="AO85" s="476">
        <f>IF(AO$2&lt;&gt;"",IF($C85&lt;&gt;"TBA",AO$2/114,0),SUMIFS('HOURS&amp;CYCLES INPUT'!$F$2:$F$9999,'HOURS&amp;CYCLES INPUT'!$C$2:$C$9999,'QUALIFIED EFH'!$C85,'HOURS&amp;CYCLES INPUT'!$D$2:$D$9999,'QUALIFIED EFH'!AO$4,'HOURS&amp;CYCLES INPUT'!$E$2:$E$9999,'QUALIFIED EFH'!AO$5))</f>
        <v>398.78</v>
      </c>
      <c r="AP85" s="476">
        <f>IF(AP$2&lt;&gt;"",IF($C85&lt;&gt;"TBA",AP$2/114,0),SUMIFS('HOURS&amp;CYCLES INPUT'!$F$2:$F$9999,'HOURS&amp;CYCLES INPUT'!$C$2:$C$9999,'QUALIFIED EFH'!$C85,'HOURS&amp;CYCLES INPUT'!$D$2:$D$9999,'QUALIFIED EFH'!AP$4,'HOURS&amp;CYCLES INPUT'!$E$2:$E$9999,'QUALIFIED EFH'!AP$5))</f>
        <v>373.05</v>
      </c>
      <c r="AQ85" s="476">
        <f>IF(AQ$2&lt;&gt;"",IF($C85&lt;&gt;"TBA",AQ$2/114,0),SUMIFS('HOURS&amp;CYCLES INPUT'!$F$2:$F$9999,'HOURS&amp;CYCLES INPUT'!$C$2:$C$9999,'QUALIFIED EFH'!$C85,'HOURS&amp;CYCLES INPUT'!$D$2:$D$9999,'QUALIFIED EFH'!AQ$4,'HOURS&amp;CYCLES INPUT'!$E$2:$E$9999,'QUALIFIED EFH'!AQ$5))</f>
        <v>190.68</v>
      </c>
      <c r="AR85" s="476">
        <f>IF(AR$2&lt;&gt;"",IF($C85&lt;&gt;"TBA",AR$2/114,0),SUMIFS('HOURS&amp;CYCLES INPUT'!$F$2:$F$9999,'HOURS&amp;CYCLES INPUT'!$C$2:$C$9999,'QUALIFIED EFH'!$C85,'HOURS&amp;CYCLES INPUT'!$D$2:$D$9999,'QUALIFIED EFH'!AR$4,'HOURS&amp;CYCLES INPUT'!$E$2:$E$9999,'QUALIFIED EFH'!AR$5))</f>
        <v>0</v>
      </c>
      <c r="AS85" s="476">
        <f>IF(AS$2&lt;&gt;"",IF($C85&lt;&gt;"TBA",AS$2/114,0),SUMIFS('HOURS&amp;CYCLES INPUT'!$F$2:$F$9999,'HOURS&amp;CYCLES INPUT'!$C$2:$C$9999,'QUALIFIED EFH'!$C85,'HOURS&amp;CYCLES INPUT'!$D$2:$D$9999,'QUALIFIED EFH'!AS$4,'HOURS&amp;CYCLES INPUT'!$E$2:$E$9999,'QUALIFIED EFH'!AS$5))</f>
        <v>0</v>
      </c>
      <c r="AT85" s="476">
        <f>IF(AT$2&lt;&gt;"",IF($C85&lt;&gt;"TBA",AT$2/114,0),SUMIFS('HOURS&amp;CYCLES INPUT'!$F$2:$F$9999,'HOURS&amp;CYCLES INPUT'!$C$2:$C$9999,'QUALIFIED EFH'!$C85,'HOURS&amp;CYCLES INPUT'!$D$2:$D$9999,'QUALIFIED EFH'!AT$4,'HOURS&amp;CYCLES INPUT'!$E$2:$E$9999,'QUALIFIED EFH'!AT$5))</f>
        <v>0</v>
      </c>
      <c r="AU85" s="476">
        <f>IF(AU$2&lt;&gt;"",IF($C85&lt;&gt;"TBA",AU$2/114,0),SUMIFS('HOURS&amp;CYCLES INPUT'!$F$2:$F$9999,'HOURS&amp;CYCLES INPUT'!$C$2:$C$9999,'QUALIFIED EFH'!$C85,'HOURS&amp;CYCLES INPUT'!$D$2:$D$9999,'QUALIFIED EFH'!AU$4,'HOURS&amp;CYCLES INPUT'!$E$2:$E$9999,'QUALIFIED EFH'!AU$5))</f>
        <v>39.97</v>
      </c>
      <c r="AV85" s="476">
        <f>IF(AV$2&lt;&gt;"",IF($C85&lt;&gt;"TBA",AV$2/114,0),SUMIFS('HOURS&amp;CYCLES INPUT'!$F$2:$F$9999,'HOURS&amp;CYCLES INPUT'!$C$2:$C$9999,'QUALIFIED EFH'!$C85,'HOURS&amp;CYCLES INPUT'!$D$2:$D$9999,'QUALIFIED EFH'!AV$4,'HOURS&amp;CYCLES INPUT'!$E$2:$E$9999,'QUALIFIED EFH'!AV$5))</f>
        <v>141.47</v>
      </c>
      <c r="AW85" s="476">
        <f>IF(AW$2&lt;&gt;"",IF($C85&lt;&gt;"TBA",AW$2/114,0),SUMIFS('HOURS&amp;CYCLES INPUT'!$F$2:$F$9999,'HOURS&amp;CYCLES INPUT'!$C$2:$C$9999,'QUALIFIED EFH'!$C85,'HOURS&amp;CYCLES INPUT'!$D$2:$D$9999,'QUALIFIED EFH'!AW$4,'HOURS&amp;CYCLES INPUT'!$E$2:$E$9999,'QUALIFIED EFH'!AW$5))</f>
        <v>103.58</v>
      </c>
      <c r="AX85" s="476">
        <f>IF(AX$2&lt;&gt;"",IF($C85&lt;&gt;"TBA",AX$2/114,0),SUMIFS('HOURS&amp;CYCLES INPUT'!$F$2:$F$9999,'HOURS&amp;CYCLES INPUT'!$C$2:$C$9999,'QUALIFIED EFH'!$C85,'HOURS&amp;CYCLES INPUT'!$D$2:$D$9999,'QUALIFIED EFH'!AX$4,'HOURS&amp;CYCLES INPUT'!$E$2:$E$9999,'QUALIFIED EFH'!AX$5))</f>
        <v>124.05</v>
      </c>
      <c r="AY85" s="476">
        <f>IF(AY$2&lt;&gt;"",IF($C85&lt;&gt;"TBA",AY$2/114,0),SUMIFS('HOURS&amp;CYCLES INPUT'!$F$2:$F$9999,'HOURS&amp;CYCLES INPUT'!$C$2:$C$9999,'QUALIFIED EFH'!$C85,'HOURS&amp;CYCLES INPUT'!$D$2:$D$9999,'QUALIFIED EFH'!AY$4,'HOURS&amp;CYCLES INPUT'!$E$2:$E$9999,'QUALIFIED EFH'!AY$5))</f>
        <v>180.58</v>
      </c>
      <c r="AZ85" s="476">
        <f>IF(AZ$2&lt;&gt;"",IF($C85&lt;&gt;"TBA",AZ$2/114,0),SUMIFS('HOURS&amp;CYCLES INPUT'!$F$2:$F$9999,'HOURS&amp;CYCLES INPUT'!$C$2:$C$9999,'QUALIFIED EFH'!$C85,'HOURS&amp;CYCLES INPUT'!$D$2:$D$9999,'QUALIFIED EFH'!AZ$4,'HOURS&amp;CYCLES INPUT'!$E$2:$E$9999,'QUALIFIED EFH'!AZ$5))</f>
        <v>233.55</v>
      </c>
      <c r="BA85" s="476">
        <f>IF(BA$2&lt;&gt;"",IF($C85&lt;&gt;"TBA",BA$2/114,0),SUMIFS('HOURS&amp;CYCLES INPUT'!$F$2:$F$9999,'HOURS&amp;CYCLES INPUT'!$C$2:$C$9999,'QUALIFIED EFH'!$C85,'HOURS&amp;CYCLES INPUT'!$D$2:$D$9999,'QUALIFIED EFH'!BA$4,'HOURS&amp;CYCLES INPUT'!$E$2:$E$9999,'QUALIFIED EFH'!BA$5))</f>
        <v>196.09</v>
      </c>
      <c r="BB85" s="476">
        <f>IF(BB$2&lt;&gt;"",IF($C85&lt;&gt;"TBA",BB$2/114,0),SUMIFS('HOURS&amp;CYCLES INPUT'!$F$2:$F$9999,'HOURS&amp;CYCLES INPUT'!$C$2:$C$9999,'QUALIFIED EFH'!$C85,'HOURS&amp;CYCLES INPUT'!$D$2:$D$9999,'QUALIFIED EFH'!BB$4,'HOURS&amp;CYCLES INPUT'!$E$2:$E$9999,'QUALIFIED EFH'!BB$5))</f>
        <v>29.98</v>
      </c>
      <c r="BC85" s="476">
        <f>IF(BC$2&lt;&gt;"",IF($C85&lt;&gt;"TBA",BC$2/114,0),SUMIFS('HOURS&amp;CYCLES INPUT'!$F$2:$F$9999,'HOURS&amp;CYCLES INPUT'!$C$2:$C$9999,'QUALIFIED EFH'!$C85,'HOURS&amp;CYCLES INPUT'!$D$2:$D$9999,'QUALIFIED EFH'!BC$4,'HOURS&amp;CYCLES INPUT'!$E$2:$E$9999,'QUALIFIED EFH'!BC$5))</f>
        <v>153.30000000000001</v>
      </c>
      <c r="BD85" s="476">
        <f>IF(BD$2&lt;&gt;"",IF($C85&lt;&gt;"TBA",BD$2/114,0),SUMIFS('HOURS&amp;CYCLES INPUT'!$F$2:$F$9999,'HOURS&amp;CYCLES INPUT'!$C$2:$C$9999,'QUALIFIED EFH'!$C85,'HOURS&amp;CYCLES INPUT'!$D$2:$D$9999,'QUALIFIED EFH'!BD$4,'HOURS&amp;CYCLES INPUT'!$E$2:$E$9999,'QUALIFIED EFH'!BD$5))</f>
        <v>84.4</v>
      </c>
      <c r="BE85" s="476">
        <f>IF(BE$2&lt;&gt;"",IF($C85&lt;&gt;"TBA",BE$2/114,0),SUMIFS('HOURS&amp;CYCLES INPUT'!$F$2:$F$9999,'HOURS&amp;CYCLES INPUT'!$C$2:$C$9999,'QUALIFIED EFH'!$C85,'HOURS&amp;CYCLES INPUT'!$D$2:$D$9999,'QUALIFIED EFH'!BE$4,'HOURS&amp;CYCLES INPUT'!$E$2:$E$9999,'QUALIFIED EFH'!BE$5))</f>
        <v>155.97999999999999</v>
      </c>
      <c r="BF85" s="476">
        <f>IF(BF$2&lt;&gt;"",IF($C85&lt;&gt;"TBA",BF$2/114,0),SUMIFS('HOURS&amp;CYCLES INPUT'!$F$2:$F$9999,'HOURS&amp;CYCLES INPUT'!$C$2:$C$9999,'QUALIFIED EFH'!$C85,'HOURS&amp;CYCLES INPUT'!$D$2:$D$9999,'QUALIFIED EFH'!BF$4,'HOURS&amp;CYCLES INPUT'!$E$2:$E$9999,'QUALIFIED EFH'!BF$5))</f>
        <v>150.94</v>
      </c>
      <c r="BG85" s="476">
        <f>IF(BG$2&lt;&gt;"",IF($C85&lt;&gt;"TBA",BG$2/114,0),SUMIFS('HOURS&amp;CYCLES INPUT'!$F$2:$F$9999,'HOURS&amp;CYCLES INPUT'!$C$2:$C$9999,'QUALIFIED EFH'!$C85,'HOURS&amp;CYCLES INPUT'!$D$2:$D$9999,'QUALIFIED EFH'!BG$4,'HOURS&amp;CYCLES INPUT'!$E$2:$E$9999,'QUALIFIED EFH'!BG$5))</f>
        <v>246.83</v>
      </c>
      <c r="BH85" s="476">
        <f>IF(BH$2&lt;&gt;"",IF($C85&lt;&gt;"TBA",BH$2/114,0),SUMIFS('HOURS&amp;CYCLES INPUT'!$F$2:$F$9999,'HOURS&amp;CYCLES INPUT'!$C$2:$C$9999,'QUALIFIED EFH'!$C85,'HOURS&amp;CYCLES INPUT'!$D$2:$D$9999,'QUALIFIED EFH'!BH$4,'HOURS&amp;CYCLES INPUT'!$E$2:$E$9999,'QUALIFIED EFH'!BH$5))</f>
        <v>322.75</v>
      </c>
      <c r="BI85" s="476">
        <f>IF(BI$2&lt;&gt;"",IF($C85&lt;&gt;"TBA",BI$2/114,0),SUMIFS('HOURS&amp;CYCLES INPUT'!$F$2:$F$9999,'HOURS&amp;CYCLES INPUT'!$C$2:$C$9999,'QUALIFIED EFH'!$C85,'HOURS&amp;CYCLES INPUT'!$D$2:$D$9999,'QUALIFIED EFH'!BI$4,'HOURS&amp;CYCLES INPUT'!$E$2:$E$9999,'QUALIFIED EFH'!BI$5))</f>
        <v>252.57</v>
      </c>
      <c r="BJ85" s="476">
        <f>IF(BJ$2&lt;&gt;"",IF($C85&lt;&gt;"TBA",BJ$2/114,0),SUMIFS('HOURS&amp;CYCLES INPUT'!$F$2:$F$9999,'HOURS&amp;CYCLES INPUT'!$C$2:$C$9999,'QUALIFIED EFH'!$C85,'HOURS&amp;CYCLES INPUT'!$D$2:$D$9999,'QUALIFIED EFH'!BJ$4,'HOURS&amp;CYCLES INPUT'!$E$2:$E$9999,'QUALIFIED EFH'!BJ$5))</f>
        <v>271.60000000000002</v>
      </c>
      <c r="BK85" s="476">
        <f>IF(BK$2&lt;&gt;"",IF($C85&lt;&gt;"TBA",BK$2/114,0),SUMIFS('HOURS&amp;CYCLES INPUT'!$F$2:$F$9999,'HOURS&amp;CYCLES INPUT'!$C$2:$C$9999,'QUALIFIED EFH'!$C85,'HOURS&amp;CYCLES INPUT'!$D$2:$D$9999,'QUALIFIED EFH'!BK$4,'HOURS&amp;CYCLES INPUT'!$E$2:$E$9999,'QUALIFIED EFH'!BK$5))</f>
        <v>390.45</v>
      </c>
      <c r="BL85" s="476">
        <f>IF(BL$2&lt;&gt;"",IF($C85&lt;&gt;"TBA",BL$2/114,0),SUMIFS('HOURS&amp;CYCLES INPUT'!$F$2:$F$9999,'HOURS&amp;CYCLES INPUT'!$C$2:$C$9999,'QUALIFIED EFH'!$C85,'HOURS&amp;CYCLES INPUT'!$D$2:$D$9999,'QUALIFIED EFH'!BL$4,'HOURS&amp;CYCLES INPUT'!$E$2:$E$9999,'QUALIFIED EFH'!BL$5))</f>
        <v>339.75</v>
      </c>
      <c r="BM85" s="476">
        <f>IF(BM$2&lt;&gt;"",IF($C85&lt;&gt;"TBA",BM$2/114,0),SUMIFS('HOURS&amp;CYCLES INPUT'!$F$2:$F$9999,'HOURS&amp;CYCLES INPUT'!$C$2:$C$9999,'QUALIFIED EFH'!$C85,'HOURS&amp;CYCLES INPUT'!$D$2:$D$9999,'QUALIFIED EFH'!BM$4,'HOURS&amp;CYCLES INPUT'!$E$2:$E$9999,'QUALIFIED EFH'!BM$5))</f>
        <v>388.86</v>
      </c>
      <c r="BN85" s="476">
        <f>IF(BN$2&lt;&gt;"",IF($C85&lt;&gt;"TBA",BN$2/114,0),SUMIFS('HOURS&amp;CYCLES INPUT'!$F$2:$F$9999,'HOURS&amp;CYCLES INPUT'!$C$2:$C$9999,'QUALIFIED EFH'!$C85,'HOURS&amp;CYCLES INPUT'!$D$2:$D$9999,'QUALIFIED EFH'!BN$4,'HOURS&amp;CYCLES INPUT'!$E$2:$E$9999,'QUALIFIED EFH'!BN$5))</f>
        <v>326</v>
      </c>
      <c r="BO85" s="476">
        <f>IF(BO$2&lt;&gt;"",IF($C85&lt;&gt;"TBA",BO$2/114,0),SUMIFS('HOURS&amp;CYCLES INPUT'!$F$2:$F$9999,'HOURS&amp;CYCLES INPUT'!$C$2:$C$9999,'QUALIFIED EFH'!$C85,'HOURS&amp;CYCLES INPUT'!$D$2:$D$9999,'QUALIFIED EFH'!BO$4,'HOURS&amp;CYCLES INPUT'!$E$2:$E$9999,'QUALIFIED EFH'!BO$5))</f>
        <v>400.1</v>
      </c>
      <c r="BP85" s="476">
        <f>IF(BP$2&lt;&gt;"",IF($C85&lt;&gt;"TBA",BP$2/114,0),SUMIFS('HOURS&amp;CYCLES INPUT'!$F$2:$F$9999,'HOURS&amp;CYCLES INPUT'!$C$2:$C$9999,'QUALIFIED EFH'!$C85,'HOURS&amp;CYCLES INPUT'!$D$2:$D$9999,'QUALIFIED EFH'!BP$4,'HOURS&amp;CYCLES INPUT'!$E$2:$E$9999,'QUALIFIED EFH'!BP$5))</f>
        <v>329.62</v>
      </c>
      <c r="BQ85" s="476">
        <f>IF(BQ$2&lt;&gt;"",IF($C85&lt;&gt;"TBA",BQ$2/114,0),SUMIFS('HOURS&amp;CYCLES INPUT'!$F$2:$F$9999,'HOURS&amp;CYCLES INPUT'!$C$2:$C$9999,'QUALIFIED EFH'!$C85,'HOURS&amp;CYCLES INPUT'!$D$2:$D$9999,'QUALIFIED EFH'!BQ$4,'HOURS&amp;CYCLES INPUT'!$E$2:$E$9999,'QUALIFIED EFH'!BQ$5))</f>
        <v>357.55</v>
      </c>
      <c r="BR85" s="476">
        <f>IF(BR$2&lt;&gt;"",IF($C85&lt;&gt;"TBA",BR$2/114,0),SUMIFS('HOURS&amp;CYCLES INPUT'!$F$2:$F$9999,'HOURS&amp;CYCLES INPUT'!$C$2:$C$9999,'QUALIFIED EFH'!$C85,'HOURS&amp;CYCLES INPUT'!$D$2:$D$9999,'QUALIFIED EFH'!BR$4,'HOURS&amp;CYCLES INPUT'!$E$2:$E$9999,'QUALIFIED EFH'!BR$5))</f>
        <v>345.63</v>
      </c>
      <c r="BS85" s="476">
        <f>IF(BS$2&lt;&gt;"",IF($C85&lt;&gt;"TBA",BS$2/114,0),SUMIFS('HOURS&amp;CYCLES INPUT'!$F$2:$F$9999,'HOURS&amp;CYCLES INPUT'!$C$2:$C$9999,'QUALIFIED EFH'!$C85,'HOURS&amp;CYCLES INPUT'!$D$2:$D$9999,'QUALIFIED EFH'!BS$4,'HOURS&amp;CYCLES INPUT'!$E$2:$E$9999,'QUALIFIED EFH'!BS$5))</f>
        <v>416.39</v>
      </c>
      <c r="BT85" s="476">
        <f>IF(BT$2&lt;&gt;"",IF($C85&lt;&gt;"TBA",BT$2/114,0),SUMIFS('HOURS&amp;CYCLES INPUT'!$F$2:$F$9999,'HOURS&amp;CYCLES INPUT'!$C$2:$C$9999,'QUALIFIED EFH'!$C85,'HOURS&amp;CYCLES INPUT'!$D$2:$D$9999,'QUALIFIED EFH'!BT$4,'HOURS&amp;CYCLES INPUT'!$E$2:$E$9999,'QUALIFIED EFH'!BT$5))</f>
        <v>359.37</v>
      </c>
      <c r="BU85" s="476">
        <f>IF(BU$2&lt;&gt;"",IF($C85&lt;&gt;"TBA",BU$2/114,0),SUMIFS('HOURS&amp;CYCLES INPUT'!$F$2:$F$9999,'HOURS&amp;CYCLES INPUT'!$C$2:$C$9999,'QUALIFIED EFH'!$C85,'HOURS&amp;CYCLES INPUT'!$D$2:$D$9999,'QUALIFIED EFH'!BU$4,'HOURS&amp;CYCLES INPUT'!$E$2:$E$9999,'QUALIFIED EFH'!BU$5))</f>
        <v>218.45</v>
      </c>
      <c r="BV85" s="476">
        <f>IF(BV$2&lt;&gt;"",IF($C85&lt;&gt;"TBA",BV$2/114,0),SUMIFS('HOURS&amp;CYCLES INPUT'!$F$2:$F$9999,'HOURS&amp;CYCLES INPUT'!$C$2:$C$9999,'QUALIFIED EFH'!$C85,'HOURS&amp;CYCLES INPUT'!$D$2:$D$9999,'QUALIFIED EFH'!BV$4,'HOURS&amp;CYCLES INPUT'!$E$2:$E$9999,'QUALIFIED EFH'!BV$5))</f>
        <v>330.06</v>
      </c>
      <c r="BW85" s="476">
        <f>IF(BW$2&lt;&gt;"",IF($C85&lt;&gt;"TBA",BW$2/114,0),SUMIFS('HOURS&amp;CYCLES INPUT'!$F$2:$F$9999,'HOURS&amp;CYCLES INPUT'!$C$2:$C$9999,'QUALIFIED EFH'!$C85,'HOURS&amp;CYCLES INPUT'!$D$2:$D$9999,'QUALIFIED EFH'!BW$4,'HOURS&amp;CYCLES INPUT'!$E$2:$E$9999,'QUALIFIED EFH'!BW$5))</f>
        <v>408.99</v>
      </c>
      <c r="BX85" s="476">
        <f>IF(BX$2&lt;&gt;"",IF($C85&lt;&gt;"TBA",BX$2/114,0),SUMIFS('HOURS&amp;CYCLES INPUT'!$F$2:$F$9999,'HOURS&amp;CYCLES INPUT'!$C$2:$C$9999,'QUALIFIED EFH'!$C85,'HOURS&amp;CYCLES INPUT'!$D$2:$D$9999,'QUALIFIED EFH'!BX$4,'HOURS&amp;CYCLES INPUT'!$E$2:$E$9999,'QUALIFIED EFH'!BX$5))</f>
        <v>363.5</v>
      </c>
      <c r="BY85" s="476">
        <f>IF(BY$2&lt;&gt;"",IF($C85&lt;&gt;"TBA",BY$2/114,0),SUMIFS('HOURS&amp;CYCLES INPUT'!$F$2:$F$9999,'HOURS&amp;CYCLES INPUT'!$C$2:$C$9999,'QUALIFIED EFH'!$C85,'HOURS&amp;CYCLES INPUT'!$D$2:$D$9999,'QUALIFIED EFH'!BY$4,'HOURS&amp;CYCLES INPUT'!$E$2:$E$9999,'QUALIFIED EFH'!BY$5))</f>
        <v>416.05</v>
      </c>
      <c r="BZ85" s="476">
        <f>IF(BZ$2&lt;&gt;"",IF($C85&lt;&gt;"TBA",BZ$2/114,0),SUMIFS('HOURS&amp;CYCLES INPUT'!$F$2:$F$9999,'HOURS&amp;CYCLES INPUT'!$C$2:$C$9999,'QUALIFIED EFH'!$C85,'HOURS&amp;CYCLES INPUT'!$D$2:$D$9999,'QUALIFIED EFH'!BZ$4,'HOURS&amp;CYCLES INPUT'!$E$2:$E$9999,'QUALIFIED EFH'!BZ$5))</f>
        <v>78.760000000000005</v>
      </c>
      <c r="CA85" s="476">
        <f>IF(CA$2&lt;&gt;"",IF($C85&lt;&gt;"TBA",CA$2/114,0),SUMIFS('HOURS&amp;CYCLES INPUT'!$F$2:$F$9999,'HOURS&amp;CYCLES INPUT'!$C$2:$C$9999,'QUALIFIED EFH'!$C85,'HOURS&amp;CYCLES INPUT'!$D$2:$D$9999,'QUALIFIED EFH'!CA$4,'HOURS&amp;CYCLES INPUT'!$E$2:$E$9999,'QUALIFIED EFH'!CA$5))</f>
        <v>304.14</v>
      </c>
      <c r="CB85" s="476">
        <f>IF(CB$2&lt;&gt;"",IF($C85&lt;&gt;"TBA",CB$2/114,0),SUMIFS('HOURS&amp;CYCLES INPUT'!$F$2:$F$9999,'HOURS&amp;CYCLES INPUT'!$C$2:$C$9999,'QUALIFIED EFH'!$C85,'HOURS&amp;CYCLES INPUT'!$D$2:$D$9999,'QUALIFIED EFH'!CB$4,'HOURS&amp;CYCLES INPUT'!$E$2:$E$9999,'QUALIFIED EFH'!CB$5))</f>
        <v>126.42</v>
      </c>
      <c r="CC85" s="476">
        <f>IF(CC$2&lt;&gt;"",IF($C85&lt;&gt;"TBA",CC$2/114,0),SUMIFS('HOURS&amp;CYCLES INPUT'!$F$2:$F$9999,'HOURS&amp;CYCLES INPUT'!$C$2:$C$9999,'QUALIFIED EFH'!$C85,'HOURS&amp;CYCLES INPUT'!$D$2:$D$9999,'QUALIFIED EFH'!CC$4,'HOURS&amp;CYCLES INPUT'!$E$2:$E$9999,'QUALIFIED EFH'!CC$5))</f>
        <v>0</v>
      </c>
      <c r="CD85" s="476">
        <f>IF(CD$2&lt;&gt;"",IF($C85&lt;&gt;"TBA",CD$2/114,0),SUMIFS('HOURS&amp;CYCLES INPUT'!$F$2:$F$9999,'HOURS&amp;CYCLES INPUT'!$C$2:$C$9999,'QUALIFIED EFH'!$C85,'HOURS&amp;CYCLES INPUT'!$D$2:$D$9999,'QUALIFIED EFH'!CD$4,'HOURS&amp;CYCLES INPUT'!$E$2:$E$9999,'QUALIFIED EFH'!CD$5))</f>
        <v>0</v>
      </c>
      <c r="CE85" s="476">
        <f>IF(CE$2&lt;&gt;"",IF($C85&lt;&gt;"TBA",CE$2/114,0),SUMIFS('HOURS&amp;CYCLES INPUT'!$F$2:$F$9999,'HOURS&amp;CYCLES INPUT'!$C$2:$C$9999,'QUALIFIED EFH'!$C85,'HOURS&amp;CYCLES INPUT'!$D$2:$D$9999,'QUALIFIED EFH'!CE$4,'HOURS&amp;CYCLES INPUT'!$E$2:$E$9999,'QUALIFIED EFH'!CE$5))</f>
        <v>0</v>
      </c>
      <c r="CF85" s="476">
        <f>IF(CF$2&lt;&gt;"",IF($C85&lt;&gt;"TBA",CF$2/114,0),SUMIFS('HOURS&amp;CYCLES INPUT'!$F$2:$F$9999,'HOURS&amp;CYCLES INPUT'!$C$2:$C$9999,'QUALIFIED EFH'!$C85,'HOURS&amp;CYCLES INPUT'!$D$2:$D$9999,'QUALIFIED EFH'!CF$4,'HOURS&amp;CYCLES INPUT'!$E$2:$E$9999,'QUALIFIED EFH'!CF$5))</f>
        <v>0</v>
      </c>
      <c r="CG85" s="476">
        <f>IF(CG$2&lt;&gt;"",IF($C85&lt;&gt;"TBA",CG$2/114,0),SUMIFS('HOURS&amp;CYCLES INPUT'!$F$2:$F$9999,'HOURS&amp;CYCLES INPUT'!$C$2:$C$9999,'QUALIFIED EFH'!$C85,'HOURS&amp;CYCLES INPUT'!$D$2:$D$9999,'QUALIFIED EFH'!CG$4,'HOURS&amp;CYCLES INPUT'!$E$2:$E$9999,'QUALIFIED EFH'!CG$5))</f>
        <v>0</v>
      </c>
      <c r="CH85" s="476">
        <f>IF(CH$2&lt;&gt;"",IF($C85&lt;&gt;"TBA",CH$2/114,0),SUMIFS('HOURS&amp;CYCLES INPUT'!$F$2:$F$9999,'HOURS&amp;CYCLES INPUT'!$C$2:$C$9999,'QUALIFIED EFH'!$C85,'HOURS&amp;CYCLES INPUT'!$D$2:$D$9999,'QUALIFIED EFH'!CH$4,'HOURS&amp;CYCLES INPUT'!$E$2:$E$9999,'QUALIFIED EFH'!CH$5))</f>
        <v>0</v>
      </c>
      <c r="CI85" s="476">
        <f>IF(CI$2&lt;&gt;"",IF($C85&lt;&gt;"TBA",CI$2/114,0),SUMIFS('HOURS&amp;CYCLES INPUT'!$F$2:$F$9999,'HOURS&amp;CYCLES INPUT'!$C$2:$C$9999,'QUALIFIED EFH'!$C85,'HOURS&amp;CYCLES INPUT'!$D$2:$D$9999,'QUALIFIED EFH'!CI$4,'HOURS&amp;CYCLES INPUT'!$E$2:$E$9999,'QUALIFIED EFH'!CI$5))</f>
        <v>0</v>
      </c>
      <c r="CJ85" s="476">
        <f>IF(CJ$2&lt;&gt;"",IF($C85&lt;&gt;"TBA",CJ$2/114,0),SUMIFS('HOURS&amp;CYCLES INPUT'!$F$2:$F$9999,'HOURS&amp;CYCLES INPUT'!$C$2:$C$9999,'QUALIFIED EFH'!$C85,'HOURS&amp;CYCLES INPUT'!$D$2:$D$9999,'QUALIFIED EFH'!CJ$4,'HOURS&amp;CYCLES INPUT'!$E$2:$E$9999,'QUALIFIED EFH'!CJ$5))</f>
        <v>119.65</v>
      </c>
      <c r="CK85" s="476">
        <f>IF(CK$2&lt;&gt;"",IF($C85&lt;&gt;"TBA",CK$2/114,0),SUMIFS('HOURS&amp;CYCLES INPUT'!$F$2:$F$9999,'HOURS&amp;CYCLES INPUT'!$C$2:$C$9999,'QUALIFIED EFH'!$C85,'HOURS&amp;CYCLES INPUT'!$D$2:$D$9999,'QUALIFIED EFH'!CK$4,'HOURS&amp;CYCLES INPUT'!$E$2:$E$9999,'QUALIFIED EFH'!CK$5))</f>
        <v>362.43</v>
      </c>
      <c r="CL85" s="476">
        <f>IF(CL$2&lt;&gt;"",IF($C85&lt;&gt;"TBA",CL$2/114,0),SUMIFS('HOURS&amp;CYCLES INPUT'!$F$2:$F$9999,'HOURS&amp;CYCLES INPUT'!$C$2:$C$9999,'QUALIFIED EFH'!$C85,'HOURS&amp;CYCLES INPUT'!$D$2:$D$9999,'QUALIFIED EFH'!CL$4,'HOURS&amp;CYCLES INPUT'!$E$2:$E$9999,'QUALIFIED EFH'!CL$5))</f>
        <v>472.94</v>
      </c>
      <c r="CM85" s="476">
        <f>IF(CM$2&lt;&gt;"",IF($C85&lt;&gt;"TBA",CM$2/114,0),SUMIFS('HOURS&amp;CYCLES INPUT'!$F$2:$F$9999,'HOURS&amp;CYCLES INPUT'!$C$2:$C$9999,'QUALIFIED EFH'!$C85,'HOURS&amp;CYCLES INPUT'!$D$2:$D$9999,'QUALIFIED EFH'!CM$4,'HOURS&amp;CYCLES INPUT'!$E$2:$E$9999,'QUALIFIED EFH'!CM$5))</f>
        <v>424.66</v>
      </c>
      <c r="CN85" s="476">
        <f>IF(CN$2&lt;&gt;"",IF($C85&lt;&gt;"TBA",CN$2/114,0),SUMIFS('HOURS&amp;CYCLES INPUT'!$F$2:$F$9999,'HOURS&amp;CYCLES INPUT'!$C$2:$C$9999,'QUALIFIED EFH'!$C85,'HOURS&amp;CYCLES INPUT'!$D$2:$D$9999,'QUALIFIED EFH'!CN$4,'HOURS&amp;CYCLES INPUT'!$E$2:$E$9999,'QUALIFIED EFH'!CN$5))</f>
        <v>393.22</v>
      </c>
      <c r="CO85" s="476">
        <f>IF(CO$2&lt;&gt;"",IF($C85&lt;&gt;"TBA",CO$2/114,0),SUMIFS('HOURS&amp;CYCLES INPUT'!$F$2:$F$9999,'HOURS&amp;CYCLES INPUT'!$C$2:$C$9999,'QUALIFIED EFH'!$C85,'HOURS&amp;CYCLES INPUT'!$D$2:$D$9999,'QUALIFIED EFH'!CO$4,'HOURS&amp;CYCLES INPUT'!$E$2:$E$9999,'QUALIFIED EFH'!CO$5))</f>
        <v>469.87</v>
      </c>
      <c r="CP85" s="476">
        <f>IF(CP$2&lt;&gt;"",IF($C85&lt;&gt;"TBA",CP$2/114,0),SUMIFS('HOURS&amp;CYCLES INPUT'!$F$2:$F$9999,'HOURS&amp;CYCLES INPUT'!$C$2:$C$9999,'QUALIFIED EFH'!$C85,'HOURS&amp;CYCLES INPUT'!$D$2:$D$9999,'QUALIFIED EFH'!CP$4,'HOURS&amp;CYCLES INPUT'!$E$2:$E$9999,'QUALIFIED EFH'!CP$5))</f>
        <v>400.56</v>
      </c>
      <c r="CQ85" s="476">
        <f>IF(CQ$2&lt;&gt;"",IF($C85&lt;&gt;"TBA",CQ$2/114,0),SUMIFS('HOURS&amp;CYCLES INPUT'!$F$2:$F$9999,'HOURS&amp;CYCLES INPUT'!$C$2:$C$9999,'QUALIFIED EFH'!$C85,'HOURS&amp;CYCLES INPUT'!$D$2:$D$9999,'QUALIFIED EFH'!CQ$4,'HOURS&amp;CYCLES INPUT'!$E$2:$E$9999,'QUALIFIED EFH'!CQ$5))</f>
        <v>434.17</v>
      </c>
      <c r="CR85" s="476">
        <f>IF(CR$2&lt;&gt;"",IF($C85&lt;&gt;"TBA",CR$2/114,0),SUMIFS('HOURS&amp;CYCLES INPUT'!$F$2:$F$9999,'HOURS&amp;CYCLES INPUT'!$C$2:$C$9999,'QUALIFIED EFH'!$C85,'HOURS&amp;CYCLES INPUT'!$D$2:$D$9999,'QUALIFIED EFH'!CR$4,'HOURS&amp;CYCLES INPUT'!$E$2:$E$9999,'QUALIFIED EFH'!CR$5))</f>
        <v>495.91</v>
      </c>
      <c r="CS85" s="476">
        <f>IF(CS$2&lt;&gt;"",IF($C85&lt;&gt;"TBA",CS$2/114,0),SUMIFS('HOURS&amp;CYCLES INPUT'!$F$2:$F$9999,'HOURS&amp;CYCLES INPUT'!$C$2:$C$9999,'QUALIFIED EFH'!$C85,'HOURS&amp;CYCLES INPUT'!$D$2:$D$9999,'QUALIFIED EFH'!CS$4,'HOURS&amp;CYCLES INPUT'!$E$2:$E$9999,'QUALIFIED EFH'!CS$5))</f>
        <v>436.59</v>
      </c>
      <c r="CT85" s="476">
        <f>IF(CT$2&lt;&gt;"",IF($C85&lt;&gt;"TBA",CT$2/114,0),SUMIFS('HOURS&amp;CYCLES INPUT'!$F$2:$F$9999,'HOURS&amp;CYCLES INPUT'!$C$2:$C$9999,'QUALIFIED EFH'!$C85,'HOURS&amp;CYCLES INPUT'!$D$2:$D$9999,'QUALIFIED EFH'!CT$4,'HOURS&amp;CYCLES INPUT'!$E$2:$E$9999,'QUALIFIED EFH'!CT$5))</f>
        <v>372.2</v>
      </c>
      <c r="CU85" s="476">
        <f>IF(CU$2&lt;&gt;"",IF($C85&lt;&gt;"TBA",CU$2/114,0),SUMIFS('HOURS&amp;CYCLES INPUT'!$F$2:$F$9999,'HOURS&amp;CYCLES INPUT'!$C$2:$C$9999,'QUALIFIED EFH'!$C85,'HOURS&amp;CYCLES INPUT'!$D$2:$D$9999,'QUALIFIED EFH'!CU$4,'HOURS&amp;CYCLES INPUT'!$E$2:$E$9999,'QUALIFIED EFH'!CU$5))</f>
        <v>452.17</v>
      </c>
      <c r="CV85" s="476">
        <f>IF(CV$2&lt;&gt;"",IF($C85&lt;&gt;"TBA",CV$2/114,0),SUMIFS('HOURS&amp;CYCLES INPUT'!$F$2:$F$9999,'HOURS&amp;CYCLES INPUT'!$C$2:$C$9999,'QUALIFIED EFH'!$C85,'HOURS&amp;CYCLES INPUT'!$D$2:$D$9999,'QUALIFIED EFH'!CV$4,'HOURS&amp;CYCLES INPUT'!$E$2:$E$9999,'QUALIFIED EFH'!CV$5))</f>
        <v>474.01</v>
      </c>
      <c r="CW85" s="476">
        <f>IF(CW$2&lt;&gt;"",IF($C85&lt;&gt;"TBA",CW$2/114,0),SUMIFS('HOURS&amp;CYCLES INPUT'!$F$2:$F$9999,'HOURS&amp;CYCLES INPUT'!$C$2:$C$9999,'QUALIFIED EFH'!$C85,'HOURS&amp;CYCLES INPUT'!$D$2:$D$9999,'QUALIFIED EFH'!CW$4,'HOURS&amp;CYCLES INPUT'!$E$2:$E$9999,'QUALIFIED EFH'!CW$5))</f>
        <v>485.82</v>
      </c>
      <c r="CX85" s="476">
        <f>IF(CX$2&lt;&gt;"",IF($C85&lt;&gt;"TBA",CX$2/114,0),SUMIFS('HOURS&amp;CYCLES INPUT'!$F$2:$F$9999,'HOURS&amp;CYCLES INPUT'!$C$2:$C$9999,'QUALIFIED EFH'!$C85,'HOURS&amp;CYCLES INPUT'!$D$2:$D$9999,'QUALIFIED EFH'!CX$4,'HOURS&amp;CYCLES INPUT'!$E$2:$E$9999,'QUALIFIED EFH'!CX$5))</f>
        <v>449.82</v>
      </c>
      <c r="CY85" s="476">
        <f>IF(CY$2&lt;&gt;"",IF($C85&lt;&gt;"TBA",CY$2/114,0),SUMIFS('HOURS&amp;CYCLES INPUT'!$F$2:$F$9999,'HOURS&amp;CYCLES INPUT'!$C$2:$C$9999,'QUALIFIED EFH'!$C85,'HOURS&amp;CYCLES INPUT'!$D$2:$D$9999,'QUALIFIED EFH'!CY$4,'HOURS&amp;CYCLES INPUT'!$E$2:$E$9999,'QUALIFIED EFH'!CY$5))</f>
        <v>459.56</v>
      </c>
      <c r="CZ85" s="476">
        <f>IF(CZ$2&lt;&gt;"",IF($C85&lt;&gt;"TBA",CZ$2/114,0),SUMIFS('HOURS&amp;CYCLES INPUT'!$F$2:$F$9999,'HOURS&amp;CYCLES INPUT'!$C$2:$C$9999,'QUALIFIED EFH'!$C85,'HOURS&amp;CYCLES INPUT'!$D$2:$D$9999,'QUALIFIED EFH'!CZ$4,'HOURS&amp;CYCLES INPUT'!$E$2:$E$9999,'QUALIFIED EFH'!CZ$5))</f>
        <v>450.09</v>
      </c>
      <c r="DA85" s="476">
        <f>IF(DA$2&lt;&gt;"",IF($C85&lt;&gt;"TBA",DA$2/114,0),SUMIFS('HOURS&amp;CYCLES INPUT'!$F$2:$F$9999,'HOURS&amp;CYCLES INPUT'!$C$2:$C$9999,'QUALIFIED EFH'!$C85,'HOURS&amp;CYCLES INPUT'!$D$2:$D$9999,'QUALIFIED EFH'!DA$4,'HOURS&amp;CYCLES INPUT'!$E$2:$E$9999,'QUALIFIED EFH'!DA$5))</f>
        <v>453.65</v>
      </c>
      <c r="DB85" s="476">
        <f>IF(DB$2&lt;&gt;"",IF($C85&lt;&gt;"TBA",DB$2/114,0),SUMIFS('HOURS&amp;CYCLES INPUT'!$F$2:$F$9999,'HOURS&amp;CYCLES INPUT'!$C$2:$C$9999,'QUALIFIED EFH'!$C85,'HOURS&amp;CYCLES INPUT'!$D$2:$D$9999,'QUALIFIED EFH'!DB$4,'HOURS&amp;CYCLES INPUT'!$E$2:$E$9999,'QUALIFIED EFH'!DB$5))</f>
        <v>465.05</v>
      </c>
      <c r="DC85" s="476">
        <f>IF(DC$2&lt;&gt;"",IF($C85&lt;&gt;"TBA",DC$2/114,0),SUMIFS('HOURS&amp;CYCLES INPUT'!$F$2:$F$9999,'HOURS&amp;CYCLES INPUT'!$C$2:$C$9999,'QUALIFIED EFH'!$C85,'HOURS&amp;CYCLES INPUT'!$D$2:$D$9999,'QUALIFIED EFH'!DC$4,'HOURS&amp;CYCLES INPUT'!$E$2:$E$9999,'QUALIFIED EFH'!DC$5))</f>
        <v>411.98</v>
      </c>
      <c r="DD85" s="476">
        <f>IF(DD$2&lt;&gt;"",IF($C85&lt;&gt;"TBA",DD$2/114,0),SUMIFS('HOURS&amp;CYCLES INPUT'!$F$2:$F$9999,'HOURS&amp;CYCLES INPUT'!$C$2:$C$9999,'QUALIFIED EFH'!$C85,'HOURS&amp;CYCLES INPUT'!$D$2:$D$9999,'QUALIFIED EFH'!DD$4,'HOURS&amp;CYCLES INPUT'!$E$2:$E$9999,'QUALIFIED EFH'!DD$5))</f>
        <v>420.2</v>
      </c>
      <c r="DE85" s="476">
        <f>IF(DE$2&lt;&gt;"",IF($C85&lt;&gt;"TBA",DE$2/114,0),SUMIFS('HOURS&amp;CYCLES INPUT'!$F$2:$F$9999,'HOURS&amp;CYCLES INPUT'!$C$2:$C$9999,'QUALIFIED EFH'!$C85,'HOURS&amp;CYCLES INPUT'!$D$2:$D$9999,'QUALIFIED EFH'!DE$4,'HOURS&amp;CYCLES INPUT'!$E$2:$E$9999,'QUALIFIED EFH'!DE$5))</f>
        <v>451.93</v>
      </c>
      <c r="DF85" s="476">
        <f>IF(DF$2&lt;&gt;"",IF($C85&lt;&gt;"TBA",DF$2/114,0),SUMIFS('HOURS&amp;CYCLES INPUT'!$F$2:$F$9999,'HOURS&amp;CYCLES INPUT'!$C$2:$C$9999,'QUALIFIED EFH'!$C85,'HOURS&amp;CYCLES INPUT'!$D$2:$D$9999,'QUALIFIED EFH'!DF$4,'HOURS&amp;CYCLES INPUT'!$E$2:$E$9999,'QUALIFIED EFH'!DF$5))</f>
        <v>225.55</v>
      </c>
      <c r="DG85" s="476">
        <f>IF(DG$2&lt;&gt;"",IF($C85&lt;&gt;"TBA",DG$2/114,0),SUMIFS('HOURS&amp;CYCLES INPUT'!$F$2:$F$9999,'HOURS&amp;CYCLES INPUT'!$C$2:$C$9999,'QUALIFIED EFH'!$C85,'HOURS&amp;CYCLES INPUT'!$D$2:$D$9999,'QUALIFIED EFH'!DG$4,'HOURS&amp;CYCLES INPUT'!$E$2:$E$9999,'QUALIFIED EFH'!DG$5))</f>
        <v>0</v>
      </c>
      <c r="DH85" s="476">
        <f>IF(DH$2&lt;&gt;"",IF($C85&lt;&gt;"TBA",DH$2/114,0),SUMIFS('HOURS&amp;CYCLES INPUT'!$F$2:$F$9999,'HOURS&amp;CYCLES INPUT'!$C$2:$C$9999,'QUALIFIED EFH'!$C85,'HOURS&amp;CYCLES INPUT'!$D$2:$D$9999,'QUALIFIED EFH'!DH$4,'HOURS&amp;CYCLES INPUT'!$E$2:$E$9999,'QUALIFIED EFH'!DH$5))</f>
        <v>0</v>
      </c>
      <c r="DI85" s="476">
        <f>IF(DI$2&lt;&gt;"",IF($C85&lt;&gt;"TBA",DI$2/114,0),SUMIFS('HOURS&amp;CYCLES INPUT'!$F$2:$F$9999,'HOURS&amp;CYCLES INPUT'!$C$2:$C$9999,'QUALIFIED EFH'!$C85,'HOURS&amp;CYCLES INPUT'!$D$2:$D$9999,'QUALIFIED EFH'!DI$4,'HOURS&amp;CYCLES INPUT'!$E$2:$E$9999,'QUALIFIED EFH'!DI$5))</f>
        <v>0</v>
      </c>
      <c r="DJ85" s="476">
        <f>IF(DJ$2&lt;&gt;"",IF($C85&lt;&gt;"TBA",DJ$2/114,0),SUMIFS('HOURS&amp;CYCLES INPUT'!$F$2:$F$9999,'HOURS&amp;CYCLES INPUT'!$C$2:$C$9999,'QUALIFIED EFH'!$C85,'HOURS&amp;CYCLES INPUT'!$D$2:$D$9999,'QUALIFIED EFH'!DJ$4,'HOURS&amp;CYCLES INPUT'!$E$2:$E$9999,'QUALIFIED EFH'!DJ$5))</f>
        <v>0</v>
      </c>
      <c r="DK85" s="476">
        <f>IF(DK$2&lt;&gt;"",IF($C85&lt;&gt;"TBA",DK$2/114,0),SUMIFS('HOURS&amp;CYCLES INPUT'!$F$2:$F$9999,'HOURS&amp;CYCLES INPUT'!$C$2:$C$9999,'QUALIFIED EFH'!$C85,'HOURS&amp;CYCLES INPUT'!$D$2:$D$9999,'QUALIFIED EFH'!DK$4,'HOURS&amp;CYCLES INPUT'!$E$2:$E$9999,'QUALIFIED EFH'!DK$5))</f>
        <v>0</v>
      </c>
      <c r="DL85" s="476">
        <f>IF(DL$2&lt;&gt;"",IF($C85&lt;&gt;"TBA",DL$2/114,0),SUMIFS('HOURS&amp;CYCLES INPUT'!$F$2:$F$9999,'HOURS&amp;CYCLES INPUT'!$C$2:$C$9999,'QUALIFIED EFH'!$C85,'HOURS&amp;CYCLES INPUT'!$D$2:$D$9999,'QUALIFIED EFH'!DL$4,'HOURS&amp;CYCLES INPUT'!$E$2:$E$9999,'QUALIFIED EFH'!DL$5))</f>
        <v>0</v>
      </c>
      <c r="DM85" s="476">
        <f>IF(DM$2&lt;&gt;"",IF($C85&lt;&gt;"TBA",DM$2/114,0),SUMIFS('HOURS&amp;CYCLES INPUT'!$F$2:$F$9999,'HOURS&amp;CYCLES INPUT'!$C$2:$C$9999,'QUALIFIED EFH'!$C85,'HOURS&amp;CYCLES INPUT'!$D$2:$D$9999,'QUALIFIED EFH'!DM$4,'HOURS&amp;CYCLES INPUT'!$E$2:$E$9999,'QUALIFIED EFH'!DM$5))</f>
        <v>0</v>
      </c>
      <c r="DN85" s="476">
        <f>IF(DN$2&lt;&gt;"",IF($C85&lt;&gt;"TBA",DN$2/114,0),SUMIFS('HOURS&amp;CYCLES INPUT'!$F$2:$F$9999,'HOURS&amp;CYCLES INPUT'!$C$2:$C$9999,'QUALIFIED EFH'!$C85,'HOURS&amp;CYCLES INPUT'!$D$2:$D$9999,'QUALIFIED EFH'!DN$4,'HOURS&amp;CYCLES INPUT'!$E$2:$E$9999,'QUALIFIED EFH'!DN$5))</f>
        <v>0</v>
      </c>
      <c r="DO85" s="476">
        <f>IF(DO$2&lt;&gt;"",IF($C85&lt;&gt;"TBA",DO$2/114,0),SUMIFS('HOURS&amp;CYCLES INPUT'!$F$2:$F$9999,'HOURS&amp;CYCLES INPUT'!$C$2:$C$9999,'QUALIFIED EFH'!$C85,'HOURS&amp;CYCLES INPUT'!$D$2:$D$9999,'QUALIFIED EFH'!DO$4,'HOURS&amp;CYCLES INPUT'!$E$2:$E$9999,'QUALIFIED EFH'!DO$5))</f>
        <v>0</v>
      </c>
      <c r="DP85" s="476">
        <f>IF(DP$2&lt;&gt;"",IF($C85&lt;&gt;"TBA",DP$2/114,0),SUMIFS('HOURS&amp;CYCLES INPUT'!$F$2:$F$9999,'HOURS&amp;CYCLES INPUT'!$C$2:$C$9999,'QUALIFIED EFH'!$C85,'HOURS&amp;CYCLES INPUT'!$D$2:$D$9999,'QUALIFIED EFH'!DP$4,'HOURS&amp;CYCLES INPUT'!$E$2:$E$9999,'QUALIFIED EFH'!DP$5))</f>
        <v>0</v>
      </c>
      <c r="DQ85" s="476">
        <f>IF(DQ$2&lt;&gt;"",IF($C85&lt;&gt;"TBA",DQ$2/114,0),SUMIFS('HOURS&amp;CYCLES INPUT'!$F$2:$F$9999,'HOURS&amp;CYCLES INPUT'!$C$2:$C$9999,'QUALIFIED EFH'!$C85,'HOURS&amp;CYCLES INPUT'!$D$2:$D$9999,'QUALIFIED EFH'!DQ$4,'HOURS&amp;CYCLES INPUT'!$E$2:$E$9999,'QUALIFIED EFH'!DQ$5))</f>
        <v>0</v>
      </c>
      <c r="DR85" s="476">
        <f>IF(DR$2&lt;&gt;"",IF($C85&lt;&gt;"TBA",DR$2/114,0),SUMIFS('HOURS&amp;CYCLES INPUT'!$F$2:$F$9999,'HOURS&amp;CYCLES INPUT'!$C$2:$C$9999,'QUALIFIED EFH'!$C85,'HOURS&amp;CYCLES INPUT'!$D$2:$D$9999,'QUALIFIED EFH'!DR$4,'HOURS&amp;CYCLES INPUT'!$E$2:$E$9999,'QUALIFIED EFH'!DR$5))</f>
        <v>0</v>
      </c>
      <c r="DS85" s="476">
        <f>IF(DS$2&lt;&gt;"",IF($C85&lt;&gt;"TBA",DS$2/114,0),SUMIFS('HOURS&amp;CYCLES INPUT'!$F$2:$F$9999,'HOURS&amp;CYCLES INPUT'!$C$2:$C$9999,'QUALIFIED EFH'!$C85,'HOURS&amp;CYCLES INPUT'!$D$2:$D$9999,'QUALIFIED EFH'!DS$4,'HOURS&amp;CYCLES INPUT'!$E$2:$E$9999,'QUALIFIED EFH'!DS$5))</f>
        <v>0</v>
      </c>
      <c r="DT85" s="476">
        <f>IF(DT$2&lt;&gt;"",IF($C85&lt;&gt;"TBA",DT$2/114,0),SUMIFS('HOURS&amp;CYCLES INPUT'!$F$2:$F$9999,'HOURS&amp;CYCLES INPUT'!$C$2:$C$9999,'QUALIFIED EFH'!$C85,'HOURS&amp;CYCLES INPUT'!$D$2:$D$9999,'QUALIFIED EFH'!DT$4,'HOURS&amp;CYCLES INPUT'!$E$2:$E$9999,'QUALIFIED EFH'!DT$5))</f>
        <v>0</v>
      </c>
      <c r="DU85" s="476">
        <f>IF(DU$2&lt;&gt;"",IF($C85&lt;&gt;"TBA",DU$2/114,0),SUMIFS('HOURS&amp;CYCLES INPUT'!$F$2:$F$9999,'HOURS&amp;CYCLES INPUT'!$C$2:$C$9999,'QUALIFIED EFH'!$C85,'HOURS&amp;CYCLES INPUT'!$D$2:$D$9999,'QUALIFIED EFH'!DU$4,'HOURS&amp;CYCLES INPUT'!$E$2:$E$9999,'QUALIFIED EFH'!DU$5))</f>
        <v>0</v>
      </c>
      <c r="DV85" s="476">
        <f>IF(DV$2&lt;&gt;"",IF($C85&lt;&gt;"TBA",DV$2/114,0),SUMIFS('HOURS&amp;CYCLES INPUT'!$F$2:$F$9999,'HOURS&amp;CYCLES INPUT'!$C$2:$C$9999,'QUALIFIED EFH'!$C85,'HOURS&amp;CYCLES INPUT'!$D$2:$D$9999,'QUALIFIED EFH'!DV$4,'HOURS&amp;CYCLES INPUT'!$E$2:$E$9999,'QUALIFIED EFH'!DV$5))</f>
        <v>0</v>
      </c>
      <c r="DW85" s="476">
        <f>IF(DW$2&lt;&gt;"",IF($C85&lt;&gt;"TBA",DW$2/114,0),SUMIFS('HOURS&amp;CYCLES INPUT'!$F$2:$F$9999,'HOURS&amp;CYCLES INPUT'!$C$2:$C$9999,'QUALIFIED EFH'!$C85,'HOURS&amp;CYCLES INPUT'!$D$2:$D$9999,'QUALIFIED EFH'!DW$4,'HOURS&amp;CYCLES INPUT'!$E$2:$E$9999,'QUALIFIED EFH'!DW$5))</f>
        <v>0</v>
      </c>
      <c r="DX85" s="476">
        <f>IF(DX$2&lt;&gt;"",IF($C85&lt;&gt;"TBA",DX$2/114,0),SUMIFS('HOURS&amp;CYCLES INPUT'!$F$2:$F$9999,'HOURS&amp;CYCLES INPUT'!$C$2:$C$9999,'QUALIFIED EFH'!$C85,'HOURS&amp;CYCLES INPUT'!$D$2:$D$9999,'QUALIFIED EFH'!DX$4,'HOURS&amp;CYCLES INPUT'!$E$2:$E$9999,'QUALIFIED EFH'!DX$5))</f>
        <v>0</v>
      </c>
      <c r="DY85" s="476">
        <f>IF(DY$2&lt;&gt;"",IF($C85&lt;&gt;"TBA",DY$2/114,0),SUMIFS('HOURS&amp;CYCLES INPUT'!$F$2:$F$9999,'HOURS&amp;CYCLES INPUT'!$C$2:$C$9999,'QUALIFIED EFH'!$C85,'HOURS&amp;CYCLES INPUT'!$D$2:$D$9999,'QUALIFIED EFH'!DY$4,'HOURS&amp;CYCLES INPUT'!$E$2:$E$9999,'QUALIFIED EFH'!DY$5))</f>
        <v>0</v>
      </c>
      <c r="DZ85" s="476">
        <f>IF(DZ$2&lt;&gt;"",IF($C85&lt;&gt;"TBA",DZ$2/114,0),SUMIFS('HOURS&amp;CYCLES INPUT'!$F$2:$F$9999,'HOURS&amp;CYCLES INPUT'!$C$2:$C$9999,'QUALIFIED EFH'!$C85,'HOURS&amp;CYCLES INPUT'!$D$2:$D$9999,'QUALIFIED EFH'!DZ$4,'HOURS&amp;CYCLES INPUT'!$E$2:$E$9999,'QUALIFIED EFH'!DZ$5))</f>
        <v>0</v>
      </c>
      <c r="EA85" s="476">
        <f>IF(EA$2&lt;&gt;"",IF($C85&lt;&gt;"TBA",EA$2/114,0),SUMIFS('HOURS&amp;CYCLES INPUT'!$F$2:$F$9999,'HOURS&amp;CYCLES INPUT'!$C$2:$C$9999,'QUALIFIED EFH'!$C85,'HOURS&amp;CYCLES INPUT'!$D$2:$D$9999,'QUALIFIED EFH'!EA$4,'HOURS&amp;CYCLES INPUT'!$E$2:$E$9999,'QUALIFIED EFH'!EA$5))</f>
        <v>0</v>
      </c>
      <c r="EB85" s="476">
        <f>IF(EB$2&lt;&gt;"",IF($C85&lt;&gt;"TBA",EB$2/114,0),SUMIFS('HOURS&amp;CYCLES INPUT'!$F$2:$F$9999,'HOURS&amp;CYCLES INPUT'!$C$2:$C$9999,'QUALIFIED EFH'!$C85,'HOURS&amp;CYCLES INPUT'!$D$2:$D$9999,'QUALIFIED EFH'!EB$4,'HOURS&amp;CYCLES INPUT'!$E$2:$E$9999,'QUALIFIED EFH'!EB$5))</f>
        <v>0</v>
      </c>
      <c r="EC85" s="476">
        <f>IF(EC$2&lt;&gt;"",IF($C85&lt;&gt;"TBA",EC$2/114,0),SUMIFS('HOURS&amp;CYCLES INPUT'!$F$2:$F$9999,'HOURS&amp;CYCLES INPUT'!$C$2:$C$9999,'QUALIFIED EFH'!$C85,'HOURS&amp;CYCLES INPUT'!$D$2:$D$9999,'QUALIFIED EFH'!EC$4,'HOURS&amp;CYCLES INPUT'!$E$2:$E$9999,'QUALIFIED EFH'!EC$5))</f>
        <v>0</v>
      </c>
      <c r="ED85" s="476">
        <f>IF(ED$2&lt;&gt;"",IF($C85&lt;&gt;"TBA",ED$2/114,0),SUMIFS('HOURS&amp;CYCLES INPUT'!$F$2:$F$9999,'HOURS&amp;CYCLES INPUT'!$C$2:$C$9999,'QUALIFIED EFH'!$C85,'HOURS&amp;CYCLES INPUT'!$D$2:$D$9999,'QUALIFIED EFH'!ED$4,'HOURS&amp;CYCLES INPUT'!$E$2:$E$9999,'QUALIFIED EFH'!ED$5))</f>
        <v>0</v>
      </c>
      <c r="EE85" s="476">
        <f>IF(EE$2&lt;&gt;"",IF($C85&lt;&gt;"TBA",EE$2/114,0),SUMIFS('HOURS&amp;CYCLES INPUT'!$F$2:$F$9999,'HOURS&amp;CYCLES INPUT'!$C$2:$C$9999,'QUALIFIED EFH'!$C85,'HOURS&amp;CYCLES INPUT'!$D$2:$D$9999,'QUALIFIED EFH'!EE$4,'HOURS&amp;CYCLES INPUT'!$E$2:$E$9999,'QUALIFIED EFH'!EE$5))</f>
        <v>0</v>
      </c>
      <c r="EF85" s="476">
        <f>IF(EF$2&lt;&gt;"",IF($C85&lt;&gt;"TBA",EF$2/114,0),SUMIFS('HOURS&amp;CYCLES INPUT'!$F$2:$F$9999,'HOURS&amp;CYCLES INPUT'!$C$2:$C$9999,'QUALIFIED EFH'!$C85,'HOURS&amp;CYCLES INPUT'!$D$2:$D$9999,'QUALIFIED EFH'!EF$4,'HOURS&amp;CYCLES INPUT'!$E$2:$E$9999,'QUALIFIED EFH'!EF$5))</f>
        <v>0</v>
      </c>
      <c r="EG85" s="476">
        <f>IF(EG$2&lt;&gt;"",IF($C85&lt;&gt;"TBA",EG$2/114,0),SUMIFS('HOURS&amp;CYCLES INPUT'!$F$2:$F$9999,'HOURS&amp;CYCLES INPUT'!$C$2:$C$9999,'QUALIFIED EFH'!$C85,'HOURS&amp;CYCLES INPUT'!$D$2:$D$9999,'QUALIFIED EFH'!EG$4,'HOURS&amp;CYCLES INPUT'!$E$2:$E$9999,'QUALIFIED EFH'!EG$5))</f>
        <v>0</v>
      </c>
      <c r="EH85" s="476">
        <f>IF(EH$2&lt;&gt;"",IF($C85&lt;&gt;"TBA",EH$2/114,0),SUMIFS('HOURS&amp;CYCLES INPUT'!$F$2:$F$9999,'HOURS&amp;CYCLES INPUT'!$C$2:$C$9999,'QUALIFIED EFH'!$C85,'HOURS&amp;CYCLES INPUT'!$D$2:$D$9999,'QUALIFIED EFH'!EH$4,'HOURS&amp;CYCLES INPUT'!$E$2:$E$9999,'QUALIFIED EFH'!EH$5))</f>
        <v>0</v>
      </c>
      <c r="EI85" s="476">
        <f>IF(EI$2&lt;&gt;"",IF($C85&lt;&gt;"TBA",EI$2/114,0),SUMIFS('HOURS&amp;CYCLES INPUT'!$F$2:$F$9999,'HOURS&amp;CYCLES INPUT'!$C$2:$C$9999,'QUALIFIED EFH'!$C85,'HOURS&amp;CYCLES INPUT'!$D$2:$D$9999,'QUALIFIED EFH'!EI$4,'HOURS&amp;CYCLES INPUT'!$E$2:$E$9999,'QUALIFIED EFH'!EI$5))</f>
        <v>0</v>
      </c>
      <c r="EJ85" s="476">
        <f>IF(EJ$2&lt;&gt;"",IF($C85&lt;&gt;"TBA",EJ$2/114,0),SUMIFS('HOURS&amp;CYCLES INPUT'!$F$2:$F$9999,'HOURS&amp;CYCLES INPUT'!$C$2:$C$9999,'QUALIFIED EFH'!$C85,'HOURS&amp;CYCLES INPUT'!$D$2:$D$9999,'QUALIFIED EFH'!EJ$4,'HOURS&amp;CYCLES INPUT'!$E$2:$E$9999,'QUALIFIED EFH'!EJ$5))</f>
        <v>0</v>
      </c>
      <c r="EK85" s="476">
        <f>IF(EK$2&lt;&gt;"",IF($C85&lt;&gt;"TBA",EK$2/114,0),SUMIFS('HOURS&amp;CYCLES INPUT'!$F$2:$F$9999,'HOURS&amp;CYCLES INPUT'!$C$2:$C$9999,'QUALIFIED EFH'!$C85,'HOURS&amp;CYCLES INPUT'!$D$2:$D$9999,'QUALIFIED EFH'!EK$4,'HOURS&amp;CYCLES INPUT'!$E$2:$E$9999,'QUALIFIED EFH'!EK$5))</f>
        <v>0</v>
      </c>
      <c r="EL85" s="476">
        <f>IF(EL$2&lt;&gt;"",IF($C85&lt;&gt;"TBA",EL$2/114,0),SUMIFS('HOURS&amp;CYCLES INPUT'!$F$2:$F$9999,'HOURS&amp;CYCLES INPUT'!$C$2:$C$9999,'QUALIFIED EFH'!$C85,'HOURS&amp;CYCLES INPUT'!$D$2:$D$9999,'QUALIFIED EFH'!EL$4,'HOURS&amp;CYCLES INPUT'!$E$2:$E$9999,'QUALIFIED EFH'!EL$5))</f>
        <v>0</v>
      </c>
      <c r="EM85" s="476">
        <f>IF(EM$2&lt;&gt;"",IF($C85&lt;&gt;"TBA",EM$2/114,0),SUMIFS('HOURS&amp;CYCLES INPUT'!$F$2:$F$9999,'HOURS&amp;CYCLES INPUT'!$C$2:$C$9999,'QUALIFIED EFH'!$C85,'HOURS&amp;CYCLES INPUT'!$D$2:$D$9999,'QUALIFIED EFH'!EM$4,'HOURS&amp;CYCLES INPUT'!$E$2:$E$9999,'QUALIFIED EFH'!EM$5))</f>
        <v>0</v>
      </c>
      <c r="EN85" s="476">
        <f>IF(EN$2&lt;&gt;"",IF($C85&lt;&gt;"TBA",EN$2/114,0),SUMIFS('HOURS&amp;CYCLES INPUT'!$F$2:$F$9999,'HOURS&amp;CYCLES INPUT'!$C$2:$C$9999,'QUALIFIED EFH'!$C85,'HOURS&amp;CYCLES INPUT'!$D$2:$D$9999,'QUALIFIED EFH'!EN$4,'HOURS&amp;CYCLES INPUT'!$E$2:$E$9999,'QUALIFIED EFH'!EN$5))</f>
        <v>0</v>
      </c>
      <c r="EO85" s="476">
        <f>IF(EO$2&lt;&gt;"",IF($C85&lt;&gt;"TBA",EO$2/114,0),SUMIFS('HOURS&amp;CYCLES INPUT'!$F$2:$F$9999,'HOURS&amp;CYCLES INPUT'!$C$2:$C$9999,'QUALIFIED EFH'!$C85,'HOURS&amp;CYCLES INPUT'!$D$2:$D$9999,'QUALIFIED EFH'!EO$4,'HOURS&amp;CYCLES INPUT'!$E$2:$E$9999,'QUALIFIED EFH'!EO$5))</f>
        <v>0</v>
      </c>
      <c r="EP85" s="476">
        <f>IF(EP$2&lt;&gt;"",IF($C85&lt;&gt;"TBA",EP$2/114,0),SUMIFS('HOURS&amp;CYCLES INPUT'!$F$2:$F$9999,'HOURS&amp;CYCLES INPUT'!$C$2:$C$9999,'QUALIFIED EFH'!$C85,'HOURS&amp;CYCLES INPUT'!$D$2:$D$9999,'QUALIFIED EFH'!EP$4,'HOURS&amp;CYCLES INPUT'!$E$2:$E$9999,'QUALIFIED EFH'!EP$5))</f>
        <v>0</v>
      </c>
      <c r="EQ85" s="476">
        <f>IF(EQ$2&lt;&gt;"",IF($C85&lt;&gt;"TBA",EQ$2/114,0),SUMIFS('HOURS&amp;CYCLES INPUT'!$F$2:$F$9999,'HOURS&amp;CYCLES INPUT'!$C$2:$C$9999,'QUALIFIED EFH'!$C85,'HOURS&amp;CYCLES INPUT'!$D$2:$D$9999,'QUALIFIED EFH'!EQ$4,'HOURS&amp;CYCLES INPUT'!$E$2:$E$9999,'QUALIFIED EFH'!EQ$5))</f>
        <v>0</v>
      </c>
      <c r="ER85" s="476">
        <f>IF(ER$2&lt;&gt;"",IF($C85&lt;&gt;"TBA",ER$2/114,0),SUMIFS('HOURS&amp;CYCLES INPUT'!$F$2:$F$9999,'HOURS&amp;CYCLES INPUT'!$C$2:$C$9999,'QUALIFIED EFH'!$C85,'HOURS&amp;CYCLES INPUT'!$D$2:$D$9999,'QUALIFIED EFH'!ER$4,'HOURS&amp;CYCLES INPUT'!$E$2:$E$9999,'QUALIFIED EFH'!ER$5))</f>
        <v>0</v>
      </c>
      <c r="ES85" s="476">
        <f>IF(ES$2&lt;&gt;"",IF($C85&lt;&gt;"TBA",ES$2/114,0),SUMIFS('HOURS&amp;CYCLES INPUT'!$F$2:$F$9999,'HOURS&amp;CYCLES INPUT'!$C$2:$C$9999,'QUALIFIED EFH'!$C85,'HOURS&amp;CYCLES INPUT'!$D$2:$D$9999,'QUALIFIED EFH'!ES$4,'HOURS&amp;CYCLES INPUT'!$E$2:$E$9999,'QUALIFIED EFH'!ES$5))</f>
        <v>0</v>
      </c>
      <c r="ET85" s="476">
        <f>IF(ET$2&lt;&gt;"",IF($C85&lt;&gt;"TBA",ET$2/114,0),SUMIFS('HOURS&amp;CYCLES INPUT'!$F$2:$F$9999,'HOURS&amp;CYCLES INPUT'!$C$2:$C$9999,'QUALIFIED EFH'!$C85,'HOURS&amp;CYCLES INPUT'!$D$2:$D$9999,'QUALIFIED EFH'!ET$4,'HOURS&amp;CYCLES INPUT'!$E$2:$E$9999,'QUALIFIED EFH'!ET$5))</f>
        <v>0</v>
      </c>
      <c r="EU85" s="476">
        <f>IF(EU$2&lt;&gt;"",IF($C85&lt;&gt;"TBA",EU$2/114,0),SUMIFS('HOURS&amp;CYCLES INPUT'!$F$2:$F$9999,'HOURS&amp;CYCLES INPUT'!$C$2:$C$9999,'QUALIFIED EFH'!$C85,'HOURS&amp;CYCLES INPUT'!$D$2:$D$9999,'QUALIFIED EFH'!EU$4,'HOURS&amp;CYCLES INPUT'!$E$2:$E$9999,'QUALIFIED EFH'!EU$5))</f>
        <v>0</v>
      </c>
      <c r="EV85" s="476">
        <f>IF(EV$2&lt;&gt;"",IF($C85&lt;&gt;"TBA",EV$2/114,0),SUMIFS('HOURS&amp;CYCLES INPUT'!$F$2:$F$9999,'HOURS&amp;CYCLES INPUT'!$C$2:$C$9999,'QUALIFIED EFH'!$C85,'HOURS&amp;CYCLES INPUT'!$D$2:$D$9999,'QUALIFIED EFH'!EV$4,'HOURS&amp;CYCLES INPUT'!$E$2:$E$9999,'QUALIFIED EFH'!EV$5))</f>
        <v>0</v>
      </c>
      <c r="EW85" s="476">
        <f>IF(EW$2&lt;&gt;"",IF($C85&lt;&gt;"TBA",EW$2/114,0),SUMIFS('HOURS&amp;CYCLES INPUT'!$F$2:$F$9999,'HOURS&amp;CYCLES INPUT'!$C$2:$C$9999,'QUALIFIED EFH'!$C85,'HOURS&amp;CYCLES INPUT'!$D$2:$D$9999,'QUALIFIED EFH'!EW$4,'HOURS&amp;CYCLES INPUT'!$E$2:$E$9999,'QUALIFIED EFH'!EW$5))</f>
        <v>0</v>
      </c>
      <c r="EX85" s="476">
        <f>IF(EX$2&lt;&gt;"",IF($C85&lt;&gt;"TBA",EX$2/114,0),SUMIFS('HOURS&amp;CYCLES INPUT'!$F$2:$F$9999,'HOURS&amp;CYCLES INPUT'!$C$2:$C$9999,'QUALIFIED EFH'!$C85,'HOURS&amp;CYCLES INPUT'!$D$2:$D$9999,'QUALIFIED EFH'!EX$4,'HOURS&amp;CYCLES INPUT'!$E$2:$E$9999,'QUALIFIED EFH'!EX$5))</f>
        <v>0</v>
      </c>
      <c r="EY85" s="476">
        <f>IF(EY$2&lt;&gt;"",IF($C85&lt;&gt;"TBA",EY$2/114,0),SUMIFS('HOURS&amp;CYCLES INPUT'!$F$2:$F$9999,'HOURS&amp;CYCLES INPUT'!$C$2:$C$9999,'QUALIFIED EFH'!$C85,'HOURS&amp;CYCLES INPUT'!$D$2:$D$9999,'QUALIFIED EFH'!EY$4,'HOURS&amp;CYCLES INPUT'!$E$2:$E$9999,'QUALIFIED EFH'!EY$5))</f>
        <v>0</v>
      </c>
      <c r="EZ85" s="476">
        <f>IF(EZ$2&lt;&gt;"",IF($C85&lt;&gt;"TBA",EZ$2/114,0),SUMIFS('HOURS&amp;CYCLES INPUT'!$F$2:$F$9999,'HOURS&amp;CYCLES INPUT'!$C$2:$C$9999,'QUALIFIED EFH'!$C85,'HOURS&amp;CYCLES INPUT'!$D$2:$D$9999,'QUALIFIED EFH'!EZ$4,'HOURS&amp;CYCLES INPUT'!$E$2:$E$9999,'QUALIFIED EFH'!EZ$5))</f>
        <v>0</v>
      </c>
      <c r="FA85" s="476">
        <f>IF(FA$2&lt;&gt;"",IF($C85&lt;&gt;"TBA",FA$2/114,0),SUMIFS('HOURS&amp;CYCLES INPUT'!$F$2:$F$9999,'HOURS&amp;CYCLES INPUT'!$C$2:$C$9999,'QUALIFIED EFH'!$C85,'HOURS&amp;CYCLES INPUT'!$D$2:$D$9999,'QUALIFIED EFH'!FA$4,'HOURS&amp;CYCLES INPUT'!$E$2:$E$9999,'QUALIFIED EFH'!FA$5))</f>
        <v>0</v>
      </c>
      <c r="FB85" s="476">
        <f>IF(FB$2&lt;&gt;"",IF($C85&lt;&gt;"TBA",FB$2/114,0),SUMIFS('HOURS&amp;CYCLES INPUT'!$F$2:$F$9999,'HOURS&amp;CYCLES INPUT'!$C$2:$C$9999,'QUALIFIED EFH'!$C85,'HOURS&amp;CYCLES INPUT'!$D$2:$D$9999,'QUALIFIED EFH'!FB$4,'HOURS&amp;CYCLES INPUT'!$E$2:$E$9999,'QUALIFIED EFH'!FB$5))</f>
        <v>0</v>
      </c>
      <c r="FC85" s="476">
        <f>IF(FC$2&lt;&gt;"",IF($C85&lt;&gt;"TBA",FC$2/114,0),SUMIFS('HOURS&amp;CYCLES INPUT'!$F$2:$F$9999,'HOURS&amp;CYCLES INPUT'!$C$2:$C$9999,'QUALIFIED EFH'!$C85,'HOURS&amp;CYCLES INPUT'!$D$2:$D$9999,'QUALIFIED EFH'!FC$4,'HOURS&amp;CYCLES INPUT'!$E$2:$E$9999,'QUALIFIED EFH'!FC$5))</f>
        <v>0</v>
      </c>
      <c r="FD85" s="476">
        <f>IF(FD$2&lt;&gt;"",IF($C85&lt;&gt;"TBA",FD$2/114,0),SUMIFS('HOURS&amp;CYCLES INPUT'!$F$2:$F$9999,'HOURS&amp;CYCLES INPUT'!$C$2:$C$9999,'QUALIFIED EFH'!$C85,'HOURS&amp;CYCLES INPUT'!$D$2:$D$9999,'QUALIFIED EFH'!FD$4,'HOURS&amp;CYCLES INPUT'!$E$2:$E$9999,'QUALIFIED EFH'!FD$5))</f>
        <v>0</v>
      </c>
      <c r="FE85" s="476">
        <f>IF(FE$2&lt;&gt;"",IF($C85&lt;&gt;"TBA",FE$2/114,0),SUMIFS('HOURS&amp;CYCLES INPUT'!$F$2:$F$9999,'HOURS&amp;CYCLES INPUT'!$C$2:$C$9999,'QUALIFIED EFH'!$C85,'HOURS&amp;CYCLES INPUT'!$D$2:$D$9999,'QUALIFIED EFH'!FE$4,'HOURS&amp;CYCLES INPUT'!$E$2:$E$9999,'QUALIFIED EFH'!FE$5))</f>
        <v>0</v>
      </c>
      <c r="FF85" s="476">
        <f>IF(FF$2&lt;&gt;"",IF($C85&lt;&gt;"TBA",FF$2/114,0),SUMIFS('HOURS&amp;CYCLES INPUT'!$F$2:$F$9999,'HOURS&amp;CYCLES INPUT'!$C$2:$C$9999,'QUALIFIED EFH'!$C85,'HOURS&amp;CYCLES INPUT'!$D$2:$D$9999,'QUALIFIED EFH'!FF$4,'HOURS&amp;CYCLES INPUT'!$E$2:$E$9999,'QUALIFIED EFH'!FF$5))</f>
        <v>0</v>
      </c>
      <c r="FG85" s="476">
        <f>IF(FG$2&lt;&gt;"",IF($C85&lt;&gt;"TBA",FG$2/114,0),SUMIFS('HOURS&amp;CYCLES INPUT'!$F$2:$F$9999,'HOURS&amp;CYCLES INPUT'!$C$2:$C$9999,'QUALIFIED EFH'!$C85,'HOURS&amp;CYCLES INPUT'!$D$2:$D$9999,'QUALIFIED EFH'!FG$4,'HOURS&amp;CYCLES INPUT'!$E$2:$E$9999,'QUALIFIED EFH'!FG$5))</f>
        <v>0</v>
      </c>
      <c r="FH85" s="476">
        <f>IF(FH$2&lt;&gt;"",IF($C85&lt;&gt;"TBA",FH$2/114,0),SUMIFS('HOURS&amp;CYCLES INPUT'!$F$2:$F$9999,'HOURS&amp;CYCLES INPUT'!$C$2:$C$9999,'QUALIFIED EFH'!$C85,'HOURS&amp;CYCLES INPUT'!$D$2:$D$9999,'QUALIFIED EFH'!FH$4,'HOURS&amp;CYCLES INPUT'!$E$2:$E$9999,'QUALIFIED EFH'!FH$5))</f>
        <v>0</v>
      </c>
      <c r="FI85" s="476">
        <f>IF(FI$2&lt;&gt;"",IF($C85&lt;&gt;"TBA",FI$2/114,0),SUMIFS('HOURS&amp;CYCLES INPUT'!$F$2:$F$9999,'HOURS&amp;CYCLES INPUT'!$C$2:$C$9999,'QUALIFIED EFH'!$C85,'HOURS&amp;CYCLES INPUT'!$D$2:$D$9999,'QUALIFIED EFH'!FI$4,'HOURS&amp;CYCLES INPUT'!$E$2:$E$9999,'QUALIFIED EFH'!FI$5))</f>
        <v>0</v>
      </c>
      <c r="FJ85" s="476">
        <f>IF(FJ$2&lt;&gt;"",IF($C85&lt;&gt;"TBA",FJ$2/114,0),SUMIFS('HOURS&amp;CYCLES INPUT'!$F$2:$F$9999,'HOURS&amp;CYCLES INPUT'!$C$2:$C$9999,'QUALIFIED EFH'!$C85,'HOURS&amp;CYCLES INPUT'!$D$2:$D$9999,'QUALIFIED EFH'!FJ$4,'HOURS&amp;CYCLES INPUT'!$E$2:$E$9999,'QUALIFIED EFH'!FJ$5))</f>
        <v>0</v>
      </c>
      <c r="FK85" s="476">
        <f>IF(FK$2&lt;&gt;"",IF($C85&lt;&gt;"TBA",FK$2/114,0),SUMIFS('HOURS&amp;CYCLES INPUT'!$F$2:$F$9999,'HOURS&amp;CYCLES INPUT'!$C$2:$C$9999,'QUALIFIED EFH'!$C85,'HOURS&amp;CYCLES INPUT'!$D$2:$D$9999,'QUALIFIED EFH'!FK$4,'HOURS&amp;CYCLES INPUT'!$E$2:$E$9999,'QUALIFIED EFH'!FK$5))</f>
        <v>0</v>
      </c>
      <c r="FL85" s="476">
        <f>IF(FL$2&lt;&gt;"",IF($C85&lt;&gt;"TBA",FL$2/114,0),SUMIFS('HOURS&amp;CYCLES INPUT'!$F$2:$F$9999,'HOURS&amp;CYCLES INPUT'!$C$2:$C$9999,'QUALIFIED EFH'!$C85,'HOURS&amp;CYCLES INPUT'!$D$2:$D$9999,'QUALIFIED EFH'!FL$4,'HOURS&amp;CYCLES INPUT'!$E$2:$E$9999,'QUALIFIED EFH'!FL$5))</f>
        <v>0</v>
      </c>
      <c r="FM85" s="476">
        <f>IF(FM$2&lt;&gt;"",IF($C85&lt;&gt;"TBA",FM$2/114,0),SUMIFS('HOURS&amp;CYCLES INPUT'!$F$2:$F$9999,'HOURS&amp;CYCLES INPUT'!$C$2:$C$9999,'QUALIFIED EFH'!$C85,'HOURS&amp;CYCLES INPUT'!$D$2:$D$9999,'QUALIFIED EFH'!FM$4,'HOURS&amp;CYCLES INPUT'!$E$2:$E$9999,'QUALIFIED EFH'!FM$5))</f>
        <v>0</v>
      </c>
      <c r="FN85" s="476">
        <f>IF(FN$2&lt;&gt;"",IF($C85&lt;&gt;"TBA",FN$2/114,0),SUMIFS('HOURS&amp;CYCLES INPUT'!$F$2:$F$9999,'HOURS&amp;CYCLES INPUT'!$C$2:$C$9999,'QUALIFIED EFH'!$C85,'HOURS&amp;CYCLES INPUT'!$D$2:$D$9999,'QUALIFIED EFH'!FN$4,'HOURS&amp;CYCLES INPUT'!$E$2:$E$9999,'QUALIFIED EFH'!FN$5))</f>
        <v>0</v>
      </c>
      <c r="FO85" s="476">
        <f>IF(FO$2&lt;&gt;"",IF($C85&lt;&gt;"TBA",FO$2/114,0),SUMIFS('HOURS&amp;CYCLES INPUT'!$F$2:$F$9999,'HOURS&amp;CYCLES INPUT'!$C$2:$C$9999,'QUALIFIED EFH'!$C85,'HOURS&amp;CYCLES INPUT'!$D$2:$D$9999,'QUALIFIED EFH'!FO$4,'HOURS&amp;CYCLES INPUT'!$E$2:$E$9999,'QUALIFIED EFH'!FO$5))</f>
        <v>0</v>
      </c>
      <c r="FP85" s="476">
        <f>IF(FP$2&lt;&gt;"",IF($C85&lt;&gt;"TBA",FP$2/114,0),SUMIFS('HOURS&amp;CYCLES INPUT'!$F$2:$F$9999,'HOURS&amp;CYCLES INPUT'!$C$2:$C$9999,'QUALIFIED EFH'!$C85,'HOURS&amp;CYCLES INPUT'!$D$2:$D$9999,'QUALIFIED EFH'!FP$4,'HOURS&amp;CYCLES INPUT'!$E$2:$E$9999,'QUALIFIED EFH'!FP$5))</f>
        <v>0</v>
      </c>
      <c r="FQ85" s="476">
        <f>IF(FQ$2&lt;&gt;"",IF($C85&lt;&gt;"TBA",FQ$2/114,0),SUMIFS('HOURS&amp;CYCLES INPUT'!$F$2:$F$9999,'HOURS&amp;CYCLES INPUT'!$C$2:$C$9999,'QUALIFIED EFH'!$C85,'HOURS&amp;CYCLES INPUT'!$D$2:$D$9999,'QUALIFIED EFH'!FQ$4,'HOURS&amp;CYCLES INPUT'!$E$2:$E$9999,'QUALIFIED EFH'!FQ$5))</f>
        <v>0</v>
      </c>
      <c r="FR85" s="476">
        <f>IF(FR$2&lt;&gt;"",IF($C85&lt;&gt;"TBA",FR$2/114,0),SUMIFS('HOURS&amp;CYCLES INPUT'!$F$2:$F$9999,'HOURS&amp;CYCLES INPUT'!$C$2:$C$9999,'QUALIFIED EFH'!$C85,'HOURS&amp;CYCLES INPUT'!$D$2:$D$9999,'QUALIFIED EFH'!FR$4,'HOURS&amp;CYCLES INPUT'!$E$2:$E$9999,'QUALIFIED EFH'!FR$5))</f>
        <v>0</v>
      </c>
      <c r="FS85" s="476">
        <f>IF(FS$2&lt;&gt;"",IF($C85&lt;&gt;"TBA",FS$2/114,0),SUMIFS('HOURS&amp;CYCLES INPUT'!$F$2:$F$9999,'HOURS&amp;CYCLES INPUT'!$C$2:$C$9999,'QUALIFIED EFH'!$C85,'HOURS&amp;CYCLES INPUT'!$D$2:$D$9999,'QUALIFIED EFH'!FS$4,'HOURS&amp;CYCLES INPUT'!$E$2:$E$9999,'QUALIFIED EFH'!FS$5))</f>
        <v>0</v>
      </c>
      <c r="FT85" s="476">
        <f>IF(FT$2&lt;&gt;"",IF($C85&lt;&gt;"TBA",FT$2/114,0),SUMIFS('HOURS&amp;CYCLES INPUT'!$F$2:$F$9999,'HOURS&amp;CYCLES INPUT'!$C$2:$C$9999,'QUALIFIED EFH'!$C85,'HOURS&amp;CYCLES INPUT'!$D$2:$D$9999,'QUALIFIED EFH'!FT$4,'HOURS&amp;CYCLES INPUT'!$E$2:$E$9999,'QUALIFIED EFH'!FT$5))</f>
        <v>0</v>
      </c>
      <c r="FU85" s="476">
        <f>IF(FU$2&lt;&gt;"",IF($C85&lt;&gt;"TBA",FU$2/114,0),SUMIFS('HOURS&amp;CYCLES INPUT'!$F$2:$F$9999,'HOURS&amp;CYCLES INPUT'!$C$2:$C$9999,'QUALIFIED EFH'!$C85,'HOURS&amp;CYCLES INPUT'!$D$2:$D$9999,'QUALIFIED EFH'!FU$4,'HOURS&amp;CYCLES INPUT'!$E$2:$E$9999,'QUALIFIED EFH'!FU$5))</f>
        <v>0</v>
      </c>
      <c r="FV85" s="476">
        <f>IF(FV$2&lt;&gt;"",IF($C85&lt;&gt;"TBA",FV$2/114,0),SUMIFS('HOURS&amp;CYCLES INPUT'!$F$2:$F$9999,'HOURS&amp;CYCLES INPUT'!$C$2:$C$9999,'QUALIFIED EFH'!$C85,'HOURS&amp;CYCLES INPUT'!$D$2:$D$9999,'QUALIFIED EFH'!FV$4,'HOURS&amp;CYCLES INPUT'!$E$2:$E$9999,'QUALIFIED EFH'!FV$5))</f>
        <v>0</v>
      </c>
      <c r="FW85" s="476">
        <f>IF(FW$2&lt;&gt;"",IF($C85&lt;&gt;"TBA",FW$2/114,0),SUMIFS('HOURS&amp;CYCLES INPUT'!$F$2:$F$9999,'HOURS&amp;CYCLES INPUT'!$C$2:$C$9999,'QUALIFIED EFH'!$C85,'HOURS&amp;CYCLES INPUT'!$D$2:$D$9999,'QUALIFIED EFH'!FW$4,'HOURS&amp;CYCLES INPUT'!$E$2:$E$9999,'QUALIFIED EFH'!FW$5))</f>
        <v>0</v>
      </c>
      <c r="FX85" s="476">
        <f>IF(FX$2&lt;&gt;"",IF($C85&lt;&gt;"TBA",FX$2/114,0),SUMIFS('HOURS&amp;CYCLES INPUT'!$F$2:$F$9999,'HOURS&amp;CYCLES INPUT'!$C$2:$C$9999,'QUALIFIED EFH'!$C85,'HOURS&amp;CYCLES INPUT'!$D$2:$D$9999,'QUALIFIED EFH'!FX$4,'HOURS&amp;CYCLES INPUT'!$E$2:$E$9999,'QUALIFIED EFH'!FX$5))</f>
        <v>0</v>
      </c>
      <c r="FY85" s="476">
        <f>IF(FY$2&lt;&gt;"",IF($C85&lt;&gt;"TBA",FY$2/114,0),SUMIFS('HOURS&amp;CYCLES INPUT'!$F$2:$F$9999,'HOURS&amp;CYCLES INPUT'!$C$2:$C$9999,'QUALIFIED EFH'!$C85,'HOURS&amp;CYCLES INPUT'!$D$2:$D$9999,'QUALIFIED EFH'!FY$4,'HOURS&amp;CYCLES INPUT'!$E$2:$E$9999,'QUALIFIED EFH'!FY$5))</f>
        <v>0</v>
      </c>
      <c r="FZ85" s="476">
        <f>IF(FZ$2&lt;&gt;"",IF($C85&lt;&gt;"TBA",FZ$2/114,0),SUMIFS('HOURS&amp;CYCLES INPUT'!$F$2:$F$9999,'HOURS&amp;CYCLES INPUT'!$C$2:$C$9999,'QUALIFIED EFH'!$C85,'HOURS&amp;CYCLES INPUT'!$D$2:$D$9999,'QUALIFIED EFH'!FZ$4,'HOURS&amp;CYCLES INPUT'!$E$2:$E$9999,'QUALIFIED EFH'!FZ$5))</f>
        <v>0</v>
      </c>
      <c r="GA85" s="476">
        <f>IF(GA$2&lt;&gt;"",IF($C85&lt;&gt;"TBA",GA$2/114,0),SUMIFS('HOURS&amp;CYCLES INPUT'!$F$2:$F$9999,'HOURS&amp;CYCLES INPUT'!$C$2:$C$9999,'QUALIFIED EFH'!$C85,'HOURS&amp;CYCLES INPUT'!$D$2:$D$9999,'QUALIFIED EFH'!GA$4,'HOURS&amp;CYCLES INPUT'!$E$2:$E$9999,'QUALIFIED EFH'!GA$5))</f>
        <v>0</v>
      </c>
      <c r="GB85" s="476">
        <f>IF(GB$2&lt;&gt;"",IF($C85&lt;&gt;"TBA",GB$2/114,0),SUMIFS('HOURS&amp;CYCLES INPUT'!$F$2:$F$9999,'HOURS&amp;CYCLES INPUT'!$C$2:$C$9999,'QUALIFIED EFH'!$C85,'HOURS&amp;CYCLES INPUT'!$D$2:$D$9999,'QUALIFIED EFH'!GB$4,'HOURS&amp;CYCLES INPUT'!$E$2:$E$9999,'QUALIFIED EFH'!GB$5))</f>
        <v>0</v>
      </c>
    </row>
    <row r="86" spans="3:184" x14ac:dyDescent="0.35">
      <c r="C86" s="472">
        <f>'QUALIFIED ENGINES'!D87</f>
        <v>91563</v>
      </c>
      <c r="D86" s="476">
        <f>IF(D$2&lt;&gt;"",IF($C86&lt;&gt;"TBA",D$2/114,0),SUMIFS('HOURS&amp;CYCLES INPUT'!$F$2:$F$9999,'HOURS&amp;CYCLES INPUT'!$C$2:$C$9999,'QUALIFIED EFH'!$C86,'HOURS&amp;CYCLES INPUT'!$D$2:$D$9999,'QUALIFIED EFH'!D$4,'HOURS&amp;CYCLES INPUT'!$E$2:$E$9999,'QUALIFIED EFH'!D$5))</f>
        <v>0</v>
      </c>
      <c r="E86" s="476">
        <f>IF(E$2&lt;&gt;"",IF($C86&lt;&gt;"TBA",E$2/114,0),SUMIFS('HOURS&amp;CYCLES INPUT'!$F$2:$F$9999,'HOURS&amp;CYCLES INPUT'!$C$2:$C$9999,'QUALIFIED EFH'!$C86,'HOURS&amp;CYCLES INPUT'!$D$2:$D$9999,'QUALIFIED EFH'!E$4,'HOURS&amp;CYCLES INPUT'!$E$2:$E$9999,'QUALIFIED EFH'!E$5))</f>
        <v>0</v>
      </c>
      <c r="F86" s="476">
        <f>IF(F$2&lt;&gt;"",IF($C86&lt;&gt;"TBA",F$2/114,0),SUMIFS('HOURS&amp;CYCLES INPUT'!$F$2:$F$9999,'HOURS&amp;CYCLES INPUT'!$C$2:$C$9999,'QUALIFIED EFH'!$C86,'HOURS&amp;CYCLES INPUT'!$D$2:$D$9999,'QUALIFIED EFH'!F$4,'HOURS&amp;CYCLES INPUT'!$E$2:$E$9999,'QUALIFIED EFH'!F$5))</f>
        <v>0</v>
      </c>
      <c r="G86" s="476">
        <f>IF(G$2&lt;&gt;"",IF($C86&lt;&gt;"TBA",G$2/114,0),SUMIFS('HOURS&amp;CYCLES INPUT'!$F$2:$F$9999,'HOURS&amp;CYCLES INPUT'!$C$2:$C$9999,'QUALIFIED EFH'!$C86,'HOURS&amp;CYCLES INPUT'!$D$2:$D$9999,'QUALIFIED EFH'!G$4,'HOURS&amp;CYCLES INPUT'!$E$2:$E$9999,'QUALIFIED EFH'!G$5))</f>
        <v>0</v>
      </c>
      <c r="H86" s="476">
        <f>IF(H$2&lt;&gt;"",IF($C86&lt;&gt;"TBA",H$2/114,0),SUMIFS('HOURS&amp;CYCLES INPUT'!$F$2:$F$9999,'HOURS&amp;CYCLES INPUT'!$C$2:$C$9999,'QUALIFIED EFH'!$C86,'HOURS&amp;CYCLES INPUT'!$D$2:$D$9999,'QUALIFIED EFH'!H$4,'HOURS&amp;CYCLES INPUT'!$E$2:$E$9999,'QUALIFIED EFH'!H$5))</f>
        <v>0</v>
      </c>
      <c r="I86" s="476">
        <f>IF(I$2&lt;&gt;"",IF($C86&lt;&gt;"TBA",I$2/114,0),SUMIFS('HOURS&amp;CYCLES INPUT'!$F$2:$F$9999,'HOURS&amp;CYCLES INPUT'!$C$2:$C$9999,'QUALIFIED EFH'!$C86,'HOURS&amp;CYCLES INPUT'!$D$2:$D$9999,'QUALIFIED EFH'!I$4,'HOURS&amp;CYCLES INPUT'!$E$2:$E$9999,'QUALIFIED EFH'!I$5))</f>
        <v>0</v>
      </c>
      <c r="J86" s="476">
        <f>IF(J$2&lt;&gt;"",IF($C86&lt;&gt;"TBA",J$2/114,0),SUMIFS('HOURS&amp;CYCLES INPUT'!$F$2:$F$9999,'HOURS&amp;CYCLES INPUT'!$C$2:$C$9999,'QUALIFIED EFH'!$C86,'HOURS&amp;CYCLES INPUT'!$D$2:$D$9999,'QUALIFIED EFH'!J$4,'HOURS&amp;CYCLES INPUT'!$E$2:$E$9999,'QUALIFIED EFH'!J$5))</f>
        <v>0</v>
      </c>
      <c r="K86" s="476">
        <f>IF(K$2&lt;&gt;"",IF($C86&lt;&gt;"TBA",K$2/114,0),SUMIFS('HOURS&amp;CYCLES INPUT'!$F$2:$F$9999,'HOURS&amp;CYCLES INPUT'!$C$2:$C$9999,'QUALIFIED EFH'!$C86,'HOURS&amp;CYCLES INPUT'!$D$2:$D$9999,'QUALIFIED EFH'!K$4,'HOURS&amp;CYCLES INPUT'!$E$2:$E$9999,'QUALIFIED EFH'!K$5))</f>
        <v>0</v>
      </c>
      <c r="L86" s="476">
        <f>IF(L$2&lt;&gt;"",IF($C86&lt;&gt;"TBA",L$2/114,0),SUMIFS('HOURS&amp;CYCLES INPUT'!$F$2:$F$9999,'HOURS&amp;CYCLES INPUT'!$C$2:$C$9999,'QUALIFIED EFH'!$C86,'HOURS&amp;CYCLES INPUT'!$D$2:$D$9999,'QUALIFIED EFH'!L$4,'HOURS&amp;CYCLES INPUT'!$E$2:$E$9999,'QUALIFIED EFH'!L$5))</f>
        <v>0</v>
      </c>
      <c r="M86" s="476">
        <f>IF(M$2&lt;&gt;"",IF($C86&lt;&gt;"TBA",M$2/114,0),SUMIFS('HOURS&amp;CYCLES INPUT'!$F$2:$F$9999,'HOURS&amp;CYCLES INPUT'!$C$2:$C$9999,'QUALIFIED EFH'!$C86,'HOURS&amp;CYCLES INPUT'!$D$2:$D$9999,'QUALIFIED EFH'!M$4,'HOURS&amp;CYCLES INPUT'!$E$2:$E$9999,'QUALIFIED EFH'!M$5))</f>
        <v>0</v>
      </c>
      <c r="N86" s="476">
        <f>IF(N$2&lt;&gt;"",IF($C86&lt;&gt;"TBA",N$2/114,0),SUMIFS('HOURS&amp;CYCLES INPUT'!$F$2:$F$9999,'HOURS&amp;CYCLES INPUT'!$C$2:$C$9999,'QUALIFIED EFH'!$C86,'HOURS&amp;CYCLES INPUT'!$D$2:$D$9999,'QUALIFIED EFH'!N$4,'HOURS&amp;CYCLES INPUT'!$E$2:$E$9999,'QUALIFIED EFH'!N$5))</f>
        <v>0</v>
      </c>
      <c r="O86" s="476">
        <f>IF(O$2&lt;&gt;"",IF($C86&lt;&gt;"TBA",O$2/114,0),SUMIFS('HOURS&amp;CYCLES INPUT'!$F$2:$F$9999,'HOURS&amp;CYCLES INPUT'!$C$2:$C$9999,'QUALIFIED EFH'!$C86,'HOURS&amp;CYCLES INPUT'!$D$2:$D$9999,'QUALIFIED EFH'!O$4,'HOURS&amp;CYCLES INPUT'!$E$2:$E$9999,'QUALIFIED EFH'!O$5))</f>
        <v>0</v>
      </c>
      <c r="P86" s="476">
        <f>IF(P$2&lt;&gt;"",IF($C86&lt;&gt;"TBA",P$2/114,0),SUMIFS('HOURS&amp;CYCLES INPUT'!$F$2:$F$9999,'HOURS&amp;CYCLES INPUT'!$C$2:$C$9999,'QUALIFIED EFH'!$C86,'HOURS&amp;CYCLES INPUT'!$D$2:$D$9999,'QUALIFIED EFH'!P$4,'HOURS&amp;CYCLES INPUT'!$E$2:$E$9999,'QUALIFIED EFH'!P$5))</f>
        <v>0</v>
      </c>
      <c r="Q86" s="476">
        <f>IF(Q$2&lt;&gt;"",IF($C86&lt;&gt;"TBA",Q$2/114,0),SUMIFS('HOURS&amp;CYCLES INPUT'!$F$2:$F$9999,'HOURS&amp;CYCLES INPUT'!$C$2:$C$9999,'QUALIFIED EFH'!$C86,'HOURS&amp;CYCLES INPUT'!$D$2:$D$9999,'QUALIFIED EFH'!Q$4,'HOURS&amp;CYCLES INPUT'!$E$2:$E$9999,'QUALIFIED EFH'!Q$5))</f>
        <v>0</v>
      </c>
      <c r="R86" s="476">
        <f>IF(R$1&lt;&gt;"",IF($C86&lt;&gt;"TBA",R$1/114,0),SUMIFS('HOURS&amp;CYCLES INPUT'!$F$2:$F$9999,'HOURS&amp;CYCLES INPUT'!$C$2:$C$9999,'QUALIFIED EFH'!$C86,'HOURS&amp;CYCLES INPUT'!$D$2:$D$9999,'QUALIFIED EFH'!R$4,'HOURS&amp;CYCLES INPUT'!$E$2:$E$9999,'QUALIFIED EFH'!R$5))</f>
        <v>0</v>
      </c>
      <c r="S86" s="476">
        <f>IF(S$2&lt;&gt;"",IF($C86&lt;&gt;"TBA",S$2/114,0),SUMIFS('HOURS&amp;CYCLES INPUT'!$F$2:$F$9999,'HOURS&amp;CYCLES INPUT'!$C$2:$C$9999,'QUALIFIED EFH'!$C86,'HOURS&amp;CYCLES INPUT'!$D$2:$D$9999,'QUALIFIED EFH'!S$4,'HOURS&amp;CYCLES INPUT'!$E$2:$E$9999,'QUALIFIED EFH'!S$5))</f>
        <v>0</v>
      </c>
      <c r="T86" s="476">
        <f>IF(T$2&lt;&gt;"",IF($C86&lt;&gt;"TBA",T$2/114,0),SUMIFS('HOURS&amp;CYCLES INPUT'!$F$2:$F$9999,'HOURS&amp;CYCLES INPUT'!$C$2:$C$9999,'QUALIFIED EFH'!$C86,'HOURS&amp;CYCLES INPUT'!$D$2:$D$9999,'QUALIFIED EFH'!T$4,'HOURS&amp;CYCLES INPUT'!$E$2:$E$9999,'QUALIFIED EFH'!T$5))</f>
        <v>0</v>
      </c>
      <c r="U86" s="476">
        <f>IF(U$2&lt;&gt;"",IF($C86&lt;&gt;"TBA",U$2/114,0),SUMIFS('HOURS&amp;CYCLES INPUT'!$F$2:$F$9999,'HOURS&amp;CYCLES INPUT'!$C$2:$C$9999,'QUALIFIED EFH'!$C86,'HOURS&amp;CYCLES INPUT'!$D$2:$D$9999,'QUALIFIED EFH'!U$4,'HOURS&amp;CYCLES INPUT'!$E$2:$E$9999,'QUALIFIED EFH'!U$5))</f>
        <v>0</v>
      </c>
      <c r="V86" s="476">
        <f>IF(V$2&lt;&gt;"",IF($C86&lt;&gt;"TBA",V$2/114,0),SUMIFS('HOURS&amp;CYCLES INPUT'!$F$2:$F$9999,'HOURS&amp;CYCLES INPUT'!$C$2:$C$9999,'QUALIFIED EFH'!$C86,'HOURS&amp;CYCLES INPUT'!$D$2:$D$9999,'QUALIFIED EFH'!V$4,'HOURS&amp;CYCLES INPUT'!$E$2:$E$9999,'QUALIFIED EFH'!V$5))</f>
        <v>0</v>
      </c>
      <c r="W86" s="476">
        <f>IF(W$2&lt;&gt;"",IF($C86&lt;&gt;"TBA",W$2/114,0),SUMIFS('HOURS&amp;CYCLES INPUT'!$F$2:$F$9999,'HOURS&amp;CYCLES INPUT'!$C$2:$C$9999,'QUALIFIED EFH'!$C86,'HOURS&amp;CYCLES INPUT'!$D$2:$D$9999,'QUALIFIED EFH'!W$4,'HOURS&amp;CYCLES INPUT'!$E$2:$E$9999,'QUALIFIED EFH'!W$5))</f>
        <v>0</v>
      </c>
      <c r="X86" s="476">
        <f>IF(X$2&lt;&gt;"",IF($C86&lt;&gt;"TBA",X$2/114,0),SUMIFS('HOURS&amp;CYCLES INPUT'!$F$2:$F$9999,'HOURS&amp;CYCLES INPUT'!$C$2:$C$9999,'QUALIFIED EFH'!$C86,'HOURS&amp;CYCLES INPUT'!$D$2:$D$9999,'QUALIFIED EFH'!X$4,'HOURS&amp;CYCLES INPUT'!$E$2:$E$9999,'QUALIFIED EFH'!X$5))</f>
        <v>0</v>
      </c>
      <c r="Y86" s="476">
        <f>IF(Y$2&lt;&gt;"",IF($C86&lt;&gt;"TBA",Y$2/114,0),SUMIFS('HOURS&amp;CYCLES INPUT'!$F$2:$F$9999,'HOURS&amp;CYCLES INPUT'!$C$2:$C$9999,'QUALIFIED EFH'!$C86,'HOURS&amp;CYCLES INPUT'!$D$2:$D$9999,'QUALIFIED EFH'!Y$4,'HOURS&amp;CYCLES INPUT'!$E$2:$E$9999,'QUALIFIED EFH'!Y$5))</f>
        <v>0</v>
      </c>
      <c r="Z86" s="476">
        <f>IF(Z$2&lt;&gt;"",IF($C86&lt;&gt;"TBA",Z$2/114,0),SUMIFS('HOURS&amp;CYCLES INPUT'!$F$2:$F$9999,'HOURS&amp;CYCLES INPUT'!$C$2:$C$9999,'QUALIFIED EFH'!$C86,'HOURS&amp;CYCLES INPUT'!$D$2:$D$9999,'QUALIFIED EFH'!Z$4,'HOURS&amp;CYCLES INPUT'!$E$2:$E$9999,'QUALIFIED EFH'!Z$5))</f>
        <v>0</v>
      </c>
      <c r="AA86" s="476">
        <f>IF(AA$2&lt;&gt;"",IF($C86&lt;&gt;"TBA",AA$2/114,0),SUMIFS('HOURS&amp;CYCLES INPUT'!$F$2:$F$9999,'HOURS&amp;CYCLES INPUT'!$C$2:$C$9999,'QUALIFIED EFH'!$C86,'HOURS&amp;CYCLES INPUT'!$D$2:$D$9999,'QUALIFIED EFH'!AA$4,'HOURS&amp;CYCLES INPUT'!$E$2:$E$9999,'QUALIFIED EFH'!AA$5))</f>
        <v>0</v>
      </c>
      <c r="AB86" s="476">
        <f>IF(AB$2&lt;&gt;"",IF($C86&lt;&gt;"TBA",AB$2/114,0),SUMIFS('HOURS&amp;CYCLES INPUT'!$F$2:$F$9999,'HOURS&amp;CYCLES INPUT'!$C$2:$C$9999,'QUALIFIED EFH'!$C86,'HOURS&amp;CYCLES INPUT'!$D$2:$D$9999,'QUALIFIED EFH'!AB$4,'HOURS&amp;CYCLES INPUT'!$E$2:$E$9999,'QUALIFIED EFH'!AB$5))</f>
        <v>0</v>
      </c>
      <c r="AC86" s="476">
        <f>IF(AC$2&lt;&gt;"",IF($C86&lt;&gt;"TBA",AC$2/114,0),SUMIFS('HOURS&amp;CYCLES INPUT'!$F$2:$F$9999,'HOURS&amp;CYCLES INPUT'!$C$2:$C$9999,'QUALIFIED EFH'!$C86,'HOURS&amp;CYCLES INPUT'!$D$2:$D$9999,'QUALIFIED EFH'!AC$4,'HOURS&amp;CYCLES INPUT'!$E$2:$E$9999,'QUALIFIED EFH'!AC$5))</f>
        <v>0</v>
      </c>
      <c r="AD86" s="476">
        <f>IF(AD$2&lt;&gt;"",IF($C86&lt;&gt;"TBA",AD$2/114,0),SUMIFS('HOURS&amp;CYCLES INPUT'!$F$2:$F$9999,'HOURS&amp;CYCLES INPUT'!$C$2:$C$9999,'QUALIFIED EFH'!$C86,'HOURS&amp;CYCLES INPUT'!$D$2:$D$9999,'QUALIFIED EFH'!AD$4,'HOURS&amp;CYCLES INPUT'!$E$2:$E$9999,'QUALIFIED EFH'!AD$5))</f>
        <v>0</v>
      </c>
      <c r="AE86" s="476">
        <f>IF(AE$2&lt;&gt;"",IF($C86&lt;&gt;"TBA",AE$2/114,0),SUMIFS('HOURS&amp;CYCLES INPUT'!$F$2:$F$9999,'HOURS&amp;CYCLES INPUT'!$C$2:$C$9999,'QUALIFIED EFH'!$C86,'HOURS&amp;CYCLES INPUT'!$D$2:$D$9999,'QUALIFIED EFH'!AE$4,'HOURS&amp;CYCLES INPUT'!$E$2:$E$9999,'QUALIFIED EFH'!AE$5))</f>
        <v>0</v>
      </c>
      <c r="AF86" s="476">
        <f>IF(AF$2&lt;&gt;"",IF($C86&lt;&gt;"TBA",AF$2/114,0),SUMIFS('HOURS&amp;CYCLES INPUT'!$F$2:$F$9999,'HOURS&amp;CYCLES INPUT'!$C$2:$C$9999,'QUALIFIED EFH'!$C86,'HOURS&amp;CYCLES INPUT'!$D$2:$D$9999,'QUALIFIED EFH'!AF$4,'HOURS&amp;CYCLES INPUT'!$E$2:$E$9999,'QUALIFIED EFH'!AF$5))</f>
        <v>0</v>
      </c>
      <c r="AG86" s="476">
        <f>IF(AG$2&lt;&gt;"",IF($C86&lt;&gt;"TBA",AG$2/114,0),SUMIFS('HOURS&amp;CYCLES INPUT'!$F$2:$F$9999,'HOURS&amp;CYCLES INPUT'!$C$2:$C$9999,'QUALIFIED EFH'!$C86,'HOURS&amp;CYCLES INPUT'!$D$2:$D$9999,'QUALIFIED EFH'!AG$4,'HOURS&amp;CYCLES INPUT'!$E$2:$E$9999,'QUALIFIED EFH'!AG$5))</f>
        <v>0</v>
      </c>
      <c r="AH86" s="476">
        <f>IF(AH$2&lt;&gt;"",IF($C86&lt;&gt;"TBA",AH$2/114,0),SUMIFS('HOURS&amp;CYCLES INPUT'!$F$2:$F$9999,'HOURS&amp;CYCLES INPUT'!$C$2:$C$9999,'QUALIFIED EFH'!$C86,'HOURS&amp;CYCLES INPUT'!$D$2:$D$9999,'QUALIFIED EFH'!AH$4,'HOURS&amp;CYCLES INPUT'!$E$2:$E$9999,'QUALIFIED EFH'!AH$5))</f>
        <v>172.39</v>
      </c>
      <c r="AI86" s="476">
        <f>IF(AI$2&lt;&gt;"",IF($C86&lt;&gt;"TBA",AI$2/114,0),SUMIFS('HOURS&amp;CYCLES INPUT'!$F$2:$F$9999,'HOURS&amp;CYCLES INPUT'!$C$2:$C$9999,'QUALIFIED EFH'!$C86,'HOURS&amp;CYCLES INPUT'!$D$2:$D$9999,'QUALIFIED EFH'!AI$4,'HOURS&amp;CYCLES INPUT'!$E$2:$E$9999,'QUALIFIED EFH'!AI$5))</f>
        <v>411.07</v>
      </c>
      <c r="AJ86" s="476">
        <f>IF(AJ$2&lt;&gt;"",IF($C86&lt;&gt;"TBA",AJ$2/114,0),SUMIFS('HOURS&amp;CYCLES INPUT'!$F$2:$F$9999,'HOURS&amp;CYCLES INPUT'!$C$2:$C$9999,'QUALIFIED EFH'!$C86,'HOURS&amp;CYCLES INPUT'!$D$2:$D$9999,'QUALIFIED EFH'!AJ$4,'HOURS&amp;CYCLES INPUT'!$E$2:$E$9999,'QUALIFIED EFH'!AJ$5))</f>
        <v>411.08</v>
      </c>
      <c r="AK86" s="476">
        <f>IF(AK$2&lt;&gt;"",IF($C86&lt;&gt;"TBA",AK$2/114,0),SUMIFS('HOURS&amp;CYCLES INPUT'!$F$2:$F$9999,'HOURS&amp;CYCLES INPUT'!$C$2:$C$9999,'QUALIFIED EFH'!$C86,'HOURS&amp;CYCLES INPUT'!$D$2:$D$9999,'QUALIFIED EFH'!AK$4,'HOURS&amp;CYCLES INPUT'!$E$2:$E$9999,'QUALIFIED EFH'!AK$5))</f>
        <v>397.81</v>
      </c>
      <c r="AL86" s="476">
        <f>IF(AL$2&lt;&gt;"",IF($C86&lt;&gt;"TBA",AL$2/114,0),SUMIFS('HOURS&amp;CYCLES INPUT'!$F$2:$F$9999,'HOURS&amp;CYCLES INPUT'!$C$2:$C$9999,'QUALIFIED EFH'!$C86,'HOURS&amp;CYCLES INPUT'!$D$2:$D$9999,'QUALIFIED EFH'!AL$4,'HOURS&amp;CYCLES INPUT'!$E$2:$E$9999,'QUALIFIED EFH'!AL$5))</f>
        <v>454.75</v>
      </c>
      <c r="AM86" s="476">
        <f>IF(AM$2&lt;&gt;"",IF($C86&lt;&gt;"TBA",AM$2/114,0),SUMIFS('HOURS&amp;CYCLES INPUT'!$F$2:$F$9999,'HOURS&amp;CYCLES INPUT'!$C$2:$C$9999,'QUALIFIED EFH'!$C86,'HOURS&amp;CYCLES INPUT'!$D$2:$D$9999,'QUALIFIED EFH'!AM$4,'HOURS&amp;CYCLES INPUT'!$E$2:$E$9999,'QUALIFIED EFH'!AM$5))</f>
        <v>401.72</v>
      </c>
      <c r="AN86" s="476">
        <f>IF(AN$2&lt;&gt;"",IF($C86&lt;&gt;"TBA",AN$2/114,0),SUMIFS('HOURS&amp;CYCLES INPUT'!$F$2:$F$9999,'HOURS&amp;CYCLES INPUT'!$C$2:$C$9999,'QUALIFIED EFH'!$C86,'HOURS&amp;CYCLES INPUT'!$D$2:$D$9999,'QUALIFIED EFH'!AN$4,'HOURS&amp;CYCLES INPUT'!$E$2:$E$9999,'QUALIFIED EFH'!AN$5))</f>
        <v>432.74</v>
      </c>
      <c r="AO86" s="476">
        <f>IF(AO$2&lt;&gt;"",IF($C86&lt;&gt;"TBA",AO$2/114,0),SUMIFS('HOURS&amp;CYCLES INPUT'!$F$2:$F$9999,'HOURS&amp;CYCLES INPUT'!$C$2:$C$9999,'QUALIFIED EFH'!$C86,'HOURS&amp;CYCLES INPUT'!$D$2:$D$9999,'QUALIFIED EFH'!AO$4,'HOURS&amp;CYCLES INPUT'!$E$2:$E$9999,'QUALIFIED EFH'!AO$5))</f>
        <v>418.18</v>
      </c>
      <c r="AP86" s="476">
        <f>IF(AP$2&lt;&gt;"",IF($C86&lt;&gt;"TBA",AP$2/114,0),SUMIFS('HOURS&amp;CYCLES INPUT'!$F$2:$F$9999,'HOURS&amp;CYCLES INPUT'!$C$2:$C$9999,'QUALIFIED EFH'!$C86,'HOURS&amp;CYCLES INPUT'!$D$2:$D$9999,'QUALIFIED EFH'!AP$4,'HOURS&amp;CYCLES INPUT'!$E$2:$E$9999,'QUALIFIED EFH'!AP$5))</f>
        <v>391.21</v>
      </c>
      <c r="AQ86" s="476">
        <f>IF(AQ$2&lt;&gt;"",IF($C86&lt;&gt;"TBA",AQ$2/114,0),SUMIFS('HOURS&amp;CYCLES INPUT'!$F$2:$F$9999,'HOURS&amp;CYCLES INPUT'!$C$2:$C$9999,'QUALIFIED EFH'!$C86,'HOURS&amp;CYCLES INPUT'!$D$2:$D$9999,'QUALIFIED EFH'!AQ$4,'HOURS&amp;CYCLES INPUT'!$E$2:$E$9999,'QUALIFIED EFH'!AQ$5))</f>
        <v>333.58</v>
      </c>
      <c r="AR86" s="476">
        <f>IF(AR$2&lt;&gt;"",IF($C86&lt;&gt;"TBA",AR$2/114,0),SUMIFS('HOURS&amp;CYCLES INPUT'!$F$2:$F$9999,'HOURS&amp;CYCLES INPUT'!$C$2:$C$9999,'QUALIFIED EFH'!$C86,'HOURS&amp;CYCLES INPUT'!$D$2:$D$9999,'QUALIFIED EFH'!AR$4,'HOURS&amp;CYCLES INPUT'!$E$2:$E$9999,'QUALIFIED EFH'!AR$5))</f>
        <v>0</v>
      </c>
      <c r="AS86" s="476">
        <f>IF(AS$2&lt;&gt;"",IF($C86&lt;&gt;"TBA",AS$2/114,0),SUMIFS('HOURS&amp;CYCLES INPUT'!$F$2:$F$9999,'HOURS&amp;CYCLES INPUT'!$C$2:$C$9999,'QUALIFIED EFH'!$C86,'HOURS&amp;CYCLES INPUT'!$D$2:$D$9999,'QUALIFIED EFH'!AS$4,'HOURS&amp;CYCLES INPUT'!$E$2:$E$9999,'QUALIFIED EFH'!AS$5))</f>
        <v>0</v>
      </c>
      <c r="AT86" s="476">
        <f>IF(AT$2&lt;&gt;"",IF($C86&lt;&gt;"TBA",AT$2/114,0),SUMIFS('HOURS&amp;CYCLES INPUT'!$F$2:$F$9999,'HOURS&amp;CYCLES INPUT'!$C$2:$C$9999,'QUALIFIED EFH'!$C86,'HOURS&amp;CYCLES INPUT'!$D$2:$D$9999,'QUALIFIED EFH'!AT$4,'HOURS&amp;CYCLES INPUT'!$E$2:$E$9999,'QUALIFIED EFH'!AT$5))</f>
        <v>0</v>
      </c>
      <c r="AU86" s="476">
        <f>IF(AU$2&lt;&gt;"",IF($C86&lt;&gt;"TBA",AU$2/114,0),SUMIFS('HOURS&amp;CYCLES INPUT'!$F$2:$F$9999,'HOURS&amp;CYCLES INPUT'!$C$2:$C$9999,'QUALIFIED EFH'!$C86,'HOURS&amp;CYCLES INPUT'!$D$2:$D$9999,'QUALIFIED EFH'!AU$4,'HOURS&amp;CYCLES INPUT'!$E$2:$E$9999,'QUALIFIED EFH'!AU$5))</f>
        <v>26.62</v>
      </c>
      <c r="AV86" s="476">
        <f>IF(AV$2&lt;&gt;"",IF($C86&lt;&gt;"TBA",AV$2/114,0),SUMIFS('HOURS&amp;CYCLES INPUT'!$F$2:$F$9999,'HOURS&amp;CYCLES INPUT'!$C$2:$C$9999,'QUALIFIED EFH'!$C86,'HOURS&amp;CYCLES INPUT'!$D$2:$D$9999,'QUALIFIED EFH'!AV$4,'HOURS&amp;CYCLES INPUT'!$E$2:$E$9999,'QUALIFIED EFH'!AV$5))</f>
        <v>148.4</v>
      </c>
      <c r="AW86" s="476">
        <f>IF(AW$2&lt;&gt;"",IF($C86&lt;&gt;"TBA",AW$2/114,0),SUMIFS('HOURS&amp;CYCLES INPUT'!$F$2:$F$9999,'HOURS&amp;CYCLES INPUT'!$C$2:$C$9999,'QUALIFIED EFH'!$C86,'HOURS&amp;CYCLES INPUT'!$D$2:$D$9999,'QUALIFIED EFH'!AW$4,'HOURS&amp;CYCLES INPUT'!$E$2:$E$9999,'QUALIFIED EFH'!AW$5))</f>
        <v>89.38</v>
      </c>
      <c r="AX86" s="476">
        <f>IF(AX$2&lt;&gt;"",IF($C86&lt;&gt;"TBA",AX$2/114,0),SUMIFS('HOURS&amp;CYCLES INPUT'!$F$2:$F$9999,'HOURS&amp;CYCLES INPUT'!$C$2:$C$9999,'QUALIFIED EFH'!$C86,'HOURS&amp;CYCLES INPUT'!$D$2:$D$9999,'QUALIFIED EFH'!AX$4,'HOURS&amp;CYCLES INPUT'!$E$2:$E$9999,'QUALIFIED EFH'!AX$5))</f>
        <v>153.4</v>
      </c>
      <c r="AY86" s="476">
        <f>IF(AY$2&lt;&gt;"",IF($C86&lt;&gt;"TBA",AY$2/114,0),SUMIFS('HOURS&amp;CYCLES INPUT'!$F$2:$F$9999,'HOURS&amp;CYCLES INPUT'!$C$2:$C$9999,'QUALIFIED EFH'!$C86,'HOURS&amp;CYCLES INPUT'!$D$2:$D$9999,'QUALIFIED EFH'!AY$4,'HOURS&amp;CYCLES INPUT'!$E$2:$E$9999,'QUALIFIED EFH'!AY$5))</f>
        <v>142.72</v>
      </c>
      <c r="AZ86" s="476">
        <f>IF(AZ$2&lt;&gt;"",IF($C86&lt;&gt;"TBA",AZ$2/114,0),SUMIFS('HOURS&amp;CYCLES INPUT'!$F$2:$F$9999,'HOURS&amp;CYCLES INPUT'!$C$2:$C$9999,'QUALIFIED EFH'!$C86,'HOURS&amp;CYCLES INPUT'!$D$2:$D$9999,'QUALIFIED EFH'!AZ$4,'HOURS&amp;CYCLES INPUT'!$E$2:$E$9999,'QUALIFIED EFH'!AZ$5))</f>
        <v>286.70999999999998</v>
      </c>
      <c r="BA86" s="476">
        <f>IF(BA$2&lt;&gt;"",IF($C86&lt;&gt;"TBA",BA$2/114,0),SUMIFS('HOURS&amp;CYCLES INPUT'!$F$2:$F$9999,'HOURS&amp;CYCLES INPUT'!$C$2:$C$9999,'QUALIFIED EFH'!$C86,'HOURS&amp;CYCLES INPUT'!$D$2:$D$9999,'QUALIFIED EFH'!BA$4,'HOURS&amp;CYCLES INPUT'!$E$2:$E$9999,'QUALIFIED EFH'!BA$5))</f>
        <v>241.3</v>
      </c>
      <c r="BB86" s="476">
        <f>IF(BB$2&lt;&gt;"",IF($C86&lt;&gt;"TBA",BB$2/114,0),SUMIFS('HOURS&amp;CYCLES INPUT'!$F$2:$F$9999,'HOURS&amp;CYCLES INPUT'!$C$2:$C$9999,'QUALIFIED EFH'!$C86,'HOURS&amp;CYCLES INPUT'!$D$2:$D$9999,'QUALIFIED EFH'!BB$4,'HOURS&amp;CYCLES INPUT'!$E$2:$E$9999,'QUALIFIED EFH'!BB$5))</f>
        <v>28.99</v>
      </c>
      <c r="BC86" s="476">
        <f>IF(BC$2&lt;&gt;"",IF($C86&lt;&gt;"TBA",BC$2/114,0),SUMIFS('HOURS&amp;CYCLES INPUT'!$F$2:$F$9999,'HOURS&amp;CYCLES INPUT'!$C$2:$C$9999,'QUALIFIED EFH'!$C86,'HOURS&amp;CYCLES INPUT'!$D$2:$D$9999,'QUALIFIED EFH'!BC$4,'HOURS&amp;CYCLES INPUT'!$E$2:$E$9999,'QUALIFIED EFH'!BC$5))</f>
        <v>126.91</v>
      </c>
      <c r="BD86" s="476">
        <f>IF(BD$2&lt;&gt;"",IF($C86&lt;&gt;"TBA",BD$2/114,0),SUMIFS('HOURS&amp;CYCLES INPUT'!$F$2:$F$9999,'HOURS&amp;CYCLES INPUT'!$C$2:$C$9999,'QUALIFIED EFH'!$C86,'HOURS&amp;CYCLES INPUT'!$D$2:$D$9999,'QUALIFIED EFH'!BD$4,'HOURS&amp;CYCLES INPUT'!$E$2:$E$9999,'QUALIFIED EFH'!BD$5))</f>
        <v>104.2</v>
      </c>
      <c r="BE86" s="476">
        <f>IF(BE$2&lt;&gt;"",IF($C86&lt;&gt;"TBA",BE$2/114,0),SUMIFS('HOURS&amp;CYCLES INPUT'!$F$2:$F$9999,'HOURS&amp;CYCLES INPUT'!$C$2:$C$9999,'QUALIFIED EFH'!$C86,'HOURS&amp;CYCLES INPUT'!$D$2:$D$9999,'QUALIFIED EFH'!BE$4,'HOURS&amp;CYCLES INPUT'!$E$2:$E$9999,'QUALIFIED EFH'!BE$5))</f>
        <v>110.1</v>
      </c>
      <c r="BF86" s="476">
        <f>IF(BF$2&lt;&gt;"",IF($C86&lt;&gt;"TBA",BF$2/114,0),SUMIFS('HOURS&amp;CYCLES INPUT'!$F$2:$F$9999,'HOURS&amp;CYCLES INPUT'!$C$2:$C$9999,'QUALIFIED EFH'!$C86,'HOURS&amp;CYCLES INPUT'!$D$2:$D$9999,'QUALIFIED EFH'!BF$4,'HOURS&amp;CYCLES INPUT'!$E$2:$E$9999,'QUALIFIED EFH'!BF$5))</f>
        <v>106.55</v>
      </c>
      <c r="BG86" s="476">
        <f>IF(BG$2&lt;&gt;"",IF($C86&lt;&gt;"TBA",BG$2/114,0),SUMIFS('HOURS&amp;CYCLES INPUT'!$F$2:$F$9999,'HOURS&amp;CYCLES INPUT'!$C$2:$C$9999,'QUALIFIED EFH'!$C86,'HOURS&amp;CYCLES INPUT'!$D$2:$D$9999,'QUALIFIED EFH'!BG$4,'HOURS&amp;CYCLES INPUT'!$E$2:$E$9999,'QUALIFIED EFH'!BG$5))</f>
        <v>264.79000000000002</v>
      </c>
      <c r="BH86" s="476">
        <f>IF(BH$2&lt;&gt;"",IF($C86&lt;&gt;"TBA",BH$2/114,0),SUMIFS('HOURS&amp;CYCLES INPUT'!$F$2:$F$9999,'HOURS&amp;CYCLES INPUT'!$C$2:$C$9999,'QUALIFIED EFH'!$C86,'HOURS&amp;CYCLES INPUT'!$D$2:$D$9999,'QUALIFIED EFH'!BH$4,'HOURS&amp;CYCLES INPUT'!$E$2:$E$9999,'QUALIFIED EFH'!BH$5))</f>
        <v>234.6</v>
      </c>
      <c r="BI86" s="476">
        <f>IF(BI$2&lt;&gt;"",IF($C86&lt;&gt;"TBA",BI$2/114,0),SUMIFS('HOURS&amp;CYCLES INPUT'!$F$2:$F$9999,'HOURS&amp;CYCLES INPUT'!$C$2:$C$9999,'QUALIFIED EFH'!$C86,'HOURS&amp;CYCLES INPUT'!$D$2:$D$9999,'QUALIFIED EFH'!BI$4,'HOURS&amp;CYCLES INPUT'!$E$2:$E$9999,'QUALIFIED EFH'!BI$5))</f>
        <v>252.7</v>
      </c>
      <c r="BJ86" s="476">
        <f>IF(BJ$2&lt;&gt;"",IF($C86&lt;&gt;"TBA",BJ$2/114,0),SUMIFS('HOURS&amp;CYCLES INPUT'!$F$2:$F$9999,'HOURS&amp;CYCLES INPUT'!$C$2:$C$9999,'QUALIFIED EFH'!$C86,'HOURS&amp;CYCLES INPUT'!$D$2:$D$9999,'QUALIFIED EFH'!BJ$4,'HOURS&amp;CYCLES INPUT'!$E$2:$E$9999,'QUALIFIED EFH'!BJ$5))</f>
        <v>316.52</v>
      </c>
      <c r="BK86" s="476">
        <f>IF(BK$2&lt;&gt;"",IF($C86&lt;&gt;"TBA",BK$2/114,0),SUMIFS('HOURS&amp;CYCLES INPUT'!$F$2:$F$9999,'HOURS&amp;CYCLES INPUT'!$C$2:$C$9999,'QUALIFIED EFH'!$C86,'HOURS&amp;CYCLES INPUT'!$D$2:$D$9999,'QUALIFIED EFH'!BK$4,'HOURS&amp;CYCLES INPUT'!$E$2:$E$9999,'QUALIFIED EFH'!BK$5))</f>
        <v>418.13</v>
      </c>
      <c r="BL86" s="476">
        <f>IF(BL$2&lt;&gt;"",IF($C86&lt;&gt;"TBA",BL$2/114,0),SUMIFS('HOURS&amp;CYCLES INPUT'!$F$2:$F$9999,'HOURS&amp;CYCLES INPUT'!$C$2:$C$9999,'QUALIFIED EFH'!$C86,'HOURS&amp;CYCLES INPUT'!$D$2:$D$9999,'QUALIFIED EFH'!BL$4,'HOURS&amp;CYCLES INPUT'!$E$2:$E$9999,'QUALIFIED EFH'!BL$5))</f>
        <v>293.64999999999998</v>
      </c>
      <c r="BM86" s="476">
        <f>IF(BM$2&lt;&gt;"",IF($C86&lt;&gt;"TBA",BM$2/114,0),SUMIFS('HOURS&amp;CYCLES INPUT'!$F$2:$F$9999,'HOURS&amp;CYCLES INPUT'!$C$2:$C$9999,'QUALIFIED EFH'!$C86,'HOURS&amp;CYCLES INPUT'!$D$2:$D$9999,'QUALIFIED EFH'!BM$4,'HOURS&amp;CYCLES INPUT'!$E$2:$E$9999,'QUALIFIED EFH'!BM$5))</f>
        <v>306.70999999999998</v>
      </c>
      <c r="BN86" s="476">
        <f>IF(BN$2&lt;&gt;"",IF($C86&lt;&gt;"TBA",BN$2/114,0),SUMIFS('HOURS&amp;CYCLES INPUT'!$F$2:$F$9999,'HOURS&amp;CYCLES INPUT'!$C$2:$C$9999,'QUALIFIED EFH'!$C86,'HOURS&amp;CYCLES INPUT'!$D$2:$D$9999,'QUALIFIED EFH'!BN$4,'HOURS&amp;CYCLES INPUT'!$E$2:$E$9999,'QUALIFIED EFH'!BN$5))</f>
        <v>199.97</v>
      </c>
      <c r="BO86" s="476">
        <f>IF(BO$2&lt;&gt;"",IF($C86&lt;&gt;"TBA",BO$2/114,0),SUMIFS('HOURS&amp;CYCLES INPUT'!$F$2:$F$9999,'HOURS&amp;CYCLES INPUT'!$C$2:$C$9999,'QUALIFIED EFH'!$C86,'HOURS&amp;CYCLES INPUT'!$D$2:$D$9999,'QUALIFIED EFH'!BO$4,'HOURS&amp;CYCLES INPUT'!$E$2:$E$9999,'QUALIFIED EFH'!BO$5))</f>
        <v>391.52</v>
      </c>
      <c r="BP86" s="476">
        <f>IF(BP$2&lt;&gt;"",IF($C86&lt;&gt;"TBA",BP$2/114,0),SUMIFS('HOURS&amp;CYCLES INPUT'!$F$2:$F$9999,'HOURS&amp;CYCLES INPUT'!$C$2:$C$9999,'QUALIFIED EFH'!$C86,'HOURS&amp;CYCLES INPUT'!$D$2:$D$9999,'QUALIFIED EFH'!BP$4,'HOURS&amp;CYCLES INPUT'!$E$2:$E$9999,'QUALIFIED EFH'!BP$5))</f>
        <v>350.57</v>
      </c>
      <c r="BQ86" s="476">
        <f>IF(BQ$2&lt;&gt;"",IF($C86&lt;&gt;"TBA",BQ$2/114,0),SUMIFS('HOURS&amp;CYCLES INPUT'!$F$2:$F$9999,'HOURS&amp;CYCLES INPUT'!$C$2:$C$9999,'QUALIFIED EFH'!$C86,'HOURS&amp;CYCLES INPUT'!$D$2:$D$9999,'QUALIFIED EFH'!BQ$4,'HOURS&amp;CYCLES INPUT'!$E$2:$E$9999,'QUALIFIED EFH'!BQ$5))</f>
        <v>369.48</v>
      </c>
      <c r="BR86" s="476">
        <f>IF(BR$2&lt;&gt;"",IF($C86&lt;&gt;"TBA",BR$2/114,0),SUMIFS('HOURS&amp;CYCLES INPUT'!$F$2:$F$9999,'HOURS&amp;CYCLES INPUT'!$C$2:$C$9999,'QUALIFIED EFH'!$C86,'HOURS&amp;CYCLES INPUT'!$D$2:$D$9999,'QUALIFIED EFH'!BR$4,'HOURS&amp;CYCLES INPUT'!$E$2:$E$9999,'QUALIFIED EFH'!BR$5))</f>
        <v>396.11</v>
      </c>
      <c r="BS86" s="476">
        <f>IF(BS$2&lt;&gt;"",IF($C86&lt;&gt;"TBA",BS$2/114,0),SUMIFS('HOURS&amp;CYCLES INPUT'!$F$2:$F$9999,'HOURS&amp;CYCLES INPUT'!$C$2:$C$9999,'QUALIFIED EFH'!$C86,'HOURS&amp;CYCLES INPUT'!$D$2:$D$9999,'QUALIFIED EFH'!BS$4,'HOURS&amp;CYCLES INPUT'!$E$2:$E$9999,'QUALIFIED EFH'!BS$5))</f>
        <v>380.04</v>
      </c>
      <c r="BT86" s="476">
        <f>IF(BT$2&lt;&gt;"",IF($C86&lt;&gt;"TBA",BT$2/114,0),SUMIFS('HOURS&amp;CYCLES INPUT'!$F$2:$F$9999,'HOURS&amp;CYCLES INPUT'!$C$2:$C$9999,'QUALIFIED EFH'!$C86,'HOURS&amp;CYCLES INPUT'!$D$2:$D$9999,'QUALIFIED EFH'!BT$4,'HOURS&amp;CYCLES INPUT'!$E$2:$E$9999,'QUALIFIED EFH'!BT$5))</f>
        <v>389.23</v>
      </c>
      <c r="BU86" s="476">
        <f>IF(BU$2&lt;&gt;"",IF($C86&lt;&gt;"TBA",BU$2/114,0),SUMIFS('HOURS&amp;CYCLES INPUT'!$F$2:$F$9999,'HOURS&amp;CYCLES INPUT'!$C$2:$C$9999,'QUALIFIED EFH'!$C86,'HOURS&amp;CYCLES INPUT'!$D$2:$D$9999,'QUALIFIED EFH'!BU$4,'HOURS&amp;CYCLES INPUT'!$E$2:$E$9999,'QUALIFIED EFH'!BU$5))</f>
        <v>399.84</v>
      </c>
      <c r="BV86" s="476">
        <f>IF(BV$2&lt;&gt;"",IF($C86&lt;&gt;"TBA",BV$2/114,0),SUMIFS('HOURS&amp;CYCLES INPUT'!$F$2:$F$9999,'HOURS&amp;CYCLES INPUT'!$C$2:$C$9999,'QUALIFIED EFH'!$C86,'HOURS&amp;CYCLES INPUT'!$D$2:$D$9999,'QUALIFIED EFH'!BV$4,'HOURS&amp;CYCLES INPUT'!$E$2:$E$9999,'QUALIFIED EFH'!BV$5))</f>
        <v>221.6</v>
      </c>
      <c r="BW86" s="476">
        <f>IF(BW$2&lt;&gt;"",IF($C86&lt;&gt;"TBA",BW$2/114,0),SUMIFS('HOURS&amp;CYCLES INPUT'!$F$2:$F$9999,'HOURS&amp;CYCLES INPUT'!$C$2:$C$9999,'QUALIFIED EFH'!$C86,'HOURS&amp;CYCLES INPUT'!$D$2:$D$9999,'QUALIFIED EFH'!BW$4,'HOURS&amp;CYCLES INPUT'!$E$2:$E$9999,'QUALIFIED EFH'!BW$5))</f>
        <v>447.41</v>
      </c>
      <c r="BX86" s="476">
        <f>IF(BX$2&lt;&gt;"",IF($C86&lt;&gt;"TBA",BX$2/114,0),SUMIFS('HOURS&amp;CYCLES INPUT'!$F$2:$F$9999,'HOURS&amp;CYCLES INPUT'!$C$2:$C$9999,'QUALIFIED EFH'!$C86,'HOURS&amp;CYCLES INPUT'!$D$2:$D$9999,'QUALIFIED EFH'!BX$4,'HOURS&amp;CYCLES INPUT'!$E$2:$E$9999,'QUALIFIED EFH'!BX$5))</f>
        <v>461.24</v>
      </c>
      <c r="BY86" s="476">
        <f>IF(BY$2&lt;&gt;"",IF($C86&lt;&gt;"TBA",BY$2/114,0),SUMIFS('HOURS&amp;CYCLES INPUT'!$F$2:$F$9999,'HOURS&amp;CYCLES INPUT'!$C$2:$C$9999,'QUALIFIED EFH'!$C86,'HOURS&amp;CYCLES INPUT'!$D$2:$D$9999,'QUALIFIED EFH'!BY$4,'HOURS&amp;CYCLES INPUT'!$E$2:$E$9999,'QUALIFIED EFH'!BY$5))</f>
        <v>420.95</v>
      </c>
      <c r="BZ86" s="476">
        <f>IF(BZ$2&lt;&gt;"",IF($C86&lt;&gt;"TBA",BZ$2/114,0),SUMIFS('HOURS&amp;CYCLES INPUT'!$F$2:$F$9999,'HOURS&amp;CYCLES INPUT'!$C$2:$C$9999,'QUALIFIED EFH'!$C86,'HOURS&amp;CYCLES INPUT'!$D$2:$D$9999,'QUALIFIED EFH'!BZ$4,'HOURS&amp;CYCLES INPUT'!$E$2:$E$9999,'QUALIFIED EFH'!BZ$5))</f>
        <v>310.81</v>
      </c>
      <c r="CA86" s="476">
        <f>IF(CA$2&lt;&gt;"",IF($C86&lt;&gt;"TBA",CA$2/114,0),SUMIFS('HOURS&amp;CYCLES INPUT'!$F$2:$F$9999,'HOURS&amp;CYCLES INPUT'!$C$2:$C$9999,'QUALIFIED EFH'!$C86,'HOURS&amp;CYCLES INPUT'!$D$2:$D$9999,'QUALIFIED EFH'!CA$4,'HOURS&amp;CYCLES INPUT'!$E$2:$E$9999,'QUALIFIED EFH'!CA$5))</f>
        <v>100.29</v>
      </c>
      <c r="CB86" s="476">
        <f>IF(CB$2&lt;&gt;"",IF($C86&lt;&gt;"TBA",CB$2/114,0),SUMIFS('HOURS&amp;CYCLES INPUT'!$F$2:$F$9999,'HOURS&amp;CYCLES INPUT'!$C$2:$C$9999,'QUALIFIED EFH'!$C86,'HOURS&amp;CYCLES INPUT'!$D$2:$D$9999,'QUALIFIED EFH'!CB$4,'HOURS&amp;CYCLES INPUT'!$E$2:$E$9999,'QUALIFIED EFH'!CB$5))</f>
        <v>366.83</v>
      </c>
      <c r="CC86" s="476">
        <f>IF(CC$2&lt;&gt;"",IF($C86&lt;&gt;"TBA",CC$2/114,0),SUMIFS('HOURS&amp;CYCLES INPUT'!$F$2:$F$9999,'HOURS&amp;CYCLES INPUT'!$C$2:$C$9999,'QUALIFIED EFH'!$C86,'HOURS&amp;CYCLES INPUT'!$D$2:$D$9999,'QUALIFIED EFH'!CC$4,'HOURS&amp;CYCLES INPUT'!$E$2:$E$9999,'QUALIFIED EFH'!CC$5))</f>
        <v>399.02</v>
      </c>
      <c r="CD86" s="476">
        <f>IF(CD$2&lt;&gt;"",IF($C86&lt;&gt;"TBA",CD$2/114,0),SUMIFS('HOURS&amp;CYCLES INPUT'!$F$2:$F$9999,'HOURS&amp;CYCLES INPUT'!$C$2:$C$9999,'QUALIFIED EFH'!$C86,'HOURS&amp;CYCLES INPUT'!$D$2:$D$9999,'QUALIFIED EFH'!CD$4,'HOURS&amp;CYCLES INPUT'!$E$2:$E$9999,'QUALIFIED EFH'!CD$5))</f>
        <v>116.56</v>
      </c>
      <c r="CE86" s="476">
        <f>IF(CE$2&lt;&gt;"",IF($C86&lt;&gt;"TBA",CE$2/114,0),SUMIFS('HOURS&amp;CYCLES INPUT'!$F$2:$F$9999,'HOURS&amp;CYCLES INPUT'!$C$2:$C$9999,'QUALIFIED EFH'!$C86,'HOURS&amp;CYCLES INPUT'!$D$2:$D$9999,'QUALIFIED EFH'!CE$4,'HOURS&amp;CYCLES INPUT'!$E$2:$E$9999,'QUALIFIED EFH'!CE$5))</f>
        <v>263.39999999999998</v>
      </c>
      <c r="CF86" s="476">
        <f>IF(CF$2&lt;&gt;"",IF($C86&lt;&gt;"TBA",CF$2/114,0),SUMIFS('HOURS&amp;CYCLES INPUT'!$F$2:$F$9999,'HOURS&amp;CYCLES INPUT'!$C$2:$C$9999,'QUALIFIED EFH'!$C86,'HOURS&amp;CYCLES INPUT'!$D$2:$D$9999,'QUALIFIED EFH'!CF$4,'HOURS&amp;CYCLES INPUT'!$E$2:$E$9999,'QUALIFIED EFH'!CF$5))</f>
        <v>424.77</v>
      </c>
      <c r="CG86" s="476">
        <f>IF(CG$2&lt;&gt;"",IF($C86&lt;&gt;"TBA",CG$2/114,0),SUMIFS('HOURS&amp;CYCLES INPUT'!$F$2:$F$9999,'HOURS&amp;CYCLES INPUT'!$C$2:$C$9999,'QUALIFIED EFH'!$C86,'HOURS&amp;CYCLES INPUT'!$D$2:$D$9999,'QUALIFIED EFH'!CG$4,'HOURS&amp;CYCLES INPUT'!$E$2:$E$9999,'QUALIFIED EFH'!CG$5))</f>
        <v>0</v>
      </c>
      <c r="CH86" s="476">
        <f>IF(CH$2&lt;&gt;"",IF($C86&lt;&gt;"TBA",CH$2/114,0),SUMIFS('HOURS&amp;CYCLES INPUT'!$F$2:$F$9999,'HOURS&amp;CYCLES INPUT'!$C$2:$C$9999,'QUALIFIED EFH'!$C86,'HOURS&amp;CYCLES INPUT'!$D$2:$D$9999,'QUALIFIED EFH'!CH$4,'HOURS&amp;CYCLES INPUT'!$E$2:$E$9999,'QUALIFIED EFH'!CH$5))</f>
        <v>0</v>
      </c>
      <c r="CI86" s="476">
        <f>IF(CI$2&lt;&gt;"",IF($C86&lt;&gt;"TBA",CI$2/114,0),SUMIFS('HOURS&amp;CYCLES INPUT'!$F$2:$F$9999,'HOURS&amp;CYCLES INPUT'!$C$2:$C$9999,'QUALIFIED EFH'!$C86,'HOURS&amp;CYCLES INPUT'!$D$2:$D$9999,'QUALIFIED EFH'!CI$4,'HOURS&amp;CYCLES INPUT'!$E$2:$E$9999,'QUALIFIED EFH'!CI$5))</f>
        <v>0</v>
      </c>
      <c r="CJ86" s="476">
        <f>IF(CJ$2&lt;&gt;"",IF($C86&lt;&gt;"TBA",CJ$2/114,0),SUMIFS('HOURS&amp;CYCLES INPUT'!$F$2:$F$9999,'HOURS&amp;CYCLES INPUT'!$C$2:$C$9999,'QUALIFIED EFH'!$C86,'HOURS&amp;CYCLES INPUT'!$D$2:$D$9999,'QUALIFIED EFH'!CJ$4,'HOURS&amp;CYCLES INPUT'!$E$2:$E$9999,'QUALIFIED EFH'!CJ$5))</f>
        <v>0</v>
      </c>
      <c r="CK86" s="476">
        <f>IF(CK$2&lt;&gt;"",IF($C86&lt;&gt;"TBA",CK$2/114,0),SUMIFS('HOURS&amp;CYCLES INPUT'!$F$2:$F$9999,'HOURS&amp;CYCLES INPUT'!$C$2:$C$9999,'QUALIFIED EFH'!$C86,'HOURS&amp;CYCLES INPUT'!$D$2:$D$9999,'QUALIFIED EFH'!CK$4,'HOURS&amp;CYCLES INPUT'!$E$2:$E$9999,'QUALIFIED EFH'!CK$5))</f>
        <v>0</v>
      </c>
      <c r="CL86" s="476">
        <f>IF(CL$2&lt;&gt;"",IF($C86&lt;&gt;"TBA",CL$2/114,0),SUMIFS('HOURS&amp;CYCLES INPUT'!$F$2:$F$9999,'HOURS&amp;CYCLES INPUT'!$C$2:$C$9999,'QUALIFIED EFH'!$C86,'HOURS&amp;CYCLES INPUT'!$D$2:$D$9999,'QUALIFIED EFH'!CL$4,'HOURS&amp;CYCLES INPUT'!$E$2:$E$9999,'QUALIFIED EFH'!CL$5))</f>
        <v>0</v>
      </c>
      <c r="CM86" s="476">
        <f>IF(CM$2&lt;&gt;"",IF($C86&lt;&gt;"TBA",CM$2/114,0),SUMIFS('HOURS&amp;CYCLES INPUT'!$F$2:$F$9999,'HOURS&amp;CYCLES INPUT'!$C$2:$C$9999,'QUALIFIED EFH'!$C86,'HOURS&amp;CYCLES INPUT'!$D$2:$D$9999,'QUALIFIED EFH'!CM$4,'HOURS&amp;CYCLES INPUT'!$E$2:$E$9999,'QUALIFIED EFH'!CM$5))</f>
        <v>0</v>
      </c>
      <c r="CN86" s="476">
        <f>IF(CN$2&lt;&gt;"",IF($C86&lt;&gt;"TBA",CN$2/114,0),SUMIFS('HOURS&amp;CYCLES INPUT'!$F$2:$F$9999,'HOURS&amp;CYCLES INPUT'!$C$2:$C$9999,'QUALIFIED EFH'!$C86,'HOURS&amp;CYCLES INPUT'!$D$2:$D$9999,'QUALIFIED EFH'!CN$4,'HOURS&amp;CYCLES INPUT'!$E$2:$E$9999,'QUALIFIED EFH'!CN$5))</f>
        <v>0</v>
      </c>
      <c r="CO86" s="476">
        <f>IF(CO$2&lt;&gt;"",IF($C86&lt;&gt;"TBA",CO$2/114,0),SUMIFS('HOURS&amp;CYCLES INPUT'!$F$2:$F$9999,'HOURS&amp;CYCLES INPUT'!$C$2:$C$9999,'QUALIFIED EFH'!$C86,'HOURS&amp;CYCLES INPUT'!$D$2:$D$9999,'QUALIFIED EFH'!CO$4,'HOURS&amp;CYCLES INPUT'!$E$2:$E$9999,'QUALIFIED EFH'!CO$5))</f>
        <v>0</v>
      </c>
      <c r="CP86" s="476">
        <f>IF(CP$2&lt;&gt;"",IF($C86&lt;&gt;"TBA",CP$2/114,0),SUMIFS('HOURS&amp;CYCLES INPUT'!$F$2:$F$9999,'HOURS&amp;CYCLES INPUT'!$C$2:$C$9999,'QUALIFIED EFH'!$C86,'HOURS&amp;CYCLES INPUT'!$D$2:$D$9999,'QUALIFIED EFH'!CP$4,'HOURS&amp;CYCLES INPUT'!$E$2:$E$9999,'QUALIFIED EFH'!CP$5))</f>
        <v>0</v>
      </c>
      <c r="CQ86" s="476">
        <f>IF(CQ$2&lt;&gt;"",IF($C86&lt;&gt;"TBA",CQ$2/114,0),SUMIFS('HOURS&amp;CYCLES INPUT'!$F$2:$F$9999,'HOURS&amp;CYCLES INPUT'!$C$2:$C$9999,'QUALIFIED EFH'!$C86,'HOURS&amp;CYCLES INPUT'!$D$2:$D$9999,'QUALIFIED EFH'!CQ$4,'HOURS&amp;CYCLES INPUT'!$E$2:$E$9999,'QUALIFIED EFH'!CQ$5))</f>
        <v>0</v>
      </c>
      <c r="CR86" s="476">
        <f>IF(CR$2&lt;&gt;"",IF($C86&lt;&gt;"TBA",CR$2/114,0),SUMIFS('HOURS&amp;CYCLES INPUT'!$F$2:$F$9999,'HOURS&amp;CYCLES INPUT'!$C$2:$C$9999,'QUALIFIED EFH'!$C86,'HOURS&amp;CYCLES INPUT'!$D$2:$D$9999,'QUALIFIED EFH'!CR$4,'HOURS&amp;CYCLES INPUT'!$E$2:$E$9999,'QUALIFIED EFH'!CR$5))</f>
        <v>0</v>
      </c>
      <c r="CS86" s="476">
        <f>IF(CS$2&lt;&gt;"",IF($C86&lt;&gt;"TBA",CS$2/114,0),SUMIFS('HOURS&amp;CYCLES INPUT'!$F$2:$F$9999,'HOURS&amp;CYCLES INPUT'!$C$2:$C$9999,'QUALIFIED EFH'!$C86,'HOURS&amp;CYCLES INPUT'!$D$2:$D$9999,'QUALIFIED EFH'!CS$4,'HOURS&amp;CYCLES INPUT'!$E$2:$E$9999,'QUALIFIED EFH'!CS$5))</f>
        <v>0</v>
      </c>
      <c r="CT86" s="476">
        <f>IF(CT$2&lt;&gt;"",IF($C86&lt;&gt;"TBA",CT$2/114,0),SUMIFS('HOURS&amp;CYCLES INPUT'!$F$2:$F$9999,'HOURS&amp;CYCLES INPUT'!$C$2:$C$9999,'QUALIFIED EFH'!$C86,'HOURS&amp;CYCLES INPUT'!$D$2:$D$9999,'QUALIFIED EFH'!CT$4,'HOURS&amp;CYCLES INPUT'!$E$2:$E$9999,'QUALIFIED EFH'!CT$5))</f>
        <v>163.66</v>
      </c>
      <c r="CU86" s="476">
        <f>IF(CU$2&lt;&gt;"",IF($C86&lt;&gt;"TBA",CU$2/114,0),SUMIFS('HOURS&amp;CYCLES INPUT'!$F$2:$F$9999,'HOURS&amp;CYCLES INPUT'!$C$2:$C$9999,'QUALIFIED EFH'!$C86,'HOURS&amp;CYCLES INPUT'!$D$2:$D$9999,'QUALIFIED EFH'!CU$4,'HOURS&amp;CYCLES INPUT'!$E$2:$E$9999,'QUALIFIED EFH'!CU$5))</f>
        <v>373.52</v>
      </c>
      <c r="CV86" s="476">
        <f>IF(CV$2&lt;&gt;"",IF($C86&lt;&gt;"TBA",CV$2/114,0),SUMIFS('HOURS&amp;CYCLES INPUT'!$F$2:$F$9999,'HOURS&amp;CYCLES INPUT'!$C$2:$C$9999,'QUALIFIED EFH'!$C86,'HOURS&amp;CYCLES INPUT'!$D$2:$D$9999,'QUALIFIED EFH'!CV$4,'HOURS&amp;CYCLES INPUT'!$E$2:$E$9999,'QUALIFIED EFH'!CV$5))</f>
        <v>409.14</v>
      </c>
      <c r="CW86" s="476">
        <f>IF(CW$2&lt;&gt;"",IF($C86&lt;&gt;"TBA",CW$2/114,0),SUMIFS('HOURS&amp;CYCLES INPUT'!$F$2:$F$9999,'HOURS&amp;CYCLES INPUT'!$C$2:$C$9999,'QUALIFIED EFH'!$C86,'HOURS&amp;CYCLES INPUT'!$D$2:$D$9999,'QUALIFIED EFH'!CW$4,'HOURS&amp;CYCLES INPUT'!$E$2:$E$9999,'QUALIFIED EFH'!CW$5))</f>
        <v>355.83</v>
      </c>
      <c r="CX86" s="476">
        <f>IF(CX$2&lt;&gt;"",IF($C86&lt;&gt;"TBA",CX$2/114,0),SUMIFS('HOURS&amp;CYCLES INPUT'!$F$2:$F$9999,'HOURS&amp;CYCLES INPUT'!$C$2:$C$9999,'QUALIFIED EFH'!$C86,'HOURS&amp;CYCLES INPUT'!$D$2:$D$9999,'QUALIFIED EFH'!CX$4,'HOURS&amp;CYCLES INPUT'!$E$2:$E$9999,'QUALIFIED EFH'!CX$5))</f>
        <v>340.2</v>
      </c>
      <c r="CY86" s="476">
        <f>IF(CY$2&lt;&gt;"",IF($C86&lt;&gt;"TBA",CY$2/114,0),SUMIFS('HOURS&amp;CYCLES INPUT'!$F$2:$F$9999,'HOURS&amp;CYCLES INPUT'!$C$2:$C$9999,'QUALIFIED EFH'!$C86,'HOURS&amp;CYCLES INPUT'!$D$2:$D$9999,'QUALIFIED EFH'!CY$4,'HOURS&amp;CYCLES INPUT'!$E$2:$E$9999,'QUALIFIED EFH'!CY$5))</f>
        <v>415.9</v>
      </c>
      <c r="CZ86" s="476">
        <f>IF(CZ$2&lt;&gt;"",IF($C86&lt;&gt;"TBA",CZ$2/114,0),SUMIFS('HOURS&amp;CYCLES INPUT'!$F$2:$F$9999,'HOURS&amp;CYCLES INPUT'!$C$2:$C$9999,'QUALIFIED EFH'!$C86,'HOURS&amp;CYCLES INPUT'!$D$2:$D$9999,'QUALIFIED EFH'!CZ$4,'HOURS&amp;CYCLES INPUT'!$E$2:$E$9999,'QUALIFIED EFH'!CZ$5))</f>
        <v>334.45</v>
      </c>
      <c r="DA86" s="476">
        <f>IF(DA$2&lt;&gt;"",IF($C86&lt;&gt;"TBA",DA$2/114,0),SUMIFS('HOURS&amp;CYCLES INPUT'!$F$2:$F$9999,'HOURS&amp;CYCLES INPUT'!$C$2:$C$9999,'QUALIFIED EFH'!$C86,'HOURS&amp;CYCLES INPUT'!$D$2:$D$9999,'QUALIFIED EFH'!DA$4,'HOURS&amp;CYCLES INPUT'!$E$2:$E$9999,'QUALIFIED EFH'!DA$5))</f>
        <v>407.05</v>
      </c>
      <c r="DB86" s="476">
        <f>IF(DB$2&lt;&gt;"",IF($C86&lt;&gt;"TBA",DB$2/114,0),SUMIFS('HOURS&amp;CYCLES INPUT'!$F$2:$F$9999,'HOURS&amp;CYCLES INPUT'!$C$2:$C$9999,'QUALIFIED EFH'!$C86,'HOURS&amp;CYCLES INPUT'!$D$2:$D$9999,'QUALIFIED EFH'!DB$4,'HOURS&amp;CYCLES INPUT'!$E$2:$E$9999,'QUALIFIED EFH'!DB$5))</f>
        <v>367.95</v>
      </c>
      <c r="DC86" s="476">
        <f>IF(DC$2&lt;&gt;"",IF($C86&lt;&gt;"TBA",DC$2/114,0),SUMIFS('HOURS&amp;CYCLES INPUT'!$F$2:$F$9999,'HOURS&amp;CYCLES INPUT'!$C$2:$C$9999,'QUALIFIED EFH'!$C86,'HOURS&amp;CYCLES INPUT'!$D$2:$D$9999,'QUALIFIED EFH'!DC$4,'HOURS&amp;CYCLES INPUT'!$E$2:$E$9999,'QUALIFIED EFH'!DC$5))</f>
        <v>384.1</v>
      </c>
      <c r="DD86" s="476">
        <f>IF(DD$2&lt;&gt;"",IF($C86&lt;&gt;"TBA",DD$2/114,0),SUMIFS('HOURS&amp;CYCLES INPUT'!$F$2:$F$9999,'HOURS&amp;CYCLES INPUT'!$C$2:$C$9999,'QUALIFIED EFH'!$C86,'HOURS&amp;CYCLES INPUT'!$D$2:$D$9999,'QUALIFIED EFH'!DD$4,'HOURS&amp;CYCLES INPUT'!$E$2:$E$9999,'QUALIFIED EFH'!DD$5))</f>
        <v>382.2</v>
      </c>
      <c r="DE86" s="476">
        <f>IF(DE$2&lt;&gt;"",IF($C86&lt;&gt;"TBA",DE$2/114,0),SUMIFS('HOURS&amp;CYCLES INPUT'!$F$2:$F$9999,'HOURS&amp;CYCLES INPUT'!$C$2:$C$9999,'QUALIFIED EFH'!$C86,'HOURS&amp;CYCLES INPUT'!$D$2:$D$9999,'QUALIFIED EFH'!DE$4,'HOURS&amp;CYCLES INPUT'!$E$2:$E$9999,'QUALIFIED EFH'!DE$5))</f>
        <v>107.63</v>
      </c>
      <c r="DF86" s="476">
        <f>IF(DF$2&lt;&gt;"",IF($C86&lt;&gt;"TBA",DF$2/114,0),SUMIFS('HOURS&amp;CYCLES INPUT'!$F$2:$F$9999,'HOURS&amp;CYCLES INPUT'!$C$2:$C$9999,'QUALIFIED EFH'!$C86,'HOURS&amp;CYCLES INPUT'!$D$2:$D$9999,'QUALIFIED EFH'!DF$4,'HOURS&amp;CYCLES INPUT'!$E$2:$E$9999,'QUALIFIED EFH'!DF$5))</f>
        <v>397.92</v>
      </c>
      <c r="DG86" s="476">
        <f>IF(DG$2&lt;&gt;"",IF($C86&lt;&gt;"TBA",DG$2/114,0),SUMIFS('HOURS&amp;CYCLES INPUT'!$F$2:$F$9999,'HOURS&amp;CYCLES INPUT'!$C$2:$C$9999,'QUALIFIED EFH'!$C86,'HOURS&amp;CYCLES INPUT'!$D$2:$D$9999,'QUALIFIED EFH'!DG$4,'HOURS&amp;CYCLES INPUT'!$E$2:$E$9999,'QUALIFIED EFH'!DG$5))</f>
        <v>397.27</v>
      </c>
      <c r="DH86" s="476">
        <f>IF(DH$2&lt;&gt;"",IF($C86&lt;&gt;"TBA",DH$2/114,0),SUMIFS('HOURS&amp;CYCLES INPUT'!$F$2:$F$9999,'HOURS&amp;CYCLES INPUT'!$C$2:$C$9999,'QUALIFIED EFH'!$C86,'HOURS&amp;CYCLES INPUT'!$D$2:$D$9999,'QUALIFIED EFH'!DH$4,'HOURS&amp;CYCLES INPUT'!$E$2:$E$9999,'QUALIFIED EFH'!DH$5))</f>
        <v>0</v>
      </c>
      <c r="DI86" s="476">
        <f>IF(DI$2&lt;&gt;"",IF($C86&lt;&gt;"TBA",DI$2/114,0),SUMIFS('HOURS&amp;CYCLES INPUT'!$F$2:$F$9999,'HOURS&amp;CYCLES INPUT'!$C$2:$C$9999,'QUALIFIED EFH'!$C86,'HOURS&amp;CYCLES INPUT'!$D$2:$D$9999,'QUALIFIED EFH'!DI$4,'HOURS&amp;CYCLES INPUT'!$E$2:$E$9999,'QUALIFIED EFH'!DI$5))</f>
        <v>0</v>
      </c>
      <c r="DJ86" s="476">
        <f>IF(DJ$2&lt;&gt;"",IF($C86&lt;&gt;"TBA",DJ$2/114,0),SUMIFS('HOURS&amp;CYCLES INPUT'!$F$2:$F$9999,'HOURS&amp;CYCLES INPUT'!$C$2:$C$9999,'QUALIFIED EFH'!$C86,'HOURS&amp;CYCLES INPUT'!$D$2:$D$9999,'QUALIFIED EFH'!DJ$4,'HOURS&amp;CYCLES INPUT'!$E$2:$E$9999,'QUALIFIED EFH'!DJ$5))</f>
        <v>0</v>
      </c>
      <c r="DK86" s="476">
        <f>IF(DK$2&lt;&gt;"",IF($C86&lt;&gt;"TBA",DK$2/114,0),SUMIFS('HOURS&amp;CYCLES INPUT'!$F$2:$F$9999,'HOURS&amp;CYCLES INPUT'!$C$2:$C$9999,'QUALIFIED EFH'!$C86,'HOURS&amp;CYCLES INPUT'!$D$2:$D$9999,'QUALIFIED EFH'!DK$4,'HOURS&amp;CYCLES INPUT'!$E$2:$E$9999,'QUALIFIED EFH'!DK$5))</f>
        <v>0</v>
      </c>
      <c r="DL86" s="476">
        <f>IF(DL$2&lt;&gt;"",IF($C86&lt;&gt;"TBA",DL$2/114,0),SUMIFS('HOURS&amp;CYCLES INPUT'!$F$2:$F$9999,'HOURS&amp;CYCLES INPUT'!$C$2:$C$9999,'QUALIFIED EFH'!$C86,'HOURS&amp;CYCLES INPUT'!$D$2:$D$9999,'QUALIFIED EFH'!DL$4,'HOURS&amp;CYCLES INPUT'!$E$2:$E$9999,'QUALIFIED EFH'!DL$5))</f>
        <v>0</v>
      </c>
      <c r="DM86" s="476">
        <f>IF(DM$2&lt;&gt;"",IF($C86&lt;&gt;"TBA",DM$2/114,0),SUMIFS('HOURS&amp;CYCLES INPUT'!$F$2:$F$9999,'HOURS&amp;CYCLES INPUT'!$C$2:$C$9999,'QUALIFIED EFH'!$C86,'HOURS&amp;CYCLES INPUT'!$D$2:$D$9999,'QUALIFIED EFH'!DM$4,'HOURS&amp;CYCLES INPUT'!$E$2:$E$9999,'QUALIFIED EFH'!DM$5))</f>
        <v>0</v>
      </c>
      <c r="DN86" s="476">
        <f>IF(DN$2&lt;&gt;"",IF($C86&lt;&gt;"TBA",DN$2/114,0),SUMIFS('HOURS&amp;CYCLES INPUT'!$F$2:$F$9999,'HOURS&amp;CYCLES INPUT'!$C$2:$C$9999,'QUALIFIED EFH'!$C86,'HOURS&amp;CYCLES INPUT'!$D$2:$D$9999,'QUALIFIED EFH'!DN$4,'HOURS&amp;CYCLES INPUT'!$E$2:$E$9999,'QUALIFIED EFH'!DN$5))</f>
        <v>0</v>
      </c>
      <c r="DO86" s="476">
        <f>IF(DO$2&lt;&gt;"",IF($C86&lt;&gt;"TBA",DO$2/114,0),SUMIFS('HOURS&amp;CYCLES INPUT'!$F$2:$F$9999,'HOURS&amp;CYCLES INPUT'!$C$2:$C$9999,'QUALIFIED EFH'!$C86,'HOURS&amp;CYCLES INPUT'!$D$2:$D$9999,'QUALIFIED EFH'!DO$4,'HOURS&amp;CYCLES INPUT'!$E$2:$E$9999,'QUALIFIED EFH'!DO$5))</f>
        <v>0</v>
      </c>
      <c r="DP86" s="476">
        <f>IF(DP$2&lt;&gt;"",IF($C86&lt;&gt;"TBA",DP$2/114,0),SUMIFS('HOURS&amp;CYCLES INPUT'!$F$2:$F$9999,'HOURS&amp;CYCLES INPUT'!$C$2:$C$9999,'QUALIFIED EFH'!$C86,'HOURS&amp;CYCLES INPUT'!$D$2:$D$9999,'QUALIFIED EFH'!DP$4,'HOURS&amp;CYCLES INPUT'!$E$2:$E$9999,'QUALIFIED EFH'!DP$5))</f>
        <v>0</v>
      </c>
      <c r="DQ86" s="476">
        <f>IF(DQ$2&lt;&gt;"",IF($C86&lt;&gt;"TBA",DQ$2/114,0),SUMIFS('HOURS&amp;CYCLES INPUT'!$F$2:$F$9999,'HOURS&amp;CYCLES INPUT'!$C$2:$C$9999,'QUALIFIED EFH'!$C86,'HOURS&amp;CYCLES INPUT'!$D$2:$D$9999,'QUALIFIED EFH'!DQ$4,'HOURS&amp;CYCLES INPUT'!$E$2:$E$9999,'QUALIFIED EFH'!DQ$5))</f>
        <v>0</v>
      </c>
      <c r="DR86" s="476">
        <f>IF(DR$2&lt;&gt;"",IF($C86&lt;&gt;"TBA",DR$2/114,0),SUMIFS('HOURS&amp;CYCLES INPUT'!$F$2:$F$9999,'HOURS&amp;CYCLES INPUT'!$C$2:$C$9999,'QUALIFIED EFH'!$C86,'HOURS&amp;CYCLES INPUT'!$D$2:$D$9999,'QUALIFIED EFH'!DR$4,'HOURS&amp;CYCLES INPUT'!$E$2:$E$9999,'QUALIFIED EFH'!DR$5))</f>
        <v>0</v>
      </c>
      <c r="DS86" s="476">
        <f>IF(DS$2&lt;&gt;"",IF($C86&lt;&gt;"TBA",DS$2/114,0),SUMIFS('HOURS&amp;CYCLES INPUT'!$F$2:$F$9999,'HOURS&amp;CYCLES INPUT'!$C$2:$C$9999,'QUALIFIED EFH'!$C86,'HOURS&amp;CYCLES INPUT'!$D$2:$D$9999,'QUALIFIED EFH'!DS$4,'HOURS&amp;CYCLES INPUT'!$E$2:$E$9999,'QUALIFIED EFH'!DS$5))</f>
        <v>0</v>
      </c>
      <c r="DT86" s="476">
        <f>IF(DT$2&lt;&gt;"",IF($C86&lt;&gt;"TBA",DT$2/114,0),SUMIFS('HOURS&amp;CYCLES INPUT'!$F$2:$F$9999,'HOURS&amp;CYCLES INPUT'!$C$2:$C$9999,'QUALIFIED EFH'!$C86,'HOURS&amp;CYCLES INPUT'!$D$2:$D$9999,'QUALIFIED EFH'!DT$4,'HOURS&amp;CYCLES INPUT'!$E$2:$E$9999,'QUALIFIED EFH'!DT$5))</f>
        <v>0</v>
      </c>
      <c r="DU86" s="476">
        <f>IF(DU$2&lt;&gt;"",IF($C86&lt;&gt;"TBA",DU$2/114,0),SUMIFS('HOURS&amp;CYCLES INPUT'!$F$2:$F$9999,'HOURS&amp;CYCLES INPUT'!$C$2:$C$9999,'QUALIFIED EFH'!$C86,'HOURS&amp;CYCLES INPUT'!$D$2:$D$9999,'QUALIFIED EFH'!DU$4,'HOURS&amp;CYCLES INPUT'!$E$2:$E$9999,'QUALIFIED EFH'!DU$5))</f>
        <v>0</v>
      </c>
      <c r="DV86" s="476">
        <f>IF(DV$2&lt;&gt;"",IF($C86&lt;&gt;"TBA",DV$2/114,0),SUMIFS('HOURS&amp;CYCLES INPUT'!$F$2:$F$9999,'HOURS&amp;CYCLES INPUT'!$C$2:$C$9999,'QUALIFIED EFH'!$C86,'HOURS&amp;CYCLES INPUT'!$D$2:$D$9999,'QUALIFIED EFH'!DV$4,'HOURS&amp;CYCLES INPUT'!$E$2:$E$9999,'QUALIFIED EFH'!DV$5))</f>
        <v>0</v>
      </c>
      <c r="DW86" s="476">
        <f>IF(DW$2&lt;&gt;"",IF($C86&lt;&gt;"TBA",DW$2/114,0),SUMIFS('HOURS&amp;CYCLES INPUT'!$F$2:$F$9999,'HOURS&amp;CYCLES INPUT'!$C$2:$C$9999,'QUALIFIED EFH'!$C86,'HOURS&amp;CYCLES INPUT'!$D$2:$D$9999,'QUALIFIED EFH'!DW$4,'HOURS&amp;CYCLES INPUT'!$E$2:$E$9999,'QUALIFIED EFH'!DW$5))</f>
        <v>0</v>
      </c>
      <c r="DX86" s="476">
        <f>IF(DX$2&lt;&gt;"",IF($C86&lt;&gt;"TBA",DX$2/114,0),SUMIFS('HOURS&amp;CYCLES INPUT'!$F$2:$F$9999,'HOURS&amp;CYCLES INPUT'!$C$2:$C$9999,'QUALIFIED EFH'!$C86,'HOURS&amp;CYCLES INPUT'!$D$2:$D$9999,'QUALIFIED EFH'!DX$4,'HOURS&amp;CYCLES INPUT'!$E$2:$E$9999,'QUALIFIED EFH'!DX$5))</f>
        <v>0</v>
      </c>
      <c r="DY86" s="476">
        <f>IF(DY$2&lt;&gt;"",IF($C86&lt;&gt;"TBA",DY$2/114,0),SUMIFS('HOURS&amp;CYCLES INPUT'!$F$2:$F$9999,'HOURS&amp;CYCLES INPUT'!$C$2:$C$9999,'QUALIFIED EFH'!$C86,'HOURS&amp;CYCLES INPUT'!$D$2:$D$9999,'QUALIFIED EFH'!DY$4,'HOURS&amp;CYCLES INPUT'!$E$2:$E$9999,'QUALIFIED EFH'!DY$5))</f>
        <v>0</v>
      </c>
      <c r="DZ86" s="476">
        <f>IF(DZ$2&lt;&gt;"",IF($C86&lt;&gt;"TBA",DZ$2/114,0),SUMIFS('HOURS&amp;CYCLES INPUT'!$F$2:$F$9999,'HOURS&amp;CYCLES INPUT'!$C$2:$C$9999,'QUALIFIED EFH'!$C86,'HOURS&amp;CYCLES INPUT'!$D$2:$D$9999,'QUALIFIED EFH'!DZ$4,'HOURS&amp;CYCLES INPUT'!$E$2:$E$9999,'QUALIFIED EFH'!DZ$5))</f>
        <v>0</v>
      </c>
      <c r="EA86" s="476">
        <f>IF(EA$2&lt;&gt;"",IF($C86&lt;&gt;"TBA",EA$2/114,0),SUMIFS('HOURS&amp;CYCLES INPUT'!$F$2:$F$9999,'HOURS&amp;CYCLES INPUT'!$C$2:$C$9999,'QUALIFIED EFH'!$C86,'HOURS&amp;CYCLES INPUT'!$D$2:$D$9999,'QUALIFIED EFH'!EA$4,'HOURS&amp;CYCLES INPUT'!$E$2:$E$9999,'QUALIFIED EFH'!EA$5))</f>
        <v>0</v>
      </c>
      <c r="EB86" s="476">
        <f>IF(EB$2&lt;&gt;"",IF($C86&lt;&gt;"TBA",EB$2/114,0),SUMIFS('HOURS&amp;CYCLES INPUT'!$F$2:$F$9999,'HOURS&amp;CYCLES INPUT'!$C$2:$C$9999,'QUALIFIED EFH'!$C86,'HOURS&amp;CYCLES INPUT'!$D$2:$D$9999,'QUALIFIED EFH'!EB$4,'HOURS&amp;CYCLES INPUT'!$E$2:$E$9999,'QUALIFIED EFH'!EB$5))</f>
        <v>0</v>
      </c>
      <c r="EC86" s="476">
        <f>IF(EC$2&lt;&gt;"",IF($C86&lt;&gt;"TBA",EC$2/114,0),SUMIFS('HOURS&amp;CYCLES INPUT'!$F$2:$F$9999,'HOURS&amp;CYCLES INPUT'!$C$2:$C$9999,'QUALIFIED EFH'!$C86,'HOURS&amp;CYCLES INPUT'!$D$2:$D$9999,'QUALIFIED EFH'!EC$4,'HOURS&amp;CYCLES INPUT'!$E$2:$E$9999,'QUALIFIED EFH'!EC$5))</f>
        <v>0</v>
      </c>
      <c r="ED86" s="476">
        <f>IF(ED$2&lt;&gt;"",IF($C86&lt;&gt;"TBA",ED$2/114,0),SUMIFS('HOURS&amp;CYCLES INPUT'!$F$2:$F$9999,'HOURS&amp;CYCLES INPUT'!$C$2:$C$9999,'QUALIFIED EFH'!$C86,'HOURS&amp;CYCLES INPUT'!$D$2:$D$9999,'QUALIFIED EFH'!ED$4,'HOURS&amp;CYCLES INPUT'!$E$2:$E$9999,'QUALIFIED EFH'!ED$5))</f>
        <v>0</v>
      </c>
      <c r="EE86" s="476">
        <f>IF(EE$2&lt;&gt;"",IF($C86&lt;&gt;"TBA",EE$2/114,0),SUMIFS('HOURS&amp;CYCLES INPUT'!$F$2:$F$9999,'HOURS&amp;CYCLES INPUT'!$C$2:$C$9999,'QUALIFIED EFH'!$C86,'HOURS&amp;CYCLES INPUT'!$D$2:$D$9999,'QUALIFIED EFH'!EE$4,'HOURS&amp;CYCLES INPUT'!$E$2:$E$9999,'QUALIFIED EFH'!EE$5))</f>
        <v>0</v>
      </c>
      <c r="EF86" s="476">
        <f>IF(EF$2&lt;&gt;"",IF($C86&lt;&gt;"TBA",EF$2/114,0),SUMIFS('HOURS&amp;CYCLES INPUT'!$F$2:$F$9999,'HOURS&amp;CYCLES INPUT'!$C$2:$C$9999,'QUALIFIED EFH'!$C86,'HOURS&amp;CYCLES INPUT'!$D$2:$D$9999,'QUALIFIED EFH'!EF$4,'HOURS&amp;CYCLES INPUT'!$E$2:$E$9999,'QUALIFIED EFH'!EF$5))</f>
        <v>0</v>
      </c>
      <c r="EG86" s="476">
        <f>IF(EG$2&lt;&gt;"",IF($C86&lt;&gt;"TBA",EG$2/114,0),SUMIFS('HOURS&amp;CYCLES INPUT'!$F$2:$F$9999,'HOURS&amp;CYCLES INPUT'!$C$2:$C$9999,'QUALIFIED EFH'!$C86,'HOURS&amp;CYCLES INPUT'!$D$2:$D$9999,'QUALIFIED EFH'!EG$4,'HOURS&amp;CYCLES INPUT'!$E$2:$E$9999,'QUALIFIED EFH'!EG$5))</f>
        <v>0</v>
      </c>
      <c r="EH86" s="476">
        <f>IF(EH$2&lt;&gt;"",IF($C86&lt;&gt;"TBA",EH$2/114,0),SUMIFS('HOURS&amp;CYCLES INPUT'!$F$2:$F$9999,'HOURS&amp;CYCLES INPUT'!$C$2:$C$9999,'QUALIFIED EFH'!$C86,'HOURS&amp;CYCLES INPUT'!$D$2:$D$9999,'QUALIFIED EFH'!EH$4,'HOURS&amp;CYCLES INPUT'!$E$2:$E$9999,'QUALIFIED EFH'!EH$5))</f>
        <v>0</v>
      </c>
      <c r="EI86" s="476">
        <f>IF(EI$2&lt;&gt;"",IF($C86&lt;&gt;"TBA",EI$2/114,0),SUMIFS('HOURS&amp;CYCLES INPUT'!$F$2:$F$9999,'HOURS&amp;CYCLES INPUT'!$C$2:$C$9999,'QUALIFIED EFH'!$C86,'HOURS&amp;CYCLES INPUT'!$D$2:$D$9999,'QUALIFIED EFH'!EI$4,'HOURS&amp;CYCLES INPUT'!$E$2:$E$9999,'QUALIFIED EFH'!EI$5))</f>
        <v>0</v>
      </c>
      <c r="EJ86" s="476">
        <f>IF(EJ$2&lt;&gt;"",IF($C86&lt;&gt;"TBA",EJ$2/114,0),SUMIFS('HOURS&amp;CYCLES INPUT'!$F$2:$F$9999,'HOURS&amp;CYCLES INPUT'!$C$2:$C$9999,'QUALIFIED EFH'!$C86,'HOURS&amp;CYCLES INPUT'!$D$2:$D$9999,'QUALIFIED EFH'!EJ$4,'HOURS&amp;CYCLES INPUT'!$E$2:$E$9999,'QUALIFIED EFH'!EJ$5))</f>
        <v>0</v>
      </c>
      <c r="EK86" s="476">
        <f>IF(EK$2&lt;&gt;"",IF($C86&lt;&gt;"TBA",EK$2/114,0),SUMIFS('HOURS&amp;CYCLES INPUT'!$F$2:$F$9999,'HOURS&amp;CYCLES INPUT'!$C$2:$C$9999,'QUALIFIED EFH'!$C86,'HOURS&amp;CYCLES INPUT'!$D$2:$D$9999,'QUALIFIED EFH'!EK$4,'HOURS&amp;CYCLES INPUT'!$E$2:$E$9999,'QUALIFIED EFH'!EK$5))</f>
        <v>0</v>
      </c>
      <c r="EL86" s="476">
        <f>IF(EL$2&lt;&gt;"",IF($C86&lt;&gt;"TBA",EL$2/114,0),SUMIFS('HOURS&amp;CYCLES INPUT'!$F$2:$F$9999,'HOURS&amp;CYCLES INPUT'!$C$2:$C$9999,'QUALIFIED EFH'!$C86,'HOURS&amp;CYCLES INPUT'!$D$2:$D$9999,'QUALIFIED EFH'!EL$4,'HOURS&amp;CYCLES INPUT'!$E$2:$E$9999,'QUALIFIED EFH'!EL$5))</f>
        <v>0</v>
      </c>
      <c r="EM86" s="476">
        <f>IF(EM$2&lt;&gt;"",IF($C86&lt;&gt;"TBA",EM$2/114,0),SUMIFS('HOURS&amp;CYCLES INPUT'!$F$2:$F$9999,'HOURS&amp;CYCLES INPUT'!$C$2:$C$9999,'QUALIFIED EFH'!$C86,'HOURS&amp;CYCLES INPUT'!$D$2:$D$9999,'QUALIFIED EFH'!EM$4,'HOURS&amp;CYCLES INPUT'!$E$2:$E$9999,'QUALIFIED EFH'!EM$5))</f>
        <v>0</v>
      </c>
      <c r="EN86" s="476">
        <f>IF(EN$2&lt;&gt;"",IF($C86&lt;&gt;"TBA",EN$2/114,0),SUMIFS('HOURS&amp;CYCLES INPUT'!$F$2:$F$9999,'HOURS&amp;CYCLES INPUT'!$C$2:$C$9999,'QUALIFIED EFH'!$C86,'HOURS&amp;CYCLES INPUT'!$D$2:$D$9999,'QUALIFIED EFH'!EN$4,'HOURS&amp;CYCLES INPUT'!$E$2:$E$9999,'QUALIFIED EFH'!EN$5))</f>
        <v>0</v>
      </c>
      <c r="EO86" s="476">
        <f>IF(EO$2&lt;&gt;"",IF($C86&lt;&gt;"TBA",EO$2/114,0),SUMIFS('HOURS&amp;CYCLES INPUT'!$F$2:$F$9999,'HOURS&amp;CYCLES INPUT'!$C$2:$C$9999,'QUALIFIED EFH'!$C86,'HOURS&amp;CYCLES INPUT'!$D$2:$D$9999,'QUALIFIED EFH'!EO$4,'HOURS&amp;CYCLES INPUT'!$E$2:$E$9999,'QUALIFIED EFH'!EO$5))</f>
        <v>0</v>
      </c>
      <c r="EP86" s="476">
        <f>IF(EP$2&lt;&gt;"",IF($C86&lt;&gt;"TBA",EP$2/114,0),SUMIFS('HOURS&amp;CYCLES INPUT'!$F$2:$F$9999,'HOURS&amp;CYCLES INPUT'!$C$2:$C$9999,'QUALIFIED EFH'!$C86,'HOURS&amp;CYCLES INPUT'!$D$2:$D$9999,'QUALIFIED EFH'!EP$4,'HOURS&amp;CYCLES INPUT'!$E$2:$E$9999,'QUALIFIED EFH'!EP$5))</f>
        <v>0</v>
      </c>
      <c r="EQ86" s="476">
        <f>IF(EQ$2&lt;&gt;"",IF($C86&lt;&gt;"TBA",EQ$2/114,0),SUMIFS('HOURS&amp;CYCLES INPUT'!$F$2:$F$9999,'HOURS&amp;CYCLES INPUT'!$C$2:$C$9999,'QUALIFIED EFH'!$C86,'HOURS&amp;CYCLES INPUT'!$D$2:$D$9999,'QUALIFIED EFH'!EQ$4,'HOURS&amp;CYCLES INPUT'!$E$2:$E$9999,'QUALIFIED EFH'!EQ$5))</f>
        <v>0</v>
      </c>
      <c r="ER86" s="476">
        <f>IF(ER$2&lt;&gt;"",IF($C86&lt;&gt;"TBA",ER$2/114,0),SUMIFS('HOURS&amp;CYCLES INPUT'!$F$2:$F$9999,'HOURS&amp;CYCLES INPUT'!$C$2:$C$9999,'QUALIFIED EFH'!$C86,'HOURS&amp;CYCLES INPUT'!$D$2:$D$9999,'QUALIFIED EFH'!ER$4,'HOURS&amp;CYCLES INPUT'!$E$2:$E$9999,'QUALIFIED EFH'!ER$5))</f>
        <v>0</v>
      </c>
      <c r="ES86" s="476">
        <f>IF(ES$2&lt;&gt;"",IF($C86&lt;&gt;"TBA",ES$2/114,0),SUMIFS('HOURS&amp;CYCLES INPUT'!$F$2:$F$9999,'HOURS&amp;CYCLES INPUT'!$C$2:$C$9999,'QUALIFIED EFH'!$C86,'HOURS&amp;CYCLES INPUT'!$D$2:$D$9999,'QUALIFIED EFH'!ES$4,'HOURS&amp;CYCLES INPUT'!$E$2:$E$9999,'QUALIFIED EFH'!ES$5))</f>
        <v>0</v>
      </c>
      <c r="ET86" s="476">
        <f>IF(ET$2&lt;&gt;"",IF($C86&lt;&gt;"TBA",ET$2/114,0),SUMIFS('HOURS&amp;CYCLES INPUT'!$F$2:$F$9999,'HOURS&amp;CYCLES INPUT'!$C$2:$C$9999,'QUALIFIED EFH'!$C86,'HOURS&amp;CYCLES INPUT'!$D$2:$D$9999,'QUALIFIED EFH'!ET$4,'HOURS&amp;CYCLES INPUT'!$E$2:$E$9999,'QUALIFIED EFH'!ET$5))</f>
        <v>0</v>
      </c>
      <c r="EU86" s="476">
        <f>IF(EU$2&lt;&gt;"",IF($C86&lt;&gt;"TBA",EU$2/114,0),SUMIFS('HOURS&amp;CYCLES INPUT'!$F$2:$F$9999,'HOURS&amp;CYCLES INPUT'!$C$2:$C$9999,'QUALIFIED EFH'!$C86,'HOURS&amp;CYCLES INPUT'!$D$2:$D$9999,'QUALIFIED EFH'!EU$4,'HOURS&amp;CYCLES INPUT'!$E$2:$E$9999,'QUALIFIED EFH'!EU$5))</f>
        <v>0</v>
      </c>
      <c r="EV86" s="476">
        <f>IF(EV$2&lt;&gt;"",IF($C86&lt;&gt;"TBA",EV$2/114,0),SUMIFS('HOURS&amp;CYCLES INPUT'!$F$2:$F$9999,'HOURS&amp;CYCLES INPUT'!$C$2:$C$9999,'QUALIFIED EFH'!$C86,'HOURS&amp;CYCLES INPUT'!$D$2:$D$9999,'QUALIFIED EFH'!EV$4,'HOURS&amp;CYCLES INPUT'!$E$2:$E$9999,'QUALIFIED EFH'!EV$5))</f>
        <v>0</v>
      </c>
      <c r="EW86" s="476">
        <f>IF(EW$2&lt;&gt;"",IF($C86&lt;&gt;"TBA",EW$2/114,0),SUMIFS('HOURS&amp;CYCLES INPUT'!$F$2:$F$9999,'HOURS&amp;CYCLES INPUT'!$C$2:$C$9999,'QUALIFIED EFH'!$C86,'HOURS&amp;CYCLES INPUT'!$D$2:$D$9999,'QUALIFIED EFH'!EW$4,'HOURS&amp;CYCLES INPUT'!$E$2:$E$9999,'QUALIFIED EFH'!EW$5))</f>
        <v>0</v>
      </c>
      <c r="EX86" s="476">
        <f>IF(EX$2&lt;&gt;"",IF($C86&lt;&gt;"TBA",EX$2/114,0),SUMIFS('HOURS&amp;CYCLES INPUT'!$F$2:$F$9999,'HOURS&amp;CYCLES INPUT'!$C$2:$C$9999,'QUALIFIED EFH'!$C86,'HOURS&amp;CYCLES INPUT'!$D$2:$D$9999,'QUALIFIED EFH'!EX$4,'HOURS&amp;CYCLES INPUT'!$E$2:$E$9999,'QUALIFIED EFH'!EX$5))</f>
        <v>0</v>
      </c>
      <c r="EY86" s="476">
        <f>IF(EY$2&lt;&gt;"",IF($C86&lt;&gt;"TBA",EY$2/114,0),SUMIFS('HOURS&amp;CYCLES INPUT'!$F$2:$F$9999,'HOURS&amp;CYCLES INPUT'!$C$2:$C$9999,'QUALIFIED EFH'!$C86,'HOURS&amp;CYCLES INPUT'!$D$2:$D$9999,'QUALIFIED EFH'!EY$4,'HOURS&amp;CYCLES INPUT'!$E$2:$E$9999,'QUALIFIED EFH'!EY$5))</f>
        <v>0</v>
      </c>
      <c r="EZ86" s="476">
        <f>IF(EZ$2&lt;&gt;"",IF($C86&lt;&gt;"TBA",EZ$2/114,0),SUMIFS('HOURS&amp;CYCLES INPUT'!$F$2:$F$9999,'HOURS&amp;CYCLES INPUT'!$C$2:$C$9999,'QUALIFIED EFH'!$C86,'HOURS&amp;CYCLES INPUT'!$D$2:$D$9999,'QUALIFIED EFH'!EZ$4,'HOURS&amp;CYCLES INPUT'!$E$2:$E$9999,'QUALIFIED EFH'!EZ$5))</f>
        <v>0</v>
      </c>
      <c r="FA86" s="476">
        <f>IF(FA$2&lt;&gt;"",IF($C86&lt;&gt;"TBA",FA$2/114,0),SUMIFS('HOURS&amp;CYCLES INPUT'!$F$2:$F$9999,'HOURS&amp;CYCLES INPUT'!$C$2:$C$9999,'QUALIFIED EFH'!$C86,'HOURS&amp;CYCLES INPUT'!$D$2:$D$9999,'QUALIFIED EFH'!FA$4,'HOURS&amp;CYCLES INPUT'!$E$2:$E$9999,'QUALIFIED EFH'!FA$5))</f>
        <v>0</v>
      </c>
      <c r="FB86" s="476">
        <f>IF(FB$2&lt;&gt;"",IF($C86&lt;&gt;"TBA",FB$2/114,0),SUMIFS('HOURS&amp;CYCLES INPUT'!$F$2:$F$9999,'HOURS&amp;CYCLES INPUT'!$C$2:$C$9999,'QUALIFIED EFH'!$C86,'HOURS&amp;CYCLES INPUT'!$D$2:$D$9999,'QUALIFIED EFH'!FB$4,'HOURS&amp;CYCLES INPUT'!$E$2:$E$9999,'QUALIFIED EFH'!FB$5))</f>
        <v>0</v>
      </c>
      <c r="FC86" s="476">
        <f>IF(FC$2&lt;&gt;"",IF($C86&lt;&gt;"TBA",FC$2/114,0),SUMIFS('HOURS&amp;CYCLES INPUT'!$F$2:$F$9999,'HOURS&amp;CYCLES INPUT'!$C$2:$C$9999,'QUALIFIED EFH'!$C86,'HOURS&amp;CYCLES INPUT'!$D$2:$D$9999,'QUALIFIED EFH'!FC$4,'HOURS&amp;CYCLES INPUT'!$E$2:$E$9999,'QUALIFIED EFH'!FC$5))</f>
        <v>0</v>
      </c>
      <c r="FD86" s="476">
        <f>IF(FD$2&lt;&gt;"",IF($C86&lt;&gt;"TBA",FD$2/114,0),SUMIFS('HOURS&amp;CYCLES INPUT'!$F$2:$F$9999,'HOURS&amp;CYCLES INPUT'!$C$2:$C$9999,'QUALIFIED EFH'!$C86,'HOURS&amp;CYCLES INPUT'!$D$2:$D$9999,'QUALIFIED EFH'!FD$4,'HOURS&amp;CYCLES INPUT'!$E$2:$E$9999,'QUALIFIED EFH'!FD$5))</f>
        <v>0</v>
      </c>
      <c r="FE86" s="476">
        <f>IF(FE$2&lt;&gt;"",IF($C86&lt;&gt;"TBA",FE$2/114,0),SUMIFS('HOURS&amp;CYCLES INPUT'!$F$2:$F$9999,'HOURS&amp;CYCLES INPUT'!$C$2:$C$9999,'QUALIFIED EFH'!$C86,'HOURS&amp;CYCLES INPUT'!$D$2:$D$9999,'QUALIFIED EFH'!FE$4,'HOURS&amp;CYCLES INPUT'!$E$2:$E$9999,'QUALIFIED EFH'!FE$5))</f>
        <v>0</v>
      </c>
      <c r="FF86" s="476">
        <f>IF(FF$2&lt;&gt;"",IF($C86&lt;&gt;"TBA",FF$2/114,0),SUMIFS('HOURS&amp;CYCLES INPUT'!$F$2:$F$9999,'HOURS&amp;CYCLES INPUT'!$C$2:$C$9999,'QUALIFIED EFH'!$C86,'HOURS&amp;CYCLES INPUT'!$D$2:$D$9999,'QUALIFIED EFH'!FF$4,'HOURS&amp;CYCLES INPUT'!$E$2:$E$9999,'QUALIFIED EFH'!FF$5))</f>
        <v>0</v>
      </c>
      <c r="FG86" s="476">
        <f>IF(FG$2&lt;&gt;"",IF($C86&lt;&gt;"TBA",FG$2/114,0),SUMIFS('HOURS&amp;CYCLES INPUT'!$F$2:$F$9999,'HOURS&amp;CYCLES INPUT'!$C$2:$C$9999,'QUALIFIED EFH'!$C86,'HOURS&amp;CYCLES INPUT'!$D$2:$D$9999,'QUALIFIED EFH'!FG$4,'HOURS&amp;CYCLES INPUT'!$E$2:$E$9999,'QUALIFIED EFH'!FG$5))</f>
        <v>0</v>
      </c>
      <c r="FH86" s="476">
        <f>IF(FH$2&lt;&gt;"",IF($C86&lt;&gt;"TBA",FH$2/114,0),SUMIFS('HOURS&amp;CYCLES INPUT'!$F$2:$F$9999,'HOURS&amp;CYCLES INPUT'!$C$2:$C$9999,'QUALIFIED EFH'!$C86,'HOURS&amp;CYCLES INPUT'!$D$2:$D$9999,'QUALIFIED EFH'!FH$4,'HOURS&amp;CYCLES INPUT'!$E$2:$E$9999,'QUALIFIED EFH'!FH$5))</f>
        <v>0</v>
      </c>
      <c r="FI86" s="476">
        <f>IF(FI$2&lt;&gt;"",IF($C86&lt;&gt;"TBA",FI$2/114,0),SUMIFS('HOURS&amp;CYCLES INPUT'!$F$2:$F$9999,'HOURS&amp;CYCLES INPUT'!$C$2:$C$9999,'QUALIFIED EFH'!$C86,'HOURS&amp;CYCLES INPUT'!$D$2:$D$9999,'QUALIFIED EFH'!FI$4,'HOURS&amp;CYCLES INPUT'!$E$2:$E$9999,'QUALIFIED EFH'!FI$5))</f>
        <v>0</v>
      </c>
      <c r="FJ86" s="476">
        <f>IF(FJ$2&lt;&gt;"",IF($C86&lt;&gt;"TBA",FJ$2/114,0),SUMIFS('HOURS&amp;CYCLES INPUT'!$F$2:$F$9999,'HOURS&amp;CYCLES INPUT'!$C$2:$C$9999,'QUALIFIED EFH'!$C86,'HOURS&amp;CYCLES INPUT'!$D$2:$D$9999,'QUALIFIED EFH'!FJ$4,'HOURS&amp;CYCLES INPUT'!$E$2:$E$9999,'QUALIFIED EFH'!FJ$5))</f>
        <v>0</v>
      </c>
      <c r="FK86" s="476">
        <f>IF(FK$2&lt;&gt;"",IF($C86&lt;&gt;"TBA",FK$2/114,0),SUMIFS('HOURS&amp;CYCLES INPUT'!$F$2:$F$9999,'HOURS&amp;CYCLES INPUT'!$C$2:$C$9999,'QUALIFIED EFH'!$C86,'HOURS&amp;CYCLES INPUT'!$D$2:$D$9999,'QUALIFIED EFH'!FK$4,'HOURS&amp;CYCLES INPUT'!$E$2:$E$9999,'QUALIFIED EFH'!FK$5))</f>
        <v>0</v>
      </c>
      <c r="FL86" s="476">
        <f>IF(FL$2&lt;&gt;"",IF($C86&lt;&gt;"TBA",FL$2/114,0),SUMIFS('HOURS&amp;CYCLES INPUT'!$F$2:$F$9999,'HOURS&amp;CYCLES INPUT'!$C$2:$C$9999,'QUALIFIED EFH'!$C86,'HOURS&amp;CYCLES INPUT'!$D$2:$D$9999,'QUALIFIED EFH'!FL$4,'HOURS&amp;CYCLES INPUT'!$E$2:$E$9999,'QUALIFIED EFH'!FL$5))</f>
        <v>0</v>
      </c>
      <c r="FM86" s="476">
        <f>IF(FM$2&lt;&gt;"",IF($C86&lt;&gt;"TBA",FM$2/114,0),SUMIFS('HOURS&amp;CYCLES INPUT'!$F$2:$F$9999,'HOURS&amp;CYCLES INPUT'!$C$2:$C$9999,'QUALIFIED EFH'!$C86,'HOURS&amp;CYCLES INPUT'!$D$2:$D$9999,'QUALIFIED EFH'!FM$4,'HOURS&amp;CYCLES INPUT'!$E$2:$E$9999,'QUALIFIED EFH'!FM$5))</f>
        <v>0</v>
      </c>
      <c r="FN86" s="476">
        <f>IF(FN$2&lt;&gt;"",IF($C86&lt;&gt;"TBA",FN$2/114,0),SUMIFS('HOURS&amp;CYCLES INPUT'!$F$2:$F$9999,'HOURS&amp;CYCLES INPUT'!$C$2:$C$9999,'QUALIFIED EFH'!$C86,'HOURS&amp;CYCLES INPUT'!$D$2:$D$9999,'QUALIFIED EFH'!FN$4,'HOURS&amp;CYCLES INPUT'!$E$2:$E$9999,'QUALIFIED EFH'!FN$5))</f>
        <v>0</v>
      </c>
      <c r="FO86" s="476">
        <f>IF(FO$2&lt;&gt;"",IF($C86&lt;&gt;"TBA",FO$2/114,0),SUMIFS('HOURS&amp;CYCLES INPUT'!$F$2:$F$9999,'HOURS&amp;CYCLES INPUT'!$C$2:$C$9999,'QUALIFIED EFH'!$C86,'HOURS&amp;CYCLES INPUT'!$D$2:$D$9999,'QUALIFIED EFH'!FO$4,'HOURS&amp;CYCLES INPUT'!$E$2:$E$9999,'QUALIFIED EFH'!FO$5))</f>
        <v>0</v>
      </c>
      <c r="FP86" s="476">
        <f>IF(FP$2&lt;&gt;"",IF($C86&lt;&gt;"TBA",FP$2/114,0),SUMIFS('HOURS&amp;CYCLES INPUT'!$F$2:$F$9999,'HOURS&amp;CYCLES INPUT'!$C$2:$C$9999,'QUALIFIED EFH'!$C86,'HOURS&amp;CYCLES INPUT'!$D$2:$D$9999,'QUALIFIED EFH'!FP$4,'HOURS&amp;CYCLES INPUT'!$E$2:$E$9999,'QUALIFIED EFH'!FP$5))</f>
        <v>0</v>
      </c>
      <c r="FQ86" s="476">
        <f>IF(FQ$2&lt;&gt;"",IF($C86&lt;&gt;"TBA",FQ$2/114,0),SUMIFS('HOURS&amp;CYCLES INPUT'!$F$2:$F$9999,'HOURS&amp;CYCLES INPUT'!$C$2:$C$9999,'QUALIFIED EFH'!$C86,'HOURS&amp;CYCLES INPUT'!$D$2:$D$9999,'QUALIFIED EFH'!FQ$4,'HOURS&amp;CYCLES INPUT'!$E$2:$E$9999,'QUALIFIED EFH'!FQ$5))</f>
        <v>0</v>
      </c>
      <c r="FR86" s="476">
        <f>IF(FR$2&lt;&gt;"",IF($C86&lt;&gt;"TBA",FR$2/114,0),SUMIFS('HOURS&amp;CYCLES INPUT'!$F$2:$F$9999,'HOURS&amp;CYCLES INPUT'!$C$2:$C$9999,'QUALIFIED EFH'!$C86,'HOURS&amp;CYCLES INPUT'!$D$2:$D$9999,'QUALIFIED EFH'!FR$4,'HOURS&amp;CYCLES INPUT'!$E$2:$E$9999,'QUALIFIED EFH'!FR$5))</f>
        <v>0</v>
      </c>
      <c r="FS86" s="476">
        <f>IF(FS$2&lt;&gt;"",IF($C86&lt;&gt;"TBA",FS$2/114,0),SUMIFS('HOURS&amp;CYCLES INPUT'!$F$2:$F$9999,'HOURS&amp;CYCLES INPUT'!$C$2:$C$9999,'QUALIFIED EFH'!$C86,'HOURS&amp;CYCLES INPUT'!$D$2:$D$9999,'QUALIFIED EFH'!FS$4,'HOURS&amp;CYCLES INPUT'!$E$2:$E$9999,'QUALIFIED EFH'!FS$5))</f>
        <v>0</v>
      </c>
      <c r="FT86" s="476">
        <f>IF(FT$2&lt;&gt;"",IF($C86&lt;&gt;"TBA",FT$2/114,0),SUMIFS('HOURS&amp;CYCLES INPUT'!$F$2:$F$9999,'HOURS&amp;CYCLES INPUT'!$C$2:$C$9999,'QUALIFIED EFH'!$C86,'HOURS&amp;CYCLES INPUT'!$D$2:$D$9999,'QUALIFIED EFH'!FT$4,'HOURS&amp;CYCLES INPUT'!$E$2:$E$9999,'QUALIFIED EFH'!FT$5))</f>
        <v>0</v>
      </c>
      <c r="FU86" s="476">
        <f>IF(FU$2&lt;&gt;"",IF($C86&lt;&gt;"TBA",FU$2/114,0),SUMIFS('HOURS&amp;CYCLES INPUT'!$F$2:$F$9999,'HOURS&amp;CYCLES INPUT'!$C$2:$C$9999,'QUALIFIED EFH'!$C86,'HOURS&amp;CYCLES INPUT'!$D$2:$D$9999,'QUALIFIED EFH'!FU$4,'HOURS&amp;CYCLES INPUT'!$E$2:$E$9999,'QUALIFIED EFH'!FU$5))</f>
        <v>0</v>
      </c>
      <c r="FV86" s="476">
        <f>IF(FV$2&lt;&gt;"",IF($C86&lt;&gt;"TBA",FV$2/114,0),SUMIFS('HOURS&amp;CYCLES INPUT'!$F$2:$F$9999,'HOURS&amp;CYCLES INPUT'!$C$2:$C$9999,'QUALIFIED EFH'!$C86,'HOURS&amp;CYCLES INPUT'!$D$2:$D$9999,'QUALIFIED EFH'!FV$4,'HOURS&amp;CYCLES INPUT'!$E$2:$E$9999,'QUALIFIED EFH'!FV$5))</f>
        <v>0</v>
      </c>
      <c r="FW86" s="476">
        <f>IF(FW$2&lt;&gt;"",IF($C86&lt;&gt;"TBA",FW$2/114,0),SUMIFS('HOURS&amp;CYCLES INPUT'!$F$2:$F$9999,'HOURS&amp;CYCLES INPUT'!$C$2:$C$9999,'QUALIFIED EFH'!$C86,'HOURS&amp;CYCLES INPUT'!$D$2:$D$9999,'QUALIFIED EFH'!FW$4,'HOURS&amp;CYCLES INPUT'!$E$2:$E$9999,'QUALIFIED EFH'!FW$5))</f>
        <v>0</v>
      </c>
      <c r="FX86" s="476">
        <f>IF(FX$2&lt;&gt;"",IF($C86&lt;&gt;"TBA",FX$2/114,0),SUMIFS('HOURS&amp;CYCLES INPUT'!$F$2:$F$9999,'HOURS&amp;CYCLES INPUT'!$C$2:$C$9999,'QUALIFIED EFH'!$C86,'HOURS&amp;CYCLES INPUT'!$D$2:$D$9999,'QUALIFIED EFH'!FX$4,'HOURS&amp;CYCLES INPUT'!$E$2:$E$9999,'QUALIFIED EFH'!FX$5))</f>
        <v>0</v>
      </c>
      <c r="FY86" s="476">
        <f>IF(FY$2&lt;&gt;"",IF($C86&lt;&gt;"TBA",FY$2/114,0),SUMIFS('HOURS&amp;CYCLES INPUT'!$F$2:$F$9999,'HOURS&amp;CYCLES INPUT'!$C$2:$C$9999,'QUALIFIED EFH'!$C86,'HOURS&amp;CYCLES INPUT'!$D$2:$D$9999,'QUALIFIED EFH'!FY$4,'HOURS&amp;CYCLES INPUT'!$E$2:$E$9999,'QUALIFIED EFH'!FY$5))</f>
        <v>0</v>
      </c>
      <c r="FZ86" s="476">
        <f>IF(FZ$2&lt;&gt;"",IF($C86&lt;&gt;"TBA",FZ$2/114,0),SUMIFS('HOURS&amp;CYCLES INPUT'!$F$2:$F$9999,'HOURS&amp;CYCLES INPUT'!$C$2:$C$9999,'QUALIFIED EFH'!$C86,'HOURS&amp;CYCLES INPUT'!$D$2:$D$9999,'QUALIFIED EFH'!FZ$4,'HOURS&amp;CYCLES INPUT'!$E$2:$E$9999,'QUALIFIED EFH'!FZ$5))</f>
        <v>0</v>
      </c>
      <c r="GA86" s="476">
        <f>IF(GA$2&lt;&gt;"",IF($C86&lt;&gt;"TBA",GA$2/114,0),SUMIFS('HOURS&amp;CYCLES INPUT'!$F$2:$F$9999,'HOURS&amp;CYCLES INPUT'!$C$2:$C$9999,'QUALIFIED EFH'!$C86,'HOURS&amp;CYCLES INPUT'!$D$2:$D$9999,'QUALIFIED EFH'!GA$4,'HOURS&amp;CYCLES INPUT'!$E$2:$E$9999,'QUALIFIED EFH'!GA$5))</f>
        <v>0</v>
      </c>
      <c r="GB86" s="476">
        <f>IF(GB$2&lt;&gt;"",IF($C86&lt;&gt;"TBA",GB$2/114,0),SUMIFS('HOURS&amp;CYCLES INPUT'!$F$2:$F$9999,'HOURS&amp;CYCLES INPUT'!$C$2:$C$9999,'QUALIFIED EFH'!$C86,'HOURS&amp;CYCLES INPUT'!$D$2:$D$9999,'QUALIFIED EFH'!GB$4,'HOURS&amp;CYCLES INPUT'!$E$2:$E$9999,'QUALIFIED EFH'!GB$5))</f>
        <v>0</v>
      </c>
    </row>
    <row r="87" spans="3:184" x14ac:dyDescent="0.35">
      <c r="C87" s="472">
        <f>'QUALIFIED ENGINES'!D88</f>
        <v>91523</v>
      </c>
      <c r="D87" s="476">
        <f>IF(D$2&lt;&gt;"",IF($C87&lt;&gt;"TBA",D$2/114,0),SUMIFS('HOURS&amp;CYCLES INPUT'!$F$2:$F$9999,'HOURS&amp;CYCLES INPUT'!$C$2:$C$9999,'QUALIFIED EFH'!$C87,'HOURS&amp;CYCLES INPUT'!$D$2:$D$9999,'QUALIFIED EFH'!D$4,'HOURS&amp;CYCLES INPUT'!$E$2:$E$9999,'QUALIFIED EFH'!D$5))</f>
        <v>0</v>
      </c>
      <c r="E87" s="476">
        <f>IF(E$2&lt;&gt;"",IF($C87&lt;&gt;"TBA",E$2/114,0),SUMIFS('HOURS&amp;CYCLES INPUT'!$F$2:$F$9999,'HOURS&amp;CYCLES INPUT'!$C$2:$C$9999,'QUALIFIED EFH'!$C87,'HOURS&amp;CYCLES INPUT'!$D$2:$D$9999,'QUALIFIED EFH'!E$4,'HOURS&amp;CYCLES INPUT'!$E$2:$E$9999,'QUALIFIED EFH'!E$5))</f>
        <v>0</v>
      </c>
      <c r="F87" s="476">
        <f>IF(F$2&lt;&gt;"",IF($C87&lt;&gt;"TBA",F$2/114,0),SUMIFS('HOURS&amp;CYCLES INPUT'!$F$2:$F$9999,'HOURS&amp;CYCLES INPUT'!$C$2:$C$9999,'QUALIFIED EFH'!$C87,'HOURS&amp;CYCLES INPUT'!$D$2:$D$9999,'QUALIFIED EFH'!F$4,'HOURS&amp;CYCLES INPUT'!$E$2:$E$9999,'QUALIFIED EFH'!F$5))</f>
        <v>0</v>
      </c>
      <c r="G87" s="476">
        <f>IF(G$2&lt;&gt;"",IF($C87&lt;&gt;"TBA",G$2/114,0),SUMIFS('HOURS&amp;CYCLES INPUT'!$F$2:$F$9999,'HOURS&amp;CYCLES INPUT'!$C$2:$C$9999,'QUALIFIED EFH'!$C87,'HOURS&amp;CYCLES INPUT'!$D$2:$D$9999,'QUALIFIED EFH'!G$4,'HOURS&amp;CYCLES INPUT'!$E$2:$E$9999,'QUALIFIED EFH'!G$5))</f>
        <v>0</v>
      </c>
      <c r="H87" s="476">
        <f>IF(H$2&lt;&gt;"",IF($C87&lt;&gt;"TBA",H$2/114,0),SUMIFS('HOURS&amp;CYCLES INPUT'!$F$2:$F$9999,'HOURS&amp;CYCLES INPUT'!$C$2:$C$9999,'QUALIFIED EFH'!$C87,'HOURS&amp;CYCLES INPUT'!$D$2:$D$9999,'QUALIFIED EFH'!H$4,'HOURS&amp;CYCLES INPUT'!$E$2:$E$9999,'QUALIFIED EFH'!H$5))</f>
        <v>0</v>
      </c>
      <c r="I87" s="476">
        <f>IF(I$2&lt;&gt;"",IF($C87&lt;&gt;"TBA",I$2/114,0),SUMIFS('HOURS&amp;CYCLES INPUT'!$F$2:$F$9999,'HOURS&amp;CYCLES INPUT'!$C$2:$C$9999,'QUALIFIED EFH'!$C87,'HOURS&amp;CYCLES INPUT'!$D$2:$D$9999,'QUALIFIED EFH'!I$4,'HOURS&amp;CYCLES INPUT'!$E$2:$E$9999,'QUALIFIED EFH'!I$5))</f>
        <v>0</v>
      </c>
      <c r="J87" s="476">
        <f>IF(J$2&lt;&gt;"",IF($C87&lt;&gt;"TBA",J$2/114,0),SUMIFS('HOURS&amp;CYCLES INPUT'!$F$2:$F$9999,'HOURS&amp;CYCLES INPUT'!$C$2:$C$9999,'QUALIFIED EFH'!$C87,'HOURS&amp;CYCLES INPUT'!$D$2:$D$9999,'QUALIFIED EFH'!J$4,'HOURS&amp;CYCLES INPUT'!$E$2:$E$9999,'QUALIFIED EFH'!J$5))</f>
        <v>0</v>
      </c>
      <c r="K87" s="476">
        <f>IF(K$2&lt;&gt;"",IF($C87&lt;&gt;"TBA",K$2/114,0),SUMIFS('HOURS&amp;CYCLES INPUT'!$F$2:$F$9999,'HOURS&amp;CYCLES INPUT'!$C$2:$C$9999,'QUALIFIED EFH'!$C87,'HOURS&amp;CYCLES INPUT'!$D$2:$D$9999,'QUALIFIED EFH'!K$4,'HOURS&amp;CYCLES INPUT'!$E$2:$E$9999,'QUALIFIED EFH'!K$5))</f>
        <v>0</v>
      </c>
      <c r="L87" s="476">
        <f>IF(L$2&lt;&gt;"",IF($C87&lt;&gt;"TBA",L$2/114,0),SUMIFS('HOURS&amp;CYCLES INPUT'!$F$2:$F$9999,'HOURS&amp;CYCLES INPUT'!$C$2:$C$9999,'QUALIFIED EFH'!$C87,'HOURS&amp;CYCLES INPUT'!$D$2:$D$9999,'QUALIFIED EFH'!L$4,'HOURS&amp;CYCLES INPUT'!$E$2:$E$9999,'QUALIFIED EFH'!L$5))</f>
        <v>0</v>
      </c>
      <c r="M87" s="476">
        <f>IF(M$2&lt;&gt;"",IF($C87&lt;&gt;"TBA",M$2/114,0),SUMIFS('HOURS&amp;CYCLES INPUT'!$F$2:$F$9999,'HOURS&amp;CYCLES INPUT'!$C$2:$C$9999,'QUALIFIED EFH'!$C87,'HOURS&amp;CYCLES INPUT'!$D$2:$D$9999,'QUALIFIED EFH'!M$4,'HOURS&amp;CYCLES INPUT'!$E$2:$E$9999,'QUALIFIED EFH'!M$5))</f>
        <v>0</v>
      </c>
      <c r="N87" s="476">
        <f>IF(N$2&lt;&gt;"",IF($C87&lt;&gt;"TBA",N$2/114,0),SUMIFS('HOURS&amp;CYCLES INPUT'!$F$2:$F$9999,'HOURS&amp;CYCLES INPUT'!$C$2:$C$9999,'QUALIFIED EFH'!$C87,'HOURS&amp;CYCLES INPUT'!$D$2:$D$9999,'QUALIFIED EFH'!N$4,'HOURS&amp;CYCLES INPUT'!$E$2:$E$9999,'QUALIFIED EFH'!N$5))</f>
        <v>0</v>
      </c>
      <c r="O87" s="476">
        <f>IF(O$2&lt;&gt;"",IF($C87&lt;&gt;"TBA",O$2/114,0),SUMIFS('HOURS&amp;CYCLES INPUT'!$F$2:$F$9999,'HOURS&amp;CYCLES INPUT'!$C$2:$C$9999,'QUALIFIED EFH'!$C87,'HOURS&amp;CYCLES INPUT'!$D$2:$D$9999,'QUALIFIED EFH'!O$4,'HOURS&amp;CYCLES INPUT'!$E$2:$E$9999,'QUALIFIED EFH'!O$5))</f>
        <v>0</v>
      </c>
      <c r="P87" s="476">
        <f>IF(P$2&lt;&gt;"",IF($C87&lt;&gt;"TBA",P$2/114,0),SUMIFS('HOURS&amp;CYCLES INPUT'!$F$2:$F$9999,'HOURS&amp;CYCLES INPUT'!$C$2:$C$9999,'QUALIFIED EFH'!$C87,'HOURS&amp;CYCLES INPUT'!$D$2:$D$9999,'QUALIFIED EFH'!P$4,'HOURS&amp;CYCLES INPUT'!$E$2:$E$9999,'QUALIFIED EFH'!P$5))</f>
        <v>0</v>
      </c>
      <c r="Q87" s="476">
        <f>IF(Q$2&lt;&gt;"",IF($C87&lt;&gt;"TBA",Q$2/114,0),SUMIFS('HOURS&amp;CYCLES INPUT'!$F$2:$F$9999,'HOURS&amp;CYCLES INPUT'!$C$2:$C$9999,'QUALIFIED EFH'!$C87,'HOURS&amp;CYCLES INPUT'!$D$2:$D$9999,'QUALIFIED EFH'!Q$4,'HOURS&amp;CYCLES INPUT'!$E$2:$E$9999,'QUALIFIED EFH'!Q$5))</f>
        <v>0</v>
      </c>
      <c r="R87" s="476">
        <f>IF(R$1&lt;&gt;"",IF($C87&lt;&gt;"TBA",R$1/114,0),SUMIFS('HOURS&amp;CYCLES INPUT'!$F$2:$F$9999,'HOURS&amp;CYCLES INPUT'!$C$2:$C$9999,'QUALIFIED EFH'!$C87,'HOURS&amp;CYCLES INPUT'!$D$2:$D$9999,'QUALIFIED EFH'!R$4,'HOURS&amp;CYCLES INPUT'!$E$2:$E$9999,'QUALIFIED EFH'!R$5))</f>
        <v>0</v>
      </c>
      <c r="S87" s="476">
        <f>IF(S$2&lt;&gt;"",IF($C87&lt;&gt;"TBA",S$2/114,0),SUMIFS('HOURS&amp;CYCLES INPUT'!$F$2:$F$9999,'HOURS&amp;CYCLES INPUT'!$C$2:$C$9999,'QUALIFIED EFH'!$C87,'HOURS&amp;CYCLES INPUT'!$D$2:$D$9999,'QUALIFIED EFH'!S$4,'HOURS&amp;CYCLES INPUT'!$E$2:$E$9999,'QUALIFIED EFH'!S$5))</f>
        <v>0</v>
      </c>
      <c r="T87" s="476">
        <f>IF(T$2&lt;&gt;"",IF($C87&lt;&gt;"TBA",T$2/114,0),SUMIFS('HOURS&amp;CYCLES INPUT'!$F$2:$F$9999,'HOURS&amp;CYCLES INPUT'!$C$2:$C$9999,'QUALIFIED EFH'!$C87,'HOURS&amp;CYCLES INPUT'!$D$2:$D$9999,'QUALIFIED EFH'!T$4,'HOURS&amp;CYCLES INPUT'!$E$2:$E$9999,'QUALIFIED EFH'!T$5))</f>
        <v>0</v>
      </c>
      <c r="U87" s="476">
        <f>IF(U$2&lt;&gt;"",IF($C87&lt;&gt;"TBA",U$2/114,0),SUMIFS('HOURS&amp;CYCLES INPUT'!$F$2:$F$9999,'HOURS&amp;CYCLES INPUT'!$C$2:$C$9999,'QUALIFIED EFH'!$C87,'HOURS&amp;CYCLES INPUT'!$D$2:$D$9999,'QUALIFIED EFH'!U$4,'HOURS&amp;CYCLES INPUT'!$E$2:$E$9999,'QUALIFIED EFH'!U$5))</f>
        <v>0</v>
      </c>
      <c r="V87" s="476">
        <f>IF(V$2&lt;&gt;"",IF($C87&lt;&gt;"TBA",V$2/114,0),SUMIFS('HOURS&amp;CYCLES INPUT'!$F$2:$F$9999,'HOURS&amp;CYCLES INPUT'!$C$2:$C$9999,'QUALIFIED EFH'!$C87,'HOURS&amp;CYCLES INPUT'!$D$2:$D$9999,'QUALIFIED EFH'!V$4,'HOURS&amp;CYCLES INPUT'!$E$2:$E$9999,'QUALIFIED EFH'!V$5))</f>
        <v>0</v>
      </c>
      <c r="W87" s="476">
        <f>IF(W$2&lt;&gt;"",IF($C87&lt;&gt;"TBA",W$2/114,0),SUMIFS('HOURS&amp;CYCLES INPUT'!$F$2:$F$9999,'HOURS&amp;CYCLES INPUT'!$C$2:$C$9999,'QUALIFIED EFH'!$C87,'HOURS&amp;CYCLES INPUT'!$D$2:$D$9999,'QUALIFIED EFH'!W$4,'HOURS&amp;CYCLES INPUT'!$E$2:$E$9999,'QUALIFIED EFH'!W$5))</f>
        <v>0</v>
      </c>
      <c r="X87" s="476">
        <f>IF(X$2&lt;&gt;"",IF($C87&lt;&gt;"TBA",X$2/114,0),SUMIFS('HOURS&amp;CYCLES INPUT'!$F$2:$F$9999,'HOURS&amp;CYCLES INPUT'!$C$2:$C$9999,'QUALIFIED EFH'!$C87,'HOURS&amp;CYCLES INPUT'!$D$2:$D$9999,'QUALIFIED EFH'!X$4,'HOURS&amp;CYCLES INPUT'!$E$2:$E$9999,'QUALIFIED EFH'!X$5))</f>
        <v>0</v>
      </c>
      <c r="Y87" s="476">
        <f>IF(Y$2&lt;&gt;"",IF($C87&lt;&gt;"TBA",Y$2/114,0),SUMIFS('HOURS&amp;CYCLES INPUT'!$F$2:$F$9999,'HOURS&amp;CYCLES INPUT'!$C$2:$C$9999,'QUALIFIED EFH'!$C87,'HOURS&amp;CYCLES INPUT'!$D$2:$D$9999,'QUALIFIED EFH'!Y$4,'HOURS&amp;CYCLES INPUT'!$E$2:$E$9999,'QUALIFIED EFH'!Y$5))</f>
        <v>0</v>
      </c>
      <c r="Z87" s="476">
        <f>IF(Z$2&lt;&gt;"",IF($C87&lt;&gt;"TBA",Z$2/114,0),SUMIFS('HOURS&amp;CYCLES INPUT'!$F$2:$F$9999,'HOURS&amp;CYCLES INPUT'!$C$2:$C$9999,'QUALIFIED EFH'!$C87,'HOURS&amp;CYCLES INPUT'!$D$2:$D$9999,'QUALIFIED EFH'!Z$4,'HOURS&amp;CYCLES INPUT'!$E$2:$E$9999,'QUALIFIED EFH'!Z$5))</f>
        <v>0</v>
      </c>
      <c r="AA87" s="476">
        <f>IF(AA$2&lt;&gt;"",IF($C87&lt;&gt;"TBA",AA$2/114,0),SUMIFS('HOURS&amp;CYCLES INPUT'!$F$2:$F$9999,'HOURS&amp;CYCLES INPUT'!$C$2:$C$9999,'QUALIFIED EFH'!$C87,'HOURS&amp;CYCLES INPUT'!$D$2:$D$9999,'QUALIFIED EFH'!AA$4,'HOURS&amp;CYCLES INPUT'!$E$2:$E$9999,'QUALIFIED EFH'!AA$5))</f>
        <v>0</v>
      </c>
      <c r="AB87" s="476">
        <f>IF(AB$2&lt;&gt;"",IF($C87&lt;&gt;"TBA",AB$2/114,0),SUMIFS('HOURS&amp;CYCLES INPUT'!$F$2:$F$9999,'HOURS&amp;CYCLES INPUT'!$C$2:$C$9999,'QUALIFIED EFH'!$C87,'HOURS&amp;CYCLES INPUT'!$D$2:$D$9999,'QUALIFIED EFH'!AB$4,'HOURS&amp;CYCLES INPUT'!$E$2:$E$9999,'QUALIFIED EFH'!AB$5))</f>
        <v>0</v>
      </c>
      <c r="AC87" s="476">
        <f>IF(AC$2&lt;&gt;"",IF($C87&lt;&gt;"TBA",AC$2/114,0),SUMIFS('HOURS&amp;CYCLES INPUT'!$F$2:$F$9999,'HOURS&amp;CYCLES INPUT'!$C$2:$C$9999,'QUALIFIED EFH'!$C87,'HOURS&amp;CYCLES INPUT'!$D$2:$D$9999,'QUALIFIED EFH'!AC$4,'HOURS&amp;CYCLES INPUT'!$E$2:$E$9999,'QUALIFIED EFH'!AC$5))</f>
        <v>0</v>
      </c>
      <c r="AD87" s="476">
        <f>IF(AD$2&lt;&gt;"",IF($C87&lt;&gt;"TBA",AD$2/114,0),SUMIFS('HOURS&amp;CYCLES INPUT'!$F$2:$F$9999,'HOURS&amp;CYCLES INPUT'!$C$2:$C$9999,'QUALIFIED EFH'!$C87,'HOURS&amp;CYCLES INPUT'!$D$2:$D$9999,'QUALIFIED EFH'!AD$4,'HOURS&amp;CYCLES INPUT'!$E$2:$E$9999,'QUALIFIED EFH'!AD$5))</f>
        <v>0</v>
      </c>
      <c r="AE87" s="476">
        <f>IF(AE$2&lt;&gt;"",IF($C87&lt;&gt;"TBA",AE$2/114,0),SUMIFS('HOURS&amp;CYCLES INPUT'!$F$2:$F$9999,'HOURS&amp;CYCLES INPUT'!$C$2:$C$9999,'QUALIFIED EFH'!$C87,'HOURS&amp;CYCLES INPUT'!$D$2:$D$9999,'QUALIFIED EFH'!AE$4,'HOURS&amp;CYCLES INPUT'!$E$2:$E$9999,'QUALIFIED EFH'!AE$5))</f>
        <v>0</v>
      </c>
      <c r="AF87" s="476">
        <f>IF(AF$2&lt;&gt;"",IF($C87&lt;&gt;"TBA",AF$2/114,0),SUMIFS('HOURS&amp;CYCLES INPUT'!$F$2:$F$9999,'HOURS&amp;CYCLES INPUT'!$C$2:$C$9999,'QUALIFIED EFH'!$C87,'HOURS&amp;CYCLES INPUT'!$D$2:$D$9999,'QUALIFIED EFH'!AF$4,'HOURS&amp;CYCLES INPUT'!$E$2:$E$9999,'QUALIFIED EFH'!AF$5))</f>
        <v>0</v>
      </c>
      <c r="AG87" s="476">
        <f>IF(AG$2&lt;&gt;"",IF($C87&lt;&gt;"TBA",AG$2/114,0),SUMIFS('HOURS&amp;CYCLES INPUT'!$F$2:$F$9999,'HOURS&amp;CYCLES INPUT'!$C$2:$C$9999,'QUALIFIED EFH'!$C87,'HOURS&amp;CYCLES INPUT'!$D$2:$D$9999,'QUALIFIED EFH'!AG$4,'HOURS&amp;CYCLES INPUT'!$E$2:$E$9999,'QUALIFIED EFH'!AG$5))</f>
        <v>0</v>
      </c>
      <c r="AH87" s="476">
        <f>IF(AH$2&lt;&gt;"",IF($C87&lt;&gt;"TBA",AH$2/114,0),SUMIFS('HOURS&amp;CYCLES INPUT'!$F$2:$F$9999,'HOURS&amp;CYCLES INPUT'!$C$2:$C$9999,'QUALIFIED EFH'!$C87,'HOURS&amp;CYCLES INPUT'!$D$2:$D$9999,'QUALIFIED EFH'!AH$4,'HOURS&amp;CYCLES INPUT'!$E$2:$E$9999,'QUALIFIED EFH'!AH$5))</f>
        <v>172.39</v>
      </c>
      <c r="AI87" s="476">
        <f>IF(AI$2&lt;&gt;"",IF($C87&lt;&gt;"TBA",AI$2/114,0),SUMIFS('HOURS&amp;CYCLES INPUT'!$F$2:$F$9999,'HOURS&amp;CYCLES INPUT'!$C$2:$C$9999,'QUALIFIED EFH'!$C87,'HOURS&amp;CYCLES INPUT'!$D$2:$D$9999,'QUALIFIED EFH'!AI$4,'HOURS&amp;CYCLES INPUT'!$E$2:$E$9999,'QUALIFIED EFH'!AI$5))</f>
        <v>411.07</v>
      </c>
      <c r="AJ87" s="476">
        <f>IF(AJ$2&lt;&gt;"",IF($C87&lt;&gt;"TBA",AJ$2/114,0),SUMIFS('HOURS&amp;CYCLES INPUT'!$F$2:$F$9999,'HOURS&amp;CYCLES INPUT'!$C$2:$C$9999,'QUALIFIED EFH'!$C87,'HOURS&amp;CYCLES INPUT'!$D$2:$D$9999,'QUALIFIED EFH'!AJ$4,'HOURS&amp;CYCLES INPUT'!$E$2:$E$9999,'QUALIFIED EFH'!AJ$5))</f>
        <v>411.08</v>
      </c>
      <c r="AK87" s="476">
        <f>IF(AK$2&lt;&gt;"",IF($C87&lt;&gt;"TBA",AK$2/114,0),SUMIFS('HOURS&amp;CYCLES INPUT'!$F$2:$F$9999,'HOURS&amp;CYCLES INPUT'!$C$2:$C$9999,'QUALIFIED EFH'!$C87,'HOURS&amp;CYCLES INPUT'!$D$2:$D$9999,'QUALIFIED EFH'!AK$4,'HOURS&amp;CYCLES INPUT'!$E$2:$E$9999,'QUALIFIED EFH'!AK$5))</f>
        <v>397.81</v>
      </c>
      <c r="AL87" s="476">
        <f>IF(AL$2&lt;&gt;"",IF($C87&lt;&gt;"TBA",AL$2/114,0),SUMIFS('HOURS&amp;CYCLES INPUT'!$F$2:$F$9999,'HOURS&amp;CYCLES INPUT'!$C$2:$C$9999,'QUALIFIED EFH'!$C87,'HOURS&amp;CYCLES INPUT'!$D$2:$D$9999,'QUALIFIED EFH'!AL$4,'HOURS&amp;CYCLES INPUT'!$E$2:$E$9999,'QUALIFIED EFH'!AL$5))</f>
        <v>454.75</v>
      </c>
      <c r="AM87" s="476">
        <f>IF(AM$2&lt;&gt;"",IF($C87&lt;&gt;"TBA",AM$2/114,0),SUMIFS('HOURS&amp;CYCLES INPUT'!$F$2:$F$9999,'HOURS&amp;CYCLES INPUT'!$C$2:$C$9999,'QUALIFIED EFH'!$C87,'HOURS&amp;CYCLES INPUT'!$D$2:$D$9999,'QUALIFIED EFH'!AM$4,'HOURS&amp;CYCLES INPUT'!$E$2:$E$9999,'QUALIFIED EFH'!AM$5))</f>
        <v>401.72</v>
      </c>
      <c r="AN87" s="476">
        <f>IF(AN$2&lt;&gt;"",IF($C87&lt;&gt;"TBA",AN$2/114,0),SUMIFS('HOURS&amp;CYCLES INPUT'!$F$2:$F$9999,'HOURS&amp;CYCLES INPUT'!$C$2:$C$9999,'QUALIFIED EFH'!$C87,'HOURS&amp;CYCLES INPUT'!$D$2:$D$9999,'QUALIFIED EFH'!AN$4,'HOURS&amp;CYCLES INPUT'!$E$2:$E$9999,'QUALIFIED EFH'!AN$5))</f>
        <v>432.74</v>
      </c>
      <c r="AO87" s="476">
        <f>IF(AO$2&lt;&gt;"",IF($C87&lt;&gt;"TBA",AO$2/114,0),SUMIFS('HOURS&amp;CYCLES INPUT'!$F$2:$F$9999,'HOURS&amp;CYCLES INPUT'!$C$2:$C$9999,'QUALIFIED EFH'!$C87,'HOURS&amp;CYCLES INPUT'!$D$2:$D$9999,'QUALIFIED EFH'!AO$4,'HOURS&amp;CYCLES INPUT'!$E$2:$E$9999,'QUALIFIED EFH'!AO$5))</f>
        <v>418.18</v>
      </c>
      <c r="AP87" s="476">
        <f>IF(AP$2&lt;&gt;"",IF($C87&lt;&gt;"TBA",AP$2/114,0),SUMIFS('HOURS&amp;CYCLES INPUT'!$F$2:$F$9999,'HOURS&amp;CYCLES INPUT'!$C$2:$C$9999,'QUALIFIED EFH'!$C87,'HOURS&amp;CYCLES INPUT'!$D$2:$D$9999,'QUALIFIED EFH'!AP$4,'HOURS&amp;CYCLES INPUT'!$E$2:$E$9999,'QUALIFIED EFH'!AP$5))</f>
        <v>391.21</v>
      </c>
      <c r="AQ87" s="476">
        <f>IF(AQ$2&lt;&gt;"",IF($C87&lt;&gt;"TBA",AQ$2/114,0),SUMIFS('HOURS&amp;CYCLES INPUT'!$F$2:$F$9999,'HOURS&amp;CYCLES INPUT'!$C$2:$C$9999,'QUALIFIED EFH'!$C87,'HOURS&amp;CYCLES INPUT'!$D$2:$D$9999,'QUALIFIED EFH'!AQ$4,'HOURS&amp;CYCLES INPUT'!$E$2:$E$9999,'QUALIFIED EFH'!AQ$5))</f>
        <v>333.58</v>
      </c>
      <c r="AR87" s="476">
        <f>IF(AR$2&lt;&gt;"",IF($C87&lt;&gt;"TBA",AR$2/114,0),SUMIFS('HOURS&amp;CYCLES INPUT'!$F$2:$F$9999,'HOURS&amp;CYCLES INPUT'!$C$2:$C$9999,'QUALIFIED EFH'!$C87,'HOURS&amp;CYCLES INPUT'!$D$2:$D$9999,'QUALIFIED EFH'!AR$4,'HOURS&amp;CYCLES INPUT'!$E$2:$E$9999,'QUALIFIED EFH'!AR$5))</f>
        <v>0</v>
      </c>
      <c r="AS87" s="476">
        <f>IF(AS$2&lt;&gt;"",IF($C87&lt;&gt;"TBA",AS$2/114,0),SUMIFS('HOURS&amp;CYCLES INPUT'!$F$2:$F$9999,'HOURS&amp;CYCLES INPUT'!$C$2:$C$9999,'QUALIFIED EFH'!$C87,'HOURS&amp;CYCLES INPUT'!$D$2:$D$9999,'QUALIFIED EFH'!AS$4,'HOURS&amp;CYCLES INPUT'!$E$2:$E$9999,'QUALIFIED EFH'!AS$5))</f>
        <v>0</v>
      </c>
      <c r="AT87" s="476">
        <f>IF(AT$2&lt;&gt;"",IF($C87&lt;&gt;"TBA",AT$2/114,0),SUMIFS('HOURS&amp;CYCLES INPUT'!$F$2:$F$9999,'HOURS&amp;CYCLES INPUT'!$C$2:$C$9999,'QUALIFIED EFH'!$C87,'HOURS&amp;CYCLES INPUT'!$D$2:$D$9999,'QUALIFIED EFH'!AT$4,'HOURS&amp;CYCLES INPUT'!$E$2:$E$9999,'QUALIFIED EFH'!AT$5))</f>
        <v>0</v>
      </c>
      <c r="AU87" s="476">
        <f>IF(AU$2&lt;&gt;"",IF($C87&lt;&gt;"TBA",AU$2/114,0),SUMIFS('HOURS&amp;CYCLES INPUT'!$F$2:$F$9999,'HOURS&amp;CYCLES INPUT'!$C$2:$C$9999,'QUALIFIED EFH'!$C87,'HOURS&amp;CYCLES INPUT'!$D$2:$D$9999,'QUALIFIED EFH'!AU$4,'HOURS&amp;CYCLES INPUT'!$E$2:$E$9999,'QUALIFIED EFH'!AU$5))</f>
        <v>26.62</v>
      </c>
      <c r="AV87" s="476">
        <f>IF(AV$2&lt;&gt;"",IF($C87&lt;&gt;"TBA",AV$2/114,0),SUMIFS('HOURS&amp;CYCLES INPUT'!$F$2:$F$9999,'HOURS&amp;CYCLES INPUT'!$C$2:$C$9999,'QUALIFIED EFH'!$C87,'HOURS&amp;CYCLES INPUT'!$D$2:$D$9999,'QUALIFIED EFH'!AV$4,'HOURS&amp;CYCLES INPUT'!$E$2:$E$9999,'QUALIFIED EFH'!AV$5))</f>
        <v>148.4</v>
      </c>
      <c r="AW87" s="476">
        <f>IF(AW$2&lt;&gt;"",IF($C87&lt;&gt;"TBA",AW$2/114,0),SUMIFS('HOURS&amp;CYCLES INPUT'!$F$2:$F$9999,'HOURS&amp;CYCLES INPUT'!$C$2:$C$9999,'QUALIFIED EFH'!$C87,'HOURS&amp;CYCLES INPUT'!$D$2:$D$9999,'QUALIFIED EFH'!AW$4,'HOURS&amp;CYCLES INPUT'!$E$2:$E$9999,'QUALIFIED EFH'!AW$5))</f>
        <v>89.38</v>
      </c>
      <c r="AX87" s="476">
        <f>IF(AX$2&lt;&gt;"",IF($C87&lt;&gt;"TBA",AX$2/114,0),SUMIFS('HOURS&amp;CYCLES INPUT'!$F$2:$F$9999,'HOURS&amp;CYCLES INPUT'!$C$2:$C$9999,'QUALIFIED EFH'!$C87,'HOURS&amp;CYCLES INPUT'!$D$2:$D$9999,'QUALIFIED EFH'!AX$4,'HOURS&amp;CYCLES INPUT'!$E$2:$E$9999,'QUALIFIED EFH'!AX$5))</f>
        <v>153.4</v>
      </c>
      <c r="AY87" s="476">
        <f>IF(AY$2&lt;&gt;"",IF($C87&lt;&gt;"TBA",AY$2/114,0),SUMIFS('HOURS&amp;CYCLES INPUT'!$F$2:$F$9999,'HOURS&amp;CYCLES INPUT'!$C$2:$C$9999,'QUALIFIED EFH'!$C87,'HOURS&amp;CYCLES INPUT'!$D$2:$D$9999,'QUALIFIED EFH'!AY$4,'HOURS&amp;CYCLES INPUT'!$E$2:$E$9999,'QUALIFIED EFH'!AY$5))</f>
        <v>142.72</v>
      </c>
      <c r="AZ87" s="476">
        <f>IF(AZ$2&lt;&gt;"",IF($C87&lt;&gt;"TBA",AZ$2/114,0),SUMIFS('HOURS&amp;CYCLES INPUT'!$F$2:$F$9999,'HOURS&amp;CYCLES INPUT'!$C$2:$C$9999,'QUALIFIED EFH'!$C87,'HOURS&amp;CYCLES INPUT'!$D$2:$D$9999,'QUALIFIED EFH'!AZ$4,'HOURS&amp;CYCLES INPUT'!$E$2:$E$9999,'QUALIFIED EFH'!AZ$5))</f>
        <v>286.70999999999998</v>
      </c>
      <c r="BA87" s="476">
        <f>IF(BA$2&lt;&gt;"",IF($C87&lt;&gt;"TBA",BA$2/114,0),SUMIFS('HOURS&amp;CYCLES INPUT'!$F$2:$F$9999,'HOURS&amp;CYCLES INPUT'!$C$2:$C$9999,'QUALIFIED EFH'!$C87,'HOURS&amp;CYCLES INPUT'!$D$2:$D$9999,'QUALIFIED EFH'!BA$4,'HOURS&amp;CYCLES INPUT'!$E$2:$E$9999,'QUALIFIED EFH'!BA$5))</f>
        <v>241.3</v>
      </c>
      <c r="BB87" s="476">
        <f>IF(BB$2&lt;&gt;"",IF($C87&lt;&gt;"TBA",BB$2/114,0),SUMIFS('HOURS&amp;CYCLES INPUT'!$F$2:$F$9999,'HOURS&amp;CYCLES INPUT'!$C$2:$C$9999,'QUALIFIED EFH'!$C87,'HOURS&amp;CYCLES INPUT'!$D$2:$D$9999,'QUALIFIED EFH'!BB$4,'HOURS&amp;CYCLES INPUT'!$E$2:$E$9999,'QUALIFIED EFH'!BB$5))</f>
        <v>28.99</v>
      </c>
      <c r="BC87" s="476">
        <f>IF(BC$2&lt;&gt;"",IF($C87&lt;&gt;"TBA",BC$2/114,0),SUMIFS('HOURS&amp;CYCLES INPUT'!$F$2:$F$9999,'HOURS&amp;CYCLES INPUT'!$C$2:$C$9999,'QUALIFIED EFH'!$C87,'HOURS&amp;CYCLES INPUT'!$D$2:$D$9999,'QUALIFIED EFH'!BC$4,'HOURS&amp;CYCLES INPUT'!$E$2:$E$9999,'QUALIFIED EFH'!BC$5))</f>
        <v>126.91</v>
      </c>
      <c r="BD87" s="476">
        <f>IF(BD$2&lt;&gt;"",IF($C87&lt;&gt;"TBA",BD$2/114,0),SUMIFS('HOURS&amp;CYCLES INPUT'!$F$2:$F$9999,'HOURS&amp;CYCLES INPUT'!$C$2:$C$9999,'QUALIFIED EFH'!$C87,'HOURS&amp;CYCLES INPUT'!$D$2:$D$9999,'QUALIFIED EFH'!BD$4,'HOURS&amp;CYCLES INPUT'!$E$2:$E$9999,'QUALIFIED EFH'!BD$5))</f>
        <v>104.2</v>
      </c>
      <c r="BE87" s="476">
        <f>IF(BE$2&lt;&gt;"",IF($C87&lt;&gt;"TBA",BE$2/114,0),SUMIFS('HOURS&amp;CYCLES INPUT'!$F$2:$F$9999,'HOURS&amp;CYCLES INPUT'!$C$2:$C$9999,'QUALIFIED EFH'!$C87,'HOURS&amp;CYCLES INPUT'!$D$2:$D$9999,'QUALIFIED EFH'!BE$4,'HOURS&amp;CYCLES INPUT'!$E$2:$E$9999,'QUALIFIED EFH'!BE$5))</f>
        <v>110.1</v>
      </c>
      <c r="BF87" s="476">
        <f>IF(BF$2&lt;&gt;"",IF($C87&lt;&gt;"TBA",BF$2/114,0),SUMIFS('HOURS&amp;CYCLES INPUT'!$F$2:$F$9999,'HOURS&amp;CYCLES INPUT'!$C$2:$C$9999,'QUALIFIED EFH'!$C87,'HOURS&amp;CYCLES INPUT'!$D$2:$D$9999,'QUALIFIED EFH'!BF$4,'HOURS&amp;CYCLES INPUT'!$E$2:$E$9999,'QUALIFIED EFH'!BF$5))</f>
        <v>106.55</v>
      </c>
      <c r="BG87" s="476">
        <f>IF(BG$2&lt;&gt;"",IF($C87&lt;&gt;"TBA",BG$2/114,0),SUMIFS('HOURS&amp;CYCLES INPUT'!$F$2:$F$9999,'HOURS&amp;CYCLES INPUT'!$C$2:$C$9999,'QUALIFIED EFH'!$C87,'HOURS&amp;CYCLES INPUT'!$D$2:$D$9999,'QUALIFIED EFH'!BG$4,'HOURS&amp;CYCLES INPUT'!$E$2:$E$9999,'QUALIFIED EFH'!BG$5))</f>
        <v>264.79000000000002</v>
      </c>
      <c r="BH87" s="476">
        <f>IF(BH$2&lt;&gt;"",IF($C87&lt;&gt;"TBA",BH$2/114,0),SUMIFS('HOURS&amp;CYCLES INPUT'!$F$2:$F$9999,'HOURS&amp;CYCLES INPUT'!$C$2:$C$9999,'QUALIFIED EFH'!$C87,'HOURS&amp;CYCLES INPUT'!$D$2:$D$9999,'QUALIFIED EFH'!BH$4,'HOURS&amp;CYCLES INPUT'!$E$2:$E$9999,'QUALIFIED EFH'!BH$5))</f>
        <v>234.6</v>
      </c>
      <c r="BI87" s="476">
        <f>IF(BI$2&lt;&gt;"",IF($C87&lt;&gt;"TBA",BI$2/114,0),SUMIFS('HOURS&amp;CYCLES INPUT'!$F$2:$F$9999,'HOURS&amp;CYCLES INPUT'!$C$2:$C$9999,'QUALIFIED EFH'!$C87,'HOURS&amp;CYCLES INPUT'!$D$2:$D$9999,'QUALIFIED EFH'!BI$4,'HOURS&amp;CYCLES INPUT'!$E$2:$E$9999,'QUALIFIED EFH'!BI$5))</f>
        <v>252.7</v>
      </c>
      <c r="BJ87" s="476">
        <f>IF(BJ$2&lt;&gt;"",IF($C87&lt;&gt;"TBA",BJ$2/114,0),SUMIFS('HOURS&amp;CYCLES INPUT'!$F$2:$F$9999,'HOURS&amp;CYCLES INPUT'!$C$2:$C$9999,'QUALIFIED EFH'!$C87,'HOURS&amp;CYCLES INPUT'!$D$2:$D$9999,'QUALIFIED EFH'!BJ$4,'HOURS&amp;CYCLES INPUT'!$E$2:$E$9999,'QUALIFIED EFH'!BJ$5))</f>
        <v>316.52</v>
      </c>
      <c r="BK87" s="476">
        <f>IF(BK$2&lt;&gt;"",IF($C87&lt;&gt;"TBA",BK$2/114,0),SUMIFS('HOURS&amp;CYCLES INPUT'!$F$2:$F$9999,'HOURS&amp;CYCLES INPUT'!$C$2:$C$9999,'QUALIFIED EFH'!$C87,'HOURS&amp;CYCLES INPUT'!$D$2:$D$9999,'QUALIFIED EFH'!BK$4,'HOURS&amp;CYCLES INPUT'!$E$2:$E$9999,'QUALIFIED EFH'!BK$5))</f>
        <v>418.13</v>
      </c>
      <c r="BL87" s="476">
        <f>IF(BL$2&lt;&gt;"",IF($C87&lt;&gt;"TBA",BL$2/114,0),SUMIFS('HOURS&amp;CYCLES INPUT'!$F$2:$F$9999,'HOURS&amp;CYCLES INPUT'!$C$2:$C$9999,'QUALIFIED EFH'!$C87,'HOURS&amp;CYCLES INPUT'!$D$2:$D$9999,'QUALIFIED EFH'!BL$4,'HOURS&amp;CYCLES INPUT'!$E$2:$E$9999,'QUALIFIED EFH'!BL$5))</f>
        <v>293.64999999999998</v>
      </c>
      <c r="BM87" s="476">
        <f>IF(BM$2&lt;&gt;"",IF($C87&lt;&gt;"TBA",BM$2/114,0),SUMIFS('HOURS&amp;CYCLES INPUT'!$F$2:$F$9999,'HOURS&amp;CYCLES INPUT'!$C$2:$C$9999,'QUALIFIED EFH'!$C87,'HOURS&amp;CYCLES INPUT'!$D$2:$D$9999,'QUALIFIED EFH'!BM$4,'HOURS&amp;CYCLES INPUT'!$E$2:$E$9999,'QUALIFIED EFH'!BM$5))</f>
        <v>306.70999999999998</v>
      </c>
      <c r="BN87" s="476">
        <f>IF(BN$2&lt;&gt;"",IF($C87&lt;&gt;"TBA",BN$2/114,0),SUMIFS('HOURS&amp;CYCLES INPUT'!$F$2:$F$9999,'HOURS&amp;CYCLES INPUT'!$C$2:$C$9999,'QUALIFIED EFH'!$C87,'HOURS&amp;CYCLES INPUT'!$D$2:$D$9999,'QUALIFIED EFH'!BN$4,'HOURS&amp;CYCLES INPUT'!$E$2:$E$9999,'QUALIFIED EFH'!BN$5))</f>
        <v>199.97</v>
      </c>
      <c r="BO87" s="476">
        <f>IF(BO$2&lt;&gt;"",IF($C87&lt;&gt;"TBA",BO$2/114,0),SUMIFS('HOURS&amp;CYCLES INPUT'!$F$2:$F$9999,'HOURS&amp;CYCLES INPUT'!$C$2:$C$9999,'QUALIFIED EFH'!$C87,'HOURS&amp;CYCLES INPUT'!$D$2:$D$9999,'QUALIFIED EFH'!BO$4,'HOURS&amp;CYCLES INPUT'!$E$2:$E$9999,'QUALIFIED EFH'!BO$5))</f>
        <v>391.52</v>
      </c>
      <c r="BP87" s="476">
        <f>IF(BP$2&lt;&gt;"",IF($C87&lt;&gt;"TBA",BP$2/114,0),SUMIFS('HOURS&amp;CYCLES INPUT'!$F$2:$F$9999,'HOURS&amp;CYCLES INPUT'!$C$2:$C$9999,'QUALIFIED EFH'!$C87,'HOURS&amp;CYCLES INPUT'!$D$2:$D$9999,'QUALIFIED EFH'!BP$4,'HOURS&amp;CYCLES INPUT'!$E$2:$E$9999,'QUALIFIED EFH'!BP$5))</f>
        <v>350.57</v>
      </c>
      <c r="BQ87" s="476">
        <f>IF(BQ$2&lt;&gt;"",IF($C87&lt;&gt;"TBA",BQ$2/114,0),SUMIFS('HOURS&amp;CYCLES INPUT'!$F$2:$F$9999,'HOURS&amp;CYCLES INPUT'!$C$2:$C$9999,'QUALIFIED EFH'!$C87,'HOURS&amp;CYCLES INPUT'!$D$2:$D$9999,'QUALIFIED EFH'!BQ$4,'HOURS&amp;CYCLES INPUT'!$E$2:$E$9999,'QUALIFIED EFH'!BQ$5))</f>
        <v>369.48</v>
      </c>
      <c r="BR87" s="476">
        <f>IF(BR$2&lt;&gt;"",IF($C87&lt;&gt;"TBA",BR$2/114,0),SUMIFS('HOURS&amp;CYCLES INPUT'!$F$2:$F$9999,'HOURS&amp;CYCLES INPUT'!$C$2:$C$9999,'QUALIFIED EFH'!$C87,'HOURS&amp;CYCLES INPUT'!$D$2:$D$9999,'QUALIFIED EFH'!BR$4,'HOURS&amp;CYCLES INPUT'!$E$2:$E$9999,'QUALIFIED EFH'!BR$5))</f>
        <v>396.11</v>
      </c>
      <c r="BS87" s="476">
        <f>IF(BS$2&lt;&gt;"",IF($C87&lt;&gt;"TBA",BS$2/114,0),SUMIFS('HOURS&amp;CYCLES INPUT'!$F$2:$F$9999,'HOURS&amp;CYCLES INPUT'!$C$2:$C$9999,'QUALIFIED EFH'!$C87,'HOURS&amp;CYCLES INPUT'!$D$2:$D$9999,'QUALIFIED EFH'!BS$4,'HOURS&amp;CYCLES INPUT'!$E$2:$E$9999,'QUALIFIED EFH'!BS$5))</f>
        <v>380.04</v>
      </c>
      <c r="BT87" s="476">
        <f>IF(BT$2&lt;&gt;"",IF($C87&lt;&gt;"TBA",BT$2/114,0),SUMIFS('HOURS&amp;CYCLES INPUT'!$F$2:$F$9999,'HOURS&amp;CYCLES INPUT'!$C$2:$C$9999,'QUALIFIED EFH'!$C87,'HOURS&amp;CYCLES INPUT'!$D$2:$D$9999,'QUALIFIED EFH'!BT$4,'HOURS&amp;CYCLES INPUT'!$E$2:$E$9999,'QUALIFIED EFH'!BT$5))</f>
        <v>389.23</v>
      </c>
      <c r="BU87" s="476">
        <f>IF(BU$2&lt;&gt;"",IF($C87&lt;&gt;"TBA",BU$2/114,0),SUMIFS('HOURS&amp;CYCLES INPUT'!$F$2:$F$9999,'HOURS&amp;CYCLES INPUT'!$C$2:$C$9999,'QUALIFIED EFH'!$C87,'HOURS&amp;CYCLES INPUT'!$D$2:$D$9999,'QUALIFIED EFH'!BU$4,'HOURS&amp;CYCLES INPUT'!$E$2:$E$9999,'QUALIFIED EFH'!BU$5))</f>
        <v>399.84</v>
      </c>
      <c r="BV87" s="476">
        <f>IF(BV$2&lt;&gt;"",IF($C87&lt;&gt;"TBA",BV$2/114,0),SUMIFS('HOURS&amp;CYCLES INPUT'!$F$2:$F$9999,'HOURS&amp;CYCLES INPUT'!$C$2:$C$9999,'QUALIFIED EFH'!$C87,'HOURS&amp;CYCLES INPUT'!$D$2:$D$9999,'QUALIFIED EFH'!BV$4,'HOURS&amp;CYCLES INPUT'!$E$2:$E$9999,'QUALIFIED EFH'!BV$5))</f>
        <v>221.6</v>
      </c>
      <c r="BW87" s="476">
        <f>IF(BW$2&lt;&gt;"",IF($C87&lt;&gt;"TBA",BW$2/114,0),SUMIFS('HOURS&amp;CYCLES INPUT'!$F$2:$F$9999,'HOURS&amp;CYCLES INPUT'!$C$2:$C$9999,'QUALIFIED EFH'!$C87,'HOURS&amp;CYCLES INPUT'!$D$2:$D$9999,'QUALIFIED EFH'!BW$4,'HOURS&amp;CYCLES INPUT'!$E$2:$E$9999,'QUALIFIED EFH'!BW$5))</f>
        <v>447.41</v>
      </c>
      <c r="BX87" s="476">
        <f>IF(BX$2&lt;&gt;"",IF($C87&lt;&gt;"TBA",BX$2/114,0),SUMIFS('HOURS&amp;CYCLES INPUT'!$F$2:$F$9999,'HOURS&amp;CYCLES INPUT'!$C$2:$C$9999,'QUALIFIED EFH'!$C87,'HOURS&amp;CYCLES INPUT'!$D$2:$D$9999,'QUALIFIED EFH'!BX$4,'HOURS&amp;CYCLES INPUT'!$E$2:$E$9999,'QUALIFIED EFH'!BX$5))</f>
        <v>461.24</v>
      </c>
      <c r="BY87" s="476">
        <f>IF(BY$2&lt;&gt;"",IF($C87&lt;&gt;"TBA",BY$2/114,0),SUMIFS('HOURS&amp;CYCLES INPUT'!$F$2:$F$9999,'HOURS&amp;CYCLES INPUT'!$C$2:$C$9999,'QUALIFIED EFH'!$C87,'HOURS&amp;CYCLES INPUT'!$D$2:$D$9999,'QUALIFIED EFH'!BY$4,'HOURS&amp;CYCLES INPUT'!$E$2:$E$9999,'QUALIFIED EFH'!BY$5))</f>
        <v>420.95</v>
      </c>
      <c r="BZ87" s="476">
        <f>IF(BZ$2&lt;&gt;"",IF($C87&lt;&gt;"TBA",BZ$2/114,0),SUMIFS('HOURS&amp;CYCLES INPUT'!$F$2:$F$9999,'HOURS&amp;CYCLES INPUT'!$C$2:$C$9999,'QUALIFIED EFH'!$C87,'HOURS&amp;CYCLES INPUT'!$D$2:$D$9999,'QUALIFIED EFH'!BZ$4,'HOURS&amp;CYCLES INPUT'!$E$2:$E$9999,'QUALIFIED EFH'!BZ$5))</f>
        <v>310.81</v>
      </c>
      <c r="CA87" s="476">
        <f>IF(CA$2&lt;&gt;"",IF($C87&lt;&gt;"TBA",CA$2/114,0),SUMIFS('HOURS&amp;CYCLES INPUT'!$F$2:$F$9999,'HOURS&amp;CYCLES INPUT'!$C$2:$C$9999,'QUALIFIED EFH'!$C87,'HOURS&amp;CYCLES INPUT'!$D$2:$D$9999,'QUALIFIED EFH'!CA$4,'HOURS&amp;CYCLES INPUT'!$E$2:$E$9999,'QUALIFIED EFH'!CA$5))</f>
        <v>100.29</v>
      </c>
      <c r="CB87" s="476">
        <f>IF(CB$2&lt;&gt;"",IF($C87&lt;&gt;"TBA",CB$2/114,0),SUMIFS('HOURS&amp;CYCLES INPUT'!$F$2:$F$9999,'HOURS&amp;CYCLES INPUT'!$C$2:$C$9999,'QUALIFIED EFH'!$C87,'HOURS&amp;CYCLES INPUT'!$D$2:$D$9999,'QUALIFIED EFH'!CB$4,'HOURS&amp;CYCLES INPUT'!$E$2:$E$9999,'QUALIFIED EFH'!CB$5))</f>
        <v>366.83</v>
      </c>
      <c r="CC87" s="476">
        <f>IF(CC$2&lt;&gt;"",IF($C87&lt;&gt;"TBA",CC$2/114,0),SUMIFS('HOURS&amp;CYCLES INPUT'!$F$2:$F$9999,'HOURS&amp;CYCLES INPUT'!$C$2:$C$9999,'QUALIFIED EFH'!$C87,'HOURS&amp;CYCLES INPUT'!$D$2:$D$9999,'QUALIFIED EFH'!CC$4,'HOURS&amp;CYCLES INPUT'!$E$2:$E$9999,'QUALIFIED EFH'!CC$5))</f>
        <v>399.02</v>
      </c>
      <c r="CD87" s="476">
        <f>IF(CD$2&lt;&gt;"",IF($C87&lt;&gt;"TBA",CD$2/114,0),SUMIFS('HOURS&amp;CYCLES INPUT'!$F$2:$F$9999,'HOURS&amp;CYCLES INPUT'!$C$2:$C$9999,'QUALIFIED EFH'!$C87,'HOURS&amp;CYCLES INPUT'!$D$2:$D$9999,'QUALIFIED EFH'!CD$4,'HOURS&amp;CYCLES INPUT'!$E$2:$E$9999,'QUALIFIED EFH'!CD$5))</f>
        <v>383.22</v>
      </c>
      <c r="CE87" s="476">
        <f>IF(CE$2&lt;&gt;"",IF($C87&lt;&gt;"TBA",CE$2/114,0),SUMIFS('HOURS&amp;CYCLES INPUT'!$F$2:$F$9999,'HOURS&amp;CYCLES INPUT'!$C$2:$C$9999,'QUALIFIED EFH'!$C87,'HOURS&amp;CYCLES INPUT'!$D$2:$D$9999,'QUALIFIED EFH'!CE$4,'HOURS&amp;CYCLES INPUT'!$E$2:$E$9999,'QUALIFIED EFH'!CE$5))</f>
        <v>425.38</v>
      </c>
      <c r="CF87" s="476">
        <f>IF(CF$2&lt;&gt;"",IF($C87&lt;&gt;"TBA",CF$2/114,0),SUMIFS('HOURS&amp;CYCLES INPUT'!$F$2:$F$9999,'HOURS&amp;CYCLES INPUT'!$C$2:$C$9999,'QUALIFIED EFH'!$C87,'HOURS&amp;CYCLES INPUT'!$D$2:$D$9999,'QUALIFIED EFH'!CF$4,'HOURS&amp;CYCLES INPUT'!$E$2:$E$9999,'QUALIFIED EFH'!CF$5))</f>
        <v>62.54</v>
      </c>
      <c r="CG87" s="476">
        <f>IF(CG$2&lt;&gt;"",IF($C87&lt;&gt;"TBA",CG$2/114,0),SUMIFS('HOURS&amp;CYCLES INPUT'!$F$2:$F$9999,'HOURS&amp;CYCLES INPUT'!$C$2:$C$9999,'QUALIFIED EFH'!$C87,'HOURS&amp;CYCLES INPUT'!$D$2:$D$9999,'QUALIFIED EFH'!CG$4,'HOURS&amp;CYCLES INPUT'!$E$2:$E$9999,'QUALIFIED EFH'!CG$5))</f>
        <v>0</v>
      </c>
      <c r="CH87" s="476">
        <f>IF(CH$2&lt;&gt;"",IF($C87&lt;&gt;"TBA",CH$2/114,0),SUMIFS('HOURS&amp;CYCLES INPUT'!$F$2:$F$9999,'HOURS&amp;CYCLES INPUT'!$C$2:$C$9999,'QUALIFIED EFH'!$C87,'HOURS&amp;CYCLES INPUT'!$D$2:$D$9999,'QUALIFIED EFH'!CH$4,'HOURS&amp;CYCLES INPUT'!$E$2:$E$9999,'QUALIFIED EFH'!CH$5))</f>
        <v>0</v>
      </c>
      <c r="CI87" s="476">
        <f>IF(CI$2&lt;&gt;"",IF($C87&lt;&gt;"TBA",CI$2/114,0),SUMIFS('HOURS&amp;CYCLES INPUT'!$F$2:$F$9999,'HOURS&amp;CYCLES INPUT'!$C$2:$C$9999,'QUALIFIED EFH'!$C87,'HOURS&amp;CYCLES INPUT'!$D$2:$D$9999,'QUALIFIED EFH'!CI$4,'HOURS&amp;CYCLES INPUT'!$E$2:$E$9999,'QUALIFIED EFH'!CI$5))</f>
        <v>0</v>
      </c>
      <c r="CJ87" s="476">
        <f>IF(CJ$2&lt;&gt;"",IF($C87&lt;&gt;"TBA",CJ$2/114,0),SUMIFS('HOURS&amp;CYCLES INPUT'!$F$2:$F$9999,'HOURS&amp;CYCLES INPUT'!$C$2:$C$9999,'QUALIFIED EFH'!$C87,'HOURS&amp;CYCLES INPUT'!$D$2:$D$9999,'QUALIFIED EFH'!CJ$4,'HOURS&amp;CYCLES INPUT'!$E$2:$E$9999,'QUALIFIED EFH'!CJ$5))</f>
        <v>0</v>
      </c>
      <c r="CK87" s="476">
        <f>IF(CK$2&lt;&gt;"",IF($C87&lt;&gt;"TBA",CK$2/114,0),SUMIFS('HOURS&amp;CYCLES INPUT'!$F$2:$F$9999,'HOURS&amp;CYCLES INPUT'!$C$2:$C$9999,'QUALIFIED EFH'!$C87,'HOURS&amp;CYCLES INPUT'!$D$2:$D$9999,'QUALIFIED EFH'!CK$4,'HOURS&amp;CYCLES INPUT'!$E$2:$E$9999,'QUALIFIED EFH'!CK$5))</f>
        <v>0</v>
      </c>
      <c r="CL87" s="476">
        <f>IF(CL$2&lt;&gt;"",IF($C87&lt;&gt;"TBA",CL$2/114,0),SUMIFS('HOURS&amp;CYCLES INPUT'!$F$2:$F$9999,'HOURS&amp;CYCLES INPUT'!$C$2:$C$9999,'QUALIFIED EFH'!$C87,'HOURS&amp;CYCLES INPUT'!$D$2:$D$9999,'QUALIFIED EFH'!CL$4,'HOURS&amp;CYCLES INPUT'!$E$2:$E$9999,'QUALIFIED EFH'!CL$5))</f>
        <v>0</v>
      </c>
      <c r="CM87" s="476">
        <f>IF(CM$2&lt;&gt;"",IF($C87&lt;&gt;"TBA",CM$2/114,0),SUMIFS('HOURS&amp;CYCLES INPUT'!$F$2:$F$9999,'HOURS&amp;CYCLES INPUT'!$C$2:$C$9999,'QUALIFIED EFH'!$C87,'HOURS&amp;CYCLES INPUT'!$D$2:$D$9999,'QUALIFIED EFH'!CM$4,'HOURS&amp;CYCLES INPUT'!$E$2:$E$9999,'QUALIFIED EFH'!CM$5))</f>
        <v>0</v>
      </c>
      <c r="CN87" s="476">
        <f>IF(CN$2&lt;&gt;"",IF($C87&lt;&gt;"TBA",CN$2/114,0),SUMIFS('HOURS&amp;CYCLES INPUT'!$F$2:$F$9999,'HOURS&amp;CYCLES INPUT'!$C$2:$C$9999,'QUALIFIED EFH'!$C87,'HOURS&amp;CYCLES INPUT'!$D$2:$D$9999,'QUALIFIED EFH'!CN$4,'HOURS&amp;CYCLES INPUT'!$E$2:$E$9999,'QUALIFIED EFH'!CN$5))</f>
        <v>0</v>
      </c>
      <c r="CO87" s="476">
        <f>IF(CO$2&lt;&gt;"",IF($C87&lt;&gt;"TBA",CO$2/114,0),SUMIFS('HOURS&amp;CYCLES INPUT'!$F$2:$F$9999,'HOURS&amp;CYCLES INPUT'!$C$2:$C$9999,'QUALIFIED EFH'!$C87,'HOURS&amp;CYCLES INPUT'!$D$2:$D$9999,'QUALIFIED EFH'!CO$4,'HOURS&amp;CYCLES INPUT'!$E$2:$E$9999,'QUALIFIED EFH'!CO$5))</f>
        <v>0</v>
      </c>
      <c r="CP87" s="476">
        <f>IF(CP$2&lt;&gt;"",IF($C87&lt;&gt;"TBA",CP$2/114,0),SUMIFS('HOURS&amp;CYCLES INPUT'!$F$2:$F$9999,'HOURS&amp;CYCLES INPUT'!$C$2:$C$9999,'QUALIFIED EFH'!$C87,'HOURS&amp;CYCLES INPUT'!$D$2:$D$9999,'QUALIFIED EFH'!CP$4,'HOURS&amp;CYCLES INPUT'!$E$2:$E$9999,'QUALIFIED EFH'!CP$5))</f>
        <v>0</v>
      </c>
      <c r="CQ87" s="476">
        <f>IF(CQ$2&lt;&gt;"",IF($C87&lt;&gt;"TBA",CQ$2/114,0),SUMIFS('HOURS&amp;CYCLES INPUT'!$F$2:$F$9999,'HOURS&amp;CYCLES INPUT'!$C$2:$C$9999,'QUALIFIED EFH'!$C87,'HOURS&amp;CYCLES INPUT'!$D$2:$D$9999,'QUALIFIED EFH'!CQ$4,'HOURS&amp;CYCLES INPUT'!$E$2:$E$9999,'QUALIFIED EFH'!CQ$5))</f>
        <v>0</v>
      </c>
      <c r="CR87" s="476">
        <f>IF(CR$2&lt;&gt;"",IF($C87&lt;&gt;"TBA",CR$2/114,0),SUMIFS('HOURS&amp;CYCLES INPUT'!$F$2:$F$9999,'HOURS&amp;CYCLES INPUT'!$C$2:$C$9999,'QUALIFIED EFH'!$C87,'HOURS&amp;CYCLES INPUT'!$D$2:$D$9999,'QUALIFIED EFH'!CR$4,'HOURS&amp;CYCLES INPUT'!$E$2:$E$9999,'QUALIFIED EFH'!CR$5))</f>
        <v>0</v>
      </c>
      <c r="CS87" s="476">
        <f>IF(CS$2&lt;&gt;"",IF($C87&lt;&gt;"TBA",CS$2/114,0),SUMIFS('HOURS&amp;CYCLES INPUT'!$F$2:$F$9999,'HOURS&amp;CYCLES INPUT'!$C$2:$C$9999,'QUALIFIED EFH'!$C87,'HOURS&amp;CYCLES INPUT'!$D$2:$D$9999,'QUALIFIED EFH'!CS$4,'HOURS&amp;CYCLES INPUT'!$E$2:$E$9999,'QUALIFIED EFH'!CS$5))</f>
        <v>0</v>
      </c>
      <c r="CT87" s="476">
        <f>IF(CT$2&lt;&gt;"",IF($C87&lt;&gt;"TBA",CT$2/114,0),SUMIFS('HOURS&amp;CYCLES INPUT'!$F$2:$F$9999,'HOURS&amp;CYCLES INPUT'!$C$2:$C$9999,'QUALIFIED EFH'!$C87,'HOURS&amp;CYCLES INPUT'!$D$2:$D$9999,'QUALIFIED EFH'!CT$4,'HOURS&amp;CYCLES INPUT'!$E$2:$E$9999,'QUALIFIED EFH'!CT$5))</f>
        <v>0</v>
      </c>
      <c r="CU87" s="476">
        <f>IF(CU$2&lt;&gt;"",IF($C87&lt;&gt;"TBA",CU$2/114,0),SUMIFS('HOURS&amp;CYCLES INPUT'!$F$2:$F$9999,'HOURS&amp;CYCLES INPUT'!$C$2:$C$9999,'QUALIFIED EFH'!$C87,'HOURS&amp;CYCLES INPUT'!$D$2:$D$9999,'QUALIFIED EFH'!CU$4,'HOURS&amp;CYCLES INPUT'!$E$2:$E$9999,'QUALIFIED EFH'!CU$5))</f>
        <v>0</v>
      </c>
      <c r="CV87" s="476">
        <f>IF(CV$2&lt;&gt;"",IF($C87&lt;&gt;"TBA",CV$2/114,0),SUMIFS('HOURS&amp;CYCLES INPUT'!$F$2:$F$9999,'HOURS&amp;CYCLES INPUT'!$C$2:$C$9999,'QUALIFIED EFH'!$C87,'HOURS&amp;CYCLES INPUT'!$D$2:$D$9999,'QUALIFIED EFH'!CV$4,'HOURS&amp;CYCLES INPUT'!$E$2:$E$9999,'QUALIFIED EFH'!CV$5))</f>
        <v>0</v>
      </c>
      <c r="CW87" s="476">
        <f>IF(CW$2&lt;&gt;"",IF($C87&lt;&gt;"TBA",CW$2/114,0),SUMIFS('HOURS&amp;CYCLES INPUT'!$F$2:$F$9999,'HOURS&amp;CYCLES INPUT'!$C$2:$C$9999,'QUALIFIED EFH'!$C87,'HOURS&amp;CYCLES INPUT'!$D$2:$D$9999,'QUALIFIED EFH'!CW$4,'HOURS&amp;CYCLES INPUT'!$E$2:$E$9999,'QUALIFIED EFH'!CW$5))</f>
        <v>0</v>
      </c>
      <c r="CX87" s="476">
        <f>IF(CX$2&lt;&gt;"",IF($C87&lt;&gt;"TBA",CX$2/114,0),SUMIFS('HOURS&amp;CYCLES INPUT'!$F$2:$F$9999,'HOURS&amp;CYCLES INPUT'!$C$2:$C$9999,'QUALIFIED EFH'!$C87,'HOURS&amp;CYCLES INPUT'!$D$2:$D$9999,'QUALIFIED EFH'!CX$4,'HOURS&amp;CYCLES INPUT'!$E$2:$E$9999,'QUALIFIED EFH'!CX$5))</f>
        <v>0</v>
      </c>
      <c r="CY87" s="476">
        <f>IF(CY$2&lt;&gt;"",IF($C87&lt;&gt;"TBA",CY$2/114,0),SUMIFS('HOURS&amp;CYCLES INPUT'!$F$2:$F$9999,'HOURS&amp;CYCLES INPUT'!$C$2:$C$9999,'QUALIFIED EFH'!$C87,'HOURS&amp;CYCLES INPUT'!$D$2:$D$9999,'QUALIFIED EFH'!CY$4,'HOURS&amp;CYCLES INPUT'!$E$2:$E$9999,'QUALIFIED EFH'!CY$5))</f>
        <v>0</v>
      </c>
      <c r="CZ87" s="476">
        <f>IF(CZ$2&lt;&gt;"",IF($C87&lt;&gt;"TBA",CZ$2/114,0),SUMIFS('HOURS&amp;CYCLES INPUT'!$F$2:$F$9999,'HOURS&amp;CYCLES INPUT'!$C$2:$C$9999,'QUALIFIED EFH'!$C87,'HOURS&amp;CYCLES INPUT'!$D$2:$D$9999,'QUALIFIED EFH'!CZ$4,'HOURS&amp;CYCLES INPUT'!$E$2:$E$9999,'QUALIFIED EFH'!CZ$5))</f>
        <v>0</v>
      </c>
      <c r="DA87" s="476">
        <f>IF(DA$2&lt;&gt;"",IF($C87&lt;&gt;"TBA",DA$2/114,0),SUMIFS('HOURS&amp;CYCLES INPUT'!$F$2:$F$9999,'HOURS&amp;CYCLES INPUT'!$C$2:$C$9999,'QUALIFIED EFH'!$C87,'HOURS&amp;CYCLES INPUT'!$D$2:$D$9999,'QUALIFIED EFH'!DA$4,'HOURS&amp;CYCLES INPUT'!$E$2:$E$9999,'QUALIFIED EFH'!DA$5))</f>
        <v>0</v>
      </c>
      <c r="DB87" s="476">
        <f>IF(DB$2&lt;&gt;"",IF($C87&lt;&gt;"TBA",DB$2/114,0),SUMIFS('HOURS&amp;CYCLES INPUT'!$F$2:$F$9999,'HOURS&amp;CYCLES INPUT'!$C$2:$C$9999,'QUALIFIED EFH'!$C87,'HOURS&amp;CYCLES INPUT'!$D$2:$D$9999,'QUALIFIED EFH'!DB$4,'HOURS&amp;CYCLES INPUT'!$E$2:$E$9999,'QUALIFIED EFH'!DB$5))</f>
        <v>0</v>
      </c>
      <c r="DC87" s="476">
        <f>IF(DC$2&lt;&gt;"",IF($C87&lt;&gt;"TBA",DC$2/114,0),SUMIFS('HOURS&amp;CYCLES INPUT'!$F$2:$F$9999,'HOURS&amp;CYCLES INPUT'!$C$2:$C$9999,'QUALIFIED EFH'!$C87,'HOURS&amp;CYCLES INPUT'!$D$2:$D$9999,'QUALIFIED EFH'!DC$4,'HOURS&amp;CYCLES INPUT'!$E$2:$E$9999,'QUALIFIED EFH'!DC$5))</f>
        <v>0</v>
      </c>
      <c r="DD87" s="476">
        <f>IF(DD$2&lt;&gt;"",IF($C87&lt;&gt;"TBA",DD$2/114,0),SUMIFS('HOURS&amp;CYCLES INPUT'!$F$2:$F$9999,'HOURS&amp;CYCLES INPUT'!$C$2:$C$9999,'QUALIFIED EFH'!$C87,'HOURS&amp;CYCLES INPUT'!$D$2:$D$9999,'QUALIFIED EFH'!DD$4,'HOURS&amp;CYCLES INPUT'!$E$2:$E$9999,'QUALIFIED EFH'!DD$5))</f>
        <v>0</v>
      </c>
      <c r="DE87" s="476">
        <f>IF(DE$2&lt;&gt;"",IF($C87&lt;&gt;"TBA",DE$2/114,0),SUMIFS('HOURS&amp;CYCLES INPUT'!$F$2:$F$9999,'HOURS&amp;CYCLES INPUT'!$C$2:$C$9999,'QUALIFIED EFH'!$C87,'HOURS&amp;CYCLES INPUT'!$D$2:$D$9999,'QUALIFIED EFH'!DE$4,'HOURS&amp;CYCLES INPUT'!$E$2:$E$9999,'QUALIFIED EFH'!DE$5))</f>
        <v>0</v>
      </c>
      <c r="DF87" s="476">
        <f>IF(DF$2&lt;&gt;"",IF($C87&lt;&gt;"TBA",DF$2/114,0),SUMIFS('HOURS&amp;CYCLES INPUT'!$F$2:$F$9999,'HOURS&amp;CYCLES INPUT'!$C$2:$C$9999,'QUALIFIED EFH'!$C87,'HOURS&amp;CYCLES INPUT'!$D$2:$D$9999,'QUALIFIED EFH'!DF$4,'HOURS&amp;CYCLES INPUT'!$E$2:$E$9999,'QUALIFIED EFH'!DF$5))</f>
        <v>0</v>
      </c>
      <c r="DG87" s="476">
        <f>IF(DG$2&lt;&gt;"",IF($C87&lt;&gt;"TBA",DG$2/114,0),SUMIFS('HOURS&amp;CYCLES INPUT'!$F$2:$F$9999,'HOURS&amp;CYCLES INPUT'!$C$2:$C$9999,'QUALIFIED EFH'!$C87,'HOURS&amp;CYCLES INPUT'!$D$2:$D$9999,'QUALIFIED EFH'!DG$4,'HOURS&amp;CYCLES INPUT'!$E$2:$E$9999,'QUALIFIED EFH'!DG$5))</f>
        <v>0</v>
      </c>
      <c r="DH87" s="476">
        <f>IF(DH$2&lt;&gt;"",IF($C87&lt;&gt;"TBA",DH$2/114,0),SUMIFS('HOURS&amp;CYCLES INPUT'!$F$2:$F$9999,'HOURS&amp;CYCLES INPUT'!$C$2:$C$9999,'QUALIFIED EFH'!$C87,'HOURS&amp;CYCLES INPUT'!$D$2:$D$9999,'QUALIFIED EFH'!DH$4,'HOURS&amp;CYCLES INPUT'!$E$2:$E$9999,'QUALIFIED EFH'!DH$5))</f>
        <v>0</v>
      </c>
      <c r="DI87" s="476">
        <f>IF(DI$2&lt;&gt;"",IF($C87&lt;&gt;"TBA",DI$2/114,0),SUMIFS('HOURS&amp;CYCLES INPUT'!$F$2:$F$9999,'HOURS&amp;CYCLES INPUT'!$C$2:$C$9999,'QUALIFIED EFH'!$C87,'HOURS&amp;CYCLES INPUT'!$D$2:$D$9999,'QUALIFIED EFH'!DI$4,'HOURS&amp;CYCLES INPUT'!$E$2:$E$9999,'QUALIFIED EFH'!DI$5))</f>
        <v>0</v>
      </c>
      <c r="DJ87" s="476">
        <f>IF(DJ$2&lt;&gt;"",IF($C87&lt;&gt;"TBA",DJ$2/114,0),SUMIFS('HOURS&amp;CYCLES INPUT'!$F$2:$F$9999,'HOURS&amp;CYCLES INPUT'!$C$2:$C$9999,'QUALIFIED EFH'!$C87,'HOURS&amp;CYCLES INPUT'!$D$2:$D$9999,'QUALIFIED EFH'!DJ$4,'HOURS&amp;CYCLES INPUT'!$E$2:$E$9999,'QUALIFIED EFH'!DJ$5))</f>
        <v>0</v>
      </c>
      <c r="DK87" s="476">
        <f>IF(DK$2&lt;&gt;"",IF($C87&lt;&gt;"TBA",DK$2/114,0),SUMIFS('HOURS&amp;CYCLES INPUT'!$F$2:$F$9999,'HOURS&amp;CYCLES INPUT'!$C$2:$C$9999,'QUALIFIED EFH'!$C87,'HOURS&amp;CYCLES INPUT'!$D$2:$D$9999,'QUALIFIED EFH'!DK$4,'HOURS&amp;CYCLES INPUT'!$E$2:$E$9999,'QUALIFIED EFH'!DK$5))</f>
        <v>0</v>
      </c>
      <c r="DL87" s="476">
        <f>IF(DL$2&lt;&gt;"",IF($C87&lt;&gt;"TBA",DL$2/114,0),SUMIFS('HOURS&amp;CYCLES INPUT'!$F$2:$F$9999,'HOURS&amp;CYCLES INPUT'!$C$2:$C$9999,'QUALIFIED EFH'!$C87,'HOURS&amp;CYCLES INPUT'!$D$2:$D$9999,'QUALIFIED EFH'!DL$4,'HOURS&amp;CYCLES INPUT'!$E$2:$E$9999,'QUALIFIED EFH'!DL$5))</f>
        <v>0</v>
      </c>
      <c r="DM87" s="476">
        <f>IF(DM$2&lt;&gt;"",IF($C87&lt;&gt;"TBA",DM$2/114,0),SUMIFS('HOURS&amp;CYCLES INPUT'!$F$2:$F$9999,'HOURS&amp;CYCLES INPUT'!$C$2:$C$9999,'QUALIFIED EFH'!$C87,'HOURS&amp;CYCLES INPUT'!$D$2:$D$9999,'QUALIFIED EFH'!DM$4,'HOURS&amp;CYCLES INPUT'!$E$2:$E$9999,'QUALIFIED EFH'!DM$5))</f>
        <v>0</v>
      </c>
      <c r="DN87" s="476">
        <f>IF(DN$2&lt;&gt;"",IF($C87&lt;&gt;"TBA",DN$2/114,0),SUMIFS('HOURS&amp;CYCLES INPUT'!$F$2:$F$9999,'HOURS&amp;CYCLES INPUT'!$C$2:$C$9999,'QUALIFIED EFH'!$C87,'HOURS&amp;CYCLES INPUT'!$D$2:$D$9999,'QUALIFIED EFH'!DN$4,'HOURS&amp;CYCLES INPUT'!$E$2:$E$9999,'QUALIFIED EFH'!DN$5))</f>
        <v>0</v>
      </c>
      <c r="DO87" s="476">
        <f>IF(DO$2&lt;&gt;"",IF($C87&lt;&gt;"TBA",DO$2/114,0),SUMIFS('HOURS&amp;CYCLES INPUT'!$F$2:$F$9999,'HOURS&amp;CYCLES INPUT'!$C$2:$C$9999,'QUALIFIED EFH'!$C87,'HOURS&amp;CYCLES INPUT'!$D$2:$D$9999,'QUALIFIED EFH'!DO$4,'HOURS&amp;CYCLES INPUT'!$E$2:$E$9999,'QUALIFIED EFH'!DO$5))</f>
        <v>0</v>
      </c>
      <c r="DP87" s="476">
        <f>IF(DP$2&lt;&gt;"",IF($C87&lt;&gt;"TBA",DP$2/114,0),SUMIFS('HOURS&amp;CYCLES INPUT'!$F$2:$F$9999,'HOURS&amp;CYCLES INPUT'!$C$2:$C$9999,'QUALIFIED EFH'!$C87,'HOURS&amp;CYCLES INPUT'!$D$2:$D$9999,'QUALIFIED EFH'!DP$4,'HOURS&amp;CYCLES INPUT'!$E$2:$E$9999,'QUALIFIED EFH'!DP$5))</f>
        <v>0</v>
      </c>
      <c r="DQ87" s="476">
        <f>IF(DQ$2&lt;&gt;"",IF($C87&lt;&gt;"TBA",DQ$2/114,0),SUMIFS('HOURS&amp;CYCLES INPUT'!$F$2:$F$9999,'HOURS&amp;CYCLES INPUT'!$C$2:$C$9999,'QUALIFIED EFH'!$C87,'HOURS&amp;CYCLES INPUT'!$D$2:$D$9999,'QUALIFIED EFH'!DQ$4,'HOURS&amp;CYCLES INPUT'!$E$2:$E$9999,'QUALIFIED EFH'!DQ$5))</f>
        <v>0</v>
      </c>
      <c r="DR87" s="476">
        <f>IF(DR$2&lt;&gt;"",IF($C87&lt;&gt;"TBA",DR$2/114,0),SUMIFS('HOURS&amp;CYCLES INPUT'!$F$2:$F$9999,'HOURS&amp;CYCLES INPUT'!$C$2:$C$9999,'QUALIFIED EFH'!$C87,'HOURS&amp;CYCLES INPUT'!$D$2:$D$9999,'QUALIFIED EFH'!DR$4,'HOURS&amp;CYCLES INPUT'!$E$2:$E$9999,'QUALIFIED EFH'!DR$5))</f>
        <v>0</v>
      </c>
      <c r="DS87" s="476">
        <f>IF(DS$2&lt;&gt;"",IF($C87&lt;&gt;"TBA",DS$2/114,0),SUMIFS('HOURS&amp;CYCLES INPUT'!$F$2:$F$9999,'HOURS&amp;CYCLES INPUT'!$C$2:$C$9999,'QUALIFIED EFH'!$C87,'HOURS&amp;CYCLES INPUT'!$D$2:$D$9999,'QUALIFIED EFH'!DS$4,'HOURS&amp;CYCLES INPUT'!$E$2:$E$9999,'QUALIFIED EFH'!DS$5))</f>
        <v>0</v>
      </c>
      <c r="DT87" s="476">
        <f>IF(DT$2&lt;&gt;"",IF($C87&lt;&gt;"TBA",DT$2/114,0),SUMIFS('HOURS&amp;CYCLES INPUT'!$F$2:$F$9999,'HOURS&amp;CYCLES INPUT'!$C$2:$C$9999,'QUALIFIED EFH'!$C87,'HOURS&amp;CYCLES INPUT'!$D$2:$D$9999,'QUALIFIED EFH'!DT$4,'HOURS&amp;CYCLES INPUT'!$E$2:$E$9999,'QUALIFIED EFH'!DT$5))</f>
        <v>0</v>
      </c>
      <c r="DU87" s="476">
        <f>IF(DU$2&lt;&gt;"",IF($C87&lt;&gt;"TBA",DU$2/114,0),SUMIFS('HOURS&amp;CYCLES INPUT'!$F$2:$F$9999,'HOURS&amp;CYCLES INPUT'!$C$2:$C$9999,'QUALIFIED EFH'!$C87,'HOURS&amp;CYCLES INPUT'!$D$2:$D$9999,'QUALIFIED EFH'!DU$4,'HOURS&amp;CYCLES INPUT'!$E$2:$E$9999,'QUALIFIED EFH'!DU$5))</f>
        <v>0</v>
      </c>
      <c r="DV87" s="476">
        <f>IF(DV$2&lt;&gt;"",IF($C87&lt;&gt;"TBA",DV$2/114,0),SUMIFS('HOURS&amp;CYCLES INPUT'!$F$2:$F$9999,'HOURS&amp;CYCLES INPUT'!$C$2:$C$9999,'QUALIFIED EFH'!$C87,'HOURS&amp;CYCLES INPUT'!$D$2:$D$9999,'QUALIFIED EFH'!DV$4,'HOURS&amp;CYCLES INPUT'!$E$2:$E$9999,'QUALIFIED EFH'!DV$5))</f>
        <v>0</v>
      </c>
      <c r="DW87" s="476">
        <f>IF(DW$2&lt;&gt;"",IF($C87&lt;&gt;"TBA",DW$2/114,0),SUMIFS('HOURS&amp;CYCLES INPUT'!$F$2:$F$9999,'HOURS&amp;CYCLES INPUT'!$C$2:$C$9999,'QUALIFIED EFH'!$C87,'HOURS&amp;CYCLES INPUT'!$D$2:$D$9999,'QUALIFIED EFH'!DW$4,'HOURS&amp;CYCLES INPUT'!$E$2:$E$9999,'QUALIFIED EFH'!DW$5))</f>
        <v>0</v>
      </c>
      <c r="DX87" s="476">
        <f>IF(DX$2&lt;&gt;"",IF($C87&lt;&gt;"TBA",DX$2/114,0),SUMIFS('HOURS&amp;CYCLES INPUT'!$F$2:$F$9999,'HOURS&amp;CYCLES INPUT'!$C$2:$C$9999,'QUALIFIED EFH'!$C87,'HOURS&amp;CYCLES INPUT'!$D$2:$D$9999,'QUALIFIED EFH'!DX$4,'HOURS&amp;CYCLES INPUT'!$E$2:$E$9999,'QUALIFIED EFH'!DX$5))</f>
        <v>0</v>
      </c>
      <c r="DY87" s="476">
        <f>IF(DY$2&lt;&gt;"",IF($C87&lt;&gt;"TBA",DY$2/114,0),SUMIFS('HOURS&amp;CYCLES INPUT'!$F$2:$F$9999,'HOURS&amp;CYCLES INPUT'!$C$2:$C$9999,'QUALIFIED EFH'!$C87,'HOURS&amp;CYCLES INPUT'!$D$2:$D$9999,'QUALIFIED EFH'!DY$4,'HOURS&amp;CYCLES INPUT'!$E$2:$E$9999,'QUALIFIED EFH'!DY$5))</f>
        <v>0</v>
      </c>
      <c r="DZ87" s="476">
        <f>IF(DZ$2&lt;&gt;"",IF($C87&lt;&gt;"TBA",DZ$2/114,0),SUMIFS('HOURS&amp;CYCLES INPUT'!$F$2:$F$9999,'HOURS&amp;CYCLES INPUT'!$C$2:$C$9999,'QUALIFIED EFH'!$C87,'HOURS&amp;CYCLES INPUT'!$D$2:$D$9999,'QUALIFIED EFH'!DZ$4,'HOURS&amp;CYCLES INPUT'!$E$2:$E$9999,'QUALIFIED EFH'!DZ$5))</f>
        <v>0</v>
      </c>
      <c r="EA87" s="476">
        <f>IF(EA$2&lt;&gt;"",IF($C87&lt;&gt;"TBA",EA$2/114,0),SUMIFS('HOURS&amp;CYCLES INPUT'!$F$2:$F$9999,'HOURS&amp;CYCLES INPUT'!$C$2:$C$9999,'QUALIFIED EFH'!$C87,'HOURS&amp;CYCLES INPUT'!$D$2:$D$9999,'QUALIFIED EFH'!EA$4,'HOURS&amp;CYCLES INPUT'!$E$2:$E$9999,'QUALIFIED EFH'!EA$5))</f>
        <v>0</v>
      </c>
      <c r="EB87" s="476">
        <f>IF(EB$2&lt;&gt;"",IF($C87&lt;&gt;"TBA",EB$2/114,0),SUMIFS('HOURS&amp;CYCLES INPUT'!$F$2:$F$9999,'HOURS&amp;CYCLES INPUT'!$C$2:$C$9999,'QUALIFIED EFH'!$C87,'HOURS&amp;CYCLES INPUT'!$D$2:$D$9999,'QUALIFIED EFH'!EB$4,'HOURS&amp;CYCLES INPUT'!$E$2:$E$9999,'QUALIFIED EFH'!EB$5))</f>
        <v>0</v>
      </c>
      <c r="EC87" s="476">
        <f>IF(EC$2&lt;&gt;"",IF($C87&lt;&gt;"TBA",EC$2/114,0),SUMIFS('HOURS&amp;CYCLES INPUT'!$F$2:$F$9999,'HOURS&amp;CYCLES INPUT'!$C$2:$C$9999,'QUALIFIED EFH'!$C87,'HOURS&amp;CYCLES INPUT'!$D$2:$D$9999,'QUALIFIED EFH'!EC$4,'HOURS&amp;CYCLES INPUT'!$E$2:$E$9999,'QUALIFIED EFH'!EC$5))</f>
        <v>0</v>
      </c>
      <c r="ED87" s="476">
        <f>IF(ED$2&lt;&gt;"",IF($C87&lt;&gt;"TBA",ED$2/114,0),SUMIFS('HOURS&amp;CYCLES INPUT'!$F$2:$F$9999,'HOURS&amp;CYCLES INPUT'!$C$2:$C$9999,'QUALIFIED EFH'!$C87,'HOURS&amp;CYCLES INPUT'!$D$2:$D$9999,'QUALIFIED EFH'!ED$4,'HOURS&amp;CYCLES INPUT'!$E$2:$E$9999,'QUALIFIED EFH'!ED$5))</f>
        <v>0</v>
      </c>
      <c r="EE87" s="476">
        <f>IF(EE$2&lt;&gt;"",IF($C87&lt;&gt;"TBA",EE$2/114,0),SUMIFS('HOURS&amp;CYCLES INPUT'!$F$2:$F$9999,'HOURS&amp;CYCLES INPUT'!$C$2:$C$9999,'QUALIFIED EFH'!$C87,'HOURS&amp;CYCLES INPUT'!$D$2:$D$9999,'QUALIFIED EFH'!EE$4,'HOURS&amp;CYCLES INPUT'!$E$2:$E$9999,'QUALIFIED EFH'!EE$5))</f>
        <v>0</v>
      </c>
      <c r="EF87" s="476">
        <f>IF(EF$2&lt;&gt;"",IF($C87&lt;&gt;"TBA",EF$2/114,0),SUMIFS('HOURS&amp;CYCLES INPUT'!$F$2:$F$9999,'HOURS&amp;CYCLES INPUT'!$C$2:$C$9999,'QUALIFIED EFH'!$C87,'HOURS&amp;CYCLES INPUT'!$D$2:$D$9999,'QUALIFIED EFH'!EF$4,'HOURS&amp;CYCLES INPUT'!$E$2:$E$9999,'QUALIFIED EFH'!EF$5))</f>
        <v>0</v>
      </c>
      <c r="EG87" s="476">
        <f>IF(EG$2&lt;&gt;"",IF($C87&lt;&gt;"TBA",EG$2/114,0),SUMIFS('HOURS&amp;CYCLES INPUT'!$F$2:$F$9999,'HOURS&amp;CYCLES INPUT'!$C$2:$C$9999,'QUALIFIED EFH'!$C87,'HOURS&amp;CYCLES INPUT'!$D$2:$D$9999,'QUALIFIED EFH'!EG$4,'HOURS&amp;CYCLES INPUT'!$E$2:$E$9999,'QUALIFIED EFH'!EG$5))</f>
        <v>0</v>
      </c>
      <c r="EH87" s="476">
        <f>IF(EH$2&lt;&gt;"",IF($C87&lt;&gt;"TBA",EH$2/114,0),SUMIFS('HOURS&amp;CYCLES INPUT'!$F$2:$F$9999,'HOURS&amp;CYCLES INPUT'!$C$2:$C$9999,'QUALIFIED EFH'!$C87,'HOURS&amp;CYCLES INPUT'!$D$2:$D$9999,'QUALIFIED EFH'!EH$4,'HOURS&amp;CYCLES INPUT'!$E$2:$E$9999,'QUALIFIED EFH'!EH$5))</f>
        <v>0</v>
      </c>
      <c r="EI87" s="476">
        <f>IF(EI$2&lt;&gt;"",IF($C87&lt;&gt;"TBA",EI$2/114,0),SUMIFS('HOURS&amp;CYCLES INPUT'!$F$2:$F$9999,'HOURS&amp;CYCLES INPUT'!$C$2:$C$9999,'QUALIFIED EFH'!$C87,'HOURS&amp;CYCLES INPUT'!$D$2:$D$9999,'QUALIFIED EFH'!EI$4,'HOURS&amp;CYCLES INPUT'!$E$2:$E$9999,'QUALIFIED EFH'!EI$5))</f>
        <v>0</v>
      </c>
      <c r="EJ87" s="476">
        <f>IF(EJ$2&lt;&gt;"",IF($C87&lt;&gt;"TBA",EJ$2/114,0),SUMIFS('HOURS&amp;CYCLES INPUT'!$F$2:$F$9999,'HOURS&amp;CYCLES INPUT'!$C$2:$C$9999,'QUALIFIED EFH'!$C87,'HOURS&amp;CYCLES INPUT'!$D$2:$D$9999,'QUALIFIED EFH'!EJ$4,'HOURS&amp;CYCLES INPUT'!$E$2:$E$9999,'QUALIFIED EFH'!EJ$5))</f>
        <v>0</v>
      </c>
      <c r="EK87" s="476">
        <f>IF(EK$2&lt;&gt;"",IF($C87&lt;&gt;"TBA",EK$2/114,0),SUMIFS('HOURS&amp;CYCLES INPUT'!$F$2:$F$9999,'HOURS&amp;CYCLES INPUT'!$C$2:$C$9999,'QUALIFIED EFH'!$C87,'HOURS&amp;CYCLES INPUT'!$D$2:$D$9999,'QUALIFIED EFH'!EK$4,'HOURS&amp;CYCLES INPUT'!$E$2:$E$9999,'QUALIFIED EFH'!EK$5))</f>
        <v>0</v>
      </c>
      <c r="EL87" s="476">
        <f>IF(EL$2&lt;&gt;"",IF($C87&lt;&gt;"TBA",EL$2/114,0),SUMIFS('HOURS&amp;CYCLES INPUT'!$F$2:$F$9999,'HOURS&amp;CYCLES INPUT'!$C$2:$C$9999,'QUALIFIED EFH'!$C87,'HOURS&amp;CYCLES INPUT'!$D$2:$D$9999,'QUALIFIED EFH'!EL$4,'HOURS&amp;CYCLES INPUT'!$E$2:$E$9999,'QUALIFIED EFH'!EL$5))</f>
        <v>0</v>
      </c>
      <c r="EM87" s="476">
        <f>IF(EM$2&lt;&gt;"",IF($C87&lt;&gt;"TBA",EM$2/114,0),SUMIFS('HOURS&amp;CYCLES INPUT'!$F$2:$F$9999,'HOURS&amp;CYCLES INPUT'!$C$2:$C$9999,'QUALIFIED EFH'!$C87,'HOURS&amp;CYCLES INPUT'!$D$2:$D$9999,'QUALIFIED EFH'!EM$4,'HOURS&amp;CYCLES INPUT'!$E$2:$E$9999,'QUALIFIED EFH'!EM$5))</f>
        <v>0</v>
      </c>
      <c r="EN87" s="476">
        <f>IF(EN$2&lt;&gt;"",IF($C87&lt;&gt;"TBA",EN$2/114,0),SUMIFS('HOURS&amp;CYCLES INPUT'!$F$2:$F$9999,'HOURS&amp;CYCLES INPUT'!$C$2:$C$9999,'QUALIFIED EFH'!$C87,'HOURS&amp;CYCLES INPUT'!$D$2:$D$9999,'QUALIFIED EFH'!EN$4,'HOURS&amp;CYCLES INPUT'!$E$2:$E$9999,'QUALIFIED EFH'!EN$5))</f>
        <v>0</v>
      </c>
      <c r="EO87" s="476">
        <f>IF(EO$2&lt;&gt;"",IF($C87&lt;&gt;"TBA",EO$2/114,0),SUMIFS('HOURS&amp;CYCLES INPUT'!$F$2:$F$9999,'HOURS&amp;CYCLES INPUT'!$C$2:$C$9999,'QUALIFIED EFH'!$C87,'HOURS&amp;CYCLES INPUT'!$D$2:$D$9999,'QUALIFIED EFH'!EO$4,'HOURS&amp;CYCLES INPUT'!$E$2:$E$9999,'QUALIFIED EFH'!EO$5))</f>
        <v>0</v>
      </c>
      <c r="EP87" s="476">
        <f>IF(EP$2&lt;&gt;"",IF($C87&lt;&gt;"TBA",EP$2/114,0),SUMIFS('HOURS&amp;CYCLES INPUT'!$F$2:$F$9999,'HOURS&amp;CYCLES INPUT'!$C$2:$C$9999,'QUALIFIED EFH'!$C87,'HOURS&amp;CYCLES INPUT'!$D$2:$D$9999,'QUALIFIED EFH'!EP$4,'HOURS&amp;CYCLES INPUT'!$E$2:$E$9999,'QUALIFIED EFH'!EP$5))</f>
        <v>0</v>
      </c>
      <c r="EQ87" s="476">
        <f>IF(EQ$2&lt;&gt;"",IF($C87&lt;&gt;"TBA",EQ$2/114,0),SUMIFS('HOURS&amp;CYCLES INPUT'!$F$2:$F$9999,'HOURS&amp;CYCLES INPUT'!$C$2:$C$9999,'QUALIFIED EFH'!$C87,'HOURS&amp;CYCLES INPUT'!$D$2:$D$9999,'QUALIFIED EFH'!EQ$4,'HOURS&amp;CYCLES INPUT'!$E$2:$E$9999,'QUALIFIED EFH'!EQ$5))</f>
        <v>0</v>
      </c>
      <c r="ER87" s="476">
        <f>IF(ER$2&lt;&gt;"",IF($C87&lt;&gt;"TBA",ER$2/114,0),SUMIFS('HOURS&amp;CYCLES INPUT'!$F$2:$F$9999,'HOURS&amp;CYCLES INPUT'!$C$2:$C$9999,'QUALIFIED EFH'!$C87,'HOURS&amp;CYCLES INPUT'!$D$2:$D$9999,'QUALIFIED EFH'!ER$4,'HOURS&amp;CYCLES INPUT'!$E$2:$E$9999,'QUALIFIED EFH'!ER$5))</f>
        <v>0</v>
      </c>
      <c r="ES87" s="476">
        <f>IF(ES$2&lt;&gt;"",IF($C87&lt;&gt;"TBA",ES$2/114,0),SUMIFS('HOURS&amp;CYCLES INPUT'!$F$2:$F$9999,'HOURS&amp;CYCLES INPUT'!$C$2:$C$9999,'QUALIFIED EFH'!$C87,'HOURS&amp;CYCLES INPUT'!$D$2:$D$9999,'QUALIFIED EFH'!ES$4,'HOURS&amp;CYCLES INPUT'!$E$2:$E$9999,'QUALIFIED EFH'!ES$5))</f>
        <v>0</v>
      </c>
      <c r="ET87" s="476">
        <f>IF(ET$2&lt;&gt;"",IF($C87&lt;&gt;"TBA",ET$2/114,0),SUMIFS('HOURS&amp;CYCLES INPUT'!$F$2:$F$9999,'HOURS&amp;CYCLES INPUT'!$C$2:$C$9999,'QUALIFIED EFH'!$C87,'HOURS&amp;CYCLES INPUT'!$D$2:$D$9999,'QUALIFIED EFH'!ET$4,'HOURS&amp;CYCLES INPUT'!$E$2:$E$9999,'QUALIFIED EFH'!ET$5))</f>
        <v>0</v>
      </c>
      <c r="EU87" s="476">
        <f>IF(EU$2&lt;&gt;"",IF($C87&lt;&gt;"TBA",EU$2/114,0),SUMIFS('HOURS&amp;CYCLES INPUT'!$F$2:$F$9999,'HOURS&amp;CYCLES INPUT'!$C$2:$C$9999,'QUALIFIED EFH'!$C87,'HOURS&amp;CYCLES INPUT'!$D$2:$D$9999,'QUALIFIED EFH'!EU$4,'HOURS&amp;CYCLES INPUT'!$E$2:$E$9999,'QUALIFIED EFH'!EU$5))</f>
        <v>0</v>
      </c>
      <c r="EV87" s="476">
        <f>IF(EV$2&lt;&gt;"",IF($C87&lt;&gt;"TBA",EV$2/114,0),SUMIFS('HOURS&amp;CYCLES INPUT'!$F$2:$F$9999,'HOURS&amp;CYCLES INPUT'!$C$2:$C$9999,'QUALIFIED EFH'!$C87,'HOURS&amp;CYCLES INPUT'!$D$2:$D$9999,'QUALIFIED EFH'!EV$4,'HOURS&amp;CYCLES INPUT'!$E$2:$E$9999,'QUALIFIED EFH'!EV$5))</f>
        <v>0</v>
      </c>
      <c r="EW87" s="476">
        <f>IF(EW$2&lt;&gt;"",IF($C87&lt;&gt;"TBA",EW$2/114,0),SUMIFS('HOURS&amp;CYCLES INPUT'!$F$2:$F$9999,'HOURS&amp;CYCLES INPUT'!$C$2:$C$9999,'QUALIFIED EFH'!$C87,'HOURS&amp;CYCLES INPUT'!$D$2:$D$9999,'QUALIFIED EFH'!EW$4,'HOURS&amp;CYCLES INPUT'!$E$2:$E$9999,'QUALIFIED EFH'!EW$5))</f>
        <v>0</v>
      </c>
      <c r="EX87" s="476">
        <f>IF(EX$2&lt;&gt;"",IF($C87&lt;&gt;"TBA",EX$2/114,0),SUMIFS('HOURS&amp;CYCLES INPUT'!$F$2:$F$9999,'HOURS&amp;CYCLES INPUT'!$C$2:$C$9999,'QUALIFIED EFH'!$C87,'HOURS&amp;CYCLES INPUT'!$D$2:$D$9999,'QUALIFIED EFH'!EX$4,'HOURS&amp;CYCLES INPUT'!$E$2:$E$9999,'QUALIFIED EFH'!EX$5))</f>
        <v>0</v>
      </c>
      <c r="EY87" s="476">
        <f>IF(EY$2&lt;&gt;"",IF($C87&lt;&gt;"TBA",EY$2/114,0),SUMIFS('HOURS&amp;CYCLES INPUT'!$F$2:$F$9999,'HOURS&amp;CYCLES INPUT'!$C$2:$C$9999,'QUALIFIED EFH'!$C87,'HOURS&amp;CYCLES INPUT'!$D$2:$D$9999,'QUALIFIED EFH'!EY$4,'HOURS&amp;CYCLES INPUT'!$E$2:$E$9999,'QUALIFIED EFH'!EY$5))</f>
        <v>0</v>
      </c>
      <c r="EZ87" s="476">
        <f>IF(EZ$2&lt;&gt;"",IF($C87&lt;&gt;"TBA",EZ$2/114,0),SUMIFS('HOURS&amp;CYCLES INPUT'!$F$2:$F$9999,'HOURS&amp;CYCLES INPUT'!$C$2:$C$9999,'QUALIFIED EFH'!$C87,'HOURS&amp;CYCLES INPUT'!$D$2:$D$9999,'QUALIFIED EFH'!EZ$4,'HOURS&amp;CYCLES INPUT'!$E$2:$E$9999,'QUALIFIED EFH'!EZ$5))</f>
        <v>0</v>
      </c>
      <c r="FA87" s="476">
        <f>IF(FA$2&lt;&gt;"",IF($C87&lt;&gt;"TBA",FA$2/114,0),SUMIFS('HOURS&amp;CYCLES INPUT'!$F$2:$F$9999,'HOURS&amp;CYCLES INPUT'!$C$2:$C$9999,'QUALIFIED EFH'!$C87,'HOURS&amp;CYCLES INPUT'!$D$2:$D$9999,'QUALIFIED EFH'!FA$4,'HOURS&amp;CYCLES INPUT'!$E$2:$E$9999,'QUALIFIED EFH'!FA$5))</f>
        <v>0</v>
      </c>
      <c r="FB87" s="476">
        <f>IF(FB$2&lt;&gt;"",IF($C87&lt;&gt;"TBA",FB$2/114,0),SUMIFS('HOURS&amp;CYCLES INPUT'!$F$2:$F$9999,'HOURS&amp;CYCLES INPUT'!$C$2:$C$9999,'QUALIFIED EFH'!$C87,'HOURS&amp;CYCLES INPUT'!$D$2:$D$9999,'QUALIFIED EFH'!FB$4,'HOURS&amp;CYCLES INPUT'!$E$2:$E$9999,'QUALIFIED EFH'!FB$5))</f>
        <v>0</v>
      </c>
      <c r="FC87" s="476">
        <f>IF(FC$2&lt;&gt;"",IF($C87&lt;&gt;"TBA",FC$2/114,0),SUMIFS('HOURS&amp;CYCLES INPUT'!$F$2:$F$9999,'HOURS&amp;CYCLES INPUT'!$C$2:$C$9999,'QUALIFIED EFH'!$C87,'HOURS&amp;CYCLES INPUT'!$D$2:$D$9999,'QUALIFIED EFH'!FC$4,'HOURS&amp;CYCLES INPUT'!$E$2:$E$9999,'QUALIFIED EFH'!FC$5))</f>
        <v>0</v>
      </c>
      <c r="FD87" s="476">
        <f>IF(FD$2&lt;&gt;"",IF($C87&lt;&gt;"TBA",FD$2/114,0),SUMIFS('HOURS&amp;CYCLES INPUT'!$F$2:$F$9999,'HOURS&amp;CYCLES INPUT'!$C$2:$C$9999,'QUALIFIED EFH'!$C87,'HOURS&amp;CYCLES INPUT'!$D$2:$D$9999,'QUALIFIED EFH'!FD$4,'HOURS&amp;CYCLES INPUT'!$E$2:$E$9999,'QUALIFIED EFH'!FD$5))</f>
        <v>0</v>
      </c>
      <c r="FE87" s="476">
        <f>IF(FE$2&lt;&gt;"",IF($C87&lt;&gt;"TBA",FE$2/114,0),SUMIFS('HOURS&amp;CYCLES INPUT'!$F$2:$F$9999,'HOURS&amp;CYCLES INPUT'!$C$2:$C$9999,'QUALIFIED EFH'!$C87,'HOURS&amp;CYCLES INPUT'!$D$2:$D$9999,'QUALIFIED EFH'!FE$4,'HOURS&amp;CYCLES INPUT'!$E$2:$E$9999,'QUALIFIED EFH'!FE$5))</f>
        <v>0</v>
      </c>
      <c r="FF87" s="476">
        <f>IF(FF$2&lt;&gt;"",IF($C87&lt;&gt;"TBA",FF$2/114,0),SUMIFS('HOURS&amp;CYCLES INPUT'!$F$2:$F$9999,'HOURS&amp;CYCLES INPUT'!$C$2:$C$9999,'QUALIFIED EFH'!$C87,'HOURS&amp;CYCLES INPUT'!$D$2:$D$9999,'QUALIFIED EFH'!FF$4,'HOURS&amp;CYCLES INPUT'!$E$2:$E$9999,'QUALIFIED EFH'!FF$5))</f>
        <v>0</v>
      </c>
      <c r="FG87" s="476">
        <f>IF(FG$2&lt;&gt;"",IF($C87&lt;&gt;"TBA",FG$2/114,0),SUMIFS('HOURS&amp;CYCLES INPUT'!$F$2:$F$9999,'HOURS&amp;CYCLES INPUT'!$C$2:$C$9999,'QUALIFIED EFH'!$C87,'HOURS&amp;CYCLES INPUT'!$D$2:$D$9999,'QUALIFIED EFH'!FG$4,'HOURS&amp;CYCLES INPUT'!$E$2:$E$9999,'QUALIFIED EFH'!FG$5))</f>
        <v>0</v>
      </c>
      <c r="FH87" s="476">
        <f>IF(FH$2&lt;&gt;"",IF($C87&lt;&gt;"TBA",FH$2/114,0),SUMIFS('HOURS&amp;CYCLES INPUT'!$F$2:$F$9999,'HOURS&amp;CYCLES INPUT'!$C$2:$C$9999,'QUALIFIED EFH'!$C87,'HOURS&amp;CYCLES INPUT'!$D$2:$D$9999,'QUALIFIED EFH'!FH$4,'HOURS&amp;CYCLES INPUT'!$E$2:$E$9999,'QUALIFIED EFH'!FH$5))</f>
        <v>0</v>
      </c>
      <c r="FI87" s="476">
        <f>IF(FI$2&lt;&gt;"",IF($C87&lt;&gt;"TBA",FI$2/114,0),SUMIFS('HOURS&amp;CYCLES INPUT'!$F$2:$F$9999,'HOURS&amp;CYCLES INPUT'!$C$2:$C$9999,'QUALIFIED EFH'!$C87,'HOURS&amp;CYCLES INPUT'!$D$2:$D$9999,'QUALIFIED EFH'!FI$4,'HOURS&amp;CYCLES INPUT'!$E$2:$E$9999,'QUALIFIED EFH'!FI$5))</f>
        <v>0</v>
      </c>
      <c r="FJ87" s="476">
        <f>IF(FJ$2&lt;&gt;"",IF($C87&lt;&gt;"TBA",FJ$2/114,0),SUMIFS('HOURS&amp;CYCLES INPUT'!$F$2:$F$9999,'HOURS&amp;CYCLES INPUT'!$C$2:$C$9999,'QUALIFIED EFH'!$C87,'HOURS&amp;CYCLES INPUT'!$D$2:$D$9999,'QUALIFIED EFH'!FJ$4,'HOURS&amp;CYCLES INPUT'!$E$2:$E$9999,'QUALIFIED EFH'!FJ$5))</f>
        <v>0</v>
      </c>
      <c r="FK87" s="476">
        <f>IF(FK$2&lt;&gt;"",IF($C87&lt;&gt;"TBA",FK$2/114,0),SUMIFS('HOURS&amp;CYCLES INPUT'!$F$2:$F$9999,'HOURS&amp;CYCLES INPUT'!$C$2:$C$9999,'QUALIFIED EFH'!$C87,'HOURS&amp;CYCLES INPUT'!$D$2:$D$9999,'QUALIFIED EFH'!FK$4,'HOURS&amp;CYCLES INPUT'!$E$2:$E$9999,'QUALIFIED EFH'!FK$5))</f>
        <v>0</v>
      </c>
      <c r="FL87" s="476">
        <f>IF(FL$2&lt;&gt;"",IF($C87&lt;&gt;"TBA",FL$2/114,0),SUMIFS('HOURS&amp;CYCLES INPUT'!$F$2:$F$9999,'HOURS&amp;CYCLES INPUT'!$C$2:$C$9999,'QUALIFIED EFH'!$C87,'HOURS&amp;CYCLES INPUT'!$D$2:$D$9999,'QUALIFIED EFH'!FL$4,'HOURS&amp;CYCLES INPUT'!$E$2:$E$9999,'QUALIFIED EFH'!FL$5))</f>
        <v>0</v>
      </c>
      <c r="FM87" s="476">
        <f>IF(FM$2&lt;&gt;"",IF($C87&lt;&gt;"TBA",FM$2/114,0),SUMIFS('HOURS&amp;CYCLES INPUT'!$F$2:$F$9999,'HOURS&amp;CYCLES INPUT'!$C$2:$C$9999,'QUALIFIED EFH'!$C87,'HOURS&amp;CYCLES INPUT'!$D$2:$D$9999,'QUALIFIED EFH'!FM$4,'HOURS&amp;CYCLES INPUT'!$E$2:$E$9999,'QUALIFIED EFH'!FM$5))</f>
        <v>0</v>
      </c>
      <c r="FN87" s="476">
        <f>IF(FN$2&lt;&gt;"",IF($C87&lt;&gt;"TBA",FN$2/114,0),SUMIFS('HOURS&amp;CYCLES INPUT'!$F$2:$F$9999,'HOURS&amp;CYCLES INPUT'!$C$2:$C$9999,'QUALIFIED EFH'!$C87,'HOURS&amp;CYCLES INPUT'!$D$2:$D$9999,'QUALIFIED EFH'!FN$4,'HOURS&amp;CYCLES INPUT'!$E$2:$E$9999,'QUALIFIED EFH'!FN$5))</f>
        <v>0</v>
      </c>
      <c r="FO87" s="476">
        <f>IF(FO$2&lt;&gt;"",IF($C87&lt;&gt;"TBA",FO$2/114,0),SUMIFS('HOURS&amp;CYCLES INPUT'!$F$2:$F$9999,'HOURS&amp;CYCLES INPUT'!$C$2:$C$9999,'QUALIFIED EFH'!$C87,'HOURS&amp;CYCLES INPUT'!$D$2:$D$9999,'QUALIFIED EFH'!FO$4,'HOURS&amp;CYCLES INPUT'!$E$2:$E$9999,'QUALIFIED EFH'!FO$5))</f>
        <v>0</v>
      </c>
      <c r="FP87" s="476">
        <f>IF(FP$2&lt;&gt;"",IF($C87&lt;&gt;"TBA",FP$2/114,0),SUMIFS('HOURS&amp;CYCLES INPUT'!$F$2:$F$9999,'HOURS&amp;CYCLES INPUT'!$C$2:$C$9999,'QUALIFIED EFH'!$C87,'HOURS&amp;CYCLES INPUT'!$D$2:$D$9999,'QUALIFIED EFH'!FP$4,'HOURS&amp;CYCLES INPUT'!$E$2:$E$9999,'QUALIFIED EFH'!FP$5))</f>
        <v>0</v>
      </c>
      <c r="FQ87" s="476">
        <f>IF(FQ$2&lt;&gt;"",IF($C87&lt;&gt;"TBA",FQ$2/114,0),SUMIFS('HOURS&amp;CYCLES INPUT'!$F$2:$F$9999,'HOURS&amp;CYCLES INPUT'!$C$2:$C$9999,'QUALIFIED EFH'!$C87,'HOURS&amp;CYCLES INPUT'!$D$2:$D$9999,'QUALIFIED EFH'!FQ$4,'HOURS&amp;CYCLES INPUT'!$E$2:$E$9999,'QUALIFIED EFH'!FQ$5))</f>
        <v>0</v>
      </c>
      <c r="FR87" s="476">
        <f>IF(FR$2&lt;&gt;"",IF($C87&lt;&gt;"TBA",FR$2/114,0),SUMIFS('HOURS&amp;CYCLES INPUT'!$F$2:$F$9999,'HOURS&amp;CYCLES INPUT'!$C$2:$C$9999,'QUALIFIED EFH'!$C87,'HOURS&amp;CYCLES INPUT'!$D$2:$D$9999,'QUALIFIED EFH'!FR$4,'HOURS&amp;CYCLES INPUT'!$E$2:$E$9999,'QUALIFIED EFH'!FR$5))</f>
        <v>0</v>
      </c>
      <c r="FS87" s="476">
        <f>IF(FS$2&lt;&gt;"",IF($C87&lt;&gt;"TBA",FS$2/114,0),SUMIFS('HOURS&amp;CYCLES INPUT'!$F$2:$F$9999,'HOURS&amp;CYCLES INPUT'!$C$2:$C$9999,'QUALIFIED EFH'!$C87,'HOURS&amp;CYCLES INPUT'!$D$2:$D$9999,'QUALIFIED EFH'!FS$4,'HOURS&amp;CYCLES INPUT'!$E$2:$E$9999,'QUALIFIED EFH'!FS$5))</f>
        <v>0</v>
      </c>
      <c r="FT87" s="476">
        <f>IF(FT$2&lt;&gt;"",IF($C87&lt;&gt;"TBA",FT$2/114,0),SUMIFS('HOURS&amp;CYCLES INPUT'!$F$2:$F$9999,'HOURS&amp;CYCLES INPUT'!$C$2:$C$9999,'QUALIFIED EFH'!$C87,'HOURS&amp;CYCLES INPUT'!$D$2:$D$9999,'QUALIFIED EFH'!FT$4,'HOURS&amp;CYCLES INPUT'!$E$2:$E$9999,'QUALIFIED EFH'!FT$5))</f>
        <v>0</v>
      </c>
      <c r="FU87" s="476">
        <f>IF(FU$2&lt;&gt;"",IF($C87&lt;&gt;"TBA",FU$2/114,0),SUMIFS('HOURS&amp;CYCLES INPUT'!$F$2:$F$9999,'HOURS&amp;CYCLES INPUT'!$C$2:$C$9999,'QUALIFIED EFH'!$C87,'HOURS&amp;CYCLES INPUT'!$D$2:$D$9999,'QUALIFIED EFH'!FU$4,'HOURS&amp;CYCLES INPUT'!$E$2:$E$9999,'QUALIFIED EFH'!FU$5))</f>
        <v>0</v>
      </c>
      <c r="FV87" s="476">
        <f>IF(FV$2&lt;&gt;"",IF($C87&lt;&gt;"TBA",FV$2/114,0),SUMIFS('HOURS&amp;CYCLES INPUT'!$F$2:$F$9999,'HOURS&amp;CYCLES INPUT'!$C$2:$C$9999,'QUALIFIED EFH'!$C87,'HOURS&amp;CYCLES INPUT'!$D$2:$D$9999,'QUALIFIED EFH'!FV$4,'HOURS&amp;CYCLES INPUT'!$E$2:$E$9999,'QUALIFIED EFH'!FV$5))</f>
        <v>0</v>
      </c>
      <c r="FW87" s="476">
        <f>IF(FW$2&lt;&gt;"",IF($C87&lt;&gt;"TBA",FW$2/114,0),SUMIFS('HOURS&amp;CYCLES INPUT'!$F$2:$F$9999,'HOURS&amp;CYCLES INPUT'!$C$2:$C$9999,'QUALIFIED EFH'!$C87,'HOURS&amp;CYCLES INPUT'!$D$2:$D$9999,'QUALIFIED EFH'!FW$4,'HOURS&amp;CYCLES INPUT'!$E$2:$E$9999,'QUALIFIED EFH'!FW$5))</f>
        <v>0</v>
      </c>
      <c r="FX87" s="476">
        <f>IF(FX$2&lt;&gt;"",IF($C87&lt;&gt;"TBA",FX$2/114,0),SUMIFS('HOURS&amp;CYCLES INPUT'!$F$2:$F$9999,'HOURS&amp;CYCLES INPUT'!$C$2:$C$9999,'QUALIFIED EFH'!$C87,'HOURS&amp;CYCLES INPUT'!$D$2:$D$9999,'QUALIFIED EFH'!FX$4,'HOURS&amp;CYCLES INPUT'!$E$2:$E$9999,'QUALIFIED EFH'!FX$5))</f>
        <v>0</v>
      </c>
      <c r="FY87" s="476">
        <f>IF(FY$2&lt;&gt;"",IF($C87&lt;&gt;"TBA",FY$2/114,0),SUMIFS('HOURS&amp;CYCLES INPUT'!$F$2:$F$9999,'HOURS&amp;CYCLES INPUT'!$C$2:$C$9999,'QUALIFIED EFH'!$C87,'HOURS&amp;CYCLES INPUT'!$D$2:$D$9999,'QUALIFIED EFH'!FY$4,'HOURS&amp;CYCLES INPUT'!$E$2:$E$9999,'QUALIFIED EFH'!FY$5))</f>
        <v>0</v>
      </c>
      <c r="FZ87" s="476">
        <f>IF(FZ$2&lt;&gt;"",IF($C87&lt;&gt;"TBA",FZ$2/114,0),SUMIFS('HOURS&amp;CYCLES INPUT'!$F$2:$F$9999,'HOURS&amp;CYCLES INPUT'!$C$2:$C$9999,'QUALIFIED EFH'!$C87,'HOURS&amp;CYCLES INPUT'!$D$2:$D$9999,'QUALIFIED EFH'!FZ$4,'HOURS&amp;CYCLES INPUT'!$E$2:$E$9999,'QUALIFIED EFH'!FZ$5))</f>
        <v>0</v>
      </c>
      <c r="GA87" s="476">
        <f>IF(GA$2&lt;&gt;"",IF($C87&lt;&gt;"TBA",GA$2/114,0),SUMIFS('HOURS&amp;CYCLES INPUT'!$F$2:$F$9999,'HOURS&amp;CYCLES INPUT'!$C$2:$C$9999,'QUALIFIED EFH'!$C87,'HOURS&amp;CYCLES INPUT'!$D$2:$D$9999,'QUALIFIED EFH'!GA$4,'HOURS&amp;CYCLES INPUT'!$E$2:$E$9999,'QUALIFIED EFH'!GA$5))</f>
        <v>0</v>
      </c>
      <c r="GB87" s="476">
        <f>IF(GB$2&lt;&gt;"",IF($C87&lt;&gt;"TBA",GB$2/114,0),SUMIFS('HOURS&amp;CYCLES INPUT'!$F$2:$F$9999,'HOURS&amp;CYCLES INPUT'!$C$2:$C$9999,'QUALIFIED EFH'!$C87,'HOURS&amp;CYCLES INPUT'!$D$2:$D$9999,'QUALIFIED EFH'!GB$4,'HOURS&amp;CYCLES INPUT'!$E$2:$E$9999,'QUALIFIED EFH'!GB$5))</f>
        <v>0</v>
      </c>
    </row>
    <row r="88" spans="3:184" x14ac:dyDescent="0.35">
      <c r="C88" s="472">
        <f>'QUALIFIED ENGINES'!D89</f>
        <v>91546</v>
      </c>
      <c r="D88" s="476">
        <f>IF(D$2&lt;&gt;"",IF($C88&lt;&gt;"TBA",D$2/114,0),SUMIFS('HOURS&amp;CYCLES INPUT'!$F$2:$F$9999,'HOURS&amp;CYCLES INPUT'!$C$2:$C$9999,'QUALIFIED EFH'!$C88,'HOURS&amp;CYCLES INPUT'!$D$2:$D$9999,'QUALIFIED EFH'!D$4,'HOURS&amp;CYCLES INPUT'!$E$2:$E$9999,'QUALIFIED EFH'!D$5))</f>
        <v>0</v>
      </c>
      <c r="E88" s="476">
        <f>IF(E$2&lt;&gt;"",IF($C88&lt;&gt;"TBA",E$2/114,0),SUMIFS('HOURS&amp;CYCLES INPUT'!$F$2:$F$9999,'HOURS&amp;CYCLES INPUT'!$C$2:$C$9999,'QUALIFIED EFH'!$C88,'HOURS&amp;CYCLES INPUT'!$D$2:$D$9999,'QUALIFIED EFH'!E$4,'HOURS&amp;CYCLES INPUT'!$E$2:$E$9999,'QUALIFIED EFH'!E$5))</f>
        <v>0</v>
      </c>
      <c r="F88" s="476">
        <f>IF(F$2&lt;&gt;"",IF($C88&lt;&gt;"TBA",F$2/114,0),SUMIFS('HOURS&amp;CYCLES INPUT'!$F$2:$F$9999,'HOURS&amp;CYCLES INPUT'!$C$2:$C$9999,'QUALIFIED EFH'!$C88,'HOURS&amp;CYCLES INPUT'!$D$2:$D$9999,'QUALIFIED EFH'!F$4,'HOURS&amp;CYCLES INPUT'!$E$2:$E$9999,'QUALIFIED EFH'!F$5))</f>
        <v>0</v>
      </c>
      <c r="G88" s="476">
        <f>IF(G$2&lt;&gt;"",IF($C88&lt;&gt;"TBA",G$2/114,0),SUMIFS('HOURS&amp;CYCLES INPUT'!$F$2:$F$9999,'HOURS&amp;CYCLES INPUT'!$C$2:$C$9999,'QUALIFIED EFH'!$C88,'HOURS&amp;CYCLES INPUT'!$D$2:$D$9999,'QUALIFIED EFH'!G$4,'HOURS&amp;CYCLES INPUT'!$E$2:$E$9999,'QUALIFIED EFH'!G$5))</f>
        <v>0</v>
      </c>
      <c r="H88" s="476">
        <f>IF(H$2&lt;&gt;"",IF($C88&lt;&gt;"TBA",H$2/114,0),SUMIFS('HOURS&amp;CYCLES INPUT'!$F$2:$F$9999,'HOURS&amp;CYCLES INPUT'!$C$2:$C$9999,'QUALIFIED EFH'!$C88,'HOURS&amp;CYCLES INPUT'!$D$2:$D$9999,'QUALIFIED EFH'!H$4,'HOURS&amp;CYCLES INPUT'!$E$2:$E$9999,'QUALIFIED EFH'!H$5))</f>
        <v>0</v>
      </c>
      <c r="I88" s="476">
        <f>IF(I$2&lt;&gt;"",IF($C88&lt;&gt;"TBA",I$2/114,0),SUMIFS('HOURS&amp;CYCLES INPUT'!$F$2:$F$9999,'HOURS&amp;CYCLES INPUT'!$C$2:$C$9999,'QUALIFIED EFH'!$C88,'HOURS&amp;CYCLES INPUT'!$D$2:$D$9999,'QUALIFIED EFH'!I$4,'HOURS&amp;CYCLES INPUT'!$E$2:$E$9999,'QUALIFIED EFH'!I$5))</f>
        <v>0</v>
      </c>
      <c r="J88" s="476">
        <f>IF(J$2&lt;&gt;"",IF($C88&lt;&gt;"TBA",J$2/114,0),SUMIFS('HOURS&amp;CYCLES INPUT'!$F$2:$F$9999,'HOURS&amp;CYCLES INPUT'!$C$2:$C$9999,'QUALIFIED EFH'!$C88,'HOURS&amp;CYCLES INPUT'!$D$2:$D$9999,'QUALIFIED EFH'!J$4,'HOURS&amp;CYCLES INPUT'!$E$2:$E$9999,'QUALIFIED EFH'!J$5))</f>
        <v>0</v>
      </c>
      <c r="K88" s="476">
        <f>IF(K$2&lt;&gt;"",IF($C88&lt;&gt;"TBA",K$2/114,0),SUMIFS('HOURS&amp;CYCLES INPUT'!$F$2:$F$9999,'HOURS&amp;CYCLES INPUT'!$C$2:$C$9999,'QUALIFIED EFH'!$C88,'HOURS&amp;CYCLES INPUT'!$D$2:$D$9999,'QUALIFIED EFH'!K$4,'HOURS&amp;CYCLES INPUT'!$E$2:$E$9999,'QUALIFIED EFH'!K$5))</f>
        <v>0</v>
      </c>
      <c r="L88" s="476">
        <f>IF(L$2&lt;&gt;"",IF($C88&lt;&gt;"TBA",L$2/114,0),SUMIFS('HOURS&amp;CYCLES INPUT'!$F$2:$F$9999,'HOURS&amp;CYCLES INPUT'!$C$2:$C$9999,'QUALIFIED EFH'!$C88,'HOURS&amp;CYCLES INPUT'!$D$2:$D$9999,'QUALIFIED EFH'!L$4,'HOURS&amp;CYCLES INPUT'!$E$2:$E$9999,'QUALIFIED EFH'!L$5))</f>
        <v>0</v>
      </c>
      <c r="M88" s="476">
        <f>IF(M$2&lt;&gt;"",IF($C88&lt;&gt;"TBA",M$2/114,0),SUMIFS('HOURS&amp;CYCLES INPUT'!$F$2:$F$9999,'HOURS&amp;CYCLES INPUT'!$C$2:$C$9999,'QUALIFIED EFH'!$C88,'HOURS&amp;CYCLES INPUT'!$D$2:$D$9999,'QUALIFIED EFH'!M$4,'HOURS&amp;CYCLES INPUT'!$E$2:$E$9999,'QUALIFIED EFH'!M$5))</f>
        <v>0</v>
      </c>
      <c r="N88" s="476">
        <f>IF(N$2&lt;&gt;"",IF($C88&lt;&gt;"TBA",N$2/114,0),SUMIFS('HOURS&amp;CYCLES INPUT'!$F$2:$F$9999,'HOURS&amp;CYCLES INPUT'!$C$2:$C$9999,'QUALIFIED EFH'!$C88,'HOURS&amp;CYCLES INPUT'!$D$2:$D$9999,'QUALIFIED EFH'!N$4,'HOURS&amp;CYCLES INPUT'!$E$2:$E$9999,'QUALIFIED EFH'!N$5))</f>
        <v>0</v>
      </c>
      <c r="O88" s="476">
        <f>IF(O$2&lt;&gt;"",IF($C88&lt;&gt;"TBA",O$2/114,0),SUMIFS('HOURS&amp;CYCLES INPUT'!$F$2:$F$9999,'HOURS&amp;CYCLES INPUT'!$C$2:$C$9999,'QUALIFIED EFH'!$C88,'HOURS&amp;CYCLES INPUT'!$D$2:$D$9999,'QUALIFIED EFH'!O$4,'HOURS&amp;CYCLES INPUT'!$E$2:$E$9999,'QUALIFIED EFH'!O$5))</f>
        <v>0</v>
      </c>
      <c r="P88" s="476">
        <f>IF(P$2&lt;&gt;"",IF($C88&lt;&gt;"TBA",P$2/114,0),SUMIFS('HOURS&amp;CYCLES INPUT'!$F$2:$F$9999,'HOURS&amp;CYCLES INPUT'!$C$2:$C$9999,'QUALIFIED EFH'!$C88,'HOURS&amp;CYCLES INPUT'!$D$2:$D$9999,'QUALIFIED EFH'!P$4,'HOURS&amp;CYCLES INPUT'!$E$2:$E$9999,'QUALIFIED EFH'!P$5))</f>
        <v>0</v>
      </c>
      <c r="Q88" s="476">
        <f>IF(Q$2&lt;&gt;"",IF($C88&lt;&gt;"TBA",Q$2/114,0),SUMIFS('HOURS&amp;CYCLES INPUT'!$F$2:$F$9999,'HOURS&amp;CYCLES INPUT'!$C$2:$C$9999,'QUALIFIED EFH'!$C88,'HOURS&amp;CYCLES INPUT'!$D$2:$D$9999,'QUALIFIED EFH'!Q$4,'HOURS&amp;CYCLES INPUT'!$E$2:$E$9999,'QUALIFIED EFH'!Q$5))</f>
        <v>0</v>
      </c>
      <c r="R88" s="476">
        <f>IF(R$1&lt;&gt;"",IF($C88&lt;&gt;"TBA",R$1/114,0),SUMIFS('HOURS&amp;CYCLES INPUT'!$F$2:$F$9999,'HOURS&amp;CYCLES INPUT'!$C$2:$C$9999,'QUALIFIED EFH'!$C88,'HOURS&amp;CYCLES INPUT'!$D$2:$D$9999,'QUALIFIED EFH'!R$4,'HOURS&amp;CYCLES INPUT'!$E$2:$E$9999,'QUALIFIED EFH'!R$5))</f>
        <v>0</v>
      </c>
      <c r="S88" s="476">
        <f>IF(S$2&lt;&gt;"",IF($C88&lt;&gt;"TBA",S$2/114,0),SUMIFS('HOURS&amp;CYCLES INPUT'!$F$2:$F$9999,'HOURS&amp;CYCLES INPUT'!$C$2:$C$9999,'QUALIFIED EFH'!$C88,'HOURS&amp;CYCLES INPUT'!$D$2:$D$9999,'QUALIFIED EFH'!S$4,'HOURS&amp;CYCLES INPUT'!$E$2:$E$9999,'QUALIFIED EFH'!S$5))</f>
        <v>0</v>
      </c>
      <c r="T88" s="476">
        <f>IF(T$2&lt;&gt;"",IF($C88&lt;&gt;"TBA",T$2/114,0),SUMIFS('HOURS&amp;CYCLES INPUT'!$F$2:$F$9999,'HOURS&amp;CYCLES INPUT'!$C$2:$C$9999,'QUALIFIED EFH'!$C88,'HOURS&amp;CYCLES INPUT'!$D$2:$D$9999,'QUALIFIED EFH'!T$4,'HOURS&amp;CYCLES INPUT'!$E$2:$E$9999,'QUALIFIED EFH'!T$5))</f>
        <v>0</v>
      </c>
      <c r="U88" s="476">
        <f>IF(U$2&lt;&gt;"",IF($C88&lt;&gt;"TBA",U$2/114,0),SUMIFS('HOURS&amp;CYCLES INPUT'!$F$2:$F$9999,'HOURS&amp;CYCLES INPUT'!$C$2:$C$9999,'QUALIFIED EFH'!$C88,'HOURS&amp;CYCLES INPUT'!$D$2:$D$9999,'QUALIFIED EFH'!U$4,'HOURS&amp;CYCLES INPUT'!$E$2:$E$9999,'QUALIFIED EFH'!U$5))</f>
        <v>0</v>
      </c>
      <c r="V88" s="476">
        <f>IF(V$2&lt;&gt;"",IF($C88&lt;&gt;"TBA",V$2/114,0),SUMIFS('HOURS&amp;CYCLES INPUT'!$F$2:$F$9999,'HOURS&amp;CYCLES INPUT'!$C$2:$C$9999,'QUALIFIED EFH'!$C88,'HOURS&amp;CYCLES INPUT'!$D$2:$D$9999,'QUALIFIED EFH'!V$4,'HOURS&amp;CYCLES INPUT'!$E$2:$E$9999,'QUALIFIED EFH'!V$5))</f>
        <v>0</v>
      </c>
      <c r="W88" s="476">
        <f>IF(W$2&lt;&gt;"",IF($C88&lt;&gt;"TBA",W$2/114,0),SUMIFS('HOURS&amp;CYCLES INPUT'!$F$2:$F$9999,'HOURS&amp;CYCLES INPUT'!$C$2:$C$9999,'QUALIFIED EFH'!$C88,'HOURS&amp;CYCLES INPUT'!$D$2:$D$9999,'QUALIFIED EFH'!W$4,'HOURS&amp;CYCLES INPUT'!$E$2:$E$9999,'QUALIFIED EFH'!W$5))</f>
        <v>0</v>
      </c>
      <c r="X88" s="476">
        <f>IF(X$2&lt;&gt;"",IF($C88&lt;&gt;"TBA",X$2/114,0),SUMIFS('HOURS&amp;CYCLES INPUT'!$F$2:$F$9999,'HOURS&amp;CYCLES INPUT'!$C$2:$C$9999,'QUALIFIED EFH'!$C88,'HOURS&amp;CYCLES INPUT'!$D$2:$D$9999,'QUALIFIED EFH'!X$4,'HOURS&amp;CYCLES INPUT'!$E$2:$E$9999,'QUALIFIED EFH'!X$5))</f>
        <v>0</v>
      </c>
      <c r="Y88" s="476">
        <f>IF(Y$2&lt;&gt;"",IF($C88&lt;&gt;"TBA",Y$2/114,0),SUMIFS('HOURS&amp;CYCLES INPUT'!$F$2:$F$9999,'HOURS&amp;CYCLES INPUT'!$C$2:$C$9999,'QUALIFIED EFH'!$C88,'HOURS&amp;CYCLES INPUT'!$D$2:$D$9999,'QUALIFIED EFH'!Y$4,'HOURS&amp;CYCLES INPUT'!$E$2:$E$9999,'QUALIFIED EFH'!Y$5))</f>
        <v>0</v>
      </c>
      <c r="Z88" s="476">
        <f>IF(Z$2&lt;&gt;"",IF($C88&lt;&gt;"TBA",Z$2/114,0),SUMIFS('HOURS&amp;CYCLES INPUT'!$F$2:$F$9999,'HOURS&amp;CYCLES INPUT'!$C$2:$C$9999,'QUALIFIED EFH'!$C88,'HOURS&amp;CYCLES INPUT'!$D$2:$D$9999,'QUALIFIED EFH'!Z$4,'HOURS&amp;CYCLES INPUT'!$E$2:$E$9999,'QUALIFIED EFH'!Z$5))</f>
        <v>0</v>
      </c>
      <c r="AA88" s="476">
        <f>IF(AA$2&lt;&gt;"",IF($C88&lt;&gt;"TBA",AA$2/114,0),SUMIFS('HOURS&amp;CYCLES INPUT'!$F$2:$F$9999,'HOURS&amp;CYCLES INPUT'!$C$2:$C$9999,'QUALIFIED EFH'!$C88,'HOURS&amp;CYCLES INPUT'!$D$2:$D$9999,'QUALIFIED EFH'!AA$4,'HOURS&amp;CYCLES INPUT'!$E$2:$E$9999,'QUALIFIED EFH'!AA$5))</f>
        <v>0</v>
      </c>
      <c r="AB88" s="476">
        <f>IF(AB$2&lt;&gt;"",IF($C88&lt;&gt;"TBA",AB$2/114,0),SUMIFS('HOURS&amp;CYCLES INPUT'!$F$2:$F$9999,'HOURS&amp;CYCLES INPUT'!$C$2:$C$9999,'QUALIFIED EFH'!$C88,'HOURS&amp;CYCLES INPUT'!$D$2:$D$9999,'QUALIFIED EFH'!AB$4,'HOURS&amp;CYCLES INPUT'!$E$2:$E$9999,'QUALIFIED EFH'!AB$5))</f>
        <v>0</v>
      </c>
      <c r="AC88" s="476">
        <f>IF(AC$2&lt;&gt;"",IF($C88&lt;&gt;"TBA",AC$2/114,0),SUMIFS('HOURS&amp;CYCLES INPUT'!$F$2:$F$9999,'HOURS&amp;CYCLES INPUT'!$C$2:$C$9999,'QUALIFIED EFH'!$C88,'HOURS&amp;CYCLES INPUT'!$D$2:$D$9999,'QUALIFIED EFH'!AC$4,'HOURS&amp;CYCLES INPUT'!$E$2:$E$9999,'QUALIFIED EFH'!AC$5))</f>
        <v>0</v>
      </c>
      <c r="AD88" s="476">
        <f>IF(AD$2&lt;&gt;"",IF($C88&lt;&gt;"TBA",AD$2/114,0),SUMIFS('HOURS&amp;CYCLES INPUT'!$F$2:$F$9999,'HOURS&amp;CYCLES INPUT'!$C$2:$C$9999,'QUALIFIED EFH'!$C88,'HOURS&amp;CYCLES INPUT'!$D$2:$D$9999,'QUALIFIED EFH'!AD$4,'HOURS&amp;CYCLES INPUT'!$E$2:$E$9999,'QUALIFIED EFH'!AD$5))</f>
        <v>0</v>
      </c>
      <c r="AE88" s="476">
        <f>IF(AE$2&lt;&gt;"",IF($C88&lt;&gt;"TBA",AE$2/114,0),SUMIFS('HOURS&amp;CYCLES INPUT'!$F$2:$F$9999,'HOURS&amp;CYCLES INPUT'!$C$2:$C$9999,'QUALIFIED EFH'!$C88,'HOURS&amp;CYCLES INPUT'!$D$2:$D$9999,'QUALIFIED EFH'!AE$4,'HOURS&amp;CYCLES INPUT'!$E$2:$E$9999,'QUALIFIED EFH'!AE$5))</f>
        <v>0</v>
      </c>
      <c r="AF88" s="476">
        <f>IF(AF$2&lt;&gt;"",IF($C88&lt;&gt;"TBA",AF$2/114,0),SUMIFS('HOURS&amp;CYCLES INPUT'!$F$2:$F$9999,'HOURS&amp;CYCLES INPUT'!$C$2:$C$9999,'QUALIFIED EFH'!$C88,'HOURS&amp;CYCLES INPUT'!$D$2:$D$9999,'QUALIFIED EFH'!AF$4,'HOURS&amp;CYCLES INPUT'!$E$2:$E$9999,'QUALIFIED EFH'!AF$5))</f>
        <v>0</v>
      </c>
      <c r="AG88" s="476">
        <f>IF(AG$2&lt;&gt;"",IF($C88&lt;&gt;"TBA",AG$2/114,0),SUMIFS('HOURS&amp;CYCLES INPUT'!$F$2:$F$9999,'HOURS&amp;CYCLES INPUT'!$C$2:$C$9999,'QUALIFIED EFH'!$C88,'HOURS&amp;CYCLES INPUT'!$D$2:$D$9999,'QUALIFIED EFH'!AG$4,'HOURS&amp;CYCLES INPUT'!$E$2:$E$9999,'QUALIFIED EFH'!AG$5))</f>
        <v>0</v>
      </c>
      <c r="AH88" s="476">
        <f>IF(AH$2&lt;&gt;"",IF($C88&lt;&gt;"TBA",AH$2/114,0),SUMIFS('HOURS&amp;CYCLES INPUT'!$F$2:$F$9999,'HOURS&amp;CYCLES INPUT'!$C$2:$C$9999,'QUALIFIED EFH'!$C88,'HOURS&amp;CYCLES INPUT'!$D$2:$D$9999,'QUALIFIED EFH'!AH$4,'HOURS&amp;CYCLES INPUT'!$E$2:$E$9999,'QUALIFIED EFH'!AH$5))</f>
        <v>172.39</v>
      </c>
      <c r="AI88" s="476">
        <f>IF(AI$2&lt;&gt;"",IF($C88&lt;&gt;"TBA",AI$2/114,0),SUMIFS('HOURS&amp;CYCLES INPUT'!$F$2:$F$9999,'HOURS&amp;CYCLES INPUT'!$C$2:$C$9999,'QUALIFIED EFH'!$C88,'HOURS&amp;CYCLES INPUT'!$D$2:$D$9999,'QUALIFIED EFH'!AI$4,'HOURS&amp;CYCLES INPUT'!$E$2:$E$9999,'QUALIFIED EFH'!AI$5))</f>
        <v>411.07</v>
      </c>
      <c r="AJ88" s="476">
        <f>IF(AJ$2&lt;&gt;"",IF($C88&lt;&gt;"TBA",AJ$2/114,0),SUMIFS('HOURS&amp;CYCLES INPUT'!$F$2:$F$9999,'HOURS&amp;CYCLES INPUT'!$C$2:$C$9999,'QUALIFIED EFH'!$C88,'HOURS&amp;CYCLES INPUT'!$D$2:$D$9999,'QUALIFIED EFH'!AJ$4,'HOURS&amp;CYCLES INPUT'!$E$2:$E$9999,'QUALIFIED EFH'!AJ$5))</f>
        <v>411.08</v>
      </c>
      <c r="AK88" s="476">
        <f>IF(AK$2&lt;&gt;"",IF($C88&lt;&gt;"TBA",AK$2/114,0),SUMIFS('HOURS&amp;CYCLES INPUT'!$F$2:$F$9999,'HOURS&amp;CYCLES INPUT'!$C$2:$C$9999,'QUALIFIED EFH'!$C88,'HOURS&amp;CYCLES INPUT'!$D$2:$D$9999,'QUALIFIED EFH'!AK$4,'HOURS&amp;CYCLES INPUT'!$E$2:$E$9999,'QUALIFIED EFH'!AK$5))</f>
        <v>397.81</v>
      </c>
      <c r="AL88" s="476">
        <f>IF(AL$2&lt;&gt;"",IF($C88&lt;&gt;"TBA",AL$2/114,0),SUMIFS('HOURS&amp;CYCLES INPUT'!$F$2:$F$9999,'HOURS&amp;CYCLES INPUT'!$C$2:$C$9999,'QUALIFIED EFH'!$C88,'HOURS&amp;CYCLES INPUT'!$D$2:$D$9999,'QUALIFIED EFH'!AL$4,'HOURS&amp;CYCLES INPUT'!$E$2:$E$9999,'QUALIFIED EFH'!AL$5))</f>
        <v>454.75</v>
      </c>
      <c r="AM88" s="476">
        <f>IF(AM$2&lt;&gt;"",IF($C88&lt;&gt;"TBA",AM$2/114,0),SUMIFS('HOURS&amp;CYCLES INPUT'!$F$2:$F$9999,'HOURS&amp;CYCLES INPUT'!$C$2:$C$9999,'QUALIFIED EFH'!$C88,'HOURS&amp;CYCLES INPUT'!$D$2:$D$9999,'QUALIFIED EFH'!AM$4,'HOURS&amp;CYCLES INPUT'!$E$2:$E$9999,'QUALIFIED EFH'!AM$5))</f>
        <v>401.72</v>
      </c>
      <c r="AN88" s="476">
        <f>IF(AN$2&lt;&gt;"",IF($C88&lt;&gt;"TBA",AN$2/114,0),SUMIFS('HOURS&amp;CYCLES INPUT'!$F$2:$F$9999,'HOURS&amp;CYCLES INPUT'!$C$2:$C$9999,'QUALIFIED EFH'!$C88,'HOURS&amp;CYCLES INPUT'!$D$2:$D$9999,'QUALIFIED EFH'!AN$4,'HOURS&amp;CYCLES INPUT'!$E$2:$E$9999,'QUALIFIED EFH'!AN$5))</f>
        <v>432.74</v>
      </c>
      <c r="AO88" s="476">
        <f>IF(AO$2&lt;&gt;"",IF($C88&lt;&gt;"TBA",AO$2/114,0),SUMIFS('HOURS&amp;CYCLES INPUT'!$F$2:$F$9999,'HOURS&amp;CYCLES INPUT'!$C$2:$C$9999,'QUALIFIED EFH'!$C88,'HOURS&amp;CYCLES INPUT'!$D$2:$D$9999,'QUALIFIED EFH'!AO$4,'HOURS&amp;CYCLES INPUT'!$E$2:$E$9999,'QUALIFIED EFH'!AO$5))</f>
        <v>418.18</v>
      </c>
      <c r="AP88" s="476">
        <f>IF(AP$2&lt;&gt;"",IF($C88&lt;&gt;"TBA",AP$2/114,0),SUMIFS('HOURS&amp;CYCLES INPUT'!$F$2:$F$9999,'HOURS&amp;CYCLES INPUT'!$C$2:$C$9999,'QUALIFIED EFH'!$C88,'HOURS&amp;CYCLES INPUT'!$D$2:$D$9999,'QUALIFIED EFH'!AP$4,'HOURS&amp;CYCLES INPUT'!$E$2:$E$9999,'QUALIFIED EFH'!AP$5))</f>
        <v>391.21</v>
      </c>
      <c r="AQ88" s="476">
        <f>IF(AQ$2&lt;&gt;"",IF($C88&lt;&gt;"TBA",AQ$2/114,0),SUMIFS('HOURS&amp;CYCLES INPUT'!$F$2:$F$9999,'HOURS&amp;CYCLES INPUT'!$C$2:$C$9999,'QUALIFIED EFH'!$C88,'HOURS&amp;CYCLES INPUT'!$D$2:$D$9999,'QUALIFIED EFH'!AQ$4,'HOURS&amp;CYCLES INPUT'!$E$2:$E$9999,'QUALIFIED EFH'!AQ$5))</f>
        <v>333.58</v>
      </c>
      <c r="AR88" s="476">
        <f>IF(AR$2&lt;&gt;"",IF($C88&lt;&gt;"TBA",AR$2/114,0),SUMIFS('HOURS&amp;CYCLES INPUT'!$F$2:$F$9999,'HOURS&amp;CYCLES INPUT'!$C$2:$C$9999,'QUALIFIED EFH'!$C88,'HOURS&amp;CYCLES INPUT'!$D$2:$D$9999,'QUALIFIED EFH'!AR$4,'HOURS&amp;CYCLES INPUT'!$E$2:$E$9999,'QUALIFIED EFH'!AR$5))</f>
        <v>0</v>
      </c>
      <c r="AS88" s="476">
        <f>IF(AS$2&lt;&gt;"",IF($C88&lt;&gt;"TBA",AS$2/114,0),SUMIFS('HOURS&amp;CYCLES INPUT'!$F$2:$F$9999,'HOURS&amp;CYCLES INPUT'!$C$2:$C$9999,'QUALIFIED EFH'!$C88,'HOURS&amp;CYCLES INPUT'!$D$2:$D$9999,'QUALIFIED EFH'!AS$4,'HOURS&amp;CYCLES INPUT'!$E$2:$E$9999,'QUALIFIED EFH'!AS$5))</f>
        <v>0</v>
      </c>
      <c r="AT88" s="476">
        <f>IF(AT$2&lt;&gt;"",IF($C88&lt;&gt;"TBA",AT$2/114,0),SUMIFS('HOURS&amp;CYCLES INPUT'!$F$2:$F$9999,'HOURS&amp;CYCLES INPUT'!$C$2:$C$9999,'QUALIFIED EFH'!$C88,'HOURS&amp;CYCLES INPUT'!$D$2:$D$9999,'QUALIFIED EFH'!AT$4,'HOURS&amp;CYCLES INPUT'!$E$2:$E$9999,'QUALIFIED EFH'!AT$5))</f>
        <v>0</v>
      </c>
      <c r="AU88" s="476">
        <f>IF(AU$2&lt;&gt;"",IF($C88&lt;&gt;"TBA",AU$2/114,0),SUMIFS('HOURS&amp;CYCLES INPUT'!$F$2:$F$9999,'HOURS&amp;CYCLES INPUT'!$C$2:$C$9999,'QUALIFIED EFH'!$C88,'HOURS&amp;CYCLES INPUT'!$D$2:$D$9999,'QUALIFIED EFH'!AU$4,'HOURS&amp;CYCLES INPUT'!$E$2:$E$9999,'QUALIFIED EFH'!AU$5))</f>
        <v>26.62</v>
      </c>
      <c r="AV88" s="476">
        <f>IF(AV$2&lt;&gt;"",IF($C88&lt;&gt;"TBA",AV$2/114,0),SUMIFS('HOURS&amp;CYCLES INPUT'!$F$2:$F$9999,'HOURS&amp;CYCLES INPUT'!$C$2:$C$9999,'QUALIFIED EFH'!$C88,'HOURS&amp;CYCLES INPUT'!$D$2:$D$9999,'QUALIFIED EFH'!AV$4,'HOURS&amp;CYCLES INPUT'!$E$2:$E$9999,'QUALIFIED EFH'!AV$5))</f>
        <v>148.4</v>
      </c>
      <c r="AW88" s="476">
        <f>IF(AW$2&lt;&gt;"",IF($C88&lt;&gt;"TBA",AW$2/114,0),SUMIFS('HOURS&amp;CYCLES INPUT'!$F$2:$F$9999,'HOURS&amp;CYCLES INPUT'!$C$2:$C$9999,'QUALIFIED EFH'!$C88,'HOURS&amp;CYCLES INPUT'!$D$2:$D$9999,'QUALIFIED EFH'!AW$4,'HOURS&amp;CYCLES INPUT'!$E$2:$E$9999,'QUALIFIED EFH'!AW$5))</f>
        <v>89.38</v>
      </c>
      <c r="AX88" s="476">
        <f>IF(AX$2&lt;&gt;"",IF($C88&lt;&gt;"TBA",AX$2/114,0),SUMIFS('HOURS&amp;CYCLES INPUT'!$F$2:$F$9999,'HOURS&amp;CYCLES INPUT'!$C$2:$C$9999,'QUALIFIED EFH'!$C88,'HOURS&amp;CYCLES INPUT'!$D$2:$D$9999,'QUALIFIED EFH'!AX$4,'HOURS&amp;CYCLES INPUT'!$E$2:$E$9999,'QUALIFIED EFH'!AX$5))</f>
        <v>153.4</v>
      </c>
      <c r="AY88" s="476">
        <f>IF(AY$2&lt;&gt;"",IF($C88&lt;&gt;"TBA",AY$2/114,0),SUMIFS('HOURS&amp;CYCLES INPUT'!$F$2:$F$9999,'HOURS&amp;CYCLES INPUT'!$C$2:$C$9999,'QUALIFIED EFH'!$C88,'HOURS&amp;CYCLES INPUT'!$D$2:$D$9999,'QUALIFIED EFH'!AY$4,'HOURS&amp;CYCLES INPUT'!$E$2:$E$9999,'QUALIFIED EFH'!AY$5))</f>
        <v>142.72</v>
      </c>
      <c r="AZ88" s="476">
        <f>IF(AZ$2&lt;&gt;"",IF($C88&lt;&gt;"TBA",AZ$2/114,0),SUMIFS('HOURS&amp;CYCLES INPUT'!$F$2:$F$9999,'HOURS&amp;CYCLES INPUT'!$C$2:$C$9999,'QUALIFIED EFH'!$C88,'HOURS&amp;CYCLES INPUT'!$D$2:$D$9999,'QUALIFIED EFH'!AZ$4,'HOURS&amp;CYCLES INPUT'!$E$2:$E$9999,'QUALIFIED EFH'!AZ$5))</f>
        <v>286.70999999999998</v>
      </c>
      <c r="BA88" s="476">
        <f>IF(BA$2&lt;&gt;"",IF($C88&lt;&gt;"TBA",BA$2/114,0),SUMIFS('HOURS&amp;CYCLES INPUT'!$F$2:$F$9999,'HOURS&amp;CYCLES INPUT'!$C$2:$C$9999,'QUALIFIED EFH'!$C88,'HOURS&amp;CYCLES INPUT'!$D$2:$D$9999,'QUALIFIED EFH'!BA$4,'HOURS&amp;CYCLES INPUT'!$E$2:$E$9999,'QUALIFIED EFH'!BA$5))</f>
        <v>241.3</v>
      </c>
      <c r="BB88" s="476">
        <f>IF(BB$2&lt;&gt;"",IF($C88&lt;&gt;"TBA",BB$2/114,0),SUMIFS('HOURS&amp;CYCLES INPUT'!$F$2:$F$9999,'HOURS&amp;CYCLES INPUT'!$C$2:$C$9999,'QUALIFIED EFH'!$C88,'HOURS&amp;CYCLES INPUT'!$D$2:$D$9999,'QUALIFIED EFH'!BB$4,'HOURS&amp;CYCLES INPUT'!$E$2:$E$9999,'QUALIFIED EFH'!BB$5))</f>
        <v>28.99</v>
      </c>
      <c r="BC88" s="476">
        <f>IF(BC$2&lt;&gt;"",IF($C88&lt;&gt;"TBA",BC$2/114,0),SUMIFS('HOURS&amp;CYCLES INPUT'!$F$2:$F$9999,'HOURS&amp;CYCLES INPUT'!$C$2:$C$9999,'QUALIFIED EFH'!$C88,'HOURS&amp;CYCLES INPUT'!$D$2:$D$9999,'QUALIFIED EFH'!BC$4,'HOURS&amp;CYCLES INPUT'!$E$2:$E$9999,'QUALIFIED EFH'!BC$5))</f>
        <v>126.91</v>
      </c>
      <c r="BD88" s="476">
        <f>IF(BD$2&lt;&gt;"",IF($C88&lt;&gt;"TBA",BD$2/114,0),SUMIFS('HOURS&amp;CYCLES INPUT'!$F$2:$F$9999,'HOURS&amp;CYCLES INPUT'!$C$2:$C$9999,'QUALIFIED EFH'!$C88,'HOURS&amp;CYCLES INPUT'!$D$2:$D$9999,'QUALIFIED EFH'!BD$4,'HOURS&amp;CYCLES INPUT'!$E$2:$E$9999,'QUALIFIED EFH'!BD$5))</f>
        <v>104.2</v>
      </c>
      <c r="BE88" s="476">
        <f>IF(BE$2&lt;&gt;"",IF($C88&lt;&gt;"TBA",BE$2/114,0),SUMIFS('HOURS&amp;CYCLES INPUT'!$F$2:$F$9999,'HOURS&amp;CYCLES INPUT'!$C$2:$C$9999,'QUALIFIED EFH'!$C88,'HOURS&amp;CYCLES INPUT'!$D$2:$D$9999,'QUALIFIED EFH'!BE$4,'HOURS&amp;CYCLES INPUT'!$E$2:$E$9999,'QUALIFIED EFH'!BE$5))</f>
        <v>110.1</v>
      </c>
      <c r="BF88" s="476">
        <f>IF(BF$2&lt;&gt;"",IF($C88&lt;&gt;"TBA",BF$2/114,0),SUMIFS('HOURS&amp;CYCLES INPUT'!$F$2:$F$9999,'HOURS&amp;CYCLES INPUT'!$C$2:$C$9999,'QUALIFIED EFH'!$C88,'HOURS&amp;CYCLES INPUT'!$D$2:$D$9999,'QUALIFIED EFH'!BF$4,'HOURS&amp;CYCLES INPUT'!$E$2:$E$9999,'QUALIFIED EFH'!BF$5))</f>
        <v>106.55</v>
      </c>
      <c r="BG88" s="476">
        <f>IF(BG$2&lt;&gt;"",IF($C88&lt;&gt;"TBA",BG$2/114,0),SUMIFS('HOURS&amp;CYCLES INPUT'!$F$2:$F$9999,'HOURS&amp;CYCLES INPUT'!$C$2:$C$9999,'QUALIFIED EFH'!$C88,'HOURS&amp;CYCLES INPUT'!$D$2:$D$9999,'QUALIFIED EFH'!BG$4,'HOURS&amp;CYCLES INPUT'!$E$2:$E$9999,'QUALIFIED EFH'!BG$5))</f>
        <v>264.79000000000002</v>
      </c>
      <c r="BH88" s="476">
        <f>IF(BH$2&lt;&gt;"",IF($C88&lt;&gt;"TBA",BH$2/114,0),SUMIFS('HOURS&amp;CYCLES INPUT'!$F$2:$F$9999,'HOURS&amp;CYCLES INPUT'!$C$2:$C$9999,'QUALIFIED EFH'!$C88,'HOURS&amp;CYCLES INPUT'!$D$2:$D$9999,'QUALIFIED EFH'!BH$4,'HOURS&amp;CYCLES INPUT'!$E$2:$E$9999,'QUALIFIED EFH'!BH$5))</f>
        <v>234.6</v>
      </c>
      <c r="BI88" s="476">
        <f>IF(BI$2&lt;&gt;"",IF($C88&lt;&gt;"TBA",BI$2/114,0),SUMIFS('HOURS&amp;CYCLES INPUT'!$F$2:$F$9999,'HOURS&amp;CYCLES INPUT'!$C$2:$C$9999,'QUALIFIED EFH'!$C88,'HOURS&amp;CYCLES INPUT'!$D$2:$D$9999,'QUALIFIED EFH'!BI$4,'HOURS&amp;CYCLES INPUT'!$E$2:$E$9999,'QUALIFIED EFH'!BI$5))</f>
        <v>252.7</v>
      </c>
      <c r="BJ88" s="476">
        <f>IF(BJ$2&lt;&gt;"",IF($C88&lt;&gt;"TBA",BJ$2/114,0),SUMIFS('HOURS&amp;CYCLES INPUT'!$F$2:$F$9999,'HOURS&amp;CYCLES INPUT'!$C$2:$C$9999,'QUALIFIED EFH'!$C88,'HOURS&amp;CYCLES INPUT'!$D$2:$D$9999,'QUALIFIED EFH'!BJ$4,'HOURS&amp;CYCLES INPUT'!$E$2:$E$9999,'QUALIFIED EFH'!BJ$5))</f>
        <v>316.52</v>
      </c>
      <c r="BK88" s="476">
        <f>IF(BK$2&lt;&gt;"",IF($C88&lt;&gt;"TBA",BK$2/114,0),SUMIFS('HOURS&amp;CYCLES INPUT'!$F$2:$F$9999,'HOURS&amp;CYCLES INPUT'!$C$2:$C$9999,'QUALIFIED EFH'!$C88,'HOURS&amp;CYCLES INPUT'!$D$2:$D$9999,'QUALIFIED EFH'!BK$4,'HOURS&amp;CYCLES INPUT'!$E$2:$E$9999,'QUALIFIED EFH'!BK$5))</f>
        <v>418.13</v>
      </c>
      <c r="BL88" s="476">
        <f>IF(BL$2&lt;&gt;"",IF($C88&lt;&gt;"TBA",BL$2/114,0),SUMIFS('HOURS&amp;CYCLES INPUT'!$F$2:$F$9999,'HOURS&amp;CYCLES INPUT'!$C$2:$C$9999,'QUALIFIED EFH'!$C88,'HOURS&amp;CYCLES INPUT'!$D$2:$D$9999,'QUALIFIED EFH'!BL$4,'HOURS&amp;CYCLES INPUT'!$E$2:$E$9999,'QUALIFIED EFH'!BL$5))</f>
        <v>293.64999999999998</v>
      </c>
      <c r="BM88" s="476">
        <f>IF(BM$2&lt;&gt;"",IF($C88&lt;&gt;"TBA",BM$2/114,0),SUMIFS('HOURS&amp;CYCLES INPUT'!$F$2:$F$9999,'HOURS&amp;CYCLES INPUT'!$C$2:$C$9999,'QUALIFIED EFH'!$C88,'HOURS&amp;CYCLES INPUT'!$D$2:$D$9999,'QUALIFIED EFH'!BM$4,'HOURS&amp;CYCLES INPUT'!$E$2:$E$9999,'QUALIFIED EFH'!BM$5))</f>
        <v>306.70999999999998</v>
      </c>
      <c r="BN88" s="476">
        <f>IF(BN$2&lt;&gt;"",IF($C88&lt;&gt;"TBA",BN$2/114,0),SUMIFS('HOURS&amp;CYCLES INPUT'!$F$2:$F$9999,'HOURS&amp;CYCLES INPUT'!$C$2:$C$9999,'QUALIFIED EFH'!$C88,'HOURS&amp;CYCLES INPUT'!$D$2:$D$9999,'QUALIFIED EFH'!BN$4,'HOURS&amp;CYCLES INPUT'!$E$2:$E$9999,'QUALIFIED EFH'!BN$5))</f>
        <v>199.97</v>
      </c>
      <c r="BO88" s="476">
        <f>IF(BO$2&lt;&gt;"",IF($C88&lt;&gt;"TBA",BO$2/114,0),SUMIFS('HOURS&amp;CYCLES INPUT'!$F$2:$F$9999,'HOURS&amp;CYCLES INPUT'!$C$2:$C$9999,'QUALIFIED EFH'!$C88,'HOURS&amp;CYCLES INPUT'!$D$2:$D$9999,'QUALIFIED EFH'!BO$4,'HOURS&amp;CYCLES INPUT'!$E$2:$E$9999,'QUALIFIED EFH'!BO$5))</f>
        <v>391.52</v>
      </c>
      <c r="BP88" s="476">
        <f>IF(BP$2&lt;&gt;"",IF($C88&lt;&gt;"TBA",BP$2/114,0),SUMIFS('HOURS&amp;CYCLES INPUT'!$F$2:$F$9999,'HOURS&amp;CYCLES INPUT'!$C$2:$C$9999,'QUALIFIED EFH'!$C88,'HOURS&amp;CYCLES INPUT'!$D$2:$D$9999,'QUALIFIED EFH'!BP$4,'HOURS&amp;CYCLES INPUT'!$E$2:$E$9999,'QUALIFIED EFH'!BP$5))</f>
        <v>350.57</v>
      </c>
      <c r="BQ88" s="476">
        <f>IF(BQ$2&lt;&gt;"",IF($C88&lt;&gt;"TBA",BQ$2/114,0),SUMIFS('HOURS&amp;CYCLES INPUT'!$F$2:$F$9999,'HOURS&amp;CYCLES INPUT'!$C$2:$C$9999,'QUALIFIED EFH'!$C88,'HOURS&amp;CYCLES INPUT'!$D$2:$D$9999,'QUALIFIED EFH'!BQ$4,'HOURS&amp;CYCLES INPUT'!$E$2:$E$9999,'QUALIFIED EFH'!BQ$5))</f>
        <v>369.48</v>
      </c>
      <c r="BR88" s="476">
        <f>IF(BR$2&lt;&gt;"",IF($C88&lt;&gt;"TBA",BR$2/114,0),SUMIFS('HOURS&amp;CYCLES INPUT'!$F$2:$F$9999,'HOURS&amp;CYCLES INPUT'!$C$2:$C$9999,'QUALIFIED EFH'!$C88,'HOURS&amp;CYCLES INPUT'!$D$2:$D$9999,'QUALIFIED EFH'!BR$4,'HOURS&amp;CYCLES INPUT'!$E$2:$E$9999,'QUALIFIED EFH'!BR$5))</f>
        <v>396.11</v>
      </c>
      <c r="BS88" s="476">
        <f>IF(BS$2&lt;&gt;"",IF($C88&lt;&gt;"TBA",BS$2/114,0),SUMIFS('HOURS&amp;CYCLES INPUT'!$F$2:$F$9999,'HOURS&amp;CYCLES INPUT'!$C$2:$C$9999,'QUALIFIED EFH'!$C88,'HOURS&amp;CYCLES INPUT'!$D$2:$D$9999,'QUALIFIED EFH'!BS$4,'HOURS&amp;CYCLES INPUT'!$E$2:$E$9999,'QUALIFIED EFH'!BS$5))</f>
        <v>380.04</v>
      </c>
      <c r="BT88" s="476">
        <f>IF(BT$2&lt;&gt;"",IF($C88&lt;&gt;"TBA",BT$2/114,0),SUMIFS('HOURS&amp;CYCLES INPUT'!$F$2:$F$9999,'HOURS&amp;CYCLES INPUT'!$C$2:$C$9999,'QUALIFIED EFH'!$C88,'HOURS&amp;CYCLES INPUT'!$D$2:$D$9999,'QUALIFIED EFH'!BT$4,'HOURS&amp;CYCLES INPUT'!$E$2:$E$9999,'QUALIFIED EFH'!BT$5))</f>
        <v>389.23</v>
      </c>
      <c r="BU88" s="476">
        <f>IF(BU$2&lt;&gt;"",IF($C88&lt;&gt;"TBA",BU$2/114,0),SUMIFS('HOURS&amp;CYCLES INPUT'!$F$2:$F$9999,'HOURS&amp;CYCLES INPUT'!$C$2:$C$9999,'QUALIFIED EFH'!$C88,'HOURS&amp;CYCLES INPUT'!$D$2:$D$9999,'QUALIFIED EFH'!BU$4,'HOURS&amp;CYCLES INPUT'!$E$2:$E$9999,'QUALIFIED EFH'!BU$5))</f>
        <v>399.84</v>
      </c>
      <c r="BV88" s="476">
        <f>IF(BV$2&lt;&gt;"",IF($C88&lt;&gt;"TBA",BV$2/114,0),SUMIFS('HOURS&amp;CYCLES INPUT'!$F$2:$F$9999,'HOURS&amp;CYCLES INPUT'!$C$2:$C$9999,'QUALIFIED EFH'!$C88,'HOURS&amp;CYCLES INPUT'!$D$2:$D$9999,'QUALIFIED EFH'!BV$4,'HOURS&amp;CYCLES INPUT'!$E$2:$E$9999,'QUALIFIED EFH'!BV$5))</f>
        <v>221.6</v>
      </c>
      <c r="BW88" s="476">
        <f>IF(BW$2&lt;&gt;"",IF($C88&lt;&gt;"TBA",BW$2/114,0),SUMIFS('HOURS&amp;CYCLES INPUT'!$F$2:$F$9999,'HOURS&amp;CYCLES INPUT'!$C$2:$C$9999,'QUALIFIED EFH'!$C88,'HOURS&amp;CYCLES INPUT'!$D$2:$D$9999,'QUALIFIED EFH'!BW$4,'HOURS&amp;CYCLES INPUT'!$E$2:$E$9999,'QUALIFIED EFH'!BW$5))</f>
        <v>447.41</v>
      </c>
      <c r="BX88" s="476">
        <f>IF(BX$2&lt;&gt;"",IF($C88&lt;&gt;"TBA",BX$2/114,0),SUMIFS('HOURS&amp;CYCLES INPUT'!$F$2:$F$9999,'HOURS&amp;CYCLES INPUT'!$C$2:$C$9999,'QUALIFIED EFH'!$C88,'HOURS&amp;CYCLES INPUT'!$D$2:$D$9999,'QUALIFIED EFH'!BX$4,'HOURS&amp;CYCLES INPUT'!$E$2:$E$9999,'QUALIFIED EFH'!BX$5))</f>
        <v>461.24</v>
      </c>
      <c r="BY88" s="476">
        <f>IF(BY$2&lt;&gt;"",IF($C88&lt;&gt;"TBA",BY$2/114,0),SUMIFS('HOURS&amp;CYCLES INPUT'!$F$2:$F$9999,'HOURS&amp;CYCLES INPUT'!$C$2:$C$9999,'QUALIFIED EFH'!$C88,'HOURS&amp;CYCLES INPUT'!$D$2:$D$9999,'QUALIFIED EFH'!BY$4,'HOURS&amp;CYCLES INPUT'!$E$2:$E$9999,'QUALIFIED EFH'!BY$5))</f>
        <v>420.95</v>
      </c>
      <c r="BZ88" s="476">
        <f>IF(BZ$2&lt;&gt;"",IF($C88&lt;&gt;"TBA",BZ$2/114,0),SUMIFS('HOURS&amp;CYCLES INPUT'!$F$2:$F$9999,'HOURS&amp;CYCLES INPUT'!$C$2:$C$9999,'QUALIFIED EFH'!$C88,'HOURS&amp;CYCLES INPUT'!$D$2:$D$9999,'QUALIFIED EFH'!BZ$4,'HOURS&amp;CYCLES INPUT'!$E$2:$E$9999,'QUALIFIED EFH'!BZ$5))</f>
        <v>310.81</v>
      </c>
      <c r="CA88" s="476">
        <f>IF(CA$2&lt;&gt;"",IF($C88&lt;&gt;"TBA",CA$2/114,0),SUMIFS('HOURS&amp;CYCLES INPUT'!$F$2:$F$9999,'HOURS&amp;CYCLES INPUT'!$C$2:$C$9999,'QUALIFIED EFH'!$C88,'HOURS&amp;CYCLES INPUT'!$D$2:$D$9999,'QUALIFIED EFH'!CA$4,'HOURS&amp;CYCLES INPUT'!$E$2:$E$9999,'QUALIFIED EFH'!CA$5))</f>
        <v>100.29</v>
      </c>
      <c r="CB88" s="476">
        <f>IF(CB$2&lt;&gt;"",IF($C88&lt;&gt;"TBA",CB$2/114,0),SUMIFS('HOURS&amp;CYCLES INPUT'!$F$2:$F$9999,'HOURS&amp;CYCLES INPUT'!$C$2:$C$9999,'QUALIFIED EFH'!$C88,'HOURS&amp;CYCLES INPUT'!$D$2:$D$9999,'QUALIFIED EFH'!CB$4,'HOURS&amp;CYCLES INPUT'!$E$2:$E$9999,'QUALIFIED EFH'!CB$5))</f>
        <v>366.83</v>
      </c>
      <c r="CC88" s="476">
        <f>IF(CC$2&lt;&gt;"",IF($C88&lt;&gt;"TBA",CC$2/114,0),SUMIFS('HOURS&amp;CYCLES INPUT'!$F$2:$F$9999,'HOURS&amp;CYCLES INPUT'!$C$2:$C$9999,'QUALIFIED EFH'!$C88,'HOURS&amp;CYCLES INPUT'!$D$2:$D$9999,'QUALIFIED EFH'!CC$4,'HOURS&amp;CYCLES INPUT'!$E$2:$E$9999,'QUALIFIED EFH'!CC$5))</f>
        <v>313.38</v>
      </c>
      <c r="CD88" s="476">
        <f>IF(CD$2&lt;&gt;"",IF($C88&lt;&gt;"TBA",CD$2/114,0),SUMIFS('HOURS&amp;CYCLES INPUT'!$F$2:$F$9999,'HOURS&amp;CYCLES INPUT'!$C$2:$C$9999,'QUALIFIED EFH'!$C88,'HOURS&amp;CYCLES INPUT'!$D$2:$D$9999,'QUALIFIED EFH'!CD$4,'HOURS&amp;CYCLES INPUT'!$E$2:$E$9999,'QUALIFIED EFH'!CD$5))</f>
        <v>0</v>
      </c>
      <c r="CE88" s="476">
        <f>IF(CE$2&lt;&gt;"",IF($C88&lt;&gt;"TBA",CE$2/114,0),SUMIFS('HOURS&amp;CYCLES INPUT'!$F$2:$F$9999,'HOURS&amp;CYCLES INPUT'!$C$2:$C$9999,'QUALIFIED EFH'!$C88,'HOURS&amp;CYCLES INPUT'!$D$2:$D$9999,'QUALIFIED EFH'!CE$4,'HOURS&amp;CYCLES INPUT'!$E$2:$E$9999,'QUALIFIED EFH'!CE$5))</f>
        <v>0</v>
      </c>
      <c r="CF88" s="476">
        <f>IF(CF$2&lt;&gt;"",IF($C88&lt;&gt;"TBA",CF$2/114,0),SUMIFS('HOURS&amp;CYCLES INPUT'!$F$2:$F$9999,'HOURS&amp;CYCLES INPUT'!$C$2:$C$9999,'QUALIFIED EFH'!$C88,'HOURS&amp;CYCLES INPUT'!$D$2:$D$9999,'QUALIFIED EFH'!CF$4,'HOURS&amp;CYCLES INPUT'!$E$2:$E$9999,'QUALIFIED EFH'!CF$5))</f>
        <v>0</v>
      </c>
      <c r="CG88" s="476">
        <f>IF(CG$2&lt;&gt;"",IF($C88&lt;&gt;"TBA",CG$2/114,0),SUMIFS('HOURS&amp;CYCLES INPUT'!$F$2:$F$9999,'HOURS&amp;CYCLES INPUT'!$C$2:$C$9999,'QUALIFIED EFH'!$C88,'HOURS&amp;CYCLES INPUT'!$D$2:$D$9999,'QUALIFIED EFH'!CG$4,'HOURS&amp;CYCLES INPUT'!$E$2:$E$9999,'QUALIFIED EFH'!CG$5))</f>
        <v>0</v>
      </c>
      <c r="CH88" s="476">
        <f>IF(CH$2&lt;&gt;"",IF($C88&lt;&gt;"TBA",CH$2/114,0),SUMIFS('HOURS&amp;CYCLES INPUT'!$F$2:$F$9999,'HOURS&amp;CYCLES INPUT'!$C$2:$C$9999,'QUALIFIED EFH'!$C88,'HOURS&amp;CYCLES INPUT'!$D$2:$D$9999,'QUALIFIED EFH'!CH$4,'HOURS&amp;CYCLES INPUT'!$E$2:$E$9999,'QUALIFIED EFH'!CH$5))</f>
        <v>0</v>
      </c>
      <c r="CI88" s="476">
        <f>IF(CI$2&lt;&gt;"",IF($C88&lt;&gt;"TBA",CI$2/114,0),SUMIFS('HOURS&amp;CYCLES INPUT'!$F$2:$F$9999,'HOURS&amp;CYCLES INPUT'!$C$2:$C$9999,'QUALIFIED EFH'!$C88,'HOURS&amp;CYCLES INPUT'!$D$2:$D$9999,'QUALIFIED EFH'!CI$4,'HOURS&amp;CYCLES INPUT'!$E$2:$E$9999,'QUALIFIED EFH'!CI$5))</f>
        <v>0</v>
      </c>
      <c r="CJ88" s="476">
        <f>IF(CJ$2&lt;&gt;"",IF($C88&lt;&gt;"TBA",CJ$2/114,0),SUMIFS('HOURS&amp;CYCLES INPUT'!$F$2:$F$9999,'HOURS&amp;CYCLES INPUT'!$C$2:$C$9999,'QUALIFIED EFH'!$C88,'HOURS&amp;CYCLES INPUT'!$D$2:$D$9999,'QUALIFIED EFH'!CJ$4,'HOURS&amp;CYCLES INPUT'!$E$2:$E$9999,'QUALIFIED EFH'!CJ$5))</f>
        <v>102.79</v>
      </c>
      <c r="CK88" s="476">
        <f>IF(CK$2&lt;&gt;"",IF($C88&lt;&gt;"TBA",CK$2/114,0),SUMIFS('HOURS&amp;CYCLES INPUT'!$F$2:$F$9999,'HOURS&amp;CYCLES INPUT'!$C$2:$C$9999,'QUALIFIED EFH'!$C88,'HOURS&amp;CYCLES INPUT'!$D$2:$D$9999,'QUALIFIED EFH'!CK$4,'HOURS&amp;CYCLES INPUT'!$E$2:$E$9999,'QUALIFIED EFH'!CK$5))</f>
        <v>456.46</v>
      </c>
      <c r="CL88" s="476">
        <f>IF(CL$2&lt;&gt;"",IF($C88&lt;&gt;"TBA",CL$2/114,0),SUMIFS('HOURS&amp;CYCLES INPUT'!$F$2:$F$9999,'HOURS&amp;CYCLES INPUT'!$C$2:$C$9999,'QUALIFIED EFH'!$C88,'HOURS&amp;CYCLES INPUT'!$D$2:$D$9999,'QUALIFIED EFH'!CL$4,'HOURS&amp;CYCLES INPUT'!$E$2:$E$9999,'QUALIFIED EFH'!CL$5))</f>
        <v>447.24</v>
      </c>
      <c r="CM88" s="476">
        <f>IF(CM$2&lt;&gt;"",IF($C88&lt;&gt;"TBA",CM$2/114,0),SUMIFS('HOURS&amp;CYCLES INPUT'!$F$2:$F$9999,'HOURS&amp;CYCLES INPUT'!$C$2:$C$9999,'QUALIFIED EFH'!$C88,'HOURS&amp;CYCLES INPUT'!$D$2:$D$9999,'QUALIFIED EFH'!CM$4,'HOURS&amp;CYCLES INPUT'!$E$2:$E$9999,'QUALIFIED EFH'!CM$5))</f>
        <v>463.1</v>
      </c>
      <c r="CN88" s="476">
        <f>IF(CN$2&lt;&gt;"",IF($C88&lt;&gt;"TBA",CN$2/114,0),SUMIFS('HOURS&amp;CYCLES INPUT'!$F$2:$F$9999,'HOURS&amp;CYCLES INPUT'!$C$2:$C$9999,'QUALIFIED EFH'!$C88,'HOURS&amp;CYCLES INPUT'!$D$2:$D$9999,'QUALIFIED EFH'!CN$4,'HOURS&amp;CYCLES INPUT'!$E$2:$E$9999,'QUALIFIED EFH'!CN$5))</f>
        <v>413.35</v>
      </c>
      <c r="CO88" s="476">
        <f>IF(CO$2&lt;&gt;"",IF($C88&lt;&gt;"TBA",CO$2/114,0),SUMIFS('HOURS&amp;CYCLES INPUT'!$F$2:$F$9999,'HOURS&amp;CYCLES INPUT'!$C$2:$C$9999,'QUALIFIED EFH'!$C88,'HOURS&amp;CYCLES INPUT'!$D$2:$D$9999,'QUALIFIED EFH'!CO$4,'HOURS&amp;CYCLES INPUT'!$E$2:$E$9999,'QUALIFIED EFH'!CO$5))</f>
        <v>470.82</v>
      </c>
      <c r="CP88" s="476">
        <f>IF(CP$2&lt;&gt;"",IF($C88&lt;&gt;"TBA",CP$2/114,0),SUMIFS('HOURS&amp;CYCLES INPUT'!$F$2:$F$9999,'HOURS&amp;CYCLES INPUT'!$C$2:$C$9999,'QUALIFIED EFH'!$C88,'HOURS&amp;CYCLES INPUT'!$D$2:$D$9999,'QUALIFIED EFH'!CP$4,'HOURS&amp;CYCLES INPUT'!$E$2:$E$9999,'QUALIFIED EFH'!CP$5))</f>
        <v>469.66</v>
      </c>
      <c r="CQ88" s="476">
        <f>IF(CQ$2&lt;&gt;"",IF($C88&lt;&gt;"TBA",CQ$2/114,0),SUMIFS('HOURS&amp;CYCLES INPUT'!$F$2:$F$9999,'HOURS&amp;CYCLES INPUT'!$C$2:$C$9999,'QUALIFIED EFH'!$C88,'HOURS&amp;CYCLES INPUT'!$D$2:$D$9999,'QUALIFIED EFH'!CQ$4,'HOURS&amp;CYCLES INPUT'!$E$2:$E$9999,'QUALIFIED EFH'!CQ$5))</f>
        <v>6.29</v>
      </c>
      <c r="CR88" s="476">
        <f>IF(CR$2&lt;&gt;"",IF($C88&lt;&gt;"TBA",CR$2/114,0),SUMIFS('HOURS&amp;CYCLES INPUT'!$F$2:$F$9999,'HOURS&amp;CYCLES INPUT'!$C$2:$C$9999,'QUALIFIED EFH'!$C88,'HOURS&amp;CYCLES INPUT'!$D$2:$D$9999,'QUALIFIED EFH'!CR$4,'HOURS&amp;CYCLES INPUT'!$E$2:$E$9999,'QUALIFIED EFH'!CR$5))</f>
        <v>0</v>
      </c>
      <c r="CS88" s="476">
        <f>IF(CS$2&lt;&gt;"",IF($C88&lt;&gt;"TBA",CS$2/114,0),SUMIFS('HOURS&amp;CYCLES INPUT'!$F$2:$F$9999,'HOURS&amp;CYCLES INPUT'!$C$2:$C$9999,'QUALIFIED EFH'!$C88,'HOURS&amp;CYCLES INPUT'!$D$2:$D$9999,'QUALIFIED EFH'!CS$4,'HOURS&amp;CYCLES INPUT'!$E$2:$E$9999,'QUALIFIED EFH'!CS$5))</f>
        <v>0</v>
      </c>
      <c r="CT88" s="476">
        <f>IF(CT$2&lt;&gt;"",IF($C88&lt;&gt;"TBA",CT$2/114,0),SUMIFS('HOURS&amp;CYCLES INPUT'!$F$2:$F$9999,'HOURS&amp;CYCLES INPUT'!$C$2:$C$9999,'QUALIFIED EFH'!$C88,'HOURS&amp;CYCLES INPUT'!$D$2:$D$9999,'QUALIFIED EFH'!CT$4,'HOURS&amp;CYCLES INPUT'!$E$2:$E$9999,'QUALIFIED EFH'!CT$5))</f>
        <v>0</v>
      </c>
      <c r="CU88" s="476">
        <f>IF(CU$2&lt;&gt;"",IF($C88&lt;&gt;"TBA",CU$2/114,0),SUMIFS('HOURS&amp;CYCLES INPUT'!$F$2:$F$9999,'HOURS&amp;CYCLES INPUT'!$C$2:$C$9999,'QUALIFIED EFH'!$C88,'HOURS&amp;CYCLES INPUT'!$D$2:$D$9999,'QUALIFIED EFH'!CU$4,'HOURS&amp;CYCLES INPUT'!$E$2:$E$9999,'QUALIFIED EFH'!CU$5))</f>
        <v>0</v>
      </c>
      <c r="CV88" s="476">
        <f>IF(CV$2&lt;&gt;"",IF($C88&lt;&gt;"TBA",CV$2/114,0),SUMIFS('HOURS&amp;CYCLES INPUT'!$F$2:$F$9999,'HOURS&amp;CYCLES INPUT'!$C$2:$C$9999,'QUALIFIED EFH'!$C88,'HOURS&amp;CYCLES INPUT'!$D$2:$D$9999,'QUALIFIED EFH'!CV$4,'HOURS&amp;CYCLES INPUT'!$E$2:$E$9999,'QUALIFIED EFH'!CV$5))</f>
        <v>0</v>
      </c>
      <c r="CW88" s="476">
        <f>IF(CW$2&lt;&gt;"",IF($C88&lt;&gt;"TBA",CW$2/114,0),SUMIFS('HOURS&amp;CYCLES INPUT'!$F$2:$F$9999,'HOURS&amp;CYCLES INPUT'!$C$2:$C$9999,'QUALIFIED EFH'!$C88,'HOURS&amp;CYCLES INPUT'!$D$2:$D$9999,'QUALIFIED EFH'!CW$4,'HOURS&amp;CYCLES INPUT'!$E$2:$E$9999,'QUALIFIED EFH'!CW$5))</f>
        <v>0</v>
      </c>
      <c r="CX88" s="476">
        <f>IF(CX$2&lt;&gt;"",IF($C88&lt;&gt;"TBA",CX$2/114,0),SUMIFS('HOURS&amp;CYCLES INPUT'!$F$2:$F$9999,'HOURS&amp;CYCLES INPUT'!$C$2:$C$9999,'QUALIFIED EFH'!$C88,'HOURS&amp;CYCLES INPUT'!$D$2:$D$9999,'QUALIFIED EFH'!CX$4,'HOURS&amp;CYCLES INPUT'!$E$2:$E$9999,'QUALIFIED EFH'!CX$5))</f>
        <v>0</v>
      </c>
      <c r="CY88" s="476">
        <f>IF(CY$2&lt;&gt;"",IF($C88&lt;&gt;"TBA",CY$2/114,0),SUMIFS('HOURS&amp;CYCLES INPUT'!$F$2:$F$9999,'HOURS&amp;CYCLES INPUT'!$C$2:$C$9999,'QUALIFIED EFH'!$C88,'HOURS&amp;CYCLES INPUT'!$D$2:$D$9999,'QUALIFIED EFH'!CY$4,'HOURS&amp;CYCLES INPUT'!$E$2:$E$9999,'QUALIFIED EFH'!CY$5))</f>
        <v>0</v>
      </c>
      <c r="CZ88" s="476">
        <f>IF(CZ$2&lt;&gt;"",IF($C88&lt;&gt;"TBA",CZ$2/114,0),SUMIFS('HOURS&amp;CYCLES INPUT'!$F$2:$F$9999,'HOURS&amp;CYCLES INPUT'!$C$2:$C$9999,'QUALIFIED EFH'!$C88,'HOURS&amp;CYCLES INPUT'!$D$2:$D$9999,'QUALIFIED EFH'!CZ$4,'HOURS&amp;CYCLES INPUT'!$E$2:$E$9999,'QUALIFIED EFH'!CZ$5))</f>
        <v>157.13999999999999</v>
      </c>
      <c r="DA88" s="476">
        <f>IF(DA$2&lt;&gt;"",IF($C88&lt;&gt;"TBA",DA$2/114,0),SUMIFS('HOURS&amp;CYCLES INPUT'!$F$2:$F$9999,'HOURS&amp;CYCLES INPUT'!$C$2:$C$9999,'QUALIFIED EFH'!$C88,'HOURS&amp;CYCLES INPUT'!$D$2:$D$9999,'QUALIFIED EFH'!DA$4,'HOURS&amp;CYCLES INPUT'!$E$2:$E$9999,'QUALIFIED EFH'!DA$5))</f>
        <v>393.36</v>
      </c>
      <c r="DB88" s="476">
        <f>IF(DB$2&lt;&gt;"",IF($C88&lt;&gt;"TBA",DB$2/114,0),SUMIFS('HOURS&amp;CYCLES INPUT'!$F$2:$F$9999,'HOURS&amp;CYCLES INPUT'!$C$2:$C$9999,'QUALIFIED EFH'!$C88,'HOURS&amp;CYCLES INPUT'!$D$2:$D$9999,'QUALIFIED EFH'!DB$4,'HOURS&amp;CYCLES INPUT'!$E$2:$E$9999,'QUALIFIED EFH'!DB$5))</f>
        <v>435.74</v>
      </c>
      <c r="DC88" s="476">
        <f>IF(DC$2&lt;&gt;"",IF($C88&lt;&gt;"TBA",DC$2/114,0),SUMIFS('HOURS&amp;CYCLES INPUT'!$F$2:$F$9999,'HOURS&amp;CYCLES INPUT'!$C$2:$C$9999,'QUALIFIED EFH'!$C88,'HOURS&amp;CYCLES INPUT'!$D$2:$D$9999,'QUALIFIED EFH'!DC$4,'HOURS&amp;CYCLES INPUT'!$E$2:$E$9999,'QUALIFIED EFH'!DC$5))</f>
        <v>447.5</v>
      </c>
      <c r="DD88" s="476">
        <f>IF(DD$2&lt;&gt;"",IF($C88&lt;&gt;"TBA",DD$2/114,0),SUMIFS('HOURS&amp;CYCLES INPUT'!$F$2:$F$9999,'HOURS&amp;CYCLES INPUT'!$C$2:$C$9999,'QUALIFIED EFH'!$C88,'HOURS&amp;CYCLES INPUT'!$D$2:$D$9999,'QUALIFIED EFH'!DD$4,'HOURS&amp;CYCLES INPUT'!$E$2:$E$9999,'QUALIFIED EFH'!DD$5))</f>
        <v>494.87</v>
      </c>
      <c r="DE88" s="476">
        <f>IF(DE$2&lt;&gt;"",IF($C88&lt;&gt;"TBA",DE$2/114,0),SUMIFS('HOURS&amp;CYCLES INPUT'!$F$2:$F$9999,'HOURS&amp;CYCLES INPUT'!$C$2:$C$9999,'QUALIFIED EFH'!$C88,'HOURS&amp;CYCLES INPUT'!$D$2:$D$9999,'QUALIFIED EFH'!DE$4,'HOURS&amp;CYCLES INPUT'!$E$2:$E$9999,'QUALIFIED EFH'!DE$5))</f>
        <v>449.03</v>
      </c>
      <c r="DF88" s="476">
        <f>IF(DF$2&lt;&gt;"",IF($C88&lt;&gt;"TBA",DF$2/114,0),SUMIFS('HOURS&amp;CYCLES INPUT'!$F$2:$F$9999,'HOURS&amp;CYCLES INPUT'!$C$2:$C$9999,'QUALIFIED EFH'!$C88,'HOURS&amp;CYCLES INPUT'!$D$2:$D$9999,'QUALIFIED EFH'!DF$4,'HOURS&amp;CYCLES INPUT'!$E$2:$E$9999,'QUALIFIED EFH'!DF$5))</f>
        <v>491.77</v>
      </c>
      <c r="DG88" s="476">
        <f>IF(DG$2&lt;&gt;"",IF($C88&lt;&gt;"TBA",DG$2/114,0),SUMIFS('HOURS&amp;CYCLES INPUT'!$F$2:$F$9999,'HOURS&amp;CYCLES INPUT'!$C$2:$C$9999,'QUALIFIED EFH'!$C88,'HOURS&amp;CYCLES INPUT'!$D$2:$D$9999,'QUALIFIED EFH'!DG$4,'HOURS&amp;CYCLES INPUT'!$E$2:$E$9999,'QUALIFIED EFH'!DG$5))</f>
        <v>463.85</v>
      </c>
      <c r="DH88" s="476">
        <f>IF(DH$2&lt;&gt;"",IF($C88&lt;&gt;"TBA",DH$2/114,0),SUMIFS('HOURS&amp;CYCLES INPUT'!$F$2:$F$9999,'HOURS&amp;CYCLES INPUT'!$C$2:$C$9999,'QUALIFIED EFH'!$C88,'HOURS&amp;CYCLES INPUT'!$D$2:$D$9999,'QUALIFIED EFH'!DH$4,'HOURS&amp;CYCLES INPUT'!$E$2:$E$9999,'QUALIFIED EFH'!DH$5))</f>
        <v>0</v>
      </c>
      <c r="DI88" s="476">
        <f>IF(DI$2&lt;&gt;"",IF($C88&lt;&gt;"TBA",DI$2/114,0),SUMIFS('HOURS&amp;CYCLES INPUT'!$F$2:$F$9999,'HOURS&amp;CYCLES INPUT'!$C$2:$C$9999,'QUALIFIED EFH'!$C88,'HOURS&amp;CYCLES INPUT'!$D$2:$D$9999,'QUALIFIED EFH'!DI$4,'HOURS&amp;CYCLES INPUT'!$E$2:$E$9999,'QUALIFIED EFH'!DI$5))</f>
        <v>0</v>
      </c>
      <c r="DJ88" s="476">
        <f>IF(DJ$2&lt;&gt;"",IF($C88&lt;&gt;"TBA",DJ$2/114,0),SUMIFS('HOURS&amp;CYCLES INPUT'!$F$2:$F$9999,'HOURS&amp;CYCLES INPUT'!$C$2:$C$9999,'QUALIFIED EFH'!$C88,'HOURS&amp;CYCLES INPUT'!$D$2:$D$9999,'QUALIFIED EFH'!DJ$4,'HOURS&amp;CYCLES INPUT'!$E$2:$E$9999,'QUALIFIED EFH'!DJ$5))</f>
        <v>0</v>
      </c>
      <c r="DK88" s="476">
        <f>IF(DK$2&lt;&gt;"",IF($C88&lt;&gt;"TBA",DK$2/114,0),SUMIFS('HOURS&amp;CYCLES INPUT'!$F$2:$F$9999,'HOURS&amp;CYCLES INPUT'!$C$2:$C$9999,'QUALIFIED EFH'!$C88,'HOURS&amp;CYCLES INPUT'!$D$2:$D$9999,'QUALIFIED EFH'!DK$4,'HOURS&amp;CYCLES INPUT'!$E$2:$E$9999,'QUALIFIED EFH'!DK$5))</f>
        <v>0</v>
      </c>
      <c r="DL88" s="476">
        <f>IF(DL$2&lt;&gt;"",IF($C88&lt;&gt;"TBA",DL$2/114,0),SUMIFS('HOURS&amp;CYCLES INPUT'!$F$2:$F$9999,'HOURS&amp;CYCLES INPUT'!$C$2:$C$9999,'QUALIFIED EFH'!$C88,'HOURS&amp;CYCLES INPUT'!$D$2:$D$9999,'QUALIFIED EFH'!DL$4,'HOURS&amp;CYCLES INPUT'!$E$2:$E$9999,'QUALIFIED EFH'!DL$5))</f>
        <v>0</v>
      </c>
      <c r="DM88" s="476">
        <f>IF(DM$2&lt;&gt;"",IF($C88&lt;&gt;"TBA",DM$2/114,0),SUMIFS('HOURS&amp;CYCLES INPUT'!$F$2:$F$9999,'HOURS&amp;CYCLES INPUT'!$C$2:$C$9999,'QUALIFIED EFH'!$C88,'HOURS&amp;CYCLES INPUT'!$D$2:$D$9999,'QUALIFIED EFH'!DM$4,'HOURS&amp;CYCLES INPUT'!$E$2:$E$9999,'QUALIFIED EFH'!DM$5))</f>
        <v>0</v>
      </c>
      <c r="DN88" s="476">
        <f>IF(DN$2&lt;&gt;"",IF($C88&lt;&gt;"TBA",DN$2/114,0),SUMIFS('HOURS&amp;CYCLES INPUT'!$F$2:$F$9999,'HOURS&amp;CYCLES INPUT'!$C$2:$C$9999,'QUALIFIED EFH'!$C88,'HOURS&amp;CYCLES INPUT'!$D$2:$D$9999,'QUALIFIED EFH'!DN$4,'HOURS&amp;CYCLES INPUT'!$E$2:$E$9999,'QUALIFIED EFH'!DN$5))</f>
        <v>0</v>
      </c>
      <c r="DO88" s="476">
        <f>IF(DO$2&lt;&gt;"",IF($C88&lt;&gt;"TBA",DO$2/114,0),SUMIFS('HOURS&amp;CYCLES INPUT'!$F$2:$F$9999,'HOURS&amp;CYCLES INPUT'!$C$2:$C$9999,'QUALIFIED EFH'!$C88,'HOURS&amp;CYCLES INPUT'!$D$2:$D$9999,'QUALIFIED EFH'!DO$4,'HOURS&amp;CYCLES INPUT'!$E$2:$E$9999,'QUALIFIED EFH'!DO$5))</f>
        <v>0</v>
      </c>
      <c r="DP88" s="476">
        <f>IF(DP$2&lt;&gt;"",IF($C88&lt;&gt;"TBA",DP$2/114,0),SUMIFS('HOURS&amp;CYCLES INPUT'!$F$2:$F$9999,'HOURS&amp;CYCLES INPUT'!$C$2:$C$9999,'QUALIFIED EFH'!$C88,'HOURS&amp;CYCLES INPUT'!$D$2:$D$9999,'QUALIFIED EFH'!DP$4,'HOURS&amp;CYCLES INPUT'!$E$2:$E$9999,'QUALIFIED EFH'!DP$5))</f>
        <v>0</v>
      </c>
      <c r="DQ88" s="476">
        <f>IF(DQ$2&lt;&gt;"",IF($C88&lt;&gt;"TBA",DQ$2/114,0),SUMIFS('HOURS&amp;CYCLES INPUT'!$F$2:$F$9999,'HOURS&amp;CYCLES INPUT'!$C$2:$C$9999,'QUALIFIED EFH'!$C88,'HOURS&amp;CYCLES INPUT'!$D$2:$D$9999,'QUALIFIED EFH'!DQ$4,'HOURS&amp;CYCLES INPUT'!$E$2:$E$9999,'QUALIFIED EFH'!DQ$5))</f>
        <v>0</v>
      </c>
      <c r="DR88" s="476">
        <f>IF(DR$2&lt;&gt;"",IF($C88&lt;&gt;"TBA",DR$2/114,0),SUMIFS('HOURS&amp;CYCLES INPUT'!$F$2:$F$9999,'HOURS&amp;CYCLES INPUT'!$C$2:$C$9999,'QUALIFIED EFH'!$C88,'HOURS&amp;CYCLES INPUT'!$D$2:$D$9999,'QUALIFIED EFH'!DR$4,'HOURS&amp;CYCLES INPUT'!$E$2:$E$9999,'QUALIFIED EFH'!DR$5))</f>
        <v>0</v>
      </c>
      <c r="DS88" s="476">
        <f>IF(DS$2&lt;&gt;"",IF($C88&lt;&gt;"TBA",DS$2/114,0),SUMIFS('HOURS&amp;CYCLES INPUT'!$F$2:$F$9999,'HOURS&amp;CYCLES INPUT'!$C$2:$C$9999,'QUALIFIED EFH'!$C88,'HOURS&amp;CYCLES INPUT'!$D$2:$D$9999,'QUALIFIED EFH'!DS$4,'HOURS&amp;CYCLES INPUT'!$E$2:$E$9999,'QUALIFIED EFH'!DS$5))</f>
        <v>0</v>
      </c>
      <c r="DT88" s="476">
        <f>IF(DT$2&lt;&gt;"",IF($C88&lt;&gt;"TBA",DT$2/114,0),SUMIFS('HOURS&amp;CYCLES INPUT'!$F$2:$F$9999,'HOURS&amp;CYCLES INPUT'!$C$2:$C$9999,'QUALIFIED EFH'!$C88,'HOURS&amp;CYCLES INPUT'!$D$2:$D$9999,'QUALIFIED EFH'!DT$4,'HOURS&amp;CYCLES INPUT'!$E$2:$E$9999,'QUALIFIED EFH'!DT$5))</f>
        <v>0</v>
      </c>
      <c r="DU88" s="476">
        <f>IF(DU$2&lt;&gt;"",IF($C88&lt;&gt;"TBA",DU$2/114,0),SUMIFS('HOURS&amp;CYCLES INPUT'!$F$2:$F$9999,'HOURS&amp;CYCLES INPUT'!$C$2:$C$9999,'QUALIFIED EFH'!$C88,'HOURS&amp;CYCLES INPUT'!$D$2:$D$9999,'QUALIFIED EFH'!DU$4,'HOURS&amp;CYCLES INPUT'!$E$2:$E$9999,'QUALIFIED EFH'!DU$5))</f>
        <v>0</v>
      </c>
      <c r="DV88" s="476">
        <f>IF(DV$2&lt;&gt;"",IF($C88&lt;&gt;"TBA",DV$2/114,0),SUMIFS('HOURS&amp;CYCLES INPUT'!$F$2:$F$9999,'HOURS&amp;CYCLES INPUT'!$C$2:$C$9999,'QUALIFIED EFH'!$C88,'HOURS&amp;CYCLES INPUT'!$D$2:$D$9999,'QUALIFIED EFH'!DV$4,'HOURS&amp;CYCLES INPUT'!$E$2:$E$9999,'QUALIFIED EFH'!DV$5))</f>
        <v>0</v>
      </c>
      <c r="DW88" s="476">
        <f>IF(DW$2&lt;&gt;"",IF($C88&lt;&gt;"TBA",DW$2/114,0),SUMIFS('HOURS&amp;CYCLES INPUT'!$F$2:$F$9999,'HOURS&amp;CYCLES INPUT'!$C$2:$C$9999,'QUALIFIED EFH'!$C88,'HOURS&amp;CYCLES INPUT'!$D$2:$D$9999,'QUALIFIED EFH'!DW$4,'HOURS&amp;CYCLES INPUT'!$E$2:$E$9999,'QUALIFIED EFH'!DW$5))</f>
        <v>0</v>
      </c>
      <c r="DX88" s="476">
        <f>IF(DX$2&lt;&gt;"",IF($C88&lt;&gt;"TBA",DX$2/114,0),SUMIFS('HOURS&amp;CYCLES INPUT'!$F$2:$F$9999,'HOURS&amp;CYCLES INPUT'!$C$2:$C$9999,'QUALIFIED EFH'!$C88,'HOURS&amp;CYCLES INPUT'!$D$2:$D$9999,'QUALIFIED EFH'!DX$4,'HOURS&amp;CYCLES INPUT'!$E$2:$E$9999,'QUALIFIED EFH'!DX$5))</f>
        <v>0</v>
      </c>
      <c r="DY88" s="476">
        <f>IF(DY$2&lt;&gt;"",IF($C88&lt;&gt;"TBA",DY$2/114,0),SUMIFS('HOURS&amp;CYCLES INPUT'!$F$2:$F$9999,'HOURS&amp;CYCLES INPUT'!$C$2:$C$9999,'QUALIFIED EFH'!$C88,'HOURS&amp;CYCLES INPUT'!$D$2:$D$9999,'QUALIFIED EFH'!DY$4,'HOURS&amp;CYCLES INPUT'!$E$2:$E$9999,'QUALIFIED EFH'!DY$5))</f>
        <v>0</v>
      </c>
      <c r="DZ88" s="476">
        <f>IF(DZ$2&lt;&gt;"",IF($C88&lt;&gt;"TBA",DZ$2/114,0),SUMIFS('HOURS&amp;CYCLES INPUT'!$F$2:$F$9999,'HOURS&amp;CYCLES INPUT'!$C$2:$C$9999,'QUALIFIED EFH'!$C88,'HOURS&amp;CYCLES INPUT'!$D$2:$D$9999,'QUALIFIED EFH'!DZ$4,'HOURS&amp;CYCLES INPUT'!$E$2:$E$9999,'QUALIFIED EFH'!DZ$5))</f>
        <v>0</v>
      </c>
      <c r="EA88" s="476">
        <f>IF(EA$2&lt;&gt;"",IF($C88&lt;&gt;"TBA",EA$2/114,0),SUMIFS('HOURS&amp;CYCLES INPUT'!$F$2:$F$9999,'HOURS&amp;CYCLES INPUT'!$C$2:$C$9999,'QUALIFIED EFH'!$C88,'HOURS&amp;CYCLES INPUT'!$D$2:$D$9999,'QUALIFIED EFH'!EA$4,'HOURS&amp;CYCLES INPUT'!$E$2:$E$9999,'QUALIFIED EFH'!EA$5))</f>
        <v>0</v>
      </c>
      <c r="EB88" s="476">
        <f>IF(EB$2&lt;&gt;"",IF($C88&lt;&gt;"TBA",EB$2/114,0),SUMIFS('HOURS&amp;CYCLES INPUT'!$F$2:$F$9999,'HOURS&amp;CYCLES INPUT'!$C$2:$C$9999,'QUALIFIED EFH'!$C88,'HOURS&amp;CYCLES INPUT'!$D$2:$D$9999,'QUALIFIED EFH'!EB$4,'HOURS&amp;CYCLES INPUT'!$E$2:$E$9999,'QUALIFIED EFH'!EB$5))</f>
        <v>0</v>
      </c>
      <c r="EC88" s="476">
        <f>IF(EC$2&lt;&gt;"",IF($C88&lt;&gt;"TBA",EC$2/114,0),SUMIFS('HOURS&amp;CYCLES INPUT'!$F$2:$F$9999,'HOURS&amp;CYCLES INPUT'!$C$2:$C$9999,'QUALIFIED EFH'!$C88,'HOURS&amp;CYCLES INPUT'!$D$2:$D$9999,'QUALIFIED EFH'!EC$4,'HOURS&amp;CYCLES INPUT'!$E$2:$E$9999,'QUALIFIED EFH'!EC$5))</f>
        <v>0</v>
      </c>
      <c r="ED88" s="476">
        <f>IF(ED$2&lt;&gt;"",IF($C88&lt;&gt;"TBA",ED$2/114,0),SUMIFS('HOURS&amp;CYCLES INPUT'!$F$2:$F$9999,'HOURS&amp;CYCLES INPUT'!$C$2:$C$9999,'QUALIFIED EFH'!$C88,'HOURS&amp;CYCLES INPUT'!$D$2:$D$9999,'QUALIFIED EFH'!ED$4,'HOURS&amp;CYCLES INPUT'!$E$2:$E$9999,'QUALIFIED EFH'!ED$5))</f>
        <v>0</v>
      </c>
      <c r="EE88" s="476">
        <f>IF(EE$2&lt;&gt;"",IF($C88&lt;&gt;"TBA",EE$2/114,0),SUMIFS('HOURS&amp;CYCLES INPUT'!$F$2:$F$9999,'HOURS&amp;CYCLES INPUT'!$C$2:$C$9999,'QUALIFIED EFH'!$C88,'HOURS&amp;CYCLES INPUT'!$D$2:$D$9999,'QUALIFIED EFH'!EE$4,'HOURS&amp;CYCLES INPUT'!$E$2:$E$9999,'QUALIFIED EFH'!EE$5))</f>
        <v>0</v>
      </c>
      <c r="EF88" s="476">
        <f>IF(EF$2&lt;&gt;"",IF($C88&lt;&gt;"TBA",EF$2/114,0),SUMIFS('HOURS&amp;CYCLES INPUT'!$F$2:$F$9999,'HOURS&amp;CYCLES INPUT'!$C$2:$C$9999,'QUALIFIED EFH'!$C88,'HOURS&amp;CYCLES INPUT'!$D$2:$D$9999,'QUALIFIED EFH'!EF$4,'HOURS&amp;CYCLES INPUT'!$E$2:$E$9999,'QUALIFIED EFH'!EF$5))</f>
        <v>0</v>
      </c>
      <c r="EG88" s="476">
        <f>IF(EG$2&lt;&gt;"",IF($C88&lt;&gt;"TBA",EG$2/114,0),SUMIFS('HOURS&amp;CYCLES INPUT'!$F$2:$F$9999,'HOURS&amp;CYCLES INPUT'!$C$2:$C$9999,'QUALIFIED EFH'!$C88,'HOURS&amp;CYCLES INPUT'!$D$2:$D$9999,'QUALIFIED EFH'!EG$4,'HOURS&amp;CYCLES INPUT'!$E$2:$E$9999,'QUALIFIED EFH'!EG$5))</f>
        <v>0</v>
      </c>
      <c r="EH88" s="476">
        <f>IF(EH$2&lt;&gt;"",IF($C88&lt;&gt;"TBA",EH$2/114,0),SUMIFS('HOURS&amp;CYCLES INPUT'!$F$2:$F$9999,'HOURS&amp;CYCLES INPUT'!$C$2:$C$9999,'QUALIFIED EFH'!$C88,'HOURS&amp;CYCLES INPUT'!$D$2:$D$9999,'QUALIFIED EFH'!EH$4,'HOURS&amp;CYCLES INPUT'!$E$2:$E$9999,'QUALIFIED EFH'!EH$5))</f>
        <v>0</v>
      </c>
      <c r="EI88" s="476">
        <f>IF(EI$2&lt;&gt;"",IF($C88&lt;&gt;"TBA",EI$2/114,0),SUMIFS('HOURS&amp;CYCLES INPUT'!$F$2:$F$9999,'HOURS&amp;CYCLES INPUT'!$C$2:$C$9999,'QUALIFIED EFH'!$C88,'HOURS&amp;CYCLES INPUT'!$D$2:$D$9999,'QUALIFIED EFH'!EI$4,'HOURS&amp;CYCLES INPUT'!$E$2:$E$9999,'QUALIFIED EFH'!EI$5))</f>
        <v>0</v>
      </c>
      <c r="EJ88" s="476">
        <f>IF(EJ$2&lt;&gt;"",IF($C88&lt;&gt;"TBA",EJ$2/114,0),SUMIFS('HOURS&amp;CYCLES INPUT'!$F$2:$F$9999,'HOURS&amp;CYCLES INPUT'!$C$2:$C$9999,'QUALIFIED EFH'!$C88,'HOURS&amp;CYCLES INPUT'!$D$2:$D$9999,'QUALIFIED EFH'!EJ$4,'HOURS&amp;CYCLES INPUT'!$E$2:$E$9999,'QUALIFIED EFH'!EJ$5))</f>
        <v>0</v>
      </c>
      <c r="EK88" s="476">
        <f>IF(EK$2&lt;&gt;"",IF($C88&lt;&gt;"TBA",EK$2/114,0),SUMIFS('HOURS&amp;CYCLES INPUT'!$F$2:$F$9999,'HOURS&amp;CYCLES INPUT'!$C$2:$C$9999,'QUALIFIED EFH'!$C88,'HOURS&amp;CYCLES INPUT'!$D$2:$D$9999,'QUALIFIED EFH'!EK$4,'HOURS&amp;CYCLES INPUT'!$E$2:$E$9999,'QUALIFIED EFH'!EK$5))</f>
        <v>0</v>
      </c>
      <c r="EL88" s="476">
        <f>IF(EL$2&lt;&gt;"",IF($C88&lt;&gt;"TBA",EL$2/114,0),SUMIFS('HOURS&amp;CYCLES INPUT'!$F$2:$F$9999,'HOURS&amp;CYCLES INPUT'!$C$2:$C$9999,'QUALIFIED EFH'!$C88,'HOURS&amp;CYCLES INPUT'!$D$2:$D$9999,'QUALIFIED EFH'!EL$4,'HOURS&amp;CYCLES INPUT'!$E$2:$E$9999,'QUALIFIED EFH'!EL$5))</f>
        <v>0</v>
      </c>
      <c r="EM88" s="476">
        <f>IF(EM$2&lt;&gt;"",IF($C88&lt;&gt;"TBA",EM$2/114,0),SUMIFS('HOURS&amp;CYCLES INPUT'!$F$2:$F$9999,'HOURS&amp;CYCLES INPUT'!$C$2:$C$9999,'QUALIFIED EFH'!$C88,'HOURS&amp;CYCLES INPUT'!$D$2:$D$9999,'QUALIFIED EFH'!EM$4,'HOURS&amp;CYCLES INPUT'!$E$2:$E$9999,'QUALIFIED EFH'!EM$5))</f>
        <v>0</v>
      </c>
      <c r="EN88" s="476">
        <f>IF(EN$2&lt;&gt;"",IF($C88&lt;&gt;"TBA",EN$2/114,0),SUMIFS('HOURS&amp;CYCLES INPUT'!$F$2:$F$9999,'HOURS&amp;CYCLES INPUT'!$C$2:$C$9999,'QUALIFIED EFH'!$C88,'HOURS&amp;CYCLES INPUT'!$D$2:$D$9999,'QUALIFIED EFH'!EN$4,'HOURS&amp;CYCLES INPUT'!$E$2:$E$9999,'QUALIFIED EFH'!EN$5))</f>
        <v>0</v>
      </c>
      <c r="EO88" s="476">
        <f>IF(EO$2&lt;&gt;"",IF($C88&lt;&gt;"TBA",EO$2/114,0),SUMIFS('HOURS&amp;CYCLES INPUT'!$F$2:$F$9999,'HOURS&amp;CYCLES INPUT'!$C$2:$C$9999,'QUALIFIED EFH'!$C88,'HOURS&amp;CYCLES INPUT'!$D$2:$D$9999,'QUALIFIED EFH'!EO$4,'HOURS&amp;CYCLES INPUT'!$E$2:$E$9999,'QUALIFIED EFH'!EO$5))</f>
        <v>0</v>
      </c>
      <c r="EP88" s="476">
        <f>IF(EP$2&lt;&gt;"",IF($C88&lt;&gt;"TBA",EP$2/114,0),SUMIFS('HOURS&amp;CYCLES INPUT'!$F$2:$F$9999,'HOURS&amp;CYCLES INPUT'!$C$2:$C$9999,'QUALIFIED EFH'!$C88,'HOURS&amp;CYCLES INPUT'!$D$2:$D$9999,'QUALIFIED EFH'!EP$4,'HOURS&amp;CYCLES INPUT'!$E$2:$E$9999,'QUALIFIED EFH'!EP$5))</f>
        <v>0</v>
      </c>
      <c r="EQ88" s="476">
        <f>IF(EQ$2&lt;&gt;"",IF($C88&lt;&gt;"TBA",EQ$2/114,0),SUMIFS('HOURS&amp;CYCLES INPUT'!$F$2:$F$9999,'HOURS&amp;CYCLES INPUT'!$C$2:$C$9999,'QUALIFIED EFH'!$C88,'HOURS&amp;CYCLES INPUT'!$D$2:$D$9999,'QUALIFIED EFH'!EQ$4,'HOURS&amp;CYCLES INPUT'!$E$2:$E$9999,'QUALIFIED EFH'!EQ$5))</f>
        <v>0</v>
      </c>
      <c r="ER88" s="476">
        <f>IF(ER$2&lt;&gt;"",IF($C88&lt;&gt;"TBA",ER$2/114,0),SUMIFS('HOURS&amp;CYCLES INPUT'!$F$2:$F$9999,'HOURS&amp;CYCLES INPUT'!$C$2:$C$9999,'QUALIFIED EFH'!$C88,'HOURS&amp;CYCLES INPUT'!$D$2:$D$9999,'QUALIFIED EFH'!ER$4,'HOURS&amp;CYCLES INPUT'!$E$2:$E$9999,'QUALIFIED EFH'!ER$5))</f>
        <v>0</v>
      </c>
      <c r="ES88" s="476">
        <f>IF(ES$2&lt;&gt;"",IF($C88&lt;&gt;"TBA",ES$2/114,0),SUMIFS('HOURS&amp;CYCLES INPUT'!$F$2:$F$9999,'HOURS&amp;CYCLES INPUT'!$C$2:$C$9999,'QUALIFIED EFH'!$C88,'HOURS&amp;CYCLES INPUT'!$D$2:$D$9999,'QUALIFIED EFH'!ES$4,'HOURS&amp;CYCLES INPUT'!$E$2:$E$9999,'QUALIFIED EFH'!ES$5))</f>
        <v>0</v>
      </c>
      <c r="ET88" s="476">
        <f>IF(ET$2&lt;&gt;"",IF($C88&lt;&gt;"TBA",ET$2/114,0),SUMIFS('HOURS&amp;CYCLES INPUT'!$F$2:$F$9999,'HOURS&amp;CYCLES INPUT'!$C$2:$C$9999,'QUALIFIED EFH'!$C88,'HOURS&amp;CYCLES INPUT'!$D$2:$D$9999,'QUALIFIED EFH'!ET$4,'HOURS&amp;CYCLES INPUT'!$E$2:$E$9999,'QUALIFIED EFH'!ET$5))</f>
        <v>0</v>
      </c>
      <c r="EU88" s="476">
        <f>IF(EU$2&lt;&gt;"",IF($C88&lt;&gt;"TBA",EU$2/114,0),SUMIFS('HOURS&amp;CYCLES INPUT'!$F$2:$F$9999,'HOURS&amp;CYCLES INPUT'!$C$2:$C$9999,'QUALIFIED EFH'!$C88,'HOURS&amp;CYCLES INPUT'!$D$2:$D$9999,'QUALIFIED EFH'!EU$4,'HOURS&amp;CYCLES INPUT'!$E$2:$E$9999,'QUALIFIED EFH'!EU$5))</f>
        <v>0</v>
      </c>
      <c r="EV88" s="476">
        <f>IF(EV$2&lt;&gt;"",IF($C88&lt;&gt;"TBA",EV$2/114,0),SUMIFS('HOURS&amp;CYCLES INPUT'!$F$2:$F$9999,'HOURS&amp;CYCLES INPUT'!$C$2:$C$9999,'QUALIFIED EFH'!$C88,'HOURS&amp;CYCLES INPUT'!$D$2:$D$9999,'QUALIFIED EFH'!EV$4,'HOURS&amp;CYCLES INPUT'!$E$2:$E$9999,'QUALIFIED EFH'!EV$5))</f>
        <v>0</v>
      </c>
      <c r="EW88" s="476">
        <f>IF(EW$2&lt;&gt;"",IF($C88&lt;&gt;"TBA",EW$2/114,0),SUMIFS('HOURS&amp;CYCLES INPUT'!$F$2:$F$9999,'HOURS&amp;CYCLES INPUT'!$C$2:$C$9999,'QUALIFIED EFH'!$C88,'HOURS&amp;CYCLES INPUT'!$D$2:$D$9999,'QUALIFIED EFH'!EW$4,'HOURS&amp;CYCLES INPUT'!$E$2:$E$9999,'QUALIFIED EFH'!EW$5))</f>
        <v>0</v>
      </c>
      <c r="EX88" s="476">
        <f>IF(EX$2&lt;&gt;"",IF($C88&lt;&gt;"TBA",EX$2/114,0),SUMIFS('HOURS&amp;CYCLES INPUT'!$F$2:$F$9999,'HOURS&amp;CYCLES INPUT'!$C$2:$C$9999,'QUALIFIED EFH'!$C88,'HOURS&amp;CYCLES INPUT'!$D$2:$D$9999,'QUALIFIED EFH'!EX$4,'HOURS&amp;CYCLES INPUT'!$E$2:$E$9999,'QUALIFIED EFH'!EX$5))</f>
        <v>0</v>
      </c>
      <c r="EY88" s="476">
        <f>IF(EY$2&lt;&gt;"",IF($C88&lt;&gt;"TBA",EY$2/114,0),SUMIFS('HOURS&amp;CYCLES INPUT'!$F$2:$F$9999,'HOURS&amp;CYCLES INPUT'!$C$2:$C$9999,'QUALIFIED EFH'!$C88,'HOURS&amp;CYCLES INPUT'!$D$2:$D$9999,'QUALIFIED EFH'!EY$4,'HOURS&amp;CYCLES INPUT'!$E$2:$E$9999,'QUALIFIED EFH'!EY$5))</f>
        <v>0</v>
      </c>
      <c r="EZ88" s="476">
        <f>IF(EZ$2&lt;&gt;"",IF($C88&lt;&gt;"TBA",EZ$2/114,0),SUMIFS('HOURS&amp;CYCLES INPUT'!$F$2:$F$9999,'HOURS&amp;CYCLES INPUT'!$C$2:$C$9999,'QUALIFIED EFH'!$C88,'HOURS&amp;CYCLES INPUT'!$D$2:$D$9999,'QUALIFIED EFH'!EZ$4,'HOURS&amp;CYCLES INPUT'!$E$2:$E$9999,'QUALIFIED EFH'!EZ$5))</f>
        <v>0</v>
      </c>
      <c r="FA88" s="476">
        <f>IF(FA$2&lt;&gt;"",IF($C88&lt;&gt;"TBA",FA$2/114,0),SUMIFS('HOURS&amp;CYCLES INPUT'!$F$2:$F$9999,'HOURS&amp;CYCLES INPUT'!$C$2:$C$9999,'QUALIFIED EFH'!$C88,'HOURS&amp;CYCLES INPUT'!$D$2:$D$9999,'QUALIFIED EFH'!FA$4,'HOURS&amp;CYCLES INPUT'!$E$2:$E$9999,'QUALIFIED EFH'!FA$5))</f>
        <v>0</v>
      </c>
      <c r="FB88" s="476">
        <f>IF(FB$2&lt;&gt;"",IF($C88&lt;&gt;"TBA",FB$2/114,0),SUMIFS('HOURS&amp;CYCLES INPUT'!$F$2:$F$9999,'HOURS&amp;CYCLES INPUT'!$C$2:$C$9999,'QUALIFIED EFH'!$C88,'HOURS&amp;CYCLES INPUT'!$D$2:$D$9999,'QUALIFIED EFH'!FB$4,'HOURS&amp;CYCLES INPUT'!$E$2:$E$9999,'QUALIFIED EFH'!FB$5))</f>
        <v>0</v>
      </c>
      <c r="FC88" s="476">
        <f>IF(FC$2&lt;&gt;"",IF($C88&lt;&gt;"TBA",FC$2/114,0),SUMIFS('HOURS&amp;CYCLES INPUT'!$F$2:$F$9999,'HOURS&amp;CYCLES INPUT'!$C$2:$C$9999,'QUALIFIED EFH'!$C88,'HOURS&amp;CYCLES INPUT'!$D$2:$D$9999,'QUALIFIED EFH'!FC$4,'HOURS&amp;CYCLES INPUT'!$E$2:$E$9999,'QUALIFIED EFH'!FC$5))</f>
        <v>0</v>
      </c>
      <c r="FD88" s="476">
        <f>IF(FD$2&lt;&gt;"",IF($C88&lt;&gt;"TBA",FD$2/114,0),SUMIFS('HOURS&amp;CYCLES INPUT'!$F$2:$F$9999,'HOURS&amp;CYCLES INPUT'!$C$2:$C$9999,'QUALIFIED EFH'!$C88,'HOURS&amp;CYCLES INPUT'!$D$2:$D$9999,'QUALIFIED EFH'!FD$4,'HOURS&amp;CYCLES INPUT'!$E$2:$E$9999,'QUALIFIED EFH'!FD$5))</f>
        <v>0</v>
      </c>
      <c r="FE88" s="476">
        <f>IF(FE$2&lt;&gt;"",IF($C88&lt;&gt;"TBA",FE$2/114,0),SUMIFS('HOURS&amp;CYCLES INPUT'!$F$2:$F$9999,'HOURS&amp;CYCLES INPUT'!$C$2:$C$9999,'QUALIFIED EFH'!$C88,'HOURS&amp;CYCLES INPUT'!$D$2:$D$9999,'QUALIFIED EFH'!FE$4,'HOURS&amp;CYCLES INPUT'!$E$2:$E$9999,'QUALIFIED EFH'!FE$5))</f>
        <v>0</v>
      </c>
      <c r="FF88" s="476">
        <f>IF(FF$2&lt;&gt;"",IF($C88&lt;&gt;"TBA",FF$2/114,0),SUMIFS('HOURS&amp;CYCLES INPUT'!$F$2:$F$9999,'HOURS&amp;CYCLES INPUT'!$C$2:$C$9999,'QUALIFIED EFH'!$C88,'HOURS&amp;CYCLES INPUT'!$D$2:$D$9999,'QUALIFIED EFH'!FF$4,'HOURS&amp;CYCLES INPUT'!$E$2:$E$9999,'QUALIFIED EFH'!FF$5))</f>
        <v>0</v>
      </c>
      <c r="FG88" s="476">
        <f>IF(FG$2&lt;&gt;"",IF($C88&lt;&gt;"TBA",FG$2/114,0),SUMIFS('HOURS&amp;CYCLES INPUT'!$F$2:$F$9999,'HOURS&amp;CYCLES INPUT'!$C$2:$C$9999,'QUALIFIED EFH'!$C88,'HOURS&amp;CYCLES INPUT'!$D$2:$D$9999,'QUALIFIED EFH'!FG$4,'HOURS&amp;CYCLES INPUT'!$E$2:$E$9999,'QUALIFIED EFH'!FG$5))</f>
        <v>0</v>
      </c>
      <c r="FH88" s="476">
        <f>IF(FH$2&lt;&gt;"",IF($C88&lt;&gt;"TBA",FH$2/114,0),SUMIFS('HOURS&amp;CYCLES INPUT'!$F$2:$F$9999,'HOURS&amp;CYCLES INPUT'!$C$2:$C$9999,'QUALIFIED EFH'!$C88,'HOURS&amp;CYCLES INPUT'!$D$2:$D$9999,'QUALIFIED EFH'!FH$4,'HOURS&amp;CYCLES INPUT'!$E$2:$E$9999,'QUALIFIED EFH'!FH$5))</f>
        <v>0</v>
      </c>
      <c r="FI88" s="476">
        <f>IF(FI$2&lt;&gt;"",IF($C88&lt;&gt;"TBA",FI$2/114,0),SUMIFS('HOURS&amp;CYCLES INPUT'!$F$2:$F$9999,'HOURS&amp;CYCLES INPUT'!$C$2:$C$9999,'QUALIFIED EFH'!$C88,'HOURS&amp;CYCLES INPUT'!$D$2:$D$9999,'QUALIFIED EFH'!FI$4,'HOURS&amp;CYCLES INPUT'!$E$2:$E$9999,'QUALIFIED EFH'!FI$5))</f>
        <v>0</v>
      </c>
      <c r="FJ88" s="476">
        <f>IF(FJ$2&lt;&gt;"",IF($C88&lt;&gt;"TBA",FJ$2/114,0),SUMIFS('HOURS&amp;CYCLES INPUT'!$F$2:$F$9999,'HOURS&amp;CYCLES INPUT'!$C$2:$C$9999,'QUALIFIED EFH'!$C88,'HOURS&amp;CYCLES INPUT'!$D$2:$D$9999,'QUALIFIED EFH'!FJ$4,'HOURS&amp;CYCLES INPUT'!$E$2:$E$9999,'QUALIFIED EFH'!FJ$5))</f>
        <v>0</v>
      </c>
      <c r="FK88" s="476">
        <f>IF(FK$2&lt;&gt;"",IF($C88&lt;&gt;"TBA",FK$2/114,0),SUMIFS('HOURS&amp;CYCLES INPUT'!$F$2:$F$9999,'HOURS&amp;CYCLES INPUT'!$C$2:$C$9999,'QUALIFIED EFH'!$C88,'HOURS&amp;CYCLES INPUT'!$D$2:$D$9999,'QUALIFIED EFH'!FK$4,'HOURS&amp;CYCLES INPUT'!$E$2:$E$9999,'QUALIFIED EFH'!FK$5))</f>
        <v>0</v>
      </c>
      <c r="FL88" s="476">
        <f>IF(FL$2&lt;&gt;"",IF($C88&lt;&gt;"TBA",FL$2/114,0),SUMIFS('HOURS&amp;CYCLES INPUT'!$F$2:$F$9999,'HOURS&amp;CYCLES INPUT'!$C$2:$C$9999,'QUALIFIED EFH'!$C88,'HOURS&amp;CYCLES INPUT'!$D$2:$D$9999,'QUALIFIED EFH'!FL$4,'HOURS&amp;CYCLES INPUT'!$E$2:$E$9999,'QUALIFIED EFH'!FL$5))</f>
        <v>0</v>
      </c>
      <c r="FM88" s="476">
        <f>IF(FM$2&lt;&gt;"",IF($C88&lt;&gt;"TBA",FM$2/114,0),SUMIFS('HOURS&amp;CYCLES INPUT'!$F$2:$F$9999,'HOURS&amp;CYCLES INPUT'!$C$2:$C$9999,'QUALIFIED EFH'!$C88,'HOURS&amp;CYCLES INPUT'!$D$2:$D$9999,'QUALIFIED EFH'!FM$4,'HOURS&amp;CYCLES INPUT'!$E$2:$E$9999,'QUALIFIED EFH'!FM$5))</f>
        <v>0</v>
      </c>
      <c r="FN88" s="476">
        <f>IF(FN$2&lt;&gt;"",IF($C88&lt;&gt;"TBA",FN$2/114,0),SUMIFS('HOURS&amp;CYCLES INPUT'!$F$2:$F$9999,'HOURS&amp;CYCLES INPUT'!$C$2:$C$9999,'QUALIFIED EFH'!$C88,'HOURS&amp;CYCLES INPUT'!$D$2:$D$9999,'QUALIFIED EFH'!FN$4,'HOURS&amp;CYCLES INPUT'!$E$2:$E$9999,'QUALIFIED EFH'!FN$5))</f>
        <v>0</v>
      </c>
      <c r="FO88" s="476">
        <f>IF(FO$2&lt;&gt;"",IF($C88&lt;&gt;"TBA",FO$2/114,0),SUMIFS('HOURS&amp;CYCLES INPUT'!$F$2:$F$9999,'HOURS&amp;CYCLES INPUT'!$C$2:$C$9999,'QUALIFIED EFH'!$C88,'HOURS&amp;CYCLES INPUT'!$D$2:$D$9999,'QUALIFIED EFH'!FO$4,'HOURS&amp;CYCLES INPUT'!$E$2:$E$9999,'QUALIFIED EFH'!FO$5))</f>
        <v>0</v>
      </c>
      <c r="FP88" s="476">
        <f>IF(FP$2&lt;&gt;"",IF($C88&lt;&gt;"TBA",FP$2/114,0),SUMIFS('HOURS&amp;CYCLES INPUT'!$F$2:$F$9999,'HOURS&amp;CYCLES INPUT'!$C$2:$C$9999,'QUALIFIED EFH'!$C88,'HOURS&amp;CYCLES INPUT'!$D$2:$D$9999,'QUALIFIED EFH'!FP$4,'HOURS&amp;CYCLES INPUT'!$E$2:$E$9999,'QUALIFIED EFH'!FP$5))</f>
        <v>0</v>
      </c>
      <c r="FQ88" s="476">
        <f>IF(FQ$2&lt;&gt;"",IF($C88&lt;&gt;"TBA",FQ$2/114,0),SUMIFS('HOURS&amp;CYCLES INPUT'!$F$2:$F$9999,'HOURS&amp;CYCLES INPUT'!$C$2:$C$9999,'QUALIFIED EFH'!$C88,'HOURS&amp;CYCLES INPUT'!$D$2:$D$9999,'QUALIFIED EFH'!FQ$4,'HOURS&amp;CYCLES INPUT'!$E$2:$E$9999,'QUALIFIED EFH'!FQ$5))</f>
        <v>0</v>
      </c>
      <c r="FR88" s="476">
        <f>IF(FR$2&lt;&gt;"",IF($C88&lt;&gt;"TBA",FR$2/114,0),SUMIFS('HOURS&amp;CYCLES INPUT'!$F$2:$F$9999,'HOURS&amp;CYCLES INPUT'!$C$2:$C$9999,'QUALIFIED EFH'!$C88,'HOURS&amp;CYCLES INPUT'!$D$2:$D$9999,'QUALIFIED EFH'!FR$4,'HOURS&amp;CYCLES INPUT'!$E$2:$E$9999,'QUALIFIED EFH'!FR$5))</f>
        <v>0</v>
      </c>
      <c r="FS88" s="476">
        <f>IF(FS$2&lt;&gt;"",IF($C88&lt;&gt;"TBA",FS$2/114,0),SUMIFS('HOURS&amp;CYCLES INPUT'!$F$2:$F$9999,'HOURS&amp;CYCLES INPUT'!$C$2:$C$9999,'QUALIFIED EFH'!$C88,'HOURS&amp;CYCLES INPUT'!$D$2:$D$9999,'QUALIFIED EFH'!FS$4,'HOURS&amp;CYCLES INPUT'!$E$2:$E$9999,'QUALIFIED EFH'!FS$5))</f>
        <v>0</v>
      </c>
      <c r="FT88" s="476">
        <f>IF(FT$2&lt;&gt;"",IF($C88&lt;&gt;"TBA",FT$2/114,0),SUMIFS('HOURS&amp;CYCLES INPUT'!$F$2:$F$9999,'HOURS&amp;CYCLES INPUT'!$C$2:$C$9999,'QUALIFIED EFH'!$C88,'HOURS&amp;CYCLES INPUT'!$D$2:$D$9999,'QUALIFIED EFH'!FT$4,'HOURS&amp;CYCLES INPUT'!$E$2:$E$9999,'QUALIFIED EFH'!FT$5))</f>
        <v>0</v>
      </c>
      <c r="FU88" s="476">
        <f>IF(FU$2&lt;&gt;"",IF($C88&lt;&gt;"TBA",FU$2/114,0),SUMIFS('HOURS&amp;CYCLES INPUT'!$F$2:$F$9999,'HOURS&amp;CYCLES INPUT'!$C$2:$C$9999,'QUALIFIED EFH'!$C88,'HOURS&amp;CYCLES INPUT'!$D$2:$D$9999,'QUALIFIED EFH'!FU$4,'HOURS&amp;CYCLES INPUT'!$E$2:$E$9999,'QUALIFIED EFH'!FU$5))</f>
        <v>0</v>
      </c>
      <c r="FV88" s="476">
        <f>IF(FV$2&lt;&gt;"",IF($C88&lt;&gt;"TBA",FV$2/114,0),SUMIFS('HOURS&amp;CYCLES INPUT'!$F$2:$F$9999,'HOURS&amp;CYCLES INPUT'!$C$2:$C$9999,'QUALIFIED EFH'!$C88,'HOURS&amp;CYCLES INPUT'!$D$2:$D$9999,'QUALIFIED EFH'!FV$4,'HOURS&amp;CYCLES INPUT'!$E$2:$E$9999,'QUALIFIED EFH'!FV$5))</f>
        <v>0</v>
      </c>
      <c r="FW88" s="476">
        <f>IF(FW$2&lt;&gt;"",IF($C88&lt;&gt;"TBA",FW$2/114,0),SUMIFS('HOURS&amp;CYCLES INPUT'!$F$2:$F$9999,'HOURS&amp;CYCLES INPUT'!$C$2:$C$9999,'QUALIFIED EFH'!$C88,'HOURS&amp;CYCLES INPUT'!$D$2:$D$9999,'QUALIFIED EFH'!FW$4,'HOURS&amp;CYCLES INPUT'!$E$2:$E$9999,'QUALIFIED EFH'!FW$5))</f>
        <v>0</v>
      </c>
      <c r="FX88" s="476">
        <f>IF(FX$2&lt;&gt;"",IF($C88&lt;&gt;"TBA",FX$2/114,0),SUMIFS('HOURS&amp;CYCLES INPUT'!$F$2:$F$9999,'HOURS&amp;CYCLES INPUT'!$C$2:$C$9999,'QUALIFIED EFH'!$C88,'HOURS&amp;CYCLES INPUT'!$D$2:$D$9999,'QUALIFIED EFH'!FX$4,'HOURS&amp;CYCLES INPUT'!$E$2:$E$9999,'QUALIFIED EFH'!FX$5))</f>
        <v>0</v>
      </c>
      <c r="FY88" s="476">
        <f>IF(FY$2&lt;&gt;"",IF($C88&lt;&gt;"TBA",FY$2/114,0),SUMIFS('HOURS&amp;CYCLES INPUT'!$F$2:$F$9999,'HOURS&amp;CYCLES INPUT'!$C$2:$C$9999,'QUALIFIED EFH'!$C88,'HOURS&amp;CYCLES INPUT'!$D$2:$D$9999,'QUALIFIED EFH'!FY$4,'HOURS&amp;CYCLES INPUT'!$E$2:$E$9999,'QUALIFIED EFH'!FY$5))</f>
        <v>0</v>
      </c>
      <c r="FZ88" s="476">
        <f>IF(FZ$2&lt;&gt;"",IF($C88&lt;&gt;"TBA",FZ$2/114,0),SUMIFS('HOURS&amp;CYCLES INPUT'!$F$2:$F$9999,'HOURS&amp;CYCLES INPUT'!$C$2:$C$9999,'QUALIFIED EFH'!$C88,'HOURS&amp;CYCLES INPUT'!$D$2:$D$9999,'QUALIFIED EFH'!FZ$4,'HOURS&amp;CYCLES INPUT'!$E$2:$E$9999,'QUALIFIED EFH'!FZ$5))</f>
        <v>0</v>
      </c>
      <c r="GA88" s="476">
        <f>IF(GA$2&lt;&gt;"",IF($C88&lt;&gt;"TBA",GA$2/114,0),SUMIFS('HOURS&amp;CYCLES INPUT'!$F$2:$F$9999,'HOURS&amp;CYCLES INPUT'!$C$2:$C$9999,'QUALIFIED EFH'!$C88,'HOURS&amp;CYCLES INPUT'!$D$2:$D$9999,'QUALIFIED EFH'!GA$4,'HOURS&amp;CYCLES INPUT'!$E$2:$E$9999,'QUALIFIED EFH'!GA$5))</f>
        <v>0</v>
      </c>
      <c r="GB88" s="476">
        <f>IF(GB$2&lt;&gt;"",IF($C88&lt;&gt;"TBA",GB$2/114,0),SUMIFS('HOURS&amp;CYCLES INPUT'!$F$2:$F$9999,'HOURS&amp;CYCLES INPUT'!$C$2:$C$9999,'QUALIFIED EFH'!$C88,'HOURS&amp;CYCLES INPUT'!$D$2:$D$9999,'QUALIFIED EFH'!GB$4,'HOURS&amp;CYCLES INPUT'!$E$2:$E$9999,'QUALIFIED EFH'!GB$5))</f>
        <v>0</v>
      </c>
    </row>
    <row r="89" spans="3:184" x14ac:dyDescent="0.35">
      <c r="C89" s="472">
        <f>'QUALIFIED ENGINES'!D90</f>
        <v>91570</v>
      </c>
      <c r="D89" s="476">
        <f>IF(D$2&lt;&gt;"",IF($C89&lt;&gt;"TBA",D$2/114,0),SUMIFS('HOURS&amp;CYCLES INPUT'!$F$2:$F$9999,'HOURS&amp;CYCLES INPUT'!$C$2:$C$9999,'QUALIFIED EFH'!$C89,'HOURS&amp;CYCLES INPUT'!$D$2:$D$9999,'QUALIFIED EFH'!D$4,'HOURS&amp;CYCLES INPUT'!$E$2:$E$9999,'QUALIFIED EFH'!D$5))</f>
        <v>0</v>
      </c>
      <c r="E89" s="476">
        <f>IF(E$2&lt;&gt;"",IF($C89&lt;&gt;"TBA",E$2/114,0),SUMIFS('HOURS&amp;CYCLES INPUT'!$F$2:$F$9999,'HOURS&amp;CYCLES INPUT'!$C$2:$C$9999,'QUALIFIED EFH'!$C89,'HOURS&amp;CYCLES INPUT'!$D$2:$D$9999,'QUALIFIED EFH'!E$4,'HOURS&amp;CYCLES INPUT'!$E$2:$E$9999,'QUALIFIED EFH'!E$5))</f>
        <v>0</v>
      </c>
      <c r="F89" s="476">
        <f>IF(F$2&lt;&gt;"",IF($C89&lt;&gt;"TBA",F$2/114,0),SUMIFS('HOURS&amp;CYCLES INPUT'!$F$2:$F$9999,'HOURS&amp;CYCLES INPUT'!$C$2:$C$9999,'QUALIFIED EFH'!$C89,'HOURS&amp;CYCLES INPUT'!$D$2:$D$9999,'QUALIFIED EFH'!F$4,'HOURS&amp;CYCLES INPUT'!$E$2:$E$9999,'QUALIFIED EFH'!F$5))</f>
        <v>0</v>
      </c>
      <c r="G89" s="476">
        <f>IF(G$2&lt;&gt;"",IF($C89&lt;&gt;"TBA",G$2/114,0),SUMIFS('HOURS&amp;CYCLES INPUT'!$F$2:$F$9999,'HOURS&amp;CYCLES INPUT'!$C$2:$C$9999,'QUALIFIED EFH'!$C89,'HOURS&amp;CYCLES INPUT'!$D$2:$D$9999,'QUALIFIED EFH'!G$4,'HOURS&amp;CYCLES INPUT'!$E$2:$E$9999,'QUALIFIED EFH'!G$5))</f>
        <v>0</v>
      </c>
      <c r="H89" s="476">
        <f>IF(H$2&lt;&gt;"",IF($C89&lt;&gt;"TBA",H$2/114,0),SUMIFS('HOURS&amp;CYCLES INPUT'!$F$2:$F$9999,'HOURS&amp;CYCLES INPUT'!$C$2:$C$9999,'QUALIFIED EFH'!$C89,'HOURS&amp;CYCLES INPUT'!$D$2:$D$9999,'QUALIFIED EFH'!H$4,'HOURS&amp;CYCLES INPUT'!$E$2:$E$9999,'QUALIFIED EFH'!H$5))</f>
        <v>0</v>
      </c>
      <c r="I89" s="476">
        <f>IF(I$2&lt;&gt;"",IF($C89&lt;&gt;"TBA",I$2/114,0),SUMIFS('HOURS&amp;CYCLES INPUT'!$F$2:$F$9999,'HOURS&amp;CYCLES INPUT'!$C$2:$C$9999,'QUALIFIED EFH'!$C89,'HOURS&amp;CYCLES INPUT'!$D$2:$D$9999,'QUALIFIED EFH'!I$4,'HOURS&amp;CYCLES INPUT'!$E$2:$E$9999,'QUALIFIED EFH'!I$5))</f>
        <v>0</v>
      </c>
      <c r="J89" s="476">
        <f>IF(J$2&lt;&gt;"",IF($C89&lt;&gt;"TBA",J$2/114,0),SUMIFS('HOURS&amp;CYCLES INPUT'!$F$2:$F$9999,'HOURS&amp;CYCLES INPUT'!$C$2:$C$9999,'QUALIFIED EFH'!$C89,'HOURS&amp;CYCLES INPUT'!$D$2:$D$9999,'QUALIFIED EFH'!J$4,'HOURS&amp;CYCLES INPUT'!$E$2:$E$9999,'QUALIFIED EFH'!J$5))</f>
        <v>0</v>
      </c>
      <c r="K89" s="476">
        <f>IF(K$2&lt;&gt;"",IF($C89&lt;&gt;"TBA",K$2/114,0),SUMIFS('HOURS&amp;CYCLES INPUT'!$F$2:$F$9999,'HOURS&amp;CYCLES INPUT'!$C$2:$C$9999,'QUALIFIED EFH'!$C89,'HOURS&amp;CYCLES INPUT'!$D$2:$D$9999,'QUALIFIED EFH'!K$4,'HOURS&amp;CYCLES INPUT'!$E$2:$E$9999,'QUALIFIED EFH'!K$5))</f>
        <v>0</v>
      </c>
      <c r="L89" s="476">
        <f>IF(L$2&lt;&gt;"",IF($C89&lt;&gt;"TBA",L$2/114,0),SUMIFS('HOURS&amp;CYCLES INPUT'!$F$2:$F$9999,'HOURS&amp;CYCLES INPUT'!$C$2:$C$9999,'QUALIFIED EFH'!$C89,'HOURS&amp;CYCLES INPUT'!$D$2:$D$9999,'QUALIFIED EFH'!L$4,'HOURS&amp;CYCLES INPUT'!$E$2:$E$9999,'QUALIFIED EFH'!L$5))</f>
        <v>0</v>
      </c>
      <c r="M89" s="476">
        <f>IF(M$2&lt;&gt;"",IF($C89&lt;&gt;"TBA",M$2/114,0),SUMIFS('HOURS&amp;CYCLES INPUT'!$F$2:$F$9999,'HOURS&amp;CYCLES INPUT'!$C$2:$C$9999,'QUALIFIED EFH'!$C89,'HOURS&amp;CYCLES INPUT'!$D$2:$D$9999,'QUALIFIED EFH'!M$4,'HOURS&amp;CYCLES INPUT'!$E$2:$E$9999,'QUALIFIED EFH'!M$5))</f>
        <v>0</v>
      </c>
      <c r="N89" s="476">
        <f>IF(N$2&lt;&gt;"",IF($C89&lt;&gt;"TBA",N$2/114,0),SUMIFS('HOURS&amp;CYCLES INPUT'!$F$2:$F$9999,'HOURS&amp;CYCLES INPUT'!$C$2:$C$9999,'QUALIFIED EFH'!$C89,'HOURS&amp;CYCLES INPUT'!$D$2:$D$9999,'QUALIFIED EFH'!N$4,'HOURS&amp;CYCLES INPUT'!$E$2:$E$9999,'QUALIFIED EFH'!N$5))</f>
        <v>0</v>
      </c>
      <c r="O89" s="476">
        <f>IF(O$2&lt;&gt;"",IF($C89&lt;&gt;"TBA",O$2/114,0),SUMIFS('HOURS&amp;CYCLES INPUT'!$F$2:$F$9999,'HOURS&amp;CYCLES INPUT'!$C$2:$C$9999,'QUALIFIED EFH'!$C89,'HOURS&amp;CYCLES INPUT'!$D$2:$D$9999,'QUALIFIED EFH'!O$4,'HOURS&amp;CYCLES INPUT'!$E$2:$E$9999,'QUALIFIED EFH'!O$5))</f>
        <v>0</v>
      </c>
      <c r="P89" s="476">
        <f>IF(P$2&lt;&gt;"",IF($C89&lt;&gt;"TBA",P$2/114,0),SUMIFS('HOURS&amp;CYCLES INPUT'!$F$2:$F$9999,'HOURS&amp;CYCLES INPUT'!$C$2:$C$9999,'QUALIFIED EFH'!$C89,'HOURS&amp;CYCLES INPUT'!$D$2:$D$9999,'QUALIFIED EFH'!P$4,'HOURS&amp;CYCLES INPUT'!$E$2:$E$9999,'QUALIFIED EFH'!P$5))</f>
        <v>0</v>
      </c>
      <c r="Q89" s="476">
        <f>IF(Q$2&lt;&gt;"",IF($C89&lt;&gt;"TBA",Q$2/114,0),SUMIFS('HOURS&amp;CYCLES INPUT'!$F$2:$F$9999,'HOURS&amp;CYCLES INPUT'!$C$2:$C$9999,'QUALIFIED EFH'!$C89,'HOURS&amp;CYCLES INPUT'!$D$2:$D$9999,'QUALIFIED EFH'!Q$4,'HOURS&amp;CYCLES INPUT'!$E$2:$E$9999,'QUALIFIED EFH'!Q$5))</f>
        <v>0</v>
      </c>
      <c r="R89" s="476">
        <f>IF(R$1&lt;&gt;"",IF($C89&lt;&gt;"TBA",R$1/114,0),SUMIFS('HOURS&amp;CYCLES INPUT'!$F$2:$F$9999,'HOURS&amp;CYCLES INPUT'!$C$2:$C$9999,'QUALIFIED EFH'!$C89,'HOURS&amp;CYCLES INPUT'!$D$2:$D$9999,'QUALIFIED EFH'!R$4,'HOURS&amp;CYCLES INPUT'!$E$2:$E$9999,'QUALIFIED EFH'!R$5))</f>
        <v>0</v>
      </c>
      <c r="S89" s="476">
        <f>IF(S$2&lt;&gt;"",IF($C89&lt;&gt;"TBA",S$2/114,0),SUMIFS('HOURS&amp;CYCLES INPUT'!$F$2:$F$9999,'HOURS&amp;CYCLES INPUT'!$C$2:$C$9999,'QUALIFIED EFH'!$C89,'HOURS&amp;CYCLES INPUT'!$D$2:$D$9999,'QUALIFIED EFH'!S$4,'HOURS&amp;CYCLES INPUT'!$E$2:$E$9999,'QUALIFIED EFH'!S$5))</f>
        <v>0</v>
      </c>
      <c r="T89" s="476">
        <f>IF(T$2&lt;&gt;"",IF($C89&lt;&gt;"TBA",T$2/114,0),SUMIFS('HOURS&amp;CYCLES INPUT'!$F$2:$F$9999,'HOURS&amp;CYCLES INPUT'!$C$2:$C$9999,'QUALIFIED EFH'!$C89,'HOURS&amp;CYCLES INPUT'!$D$2:$D$9999,'QUALIFIED EFH'!T$4,'HOURS&amp;CYCLES INPUT'!$E$2:$E$9999,'QUALIFIED EFH'!T$5))</f>
        <v>0</v>
      </c>
      <c r="U89" s="476">
        <f>IF(U$2&lt;&gt;"",IF($C89&lt;&gt;"TBA",U$2/114,0),SUMIFS('HOURS&amp;CYCLES INPUT'!$F$2:$F$9999,'HOURS&amp;CYCLES INPUT'!$C$2:$C$9999,'QUALIFIED EFH'!$C89,'HOURS&amp;CYCLES INPUT'!$D$2:$D$9999,'QUALIFIED EFH'!U$4,'HOURS&amp;CYCLES INPUT'!$E$2:$E$9999,'QUALIFIED EFH'!U$5))</f>
        <v>0</v>
      </c>
      <c r="V89" s="476">
        <f>IF(V$2&lt;&gt;"",IF($C89&lt;&gt;"TBA",V$2/114,0),SUMIFS('HOURS&amp;CYCLES INPUT'!$F$2:$F$9999,'HOURS&amp;CYCLES INPUT'!$C$2:$C$9999,'QUALIFIED EFH'!$C89,'HOURS&amp;CYCLES INPUT'!$D$2:$D$9999,'QUALIFIED EFH'!V$4,'HOURS&amp;CYCLES INPUT'!$E$2:$E$9999,'QUALIFIED EFH'!V$5))</f>
        <v>0</v>
      </c>
      <c r="W89" s="476">
        <f>IF(W$2&lt;&gt;"",IF($C89&lt;&gt;"TBA",W$2/114,0),SUMIFS('HOURS&amp;CYCLES INPUT'!$F$2:$F$9999,'HOURS&amp;CYCLES INPUT'!$C$2:$C$9999,'QUALIFIED EFH'!$C89,'HOURS&amp;CYCLES INPUT'!$D$2:$D$9999,'QUALIFIED EFH'!W$4,'HOURS&amp;CYCLES INPUT'!$E$2:$E$9999,'QUALIFIED EFH'!W$5))</f>
        <v>0</v>
      </c>
      <c r="X89" s="476">
        <f>IF(X$2&lt;&gt;"",IF($C89&lt;&gt;"TBA",X$2/114,0),SUMIFS('HOURS&amp;CYCLES INPUT'!$F$2:$F$9999,'HOURS&amp;CYCLES INPUT'!$C$2:$C$9999,'QUALIFIED EFH'!$C89,'HOURS&amp;CYCLES INPUT'!$D$2:$D$9999,'QUALIFIED EFH'!X$4,'HOURS&amp;CYCLES INPUT'!$E$2:$E$9999,'QUALIFIED EFH'!X$5))</f>
        <v>0</v>
      </c>
      <c r="Y89" s="476">
        <f>IF(Y$2&lt;&gt;"",IF($C89&lt;&gt;"TBA",Y$2/114,0),SUMIFS('HOURS&amp;CYCLES INPUT'!$F$2:$F$9999,'HOURS&amp;CYCLES INPUT'!$C$2:$C$9999,'QUALIFIED EFH'!$C89,'HOURS&amp;CYCLES INPUT'!$D$2:$D$9999,'QUALIFIED EFH'!Y$4,'HOURS&amp;CYCLES INPUT'!$E$2:$E$9999,'QUALIFIED EFH'!Y$5))</f>
        <v>0</v>
      </c>
      <c r="Z89" s="476">
        <f>IF(Z$2&lt;&gt;"",IF($C89&lt;&gt;"TBA",Z$2/114,0),SUMIFS('HOURS&amp;CYCLES INPUT'!$F$2:$F$9999,'HOURS&amp;CYCLES INPUT'!$C$2:$C$9999,'QUALIFIED EFH'!$C89,'HOURS&amp;CYCLES INPUT'!$D$2:$D$9999,'QUALIFIED EFH'!Z$4,'HOURS&amp;CYCLES INPUT'!$E$2:$E$9999,'QUALIFIED EFH'!Z$5))</f>
        <v>0</v>
      </c>
      <c r="AA89" s="476">
        <f>IF(AA$2&lt;&gt;"",IF($C89&lt;&gt;"TBA",AA$2/114,0),SUMIFS('HOURS&amp;CYCLES INPUT'!$F$2:$F$9999,'HOURS&amp;CYCLES INPUT'!$C$2:$C$9999,'QUALIFIED EFH'!$C89,'HOURS&amp;CYCLES INPUT'!$D$2:$D$9999,'QUALIFIED EFH'!AA$4,'HOURS&amp;CYCLES INPUT'!$E$2:$E$9999,'QUALIFIED EFH'!AA$5))</f>
        <v>0</v>
      </c>
      <c r="AB89" s="476">
        <f>IF(AB$2&lt;&gt;"",IF($C89&lt;&gt;"TBA",AB$2/114,0),SUMIFS('HOURS&amp;CYCLES INPUT'!$F$2:$F$9999,'HOURS&amp;CYCLES INPUT'!$C$2:$C$9999,'QUALIFIED EFH'!$C89,'HOURS&amp;CYCLES INPUT'!$D$2:$D$9999,'QUALIFIED EFH'!AB$4,'HOURS&amp;CYCLES INPUT'!$E$2:$E$9999,'QUALIFIED EFH'!AB$5))</f>
        <v>0</v>
      </c>
      <c r="AC89" s="476">
        <f>IF(AC$2&lt;&gt;"",IF($C89&lt;&gt;"TBA",AC$2/114,0),SUMIFS('HOURS&amp;CYCLES INPUT'!$F$2:$F$9999,'HOURS&amp;CYCLES INPUT'!$C$2:$C$9999,'QUALIFIED EFH'!$C89,'HOURS&amp;CYCLES INPUT'!$D$2:$D$9999,'QUALIFIED EFH'!AC$4,'HOURS&amp;CYCLES INPUT'!$E$2:$E$9999,'QUALIFIED EFH'!AC$5))</f>
        <v>0</v>
      </c>
      <c r="AD89" s="476">
        <f>IF(AD$2&lt;&gt;"",IF($C89&lt;&gt;"TBA",AD$2/114,0),SUMIFS('HOURS&amp;CYCLES INPUT'!$F$2:$F$9999,'HOURS&amp;CYCLES INPUT'!$C$2:$C$9999,'QUALIFIED EFH'!$C89,'HOURS&amp;CYCLES INPUT'!$D$2:$D$9999,'QUALIFIED EFH'!AD$4,'HOURS&amp;CYCLES INPUT'!$E$2:$E$9999,'QUALIFIED EFH'!AD$5))</f>
        <v>0</v>
      </c>
      <c r="AE89" s="476">
        <f>IF(AE$2&lt;&gt;"",IF($C89&lt;&gt;"TBA",AE$2/114,0),SUMIFS('HOURS&amp;CYCLES INPUT'!$F$2:$F$9999,'HOURS&amp;CYCLES INPUT'!$C$2:$C$9999,'QUALIFIED EFH'!$C89,'HOURS&amp;CYCLES INPUT'!$D$2:$D$9999,'QUALIFIED EFH'!AE$4,'HOURS&amp;CYCLES INPUT'!$E$2:$E$9999,'QUALIFIED EFH'!AE$5))</f>
        <v>0</v>
      </c>
      <c r="AF89" s="476">
        <f>IF(AF$2&lt;&gt;"",IF($C89&lt;&gt;"TBA",AF$2/114,0),SUMIFS('HOURS&amp;CYCLES INPUT'!$F$2:$F$9999,'HOURS&amp;CYCLES INPUT'!$C$2:$C$9999,'QUALIFIED EFH'!$C89,'HOURS&amp;CYCLES INPUT'!$D$2:$D$9999,'QUALIFIED EFH'!AF$4,'HOURS&amp;CYCLES INPUT'!$E$2:$E$9999,'QUALIFIED EFH'!AF$5))</f>
        <v>0</v>
      </c>
      <c r="AG89" s="476">
        <f>IF(AG$2&lt;&gt;"",IF($C89&lt;&gt;"TBA",AG$2/114,0),SUMIFS('HOURS&amp;CYCLES INPUT'!$F$2:$F$9999,'HOURS&amp;CYCLES INPUT'!$C$2:$C$9999,'QUALIFIED EFH'!$C89,'HOURS&amp;CYCLES INPUT'!$D$2:$D$9999,'QUALIFIED EFH'!AG$4,'HOURS&amp;CYCLES INPUT'!$E$2:$E$9999,'QUALIFIED EFH'!AG$5))</f>
        <v>0</v>
      </c>
      <c r="AH89" s="476">
        <f>IF(AH$2&lt;&gt;"",IF($C89&lt;&gt;"TBA",AH$2/114,0),SUMIFS('HOURS&amp;CYCLES INPUT'!$F$2:$F$9999,'HOURS&amp;CYCLES INPUT'!$C$2:$C$9999,'QUALIFIED EFH'!$C89,'HOURS&amp;CYCLES INPUT'!$D$2:$D$9999,'QUALIFIED EFH'!AH$4,'HOURS&amp;CYCLES INPUT'!$E$2:$E$9999,'QUALIFIED EFH'!AH$5))</f>
        <v>0</v>
      </c>
      <c r="AI89" s="476">
        <f>IF(AI$2&lt;&gt;"",IF($C89&lt;&gt;"TBA",AI$2/114,0),SUMIFS('HOURS&amp;CYCLES INPUT'!$F$2:$F$9999,'HOURS&amp;CYCLES INPUT'!$C$2:$C$9999,'QUALIFIED EFH'!$C89,'HOURS&amp;CYCLES INPUT'!$D$2:$D$9999,'QUALIFIED EFH'!AI$4,'HOURS&amp;CYCLES INPUT'!$E$2:$E$9999,'QUALIFIED EFH'!AI$5))</f>
        <v>0</v>
      </c>
      <c r="AJ89" s="476">
        <f>IF(AJ$2&lt;&gt;"",IF($C89&lt;&gt;"TBA",AJ$2/114,0),SUMIFS('HOURS&amp;CYCLES INPUT'!$F$2:$F$9999,'HOURS&amp;CYCLES INPUT'!$C$2:$C$9999,'QUALIFIED EFH'!$C89,'HOURS&amp;CYCLES INPUT'!$D$2:$D$9999,'QUALIFIED EFH'!AJ$4,'HOURS&amp;CYCLES INPUT'!$E$2:$E$9999,'QUALIFIED EFH'!AJ$5))</f>
        <v>0</v>
      </c>
      <c r="AK89" s="476">
        <f>IF(AK$2&lt;&gt;"",IF($C89&lt;&gt;"TBA",AK$2/114,0),SUMIFS('HOURS&amp;CYCLES INPUT'!$F$2:$F$9999,'HOURS&amp;CYCLES INPUT'!$C$2:$C$9999,'QUALIFIED EFH'!$C89,'HOURS&amp;CYCLES INPUT'!$D$2:$D$9999,'QUALIFIED EFH'!AK$4,'HOURS&amp;CYCLES INPUT'!$E$2:$E$9999,'QUALIFIED EFH'!AK$5))</f>
        <v>0</v>
      </c>
      <c r="AL89" s="476">
        <f>IF(AL$2&lt;&gt;"",IF($C89&lt;&gt;"TBA",AL$2/114,0),SUMIFS('HOURS&amp;CYCLES INPUT'!$F$2:$F$9999,'HOURS&amp;CYCLES INPUT'!$C$2:$C$9999,'QUALIFIED EFH'!$C89,'HOURS&amp;CYCLES INPUT'!$D$2:$D$9999,'QUALIFIED EFH'!AL$4,'HOURS&amp;CYCLES INPUT'!$E$2:$E$9999,'QUALIFIED EFH'!AL$5))</f>
        <v>0</v>
      </c>
      <c r="AM89" s="476">
        <f>IF(AM$2&lt;&gt;"",IF($C89&lt;&gt;"TBA",AM$2/114,0),SUMIFS('HOURS&amp;CYCLES INPUT'!$F$2:$F$9999,'HOURS&amp;CYCLES INPUT'!$C$2:$C$9999,'QUALIFIED EFH'!$C89,'HOURS&amp;CYCLES INPUT'!$D$2:$D$9999,'QUALIFIED EFH'!AM$4,'HOURS&amp;CYCLES INPUT'!$E$2:$E$9999,'QUALIFIED EFH'!AM$5))</f>
        <v>0</v>
      </c>
      <c r="AN89" s="476">
        <f>IF(AN$2&lt;&gt;"",IF($C89&lt;&gt;"TBA",AN$2/114,0),SUMIFS('HOURS&amp;CYCLES INPUT'!$F$2:$F$9999,'HOURS&amp;CYCLES INPUT'!$C$2:$C$9999,'QUALIFIED EFH'!$C89,'HOURS&amp;CYCLES INPUT'!$D$2:$D$9999,'QUALIFIED EFH'!AN$4,'HOURS&amp;CYCLES INPUT'!$E$2:$E$9999,'QUALIFIED EFH'!AN$5))</f>
        <v>0</v>
      </c>
      <c r="AO89" s="476">
        <f>IF(AO$2&lt;&gt;"",IF($C89&lt;&gt;"TBA",AO$2/114,0),SUMIFS('HOURS&amp;CYCLES INPUT'!$F$2:$F$9999,'HOURS&amp;CYCLES INPUT'!$C$2:$C$9999,'QUALIFIED EFH'!$C89,'HOURS&amp;CYCLES INPUT'!$D$2:$D$9999,'QUALIFIED EFH'!AO$4,'HOURS&amp;CYCLES INPUT'!$E$2:$E$9999,'QUALIFIED EFH'!AO$5))</f>
        <v>0</v>
      </c>
      <c r="AP89" s="476">
        <f>IF(AP$2&lt;&gt;"",IF($C89&lt;&gt;"TBA",AP$2/114,0),SUMIFS('HOURS&amp;CYCLES INPUT'!$F$2:$F$9999,'HOURS&amp;CYCLES INPUT'!$C$2:$C$9999,'QUALIFIED EFH'!$C89,'HOURS&amp;CYCLES INPUT'!$D$2:$D$9999,'QUALIFIED EFH'!AP$4,'HOURS&amp;CYCLES INPUT'!$E$2:$E$9999,'QUALIFIED EFH'!AP$5))</f>
        <v>0</v>
      </c>
      <c r="AQ89" s="476">
        <f>IF(AQ$2&lt;&gt;"",IF($C89&lt;&gt;"TBA",AQ$2/114,0),SUMIFS('HOURS&amp;CYCLES INPUT'!$F$2:$F$9999,'HOURS&amp;CYCLES INPUT'!$C$2:$C$9999,'QUALIFIED EFH'!$C89,'HOURS&amp;CYCLES INPUT'!$D$2:$D$9999,'QUALIFIED EFH'!AQ$4,'HOURS&amp;CYCLES INPUT'!$E$2:$E$9999,'QUALIFIED EFH'!AQ$5))</f>
        <v>0</v>
      </c>
      <c r="AR89" s="476">
        <f>IF(AR$2&lt;&gt;"",IF($C89&lt;&gt;"TBA",AR$2/114,0),SUMIFS('HOURS&amp;CYCLES INPUT'!$F$2:$F$9999,'HOURS&amp;CYCLES INPUT'!$C$2:$C$9999,'QUALIFIED EFH'!$C89,'HOURS&amp;CYCLES INPUT'!$D$2:$D$9999,'QUALIFIED EFH'!AR$4,'HOURS&amp;CYCLES INPUT'!$E$2:$E$9999,'QUALIFIED EFH'!AR$5))</f>
        <v>0</v>
      </c>
      <c r="AS89" s="476">
        <f>IF(AS$2&lt;&gt;"",IF($C89&lt;&gt;"TBA",AS$2/114,0),SUMIFS('HOURS&amp;CYCLES INPUT'!$F$2:$F$9999,'HOURS&amp;CYCLES INPUT'!$C$2:$C$9999,'QUALIFIED EFH'!$C89,'HOURS&amp;CYCLES INPUT'!$D$2:$D$9999,'QUALIFIED EFH'!AS$4,'HOURS&amp;CYCLES INPUT'!$E$2:$E$9999,'QUALIFIED EFH'!AS$5))</f>
        <v>0</v>
      </c>
      <c r="AT89" s="476">
        <f>IF(AT$2&lt;&gt;"",IF($C89&lt;&gt;"TBA",AT$2/114,0),SUMIFS('HOURS&amp;CYCLES INPUT'!$F$2:$F$9999,'HOURS&amp;CYCLES INPUT'!$C$2:$C$9999,'QUALIFIED EFH'!$C89,'HOURS&amp;CYCLES INPUT'!$D$2:$D$9999,'QUALIFIED EFH'!AT$4,'HOURS&amp;CYCLES INPUT'!$E$2:$E$9999,'QUALIFIED EFH'!AT$5))</f>
        <v>0</v>
      </c>
      <c r="AU89" s="476">
        <f>IF(AU$2&lt;&gt;"",IF($C89&lt;&gt;"TBA",AU$2/114,0),SUMIFS('HOURS&amp;CYCLES INPUT'!$F$2:$F$9999,'HOURS&amp;CYCLES INPUT'!$C$2:$C$9999,'QUALIFIED EFH'!$C89,'HOURS&amp;CYCLES INPUT'!$D$2:$D$9999,'QUALIFIED EFH'!AU$4,'HOURS&amp;CYCLES INPUT'!$E$2:$E$9999,'QUALIFIED EFH'!AU$5))</f>
        <v>0</v>
      </c>
      <c r="AV89" s="476">
        <f>IF(AV$2&lt;&gt;"",IF($C89&lt;&gt;"TBA",AV$2/114,0),SUMIFS('HOURS&amp;CYCLES INPUT'!$F$2:$F$9999,'HOURS&amp;CYCLES INPUT'!$C$2:$C$9999,'QUALIFIED EFH'!$C89,'HOURS&amp;CYCLES INPUT'!$D$2:$D$9999,'QUALIFIED EFH'!AV$4,'HOURS&amp;CYCLES INPUT'!$E$2:$E$9999,'QUALIFIED EFH'!AV$5))</f>
        <v>0</v>
      </c>
      <c r="AW89" s="476">
        <f>IF(AW$2&lt;&gt;"",IF($C89&lt;&gt;"TBA",AW$2/114,0),SUMIFS('HOURS&amp;CYCLES INPUT'!$F$2:$F$9999,'HOURS&amp;CYCLES INPUT'!$C$2:$C$9999,'QUALIFIED EFH'!$C89,'HOURS&amp;CYCLES INPUT'!$D$2:$D$9999,'QUALIFIED EFH'!AW$4,'HOURS&amp;CYCLES INPUT'!$E$2:$E$9999,'QUALIFIED EFH'!AW$5))</f>
        <v>0</v>
      </c>
      <c r="AX89" s="476">
        <f>IF(AX$2&lt;&gt;"",IF($C89&lt;&gt;"TBA",AX$2/114,0),SUMIFS('HOURS&amp;CYCLES INPUT'!$F$2:$F$9999,'HOURS&amp;CYCLES INPUT'!$C$2:$C$9999,'QUALIFIED EFH'!$C89,'HOURS&amp;CYCLES INPUT'!$D$2:$D$9999,'QUALIFIED EFH'!AX$4,'HOURS&amp;CYCLES INPUT'!$E$2:$E$9999,'QUALIFIED EFH'!AX$5))</f>
        <v>0</v>
      </c>
      <c r="AY89" s="476">
        <f>IF(AY$2&lt;&gt;"",IF($C89&lt;&gt;"TBA",AY$2/114,0),SUMIFS('HOURS&amp;CYCLES INPUT'!$F$2:$F$9999,'HOURS&amp;CYCLES INPUT'!$C$2:$C$9999,'QUALIFIED EFH'!$C89,'HOURS&amp;CYCLES INPUT'!$D$2:$D$9999,'QUALIFIED EFH'!AY$4,'HOURS&amp;CYCLES INPUT'!$E$2:$E$9999,'QUALIFIED EFH'!AY$5))</f>
        <v>0</v>
      </c>
      <c r="AZ89" s="476">
        <f>IF(AZ$2&lt;&gt;"",IF($C89&lt;&gt;"TBA",AZ$2/114,0),SUMIFS('HOURS&amp;CYCLES INPUT'!$F$2:$F$9999,'HOURS&amp;CYCLES INPUT'!$C$2:$C$9999,'QUALIFIED EFH'!$C89,'HOURS&amp;CYCLES INPUT'!$D$2:$D$9999,'QUALIFIED EFH'!AZ$4,'HOURS&amp;CYCLES INPUT'!$E$2:$E$9999,'QUALIFIED EFH'!AZ$5))</f>
        <v>0</v>
      </c>
      <c r="BA89" s="476">
        <f>IF(BA$2&lt;&gt;"",IF($C89&lt;&gt;"TBA",BA$2/114,0),SUMIFS('HOURS&amp;CYCLES INPUT'!$F$2:$F$9999,'HOURS&amp;CYCLES INPUT'!$C$2:$C$9999,'QUALIFIED EFH'!$C89,'HOURS&amp;CYCLES INPUT'!$D$2:$D$9999,'QUALIFIED EFH'!BA$4,'HOURS&amp;CYCLES INPUT'!$E$2:$E$9999,'QUALIFIED EFH'!BA$5))</f>
        <v>0</v>
      </c>
      <c r="BB89" s="476">
        <f>IF(BB$2&lt;&gt;"",IF($C89&lt;&gt;"TBA",BB$2/114,0),SUMIFS('HOURS&amp;CYCLES INPUT'!$F$2:$F$9999,'HOURS&amp;CYCLES INPUT'!$C$2:$C$9999,'QUALIFIED EFH'!$C89,'HOURS&amp;CYCLES INPUT'!$D$2:$D$9999,'QUALIFIED EFH'!BB$4,'HOURS&amp;CYCLES INPUT'!$E$2:$E$9999,'QUALIFIED EFH'!BB$5))</f>
        <v>0</v>
      </c>
      <c r="BC89" s="476">
        <f>IF(BC$2&lt;&gt;"",IF($C89&lt;&gt;"TBA",BC$2/114,0),SUMIFS('HOURS&amp;CYCLES INPUT'!$F$2:$F$9999,'HOURS&amp;CYCLES INPUT'!$C$2:$C$9999,'QUALIFIED EFH'!$C89,'HOURS&amp;CYCLES INPUT'!$D$2:$D$9999,'QUALIFIED EFH'!BC$4,'HOURS&amp;CYCLES INPUT'!$E$2:$E$9999,'QUALIFIED EFH'!BC$5))</f>
        <v>0</v>
      </c>
      <c r="BD89" s="476">
        <f>IF(BD$2&lt;&gt;"",IF($C89&lt;&gt;"TBA",BD$2/114,0),SUMIFS('HOURS&amp;CYCLES INPUT'!$F$2:$F$9999,'HOURS&amp;CYCLES INPUT'!$C$2:$C$9999,'QUALIFIED EFH'!$C89,'HOURS&amp;CYCLES INPUT'!$D$2:$D$9999,'QUALIFIED EFH'!BD$4,'HOURS&amp;CYCLES INPUT'!$E$2:$E$9999,'QUALIFIED EFH'!BD$5))</f>
        <v>0</v>
      </c>
      <c r="BE89" s="476">
        <f>IF(BE$2&lt;&gt;"",IF($C89&lt;&gt;"TBA",BE$2/114,0),SUMIFS('HOURS&amp;CYCLES INPUT'!$F$2:$F$9999,'HOURS&amp;CYCLES INPUT'!$C$2:$C$9999,'QUALIFIED EFH'!$C89,'HOURS&amp;CYCLES INPUT'!$D$2:$D$9999,'QUALIFIED EFH'!BE$4,'HOURS&amp;CYCLES INPUT'!$E$2:$E$9999,'QUALIFIED EFH'!BE$5))</f>
        <v>0</v>
      </c>
      <c r="BF89" s="476">
        <f>IF(BF$2&lt;&gt;"",IF($C89&lt;&gt;"TBA",BF$2/114,0),SUMIFS('HOURS&amp;CYCLES INPUT'!$F$2:$F$9999,'HOURS&amp;CYCLES INPUT'!$C$2:$C$9999,'QUALIFIED EFH'!$C89,'HOURS&amp;CYCLES INPUT'!$D$2:$D$9999,'QUALIFIED EFH'!BF$4,'HOURS&amp;CYCLES INPUT'!$E$2:$E$9999,'QUALIFIED EFH'!BF$5))</f>
        <v>0</v>
      </c>
      <c r="BG89" s="476">
        <f>IF(BG$2&lt;&gt;"",IF($C89&lt;&gt;"TBA",BG$2/114,0),SUMIFS('HOURS&amp;CYCLES INPUT'!$F$2:$F$9999,'HOURS&amp;CYCLES INPUT'!$C$2:$C$9999,'QUALIFIED EFH'!$C89,'HOURS&amp;CYCLES INPUT'!$D$2:$D$9999,'QUALIFIED EFH'!BG$4,'HOURS&amp;CYCLES INPUT'!$E$2:$E$9999,'QUALIFIED EFH'!BG$5))</f>
        <v>0</v>
      </c>
      <c r="BH89" s="476">
        <f>IF(BH$2&lt;&gt;"",IF($C89&lt;&gt;"TBA",BH$2/114,0),SUMIFS('HOURS&amp;CYCLES INPUT'!$F$2:$F$9999,'HOURS&amp;CYCLES INPUT'!$C$2:$C$9999,'QUALIFIED EFH'!$C89,'HOURS&amp;CYCLES INPUT'!$D$2:$D$9999,'QUALIFIED EFH'!BH$4,'HOURS&amp;CYCLES INPUT'!$E$2:$E$9999,'QUALIFIED EFH'!BH$5))</f>
        <v>0</v>
      </c>
      <c r="BI89" s="476">
        <f>IF(BI$2&lt;&gt;"",IF($C89&lt;&gt;"TBA",BI$2/114,0),SUMIFS('HOURS&amp;CYCLES INPUT'!$F$2:$F$9999,'HOURS&amp;CYCLES INPUT'!$C$2:$C$9999,'QUALIFIED EFH'!$C89,'HOURS&amp;CYCLES INPUT'!$D$2:$D$9999,'QUALIFIED EFH'!BI$4,'HOURS&amp;CYCLES INPUT'!$E$2:$E$9999,'QUALIFIED EFH'!BI$5))</f>
        <v>0</v>
      </c>
      <c r="BJ89" s="476">
        <f>IF(BJ$2&lt;&gt;"",IF($C89&lt;&gt;"TBA",BJ$2/114,0),SUMIFS('HOURS&amp;CYCLES INPUT'!$F$2:$F$9999,'HOURS&amp;CYCLES INPUT'!$C$2:$C$9999,'QUALIFIED EFH'!$C89,'HOURS&amp;CYCLES INPUT'!$D$2:$D$9999,'QUALIFIED EFH'!BJ$4,'HOURS&amp;CYCLES INPUT'!$E$2:$E$9999,'QUALIFIED EFH'!BJ$5))</f>
        <v>0</v>
      </c>
      <c r="BK89" s="476">
        <f>IF(BK$2&lt;&gt;"",IF($C89&lt;&gt;"TBA",BK$2/114,0),SUMIFS('HOURS&amp;CYCLES INPUT'!$F$2:$F$9999,'HOURS&amp;CYCLES INPUT'!$C$2:$C$9999,'QUALIFIED EFH'!$C89,'HOURS&amp;CYCLES INPUT'!$D$2:$D$9999,'QUALIFIED EFH'!BK$4,'HOURS&amp;CYCLES INPUT'!$E$2:$E$9999,'QUALIFIED EFH'!BK$5))</f>
        <v>0</v>
      </c>
      <c r="BL89" s="476">
        <f>IF(BL$2&lt;&gt;"",IF($C89&lt;&gt;"TBA",BL$2/114,0),SUMIFS('HOURS&amp;CYCLES INPUT'!$F$2:$F$9999,'HOURS&amp;CYCLES INPUT'!$C$2:$C$9999,'QUALIFIED EFH'!$C89,'HOURS&amp;CYCLES INPUT'!$D$2:$D$9999,'QUALIFIED EFH'!BL$4,'HOURS&amp;CYCLES INPUT'!$E$2:$E$9999,'QUALIFIED EFH'!BL$5))</f>
        <v>0</v>
      </c>
      <c r="BM89" s="476">
        <f>IF(BM$2&lt;&gt;"",IF($C89&lt;&gt;"TBA",BM$2/114,0),SUMIFS('HOURS&amp;CYCLES INPUT'!$F$2:$F$9999,'HOURS&amp;CYCLES INPUT'!$C$2:$C$9999,'QUALIFIED EFH'!$C89,'HOURS&amp;CYCLES INPUT'!$D$2:$D$9999,'QUALIFIED EFH'!BM$4,'HOURS&amp;CYCLES INPUT'!$E$2:$E$9999,'QUALIFIED EFH'!BM$5))</f>
        <v>0</v>
      </c>
      <c r="BN89" s="476">
        <f>IF(BN$2&lt;&gt;"",IF($C89&lt;&gt;"TBA",BN$2/114,0),SUMIFS('HOURS&amp;CYCLES INPUT'!$F$2:$F$9999,'HOURS&amp;CYCLES INPUT'!$C$2:$C$9999,'QUALIFIED EFH'!$C89,'HOURS&amp;CYCLES INPUT'!$D$2:$D$9999,'QUALIFIED EFH'!BN$4,'HOURS&amp;CYCLES INPUT'!$E$2:$E$9999,'QUALIFIED EFH'!BN$5))</f>
        <v>0</v>
      </c>
      <c r="BO89" s="476">
        <f>IF(BO$2&lt;&gt;"",IF($C89&lt;&gt;"TBA",BO$2/114,0),SUMIFS('HOURS&amp;CYCLES INPUT'!$F$2:$F$9999,'HOURS&amp;CYCLES INPUT'!$C$2:$C$9999,'QUALIFIED EFH'!$C89,'HOURS&amp;CYCLES INPUT'!$D$2:$D$9999,'QUALIFIED EFH'!BO$4,'HOURS&amp;CYCLES INPUT'!$E$2:$E$9999,'QUALIFIED EFH'!BO$5))</f>
        <v>0</v>
      </c>
      <c r="BP89" s="476">
        <f>IF(BP$2&lt;&gt;"",IF($C89&lt;&gt;"TBA",BP$2/114,0),SUMIFS('HOURS&amp;CYCLES INPUT'!$F$2:$F$9999,'HOURS&amp;CYCLES INPUT'!$C$2:$C$9999,'QUALIFIED EFH'!$C89,'HOURS&amp;CYCLES INPUT'!$D$2:$D$9999,'QUALIFIED EFH'!BP$4,'HOURS&amp;CYCLES INPUT'!$E$2:$E$9999,'QUALIFIED EFH'!BP$5))</f>
        <v>0</v>
      </c>
      <c r="BQ89" s="476">
        <f>IF(BQ$2&lt;&gt;"",IF($C89&lt;&gt;"TBA",BQ$2/114,0),SUMIFS('HOURS&amp;CYCLES INPUT'!$F$2:$F$9999,'HOURS&amp;CYCLES INPUT'!$C$2:$C$9999,'QUALIFIED EFH'!$C89,'HOURS&amp;CYCLES INPUT'!$D$2:$D$9999,'QUALIFIED EFH'!BQ$4,'HOURS&amp;CYCLES INPUT'!$E$2:$E$9999,'QUALIFIED EFH'!BQ$5))</f>
        <v>0</v>
      </c>
      <c r="BR89" s="476">
        <f>IF(BR$2&lt;&gt;"",IF($C89&lt;&gt;"TBA",BR$2/114,0),SUMIFS('HOURS&amp;CYCLES INPUT'!$F$2:$F$9999,'HOURS&amp;CYCLES INPUT'!$C$2:$C$9999,'QUALIFIED EFH'!$C89,'HOURS&amp;CYCLES INPUT'!$D$2:$D$9999,'QUALIFIED EFH'!BR$4,'HOURS&amp;CYCLES INPUT'!$E$2:$E$9999,'QUALIFIED EFH'!BR$5))</f>
        <v>0</v>
      </c>
      <c r="BS89" s="476">
        <f>IF(BS$2&lt;&gt;"",IF($C89&lt;&gt;"TBA",BS$2/114,0),SUMIFS('HOURS&amp;CYCLES INPUT'!$F$2:$F$9999,'HOURS&amp;CYCLES INPUT'!$C$2:$C$9999,'QUALIFIED EFH'!$C89,'HOURS&amp;CYCLES INPUT'!$D$2:$D$9999,'QUALIFIED EFH'!BS$4,'HOURS&amp;CYCLES INPUT'!$E$2:$E$9999,'QUALIFIED EFH'!BS$5))</f>
        <v>0</v>
      </c>
      <c r="BT89" s="476">
        <f>IF(BT$2&lt;&gt;"",IF($C89&lt;&gt;"TBA",BT$2/114,0),SUMIFS('HOURS&amp;CYCLES INPUT'!$F$2:$F$9999,'HOURS&amp;CYCLES INPUT'!$C$2:$C$9999,'QUALIFIED EFH'!$C89,'HOURS&amp;CYCLES INPUT'!$D$2:$D$9999,'QUALIFIED EFH'!BT$4,'HOURS&amp;CYCLES INPUT'!$E$2:$E$9999,'QUALIFIED EFH'!BT$5))</f>
        <v>0</v>
      </c>
      <c r="BU89" s="476">
        <f>IF(BU$2&lt;&gt;"",IF($C89&lt;&gt;"TBA",BU$2/114,0),SUMIFS('HOURS&amp;CYCLES INPUT'!$F$2:$F$9999,'HOURS&amp;CYCLES INPUT'!$C$2:$C$9999,'QUALIFIED EFH'!$C89,'HOURS&amp;CYCLES INPUT'!$D$2:$D$9999,'QUALIFIED EFH'!BU$4,'HOURS&amp;CYCLES INPUT'!$E$2:$E$9999,'QUALIFIED EFH'!BU$5))</f>
        <v>0</v>
      </c>
      <c r="BV89" s="476">
        <f>IF(BV$2&lt;&gt;"",IF($C89&lt;&gt;"TBA",BV$2/114,0),SUMIFS('HOURS&amp;CYCLES INPUT'!$F$2:$F$9999,'HOURS&amp;CYCLES INPUT'!$C$2:$C$9999,'QUALIFIED EFH'!$C89,'HOURS&amp;CYCLES INPUT'!$D$2:$D$9999,'QUALIFIED EFH'!BV$4,'HOURS&amp;CYCLES INPUT'!$E$2:$E$9999,'QUALIFIED EFH'!BV$5))</f>
        <v>0</v>
      </c>
      <c r="BW89" s="476">
        <f>IF(BW$2&lt;&gt;"",IF($C89&lt;&gt;"TBA",BW$2/114,0),SUMIFS('HOURS&amp;CYCLES INPUT'!$F$2:$F$9999,'HOURS&amp;CYCLES INPUT'!$C$2:$C$9999,'QUALIFIED EFH'!$C89,'HOURS&amp;CYCLES INPUT'!$D$2:$D$9999,'QUALIFIED EFH'!BW$4,'HOURS&amp;CYCLES INPUT'!$E$2:$E$9999,'QUALIFIED EFH'!BW$5))</f>
        <v>0</v>
      </c>
      <c r="BX89" s="476">
        <f>IF(BX$2&lt;&gt;"",IF($C89&lt;&gt;"TBA",BX$2/114,0),SUMIFS('HOURS&amp;CYCLES INPUT'!$F$2:$F$9999,'HOURS&amp;CYCLES INPUT'!$C$2:$C$9999,'QUALIFIED EFH'!$C89,'HOURS&amp;CYCLES INPUT'!$D$2:$D$9999,'QUALIFIED EFH'!BX$4,'HOURS&amp;CYCLES INPUT'!$E$2:$E$9999,'QUALIFIED EFH'!BX$5))</f>
        <v>0</v>
      </c>
      <c r="BY89" s="476">
        <f>IF(BY$2&lt;&gt;"",IF($C89&lt;&gt;"TBA",BY$2/114,0),SUMIFS('HOURS&amp;CYCLES INPUT'!$F$2:$F$9999,'HOURS&amp;CYCLES INPUT'!$C$2:$C$9999,'QUALIFIED EFH'!$C89,'HOURS&amp;CYCLES INPUT'!$D$2:$D$9999,'QUALIFIED EFH'!BY$4,'HOURS&amp;CYCLES INPUT'!$E$2:$E$9999,'QUALIFIED EFH'!BY$5))</f>
        <v>0</v>
      </c>
      <c r="BZ89" s="476">
        <f>IF(BZ$2&lt;&gt;"",IF($C89&lt;&gt;"TBA",BZ$2/114,0),SUMIFS('HOURS&amp;CYCLES INPUT'!$F$2:$F$9999,'HOURS&amp;CYCLES INPUT'!$C$2:$C$9999,'QUALIFIED EFH'!$C89,'HOURS&amp;CYCLES INPUT'!$D$2:$D$9999,'QUALIFIED EFH'!BZ$4,'HOURS&amp;CYCLES INPUT'!$E$2:$E$9999,'QUALIFIED EFH'!BZ$5))</f>
        <v>0</v>
      </c>
      <c r="CA89" s="476">
        <f>IF(CA$2&lt;&gt;"",IF($C89&lt;&gt;"TBA",CA$2/114,0),SUMIFS('HOURS&amp;CYCLES INPUT'!$F$2:$F$9999,'HOURS&amp;CYCLES INPUT'!$C$2:$C$9999,'QUALIFIED EFH'!$C89,'HOURS&amp;CYCLES INPUT'!$D$2:$D$9999,'QUALIFIED EFH'!CA$4,'HOURS&amp;CYCLES INPUT'!$E$2:$E$9999,'QUALIFIED EFH'!CA$5))</f>
        <v>0</v>
      </c>
      <c r="CB89" s="476">
        <f>IF(CB$2&lt;&gt;"",IF($C89&lt;&gt;"TBA",CB$2/114,0),SUMIFS('HOURS&amp;CYCLES INPUT'!$F$2:$F$9999,'HOURS&amp;CYCLES INPUT'!$C$2:$C$9999,'QUALIFIED EFH'!$C89,'HOURS&amp;CYCLES INPUT'!$D$2:$D$9999,'QUALIFIED EFH'!CB$4,'HOURS&amp;CYCLES INPUT'!$E$2:$E$9999,'QUALIFIED EFH'!CB$5))</f>
        <v>0</v>
      </c>
      <c r="CC89" s="476">
        <f>IF(CC$2&lt;&gt;"",IF($C89&lt;&gt;"TBA",CC$2/114,0),SUMIFS('HOURS&amp;CYCLES INPUT'!$F$2:$F$9999,'HOURS&amp;CYCLES INPUT'!$C$2:$C$9999,'QUALIFIED EFH'!$C89,'HOURS&amp;CYCLES INPUT'!$D$2:$D$9999,'QUALIFIED EFH'!CC$4,'HOURS&amp;CYCLES INPUT'!$E$2:$E$9999,'QUALIFIED EFH'!CC$5))</f>
        <v>0</v>
      </c>
      <c r="CD89" s="476">
        <f>IF(CD$2&lt;&gt;"",IF($C89&lt;&gt;"TBA",CD$2/114,0),SUMIFS('HOURS&amp;CYCLES INPUT'!$F$2:$F$9999,'HOURS&amp;CYCLES INPUT'!$C$2:$C$9999,'QUALIFIED EFH'!$C89,'HOURS&amp;CYCLES INPUT'!$D$2:$D$9999,'QUALIFIED EFH'!CD$4,'HOURS&amp;CYCLES INPUT'!$E$2:$E$9999,'QUALIFIED EFH'!CD$5))</f>
        <v>0</v>
      </c>
      <c r="CE89" s="476">
        <f>IF(CE$2&lt;&gt;"",IF($C89&lt;&gt;"TBA",CE$2/114,0),SUMIFS('HOURS&amp;CYCLES INPUT'!$F$2:$F$9999,'HOURS&amp;CYCLES INPUT'!$C$2:$C$9999,'QUALIFIED EFH'!$C89,'HOURS&amp;CYCLES INPUT'!$D$2:$D$9999,'QUALIFIED EFH'!CE$4,'HOURS&amp;CYCLES INPUT'!$E$2:$E$9999,'QUALIFIED EFH'!CE$5))</f>
        <v>0</v>
      </c>
      <c r="CF89" s="476">
        <f>IF(CF$2&lt;&gt;"",IF($C89&lt;&gt;"TBA",CF$2/114,0),SUMIFS('HOURS&amp;CYCLES INPUT'!$F$2:$F$9999,'HOURS&amp;CYCLES INPUT'!$C$2:$C$9999,'QUALIFIED EFH'!$C89,'HOURS&amp;CYCLES INPUT'!$D$2:$D$9999,'QUALIFIED EFH'!CF$4,'HOURS&amp;CYCLES INPUT'!$E$2:$E$9999,'QUALIFIED EFH'!CF$5))</f>
        <v>0</v>
      </c>
      <c r="CG89" s="476">
        <f>IF(CG$2&lt;&gt;"",IF($C89&lt;&gt;"TBA",CG$2/114,0),SUMIFS('HOURS&amp;CYCLES INPUT'!$F$2:$F$9999,'HOURS&amp;CYCLES INPUT'!$C$2:$C$9999,'QUALIFIED EFH'!$C89,'HOURS&amp;CYCLES INPUT'!$D$2:$D$9999,'QUALIFIED EFH'!CG$4,'HOURS&amp;CYCLES INPUT'!$E$2:$E$9999,'QUALIFIED EFH'!CG$5))</f>
        <v>0</v>
      </c>
      <c r="CH89" s="476">
        <f>IF(CH$2&lt;&gt;"",IF($C89&lt;&gt;"TBA",CH$2/114,0),SUMIFS('HOURS&amp;CYCLES INPUT'!$F$2:$F$9999,'HOURS&amp;CYCLES INPUT'!$C$2:$C$9999,'QUALIFIED EFH'!$C89,'HOURS&amp;CYCLES INPUT'!$D$2:$D$9999,'QUALIFIED EFH'!CH$4,'HOURS&amp;CYCLES INPUT'!$E$2:$E$9999,'QUALIFIED EFH'!CH$5))</f>
        <v>0</v>
      </c>
      <c r="CI89" s="476">
        <f>IF(CI$2&lt;&gt;"",IF($C89&lt;&gt;"TBA",CI$2/114,0),SUMIFS('HOURS&amp;CYCLES INPUT'!$F$2:$F$9999,'HOURS&amp;CYCLES INPUT'!$C$2:$C$9999,'QUALIFIED EFH'!$C89,'HOURS&amp;CYCLES INPUT'!$D$2:$D$9999,'QUALIFIED EFH'!CI$4,'HOURS&amp;CYCLES INPUT'!$E$2:$E$9999,'QUALIFIED EFH'!CI$5))</f>
        <v>0</v>
      </c>
      <c r="CJ89" s="476">
        <f>IF(CJ$2&lt;&gt;"",IF($C89&lt;&gt;"TBA",CJ$2/114,0),SUMIFS('HOURS&amp;CYCLES INPUT'!$F$2:$F$9999,'HOURS&amp;CYCLES INPUT'!$C$2:$C$9999,'QUALIFIED EFH'!$C89,'HOURS&amp;CYCLES INPUT'!$D$2:$D$9999,'QUALIFIED EFH'!CJ$4,'HOURS&amp;CYCLES INPUT'!$E$2:$E$9999,'QUALIFIED EFH'!CJ$5))</f>
        <v>0</v>
      </c>
      <c r="CK89" s="476">
        <f>IF(CK$2&lt;&gt;"",IF($C89&lt;&gt;"TBA",CK$2/114,0),SUMIFS('HOURS&amp;CYCLES INPUT'!$F$2:$F$9999,'HOURS&amp;CYCLES INPUT'!$C$2:$C$9999,'QUALIFIED EFH'!$C89,'HOURS&amp;CYCLES INPUT'!$D$2:$D$9999,'QUALIFIED EFH'!CK$4,'HOURS&amp;CYCLES INPUT'!$E$2:$E$9999,'QUALIFIED EFH'!CK$5))</f>
        <v>0</v>
      </c>
      <c r="CL89" s="476">
        <f>IF(CL$2&lt;&gt;"",IF($C89&lt;&gt;"TBA",CL$2/114,0),SUMIFS('HOURS&amp;CYCLES INPUT'!$F$2:$F$9999,'HOURS&amp;CYCLES INPUT'!$C$2:$C$9999,'QUALIFIED EFH'!$C89,'HOURS&amp;CYCLES INPUT'!$D$2:$D$9999,'QUALIFIED EFH'!CL$4,'HOURS&amp;CYCLES INPUT'!$E$2:$E$9999,'QUALIFIED EFH'!CL$5))</f>
        <v>0</v>
      </c>
      <c r="CM89" s="476">
        <f>IF(CM$2&lt;&gt;"",IF($C89&lt;&gt;"TBA",CM$2/114,0),SUMIFS('HOURS&amp;CYCLES INPUT'!$F$2:$F$9999,'HOURS&amp;CYCLES INPUT'!$C$2:$C$9999,'QUALIFIED EFH'!$C89,'HOURS&amp;CYCLES INPUT'!$D$2:$D$9999,'QUALIFIED EFH'!CM$4,'HOURS&amp;CYCLES INPUT'!$E$2:$E$9999,'QUALIFIED EFH'!CM$5))</f>
        <v>0</v>
      </c>
      <c r="CN89" s="476">
        <f>IF(CN$2&lt;&gt;"",IF($C89&lt;&gt;"TBA",CN$2/114,0),SUMIFS('HOURS&amp;CYCLES INPUT'!$F$2:$F$9999,'HOURS&amp;CYCLES INPUT'!$C$2:$C$9999,'QUALIFIED EFH'!$C89,'HOURS&amp;CYCLES INPUT'!$D$2:$D$9999,'QUALIFIED EFH'!CN$4,'HOURS&amp;CYCLES INPUT'!$E$2:$E$9999,'QUALIFIED EFH'!CN$5))</f>
        <v>0</v>
      </c>
      <c r="CO89" s="476">
        <f>IF(CO$2&lt;&gt;"",IF($C89&lt;&gt;"TBA",CO$2/114,0),SUMIFS('HOURS&amp;CYCLES INPUT'!$F$2:$F$9999,'HOURS&amp;CYCLES INPUT'!$C$2:$C$9999,'QUALIFIED EFH'!$C89,'HOURS&amp;CYCLES INPUT'!$D$2:$D$9999,'QUALIFIED EFH'!CO$4,'HOURS&amp;CYCLES INPUT'!$E$2:$E$9999,'QUALIFIED EFH'!CO$5))</f>
        <v>0</v>
      </c>
      <c r="CP89" s="476">
        <f>IF(CP$2&lt;&gt;"",IF($C89&lt;&gt;"TBA",CP$2/114,0),SUMIFS('HOURS&amp;CYCLES INPUT'!$F$2:$F$9999,'HOURS&amp;CYCLES INPUT'!$C$2:$C$9999,'QUALIFIED EFH'!$C89,'HOURS&amp;CYCLES INPUT'!$D$2:$D$9999,'QUALIFIED EFH'!CP$4,'HOURS&amp;CYCLES INPUT'!$E$2:$E$9999,'QUALIFIED EFH'!CP$5))</f>
        <v>0</v>
      </c>
      <c r="CQ89" s="476">
        <f>IF(CQ$2&lt;&gt;"",IF($C89&lt;&gt;"TBA",CQ$2/114,0),SUMIFS('HOURS&amp;CYCLES INPUT'!$F$2:$F$9999,'HOURS&amp;CYCLES INPUT'!$C$2:$C$9999,'QUALIFIED EFH'!$C89,'HOURS&amp;CYCLES INPUT'!$D$2:$D$9999,'QUALIFIED EFH'!CQ$4,'HOURS&amp;CYCLES INPUT'!$E$2:$E$9999,'QUALIFIED EFH'!CQ$5))</f>
        <v>0</v>
      </c>
      <c r="CR89" s="476">
        <f>IF(CR$2&lt;&gt;"",IF($C89&lt;&gt;"TBA",CR$2/114,0),SUMIFS('HOURS&amp;CYCLES INPUT'!$F$2:$F$9999,'HOURS&amp;CYCLES INPUT'!$C$2:$C$9999,'QUALIFIED EFH'!$C89,'HOURS&amp;CYCLES INPUT'!$D$2:$D$9999,'QUALIFIED EFH'!CR$4,'HOURS&amp;CYCLES INPUT'!$E$2:$E$9999,'QUALIFIED EFH'!CR$5))</f>
        <v>0</v>
      </c>
      <c r="CS89" s="476">
        <f>IF(CS$2&lt;&gt;"",IF($C89&lt;&gt;"TBA",CS$2/114,0),SUMIFS('HOURS&amp;CYCLES INPUT'!$F$2:$F$9999,'HOURS&amp;CYCLES INPUT'!$C$2:$C$9999,'QUALIFIED EFH'!$C89,'HOURS&amp;CYCLES INPUT'!$D$2:$D$9999,'QUALIFIED EFH'!CS$4,'HOURS&amp;CYCLES INPUT'!$E$2:$E$9999,'QUALIFIED EFH'!CS$5))</f>
        <v>0</v>
      </c>
      <c r="CT89" s="476">
        <f>IF(CT$2&lt;&gt;"",IF($C89&lt;&gt;"TBA",CT$2/114,0),SUMIFS('HOURS&amp;CYCLES INPUT'!$F$2:$F$9999,'HOURS&amp;CYCLES INPUT'!$C$2:$C$9999,'QUALIFIED EFH'!$C89,'HOURS&amp;CYCLES INPUT'!$D$2:$D$9999,'QUALIFIED EFH'!CT$4,'HOURS&amp;CYCLES INPUT'!$E$2:$E$9999,'QUALIFIED EFH'!CT$5))</f>
        <v>0</v>
      </c>
      <c r="CU89" s="476">
        <f>IF(CU$2&lt;&gt;"",IF($C89&lt;&gt;"TBA",CU$2/114,0),SUMIFS('HOURS&amp;CYCLES INPUT'!$F$2:$F$9999,'HOURS&amp;CYCLES INPUT'!$C$2:$C$9999,'QUALIFIED EFH'!$C89,'HOURS&amp;CYCLES INPUT'!$D$2:$D$9999,'QUALIFIED EFH'!CU$4,'HOURS&amp;CYCLES INPUT'!$E$2:$E$9999,'QUALIFIED EFH'!CU$5))</f>
        <v>0</v>
      </c>
      <c r="CV89" s="476">
        <f>IF(CV$2&lt;&gt;"",IF($C89&lt;&gt;"TBA",CV$2/114,0),SUMIFS('HOURS&amp;CYCLES INPUT'!$F$2:$F$9999,'HOURS&amp;CYCLES INPUT'!$C$2:$C$9999,'QUALIFIED EFH'!$C89,'HOURS&amp;CYCLES INPUT'!$D$2:$D$9999,'QUALIFIED EFH'!CV$4,'HOURS&amp;CYCLES INPUT'!$E$2:$E$9999,'QUALIFIED EFH'!CV$5))</f>
        <v>0</v>
      </c>
      <c r="CW89" s="476">
        <f>IF(CW$2&lt;&gt;"",IF($C89&lt;&gt;"TBA",CW$2/114,0),SUMIFS('HOURS&amp;CYCLES INPUT'!$F$2:$F$9999,'HOURS&amp;CYCLES INPUT'!$C$2:$C$9999,'QUALIFIED EFH'!$C89,'HOURS&amp;CYCLES INPUT'!$D$2:$D$9999,'QUALIFIED EFH'!CW$4,'HOURS&amp;CYCLES INPUT'!$E$2:$E$9999,'QUALIFIED EFH'!CW$5))</f>
        <v>0</v>
      </c>
      <c r="CX89" s="476">
        <f>IF(CX$2&lt;&gt;"",IF($C89&lt;&gt;"TBA",CX$2/114,0),SUMIFS('HOURS&amp;CYCLES INPUT'!$F$2:$F$9999,'HOURS&amp;CYCLES INPUT'!$C$2:$C$9999,'QUALIFIED EFH'!$C89,'HOURS&amp;CYCLES INPUT'!$D$2:$D$9999,'QUALIFIED EFH'!CX$4,'HOURS&amp;CYCLES INPUT'!$E$2:$E$9999,'QUALIFIED EFH'!CX$5))</f>
        <v>0</v>
      </c>
      <c r="CY89" s="476">
        <f>IF(CY$2&lt;&gt;"",IF($C89&lt;&gt;"TBA",CY$2/114,0),SUMIFS('HOURS&amp;CYCLES INPUT'!$F$2:$F$9999,'HOURS&amp;CYCLES INPUT'!$C$2:$C$9999,'QUALIFIED EFH'!$C89,'HOURS&amp;CYCLES INPUT'!$D$2:$D$9999,'QUALIFIED EFH'!CY$4,'HOURS&amp;CYCLES INPUT'!$E$2:$E$9999,'QUALIFIED EFH'!CY$5))</f>
        <v>0</v>
      </c>
      <c r="CZ89" s="476">
        <f>IF(CZ$2&lt;&gt;"",IF($C89&lt;&gt;"TBA",CZ$2/114,0),SUMIFS('HOURS&amp;CYCLES INPUT'!$F$2:$F$9999,'HOURS&amp;CYCLES INPUT'!$C$2:$C$9999,'QUALIFIED EFH'!$C89,'HOURS&amp;CYCLES INPUT'!$D$2:$D$9999,'QUALIFIED EFH'!CZ$4,'HOURS&amp;CYCLES INPUT'!$E$2:$E$9999,'QUALIFIED EFH'!CZ$5))</f>
        <v>0</v>
      </c>
      <c r="DA89" s="476">
        <f>IF(DA$2&lt;&gt;"",IF($C89&lt;&gt;"TBA",DA$2/114,0),SUMIFS('HOURS&amp;CYCLES INPUT'!$F$2:$F$9999,'HOURS&amp;CYCLES INPUT'!$C$2:$C$9999,'QUALIFIED EFH'!$C89,'HOURS&amp;CYCLES INPUT'!$D$2:$D$9999,'QUALIFIED EFH'!DA$4,'HOURS&amp;CYCLES INPUT'!$E$2:$E$9999,'QUALIFIED EFH'!DA$5))</f>
        <v>0</v>
      </c>
      <c r="DB89" s="476">
        <f>IF(DB$2&lt;&gt;"",IF($C89&lt;&gt;"TBA",DB$2/114,0),SUMIFS('HOURS&amp;CYCLES INPUT'!$F$2:$F$9999,'HOURS&amp;CYCLES INPUT'!$C$2:$C$9999,'QUALIFIED EFH'!$C89,'HOURS&amp;CYCLES INPUT'!$D$2:$D$9999,'QUALIFIED EFH'!DB$4,'HOURS&amp;CYCLES INPUT'!$E$2:$E$9999,'QUALIFIED EFH'!DB$5))</f>
        <v>0</v>
      </c>
      <c r="DC89" s="476">
        <f>IF(DC$2&lt;&gt;"",IF($C89&lt;&gt;"TBA",DC$2/114,0),SUMIFS('HOURS&amp;CYCLES INPUT'!$F$2:$F$9999,'HOURS&amp;CYCLES INPUT'!$C$2:$C$9999,'QUALIFIED EFH'!$C89,'HOURS&amp;CYCLES INPUT'!$D$2:$D$9999,'QUALIFIED EFH'!DC$4,'HOURS&amp;CYCLES INPUT'!$E$2:$E$9999,'QUALIFIED EFH'!DC$5))</f>
        <v>0</v>
      </c>
      <c r="DD89" s="476">
        <f>IF(DD$2&lt;&gt;"",IF($C89&lt;&gt;"TBA",DD$2/114,0),SUMIFS('HOURS&amp;CYCLES INPUT'!$F$2:$F$9999,'HOURS&amp;CYCLES INPUT'!$C$2:$C$9999,'QUALIFIED EFH'!$C89,'HOURS&amp;CYCLES INPUT'!$D$2:$D$9999,'QUALIFIED EFH'!DD$4,'HOURS&amp;CYCLES INPUT'!$E$2:$E$9999,'QUALIFIED EFH'!DD$5))</f>
        <v>0</v>
      </c>
      <c r="DE89" s="476">
        <f>IF(DE$2&lt;&gt;"",IF($C89&lt;&gt;"TBA",DE$2/114,0),SUMIFS('HOURS&amp;CYCLES INPUT'!$F$2:$F$9999,'HOURS&amp;CYCLES INPUT'!$C$2:$C$9999,'QUALIFIED EFH'!$C89,'HOURS&amp;CYCLES INPUT'!$D$2:$D$9999,'QUALIFIED EFH'!DE$4,'HOURS&amp;CYCLES INPUT'!$E$2:$E$9999,'QUALIFIED EFH'!DE$5))</f>
        <v>0</v>
      </c>
      <c r="DF89" s="476">
        <f>IF(DF$2&lt;&gt;"",IF($C89&lt;&gt;"TBA",DF$2/114,0),SUMIFS('HOURS&amp;CYCLES INPUT'!$F$2:$F$9999,'HOURS&amp;CYCLES INPUT'!$C$2:$C$9999,'QUALIFIED EFH'!$C89,'HOURS&amp;CYCLES INPUT'!$D$2:$D$9999,'QUALIFIED EFH'!DF$4,'HOURS&amp;CYCLES INPUT'!$E$2:$E$9999,'QUALIFIED EFH'!DF$5))</f>
        <v>0</v>
      </c>
      <c r="DG89" s="476">
        <f>IF(DG$2&lt;&gt;"",IF($C89&lt;&gt;"TBA",DG$2/114,0),SUMIFS('HOURS&amp;CYCLES INPUT'!$F$2:$F$9999,'HOURS&amp;CYCLES INPUT'!$C$2:$C$9999,'QUALIFIED EFH'!$C89,'HOURS&amp;CYCLES INPUT'!$D$2:$D$9999,'QUALIFIED EFH'!DG$4,'HOURS&amp;CYCLES INPUT'!$E$2:$E$9999,'QUALIFIED EFH'!DG$5))</f>
        <v>0</v>
      </c>
      <c r="DH89" s="476">
        <f>IF(DH$2&lt;&gt;"",IF($C89&lt;&gt;"TBA",DH$2/114,0),SUMIFS('HOURS&amp;CYCLES INPUT'!$F$2:$F$9999,'HOURS&amp;CYCLES INPUT'!$C$2:$C$9999,'QUALIFIED EFH'!$C89,'HOURS&amp;CYCLES INPUT'!$D$2:$D$9999,'QUALIFIED EFH'!DH$4,'HOURS&amp;CYCLES INPUT'!$E$2:$E$9999,'QUALIFIED EFH'!DH$5))</f>
        <v>0</v>
      </c>
      <c r="DI89" s="476">
        <f>IF(DI$2&lt;&gt;"",IF($C89&lt;&gt;"TBA",DI$2/114,0),SUMIFS('HOURS&amp;CYCLES INPUT'!$F$2:$F$9999,'HOURS&amp;CYCLES INPUT'!$C$2:$C$9999,'QUALIFIED EFH'!$C89,'HOURS&amp;CYCLES INPUT'!$D$2:$D$9999,'QUALIFIED EFH'!DI$4,'HOURS&amp;CYCLES INPUT'!$E$2:$E$9999,'QUALIFIED EFH'!DI$5))</f>
        <v>0</v>
      </c>
      <c r="DJ89" s="476">
        <f>IF(DJ$2&lt;&gt;"",IF($C89&lt;&gt;"TBA",DJ$2/114,0),SUMIFS('HOURS&amp;CYCLES INPUT'!$F$2:$F$9999,'HOURS&amp;CYCLES INPUT'!$C$2:$C$9999,'QUALIFIED EFH'!$C89,'HOURS&amp;CYCLES INPUT'!$D$2:$D$9999,'QUALIFIED EFH'!DJ$4,'HOURS&amp;CYCLES INPUT'!$E$2:$E$9999,'QUALIFIED EFH'!DJ$5))</f>
        <v>0</v>
      </c>
      <c r="DK89" s="476">
        <f>IF(DK$2&lt;&gt;"",IF($C89&lt;&gt;"TBA",DK$2/114,0),SUMIFS('HOURS&amp;CYCLES INPUT'!$F$2:$F$9999,'HOURS&amp;CYCLES INPUT'!$C$2:$C$9999,'QUALIFIED EFH'!$C89,'HOURS&amp;CYCLES INPUT'!$D$2:$D$9999,'QUALIFIED EFH'!DK$4,'HOURS&amp;CYCLES INPUT'!$E$2:$E$9999,'QUALIFIED EFH'!DK$5))</f>
        <v>0</v>
      </c>
      <c r="DL89" s="476">
        <f>IF(DL$2&lt;&gt;"",IF($C89&lt;&gt;"TBA",DL$2/114,0),SUMIFS('HOURS&amp;CYCLES INPUT'!$F$2:$F$9999,'HOURS&amp;CYCLES INPUT'!$C$2:$C$9999,'QUALIFIED EFH'!$C89,'HOURS&amp;CYCLES INPUT'!$D$2:$D$9999,'QUALIFIED EFH'!DL$4,'HOURS&amp;CYCLES INPUT'!$E$2:$E$9999,'QUALIFIED EFH'!DL$5))</f>
        <v>0</v>
      </c>
      <c r="DM89" s="476">
        <f>IF(DM$2&lt;&gt;"",IF($C89&lt;&gt;"TBA",DM$2/114,0),SUMIFS('HOURS&amp;CYCLES INPUT'!$F$2:$F$9999,'HOURS&amp;CYCLES INPUT'!$C$2:$C$9999,'QUALIFIED EFH'!$C89,'HOURS&amp;CYCLES INPUT'!$D$2:$D$9999,'QUALIFIED EFH'!DM$4,'HOURS&amp;CYCLES INPUT'!$E$2:$E$9999,'QUALIFIED EFH'!DM$5))</f>
        <v>0</v>
      </c>
      <c r="DN89" s="476">
        <f>IF(DN$2&lt;&gt;"",IF($C89&lt;&gt;"TBA",DN$2/114,0),SUMIFS('HOURS&amp;CYCLES INPUT'!$F$2:$F$9999,'HOURS&amp;CYCLES INPUT'!$C$2:$C$9999,'QUALIFIED EFH'!$C89,'HOURS&amp;CYCLES INPUT'!$D$2:$D$9999,'QUALIFIED EFH'!DN$4,'HOURS&amp;CYCLES INPUT'!$E$2:$E$9999,'QUALIFIED EFH'!DN$5))</f>
        <v>0</v>
      </c>
      <c r="DO89" s="476">
        <f>IF(DO$2&lt;&gt;"",IF($C89&lt;&gt;"TBA",DO$2/114,0),SUMIFS('HOURS&amp;CYCLES INPUT'!$F$2:$F$9999,'HOURS&amp;CYCLES INPUT'!$C$2:$C$9999,'QUALIFIED EFH'!$C89,'HOURS&amp;CYCLES INPUT'!$D$2:$D$9999,'QUALIFIED EFH'!DO$4,'HOURS&amp;CYCLES INPUT'!$E$2:$E$9999,'QUALIFIED EFH'!DO$5))</f>
        <v>0</v>
      </c>
      <c r="DP89" s="476">
        <f>IF(DP$2&lt;&gt;"",IF($C89&lt;&gt;"TBA",DP$2/114,0),SUMIFS('HOURS&amp;CYCLES INPUT'!$F$2:$F$9999,'HOURS&amp;CYCLES INPUT'!$C$2:$C$9999,'QUALIFIED EFH'!$C89,'HOURS&amp;CYCLES INPUT'!$D$2:$D$9999,'QUALIFIED EFH'!DP$4,'HOURS&amp;CYCLES INPUT'!$E$2:$E$9999,'QUALIFIED EFH'!DP$5))</f>
        <v>0</v>
      </c>
      <c r="DQ89" s="476">
        <f>IF(DQ$2&lt;&gt;"",IF($C89&lt;&gt;"TBA",DQ$2/114,0),SUMIFS('HOURS&amp;CYCLES INPUT'!$F$2:$F$9999,'HOURS&amp;CYCLES INPUT'!$C$2:$C$9999,'QUALIFIED EFH'!$C89,'HOURS&amp;CYCLES INPUT'!$D$2:$D$9999,'QUALIFIED EFH'!DQ$4,'HOURS&amp;CYCLES INPUT'!$E$2:$E$9999,'QUALIFIED EFH'!DQ$5))</f>
        <v>0</v>
      </c>
      <c r="DR89" s="476">
        <f>IF(DR$2&lt;&gt;"",IF($C89&lt;&gt;"TBA",DR$2/114,0),SUMIFS('HOURS&amp;CYCLES INPUT'!$F$2:$F$9999,'HOURS&amp;CYCLES INPUT'!$C$2:$C$9999,'QUALIFIED EFH'!$C89,'HOURS&amp;CYCLES INPUT'!$D$2:$D$9999,'QUALIFIED EFH'!DR$4,'HOURS&amp;CYCLES INPUT'!$E$2:$E$9999,'QUALIFIED EFH'!DR$5))</f>
        <v>0</v>
      </c>
      <c r="DS89" s="476">
        <f>IF(DS$2&lt;&gt;"",IF($C89&lt;&gt;"TBA",DS$2/114,0),SUMIFS('HOURS&amp;CYCLES INPUT'!$F$2:$F$9999,'HOURS&amp;CYCLES INPUT'!$C$2:$C$9999,'QUALIFIED EFH'!$C89,'HOURS&amp;CYCLES INPUT'!$D$2:$D$9999,'QUALIFIED EFH'!DS$4,'HOURS&amp;CYCLES INPUT'!$E$2:$E$9999,'QUALIFIED EFH'!DS$5))</f>
        <v>0</v>
      </c>
      <c r="DT89" s="476">
        <f>IF(DT$2&lt;&gt;"",IF($C89&lt;&gt;"TBA",DT$2/114,0),SUMIFS('HOURS&amp;CYCLES INPUT'!$F$2:$F$9999,'HOURS&amp;CYCLES INPUT'!$C$2:$C$9999,'QUALIFIED EFH'!$C89,'HOURS&amp;CYCLES INPUT'!$D$2:$D$9999,'QUALIFIED EFH'!DT$4,'HOURS&amp;CYCLES INPUT'!$E$2:$E$9999,'QUALIFIED EFH'!DT$5))</f>
        <v>0</v>
      </c>
      <c r="DU89" s="476">
        <f>IF(DU$2&lt;&gt;"",IF($C89&lt;&gt;"TBA",DU$2/114,0),SUMIFS('HOURS&amp;CYCLES INPUT'!$F$2:$F$9999,'HOURS&amp;CYCLES INPUT'!$C$2:$C$9999,'QUALIFIED EFH'!$C89,'HOURS&amp;CYCLES INPUT'!$D$2:$D$9999,'QUALIFIED EFH'!DU$4,'HOURS&amp;CYCLES INPUT'!$E$2:$E$9999,'QUALIFIED EFH'!DU$5))</f>
        <v>0</v>
      </c>
      <c r="DV89" s="476">
        <f>IF(DV$2&lt;&gt;"",IF($C89&lt;&gt;"TBA",DV$2/114,0),SUMIFS('HOURS&amp;CYCLES INPUT'!$F$2:$F$9999,'HOURS&amp;CYCLES INPUT'!$C$2:$C$9999,'QUALIFIED EFH'!$C89,'HOURS&amp;CYCLES INPUT'!$D$2:$D$9999,'QUALIFIED EFH'!DV$4,'HOURS&amp;CYCLES INPUT'!$E$2:$E$9999,'QUALIFIED EFH'!DV$5))</f>
        <v>0</v>
      </c>
      <c r="DW89" s="476">
        <f>IF(DW$2&lt;&gt;"",IF($C89&lt;&gt;"TBA",DW$2/114,0),SUMIFS('HOURS&amp;CYCLES INPUT'!$F$2:$F$9999,'HOURS&amp;CYCLES INPUT'!$C$2:$C$9999,'QUALIFIED EFH'!$C89,'HOURS&amp;CYCLES INPUT'!$D$2:$D$9999,'QUALIFIED EFH'!DW$4,'HOURS&amp;CYCLES INPUT'!$E$2:$E$9999,'QUALIFIED EFH'!DW$5))</f>
        <v>0</v>
      </c>
      <c r="DX89" s="476">
        <f>IF(DX$2&lt;&gt;"",IF($C89&lt;&gt;"TBA",DX$2/114,0),SUMIFS('HOURS&amp;CYCLES INPUT'!$F$2:$F$9999,'HOURS&amp;CYCLES INPUT'!$C$2:$C$9999,'QUALIFIED EFH'!$C89,'HOURS&amp;CYCLES INPUT'!$D$2:$D$9999,'QUALIFIED EFH'!DX$4,'HOURS&amp;CYCLES INPUT'!$E$2:$E$9999,'QUALIFIED EFH'!DX$5))</f>
        <v>0</v>
      </c>
      <c r="DY89" s="476">
        <f>IF(DY$2&lt;&gt;"",IF($C89&lt;&gt;"TBA",DY$2/114,0),SUMIFS('HOURS&amp;CYCLES INPUT'!$F$2:$F$9999,'HOURS&amp;CYCLES INPUT'!$C$2:$C$9999,'QUALIFIED EFH'!$C89,'HOURS&amp;CYCLES INPUT'!$D$2:$D$9999,'QUALIFIED EFH'!DY$4,'HOURS&amp;CYCLES INPUT'!$E$2:$E$9999,'QUALIFIED EFH'!DY$5))</f>
        <v>0</v>
      </c>
      <c r="DZ89" s="476">
        <f>IF(DZ$2&lt;&gt;"",IF($C89&lt;&gt;"TBA",DZ$2/114,0),SUMIFS('HOURS&amp;CYCLES INPUT'!$F$2:$F$9999,'HOURS&amp;CYCLES INPUT'!$C$2:$C$9999,'QUALIFIED EFH'!$C89,'HOURS&amp;CYCLES INPUT'!$D$2:$D$9999,'QUALIFIED EFH'!DZ$4,'HOURS&amp;CYCLES INPUT'!$E$2:$E$9999,'QUALIFIED EFH'!DZ$5))</f>
        <v>0</v>
      </c>
      <c r="EA89" s="476">
        <f>IF(EA$2&lt;&gt;"",IF($C89&lt;&gt;"TBA",EA$2/114,0),SUMIFS('HOURS&amp;CYCLES INPUT'!$F$2:$F$9999,'HOURS&amp;CYCLES INPUT'!$C$2:$C$9999,'QUALIFIED EFH'!$C89,'HOURS&amp;CYCLES INPUT'!$D$2:$D$9999,'QUALIFIED EFH'!EA$4,'HOURS&amp;CYCLES INPUT'!$E$2:$E$9999,'QUALIFIED EFH'!EA$5))</f>
        <v>0</v>
      </c>
      <c r="EB89" s="476">
        <f>IF(EB$2&lt;&gt;"",IF($C89&lt;&gt;"TBA",EB$2/114,0),SUMIFS('HOURS&amp;CYCLES INPUT'!$F$2:$F$9999,'HOURS&amp;CYCLES INPUT'!$C$2:$C$9999,'QUALIFIED EFH'!$C89,'HOURS&amp;CYCLES INPUT'!$D$2:$D$9999,'QUALIFIED EFH'!EB$4,'HOURS&amp;CYCLES INPUT'!$E$2:$E$9999,'QUALIFIED EFH'!EB$5))</f>
        <v>0</v>
      </c>
      <c r="EC89" s="476">
        <f>IF(EC$2&lt;&gt;"",IF($C89&lt;&gt;"TBA",EC$2/114,0),SUMIFS('HOURS&amp;CYCLES INPUT'!$F$2:$F$9999,'HOURS&amp;CYCLES INPUT'!$C$2:$C$9999,'QUALIFIED EFH'!$C89,'HOURS&amp;CYCLES INPUT'!$D$2:$D$9999,'QUALIFIED EFH'!EC$4,'HOURS&amp;CYCLES INPUT'!$E$2:$E$9999,'QUALIFIED EFH'!EC$5))</f>
        <v>0</v>
      </c>
      <c r="ED89" s="476">
        <f>IF(ED$2&lt;&gt;"",IF($C89&lt;&gt;"TBA",ED$2/114,0),SUMIFS('HOURS&amp;CYCLES INPUT'!$F$2:$F$9999,'HOURS&amp;CYCLES INPUT'!$C$2:$C$9999,'QUALIFIED EFH'!$C89,'HOURS&amp;CYCLES INPUT'!$D$2:$D$9999,'QUALIFIED EFH'!ED$4,'HOURS&amp;CYCLES INPUT'!$E$2:$E$9999,'QUALIFIED EFH'!ED$5))</f>
        <v>0</v>
      </c>
      <c r="EE89" s="476">
        <f>IF(EE$2&lt;&gt;"",IF($C89&lt;&gt;"TBA",EE$2/114,0),SUMIFS('HOURS&amp;CYCLES INPUT'!$F$2:$F$9999,'HOURS&amp;CYCLES INPUT'!$C$2:$C$9999,'QUALIFIED EFH'!$C89,'HOURS&amp;CYCLES INPUT'!$D$2:$D$9999,'QUALIFIED EFH'!EE$4,'HOURS&amp;CYCLES INPUT'!$E$2:$E$9999,'QUALIFIED EFH'!EE$5))</f>
        <v>0</v>
      </c>
      <c r="EF89" s="476">
        <f>IF(EF$2&lt;&gt;"",IF($C89&lt;&gt;"TBA",EF$2/114,0),SUMIFS('HOURS&amp;CYCLES INPUT'!$F$2:$F$9999,'HOURS&amp;CYCLES INPUT'!$C$2:$C$9999,'QUALIFIED EFH'!$C89,'HOURS&amp;CYCLES INPUT'!$D$2:$D$9999,'QUALIFIED EFH'!EF$4,'HOURS&amp;CYCLES INPUT'!$E$2:$E$9999,'QUALIFIED EFH'!EF$5))</f>
        <v>0</v>
      </c>
      <c r="EG89" s="476">
        <f>IF(EG$2&lt;&gt;"",IF($C89&lt;&gt;"TBA",EG$2/114,0),SUMIFS('HOURS&amp;CYCLES INPUT'!$F$2:$F$9999,'HOURS&amp;CYCLES INPUT'!$C$2:$C$9999,'QUALIFIED EFH'!$C89,'HOURS&amp;CYCLES INPUT'!$D$2:$D$9999,'QUALIFIED EFH'!EG$4,'HOURS&amp;CYCLES INPUT'!$E$2:$E$9999,'QUALIFIED EFH'!EG$5))</f>
        <v>0</v>
      </c>
      <c r="EH89" s="476">
        <f>IF(EH$2&lt;&gt;"",IF($C89&lt;&gt;"TBA",EH$2/114,0),SUMIFS('HOURS&amp;CYCLES INPUT'!$F$2:$F$9999,'HOURS&amp;CYCLES INPUT'!$C$2:$C$9999,'QUALIFIED EFH'!$C89,'HOURS&amp;CYCLES INPUT'!$D$2:$D$9999,'QUALIFIED EFH'!EH$4,'HOURS&amp;CYCLES INPUT'!$E$2:$E$9999,'QUALIFIED EFH'!EH$5))</f>
        <v>0</v>
      </c>
      <c r="EI89" s="476">
        <f>IF(EI$2&lt;&gt;"",IF($C89&lt;&gt;"TBA",EI$2/114,0),SUMIFS('HOURS&amp;CYCLES INPUT'!$F$2:$F$9999,'HOURS&amp;CYCLES INPUT'!$C$2:$C$9999,'QUALIFIED EFH'!$C89,'HOURS&amp;CYCLES INPUT'!$D$2:$D$9999,'QUALIFIED EFH'!EI$4,'HOURS&amp;CYCLES INPUT'!$E$2:$E$9999,'QUALIFIED EFH'!EI$5))</f>
        <v>0</v>
      </c>
      <c r="EJ89" s="476">
        <f>IF(EJ$2&lt;&gt;"",IF($C89&lt;&gt;"TBA",EJ$2/114,0),SUMIFS('HOURS&amp;CYCLES INPUT'!$F$2:$F$9999,'HOURS&amp;CYCLES INPUT'!$C$2:$C$9999,'QUALIFIED EFH'!$C89,'HOURS&amp;CYCLES INPUT'!$D$2:$D$9999,'QUALIFIED EFH'!EJ$4,'HOURS&amp;CYCLES INPUT'!$E$2:$E$9999,'QUALIFIED EFH'!EJ$5))</f>
        <v>0</v>
      </c>
      <c r="EK89" s="476">
        <f>IF(EK$2&lt;&gt;"",IF($C89&lt;&gt;"TBA",EK$2/114,0),SUMIFS('HOURS&amp;CYCLES INPUT'!$F$2:$F$9999,'HOURS&amp;CYCLES INPUT'!$C$2:$C$9999,'QUALIFIED EFH'!$C89,'HOURS&amp;CYCLES INPUT'!$D$2:$D$9999,'QUALIFIED EFH'!EK$4,'HOURS&amp;CYCLES INPUT'!$E$2:$E$9999,'QUALIFIED EFH'!EK$5))</f>
        <v>0</v>
      </c>
      <c r="EL89" s="476">
        <f>IF(EL$2&lt;&gt;"",IF($C89&lt;&gt;"TBA",EL$2/114,0),SUMIFS('HOURS&amp;CYCLES INPUT'!$F$2:$F$9999,'HOURS&amp;CYCLES INPUT'!$C$2:$C$9999,'QUALIFIED EFH'!$C89,'HOURS&amp;CYCLES INPUT'!$D$2:$D$9999,'QUALIFIED EFH'!EL$4,'HOURS&amp;CYCLES INPUT'!$E$2:$E$9999,'QUALIFIED EFH'!EL$5))</f>
        <v>0</v>
      </c>
      <c r="EM89" s="476">
        <f>IF(EM$2&lt;&gt;"",IF($C89&lt;&gt;"TBA",EM$2/114,0),SUMIFS('HOURS&amp;CYCLES INPUT'!$F$2:$F$9999,'HOURS&amp;CYCLES INPUT'!$C$2:$C$9999,'QUALIFIED EFH'!$C89,'HOURS&amp;CYCLES INPUT'!$D$2:$D$9999,'QUALIFIED EFH'!EM$4,'HOURS&amp;CYCLES INPUT'!$E$2:$E$9999,'QUALIFIED EFH'!EM$5))</f>
        <v>0</v>
      </c>
      <c r="EN89" s="476">
        <f>IF(EN$2&lt;&gt;"",IF($C89&lt;&gt;"TBA",EN$2/114,0),SUMIFS('HOURS&amp;CYCLES INPUT'!$F$2:$F$9999,'HOURS&amp;CYCLES INPUT'!$C$2:$C$9999,'QUALIFIED EFH'!$C89,'HOURS&amp;CYCLES INPUT'!$D$2:$D$9999,'QUALIFIED EFH'!EN$4,'HOURS&amp;CYCLES INPUT'!$E$2:$E$9999,'QUALIFIED EFH'!EN$5))</f>
        <v>0</v>
      </c>
      <c r="EO89" s="476">
        <f>IF(EO$2&lt;&gt;"",IF($C89&lt;&gt;"TBA",EO$2/114,0),SUMIFS('HOURS&amp;CYCLES INPUT'!$F$2:$F$9999,'HOURS&amp;CYCLES INPUT'!$C$2:$C$9999,'QUALIFIED EFH'!$C89,'HOURS&amp;CYCLES INPUT'!$D$2:$D$9999,'QUALIFIED EFH'!EO$4,'HOURS&amp;CYCLES INPUT'!$E$2:$E$9999,'QUALIFIED EFH'!EO$5))</f>
        <v>0</v>
      </c>
      <c r="EP89" s="476">
        <f>IF(EP$2&lt;&gt;"",IF($C89&lt;&gt;"TBA",EP$2/114,0),SUMIFS('HOURS&amp;CYCLES INPUT'!$F$2:$F$9999,'HOURS&amp;CYCLES INPUT'!$C$2:$C$9999,'QUALIFIED EFH'!$C89,'HOURS&amp;CYCLES INPUT'!$D$2:$D$9999,'QUALIFIED EFH'!EP$4,'HOURS&amp;CYCLES INPUT'!$E$2:$E$9999,'QUALIFIED EFH'!EP$5))</f>
        <v>0</v>
      </c>
      <c r="EQ89" s="476">
        <f>IF(EQ$2&lt;&gt;"",IF($C89&lt;&gt;"TBA",EQ$2/114,0),SUMIFS('HOURS&amp;CYCLES INPUT'!$F$2:$F$9999,'HOURS&amp;CYCLES INPUT'!$C$2:$C$9999,'QUALIFIED EFH'!$C89,'HOURS&amp;CYCLES INPUT'!$D$2:$D$9999,'QUALIFIED EFH'!EQ$4,'HOURS&amp;CYCLES INPUT'!$E$2:$E$9999,'QUALIFIED EFH'!EQ$5))</f>
        <v>0</v>
      </c>
      <c r="ER89" s="476">
        <f>IF(ER$2&lt;&gt;"",IF($C89&lt;&gt;"TBA",ER$2/114,0),SUMIFS('HOURS&amp;CYCLES INPUT'!$F$2:$F$9999,'HOURS&amp;CYCLES INPUT'!$C$2:$C$9999,'QUALIFIED EFH'!$C89,'HOURS&amp;CYCLES INPUT'!$D$2:$D$9999,'QUALIFIED EFH'!ER$4,'HOURS&amp;CYCLES INPUT'!$E$2:$E$9999,'QUALIFIED EFH'!ER$5))</f>
        <v>0</v>
      </c>
      <c r="ES89" s="476">
        <f>IF(ES$2&lt;&gt;"",IF($C89&lt;&gt;"TBA",ES$2/114,0),SUMIFS('HOURS&amp;CYCLES INPUT'!$F$2:$F$9999,'HOURS&amp;CYCLES INPUT'!$C$2:$C$9999,'QUALIFIED EFH'!$C89,'HOURS&amp;CYCLES INPUT'!$D$2:$D$9999,'QUALIFIED EFH'!ES$4,'HOURS&amp;CYCLES INPUT'!$E$2:$E$9999,'QUALIFIED EFH'!ES$5))</f>
        <v>0</v>
      </c>
      <c r="ET89" s="476">
        <f>IF(ET$2&lt;&gt;"",IF($C89&lt;&gt;"TBA",ET$2/114,0),SUMIFS('HOURS&amp;CYCLES INPUT'!$F$2:$F$9999,'HOURS&amp;CYCLES INPUT'!$C$2:$C$9999,'QUALIFIED EFH'!$C89,'HOURS&amp;CYCLES INPUT'!$D$2:$D$9999,'QUALIFIED EFH'!ET$4,'HOURS&amp;CYCLES INPUT'!$E$2:$E$9999,'QUALIFIED EFH'!ET$5))</f>
        <v>0</v>
      </c>
      <c r="EU89" s="476">
        <f>IF(EU$2&lt;&gt;"",IF($C89&lt;&gt;"TBA",EU$2/114,0),SUMIFS('HOURS&amp;CYCLES INPUT'!$F$2:$F$9999,'HOURS&amp;CYCLES INPUT'!$C$2:$C$9999,'QUALIFIED EFH'!$C89,'HOURS&amp;CYCLES INPUT'!$D$2:$D$9999,'QUALIFIED EFH'!EU$4,'HOURS&amp;CYCLES INPUT'!$E$2:$E$9999,'QUALIFIED EFH'!EU$5))</f>
        <v>0</v>
      </c>
      <c r="EV89" s="476">
        <f>IF(EV$2&lt;&gt;"",IF($C89&lt;&gt;"TBA",EV$2/114,0),SUMIFS('HOURS&amp;CYCLES INPUT'!$F$2:$F$9999,'HOURS&amp;CYCLES INPUT'!$C$2:$C$9999,'QUALIFIED EFH'!$C89,'HOURS&amp;CYCLES INPUT'!$D$2:$D$9999,'QUALIFIED EFH'!EV$4,'HOURS&amp;CYCLES INPUT'!$E$2:$E$9999,'QUALIFIED EFH'!EV$5))</f>
        <v>0</v>
      </c>
      <c r="EW89" s="476">
        <f>IF(EW$2&lt;&gt;"",IF($C89&lt;&gt;"TBA",EW$2/114,0),SUMIFS('HOURS&amp;CYCLES INPUT'!$F$2:$F$9999,'HOURS&amp;CYCLES INPUT'!$C$2:$C$9999,'QUALIFIED EFH'!$C89,'HOURS&amp;CYCLES INPUT'!$D$2:$D$9999,'QUALIFIED EFH'!EW$4,'HOURS&amp;CYCLES INPUT'!$E$2:$E$9999,'QUALIFIED EFH'!EW$5))</f>
        <v>0</v>
      </c>
      <c r="EX89" s="476">
        <f>IF(EX$2&lt;&gt;"",IF($C89&lt;&gt;"TBA",EX$2/114,0),SUMIFS('HOURS&amp;CYCLES INPUT'!$F$2:$F$9999,'HOURS&amp;CYCLES INPUT'!$C$2:$C$9999,'QUALIFIED EFH'!$C89,'HOURS&amp;CYCLES INPUT'!$D$2:$D$9999,'QUALIFIED EFH'!EX$4,'HOURS&amp;CYCLES INPUT'!$E$2:$E$9999,'QUALIFIED EFH'!EX$5))</f>
        <v>0</v>
      </c>
      <c r="EY89" s="476">
        <f>IF(EY$2&lt;&gt;"",IF($C89&lt;&gt;"TBA",EY$2/114,0),SUMIFS('HOURS&amp;CYCLES INPUT'!$F$2:$F$9999,'HOURS&amp;CYCLES INPUT'!$C$2:$C$9999,'QUALIFIED EFH'!$C89,'HOURS&amp;CYCLES INPUT'!$D$2:$D$9999,'QUALIFIED EFH'!EY$4,'HOURS&amp;CYCLES INPUT'!$E$2:$E$9999,'QUALIFIED EFH'!EY$5))</f>
        <v>0</v>
      </c>
      <c r="EZ89" s="476">
        <f>IF(EZ$2&lt;&gt;"",IF($C89&lt;&gt;"TBA",EZ$2/114,0),SUMIFS('HOURS&amp;CYCLES INPUT'!$F$2:$F$9999,'HOURS&amp;CYCLES INPUT'!$C$2:$C$9999,'QUALIFIED EFH'!$C89,'HOURS&amp;CYCLES INPUT'!$D$2:$D$9999,'QUALIFIED EFH'!EZ$4,'HOURS&amp;CYCLES INPUT'!$E$2:$E$9999,'QUALIFIED EFH'!EZ$5))</f>
        <v>0</v>
      </c>
      <c r="FA89" s="476">
        <f>IF(FA$2&lt;&gt;"",IF($C89&lt;&gt;"TBA",FA$2/114,0),SUMIFS('HOURS&amp;CYCLES INPUT'!$F$2:$F$9999,'HOURS&amp;CYCLES INPUT'!$C$2:$C$9999,'QUALIFIED EFH'!$C89,'HOURS&amp;CYCLES INPUT'!$D$2:$D$9999,'QUALIFIED EFH'!FA$4,'HOURS&amp;CYCLES INPUT'!$E$2:$E$9999,'QUALIFIED EFH'!FA$5))</f>
        <v>0</v>
      </c>
      <c r="FB89" s="476">
        <f>IF(FB$2&lt;&gt;"",IF($C89&lt;&gt;"TBA",FB$2/114,0),SUMIFS('HOURS&amp;CYCLES INPUT'!$F$2:$F$9999,'HOURS&amp;CYCLES INPUT'!$C$2:$C$9999,'QUALIFIED EFH'!$C89,'HOURS&amp;CYCLES INPUT'!$D$2:$D$9999,'QUALIFIED EFH'!FB$4,'HOURS&amp;CYCLES INPUT'!$E$2:$E$9999,'QUALIFIED EFH'!FB$5))</f>
        <v>0</v>
      </c>
      <c r="FC89" s="476">
        <f>IF(FC$2&lt;&gt;"",IF($C89&lt;&gt;"TBA",FC$2/114,0),SUMIFS('HOURS&amp;CYCLES INPUT'!$F$2:$F$9999,'HOURS&amp;CYCLES INPUT'!$C$2:$C$9999,'QUALIFIED EFH'!$C89,'HOURS&amp;CYCLES INPUT'!$D$2:$D$9999,'QUALIFIED EFH'!FC$4,'HOURS&amp;CYCLES INPUT'!$E$2:$E$9999,'QUALIFIED EFH'!FC$5))</f>
        <v>0</v>
      </c>
      <c r="FD89" s="476">
        <f>IF(FD$2&lt;&gt;"",IF($C89&lt;&gt;"TBA",FD$2/114,0),SUMIFS('HOURS&amp;CYCLES INPUT'!$F$2:$F$9999,'HOURS&amp;CYCLES INPUT'!$C$2:$C$9999,'QUALIFIED EFH'!$C89,'HOURS&amp;CYCLES INPUT'!$D$2:$D$9999,'QUALIFIED EFH'!FD$4,'HOURS&amp;CYCLES INPUT'!$E$2:$E$9999,'QUALIFIED EFH'!FD$5))</f>
        <v>0</v>
      </c>
      <c r="FE89" s="476">
        <f>IF(FE$2&lt;&gt;"",IF($C89&lt;&gt;"TBA",FE$2/114,0),SUMIFS('HOURS&amp;CYCLES INPUT'!$F$2:$F$9999,'HOURS&amp;CYCLES INPUT'!$C$2:$C$9999,'QUALIFIED EFH'!$C89,'HOURS&amp;CYCLES INPUT'!$D$2:$D$9999,'QUALIFIED EFH'!FE$4,'HOURS&amp;CYCLES INPUT'!$E$2:$E$9999,'QUALIFIED EFH'!FE$5))</f>
        <v>0</v>
      </c>
      <c r="FF89" s="476">
        <f>IF(FF$2&lt;&gt;"",IF($C89&lt;&gt;"TBA",FF$2/114,0),SUMIFS('HOURS&amp;CYCLES INPUT'!$F$2:$F$9999,'HOURS&amp;CYCLES INPUT'!$C$2:$C$9999,'QUALIFIED EFH'!$C89,'HOURS&amp;CYCLES INPUT'!$D$2:$D$9999,'QUALIFIED EFH'!FF$4,'HOURS&amp;CYCLES INPUT'!$E$2:$E$9999,'QUALIFIED EFH'!FF$5))</f>
        <v>0</v>
      </c>
      <c r="FG89" s="476">
        <f>IF(FG$2&lt;&gt;"",IF($C89&lt;&gt;"TBA",FG$2/114,0),SUMIFS('HOURS&amp;CYCLES INPUT'!$F$2:$F$9999,'HOURS&amp;CYCLES INPUT'!$C$2:$C$9999,'QUALIFIED EFH'!$C89,'HOURS&amp;CYCLES INPUT'!$D$2:$D$9999,'QUALIFIED EFH'!FG$4,'HOURS&amp;CYCLES INPUT'!$E$2:$E$9999,'QUALIFIED EFH'!FG$5))</f>
        <v>0</v>
      </c>
      <c r="FH89" s="476">
        <f>IF(FH$2&lt;&gt;"",IF($C89&lt;&gt;"TBA",FH$2/114,0),SUMIFS('HOURS&amp;CYCLES INPUT'!$F$2:$F$9999,'HOURS&amp;CYCLES INPUT'!$C$2:$C$9999,'QUALIFIED EFH'!$C89,'HOURS&amp;CYCLES INPUT'!$D$2:$D$9999,'QUALIFIED EFH'!FH$4,'HOURS&amp;CYCLES INPUT'!$E$2:$E$9999,'QUALIFIED EFH'!FH$5))</f>
        <v>0</v>
      </c>
      <c r="FI89" s="476">
        <f>IF(FI$2&lt;&gt;"",IF($C89&lt;&gt;"TBA",FI$2/114,0),SUMIFS('HOURS&amp;CYCLES INPUT'!$F$2:$F$9999,'HOURS&amp;CYCLES INPUT'!$C$2:$C$9999,'QUALIFIED EFH'!$C89,'HOURS&amp;CYCLES INPUT'!$D$2:$D$9999,'QUALIFIED EFH'!FI$4,'HOURS&amp;CYCLES INPUT'!$E$2:$E$9999,'QUALIFIED EFH'!FI$5))</f>
        <v>0</v>
      </c>
      <c r="FJ89" s="476">
        <f>IF(FJ$2&lt;&gt;"",IF($C89&lt;&gt;"TBA",FJ$2/114,0),SUMIFS('HOURS&amp;CYCLES INPUT'!$F$2:$F$9999,'HOURS&amp;CYCLES INPUT'!$C$2:$C$9999,'QUALIFIED EFH'!$C89,'HOURS&amp;CYCLES INPUT'!$D$2:$D$9999,'QUALIFIED EFH'!FJ$4,'HOURS&amp;CYCLES INPUT'!$E$2:$E$9999,'QUALIFIED EFH'!FJ$5))</f>
        <v>0</v>
      </c>
      <c r="FK89" s="476">
        <f>IF(FK$2&lt;&gt;"",IF($C89&lt;&gt;"TBA",FK$2/114,0),SUMIFS('HOURS&amp;CYCLES INPUT'!$F$2:$F$9999,'HOURS&amp;CYCLES INPUT'!$C$2:$C$9999,'QUALIFIED EFH'!$C89,'HOURS&amp;CYCLES INPUT'!$D$2:$D$9999,'QUALIFIED EFH'!FK$4,'HOURS&amp;CYCLES INPUT'!$E$2:$E$9999,'QUALIFIED EFH'!FK$5))</f>
        <v>0</v>
      </c>
      <c r="FL89" s="476">
        <f>IF(FL$2&lt;&gt;"",IF($C89&lt;&gt;"TBA",FL$2/114,0),SUMIFS('HOURS&amp;CYCLES INPUT'!$F$2:$F$9999,'HOURS&amp;CYCLES INPUT'!$C$2:$C$9999,'QUALIFIED EFH'!$C89,'HOURS&amp;CYCLES INPUT'!$D$2:$D$9999,'QUALIFIED EFH'!FL$4,'HOURS&amp;CYCLES INPUT'!$E$2:$E$9999,'QUALIFIED EFH'!FL$5))</f>
        <v>0</v>
      </c>
      <c r="FM89" s="476">
        <f>IF(FM$2&lt;&gt;"",IF($C89&lt;&gt;"TBA",FM$2/114,0),SUMIFS('HOURS&amp;CYCLES INPUT'!$F$2:$F$9999,'HOURS&amp;CYCLES INPUT'!$C$2:$C$9999,'QUALIFIED EFH'!$C89,'HOURS&amp;CYCLES INPUT'!$D$2:$D$9999,'QUALIFIED EFH'!FM$4,'HOURS&amp;CYCLES INPUT'!$E$2:$E$9999,'QUALIFIED EFH'!FM$5))</f>
        <v>0</v>
      </c>
      <c r="FN89" s="476">
        <f>IF(FN$2&lt;&gt;"",IF($C89&lt;&gt;"TBA",FN$2/114,0),SUMIFS('HOURS&amp;CYCLES INPUT'!$F$2:$F$9999,'HOURS&amp;CYCLES INPUT'!$C$2:$C$9999,'QUALIFIED EFH'!$C89,'HOURS&amp;CYCLES INPUT'!$D$2:$D$9999,'QUALIFIED EFH'!FN$4,'HOURS&amp;CYCLES INPUT'!$E$2:$E$9999,'QUALIFIED EFH'!FN$5))</f>
        <v>0</v>
      </c>
      <c r="FO89" s="476">
        <f>IF(FO$2&lt;&gt;"",IF($C89&lt;&gt;"TBA",FO$2/114,0),SUMIFS('HOURS&amp;CYCLES INPUT'!$F$2:$F$9999,'HOURS&amp;CYCLES INPUT'!$C$2:$C$9999,'QUALIFIED EFH'!$C89,'HOURS&amp;CYCLES INPUT'!$D$2:$D$9999,'QUALIFIED EFH'!FO$4,'HOURS&amp;CYCLES INPUT'!$E$2:$E$9999,'QUALIFIED EFH'!FO$5))</f>
        <v>0</v>
      </c>
      <c r="FP89" s="476">
        <f>IF(FP$2&lt;&gt;"",IF($C89&lt;&gt;"TBA",FP$2/114,0),SUMIFS('HOURS&amp;CYCLES INPUT'!$F$2:$F$9999,'HOURS&amp;CYCLES INPUT'!$C$2:$C$9999,'QUALIFIED EFH'!$C89,'HOURS&amp;CYCLES INPUT'!$D$2:$D$9999,'QUALIFIED EFH'!FP$4,'HOURS&amp;CYCLES INPUT'!$E$2:$E$9999,'QUALIFIED EFH'!FP$5))</f>
        <v>0</v>
      </c>
      <c r="FQ89" s="476">
        <f>IF(FQ$2&lt;&gt;"",IF($C89&lt;&gt;"TBA",FQ$2/114,0),SUMIFS('HOURS&amp;CYCLES INPUT'!$F$2:$F$9999,'HOURS&amp;CYCLES INPUT'!$C$2:$C$9999,'QUALIFIED EFH'!$C89,'HOURS&amp;CYCLES INPUT'!$D$2:$D$9999,'QUALIFIED EFH'!FQ$4,'HOURS&amp;CYCLES INPUT'!$E$2:$E$9999,'QUALIFIED EFH'!FQ$5))</f>
        <v>0</v>
      </c>
      <c r="FR89" s="476">
        <f>IF(FR$2&lt;&gt;"",IF($C89&lt;&gt;"TBA",FR$2/114,0),SUMIFS('HOURS&amp;CYCLES INPUT'!$F$2:$F$9999,'HOURS&amp;CYCLES INPUT'!$C$2:$C$9999,'QUALIFIED EFH'!$C89,'HOURS&amp;CYCLES INPUT'!$D$2:$D$9999,'QUALIFIED EFH'!FR$4,'HOURS&amp;CYCLES INPUT'!$E$2:$E$9999,'QUALIFIED EFH'!FR$5))</f>
        <v>0</v>
      </c>
      <c r="FS89" s="476">
        <f>IF(FS$2&lt;&gt;"",IF($C89&lt;&gt;"TBA",FS$2/114,0),SUMIFS('HOURS&amp;CYCLES INPUT'!$F$2:$F$9999,'HOURS&amp;CYCLES INPUT'!$C$2:$C$9999,'QUALIFIED EFH'!$C89,'HOURS&amp;CYCLES INPUT'!$D$2:$D$9999,'QUALIFIED EFH'!FS$4,'HOURS&amp;CYCLES INPUT'!$E$2:$E$9999,'QUALIFIED EFH'!FS$5))</f>
        <v>0</v>
      </c>
      <c r="FT89" s="476">
        <f>IF(FT$2&lt;&gt;"",IF($C89&lt;&gt;"TBA",FT$2/114,0),SUMIFS('HOURS&amp;CYCLES INPUT'!$F$2:$F$9999,'HOURS&amp;CYCLES INPUT'!$C$2:$C$9999,'QUALIFIED EFH'!$C89,'HOURS&amp;CYCLES INPUT'!$D$2:$D$9999,'QUALIFIED EFH'!FT$4,'HOURS&amp;CYCLES INPUT'!$E$2:$E$9999,'QUALIFIED EFH'!FT$5))</f>
        <v>0</v>
      </c>
      <c r="FU89" s="476">
        <f>IF(FU$2&lt;&gt;"",IF($C89&lt;&gt;"TBA",FU$2/114,0),SUMIFS('HOURS&amp;CYCLES INPUT'!$F$2:$F$9999,'HOURS&amp;CYCLES INPUT'!$C$2:$C$9999,'QUALIFIED EFH'!$C89,'HOURS&amp;CYCLES INPUT'!$D$2:$D$9999,'QUALIFIED EFH'!FU$4,'HOURS&amp;CYCLES INPUT'!$E$2:$E$9999,'QUALIFIED EFH'!FU$5))</f>
        <v>0</v>
      </c>
      <c r="FV89" s="476">
        <f>IF(FV$2&lt;&gt;"",IF($C89&lt;&gt;"TBA",FV$2/114,0),SUMIFS('HOURS&amp;CYCLES INPUT'!$F$2:$F$9999,'HOURS&amp;CYCLES INPUT'!$C$2:$C$9999,'QUALIFIED EFH'!$C89,'HOURS&amp;CYCLES INPUT'!$D$2:$D$9999,'QUALIFIED EFH'!FV$4,'HOURS&amp;CYCLES INPUT'!$E$2:$E$9999,'QUALIFIED EFH'!FV$5))</f>
        <v>0</v>
      </c>
      <c r="FW89" s="476">
        <f>IF(FW$2&lt;&gt;"",IF($C89&lt;&gt;"TBA",FW$2/114,0),SUMIFS('HOURS&amp;CYCLES INPUT'!$F$2:$F$9999,'HOURS&amp;CYCLES INPUT'!$C$2:$C$9999,'QUALIFIED EFH'!$C89,'HOURS&amp;CYCLES INPUT'!$D$2:$D$9999,'QUALIFIED EFH'!FW$4,'HOURS&amp;CYCLES INPUT'!$E$2:$E$9999,'QUALIFIED EFH'!FW$5))</f>
        <v>0</v>
      </c>
      <c r="FX89" s="476">
        <f>IF(FX$2&lt;&gt;"",IF($C89&lt;&gt;"TBA",FX$2/114,0),SUMIFS('HOURS&amp;CYCLES INPUT'!$F$2:$F$9999,'HOURS&amp;CYCLES INPUT'!$C$2:$C$9999,'QUALIFIED EFH'!$C89,'HOURS&amp;CYCLES INPUT'!$D$2:$D$9999,'QUALIFIED EFH'!FX$4,'HOURS&amp;CYCLES INPUT'!$E$2:$E$9999,'QUALIFIED EFH'!FX$5))</f>
        <v>0</v>
      </c>
      <c r="FY89" s="476">
        <f>IF(FY$2&lt;&gt;"",IF($C89&lt;&gt;"TBA",FY$2/114,0),SUMIFS('HOURS&amp;CYCLES INPUT'!$F$2:$F$9999,'HOURS&amp;CYCLES INPUT'!$C$2:$C$9999,'QUALIFIED EFH'!$C89,'HOURS&amp;CYCLES INPUT'!$D$2:$D$9999,'QUALIFIED EFH'!FY$4,'HOURS&amp;CYCLES INPUT'!$E$2:$E$9999,'QUALIFIED EFH'!FY$5))</f>
        <v>0</v>
      </c>
      <c r="FZ89" s="476">
        <f>IF(FZ$2&lt;&gt;"",IF($C89&lt;&gt;"TBA",FZ$2/114,0),SUMIFS('HOURS&amp;CYCLES INPUT'!$F$2:$F$9999,'HOURS&amp;CYCLES INPUT'!$C$2:$C$9999,'QUALIFIED EFH'!$C89,'HOURS&amp;CYCLES INPUT'!$D$2:$D$9999,'QUALIFIED EFH'!FZ$4,'HOURS&amp;CYCLES INPUT'!$E$2:$E$9999,'QUALIFIED EFH'!FZ$5))</f>
        <v>0</v>
      </c>
      <c r="GA89" s="476">
        <f>IF(GA$2&lt;&gt;"",IF($C89&lt;&gt;"TBA",GA$2/114,0),SUMIFS('HOURS&amp;CYCLES INPUT'!$F$2:$F$9999,'HOURS&amp;CYCLES INPUT'!$C$2:$C$9999,'QUALIFIED EFH'!$C89,'HOURS&amp;CYCLES INPUT'!$D$2:$D$9999,'QUALIFIED EFH'!GA$4,'HOURS&amp;CYCLES INPUT'!$E$2:$E$9999,'QUALIFIED EFH'!GA$5))</f>
        <v>0</v>
      </c>
      <c r="GB89" s="476">
        <f>IF(GB$2&lt;&gt;"",IF($C89&lt;&gt;"TBA",GB$2/114,0),SUMIFS('HOURS&amp;CYCLES INPUT'!$F$2:$F$9999,'HOURS&amp;CYCLES INPUT'!$C$2:$C$9999,'QUALIFIED EFH'!$C89,'HOURS&amp;CYCLES INPUT'!$D$2:$D$9999,'QUALIFIED EFH'!GB$4,'HOURS&amp;CYCLES INPUT'!$E$2:$E$9999,'QUALIFIED EFH'!GB$5))</f>
        <v>0</v>
      </c>
    </row>
    <row r="90" spans="3:184" x14ac:dyDescent="0.35">
      <c r="C90" s="472">
        <f>'QUALIFIED ENGINES'!D91</f>
        <v>91577</v>
      </c>
      <c r="D90" s="476">
        <f>IF(D$2&lt;&gt;"",IF($C90&lt;&gt;"TBA",D$2/114,0),SUMIFS('HOURS&amp;CYCLES INPUT'!$F$2:$F$9999,'HOURS&amp;CYCLES INPUT'!$C$2:$C$9999,'QUALIFIED EFH'!$C90,'HOURS&amp;CYCLES INPUT'!$D$2:$D$9999,'QUALIFIED EFH'!D$4,'HOURS&amp;CYCLES INPUT'!$E$2:$E$9999,'QUALIFIED EFH'!D$5))</f>
        <v>0</v>
      </c>
      <c r="E90" s="476">
        <f>IF(E$2&lt;&gt;"",IF($C90&lt;&gt;"TBA",E$2/114,0),SUMIFS('HOURS&amp;CYCLES INPUT'!$F$2:$F$9999,'HOURS&amp;CYCLES INPUT'!$C$2:$C$9999,'QUALIFIED EFH'!$C90,'HOURS&amp;CYCLES INPUT'!$D$2:$D$9999,'QUALIFIED EFH'!E$4,'HOURS&amp;CYCLES INPUT'!$E$2:$E$9999,'QUALIFIED EFH'!E$5))</f>
        <v>0</v>
      </c>
      <c r="F90" s="476">
        <f>IF(F$2&lt;&gt;"",IF($C90&lt;&gt;"TBA",F$2/114,0),SUMIFS('HOURS&amp;CYCLES INPUT'!$F$2:$F$9999,'HOURS&amp;CYCLES INPUT'!$C$2:$C$9999,'QUALIFIED EFH'!$C90,'HOURS&amp;CYCLES INPUT'!$D$2:$D$9999,'QUALIFIED EFH'!F$4,'HOURS&amp;CYCLES INPUT'!$E$2:$E$9999,'QUALIFIED EFH'!F$5))</f>
        <v>0</v>
      </c>
      <c r="G90" s="476">
        <f>IF(G$2&lt;&gt;"",IF($C90&lt;&gt;"TBA",G$2/114,0),SUMIFS('HOURS&amp;CYCLES INPUT'!$F$2:$F$9999,'HOURS&amp;CYCLES INPUT'!$C$2:$C$9999,'QUALIFIED EFH'!$C90,'HOURS&amp;CYCLES INPUT'!$D$2:$D$9999,'QUALIFIED EFH'!G$4,'HOURS&amp;CYCLES INPUT'!$E$2:$E$9999,'QUALIFIED EFH'!G$5))</f>
        <v>0</v>
      </c>
      <c r="H90" s="476">
        <f>IF(H$2&lt;&gt;"",IF($C90&lt;&gt;"TBA",H$2/114,0),SUMIFS('HOURS&amp;CYCLES INPUT'!$F$2:$F$9999,'HOURS&amp;CYCLES INPUT'!$C$2:$C$9999,'QUALIFIED EFH'!$C90,'HOURS&amp;CYCLES INPUT'!$D$2:$D$9999,'QUALIFIED EFH'!H$4,'HOURS&amp;CYCLES INPUT'!$E$2:$E$9999,'QUALIFIED EFH'!H$5))</f>
        <v>0</v>
      </c>
      <c r="I90" s="476">
        <f>IF(I$2&lt;&gt;"",IF($C90&lt;&gt;"TBA",I$2/114,0),SUMIFS('HOURS&amp;CYCLES INPUT'!$F$2:$F$9999,'HOURS&amp;CYCLES INPUT'!$C$2:$C$9999,'QUALIFIED EFH'!$C90,'HOURS&amp;CYCLES INPUT'!$D$2:$D$9999,'QUALIFIED EFH'!I$4,'HOURS&amp;CYCLES INPUT'!$E$2:$E$9999,'QUALIFIED EFH'!I$5))</f>
        <v>0</v>
      </c>
      <c r="J90" s="476">
        <f>IF(J$2&lt;&gt;"",IF($C90&lt;&gt;"TBA",J$2/114,0),SUMIFS('HOURS&amp;CYCLES INPUT'!$F$2:$F$9999,'HOURS&amp;CYCLES INPUT'!$C$2:$C$9999,'QUALIFIED EFH'!$C90,'HOURS&amp;CYCLES INPUT'!$D$2:$D$9999,'QUALIFIED EFH'!J$4,'HOURS&amp;CYCLES INPUT'!$E$2:$E$9999,'QUALIFIED EFH'!J$5))</f>
        <v>0</v>
      </c>
      <c r="K90" s="476">
        <f>IF(K$2&lt;&gt;"",IF($C90&lt;&gt;"TBA",K$2/114,0),SUMIFS('HOURS&amp;CYCLES INPUT'!$F$2:$F$9999,'HOURS&amp;CYCLES INPUT'!$C$2:$C$9999,'QUALIFIED EFH'!$C90,'HOURS&amp;CYCLES INPUT'!$D$2:$D$9999,'QUALIFIED EFH'!K$4,'HOURS&amp;CYCLES INPUT'!$E$2:$E$9999,'QUALIFIED EFH'!K$5))</f>
        <v>0</v>
      </c>
      <c r="L90" s="476">
        <f>IF(L$2&lt;&gt;"",IF($C90&lt;&gt;"TBA",L$2/114,0),SUMIFS('HOURS&amp;CYCLES INPUT'!$F$2:$F$9999,'HOURS&amp;CYCLES INPUT'!$C$2:$C$9999,'QUALIFIED EFH'!$C90,'HOURS&amp;CYCLES INPUT'!$D$2:$D$9999,'QUALIFIED EFH'!L$4,'HOURS&amp;CYCLES INPUT'!$E$2:$E$9999,'QUALIFIED EFH'!L$5))</f>
        <v>0</v>
      </c>
      <c r="M90" s="476">
        <f>IF(M$2&lt;&gt;"",IF($C90&lt;&gt;"TBA",M$2/114,0),SUMIFS('HOURS&amp;CYCLES INPUT'!$F$2:$F$9999,'HOURS&amp;CYCLES INPUT'!$C$2:$C$9999,'QUALIFIED EFH'!$C90,'HOURS&amp;CYCLES INPUT'!$D$2:$D$9999,'QUALIFIED EFH'!M$4,'HOURS&amp;CYCLES INPUT'!$E$2:$E$9999,'QUALIFIED EFH'!M$5))</f>
        <v>0</v>
      </c>
      <c r="N90" s="476">
        <f>IF(N$2&lt;&gt;"",IF($C90&lt;&gt;"TBA",N$2/114,0),SUMIFS('HOURS&amp;CYCLES INPUT'!$F$2:$F$9999,'HOURS&amp;CYCLES INPUT'!$C$2:$C$9999,'QUALIFIED EFH'!$C90,'HOURS&amp;CYCLES INPUT'!$D$2:$D$9999,'QUALIFIED EFH'!N$4,'HOURS&amp;CYCLES INPUT'!$E$2:$E$9999,'QUALIFIED EFH'!N$5))</f>
        <v>0</v>
      </c>
      <c r="O90" s="476">
        <f>IF(O$2&lt;&gt;"",IF($C90&lt;&gt;"TBA",O$2/114,0),SUMIFS('HOURS&amp;CYCLES INPUT'!$F$2:$F$9999,'HOURS&amp;CYCLES INPUT'!$C$2:$C$9999,'QUALIFIED EFH'!$C90,'HOURS&amp;CYCLES INPUT'!$D$2:$D$9999,'QUALIFIED EFH'!O$4,'HOURS&amp;CYCLES INPUT'!$E$2:$E$9999,'QUALIFIED EFH'!O$5))</f>
        <v>0</v>
      </c>
      <c r="P90" s="476">
        <f>IF(P$2&lt;&gt;"",IF($C90&lt;&gt;"TBA",P$2/114,0),SUMIFS('HOURS&amp;CYCLES INPUT'!$F$2:$F$9999,'HOURS&amp;CYCLES INPUT'!$C$2:$C$9999,'QUALIFIED EFH'!$C90,'HOURS&amp;CYCLES INPUT'!$D$2:$D$9999,'QUALIFIED EFH'!P$4,'HOURS&amp;CYCLES INPUT'!$E$2:$E$9999,'QUALIFIED EFH'!P$5))</f>
        <v>0</v>
      </c>
      <c r="Q90" s="476">
        <f>IF(Q$2&lt;&gt;"",IF($C90&lt;&gt;"TBA",Q$2/114,0),SUMIFS('HOURS&amp;CYCLES INPUT'!$F$2:$F$9999,'HOURS&amp;CYCLES INPUT'!$C$2:$C$9999,'QUALIFIED EFH'!$C90,'HOURS&amp;CYCLES INPUT'!$D$2:$D$9999,'QUALIFIED EFH'!Q$4,'HOURS&amp;CYCLES INPUT'!$E$2:$E$9999,'QUALIFIED EFH'!Q$5))</f>
        <v>0</v>
      </c>
      <c r="R90" s="476">
        <f>IF(R$1&lt;&gt;"",IF($C90&lt;&gt;"TBA",R$1/114,0),SUMIFS('HOURS&amp;CYCLES INPUT'!$F$2:$F$9999,'HOURS&amp;CYCLES INPUT'!$C$2:$C$9999,'QUALIFIED EFH'!$C90,'HOURS&amp;CYCLES INPUT'!$D$2:$D$9999,'QUALIFIED EFH'!R$4,'HOURS&amp;CYCLES INPUT'!$E$2:$E$9999,'QUALIFIED EFH'!R$5))</f>
        <v>0</v>
      </c>
      <c r="S90" s="476">
        <f>IF(S$2&lt;&gt;"",IF($C90&lt;&gt;"TBA",S$2/114,0),SUMIFS('HOURS&amp;CYCLES INPUT'!$F$2:$F$9999,'HOURS&amp;CYCLES INPUT'!$C$2:$C$9999,'QUALIFIED EFH'!$C90,'HOURS&amp;CYCLES INPUT'!$D$2:$D$9999,'QUALIFIED EFH'!S$4,'HOURS&amp;CYCLES INPUT'!$E$2:$E$9999,'QUALIFIED EFH'!S$5))</f>
        <v>0</v>
      </c>
      <c r="T90" s="476">
        <f>IF(T$2&lt;&gt;"",IF($C90&lt;&gt;"TBA",T$2/114,0),SUMIFS('HOURS&amp;CYCLES INPUT'!$F$2:$F$9999,'HOURS&amp;CYCLES INPUT'!$C$2:$C$9999,'QUALIFIED EFH'!$C90,'HOURS&amp;CYCLES INPUT'!$D$2:$D$9999,'QUALIFIED EFH'!T$4,'HOURS&amp;CYCLES INPUT'!$E$2:$E$9999,'QUALIFIED EFH'!T$5))</f>
        <v>0</v>
      </c>
      <c r="U90" s="476">
        <f>IF(U$2&lt;&gt;"",IF($C90&lt;&gt;"TBA",U$2/114,0),SUMIFS('HOURS&amp;CYCLES INPUT'!$F$2:$F$9999,'HOURS&amp;CYCLES INPUT'!$C$2:$C$9999,'QUALIFIED EFH'!$C90,'HOURS&amp;CYCLES INPUT'!$D$2:$D$9999,'QUALIFIED EFH'!U$4,'HOURS&amp;CYCLES INPUT'!$E$2:$E$9999,'QUALIFIED EFH'!U$5))</f>
        <v>0</v>
      </c>
      <c r="V90" s="476">
        <f>IF(V$2&lt;&gt;"",IF($C90&lt;&gt;"TBA",V$2/114,0),SUMIFS('HOURS&amp;CYCLES INPUT'!$F$2:$F$9999,'HOURS&amp;CYCLES INPUT'!$C$2:$C$9999,'QUALIFIED EFH'!$C90,'HOURS&amp;CYCLES INPUT'!$D$2:$D$9999,'QUALIFIED EFH'!V$4,'HOURS&amp;CYCLES INPUT'!$E$2:$E$9999,'QUALIFIED EFH'!V$5))</f>
        <v>0</v>
      </c>
      <c r="W90" s="476">
        <f>IF(W$2&lt;&gt;"",IF($C90&lt;&gt;"TBA",W$2/114,0),SUMIFS('HOURS&amp;CYCLES INPUT'!$F$2:$F$9999,'HOURS&amp;CYCLES INPUT'!$C$2:$C$9999,'QUALIFIED EFH'!$C90,'HOURS&amp;CYCLES INPUT'!$D$2:$D$9999,'QUALIFIED EFH'!W$4,'HOURS&amp;CYCLES INPUT'!$E$2:$E$9999,'QUALIFIED EFH'!W$5))</f>
        <v>0</v>
      </c>
      <c r="X90" s="476">
        <f>IF(X$2&lt;&gt;"",IF($C90&lt;&gt;"TBA",X$2/114,0),SUMIFS('HOURS&amp;CYCLES INPUT'!$F$2:$F$9999,'HOURS&amp;CYCLES INPUT'!$C$2:$C$9999,'QUALIFIED EFH'!$C90,'HOURS&amp;CYCLES INPUT'!$D$2:$D$9999,'QUALIFIED EFH'!X$4,'HOURS&amp;CYCLES INPUT'!$E$2:$E$9999,'QUALIFIED EFH'!X$5))</f>
        <v>0</v>
      </c>
      <c r="Y90" s="476">
        <f>IF(Y$2&lt;&gt;"",IF($C90&lt;&gt;"TBA",Y$2/114,0),SUMIFS('HOURS&amp;CYCLES INPUT'!$F$2:$F$9999,'HOURS&amp;CYCLES INPUT'!$C$2:$C$9999,'QUALIFIED EFH'!$C90,'HOURS&amp;CYCLES INPUT'!$D$2:$D$9999,'QUALIFIED EFH'!Y$4,'HOURS&amp;CYCLES INPUT'!$E$2:$E$9999,'QUALIFIED EFH'!Y$5))</f>
        <v>0</v>
      </c>
      <c r="Z90" s="476">
        <f>IF(Z$2&lt;&gt;"",IF($C90&lt;&gt;"TBA",Z$2/114,0),SUMIFS('HOURS&amp;CYCLES INPUT'!$F$2:$F$9999,'HOURS&amp;CYCLES INPUT'!$C$2:$C$9999,'QUALIFIED EFH'!$C90,'HOURS&amp;CYCLES INPUT'!$D$2:$D$9999,'QUALIFIED EFH'!Z$4,'HOURS&amp;CYCLES INPUT'!$E$2:$E$9999,'QUALIFIED EFH'!Z$5))</f>
        <v>0</v>
      </c>
      <c r="AA90" s="476">
        <f>IF(AA$2&lt;&gt;"",IF($C90&lt;&gt;"TBA",AA$2/114,0),SUMIFS('HOURS&amp;CYCLES INPUT'!$F$2:$F$9999,'HOURS&amp;CYCLES INPUT'!$C$2:$C$9999,'QUALIFIED EFH'!$C90,'HOURS&amp;CYCLES INPUT'!$D$2:$D$9999,'QUALIFIED EFH'!AA$4,'HOURS&amp;CYCLES INPUT'!$E$2:$E$9999,'QUALIFIED EFH'!AA$5))</f>
        <v>0</v>
      </c>
      <c r="AB90" s="476">
        <f>IF(AB$2&lt;&gt;"",IF($C90&lt;&gt;"TBA",AB$2/114,0),SUMIFS('HOURS&amp;CYCLES INPUT'!$F$2:$F$9999,'HOURS&amp;CYCLES INPUT'!$C$2:$C$9999,'QUALIFIED EFH'!$C90,'HOURS&amp;CYCLES INPUT'!$D$2:$D$9999,'QUALIFIED EFH'!AB$4,'HOURS&amp;CYCLES INPUT'!$E$2:$E$9999,'QUALIFIED EFH'!AB$5))</f>
        <v>0</v>
      </c>
      <c r="AC90" s="476">
        <f>IF(AC$2&lt;&gt;"",IF($C90&lt;&gt;"TBA",AC$2/114,0),SUMIFS('HOURS&amp;CYCLES INPUT'!$F$2:$F$9999,'HOURS&amp;CYCLES INPUT'!$C$2:$C$9999,'QUALIFIED EFH'!$C90,'HOURS&amp;CYCLES INPUT'!$D$2:$D$9999,'QUALIFIED EFH'!AC$4,'HOURS&amp;CYCLES INPUT'!$E$2:$E$9999,'QUALIFIED EFH'!AC$5))</f>
        <v>0</v>
      </c>
      <c r="AD90" s="476">
        <f>IF(AD$2&lt;&gt;"",IF($C90&lt;&gt;"TBA",AD$2/114,0),SUMIFS('HOURS&amp;CYCLES INPUT'!$F$2:$F$9999,'HOURS&amp;CYCLES INPUT'!$C$2:$C$9999,'QUALIFIED EFH'!$C90,'HOURS&amp;CYCLES INPUT'!$D$2:$D$9999,'QUALIFIED EFH'!AD$4,'HOURS&amp;CYCLES INPUT'!$E$2:$E$9999,'QUALIFIED EFH'!AD$5))</f>
        <v>0</v>
      </c>
      <c r="AE90" s="476">
        <f>IF(AE$2&lt;&gt;"",IF($C90&lt;&gt;"TBA",AE$2/114,0),SUMIFS('HOURS&amp;CYCLES INPUT'!$F$2:$F$9999,'HOURS&amp;CYCLES INPUT'!$C$2:$C$9999,'QUALIFIED EFH'!$C90,'HOURS&amp;CYCLES INPUT'!$D$2:$D$9999,'QUALIFIED EFH'!AE$4,'HOURS&amp;CYCLES INPUT'!$E$2:$E$9999,'QUALIFIED EFH'!AE$5))</f>
        <v>0</v>
      </c>
      <c r="AF90" s="476">
        <f>IF(AF$2&lt;&gt;"",IF($C90&lt;&gt;"TBA",AF$2/114,0),SUMIFS('HOURS&amp;CYCLES INPUT'!$F$2:$F$9999,'HOURS&amp;CYCLES INPUT'!$C$2:$C$9999,'QUALIFIED EFH'!$C90,'HOURS&amp;CYCLES INPUT'!$D$2:$D$9999,'QUALIFIED EFH'!AF$4,'HOURS&amp;CYCLES INPUT'!$E$2:$E$9999,'QUALIFIED EFH'!AF$5))</f>
        <v>0</v>
      </c>
      <c r="AG90" s="476">
        <f>IF(AG$2&lt;&gt;"",IF($C90&lt;&gt;"TBA",AG$2/114,0),SUMIFS('HOURS&amp;CYCLES INPUT'!$F$2:$F$9999,'HOURS&amp;CYCLES INPUT'!$C$2:$C$9999,'QUALIFIED EFH'!$C90,'HOURS&amp;CYCLES INPUT'!$D$2:$D$9999,'QUALIFIED EFH'!AG$4,'HOURS&amp;CYCLES INPUT'!$E$2:$E$9999,'QUALIFIED EFH'!AG$5))</f>
        <v>0</v>
      </c>
      <c r="AH90" s="476">
        <f>IF(AH$2&lt;&gt;"",IF($C90&lt;&gt;"TBA",AH$2/114,0),SUMIFS('HOURS&amp;CYCLES INPUT'!$F$2:$F$9999,'HOURS&amp;CYCLES INPUT'!$C$2:$C$9999,'QUALIFIED EFH'!$C90,'HOURS&amp;CYCLES INPUT'!$D$2:$D$9999,'QUALIFIED EFH'!AH$4,'HOURS&amp;CYCLES INPUT'!$E$2:$E$9999,'QUALIFIED EFH'!AH$5))</f>
        <v>0</v>
      </c>
      <c r="AI90" s="476">
        <f>IF(AI$2&lt;&gt;"",IF($C90&lt;&gt;"TBA",AI$2/114,0),SUMIFS('HOURS&amp;CYCLES INPUT'!$F$2:$F$9999,'HOURS&amp;CYCLES INPUT'!$C$2:$C$9999,'QUALIFIED EFH'!$C90,'HOURS&amp;CYCLES INPUT'!$D$2:$D$9999,'QUALIFIED EFH'!AI$4,'HOURS&amp;CYCLES INPUT'!$E$2:$E$9999,'QUALIFIED EFH'!AI$5))</f>
        <v>0</v>
      </c>
      <c r="AJ90" s="476">
        <f>IF(AJ$2&lt;&gt;"",IF($C90&lt;&gt;"TBA",AJ$2/114,0),SUMIFS('HOURS&amp;CYCLES INPUT'!$F$2:$F$9999,'HOURS&amp;CYCLES INPUT'!$C$2:$C$9999,'QUALIFIED EFH'!$C90,'HOURS&amp;CYCLES INPUT'!$D$2:$D$9999,'QUALIFIED EFH'!AJ$4,'HOURS&amp;CYCLES INPUT'!$E$2:$E$9999,'QUALIFIED EFH'!AJ$5))</f>
        <v>0</v>
      </c>
      <c r="AK90" s="476">
        <f>IF(AK$2&lt;&gt;"",IF($C90&lt;&gt;"TBA",AK$2/114,0),SUMIFS('HOURS&amp;CYCLES INPUT'!$F$2:$F$9999,'HOURS&amp;CYCLES INPUT'!$C$2:$C$9999,'QUALIFIED EFH'!$C90,'HOURS&amp;CYCLES INPUT'!$D$2:$D$9999,'QUALIFIED EFH'!AK$4,'HOURS&amp;CYCLES INPUT'!$E$2:$E$9999,'QUALIFIED EFH'!AK$5))</f>
        <v>0</v>
      </c>
      <c r="AL90" s="476">
        <f>IF(AL$2&lt;&gt;"",IF($C90&lt;&gt;"TBA",AL$2/114,0),SUMIFS('HOURS&amp;CYCLES INPUT'!$F$2:$F$9999,'HOURS&amp;CYCLES INPUT'!$C$2:$C$9999,'QUALIFIED EFH'!$C90,'HOURS&amp;CYCLES INPUT'!$D$2:$D$9999,'QUALIFIED EFH'!AL$4,'HOURS&amp;CYCLES INPUT'!$E$2:$E$9999,'QUALIFIED EFH'!AL$5))</f>
        <v>0</v>
      </c>
      <c r="AM90" s="476">
        <f>IF(AM$2&lt;&gt;"",IF($C90&lt;&gt;"TBA",AM$2/114,0),SUMIFS('HOURS&amp;CYCLES INPUT'!$F$2:$F$9999,'HOURS&amp;CYCLES INPUT'!$C$2:$C$9999,'QUALIFIED EFH'!$C90,'HOURS&amp;CYCLES INPUT'!$D$2:$D$9999,'QUALIFIED EFH'!AM$4,'HOURS&amp;CYCLES INPUT'!$E$2:$E$9999,'QUALIFIED EFH'!AM$5))</f>
        <v>0</v>
      </c>
      <c r="AN90" s="476">
        <f>IF(AN$2&lt;&gt;"",IF($C90&lt;&gt;"TBA",AN$2/114,0),SUMIFS('HOURS&amp;CYCLES INPUT'!$F$2:$F$9999,'HOURS&amp;CYCLES INPUT'!$C$2:$C$9999,'QUALIFIED EFH'!$C90,'HOURS&amp;CYCLES INPUT'!$D$2:$D$9999,'QUALIFIED EFH'!AN$4,'HOURS&amp;CYCLES INPUT'!$E$2:$E$9999,'QUALIFIED EFH'!AN$5))</f>
        <v>0</v>
      </c>
      <c r="AO90" s="476">
        <f>IF(AO$2&lt;&gt;"",IF($C90&lt;&gt;"TBA",AO$2/114,0),SUMIFS('HOURS&amp;CYCLES INPUT'!$F$2:$F$9999,'HOURS&amp;CYCLES INPUT'!$C$2:$C$9999,'QUALIFIED EFH'!$C90,'HOURS&amp;CYCLES INPUT'!$D$2:$D$9999,'QUALIFIED EFH'!AO$4,'HOURS&amp;CYCLES INPUT'!$E$2:$E$9999,'QUALIFIED EFH'!AO$5))</f>
        <v>0</v>
      </c>
      <c r="AP90" s="476">
        <f>IF(AP$2&lt;&gt;"",IF($C90&lt;&gt;"TBA",AP$2/114,0),SUMIFS('HOURS&amp;CYCLES INPUT'!$F$2:$F$9999,'HOURS&amp;CYCLES INPUT'!$C$2:$C$9999,'QUALIFIED EFH'!$C90,'HOURS&amp;CYCLES INPUT'!$D$2:$D$9999,'QUALIFIED EFH'!AP$4,'HOURS&amp;CYCLES INPUT'!$E$2:$E$9999,'QUALIFIED EFH'!AP$5))</f>
        <v>0</v>
      </c>
      <c r="AQ90" s="476">
        <f>IF(AQ$2&lt;&gt;"",IF($C90&lt;&gt;"TBA",AQ$2/114,0),SUMIFS('HOURS&amp;CYCLES INPUT'!$F$2:$F$9999,'HOURS&amp;CYCLES INPUT'!$C$2:$C$9999,'QUALIFIED EFH'!$C90,'HOURS&amp;CYCLES INPUT'!$D$2:$D$9999,'QUALIFIED EFH'!AQ$4,'HOURS&amp;CYCLES INPUT'!$E$2:$E$9999,'QUALIFIED EFH'!AQ$5))</f>
        <v>0</v>
      </c>
      <c r="AR90" s="476">
        <f>IF(AR$2&lt;&gt;"",IF($C90&lt;&gt;"TBA",AR$2/114,0),SUMIFS('HOURS&amp;CYCLES INPUT'!$F$2:$F$9999,'HOURS&amp;CYCLES INPUT'!$C$2:$C$9999,'QUALIFIED EFH'!$C90,'HOURS&amp;CYCLES INPUT'!$D$2:$D$9999,'QUALIFIED EFH'!AR$4,'HOURS&amp;CYCLES INPUT'!$E$2:$E$9999,'QUALIFIED EFH'!AR$5))</f>
        <v>0</v>
      </c>
      <c r="AS90" s="476">
        <f>IF(AS$2&lt;&gt;"",IF($C90&lt;&gt;"TBA",AS$2/114,0),SUMIFS('HOURS&amp;CYCLES INPUT'!$F$2:$F$9999,'HOURS&amp;CYCLES INPUT'!$C$2:$C$9999,'QUALIFIED EFH'!$C90,'HOURS&amp;CYCLES INPUT'!$D$2:$D$9999,'QUALIFIED EFH'!AS$4,'HOURS&amp;CYCLES INPUT'!$E$2:$E$9999,'QUALIFIED EFH'!AS$5))</f>
        <v>0</v>
      </c>
      <c r="AT90" s="476">
        <f>IF(AT$2&lt;&gt;"",IF($C90&lt;&gt;"TBA",AT$2/114,0),SUMIFS('HOURS&amp;CYCLES INPUT'!$F$2:$F$9999,'HOURS&amp;CYCLES INPUT'!$C$2:$C$9999,'QUALIFIED EFH'!$C90,'HOURS&amp;CYCLES INPUT'!$D$2:$D$9999,'QUALIFIED EFH'!AT$4,'HOURS&amp;CYCLES INPUT'!$E$2:$E$9999,'QUALIFIED EFH'!AT$5))</f>
        <v>0</v>
      </c>
      <c r="AU90" s="476">
        <f>IF(AU$2&lt;&gt;"",IF($C90&lt;&gt;"TBA",AU$2/114,0),SUMIFS('HOURS&amp;CYCLES INPUT'!$F$2:$F$9999,'HOURS&amp;CYCLES INPUT'!$C$2:$C$9999,'QUALIFIED EFH'!$C90,'HOURS&amp;CYCLES INPUT'!$D$2:$D$9999,'QUALIFIED EFH'!AU$4,'HOURS&amp;CYCLES INPUT'!$E$2:$E$9999,'QUALIFIED EFH'!AU$5))</f>
        <v>0</v>
      </c>
      <c r="AV90" s="476">
        <f>IF(AV$2&lt;&gt;"",IF($C90&lt;&gt;"TBA",AV$2/114,0),SUMIFS('HOURS&amp;CYCLES INPUT'!$F$2:$F$9999,'HOURS&amp;CYCLES INPUT'!$C$2:$C$9999,'QUALIFIED EFH'!$C90,'HOURS&amp;CYCLES INPUT'!$D$2:$D$9999,'QUALIFIED EFH'!AV$4,'HOURS&amp;CYCLES INPUT'!$E$2:$E$9999,'QUALIFIED EFH'!AV$5))</f>
        <v>0</v>
      </c>
      <c r="AW90" s="476">
        <f>IF(AW$2&lt;&gt;"",IF($C90&lt;&gt;"TBA",AW$2/114,0),SUMIFS('HOURS&amp;CYCLES INPUT'!$F$2:$F$9999,'HOURS&amp;CYCLES INPUT'!$C$2:$C$9999,'QUALIFIED EFH'!$C90,'HOURS&amp;CYCLES INPUT'!$D$2:$D$9999,'QUALIFIED EFH'!AW$4,'HOURS&amp;CYCLES INPUT'!$E$2:$E$9999,'QUALIFIED EFH'!AW$5))</f>
        <v>0</v>
      </c>
      <c r="AX90" s="476">
        <f>IF(AX$2&lt;&gt;"",IF($C90&lt;&gt;"TBA",AX$2/114,0),SUMIFS('HOURS&amp;CYCLES INPUT'!$F$2:$F$9999,'HOURS&amp;CYCLES INPUT'!$C$2:$C$9999,'QUALIFIED EFH'!$C90,'HOURS&amp;CYCLES INPUT'!$D$2:$D$9999,'QUALIFIED EFH'!AX$4,'HOURS&amp;CYCLES INPUT'!$E$2:$E$9999,'QUALIFIED EFH'!AX$5))</f>
        <v>0</v>
      </c>
      <c r="AY90" s="476">
        <f>IF(AY$2&lt;&gt;"",IF($C90&lt;&gt;"TBA",AY$2/114,0),SUMIFS('HOURS&amp;CYCLES INPUT'!$F$2:$F$9999,'HOURS&amp;CYCLES INPUT'!$C$2:$C$9999,'QUALIFIED EFH'!$C90,'HOURS&amp;CYCLES INPUT'!$D$2:$D$9999,'QUALIFIED EFH'!AY$4,'HOURS&amp;CYCLES INPUT'!$E$2:$E$9999,'QUALIFIED EFH'!AY$5))</f>
        <v>0</v>
      </c>
      <c r="AZ90" s="476">
        <f>IF(AZ$2&lt;&gt;"",IF($C90&lt;&gt;"TBA",AZ$2/114,0),SUMIFS('HOURS&amp;CYCLES INPUT'!$F$2:$F$9999,'HOURS&amp;CYCLES INPUT'!$C$2:$C$9999,'QUALIFIED EFH'!$C90,'HOURS&amp;CYCLES INPUT'!$D$2:$D$9999,'QUALIFIED EFH'!AZ$4,'HOURS&amp;CYCLES INPUT'!$E$2:$E$9999,'QUALIFIED EFH'!AZ$5))</f>
        <v>0</v>
      </c>
      <c r="BA90" s="476">
        <f>IF(BA$2&lt;&gt;"",IF($C90&lt;&gt;"TBA",BA$2/114,0),SUMIFS('HOURS&amp;CYCLES INPUT'!$F$2:$F$9999,'HOURS&amp;CYCLES INPUT'!$C$2:$C$9999,'QUALIFIED EFH'!$C90,'HOURS&amp;CYCLES INPUT'!$D$2:$D$9999,'QUALIFIED EFH'!BA$4,'HOURS&amp;CYCLES INPUT'!$E$2:$E$9999,'QUALIFIED EFH'!BA$5))</f>
        <v>0</v>
      </c>
      <c r="BB90" s="476">
        <f>IF(BB$2&lt;&gt;"",IF($C90&lt;&gt;"TBA",BB$2/114,0),SUMIFS('HOURS&amp;CYCLES INPUT'!$F$2:$F$9999,'HOURS&amp;CYCLES INPUT'!$C$2:$C$9999,'QUALIFIED EFH'!$C90,'HOURS&amp;CYCLES INPUT'!$D$2:$D$9999,'QUALIFIED EFH'!BB$4,'HOURS&amp;CYCLES INPUT'!$E$2:$E$9999,'QUALIFIED EFH'!BB$5))</f>
        <v>0</v>
      </c>
      <c r="BC90" s="476">
        <f>IF(BC$2&lt;&gt;"",IF($C90&lt;&gt;"TBA",BC$2/114,0),SUMIFS('HOURS&amp;CYCLES INPUT'!$F$2:$F$9999,'HOURS&amp;CYCLES INPUT'!$C$2:$C$9999,'QUALIFIED EFH'!$C90,'HOURS&amp;CYCLES INPUT'!$D$2:$D$9999,'QUALIFIED EFH'!BC$4,'HOURS&amp;CYCLES INPUT'!$E$2:$E$9999,'QUALIFIED EFH'!BC$5))</f>
        <v>0</v>
      </c>
      <c r="BD90" s="476">
        <f>IF(BD$2&lt;&gt;"",IF($C90&lt;&gt;"TBA",BD$2/114,0),SUMIFS('HOURS&amp;CYCLES INPUT'!$F$2:$F$9999,'HOURS&amp;CYCLES INPUT'!$C$2:$C$9999,'QUALIFIED EFH'!$C90,'HOURS&amp;CYCLES INPUT'!$D$2:$D$9999,'QUALIFIED EFH'!BD$4,'HOURS&amp;CYCLES INPUT'!$E$2:$E$9999,'QUALIFIED EFH'!BD$5))</f>
        <v>0</v>
      </c>
      <c r="BE90" s="476">
        <f>IF(BE$2&lt;&gt;"",IF($C90&lt;&gt;"TBA",BE$2/114,0),SUMIFS('HOURS&amp;CYCLES INPUT'!$F$2:$F$9999,'HOURS&amp;CYCLES INPUT'!$C$2:$C$9999,'QUALIFIED EFH'!$C90,'HOURS&amp;CYCLES INPUT'!$D$2:$D$9999,'QUALIFIED EFH'!BE$4,'HOURS&amp;CYCLES INPUT'!$E$2:$E$9999,'QUALIFIED EFH'!BE$5))</f>
        <v>0</v>
      </c>
      <c r="BF90" s="476">
        <f>IF(BF$2&lt;&gt;"",IF($C90&lt;&gt;"TBA",BF$2/114,0),SUMIFS('HOURS&amp;CYCLES INPUT'!$F$2:$F$9999,'HOURS&amp;CYCLES INPUT'!$C$2:$C$9999,'QUALIFIED EFH'!$C90,'HOURS&amp;CYCLES INPUT'!$D$2:$D$9999,'QUALIFIED EFH'!BF$4,'HOURS&amp;CYCLES INPUT'!$E$2:$E$9999,'QUALIFIED EFH'!BF$5))</f>
        <v>0</v>
      </c>
      <c r="BG90" s="476">
        <f>IF(BG$2&lt;&gt;"",IF($C90&lt;&gt;"TBA",BG$2/114,0),SUMIFS('HOURS&amp;CYCLES INPUT'!$F$2:$F$9999,'HOURS&amp;CYCLES INPUT'!$C$2:$C$9999,'QUALIFIED EFH'!$C90,'HOURS&amp;CYCLES INPUT'!$D$2:$D$9999,'QUALIFIED EFH'!BG$4,'HOURS&amp;CYCLES INPUT'!$E$2:$E$9999,'QUALIFIED EFH'!BG$5))</f>
        <v>0</v>
      </c>
      <c r="BH90" s="476">
        <f>IF(BH$2&lt;&gt;"",IF($C90&lt;&gt;"TBA",BH$2/114,0),SUMIFS('HOURS&amp;CYCLES INPUT'!$F$2:$F$9999,'HOURS&amp;CYCLES INPUT'!$C$2:$C$9999,'QUALIFIED EFH'!$C90,'HOURS&amp;CYCLES INPUT'!$D$2:$D$9999,'QUALIFIED EFH'!BH$4,'HOURS&amp;CYCLES INPUT'!$E$2:$E$9999,'QUALIFIED EFH'!BH$5))</f>
        <v>0</v>
      </c>
      <c r="BI90" s="476">
        <f>IF(BI$2&lt;&gt;"",IF($C90&lt;&gt;"TBA",BI$2/114,0),SUMIFS('HOURS&amp;CYCLES INPUT'!$F$2:$F$9999,'HOURS&amp;CYCLES INPUT'!$C$2:$C$9999,'QUALIFIED EFH'!$C90,'HOURS&amp;CYCLES INPUT'!$D$2:$D$9999,'QUALIFIED EFH'!BI$4,'HOURS&amp;CYCLES INPUT'!$E$2:$E$9999,'QUALIFIED EFH'!BI$5))</f>
        <v>0</v>
      </c>
      <c r="BJ90" s="476">
        <f>IF(BJ$2&lt;&gt;"",IF($C90&lt;&gt;"TBA",BJ$2/114,0),SUMIFS('HOURS&amp;CYCLES INPUT'!$F$2:$F$9999,'HOURS&amp;CYCLES INPUT'!$C$2:$C$9999,'QUALIFIED EFH'!$C90,'HOURS&amp;CYCLES INPUT'!$D$2:$D$9999,'QUALIFIED EFH'!BJ$4,'HOURS&amp;CYCLES INPUT'!$E$2:$E$9999,'QUALIFIED EFH'!BJ$5))</f>
        <v>0</v>
      </c>
      <c r="BK90" s="476">
        <f>IF(BK$2&lt;&gt;"",IF($C90&lt;&gt;"TBA",BK$2/114,0),SUMIFS('HOURS&amp;CYCLES INPUT'!$F$2:$F$9999,'HOURS&amp;CYCLES INPUT'!$C$2:$C$9999,'QUALIFIED EFH'!$C90,'HOURS&amp;CYCLES INPUT'!$D$2:$D$9999,'QUALIFIED EFH'!BK$4,'HOURS&amp;CYCLES INPUT'!$E$2:$E$9999,'QUALIFIED EFH'!BK$5))</f>
        <v>0</v>
      </c>
      <c r="BL90" s="476">
        <f>IF(BL$2&lt;&gt;"",IF($C90&lt;&gt;"TBA",BL$2/114,0),SUMIFS('HOURS&amp;CYCLES INPUT'!$F$2:$F$9999,'HOURS&amp;CYCLES INPUT'!$C$2:$C$9999,'QUALIFIED EFH'!$C90,'HOURS&amp;CYCLES INPUT'!$D$2:$D$9999,'QUALIFIED EFH'!BL$4,'HOURS&amp;CYCLES INPUT'!$E$2:$E$9999,'QUALIFIED EFH'!BL$5))</f>
        <v>0</v>
      </c>
      <c r="BM90" s="476">
        <f>IF(BM$2&lt;&gt;"",IF($C90&lt;&gt;"TBA",BM$2/114,0),SUMIFS('HOURS&amp;CYCLES INPUT'!$F$2:$F$9999,'HOURS&amp;CYCLES INPUT'!$C$2:$C$9999,'QUALIFIED EFH'!$C90,'HOURS&amp;CYCLES INPUT'!$D$2:$D$9999,'QUALIFIED EFH'!BM$4,'HOURS&amp;CYCLES INPUT'!$E$2:$E$9999,'QUALIFIED EFH'!BM$5))</f>
        <v>0</v>
      </c>
      <c r="BN90" s="476">
        <f>IF(BN$2&lt;&gt;"",IF($C90&lt;&gt;"TBA",BN$2/114,0),SUMIFS('HOURS&amp;CYCLES INPUT'!$F$2:$F$9999,'HOURS&amp;CYCLES INPUT'!$C$2:$C$9999,'QUALIFIED EFH'!$C90,'HOURS&amp;CYCLES INPUT'!$D$2:$D$9999,'QUALIFIED EFH'!BN$4,'HOURS&amp;CYCLES INPUT'!$E$2:$E$9999,'QUALIFIED EFH'!BN$5))</f>
        <v>0</v>
      </c>
      <c r="BO90" s="476">
        <f>IF(BO$2&lt;&gt;"",IF($C90&lt;&gt;"TBA",BO$2/114,0),SUMIFS('HOURS&amp;CYCLES INPUT'!$F$2:$F$9999,'HOURS&amp;CYCLES INPUT'!$C$2:$C$9999,'QUALIFIED EFH'!$C90,'HOURS&amp;CYCLES INPUT'!$D$2:$D$9999,'QUALIFIED EFH'!BO$4,'HOURS&amp;CYCLES INPUT'!$E$2:$E$9999,'QUALIFIED EFH'!BO$5))</f>
        <v>0</v>
      </c>
      <c r="BP90" s="476">
        <f>IF(BP$2&lt;&gt;"",IF($C90&lt;&gt;"TBA",BP$2/114,0),SUMIFS('HOURS&amp;CYCLES INPUT'!$F$2:$F$9999,'HOURS&amp;CYCLES INPUT'!$C$2:$C$9999,'QUALIFIED EFH'!$C90,'HOURS&amp;CYCLES INPUT'!$D$2:$D$9999,'QUALIFIED EFH'!BP$4,'HOURS&amp;CYCLES INPUT'!$E$2:$E$9999,'QUALIFIED EFH'!BP$5))</f>
        <v>0</v>
      </c>
      <c r="BQ90" s="476">
        <f>IF(BQ$2&lt;&gt;"",IF($C90&lt;&gt;"TBA",BQ$2/114,0),SUMIFS('HOURS&amp;CYCLES INPUT'!$F$2:$F$9999,'HOURS&amp;CYCLES INPUT'!$C$2:$C$9999,'QUALIFIED EFH'!$C90,'HOURS&amp;CYCLES INPUT'!$D$2:$D$9999,'QUALIFIED EFH'!BQ$4,'HOURS&amp;CYCLES INPUT'!$E$2:$E$9999,'QUALIFIED EFH'!BQ$5))</f>
        <v>0</v>
      </c>
      <c r="BR90" s="476">
        <f>IF(BR$2&lt;&gt;"",IF($C90&lt;&gt;"TBA",BR$2/114,0),SUMIFS('HOURS&amp;CYCLES INPUT'!$F$2:$F$9999,'HOURS&amp;CYCLES INPUT'!$C$2:$C$9999,'QUALIFIED EFH'!$C90,'HOURS&amp;CYCLES INPUT'!$D$2:$D$9999,'QUALIFIED EFH'!BR$4,'HOURS&amp;CYCLES INPUT'!$E$2:$E$9999,'QUALIFIED EFH'!BR$5))</f>
        <v>0</v>
      </c>
      <c r="BS90" s="476">
        <f>IF(BS$2&lt;&gt;"",IF($C90&lt;&gt;"TBA",BS$2/114,0),SUMIFS('HOURS&amp;CYCLES INPUT'!$F$2:$F$9999,'HOURS&amp;CYCLES INPUT'!$C$2:$C$9999,'QUALIFIED EFH'!$C90,'HOURS&amp;CYCLES INPUT'!$D$2:$D$9999,'QUALIFIED EFH'!BS$4,'HOURS&amp;CYCLES INPUT'!$E$2:$E$9999,'QUALIFIED EFH'!BS$5))</f>
        <v>0</v>
      </c>
      <c r="BT90" s="476">
        <f>IF(BT$2&lt;&gt;"",IF($C90&lt;&gt;"TBA",BT$2/114,0),SUMIFS('HOURS&amp;CYCLES INPUT'!$F$2:$F$9999,'HOURS&amp;CYCLES INPUT'!$C$2:$C$9999,'QUALIFIED EFH'!$C90,'HOURS&amp;CYCLES INPUT'!$D$2:$D$9999,'QUALIFIED EFH'!BT$4,'HOURS&amp;CYCLES INPUT'!$E$2:$E$9999,'QUALIFIED EFH'!BT$5))</f>
        <v>0</v>
      </c>
      <c r="BU90" s="476">
        <f>IF(BU$2&lt;&gt;"",IF($C90&lt;&gt;"TBA",BU$2/114,0),SUMIFS('HOURS&amp;CYCLES INPUT'!$F$2:$F$9999,'HOURS&amp;CYCLES INPUT'!$C$2:$C$9999,'QUALIFIED EFH'!$C90,'HOURS&amp;CYCLES INPUT'!$D$2:$D$9999,'QUALIFIED EFH'!BU$4,'HOURS&amp;CYCLES INPUT'!$E$2:$E$9999,'QUALIFIED EFH'!BU$5))</f>
        <v>0</v>
      </c>
      <c r="BV90" s="476">
        <f>IF(BV$2&lt;&gt;"",IF($C90&lt;&gt;"TBA",BV$2/114,0),SUMIFS('HOURS&amp;CYCLES INPUT'!$F$2:$F$9999,'HOURS&amp;CYCLES INPUT'!$C$2:$C$9999,'QUALIFIED EFH'!$C90,'HOURS&amp;CYCLES INPUT'!$D$2:$D$9999,'QUALIFIED EFH'!BV$4,'HOURS&amp;CYCLES INPUT'!$E$2:$E$9999,'QUALIFIED EFH'!BV$5))</f>
        <v>0</v>
      </c>
      <c r="BW90" s="476">
        <f>IF(BW$2&lt;&gt;"",IF($C90&lt;&gt;"TBA",BW$2/114,0),SUMIFS('HOURS&amp;CYCLES INPUT'!$F$2:$F$9999,'HOURS&amp;CYCLES INPUT'!$C$2:$C$9999,'QUALIFIED EFH'!$C90,'HOURS&amp;CYCLES INPUT'!$D$2:$D$9999,'QUALIFIED EFH'!BW$4,'HOURS&amp;CYCLES INPUT'!$E$2:$E$9999,'QUALIFIED EFH'!BW$5))</f>
        <v>0</v>
      </c>
      <c r="BX90" s="476">
        <f>IF(BX$2&lt;&gt;"",IF($C90&lt;&gt;"TBA",BX$2/114,0),SUMIFS('HOURS&amp;CYCLES INPUT'!$F$2:$F$9999,'HOURS&amp;CYCLES INPUT'!$C$2:$C$9999,'QUALIFIED EFH'!$C90,'HOURS&amp;CYCLES INPUT'!$D$2:$D$9999,'QUALIFIED EFH'!BX$4,'HOURS&amp;CYCLES INPUT'!$E$2:$E$9999,'QUALIFIED EFH'!BX$5))</f>
        <v>0</v>
      </c>
      <c r="BY90" s="476">
        <f>IF(BY$2&lt;&gt;"",IF($C90&lt;&gt;"TBA",BY$2/114,0),SUMIFS('HOURS&amp;CYCLES INPUT'!$F$2:$F$9999,'HOURS&amp;CYCLES INPUT'!$C$2:$C$9999,'QUALIFIED EFH'!$C90,'HOURS&amp;CYCLES INPUT'!$D$2:$D$9999,'QUALIFIED EFH'!BY$4,'HOURS&amp;CYCLES INPUT'!$E$2:$E$9999,'QUALIFIED EFH'!BY$5))</f>
        <v>0</v>
      </c>
      <c r="BZ90" s="476">
        <f>IF(BZ$2&lt;&gt;"",IF($C90&lt;&gt;"TBA",BZ$2/114,0),SUMIFS('HOURS&amp;CYCLES INPUT'!$F$2:$F$9999,'HOURS&amp;CYCLES INPUT'!$C$2:$C$9999,'QUALIFIED EFH'!$C90,'HOURS&amp;CYCLES INPUT'!$D$2:$D$9999,'QUALIFIED EFH'!BZ$4,'HOURS&amp;CYCLES INPUT'!$E$2:$E$9999,'QUALIFIED EFH'!BZ$5))</f>
        <v>0</v>
      </c>
      <c r="CA90" s="476">
        <f>IF(CA$2&lt;&gt;"",IF($C90&lt;&gt;"TBA",CA$2/114,0),SUMIFS('HOURS&amp;CYCLES INPUT'!$F$2:$F$9999,'HOURS&amp;CYCLES INPUT'!$C$2:$C$9999,'QUALIFIED EFH'!$C90,'HOURS&amp;CYCLES INPUT'!$D$2:$D$9999,'QUALIFIED EFH'!CA$4,'HOURS&amp;CYCLES INPUT'!$E$2:$E$9999,'QUALIFIED EFH'!CA$5))</f>
        <v>0</v>
      </c>
      <c r="CB90" s="476">
        <f>IF(CB$2&lt;&gt;"",IF($C90&lt;&gt;"TBA",CB$2/114,0),SUMIFS('HOURS&amp;CYCLES INPUT'!$F$2:$F$9999,'HOURS&amp;CYCLES INPUT'!$C$2:$C$9999,'QUALIFIED EFH'!$C90,'HOURS&amp;CYCLES INPUT'!$D$2:$D$9999,'QUALIFIED EFH'!CB$4,'HOURS&amp;CYCLES INPUT'!$E$2:$E$9999,'QUALIFIED EFH'!CB$5))</f>
        <v>0</v>
      </c>
      <c r="CC90" s="476">
        <f>IF(CC$2&lt;&gt;"",IF($C90&lt;&gt;"TBA",CC$2/114,0),SUMIFS('HOURS&amp;CYCLES INPUT'!$F$2:$F$9999,'HOURS&amp;CYCLES INPUT'!$C$2:$C$9999,'QUALIFIED EFH'!$C90,'HOURS&amp;CYCLES INPUT'!$D$2:$D$9999,'QUALIFIED EFH'!CC$4,'HOURS&amp;CYCLES INPUT'!$E$2:$E$9999,'QUALIFIED EFH'!CC$5))</f>
        <v>0</v>
      </c>
      <c r="CD90" s="476">
        <f>IF(CD$2&lt;&gt;"",IF($C90&lt;&gt;"TBA",CD$2/114,0),SUMIFS('HOURS&amp;CYCLES INPUT'!$F$2:$F$9999,'HOURS&amp;CYCLES INPUT'!$C$2:$C$9999,'QUALIFIED EFH'!$C90,'HOURS&amp;CYCLES INPUT'!$D$2:$D$9999,'QUALIFIED EFH'!CD$4,'HOURS&amp;CYCLES INPUT'!$E$2:$E$9999,'QUALIFIED EFH'!CD$5))</f>
        <v>0</v>
      </c>
      <c r="CE90" s="476">
        <f>IF(CE$2&lt;&gt;"",IF($C90&lt;&gt;"TBA",CE$2/114,0),SUMIFS('HOURS&amp;CYCLES INPUT'!$F$2:$F$9999,'HOURS&amp;CYCLES INPUT'!$C$2:$C$9999,'QUALIFIED EFH'!$C90,'HOURS&amp;CYCLES INPUT'!$D$2:$D$9999,'QUALIFIED EFH'!CE$4,'HOURS&amp;CYCLES INPUT'!$E$2:$E$9999,'QUALIFIED EFH'!CE$5))</f>
        <v>0</v>
      </c>
      <c r="CF90" s="476">
        <f>IF(CF$2&lt;&gt;"",IF($C90&lt;&gt;"TBA",CF$2/114,0),SUMIFS('HOURS&amp;CYCLES INPUT'!$F$2:$F$9999,'HOURS&amp;CYCLES INPUT'!$C$2:$C$9999,'QUALIFIED EFH'!$C90,'HOURS&amp;CYCLES INPUT'!$D$2:$D$9999,'QUALIFIED EFH'!CF$4,'HOURS&amp;CYCLES INPUT'!$E$2:$E$9999,'QUALIFIED EFH'!CF$5))</f>
        <v>0</v>
      </c>
      <c r="CG90" s="476">
        <f>IF(CG$2&lt;&gt;"",IF($C90&lt;&gt;"TBA",CG$2/114,0),SUMIFS('HOURS&amp;CYCLES INPUT'!$F$2:$F$9999,'HOURS&amp;CYCLES INPUT'!$C$2:$C$9999,'QUALIFIED EFH'!$C90,'HOURS&amp;CYCLES INPUT'!$D$2:$D$9999,'QUALIFIED EFH'!CG$4,'HOURS&amp;CYCLES INPUT'!$E$2:$E$9999,'QUALIFIED EFH'!CG$5))</f>
        <v>0</v>
      </c>
      <c r="CH90" s="476">
        <f>IF(CH$2&lt;&gt;"",IF($C90&lt;&gt;"TBA",CH$2/114,0),SUMIFS('HOURS&amp;CYCLES INPUT'!$F$2:$F$9999,'HOURS&amp;CYCLES INPUT'!$C$2:$C$9999,'QUALIFIED EFH'!$C90,'HOURS&amp;CYCLES INPUT'!$D$2:$D$9999,'QUALIFIED EFH'!CH$4,'HOURS&amp;CYCLES INPUT'!$E$2:$E$9999,'QUALIFIED EFH'!CH$5))</f>
        <v>0</v>
      </c>
      <c r="CI90" s="476">
        <f>IF(CI$2&lt;&gt;"",IF($C90&lt;&gt;"TBA",CI$2/114,0),SUMIFS('HOURS&amp;CYCLES INPUT'!$F$2:$F$9999,'HOURS&amp;CYCLES INPUT'!$C$2:$C$9999,'QUALIFIED EFH'!$C90,'HOURS&amp;CYCLES INPUT'!$D$2:$D$9999,'QUALIFIED EFH'!CI$4,'HOURS&amp;CYCLES INPUT'!$E$2:$E$9999,'QUALIFIED EFH'!CI$5))</f>
        <v>0</v>
      </c>
      <c r="CJ90" s="476">
        <f>IF(CJ$2&lt;&gt;"",IF($C90&lt;&gt;"TBA",CJ$2/114,0),SUMIFS('HOURS&amp;CYCLES INPUT'!$F$2:$F$9999,'HOURS&amp;CYCLES INPUT'!$C$2:$C$9999,'QUALIFIED EFH'!$C90,'HOURS&amp;CYCLES INPUT'!$D$2:$D$9999,'QUALIFIED EFH'!CJ$4,'HOURS&amp;CYCLES INPUT'!$E$2:$E$9999,'QUALIFIED EFH'!CJ$5))</f>
        <v>0</v>
      </c>
      <c r="CK90" s="476">
        <f>IF(CK$2&lt;&gt;"",IF($C90&lt;&gt;"TBA",CK$2/114,0),SUMIFS('HOURS&amp;CYCLES INPUT'!$F$2:$F$9999,'HOURS&amp;CYCLES INPUT'!$C$2:$C$9999,'QUALIFIED EFH'!$C90,'HOURS&amp;CYCLES INPUT'!$D$2:$D$9999,'QUALIFIED EFH'!CK$4,'HOURS&amp;CYCLES INPUT'!$E$2:$E$9999,'QUALIFIED EFH'!CK$5))</f>
        <v>0</v>
      </c>
      <c r="CL90" s="476">
        <f>IF(CL$2&lt;&gt;"",IF($C90&lt;&gt;"TBA",CL$2/114,0),SUMIFS('HOURS&amp;CYCLES INPUT'!$F$2:$F$9999,'HOURS&amp;CYCLES INPUT'!$C$2:$C$9999,'QUALIFIED EFH'!$C90,'HOURS&amp;CYCLES INPUT'!$D$2:$D$9999,'QUALIFIED EFH'!CL$4,'HOURS&amp;CYCLES INPUT'!$E$2:$E$9999,'QUALIFIED EFH'!CL$5))</f>
        <v>0</v>
      </c>
      <c r="CM90" s="476">
        <f>IF(CM$2&lt;&gt;"",IF($C90&lt;&gt;"TBA",CM$2/114,0),SUMIFS('HOURS&amp;CYCLES INPUT'!$F$2:$F$9999,'HOURS&amp;CYCLES INPUT'!$C$2:$C$9999,'QUALIFIED EFH'!$C90,'HOURS&amp;CYCLES INPUT'!$D$2:$D$9999,'QUALIFIED EFH'!CM$4,'HOURS&amp;CYCLES INPUT'!$E$2:$E$9999,'QUALIFIED EFH'!CM$5))</f>
        <v>0</v>
      </c>
      <c r="CN90" s="476">
        <f>IF(CN$2&lt;&gt;"",IF($C90&lt;&gt;"TBA",CN$2/114,0),SUMIFS('HOURS&amp;CYCLES INPUT'!$F$2:$F$9999,'HOURS&amp;CYCLES INPUT'!$C$2:$C$9999,'QUALIFIED EFH'!$C90,'HOURS&amp;CYCLES INPUT'!$D$2:$D$9999,'QUALIFIED EFH'!CN$4,'HOURS&amp;CYCLES INPUT'!$E$2:$E$9999,'QUALIFIED EFH'!CN$5))</f>
        <v>0</v>
      </c>
      <c r="CO90" s="476">
        <f>IF(CO$2&lt;&gt;"",IF($C90&lt;&gt;"TBA",CO$2/114,0),SUMIFS('HOURS&amp;CYCLES INPUT'!$F$2:$F$9999,'HOURS&amp;CYCLES INPUT'!$C$2:$C$9999,'QUALIFIED EFH'!$C90,'HOURS&amp;CYCLES INPUT'!$D$2:$D$9999,'QUALIFIED EFH'!CO$4,'HOURS&amp;CYCLES INPUT'!$E$2:$E$9999,'QUALIFIED EFH'!CO$5))</f>
        <v>0</v>
      </c>
      <c r="CP90" s="476">
        <f>IF(CP$2&lt;&gt;"",IF($C90&lt;&gt;"TBA",CP$2/114,0),SUMIFS('HOURS&amp;CYCLES INPUT'!$F$2:$F$9999,'HOURS&amp;CYCLES INPUT'!$C$2:$C$9999,'QUALIFIED EFH'!$C90,'HOURS&amp;CYCLES INPUT'!$D$2:$D$9999,'QUALIFIED EFH'!CP$4,'HOURS&amp;CYCLES INPUT'!$E$2:$E$9999,'QUALIFIED EFH'!CP$5))</f>
        <v>0</v>
      </c>
      <c r="CQ90" s="476">
        <f>IF(CQ$2&lt;&gt;"",IF($C90&lt;&gt;"TBA",CQ$2/114,0),SUMIFS('HOURS&amp;CYCLES INPUT'!$F$2:$F$9999,'HOURS&amp;CYCLES INPUT'!$C$2:$C$9999,'QUALIFIED EFH'!$C90,'HOURS&amp;CYCLES INPUT'!$D$2:$D$9999,'QUALIFIED EFH'!CQ$4,'HOURS&amp;CYCLES INPUT'!$E$2:$E$9999,'QUALIFIED EFH'!CQ$5))</f>
        <v>0</v>
      </c>
      <c r="CR90" s="476">
        <f>IF(CR$2&lt;&gt;"",IF($C90&lt;&gt;"TBA",CR$2/114,0),SUMIFS('HOURS&amp;CYCLES INPUT'!$F$2:$F$9999,'HOURS&amp;CYCLES INPUT'!$C$2:$C$9999,'QUALIFIED EFH'!$C90,'HOURS&amp;CYCLES INPUT'!$D$2:$D$9999,'QUALIFIED EFH'!CR$4,'HOURS&amp;CYCLES INPUT'!$E$2:$E$9999,'QUALIFIED EFH'!CR$5))</f>
        <v>0</v>
      </c>
      <c r="CS90" s="476">
        <f>IF(CS$2&lt;&gt;"",IF($C90&lt;&gt;"TBA",CS$2/114,0),SUMIFS('HOURS&amp;CYCLES INPUT'!$F$2:$F$9999,'HOURS&amp;CYCLES INPUT'!$C$2:$C$9999,'QUALIFIED EFH'!$C90,'HOURS&amp;CYCLES INPUT'!$D$2:$D$9999,'QUALIFIED EFH'!CS$4,'HOURS&amp;CYCLES INPUT'!$E$2:$E$9999,'QUALIFIED EFH'!CS$5))</f>
        <v>0</v>
      </c>
      <c r="CT90" s="476">
        <f>IF(CT$2&lt;&gt;"",IF($C90&lt;&gt;"TBA",CT$2/114,0),SUMIFS('HOURS&amp;CYCLES INPUT'!$F$2:$F$9999,'HOURS&amp;CYCLES INPUT'!$C$2:$C$9999,'QUALIFIED EFH'!$C90,'HOURS&amp;CYCLES INPUT'!$D$2:$D$9999,'QUALIFIED EFH'!CT$4,'HOURS&amp;CYCLES INPUT'!$E$2:$E$9999,'QUALIFIED EFH'!CT$5))</f>
        <v>0</v>
      </c>
      <c r="CU90" s="476">
        <f>IF(CU$2&lt;&gt;"",IF($C90&lt;&gt;"TBA",CU$2/114,0),SUMIFS('HOURS&amp;CYCLES INPUT'!$F$2:$F$9999,'HOURS&amp;CYCLES INPUT'!$C$2:$C$9999,'QUALIFIED EFH'!$C90,'HOURS&amp;CYCLES INPUT'!$D$2:$D$9999,'QUALIFIED EFH'!CU$4,'HOURS&amp;CYCLES INPUT'!$E$2:$E$9999,'QUALIFIED EFH'!CU$5))</f>
        <v>0</v>
      </c>
      <c r="CV90" s="476">
        <f>IF(CV$2&lt;&gt;"",IF($C90&lt;&gt;"TBA",CV$2/114,0),SUMIFS('HOURS&amp;CYCLES INPUT'!$F$2:$F$9999,'HOURS&amp;CYCLES INPUT'!$C$2:$C$9999,'QUALIFIED EFH'!$C90,'HOURS&amp;CYCLES INPUT'!$D$2:$D$9999,'QUALIFIED EFH'!CV$4,'HOURS&amp;CYCLES INPUT'!$E$2:$E$9999,'QUALIFIED EFH'!CV$5))</f>
        <v>0</v>
      </c>
      <c r="CW90" s="476">
        <f>IF(CW$2&lt;&gt;"",IF($C90&lt;&gt;"TBA",CW$2/114,0),SUMIFS('HOURS&amp;CYCLES INPUT'!$F$2:$F$9999,'HOURS&amp;CYCLES INPUT'!$C$2:$C$9999,'QUALIFIED EFH'!$C90,'HOURS&amp;CYCLES INPUT'!$D$2:$D$9999,'QUALIFIED EFH'!CW$4,'HOURS&amp;CYCLES INPUT'!$E$2:$E$9999,'QUALIFIED EFH'!CW$5))</f>
        <v>0</v>
      </c>
      <c r="CX90" s="476">
        <f>IF(CX$2&lt;&gt;"",IF($C90&lt;&gt;"TBA",CX$2/114,0),SUMIFS('HOURS&amp;CYCLES INPUT'!$F$2:$F$9999,'HOURS&amp;CYCLES INPUT'!$C$2:$C$9999,'QUALIFIED EFH'!$C90,'HOURS&amp;CYCLES INPUT'!$D$2:$D$9999,'QUALIFIED EFH'!CX$4,'HOURS&amp;CYCLES INPUT'!$E$2:$E$9999,'QUALIFIED EFH'!CX$5))</f>
        <v>0</v>
      </c>
      <c r="CY90" s="476">
        <f>IF(CY$2&lt;&gt;"",IF($C90&lt;&gt;"TBA",CY$2/114,0),SUMIFS('HOURS&amp;CYCLES INPUT'!$F$2:$F$9999,'HOURS&amp;CYCLES INPUT'!$C$2:$C$9999,'QUALIFIED EFH'!$C90,'HOURS&amp;CYCLES INPUT'!$D$2:$D$9999,'QUALIFIED EFH'!CY$4,'HOURS&amp;CYCLES INPUT'!$E$2:$E$9999,'QUALIFIED EFH'!CY$5))</f>
        <v>0</v>
      </c>
      <c r="CZ90" s="476">
        <f>IF(CZ$2&lt;&gt;"",IF($C90&lt;&gt;"TBA",CZ$2/114,0),SUMIFS('HOURS&amp;CYCLES INPUT'!$F$2:$F$9999,'HOURS&amp;CYCLES INPUT'!$C$2:$C$9999,'QUALIFIED EFH'!$C90,'HOURS&amp;CYCLES INPUT'!$D$2:$D$9999,'QUALIFIED EFH'!CZ$4,'HOURS&amp;CYCLES INPUT'!$E$2:$E$9999,'QUALIFIED EFH'!CZ$5))</f>
        <v>0</v>
      </c>
      <c r="DA90" s="476">
        <f>IF(DA$2&lt;&gt;"",IF($C90&lt;&gt;"TBA",DA$2/114,0),SUMIFS('HOURS&amp;CYCLES INPUT'!$F$2:$F$9999,'HOURS&amp;CYCLES INPUT'!$C$2:$C$9999,'QUALIFIED EFH'!$C90,'HOURS&amp;CYCLES INPUT'!$D$2:$D$9999,'QUALIFIED EFH'!DA$4,'HOURS&amp;CYCLES INPUT'!$E$2:$E$9999,'QUALIFIED EFH'!DA$5))</f>
        <v>0</v>
      </c>
      <c r="DB90" s="476">
        <f>IF(DB$2&lt;&gt;"",IF($C90&lt;&gt;"TBA",DB$2/114,0),SUMIFS('HOURS&amp;CYCLES INPUT'!$F$2:$F$9999,'HOURS&amp;CYCLES INPUT'!$C$2:$C$9999,'QUALIFIED EFH'!$C90,'HOURS&amp;CYCLES INPUT'!$D$2:$D$9999,'QUALIFIED EFH'!DB$4,'HOURS&amp;CYCLES INPUT'!$E$2:$E$9999,'QUALIFIED EFH'!DB$5))</f>
        <v>0</v>
      </c>
      <c r="DC90" s="476">
        <f>IF(DC$2&lt;&gt;"",IF($C90&lt;&gt;"TBA",DC$2/114,0),SUMIFS('HOURS&amp;CYCLES INPUT'!$F$2:$F$9999,'HOURS&amp;CYCLES INPUT'!$C$2:$C$9999,'QUALIFIED EFH'!$C90,'HOURS&amp;CYCLES INPUT'!$D$2:$D$9999,'QUALIFIED EFH'!DC$4,'HOURS&amp;CYCLES INPUT'!$E$2:$E$9999,'QUALIFIED EFH'!DC$5))</f>
        <v>0</v>
      </c>
      <c r="DD90" s="476">
        <f>IF(DD$2&lt;&gt;"",IF($C90&lt;&gt;"TBA",DD$2/114,0),SUMIFS('HOURS&amp;CYCLES INPUT'!$F$2:$F$9999,'HOURS&amp;CYCLES INPUT'!$C$2:$C$9999,'QUALIFIED EFH'!$C90,'HOURS&amp;CYCLES INPUT'!$D$2:$D$9999,'QUALIFIED EFH'!DD$4,'HOURS&amp;CYCLES INPUT'!$E$2:$E$9999,'QUALIFIED EFH'!DD$5))</f>
        <v>0</v>
      </c>
      <c r="DE90" s="476">
        <f>IF(DE$2&lt;&gt;"",IF($C90&lt;&gt;"TBA",DE$2/114,0),SUMIFS('HOURS&amp;CYCLES INPUT'!$F$2:$F$9999,'HOURS&amp;CYCLES INPUT'!$C$2:$C$9999,'QUALIFIED EFH'!$C90,'HOURS&amp;CYCLES INPUT'!$D$2:$D$9999,'QUALIFIED EFH'!DE$4,'HOURS&amp;CYCLES INPUT'!$E$2:$E$9999,'QUALIFIED EFH'!DE$5))</f>
        <v>0</v>
      </c>
      <c r="DF90" s="476">
        <f>IF(DF$2&lt;&gt;"",IF($C90&lt;&gt;"TBA",DF$2/114,0),SUMIFS('HOURS&amp;CYCLES INPUT'!$F$2:$F$9999,'HOURS&amp;CYCLES INPUT'!$C$2:$C$9999,'QUALIFIED EFH'!$C90,'HOURS&amp;CYCLES INPUT'!$D$2:$D$9999,'QUALIFIED EFH'!DF$4,'HOURS&amp;CYCLES INPUT'!$E$2:$E$9999,'QUALIFIED EFH'!DF$5))</f>
        <v>0</v>
      </c>
      <c r="DG90" s="476">
        <f>IF(DG$2&lt;&gt;"",IF($C90&lt;&gt;"TBA",DG$2/114,0),SUMIFS('HOURS&amp;CYCLES INPUT'!$F$2:$F$9999,'HOURS&amp;CYCLES INPUT'!$C$2:$C$9999,'QUALIFIED EFH'!$C90,'HOURS&amp;CYCLES INPUT'!$D$2:$D$9999,'QUALIFIED EFH'!DG$4,'HOURS&amp;CYCLES INPUT'!$E$2:$E$9999,'QUALIFIED EFH'!DG$5))</f>
        <v>0</v>
      </c>
      <c r="DH90" s="476">
        <f>IF(DH$2&lt;&gt;"",IF($C90&lt;&gt;"TBA",DH$2/114,0),SUMIFS('HOURS&amp;CYCLES INPUT'!$F$2:$F$9999,'HOURS&amp;CYCLES INPUT'!$C$2:$C$9999,'QUALIFIED EFH'!$C90,'HOURS&amp;CYCLES INPUT'!$D$2:$D$9999,'QUALIFIED EFH'!DH$4,'HOURS&amp;CYCLES INPUT'!$E$2:$E$9999,'QUALIFIED EFH'!DH$5))</f>
        <v>0</v>
      </c>
      <c r="DI90" s="476">
        <f>IF(DI$2&lt;&gt;"",IF($C90&lt;&gt;"TBA",DI$2/114,0),SUMIFS('HOURS&amp;CYCLES INPUT'!$F$2:$F$9999,'HOURS&amp;CYCLES INPUT'!$C$2:$C$9999,'QUALIFIED EFH'!$C90,'HOURS&amp;CYCLES INPUT'!$D$2:$D$9999,'QUALIFIED EFH'!DI$4,'HOURS&amp;CYCLES INPUT'!$E$2:$E$9999,'QUALIFIED EFH'!DI$5))</f>
        <v>0</v>
      </c>
      <c r="DJ90" s="476">
        <f>IF(DJ$2&lt;&gt;"",IF($C90&lt;&gt;"TBA",DJ$2/114,0),SUMIFS('HOURS&amp;CYCLES INPUT'!$F$2:$F$9999,'HOURS&amp;CYCLES INPUT'!$C$2:$C$9999,'QUALIFIED EFH'!$C90,'HOURS&amp;CYCLES INPUT'!$D$2:$D$9999,'QUALIFIED EFH'!DJ$4,'HOURS&amp;CYCLES INPUT'!$E$2:$E$9999,'QUALIFIED EFH'!DJ$5))</f>
        <v>0</v>
      </c>
      <c r="DK90" s="476">
        <f>IF(DK$2&lt;&gt;"",IF($C90&lt;&gt;"TBA",DK$2/114,0),SUMIFS('HOURS&amp;CYCLES INPUT'!$F$2:$F$9999,'HOURS&amp;CYCLES INPUT'!$C$2:$C$9999,'QUALIFIED EFH'!$C90,'HOURS&amp;CYCLES INPUT'!$D$2:$D$9999,'QUALIFIED EFH'!DK$4,'HOURS&amp;CYCLES INPUT'!$E$2:$E$9999,'QUALIFIED EFH'!DK$5))</f>
        <v>0</v>
      </c>
      <c r="DL90" s="476">
        <f>IF(DL$2&lt;&gt;"",IF($C90&lt;&gt;"TBA",DL$2/114,0),SUMIFS('HOURS&amp;CYCLES INPUT'!$F$2:$F$9999,'HOURS&amp;CYCLES INPUT'!$C$2:$C$9999,'QUALIFIED EFH'!$C90,'HOURS&amp;CYCLES INPUT'!$D$2:$D$9999,'QUALIFIED EFH'!DL$4,'HOURS&amp;CYCLES INPUT'!$E$2:$E$9999,'QUALIFIED EFH'!DL$5))</f>
        <v>0</v>
      </c>
      <c r="DM90" s="476">
        <f>IF(DM$2&lt;&gt;"",IF($C90&lt;&gt;"TBA",DM$2/114,0),SUMIFS('HOURS&amp;CYCLES INPUT'!$F$2:$F$9999,'HOURS&amp;CYCLES INPUT'!$C$2:$C$9999,'QUALIFIED EFH'!$C90,'HOURS&amp;CYCLES INPUT'!$D$2:$D$9999,'QUALIFIED EFH'!DM$4,'HOURS&amp;CYCLES INPUT'!$E$2:$E$9999,'QUALIFIED EFH'!DM$5))</f>
        <v>0</v>
      </c>
      <c r="DN90" s="476">
        <f>IF(DN$2&lt;&gt;"",IF($C90&lt;&gt;"TBA",DN$2/114,0),SUMIFS('HOURS&amp;CYCLES INPUT'!$F$2:$F$9999,'HOURS&amp;CYCLES INPUT'!$C$2:$C$9999,'QUALIFIED EFH'!$C90,'HOURS&amp;CYCLES INPUT'!$D$2:$D$9999,'QUALIFIED EFH'!DN$4,'HOURS&amp;CYCLES INPUT'!$E$2:$E$9999,'QUALIFIED EFH'!DN$5))</f>
        <v>0</v>
      </c>
      <c r="DO90" s="476">
        <f>IF(DO$2&lt;&gt;"",IF($C90&lt;&gt;"TBA",DO$2/114,0),SUMIFS('HOURS&amp;CYCLES INPUT'!$F$2:$F$9999,'HOURS&amp;CYCLES INPUT'!$C$2:$C$9999,'QUALIFIED EFH'!$C90,'HOURS&amp;CYCLES INPUT'!$D$2:$D$9999,'QUALIFIED EFH'!DO$4,'HOURS&amp;CYCLES INPUT'!$E$2:$E$9999,'QUALIFIED EFH'!DO$5))</f>
        <v>0</v>
      </c>
      <c r="DP90" s="476">
        <f>IF(DP$2&lt;&gt;"",IF($C90&lt;&gt;"TBA",DP$2/114,0),SUMIFS('HOURS&amp;CYCLES INPUT'!$F$2:$F$9999,'HOURS&amp;CYCLES INPUT'!$C$2:$C$9999,'QUALIFIED EFH'!$C90,'HOURS&amp;CYCLES INPUT'!$D$2:$D$9999,'QUALIFIED EFH'!DP$4,'HOURS&amp;CYCLES INPUT'!$E$2:$E$9999,'QUALIFIED EFH'!DP$5))</f>
        <v>0</v>
      </c>
      <c r="DQ90" s="476">
        <f>IF(DQ$2&lt;&gt;"",IF($C90&lt;&gt;"TBA",DQ$2/114,0),SUMIFS('HOURS&amp;CYCLES INPUT'!$F$2:$F$9999,'HOURS&amp;CYCLES INPUT'!$C$2:$C$9999,'QUALIFIED EFH'!$C90,'HOURS&amp;CYCLES INPUT'!$D$2:$D$9999,'QUALIFIED EFH'!DQ$4,'HOURS&amp;CYCLES INPUT'!$E$2:$E$9999,'QUALIFIED EFH'!DQ$5))</f>
        <v>0</v>
      </c>
      <c r="DR90" s="476">
        <f>IF(DR$2&lt;&gt;"",IF($C90&lt;&gt;"TBA",DR$2/114,0),SUMIFS('HOURS&amp;CYCLES INPUT'!$F$2:$F$9999,'HOURS&amp;CYCLES INPUT'!$C$2:$C$9999,'QUALIFIED EFH'!$C90,'HOURS&amp;CYCLES INPUT'!$D$2:$D$9999,'QUALIFIED EFH'!DR$4,'HOURS&amp;CYCLES INPUT'!$E$2:$E$9999,'QUALIFIED EFH'!DR$5))</f>
        <v>0</v>
      </c>
      <c r="DS90" s="476">
        <f>IF(DS$2&lt;&gt;"",IF($C90&lt;&gt;"TBA",DS$2/114,0),SUMIFS('HOURS&amp;CYCLES INPUT'!$F$2:$F$9999,'HOURS&amp;CYCLES INPUT'!$C$2:$C$9999,'QUALIFIED EFH'!$C90,'HOURS&amp;CYCLES INPUT'!$D$2:$D$9999,'QUALIFIED EFH'!DS$4,'HOURS&amp;CYCLES INPUT'!$E$2:$E$9999,'QUALIFIED EFH'!DS$5))</f>
        <v>0</v>
      </c>
      <c r="DT90" s="476">
        <f>IF(DT$2&lt;&gt;"",IF($C90&lt;&gt;"TBA",DT$2/114,0),SUMIFS('HOURS&amp;CYCLES INPUT'!$F$2:$F$9999,'HOURS&amp;CYCLES INPUT'!$C$2:$C$9999,'QUALIFIED EFH'!$C90,'HOURS&amp;CYCLES INPUT'!$D$2:$D$9999,'QUALIFIED EFH'!DT$4,'HOURS&amp;CYCLES INPUT'!$E$2:$E$9999,'QUALIFIED EFH'!DT$5))</f>
        <v>0</v>
      </c>
      <c r="DU90" s="476">
        <f>IF(DU$2&lt;&gt;"",IF($C90&lt;&gt;"TBA",DU$2/114,0),SUMIFS('HOURS&amp;CYCLES INPUT'!$F$2:$F$9999,'HOURS&amp;CYCLES INPUT'!$C$2:$C$9999,'QUALIFIED EFH'!$C90,'HOURS&amp;CYCLES INPUT'!$D$2:$D$9999,'QUALIFIED EFH'!DU$4,'HOURS&amp;CYCLES INPUT'!$E$2:$E$9999,'QUALIFIED EFH'!DU$5))</f>
        <v>0</v>
      </c>
      <c r="DV90" s="476">
        <f>IF(DV$2&lt;&gt;"",IF($C90&lt;&gt;"TBA",DV$2/114,0),SUMIFS('HOURS&amp;CYCLES INPUT'!$F$2:$F$9999,'HOURS&amp;CYCLES INPUT'!$C$2:$C$9999,'QUALIFIED EFH'!$C90,'HOURS&amp;CYCLES INPUT'!$D$2:$D$9999,'QUALIFIED EFH'!DV$4,'HOURS&amp;CYCLES INPUT'!$E$2:$E$9999,'QUALIFIED EFH'!DV$5))</f>
        <v>0</v>
      </c>
      <c r="DW90" s="476">
        <f>IF(DW$2&lt;&gt;"",IF($C90&lt;&gt;"TBA",DW$2/114,0),SUMIFS('HOURS&amp;CYCLES INPUT'!$F$2:$F$9999,'HOURS&amp;CYCLES INPUT'!$C$2:$C$9999,'QUALIFIED EFH'!$C90,'HOURS&amp;CYCLES INPUT'!$D$2:$D$9999,'QUALIFIED EFH'!DW$4,'HOURS&amp;CYCLES INPUT'!$E$2:$E$9999,'QUALIFIED EFH'!DW$5))</f>
        <v>0</v>
      </c>
      <c r="DX90" s="476">
        <f>IF(DX$2&lt;&gt;"",IF($C90&lt;&gt;"TBA",DX$2/114,0),SUMIFS('HOURS&amp;CYCLES INPUT'!$F$2:$F$9999,'HOURS&amp;CYCLES INPUT'!$C$2:$C$9999,'QUALIFIED EFH'!$C90,'HOURS&amp;CYCLES INPUT'!$D$2:$D$9999,'QUALIFIED EFH'!DX$4,'HOURS&amp;CYCLES INPUT'!$E$2:$E$9999,'QUALIFIED EFH'!DX$5))</f>
        <v>0</v>
      </c>
      <c r="DY90" s="476">
        <f>IF(DY$2&lt;&gt;"",IF($C90&lt;&gt;"TBA",DY$2/114,0),SUMIFS('HOURS&amp;CYCLES INPUT'!$F$2:$F$9999,'HOURS&amp;CYCLES INPUT'!$C$2:$C$9999,'QUALIFIED EFH'!$C90,'HOURS&amp;CYCLES INPUT'!$D$2:$D$9999,'QUALIFIED EFH'!DY$4,'HOURS&amp;CYCLES INPUT'!$E$2:$E$9999,'QUALIFIED EFH'!DY$5))</f>
        <v>0</v>
      </c>
      <c r="DZ90" s="476">
        <f>IF(DZ$2&lt;&gt;"",IF($C90&lt;&gt;"TBA",DZ$2/114,0),SUMIFS('HOURS&amp;CYCLES INPUT'!$F$2:$F$9999,'HOURS&amp;CYCLES INPUT'!$C$2:$C$9999,'QUALIFIED EFH'!$C90,'HOURS&amp;CYCLES INPUT'!$D$2:$D$9999,'QUALIFIED EFH'!DZ$4,'HOURS&amp;CYCLES INPUT'!$E$2:$E$9999,'QUALIFIED EFH'!DZ$5))</f>
        <v>0</v>
      </c>
      <c r="EA90" s="476">
        <f>IF(EA$2&lt;&gt;"",IF($C90&lt;&gt;"TBA",EA$2/114,0),SUMIFS('HOURS&amp;CYCLES INPUT'!$F$2:$F$9999,'HOURS&amp;CYCLES INPUT'!$C$2:$C$9999,'QUALIFIED EFH'!$C90,'HOURS&amp;CYCLES INPUT'!$D$2:$D$9999,'QUALIFIED EFH'!EA$4,'HOURS&amp;CYCLES INPUT'!$E$2:$E$9999,'QUALIFIED EFH'!EA$5))</f>
        <v>0</v>
      </c>
      <c r="EB90" s="476">
        <f>IF(EB$2&lt;&gt;"",IF($C90&lt;&gt;"TBA",EB$2/114,0),SUMIFS('HOURS&amp;CYCLES INPUT'!$F$2:$F$9999,'HOURS&amp;CYCLES INPUT'!$C$2:$C$9999,'QUALIFIED EFH'!$C90,'HOURS&amp;CYCLES INPUT'!$D$2:$D$9999,'QUALIFIED EFH'!EB$4,'HOURS&amp;CYCLES INPUT'!$E$2:$E$9999,'QUALIFIED EFH'!EB$5))</f>
        <v>0</v>
      </c>
      <c r="EC90" s="476">
        <f>IF(EC$2&lt;&gt;"",IF($C90&lt;&gt;"TBA",EC$2/114,0),SUMIFS('HOURS&amp;CYCLES INPUT'!$F$2:$F$9999,'HOURS&amp;CYCLES INPUT'!$C$2:$C$9999,'QUALIFIED EFH'!$C90,'HOURS&amp;CYCLES INPUT'!$D$2:$D$9999,'QUALIFIED EFH'!EC$4,'HOURS&amp;CYCLES INPUT'!$E$2:$E$9999,'QUALIFIED EFH'!EC$5))</f>
        <v>0</v>
      </c>
      <c r="ED90" s="476">
        <f>IF(ED$2&lt;&gt;"",IF($C90&lt;&gt;"TBA",ED$2/114,0),SUMIFS('HOURS&amp;CYCLES INPUT'!$F$2:$F$9999,'HOURS&amp;CYCLES INPUT'!$C$2:$C$9999,'QUALIFIED EFH'!$C90,'HOURS&amp;CYCLES INPUT'!$D$2:$D$9999,'QUALIFIED EFH'!ED$4,'HOURS&amp;CYCLES INPUT'!$E$2:$E$9999,'QUALIFIED EFH'!ED$5))</f>
        <v>0</v>
      </c>
      <c r="EE90" s="476">
        <f>IF(EE$2&lt;&gt;"",IF($C90&lt;&gt;"TBA",EE$2/114,0),SUMIFS('HOURS&amp;CYCLES INPUT'!$F$2:$F$9999,'HOURS&amp;CYCLES INPUT'!$C$2:$C$9999,'QUALIFIED EFH'!$C90,'HOURS&amp;CYCLES INPUT'!$D$2:$D$9999,'QUALIFIED EFH'!EE$4,'HOURS&amp;CYCLES INPUT'!$E$2:$E$9999,'QUALIFIED EFH'!EE$5))</f>
        <v>0</v>
      </c>
      <c r="EF90" s="476">
        <f>IF(EF$2&lt;&gt;"",IF($C90&lt;&gt;"TBA",EF$2/114,0),SUMIFS('HOURS&amp;CYCLES INPUT'!$F$2:$F$9999,'HOURS&amp;CYCLES INPUT'!$C$2:$C$9999,'QUALIFIED EFH'!$C90,'HOURS&amp;CYCLES INPUT'!$D$2:$D$9999,'QUALIFIED EFH'!EF$4,'HOURS&amp;CYCLES INPUT'!$E$2:$E$9999,'QUALIFIED EFH'!EF$5))</f>
        <v>0</v>
      </c>
      <c r="EG90" s="476">
        <f>IF(EG$2&lt;&gt;"",IF($C90&lt;&gt;"TBA",EG$2/114,0),SUMIFS('HOURS&amp;CYCLES INPUT'!$F$2:$F$9999,'HOURS&amp;CYCLES INPUT'!$C$2:$C$9999,'QUALIFIED EFH'!$C90,'HOURS&amp;CYCLES INPUT'!$D$2:$D$9999,'QUALIFIED EFH'!EG$4,'HOURS&amp;CYCLES INPUT'!$E$2:$E$9999,'QUALIFIED EFH'!EG$5))</f>
        <v>0</v>
      </c>
      <c r="EH90" s="476">
        <f>IF(EH$2&lt;&gt;"",IF($C90&lt;&gt;"TBA",EH$2/114,0),SUMIFS('HOURS&amp;CYCLES INPUT'!$F$2:$F$9999,'HOURS&amp;CYCLES INPUT'!$C$2:$C$9999,'QUALIFIED EFH'!$C90,'HOURS&amp;CYCLES INPUT'!$D$2:$D$9999,'QUALIFIED EFH'!EH$4,'HOURS&amp;CYCLES INPUT'!$E$2:$E$9999,'QUALIFIED EFH'!EH$5))</f>
        <v>0</v>
      </c>
      <c r="EI90" s="476">
        <f>IF(EI$2&lt;&gt;"",IF($C90&lt;&gt;"TBA",EI$2/114,0),SUMIFS('HOURS&amp;CYCLES INPUT'!$F$2:$F$9999,'HOURS&amp;CYCLES INPUT'!$C$2:$C$9999,'QUALIFIED EFH'!$C90,'HOURS&amp;CYCLES INPUT'!$D$2:$D$9999,'QUALIFIED EFH'!EI$4,'HOURS&amp;CYCLES INPUT'!$E$2:$E$9999,'QUALIFIED EFH'!EI$5))</f>
        <v>0</v>
      </c>
      <c r="EJ90" s="476">
        <f>IF(EJ$2&lt;&gt;"",IF($C90&lt;&gt;"TBA",EJ$2/114,0),SUMIFS('HOURS&amp;CYCLES INPUT'!$F$2:$F$9999,'HOURS&amp;CYCLES INPUT'!$C$2:$C$9999,'QUALIFIED EFH'!$C90,'HOURS&amp;CYCLES INPUT'!$D$2:$D$9999,'QUALIFIED EFH'!EJ$4,'HOURS&amp;CYCLES INPUT'!$E$2:$E$9999,'QUALIFIED EFH'!EJ$5))</f>
        <v>0</v>
      </c>
      <c r="EK90" s="476">
        <f>IF(EK$2&lt;&gt;"",IF($C90&lt;&gt;"TBA",EK$2/114,0),SUMIFS('HOURS&amp;CYCLES INPUT'!$F$2:$F$9999,'HOURS&amp;CYCLES INPUT'!$C$2:$C$9999,'QUALIFIED EFH'!$C90,'HOURS&amp;CYCLES INPUT'!$D$2:$D$9999,'QUALIFIED EFH'!EK$4,'HOURS&amp;CYCLES INPUT'!$E$2:$E$9999,'QUALIFIED EFH'!EK$5))</f>
        <v>0</v>
      </c>
      <c r="EL90" s="476">
        <f>IF(EL$2&lt;&gt;"",IF($C90&lt;&gt;"TBA",EL$2/114,0),SUMIFS('HOURS&amp;CYCLES INPUT'!$F$2:$F$9999,'HOURS&amp;CYCLES INPUT'!$C$2:$C$9999,'QUALIFIED EFH'!$C90,'HOURS&amp;CYCLES INPUT'!$D$2:$D$9999,'QUALIFIED EFH'!EL$4,'HOURS&amp;CYCLES INPUT'!$E$2:$E$9999,'QUALIFIED EFH'!EL$5))</f>
        <v>0</v>
      </c>
      <c r="EM90" s="476">
        <f>IF(EM$2&lt;&gt;"",IF($C90&lt;&gt;"TBA",EM$2/114,0),SUMIFS('HOURS&amp;CYCLES INPUT'!$F$2:$F$9999,'HOURS&amp;CYCLES INPUT'!$C$2:$C$9999,'QUALIFIED EFH'!$C90,'HOURS&amp;CYCLES INPUT'!$D$2:$D$9999,'QUALIFIED EFH'!EM$4,'HOURS&amp;CYCLES INPUT'!$E$2:$E$9999,'QUALIFIED EFH'!EM$5))</f>
        <v>0</v>
      </c>
      <c r="EN90" s="476">
        <f>IF(EN$2&lt;&gt;"",IF($C90&lt;&gt;"TBA",EN$2/114,0),SUMIFS('HOURS&amp;CYCLES INPUT'!$F$2:$F$9999,'HOURS&amp;CYCLES INPUT'!$C$2:$C$9999,'QUALIFIED EFH'!$C90,'HOURS&amp;CYCLES INPUT'!$D$2:$D$9999,'QUALIFIED EFH'!EN$4,'HOURS&amp;CYCLES INPUT'!$E$2:$E$9999,'QUALIFIED EFH'!EN$5))</f>
        <v>0</v>
      </c>
      <c r="EO90" s="476">
        <f>IF(EO$2&lt;&gt;"",IF($C90&lt;&gt;"TBA",EO$2/114,0),SUMIFS('HOURS&amp;CYCLES INPUT'!$F$2:$F$9999,'HOURS&amp;CYCLES INPUT'!$C$2:$C$9999,'QUALIFIED EFH'!$C90,'HOURS&amp;CYCLES INPUT'!$D$2:$D$9999,'QUALIFIED EFH'!EO$4,'HOURS&amp;CYCLES INPUT'!$E$2:$E$9999,'QUALIFIED EFH'!EO$5))</f>
        <v>0</v>
      </c>
      <c r="EP90" s="476">
        <f>IF(EP$2&lt;&gt;"",IF($C90&lt;&gt;"TBA",EP$2/114,0),SUMIFS('HOURS&amp;CYCLES INPUT'!$F$2:$F$9999,'HOURS&amp;CYCLES INPUT'!$C$2:$C$9999,'QUALIFIED EFH'!$C90,'HOURS&amp;CYCLES INPUT'!$D$2:$D$9999,'QUALIFIED EFH'!EP$4,'HOURS&amp;CYCLES INPUT'!$E$2:$E$9999,'QUALIFIED EFH'!EP$5))</f>
        <v>0</v>
      </c>
      <c r="EQ90" s="476">
        <f>IF(EQ$2&lt;&gt;"",IF($C90&lt;&gt;"TBA",EQ$2/114,0),SUMIFS('HOURS&amp;CYCLES INPUT'!$F$2:$F$9999,'HOURS&amp;CYCLES INPUT'!$C$2:$C$9999,'QUALIFIED EFH'!$C90,'HOURS&amp;CYCLES INPUT'!$D$2:$D$9999,'QUALIFIED EFH'!EQ$4,'HOURS&amp;CYCLES INPUT'!$E$2:$E$9999,'QUALIFIED EFH'!EQ$5))</f>
        <v>0</v>
      </c>
      <c r="ER90" s="476">
        <f>IF(ER$2&lt;&gt;"",IF($C90&lt;&gt;"TBA",ER$2/114,0),SUMIFS('HOURS&amp;CYCLES INPUT'!$F$2:$F$9999,'HOURS&amp;CYCLES INPUT'!$C$2:$C$9999,'QUALIFIED EFH'!$C90,'HOURS&amp;CYCLES INPUT'!$D$2:$D$9999,'QUALIFIED EFH'!ER$4,'HOURS&amp;CYCLES INPUT'!$E$2:$E$9999,'QUALIFIED EFH'!ER$5))</f>
        <v>0</v>
      </c>
      <c r="ES90" s="476">
        <f>IF(ES$2&lt;&gt;"",IF($C90&lt;&gt;"TBA",ES$2/114,0),SUMIFS('HOURS&amp;CYCLES INPUT'!$F$2:$F$9999,'HOURS&amp;CYCLES INPUT'!$C$2:$C$9999,'QUALIFIED EFH'!$C90,'HOURS&amp;CYCLES INPUT'!$D$2:$D$9999,'QUALIFIED EFH'!ES$4,'HOURS&amp;CYCLES INPUT'!$E$2:$E$9999,'QUALIFIED EFH'!ES$5))</f>
        <v>0</v>
      </c>
      <c r="ET90" s="476">
        <f>IF(ET$2&lt;&gt;"",IF($C90&lt;&gt;"TBA",ET$2/114,0),SUMIFS('HOURS&amp;CYCLES INPUT'!$F$2:$F$9999,'HOURS&amp;CYCLES INPUT'!$C$2:$C$9999,'QUALIFIED EFH'!$C90,'HOURS&amp;CYCLES INPUT'!$D$2:$D$9999,'QUALIFIED EFH'!ET$4,'HOURS&amp;CYCLES INPUT'!$E$2:$E$9999,'QUALIFIED EFH'!ET$5))</f>
        <v>0</v>
      </c>
      <c r="EU90" s="476">
        <f>IF(EU$2&lt;&gt;"",IF($C90&lt;&gt;"TBA",EU$2/114,0),SUMIFS('HOURS&amp;CYCLES INPUT'!$F$2:$F$9999,'HOURS&amp;CYCLES INPUT'!$C$2:$C$9999,'QUALIFIED EFH'!$C90,'HOURS&amp;CYCLES INPUT'!$D$2:$D$9999,'QUALIFIED EFH'!EU$4,'HOURS&amp;CYCLES INPUT'!$E$2:$E$9999,'QUALIFIED EFH'!EU$5))</f>
        <v>0</v>
      </c>
      <c r="EV90" s="476">
        <f>IF(EV$2&lt;&gt;"",IF($C90&lt;&gt;"TBA",EV$2/114,0),SUMIFS('HOURS&amp;CYCLES INPUT'!$F$2:$F$9999,'HOURS&amp;CYCLES INPUT'!$C$2:$C$9999,'QUALIFIED EFH'!$C90,'HOURS&amp;CYCLES INPUT'!$D$2:$D$9999,'QUALIFIED EFH'!EV$4,'HOURS&amp;CYCLES INPUT'!$E$2:$E$9999,'QUALIFIED EFH'!EV$5))</f>
        <v>0</v>
      </c>
      <c r="EW90" s="476">
        <f>IF(EW$2&lt;&gt;"",IF($C90&lt;&gt;"TBA",EW$2/114,0),SUMIFS('HOURS&amp;CYCLES INPUT'!$F$2:$F$9999,'HOURS&amp;CYCLES INPUT'!$C$2:$C$9999,'QUALIFIED EFH'!$C90,'HOURS&amp;CYCLES INPUT'!$D$2:$D$9999,'QUALIFIED EFH'!EW$4,'HOURS&amp;CYCLES INPUT'!$E$2:$E$9999,'QUALIFIED EFH'!EW$5))</f>
        <v>0</v>
      </c>
      <c r="EX90" s="476">
        <f>IF(EX$2&lt;&gt;"",IF($C90&lt;&gt;"TBA",EX$2/114,0),SUMIFS('HOURS&amp;CYCLES INPUT'!$F$2:$F$9999,'HOURS&amp;CYCLES INPUT'!$C$2:$C$9999,'QUALIFIED EFH'!$C90,'HOURS&amp;CYCLES INPUT'!$D$2:$D$9999,'QUALIFIED EFH'!EX$4,'HOURS&amp;CYCLES INPUT'!$E$2:$E$9999,'QUALIFIED EFH'!EX$5))</f>
        <v>0</v>
      </c>
      <c r="EY90" s="476">
        <f>IF(EY$2&lt;&gt;"",IF($C90&lt;&gt;"TBA",EY$2/114,0),SUMIFS('HOURS&amp;CYCLES INPUT'!$F$2:$F$9999,'HOURS&amp;CYCLES INPUT'!$C$2:$C$9999,'QUALIFIED EFH'!$C90,'HOURS&amp;CYCLES INPUT'!$D$2:$D$9999,'QUALIFIED EFH'!EY$4,'HOURS&amp;CYCLES INPUT'!$E$2:$E$9999,'QUALIFIED EFH'!EY$5))</f>
        <v>0</v>
      </c>
      <c r="EZ90" s="476">
        <f>IF(EZ$2&lt;&gt;"",IF($C90&lt;&gt;"TBA",EZ$2/114,0),SUMIFS('HOURS&amp;CYCLES INPUT'!$F$2:$F$9999,'HOURS&amp;CYCLES INPUT'!$C$2:$C$9999,'QUALIFIED EFH'!$C90,'HOURS&amp;CYCLES INPUT'!$D$2:$D$9999,'QUALIFIED EFH'!EZ$4,'HOURS&amp;CYCLES INPUT'!$E$2:$E$9999,'QUALIFIED EFH'!EZ$5))</f>
        <v>0</v>
      </c>
      <c r="FA90" s="476">
        <f>IF(FA$2&lt;&gt;"",IF($C90&lt;&gt;"TBA",FA$2/114,0),SUMIFS('HOURS&amp;CYCLES INPUT'!$F$2:$F$9999,'HOURS&amp;CYCLES INPUT'!$C$2:$C$9999,'QUALIFIED EFH'!$C90,'HOURS&amp;CYCLES INPUT'!$D$2:$D$9999,'QUALIFIED EFH'!FA$4,'HOURS&amp;CYCLES INPUT'!$E$2:$E$9999,'QUALIFIED EFH'!FA$5))</f>
        <v>0</v>
      </c>
      <c r="FB90" s="476">
        <f>IF(FB$2&lt;&gt;"",IF($C90&lt;&gt;"TBA",FB$2/114,0),SUMIFS('HOURS&amp;CYCLES INPUT'!$F$2:$F$9999,'HOURS&amp;CYCLES INPUT'!$C$2:$C$9999,'QUALIFIED EFH'!$C90,'HOURS&amp;CYCLES INPUT'!$D$2:$D$9999,'QUALIFIED EFH'!FB$4,'HOURS&amp;CYCLES INPUT'!$E$2:$E$9999,'QUALIFIED EFH'!FB$5))</f>
        <v>0</v>
      </c>
      <c r="FC90" s="476">
        <f>IF(FC$2&lt;&gt;"",IF($C90&lt;&gt;"TBA",FC$2/114,0),SUMIFS('HOURS&amp;CYCLES INPUT'!$F$2:$F$9999,'HOURS&amp;CYCLES INPUT'!$C$2:$C$9999,'QUALIFIED EFH'!$C90,'HOURS&amp;CYCLES INPUT'!$D$2:$D$9999,'QUALIFIED EFH'!FC$4,'HOURS&amp;CYCLES INPUT'!$E$2:$E$9999,'QUALIFIED EFH'!FC$5))</f>
        <v>0</v>
      </c>
      <c r="FD90" s="476">
        <f>IF(FD$2&lt;&gt;"",IF($C90&lt;&gt;"TBA",FD$2/114,0),SUMIFS('HOURS&amp;CYCLES INPUT'!$F$2:$F$9999,'HOURS&amp;CYCLES INPUT'!$C$2:$C$9999,'QUALIFIED EFH'!$C90,'HOURS&amp;CYCLES INPUT'!$D$2:$D$9999,'QUALIFIED EFH'!FD$4,'HOURS&amp;CYCLES INPUT'!$E$2:$E$9999,'QUALIFIED EFH'!FD$5))</f>
        <v>0</v>
      </c>
      <c r="FE90" s="476">
        <f>IF(FE$2&lt;&gt;"",IF($C90&lt;&gt;"TBA",FE$2/114,0),SUMIFS('HOURS&amp;CYCLES INPUT'!$F$2:$F$9999,'HOURS&amp;CYCLES INPUT'!$C$2:$C$9999,'QUALIFIED EFH'!$C90,'HOURS&amp;CYCLES INPUT'!$D$2:$D$9999,'QUALIFIED EFH'!FE$4,'HOURS&amp;CYCLES INPUT'!$E$2:$E$9999,'QUALIFIED EFH'!FE$5))</f>
        <v>0</v>
      </c>
      <c r="FF90" s="476">
        <f>IF(FF$2&lt;&gt;"",IF($C90&lt;&gt;"TBA",FF$2/114,0),SUMIFS('HOURS&amp;CYCLES INPUT'!$F$2:$F$9999,'HOURS&amp;CYCLES INPUT'!$C$2:$C$9999,'QUALIFIED EFH'!$C90,'HOURS&amp;CYCLES INPUT'!$D$2:$D$9999,'QUALIFIED EFH'!FF$4,'HOURS&amp;CYCLES INPUT'!$E$2:$E$9999,'QUALIFIED EFH'!FF$5))</f>
        <v>0</v>
      </c>
      <c r="FG90" s="476">
        <f>IF(FG$2&lt;&gt;"",IF($C90&lt;&gt;"TBA",FG$2/114,0),SUMIFS('HOURS&amp;CYCLES INPUT'!$F$2:$F$9999,'HOURS&amp;CYCLES INPUT'!$C$2:$C$9999,'QUALIFIED EFH'!$C90,'HOURS&amp;CYCLES INPUT'!$D$2:$D$9999,'QUALIFIED EFH'!FG$4,'HOURS&amp;CYCLES INPUT'!$E$2:$E$9999,'QUALIFIED EFH'!FG$5))</f>
        <v>0</v>
      </c>
      <c r="FH90" s="476">
        <f>IF(FH$2&lt;&gt;"",IF($C90&lt;&gt;"TBA",FH$2/114,0),SUMIFS('HOURS&amp;CYCLES INPUT'!$F$2:$F$9999,'HOURS&amp;CYCLES INPUT'!$C$2:$C$9999,'QUALIFIED EFH'!$C90,'HOURS&amp;CYCLES INPUT'!$D$2:$D$9999,'QUALIFIED EFH'!FH$4,'HOURS&amp;CYCLES INPUT'!$E$2:$E$9999,'QUALIFIED EFH'!FH$5))</f>
        <v>0</v>
      </c>
      <c r="FI90" s="476">
        <f>IF(FI$2&lt;&gt;"",IF($C90&lt;&gt;"TBA",FI$2/114,0),SUMIFS('HOURS&amp;CYCLES INPUT'!$F$2:$F$9999,'HOURS&amp;CYCLES INPUT'!$C$2:$C$9999,'QUALIFIED EFH'!$C90,'HOURS&amp;CYCLES INPUT'!$D$2:$D$9999,'QUALIFIED EFH'!FI$4,'HOURS&amp;CYCLES INPUT'!$E$2:$E$9999,'QUALIFIED EFH'!FI$5))</f>
        <v>0</v>
      </c>
      <c r="FJ90" s="476">
        <f>IF(FJ$2&lt;&gt;"",IF($C90&lt;&gt;"TBA",FJ$2/114,0),SUMIFS('HOURS&amp;CYCLES INPUT'!$F$2:$F$9999,'HOURS&amp;CYCLES INPUT'!$C$2:$C$9999,'QUALIFIED EFH'!$C90,'HOURS&amp;CYCLES INPUT'!$D$2:$D$9999,'QUALIFIED EFH'!FJ$4,'HOURS&amp;CYCLES INPUT'!$E$2:$E$9999,'QUALIFIED EFH'!FJ$5))</f>
        <v>0</v>
      </c>
      <c r="FK90" s="476">
        <f>IF(FK$2&lt;&gt;"",IF($C90&lt;&gt;"TBA",FK$2/114,0),SUMIFS('HOURS&amp;CYCLES INPUT'!$F$2:$F$9999,'HOURS&amp;CYCLES INPUT'!$C$2:$C$9999,'QUALIFIED EFH'!$C90,'HOURS&amp;CYCLES INPUT'!$D$2:$D$9999,'QUALIFIED EFH'!FK$4,'HOURS&amp;CYCLES INPUT'!$E$2:$E$9999,'QUALIFIED EFH'!FK$5))</f>
        <v>0</v>
      </c>
      <c r="FL90" s="476">
        <f>IF(FL$2&lt;&gt;"",IF($C90&lt;&gt;"TBA",FL$2/114,0),SUMIFS('HOURS&amp;CYCLES INPUT'!$F$2:$F$9999,'HOURS&amp;CYCLES INPUT'!$C$2:$C$9999,'QUALIFIED EFH'!$C90,'HOURS&amp;CYCLES INPUT'!$D$2:$D$9999,'QUALIFIED EFH'!FL$4,'HOURS&amp;CYCLES INPUT'!$E$2:$E$9999,'QUALIFIED EFH'!FL$5))</f>
        <v>0</v>
      </c>
      <c r="FM90" s="476">
        <f>IF(FM$2&lt;&gt;"",IF($C90&lt;&gt;"TBA",FM$2/114,0),SUMIFS('HOURS&amp;CYCLES INPUT'!$F$2:$F$9999,'HOURS&amp;CYCLES INPUT'!$C$2:$C$9999,'QUALIFIED EFH'!$C90,'HOURS&amp;CYCLES INPUT'!$D$2:$D$9999,'QUALIFIED EFH'!FM$4,'HOURS&amp;CYCLES INPUT'!$E$2:$E$9999,'QUALIFIED EFH'!FM$5))</f>
        <v>0</v>
      </c>
      <c r="FN90" s="476">
        <f>IF(FN$2&lt;&gt;"",IF($C90&lt;&gt;"TBA",FN$2/114,0),SUMIFS('HOURS&amp;CYCLES INPUT'!$F$2:$F$9999,'HOURS&amp;CYCLES INPUT'!$C$2:$C$9999,'QUALIFIED EFH'!$C90,'HOURS&amp;CYCLES INPUT'!$D$2:$D$9999,'QUALIFIED EFH'!FN$4,'HOURS&amp;CYCLES INPUT'!$E$2:$E$9999,'QUALIFIED EFH'!FN$5))</f>
        <v>0</v>
      </c>
      <c r="FO90" s="476">
        <f>IF(FO$2&lt;&gt;"",IF($C90&lt;&gt;"TBA",FO$2/114,0),SUMIFS('HOURS&amp;CYCLES INPUT'!$F$2:$F$9999,'HOURS&amp;CYCLES INPUT'!$C$2:$C$9999,'QUALIFIED EFH'!$C90,'HOURS&amp;CYCLES INPUT'!$D$2:$D$9999,'QUALIFIED EFH'!FO$4,'HOURS&amp;CYCLES INPUT'!$E$2:$E$9999,'QUALIFIED EFH'!FO$5))</f>
        <v>0</v>
      </c>
      <c r="FP90" s="476">
        <f>IF(FP$2&lt;&gt;"",IF($C90&lt;&gt;"TBA",FP$2/114,0),SUMIFS('HOURS&amp;CYCLES INPUT'!$F$2:$F$9999,'HOURS&amp;CYCLES INPUT'!$C$2:$C$9999,'QUALIFIED EFH'!$C90,'HOURS&amp;CYCLES INPUT'!$D$2:$D$9999,'QUALIFIED EFH'!FP$4,'HOURS&amp;CYCLES INPUT'!$E$2:$E$9999,'QUALIFIED EFH'!FP$5))</f>
        <v>0</v>
      </c>
      <c r="FQ90" s="476">
        <f>IF(FQ$2&lt;&gt;"",IF($C90&lt;&gt;"TBA",FQ$2/114,0),SUMIFS('HOURS&amp;CYCLES INPUT'!$F$2:$F$9999,'HOURS&amp;CYCLES INPUT'!$C$2:$C$9999,'QUALIFIED EFH'!$C90,'HOURS&amp;CYCLES INPUT'!$D$2:$D$9999,'QUALIFIED EFH'!FQ$4,'HOURS&amp;CYCLES INPUT'!$E$2:$E$9999,'QUALIFIED EFH'!FQ$5))</f>
        <v>0</v>
      </c>
      <c r="FR90" s="476">
        <f>IF(FR$2&lt;&gt;"",IF($C90&lt;&gt;"TBA",FR$2/114,0),SUMIFS('HOURS&amp;CYCLES INPUT'!$F$2:$F$9999,'HOURS&amp;CYCLES INPUT'!$C$2:$C$9999,'QUALIFIED EFH'!$C90,'HOURS&amp;CYCLES INPUT'!$D$2:$D$9999,'QUALIFIED EFH'!FR$4,'HOURS&amp;CYCLES INPUT'!$E$2:$E$9999,'QUALIFIED EFH'!FR$5))</f>
        <v>0</v>
      </c>
      <c r="FS90" s="476">
        <f>IF(FS$2&lt;&gt;"",IF($C90&lt;&gt;"TBA",FS$2/114,0),SUMIFS('HOURS&amp;CYCLES INPUT'!$F$2:$F$9999,'HOURS&amp;CYCLES INPUT'!$C$2:$C$9999,'QUALIFIED EFH'!$C90,'HOURS&amp;CYCLES INPUT'!$D$2:$D$9999,'QUALIFIED EFH'!FS$4,'HOURS&amp;CYCLES INPUT'!$E$2:$E$9999,'QUALIFIED EFH'!FS$5))</f>
        <v>0</v>
      </c>
      <c r="FT90" s="476">
        <f>IF(FT$2&lt;&gt;"",IF($C90&lt;&gt;"TBA",FT$2/114,0),SUMIFS('HOURS&amp;CYCLES INPUT'!$F$2:$F$9999,'HOURS&amp;CYCLES INPUT'!$C$2:$C$9999,'QUALIFIED EFH'!$C90,'HOURS&amp;CYCLES INPUT'!$D$2:$D$9999,'QUALIFIED EFH'!FT$4,'HOURS&amp;CYCLES INPUT'!$E$2:$E$9999,'QUALIFIED EFH'!FT$5))</f>
        <v>0</v>
      </c>
      <c r="FU90" s="476">
        <f>IF(FU$2&lt;&gt;"",IF($C90&lt;&gt;"TBA",FU$2/114,0),SUMIFS('HOURS&amp;CYCLES INPUT'!$F$2:$F$9999,'HOURS&amp;CYCLES INPUT'!$C$2:$C$9999,'QUALIFIED EFH'!$C90,'HOURS&amp;CYCLES INPUT'!$D$2:$D$9999,'QUALIFIED EFH'!FU$4,'HOURS&amp;CYCLES INPUT'!$E$2:$E$9999,'QUALIFIED EFH'!FU$5))</f>
        <v>0</v>
      </c>
      <c r="FV90" s="476">
        <f>IF(FV$2&lt;&gt;"",IF($C90&lt;&gt;"TBA",FV$2/114,0),SUMIFS('HOURS&amp;CYCLES INPUT'!$F$2:$F$9999,'HOURS&amp;CYCLES INPUT'!$C$2:$C$9999,'QUALIFIED EFH'!$C90,'HOURS&amp;CYCLES INPUT'!$D$2:$D$9999,'QUALIFIED EFH'!FV$4,'HOURS&amp;CYCLES INPUT'!$E$2:$E$9999,'QUALIFIED EFH'!FV$5))</f>
        <v>0</v>
      </c>
      <c r="FW90" s="476">
        <f>IF(FW$2&lt;&gt;"",IF($C90&lt;&gt;"TBA",FW$2/114,0),SUMIFS('HOURS&amp;CYCLES INPUT'!$F$2:$F$9999,'HOURS&amp;CYCLES INPUT'!$C$2:$C$9999,'QUALIFIED EFH'!$C90,'HOURS&amp;CYCLES INPUT'!$D$2:$D$9999,'QUALIFIED EFH'!FW$4,'HOURS&amp;CYCLES INPUT'!$E$2:$E$9999,'QUALIFIED EFH'!FW$5))</f>
        <v>0</v>
      </c>
      <c r="FX90" s="476">
        <f>IF(FX$2&lt;&gt;"",IF($C90&lt;&gt;"TBA",FX$2/114,0),SUMIFS('HOURS&amp;CYCLES INPUT'!$F$2:$F$9999,'HOURS&amp;CYCLES INPUT'!$C$2:$C$9999,'QUALIFIED EFH'!$C90,'HOURS&amp;CYCLES INPUT'!$D$2:$D$9999,'QUALIFIED EFH'!FX$4,'HOURS&amp;CYCLES INPUT'!$E$2:$E$9999,'QUALIFIED EFH'!FX$5))</f>
        <v>0</v>
      </c>
      <c r="FY90" s="476">
        <f>IF(FY$2&lt;&gt;"",IF($C90&lt;&gt;"TBA",FY$2/114,0),SUMIFS('HOURS&amp;CYCLES INPUT'!$F$2:$F$9999,'HOURS&amp;CYCLES INPUT'!$C$2:$C$9999,'QUALIFIED EFH'!$C90,'HOURS&amp;CYCLES INPUT'!$D$2:$D$9999,'QUALIFIED EFH'!FY$4,'HOURS&amp;CYCLES INPUT'!$E$2:$E$9999,'QUALIFIED EFH'!FY$5))</f>
        <v>0</v>
      </c>
      <c r="FZ90" s="476">
        <f>IF(FZ$2&lt;&gt;"",IF($C90&lt;&gt;"TBA",FZ$2/114,0),SUMIFS('HOURS&amp;CYCLES INPUT'!$F$2:$F$9999,'HOURS&amp;CYCLES INPUT'!$C$2:$C$9999,'QUALIFIED EFH'!$C90,'HOURS&amp;CYCLES INPUT'!$D$2:$D$9999,'QUALIFIED EFH'!FZ$4,'HOURS&amp;CYCLES INPUT'!$E$2:$E$9999,'QUALIFIED EFH'!FZ$5))</f>
        <v>0</v>
      </c>
      <c r="GA90" s="476">
        <f>IF(GA$2&lt;&gt;"",IF($C90&lt;&gt;"TBA",GA$2/114,0),SUMIFS('HOURS&amp;CYCLES INPUT'!$F$2:$F$9999,'HOURS&amp;CYCLES INPUT'!$C$2:$C$9999,'QUALIFIED EFH'!$C90,'HOURS&amp;CYCLES INPUT'!$D$2:$D$9999,'QUALIFIED EFH'!GA$4,'HOURS&amp;CYCLES INPUT'!$E$2:$E$9999,'QUALIFIED EFH'!GA$5))</f>
        <v>0</v>
      </c>
      <c r="GB90" s="476">
        <f>IF(GB$2&lt;&gt;"",IF($C90&lt;&gt;"TBA",GB$2/114,0),SUMIFS('HOURS&amp;CYCLES INPUT'!$F$2:$F$9999,'HOURS&amp;CYCLES INPUT'!$C$2:$C$9999,'QUALIFIED EFH'!$C90,'HOURS&amp;CYCLES INPUT'!$D$2:$D$9999,'QUALIFIED EFH'!GB$4,'HOURS&amp;CYCLES INPUT'!$E$2:$E$9999,'QUALIFIED EFH'!GB$5))</f>
        <v>0</v>
      </c>
    </row>
    <row r="91" spans="3:184" x14ac:dyDescent="0.35">
      <c r="C91" s="472">
        <f>'QUALIFIED ENGINES'!D92</f>
        <v>91548</v>
      </c>
      <c r="D91" s="476">
        <f>IF(D$2&lt;&gt;"",IF($C91&lt;&gt;"TBA",D$2/114,0),SUMIFS('HOURS&amp;CYCLES INPUT'!$F$2:$F$9999,'HOURS&amp;CYCLES INPUT'!$C$2:$C$9999,'QUALIFIED EFH'!$C91,'HOURS&amp;CYCLES INPUT'!$D$2:$D$9999,'QUALIFIED EFH'!D$4,'HOURS&amp;CYCLES INPUT'!$E$2:$E$9999,'QUALIFIED EFH'!D$5))</f>
        <v>0</v>
      </c>
      <c r="E91" s="476">
        <f>IF(E$2&lt;&gt;"",IF($C91&lt;&gt;"TBA",E$2/114,0),SUMIFS('HOURS&amp;CYCLES INPUT'!$F$2:$F$9999,'HOURS&amp;CYCLES INPUT'!$C$2:$C$9999,'QUALIFIED EFH'!$C91,'HOURS&amp;CYCLES INPUT'!$D$2:$D$9999,'QUALIFIED EFH'!E$4,'HOURS&amp;CYCLES INPUT'!$E$2:$E$9999,'QUALIFIED EFH'!E$5))</f>
        <v>0</v>
      </c>
      <c r="F91" s="476">
        <f>IF(F$2&lt;&gt;"",IF($C91&lt;&gt;"TBA",F$2/114,0),SUMIFS('HOURS&amp;CYCLES INPUT'!$F$2:$F$9999,'HOURS&amp;CYCLES INPUT'!$C$2:$C$9999,'QUALIFIED EFH'!$C91,'HOURS&amp;CYCLES INPUT'!$D$2:$D$9999,'QUALIFIED EFH'!F$4,'HOURS&amp;CYCLES INPUT'!$E$2:$E$9999,'QUALIFIED EFH'!F$5))</f>
        <v>0</v>
      </c>
      <c r="G91" s="476">
        <f>IF(G$2&lt;&gt;"",IF($C91&lt;&gt;"TBA",G$2/114,0),SUMIFS('HOURS&amp;CYCLES INPUT'!$F$2:$F$9999,'HOURS&amp;CYCLES INPUT'!$C$2:$C$9999,'QUALIFIED EFH'!$C91,'HOURS&amp;CYCLES INPUT'!$D$2:$D$9999,'QUALIFIED EFH'!G$4,'HOURS&amp;CYCLES INPUT'!$E$2:$E$9999,'QUALIFIED EFH'!G$5))</f>
        <v>0</v>
      </c>
      <c r="H91" s="476">
        <f>IF(H$2&lt;&gt;"",IF($C91&lt;&gt;"TBA",H$2/114,0),SUMIFS('HOURS&amp;CYCLES INPUT'!$F$2:$F$9999,'HOURS&amp;CYCLES INPUT'!$C$2:$C$9999,'QUALIFIED EFH'!$C91,'HOURS&amp;CYCLES INPUT'!$D$2:$D$9999,'QUALIFIED EFH'!H$4,'HOURS&amp;CYCLES INPUT'!$E$2:$E$9999,'QUALIFIED EFH'!H$5))</f>
        <v>0</v>
      </c>
      <c r="I91" s="476">
        <f>IF(I$2&lt;&gt;"",IF($C91&lt;&gt;"TBA",I$2/114,0),SUMIFS('HOURS&amp;CYCLES INPUT'!$F$2:$F$9999,'HOURS&amp;CYCLES INPUT'!$C$2:$C$9999,'QUALIFIED EFH'!$C91,'HOURS&amp;CYCLES INPUT'!$D$2:$D$9999,'QUALIFIED EFH'!I$4,'HOURS&amp;CYCLES INPUT'!$E$2:$E$9999,'QUALIFIED EFH'!I$5))</f>
        <v>0</v>
      </c>
      <c r="J91" s="476">
        <f>IF(J$2&lt;&gt;"",IF($C91&lt;&gt;"TBA",J$2/114,0),SUMIFS('HOURS&amp;CYCLES INPUT'!$F$2:$F$9999,'HOURS&amp;CYCLES INPUT'!$C$2:$C$9999,'QUALIFIED EFH'!$C91,'HOURS&amp;CYCLES INPUT'!$D$2:$D$9999,'QUALIFIED EFH'!J$4,'HOURS&amp;CYCLES INPUT'!$E$2:$E$9999,'QUALIFIED EFH'!J$5))</f>
        <v>0</v>
      </c>
      <c r="K91" s="476">
        <f>IF(K$2&lt;&gt;"",IF($C91&lt;&gt;"TBA",K$2/114,0),SUMIFS('HOURS&amp;CYCLES INPUT'!$F$2:$F$9999,'HOURS&amp;CYCLES INPUT'!$C$2:$C$9999,'QUALIFIED EFH'!$C91,'HOURS&amp;CYCLES INPUT'!$D$2:$D$9999,'QUALIFIED EFH'!K$4,'HOURS&amp;CYCLES INPUT'!$E$2:$E$9999,'QUALIFIED EFH'!K$5))</f>
        <v>0</v>
      </c>
      <c r="L91" s="476">
        <f>IF(L$2&lt;&gt;"",IF($C91&lt;&gt;"TBA",L$2/114,0),SUMIFS('HOURS&amp;CYCLES INPUT'!$F$2:$F$9999,'HOURS&amp;CYCLES INPUT'!$C$2:$C$9999,'QUALIFIED EFH'!$C91,'HOURS&amp;CYCLES INPUT'!$D$2:$D$9999,'QUALIFIED EFH'!L$4,'HOURS&amp;CYCLES INPUT'!$E$2:$E$9999,'QUALIFIED EFH'!L$5))</f>
        <v>0</v>
      </c>
      <c r="M91" s="476">
        <f>IF(M$2&lt;&gt;"",IF($C91&lt;&gt;"TBA",M$2/114,0),SUMIFS('HOURS&amp;CYCLES INPUT'!$F$2:$F$9999,'HOURS&amp;CYCLES INPUT'!$C$2:$C$9999,'QUALIFIED EFH'!$C91,'HOURS&amp;CYCLES INPUT'!$D$2:$D$9999,'QUALIFIED EFH'!M$4,'HOURS&amp;CYCLES INPUT'!$E$2:$E$9999,'QUALIFIED EFH'!M$5))</f>
        <v>0</v>
      </c>
      <c r="N91" s="476">
        <f>IF(N$2&lt;&gt;"",IF($C91&lt;&gt;"TBA",N$2/114,0),SUMIFS('HOURS&amp;CYCLES INPUT'!$F$2:$F$9999,'HOURS&amp;CYCLES INPUT'!$C$2:$C$9999,'QUALIFIED EFH'!$C91,'HOURS&amp;CYCLES INPUT'!$D$2:$D$9999,'QUALIFIED EFH'!N$4,'HOURS&amp;CYCLES INPUT'!$E$2:$E$9999,'QUALIFIED EFH'!N$5))</f>
        <v>0</v>
      </c>
      <c r="O91" s="476">
        <f>IF(O$2&lt;&gt;"",IF($C91&lt;&gt;"TBA",O$2/114,0),SUMIFS('HOURS&amp;CYCLES INPUT'!$F$2:$F$9999,'HOURS&amp;CYCLES INPUT'!$C$2:$C$9999,'QUALIFIED EFH'!$C91,'HOURS&amp;CYCLES INPUT'!$D$2:$D$9999,'QUALIFIED EFH'!O$4,'HOURS&amp;CYCLES INPUT'!$E$2:$E$9999,'QUALIFIED EFH'!O$5))</f>
        <v>0</v>
      </c>
      <c r="P91" s="476">
        <f>IF(P$2&lt;&gt;"",IF($C91&lt;&gt;"TBA",P$2/114,0),SUMIFS('HOURS&amp;CYCLES INPUT'!$F$2:$F$9999,'HOURS&amp;CYCLES INPUT'!$C$2:$C$9999,'QUALIFIED EFH'!$C91,'HOURS&amp;CYCLES INPUT'!$D$2:$D$9999,'QUALIFIED EFH'!P$4,'HOURS&amp;CYCLES INPUT'!$E$2:$E$9999,'QUALIFIED EFH'!P$5))</f>
        <v>0</v>
      </c>
      <c r="Q91" s="476">
        <f>IF(Q$2&lt;&gt;"",IF($C91&lt;&gt;"TBA",Q$2/114,0),SUMIFS('HOURS&amp;CYCLES INPUT'!$F$2:$F$9999,'HOURS&amp;CYCLES INPUT'!$C$2:$C$9999,'QUALIFIED EFH'!$C91,'HOURS&amp;CYCLES INPUT'!$D$2:$D$9999,'QUALIFIED EFH'!Q$4,'HOURS&amp;CYCLES INPUT'!$E$2:$E$9999,'QUALIFIED EFH'!Q$5))</f>
        <v>0</v>
      </c>
      <c r="R91" s="476">
        <f>IF(R$1&lt;&gt;"",IF($C91&lt;&gt;"TBA",R$1/114,0),SUMIFS('HOURS&amp;CYCLES INPUT'!$F$2:$F$9999,'HOURS&amp;CYCLES INPUT'!$C$2:$C$9999,'QUALIFIED EFH'!$C91,'HOURS&amp;CYCLES INPUT'!$D$2:$D$9999,'QUALIFIED EFH'!R$4,'HOURS&amp;CYCLES INPUT'!$E$2:$E$9999,'QUALIFIED EFH'!R$5))</f>
        <v>0</v>
      </c>
      <c r="S91" s="476">
        <f>IF(S$2&lt;&gt;"",IF($C91&lt;&gt;"TBA",S$2/114,0),SUMIFS('HOURS&amp;CYCLES INPUT'!$F$2:$F$9999,'HOURS&amp;CYCLES INPUT'!$C$2:$C$9999,'QUALIFIED EFH'!$C91,'HOURS&amp;CYCLES INPUT'!$D$2:$D$9999,'QUALIFIED EFH'!S$4,'HOURS&amp;CYCLES INPUT'!$E$2:$E$9999,'QUALIFIED EFH'!S$5))</f>
        <v>0</v>
      </c>
      <c r="T91" s="476">
        <f>IF(T$2&lt;&gt;"",IF($C91&lt;&gt;"TBA",T$2/114,0),SUMIFS('HOURS&amp;CYCLES INPUT'!$F$2:$F$9999,'HOURS&amp;CYCLES INPUT'!$C$2:$C$9999,'QUALIFIED EFH'!$C91,'HOURS&amp;CYCLES INPUT'!$D$2:$D$9999,'QUALIFIED EFH'!T$4,'HOURS&amp;CYCLES INPUT'!$E$2:$E$9999,'QUALIFIED EFH'!T$5))</f>
        <v>0</v>
      </c>
      <c r="U91" s="476">
        <f>IF(U$2&lt;&gt;"",IF($C91&lt;&gt;"TBA",U$2/114,0),SUMIFS('HOURS&amp;CYCLES INPUT'!$F$2:$F$9999,'HOURS&amp;CYCLES INPUT'!$C$2:$C$9999,'QUALIFIED EFH'!$C91,'HOURS&amp;CYCLES INPUT'!$D$2:$D$9999,'QUALIFIED EFH'!U$4,'HOURS&amp;CYCLES INPUT'!$E$2:$E$9999,'QUALIFIED EFH'!U$5))</f>
        <v>0</v>
      </c>
      <c r="V91" s="476">
        <f>IF(V$2&lt;&gt;"",IF($C91&lt;&gt;"TBA",V$2/114,0),SUMIFS('HOURS&amp;CYCLES INPUT'!$F$2:$F$9999,'HOURS&amp;CYCLES INPUT'!$C$2:$C$9999,'QUALIFIED EFH'!$C91,'HOURS&amp;CYCLES INPUT'!$D$2:$D$9999,'QUALIFIED EFH'!V$4,'HOURS&amp;CYCLES INPUT'!$E$2:$E$9999,'QUALIFIED EFH'!V$5))</f>
        <v>0</v>
      </c>
      <c r="W91" s="476">
        <f>IF(W$2&lt;&gt;"",IF($C91&lt;&gt;"TBA",W$2/114,0),SUMIFS('HOURS&amp;CYCLES INPUT'!$F$2:$F$9999,'HOURS&amp;CYCLES INPUT'!$C$2:$C$9999,'QUALIFIED EFH'!$C91,'HOURS&amp;CYCLES INPUT'!$D$2:$D$9999,'QUALIFIED EFH'!W$4,'HOURS&amp;CYCLES INPUT'!$E$2:$E$9999,'QUALIFIED EFH'!W$5))</f>
        <v>0</v>
      </c>
      <c r="X91" s="476">
        <f>IF(X$2&lt;&gt;"",IF($C91&lt;&gt;"TBA",X$2/114,0),SUMIFS('HOURS&amp;CYCLES INPUT'!$F$2:$F$9999,'HOURS&amp;CYCLES INPUT'!$C$2:$C$9999,'QUALIFIED EFH'!$C91,'HOURS&amp;CYCLES INPUT'!$D$2:$D$9999,'QUALIFIED EFH'!X$4,'HOURS&amp;CYCLES INPUT'!$E$2:$E$9999,'QUALIFIED EFH'!X$5))</f>
        <v>0</v>
      </c>
      <c r="Y91" s="476">
        <f>IF(Y$2&lt;&gt;"",IF($C91&lt;&gt;"TBA",Y$2/114,0),SUMIFS('HOURS&amp;CYCLES INPUT'!$F$2:$F$9999,'HOURS&amp;CYCLES INPUT'!$C$2:$C$9999,'QUALIFIED EFH'!$C91,'HOURS&amp;CYCLES INPUT'!$D$2:$D$9999,'QUALIFIED EFH'!Y$4,'HOURS&amp;CYCLES INPUT'!$E$2:$E$9999,'QUALIFIED EFH'!Y$5))</f>
        <v>0</v>
      </c>
      <c r="Z91" s="476">
        <f>IF(Z$2&lt;&gt;"",IF($C91&lt;&gt;"TBA",Z$2/114,0),SUMIFS('HOURS&amp;CYCLES INPUT'!$F$2:$F$9999,'HOURS&amp;CYCLES INPUT'!$C$2:$C$9999,'QUALIFIED EFH'!$C91,'HOURS&amp;CYCLES INPUT'!$D$2:$D$9999,'QUALIFIED EFH'!Z$4,'HOURS&amp;CYCLES INPUT'!$E$2:$E$9999,'QUALIFIED EFH'!Z$5))</f>
        <v>0</v>
      </c>
      <c r="AA91" s="476">
        <f>IF(AA$2&lt;&gt;"",IF($C91&lt;&gt;"TBA",AA$2/114,0),SUMIFS('HOURS&amp;CYCLES INPUT'!$F$2:$F$9999,'HOURS&amp;CYCLES INPUT'!$C$2:$C$9999,'QUALIFIED EFH'!$C91,'HOURS&amp;CYCLES INPUT'!$D$2:$D$9999,'QUALIFIED EFH'!AA$4,'HOURS&amp;CYCLES INPUT'!$E$2:$E$9999,'QUALIFIED EFH'!AA$5))</f>
        <v>0</v>
      </c>
      <c r="AB91" s="476">
        <f>IF(AB$2&lt;&gt;"",IF($C91&lt;&gt;"TBA",AB$2/114,0),SUMIFS('HOURS&amp;CYCLES INPUT'!$F$2:$F$9999,'HOURS&amp;CYCLES INPUT'!$C$2:$C$9999,'QUALIFIED EFH'!$C91,'HOURS&amp;CYCLES INPUT'!$D$2:$D$9999,'QUALIFIED EFH'!AB$4,'HOURS&amp;CYCLES INPUT'!$E$2:$E$9999,'QUALIFIED EFH'!AB$5))</f>
        <v>0</v>
      </c>
      <c r="AC91" s="476">
        <f>IF(AC$2&lt;&gt;"",IF($C91&lt;&gt;"TBA",AC$2/114,0),SUMIFS('HOURS&amp;CYCLES INPUT'!$F$2:$F$9999,'HOURS&amp;CYCLES INPUT'!$C$2:$C$9999,'QUALIFIED EFH'!$C91,'HOURS&amp;CYCLES INPUT'!$D$2:$D$9999,'QUALIFIED EFH'!AC$4,'HOURS&amp;CYCLES INPUT'!$E$2:$E$9999,'QUALIFIED EFH'!AC$5))</f>
        <v>0</v>
      </c>
      <c r="AD91" s="476">
        <f>IF(AD$2&lt;&gt;"",IF($C91&lt;&gt;"TBA",AD$2/114,0),SUMIFS('HOURS&amp;CYCLES INPUT'!$F$2:$F$9999,'HOURS&amp;CYCLES INPUT'!$C$2:$C$9999,'QUALIFIED EFH'!$C91,'HOURS&amp;CYCLES INPUT'!$D$2:$D$9999,'QUALIFIED EFH'!AD$4,'HOURS&amp;CYCLES INPUT'!$E$2:$E$9999,'QUALIFIED EFH'!AD$5))</f>
        <v>0</v>
      </c>
      <c r="AE91" s="476">
        <f>IF(AE$2&lt;&gt;"",IF($C91&lt;&gt;"TBA",AE$2/114,0),SUMIFS('HOURS&amp;CYCLES INPUT'!$F$2:$F$9999,'HOURS&amp;CYCLES INPUT'!$C$2:$C$9999,'QUALIFIED EFH'!$C91,'HOURS&amp;CYCLES INPUT'!$D$2:$D$9999,'QUALIFIED EFH'!AE$4,'HOURS&amp;CYCLES INPUT'!$E$2:$E$9999,'QUALIFIED EFH'!AE$5))</f>
        <v>0</v>
      </c>
      <c r="AF91" s="476">
        <f>IF(AF$2&lt;&gt;"",IF($C91&lt;&gt;"TBA",AF$2/114,0),SUMIFS('HOURS&amp;CYCLES INPUT'!$F$2:$F$9999,'HOURS&amp;CYCLES INPUT'!$C$2:$C$9999,'QUALIFIED EFH'!$C91,'HOURS&amp;CYCLES INPUT'!$D$2:$D$9999,'QUALIFIED EFH'!AF$4,'HOURS&amp;CYCLES INPUT'!$E$2:$E$9999,'QUALIFIED EFH'!AF$5))</f>
        <v>0</v>
      </c>
      <c r="AG91" s="476">
        <f>IF(AG$2&lt;&gt;"",IF($C91&lt;&gt;"TBA",AG$2/114,0),SUMIFS('HOURS&amp;CYCLES INPUT'!$F$2:$F$9999,'HOURS&amp;CYCLES INPUT'!$C$2:$C$9999,'QUALIFIED EFH'!$C91,'HOURS&amp;CYCLES INPUT'!$D$2:$D$9999,'QUALIFIED EFH'!AG$4,'HOURS&amp;CYCLES INPUT'!$E$2:$E$9999,'QUALIFIED EFH'!AG$5))</f>
        <v>0</v>
      </c>
      <c r="AH91" s="476">
        <f>IF(AH$2&lt;&gt;"",IF($C91&lt;&gt;"TBA",AH$2/114,0),SUMIFS('HOURS&amp;CYCLES INPUT'!$F$2:$F$9999,'HOURS&amp;CYCLES INPUT'!$C$2:$C$9999,'QUALIFIED EFH'!$C91,'HOURS&amp;CYCLES INPUT'!$D$2:$D$9999,'QUALIFIED EFH'!AH$4,'HOURS&amp;CYCLES INPUT'!$E$2:$E$9999,'QUALIFIED EFH'!AH$5))</f>
        <v>0</v>
      </c>
      <c r="AI91" s="476">
        <f>IF(AI$2&lt;&gt;"",IF($C91&lt;&gt;"TBA",AI$2/114,0),SUMIFS('HOURS&amp;CYCLES INPUT'!$F$2:$F$9999,'HOURS&amp;CYCLES INPUT'!$C$2:$C$9999,'QUALIFIED EFH'!$C91,'HOURS&amp;CYCLES INPUT'!$D$2:$D$9999,'QUALIFIED EFH'!AI$4,'HOURS&amp;CYCLES INPUT'!$E$2:$E$9999,'QUALIFIED EFH'!AI$5))</f>
        <v>160.52000000000001</v>
      </c>
      <c r="AJ91" s="476">
        <f>IF(AJ$2&lt;&gt;"",IF($C91&lt;&gt;"TBA",AJ$2/114,0),SUMIFS('HOURS&amp;CYCLES INPUT'!$F$2:$F$9999,'HOURS&amp;CYCLES INPUT'!$C$2:$C$9999,'QUALIFIED EFH'!$C91,'HOURS&amp;CYCLES INPUT'!$D$2:$D$9999,'QUALIFIED EFH'!AJ$4,'HOURS&amp;CYCLES INPUT'!$E$2:$E$9999,'QUALIFIED EFH'!AJ$5))</f>
        <v>382.79</v>
      </c>
      <c r="AK91" s="476">
        <f>IF(AK$2&lt;&gt;"",IF($C91&lt;&gt;"TBA",AK$2/114,0),SUMIFS('HOURS&amp;CYCLES INPUT'!$F$2:$F$9999,'HOURS&amp;CYCLES INPUT'!$C$2:$C$9999,'QUALIFIED EFH'!$C91,'HOURS&amp;CYCLES INPUT'!$D$2:$D$9999,'QUALIFIED EFH'!AK$4,'HOURS&amp;CYCLES INPUT'!$E$2:$E$9999,'QUALIFIED EFH'!AK$5))</f>
        <v>370.44</v>
      </c>
      <c r="AL91" s="476">
        <f>IF(AL$2&lt;&gt;"",IF($C91&lt;&gt;"TBA",AL$2/114,0),SUMIFS('HOURS&amp;CYCLES INPUT'!$F$2:$F$9999,'HOURS&amp;CYCLES INPUT'!$C$2:$C$9999,'QUALIFIED EFH'!$C91,'HOURS&amp;CYCLES INPUT'!$D$2:$D$9999,'QUALIFIED EFH'!AL$4,'HOURS&amp;CYCLES INPUT'!$E$2:$E$9999,'QUALIFIED EFH'!AL$5))</f>
        <v>439.89</v>
      </c>
      <c r="AM91" s="476">
        <f>IF(AM$2&lt;&gt;"",IF($C91&lt;&gt;"TBA",AM$2/114,0),SUMIFS('HOURS&amp;CYCLES INPUT'!$F$2:$F$9999,'HOURS&amp;CYCLES INPUT'!$C$2:$C$9999,'QUALIFIED EFH'!$C91,'HOURS&amp;CYCLES INPUT'!$D$2:$D$9999,'QUALIFIED EFH'!AM$4,'HOURS&amp;CYCLES INPUT'!$E$2:$E$9999,'QUALIFIED EFH'!AM$5))</f>
        <v>454.01</v>
      </c>
      <c r="AN91" s="476">
        <f>IF(AN$2&lt;&gt;"",IF($C91&lt;&gt;"TBA",AN$2/114,0),SUMIFS('HOURS&amp;CYCLES INPUT'!$F$2:$F$9999,'HOURS&amp;CYCLES INPUT'!$C$2:$C$9999,'QUALIFIED EFH'!$C91,'HOURS&amp;CYCLES INPUT'!$D$2:$D$9999,'QUALIFIED EFH'!AN$4,'HOURS&amp;CYCLES INPUT'!$E$2:$E$9999,'QUALIFIED EFH'!AN$5))</f>
        <v>443.1</v>
      </c>
      <c r="AO91" s="476">
        <f>IF(AO$2&lt;&gt;"",IF($C91&lt;&gt;"TBA",AO$2/114,0),SUMIFS('HOURS&amp;CYCLES INPUT'!$F$2:$F$9999,'HOURS&amp;CYCLES INPUT'!$C$2:$C$9999,'QUALIFIED EFH'!$C91,'HOURS&amp;CYCLES INPUT'!$D$2:$D$9999,'QUALIFIED EFH'!AO$4,'HOURS&amp;CYCLES INPUT'!$E$2:$E$9999,'QUALIFIED EFH'!AO$5))</f>
        <v>427.8</v>
      </c>
      <c r="AP91" s="476">
        <f>IF(AP$2&lt;&gt;"",IF($C91&lt;&gt;"TBA",AP$2/114,0),SUMIFS('HOURS&amp;CYCLES INPUT'!$F$2:$F$9999,'HOURS&amp;CYCLES INPUT'!$C$2:$C$9999,'QUALIFIED EFH'!$C91,'HOURS&amp;CYCLES INPUT'!$D$2:$D$9999,'QUALIFIED EFH'!AP$4,'HOURS&amp;CYCLES INPUT'!$E$2:$E$9999,'QUALIFIED EFH'!AP$5))</f>
        <v>400.2</v>
      </c>
      <c r="AQ91" s="476">
        <f>IF(AQ$2&lt;&gt;"",IF($C91&lt;&gt;"TBA",AQ$2/114,0),SUMIFS('HOURS&amp;CYCLES INPUT'!$F$2:$F$9999,'HOURS&amp;CYCLES INPUT'!$C$2:$C$9999,'QUALIFIED EFH'!$C91,'HOURS&amp;CYCLES INPUT'!$D$2:$D$9999,'QUALIFIED EFH'!AQ$4,'HOURS&amp;CYCLES INPUT'!$E$2:$E$9999,'QUALIFIED EFH'!AQ$5))</f>
        <v>238.87</v>
      </c>
      <c r="AR91" s="476">
        <f>IF(AR$2&lt;&gt;"",IF($C91&lt;&gt;"TBA",AR$2/114,0),SUMIFS('HOURS&amp;CYCLES INPUT'!$F$2:$F$9999,'HOURS&amp;CYCLES INPUT'!$C$2:$C$9999,'QUALIFIED EFH'!$C91,'HOURS&amp;CYCLES INPUT'!$D$2:$D$9999,'QUALIFIED EFH'!AR$4,'HOURS&amp;CYCLES INPUT'!$E$2:$E$9999,'QUALIFIED EFH'!AR$5))</f>
        <v>0</v>
      </c>
      <c r="AS91" s="476">
        <f>IF(AS$2&lt;&gt;"",IF($C91&lt;&gt;"TBA",AS$2/114,0),SUMIFS('HOURS&amp;CYCLES INPUT'!$F$2:$F$9999,'HOURS&amp;CYCLES INPUT'!$C$2:$C$9999,'QUALIFIED EFH'!$C91,'HOURS&amp;CYCLES INPUT'!$D$2:$D$9999,'QUALIFIED EFH'!AS$4,'HOURS&amp;CYCLES INPUT'!$E$2:$E$9999,'QUALIFIED EFH'!AS$5))</f>
        <v>0</v>
      </c>
      <c r="AT91" s="476">
        <f>IF(AT$2&lt;&gt;"",IF($C91&lt;&gt;"TBA",AT$2/114,0),SUMIFS('HOURS&amp;CYCLES INPUT'!$F$2:$F$9999,'HOURS&amp;CYCLES INPUT'!$C$2:$C$9999,'QUALIFIED EFH'!$C91,'HOURS&amp;CYCLES INPUT'!$D$2:$D$9999,'QUALIFIED EFH'!AT$4,'HOURS&amp;CYCLES INPUT'!$E$2:$E$9999,'QUALIFIED EFH'!AT$5))</f>
        <v>0</v>
      </c>
      <c r="AU91" s="476">
        <f>IF(AU$2&lt;&gt;"",IF($C91&lt;&gt;"TBA",AU$2/114,0),SUMIFS('HOURS&amp;CYCLES INPUT'!$F$2:$F$9999,'HOURS&amp;CYCLES INPUT'!$C$2:$C$9999,'QUALIFIED EFH'!$C91,'HOURS&amp;CYCLES INPUT'!$D$2:$D$9999,'QUALIFIED EFH'!AU$4,'HOURS&amp;CYCLES INPUT'!$E$2:$E$9999,'QUALIFIED EFH'!AU$5))</f>
        <v>52.26</v>
      </c>
      <c r="AV91" s="476">
        <f>IF(AV$2&lt;&gt;"",IF($C91&lt;&gt;"TBA",AV$2/114,0),SUMIFS('HOURS&amp;CYCLES INPUT'!$F$2:$F$9999,'HOURS&amp;CYCLES INPUT'!$C$2:$C$9999,'QUALIFIED EFH'!$C91,'HOURS&amp;CYCLES INPUT'!$D$2:$D$9999,'QUALIFIED EFH'!AV$4,'HOURS&amp;CYCLES INPUT'!$E$2:$E$9999,'QUALIFIED EFH'!AV$5))</f>
        <v>154.25</v>
      </c>
      <c r="AW91" s="476">
        <f>IF(AW$2&lt;&gt;"",IF($C91&lt;&gt;"TBA",AW$2/114,0),SUMIFS('HOURS&amp;CYCLES INPUT'!$F$2:$F$9999,'HOURS&amp;CYCLES INPUT'!$C$2:$C$9999,'QUALIFIED EFH'!$C91,'HOURS&amp;CYCLES INPUT'!$D$2:$D$9999,'QUALIFIED EFH'!AW$4,'HOURS&amp;CYCLES INPUT'!$E$2:$E$9999,'QUALIFIED EFH'!AW$5))</f>
        <v>150.87</v>
      </c>
      <c r="AX91" s="476">
        <f>IF(AX$2&lt;&gt;"",IF($C91&lt;&gt;"TBA",AX$2/114,0),SUMIFS('HOURS&amp;CYCLES INPUT'!$F$2:$F$9999,'HOURS&amp;CYCLES INPUT'!$C$2:$C$9999,'QUALIFIED EFH'!$C91,'HOURS&amp;CYCLES INPUT'!$D$2:$D$9999,'QUALIFIED EFH'!AX$4,'HOURS&amp;CYCLES INPUT'!$E$2:$E$9999,'QUALIFIED EFH'!AX$5))</f>
        <v>177.15</v>
      </c>
      <c r="AY91" s="476">
        <f>IF(AY$2&lt;&gt;"",IF($C91&lt;&gt;"TBA",AY$2/114,0),SUMIFS('HOURS&amp;CYCLES INPUT'!$F$2:$F$9999,'HOURS&amp;CYCLES INPUT'!$C$2:$C$9999,'QUALIFIED EFH'!$C91,'HOURS&amp;CYCLES INPUT'!$D$2:$D$9999,'QUALIFIED EFH'!AY$4,'HOURS&amp;CYCLES INPUT'!$E$2:$E$9999,'QUALIFIED EFH'!AY$5))</f>
        <v>155.1</v>
      </c>
      <c r="AZ91" s="476">
        <f>IF(AZ$2&lt;&gt;"",IF($C91&lt;&gt;"TBA",AZ$2/114,0),SUMIFS('HOURS&amp;CYCLES INPUT'!$F$2:$F$9999,'HOURS&amp;CYCLES INPUT'!$C$2:$C$9999,'QUALIFIED EFH'!$C91,'HOURS&amp;CYCLES INPUT'!$D$2:$D$9999,'QUALIFIED EFH'!AZ$4,'HOURS&amp;CYCLES INPUT'!$E$2:$E$9999,'QUALIFIED EFH'!AZ$5))</f>
        <v>191.32</v>
      </c>
      <c r="BA91" s="476">
        <f>IF(BA$2&lt;&gt;"",IF($C91&lt;&gt;"TBA",BA$2/114,0),SUMIFS('HOURS&amp;CYCLES INPUT'!$F$2:$F$9999,'HOURS&amp;CYCLES INPUT'!$C$2:$C$9999,'QUALIFIED EFH'!$C91,'HOURS&amp;CYCLES INPUT'!$D$2:$D$9999,'QUALIFIED EFH'!BA$4,'HOURS&amp;CYCLES INPUT'!$E$2:$E$9999,'QUALIFIED EFH'!BA$5))</f>
        <v>198.45</v>
      </c>
      <c r="BB91" s="476">
        <f>IF(BB$2&lt;&gt;"",IF($C91&lt;&gt;"TBA",BB$2/114,0),SUMIFS('HOURS&amp;CYCLES INPUT'!$F$2:$F$9999,'HOURS&amp;CYCLES INPUT'!$C$2:$C$9999,'QUALIFIED EFH'!$C91,'HOURS&amp;CYCLES INPUT'!$D$2:$D$9999,'QUALIFIED EFH'!BB$4,'HOURS&amp;CYCLES INPUT'!$E$2:$E$9999,'QUALIFIED EFH'!BB$5))</f>
        <v>60.08</v>
      </c>
      <c r="BC91" s="476">
        <f>IF(BC$2&lt;&gt;"",IF($C91&lt;&gt;"TBA",BC$2/114,0),SUMIFS('HOURS&amp;CYCLES INPUT'!$F$2:$F$9999,'HOURS&amp;CYCLES INPUT'!$C$2:$C$9999,'QUALIFIED EFH'!$C91,'HOURS&amp;CYCLES INPUT'!$D$2:$D$9999,'QUALIFIED EFH'!BC$4,'HOURS&amp;CYCLES INPUT'!$E$2:$E$9999,'QUALIFIED EFH'!BC$5))</f>
        <v>140.27000000000001</v>
      </c>
      <c r="BD91" s="476">
        <f>IF(BD$2&lt;&gt;"",IF($C91&lt;&gt;"TBA",BD$2/114,0),SUMIFS('HOURS&amp;CYCLES INPUT'!$F$2:$F$9999,'HOURS&amp;CYCLES INPUT'!$C$2:$C$9999,'QUALIFIED EFH'!$C91,'HOURS&amp;CYCLES INPUT'!$D$2:$D$9999,'QUALIFIED EFH'!BD$4,'HOURS&amp;CYCLES INPUT'!$E$2:$E$9999,'QUALIFIED EFH'!BD$5))</f>
        <v>104.51</v>
      </c>
      <c r="BE91" s="476">
        <f>IF(BE$2&lt;&gt;"",IF($C91&lt;&gt;"TBA",BE$2/114,0),SUMIFS('HOURS&amp;CYCLES INPUT'!$F$2:$F$9999,'HOURS&amp;CYCLES INPUT'!$C$2:$C$9999,'QUALIFIED EFH'!$C91,'HOURS&amp;CYCLES INPUT'!$D$2:$D$9999,'QUALIFIED EFH'!BE$4,'HOURS&amp;CYCLES INPUT'!$E$2:$E$9999,'QUALIFIED EFH'!BE$5))</f>
        <v>95.3</v>
      </c>
      <c r="BF91" s="476">
        <f>IF(BF$2&lt;&gt;"",IF($C91&lt;&gt;"TBA",BF$2/114,0),SUMIFS('HOURS&amp;CYCLES INPUT'!$F$2:$F$9999,'HOURS&amp;CYCLES INPUT'!$C$2:$C$9999,'QUALIFIED EFH'!$C91,'HOURS&amp;CYCLES INPUT'!$D$2:$D$9999,'QUALIFIED EFH'!BF$4,'HOURS&amp;CYCLES INPUT'!$E$2:$E$9999,'QUALIFIED EFH'!BF$5))</f>
        <v>92.22</v>
      </c>
      <c r="BG91" s="476">
        <f>IF(BG$2&lt;&gt;"",IF($C91&lt;&gt;"TBA",BG$2/114,0),SUMIFS('HOURS&amp;CYCLES INPUT'!$F$2:$F$9999,'HOURS&amp;CYCLES INPUT'!$C$2:$C$9999,'QUALIFIED EFH'!$C91,'HOURS&amp;CYCLES INPUT'!$D$2:$D$9999,'QUALIFIED EFH'!BG$4,'HOURS&amp;CYCLES INPUT'!$E$2:$E$9999,'QUALIFIED EFH'!BG$5))</f>
        <v>198.85</v>
      </c>
      <c r="BH91" s="476">
        <f>IF(BH$2&lt;&gt;"",IF($C91&lt;&gt;"TBA",BH$2/114,0),SUMIFS('HOURS&amp;CYCLES INPUT'!$F$2:$F$9999,'HOURS&amp;CYCLES INPUT'!$C$2:$C$9999,'QUALIFIED EFH'!$C91,'HOURS&amp;CYCLES INPUT'!$D$2:$D$9999,'QUALIFIED EFH'!BH$4,'HOURS&amp;CYCLES INPUT'!$E$2:$E$9999,'QUALIFIED EFH'!BH$5))</f>
        <v>317.67</v>
      </c>
      <c r="BI91" s="476">
        <f>IF(BI$2&lt;&gt;"",IF($C91&lt;&gt;"TBA",BI$2/114,0),SUMIFS('HOURS&amp;CYCLES INPUT'!$F$2:$F$9999,'HOURS&amp;CYCLES INPUT'!$C$2:$C$9999,'QUALIFIED EFH'!$C91,'HOURS&amp;CYCLES INPUT'!$D$2:$D$9999,'QUALIFIED EFH'!BI$4,'HOURS&amp;CYCLES INPUT'!$E$2:$E$9999,'QUALIFIED EFH'!BI$5))</f>
        <v>204.71</v>
      </c>
      <c r="BJ91" s="476">
        <f>IF(BJ$2&lt;&gt;"",IF($C91&lt;&gt;"TBA",BJ$2/114,0),SUMIFS('HOURS&amp;CYCLES INPUT'!$F$2:$F$9999,'HOURS&amp;CYCLES INPUT'!$C$2:$C$9999,'QUALIFIED EFH'!$C91,'HOURS&amp;CYCLES INPUT'!$D$2:$D$9999,'QUALIFIED EFH'!BJ$4,'HOURS&amp;CYCLES INPUT'!$E$2:$E$9999,'QUALIFIED EFH'!BJ$5))</f>
        <v>306.57</v>
      </c>
      <c r="BK91" s="476">
        <f>IF(BK$2&lt;&gt;"",IF($C91&lt;&gt;"TBA",BK$2/114,0),SUMIFS('HOURS&amp;CYCLES INPUT'!$F$2:$F$9999,'HOURS&amp;CYCLES INPUT'!$C$2:$C$9999,'QUALIFIED EFH'!$C91,'HOURS&amp;CYCLES INPUT'!$D$2:$D$9999,'QUALIFIED EFH'!BK$4,'HOURS&amp;CYCLES INPUT'!$E$2:$E$9999,'QUALIFIED EFH'!BK$5))</f>
        <v>352.94</v>
      </c>
      <c r="BL91" s="476">
        <f>IF(BL$2&lt;&gt;"",IF($C91&lt;&gt;"TBA",BL$2/114,0),SUMIFS('HOURS&amp;CYCLES INPUT'!$F$2:$F$9999,'HOURS&amp;CYCLES INPUT'!$C$2:$C$9999,'QUALIFIED EFH'!$C91,'HOURS&amp;CYCLES INPUT'!$D$2:$D$9999,'QUALIFIED EFH'!BL$4,'HOURS&amp;CYCLES INPUT'!$E$2:$E$9999,'QUALIFIED EFH'!BL$5))</f>
        <v>265.76</v>
      </c>
      <c r="BM91" s="476">
        <f>IF(BM$2&lt;&gt;"",IF($C91&lt;&gt;"TBA",BM$2/114,0),SUMIFS('HOURS&amp;CYCLES INPUT'!$F$2:$F$9999,'HOURS&amp;CYCLES INPUT'!$C$2:$C$9999,'QUALIFIED EFH'!$C91,'HOURS&amp;CYCLES INPUT'!$D$2:$D$9999,'QUALIFIED EFH'!BM$4,'HOURS&amp;CYCLES INPUT'!$E$2:$E$9999,'QUALIFIED EFH'!BM$5))</f>
        <v>343.33</v>
      </c>
      <c r="BN91" s="476">
        <f>IF(BN$2&lt;&gt;"",IF($C91&lt;&gt;"TBA",BN$2/114,0),SUMIFS('HOURS&amp;CYCLES INPUT'!$F$2:$F$9999,'HOURS&amp;CYCLES INPUT'!$C$2:$C$9999,'QUALIFIED EFH'!$C91,'HOURS&amp;CYCLES INPUT'!$D$2:$D$9999,'QUALIFIED EFH'!BN$4,'HOURS&amp;CYCLES INPUT'!$E$2:$E$9999,'QUALIFIED EFH'!BN$5))</f>
        <v>266.24</v>
      </c>
      <c r="BO91" s="476">
        <f>IF(BO$2&lt;&gt;"",IF($C91&lt;&gt;"TBA",BO$2/114,0),SUMIFS('HOURS&amp;CYCLES INPUT'!$F$2:$F$9999,'HOURS&amp;CYCLES INPUT'!$C$2:$C$9999,'QUALIFIED EFH'!$C91,'HOURS&amp;CYCLES INPUT'!$D$2:$D$9999,'QUALIFIED EFH'!BO$4,'HOURS&amp;CYCLES INPUT'!$E$2:$E$9999,'QUALIFIED EFH'!BO$5))</f>
        <v>386.73</v>
      </c>
      <c r="BP91" s="476">
        <f>IF(BP$2&lt;&gt;"",IF($C91&lt;&gt;"TBA",BP$2/114,0),SUMIFS('HOURS&amp;CYCLES INPUT'!$F$2:$F$9999,'HOURS&amp;CYCLES INPUT'!$C$2:$C$9999,'QUALIFIED EFH'!$C91,'HOURS&amp;CYCLES INPUT'!$D$2:$D$9999,'QUALIFIED EFH'!BP$4,'HOURS&amp;CYCLES INPUT'!$E$2:$E$9999,'QUALIFIED EFH'!BP$5))</f>
        <v>265.5</v>
      </c>
      <c r="BQ91" s="476">
        <f>IF(BQ$2&lt;&gt;"",IF($C91&lt;&gt;"TBA",BQ$2/114,0),SUMIFS('HOURS&amp;CYCLES INPUT'!$F$2:$F$9999,'HOURS&amp;CYCLES INPUT'!$C$2:$C$9999,'QUALIFIED EFH'!$C91,'HOURS&amp;CYCLES INPUT'!$D$2:$D$9999,'QUALIFIED EFH'!BQ$4,'HOURS&amp;CYCLES INPUT'!$E$2:$E$9999,'QUALIFIED EFH'!BQ$5))</f>
        <v>420.97</v>
      </c>
      <c r="BR91" s="476">
        <f>IF(BR$2&lt;&gt;"",IF($C91&lt;&gt;"TBA",BR$2/114,0),SUMIFS('HOURS&amp;CYCLES INPUT'!$F$2:$F$9999,'HOURS&amp;CYCLES INPUT'!$C$2:$C$9999,'QUALIFIED EFH'!$C91,'HOURS&amp;CYCLES INPUT'!$D$2:$D$9999,'QUALIFIED EFH'!BR$4,'HOURS&amp;CYCLES INPUT'!$E$2:$E$9999,'QUALIFIED EFH'!BR$5))</f>
        <v>409.7</v>
      </c>
      <c r="BS91" s="476">
        <f>IF(BS$2&lt;&gt;"",IF($C91&lt;&gt;"TBA",BS$2/114,0),SUMIFS('HOURS&amp;CYCLES INPUT'!$F$2:$F$9999,'HOURS&amp;CYCLES INPUT'!$C$2:$C$9999,'QUALIFIED EFH'!$C91,'HOURS&amp;CYCLES INPUT'!$D$2:$D$9999,'QUALIFIED EFH'!BS$4,'HOURS&amp;CYCLES INPUT'!$E$2:$E$9999,'QUALIFIED EFH'!BS$5))</f>
        <v>431.72</v>
      </c>
      <c r="BT91" s="476">
        <f>IF(BT$2&lt;&gt;"",IF($C91&lt;&gt;"TBA",BT$2/114,0),SUMIFS('HOURS&amp;CYCLES INPUT'!$F$2:$F$9999,'HOURS&amp;CYCLES INPUT'!$C$2:$C$9999,'QUALIFIED EFH'!$C91,'HOURS&amp;CYCLES INPUT'!$D$2:$D$9999,'QUALIFIED EFH'!BT$4,'HOURS&amp;CYCLES INPUT'!$E$2:$E$9999,'QUALIFIED EFH'!BT$5))</f>
        <v>394.56</v>
      </c>
      <c r="BU91" s="476">
        <f>IF(BU$2&lt;&gt;"",IF($C91&lt;&gt;"TBA",BU$2/114,0),SUMIFS('HOURS&amp;CYCLES INPUT'!$F$2:$F$9999,'HOURS&amp;CYCLES INPUT'!$C$2:$C$9999,'QUALIFIED EFH'!$C91,'HOURS&amp;CYCLES INPUT'!$D$2:$D$9999,'QUALIFIED EFH'!BU$4,'HOURS&amp;CYCLES INPUT'!$E$2:$E$9999,'QUALIFIED EFH'!BU$5))</f>
        <v>316.05</v>
      </c>
      <c r="BV91" s="476">
        <f>IF(BV$2&lt;&gt;"",IF($C91&lt;&gt;"TBA",BV$2/114,0),SUMIFS('HOURS&amp;CYCLES INPUT'!$F$2:$F$9999,'HOURS&amp;CYCLES INPUT'!$C$2:$C$9999,'QUALIFIED EFH'!$C91,'HOURS&amp;CYCLES INPUT'!$D$2:$D$9999,'QUALIFIED EFH'!BV$4,'HOURS&amp;CYCLES INPUT'!$E$2:$E$9999,'QUALIFIED EFH'!BV$5))</f>
        <v>218.96</v>
      </c>
      <c r="BW91" s="476">
        <f>IF(BW$2&lt;&gt;"",IF($C91&lt;&gt;"TBA",BW$2/114,0),SUMIFS('HOURS&amp;CYCLES INPUT'!$F$2:$F$9999,'HOURS&amp;CYCLES INPUT'!$C$2:$C$9999,'QUALIFIED EFH'!$C91,'HOURS&amp;CYCLES INPUT'!$D$2:$D$9999,'QUALIFIED EFH'!BW$4,'HOURS&amp;CYCLES INPUT'!$E$2:$E$9999,'QUALIFIED EFH'!BW$5))</f>
        <v>429.98</v>
      </c>
      <c r="BX91" s="476">
        <f>IF(BX$2&lt;&gt;"",IF($C91&lt;&gt;"TBA",BX$2/114,0),SUMIFS('HOURS&amp;CYCLES INPUT'!$F$2:$F$9999,'HOURS&amp;CYCLES INPUT'!$C$2:$C$9999,'QUALIFIED EFH'!$C91,'HOURS&amp;CYCLES INPUT'!$D$2:$D$9999,'QUALIFIED EFH'!BX$4,'HOURS&amp;CYCLES INPUT'!$E$2:$E$9999,'QUALIFIED EFH'!BX$5))</f>
        <v>397.11</v>
      </c>
      <c r="BY91" s="476">
        <f>IF(BY$2&lt;&gt;"",IF($C91&lt;&gt;"TBA",BY$2/114,0),SUMIFS('HOURS&amp;CYCLES INPUT'!$F$2:$F$9999,'HOURS&amp;CYCLES INPUT'!$C$2:$C$9999,'QUALIFIED EFH'!$C91,'HOURS&amp;CYCLES INPUT'!$D$2:$D$9999,'QUALIFIED EFH'!BY$4,'HOURS&amp;CYCLES INPUT'!$E$2:$E$9999,'QUALIFIED EFH'!BY$5))</f>
        <v>484.97</v>
      </c>
      <c r="BZ91" s="476">
        <f>IF(BZ$2&lt;&gt;"",IF($C91&lt;&gt;"TBA",BZ$2/114,0),SUMIFS('HOURS&amp;CYCLES INPUT'!$F$2:$F$9999,'HOURS&amp;CYCLES INPUT'!$C$2:$C$9999,'QUALIFIED EFH'!$C91,'HOURS&amp;CYCLES INPUT'!$D$2:$D$9999,'QUALIFIED EFH'!BZ$4,'HOURS&amp;CYCLES INPUT'!$E$2:$E$9999,'QUALIFIED EFH'!BZ$5))</f>
        <v>328.43</v>
      </c>
      <c r="CA91" s="476">
        <f>IF(CA$2&lt;&gt;"",IF($C91&lt;&gt;"TBA",CA$2/114,0),SUMIFS('HOURS&amp;CYCLES INPUT'!$F$2:$F$9999,'HOURS&amp;CYCLES INPUT'!$C$2:$C$9999,'QUALIFIED EFH'!$C91,'HOURS&amp;CYCLES INPUT'!$D$2:$D$9999,'QUALIFIED EFH'!CA$4,'HOURS&amp;CYCLES INPUT'!$E$2:$E$9999,'QUALIFIED EFH'!CA$5))</f>
        <v>400.27</v>
      </c>
      <c r="CB91" s="476">
        <f>IF(CB$2&lt;&gt;"",IF($C91&lt;&gt;"TBA",CB$2/114,0),SUMIFS('HOURS&amp;CYCLES INPUT'!$F$2:$F$9999,'HOURS&amp;CYCLES INPUT'!$C$2:$C$9999,'QUALIFIED EFH'!$C91,'HOURS&amp;CYCLES INPUT'!$D$2:$D$9999,'QUALIFIED EFH'!CB$4,'HOURS&amp;CYCLES INPUT'!$E$2:$E$9999,'QUALIFIED EFH'!CB$5))</f>
        <v>463.48</v>
      </c>
      <c r="CC91" s="476">
        <f>IF(CC$2&lt;&gt;"",IF($C91&lt;&gt;"TBA",CC$2/114,0),SUMIFS('HOURS&amp;CYCLES INPUT'!$F$2:$F$9999,'HOURS&amp;CYCLES INPUT'!$C$2:$C$9999,'QUALIFIED EFH'!$C91,'HOURS&amp;CYCLES INPUT'!$D$2:$D$9999,'QUALIFIED EFH'!CC$4,'HOURS&amp;CYCLES INPUT'!$E$2:$E$9999,'QUALIFIED EFH'!CC$5))</f>
        <v>380.64</v>
      </c>
      <c r="CD91" s="476">
        <f>IF(CD$2&lt;&gt;"",IF($C91&lt;&gt;"TBA",CD$2/114,0),SUMIFS('HOURS&amp;CYCLES INPUT'!$F$2:$F$9999,'HOURS&amp;CYCLES INPUT'!$C$2:$C$9999,'QUALIFIED EFH'!$C91,'HOURS&amp;CYCLES INPUT'!$D$2:$D$9999,'QUALIFIED EFH'!CD$4,'HOURS&amp;CYCLES INPUT'!$E$2:$E$9999,'QUALIFIED EFH'!CD$5))</f>
        <v>233.25</v>
      </c>
      <c r="CE91" s="476">
        <f>IF(CE$2&lt;&gt;"",IF($C91&lt;&gt;"TBA",CE$2/114,0),SUMIFS('HOURS&amp;CYCLES INPUT'!$F$2:$F$9999,'HOURS&amp;CYCLES INPUT'!$C$2:$C$9999,'QUALIFIED EFH'!$C91,'HOURS&amp;CYCLES INPUT'!$D$2:$D$9999,'QUALIFIED EFH'!CE$4,'HOURS&amp;CYCLES INPUT'!$E$2:$E$9999,'QUALIFIED EFH'!CE$5))</f>
        <v>241.03</v>
      </c>
      <c r="CF91" s="476">
        <f>IF(CF$2&lt;&gt;"",IF($C91&lt;&gt;"TBA",CF$2/114,0),SUMIFS('HOURS&amp;CYCLES INPUT'!$F$2:$F$9999,'HOURS&amp;CYCLES INPUT'!$C$2:$C$9999,'QUALIFIED EFH'!$C91,'HOURS&amp;CYCLES INPUT'!$D$2:$D$9999,'QUALIFIED EFH'!CF$4,'HOURS&amp;CYCLES INPUT'!$E$2:$E$9999,'QUALIFIED EFH'!CF$5))</f>
        <v>385.6</v>
      </c>
      <c r="CG91" s="476">
        <f>IF(CG$2&lt;&gt;"",IF($C91&lt;&gt;"TBA",CG$2/114,0),SUMIFS('HOURS&amp;CYCLES INPUT'!$F$2:$F$9999,'HOURS&amp;CYCLES INPUT'!$C$2:$C$9999,'QUALIFIED EFH'!$C91,'HOURS&amp;CYCLES INPUT'!$D$2:$D$9999,'QUALIFIED EFH'!CG$4,'HOURS&amp;CYCLES INPUT'!$E$2:$E$9999,'QUALIFIED EFH'!CG$5))</f>
        <v>147.91</v>
      </c>
      <c r="CH91" s="476">
        <f>IF(CH$2&lt;&gt;"",IF($C91&lt;&gt;"TBA",CH$2/114,0),SUMIFS('HOURS&amp;CYCLES INPUT'!$F$2:$F$9999,'HOURS&amp;CYCLES INPUT'!$C$2:$C$9999,'QUALIFIED EFH'!$C91,'HOURS&amp;CYCLES INPUT'!$D$2:$D$9999,'QUALIFIED EFH'!CH$4,'HOURS&amp;CYCLES INPUT'!$E$2:$E$9999,'QUALIFIED EFH'!CH$5))</f>
        <v>43.5</v>
      </c>
      <c r="CI91" s="476">
        <f>IF(CI$2&lt;&gt;"",IF($C91&lt;&gt;"TBA",CI$2/114,0),SUMIFS('HOURS&amp;CYCLES INPUT'!$F$2:$F$9999,'HOURS&amp;CYCLES INPUT'!$C$2:$C$9999,'QUALIFIED EFH'!$C91,'HOURS&amp;CYCLES INPUT'!$D$2:$D$9999,'QUALIFIED EFH'!CI$4,'HOURS&amp;CYCLES INPUT'!$E$2:$E$9999,'QUALIFIED EFH'!CI$5))</f>
        <v>458.38</v>
      </c>
      <c r="CJ91" s="476">
        <f>IF(CJ$2&lt;&gt;"",IF($C91&lt;&gt;"TBA",CJ$2/114,0),SUMIFS('HOURS&amp;CYCLES INPUT'!$F$2:$F$9999,'HOURS&amp;CYCLES INPUT'!$C$2:$C$9999,'QUALIFIED EFH'!$C91,'HOURS&amp;CYCLES INPUT'!$D$2:$D$9999,'QUALIFIED EFH'!CJ$4,'HOURS&amp;CYCLES INPUT'!$E$2:$E$9999,'QUALIFIED EFH'!CJ$5))</f>
        <v>503.26</v>
      </c>
      <c r="CK91" s="476">
        <f>IF(CK$2&lt;&gt;"",IF($C91&lt;&gt;"TBA",CK$2/114,0),SUMIFS('HOURS&amp;CYCLES INPUT'!$F$2:$F$9999,'HOURS&amp;CYCLES INPUT'!$C$2:$C$9999,'QUALIFIED EFH'!$C91,'HOURS&amp;CYCLES INPUT'!$D$2:$D$9999,'QUALIFIED EFH'!CK$4,'HOURS&amp;CYCLES INPUT'!$E$2:$E$9999,'QUALIFIED EFH'!CK$5))</f>
        <v>124.2</v>
      </c>
      <c r="CL91" s="476">
        <f>IF(CL$2&lt;&gt;"",IF($C91&lt;&gt;"TBA",CL$2/114,0),SUMIFS('HOURS&amp;CYCLES INPUT'!$F$2:$F$9999,'HOURS&amp;CYCLES INPUT'!$C$2:$C$9999,'QUALIFIED EFH'!$C91,'HOURS&amp;CYCLES INPUT'!$D$2:$D$9999,'QUALIFIED EFH'!CL$4,'HOURS&amp;CYCLES INPUT'!$E$2:$E$9999,'QUALIFIED EFH'!CL$5))</f>
        <v>0</v>
      </c>
      <c r="CM91" s="476">
        <f>IF(CM$2&lt;&gt;"",IF($C91&lt;&gt;"TBA",CM$2/114,0),SUMIFS('HOURS&amp;CYCLES INPUT'!$F$2:$F$9999,'HOURS&amp;CYCLES INPUT'!$C$2:$C$9999,'QUALIFIED EFH'!$C91,'HOURS&amp;CYCLES INPUT'!$D$2:$D$9999,'QUALIFIED EFH'!CM$4,'HOURS&amp;CYCLES INPUT'!$E$2:$E$9999,'QUALIFIED EFH'!CM$5))</f>
        <v>273.97000000000003</v>
      </c>
      <c r="CN91" s="476">
        <f>IF(CN$2&lt;&gt;"",IF($C91&lt;&gt;"TBA",CN$2/114,0),SUMIFS('HOURS&amp;CYCLES INPUT'!$F$2:$F$9999,'HOURS&amp;CYCLES INPUT'!$C$2:$C$9999,'QUALIFIED EFH'!$C91,'HOURS&amp;CYCLES INPUT'!$D$2:$D$9999,'QUALIFIED EFH'!CN$4,'HOURS&amp;CYCLES INPUT'!$E$2:$E$9999,'QUALIFIED EFH'!CN$5))</f>
        <v>393.22</v>
      </c>
      <c r="CO91" s="476">
        <f>IF(CO$2&lt;&gt;"",IF($C91&lt;&gt;"TBA",CO$2/114,0),SUMIFS('HOURS&amp;CYCLES INPUT'!$F$2:$F$9999,'HOURS&amp;CYCLES INPUT'!$C$2:$C$9999,'QUALIFIED EFH'!$C91,'HOURS&amp;CYCLES INPUT'!$D$2:$D$9999,'QUALIFIED EFH'!CO$4,'HOURS&amp;CYCLES INPUT'!$E$2:$E$9999,'QUALIFIED EFH'!CO$5))</f>
        <v>469.87</v>
      </c>
      <c r="CP91" s="476">
        <f>IF(CP$2&lt;&gt;"",IF($C91&lt;&gt;"TBA",CP$2/114,0),SUMIFS('HOURS&amp;CYCLES INPUT'!$F$2:$F$9999,'HOURS&amp;CYCLES INPUT'!$C$2:$C$9999,'QUALIFIED EFH'!$C91,'HOURS&amp;CYCLES INPUT'!$D$2:$D$9999,'QUALIFIED EFH'!CP$4,'HOURS&amp;CYCLES INPUT'!$E$2:$E$9999,'QUALIFIED EFH'!CP$5))</f>
        <v>400.56</v>
      </c>
      <c r="CQ91" s="476">
        <f>IF(CQ$2&lt;&gt;"",IF($C91&lt;&gt;"TBA",CQ$2/114,0),SUMIFS('HOURS&amp;CYCLES INPUT'!$F$2:$F$9999,'HOURS&amp;CYCLES INPUT'!$C$2:$C$9999,'QUALIFIED EFH'!$C91,'HOURS&amp;CYCLES INPUT'!$D$2:$D$9999,'QUALIFIED EFH'!CQ$4,'HOURS&amp;CYCLES INPUT'!$E$2:$E$9999,'QUALIFIED EFH'!CQ$5))</f>
        <v>248.01</v>
      </c>
      <c r="CR91" s="476">
        <f>IF(CR$2&lt;&gt;"",IF($C91&lt;&gt;"TBA",CR$2/114,0),SUMIFS('HOURS&amp;CYCLES INPUT'!$F$2:$F$9999,'HOURS&amp;CYCLES INPUT'!$C$2:$C$9999,'QUALIFIED EFH'!$C91,'HOURS&amp;CYCLES INPUT'!$D$2:$D$9999,'QUALIFIED EFH'!CR$4,'HOURS&amp;CYCLES INPUT'!$E$2:$E$9999,'QUALIFIED EFH'!CR$5))</f>
        <v>0</v>
      </c>
      <c r="CS91" s="476">
        <f>IF(CS$2&lt;&gt;"",IF($C91&lt;&gt;"TBA",CS$2/114,0),SUMIFS('HOURS&amp;CYCLES INPUT'!$F$2:$F$9999,'HOURS&amp;CYCLES INPUT'!$C$2:$C$9999,'QUALIFIED EFH'!$C91,'HOURS&amp;CYCLES INPUT'!$D$2:$D$9999,'QUALIFIED EFH'!CS$4,'HOURS&amp;CYCLES INPUT'!$E$2:$E$9999,'QUALIFIED EFH'!CS$5))</f>
        <v>0</v>
      </c>
      <c r="CT91" s="476">
        <f>IF(CT$2&lt;&gt;"",IF($C91&lt;&gt;"TBA",CT$2/114,0),SUMIFS('HOURS&amp;CYCLES INPUT'!$F$2:$F$9999,'HOURS&amp;CYCLES INPUT'!$C$2:$C$9999,'QUALIFIED EFH'!$C91,'HOURS&amp;CYCLES INPUT'!$D$2:$D$9999,'QUALIFIED EFH'!CT$4,'HOURS&amp;CYCLES INPUT'!$E$2:$E$9999,'QUALIFIED EFH'!CT$5))</f>
        <v>0</v>
      </c>
      <c r="CU91" s="476">
        <f>IF(CU$2&lt;&gt;"",IF($C91&lt;&gt;"TBA",CU$2/114,0),SUMIFS('HOURS&amp;CYCLES INPUT'!$F$2:$F$9999,'HOURS&amp;CYCLES INPUT'!$C$2:$C$9999,'QUALIFIED EFH'!$C91,'HOURS&amp;CYCLES INPUT'!$D$2:$D$9999,'QUALIFIED EFH'!CU$4,'HOURS&amp;CYCLES INPUT'!$E$2:$E$9999,'QUALIFIED EFH'!CU$5))</f>
        <v>0</v>
      </c>
      <c r="CV91" s="476">
        <f>IF(CV$2&lt;&gt;"",IF($C91&lt;&gt;"TBA",CV$2/114,0),SUMIFS('HOURS&amp;CYCLES INPUT'!$F$2:$F$9999,'HOURS&amp;CYCLES INPUT'!$C$2:$C$9999,'QUALIFIED EFH'!$C91,'HOURS&amp;CYCLES INPUT'!$D$2:$D$9999,'QUALIFIED EFH'!CV$4,'HOURS&amp;CYCLES INPUT'!$E$2:$E$9999,'QUALIFIED EFH'!CV$5))</f>
        <v>0</v>
      </c>
      <c r="CW91" s="476">
        <f>IF(CW$2&lt;&gt;"",IF($C91&lt;&gt;"TBA",CW$2/114,0),SUMIFS('HOURS&amp;CYCLES INPUT'!$F$2:$F$9999,'HOURS&amp;CYCLES INPUT'!$C$2:$C$9999,'QUALIFIED EFH'!$C91,'HOURS&amp;CYCLES INPUT'!$D$2:$D$9999,'QUALIFIED EFH'!CW$4,'HOURS&amp;CYCLES INPUT'!$E$2:$E$9999,'QUALIFIED EFH'!CW$5))</f>
        <v>0</v>
      </c>
      <c r="CX91" s="476">
        <f>IF(CX$2&lt;&gt;"",IF($C91&lt;&gt;"TBA",CX$2/114,0),SUMIFS('HOURS&amp;CYCLES INPUT'!$F$2:$F$9999,'HOURS&amp;CYCLES INPUT'!$C$2:$C$9999,'QUALIFIED EFH'!$C91,'HOURS&amp;CYCLES INPUT'!$D$2:$D$9999,'QUALIFIED EFH'!CX$4,'HOURS&amp;CYCLES INPUT'!$E$2:$E$9999,'QUALIFIED EFH'!CX$5))</f>
        <v>135.76</v>
      </c>
      <c r="CY91" s="476">
        <f>IF(CY$2&lt;&gt;"",IF($C91&lt;&gt;"TBA",CY$2/114,0),SUMIFS('HOURS&amp;CYCLES INPUT'!$F$2:$F$9999,'HOURS&amp;CYCLES INPUT'!$C$2:$C$9999,'QUALIFIED EFH'!$C91,'HOURS&amp;CYCLES INPUT'!$D$2:$D$9999,'QUALIFIED EFH'!CY$4,'HOURS&amp;CYCLES INPUT'!$E$2:$E$9999,'QUALIFIED EFH'!CY$5))</f>
        <v>467.85</v>
      </c>
      <c r="CZ91" s="476">
        <f>IF(CZ$2&lt;&gt;"",IF($C91&lt;&gt;"TBA",CZ$2/114,0),SUMIFS('HOURS&amp;CYCLES INPUT'!$F$2:$F$9999,'HOURS&amp;CYCLES INPUT'!$C$2:$C$9999,'QUALIFIED EFH'!$C91,'HOURS&amp;CYCLES INPUT'!$D$2:$D$9999,'QUALIFIED EFH'!CZ$4,'HOURS&amp;CYCLES INPUT'!$E$2:$E$9999,'QUALIFIED EFH'!CZ$5))</f>
        <v>438.41</v>
      </c>
      <c r="DA91" s="476">
        <f>IF(DA$2&lt;&gt;"",IF($C91&lt;&gt;"TBA",DA$2/114,0),SUMIFS('HOURS&amp;CYCLES INPUT'!$F$2:$F$9999,'HOURS&amp;CYCLES INPUT'!$C$2:$C$9999,'QUALIFIED EFH'!$C91,'HOURS&amp;CYCLES INPUT'!$D$2:$D$9999,'QUALIFIED EFH'!DA$4,'HOURS&amp;CYCLES INPUT'!$E$2:$E$9999,'QUALIFIED EFH'!DA$5))</f>
        <v>449.49</v>
      </c>
      <c r="DB91" s="476">
        <f>IF(DB$2&lt;&gt;"",IF($C91&lt;&gt;"TBA",DB$2/114,0),SUMIFS('HOURS&amp;CYCLES INPUT'!$F$2:$F$9999,'HOURS&amp;CYCLES INPUT'!$C$2:$C$9999,'QUALIFIED EFH'!$C91,'HOURS&amp;CYCLES INPUT'!$D$2:$D$9999,'QUALIFIED EFH'!DB$4,'HOURS&amp;CYCLES INPUT'!$E$2:$E$9999,'QUALIFIED EFH'!DB$5))</f>
        <v>478.25</v>
      </c>
      <c r="DC91" s="476">
        <f>IF(DC$2&lt;&gt;"",IF($C91&lt;&gt;"TBA",DC$2/114,0),SUMIFS('HOURS&amp;CYCLES INPUT'!$F$2:$F$9999,'HOURS&amp;CYCLES INPUT'!$C$2:$C$9999,'QUALIFIED EFH'!$C91,'HOURS&amp;CYCLES INPUT'!$D$2:$D$9999,'QUALIFIED EFH'!DC$4,'HOURS&amp;CYCLES INPUT'!$E$2:$E$9999,'QUALIFIED EFH'!DC$5))</f>
        <v>497.83</v>
      </c>
      <c r="DD91" s="476">
        <f>IF(DD$2&lt;&gt;"",IF($C91&lt;&gt;"TBA",DD$2/114,0),SUMIFS('HOURS&amp;CYCLES INPUT'!$F$2:$F$9999,'HOURS&amp;CYCLES INPUT'!$C$2:$C$9999,'QUALIFIED EFH'!$C91,'HOURS&amp;CYCLES INPUT'!$D$2:$D$9999,'QUALIFIED EFH'!DD$4,'HOURS&amp;CYCLES INPUT'!$E$2:$E$9999,'QUALIFIED EFH'!DD$5))</f>
        <v>456.48</v>
      </c>
      <c r="DE91" s="476">
        <f>IF(DE$2&lt;&gt;"",IF($C91&lt;&gt;"TBA",DE$2/114,0),SUMIFS('HOURS&amp;CYCLES INPUT'!$F$2:$F$9999,'HOURS&amp;CYCLES INPUT'!$C$2:$C$9999,'QUALIFIED EFH'!$C91,'HOURS&amp;CYCLES INPUT'!$D$2:$D$9999,'QUALIFIED EFH'!DE$4,'HOURS&amp;CYCLES INPUT'!$E$2:$E$9999,'QUALIFIED EFH'!DE$5))</f>
        <v>443.45</v>
      </c>
      <c r="DF91" s="476">
        <f>IF(DF$2&lt;&gt;"",IF($C91&lt;&gt;"TBA",DF$2/114,0),SUMIFS('HOURS&amp;CYCLES INPUT'!$F$2:$F$9999,'HOURS&amp;CYCLES INPUT'!$C$2:$C$9999,'QUALIFIED EFH'!$C91,'HOURS&amp;CYCLES INPUT'!$D$2:$D$9999,'QUALIFIED EFH'!DF$4,'HOURS&amp;CYCLES INPUT'!$E$2:$E$9999,'QUALIFIED EFH'!DF$5))</f>
        <v>512.66999999999996</v>
      </c>
      <c r="DG91" s="476">
        <f>IF(DG$2&lt;&gt;"",IF($C91&lt;&gt;"TBA",DG$2/114,0),SUMIFS('HOURS&amp;CYCLES INPUT'!$F$2:$F$9999,'HOURS&amp;CYCLES INPUT'!$C$2:$C$9999,'QUALIFIED EFH'!$C91,'HOURS&amp;CYCLES INPUT'!$D$2:$D$9999,'QUALIFIED EFH'!DG$4,'HOURS&amp;CYCLES INPUT'!$E$2:$E$9999,'QUALIFIED EFH'!DG$5))</f>
        <v>461.58</v>
      </c>
      <c r="DH91" s="476">
        <f>IF(DH$2&lt;&gt;"",IF($C91&lt;&gt;"TBA",DH$2/114,0),SUMIFS('HOURS&amp;CYCLES INPUT'!$F$2:$F$9999,'HOURS&amp;CYCLES INPUT'!$C$2:$C$9999,'QUALIFIED EFH'!$C91,'HOURS&amp;CYCLES INPUT'!$D$2:$D$9999,'QUALIFIED EFH'!DH$4,'HOURS&amp;CYCLES INPUT'!$E$2:$E$9999,'QUALIFIED EFH'!DH$5))</f>
        <v>0</v>
      </c>
      <c r="DI91" s="476">
        <f>IF(DI$2&lt;&gt;"",IF($C91&lt;&gt;"TBA",DI$2/114,0),SUMIFS('HOURS&amp;CYCLES INPUT'!$F$2:$F$9999,'HOURS&amp;CYCLES INPUT'!$C$2:$C$9999,'QUALIFIED EFH'!$C91,'HOURS&amp;CYCLES INPUT'!$D$2:$D$9999,'QUALIFIED EFH'!DI$4,'HOURS&amp;CYCLES INPUT'!$E$2:$E$9999,'QUALIFIED EFH'!DI$5))</f>
        <v>0</v>
      </c>
      <c r="DJ91" s="476">
        <f>IF(DJ$2&lt;&gt;"",IF($C91&lt;&gt;"TBA",DJ$2/114,0),SUMIFS('HOURS&amp;CYCLES INPUT'!$F$2:$F$9999,'HOURS&amp;CYCLES INPUT'!$C$2:$C$9999,'QUALIFIED EFH'!$C91,'HOURS&amp;CYCLES INPUT'!$D$2:$D$9999,'QUALIFIED EFH'!DJ$4,'HOURS&amp;CYCLES INPUT'!$E$2:$E$9999,'QUALIFIED EFH'!DJ$5))</f>
        <v>0</v>
      </c>
      <c r="DK91" s="476">
        <f>IF(DK$2&lt;&gt;"",IF($C91&lt;&gt;"TBA",DK$2/114,0),SUMIFS('HOURS&amp;CYCLES INPUT'!$F$2:$F$9999,'HOURS&amp;CYCLES INPUT'!$C$2:$C$9999,'QUALIFIED EFH'!$C91,'HOURS&amp;CYCLES INPUT'!$D$2:$D$9999,'QUALIFIED EFH'!DK$4,'HOURS&amp;CYCLES INPUT'!$E$2:$E$9999,'QUALIFIED EFH'!DK$5))</f>
        <v>0</v>
      </c>
      <c r="DL91" s="476">
        <f>IF(DL$2&lt;&gt;"",IF($C91&lt;&gt;"TBA",DL$2/114,0),SUMIFS('HOURS&amp;CYCLES INPUT'!$F$2:$F$9999,'HOURS&amp;CYCLES INPUT'!$C$2:$C$9999,'QUALIFIED EFH'!$C91,'HOURS&amp;CYCLES INPUT'!$D$2:$D$9999,'QUALIFIED EFH'!DL$4,'HOURS&amp;CYCLES INPUT'!$E$2:$E$9999,'QUALIFIED EFH'!DL$5))</f>
        <v>0</v>
      </c>
      <c r="DM91" s="476">
        <f>IF(DM$2&lt;&gt;"",IF($C91&lt;&gt;"TBA",DM$2/114,0),SUMIFS('HOURS&amp;CYCLES INPUT'!$F$2:$F$9999,'HOURS&amp;CYCLES INPUT'!$C$2:$C$9999,'QUALIFIED EFH'!$C91,'HOURS&amp;CYCLES INPUT'!$D$2:$D$9999,'QUALIFIED EFH'!DM$4,'HOURS&amp;CYCLES INPUT'!$E$2:$E$9999,'QUALIFIED EFH'!DM$5))</f>
        <v>0</v>
      </c>
      <c r="DN91" s="476">
        <f>IF(DN$2&lt;&gt;"",IF($C91&lt;&gt;"TBA",DN$2/114,0),SUMIFS('HOURS&amp;CYCLES INPUT'!$F$2:$F$9999,'HOURS&amp;CYCLES INPUT'!$C$2:$C$9999,'QUALIFIED EFH'!$C91,'HOURS&amp;CYCLES INPUT'!$D$2:$D$9999,'QUALIFIED EFH'!DN$4,'HOURS&amp;CYCLES INPUT'!$E$2:$E$9999,'QUALIFIED EFH'!DN$5))</f>
        <v>0</v>
      </c>
      <c r="DO91" s="476">
        <f>IF(DO$2&lt;&gt;"",IF($C91&lt;&gt;"TBA",DO$2/114,0),SUMIFS('HOURS&amp;CYCLES INPUT'!$F$2:$F$9999,'HOURS&amp;CYCLES INPUT'!$C$2:$C$9999,'QUALIFIED EFH'!$C91,'HOURS&amp;CYCLES INPUT'!$D$2:$D$9999,'QUALIFIED EFH'!DO$4,'HOURS&amp;CYCLES INPUT'!$E$2:$E$9999,'QUALIFIED EFH'!DO$5))</f>
        <v>0</v>
      </c>
      <c r="DP91" s="476">
        <f>IF(DP$2&lt;&gt;"",IF($C91&lt;&gt;"TBA",DP$2/114,0),SUMIFS('HOURS&amp;CYCLES INPUT'!$F$2:$F$9999,'HOURS&amp;CYCLES INPUT'!$C$2:$C$9999,'QUALIFIED EFH'!$C91,'HOURS&amp;CYCLES INPUT'!$D$2:$D$9999,'QUALIFIED EFH'!DP$4,'HOURS&amp;CYCLES INPUT'!$E$2:$E$9999,'QUALIFIED EFH'!DP$5))</f>
        <v>0</v>
      </c>
      <c r="DQ91" s="476">
        <f>IF(DQ$2&lt;&gt;"",IF($C91&lt;&gt;"TBA",DQ$2/114,0),SUMIFS('HOURS&amp;CYCLES INPUT'!$F$2:$F$9999,'HOURS&amp;CYCLES INPUT'!$C$2:$C$9999,'QUALIFIED EFH'!$C91,'HOURS&amp;CYCLES INPUT'!$D$2:$D$9999,'QUALIFIED EFH'!DQ$4,'HOURS&amp;CYCLES INPUT'!$E$2:$E$9999,'QUALIFIED EFH'!DQ$5))</f>
        <v>0</v>
      </c>
      <c r="DR91" s="476">
        <f>IF(DR$2&lt;&gt;"",IF($C91&lt;&gt;"TBA",DR$2/114,0),SUMIFS('HOURS&amp;CYCLES INPUT'!$F$2:$F$9999,'HOURS&amp;CYCLES INPUT'!$C$2:$C$9999,'QUALIFIED EFH'!$C91,'HOURS&amp;CYCLES INPUT'!$D$2:$D$9999,'QUALIFIED EFH'!DR$4,'HOURS&amp;CYCLES INPUT'!$E$2:$E$9999,'QUALIFIED EFH'!DR$5))</f>
        <v>0</v>
      </c>
      <c r="DS91" s="476">
        <f>IF(DS$2&lt;&gt;"",IF($C91&lt;&gt;"TBA",DS$2/114,0),SUMIFS('HOURS&amp;CYCLES INPUT'!$F$2:$F$9999,'HOURS&amp;CYCLES INPUT'!$C$2:$C$9999,'QUALIFIED EFH'!$C91,'HOURS&amp;CYCLES INPUT'!$D$2:$D$9999,'QUALIFIED EFH'!DS$4,'HOURS&amp;CYCLES INPUT'!$E$2:$E$9999,'QUALIFIED EFH'!DS$5))</f>
        <v>0</v>
      </c>
      <c r="DT91" s="476">
        <f>IF(DT$2&lt;&gt;"",IF($C91&lt;&gt;"TBA",DT$2/114,0),SUMIFS('HOURS&amp;CYCLES INPUT'!$F$2:$F$9999,'HOURS&amp;CYCLES INPUT'!$C$2:$C$9999,'QUALIFIED EFH'!$C91,'HOURS&amp;CYCLES INPUT'!$D$2:$D$9999,'QUALIFIED EFH'!DT$4,'HOURS&amp;CYCLES INPUT'!$E$2:$E$9999,'QUALIFIED EFH'!DT$5))</f>
        <v>0</v>
      </c>
      <c r="DU91" s="476">
        <f>IF(DU$2&lt;&gt;"",IF($C91&lt;&gt;"TBA",DU$2/114,0),SUMIFS('HOURS&amp;CYCLES INPUT'!$F$2:$F$9999,'HOURS&amp;CYCLES INPUT'!$C$2:$C$9999,'QUALIFIED EFH'!$C91,'HOURS&amp;CYCLES INPUT'!$D$2:$D$9999,'QUALIFIED EFH'!DU$4,'HOURS&amp;CYCLES INPUT'!$E$2:$E$9999,'QUALIFIED EFH'!DU$5))</f>
        <v>0</v>
      </c>
      <c r="DV91" s="476">
        <f>IF(DV$2&lt;&gt;"",IF($C91&lt;&gt;"TBA",DV$2/114,0),SUMIFS('HOURS&amp;CYCLES INPUT'!$F$2:$F$9999,'HOURS&amp;CYCLES INPUT'!$C$2:$C$9999,'QUALIFIED EFH'!$C91,'HOURS&amp;CYCLES INPUT'!$D$2:$D$9999,'QUALIFIED EFH'!DV$4,'HOURS&amp;CYCLES INPUT'!$E$2:$E$9999,'QUALIFIED EFH'!DV$5))</f>
        <v>0</v>
      </c>
      <c r="DW91" s="476">
        <f>IF(DW$2&lt;&gt;"",IF($C91&lt;&gt;"TBA",DW$2/114,0),SUMIFS('HOURS&amp;CYCLES INPUT'!$F$2:$F$9999,'HOURS&amp;CYCLES INPUT'!$C$2:$C$9999,'QUALIFIED EFH'!$C91,'HOURS&amp;CYCLES INPUT'!$D$2:$D$9999,'QUALIFIED EFH'!DW$4,'HOURS&amp;CYCLES INPUT'!$E$2:$E$9999,'QUALIFIED EFH'!DW$5))</f>
        <v>0</v>
      </c>
      <c r="DX91" s="476">
        <f>IF(DX$2&lt;&gt;"",IF($C91&lt;&gt;"TBA",DX$2/114,0),SUMIFS('HOURS&amp;CYCLES INPUT'!$F$2:$F$9999,'HOURS&amp;CYCLES INPUT'!$C$2:$C$9999,'QUALIFIED EFH'!$C91,'HOURS&amp;CYCLES INPUT'!$D$2:$D$9999,'QUALIFIED EFH'!DX$4,'HOURS&amp;CYCLES INPUT'!$E$2:$E$9999,'QUALIFIED EFH'!DX$5))</f>
        <v>0</v>
      </c>
      <c r="DY91" s="476">
        <f>IF(DY$2&lt;&gt;"",IF($C91&lt;&gt;"TBA",DY$2/114,0),SUMIFS('HOURS&amp;CYCLES INPUT'!$F$2:$F$9999,'HOURS&amp;CYCLES INPUT'!$C$2:$C$9999,'QUALIFIED EFH'!$C91,'HOURS&amp;CYCLES INPUT'!$D$2:$D$9999,'QUALIFIED EFH'!DY$4,'HOURS&amp;CYCLES INPUT'!$E$2:$E$9999,'QUALIFIED EFH'!DY$5))</f>
        <v>0</v>
      </c>
      <c r="DZ91" s="476">
        <f>IF(DZ$2&lt;&gt;"",IF($C91&lt;&gt;"TBA",DZ$2/114,0),SUMIFS('HOURS&amp;CYCLES INPUT'!$F$2:$F$9999,'HOURS&amp;CYCLES INPUT'!$C$2:$C$9999,'QUALIFIED EFH'!$C91,'HOURS&amp;CYCLES INPUT'!$D$2:$D$9999,'QUALIFIED EFH'!DZ$4,'HOURS&amp;CYCLES INPUT'!$E$2:$E$9999,'QUALIFIED EFH'!DZ$5))</f>
        <v>0</v>
      </c>
      <c r="EA91" s="476">
        <f>IF(EA$2&lt;&gt;"",IF($C91&lt;&gt;"TBA",EA$2/114,0),SUMIFS('HOURS&amp;CYCLES INPUT'!$F$2:$F$9999,'HOURS&amp;CYCLES INPUT'!$C$2:$C$9999,'QUALIFIED EFH'!$C91,'HOURS&amp;CYCLES INPUT'!$D$2:$D$9999,'QUALIFIED EFH'!EA$4,'HOURS&amp;CYCLES INPUT'!$E$2:$E$9999,'QUALIFIED EFH'!EA$5))</f>
        <v>0</v>
      </c>
      <c r="EB91" s="476">
        <f>IF(EB$2&lt;&gt;"",IF($C91&lt;&gt;"TBA",EB$2/114,0),SUMIFS('HOURS&amp;CYCLES INPUT'!$F$2:$F$9999,'HOURS&amp;CYCLES INPUT'!$C$2:$C$9999,'QUALIFIED EFH'!$C91,'HOURS&amp;CYCLES INPUT'!$D$2:$D$9999,'QUALIFIED EFH'!EB$4,'HOURS&amp;CYCLES INPUT'!$E$2:$E$9999,'QUALIFIED EFH'!EB$5))</f>
        <v>0</v>
      </c>
      <c r="EC91" s="476">
        <f>IF(EC$2&lt;&gt;"",IF($C91&lt;&gt;"TBA",EC$2/114,0),SUMIFS('HOURS&amp;CYCLES INPUT'!$F$2:$F$9999,'HOURS&amp;CYCLES INPUT'!$C$2:$C$9999,'QUALIFIED EFH'!$C91,'HOURS&amp;CYCLES INPUT'!$D$2:$D$9999,'QUALIFIED EFH'!EC$4,'HOURS&amp;CYCLES INPUT'!$E$2:$E$9999,'QUALIFIED EFH'!EC$5))</f>
        <v>0</v>
      </c>
      <c r="ED91" s="476">
        <f>IF(ED$2&lt;&gt;"",IF($C91&lt;&gt;"TBA",ED$2/114,0),SUMIFS('HOURS&amp;CYCLES INPUT'!$F$2:$F$9999,'HOURS&amp;CYCLES INPUT'!$C$2:$C$9999,'QUALIFIED EFH'!$C91,'HOURS&amp;CYCLES INPUT'!$D$2:$D$9999,'QUALIFIED EFH'!ED$4,'HOURS&amp;CYCLES INPUT'!$E$2:$E$9999,'QUALIFIED EFH'!ED$5))</f>
        <v>0</v>
      </c>
      <c r="EE91" s="476">
        <f>IF(EE$2&lt;&gt;"",IF($C91&lt;&gt;"TBA",EE$2/114,0),SUMIFS('HOURS&amp;CYCLES INPUT'!$F$2:$F$9999,'HOURS&amp;CYCLES INPUT'!$C$2:$C$9999,'QUALIFIED EFH'!$C91,'HOURS&amp;CYCLES INPUT'!$D$2:$D$9999,'QUALIFIED EFH'!EE$4,'HOURS&amp;CYCLES INPUT'!$E$2:$E$9999,'QUALIFIED EFH'!EE$5))</f>
        <v>0</v>
      </c>
      <c r="EF91" s="476">
        <f>IF(EF$2&lt;&gt;"",IF($C91&lt;&gt;"TBA",EF$2/114,0),SUMIFS('HOURS&amp;CYCLES INPUT'!$F$2:$F$9999,'HOURS&amp;CYCLES INPUT'!$C$2:$C$9999,'QUALIFIED EFH'!$C91,'HOURS&amp;CYCLES INPUT'!$D$2:$D$9999,'QUALIFIED EFH'!EF$4,'HOURS&amp;CYCLES INPUT'!$E$2:$E$9999,'QUALIFIED EFH'!EF$5))</f>
        <v>0</v>
      </c>
      <c r="EG91" s="476">
        <f>IF(EG$2&lt;&gt;"",IF($C91&lt;&gt;"TBA",EG$2/114,0),SUMIFS('HOURS&amp;CYCLES INPUT'!$F$2:$F$9999,'HOURS&amp;CYCLES INPUT'!$C$2:$C$9999,'QUALIFIED EFH'!$C91,'HOURS&amp;CYCLES INPUT'!$D$2:$D$9999,'QUALIFIED EFH'!EG$4,'HOURS&amp;CYCLES INPUT'!$E$2:$E$9999,'QUALIFIED EFH'!EG$5))</f>
        <v>0</v>
      </c>
      <c r="EH91" s="476">
        <f>IF(EH$2&lt;&gt;"",IF($C91&lt;&gt;"TBA",EH$2/114,0),SUMIFS('HOURS&amp;CYCLES INPUT'!$F$2:$F$9999,'HOURS&amp;CYCLES INPUT'!$C$2:$C$9999,'QUALIFIED EFH'!$C91,'HOURS&amp;CYCLES INPUT'!$D$2:$D$9999,'QUALIFIED EFH'!EH$4,'HOURS&amp;CYCLES INPUT'!$E$2:$E$9999,'QUALIFIED EFH'!EH$5))</f>
        <v>0</v>
      </c>
      <c r="EI91" s="476">
        <f>IF(EI$2&lt;&gt;"",IF($C91&lt;&gt;"TBA",EI$2/114,0),SUMIFS('HOURS&amp;CYCLES INPUT'!$F$2:$F$9999,'HOURS&amp;CYCLES INPUT'!$C$2:$C$9999,'QUALIFIED EFH'!$C91,'HOURS&amp;CYCLES INPUT'!$D$2:$D$9999,'QUALIFIED EFH'!EI$4,'HOURS&amp;CYCLES INPUT'!$E$2:$E$9999,'QUALIFIED EFH'!EI$5))</f>
        <v>0</v>
      </c>
      <c r="EJ91" s="476">
        <f>IF(EJ$2&lt;&gt;"",IF($C91&lt;&gt;"TBA",EJ$2/114,0),SUMIFS('HOURS&amp;CYCLES INPUT'!$F$2:$F$9999,'HOURS&amp;CYCLES INPUT'!$C$2:$C$9999,'QUALIFIED EFH'!$C91,'HOURS&amp;CYCLES INPUT'!$D$2:$D$9999,'QUALIFIED EFH'!EJ$4,'HOURS&amp;CYCLES INPUT'!$E$2:$E$9999,'QUALIFIED EFH'!EJ$5))</f>
        <v>0</v>
      </c>
      <c r="EK91" s="476">
        <f>IF(EK$2&lt;&gt;"",IF($C91&lt;&gt;"TBA",EK$2/114,0),SUMIFS('HOURS&amp;CYCLES INPUT'!$F$2:$F$9999,'HOURS&amp;CYCLES INPUT'!$C$2:$C$9999,'QUALIFIED EFH'!$C91,'HOURS&amp;CYCLES INPUT'!$D$2:$D$9999,'QUALIFIED EFH'!EK$4,'HOURS&amp;CYCLES INPUT'!$E$2:$E$9999,'QUALIFIED EFH'!EK$5))</f>
        <v>0</v>
      </c>
      <c r="EL91" s="476">
        <f>IF(EL$2&lt;&gt;"",IF($C91&lt;&gt;"TBA",EL$2/114,0),SUMIFS('HOURS&amp;CYCLES INPUT'!$F$2:$F$9999,'HOURS&amp;CYCLES INPUT'!$C$2:$C$9999,'QUALIFIED EFH'!$C91,'HOURS&amp;CYCLES INPUT'!$D$2:$D$9999,'QUALIFIED EFH'!EL$4,'HOURS&amp;CYCLES INPUT'!$E$2:$E$9999,'QUALIFIED EFH'!EL$5))</f>
        <v>0</v>
      </c>
      <c r="EM91" s="476">
        <f>IF(EM$2&lt;&gt;"",IF($C91&lt;&gt;"TBA",EM$2/114,0),SUMIFS('HOURS&amp;CYCLES INPUT'!$F$2:$F$9999,'HOURS&amp;CYCLES INPUT'!$C$2:$C$9999,'QUALIFIED EFH'!$C91,'HOURS&amp;CYCLES INPUT'!$D$2:$D$9999,'QUALIFIED EFH'!EM$4,'HOURS&amp;CYCLES INPUT'!$E$2:$E$9999,'QUALIFIED EFH'!EM$5))</f>
        <v>0</v>
      </c>
      <c r="EN91" s="476">
        <f>IF(EN$2&lt;&gt;"",IF($C91&lt;&gt;"TBA",EN$2/114,0),SUMIFS('HOURS&amp;CYCLES INPUT'!$F$2:$F$9999,'HOURS&amp;CYCLES INPUT'!$C$2:$C$9999,'QUALIFIED EFH'!$C91,'HOURS&amp;CYCLES INPUT'!$D$2:$D$9999,'QUALIFIED EFH'!EN$4,'HOURS&amp;CYCLES INPUT'!$E$2:$E$9999,'QUALIFIED EFH'!EN$5))</f>
        <v>0</v>
      </c>
      <c r="EO91" s="476">
        <f>IF(EO$2&lt;&gt;"",IF($C91&lt;&gt;"TBA",EO$2/114,0),SUMIFS('HOURS&amp;CYCLES INPUT'!$F$2:$F$9999,'HOURS&amp;CYCLES INPUT'!$C$2:$C$9999,'QUALIFIED EFH'!$C91,'HOURS&amp;CYCLES INPUT'!$D$2:$D$9999,'QUALIFIED EFH'!EO$4,'HOURS&amp;CYCLES INPUT'!$E$2:$E$9999,'QUALIFIED EFH'!EO$5))</f>
        <v>0</v>
      </c>
      <c r="EP91" s="476">
        <f>IF(EP$2&lt;&gt;"",IF($C91&lt;&gt;"TBA",EP$2/114,0),SUMIFS('HOURS&amp;CYCLES INPUT'!$F$2:$F$9999,'HOURS&amp;CYCLES INPUT'!$C$2:$C$9999,'QUALIFIED EFH'!$C91,'HOURS&amp;CYCLES INPUT'!$D$2:$D$9999,'QUALIFIED EFH'!EP$4,'HOURS&amp;CYCLES INPUT'!$E$2:$E$9999,'QUALIFIED EFH'!EP$5))</f>
        <v>0</v>
      </c>
      <c r="EQ91" s="476">
        <f>IF(EQ$2&lt;&gt;"",IF($C91&lt;&gt;"TBA",EQ$2/114,0),SUMIFS('HOURS&amp;CYCLES INPUT'!$F$2:$F$9999,'HOURS&amp;CYCLES INPUT'!$C$2:$C$9999,'QUALIFIED EFH'!$C91,'HOURS&amp;CYCLES INPUT'!$D$2:$D$9999,'QUALIFIED EFH'!EQ$4,'HOURS&amp;CYCLES INPUT'!$E$2:$E$9999,'QUALIFIED EFH'!EQ$5))</f>
        <v>0</v>
      </c>
      <c r="ER91" s="476">
        <f>IF(ER$2&lt;&gt;"",IF($C91&lt;&gt;"TBA",ER$2/114,0),SUMIFS('HOURS&amp;CYCLES INPUT'!$F$2:$F$9999,'HOURS&amp;CYCLES INPUT'!$C$2:$C$9999,'QUALIFIED EFH'!$C91,'HOURS&amp;CYCLES INPUT'!$D$2:$D$9999,'QUALIFIED EFH'!ER$4,'HOURS&amp;CYCLES INPUT'!$E$2:$E$9999,'QUALIFIED EFH'!ER$5))</f>
        <v>0</v>
      </c>
      <c r="ES91" s="476">
        <f>IF(ES$2&lt;&gt;"",IF($C91&lt;&gt;"TBA",ES$2/114,0),SUMIFS('HOURS&amp;CYCLES INPUT'!$F$2:$F$9999,'HOURS&amp;CYCLES INPUT'!$C$2:$C$9999,'QUALIFIED EFH'!$C91,'HOURS&amp;CYCLES INPUT'!$D$2:$D$9999,'QUALIFIED EFH'!ES$4,'HOURS&amp;CYCLES INPUT'!$E$2:$E$9999,'QUALIFIED EFH'!ES$5))</f>
        <v>0</v>
      </c>
      <c r="ET91" s="476">
        <f>IF(ET$2&lt;&gt;"",IF($C91&lt;&gt;"TBA",ET$2/114,0),SUMIFS('HOURS&amp;CYCLES INPUT'!$F$2:$F$9999,'HOURS&amp;CYCLES INPUT'!$C$2:$C$9999,'QUALIFIED EFH'!$C91,'HOURS&amp;CYCLES INPUT'!$D$2:$D$9999,'QUALIFIED EFH'!ET$4,'HOURS&amp;CYCLES INPUT'!$E$2:$E$9999,'QUALIFIED EFH'!ET$5))</f>
        <v>0</v>
      </c>
      <c r="EU91" s="476">
        <f>IF(EU$2&lt;&gt;"",IF($C91&lt;&gt;"TBA",EU$2/114,0),SUMIFS('HOURS&amp;CYCLES INPUT'!$F$2:$F$9999,'HOURS&amp;CYCLES INPUT'!$C$2:$C$9999,'QUALIFIED EFH'!$C91,'HOURS&amp;CYCLES INPUT'!$D$2:$D$9999,'QUALIFIED EFH'!EU$4,'HOURS&amp;CYCLES INPUT'!$E$2:$E$9999,'QUALIFIED EFH'!EU$5))</f>
        <v>0</v>
      </c>
      <c r="EV91" s="476">
        <f>IF(EV$2&lt;&gt;"",IF($C91&lt;&gt;"TBA",EV$2/114,0),SUMIFS('HOURS&amp;CYCLES INPUT'!$F$2:$F$9999,'HOURS&amp;CYCLES INPUT'!$C$2:$C$9999,'QUALIFIED EFH'!$C91,'HOURS&amp;CYCLES INPUT'!$D$2:$D$9999,'QUALIFIED EFH'!EV$4,'HOURS&amp;CYCLES INPUT'!$E$2:$E$9999,'QUALIFIED EFH'!EV$5))</f>
        <v>0</v>
      </c>
      <c r="EW91" s="476">
        <f>IF(EW$2&lt;&gt;"",IF($C91&lt;&gt;"TBA",EW$2/114,0),SUMIFS('HOURS&amp;CYCLES INPUT'!$F$2:$F$9999,'HOURS&amp;CYCLES INPUT'!$C$2:$C$9999,'QUALIFIED EFH'!$C91,'HOURS&amp;CYCLES INPUT'!$D$2:$D$9999,'QUALIFIED EFH'!EW$4,'HOURS&amp;CYCLES INPUT'!$E$2:$E$9999,'QUALIFIED EFH'!EW$5))</f>
        <v>0</v>
      </c>
      <c r="EX91" s="476">
        <f>IF(EX$2&lt;&gt;"",IF($C91&lt;&gt;"TBA",EX$2/114,0),SUMIFS('HOURS&amp;CYCLES INPUT'!$F$2:$F$9999,'HOURS&amp;CYCLES INPUT'!$C$2:$C$9999,'QUALIFIED EFH'!$C91,'HOURS&amp;CYCLES INPUT'!$D$2:$D$9999,'QUALIFIED EFH'!EX$4,'HOURS&amp;CYCLES INPUT'!$E$2:$E$9999,'QUALIFIED EFH'!EX$5))</f>
        <v>0</v>
      </c>
      <c r="EY91" s="476">
        <f>IF(EY$2&lt;&gt;"",IF($C91&lt;&gt;"TBA",EY$2/114,0),SUMIFS('HOURS&amp;CYCLES INPUT'!$F$2:$F$9999,'HOURS&amp;CYCLES INPUT'!$C$2:$C$9999,'QUALIFIED EFH'!$C91,'HOURS&amp;CYCLES INPUT'!$D$2:$D$9999,'QUALIFIED EFH'!EY$4,'HOURS&amp;CYCLES INPUT'!$E$2:$E$9999,'QUALIFIED EFH'!EY$5))</f>
        <v>0</v>
      </c>
      <c r="EZ91" s="476">
        <f>IF(EZ$2&lt;&gt;"",IF($C91&lt;&gt;"TBA",EZ$2/114,0),SUMIFS('HOURS&amp;CYCLES INPUT'!$F$2:$F$9999,'HOURS&amp;CYCLES INPUT'!$C$2:$C$9999,'QUALIFIED EFH'!$C91,'HOURS&amp;CYCLES INPUT'!$D$2:$D$9999,'QUALIFIED EFH'!EZ$4,'HOURS&amp;CYCLES INPUT'!$E$2:$E$9999,'QUALIFIED EFH'!EZ$5))</f>
        <v>0</v>
      </c>
      <c r="FA91" s="476">
        <f>IF(FA$2&lt;&gt;"",IF($C91&lt;&gt;"TBA",FA$2/114,0),SUMIFS('HOURS&amp;CYCLES INPUT'!$F$2:$F$9999,'HOURS&amp;CYCLES INPUT'!$C$2:$C$9999,'QUALIFIED EFH'!$C91,'HOURS&amp;CYCLES INPUT'!$D$2:$D$9999,'QUALIFIED EFH'!FA$4,'HOURS&amp;CYCLES INPUT'!$E$2:$E$9999,'QUALIFIED EFH'!FA$5))</f>
        <v>0</v>
      </c>
      <c r="FB91" s="476">
        <f>IF(FB$2&lt;&gt;"",IF($C91&lt;&gt;"TBA",FB$2/114,0),SUMIFS('HOURS&amp;CYCLES INPUT'!$F$2:$F$9999,'HOURS&amp;CYCLES INPUT'!$C$2:$C$9999,'QUALIFIED EFH'!$C91,'HOURS&amp;CYCLES INPUT'!$D$2:$D$9999,'QUALIFIED EFH'!FB$4,'HOURS&amp;CYCLES INPUT'!$E$2:$E$9999,'QUALIFIED EFH'!FB$5))</f>
        <v>0</v>
      </c>
      <c r="FC91" s="476">
        <f>IF(FC$2&lt;&gt;"",IF($C91&lt;&gt;"TBA",FC$2/114,0),SUMIFS('HOURS&amp;CYCLES INPUT'!$F$2:$F$9999,'HOURS&amp;CYCLES INPUT'!$C$2:$C$9999,'QUALIFIED EFH'!$C91,'HOURS&amp;CYCLES INPUT'!$D$2:$D$9999,'QUALIFIED EFH'!FC$4,'HOURS&amp;CYCLES INPUT'!$E$2:$E$9999,'QUALIFIED EFH'!FC$5))</f>
        <v>0</v>
      </c>
      <c r="FD91" s="476">
        <f>IF(FD$2&lt;&gt;"",IF($C91&lt;&gt;"TBA",FD$2/114,0),SUMIFS('HOURS&amp;CYCLES INPUT'!$F$2:$F$9999,'HOURS&amp;CYCLES INPUT'!$C$2:$C$9999,'QUALIFIED EFH'!$C91,'HOURS&amp;CYCLES INPUT'!$D$2:$D$9999,'QUALIFIED EFH'!FD$4,'HOURS&amp;CYCLES INPUT'!$E$2:$E$9999,'QUALIFIED EFH'!FD$5))</f>
        <v>0</v>
      </c>
      <c r="FE91" s="476">
        <f>IF(FE$2&lt;&gt;"",IF($C91&lt;&gt;"TBA",FE$2/114,0),SUMIFS('HOURS&amp;CYCLES INPUT'!$F$2:$F$9999,'HOURS&amp;CYCLES INPUT'!$C$2:$C$9999,'QUALIFIED EFH'!$C91,'HOURS&amp;CYCLES INPUT'!$D$2:$D$9999,'QUALIFIED EFH'!FE$4,'HOURS&amp;CYCLES INPUT'!$E$2:$E$9999,'QUALIFIED EFH'!FE$5))</f>
        <v>0</v>
      </c>
      <c r="FF91" s="476">
        <f>IF(FF$2&lt;&gt;"",IF($C91&lt;&gt;"TBA",FF$2/114,0),SUMIFS('HOURS&amp;CYCLES INPUT'!$F$2:$F$9999,'HOURS&amp;CYCLES INPUT'!$C$2:$C$9999,'QUALIFIED EFH'!$C91,'HOURS&amp;CYCLES INPUT'!$D$2:$D$9999,'QUALIFIED EFH'!FF$4,'HOURS&amp;CYCLES INPUT'!$E$2:$E$9999,'QUALIFIED EFH'!FF$5))</f>
        <v>0</v>
      </c>
      <c r="FG91" s="476">
        <f>IF(FG$2&lt;&gt;"",IF($C91&lt;&gt;"TBA",FG$2/114,0),SUMIFS('HOURS&amp;CYCLES INPUT'!$F$2:$F$9999,'HOURS&amp;CYCLES INPUT'!$C$2:$C$9999,'QUALIFIED EFH'!$C91,'HOURS&amp;CYCLES INPUT'!$D$2:$D$9999,'QUALIFIED EFH'!FG$4,'HOURS&amp;CYCLES INPUT'!$E$2:$E$9999,'QUALIFIED EFH'!FG$5))</f>
        <v>0</v>
      </c>
      <c r="FH91" s="476">
        <f>IF(FH$2&lt;&gt;"",IF($C91&lt;&gt;"TBA",FH$2/114,0),SUMIFS('HOURS&amp;CYCLES INPUT'!$F$2:$F$9999,'HOURS&amp;CYCLES INPUT'!$C$2:$C$9999,'QUALIFIED EFH'!$C91,'HOURS&amp;CYCLES INPUT'!$D$2:$D$9999,'QUALIFIED EFH'!FH$4,'HOURS&amp;CYCLES INPUT'!$E$2:$E$9999,'QUALIFIED EFH'!FH$5))</f>
        <v>0</v>
      </c>
      <c r="FI91" s="476">
        <f>IF(FI$2&lt;&gt;"",IF($C91&lt;&gt;"TBA",FI$2/114,0),SUMIFS('HOURS&amp;CYCLES INPUT'!$F$2:$F$9999,'HOURS&amp;CYCLES INPUT'!$C$2:$C$9999,'QUALIFIED EFH'!$C91,'HOURS&amp;CYCLES INPUT'!$D$2:$D$9999,'QUALIFIED EFH'!FI$4,'HOURS&amp;CYCLES INPUT'!$E$2:$E$9999,'QUALIFIED EFH'!FI$5))</f>
        <v>0</v>
      </c>
      <c r="FJ91" s="476">
        <f>IF(FJ$2&lt;&gt;"",IF($C91&lt;&gt;"TBA",FJ$2/114,0),SUMIFS('HOURS&amp;CYCLES INPUT'!$F$2:$F$9999,'HOURS&amp;CYCLES INPUT'!$C$2:$C$9999,'QUALIFIED EFH'!$C91,'HOURS&amp;CYCLES INPUT'!$D$2:$D$9999,'QUALIFIED EFH'!FJ$4,'HOURS&amp;CYCLES INPUT'!$E$2:$E$9999,'QUALIFIED EFH'!FJ$5))</f>
        <v>0</v>
      </c>
      <c r="FK91" s="476">
        <f>IF(FK$2&lt;&gt;"",IF($C91&lt;&gt;"TBA",FK$2/114,0),SUMIFS('HOURS&amp;CYCLES INPUT'!$F$2:$F$9999,'HOURS&amp;CYCLES INPUT'!$C$2:$C$9999,'QUALIFIED EFH'!$C91,'HOURS&amp;CYCLES INPUT'!$D$2:$D$9999,'QUALIFIED EFH'!FK$4,'HOURS&amp;CYCLES INPUT'!$E$2:$E$9999,'QUALIFIED EFH'!FK$5))</f>
        <v>0</v>
      </c>
      <c r="FL91" s="476">
        <f>IF(FL$2&lt;&gt;"",IF($C91&lt;&gt;"TBA",FL$2/114,0),SUMIFS('HOURS&amp;CYCLES INPUT'!$F$2:$F$9999,'HOURS&amp;CYCLES INPUT'!$C$2:$C$9999,'QUALIFIED EFH'!$C91,'HOURS&amp;CYCLES INPUT'!$D$2:$D$9999,'QUALIFIED EFH'!FL$4,'HOURS&amp;CYCLES INPUT'!$E$2:$E$9999,'QUALIFIED EFH'!FL$5))</f>
        <v>0</v>
      </c>
      <c r="FM91" s="476">
        <f>IF(FM$2&lt;&gt;"",IF($C91&lt;&gt;"TBA",FM$2/114,0),SUMIFS('HOURS&amp;CYCLES INPUT'!$F$2:$F$9999,'HOURS&amp;CYCLES INPUT'!$C$2:$C$9999,'QUALIFIED EFH'!$C91,'HOURS&amp;CYCLES INPUT'!$D$2:$D$9999,'QUALIFIED EFH'!FM$4,'HOURS&amp;CYCLES INPUT'!$E$2:$E$9999,'QUALIFIED EFH'!FM$5))</f>
        <v>0</v>
      </c>
      <c r="FN91" s="476">
        <f>IF(FN$2&lt;&gt;"",IF($C91&lt;&gt;"TBA",FN$2/114,0),SUMIFS('HOURS&amp;CYCLES INPUT'!$F$2:$F$9999,'HOURS&amp;CYCLES INPUT'!$C$2:$C$9999,'QUALIFIED EFH'!$C91,'HOURS&amp;CYCLES INPUT'!$D$2:$D$9999,'QUALIFIED EFH'!FN$4,'HOURS&amp;CYCLES INPUT'!$E$2:$E$9999,'QUALIFIED EFH'!FN$5))</f>
        <v>0</v>
      </c>
      <c r="FO91" s="476">
        <f>IF(FO$2&lt;&gt;"",IF($C91&lt;&gt;"TBA",FO$2/114,0),SUMIFS('HOURS&amp;CYCLES INPUT'!$F$2:$F$9999,'HOURS&amp;CYCLES INPUT'!$C$2:$C$9999,'QUALIFIED EFH'!$C91,'HOURS&amp;CYCLES INPUT'!$D$2:$D$9999,'QUALIFIED EFH'!FO$4,'HOURS&amp;CYCLES INPUT'!$E$2:$E$9999,'QUALIFIED EFH'!FO$5))</f>
        <v>0</v>
      </c>
      <c r="FP91" s="476">
        <f>IF(FP$2&lt;&gt;"",IF($C91&lt;&gt;"TBA",FP$2/114,0),SUMIFS('HOURS&amp;CYCLES INPUT'!$F$2:$F$9999,'HOURS&amp;CYCLES INPUT'!$C$2:$C$9999,'QUALIFIED EFH'!$C91,'HOURS&amp;CYCLES INPUT'!$D$2:$D$9999,'QUALIFIED EFH'!FP$4,'HOURS&amp;CYCLES INPUT'!$E$2:$E$9999,'QUALIFIED EFH'!FP$5))</f>
        <v>0</v>
      </c>
      <c r="FQ91" s="476">
        <f>IF(FQ$2&lt;&gt;"",IF($C91&lt;&gt;"TBA",FQ$2/114,0),SUMIFS('HOURS&amp;CYCLES INPUT'!$F$2:$F$9999,'HOURS&amp;CYCLES INPUT'!$C$2:$C$9999,'QUALIFIED EFH'!$C91,'HOURS&amp;CYCLES INPUT'!$D$2:$D$9999,'QUALIFIED EFH'!FQ$4,'HOURS&amp;CYCLES INPUT'!$E$2:$E$9999,'QUALIFIED EFH'!FQ$5))</f>
        <v>0</v>
      </c>
      <c r="FR91" s="476">
        <f>IF(FR$2&lt;&gt;"",IF($C91&lt;&gt;"TBA",FR$2/114,0),SUMIFS('HOURS&amp;CYCLES INPUT'!$F$2:$F$9999,'HOURS&amp;CYCLES INPUT'!$C$2:$C$9999,'QUALIFIED EFH'!$C91,'HOURS&amp;CYCLES INPUT'!$D$2:$D$9999,'QUALIFIED EFH'!FR$4,'HOURS&amp;CYCLES INPUT'!$E$2:$E$9999,'QUALIFIED EFH'!FR$5))</f>
        <v>0</v>
      </c>
      <c r="FS91" s="476">
        <f>IF(FS$2&lt;&gt;"",IF($C91&lt;&gt;"TBA",FS$2/114,0),SUMIFS('HOURS&amp;CYCLES INPUT'!$F$2:$F$9999,'HOURS&amp;CYCLES INPUT'!$C$2:$C$9999,'QUALIFIED EFH'!$C91,'HOURS&amp;CYCLES INPUT'!$D$2:$D$9999,'QUALIFIED EFH'!FS$4,'HOURS&amp;CYCLES INPUT'!$E$2:$E$9999,'QUALIFIED EFH'!FS$5))</f>
        <v>0</v>
      </c>
      <c r="FT91" s="476">
        <f>IF(FT$2&lt;&gt;"",IF($C91&lt;&gt;"TBA",FT$2/114,0),SUMIFS('HOURS&amp;CYCLES INPUT'!$F$2:$F$9999,'HOURS&amp;CYCLES INPUT'!$C$2:$C$9999,'QUALIFIED EFH'!$C91,'HOURS&amp;CYCLES INPUT'!$D$2:$D$9999,'QUALIFIED EFH'!FT$4,'HOURS&amp;CYCLES INPUT'!$E$2:$E$9999,'QUALIFIED EFH'!FT$5))</f>
        <v>0</v>
      </c>
      <c r="FU91" s="476">
        <f>IF(FU$2&lt;&gt;"",IF($C91&lt;&gt;"TBA",FU$2/114,0),SUMIFS('HOURS&amp;CYCLES INPUT'!$F$2:$F$9999,'HOURS&amp;CYCLES INPUT'!$C$2:$C$9999,'QUALIFIED EFH'!$C91,'HOURS&amp;CYCLES INPUT'!$D$2:$D$9999,'QUALIFIED EFH'!FU$4,'HOURS&amp;CYCLES INPUT'!$E$2:$E$9999,'QUALIFIED EFH'!FU$5))</f>
        <v>0</v>
      </c>
      <c r="FV91" s="476">
        <f>IF(FV$2&lt;&gt;"",IF($C91&lt;&gt;"TBA",FV$2/114,0),SUMIFS('HOURS&amp;CYCLES INPUT'!$F$2:$F$9999,'HOURS&amp;CYCLES INPUT'!$C$2:$C$9999,'QUALIFIED EFH'!$C91,'HOURS&amp;CYCLES INPUT'!$D$2:$D$9999,'QUALIFIED EFH'!FV$4,'HOURS&amp;CYCLES INPUT'!$E$2:$E$9999,'QUALIFIED EFH'!FV$5))</f>
        <v>0</v>
      </c>
      <c r="FW91" s="476">
        <f>IF(FW$2&lt;&gt;"",IF($C91&lt;&gt;"TBA",FW$2/114,0),SUMIFS('HOURS&amp;CYCLES INPUT'!$F$2:$F$9999,'HOURS&amp;CYCLES INPUT'!$C$2:$C$9999,'QUALIFIED EFH'!$C91,'HOURS&amp;CYCLES INPUT'!$D$2:$D$9999,'QUALIFIED EFH'!FW$4,'HOURS&amp;CYCLES INPUT'!$E$2:$E$9999,'QUALIFIED EFH'!FW$5))</f>
        <v>0</v>
      </c>
      <c r="FX91" s="476">
        <f>IF(FX$2&lt;&gt;"",IF($C91&lt;&gt;"TBA",FX$2/114,0),SUMIFS('HOURS&amp;CYCLES INPUT'!$F$2:$F$9999,'HOURS&amp;CYCLES INPUT'!$C$2:$C$9999,'QUALIFIED EFH'!$C91,'HOURS&amp;CYCLES INPUT'!$D$2:$D$9999,'QUALIFIED EFH'!FX$4,'HOURS&amp;CYCLES INPUT'!$E$2:$E$9999,'QUALIFIED EFH'!FX$5))</f>
        <v>0</v>
      </c>
      <c r="FY91" s="476">
        <f>IF(FY$2&lt;&gt;"",IF($C91&lt;&gt;"TBA",FY$2/114,0),SUMIFS('HOURS&amp;CYCLES INPUT'!$F$2:$F$9999,'HOURS&amp;CYCLES INPUT'!$C$2:$C$9999,'QUALIFIED EFH'!$C91,'HOURS&amp;CYCLES INPUT'!$D$2:$D$9999,'QUALIFIED EFH'!FY$4,'HOURS&amp;CYCLES INPUT'!$E$2:$E$9999,'QUALIFIED EFH'!FY$5))</f>
        <v>0</v>
      </c>
      <c r="FZ91" s="476">
        <f>IF(FZ$2&lt;&gt;"",IF($C91&lt;&gt;"TBA",FZ$2/114,0),SUMIFS('HOURS&amp;CYCLES INPUT'!$F$2:$F$9999,'HOURS&amp;CYCLES INPUT'!$C$2:$C$9999,'QUALIFIED EFH'!$C91,'HOURS&amp;CYCLES INPUT'!$D$2:$D$9999,'QUALIFIED EFH'!FZ$4,'HOURS&amp;CYCLES INPUT'!$E$2:$E$9999,'QUALIFIED EFH'!FZ$5))</f>
        <v>0</v>
      </c>
      <c r="GA91" s="476">
        <f>IF(GA$2&lt;&gt;"",IF($C91&lt;&gt;"TBA",GA$2/114,0),SUMIFS('HOURS&amp;CYCLES INPUT'!$F$2:$F$9999,'HOURS&amp;CYCLES INPUT'!$C$2:$C$9999,'QUALIFIED EFH'!$C91,'HOURS&amp;CYCLES INPUT'!$D$2:$D$9999,'QUALIFIED EFH'!GA$4,'HOURS&amp;CYCLES INPUT'!$E$2:$E$9999,'QUALIFIED EFH'!GA$5))</f>
        <v>0</v>
      </c>
      <c r="GB91" s="476">
        <f>IF(GB$2&lt;&gt;"",IF($C91&lt;&gt;"TBA",GB$2/114,0),SUMIFS('HOURS&amp;CYCLES INPUT'!$F$2:$F$9999,'HOURS&amp;CYCLES INPUT'!$C$2:$C$9999,'QUALIFIED EFH'!$C91,'HOURS&amp;CYCLES INPUT'!$D$2:$D$9999,'QUALIFIED EFH'!GB$4,'HOURS&amp;CYCLES INPUT'!$E$2:$E$9999,'QUALIFIED EFH'!GB$5))</f>
        <v>0</v>
      </c>
    </row>
    <row r="92" spans="3:184" x14ac:dyDescent="0.35">
      <c r="C92" s="472">
        <f>'QUALIFIED ENGINES'!D93</f>
        <v>91536</v>
      </c>
      <c r="D92" s="476">
        <f>IF(D$2&lt;&gt;"",IF($C92&lt;&gt;"TBA",D$2/114,0),SUMIFS('HOURS&amp;CYCLES INPUT'!$F$2:$F$9999,'HOURS&amp;CYCLES INPUT'!$C$2:$C$9999,'QUALIFIED EFH'!$C92,'HOURS&amp;CYCLES INPUT'!$D$2:$D$9999,'QUALIFIED EFH'!D$4,'HOURS&amp;CYCLES INPUT'!$E$2:$E$9999,'QUALIFIED EFH'!D$5))</f>
        <v>0</v>
      </c>
      <c r="E92" s="476">
        <f>IF(E$2&lt;&gt;"",IF($C92&lt;&gt;"TBA",E$2/114,0),SUMIFS('HOURS&amp;CYCLES INPUT'!$F$2:$F$9999,'HOURS&amp;CYCLES INPUT'!$C$2:$C$9999,'QUALIFIED EFH'!$C92,'HOURS&amp;CYCLES INPUT'!$D$2:$D$9999,'QUALIFIED EFH'!E$4,'HOURS&amp;CYCLES INPUT'!$E$2:$E$9999,'QUALIFIED EFH'!E$5))</f>
        <v>0</v>
      </c>
      <c r="F92" s="476">
        <f>IF(F$2&lt;&gt;"",IF($C92&lt;&gt;"TBA",F$2/114,0),SUMIFS('HOURS&amp;CYCLES INPUT'!$F$2:$F$9999,'HOURS&amp;CYCLES INPUT'!$C$2:$C$9999,'QUALIFIED EFH'!$C92,'HOURS&amp;CYCLES INPUT'!$D$2:$D$9999,'QUALIFIED EFH'!F$4,'HOURS&amp;CYCLES INPUT'!$E$2:$E$9999,'QUALIFIED EFH'!F$5))</f>
        <v>0</v>
      </c>
      <c r="G92" s="476">
        <f>IF(G$2&lt;&gt;"",IF($C92&lt;&gt;"TBA",G$2/114,0),SUMIFS('HOURS&amp;CYCLES INPUT'!$F$2:$F$9999,'HOURS&amp;CYCLES INPUT'!$C$2:$C$9999,'QUALIFIED EFH'!$C92,'HOURS&amp;CYCLES INPUT'!$D$2:$D$9999,'QUALIFIED EFH'!G$4,'HOURS&amp;CYCLES INPUT'!$E$2:$E$9999,'QUALIFIED EFH'!G$5))</f>
        <v>0</v>
      </c>
      <c r="H92" s="476">
        <f>IF(H$2&lt;&gt;"",IF($C92&lt;&gt;"TBA",H$2/114,0),SUMIFS('HOURS&amp;CYCLES INPUT'!$F$2:$F$9999,'HOURS&amp;CYCLES INPUT'!$C$2:$C$9999,'QUALIFIED EFH'!$C92,'HOURS&amp;CYCLES INPUT'!$D$2:$D$9999,'QUALIFIED EFH'!H$4,'HOURS&amp;CYCLES INPUT'!$E$2:$E$9999,'QUALIFIED EFH'!H$5))</f>
        <v>0</v>
      </c>
      <c r="I92" s="476">
        <f>IF(I$2&lt;&gt;"",IF($C92&lt;&gt;"TBA",I$2/114,0),SUMIFS('HOURS&amp;CYCLES INPUT'!$F$2:$F$9999,'HOURS&amp;CYCLES INPUT'!$C$2:$C$9999,'QUALIFIED EFH'!$C92,'HOURS&amp;CYCLES INPUT'!$D$2:$D$9999,'QUALIFIED EFH'!I$4,'HOURS&amp;CYCLES INPUT'!$E$2:$E$9999,'QUALIFIED EFH'!I$5))</f>
        <v>0</v>
      </c>
      <c r="J92" s="476">
        <f>IF(J$2&lt;&gt;"",IF($C92&lt;&gt;"TBA",J$2/114,0),SUMIFS('HOURS&amp;CYCLES INPUT'!$F$2:$F$9999,'HOURS&amp;CYCLES INPUT'!$C$2:$C$9999,'QUALIFIED EFH'!$C92,'HOURS&amp;CYCLES INPUT'!$D$2:$D$9999,'QUALIFIED EFH'!J$4,'HOURS&amp;CYCLES INPUT'!$E$2:$E$9999,'QUALIFIED EFH'!J$5))</f>
        <v>0</v>
      </c>
      <c r="K92" s="476">
        <f>IF(K$2&lt;&gt;"",IF($C92&lt;&gt;"TBA",K$2/114,0),SUMIFS('HOURS&amp;CYCLES INPUT'!$F$2:$F$9999,'HOURS&amp;CYCLES INPUT'!$C$2:$C$9999,'QUALIFIED EFH'!$C92,'HOURS&amp;CYCLES INPUT'!$D$2:$D$9999,'QUALIFIED EFH'!K$4,'HOURS&amp;CYCLES INPUT'!$E$2:$E$9999,'QUALIFIED EFH'!K$5))</f>
        <v>0</v>
      </c>
      <c r="L92" s="476">
        <f>IF(L$2&lt;&gt;"",IF($C92&lt;&gt;"TBA",L$2/114,0),SUMIFS('HOURS&amp;CYCLES INPUT'!$F$2:$F$9999,'HOURS&amp;CYCLES INPUT'!$C$2:$C$9999,'QUALIFIED EFH'!$C92,'HOURS&amp;CYCLES INPUT'!$D$2:$D$9999,'QUALIFIED EFH'!L$4,'HOURS&amp;CYCLES INPUT'!$E$2:$E$9999,'QUALIFIED EFH'!L$5))</f>
        <v>0</v>
      </c>
      <c r="M92" s="476">
        <f>IF(M$2&lt;&gt;"",IF($C92&lt;&gt;"TBA",M$2/114,0),SUMIFS('HOURS&amp;CYCLES INPUT'!$F$2:$F$9999,'HOURS&amp;CYCLES INPUT'!$C$2:$C$9999,'QUALIFIED EFH'!$C92,'HOURS&amp;CYCLES INPUT'!$D$2:$D$9999,'QUALIFIED EFH'!M$4,'HOURS&amp;CYCLES INPUT'!$E$2:$E$9999,'QUALIFIED EFH'!M$5))</f>
        <v>0</v>
      </c>
      <c r="N92" s="476">
        <f>IF(N$2&lt;&gt;"",IF($C92&lt;&gt;"TBA",N$2/114,0),SUMIFS('HOURS&amp;CYCLES INPUT'!$F$2:$F$9999,'HOURS&amp;CYCLES INPUT'!$C$2:$C$9999,'QUALIFIED EFH'!$C92,'HOURS&amp;CYCLES INPUT'!$D$2:$D$9999,'QUALIFIED EFH'!N$4,'HOURS&amp;CYCLES INPUT'!$E$2:$E$9999,'QUALIFIED EFH'!N$5))</f>
        <v>0</v>
      </c>
      <c r="O92" s="476">
        <f>IF(O$2&lt;&gt;"",IF($C92&lt;&gt;"TBA",O$2/114,0),SUMIFS('HOURS&amp;CYCLES INPUT'!$F$2:$F$9999,'HOURS&amp;CYCLES INPUT'!$C$2:$C$9999,'QUALIFIED EFH'!$C92,'HOURS&amp;CYCLES INPUT'!$D$2:$D$9999,'QUALIFIED EFH'!O$4,'HOURS&amp;CYCLES INPUT'!$E$2:$E$9999,'QUALIFIED EFH'!O$5))</f>
        <v>0</v>
      </c>
      <c r="P92" s="476">
        <f>IF(P$2&lt;&gt;"",IF($C92&lt;&gt;"TBA",P$2/114,0),SUMIFS('HOURS&amp;CYCLES INPUT'!$F$2:$F$9999,'HOURS&amp;CYCLES INPUT'!$C$2:$C$9999,'QUALIFIED EFH'!$C92,'HOURS&amp;CYCLES INPUT'!$D$2:$D$9999,'QUALIFIED EFH'!P$4,'HOURS&amp;CYCLES INPUT'!$E$2:$E$9999,'QUALIFIED EFH'!P$5))</f>
        <v>0</v>
      </c>
      <c r="Q92" s="476">
        <f>IF(Q$2&lt;&gt;"",IF($C92&lt;&gt;"TBA",Q$2/114,0),SUMIFS('HOURS&amp;CYCLES INPUT'!$F$2:$F$9999,'HOURS&amp;CYCLES INPUT'!$C$2:$C$9999,'QUALIFIED EFH'!$C92,'HOURS&amp;CYCLES INPUT'!$D$2:$D$9999,'QUALIFIED EFH'!Q$4,'HOURS&amp;CYCLES INPUT'!$E$2:$E$9999,'QUALIFIED EFH'!Q$5))</f>
        <v>0</v>
      </c>
      <c r="R92" s="476">
        <f>IF(R$1&lt;&gt;"",IF($C92&lt;&gt;"TBA",R$1/114,0),SUMIFS('HOURS&amp;CYCLES INPUT'!$F$2:$F$9999,'HOURS&amp;CYCLES INPUT'!$C$2:$C$9999,'QUALIFIED EFH'!$C92,'HOURS&amp;CYCLES INPUT'!$D$2:$D$9999,'QUALIFIED EFH'!R$4,'HOURS&amp;CYCLES INPUT'!$E$2:$E$9999,'QUALIFIED EFH'!R$5))</f>
        <v>0</v>
      </c>
      <c r="S92" s="476">
        <f>IF(S$2&lt;&gt;"",IF($C92&lt;&gt;"TBA",S$2/114,0),SUMIFS('HOURS&amp;CYCLES INPUT'!$F$2:$F$9999,'HOURS&amp;CYCLES INPUT'!$C$2:$C$9999,'QUALIFIED EFH'!$C92,'HOURS&amp;CYCLES INPUT'!$D$2:$D$9999,'QUALIFIED EFH'!S$4,'HOURS&amp;CYCLES INPUT'!$E$2:$E$9999,'QUALIFIED EFH'!S$5))</f>
        <v>0</v>
      </c>
      <c r="T92" s="476">
        <f>IF(T$2&lt;&gt;"",IF($C92&lt;&gt;"TBA",T$2/114,0),SUMIFS('HOURS&amp;CYCLES INPUT'!$F$2:$F$9999,'HOURS&amp;CYCLES INPUT'!$C$2:$C$9999,'QUALIFIED EFH'!$C92,'HOURS&amp;CYCLES INPUT'!$D$2:$D$9999,'QUALIFIED EFH'!T$4,'HOURS&amp;CYCLES INPUT'!$E$2:$E$9999,'QUALIFIED EFH'!T$5))</f>
        <v>0</v>
      </c>
      <c r="U92" s="476">
        <f>IF(U$2&lt;&gt;"",IF($C92&lt;&gt;"TBA",U$2/114,0),SUMIFS('HOURS&amp;CYCLES INPUT'!$F$2:$F$9999,'HOURS&amp;CYCLES INPUT'!$C$2:$C$9999,'QUALIFIED EFH'!$C92,'HOURS&amp;CYCLES INPUT'!$D$2:$D$9999,'QUALIFIED EFH'!U$4,'HOURS&amp;CYCLES INPUT'!$E$2:$E$9999,'QUALIFIED EFH'!U$5))</f>
        <v>0</v>
      </c>
      <c r="V92" s="476">
        <f>IF(V$2&lt;&gt;"",IF($C92&lt;&gt;"TBA",V$2/114,0),SUMIFS('HOURS&amp;CYCLES INPUT'!$F$2:$F$9999,'HOURS&amp;CYCLES INPUT'!$C$2:$C$9999,'QUALIFIED EFH'!$C92,'HOURS&amp;CYCLES INPUT'!$D$2:$D$9999,'QUALIFIED EFH'!V$4,'HOURS&amp;CYCLES INPUT'!$E$2:$E$9999,'QUALIFIED EFH'!V$5))</f>
        <v>0</v>
      </c>
      <c r="W92" s="476">
        <f>IF(W$2&lt;&gt;"",IF($C92&lt;&gt;"TBA",W$2/114,0),SUMIFS('HOURS&amp;CYCLES INPUT'!$F$2:$F$9999,'HOURS&amp;CYCLES INPUT'!$C$2:$C$9999,'QUALIFIED EFH'!$C92,'HOURS&amp;CYCLES INPUT'!$D$2:$D$9999,'QUALIFIED EFH'!W$4,'HOURS&amp;CYCLES INPUT'!$E$2:$E$9999,'QUALIFIED EFH'!W$5))</f>
        <v>0</v>
      </c>
      <c r="X92" s="476">
        <f>IF(X$2&lt;&gt;"",IF($C92&lt;&gt;"TBA",X$2/114,0),SUMIFS('HOURS&amp;CYCLES INPUT'!$F$2:$F$9999,'HOURS&amp;CYCLES INPUT'!$C$2:$C$9999,'QUALIFIED EFH'!$C92,'HOURS&amp;CYCLES INPUT'!$D$2:$D$9999,'QUALIFIED EFH'!X$4,'HOURS&amp;CYCLES INPUT'!$E$2:$E$9999,'QUALIFIED EFH'!X$5))</f>
        <v>0</v>
      </c>
      <c r="Y92" s="476">
        <f>IF(Y$2&lt;&gt;"",IF($C92&lt;&gt;"TBA",Y$2/114,0),SUMIFS('HOURS&amp;CYCLES INPUT'!$F$2:$F$9999,'HOURS&amp;CYCLES INPUT'!$C$2:$C$9999,'QUALIFIED EFH'!$C92,'HOURS&amp;CYCLES INPUT'!$D$2:$D$9999,'QUALIFIED EFH'!Y$4,'HOURS&amp;CYCLES INPUT'!$E$2:$E$9999,'QUALIFIED EFH'!Y$5))</f>
        <v>0</v>
      </c>
      <c r="Z92" s="476">
        <f>IF(Z$2&lt;&gt;"",IF($C92&lt;&gt;"TBA",Z$2/114,0),SUMIFS('HOURS&amp;CYCLES INPUT'!$F$2:$F$9999,'HOURS&amp;CYCLES INPUT'!$C$2:$C$9999,'QUALIFIED EFH'!$C92,'HOURS&amp;CYCLES INPUT'!$D$2:$D$9999,'QUALIFIED EFH'!Z$4,'HOURS&amp;CYCLES INPUT'!$E$2:$E$9999,'QUALIFIED EFH'!Z$5))</f>
        <v>0</v>
      </c>
      <c r="AA92" s="476">
        <f>IF(AA$2&lt;&gt;"",IF($C92&lt;&gt;"TBA",AA$2/114,0),SUMIFS('HOURS&amp;CYCLES INPUT'!$F$2:$F$9999,'HOURS&amp;CYCLES INPUT'!$C$2:$C$9999,'QUALIFIED EFH'!$C92,'HOURS&amp;CYCLES INPUT'!$D$2:$D$9999,'QUALIFIED EFH'!AA$4,'HOURS&amp;CYCLES INPUT'!$E$2:$E$9999,'QUALIFIED EFH'!AA$5))</f>
        <v>0</v>
      </c>
      <c r="AB92" s="476">
        <f>IF(AB$2&lt;&gt;"",IF($C92&lt;&gt;"TBA",AB$2/114,0),SUMIFS('HOURS&amp;CYCLES INPUT'!$F$2:$F$9999,'HOURS&amp;CYCLES INPUT'!$C$2:$C$9999,'QUALIFIED EFH'!$C92,'HOURS&amp;CYCLES INPUT'!$D$2:$D$9999,'QUALIFIED EFH'!AB$4,'HOURS&amp;CYCLES INPUT'!$E$2:$E$9999,'QUALIFIED EFH'!AB$5))</f>
        <v>0</v>
      </c>
      <c r="AC92" s="476">
        <f>IF(AC$2&lt;&gt;"",IF($C92&lt;&gt;"TBA",AC$2/114,0),SUMIFS('HOURS&amp;CYCLES INPUT'!$F$2:$F$9999,'HOURS&amp;CYCLES INPUT'!$C$2:$C$9999,'QUALIFIED EFH'!$C92,'HOURS&amp;CYCLES INPUT'!$D$2:$D$9999,'QUALIFIED EFH'!AC$4,'HOURS&amp;CYCLES INPUT'!$E$2:$E$9999,'QUALIFIED EFH'!AC$5))</f>
        <v>0</v>
      </c>
      <c r="AD92" s="476">
        <f>IF(AD$2&lt;&gt;"",IF($C92&lt;&gt;"TBA",AD$2/114,0),SUMIFS('HOURS&amp;CYCLES INPUT'!$F$2:$F$9999,'HOURS&amp;CYCLES INPUT'!$C$2:$C$9999,'QUALIFIED EFH'!$C92,'HOURS&amp;CYCLES INPUT'!$D$2:$D$9999,'QUALIFIED EFH'!AD$4,'HOURS&amp;CYCLES INPUT'!$E$2:$E$9999,'QUALIFIED EFH'!AD$5))</f>
        <v>0</v>
      </c>
      <c r="AE92" s="476">
        <f>IF(AE$2&lt;&gt;"",IF($C92&lt;&gt;"TBA",AE$2/114,0),SUMIFS('HOURS&amp;CYCLES INPUT'!$F$2:$F$9999,'HOURS&amp;CYCLES INPUT'!$C$2:$C$9999,'QUALIFIED EFH'!$C92,'HOURS&amp;CYCLES INPUT'!$D$2:$D$9999,'QUALIFIED EFH'!AE$4,'HOURS&amp;CYCLES INPUT'!$E$2:$E$9999,'QUALIFIED EFH'!AE$5))</f>
        <v>0</v>
      </c>
      <c r="AF92" s="476">
        <f>IF(AF$2&lt;&gt;"",IF($C92&lt;&gt;"TBA",AF$2/114,0),SUMIFS('HOURS&amp;CYCLES INPUT'!$F$2:$F$9999,'HOURS&amp;CYCLES INPUT'!$C$2:$C$9999,'QUALIFIED EFH'!$C92,'HOURS&amp;CYCLES INPUT'!$D$2:$D$9999,'QUALIFIED EFH'!AF$4,'HOURS&amp;CYCLES INPUT'!$E$2:$E$9999,'QUALIFIED EFH'!AF$5))</f>
        <v>0</v>
      </c>
      <c r="AG92" s="476">
        <f>IF(AG$2&lt;&gt;"",IF($C92&lt;&gt;"TBA",AG$2/114,0),SUMIFS('HOURS&amp;CYCLES INPUT'!$F$2:$F$9999,'HOURS&amp;CYCLES INPUT'!$C$2:$C$9999,'QUALIFIED EFH'!$C92,'HOURS&amp;CYCLES INPUT'!$D$2:$D$9999,'QUALIFIED EFH'!AG$4,'HOURS&amp;CYCLES INPUT'!$E$2:$E$9999,'QUALIFIED EFH'!AG$5))</f>
        <v>0</v>
      </c>
      <c r="AH92" s="476">
        <f>IF(AH$2&lt;&gt;"",IF($C92&lt;&gt;"TBA",AH$2/114,0),SUMIFS('HOURS&amp;CYCLES INPUT'!$F$2:$F$9999,'HOURS&amp;CYCLES INPUT'!$C$2:$C$9999,'QUALIFIED EFH'!$C92,'HOURS&amp;CYCLES INPUT'!$D$2:$D$9999,'QUALIFIED EFH'!AH$4,'HOURS&amp;CYCLES INPUT'!$E$2:$E$9999,'QUALIFIED EFH'!AH$5))</f>
        <v>0</v>
      </c>
      <c r="AI92" s="476">
        <f>IF(AI$2&lt;&gt;"",IF($C92&lt;&gt;"TBA",AI$2/114,0),SUMIFS('HOURS&amp;CYCLES INPUT'!$F$2:$F$9999,'HOURS&amp;CYCLES INPUT'!$C$2:$C$9999,'QUALIFIED EFH'!$C92,'HOURS&amp;CYCLES INPUT'!$D$2:$D$9999,'QUALIFIED EFH'!AI$4,'HOURS&amp;CYCLES INPUT'!$E$2:$E$9999,'QUALIFIED EFH'!AI$5))</f>
        <v>160.52000000000001</v>
      </c>
      <c r="AJ92" s="476">
        <f>IF(AJ$2&lt;&gt;"",IF($C92&lt;&gt;"TBA",AJ$2/114,0),SUMIFS('HOURS&amp;CYCLES INPUT'!$F$2:$F$9999,'HOURS&amp;CYCLES INPUT'!$C$2:$C$9999,'QUALIFIED EFH'!$C92,'HOURS&amp;CYCLES INPUT'!$D$2:$D$9999,'QUALIFIED EFH'!AJ$4,'HOURS&amp;CYCLES INPUT'!$E$2:$E$9999,'QUALIFIED EFH'!AJ$5))</f>
        <v>382.79</v>
      </c>
      <c r="AK92" s="476">
        <f>IF(AK$2&lt;&gt;"",IF($C92&lt;&gt;"TBA",AK$2/114,0),SUMIFS('HOURS&amp;CYCLES INPUT'!$F$2:$F$9999,'HOURS&amp;CYCLES INPUT'!$C$2:$C$9999,'QUALIFIED EFH'!$C92,'HOURS&amp;CYCLES INPUT'!$D$2:$D$9999,'QUALIFIED EFH'!AK$4,'HOURS&amp;CYCLES INPUT'!$E$2:$E$9999,'QUALIFIED EFH'!AK$5))</f>
        <v>370.44</v>
      </c>
      <c r="AL92" s="476">
        <f>IF(AL$2&lt;&gt;"",IF($C92&lt;&gt;"TBA",AL$2/114,0),SUMIFS('HOURS&amp;CYCLES INPUT'!$F$2:$F$9999,'HOURS&amp;CYCLES INPUT'!$C$2:$C$9999,'QUALIFIED EFH'!$C92,'HOURS&amp;CYCLES INPUT'!$D$2:$D$9999,'QUALIFIED EFH'!AL$4,'HOURS&amp;CYCLES INPUT'!$E$2:$E$9999,'QUALIFIED EFH'!AL$5))</f>
        <v>439.89</v>
      </c>
      <c r="AM92" s="476">
        <f>IF(AM$2&lt;&gt;"",IF($C92&lt;&gt;"TBA",AM$2/114,0),SUMIFS('HOURS&amp;CYCLES INPUT'!$F$2:$F$9999,'HOURS&amp;CYCLES INPUT'!$C$2:$C$9999,'QUALIFIED EFH'!$C92,'HOURS&amp;CYCLES INPUT'!$D$2:$D$9999,'QUALIFIED EFH'!AM$4,'HOURS&amp;CYCLES INPUT'!$E$2:$E$9999,'QUALIFIED EFH'!AM$5))</f>
        <v>454.01</v>
      </c>
      <c r="AN92" s="476">
        <f>IF(AN$2&lt;&gt;"",IF($C92&lt;&gt;"TBA",AN$2/114,0),SUMIFS('HOURS&amp;CYCLES INPUT'!$F$2:$F$9999,'HOURS&amp;CYCLES INPUT'!$C$2:$C$9999,'QUALIFIED EFH'!$C92,'HOURS&amp;CYCLES INPUT'!$D$2:$D$9999,'QUALIFIED EFH'!AN$4,'HOURS&amp;CYCLES INPUT'!$E$2:$E$9999,'QUALIFIED EFH'!AN$5))</f>
        <v>443.1</v>
      </c>
      <c r="AO92" s="476">
        <f>IF(AO$2&lt;&gt;"",IF($C92&lt;&gt;"TBA",AO$2/114,0),SUMIFS('HOURS&amp;CYCLES INPUT'!$F$2:$F$9999,'HOURS&amp;CYCLES INPUT'!$C$2:$C$9999,'QUALIFIED EFH'!$C92,'HOURS&amp;CYCLES INPUT'!$D$2:$D$9999,'QUALIFIED EFH'!AO$4,'HOURS&amp;CYCLES INPUT'!$E$2:$E$9999,'QUALIFIED EFH'!AO$5))</f>
        <v>427.8</v>
      </c>
      <c r="AP92" s="476">
        <f>IF(AP$2&lt;&gt;"",IF($C92&lt;&gt;"TBA",AP$2/114,0),SUMIFS('HOURS&amp;CYCLES INPUT'!$F$2:$F$9999,'HOURS&amp;CYCLES INPUT'!$C$2:$C$9999,'QUALIFIED EFH'!$C92,'HOURS&amp;CYCLES INPUT'!$D$2:$D$9999,'QUALIFIED EFH'!AP$4,'HOURS&amp;CYCLES INPUT'!$E$2:$E$9999,'QUALIFIED EFH'!AP$5))</f>
        <v>400.2</v>
      </c>
      <c r="AQ92" s="476">
        <f>IF(AQ$2&lt;&gt;"",IF($C92&lt;&gt;"TBA",AQ$2/114,0),SUMIFS('HOURS&amp;CYCLES INPUT'!$F$2:$F$9999,'HOURS&amp;CYCLES INPUT'!$C$2:$C$9999,'QUALIFIED EFH'!$C92,'HOURS&amp;CYCLES INPUT'!$D$2:$D$9999,'QUALIFIED EFH'!AQ$4,'HOURS&amp;CYCLES INPUT'!$E$2:$E$9999,'QUALIFIED EFH'!AQ$5))</f>
        <v>238.87</v>
      </c>
      <c r="AR92" s="476">
        <f>IF(AR$2&lt;&gt;"",IF($C92&lt;&gt;"TBA",AR$2/114,0),SUMIFS('HOURS&amp;CYCLES INPUT'!$F$2:$F$9999,'HOURS&amp;CYCLES INPUT'!$C$2:$C$9999,'QUALIFIED EFH'!$C92,'HOURS&amp;CYCLES INPUT'!$D$2:$D$9999,'QUALIFIED EFH'!AR$4,'HOURS&amp;CYCLES INPUT'!$E$2:$E$9999,'QUALIFIED EFH'!AR$5))</f>
        <v>0</v>
      </c>
      <c r="AS92" s="476">
        <f>IF(AS$2&lt;&gt;"",IF($C92&lt;&gt;"TBA",AS$2/114,0),SUMIFS('HOURS&amp;CYCLES INPUT'!$F$2:$F$9999,'HOURS&amp;CYCLES INPUT'!$C$2:$C$9999,'QUALIFIED EFH'!$C92,'HOURS&amp;CYCLES INPUT'!$D$2:$D$9999,'QUALIFIED EFH'!AS$4,'HOURS&amp;CYCLES INPUT'!$E$2:$E$9999,'QUALIFIED EFH'!AS$5))</f>
        <v>0</v>
      </c>
      <c r="AT92" s="476">
        <f>IF(AT$2&lt;&gt;"",IF($C92&lt;&gt;"TBA",AT$2/114,0),SUMIFS('HOURS&amp;CYCLES INPUT'!$F$2:$F$9999,'HOURS&amp;CYCLES INPUT'!$C$2:$C$9999,'QUALIFIED EFH'!$C92,'HOURS&amp;CYCLES INPUT'!$D$2:$D$9999,'QUALIFIED EFH'!AT$4,'HOURS&amp;CYCLES INPUT'!$E$2:$E$9999,'QUALIFIED EFH'!AT$5))</f>
        <v>0</v>
      </c>
      <c r="AU92" s="476">
        <f>IF(AU$2&lt;&gt;"",IF($C92&lt;&gt;"TBA",AU$2/114,0),SUMIFS('HOURS&amp;CYCLES INPUT'!$F$2:$F$9999,'HOURS&amp;CYCLES INPUT'!$C$2:$C$9999,'QUALIFIED EFH'!$C92,'HOURS&amp;CYCLES INPUT'!$D$2:$D$9999,'QUALIFIED EFH'!AU$4,'HOURS&amp;CYCLES INPUT'!$E$2:$E$9999,'QUALIFIED EFH'!AU$5))</f>
        <v>52.26</v>
      </c>
      <c r="AV92" s="476">
        <f>IF(AV$2&lt;&gt;"",IF($C92&lt;&gt;"TBA",AV$2/114,0),SUMIFS('HOURS&amp;CYCLES INPUT'!$F$2:$F$9999,'HOURS&amp;CYCLES INPUT'!$C$2:$C$9999,'QUALIFIED EFH'!$C92,'HOURS&amp;CYCLES INPUT'!$D$2:$D$9999,'QUALIFIED EFH'!AV$4,'HOURS&amp;CYCLES INPUT'!$E$2:$E$9999,'QUALIFIED EFH'!AV$5))</f>
        <v>154.25</v>
      </c>
      <c r="AW92" s="476">
        <f>IF(AW$2&lt;&gt;"",IF($C92&lt;&gt;"TBA",AW$2/114,0),SUMIFS('HOURS&amp;CYCLES INPUT'!$F$2:$F$9999,'HOURS&amp;CYCLES INPUT'!$C$2:$C$9999,'QUALIFIED EFH'!$C92,'HOURS&amp;CYCLES INPUT'!$D$2:$D$9999,'QUALIFIED EFH'!AW$4,'HOURS&amp;CYCLES INPUT'!$E$2:$E$9999,'QUALIFIED EFH'!AW$5))</f>
        <v>150.87</v>
      </c>
      <c r="AX92" s="476">
        <f>IF(AX$2&lt;&gt;"",IF($C92&lt;&gt;"TBA",AX$2/114,0),SUMIFS('HOURS&amp;CYCLES INPUT'!$F$2:$F$9999,'HOURS&amp;CYCLES INPUT'!$C$2:$C$9999,'QUALIFIED EFH'!$C92,'HOURS&amp;CYCLES INPUT'!$D$2:$D$9999,'QUALIFIED EFH'!AX$4,'HOURS&amp;CYCLES INPUT'!$E$2:$E$9999,'QUALIFIED EFH'!AX$5))</f>
        <v>177.15</v>
      </c>
      <c r="AY92" s="476">
        <f>IF(AY$2&lt;&gt;"",IF($C92&lt;&gt;"TBA",AY$2/114,0),SUMIFS('HOURS&amp;CYCLES INPUT'!$F$2:$F$9999,'HOURS&amp;CYCLES INPUT'!$C$2:$C$9999,'QUALIFIED EFH'!$C92,'HOURS&amp;CYCLES INPUT'!$D$2:$D$9999,'QUALIFIED EFH'!AY$4,'HOURS&amp;CYCLES INPUT'!$E$2:$E$9999,'QUALIFIED EFH'!AY$5))</f>
        <v>155.1</v>
      </c>
      <c r="AZ92" s="476">
        <f>IF(AZ$2&lt;&gt;"",IF($C92&lt;&gt;"TBA",AZ$2/114,0),SUMIFS('HOURS&amp;CYCLES INPUT'!$F$2:$F$9999,'HOURS&amp;CYCLES INPUT'!$C$2:$C$9999,'QUALIFIED EFH'!$C92,'HOURS&amp;CYCLES INPUT'!$D$2:$D$9999,'QUALIFIED EFH'!AZ$4,'HOURS&amp;CYCLES INPUT'!$E$2:$E$9999,'QUALIFIED EFH'!AZ$5))</f>
        <v>191.32</v>
      </c>
      <c r="BA92" s="476">
        <f>IF(BA$2&lt;&gt;"",IF($C92&lt;&gt;"TBA",BA$2/114,0),SUMIFS('HOURS&amp;CYCLES INPUT'!$F$2:$F$9999,'HOURS&amp;CYCLES INPUT'!$C$2:$C$9999,'QUALIFIED EFH'!$C92,'HOURS&amp;CYCLES INPUT'!$D$2:$D$9999,'QUALIFIED EFH'!BA$4,'HOURS&amp;CYCLES INPUT'!$E$2:$E$9999,'QUALIFIED EFH'!BA$5))</f>
        <v>198.45</v>
      </c>
      <c r="BB92" s="476">
        <f>IF(BB$2&lt;&gt;"",IF($C92&lt;&gt;"TBA",BB$2/114,0),SUMIFS('HOURS&amp;CYCLES INPUT'!$F$2:$F$9999,'HOURS&amp;CYCLES INPUT'!$C$2:$C$9999,'QUALIFIED EFH'!$C92,'HOURS&amp;CYCLES INPUT'!$D$2:$D$9999,'QUALIFIED EFH'!BB$4,'HOURS&amp;CYCLES INPUT'!$E$2:$E$9999,'QUALIFIED EFH'!BB$5))</f>
        <v>60.08</v>
      </c>
      <c r="BC92" s="476">
        <f>IF(BC$2&lt;&gt;"",IF($C92&lt;&gt;"TBA",BC$2/114,0),SUMIFS('HOURS&amp;CYCLES INPUT'!$F$2:$F$9999,'HOURS&amp;CYCLES INPUT'!$C$2:$C$9999,'QUALIFIED EFH'!$C92,'HOURS&amp;CYCLES INPUT'!$D$2:$D$9999,'QUALIFIED EFH'!BC$4,'HOURS&amp;CYCLES INPUT'!$E$2:$E$9999,'QUALIFIED EFH'!BC$5))</f>
        <v>140.27000000000001</v>
      </c>
      <c r="BD92" s="476">
        <f>IF(BD$2&lt;&gt;"",IF($C92&lt;&gt;"TBA",BD$2/114,0),SUMIFS('HOURS&amp;CYCLES INPUT'!$F$2:$F$9999,'HOURS&amp;CYCLES INPUT'!$C$2:$C$9999,'QUALIFIED EFH'!$C92,'HOURS&amp;CYCLES INPUT'!$D$2:$D$9999,'QUALIFIED EFH'!BD$4,'HOURS&amp;CYCLES INPUT'!$E$2:$E$9999,'QUALIFIED EFH'!BD$5))</f>
        <v>104.51</v>
      </c>
      <c r="BE92" s="476">
        <f>IF(BE$2&lt;&gt;"",IF($C92&lt;&gt;"TBA",BE$2/114,0),SUMIFS('HOURS&amp;CYCLES INPUT'!$F$2:$F$9999,'HOURS&amp;CYCLES INPUT'!$C$2:$C$9999,'QUALIFIED EFH'!$C92,'HOURS&amp;CYCLES INPUT'!$D$2:$D$9999,'QUALIFIED EFH'!BE$4,'HOURS&amp;CYCLES INPUT'!$E$2:$E$9999,'QUALIFIED EFH'!BE$5))</f>
        <v>95.3</v>
      </c>
      <c r="BF92" s="476">
        <f>IF(BF$2&lt;&gt;"",IF($C92&lt;&gt;"TBA",BF$2/114,0),SUMIFS('HOURS&amp;CYCLES INPUT'!$F$2:$F$9999,'HOURS&amp;CYCLES INPUT'!$C$2:$C$9999,'QUALIFIED EFH'!$C92,'HOURS&amp;CYCLES INPUT'!$D$2:$D$9999,'QUALIFIED EFH'!BF$4,'HOURS&amp;CYCLES INPUT'!$E$2:$E$9999,'QUALIFIED EFH'!BF$5))</f>
        <v>92.22</v>
      </c>
      <c r="BG92" s="476">
        <f>IF(BG$2&lt;&gt;"",IF($C92&lt;&gt;"TBA",BG$2/114,0),SUMIFS('HOURS&amp;CYCLES INPUT'!$F$2:$F$9999,'HOURS&amp;CYCLES INPUT'!$C$2:$C$9999,'QUALIFIED EFH'!$C92,'HOURS&amp;CYCLES INPUT'!$D$2:$D$9999,'QUALIFIED EFH'!BG$4,'HOURS&amp;CYCLES INPUT'!$E$2:$E$9999,'QUALIFIED EFH'!BG$5))</f>
        <v>198.85</v>
      </c>
      <c r="BH92" s="476">
        <f>IF(BH$2&lt;&gt;"",IF($C92&lt;&gt;"TBA",BH$2/114,0),SUMIFS('HOURS&amp;CYCLES INPUT'!$F$2:$F$9999,'HOURS&amp;CYCLES INPUT'!$C$2:$C$9999,'QUALIFIED EFH'!$C92,'HOURS&amp;CYCLES INPUT'!$D$2:$D$9999,'QUALIFIED EFH'!BH$4,'HOURS&amp;CYCLES INPUT'!$E$2:$E$9999,'QUALIFIED EFH'!BH$5))</f>
        <v>317.67</v>
      </c>
      <c r="BI92" s="476">
        <f>IF(BI$2&lt;&gt;"",IF($C92&lt;&gt;"TBA",BI$2/114,0),SUMIFS('HOURS&amp;CYCLES INPUT'!$F$2:$F$9999,'HOURS&amp;CYCLES INPUT'!$C$2:$C$9999,'QUALIFIED EFH'!$C92,'HOURS&amp;CYCLES INPUT'!$D$2:$D$9999,'QUALIFIED EFH'!BI$4,'HOURS&amp;CYCLES INPUT'!$E$2:$E$9999,'QUALIFIED EFH'!BI$5))</f>
        <v>204.71</v>
      </c>
      <c r="BJ92" s="476">
        <f>IF(BJ$2&lt;&gt;"",IF($C92&lt;&gt;"TBA",BJ$2/114,0),SUMIFS('HOURS&amp;CYCLES INPUT'!$F$2:$F$9999,'HOURS&amp;CYCLES INPUT'!$C$2:$C$9999,'QUALIFIED EFH'!$C92,'HOURS&amp;CYCLES INPUT'!$D$2:$D$9999,'QUALIFIED EFH'!BJ$4,'HOURS&amp;CYCLES INPUT'!$E$2:$E$9999,'QUALIFIED EFH'!BJ$5))</f>
        <v>306.57</v>
      </c>
      <c r="BK92" s="476">
        <f>IF(BK$2&lt;&gt;"",IF($C92&lt;&gt;"TBA",BK$2/114,0),SUMIFS('HOURS&amp;CYCLES INPUT'!$F$2:$F$9999,'HOURS&amp;CYCLES INPUT'!$C$2:$C$9999,'QUALIFIED EFH'!$C92,'HOURS&amp;CYCLES INPUT'!$D$2:$D$9999,'QUALIFIED EFH'!BK$4,'HOURS&amp;CYCLES INPUT'!$E$2:$E$9999,'QUALIFIED EFH'!BK$5))</f>
        <v>352.94</v>
      </c>
      <c r="BL92" s="476">
        <f>IF(BL$2&lt;&gt;"",IF($C92&lt;&gt;"TBA",BL$2/114,0),SUMIFS('HOURS&amp;CYCLES INPUT'!$F$2:$F$9999,'HOURS&amp;CYCLES INPUT'!$C$2:$C$9999,'QUALIFIED EFH'!$C92,'HOURS&amp;CYCLES INPUT'!$D$2:$D$9999,'QUALIFIED EFH'!BL$4,'HOURS&amp;CYCLES INPUT'!$E$2:$E$9999,'QUALIFIED EFH'!BL$5))</f>
        <v>265.76</v>
      </c>
      <c r="BM92" s="476">
        <f>IF(BM$2&lt;&gt;"",IF($C92&lt;&gt;"TBA",BM$2/114,0),SUMIFS('HOURS&amp;CYCLES INPUT'!$F$2:$F$9999,'HOURS&amp;CYCLES INPUT'!$C$2:$C$9999,'QUALIFIED EFH'!$C92,'HOURS&amp;CYCLES INPUT'!$D$2:$D$9999,'QUALIFIED EFH'!BM$4,'HOURS&amp;CYCLES INPUT'!$E$2:$E$9999,'QUALIFIED EFH'!BM$5))</f>
        <v>343.33</v>
      </c>
      <c r="BN92" s="476">
        <f>IF(BN$2&lt;&gt;"",IF($C92&lt;&gt;"TBA",BN$2/114,0),SUMIFS('HOURS&amp;CYCLES INPUT'!$F$2:$F$9999,'HOURS&amp;CYCLES INPUT'!$C$2:$C$9999,'QUALIFIED EFH'!$C92,'HOURS&amp;CYCLES INPUT'!$D$2:$D$9999,'QUALIFIED EFH'!BN$4,'HOURS&amp;CYCLES INPUT'!$E$2:$E$9999,'QUALIFIED EFH'!BN$5))</f>
        <v>266.24</v>
      </c>
      <c r="BO92" s="476">
        <f>IF(BO$2&lt;&gt;"",IF($C92&lt;&gt;"TBA",BO$2/114,0),SUMIFS('HOURS&amp;CYCLES INPUT'!$F$2:$F$9999,'HOURS&amp;CYCLES INPUT'!$C$2:$C$9999,'QUALIFIED EFH'!$C92,'HOURS&amp;CYCLES INPUT'!$D$2:$D$9999,'QUALIFIED EFH'!BO$4,'HOURS&amp;CYCLES INPUT'!$E$2:$E$9999,'QUALIFIED EFH'!BO$5))</f>
        <v>386.73</v>
      </c>
      <c r="BP92" s="476">
        <f>IF(BP$2&lt;&gt;"",IF($C92&lt;&gt;"TBA",BP$2/114,0),SUMIFS('HOURS&amp;CYCLES INPUT'!$F$2:$F$9999,'HOURS&amp;CYCLES INPUT'!$C$2:$C$9999,'QUALIFIED EFH'!$C92,'HOURS&amp;CYCLES INPUT'!$D$2:$D$9999,'QUALIFIED EFH'!BP$4,'HOURS&amp;CYCLES INPUT'!$E$2:$E$9999,'QUALIFIED EFH'!BP$5))</f>
        <v>265.5</v>
      </c>
      <c r="BQ92" s="476">
        <f>IF(BQ$2&lt;&gt;"",IF($C92&lt;&gt;"TBA",BQ$2/114,0),SUMIFS('HOURS&amp;CYCLES INPUT'!$F$2:$F$9999,'HOURS&amp;CYCLES INPUT'!$C$2:$C$9999,'QUALIFIED EFH'!$C92,'HOURS&amp;CYCLES INPUT'!$D$2:$D$9999,'QUALIFIED EFH'!BQ$4,'HOURS&amp;CYCLES INPUT'!$E$2:$E$9999,'QUALIFIED EFH'!BQ$5))</f>
        <v>420.97</v>
      </c>
      <c r="BR92" s="476">
        <f>IF(BR$2&lt;&gt;"",IF($C92&lt;&gt;"TBA",BR$2/114,0),SUMIFS('HOURS&amp;CYCLES INPUT'!$F$2:$F$9999,'HOURS&amp;CYCLES INPUT'!$C$2:$C$9999,'QUALIFIED EFH'!$C92,'HOURS&amp;CYCLES INPUT'!$D$2:$D$9999,'QUALIFIED EFH'!BR$4,'HOURS&amp;CYCLES INPUT'!$E$2:$E$9999,'QUALIFIED EFH'!BR$5))</f>
        <v>409.7</v>
      </c>
      <c r="BS92" s="476">
        <f>IF(BS$2&lt;&gt;"",IF($C92&lt;&gt;"TBA",BS$2/114,0),SUMIFS('HOURS&amp;CYCLES INPUT'!$F$2:$F$9999,'HOURS&amp;CYCLES INPUT'!$C$2:$C$9999,'QUALIFIED EFH'!$C92,'HOURS&amp;CYCLES INPUT'!$D$2:$D$9999,'QUALIFIED EFH'!BS$4,'HOURS&amp;CYCLES INPUT'!$E$2:$E$9999,'QUALIFIED EFH'!BS$5))</f>
        <v>431.72</v>
      </c>
      <c r="BT92" s="476">
        <f>IF(BT$2&lt;&gt;"",IF($C92&lt;&gt;"TBA",BT$2/114,0),SUMIFS('HOURS&amp;CYCLES INPUT'!$F$2:$F$9999,'HOURS&amp;CYCLES INPUT'!$C$2:$C$9999,'QUALIFIED EFH'!$C92,'HOURS&amp;CYCLES INPUT'!$D$2:$D$9999,'QUALIFIED EFH'!BT$4,'HOURS&amp;CYCLES INPUT'!$E$2:$E$9999,'QUALIFIED EFH'!BT$5))</f>
        <v>394.56</v>
      </c>
      <c r="BU92" s="476">
        <f>IF(BU$2&lt;&gt;"",IF($C92&lt;&gt;"TBA",BU$2/114,0),SUMIFS('HOURS&amp;CYCLES INPUT'!$F$2:$F$9999,'HOURS&amp;CYCLES INPUT'!$C$2:$C$9999,'QUALIFIED EFH'!$C92,'HOURS&amp;CYCLES INPUT'!$D$2:$D$9999,'QUALIFIED EFH'!BU$4,'HOURS&amp;CYCLES INPUT'!$E$2:$E$9999,'QUALIFIED EFH'!BU$5))</f>
        <v>316.05</v>
      </c>
      <c r="BV92" s="476">
        <f>IF(BV$2&lt;&gt;"",IF($C92&lt;&gt;"TBA",BV$2/114,0),SUMIFS('HOURS&amp;CYCLES INPUT'!$F$2:$F$9999,'HOURS&amp;CYCLES INPUT'!$C$2:$C$9999,'QUALIFIED EFH'!$C92,'HOURS&amp;CYCLES INPUT'!$D$2:$D$9999,'QUALIFIED EFH'!BV$4,'HOURS&amp;CYCLES INPUT'!$E$2:$E$9999,'QUALIFIED EFH'!BV$5))</f>
        <v>218.96</v>
      </c>
      <c r="BW92" s="476">
        <f>IF(BW$2&lt;&gt;"",IF($C92&lt;&gt;"TBA",BW$2/114,0),SUMIFS('HOURS&amp;CYCLES INPUT'!$F$2:$F$9999,'HOURS&amp;CYCLES INPUT'!$C$2:$C$9999,'QUALIFIED EFH'!$C92,'HOURS&amp;CYCLES INPUT'!$D$2:$D$9999,'QUALIFIED EFH'!BW$4,'HOURS&amp;CYCLES INPUT'!$E$2:$E$9999,'QUALIFIED EFH'!BW$5))</f>
        <v>429.98</v>
      </c>
      <c r="BX92" s="476">
        <f>IF(BX$2&lt;&gt;"",IF($C92&lt;&gt;"TBA",BX$2/114,0),SUMIFS('HOURS&amp;CYCLES INPUT'!$F$2:$F$9999,'HOURS&amp;CYCLES INPUT'!$C$2:$C$9999,'QUALIFIED EFH'!$C92,'HOURS&amp;CYCLES INPUT'!$D$2:$D$9999,'QUALIFIED EFH'!BX$4,'HOURS&amp;CYCLES INPUT'!$E$2:$E$9999,'QUALIFIED EFH'!BX$5))</f>
        <v>397.11</v>
      </c>
      <c r="BY92" s="476">
        <f>IF(BY$2&lt;&gt;"",IF($C92&lt;&gt;"TBA",BY$2/114,0),SUMIFS('HOURS&amp;CYCLES INPUT'!$F$2:$F$9999,'HOURS&amp;CYCLES INPUT'!$C$2:$C$9999,'QUALIFIED EFH'!$C92,'HOURS&amp;CYCLES INPUT'!$D$2:$D$9999,'QUALIFIED EFH'!BY$4,'HOURS&amp;CYCLES INPUT'!$E$2:$E$9999,'QUALIFIED EFH'!BY$5))</f>
        <v>484.97</v>
      </c>
      <c r="BZ92" s="476">
        <f>IF(BZ$2&lt;&gt;"",IF($C92&lt;&gt;"TBA",BZ$2/114,0),SUMIFS('HOURS&amp;CYCLES INPUT'!$F$2:$F$9999,'HOURS&amp;CYCLES INPUT'!$C$2:$C$9999,'QUALIFIED EFH'!$C92,'HOURS&amp;CYCLES INPUT'!$D$2:$D$9999,'QUALIFIED EFH'!BZ$4,'HOURS&amp;CYCLES INPUT'!$E$2:$E$9999,'QUALIFIED EFH'!BZ$5))</f>
        <v>110.45</v>
      </c>
      <c r="CA92" s="476">
        <f>IF(CA$2&lt;&gt;"",IF($C92&lt;&gt;"TBA",CA$2/114,0),SUMIFS('HOURS&amp;CYCLES INPUT'!$F$2:$F$9999,'HOURS&amp;CYCLES INPUT'!$C$2:$C$9999,'QUALIFIED EFH'!$C92,'HOURS&amp;CYCLES INPUT'!$D$2:$D$9999,'QUALIFIED EFH'!CA$4,'HOURS&amp;CYCLES INPUT'!$E$2:$E$9999,'QUALIFIED EFH'!CA$5))</f>
        <v>0</v>
      </c>
      <c r="CB92" s="476">
        <f>IF(CB$2&lt;&gt;"",IF($C92&lt;&gt;"TBA",CB$2/114,0),SUMIFS('HOURS&amp;CYCLES INPUT'!$F$2:$F$9999,'HOURS&amp;CYCLES INPUT'!$C$2:$C$9999,'QUALIFIED EFH'!$C92,'HOURS&amp;CYCLES INPUT'!$D$2:$D$9999,'QUALIFIED EFH'!CB$4,'HOURS&amp;CYCLES INPUT'!$E$2:$E$9999,'QUALIFIED EFH'!CB$5))</f>
        <v>0</v>
      </c>
      <c r="CC92" s="476">
        <f>IF(CC$2&lt;&gt;"",IF($C92&lt;&gt;"TBA",CC$2/114,0),SUMIFS('HOURS&amp;CYCLES INPUT'!$F$2:$F$9999,'HOURS&amp;CYCLES INPUT'!$C$2:$C$9999,'QUALIFIED EFH'!$C92,'HOURS&amp;CYCLES INPUT'!$D$2:$D$9999,'QUALIFIED EFH'!CC$4,'HOURS&amp;CYCLES INPUT'!$E$2:$E$9999,'QUALIFIED EFH'!CC$5))</f>
        <v>0</v>
      </c>
      <c r="CD92" s="476">
        <f>IF(CD$2&lt;&gt;"",IF($C92&lt;&gt;"TBA",CD$2/114,0),SUMIFS('HOURS&amp;CYCLES INPUT'!$F$2:$F$9999,'HOURS&amp;CYCLES INPUT'!$C$2:$C$9999,'QUALIFIED EFH'!$C92,'HOURS&amp;CYCLES INPUT'!$D$2:$D$9999,'QUALIFIED EFH'!CD$4,'HOURS&amp;CYCLES INPUT'!$E$2:$E$9999,'QUALIFIED EFH'!CD$5))</f>
        <v>0</v>
      </c>
      <c r="CE92" s="476">
        <f>IF(CE$2&lt;&gt;"",IF($C92&lt;&gt;"TBA",CE$2/114,0),SUMIFS('HOURS&amp;CYCLES INPUT'!$F$2:$F$9999,'HOURS&amp;CYCLES INPUT'!$C$2:$C$9999,'QUALIFIED EFH'!$C92,'HOURS&amp;CYCLES INPUT'!$D$2:$D$9999,'QUALIFIED EFH'!CE$4,'HOURS&amp;CYCLES INPUT'!$E$2:$E$9999,'QUALIFIED EFH'!CE$5))</f>
        <v>0</v>
      </c>
      <c r="CF92" s="476">
        <f>IF(CF$2&lt;&gt;"",IF($C92&lt;&gt;"TBA",CF$2/114,0),SUMIFS('HOURS&amp;CYCLES INPUT'!$F$2:$F$9999,'HOURS&amp;CYCLES INPUT'!$C$2:$C$9999,'QUALIFIED EFH'!$C92,'HOURS&amp;CYCLES INPUT'!$D$2:$D$9999,'QUALIFIED EFH'!CF$4,'HOURS&amp;CYCLES INPUT'!$E$2:$E$9999,'QUALIFIED EFH'!CF$5))</f>
        <v>0</v>
      </c>
      <c r="CG92" s="476">
        <f>IF(CG$2&lt;&gt;"",IF($C92&lt;&gt;"TBA",CG$2/114,0),SUMIFS('HOURS&amp;CYCLES INPUT'!$F$2:$F$9999,'HOURS&amp;CYCLES INPUT'!$C$2:$C$9999,'QUALIFIED EFH'!$C92,'HOURS&amp;CYCLES INPUT'!$D$2:$D$9999,'QUALIFIED EFH'!CG$4,'HOURS&amp;CYCLES INPUT'!$E$2:$E$9999,'QUALIFIED EFH'!CG$5))</f>
        <v>0</v>
      </c>
      <c r="CH92" s="476">
        <f>IF(CH$2&lt;&gt;"",IF($C92&lt;&gt;"TBA",CH$2/114,0),SUMIFS('HOURS&amp;CYCLES INPUT'!$F$2:$F$9999,'HOURS&amp;CYCLES INPUT'!$C$2:$C$9999,'QUALIFIED EFH'!$C92,'HOURS&amp;CYCLES INPUT'!$D$2:$D$9999,'QUALIFIED EFH'!CH$4,'HOURS&amp;CYCLES INPUT'!$E$2:$E$9999,'QUALIFIED EFH'!CH$5))</f>
        <v>0</v>
      </c>
      <c r="CI92" s="476">
        <f>IF(CI$2&lt;&gt;"",IF($C92&lt;&gt;"TBA",CI$2/114,0),SUMIFS('HOURS&amp;CYCLES INPUT'!$F$2:$F$9999,'HOURS&amp;CYCLES INPUT'!$C$2:$C$9999,'QUALIFIED EFH'!$C92,'HOURS&amp;CYCLES INPUT'!$D$2:$D$9999,'QUALIFIED EFH'!CI$4,'HOURS&amp;CYCLES INPUT'!$E$2:$E$9999,'QUALIFIED EFH'!CI$5))</f>
        <v>0</v>
      </c>
      <c r="CJ92" s="476">
        <f>IF(CJ$2&lt;&gt;"",IF($C92&lt;&gt;"TBA",CJ$2/114,0),SUMIFS('HOURS&amp;CYCLES INPUT'!$F$2:$F$9999,'HOURS&amp;CYCLES INPUT'!$C$2:$C$9999,'QUALIFIED EFH'!$C92,'HOURS&amp;CYCLES INPUT'!$D$2:$D$9999,'QUALIFIED EFH'!CJ$4,'HOURS&amp;CYCLES INPUT'!$E$2:$E$9999,'QUALIFIED EFH'!CJ$5))</f>
        <v>0</v>
      </c>
      <c r="CK92" s="476">
        <f>IF(CK$2&lt;&gt;"",IF($C92&lt;&gt;"TBA",CK$2/114,0),SUMIFS('HOURS&amp;CYCLES INPUT'!$F$2:$F$9999,'HOURS&amp;CYCLES INPUT'!$C$2:$C$9999,'QUALIFIED EFH'!$C92,'HOURS&amp;CYCLES INPUT'!$D$2:$D$9999,'QUALIFIED EFH'!CK$4,'HOURS&amp;CYCLES INPUT'!$E$2:$E$9999,'QUALIFIED EFH'!CK$5))</f>
        <v>0</v>
      </c>
      <c r="CL92" s="476">
        <f>IF(CL$2&lt;&gt;"",IF($C92&lt;&gt;"TBA",CL$2/114,0),SUMIFS('HOURS&amp;CYCLES INPUT'!$F$2:$F$9999,'HOURS&amp;CYCLES INPUT'!$C$2:$C$9999,'QUALIFIED EFH'!$C92,'HOURS&amp;CYCLES INPUT'!$D$2:$D$9999,'QUALIFIED EFH'!CL$4,'HOURS&amp;CYCLES INPUT'!$E$2:$E$9999,'QUALIFIED EFH'!CL$5))</f>
        <v>123.41</v>
      </c>
      <c r="CM92" s="476">
        <f>IF(CM$2&lt;&gt;"",IF($C92&lt;&gt;"TBA",CM$2/114,0),SUMIFS('HOURS&amp;CYCLES INPUT'!$F$2:$F$9999,'HOURS&amp;CYCLES INPUT'!$C$2:$C$9999,'QUALIFIED EFH'!$C92,'HOURS&amp;CYCLES INPUT'!$D$2:$D$9999,'QUALIFIED EFH'!CM$4,'HOURS&amp;CYCLES INPUT'!$E$2:$E$9999,'QUALIFIED EFH'!CM$5))</f>
        <v>368.51</v>
      </c>
      <c r="CN92" s="476">
        <f>IF(CN$2&lt;&gt;"",IF($C92&lt;&gt;"TBA",CN$2/114,0),SUMIFS('HOURS&amp;CYCLES INPUT'!$F$2:$F$9999,'HOURS&amp;CYCLES INPUT'!$C$2:$C$9999,'QUALIFIED EFH'!$C92,'HOURS&amp;CYCLES INPUT'!$D$2:$D$9999,'QUALIFIED EFH'!CN$4,'HOURS&amp;CYCLES INPUT'!$E$2:$E$9999,'QUALIFIED EFH'!CN$5))</f>
        <v>312.86</v>
      </c>
      <c r="CO92" s="476">
        <f>IF(CO$2&lt;&gt;"",IF($C92&lt;&gt;"TBA",CO$2/114,0),SUMIFS('HOURS&amp;CYCLES INPUT'!$F$2:$F$9999,'HOURS&amp;CYCLES INPUT'!$C$2:$C$9999,'QUALIFIED EFH'!$C92,'HOURS&amp;CYCLES INPUT'!$D$2:$D$9999,'QUALIFIED EFH'!CO$4,'HOURS&amp;CYCLES INPUT'!$E$2:$E$9999,'QUALIFIED EFH'!CO$5))</f>
        <v>0</v>
      </c>
      <c r="CP92" s="476">
        <f>IF(CP$2&lt;&gt;"",IF($C92&lt;&gt;"TBA",CP$2/114,0),SUMIFS('HOURS&amp;CYCLES INPUT'!$F$2:$F$9999,'HOURS&amp;CYCLES INPUT'!$C$2:$C$9999,'QUALIFIED EFH'!$C92,'HOURS&amp;CYCLES INPUT'!$D$2:$D$9999,'QUALIFIED EFH'!CP$4,'HOURS&amp;CYCLES INPUT'!$E$2:$E$9999,'QUALIFIED EFH'!CP$5))</f>
        <v>216.65</v>
      </c>
      <c r="CQ92" s="476">
        <f>IF(CQ$2&lt;&gt;"",IF($C92&lt;&gt;"TBA",CQ$2/114,0),SUMIFS('HOURS&amp;CYCLES INPUT'!$F$2:$F$9999,'HOURS&amp;CYCLES INPUT'!$C$2:$C$9999,'QUALIFIED EFH'!$C92,'HOURS&amp;CYCLES INPUT'!$D$2:$D$9999,'QUALIFIED EFH'!CQ$4,'HOURS&amp;CYCLES INPUT'!$E$2:$E$9999,'QUALIFIED EFH'!CQ$5))</f>
        <v>463.3</v>
      </c>
      <c r="CR92" s="476">
        <f>IF(CR$2&lt;&gt;"",IF($C92&lt;&gt;"TBA",CR$2/114,0),SUMIFS('HOURS&amp;CYCLES INPUT'!$F$2:$F$9999,'HOURS&amp;CYCLES INPUT'!$C$2:$C$9999,'QUALIFIED EFH'!$C92,'HOURS&amp;CYCLES INPUT'!$D$2:$D$9999,'QUALIFIED EFH'!CR$4,'HOURS&amp;CYCLES INPUT'!$E$2:$E$9999,'QUALIFIED EFH'!CR$5))</f>
        <v>443.69</v>
      </c>
      <c r="CS92" s="476">
        <f>IF(CS$2&lt;&gt;"",IF($C92&lt;&gt;"TBA",CS$2/114,0),SUMIFS('HOURS&amp;CYCLES INPUT'!$F$2:$F$9999,'HOURS&amp;CYCLES INPUT'!$C$2:$C$9999,'QUALIFIED EFH'!$C92,'HOURS&amp;CYCLES INPUT'!$D$2:$D$9999,'QUALIFIED EFH'!CS$4,'HOURS&amp;CYCLES INPUT'!$E$2:$E$9999,'QUALIFIED EFH'!CS$5))</f>
        <v>482.05</v>
      </c>
      <c r="CT92" s="476">
        <f>IF(CT$2&lt;&gt;"",IF($C92&lt;&gt;"TBA",CT$2/114,0),SUMIFS('HOURS&amp;CYCLES INPUT'!$F$2:$F$9999,'HOURS&amp;CYCLES INPUT'!$C$2:$C$9999,'QUALIFIED EFH'!$C92,'HOURS&amp;CYCLES INPUT'!$D$2:$D$9999,'QUALIFIED EFH'!CT$4,'HOURS&amp;CYCLES INPUT'!$E$2:$E$9999,'QUALIFIED EFH'!CT$5))</f>
        <v>462.72</v>
      </c>
      <c r="CU92" s="476">
        <f>IF(CU$2&lt;&gt;"",IF($C92&lt;&gt;"TBA",CU$2/114,0),SUMIFS('HOURS&amp;CYCLES INPUT'!$F$2:$F$9999,'HOURS&amp;CYCLES INPUT'!$C$2:$C$9999,'QUALIFIED EFH'!$C92,'HOURS&amp;CYCLES INPUT'!$D$2:$D$9999,'QUALIFIED EFH'!CU$4,'HOURS&amp;CYCLES INPUT'!$E$2:$E$9999,'QUALIFIED EFH'!CU$5))</f>
        <v>506.62</v>
      </c>
      <c r="CV92" s="476">
        <f>IF(CV$2&lt;&gt;"",IF($C92&lt;&gt;"TBA",CV$2/114,0),SUMIFS('HOURS&amp;CYCLES INPUT'!$F$2:$F$9999,'HOURS&amp;CYCLES INPUT'!$C$2:$C$9999,'QUALIFIED EFH'!$C92,'HOURS&amp;CYCLES INPUT'!$D$2:$D$9999,'QUALIFIED EFH'!CV$4,'HOURS&amp;CYCLES INPUT'!$E$2:$E$9999,'QUALIFIED EFH'!CV$5))</f>
        <v>495.42</v>
      </c>
      <c r="CW92" s="476">
        <f>IF(CW$2&lt;&gt;"",IF($C92&lt;&gt;"TBA",CW$2/114,0),SUMIFS('HOURS&amp;CYCLES INPUT'!$F$2:$F$9999,'HOURS&amp;CYCLES INPUT'!$C$2:$C$9999,'QUALIFIED EFH'!$C92,'HOURS&amp;CYCLES INPUT'!$D$2:$D$9999,'QUALIFIED EFH'!CW$4,'HOURS&amp;CYCLES INPUT'!$E$2:$E$9999,'QUALIFIED EFH'!CW$5))</f>
        <v>516.83000000000004</v>
      </c>
      <c r="CX92" s="476">
        <f>IF(CX$2&lt;&gt;"",IF($C92&lt;&gt;"TBA",CX$2/114,0),SUMIFS('HOURS&amp;CYCLES INPUT'!$F$2:$F$9999,'HOURS&amp;CYCLES INPUT'!$C$2:$C$9999,'QUALIFIED EFH'!$C92,'HOURS&amp;CYCLES INPUT'!$D$2:$D$9999,'QUALIFIED EFH'!CX$4,'HOURS&amp;CYCLES INPUT'!$E$2:$E$9999,'QUALIFIED EFH'!CX$5))</f>
        <v>383.85</v>
      </c>
      <c r="CY92" s="476">
        <f>IF(CY$2&lt;&gt;"",IF($C92&lt;&gt;"TBA",CY$2/114,0),SUMIFS('HOURS&amp;CYCLES INPUT'!$F$2:$F$9999,'HOURS&amp;CYCLES INPUT'!$C$2:$C$9999,'QUALIFIED EFH'!$C92,'HOURS&amp;CYCLES INPUT'!$D$2:$D$9999,'QUALIFIED EFH'!CY$4,'HOURS&amp;CYCLES INPUT'!$E$2:$E$9999,'QUALIFIED EFH'!CY$5))</f>
        <v>496.95</v>
      </c>
      <c r="CZ92" s="476">
        <f>IF(CZ$2&lt;&gt;"",IF($C92&lt;&gt;"TBA",CZ$2/114,0),SUMIFS('HOURS&amp;CYCLES INPUT'!$F$2:$F$9999,'HOURS&amp;CYCLES INPUT'!$C$2:$C$9999,'QUALIFIED EFH'!$C92,'HOURS&amp;CYCLES INPUT'!$D$2:$D$9999,'QUALIFIED EFH'!CZ$4,'HOURS&amp;CYCLES INPUT'!$E$2:$E$9999,'QUALIFIED EFH'!CZ$5))</f>
        <v>452.7</v>
      </c>
      <c r="DA92" s="476">
        <f>IF(DA$2&lt;&gt;"",IF($C92&lt;&gt;"TBA",DA$2/114,0),SUMIFS('HOURS&amp;CYCLES INPUT'!$F$2:$F$9999,'HOURS&amp;CYCLES INPUT'!$C$2:$C$9999,'QUALIFIED EFH'!$C92,'HOURS&amp;CYCLES INPUT'!$D$2:$D$9999,'QUALIFIED EFH'!DA$4,'HOURS&amp;CYCLES INPUT'!$E$2:$E$9999,'QUALIFIED EFH'!DA$5))</f>
        <v>462.8</v>
      </c>
      <c r="DB92" s="476">
        <f>IF(DB$2&lt;&gt;"",IF($C92&lt;&gt;"TBA",DB$2/114,0),SUMIFS('HOURS&amp;CYCLES INPUT'!$F$2:$F$9999,'HOURS&amp;CYCLES INPUT'!$C$2:$C$9999,'QUALIFIED EFH'!$C92,'HOURS&amp;CYCLES INPUT'!$D$2:$D$9999,'QUALIFIED EFH'!DB$4,'HOURS&amp;CYCLES INPUT'!$E$2:$E$9999,'QUALIFIED EFH'!DB$5))</f>
        <v>457.97</v>
      </c>
      <c r="DC92" s="476">
        <f>IF(DC$2&lt;&gt;"",IF($C92&lt;&gt;"TBA",DC$2/114,0),SUMIFS('HOURS&amp;CYCLES INPUT'!$F$2:$F$9999,'HOURS&amp;CYCLES INPUT'!$C$2:$C$9999,'QUALIFIED EFH'!$C92,'HOURS&amp;CYCLES INPUT'!$D$2:$D$9999,'QUALIFIED EFH'!DC$4,'HOURS&amp;CYCLES INPUT'!$E$2:$E$9999,'QUALIFIED EFH'!DC$5))</f>
        <v>335.6</v>
      </c>
      <c r="DD92" s="476">
        <f>IF(DD$2&lt;&gt;"",IF($C92&lt;&gt;"TBA",DD$2/114,0),SUMIFS('HOURS&amp;CYCLES INPUT'!$F$2:$F$9999,'HOURS&amp;CYCLES INPUT'!$C$2:$C$9999,'QUALIFIED EFH'!$C92,'HOURS&amp;CYCLES INPUT'!$D$2:$D$9999,'QUALIFIED EFH'!DD$4,'HOURS&amp;CYCLES INPUT'!$E$2:$E$9999,'QUALIFIED EFH'!DD$5))</f>
        <v>499.96</v>
      </c>
      <c r="DE92" s="476">
        <f>IF(DE$2&lt;&gt;"",IF($C92&lt;&gt;"TBA",DE$2/114,0),SUMIFS('HOURS&amp;CYCLES INPUT'!$F$2:$F$9999,'HOURS&amp;CYCLES INPUT'!$C$2:$C$9999,'QUALIFIED EFH'!$C92,'HOURS&amp;CYCLES INPUT'!$D$2:$D$9999,'QUALIFIED EFH'!DE$4,'HOURS&amp;CYCLES INPUT'!$E$2:$E$9999,'QUALIFIED EFH'!DE$5))</f>
        <v>476.27</v>
      </c>
      <c r="DF92" s="476">
        <f>IF(DF$2&lt;&gt;"",IF($C92&lt;&gt;"TBA",DF$2/114,0),SUMIFS('HOURS&amp;CYCLES INPUT'!$F$2:$F$9999,'HOURS&amp;CYCLES INPUT'!$C$2:$C$9999,'QUALIFIED EFH'!$C92,'HOURS&amp;CYCLES INPUT'!$D$2:$D$9999,'QUALIFIED EFH'!DF$4,'HOURS&amp;CYCLES INPUT'!$E$2:$E$9999,'QUALIFIED EFH'!DF$5))</f>
        <v>496.73</v>
      </c>
      <c r="DG92" s="476">
        <f>IF(DG$2&lt;&gt;"",IF($C92&lt;&gt;"TBA",DG$2/114,0),SUMIFS('HOURS&amp;CYCLES INPUT'!$F$2:$F$9999,'HOURS&amp;CYCLES INPUT'!$C$2:$C$9999,'QUALIFIED EFH'!$C92,'HOURS&amp;CYCLES INPUT'!$D$2:$D$9999,'QUALIFIED EFH'!DG$4,'HOURS&amp;CYCLES INPUT'!$E$2:$E$9999,'QUALIFIED EFH'!DG$5))</f>
        <v>174.77</v>
      </c>
      <c r="DH92" s="476">
        <f>IF(DH$2&lt;&gt;"",IF($C92&lt;&gt;"TBA",DH$2/114,0),SUMIFS('HOURS&amp;CYCLES INPUT'!$F$2:$F$9999,'HOURS&amp;CYCLES INPUT'!$C$2:$C$9999,'QUALIFIED EFH'!$C92,'HOURS&amp;CYCLES INPUT'!$D$2:$D$9999,'QUALIFIED EFH'!DH$4,'HOURS&amp;CYCLES INPUT'!$E$2:$E$9999,'QUALIFIED EFH'!DH$5))</f>
        <v>0</v>
      </c>
      <c r="DI92" s="476">
        <f>IF(DI$2&lt;&gt;"",IF($C92&lt;&gt;"TBA",DI$2/114,0),SUMIFS('HOURS&amp;CYCLES INPUT'!$F$2:$F$9999,'HOURS&amp;CYCLES INPUT'!$C$2:$C$9999,'QUALIFIED EFH'!$C92,'HOURS&amp;CYCLES INPUT'!$D$2:$D$9999,'QUALIFIED EFH'!DI$4,'HOURS&amp;CYCLES INPUT'!$E$2:$E$9999,'QUALIFIED EFH'!DI$5))</f>
        <v>0</v>
      </c>
      <c r="DJ92" s="476">
        <f>IF(DJ$2&lt;&gt;"",IF($C92&lt;&gt;"TBA",DJ$2/114,0),SUMIFS('HOURS&amp;CYCLES INPUT'!$F$2:$F$9999,'HOURS&amp;CYCLES INPUT'!$C$2:$C$9999,'QUALIFIED EFH'!$C92,'HOURS&amp;CYCLES INPUT'!$D$2:$D$9999,'QUALIFIED EFH'!DJ$4,'HOURS&amp;CYCLES INPUT'!$E$2:$E$9999,'QUALIFIED EFH'!DJ$5))</f>
        <v>0</v>
      </c>
      <c r="DK92" s="476">
        <f>IF(DK$2&lt;&gt;"",IF($C92&lt;&gt;"TBA",DK$2/114,0),SUMIFS('HOURS&amp;CYCLES INPUT'!$F$2:$F$9999,'HOURS&amp;CYCLES INPUT'!$C$2:$C$9999,'QUALIFIED EFH'!$C92,'HOURS&amp;CYCLES INPUT'!$D$2:$D$9999,'QUALIFIED EFH'!DK$4,'HOURS&amp;CYCLES INPUT'!$E$2:$E$9999,'QUALIFIED EFH'!DK$5))</f>
        <v>0</v>
      </c>
      <c r="DL92" s="476">
        <f>IF(DL$2&lt;&gt;"",IF($C92&lt;&gt;"TBA",DL$2/114,0),SUMIFS('HOURS&amp;CYCLES INPUT'!$F$2:$F$9999,'HOURS&amp;CYCLES INPUT'!$C$2:$C$9999,'QUALIFIED EFH'!$C92,'HOURS&amp;CYCLES INPUT'!$D$2:$D$9999,'QUALIFIED EFH'!DL$4,'HOURS&amp;CYCLES INPUT'!$E$2:$E$9999,'QUALIFIED EFH'!DL$5))</f>
        <v>0</v>
      </c>
      <c r="DM92" s="476">
        <f>IF(DM$2&lt;&gt;"",IF($C92&lt;&gt;"TBA",DM$2/114,0),SUMIFS('HOURS&amp;CYCLES INPUT'!$F$2:$F$9999,'HOURS&amp;CYCLES INPUT'!$C$2:$C$9999,'QUALIFIED EFH'!$C92,'HOURS&amp;CYCLES INPUT'!$D$2:$D$9999,'QUALIFIED EFH'!DM$4,'HOURS&amp;CYCLES INPUT'!$E$2:$E$9999,'QUALIFIED EFH'!DM$5))</f>
        <v>0</v>
      </c>
      <c r="DN92" s="476">
        <f>IF(DN$2&lt;&gt;"",IF($C92&lt;&gt;"TBA",DN$2/114,0),SUMIFS('HOURS&amp;CYCLES INPUT'!$F$2:$F$9999,'HOURS&amp;CYCLES INPUT'!$C$2:$C$9999,'QUALIFIED EFH'!$C92,'HOURS&amp;CYCLES INPUT'!$D$2:$D$9999,'QUALIFIED EFH'!DN$4,'HOURS&amp;CYCLES INPUT'!$E$2:$E$9999,'QUALIFIED EFH'!DN$5))</f>
        <v>0</v>
      </c>
      <c r="DO92" s="476">
        <f>IF(DO$2&lt;&gt;"",IF($C92&lt;&gt;"TBA",DO$2/114,0),SUMIFS('HOURS&amp;CYCLES INPUT'!$F$2:$F$9999,'HOURS&amp;CYCLES INPUT'!$C$2:$C$9999,'QUALIFIED EFH'!$C92,'HOURS&amp;CYCLES INPUT'!$D$2:$D$9999,'QUALIFIED EFH'!DO$4,'HOURS&amp;CYCLES INPUT'!$E$2:$E$9999,'QUALIFIED EFH'!DO$5))</f>
        <v>0</v>
      </c>
      <c r="DP92" s="476">
        <f>IF(DP$2&lt;&gt;"",IF($C92&lt;&gt;"TBA",DP$2/114,0),SUMIFS('HOURS&amp;CYCLES INPUT'!$F$2:$F$9999,'HOURS&amp;CYCLES INPUT'!$C$2:$C$9999,'QUALIFIED EFH'!$C92,'HOURS&amp;CYCLES INPUT'!$D$2:$D$9999,'QUALIFIED EFH'!DP$4,'HOURS&amp;CYCLES INPUT'!$E$2:$E$9999,'QUALIFIED EFH'!DP$5))</f>
        <v>0</v>
      </c>
      <c r="DQ92" s="476">
        <f>IF(DQ$2&lt;&gt;"",IF($C92&lt;&gt;"TBA",DQ$2/114,0),SUMIFS('HOURS&amp;CYCLES INPUT'!$F$2:$F$9999,'HOURS&amp;CYCLES INPUT'!$C$2:$C$9999,'QUALIFIED EFH'!$C92,'HOURS&amp;CYCLES INPUT'!$D$2:$D$9999,'QUALIFIED EFH'!DQ$4,'HOURS&amp;CYCLES INPUT'!$E$2:$E$9999,'QUALIFIED EFH'!DQ$5))</f>
        <v>0</v>
      </c>
      <c r="DR92" s="476">
        <f>IF(DR$2&lt;&gt;"",IF($C92&lt;&gt;"TBA",DR$2/114,0),SUMIFS('HOURS&amp;CYCLES INPUT'!$F$2:$F$9999,'HOURS&amp;CYCLES INPUT'!$C$2:$C$9999,'QUALIFIED EFH'!$C92,'HOURS&amp;CYCLES INPUT'!$D$2:$D$9999,'QUALIFIED EFH'!DR$4,'HOURS&amp;CYCLES INPUT'!$E$2:$E$9999,'QUALIFIED EFH'!DR$5))</f>
        <v>0</v>
      </c>
      <c r="DS92" s="476">
        <f>IF(DS$2&lt;&gt;"",IF($C92&lt;&gt;"TBA",DS$2/114,0),SUMIFS('HOURS&amp;CYCLES INPUT'!$F$2:$F$9999,'HOURS&amp;CYCLES INPUT'!$C$2:$C$9999,'QUALIFIED EFH'!$C92,'HOURS&amp;CYCLES INPUT'!$D$2:$D$9999,'QUALIFIED EFH'!DS$4,'HOURS&amp;CYCLES INPUT'!$E$2:$E$9999,'QUALIFIED EFH'!DS$5))</f>
        <v>0</v>
      </c>
      <c r="DT92" s="476">
        <f>IF(DT$2&lt;&gt;"",IF($C92&lt;&gt;"TBA",DT$2/114,0),SUMIFS('HOURS&amp;CYCLES INPUT'!$F$2:$F$9999,'HOURS&amp;CYCLES INPUT'!$C$2:$C$9999,'QUALIFIED EFH'!$C92,'HOURS&amp;CYCLES INPUT'!$D$2:$D$9999,'QUALIFIED EFH'!DT$4,'HOURS&amp;CYCLES INPUT'!$E$2:$E$9999,'QUALIFIED EFH'!DT$5))</f>
        <v>0</v>
      </c>
      <c r="DU92" s="476">
        <f>IF(DU$2&lt;&gt;"",IF($C92&lt;&gt;"TBA",DU$2/114,0),SUMIFS('HOURS&amp;CYCLES INPUT'!$F$2:$F$9999,'HOURS&amp;CYCLES INPUT'!$C$2:$C$9999,'QUALIFIED EFH'!$C92,'HOURS&amp;CYCLES INPUT'!$D$2:$D$9999,'QUALIFIED EFH'!DU$4,'HOURS&amp;CYCLES INPUT'!$E$2:$E$9999,'QUALIFIED EFH'!DU$5))</f>
        <v>0</v>
      </c>
      <c r="DV92" s="476">
        <f>IF(DV$2&lt;&gt;"",IF($C92&lt;&gt;"TBA",DV$2/114,0),SUMIFS('HOURS&amp;CYCLES INPUT'!$F$2:$F$9999,'HOURS&amp;CYCLES INPUT'!$C$2:$C$9999,'QUALIFIED EFH'!$C92,'HOURS&amp;CYCLES INPUT'!$D$2:$D$9999,'QUALIFIED EFH'!DV$4,'HOURS&amp;CYCLES INPUT'!$E$2:$E$9999,'QUALIFIED EFH'!DV$5))</f>
        <v>0</v>
      </c>
      <c r="DW92" s="476">
        <f>IF(DW$2&lt;&gt;"",IF($C92&lt;&gt;"TBA",DW$2/114,0),SUMIFS('HOURS&amp;CYCLES INPUT'!$F$2:$F$9999,'HOURS&amp;CYCLES INPUT'!$C$2:$C$9999,'QUALIFIED EFH'!$C92,'HOURS&amp;CYCLES INPUT'!$D$2:$D$9999,'QUALIFIED EFH'!DW$4,'HOURS&amp;CYCLES INPUT'!$E$2:$E$9999,'QUALIFIED EFH'!DW$5))</f>
        <v>0</v>
      </c>
      <c r="DX92" s="476">
        <f>IF(DX$2&lt;&gt;"",IF($C92&lt;&gt;"TBA",DX$2/114,0),SUMIFS('HOURS&amp;CYCLES INPUT'!$F$2:$F$9999,'HOURS&amp;CYCLES INPUT'!$C$2:$C$9999,'QUALIFIED EFH'!$C92,'HOURS&amp;CYCLES INPUT'!$D$2:$D$9999,'QUALIFIED EFH'!DX$4,'HOURS&amp;CYCLES INPUT'!$E$2:$E$9999,'QUALIFIED EFH'!DX$5))</f>
        <v>0</v>
      </c>
      <c r="DY92" s="476">
        <f>IF(DY$2&lt;&gt;"",IF($C92&lt;&gt;"TBA",DY$2/114,0),SUMIFS('HOURS&amp;CYCLES INPUT'!$F$2:$F$9999,'HOURS&amp;CYCLES INPUT'!$C$2:$C$9999,'QUALIFIED EFH'!$C92,'HOURS&amp;CYCLES INPUT'!$D$2:$D$9999,'QUALIFIED EFH'!DY$4,'HOURS&amp;CYCLES INPUT'!$E$2:$E$9999,'QUALIFIED EFH'!DY$5))</f>
        <v>0</v>
      </c>
      <c r="DZ92" s="476">
        <f>IF(DZ$2&lt;&gt;"",IF($C92&lt;&gt;"TBA",DZ$2/114,0),SUMIFS('HOURS&amp;CYCLES INPUT'!$F$2:$F$9999,'HOURS&amp;CYCLES INPUT'!$C$2:$C$9999,'QUALIFIED EFH'!$C92,'HOURS&amp;CYCLES INPUT'!$D$2:$D$9999,'QUALIFIED EFH'!DZ$4,'HOURS&amp;CYCLES INPUT'!$E$2:$E$9999,'QUALIFIED EFH'!DZ$5))</f>
        <v>0</v>
      </c>
      <c r="EA92" s="476">
        <f>IF(EA$2&lt;&gt;"",IF($C92&lt;&gt;"TBA",EA$2/114,0),SUMIFS('HOURS&amp;CYCLES INPUT'!$F$2:$F$9999,'HOURS&amp;CYCLES INPUT'!$C$2:$C$9999,'QUALIFIED EFH'!$C92,'HOURS&amp;CYCLES INPUT'!$D$2:$D$9999,'QUALIFIED EFH'!EA$4,'HOURS&amp;CYCLES INPUT'!$E$2:$E$9999,'QUALIFIED EFH'!EA$5))</f>
        <v>0</v>
      </c>
      <c r="EB92" s="476">
        <f>IF(EB$2&lt;&gt;"",IF($C92&lt;&gt;"TBA",EB$2/114,0),SUMIFS('HOURS&amp;CYCLES INPUT'!$F$2:$F$9999,'HOURS&amp;CYCLES INPUT'!$C$2:$C$9999,'QUALIFIED EFH'!$C92,'HOURS&amp;CYCLES INPUT'!$D$2:$D$9999,'QUALIFIED EFH'!EB$4,'HOURS&amp;CYCLES INPUT'!$E$2:$E$9999,'QUALIFIED EFH'!EB$5))</f>
        <v>0</v>
      </c>
      <c r="EC92" s="476">
        <f>IF(EC$2&lt;&gt;"",IF($C92&lt;&gt;"TBA",EC$2/114,0),SUMIFS('HOURS&amp;CYCLES INPUT'!$F$2:$F$9999,'HOURS&amp;CYCLES INPUT'!$C$2:$C$9999,'QUALIFIED EFH'!$C92,'HOURS&amp;CYCLES INPUT'!$D$2:$D$9999,'QUALIFIED EFH'!EC$4,'HOURS&amp;CYCLES INPUT'!$E$2:$E$9999,'QUALIFIED EFH'!EC$5))</f>
        <v>0</v>
      </c>
      <c r="ED92" s="476">
        <f>IF(ED$2&lt;&gt;"",IF($C92&lt;&gt;"TBA",ED$2/114,0),SUMIFS('HOURS&amp;CYCLES INPUT'!$F$2:$F$9999,'HOURS&amp;CYCLES INPUT'!$C$2:$C$9999,'QUALIFIED EFH'!$C92,'HOURS&amp;CYCLES INPUT'!$D$2:$D$9999,'QUALIFIED EFH'!ED$4,'HOURS&amp;CYCLES INPUT'!$E$2:$E$9999,'QUALIFIED EFH'!ED$5))</f>
        <v>0</v>
      </c>
      <c r="EE92" s="476">
        <f>IF(EE$2&lt;&gt;"",IF($C92&lt;&gt;"TBA",EE$2/114,0),SUMIFS('HOURS&amp;CYCLES INPUT'!$F$2:$F$9999,'HOURS&amp;CYCLES INPUT'!$C$2:$C$9999,'QUALIFIED EFH'!$C92,'HOURS&amp;CYCLES INPUT'!$D$2:$D$9999,'QUALIFIED EFH'!EE$4,'HOURS&amp;CYCLES INPUT'!$E$2:$E$9999,'QUALIFIED EFH'!EE$5))</f>
        <v>0</v>
      </c>
      <c r="EF92" s="476">
        <f>IF(EF$2&lt;&gt;"",IF($C92&lt;&gt;"TBA",EF$2/114,0),SUMIFS('HOURS&amp;CYCLES INPUT'!$F$2:$F$9999,'HOURS&amp;CYCLES INPUT'!$C$2:$C$9999,'QUALIFIED EFH'!$C92,'HOURS&amp;CYCLES INPUT'!$D$2:$D$9999,'QUALIFIED EFH'!EF$4,'HOURS&amp;CYCLES INPUT'!$E$2:$E$9999,'QUALIFIED EFH'!EF$5))</f>
        <v>0</v>
      </c>
      <c r="EG92" s="476">
        <f>IF(EG$2&lt;&gt;"",IF($C92&lt;&gt;"TBA",EG$2/114,0),SUMIFS('HOURS&amp;CYCLES INPUT'!$F$2:$F$9999,'HOURS&amp;CYCLES INPUT'!$C$2:$C$9999,'QUALIFIED EFH'!$C92,'HOURS&amp;CYCLES INPUT'!$D$2:$D$9999,'QUALIFIED EFH'!EG$4,'HOURS&amp;CYCLES INPUT'!$E$2:$E$9999,'QUALIFIED EFH'!EG$5))</f>
        <v>0</v>
      </c>
      <c r="EH92" s="476">
        <f>IF(EH$2&lt;&gt;"",IF($C92&lt;&gt;"TBA",EH$2/114,0),SUMIFS('HOURS&amp;CYCLES INPUT'!$F$2:$F$9999,'HOURS&amp;CYCLES INPUT'!$C$2:$C$9999,'QUALIFIED EFH'!$C92,'HOURS&amp;CYCLES INPUT'!$D$2:$D$9999,'QUALIFIED EFH'!EH$4,'HOURS&amp;CYCLES INPUT'!$E$2:$E$9999,'QUALIFIED EFH'!EH$5))</f>
        <v>0</v>
      </c>
      <c r="EI92" s="476">
        <f>IF(EI$2&lt;&gt;"",IF($C92&lt;&gt;"TBA",EI$2/114,0),SUMIFS('HOURS&amp;CYCLES INPUT'!$F$2:$F$9999,'HOURS&amp;CYCLES INPUT'!$C$2:$C$9999,'QUALIFIED EFH'!$C92,'HOURS&amp;CYCLES INPUT'!$D$2:$D$9999,'QUALIFIED EFH'!EI$4,'HOURS&amp;CYCLES INPUT'!$E$2:$E$9999,'QUALIFIED EFH'!EI$5))</f>
        <v>0</v>
      </c>
      <c r="EJ92" s="476">
        <f>IF(EJ$2&lt;&gt;"",IF($C92&lt;&gt;"TBA",EJ$2/114,0),SUMIFS('HOURS&amp;CYCLES INPUT'!$F$2:$F$9999,'HOURS&amp;CYCLES INPUT'!$C$2:$C$9999,'QUALIFIED EFH'!$C92,'HOURS&amp;CYCLES INPUT'!$D$2:$D$9999,'QUALIFIED EFH'!EJ$4,'HOURS&amp;CYCLES INPUT'!$E$2:$E$9999,'QUALIFIED EFH'!EJ$5))</f>
        <v>0</v>
      </c>
      <c r="EK92" s="476">
        <f>IF(EK$2&lt;&gt;"",IF($C92&lt;&gt;"TBA",EK$2/114,0),SUMIFS('HOURS&amp;CYCLES INPUT'!$F$2:$F$9999,'HOURS&amp;CYCLES INPUT'!$C$2:$C$9999,'QUALIFIED EFH'!$C92,'HOURS&amp;CYCLES INPUT'!$D$2:$D$9999,'QUALIFIED EFH'!EK$4,'HOURS&amp;CYCLES INPUT'!$E$2:$E$9999,'QUALIFIED EFH'!EK$5))</f>
        <v>0</v>
      </c>
      <c r="EL92" s="476">
        <f>IF(EL$2&lt;&gt;"",IF($C92&lt;&gt;"TBA",EL$2/114,0),SUMIFS('HOURS&amp;CYCLES INPUT'!$F$2:$F$9999,'HOURS&amp;CYCLES INPUT'!$C$2:$C$9999,'QUALIFIED EFH'!$C92,'HOURS&amp;CYCLES INPUT'!$D$2:$D$9999,'QUALIFIED EFH'!EL$4,'HOURS&amp;CYCLES INPUT'!$E$2:$E$9999,'QUALIFIED EFH'!EL$5))</f>
        <v>0</v>
      </c>
      <c r="EM92" s="476">
        <f>IF(EM$2&lt;&gt;"",IF($C92&lt;&gt;"TBA",EM$2/114,0),SUMIFS('HOURS&amp;CYCLES INPUT'!$F$2:$F$9999,'HOURS&amp;CYCLES INPUT'!$C$2:$C$9999,'QUALIFIED EFH'!$C92,'HOURS&amp;CYCLES INPUT'!$D$2:$D$9999,'QUALIFIED EFH'!EM$4,'HOURS&amp;CYCLES INPUT'!$E$2:$E$9999,'QUALIFIED EFH'!EM$5))</f>
        <v>0</v>
      </c>
      <c r="EN92" s="476">
        <f>IF(EN$2&lt;&gt;"",IF($C92&lt;&gt;"TBA",EN$2/114,0),SUMIFS('HOURS&amp;CYCLES INPUT'!$F$2:$F$9999,'HOURS&amp;CYCLES INPUT'!$C$2:$C$9999,'QUALIFIED EFH'!$C92,'HOURS&amp;CYCLES INPUT'!$D$2:$D$9999,'QUALIFIED EFH'!EN$4,'HOURS&amp;CYCLES INPUT'!$E$2:$E$9999,'QUALIFIED EFH'!EN$5))</f>
        <v>0</v>
      </c>
      <c r="EO92" s="476">
        <f>IF(EO$2&lt;&gt;"",IF($C92&lt;&gt;"TBA",EO$2/114,0),SUMIFS('HOURS&amp;CYCLES INPUT'!$F$2:$F$9999,'HOURS&amp;CYCLES INPUT'!$C$2:$C$9999,'QUALIFIED EFH'!$C92,'HOURS&amp;CYCLES INPUT'!$D$2:$D$9999,'QUALIFIED EFH'!EO$4,'HOURS&amp;CYCLES INPUT'!$E$2:$E$9999,'QUALIFIED EFH'!EO$5))</f>
        <v>0</v>
      </c>
      <c r="EP92" s="476">
        <f>IF(EP$2&lt;&gt;"",IF($C92&lt;&gt;"TBA",EP$2/114,0),SUMIFS('HOURS&amp;CYCLES INPUT'!$F$2:$F$9999,'HOURS&amp;CYCLES INPUT'!$C$2:$C$9999,'QUALIFIED EFH'!$C92,'HOURS&amp;CYCLES INPUT'!$D$2:$D$9999,'QUALIFIED EFH'!EP$4,'HOURS&amp;CYCLES INPUT'!$E$2:$E$9999,'QUALIFIED EFH'!EP$5))</f>
        <v>0</v>
      </c>
      <c r="EQ92" s="476">
        <f>IF(EQ$2&lt;&gt;"",IF($C92&lt;&gt;"TBA",EQ$2/114,0),SUMIFS('HOURS&amp;CYCLES INPUT'!$F$2:$F$9999,'HOURS&amp;CYCLES INPUT'!$C$2:$C$9999,'QUALIFIED EFH'!$C92,'HOURS&amp;CYCLES INPUT'!$D$2:$D$9999,'QUALIFIED EFH'!EQ$4,'HOURS&amp;CYCLES INPUT'!$E$2:$E$9999,'QUALIFIED EFH'!EQ$5))</f>
        <v>0</v>
      </c>
      <c r="ER92" s="476">
        <f>IF(ER$2&lt;&gt;"",IF($C92&lt;&gt;"TBA",ER$2/114,0),SUMIFS('HOURS&amp;CYCLES INPUT'!$F$2:$F$9999,'HOURS&amp;CYCLES INPUT'!$C$2:$C$9999,'QUALIFIED EFH'!$C92,'HOURS&amp;CYCLES INPUT'!$D$2:$D$9999,'QUALIFIED EFH'!ER$4,'HOURS&amp;CYCLES INPUT'!$E$2:$E$9999,'QUALIFIED EFH'!ER$5))</f>
        <v>0</v>
      </c>
      <c r="ES92" s="476">
        <f>IF(ES$2&lt;&gt;"",IF($C92&lt;&gt;"TBA",ES$2/114,0),SUMIFS('HOURS&amp;CYCLES INPUT'!$F$2:$F$9999,'HOURS&amp;CYCLES INPUT'!$C$2:$C$9999,'QUALIFIED EFH'!$C92,'HOURS&amp;CYCLES INPUT'!$D$2:$D$9999,'QUALIFIED EFH'!ES$4,'HOURS&amp;CYCLES INPUT'!$E$2:$E$9999,'QUALIFIED EFH'!ES$5))</f>
        <v>0</v>
      </c>
      <c r="ET92" s="476">
        <f>IF(ET$2&lt;&gt;"",IF($C92&lt;&gt;"TBA",ET$2/114,0),SUMIFS('HOURS&amp;CYCLES INPUT'!$F$2:$F$9999,'HOURS&amp;CYCLES INPUT'!$C$2:$C$9999,'QUALIFIED EFH'!$C92,'HOURS&amp;CYCLES INPUT'!$D$2:$D$9999,'QUALIFIED EFH'!ET$4,'HOURS&amp;CYCLES INPUT'!$E$2:$E$9999,'QUALIFIED EFH'!ET$5))</f>
        <v>0</v>
      </c>
      <c r="EU92" s="476">
        <f>IF(EU$2&lt;&gt;"",IF($C92&lt;&gt;"TBA",EU$2/114,0),SUMIFS('HOURS&amp;CYCLES INPUT'!$F$2:$F$9999,'HOURS&amp;CYCLES INPUT'!$C$2:$C$9999,'QUALIFIED EFH'!$C92,'HOURS&amp;CYCLES INPUT'!$D$2:$D$9999,'QUALIFIED EFH'!EU$4,'HOURS&amp;CYCLES INPUT'!$E$2:$E$9999,'QUALIFIED EFH'!EU$5))</f>
        <v>0</v>
      </c>
      <c r="EV92" s="476">
        <f>IF(EV$2&lt;&gt;"",IF($C92&lt;&gt;"TBA",EV$2/114,0),SUMIFS('HOURS&amp;CYCLES INPUT'!$F$2:$F$9999,'HOURS&amp;CYCLES INPUT'!$C$2:$C$9999,'QUALIFIED EFH'!$C92,'HOURS&amp;CYCLES INPUT'!$D$2:$D$9999,'QUALIFIED EFH'!EV$4,'HOURS&amp;CYCLES INPUT'!$E$2:$E$9999,'QUALIFIED EFH'!EV$5))</f>
        <v>0</v>
      </c>
      <c r="EW92" s="476">
        <f>IF(EW$2&lt;&gt;"",IF($C92&lt;&gt;"TBA",EW$2/114,0),SUMIFS('HOURS&amp;CYCLES INPUT'!$F$2:$F$9999,'HOURS&amp;CYCLES INPUT'!$C$2:$C$9999,'QUALIFIED EFH'!$C92,'HOURS&amp;CYCLES INPUT'!$D$2:$D$9999,'QUALIFIED EFH'!EW$4,'HOURS&amp;CYCLES INPUT'!$E$2:$E$9999,'QUALIFIED EFH'!EW$5))</f>
        <v>0</v>
      </c>
      <c r="EX92" s="476">
        <f>IF(EX$2&lt;&gt;"",IF($C92&lt;&gt;"TBA",EX$2/114,0),SUMIFS('HOURS&amp;CYCLES INPUT'!$F$2:$F$9999,'HOURS&amp;CYCLES INPUT'!$C$2:$C$9999,'QUALIFIED EFH'!$C92,'HOURS&amp;CYCLES INPUT'!$D$2:$D$9999,'QUALIFIED EFH'!EX$4,'HOURS&amp;CYCLES INPUT'!$E$2:$E$9999,'QUALIFIED EFH'!EX$5))</f>
        <v>0</v>
      </c>
      <c r="EY92" s="476">
        <f>IF(EY$2&lt;&gt;"",IF($C92&lt;&gt;"TBA",EY$2/114,0),SUMIFS('HOURS&amp;CYCLES INPUT'!$F$2:$F$9999,'HOURS&amp;CYCLES INPUT'!$C$2:$C$9999,'QUALIFIED EFH'!$C92,'HOURS&amp;CYCLES INPUT'!$D$2:$D$9999,'QUALIFIED EFH'!EY$4,'HOURS&amp;CYCLES INPUT'!$E$2:$E$9999,'QUALIFIED EFH'!EY$5))</f>
        <v>0</v>
      </c>
      <c r="EZ92" s="476">
        <f>IF(EZ$2&lt;&gt;"",IF($C92&lt;&gt;"TBA",EZ$2/114,0),SUMIFS('HOURS&amp;CYCLES INPUT'!$F$2:$F$9999,'HOURS&amp;CYCLES INPUT'!$C$2:$C$9999,'QUALIFIED EFH'!$C92,'HOURS&amp;CYCLES INPUT'!$D$2:$D$9999,'QUALIFIED EFH'!EZ$4,'HOURS&amp;CYCLES INPUT'!$E$2:$E$9999,'QUALIFIED EFH'!EZ$5))</f>
        <v>0</v>
      </c>
      <c r="FA92" s="476">
        <f>IF(FA$2&lt;&gt;"",IF($C92&lt;&gt;"TBA",FA$2/114,0),SUMIFS('HOURS&amp;CYCLES INPUT'!$F$2:$F$9999,'HOURS&amp;CYCLES INPUT'!$C$2:$C$9999,'QUALIFIED EFH'!$C92,'HOURS&amp;CYCLES INPUT'!$D$2:$D$9999,'QUALIFIED EFH'!FA$4,'HOURS&amp;CYCLES INPUT'!$E$2:$E$9999,'QUALIFIED EFH'!FA$5))</f>
        <v>0</v>
      </c>
      <c r="FB92" s="476">
        <f>IF(FB$2&lt;&gt;"",IF($C92&lt;&gt;"TBA",FB$2/114,0),SUMIFS('HOURS&amp;CYCLES INPUT'!$F$2:$F$9999,'HOURS&amp;CYCLES INPUT'!$C$2:$C$9999,'QUALIFIED EFH'!$C92,'HOURS&amp;CYCLES INPUT'!$D$2:$D$9999,'QUALIFIED EFH'!FB$4,'HOURS&amp;CYCLES INPUT'!$E$2:$E$9999,'QUALIFIED EFH'!FB$5))</f>
        <v>0</v>
      </c>
      <c r="FC92" s="476">
        <f>IF(FC$2&lt;&gt;"",IF($C92&lt;&gt;"TBA",FC$2/114,0),SUMIFS('HOURS&amp;CYCLES INPUT'!$F$2:$F$9999,'HOURS&amp;CYCLES INPUT'!$C$2:$C$9999,'QUALIFIED EFH'!$C92,'HOURS&amp;CYCLES INPUT'!$D$2:$D$9999,'QUALIFIED EFH'!FC$4,'HOURS&amp;CYCLES INPUT'!$E$2:$E$9999,'QUALIFIED EFH'!FC$5))</f>
        <v>0</v>
      </c>
      <c r="FD92" s="476">
        <f>IF(FD$2&lt;&gt;"",IF($C92&lt;&gt;"TBA",FD$2/114,0),SUMIFS('HOURS&amp;CYCLES INPUT'!$F$2:$F$9999,'HOURS&amp;CYCLES INPUT'!$C$2:$C$9999,'QUALIFIED EFH'!$C92,'HOURS&amp;CYCLES INPUT'!$D$2:$D$9999,'QUALIFIED EFH'!FD$4,'HOURS&amp;CYCLES INPUT'!$E$2:$E$9999,'QUALIFIED EFH'!FD$5))</f>
        <v>0</v>
      </c>
      <c r="FE92" s="476">
        <f>IF(FE$2&lt;&gt;"",IF($C92&lt;&gt;"TBA",FE$2/114,0),SUMIFS('HOURS&amp;CYCLES INPUT'!$F$2:$F$9999,'HOURS&amp;CYCLES INPUT'!$C$2:$C$9999,'QUALIFIED EFH'!$C92,'HOURS&amp;CYCLES INPUT'!$D$2:$D$9999,'QUALIFIED EFH'!FE$4,'HOURS&amp;CYCLES INPUT'!$E$2:$E$9999,'QUALIFIED EFH'!FE$5))</f>
        <v>0</v>
      </c>
      <c r="FF92" s="476">
        <f>IF(FF$2&lt;&gt;"",IF($C92&lt;&gt;"TBA",FF$2/114,0),SUMIFS('HOURS&amp;CYCLES INPUT'!$F$2:$F$9999,'HOURS&amp;CYCLES INPUT'!$C$2:$C$9999,'QUALIFIED EFH'!$C92,'HOURS&amp;CYCLES INPUT'!$D$2:$D$9999,'QUALIFIED EFH'!FF$4,'HOURS&amp;CYCLES INPUT'!$E$2:$E$9999,'QUALIFIED EFH'!FF$5))</f>
        <v>0</v>
      </c>
      <c r="FG92" s="476">
        <f>IF(FG$2&lt;&gt;"",IF($C92&lt;&gt;"TBA",FG$2/114,0),SUMIFS('HOURS&amp;CYCLES INPUT'!$F$2:$F$9999,'HOURS&amp;CYCLES INPUT'!$C$2:$C$9999,'QUALIFIED EFH'!$C92,'HOURS&amp;CYCLES INPUT'!$D$2:$D$9999,'QUALIFIED EFH'!FG$4,'HOURS&amp;CYCLES INPUT'!$E$2:$E$9999,'QUALIFIED EFH'!FG$5))</f>
        <v>0</v>
      </c>
      <c r="FH92" s="476">
        <f>IF(FH$2&lt;&gt;"",IF($C92&lt;&gt;"TBA",FH$2/114,0),SUMIFS('HOURS&amp;CYCLES INPUT'!$F$2:$F$9999,'HOURS&amp;CYCLES INPUT'!$C$2:$C$9999,'QUALIFIED EFH'!$C92,'HOURS&amp;CYCLES INPUT'!$D$2:$D$9999,'QUALIFIED EFH'!FH$4,'HOURS&amp;CYCLES INPUT'!$E$2:$E$9999,'QUALIFIED EFH'!FH$5))</f>
        <v>0</v>
      </c>
      <c r="FI92" s="476">
        <f>IF(FI$2&lt;&gt;"",IF($C92&lt;&gt;"TBA",FI$2/114,0),SUMIFS('HOURS&amp;CYCLES INPUT'!$F$2:$F$9999,'HOURS&amp;CYCLES INPUT'!$C$2:$C$9999,'QUALIFIED EFH'!$C92,'HOURS&amp;CYCLES INPUT'!$D$2:$D$9999,'QUALIFIED EFH'!FI$4,'HOURS&amp;CYCLES INPUT'!$E$2:$E$9999,'QUALIFIED EFH'!FI$5))</f>
        <v>0</v>
      </c>
      <c r="FJ92" s="476">
        <f>IF(FJ$2&lt;&gt;"",IF($C92&lt;&gt;"TBA",FJ$2/114,0),SUMIFS('HOURS&amp;CYCLES INPUT'!$F$2:$F$9999,'HOURS&amp;CYCLES INPUT'!$C$2:$C$9999,'QUALIFIED EFH'!$C92,'HOURS&amp;CYCLES INPUT'!$D$2:$D$9999,'QUALIFIED EFH'!FJ$4,'HOURS&amp;CYCLES INPUT'!$E$2:$E$9999,'QUALIFIED EFH'!FJ$5))</f>
        <v>0</v>
      </c>
      <c r="FK92" s="476">
        <f>IF(FK$2&lt;&gt;"",IF($C92&lt;&gt;"TBA",FK$2/114,0),SUMIFS('HOURS&amp;CYCLES INPUT'!$F$2:$F$9999,'HOURS&amp;CYCLES INPUT'!$C$2:$C$9999,'QUALIFIED EFH'!$C92,'HOURS&amp;CYCLES INPUT'!$D$2:$D$9999,'QUALIFIED EFH'!FK$4,'HOURS&amp;CYCLES INPUT'!$E$2:$E$9999,'QUALIFIED EFH'!FK$5))</f>
        <v>0</v>
      </c>
      <c r="FL92" s="476">
        <f>IF(FL$2&lt;&gt;"",IF($C92&lt;&gt;"TBA",FL$2/114,0),SUMIFS('HOURS&amp;CYCLES INPUT'!$F$2:$F$9999,'HOURS&amp;CYCLES INPUT'!$C$2:$C$9999,'QUALIFIED EFH'!$C92,'HOURS&amp;CYCLES INPUT'!$D$2:$D$9999,'QUALIFIED EFH'!FL$4,'HOURS&amp;CYCLES INPUT'!$E$2:$E$9999,'QUALIFIED EFH'!FL$5))</f>
        <v>0</v>
      </c>
      <c r="FM92" s="476">
        <f>IF(FM$2&lt;&gt;"",IF($C92&lt;&gt;"TBA",FM$2/114,0),SUMIFS('HOURS&amp;CYCLES INPUT'!$F$2:$F$9999,'HOURS&amp;CYCLES INPUT'!$C$2:$C$9999,'QUALIFIED EFH'!$C92,'HOURS&amp;CYCLES INPUT'!$D$2:$D$9999,'QUALIFIED EFH'!FM$4,'HOURS&amp;CYCLES INPUT'!$E$2:$E$9999,'QUALIFIED EFH'!FM$5))</f>
        <v>0</v>
      </c>
      <c r="FN92" s="476">
        <f>IF(FN$2&lt;&gt;"",IF($C92&lt;&gt;"TBA",FN$2/114,0),SUMIFS('HOURS&amp;CYCLES INPUT'!$F$2:$F$9999,'HOURS&amp;CYCLES INPUT'!$C$2:$C$9999,'QUALIFIED EFH'!$C92,'HOURS&amp;CYCLES INPUT'!$D$2:$D$9999,'QUALIFIED EFH'!FN$4,'HOURS&amp;CYCLES INPUT'!$E$2:$E$9999,'QUALIFIED EFH'!FN$5))</f>
        <v>0</v>
      </c>
      <c r="FO92" s="476">
        <f>IF(FO$2&lt;&gt;"",IF($C92&lt;&gt;"TBA",FO$2/114,0),SUMIFS('HOURS&amp;CYCLES INPUT'!$F$2:$F$9999,'HOURS&amp;CYCLES INPUT'!$C$2:$C$9999,'QUALIFIED EFH'!$C92,'HOURS&amp;CYCLES INPUT'!$D$2:$D$9999,'QUALIFIED EFH'!FO$4,'HOURS&amp;CYCLES INPUT'!$E$2:$E$9999,'QUALIFIED EFH'!FO$5))</f>
        <v>0</v>
      </c>
      <c r="FP92" s="476">
        <f>IF(FP$2&lt;&gt;"",IF($C92&lt;&gt;"TBA",FP$2/114,0),SUMIFS('HOURS&amp;CYCLES INPUT'!$F$2:$F$9999,'HOURS&amp;CYCLES INPUT'!$C$2:$C$9999,'QUALIFIED EFH'!$C92,'HOURS&amp;CYCLES INPUT'!$D$2:$D$9999,'QUALIFIED EFH'!FP$4,'HOURS&amp;CYCLES INPUT'!$E$2:$E$9999,'QUALIFIED EFH'!FP$5))</f>
        <v>0</v>
      </c>
      <c r="FQ92" s="476">
        <f>IF(FQ$2&lt;&gt;"",IF($C92&lt;&gt;"TBA",FQ$2/114,0),SUMIFS('HOURS&amp;CYCLES INPUT'!$F$2:$F$9999,'HOURS&amp;CYCLES INPUT'!$C$2:$C$9999,'QUALIFIED EFH'!$C92,'HOURS&amp;CYCLES INPUT'!$D$2:$D$9999,'QUALIFIED EFH'!FQ$4,'HOURS&amp;CYCLES INPUT'!$E$2:$E$9999,'QUALIFIED EFH'!FQ$5))</f>
        <v>0</v>
      </c>
      <c r="FR92" s="476">
        <f>IF(FR$2&lt;&gt;"",IF($C92&lt;&gt;"TBA",FR$2/114,0),SUMIFS('HOURS&amp;CYCLES INPUT'!$F$2:$F$9999,'HOURS&amp;CYCLES INPUT'!$C$2:$C$9999,'QUALIFIED EFH'!$C92,'HOURS&amp;CYCLES INPUT'!$D$2:$D$9999,'QUALIFIED EFH'!FR$4,'HOURS&amp;CYCLES INPUT'!$E$2:$E$9999,'QUALIFIED EFH'!FR$5))</f>
        <v>0</v>
      </c>
      <c r="FS92" s="476">
        <f>IF(FS$2&lt;&gt;"",IF($C92&lt;&gt;"TBA",FS$2/114,0),SUMIFS('HOURS&amp;CYCLES INPUT'!$F$2:$F$9999,'HOURS&amp;CYCLES INPUT'!$C$2:$C$9999,'QUALIFIED EFH'!$C92,'HOURS&amp;CYCLES INPUT'!$D$2:$D$9999,'QUALIFIED EFH'!FS$4,'HOURS&amp;CYCLES INPUT'!$E$2:$E$9999,'QUALIFIED EFH'!FS$5))</f>
        <v>0</v>
      </c>
      <c r="FT92" s="476">
        <f>IF(FT$2&lt;&gt;"",IF($C92&lt;&gt;"TBA",FT$2/114,0),SUMIFS('HOURS&amp;CYCLES INPUT'!$F$2:$F$9999,'HOURS&amp;CYCLES INPUT'!$C$2:$C$9999,'QUALIFIED EFH'!$C92,'HOURS&amp;CYCLES INPUT'!$D$2:$D$9999,'QUALIFIED EFH'!FT$4,'HOURS&amp;CYCLES INPUT'!$E$2:$E$9999,'QUALIFIED EFH'!FT$5))</f>
        <v>0</v>
      </c>
      <c r="FU92" s="476">
        <f>IF(FU$2&lt;&gt;"",IF($C92&lt;&gt;"TBA",FU$2/114,0),SUMIFS('HOURS&amp;CYCLES INPUT'!$F$2:$F$9999,'HOURS&amp;CYCLES INPUT'!$C$2:$C$9999,'QUALIFIED EFH'!$C92,'HOURS&amp;CYCLES INPUT'!$D$2:$D$9999,'QUALIFIED EFH'!FU$4,'HOURS&amp;CYCLES INPUT'!$E$2:$E$9999,'QUALIFIED EFH'!FU$5))</f>
        <v>0</v>
      </c>
      <c r="FV92" s="476">
        <f>IF(FV$2&lt;&gt;"",IF($C92&lt;&gt;"TBA",FV$2/114,0),SUMIFS('HOURS&amp;CYCLES INPUT'!$F$2:$F$9999,'HOURS&amp;CYCLES INPUT'!$C$2:$C$9999,'QUALIFIED EFH'!$C92,'HOURS&amp;CYCLES INPUT'!$D$2:$D$9999,'QUALIFIED EFH'!FV$4,'HOURS&amp;CYCLES INPUT'!$E$2:$E$9999,'QUALIFIED EFH'!FV$5))</f>
        <v>0</v>
      </c>
      <c r="FW92" s="476">
        <f>IF(FW$2&lt;&gt;"",IF($C92&lt;&gt;"TBA",FW$2/114,0),SUMIFS('HOURS&amp;CYCLES INPUT'!$F$2:$F$9999,'HOURS&amp;CYCLES INPUT'!$C$2:$C$9999,'QUALIFIED EFH'!$C92,'HOURS&amp;CYCLES INPUT'!$D$2:$D$9999,'QUALIFIED EFH'!FW$4,'HOURS&amp;CYCLES INPUT'!$E$2:$E$9999,'QUALIFIED EFH'!FW$5))</f>
        <v>0</v>
      </c>
      <c r="FX92" s="476">
        <f>IF(FX$2&lt;&gt;"",IF($C92&lt;&gt;"TBA",FX$2/114,0),SUMIFS('HOURS&amp;CYCLES INPUT'!$F$2:$F$9999,'HOURS&amp;CYCLES INPUT'!$C$2:$C$9999,'QUALIFIED EFH'!$C92,'HOURS&amp;CYCLES INPUT'!$D$2:$D$9999,'QUALIFIED EFH'!FX$4,'HOURS&amp;CYCLES INPUT'!$E$2:$E$9999,'QUALIFIED EFH'!FX$5))</f>
        <v>0</v>
      </c>
      <c r="FY92" s="476">
        <f>IF(FY$2&lt;&gt;"",IF($C92&lt;&gt;"TBA",FY$2/114,0),SUMIFS('HOURS&amp;CYCLES INPUT'!$F$2:$F$9999,'HOURS&amp;CYCLES INPUT'!$C$2:$C$9999,'QUALIFIED EFH'!$C92,'HOURS&amp;CYCLES INPUT'!$D$2:$D$9999,'QUALIFIED EFH'!FY$4,'HOURS&amp;CYCLES INPUT'!$E$2:$E$9999,'QUALIFIED EFH'!FY$5))</f>
        <v>0</v>
      </c>
      <c r="FZ92" s="476">
        <f>IF(FZ$2&lt;&gt;"",IF($C92&lt;&gt;"TBA",FZ$2/114,0),SUMIFS('HOURS&amp;CYCLES INPUT'!$F$2:$F$9999,'HOURS&amp;CYCLES INPUT'!$C$2:$C$9999,'QUALIFIED EFH'!$C92,'HOURS&amp;CYCLES INPUT'!$D$2:$D$9999,'QUALIFIED EFH'!FZ$4,'HOURS&amp;CYCLES INPUT'!$E$2:$E$9999,'QUALIFIED EFH'!FZ$5))</f>
        <v>0</v>
      </c>
      <c r="GA92" s="476">
        <f>IF(GA$2&lt;&gt;"",IF($C92&lt;&gt;"TBA",GA$2/114,0),SUMIFS('HOURS&amp;CYCLES INPUT'!$F$2:$F$9999,'HOURS&amp;CYCLES INPUT'!$C$2:$C$9999,'QUALIFIED EFH'!$C92,'HOURS&amp;CYCLES INPUT'!$D$2:$D$9999,'QUALIFIED EFH'!GA$4,'HOURS&amp;CYCLES INPUT'!$E$2:$E$9999,'QUALIFIED EFH'!GA$5))</f>
        <v>0</v>
      </c>
      <c r="GB92" s="476">
        <f>IF(GB$2&lt;&gt;"",IF($C92&lt;&gt;"TBA",GB$2/114,0),SUMIFS('HOURS&amp;CYCLES INPUT'!$F$2:$F$9999,'HOURS&amp;CYCLES INPUT'!$C$2:$C$9999,'QUALIFIED EFH'!$C92,'HOURS&amp;CYCLES INPUT'!$D$2:$D$9999,'QUALIFIED EFH'!GB$4,'HOURS&amp;CYCLES INPUT'!$E$2:$E$9999,'QUALIFIED EFH'!GB$5))</f>
        <v>0</v>
      </c>
    </row>
    <row r="93" spans="3:184" x14ac:dyDescent="0.35">
      <c r="C93" s="472">
        <f>'QUALIFIED ENGINES'!D94</f>
        <v>91525</v>
      </c>
      <c r="D93" s="476">
        <f>IF(D$2&lt;&gt;"",IF($C93&lt;&gt;"TBA",D$2/114,0),SUMIFS('HOURS&amp;CYCLES INPUT'!$F$2:$F$9999,'HOURS&amp;CYCLES INPUT'!$C$2:$C$9999,'QUALIFIED EFH'!$C93,'HOURS&amp;CYCLES INPUT'!$D$2:$D$9999,'QUALIFIED EFH'!D$4,'HOURS&amp;CYCLES INPUT'!$E$2:$E$9999,'QUALIFIED EFH'!D$5))</f>
        <v>0</v>
      </c>
      <c r="E93" s="476">
        <f>IF(E$2&lt;&gt;"",IF($C93&lt;&gt;"TBA",E$2/114,0),SUMIFS('HOURS&amp;CYCLES INPUT'!$F$2:$F$9999,'HOURS&amp;CYCLES INPUT'!$C$2:$C$9999,'QUALIFIED EFH'!$C93,'HOURS&amp;CYCLES INPUT'!$D$2:$D$9999,'QUALIFIED EFH'!E$4,'HOURS&amp;CYCLES INPUT'!$E$2:$E$9999,'QUALIFIED EFH'!E$5))</f>
        <v>0</v>
      </c>
      <c r="F93" s="476">
        <f>IF(F$2&lt;&gt;"",IF($C93&lt;&gt;"TBA",F$2/114,0),SUMIFS('HOURS&amp;CYCLES INPUT'!$F$2:$F$9999,'HOURS&amp;CYCLES INPUT'!$C$2:$C$9999,'QUALIFIED EFH'!$C93,'HOURS&amp;CYCLES INPUT'!$D$2:$D$9999,'QUALIFIED EFH'!F$4,'HOURS&amp;CYCLES INPUT'!$E$2:$E$9999,'QUALIFIED EFH'!F$5))</f>
        <v>0</v>
      </c>
      <c r="G93" s="476">
        <f>IF(G$2&lt;&gt;"",IF($C93&lt;&gt;"TBA",G$2/114,0),SUMIFS('HOURS&amp;CYCLES INPUT'!$F$2:$F$9999,'HOURS&amp;CYCLES INPUT'!$C$2:$C$9999,'QUALIFIED EFH'!$C93,'HOURS&amp;CYCLES INPUT'!$D$2:$D$9999,'QUALIFIED EFH'!G$4,'HOURS&amp;CYCLES INPUT'!$E$2:$E$9999,'QUALIFIED EFH'!G$5))</f>
        <v>0</v>
      </c>
      <c r="H93" s="476">
        <f>IF(H$2&lt;&gt;"",IF($C93&lt;&gt;"TBA",H$2/114,0),SUMIFS('HOURS&amp;CYCLES INPUT'!$F$2:$F$9999,'HOURS&amp;CYCLES INPUT'!$C$2:$C$9999,'QUALIFIED EFH'!$C93,'HOURS&amp;CYCLES INPUT'!$D$2:$D$9999,'QUALIFIED EFH'!H$4,'HOURS&amp;CYCLES INPUT'!$E$2:$E$9999,'QUALIFIED EFH'!H$5))</f>
        <v>0</v>
      </c>
      <c r="I93" s="476">
        <f>IF(I$2&lt;&gt;"",IF($C93&lt;&gt;"TBA",I$2/114,0),SUMIFS('HOURS&amp;CYCLES INPUT'!$F$2:$F$9999,'HOURS&amp;CYCLES INPUT'!$C$2:$C$9999,'QUALIFIED EFH'!$C93,'HOURS&amp;CYCLES INPUT'!$D$2:$D$9999,'QUALIFIED EFH'!I$4,'HOURS&amp;CYCLES INPUT'!$E$2:$E$9999,'QUALIFIED EFH'!I$5))</f>
        <v>0</v>
      </c>
      <c r="J93" s="476">
        <f>IF(J$2&lt;&gt;"",IF($C93&lt;&gt;"TBA",J$2/114,0),SUMIFS('HOURS&amp;CYCLES INPUT'!$F$2:$F$9999,'HOURS&amp;CYCLES INPUT'!$C$2:$C$9999,'QUALIFIED EFH'!$C93,'HOURS&amp;CYCLES INPUT'!$D$2:$D$9999,'QUALIFIED EFH'!J$4,'HOURS&amp;CYCLES INPUT'!$E$2:$E$9999,'QUALIFIED EFH'!J$5))</f>
        <v>0</v>
      </c>
      <c r="K93" s="476">
        <f>IF(K$2&lt;&gt;"",IF($C93&lt;&gt;"TBA",K$2/114,0),SUMIFS('HOURS&amp;CYCLES INPUT'!$F$2:$F$9999,'HOURS&amp;CYCLES INPUT'!$C$2:$C$9999,'QUALIFIED EFH'!$C93,'HOURS&amp;CYCLES INPUT'!$D$2:$D$9999,'QUALIFIED EFH'!K$4,'HOURS&amp;CYCLES INPUT'!$E$2:$E$9999,'QUALIFIED EFH'!K$5))</f>
        <v>0</v>
      </c>
      <c r="L93" s="476">
        <f>IF(L$2&lt;&gt;"",IF($C93&lt;&gt;"TBA",L$2/114,0),SUMIFS('HOURS&amp;CYCLES INPUT'!$F$2:$F$9999,'HOURS&amp;CYCLES INPUT'!$C$2:$C$9999,'QUALIFIED EFH'!$C93,'HOURS&amp;CYCLES INPUT'!$D$2:$D$9999,'QUALIFIED EFH'!L$4,'HOURS&amp;CYCLES INPUT'!$E$2:$E$9999,'QUALIFIED EFH'!L$5))</f>
        <v>0</v>
      </c>
      <c r="M93" s="476">
        <f>IF(M$2&lt;&gt;"",IF($C93&lt;&gt;"TBA",M$2/114,0),SUMIFS('HOURS&amp;CYCLES INPUT'!$F$2:$F$9999,'HOURS&amp;CYCLES INPUT'!$C$2:$C$9999,'QUALIFIED EFH'!$C93,'HOURS&amp;CYCLES INPUT'!$D$2:$D$9999,'QUALIFIED EFH'!M$4,'HOURS&amp;CYCLES INPUT'!$E$2:$E$9999,'QUALIFIED EFH'!M$5))</f>
        <v>0</v>
      </c>
      <c r="N93" s="476">
        <f>IF(N$2&lt;&gt;"",IF($C93&lt;&gt;"TBA",N$2/114,0),SUMIFS('HOURS&amp;CYCLES INPUT'!$F$2:$F$9999,'HOURS&amp;CYCLES INPUT'!$C$2:$C$9999,'QUALIFIED EFH'!$C93,'HOURS&amp;CYCLES INPUT'!$D$2:$D$9999,'QUALIFIED EFH'!N$4,'HOURS&amp;CYCLES INPUT'!$E$2:$E$9999,'QUALIFIED EFH'!N$5))</f>
        <v>0</v>
      </c>
      <c r="O93" s="476">
        <f>IF(O$2&lt;&gt;"",IF($C93&lt;&gt;"TBA",O$2/114,0),SUMIFS('HOURS&amp;CYCLES INPUT'!$F$2:$F$9999,'HOURS&amp;CYCLES INPUT'!$C$2:$C$9999,'QUALIFIED EFH'!$C93,'HOURS&amp;CYCLES INPUT'!$D$2:$D$9999,'QUALIFIED EFH'!O$4,'HOURS&amp;CYCLES INPUT'!$E$2:$E$9999,'QUALIFIED EFH'!O$5))</f>
        <v>0</v>
      </c>
      <c r="P93" s="476">
        <f>IF(P$2&lt;&gt;"",IF($C93&lt;&gt;"TBA",P$2/114,0),SUMIFS('HOURS&amp;CYCLES INPUT'!$F$2:$F$9999,'HOURS&amp;CYCLES INPUT'!$C$2:$C$9999,'QUALIFIED EFH'!$C93,'HOURS&amp;CYCLES INPUT'!$D$2:$D$9999,'QUALIFIED EFH'!P$4,'HOURS&amp;CYCLES INPUT'!$E$2:$E$9999,'QUALIFIED EFH'!P$5))</f>
        <v>0</v>
      </c>
      <c r="Q93" s="476">
        <f>IF(Q$2&lt;&gt;"",IF($C93&lt;&gt;"TBA",Q$2/114,0),SUMIFS('HOURS&amp;CYCLES INPUT'!$F$2:$F$9999,'HOURS&amp;CYCLES INPUT'!$C$2:$C$9999,'QUALIFIED EFH'!$C93,'HOURS&amp;CYCLES INPUT'!$D$2:$D$9999,'QUALIFIED EFH'!Q$4,'HOURS&amp;CYCLES INPUT'!$E$2:$E$9999,'QUALIFIED EFH'!Q$5))</f>
        <v>0</v>
      </c>
      <c r="R93" s="476">
        <f>IF(R$1&lt;&gt;"",IF($C93&lt;&gt;"TBA",R$1/114,0),SUMIFS('HOURS&amp;CYCLES INPUT'!$F$2:$F$9999,'HOURS&amp;CYCLES INPUT'!$C$2:$C$9999,'QUALIFIED EFH'!$C93,'HOURS&amp;CYCLES INPUT'!$D$2:$D$9999,'QUALIFIED EFH'!R$4,'HOURS&amp;CYCLES INPUT'!$E$2:$E$9999,'QUALIFIED EFH'!R$5))</f>
        <v>0</v>
      </c>
      <c r="S93" s="476">
        <f>IF(S$2&lt;&gt;"",IF($C93&lt;&gt;"TBA",S$2/114,0),SUMIFS('HOURS&amp;CYCLES INPUT'!$F$2:$F$9999,'HOURS&amp;CYCLES INPUT'!$C$2:$C$9999,'QUALIFIED EFH'!$C93,'HOURS&amp;CYCLES INPUT'!$D$2:$D$9999,'QUALIFIED EFH'!S$4,'HOURS&amp;CYCLES INPUT'!$E$2:$E$9999,'QUALIFIED EFH'!S$5))</f>
        <v>0</v>
      </c>
      <c r="T93" s="476">
        <f>IF(T$2&lt;&gt;"",IF($C93&lt;&gt;"TBA",T$2/114,0),SUMIFS('HOURS&amp;CYCLES INPUT'!$F$2:$F$9999,'HOURS&amp;CYCLES INPUT'!$C$2:$C$9999,'QUALIFIED EFH'!$C93,'HOURS&amp;CYCLES INPUT'!$D$2:$D$9999,'QUALIFIED EFH'!T$4,'HOURS&amp;CYCLES INPUT'!$E$2:$E$9999,'QUALIFIED EFH'!T$5))</f>
        <v>0</v>
      </c>
      <c r="U93" s="476">
        <f>IF(U$2&lt;&gt;"",IF($C93&lt;&gt;"TBA",U$2/114,0),SUMIFS('HOURS&amp;CYCLES INPUT'!$F$2:$F$9999,'HOURS&amp;CYCLES INPUT'!$C$2:$C$9999,'QUALIFIED EFH'!$C93,'HOURS&amp;CYCLES INPUT'!$D$2:$D$9999,'QUALIFIED EFH'!U$4,'HOURS&amp;CYCLES INPUT'!$E$2:$E$9999,'QUALIFIED EFH'!U$5))</f>
        <v>0</v>
      </c>
      <c r="V93" s="476">
        <f>IF(V$2&lt;&gt;"",IF($C93&lt;&gt;"TBA",V$2/114,0),SUMIFS('HOURS&amp;CYCLES INPUT'!$F$2:$F$9999,'HOURS&amp;CYCLES INPUT'!$C$2:$C$9999,'QUALIFIED EFH'!$C93,'HOURS&amp;CYCLES INPUT'!$D$2:$D$9999,'QUALIFIED EFH'!V$4,'HOURS&amp;CYCLES INPUT'!$E$2:$E$9999,'QUALIFIED EFH'!V$5))</f>
        <v>0</v>
      </c>
      <c r="W93" s="476">
        <f>IF(W$2&lt;&gt;"",IF($C93&lt;&gt;"TBA",W$2/114,0),SUMIFS('HOURS&amp;CYCLES INPUT'!$F$2:$F$9999,'HOURS&amp;CYCLES INPUT'!$C$2:$C$9999,'QUALIFIED EFH'!$C93,'HOURS&amp;CYCLES INPUT'!$D$2:$D$9999,'QUALIFIED EFH'!W$4,'HOURS&amp;CYCLES INPUT'!$E$2:$E$9999,'QUALIFIED EFH'!W$5))</f>
        <v>0</v>
      </c>
      <c r="X93" s="476">
        <f>IF(X$2&lt;&gt;"",IF($C93&lt;&gt;"TBA",X$2/114,0),SUMIFS('HOURS&amp;CYCLES INPUT'!$F$2:$F$9999,'HOURS&amp;CYCLES INPUT'!$C$2:$C$9999,'QUALIFIED EFH'!$C93,'HOURS&amp;CYCLES INPUT'!$D$2:$D$9999,'QUALIFIED EFH'!X$4,'HOURS&amp;CYCLES INPUT'!$E$2:$E$9999,'QUALIFIED EFH'!X$5))</f>
        <v>0</v>
      </c>
      <c r="Y93" s="476">
        <f>IF(Y$2&lt;&gt;"",IF($C93&lt;&gt;"TBA",Y$2/114,0),SUMIFS('HOURS&amp;CYCLES INPUT'!$F$2:$F$9999,'HOURS&amp;CYCLES INPUT'!$C$2:$C$9999,'QUALIFIED EFH'!$C93,'HOURS&amp;CYCLES INPUT'!$D$2:$D$9999,'QUALIFIED EFH'!Y$4,'HOURS&amp;CYCLES INPUT'!$E$2:$E$9999,'QUALIFIED EFH'!Y$5))</f>
        <v>0</v>
      </c>
      <c r="Z93" s="476">
        <f>IF(Z$2&lt;&gt;"",IF($C93&lt;&gt;"TBA",Z$2/114,0),SUMIFS('HOURS&amp;CYCLES INPUT'!$F$2:$F$9999,'HOURS&amp;CYCLES INPUT'!$C$2:$C$9999,'QUALIFIED EFH'!$C93,'HOURS&amp;CYCLES INPUT'!$D$2:$D$9999,'QUALIFIED EFH'!Z$4,'HOURS&amp;CYCLES INPUT'!$E$2:$E$9999,'QUALIFIED EFH'!Z$5))</f>
        <v>0</v>
      </c>
      <c r="AA93" s="476">
        <f>IF(AA$2&lt;&gt;"",IF($C93&lt;&gt;"TBA",AA$2/114,0),SUMIFS('HOURS&amp;CYCLES INPUT'!$F$2:$F$9999,'HOURS&amp;CYCLES INPUT'!$C$2:$C$9999,'QUALIFIED EFH'!$C93,'HOURS&amp;CYCLES INPUT'!$D$2:$D$9999,'QUALIFIED EFH'!AA$4,'HOURS&amp;CYCLES INPUT'!$E$2:$E$9999,'QUALIFIED EFH'!AA$5))</f>
        <v>0</v>
      </c>
      <c r="AB93" s="476">
        <f>IF(AB$2&lt;&gt;"",IF($C93&lt;&gt;"TBA",AB$2/114,0),SUMIFS('HOURS&amp;CYCLES INPUT'!$F$2:$F$9999,'HOURS&amp;CYCLES INPUT'!$C$2:$C$9999,'QUALIFIED EFH'!$C93,'HOURS&amp;CYCLES INPUT'!$D$2:$D$9999,'QUALIFIED EFH'!AB$4,'HOURS&amp;CYCLES INPUT'!$E$2:$E$9999,'QUALIFIED EFH'!AB$5))</f>
        <v>0</v>
      </c>
      <c r="AC93" s="476">
        <f>IF(AC$2&lt;&gt;"",IF($C93&lt;&gt;"TBA",AC$2/114,0),SUMIFS('HOURS&amp;CYCLES INPUT'!$F$2:$F$9999,'HOURS&amp;CYCLES INPUT'!$C$2:$C$9999,'QUALIFIED EFH'!$C93,'HOURS&amp;CYCLES INPUT'!$D$2:$D$9999,'QUALIFIED EFH'!AC$4,'HOURS&amp;CYCLES INPUT'!$E$2:$E$9999,'QUALIFIED EFH'!AC$5))</f>
        <v>0</v>
      </c>
      <c r="AD93" s="476">
        <f>IF(AD$2&lt;&gt;"",IF($C93&lt;&gt;"TBA",AD$2/114,0),SUMIFS('HOURS&amp;CYCLES INPUT'!$F$2:$F$9999,'HOURS&amp;CYCLES INPUT'!$C$2:$C$9999,'QUALIFIED EFH'!$C93,'HOURS&amp;CYCLES INPUT'!$D$2:$D$9999,'QUALIFIED EFH'!AD$4,'HOURS&amp;CYCLES INPUT'!$E$2:$E$9999,'QUALIFIED EFH'!AD$5))</f>
        <v>0</v>
      </c>
      <c r="AE93" s="476">
        <f>IF(AE$2&lt;&gt;"",IF($C93&lt;&gt;"TBA",AE$2/114,0),SUMIFS('HOURS&amp;CYCLES INPUT'!$F$2:$F$9999,'HOURS&amp;CYCLES INPUT'!$C$2:$C$9999,'QUALIFIED EFH'!$C93,'HOURS&amp;CYCLES INPUT'!$D$2:$D$9999,'QUALIFIED EFH'!AE$4,'HOURS&amp;CYCLES INPUT'!$E$2:$E$9999,'QUALIFIED EFH'!AE$5))</f>
        <v>0</v>
      </c>
      <c r="AF93" s="476">
        <f>IF(AF$2&lt;&gt;"",IF($C93&lt;&gt;"TBA",AF$2/114,0),SUMIFS('HOURS&amp;CYCLES INPUT'!$F$2:$F$9999,'HOURS&amp;CYCLES INPUT'!$C$2:$C$9999,'QUALIFIED EFH'!$C93,'HOURS&amp;CYCLES INPUT'!$D$2:$D$9999,'QUALIFIED EFH'!AF$4,'HOURS&amp;CYCLES INPUT'!$E$2:$E$9999,'QUALIFIED EFH'!AF$5))</f>
        <v>0</v>
      </c>
      <c r="AG93" s="476">
        <f>IF(AG$2&lt;&gt;"",IF($C93&lt;&gt;"TBA",AG$2/114,0),SUMIFS('HOURS&amp;CYCLES INPUT'!$F$2:$F$9999,'HOURS&amp;CYCLES INPUT'!$C$2:$C$9999,'QUALIFIED EFH'!$C93,'HOURS&amp;CYCLES INPUT'!$D$2:$D$9999,'QUALIFIED EFH'!AG$4,'HOURS&amp;CYCLES INPUT'!$E$2:$E$9999,'QUALIFIED EFH'!AG$5))</f>
        <v>0</v>
      </c>
      <c r="AH93" s="476">
        <f>IF(AH$2&lt;&gt;"",IF($C93&lt;&gt;"TBA",AH$2/114,0),SUMIFS('HOURS&amp;CYCLES INPUT'!$F$2:$F$9999,'HOURS&amp;CYCLES INPUT'!$C$2:$C$9999,'QUALIFIED EFH'!$C93,'HOURS&amp;CYCLES INPUT'!$D$2:$D$9999,'QUALIFIED EFH'!AH$4,'HOURS&amp;CYCLES INPUT'!$E$2:$E$9999,'QUALIFIED EFH'!AH$5))</f>
        <v>0</v>
      </c>
      <c r="AI93" s="476">
        <f>IF(AI$2&lt;&gt;"",IF($C93&lt;&gt;"TBA",AI$2/114,0),SUMIFS('HOURS&amp;CYCLES INPUT'!$F$2:$F$9999,'HOURS&amp;CYCLES INPUT'!$C$2:$C$9999,'QUALIFIED EFH'!$C93,'HOURS&amp;CYCLES INPUT'!$D$2:$D$9999,'QUALIFIED EFH'!AI$4,'HOURS&amp;CYCLES INPUT'!$E$2:$E$9999,'QUALIFIED EFH'!AI$5))</f>
        <v>160.52000000000001</v>
      </c>
      <c r="AJ93" s="476">
        <f>IF(AJ$2&lt;&gt;"",IF($C93&lt;&gt;"TBA",AJ$2/114,0),SUMIFS('HOURS&amp;CYCLES INPUT'!$F$2:$F$9999,'HOURS&amp;CYCLES INPUT'!$C$2:$C$9999,'QUALIFIED EFH'!$C93,'HOURS&amp;CYCLES INPUT'!$D$2:$D$9999,'QUALIFIED EFH'!AJ$4,'HOURS&amp;CYCLES INPUT'!$E$2:$E$9999,'QUALIFIED EFH'!AJ$5))</f>
        <v>382.79</v>
      </c>
      <c r="AK93" s="476">
        <f>IF(AK$2&lt;&gt;"",IF($C93&lt;&gt;"TBA",AK$2/114,0),SUMIFS('HOURS&amp;CYCLES INPUT'!$F$2:$F$9999,'HOURS&amp;CYCLES INPUT'!$C$2:$C$9999,'QUALIFIED EFH'!$C93,'HOURS&amp;CYCLES INPUT'!$D$2:$D$9999,'QUALIFIED EFH'!AK$4,'HOURS&amp;CYCLES INPUT'!$E$2:$E$9999,'QUALIFIED EFH'!AK$5))</f>
        <v>370.44</v>
      </c>
      <c r="AL93" s="476">
        <f>IF(AL$2&lt;&gt;"",IF($C93&lt;&gt;"TBA",AL$2/114,0),SUMIFS('HOURS&amp;CYCLES INPUT'!$F$2:$F$9999,'HOURS&amp;CYCLES INPUT'!$C$2:$C$9999,'QUALIFIED EFH'!$C93,'HOURS&amp;CYCLES INPUT'!$D$2:$D$9999,'QUALIFIED EFH'!AL$4,'HOURS&amp;CYCLES INPUT'!$E$2:$E$9999,'QUALIFIED EFH'!AL$5))</f>
        <v>439.89</v>
      </c>
      <c r="AM93" s="476">
        <f>IF(AM$2&lt;&gt;"",IF($C93&lt;&gt;"TBA",AM$2/114,0),SUMIFS('HOURS&amp;CYCLES INPUT'!$F$2:$F$9999,'HOURS&amp;CYCLES INPUT'!$C$2:$C$9999,'QUALIFIED EFH'!$C93,'HOURS&amp;CYCLES INPUT'!$D$2:$D$9999,'QUALIFIED EFH'!AM$4,'HOURS&amp;CYCLES INPUT'!$E$2:$E$9999,'QUALIFIED EFH'!AM$5))</f>
        <v>454.01</v>
      </c>
      <c r="AN93" s="476">
        <f>IF(AN$2&lt;&gt;"",IF($C93&lt;&gt;"TBA",AN$2/114,0),SUMIFS('HOURS&amp;CYCLES INPUT'!$F$2:$F$9999,'HOURS&amp;CYCLES INPUT'!$C$2:$C$9999,'QUALIFIED EFH'!$C93,'HOURS&amp;CYCLES INPUT'!$D$2:$D$9999,'QUALIFIED EFH'!AN$4,'HOURS&amp;CYCLES INPUT'!$E$2:$E$9999,'QUALIFIED EFH'!AN$5))</f>
        <v>443.1</v>
      </c>
      <c r="AO93" s="476">
        <f>IF(AO$2&lt;&gt;"",IF($C93&lt;&gt;"TBA",AO$2/114,0),SUMIFS('HOURS&amp;CYCLES INPUT'!$F$2:$F$9999,'HOURS&amp;CYCLES INPUT'!$C$2:$C$9999,'QUALIFIED EFH'!$C93,'HOURS&amp;CYCLES INPUT'!$D$2:$D$9999,'QUALIFIED EFH'!AO$4,'HOURS&amp;CYCLES INPUT'!$E$2:$E$9999,'QUALIFIED EFH'!AO$5))</f>
        <v>427.8</v>
      </c>
      <c r="AP93" s="476">
        <f>IF(AP$2&lt;&gt;"",IF($C93&lt;&gt;"TBA",AP$2/114,0),SUMIFS('HOURS&amp;CYCLES INPUT'!$F$2:$F$9999,'HOURS&amp;CYCLES INPUT'!$C$2:$C$9999,'QUALIFIED EFH'!$C93,'HOURS&amp;CYCLES INPUT'!$D$2:$D$9999,'QUALIFIED EFH'!AP$4,'HOURS&amp;CYCLES INPUT'!$E$2:$E$9999,'QUALIFIED EFH'!AP$5))</f>
        <v>400.2</v>
      </c>
      <c r="AQ93" s="476">
        <f>IF(AQ$2&lt;&gt;"",IF($C93&lt;&gt;"TBA",AQ$2/114,0),SUMIFS('HOURS&amp;CYCLES INPUT'!$F$2:$F$9999,'HOURS&amp;CYCLES INPUT'!$C$2:$C$9999,'QUALIFIED EFH'!$C93,'HOURS&amp;CYCLES INPUT'!$D$2:$D$9999,'QUALIFIED EFH'!AQ$4,'HOURS&amp;CYCLES INPUT'!$E$2:$E$9999,'QUALIFIED EFH'!AQ$5))</f>
        <v>238.87</v>
      </c>
      <c r="AR93" s="476">
        <f>IF(AR$2&lt;&gt;"",IF($C93&lt;&gt;"TBA",AR$2/114,0),SUMIFS('HOURS&amp;CYCLES INPUT'!$F$2:$F$9999,'HOURS&amp;CYCLES INPUT'!$C$2:$C$9999,'QUALIFIED EFH'!$C93,'HOURS&amp;CYCLES INPUT'!$D$2:$D$9999,'QUALIFIED EFH'!AR$4,'HOURS&amp;CYCLES INPUT'!$E$2:$E$9999,'QUALIFIED EFH'!AR$5))</f>
        <v>0</v>
      </c>
      <c r="AS93" s="476">
        <f>IF(AS$2&lt;&gt;"",IF($C93&lt;&gt;"TBA",AS$2/114,0),SUMIFS('HOURS&amp;CYCLES INPUT'!$F$2:$F$9999,'HOURS&amp;CYCLES INPUT'!$C$2:$C$9999,'QUALIFIED EFH'!$C93,'HOURS&amp;CYCLES INPUT'!$D$2:$D$9999,'QUALIFIED EFH'!AS$4,'HOURS&amp;CYCLES INPUT'!$E$2:$E$9999,'QUALIFIED EFH'!AS$5))</f>
        <v>0</v>
      </c>
      <c r="AT93" s="476">
        <f>IF(AT$2&lt;&gt;"",IF($C93&lt;&gt;"TBA",AT$2/114,0),SUMIFS('HOURS&amp;CYCLES INPUT'!$F$2:$F$9999,'HOURS&amp;CYCLES INPUT'!$C$2:$C$9999,'QUALIFIED EFH'!$C93,'HOURS&amp;CYCLES INPUT'!$D$2:$D$9999,'QUALIFIED EFH'!AT$4,'HOURS&amp;CYCLES INPUT'!$E$2:$E$9999,'QUALIFIED EFH'!AT$5))</f>
        <v>0</v>
      </c>
      <c r="AU93" s="476">
        <f>IF(AU$2&lt;&gt;"",IF($C93&lt;&gt;"TBA",AU$2/114,0),SUMIFS('HOURS&amp;CYCLES INPUT'!$F$2:$F$9999,'HOURS&amp;CYCLES INPUT'!$C$2:$C$9999,'QUALIFIED EFH'!$C93,'HOURS&amp;CYCLES INPUT'!$D$2:$D$9999,'QUALIFIED EFH'!AU$4,'HOURS&amp;CYCLES INPUT'!$E$2:$E$9999,'QUALIFIED EFH'!AU$5))</f>
        <v>52.26</v>
      </c>
      <c r="AV93" s="476">
        <f>IF(AV$2&lt;&gt;"",IF($C93&lt;&gt;"TBA",AV$2/114,0),SUMIFS('HOURS&amp;CYCLES INPUT'!$F$2:$F$9999,'HOURS&amp;CYCLES INPUT'!$C$2:$C$9999,'QUALIFIED EFH'!$C93,'HOURS&amp;CYCLES INPUT'!$D$2:$D$9999,'QUALIFIED EFH'!AV$4,'HOURS&amp;CYCLES INPUT'!$E$2:$E$9999,'QUALIFIED EFH'!AV$5))</f>
        <v>154.25</v>
      </c>
      <c r="AW93" s="476">
        <f>IF(AW$2&lt;&gt;"",IF($C93&lt;&gt;"TBA",AW$2/114,0),SUMIFS('HOURS&amp;CYCLES INPUT'!$F$2:$F$9999,'HOURS&amp;CYCLES INPUT'!$C$2:$C$9999,'QUALIFIED EFH'!$C93,'HOURS&amp;CYCLES INPUT'!$D$2:$D$9999,'QUALIFIED EFH'!AW$4,'HOURS&amp;CYCLES INPUT'!$E$2:$E$9999,'QUALIFIED EFH'!AW$5))</f>
        <v>150.87</v>
      </c>
      <c r="AX93" s="476">
        <f>IF(AX$2&lt;&gt;"",IF($C93&lt;&gt;"TBA",AX$2/114,0),SUMIFS('HOURS&amp;CYCLES INPUT'!$F$2:$F$9999,'HOURS&amp;CYCLES INPUT'!$C$2:$C$9999,'QUALIFIED EFH'!$C93,'HOURS&amp;CYCLES INPUT'!$D$2:$D$9999,'QUALIFIED EFH'!AX$4,'HOURS&amp;CYCLES INPUT'!$E$2:$E$9999,'QUALIFIED EFH'!AX$5))</f>
        <v>177.15</v>
      </c>
      <c r="AY93" s="476">
        <f>IF(AY$2&lt;&gt;"",IF($C93&lt;&gt;"TBA",AY$2/114,0),SUMIFS('HOURS&amp;CYCLES INPUT'!$F$2:$F$9999,'HOURS&amp;CYCLES INPUT'!$C$2:$C$9999,'QUALIFIED EFH'!$C93,'HOURS&amp;CYCLES INPUT'!$D$2:$D$9999,'QUALIFIED EFH'!AY$4,'HOURS&amp;CYCLES INPUT'!$E$2:$E$9999,'QUALIFIED EFH'!AY$5))</f>
        <v>155.1</v>
      </c>
      <c r="AZ93" s="476">
        <f>IF(AZ$2&lt;&gt;"",IF($C93&lt;&gt;"TBA",AZ$2/114,0),SUMIFS('HOURS&amp;CYCLES INPUT'!$F$2:$F$9999,'HOURS&amp;CYCLES INPUT'!$C$2:$C$9999,'QUALIFIED EFH'!$C93,'HOURS&amp;CYCLES INPUT'!$D$2:$D$9999,'QUALIFIED EFH'!AZ$4,'HOURS&amp;CYCLES INPUT'!$E$2:$E$9999,'QUALIFIED EFH'!AZ$5))</f>
        <v>191.32</v>
      </c>
      <c r="BA93" s="476">
        <f>IF(BA$2&lt;&gt;"",IF($C93&lt;&gt;"TBA",BA$2/114,0),SUMIFS('HOURS&amp;CYCLES INPUT'!$F$2:$F$9999,'HOURS&amp;CYCLES INPUT'!$C$2:$C$9999,'QUALIFIED EFH'!$C93,'HOURS&amp;CYCLES INPUT'!$D$2:$D$9999,'QUALIFIED EFH'!BA$4,'HOURS&amp;CYCLES INPUT'!$E$2:$E$9999,'QUALIFIED EFH'!BA$5))</f>
        <v>198.45</v>
      </c>
      <c r="BB93" s="476">
        <f>IF(BB$2&lt;&gt;"",IF($C93&lt;&gt;"TBA",BB$2/114,0),SUMIFS('HOURS&amp;CYCLES INPUT'!$F$2:$F$9999,'HOURS&amp;CYCLES INPUT'!$C$2:$C$9999,'QUALIFIED EFH'!$C93,'HOURS&amp;CYCLES INPUT'!$D$2:$D$9999,'QUALIFIED EFH'!BB$4,'HOURS&amp;CYCLES INPUT'!$E$2:$E$9999,'QUALIFIED EFH'!BB$5))</f>
        <v>60.08</v>
      </c>
      <c r="BC93" s="476">
        <f>IF(BC$2&lt;&gt;"",IF($C93&lt;&gt;"TBA",BC$2/114,0),SUMIFS('HOURS&amp;CYCLES INPUT'!$F$2:$F$9999,'HOURS&amp;CYCLES INPUT'!$C$2:$C$9999,'QUALIFIED EFH'!$C93,'HOURS&amp;CYCLES INPUT'!$D$2:$D$9999,'QUALIFIED EFH'!BC$4,'HOURS&amp;CYCLES INPUT'!$E$2:$E$9999,'QUALIFIED EFH'!BC$5))</f>
        <v>140.27000000000001</v>
      </c>
      <c r="BD93" s="476">
        <f>IF(BD$2&lt;&gt;"",IF($C93&lt;&gt;"TBA",BD$2/114,0),SUMIFS('HOURS&amp;CYCLES INPUT'!$F$2:$F$9999,'HOURS&amp;CYCLES INPUT'!$C$2:$C$9999,'QUALIFIED EFH'!$C93,'HOURS&amp;CYCLES INPUT'!$D$2:$D$9999,'QUALIFIED EFH'!BD$4,'HOURS&amp;CYCLES INPUT'!$E$2:$E$9999,'QUALIFIED EFH'!BD$5))</f>
        <v>104.51</v>
      </c>
      <c r="BE93" s="476">
        <f>IF(BE$2&lt;&gt;"",IF($C93&lt;&gt;"TBA",BE$2/114,0),SUMIFS('HOURS&amp;CYCLES INPUT'!$F$2:$F$9999,'HOURS&amp;CYCLES INPUT'!$C$2:$C$9999,'QUALIFIED EFH'!$C93,'HOURS&amp;CYCLES INPUT'!$D$2:$D$9999,'QUALIFIED EFH'!BE$4,'HOURS&amp;CYCLES INPUT'!$E$2:$E$9999,'QUALIFIED EFH'!BE$5))</f>
        <v>95.3</v>
      </c>
      <c r="BF93" s="476">
        <f>IF(BF$2&lt;&gt;"",IF($C93&lt;&gt;"TBA",BF$2/114,0),SUMIFS('HOURS&amp;CYCLES INPUT'!$F$2:$F$9999,'HOURS&amp;CYCLES INPUT'!$C$2:$C$9999,'QUALIFIED EFH'!$C93,'HOURS&amp;CYCLES INPUT'!$D$2:$D$9999,'QUALIFIED EFH'!BF$4,'HOURS&amp;CYCLES INPUT'!$E$2:$E$9999,'QUALIFIED EFH'!BF$5))</f>
        <v>92.22</v>
      </c>
      <c r="BG93" s="476">
        <f>IF(BG$2&lt;&gt;"",IF($C93&lt;&gt;"TBA",BG$2/114,0),SUMIFS('HOURS&amp;CYCLES INPUT'!$F$2:$F$9999,'HOURS&amp;CYCLES INPUT'!$C$2:$C$9999,'QUALIFIED EFH'!$C93,'HOURS&amp;CYCLES INPUT'!$D$2:$D$9999,'QUALIFIED EFH'!BG$4,'HOURS&amp;CYCLES INPUT'!$E$2:$E$9999,'QUALIFIED EFH'!BG$5))</f>
        <v>198.85</v>
      </c>
      <c r="BH93" s="476">
        <f>IF(BH$2&lt;&gt;"",IF($C93&lt;&gt;"TBA",BH$2/114,0),SUMIFS('HOURS&amp;CYCLES INPUT'!$F$2:$F$9999,'HOURS&amp;CYCLES INPUT'!$C$2:$C$9999,'QUALIFIED EFH'!$C93,'HOURS&amp;CYCLES INPUT'!$D$2:$D$9999,'QUALIFIED EFH'!BH$4,'HOURS&amp;CYCLES INPUT'!$E$2:$E$9999,'QUALIFIED EFH'!BH$5))</f>
        <v>317.67</v>
      </c>
      <c r="BI93" s="476">
        <f>IF(BI$2&lt;&gt;"",IF($C93&lt;&gt;"TBA",BI$2/114,0),SUMIFS('HOURS&amp;CYCLES INPUT'!$F$2:$F$9999,'HOURS&amp;CYCLES INPUT'!$C$2:$C$9999,'QUALIFIED EFH'!$C93,'HOURS&amp;CYCLES INPUT'!$D$2:$D$9999,'QUALIFIED EFH'!BI$4,'HOURS&amp;CYCLES INPUT'!$E$2:$E$9999,'QUALIFIED EFH'!BI$5))</f>
        <v>204.71</v>
      </c>
      <c r="BJ93" s="476">
        <f>IF(BJ$2&lt;&gt;"",IF($C93&lt;&gt;"TBA",BJ$2/114,0),SUMIFS('HOURS&amp;CYCLES INPUT'!$F$2:$F$9999,'HOURS&amp;CYCLES INPUT'!$C$2:$C$9999,'QUALIFIED EFH'!$C93,'HOURS&amp;CYCLES INPUT'!$D$2:$D$9999,'QUALIFIED EFH'!BJ$4,'HOURS&amp;CYCLES INPUT'!$E$2:$E$9999,'QUALIFIED EFH'!BJ$5))</f>
        <v>306.57</v>
      </c>
      <c r="BK93" s="476">
        <f>IF(BK$2&lt;&gt;"",IF($C93&lt;&gt;"TBA",BK$2/114,0),SUMIFS('HOURS&amp;CYCLES INPUT'!$F$2:$F$9999,'HOURS&amp;CYCLES INPUT'!$C$2:$C$9999,'QUALIFIED EFH'!$C93,'HOURS&amp;CYCLES INPUT'!$D$2:$D$9999,'QUALIFIED EFH'!BK$4,'HOURS&amp;CYCLES INPUT'!$E$2:$E$9999,'QUALIFIED EFH'!BK$5))</f>
        <v>352.94</v>
      </c>
      <c r="BL93" s="476">
        <f>IF(BL$2&lt;&gt;"",IF($C93&lt;&gt;"TBA",BL$2/114,0),SUMIFS('HOURS&amp;CYCLES INPUT'!$F$2:$F$9999,'HOURS&amp;CYCLES INPUT'!$C$2:$C$9999,'QUALIFIED EFH'!$C93,'HOURS&amp;CYCLES INPUT'!$D$2:$D$9999,'QUALIFIED EFH'!BL$4,'HOURS&amp;CYCLES INPUT'!$E$2:$E$9999,'QUALIFIED EFH'!BL$5))</f>
        <v>265.76</v>
      </c>
      <c r="BM93" s="476">
        <f>IF(BM$2&lt;&gt;"",IF($C93&lt;&gt;"TBA",BM$2/114,0),SUMIFS('HOURS&amp;CYCLES INPUT'!$F$2:$F$9999,'HOURS&amp;CYCLES INPUT'!$C$2:$C$9999,'QUALIFIED EFH'!$C93,'HOURS&amp;CYCLES INPUT'!$D$2:$D$9999,'QUALIFIED EFH'!BM$4,'HOURS&amp;CYCLES INPUT'!$E$2:$E$9999,'QUALIFIED EFH'!BM$5))</f>
        <v>343.33</v>
      </c>
      <c r="BN93" s="476">
        <f>IF(BN$2&lt;&gt;"",IF($C93&lt;&gt;"TBA",BN$2/114,0),SUMIFS('HOURS&amp;CYCLES INPUT'!$F$2:$F$9999,'HOURS&amp;CYCLES INPUT'!$C$2:$C$9999,'QUALIFIED EFH'!$C93,'HOURS&amp;CYCLES INPUT'!$D$2:$D$9999,'QUALIFIED EFH'!BN$4,'HOURS&amp;CYCLES INPUT'!$E$2:$E$9999,'QUALIFIED EFH'!BN$5))</f>
        <v>266.24</v>
      </c>
      <c r="BO93" s="476">
        <f>IF(BO$2&lt;&gt;"",IF($C93&lt;&gt;"TBA",BO$2/114,0),SUMIFS('HOURS&amp;CYCLES INPUT'!$F$2:$F$9999,'HOURS&amp;CYCLES INPUT'!$C$2:$C$9999,'QUALIFIED EFH'!$C93,'HOURS&amp;CYCLES INPUT'!$D$2:$D$9999,'QUALIFIED EFH'!BO$4,'HOURS&amp;CYCLES INPUT'!$E$2:$E$9999,'QUALIFIED EFH'!BO$5))</f>
        <v>386.73</v>
      </c>
      <c r="BP93" s="476">
        <f>IF(BP$2&lt;&gt;"",IF($C93&lt;&gt;"TBA",BP$2/114,0),SUMIFS('HOURS&amp;CYCLES INPUT'!$F$2:$F$9999,'HOURS&amp;CYCLES INPUT'!$C$2:$C$9999,'QUALIFIED EFH'!$C93,'HOURS&amp;CYCLES INPUT'!$D$2:$D$9999,'QUALIFIED EFH'!BP$4,'HOURS&amp;CYCLES INPUT'!$E$2:$E$9999,'QUALIFIED EFH'!BP$5))</f>
        <v>265.5</v>
      </c>
      <c r="BQ93" s="476">
        <f>IF(BQ$2&lt;&gt;"",IF($C93&lt;&gt;"TBA",BQ$2/114,0),SUMIFS('HOURS&amp;CYCLES INPUT'!$F$2:$F$9999,'HOURS&amp;CYCLES INPUT'!$C$2:$C$9999,'QUALIFIED EFH'!$C93,'HOURS&amp;CYCLES INPUT'!$D$2:$D$9999,'QUALIFIED EFH'!BQ$4,'HOURS&amp;CYCLES INPUT'!$E$2:$E$9999,'QUALIFIED EFH'!BQ$5))</f>
        <v>420.97</v>
      </c>
      <c r="BR93" s="476">
        <f>IF(BR$2&lt;&gt;"",IF($C93&lt;&gt;"TBA",BR$2/114,0),SUMIFS('HOURS&amp;CYCLES INPUT'!$F$2:$F$9999,'HOURS&amp;CYCLES INPUT'!$C$2:$C$9999,'QUALIFIED EFH'!$C93,'HOURS&amp;CYCLES INPUT'!$D$2:$D$9999,'QUALIFIED EFH'!BR$4,'HOURS&amp;CYCLES INPUT'!$E$2:$E$9999,'QUALIFIED EFH'!BR$5))</f>
        <v>409.7</v>
      </c>
      <c r="BS93" s="476">
        <f>IF(BS$2&lt;&gt;"",IF($C93&lt;&gt;"TBA",BS$2/114,0),SUMIFS('HOURS&amp;CYCLES INPUT'!$F$2:$F$9999,'HOURS&amp;CYCLES INPUT'!$C$2:$C$9999,'QUALIFIED EFH'!$C93,'HOURS&amp;CYCLES INPUT'!$D$2:$D$9999,'QUALIFIED EFH'!BS$4,'HOURS&amp;CYCLES INPUT'!$E$2:$E$9999,'QUALIFIED EFH'!BS$5))</f>
        <v>431.72</v>
      </c>
      <c r="BT93" s="476">
        <f>IF(BT$2&lt;&gt;"",IF($C93&lt;&gt;"TBA",BT$2/114,0),SUMIFS('HOURS&amp;CYCLES INPUT'!$F$2:$F$9999,'HOURS&amp;CYCLES INPUT'!$C$2:$C$9999,'QUALIFIED EFH'!$C93,'HOURS&amp;CYCLES INPUT'!$D$2:$D$9999,'QUALIFIED EFH'!BT$4,'HOURS&amp;CYCLES INPUT'!$E$2:$E$9999,'QUALIFIED EFH'!BT$5))</f>
        <v>394.56</v>
      </c>
      <c r="BU93" s="476">
        <f>IF(BU$2&lt;&gt;"",IF($C93&lt;&gt;"TBA",BU$2/114,0),SUMIFS('HOURS&amp;CYCLES INPUT'!$F$2:$F$9999,'HOURS&amp;CYCLES INPUT'!$C$2:$C$9999,'QUALIFIED EFH'!$C93,'HOURS&amp;CYCLES INPUT'!$D$2:$D$9999,'QUALIFIED EFH'!BU$4,'HOURS&amp;CYCLES INPUT'!$E$2:$E$9999,'QUALIFIED EFH'!BU$5))</f>
        <v>316.05</v>
      </c>
      <c r="BV93" s="476">
        <f>IF(BV$2&lt;&gt;"",IF($C93&lt;&gt;"TBA",BV$2/114,0),SUMIFS('HOURS&amp;CYCLES INPUT'!$F$2:$F$9999,'HOURS&amp;CYCLES INPUT'!$C$2:$C$9999,'QUALIFIED EFH'!$C93,'HOURS&amp;CYCLES INPUT'!$D$2:$D$9999,'QUALIFIED EFH'!BV$4,'HOURS&amp;CYCLES INPUT'!$E$2:$E$9999,'QUALIFIED EFH'!BV$5))</f>
        <v>218.96</v>
      </c>
      <c r="BW93" s="476">
        <f>IF(BW$2&lt;&gt;"",IF($C93&lt;&gt;"TBA",BW$2/114,0),SUMIFS('HOURS&amp;CYCLES INPUT'!$F$2:$F$9999,'HOURS&amp;CYCLES INPUT'!$C$2:$C$9999,'QUALIFIED EFH'!$C93,'HOURS&amp;CYCLES INPUT'!$D$2:$D$9999,'QUALIFIED EFH'!BW$4,'HOURS&amp;CYCLES INPUT'!$E$2:$E$9999,'QUALIFIED EFH'!BW$5))</f>
        <v>429.98</v>
      </c>
      <c r="BX93" s="476">
        <f>IF(BX$2&lt;&gt;"",IF($C93&lt;&gt;"TBA",BX$2/114,0),SUMIFS('HOURS&amp;CYCLES INPUT'!$F$2:$F$9999,'HOURS&amp;CYCLES INPUT'!$C$2:$C$9999,'QUALIFIED EFH'!$C93,'HOURS&amp;CYCLES INPUT'!$D$2:$D$9999,'QUALIFIED EFH'!BX$4,'HOURS&amp;CYCLES INPUT'!$E$2:$E$9999,'QUALIFIED EFH'!BX$5))</f>
        <v>397.11</v>
      </c>
      <c r="BY93" s="476">
        <f>IF(BY$2&lt;&gt;"",IF($C93&lt;&gt;"TBA",BY$2/114,0),SUMIFS('HOURS&amp;CYCLES INPUT'!$F$2:$F$9999,'HOURS&amp;CYCLES INPUT'!$C$2:$C$9999,'QUALIFIED EFH'!$C93,'HOURS&amp;CYCLES INPUT'!$D$2:$D$9999,'QUALIFIED EFH'!BY$4,'HOURS&amp;CYCLES INPUT'!$E$2:$E$9999,'QUALIFIED EFH'!BY$5))</f>
        <v>484.97</v>
      </c>
      <c r="BZ93" s="476">
        <f>IF(BZ$2&lt;&gt;"",IF($C93&lt;&gt;"TBA",BZ$2/114,0),SUMIFS('HOURS&amp;CYCLES INPUT'!$F$2:$F$9999,'HOURS&amp;CYCLES INPUT'!$C$2:$C$9999,'QUALIFIED EFH'!$C93,'HOURS&amp;CYCLES INPUT'!$D$2:$D$9999,'QUALIFIED EFH'!BZ$4,'HOURS&amp;CYCLES INPUT'!$E$2:$E$9999,'QUALIFIED EFH'!BZ$5))</f>
        <v>328.43</v>
      </c>
      <c r="CA93" s="476">
        <f>IF(CA$2&lt;&gt;"",IF($C93&lt;&gt;"TBA",CA$2/114,0),SUMIFS('HOURS&amp;CYCLES INPUT'!$F$2:$F$9999,'HOURS&amp;CYCLES INPUT'!$C$2:$C$9999,'QUALIFIED EFH'!$C93,'HOURS&amp;CYCLES INPUT'!$D$2:$D$9999,'QUALIFIED EFH'!CA$4,'HOURS&amp;CYCLES INPUT'!$E$2:$E$9999,'QUALIFIED EFH'!CA$5))</f>
        <v>400.27</v>
      </c>
      <c r="CB93" s="476">
        <f>IF(CB$2&lt;&gt;"",IF($C93&lt;&gt;"TBA",CB$2/114,0),SUMIFS('HOURS&amp;CYCLES INPUT'!$F$2:$F$9999,'HOURS&amp;CYCLES INPUT'!$C$2:$C$9999,'QUALIFIED EFH'!$C93,'HOURS&amp;CYCLES INPUT'!$D$2:$D$9999,'QUALIFIED EFH'!CB$4,'HOURS&amp;CYCLES INPUT'!$E$2:$E$9999,'QUALIFIED EFH'!CB$5))</f>
        <v>463.48</v>
      </c>
      <c r="CC93" s="476">
        <f>IF(CC$2&lt;&gt;"",IF($C93&lt;&gt;"TBA",CC$2/114,0),SUMIFS('HOURS&amp;CYCLES INPUT'!$F$2:$F$9999,'HOURS&amp;CYCLES INPUT'!$C$2:$C$9999,'QUALIFIED EFH'!$C93,'HOURS&amp;CYCLES INPUT'!$D$2:$D$9999,'QUALIFIED EFH'!CC$4,'HOURS&amp;CYCLES INPUT'!$E$2:$E$9999,'QUALIFIED EFH'!CC$5))</f>
        <v>380.64</v>
      </c>
      <c r="CD93" s="476">
        <f>IF(CD$2&lt;&gt;"",IF($C93&lt;&gt;"TBA",CD$2/114,0),SUMIFS('HOURS&amp;CYCLES INPUT'!$F$2:$F$9999,'HOURS&amp;CYCLES INPUT'!$C$2:$C$9999,'QUALIFIED EFH'!$C93,'HOURS&amp;CYCLES INPUT'!$D$2:$D$9999,'QUALIFIED EFH'!CD$4,'HOURS&amp;CYCLES INPUT'!$E$2:$E$9999,'QUALIFIED EFH'!CD$5))</f>
        <v>212.6</v>
      </c>
      <c r="CE93" s="476">
        <f>IF(CE$2&lt;&gt;"",IF($C93&lt;&gt;"TBA",CE$2/114,0),SUMIFS('HOURS&amp;CYCLES INPUT'!$F$2:$F$9999,'HOURS&amp;CYCLES INPUT'!$C$2:$C$9999,'QUALIFIED EFH'!$C93,'HOURS&amp;CYCLES INPUT'!$D$2:$D$9999,'QUALIFIED EFH'!CE$4,'HOURS&amp;CYCLES INPUT'!$E$2:$E$9999,'QUALIFIED EFH'!CE$5))</f>
        <v>0</v>
      </c>
      <c r="CF93" s="476">
        <f>IF(CF$2&lt;&gt;"",IF($C93&lt;&gt;"TBA",CF$2/114,0),SUMIFS('HOURS&amp;CYCLES INPUT'!$F$2:$F$9999,'HOURS&amp;CYCLES INPUT'!$C$2:$C$9999,'QUALIFIED EFH'!$C93,'HOURS&amp;CYCLES INPUT'!$D$2:$D$9999,'QUALIFIED EFH'!CF$4,'HOURS&amp;CYCLES INPUT'!$E$2:$E$9999,'QUALIFIED EFH'!CF$5))</f>
        <v>0</v>
      </c>
      <c r="CG93" s="476">
        <f>IF(CG$2&lt;&gt;"",IF($C93&lt;&gt;"TBA",CG$2/114,0),SUMIFS('HOURS&amp;CYCLES INPUT'!$F$2:$F$9999,'HOURS&amp;CYCLES INPUT'!$C$2:$C$9999,'QUALIFIED EFH'!$C93,'HOURS&amp;CYCLES INPUT'!$D$2:$D$9999,'QUALIFIED EFH'!CG$4,'HOURS&amp;CYCLES INPUT'!$E$2:$E$9999,'QUALIFIED EFH'!CG$5))</f>
        <v>0</v>
      </c>
      <c r="CH93" s="476">
        <f>IF(CH$2&lt;&gt;"",IF($C93&lt;&gt;"TBA",CH$2/114,0),SUMIFS('HOURS&amp;CYCLES INPUT'!$F$2:$F$9999,'HOURS&amp;CYCLES INPUT'!$C$2:$C$9999,'QUALIFIED EFH'!$C93,'HOURS&amp;CYCLES INPUT'!$D$2:$D$9999,'QUALIFIED EFH'!CH$4,'HOURS&amp;CYCLES INPUT'!$E$2:$E$9999,'QUALIFIED EFH'!CH$5))</f>
        <v>0</v>
      </c>
      <c r="CI93" s="476">
        <f>IF(CI$2&lt;&gt;"",IF($C93&lt;&gt;"TBA",CI$2/114,0),SUMIFS('HOURS&amp;CYCLES INPUT'!$F$2:$F$9999,'HOURS&amp;CYCLES INPUT'!$C$2:$C$9999,'QUALIFIED EFH'!$C93,'HOURS&amp;CYCLES INPUT'!$D$2:$D$9999,'QUALIFIED EFH'!CI$4,'HOURS&amp;CYCLES INPUT'!$E$2:$E$9999,'QUALIFIED EFH'!CI$5))</f>
        <v>0</v>
      </c>
      <c r="CJ93" s="476">
        <f>IF(CJ$2&lt;&gt;"",IF($C93&lt;&gt;"TBA",CJ$2/114,0),SUMIFS('HOURS&amp;CYCLES INPUT'!$F$2:$F$9999,'HOURS&amp;CYCLES INPUT'!$C$2:$C$9999,'QUALIFIED EFH'!$C93,'HOURS&amp;CYCLES INPUT'!$D$2:$D$9999,'QUALIFIED EFH'!CJ$4,'HOURS&amp;CYCLES INPUT'!$E$2:$E$9999,'QUALIFIED EFH'!CJ$5))</f>
        <v>0</v>
      </c>
      <c r="CK93" s="476">
        <f>IF(CK$2&lt;&gt;"",IF($C93&lt;&gt;"TBA",CK$2/114,0),SUMIFS('HOURS&amp;CYCLES INPUT'!$F$2:$F$9999,'HOURS&amp;CYCLES INPUT'!$C$2:$C$9999,'QUALIFIED EFH'!$C93,'HOURS&amp;CYCLES INPUT'!$D$2:$D$9999,'QUALIFIED EFH'!CK$4,'HOURS&amp;CYCLES INPUT'!$E$2:$E$9999,'QUALIFIED EFH'!CK$5))</f>
        <v>0</v>
      </c>
      <c r="CL93" s="476">
        <f>IF(CL$2&lt;&gt;"",IF($C93&lt;&gt;"TBA",CL$2/114,0),SUMIFS('HOURS&amp;CYCLES INPUT'!$F$2:$F$9999,'HOURS&amp;CYCLES INPUT'!$C$2:$C$9999,'QUALIFIED EFH'!$C93,'HOURS&amp;CYCLES INPUT'!$D$2:$D$9999,'QUALIFIED EFH'!CL$4,'HOURS&amp;CYCLES INPUT'!$E$2:$E$9999,'QUALIFIED EFH'!CL$5))</f>
        <v>0</v>
      </c>
      <c r="CM93" s="476">
        <f>IF(CM$2&lt;&gt;"",IF($C93&lt;&gt;"TBA",CM$2/114,0),SUMIFS('HOURS&amp;CYCLES INPUT'!$F$2:$F$9999,'HOURS&amp;CYCLES INPUT'!$C$2:$C$9999,'QUALIFIED EFH'!$C93,'HOURS&amp;CYCLES INPUT'!$D$2:$D$9999,'QUALIFIED EFH'!CM$4,'HOURS&amp;CYCLES INPUT'!$E$2:$E$9999,'QUALIFIED EFH'!CM$5))</f>
        <v>37.42</v>
      </c>
      <c r="CN93" s="476">
        <f>IF(CN$2&lt;&gt;"",IF($C93&lt;&gt;"TBA",CN$2/114,0),SUMIFS('HOURS&amp;CYCLES INPUT'!$F$2:$F$9999,'HOURS&amp;CYCLES INPUT'!$C$2:$C$9999,'QUALIFIED EFH'!$C93,'HOURS&amp;CYCLES INPUT'!$D$2:$D$9999,'QUALIFIED EFH'!CN$4,'HOURS&amp;CYCLES INPUT'!$E$2:$E$9999,'QUALIFIED EFH'!CN$5))</f>
        <v>445.99</v>
      </c>
      <c r="CO93" s="476">
        <f>IF(CO$2&lt;&gt;"",IF($C93&lt;&gt;"TBA",CO$2/114,0),SUMIFS('HOURS&amp;CYCLES INPUT'!$F$2:$F$9999,'HOURS&amp;CYCLES INPUT'!$C$2:$C$9999,'QUALIFIED EFH'!$C93,'HOURS&amp;CYCLES INPUT'!$D$2:$D$9999,'QUALIFIED EFH'!CO$4,'HOURS&amp;CYCLES INPUT'!$E$2:$E$9999,'QUALIFIED EFH'!CO$5))</f>
        <v>264.18</v>
      </c>
      <c r="CP93" s="476">
        <f>IF(CP$2&lt;&gt;"",IF($C93&lt;&gt;"TBA",CP$2/114,0),SUMIFS('HOURS&amp;CYCLES INPUT'!$F$2:$F$9999,'HOURS&amp;CYCLES INPUT'!$C$2:$C$9999,'QUALIFIED EFH'!$C93,'HOURS&amp;CYCLES INPUT'!$D$2:$D$9999,'QUALIFIED EFH'!CP$4,'HOURS&amp;CYCLES INPUT'!$E$2:$E$9999,'QUALIFIED EFH'!CP$5))</f>
        <v>0</v>
      </c>
      <c r="CQ93" s="476">
        <f>IF(CQ$2&lt;&gt;"",IF($C93&lt;&gt;"TBA",CQ$2/114,0),SUMIFS('HOURS&amp;CYCLES INPUT'!$F$2:$F$9999,'HOURS&amp;CYCLES INPUT'!$C$2:$C$9999,'QUALIFIED EFH'!$C93,'HOURS&amp;CYCLES INPUT'!$D$2:$D$9999,'QUALIFIED EFH'!CQ$4,'HOURS&amp;CYCLES INPUT'!$E$2:$E$9999,'QUALIFIED EFH'!CQ$5))</f>
        <v>210.63</v>
      </c>
      <c r="CR93" s="476">
        <f>IF(CR$2&lt;&gt;"",IF($C93&lt;&gt;"TBA",CR$2/114,0),SUMIFS('HOURS&amp;CYCLES INPUT'!$F$2:$F$9999,'HOURS&amp;CYCLES INPUT'!$C$2:$C$9999,'QUALIFIED EFH'!$C93,'HOURS&amp;CYCLES INPUT'!$D$2:$D$9999,'QUALIFIED EFH'!CR$4,'HOURS&amp;CYCLES INPUT'!$E$2:$E$9999,'QUALIFIED EFH'!CR$5))</f>
        <v>0</v>
      </c>
      <c r="CS93" s="476">
        <f>IF(CS$2&lt;&gt;"",IF($C93&lt;&gt;"TBA",CS$2/114,0),SUMIFS('HOURS&amp;CYCLES INPUT'!$F$2:$F$9999,'HOURS&amp;CYCLES INPUT'!$C$2:$C$9999,'QUALIFIED EFH'!$C93,'HOURS&amp;CYCLES INPUT'!$D$2:$D$9999,'QUALIFIED EFH'!CS$4,'HOURS&amp;CYCLES INPUT'!$E$2:$E$9999,'QUALIFIED EFH'!CS$5))</f>
        <v>0</v>
      </c>
      <c r="CT93" s="476">
        <f>IF(CT$2&lt;&gt;"",IF($C93&lt;&gt;"TBA",CT$2/114,0),SUMIFS('HOURS&amp;CYCLES INPUT'!$F$2:$F$9999,'HOURS&amp;CYCLES INPUT'!$C$2:$C$9999,'QUALIFIED EFH'!$C93,'HOURS&amp;CYCLES INPUT'!$D$2:$D$9999,'QUALIFIED EFH'!CT$4,'HOURS&amp;CYCLES INPUT'!$E$2:$E$9999,'QUALIFIED EFH'!CT$5))</f>
        <v>0</v>
      </c>
      <c r="CU93" s="476">
        <f>IF(CU$2&lt;&gt;"",IF($C93&lt;&gt;"TBA",CU$2/114,0),SUMIFS('HOURS&amp;CYCLES INPUT'!$F$2:$F$9999,'HOURS&amp;CYCLES INPUT'!$C$2:$C$9999,'QUALIFIED EFH'!$C93,'HOURS&amp;CYCLES INPUT'!$D$2:$D$9999,'QUALIFIED EFH'!CU$4,'HOURS&amp;CYCLES INPUT'!$E$2:$E$9999,'QUALIFIED EFH'!CU$5))</f>
        <v>0</v>
      </c>
      <c r="CV93" s="476">
        <f>IF(CV$2&lt;&gt;"",IF($C93&lt;&gt;"TBA",CV$2/114,0),SUMIFS('HOURS&amp;CYCLES INPUT'!$F$2:$F$9999,'HOURS&amp;CYCLES INPUT'!$C$2:$C$9999,'QUALIFIED EFH'!$C93,'HOURS&amp;CYCLES INPUT'!$D$2:$D$9999,'QUALIFIED EFH'!CV$4,'HOURS&amp;CYCLES INPUT'!$E$2:$E$9999,'QUALIFIED EFH'!CV$5))</f>
        <v>0</v>
      </c>
      <c r="CW93" s="476">
        <f>IF(CW$2&lt;&gt;"",IF($C93&lt;&gt;"TBA",CW$2/114,0),SUMIFS('HOURS&amp;CYCLES INPUT'!$F$2:$F$9999,'HOURS&amp;CYCLES INPUT'!$C$2:$C$9999,'QUALIFIED EFH'!$C93,'HOURS&amp;CYCLES INPUT'!$D$2:$D$9999,'QUALIFIED EFH'!CW$4,'HOURS&amp;CYCLES INPUT'!$E$2:$E$9999,'QUALIFIED EFH'!CW$5))</f>
        <v>0</v>
      </c>
      <c r="CX93" s="476">
        <f>IF(CX$2&lt;&gt;"",IF($C93&lt;&gt;"TBA",CX$2/114,0),SUMIFS('HOURS&amp;CYCLES INPUT'!$F$2:$F$9999,'HOURS&amp;CYCLES INPUT'!$C$2:$C$9999,'QUALIFIED EFH'!$C93,'HOURS&amp;CYCLES INPUT'!$D$2:$D$9999,'QUALIFIED EFH'!CX$4,'HOURS&amp;CYCLES INPUT'!$E$2:$E$9999,'QUALIFIED EFH'!CX$5))</f>
        <v>0</v>
      </c>
      <c r="CY93" s="476">
        <f>IF(CY$2&lt;&gt;"",IF($C93&lt;&gt;"TBA",CY$2/114,0),SUMIFS('HOURS&amp;CYCLES INPUT'!$F$2:$F$9999,'HOURS&amp;CYCLES INPUT'!$C$2:$C$9999,'QUALIFIED EFH'!$C93,'HOURS&amp;CYCLES INPUT'!$D$2:$D$9999,'QUALIFIED EFH'!CY$4,'HOURS&amp;CYCLES INPUT'!$E$2:$E$9999,'QUALIFIED EFH'!CY$5))</f>
        <v>0</v>
      </c>
      <c r="CZ93" s="476">
        <f>IF(CZ$2&lt;&gt;"",IF($C93&lt;&gt;"TBA",CZ$2/114,0),SUMIFS('HOURS&amp;CYCLES INPUT'!$F$2:$F$9999,'HOURS&amp;CYCLES INPUT'!$C$2:$C$9999,'QUALIFIED EFH'!$C93,'HOURS&amp;CYCLES INPUT'!$D$2:$D$9999,'QUALIFIED EFH'!CZ$4,'HOURS&amp;CYCLES INPUT'!$E$2:$E$9999,'QUALIFIED EFH'!CZ$5))</f>
        <v>0</v>
      </c>
      <c r="DA93" s="476">
        <f>IF(DA$2&lt;&gt;"",IF($C93&lt;&gt;"TBA",DA$2/114,0),SUMIFS('HOURS&amp;CYCLES INPUT'!$F$2:$F$9999,'HOURS&amp;CYCLES INPUT'!$C$2:$C$9999,'QUALIFIED EFH'!$C93,'HOURS&amp;CYCLES INPUT'!$D$2:$D$9999,'QUALIFIED EFH'!DA$4,'HOURS&amp;CYCLES INPUT'!$E$2:$E$9999,'QUALIFIED EFH'!DA$5))</f>
        <v>0</v>
      </c>
      <c r="DB93" s="476">
        <f>IF(DB$2&lt;&gt;"",IF($C93&lt;&gt;"TBA",DB$2/114,0),SUMIFS('HOURS&amp;CYCLES INPUT'!$F$2:$F$9999,'HOURS&amp;CYCLES INPUT'!$C$2:$C$9999,'QUALIFIED EFH'!$C93,'HOURS&amp;CYCLES INPUT'!$D$2:$D$9999,'QUALIFIED EFH'!DB$4,'HOURS&amp;CYCLES INPUT'!$E$2:$E$9999,'QUALIFIED EFH'!DB$5))</f>
        <v>235.38</v>
      </c>
      <c r="DC93" s="476">
        <f>IF(DC$2&lt;&gt;"",IF($C93&lt;&gt;"TBA",DC$2/114,0),SUMIFS('HOURS&amp;CYCLES INPUT'!$F$2:$F$9999,'HOURS&amp;CYCLES INPUT'!$C$2:$C$9999,'QUALIFIED EFH'!$C93,'HOURS&amp;CYCLES INPUT'!$D$2:$D$9999,'QUALIFIED EFH'!DC$4,'HOURS&amp;CYCLES INPUT'!$E$2:$E$9999,'QUALIFIED EFH'!DC$5))</f>
        <v>314.13</v>
      </c>
      <c r="DD93" s="476">
        <f>IF(DD$2&lt;&gt;"",IF($C93&lt;&gt;"TBA",DD$2/114,0),SUMIFS('HOURS&amp;CYCLES INPUT'!$F$2:$F$9999,'HOURS&amp;CYCLES INPUT'!$C$2:$C$9999,'QUALIFIED EFH'!$C93,'HOURS&amp;CYCLES INPUT'!$D$2:$D$9999,'QUALIFIED EFH'!DD$4,'HOURS&amp;CYCLES INPUT'!$E$2:$E$9999,'QUALIFIED EFH'!DD$5))</f>
        <v>374.57</v>
      </c>
      <c r="DE93" s="476">
        <f>IF(DE$2&lt;&gt;"",IF($C93&lt;&gt;"TBA",DE$2/114,0),SUMIFS('HOURS&amp;CYCLES INPUT'!$F$2:$F$9999,'HOURS&amp;CYCLES INPUT'!$C$2:$C$9999,'QUALIFIED EFH'!$C93,'HOURS&amp;CYCLES INPUT'!$D$2:$D$9999,'QUALIFIED EFH'!DE$4,'HOURS&amp;CYCLES INPUT'!$E$2:$E$9999,'QUALIFIED EFH'!DE$5))</f>
        <v>368.75</v>
      </c>
      <c r="DF93" s="476">
        <f>IF(DF$2&lt;&gt;"",IF($C93&lt;&gt;"TBA",DF$2/114,0),SUMIFS('HOURS&amp;CYCLES INPUT'!$F$2:$F$9999,'HOURS&amp;CYCLES INPUT'!$C$2:$C$9999,'QUALIFIED EFH'!$C93,'HOURS&amp;CYCLES INPUT'!$D$2:$D$9999,'QUALIFIED EFH'!DF$4,'HOURS&amp;CYCLES INPUT'!$E$2:$E$9999,'QUALIFIED EFH'!DF$5))</f>
        <v>322.92</v>
      </c>
      <c r="DG93" s="476">
        <f>IF(DG$2&lt;&gt;"",IF($C93&lt;&gt;"TBA",DG$2/114,0),SUMIFS('HOURS&amp;CYCLES INPUT'!$F$2:$F$9999,'HOURS&amp;CYCLES INPUT'!$C$2:$C$9999,'QUALIFIED EFH'!$C93,'HOURS&amp;CYCLES INPUT'!$D$2:$D$9999,'QUALIFIED EFH'!DG$4,'HOURS&amp;CYCLES INPUT'!$E$2:$E$9999,'QUALIFIED EFH'!DG$5))</f>
        <v>220.9</v>
      </c>
      <c r="DH93" s="476">
        <f>IF(DH$2&lt;&gt;"",IF($C93&lt;&gt;"TBA",DH$2/114,0),SUMIFS('HOURS&amp;CYCLES INPUT'!$F$2:$F$9999,'HOURS&amp;CYCLES INPUT'!$C$2:$C$9999,'QUALIFIED EFH'!$C93,'HOURS&amp;CYCLES INPUT'!$D$2:$D$9999,'QUALIFIED EFH'!DH$4,'HOURS&amp;CYCLES INPUT'!$E$2:$E$9999,'QUALIFIED EFH'!DH$5))</f>
        <v>0</v>
      </c>
      <c r="DI93" s="476">
        <f>IF(DI$2&lt;&gt;"",IF($C93&lt;&gt;"TBA",DI$2/114,0),SUMIFS('HOURS&amp;CYCLES INPUT'!$F$2:$F$9999,'HOURS&amp;CYCLES INPUT'!$C$2:$C$9999,'QUALIFIED EFH'!$C93,'HOURS&amp;CYCLES INPUT'!$D$2:$D$9999,'QUALIFIED EFH'!DI$4,'HOURS&amp;CYCLES INPUT'!$E$2:$E$9999,'QUALIFIED EFH'!DI$5))</f>
        <v>0</v>
      </c>
      <c r="DJ93" s="476">
        <f>IF(DJ$2&lt;&gt;"",IF($C93&lt;&gt;"TBA",DJ$2/114,0),SUMIFS('HOURS&amp;CYCLES INPUT'!$F$2:$F$9999,'HOURS&amp;CYCLES INPUT'!$C$2:$C$9999,'QUALIFIED EFH'!$C93,'HOURS&amp;CYCLES INPUT'!$D$2:$D$9999,'QUALIFIED EFH'!DJ$4,'HOURS&amp;CYCLES INPUT'!$E$2:$E$9999,'QUALIFIED EFH'!DJ$5))</f>
        <v>0</v>
      </c>
      <c r="DK93" s="476">
        <f>IF(DK$2&lt;&gt;"",IF($C93&lt;&gt;"TBA",DK$2/114,0),SUMIFS('HOURS&amp;CYCLES INPUT'!$F$2:$F$9999,'HOURS&amp;CYCLES INPUT'!$C$2:$C$9999,'QUALIFIED EFH'!$C93,'HOURS&amp;CYCLES INPUT'!$D$2:$D$9999,'QUALIFIED EFH'!DK$4,'HOURS&amp;CYCLES INPUT'!$E$2:$E$9999,'QUALIFIED EFH'!DK$5))</f>
        <v>0</v>
      </c>
      <c r="DL93" s="476">
        <f>IF(DL$2&lt;&gt;"",IF($C93&lt;&gt;"TBA",DL$2/114,0),SUMIFS('HOURS&amp;CYCLES INPUT'!$F$2:$F$9999,'HOURS&amp;CYCLES INPUT'!$C$2:$C$9999,'QUALIFIED EFH'!$C93,'HOURS&amp;CYCLES INPUT'!$D$2:$D$9999,'QUALIFIED EFH'!DL$4,'HOURS&amp;CYCLES INPUT'!$E$2:$E$9999,'QUALIFIED EFH'!DL$5))</f>
        <v>0</v>
      </c>
      <c r="DM93" s="476">
        <f>IF(DM$2&lt;&gt;"",IF($C93&lt;&gt;"TBA",DM$2/114,0),SUMIFS('HOURS&amp;CYCLES INPUT'!$F$2:$F$9999,'HOURS&amp;CYCLES INPUT'!$C$2:$C$9999,'QUALIFIED EFH'!$C93,'HOURS&amp;CYCLES INPUT'!$D$2:$D$9999,'QUALIFIED EFH'!DM$4,'HOURS&amp;CYCLES INPUT'!$E$2:$E$9999,'QUALIFIED EFH'!DM$5))</f>
        <v>0</v>
      </c>
      <c r="DN93" s="476">
        <f>IF(DN$2&lt;&gt;"",IF($C93&lt;&gt;"TBA",DN$2/114,0),SUMIFS('HOURS&amp;CYCLES INPUT'!$F$2:$F$9999,'HOURS&amp;CYCLES INPUT'!$C$2:$C$9999,'QUALIFIED EFH'!$C93,'HOURS&amp;CYCLES INPUT'!$D$2:$D$9999,'QUALIFIED EFH'!DN$4,'HOURS&amp;CYCLES INPUT'!$E$2:$E$9999,'QUALIFIED EFH'!DN$5))</f>
        <v>0</v>
      </c>
      <c r="DO93" s="476">
        <f>IF(DO$2&lt;&gt;"",IF($C93&lt;&gt;"TBA",DO$2/114,0),SUMIFS('HOURS&amp;CYCLES INPUT'!$F$2:$F$9999,'HOURS&amp;CYCLES INPUT'!$C$2:$C$9999,'QUALIFIED EFH'!$C93,'HOURS&amp;CYCLES INPUT'!$D$2:$D$9999,'QUALIFIED EFH'!DO$4,'HOURS&amp;CYCLES INPUT'!$E$2:$E$9999,'QUALIFIED EFH'!DO$5))</f>
        <v>0</v>
      </c>
      <c r="DP93" s="476">
        <f>IF(DP$2&lt;&gt;"",IF($C93&lt;&gt;"TBA",DP$2/114,0),SUMIFS('HOURS&amp;CYCLES INPUT'!$F$2:$F$9999,'HOURS&amp;CYCLES INPUT'!$C$2:$C$9999,'QUALIFIED EFH'!$C93,'HOURS&amp;CYCLES INPUT'!$D$2:$D$9999,'QUALIFIED EFH'!DP$4,'HOURS&amp;CYCLES INPUT'!$E$2:$E$9999,'QUALIFIED EFH'!DP$5))</f>
        <v>0</v>
      </c>
      <c r="DQ93" s="476">
        <f>IF(DQ$2&lt;&gt;"",IF($C93&lt;&gt;"TBA",DQ$2/114,0),SUMIFS('HOURS&amp;CYCLES INPUT'!$F$2:$F$9999,'HOURS&amp;CYCLES INPUT'!$C$2:$C$9999,'QUALIFIED EFH'!$C93,'HOURS&amp;CYCLES INPUT'!$D$2:$D$9999,'QUALIFIED EFH'!DQ$4,'HOURS&amp;CYCLES INPUT'!$E$2:$E$9999,'QUALIFIED EFH'!DQ$5))</f>
        <v>0</v>
      </c>
      <c r="DR93" s="476">
        <f>IF(DR$2&lt;&gt;"",IF($C93&lt;&gt;"TBA",DR$2/114,0),SUMIFS('HOURS&amp;CYCLES INPUT'!$F$2:$F$9999,'HOURS&amp;CYCLES INPUT'!$C$2:$C$9999,'QUALIFIED EFH'!$C93,'HOURS&amp;CYCLES INPUT'!$D$2:$D$9999,'QUALIFIED EFH'!DR$4,'HOURS&amp;CYCLES INPUT'!$E$2:$E$9999,'QUALIFIED EFH'!DR$5))</f>
        <v>0</v>
      </c>
      <c r="DS93" s="476">
        <f>IF(DS$2&lt;&gt;"",IF($C93&lt;&gt;"TBA",DS$2/114,0),SUMIFS('HOURS&amp;CYCLES INPUT'!$F$2:$F$9999,'HOURS&amp;CYCLES INPUT'!$C$2:$C$9999,'QUALIFIED EFH'!$C93,'HOURS&amp;CYCLES INPUT'!$D$2:$D$9999,'QUALIFIED EFH'!DS$4,'HOURS&amp;CYCLES INPUT'!$E$2:$E$9999,'QUALIFIED EFH'!DS$5))</f>
        <v>0</v>
      </c>
      <c r="DT93" s="476">
        <f>IF(DT$2&lt;&gt;"",IF($C93&lt;&gt;"TBA",DT$2/114,0),SUMIFS('HOURS&amp;CYCLES INPUT'!$F$2:$F$9999,'HOURS&amp;CYCLES INPUT'!$C$2:$C$9999,'QUALIFIED EFH'!$C93,'HOURS&amp;CYCLES INPUT'!$D$2:$D$9999,'QUALIFIED EFH'!DT$4,'HOURS&amp;CYCLES INPUT'!$E$2:$E$9999,'QUALIFIED EFH'!DT$5))</f>
        <v>0</v>
      </c>
      <c r="DU93" s="476">
        <f>IF(DU$2&lt;&gt;"",IF($C93&lt;&gt;"TBA",DU$2/114,0),SUMIFS('HOURS&amp;CYCLES INPUT'!$F$2:$F$9999,'HOURS&amp;CYCLES INPUT'!$C$2:$C$9999,'QUALIFIED EFH'!$C93,'HOURS&amp;CYCLES INPUT'!$D$2:$D$9999,'QUALIFIED EFH'!DU$4,'HOURS&amp;CYCLES INPUT'!$E$2:$E$9999,'QUALIFIED EFH'!DU$5))</f>
        <v>0</v>
      </c>
      <c r="DV93" s="476">
        <f>IF(DV$2&lt;&gt;"",IF($C93&lt;&gt;"TBA",DV$2/114,0),SUMIFS('HOURS&amp;CYCLES INPUT'!$F$2:$F$9999,'HOURS&amp;CYCLES INPUT'!$C$2:$C$9999,'QUALIFIED EFH'!$C93,'HOURS&amp;CYCLES INPUT'!$D$2:$D$9999,'QUALIFIED EFH'!DV$4,'HOURS&amp;CYCLES INPUT'!$E$2:$E$9999,'QUALIFIED EFH'!DV$5))</f>
        <v>0</v>
      </c>
      <c r="DW93" s="476">
        <f>IF(DW$2&lt;&gt;"",IF($C93&lt;&gt;"TBA",DW$2/114,0),SUMIFS('HOURS&amp;CYCLES INPUT'!$F$2:$F$9999,'HOURS&amp;CYCLES INPUT'!$C$2:$C$9999,'QUALIFIED EFH'!$C93,'HOURS&amp;CYCLES INPUT'!$D$2:$D$9999,'QUALIFIED EFH'!DW$4,'HOURS&amp;CYCLES INPUT'!$E$2:$E$9999,'QUALIFIED EFH'!DW$5))</f>
        <v>0</v>
      </c>
      <c r="DX93" s="476">
        <f>IF(DX$2&lt;&gt;"",IF($C93&lt;&gt;"TBA",DX$2/114,0),SUMIFS('HOURS&amp;CYCLES INPUT'!$F$2:$F$9999,'HOURS&amp;CYCLES INPUT'!$C$2:$C$9999,'QUALIFIED EFH'!$C93,'HOURS&amp;CYCLES INPUT'!$D$2:$D$9999,'QUALIFIED EFH'!DX$4,'HOURS&amp;CYCLES INPUT'!$E$2:$E$9999,'QUALIFIED EFH'!DX$5))</f>
        <v>0</v>
      </c>
      <c r="DY93" s="476">
        <f>IF(DY$2&lt;&gt;"",IF($C93&lt;&gt;"TBA",DY$2/114,0),SUMIFS('HOURS&amp;CYCLES INPUT'!$F$2:$F$9999,'HOURS&amp;CYCLES INPUT'!$C$2:$C$9999,'QUALIFIED EFH'!$C93,'HOURS&amp;CYCLES INPUT'!$D$2:$D$9999,'QUALIFIED EFH'!DY$4,'HOURS&amp;CYCLES INPUT'!$E$2:$E$9999,'QUALIFIED EFH'!DY$5))</f>
        <v>0</v>
      </c>
      <c r="DZ93" s="476">
        <f>IF(DZ$2&lt;&gt;"",IF($C93&lt;&gt;"TBA",DZ$2/114,0),SUMIFS('HOURS&amp;CYCLES INPUT'!$F$2:$F$9999,'HOURS&amp;CYCLES INPUT'!$C$2:$C$9999,'QUALIFIED EFH'!$C93,'HOURS&amp;CYCLES INPUT'!$D$2:$D$9999,'QUALIFIED EFH'!DZ$4,'HOURS&amp;CYCLES INPUT'!$E$2:$E$9999,'QUALIFIED EFH'!DZ$5))</f>
        <v>0</v>
      </c>
      <c r="EA93" s="476">
        <f>IF(EA$2&lt;&gt;"",IF($C93&lt;&gt;"TBA",EA$2/114,0),SUMIFS('HOURS&amp;CYCLES INPUT'!$F$2:$F$9999,'HOURS&amp;CYCLES INPUT'!$C$2:$C$9999,'QUALIFIED EFH'!$C93,'HOURS&amp;CYCLES INPUT'!$D$2:$D$9999,'QUALIFIED EFH'!EA$4,'HOURS&amp;CYCLES INPUT'!$E$2:$E$9999,'QUALIFIED EFH'!EA$5))</f>
        <v>0</v>
      </c>
      <c r="EB93" s="476">
        <f>IF(EB$2&lt;&gt;"",IF($C93&lt;&gt;"TBA",EB$2/114,0),SUMIFS('HOURS&amp;CYCLES INPUT'!$F$2:$F$9999,'HOURS&amp;CYCLES INPUT'!$C$2:$C$9999,'QUALIFIED EFH'!$C93,'HOURS&amp;CYCLES INPUT'!$D$2:$D$9999,'QUALIFIED EFH'!EB$4,'HOURS&amp;CYCLES INPUT'!$E$2:$E$9999,'QUALIFIED EFH'!EB$5))</f>
        <v>0</v>
      </c>
      <c r="EC93" s="476">
        <f>IF(EC$2&lt;&gt;"",IF($C93&lt;&gt;"TBA",EC$2/114,0),SUMIFS('HOURS&amp;CYCLES INPUT'!$F$2:$F$9999,'HOURS&amp;CYCLES INPUT'!$C$2:$C$9999,'QUALIFIED EFH'!$C93,'HOURS&amp;CYCLES INPUT'!$D$2:$D$9999,'QUALIFIED EFH'!EC$4,'HOURS&amp;CYCLES INPUT'!$E$2:$E$9999,'QUALIFIED EFH'!EC$5))</f>
        <v>0</v>
      </c>
      <c r="ED93" s="476">
        <f>IF(ED$2&lt;&gt;"",IF($C93&lt;&gt;"TBA",ED$2/114,0),SUMIFS('HOURS&amp;CYCLES INPUT'!$F$2:$F$9999,'HOURS&amp;CYCLES INPUT'!$C$2:$C$9999,'QUALIFIED EFH'!$C93,'HOURS&amp;CYCLES INPUT'!$D$2:$D$9999,'QUALIFIED EFH'!ED$4,'HOURS&amp;CYCLES INPUT'!$E$2:$E$9999,'QUALIFIED EFH'!ED$5))</f>
        <v>0</v>
      </c>
      <c r="EE93" s="476">
        <f>IF(EE$2&lt;&gt;"",IF($C93&lt;&gt;"TBA",EE$2/114,0),SUMIFS('HOURS&amp;CYCLES INPUT'!$F$2:$F$9999,'HOURS&amp;CYCLES INPUT'!$C$2:$C$9999,'QUALIFIED EFH'!$C93,'HOURS&amp;CYCLES INPUT'!$D$2:$D$9999,'QUALIFIED EFH'!EE$4,'HOURS&amp;CYCLES INPUT'!$E$2:$E$9999,'QUALIFIED EFH'!EE$5))</f>
        <v>0</v>
      </c>
      <c r="EF93" s="476">
        <f>IF(EF$2&lt;&gt;"",IF($C93&lt;&gt;"TBA",EF$2/114,0),SUMIFS('HOURS&amp;CYCLES INPUT'!$F$2:$F$9999,'HOURS&amp;CYCLES INPUT'!$C$2:$C$9999,'QUALIFIED EFH'!$C93,'HOURS&amp;CYCLES INPUT'!$D$2:$D$9999,'QUALIFIED EFH'!EF$4,'HOURS&amp;CYCLES INPUT'!$E$2:$E$9999,'QUALIFIED EFH'!EF$5))</f>
        <v>0</v>
      </c>
      <c r="EG93" s="476">
        <f>IF(EG$2&lt;&gt;"",IF($C93&lt;&gt;"TBA",EG$2/114,0),SUMIFS('HOURS&amp;CYCLES INPUT'!$F$2:$F$9999,'HOURS&amp;CYCLES INPUT'!$C$2:$C$9999,'QUALIFIED EFH'!$C93,'HOURS&amp;CYCLES INPUT'!$D$2:$D$9999,'QUALIFIED EFH'!EG$4,'HOURS&amp;CYCLES INPUT'!$E$2:$E$9999,'QUALIFIED EFH'!EG$5))</f>
        <v>0</v>
      </c>
      <c r="EH93" s="476">
        <f>IF(EH$2&lt;&gt;"",IF($C93&lt;&gt;"TBA",EH$2/114,0),SUMIFS('HOURS&amp;CYCLES INPUT'!$F$2:$F$9999,'HOURS&amp;CYCLES INPUT'!$C$2:$C$9999,'QUALIFIED EFH'!$C93,'HOURS&amp;CYCLES INPUT'!$D$2:$D$9999,'QUALIFIED EFH'!EH$4,'HOURS&amp;CYCLES INPUT'!$E$2:$E$9999,'QUALIFIED EFH'!EH$5))</f>
        <v>0</v>
      </c>
      <c r="EI93" s="476">
        <f>IF(EI$2&lt;&gt;"",IF($C93&lt;&gt;"TBA",EI$2/114,0),SUMIFS('HOURS&amp;CYCLES INPUT'!$F$2:$F$9999,'HOURS&amp;CYCLES INPUT'!$C$2:$C$9999,'QUALIFIED EFH'!$C93,'HOURS&amp;CYCLES INPUT'!$D$2:$D$9999,'QUALIFIED EFH'!EI$4,'HOURS&amp;CYCLES INPUT'!$E$2:$E$9999,'QUALIFIED EFH'!EI$5))</f>
        <v>0</v>
      </c>
      <c r="EJ93" s="476">
        <f>IF(EJ$2&lt;&gt;"",IF($C93&lt;&gt;"TBA",EJ$2/114,0),SUMIFS('HOURS&amp;CYCLES INPUT'!$F$2:$F$9999,'HOURS&amp;CYCLES INPUT'!$C$2:$C$9999,'QUALIFIED EFH'!$C93,'HOURS&amp;CYCLES INPUT'!$D$2:$D$9999,'QUALIFIED EFH'!EJ$4,'HOURS&amp;CYCLES INPUT'!$E$2:$E$9999,'QUALIFIED EFH'!EJ$5))</f>
        <v>0</v>
      </c>
      <c r="EK93" s="476">
        <f>IF(EK$2&lt;&gt;"",IF($C93&lt;&gt;"TBA",EK$2/114,0),SUMIFS('HOURS&amp;CYCLES INPUT'!$F$2:$F$9999,'HOURS&amp;CYCLES INPUT'!$C$2:$C$9999,'QUALIFIED EFH'!$C93,'HOURS&amp;CYCLES INPUT'!$D$2:$D$9999,'QUALIFIED EFH'!EK$4,'HOURS&amp;CYCLES INPUT'!$E$2:$E$9999,'QUALIFIED EFH'!EK$5))</f>
        <v>0</v>
      </c>
      <c r="EL93" s="476">
        <f>IF(EL$2&lt;&gt;"",IF($C93&lt;&gt;"TBA",EL$2/114,0),SUMIFS('HOURS&amp;CYCLES INPUT'!$F$2:$F$9999,'HOURS&amp;CYCLES INPUT'!$C$2:$C$9999,'QUALIFIED EFH'!$C93,'HOURS&amp;CYCLES INPUT'!$D$2:$D$9999,'QUALIFIED EFH'!EL$4,'HOURS&amp;CYCLES INPUT'!$E$2:$E$9999,'QUALIFIED EFH'!EL$5))</f>
        <v>0</v>
      </c>
      <c r="EM93" s="476">
        <f>IF(EM$2&lt;&gt;"",IF($C93&lt;&gt;"TBA",EM$2/114,0),SUMIFS('HOURS&amp;CYCLES INPUT'!$F$2:$F$9999,'HOURS&amp;CYCLES INPUT'!$C$2:$C$9999,'QUALIFIED EFH'!$C93,'HOURS&amp;CYCLES INPUT'!$D$2:$D$9999,'QUALIFIED EFH'!EM$4,'HOURS&amp;CYCLES INPUT'!$E$2:$E$9999,'QUALIFIED EFH'!EM$5))</f>
        <v>0</v>
      </c>
      <c r="EN93" s="476">
        <f>IF(EN$2&lt;&gt;"",IF($C93&lt;&gt;"TBA",EN$2/114,0),SUMIFS('HOURS&amp;CYCLES INPUT'!$F$2:$F$9999,'HOURS&amp;CYCLES INPUT'!$C$2:$C$9999,'QUALIFIED EFH'!$C93,'HOURS&amp;CYCLES INPUT'!$D$2:$D$9999,'QUALIFIED EFH'!EN$4,'HOURS&amp;CYCLES INPUT'!$E$2:$E$9999,'QUALIFIED EFH'!EN$5))</f>
        <v>0</v>
      </c>
      <c r="EO93" s="476">
        <f>IF(EO$2&lt;&gt;"",IF($C93&lt;&gt;"TBA",EO$2/114,0),SUMIFS('HOURS&amp;CYCLES INPUT'!$F$2:$F$9999,'HOURS&amp;CYCLES INPUT'!$C$2:$C$9999,'QUALIFIED EFH'!$C93,'HOURS&amp;CYCLES INPUT'!$D$2:$D$9999,'QUALIFIED EFH'!EO$4,'HOURS&amp;CYCLES INPUT'!$E$2:$E$9999,'QUALIFIED EFH'!EO$5))</f>
        <v>0</v>
      </c>
      <c r="EP93" s="476">
        <f>IF(EP$2&lt;&gt;"",IF($C93&lt;&gt;"TBA",EP$2/114,0),SUMIFS('HOURS&amp;CYCLES INPUT'!$F$2:$F$9999,'HOURS&amp;CYCLES INPUT'!$C$2:$C$9999,'QUALIFIED EFH'!$C93,'HOURS&amp;CYCLES INPUT'!$D$2:$D$9999,'QUALIFIED EFH'!EP$4,'HOURS&amp;CYCLES INPUT'!$E$2:$E$9999,'QUALIFIED EFH'!EP$5))</f>
        <v>0</v>
      </c>
      <c r="EQ93" s="476">
        <f>IF(EQ$2&lt;&gt;"",IF($C93&lt;&gt;"TBA",EQ$2/114,0),SUMIFS('HOURS&amp;CYCLES INPUT'!$F$2:$F$9999,'HOURS&amp;CYCLES INPUT'!$C$2:$C$9999,'QUALIFIED EFH'!$C93,'HOURS&amp;CYCLES INPUT'!$D$2:$D$9999,'QUALIFIED EFH'!EQ$4,'HOURS&amp;CYCLES INPUT'!$E$2:$E$9999,'QUALIFIED EFH'!EQ$5))</f>
        <v>0</v>
      </c>
      <c r="ER93" s="476">
        <f>IF(ER$2&lt;&gt;"",IF($C93&lt;&gt;"TBA",ER$2/114,0),SUMIFS('HOURS&amp;CYCLES INPUT'!$F$2:$F$9999,'HOURS&amp;CYCLES INPUT'!$C$2:$C$9999,'QUALIFIED EFH'!$C93,'HOURS&amp;CYCLES INPUT'!$D$2:$D$9999,'QUALIFIED EFH'!ER$4,'HOURS&amp;CYCLES INPUT'!$E$2:$E$9999,'QUALIFIED EFH'!ER$5))</f>
        <v>0</v>
      </c>
      <c r="ES93" s="476">
        <f>IF(ES$2&lt;&gt;"",IF($C93&lt;&gt;"TBA",ES$2/114,0),SUMIFS('HOURS&amp;CYCLES INPUT'!$F$2:$F$9999,'HOURS&amp;CYCLES INPUT'!$C$2:$C$9999,'QUALIFIED EFH'!$C93,'HOURS&amp;CYCLES INPUT'!$D$2:$D$9999,'QUALIFIED EFH'!ES$4,'HOURS&amp;CYCLES INPUT'!$E$2:$E$9999,'QUALIFIED EFH'!ES$5))</f>
        <v>0</v>
      </c>
      <c r="ET93" s="476">
        <f>IF(ET$2&lt;&gt;"",IF($C93&lt;&gt;"TBA",ET$2/114,0),SUMIFS('HOURS&amp;CYCLES INPUT'!$F$2:$F$9999,'HOURS&amp;CYCLES INPUT'!$C$2:$C$9999,'QUALIFIED EFH'!$C93,'HOURS&amp;CYCLES INPUT'!$D$2:$D$9999,'QUALIFIED EFH'!ET$4,'HOURS&amp;CYCLES INPUT'!$E$2:$E$9999,'QUALIFIED EFH'!ET$5))</f>
        <v>0</v>
      </c>
      <c r="EU93" s="476">
        <f>IF(EU$2&lt;&gt;"",IF($C93&lt;&gt;"TBA",EU$2/114,0),SUMIFS('HOURS&amp;CYCLES INPUT'!$F$2:$F$9999,'HOURS&amp;CYCLES INPUT'!$C$2:$C$9999,'QUALIFIED EFH'!$C93,'HOURS&amp;CYCLES INPUT'!$D$2:$D$9999,'QUALIFIED EFH'!EU$4,'HOURS&amp;CYCLES INPUT'!$E$2:$E$9999,'QUALIFIED EFH'!EU$5))</f>
        <v>0</v>
      </c>
      <c r="EV93" s="476">
        <f>IF(EV$2&lt;&gt;"",IF($C93&lt;&gt;"TBA",EV$2/114,0),SUMIFS('HOURS&amp;CYCLES INPUT'!$F$2:$F$9999,'HOURS&amp;CYCLES INPUT'!$C$2:$C$9999,'QUALIFIED EFH'!$C93,'HOURS&amp;CYCLES INPUT'!$D$2:$D$9999,'QUALIFIED EFH'!EV$4,'HOURS&amp;CYCLES INPUT'!$E$2:$E$9999,'QUALIFIED EFH'!EV$5))</f>
        <v>0</v>
      </c>
      <c r="EW93" s="476">
        <f>IF(EW$2&lt;&gt;"",IF($C93&lt;&gt;"TBA",EW$2/114,0),SUMIFS('HOURS&amp;CYCLES INPUT'!$F$2:$F$9999,'HOURS&amp;CYCLES INPUT'!$C$2:$C$9999,'QUALIFIED EFH'!$C93,'HOURS&amp;CYCLES INPUT'!$D$2:$D$9999,'QUALIFIED EFH'!EW$4,'HOURS&amp;CYCLES INPUT'!$E$2:$E$9999,'QUALIFIED EFH'!EW$5))</f>
        <v>0</v>
      </c>
      <c r="EX93" s="476">
        <f>IF(EX$2&lt;&gt;"",IF($C93&lt;&gt;"TBA",EX$2/114,0),SUMIFS('HOURS&amp;CYCLES INPUT'!$F$2:$F$9999,'HOURS&amp;CYCLES INPUT'!$C$2:$C$9999,'QUALIFIED EFH'!$C93,'HOURS&amp;CYCLES INPUT'!$D$2:$D$9999,'QUALIFIED EFH'!EX$4,'HOURS&amp;CYCLES INPUT'!$E$2:$E$9999,'QUALIFIED EFH'!EX$5))</f>
        <v>0</v>
      </c>
      <c r="EY93" s="476">
        <f>IF(EY$2&lt;&gt;"",IF($C93&lt;&gt;"TBA",EY$2/114,0),SUMIFS('HOURS&amp;CYCLES INPUT'!$F$2:$F$9999,'HOURS&amp;CYCLES INPUT'!$C$2:$C$9999,'QUALIFIED EFH'!$C93,'HOURS&amp;CYCLES INPUT'!$D$2:$D$9999,'QUALIFIED EFH'!EY$4,'HOURS&amp;CYCLES INPUT'!$E$2:$E$9999,'QUALIFIED EFH'!EY$5))</f>
        <v>0</v>
      </c>
      <c r="EZ93" s="476">
        <f>IF(EZ$2&lt;&gt;"",IF($C93&lt;&gt;"TBA",EZ$2/114,0),SUMIFS('HOURS&amp;CYCLES INPUT'!$F$2:$F$9999,'HOURS&amp;CYCLES INPUT'!$C$2:$C$9999,'QUALIFIED EFH'!$C93,'HOURS&amp;CYCLES INPUT'!$D$2:$D$9999,'QUALIFIED EFH'!EZ$4,'HOURS&amp;CYCLES INPUT'!$E$2:$E$9999,'QUALIFIED EFH'!EZ$5))</f>
        <v>0</v>
      </c>
      <c r="FA93" s="476">
        <f>IF(FA$2&lt;&gt;"",IF($C93&lt;&gt;"TBA",FA$2/114,0),SUMIFS('HOURS&amp;CYCLES INPUT'!$F$2:$F$9999,'HOURS&amp;CYCLES INPUT'!$C$2:$C$9999,'QUALIFIED EFH'!$C93,'HOURS&amp;CYCLES INPUT'!$D$2:$D$9999,'QUALIFIED EFH'!FA$4,'HOURS&amp;CYCLES INPUT'!$E$2:$E$9999,'QUALIFIED EFH'!FA$5))</f>
        <v>0</v>
      </c>
      <c r="FB93" s="476">
        <f>IF(FB$2&lt;&gt;"",IF($C93&lt;&gt;"TBA",FB$2/114,0),SUMIFS('HOURS&amp;CYCLES INPUT'!$F$2:$F$9999,'HOURS&amp;CYCLES INPUT'!$C$2:$C$9999,'QUALIFIED EFH'!$C93,'HOURS&amp;CYCLES INPUT'!$D$2:$D$9999,'QUALIFIED EFH'!FB$4,'HOURS&amp;CYCLES INPUT'!$E$2:$E$9999,'QUALIFIED EFH'!FB$5))</f>
        <v>0</v>
      </c>
      <c r="FC93" s="476">
        <f>IF(FC$2&lt;&gt;"",IF($C93&lt;&gt;"TBA",FC$2/114,0),SUMIFS('HOURS&amp;CYCLES INPUT'!$F$2:$F$9999,'HOURS&amp;CYCLES INPUT'!$C$2:$C$9999,'QUALIFIED EFH'!$C93,'HOURS&amp;CYCLES INPUT'!$D$2:$D$9999,'QUALIFIED EFH'!FC$4,'HOURS&amp;CYCLES INPUT'!$E$2:$E$9999,'QUALIFIED EFH'!FC$5))</f>
        <v>0</v>
      </c>
      <c r="FD93" s="476">
        <f>IF(FD$2&lt;&gt;"",IF($C93&lt;&gt;"TBA",FD$2/114,0),SUMIFS('HOURS&amp;CYCLES INPUT'!$F$2:$F$9999,'HOURS&amp;CYCLES INPUT'!$C$2:$C$9999,'QUALIFIED EFH'!$C93,'HOURS&amp;CYCLES INPUT'!$D$2:$D$9999,'QUALIFIED EFH'!FD$4,'HOURS&amp;CYCLES INPUT'!$E$2:$E$9999,'QUALIFIED EFH'!FD$5))</f>
        <v>0</v>
      </c>
      <c r="FE93" s="476">
        <f>IF(FE$2&lt;&gt;"",IF($C93&lt;&gt;"TBA",FE$2/114,0),SUMIFS('HOURS&amp;CYCLES INPUT'!$F$2:$F$9999,'HOURS&amp;CYCLES INPUT'!$C$2:$C$9999,'QUALIFIED EFH'!$C93,'HOURS&amp;CYCLES INPUT'!$D$2:$D$9999,'QUALIFIED EFH'!FE$4,'HOURS&amp;CYCLES INPUT'!$E$2:$E$9999,'QUALIFIED EFH'!FE$5))</f>
        <v>0</v>
      </c>
      <c r="FF93" s="476">
        <f>IF(FF$2&lt;&gt;"",IF($C93&lt;&gt;"TBA",FF$2/114,0),SUMIFS('HOURS&amp;CYCLES INPUT'!$F$2:$F$9999,'HOURS&amp;CYCLES INPUT'!$C$2:$C$9999,'QUALIFIED EFH'!$C93,'HOURS&amp;CYCLES INPUT'!$D$2:$D$9999,'QUALIFIED EFH'!FF$4,'HOURS&amp;CYCLES INPUT'!$E$2:$E$9999,'QUALIFIED EFH'!FF$5))</f>
        <v>0</v>
      </c>
      <c r="FG93" s="476">
        <f>IF(FG$2&lt;&gt;"",IF($C93&lt;&gt;"TBA",FG$2/114,0),SUMIFS('HOURS&amp;CYCLES INPUT'!$F$2:$F$9999,'HOURS&amp;CYCLES INPUT'!$C$2:$C$9999,'QUALIFIED EFH'!$C93,'HOURS&amp;CYCLES INPUT'!$D$2:$D$9999,'QUALIFIED EFH'!FG$4,'HOURS&amp;CYCLES INPUT'!$E$2:$E$9999,'QUALIFIED EFH'!FG$5))</f>
        <v>0</v>
      </c>
      <c r="FH93" s="476">
        <f>IF(FH$2&lt;&gt;"",IF($C93&lt;&gt;"TBA",FH$2/114,0),SUMIFS('HOURS&amp;CYCLES INPUT'!$F$2:$F$9999,'HOURS&amp;CYCLES INPUT'!$C$2:$C$9999,'QUALIFIED EFH'!$C93,'HOURS&amp;CYCLES INPUT'!$D$2:$D$9999,'QUALIFIED EFH'!FH$4,'HOURS&amp;CYCLES INPUT'!$E$2:$E$9999,'QUALIFIED EFH'!FH$5))</f>
        <v>0</v>
      </c>
      <c r="FI93" s="476">
        <f>IF(FI$2&lt;&gt;"",IF($C93&lt;&gt;"TBA",FI$2/114,0),SUMIFS('HOURS&amp;CYCLES INPUT'!$F$2:$F$9999,'HOURS&amp;CYCLES INPUT'!$C$2:$C$9999,'QUALIFIED EFH'!$C93,'HOURS&amp;CYCLES INPUT'!$D$2:$D$9999,'QUALIFIED EFH'!FI$4,'HOURS&amp;CYCLES INPUT'!$E$2:$E$9999,'QUALIFIED EFH'!FI$5))</f>
        <v>0</v>
      </c>
      <c r="FJ93" s="476">
        <f>IF(FJ$2&lt;&gt;"",IF($C93&lt;&gt;"TBA",FJ$2/114,0),SUMIFS('HOURS&amp;CYCLES INPUT'!$F$2:$F$9999,'HOURS&amp;CYCLES INPUT'!$C$2:$C$9999,'QUALIFIED EFH'!$C93,'HOURS&amp;CYCLES INPUT'!$D$2:$D$9999,'QUALIFIED EFH'!FJ$4,'HOURS&amp;CYCLES INPUT'!$E$2:$E$9999,'QUALIFIED EFH'!FJ$5))</f>
        <v>0</v>
      </c>
      <c r="FK93" s="476">
        <f>IF(FK$2&lt;&gt;"",IF($C93&lt;&gt;"TBA",FK$2/114,0),SUMIFS('HOURS&amp;CYCLES INPUT'!$F$2:$F$9999,'HOURS&amp;CYCLES INPUT'!$C$2:$C$9999,'QUALIFIED EFH'!$C93,'HOURS&amp;CYCLES INPUT'!$D$2:$D$9999,'QUALIFIED EFH'!FK$4,'HOURS&amp;CYCLES INPUT'!$E$2:$E$9999,'QUALIFIED EFH'!FK$5))</f>
        <v>0</v>
      </c>
      <c r="FL93" s="476">
        <f>IF(FL$2&lt;&gt;"",IF($C93&lt;&gt;"TBA",FL$2/114,0),SUMIFS('HOURS&amp;CYCLES INPUT'!$F$2:$F$9999,'HOURS&amp;CYCLES INPUT'!$C$2:$C$9999,'QUALIFIED EFH'!$C93,'HOURS&amp;CYCLES INPUT'!$D$2:$D$9999,'QUALIFIED EFH'!FL$4,'HOURS&amp;CYCLES INPUT'!$E$2:$E$9999,'QUALIFIED EFH'!FL$5))</f>
        <v>0</v>
      </c>
      <c r="FM93" s="476">
        <f>IF(FM$2&lt;&gt;"",IF($C93&lt;&gt;"TBA",FM$2/114,0),SUMIFS('HOURS&amp;CYCLES INPUT'!$F$2:$F$9999,'HOURS&amp;CYCLES INPUT'!$C$2:$C$9999,'QUALIFIED EFH'!$C93,'HOURS&amp;CYCLES INPUT'!$D$2:$D$9999,'QUALIFIED EFH'!FM$4,'HOURS&amp;CYCLES INPUT'!$E$2:$E$9999,'QUALIFIED EFH'!FM$5))</f>
        <v>0</v>
      </c>
      <c r="FN93" s="476">
        <f>IF(FN$2&lt;&gt;"",IF($C93&lt;&gt;"TBA",FN$2/114,0),SUMIFS('HOURS&amp;CYCLES INPUT'!$F$2:$F$9999,'HOURS&amp;CYCLES INPUT'!$C$2:$C$9999,'QUALIFIED EFH'!$C93,'HOURS&amp;CYCLES INPUT'!$D$2:$D$9999,'QUALIFIED EFH'!FN$4,'HOURS&amp;CYCLES INPUT'!$E$2:$E$9999,'QUALIFIED EFH'!FN$5))</f>
        <v>0</v>
      </c>
      <c r="FO93" s="476">
        <f>IF(FO$2&lt;&gt;"",IF($C93&lt;&gt;"TBA",FO$2/114,0),SUMIFS('HOURS&amp;CYCLES INPUT'!$F$2:$F$9999,'HOURS&amp;CYCLES INPUT'!$C$2:$C$9999,'QUALIFIED EFH'!$C93,'HOURS&amp;CYCLES INPUT'!$D$2:$D$9999,'QUALIFIED EFH'!FO$4,'HOURS&amp;CYCLES INPUT'!$E$2:$E$9999,'QUALIFIED EFH'!FO$5))</f>
        <v>0</v>
      </c>
      <c r="FP93" s="476">
        <f>IF(FP$2&lt;&gt;"",IF($C93&lt;&gt;"TBA",FP$2/114,0),SUMIFS('HOURS&amp;CYCLES INPUT'!$F$2:$F$9999,'HOURS&amp;CYCLES INPUT'!$C$2:$C$9999,'QUALIFIED EFH'!$C93,'HOURS&amp;CYCLES INPUT'!$D$2:$D$9999,'QUALIFIED EFH'!FP$4,'HOURS&amp;CYCLES INPUT'!$E$2:$E$9999,'QUALIFIED EFH'!FP$5))</f>
        <v>0</v>
      </c>
      <c r="FQ93" s="476">
        <f>IF(FQ$2&lt;&gt;"",IF($C93&lt;&gt;"TBA",FQ$2/114,0),SUMIFS('HOURS&amp;CYCLES INPUT'!$F$2:$F$9999,'HOURS&amp;CYCLES INPUT'!$C$2:$C$9999,'QUALIFIED EFH'!$C93,'HOURS&amp;CYCLES INPUT'!$D$2:$D$9999,'QUALIFIED EFH'!FQ$4,'HOURS&amp;CYCLES INPUT'!$E$2:$E$9999,'QUALIFIED EFH'!FQ$5))</f>
        <v>0</v>
      </c>
      <c r="FR93" s="476">
        <f>IF(FR$2&lt;&gt;"",IF($C93&lt;&gt;"TBA",FR$2/114,0),SUMIFS('HOURS&amp;CYCLES INPUT'!$F$2:$F$9999,'HOURS&amp;CYCLES INPUT'!$C$2:$C$9999,'QUALIFIED EFH'!$C93,'HOURS&amp;CYCLES INPUT'!$D$2:$D$9999,'QUALIFIED EFH'!FR$4,'HOURS&amp;CYCLES INPUT'!$E$2:$E$9999,'QUALIFIED EFH'!FR$5))</f>
        <v>0</v>
      </c>
      <c r="FS93" s="476">
        <f>IF(FS$2&lt;&gt;"",IF($C93&lt;&gt;"TBA",FS$2/114,0),SUMIFS('HOURS&amp;CYCLES INPUT'!$F$2:$F$9999,'HOURS&amp;CYCLES INPUT'!$C$2:$C$9999,'QUALIFIED EFH'!$C93,'HOURS&amp;CYCLES INPUT'!$D$2:$D$9999,'QUALIFIED EFH'!FS$4,'HOURS&amp;CYCLES INPUT'!$E$2:$E$9999,'QUALIFIED EFH'!FS$5))</f>
        <v>0</v>
      </c>
      <c r="FT93" s="476">
        <f>IF(FT$2&lt;&gt;"",IF($C93&lt;&gt;"TBA",FT$2/114,0),SUMIFS('HOURS&amp;CYCLES INPUT'!$F$2:$F$9999,'HOURS&amp;CYCLES INPUT'!$C$2:$C$9999,'QUALIFIED EFH'!$C93,'HOURS&amp;CYCLES INPUT'!$D$2:$D$9999,'QUALIFIED EFH'!FT$4,'HOURS&amp;CYCLES INPUT'!$E$2:$E$9999,'QUALIFIED EFH'!FT$5))</f>
        <v>0</v>
      </c>
      <c r="FU93" s="476">
        <f>IF(FU$2&lt;&gt;"",IF($C93&lt;&gt;"TBA",FU$2/114,0),SUMIFS('HOURS&amp;CYCLES INPUT'!$F$2:$F$9999,'HOURS&amp;CYCLES INPUT'!$C$2:$C$9999,'QUALIFIED EFH'!$C93,'HOURS&amp;CYCLES INPUT'!$D$2:$D$9999,'QUALIFIED EFH'!FU$4,'HOURS&amp;CYCLES INPUT'!$E$2:$E$9999,'QUALIFIED EFH'!FU$5))</f>
        <v>0</v>
      </c>
      <c r="FV93" s="476">
        <f>IF(FV$2&lt;&gt;"",IF($C93&lt;&gt;"TBA",FV$2/114,0),SUMIFS('HOURS&amp;CYCLES INPUT'!$F$2:$F$9999,'HOURS&amp;CYCLES INPUT'!$C$2:$C$9999,'QUALIFIED EFH'!$C93,'HOURS&amp;CYCLES INPUT'!$D$2:$D$9999,'QUALIFIED EFH'!FV$4,'HOURS&amp;CYCLES INPUT'!$E$2:$E$9999,'QUALIFIED EFH'!FV$5))</f>
        <v>0</v>
      </c>
      <c r="FW93" s="476">
        <f>IF(FW$2&lt;&gt;"",IF($C93&lt;&gt;"TBA",FW$2/114,0),SUMIFS('HOURS&amp;CYCLES INPUT'!$F$2:$F$9999,'HOURS&amp;CYCLES INPUT'!$C$2:$C$9999,'QUALIFIED EFH'!$C93,'HOURS&amp;CYCLES INPUT'!$D$2:$D$9999,'QUALIFIED EFH'!FW$4,'HOURS&amp;CYCLES INPUT'!$E$2:$E$9999,'QUALIFIED EFH'!FW$5))</f>
        <v>0</v>
      </c>
      <c r="FX93" s="476">
        <f>IF(FX$2&lt;&gt;"",IF($C93&lt;&gt;"TBA",FX$2/114,0),SUMIFS('HOURS&amp;CYCLES INPUT'!$F$2:$F$9999,'HOURS&amp;CYCLES INPUT'!$C$2:$C$9999,'QUALIFIED EFH'!$C93,'HOURS&amp;CYCLES INPUT'!$D$2:$D$9999,'QUALIFIED EFH'!FX$4,'HOURS&amp;CYCLES INPUT'!$E$2:$E$9999,'QUALIFIED EFH'!FX$5))</f>
        <v>0</v>
      </c>
      <c r="FY93" s="476">
        <f>IF(FY$2&lt;&gt;"",IF($C93&lt;&gt;"TBA",FY$2/114,0),SUMIFS('HOURS&amp;CYCLES INPUT'!$F$2:$F$9999,'HOURS&amp;CYCLES INPUT'!$C$2:$C$9999,'QUALIFIED EFH'!$C93,'HOURS&amp;CYCLES INPUT'!$D$2:$D$9999,'QUALIFIED EFH'!FY$4,'HOURS&amp;CYCLES INPUT'!$E$2:$E$9999,'QUALIFIED EFH'!FY$5))</f>
        <v>0</v>
      </c>
      <c r="FZ93" s="476">
        <f>IF(FZ$2&lt;&gt;"",IF($C93&lt;&gt;"TBA",FZ$2/114,0),SUMIFS('HOURS&amp;CYCLES INPUT'!$F$2:$F$9999,'HOURS&amp;CYCLES INPUT'!$C$2:$C$9999,'QUALIFIED EFH'!$C93,'HOURS&amp;CYCLES INPUT'!$D$2:$D$9999,'QUALIFIED EFH'!FZ$4,'HOURS&amp;CYCLES INPUT'!$E$2:$E$9999,'QUALIFIED EFH'!FZ$5))</f>
        <v>0</v>
      </c>
      <c r="GA93" s="476">
        <f>IF(GA$2&lt;&gt;"",IF($C93&lt;&gt;"TBA",GA$2/114,0),SUMIFS('HOURS&amp;CYCLES INPUT'!$F$2:$F$9999,'HOURS&amp;CYCLES INPUT'!$C$2:$C$9999,'QUALIFIED EFH'!$C93,'HOURS&amp;CYCLES INPUT'!$D$2:$D$9999,'QUALIFIED EFH'!GA$4,'HOURS&amp;CYCLES INPUT'!$E$2:$E$9999,'QUALIFIED EFH'!GA$5))</f>
        <v>0</v>
      </c>
      <c r="GB93" s="476">
        <f>IF(GB$2&lt;&gt;"",IF($C93&lt;&gt;"TBA",GB$2/114,0),SUMIFS('HOURS&amp;CYCLES INPUT'!$F$2:$F$9999,'HOURS&amp;CYCLES INPUT'!$C$2:$C$9999,'QUALIFIED EFH'!$C93,'HOURS&amp;CYCLES INPUT'!$D$2:$D$9999,'QUALIFIED EFH'!GB$4,'HOURS&amp;CYCLES INPUT'!$E$2:$E$9999,'QUALIFIED EFH'!GB$5))</f>
        <v>0</v>
      </c>
    </row>
    <row r="94" spans="3:184" x14ac:dyDescent="0.35">
      <c r="C94" s="472">
        <f>'QUALIFIED ENGINES'!D95</f>
        <v>91558</v>
      </c>
      <c r="D94" s="476">
        <f>IF(D$2&lt;&gt;"",IF($C94&lt;&gt;"TBA",D$2/114,0),SUMIFS('HOURS&amp;CYCLES INPUT'!$F$2:$F$9999,'HOURS&amp;CYCLES INPUT'!$C$2:$C$9999,'QUALIFIED EFH'!$C94,'HOURS&amp;CYCLES INPUT'!$D$2:$D$9999,'QUALIFIED EFH'!D$4,'HOURS&amp;CYCLES INPUT'!$E$2:$E$9999,'QUALIFIED EFH'!D$5))</f>
        <v>0</v>
      </c>
      <c r="E94" s="476">
        <f>IF(E$2&lt;&gt;"",IF($C94&lt;&gt;"TBA",E$2/114,0),SUMIFS('HOURS&amp;CYCLES INPUT'!$F$2:$F$9999,'HOURS&amp;CYCLES INPUT'!$C$2:$C$9999,'QUALIFIED EFH'!$C94,'HOURS&amp;CYCLES INPUT'!$D$2:$D$9999,'QUALIFIED EFH'!E$4,'HOURS&amp;CYCLES INPUT'!$E$2:$E$9999,'QUALIFIED EFH'!E$5))</f>
        <v>0</v>
      </c>
      <c r="F94" s="476">
        <f>IF(F$2&lt;&gt;"",IF($C94&lt;&gt;"TBA",F$2/114,0),SUMIFS('HOURS&amp;CYCLES INPUT'!$F$2:$F$9999,'HOURS&amp;CYCLES INPUT'!$C$2:$C$9999,'QUALIFIED EFH'!$C94,'HOURS&amp;CYCLES INPUT'!$D$2:$D$9999,'QUALIFIED EFH'!F$4,'HOURS&amp;CYCLES INPUT'!$E$2:$E$9999,'QUALIFIED EFH'!F$5))</f>
        <v>0</v>
      </c>
      <c r="G94" s="476">
        <f>IF(G$2&lt;&gt;"",IF($C94&lt;&gt;"TBA",G$2/114,0),SUMIFS('HOURS&amp;CYCLES INPUT'!$F$2:$F$9999,'HOURS&amp;CYCLES INPUT'!$C$2:$C$9999,'QUALIFIED EFH'!$C94,'HOURS&amp;CYCLES INPUT'!$D$2:$D$9999,'QUALIFIED EFH'!G$4,'HOURS&amp;CYCLES INPUT'!$E$2:$E$9999,'QUALIFIED EFH'!G$5))</f>
        <v>0</v>
      </c>
      <c r="H94" s="476">
        <f>IF(H$2&lt;&gt;"",IF($C94&lt;&gt;"TBA",H$2/114,0),SUMIFS('HOURS&amp;CYCLES INPUT'!$F$2:$F$9999,'HOURS&amp;CYCLES INPUT'!$C$2:$C$9999,'QUALIFIED EFH'!$C94,'HOURS&amp;CYCLES INPUT'!$D$2:$D$9999,'QUALIFIED EFH'!H$4,'HOURS&amp;CYCLES INPUT'!$E$2:$E$9999,'QUALIFIED EFH'!H$5))</f>
        <v>0</v>
      </c>
      <c r="I94" s="476">
        <f>IF(I$2&lt;&gt;"",IF($C94&lt;&gt;"TBA",I$2/114,0),SUMIFS('HOURS&amp;CYCLES INPUT'!$F$2:$F$9999,'HOURS&amp;CYCLES INPUT'!$C$2:$C$9999,'QUALIFIED EFH'!$C94,'HOURS&amp;CYCLES INPUT'!$D$2:$D$9999,'QUALIFIED EFH'!I$4,'HOURS&amp;CYCLES INPUT'!$E$2:$E$9999,'QUALIFIED EFH'!I$5))</f>
        <v>0</v>
      </c>
      <c r="J94" s="476">
        <f>IF(J$2&lt;&gt;"",IF($C94&lt;&gt;"TBA",J$2/114,0),SUMIFS('HOURS&amp;CYCLES INPUT'!$F$2:$F$9999,'HOURS&amp;CYCLES INPUT'!$C$2:$C$9999,'QUALIFIED EFH'!$C94,'HOURS&amp;CYCLES INPUT'!$D$2:$D$9999,'QUALIFIED EFH'!J$4,'HOURS&amp;CYCLES INPUT'!$E$2:$E$9999,'QUALIFIED EFH'!J$5))</f>
        <v>0</v>
      </c>
      <c r="K94" s="476">
        <f>IF(K$2&lt;&gt;"",IF($C94&lt;&gt;"TBA",K$2/114,0),SUMIFS('HOURS&amp;CYCLES INPUT'!$F$2:$F$9999,'HOURS&amp;CYCLES INPUT'!$C$2:$C$9999,'QUALIFIED EFH'!$C94,'HOURS&amp;CYCLES INPUT'!$D$2:$D$9999,'QUALIFIED EFH'!K$4,'HOURS&amp;CYCLES INPUT'!$E$2:$E$9999,'QUALIFIED EFH'!K$5))</f>
        <v>0</v>
      </c>
      <c r="L94" s="476">
        <f>IF(L$2&lt;&gt;"",IF($C94&lt;&gt;"TBA",L$2/114,0),SUMIFS('HOURS&amp;CYCLES INPUT'!$F$2:$F$9999,'HOURS&amp;CYCLES INPUT'!$C$2:$C$9999,'QUALIFIED EFH'!$C94,'HOURS&amp;CYCLES INPUT'!$D$2:$D$9999,'QUALIFIED EFH'!L$4,'HOURS&amp;CYCLES INPUT'!$E$2:$E$9999,'QUALIFIED EFH'!L$5))</f>
        <v>0</v>
      </c>
      <c r="M94" s="476">
        <f>IF(M$2&lt;&gt;"",IF($C94&lt;&gt;"TBA",M$2/114,0),SUMIFS('HOURS&amp;CYCLES INPUT'!$F$2:$F$9999,'HOURS&amp;CYCLES INPUT'!$C$2:$C$9999,'QUALIFIED EFH'!$C94,'HOURS&amp;CYCLES INPUT'!$D$2:$D$9999,'QUALIFIED EFH'!M$4,'HOURS&amp;CYCLES INPUT'!$E$2:$E$9999,'QUALIFIED EFH'!M$5))</f>
        <v>0</v>
      </c>
      <c r="N94" s="476">
        <f>IF(N$2&lt;&gt;"",IF($C94&lt;&gt;"TBA",N$2/114,0),SUMIFS('HOURS&amp;CYCLES INPUT'!$F$2:$F$9999,'HOURS&amp;CYCLES INPUT'!$C$2:$C$9999,'QUALIFIED EFH'!$C94,'HOURS&amp;CYCLES INPUT'!$D$2:$D$9999,'QUALIFIED EFH'!N$4,'HOURS&amp;CYCLES INPUT'!$E$2:$E$9999,'QUALIFIED EFH'!N$5))</f>
        <v>0</v>
      </c>
      <c r="O94" s="476">
        <f>IF(O$2&lt;&gt;"",IF($C94&lt;&gt;"TBA",O$2/114,0),SUMIFS('HOURS&amp;CYCLES INPUT'!$F$2:$F$9999,'HOURS&amp;CYCLES INPUT'!$C$2:$C$9999,'QUALIFIED EFH'!$C94,'HOURS&amp;CYCLES INPUT'!$D$2:$D$9999,'QUALIFIED EFH'!O$4,'HOURS&amp;CYCLES INPUT'!$E$2:$E$9999,'QUALIFIED EFH'!O$5))</f>
        <v>0</v>
      </c>
      <c r="P94" s="476">
        <f>IF(P$2&lt;&gt;"",IF($C94&lt;&gt;"TBA",P$2/114,0),SUMIFS('HOURS&amp;CYCLES INPUT'!$F$2:$F$9999,'HOURS&amp;CYCLES INPUT'!$C$2:$C$9999,'QUALIFIED EFH'!$C94,'HOURS&amp;CYCLES INPUT'!$D$2:$D$9999,'QUALIFIED EFH'!P$4,'HOURS&amp;CYCLES INPUT'!$E$2:$E$9999,'QUALIFIED EFH'!P$5))</f>
        <v>0</v>
      </c>
      <c r="Q94" s="476">
        <f>IF(Q$2&lt;&gt;"",IF($C94&lt;&gt;"TBA",Q$2/114,0),SUMIFS('HOURS&amp;CYCLES INPUT'!$F$2:$F$9999,'HOURS&amp;CYCLES INPUT'!$C$2:$C$9999,'QUALIFIED EFH'!$C94,'HOURS&amp;CYCLES INPUT'!$D$2:$D$9999,'QUALIFIED EFH'!Q$4,'HOURS&amp;CYCLES INPUT'!$E$2:$E$9999,'QUALIFIED EFH'!Q$5))</f>
        <v>0</v>
      </c>
      <c r="R94" s="476">
        <f>IF(R$1&lt;&gt;"",IF($C94&lt;&gt;"TBA",R$1/114,0),SUMIFS('HOURS&amp;CYCLES INPUT'!$F$2:$F$9999,'HOURS&amp;CYCLES INPUT'!$C$2:$C$9999,'QUALIFIED EFH'!$C94,'HOURS&amp;CYCLES INPUT'!$D$2:$D$9999,'QUALIFIED EFH'!R$4,'HOURS&amp;CYCLES INPUT'!$E$2:$E$9999,'QUALIFIED EFH'!R$5))</f>
        <v>0</v>
      </c>
      <c r="S94" s="476">
        <f>IF(S$2&lt;&gt;"",IF($C94&lt;&gt;"TBA",S$2/114,0),SUMIFS('HOURS&amp;CYCLES INPUT'!$F$2:$F$9999,'HOURS&amp;CYCLES INPUT'!$C$2:$C$9999,'QUALIFIED EFH'!$C94,'HOURS&amp;CYCLES INPUT'!$D$2:$D$9999,'QUALIFIED EFH'!S$4,'HOURS&amp;CYCLES INPUT'!$E$2:$E$9999,'QUALIFIED EFH'!S$5))</f>
        <v>0</v>
      </c>
      <c r="T94" s="476">
        <f>IF(T$2&lt;&gt;"",IF($C94&lt;&gt;"TBA",T$2/114,0),SUMIFS('HOURS&amp;CYCLES INPUT'!$F$2:$F$9999,'HOURS&amp;CYCLES INPUT'!$C$2:$C$9999,'QUALIFIED EFH'!$C94,'HOURS&amp;CYCLES INPUT'!$D$2:$D$9999,'QUALIFIED EFH'!T$4,'HOURS&amp;CYCLES INPUT'!$E$2:$E$9999,'QUALIFIED EFH'!T$5))</f>
        <v>0</v>
      </c>
      <c r="U94" s="476">
        <f>IF(U$2&lt;&gt;"",IF($C94&lt;&gt;"TBA",U$2/114,0),SUMIFS('HOURS&amp;CYCLES INPUT'!$F$2:$F$9999,'HOURS&amp;CYCLES INPUT'!$C$2:$C$9999,'QUALIFIED EFH'!$C94,'HOURS&amp;CYCLES INPUT'!$D$2:$D$9999,'QUALIFIED EFH'!U$4,'HOURS&amp;CYCLES INPUT'!$E$2:$E$9999,'QUALIFIED EFH'!U$5))</f>
        <v>0</v>
      </c>
      <c r="V94" s="476">
        <f>IF(V$2&lt;&gt;"",IF($C94&lt;&gt;"TBA",V$2/114,0),SUMIFS('HOURS&amp;CYCLES INPUT'!$F$2:$F$9999,'HOURS&amp;CYCLES INPUT'!$C$2:$C$9999,'QUALIFIED EFH'!$C94,'HOURS&amp;CYCLES INPUT'!$D$2:$D$9999,'QUALIFIED EFH'!V$4,'HOURS&amp;CYCLES INPUT'!$E$2:$E$9999,'QUALIFIED EFH'!V$5))</f>
        <v>0</v>
      </c>
      <c r="W94" s="476">
        <f>IF(W$2&lt;&gt;"",IF($C94&lt;&gt;"TBA",W$2/114,0),SUMIFS('HOURS&amp;CYCLES INPUT'!$F$2:$F$9999,'HOURS&amp;CYCLES INPUT'!$C$2:$C$9999,'QUALIFIED EFH'!$C94,'HOURS&amp;CYCLES INPUT'!$D$2:$D$9999,'QUALIFIED EFH'!W$4,'HOURS&amp;CYCLES INPUT'!$E$2:$E$9999,'QUALIFIED EFH'!W$5))</f>
        <v>0</v>
      </c>
      <c r="X94" s="476">
        <f>IF(X$2&lt;&gt;"",IF($C94&lt;&gt;"TBA",X$2/114,0),SUMIFS('HOURS&amp;CYCLES INPUT'!$F$2:$F$9999,'HOURS&amp;CYCLES INPUT'!$C$2:$C$9999,'QUALIFIED EFH'!$C94,'HOURS&amp;CYCLES INPUT'!$D$2:$D$9999,'QUALIFIED EFH'!X$4,'HOURS&amp;CYCLES INPUT'!$E$2:$E$9999,'QUALIFIED EFH'!X$5))</f>
        <v>0</v>
      </c>
      <c r="Y94" s="476">
        <f>IF(Y$2&lt;&gt;"",IF($C94&lt;&gt;"TBA",Y$2/114,0),SUMIFS('HOURS&amp;CYCLES INPUT'!$F$2:$F$9999,'HOURS&amp;CYCLES INPUT'!$C$2:$C$9999,'QUALIFIED EFH'!$C94,'HOURS&amp;CYCLES INPUT'!$D$2:$D$9999,'QUALIFIED EFH'!Y$4,'HOURS&amp;CYCLES INPUT'!$E$2:$E$9999,'QUALIFIED EFH'!Y$5))</f>
        <v>0</v>
      </c>
      <c r="Z94" s="476">
        <f>IF(Z$2&lt;&gt;"",IF($C94&lt;&gt;"TBA",Z$2/114,0),SUMIFS('HOURS&amp;CYCLES INPUT'!$F$2:$F$9999,'HOURS&amp;CYCLES INPUT'!$C$2:$C$9999,'QUALIFIED EFH'!$C94,'HOURS&amp;CYCLES INPUT'!$D$2:$D$9999,'QUALIFIED EFH'!Z$4,'HOURS&amp;CYCLES INPUT'!$E$2:$E$9999,'QUALIFIED EFH'!Z$5))</f>
        <v>0</v>
      </c>
      <c r="AA94" s="476">
        <f>IF(AA$2&lt;&gt;"",IF($C94&lt;&gt;"TBA",AA$2/114,0),SUMIFS('HOURS&amp;CYCLES INPUT'!$F$2:$F$9999,'HOURS&amp;CYCLES INPUT'!$C$2:$C$9999,'QUALIFIED EFH'!$C94,'HOURS&amp;CYCLES INPUT'!$D$2:$D$9999,'QUALIFIED EFH'!AA$4,'HOURS&amp;CYCLES INPUT'!$E$2:$E$9999,'QUALIFIED EFH'!AA$5))</f>
        <v>0</v>
      </c>
      <c r="AB94" s="476">
        <f>IF(AB$2&lt;&gt;"",IF($C94&lt;&gt;"TBA",AB$2/114,0),SUMIFS('HOURS&amp;CYCLES INPUT'!$F$2:$F$9999,'HOURS&amp;CYCLES INPUT'!$C$2:$C$9999,'QUALIFIED EFH'!$C94,'HOURS&amp;CYCLES INPUT'!$D$2:$D$9999,'QUALIFIED EFH'!AB$4,'HOURS&amp;CYCLES INPUT'!$E$2:$E$9999,'QUALIFIED EFH'!AB$5))</f>
        <v>0</v>
      </c>
      <c r="AC94" s="476">
        <f>IF(AC$2&lt;&gt;"",IF($C94&lt;&gt;"TBA",AC$2/114,0),SUMIFS('HOURS&amp;CYCLES INPUT'!$F$2:$F$9999,'HOURS&amp;CYCLES INPUT'!$C$2:$C$9999,'QUALIFIED EFH'!$C94,'HOURS&amp;CYCLES INPUT'!$D$2:$D$9999,'QUALIFIED EFH'!AC$4,'HOURS&amp;CYCLES INPUT'!$E$2:$E$9999,'QUALIFIED EFH'!AC$5))</f>
        <v>0</v>
      </c>
      <c r="AD94" s="476">
        <f>IF(AD$2&lt;&gt;"",IF($C94&lt;&gt;"TBA",AD$2/114,0),SUMIFS('HOURS&amp;CYCLES INPUT'!$F$2:$F$9999,'HOURS&amp;CYCLES INPUT'!$C$2:$C$9999,'QUALIFIED EFH'!$C94,'HOURS&amp;CYCLES INPUT'!$D$2:$D$9999,'QUALIFIED EFH'!AD$4,'HOURS&amp;CYCLES INPUT'!$E$2:$E$9999,'QUALIFIED EFH'!AD$5))</f>
        <v>0</v>
      </c>
      <c r="AE94" s="476">
        <f>IF(AE$2&lt;&gt;"",IF($C94&lt;&gt;"TBA",AE$2/114,0),SUMIFS('HOURS&amp;CYCLES INPUT'!$F$2:$F$9999,'HOURS&amp;CYCLES INPUT'!$C$2:$C$9999,'QUALIFIED EFH'!$C94,'HOURS&amp;CYCLES INPUT'!$D$2:$D$9999,'QUALIFIED EFH'!AE$4,'HOURS&amp;CYCLES INPUT'!$E$2:$E$9999,'QUALIFIED EFH'!AE$5))</f>
        <v>0</v>
      </c>
      <c r="AF94" s="476">
        <f>IF(AF$2&lt;&gt;"",IF($C94&lt;&gt;"TBA",AF$2/114,0),SUMIFS('HOURS&amp;CYCLES INPUT'!$F$2:$F$9999,'HOURS&amp;CYCLES INPUT'!$C$2:$C$9999,'QUALIFIED EFH'!$C94,'HOURS&amp;CYCLES INPUT'!$D$2:$D$9999,'QUALIFIED EFH'!AF$4,'HOURS&amp;CYCLES INPUT'!$E$2:$E$9999,'QUALIFIED EFH'!AF$5))</f>
        <v>0</v>
      </c>
      <c r="AG94" s="476">
        <f>IF(AG$2&lt;&gt;"",IF($C94&lt;&gt;"TBA",AG$2/114,0),SUMIFS('HOURS&amp;CYCLES INPUT'!$F$2:$F$9999,'HOURS&amp;CYCLES INPUT'!$C$2:$C$9999,'QUALIFIED EFH'!$C94,'HOURS&amp;CYCLES INPUT'!$D$2:$D$9999,'QUALIFIED EFH'!AG$4,'HOURS&amp;CYCLES INPUT'!$E$2:$E$9999,'QUALIFIED EFH'!AG$5))</f>
        <v>0</v>
      </c>
      <c r="AH94" s="476">
        <f>IF(AH$2&lt;&gt;"",IF($C94&lt;&gt;"TBA",AH$2/114,0),SUMIFS('HOURS&amp;CYCLES INPUT'!$F$2:$F$9999,'HOURS&amp;CYCLES INPUT'!$C$2:$C$9999,'QUALIFIED EFH'!$C94,'HOURS&amp;CYCLES INPUT'!$D$2:$D$9999,'QUALIFIED EFH'!AH$4,'HOURS&amp;CYCLES INPUT'!$E$2:$E$9999,'QUALIFIED EFH'!AH$5))</f>
        <v>0</v>
      </c>
      <c r="AI94" s="476">
        <f>IF(AI$2&lt;&gt;"",IF($C94&lt;&gt;"TBA",AI$2/114,0),SUMIFS('HOURS&amp;CYCLES INPUT'!$F$2:$F$9999,'HOURS&amp;CYCLES INPUT'!$C$2:$C$9999,'QUALIFIED EFH'!$C94,'HOURS&amp;CYCLES INPUT'!$D$2:$D$9999,'QUALIFIED EFH'!AI$4,'HOURS&amp;CYCLES INPUT'!$E$2:$E$9999,'QUALIFIED EFH'!AI$5))</f>
        <v>0</v>
      </c>
      <c r="AJ94" s="476">
        <f>IF(AJ$2&lt;&gt;"",IF($C94&lt;&gt;"TBA",AJ$2/114,0),SUMIFS('HOURS&amp;CYCLES INPUT'!$F$2:$F$9999,'HOURS&amp;CYCLES INPUT'!$C$2:$C$9999,'QUALIFIED EFH'!$C94,'HOURS&amp;CYCLES INPUT'!$D$2:$D$9999,'QUALIFIED EFH'!AJ$4,'HOURS&amp;CYCLES INPUT'!$E$2:$E$9999,'QUALIFIED EFH'!AJ$5))</f>
        <v>0</v>
      </c>
      <c r="AK94" s="476">
        <f>IF(AK$2&lt;&gt;"",IF($C94&lt;&gt;"TBA",AK$2/114,0),SUMIFS('HOURS&amp;CYCLES INPUT'!$F$2:$F$9999,'HOURS&amp;CYCLES INPUT'!$C$2:$C$9999,'QUALIFIED EFH'!$C94,'HOURS&amp;CYCLES INPUT'!$D$2:$D$9999,'QUALIFIED EFH'!AK$4,'HOURS&amp;CYCLES INPUT'!$E$2:$E$9999,'QUALIFIED EFH'!AK$5))</f>
        <v>0</v>
      </c>
      <c r="AL94" s="476">
        <f>IF(AL$2&lt;&gt;"",IF($C94&lt;&gt;"TBA",AL$2/114,0),SUMIFS('HOURS&amp;CYCLES INPUT'!$F$2:$F$9999,'HOURS&amp;CYCLES INPUT'!$C$2:$C$9999,'QUALIFIED EFH'!$C94,'HOURS&amp;CYCLES INPUT'!$D$2:$D$9999,'QUALIFIED EFH'!AL$4,'HOURS&amp;CYCLES INPUT'!$E$2:$E$9999,'QUALIFIED EFH'!AL$5))</f>
        <v>0</v>
      </c>
      <c r="AM94" s="476">
        <f>IF(AM$2&lt;&gt;"",IF($C94&lt;&gt;"TBA",AM$2/114,0),SUMIFS('HOURS&amp;CYCLES INPUT'!$F$2:$F$9999,'HOURS&amp;CYCLES INPUT'!$C$2:$C$9999,'QUALIFIED EFH'!$C94,'HOURS&amp;CYCLES INPUT'!$D$2:$D$9999,'QUALIFIED EFH'!AM$4,'HOURS&amp;CYCLES INPUT'!$E$2:$E$9999,'QUALIFIED EFH'!AM$5))</f>
        <v>236.95</v>
      </c>
      <c r="AN94" s="476">
        <f>IF(AN$2&lt;&gt;"",IF($C94&lt;&gt;"TBA",AN$2/114,0),SUMIFS('HOURS&amp;CYCLES INPUT'!$F$2:$F$9999,'HOURS&amp;CYCLES INPUT'!$C$2:$C$9999,'QUALIFIED EFH'!$C94,'HOURS&amp;CYCLES INPUT'!$D$2:$D$9999,'QUALIFIED EFH'!AN$4,'HOURS&amp;CYCLES INPUT'!$E$2:$E$9999,'QUALIFIED EFH'!AN$5))</f>
        <v>319.37</v>
      </c>
      <c r="AO94" s="476">
        <f>IF(AO$2&lt;&gt;"",IF($C94&lt;&gt;"TBA",AO$2/114,0),SUMIFS('HOURS&amp;CYCLES INPUT'!$F$2:$F$9999,'HOURS&amp;CYCLES INPUT'!$C$2:$C$9999,'QUALIFIED EFH'!$C94,'HOURS&amp;CYCLES INPUT'!$D$2:$D$9999,'QUALIFIED EFH'!AO$4,'HOURS&amp;CYCLES INPUT'!$E$2:$E$9999,'QUALIFIED EFH'!AO$5))</f>
        <v>319.37</v>
      </c>
      <c r="AP94" s="476">
        <f>IF(AP$2&lt;&gt;"",IF($C94&lt;&gt;"TBA",AP$2/114,0),SUMIFS('HOURS&amp;CYCLES INPUT'!$F$2:$F$9999,'HOURS&amp;CYCLES INPUT'!$C$2:$C$9999,'QUALIFIED EFH'!$C94,'HOURS&amp;CYCLES INPUT'!$D$2:$D$9999,'QUALIFIED EFH'!AP$4,'HOURS&amp;CYCLES INPUT'!$E$2:$E$9999,'QUALIFIED EFH'!AP$5))</f>
        <v>298.76</v>
      </c>
      <c r="AQ94" s="476">
        <f>IF(AQ$2&lt;&gt;"",IF($C94&lt;&gt;"TBA",AQ$2/114,0),SUMIFS('HOURS&amp;CYCLES INPUT'!$F$2:$F$9999,'HOURS&amp;CYCLES INPUT'!$C$2:$C$9999,'QUALIFIED EFH'!$C94,'HOURS&amp;CYCLES INPUT'!$D$2:$D$9999,'QUALIFIED EFH'!AQ$4,'HOURS&amp;CYCLES INPUT'!$E$2:$E$9999,'QUALIFIED EFH'!AQ$5))</f>
        <v>268.11</v>
      </c>
      <c r="AR94" s="476">
        <f>IF(AR$2&lt;&gt;"",IF($C94&lt;&gt;"TBA",AR$2/114,0),SUMIFS('HOURS&amp;CYCLES INPUT'!$F$2:$F$9999,'HOURS&amp;CYCLES INPUT'!$C$2:$C$9999,'QUALIFIED EFH'!$C94,'HOURS&amp;CYCLES INPUT'!$D$2:$D$9999,'QUALIFIED EFH'!AR$4,'HOURS&amp;CYCLES INPUT'!$E$2:$E$9999,'QUALIFIED EFH'!AR$5))</f>
        <v>0</v>
      </c>
      <c r="AS94" s="476">
        <f>IF(AS$2&lt;&gt;"",IF($C94&lt;&gt;"TBA",AS$2/114,0),SUMIFS('HOURS&amp;CYCLES INPUT'!$F$2:$F$9999,'HOURS&amp;CYCLES INPUT'!$C$2:$C$9999,'QUALIFIED EFH'!$C94,'HOURS&amp;CYCLES INPUT'!$D$2:$D$9999,'QUALIFIED EFH'!AS$4,'HOURS&amp;CYCLES INPUT'!$E$2:$E$9999,'QUALIFIED EFH'!AS$5))</f>
        <v>0</v>
      </c>
      <c r="AT94" s="476">
        <f>IF(AT$2&lt;&gt;"",IF($C94&lt;&gt;"TBA",AT$2/114,0),SUMIFS('HOURS&amp;CYCLES INPUT'!$F$2:$F$9999,'HOURS&amp;CYCLES INPUT'!$C$2:$C$9999,'QUALIFIED EFH'!$C94,'HOURS&amp;CYCLES INPUT'!$D$2:$D$9999,'QUALIFIED EFH'!AT$4,'HOURS&amp;CYCLES INPUT'!$E$2:$E$9999,'QUALIFIED EFH'!AT$5))</f>
        <v>0</v>
      </c>
      <c r="AU94" s="476">
        <f>IF(AU$2&lt;&gt;"",IF($C94&lt;&gt;"TBA",AU$2/114,0),SUMIFS('HOURS&amp;CYCLES INPUT'!$F$2:$F$9999,'HOURS&amp;CYCLES INPUT'!$C$2:$C$9999,'QUALIFIED EFH'!$C94,'HOURS&amp;CYCLES INPUT'!$D$2:$D$9999,'QUALIFIED EFH'!AU$4,'HOURS&amp;CYCLES INPUT'!$E$2:$E$9999,'QUALIFIED EFH'!AU$5))</f>
        <v>39.299999999999997</v>
      </c>
      <c r="AV94" s="476">
        <f>IF(AV$2&lt;&gt;"",IF($C94&lt;&gt;"TBA",AV$2/114,0),SUMIFS('HOURS&amp;CYCLES INPUT'!$F$2:$F$9999,'HOURS&amp;CYCLES INPUT'!$C$2:$C$9999,'QUALIFIED EFH'!$C94,'HOURS&amp;CYCLES INPUT'!$D$2:$D$9999,'QUALIFIED EFH'!AV$4,'HOURS&amp;CYCLES INPUT'!$E$2:$E$9999,'QUALIFIED EFH'!AV$5))</f>
        <v>133.9</v>
      </c>
      <c r="AW94" s="476">
        <f>IF(AW$2&lt;&gt;"",IF($C94&lt;&gt;"TBA",AW$2/114,0),SUMIFS('HOURS&amp;CYCLES INPUT'!$F$2:$F$9999,'HOURS&amp;CYCLES INPUT'!$C$2:$C$9999,'QUALIFIED EFH'!$C94,'HOURS&amp;CYCLES INPUT'!$D$2:$D$9999,'QUALIFIED EFH'!AW$4,'HOURS&amp;CYCLES INPUT'!$E$2:$E$9999,'QUALIFIED EFH'!AW$5))</f>
        <v>115.77</v>
      </c>
      <c r="AX94" s="476">
        <f>IF(AX$2&lt;&gt;"",IF($C94&lt;&gt;"TBA",AX$2/114,0),SUMIFS('HOURS&amp;CYCLES INPUT'!$F$2:$F$9999,'HOURS&amp;CYCLES INPUT'!$C$2:$C$9999,'QUALIFIED EFH'!$C94,'HOURS&amp;CYCLES INPUT'!$D$2:$D$9999,'QUALIFIED EFH'!AX$4,'HOURS&amp;CYCLES INPUT'!$E$2:$E$9999,'QUALIFIED EFH'!AX$5))</f>
        <v>32.22</v>
      </c>
      <c r="AY94" s="476">
        <f>IF(AY$2&lt;&gt;"",IF($C94&lt;&gt;"TBA",AY$2/114,0),SUMIFS('HOURS&amp;CYCLES INPUT'!$F$2:$F$9999,'HOURS&amp;CYCLES INPUT'!$C$2:$C$9999,'QUALIFIED EFH'!$C94,'HOURS&amp;CYCLES INPUT'!$D$2:$D$9999,'QUALIFIED EFH'!AY$4,'HOURS&amp;CYCLES INPUT'!$E$2:$E$9999,'QUALIFIED EFH'!AY$5))</f>
        <v>0</v>
      </c>
      <c r="AZ94" s="476">
        <f>IF(AZ$2&lt;&gt;"",IF($C94&lt;&gt;"TBA",AZ$2/114,0),SUMIFS('HOURS&amp;CYCLES INPUT'!$F$2:$F$9999,'HOURS&amp;CYCLES INPUT'!$C$2:$C$9999,'QUALIFIED EFH'!$C94,'HOURS&amp;CYCLES INPUT'!$D$2:$D$9999,'QUALIFIED EFH'!AZ$4,'HOURS&amp;CYCLES INPUT'!$E$2:$E$9999,'QUALIFIED EFH'!AZ$5))</f>
        <v>0</v>
      </c>
      <c r="BA94" s="476">
        <f>IF(BA$2&lt;&gt;"",IF($C94&lt;&gt;"TBA",BA$2/114,0),SUMIFS('HOURS&amp;CYCLES INPUT'!$F$2:$F$9999,'HOURS&amp;CYCLES INPUT'!$C$2:$C$9999,'QUALIFIED EFH'!$C94,'HOURS&amp;CYCLES INPUT'!$D$2:$D$9999,'QUALIFIED EFH'!BA$4,'HOURS&amp;CYCLES INPUT'!$E$2:$E$9999,'QUALIFIED EFH'!BA$5))</f>
        <v>0</v>
      </c>
      <c r="BB94" s="476">
        <f>IF(BB$2&lt;&gt;"",IF($C94&lt;&gt;"TBA",BB$2/114,0),SUMIFS('HOURS&amp;CYCLES INPUT'!$F$2:$F$9999,'HOURS&amp;CYCLES INPUT'!$C$2:$C$9999,'QUALIFIED EFH'!$C94,'HOURS&amp;CYCLES INPUT'!$D$2:$D$9999,'QUALIFIED EFH'!BB$4,'HOURS&amp;CYCLES INPUT'!$E$2:$E$9999,'QUALIFIED EFH'!BB$5))</f>
        <v>0</v>
      </c>
      <c r="BC94" s="476">
        <f>IF(BC$2&lt;&gt;"",IF($C94&lt;&gt;"TBA",BC$2/114,0),SUMIFS('HOURS&amp;CYCLES INPUT'!$F$2:$F$9999,'HOURS&amp;CYCLES INPUT'!$C$2:$C$9999,'QUALIFIED EFH'!$C94,'HOURS&amp;CYCLES INPUT'!$D$2:$D$9999,'QUALIFIED EFH'!BC$4,'HOURS&amp;CYCLES INPUT'!$E$2:$E$9999,'QUALIFIED EFH'!BC$5))</f>
        <v>0</v>
      </c>
      <c r="BD94" s="476">
        <f>IF(BD$2&lt;&gt;"",IF($C94&lt;&gt;"TBA",BD$2/114,0),SUMIFS('HOURS&amp;CYCLES INPUT'!$F$2:$F$9999,'HOURS&amp;CYCLES INPUT'!$C$2:$C$9999,'QUALIFIED EFH'!$C94,'HOURS&amp;CYCLES INPUT'!$D$2:$D$9999,'QUALIFIED EFH'!BD$4,'HOURS&amp;CYCLES INPUT'!$E$2:$E$9999,'QUALIFIED EFH'!BD$5))</f>
        <v>42.96</v>
      </c>
      <c r="BE94" s="476">
        <f>IF(BE$2&lt;&gt;"",IF($C94&lt;&gt;"TBA",BE$2/114,0),SUMIFS('HOURS&amp;CYCLES INPUT'!$F$2:$F$9999,'HOURS&amp;CYCLES INPUT'!$C$2:$C$9999,'QUALIFIED EFH'!$C94,'HOURS&amp;CYCLES INPUT'!$D$2:$D$9999,'QUALIFIED EFH'!BE$4,'HOURS&amp;CYCLES INPUT'!$E$2:$E$9999,'QUALIFIED EFH'!BE$5))</f>
        <v>153.41999999999999</v>
      </c>
      <c r="BF94" s="476">
        <f>IF(BF$2&lt;&gt;"",IF($C94&lt;&gt;"TBA",BF$2/114,0),SUMIFS('HOURS&amp;CYCLES INPUT'!$F$2:$F$9999,'HOURS&amp;CYCLES INPUT'!$C$2:$C$9999,'QUALIFIED EFH'!$C94,'HOURS&amp;CYCLES INPUT'!$D$2:$D$9999,'QUALIFIED EFH'!BF$4,'HOURS&amp;CYCLES INPUT'!$E$2:$E$9999,'QUALIFIED EFH'!BF$5))</f>
        <v>148.47999999999999</v>
      </c>
      <c r="BG94" s="476">
        <f>IF(BG$2&lt;&gt;"",IF($C94&lt;&gt;"TBA",BG$2/114,0),SUMIFS('HOURS&amp;CYCLES INPUT'!$F$2:$F$9999,'HOURS&amp;CYCLES INPUT'!$C$2:$C$9999,'QUALIFIED EFH'!$C94,'HOURS&amp;CYCLES INPUT'!$D$2:$D$9999,'QUALIFIED EFH'!BG$4,'HOURS&amp;CYCLES INPUT'!$E$2:$E$9999,'QUALIFIED EFH'!BG$5))</f>
        <v>226.79</v>
      </c>
      <c r="BH94" s="476">
        <f>IF(BH$2&lt;&gt;"",IF($C94&lt;&gt;"TBA",BH$2/114,0),SUMIFS('HOURS&amp;CYCLES INPUT'!$F$2:$F$9999,'HOURS&amp;CYCLES INPUT'!$C$2:$C$9999,'QUALIFIED EFH'!$C94,'HOURS&amp;CYCLES INPUT'!$D$2:$D$9999,'QUALIFIED EFH'!BH$4,'HOURS&amp;CYCLES INPUT'!$E$2:$E$9999,'QUALIFIED EFH'!BH$5))</f>
        <v>291.51</v>
      </c>
      <c r="BI94" s="476">
        <f>IF(BI$2&lt;&gt;"",IF($C94&lt;&gt;"TBA",BI$2/114,0),SUMIFS('HOURS&amp;CYCLES INPUT'!$F$2:$F$9999,'HOURS&amp;CYCLES INPUT'!$C$2:$C$9999,'QUALIFIED EFH'!$C94,'HOURS&amp;CYCLES INPUT'!$D$2:$D$9999,'QUALIFIED EFH'!BI$4,'HOURS&amp;CYCLES INPUT'!$E$2:$E$9999,'QUALIFIED EFH'!BI$5))</f>
        <v>256.64999999999998</v>
      </c>
      <c r="BJ94" s="476">
        <f>IF(BJ$2&lt;&gt;"",IF($C94&lt;&gt;"TBA",BJ$2/114,0),SUMIFS('HOURS&amp;CYCLES INPUT'!$F$2:$F$9999,'HOURS&amp;CYCLES INPUT'!$C$2:$C$9999,'QUALIFIED EFH'!$C94,'HOURS&amp;CYCLES INPUT'!$D$2:$D$9999,'QUALIFIED EFH'!BJ$4,'HOURS&amp;CYCLES INPUT'!$E$2:$E$9999,'QUALIFIED EFH'!BJ$5))</f>
        <v>273.91000000000003</v>
      </c>
      <c r="BK94" s="476">
        <f>IF(BK$2&lt;&gt;"",IF($C94&lt;&gt;"TBA",BK$2/114,0),SUMIFS('HOURS&amp;CYCLES INPUT'!$F$2:$F$9999,'HOURS&amp;CYCLES INPUT'!$C$2:$C$9999,'QUALIFIED EFH'!$C94,'HOURS&amp;CYCLES INPUT'!$D$2:$D$9999,'QUALIFIED EFH'!BK$4,'HOURS&amp;CYCLES INPUT'!$E$2:$E$9999,'QUALIFIED EFH'!BK$5))</f>
        <v>404.83</v>
      </c>
      <c r="BL94" s="476">
        <f>IF(BL$2&lt;&gt;"",IF($C94&lt;&gt;"TBA",BL$2/114,0),SUMIFS('HOURS&amp;CYCLES INPUT'!$F$2:$F$9999,'HOURS&amp;CYCLES INPUT'!$C$2:$C$9999,'QUALIFIED EFH'!$C94,'HOURS&amp;CYCLES INPUT'!$D$2:$D$9999,'QUALIFIED EFH'!BL$4,'HOURS&amp;CYCLES INPUT'!$E$2:$E$9999,'QUALIFIED EFH'!BL$5))</f>
        <v>334.55</v>
      </c>
      <c r="BM94" s="476">
        <f>IF(BM$2&lt;&gt;"",IF($C94&lt;&gt;"TBA",BM$2/114,0),SUMIFS('HOURS&amp;CYCLES INPUT'!$F$2:$F$9999,'HOURS&amp;CYCLES INPUT'!$C$2:$C$9999,'QUALIFIED EFH'!$C94,'HOURS&amp;CYCLES INPUT'!$D$2:$D$9999,'QUALIFIED EFH'!BM$4,'HOURS&amp;CYCLES INPUT'!$E$2:$E$9999,'QUALIFIED EFH'!BM$5))</f>
        <v>381.41</v>
      </c>
      <c r="BN94" s="476">
        <f>IF(BN$2&lt;&gt;"",IF($C94&lt;&gt;"TBA",BN$2/114,0),SUMIFS('HOURS&amp;CYCLES INPUT'!$F$2:$F$9999,'HOURS&amp;CYCLES INPUT'!$C$2:$C$9999,'QUALIFIED EFH'!$C94,'HOURS&amp;CYCLES INPUT'!$D$2:$D$9999,'QUALIFIED EFH'!BN$4,'HOURS&amp;CYCLES INPUT'!$E$2:$E$9999,'QUALIFIED EFH'!BN$5))</f>
        <v>325.89</v>
      </c>
      <c r="BO94" s="476">
        <f>IF(BO$2&lt;&gt;"",IF($C94&lt;&gt;"TBA",BO$2/114,0),SUMIFS('HOURS&amp;CYCLES INPUT'!$F$2:$F$9999,'HOURS&amp;CYCLES INPUT'!$C$2:$C$9999,'QUALIFIED EFH'!$C94,'HOURS&amp;CYCLES INPUT'!$D$2:$D$9999,'QUALIFIED EFH'!BO$4,'HOURS&amp;CYCLES INPUT'!$E$2:$E$9999,'QUALIFIED EFH'!BO$5))</f>
        <v>280.16000000000003</v>
      </c>
      <c r="BP94" s="476">
        <f>IF(BP$2&lt;&gt;"",IF($C94&lt;&gt;"TBA",BP$2/114,0),SUMIFS('HOURS&amp;CYCLES INPUT'!$F$2:$F$9999,'HOURS&amp;CYCLES INPUT'!$C$2:$C$9999,'QUALIFIED EFH'!$C94,'HOURS&amp;CYCLES INPUT'!$D$2:$D$9999,'QUALIFIED EFH'!BP$4,'HOURS&amp;CYCLES INPUT'!$E$2:$E$9999,'QUALIFIED EFH'!BP$5))</f>
        <v>321.27</v>
      </c>
      <c r="BQ94" s="476">
        <f>IF(BQ$2&lt;&gt;"",IF($C94&lt;&gt;"TBA",BQ$2/114,0),SUMIFS('HOURS&amp;CYCLES INPUT'!$F$2:$F$9999,'HOURS&amp;CYCLES INPUT'!$C$2:$C$9999,'QUALIFIED EFH'!$C94,'HOURS&amp;CYCLES INPUT'!$D$2:$D$9999,'QUALIFIED EFH'!BQ$4,'HOURS&amp;CYCLES INPUT'!$E$2:$E$9999,'QUALIFIED EFH'!BQ$5))</f>
        <v>392.6</v>
      </c>
      <c r="BR94" s="476">
        <f>IF(BR$2&lt;&gt;"",IF($C94&lt;&gt;"TBA",BR$2/114,0),SUMIFS('HOURS&amp;CYCLES INPUT'!$F$2:$F$9999,'HOURS&amp;CYCLES INPUT'!$C$2:$C$9999,'QUALIFIED EFH'!$C94,'HOURS&amp;CYCLES INPUT'!$D$2:$D$9999,'QUALIFIED EFH'!BR$4,'HOURS&amp;CYCLES INPUT'!$E$2:$E$9999,'QUALIFIED EFH'!BR$5))</f>
        <v>332.85</v>
      </c>
      <c r="BS94" s="476">
        <f>IF(BS$2&lt;&gt;"",IF($C94&lt;&gt;"TBA",BS$2/114,0),SUMIFS('HOURS&amp;CYCLES INPUT'!$F$2:$F$9999,'HOURS&amp;CYCLES INPUT'!$C$2:$C$9999,'QUALIFIED EFH'!$C94,'HOURS&amp;CYCLES INPUT'!$D$2:$D$9999,'QUALIFIED EFH'!BS$4,'HOURS&amp;CYCLES INPUT'!$E$2:$E$9999,'QUALIFIED EFH'!BS$5))</f>
        <v>449.54</v>
      </c>
      <c r="BT94" s="476">
        <f>IF(BT$2&lt;&gt;"",IF($C94&lt;&gt;"TBA",BT$2/114,0),SUMIFS('HOURS&amp;CYCLES INPUT'!$F$2:$F$9999,'HOURS&amp;CYCLES INPUT'!$C$2:$C$9999,'QUALIFIED EFH'!$C94,'HOURS&amp;CYCLES INPUT'!$D$2:$D$9999,'QUALIFIED EFH'!BT$4,'HOURS&amp;CYCLES INPUT'!$E$2:$E$9999,'QUALIFIED EFH'!BT$5))</f>
        <v>447.6</v>
      </c>
      <c r="BU94" s="476">
        <f>IF(BU$2&lt;&gt;"",IF($C94&lt;&gt;"TBA",BU$2/114,0),SUMIFS('HOURS&amp;CYCLES INPUT'!$F$2:$F$9999,'HOURS&amp;CYCLES INPUT'!$C$2:$C$9999,'QUALIFIED EFH'!$C94,'HOURS&amp;CYCLES INPUT'!$D$2:$D$9999,'QUALIFIED EFH'!BU$4,'HOURS&amp;CYCLES INPUT'!$E$2:$E$9999,'QUALIFIED EFH'!BU$5))</f>
        <v>414.63</v>
      </c>
      <c r="BV94" s="476">
        <f>IF(BV$2&lt;&gt;"",IF($C94&lt;&gt;"TBA",BV$2/114,0),SUMIFS('HOURS&amp;CYCLES INPUT'!$F$2:$F$9999,'HOURS&amp;CYCLES INPUT'!$C$2:$C$9999,'QUALIFIED EFH'!$C94,'HOURS&amp;CYCLES INPUT'!$D$2:$D$9999,'QUALIFIED EFH'!BV$4,'HOURS&amp;CYCLES INPUT'!$E$2:$E$9999,'QUALIFIED EFH'!BV$5))</f>
        <v>389.57</v>
      </c>
      <c r="BW94" s="476">
        <f>IF(BW$2&lt;&gt;"",IF($C94&lt;&gt;"TBA",BW$2/114,0),SUMIFS('HOURS&amp;CYCLES INPUT'!$F$2:$F$9999,'HOURS&amp;CYCLES INPUT'!$C$2:$C$9999,'QUALIFIED EFH'!$C94,'HOURS&amp;CYCLES INPUT'!$D$2:$D$9999,'QUALIFIED EFH'!BW$4,'HOURS&amp;CYCLES INPUT'!$E$2:$E$9999,'QUALIFIED EFH'!BW$5))</f>
        <v>451.31</v>
      </c>
      <c r="BX94" s="476">
        <f>IF(BX$2&lt;&gt;"",IF($C94&lt;&gt;"TBA",BX$2/114,0),SUMIFS('HOURS&amp;CYCLES INPUT'!$F$2:$F$9999,'HOURS&amp;CYCLES INPUT'!$C$2:$C$9999,'QUALIFIED EFH'!$C94,'HOURS&amp;CYCLES INPUT'!$D$2:$D$9999,'QUALIFIED EFH'!BX$4,'HOURS&amp;CYCLES INPUT'!$E$2:$E$9999,'QUALIFIED EFH'!BX$5))</f>
        <v>404.52</v>
      </c>
      <c r="BY94" s="476">
        <f>IF(BY$2&lt;&gt;"",IF($C94&lt;&gt;"TBA",BY$2/114,0),SUMIFS('HOURS&amp;CYCLES INPUT'!$F$2:$F$9999,'HOURS&amp;CYCLES INPUT'!$C$2:$C$9999,'QUALIFIED EFH'!$C94,'HOURS&amp;CYCLES INPUT'!$D$2:$D$9999,'QUALIFIED EFH'!BY$4,'HOURS&amp;CYCLES INPUT'!$E$2:$E$9999,'QUALIFIED EFH'!BY$5))</f>
        <v>475.08</v>
      </c>
      <c r="BZ94" s="476">
        <f>IF(BZ$2&lt;&gt;"",IF($C94&lt;&gt;"TBA",BZ$2/114,0),SUMIFS('HOURS&amp;CYCLES INPUT'!$F$2:$F$9999,'HOURS&amp;CYCLES INPUT'!$C$2:$C$9999,'QUALIFIED EFH'!$C94,'HOURS&amp;CYCLES INPUT'!$D$2:$D$9999,'QUALIFIED EFH'!BZ$4,'HOURS&amp;CYCLES INPUT'!$E$2:$E$9999,'QUALIFIED EFH'!BZ$5))</f>
        <v>383.62</v>
      </c>
      <c r="CA94" s="476">
        <f>IF(CA$2&lt;&gt;"",IF($C94&lt;&gt;"TBA",CA$2/114,0),SUMIFS('HOURS&amp;CYCLES INPUT'!$F$2:$F$9999,'HOURS&amp;CYCLES INPUT'!$C$2:$C$9999,'QUALIFIED EFH'!$C94,'HOURS&amp;CYCLES INPUT'!$D$2:$D$9999,'QUALIFIED EFH'!CA$4,'HOURS&amp;CYCLES INPUT'!$E$2:$E$9999,'QUALIFIED EFH'!CA$5))</f>
        <v>393.83</v>
      </c>
      <c r="CB94" s="476">
        <f>IF(CB$2&lt;&gt;"",IF($C94&lt;&gt;"TBA",CB$2/114,0),SUMIFS('HOURS&amp;CYCLES INPUT'!$F$2:$F$9999,'HOURS&amp;CYCLES INPUT'!$C$2:$C$9999,'QUALIFIED EFH'!$C94,'HOURS&amp;CYCLES INPUT'!$D$2:$D$9999,'QUALIFIED EFH'!CB$4,'HOURS&amp;CYCLES INPUT'!$E$2:$E$9999,'QUALIFIED EFH'!CB$5))</f>
        <v>105.65</v>
      </c>
      <c r="CC94" s="476">
        <f>IF(CC$2&lt;&gt;"",IF($C94&lt;&gt;"TBA",CC$2/114,0),SUMIFS('HOURS&amp;CYCLES INPUT'!$F$2:$F$9999,'HOURS&amp;CYCLES INPUT'!$C$2:$C$9999,'QUALIFIED EFH'!$C94,'HOURS&amp;CYCLES INPUT'!$D$2:$D$9999,'QUALIFIED EFH'!CC$4,'HOURS&amp;CYCLES INPUT'!$E$2:$E$9999,'QUALIFIED EFH'!CC$5))</f>
        <v>192.5</v>
      </c>
      <c r="CD94" s="476">
        <f>IF(CD$2&lt;&gt;"",IF($C94&lt;&gt;"TBA",CD$2/114,0),SUMIFS('HOURS&amp;CYCLES INPUT'!$F$2:$F$9999,'HOURS&amp;CYCLES INPUT'!$C$2:$C$9999,'QUALIFIED EFH'!$C94,'HOURS&amp;CYCLES INPUT'!$D$2:$D$9999,'QUALIFIED EFH'!CD$4,'HOURS&amp;CYCLES INPUT'!$E$2:$E$9999,'QUALIFIED EFH'!CD$5))</f>
        <v>434.12</v>
      </c>
      <c r="CE94" s="476">
        <f>IF(CE$2&lt;&gt;"",IF($C94&lt;&gt;"TBA",CE$2/114,0),SUMIFS('HOURS&amp;CYCLES INPUT'!$F$2:$F$9999,'HOURS&amp;CYCLES INPUT'!$C$2:$C$9999,'QUALIFIED EFH'!$C94,'HOURS&amp;CYCLES INPUT'!$D$2:$D$9999,'QUALIFIED EFH'!CE$4,'HOURS&amp;CYCLES INPUT'!$E$2:$E$9999,'QUALIFIED EFH'!CE$5))</f>
        <v>425.33</v>
      </c>
      <c r="CF94" s="476">
        <f>IF(CF$2&lt;&gt;"",IF($C94&lt;&gt;"TBA",CF$2/114,0),SUMIFS('HOURS&amp;CYCLES INPUT'!$F$2:$F$9999,'HOURS&amp;CYCLES INPUT'!$C$2:$C$9999,'QUALIFIED EFH'!$C94,'HOURS&amp;CYCLES INPUT'!$D$2:$D$9999,'QUALIFIED EFH'!CF$4,'HOURS&amp;CYCLES INPUT'!$E$2:$E$9999,'QUALIFIED EFH'!CF$5))</f>
        <v>434.7</v>
      </c>
      <c r="CG94" s="476">
        <f>IF(CG$2&lt;&gt;"",IF($C94&lt;&gt;"TBA",CG$2/114,0),SUMIFS('HOURS&amp;CYCLES INPUT'!$F$2:$F$9999,'HOURS&amp;CYCLES INPUT'!$C$2:$C$9999,'QUALIFIED EFH'!$C94,'HOURS&amp;CYCLES INPUT'!$D$2:$D$9999,'QUALIFIED EFH'!CG$4,'HOURS&amp;CYCLES INPUT'!$E$2:$E$9999,'QUALIFIED EFH'!CG$5))</f>
        <v>400.62</v>
      </c>
      <c r="CH94" s="476">
        <f>IF(CH$2&lt;&gt;"",IF($C94&lt;&gt;"TBA",CH$2/114,0),SUMIFS('HOURS&amp;CYCLES INPUT'!$F$2:$F$9999,'HOURS&amp;CYCLES INPUT'!$C$2:$C$9999,'QUALIFIED EFH'!$C94,'HOURS&amp;CYCLES INPUT'!$D$2:$D$9999,'QUALIFIED EFH'!CH$4,'HOURS&amp;CYCLES INPUT'!$E$2:$E$9999,'QUALIFIED EFH'!CH$5))</f>
        <v>458.78</v>
      </c>
      <c r="CI94" s="476">
        <f>IF(CI$2&lt;&gt;"",IF($C94&lt;&gt;"TBA",CI$2/114,0),SUMIFS('HOURS&amp;CYCLES INPUT'!$F$2:$F$9999,'HOURS&amp;CYCLES INPUT'!$C$2:$C$9999,'QUALIFIED EFH'!$C94,'HOURS&amp;CYCLES INPUT'!$D$2:$D$9999,'QUALIFIED EFH'!CI$4,'HOURS&amp;CYCLES INPUT'!$E$2:$E$9999,'QUALIFIED EFH'!CI$5))</f>
        <v>466.67</v>
      </c>
      <c r="CJ94" s="476">
        <f>IF(CJ$2&lt;&gt;"",IF($C94&lt;&gt;"TBA",CJ$2/114,0),SUMIFS('HOURS&amp;CYCLES INPUT'!$F$2:$F$9999,'HOURS&amp;CYCLES INPUT'!$C$2:$C$9999,'QUALIFIED EFH'!$C94,'HOURS&amp;CYCLES INPUT'!$D$2:$D$9999,'QUALIFIED EFH'!CJ$4,'HOURS&amp;CYCLES INPUT'!$E$2:$E$9999,'QUALIFIED EFH'!CJ$5))</f>
        <v>414.05</v>
      </c>
      <c r="CK94" s="476">
        <f>IF(CK$2&lt;&gt;"",IF($C94&lt;&gt;"TBA",CK$2/114,0),SUMIFS('HOURS&amp;CYCLES INPUT'!$F$2:$F$9999,'HOURS&amp;CYCLES INPUT'!$C$2:$C$9999,'QUALIFIED EFH'!$C94,'HOURS&amp;CYCLES INPUT'!$D$2:$D$9999,'QUALIFIED EFH'!CK$4,'HOURS&amp;CYCLES INPUT'!$E$2:$E$9999,'QUALIFIED EFH'!CK$5))</f>
        <v>128.97</v>
      </c>
      <c r="CL94" s="476">
        <f>IF(CL$2&lt;&gt;"",IF($C94&lt;&gt;"TBA",CL$2/114,0),SUMIFS('HOURS&amp;CYCLES INPUT'!$F$2:$F$9999,'HOURS&amp;CYCLES INPUT'!$C$2:$C$9999,'QUALIFIED EFH'!$C94,'HOURS&amp;CYCLES INPUT'!$D$2:$D$9999,'QUALIFIED EFH'!CL$4,'HOURS&amp;CYCLES INPUT'!$E$2:$E$9999,'QUALIFIED EFH'!CL$5))</f>
        <v>0</v>
      </c>
      <c r="CM94" s="476">
        <f>IF(CM$2&lt;&gt;"",IF($C94&lt;&gt;"TBA",CM$2/114,0),SUMIFS('HOURS&amp;CYCLES INPUT'!$F$2:$F$9999,'HOURS&amp;CYCLES INPUT'!$C$2:$C$9999,'QUALIFIED EFH'!$C94,'HOURS&amp;CYCLES INPUT'!$D$2:$D$9999,'QUALIFIED EFH'!CM$4,'HOURS&amp;CYCLES INPUT'!$E$2:$E$9999,'QUALIFIED EFH'!CM$5))</f>
        <v>0</v>
      </c>
      <c r="CN94" s="476">
        <f>IF(CN$2&lt;&gt;"",IF($C94&lt;&gt;"TBA",CN$2/114,0),SUMIFS('HOURS&amp;CYCLES INPUT'!$F$2:$F$9999,'HOURS&amp;CYCLES INPUT'!$C$2:$C$9999,'QUALIFIED EFH'!$C94,'HOURS&amp;CYCLES INPUT'!$D$2:$D$9999,'QUALIFIED EFH'!CN$4,'HOURS&amp;CYCLES INPUT'!$E$2:$E$9999,'QUALIFIED EFH'!CN$5))</f>
        <v>0</v>
      </c>
      <c r="CO94" s="476">
        <f>IF(CO$2&lt;&gt;"",IF($C94&lt;&gt;"TBA",CO$2/114,0),SUMIFS('HOURS&amp;CYCLES INPUT'!$F$2:$F$9999,'HOURS&amp;CYCLES INPUT'!$C$2:$C$9999,'QUALIFIED EFH'!$C94,'HOURS&amp;CYCLES INPUT'!$D$2:$D$9999,'QUALIFIED EFH'!CO$4,'HOURS&amp;CYCLES INPUT'!$E$2:$E$9999,'QUALIFIED EFH'!CO$5))</f>
        <v>0</v>
      </c>
      <c r="CP94" s="476">
        <f>IF(CP$2&lt;&gt;"",IF($C94&lt;&gt;"TBA",CP$2/114,0),SUMIFS('HOURS&amp;CYCLES INPUT'!$F$2:$F$9999,'HOURS&amp;CYCLES INPUT'!$C$2:$C$9999,'QUALIFIED EFH'!$C94,'HOURS&amp;CYCLES INPUT'!$D$2:$D$9999,'QUALIFIED EFH'!CP$4,'HOURS&amp;CYCLES INPUT'!$E$2:$E$9999,'QUALIFIED EFH'!CP$5))</f>
        <v>0</v>
      </c>
      <c r="CQ94" s="476">
        <f>IF(CQ$2&lt;&gt;"",IF($C94&lt;&gt;"TBA",CQ$2/114,0),SUMIFS('HOURS&amp;CYCLES INPUT'!$F$2:$F$9999,'HOURS&amp;CYCLES INPUT'!$C$2:$C$9999,'QUALIFIED EFH'!$C94,'HOURS&amp;CYCLES INPUT'!$D$2:$D$9999,'QUALIFIED EFH'!CQ$4,'HOURS&amp;CYCLES INPUT'!$E$2:$E$9999,'QUALIFIED EFH'!CQ$5))</f>
        <v>0</v>
      </c>
      <c r="CR94" s="476">
        <f>IF(CR$2&lt;&gt;"",IF($C94&lt;&gt;"TBA",CR$2/114,0),SUMIFS('HOURS&amp;CYCLES INPUT'!$F$2:$F$9999,'HOURS&amp;CYCLES INPUT'!$C$2:$C$9999,'QUALIFIED EFH'!$C94,'HOURS&amp;CYCLES INPUT'!$D$2:$D$9999,'QUALIFIED EFH'!CR$4,'HOURS&amp;CYCLES INPUT'!$E$2:$E$9999,'QUALIFIED EFH'!CR$5))</f>
        <v>0</v>
      </c>
      <c r="CS94" s="476">
        <f>IF(CS$2&lt;&gt;"",IF($C94&lt;&gt;"TBA",CS$2/114,0),SUMIFS('HOURS&amp;CYCLES INPUT'!$F$2:$F$9999,'HOURS&amp;CYCLES INPUT'!$C$2:$C$9999,'QUALIFIED EFH'!$C94,'HOURS&amp;CYCLES INPUT'!$D$2:$D$9999,'QUALIFIED EFH'!CS$4,'HOURS&amp;CYCLES INPUT'!$E$2:$E$9999,'QUALIFIED EFH'!CS$5))</f>
        <v>0</v>
      </c>
      <c r="CT94" s="476">
        <f>IF(CT$2&lt;&gt;"",IF($C94&lt;&gt;"TBA",CT$2/114,0),SUMIFS('HOURS&amp;CYCLES INPUT'!$F$2:$F$9999,'HOURS&amp;CYCLES INPUT'!$C$2:$C$9999,'QUALIFIED EFH'!$C94,'HOURS&amp;CYCLES INPUT'!$D$2:$D$9999,'QUALIFIED EFH'!CT$4,'HOURS&amp;CYCLES INPUT'!$E$2:$E$9999,'QUALIFIED EFH'!CT$5))</f>
        <v>0</v>
      </c>
      <c r="CU94" s="476">
        <f>IF(CU$2&lt;&gt;"",IF($C94&lt;&gt;"TBA",CU$2/114,0),SUMIFS('HOURS&amp;CYCLES INPUT'!$F$2:$F$9999,'HOURS&amp;CYCLES INPUT'!$C$2:$C$9999,'QUALIFIED EFH'!$C94,'HOURS&amp;CYCLES INPUT'!$D$2:$D$9999,'QUALIFIED EFH'!CU$4,'HOURS&amp;CYCLES INPUT'!$E$2:$E$9999,'QUALIFIED EFH'!CU$5))</f>
        <v>0</v>
      </c>
      <c r="CV94" s="476">
        <f>IF(CV$2&lt;&gt;"",IF($C94&lt;&gt;"TBA",CV$2/114,0),SUMIFS('HOURS&amp;CYCLES INPUT'!$F$2:$F$9999,'HOURS&amp;CYCLES INPUT'!$C$2:$C$9999,'QUALIFIED EFH'!$C94,'HOURS&amp;CYCLES INPUT'!$D$2:$D$9999,'QUALIFIED EFH'!CV$4,'HOURS&amp;CYCLES INPUT'!$E$2:$E$9999,'QUALIFIED EFH'!CV$5))</f>
        <v>0</v>
      </c>
      <c r="CW94" s="476">
        <f>IF(CW$2&lt;&gt;"",IF($C94&lt;&gt;"TBA",CW$2/114,0),SUMIFS('HOURS&amp;CYCLES INPUT'!$F$2:$F$9999,'HOURS&amp;CYCLES INPUT'!$C$2:$C$9999,'QUALIFIED EFH'!$C94,'HOURS&amp;CYCLES INPUT'!$D$2:$D$9999,'QUALIFIED EFH'!CW$4,'HOURS&amp;CYCLES INPUT'!$E$2:$E$9999,'QUALIFIED EFH'!CW$5))</f>
        <v>0</v>
      </c>
      <c r="CX94" s="476">
        <f>IF(CX$2&lt;&gt;"",IF($C94&lt;&gt;"TBA",CX$2/114,0),SUMIFS('HOURS&amp;CYCLES INPUT'!$F$2:$F$9999,'HOURS&amp;CYCLES INPUT'!$C$2:$C$9999,'QUALIFIED EFH'!$C94,'HOURS&amp;CYCLES INPUT'!$D$2:$D$9999,'QUALIFIED EFH'!CX$4,'HOURS&amp;CYCLES INPUT'!$E$2:$E$9999,'QUALIFIED EFH'!CX$5))</f>
        <v>118.99</v>
      </c>
      <c r="CY94" s="476">
        <f>IF(CY$2&lt;&gt;"",IF($C94&lt;&gt;"TBA",CY$2/114,0),SUMIFS('HOURS&amp;CYCLES INPUT'!$F$2:$F$9999,'HOURS&amp;CYCLES INPUT'!$C$2:$C$9999,'QUALIFIED EFH'!$C94,'HOURS&amp;CYCLES INPUT'!$D$2:$D$9999,'QUALIFIED EFH'!CY$4,'HOURS&amp;CYCLES INPUT'!$E$2:$E$9999,'QUALIFIED EFH'!CY$5))</f>
        <v>474.73</v>
      </c>
      <c r="CZ94" s="476">
        <f>IF(CZ$2&lt;&gt;"",IF($C94&lt;&gt;"TBA",CZ$2/114,0),SUMIFS('HOURS&amp;CYCLES INPUT'!$F$2:$F$9999,'HOURS&amp;CYCLES INPUT'!$C$2:$C$9999,'QUALIFIED EFH'!$C94,'HOURS&amp;CYCLES INPUT'!$D$2:$D$9999,'QUALIFIED EFH'!CZ$4,'HOURS&amp;CYCLES INPUT'!$E$2:$E$9999,'QUALIFIED EFH'!CZ$5))</f>
        <v>424.84</v>
      </c>
      <c r="DA94" s="476">
        <f>IF(DA$2&lt;&gt;"",IF($C94&lt;&gt;"TBA",DA$2/114,0),SUMIFS('HOURS&amp;CYCLES INPUT'!$F$2:$F$9999,'HOURS&amp;CYCLES INPUT'!$C$2:$C$9999,'QUALIFIED EFH'!$C94,'HOURS&amp;CYCLES INPUT'!$D$2:$D$9999,'QUALIFIED EFH'!DA$4,'HOURS&amp;CYCLES INPUT'!$E$2:$E$9999,'QUALIFIED EFH'!DA$5))</f>
        <v>503.7</v>
      </c>
      <c r="DB94" s="476">
        <f>IF(DB$2&lt;&gt;"",IF($C94&lt;&gt;"TBA",DB$2/114,0),SUMIFS('HOURS&amp;CYCLES INPUT'!$F$2:$F$9999,'HOURS&amp;CYCLES INPUT'!$C$2:$C$9999,'QUALIFIED EFH'!$C94,'HOURS&amp;CYCLES INPUT'!$D$2:$D$9999,'QUALIFIED EFH'!DB$4,'HOURS&amp;CYCLES INPUT'!$E$2:$E$9999,'QUALIFIED EFH'!DB$5))</f>
        <v>447.55</v>
      </c>
      <c r="DC94" s="476">
        <f>IF(DC$2&lt;&gt;"",IF($C94&lt;&gt;"TBA",DC$2/114,0),SUMIFS('HOURS&amp;CYCLES INPUT'!$F$2:$F$9999,'HOURS&amp;CYCLES INPUT'!$C$2:$C$9999,'QUALIFIED EFH'!$C94,'HOURS&amp;CYCLES INPUT'!$D$2:$D$9999,'QUALIFIED EFH'!DC$4,'HOURS&amp;CYCLES INPUT'!$E$2:$E$9999,'QUALIFIED EFH'!DC$5))</f>
        <v>446.58</v>
      </c>
      <c r="DD94" s="476">
        <f>IF(DD$2&lt;&gt;"",IF($C94&lt;&gt;"TBA",DD$2/114,0),SUMIFS('HOURS&amp;CYCLES INPUT'!$F$2:$F$9999,'HOURS&amp;CYCLES INPUT'!$C$2:$C$9999,'QUALIFIED EFH'!$C94,'HOURS&amp;CYCLES INPUT'!$D$2:$D$9999,'QUALIFIED EFH'!DD$4,'HOURS&amp;CYCLES INPUT'!$E$2:$E$9999,'QUALIFIED EFH'!DD$5))</f>
        <v>381.92</v>
      </c>
      <c r="DE94" s="476">
        <f>IF(DE$2&lt;&gt;"",IF($C94&lt;&gt;"TBA",DE$2/114,0),SUMIFS('HOURS&amp;CYCLES INPUT'!$F$2:$F$9999,'HOURS&amp;CYCLES INPUT'!$C$2:$C$9999,'QUALIFIED EFH'!$C94,'HOURS&amp;CYCLES INPUT'!$D$2:$D$9999,'QUALIFIED EFH'!DE$4,'HOURS&amp;CYCLES INPUT'!$E$2:$E$9999,'QUALIFIED EFH'!DE$5))</f>
        <v>432.26</v>
      </c>
      <c r="DF94" s="476">
        <f>IF(DF$2&lt;&gt;"",IF($C94&lt;&gt;"TBA",DF$2/114,0),SUMIFS('HOURS&amp;CYCLES INPUT'!$F$2:$F$9999,'HOURS&amp;CYCLES INPUT'!$C$2:$C$9999,'QUALIFIED EFH'!$C94,'HOURS&amp;CYCLES INPUT'!$D$2:$D$9999,'QUALIFIED EFH'!DF$4,'HOURS&amp;CYCLES INPUT'!$E$2:$E$9999,'QUALIFIED EFH'!DF$5))</f>
        <v>481.05</v>
      </c>
      <c r="DG94" s="476">
        <f>IF(DG$2&lt;&gt;"",IF($C94&lt;&gt;"TBA",DG$2/114,0),SUMIFS('HOURS&amp;CYCLES INPUT'!$F$2:$F$9999,'HOURS&amp;CYCLES INPUT'!$C$2:$C$9999,'QUALIFIED EFH'!$C94,'HOURS&amp;CYCLES INPUT'!$D$2:$D$9999,'QUALIFIED EFH'!DG$4,'HOURS&amp;CYCLES INPUT'!$E$2:$E$9999,'QUALIFIED EFH'!DG$5))</f>
        <v>474.39</v>
      </c>
      <c r="DH94" s="476">
        <f>IF(DH$2&lt;&gt;"",IF($C94&lt;&gt;"TBA",DH$2/114,0),SUMIFS('HOURS&amp;CYCLES INPUT'!$F$2:$F$9999,'HOURS&amp;CYCLES INPUT'!$C$2:$C$9999,'QUALIFIED EFH'!$C94,'HOURS&amp;CYCLES INPUT'!$D$2:$D$9999,'QUALIFIED EFH'!DH$4,'HOURS&amp;CYCLES INPUT'!$E$2:$E$9999,'QUALIFIED EFH'!DH$5))</f>
        <v>0</v>
      </c>
      <c r="DI94" s="476">
        <f>IF(DI$2&lt;&gt;"",IF($C94&lt;&gt;"TBA",DI$2/114,0),SUMIFS('HOURS&amp;CYCLES INPUT'!$F$2:$F$9999,'HOURS&amp;CYCLES INPUT'!$C$2:$C$9999,'QUALIFIED EFH'!$C94,'HOURS&amp;CYCLES INPUT'!$D$2:$D$9999,'QUALIFIED EFH'!DI$4,'HOURS&amp;CYCLES INPUT'!$E$2:$E$9999,'QUALIFIED EFH'!DI$5))</f>
        <v>0</v>
      </c>
      <c r="DJ94" s="476">
        <f>IF(DJ$2&lt;&gt;"",IF($C94&lt;&gt;"TBA",DJ$2/114,0),SUMIFS('HOURS&amp;CYCLES INPUT'!$F$2:$F$9999,'HOURS&amp;CYCLES INPUT'!$C$2:$C$9999,'QUALIFIED EFH'!$C94,'HOURS&amp;CYCLES INPUT'!$D$2:$D$9999,'QUALIFIED EFH'!DJ$4,'HOURS&amp;CYCLES INPUT'!$E$2:$E$9999,'QUALIFIED EFH'!DJ$5))</f>
        <v>0</v>
      </c>
      <c r="DK94" s="476">
        <f>IF(DK$2&lt;&gt;"",IF($C94&lt;&gt;"TBA",DK$2/114,0),SUMIFS('HOURS&amp;CYCLES INPUT'!$F$2:$F$9999,'HOURS&amp;CYCLES INPUT'!$C$2:$C$9999,'QUALIFIED EFH'!$C94,'HOURS&amp;CYCLES INPUT'!$D$2:$D$9999,'QUALIFIED EFH'!DK$4,'HOURS&amp;CYCLES INPUT'!$E$2:$E$9999,'QUALIFIED EFH'!DK$5))</f>
        <v>0</v>
      </c>
      <c r="DL94" s="476">
        <f>IF(DL$2&lt;&gt;"",IF($C94&lt;&gt;"TBA",DL$2/114,0),SUMIFS('HOURS&amp;CYCLES INPUT'!$F$2:$F$9999,'HOURS&amp;CYCLES INPUT'!$C$2:$C$9999,'QUALIFIED EFH'!$C94,'HOURS&amp;CYCLES INPUT'!$D$2:$D$9999,'QUALIFIED EFH'!DL$4,'HOURS&amp;CYCLES INPUT'!$E$2:$E$9999,'QUALIFIED EFH'!DL$5))</f>
        <v>0</v>
      </c>
      <c r="DM94" s="476">
        <f>IF(DM$2&lt;&gt;"",IF($C94&lt;&gt;"TBA",DM$2/114,0),SUMIFS('HOURS&amp;CYCLES INPUT'!$F$2:$F$9999,'HOURS&amp;CYCLES INPUT'!$C$2:$C$9999,'QUALIFIED EFH'!$C94,'HOURS&amp;CYCLES INPUT'!$D$2:$D$9999,'QUALIFIED EFH'!DM$4,'HOURS&amp;CYCLES INPUT'!$E$2:$E$9999,'QUALIFIED EFH'!DM$5))</f>
        <v>0</v>
      </c>
      <c r="DN94" s="476">
        <f>IF(DN$2&lt;&gt;"",IF($C94&lt;&gt;"TBA",DN$2/114,0),SUMIFS('HOURS&amp;CYCLES INPUT'!$F$2:$F$9999,'HOURS&amp;CYCLES INPUT'!$C$2:$C$9999,'QUALIFIED EFH'!$C94,'HOURS&amp;CYCLES INPUT'!$D$2:$D$9999,'QUALIFIED EFH'!DN$4,'HOURS&amp;CYCLES INPUT'!$E$2:$E$9999,'QUALIFIED EFH'!DN$5))</f>
        <v>0</v>
      </c>
      <c r="DO94" s="476">
        <f>IF(DO$2&lt;&gt;"",IF($C94&lt;&gt;"TBA",DO$2/114,0),SUMIFS('HOURS&amp;CYCLES INPUT'!$F$2:$F$9999,'HOURS&amp;CYCLES INPUT'!$C$2:$C$9999,'QUALIFIED EFH'!$C94,'HOURS&amp;CYCLES INPUT'!$D$2:$D$9999,'QUALIFIED EFH'!DO$4,'HOURS&amp;CYCLES INPUT'!$E$2:$E$9999,'QUALIFIED EFH'!DO$5))</f>
        <v>0</v>
      </c>
      <c r="DP94" s="476">
        <f>IF(DP$2&lt;&gt;"",IF($C94&lt;&gt;"TBA",DP$2/114,0),SUMIFS('HOURS&amp;CYCLES INPUT'!$F$2:$F$9999,'HOURS&amp;CYCLES INPUT'!$C$2:$C$9999,'QUALIFIED EFH'!$C94,'HOURS&amp;CYCLES INPUT'!$D$2:$D$9999,'QUALIFIED EFH'!DP$4,'HOURS&amp;CYCLES INPUT'!$E$2:$E$9999,'QUALIFIED EFH'!DP$5))</f>
        <v>0</v>
      </c>
      <c r="DQ94" s="476">
        <f>IF(DQ$2&lt;&gt;"",IF($C94&lt;&gt;"TBA",DQ$2/114,0),SUMIFS('HOURS&amp;CYCLES INPUT'!$F$2:$F$9999,'HOURS&amp;CYCLES INPUT'!$C$2:$C$9999,'QUALIFIED EFH'!$C94,'HOURS&amp;CYCLES INPUT'!$D$2:$D$9999,'QUALIFIED EFH'!DQ$4,'HOURS&amp;CYCLES INPUT'!$E$2:$E$9999,'QUALIFIED EFH'!DQ$5))</f>
        <v>0</v>
      </c>
      <c r="DR94" s="476">
        <f>IF(DR$2&lt;&gt;"",IF($C94&lt;&gt;"TBA",DR$2/114,0),SUMIFS('HOURS&amp;CYCLES INPUT'!$F$2:$F$9999,'HOURS&amp;CYCLES INPUT'!$C$2:$C$9999,'QUALIFIED EFH'!$C94,'HOURS&amp;CYCLES INPUT'!$D$2:$D$9999,'QUALIFIED EFH'!DR$4,'HOURS&amp;CYCLES INPUT'!$E$2:$E$9999,'QUALIFIED EFH'!DR$5))</f>
        <v>0</v>
      </c>
      <c r="DS94" s="476">
        <f>IF(DS$2&lt;&gt;"",IF($C94&lt;&gt;"TBA",DS$2/114,0),SUMIFS('HOURS&amp;CYCLES INPUT'!$F$2:$F$9999,'HOURS&amp;CYCLES INPUT'!$C$2:$C$9999,'QUALIFIED EFH'!$C94,'HOURS&amp;CYCLES INPUT'!$D$2:$D$9999,'QUALIFIED EFH'!DS$4,'HOURS&amp;CYCLES INPUT'!$E$2:$E$9999,'QUALIFIED EFH'!DS$5))</f>
        <v>0</v>
      </c>
      <c r="DT94" s="476">
        <f>IF(DT$2&lt;&gt;"",IF($C94&lt;&gt;"TBA",DT$2/114,0),SUMIFS('HOURS&amp;CYCLES INPUT'!$F$2:$F$9999,'HOURS&amp;CYCLES INPUT'!$C$2:$C$9999,'QUALIFIED EFH'!$C94,'HOURS&amp;CYCLES INPUT'!$D$2:$D$9999,'QUALIFIED EFH'!DT$4,'HOURS&amp;CYCLES INPUT'!$E$2:$E$9999,'QUALIFIED EFH'!DT$5))</f>
        <v>0</v>
      </c>
      <c r="DU94" s="476">
        <f>IF(DU$2&lt;&gt;"",IF($C94&lt;&gt;"TBA",DU$2/114,0),SUMIFS('HOURS&amp;CYCLES INPUT'!$F$2:$F$9999,'HOURS&amp;CYCLES INPUT'!$C$2:$C$9999,'QUALIFIED EFH'!$C94,'HOURS&amp;CYCLES INPUT'!$D$2:$D$9999,'QUALIFIED EFH'!DU$4,'HOURS&amp;CYCLES INPUT'!$E$2:$E$9999,'QUALIFIED EFH'!DU$5))</f>
        <v>0</v>
      </c>
      <c r="DV94" s="476">
        <f>IF(DV$2&lt;&gt;"",IF($C94&lt;&gt;"TBA",DV$2/114,0),SUMIFS('HOURS&amp;CYCLES INPUT'!$F$2:$F$9999,'HOURS&amp;CYCLES INPUT'!$C$2:$C$9999,'QUALIFIED EFH'!$C94,'HOURS&amp;CYCLES INPUT'!$D$2:$D$9999,'QUALIFIED EFH'!DV$4,'HOURS&amp;CYCLES INPUT'!$E$2:$E$9999,'QUALIFIED EFH'!DV$5))</f>
        <v>0</v>
      </c>
      <c r="DW94" s="476">
        <f>IF(DW$2&lt;&gt;"",IF($C94&lt;&gt;"TBA",DW$2/114,0),SUMIFS('HOURS&amp;CYCLES INPUT'!$F$2:$F$9999,'HOURS&amp;CYCLES INPUT'!$C$2:$C$9999,'QUALIFIED EFH'!$C94,'HOURS&amp;CYCLES INPUT'!$D$2:$D$9999,'QUALIFIED EFH'!DW$4,'HOURS&amp;CYCLES INPUT'!$E$2:$E$9999,'QUALIFIED EFH'!DW$5))</f>
        <v>0</v>
      </c>
      <c r="DX94" s="476">
        <f>IF(DX$2&lt;&gt;"",IF($C94&lt;&gt;"TBA",DX$2/114,0),SUMIFS('HOURS&amp;CYCLES INPUT'!$F$2:$F$9999,'HOURS&amp;CYCLES INPUT'!$C$2:$C$9999,'QUALIFIED EFH'!$C94,'HOURS&amp;CYCLES INPUT'!$D$2:$D$9999,'QUALIFIED EFH'!DX$4,'HOURS&amp;CYCLES INPUT'!$E$2:$E$9999,'QUALIFIED EFH'!DX$5))</f>
        <v>0</v>
      </c>
      <c r="DY94" s="476">
        <f>IF(DY$2&lt;&gt;"",IF($C94&lt;&gt;"TBA",DY$2/114,0),SUMIFS('HOURS&amp;CYCLES INPUT'!$F$2:$F$9999,'HOURS&amp;CYCLES INPUT'!$C$2:$C$9999,'QUALIFIED EFH'!$C94,'HOURS&amp;CYCLES INPUT'!$D$2:$D$9999,'QUALIFIED EFH'!DY$4,'HOURS&amp;CYCLES INPUT'!$E$2:$E$9999,'QUALIFIED EFH'!DY$5))</f>
        <v>0</v>
      </c>
      <c r="DZ94" s="476">
        <f>IF(DZ$2&lt;&gt;"",IF($C94&lt;&gt;"TBA",DZ$2/114,0),SUMIFS('HOURS&amp;CYCLES INPUT'!$F$2:$F$9999,'HOURS&amp;CYCLES INPUT'!$C$2:$C$9999,'QUALIFIED EFH'!$C94,'HOURS&amp;CYCLES INPUT'!$D$2:$D$9999,'QUALIFIED EFH'!DZ$4,'HOURS&amp;CYCLES INPUT'!$E$2:$E$9999,'QUALIFIED EFH'!DZ$5))</f>
        <v>0</v>
      </c>
      <c r="EA94" s="476">
        <f>IF(EA$2&lt;&gt;"",IF($C94&lt;&gt;"TBA",EA$2/114,0),SUMIFS('HOURS&amp;CYCLES INPUT'!$F$2:$F$9999,'HOURS&amp;CYCLES INPUT'!$C$2:$C$9999,'QUALIFIED EFH'!$C94,'HOURS&amp;CYCLES INPUT'!$D$2:$D$9999,'QUALIFIED EFH'!EA$4,'HOURS&amp;CYCLES INPUT'!$E$2:$E$9999,'QUALIFIED EFH'!EA$5))</f>
        <v>0</v>
      </c>
      <c r="EB94" s="476">
        <f>IF(EB$2&lt;&gt;"",IF($C94&lt;&gt;"TBA",EB$2/114,0),SUMIFS('HOURS&amp;CYCLES INPUT'!$F$2:$F$9999,'HOURS&amp;CYCLES INPUT'!$C$2:$C$9999,'QUALIFIED EFH'!$C94,'HOURS&amp;CYCLES INPUT'!$D$2:$D$9999,'QUALIFIED EFH'!EB$4,'HOURS&amp;CYCLES INPUT'!$E$2:$E$9999,'QUALIFIED EFH'!EB$5))</f>
        <v>0</v>
      </c>
      <c r="EC94" s="476">
        <f>IF(EC$2&lt;&gt;"",IF($C94&lt;&gt;"TBA",EC$2/114,0),SUMIFS('HOURS&amp;CYCLES INPUT'!$F$2:$F$9999,'HOURS&amp;CYCLES INPUT'!$C$2:$C$9999,'QUALIFIED EFH'!$C94,'HOURS&amp;CYCLES INPUT'!$D$2:$D$9999,'QUALIFIED EFH'!EC$4,'HOURS&amp;CYCLES INPUT'!$E$2:$E$9999,'QUALIFIED EFH'!EC$5))</f>
        <v>0</v>
      </c>
      <c r="ED94" s="476">
        <f>IF(ED$2&lt;&gt;"",IF($C94&lt;&gt;"TBA",ED$2/114,0),SUMIFS('HOURS&amp;CYCLES INPUT'!$F$2:$F$9999,'HOURS&amp;CYCLES INPUT'!$C$2:$C$9999,'QUALIFIED EFH'!$C94,'HOURS&amp;CYCLES INPUT'!$D$2:$D$9999,'QUALIFIED EFH'!ED$4,'HOURS&amp;CYCLES INPUT'!$E$2:$E$9999,'QUALIFIED EFH'!ED$5))</f>
        <v>0</v>
      </c>
      <c r="EE94" s="476">
        <f>IF(EE$2&lt;&gt;"",IF($C94&lt;&gt;"TBA",EE$2/114,0),SUMIFS('HOURS&amp;CYCLES INPUT'!$F$2:$F$9999,'HOURS&amp;CYCLES INPUT'!$C$2:$C$9999,'QUALIFIED EFH'!$C94,'HOURS&amp;CYCLES INPUT'!$D$2:$D$9999,'QUALIFIED EFH'!EE$4,'HOURS&amp;CYCLES INPUT'!$E$2:$E$9999,'QUALIFIED EFH'!EE$5))</f>
        <v>0</v>
      </c>
      <c r="EF94" s="476">
        <f>IF(EF$2&lt;&gt;"",IF($C94&lt;&gt;"TBA",EF$2/114,0),SUMIFS('HOURS&amp;CYCLES INPUT'!$F$2:$F$9999,'HOURS&amp;CYCLES INPUT'!$C$2:$C$9999,'QUALIFIED EFH'!$C94,'HOURS&amp;CYCLES INPUT'!$D$2:$D$9999,'QUALIFIED EFH'!EF$4,'HOURS&amp;CYCLES INPUT'!$E$2:$E$9999,'QUALIFIED EFH'!EF$5))</f>
        <v>0</v>
      </c>
      <c r="EG94" s="476">
        <f>IF(EG$2&lt;&gt;"",IF($C94&lt;&gt;"TBA",EG$2/114,0),SUMIFS('HOURS&amp;CYCLES INPUT'!$F$2:$F$9999,'HOURS&amp;CYCLES INPUT'!$C$2:$C$9999,'QUALIFIED EFH'!$C94,'HOURS&amp;CYCLES INPUT'!$D$2:$D$9999,'QUALIFIED EFH'!EG$4,'HOURS&amp;CYCLES INPUT'!$E$2:$E$9999,'QUALIFIED EFH'!EG$5))</f>
        <v>0</v>
      </c>
      <c r="EH94" s="476">
        <f>IF(EH$2&lt;&gt;"",IF($C94&lt;&gt;"TBA",EH$2/114,0),SUMIFS('HOURS&amp;CYCLES INPUT'!$F$2:$F$9999,'HOURS&amp;CYCLES INPUT'!$C$2:$C$9999,'QUALIFIED EFH'!$C94,'HOURS&amp;CYCLES INPUT'!$D$2:$D$9999,'QUALIFIED EFH'!EH$4,'HOURS&amp;CYCLES INPUT'!$E$2:$E$9999,'QUALIFIED EFH'!EH$5))</f>
        <v>0</v>
      </c>
      <c r="EI94" s="476">
        <f>IF(EI$2&lt;&gt;"",IF($C94&lt;&gt;"TBA",EI$2/114,0),SUMIFS('HOURS&amp;CYCLES INPUT'!$F$2:$F$9999,'HOURS&amp;CYCLES INPUT'!$C$2:$C$9999,'QUALIFIED EFH'!$C94,'HOURS&amp;CYCLES INPUT'!$D$2:$D$9999,'QUALIFIED EFH'!EI$4,'HOURS&amp;CYCLES INPUT'!$E$2:$E$9999,'QUALIFIED EFH'!EI$5))</f>
        <v>0</v>
      </c>
      <c r="EJ94" s="476">
        <f>IF(EJ$2&lt;&gt;"",IF($C94&lt;&gt;"TBA",EJ$2/114,0),SUMIFS('HOURS&amp;CYCLES INPUT'!$F$2:$F$9999,'HOURS&amp;CYCLES INPUT'!$C$2:$C$9999,'QUALIFIED EFH'!$C94,'HOURS&amp;CYCLES INPUT'!$D$2:$D$9999,'QUALIFIED EFH'!EJ$4,'HOURS&amp;CYCLES INPUT'!$E$2:$E$9999,'QUALIFIED EFH'!EJ$5))</f>
        <v>0</v>
      </c>
      <c r="EK94" s="476">
        <f>IF(EK$2&lt;&gt;"",IF($C94&lt;&gt;"TBA",EK$2/114,0),SUMIFS('HOURS&amp;CYCLES INPUT'!$F$2:$F$9999,'HOURS&amp;CYCLES INPUT'!$C$2:$C$9999,'QUALIFIED EFH'!$C94,'HOURS&amp;CYCLES INPUT'!$D$2:$D$9999,'QUALIFIED EFH'!EK$4,'HOURS&amp;CYCLES INPUT'!$E$2:$E$9999,'QUALIFIED EFH'!EK$5))</f>
        <v>0</v>
      </c>
      <c r="EL94" s="476">
        <f>IF(EL$2&lt;&gt;"",IF($C94&lt;&gt;"TBA",EL$2/114,0),SUMIFS('HOURS&amp;CYCLES INPUT'!$F$2:$F$9999,'HOURS&amp;CYCLES INPUT'!$C$2:$C$9999,'QUALIFIED EFH'!$C94,'HOURS&amp;CYCLES INPUT'!$D$2:$D$9999,'QUALIFIED EFH'!EL$4,'HOURS&amp;CYCLES INPUT'!$E$2:$E$9999,'QUALIFIED EFH'!EL$5))</f>
        <v>0</v>
      </c>
      <c r="EM94" s="476">
        <f>IF(EM$2&lt;&gt;"",IF($C94&lt;&gt;"TBA",EM$2/114,0),SUMIFS('HOURS&amp;CYCLES INPUT'!$F$2:$F$9999,'HOURS&amp;CYCLES INPUT'!$C$2:$C$9999,'QUALIFIED EFH'!$C94,'HOURS&amp;CYCLES INPUT'!$D$2:$D$9999,'QUALIFIED EFH'!EM$4,'HOURS&amp;CYCLES INPUT'!$E$2:$E$9999,'QUALIFIED EFH'!EM$5))</f>
        <v>0</v>
      </c>
      <c r="EN94" s="476">
        <f>IF(EN$2&lt;&gt;"",IF($C94&lt;&gt;"TBA",EN$2/114,0),SUMIFS('HOURS&amp;CYCLES INPUT'!$F$2:$F$9999,'HOURS&amp;CYCLES INPUT'!$C$2:$C$9999,'QUALIFIED EFH'!$C94,'HOURS&amp;CYCLES INPUT'!$D$2:$D$9999,'QUALIFIED EFH'!EN$4,'HOURS&amp;CYCLES INPUT'!$E$2:$E$9999,'QUALIFIED EFH'!EN$5))</f>
        <v>0</v>
      </c>
      <c r="EO94" s="476">
        <f>IF(EO$2&lt;&gt;"",IF($C94&lt;&gt;"TBA",EO$2/114,0),SUMIFS('HOURS&amp;CYCLES INPUT'!$F$2:$F$9999,'HOURS&amp;CYCLES INPUT'!$C$2:$C$9999,'QUALIFIED EFH'!$C94,'HOURS&amp;CYCLES INPUT'!$D$2:$D$9999,'QUALIFIED EFH'!EO$4,'HOURS&amp;CYCLES INPUT'!$E$2:$E$9999,'QUALIFIED EFH'!EO$5))</f>
        <v>0</v>
      </c>
      <c r="EP94" s="476">
        <f>IF(EP$2&lt;&gt;"",IF($C94&lt;&gt;"TBA",EP$2/114,0),SUMIFS('HOURS&amp;CYCLES INPUT'!$F$2:$F$9999,'HOURS&amp;CYCLES INPUT'!$C$2:$C$9999,'QUALIFIED EFH'!$C94,'HOURS&amp;CYCLES INPUT'!$D$2:$D$9999,'QUALIFIED EFH'!EP$4,'HOURS&amp;CYCLES INPUT'!$E$2:$E$9999,'QUALIFIED EFH'!EP$5))</f>
        <v>0</v>
      </c>
      <c r="EQ94" s="476">
        <f>IF(EQ$2&lt;&gt;"",IF($C94&lt;&gt;"TBA",EQ$2/114,0),SUMIFS('HOURS&amp;CYCLES INPUT'!$F$2:$F$9999,'HOURS&amp;CYCLES INPUT'!$C$2:$C$9999,'QUALIFIED EFH'!$C94,'HOURS&amp;CYCLES INPUT'!$D$2:$D$9999,'QUALIFIED EFH'!EQ$4,'HOURS&amp;CYCLES INPUT'!$E$2:$E$9999,'QUALIFIED EFH'!EQ$5))</f>
        <v>0</v>
      </c>
      <c r="ER94" s="476">
        <f>IF(ER$2&lt;&gt;"",IF($C94&lt;&gt;"TBA",ER$2/114,0),SUMIFS('HOURS&amp;CYCLES INPUT'!$F$2:$F$9999,'HOURS&amp;CYCLES INPUT'!$C$2:$C$9999,'QUALIFIED EFH'!$C94,'HOURS&amp;CYCLES INPUT'!$D$2:$D$9999,'QUALIFIED EFH'!ER$4,'HOURS&amp;CYCLES INPUT'!$E$2:$E$9999,'QUALIFIED EFH'!ER$5))</f>
        <v>0</v>
      </c>
      <c r="ES94" s="476">
        <f>IF(ES$2&lt;&gt;"",IF($C94&lt;&gt;"TBA",ES$2/114,0),SUMIFS('HOURS&amp;CYCLES INPUT'!$F$2:$F$9999,'HOURS&amp;CYCLES INPUT'!$C$2:$C$9999,'QUALIFIED EFH'!$C94,'HOURS&amp;CYCLES INPUT'!$D$2:$D$9999,'QUALIFIED EFH'!ES$4,'HOURS&amp;CYCLES INPUT'!$E$2:$E$9999,'QUALIFIED EFH'!ES$5))</f>
        <v>0</v>
      </c>
      <c r="ET94" s="476">
        <f>IF(ET$2&lt;&gt;"",IF($C94&lt;&gt;"TBA",ET$2/114,0),SUMIFS('HOURS&amp;CYCLES INPUT'!$F$2:$F$9999,'HOURS&amp;CYCLES INPUT'!$C$2:$C$9999,'QUALIFIED EFH'!$C94,'HOURS&amp;CYCLES INPUT'!$D$2:$D$9999,'QUALIFIED EFH'!ET$4,'HOURS&amp;CYCLES INPUT'!$E$2:$E$9999,'QUALIFIED EFH'!ET$5))</f>
        <v>0</v>
      </c>
      <c r="EU94" s="476">
        <f>IF(EU$2&lt;&gt;"",IF($C94&lt;&gt;"TBA",EU$2/114,0),SUMIFS('HOURS&amp;CYCLES INPUT'!$F$2:$F$9999,'HOURS&amp;CYCLES INPUT'!$C$2:$C$9999,'QUALIFIED EFH'!$C94,'HOURS&amp;CYCLES INPUT'!$D$2:$D$9999,'QUALIFIED EFH'!EU$4,'HOURS&amp;CYCLES INPUT'!$E$2:$E$9999,'QUALIFIED EFH'!EU$5))</f>
        <v>0</v>
      </c>
      <c r="EV94" s="476">
        <f>IF(EV$2&lt;&gt;"",IF($C94&lt;&gt;"TBA",EV$2/114,0),SUMIFS('HOURS&amp;CYCLES INPUT'!$F$2:$F$9999,'HOURS&amp;CYCLES INPUT'!$C$2:$C$9999,'QUALIFIED EFH'!$C94,'HOURS&amp;CYCLES INPUT'!$D$2:$D$9999,'QUALIFIED EFH'!EV$4,'HOURS&amp;CYCLES INPUT'!$E$2:$E$9999,'QUALIFIED EFH'!EV$5))</f>
        <v>0</v>
      </c>
      <c r="EW94" s="476">
        <f>IF(EW$2&lt;&gt;"",IF($C94&lt;&gt;"TBA",EW$2/114,0),SUMIFS('HOURS&amp;CYCLES INPUT'!$F$2:$F$9999,'HOURS&amp;CYCLES INPUT'!$C$2:$C$9999,'QUALIFIED EFH'!$C94,'HOURS&amp;CYCLES INPUT'!$D$2:$D$9999,'QUALIFIED EFH'!EW$4,'HOURS&amp;CYCLES INPUT'!$E$2:$E$9999,'QUALIFIED EFH'!EW$5))</f>
        <v>0</v>
      </c>
      <c r="EX94" s="476">
        <f>IF(EX$2&lt;&gt;"",IF($C94&lt;&gt;"TBA",EX$2/114,0),SUMIFS('HOURS&amp;CYCLES INPUT'!$F$2:$F$9999,'HOURS&amp;CYCLES INPUT'!$C$2:$C$9999,'QUALIFIED EFH'!$C94,'HOURS&amp;CYCLES INPUT'!$D$2:$D$9999,'QUALIFIED EFH'!EX$4,'HOURS&amp;CYCLES INPUT'!$E$2:$E$9999,'QUALIFIED EFH'!EX$5))</f>
        <v>0</v>
      </c>
      <c r="EY94" s="476">
        <f>IF(EY$2&lt;&gt;"",IF($C94&lt;&gt;"TBA",EY$2/114,0),SUMIFS('HOURS&amp;CYCLES INPUT'!$F$2:$F$9999,'HOURS&amp;CYCLES INPUT'!$C$2:$C$9999,'QUALIFIED EFH'!$C94,'HOURS&amp;CYCLES INPUT'!$D$2:$D$9999,'QUALIFIED EFH'!EY$4,'HOURS&amp;CYCLES INPUT'!$E$2:$E$9999,'QUALIFIED EFH'!EY$5))</f>
        <v>0</v>
      </c>
      <c r="EZ94" s="476">
        <f>IF(EZ$2&lt;&gt;"",IF($C94&lt;&gt;"TBA",EZ$2/114,0),SUMIFS('HOURS&amp;CYCLES INPUT'!$F$2:$F$9999,'HOURS&amp;CYCLES INPUT'!$C$2:$C$9999,'QUALIFIED EFH'!$C94,'HOURS&amp;CYCLES INPUT'!$D$2:$D$9999,'QUALIFIED EFH'!EZ$4,'HOURS&amp;CYCLES INPUT'!$E$2:$E$9999,'QUALIFIED EFH'!EZ$5))</f>
        <v>0</v>
      </c>
      <c r="FA94" s="476">
        <f>IF(FA$2&lt;&gt;"",IF($C94&lt;&gt;"TBA",FA$2/114,0),SUMIFS('HOURS&amp;CYCLES INPUT'!$F$2:$F$9999,'HOURS&amp;CYCLES INPUT'!$C$2:$C$9999,'QUALIFIED EFH'!$C94,'HOURS&amp;CYCLES INPUT'!$D$2:$D$9999,'QUALIFIED EFH'!FA$4,'HOURS&amp;CYCLES INPUT'!$E$2:$E$9999,'QUALIFIED EFH'!FA$5))</f>
        <v>0</v>
      </c>
      <c r="FB94" s="476">
        <f>IF(FB$2&lt;&gt;"",IF($C94&lt;&gt;"TBA",FB$2/114,0),SUMIFS('HOURS&amp;CYCLES INPUT'!$F$2:$F$9999,'HOURS&amp;CYCLES INPUT'!$C$2:$C$9999,'QUALIFIED EFH'!$C94,'HOURS&amp;CYCLES INPUT'!$D$2:$D$9999,'QUALIFIED EFH'!FB$4,'HOURS&amp;CYCLES INPUT'!$E$2:$E$9999,'QUALIFIED EFH'!FB$5))</f>
        <v>0</v>
      </c>
      <c r="FC94" s="476">
        <f>IF(FC$2&lt;&gt;"",IF($C94&lt;&gt;"TBA",FC$2/114,0),SUMIFS('HOURS&amp;CYCLES INPUT'!$F$2:$F$9999,'HOURS&amp;CYCLES INPUT'!$C$2:$C$9999,'QUALIFIED EFH'!$C94,'HOURS&amp;CYCLES INPUT'!$D$2:$D$9999,'QUALIFIED EFH'!FC$4,'HOURS&amp;CYCLES INPUT'!$E$2:$E$9999,'QUALIFIED EFH'!FC$5))</f>
        <v>0</v>
      </c>
      <c r="FD94" s="476">
        <f>IF(FD$2&lt;&gt;"",IF($C94&lt;&gt;"TBA",FD$2/114,0),SUMIFS('HOURS&amp;CYCLES INPUT'!$F$2:$F$9999,'HOURS&amp;CYCLES INPUT'!$C$2:$C$9999,'QUALIFIED EFH'!$C94,'HOURS&amp;CYCLES INPUT'!$D$2:$D$9999,'QUALIFIED EFH'!FD$4,'HOURS&amp;CYCLES INPUT'!$E$2:$E$9999,'QUALIFIED EFH'!FD$5))</f>
        <v>0</v>
      </c>
      <c r="FE94" s="476">
        <f>IF(FE$2&lt;&gt;"",IF($C94&lt;&gt;"TBA",FE$2/114,0),SUMIFS('HOURS&amp;CYCLES INPUT'!$F$2:$F$9999,'HOURS&amp;CYCLES INPUT'!$C$2:$C$9999,'QUALIFIED EFH'!$C94,'HOURS&amp;CYCLES INPUT'!$D$2:$D$9999,'QUALIFIED EFH'!FE$4,'HOURS&amp;CYCLES INPUT'!$E$2:$E$9999,'QUALIFIED EFH'!FE$5))</f>
        <v>0</v>
      </c>
      <c r="FF94" s="476">
        <f>IF(FF$2&lt;&gt;"",IF($C94&lt;&gt;"TBA",FF$2/114,0),SUMIFS('HOURS&amp;CYCLES INPUT'!$F$2:$F$9999,'HOURS&amp;CYCLES INPUT'!$C$2:$C$9999,'QUALIFIED EFH'!$C94,'HOURS&amp;CYCLES INPUT'!$D$2:$D$9999,'QUALIFIED EFH'!FF$4,'HOURS&amp;CYCLES INPUT'!$E$2:$E$9999,'QUALIFIED EFH'!FF$5))</f>
        <v>0</v>
      </c>
      <c r="FG94" s="476">
        <f>IF(FG$2&lt;&gt;"",IF($C94&lt;&gt;"TBA",FG$2/114,0),SUMIFS('HOURS&amp;CYCLES INPUT'!$F$2:$F$9999,'HOURS&amp;CYCLES INPUT'!$C$2:$C$9999,'QUALIFIED EFH'!$C94,'HOURS&amp;CYCLES INPUT'!$D$2:$D$9999,'QUALIFIED EFH'!FG$4,'HOURS&amp;CYCLES INPUT'!$E$2:$E$9999,'QUALIFIED EFH'!FG$5))</f>
        <v>0</v>
      </c>
      <c r="FH94" s="476">
        <f>IF(FH$2&lt;&gt;"",IF($C94&lt;&gt;"TBA",FH$2/114,0),SUMIFS('HOURS&amp;CYCLES INPUT'!$F$2:$F$9999,'HOURS&amp;CYCLES INPUT'!$C$2:$C$9999,'QUALIFIED EFH'!$C94,'HOURS&amp;CYCLES INPUT'!$D$2:$D$9999,'QUALIFIED EFH'!FH$4,'HOURS&amp;CYCLES INPUT'!$E$2:$E$9999,'QUALIFIED EFH'!FH$5))</f>
        <v>0</v>
      </c>
      <c r="FI94" s="476">
        <f>IF(FI$2&lt;&gt;"",IF($C94&lt;&gt;"TBA",FI$2/114,0),SUMIFS('HOURS&amp;CYCLES INPUT'!$F$2:$F$9999,'HOURS&amp;CYCLES INPUT'!$C$2:$C$9999,'QUALIFIED EFH'!$C94,'HOURS&amp;CYCLES INPUT'!$D$2:$D$9999,'QUALIFIED EFH'!FI$4,'HOURS&amp;CYCLES INPUT'!$E$2:$E$9999,'QUALIFIED EFH'!FI$5))</f>
        <v>0</v>
      </c>
      <c r="FJ94" s="476">
        <f>IF(FJ$2&lt;&gt;"",IF($C94&lt;&gt;"TBA",FJ$2/114,0),SUMIFS('HOURS&amp;CYCLES INPUT'!$F$2:$F$9999,'HOURS&amp;CYCLES INPUT'!$C$2:$C$9999,'QUALIFIED EFH'!$C94,'HOURS&amp;CYCLES INPUT'!$D$2:$D$9999,'QUALIFIED EFH'!FJ$4,'HOURS&amp;CYCLES INPUT'!$E$2:$E$9999,'QUALIFIED EFH'!FJ$5))</f>
        <v>0</v>
      </c>
      <c r="FK94" s="476">
        <f>IF(FK$2&lt;&gt;"",IF($C94&lt;&gt;"TBA",FK$2/114,0),SUMIFS('HOURS&amp;CYCLES INPUT'!$F$2:$F$9999,'HOURS&amp;CYCLES INPUT'!$C$2:$C$9999,'QUALIFIED EFH'!$C94,'HOURS&amp;CYCLES INPUT'!$D$2:$D$9999,'QUALIFIED EFH'!FK$4,'HOURS&amp;CYCLES INPUT'!$E$2:$E$9999,'QUALIFIED EFH'!FK$5))</f>
        <v>0</v>
      </c>
      <c r="FL94" s="476">
        <f>IF(FL$2&lt;&gt;"",IF($C94&lt;&gt;"TBA",FL$2/114,0),SUMIFS('HOURS&amp;CYCLES INPUT'!$F$2:$F$9999,'HOURS&amp;CYCLES INPUT'!$C$2:$C$9999,'QUALIFIED EFH'!$C94,'HOURS&amp;CYCLES INPUT'!$D$2:$D$9999,'QUALIFIED EFH'!FL$4,'HOURS&amp;CYCLES INPUT'!$E$2:$E$9999,'QUALIFIED EFH'!FL$5))</f>
        <v>0</v>
      </c>
      <c r="FM94" s="476">
        <f>IF(FM$2&lt;&gt;"",IF($C94&lt;&gt;"TBA",FM$2/114,0),SUMIFS('HOURS&amp;CYCLES INPUT'!$F$2:$F$9999,'HOURS&amp;CYCLES INPUT'!$C$2:$C$9999,'QUALIFIED EFH'!$C94,'HOURS&amp;CYCLES INPUT'!$D$2:$D$9999,'QUALIFIED EFH'!FM$4,'HOURS&amp;CYCLES INPUT'!$E$2:$E$9999,'QUALIFIED EFH'!FM$5))</f>
        <v>0</v>
      </c>
      <c r="FN94" s="476">
        <f>IF(FN$2&lt;&gt;"",IF($C94&lt;&gt;"TBA",FN$2/114,0),SUMIFS('HOURS&amp;CYCLES INPUT'!$F$2:$F$9999,'HOURS&amp;CYCLES INPUT'!$C$2:$C$9999,'QUALIFIED EFH'!$C94,'HOURS&amp;CYCLES INPUT'!$D$2:$D$9999,'QUALIFIED EFH'!FN$4,'HOURS&amp;CYCLES INPUT'!$E$2:$E$9999,'QUALIFIED EFH'!FN$5))</f>
        <v>0</v>
      </c>
      <c r="FO94" s="476">
        <f>IF(FO$2&lt;&gt;"",IF($C94&lt;&gt;"TBA",FO$2/114,0),SUMIFS('HOURS&amp;CYCLES INPUT'!$F$2:$F$9999,'HOURS&amp;CYCLES INPUT'!$C$2:$C$9999,'QUALIFIED EFH'!$C94,'HOURS&amp;CYCLES INPUT'!$D$2:$D$9999,'QUALIFIED EFH'!FO$4,'HOURS&amp;CYCLES INPUT'!$E$2:$E$9999,'QUALIFIED EFH'!FO$5))</f>
        <v>0</v>
      </c>
      <c r="FP94" s="476">
        <f>IF(FP$2&lt;&gt;"",IF($C94&lt;&gt;"TBA",FP$2/114,0),SUMIFS('HOURS&amp;CYCLES INPUT'!$F$2:$F$9999,'HOURS&amp;CYCLES INPUT'!$C$2:$C$9999,'QUALIFIED EFH'!$C94,'HOURS&amp;CYCLES INPUT'!$D$2:$D$9999,'QUALIFIED EFH'!FP$4,'HOURS&amp;CYCLES INPUT'!$E$2:$E$9999,'QUALIFIED EFH'!FP$5))</f>
        <v>0</v>
      </c>
      <c r="FQ94" s="476">
        <f>IF(FQ$2&lt;&gt;"",IF($C94&lt;&gt;"TBA",FQ$2/114,0),SUMIFS('HOURS&amp;CYCLES INPUT'!$F$2:$F$9999,'HOURS&amp;CYCLES INPUT'!$C$2:$C$9999,'QUALIFIED EFH'!$C94,'HOURS&amp;CYCLES INPUT'!$D$2:$D$9999,'QUALIFIED EFH'!FQ$4,'HOURS&amp;CYCLES INPUT'!$E$2:$E$9999,'QUALIFIED EFH'!FQ$5))</f>
        <v>0</v>
      </c>
      <c r="FR94" s="476">
        <f>IF(FR$2&lt;&gt;"",IF($C94&lt;&gt;"TBA",FR$2/114,0),SUMIFS('HOURS&amp;CYCLES INPUT'!$F$2:$F$9999,'HOURS&amp;CYCLES INPUT'!$C$2:$C$9999,'QUALIFIED EFH'!$C94,'HOURS&amp;CYCLES INPUT'!$D$2:$D$9999,'QUALIFIED EFH'!FR$4,'HOURS&amp;CYCLES INPUT'!$E$2:$E$9999,'QUALIFIED EFH'!FR$5))</f>
        <v>0</v>
      </c>
      <c r="FS94" s="476">
        <f>IF(FS$2&lt;&gt;"",IF($C94&lt;&gt;"TBA",FS$2/114,0),SUMIFS('HOURS&amp;CYCLES INPUT'!$F$2:$F$9999,'HOURS&amp;CYCLES INPUT'!$C$2:$C$9999,'QUALIFIED EFH'!$C94,'HOURS&amp;CYCLES INPUT'!$D$2:$D$9999,'QUALIFIED EFH'!FS$4,'HOURS&amp;CYCLES INPUT'!$E$2:$E$9999,'QUALIFIED EFH'!FS$5))</f>
        <v>0</v>
      </c>
      <c r="FT94" s="476">
        <f>IF(FT$2&lt;&gt;"",IF($C94&lt;&gt;"TBA",FT$2/114,0),SUMIFS('HOURS&amp;CYCLES INPUT'!$F$2:$F$9999,'HOURS&amp;CYCLES INPUT'!$C$2:$C$9999,'QUALIFIED EFH'!$C94,'HOURS&amp;CYCLES INPUT'!$D$2:$D$9999,'QUALIFIED EFH'!FT$4,'HOURS&amp;CYCLES INPUT'!$E$2:$E$9999,'QUALIFIED EFH'!FT$5))</f>
        <v>0</v>
      </c>
      <c r="FU94" s="476">
        <f>IF(FU$2&lt;&gt;"",IF($C94&lt;&gt;"TBA",FU$2/114,0),SUMIFS('HOURS&amp;CYCLES INPUT'!$F$2:$F$9999,'HOURS&amp;CYCLES INPUT'!$C$2:$C$9999,'QUALIFIED EFH'!$C94,'HOURS&amp;CYCLES INPUT'!$D$2:$D$9999,'QUALIFIED EFH'!FU$4,'HOURS&amp;CYCLES INPUT'!$E$2:$E$9999,'QUALIFIED EFH'!FU$5))</f>
        <v>0</v>
      </c>
      <c r="FV94" s="476">
        <f>IF(FV$2&lt;&gt;"",IF($C94&lt;&gt;"TBA",FV$2/114,0),SUMIFS('HOURS&amp;CYCLES INPUT'!$F$2:$F$9999,'HOURS&amp;CYCLES INPUT'!$C$2:$C$9999,'QUALIFIED EFH'!$C94,'HOURS&amp;CYCLES INPUT'!$D$2:$D$9999,'QUALIFIED EFH'!FV$4,'HOURS&amp;CYCLES INPUT'!$E$2:$E$9999,'QUALIFIED EFH'!FV$5))</f>
        <v>0</v>
      </c>
      <c r="FW94" s="476">
        <f>IF(FW$2&lt;&gt;"",IF($C94&lt;&gt;"TBA",FW$2/114,0),SUMIFS('HOURS&amp;CYCLES INPUT'!$F$2:$F$9999,'HOURS&amp;CYCLES INPUT'!$C$2:$C$9999,'QUALIFIED EFH'!$C94,'HOURS&amp;CYCLES INPUT'!$D$2:$D$9999,'QUALIFIED EFH'!FW$4,'HOURS&amp;CYCLES INPUT'!$E$2:$E$9999,'QUALIFIED EFH'!FW$5))</f>
        <v>0</v>
      </c>
      <c r="FX94" s="476">
        <f>IF(FX$2&lt;&gt;"",IF($C94&lt;&gt;"TBA",FX$2/114,0),SUMIFS('HOURS&amp;CYCLES INPUT'!$F$2:$F$9999,'HOURS&amp;CYCLES INPUT'!$C$2:$C$9999,'QUALIFIED EFH'!$C94,'HOURS&amp;CYCLES INPUT'!$D$2:$D$9999,'QUALIFIED EFH'!FX$4,'HOURS&amp;CYCLES INPUT'!$E$2:$E$9999,'QUALIFIED EFH'!FX$5))</f>
        <v>0</v>
      </c>
      <c r="FY94" s="476">
        <f>IF(FY$2&lt;&gt;"",IF($C94&lt;&gt;"TBA",FY$2/114,0),SUMIFS('HOURS&amp;CYCLES INPUT'!$F$2:$F$9999,'HOURS&amp;CYCLES INPUT'!$C$2:$C$9999,'QUALIFIED EFH'!$C94,'HOURS&amp;CYCLES INPUT'!$D$2:$D$9999,'QUALIFIED EFH'!FY$4,'HOURS&amp;CYCLES INPUT'!$E$2:$E$9999,'QUALIFIED EFH'!FY$5))</f>
        <v>0</v>
      </c>
      <c r="FZ94" s="476">
        <f>IF(FZ$2&lt;&gt;"",IF($C94&lt;&gt;"TBA",FZ$2/114,0),SUMIFS('HOURS&amp;CYCLES INPUT'!$F$2:$F$9999,'HOURS&amp;CYCLES INPUT'!$C$2:$C$9999,'QUALIFIED EFH'!$C94,'HOURS&amp;CYCLES INPUT'!$D$2:$D$9999,'QUALIFIED EFH'!FZ$4,'HOURS&amp;CYCLES INPUT'!$E$2:$E$9999,'QUALIFIED EFH'!FZ$5))</f>
        <v>0</v>
      </c>
      <c r="GA94" s="476">
        <f>IF(GA$2&lt;&gt;"",IF($C94&lt;&gt;"TBA",GA$2/114,0),SUMIFS('HOURS&amp;CYCLES INPUT'!$F$2:$F$9999,'HOURS&amp;CYCLES INPUT'!$C$2:$C$9999,'QUALIFIED EFH'!$C94,'HOURS&amp;CYCLES INPUT'!$D$2:$D$9999,'QUALIFIED EFH'!GA$4,'HOURS&amp;CYCLES INPUT'!$E$2:$E$9999,'QUALIFIED EFH'!GA$5))</f>
        <v>0</v>
      </c>
      <c r="GB94" s="476">
        <f>IF(GB$2&lt;&gt;"",IF($C94&lt;&gt;"TBA",GB$2/114,0),SUMIFS('HOURS&amp;CYCLES INPUT'!$F$2:$F$9999,'HOURS&amp;CYCLES INPUT'!$C$2:$C$9999,'QUALIFIED EFH'!$C94,'HOURS&amp;CYCLES INPUT'!$D$2:$D$9999,'QUALIFIED EFH'!GB$4,'HOURS&amp;CYCLES INPUT'!$E$2:$E$9999,'QUALIFIED EFH'!GB$5))</f>
        <v>0</v>
      </c>
    </row>
    <row r="95" spans="3:184" x14ac:dyDescent="0.35">
      <c r="C95" s="472">
        <f>'QUALIFIED ENGINES'!D96</f>
        <v>91559</v>
      </c>
      <c r="D95" s="476">
        <f>IF(D$2&lt;&gt;"",IF($C95&lt;&gt;"TBA",D$2/114,0),SUMIFS('HOURS&amp;CYCLES INPUT'!$F$2:$F$9999,'HOURS&amp;CYCLES INPUT'!$C$2:$C$9999,'QUALIFIED EFH'!$C95,'HOURS&amp;CYCLES INPUT'!$D$2:$D$9999,'QUALIFIED EFH'!D$4,'HOURS&amp;CYCLES INPUT'!$E$2:$E$9999,'QUALIFIED EFH'!D$5))</f>
        <v>0</v>
      </c>
      <c r="E95" s="476">
        <f>IF(E$2&lt;&gt;"",IF($C95&lt;&gt;"TBA",E$2/114,0),SUMIFS('HOURS&amp;CYCLES INPUT'!$F$2:$F$9999,'HOURS&amp;CYCLES INPUT'!$C$2:$C$9999,'QUALIFIED EFH'!$C95,'HOURS&amp;CYCLES INPUT'!$D$2:$D$9999,'QUALIFIED EFH'!E$4,'HOURS&amp;CYCLES INPUT'!$E$2:$E$9999,'QUALIFIED EFH'!E$5))</f>
        <v>0</v>
      </c>
      <c r="F95" s="476">
        <f>IF(F$2&lt;&gt;"",IF($C95&lt;&gt;"TBA",F$2/114,0),SUMIFS('HOURS&amp;CYCLES INPUT'!$F$2:$F$9999,'HOURS&amp;CYCLES INPUT'!$C$2:$C$9999,'QUALIFIED EFH'!$C95,'HOURS&amp;CYCLES INPUT'!$D$2:$D$9999,'QUALIFIED EFH'!F$4,'HOURS&amp;CYCLES INPUT'!$E$2:$E$9999,'QUALIFIED EFH'!F$5))</f>
        <v>0</v>
      </c>
      <c r="G95" s="476">
        <f>IF(G$2&lt;&gt;"",IF($C95&lt;&gt;"TBA",G$2/114,0),SUMIFS('HOURS&amp;CYCLES INPUT'!$F$2:$F$9999,'HOURS&amp;CYCLES INPUT'!$C$2:$C$9999,'QUALIFIED EFH'!$C95,'HOURS&amp;CYCLES INPUT'!$D$2:$D$9999,'QUALIFIED EFH'!G$4,'HOURS&amp;CYCLES INPUT'!$E$2:$E$9999,'QUALIFIED EFH'!G$5))</f>
        <v>0</v>
      </c>
      <c r="H95" s="476">
        <f>IF(H$2&lt;&gt;"",IF($C95&lt;&gt;"TBA",H$2/114,0),SUMIFS('HOURS&amp;CYCLES INPUT'!$F$2:$F$9999,'HOURS&amp;CYCLES INPUT'!$C$2:$C$9999,'QUALIFIED EFH'!$C95,'HOURS&amp;CYCLES INPUT'!$D$2:$D$9999,'QUALIFIED EFH'!H$4,'HOURS&amp;CYCLES INPUT'!$E$2:$E$9999,'QUALIFIED EFH'!H$5))</f>
        <v>0</v>
      </c>
      <c r="I95" s="476">
        <f>IF(I$2&lt;&gt;"",IF($C95&lt;&gt;"TBA",I$2/114,0),SUMIFS('HOURS&amp;CYCLES INPUT'!$F$2:$F$9999,'HOURS&amp;CYCLES INPUT'!$C$2:$C$9999,'QUALIFIED EFH'!$C95,'HOURS&amp;CYCLES INPUT'!$D$2:$D$9999,'QUALIFIED EFH'!I$4,'HOURS&amp;CYCLES INPUT'!$E$2:$E$9999,'QUALIFIED EFH'!I$5))</f>
        <v>0</v>
      </c>
      <c r="J95" s="476">
        <f>IF(J$2&lt;&gt;"",IF($C95&lt;&gt;"TBA",J$2/114,0),SUMIFS('HOURS&amp;CYCLES INPUT'!$F$2:$F$9999,'HOURS&amp;CYCLES INPUT'!$C$2:$C$9999,'QUALIFIED EFH'!$C95,'HOURS&amp;CYCLES INPUT'!$D$2:$D$9999,'QUALIFIED EFH'!J$4,'HOURS&amp;CYCLES INPUT'!$E$2:$E$9999,'QUALIFIED EFH'!J$5))</f>
        <v>0</v>
      </c>
      <c r="K95" s="476">
        <f>IF(K$2&lt;&gt;"",IF($C95&lt;&gt;"TBA",K$2/114,0),SUMIFS('HOURS&amp;CYCLES INPUT'!$F$2:$F$9999,'HOURS&amp;CYCLES INPUT'!$C$2:$C$9999,'QUALIFIED EFH'!$C95,'HOURS&amp;CYCLES INPUT'!$D$2:$D$9999,'QUALIFIED EFH'!K$4,'HOURS&amp;CYCLES INPUT'!$E$2:$E$9999,'QUALIFIED EFH'!K$5))</f>
        <v>0</v>
      </c>
      <c r="L95" s="476">
        <f>IF(L$2&lt;&gt;"",IF($C95&lt;&gt;"TBA",L$2/114,0),SUMIFS('HOURS&amp;CYCLES INPUT'!$F$2:$F$9999,'HOURS&amp;CYCLES INPUT'!$C$2:$C$9999,'QUALIFIED EFH'!$C95,'HOURS&amp;CYCLES INPUT'!$D$2:$D$9999,'QUALIFIED EFH'!L$4,'HOURS&amp;CYCLES INPUT'!$E$2:$E$9999,'QUALIFIED EFH'!L$5))</f>
        <v>0</v>
      </c>
      <c r="M95" s="476">
        <f>IF(M$2&lt;&gt;"",IF($C95&lt;&gt;"TBA",M$2/114,0),SUMIFS('HOURS&amp;CYCLES INPUT'!$F$2:$F$9999,'HOURS&amp;CYCLES INPUT'!$C$2:$C$9999,'QUALIFIED EFH'!$C95,'HOURS&amp;CYCLES INPUT'!$D$2:$D$9999,'QUALIFIED EFH'!M$4,'HOURS&amp;CYCLES INPUT'!$E$2:$E$9999,'QUALIFIED EFH'!M$5))</f>
        <v>0</v>
      </c>
      <c r="N95" s="476">
        <f>IF(N$2&lt;&gt;"",IF($C95&lt;&gt;"TBA",N$2/114,0),SUMIFS('HOURS&amp;CYCLES INPUT'!$F$2:$F$9999,'HOURS&amp;CYCLES INPUT'!$C$2:$C$9999,'QUALIFIED EFH'!$C95,'HOURS&amp;CYCLES INPUT'!$D$2:$D$9999,'QUALIFIED EFH'!N$4,'HOURS&amp;CYCLES INPUT'!$E$2:$E$9999,'QUALIFIED EFH'!N$5))</f>
        <v>0</v>
      </c>
      <c r="O95" s="476">
        <f>IF(O$2&lt;&gt;"",IF($C95&lt;&gt;"TBA",O$2/114,0),SUMIFS('HOURS&amp;CYCLES INPUT'!$F$2:$F$9999,'HOURS&amp;CYCLES INPUT'!$C$2:$C$9999,'QUALIFIED EFH'!$C95,'HOURS&amp;CYCLES INPUT'!$D$2:$D$9999,'QUALIFIED EFH'!O$4,'HOURS&amp;CYCLES INPUT'!$E$2:$E$9999,'QUALIFIED EFH'!O$5))</f>
        <v>0</v>
      </c>
      <c r="P95" s="476">
        <f>IF(P$2&lt;&gt;"",IF($C95&lt;&gt;"TBA",P$2/114,0),SUMIFS('HOURS&amp;CYCLES INPUT'!$F$2:$F$9999,'HOURS&amp;CYCLES INPUT'!$C$2:$C$9999,'QUALIFIED EFH'!$C95,'HOURS&amp;CYCLES INPUT'!$D$2:$D$9999,'QUALIFIED EFH'!P$4,'HOURS&amp;CYCLES INPUT'!$E$2:$E$9999,'QUALIFIED EFH'!P$5))</f>
        <v>0</v>
      </c>
      <c r="Q95" s="476">
        <f>IF(Q$2&lt;&gt;"",IF($C95&lt;&gt;"TBA",Q$2/114,0),SUMIFS('HOURS&amp;CYCLES INPUT'!$F$2:$F$9999,'HOURS&amp;CYCLES INPUT'!$C$2:$C$9999,'QUALIFIED EFH'!$C95,'HOURS&amp;CYCLES INPUT'!$D$2:$D$9999,'QUALIFIED EFH'!Q$4,'HOURS&amp;CYCLES INPUT'!$E$2:$E$9999,'QUALIFIED EFH'!Q$5))</f>
        <v>0</v>
      </c>
      <c r="R95" s="476">
        <f>IF(R$1&lt;&gt;"",IF($C95&lt;&gt;"TBA",R$1/114,0),SUMIFS('HOURS&amp;CYCLES INPUT'!$F$2:$F$9999,'HOURS&amp;CYCLES INPUT'!$C$2:$C$9999,'QUALIFIED EFH'!$C95,'HOURS&amp;CYCLES INPUT'!$D$2:$D$9999,'QUALIFIED EFH'!R$4,'HOURS&amp;CYCLES INPUT'!$E$2:$E$9999,'QUALIFIED EFH'!R$5))</f>
        <v>0</v>
      </c>
      <c r="S95" s="476">
        <f>IF(S$2&lt;&gt;"",IF($C95&lt;&gt;"TBA",S$2/114,0),SUMIFS('HOURS&amp;CYCLES INPUT'!$F$2:$F$9999,'HOURS&amp;CYCLES INPUT'!$C$2:$C$9999,'QUALIFIED EFH'!$C95,'HOURS&amp;CYCLES INPUT'!$D$2:$D$9999,'QUALIFIED EFH'!S$4,'HOURS&amp;CYCLES INPUT'!$E$2:$E$9999,'QUALIFIED EFH'!S$5))</f>
        <v>0</v>
      </c>
      <c r="T95" s="476">
        <f>IF(T$2&lt;&gt;"",IF($C95&lt;&gt;"TBA",T$2/114,0),SUMIFS('HOURS&amp;CYCLES INPUT'!$F$2:$F$9999,'HOURS&amp;CYCLES INPUT'!$C$2:$C$9999,'QUALIFIED EFH'!$C95,'HOURS&amp;CYCLES INPUT'!$D$2:$D$9999,'QUALIFIED EFH'!T$4,'HOURS&amp;CYCLES INPUT'!$E$2:$E$9999,'QUALIFIED EFH'!T$5))</f>
        <v>0</v>
      </c>
      <c r="U95" s="476">
        <f>IF(U$2&lt;&gt;"",IF($C95&lt;&gt;"TBA",U$2/114,0),SUMIFS('HOURS&amp;CYCLES INPUT'!$F$2:$F$9999,'HOURS&amp;CYCLES INPUT'!$C$2:$C$9999,'QUALIFIED EFH'!$C95,'HOURS&amp;CYCLES INPUT'!$D$2:$D$9999,'QUALIFIED EFH'!U$4,'HOURS&amp;CYCLES INPUT'!$E$2:$E$9999,'QUALIFIED EFH'!U$5))</f>
        <v>0</v>
      </c>
      <c r="V95" s="476">
        <f>IF(V$2&lt;&gt;"",IF($C95&lt;&gt;"TBA",V$2/114,0),SUMIFS('HOURS&amp;CYCLES INPUT'!$F$2:$F$9999,'HOURS&amp;CYCLES INPUT'!$C$2:$C$9999,'QUALIFIED EFH'!$C95,'HOURS&amp;CYCLES INPUT'!$D$2:$D$9999,'QUALIFIED EFH'!V$4,'HOURS&amp;CYCLES INPUT'!$E$2:$E$9999,'QUALIFIED EFH'!V$5))</f>
        <v>0</v>
      </c>
      <c r="W95" s="476">
        <f>IF(W$2&lt;&gt;"",IF($C95&lt;&gt;"TBA",W$2/114,0),SUMIFS('HOURS&amp;CYCLES INPUT'!$F$2:$F$9999,'HOURS&amp;CYCLES INPUT'!$C$2:$C$9999,'QUALIFIED EFH'!$C95,'HOURS&amp;CYCLES INPUT'!$D$2:$D$9999,'QUALIFIED EFH'!W$4,'HOURS&amp;CYCLES INPUT'!$E$2:$E$9999,'QUALIFIED EFH'!W$5))</f>
        <v>0</v>
      </c>
      <c r="X95" s="476">
        <f>IF(X$2&lt;&gt;"",IF($C95&lt;&gt;"TBA",X$2/114,0),SUMIFS('HOURS&amp;CYCLES INPUT'!$F$2:$F$9999,'HOURS&amp;CYCLES INPUT'!$C$2:$C$9999,'QUALIFIED EFH'!$C95,'HOURS&amp;CYCLES INPUT'!$D$2:$D$9999,'QUALIFIED EFH'!X$4,'HOURS&amp;CYCLES INPUT'!$E$2:$E$9999,'QUALIFIED EFH'!X$5))</f>
        <v>0</v>
      </c>
      <c r="Y95" s="476">
        <f>IF(Y$2&lt;&gt;"",IF($C95&lt;&gt;"TBA",Y$2/114,0),SUMIFS('HOURS&amp;CYCLES INPUT'!$F$2:$F$9999,'HOURS&amp;CYCLES INPUT'!$C$2:$C$9999,'QUALIFIED EFH'!$C95,'HOURS&amp;CYCLES INPUT'!$D$2:$D$9999,'QUALIFIED EFH'!Y$4,'HOURS&amp;CYCLES INPUT'!$E$2:$E$9999,'QUALIFIED EFH'!Y$5))</f>
        <v>0</v>
      </c>
      <c r="Z95" s="476">
        <f>IF(Z$2&lt;&gt;"",IF($C95&lt;&gt;"TBA",Z$2/114,0),SUMIFS('HOURS&amp;CYCLES INPUT'!$F$2:$F$9999,'HOURS&amp;CYCLES INPUT'!$C$2:$C$9999,'QUALIFIED EFH'!$C95,'HOURS&amp;CYCLES INPUT'!$D$2:$D$9999,'QUALIFIED EFH'!Z$4,'HOURS&amp;CYCLES INPUT'!$E$2:$E$9999,'QUALIFIED EFH'!Z$5))</f>
        <v>0</v>
      </c>
      <c r="AA95" s="476">
        <f>IF(AA$2&lt;&gt;"",IF($C95&lt;&gt;"TBA",AA$2/114,0),SUMIFS('HOURS&amp;CYCLES INPUT'!$F$2:$F$9999,'HOURS&amp;CYCLES INPUT'!$C$2:$C$9999,'QUALIFIED EFH'!$C95,'HOURS&amp;CYCLES INPUT'!$D$2:$D$9999,'QUALIFIED EFH'!AA$4,'HOURS&amp;CYCLES INPUT'!$E$2:$E$9999,'QUALIFIED EFH'!AA$5))</f>
        <v>0</v>
      </c>
      <c r="AB95" s="476">
        <f>IF(AB$2&lt;&gt;"",IF($C95&lt;&gt;"TBA",AB$2/114,0),SUMIFS('HOURS&amp;CYCLES INPUT'!$F$2:$F$9999,'HOURS&amp;CYCLES INPUT'!$C$2:$C$9999,'QUALIFIED EFH'!$C95,'HOURS&amp;CYCLES INPUT'!$D$2:$D$9999,'QUALIFIED EFH'!AB$4,'HOURS&amp;CYCLES INPUT'!$E$2:$E$9999,'QUALIFIED EFH'!AB$5))</f>
        <v>0</v>
      </c>
      <c r="AC95" s="476">
        <f>IF(AC$2&lt;&gt;"",IF($C95&lt;&gt;"TBA",AC$2/114,0),SUMIFS('HOURS&amp;CYCLES INPUT'!$F$2:$F$9999,'HOURS&amp;CYCLES INPUT'!$C$2:$C$9999,'QUALIFIED EFH'!$C95,'HOURS&amp;CYCLES INPUT'!$D$2:$D$9999,'QUALIFIED EFH'!AC$4,'HOURS&amp;CYCLES INPUT'!$E$2:$E$9999,'QUALIFIED EFH'!AC$5))</f>
        <v>0</v>
      </c>
      <c r="AD95" s="476">
        <f>IF(AD$2&lt;&gt;"",IF($C95&lt;&gt;"TBA",AD$2/114,0),SUMIFS('HOURS&amp;CYCLES INPUT'!$F$2:$F$9999,'HOURS&amp;CYCLES INPUT'!$C$2:$C$9999,'QUALIFIED EFH'!$C95,'HOURS&amp;CYCLES INPUT'!$D$2:$D$9999,'QUALIFIED EFH'!AD$4,'HOURS&amp;CYCLES INPUT'!$E$2:$E$9999,'QUALIFIED EFH'!AD$5))</f>
        <v>0</v>
      </c>
      <c r="AE95" s="476">
        <f>IF(AE$2&lt;&gt;"",IF($C95&lt;&gt;"TBA",AE$2/114,0),SUMIFS('HOURS&amp;CYCLES INPUT'!$F$2:$F$9999,'HOURS&amp;CYCLES INPUT'!$C$2:$C$9999,'QUALIFIED EFH'!$C95,'HOURS&amp;CYCLES INPUT'!$D$2:$D$9999,'QUALIFIED EFH'!AE$4,'HOURS&amp;CYCLES INPUT'!$E$2:$E$9999,'QUALIFIED EFH'!AE$5))</f>
        <v>0</v>
      </c>
      <c r="AF95" s="476">
        <f>IF(AF$2&lt;&gt;"",IF($C95&lt;&gt;"TBA",AF$2/114,0),SUMIFS('HOURS&amp;CYCLES INPUT'!$F$2:$F$9999,'HOURS&amp;CYCLES INPUT'!$C$2:$C$9999,'QUALIFIED EFH'!$C95,'HOURS&amp;CYCLES INPUT'!$D$2:$D$9999,'QUALIFIED EFH'!AF$4,'HOURS&amp;CYCLES INPUT'!$E$2:$E$9999,'QUALIFIED EFH'!AF$5))</f>
        <v>0</v>
      </c>
      <c r="AG95" s="476">
        <f>IF(AG$2&lt;&gt;"",IF($C95&lt;&gt;"TBA",AG$2/114,0),SUMIFS('HOURS&amp;CYCLES INPUT'!$F$2:$F$9999,'HOURS&amp;CYCLES INPUT'!$C$2:$C$9999,'QUALIFIED EFH'!$C95,'HOURS&amp;CYCLES INPUT'!$D$2:$D$9999,'QUALIFIED EFH'!AG$4,'HOURS&amp;CYCLES INPUT'!$E$2:$E$9999,'QUALIFIED EFH'!AG$5))</f>
        <v>0</v>
      </c>
      <c r="AH95" s="476">
        <f>IF(AH$2&lt;&gt;"",IF($C95&lt;&gt;"TBA",AH$2/114,0),SUMIFS('HOURS&amp;CYCLES INPUT'!$F$2:$F$9999,'HOURS&amp;CYCLES INPUT'!$C$2:$C$9999,'QUALIFIED EFH'!$C95,'HOURS&amp;CYCLES INPUT'!$D$2:$D$9999,'QUALIFIED EFH'!AH$4,'HOURS&amp;CYCLES INPUT'!$E$2:$E$9999,'QUALIFIED EFH'!AH$5))</f>
        <v>0</v>
      </c>
      <c r="AI95" s="476">
        <f>IF(AI$2&lt;&gt;"",IF($C95&lt;&gt;"TBA",AI$2/114,0),SUMIFS('HOURS&amp;CYCLES INPUT'!$F$2:$F$9999,'HOURS&amp;CYCLES INPUT'!$C$2:$C$9999,'QUALIFIED EFH'!$C95,'HOURS&amp;CYCLES INPUT'!$D$2:$D$9999,'QUALIFIED EFH'!AI$4,'HOURS&amp;CYCLES INPUT'!$E$2:$E$9999,'QUALIFIED EFH'!AI$5))</f>
        <v>0</v>
      </c>
      <c r="AJ95" s="476">
        <f>IF(AJ$2&lt;&gt;"",IF($C95&lt;&gt;"TBA",AJ$2/114,0),SUMIFS('HOURS&amp;CYCLES INPUT'!$F$2:$F$9999,'HOURS&amp;CYCLES INPUT'!$C$2:$C$9999,'QUALIFIED EFH'!$C95,'HOURS&amp;CYCLES INPUT'!$D$2:$D$9999,'QUALIFIED EFH'!AJ$4,'HOURS&amp;CYCLES INPUT'!$E$2:$E$9999,'QUALIFIED EFH'!AJ$5))</f>
        <v>0</v>
      </c>
      <c r="AK95" s="476">
        <f>IF(AK$2&lt;&gt;"",IF($C95&lt;&gt;"TBA",AK$2/114,0),SUMIFS('HOURS&amp;CYCLES INPUT'!$F$2:$F$9999,'HOURS&amp;CYCLES INPUT'!$C$2:$C$9999,'QUALIFIED EFH'!$C95,'HOURS&amp;CYCLES INPUT'!$D$2:$D$9999,'QUALIFIED EFH'!AK$4,'HOURS&amp;CYCLES INPUT'!$E$2:$E$9999,'QUALIFIED EFH'!AK$5))</f>
        <v>0</v>
      </c>
      <c r="AL95" s="476">
        <f>IF(AL$2&lt;&gt;"",IF($C95&lt;&gt;"TBA",AL$2/114,0),SUMIFS('HOURS&amp;CYCLES INPUT'!$F$2:$F$9999,'HOURS&amp;CYCLES INPUT'!$C$2:$C$9999,'QUALIFIED EFH'!$C95,'HOURS&amp;CYCLES INPUT'!$D$2:$D$9999,'QUALIFIED EFH'!AL$4,'HOURS&amp;CYCLES INPUT'!$E$2:$E$9999,'QUALIFIED EFH'!AL$5))</f>
        <v>0</v>
      </c>
      <c r="AM95" s="476">
        <f>IF(AM$2&lt;&gt;"",IF($C95&lt;&gt;"TBA",AM$2/114,0),SUMIFS('HOURS&amp;CYCLES INPUT'!$F$2:$F$9999,'HOURS&amp;CYCLES INPUT'!$C$2:$C$9999,'QUALIFIED EFH'!$C95,'HOURS&amp;CYCLES INPUT'!$D$2:$D$9999,'QUALIFIED EFH'!AM$4,'HOURS&amp;CYCLES INPUT'!$E$2:$E$9999,'QUALIFIED EFH'!AM$5))</f>
        <v>236.95</v>
      </c>
      <c r="AN95" s="476">
        <f>IF(AN$2&lt;&gt;"",IF($C95&lt;&gt;"TBA",AN$2/114,0),SUMIFS('HOURS&amp;CYCLES INPUT'!$F$2:$F$9999,'HOURS&amp;CYCLES INPUT'!$C$2:$C$9999,'QUALIFIED EFH'!$C95,'HOURS&amp;CYCLES INPUT'!$D$2:$D$9999,'QUALIFIED EFH'!AN$4,'HOURS&amp;CYCLES INPUT'!$E$2:$E$9999,'QUALIFIED EFH'!AN$5))</f>
        <v>246.39</v>
      </c>
      <c r="AO95" s="476">
        <f>IF(AO$2&lt;&gt;"",IF($C95&lt;&gt;"TBA",AO$2/114,0),SUMIFS('HOURS&amp;CYCLES INPUT'!$F$2:$F$9999,'HOURS&amp;CYCLES INPUT'!$C$2:$C$9999,'QUALIFIED EFH'!$C95,'HOURS&amp;CYCLES INPUT'!$D$2:$D$9999,'QUALIFIED EFH'!AO$4,'HOURS&amp;CYCLES INPUT'!$E$2:$E$9999,'QUALIFIED EFH'!AO$5))</f>
        <v>0</v>
      </c>
      <c r="AP95" s="476">
        <f>IF(AP$2&lt;&gt;"",IF($C95&lt;&gt;"TBA",AP$2/114,0),SUMIFS('HOURS&amp;CYCLES INPUT'!$F$2:$F$9999,'HOURS&amp;CYCLES INPUT'!$C$2:$C$9999,'QUALIFIED EFH'!$C95,'HOURS&amp;CYCLES INPUT'!$D$2:$D$9999,'QUALIFIED EFH'!AP$4,'HOURS&amp;CYCLES INPUT'!$E$2:$E$9999,'QUALIFIED EFH'!AP$5))</f>
        <v>0</v>
      </c>
      <c r="AQ95" s="476">
        <f>IF(AQ$2&lt;&gt;"",IF($C95&lt;&gt;"TBA",AQ$2/114,0),SUMIFS('HOURS&amp;CYCLES INPUT'!$F$2:$F$9999,'HOURS&amp;CYCLES INPUT'!$C$2:$C$9999,'QUALIFIED EFH'!$C95,'HOURS&amp;CYCLES INPUT'!$D$2:$D$9999,'QUALIFIED EFH'!AQ$4,'HOURS&amp;CYCLES INPUT'!$E$2:$E$9999,'QUALIFIED EFH'!AQ$5))</f>
        <v>0</v>
      </c>
      <c r="AR95" s="476">
        <f>IF(AR$2&lt;&gt;"",IF($C95&lt;&gt;"TBA",AR$2/114,0),SUMIFS('HOURS&amp;CYCLES INPUT'!$F$2:$F$9999,'HOURS&amp;CYCLES INPUT'!$C$2:$C$9999,'QUALIFIED EFH'!$C95,'HOURS&amp;CYCLES INPUT'!$D$2:$D$9999,'QUALIFIED EFH'!AR$4,'HOURS&amp;CYCLES INPUT'!$E$2:$E$9999,'QUALIFIED EFH'!AR$5))</f>
        <v>0</v>
      </c>
      <c r="AS95" s="476">
        <f>IF(AS$2&lt;&gt;"",IF($C95&lt;&gt;"TBA",AS$2/114,0),SUMIFS('HOURS&amp;CYCLES INPUT'!$F$2:$F$9999,'HOURS&amp;CYCLES INPUT'!$C$2:$C$9999,'QUALIFIED EFH'!$C95,'HOURS&amp;CYCLES INPUT'!$D$2:$D$9999,'QUALIFIED EFH'!AS$4,'HOURS&amp;CYCLES INPUT'!$E$2:$E$9999,'QUALIFIED EFH'!AS$5))</f>
        <v>0</v>
      </c>
      <c r="AT95" s="476">
        <f>IF(AT$2&lt;&gt;"",IF($C95&lt;&gt;"TBA",AT$2/114,0),SUMIFS('HOURS&amp;CYCLES INPUT'!$F$2:$F$9999,'HOURS&amp;CYCLES INPUT'!$C$2:$C$9999,'QUALIFIED EFH'!$C95,'HOURS&amp;CYCLES INPUT'!$D$2:$D$9999,'QUALIFIED EFH'!AT$4,'HOURS&amp;CYCLES INPUT'!$E$2:$E$9999,'QUALIFIED EFH'!AT$5))</f>
        <v>0</v>
      </c>
      <c r="AU95" s="476">
        <f>IF(AU$2&lt;&gt;"",IF($C95&lt;&gt;"TBA",AU$2/114,0),SUMIFS('HOURS&amp;CYCLES INPUT'!$F$2:$F$9999,'HOURS&amp;CYCLES INPUT'!$C$2:$C$9999,'QUALIFIED EFH'!$C95,'HOURS&amp;CYCLES INPUT'!$D$2:$D$9999,'QUALIFIED EFH'!AU$4,'HOURS&amp;CYCLES INPUT'!$E$2:$E$9999,'QUALIFIED EFH'!AU$5))</f>
        <v>0</v>
      </c>
      <c r="AV95" s="476">
        <f>IF(AV$2&lt;&gt;"",IF($C95&lt;&gt;"TBA",AV$2/114,0),SUMIFS('HOURS&amp;CYCLES INPUT'!$F$2:$F$9999,'HOURS&amp;CYCLES INPUT'!$C$2:$C$9999,'QUALIFIED EFH'!$C95,'HOURS&amp;CYCLES INPUT'!$D$2:$D$9999,'QUALIFIED EFH'!AV$4,'HOURS&amp;CYCLES INPUT'!$E$2:$E$9999,'QUALIFIED EFH'!AV$5))</f>
        <v>0</v>
      </c>
      <c r="AW95" s="476">
        <f>IF(AW$2&lt;&gt;"",IF($C95&lt;&gt;"TBA",AW$2/114,0),SUMIFS('HOURS&amp;CYCLES INPUT'!$F$2:$F$9999,'HOURS&amp;CYCLES INPUT'!$C$2:$C$9999,'QUALIFIED EFH'!$C95,'HOURS&amp;CYCLES INPUT'!$D$2:$D$9999,'QUALIFIED EFH'!AW$4,'HOURS&amp;CYCLES INPUT'!$E$2:$E$9999,'QUALIFIED EFH'!AW$5))</f>
        <v>0</v>
      </c>
      <c r="AX95" s="476">
        <f>IF(AX$2&lt;&gt;"",IF($C95&lt;&gt;"TBA",AX$2/114,0),SUMIFS('HOURS&amp;CYCLES INPUT'!$F$2:$F$9999,'HOURS&amp;CYCLES INPUT'!$C$2:$C$9999,'QUALIFIED EFH'!$C95,'HOURS&amp;CYCLES INPUT'!$D$2:$D$9999,'QUALIFIED EFH'!AX$4,'HOURS&amp;CYCLES INPUT'!$E$2:$E$9999,'QUALIFIED EFH'!AX$5))</f>
        <v>0</v>
      </c>
      <c r="AY95" s="476">
        <f>IF(AY$2&lt;&gt;"",IF($C95&lt;&gt;"TBA",AY$2/114,0),SUMIFS('HOURS&amp;CYCLES INPUT'!$F$2:$F$9999,'HOURS&amp;CYCLES INPUT'!$C$2:$C$9999,'QUALIFIED EFH'!$C95,'HOURS&amp;CYCLES INPUT'!$D$2:$D$9999,'QUALIFIED EFH'!AY$4,'HOURS&amp;CYCLES INPUT'!$E$2:$E$9999,'QUALIFIED EFH'!AY$5))</f>
        <v>0</v>
      </c>
      <c r="AZ95" s="476">
        <f>IF(AZ$2&lt;&gt;"",IF($C95&lt;&gt;"TBA",AZ$2/114,0),SUMIFS('HOURS&amp;CYCLES INPUT'!$F$2:$F$9999,'HOURS&amp;CYCLES INPUT'!$C$2:$C$9999,'QUALIFIED EFH'!$C95,'HOURS&amp;CYCLES INPUT'!$D$2:$D$9999,'QUALIFIED EFH'!AZ$4,'HOURS&amp;CYCLES INPUT'!$E$2:$E$9999,'QUALIFIED EFH'!AZ$5))</f>
        <v>0</v>
      </c>
      <c r="BA95" s="476">
        <f>IF(BA$2&lt;&gt;"",IF($C95&lt;&gt;"TBA",BA$2/114,0),SUMIFS('HOURS&amp;CYCLES INPUT'!$F$2:$F$9999,'HOURS&amp;CYCLES INPUT'!$C$2:$C$9999,'QUALIFIED EFH'!$C95,'HOURS&amp;CYCLES INPUT'!$D$2:$D$9999,'QUALIFIED EFH'!BA$4,'HOURS&amp;CYCLES INPUT'!$E$2:$E$9999,'QUALIFIED EFH'!BA$5))</f>
        <v>0</v>
      </c>
      <c r="BB95" s="476">
        <f>IF(BB$2&lt;&gt;"",IF($C95&lt;&gt;"TBA",BB$2/114,0),SUMIFS('HOURS&amp;CYCLES INPUT'!$F$2:$F$9999,'HOURS&amp;CYCLES INPUT'!$C$2:$C$9999,'QUALIFIED EFH'!$C95,'HOURS&amp;CYCLES INPUT'!$D$2:$D$9999,'QUALIFIED EFH'!BB$4,'HOURS&amp;CYCLES INPUT'!$E$2:$E$9999,'QUALIFIED EFH'!BB$5))</f>
        <v>0</v>
      </c>
      <c r="BC95" s="476">
        <f>IF(BC$2&lt;&gt;"",IF($C95&lt;&gt;"TBA",BC$2/114,0),SUMIFS('HOURS&amp;CYCLES INPUT'!$F$2:$F$9999,'HOURS&amp;CYCLES INPUT'!$C$2:$C$9999,'QUALIFIED EFH'!$C95,'HOURS&amp;CYCLES INPUT'!$D$2:$D$9999,'QUALIFIED EFH'!BC$4,'HOURS&amp;CYCLES INPUT'!$E$2:$E$9999,'QUALIFIED EFH'!BC$5))</f>
        <v>0</v>
      </c>
      <c r="BD95" s="476">
        <f>IF(BD$2&lt;&gt;"",IF($C95&lt;&gt;"TBA",BD$2/114,0),SUMIFS('HOURS&amp;CYCLES INPUT'!$F$2:$F$9999,'HOURS&amp;CYCLES INPUT'!$C$2:$C$9999,'QUALIFIED EFH'!$C95,'HOURS&amp;CYCLES INPUT'!$D$2:$D$9999,'QUALIFIED EFH'!BD$4,'HOURS&amp;CYCLES INPUT'!$E$2:$E$9999,'QUALIFIED EFH'!BD$5))</f>
        <v>0</v>
      </c>
      <c r="BE95" s="476">
        <f>IF(BE$2&lt;&gt;"",IF($C95&lt;&gt;"TBA",BE$2/114,0),SUMIFS('HOURS&amp;CYCLES INPUT'!$F$2:$F$9999,'HOURS&amp;CYCLES INPUT'!$C$2:$C$9999,'QUALIFIED EFH'!$C95,'HOURS&amp;CYCLES INPUT'!$D$2:$D$9999,'QUALIFIED EFH'!BE$4,'HOURS&amp;CYCLES INPUT'!$E$2:$E$9999,'QUALIFIED EFH'!BE$5))</f>
        <v>0</v>
      </c>
      <c r="BF95" s="476">
        <f>IF(BF$2&lt;&gt;"",IF($C95&lt;&gt;"TBA",BF$2/114,0),SUMIFS('HOURS&amp;CYCLES INPUT'!$F$2:$F$9999,'HOURS&amp;CYCLES INPUT'!$C$2:$C$9999,'QUALIFIED EFH'!$C95,'HOURS&amp;CYCLES INPUT'!$D$2:$D$9999,'QUALIFIED EFH'!BF$4,'HOURS&amp;CYCLES INPUT'!$E$2:$E$9999,'QUALIFIED EFH'!BF$5))</f>
        <v>0</v>
      </c>
      <c r="BG95" s="476">
        <f>IF(BG$2&lt;&gt;"",IF($C95&lt;&gt;"TBA",BG$2/114,0),SUMIFS('HOURS&amp;CYCLES INPUT'!$F$2:$F$9999,'HOURS&amp;CYCLES INPUT'!$C$2:$C$9999,'QUALIFIED EFH'!$C95,'HOURS&amp;CYCLES INPUT'!$D$2:$D$9999,'QUALIFIED EFH'!BG$4,'HOURS&amp;CYCLES INPUT'!$E$2:$E$9999,'QUALIFIED EFH'!BG$5))</f>
        <v>0</v>
      </c>
      <c r="BH95" s="476">
        <f>IF(BH$2&lt;&gt;"",IF($C95&lt;&gt;"TBA",BH$2/114,0),SUMIFS('HOURS&amp;CYCLES INPUT'!$F$2:$F$9999,'HOURS&amp;CYCLES INPUT'!$C$2:$C$9999,'QUALIFIED EFH'!$C95,'HOURS&amp;CYCLES INPUT'!$D$2:$D$9999,'QUALIFIED EFH'!BH$4,'HOURS&amp;CYCLES INPUT'!$E$2:$E$9999,'QUALIFIED EFH'!BH$5))</f>
        <v>0</v>
      </c>
      <c r="BI95" s="476">
        <f>IF(BI$2&lt;&gt;"",IF($C95&lt;&gt;"TBA",BI$2/114,0),SUMIFS('HOURS&amp;CYCLES INPUT'!$F$2:$F$9999,'HOURS&amp;CYCLES INPUT'!$C$2:$C$9999,'QUALIFIED EFH'!$C95,'HOURS&amp;CYCLES INPUT'!$D$2:$D$9999,'QUALIFIED EFH'!BI$4,'HOURS&amp;CYCLES INPUT'!$E$2:$E$9999,'QUALIFIED EFH'!BI$5))</f>
        <v>0</v>
      </c>
      <c r="BJ95" s="476">
        <f>IF(BJ$2&lt;&gt;"",IF($C95&lt;&gt;"TBA",BJ$2/114,0),SUMIFS('HOURS&amp;CYCLES INPUT'!$F$2:$F$9999,'HOURS&amp;CYCLES INPUT'!$C$2:$C$9999,'QUALIFIED EFH'!$C95,'HOURS&amp;CYCLES INPUT'!$D$2:$D$9999,'QUALIFIED EFH'!BJ$4,'HOURS&amp;CYCLES INPUT'!$E$2:$E$9999,'QUALIFIED EFH'!BJ$5))</f>
        <v>0</v>
      </c>
      <c r="BK95" s="476">
        <f>IF(BK$2&lt;&gt;"",IF($C95&lt;&gt;"TBA",BK$2/114,0),SUMIFS('HOURS&amp;CYCLES INPUT'!$F$2:$F$9999,'HOURS&amp;CYCLES INPUT'!$C$2:$C$9999,'QUALIFIED EFH'!$C95,'HOURS&amp;CYCLES INPUT'!$D$2:$D$9999,'QUALIFIED EFH'!BK$4,'HOURS&amp;CYCLES INPUT'!$E$2:$E$9999,'QUALIFIED EFH'!BK$5))</f>
        <v>0</v>
      </c>
      <c r="BL95" s="476">
        <f>IF(BL$2&lt;&gt;"",IF($C95&lt;&gt;"TBA",BL$2/114,0),SUMIFS('HOURS&amp;CYCLES INPUT'!$F$2:$F$9999,'HOURS&amp;CYCLES INPUT'!$C$2:$C$9999,'QUALIFIED EFH'!$C95,'HOURS&amp;CYCLES INPUT'!$D$2:$D$9999,'QUALIFIED EFH'!BL$4,'HOURS&amp;CYCLES INPUT'!$E$2:$E$9999,'QUALIFIED EFH'!BL$5))</f>
        <v>0</v>
      </c>
      <c r="BM95" s="476">
        <f>IF(BM$2&lt;&gt;"",IF($C95&lt;&gt;"TBA",BM$2/114,0),SUMIFS('HOURS&amp;CYCLES INPUT'!$F$2:$F$9999,'HOURS&amp;CYCLES INPUT'!$C$2:$C$9999,'QUALIFIED EFH'!$C95,'HOURS&amp;CYCLES INPUT'!$D$2:$D$9999,'QUALIFIED EFH'!BM$4,'HOURS&amp;CYCLES INPUT'!$E$2:$E$9999,'QUALIFIED EFH'!BM$5))</f>
        <v>0</v>
      </c>
      <c r="BN95" s="476">
        <f>IF(BN$2&lt;&gt;"",IF($C95&lt;&gt;"TBA",BN$2/114,0),SUMIFS('HOURS&amp;CYCLES INPUT'!$F$2:$F$9999,'HOURS&amp;CYCLES INPUT'!$C$2:$C$9999,'QUALIFIED EFH'!$C95,'HOURS&amp;CYCLES INPUT'!$D$2:$D$9999,'QUALIFIED EFH'!BN$4,'HOURS&amp;CYCLES INPUT'!$E$2:$E$9999,'QUALIFIED EFH'!BN$5))</f>
        <v>97.88</v>
      </c>
      <c r="BO95" s="476">
        <f>IF(BO$2&lt;&gt;"",IF($C95&lt;&gt;"TBA",BO$2/114,0),SUMIFS('HOURS&amp;CYCLES INPUT'!$F$2:$F$9999,'HOURS&amp;CYCLES INPUT'!$C$2:$C$9999,'QUALIFIED EFH'!$C95,'HOURS&amp;CYCLES INPUT'!$D$2:$D$9999,'QUALIFIED EFH'!BO$4,'HOURS&amp;CYCLES INPUT'!$E$2:$E$9999,'QUALIFIED EFH'!BO$5))</f>
        <v>346.71</v>
      </c>
      <c r="BP95" s="476">
        <f>IF(BP$2&lt;&gt;"",IF($C95&lt;&gt;"TBA",BP$2/114,0),SUMIFS('HOURS&amp;CYCLES INPUT'!$F$2:$F$9999,'HOURS&amp;CYCLES INPUT'!$C$2:$C$9999,'QUALIFIED EFH'!$C95,'HOURS&amp;CYCLES INPUT'!$D$2:$D$9999,'QUALIFIED EFH'!BP$4,'HOURS&amp;CYCLES INPUT'!$E$2:$E$9999,'QUALIFIED EFH'!BP$5))</f>
        <v>315.41000000000003</v>
      </c>
      <c r="BQ95" s="476">
        <f>IF(BQ$2&lt;&gt;"",IF($C95&lt;&gt;"TBA",BQ$2/114,0),SUMIFS('HOURS&amp;CYCLES INPUT'!$F$2:$F$9999,'HOURS&amp;CYCLES INPUT'!$C$2:$C$9999,'QUALIFIED EFH'!$C95,'HOURS&amp;CYCLES INPUT'!$D$2:$D$9999,'QUALIFIED EFH'!BQ$4,'HOURS&amp;CYCLES INPUT'!$E$2:$E$9999,'QUALIFIED EFH'!BQ$5))</f>
        <v>393.46</v>
      </c>
      <c r="BR95" s="476">
        <f>IF(BR$2&lt;&gt;"",IF($C95&lt;&gt;"TBA",BR$2/114,0),SUMIFS('HOURS&amp;CYCLES INPUT'!$F$2:$F$9999,'HOURS&amp;CYCLES INPUT'!$C$2:$C$9999,'QUALIFIED EFH'!$C95,'HOURS&amp;CYCLES INPUT'!$D$2:$D$9999,'QUALIFIED EFH'!BR$4,'HOURS&amp;CYCLES INPUT'!$E$2:$E$9999,'QUALIFIED EFH'!BR$5))</f>
        <v>424.82</v>
      </c>
      <c r="BS95" s="476">
        <f>IF(BS$2&lt;&gt;"",IF($C95&lt;&gt;"TBA",BS$2/114,0),SUMIFS('HOURS&amp;CYCLES INPUT'!$F$2:$F$9999,'HOURS&amp;CYCLES INPUT'!$C$2:$C$9999,'QUALIFIED EFH'!$C95,'HOURS&amp;CYCLES INPUT'!$D$2:$D$9999,'QUALIFIED EFH'!BS$4,'HOURS&amp;CYCLES INPUT'!$E$2:$E$9999,'QUALIFIED EFH'!BS$5))</f>
        <v>396.37</v>
      </c>
      <c r="BT95" s="476">
        <f>IF(BT$2&lt;&gt;"",IF($C95&lt;&gt;"TBA",BT$2/114,0),SUMIFS('HOURS&amp;CYCLES INPUT'!$F$2:$F$9999,'HOURS&amp;CYCLES INPUT'!$C$2:$C$9999,'QUALIFIED EFH'!$C95,'HOURS&amp;CYCLES INPUT'!$D$2:$D$9999,'QUALIFIED EFH'!BT$4,'HOURS&amp;CYCLES INPUT'!$E$2:$E$9999,'QUALIFIED EFH'!BT$5))</f>
        <v>384.18</v>
      </c>
      <c r="BU95" s="476">
        <f>IF(BU$2&lt;&gt;"",IF($C95&lt;&gt;"TBA",BU$2/114,0),SUMIFS('HOURS&amp;CYCLES INPUT'!$F$2:$F$9999,'HOURS&amp;CYCLES INPUT'!$C$2:$C$9999,'QUALIFIED EFH'!$C95,'HOURS&amp;CYCLES INPUT'!$D$2:$D$9999,'QUALIFIED EFH'!BU$4,'HOURS&amp;CYCLES INPUT'!$E$2:$E$9999,'QUALIFIED EFH'!BU$5))</f>
        <v>389.87</v>
      </c>
      <c r="BV95" s="476">
        <f>IF(BV$2&lt;&gt;"",IF($C95&lt;&gt;"TBA",BV$2/114,0),SUMIFS('HOURS&amp;CYCLES INPUT'!$F$2:$F$9999,'HOURS&amp;CYCLES INPUT'!$C$2:$C$9999,'QUALIFIED EFH'!$C95,'HOURS&amp;CYCLES INPUT'!$D$2:$D$9999,'QUALIFIED EFH'!BV$4,'HOURS&amp;CYCLES INPUT'!$E$2:$E$9999,'QUALIFIED EFH'!BV$5))</f>
        <v>401.75</v>
      </c>
      <c r="BW95" s="476">
        <f>IF(BW$2&lt;&gt;"",IF($C95&lt;&gt;"TBA",BW$2/114,0),SUMIFS('HOURS&amp;CYCLES INPUT'!$F$2:$F$9999,'HOURS&amp;CYCLES INPUT'!$C$2:$C$9999,'QUALIFIED EFH'!$C95,'HOURS&amp;CYCLES INPUT'!$D$2:$D$9999,'QUALIFIED EFH'!BW$4,'HOURS&amp;CYCLES INPUT'!$E$2:$E$9999,'QUALIFIED EFH'!BW$5))</f>
        <v>416.03</v>
      </c>
      <c r="BX95" s="476">
        <f>IF(BX$2&lt;&gt;"",IF($C95&lt;&gt;"TBA",BX$2/114,0),SUMIFS('HOURS&amp;CYCLES INPUT'!$F$2:$F$9999,'HOURS&amp;CYCLES INPUT'!$C$2:$C$9999,'QUALIFIED EFH'!$C95,'HOURS&amp;CYCLES INPUT'!$D$2:$D$9999,'QUALIFIED EFH'!BX$4,'HOURS&amp;CYCLES INPUT'!$E$2:$E$9999,'QUALIFIED EFH'!BX$5))</f>
        <v>388.08</v>
      </c>
      <c r="BY95" s="476">
        <f>IF(BY$2&lt;&gt;"",IF($C95&lt;&gt;"TBA",BY$2/114,0),SUMIFS('HOURS&amp;CYCLES INPUT'!$F$2:$F$9999,'HOURS&amp;CYCLES INPUT'!$C$2:$C$9999,'QUALIFIED EFH'!$C95,'HOURS&amp;CYCLES INPUT'!$D$2:$D$9999,'QUALIFIED EFH'!BY$4,'HOURS&amp;CYCLES INPUT'!$E$2:$E$9999,'QUALIFIED EFH'!BY$5))</f>
        <v>446.22</v>
      </c>
      <c r="BZ95" s="476">
        <f>IF(BZ$2&lt;&gt;"",IF($C95&lt;&gt;"TBA",BZ$2/114,0),SUMIFS('HOURS&amp;CYCLES INPUT'!$F$2:$F$9999,'HOURS&amp;CYCLES INPUT'!$C$2:$C$9999,'QUALIFIED EFH'!$C95,'HOURS&amp;CYCLES INPUT'!$D$2:$D$9999,'QUALIFIED EFH'!BZ$4,'HOURS&amp;CYCLES INPUT'!$E$2:$E$9999,'QUALIFIED EFH'!BZ$5))</f>
        <v>437.88</v>
      </c>
      <c r="CA95" s="476">
        <f>IF(CA$2&lt;&gt;"",IF($C95&lt;&gt;"TBA",CA$2/114,0),SUMIFS('HOURS&amp;CYCLES INPUT'!$F$2:$F$9999,'HOURS&amp;CYCLES INPUT'!$C$2:$C$9999,'QUALIFIED EFH'!$C95,'HOURS&amp;CYCLES INPUT'!$D$2:$D$9999,'QUALIFIED EFH'!CA$4,'HOURS&amp;CYCLES INPUT'!$E$2:$E$9999,'QUALIFIED EFH'!CA$5))</f>
        <v>466.52</v>
      </c>
      <c r="CB95" s="476">
        <f>IF(CB$2&lt;&gt;"",IF($C95&lt;&gt;"TBA",CB$2/114,0),SUMIFS('HOURS&amp;CYCLES INPUT'!$F$2:$F$9999,'HOURS&amp;CYCLES INPUT'!$C$2:$C$9999,'QUALIFIED EFH'!$C95,'HOURS&amp;CYCLES INPUT'!$D$2:$D$9999,'QUALIFIED EFH'!CB$4,'HOURS&amp;CYCLES INPUT'!$E$2:$E$9999,'QUALIFIED EFH'!CB$5))</f>
        <v>377.62</v>
      </c>
      <c r="CC95" s="476">
        <f>IF(CC$2&lt;&gt;"",IF($C95&lt;&gt;"TBA",CC$2/114,0),SUMIFS('HOURS&amp;CYCLES INPUT'!$F$2:$F$9999,'HOURS&amp;CYCLES INPUT'!$C$2:$C$9999,'QUALIFIED EFH'!$C95,'HOURS&amp;CYCLES INPUT'!$D$2:$D$9999,'QUALIFIED EFH'!CC$4,'HOURS&amp;CYCLES INPUT'!$E$2:$E$9999,'QUALIFIED EFH'!CC$5))</f>
        <v>409.76</v>
      </c>
      <c r="CD95" s="476">
        <f>IF(CD$2&lt;&gt;"",IF($C95&lt;&gt;"TBA",CD$2/114,0),SUMIFS('HOURS&amp;CYCLES INPUT'!$F$2:$F$9999,'HOURS&amp;CYCLES INPUT'!$C$2:$C$9999,'QUALIFIED EFH'!$C95,'HOURS&amp;CYCLES INPUT'!$D$2:$D$9999,'QUALIFIED EFH'!CD$4,'HOURS&amp;CYCLES INPUT'!$E$2:$E$9999,'QUALIFIED EFH'!CD$5))</f>
        <v>115.41</v>
      </c>
      <c r="CE95" s="476">
        <f>IF(CE$2&lt;&gt;"",IF($C95&lt;&gt;"TBA",CE$2/114,0),SUMIFS('HOURS&amp;CYCLES INPUT'!$F$2:$F$9999,'HOURS&amp;CYCLES INPUT'!$C$2:$C$9999,'QUALIFIED EFH'!$C95,'HOURS&amp;CYCLES INPUT'!$D$2:$D$9999,'QUALIFIED EFH'!CE$4,'HOURS&amp;CYCLES INPUT'!$E$2:$E$9999,'QUALIFIED EFH'!CE$5))</f>
        <v>353.24</v>
      </c>
      <c r="CF95" s="476">
        <f>IF(CF$2&lt;&gt;"",IF($C95&lt;&gt;"TBA",CF$2/114,0),SUMIFS('HOURS&amp;CYCLES INPUT'!$F$2:$F$9999,'HOURS&amp;CYCLES INPUT'!$C$2:$C$9999,'QUALIFIED EFH'!$C95,'HOURS&amp;CYCLES INPUT'!$D$2:$D$9999,'QUALIFIED EFH'!CF$4,'HOURS&amp;CYCLES INPUT'!$E$2:$E$9999,'QUALIFIED EFH'!CF$5))</f>
        <v>436.67</v>
      </c>
      <c r="CG95" s="476">
        <f>IF(CG$2&lt;&gt;"",IF($C95&lt;&gt;"TBA",CG$2/114,0),SUMIFS('HOURS&amp;CYCLES INPUT'!$F$2:$F$9999,'HOURS&amp;CYCLES INPUT'!$C$2:$C$9999,'QUALIFIED EFH'!$C95,'HOURS&amp;CYCLES INPUT'!$D$2:$D$9999,'QUALIFIED EFH'!CG$4,'HOURS&amp;CYCLES INPUT'!$E$2:$E$9999,'QUALIFIED EFH'!CG$5))</f>
        <v>403.82</v>
      </c>
      <c r="CH95" s="476">
        <f>IF(CH$2&lt;&gt;"",IF($C95&lt;&gt;"TBA",CH$2/114,0),SUMIFS('HOURS&amp;CYCLES INPUT'!$F$2:$F$9999,'HOURS&amp;CYCLES INPUT'!$C$2:$C$9999,'QUALIFIED EFH'!$C95,'HOURS&amp;CYCLES INPUT'!$D$2:$D$9999,'QUALIFIED EFH'!CH$4,'HOURS&amp;CYCLES INPUT'!$E$2:$E$9999,'QUALIFIED EFH'!CH$5))</f>
        <v>445.68</v>
      </c>
      <c r="CI95" s="476">
        <f>IF(CI$2&lt;&gt;"",IF($C95&lt;&gt;"TBA",CI$2/114,0),SUMIFS('HOURS&amp;CYCLES INPUT'!$F$2:$F$9999,'HOURS&amp;CYCLES INPUT'!$C$2:$C$9999,'QUALIFIED EFH'!$C95,'HOURS&amp;CYCLES INPUT'!$D$2:$D$9999,'QUALIFIED EFH'!CI$4,'HOURS&amp;CYCLES INPUT'!$E$2:$E$9999,'QUALIFIED EFH'!CI$5))</f>
        <v>442.08</v>
      </c>
      <c r="CJ95" s="476">
        <f>IF(CJ$2&lt;&gt;"",IF($C95&lt;&gt;"TBA",CJ$2/114,0),SUMIFS('HOURS&amp;CYCLES INPUT'!$F$2:$F$9999,'HOURS&amp;CYCLES INPUT'!$C$2:$C$9999,'QUALIFIED EFH'!$C95,'HOURS&amp;CYCLES INPUT'!$D$2:$D$9999,'QUALIFIED EFH'!CJ$4,'HOURS&amp;CYCLES INPUT'!$E$2:$E$9999,'QUALIFIED EFH'!CJ$5))</f>
        <v>415.29</v>
      </c>
      <c r="CK95" s="476">
        <f>IF(CK$2&lt;&gt;"",IF($C95&lt;&gt;"TBA",CK$2/114,0),SUMIFS('HOURS&amp;CYCLES INPUT'!$F$2:$F$9999,'HOURS&amp;CYCLES INPUT'!$C$2:$C$9999,'QUALIFIED EFH'!$C95,'HOURS&amp;CYCLES INPUT'!$D$2:$D$9999,'QUALIFIED EFH'!CK$4,'HOURS&amp;CYCLES INPUT'!$E$2:$E$9999,'QUALIFIED EFH'!CK$5))</f>
        <v>478.74</v>
      </c>
      <c r="CL95" s="476">
        <f>IF(CL$2&lt;&gt;"",IF($C95&lt;&gt;"TBA",CL$2/114,0),SUMIFS('HOURS&amp;CYCLES INPUT'!$F$2:$F$9999,'HOURS&amp;CYCLES INPUT'!$C$2:$C$9999,'QUALIFIED EFH'!$C95,'HOURS&amp;CYCLES INPUT'!$D$2:$D$9999,'QUALIFIED EFH'!CL$4,'HOURS&amp;CYCLES INPUT'!$E$2:$E$9999,'QUALIFIED EFH'!CL$5))</f>
        <v>396.52</v>
      </c>
      <c r="CM95" s="476">
        <f>IF(CM$2&lt;&gt;"",IF($C95&lt;&gt;"TBA",CM$2/114,0),SUMIFS('HOURS&amp;CYCLES INPUT'!$F$2:$F$9999,'HOURS&amp;CYCLES INPUT'!$C$2:$C$9999,'QUALIFIED EFH'!$C95,'HOURS&amp;CYCLES INPUT'!$D$2:$D$9999,'QUALIFIED EFH'!CM$4,'HOURS&amp;CYCLES INPUT'!$E$2:$E$9999,'QUALIFIED EFH'!CM$5))</f>
        <v>421.8</v>
      </c>
      <c r="CN95" s="476">
        <f>IF(CN$2&lt;&gt;"",IF($C95&lt;&gt;"TBA",CN$2/114,0),SUMIFS('HOURS&amp;CYCLES INPUT'!$F$2:$F$9999,'HOURS&amp;CYCLES INPUT'!$C$2:$C$9999,'QUALIFIED EFH'!$C95,'HOURS&amp;CYCLES INPUT'!$D$2:$D$9999,'QUALIFIED EFH'!CN$4,'HOURS&amp;CYCLES INPUT'!$E$2:$E$9999,'QUALIFIED EFH'!CN$5))</f>
        <v>445.99</v>
      </c>
      <c r="CO95" s="476">
        <f>IF(CO$2&lt;&gt;"",IF($C95&lt;&gt;"TBA",CO$2/114,0),SUMIFS('HOURS&amp;CYCLES INPUT'!$F$2:$F$9999,'HOURS&amp;CYCLES INPUT'!$C$2:$C$9999,'QUALIFIED EFH'!$C95,'HOURS&amp;CYCLES INPUT'!$D$2:$D$9999,'QUALIFIED EFH'!CO$4,'HOURS&amp;CYCLES INPUT'!$E$2:$E$9999,'QUALIFIED EFH'!CO$5))</f>
        <v>264.18</v>
      </c>
      <c r="CP95" s="476">
        <f>IF(CP$2&lt;&gt;"",IF($C95&lt;&gt;"TBA",CP$2/114,0),SUMIFS('HOURS&amp;CYCLES INPUT'!$F$2:$F$9999,'HOURS&amp;CYCLES INPUT'!$C$2:$C$9999,'QUALIFIED EFH'!$C95,'HOURS&amp;CYCLES INPUT'!$D$2:$D$9999,'QUALIFIED EFH'!CP$4,'HOURS&amp;CYCLES INPUT'!$E$2:$E$9999,'QUALIFIED EFH'!CP$5))</f>
        <v>0</v>
      </c>
      <c r="CQ95" s="476">
        <f>IF(CQ$2&lt;&gt;"",IF($C95&lt;&gt;"TBA",CQ$2/114,0),SUMIFS('HOURS&amp;CYCLES INPUT'!$F$2:$F$9999,'HOURS&amp;CYCLES INPUT'!$C$2:$C$9999,'QUALIFIED EFH'!$C95,'HOURS&amp;CYCLES INPUT'!$D$2:$D$9999,'QUALIFIED EFH'!CQ$4,'HOURS&amp;CYCLES INPUT'!$E$2:$E$9999,'QUALIFIED EFH'!CQ$5))</f>
        <v>225.13</v>
      </c>
      <c r="CR95" s="476">
        <f>IF(CR$2&lt;&gt;"",IF($C95&lt;&gt;"TBA",CR$2/114,0),SUMIFS('HOURS&amp;CYCLES INPUT'!$F$2:$F$9999,'HOURS&amp;CYCLES INPUT'!$C$2:$C$9999,'QUALIFIED EFH'!$C95,'HOURS&amp;CYCLES INPUT'!$D$2:$D$9999,'QUALIFIED EFH'!CR$4,'HOURS&amp;CYCLES INPUT'!$E$2:$E$9999,'QUALIFIED EFH'!CR$5))</f>
        <v>421.85</v>
      </c>
      <c r="CS95" s="476">
        <f>IF(CS$2&lt;&gt;"",IF($C95&lt;&gt;"TBA",CS$2/114,0),SUMIFS('HOURS&amp;CYCLES INPUT'!$F$2:$F$9999,'HOURS&amp;CYCLES INPUT'!$C$2:$C$9999,'QUALIFIED EFH'!$C95,'HOURS&amp;CYCLES INPUT'!$D$2:$D$9999,'QUALIFIED EFH'!CS$4,'HOURS&amp;CYCLES INPUT'!$E$2:$E$9999,'QUALIFIED EFH'!CS$5))</f>
        <v>405.2</v>
      </c>
      <c r="CT95" s="476">
        <f>IF(CT$2&lt;&gt;"",IF($C95&lt;&gt;"TBA",CT$2/114,0),SUMIFS('HOURS&amp;CYCLES INPUT'!$F$2:$F$9999,'HOURS&amp;CYCLES INPUT'!$C$2:$C$9999,'QUALIFIED EFH'!$C95,'HOURS&amp;CYCLES INPUT'!$D$2:$D$9999,'QUALIFIED EFH'!CT$4,'HOURS&amp;CYCLES INPUT'!$E$2:$E$9999,'QUALIFIED EFH'!CT$5))</f>
        <v>450.63</v>
      </c>
      <c r="CU95" s="476">
        <f>IF(CU$2&lt;&gt;"",IF($C95&lt;&gt;"TBA",CU$2/114,0),SUMIFS('HOURS&amp;CYCLES INPUT'!$F$2:$F$9999,'HOURS&amp;CYCLES INPUT'!$C$2:$C$9999,'QUALIFIED EFH'!$C95,'HOURS&amp;CYCLES INPUT'!$D$2:$D$9999,'QUALIFIED EFH'!CU$4,'HOURS&amp;CYCLES INPUT'!$E$2:$E$9999,'QUALIFIED EFH'!CU$5))</f>
        <v>443.24</v>
      </c>
      <c r="CV95" s="476">
        <f>IF(CV$2&lt;&gt;"",IF($C95&lt;&gt;"TBA",CV$2/114,0),SUMIFS('HOURS&amp;CYCLES INPUT'!$F$2:$F$9999,'HOURS&amp;CYCLES INPUT'!$C$2:$C$9999,'QUALIFIED EFH'!$C95,'HOURS&amp;CYCLES INPUT'!$D$2:$D$9999,'QUALIFIED EFH'!CV$4,'HOURS&amp;CYCLES INPUT'!$E$2:$E$9999,'QUALIFIED EFH'!CV$5))</f>
        <v>445.27</v>
      </c>
      <c r="CW95" s="476">
        <f>IF(CW$2&lt;&gt;"",IF($C95&lt;&gt;"TBA",CW$2/114,0),SUMIFS('HOURS&amp;CYCLES INPUT'!$F$2:$F$9999,'HOURS&amp;CYCLES INPUT'!$C$2:$C$9999,'QUALIFIED EFH'!$C95,'HOURS&amp;CYCLES INPUT'!$D$2:$D$9999,'QUALIFIED EFH'!CW$4,'HOURS&amp;CYCLES INPUT'!$E$2:$E$9999,'QUALIFIED EFH'!CW$5))</f>
        <v>364.55</v>
      </c>
      <c r="CX95" s="476">
        <f>IF(CX$2&lt;&gt;"",IF($C95&lt;&gt;"TBA",CX$2/114,0),SUMIFS('HOURS&amp;CYCLES INPUT'!$F$2:$F$9999,'HOURS&amp;CYCLES INPUT'!$C$2:$C$9999,'QUALIFIED EFH'!$C95,'HOURS&amp;CYCLES INPUT'!$D$2:$D$9999,'QUALIFIED EFH'!CX$4,'HOURS&amp;CYCLES INPUT'!$E$2:$E$9999,'QUALIFIED EFH'!CX$5))</f>
        <v>395.75</v>
      </c>
      <c r="CY95" s="476">
        <f>IF(CY$2&lt;&gt;"",IF($C95&lt;&gt;"TBA",CY$2/114,0),SUMIFS('HOURS&amp;CYCLES INPUT'!$F$2:$F$9999,'HOURS&amp;CYCLES INPUT'!$C$2:$C$9999,'QUALIFIED EFH'!$C95,'HOURS&amp;CYCLES INPUT'!$D$2:$D$9999,'QUALIFIED EFH'!CY$4,'HOURS&amp;CYCLES INPUT'!$E$2:$E$9999,'QUALIFIED EFH'!CY$5))</f>
        <v>393.43</v>
      </c>
      <c r="CZ95" s="476">
        <f>IF(CZ$2&lt;&gt;"",IF($C95&lt;&gt;"TBA",CZ$2/114,0),SUMIFS('HOURS&amp;CYCLES INPUT'!$F$2:$F$9999,'HOURS&amp;CYCLES INPUT'!$C$2:$C$9999,'QUALIFIED EFH'!$C95,'HOURS&amp;CYCLES INPUT'!$D$2:$D$9999,'QUALIFIED EFH'!CZ$4,'HOURS&amp;CYCLES INPUT'!$E$2:$E$9999,'QUALIFIED EFH'!CZ$5))</f>
        <v>125.9</v>
      </c>
      <c r="DA95" s="476">
        <f>IF(DA$2&lt;&gt;"",IF($C95&lt;&gt;"TBA",DA$2/114,0),SUMIFS('HOURS&amp;CYCLES INPUT'!$F$2:$F$9999,'HOURS&amp;CYCLES INPUT'!$C$2:$C$9999,'QUALIFIED EFH'!$C95,'HOURS&amp;CYCLES INPUT'!$D$2:$D$9999,'QUALIFIED EFH'!DA$4,'HOURS&amp;CYCLES INPUT'!$E$2:$E$9999,'QUALIFIED EFH'!DA$5))</f>
        <v>0</v>
      </c>
      <c r="DB95" s="476">
        <f>IF(DB$2&lt;&gt;"",IF($C95&lt;&gt;"TBA",DB$2/114,0),SUMIFS('HOURS&amp;CYCLES INPUT'!$F$2:$F$9999,'HOURS&amp;CYCLES INPUT'!$C$2:$C$9999,'QUALIFIED EFH'!$C95,'HOURS&amp;CYCLES INPUT'!$D$2:$D$9999,'QUALIFIED EFH'!DB$4,'HOURS&amp;CYCLES INPUT'!$E$2:$E$9999,'QUALIFIED EFH'!DB$5))</f>
        <v>0</v>
      </c>
      <c r="DC95" s="476">
        <f>IF(DC$2&lt;&gt;"",IF($C95&lt;&gt;"TBA",DC$2/114,0),SUMIFS('HOURS&amp;CYCLES INPUT'!$F$2:$F$9999,'HOURS&amp;CYCLES INPUT'!$C$2:$C$9999,'QUALIFIED EFH'!$C95,'HOURS&amp;CYCLES INPUT'!$D$2:$D$9999,'QUALIFIED EFH'!DC$4,'HOURS&amp;CYCLES INPUT'!$E$2:$E$9999,'QUALIFIED EFH'!DC$5))</f>
        <v>161.9</v>
      </c>
      <c r="DD95" s="476">
        <f>IF(DD$2&lt;&gt;"",IF($C95&lt;&gt;"TBA",DD$2/114,0),SUMIFS('HOURS&amp;CYCLES INPUT'!$F$2:$F$9999,'HOURS&amp;CYCLES INPUT'!$C$2:$C$9999,'QUALIFIED EFH'!$C95,'HOURS&amp;CYCLES INPUT'!$D$2:$D$9999,'QUALIFIED EFH'!DD$4,'HOURS&amp;CYCLES INPUT'!$E$2:$E$9999,'QUALIFIED EFH'!DD$5))</f>
        <v>388.4</v>
      </c>
      <c r="DE95" s="476">
        <f>IF(DE$2&lt;&gt;"",IF($C95&lt;&gt;"TBA",DE$2/114,0),SUMIFS('HOURS&amp;CYCLES INPUT'!$F$2:$F$9999,'HOURS&amp;CYCLES INPUT'!$C$2:$C$9999,'QUALIFIED EFH'!$C95,'HOURS&amp;CYCLES INPUT'!$D$2:$D$9999,'QUALIFIED EFH'!DE$4,'HOURS&amp;CYCLES INPUT'!$E$2:$E$9999,'QUALIFIED EFH'!DE$5))</f>
        <v>240.26</v>
      </c>
      <c r="DF95" s="476">
        <f>IF(DF$2&lt;&gt;"",IF($C95&lt;&gt;"TBA",DF$2/114,0),SUMIFS('HOURS&amp;CYCLES INPUT'!$F$2:$F$9999,'HOURS&amp;CYCLES INPUT'!$C$2:$C$9999,'QUALIFIED EFH'!$C95,'HOURS&amp;CYCLES INPUT'!$D$2:$D$9999,'QUALIFIED EFH'!DF$4,'HOURS&amp;CYCLES INPUT'!$E$2:$E$9999,'QUALIFIED EFH'!DF$5))</f>
        <v>0</v>
      </c>
      <c r="DG95" s="476">
        <f>IF(DG$2&lt;&gt;"",IF($C95&lt;&gt;"TBA",DG$2/114,0),SUMIFS('HOURS&amp;CYCLES INPUT'!$F$2:$F$9999,'HOURS&amp;CYCLES INPUT'!$C$2:$C$9999,'QUALIFIED EFH'!$C95,'HOURS&amp;CYCLES INPUT'!$D$2:$D$9999,'QUALIFIED EFH'!DG$4,'HOURS&amp;CYCLES INPUT'!$E$2:$E$9999,'QUALIFIED EFH'!DG$5))</f>
        <v>0</v>
      </c>
      <c r="DH95" s="476">
        <f>IF(DH$2&lt;&gt;"",IF($C95&lt;&gt;"TBA",DH$2/114,0),SUMIFS('HOURS&amp;CYCLES INPUT'!$F$2:$F$9999,'HOURS&amp;CYCLES INPUT'!$C$2:$C$9999,'QUALIFIED EFH'!$C95,'HOURS&amp;CYCLES INPUT'!$D$2:$D$9999,'QUALIFIED EFH'!DH$4,'HOURS&amp;CYCLES INPUT'!$E$2:$E$9999,'QUALIFIED EFH'!DH$5))</f>
        <v>0</v>
      </c>
      <c r="DI95" s="476">
        <f>IF(DI$2&lt;&gt;"",IF($C95&lt;&gt;"TBA",DI$2/114,0),SUMIFS('HOURS&amp;CYCLES INPUT'!$F$2:$F$9999,'HOURS&amp;CYCLES INPUT'!$C$2:$C$9999,'QUALIFIED EFH'!$C95,'HOURS&amp;CYCLES INPUT'!$D$2:$D$9999,'QUALIFIED EFH'!DI$4,'HOURS&amp;CYCLES INPUT'!$E$2:$E$9999,'QUALIFIED EFH'!DI$5))</f>
        <v>0</v>
      </c>
      <c r="DJ95" s="476">
        <f>IF(DJ$2&lt;&gt;"",IF($C95&lt;&gt;"TBA",DJ$2/114,0),SUMIFS('HOURS&amp;CYCLES INPUT'!$F$2:$F$9999,'HOURS&amp;CYCLES INPUT'!$C$2:$C$9999,'QUALIFIED EFH'!$C95,'HOURS&amp;CYCLES INPUT'!$D$2:$D$9999,'QUALIFIED EFH'!DJ$4,'HOURS&amp;CYCLES INPUT'!$E$2:$E$9999,'QUALIFIED EFH'!DJ$5))</f>
        <v>0</v>
      </c>
      <c r="DK95" s="476">
        <f>IF(DK$2&lt;&gt;"",IF($C95&lt;&gt;"TBA",DK$2/114,0),SUMIFS('HOURS&amp;CYCLES INPUT'!$F$2:$F$9999,'HOURS&amp;CYCLES INPUT'!$C$2:$C$9999,'QUALIFIED EFH'!$C95,'HOURS&amp;CYCLES INPUT'!$D$2:$D$9999,'QUALIFIED EFH'!DK$4,'HOURS&amp;CYCLES INPUT'!$E$2:$E$9999,'QUALIFIED EFH'!DK$5))</f>
        <v>0</v>
      </c>
      <c r="DL95" s="476">
        <f>IF(DL$2&lt;&gt;"",IF($C95&lt;&gt;"TBA",DL$2/114,0),SUMIFS('HOURS&amp;CYCLES INPUT'!$F$2:$F$9999,'HOURS&amp;CYCLES INPUT'!$C$2:$C$9999,'QUALIFIED EFH'!$C95,'HOURS&amp;CYCLES INPUT'!$D$2:$D$9999,'QUALIFIED EFH'!DL$4,'HOURS&amp;CYCLES INPUT'!$E$2:$E$9999,'QUALIFIED EFH'!DL$5))</f>
        <v>0</v>
      </c>
      <c r="DM95" s="476">
        <f>IF(DM$2&lt;&gt;"",IF($C95&lt;&gt;"TBA",DM$2/114,0),SUMIFS('HOURS&amp;CYCLES INPUT'!$F$2:$F$9999,'HOURS&amp;CYCLES INPUT'!$C$2:$C$9999,'QUALIFIED EFH'!$C95,'HOURS&amp;CYCLES INPUT'!$D$2:$D$9999,'QUALIFIED EFH'!DM$4,'HOURS&amp;CYCLES INPUT'!$E$2:$E$9999,'QUALIFIED EFH'!DM$5))</f>
        <v>0</v>
      </c>
      <c r="DN95" s="476">
        <f>IF(DN$2&lt;&gt;"",IF($C95&lt;&gt;"TBA",DN$2/114,0),SUMIFS('HOURS&amp;CYCLES INPUT'!$F$2:$F$9999,'HOURS&amp;CYCLES INPUT'!$C$2:$C$9999,'QUALIFIED EFH'!$C95,'HOURS&amp;CYCLES INPUT'!$D$2:$D$9999,'QUALIFIED EFH'!DN$4,'HOURS&amp;CYCLES INPUT'!$E$2:$E$9999,'QUALIFIED EFH'!DN$5))</f>
        <v>0</v>
      </c>
      <c r="DO95" s="476">
        <f>IF(DO$2&lt;&gt;"",IF($C95&lt;&gt;"TBA",DO$2/114,0),SUMIFS('HOURS&amp;CYCLES INPUT'!$F$2:$F$9999,'HOURS&amp;CYCLES INPUT'!$C$2:$C$9999,'QUALIFIED EFH'!$C95,'HOURS&amp;CYCLES INPUT'!$D$2:$D$9999,'QUALIFIED EFH'!DO$4,'HOURS&amp;CYCLES INPUT'!$E$2:$E$9999,'QUALIFIED EFH'!DO$5))</f>
        <v>0</v>
      </c>
      <c r="DP95" s="476">
        <f>IF(DP$2&lt;&gt;"",IF($C95&lt;&gt;"TBA",DP$2/114,0),SUMIFS('HOURS&amp;CYCLES INPUT'!$F$2:$F$9999,'HOURS&amp;CYCLES INPUT'!$C$2:$C$9999,'QUALIFIED EFH'!$C95,'HOURS&amp;CYCLES INPUT'!$D$2:$D$9999,'QUALIFIED EFH'!DP$4,'HOURS&amp;CYCLES INPUT'!$E$2:$E$9999,'QUALIFIED EFH'!DP$5))</f>
        <v>0</v>
      </c>
      <c r="DQ95" s="476">
        <f>IF(DQ$2&lt;&gt;"",IF($C95&lt;&gt;"TBA",DQ$2/114,0),SUMIFS('HOURS&amp;CYCLES INPUT'!$F$2:$F$9999,'HOURS&amp;CYCLES INPUT'!$C$2:$C$9999,'QUALIFIED EFH'!$C95,'HOURS&amp;CYCLES INPUT'!$D$2:$D$9999,'QUALIFIED EFH'!DQ$4,'HOURS&amp;CYCLES INPUT'!$E$2:$E$9999,'QUALIFIED EFH'!DQ$5))</f>
        <v>0</v>
      </c>
      <c r="DR95" s="476">
        <f>IF(DR$2&lt;&gt;"",IF($C95&lt;&gt;"TBA",DR$2/114,0),SUMIFS('HOURS&amp;CYCLES INPUT'!$F$2:$F$9999,'HOURS&amp;CYCLES INPUT'!$C$2:$C$9999,'QUALIFIED EFH'!$C95,'HOURS&amp;CYCLES INPUT'!$D$2:$D$9999,'QUALIFIED EFH'!DR$4,'HOURS&amp;CYCLES INPUT'!$E$2:$E$9999,'QUALIFIED EFH'!DR$5))</f>
        <v>0</v>
      </c>
      <c r="DS95" s="476">
        <f>IF(DS$2&lt;&gt;"",IF($C95&lt;&gt;"TBA",DS$2/114,0),SUMIFS('HOURS&amp;CYCLES INPUT'!$F$2:$F$9999,'HOURS&amp;CYCLES INPUT'!$C$2:$C$9999,'QUALIFIED EFH'!$C95,'HOURS&amp;CYCLES INPUT'!$D$2:$D$9999,'QUALIFIED EFH'!DS$4,'HOURS&amp;CYCLES INPUT'!$E$2:$E$9999,'QUALIFIED EFH'!DS$5))</f>
        <v>0</v>
      </c>
      <c r="DT95" s="476">
        <f>IF(DT$2&lt;&gt;"",IF($C95&lt;&gt;"TBA",DT$2/114,0),SUMIFS('HOURS&amp;CYCLES INPUT'!$F$2:$F$9999,'HOURS&amp;CYCLES INPUT'!$C$2:$C$9999,'QUALIFIED EFH'!$C95,'HOURS&amp;CYCLES INPUT'!$D$2:$D$9999,'QUALIFIED EFH'!DT$4,'HOURS&amp;CYCLES INPUT'!$E$2:$E$9999,'QUALIFIED EFH'!DT$5))</f>
        <v>0</v>
      </c>
      <c r="DU95" s="476">
        <f>IF(DU$2&lt;&gt;"",IF($C95&lt;&gt;"TBA",DU$2/114,0),SUMIFS('HOURS&amp;CYCLES INPUT'!$F$2:$F$9999,'HOURS&amp;CYCLES INPUT'!$C$2:$C$9999,'QUALIFIED EFH'!$C95,'HOURS&amp;CYCLES INPUT'!$D$2:$D$9999,'QUALIFIED EFH'!DU$4,'HOURS&amp;CYCLES INPUT'!$E$2:$E$9999,'QUALIFIED EFH'!DU$5))</f>
        <v>0</v>
      </c>
      <c r="DV95" s="476">
        <f>IF(DV$2&lt;&gt;"",IF($C95&lt;&gt;"TBA",DV$2/114,0),SUMIFS('HOURS&amp;CYCLES INPUT'!$F$2:$F$9999,'HOURS&amp;CYCLES INPUT'!$C$2:$C$9999,'QUALIFIED EFH'!$C95,'HOURS&amp;CYCLES INPUT'!$D$2:$D$9999,'QUALIFIED EFH'!DV$4,'HOURS&amp;CYCLES INPUT'!$E$2:$E$9999,'QUALIFIED EFH'!DV$5))</f>
        <v>0</v>
      </c>
      <c r="DW95" s="476">
        <f>IF(DW$2&lt;&gt;"",IF($C95&lt;&gt;"TBA",DW$2/114,0),SUMIFS('HOURS&amp;CYCLES INPUT'!$F$2:$F$9999,'HOURS&amp;CYCLES INPUT'!$C$2:$C$9999,'QUALIFIED EFH'!$C95,'HOURS&amp;CYCLES INPUT'!$D$2:$D$9999,'QUALIFIED EFH'!DW$4,'HOURS&amp;CYCLES INPUT'!$E$2:$E$9999,'QUALIFIED EFH'!DW$5))</f>
        <v>0</v>
      </c>
      <c r="DX95" s="476">
        <f>IF(DX$2&lt;&gt;"",IF($C95&lt;&gt;"TBA",DX$2/114,0),SUMIFS('HOURS&amp;CYCLES INPUT'!$F$2:$F$9999,'HOURS&amp;CYCLES INPUT'!$C$2:$C$9999,'QUALIFIED EFH'!$C95,'HOURS&amp;CYCLES INPUT'!$D$2:$D$9999,'QUALIFIED EFH'!DX$4,'HOURS&amp;CYCLES INPUT'!$E$2:$E$9999,'QUALIFIED EFH'!DX$5))</f>
        <v>0</v>
      </c>
      <c r="DY95" s="476">
        <f>IF(DY$2&lt;&gt;"",IF($C95&lt;&gt;"TBA",DY$2/114,0),SUMIFS('HOURS&amp;CYCLES INPUT'!$F$2:$F$9999,'HOURS&amp;CYCLES INPUT'!$C$2:$C$9999,'QUALIFIED EFH'!$C95,'HOURS&amp;CYCLES INPUT'!$D$2:$D$9999,'QUALIFIED EFH'!DY$4,'HOURS&amp;CYCLES INPUT'!$E$2:$E$9999,'QUALIFIED EFH'!DY$5))</f>
        <v>0</v>
      </c>
      <c r="DZ95" s="476">
        <f>IF(DZ$2&lt;&gt;"",IF($C95&lt;&gt;"TBA",DZ$2/114,0),SUMIFS('HOURS&amp;CYCLES INPUT'!$F$2:$F$9999,'HOURS&amp;CYCLES INPUT'!$C$2:$C$9999,'QUALIFIED EFH'!$C95,'HOURS&amp;CYCLES INPUT'!$D$2:$D$9999,'QUALIFIED EFH'!DZ$4,'HOURS&amp;CYCLES INPUT'!$E$2:$E$9999,'QUALIFIED EFH'!DZ$5))</f>
        <v>0</v>
      </c>
      <c r="EA95" s="476">
        <f>IF(EA$2&lt;&gt;"",IF($C95&lt;&gt;"TBA",EA$2/114,0),SUMIFS('HOURS&amp;CYCLES INPUT'!$F$2:$F$9999,'HOURS&amp;CYCLES INPUT'!$C$2:$C$9999,'QUALIFIED EFH'!$C95,'HOURS&amp;CYCLES INPUT'!$D$2:$D$9999,'QUALIFIED EFH'!EA$4,'HOURS&amp;CYCLES INPUT'!$E$2:$E$9999,'QUALIFIED EFH'!EA$5))</f>
        <v>0</v>
      </c>
      <c r="EB95" s="476">
        <f>IF(EB$2&lt;&gt;"",IF($C95&lt;&gt;"TBA",EB$2/114,0),SUMIFS('HOURS&amp;CYCLES INPUT'!$F$2:$F$9999,'HOURS&amp;CYCLES INPUT'!$C$2:$C$9999,'QUALIFIED EFH'!$C95,'HOURS&amp;CYCLES INPUT'!$D$2:$D$9999,'QUALIFIED EFH'!EB$4,'HOURS&amp;CYCLES INPUT'!$E$2:$E$9999,'QUALIFIED EFH'!EB$5))</f>
        <v>0</v>
      </c>
      <c r="EC95" s="476">
        <f>IF(EC$2&lt;&gt;"",IF($C95&lt;&gt;"TBA",EC$2/114,0),SUMIFS('HOURS&amp;CYCLES INPUT'!$F$2:$F$9999,'HOURS&amp;CYCLES INPUT'!$C$2:$C$9999,'QUALIFIED EFH'!$C95,'HOURS&amp;CYCLES INPUT'!$D$2:$D$9999,'QUALIFIED EFH'!EC$4,'HOURS&amp;CYCLES INPUT'!$E$2:$E$9999,'QUALIFIED EFH'!EC$5))</f>
        <v>0</v>
      </c>
      <c r="ED95" s="476">
        <f>IF(ED$2&lt;&gt;"",IF($C95&lt;&gt;"TBA",ED$2/114,0),SUMIFS('HOURS&amp;CYCLES INPUT'!$F$2:$F$9999,'HOURS&amp;CYCLES INPUT'!$C$2:$C$9999,'QUALIFIED EFH'!$C95,'HOURS&amp;CYCLES INPUT'!$D$2:$D$9999,'QUALIFIED EFH'!ED$4,'HOURS&amp;CYCLES INPUT'!$E$2:$E$9999,'QUALIFIED EFH'!ED$5))</f>
        <v>0</v>
      </c>
      <c r="EE95" s="476">
        <f>IF(EE$2&lt;&gt;"",IF($C95&lt;&gt;"TBA",EE$2/114,0),SUMIFS('HOURS&amp;CYCLES INPUT'!$F$2:$F$9999,'HOURS&amp;CYCLES INPUT'!$C$2:$C$9999,'QUALIFIED EFH'!$C95,'HOURS&amp;CYCLES INPUT'!$D$2:$D$9999,'QUALIFIED EFH'!EE$4,'HOURS&amp;CYCLES INPUT'!$E$2:$E$9999,'QUALIFIED EFH'!EE$5))</f>
        <v>0</v>
      </c>
      <c r="EF95" s="476">
        <f>IF(EF$2&lt;&gt;"",IF($C95&lt;&gt;"TBA",EF$2/114,0),SUMIFS('HOURS&amp;CYCLES INPUT'!$F$2:$F$9999,'HOURS&amp;CYCLES INPUT'!$C$2:$C$9999,'QUALIFIED EFH'!$C95,'HOURS&amp;CYCLES INPUT'!$D$2:$D$9999,'QUALIFIED EFH'!EF$4,'HOURS&amp;CYCLES INPUT'!$E$2:$E$9999,'QUALIFIED EFH'!EF$5))</f>
        <v>0</v>
      </c>
      <c r="EG95" s="476">
        <f>IF(EG$2&lt;&gt;"",IF($C95&lt;&gt;"TBA",EG$2/114,0),SUMIFS('HOURS&amp;CYCLES INPUT'!$F$2:$F$9999,'HOURS&amp;CYCLES INPUT'!$C$2:$C$9999,'QUALIFIED EFH'!$C95,'HOURS&amp;CYCLES INPUT'!$D$2:$D$9999,'QUALIFIED EFH'!EG$4,'HOURS&amp;CYCLES INPUT'!$E$2:$E$9999,'QUALIFIED EFH'!EG$5))</f>
        <v>0</v>
      </c>
      <c r="EH95" s="476">
        <f>IF(EH$2&lt;&gt;"",IF($C95&lt;&gt;"TBA",EH$2/114,0),SUMIFS('HOURS&amp;CYCLES INPUT'!$F$2:$F$9999,'HOURS&amp;CYCLES INPUT'!$C$2:$C$9999,'QUALIFIED EFH'!$C95,'HOURS&amp;CYCLES INPUT'!$D$2:$D$9999,'QUALIFIED EFH'!EH$4,'HOURS&amp;CYCLES INPUT'!$E$2:$E$9999,'QUALIFIED EFH'!EH$5))</f>
        <v>0</v>
      </c>
      <c r="EI95" s="476">
        <f>IF(EI$2&lt;&gt;"",IF($C95&lt;&gt;"TBA",EI$2/114,0),SUMIFS('HOURS&amp;CYCLES INPUT'!$F$2:$F$9999,'HOURS&amp;CYCLES INPUT'!$C$2:$C$9999,'QUALIFIED EFH'!$C95,'HOURS&amp;CYCLES INPUT'!$D$2:$D$9999,'QUALIFIED EFH'!EI$4,'HOURS&amp;CYCLES INPUT'!$E$2:$E$9999,'QUALIFIED EFH'!EI$5))</f>
        <v>0</v>
      </c>
      <c r="EJ95" s="476">
        <f>IF(EJ$2&lt;&gt;"",IF($C95&lt;&gt;"TBA",EJ$2/114,0),SUMIFS('HOURS&amp;CYCLES INPUT'!$F$2:$F$9999,'HOURS&amp;CYCLES INPUT'!$C$2:$C$9999,'QUALIFIED EFH'!$C95,'HOURS&amp;CYCLES INPUT'!$D$2:$D$9999,'QUALIFIED EFH'!EJ$4,'HOURS&amp;CYCLES INPUT'!$E$2:$E$9999,'QUALIFIED EFH'!EJ$5))</f>
        <v>0</v>
      </c>
      <c r="EK95" s="476">
        <f>IF(EK$2&lt;&gt;"",IF($C95&lt;&gt;"TBA",EK$2/114,0),SUMIFS('HOURS&amp;CYCLES INPUT'!$F$2:$F$9999,'HOURS&amp;CYCLES INPUT'!$C$2:$C$9999,'QUALIFIED EFH'!$C95,'HOURS&amp;CYCLES INPUT'!$D$2:$D$9999,'QUALIFIED EFH'!EK$4,'HOURS&amp;CYCLES INPUT'!$E$2:$E$9999,'QUALIFIED EFH'!EK$5))</f>
        <v>0</v>
      </c>
      <c r="EL95" s="476">
        <f>IF(EL$2&lt;&gt;"",IF($C95&lt;&gt;"TBA",EL$2/114,0),SUMIFS('HOURS&amp;CYCLES INPUT'!$F$2:$F$9999,'HOURS&amp;CYCLES INPUT'!$C$2:$C$9999,'QUALIFIED EFH'!$C95,'HOURS&amp;CYCLES INPUT'!$D$2:$D$9999,'QUALIFIED EFH'!EL$4,'HOURS&amp;CYCLES INPUT'!$E$2:$E$9999,'QUALIFIED EFH'!EL$5))</f>
        <v>0</v>
      </c>
      <c r="EM95" s="476">
        <f>IF(EM$2&lt;&gt;"",IF($C95&lt;&gt;"TBA",EM$2/114,0),SUMIFS('HOURS&amp;CYCLES INPUT'!$F$2:$F$9999,'HOURS&amp;CYCLES INPUT'!$C$2:$C$9999,'QUALIFIED EFH'!$C95,'HOURS&amp;CYCLES INPUT'!$D$2:$D$9999,'QUALIFIED EFH'!EM$4,'HOURS&amp;CYCLES INPUT'!$E$2:$E$9999,'QUALIFIED EFH'!EM$5))</f>
        <v>0</v>
      </c>
      <c r="EN95" s="476">
        <f>IF(EN$2&lt;&gt;"",IF($C95&lt;&gt;"TBA",EN$2/114,0),SUMIFS('HOURS&amp;CYCLES INPUT'!$F$2:$F$9999,'HOURS&amp;CYCLES INPUT'!$C$2:$C$9999,'QUALIFIED EFH'!$C95,'HOURS&amp;CYCLES INPUT'!$D$2:$D$9999,'QUALIFIED EFH'!EN$4,'HOURS&amp;CYCLES INPUT'!$E$2:$E$9999,'QUALIFIED EFH'!EN$5))</f>
        <v>0</v>
      </c>
      <c r="EO95" s="476">
        <f>IF(EO$2&lt;&gt;"",IF($C95&lt;&gt;"TBA",EO$2/114,0),SUMIFS('HOURS&amp;CYCLES INPUT'!$F$2:$F$9999,'HOURS&amp;CYCLES INPUT'!$C$2:$C$9999,'QUALIFIED EFH'!$C95,'HOURS&amp;CYCLES INPUT'!$D$2:$D$9999,'QUALIFIED EFH'!EO$4,'HOURS&amp;CYCLES INPUT'!$E$2:$E$9999,'QUALIFIED EFH'!EO$5))</f>
        <v>0</v>
      </c>
      <c r="EP95" s="476">
        <f>IF(EP$2&lt;&gt;"",IF($C95&lt;&gt;"TBA",EP$2/114,0),SUMIFS('HOURS&amp;CYCLES INPUT'!$F$2:$F$9999,'HOURS&amp;CYCLES INPUT'!$C$2:$C$9999,'QUALIFIED EFH'!$C95,'HOURS&amp;CYCLES INPUT'!$D$2:$D$9999,'QUALIFIED EFH'!EP$4,'HOURS&amp;CYCLES INPUT'!$E$2:$E$9999,'QUALIFIED EFH'!EP$5))</f>
        <v>0</v>
      </c>
      <c r="EQ95" s="476">
        <f>IF(EQ$2&lt;&gt;"",IF($C95&lt;&gt;"TBA",EQ$2/114,0),SUMIFS('HOURS&amp;CYCLES INPUT'!$F$2:$F$9999,'HOURS&amp;CYCLES INPUT'!$C$2:$C$9999,'QUALIFIED EFH'!$C95,'HOURS&amp;CYCLES INPUT'!$D$2:$D$9999,'QUALIFIED EFH'!EQ$4,'HOURS&amp;CYCLES INPUT'!$E$2:$E$9999,'QUALIFIED EFH'!EQ$5))</f>
        <v>0</v>
      </c>
      <c r="ER95" s="476">
        <f>IF(ER$2&lt;&gt;"",IF($C95&lt;&gt;"TBA",ER$2/114,0),SUMIFS('HOURS&amp;CYCLES INPUT'!$F$2:$F$9999,'HOURS&amp;CYCLES INPUT'!$C$2:$C$9999,'QUALIFIED EFH'!$C95,'HOURS&amp;CYCLES INPUT'!$D$2:$D$9999,'QUALIFIED EFH'!ER$4,'HOURS&amp;CYCLES INPUT'!$E$2:$E$9999,'QUALIFIED EFH'!ER$5))</f>
        <v>0</v>
      </c>
      <c r="ES95" s="476">
        <f>IF(ES$2&lt;&gt;"",IF($C95&lt;&gt;"TBA",ES$2/114,0),SUMIFS('HOURS&amp;CYCLES INPUT'!$F$2:$F$9999,'HOURS&amp;CYCLES INPUT'!$C$2:$C$9999,'QUALIFIED EFH'!$C95,'HOURS&amp;CYCLES INPUT'!$D$2:$D$9999,'QUALIFIED EFH'!ES$4,'HOURS&amp;CYCLES INPUT'!$E$2:$E$9999,'QUALIFIED EFH'!ES$5))</f>
        <v>0</v>
      </c>
      <c r="ET95" s="476">
        <f>IF(ET$2&lt;&gt;"",IF($C95&lt;&gt;"TBA",ET$2/114,0),SUMIFS('HOURS&amp;CYCLES INPUT'!$F$2:$F$9999,'HOURS&amp;CYCLES INPUT'!$C$2:$C$9999,'QUALIFIED EFH'!$C95,'HOURS&amp;CYCLES INPUT'!$D$2:$D$9999,'QUALIFIED EFH'!ET$4,'HOURS&amp;CYCLES INPUT'!$E$2:$E$9999,'QUALIFIED EFH'!ET$5))</f>
        <v>0</v>
      </c>
      <c r="EU95" s="476">
        <f>IF(EU$2&lt;&gt;"",IF($C95&lt;&gt;"TBA",EU$2/114,0),SUMIFS('HOURS&amp;CYCLES INPUT'!$F$2:$F$9999,'HOURS&amp;CYCLES INPUT'!$C$2:$C$9999,'QUALIFIED EFH'!$C95,'HOURS&amp;CYCLES INPUT'!$D$2:$D$9999,'QUALIFIED EFH'!EU$4,'HOURS&amp;CYCLES INPUT'!$E$2:$E$9999,'QUALIFIED EFH'!EU$5))</f>
        <v>0</v>
      </c>
      <c r="EV95" s="476">
        <f>IF(EV$2&lt;&gt;"",IF($C95&lt;&gt;"TBA",EV$2/114,0),SUMIFS('HOURS&amp;CYCLES INPUT'!$F$2:$F$9999,'HOURS&amp;CYCLES INPUT'!$C$2:$C$9999,'QUALIFIED EFH'!$C95,'HOURS&amp;CYCLES INPUT'!$D$2:$D$9999,'QUALIFIED EFH'!EV$4,'HOURS&amp;CYCLES INPUT'!$E$2:$E$9999,'QUALIFIED EFH'!EV$5))</f>
        <v>0</v>
      </c>
      <c r="EW95" s="476">
        <f>IF(EW$2&lt;&gt;"",IF($C95&lt;&gt;"TBA",EW$2/114,0),SUMIFS('HOURS&amp;CYCLES INPUT'!$F$2:$F$9999,'HOURS&amp;CYCLES INPUT'!$C$2:$C$9999,'QUALIFIED EFH'!$C95,'HOURS&amp;CYCLES INPUT'!$D$2:$D$9999,'QUALIFIED EFH'!EW$4,'HOURS&amp;CYCLES INPUT'!$E$2:$E$9999,'QUALIFIED EFH'!EW$5))</f>
        <v>0</v>
      </c>
      <c r="EX95" s="476">
        <f>IF(EX$2&lt;&gt;"",IF($C95&lt;&gt;"TBA",EX$2/114,0),SUMIFS('HOURS&amp;CYCLES INPUT'!$F$2:$F$9999,'HOURS&amp;CYCLES INPUT'!$C$2:$C$9999,'QUALIFIED EFH'!$C95,'HOURS&amp;CYCLES INPUT'!$D$2:$D$9999,'QUALIFIED EFH'!EX$4,'HOURS&amp;CYCLES INPUT'!$E$2:$E$9999,'QUALIFIED EFH'!EX$5))</f>
        <v>0</v>
      </c>
      <c r="EY95" s="476">
        <f>IF(EY$2&lt;&gt;"",IF($C95&lt;&gt;"TBA",EY$2/114,0),SUMIFS('HOURS&amp;CYCLES INPUT'!$F$2:$F$9999,'HOURS&amp;CYCLES INPUT'!$C$2:$C$9999,'QUALIFIED EFH'!$C95,'HOURS&amp;CYCLES INPUT'!$D$2:$D$9999,'QUALIFIED EFH'!EY$4,'HOURS&amp;CYCLES INPUT'!$E$2:$E$9999,'QUALIFIED EFH'!EY$5))</f>
        <v>0</v>
      </c>
      <c r="EZ95" s="476">
        <f>IF(EZ$2&lt;&gt;"",IF($C95&lt;&gt;"TBA",EZ$2/114,0),SUMIFS('HOURS&amp;CYCLES INPUT'!$F$2:$F$9999,'HOURS&amp;CYCLES INPUT'!$C$2:$C$9999,'QUALIFIED EFH'!$C95,'HOURS&amp;CYCLES INPUT'!$D$2:$D$9999,'QUALIFIED EFH'!EZ$4,'HOURS&amp;CYCLES INPUT'!$E$2:$E$9999,'QUALIFIED EFH'!EZ$5))</f>
        <v>0</v>
      </c>
      <c r="FA95" s="476">
        <f>IF(FA$2&lt;&gt;"",IF($C95&lt;&gt;"TBA",FA$2/114,0),SUMIFS('HOURS&amp;CYCLES INPUT'!$F$2:$F$9999,'HOURS&amp;CYCLES INPUT'!$C$2:$C$9999,'QUALIFIED EFH'!$C95,'HOURS&amp;CYCLES INPUT'!$D$2:$D$9999,'QUALIFIED EFH'!FA$4,'HOURS&amp;CYCLES INPUT'!$E$2:$E$9999,'QUALIFIED EFH'!FA$5))</f>
        <v>0</v>
      </c>
      <c r="FB95" s="476">
        <f>IF(FB$2&lt;&gt;"",IF($C95&lt;&gt;"TBA",FB$2/114,0),SUMIFS('HOURS&amp;CYCLES INPUT'!$F$2:$F$9999,'HOURS&amp;CYCLES INPUT'!$C$2:$C$9999,'QUALIFIED EFH'!$C95,'HOURS&amp;CYCLES INPUT'!$D$2:$D$9999,'QUALIFIED EFH'!FB$4,'HOURS&amp;CYCLES INPUT'!$E$2:$E$9999,'QUALIFIED EFH'!FB$5))</f>
        <v>0</v>
      </c>
      <c r="FC95" s="476">
        <f>IF(FC$2&lt;&gt;"",IF($C95&lt;&gt;"TBA",FC$2/114,0),SUMIFS('HOURS&amp;CYCLES INPUT'!$F$2:$F$9999,'HOURS&amp;CYCLES INPUT'!$C$2:$C$9999,'QUALIFIED EFH'!$C95,'HOURS&amp;CYCLES INPUT'!$D$2:$D$9999,'QUALIFIED EFH'!FC$4,'HOURS&amp;CYCLES INPUT'!$E$2:$E$9999,'QUALIFIED EFH'!FC$5))</f>
        <v>0</v>
      </c>
      <c r="FD95" s="476">
        <f>IF(FD$2&lt;&gt;"",IF($C95&lt;&gt;"TBA",FD$2/114,0),SUMIFS('HOURS&amp;CYCLES INPUT'!$F$2:$F$9999,'HOURS&amp;CYCLES INPUT'!$C$2:$C$9999,'QUALIFIED EFH'!$C95,'HOURS&amp;CYCLES INPUT'!$D$2:$D$9999,'QUALIFIED EFH'!FD$4,'HOURS&amp;CYCLES INPUT'!$E$2:$E$9999,'QUALIFIED EFH'!FD$5))</f>
        <v>0</v>
      </c>
      <c r="FE95" s="476">
        <f>IF(FE$2&lt;&gt;"",IF($C95&lt;&gt;"TBA",FE$2/114,0),SUMIFS('HOURS&amp;CYCLES INPUT'!$F$2:$F$9999,'HOURS&amp;CYCLES INPUT'!$C$2:$C$9999,'QUALIFIED EFH'!$C95,'HOURS&amp;CYCLES INPUT'!$D$2:$D$9999,'QUALIFIED EFH'!FE$4,'HOURS&amp;CYCLES INPUT'!$E$2:$E$9999,'QUALIFIED EFH'!FE$5))</f>
        <v>0</v>
      </c>
      <c r="FF95" s="476">
        <f>IF(FF$2&lt;&gt;"",IF($C95&lt;&gt;"TBA",FF$2/114,0),SUMIFS('HOURS&amp;CYCLES INPUT'!$F$2:$F$9999,'HOURS&amp;CYCLES INPUT'!$C$2:$C$9999,'QUALIFIED EFH'!$C95,'HOURS&amp;CYCLES INPUT'!$D$2:$D$9999,'QUALIFIED EFH'!FF$4,'HOURS&amp;CYCLES INPUT'!$E$2:$E$9999,'QUALIFIED EFH'!FF$5))</f>
        <v>0</v>
      </c>
      <c r="FG95" s="476">
        <f>IF(FG$2&lt;&gt;"",IF($C95&lt;&gt;"TBA",FG$2/114,0),SUMIFS('HOURS&amp;CYCLES INPUT'!$F$2:$F$9999,'HOURS&amp;CYCLES INPUT'!$C$2:$C$9999,'QUALIFIED EFH'!$C95,'HOURS&amp;CYCLES INPUT'!$D$2:$D$9999,'QUALIFIED EFH'!FG$4,'HOURS&amp;CYCLES INPUT'!$E$2:$E$9999,'QUALIFIED EFH'!FG$5))</f>
        <v>0</v>
      </c>
      <c r="FH95" s="476">
        <f>IF(FH$2&lt;&gt;"",IF($C95&lt;&gt;"TBA",FH$2/114,0),SUMIFS('HOURS&amp;CYCLES INPUT'!$F$2:$F$9999,'HOURS&amp;CYCLES INPUT'!$C$2:$C$9999,'QUALIFIED EFH'!$C95,'HOURS&amp;CYCLES INPUT'!$D$2:$D$9999,'QUALIFIED EFH'!FH$4,'HOURS&amp;CYCLES INPUT'!$E$2:$E$9999,'QUALIFIED EFH'!FH$5))</f>
        <v>0</v>
      </c>
      <c r="FI95" s="476">
        <f>IF(FI$2&lt;&gt;"",IF($C95&lt;&gt;"TBA",FI$2/114,0),SUMIFS('HOURS&amp;CYCLES INPUT'!$F$2:$F$9999,'HOURS&amp;CYCLES INPUT'!$C$2:$C$9999,'QUALIFIED EFH'!$C95,'HOURS&amp;CYCLES INPUT'!$D$2:$D$9999,'QUALIFIED EFH'!FI$4,'HOURS&amp;CYCLES INPUT'!$E$2:$E$9999,'QUALIFIED EFH'!FI$5))</f>
        <v>0</v>
      </c>
      <c r="FJ95" s="476">
        <f>IF(FJ$2&lt;&gt;"",IF($C95&lt;&gt;"TBA",FJ$2/114,0),SUMIFS('HOURS&amp;CYCLES INPUT'!$F$2:$F$9999,'HOURS&amp;CYCLES INPUT'!$C$2:$C$9999,'QUALIFIED EFH'!$C95,'HOURS&amp;CYCLES INPUT'!$D$2:$D$9999,'QUALIFIED EFH'!FJ$4,'HOURS&amp;CYCLES INPUT'!$E$2:$E$9999,'QUALIFIED EFH'!FJ$5))</f>
        <v>0</v>
      </c>
      <c r="FK95" s="476">
        <f>IF(FK$2&lt;&gt;"",IF($C95&lt;&gt;"TBA",FK$2/114,0),SUMIFS('HOURS&amp;CYCLES INPUT'!$F$2:$F$9999,'HOURS&amp;CYCLES INPUT'!$C$2:$C$9999,'QUALIFIED EFH'!$C95,'HOURS&amp;CYCLES INPUT'!$D$2:$D$9999,'QUALIFIED EFH'!FK$4,'HOURS&amp;CYCLES INPUT'!$E$2:$E$9999,'QUALIFIED EFH'!FK$5))</f>
        <v>0</v>
      </c>
      <c r="FL95" s="476">
        <f>IF(FL$2&lt;&gt;"",IF($C95&lt;&gt;"TBA",FL$2/114,0),SUMIFS('HOURS&amp;CYCLES INPUT'!$F$2:$F$9999,'HOURS&amp;CYCLES INPUT'!$C$2:$C$9999,'QUALIFIED EFH'!$C95,'HOURS&amp;CYCLES INPUT'!$D$2:$D$9999,'QUALIFIED EFH'!FL$4,'HOURS&amp;CYCLES INPUT'!$E$2:$E$9999,'QUALIFIED EFH'!FL$5))</f>
        <v>0</v>
      </c>
      <c r="FM95" s="476">
        <f>IF(FM$2&lt;&gt;"",IF($C95&lt;&gt;"TBA",FM$2/114,0),SUMIFS('HOURS&amp;CYCLES INPUT'!$F$2:$F$9999,'HOURS&amp;CYCLES INPUT'!$C$2:$C$9999,'QUALIFIED EFH'!$C95,'HOURS&amp;CYCLES INPUT'!$D$2:$D$9999,'QUALIFIED EFH'!FM$4,'HOURS&amp;CYCLES INPUT'!$E$2:$E$9999,'QUALIFIED EFH'!FM$5))</f>
        <v>0</v>
      </c>
      <c r="FN95" s="476">
        <f>IF(FN$2&lt;&gt;"",IF($C95&lt;&gt;"TBA",FN$2/114,0),SUMIFS('HOURS&amp;CYCLES INPUT'!$F$2:$F$9999,'HOURS&amp;CYCLES INPUT'!$C$2:$C$9999,'QUALIFIED EFH'!$C95,'HOURS&amp;CYCLES INPUT'!$D$2:$D$9999,'QUALIFIED EFH'!FN$4,'HOURS&amp;CYCLES INPUT'!$E$2:$E$9999,'QUALIFIED EFH'!FN$5))</f>
        <v>0</v>
      </c>
      <c r="FO95" s="476">
        <f>IF(FO$2&lt;&gt;"",IF($C95&lt;&gt;"TBA",FO$2/114,0),SUMIFS('HOURS&amp;CYCLES INPUT'!$F$2:$F$9999,'HOURS&amp;CYCLES INPUT'!$C$2:$C$9999,'QUALIFIED EFH'!$C95,'HOURS&amp;CYCLES INPUT'!$D$2:$D$9999,'QUALIFIED EFH'!FO$4,'HOURS&amp;CYCLES INPUT'!$E$2:$E$9999,'QUALIFIED EFH'!FO$5))</f>
        <v>0</v>
      </c>
      <c r="FP95" s="476">
        <f>IF(FP$2&lt;&gt;"",IF($C95&lt;&gt;"TBA",FP$2/114,0),SUMIFS('HOURS&amp;CYCLES INPUT'!$F$2:$F$9999,'HOURS&amp;CYCLES INPUT'!$C$2:$C$9999,'QUALIFIED EFH'!$C95,'HOURS&amp;CYCLES INPUT'!$D$2:$D$9999,'QUALIFIED EFH'!FP$4,'HOURS&amp;CYCLES INPUT'!$E$2:$E$9999,'QUALIFIED EFH'!FP$5))</f>
        <v>0</v>
      </c>
      <c r="FQ95" s="476">
        <f>IF(FQ$2&lt;&gt;"",IF($C95&lt;&gt;"TBA",FQ$2/114,0),SUMIFS('HOURS&amp;CYCLES INPUT'!$F$2:$F$9999,'HOURS&amp;CYCLES INPUT'!$C$2:$C$9999,'QUALIFIED EFH'!$C95,'HOURS&amp;CYCLES INPUT'!$D$2:$D$9999,'QUALIFIED EFH'!FQ$4,'HOURS&amp;CYCLES INPUT'!$E$2:$E$9999,'QUALIFIED EFH'!FQ$5))</f>
        <v>0</v>
      </c>
      <c r="FR95" s="476">
        <f>IF(FR$2&lt;&gt;"",IF($C95&lt;&gt;"TBA",FR$2/114,0),SUMIFS('HOURS&amp;CYCLES INPUT'!$F$2:$F$9999,'HOURS&amp;CYCLES INPUT'!$C$2:$C$9999,'QUALIFIED EFH'!$C95,'HOURS&amp;CYCLES INPUT'!$D$2:$D$9999,'QUALIFIED EFH'!FR$4,'HOURS&amp;CYCLES INPUT'!$E$2:$E$9999,'QUALIFIED EFH'!FR$5))</f>
        <v>0</v>
      </c>
      <c r="FS95" s="476">
        <f>IF(FS$2&lt;&gt;"",IF($C95&lt;&gt;"TBA",FS$2/114,0),SUMIFS('HOURS&amp;CYCLES INPUT'!$F$2:$F$9999,'HOURS&amp;CYCLES INPUT'!$C$2:$C$9999,'QUALIFIED EFH'!$C95,'HOURS&amp;CYCLES INPUT'!$D$2:$D$9999,'QUALIFIED EFH'!FS$4,'HOURS&amp;CYCLES INPUT'!$E$2:$E$9999,'QUALIFIED EFH'!FS$5))</f>
        <v>0</v>
      </c>
      <c r="FT95" s="476">
        <f>IF(FT$2&lt;&gt;"",IF($C95&lt;&gt;"TBA",FT$2/114,0),SUMIFS('HOURS&amp;CYCLES INPUT'!$F$2:$F$9999,'HOURS&amp;CYCLES INPUT'!$C$2:$C$9999,'QUALIFIED EFH'!$C95,'HOURS&amp;CYCLES INPUT'!$D$2:$D$9999,'QUALIFIED EFH'!FT$4,'HOURS&amp;CYCLES INPUT'!$E$2:$E$9999,'QUALIFIED EFH'!FT$5))</f>
        <v>0</v>
      </c>
      <c r="FU95" s="476">
        <f>IF(FU$2&lt;&gt;"",IF($C95&lt;&gt;"TBA",FU$2/114,0),SUMIFS('HOURS&amp;CYCLES INPUT'!$F$2:$F$9999,'HOURS&amp;CYCLES INPUT'!$C$2:$C$9999,'QUALIFIED EFH'!$C95,'HOURS&amp;CYCLES INPUT'!$D$2:$D$9999,'QUALIFIED EFH'!FU$4,'HOURS&amp;CYCLES INPUT'!$E$2:$E$9999,'QUALIFIED EFH'!FU$5))</f>
        <v>0</v>
      </c>
      <c r="FV95" s="476">
        <f>IF(FV$2&lt;&gt;"",IF($C95&lt;&gt;"TBA",FV$2/114,0),SUMIFS('HOURS&amp;CYCLES INPUT'!$F$2:$F$9999,'HOURS&amp;CYCLES INPUT'!$C$2:$C$9999,'QUALIFIED EFH'!$C95,'HOURS&amp;CYCLES INPUT'!$D$2:$D$9999,'QUALIFIED EFH'!FV$4,'HOURS&amp;CYCLES INPUT'!$E$2:$E$9999,'QUALIFIED EFH'!FV$5))</f>
        <v>0</v>
      </c>
      <c r="FW95" s="476">
        <f>IF(FW$2&lt;&gt;"",IF($C95&lt;&gt;"TBA",FW$2/114,0),SUMIFS('HOURS&amp;CYCLES INPUT'!$F$2:$F$9999,'HOURS&amp;CYCLES INPUT'!$C$2:$C$9999,'QUALIFIED EFH'!$C95,'HOURS&amp;CYCLES INPUT'!$D$2:$D$9999,'QUALIFIED EFH'!FW$4,'HOURS&amp;CYCLES INPUT'!$E$2:$E$9999,'QUALIFIED EFH'!FW$5))</f>
        <v>0</v>
      </c>
      <c r="FX95" s="476">
        <f>IF(FX$2&lt;&gt;"",IF($C95&lt;&gt;"TBA",FX$2/114,0),SUMIFS('HOURS&amp;CYCLES INPUT'!$F$2:$F$9999,'HOURS&amp;CYCLES INPUT'!$C$2:$C$9999,'QUALIFIED EFH'!$C95,'HOURS&amp;CYCLES INPUT'!$D$2:$D$9999,'QUALIFIED EFH'!FX$4,'HOURS&amp;CYCLES INPUT'!$E$2:$E$9999,'QUALIFIED EFH'!FX$5))</f>
        <v>0</v>
      </c>
      <c r="FY95" s="476">
        <f>IF(FY$2&lt;&gt;"",IF($C95&lt;&gt;"TBA",FY$2/114,0),SUMIFS('HOURS&amp;CYCLES INPUT'!$F$2:$F$9999,'HOURS&amp;CYCLES INPUT'!$C$2:$C$9999,'QUALIFIED EFH'!$C95,'HOURS&amp;CYCLES INPUT'!$D$2:$D$9999,'QUALIFIED EFH'!FY$4,'HOURS&amp;CYCLES INPUT'!$E$2:$E$9999,'QUALIFIED EFH'!FY$5))</f>
        <v>0</v>
      </c>
      <c r="FZ95" s="476">
        <f>IF(FZ$2&lt;&gt;"",IF($C95&lt;&gt;"TBA",FZ$2/114,0),SUMIFS('HOURS&amp;CYCLES INPUT'!$F$2:$F$9999,'HOURS&amp;CYCLES INPUT'!$C$2:$C$9999,'QUALIFIED EFH'!$C95,'HOURS&amp;CYCLES INPUT'!$D$2:$D$9999,'QUALIFIED EFH'!FZ$4,'HOURS&amp;CYCLES INPUT'!$E$2:$E$9999,'QUALIFIED EFH'!FZ$5))</f>
        <v>0</v>
      </c>
      <c r="GA95" s="476">
        <f>IF(GA$2&lt;&gt;"",IF($C95&lt;&gt;"TBA",GA$2/114,0),SUMIFS('HOURS&amp;CYCLES INPUT'!$F$2:$F$9999,'HOURS&amp;CYCLES INPUT'!$C$2:$C$9999,'QUALIFIED EFH'!$C95,'HOURS&amp;CYCLES INPUT'!$D$2:$D$9999,'QUALIFIED EFH'!GA$4,'HOURS&amp;CYCLES INPUT'!$E$2:$E$9999,'QUALIFIED EFH'!GA$5))</f>
        <v>0</v>
      </c>
      <c r="GB95" s="476">
        <f>IF(GB$2&lt;&gt;"",IF($C95&lt;&gt;"TBA",GB$2/114,0),SUMIFS('HOURS&amp;CYCLES INPUT'!$F$2:$F$9999,'HOURS&amp;CYCLES INPUT'!$C$2:$C$9999,'QUALIFIED EFH'!$C95,'HOURS&amp;CYCLES INPUT'!$D$2:$D$9999,'QUALIFIED EFH'!GB$4,'HOURS&amp;CYCLES INPUT'!$E$2:$E$9999,'QUALIFIED EFH'!GB$5))</f>
        <v>0</v>
      </c>
    </row>
    <row r="96" spans="3:184" x14ac:dyDescent="0.35">
      <c r="C96" s="472">
        <f>'QUALIFIED ENGINES'!D97</f>
        <v>91557</v>
      </c>
      <c r="D96" s="476">
        <f>IF(D$2&lt;&gt;"",IF($C96&lt;&gt;"TBA",D$2/114,0),SUMIFS('HOURS&amp;CYCLES INPUT'!$F$2:$F$9999,'HOURS&amp;CYCLES INPUT'!$C$2:$C$9999,'QUALIFIED EFH'!$C96,'HOURS&amp;CYCLES INPUT'!$D$2:$D$9999,'QUALIFIED EFH'!D$4,'HOURS&amp;CYCLES INPUT'!$E$2:$E$9999,'QUALIFIED EFH'!D$5))</f>
        <v>0</v>
      </c>
      <c r="E96" s="476">
        <f>IF(E$2&lt;&gt;"",IF($C96&lt;&gt;"TBA",E$2/114,0),SUMIFS('HOURS&amp;CYCLES INPUT'!$F$2:$F$9999,'HOURS&amp;CYCLES INPUT'!$C$2:$C$9999,'QUALIFIED EFH'!$C96,'HOURS&amp;CYCLES INPUT'!$D$2:$D$9999,'QUALIFIED EFH'!E$4,'HOURS&amp;CYCLES INPUT'!$E$2:$E$9999,'QUALIFIED EFH'!E$5))</f>
        <v>0</v>
      </c>
      <c r="F96" s="476">
        <f>IF(F$2&lt;&gt;"",IF($C96&lt;&gt;"TBA",F$2/114,0),SUMIFS('HOURS&amp;CYCLES INPUT'!$F$2:$F$9999,'HOURS&amp;CYCLES INPUT'!$C$2:$C$9999,'QUALIFIED EFH'!$C96,'HOURS&amp;CYCLES INPUT'!$D$2:$D$9999,'QUALIFIED EFH'!F$4,'HOURS&amp;CYCLES INPUT'!$E$2:$E$9999,'QUALIFIED EFH'!F$5))</f>
        <v>0</v>
      </c>
      <c r="G96" s="476">
        <f>IF(G$2&lt;&gt;"",IF($C96&lt;&gt;"TBA",G$2/114,0),SUMIFS('HOURS&amp;CYCLES INPUT'!$F$2:$F$9999,'HOURS&amp;CYCLES INPUT'!$C$2:$C$9999,'QUALIFIED EFH'!$C96,'HOURS&amp;CYCLES INPUT'!$D$2:$D$9999,'QUALIFIED EFH'!G$4,'HOURS&amp;CYCLES INPUT'!$E$2:$E$9999,'QUALIFIED EFH'!G$5))</f>
        <v>0</v>
      </c>
      <c r="H96" s="476">
        <f>IF(H$2&lt;&gt;"",IF($C96&lt;&gt;"TBA",H$2/114,0),SUMIFS('HOURS&amp;CYCLES INPUT'!$F$2:$F$9999,'HOURS&amp;CYCLES INPUT'!$C$2:$C$9999,'QUALIFIED EFH'!$C96,'HOURS&amp;CYCLES INPUT'!$D$2:$D$9999,'QUALIFIED EFH'!H$4,'HOURS&amp;CYCLES INPUT'!$E$2:$E$9999,'QUALIFIED EFH'!H$5))</f>
        <v>0</v>
      </c>
      <c r="I96" s="476">
        <f>IF(I$2&lt;&gt;"",IF($C96&lt;&gt;"TBA",I$2/114,0),SUMIFS('HOURS&amp;CYCLES INPUT'!$F$2:$F$9999,'HOURS&amp;CYCLES INPUT'!$C$2:$C$9999,'QUALIFIED EFH'!$C96,'HOURS&amp;CYCLES INPUT'!$D$2:$D$9999,'QUALIFIED EFH'!I$4,'HOURS&amp;CYCLES INPUT'!$E$2:$E$9999,'QUALIFIED EFH'!I$5))</f>
        <v>0</v>
      </c>
      <c r="J96" s="476">
        <f>IF(J$2&lt;&gt;"",IF($C96&lt;&gt;"TBA",J$2/114,0),SUMIFS('HOURS&amp;CYCLES INPUT'!$F$2:$F$9999,'HOURS&amp;CYCLES INPUT'!$C$2:$C$9999,'QUALIFIED EFH'!$C96,'HOURS&amp;CYCLES INPUT'!$D$2:$D$9999,'QUALIFIED EFH'!J$4,'HOURS&amp;CYCLES INPUT'!$E$2:$E$9999,'QUALIFIED EFH'!J$5))</f>
        <v>0</v>
      </c>
      <c r="K96" s="476">
        <f>IF(K$2&lt;&gt;"",IF($C96&lt;&gt;"TBA",K$2/114,0),SUMIFS('HOURS&amp;CYCLES INPUT'!$F$2:$F$9999,'HOURS&amp;CYCLES INPUT'!$C$2:$C$9999,'QUALIFIED EFH'!$C96,'HOURS&amp;CYCLES INPUT'!$D$2:$D$9999,'QUALIFIED EFH'!K$4,'HOURS&amp;CYCLES INPUT'!$E$2:$E$9999,'QUALIFIED EFH'!K$5))</f>
        <v>0</v>
      </c>
      <c r="L96" s="476">
        <f>IF(L$2&lt;&gt;"",IF($C96&lt;&gt;"TBA",L$2/114,0),SUMIFS('HOURS&amp;CYCLES INPUT'!$F$2:$F$9999,'HOURS&amp;CYCLES INPUT'!$C$2:$C$9999,'QUALIFIED EFH'!$C96,'HOURS&amp;CYCLES INPUT'!$D$2:$D$9999,'QUALIFIED EFH'!L$4,'HOURS&amp;CYCLES INPUT'!$E$2:$E$9999,'QUALIFIED EFH'!L$5))</f>
        <v>0</v>
      </c>
      <c r="M96" s="476">
        <f>IF(M$2&lt;&gt;"",IF($C96&lt;&gt;"TBA",M$2/114,0),SUMIFS('HOURS&amp;CYCLES INPUT'!$F$2:$F$9999,'HOURS&amp;CYCLES INPUT'!$C$2:$C$9999,'QUALIFIED EFH'!$C96,'HOURS&amp;CYCLES INPUT'!$D$2:$D$9999,'QUALIFIED EFH'!M$4,'HOURS&amp;CYCLES INPUT'!$E$2:$E$9999,'QUALIFIED EFH'!M$5))</f>
        <v>0</v>
      </c>
      <c r="N96" s="476">
        <f>IF(N$2&lt;&gt;"",IF($C96&lt;&gt;"TBA",N$2/114,0),SUMIFS('HOURS&amp;CYCLES INPUT'!$F$2:$F$9999,'HOURS&amp;CYCLES INPUT'!$C$2:$C$9999,'QUALIFIED EFH'!$C96,'HOURS&amp;CYCLES INPUT'!$D$2:$D$9999,'QUALIFIED EFH'!N$4,'HOURS&amp;CYCLES INPUT'!$E$2:$E$9999,'QUALIFIED EFH'!N$5))</f>
        <v>0</v>
      </c>
      <c r="O96" s="476">
        <f>IF(O$2&lt;&gt;"",IF($C96&lt;&gt;"TBA",O$2/114,0),SUMIFS('HOURS&amp;CYCLES INPUT'!$F$2:$F$9999,'HOURS&amp;CYCLES INPUT'!$C$2:$C$9999,'QUALIFIED EFH'!$C96,'HOURS&amp;CYCLES INPUT'!$D$2:$D$9999,'QUALIFIED EFH'!O$4,'HOURS&amp;CYCLES INPUT'!$E$2:$E$9999,'QUALIFIED EFH'!O$5))</f>
        <v>0</v>
      </c>
      <c r="P96" s="476">
        <f>IF(P$2&lt;&gt;"",IF($C96&lt;&gt;"TBA",P$2/114,0),SUMIFS('HOURS&amp;CYCLES INPUT'!$F$2:$F$9999,'HOURS&amp;CYCLES INPUT'!$C$2:$C$9999,'QUALIFIED EFH'!$C96,'HOURS&amp;CYCLES INPUT'!$D$2:$D$9999,'QUALIFIED EFH'!P$4,'HOURS&amp;CYCLES INPUT'!$E$2:$E$9999,'QUALIFIED EFH'!P$5))</f>
        <v>0</v>
      </c>
      <c r="Q96" s="476">
        <f>IF(Q$2&lt;&gt;"",IF($C96&lt;&gt;"TBA",Q$2/114,0),SUMIFS('HOURS&amp;CYCLES INPUT'!$F$2:$F$9999,'HOURS&amp;CYCLES INPUT'!$C$2:$C$9999,'QUALIFIED EFH'!$C96,'HOURS&amp;CYCLES INPUT'!$D$2:$D$9999,'QUALIFIED EFH'!Q$4,'HOURS&amp;CYCLES INPUT'!$E$2:$E$9999,'QUALIFIED EFH'!Q$5))</f>
        <v>0</v>
      </c>
      <c r="R96" s="476">
        <f>IF(R$1&lt;&gt;"",IF($C96&lt;&gt;"TBA",R$1/114,0),SUMIFS('HOURS&amp;CYCLES INPUT'!$F$2:$F$9999,'HOURS&amp;CYCLES INPUT'!$C$2:$C$9999,'QUALIFIED EFH'!$C96,'HOURS&amp;CYCLES INPUT'!$D$2:$D$9999,'QUALIFIED EFH'!R$4,'HOURS&amp;CYCLES INPUT'!$E$2:$E$9999,'QUALIFIED EFH'!R$5))</f>
        <v>0</v>
      </c>
      <c r="S96" s="476">
        <f>IF(S$2&lt;&gt;"",IF($C96&lt;&gt;"TBA",S$2/114,0),SUMIFS('HOURS&amp;CYCLES INPUT'!$F$2:$F$9999,'HOURS&amp;CYCLES INPUT'!$C$2:$C$9999,'QUALIFIED EFH'!$C96,'HOURS&amp;CYCLES INPUT'!$D$2:$D$9999,'QUALIFIED EFH'!S$4,'HOURS&amp;CYCLES INPUT'!$E$2:$E$9999,'QUALIFIED EFH'!S$5))</f>
        <v>0</v>
      </c>
      <c r="T96" s="476">
        <f>IF(T$2&lt;&gt;"",IF($C96&lt;&gt;"TBA",T$2/114,0),SUMIFS('HOURS&amp;CYCLES INPUT'!$F$2:$F$9999,'HOURS&amp;CYCLES INPUT'!$C$2:$C$9999,'QUALIFIED EFH'!$C96,'HOURS&amp;CYCLES INPUT'!$D$2:$D$9999,'QUALIFIED EFH'!T$4,'HOURS&amp;CYCLES INPUT'!$E$2:$E$9999,'QUALIFIED EFH'!T$5))</f>
        <v>0</v>
      </c>
      <c r="U96" s="476">
        <f>IF(U$2&lt;&gt;"",IF($C96&lt;&gt;"TBA",U$2/114,0),SUMIFS('HOURS&amp;CYCLES INPUT'!$F$2:$F$9999,'HOURS&amp;CYCLES INPUT'!$C$2:$C$9999,'QUALIFIED EFH'!$C96,'HOURS&amp;CYCLES INPUT'!$D$2:$D$9999,'QUALIFIED EFH'!U$4,'HOURS&amp;CYCLES INPUT'!$E$2:$E$9999,'QUALIFIED EFH'!U$5))</f>
        <v>0</v>
      </c>
      <c r="V96" s="476">
        <f>IF(V$2&lt;&gt;"",IF($C96&lt;&gt;"TBA",V$2/114,0),SUMIFS('HOURS&amp;CYCLES INPUT'!$F$2:$F$9999,'HOURS&amp;CYCLES INPUT'!$C$2:$C$9999,'QUALIFIED EFH'!$C96,'HOURS&amp;CYCLES INPUT'!$D$2:$D$9999,'QUALIFIED EFH'!V$4,'HOURS&amp;CYCLES INPUT'!$E$2:$E$9999,'QUALIFIED EFH'!V$5))</f>
        <v>0</v>
      </c>
      <c r="W96" s="476">
        <f>IF(W$2&lt;&gt;"",IF($C96&lt;&gt;"TBA",W$2/114,0),SUMIFS('HOURS&amp;CYCLES INPUT'!$F$2:$F$9999,'HOURS&amp;CYCLES INPUT'!$C$2:$C$9999,'QUALIFIED EFH'!$C96,'HOURS&amp;CYCLES INPUT'!$D$2:$D$9999,'QUALIFIED EFH'!W$4,'HOURS&amp;CYCLES INPUT'!$E$2:$E$9999,'QUALIFIED EFH'!W$5))</f>
        <v>0</v>
      </c>
      <c r="X96" s="476">
        <f>IF(X$2&lt;&gt;"",IF($C96&lt;&gt;"TBA",X$2/114,0),SUMIFS('HOURS&amp;CYCLES INPUT'!$F$2:$F$9999,'HOURS&amp;CYCLES INPUT'!$C$2:$C$9999,'QUALIFIED EFH'!$C96,'HOURS&amp;CYCLES INPUT'!$D$2:$D$9999,'QUALIFIED EFH'!X$4,'HOURS&amp;CYCLES INPUT'!$E$2:$E$9999,'QUALIFIED EFH'!X$5))</f>
        <v>0</v>
      </c>
      <c r="Y96" s="476">
        <f>IF(Y$2&lt;&gt;"",IF($C96&lt;&gt;"TBA",Y$2/114,0),SUMIFS('HOURS&amp;CYCLES INPUT'!$F$2:$F$9999,'HOURS&amp;CYCLES INPUT'!$C$2:$C$9999,'QUALIFIED EFH'!$C96,'HOURS&amp;CYCLES INPUT'!$D$2:$D$9999,'QUALIFIED EFH'!Y$4,'HOURS&amp;CYCLES INPUT'!$E$2:$E$9999,'QUALIFIED EFH'!Y$5))</f>
        <v>0</v>
      </c>
      <c r="Z96" s="476">
        <f>IF(Z$2&lt;&gt;"",IF($C96&lt;&gt;"TBA",Z$2/114,0),SUMIFS('HOURS&amp;CYCLES INPUT'!$F$2:$F$9999,'HOURS&amp;CYCLES INPUT'!$C$2:$C$9999,'QUALIFIED EFH'!$C96,'HOURS&amp;CYCLES INPUT'!$D$2:$D$9999,'QUALIFIED EFH'!Z$4,'HOURS&amp;CYCLES INPUT'!$E$2:$E$9999,'QUALIFIED EFH'!Z$5))</f>
        <v>0</v>
      </c>
      <c r="AA96" s="476">
        <f>IF(AA$2&lt;&gt;"",IF($C96&lt;&gt;"TBA",AA$2/114,0),SUMIFS('HOURS&amp;CYCLES INPUT'!$F$2:$F$9999,'HOURS&amp;CYCLES INPUT'!$C$2:$C$9999,'QUALIFIED EFH'!$C96,'HOURS&amp;CYCLES INPUT'!$D$2:$D$9999,'QUALIFIED EFH'!AA$4,'HOURS&amp;CYCLES INPUT'!$E$2:$E$9999,'QUALIFIED EFH'!AA$5))</f>
        <v>0</v>
      </c>
      <c r="AB96" s="476">
        <f>IF(AB$2&lt;&gt;"",IF($C96&lt;&gt;"TBA",AB$2/114,0),SUMIFS('HOURS&amp;CYCLES INPUT'!$F$2:$F$9999,'HOURS&amp;CYCLES INPUT'!$C$2:$C$9999,'QUALIFIED EFH'!$C96,'HOURS&amp;CYCLES INPUT'!$D$2:$D$9999,'QUALIFIED EFH'!AB$4,'HOURS&amp;CYCLES INPUT'!$E$2:$E$9999,'QUALIFIED EFH'!AB$5))</f>
        <v>0</v>
      </c>
      <c r="AC96" s="476">
        <f>IF(AC$2&lt;&gt;"",IF($C96&lt;&gt;"TBA",AC$2/114,0),SUMIFS('HOURS&amp;CYCLES INPUT'!$F$2:$F$9999,'HOURS&amp;CYCLES INPUT'!$C$2:$C$9999,'QUALIFIED EFH'!$C96,'HOURS&amp;CYCLES INPUT'!$D$2:$D$9999,'QUALIFIED EFH'!AC$4,'HOURS&amp;CYCLES INPUT'!$E$2:$E$9999,'QUALIFIED EFH'!AC$5))</f>
        <v>0</v>
      </c>
      <c r="AD96" s="476">
        <f>IF(AD$2&lt;&gt;"",IF($C96&lt;&gt;"TBA",AD$2/114,0),SUMIFS('HOURS&amp;CYCLES INPUT'!$F$2:$F$9999,'HOURS&amp;CYCLES INPUT'!$C$2:$C$9999,'QUALIFIED EFH'!$C96,'HOURS&amp;CYCLES INPUT'!$D$2:$D$9999,'QUALIFIED EFH'!AD$4,'HOURS&amp;CYCLES INPUT'!$E$2:$E$9999,'QUALIFIED EFH'!AD$5))</f>
        <v>0</v>
      </c>
      <c r="AE96" s="476">
        <f>IF(AE$2&lt;&gt;"",IF($C96&lt;&gt;"TBA",AE$2/114,0),SUMIFS('HOURS&amp;CYCLES INPUT'!$F$2:$F$9999,'HOURS&amp;CYCLES INPUT'!$C$2:$C$9999,'QUALIFIED EFH'!$C96,'HOURS&amp;CYCLES INPUT'!$D$2:$D$9999,'QUALIFIED EFH'!AE$4,'HOURS&amp;CYCLES INPUT'!$E$2:$E$9999,'QUALIFIED EFH'!AE$5))</f>
        <v>0</v>
      </c>
      <c r="AF96" s="476">
        <f>IF(AF$2&lt;&gt;"",IF($C96&lt;&gt;"TBA",AF$2/114,0),SUMIFS('HOURS&amp;CYCLES INPUT'!$F$2:$F$9999,'HOURS&amp;CYCLES INPUT'!$C$2:$C$9999,'QUALIFIED EFH'!$C96,'HOURS&amp;CYCLES INPUT'!$D$2:$D$9999,'QUALIFIED EFH'!AF$4,'HOURS&amp;CYCLES INPUT'!$E$2:$E$9999,'QUALIFIED EFH'!AF$5))</f>
        <v>0</v>
      </c>
      <c r="AG96" s="476">
        <f>IF(AG$2&lt;&gt;"",IF($C96&lt;&gt;"TBA",AG$2/114,0),SUMIFS('HOURS&amp;CYCLES INPUT'!$F$2:$F$9999,'HOURS&amp;CYCLES INPUT'!$C$2:$C$9999,'QUALIFIED EFH'!$C96,'HOURS&amp;CYCLES INPUT'!$D$2:$D$9999,'QUALIFIED EFH'!AG$4,'HOURS&amp;CYCLES INPUT'!$E$2:$E$9999,'QUALIFIED EFH'!AG$5))</f>
        <v>0</v>
      </c>
      <c r="AH96" s="476">
        <f>IF(AH$2&lt;&gt;"",IF($C96&lt;&gt;"TBA",AH$2/114,0),SUMIFS('HOURS&amp;CYCLES INPUT'!$F$2:$F$9999,'HOURS&amp;CYCLES INPUT'!$C$2:$C$9999,'QUALIFIED EFH'!$C96,'HOURS&amp;CYCLES INPUT'!$D$2:$D$9999,'QUALIFIED EFH'!AH$4,'HOURS&amp;CYCLES INPUT'!$E$2:$E$9999,'QUALIFIED EFH'!AH$5))</f>
        <v>0</v>
      </c>
      <c r="AI96" s="476">
        <f>IF(AI$2&lt;&gt;"",IF($C96&lt;&gt;"TBA",AI$2/114,0),SUMIFS('HOURS&amp;CYCLES INPUT'!$F$2:$F$9999,'HOURS&amp;CYCLES INPUT'!$C$2:$C$9999,'QUALIFIED EFH'!$C96,'HOURS&amp;CYCLES INPUT'!$D$2:$D$9999,'QUALIFIED EFH'!AI$4,'HOURS&amp;CYCLES INPUT'!$E$2:$E$9999,'QUALIFIED EFH'!AI$5))</f>
        <v>0</v>
      </c>
      <c r="AJ96" s="476">
        <f>IF(AJ$2&lt;&gt;"",IF($C96&lt;&gt;"TBA",AJ$2/114,0),SUMIFS('HOURS&amp;CYCLES INPUT'!$F$2:$F$9999,'HOURS&amp;CYCLES INPUT'!$C$2:$C$9999,'QUALIFIED EFH'!$C96,'HOURS&amp;CYCLES INPUT'!$D$2:$D$9999,'QUALIFIED EFH'!AJ$4,'HOURS&amp;CYCLES INPUT'!$E$2:$E$9999,'QUALIFIED EFH'!AJ$5))</f>
        <v>0</v>
      </c>
      <c r="AK96" s="476">
        <f>IF(AK$2&lt;&gt;"",IF($C96&lt;&gt;"TBA",AK$2/114,0),SUMIFS('HOURS&amp;CYCLES INPUT'!$F$2:$F$9999,'HOURS&amp;CYCLES INPUT'!$C$2:$C$9999,'QUALIFIED EFH'!$C96,'HOURS&amp;CYCLES INPUT'!$D$2:$D$9999,'QUALIFIED EFH'!AK$4,'HOURS&amp;CYCLES INPUT'!$E$2:$E$9999,'QUALIFIED EFH'!AK$5))</f>
        <v>0</v>
      </c>
      <c r="AL96" s="476">
        <f>IF(AL$2&lt;&gt;"",IF($C96&lt;&gt;"TBA",AL$2/114,0),SUMIFS('HOURS&amp;CYCLES INPUT'!$F$2:$F$9999,'HOURS&amp;CYCLES INPUT'!$C$2:$C$9999,'QUALIFIED EFH'!$C96,'HOURS&amp;CYCLES INPUT'!$D$2:$D$9999,'QUALIFIED EFH'!AL$4,'HOURS&amp;CYCLES INPUT'!$E$2:$E$9999,'QUALIFIED EFH'!AL$5))</f>
        <v>0</v>
      </c>
      <c r="AM96" s="476">
        <f>IF(AM$2&lt;&gt;"",IF($C96&lt;&gt;"TBA",AM$2/114,0),SUMIFS('HOURS&amp;CYCLES INPUT'!$F$2:$F$9999,'HOURS&amp;CYCLES INPUT'!$C$2:$C$9999,'QUALIFIED EFH'!$C96,'HOURS&amp;CYCLES INPUT'!$D$2:$D$9999,'QUALIFIED EFH'!AM$4,'HOURS&amp;CYCLES INPUT'!$E$2:$E$9999,'QUALIFIED EFH'!AM$5))</f>
        <v>164.41</v>
      </c>
      <c r="AN96" s="476">
        <f>IF(AN$2&lt;&gt;"",IF($C96&lt;&gt;"TBA",AN$2/114,0),SUMIFS('HOURS&amp;CYCLES INPUT'!$F$2:$F$9999,'HOURS&amp;CYCLES INPUT'!$C$2:$C$9999,'QUALIFIED EFH'!$C96,'HOURS&amp;CYCLES INPUT'!$D$2:$D$9999,'QUALIFIED EFH'!AN$4,'HOURS&amp;CYCLES INPUT'!$E$2:$E$9999,'QUALIFIED EFH'!AN$5))</f>
        <v>0</v>
      </c>
      <c r="AO96" s="476">
        <f>IF(AO$2&lt;&gt;"",IF($C96&lt;&gt;"TBA",AO$2/114,0),SUMIFS('HOURS&amp;CYCLES INPUT'!$F$2:$F$9999,'HOURS&amp;CYCLES INPUT'!$C$2:$C$9999,'QUALIFIED EFH'!$C96,'HOURS&amp;CYCLES INPUT'!$D$2:$D$9999,'QUALIFIED EFH'!AO$4,'HOURS&amp;CYCLES INPUT'!$E$2:$E$9999,'QUALIFIED EFH'!AO$5))</f>
        <v>0</v>
      </c>
      <c r="AP96" s="476">
        <f>IF(AP$2&lt;&gt;"",IF($C96&lt;&gt;"TBA",AP$2/114,0),SUMIFS('HOURS&amp;CYCLES INPUT'!$F$2:$F$9999,'HOURS&amp;CYCLES INPUT'!$C$2:$C$9999,'QUALIFIED EFH'!$C96,'HOURS&amp;CYCLES INPUT'!$D$2:$D$9999,'QUALIFIED EFH'!AP$4,'HOURS&amp;CYCLES INPUT'!$E$2:$E$9999,'QUALIFIED EFH'!AP$5))</f>
        <v>0</v>
      </c>
      <c r="AQ96" s="476">
        <f>IF(AQ$2&lt;&gt;"",IF($C96&lt;&gt;"TBA",AQ$2/114,0),SUMIFS('HOURS&amp;CYCLES INPUT'!$F$2:$F$9999,'HOURS&amp;CYCLES INPUT'!$C$2:$C$9999,'QUALIFIED EFH'!$C96,'HOURS&amp;CYCLES INPUT'!$D$2:$D$9999,'QUALIFIED EFH'!AQ$4,'HOURS&amp;CYCLES INPUT'!$E$2:$E$9999,'QUALIFIED EFH'!AQ$5))</f>
        <v>0</v>
      </c>
      <c r="AR96" s="476">
        <f>IF(AR$2&lt;&gt;"",IF($C96&lt;&gt;"TBA",AR$2/114,0),SUMIFS('HOURS&amp;CYCLES INPUT'!$F$2:$F$9999,'HOURS&amp;CYCLES INPUT'!$C$2:$C$9999,'QUALIFIED EFH'!$C96,'HOURS&amp;CYCLES INPUT'!$D$2:$D$9999,'QUALIFIED EFH'!AR$4,'HOURS&amp;CYCLES INPUT'!$E$2:$E$9999,'QUALIFIED EFH'!AR$5))</f>
        <v>0</v>
      </c>
      <c r="AS96" s="476">
        <f>IF(AS$2&lt;&gt;"",IF($C96&lt;&gt;"TBA",AS$2/114,0),SUMIFS('HOURS&amp;CYCLES INPUT'!$F$2:$F$9999,'HOURS&amp;CYCLES INPUT'!$C$2:$C$9999,'QUALIFIED EFH'!$C96,'HOURS&amp;CYCLES INPUT'!$D$2:$D$9999,'QUALIFIED EFH'!AS$4,'HOURS&amp;CYCLES INPUT'!$E$2:$E$9999,'QUALIFIED EFH'!AS$5))</f>
        <v>0</v>
      </c>
      <c r="AT96" s="476">
        <f>IF(AT$2&lt;&gt;"",IF($C96&lt;&gt;"TBA",AT$2/114,0),SUMIFS('HOURS&amp;CYCLES INPUT'!$F$2:$F$9999,'HOURS&amp;CYCLES INPUT'!$C$2:$C$9999,'QUALIFIED EFH'!$C96,'HOURS&amp;CYCLES INPUT'!$D$2:$D$9999,'QUALIFIED EFH'!AT$4,'HOURS&amp;CYCLES INPUT'!$E$2:$E$9999,'QUALIFIED EFH'!AT$5))</f>
        <v>0</v>
      </c>
      <c r="AU96" s="476">
        <f>IF(AU$2&lt;&gt;"",IF($C96&lt;&gt;"TBA",AU$2/114,0),SUMIFS('HOURS&amp;CYCLES INPUT'!$F$2:$F$9999,'HOURS&amp;CYCLES INPUT'!$C$2:$C$9999,'QUALIFIED EFH'!$C96,'HOURS&amp;CYCLES INPUT'!$D$2:$D$9999,'QUALIFIED EFH'!AU$4,'HOURS&amp;CYCLES INPUT'!$E$2:$E$9999,'QUALIFIED EFH'!AU$5))</f>
        <v>0</v>
      </c>
      <c r="AV96" s="476">
        <f>IF(AV$2&lt;&gt;"",IF($C96&lt;&gt;"TBA",AV$2/114,0),SUMIFS('HOURS&amp;CYCLES INPUT'!$F$2:$F$9999,'HOURS&amp;CYCLES INPUT'!$C$2:$C$9999,'QUALIFIED EFH'!$C96,'HOURS&amp;CYCLES INPUT'!$D$2:$D$9999,'QUALIFIED EFH'!AV$4,'HOURS&amp;CYCLES INPUT'!$E$2:$E$9999,'QUALIFIED EFH'!AV$5))</f>
        <v>0</v>
      </c>
      <c r="AW96" s="476">
        <f>IF(AW$2&lt;&gt;"",IF($C96&lt;&gt;"TBA",AW$2/114,0),SUMIFS('HOURS&amp;CYCLES INPUT'!$F$2:$F$9999,'HOURS&amp;CYCLES INPUT'!$C$2:$C$9999,'QUALIFIED EFH'!$C96,'HOURS&amp;CYCLES INPUT'!$D$2:$D$9999,'QUALIFIED EFH'!AW$4,'HOURS&amp;CYCLES INPUT'!$E$2:$E$9999,'QUALIFIED EFH'!AW$5))</f>
        <v>0</v>
      </c>
      <c r="AX96" s="476">
        <f>IF(AX$2&lt;&gt;"",IF($C96&lt;&gt;"TBA",AX$2/114,0),SUMIFS('HOURS&amp;CYCLES INPUT'!$F$2:$F$9999,'HOURS&amp;CYCLES INPUT'!$C$2:$C$9999,'QUALIFIED EFH'!$C96,'HOURS&amp;CYCLES INPUT'!$D$2:$D$9999,'QUALIFIED EFH'!AX$4,'HOURS&amp;CYCLES INPUT'!$E$2:$E$9999,'QUALIFIED EFH'!AX$5))</f>
        <v>0</v>
      </c>
      <c r="AY96" s="476">
        <f>IF(AY$2&lt;&gt;"",IF($C96&lt;&gt;"TBA",AY$2/114,0),SUMIFS('HOURS&amp;CYCLES INPUT'!$F$2:$F$9999,'HOURS&amp;CYCLES INPUT'!$C$2:$C$9999,'QUALIFIED EFH'!$C96,'HOURS&amp;CYCLES INPUT'!$D$2:$D$9999,'QUALIFIED EFH'!AY$4,'HOURS&amp;CYCLES INPUT'!$E$2:$E$9999,'QUALIFIED EFH'!AY$5))</f>
        <v>0</v>
      </c>
      <c r="AZ96" s="476">
        <f>IF(AZ$2&lt;&gt;"",IF($C96&lt;&gt;"TBA",AZ$2/114,0),SUMIFS('HOURS&amp;CYCLES INPUT'!$F$2:$F$9999,'HOURS&amp;CYCLES INPUT'!$C$2:$C$9999,'QUALIFIED EFH'!$C96,'HOURS&amp;CYCLES INPUT'!$D$2:$D$9999,'QUALIFIED EFH'!AZ$4,'HOURS&amp;CYCLES INPUT'!$E$2:$E$9999,'QUALIFIED EFH'!AZ$5))</f>
        <v>0</v>
      </c>
      <c r="BA96" s="476">
        <f>IF(BA$2&lt;&gt;"",IF($C96&lt;&gt;"TBA",BA$2/114,0),SUMIFS('HOURS&amp;CYCLES INPUT'!$F$2:$F$9999,'HOURS&amp;CYCLES INPUT'!$C$2:$C$9999,'QUALIFIED EFH'!$C96,'HOURS&amp;CYCLES INPUT'!$D$2:$D$9999,'QUALIFIED EFH'!BA$4,'HOURS&amp;CYCLES INPUT'!$E$2:$E$9999,'QUALIFIED EFH'!BA$5))</f>
        <v>0</v>
      </c>
      <c r="BB96" s="476">
        <f>IF(BB$2&lt;&gt;"",IF($C96&lt;&gt;"TBA",BB$2/114,0),SUMIFS('HOURS&amp;CYCLES INPUT'!$F$2:$F$9999,'HOURS&amp;CYCLES INPUT'!$C$2:$C$9999,'QUALIFIED EFH'!$C96,'HOURS&amp;CYCLES INPUT'!$D$2:$D$9999,'QUALIFIED EFH'!BB$4,'HOURS&amp;CYCLES INPUT'!$E$2:$E$9999,'QUALIFIED EFH'!BB$5))</f>
        <v>0</v>
      </c>
      <c r="BC96" s="476">
        <f>IF(BC$2&lt;&gt;"",IF($C96&lt;&gt;"TBA",BC$2/114,0),SUMIFS('HOURS&amp;CYCLES INPUT'!$F$2:$F$9999,'HOURS&amp;CYCLES INPUT'!$C$2:$C$9999,'QUALIFIED EFH'!$C96,'HOURS&amp;CYCLES INPUT'!$D$2:$D$9999,'QUALIFIED EFH'!BC$4,'HOURS&amp;CYCLES INPUT'!$E$2:$E$9999,'QUALIFIED EFH'!BC$5))</f>
        <v>0</v>
      </c>
      <c r="BD96" s="476">
        <f>IF(BD$2&lt;&gt;"",IF($C96&lt;&gt;"TBA",BD$2/114,0),SUMIFS('HOURS&amp;CYCLES INPUT'!$F$2:$F$9999,'HOURS&amp;CYCLES INPUT'!$C$2:$C$9999,'QUALIFIED EFH'!$C96,'HOURS&amp;CYCLES INPUT'!$D$2:$D$9999,'QUALIFIED EFH'!BD$4,'HOURS&amp;CYCLES INPUT'!$E$2:$E$9999,'QUALIFIED EFH'!BD$5))</f>
        <v>0</v>
      </c>
      <c r="BE96" s="476">
        <f>IF(BE$2&lt;&gt;"",IF($C96&lt;&gt;"TBA",BE$2/114,0),SUMIFS('HOURS&amp;CYCLES INPUT'!$F$2:$F$9999,'HOURS&amp;CYCLES INPUT'!$C$2:$C$9999,'QUALIFIED EFH'!$C96,'HOURS&amp;CYCLES INPUT'!$D$2:$D$9999,'QUALIFIED EFH'!BE$4,'HOURS&amp;CYCLES INPUT'!$E$2:$E$9999,'QUALIFIED EFH'!BE$5))</f>
        <v>0</v>
      </c>
      <c r="BF96" s="476">
        <f>IF(BF$2&lt;&gt;"",IF($C96&lt;&gt;"TBA",BF$2/114,0),SUMIFS('HOURS&amp;CYCLES INPUT'!$F$2:$F$9999,'HOURS&amp;CYCLES INPUT'!$C$2:$C$9999,'QUALIFIED EFH'!$C96,'HOURS&amp;CYCLES INPUT'!$D$2:$D$9999,'QUALIFIED EFH'!BF$4,'HOURS&amp;CYCLES INPUT'!$E$2:$E$9999,'QUALIFIED EFH'!BF$5))</f>
        <v>0</v>
      </c>
      <c r="BG96" s="476">
        <f>IF(BG$2&lt;&gt;"",IF($C96&lt;&gt;"TBA",BG$2/114,0),SUMIFS('HOURS&amp;CYCLES INPUT'!$F$2:$F$9999,'HOURS&amp;CYCLES INPUT'!$C$2:$C$9999,'QUALIFIED EFH'!$C96,'HOURS&amp;CYCLES INPUT'!$D$2:$D$9999,'QUALIFIED EFH'!BG$4,'HOURS&amp;CYCLES INPUT'!$E$2:$E$9999,'QUALIFIED EFH'!BG$5))</f>
        <v>0</v>
      </c>
      <c r="BH96" s="476">
        <f>IF(BH$2&lt;&gt;"",IF($C96&lt;&gt;"TBA",BH$2/114,0),SUMIFS('HOURS&amp;CYCLES INPUT'!$F$2:$F$9999,'HOURS&amp;CYCLES INPUT'!$C$2:$C$9999,'QUALIFIED EFH'!$C96,'HOURS&amp;CYCLES INPUT'!$D$2:$D$9999,'QUALIFIED EFH'!BH$4,'HOURS&amp;CYCLES INPUT'!$E$2:$E$9999,'QUALIFIED EFH'!BH$5))</f>
        <v>0</v>
      </c>
      <c r="BI96" s="476">
        <f>IF(BI$2&lt;&gt;"",IF($C96&lt;&gt;"TBA",BI$2/114,0),SUMIFS('HOURS&amp;CYCLES INPUT'!$F$2:$F$9999,'HOURS&amp;CYCLES INPUT'!$C$2:$C$9999,'QUALIFIED EFH'!$C96,'HOURS&amp;CYCLES INPUT'!$D$2:$D$9999,'QUALIFIED EFH'!BI$4,'HOURS&amp;CYCLES INPUT'!$E$2:$E$9999,'QUALIFIED EFH'!BI$5))</f>
        <v>0</v>
      </c>
      <c r="BJ96" s="476">
        <f>IF(BJ$2&lt;&gt;"",IF($C96&lt;&gt;"TBA",BJ$2/114,0),SUMIFS('HOURS&amp;CYCLES INPUT'!$F$2:$F$9999,'HOURS&amp;CYCLES INPUT'!$C$2:$C$9999,'QUALIFIED EFH'!$C96,'HOURS&amp;CYCLES INPUT'!$D$2:$D$9999,'QUALIFIED EFH'!BJ$4,'HOURS&amp;CYCLES INPUT'!$E$2:$E$9999,'QUALIFIED EFH'!BJ$5))</f>
        <v>0</v>
      </c>
      <c r="BK96" s="476">
        <f>IF(BK$2&lt;&gt;"",IF($C96&lt;&gt;"TBA",BK$2/114,0),SUMIFS('HOURS&amp;CYCLES INPUT'!$F$2:$F$9999,'HOURS&amp;CYCLES INPUT'!$C$2:$C$9999,'QUALIFIED EFH'!$C96,'HOURS&amp;CYCLES INPUT'!$D$2:$D$9999,'QUALIFIED EFH'!BK$4,'HOURS&amp;CYCLES INPUT'!$E$2:$E$9999,'QUALIFIED EFH'!BK$5))</f>
        <v>0</v>
      </c>
      <c r="BL96" s="476">
        <f>IF(BL$2&lt;&gt;"",IF($C96&lt;&gt;"TBA",BL$2/114,0),SUMIFS('HOURS&amp;CYCLES INPUT'!$F$2:$F$9999,'HOURS&amp;CYCLES INPUT'!$C$2:$C$9999,'QUALIFIED EFH'!$C96,'HOURS&amp;CYCLES INPUT'!$D$2:$D$9999,'QUALIFIED EFH'!BL$4,'HOURS&amp;CYCLES INPUT'!$E$2:$E$9999,'QUALIFIED EFH'!BL$5))</f>
        <v>0</v>
      </c>
      <c r="BM96" s="476">
        <f>IF(BM$2&lt;&gt;"",IF($C96&lt;&gt;"TBA",BM$2/114,0),SUMIFS('HOURS&amp;CYCLES INPUT'!$F$2:$F$9999,'HOURS&amp;CYCLES INPUT'!$C$2:$C$9999,'QUALIFIED EFH'!$C96,'HOURS&amp;CYCLES INPUT'!$D$2:$D$9999,'QUALIFIED EFH'!BM$4,'HOURS&amp;CYCLES INPUT'!$E$2:$E$9999,'QUALIFIED EFH'!BM$5))</f>
        <v>0</v>
      </c>
      <c r="BN96" s="476">
        <f>IF(BN$2&lt;&gt;"",IF($C96&lt;&gt;"TBA",BN$2/114,0),SUMIFS('HOURS&amp;CYCLES INPUT'!$F$2:$F$9999,'HOURS&amp;CYCLES INPUT'!$C$2:$C$9999,'QUALIFIED EFH'!$C96,'HOURS&amp;CYCLES INPUT'!$D$2:$D$9999,'QUALIFIED EFH'!BN$4,'HOURS&amp;CYCLES INPUT'!$E$2:$E$9999,'QUALIFIED EFH'!BN$5))</f>
        <v>0</v>
      </c>
      <c r="BO96" s="476">
        <f>IF(BO$2&lt;&gt;"",IF($C96&lt;&gt;"TBA",BO$2/114,0),SUMIFS('HOURS&amp;CYCLES INPUT'!$F$2:$F$9999,'HOURS&amp;CYCLES INPUT'!$C$2:$C$9999,'QUALIFIED EFH'!$C96,'HOURS&amp;CYCLES INPUT'!$D$2:$D$9999,'QUALIFIED EFH'!BO$4,'HOURS&amp;CYCLES INPUT'!$E$2:$E$9999,'QUALIFIED EFH'!BO$5))</f>
        <v>0</v>
      </c>
      <c r="BP96" s="476">
        <f>IF(BP$2&lt;&gt;"",IF($C96&lt;&gt;"TBA",BP$2/114,0),SUMIFS('HOURS&amp;CYCLES INPUT'!$F$2:$F$9999,'HOURS&amp;CYCLES INPUT'!$C$2:$C$9999,'QUALIFIED EFH'!$C96,'HOURS&amp;CYCLES INPUT'!$D$2:$D$9999,'QUALIFIED EFH'!BP$4,'HOURS&amp;CYCLES INPUT'!$E$2:$E$9999,'QUALIFIED EFH'!BP$5))</f>
        <v>0</v>
      </c>
      <c r="BQ96" s="476">
        <f>IF(BQ$2&lt;&gt;"",IF($C96&lt;&gt;"TBA",BQ$2/114,0),SUMIFS('HOURS&amp;CYCLES INPUT'!$F$2:$F$9999,'HOURS&amp;CYCLES INPUT'!$C$2:$C$9999,'QUALIFIED EFH'!$C96,'HOURS&amp;CYCLES INPUT'!$D$2:$D$9999,'QUALIFIED EFH'!BQ$4,'HOURS&amp;CYCLES INPUT'!$E$2:$E$9999,'QUALIFIED EFH'!BQ$5))</f>
        <v>0</v>
      </c>
      <c r="BR96" s="476">
        <f>IF(BR$2&lt;&gt;"",IF($C96&lt;&gt;"TBA",BR$2/114,0),SUMIFS('HOURS&amp;CYCLES INPUT'!$F$2:$F$9999,'HOURS&amp;CYCLES INPUT'!$C$2:$C$9999,'QUALIFIED EFH'!$C96,'HOURS&amp;CYCLES INPUT'!$D$2:$D$9999,'QUALIFIED EFH'!BR$4,'HOURS&amp;CYCLES INPUT'!$E$2:$E$9999,'QUALIFIED EFH'!BR$5))</f>
        <v>0</v>
      </c>
      <c r="BS96" s="476">
        <f>IF(BS$2&lt;&gt;"",IF($C96&lt;&gt;"TBA",BS$2/114,0),SUMIFS('HOURS&amp;CYCLES INPUT'!$F$2:$F$9999,'HOURS&amp;CYCLES INPUT'!$C$2:$C$9999,'QUALIFIED EFH'!$C96,'HOURS&amp;CYCLES INPUT'!$D$2:$D$9999,'QUALIFIED EFH'!BS$4,'HOURS&amp;CYCLES INPUT'!$E$2:$E$9999,'QUALIFIED EFH'!BS$5))</f>
        <v>0</v>
      </c>
      <c r="BT96" s="476">
        <f>IF(BT$2&lt;&gt;"",IF($C96&lt;&gt;"TBA",BT$2/114,0),SUMIFS('HOURS&amp;CYCLES INPUT'!$F$2:$F$9999,'HOURS&amp;CYCLES INPUT'!$C$2:$C$9999,'QUALIFIED EFH'!$C96,'HOURS&amp;CYCLES INPUT'!$D$2:$D$9999,'QUALIFIED EFH'!BT$4,'HOURS&amp;CYCLES INPUT'!$E$2:$E$9999,'QUALIFIED EFH'!BT$5))</f>
        <v>0</v>
      </c>
      <c r="BU96" s="476">
        <f>IF(BU$2&lt;&gt;"",IF($C96&lt;&gt;"TBA",BU$2/114,0),SUMIFS('HOURS&amp;CYCLES INPUT'!$F$2:$F$9999,'HOURS&amp;CYCLES INPUT'!$C$2:$C$9999,'QUALIFIED EFH'!$C96,'HOURS&amp;CYCLES INPUT'!$D$2:$D$9999,'QUALIFIED EFH'!BU$4,'HOURS&amp;CYCLES INPUT'!$E$2:$E$9999,'QUALIFIED EFH'!BU$5))</f>
        <v>0</v>
      </c>
      <c r="BV96" s="476">
        <f>IF(BV$2&lt;&gt;"",IF($C96&lt;&gt;"TBA",BV$2/114,0),SUMIFS('HOURS&amp;CYCLES INPUT'!$F$2:$F$9999,'HOURS&amp;CYCLES INPUT'!$C$2:$C$9999,'QUALIFIED EFH'!$C96,'HOURS&amp;CYCLES INPUT'!$D$2:$D$9999,'QUALIFIED EFH'!BV$4,'HOURS&amp;CYCLES INPUT'!$E$2:$E$9999,'QUALIFIED EFH'!BV$5))</f>
        <v>0</v>
      </c>
      <c r="BW96" s="476">
        <f>IF(BW$2&lt;&gt;"",IF($C96&lt;&gt;"TBA",BW$2/114,0),SUMIFS('HOURS&amp;CYCLES INPUT'!$F$2:$F$9999,'HOURS&amp;CYCLES INPUT'!$C$2:$C$9999,'QUALIFIED EFH'!$C96,'HOURS&amp;CYCLES INPUT'!$D$2:$D$9999,'QUALIFIED EFH'!BW$4,'HOURS&amp;CYCLES INPUT'!$E$2:$E$9999,'QUALIFIED EFH'!BW$5))</f>
        <v>0</v>
      </c>
      <c r="BX96" s="476">
        <f>IF(BX$2&lt;&gt;"",IF($C96&lt;&gt;"TBA",BX$2/114,0),SUMIFS('HOURS&amp;CYCLES INPUT'!$F$2:$F$9999,'HOURS&amp;CYCLES INPUT'!$C$2:$C$9999,'QUALIFIED EFH'!$C96,'HOURS&amp;CYCLES INPUT'!$D$2:$D$9999,'QUALIFIED EFH'!BX$4,'HOURS&amp;CYCLES INPUT'!$E$2:$E$9999,'QUALIFIED EFH'!BX$5))</f>
        <v>0</v>
      </c>
      <c r="BY96" s="476">
        <f>IF(BY$2&lt;&gt;"",IF($C96&lt;&gt;"TBA",BY$2/114,0),SUMIFS('HOURS&amp;CYCLES INPUT'!$F$2:$F$9999,'HOURS&amp;CYCLES INPUT'!$C$2:$C$9999,'QUALIFIED EFH'!$C96,'HOURS&amp;CYCLES INPUT'!$D$2:$D$9999,'QUALIFIED EFH'!BY$4,'HOURS&amp;CYCLES INPUT'!$E$2:$E$9999,'QUALIFIED EFH'!BY$5))</f>
        <v>0</v>
      </c>
      <c r="BZ96" s="476">
        <f>IF(BZ$2&lt;&gt;"",IF($C96&lt;&gt;"TBA",BZ$2/114,0),SUMIFS('HOURS&amp;CYCLES INPUT'!$F$2:$F$9999,'HOURS&amp;CYCLES INPUT'!$C$2:$C$9999,'QUALIFIED EFH'!$C96,'HOURS&amp;CYCLES INPUT'!$D$2:$D$9999,'QUALIFIED EFH'!BZ$4,'HOURS&amp;CYCLES INPUT'!$E$2:$E$9999,'QUALIFIED EFH'!BZ$5))</f>
        <v>0</v>
      </c>
      <c r="CA96" s="476">
        <f>IF(CA$2&lt;&gt;"",IF($C96&lt;&gt;"TBA",CA$2/114,0),SUMIFS('HOURS&amp;CYCLES INPUT'!$F$2:$F$9999,'HOURS&amp;CYCLES INPUT'!$C$2:$C$9999,'QUALIFIED EFH'!$C96,'HOURS&amp;CYCLES INPUT'!$D$2:$D$9999,'QUALIFIED EFH'!CA$4,'HOURS&amp;CYCLES INPUT'!$E$2:$E$9999,'QUALIFIED EFH'!CA$5))</f>
        <v>0</v>
      </c>
      <c r="CB96" s="476">
        <f>IF(CB$2&lt;&gt;"",IF($C96&lt;&gt;"TBA",CB$2/114,0),SUMIFS('HOURS&amp;CYCLES INPUT'!$F$2:$F$9999,'HOURS&amp;CYCLES INPUT'!$C$2:$C$9999,'QUALIFIED EFH'!$C96,'HOURS&amp;CYCLES INPUT'!$D$2:$D$9999,'QUALIFIED EFH'!CB$4,'HOURS&amp;CYCLES INPUT'!$E$2:$E$9999,'QUALIFIED EFH'!CB$5))</f>
        <v>0</v>
      </c>
      <c r="CC96" s="476">
        <f>IF(CC$2&lt;&gt;"",IF($C96&lt;&gt;"TBA",CC$2/114,0),SUMIFS('HOURS&amp;CYCLES INPUT'!$F$2:$F$9999,'HOURS&amp;CYCLES INPUT'!$C$2:$C$9999,'QUALIFIED EFH'!$C96,'HOURS&amp;CYCLES INPUT'!$D$2:$D$9999,'QUALIFIED EFH'!CC$4,'HOURS&amp;CYCLES INPUT'!$E$2:$E$9999,'QUALIFIED EFH'!CC$5))</f>
        <v>0</v>
      </c>
      <c r="CD96" s="476">
        <f>IF(CD$2&lt;&gt;"",IF($C96&lt;&gt;"TBA",CD$2/114,0),SUMIFS('HOURS&amp;CYCLES INPUT'!$F$2:$F$9999,'HOURS&amp;CYCLES INPUT'!$C$2:$C$9999,'QUALIFIED EFH'!$C96,'HOURS&amp;CYCLES INPUT'!$D$2:$D$9999,'QUALIFIED EFH'!CD$4,'HOURS&amp;CYCLES INPUT'!$E$2:$E$9999,'QUALIFIED EFH'!CD$5))</f>
        <v>0</v>
      </c>
      <c r="CE96" s="476">
        <f>IF(CE$2&lt;&gt;"",IF($C96&lt;&gt;"TBA",CE$2/114,0),SUMIFS('HOURS&amp;CYCLES INPUT'!$F$2:$F$9999,'HOURS&amp;CYCLES INPUT'!$C$2:$C$9999,'QUALIFIED EFH'!$C96,'HOURS&amp;CYCLES INPUT'!$D$2:$D$9999,'QUALIFIED EFH'!CE$4,'HOURS&amp;CYCLES INPUT'!$E$2:$E$9999,'QUALIFIED EFH'!CE$5))</f>
        <v>0</v>
      </c>
      <c r="CF96" s="476">
        <f>IF(CF$2&lt;&gt;"",IF($C96&lt;&gt;"TBA",CF$2/114,0),SUMIFS('HOURS&amp;CYCLES INPUT'!$F$2:$F$9999,'HOURS&amp;CYCLES INPUT'!$C$2:$C$9999,'QUALIFIED EFH'!$C96,'HOURS&amp;CYCLES INPUT'!$D$2:$D$9999,'QUALIFIED EFH'!CF$4,'HOURS&amp;CYCLES INPUT'!$E$2:$E$9999,'QUALIFIED EFH'!CF$5))</f>
        <v>0</v>
      </c>
      <c r="CG96" s="476">
        <f>IF(CG$2&lt;&gt;"",IF($C96&lt;&gt;"TBA",CG$2/114,0),SUMIFS('HOURS&amp;CYCLES INPUT'!$F$2:$F$9999,'HOURS&amp;CYCLES INPUT'!$C$2:$C$9999,'QUALIFIED EFH'!$C96,'HOURS&amp;CYCLES INPUT'!$D$2:$D$9999,'QUALIFIED EFH'!CG$4,'HOURS&amp;CYCLES INPUT'!$E$2:$E$9999,'QUALIFIED EFH'!CG$5))</f>
        <v>0</v>
      </c>
      <c r="CH96" s="476">
        <f>IF(CH$2&lt;&gt;"",IF($C96&lt;&gt;"TBA",CH$2/114,0),SUMIFS('HOURS&amp;CYCLES INPUT'!$F$2:$F$9999,'HOURS&amp;CYCLES INPUT'!$C$2:$C$9999,'QUALIFIED EFH'!$C96,'HOURS&amp;CYCLES INPUT'!$D$2:$D$9999,'QUALIFIED EFH'!CH$4,'HOURS&amp;CYCLES INPUT'!$E$2:$E$9999,'QUALIFIED EFH'!CH$5))</f>
        <v>0</v>
      </c>
      <c r="CI96" s="476">
        <f>IF(CI$2&lt;&gt;"",IF($C96&lt;&gt;"TBA",CI$2/114,0),SUMIFS('HOURS&amp;CYCLES INPUT'!$F$2:$F$9999,'HOURS&amp;CYCLES INPUT'!$C$2:$C$9999,'QUALIFIED EFH'!$C96,'HOURS&amp;CYCLES INPUT'!$D$2:$D$9999,'QUALIFIED EFH'!CI$4,'HOURS&amp;CYCLES INPUT'!$E$2:$E$9999,'QUALIFIED EFH'!CI$5))</f>
        <v>0</v>
      </c>
      <c r="CJ96" s="476">
        <f>IF(CJ$2&lt;&gt;"",IF($C96&lt;&gt;"TBA",CJ$2/114,0),SUMIFS('HOURS&amp;CYCLES INPUT'!$F$2:$F$9999,'HOURS&amp;CYCLES INPUT'!$C$2:$C$9999,'QUALIFIED EFH'!$C96,'HOURS&amp;CYCLES INPUT'!$D$2:$D$9999,'QUALIFIED EFH'!CJ$4,'HOURS&amp;CYCLES INPUT'!$E$2:$E$9999,'QUALIFIED EFH'!CJ$5))</f>
        <v>0</v>
      </c>
      <c r="CK96" s="476">
        <f>IF(CK$2&lt;&gt;"",IF($C96&lt;&gt;"TBA",CK$2/114,0),SUMIFS('HOURS&amp;CYCLES INPUT'!$F$2:$F$9999,'HOURS&amp;CYCLES INPUT'!$C$2:$C$9999,'QUALIFIED EFH'!$C96,'HOURS&amp;CYCLES INPUT'!$D$2:$D$9999,'QUALIFIED EFH'!CK$4,'HOURS&amp;CYCLES INPUT'!$E$2:$E$9999,'QUALIFIED EFH'!CK$5))</f>
        <v>0</v>
      </c>
      <c r="CL96" s="476">
        <f>IF(CL$2&lt;&gt;"",IF($C96&lt;&gt;"TBA",CL$2/114,0),SUMIFS('HOURS&amp;CYCLES INPUT'!$F$2:$F$9999,'HOURS&amp;CYCLES INPUT'!$C$2:$C$9999,'QUALIFIED EFH'!$C96,'HOURS&amp;CYCLES INPUT'!$D$2:$D$9999,'QUALIFIED EFH'!CL$4,'HOURS&amp;CYCLES INPUT'!$E$2:$E$9999,'QUALIFIED EFH'!CL$5))</f>
        <v>0</v>
      </c>
      <c r="CM96" s="476">
        <f>IF(CM$2&lt;&gt;"",IF($C96&lt;&gt;"TBA",CM$2/114,0),SUMIFS('HOURS&amp;CYCLES INPUT'!$F$2:$F$9999,'HOURS&amp;CYCLES INPUT'!$C$2:$C$9999,'QUALIFIED EFH'!$C96,'HOURS&amp;CYCLES INPUT'!$D$2:$D$9999,'QUALIFIED EFH'!CM$4,'HOURS&amp;CYCLES INPUT'!$E$2:$E$9999,'QUALIFIED EFH'!CM$5))</f>
        <v>0</v>
      </c>
      <c r="CN96" s="476">
        <f>IF(CN$2&lt;&gt;"",IF($C96&lt;&gt;"TBA",CN$2/114,0),SUMIFS('HOURS&amp;CYCLES INPUT'!$F$2:$F$9999,'HOURS&amp;CYCLES INPUT'!$C$2:$C$9999,'QUALIFIED EFH'!$C96,'HOURS&amp;CYCLES INPUT'!$D$2:$D$9999,'QUALIFIED EFH'!CN$4,'HOURS&amp;CYCLES INPUT'!$E$2:$E$9999,'QUALIFIED EFH'!CN$5))</f>
        <v>306.38</v>
      </c>
      <c r="CO96" s="476">
        <f>IF(CO$2&lt;&gt;"",IF($C96&lt;&gt;"TBA",CO$2/114,0),SUMIFS('HOURS&amp;CYCLES INPUT'!$F$2:$F$9999,'HOURS&amp;CYCLES INPUT'!$C$2:$C$9999,'QUALIFIED EFH'!$C96,'HOURS&amp;CYCLES INPUT'!$D$2:$D$9999,'QUALIFIED EFH'!CO$4,'HOURS&amp;CYCLES INPUT'!$E$2:$E$9999,'QUALIFIED EFH'!CO$5))</f>
        <v>469.87</v>
      </c>
      <c r="CP96" s="476">
        <f>IF(CP$2&lt;&gt;"",IF($C96&lt;&gt;"TBA",CP$2/114,0),SUMIFS('HOURS&amp;CYCLES INPUT'!$F$2:$F$9999,'HOURS&amp;CYCLES INPUT'!$C$2:$C$9999,'QUALIFIED EFH'!$C96,'HOURS&amp;CYCLES INPUT'!$D$2:$D$9999,'QUALIFIED EFH'!CP$4,'HOURS&amp;CYCLES INPUT'!$E$2:$E$9999,'QUALIFIED EFH'!CP$5))</f>
        <v>400.56</v>
      </c>
      <c r="CQ96" s="476">
        <f>IF(CQ$2&lt;&gt;"",IF($C96&lt;&gt;"TBA",CQ$2/114,0),SUMIFS('HOURS&amp;CYCLES INPUT'!$F$2:$F$9999,'HOURS&amp;CYCLES INPUT'!$C$2:$C$9999,'QUALIFIED EFH'!$C96,'HOURS&amp;CYCLES INPUT'!$D$2:$D$9999,'QUALIFIED EFH'!CQ$4,'HOURS&amp;CYCLES INPUT'!$E$2:$E$9999,'QUALIFIED EFH'!CQ$5))</f>
        <v>434.17</v>
      </c>
      <c r="CR96" s="476">
        <f>IF(CR$2&lt;&gt;"",IF($C96&lt;&gt;"TBA",CR$2/114,0),SUMIFS('HOURS&amp;CYCLES INPUT'!$F$2:$F$9999,'HOURS&amp;CYCLES INPUT'!$C$2:$C$9999,'QUALIFIED EFH'!$C96,'HOURS&amp;CYCLES INPUT'!$D$2:$D$9999,'QUALIFIED EFH'!CR$4,'HOURS&amp;CYCLES INPUT'!$E$2:$E$9999,'QUALIFIED EFH'!CR$5))</f>
        <v>495.91</v>
      </c>
      <c r="CS96" s="476">
        <f>IF(CS$2&lt;&gt;"",IF($C96&lt;&gt;"TBA",CS$2/114,0),SUMIFS('HOURS&amp;CYCLES INPUT'!$F$2:$F$9999,'HOURS&amp;CYCLES INPUT'!$C$2:$C$9999,'QUALIFIED EFH'!$C96,'HOURS&amp;CYCLES INPUT'!$D$2:$D$9999,'QUALIFIED EFH'!CS$4,'HOURS&amp;CYCLES INPUT'!$E$2:$E$9999,'QUALIFIED EFH'!CS$5))</f>
        <v>436.59</v>
      </c>
      <c r="CT96" s="476">
        <f>IF(CT$2&lt;&gt;"",IF($C96&lt;&gt;"TBA",CT$2/114,0),SUMIFS('HOURS&amp;CYCLES INPUT'!$F$2:$F$9999,'HOURS&amp;CYCLES INPUT'!$C$2:$C$9999,'QUALIFIED EFH'!$C96,'HOURS&amp;CYCLES INPUT'!$D$2:$D$9999,'QUALIFIED EFH'!CT$4,'HOURS&amp;CYCLES INPUT'!$E$2:$E$9999,'QUALIFIED EFH'!CT$5))</f>
        <v>372.2</v>
      </c>
      <c r="CU96" s="476">
        <f>IF(CU$2&lt;&gt;"",IF($C96&lt;&gt;"TBA",CU$2/114,0),SUMIFS('HOURS&amp;CYCLES INPUT'!$F$2:$F$9999,'HOURS&amp;CYCLES INPUT'!$C$2:$C$9999,'QUALIFIED EFH'!$C96,'HOURS&amp;CYCLES INPUT'!$D$2:$D$9999,'QUALIFIED EFH'!CU$4,'HOURS&amp;CYCLES INPUT'!$E$2:$E$9999,'QUALIFIED EFH'!CU$5))</f>
        <v>452.17</v>
      </c>
      <c r="CV96" s="476">
        <f>IF(CV$2&lt;&gt;"",IF($C96&lt;&gt;"TBA",CV$2/114,0),SUMIFS('HOURS&amp;CYCLES INPUT'!$F$2:$F$9999,'HOURS&amp;CYCLES INPUT'!$C$2:$C$9999,'QUALIFIED EFH'!$C96,'HOURS&amp;CYCLES INPUT'!$D$2:$D$9999,'QUALIFIED EFH'!CV$4,'HOURS&amp;CYCLES INPUT'!$E$2:$E$9999,'QUALIFIED EFH'!CV$5))</f>
        <v>474.01</v>
      </c>
      <c r="CW96" s="476">
        <f>IF(CW$2&lt;&gt;"",IF($C96&lt;&gt;"TBA",CW$2/114,0),SUMIFS('HOURS&amp;CYCLES INPUT'!$F$2:$F$9999,'HOURS&amp;CYCLES INPUT'!$C$2:$C$9999,'QUALIFIED EFH'!$C96,'HOURS&amp;CYCLES INPUT'!$D$2:$D$9999,'QUALIFIED EFH'!CW$4,'HOURS&amp;CYCLES INPUT'!$E$2:$E$9999,'QUALIFIED EFH'!CW$5))</f>
        <v>485.82</v>
      </c>
      <c r="CX96" s="476">
        <f>IF(CX$2&lt;&gt;"",IF($C96&lt;&gt;"TBA",CX$2/114,0),SUMIFS('HOURS&amp;CYCLES INPUT'!$F$2:$F$9999,'HOURS&amp;CYCLES INPUT'!$C$2:$C$9999,'QUALIFIED EFH'!$C96,'HOURS&amp;CYCLES INPUT'!$D$2:$D$9999,'QUALIFIED EFH'!CX$4,'HOURS&amp;CYCLES INPUT'!$E$2:$E$9999,'QUALIFIED EFH'!CX$5))</f>
        <v>449.82</v>
      </c>
      <c r="CY96" s="476">
        <f>IF(CY$2&lt;&gt;"",IF($C96&lt;&gt;"TBA",CY$2/114,0),SUMIFS('HOURS&amp;CYCLES INPUT'!$F$2:$F$9999,'HOURS&amp;CYCLES INPUT'!$C$2:$C$9999,'QUALIFIED EFH'!$C96,'HOURS&amp;CYCLES INPUT'!$D$2:$D$9999,'QUALIFIED EFH'!CY$4,'HOURS&amp;CYCLES INPUT'!$E$2:$E$9999,'QUALIFIED EFH'!CY$5))</f>
        <v>459.56</v>
      </c>
      <c r="CZ96" s="476">
        <f>IF(CZ$2&lt;&gt;"",IF($C96&lt;&gt;"TBA",CZ$2/114,0),SUMIFS('HOURS&amp;CYCLES INPUT'!$F$2:$F$9999,'HOURS&amp;CYCLES INPUT'!$C$2:$C$9999,'QUALIFIED EFH'!$C96,'HOURS&amp;CYCLES INPUT'!$D$2:$D$9999,'QUALIFIED EFH'!CZ$4,'HOURS&amp;CYCLES INPUT'!$E$2:$E$9999,'QUALIFIED EFH'!CZ$5))</f>
        <v>450.09</v>
      </c>
      <c r="DA96" s="476">
        <f>IF(DA$2&lt;&gt;"",IF($C96&lt;&gt;"TBA",DA$2/114,0),SUMIFS('HOURS&amp;CYCLES INPUT'!$F$2:$F$9999,'HOURS&amp;CYCLES INPUT'!$C$2:$C$9999,'QUALIFIED EFH'!$C96,'HOURS&amp;CYCLES INPUT'!$D$2:$D$9999,'QUALIFIED EFH'!DA$4,'HOURS&amp;CYCLES INPUT'!$E$2:$E$9999,'QUALIFIED EFH'!DA$5))</f>
        <v>453.65</v>
      </c>
      <c r="DB96" s="476">
        <f>IF(DB$2&lt;&gt;"",IF($C96&lt;&gt;"TBA",DB$2/114,0),SUMIFS('HOURS&amp;CYCLES INPUT'!$F$2:$F$9999,'HOURS&amp;CYCLES INPUT'!$C$2:$C$9999,'QUALIFIED EFH'!$C96,'HOURS&amp;CYCLES INPUT'!$D$2:$D$9999,'QUALIFIED EFH'!DB$4,'HOURS&amp;CYCLES INPUT'!$E$2:$E$9999,'QUALIFIED EFH'!DB$5))</f>
        <v>465.05</v>
      </c>
      <c r="DC96" s="476">
        <f>IF(DC$2&lt;&gt;"",IF($C96&lt;&gt;"TBA",DC$2/114,0),SUMIFS('HOURS&amp;CYCLES INPUT'!$F$2:$F$9999,'HOURS&amp;CYCLES INPUT'!$C$2:$C$9999,'QUALIFIED EFH'!$C96,'HOURS&amp;CYCLES INPUT'!$D$2:$D$9999,'QUALIFIED EFH'!DC$4,'HOURS&amp;CYCLES INPUT'!$E$2:$E$9999,'QUALIFIED EFH'!DC$5))</f>
        <v>411.98</v>
      </c>
      <c r="DD96" s="476">
        <f>IF(DD$2&lt;&gt;"",IF($C96&lt;&gt;"TBA",DD$2/114,0),SUMIFS('HOURS&amp;CYCLES INPUT'!$F$2:$F$9999,'HOURS&amp;CYCLES INPUT'!$C$2:$C$9999,'QUALIFIED EFH'!$C96,'HOURS&amp;CYCLES INPUT'!$D$2:$D$9999,'QUALIFIED EFH'!DD$4,'HOURS&amp;CYCLES INPUT'!$E$2:$E$9999,'QUALIFIED EFH'!DD$5))</f>
        <v>420.2</v>
      </c>
      <c r="DE96" s="476">
        <f>IF(DE$2&lt;&gt;"",IF($C96&lt;&gt;"TBA",DE$2/114,0),SUMIFS('HOURS&amp;CYCLES INPUT'!$F$2:$F$9999,'HOURS&amp;CYCLES INPUT'!$C$2:$C$9999,'QUALIFIED EFH'!$C96,'HOURS&amp;CYCLES INPUT'!$D$2:$D$9999,'QUALIFIED EFH'!DE$4,'HOURS&amp;CYCLES INPUT'!$E$2:$E$9999,'QUALIFIED EFH'!DE$5))</f>
        <v>451.93</v>
      </c>
      <c r="DF96" s="476">
        <f>IF(DF$2&lt;&gt;"",IF($C96&lt;&gt;"TBA",DF$2/114,0),SUMIFS('HOURS&amp;CYCLES INPUT'!$F$2:$F$9999,'HOURS&amp;CYCLES INPUT'!$C$2:$C$9999,'QUALIFIED EFH'!$C96,'HOURS&amp;CYCLES INPUT'!$D$2:$D$9999,'QUALIFIED EFH'!DF$4,'HOURS&amp;CYCLES INPUT'!$E$2:$E$9999,'QUALIFIED EFH'!DF$5))</f>
        <v>225.55</v>
      </c>
      <c r="DG96" s="476">
        <f>IF(DG$2&lt;&gt;"",IF($C96&lt;&gt;"TBA",DG$2/114,0),SUMIFS('HOURS&amp;CYCLES INPUT'!$F$2:$F$9999,'HOURS&amp;CYCLES INPUT'!$C$2:$C$9999,'QUALIFIED EFH'!$C96,'HOURS&amp;CYCLES INPUT'!$D$2:$D$9999,'QUALIFIED EFH'!DG$4,'HOURS&amp;CYCLES INPUT'!$E$2:$E$9999,'QUALIFIED EFH'!DG$5))</f>
        <v>0</v>
      </c>
      <c r="DH96" s="476">
        <f>IF(DH$2&lt;&gt;"",IF($C96&lt;&gt;"TBA",DH$2/114,0),SUMIFS('HOURS&amp;CYCLES INPUT'!$F$2:$F$9999,'HOURS&amp;CYCLES INPUT'!$C$2:$C$9999,'QUALIFIED EFH'!$C96,'HOURS&amp;CYCLES INPUT'!$D$2:$D$9999,'QUALIFIED EFH'!DH$4,'HOURS&amp;CYCLES INPUT'!$E$2:$E$9999,'QUALIFIED EFH'!DH$5))</f>
        <v>0</v>
      </c>
      <c r="DI96" s="476">
        <f>IF(DI$2&lt;&gt;"",IF($C96&lt;&gt;"TBA",DI$2/114,0),SUMIFS('HOURS&amp;CYCLES INPUT'!$F$2:$F$9999,'HOURS&amp;CYCLES INPUT'!$C$2:$C$9999,'QUALIFIED EFH'!$C96,'HOURS&amp;CYCLES INPUT'!$D$2:$D$9999,'QUALIFIED EFH'!DI$4,'HOURS&amp;CYCLES INPUT'!$E$2:$E$9999,'QUALIFIED EFH'!DI$5))</f>
        <v>0</v>
      </c>
      <c r="DJ96" s="476">
        <f>IF(DJ$2&lt;&gt;"",IF($C96&lt;&gt;"TBA",DJ$2/114,0),SUMIFS('HOURS&amp;CYCLES INPUT'!$F$2:$F$9999,'HOURS&amp;CYCLES INPUT'!$C$2:$C$9999,'QUALIFIED EFH'!$C96,'HOURS&amp;CYCLES INPUT'!$D$2:$D$9999,'QUALIFIED EFH'!DJ$4,'HOURS&amp;CYCLES INPUT'!$E$2:$E$9999,'QUALIFIED EFH'!DJ$5))</f>
        <v>0</v>
      </c>
      <c r="DK96" s="476">
        <f>IF(DK$2&lt;&gt;"",IF($C96&lt;&gt;"TBA",DK$2/114,0),SUMIFS('HOURS&amp;CYCLES INPUT'!$F$2:$F$9999,'HOURS&amp;CYCLES INPUT'!$C$2:$C$9999,'QUALIFIED EFH'!$C96,'HOURS&amp;CYCLES INPUT'!$D$2:$D$9999,'QUALIFIED EFH'!DK$4,'HOURS&amp;CYCLES INPUT'!$E$2:$E$9999,'QUALIFIED EFH'!DK$5))</f>
        <v>0</v>
      </c>
      <c r="DL96" s="476">
        <f>IF(DL$2&lt;&gt;"",IF($C96&lt;&gt;"TBA",DL$2/114,0),SUMIFS('HOURS&amp;CYCLES INPUT'!$F$2:$F$9999,'HOURS&amp;CYCLES INPUT'!$C$2:$C$9999,'QUALIFIED EFH'!$C96,'HOURS&amp;CYCLES INPUT'!$D$2:$D$9999,'QUALIFIED EFH'!DL$4,'HOURS&amp;CYCLES INPUT'!$E$2:$E$9999,'QUALIFIED EFH'!DL$5))</f>
        <v>0</v>
      </c>
      <c r="DM96" s="476">
        <f>IF(DM$2&lt;&gt;"",IF($C96&lt;&gt;"TBA",DM$2/114,0),SUMIFS('HOURS&amp;CYCLES INPUT'!$F$2:$F$9999,'HOURS&amp;CYCLES INPUT'!$C$2:$C$9999,'QUALIFIED EFH'!$C96,'HOURS&amp;CYCLES INPUT'!$D$2:$D$9999,'QUALIFIED EFH'!DM$4,'HOURS&amp;CYCLES INPUT'!$E$2:$E$9999,'QUALIFIED EFH'!DM$5))</f>
        <v>0</v>
      </c>
      <c r="DN96" s="476">
        <f>IF(DN$2&lt;&gt;"",IF($C96&lt;&gt;"TBA",DN$2/114,0),SUMIFS('HOURS&amp;CYCLES INPUT'!$F$2:$F$9999,'HOURS&amp;CYCLES INPUT'!$C$2:$C$9999,'QUALIFIED EFH'!$C96,'HOURS&amp;CYCLES INPUT'!$D$2:$D$9999,'QUALIFIED EFH'!DN$4,'HOURS&amp;CYCLES INPUT'!$E$2:$E$9999,'QUALIFIED EFH'!DN$5))</f>
        <v>0</v>
      </c>
      <c r="DO96" s="476">
        <f>IF(DO$2&lt;&gt;"",IF($C96&lt;&gt;"TBA",DO$2/114,0),SUMIFS('HOURS&amp;CYCLES INPUT'!$F$2:$F$9999,'HOURS&amp;CYCLES INPUT'!$C$2:$C$9999,'QUALIFIED EFH'!$C96,'HOURS&amp;CYCLES INPUT'!$D$2:$D$9999,'QUALIFIED EFH'!DO$4,'HOURS&amp;CYCLES INPUT'!$E$2:$E$9999,'QUALIFIED EFH'!DO$5))</f>
        <v>0</v>
      </c>
      <c r="DP96" s="476">
        <f>IF(DP$2&lt;&gt;"",IF($C96&lt;&gt;"TBA",DP$2/114,0),SUMIFS('HOURS&amp;CYCLES INPUT'!$F$2:$F$9999,'HOURS&amp;CYCLES INPUT'!$C$2:$C$9999,'QUALIFIED EFH'!$C96,'HOURS&amp;CYCLES INPUT'!$D$2:$D$9999,'QUALIFIED EFH'!DP$4,'HOURS&amp;CYCLES INPUT'!$E$2:$E$9999,'QUALIFIED EFH'!DP$5))</f>
        <v>0</v>
      </c>
      <c r="DQ96" s="476">
        <f>IF(DQ$2&lt;&gt;"",IF($C96&lt;&gt;"TBA",DQ$2/114,0),SUMIFS('HOURS&amp;CYCLES INPUT'!$F$2:$F$9999,'HOURS&amp;CYCLES INPUT'!$C$2:$C$9999,'QUALIFIED EFH'!$C96,'HOURS&amp;CYCLES INPUT'!$D$2:$D$9999,'QUALIFIED EFH'!DQ$4,'HOURS&amp;CYCLES INPUT'!$E$2:$E$9999,'QUALIFIED EFH'!DQ$5))</f>
        <v>0</v>
      </c>
      <c r="DR96" s="476">
        <f>IF(DR$2&lt;&gt;"",IF($C96&lt;&gt;"TBA",DR$2/114,0),SUMIFS('HOURS&amp;CYCLES INPUT'!$F$2:$F$9999,'HOURS&amp;CYCLES INPUT'!$C$2:$C$9999,'QUALIFIED EFH'!$C96,'HOURS&amp;CYCLES INPUT'!$D$2:$D$9999,'QUALIFIED EFH'!DR$4,'HOURS&amp;CYCLES INPUT'!$E$2:$E$9999,'QUALIFIED EFH'!DR$5))</f>
        <v>0</v>
      </c>
      <c r="DS96" s="476">
        <f>IF(DS$2&lt;&gt;"",IF($C96&lt;&gt;"TBA",DS$2/114,0),SUMIFS('HOURS&amp;CYCLES INPUT'!$F$2:$F$9999,'HOURS&amp;CYCLES INPUT'!$C$2:$C$9999,'QUALIFIED EFH'!$C96,'HOURS&amp;CYCLES INPUT'!$D$2:$D$9999,'QUALIFIED EFH'!DS$4,'HOURS&amp;CYCLES INPUT'!$E$2:$E$9999,'QUALIFIED EFH'!DS$5))</f>
        <v>0</v>
      </c>
      <c r="DT96" s="476">
        <f>IF(DT$2&lt;&gt;"",IF($C96&lt;&gt;"TBA",DT$2/114,0),SUMIFS('HOURS&amp;CYCLES INPUT'!$F$2:$F$9999,'HOURS&amp;CYCLES INPUT'!$C$2:$C$9999,'QUALIFIED EFH'!$C96,'HOURS&amp;CYCLES INPUT'!$D$2:$D$9999,'QUALIFIED EFH'!DT$4,'HOURS&amp;CYCLES INPUT'!$E$2:$E$9999,'QUALIFIED EFH'!DT$5))</f>
        <v>0</v>
      </c>
      <c r="DU96" s="476">
        <f>IF(DU$2&lt;&gt;"",IF($C96&lt;&gt;"TBA",DU$2/114,0),SUMIFS('HOURS&amp;CYCLES INPUT'!$F$2:$F$9999,'HOURS&amp;CYCLES INPUT'!$C$2:$C$9999,'QUALIFIED EFH'!$C96,'HOURS&amp;CYCLES INPUT'!$D$2:$D$9999,'QUALIFIED EFH'!DU$4,'HOURS&amp;CYCLES INPUT'!$E$2:$E$9999,'QUALIFIED EFH'!DU$5))</f>
        <v>0</v>
      </c>
      <c r="DV96" s="476">
        <f>IF(DV$2&lt;&gt;"",IF($C96&lt;&gt;"TBA",DV$2/114,0),SUMIFS('HOURS&amp;CYCLES INPUT'!$F$2:$F$9999,'HOURS&amp;CYCLES INPUT'!$C$2:$C$9999,'QUALIFIED EFH'!$C96,'HOURS&amp;CYCLES INPUT'!$D$2:$D$9999,'QUALIFIED EFH'!DV$4,'HOURS&amp;CYCLES INPUT'!$E$2:$E$9999,'QUALIFIED EFH'!DV$5))</f>
        <v>0</v>
      </c>
      <c r="DW96" s="476">
        <f>IF(DW$2&lt;&gt;"",IF($C96&lt;&gt;"TBA",DW$2/114,0),SUMIFS('HOURS&amp;CYCLES INPUT'!$F$2:$F$9999,'HOURS&amp;CYCLES INPUT'!$C$2:$C$9999,'QUALIFIED EFH'!$C96,'HOURS&amp;CYCLES INPUT'!$D$2:$D$9999,'QUALIFIED EFH'!DW$4,'HOURS&amp;CYCLES INPUT'!$E$2:$E$9999,'QUALIFIED EFH'!DW$5))</f>
        <v>0</v>
      </c>
      <c r="DX96" s="476">
        <f>IF(DX$2&lt;&gt;"",IF($C96&lt;&gt;"TBA",DX$2/114,0),SUMIFS('HOURS&amp;CYCLES INPUT'!$F$2:$F$9999,'HOURS&amp;CYCLES INPUT'!$C$2:$C$9999,'QUALIFIED EFH'!$C96,'HOURS&amp;CYCLES INPUT'!$D$2:$D$9999,'QUALIFIED EFH'!DX$4,'HOURS&amp;CYCLES INPUT'!$E$2:$E$9999,'QUALIFIED EFH'!DX$5))</f>
        <v>0</v>
      </c>
      <c r="DY96" s="476">
        <f>IF(DY$2&lt;&gt;"",IF($C96&lt;&gt;"TBA",DY$2/114,0),SUMIFS('HOURS&amp;CYCLES INPUT'!$F$2:$F$9999,'HOURS&amp;CYCLES INPUT'!$C$2:$C$9999,'QUALIFIED EFH'!$C96,'HOURS&amp;CYCLES INPUT'!$D$2:$D$9999,'QUALIFIED EFH'!DY$4,'HOURS&amp;CYCLES INPUT'!$E$2:$E$9999,'QUALIFIED EFH'!DY$5))</f>
        <v>0</v>
      </c>
      <c r="DZ96" s="476">
        <f>IF(DZ$2&lt;&gt;"",IF($C96&lt;&gt;"TBA",DZ$2/114,0),SUMIFS('HOURS&amp;CYCLES INPUT'!$F$2:$F$9999,'HOURS&amp;CYCLES INPUT'!$C$2:$C$9999,'QUALIFIED EFH'!$C96,'HOURS&amp;CYCLES INPUT'!$D$2:$D$9999,'QUALIFIED EFH'!DZ$4,'HOURS&amp;CYCLES INPUT'!$E$2:$E$9999,'QUALIFIED EFH'!DZ$5))</f>
        <v>0</v>
      </c>
      <c r="EA96" s="476">
        <f>IF(EA$2&lt;&gt;"",IF($C96&lt;&gt;"TBA",EA$2/114,0),SUMIFS('HOURS&amp;CYCLES INPUT'!$F$2:$F$9999,'HOURS&amp;CYCLES INPUT'!$C$2:$C$9999,'QUALIFIED EFH'!$C96,'HOURS&amp;CYCLES INPUT'!$D$2:$D$9999,'QUALIFIED EFH'!EA$4,'HOURS&amp;CYCLES INPUT'!$E$2:$E$9999,'QUALIFIED EFH'!EA$5))</f>
        <v>0</v>
      </c>
      <c r="EB96" s="476">
        <f>IF(EB$2&lt;&gt;"",IF($C96&lt;&gt;"TBA",EB$2/114,0),SUMIFS('HOURS&amp;CYCLES INPUT'!$F$2:$F$9999,'HOURS&amp;CYCLES INPUT'!$C$2:$C$9999,'QUALIFIED EFH'!$C96,'HOURS&amp;CYCLES INPUT'!$D$2:$D$9999,'QUALIFIED EFH'!EB$4,'HOURS&amp;CYCLES INPUT'!$E$2:$E$9999,'QUALIFIED EFH'!EB$5))</f>
        <v>0</v>
      </c>
      <c r="EC96" s="476">
        <f>IF(EC$2&lt;&gt;"",IF($C96&lt;&gt;"TBA",EC$2/114,0),SUMIFS('HOURS&amp;CYCLES INPUT'!$F$2:$F$9999,'HOURS&amp;CYCLES INPUT'!$C$2:$C$9999,'QUALIFIED EFH'!$C96,'HOURS&amp;CYCLES INPUT'!$D$2:$D$9999,'QUALIFIED EFH'!EC$4,'HOURS&amp;CYCLES INPUT'!$E$2:$E$9999,'QUALIFIED EFH'!EC$5))</f>
        <v>0</v>
      </c>
      <c r="ED96" s="476">
        <f>IF(ED$2&lt;&gt;"",IF($C96&lt;&gt;"TBA",ED$2/114,0),SUMIFS('HOURS&amp;CYCLES INPUT'!$F$2:$F$9999,'HOURS&amp;CYCLES INPUT'!$C$2:$C$9999,'QUALIFIED EFH'!$C96,'HOURS&amp;CYCLES INPUT'!$D$2:$D$9999,'QUALIFIED EFH'!ED$4,'HOURS&amp;CYCLES INPUT'!$E$2:$E$9999,'QUALIFIED EFH'!ED$5))</f>
        <v>0</v>
      </c>
      <c r="EE96" s="476">
        <f>IF(EE$2&lt;&gt;"",IF($C96&lt;&gt;"TBA",EE$2/114,0),SUMIFS('HOURS&amp;CYCLES INPUT'!$F$2:$F$9999,'HOURS&amp;CYCLES INPUT'!$C$2:$C$9999,'QUALIFIED EFH'!$C96,'HOURS&amp;CYCLES INPUT'!$D$2:$D$9999,'QUALIFIED EFH'!EE$4,'HOURS&amp;CYCLES INPUT'!$E$2:$E$9999,'QUALIFIED EFH'!EE$5))</f>
        <v>0</v>
      </c>
      <c r="EF96" s="476">
        <f>IF(EF$2&lt;&gt;"",IF($C96&lt;&gt;"TBA",EF$2/114,0),SUMIFS('HOURS&amp;CYCLES INPUT'!$F$2:$F$9999,'HOURS&amp;CYCLES INPUT'!$C$2:$C$9999,'QUALIFIED EFH'!$C96,'HOURS&amp;CYCLES INPUT'!$D$2:$D$9999,'QUALIFIED EFH'!EF$4,'HOURS&amp;CYCLES INPUT'!$E$2:$E$9999,'QUALIFIED EFH'!EF$5))</f>
        <v>0</v>
      </c>
      <c r="EG96" s="476">
        <f>IF(EG$2&lt;&gt;"",IF($C96&lt;&gt;"TBA",EG$2/114,0),SUMIFS('HOURS&amp;CYCLES INPUT'!$F$2:$F$9999,'HOURS&amp;CYCLES INPUT'!$C$2:$C$9999,'QUALIFIED EFH'!$C96,'HOURS&amp;CYCLES INPUT'!$D$2:$D$9999,'QUALIFIED EFH'!EG$4,'HOURS&amp;CYCLES INPUT'!$E$2:$E$9999,'QUALIFIED EFH'!EG$5))</f>
        <v>0</v>
      </c>
      <c r="EH96" s="476">
        <f>IF(EH$2&lt;&gt;"",IF($C96&lt;&gt;"TBA",EH$2/114,0),SUMIFS('HOURS&amp;CYCLES INPUT'!$F$2:$F$9999,'HOURS&amp;CYCLES INPUT'!$C$2:$C$9999,'QUALIFIED EFH'!$C96,'HOURS&amp;CYCLES INPUT'!$D$2:$D$9999,'QUALIFIED EFH'!EH$4,'HOURS&amp;CYCLES INPUT'!$E$2:$E$9999,'QUALIFIED EFH'!EH$5))</f>
        <v>0</v>
      </c>
      <c r="EI96" s="476">
        <f>IF(EI$2&lt;&gt;"",IF($C96&lt;&gt;"TBA",EI$2/114,0),SUMIFS('HOURS&amp;CYCLES INPUT'!$F$2:$F$9999,'HOURS&amp;CYCLES INPUT'!$C$2:$C$9999,'QUALIFIED EFH'!$C96,'HOURS&amp;CYCLES INPUT'!$D$2:$D$9999,'QUALIFIED EFH'!EI$4,'HOURS&amp;CYCLES INPUT'!$E$2:$E$9999,'QUALIFIED EFH'!EI$5))</f>
        <v>0</v>
      </c>
      <c r="EJ96" s="476">
        <f>IF(EJ$2&lt;&gt;"",IF($C96&lt;&gt;"TBA",EJ$2/114,0),SUMIFS('HOURS&amp;CYCLES INPUT'!$F$2:$F$9999,'HOURS&amp;CYCLES INPUT'!$C$2:$C$9999,'QUALIFIED EFH'!$C96,'HOURS&amp;CYCLES INPUT'!$D$2:$D$9999,'QUALIFIED EFH'!EJ$4,'HOURS&amp;CYCLES INPUT'!$E$2:$E$9999,'QUALIFIED EFH'!EJ$5))</f>
        <v>0</v>
      </c>
      <c r="EK96" s="476">
        <f>IF(EK$2&lt;&gt;"",IF($C96&lt;&gt;"TBA",EK$2/114,0),SUMIFS('HOURS&amp;CYCLES INPUT'!$F$2:$F$9999,'HOURS&amp;CYCLES INPUT'!$C$2:$C$9999,'QUALIFIED EFH'!$C96,'HOURS&amp;CYCLES INPUT'!$D$2:$D$9999,'QUALIFIED EFH'!EK$4,'HOURS&amp;CYCLES INPUT'!$E$2:$E$9999,'QUALIFIED EFH'!EK$5))</f>
        <v>0</v>
      </c>
      <c r="EL96" s="476">
        <f>IF(EL$2&lt;&gt;"",IF($C96&lt;&gt;"TBA",EL$2/114,0),SUMIFS('HOURS&amp;CYCLES INPUT'!$F$2:$F$9999,'HOURS&amp;CYCLES INPUT'!$C$2:$C$9999,'QUALIFIED EFH'!$C96,'HOURS&amp;CYCLES INPUT'!$D$2:$D$9999,'QUALIFIED EFH'!EL$4,'HOURS&amp;CYCLES INPUT'!$E$2:$E$9999,'QUALIFIED EFH'!EL$5))</f>
        <v>0</v>
      </c>
      <c r="EM96" s="476">
        <f>IF(EM$2&lt;&gt;"",IF($C96&lt;&gt;"TBA",EM$2/114,0),SUMIFS('HOURS&amp;CYCLES INPUT'!$F$2:$F$9999,'HOURS&amp;CYCLES INPUT'!$C$2:$C$9999,'QUALIFIED EFH'!$C96,'HOURS&amp;CYCLES INPUT'!$D$2:$D$9999,'QUALIFIED EFH'!EM$4,'HOURS&amp;CYCLES INPUT'!$E$2:$E$9999,'QUALIFIED EFH'!EM$5))</f>
        <v>0</v>
      </c>
      <c r="EN96" s="476">
        <f>IF(EN$2&lt;&gt;"",IF($C96&lt;&gt;"TBA",EN$2/114,0),SUMIFS('HOURS&amp;CYCLES INPUT'!$F$2:$F$9999,'HOURS&amp;CYCLES INPUT'!$C$2:$C$9999,'QUALIFIED EFH'!$C96,'HOURS&amp;CYCLES INPUT'!$D$2:$D$9999,'QUALIFIED EFH'!EN$4,'HOURS&amp;CYCLES INPUT'!$E$2:$E$9999,'QUALIFIED EFH'!EN$5))</f>
        <v>0</v>
      </c>
      <c r="EO96" s="476">
        <f>IF(EO$2&lt;&gt;"",IF($C96&lt;&gt;"TBA",EO$2/114,0),SUMIFS('HOURS&amp;CYCLES INPUT'!$F$2:$F$9999,'HOURS&amp;CYCLES INPUT'!$C$2:$C$9999,'QUALIFIED EFH'!$C96,'HOURS&amp;CYCLES INPUT'!$D$2:$D$9999,'QUALIFIED EFH'!EO$4,'HOURS&amp;CYCLES INPUT'!$E$2:$E$9999,'QUALIFIED EFH'!EO$5))</f>
        <v>0</v>
      </c>
      <c r="EP96" s="476">
        <f>IF(EP$2&lt;&gt;"",IF($C96&lt;&gt;"TBA",EP$2/114,0),SUMIFS('HOURS&amp;CYCLES INPUT'!$F$2:$F$9999,'HOURS&amp;CYCLES INPUT'!$C$2:$C$9999,'QUALIFIED EFH'!$C96,'HOURS&amp;CYCLES INPUT'!$D$2:$D$9999,'QUALIFIED EFH'!EP$4,'HOURS&amp;CYCLES INPUT'!$E$2:$E$9999,'QUALIFIED EFH'!EP$5))</f>
        <v>0</v>
      </c>
      <c r="EQ96" s="476">
        <f>IF(EQ$2&lt;&gt;"",IF($C96&lt;&gt;"TBA",EQ$2/114,0),SUMIFS('HOURS&amp;CYCLES INPUT'!$F$2:$F$9999,'HOURS&amp;CYCLES INPUT'!$C$2:$C$9999,'QUALIFIED EFH'!$C96,'HOURS&amp;CYCLES INPUT'!$D$2:$D$9999,'QUALIFIED EFH'!EQ$4,'HOURS&amp;CYCLES INPUT'!$E$2:$E$9999,'QUALIFIED EFH'!EQ$5))</f>
        <v>0</v>
      </c>
      <c r="ER96" s="476">
        <f>IF(ER$2&lt;&gt;"",IF($C96&lt;&gt;"TBA",ER$2/114,0),SUMIFS('HOURS&amp;CYCLES INPUT'!$F$2:$F$9999,'HOURS&amp;CYCLES INPUT'!$C$2:$C$9999,'QUALIFIED EFH'!$C96,'HOURS&amp;CYCLES INPUT'!$D$2:$D$9999,'QUALIFIED EFH'!ER$4,'HOURS&amp;CYCLES INPUT'!$E$2:$E$9999,'QUALIFIED EFH'!ER$5))</f>
        <v>0</v>
      </c>
      <c r="ES96" s="476">
        <f>IF(ES$2&lt;&gt;"",IF($C96&lt;&gt;"TBA",ES$2/114,0),SUMIFS('HOURS&amp;CYCLES INPUT'!$F$2:$F$9999,'HOURS&amp;CYCLES INPUT'!$C$2:$C$9999,'QUALIFIED EFH'!$C96,'HOURS&amp;CYCLES INPUT'!$D$2:$D$9999,'QUALIFIED EFH'!ES$4,'HOURS&amp;CYCLES INPUT'!$E$2:$E$9999,'QUALIFIED EFH'!ES$5))</f>
        <v>0</v>
      </c>
      <c r="ET96" s="476">
        <f>IF(ET$2&lt;&gt;"",IF($C96&lt;&gt;"TBA",ET$2/114,0),SUMIFS('HOURS&amp;CYCLES INPUT'!$F$2:$F$9999,'HOURS&amp;CYCLES INPUT'!$C$2:$C$9999,'QUALIFIED EFH'!$C96,'HOURS&amp;CYCLES INPUT'!$D$2:$D$9999,'QUALIFIED EFH'!ET$4,'HOURS&amp;CYCLES INPUT'!$E$2:$E$9999,'QUALIFIED EFH'!ET$5))</f>
        <v>0</v>
      </c>
      <c r="EU96" s="476">
        <f>IF(EU$2&lt;&gt;"",IF($C96&lt;&gt;"TBA",EU$2/114,0),SUMIFS('HOURS&amp;CYCLES INPUT'!$F$2:$F$9999,'HOURS&amp;CYCLES INPUT'!$C$2:$C$9999,'QUALIFIED EFH'!$C96,'HOURS&amp;CYCLES INPUT'!$D$2:$D$9999,'QUALIFIED EFH'!EU$4,'HOURS&amp;CYCLES INPUT'!$E$2:$E$9999,'QUALIFIED EFH'!EU$5))</f>
        <v>0</v>
      </c>
      <c r="EV96" s="476">
        <f>IF(EV$2&lt;&gt;"",IF($C96&lt;&gt;"TBA",EV$2/114,0),SUMIFS('HOURS&amp;CYCLES INPUT'!$F$2:$F$9999,'HOURS&amp;CYCLES INPUT'!$C$2:$C$9999,'QUALIFIED EFH'!$C96,'HOURS&amp;CYCLES INPUT'!$D$2:$D$9999,'QUALIFIED EFH'!EV$4,'HOURS&amp;CYCLES INPUT'!$E$2:$E$9999,'QUALIFIED EFH'!EV$5))</f>
        <v>0</v>
      </c>
      <c r="EW96" s="476">
        <f>IF(EW$2&lt;&gt;"",IF($C96&lt;&gt;"TBA",EW$2/114,0),SUMIFS('HOURS&amp;CYCLES INPUT'!$F$2:$F$9999,'HOURS&amp;CYCLES INPUT'!$C$2:$C$9999,'QUALIFIED EFH'!$C96,'HOURS&amp;CYCLES INPUT'!$D$2:$D$9999,'QUALIFIED EFH'!EW$4,'HOURS&amp;CYCLES INPUT'!$E$2:$E$9999,'QUALIFIED EFH'!EW$5))</f>
        <v>0</v>
      </c>
      <c r="EX96" s="476">
        <f>IF(EX$2&lt;&gt;"",IF($C96&lt;&gt;"TBA",EX$2/114,0),SUMIFS('HOURS&amp;CYCLES INPUT'!$F$2:$F$9999,'HOURS&amp;CYCLES INPUT'!$C$2:$C$9999,'QUALIFIED EFH'!$C96,'HOURS&amp;CYCLES INPUT'!$D$2:$D$9999,'QUALIFIED EFH'!EX$4,'HOURS&amp;CYCLES INPUT'!$E$2:$E$9999,'QUALIFIED EFH'!EX$5))</f>
        <v>0</v>
      </c>
      <c r="EY96" s="476">
        <f>IF(EY$2&lt;&gt;"",IF($C96&lt;&gt;"TBA",EY$2/114,0),SUMIFS('HOURS&amp;CYCLES INPUT'!$F$2:$F$9999,'HOURS&amp;CYCLES INPUT'!$C$2:$C$9999,'QUALIFIED EFH'!$C96,'HOURS&amp;CYCLES INPUT'!$D$2:$D$9999,'QUALIFIED EFH'!EY$4,'HOURS&amp;CYCLES INPUT'!$E$2:$E$9999,'QUALIFIED EFH'!EY$5))</f>
        <v>0</v>
      </c>
      <c r="EZ96" s="476">
        <f>IF(EZ$2&lt;&gt;"",IF($C96&lt;&gt;"TBA",EZ$2/114,0),SUMIFS('HOURS&amp;CYCLES INPUT'!$F$2:$F$9999,'HOURS&amp;CYCLES INPUT'!$C$2:$C$9999,'QUALIFIED EFH'!$C96,'HOURS&amp;CYCLES INPUT'!$D$2:$D$9999,'QUALIFIED EFH'!EZ$4,'HOURS&amp;CYCLES INPUT'!$E$2:$E$9999,'QUALIFIED EFH'!EZ$5))</f>
        <v>0</v>
      </c>
      <c r="FA96" s="476">
        <f>IF(FA$2&lt;&gt;"",IF($C96&lt;&gt;"TBA",FA$2/114,0),SUMIFS('HOURS&amp;CYCLES INPUT'!$F$2:$F$9999,'HOURS&amp;CYCLES INPUT'!$C$2:$C$9999,'QUALIFIED EFH'!$C96,'HOURS&amp;CYCLES INPUT'!$D$2:$D$9999,'QUALIFIED EFH'!FA$4,'HOURS&amp;CYCLES INPUT'!$E$2:$E$9999,'QUALIFIED EFH'!FA$5))</f>
        <v>0</v>
      </c>
      <c r="FB96" s="476">
        <f>IF(FB$2&lt;&gt;"",IF($C96&lt;&gt;"TBA",FB$2/114,0),SUMIFS('HOURS&amp;CYCLES INPUT'!$F$2:$F$9999,'HOURS&amp;CYCLES INPUT'!$C$2:$C$9999,'QUALIFIED EFH'!$C96,'HOURS&amp;CYCLES INPUT'!$D$2:$D$9999,'QUALIFIED EFH'!FB$4,'HOURS&amp;CYCLES INPUT'!$E$2:$E$9999,'QUALIFIED EFH'!FB$5))</f>
        <v>0</v>
      </c>
      <c r="FC96" s="476">
        <f>IF(FC$2&lt;&gt;"",IF($C96&lt;&gt;"TBA",FC$2/114,0),SUMIFS('HOURS&amp;CYCLES INPUT'!$F$2:$F$9999,'HOURS&amp;CYCLES INPUT'!$C$2:$C$9999,'QUALIFIED EFH'!$C96,'HOURS&amp;CYCLES INPUT'!$D$2:$D$9999,'QUALIFIED EFH'!FC$4,'HOURS&amp;CYCLES INPUT'!$E$2:$E$9999,'QUALIFIED EFH'!FC$5))</f>
        <v>0</v>
      </c>
      <c r="FD96" s="476">
        <f>IF(FD$2&lt;&gt;"",IF($C96&lt;&gt;"TBA",FD$2/114,0),SUMIFS('HOURS&amp;CYCLES INPUT'!$F$2:$F$9999,'HOURS&amp;CYCLES INPUT'!$C$2:$C$9999,'QUALIFIED EFH'!$C96,'HOURS&amp;CYCLES INPUT'!$D$2:$D$9999,'QUALIFIED EFH'!FD$4,'HOURS&amp;CYCLES INPUT'!$E$2:$E$9999,'QUALIFIED EFH'!FD$5))</f>
        <v>0</v>
      </c>
      <c r="FE96" s="476">
        <f>IF(FE$2&lt;&gt;"",IF($C96&lt;&gt;"TBA",FE$2/114,0),SUMIFS('HOURS&amp;CYCLES INPUT'!$F$2:$F$9999,'HOURS&amp;CYCLES INPUT'!$C$2:$C$9999,'QUALIFIED EFH'!$C96,'HOURS&amp;CYCLES INPUT'!$D$2:$D$9999,'QUALIFIED EFH'!FE$4,'HOURS&amp;CYCLES INPUT'!$E$2:$E$9999,'QUALIFIED EFH'!FE$5))</f>
        <v>0</v>
      </c>
      <c r="FF96" s="476">
        <f>IF(FF$2&lt;&gt;"",IF($C96&lt;&gt;"TBA",FF$2/114,0),SUMIFS('HOURS&amp;CYCLES INPUT'!$F$2:$F$9999,'HOURS&amp;CYCLES INPUT'!$C$2:$C$9999,'QUALIFIED EFH'!$C96,'HOURS&amp;CYCLES INPUT'!$D$2:$D$9999,'QUALIFIED EFH'!FF$4,'HOURS&amp;CYCLES INPUT'!$E$2:$E$9999,'QUALIFIED EFH'!FF$5))</f>
        <v>0</v>
      </c>
      <c r="FG96" s="476">
        <f>IF(FG$2&lt;&gt;"",IF($C96&lt;&gt;"TBA",FG$2/114,0),SUMIFS('HOURS&amp;CYCLES INPUT'!$F$2:$F$9999,'HOURS&amp;CYCLES INPUT'!$C$2:$C$9999,'QUALIFIED EFH'!$C96,'HOURS&amp;CYCLES INPUT'!$D$2:$D$9999,'QUALIFIED EFH'!FG$4,'HOURS&amp;CYCLES INPUT'!$E$2:$E$9999,'QUALIFIED EFH'!FG$5))</f>
        <v>0</v>
      </c>
      <c r="FH96" s="476">
        <f>IF(FH$2&lt;&gt;"",IF($C96&lt;&gt;"TBA",FH$2/114,0),SUMIFS('HOURS&amp;CYCLES INPUT'!$F$2:$F$9999,'HOURS&amp;CYCLES INPUT'!$C$2:$C$9999,'QUALIFIED EFH'!$C96,'HOURS&amp;CYCLES INPUT'!$D$2:$D$9999,'QUALIFIED EFH'!FH$4,'HOURS&amp;CYCLES INPUT'!$E$2:$E$9999,'QUALIFIED EFH'!FH$5))</f>
        <v>0</v>
      </c>
      <c r="FI96" s="476">
        <f>IF(FI$2&lt;&gt;"",IF($C96&lt;&gt;"TBA",FI$2/114,0),SUMIFS('HOURS&amp;CYCLES INPUT'!$F$2:$F$9999,'HOURS&amp;CYCLES INPUT'!$C$2:$C$9999,'QUALIFIED EFH'!$C96,'HOURS&amp;CYCLES INPUT'!$D$2:$D$9999,'QUALIFIED EFH'!FI$4,'HOURS&amp;CYCLES INPUT'!$E$2:$E$9999,'QUALIFIED EFH'!FI$5))</f>
        <v>0</v>
      </c>
      <c r="FJ96" s="476">
        <f>IF(FJ$2&lt;&gt;"",IF($C96&lt;&gt;"TBA",FJ$2/114,0),SUMIFS('HOURS&amp;CYCLES INPUT'!$F$2:$F$9999,'HOURS&amp;CYCLES INPUT'!$C$2:$C$9999,'QUALIFIED EFH'!$C96,'HOURS&amp;CYCLES INPUT'!$D$2:$D$9999,'QUALIFIED EFH'!FJ$4,'HOURS&amp;CYCLES INPUT'!$E$2:$E$9999,'QUALIFIED EFH'!FJ$5))</f>
        <v>0</v>
      </c>
      <c r="FK96" s="476">
        <f>IF(FK$2&lt;&gt;"",IF($C96&lt;&gt;"TBA",FK$2/114,0),SUMIFS('HOURS&amp;CYCLES INPUT'!$F$2:$F$9999,'HOURS&amp;CYCLES INPUT'!$C$2:$C$9999,'QUALIFIED EFH'!$C96,'HOURS&amp;CYCLES INPUT'!$D$2:$D$9999,'QUALIFIED EFH'!FK$4,'HOURS&amp;CYCLES INPUT'!$E$2:$E$9999,'QUALIFIED EFH'!FK$5))</f>
        <v>0</v>
      </c>
      <c r="FL96" s="476">
        <f>IF(FL$2&lt;&gt;"",IF($C96&lt;&gt;"TBA",FL$2/114,0),SUMIFS('HOURS&amp;CYCLES INPUT'!$F$2:$F$9999,'HOURS&amp;CYCLES INPUT'!$C$2:$C$9999,'QUALIFIED EFH'!$C96,'HOURS&amp;CYCLES INPUT'!$D$2:$D$9999,'QUALIFIED EFH'!FL$4,'HOURS&amp;CYCLES INPUT'!$E$2:$E$9999,'QUALIFIED EFH'!FL$5))</f>
        <v>0</v>
      </c>
      <c r="FM96" s="476">
        <f>IF(FM$2&lt;&gt;"",IF($C96&lt;&gt;"TBA",FM$2/114,0),SUMIFS('HOURS&amp;CYCLES INPUT'!$F$2:$F$9999,'HOURS&amp;CYCLES INPUT'!$C$2:$C$9999,'QUALIFIED EFH'!$C96,'HOURS&amp;CYCLES INPUT'!$D$2:$D$9999,'QUALIFIED EFH'!FM$4,'HOURS&amp;CYCLES INPUT'!$E$2:$E$9999,'QUALIFIED EFH'!FM$5))</f>
        <v>0</v>
      </c>
      <c r="FN96" s="476">
        <f>IF(FN$2&lt;&gt;"",IF($C96&lt;&gt;"TBA",FN$2/114,0),SUMIFS('HOURS&amp;CYCLES INPUT'!$F$2:$F$9999,'HOURS&amp;CYCLES INPUT'!$C$2:$C$9999,'QUALIFIED EFH'!$C96,'HOURS&amp;CYCLES INPUT'!$D$2:$D$9999,'QUALIFIED EFH'!FN$4,'HOURS&amp;CYCLES INPUT'!$E$2:$E$9999,'QUALIFIED EFH'!FN$5))</f>
        <v>0</v>
      </c>
      <c r="FO96" s="476">
        <f>IF(FO$2&lt;&gt;"",IF($C96&lt;&gt;"TBA",FO$2/114,0),SUMIFS('HOURS&amp;CYCLES INPUT'!$F$2:$F$9999,'HOURS&amp;CYCLES INPUT'!$C$2:$C$9999,'QUALIFIED EFH'!$C96,'HOURS&amp;CYCLES INPUT'!$D$2:$D$9999,'QUALIFIED EFH'!FO$4,'HOURS&amp;CYCLES INPUT'!$E$2:$E$9999,'QUALIFIED EFH'!FO$5))</f>
        <v>0</v>
      </c>
      <c r="FP96" s="476">
        <f>IF(FP$2&lt;&gt;"",IF($C96&lt;&gt;"TBA",FP$2/114,0),SUMIFS('HOURS&amp;CYCLES INPUT'!$F$2:$F$9999,'HOURS&amp;CYCLES INPUT'!$C$2:$C$9999,'QUALIFIED EFH'!$C96,'HOURS&amp;CYCLES INPUT'!$D$2:$D$9999,'QUALIFIED EFH'!FP$4,'HOURS&amp;CYCLES INPUT'!$E$2:$E$9999,'QUALIFIED EFH'!FP$5))</f>
        <v>0</v>
      </c>
      <c r="FQ96" s="476">
        <f>IF(FQ$2&lt;&gt;"",IF($C96&lt;&gt;"TBA",FQ$2/114,0),SUMIFS('HOURS&amp;CYCLES INPUT'!$F$2:$F$9999,'HOURS&amp;CYCLES INPUT'!$C$2:$C$9999,'QUALIFIED EFH'!$C96,'HOURS&amp;CYCLES INPUT'!$D$2:$D$9999,'QUALIFIED EFH'!FQ$4,'HOURS&amp;CYCLES INPUT'!$E$2:$E$9999,'QUALIFIED EFH'!FQ$5))</f>
        <v>0</v>
      </c>
      <c r="FR96" s="476">
        <f>IF(FR$2&lt;&gt;"",IF($C96&lt;&gt;"TBA",FR$2/114,0),SUMIFS('HOURS&amp;CYCLES INPUT'!$F$2:$F$9999,'HOURS&amp;CYCLES INPUT'!$C$2:$C$9999,'QUALIFIED EFH'!$C96,'HOURS&amp;CYCLES INPUT'!$D$2:$D$9999,'QUALIFIED EFH'!FR$4,'HOURS&amp;CYCLES INPUT'!$E$2:$E$9999,'QUALIFIED EFH'!FR$5))</f>
        <v>0</v>
      </c>
      <c r="FS96" s="476">
        <f>IF(FS$2&lt;&gt;"",IF($C96&lt;&gt;"TBA",FS$2/114,0),SUMIFS('HOURS&amp;CYCLES INPUT'!$F$2:$F$9999,'HOURS&amp;CYCLES INPUT'!$C$2:$C$9999,'QUALIFIED EFH'!$C96,'HOURS&amp;CYCLES INPUT'!$D$2:$D$9999,'QUALIFIED EFH'!FS$4,'HOURS&amp;CYCLES INPUT'!$E$2:$E$9999,'QUALIFIED EFH'!FS$5))</f>
        <v>0</v>
      </c>
      <c r="FT96" s="476">
        <f>IF(FT$2&lt;&gt;"",IF($C96&lt;&gt;"TBA",FT$2/114,0),SUMIFS('HOURS&amp;CYCLES INPUT'!$F$2:$F$9999,'HOURS&amp;CYCLES INPUT'!$C$2:$C$9999,'QUALIFIED EFH'!$C96,'HOURS&amp;CYCLES INPUT'!$D$2:$D$9999,'QUALIFIED EFH'!FT$4,'HOURS&amp;CYCLES INPUT'!$E$2:$E$9999,'QUALIFIED EFH'!FT$5))</f>
        <v>0</v>
      </c>
      <c r="FU96" s="476">
        <f>IF(FU$2&lt;&gt;"",IF($C96&lt;&gt;"TBA",FU$2/114,0),SUMIFS('HOURS&amp;CYCLES INPUT'!$F$2:$F$9999,'HOURS&amp;CYCLES INPUT'!$C$2:$C$9999,'QUALIFIED EFH'!$C96,'HOURS&amp;CYCLES INPUT'!$D$2:$D$9999,'QUALIFIED EFH'!FU$4,'HOURS&amp;CYCLES INPUT'!$E$2:$E$9999,'QUALIFIED EFH'!FU$5))</f>
        <v>0</v>
      </c>
      <c r="FV96" s="476">
        <f>IF(FV$2&lt;&gt;"",IF($C96&lt;&gt;"TBA",FV$2/114,0),SUMIFS('HOURS&amp;CYCLES INPUT'!$F$2:$F$9999,'HOURS&amp;CYCLES INPUT'!$C$2:$C$9999,'QUALIFIED EFH'!$C96,'HOURS&amp;CYCLES INPUT'!$D$2:$D$9999,'QUALIFIED EFH'!FV$4,'HOURS&amp;CYCLES INPUT'!$E$2:$E$9999,'QUALIFIED EFH'!FV$5))</f>
        <v>0</v>
      </c>
      <c r="FW96" s="476">
        <f>IF(FW$2&lt;&gt;"",IF($C96&lt;&gt;"TBA",FW$2/114,0),SUMIFS('HOURS&amp;CYCLES INPUT'!$F$2:$F$9999,'HOURS&amp;CYCLES INPUT'!$C$2:$C$9999,'QUALIFIED EFH'!$C96,'HOURS&amp;CYCLES INPUT'!$D$2:$D$9999,'QUALIFIED EFH'!FW$4,'HOURS&amp;CYCLES INPUT'!$E$2:$E$9999,'QUALIFIED EFH'!FW$5))</f>
        <v>0</v>
      </c>
      <c r="FX96" s="476">
        <f>IF(FX$2&lt;&gt;"",IF($C96&lt;&gt;"TBA",FX$2/114,0),SUMIFS('HOURS&amp;CYCLES INPUT'!$F$2:$F$9999,'HOURS&amp;CYCLES INPUT'!$C$2:$C$9999,'QUALIFIED EFH'!$C96,'HOURS&amp;CYCLES INPUT'!$D$2:$D$9999,'QUALIFIED EFH'!FX$4,'HOURS&amp;CYCLES INPUT'!$E$2:$E$9999,'QUALIFIED EFH'!FX$5))</f>
        <v>0</v>
      </c>
      <c r="FY96" s="476">
        <f>IF(FY$2&lt;&gt;"",IF($C96&lt;&gt;"TBA",FY$2/114,0),SUMIFS('HOURS&amp;CYCLES INPUT'!$F$2:$F$9999,'HOURS&amp;CYCLES INPUT'!$C$2:$C$9999,'QUALIFIED EFH'!$C96,'HOURS&amp;CYCLES INPUT'!$D$2:$D$9999,'QUALIFIED EFH'!FY$4,'HOURS&amp;CYCLES INPUT'!$E$2:$E$9999,'QUALIFIED EFH'!FY$5))</f>
        <v>0</v>
      </c>
      <c r="FZ96" s="476">
        <f>IF(FZ$2&lt;&gt;"",IF($C96&lt;&gt;"TBA",FZ$2/114,0),SUMIFS('HOURS&amp;CYCLES INPUT'!$F$2:$F$9999,'HOURS&amp;CYCLES INPUT'!$C$2:$C$9999,'QUALIFIED EFH'!$C96,'HOURS&amp;CYCLES INPUT'!$D$2:$D$9999,'QUALIFIED EFH'!FZ$4,'HOURS&amp;CYCLES INPUT'!$E$2:$E$9999,'QUALIFIED EFH'!FZ$5))</f>
        <v>0</v>
      </c>
      <c r="GA96" s="476">
        <f>IF(GA$2&lt;&gt;"",IF($C96&lt;&gt;"TBA",GA$2/114,0),SUMIFS('HOURS&amp;CYCLES INPUT'!$F$2:$F$9999,'HOURS&amp;CYCLES INPUT'!$C$2:$C$9999,'QUALIFIED EFH'!$C96,'HOURS&amp;CYCLES INPUT'!$D$2:$D$9999,'QUALIFIED EFH'!GA$4,'HOURS&amp;CYCLES INPUT'!$E$2:$E$9999,'QUALIFIED EFH'!GA$5))</f>
        <v>0</v>
      </c>
      <c r="GB96" s="476">
        <f>IF(GB$2&lt;&gt;"",IF($C96&lt;&gt;"TBA",GB$2/114,0),SUMIFS('HOURS&amp;CYCLES INPUT'!$F$2:$F$9999,'HOURS&amp;CYCLES INPUT'!$C$2:$C$9999,'QUALIFIED EFH'!$C96,'HOURS&amp;CYCLES INPUT'!$D$2:$D$9999,'QUALIFIED EFH'!GB$4,'HOURS&amp;CYCLES INPUT'!$E$2:$E$9999,'QUALIFIED EFH'!GB$5))</f>
        <v>0</v>
      </c>
    </row>
    <row r="97" spans="3:184" x14ac:dyDescent="0.35">
      <c r="C97" s="472">
        <f>'QUALIFIED ENGINES'!D98</f>
        <v>91576</v>
      </c>
      <c r="D97" s="476">
        <f>IF(D$2&lt;&gt;"",IF($C97&lt;&gt;"TBA",D$2/114,0),SUMIFS('HOURS&amp;CYCLES INPUT'!$F$2:$F$9999,'HOURS&amp;CYCLES INPUT'!$C$2:$C$9999,'QUALIFIED EFH'!$C97,'HOURS&amp;CYCLES INPUT'!$D$2:$D$9999,'QUALIFIED EFH'!D$4,'HOURS&amp;CYCLES INPUT'!$E$2:$E$9999,'QUALIFIED EFH'!D$5))</f>
        <v>0</v>
      </c>
      <c r="E97" s="476">
        <f>IF(E$2&lt;&gt;"",IF($C97&lt;&gt;"TBA",E$2/114,0),SUMIFS('HOURS&amp;CYCLES INPUT'!$F$2:$F$9999,'HOURS&amp;CYCLES INPUT'!$C$2:$C$9999,'QUALIFIED EFH'!$C97,'HOURS&amp;CYCLES INPUT'!$D$2:$D$9999,'QUALIFIED EFH'!E$4,'HOURS&amp;CYCLES INPUT'!$E$2:$E$9999,'QUALIFIED EFH'!E$5))</f>
        <v>0</v>
      </c>
      <c r="F97" s="476">
        <f>IF(F$2&lt;&gt;"",IF($C97&lt;&gt;"TBA",F$2/114,0),SUMIFS('HOURS&amp;CYCLES INPUT'!$F$2:$F$9999,'HOURS&amp;CYCLES INPUT'!$C$2:$C$9999,'QUALIFIED EFH'!$C97,'HOURS&amp;CYCLES INPUT'!$D$2:$D$9999,'QUALIFIED EFH'!F$4,'HOURS&amp;CYCLES INPUT'!$E$2:$E$9999,'QUALIFIED EFH'!F$5))</f>
        <v>0</v>
      </c>
      <c r="G97" s="476">
        <f>IF(G$2&lt;&gt;"",IF($C97&lt;&gt;"TBA",G$2/114,0),SUMIFS('HOURS&amp;CYCLES INPUT'!$F$2:$F$9999,'HOURS&amp;CYCLES INPUT'!$C$2:$C$9999,'QUALIFIED EFH'!$C97,'HOURS&amp;CYCLES INPUT'!$D$2:$D$9999,'QUALIFIED EFH'!G$4,'HOURS&amp;CYCLES INPUT'!$E$2:$E$9999,'QUALIFIED EFH'!G$5))</f>
        <v>0</v>
      </c>
      <c r="H97" s="476">
        <f>IF(H$2&lt;&gt;"",IF($C97&lt;&gt;"TBA",H$2/114,0),SUMIFS('HOURS&amp;CYCLES INPUT'!$F$2:$F$9999,'HOURS&amp;CYCLES INPUT'!$C$2:$C$9999,'QUALIFIED EFH'!$C97,'HOURS&amp;CYCLES INPUT'!$D$2:$D$9999,'QUALIFIED EFH'!H$4,'HOURS&amp;CYCLES INPUT'!$E$2:$E$9999,'QUALIFIED EFH'!H$5))</f>
        <v>0</v>
      </c>
      <c r="I97" s="476">
        <f>IF(I$2&lt;&gt;"",IF($C97&lt;&gt;"TBA",I$2/114,0),SUMIFS('HOURS&amp;CYCLES INPUT'!$F$2:$F$9999,'HOURS&amp;CYCLES INPUT'!$C$2:$C$9999,'QUALIFIED EFH'!$C97,'HOURS&amp;CYCLES INPUT'!$D$2:$D$9999,'QUALIFIED EFH'!I$4,'HOURS&amp;CYCLES INPUT'!$E$2:$E$9999,'QUALIFIED EFH'!I$5))</f>
        <v>0</v>
      </c>
      <c r="J97" s="476">
        <f>IF(J$2&lt;&gt;"",IF($C97&lt;&gt;"TBA",J$2/114,0),SUMIFS('HOURS&amp;CYCLES INPUT'!$F$2:$F$9999,'HOURS&amp;CYCLES INPUT'!$C$2:$C$9999,'QUALIFIED EFH'!$C97,'HOURS&amp;CYCLES INPUT'!$D$2:$D$9999,'QUALIFIED EFH'!J$4,'HOURS&amp;CYCLES INPUT'!$E$2:$E$9999,'QUALIFIED EFH'!J$5))</f>
        <v>0</v>
      </c>
      <c r="K97" s="476">
        <f>IF(K$2&lt;&gt;"",IF($C97&lt;&gt;"TBA",K$2/114,0),SUMIFS('HOURS&amp;CYCLES INPUT'!$F$2:$F$9999,'HOURS&amp;CYCLES INPUT'!$C$2:$C$9999,'QUALIFIED EFH'!$C97,'HOURS&amp;CYCLES INPUT'!$D$2:$D$9999,'QUALIFIED EFH'!K$4,'HOURS&amp;CYCLES INPUT'!$E$2:$E$9999,'QUALIFIED EFH'!K$5))</f>
        <v>0</v>
      </c>
      <c r="L97" s="476">
        <f>IF(L$2&lt;&gt;"",IF($C97&lt;&gt;"TBA",L$2/114,0),SUMIFS('HOURS&amp;CYCLES INPUT'!$F$2:$F$9999,'HOURS&amp;CYCLES INPUT'!$C$2:$C$9999,'QUALIFIED EFH'!$C97,'HOURS&amp;CYCLES INPUT'!$D$2:$D$9999,'QUALIFIED EFH'!L$4,'HOURS&amp;CYCLES INPUT'!$E$2:$E$9999,'QUALIFIED EFH'!L$5))</f>
        <v>0</v>
      </c>
      <c r="M97" s="476">
        <f>IF(M$2&lt;&gt;"",IF($C97&lt;&gt;"TBA",M$2/114,0),SUMIFS('HOURS&amp;CYCLES INPUT'!$F$2:$F$9999,'HOURS&amp;CYCLES INPUT'!$C$2:$C$9999,'QUALIFIED EFH'!$C97,'HOURS&amp;CYCLES INPUT'!$D$2:$D$9999,'QUALIFIED EFH'!M$4,'HOURS&amp;CYCLES INPUT'!$E$2:$E$9999,'QUALIFIED EFH'!M$5))</f>
        <v>0</v>
      </c>
      <c r="N97" s="476">
        <f>IF(N$2&lt;&gt;"",IF($C97&lt;&gt;"TBA",N$2/114,0),SUMIFS('HOURS&amp;CYCLES INPUT'!$F$2:$F$9999,'HOURS&amp;CYCLES INPUT'!$C$2:$C$9999,'QUALIFIED EFH'!$C97,'HOURS&amp;CYCLES INPUT'!$D$2:$D$9999,'QUALIFIED EFH'!N$4,'HOURS&amp;CYCLES INPUT'!$E$2:$E$9999,'QUALIFIED EFH'!N$5))</f>
        <v>0</v>
      </c>
      <c r="O97" s="476">
        <f>IF(O$2&lt;&gt;"",IF($C97&lt;&gt;"TBA",O$2/114,0),SUMIFS('HOURS&amp;CYCLES INPUT'!$F$2:$F$9999,'HOURS&amp;CYCLES INPUT'!$C$2:$C$9999,'QUALIFIED EFH'!$C97,'HOURS&amp;CYCLES INPUT'!$D$2:$D$9999,'QUALIFIED EFH'!O$4,'HOURS&amp;CYCLES INPUT'!$E$2:$E$9999,'QUALIFIED EFH'!O$5))</f>
        <v>0</v>
      </c>
      <c r="P97" s="476">
        <f>IF(P$2&lt;&gt;"",IF($C97&lt;&gt;"TBA",P$2/114,0),SUMIFS('HOURS&amp;CYCLES INPUT'!$F$2:$F$9999,'HOURS&amp;CYCLES INPUT'!$C$2:$C$9999,'QUALIFIED EFH'!$C97,'HOURS&amp;CYCLES INPUT'!$D$2:$D$9999,'QUALIFIED EFH'!P$4,'HOURS&amp;CYCLES INPUT'!$E$2:$E$9999,'QUALIFIED EFH'!P$5))</f>
        <v>0</v>
      </c>
      <c r="Q97" s="476">
        <f>IF(Q$2&lt;&gt;"",IF($C97&lt;&gt;"TBA",Q$2/114,0),SUMIFS('HOURS&amp;CYCLES INPUT'!$F$2:$F$9999,'HOURS&amp;CYCLES INPUT'!$C$2:$C$9999,'QUALIFIED EFH'!$C97,'HOURS&amp;CYCLES INPUT'!$D$2:$D$9999,'QUALIFIED EFH'!Q$4,'HOURS&amp;CYCLES INPUT'!$E$2:$E$9999,'QUALIFIED EFH'!Q$5))</f>
        <v>0</v>
      </c>
      <c r="R97" s="476">
        <f>IF(R$1&lt;&gt;"",IF($C97&lt;&gt;"TBA",R$1/114,0),SUMIFS('HOURS&amp;CYCLES INPUT'!$F$2:$F$9999,'HOURS&amp;CYCLES INPUT'!$C$2:$C$9999,'QUALIFIED EFH'!$C97,'HOURS&amp;CYCLES INPUT'!$D$2:$D$9999,'QUALIFIED EFH'!R$4,'HOURS&amp;CYCLES INPUT'!$E$2:$E$9999,'QUALIFIED EFH'!R$5))</f>
        <v>0</v>
      </c>
      <c r="S97" s="476">
        <f>IF(S$2&lt;&gt;"",IF($C97&lt;&gt;"TBA",S$2/114,0),SUMIFS('HOURS&amp;CYCLES INPUT'!$F$2:$F$9999,'HOURS&amp;CYCLES INPUT'!$C$2:$C$9999,'QUALIFIED EFH'!$C97,'HOURS&amp;CYCLES INPUT'!$D$2:$D$9999,'QUALIFIED EFH'!S$4,'HOURS&amp;CYCLES INPUT'!$E$2:$E$9999,'QUALIFIED EFH'!S$5))</f>
        <v>0</v>
      </c>
      <c r="T97" s="476">
        <f>IF(T$2&lt;&gt;"",IF($C97&lt;&gt;"TBA",T$2/114,0),SUMIFS('HOURS&amp;CYCLES INPUT'!$F$2:$F$9999,'HOURS&amp;CYCLES INPUT'!$C$2:$C$9999,'QUALIFIED EFH'!$C97,'HOURS&amp;CYCLES INPUT'!$D$2:$D$9999,'QUALIFIED EFH'!T$4,'HOURS&amp;CYCLES INPUT'!$E$2:$E$9999,'QUALIFIED EFH'!T$5))</f>
        <v>0</v>
      </c>
      <c r="U97" s="476">
        <f>IF(U$2&lt;&gt;"",IF($C97&lt;&gt;"TBA",U$2/114,0),SUMIFS('HOURS&amp;CYCLES INPUT'!$F$2:$F$9999,'HOURS&amp;CYCLES INPUT'!$C$2:$C$9999,'QUALIFIED EFH'!$C97,'HOURS&amp;CYCLES INPUT'!$D$2:$D$9999,'QUALIFIED EFH'!U$4,'HOURS&amp;CYCLES INPUT'!$E$2:$E$9999,'QUALIFIED EFH'!U$5))</f>
        <v>0</v>
      </c>
      <c r="V97" s="476">
        <f>IF(V$2&lt;&gt;"",IF($C97&lt;&gt;"TBA",V$2/114,0),SUMIFS('HOURS&amp;CYCLES INPUT'!$F$2:$F$9999,'HOURS&amp;CYCLES INPUT'!$C$2:$C$9999,'QUALIFIED EFH'!$C97,'HOURS&amp;CYCLES INPUT'!$D$2:$D$9999,'QUALIFIED EFH'!V$4,'HOURS&amp;CYCLES INPUT'!$E$2:$E$9999,'QUALIFIED EFH'!V$5))</f>
        <v>0</v>
      </c>
      <c r="W97" s="476">
        <f>IF(W$2&lt;&gt;"",IF($C97&lt;&gt;"TBA",W$2/114,0),SUMIFS('HOURS&amp;CYCLES INPUT'!$F$2:$F$9999,'HOURS&amp;CYCLES INPUT'!$C$2:$C$9999,'QUALIFIED EFH'!$C97,'HOURS&amp;CYCLES INPUT'!$D$2:$D$9999,'QUALIFIED EFH'!W$4,'HOURS&amp;CYCLES INPUT'!$E$2:$E$9999,'QUALIFIED EFH'!W$5))</f>
        <v>0</v>
      </c>
      <c r="X97" s="476">
        <f>IF(X$2&lt;&gt;"",IF($C97&lt;&gt;"TBA",X$2/114,0),SUMIFS('HOURS&amp;CYCLES INPUT'!$F$2:$F$9999,'HOURS&amp;CYCLES INPUT'!$C$2:$C$9999,'QUALIFIED EFH'!$C97,'HOURS&amp;CYCLES INPUT'!$D$2:$D$9999,'QUALIFIED EFH'!X$4,'HOURS&amp;CYCLES INPUT'!$E$2:$E$9999,'QUALIFIED EFH'!X$5))</f>
        <v>0</v>
      </c>
      <c r="Y97" s="476">
        <f>IF(Y$2&lt;&gt;"",IF($C97&lt;&gt;"TBA",Y$2/114,0),SUMIFS('HOURS&amp;CYCLES INPUT'!$F$2:$F$9999,'HOURS&amp;CYCLES INPUT'!$C$2:$C$9999,'QUALIFIED EFH'!$C97,'HOURS&amp;CYCLES INPUT'!$D$2:$D$9999,'QUALIFIED EFH'!Y$4,'HOURS&amp;CYCLES INPUT'!$E$2:$E$9999,'QUALIFIED EFH'!Y$5))</f>
        <v>0</v>
      </c>
      <c r="Z97" s="476">
        <f>IF(Z$2&lt;&gt;"",IF($C97&lt;&gt;"TBA",Z$2/114,0),SUMIFS('HOURS&amp;CYCLES INPUT'!$F$2:$F$9999,'HOURS&amp;CYCLES INPUT'!$C$2:$C$9999,'QUALIFIED EFH'!$C97,'HOURS&amp;CYCLES INPUT'!$D$2:$D$9999,'QUALIFIED EFH'!Z$4,'HOURS&amp;CYCLES INPUT'!$E$2:$E$9999,'QUALIFIED EFH'!Z$5))</f>
        <v>0</v>
      </c>
      <c r="AA97" s="476">
        <f>IF(AA$2&lt;&gt;"",IF($C97&lt;&gt;"TBA",AA$2/114,0),SUMIFS('HOURS&amp;CYCLES INPUT'!$F$2:$F$9999,'HOURS&amp;CYCLES INPUT'!$C$2:$C$9999,'QUALIFIED EFH'!$C97,'HOURS&amp;CYCLES INPUT'!$D$2:$D$9999,'QUALIFIED EFH'!AA$4,'HOURS&amp;CYCLES INPUT'!$E$2:$E$9999,'QUALIFIED EFH'!AA$5))</f>
        <v>0</v>
      </c>
      <c r="AB97" s="476">
        <f>IF(AB$2&lt;&gt;"",IF($C97&lt;&gt;"TBA",AB$2/114,0),SUMIFS('HOURS&amp;CYCLES INPUT'!$F$2:$F$9999,'HOURS&amp;CYCLES INPUT'!$C$2:$C$9999,'QUALIFIED EFH'!$C97,'HOURS&amp;CYCLES INPUT'!$D$2:$D$9999,'QUALIFIED EFH'!AB$4,'HOURS&amp;CYCLES INPUT'!$E$2:$E$9999,'QUALIFIED EFH'!AB$5))</f>
        <v>0</v>
      </c>
      <c r="AC97" s="476">
        <f>IF(AC$2&lt;&gt;"",IF($C97&lt;&gt;"TBA",AC$2/114,0),SUMIFS('HOURS&amp;CYCLES INPUT'!$F$2:$F$9999,'HOURS&amp;CYCLES INPUT'!$C$2:$C$9999,'QUALIFIED EFH'!$C97,'HOURS&amp;CYCLES INPUT'!$D$2:$D$9999,'QUALIFIED EFH'!AC$4,'HOURS&amp;CYCLES INPUT'!$E$2:$E$9999,'QUALIFIED EFH'!AC$5))</f>
        <v>0</v>
      </c>
      <c r="AD97" s="476">
        <f>IF(AD$2&lt;&gt;"",IF($C97&lt;&gt;"TBA",AD$2/114,0),SUMIFS('HOURS&amp;CYCLES INPUT'!$F$2:$F$9999,'HOURS&amp;CYCLES INPUT'!$C$2:$C$9999,'QUALIFIED EFH'!$C97,'HOURS&amp;CYCLES INPUT'!$D$2:$D$9999,'QUALIFIED EFH'!AD$4,'HOURS&amp;CYCLES INPUT'!$E$2:$E$9999,'QUALIFIED EFH'!AD$5))</f>
        <v>0</v>
      </c>
      <c r="AE97" s="476">
        <f>IF(AE$2&lt;&gt;"",IF($C97&lt;&gt;"TBA",AE$2/114,0),SUMIFS('HOURS&amp;CYCLES INPUT'!$F$2:$F$9999,'HOURS&amp;CYCLES INPUT'!$C$2:$C$9999,'QUALIFIED EFH'!$C97,'HOURS&amp;CYCLES INPUT'!$D$2:$D$9999,'QUALIFIED EFH'!AE$4,'HOURS&amp;CYCLES INPUT'!$E$2:$E$9999,'QUALIFIED EFH'!AE$5))</f>
        <v>0</v>
      </c>
      <c r="AF97" s="476">
        <f>IF(AF$2&lt;&gt;"",IF($C97&lt;&gt;"TBA",AF$2/114,0),SUMIFS('HOURS&amp;CYCLES INPUT'!$F$2:$F$9999,'HOURS&amp;CYCLES INPUT'!$C$2:$C$9999,'QUALIFIED EFH'!$C97,'HOURS&amp;CYCLES INPUT'!$D$2:$D$9999,'QUALIFIED EFH'!AF$4,'HOURS&amp;CYCLES INPUT'!$E$2:$E$9999,'QUALIFIED EFH'!AF$5))</f>
        <v>0</v>
      </c>
      <c r="AG97" s="476">
        <f>IF(AG$2&lt;&gt;"",IF($C97&lt;&gt;"TBA",AG$2/114,0),SUMIFS('HOURS&amp;CYCLES INPUT'!$F$2:$F$9999,'HOURS&amp;CYCLES INPUT'!$C$2:$C$9999,'QUALIFIED EFH'!$C97,'HOURS&amp;CYCLES INPUT'!$D$2:$D$9999,'QUALIFIED EFH'!AG$4,'HOURS&amp;CYCLES INPUT'!$E$2:$E$9999,'QUALIFIED EFH'!AG$5))</f>
        <v>0</v>
      </c>
      <c r="AH97" s="476">
        <f>IF(AH$2&lt;&gt;"",IF($C97&lt;&gt;"TBA",AH$2/114,0),SUMIFS('HOURS&amp;CYCLES INPUT'!$F$2:$F$9999,'HOURS&amp;CYCLES INPUT'!$C$2:$C$9999,'QUALIFIED EFH'!$C97,'HOURS&amp;CYCLES INPUT'!$D$2:$D$9999,'QUALIFIED EFH'!AH$4,'HOURS&amp;CYCLES INPUT'!$E$2:$E$9999,'QUALIFIED EFH'!AH$5))</f>
        <v>0</v>
      </c>
      <c r="AI97" s="476">
        <f>IF(AI$2&lt;&gt;"",IF($C97&lt;&gt;"TBA",AI$2/114,0),SUMIFS('HOURS&amp;CYCLES INPUT'!$F$2:$F$9999,'HOURS&amp;CYCLES INPUT'!$C$2:$C$9999,'QUALIFIED EFH'!$C97,'HOURS&amp;CYCLES INPUT'!$D$2:$D$9999,'QUALIFIED EFH'!AI$4,'HOURS&amp;CYCLES INPUT'!$E$2:$E$9999,'QUALIFIED EFH'!AI$5))</f>
        <v>0</v>
      </c>
      <c r="AJ97" s="476">
        <f>IF(AJ$2&lt;&gt;"",IF($C97&lt;&gt;"TBA",AJ$2/114,0),SUMIFS('HOURS&amp;CYCLES INPUT'!$F$2:$F$9999,'HOURS&amp;CYCLES INPUT'!$C$2:$C$9999,'QUALIFIED EFH'!$C97,'HOURS&amp;CYCLES INPUT'!$D$2:$D$9999,'QUALIFIED EFH'!AJ$4,'HOURS&amp;CYCLES INPUT'!$E$2:$E$9999,'QUALIFIED EFH'!AJ$5))</f>
        <v>0</v>
      </c>
      <c r="AK97" s="476">
        <f>IF(AK$2&lt;&gt;"",IF($C97&lt;&gt;"TBA",AK$2/114,0),SUMIFS('HOURS&amp;CYCLES INPUT'!$F$2:$F$9999,'HOURS&amp;CYCLES INPUT'!$C$2:$C$9999,'QUALIFIED EFH'!$C97,'HOURS&amp;CYCLES INPUT'!$D$2:$D$9999,'QUALIFIED EFH'!AK$4,'HOURS&amp;CYCLES INPUT'!$E$2:$E$9999,'QUALIFIED EFH'!AK$5))</f>
        <v>0</v>
      </c>
      <c r="AL97" s="476">
        <f>IF(AL$2&lt;&gt;"",IF($C97&lt;&gt;"TBA",AL$2/114,0),SUMIFS('HOURS&amp;CYCLES INPUT'!$F$2:$F$9999,'HOURS&amp;CYCLES INPUT'!$C$2:$C$9999,'QUALIFIED EFH'!$C97,'HOURS&amp;CYCLES INPUT'!$D$2:$D$9999,'QUALIFIED EFH'!AL$4,'HOURS&amp;CYCLES INPUT'!$E$2:$E$9999,'QUALIFIED EFH'!AL$5))</f>
        <v>0</v>
      </c>
      <c r="AM97" s="476">
        <f>IF(AM$2&lt;&gt;"",IF($C97&lt;&gt;"TBA",AM$2/114,0),SUMIFS('HOURS&amp;CYCLES INPUT'!$F$2:$F$9999,'HOURS&amp;CYCLES INPUT'!$C$2:$C$9999,'QUALIFIED EFH'!$C97,'HOURS&amp;CYCLES INPUT'!$D$2:$D$9999,'QUALIFIED EFH'!AM$4,'HOURS&amp;CYCLES INPUT'!$E$2:$E$9999,'QUALIFIED EFH'!AM$5))</f>
        <v>0</v>
      </c>
      <c r="AN97" s="476">
        <f>IF(AN$2&lt;&gt;"",IF($C97&lt;&gt;"TBA",AN$2/114,0),SUMIFS('HOURS&amp;CYCLES INPUT'!$F$2:$F$9999,'HOURS&amp;CYCLES INPUT'!$C$2:$C$9999,'QUALIFIED EFH'!$C97,'HOURS&amp;CYCLES INPUT'!$D$2:$D$9999,'QUALIFIED EFH'!AN$4,'HOURS&amp;CYCLES INPUT'!$E$2:$E$9999,'QUALIFIED EFH'!AN$5))</f>
        <v>0</v>
      </c>
      <c r="AO97" s="476">
        <f>IF(AO$2&lt;&gt;"",IF($C97&lt;&gt;"TBA",AO$2/114,0),SUMIFS('HOURS&amp;CYCLES INPUT'!$F$2:$F$9999,'HOURS&amp;CYCLES INPUT'!$C$2:$C$9999,'QUALIFIED EFH'!$C97,'HOURS&amp;CYCLES INPUT'!$D$2:$D$9999,'QUALIFIED EFH'!AO$4,'HOURS&amp;CYCLES INPUT'!$E$2:$E$9999,'QUALIFIED EFH'!AO$5))</f>
        <v>0</v>
      </c>
      <c r="AP97" s="476">
        <f>IF(AP$2&lt;&gt;"",IF($C97&lt;&gt;"TBA",AP$2/114,0),SUMIFS('HOURS&amp;CYCLES INPUT'!$F$2:$F$9999,'HOURS&amp;CYCLES INPUT'!$C$2:$C$9999,'QUALIFIED EFH'!$C97,'HOURS&amp;CYCLES INPUT'!$D$2:$D$9999,'QUALIFIED EFH'!AP$4,'HOURS&amp;CYCLES INPUT'!$E$2:$E$9999,'QUALIFIED EFH'!AP$5))</f>
        <v>0</v>
      </c>
      <c r="AQ97" s="476">
        <f>IF(AQ$2&lt;&gt;"",IF($C97&lt;&gt;"TBA",AQ$2/114,0),SUMIFS('HOURS&amp;CYCLES INPUT'!$F$2:$F$9999,'HOURS&amp;CYCLES INPUT'!$C$2:$C$9999,'QUALIFIED EFH'!$C97,'HOURS&amp;CYCLES INPUT'!$D$2:$D$9999,'QUALIFIED EFH'!AQ$4,'HOURS&amp;CYCLES INPUT'!$E$2:$E$9999,'QUALIFIED EFH'!AQ$5))</f>
        <v>0</v>
      </c>
      <c r="AR97" s="476">
        <f>IF(AR$2&lt;&gt;"",IF($C97&lt;&gt;"TBA",AR$2/114,0),SUMIFS('HOURS&amp;CYCLES INPUT'!$F$2:$F$9999,'HOURS&amp;CYCLES INPUT'!$C$2:$C$9999,'QUALIFIED EFH'!$C97,'HOURS&amp;CYCLES INPUT'!$D$2:$D$9999,'QUALIFIED EFH'!AR$4,'HOURS&amp;CYCLES INPUT'!$E$2:$E$9999,'QUALIFIED EFH'!AR$5))</f>
        <v>0</v>
      </c>
      <c r="AS97" s="476">
        <f>IF(AS$2&lt;&gt;"",IF($C97&lt;&gt;"TBA",AS$2/114,0),SUMIFS('HOURS&amp;CYCLES INPUT'!$F$2:$F$9999,'HOURS&amp;CYCLES INPUT'!$C$2:$C$9999,'QUALIFIED EFH'!$C97,'HOURS&amp;CYCLES INPUT'!$D$2:$D$9999,'QUALIFIED EFH'!AS$4,'HOURS&amp;CYCLES INPUT'!$E$2:$E$9999,'QUALIFIED EFH'!AS$5))</f>
        <v>0</v>
      </c>
      <c r="AT97" s="476">
        <f>IF(AT$2&lt;&gt;"",IF($C97&lt;&gt;"TBA",AT$2/114,0),SUMIFS('HOURS&amp;CYCLES INPUT'!$F$2:$F$9999,'HOURS&amp;CYCLES INPUT'!$C$2:$C$9999,'QUALIFIED EFH'!$C97,'HOURS&amp;CYCLES INPUT'!$D$2:$D$9999,'QUALIFIED EFH'!AT$4,'HOURS&amp;CYCLES INPUT'!$E$2:$E$9999,'QUALIFIED EFH'!AT$5))</f>
        <v>0</v>
      </c>
      <c r="AU97" s="476">
        <f>IF(AU$2&lt;&gt;"",IF($C97&lt;&gt;"TBA",AU$2/114,0),SUMIFS('HOURS&amp;CYCLES INPUT'!$F$2:$F$9999,'HOURS&amp;CYCLES INPUT'!$C$2:$C$9999,'QUALIFIED EFH'!$C97,'HOURS&amp;CYCLES INPUT'!$D$2:$D$9999,'QUALIFIED EFH'!AU$4,'HOURS&amp;CYCLES INPUT'!$E$2:$E$9999,'QUALIFIED EFH'!AU$5))</f>
        <v>0</v>
      </c>
      <c r="AV97" s="476">
        <f>IF(AV$2&lt;&gt;"",IF($C97&lt;&gt;"TBA",AV$2/114,0),SUMIFS('HOURS&amp;CYCLES INPUT'!$F$2:$F$9999,'HOURS&amp;CYCLES INPUT'!$C$2:$C$9999,'QUALIFIED EFH'!$C97,'HOURS&amp;CYCLES INPUT'!$D$2:$D$9999,'QUALIFIED EFH'!AV$4,'HOURS&amp;CYCLES INPUT'!$E$2:$E$9999,'QUALIFIED EFH'!AV$5))</f>
        <v>0</v>
      </c>
      <c r="AW97" s="476">
        <f>IF(AW$2&lt;&gt;"",IF($C97&lt;&gt;"TBA",AW$2/114,0),SUMIFS('HOURS&amp;CYCLES INPUT'!$F$2:$F$9999,'HOURS&amp;CYCLES INPUT'!$C$2:$C$9999,'QUALIFIED EFH'!$C97,'HOURS&amp;CYCLES INPUT'!$D$2:$D$9999,'QUALIFIED EFH'!AW$4,'HOURS&amp;CYCLES INPUT'!$E$2:$E$9999,'QUALIFIED EFH'!AW$5))</f>
        <v>0</v>
      </c>
      <c r="AX97" s="476">
        <f>IF(AX$2&lt;&gt;"",IF($C97&lt;&gt;"TBA",AX$2/114,0),SUMIFS('HOURS&amp;CYCLES INPUT'!$F$2:$F$9999,'HOURS&amp;CYCLES INPUT'!$C$2:$C$9999,'QUALIFIED EFH'!$C97,'HOURS&amp;CYCLES INPUT'!$D$2:$D$9999,'QUALIFIED EFH'!AX$4,'HOURS&amp;CYCLES INPUT'!$E$2:$E$9999,'QUALIFIED EFH'!AX$5))</f>
        <v>0</v>
      </c>
      <c r="AY97" s="476">
        <f>IF(AY$2&lt;&gt;"",IF($C97&lt;&gt;"TBA",AY$2/114,0),SUMIFS('HOURS&amp;CYCLES INPUT'!$F$2:$F$9999,'HOURS&amp;CYCLES INPUT'!$C$2:$C$9999,'QUALIFIED EFH'!$C97,'HOURS&amp;CYCLES INPUT'!$D$2:$D$9999,'QUALIFIED EFH'!AY$4,'HOURS&amp;CYCLES INPUT'!$E$2:$E$9999,'QUALIFIED EFH'!AY$5))</f>
        <v>0</v>
      </c>
      <c r="AZ97" s="476">
        <f>IF(AZ$2&lt;&gt;"",IF($C97&lt;&gt;"TBA",AZ$2/114,0),SUMIFS('HOURS&amp;CYCLES INPUT'!$F$2:$F$9999,'HOURS&amp;CYCLES INPUT'!$C$2:$C$9999,'QUALIFIED EFH'!$C97,'HOURS&amp;CYCLES INPUT'!$D$2:$D$9999,'QUALIFIED EFH'!AZ$4,'HOURS&amp;CYCLES INPUT'!$E$2:$E$9999,'QUALIFIED EFH'!AZ$5))</f>
        <v>0</v>
      </c>
      <c r="BA97" s="476">
        <f>IF(BA$2&lt;&gt;"",IF($C97&lt;&gt;"TBA",BA$2/114,0),SUMIFS('HOURS&amp;CYCLES INPUT'!$F$2:$F$9999,'HOURS&amp;CYCLES INPUT'!$C$2:$C$9999,'QUALIFIED EFH'!$C97,'HOURS&amp;CYCLES INPUT'!$D$2:$D$9999,'QUALIFIED EFH'!BA$4,'HOURS&amp;CYCLES INPUT'!$E$2:$E$9999,'QUALIFIED EFH'!BA$5))</f>
        <v>0</v>
      </c>
      <c r="BB97" s="476">
        <f>IF(BB$2&lt;&gt;"",IF($C97&lt;&gt;"TBA",BB$2/114,0),SUMIFS('HOURS&amp;CYCLES INPUT'!$F$2:$F$9999,'HOURS&amp;CYCLES INPUT'!$C$2:$C$9999,'QUALIFIED EFH'!$C97,'HOURS&amp;CYCLES INPUT'!$D$2:$D$9999,'QUALIFIED EFH'!BB$4,'HOURS&amp;CYCLES INPUT'!$E$2:$E$9999,'QUALIFIED EFH'!BB$5))</f>
        <v>0</v>
      </c>
      <c r="BC97" s="476">
        <f>IF(BC$2&lt;&gt;"",IF($C97&lt;&gt;"TBA",BC$2/114,0),SUMIFS('HOURS&amp;CYCLES INPUT'!$F$2:$F$9999,'HOURS&amp;CYCLES INPUT'!$C$2:$C$9999,'QUALIFIED EFH'!$C97,'HOURS&amp;CYCLES INPUT'!$D$2:$D$9999,'QUALIFIED EFH'!BC$4,'HOURS&amp;CYCLES INPUT'!$E$2:$E$9999,'QUALIFIED EFH'!BC$5))</f>
        <v>0</v>
      </c>
      <c r="BD97" s="476">
        <f>IF(BD$2&lt;&gt;"",IF($C97&lt;&gt;"TBA",BD$2/114,0),SUMIFS('HOURS&amp;CYCLES INPUT'!$F$2:$F$9999,'HOURS&amp;CYCLES INPUT'!$C$2:$C$9999,'QUALIFIED EFH'!$C97,'HOURS&amp;CYCLES INPUT'!$D$2:$D$9999,'QUALIFIED EFH'!BD$4,'HOURS&amp;CYCLES INPUT'!$E$2:$E$9999,'QUALIFIED EFH'!BD$5))</f>
        <v>0</v>
      </c>
      <c r="BE97" s="476">
        <f>IF(BE$2&lt;&gt;"",IF($C97&lt;&gt;"TBA",BE$2/114,0),SUMIFS('HOURS&amp;CYCLES INPUT'!$F$2:$F$9999,'HOURS&amp;CYCLES INPUT'!$C$2:$C$9999,'QUALIFIED EFH'!$C97,'HOURS&amp;CYCLES INPUT'!$D$2:$D$9999,'QUALIFIED EFH'!BE$4,'HOURS&amp;CYCLES INPUT'!$E$2:$E$9999,'QUALIFIED EFH'!BE$5))</f>
        <v>0</v>
      </c>
      <c r="BF97" s="476">
        <f>IF(BF$2&lt;&gt;"",IF($C97&lt;&gt;"TBA",BF$2/114,0),SUMIFS('HOURS&amp;CYCLES INPUT'!$F$2:$F$9999,'HOURS&amp;CYCLES INPUT'!$C$2:$C$9999,'QUALIFIED EFH'!$C97,'HOURS&amp;CYCLES INPUT'!$D$2:$D$9999,'QUALIFIED EFH'!BF$4,'HOURS&amp;CYCLES INPUT'!$E$2:$E$9999,'QUALIFIED EFH'!BF$5))</f>
        <v>0</v>
      </c>
      <c r="BG97" s="476">
        <f>IF(BG$2&lt;&gt;"",IF($C97&lt;&gt;"TBA",BG$2/114,0),SUMIFS('HOURS&amp;CYCLES INPUT'!$F$2:$F$9999,'HOURS&amp;CYCLES INPUT'!$C$2:$C$9999,'QUALIFIED EFH'!$C97,'HOURS&amp;CYCLES INPUT'!$D$2:$D$9999,'QUALIFIED EFH'!BG$4,'HOURS&amp;CYCLES INPUT'!$E$2:$E$9999,'QUALIFIED EFH'!BG$5))</f>
        <v>0</v>
      </c>
      <c r="BH97" s="476">
        <f>IF(BH$2&lt;&gt;"",IF($C97&lt;&gt;"TBA",BH$2/114,0),SUMIFS('HOURS&amp;CYCLES INPUT'!$F$2:$F$9999,'HOURS&amp;CYCLES INPUT'!$C$2:$C$9999,'QUALIFIED EFH'!$C97,'HOURS&amp;CYCLES INPUT'!$D$2:$D$9999,'QUALIFIED EFH'!BH$4,'HOURS&amp;CYCLES INPUT'!$E$2:$E$9999,'QUALIFIED EFH'!BH$5))</f>
        <v>0</v>
      </c>
      <c r="BI97" s="476">
        <f>IF(BI$2&lt;&gt;"",IF($C97&lt;&gt;"TBA",BI$2/114,0),SUMIFS('HOURS&amp;CYCLES INPUT'!$F$2:$F$9999,'HOURS&amp;CYCLES INPUT'!$C$2:$C$9999,'QUALIFIED EFH'!$C97,'HOURS&amp;CYCLES INPUT'!$D$2:$D$9999,'QUALIFIED EFH'!BI$4,'HOURS&amp;CYCLES INPUT'!$E$2:$E$9999,'QUALIFIED EFH'!BI$5))</f>
        <v>0</v>
      </c>
      <c r="BJ97" s="476">
        <f>IF(BJ$2&lt;&gt;"",IF($C97&lt;&gt;"TBA",BJ$2/114,0),SUMIFS('HOURS&amp;CYCLES INPUT'!$F$2:$F$9999,'HOURS&amp;CYCLES INPUT'!$C$2:$C$9999,'QUALIFIED EFH'!$C97,'HOURS&amp;CYCLES INPUT'!$D$2:$D$9999,'QUALIFIED EFH'!BJ$4,'HOURS&amp;CYCLES INPUT'!$E$2:$E$9999,'QUALIFIED EFH'!BJ$5))</f>
        <v>0</v>
      </c>
      <c r="BK97" s="476">
        <f>IF(BK$2&lt;&gt;"",IF($C97&lt;&gt;"TBA",BK$2/114,0),SUMIFS('HOURS&amp;CYCLES INPUT'!$F$2:$F$9999,'HOURS&amp;CYCLES INPUT'!$C$2:$C$9999,'QUALIFIED EFH'!$C97,'HOURS&amp;CYCLES INPUT'!$D$2:$D$9999,'QUALIFIED EFH'!BK$4,'HOURS&amp;CYCLES INPUT'!$E$2:$E$9999,'QUALIFIED EFH'!BK$5))</f>
        <v>0</v>
      </c>
      <c r="BL97" s="476">
        <f>IF(BL$2&lt;&gt;"",IF($C97&lt;&gt;"TBA",BL$2/114,0),SUMIFS('HOURS&amp;CYCLES INPUT'!$F$2:$F$9999,'HOURS&amp;CYCLES INPUT'!$C$2:$C$9999,'QUALIFIED EFH'!$C97,'HOURS&amp;CYCLES INPUT'!$D$2:$D$9999,'QUALIFIED EFH'!BL$4,'HOURS&amp;CYCLES INPUT'!$E$2:$E$9999,'QUALIFIED EFH'!BL$5))</f>
        <v>0</v>
      </c>
      <c r="BM97" s="476">
        <f>IF(BM$2&lt;&gt;"",IF($C97&lt;&gt;"TBA",BM$2/114,0),SUMIFS('HOURS&amp;CYCLES INPUT'!$F$2:$F$9999,'HOURS&amp;CYCLES INPUT'!$C$2:$C$9999,'QUALIFIED EFH'!$C97,'HOURS&amp;CYCLES INPUT'!$D$2:$D$9999,'QUALIFIED EFH'!BM$4,'HOURS&amp;CYCLES INPUT'!$E$2:$E$9999,'QUALIFIED EFH'!BM$5))</f>
        <v>0</v>
      </c>
      <c r="BN97" s="476">
        <f>IF(BN$2&lt;&gt;"",IF($C97&lt;&gt;"TBA",BN$2/114,0),SUMIFS('HOURS&amp;CYCLES INPUT'!$F$2:$F$9999,'HOURS&amp;CYCLES INPUT'!$C$2:$C$9999,'QUALIFIED EFH'!$C97,'HOURS&amp;CYCLES INPUT'!$D$2:$D$9999,'QUALIFIED EFH'!BN$4,'HOURS&amp;CYCLES INPUT'!$E$2:$E$9999,'QUALIFIED EFH'!BN$5))</f>
        <v>0</v>
      </c>
      <c r="BO97" s="476">
        <f>IF(BO$2&lt;&gt;"",IF($C97&lt;&gt;"TBA",BO$2/114,0),SUMIFS('HOURS&amp;CYCLES INPUT'!$F$2:$F$9999,'HOURS&amp;CYCLES INPUT'!$C$2:$C$9999,'QUALIFIED EFH'!$C97,'HOURS&amp;CYCLES INPUT'!$D$2:$D$9999,'QUALIFIED EFH'!BO$4,'HOURS&amp;CYCLES INPUT'!$E$2:$E$9999,'QUALIFIED EFH'!BO$5))</f>
        <v>0</v>
      </c>
      <c r="BP97" s="476">
        <f>IF(BP$2&lt;&gt;"",IF($C97&lt;&gt;"TBA",BP$2/114,0),SUMIFS('HOURS&amp;CYCLES INPUT'!$F$2:$F$9999,'HOURS&amp;CYCLES INPUT'!$C$2:$C$9999,'QUALIFIED EFH'!$C97,'HOURS&amp;CYCLES INPUT'!$D$2:$D$9999,'QUALIFIED EFH'!BP$4,'HOURS&amp;CYCLES INPUT'!$E$2:$E$9999,'QUALIFIED EFH'!BP$5))</f>
        <v>0</v>
      </c>
      <c r="BQ97" s="476">
        <f>IF(BQ$2&lt;&gt;"",IF($C97&lt;&gt;"TBA",BQ$2/114,0),SUMIFS('HOURS&amp;CYCLES INPUT'!$F$2:$F$9999,'HOURS&amp;CYCLES INPUT'!$C$2:$C$9999,'QUALIFIED EFH'!$C97,'HOURS&amp;CYCLES INPUT'!$D$2:$D$9999,'QUALIFIED EFH'!BQ$4,'HOURS&amp;CYCLES INPUT'!$E$2:$E$9999,'QUALIFIED EFH'!BQ$5))</f>
        <v>0</v>
      </c>
      <c r="BR97" s="476">
        <f>IF(BR$2&lt;&gt;"",IF($C97&lt;&gt;"TBA",BR$2/114,0),SUMIFS('HOURS&amp;CYCLES INPUT'!$F$2:$F$9999,'HOURS&amp;CYCLES INPUT'!$C$2:$C$9999,'QUALIFIED EFH'!$C97,'HOURS&amp;CYCLES INPUT'!$D$2:$D$9999,'QUALIFIED EFH'!BR$4,'HOURS&amp;CYCLES INPUT'!$E$2:$E$9999,'QUALIFIED EFH'!BR$5))</f>
        <v>0</v>
      </c>
      <c r="BS97" s="476">
        <f>IF(BS$2&lt;&gt;"",IF($C97&lt;&gt;"TBA",BS$2/114,0),SUMIFS('HOURS&amp;CYCLES INPUT'!$F$2:$F$9999,'HOURS&amp;CYCLES INPUT'!$C$2:$C$9999,'QUALIFIED EFH'!$C97,'HOURS&amp;CYCLES INPUT'!$D$2:$D$9999,'QUALIFIED EFH'!BS$4,'HOURS&amp;CYCLES INPUT'!$E$2:$E$9999,'QUALIFIED EFH'!BS$5))</f>
        <v>0</v>
      </c>
      <c r="BT97" s="476">
        <f>IF(BT$2&lt;&gt;"",IF($C97&lt;&gt;"TBA",BT$2/114,0),SUMIFS('HOURS&amp;CYCLES INPUT'!$F$2:$F$9999,'HOURS&amp;CYCLES INPUT'!$C$2:$C$9999,'QUALIFIED EFH'!$C97,'HOURS&amp;CYCLES INPUT'!$D$2:$D$9999,'QUALIFIED EFH'!BT$4,'HOURS&amp;CYCLES INPUT'!$E$2:$E$9999,'QUALIFIED EFH'!BT$5))</f>
        <v>0</v>
      </c>
      <c r="BU97" s="476">
        <f>IF(BU$2&lt;&gt;"",IF($C97&lt;&gt;"TBA",BU$2/114,0),SUMIFS('HOURS&amp;CYCLES INPUT'!$F$2:$F$9999,'HOURS&amp;CYCLES INPUT'!$C$2:$C$9999,'QUALIFIED EFH'!$C97,'HOURS&amp;CYCLES INPUT'!$D$2:$D$9999,'QUALIFIED EFH'!BU$4,'HOURS&amp;CYCLES INPUT'!$E$2:$E$9999,'QUALIFIED EFH'!BU$5))</f>
        <v>0</v>
      </c>
      <c r="BV97" s="476">
        <f>IF(BV$2&lt;&gt;"",IF($C97&lt;&gt;"TBA",BV$2/114,0),SUMIFS('HOURS&amp;CYCLES INPUT'!$F$2:$F$9999,'HOURS&amp;CYCLES INPUT'!$C$2:$C$9999,'QUALIFIED EFH'!$C97,'HOURS&amp;CYCLES INPUT'!$D$2:$D$9999,'QUALIFIED EFH'!BV$4,'HOURS&amp;CYCLES INPUT'!$E$2:$E$9999,'QUALIFIED EFH'!BV$5))</f>
        <v>0</v>
      </c>
      <c r="BW97" s="476">
        <f>IF(BW$2&lt;&gt;"",IF($C97&lt;&gt;"TBA",BW$2/114,0),SUMIFS('HOURS&amp;CYCLES INPUT'!$F$2:$F$9999,'HOURS&amp;CYCLES INPUT'!$C$2:$C$9999,'QUALIFIED EFH'!$C97,'HOURS&amp;CYCLES INPUT'!$D$2:$D$9999,'QUALIFIED EFH'!BW$4,'HOURS&amp;CYCLES INPUT'!$E$2:$E$9999,'QUALIFIED EFH'!BW$5))</f>
        <v>0</v>
      </c>
      <c r="BX97" s="476">
        <f>IF(BX$2&lt;&gt;"",IF($C97&lt;&gt;"TBA",BX$2/114,0),SUMIFS('HOURS&amp;CYCLES INPUT'!$F$2:$F$9999,'HOURS&amp;CYCLES INPUT'!$C$2:$C$9999,'QUALIFIED EFH'!$C97,'HOURS&amp;CYCLES INPUT'!$D$2:$D$9999,'QUALIFIED EFH'!BX$4,'HOURS&amp;CYCLES INPUT'!$E$2:$E$9999,'QUALIFIED EFH'!BX$5))</f>
        <v>0</v>
      </c>
      <c r="BY97" s="476">
        <f>IF(BY$2&lt;&gt;"",IF($C97&lt;&gt;"TBA",BY$2/114,0),SUMIFS('HOURS&amp;CYCLES INPUT'!$F$2:$F$9999,'HOURS&amp;CYCLES INPUT'!$C$2:$C$9999,'QUALIFIED EFH'!$C97,'HOURS&amp;CYCLES INPUT'!$D$2:$D$9999,'QUALIFIED EFH'!BY$4,'HOURS&amp;CYCLES INPUT'!$E$2:$E$9999,'QUALIFIED EFH'!BY$5))</f>
        <v>0</v>
      </c>
      <c r="BZ97" s="476">
        <f>IF(BZ$2&lt;&gt;"",IF($C97&lt;&gt;"TBA",BZ$2/114,0),SUMIFS('HOURS&amp;CYCLES INPUT'!$F$2:$F$9999,'HOURS&amp;CYCLES INPUT'!$C$2:$C$9999,'QUALIFIED EFH'!$C97,'HOURS&amp;CYCLES INPUT'!$D$2:$D$9999,'QUALIFIED EFH'!BZ$4,'HOURS&amp;CYCLES INPUT'!$E$2:$E$9999,'QUALIFIED EFH'!BZ$5))</f>
        <v>0</v>
      </c>
      <c r="CA97" s="476">
        <f>IF(CA$2&lt;&gt;"",IF($C97&lt;&gt;"TBA",CA$2/114,0),SUMIFS('HOURS&amp;CYCLES INPUT'!$F$2:$F$9999,'HOURS&amp;CYCLES INPUT'!$C$2:$C$9999,'QUALIFIED EFH'!$C97,'HOURS&amp;CYCLES INPUT'!$D$2:$D$9999,'QUALIFIED EFH'!CA$4,'HOURS&amp;CYCLES INPUT'!$E$2:$E$9999,'QUALIFIED EFH'!CA$5))</f>
        <v>0</v>
      </c>
      <c r="CB97" s="476">
        <f>IF(CB$2&lt;&gt;"",IF($C97&lt;&gt;"TBA",CB$2/114,0),SUMIFS('HOURS&amp;CYCLES INPUT'!$F$2:$F$9999,'HOURS&amp;CYCLES INPUT'!$C$2:$C$9999,'QUALIFIED EFH'!$C97,'HOURS&amp;CYCLES INPUT'!$D$2:$D$9999,'QUALIFIED EFH'!CB$4,'HOURS&amp;CYCLES INPUT'!$E$2:$E$9999,'QUALIFIED EFH'!CB$5))</f>
        <v>0</v>
      </c>
      <c r="CC97" s="476">
        <f>IF(CC$2&lt;&gt;"",IF($C97&lt;&gt;"TBA",CC$2/114,0),SUMIFS('HOURS&amp;CYCLES INPUT'!$F$2:$F$9999,'HOURS&amp;CYCLES INPUT'!$C$2:$C$9999,'QUALIFIED EFH'!$C97,'HOURS&amp;CYCLES INPUT'!$D$2:$D$9999,'QUALIFIED EFH'!CC$4,'HOURS&amp;CYCLES INPUT'!$E$2:$E$9999,'QUALIFIED EFH'!CC$5))</f>
        <v>0</v>
      </c>
      <c r="CD97" s="476">
        <f>IF(CD$2&lt;&gt;"",IF($C97&lt;&gt;"TBA",CD$2/114,0),SUMIFS('HOURS&amp;CYCLES INPUT'!$F$2:$F$9999,'HOURS&amp;CYCLES INPUT'!$C$2:$C$9999,'QUALIFIED EFH'!$C97,'HOURS&amp;CYCLES INPUT'!$D$2:$D$9999,'QUALIFIED EFH'!CD$4,'HOURS&amp;CYCLES INPUT'!$E$2:$E$9999,'QUALIFIED EFH'!CD$5))</f>
        <v>0</v>
      </c>
      <c r="CE97" s="476">
        <f>IF(CE$2&lt;&gt;"",IF($C97&lt;&gt;"TBA",CE$2/114,0),SUMIFS('HOURS&amp;CYCLES INPUT'!$F$2:$F$9999,'HOURS&amp;CYCLES INPUT'!$C$2:$C$9999,'QUALIFIED EFH'!$C97,'HOURS&amp;CYCLES INPUT'!$D$2:$D$9999,'QUALIFIED EFH'!CE$4,'HOURS&amp;CYCLES INPUT'!$E$2:$E$9999,'QUALIFIED EFH'!CE$5))</f>
        <v>0</v>
      </c>
      <c r="CF97" s="476">
        <f>IF(CF$2&lt;&gt;"",IF($C97&lt;&gt;"TBA",CF$2/114,0),SUMIFS('HOURS&amp;CYCLES INPUT'!$F$2:$F$9999,'HOURS&amp;CYCLES INPUT'!$C$2:$C$9999,'QUALIFIED EFH'!$C97,'HOURS&amp;CYCLES INPUT'!$D$2:$D$9999,'QUALIFIED EFH'!CF$4,'HOURS&amp;CYCLES INPUT'!$E$2:$E$9999,'QUALIFIED EFH'!CF$5))</f>
        <v>0</v>
      </c>
      <c r="CG97" s="476">
        <f>IF(CG$2&lt;&gt;"",IF($C97&lt;&gt;"TBA",CG$2/114,0),SUMIFS('HOURS&amp;CYCLES INPUT'!$F$2:$F$9999,'HOURS&amp;CYCLES INPUT'!$C$2:$C$9999,'QUALIFIED EFH'!$C97,'HOURS&amp;CYCLES INPUT'!$D$2:$D$9999,'QUALIFIED EFH'!CG$4,'HOURS&amp;CYCLES INPUT'!$E$2:$E$9999,'QUALIFIED EFH'!CG$5))</f>
        <v>0</v>
      </c>
      <c r="CH97" s="476">
        <f>IF(CH$2&lt;&gt;"",IF($C97&lt;&gt;"TBA",CH$2/114,0),SUMIFS('HOURS&amp;CYCLES INPUT'!$F$2:$F$9999,'HOURS&amp;CYCLES INPUT'!$C$2:$C$9999,'QUALIFIED EFH'!$C97,'HOURS&amp;CYCLES INPUT'!$D$2:$D$9999,'QUALIFIED EFH'!CH$4,'HOURS&amp;CYCLES INPUT'!$E$2:$E$9999,'QUALIFIED EFH'!CH$5))</f>
        <v>0</v>
      </c>
      <c r="CI97" s="476">
        <f>IF(CI$2&lt;&gt;"",IF($C97&lt;&gt;"TBA",CI$2/114,0),SUMIFS('HOURS&amp;CYCLES INPUT'!$F$2:$F$9999,'HOURS&amp;CYCLES INPUT'!$C$2:$C$9999,'QUALIFIED EFH'!$C97,'HOURS&amp;CYCLES INPUT'!$D$2:$D$9999,'QUALIFIED EFH'!CI$4,'HOURS&amp;CYCLES INPUT'!$E$2:$E$9999,'QUALIFIED EFH'!CI$5))</f>
        <v>0</v>
      </c>
      <c r="CJ97" s="476">
        <f>IF(CJ$2&lt;&gt;"",IF($C97&lt;&gt;"TBA",CJ$2/114,0),SUMIFS('HOURS&amp;CYCLES INPUT'!$F$2:$F$9999,'HOURS&amp;CYCLES INPUT'!$C$2:$C$9999,'QUALIFIED EFH'!$C97,'HOURS&amp;CYCLES INPUT'!$D$2:$D$9999,'QUALIFIED EFH'!CJ$4,'HOURS&amp;CYCLES INPUT'!$E$2:$E$9999,'QUALIFIED EFH'!CJ$5))</f>
        <v>0</v>
      </c>
      <c r="CK97" s="476">
        <f>IF(CK$2&lt;&gt;"",IF($C97&lt;&gt;"TBA",CK$2/114,0),SUMIFS('HOURS&amp;CYCLES INPUT'!$F$2:$F$9999,'HOURS&amp;CYCLES INPUT'!$C$2:$C$9999,'QUALIFIED EFH'!$C97,'HOURS&amp;CYCLES INPUT'!$D$2:$D$9999,'QUALIFIED EFH'!CK$4,'HOURS&amp;CYCLES INPUT'!$E$2:$E$9999,'QUALIFIED EFH'!CK$5))</f>
        <v>0</v>
      </c>
      <c r="CL97" s="476">
        <f>IF(CL$2&lt;&gt;"",IF($C97&lt;&gt;"TBA",CL$2/114,0),SUMIFS('HOURS&amp;CYCLES INPUT'!$F$2:$F$9999,'HOURS&amp;CYCLES INPUT'!$C$2:$C$9999,'QUALIFIED EFH'!$C97,'HOURS&amp;CYCLES INPUT'!$D$2:$D$9999,'QUALIFIED EFH'!CL$4,'HOURS&amp;CYCLES INPUT'!$E$2:$E$9999,'QUALIFIED EFH'!CL$5))</f>
        <v>0</v>
      </c>
      <c r="CM97" s="476">
        <f>IF(CM$2&lt;&gt;"",IF($C97&lt;&gt;"TBA",CM$2/114,0),SUMIFS('HOURS&amp;CYCLES INPUT'!$F$2:$F$9999,'HOURS&amp;CYCLES INPUT'!$C$2:$C$9999,'QUALIFIED EFH'!$C97,'HOURS&amp;CYCLES INPUT'!$D$2:$D$9999,'QUALIFIED EFH'!CM$4,'HOURS&amp;CYCLES INPUT'!$E$2:$E$9999,'QUALIFIED EFH'!CM$5))</f>
        <v>0</v>
      </c>
      <c r="CN97" s="476">
        <f>IF(CN$2&lt;&gt;"",IF($C97&lt;&gt;"TBA",CN$2/114,0),SUMIFS('HOURS&amp;CYCLES INPUT'!$F$2:$F$9999,'HOURS&amp;CYCLES INPUT'!$C$2:$C$9999,'QUALIFIED EFH'!$C97,'HOURS&amp;CYCLES INPUT'!$D$2:$D$9999,'QUALIFIED EFH'!CN$4,'HOURS&amp;CYCLES INPUT'!$E$2:$E$9999,'QUALIFIED EFH'!CN$5))</f>
        <v>0</v>
      </c>
      <c r="CO97" s="476">
        <f>IF(CO$2&lt;&gt;"",IF($C97&lt;&gt;"TBA",CO$2/114,0),SUMIFS('HOURS&amp;CYCLES INPUT'!$F$2:$F$9999,'HOURS&amp;CYCLES INPUT'!$C$2:$C$9999,'QUALIFIED EFH'!$C97,'HOURS&amp;CYCLES INPUT'!$D$2:$D$9999,'QUALIFIED EFH'!CO$4,'HOURS&amp;CYCLES INPUT'!$E$2:$E$9999,'QUALIFIED EFH'!CO$5))</f>
        <v>0</v>
      </c>
      <c r="CP97" s="476">
        <f>IF(CP$2&lt;&gt;"",IF($C97&lt;&gt;"TBA",CP$2/114,0),SUMIFS('HOURS&amp;CYCLES INPUT'!$F$2:$F$9999,'HOURS&amp;CYCLES INPUT'!$C$2:$C$9999,'QUALIFIED EFH'!$C97,'HOURS&amp;CYCLES INPUT'!$D$2:$D$9999,'QUALIFIED EFH'!CP$4,'HOURS&amp;CYCLES INPUT'!$E$2:$E$9999,'QUALIFIED EFH'!CP$5))</f>
        <v>0</v>
      </c>
      <c r="CQ97" s="476">
        <f>IF(CQ$2&lt;&gt;"",IF($C97&lt;&gt;"TBA",CQ$2/114,0),SUMIFS('HOURS&amp;CYCLES INPUT'!$F$2:$F$9999,'HOURS&amp;CYCLES INPUT'!$C$2:$C$9999,'QUALIFIED EFH'!$C97,'HOURS&amp;CYCLES INPUT'!$D$2:$D$9999,'QUALIFIED EFH'!CQ$4,'HOURS&amp;CYCLES INPUT'!$E$2:$E$9999,'QUALIFIED EFH'!CQ$5))</f>
        <v>0</v>
      </c>
      <c r="CR97" s="476">
        <f>IF(CR$2&lt;&gt;"",IF($C97&lt;&gt;"TBA",CR$2/114,0),SUMIFS('HOURS&amp;CYCLES INPUT'!$F$2:$F$9999,'HOURS&amp;CYCLES INPUT'!$C$2:$C$9999,'QUALIFIED EFH'!$C97,'HOURS&amp;CYCLES INPUT'!$D$2:$D$9999,'QUALIFIED EFH'!CR$4,'HOURS&amp;CYCLES INPUT'!$E$2:$E$9999,'QUALIFIED EFH'!CR$5))</f>
        <v>0</v>
      </c>
      <c r="CS97" s="476">
        <f>IF(CS$2&lt;&gt;"",IF($C97&lt;&gt;"TBA",CS$2/114,0),SUMIFS('HOURS&amp;CYCLES INPUT'!$F$2:$F$9999,'HOURS&amp;CYCLES INPUT'!$C$2:$C$9999,'QUALIFIED EFH'!$C97,'HOURS&amp;CYCLES INPUT'!$D$2:$D$9999,'QUALIFIED EFH'!CS$4,'HOURS&amp;CYCLES INPUT'!$E$2:$E$9999,'QUALIFIED EFH'!CS$5))</f>
        <v>0</v>
      </c>
      <c r="CT97" s="476">
        <f>IF(CT$2&lt;&gt;"",IF($C97&lt;&gt;"TBA",CT$2/114,0),SUMIFS('HOURS&amp;CYCLES INPUT'!$F$2:$F$9999,'HOURS&amp;CYCLES INPUT'!$C$2:$C$9999,'QUALIFIED EFH'!$C97,'HOURS&amp;CYCLES INPUT'!$D$2:$D$9999,'QUALIFIED EFH'!CT$4,'HOURS&amp;CYCLES INPUT'!$E$2:$E$9999,'QUALIFIED EFH'!CT$5))</f>
        <v>0</v>
      </c>
      <c r="CU97" s="476">
        <f>IF(CU$2&lt;&gt;"",IF($C97&lt;&gt;"TBA",CU$2/114,0),SUMIFS('HOURS&amp;CYCLES INPUT'!$F$2:$F$9999,'HOURS&amp;CYCLES INPUT'!$C$2:$C$9999,'QUALIFIED EFH'!$C97,'HOURS&amp;CYCLES INPUT'!$D$2:$D$9999,'QUALIFIED EFH'!CU$4,'HOURS&amp;CYCLES INPUT'!$E$2:$E$9999,'QUALIFIED EFH'!CU$5))</f>
        <v>0</v>
      </c>
      <c r="CV97" s="476">
        <f>IF(CV$2&lt;&gt;"",IF($C97&lt;&gt;"TBA",CV$2/114,0),SUMIFS('HOURS&amp;CYCLES INPUT'!$F$2:$F$9999,'HOURS&amp;CYCLES INPUT'!$C$2:$C$9999,'QUALIFIED EFH'!$C97,'HOURS&amp;CYCLES INPUT'!$D$2:$D$9999,'QUALIFIED EFH'!CV$4,'HOURS&amp;CYCLES INPUT'!$E$2:$E$9999,'QUALIFIED EFH'!CV$5))</f>
        <v>0</v>
      </c>
      <c r="CW97" s="476">
        <f>IF(CW$2&lt;&gt;"",IF($C97&lt;&gt;"TBA",CW$2/114,0),SUMIFS('HOURS&amp;CYCLES INPUT'!$F$2:$F$9999,'HOURS&amp;CYCLES INPUT'!$C$2:$C$9999,'QUALIFIED EFH'!$C97,'HOURS&amp;CYCLES INPUT'!$D$2:$D$9999,'QUALIFIED EFH'!CW$4,'HOURS&amp;CYCLES INPUT'!$E$2:$E$9999,'QUALIFIED EFH'!CW$5))</f>
        <v>0</v>
      </c>
      <c r="CX97" s="476">
        <f>IF(CX$2&lt;&gt;"",IF($C97&lt;&gt;"TBA",CX$2/114,0),SUMIFS('HOURS&amp;CYCLES INPUT'!$F$2:$F$9999,'HOURS&amp;CYCLES INPUT'!$C$2:$C$9999,'QUALIFIED EFH'!$C97,'HOURS&amp;CYCLES INPUT'!$D$2:$D$9999,'QUALIFIED EFH'!CX$4,'HOURS&amp;CYCLES INPUT'!$E$2:$E$9999,'QUALIFIED EFH'!CX$5))</f>
        <v>0</v>
      </c>
      <c r="CY97" s="476">
        <f>IF(CY$2&lt;&gt;"",IF($C97&lt;&gt;"TBA",CY$2/114,0),SUMIFS('HOURS&amp;CYCLES INPUT'!$F$2:$F$9999,'HOURS&amp;CYCLES INPUT'!$C$2:$C$9999,'QUALIFIED EFH'!$C97,'HOURS&amp;CYCLES INPUT'!$D$2:$D$9999,'QUALIFIED EFH'!CY$4,'HOURS&amp;CYCLES INPUT'!$E$2:$E$9999,'QUALIFIED EFH'!CY$5))</f>
        <v>0</v>
      </c>
      <c r="CZ97" s="476">
        <f>IF(CZ$2&lt;&gt;"",IF($C97&lt;&gt;"TBA",CZ$2/114,0),SUMIFS('HOURS&amp;CYCLES INPUT'!$F$2:$F$9999,'HOURS&amp;CYCLES INPUT'!$C$2:$C$9999,'QUALIFIED EFH'!$C97,'HOURS&amp;CYCLES INPUT'!$D$2:$D$9999,'QUALIFIED EFH'!CZ$4,'HOURS&amp;CYCLES INPUT'!$E$2:$E$9999,'QUALIFIED EFH'!CZ$5))</f>
        <v>0</v>
      </c>
      <c r="DA97" s="476">
        <f>IF(DA$2&lt;&gt;"",IF($C97&lt;&gt;"TBA",DA$2/114,0),SUMIFS('HOURS&amp;CYCLES INPUT'!$F$2:$F$9999,'HOURS&amp;CYCLES INPUT'!$C$2:$C$9999,'QUALIFIED EFH'!$C97,'HOURS&amp;CYCLES INPUT'!$D$2:$D$9999,'QUALIFIED EFH'!DA$4,'HOURS&amp;CYCLES INPUT'!$E$2:$E$9999,'QUALIFIED EFH'!DA$5))</f>
        <v>0</v>
      </c>
      <c r="DB97" s="476">
        <f>IF(DB$2&lt;&gt;"",IF($C97&lt;&gt;"TBA",DB$2/114,0),SUMIFS('HOURS&amp;CYCLES INPUT'!$F$2:$F$9999,'HOURS&amp;CYCLES INPUT'!$C$2:$C$9999,'QUALIFIED EFH'!$C97,'HOURS&amp;CYCLES INPUT'!$D$2:$D$9999,'QUALIFIED EFH'!DB$4,'HOURS&amp;CYCLES INPUT'!$E$2:$E$9999,'QUALIFIED EFH'!DB$5))</f>
        <v>0</v>
      </c>
      <c r="DC97" s="476">
        <f>IF(DC$2&lt;&gt;"",IF($C97&lt;&gt;"TBA",DC$2/114,0),SUMIFS('HOURS&amp;CYCLES INPUT'!$F$2:$F$9999,'HOURS&amp;CYCLES INPUT'!$C$2:$C$9999,'QUALIFIED EFH'!$C97,'HOURS&amp;CYCLES INPUT'!$D$2:$D$9999,'QUALIFIED EFH'!DC$4,'HOURS&amp;CYCLES INPUT'!$E$2:$E$9999,'QUALIFIED EFH'!DC$5))</f>
        <v>0</v>
      </c>
      <c r="DD97" s="476">
        <f>IF(DD$2&lt;&gt;"",IF($C97&lt;&gt;"TBA",DD$2/114,0),SUMIFS('HOURS&amp;CYCLES INPUT'!$F$2:$F$9999,'HOURS&amp;CYCLES INPUT'!$C$2:$C$9999,'QUALIFIED EFH'!$C97,'HOURS&amp;CYCLES INPUT'!$D$2:$D$9999,'QUALIFIED EFH'!DD$4,'HOURS&amp;CYCLES INPUT'!$E$2:$E$9999,'QUALIFIED EFH'!DD$5))</f>
        <v>0</v>
      </c>
      <c r="DE97" s="476">
        <f>IF(DE$2&lt;&gt;"",IF($C97&lt;&gt;"TBA",DE$2/114,0),SUMIFS('HOURS&amp;CYCLES INPUT'!$F$2:$F$9999,'HOURS&amp;CYCLES INPUT'!$C$2:$C$9999,'QUALIFIED EFH'!$C97,'HOURS&amp;CYCLES INPUT'!$D$2:$D$9999,'QUALIFIED EFH'!DE$4,'HOURS&amp;CYCLES INPUT'!$E$2:$E$9999,'QUALIFIED EFH'!DE$5))</f>
        <v>0</v>
      </c>
      <c r="DF97" s="476">
        <f>IF(DF$2&lt;&gt;"",IF($C97&lt;&gt;"TBA",DF$2/114,0),SUMIFS('HOURS&amp;CYCLES INPUT'!$F$2:$F$9999,'HOURS&amp;CYCLES INPUT'!$C$2:$C$9999,'QUALIFIED EFH'!$C97,'HOURS&amp;CYCLES INPUT'!$D$2:$D$9999,'QUALIFIED EFH'!DF$4,'HOURS&amp;CYCLES INPUT'!$E$2:$E$9999,'QUALIFIED EFH'!DF$5))</f>
        <v>0</v>
      </c>
      <c r="DG97" s="476">
        <f>IF(DG$2&lt;&gt;"",IF($C97&lt;&gt;"TBA",DG$2/114,0),SUMIFS('HOURS&amp;CYCLES INPUT'!$F$2:$F$9999,'HOURS&amp;CYCLES INPUT'!$C$2:$C$9999,'QUALIFIED EFH'!$C97,'HOURS&amp;CYCLES INPUT'!$D$2:$D$9999,'QUALIFIED EFH'!DG$4,'HOURS&amp;CYCLES INPUT'!$E$2:$E$9999,'QUALIFIED EFH'!DG$5))</f>
        <v>0</v>
      </c>
      <c r="DH97" s="476">
        <f>IF(DH$2&lt;&gt;"",IF($C97&lt;&gt;"TBA",DH$2/114,0),SUMIFS('HOURS&amp;CYCLES INPUT'!$F$2:$F$9999,'HOURS&amp;CYCLES INPUT'!$C$2:$C$9999,'QUALIFIED EFH'!$C97,'HOURS&amp;CYCLES INPUT'!$D$2:$D$9999,'QUALIFIED EFH'!DH$4,'HOURS&amp;CYCLES INPUT'!$E$2:$E$9999,'QUALIFIED EFH'!DH$5))</f>
        <v>0</v>
      </c>
      <c r="DI97" s="476">
        <f>IF(DI$2&lt;&gt;"",IF($C97&lt;&gt;"TBA",DI$2/114,0),SUMIFS('HOURS&amp;CYCLES INPUT'!$F$2:$F$9999,'HOURS&amp;CYCLES INPUT'!$C$2:$C$9999,'QUALIFIED EFH'!$C97,'HOURS&amp;CYCLES INPUT'!$D$2:$D$9999,'QUALIFIED EFH'!DI$4,'HOURS&amp;CYCLES INPUT'!$E$2:$E$9999,'QUALIFIED EFH'!DI$5))</f>
        <v>0</v>
      </c>
      <c r="DJ97" s="476">
        <f>IF(DJ$2&lt;&gt;"",IF($C97&lt;&gt;"TBA",DJ$2/114,0),SUMIFS('HOURS&amp;CYCLES INPUT'!$F$2:$F$9999,'HOURS&amp;CYCLES INPUT'!$C$2:$C$9999,'QUALIFIED EFH'!$C97,'HOURS&amp;CYCLES INPUT'!$D$2:$D$9999,'QUALIFIED EFH'!DJ$4,'HOURS&amp;CYCLES INPUT'!$E$2:$E$9999,'QUALIFIED EFH'!DJ$5))</f>
        <v>0</v>
      </c>
      <c r="DK97" s="476">
        <f>IF(DK$2&lt;&gt;"",IF($C97&lt;&gt;"TBA",DK$2/114,0),SUMIFS('HOURS&amp;CYCLES INPUT'!$F$2:$F$9999,'HOURS&amp;CYCLES INPUT'!$C$2:$C$9999,'QUALIFIED EFH'!$C97,'HOURS&amp;CYCLES INPUT'!$D$2:$D$9999,'QUALIFIED EFH'!DK$4,'HOURS&amp;CYCLES INPUT'!$E$2:$E$9999,'QUALIFIED EFH'!DK$5))</f>
        <v>0</v>
      </c>
      <c r="DL97" s="476">
        <f>IF(DL$2&lt;&gt;"",IF($C97&lt;&gt;"TBA",DL$2/114,0),SUMIFS('HOURS&amp;CYCLES INPUT'!$F$2:$F$9999,'HOURS&amp;CYCLES INPUT'!$C$2:$C$9999,'QUALIFIED EFH'!$C97,'HOURS&amp;CYCLES INPUT'!$D$2:$D$9999,'QUALIFIED EFH'!DL$4,'HOURS&amp;CYCLES INPUT'!$E$2:$E$9999,'QUALIFIED EFH'!DL$5))</f>
        <v>0</v>
      </c>
      <c r="DM97" s="476">
        <f>IF(DM$2&lt;&gt;"",IF($C97&lt;&gt;"TBA",DM$2/114,0),SUMIFS('HOURS&amp;CYCLES INPUT'!$F$2:$F$9999,'HOURS&amp;CYCLES INPUT'!$C$2:$C$9999,'QUALIFIED EFH'!$C97,'HOURS&amp;CYCLES INPUT'!$D$2:$D$9999,'QUALIFIED EFH'!DM$4,'HOURS&amp;CYCLES INPUT'!$E$2:$E$9999,'QUALIFIED EFH'!DM$5))</f>
        <v>0</v>
      </c>
      <c r="DN97" s="476">
        <f>IF(DN$2&lt;&gt;"",IF($C97&lt;&gt;"TBA",DN$2/114,0),SUMIFS('HOURS&amp;CYCLES INPUT'!$F$2:$F$9999,'HOURS&amp;CYCLES INPUT'!$C$2:$C$9999,'QUALIFIED EFH'!$C97,'HOURS&amp;CYCLES INPUT'!$D$2:$D$9999,'QUALIFIED EFH'!DN$4,'HOURS&amp;CYCLES INPUT'!$E$2:$E$9999,'QUALIFIED EFH'!DN$5))</f>
        <v>0</v>
      </c>
      <c r="DO97" s="476">
        <f>IF(DO$2&lt;&gt;"",IF($C97&lt;&gt;"TBA",DO$2/114,0),SUMIFS('HOURS&amp;CYCLES INPUT'!$F$2:$F$9999,'HOURS&amp;CYCLES INPUT'!$C$2:$C$9999,'QUALIFIED EFH'!$C97,'HOURS&amp;CYCLES INPUT'!$D$2:$D$9999,'QUALIFIED EFH'!DO$4,'HOURS&amp;CYCLES INPUT'!$E$2:$E$9999,'QUALIFIED EFH'!DO$5))</f>
        <v>0</v>
      </c>
      <c r="DP97" s="476">
        <f>IF(DP$2&lt;&gt;"",IF($C97&lt;&gt;"TBA",DP$2/114,0),SUMIFS('HOURS&amp;CYCLES INPUT'!$F$2:$F$9999,'HOURS&amp;CYCLES INPUT'!$C$2:$C$9999,'QUALIFIED EFH'!$C97,'HOURS&amp;CYCLES INPUT'!$D$2:$D$9999,'QUALIFIED EFH'!DP$4,'HOURS&amp;CYCLES INPUT'!$E$2:$E$9999,'QUALIFIED EFH'!DP$5))</f>
        <v>0</v>
      </c>
      <c r="DQ97" s="476">
        <f>IF(DQ$2&lt;&gt;"",IF($C97&lt;&gt;"TBA",DQ$2/114,0),SUMIFS('HOURS&amp;CYCLES INPUT'!$F$2:$F$9999,'HOURS&amp;CYCLES INPUT'!$C$2:$C$9999,'QUALIFIED EFH'!$C97,'HOURS&amp;CYCLES INPUT'!$D$2:$D$9999,'QUALIFIED EFH'!DQ$4,'HOURS&amp;CYCLES INPUT'!$E$2:$E$9999,'QUALIFIED EFH'!DQ$5))</f>
        <v>0</v>
      </c>
      <c r="DR97" s="476">
        <f>IF(DR$2&lt;&gt;"",IF($C97&lt;&gt;"TBA",DR$2/114,0),SUMIFS('HOURS&amp;CYCLES INPUT'!$F$2:$F$9999,'HOURS&amp;CYCLES INPUT'!$C$2:$C$9999,'QUALIFIED EFH'!$C97,'HOURS&amp;CYCLES INPUT'!$D$2:$D$9999,'QUALIFIED EFH'!DR$4,'HOURS&amp;CYCLES INPUT'!$E$2:$E$9999,'QUALIFIED EFH'!DR$5))</f>
        <v>0</v>
      </c>
      <c r="DS97" s="476">
        <f>IF(DS$2&lt;&gt;"",IF($C97&lt;&gt;"TBA",DS$2/114,0),SUMIFS('HOURS&amp;CYCLES INPUT'!$F$2:$F$9999,'HOURS&amp;CYCLES INPUT'!$C$2:$C$9999,'QUALIFIED EFH'!$C97,'HOURS&amp;CYCLES INPUT'!$D$2:$D$9999,'QUALIFIED EFH'!DS$4,'HOURS&amp;CYCLES INPUT'!$E$2:$E$9999,'QUALIFIED EFH'!DS$5))</f>
        <v>0</v>
      </c>
      <c r="DT97" s="476">
        <f>IF(DT$2&lt;&gt;"",IF($C97&lt;&gt;"TBA",DT$2/114,0),SUMIFS('HOURS&amp;CYCLES INPUT'!$F$2:$F$9999,'HOURS&amp;CYCLES INPUT'!$C$2:$C$9999,'QUALIFIED EFH'!$C97,'HOURS&amp;CYCLES INPUT'!$D$2:$D$9999,'QUALIFIED EFH'!DT$4,'HOURS&amp;CYCLES INPUT'!$E$2:$E$9999,'QUALIFIED EFH'!DT$5))</f>
        <v>0</v>
      </c>
      <c r="DU97" s="476">
        <f>IF(DU$2&lt;&gt;"",IF($C97&lt;&gt;"TBA",DU$2/114,0),SUMIFS('HOURS&amp;CYCLES INPUT'!$F$2:$F$9999,'HOURS&amp;CYCLES INPUT'!$C$2:$C$9999,'QUALIFIED EFH'!$C97,'HOURS&amp;CYCLES INPUT'!$D$2:$D$9999,'QUALIFIED EFH'!DU$4,'HOURS&amp;CYCLES INPUT'!$E$2:$E$9999,'QUALIFIED EFH'!DU$5))</f>
        <v>0</v>
      </c>
      <c r="DV97" s="476">
        <f>IF(DV$2&lt;&gt;"",IF($C97&lt;&gt;"TBA",DV$2/114,0),SUMIFS('HOURS&amp;CYCLES INPUT'!$F$2:$F$9999,'HOURS&amp;CYCLES INPUT'!$C$2:$C$9999,'QUALIFIED EFH'!$C97,'HOURS&amp;CYCLES INPUT'!$D$2:$D$9999,'QUALIFIED EFH'!DV$4,'HOURS&amp;CYCLES INPUT'!$E$2:$E$9999,'QUALIFIED EFH'!DV$5))</f>
        <v>0</v>
      </c>
      <c r="DW97" s="476">
        <f>IF(DW$2&lt;&gt;"",IF($C97&lt;&gt;"TBA",DW$2/114,0),SUMIFS('HOURS&amp;CYCLES INPUT'!$F$2:$F$9999,'HOURS&amp;CYCLES INPUT'!$C$2:$C$9999,'QUALIFIED EFH'!$C97,'HOURS&amp;CYCLES INPUT'!$D$2:$D$9999,'QUALIFIED EFH'!DW$4,'HOURS&amp;CYCLES INPUT'!$E$2:$E$9999,'QUALIFIED EFH'!DW$5))</f>
        <v>0</v>
      </c>
      <c r="DX97" s="476">
        <f>IF(DX$2&lt;&gt;"",IF($C97&lt;&gt;"TBA",DX$2/114,0),SUMIFS('HOURS&amp;CYCLES INPUT'!$F$2:$F$9999,'HOURS&amp;CYCLES INPUT'!$C$2:$C$9999,'QUALIFIED EFH'!$C97,'HOURS&amp;CYCLES INPUT'!$D$2:$D$9999,'QUALIFIED EFH'!DX$4,'HOURS&amp;CYCLES INPUT'!$E$2:$E$9999,'QUALIFIED EFH'!DX$5))</f>
        <v>0</v>
      </c>
      <c r="DY97" s="476">
        <f>IF(DY$2&lt;&gt;"",IF($C97&lt;&gt;"TBA",DY$2/114,0),SUMIFS('HOURS&amp;CYCLES INPUT'!$F$2:$F$9999,'HOURS&amp;CYCLES INPUT'!$C$2:$C$9999,'QUALIFIED EFH'!$C97,'HOURS&amp;CYCLES INPUT'!$D$2:$D$9999,'QUALIFIED EFH'!DY$4,'HOURS&amp;CYCLES INPUT'!$E$2:$E$9999,'QUALIFIED EFH'!DY$5))</f>
        <v>0</v>
      </c>
      <c r="DZ97" s="476">
        <f>IF(DZ$2&lt;&gt;"",IF($C97&lt;&gt;"TBA",DZ$2/114,0),SUMIFS('HOURS&amp;CYCLES INPUT'!$F$2:$F$9999,'HOURS&amp;CYCLES INPUT'!$C$2:$C$9999,'QUALIFIED EFH'!$C97,'HOURS&amp;CYCLES INPUT'!$D$2:$D$9999,'QUALIFIED EFH'!DZ$4,'HOURS&amp;CYCLES INPUT'!$E$2:$E$9999,'QUALIFIED EFH'!DZ$5))</f>
        <v>0</v>
      </c>
      <c r="EA97" s="476">
        <f>IF(EA$2&lt;&gt;"",IF($C97&lt;&gt;"TBA",EA$2/114,0),SUMIFS('HOURS&amp;CYCLES INPUT'!$F$2:$F$9999,'HOURS&amp;CYCLES INPUT'!$C$2:$C$9999,'QUALIFIED EFH'!$C97,'HOURS&amp;CYCLES INPUT'!$D$2:$D$9999,'QUALIFIED EFH'!EA$4,'HOURS&amp;CYCLES INPUT'!$E$2:$E$9999,'QUALIFIED EFH'!EA$5))</f>
        <v>0</v>
      </c>
      <c r="EB97" s="476">
        <f>IF(EB$2&lt;&gt;"",IF($C97&lt;&gt;"TBA",EB$2/114,0),SUMIFS('HOURS&amp;CYCLES INPUT'!$F$2:$F$9999,'HOURS&amp;CYCLES INPUT'!$C$2:$C$9999,'QUALIFIED EFH'!$C97,'HOURS&amp;CYCLES INPUT'!$D$2:$D$9999,'QUALIFIED EFH'!EB$4,'HOURS&amp;CYCLES INPUT'!$E$2:$E$9999,'QUALIFIED EFH'!EB$5))</f>
        <v>0</v>
      </c>
      <c r="EC97" s="476">
        <f>IF(EC$2&lt;&gt;"",IF($C97&lt;&gt;"TBA",EC$2/114,0),SUMIFS('HOURS&amp;CYCLES INPUT'!$F$2:$F$9999,'HOURS&amp;CYCLES INPUT'!$C$2:$C$9999,'QUALIFIED EFH'!$C97,'HOURS&amp;CYCLES INPUT'!$D$2:$D$9999,'QUALIFIED EFH'!EC$4,'HOURS&amp;CYCLES INPUT'!$E$2:$E$9999,'QUALIFIED EFH'!EC$5))</f>
        <v>0</v>
      </c>
      <c r="ED97" s="476">
        <f>IF(ED$2&lt;&gt;"",IF($C97&lt;&gt;"TBA",ED$2/114,0),SUMIFS('HOURS&amp;CYCLES INPUT'!$F$2:$F$9999,'HOURS&amp;CYCLES INPUT'!$C$2:$C$9999,'QUALIFIED EFH'!$C97,'HOURS&amp;CYCLES INPUT'!$D$2:$D$9999,'QUALIFIED EFH'!ED$4,'HOURS&amp;CYCLES INPUT'!$E$2:$E$9999,'QUALIFIED EFH'!ED$5))</f>
        <v>0</v>
      </c>
      <c r="EE97" s="476">
        <f>IF(EE$2&lt;&gt;"",IF($C97&lt;&gt;"TBA",EE$2/114,0),SUMIFS('HOURS&amp;CYCLES INPUT'!$F$2:$F$9999,'HOURS&amp;CYCLES INPUT'!$C$2:$C$9999,'QUALIFIED EFH'!$C97,'HOURS&amp;CYCLES INPUT'!$D$2:$D$9999,'QUALIFIED EFH'!EE$4,'HOURS&amp;CYCLES INPUT'!$E$2:$E$9999,'QUALIFIED EFH'!EE$5))</f>
        <v>0</v>
      </c>
      <c r="EF97" s="476">
        <f>IF(EF$2&lt;&gt;"",IF($C97&lt;&gt;"TBA",EF$2/114,0),SUMIFS('HOURS&amp;CYCLES INPUT'!$F$2:$F$9999,'HOURS&amp;CYCLES INPUT'!$C$2:$C$9999,'QUALIFIED EFH'!$C97,'HOURS&amp;CYCLES INPUT'!$D$2:$D$9999,'QUALIFIED EFH'!EF$4,'HOURS&amp;CYCLES INPUT'!$E$2:$E$9999,'QUALIFIED EFH'!EF$5))</f>
        <v>0</v>
      </c>
      <c r="EG97" s="476">
        <f>IF(EG$2&lt;&gt;"",IF($C97&lt;&gt;"TBA",EG$2/114,0),SUMIFS('HOURS&amp;CYCLES INPUT'!$F$2:$F$9999,'HOURS&amp;CYCLES INPUT'!$C$2:$C$9999,'QUALIFIED EFH'!$C97,'HOURS&amp;CYCLES INPUT'!$D$2:$D$9999,'QUALIFIED EFH'!EG$4,'HOURS&amp;CYCLES INPUT'!$E$2:$E$9999,'QUALIFIED EFH'!EG$5))</f>
        <v>0</v>
      </c>
      <c r="EH97" s="476">
        <f>IF(EH$2&lt;&gt;"",IF($C97&lt;&gt;"TBA",EH$2/114,0),SUMIFS('HOURS&amp;CYCLES INPUT'!$F$2:$F$9999,'HOURS&amp;CYCLES INPUT'!$C$2:$C$9999,'QUALIFIED EFH'!$C97,'HOURS&amp;CYCLES INPUT'!$D$2:$D$9999,'QUALIFIED EFH'!EH$4,'HOURS&amp;CYCLES INPUT'!$E$2:$E$9999,'QUALIFIED EFH'!EH$5))</f>
        <v>0</v>
      </c>
      <c r="EI97" s="476">
        <f>IF(EI$2&lt;&gt;"",IF($C97&lt;&gt;"TBA",EI$2/114,0),SUMIFS('HOURS&amp;CYCLES INPUT'!$F$2:$F$9999,'HOURS&amp;CYCLES INPUT'!$C$2:$C$9999,'QUALIFIED EFH'!$C97,'HOURS&amp;CYCLES INPUT'!$D$2:$D$9999,'QUALIFIED EFH'!EI$4,'HOURS&amp;CYCLES INPUT'!$E$2:$E$9999,'QUALIFIED EFH'!EI$5))</f>
        <v>0</v>
      </c>
      <c r="EJ97" s="476">
        <f>IF(EJ$2&lt;&gt;"",IF($C97&lt;&gt;"TBA",EJ$2/114,0),SUMIFS('HOURS&amp;CYCLES INPUT'!$F$2:$F$9999,'HOURS&amp;CYCLES INPUT'!$C$2:$C$9999,'QUALIFIED EFH'!$C97,'HOURS&amp;CYCLES INPUT'!$D$2:$D$9999,'QUALIFIED EFH'!EJ$4,'HOURS&amp;CYCLES INPUT'!$E$2:$E$9999,'QUALIFIED EFH'!EJ$5))</f>
        <v>0</v>
      </c>
      <c r="EK97" s="476">
        <f>IF(EK$2&lt;&gt;"",IF($C97&lt;&gt;"TBA",EK$2/114,0),SUMIFS('HOURS&amp;CYCLES INPUT'!$F$2:$F$9999,'HOURS&amp;CYCLES INPUT'!$C$2:$C$9999,'QUALIFIED EFH'!$C97,'HOURS&amp;CYCLES INPUT'!$D$2:$D$9999,'QUALIFIED EFH'!EK$4,'HOURS&amp;CYCLES INPUT'!$E$2:$E$9999,'QUALIFIED EFH'!EK$5))</f>
        <v>0</v>
      </c>
      <c r="EL97" s="476">
        <f>IF(EL$2&lt;&gt;"",IF($C97&lt;&gt;"TBA",EL$2/114,0),SUMIFS('HOURS&amp;CYCLES INPUT'!$F$2:$F$9999,'HOURS&amp;CYCLES INPUT'!$C$2:$C$9999,'QUALIFIED EFH'!$C97,'HOURS&amp;CYCLES INPUT'!$D$2:$D$9999,'QUALIFIED EFH'!EL$4,'HOURS&amp;CYCLES INPUT'!$E$2:$E$9999,'QUALIFIED EFH'!EL$5))</f>
        <v>0</v>
      </c>
      <c r="EM97" s="476">
        <f>IF(EM$2&lt;&gt;"",IF($C97&lt;&gt;"TBA",EM$2/114,0),SUMIFS('HOURS&amp;CYCLES INPUT'!$F$2:$F$9999,'HOURS&amp;CYCLES INPUT'!$C$2:$C$9999,'QUALIFIED EFH'!$C97,'HOURS&amp;CYCLES INPUT'!$D$2:$D$9999,'QUALIFIED EFH'!EM$4,'HOURS&amp;CYCLES INPUT'!$E$2:$E$9999,'QUALIFIED EFH'!EM$5))</f>
        <v>0</v>
      </c>
      <c r="EN97" s="476">
        <f>IF(EN$2&lt;&gt;"",IF($C97&lt;&gt;"TBA",EN$2/114,0),SUMIFS('HOURS&amp;CYCLES INPUT'!$F$2:$F$9999,'HOURS&amp;CYCLES INPUT'!$C$2:$C$9999,'QUALIFIED EFH'!$C97,'HOURS&amp;CYCLES INPUT'!$D$2:$D$9999,'QUALIFIED EFH'!EN$4,'HOURS&amp;CYCLES INPUT'!$E$2:$E$9999,'QUALIFIED EFH'!EN$5))</f>
        <v>0</v>
      </c>
      <c r="EO97" s="476">
        <f>IF(EO$2&lt;&gt;"",IF($C97&lt;&gt;"TBA",EO$2/114,0),SUMIFS('HOURS&amp;CYCLES INPUT'!$F$2:$F$9999,'HOURS&amp;CYCLES INPUT'!$C$2:$C$9999,'QUALIFIED EFH'!$C97,'HOURS&amp;CYCLES INPUT'!$D$2:$D$9999,'QUALIFIED EFH'!EO$4,'HOURS&amp;CYCLES INPUT'!$E$2:$E$9999,'QUALIFIED EFH'!EO$5))</f>
        <v>0</v>
      </c>
      <c r="EP97" s="476">
        <f>IF(EP$2&lt;&gt;"",IF($C97&lt;&gt;"TBA",EP$2/114,0),SUMIFS('HOURS&amp;CYCLES INPUT'!$F$2:$F$9999,'HOURS&amp;CYCLES INPUT'!$C$2:$C$9999,'QUALIFIED EFH'!$C97,'HOURS&amp;CYCLES INPUT'!$D$2:$D$9999,'QUALIFIED EFH'!EP$4,'HOURS&amp;CYCLES INPUT'!$E$2:$E$9999,'QUALIFIED EFH'!EP$5))</f>
        <v>0</v>
      </c>
      <c r="EQ97" s="476">
        <f>IF(EQ$2&lt;&gt;"",IF($C97&lt;&gt;"TBA",EQ$2/114,0),SUMIFS('HOURS&amp;CYCLES INPUT'!$F$2:$F$9999,'HOURS&amp;CYCLES INPUT'!$C$2:$C$9999,'QUALIFIED EFH'!$C97,'HOURS&amp;CYCLES INPUT'!$D$2:$D$9999,'QUALIFIED EFH'!EQ$4,'HOURS&amp;CYCLES INPUT'!$E$2:$E$9999,'QUALIFIED EFH'!EQ$5))</f>
        <v>0</v>
      </c>
      <c r="ER97" s="476">
        <f>IF(ER$2&lt;&gt;"",IF($C97&lt;&gt;"TBA",ER$2/114,0),SUMIFS('HOURS&amp;CYCLES INPUT'!$F$2:$F$9999,'HOURS&amp;CYCLES INPUT'!$C$2:$C$9999,'QUALIFIED EFH'!$C97,'HOURS&amp;CYCLES INPUT'!$D$2:$D$9999,'QUALIFIED EFH'!ER$4,'HOURS&amp;CYCLES INPUT'!$E$2:$E$9999,'QUALIFIED EFH'!ER$5))</f>
        <v>0</v>
      </c>
      <c r="ES97" s="476">
        <f>IF(ES$2&lt;&gt;"",IF($C97&lt;&gt;"TBA",ES$2/114,0),SUMIFS('HOURS&amp;CYCLES INPUT'!$F$2:$F$9999,'HOURS&amp;CYCLES INPUT'!$C$2:$C$9999,'QUALIFIED EFH'!$C97,'HOURS&amp;CYCLES INPUT'!$D$2:$D$9999,'QUALIFIED EFH'!ES$4,'HOURS&amp;CYCLES INPUT'!$E$2:$E$9999,'QUALIFIED EFH'!ES$5))</f>
        <v>0</v>
      </c>
      <c r="ET97" s="476">
        <f>IF(ET$2&lt;&gt;"",IF($C97&lt;&gt;"TBA",ET$2/114,0),SUMIFS('HOURS&amp;CYCLES INPUT'!$F$2:$F$9999,'HOURS&amp;CYCLES INPUT'!$C$2:$C$9999,'QUALIFIED EFH'!$C97,'HOURS&amp;CYCLES INPUT'!$D$2:$D$9999,'QUALIFIED EFH'!ET$4,'HOURS&amp;CYCLES INPUT'!$E$2:$E$9999,'QUALIFIED EFH'!ET$5))</f>
        <v>0</v>
      </c>
      <c r="EU97" s="476">
        <f>IF(EU$2&lt;&gt;"",IF($C97&lt;&gt;"TBA",EU$2/114,0),SUMIFS('HOURS&amp;CYCLES INPUT'!$F$2:$F$9999,'HOURS&amp;CYCLES INPUT'!$C$2:$C$9999,'QUALIFIED EFH'!$C97,'HOURS&amp;CYCLES INPUT'!$D$2:$D$9999,'QUALIFIED EFH'!EU$4,'HOURS&amp;CYCLES INPUT'!$E$2:$E$9999,'QUALIFIED EFH'!EU$5))</f>
        <v>0</v>
      </c>
      <c r="EV97" s="476">
        <f>IF(EV$2&lt;&gt;"",IF($C97&lt;&gt;"TBA",EV$2/114,0),SUMIFS('HOURS&amp;CYCLES INPUT'!$F$2:$F$9999,'HOURS&amp;CYCLES INPUT'!$C$2:$C$9999,'QUALIFIED EFH'!$C97,'HOURS&amp;CYCLES INPUT'!$D$2:$D$9999,'QUALIFIED EFH'!EV$4,'HOURS&amp;CYCLES INPUT'!$E$2:$E$9999,'QUALIFIED EFH'!EV$5))</f>
        <v>0</v>
      </c>
      <c r="EW97" s="476">
        <f>IF(EW$2&lt;&gt;"",IF($C97&lt;&gt;"TBA",EW$2/114,0),SUMIFS('HOURS&amp;CYCLES INPUT'!$F$2:$F$9999,'HOURS&amp;CYCLES INPUT'!$C$2:$C$9999,'QUALIFIED EFH'!$C97,'HOURS&amp;CYCLES INPUT'!$D$2:$D$9999,'QUALIFIED EFH'!EW$4,'HOURS&amp;CYCLES INPUT'!$E$2:$E$9999,'QUALIFIED EFH'!EW$5))</f>
        <v>0</v>
      </c>
      <c r="EX97" s="476">
        <f>IF(EX$2&lt;&gt;"",IF($C97&lt;&gt;"TBA",EX$2/114,0),SUMIFS('HOURS&amp;CYCLES INPUT'!$F$2:$F$9999,'HOURS&amp;CYCLES INPUT'!$C$2:$C$9999,'QUALIFIED EFH'!$C97,'HOURS&amp;CYCLES INPUT'!$D$2:$D$9999,'QUALIFIED EFH'!EX$4,'HOURS&amp;CYCLES INPUT'!$E$2:$E$9999,'QUALIFIED EFH'!EX$5))</f>
        <v>0</v>
      </c>
      <c r="EY97" s="476">
        <f>IF(EY$2&lt;&gt;"",IF($C97&lt;&gt;"TBA",EY$2/114,0),SUMIFS('HOURS&amp;CYCLES INPUT'!$F$2:$F$9999,'HOURS&amp;CYCLES INPUT'!$C$2:$C$9999,'QUALIFIED EFH'!$C97,'HOURS&amp;CYCLES INPUT'!$D$2:$D$9999,'QUALIFIED EFH'!EY$4,'HOURS&amp;CYCLES INPUT'!$E$2:$E$9999,'QUALIFIED EFH'!EY$5))</f>
        <v>0</v>
      </c>
      <c r="EZ97" s="476">
        <f>IF(EZ$2&lt;&gt;"",IF($C97&lt;&gt;"TBA",EZ$2/114,0),SUMIFS('HOURS&amp;CYCLES INPUT'!$F$2:$F$9999,'HOURS&amp;CYCLES INPUT'!$C$2:$C$9999,'QUALIFIED EFH'!$C97,'HOURS&amp;CYCLES INPUT'!$D$2:$D$9999,'QUALIFIED EFH'!EZ$4,'HOURS&amp;CYCLES INPUT'!$E$2:$E$9999,'QUALIFIED EFH'!EZ$5))</f>
        <v>0</v>
      </c>
      <c r="FA97" s="476">
        <f>IF(FA$2&lt;&gt;"",IF($C97&lt;&gt;"TBA",FA$2/114,0),SUMIFS('HOURS&amp;CYCLES INPUT'!$F$2:$F$9999,'HOURS&amp;CYCLES INPUT'!$C$2:$C$9999,'QUALIFIED EFH'!$C97,'HOURS&amp;CYCLES INPUT'!$D$2:$D$9999,'QUALIFIED EFH'!FA$4,'HOURS&amp;CYCLES INPUT'!$E$2:$E$9999,'QUALIFIED EFH'!FA$5))</f>
        <v>0</v>
      </c>
      <c r="FB97" s="476">
        <f>IF(FB$2&lt;&gt;"",IF($C97&lt;&gt;"TBA",FB$2/114,0),SUMIFS('HOURS&amp;CYCLES INPUT'!$F$2:$F$9999,'HOURS&amp;CYCLES INPUT'!$C$2:$C$9999,'QUALIFIED EFH'!$C97,'HOURS&amp;CYCLES INPUT'!$D$2:$D$9999,'QUALIFIED EFH'!FB$4,'HOURS&amp;CYCLES INPUT'!$E$2:$E$9999,'QUALIFIED EFH'!FB$5))</f>
        <v>0</v>
      </c>
      <c r="FC97" s="476">
        <f>IF(FC$2&lt;&gt;"",IF($C97&lt;&gt;"TBA",FC$2/114,0),SUMIFS('HOURS&amp;CYCLES INPUT'!$F$2:$F$9999,'HOURS&amp;CYCLES INPUT'!$C$2:$C$9999,'QUALIFIED EFH'!$C97,'HOURS&amp;CYCLES INPUT'!$D$2:$D$9999,'QUALIFIED EFH'!FC$4,'HOURS&amp;CYCLES INPUT'!$E$2:$E$9999,'QUALIFIED EFH'!FC$5))</f>
        <v>0</v>
      </c>
      <c r="FD97" s="476">
        <f>IF(FD$2&lt;&gt;"",IF($C97&lt;&gt;"TBA",FD$2/114,0),SUMIFS('HOURS&amp;CYCLES INPUT'!$F$2:$F$9999,'HOURS&amp;CYCLES INPUT'!$C$2:$C$9999,'QUALIFIED EFH'!$C97,'HOURS&amp;CYCLES INPUT'!$D$2:$D$9999,'QUALIFIED EFH'!FD$4,'HOURS&amp;CYCLES INPUT'!$E$2:$E$9999,'QUALIFIED EFH'!FD$5))</f>
        <v>0</v>
      </c>
      <c r="FE97" s="476">
        <f>IF(FE$2&lt;&gt;"",IF($C97&lt;&gt;"TBA",FE$2/114,0),SUMIFS('HOURS&amp;CYCLES INPUT'!$F$2:$F$9999,'HOURS&amp;CYCLES INPUT'!$C$2:$C$9999,'QUALIFIED EFH'!$C97,'HOURS&amp;CYCLES INPUT'!$D$2:$D$9999,'QUALIFIED EFH'!FE$4,'HOURS&amp;CYCLES INPUT'!$E$2:$E$9999,'QUALIFIED EFH'!FE$5))</f>
        <v>0</v>
      </c>
      <c r="FF97" s="476">
        <f>IF(FF$2&lt;&gt;"",IF($C97&lt;&gt;"TBA",FF$2/114,0),SUMIFS('HOURS&amp;CYCLES INPUT'!$F$2:$F$9999,'HOURS&amp;CYCLES INPUT'!$C$2:$C$9999,'QUALIFIED EFH'!$C97,'HOURS&amp;CYCLES INPUT'!$D$2:$D$9999,'QUALIFIED EFH'!FF$4,'HOURS&amp;CYCLES INPUT'!$E$2:$E$9999,'QUALIFIED EFH'!FF$5))</f>
        <v>0</v>
      </c>
      <c r="FG97" s="476">
        <f>IF(FG$2&lt;&gt;"",IF($C97&lt;&gt;"TBA",FG$2/114,0),SUMIFS('HOURS&amp;CYCLES INPUT'!$F$2:$F$9999,'HOURS&amp;CYCLES INPUT'!$C$2:$C$9999,'QUALIFIED EFH'!$C97,'HOURS&amp;CYCLES INPUT'!$D$2:$D$9999,'QUALIFIED EFH'!FG$4,'HOURS&amp;CYCLES INPUT'!$E$2:$E$9999,'QUALIFIED EFH'!FG$5))</f>
        <v>0</v>
      </c>
      <c r="FH97" s="476">
        <f>IF(FH$2&lt;&gt;"",IF($C97&lt;&gt;"TBA",FH$2/114,0),SUMIFS('HOURS&amp;CYCLES INPUT'!$F$2:$F$9999,'HOURS&amp;CYCLES INPUT'!$C$2:$C$9999,'QUALIFIED EFH'!$C97,'HOURS&amp;CYCLES INPUT'!$D$2:$D$9999,'QUALIFIED EFH'!FH$4,'HOURS&amp;CYCLES INPUT'!$E$2:$E$9999,'QUALIFIED EFH'!FH$5))</f>
        <v>0</v>
      </c>
      <c r="FI97" s="476">
        <f>IF(FI$2&lt;&gt;"",IF($C97&lt;&gt;"TBA",FI$2/114,0),SUMIFS('HOURS&amp;CYCLES INPUT'!$F$2:$F$9999,'HOURS&amp;CYCLES INPUT'!$C$2:$C$9999,'QUALIFIED EFH'!$C97,'HOURS&amp;CYCLES INPUT'!$D$2:$D$9999,'QUALIFIED EFH'!FI$4,'HOURS&amp;CYCLES INPUT'!$E$2:$E$9999,'QUALIFIED EFH'!FI$5))</f>
        <v>0</v>
      </c>
      <c r="FJ97" s="476">
        <f>IF(FJ$2&lt;&gt;"",IF($C97&lt;&gt;"TBA",FJ$2/114,0),SUMIFS('HOURS&amp;CYCLES INPUT'!$F$2:$F$9999,'HOURS&amp;CYCLES INPUT'!$C$2:$C$9999,'QUALIFIED EFH'!$C97,'HOURS&amp;CYCLES INPUT'!$D$2:$D$9999,'QUALIFIED EFH'!FJ$4,'HOURS&amp;CYCLES INPUT'!$E$2:$E$9999,'QUALIFIED EFH'!FJ$5))</f>
        <v>0</v>
      </c>
      <c r="FK97" s="476">
        <f>IF(FK$2&lt;&gt;"",IF($C97&lt;&gt;"TBA",FK$2/114,0),SUMIFS('HOURS&amp;CYCLES INPUT'!$F$2:$F$9999,'HOURS&amp;CYCLES INPUT'!$C$2:$C$9999,'QUALIFIED EFH'!$C97,'HOURS&amp;CYCLES INPUT'!$D$2:$D$9999,'QUALIFIED EFH'!FK$4,'HOURS&amp;CYCLES INPUT'!$E$2:$E$9999,'QUALIFIED EFH'!FK$5))</f>
        <v>0</v>
      </c>
      <c r="FL97" s="476">
        <f>IF(FL$2&lt;&gt;"",IF($C97&lt;&gt;"TBA",FL$2/114,0),SUMIFS('HOURS&amp;CYCLES INPUT'!$F$2:$F$9999,'HOURS&amp;CYCLES INPUT'!$C$2:$C$9999,'QUALIFIED EFH'!$C97,'HOURS&amp;CYCLES INPUT'!$D$2:$D$9999,'QUALIFIED EFH'!FL$4,'HOURS&amp;CYCLES INPUT'!$E$2:$E$9999,'QUALIFIED EFH'!FL$5))</f>
        <v>0</v>
      </c>
      <c r="FM97" s="476">
        <f>IF(FM$2&lt;&gt;"",IF($C97&lt;&gt;"TBA",FM$2/114,0),SUMIFS('HOURS&amp;CYCLES INPUT'!$F$2:$F$9999,'HOURS&amp;CYCLES INPUT'!$C$2:$C$9999,'QUALIFIED EFH'!$C97,'HOURS&amp;CYCLES INPUT'!$D$2:$D$9999,'QUALIFIED EFH'!FM$4,'HOURS&amp;CYCLES INPUT'!$E$2:$E$9999,'QUALIFIED EFH'!FM$5))</f>
        <v>0</v>
      </c>
      <c r="FN97" s="476">
        <f>IF(FN$2&lt;&gt;"",IF($C97&lt;&gt;"TBA",FN$2/114,0),SUMIFS('HOURS&amp;CYCLES INPUT'!$F$2:$F$9999,'HOURS&amp;CYCLES INPUT'!$C$2:$C$9999,'QUALIFIED EFH'!$C97,'HOURS&amp;CYCLES INPUT'!$D$2:$D$9999,'QUALIFIED EFH'!FN$4,'HOURS&amp;CYCLES INPUT'!$E$2:$E$9999,'QUALIFIED EFH'!FN$5))</f>
        <v>0</v>
      </c>
      <c r="FO97" s="476">
        <f>IF(FO$2&lt;&gt;"",IF($C97&lt;&gt;"TBA",FO$2/114,0),SUMIFS('HOURS&amp;CYCLES INPUT'!$F$2:$F$9999,'HOURS&amp;CYCLES INPUT'!$C$2:$C$9999,'QUALIFIED EFH'!$C97,'HOURS&amp;CYCLES INPUT'!$D$2:$D$9999,'QUALIFIED EFH'!FO$4,'HOURS&amp;CYCLES INPUT'!$E$2:$E$9999,'QUALIFIED EFH'!FO$5))</f>
        <v>0</v>
      </c>
      <c r="FP97" s="476">
        <f>IF(FP$2&lt;&gt;"",IF($C97&lt;&gt;"TBA",FP$2/114,0),SUMIFS('HOURS&amp;CYCLES INPUT'!$F$2:$F$9999,'HOURS&amp;CYCLES INPUT'!$C$2:$C$9999,'QUALIFIED EFH'!$C97,'HOURS&amp;CYCLES INPUT'!$D$2:$D$9999,'QUALIFIED EFH'!FP$4,'HOURS&amp;CYCLES INPUT'!$E$2:$E$9999,'QUALIFIED EFH'!FP$5))</f>
        <v>0</v>
      </c>
      <c r="FQ97" s="476">
        <f>IF(FQ$2&lt;&gt;"",IF($C97&lt;&gt;"TBA",FQ$2/114,0),SUMIFS('HOURS&amp;CYCLES INPUT'!$F$2:$F$9999,'HOURS&amp;CYCLES INPUT'!$C$2:$C$9999,'QUALIFIED EFH'!$C97,'HOURS&amp;CYCLES INPUT'!$D$2:$D$9999,'QUALIFIED EFH'!FQ$4,'HOURS&amp;CYCLES INPUT'!$E$2:$E$9999,'QUALIFIED EFH'!FQ$5))</f>
        <v>0</v>
      </c>
      <c r="FR97" s="476">
        <f>IF(FR$2&lt;&gt;"",IF($C97&lt;&gt;"TBA",FR$2/114,0),SUMIFS('HOURS&amp;CYCLES INPUT'!$F$2:$F$9999,'HOURS&amp;CYCLES INPUT'!$C$2:$C$9999,'QUALIFIED EFH'!$C97,'HOURS&amp;CYCLES INPUT'!$D$2:$D$9999,'QUALIFIED EFH'!FR$4,'HOURS&amp;CYCLES INPUT'!$E$2:$E$9999,'QUALIFIED EFH'!FR$5))</f>
        <v>0</v>
      </c>
      <c r="FS97" s="476">
        <f>IF(FS$2&lt;&gt;"",IF($C97&lt;&gt;"TBA",FS$2/114,0),SUMIFS('HOURS&amp;CYCLES INPUT'!$F$2:$F$9999,'HOURS&amp;CYCLES INPUT'!$C$2:$C$9999,'QUALIFIED EFH'!$C97,'HOURS&amp;CYCLES INPUT'!$D$2:$D$9999,'QUALIFIED EFH'!FS$4,'HOURS&amp;CYCLES INPUT'!$E$2:$E$9999,'QUALIFIED EFH'!FS$5))</f>
        <v>0</v>
      </c>
      <c r="FT97" s="476">
        <f>IF(FT$2&lt;&gt;"",IF($C97&lt;&gt;"TBA",FT$2/114,0),SUMIFS('HOURS&amp;CYCLES INPUT'!$F$2:$F$9999,'HOURS&amp;CYCLES INPUT'!$C$2:$C$9999,'QUALIFIED EFH'!$C97,'HOURS&amp;CYCLES INPUT'!$D$2:$D$9999,'QUALIFIED EFH'!FT$4,'HOURS&amp;CYCLES INPUT'!$E$2:$E$9999,'QUALIFIED EFH'!FT$5))</f>
        <v>0</v>
      </c>
      <c r="FU97" s="476">
        <f>IF(FU$2&lt;&gt;"",IF($C97&lt;&gt;"TBA",FU$2/114,0),SUMIFS('HOURS&amp;CYCLES INPUT'!$F$2:$F$9999,'HOURS&amp;CYCLES INPUT'!$C$2:$C$9999,'QUALIFIED EFH'!$C97,'HOURS&amp;CYCLES INPUT'!$D$2:$D$9999,'QUALIFIED EFH'!FU$4,'HOURS&amp;CYCLES INPUT'!$E$2:$E$9999,'QUALIFIED EFH'!FU$5))</f>
        <v>0</v>
      </c>
      <c r="FV97" s="476">
        <f>IF(FV$2&lt;&gt;"",IF($C97&lt;&gt;"TBA",FV$2/114,0),SUMIFS('HOURS&amp;CYCLES INPUT'!$F$2:$F$9999,'HOURS&amp;CYCLES INPUT'!$C$2:$C$9999,'QUALIFIED EFH'!$C97,'HOURS&amp;CYCLES INPUT'!$D$2:$D$9999,'QUALIFIED EFH'!FV$4,'HOURS&amp;CYCLES INPUT'!$E$2:$E$9999,'QUALIFIED EFH'!FV$5))</f>
        <v>0</v>
      </c>
      <c r="FW97" s="476">
        <f>IF(FW$2&lt;&gt;"",IF($C97&lt;&gt;"TBA",FW$2/114,0),SUMIFS('HOURS&amp;CYCLES INPUT'!$F$2:$F$9999,'HOURS&amp;CYCLES INPUT'!$C$2:$C$9999,'QUALIFIED EFH'!$C97,'HOURS&amp;CYCLES INPUT'!$D$2:$D$9999,'QUALIFIED EFH'!FW$4,'HOURS&amp;CYCLES INPUT'!$E$2:$E$9999,'QUALIFIED EFH'!FW$5))</f>
        <v>0</v>
      </c>
      <c r="FX97" s="476">
        <f>IF(FX$2&lt;&gt;"",IF($C97&lt;&gt;"TBA",FX$2/114,0),SUMIFS('HOURS&amp;CYCLES INPUT'!$F$2:$F$9999,'HOURS&amp;CYCLES INPUT'!$C$2:$C$9999,'QUALIFIED EFH'!$C97,'HOURS&amp;CYCLES INPUT'!$D$2:$D$9999,'QUALIFIED EFH'!FX$4,'HOURS&amp;CYCLES INPUT'!$E$2:$E$9999,'QUALIFIED EFH'!FX$5))</f>
        <v>0</v>
      </c>
      <c r="FY97" s="476">
        <f>IF(FY$2&lt;&gt;"",IF($C97&lt;&gt;"TBA",FY$2/114,0),SUMIFS('HOURS&amp;CYCLES INPUT'!$F$2:$F$9999,'HOURS&amp;CYCLES INPUT'!$C$2:$C$9999,'QUALIFIED EFH'!$C97,'HOURS&amp;CYCLES INPUT'!$D$2:$D$9999,'QUALIFIED EFH'!FY$4,'HOURS&amp;CYCLES INPUT'!$E$2:$E$9999,'QUALIFIED EFH'!FY$5))</f>
        <v>0</v>
      </c>
      <c r="FZ97" s="476">
        <f>IF(FZ$2&lt;&gt;"",IF($C97&lt;&gt;"TBA",FZ$2/114,0),SUMIFS('HOURS&amp;CYCLES INPUT'!$F$2:$F$9999,'HOURS&amp;CYCLES INPUT'!$C$2:$C$9999,'QUALIFIED EFH'!$C97,'HOURS&amp;CYCLES INPUT'!$D$2:$D$9999,'QUALIFIED EFH'!FZ$4,'HOURS&amp;CYCLES INPUT'!$E$2:$E$9999,'QUALIFIED EFH'!FZ$5))</f>
        <v>0</v>
      </c>
      <c r="GA97" s="476">
        <f>IF(GA$2&lt;&gt;"",IF($C97&lt;&gt;"TBA",GA$2/114,0),SUMIFS('HOURS&amp;CYCLES INPUT'!$F$2:$F$9999,'HOURS&amp;CYCLES INPUT'!$C$2:$C$9999,'QUALIFIED EFH'!$C97,'HOURS&amp;CYCLES INPUT'!$D$2:$D$9999,'QUALIFIED EFH'!GA$4,'HOURS&amp;CYCLES INPUT'!$E$2:$E$9999,'QUALIFIED EFH'!GA$5))</f>
        <v>0</v>
      </c>
      <c r="GB97" s="476">
        <f>IF(GB$2&lt;&gt;"",IF($C97&lt;&gt;"TBA",GB$2/114,0),SUMIFS('HOURS&amp;CYCLES INPUT'!$F$2:$F$9999,'HOURS&amp;CYCLES INPUT'!$C$2:$C$9999,'QUALIFIED EFH'!$C97,'HOURS&amp;CYCLES INPUT'!$D$2:$D$9999,'QUALIFIED EFH'!GB$4,'HOURS&amp;CYCLES INPUT'!$E$2:$E$9999,'QUALIFIED EFH'!GB$5))</f>
        <v>0</v>
      </c>
    </row>
    <row r="98" spans="3:184" x14ac:dyDescent="0.35">
      <c r="C98" s="472">
        <f>'QUALIFIED ENGINES'!D99</f>
        <v>91561</v>
      </c>
      <c r="D98" s="476">
        <f>IF(D$2&lt;&gt;"",IF($C98&lt;&gt;"TBA",D$2/114,0),SUMIFS('HOURS&amp;CYCLES INPUT'!$F$2:$F$9999,'HOURS&amp;CYCLES INPUT'!$C$2:$C$9999,'QUALIFIED EFH'!$C98,'HOURS&amp;CYCLES INPUT'!$D$2:$D$9999,'QUALIFIED EFH'!D$4,'HOURS&amp;CYCLES INPUT'!$E$2:$E$9999,'QUALIFIED EFH'!D$5))</f>
        <v>0</v>
      </c>
      <c r="E98" s="476">
        <f>IF(E$2&lt;&gt;"",IF($C98&lt;&gt;"TBA",E$2/114,0),SUMIFS('HOURS&amp;CYCLES INPUT'!$F$2:$F$9999,'HOURS&amp;CYCLES INPUT'!$C$2:$C$9999,'QUALIFIED EFH'!$C98,'HOURS&amp;CYCLES INPUT'!$D$2:$D$9999,'QUALIFIED EFH'!E$4,'HOURS&amp;CYCLES INPUT'!$E$2:$E$9999,'QUALIFIED EFH'!E$5))</f>
        <v>0</v>
      </c>
      <c r="F98" s="476">
        <f>IF(F$2&lt;&gt;"",IF($C98&lt;&gt;"TBA",F$2/114,0),SUMIFS('HOURS&amp;CYCLES INPUT'!$F$2:$F$9999,'HOURS&amp;CYCLES INPUT'!$C$2:$C$9999,'QUALIFIED EFH'!$C98,'HOURS&amp;CYCLES INPUT'!$D$2:$D$9999,'QUALIFIED EFH'!F$4,'HOURS&amp;CYCLES INPUT'!$E$2:$E$9999,'QUALIFIED EFH'!F$5))</f>
        <v>0</v>
      </c>
      <c r="G98" s="476">
        <f>IF(G$2&lt;&gt;"",IF($C98&lt;&gt;"TBA",G$2/114,0),SUMIFS('HOURS&amp;CYCLES INPUT'!$F$2:$F$9999,'HOURS&amp;CYCLES INPUT'!$C$2:$C$9999,'QUALIFIED EFH'!$C98,'HOURS&amp;CYCLES INPUT'!$D$2:$D$9999,'QUALIFIED EFH'!G$4,'HOURS&amp;CYCLES INPUT'!$E$2:$E$9999,'QUALIFIED EFH'!G$5))</f>
        <v>0</v>
      </c>
      <c r="H98" s="476">
        <f>IF(H$2&lt;&gt;"",IF($C98&lt;&gt;"TBA",H$2/114,0),SUMIFS('HOURS&amp;CYCLES INPUT'!$F$2:$F$9999,'HOURS&amp;CYCLES INPUT'!$C$2:$C$9999,'QUALIFIED EFH'!$C98,'HOURS&amp;CYCLES INPUT'!$D$2:$D$9999,'QUALIFIED EFH'!H$4,'HOURS&amp;CYCLES INPUT'!$E$2:$E$9999,'QUALIFIED EFH'!H$5))</f>
        <v>0</v>
      </c>
      <c r="I98" s="476">
        <f>IF(I$2&lt;&gt;"",IF($C98&lt;&gt;"TBA",I$2/114,0),SUMIFS('HOURS&amp;CYCLES INPUT'!$F$2:$F$9999,'HOURS&amp;CYCLES INPUT'!$C$2:$C$9999,'QUALIFIED EFH'!$C98,'HOURS&amp;CYCLES INPUT'!$D$2:$D$9999,'QUALIFIED EFH'!I$4,'HOURS&amp;CYCLES INPUT'!$E$2:$E$9999,'QUALIFIED EFH'!I$5))</f>
        <v>0</v>
      </c>
      <c r="J98" s="476">
        <f>IF(J$2&lt;&gt;"",IF($C98&lt;&gt;"TBA",J$2/114,0),SUMIFS('HOURS&amp;CYCLES INPUT'!$F$2:$F$9999,'HOURS&amp;CYCLES INPUT'!$C$2:$C$9999,'QUALIFIED EFH'!$C98,'HOURS&amp;CYCLES INPUT'!$D$2:$D$9999,'QUALIFIED EFH'!J$4,'HOURS&amp;CYCLES INPUT'!$E$2:$E$9999,'QUALIFIED EFH'!J$5))</f>
        <v>0</v>
      </c>
      <c r="K98" s="476">
        <f>IF(K$2&lt;&gt;"",IF($C98&lt;&gt;"TBA",K$2/114,0),SUMIFS('HOURS&amp;CYCLES INPUT'!$F$2:$F$9999,'HOURS&amp;CYCLES INPUT'!$C$2:$C$9999,'QUALIFIED EFH'!$C98,'HOURS&amp;CYCLES INPUT'!$D$2:$D$9999,'QUALIFIED EFH'!K$4,'HOURS&amp;CYCLES INPUT'!$E$2:$E$9999,'QUALIFIED EFH'!K$5))</f>
        <v>0</v>
      </c>
      <c r="L98" s="476">
        <f>IF(L$2&lt;&gt;"",IF($C98&lt;&gt;"TBA",L$2/114,0),SUMIFS('HOURS&amp;CYCLES INPUT'!$F$2:$F$9999,'HOURS&amp;CYCLES INPUT'!$C$2:$C$9999,'QUALIFIED EFH'!$C98,'HOURS&amp;CYCLES INPUT'!$D$2:$D$9999,'QUALIFIED EFH'!L$4,'HOURS&amp;CYCLES INPUT'!$E$2:$E$9999,'QUALIFIED EFH'!L$5))</f>
        <v>0</v>
      </c>
      <c r="M98" s="476">
        <f>IF(M$2&lt;&gt;"",IF($C98&lt;&gt;"TBA",M$2/114,0),SUMIFS('HOURS&amp;CYCLES INPUT'!$F$2:$F$9999,'HOURS&amp;CYCLES INPUT'!$C$2:$C$9999,'QUALIFIED EFH'!$C98,'HOURS&amp;CYCLES INPUT'!$D$2:$D$9999,'QUALIFIED EFH'!M$4,'HOURS&amp;CYCLES INPUT'!$E$2:$E$9999,'QUALIFIED EFH'!M$5))</f>
        <v>0</v>
      </c>
      <c r="N98" s="476">
        <f>IF(N$2&lt;&gt;"",IF($C98&lt;&gt;"TBA",N$2/114,0),SUMIFS('HOURS&amp;CYCLES INPUT'!$F$2:$F$9999,'HOURS&amp;CYCLES INPUT'!$C$2:$C$9999,'QUALIFIED EFH'!$C98,'HOURS&amp;CYCLES INPUT'!$D$2:$D$9999,'QUALIFIED EFH'!N$4,'HOURS&amp;CYCLES INPUT'!$E$2:$E$9999,'QUALIFIED EFH'!N$5))</f>
        <v>0</v>
      </c>
      <c r="O98" s="476">
        <f>IF(O$2&lt;&gt;"",IF($C98&lt;&gt;"TBA",O$2/114,0),SUMIFS('HOURS&amp;CYCLES INPUT'!$F$2:$F$9999,'HOURS&amp;CYCLES INPUT'!$C$2:$C$9999,'QUALIFIED EFH'!$C98,'HOURS&amp;CYCLES INPUT'!$D$2:$D$9999,'QUALIFIED EFH'!O$4,'HOURS&amp;CYCLES INPUT'!$E$2:$E$9999,'QUALIFIED EFH'!O$5))</f>
        <v>0</v>
      </c>
      <c r="P98" s="476">
        <f>IF(P$2&lt;&gt;"",IF($C98&lt;&gt;"TBA",P$2/114,0),SUMIFS('HOURS&amp;CYCLES INPUT'!$F$2:$F$9999,'HOURS&amp;CYCLES INPUT'!$C$2:$C$9999,'QUALIFIED EFH'!$C98,'HOURS&amp;CYCLES INPUT'!$D$2:$D$9999,'QUALIFIED EFH'!P$4,'HOURS&amp;CYCLES INPUT'!$E$2:$E$9999,'QUALIFIED EFH'!P$5))</f>
        <v>0</v>
      </c>
      <c r="Q98" s="476">
        <f>IF(Q$2&lt;&gt;"",IF($C98&lt;&gt;"TBA",Q$2/114,0),SUMIFS('HOURS&amp;CYCLES INPUT'!$F$2:$F$9999,'HOURS&amp;CYCLES INPUT'!$C$2:$C$9999,'QUALIFIED EFH'!$C98,'HOURS&amp;CYCLES INPUT'!$D$2:$D$9999,'QUALIFIED EFH'!Q$4,'HOURS&amp;CYCLES INPUT'!$E$2:$E$9999,'QUALIFIED EFH'!Q$5))</f>
        <v>0</v>
      </c>
      <c r="R98" s="476">
        <f>IF(R$1&lt;&gt;"",IF($C98&lt;&gt;"TBA",R$1/114,0),SUMIFS('HOURS&amp;CYCLES INPUT'!$F$2:$F$9999,'HOURS&amp;CYCLES INPUT'!$C$2:$C$9999,'QUALIFIED EFH'!$C98,'HOURS&amp;CYCLES INPUT'!$D$2:$D$9999,'QUALIFIED EFH'!R$4,'HOURS&amp;CYCLES INPUT'!$E$2:$E$9999,'QUALIFIED EFH'!R$5))</f>
        <v>0</v>
      </c>
      <c r="S98" s="476">
        <f>IF(S$2&lt;&gt;"",IF($C98&lt;&gt;"TBA",S$2/114,0),SUMIFS('HOURS&amp;CYCLES INPUT'!$F$2:$F$9999,'HOURS&amp;CYCLES INPUT'!$C$2:$C$9999,'QUALIFIED EFH'!$C98,'HOURS&amp;CYCLES INPUT'!$D$2:$D$9999,'QUALIFIED EFH'!S$4,'HOURS&amp;CYCLES INPUT'!$E$2:$E$9999,'QUALIFIED EFH'!S$5))</f>
        <v>0</v>
      </c>
      <c r="T98" s="476">
        <f>IF(T$2&lt;&gt;"",IF($C98&lt;&gt;"TBA",T$2/114,0),SUMIFS('HOURS&amp;CYCLES INPUT'!$F$2:$F$9999,'HOURS&amp;CYCLES INPUT'!$C$2:$C$9999,'QUALIFIED EFH'!$C98,'HOURS&amp;CYCLES INPUT'!$D$2:$D$9999,'QUALIFIED EFH'!T$4,'HOURS&amp;CYCLES INPUT'!$E$2:$E$9999,'QUALIFIED EFH'!T$5))</f>
        <v>0</v>
      </c>
      <c r="U98" s="476">
        <f>IF(U$2&lt;&gt;"",IF($C98&lt;&gt;"TBA",U$2/114,0),SUMIFS('HOURS&amp;CYCLES INPUT'!$F$2:$F$9999,'HOURS&amp;CYCLES INPUT'!$C$2:$C$9999,'QUALIFIED EFH'!$C98,'HOURS&amp;CYCLES INPUT'!$D$2:$D$9999,'QUALIFIED EFH'!U$4,'HOURS&amp;CYCLES INPUT'!$E$2:$E$9999,'QUALIFIED EFH'!U$5))</f>
        <v>0</v>
      </c>
      <c r="V98" s="476">
        <f>IF(V$2&lt;&gt;"",IF($C98&lt;&gt;"TBA",V$2/114,0),SUMIFS('HOURS&amp;CYCLES INPUT'!$F$2:$F$9999,'HOURS&amp;CYCLES INPUT'!$C$2:$C$9999,'QUALIFIED EFH'!$C98,'HOURS&amp;CYCLES INPUT'!$D$2:$D$9999,'QUALIFIED EFH'!V$4,'HOURS&amp;CYCLES INPUT'!$E$2:$E$9999,'QUALIFIED EFH'!V$5))</f>
        <v>0</v>
      </c>
      <c r="W98" s="476">
        <f>IF(W$2&lt;&gt;"",IF($C98&lt;&gt;"TBA",W$2/114,0),SUMIFS('HOURS&amp;CYCLES INPUT'!$F$2:$F$9999,'HOURS&amp;CYCLES INPUT'!$C$2:$C$9999,'QUALIFIED EFH'!$C98,'HOURS&amp;CYCLES INPUT'!$D$2:$D$9999,'QUALIFIED EFH'!W$4,'HOURS&amp;CYCLES INPUT'!$E$2:$E$9999,'QUALIFIED EFH'!W$5))</f>
        <v>0</v>
      </c>
      <c r="X98" s="476">
        <f>IF(X$2&lt;&gt;"",IF($C98&lt;&gt;"TBA",X$2/114,0),SUMIFS('HOURS&amp;CYCLES INPUT'!$F$2:$F$9999,'HOURS&amp;CYCLES INPUT'!$C$2:$C$9999,'QUALIFIED EFH'!$C98,'HOURS&amp;CYCLES INPUT'!$D$2:$D$9999,'QUALIFIED EFH'!X$4,'HOURS&amp;CYCLES INPUT'!$E$2:$E$9999,'QUALIFIED EFH'!X$5))</f>
        <v>0</v>
      </c>
      <c r="Y98" s="476">
        <f>IF(Y$2&lt;&gt;"",IF($C98&lt;&gt;"TBA",Y$2/114,0),SUMIFS('HOURS&amp;CYCLES INPUT'!$F$2:$F$9999,'HOURS&amp;CYCLES INPUT'!$C$2:$C$9999,'QUALIFIED EFH'!$C98,'HOURS&amp;CYCLES INPUT'!$D$2:$D$9999,'QUALIFIED EFH'!Y$4,'HOURS&amp;CYCLES INPUT'!$E$2:$E$9999,'QUALIFIED EFH'!Y$5))</f>
        <v>0</v>
      </c>
      <c r="Z98" s="476">
        <f>IF(Z$2&lt;&gt;"",IF($C98&lt;&gt;"TBA",Z$2/114,0),SUMIFS('HOURS&amp;CYCLES INPUT'!$F$2:$F$9999,'HOURS&amp;CYCLES INPUT'!$C$2:$C$9999,'QUALIFIED EFH'!$C98,'HOURS&amp;CYCLES INPUT'!$D$2:$D$9999,'QUALIFIED EFH'!Z$4,'HOURS&amp;CYCLES INPUT'!$E$2:$E$9999,'QUALIFIED EFH'!Z$5))</f>
        <v>0</v>
      </c>
      <c r="AA98" s="476">
        <f>IF(AA$2&lt;&gt;"",IF($C98&lt;&gt;"TBA",AA$2/114,0),SUMIFS('HOURS&amp;CYCLES INPUT'!$F$2:$F$9999,'HOURS&amp;CYCLES INPUT'!$C$2:$C$9999,'QUALIFIED EFH'!$C98,'HOURS&amp;CYCLES INPUT'!$D$2:$D$9999,'QUALIFIED EFH'!AA$4,'HOURS&amp;CYCLES INPUT'!$E$2:$E$9999,'QUALIFIED EFH'!AA$5))</f>
        <v>0</v>
      </c>
      <c r="AB98" s="476">
        <f>IF(AB$2&lt;&gt;"",IF($C98&lt;&gt;"TBA",AB$2/114,0),SUMIFS('HOURS&amp;CYCLES INPUT'!$F$2:$F$9999,'HOURS&amp;CYCLES INPUT'!$C$2:$C$9999,'QUALIFIED EFH'!$C98,'HOURS&amp;CYCLES INPUT'!$D$2:$D$9999,'QUALIFIED EFH'!AB$4,'HOURS&amp;CYCLES INPUT'!$E$2:$E$9999,'QUALIFIED EFH'!AB$5))</f>
        <v>0</v>
      </c>
      <c r="AC98" s="476">
        <f>IF(AC$2&lt;&gt;"",IF($C98&lt;&gt;"TBA",AC$2/114,0),SUMIFS('HOURS&amp;CYCLES INPUT'!$F$2:$F$9999,'HOURS&amp;CYCLES INPUT'!$C$2:$C$9999,'QUALIFIED EFH'!$C98,'HOURS&amp;CYCLES INPUT'!$D$2:$D$9999,'QUALIFIED EFH'!AC$4,'HOURS&amp;CYCLES INPUT'!$E$2:$E$9999,'QUALIFIED EFH'!AC$5))</f>
        <v>0</v>
      </c>
      <c r="AD98" s="476">
        <f>IF(AD$2&lt;&gt;"",IF($C98&lt;&gt;"TBA",AD$2/114,0),SUMIFS('HOURS&amp;CYCLES INPUT'!$F$2:$F$9999,'HOURS&amp;CYCLES INPUT'!$C$2:$C$9999,'QUALIFIED EFH'!$C98,'HOURS&amp;CYCLES INPUT'!$D$2:$D$9999,'QUALIFIED EFH'!AD$4,'HOURS&amp;CYCLES INPUT'!$E$2:$E$9999,'QUALIFIED EFH'!AD$5))</f>
        <v>0</v>
      </c>
      <c r="AE98" s="476">
        <f>IF(AE$2&lt;&gt;"",IF($C98&lt;&gt;"TBA",AE$2/114,0),SUMIFS('HOURS&amp;CYCLES INPUT'!$F$2:$F$9999,'HOURS&amp;CYCLES INPUT'!$C$2:$C$9999,'QUALIFIED EFH'!$C98,'HOURS&amp;CYCLES INPUT'!$D$2:$D$9999,'QUALIFIED EFH'!AE$4,'HOURS&amp;CYCLES INPUT'!$E$2:$E$9999,'QUALIFIED EFH'!AE$5))</f>
        <v>0</v>
      </c>
      <c r="AF98" s="476">
        <f>IF(AF$2&lt;&gt;"",IF($C98&lt;&gt;"TBA",AF$2/114,0),SUMIFS('HOURS&amp;CYCLES INPUT'!$F$2:$F$9999,'HOURS&amp;CYCLES INPUT'!$C$2:$C$9999,'QUALIFIED EFH'!$C98,'HOURS&amp;CYCLES INPUT'!$D$2:$D$9999,'QUALIFIED EFH'!AF$4,'HOURS&amp;CYCLES INPUT'!$E$2:$E$9999,'QUALIFIED EFH'!AF$5))</f>
        <v>0</v>
      </c>
      <c r="AG98" s="476">
        <f>IF(AG$2&lt;&gt;"",IF($C98&lt;&gt;"TBA",AG$2/114,0),SUMIFS('HOURS&amp;CYCLES INPUT'!$F$2:$F$9999,'HOURS&amp;CYCLES INPUT'!$C$2:$C$9999,'QUALIFIED EFH'!$C98,'HOURS&amp;CYCLES INPUT'!$D$2:$D$9999,'QUALIFIED EFH'!AG$4,'HOURS&amp;CYCLES INPUT'!$E$2:$E$9999,'QUALIFIED EFH'!AG$5))</f>
        <v>0</v>
      </c>
      <c r="AH98" s="476">
        <f>IF(AH$2&lt;&gt;"",IF($C98&lt;&gt;"TBA",AH$2/114,0),SUMIFS('HOURS&amp;CYCLES INPUT'!$F$2:$F$9999,'HOURS&amp;CYCLES INPUT'!$C$2:$C$9999,'QUALIFIED EFH'!$C98,'HOURS&amp;CYCLES INPUT'!$D$2:$D$9999,'QUALIFIED EFH'!AH$4,'HOURS&amp;CYCLES INPUT'!$E$2:$E$9999,'QUALIFIED EFH'!AH$5))</f>
        <v>0</v>
      </c>
      <c r="AI98" s="476">
        <f>IF(AI$2&lt;&gt;"",IF($C98&lt;&gt;"TBA",AI$2/114,0),SUMIFS('HOURS&amp;CYCLES INPUT'!$F$2:$F$9999,'HOURS&amp;CYCLES INPUT'!$C$2:$C$9999,'QUALIFIED EFH'!$C98,'HOURS&amp;CYCLES INPUT'!$D$2:$D$9999,'QUALIFIED EFH'!AI$4,'HOURS&amp;CYCLES INPUT'!$E$2:$E$9999,'QUALIFIED EFH'!AI$5))</f>
        <v>0</v>
      </c>
      <c r="AJ98" s="476">
        <f>IF(AJ$2&lt;&gt;"",IF($C98&lt;&gt;"TBA",AJ$2/114,0),SUMIFS('HOURS&amp;CYCLES INPUT'!$F$2:$F$9999,'HOURS&amp;CYCLES INPUT'!$C$2:$C$9999,'QUALIFIED EFH'!$C98,'HOURS&amp;CYCLES INPUT'!$D$2:$D$9999,'QUALIFIED EFH'!AJ$4,'HOURS&amp;CYCLES INPUT'!$E$2:$E$9999,'QUALIFIED EFH'!AJ$5))</f>
        <v>0</v>
      </c>
      <c r="AK98" s="476">
        <f>IF(AK$2&lt;&gt;"",IF($C98&lt;&gt;"TBA",AK$2/114,0),SUMIFS('HOURS&amp;CYCLES INPUT'!$F$2:$F$9999,'HOURS&amp;CYCLES INPUT'!$C$2:$C$9999,'QUALIFIED EFH'!$C98,'HOURS&amp;CYCLES INPUT'!$D$2:$D$9999,'QUALIFIED EFH'!AK$4,'HOURS&amp;CYCLES INPUT'!$E$2:$E$9999,'QUALIFIED EFH'!AK$5))</f>
        <v>0</v>
      </c>
      <c r="AL98" s="476">
        <f>IF(AL$2&lt;&gt;"",IF($C98&lt;&gt;"TBA",AL$2/114,0),SUMIFS('HOURS&amp;CYCLES INPUT'!$F$2:$F$9999,'HOURS&amp;CYCLES INPUT'!$C$2:$C$9999,'QUALIFIED EFH'!$C98,'HOURS&amp;CYCLES INPUT'!$D$2:$D$9999,'QUALIFIED EFH'!AL$4,'HOURS&amp;CYCLES INPUT'!$E$2:$E$9999,'QUALIFIED EFH'!AL$5))</f>
        <v>0</v>
      </c>
      <c r="AM98" s="476">
        <f>IF(AM$2&lt;&gt;"",IF($C98&lt;&gt;"TBA",AM$2/114,0),SUMIFS('HOURS&amp;CYCLES INPUT'!$F$2:$F$9999,'HOURS&amp;CYCLES INPUT'!$C$2:$C$9999,'QUALIFIED EFH'!$C98,'HOURS&amp;CYCLES INPUT'!$D$2:$D$9999,'QUALIFIED EFH'!AM$4,'HOURS&amp;CYCLES INPUT'!$E$2:$E$9999,'QUALIFIED EFH'!AM$5))</f>
        <v>0</v>
      </c>
      <c r="AN98" s="476">
        <f>IF(AN$2&lt;&gt;"",IF($C98&lt;&gt;"TBA",AN$2/114,0),SUMIFS('HOURS&amp;CYCLES INPUT'!$F$2:$F$9999,'HOURS&amp;CYCLES INPUT'!$C$2:$C$9999,'QUALIFIED EFH'!$C98,'HOURS&amp;CYCLES INPUT'!$D$2:$D$9999,'QUALIFIED EFH'!AN$4,'HOURS&amp;CYCLES INPUT'!$E$2:$E$9999,'QUALIFIED EFH'!AN$5))</f>
        <v>241.42</v>
      </c>
      <c r="AO98" s="476">
        <f>IF(AO$2&lt;&gt;"",IF($C98&lt;&gt;"TBA",AO$2/114,0),SUMIFS('HOURS&amp;CYCLES INPUT'!$F$2:$F$9999,'HOURS&amp;CYCLES INPUT'!$C$2:$C$9999,'QUALIFIED EFH'!$C98,'HOURS&amp;CYCLES INPUT'!$D$2:$D$9999,'QUALIFIED EFH'!AO$4,'HOURS&amp;CYCLES INPUT'!$E$2:$E$9999,'QUALIFIED EFH'!AO$5))</f>
        <v>374.2</v>
      </c>
      <c r="AP98" s="476">
        <f>IF(AP$2&lt;&gt;"",IF($C98&lt;&gt;"TBA",AP$2/114,0),SUMIFS('HOURS&amp;CYCLES INPUT'!$F$2:$F$9999,'HOURS&amp;CYCLES INPUT'!$C$2:$C$9999,'QUALIFIED EFH'!$C98,'HOURS&amp;CYCLES INPUT'!$D$2:$D$9999,'QUALIFIED EFH'!AP$4,'HOURS&amp;CYCLES INPUT'!$E$2:$E$9999,'QUALIFIED EFH'!AP$5))</f>
        <v>350.06</v>
      </c>
      <c r="AQ98" s="476">
        <f>IF(AQ$2&lt;&gt;"",IF($C98&lt;&gt;"TBA",AQ$2/114,0),SUMIFS('HOURS&amp;CYCLES INPUT'!$F$2:$F$9999,'HOURS&amp;CYCLES INPUT'!$C$2:$C$9999,'QUALIFIED EFH'!$C98,'HOURS&amp;CYCLES INPUT'!$D$2:$D$9999,'QUALIFIED EFH'!AQ$4,'HOURS&amp;CYCLES INPUT'!$E$2:$E$9999,'QUALIFIED EFH'!AQ$5))</f>
        <v>318.37</v>
      </c>
      <c r="AR98" s="476">
        <f>IF(AR$2&lt;&gt;"",IF($C98&lt;&gt;"TBA",AR$2/114,0),SUMIFS('HOURS&amp;CYCLES INPUT'!$F$2:$F$9999,'HOURS&amp;CYCLES INPUT'!$C$2:$C$9999,'QUALIFIED EFH'!$C98,'HOURS&amp;CYCLES INPUT'!$D$2:$D$9999,'QUALIFIED EFH'!AR$4,'HOURS&amp;CYCLES INPUT'!$E$2:$E$9999,'QUALIFIED EFH'!AR$5))</f>
        <v>0</v>
      </c>
      <c r="AS98" s="476">
        <f>IF(AS$2&lt;&gt;"",IF($C98&lt;&gt;"TBA",AS$2/114,0),SUMIFS('HOURS&amp;CYCLES INPUT'!$F$2:$F$9999,'HOURS&amp;CYCLES INPUT'!$C$2:$C$9999,'QUALIFIED EFH'!$C98,'HOURS&amp;CYCLES INPUT'!$D$2:$D$9999,'QUALIFIED EFH'!AS$4,'HOURS&amp;CYCLES INPUT'!$E$2:$E$9999,'QUALIFIED EFH'!AS$5))</f>
        <v>0</v>
      </c>
      <c r="AT98" s="476">
        <f>IF(AT$2&lt;&gt;"",IF($C98&lt;&gt;"TBA",AT$2/114,0),SUMIFS('HOURS&amp;CYCLES INPUT'!$F$2:$F$9999,'HOURS&amp;CYCLES INPUT'!$C$2:$C$9999,'QUALIFIED EFH'!$C98,'HOURS&amp;CYCLES INPUT'!$D$2:$D$9999,'QUALIFIED EFH'!AT$4,'HOURS&amp;CYCLES INPUT'!$E$2:$E$9999,'QUALIFIED EFH'!AT$5))</f>
        <v>0</v>
      </c>
      <c r="AU98" s="476">
        <f>IF(AU$2&lt;&gt;"",IF($C98&lt;&gt;"TBA",AU$2/114,0),SUMIFS('HOURS&amp;CYCLES INPUT'!$F$2:$F$9999,'HOURS&amp;CYCLES INPUT'!$C$2:$C$9999,'QUALIFIED EFH'!$C98,'HOURS&amp;CYCLES INPUT'!$D$2:$D$9999,'QUALIFIED EFH'!AU$4,'HOURS&amp;CYCLES INPUT'!$E$2:$E$9999,'QUALIFIED EFH'!AU$5))</f>
        <v>38.450000000000003</v>
      </c>
      <c r="AV98" s="476">
        <f>IF(AV$2&lt;&gt;"",IF($C98&lt;&gt;"TBA",AV$2/114,0),SUMIFS('HOURS&amp;CYCLES INPUT'!$F$2:$F$9999,'HOURS&amp;CYCLES INPUT'!$C$2:$C$9999,'QUALIFIED EFH'!$C98,'HOURS&amp;CYCLES INPUT'!$D$2:$D$9999,'QUALIFIED EFH'!AV$4,'HOURS&amp;CYCLES INPUT'!$E$2:$E$9999,'QUALIFIED EFH'!AV$5))</f>
        <v>157.82</v>
      </c>
      <c r="AW98" s="476">
        <f>IF(AW$2&lt;&gt;"",IF($C98&lt;&gt;"TBA",AW$2/114,0),SUMIFS('HOURS&amp;CYCLES INPUT'!$F$2:$F$9999,'HOURS&amp;CYCLES INPUT'!$C$2:$C$9999,'QUALIFIED EFH'!$C98,'HOURS&amp;CYCLES INPUT'!$D$2:$D$9999,'QUALIFIED EFH'!AW$4,'HOURS&amp;CYCLES INPUT'!$E$2:$E$9999,'QUALIFIED EFH'!AW$5))</f>
        <v>88.96</v>
      </c>
      <c r="AX98" s="476">
        <f>IF(AX$2&lt;&gt;"",IF($C98&lt;&gt;"TBA",AX$2/114,0),SUMIFS('HOURS&amp;CYCLES INPUT'!$F$2:$F$9999,'HOURS&amp;CYCLES INPUT'!$C$2:$C$9999,'QUALIFIED EFH'!$C98,'HOURS&amp;CYCLES INPUT'!$D$2:$D$9999,'QUALIFIED EFH'!AX$4,'HOURS&amp;CYCLES INPUT'!$E$2:$E$9999,'QUALIFIED EFH'!AX$5))</f>
        <v>36.67</v>
      </c>
      <c r="AY98" s="476">
        <f>IF(AY$2&lt;&gt;"",IF($C98&lt;&gt;"TBA",AY$2/114,0),SUMIFS('HOURS&amp;CYCLES INPUT'!$F$2:$F$9999,'HOURS&amp;CYCLES INPUT'!$C$2:$C$9999,'QUALIFIED EFH'!$C98,'HOURS&amp;CYCLES INPUT'!$D$2:$D$9999,'QUALIFIED EFH'!AY$4,'HOURS&amp;CYCLES INPUT'!$E$2:$E$9999,'QUALIFIED EFH'!AY$5))</f>
        <v>0</v>
      </c>
      <c r="AZ98" s="476">
        <f>IF(AZ$2&lt;&gt;"",IF($C98&lt;&gt;"TBA",AZ$2/114,0),SUMIFS('HOURS&amp;CYCLES INPUT'!$F$2:$F$9999,'HOURS&amp;CYCLES INPUT'!$C$2:$C$9999,'QUALIFIED EFH'!$C98,'HOURS&amp;CYCLES INPUT'!$D$2:$D$9999,'QUALIFIED EFH'!AZ$4,'HOURS&amp;CYCLES INPUT'!$E$2:$E$9999,'QUALIFIED EFH'!AZ$5))</f>
        <v>0</v>
      </c>
      <c r="BA98" s="476">
        <f>IF(BA$2&lt;&gt;"",IF($C98&lt;&gt;"TBA",BA$2/114,0),SUMIFS('HOURS&amp;CYCLES INPUT'!$F$2:$F$9999,'HOURS&amp;CYCLES INPUT'!$C$2:$C$9999,'QUALIFIED EFH'!$C98,'HOURS&amp;CYCLES INPUT'!$D$2:$D$9999,'QUALIFIED EFH'!BA$4,'HOURS&amp;CYCLES INPUT'!$E$2:$E$9999,'QUALIFIED EFH'!BA$5))</f>
        <v>67.8</v>
      </c>
      <c r="BB98" s="476">
        <f>IF(BB$2&lt;&gt;"",IF($C98&lt;&gt;"TBA",BB$2/114,0),SUMIFS('HOURS&amp;CYCLES INPUT'!$F$2:$F$9999,'HOURS&amp;CYCLES INPUT'!$C$2:$C$9999,'QUALIFIED EFH'!$C98,'HOURS&amp;CYCLES INPUT'!$D$2:$D$9999,'QUALIFIED EFH'!BB$4,'HOURS&amp;CYCLES INPUT'!$E$2:$E$9999,'QUALIFIED EFH'!BB$5))</f>
        <v>45.12</v>
      </c>
      <c r="BC98" s="476">
        <f>IF(BC$2&lt;&gt;"",IF($C98&lt;&gt;"TBA",BC$2/114,0),SUMIFS('HOURS&amp;CYCLES INPUT'!$F$2:$F$9999,'HOURS&amp;CYCLES INPUT'!$C$2:$C$9999,'QUALIFIED EFH'!$C98,'HOURS&amp;CYCLES INPUT'!$D$2:$D$9999,'QUALIFIED EFH'!BC$4,'HOURS&amp;CYCLES INPUT'!$E$2:$E$9999,'QUALIFIED EFH'!BC$5))</f>
        <v>154.05000000000001</v>
      </c>
      <c r="BD98" s="476">
        <f>IF(BD$2&lt;&gt;"",IF($C98&lt;&gt;"TBA",BD$2/114,0),SUMIFS('HOURS&amp;CYCLES INPUT'!$F$2:$F$9999,'HOURS&amp;CYCLES INPUT'!$C$2:$C$9999,'QUALIFIED EFH'!$C98,'HOURS&amp;CYCLES INPUT'!$D$2:$D$9999,'QUALIFIED EFH'!BD$4,'HOURS&amp;CYCLES INPUT'!$E$2:$E$9999,'QUALIFIED EFH'!BD$5))</f>
        <v>57.51</v>
      </c>
      <c r="BE98" s="476">
        <f>IF(BE$2&lt;&gt;"",IF($C98&lt;&gt;"TBA",BE$2/114,0),SUMIFS('HOURS&amp;CYCLES INPUT'!$F$2:$F$9999,'HOURS&amp;CYCLES INPUT'!$C$2:$C$9999,'QUALIFIED EFH'!$C98,'HOURS&amp;CYCLES INPUT'!$D$2:$D$9999,'QUALIFIED EFH'!BE$4,'HOURS&amp;CYCLES INPUT'!$E$2:$E$9999,'QUALIFIED EFH'!BE$5))</f>
        <v>148.76</v>
      </c>
      <c r="BF98" s="476">
        <f>IF(BF$2&lt;&gt;"",IF($C98&lt;&gt;"TBA",BF$2/114,0),SUMIFS('HOURS&amp;CYCLES INPUT'!$F$2:$F$9999,'HOURS&amp;CYCLES INPUT'!$C$2:$C$9999,'QUALIFIED EFH'!$C98,'HOURS&amp;CYCLES INPUT'!$D$2:$D$9999,'QUALIFIED EFH'!BF$4,'HOURS&amp;CYCLES INPUT'!$E$2:$E$9999,'QUALIFIED EFH'!BF$5))</f>
        <v>143.96</v>
      </c>
      <c r="BG98" s="476">
        <f>IF(BG$2&lt;&gt;"",IF($C98&lt;&gt;"TBA",BG$2/114,0),SUMIFS('HOURS&amp;CYCLES INPUT'!$F$2:$F$9999,'HOURS&amp;CYCLES INPUT'!$C$2:$C$9999,'QUALIFIED EFH'!$C98,'HOURS&amp;CYCLES INPUT'!$D$2:$D$9999,'QUALIFIED EFH'!BG$4,'HOURS&amp;CYCLES INPUT'!$E$2:$E$9999,'QUALIFIED EFH'!BG$5))</f>
        <v>272.57</v>
      </c>
      <c r="BH98" s="476">
        <f>IF(BH$2&lt;&gt;"",IF($C98&lt;&gt;"TBA",BH$2/114,0),SUMIFS('HOURS&amp;CYCLES INPUT'!$F$2:$F$9999,'HOURS&amp;CYCLES INPUT'!$C$2:$C$9999,'QUALIFIED EFH'!$C98,'HOURS&amp;CYCLES INPUT'!$D$2:$D$9999,'QUALIFIED EFH'!BH$4,'HOURS&amp;CYCLES INPUT'!$E$2:$E$9999,'QUALIFIED EFH'!BH$5))</f>
        <v>275.2</v>
      </c>
      <c r="BI98" s="476">
        <f>IF(BI$2&lt;&gt;"",IF($C98&lt;&gt;"TBA",BI$2/114,0),SUMIFS('HOURS&amp;CYCLES INPUT'!$F$2:$F$9999,'HOURS&amp;CYCLES INPUT'!$C$2:$C$9999,'QUALIFIED EFH'!$C98,'HOURS&amp;CYCLES INPUT'!$D$2:$D$9999,'QUALIFIED EFH'!BI$4,'HOURS&amp;CYCLES INPUT'!$E$2:$E$9999,'QUALIFIED EFH'!BI$5))</f>
        <v>235.06</v>
      </c>
      <c r="BJ98" s="476">
        <f>IF(BJ$2&lt;&gt;"",IF($C98&lt;&gt;"TBA",BJ$2/114,0),SUMIFS('HOURS&amp;CYCLES INPUT'!$F$2:$F$9999,'HOURS&amp;CYCLES INPUT'!$C$2:$C$9999,'QUALIFIED EFH'!$C98,'HOURS&amp;CYCLES INPUT'!$D$2:$D$9999,'QUALIFIED EFH'!BJ$4,'HOURS&amp;CYCLES INPUT'!$E$2:$E$9999,'QUALIFIED EFH'!BJ$5))</f>
        <v>338.87</v>
      </c>
      <c r="BK98" s="476">
        <f>IF(BK$2&lt;&gt;"",IF($C98&lt;&gt;"TBA",BK$2/114,0),SUMIFS('HOURS&amp;CYCLES INPUT'!$F$2:$F$9999,'HOURS&amp;CYCLES INPUT'!$C$2:$C$9999,'QUALIFIED EFH'!$C98,'HOURS&amp;CYCLES INPUT'!$D$2:$D$9999,'QUALIFIED EFH'!BK$4,'HOURS&amp;CYCLES INPUT'!$E$2:$E$9999,'QUALIFIED EFH'!BK$5))</f>
        <v>334.39</v>
      </c>
      <c r="BL98" s="476">
        <f>IF(BL$2&lt;&gt;"",IF($C98&lt;&gt;"TBA",BL$2/114,0),SUMIFS('HOURS&amp;CYCLES INPUT'!$F$2:$F$9999,'HOURS&amp;CYCLES INPUT'!$C$2:$C$9999,'QUALIFIED EFH'!$C98,'HOURS&amp;CYCLES INPUT'!$D$2:$D$9999,'QUALIFIED EFH'!BL$4,'HOURS&amp;CYCLES INPUT'!$E$2:$E$9999,'QUALIFIED EFH'!BL$5))</f>
        <v>377.96</v>
      </c>
      <c r="BM98" s="476">
        <f>IF(BM$2&lt;&gt;"",IF($C98&lt;&gt;"TBA",BM$2/114,0),SUMIFS('HOURS&amp;CYCLES INPUT'!$F$2:$F$9999,'HOURS&amp;CYCLES INPUT'!$C$2:$C$9999,'QUALIFIED EFH'!$C98,'HOURS&amp;CYCLES INPUT'!$D$2:$D$9999,'QUALIFIED EFH'!BM$4,'HOURS&amp;CYCLES INPUT'!$E$2:$E$9999,'QUALIFIED EFH'!BM$5))</f>
        <v>324.47000000000003</v>
      </c>
      <c r="BN98" s="476">
        <f>IF(BN$2&lt;&gt;"",IF($C98&lt;&gt;"TBA",BN$2/114,0),SUMIFS('HOURS&amp;CYCLES INPUT'!$F$2:$F$9999,'HOURS&amp;CYCLES INPUT'!$C$2:$C$9999,'QUALIFIED EFH'!$C98,'HOURS&amp;CYCLES INPUT'!$D$2:$D$9999,'QUALIFIED EFH'!BN$4,'HOURS&amp;CYCLES INPUT'!$E$2:$E$9999,'QUALIFIED EFH'!BN$5))</f>
        <v>323.75</v>
      </c>
      <c r="BO98" s="476">
        <f>IF(BO$2&lt;&gt;"",IF($C98&lt;&gt;"TBA",BO$2/114,0),SUMIFS('HOURS&amp;CYCLES INPUT'!$F$2:$F$9999,'HOURS&amp;CYCLES INPUT'!$C$2:$C$9999,'QUALIFIED EFH'!$C98,'HOURS&amp;CYCLES INPUT'!$D$2:$D$9999,'QUALIFIED EFH'!BO$4,'HOURS&amp;CYCLES INPUT'!$E$2:$E$9999,'QUALIFIED EFH'!BO$5))</f>
        <v>344.91</v>
      </c>
      <c r="BP98" s="476">
        <f>IF(BP$2&lt;&gt;"",IF($C98&lt;&gt;"TBA",BP$2/114,0),SUMIFS('HOURS&amp;CYCLES INPUT'!$F$2:$F$9999,'HOURS&amp;CYCLES INPUT'!$C$2:$C$9999,'QUALIFIED EFH'!$C98,'HOURS&amp;CYCLES INPUT'!$D$2:$D$9999,'QUALIFIED EFH'!BP$4,'HOURS&amp;CYCLES INPUT'!$E$2:$E$9999,'QUALIFIED EFH'!BP$5))</f>
        <v>288.54000000000002</v>
      </c>
      <c r="BQ98" s="476">
        <f>IF(BQ$2&lt;&gt;"",IF($C98&lt;&gt;"TBA",BQ$2/114,0),SUMIFS('HOURS&amp;CYCLES INPUT'!$F$2:$F$9999,'HOURS&amp;CYCLES INPUT'!$C$2:$C$9999,'QUALIFIED EFH'!$C98,'HOURS&amp;CYCLES INPUT'!$D$2:$D$9999,'QUALIFIED EFH'!BQ$4,'HOURS&amp;CYCLES INPUT'!$E$2:$E$9999,'QUALIFIED EFH'!BQ$5))</f>
        <v>414.05</v>
      </c>
      <c r="BR98" s="476">
        <f>IF(BR$2&lt;&gt;"",IF($C98&lt;&gt;"TBA",BR$2/114,0),SUMIFS('HOURS&amp;CYCLES INPUT'!$F$2:$F$9999,'HOURS&amp;CYCLES INPUT'!$C$2:$C$9999,'QUALIFIED EFH'!$C98,'HOURS&amp;CYCLES INPUT'!$D$2:$D$9999,'QUALIFIED EFH'!BR$4,'HOURS&amp;CYCLES INPUT'!$E$2:$E$9999,'QUALIFIED EFH'!BR$5))</f>
        <v>392.65</v>
      </c>
      <c r="BS98" s="476">
        <f>IF(BS$2&lt;&gt;"",IF($C98&lt;&gt;"TBA",BS$2/114,0),SUMIFS('HOURS&amp;CYCLES INPUT'!$F$2:$F$9999,'HOURS&amp;CYCLES INPUT'!$C$2:$C$9999,'QUALIFIED EFH'!$C98,'HOURS&amp;CYCLES INPUT'!$D$2:$D$9999,'QUALIFIED EFH'!BS$4,'HOURS&amp;CYCLES INPUT'!$E$2:$E$9999,'QUALIFIED EFH'!BS$5))</f>
        <v>413.67</v>
      </c>
      <c r="BT98" s="476">
        <f>IF(BT$2&lt;&gt;"",IF($C98&lt;&gt;"TBA",BT$2/114,0),SUMIFS('HOURS&amp;CYCLES INPUT'!$F$2:$F$9999,'HOURS&amp;CYCLES INPUT'!$C$2:$C$9999,'QUALIFIED EFH'!$C98,'HOURS&amp;CYCLES INPUT'!$D$2:$D$9999,'QUALIFIED EFH'!BT$4,'HOURS&amp;CYCLES INPUT'!$E$2:$E$9999,'QUALIFIED EFH'!BT$5))</f>
        <v>389.78</v>
      </c>
      <c r="BU98" s="476">
        <f>IF(BU$2&lt;&gt;"",IF($C98&lt;&gt;"TBA",BU$2/114,0),SUMIFS('HOURS&amp;CYCLES INPUT'!$F$2:$F$9999,'HOURS&amp;CYCLES INPUT'!$C$2:$C$9999,'QUALIFIED EFH'!$C98,'HOURS&amp;CYCLES INPUT'!$D$2:$D$9999,'QUALIFIED EFH'!BU$4,'HOURS&amp;CYCLES INPUT'!$E$2:$E$9999,'QUALIFIED EFH'!BU$5))</f>
        <v>357.95</v>
      </c>
      <c r="BV98" s="476">
        <f>IF(BV$2&lt;&gt;"",IF($C98&lt;&gt;"TBA",BV$2/114,0),SUMIFS('HOURS&amp;CYCLES INPUT'!$F$2:$F$9999,'HOURS&amp;CYCLES INPUT'!$C$2:$C$9999,'QUALIFIED EFH'!$C98,'HOURS&amp;CYCLES INPUT'!$D$2:$D$9999,'QUALIFIED EFH'!BV$4,'HOURS&amp;CYCLES INPUT'!$E$2:$E$9999,'QUALIFIED EFH'!BV$5))</f>
        <v>402.57</v>
      </c>
      <c r="BW98" s="476">
        <f>IF(BW$2&lt;&gt;"",IF($C98&lt;&gt;"TBA",BW$2/114,0),SUMIFS('HOURS&amp;CYCLES INPUT'!$F$2:$F$9999,'HOURS&amp;CYCLES INPUT'!$C$2:$C$9999,'QUALIFIED EFH'!$C98,'HOURS&amp;CYCLES INPUT'!$D$2:$D$9999,'QUALIFIED EFH'!BW$4,'HOURS&amp;CYCLES INPUT'!$E$2:$E$9999,'QUALIFIED EFH'!BW$5))</f>
        <v>447.36</v>
      </c>
      <c r="BX98" s="476">
        <f>IF(BX$2&lt;&gt;"",IF($C98&lt;&gt;"TBA",BX$2/114,0),SUMIFS('HOURS&amp;CYCLES INPUT'!$F$2:$F$9999,'HOURS&amp;CYCLES INPUT'!$C$2:$C$9999,'QUALIFIED EFH'!$C98,'HOURS&amp;CYCLES INPUT'!$D$2:$D$9999,'QUALIFIED EFH'!BX$4,'HOURS&amp;CYCLES INPUT'!$E$2:$E$9999,'QUALIFIED EFH'!BX$5))</f>
        <v>390.45</v>
      </c>
      <c r="BY98" s="476">
        <f>IF(BY$2&lt;&gt;"",IF($C98&lt;&gt;"TBA",BY$2/114,0),SUMIFS('HOURS&amp;CYCLES INPUT'!$F$2:$F$9999,'HOURS&amp;CYCLES INPUT'!$C$2:$C$9999,'QUALIFIED EFH'!$C98,'HOURS&amp;CYCLES INPUT'!$D$2:$D$9999,'QUALIFIED EFH'!BY$4,'HOURS&amp;CYCLES INPUT'!$E$2:$E$9999,'QUALIFIED EFH'!BY$5))</f>
        <v>358.3</v>
      </c>
      <c r="BZ98" s="476">
        <f>IF(BZ$2&lt;&gt;"",IF($C98&lt;&gt;"TBA",BZ$2/114,0),SUMIFS('HOURS&amp;CYCLES INPUT'!$F$2:$F$9999,'HOURS&amp;CYCLES INPUT'!$C$2:$C$9999,'QUALIFIED EFH'!$C98,'HOURS&amp;CYCLES INPUT'!$D$2:$D$9999,'QUALIFIED EFH'!BZ$4,'HOURS&amp;CYCLES INPUT'!$E$2:$E$9999,'QUALIFIED EFH'!BZ$5))</f>
        <v>380.65</v>
      </c>
      <c r="CA98" s="476">
        <f>IF(CA$2&lt;&gt;"",IF($C98&lt;&gt;"TBA",CA$2/114,0),SUMIFS('HOURS&amp;CYCLES INPUT'!$F$2:$F$9999,'HOURS&amp;CYCLES INPUT'!$C$2:$C$9999,'QUALIFIED EFH'!$C98,'HOURS&amp;CYCLES INPUT'!$D$2:$D$9999,'QUALIFIED EFH'!CA$4,'HOURS&amp;CYCLES INPUT'!$E$2:$E$9999,'QUALIFIED EFH'!CA$5))</f>
        <v>256.5</v>
      </c>
      <c r="CB98" s="476">
        <f>IF(CB$2&lt;&gt;"",IF($C98&lt;&gt;"TBA",CB$2/114,0),SUMIFS('HOURS&amp;CYCLES INPUT'!$F$2:$F$9999,'HOURS&amp;CYCLES INPUT'!$C$2:$C$9999,'QUALIFIED EFH'!$C98,'HOURS&amp;CYCLES INPUT'!$D$2:$D$9999,'QUALIFIED EFH'!CB$4,'HOURS&amp;CYCLES INPUT'!$E$2:$E$9999,'QUALIFIED EFH'!CB$5))</f>
        <v>33.090000000000003</v>
      </c>
      <c r="CC98" s="476">
        <f>IF(CC$2&lt;&gt;"",IF($C98&lt;&gt;"TBA",CC$2/114,0),SUMIFS('HOURS&amp;CYCLES INPUT'!$F$2:$F$9999,'HOURS&amp;CYCLES INPUT'!$C$2:$C$9999,'QUALIFIED EFH'!$C98,'HOURS&amp;CYCLES INPUT'!$D$2:$D$9999,'QUALIFIED EFH'!CC$4,'HOURS&amp;CYCLES INPUT'!$E$2:$E$9999,'QUALIFIED EFH'!CC$5))</f>
        <v>437.81</v>
      </c>
      <c r="CD98" s="476">
        <f>IF(CD$2&lt;&gt;"",IF($C98&lt;&gt;"TBA",CD$2/114,0),SUMIFS('HOURS&amp;CYCLES INPUT'!$F$2:$F$9999,'HOURS&amp;CYCLES INPUT'!$C$2:$C$9999,'QUALIFIED EFH'!$C98,'HOURS&amp;CYCLES INPUT'!$D$2:$D$9999,'QUALIFIED EFH'!CD$4,'HOURS&amp;CYCLES INPUT'!$E$2:$E$9999,'QUALIFIED EFH'!CD$5))</f>
        <v>429.39</v>
      </c>
      <c r="CE98" s="476">
        <f>IF(CE$2&lt;&gt;"",IF($C98&lt;&gt;"TBA",CE$2/114,0),SUMIFS('HOURS&amp;CYCLES INPUT'!$F$2:$F$9999,'HOURS&amp;CYCLES INPUT'!$C$2:$C$9999,'QUALIFIED EFH'!$C98,'HOURS&amp;CYCLES INPUT'!$D$2:$D$9999,'QUALIFIED EFH'!CE$4,'HOURS&amp;CYCLES INPUT'!$E$2:$E$9999,'QUALIFIED EFH'!CE$5))</f>
        <v>470.51</v>
      </c>
      <c r="CF98" s="476">
        <f>IF(CF$2&lt;&gt;"",IF($C98&lt;&gt;"TBA",CF$2/114,0),SUMIFS('HOURS&amp;CYCLES INPUT'!$F$2:$F$9999,'HOURS&amp;CYCLES INPUT'!$C$2:$C$9999,'QUALIFIED EFH'!$C98,'HOURS&amp;CYCLES INPUT'!$D$2:$D$9999,'QUALIFIED EFH'!CF$4,'HOURS&amp;CYCLES INPUT'!$E$2:$E$9999,'QUALIFIED EFH'!CF$5))</f>
        <v>434.65</v>
      </c>
      <c r="CG98" s="476">
        <f>IF(CG$2&lt;&gt;"",IF($C98&lt;&gt;"TBA",CG$2/114,0),SUMIFS('HOURS&amp;CYCLES INPUT'!$F$2:$F$9999,'HOURS&amp;CYCLES INPUT'!$C$2:$C$9999,'QUALIFIED EFH'!$C98,'HOURS&amp;CYCLES INPUT'!$D$2:$D$9999,'QUALIFIED EFH'!CG$4,'HOURS&amp;CYCLES INPUT'!$E$2:$E$9999,'QUALIFIED EFH'!CG$5))</f>
        <v>412.42</v>
      </c>
      <c r="CH98" s="476">
        <f>IF(CH$2&lt;&gt;"",IF($C98&lt;&gt;"TBA",CH$2/114,0),SUMIFS('HOURS&amp;CYCLES INPUT'!$F$2:$F$9999,'HOURS&amp;CYCLES INPUT'!$C$2:$C$9999,'QUALIFIED EFH'!$C98,'HOURS&amp;CYCLES INPUT'!$D$2:$D$9999,'QUALIFIED EFH'!CH$4,'HOURS&amp;CYCLES INPUT'!$E$2:$E$9999,'QUALIFIED EFH'!CH$5))</f>
        <v>464.28</v>
      </c>
      <c r="CI98" s="476">
        <f>IF(CI$2&lt;&gt;"",IF($C98&lt;&gt;"TBA",CI$2/114,0),SUMIFS('HOURS&amp;CYCLES INPUT'!$F$2:$F$9999,'HOURS&amp;CYCLES INPUT'!$C$2:$C$9999,'QUALIFIED EFH'!$C98,'HOURS&amp;CYCLES INPUT'!$D$2:$D$9999,'QUALIFIED EFH'!CI$4,'HOURS&amp;CYCLES INPUT'!$E$2:$E$9999,'QUALIFIED EFH'!CI$5))</f>
        <v>451.68</v>
      </c>
      <c r="CJ98" s="476">
        <f>IF(CJ$2&lt;&gt;"",IF($C98&lt;&gt;"TBA",CJ$2/114,0),SUMIFS('HOURS&amp;CYCLES INPUT'!$F$2:$F$9999,'HOURS&amp;CYCLES INPUT'!$C$2:$C$9999,'QUALIFIED EFH'!$C98,'HOURS&amp;CYCLES INPUT'!$D$2:$D$9999,'QUALIFIED EFH'!CJ$4,'HOURS&amp;CYCLES INPUT'!$E$2:$E$9999,'QUALIFIED EFH'!CJ$5))</f>
        <v>354.04</v>
      </c>
      <c r="CK98" s="476">
        <f>IF(CK$2&lt;&gt;"",IF($C98&lt;&gt;"TBA",CK$2/114,0),SUMIFS('HOURS&amp;CYCLES INPUT'!$F$2:$F$9999,'HOURS&amp;CYCLES INPUT'!$C$2:$C$9999,'QUALIFIED EFH'!$C98,'HOURS&amp;CYCLES INPUT'!$D$2:$D$9999,'QUALIFIED EFH'!CK$4,'HOURS&amp;CYCLES INPUT'!$E$2:$E$9999,'QUALIFIED EFH'!CK$5))</f>
        <v>456.46</v>
      </c>
      <c r="CL98" s="476">
        <f>IF(CL$2&lt;&gt;"",IF($C98&lt;&gt;"TBA",CL$2/114,0),SUMIFS('HOURS&amp;CYCLES INPUT'!$F$2:$F$9999,'HOURS&amp;CYCLES INPUT'!$C$2:$C$9999,'QUALIFIED EFH'!$C98,'HOURS&amp;CYCLES INPUT'!$D$2:$D$9999,'QUALIFIED EFH'!CL$4,'HOURS&amp;CYCLES INPUT'!$E$2:$E$9999,'QUALIFIED EFH'!CL$5))</f>
        <v>447.24</v>
      </c>
      <c r="CM98" s="476">
        <f>IF(CM$2&lt;&gt;"",IF($C98&lt;&gt;"TBA",CM$2/114,0),SUMIFS('HOURS&amp;CYCLES INPUT'!$F$2:$F$9999,'HOURS&amp;CYCLES INPUT'!$C$2:$C$9999,'QUALIFIED EFH'!$C98,'HOURS&amp;CYCLES INPUT'!$D$2:$D$9999,'QUALIFIED EFH'!CM$4,'HOURS&amp;CYCLES INPUT'!$E$2:$E$9999,'QUALIFIED EFH'!CM$5))</f>
        <v>463.1</v>
      </c>
      <c r="CN98" s="476">
        <f>IF(CN$2&lt;&gt;"",IF($C98&lt;&gt;"TBA",CN$2/114,0),SUMIFS('HOURS&amp;CYCLES INPUT'!$F$2:$F$9999,'HOURS&amp;CYCLES INPUT'!$C$2:$C$9999,'QUALIFIED EFH'!$C98,'HOURS&amp;CYCLES INPUT'!$D$2:$D$9999,'QUALIFIED EFH'!CN$4,'HOURS&amp;CYCLES INPUT'!$E$2:$E$9999,'QUALIFIED EFH'!CN$5))</f>
        <v>44.83</v>
      </c>
      <c r="CO98" s="476">
        <f>IF(CO$2&lt;&gt;"",IF($C98&lt;&gt;"TBA",CO$2/114,0),SUMIFS('HOURS&amp;CYCLES INPUT'!$F$2:$F$9999,'HOURS&amp;CYCLES INPUT'!$C$2:$C$9999,'QUALIFIED EFH'!$C98,'HOURS&amp;CYCLES INPUT'!$D$2:$D$9999,'QUALIFIED EFH'!CO$4,'HOURS&amp;CYCLES INPUT'!$E$2:$E$9999,'QUALIFIED EFH'!CO$5))</f>
        <v>0</v>
      </c>
      <c r="CP98" s="476">
        <f>IF(CP$2&lt;&gt;"",IF($C98&lt;&gt;"TBA",CP$2/114,0),SUMIFS('HOURS&amp;CYCLES INPUT'!$F$2:$F$9999,'HOURS&amp;CYCLES INPUT'!$C$2:$C$9999,'QUALIFIED EFH'!$C98,'HOURS&amp;CYCLES INPUT'!$D$2:$D$9999,'QUALIFIED EFH'!CP$4,'HOURS&amp;CYCLES INPUT'!$E$2:$E$9999,'QUALIFIED EFH'!CP$5))</f>
        <v>0</v>
      </c>
      <c r="CQ98" s="476">
        <f>IF(CQ$2&lt;&gt;"",IF($C98&lt;&gt;"TBA",CQ$2/114,0),SUMIFS('HOURS&amp;CYCLES INPUT'!$F$2:$F$9999,'HOURS&amp;CYCLES INPUT'!$C$2:$C$9999,'QUALIFIED EFH'!$C98,'HOURS&amp;CYCLES INPUT'!$D$2:$D$9999,'QUALIFIED EFH'!CQ$4,'HOURS&amp;CYCLES INPUT'!$E$2:$E$9999,'QUALIFIED EFH'!CQ$5))</f>
        <v>0</v>
      </c>
      <c r="CR98" s="476">
        <f>IF(CR$2&lt;&gt;"",IF($C98&lt;&gt;"TBA",CR$2/114,0),SUMIFS('HOURS&amp;CYCLES INPUT'!$F$2:$F$9999,'HOURS&amp;CYCLES INPUT'!$C$2:$C$9999,'QUALIFIED EFH'!$C98,'HOURS&amp;CYCLES INPUT'!$D$2:$D$9999,'QUALIFIED EFH'!CR$4,'HOURS&amp;CYCLES INPUT'!$E$2:$E$9999,'QUALIFIED EFH'!CR$5))</f>
        <v>0</v>
      </c>
      <c r="CS98" s="476">
        <f>IF(CS$2&lt;&gt;"",IF($C98&lt;&gt;"TBA",CS$2/114,0),SUMIFS('HOURS&amp;CYCLES INPUT'!$F$2:$F$9999,'HOURS&amp;CYCLES INPUT'!$C$2:$C$9999,'QUALIFIED EFH'!$C98,'HOURS&amp;CYCLES INPUT'!$D$2:$D$9999,'QUALIFIED EFH'!CS$4,'HOURS&amp;CYCLES INPUT'!$E$2:$E$9999,'QUALIFIED EFH'!CS$5))</f>
        <v>0</v>
      </c>
      <c r="CT98" s="476">
        <f>IF(CT$2&lt;&gt;"",IF($C98&lt;&gt;"TBA",CT$2/114,0),SUMIFS('HOURS&amp;CYCLES INPUT'!$F$2:$F$9999,'HOURS&amp;CYCLES INPUT'!$C$2:$C$9999,'QUALIFIED EFH'!$C98,'HOURS&amp;CYCLES INPUT'!$D$2:$D$9999,'QUALIFIED EFH'!CT$4,'HOURS&amp;CYCLES INPUT'!$E$2:$E$9999,'QUALIFIED EFH'!CT$5))</f>
        <v>0</v>
      </c>
      <c r="CU98" s="476">
        <f>IF(CU$2&lt;&gt;"",IF($C98&lt;&gt;"TBA",CU$2/114,0),SUMIFS('HOURS&amp;CYCLES INPUT'!$F$2:$F$9999,'HOURS&amp;CYCLES INPUT'!$C$2:$C$9999,'QUALIFIED EFH'!$C98,'HOURS&amp;CYCLES INPUT'!$D$2:$D$9999,'QUALIFIED EFH'!CU$4,'HOURS&amp;CYCLES INPUT'!$E$2:$E$9999,'QUALIFIED EFH'!CU$5))</f>
        <v>0</v>
      </c>
      <c r="CV98" s="476">
        <f>IF(CV$2&lt;&gt;"",IF($C98&lt;&gt;"TBA",CV$2/114,0),SUMIFS('HOURS&amp;CYCLES INPUT'!$F$2:$F$9999,'HOURS&amp;CYCLES INPUT'!$C$2:$C$9999,'QUALIFIED EFH'!$C98,'HOURS&amp;CYCLES INPUT'!$D$2:$D$9999,'QUALIFIED EFH'!CV$4,'HOURS&amp;CYCLES INPUT'!$E$2:$E$9999,'QUALIFIED EFH'!CV$5))</f>
        <v>0</v>
      </c>
      <c r="CW98" s="476">
        <f>IF(CW$2&lt;&gt;"",IF($C98&lt;&gt;"TBA",CW$2/114,0),SUMIFS('HOURS&amp;CYCLES INPUT'!$F$2:$F$9999,'HOURS&amp;CYCLES INPUT'!$C$2:$C$9999,'QUALIFIED EFH'!$C98,'HOURS&amp;CYCLES INPUT'!$D$2:$D$9999,'QUALIFIED EFH'!CW$4,'HOURS&amp;CYCLES INPUT'!$E$2:$E$9999,'QUALIFIED EFH'!CW$5))</f>
        <v>0</v>
      </c>
      <c r="CX98" s="476">
        <f>IF(CX$2&lt;&gt;"",IF($C98&lt;&gt;"TBA",CX$2/114,0),SUMIFS('HOURS&amp;CYCLES INPUT'!$F$2:$F$9999,'HOURS&amp;CYCLES INPUT'!$C$2:$C$9999,'QUALIFIED EFH'!$C98,'HOURS&amp;CYCLES INPUT'!$D$2:$D$9999,'QUALIFIED EFH'!CX$4,'HOURS&amp;CYCLES INPUT'!$E$2:$E$9999,'QUALIFIED EFH'!CX$5))</f>
        <v>137.88999999999999</v>
      </c>
      <c r="CY98" s="476">
        <f>IF(CY$2&lt;&gt;"",IF($C98&lt;&gt;"TBA",CY$2/114,0),SUMIFS('HOURS&amp;CYCLES INPUT'!$F$2:$F$9999,'HOURS&amp;CYCLES INPUT'!$C$2:$C$9999,'QUALIFIED EFH'!$C98,'HOURS&amp;CYCLES INPUT'!$D$2:$D$9999,'QUALIFIED EFH'!CY$4,'HOURS&amp;CYCLES INPUT'!$E$2:$E$9999,'QUALIFIED EFH'!CY$5))</f>
        <v>464.77</v>
      </c>
      <c r="CZ98" s="476">
        <f>IF(CZ$2&lt;&gt;"",IF($C98&lt;&gt;"TBA",CZ$2/114,0),SUMIFS('HOURS&amp;CYCLES INPUT'!$F$2:$F$9999,'HOURS&amp;CYCLES INPUT'!$C$2:$C$9999,'QUALIFIED EFH'!$C98,'HOURS&amp;CYCLES INPUT'!$D$2:$D$9999,'QUALIFIED EFH'!CZ$4,'HOURS&amp;CYCLES INPUT'!$E$2:$E$9999,'QUALIFIED EFH'!CZ$5))</f>
        <v>447.01</v>
      </c>
      <c r="DA98" s="476">
        <f>IF(DA$2&lt;&gt;"",IF($C98&lt;&gt;"TBA",DA$2/114,0),SUMIFS('HOURS&amp;CYCLES INPUT'!$F$2:$F$9999,'HOURS&amp;CYCLES INPUT'!$C$2:$C$9999,'QUALIFIED EFH'!$C98,'HOURS&amp;CYCLES INPUT'!$D$2:$D$9999,'QUALIFIED EFH'!DA$4,'HOURS&amp;CYCLES INPUT'!$E$2:$E$9999,'QUALIFIED EFH'!DA$5))</f>
        <v>487.49</v>
      </c>
      <c r="DB98" s="476">
        <f>IF(DB$2&lt;&gt;"",IF($C98&lt;&gt;"TBA",DB$2/114,0),SUMIFS('HOURS&amp;CYCLES INPUT'!$F$2:$F$9999,'HOURS&amp;CYCLES INPUT'!$C$2:$C$9999,'QUALIFIED EFH'!$C98,'HOURS&amp;CYCLES INPUT'!$D$2:$D$9999,'QUALIFIED EFH'!DB$4,'HOURS&amp;CYCLES INPUT'!$E$2:$E$9999,'QUALIFIED EFH'!DB$5))</f>
        <v>431.23</v>
      </c>
      <c r="DC98" s="476">
        <f>IF(DC$2&lt;&gt;"",IF($C98&lt;&gt;"TBA",DC$2/114,0),SUMIFS('HOURS&amp;CYCLES INPUT'!$F$2:$F$9999,'HOURS&amp;CYCLES INPUT'!$C$2:$C$9999,'QUALIFIED EFH'!$C98,'HOURS&amp;CYCLES INPUT'!$D$2:$D$9999,'QUALIFIED EFH'!DC$4,'HOURS&amp;CYCLES INPUT'!$E$2:$E$9999,'QUALIFIED EFH'!DC$5))</f>
        <v>492.17</v>
      </c>
      <c r="DD98" s="476">
        <f>IF(DD$2&lt;&gt;"",IF($C98&lt;&gt;"TBA",DD$2/114,0),SUMIFS('HOURS&amp;CYCLES INPUT'!$F$2:$F$9999,'HOURS&amp;CYCLES INPUT'!$C$2:$C$9999,'QUALIFIED EFH'!$C98,'HOURS&amp;CYCLES INPUT'!$D$2:$D$9999,'QUALIFIED EFH'!DD$4,'HOURS&amp;CYCLES INPUT'!$E$2:$E$9999,'QUALIFIED EFH'!DD$5))</f>
        <v>462</v>
      </c>
      <c r="DE98" s="476">
        <f>IF(DE$2&lt;&gt;"",IF($C98&lt;&gt;"TBA",DE$2/114,0),SUMIFS('HOURS&amp;CYCLES INPUT'!$F$2:$F$9999,'HOURS&amp;CYCLES INPUT'!$C$2:$C$9999,'QUALIFIED EFH'!$C98,'HOURS&amp;CYCLES INPUT'!$D$2:$D$9999,'QUALIFIED EFH'!DE$4,'HOURS&amp;CYCLES INPUT'!$E$2:$E$9999,'QUALIFIED EFH'!DE$5))</f>
        <v>456.56</v>
      </c>
      <c r="DF98" s="476">
        <f>IF(DF$2&lt;&gt;"",IF($C98&lt;&gt;"TBA",DF$2/114,0),SUMIFS('HOURS&amp;CYCLES INPUT'!$F$2:$F$9999,'HOURS&amp;CYCLES INPUT'!$C$2:$C$9999,'QUALIFIED EFH'!$C98,'HOURS&amp;CYCLES INPUT'!$D$2:$D$9999,'QUALIFIED EFH'!DF$4,'HOURS&amp;CYCLES INPUT'!$E$2:$E$9999,'QUALIFIED EFH'!DF$5))</f>
        <v>433.2</v>
      </c>
      <c r="DG98" s="476">
        <f>IF(DG$2&lt;&gt;"",IF($C98&lt;&gt;"TBA",DG$2/114,0),SUMIFS('HOURS&amp;CYCLES INPUT'!$F$2:$F$9999,'HOURS&amp;CYCLES INPUT'!$C$2:$C$9999,'QUALIFIED EFH'!$C98,'HOURS&amp;CYCLES INPUT'!$D$2:$D$9999,'QUALIFIED EFH'!DG$4,'HOURS&amp;CYCLES INPUT'!$E$2:$E$9999,'QUALIFIED EFH'!DG$5))</f>
        <v>460.95</v>
      </c>
      <c r="DH98" s="476">
        <f>IF(DH$2&lt;&gt;"",IF($C98&lt;&gt;"TBA",DH$2/114,0),SUMIFS('HOURS&amp;CYCLES INPUT'!$F$2:$F$9999,'HOURS&amp;CYCLES INPUT'!$C$2:$C$9999,'QUALIFIED EFH'!$C98,'HOURS&amp;CYCLES INPUT'!$D$2:$D$9999,'QUALIFIED EFH'!DH$4,'HOURS&amp;CYCLES INPUT'!$E$2:$E$9999,'QUALIFIED EFH'!DH$5))</f>
        <v>0</v>
      </c>
      <c r="DI98" s="476">
        <f>IF(DI$2&lt;&gt;"",IF($C98&lt;&gt;"TBA",DI$2/114,0),SUMIFS('HOURS&amp;CYCLES INPUT'!$F$2:$F$9999,'HOURS&amp;CYCLES INPUT'!$C$2:$C$9999,'QUALIFIED EFH'!$C98,'HOURS&amp;CYCLES INPUT'!$D$2:$D$9999,'QUALIFIED EFH'!DI$4,'HOURS&amp;CYCLES INPUT'!$E$2:$E$9999,'QUALIFIED EFH'!DI$5))</f>
        <v>0</v>
      </c>
      <c r="DJ98" s="476">
        <f>IF(DJ$2&lt;&gt;"",IF($C98&lt;&gt;"TBA",DJ$2/114,0),SUMIFS('HOURS&amp;CYCLES INPUT'!$F$2:$F$9999,'HOURS&amp;CYCLES INPUT'!$C$2:$C$9999,'QUALIFIED EFH'!$C98,'HOURS&amp;CYCLES INPUT'!$D$2:$D$9999,'QUALIFIED EFH'!DJ$4,'HOURS&amp;CYCLES INPUT'!$E$2:$E$9999,'QUALIFIED EFH'!DJ$5))</f>
        <v>0</v>
      </c>
      <c r="DK98" s="476">
        <f>IF(DK$2&lt;&gt;"",IF($C98&lt;&gt;"TBA",DK$2/114,0),SUMIFS('HOURS&amp;CYCLES INPUT'!$F$2:$F$9999,'HOURS&amp;CYCLES INPUT'!$C$2:$C$9999,'QUALIFIED EFH'!$C98,'HOURS&amp;CYCLES INPUT'!$D$2:$D$9999,'QUALIFIED EFH'!DK$4,'HOURS&amp;CYCLES INPUT'!$E$2:$E$9999,'QUALIFIED EFH'!DK$5))</f>
        <v>0</v>
      </c>
      <c r="DL98" s="476">
        <f>IF(DL$2&lt;&gt;"",IF($C98&lt;&gt;"TBA",DL$2/114,0),SUMIFS('HOURS&amp;CYCLES INPUT'!$F$2:$F$9999,'HOURS&amp;CYCLES INPUT'!$C$2:$C$9999,'QUALIFIED EFH'!$C98,'HOURS&amp;CYCLES INPUT'!$D$2:$D$9999,'QUALIFIED EFH'!DL$4,'HOURS&amp;CYCLES INPUT'!$E$2:$E$9999,'QUALIFIED EFH'!DL$5))</f>
        <v>0</v>
      </c>
      <c r="DM98" s="476">
        <f>IF(DM$2&lt;&gt;"",IF($C98&lt;&gt;"TBA",DM$2/114,0),SUMIFS('HOURS&amp;CYCLES INPUT'!$F$2:$F$9999,'HOURS&amp;CYCLES INPUT'!$C$2:$C$9999,'QUALIFIED EFH'!$C98,'HOURS&amp;CYCLES INPUT'!$D$2:$D$9999,'QUALIFIED EFH'!DM$4,'HOURS&amp;CYCLES INPUT'!$E$2:$E$9999,'QUALIFIED EFH'!DM$5))</f>
        <v>0</v>
      </c>
      <c r="DN98" s="476">
        <f>IF(DN$2&lt;&gt;"",IF($C98&lt;&gt;"TBA",DN$2/114,0),SUMIFS('HOURS&amp;CYCLES INPUT'!$F$2:$F$9999,'HOURS&amp;CYCLES INPUT'!$C$2:$C$9999,'QUALIFIED EFH'!$C98,'HOURS&amp;CYCLES INPUT'!$D$2:$D$9999,'QUALIFIED EFH'!DN$4,'HOURS&amp;CYCLES INPUT'!$E$2:$E$9999,'QUALIFIED EFH'!DN$5))</f>
        <v>0</v>
      </c>
      <c r="DO98" s="476">
        <f>IF(DO$2&lt;&gt;"",IF($C98&lt;&gt;"TBA",DO$2/114,0),SUMIFS('HOURS&amp;CYCLES INPUT'!$F$2:$F$9999,'HOURS&amp;CYCLES INPUT'!$C$2:$C$9999,'QUALIFIED EFH'!$C98,'HOURS&amp;CYCLES INPUT'!$D$2:$D$9999,'QUALIFIED EFH'!DO$4,'HOURS&amp;CYCLES INPUT'!$E$2:$E$9999,'QUALIFIED EFH'!DO$5))</f>
        <v>0</v>
      </c>
      <c r="DP98" s="476">
        <f>IF(DP$2&lt;&gt;"",IF($C98&lt;&gt;"TBA",DP$2/114,0),SUMIFS('HOURS&amp;CYCLES INPUT'!$F$2:$F$9999,'HOURS&amp;CYCLES INPUT'!$C$2:$C$9999,'QUALIFIED EFH'!$C98,'HOURS&amp;CYCLES INPUT'!$D$2:$D$9999,'QUALIFIED EFH'!DP$4,'HOURS&amp;CYCLES INPUT'!$E$2:$E$9999,'QUALIFIED EFH'!DP$5))</f>
        <v>0</v>
      </c>
      <c r="DQ98" s="476">
        <f>IF(DQ$2&lt;&gt;"",IF($C98&lt;&gt;"TBA",DQ$2/114,0),SUMIFS('HOURS&amp;CYCLES INPUT'!$F$2:$F$9999,'HOURS&amp;CYCLES INPUT'!$C$2:$C$9999,'QUALIFIED EFH'!$C98,'HOURS&amp;CYCLES INPUT'!$D$2:$D$9999,'QUALIFIED EFH'!DQ$4,'HOURS&amp;CYCLES INPUT'!$E$2:$E$9999,'QUALIFIED EFH'!DQ$5))</f>
        <v>0</v>
      </c>
      <c r="DR98" s="476">
        <f>IF(DR$2&lt;&gt;"",IF($C98&lt;&gt;"TBA",DR$2/114,0),SUMIFS('HOURS&amp;CYCLES INPUT'!$F$2:$F$9999,'HOURS&amp;CYCLES INPUT'!$C$2:$C$9999,'QUALIFIED EFH'!$C98,'HOURS&amp;CYCLES INPUT'!$D$2:$D$9999,'QUALIFIED EFH'!DR$4,'HOURS&amp;CYCLES INPUT'!$E$2:$E$9999,'QUALIFIED EFH'!DR$5))</f>
        <v>0</v>
      </c>
      <c r="DS98" s="476">
        <f>IF(DS$2&lt;&gt;"",IF($C98&lt;&gt;"TBA",DS$2/114,0),SUMIFS('HOURS&amp;CYCLES INPUT'!$F$2:$F$9999,'HOURS&amp;CYCLES INPUT'!$C$2:$C$9999,'QUALIFIED EFH'!$C98,'HOURS&amp;CYCLES INPUT'!$D$2:$D$9999,'QUALIFIED EFH'!DS$4,'HOURS&amp;CYCLES INPUT'!$E$2:$E$9999,'QUALIFIED EFH'!DS$5))</f>
        <v>0</v>
      </c>
      <c r="DT98" s="476">
        <f>IF(DT$2&lt;&gt;"",IF($C98&lt;&gt;"TBA",DT$2/114,0),SUMIFS('HOURS&amp;CYCLES INPUT'!$F$2:$F$9999,'HOURS&amp;CYCLES INPUT'!$C$2:$C$9999,'QUALIFIED EFH'!$C98,'HOURS&amp;CYCLES INPUT'!$D$2:$D$9999,'QUALIFIED EFH'!DT$4,'HOURS&amp;CYCLES INPUT'!$E$2:$E$9999,'QUALIFIED EFH'!DT$5))</f>
        <v>0</v>
      </c>
      <c r="DU98" s="476">
        <f>IF(DU$2&lt;&gt;"",IF($C98&lt;&gt;"TBA",DU$2/114,0),SUMIFS('HOURS&amp;CYCLES INPUT'!$F$2:$F$9999,'HOURS&amp;CYCLES INPUT'!$C$2:$C$9999,'QUALIFIED EFH'!$C98,'HOURS&amp;CYCLES INPUT'!$D$2:$D$9999,'QUALIFIED EFH'!DU$4,'HOURS&amp;CYCLES INPUT'!$E$2:$E$9999,'QUALIFIED EFH'!DU$5))</f>
        <v>0</v>
      </c>
      <c r="DV98" s="476">
        <f>IF(DV$2&lt;&gt;"",IF($C98&lt;&gt;"TBA",DV$2/114,0),SUMIFS('HOURS&amp;CYCLES INPUT'!$F$2:$F$9999,'HOURS&amp;CYCLES INPUT'!$C$2:$C$9999,'QUALIFIED EFH'!$C98,'HOURS&amp;CYCLES INPUT'!$D$2:$D$9999,'QUALIFIED EFH'!DV$4,'HOURS&amp;CYCLES INPUT'!$E$2:$E$9999,'QUALIFIED EFH'!DV$5))</f>
        <v>0</v>
      </c>
      <c r="DW98" s="476">
        <f>IF(DW$2&lt;&gt;"",IF($C98&lt;&gt;"TBA",DW$2/114,0),SUMIFS('HOURS&amp;CYCLES INPUT'!$F$2:$F$9999,'HOURS&amp;CYCLES INPUT'!$C$2:$C$9999,'QUALIFIED EFH'!$C98,'HOURS&amp;CYCLES INPUT'!$D$2:$D$9999,'QUALIFIED EFH'!DW$4,'HOURS&amp;CYCLES INPUT'!$E$2:$E$9999,'QUALIFIED EFH'!DW$5))</f>
        <v>0</v>
      </c>
      <c r="DX98" s="476">
        <f>IF(DX$2&lt;&gt;"",IF($C98&lt;&gt;"TBA",DX$2/114,0),SUMIFS('HOURS&amp;CYCLES INPUT'!$F$2:$F$9999,'HOURS&amp;CYCLES INPUT'!$C$2:$C$9999,'QUALIFIED EFH'!$C98,'HOURS&amp;CYCLES INPUT'!$D$2:$D$9999,'QUALIFIED EFH'!DX$4,'HOURS&amp;CYCLES INPUT'!$E$2:$E$9999,'QUALIFIED EFH'!DX$5))</f>
        <v>0</v>
      </c>
      <c r="DY98" s="476">
        <f>IF(DY$2&lt;&gt;"",IF($C98&lt;&gt;"TBA",DY$2/114,0),SUMIFS('HOURS&amp;CYCLES INPUT'!$F$2:$F$9999,'HOURS&amp;CYCLES INPUT'!$C$2:$C$9999,'QUALIFIED EFH'!$C98,'HOURS&amp;CYCLES INPUT'!$D$2:$D$9999,'QUALIFIED EFH'!DY$4,'HOURS&amp;CYCLES INPUT'!$E$2:$E$9999,'QUALIFIED EFH'!DY$5))</f>
        <v>0</v>
      </c>
      <c r="DZ98" s="476">
        <f>IF(DZ$2&lt;&gt;"",IF($C98&lt;&gt;"TBA",DZ$2/114,0),SUMIFS('HOURS&amp;CYCLES INPUT'!$F$2:$F$9999,'HOURS&amp;CYCLES INPUT'!$C$2:$C$9999,'QUALIFIED EFH'!$C98,'HOURS&amp;CYCLES INPUT'!$D$2:$D$9999,'QUALIFIED EFH'!DZ$4,'HOURS&amp;CYCLES INPUT'!$E$2:$E$9999,'QUALIFIED EFH'!DZ$5))</f>
        <v>0</v>
      </c>
      <c r="EA98" s="476">
        <f>IF(EA$2&lt;&gt;"",IF($C98&lt;&gt;"TBA",EA$2/114,0),SUMIFS('HOURS&amp;CYCLES INPUT'!$F$2:$F$9999,'HOURS&amp;CYCLES INPUT'!$C$2:$C$9999,'QUALIFIED EFH'!$C98,'HOURS&amp;CYCLES INPUT'!$D$2:$D$9999,'QUALIFIED EFH'!EA$4,'HOURS&amp;CYCLES INPUT'!$E$2:$E$9999,'QUALIFIED EFH'!EA$5))</f>
        <v>0</v>
      </c>
      <c r="EB98" s="476">
        <f>IF(EB$2&lt;&gt;"",IF($C98&lt;&gt;"TBA",EB$2/114,0),SUMIFS('HOURS&amp;CYCLES INPUT'!$F$2:$F$9999,'HOURS&amp;CYCLES INPUT'!$C$2:$C$9999,'QUALIFIED EFH'!$C98,'HOURS&amp;CYCLES INPUT'!$D$2:$D$9999,'QUALIFIED EFH'!EB$4,'HOURS&amp;CYCLES INPUT'!$E$2:$E$9999,'QUALIFIED EFH'!EB$5))</f>
        <v>0</v>
      </c>
      <c r="EC98" s="476">
        <f>IF(EC$2&lt;&gt;"",IF($C98&lt;&gt;"TBA",EC$2/114,0),SUMIFS('HOURS&amp;CYCLES INPUT'!$F$2:$F$9999,'HOURS&amp;CYCLES INPUT'!$C$2:$C$9999,'QUALIFIED EFH'!$C98,'HOURS&amp;CYCLES INPUT'!$D$2:$D$9999,'QUALIFIED EFH'!EC$4,'HOURS&amp;CYCLES INPUT'!$E$2:$E$9999,'QUALIFIED EFH'!EC$5))</f>
        <v>0</v>
      </c>
      <c r="ED98" s="476">
        <f>IF(ED$2&lt;&gt;"",IF($C98&lt;&gt;"TBA",ED$2/114,0),SUMIFS('HOURS&amp;CYCLES INPUT'!$F$2:$F$9999,'HOURS&amp;CYCLES INPUT'!$C$2:$C$9999,'QUALIFIED EFH'!$C98,'HOURS&amp;CYCLES INPUT'!$D$2:$D$9999,'QUALIFIED EFH'!ED$4,'HOURS&amp;CYCLES INPUT'!$E$2:$E$9999,'QUALIFIED EFH'!ED$5))</f>
        <v>0</v>
      </c>
      <c r="EE98" s="476">
        <f>IF(EE$2&lt;&gt;"",IF($C98&lt;&gt;"TBA",EE$2/114,0),SUMIFS('HOURS&amp;CYCLES INPUT'!$F$2:$F$9999,'HOURS&amp;CYCLES INPUT'!$C$2:$C$9999,'QUALIFIED EFH'!$C98,'HOURS&amp;CYCLES INPUT'!$D$2:$D$9999,'QUALIFIED EFH'!EE$4,'HOURS&amp;CYCLES INPUT'!$E$2:$E$9999,'QUALIFIED EFH'!EE$5))</f>
        <v>0</v>
      </c>
      <c r="EF98" s="476">
        <f>IF(EF$2&lt;&gt;"",IF($C98&lt;&gt;"TBA",EF$2/114,0),SUMIFS('HOURS&amp;CYCLES INPUT'!$F$2:$F$9999,'HOURS&amp;CYCLES INPUT'!$C$2:$C$9999,'QUALIFIED EFH'!$C98,'HOURS&amp;CYCLES INPUT'!$D$2:$D$9999,'QUALIFIED EFH'!EF$4,'HOURS&amp;CYCLES INPUT'!$E$2:$E$9999,'QUALIFIED EFH'!EF$5))</f>
        <v>0</v>
      </c>
      <c r="EG98" s="476">
        <f>IF(EG$2&lt;&gt;"",IF($C98&lt;&gt;"TBA",EG$2/114,0),SUMIFS('HOURS&amp;CYCLES INPUT'!$F$2:$F$9999,'HOURS&amp;CYCLES INPUT'!$C$2:$C$9999,'QUALIFIED EFH'!$C98,'HOURS&amp;CYCLES INPUT'!$D$2:$D$9999,'QUALIFIED EFH'!EG$4,'HOURS&amp;CYCLES INPUT'!$E$2:$E$9999,'QUALIFIED EFH'!EG$5))</f>
        <v>0</v>
      </c>
      <c r="EH98" s="476">
        <f>IF(EH$2&lt;&gt;"",IF($C98&lt;&gt;"TBA",EH$2/114,0),SUMIFS('HOURS&amp;CYCLES INPUT'!$F$2:$F$9999,'HOURS&amp;CYCLES INPUT'!$C$2:$C$9999,'QUALIFIED EFH'!$C98,'HOURS&amp;CYCLES INPUT'!$D$2:$D$9999,'QUALIFIED EFH'!EH$4,'HOURS&amp;CYCLES INPUT'!$E$2:$E$9999,'QUALIFIED EFH'!EH$5))</f>
        <v>0</v>
      </c>
      <c r="EI98" s="476">
        <f>IF(EI$2&lt;&gt;"",IF($C98&lt;&gt;"TBA",EI$2/114,0),SUMIFS('HOURS&amp;CYCLES INPUT'!$F$2:$F$9999,'HOURS&amp;CYCLES INPUT'!$C$2:$C$9999,'QUALIFIED EFH'!$C98,'HOURS&amp;CYCLES INPUT'!$D$2:$D$9999,'QUALIFIED EFH'!EI$4,'HOURS&amp;CYCLES INPUT'!$E$2:$E$9999,'QUALIFIED EFH'!EI$5))</f>
        <v>0</v>
      </c>
      <c r="EJ98" s="476">
        <f>IF(EJ$2&lt;&gt;"",IF($C98&lt;&gt;"TBA",EJ$2/114,0),SUMIFS('HOURS&amp;CYCLES INPUT'!$F$2:$F$9999,'HOURS&amp;CYCLES INPUT'!$C$2:$C$9999,'QUALIFIED EFH'!$C98,'HOURS&amp;CYCLES INPUT'!$D$2:$D$9999,'QUALIFIED EFH'!EJ$4,'HOURS&amp;CYCLES INPUT'!$E$2:$E$9999,'QUALIFIED EFH'!EJ$5))</f>
        <v>0</v>
      </c>
      <c r="EK98" s="476">
        <f>IF(EK$2&lt;&gt;"",IF($C98&lt;&gt;"TBA",EK$2/114,0),SUMIFS('HOURS&amp;CYCLES INPUT'!$F$2:$F$9999,'HOURS&amp;CYCLES INPUT'!$C$2:$C$9999,'QUALIFIED EFH'!$C98,'HOURS&amp;CYCLES INPUT'!$D$2:$D$9999,'QUALIFIED EFH'!EK$4,'HOURS&amp;CYCLES INPUT'!$E$2:$E$9999,'QUALIFIED EFH'!EK$5))</f>
        <v>0</v>
      </c>
      <c r="EL98" s="476">
        <f>IF(EL$2&lt;&gt;"",IF($C98&lt;&gt;"TBA",EL$2/114,0),SUMIFS('HOURS&amp;CYCLES INPUT'!$F$2:$F$9999,'HOURS&amp;CYCLES INPUT'!$C$2:$C$9999,'QUALIFIED EFH'!$C98,'HOURS&amp;CYCLES INPUT'!$D$2:$D$9999,'QUALIFIED EFH'!EL$4,'HOURS&amp;CYCLES INPUT'!$E$2:$E$9999,'QUALIFIED EFH'!EL$5))</f>
        <v>0</v>
      </c>
      <c r="EM98" s="476">
        <f>IF(EM$2&lt;&gt;"",IF($C98&lt;&gt;"TBA",EM$2/114,0),SUMIFS('HOURS&amp;CYCLES INPUT'!$F$2:$F$9999,'HOURS&amp;CYCLES INPUT'!$C$2:$C$9999,'QUALIFIED EFH'!$C98,'HOURS&amp;CYCLES INPUT'!$D$2:$D$9999,'QUALIFIED EFH'!EM$4,'HOURS&amp;CYCLES INPUT'!$E$2:$E$9999,'QUALIFIED EFH'!EM$5))</f>
        <v>0</v>
      </c>
      <c r="EN98" s="476">
        <f>IF(EN$2&lt;&gt;"",IF($C98&lt;&gt;"TBA",EN$2/114,0),SUMIFS('HOURS&amp;CYCLES INPUT'!$F$2:$F$9999,'HOURS&amp;CYCLES INPUT'!$C$2:$C$9999,'QUALIFIED EFH'!$C98,'HOURS&amp;CYCLES INPUT'!$D$2:$D$9999,'QUALIFIED EFH'!EN$4,'HOURS&amp;CYCLES INPUT'!$E$2:$E$9999,'QUALIFIED EFH'!EN$5))</f>
        <v>0</v>
      </c>
      <c r="EO98" s="476">
        <f>IF(EO$2&lt;&gt;"",IF($C98&lt;&gt;"TBA",EO$2/114,0),SUMIFS('HOURS&amp;CYCLES INPUT'!$F$2:$F$9999,'HOURS&amp;CYCLES INPUT'!$C$2:$C$9999,'QUALIFIED EFH'!$C98,'HOURS&amp;CYCLES INPUT'!$D$2:$D$9999,'QUALIFIED EFH'!EO$4,'HOURS&amp;CYCLES INPUT'!$E$2:$E$9999,'QUALIFIED EFH'!EO$5))</f>
        <v>0</v>
      </c>
      <c r="EP98" s="476">
        <f>IF(EP$2&lt;&gt;"",IF($C98&lt;&gt;"TBA",EP$2/114,0),SUMIFS('HOURS&amp;CYCLES INPUT'!$F$2:$F$9999,'HOURS&amp;CYCLES INPUT'!$C$2:$C$9999,'QUALIFIED EFH'!$C98,'HOURS&amp;CYCLES INPUT'!$D$2:$D$9999,'QUALIFIED EFH'!EP$4,'HOURS&amp;CYCLES INPUT'!$E$2:$E$9999,'QUALIFIED EFH'!EP$5))</f>
        <v>0</v>
      </c>
      <c r="EQ98" s="476">
        <f>IF(EQ$2&lt;&gt;"",IF($C98&lt;&gt;"TBA",EQ$2/114,0),SUMIFS('HOURS&amp;CYCLES INPUT'!$F$2:$F$9999,'HOURS&amp;CYCLES INPUT'!$C$2:$C$9999,'QUALIFIED EFH'!$C98,'HOURS&amp;CYCLES INPUT'!$D$2:$D$9999,'QUALIFIED EFH'!EQ$4,'HOURS&amp;CYCLES INPUT'!$E$2:$E$9999,'QUALIFIED EFH'!EQ$5))</f>
        <v>0</v>
      </c>
      <c r="ER98" s="476">
        <f>IF(ER$2&lt;&gt;"",IF($C98&lt;&gt;"TBA",ER$2/114,0),SUMIFS('HOURS&amp;CYCLES INPUT'!$F$2:$F$9999,'HOURS&amp;CYCLES INPUT'!$C$2:$C$9999,'QUALIFIED EFH'!$C98,'HOURS&amp;CYCLES INPUT'!$D$2:$D$9999,'QUALIFIED EFH'!ER$4,'HOURS&amp;CYCLES INPUT'!$E$2:$E$9999,'QUALIFIED EFH'!ER$5))</f>
        <v>0</v>
      </c>
      <c r="ES98" s="476">
        <f>IF(ES$2&lt;&gt;"",IF($C98&lt;&gt;"TBA",ES$2/114,0),SUMIFS('HOURS&amp;CYCLES INPUT'!$F$2:$F$9999,'HOURS&amp;CYCLES INPUT'!$C$2:$C$9999,'QUALIFIED EFH'!$C98,'HOURS&amp;CYCLES INPUT'!$D$2:$D$9999,'QUALIFIED EFH'!ES$4,'HOURS&amp;CYCLES INPUT'!$E$2:$E$9999,'QUALIFIED EFH'!ES$5))</f>
        <v>0</v>
      </c>
      <c r="ET98" s="476">
        <f>IF(ET$2&lt;&gt;"",IF($C98&lt;&gt;"TBA",ET$2/114,0),SUMIFS('HOURS&amp;CYCLES INPUT'!$F$2:$F$9999,'HOURS&amp;CYCLES INPUT'!$C$2:$C$9999,'QUALIFIED EFH'!$C98,'HOURS&amp;CYCLES INPUT'!$D$2:$D$9999,'QUALIFIED EFH'!ET$4,'HOURS&amp;CYCLES INPUT'!$E$2:$E$9999,'QUALIFIED EFH'!ET$5))</f>
        <v>0</v>
      </c>
      <c r="EU98" s="476">
        <f>IF(EU$2&lt;&gt;"",IF($C98&lt;&gt;"TBA",EU$2/114,0),SUMIFS('HOURS&amp;CYCLES INPUT'!$F$2:$F$9999,'HOURS&amp;CYCLES INPUT'!$C$2:$C$9999,'QUALIFIED EFH'!$C98,'HOURS&amp;CYCLES INPUT'!$D$2:$D$9999,'QUALIFIED EFH'!EU$4,'HOURS&amp;CYCLES INPUT'!$E$2:$E$9999,'QUALIFIED EFH'!EU$5))</f>
        <v>0</v>
      </c>
      <c r="EV98" s="476">
        <f>IF(EV$2&lt;&gt;"",IF($C98&lt;&gt;"TBA",EV$2/114,0),SUMIFS('HOURS&amp;CYCLES INPUT'!$F$2:$F$9999,'HOURS&amp;CYCLES INPUT'!$C$2:$C$9999,'QUALIFIED EFH'!$C98,'HOURS&amp;CYCLES INPUT'!$D$2:$D$9999,'QUALIFIED EFH'!EV$4,'HOURS&amp;CYCLES INPUT'!$E$2:$E$9999,'QUALIFIED EFH'!EV$5))</f>
        <v>0</v>
      </c>
      <c r="EW98" s="476">
        <f>IF(EW$2&lt;&gt;"",IF($C98&lt;&gt;"TBA",EW$2/114,0),SUMIFS('HOURS&amp;CYCLES INPUT'!$F$2:$F$9999,'HOURS&amp;CYCLES INPUT'!$C$2:$C$9999,'QUALIFIED EFH'!$C98,'HOURS&amp;CYCLES INPUT'!$D$2:$D$9999,'QUALIFIED EFH'!EW$4,'HOURS&amp;CYCLES INPUT'!$E$2:$E$9999,'QUALIFIED EFH'!EW$5))</f>
        <v>0</v>
      </c>
      <c r="EX98" s="476">
        <f>IF(EX$2&lt;&gt;"",IF($C98&lt;&gt;"TBA",EX$2/114,0),SUMIFS('HOURS&amp;CYCLES INPUT'!$F$2:$F$9999,'HOURS&amp;CYCLES INPUT'!$C$2:$C$9999,'QUALIFIED EFH'!$C98,'HOURS&amp;CYCLES INPUT'!$D$2:$D$9999,'QUALIFIED EFH'!EX$4,'HOURS&amp;CYCLES INPUT'!$E$2:$E$9999,'QUALIFIED EFH'!EX$5))</f>
        <v>0</v>
      </c>
      <c r="EY98" s="476">
        <f>IF(EY$2&lt;&gt;"",IF($C98&lt;&gt;"TBA",EY$2/114,0),SUMIFS('HOURS&amp;CYCLES INPUT'!$F$2:$F$9999,'HOURS&amp;CYCLES INPUT'!$C$2:$C$9999,'QUALIFIED EFH'!$C98,'HOURS&amp;CYCLES INPUT'!$D$2:$D$9999,'QUALIFIED EFH'!EY$4,'HOURS&amp;CYCLES INPUT'!$E$2:$E$9999,'QUALIFIED EFH'!EY$5))</f>
        <v>0</v>
      </c>
      <c r="EZ98" s="476">
        <f>IF(EZ$2&lt;&gt;"",IF($C98&lt;&gt;"TBA",EZ$2/114,0),SUMIFS('HOURS&amp;CYCLES INPUT'!$F$2:$F$9999,'HOURS&amp;CYCLES INPUT'!$C$2:$C$9999,'QUALIFIED EFH'!$C98,'HOURS&amp;CYCLES INPUT'!$D$2:$D$9999,'QUALIFIED EFH'!EZ$4,'HOURS&amp;CYCLES INPUT'!$E$2:$E$9999,'QUALIFIED EFH'!EZ$5))</f>
        <v>0</v>
      </c>
      <c r="FA98" s="476">
        <f>IF(FA$2&lt;&gt;"",IF($C98&lt;&gt;"TBA",FA$2/114,0),SUMIFS('HOURS&amp;CYCLES INPUT'!$F$2:$F$9999,'HOURS&amp;CYCLES INPUT'!$C$2:$C$9999,'QUALIFIED EFH'!$C98,'HOURS&amp;CYCLES INPUT'!$D$2:$D$9999,'QUALIFIED EFH'!FA$4,'HOURS&amp;CYCLES INPUT'!$E$2:$E$9999,'QUALIFIED EFH'!FA$5))</f>
        <v>0</v>
      </c>
      <c r="FB98" s="476">
        <f>IF(FB$2&lt;&gt;"",IF($C98&lt;&gt;"TBA",FB$2/114,0),SUMIFS('HOURS&amp;CYCLES INPUT'!$F$2:$F$9999,'HOURS&amp;CYCLES INPUT'!$C$2:$C$9999,'QUALIFIED EFH'!$C98,'HOURS&amp;CYCLES INPUT'!$D$2:$D$9999,'QUALIFIED EFH'!FB$4,'HOURS&amp;CYCLES INPUT'!$E$2:$E$9999,'QUALIFIED EFH'!FB$5))</f>
        <v>0</v>
      </c>
      <c r="FC98" s="476">
        <f>IF(FC$2&lt;&gt;"",IF($C98&lt;&gt;"TBA",FC$2/114,0),SUMIFS('HOURS&amp;CYCLES INPUT'!$F$2:$F$9999,'HOURS&amp;CYCLES INPUT'!$C$2:$C$9999,'QUALIFIED EFH'!$C98,'HOURS&amp;CYCLES INPUT'!$D$2:$D$9999,'QUALIFIED EFH'!FC$4,'HOURS&amp;CYCLES INPUT'!$E$2:$E$9999,'QUALIFIED EFH'!FC$5))</f>
        <v>0</v>
      </c>
      <c r="FD98" s="476">
        <f>IF(FD$2&lt;&gt;"",IF($C98&lt;&gt;"TBA",FD$2/114,0),SUMIFS('HOURS&amp;CYCLES INPUT'!$F$2:$F$9999,'HOURS&amp;CYCLES INPUT'!$C$2:$C$9999,'QUALIFIED EFH'!$C98,'HOURS&amp;CYCLES INPUT'!$D$2:$D$9999,'QUALIFIED EFH'!FD$4,'HOURS&amp;CYCLES INPUT'!$E$2:$E$9999,'QUALIFIED EFH'!FD$5))</f>
        <v>0</v>
      </c>
      <c r="FE98" s="476">
        <f>IF(FE$2&lt;&gt;"",IF($C98&lt;&gt;"TBA",FE$2/114,0),SUMIFS('HOURS&amp;CYCLES INPUT'!$F$2:$F$9999,'HOURS&amp;CYCLES INPUT'!$C$2:$C$9999,'QUALIFIED EFH'!$C98,'HOURS&amp;CYCLES INPUT'!$D$2:$D$9999,'QUALIFIED EFH'!FE$4,'HOURS&amp;CYCLES INPUT'!$E$2:$E$9999,'QUALIFIED EFH'!FE$5))</f>
        <v>0</v>
      </c>
      <c r="FF98" s="476">
        <f>IF(FF$2&lt;&gt;"",IF($C98&lt;&gt;"TBA",FF$2/114,0),SUMIFS('HOURS&amp;CYCLES INPUT'!$F$2:$F$9999,'HOURS&amp;CYCLES INPUT'!$C$2:$C$9999,'QUALIFIED EFH'!$C98,'HOURS&amp;CYCLES INPUT'!$D$2:$D$9999,'QUALIFIED EFH'!FF$4,'HOURS&amp;CYCLES INPUT'!$E$2:$E$9999,'QUALIFIED EFH'!FF$5))</f>
        <v>0</v>
      </c>
      <c r="FG98" s="476">
        <f>IF(FG$2&lt;&gt;"",IF($C98&lt;&gt;"TBA",FG$2/114,0),SUMIFS('HOURS&amp;CYCLES INPUT'!$F$2:$F$9999,'HOURS&amp;CYCLES INPUT'!$C$2:$C$9999,'QUALIFIED EFH'!$C98,'HOURS&amp;CYCLES INPUT'!$D$2:$D$9999,'QUALIFIED EFH'!FG$4,'HOURS&amp;CYCLES INPUT'!$E$2:$E$9999,'QUALIFIED EFH'!FG$5))</f>
        <v>0</v>
      </c>
      <c r="FH98" s="476">
        <f>IF(FH$2&lt;&gt;"",IF($C98&lt;&gt;"TBA",FH$2/114,0),SUMIFS('HOURS&amp;CYCLES INPUT'!$F$2:$F$9999,'HOURS&amp;CYCLES INPUT'!$C$2:$C$9999,'QUALIFIED EFH'!$C98,'HOURS&amp;CYCLES INPUT'!$D$2:$D$9999,'QUALIFIED EFH'!FH$4,'HOURS&amp;CYCLES INPUT'!$E$2:$E$9999,'QUALIFIED EFH'!FH$5))</f>
        <v>0</v>
      </c>
      <c r="FI98" s="476">
        <f>IF(FI$2&lt;&gt;"",IF($C98&lt;&gt;"TBA",FI$2/114,0),SUMIFS('HOURS&amp;CYCLES INPUT'!$F$2:$F$9999,'HOURS&amp;CYCLES INPUT'!$C$2:$C$9999,'QUALIFIED EFH'!$C98,'HOURS&amp;CYCLES INPUT'!$D$2:$D$9999,'QUALIFIED EFH'!FI$4,'HOURS&amp;CYCLES INPUT'!$E$2:$E$9999,'QUALIFIED EFH'!FI$5))</f>
        <v>0</v>
      </c>
      <c r="FJ98" s="476">
        <f>IF(FJ$2&lt;&gt;"",IF($C98&lt;&gt;"TBA",FJ$2/114,0),SUMIFS('HOURS&amp;CYCLES INPUT'!$F$2:$F$9999,'HOURS&amp;CYCLES INPUT'!$C$2:$C$9999,'QUALIFIED EFH'!$C98,'HOURS&amp;CYCLES INPUT'!$D$2:$D$9999,'QUALIFIED EFH'!FJ$4,'HOURS&amp;CYCLES INPUT'!$E$2:$E$9999,'QUALIFIED EFH'!FJ$5))</f>
        <v>0</v>
      </c>
      <c r="FK98" s="476">
        <f>IF(FK$2&lt;&gt;"",IF($C98&lt;&gt;"TBA",FK$2/114,0),SUMIFS('HOURS&amp;CYCLES INPUT'!$F$2:$F$9999,'HOURS&amp;CYCLES INPUT'!$C$2:$C$9999,'QUALIFIED EFH'!$C98,'HOURS&amp;CYCLES INPUT'!$D$2:$D$9999,'QUALIFIED EFH'!FK$4,'HOURS&amp;CYCLES INPUT'!$E$2:$E$9999,'QUALIFIED EFH'!FK$5))</f>
        <v>0</v>
      </c>
      <c r="FL98" s="476">
        <f>IF(FL$2&lt;&gt;"",IF($C98&lt;&gt;"TBA",FL$2/114,0),SUMIFS('HOURS&amp;CYCLES INPUT'!$F$2:$F$9999,'HOURS&amp;CYCLES INPUT'!$C$2:$C$9999,'QUALIFIED EFH'!$C98,'HOURS&amp;CYCLES INPUT'!$D$2:$D$9999,'QUALIFIED EFH'!FL$4,'HOURS&amp;CYCLES INPUT'!$E$2:$E$9999,'QUALIFIED EFH'!FL$5))</f>
        <v>0</v>
      </c>
      <c r="FM98" s="476">
        <f>IF(FM$2&lt;&gt;"",IF($C98&lt;&gt;"TBA",FM$2/114,0),SUMIFS('HOURS&amp;CYCLES INPUT'!$F$2:$F$9999,'HOURS&amp;CYCLES INPUT'!$C$2:$C$9999,'QUALIFIED EFH'!$C98,'HOURS&amp;CYCLES INPUT'!$D$2:$D$9999,'QUALIFIED EFH'!FM$4,'HOURS&amp;CYCLES INPUT'!$E$2:$E$9999,'QUALIFIED EFH'!FM$5))</f>
        <v>0</v>
      </c>
      <c r="FN98" s="476">
        <f>IF(FN$2&lt;&gt;"",IF($C98&lt;&gt;"TBA",FN$2/114,0),SUMIFS('HOURS&amp;CYCLES INPUT'!$F$2:$F$9999,'HOURS&amp;CYCLES INPUT'!$C$2:$C$9999,'QUALIFIED EFH'!$C98,'HOURS&amp;CYCLES INPUT'!$D$2:$D$9999,'QUALIFIED EFH'!FN$4,'HOURS&amp;CYCLES INPUT'!$E$2:$E$9999,'QUALIFIED EFH'!FN$5))</f>
        <v>0</v>
      </c>
      <c r="FO98" s="476">
        <f>IF(FO$2&lt;&gt;"",IF($C98&lt;&gt;"TBA",FO$2/114,0),SUMIFS('HOURS&amp;CYCLES INPUT'!$F$2:$F$9999,'HOURS&amp;CYCLES INPUT'!$C$2:$C$9999,'QUALIFIED EFH'!$C98,'HOURS&amp;CYCLES INPUT'!$D$2:$D$9999,'QUALIFIED EFH'!FO$4,'HOURS&amp;CYCLES INPUT'!$E$2:$E$9999,'QUALIFIED EFH'!FO$5))</f>
        <v>0</v>
      </c>
      <c r="FP98" s="476">
        <f>IF(FP$2&lt;&gt;"",IF($C98&lt;&gt;"TBA",FP$2/114,0),SUMIFS('HOURS&amp;CYCLES INPUT'!$F$2:$F$9999,'HOURS&amp;CYCLES INPUT'!$C$2:$C$9999,'QUALIFIED EFH'!$C98,'HOURS&amp;CYCLES INPUT'!$D$2:$D$9999,'QUALIFIED EFH'!FP$4,'HOURS&amp;CYCLES INPUT'!$E$2:$E$9999,'QUALIFIED EFH'!FP$5))</f>
        <v>0</v>
      </c>
      <c r="FQ98" s="476">
        <f>IF(FQ$2&lt;&gt;"",IF($C98&lt;&gt;"TBA",FQ$2/114,0),SUMIFS('HOURS&amp;CYCLES INPUT'!$F$2:$F$9999,'HOURS&amp;CYCLES INPUT'!$C$2:$C$9999,'QUALIFIED EFH'!$C98,'HOURS&amp;CYCLES INPUT'!$D$2:$D$9999,'QUALIFIED EFH'!FQ$4,'HOURS&amp;CYCLES INPUT'!$E$2:$E$9999,'QUALIFIED EFH'!FQ$5))</f>
        <v>0</v>
      </c>
      <c r="FR98" s="476">
        <f>IF(FR$2&lt;&gt;"",IF($C98&lt;&gt;"TBA",FR$2/114,0),SUMIFS('HOURS&amp;CYCLES INPUT'!$F$2:$F$9999,'HOURS&amp;CYCLES INPUT'!$C$2:$C$9999,'QUALIFIED EFH'!$C98,'HOURS&amp;CYCLES INPUT'!$D$2:$D$9999,'QUALIFIED EFH'!FR$4,'HOURS&amp;CYCLES INPUT'!$E$2:$E$9999,'QUALIFIED EFH'!FR$5))</f>
        <v>0</v>
      </c>
      <c r="FS98" s="476">
        <f>IF(FS$2&lt;&gt;"",IF($C98&lt;&gt;"TBA",FS$2/114,0),SUMIFS('HOURS&amp;CYCLES INPUT'!$F$2:$F$9999,'HOURS&amp;CYCLES INPUT'!$C$2:$C$9999,'QUALIFIED EFH'!$C98,'HOURS&amp;CYCLES INPUT'!$D$2:$D$9999,'QUALIFIED EFH'!FS$4,'HOURS&amp;CYCLES INPUT'!$E$2:$E$9999,'QUALIFIED EFH'!FS$5))</f>
        <v>0</v>
      </c>
      <c r="FT98" s="476">
        <f>IF(FT$2&lt;&gt;"",IF($C98&lt;&gt;"TBA",FT$2/114,0),SUMIFS('HOURS&amp;CYCLES INPUT'!$F$2:$F$9999,'HOURS&amp;CYCLES INPUT'!$C$2:$C$9999,'QUALIFIED EFH'!$C98,'HOURS&amp;CYCLES INPUT'!$D$2:$D$9999,'QUALIFIED EFH'!FT$4,'HOURS&amp;CYCLES INPUT'!$E$2:$E$9999,'QUALIFIED EFH'!FT$5))</f>
        <v>0</v>
      </c>
      <c r="FU98" s="476">
        <f>IF(FU$2&lt;&gt;"",IF($C98&lt;&gt;"TBA",FU$2/114,0),SUMIFS('HOURS&amp;CYCLES INPUT'!$F$2:$F$9999,'HOURS&amp;CYCLES INPUT'!$C$2:$C$9999,'QUALIFIED EFH'!$C98,'HOURS&amp;CYCLES INPUT'!$D$2:$D$9999,'QUALIFIED EFH'!FU$4,'HOURS&amp;CYCLES INPUT'!$E$2:$E$9999,'QUALIFIED EFH'!FU$5))</f>
        <v>0</v>
      </c>
      <c r="FV98" s="476">
        <f>IF(FV$2&lt;&gt;"",IF($C98&lt;&gt;"TBA",FV$2/114,0),SUMIFS('HOURS&amp;CYCLES INPUT'!$F$2:$F$9999,'HOURS&amp;CYCLES INPUT'!$C$2:$C$9999,'QUALIFIED EFH'!$C98,'HOURS&amp;CYCLES INPUT'!$D$2:$D$9999,'QUALIFIED EFH'!FV$4,'HOURS&amp;CYCLES INPUT'!$E$2:$E$9999,'QUALIFIED EFH'!FV$5))</f>
        <v>0</v>
      </c>
      <c r="FW98" s="476">
        <f>IF(FW$2&lt;&gt;"",IF($C98&lt;&gt;"TBA",FW$2/114,0),SUMIFS('HOURS&amp;CYCLES INPUT'!$F$2:$F$9999,'HOURS&amp;CYCLES INPUT'!$C$2:$C$9999,'QUALIFIED EFH'!$C98,'HOURS&amp;CYCLES INPUT'!$D$2:$D$9999,'QUALIFIED EFH'!FW$4,'HOURS&amp;CYCLES INPUT'!$E$2:$E$9999,'QUALIFIED EFH'!FW$5))</f>
        <v>0</v>
      </c>
      <c r="FX98" s="476">
        <f>IF(FX$2&lt;&gt;"",IF($C98&lt;&gt;"TBA",FX$2/114,0),SUMIFS('HOURS&amp;CYCLES INPUT'!$F$2:$F$9999,'HOURS&amp;CYCLES INPUT'!$C$2:$C$9999,'QUALIFIED EFH'!$C98,'HOURS&amp;CYCLES INPUT'!$D$2:$D$9999,'QUALIFIED EFH'!FX$4,'HOURS&amp;CYCLES INPUT'!$E$2:$E$9999,'QUALIFIED EFH'!FX$5))</f>
        <v>0</v>
      </c>
      <c r="FY98" s="476">
        <f>IF(FY$2&lt;&gt;"",IF($C98&lt;&gt;"TBA",FY$2/114,0),SUMIFS('HOURS&amp;CYCLES INPUT'!$F$2:$F$9999,'HOURS&amp;CYCLES INPUT'!$C$2:$C$9999,'QUALIFIED EFH'!$C98,'HOURS&amp;CYCLES INPUT'!$D$2:$D$9999,'QUALIFIED EFH'!FY$4,'HOURS&amp;CYCLES INPUT'!$E$2:$E$9999,'QUALIFIED EFH'!FY$5))</f>
        <v>0</v>
      </c>
      <c r="FZ98" s="476">
        <f>IF(FZ$2&lt;&gt;"",IF($C98&lt;&gt;"TBA",FZ$2/114,0),SUMIFS('HOURS&amp;CYCLES INPUT'!$F$2:$F$9999,'HOURS&amp;CYCLES INPUT'!$C$2:$C$9999,'QUALIFIED EFH'!$C98,'HOURS&amp;CYCLES INPUT'!$D$2:$D$9999,'QUALIFIED EFH'!FZ$4,'HOURS&amp;CYCLES INPUT'!$E$2:$E$9999,'QUALIFIED EFH'!FZ$5))</f>
        <v>0</v>
      </c>
      <c r="GA98" s="476">
        <f>IF(GA$2&lt;&gt;"",IF($C98&lt;&gt;"TBA",GA$2/114,0),SUMIFS('HOURS&amp;CYCLES INPUT'!$F$2:$F$9999,'HOURS&amp;CYCLES INPUT'!$C$2:$C$9999,'QUALIFIED EFH'!$C98,'HOURS&amp;CYCLES INPUT'!$D$2:$D$9999,'QUALIFIED EFH'!GA$4,'HOURS&amp;CYCLES INPUT'!$E$2:$E$9999,'QUALIFIED EFH'!GA$5))</f>
        <v>0</v>
      </c>
      <c r="GB98" s="476">
        <f>IF(GB$2&lt;&gt;"",IF($C98&lt;&gt;"TBA",GB$2/114,0),SUMIFS('HOURS&amp;CYCLES INPUT'!$F$2:$F$9999,'HOURS&amp;CYCLES INPUT'!$C$2:$C$9999,'QUALIFIED EFH'!$C98,'HOURS&amp;CYCLES INPUT'!$D$2:$D$9999,'QUALIFIED EFH'!GB$4,'HOURS&amp;CYCLES INPUT'!$E$2:$E$9999,'QUALIFIED EFH'!GB$5))</f>
        <v>0</v>
      </c>
    </row>
    <row r="99" spans="3:184" x14ac:dyDescent="0.35">
      <c r="C99" s="472">
        <f>'QUALIFIED ENGINES'!D100</f>
        <v>91540</v>
      </c>
      <c r="D99" s="476">
        <f>IF(D$2&lt;&gt;"",IF($C99&lt;&gt;"TBA",D$2/114,0),SUMIFS('HOURS&amp;CYCLES INPUT'!$F$2:$F$9999,'HOURS&amp;CYCLES INPUT'!$C$2:$C$9999,'QUALIFIED EFH'!$C99,'HOURS&amp;CYCLES INPUT'!$D$2:$D$9999,'QUALIFIED EFH'!D$4,'HOURS&amp;CYCLES INPUT'!$E$2:$E$9999,'QUALIFIED EFH'!D$5))</f>
        <v>0</v>
      </c>
      <c r="E99" s="476">
        <f>IF(E$2&lt;&gt;"",IF($C99&lt;&gt;"TBA",E$2/114,0),SUMIFS('HOURS&amp;CYCLES INPUT'!$F$2:$F$9999,'HOURS&amp;CYCLES INPUT'!$C$2:$C$9999,'QUALIFIED EFH'!$C99,'HOURS&amp;CYCLES INPUT'!$D$2:$D$9999,'QUALIFIED EFH'!E$4,'HOURS&amp;CYCLES INPUT'!$E$2:$E$9999,'QUALIFIED EFH'!E$5))</f>
        <v>0</v>
      </c>
      <c r="F99" s="476">
        <f>IF(F$2&lt;&gt;"",IF($C99&lt;&gt;"TBA",F$2/114,0),SUMIFS('HOURS&amp;CYCLES INPUT'!$F$2:$F$9999,'HOURS&amp;CYCLES INPUT'!$C$2:$C$9999,'QUALIFIED EFH'!$C99,'HOURS&amp;CYCLES INPUT'!$D$2:$D$9999,'QUALIFIED EFH'!F$4,'HOURS&amp;CYCLES INPUT'!$E$2:$E$9999,'QUALIFIED EFH'!F$5))</f>
        <v>0</v>
      </c>
      <c r="G99" s="476">
        <f>IF(G$2&lt;&gt;"",IF($C99&lt;&gt;"TBA",G$2/114,0),SUMIFS('HOURS&amp;CYCLES INPUT'!$F$2:$F$9999,'HOURS&amp;CYCLES INPUT'!$C$2:$C$9999,'QUALIFIED EFH'!$C99,'HOURS&amp;CYCLES INPUT'!$D$2:$D$9999,'QUALIFIED EFH'!G$4,'HOURS&amp;CYCLES INPUT'!$E$2:$E$9999,'QUALIFIED EFH'!G$5))</f>
        <v>0</v>
      </c>
      <c r="H99" s="476">
        <f>IF(H$2&lt;&gt;"",IF($C99&lt;&gt;"TBA",H$2/114,0),SUMIFS('HOURS&amp;CYCLES INPUT'!$F$2:$F$9999,'HOURS&amp;CYCLES INPUT'!$C$2:$C$9999,'QUALIFIED EFH'!$C99,'HOURS&amp;CYCLES INPUT'!$D$2:$D$9999,'QUALIFIED EFH'!H$4,'HOURS&amp;CYCLES INPUT'!$E$2:$E$9999,'QUALIFIED EFH'!H$5))</f>
        <v>0</v>
      </c>
      <c r="I99" s="476">
        <f>IF(I$2&lt;&gt;"",IF($C99&lt;&gt;"TBA",I$2/114,0),SUMIFS('HOURS&amp;CYCLES INPUT'!$F$2:$F$9999,'HOURS&amp;CYCLES INPUT'!$C$2:$C$9999,'QUALIFIED EFH'!$C99,'HOURS&amp;CYCLES INPUT'!$D$2:$D$9999,'QUALIFIED EFH'!I$4,'HOURS&amp;CYCLES INPUT'!$E$2:$E$9999,'QUALIFIED EFH'!I$5))</f>
        <v>0</v>
      </c>
      <c r="J99" s="476">
        <f>IF(J$2&lt;&gt;"",IF($C99&lt;&gt;"TBA",J$2/114,0),SUMIFS('HOURS&amp;CYCLES INPUT'!$F$2:$F$9999,'HOURS&amp;CYCLES INPUT'!$C$2:$C$9999,'QUALIFIED EFH'!$C99,'HOURS&amp;CYCLES INPUT'!$D$2:$D$9999,'QUALIFIED EFH'!J$4,'HOURS&amp;CYCLES INPUT'!$E$2:$E$9999,'QUALIFIED EFH'!J$5))</f>
        <v>0</v>
      </c>
      <c r="K99" s="476">
        <f>IF(K$2&lt;&gt;"",IF($C99&lt;&gt;"TBA",K$2/114,0),SUMIFS('HOURS&amp;CYCLES INPUT'!$F$2:$F$9999,'HOURS&amp;CYCLES INPUT'!$C$2:$C$9999,'QUALIFIED EFH'!$C99,'HOURS&amp;CYCLES INPUT'!$D$2:$D$9999,'QUALIFIED EFH'!K$4,'HOURS&amp;CYCLES INPUT'!$E$2:$E$9999,'QUALIFIED EFH'!K$5))</f>
        <v>0</v>
      </c>
      <c r="L99" s="476">
        <f>IF(L$2&lt;&gt;"",IF($C99&lt;&gt;"TBA",L$2/114,0),SUMIFS('HOURS&amp;CYCLES INPUT'!$F$2:$F$9999,'HOURS&amp;CYCLES INPUT'!$C$2:$C$9999,'QUALIFIED EFH'!$C99,'HOURS&amp;CYCLES INPUT'!$D$2:$D$9999,'QUALIFIED EFH'!L$4,'HOURS&amp;CYCLES INPUT'!$E$2:$E$9999,'QUALIFIED EFH'!L$5))</f>
        <v>0</v>
      </c>
      <c r="M99" s="476">
        <f>IF(M$2&lt;&gt;"",IF($C99&lt;&gt;"TBA",M$2/114,0),SUMIFS('HOURS&amp;CYCLES INPUT'!$F$2:$F$9999,'HOURS&amp;CYCLES INPUT'!$C$2:$C$9999,'QUALIFIED EFH'!$C99,'HOURS&amp;CYCLES INPUT'!$D$2:$D$9999,'QUALIFIED EFH'!M$4,'HOURS&amp;CYCLES INPUT'!$E$2:$E$9999,'QUALIFIED EFH'!M$5))</f>
        <v>0</v>
      </c>
      <c r="N99" s="476">
        <f>IF(N$2&lt;&gt;"",IF($C99&lt;&gt;"TBA",N$2/114,0),SUMIFS('HOURS&amp;CYCLES INPUT'!$F$2:$F$9999,'HOURS&amp;CYCLES INPUT'!$C$2:$C$9999,'QUALIFIED EFH'!$C99,'HOURS&amp;CYCLES INPUT'!$D$2:$D$9999,'QUALIFIED EFH'!N$4,'HOURS&amp;CYCLES INPUT'!$E$2:$E$9999,'QUALIFIED EFH'!N$5))</f>
        <v>0</v>
      </c>
      <c r="O99" s="476">
        <f>IF(O$2&lt;&gt;"",IF($C99&lt;&gt;"TBA",O$2/114,0),SUMIFS('HOURS&amp;CYCLES INPUT'!$F$2:$F$9999,'HOURS&amp;CYCLES INPUT'!$C$2:$C$9999,'QUALIFIED EFH'!$C99,'HOURS&amp;CYCLES INPUT'!$D$2:$D$9999,'QUALIFIED EFH'!O$4,'HOURS&amp;CYCLES INPUT'!$E$2:$E$9999,'QUALIFIED EFH'!O$5))</f>
        <v>0</v>
      </c>
      <c r="P99" s="476">
        <f>IF(P$2&lt;&gt;"",IF($C99&lt;&gt;"TBA",P$2/114,0),SUMIFS('HOURS&amp;CYCLES INPUT'!$F$2:$F$9999,'HOURS&amp;CYCLES INPUT'!$C$2:$C$9999,'QUALIFIED EFH'!$C99,'HOURS&amp;CYCLES INPUT'!$D$2:$D$9999,'QUALIFIED EFH'!P$4,'HOURS&amp;CYCLES INPUT'!$E$2:$E$9999,'QUALIFIED EFH'!P$5))</f>
        <v>0</v>
      </c>
      <c r="Q99" s="476">
        <f>IF(Q$2&lt;&gt;"",IF($C99&lt;&gt;"TBA",Q$2/114,0),SUMIFS('HOURS&amp;CYCLES INPUT'!$F$2:$F$9999,'HOURS&amp;CYCLES INPUT'!$C$2:$C$9999,'QUALIFIED EFH'!$C99,'HOURS&amp;CYCLES INPUT'!$D$2:$D$9999,'QUALIFIED EFH'!Q$4,'HOURS&amp;CYCLES INPUT'!$E$2:$E$9999,'QUALIFIED EFH'!Q$5))</f>
        <v>0</v>
      </c>
      <c r="R99" s="476">
        <f>IF(R$1&lt;&gt;"",IF($C99&lt;&gt;"TBA",R$1/114,0),SUMIFS('HOURS&amp;CYCLES INPUT'!$F$2:$F$9999,'HOURS&amp;CYCLES INPUT'!$C$2:$C$9999,'QUALIFIED EFH'!$C99,'HOURS&amp;CYCLES INPUT'!$D$2:$D$9999,'QUALIFIED EFH'!R$4,'HOURS&amp;CYCLES INPUT'!$E$2:$E$9999,'QUALIFIED EFH'!R$5))</f>
        <v>0</v>
      </c>
      <c r="S99" s="476">
        <f>IF(S$2&lt;&gt;"",IF($C99&lt;&gt;"TBA",S$2/114,0),SUMIFS('HOURS&amp;CYCLES INPUT'!$F$2:$F$9999,'HOURS&amp;CYCLES INPUT'!$C$2:$C$9999,'QUALIFIED EFH'!$C99,'HOURS&amp;CYCLES INPUT'!$D$2:$D$9999,'QUALIFIED EFH'!S$4,'HOURS&amp;CYCLES INPUT'!$E$2:$E$9999,'QUALIFIED EFH'!S$5))</f>
        <v>0</v>
      </c>
      <c r="T99" s="476">
        <f>IF(T$2&lt;&gt;"",IF($C99&lt;&gt;"TBA",T$2/114,0),SUMIFS('HOURS&amp;CYCLES INPUT'!$F$2:$F$9999,'HOURS&amp;CYCLES INPUT'!$C$2:$C$9999,'QUALIFIED EFH'!$C99,'HOURS&amp;CYCLES INPUT'!$D$2:$D$9999,'QUALIFIED EFH'!T$4,'HOURS&amp;CYCLES INPUT'!$E$2:$E$9999,'QUALIFIED EFH'!T$5))</f>
        <v>0</v>
      </c>
      <c r="U99" s="476">
        <f>IF(U$2&lt;&gt;"",IF($C99&lt;&gt;"TBA",U$2/114,0),SUMIFS('HOURS&amp;CYCLES INPUT'!$F$2:$F$9999,'HOURS&amp;CYCLES INPUT'!$C$2:$C$9999,'QUALIFIED EFH'!$C99,'HOURS&amp;CYCLES INPUT'!$D$2:$D$9999,'QUALIFIED EFH'!U$4,'HOURS&amp;CYCLES INPUT'!$E$2:$E$9999,'QUALIFIED EFH'!U$5))</f>
        <v>0</v>
      </c>
      <c r="V99" s="476">
        <f>IF(V$2&lt;&gt;"",IF($C99&lt;&gt;"TBA",V$2/114,0),SUMIFS('HOURS&amp;CYCLES INPUT'!$F$2:$F$9999,'HOURS&amp;CYCLES INPUT'!$C$2:$C$9999,'QUALIFIED EFH'!$C99,'HOURS&amp;CYCLES INPUT'!$D$2:$D$9999,'QUALIFIED EFH'!V$4,'HOURS&amp;CYCLES INPUT'!$E$2:$E$9999,'QUALIFIED EFH'!V$5))</f>
        <v>0</v>
      </c>
      <c r="W99" s="476">
        <f>IF(W$2&lt;&gt;"",IF($C99&lt;&gt;"TBA",W$2/114,0),SUMIFS('HOURS&amp;CYCLES INPUT'!$F$2:$F$9999,'HOURS&amp;CYCLES INPUT'!$C$2:$C$9999,'QUALIFIED EFH'!$C99,'HOURS&amp;CYCLES INPUT'!$D$2:$D$9999,'QUALIFIED EFH'!W$4,'HOURS&amp;CYCLES INPUT'!$E$2:$E$9999,'QUALIFIED EFH'!W$5))</f>
        <v>0</v>
      </c>
      <c r="X99" s="476">
        <f>IF(X$2&lt;&gt;"",IF($C99&lt;&gt;"TBA",X$2/114,0),SUMIFS('HOURS&amp;CYCLES INPUT'!$F$2:$F$9999,'HOURS&amp;CYCLES INPUT'!$C$2:$C$9999,'QUALIFIED EFH'!$C99,'HOURS&amp;CYCLES INPUT'!$D$2:$D$9999,'QUALIFIED EFH'!X$4,'HOURS&amp;CYCLES INPUT'!$E$2:$E$9999,'QUALIFIED EFH'!X$5))</f>
        <v>0</v>
      </c>
      <c r="Y99" s="476">
        <f>IF(Y$2&lt;&gt;"",IF($C99&lt;&gt;"TBA",Y$2/114,0),SUMIFS('HOURS&amp;CYCLES INPUT'!$F$2:$F$9999,'HOURS&amp;CYCLES INPUT'!$C$2:$C$9999,'QUALIFIED EFH'!$C99,'HOURS&amp;CYCLES INPUT'!$D$2:$D$9999,'QUALIFIED EFH'!Y$4,'HOURS&amp;CYCLES INPUT'!$E$2:$E$9999,'QUALIFIED EFH'!Y$5))</f>
        <v>0</v>
      </c>
      <c r="Z99" s="476">
        <f>IF(Z$2&lt;&gt;"",IF($C99&lt;&gt;"TBA",Z$2/114,0),SUMIFS('HOURS&amp;CYCLES INPUT'!$F$2:$F$9999,'HOURS&amp;CYCLES INPUT'!$C$2:$C$9999,'QUALIFIED EFH'!$C99,'HOURS&amp;CYCLES INPUT'!$D$2:$D$9999,'QUALIFIED EFH'!Z$4,'HOURS&amp;CYCLES INPUT'!$E$2:$E$9999,'QUALIFIED EFH'!Z$5))</f>
        <v>0</v>
      </c>
      <c r="AA99" s="476">
        <f>IF(AA$2&lt;&gt;"",IF($C99&lt;&gt;"TBA",AA$2/114,0),SUMIFS('HOURS&amp;CYCLES INPUT'!$F$2:$F$9999,'HOURS&amp;CYCLES INPUT'!$C$2:$C$9999,'QUALIFIED EFH'!$C99,'HOURS&amp;CYCLES INPUT'!$D$2:$D$9999,'QUALIFIED EFH'!AA$4,'HOURS&amp;CYCLES INPUT'!$E$2:$E$9999,'QUALIFIED EFH'!AA$5))</f>
        <v>0</v>
      </c>
      <c r="AB99" s="476">
        <f>IF(AB$2&lt;&gt;"",IF($C99&lt;&gt;"TBA",AB$2/114,0),SUMIFS('HOURS&amp;CYCLES INPUT'!$F$2:$F$9999,'HOURS&amp;CYCLES INPUT'!$C$2:$C$9999,'QUALIFIED EFH'!$C99,'HOURS&amp;CYCLES INPUT'!$D$2:$D$9999,'QUALIFIED EFH'!AB$4,'HOURS&amp;CYCLES INPUT'!$E$2:$E$9999,'QUALIFIED EFH'!AB$5))</f>
        <v>0</v>
      </c>
      <c r="AC99" s="476">
        <f>IF(AC$2&lt;&gt;"",IF($C99&lt;&gt;"TBA",AC$2/114,0),SUMIFS('HOURS&amp;CYCLES INPUT'!$F$2:$F$9999,'HOURS&amp;CYCLES INPUT'!$C$2:$C$9999,'QUALIFIED EFH'!$C99,'HOURS&amp;CYCLES INPUT'!$D$2:$D$9999,'QUALIFIED EFH'!AC$4,'HOURS&amp;CYCLES INPUT'!$E$2:$E$9999,'QUALIFIED EFH'!AC$5))</f>
        <v>0</v>
      </c>
      <c r="AD99" s="476">
        <f>IF(AD$2&lt;&gt;"",IF($C99&lt;&gt;"TBA",AD$2/114,0),SUMIFS('HOURS&amp;CYCLES INPUT'!$F$2:$F$9999,'HOURS&amp;CYCLES INPUT'!$C$2:$C$9999,'QUALIFIED EFH'!$C99,'HOURS&amp;CYCLES INPUT'!$D$2:$D$9999,'QUALIFIED EFH'!AD$4,'HOURS&amp;CYCLES INPUT'!$E$2:$E$9999,'QUALIFIED EFH'!AD$5))</f>
        <v>0</v>
      </c>
      <c r="AE99" s="476">
        <f>IF(AE$2&lt;&gt;"",IF($C99&lt;&gt;"TBA",AE$2/114,0),SUMIFS('HOURS&amp;CYCLES INPUT'!$F$2:$F$9999,'HOURS&amp;CYCLES INPUT'!$C$2:$C$9999,'QUALIFIED EFH'!$C99,'HOURS&amp;CYCLES INPUT'!$D$2:$D$9999,'QUALIFIED EFH'!AE$4,'HOURS&amp;CYCLES INPUT'!$E$2:$E$9999,'QUALIFIED EFH'!AE$5))</f>
        <v>0</v>
      </c>
      <c r="AF99" s="476">
        <f>IF(AF$2&lt;&gt;"",IF($C99&lt;&gt;"TBA",AF$2/114,0),SUMIFS('HOURS&amp;CYCLES INPUT'!$F$2:$F$9999,'HOURS&amp;CYCLES INPUT'!$C$2:$C$9999,'QUALIFIED EFH'!$C99,'HOURS&amp;CYCLES INPUT'!$D$2:$D$9999,'QUALIFIED EFH'!AF$4,'HOURS&amp;CYCLES INPUT'!$E$2:$E$9999,'QUALIFIED EFH'!AF$5))</f>
        <v>0</v>
      </c>
      <c r="AG99" s="476">
        <f>IF(AG$2&lt;&gt;"",IF($C99&lt;&gt;"TBA",AG$2/114,0),SUMIFS('HOURS&amp;CYCLES INPUT'!$F$2:$F$9999,'HOURS&amp;CYCLES INPUT'!$C$2:$C$9999,'QUALIFIED EFH'!$C99,'HOURS&amp;CYCLES INPUT'!$D$2:$D$9999,'QUALIFIED EFH'!AG$4,'HOURS&amp;CYCLES INPUT'!$E$2:$E$9999,'QUALIFIED EFH'!AG$5))</f>
        <v>0</v>
      </c>
      <c r="AH99" s="476">
        <f>IF(AH$2&lt;&gt;"",IF($C99&lt;&gt;"TBA",AH$2/114,0),SUMIFS('HOURS&amp;CYCLES INPUT'!$F$2:$F$9999,'HOURS&amp;CYCLES INPUT'!$C$2:$C$9999,'QUALIFIED EFH'!$C99,'HOURS&amp;CYCLES INPUT'!$D$2:$D$9999,'QUALIFIED EFH'!AH$4,'HOURS&amp;CYCLES INPUT'!$E$2:$E$9999,'QUALIFIED EFH'!AH$5))</f>
        <v>0</v>
      </c>
      <c r="AI99" s="476">
        <f>IF(AI$2&lt;&gt;"",IF($C99&lt;&gt;"TBA",AI$2/114,0),SUMIFS('HOURS&amp;CYCLES INPUT'!$F$2:$F$9999,'HOURS&amp;CYCLES INPUT'!$C$2:$C$9999,'QUALIFIED EFH'!$C99,'HOURS&amp;CYCLES INPUT'!$D$2:$D$9999,'QUALIFIED EFH'!AI$4,'HOURS&amp;CYCLES INPUT'!$E$2:$E$9999,'QUALIFIED EFH'!AI$5))</f>
        <v>0</v>
      </c>
      <c r="AJ99" s="476">
        <f>IF(AJ$2&lt;&gt;"",IF($C99&lt;&gt;"TBA",AJ$2/114,0),SUMIFS('HOURS&amp;CYCLES INPUT'!$F$2:$F$9999,'HOURS&amp;CYCLES INPUT'!$C$2:$C$9999,'QUALIFIED EFH'!$C99,'HOURS&amp;CYCLES INPUT'!$D$2:$D$9999,'QUALIFIED EFH'!AJ$4,'HOURS&amp;CYCLES INPUT'!$E$2:$E$9999,'QUALIFIED EFH'!AJ$5))</f>
        <v>0</v>
      </c>
      <c r="AK99" s="476">
        <f>IF(AK$2&lt;&gt;"",IF($C99&lt;&gt;"TBA",AK$2/114,0),SUMIFS('HOURS&amp;CYCLES INPUT'!$F$2:$F$9999,'HOURS&amp;CYCLES INPUT'!$C$2:$C$9999,'QUALIFIED EFH'!$C99,'HOURS&amp;CYCLES INPUT'!$D$2:$D$9999,'QUALIFIED EFH'!AK$4,'HOURS&amp;CYCLES INPUT'!$E$2:$E$9999,'QUALIFIED EFH'!AK$5))</f>
        <v>0</v>
      </c>
      <c r="AL99" s="476">
        <f>IF(AL$2&lt;&gt;"",IF($C99&lt;&gt;"TBA",AL$2/114,0),SUMIFS('HOURS&amp;CYCLES INPUT'!$F$2:$F$9999,'HOURS&amp;CYCLES INPUT'!$C$2:$C$9999,'QUALIFIED EFH'!$C99,'HOURS&amp;CYCLES INPUT'!$D$2:$D$9999,'QUALIFIED EFH'!AL$4,'HOURS&amp;CYCLES INPUT'!$E$2:$E$9999,'QUALIFIED EFH'!AL$5))</f>
        <v>0</v>
      </c>
      <c r="AM99" s="476">
        <f>IF(AM$2&lt;&gt;"",IF($C99&lt;&gt;"TBA",AM$2/114,0),SUMIFS('HOURS&amp;CYCLES INPUT'!$F$2:$F$9999,'HOURS&amp;CYCLES INPUT'!$C$2:$C$9999,'QUALIFIED EFH'!$C99,'HOURS&amp;CYCLES INPUT'!$D$2:$D$9999,'QUALIFIED EFH'!AM$4,'HOURS&amp;CYCLES INPUT'!$E$2:$E$9999,'QUALIFIED EFH'!AM$5))</f>
        <v>0</v>
      </c>
      <c r="AN99" s="476">
        <f>IF(AN$2&lt;&gt;"",IF($C99&lt;&gt;"TBA",AN$2/114,0),SUMIFS('HOURS&amp;CYCLES INPUT'!$F$2:$F$9999,'HOURS&amp;CYCLES INPUT'!$C$2:$C$9999,'QUALIFIED EFH'!$C99,'HOURS&amp;CYCLES INPUT'!$D$2:$D$9999,'QUALIFIED EFH'!AN$4,'HOURS&amp;CYCLES INPUT'!$E$2:$E$9999,'QUALIFIED EFH'!AN$5))</f>
        <v>0</v>
      </c>
      <c r="AO99" s="476">
        <f>IF(AO$2&lt;&gt;"",IF($C99&lt;&gt;"TBA",AO$2/114,0),SUMIFS('HOURS&amp;CYCLES INPUT'!$F$2:$F$9999,'HOURS&amp;CYCLES INPUT'!$C$2:$C$9999,'QUALIFIED EFH'!$C99,'HOURS&amp;CYCLES INPUT'!$D$2:$D$9999,'QUALIFIED EFH'!AO$4,'HOURS&amp;CYCLES INPUT'!$E$2:$E$9999,'QUALIFIED EFH'!AO$5))</f>
        <v>78.459999999999994</v>
      </c>
      <c r="AP99" s="476">
        <f>IF(AP$2&lt;&gt;"",IF($C99&lt;&gt;"TBA",AP$2/114,0),SUMIFS('HOURS&amp;CYCLES INPUT'!$F$2:$F$9999,'HOURS&amp;CYCLES INPUT'!$C$2:$C$9999,'QUALIFIED EFH'!$C99,'HOURS&amp;CYCLES INPUT'!$D$2:$D$9999,'QUALIFIED EFH'!AP$4,'HOURS&amp;CYCLES INPUT'!$E$2:$E$9999,'QUALIFIED EFH'!AP$5))</f>
        <v>350.06</v>
      </c>
      <c r="AQ99" s="476">
        <f>IF(AQ$2&lt;&gt;"",IF($C99&lt;&gt;"TBA",AQ$2/114,0),SUMIFS('HOURS&amp;CYCLES INPUT'!$F$2:$F$9999,'HOURS&amp;CYCLES INPUT'!$C$2:$C$9999,'QUALIFIED EFH'!$C99,'HOURS&amp;CYCLES INPUT'!$D$2:$D$9999,'QUALIFIED EFH'!AQ$4,'HOURS&amp;CYCLES INPUT'!$E$2:$E$9999,'QUALIFIED EFH'!AQ$5))</f>
        <v>318.37</v>
      </c>
      <c r="AR99" s="476">
        <f>IF(AR$2&lt;&gt;"",IF($C99&lt;&gt;"TBA",AR$2/114,0),SUMIFS('HOURS&amp;CYCLES INPUT'!$F$2:$F$9999,'HOURS&amp;CYCLES INPUT'!$C$2:$C$9999,'QUALIFIED EFH'!$C99,'HOURS&amp;CYCLES INPUT'!$D$2:$D$9999,'QUALIFIED EFH'!AR$4,'HOURS&amp;CYCLES INPUT'!$E$2:$E$9999,'QUALIFIED EFH'!AR$5))</f>
        <v>0</v>
      </c>
      <c r="AS99" s="476">
        <f>IF(AS$2&lt;&gt;"",IF($C99&lt;&gt;"TBA",AS$2/114,0),SUMIFS('HOURS&amp;CYCLES INPUT'!$F$2:$F$9999,'HOURS&amp;CYCLES INPUT'!$C$2:$C$9999,'QUALIFIED EFH'!$C99,'HOURS&amp;CYCLES INPUT'!$D$2:$D$9999,'QUALIFIED EFH'!AS$4,'HOURS&amp;CYCLES INPUT'!$E$2:$E$9999,'QUALIFIED EFH'!AS$5))</f>
        <v>0</v>
      </c>
      <c r="AT99" s="476">
        <f>IF(AT$2&lt;&gt;"",IF($C99&lt;&gt;"TBA",AT$2/114,0),SUMIFS('HOURS&amp;CYCLES INPUT'!$F$2:$F$9999,'HOURS&amp;CYCLES INPUT'!$C$2:$C$9999,'QUALIFIED EFH'!$C99,'HOURS&amp;CYCLES INPUT'!$D$2:$D$9999,'QUALIFIED EFH'!AT$4,'HOURS&amp;CYCLES INPUT'!$E$2:$E$9999,'QUALIFIED EFH'!AT$5))</f>
        <v>0</v>
      </c>
      <c r="AU99" s="476">
        <f>IF(AU$2&lt;&gt;"",IF($C99&lt;&gt;"TBA",AU$2/114,0),SUMIFS('HOURS&amp;CYCLES INPUT'!$F$2:$F$9999,'HOURS&amp;CYCLES INPUT'!$C$2:$C$9999,'QUALIFIED EFH'!$C99,'HOURS&amp;CYCLES INPUT'!$D$2:$D$9999,'QUALIFIED EFH'!AU$4,'HOURS&amp;CYCLES INPUT'!$E$2:$E$9999,'QUALIFIED EFH'!AU$5))</f>
        <v>38.450000000000003</v>
      </c>
      <c r="AV99" s="476">
        <f>IF(AV$2&lt;&gt;"",IF($C99&lt;&gt;"TBA",AV$2/114,0),SUMIFS('HOURS&amp;CYCLES INPUT'!$F$2:$F$9999,'HOURS&amp;CYCLES INPUT'!$C$2:$C$9999,'QUALIFIED EFH'!$C99,'HOURS&amp;CYCLES INPUT'!$D$2:$D$9999,'QUALIFIED EFH'!AV$4,'HOURS&amp;CYCLES INPUT'!$E$2:$E$9999,'QUALIFIED EFH'!AV$5))</f>
        <v>157.82</v>
      </c>
      <c r="AW99" s="476">
        <f>IF(AW$2&lt;&gt;"",IF($C99&lt;&gt;"TBA",AW$2/114,0),SUMIFS('HOURS&amp;CYCLES INPUT'!$F$2:$F$9999,'HOURS&amp;CYCLES INPUT'!$C$2:$C$9999,'QUALIFIED EFH'!$C99,'HOURS&amp;CYCLES INPUT'!$D$2:$D$9999,'QUALIFIED EFH'!AW$4,'HOURS&amp;CYCLES INPUT'!$E$2:$E$9999,'QUALIFIED EFH'!AW$5))</f>
        <v>88.96</v>
      </c>
      <c r="AX99" s="476">
        <f>IF(AX$2&lt;&gt;"",IF($C99&lt;&gt;"TBA",AX$2/114,0),SUMIFS('HOURS&amp;CYCLES INPUT'!$F$2:$F$9999,'HOURS&amp;CYCLES INPUT'!$C$2:$C$9999,'QUALIFIED EFH'!$C99,'HOURS&amp;CYCLES INPUT'!$D$2:$D$9999,'QUALIFIED EFH'!AX$4,'HOURS&amp;CYCLES INPUT'!$E$2:$E$9999,'QUALIFIED EFH'!AX$5))</f>
        <v>36.67</v>
      </c>
      <c r="AY99" s="476">
        <f>IF(AY$2&lt;&gt;"",IF($C99&lt;&gt;"TBA",AY$2/114,0),SUMIFS('HOURS&amp;CYCLES INPUT'!$F$2:$F$9999,'HOURS&amp;CYCLES INPUT'!$C$2:$C$9999,'QUALIFIED EFH'!$C99,'HOURS&amp;CYCLES INPUT'!$D$2:$D$9999,'QUALIFIED EFH'!AY$4,'HOURS&amp;CYCLES INPUT'!$E$2:$E$9999,'QUALIFIED EFH'!AY$5))</f>
        <v>0</v>
      </c>
      <c r="AZ99" s="476">
        <f>IF(AZ$2&lt;&gt;"",IF($C99&lt;&gt;"TBA",AZ$2/114,0),SUMIFS('HOURS&amp;CYCLES INPUT'!$F$2:$F$9999,'HOURS&amp;CYCLES INPUT'!$C$2:$C$9999,'QUALIFIED EFH'!$C99,'HOURS&amp;CYCLES INPUT'!$D$2:$D$9999,'QUALIFIED EFH'!AZ$4,'HOURS&amp;CYCLES INPUT'!$E$2:$E$9999,'QUALIFIED EFH'!AZ$5))</f>
        <v>0</v>
      </c>
      <c r="BA99" s="476">
        <f>IF(BA$2&lt;&gt;"",IF($C99&lt;&gt;"TBA",BA$2/114,0),SUMIFS('HOURS&amp;CYCLES INPUT'!$F$2:$F$9999,'HOURS&amp;CYCLES INPUT'!$C$2:$C$9999,'QUALIFIED EFH'!$C99,'HOURS&amp;CYCLES INPUT'!$D$2:$D$9999,'QUALIFIED EFH'!BA$4,'HOURS&amp;CYCLES INPUT'!$E$2:$E$9999,'QUALIFIED EFH'!BA$5))</f>
        <v>67.8</v>
      </c>
      <c r="BB99" s="476">
        <f>IF(BB$2&lt;&gt;"",IF($C99&lt;&gt;"TBA",BB$2/114,0),SUMIFS('HOURS&amp;CYCLES INPUT'!$F$2:$F$9999,'HOURS&amp;CYCLES INPUT'!$C$2:$C$9999,'QUALIFIED EFH'!$C99,'HOURS&amp;CYCLES INPUT'!$D$2:$D$9999,'QUALIFIED EFH'!BB$4,'HOURS&amp;CYCLES INPUT'!$E$2:$E$9999,'QUALIFIED EFH'!BB$5))</f>
        <v>45.12</v>
      </c>
      <c r="BC99" s="476">
        <f>IF(BC$2&lt;&gt;"",IF($C99&lt;&gt;"TBA",BC$2/114,0),SUMIFS('HOURS&amp;CYCLES INPUT'!$F$2:$F$9999,'HOURS&amp;CYCLES INPUT'!$C$2:$C$9999,'QUALIFIED EFH'!$C99,'HOURS&amp;CYCLES INPUT'!$D$2:$D$9999,'QUALIFIED EFH'!BC$4,'HOURS&amp;CYCLES INPUT'!$E$2:$E$9999,'QUALIFIED EFH'!BC$5))</f>
        <v>154.05000000000001</v>
      </c>
      <c r="BD99" s="476">
        <f>IF(BD$2&lt;&gt;"",IF($C99&lt;&gt;"TBA",BD$2/114,0),SUMIFS('HOURS&amp;CYCLES INPUT'!$F$2:$F$9999,'HOURS&amp;CYCLES INPUT'!$C$2:$C$9999,'QUALIFIED EFH'!$C99,'HOURS&amp;CYCLES INPUT'!$D$2:$D$9999,'QUALIFIED EFH'!BD$4,'HOURS&amp;CYCLES INPUT'!$E$2:$E$9999,'QUALIFIED EFH'!BD$5))</f>
        <v>57.51</v>
      </c>
      <c r="BE99" s="476">
        <f>IF(BE$2&lt;&gt;"",IF($C99&lt;&gt;"TBA",BE$2/114,0),SUMIFS('HOURS&amp;CYCLES INPUT'!$F$2:$F$9999,'HOURS&amp;CYCLES INPUT'!$C$2:$C$9999,'QUALIFIED EFH'!$C99,'HOURS&amp;CYCLES INPUT'!$D$2:$D$9999,'QUALIFIED EFH'!BE$4,'HOURS&amp;CYCLES INPUT'!$E$2:$E$9999,'QUALIFIED EFH'!BE$5))</f>
        <v>148.76</v>
      </c>
      <c r="BF99" s="476">
        <f>IF(BF$2&lt;&gt;"",IF($C99&lt;&gt;"TBA",BF$2/114,0),SUMIFS('HOURS&amp;CYCLES INPUT'!$F$2:$F$9999,'HOURS&amp;CYCLES INPUT'!$C$2:$C$9999,'QUALIFIED EFH'!$C99,'HOURS&amp;CYCLES INPUT'!$D$2:$D$9999,'QUALIFIED EFH'!BF$4,'HOURS&amp;CYCLES INPUT'!$E$2:$E$9999,'QUALIFIED EFH'!BF$5))</f>
        <v>143.96</v>
      </c>
      <c r="BG99" s="476">
        <f>IF(BG$2&lt;&gt;"",IF($C99&lt;&gt;"TBA",BG$2/114,0),SUMIFS('HOURS&amp;CYCLES INPUT'!$F$2:$F$9999,'HOURS&amp;CYCLES INPUT'!$C$2:$C$9999,'QUALIFIED EFH'!$C99,'HOURS&amp;CYCLES INPUT'!$D$2:$D$9999,'QUALIFIED EFH'!BG$4,'HOURS&amp;CYCLES INPUT'!$E$2:$E$9999,'QUALIFIED EFH'!BG$5))</f>
        <v>272.57</v>
      </c>
      <c r="BH99" s="476">
        <f>IF(BH$2&lt;&gt;"",IF($C99&lt;&gt;"TBA",BH$2/114,0),SUMIFS('HOURS&amp;CYCLES INPUT'!$F$2:$F$9999,'HOURS&amp;CYCLES INPUT'!$C$2:$C$9999,'QUALIFIED EFH'!$C99,'HOURS&amp;CYCLES INPUT'!$D$2:$D$9999,'QUALIFIED EFH'!BH$4,'HOURS&amp;CYCLES INPUT'!$E$2:$E$9999,'QUALIFIED EFH'!BH$5))</f>
        <v>275.2</v>
      </c>
      <c r="BI99" s="476">
        <f>IF(BI$2&lt;&gt;"",IF($C99&lt;&gt;"TBA",BI$2/114,0),SUMIFS('HOURS&amp;CYCLES INPUT'!$F$2:$F$9999,'HOURS&amp;CYCLES INPUT'!$C$2:$C$9999,'QUALIFIED EFH'!$C99,'HOURS&amp;CYCLES INPUT'!$D$2:$D$9999,'QUALIFIED EFH'!BI$4,'HOURS&amp;CYCLES INPUT'!$E$2:$E$9999,'QUALIFIED EFH'!BI$5))</f>
        <v>235.06</v>
      </c>
      <c r="BJ99" s="476">
        <f>IF(BJ$2&lt;&gt;"",IF($C99&lt;&gt;"TBA",BJ$2/114,0),SUMIFS('HOURS&amp;CYCLES INPUT'!$F$2:$F$9999,'HOURS&amp;CYCLES INPUT'!$C$2:$C$9999,'QUALIFIED EFH'!$C99,'HOURS&amp;CYCLES INPUT'!$D$2:$D$9999,'QUALIFIED EFH'!BJ$4,'HOURS&amp;CYCLES INPUT'!$E$2:$E$9999,'QUALIFIED EFH'!BJ$5))</f>
        <v>338.87</v>
      </c>
      <c r="BK99" s="476">
        <f>IF(BK$2&lt;&gt;"",IF($C99&lt;&gt;"TBA",BK$2/114,0),SUMIFS('HOURS&amp;CYCLES INPUT'!$F$2:$F$9999,'HOURS&amp;CYCLES INPUT'!$C$2:$C$9999,'QUALIFIED EFH'!$C99,'HOURS&amp;CYCLES INPUT'!$D$2:$D$9999,'QUALIFIED EFH'!BK$4,'HOURS&amp;CYCLES INPUT'!$E$2:$E$9999,'QUALIFIED EFH'!BK$5))</f>
        <v>334.39</v>
      </c>
      <c r="BL99" s="476">
        <f>IF(BL$2&lt;&gt;"",IF($C99&lt;&gt;"TBA",BL$2/114,0),SUMIFS('HOURS&amp;CYCLES INPUT'!$F$2:$F$9999,'HOURS&amp;CYCLES INPUT'!$C$2:$C$9999,'QUALIFIED EFH'!$C99,'HOURS&amp;CYCLES INPUT'!$D$2:$D$9999,'QUALIFIED EFH'!BL$4,'HOURS&amp;CYCLES INPUT'!$E$2:$E$9999,'QUALIFIED EFH'!BL$5))</f>
        <v>377.96</v>
      </c>
      <c r="BM99" s="476">
        <f>IF(BM$2&lt;&gt;"",IF($C99&lt;&gt;"TBA",BM$2/114,0),SUMIFS('HOURS&amp;CYCLES INPUT'!$F$2:$F$9999,'HOURS&amp;CYCLES INPUT'!$C$2:$C$9999,'QUALIFIED EFH'!$C99,'HOURS&amp;CYCLES INPUT'!$D$2:$D$9999,'QUALIFIED EFH'!BM$4,'HOURS&amp;CYCLES INPUT'!$E$2:$E$9999,'QUALIFIED EFH'!BM$5))</f>
        <v>324.47000000000003</v>
      </c>
      <c r="BN99" s="476">
        <f>IF(BN$2&lt;&gt;"",IF($C99&lt;&gt;"TBA",BN$2/114,0),SUMIFS('HOURS&amp;CYCLES INPUT'!$F$2:$F$9999,'HOURS&amp;CYCLES INPUT'!$C$2:$C$9999,'QUALIFIED EFH'!$C99,'HOURS&amp;CYCLES INPUT'!$D$2:$D$9999,'QUALIFIED EFH'!BN$4,'HOURS&amp;CYCLES INPUT'!$E$2:$E$9999,'QUALIFIED EFH'!BN$5))</f>
        <v>323.75</v>
      </c>
      <c r="BO99" s="476">
        <f>IF(BO$2&lt;&gt;"",IF($C99&lt;&gt;"TBA",BO$2/114,0),SUMIFS('HOURS&amp;CYCLES INPUT'!$F$2:$F$9999,'HOURS&amp;CYCLES INPUT'!$C$2:$C$9999,'QUALIFIED EFH'!$C99,'HOURS&amp;CYCLES INPUT'!$D$2:$D$9999,'QUALIFIED EFH'!BO$4,'HOURS&amp;CYCLES INPUT'!$E$2:$E$9999,'QUALIFIED EFH'!BO$5))</f>
        <v>344.91</v>
      </c>
      <c r="BP99" s="476">
        <f>IF(BP$2&lt;&gt;"",IF($C99&lt;&gt;"TBA",BP$2/114,0),SUMIFS('HOURS&amp;CYCLES INPUT'!$F$2:$F$9999,'HOURS&amp;CYCLES INPUT'!$C$2:$C$9999,'QUALIFIED EFH'!$C99,'HOURS&amp;CYCLES INPUT'!$D$2:$D$9999,'QUALIFIED EFH'!BP$4,'HOURS&amp;CYCLES INPUT'!$E$2:$E$9999,'QUALIFIED EFH'!BP$5))</f>
        <v>288.54000000000002</v>
      </c>
      <c r="BQ99" s="476">
        <f>IF(BQ$2&lt;&gt;"",IF($C99&lt;&gt;"TBA",BQ$2/114,0),SUMIFS('HOURS&amp;CYCLES INPUT'!$F$2:$F$9999,'HOURS&amp;CYCLES INPUT'!$C$2:$C$9999,'QUALIFIED EFH'!$C99,'HOURS&amp;CYCLES INPUT'!$D$2:$D$9999,'QUALIFIED EFH'!BQ$4,'HOURS&amp;CYCLES INPUT'!$E$2:$E$9999,'QUALIFIED EFH'!BQ$5))</f>
        <v>414.05</v>
      </c>
      <c r="BR99" s="476">
        <f>IF(BR$2&lt;&gt;"",IF($C99&lt;&gt;"TBA",BR$2/114,0),SUMIFS('HOURS&amp;CYCLES INPUT'!$F$2:$F$9999,'HOURS&amp;CYCLES INPUT'!$C$2:$C$9999,'QUALIFIED EFH'!$C99,'HOURS&amp;CYCLES INPUT'!$D$2:$D$9999,'QUALIFIED EFH'!BR$4,'HOURS&amp;CYCLES INPUT'!$E$2:$E$9999,'QUALIFIED EFH'!BR$5))</f>
        <v>392.65</v>
      </c>
      <c r="BS99" s="476">
        <f>IF(BS$2&lt;&gt;"",IF($C99&lt;&gt;"TBA",BS$2/114,0),SUMIFS('HOURS&amp;CYCLES INPUT'!$F$2:$F$9999,'HOURS&amp;CYCLES INPUT'!$C$2:$C$9999,'QUALIFIED EFH'!$C99,'HOURS&amp;CYCLES INPUT'!$D$2:$D$9999,'QUALIFIED EFH'!BS$4,'HOURS&amp;CYCLES INPUT'!$E$2:$E$9999,'QUALIFIED EFH'!BS$5))</f>
        <v>413.67</v>
      </c>
      <c r="BT99" s="476">
        <f>IF(BT$2&lt;&gt;"",IF($C99&lt;&gt;"TBA",BT$2/114,0),SUMIFS('HOURS&amp;CYCLES INPUT'!$F$2:$F$9999,'HOURS&amp;CYCLES INPUT'!$C$2:$C$9999,'QUALIFIED EFH'!$C99,'HOURS&amp;CYCLES INPUT'!$D$2:$D$9999,'QUALIFIED EFH'!BT$4,'HOURS&amp;CYCLES INPUT'!$E$2:$E$9999,'QUALIFIED EFH'!BT$5))</f>
        <v>389.78</v>
      </c>
      <c r="BU99" s="476">
        <f>IF(BU$2&lt;&gt;"",IF($C99&lt;&gt;"TBA",BU$2/114,0),SUMIFS('HOURS&amp;CYCLES INPUT'!$F$2:$F$9999,'HOURS&amp;CYCLES INPUT'!$C$2:$C$9999,'QUALIFIED EFH'!$C99,'HOURS&amp;CYCLES INPUT'!$D$2:$D$9999,'QUALIFIED EFH'!BU$4,'HOURS&amp;CYCLES INPUT'!$E$2:$E$9999,'QUALIFIED EFH'!BU$5))</f>
        <v>357.95</v>
      </c>
      <c r="BV99" s="476">
        <f>IF(BV$2&lt;&gt;"",IF($C99&lt;&gt;"TBA",BV$2/114,0),SUMIFS('HOURS&amp;CYCLES INPUT'!$F$2:$F$9999,'HOURS&amp;CYCLES INPUT'!$C$2:$C$9999,'QUALIFIED EFH'!$C99,'HOURS&amp;CYCLES INPUT'!$D$2:$D$9999,'QUALIFIED EFH'!BV$4,'HOURS&amp;CYCLES INPUT'!$E$2:$E$9999,'QUALIFIED EFH'!BV$5))</f>
        <v>402.57</v>
      </c>
      <c r="BW99" s="476">
        <f>IF(BW$2&lt;&gt;"",IF($C99&lt;&gt;"TBA",BW$2/114,0),SUMIFS('HOURS&amp;CYCLES INPUT'!$F$2:$F$9999,'HOURS&amp;CYCLES INPUT'!$C$2:$C$9999,'QUALIFIED EFH'!$C99,'HOURS&amp;CYCLES INPUT'!$D$2:$D$9999,'QUALIFIED EFH'!BW$4,'HOURS&amp;CYCLES INPUT'!$E$2:$E$9999,'QUALIFIED EFH'!BW$5))</f>
        <v>447.36</v>
      </c>
      <c r="BX99" s="476">
        <f>IF(BX$2&lt;&gt;"",IF($C99&lt;&gt;"TBA",BX$2/114,0),SUMIFS('HOURS&amp;CYCLES INPUT'!$F$2:$F$9999,'HOURS&amp;CYCLES INPUT'!$C$2:$C$9999,'QUALIFIED EFH'!$C99,'HOURS&amp;CYCLES INPUT'!$D$2:$D$9999,'QUALIFIED EFH'!BX$4,'HOURS&amp;CYCLES INPUT'!$E$2:$E$9999,'QUALIFIED EFH'!BX$5))</f>
        <v>390.45</v>
      </c>
      <c r="BY99" s="476">
        <f>IF(BY$2&lt;&gt;"",IF($C99&lt;&gt;"TBA",BY$2/114,0),SUMIFS('HOURS&amp;CYCLES INPUT'!$F$2:$F$9999,'HOURS&amp;CYCLES INPUT'!$C$2:$C$9999,'QUALIFIED EFH'!$C99,'HOURS&amp;CYCLES INPUT'!$D$2:$D$9999,'QUALIFIED EFH'!BY$4,'HOURS&amp;CYCLES INPUT'!$E$2:$E$9999,'QUALIFIED EFH'!BY$5))</f>
        <v>358.3</v>
      </c>
      <c r="BZ99" s="476">
        <f>IF(BZ$2&lt;&gt;"",IF($C99&lt;&gt;"TBA",BZ$2/114,0),SUMIFS('HOURS&amp;CYCLES INPUT'!$F$2:$F$9999,'HOURS&amp;CYCLES INPUT'!$C$2:$C$9999,'QUALIFIED EFH'!$C99,'HOURS&amp;CYCLES INPUT'!$D$2:$D$9999,'QUALIFIED EFH'!BZ$4,'HOURS&amp;CYCLES INPUT'!$E$2:$E$9999,'QUALIFIED EFH'!BZ$5))</f>
        <v>380.65</v>
      </c>
      <c r="CA99" s="476">
        <f>IF(CA$2&lt;&gt;"",IF($C99&lt;&gt;"TBA",CA$2/114,0),SUMIFS('HOURS&amp;CYCLES INPUT'!$F$2:$F$9999,'HOURS&amp;CYCLES INPUT'!$C$2:$C$9999,'QUALIFIED EFH'!$C99,'HOURS&amp;CYCLES INPUT'!$D$2:$D$9999,'QUALIFIED EFH'!CA$4,'HOURS&amp;CYCLES INPUT'!$E$2:$E$9999,'QUALIFIED EFH'!CA$5))</f>
        <v>256.5</v>
      </c>
      <c r="CB99" s="476">
        <f>IF(CB$2&lt;&gt;"",IF($C99&lt;&gt;"TBA",CB$2/114,0),SUMIFS('HOURS&amp;CYCLES INPUT'!$F$2:$F$9999,'HOURS&amp;CYCLES INPUT'!$C$2:$C$9999,'QUALIFIED EFH'!$C99,'HOURS&amp;CYCLES INPUT'!$D$2:$D$9999,'QUALIFIED EFH'!CB$4,'HOURS&amp;CYCLES INPUT'!$E$2:$E$9999,'QUALIFIED EFH'!CB$5))</f>
        <v>33.090000000000003</v>
      </c>
      <c r="CC99" s="476">
        <f>IF(CC$2&lt;&gt;"",IF($C99&lt;&gt;"TBA",CC$2/114,0),SUMIFS('HOURS&amp;CYCLES INPUT'!$F$2:$F$9999,'HOURS&amp;CYCLES INPUT'!$C$2:$C$9999,'QUALIFIED EFH'!$C99,'HOURS&amp;CYCLES INPUT'!$D$2:$D$9999,'QUALIFIED EFH'!CC$4,'HOURS&amp;CYCLES INPUT'!$E$2:$E$9999,'QUALIFIED EFH'!CC$5))</f>
        <v>437.81</v>
      </c>
      <c r="CD99" s="476">
        <f>IF(CD$2&lt;&gt;"",IF($C99&lt;&gt;"TBA",CD$2/114,0),SUMIFS('HOURS&amp;CYCLES INPUT'!$F$2:$F$9999,'HOURS&amp;CYCLES INPUT'!$C$2:$C$9999,'QUALIFIED EFH'!$C99,'HOURS&amp;CYCLES INPUT'!$D$2:$D$9999,'QUALIFIED EFH'!CD$4,'HOURS&amp;CYCLES INPUT'!$E$2:$E$9999,'QUALIFIED EFH'!CD$5))</f>
        <v>429.39</v>
      </c>
      <c r="CE99" s="476">
        <f>IF(CE$2&lt;&gt;"",IF($C99&lt;&gt;"TBA",CE$2/114,0),SUMIFS('HOURS&amp;CYCLES INPUT'!$F$2:$F$9999,'HOURS&amp;CYCLES INPUT'!$C$2:$C$9999,'QUALIFIED EFH'!$C99,'HOURS&amp;CYCLES INPUT'!$D$2:$D$9999,'QUALIFIED EFH'!CE$4,'HOURS&amp;CYCLES INPUT'!$E$2:$E$9999,'QUALIFIED EFH'!CE$5))</f>
        <v>470.51</v>
      </c>
      <c r="CF99" s="476">
        <f>IF(CF$2&lt;&gt;"",IF($C99&lt;&gt;"TBA",CF$2/114,0),SUMIFS('HOURS&amp;CYCLES INPUT'!$F$2:$F$9999,'HOURS&amp;CYCLES INPUT'!$C$2:$C$9999,'QUALIFIED EFH'!$C99,'HOURS&amp;CYCLES INPUT'!$D$2:$D$9999,'QUALIFIED EFH'!CF$4,'HOURS&amp;CYCLES INPUT'!$E$2:$E$9999,'QUALIFIED EFH'!CF$5))</f>
        <v>434.65</v>
      </c>
      <c r="CG99" s="476">
        <f>IF(CG$2&lt;&gt;"",IF($C99&lt;&gt;"TBA",CG$2/114,0),SUMIFS('HOURS&amp;CYCLES INPUT'!$F$2:$F$9999,'HOURS&amp;CYCLES INPUT'!$C$2:$C$9999,'QUALIFIED EFH'!$C99,'HOURS&amp;CYCLES INPUT'!$D$2:$D$9999,'QUALIFIED EFH'!CG$4,'HOURS&amp;CYCLES INPUT'!$E$2:$E$9999,'QUALIFIED EFH'!CG$5))</f>
        <v>412.42</v>
      </c>
      <c r="CH99" s="476">
        <f>IF(CH$2&lt;&gt;"",IF($C99&lt;&gt;"TBA",CH$2/114,0),SUMIFS('HOURS&amp;CYCLES INPUT'!$F$2:$F$9999,'HOURS&amp;CYCLES INPUT'!$C$2:$C$9999,'QUALIFIED EFH'!$C99,'HOURS&amp;CYCLES INPUT'!$D$2:$D$9999,'QUALIFIED EFH'!CH$4,'HOURS&amp;CYCLES INPUT'!$E$2:$E$9999,'QUALIFIED EFH'!CH$5))</f>
        <v>464.28</v>
      </c>
      <c r="CI99" s="476">
        <f>IF(CI$2&lt;&gt;"",IF($C99&lt;&gt;"TBA",CI$2/114,0),SUMIFS('HOURS&amp;CYCLES INPUT'!$F$2:$F$9999,'HOURS&amp;CYCLES INPUT'!$C$2:$C$9999,'QUALIFIED EFH'!$C99,'HOURS&amp;CYCLES INPUT'!$D$2:$D$9999,'QUALIFIED EFH'!CI$4,'HOURS&amp;CYCLES INPUT'!$E$2:$E$9999,'QUALIFIED EFH'!CI$5))</f>
        <v>451.68</v>
      </c>
      <c r="CJ99" s="476">
        <f>IF(CJ$2&lt;&gt;"",IF($C99&lt;&gt;"TBA",CJ$2/114,0),SUMIFS('HOURS&amp;CYCLES INPUT'!$F$2:$F$9999,'HOURS&amp;CYCLES INPUT'!$C$2:$C$9999,'QUALIFIED EFH'!$C99,'HOURS&amp;CYCLES INPUT'!$D$2:$D$9999,'QUALIFIED EFH'!CJ$4,'HOURS&amp;CYCLES INPUT'!$E$2:$E$9999,'QUALIFIED EFH'!CJ$5))</f>
        <v>354.04</v>
      </c>
      <c r="CK99" s="476">
        <f>IF(CK$2&lt;&gt;"",IF($C99&lt;&gt;"TBA",CK$2/114,0),SUMIFS('HOURS&amp;CYCLES INPUT'!$F$2:$F$9999,'HOURS&amp;CYCLES INPUT'!$C$2:$C$9999,'QUALIFIED EFH'!$C99,'HOURS&amp;CYCLES INPUT'!$D$2:$D$9999,'QUALIFIED EFH'!CK$4,'HOURS&amp;CYCLES INPUT'!$E$2:$E$9999,'QUALIFIED EFH'!CK$5))</f>
        <v>456.46</v>
      </c>
      <c r="CL99" s="476">
        <f>IF(CL$2&lt;&gt;"",IF($C99&lt;&gt;"TBA",CL$2/114,0),SUMIFS('HOURS&amp;CYCLES INPUT'!$F$2:$F$9999,'HOURS&amp;CYCLES INPUT'!$C$2:$C$9999,'QUALIFIED EFH'!$C99,'HOURS&amp;CYCLES INPUT'!$D$2:$D$9999,'QUALIFIED EFH'!CL$4,'HOURS&amp;CYCLES INPUT'!$E$2:$E$9999,'QUALIFIED EFH'!CL$5))</f>
        <v>447.24</v>
      </c>
      <c r="CM99" s="476">
        <f>IF(CM$2&lt;&gt;"",IF($C99&lt;&gt;"TBA",CM$2/114,0),SUMIFS('HOURS&amp;CYCLES INPUT'!$F$2:$F$9999,'HOURS&amp;CYCLES INPUT'!$C$2:$C$9999,'QUALIFIED EFH'!$C99,'HOURS&amp;CYCLES INPUT'!$D$2:$D$9999,'QUALIFIED EFH'!CM$4,'HOURS&amp;CYCLES INPUT'!$E$2:$E$9999,'QUALIFIED EFH'!CM$5))</f>
        <v>29.9</v>
      </c>
      <c r="CN99" s="476">
        <f>IF(CN$2&lt;&gt;"",IF($C99&lt;&gt;"TBA",CN$2/114,0),SUMIFS('HOURS&amp;CYCLES INPUT'!$F$2:$F$9999,'HOURS&amp;CYCLES INPUT'!$C$2:$C$9999,'QUALIFIED EFH'!$C99,'HOURS&amp;CYCLES INPUT'!$D$2:$D$9999,'QUALIFIED EFH'!CN$4,'HOURS&amp;CYCLES INPUT'!$E$2:$E$9999,'QUALIFIED EFH'!CN$5))</f>
        <v>0</v>
      </c>
      <c r="CO99" s="476">
        <f>IF(CO$2&lt;&gt;"",IF($C99&lt;&gt;"TBA",CO$2/114,0),SUMIFS('HOURS&amp;CYCLES INPUT'!$F$2:$F$9999,'HOURS&amp;CYCLES INPUT'!$C$2:$C$9999,'QUALIFIED EFH'!$C99,'HOURS&amp;CYCLES INPUT'!$D$2:$D$9999,'QUALIFIED EFH'!CO$4,'HOURS&amp;CYCLES INPUT'!$E$2:$E$9999,'QUALIFIED EFH'!CO$5))</f>
        <v>0</v>
      </c>
      <c r="CP99" s="476">
        <f>IF(CP$2&lt;&gt;"",IF($C99&lt;&gt;"TBA",CP$2/114,0),SUMIFS('HOURS&amp;CYCLES INPUT'!$F$2:$F$9999,'HOURS&amp;CYCLES INPUT'!$C$2:$C$9999,'QUALIFIED EFH'!$C99,'HOURS&amp;CYCLES INPUT'!$D$2:$D$9999,'QUALIFIED EFH'!CP$4,'HOURS&amp;CYCLES INPUT'!$E$2:$E$9999,'QUALIFIED EFH'!CP$5))</f>
        <v>0</v>
      </c>
      <c r="CQ99" s="476">
        <f>IF(CQ$2&lt;&gt;"",IF($C99&lt;&gt;"TBA",CQ$2/114,0),SUMIFS('HOURS&amp;CYCLES INPUT'!$F$2:$F$9999,'HOURS&amp;CYCLES INPUT'!$C$2:$C$9999,'QUALIFIED EFH'!$C99,'HOURS&amp;CYCLES INPUT'!$D$2:$D$9999,'QUALIFIED EFH'!CQ$4,'HOURS&amp;CYCLES INPUT'!$E$2:$E$9999,'QUALIFIED EFH'!CQ$5))</f>
        <v>0</v>
      </c>
      <c r="CR99" s="476">
        <f>IF(CR$2&lt;&gt;"",IF($C99&lt;&gt;"TBA",CR$2/114,0),SUMIFS('HOURS&amp;CYCLES INPUT'!$F$2:$F$9999,'HOURS&amp;CYCLES INPUT'!$C$2:$C$9999,'QUALIFIED EFH'!$C99,'HOURS&amp;CYCLES INPUT'!$D$2:$D$9999,'QUALIFIED EFH'!CR$4,'HOURS&amp;CYCLES INPUT'!$E$2:$E$9999,'QUALIFIED EFH'!CR$5))</f>
        <v>0</v>
      </c>
      <c r="CS99" s="476">
        <f>IF(CS$2&lt;&gt;"",IF($C99&lt;&gt;"TBA",CS$2/114,0),SUMIFS('HOURS&amp;CYCLES INPUT'!$F$2:$F$9999,'HOURS&amp;CYCLES INPUT'!$C$2:$C$9999,'QUALIFIED EFH'!$C99,'HOURS&amp;CYCLES INPUT'!$D$2:$D$9999,'QUALIFIED EFH'!CS$4,'HOURS&amp;CYCLES INPUT'!$E$2:$E$9999,'QUALIFIED EFH'!CS$5))</f>
        <v>0</v>
      </c>
      <c r="CT99" s="476">
        <f>IF(CT$2&lt;&gt;"",IF($C99&lt;&gt;"TBA",CT$2/114,0),SUMIFS('HOURS&amp;CYCLES INPUT'!$F$2:$F$9999,'HOURS&amp;CYCLES INPUT'!$C$2:$C$9999,'QUALIFIED EFH'!$C99,'HOURS&amp;CYCLES INPUT'!$D$2:$D$9999,'QUALIFIED EFH'!CT$4,'HOURS&amp;CYCLES INPUT'!$E$2:$E$9999,'QUALIFIED EFH'!CT$5))</f>
        <v>0</v>
      </c>
      <c r="CU99" s="476">
        <f>IF(CU$2&lt;&gt;"",IF($C99&lt;&gt;"TBA",CU$2/114,0),SUMIFS('HOURS&amp;CYCLES INPUT'!$F$2:$F$9999,'HOURS&amp;CYCLES INPUT'!$C$2:$C$9999,'QUALIFIED EFH'!$C99,'HOURS&amp;CYCLES INPUT'!$D$2:$D$9999,'QUALIFIED EFH'!CU$4,'HOURS&amp;CYCLES INPUT'!$E$2:$E$9999,'QUALIFIED EFH'!CU$5))</f>
        <v>0</v>
      </c>
      <c r="CV99" s="476">
        <f>IF(CV$2&lt;&gt;"",IF($C99&lt;&gt;"TBA",CV$2/114,0),SUMIFS('HOURS&amp;CYCLES INPUT'!$F$2:$F$9999,'HOURS&amp;CYCLES INPUT'!$C$2:$C$9999,'QUALIFIED EFH'!$C99,'HOURS&amp;CYCLES INPUT'!$D$2:$D$9999,'QUALIFIED EFH'!CV$4,'HOURS&amp;CYCLES INPUT'!$E$2:$E$9999,'QUALIFIED EFH'!CV$5))</f>
        <v>0</v>
      </c>
      <c r="CW99" s="476">
        <f>IF(CW$2&lt;&gt;"",IF($C99&lt;&gt;"TBA",CW$2/114,0),SUMIFS('HOURS&amp;CYCLES INPUT'!$F$2:$F$9999,'HOURS&amp;CYCLES INPUT'!$C$2:$C$9999,'QUALIFIED EFH'!$C99,'HOURS&amp;CYCLES INPUT'!$D$2:$D$9999,'QUALIFIED EFH'!CW$4,'HOURS&amp;CYCLES INPUT'!$E$2:$E$9999,'QUALIFIED EFH'!CW$5))</f>
        <v>0</v>
      </c>
      <c r="CX99" s="476">
        <f>IF(CX$2&lt;&gt;"",IF($C99&lt;&gt;"TBA",CX$2/114,0),SUMIFS('HOURS&amp;CYCLES INPUT'!$F$2:$F$9999,'HOURS&amp;CYCLES INPUT'!$C$2:$C$9999,'QUALIFIED EFH'!$C99,'HOURS&amp;CYCLES INPUT'!$D$2:$D$9999,'QUALIFIED EFH'!CX$4,'HOURS&amp;CYCLES INPUT'!$E$2:$E$9999,'QUALIFIED EFH'!CX$5))</f>
        <v>0</v>
      </c>
      <c r="CY99" s="476">
        <f>IF(CY$2&lt;&gt;"",IF($C99&lt;&gt;"TBA",CY$2/114,0),SUMIFS('HOURS&amp;CYCLES INPUT'!$F$2:$F$9999,'HOURS&amp;CYCLES INPUT'!$C$2:$C$9999,'QUALIFIED EFH'!$C99,'HOURS&amp;CYCLES INPUT'!$D$2:$D$9999,'QUALIFIED EFH'!CY$4,'HOURS&amp;CYCLES INPUT'!$E$2:$E$9999,'QUALIFIED EFH'!CY$5))</f>
        <v>384.04</v>
      </c>
      <c r="CZ99" s="476">
        <f>IF(CZ$2&lt;&gt;"",IF($C99&lt;&gt;"TBA",CZ$2/114,0),SUMIFS('HOURS&amp;CYCLES INPUT'!$F$2:$F$9999,'HOURS&amp;CYCLES INPUT'!$C$2:$C$9999,'QUALIFIED EFH'!$C99,'HOURS&amp;CYCLES INPUT'!$D$2:$D$9999,'QUALIFIED EFH'!CZ$4,'HOURS&amp;CYCLES INPUT'!$E$2:$E$9999,'QUALIFIED EFH'!CZ$5))</f>
        <v>428.38</v>
      </c>
      <c r="DA99" s="476">
        <f>IF(DA$2&lt;&gt;"",IF($C99&lt;&gt;"TBA",DA$2/114,0),SUMIFS('HOURS&amp;CYCLES INPUT'!$F$2:$F$9999,'HOURS&amp;CYCLES INPUT'!$C$2:$C$9999,'QUALIFIED EFH'!$C99,'HOURS&amp;CYCLES INPUT'!$D$2:$D$9999,'QUALIFIED EFH'!DA$4,'HOURS&amp;CYCLES INPUT'!$E$2:$E$9999,'QUALIFIED EFH'!DA$5))</f>
        <v>455.92</v>
      </c>
      <c r="DB99" s="476">
        <f>IF(DB$2&lt;&gt;"",IF($C99&lt;&gt;"TBA",DB$2/114,0),SUMIFS('HOURS&amp;CYCLES INPUT'!$F$2:$F$9999,'HOURS&amp;CYCLES INPUT'!$C$2:$C$9999,'QUALIFIED EFH'!$C99,'HOURS&amp;CYCLES INPUT'!$D$2:$D$9999,'QUALIFIED EFH'!DB$4,'HOURS&amp;CYCLES INPUT'!$E$2:$E$9999,'QUALIFIED EFH'!DB$5))</f>
        <v>452.12</v>
      </c>
      <c r="DC99" s="476">
        <f>IF(DC$2&lt;&gt;"",IF($C99&lt;&gt;"TBA",DC$2/114,0),SUMIFS('HOURS&amp;CYCLES INPUT'!$F$2:$F$9999,'HOURS&amp;CYCLES INPUT'!$C$2:$C$9999,'QUALIFIED EFH'!$C99,'HOURS&amp;CYCLES INPUT'!$D$2:$D$9999,'QUALIFIED EFH'!DC$4,'HOURS&amp;CYCLES INPUT'!$E$2:$E$9999,'QUALIFIED EFH'!DC$5))</f>
        <v>448.06</v>
      </c>
      <c r="DD99" s="476">
        <f>IF(DD$2&lt;&gt;"",IF($C99&lt;&gt;"TBA",DD$2/114,0),SUMIFS('HOURS&amp;CYCLES INPUT'!$F$2:$F$9999,'HOURS&amp;CYCLES INPUT'!$C$2:$C$9999,'QUALIFIED EFH'!$C99,'HOURS&amp;CYCLES INPUT'!$D$2:$D$9999,'QUALIFIED EFH'!DD$4,'HOURS&amp;CYCLES INPUT'!$E$2:$E$9999,'QUALIFIED EFH'!DD$5))</f>
        <v>456.42</v>
      </c>
      <c r="DE99" s="476">
        <f>IF(DE$2&lt;&gt;"",IF($C99&lt;&gt;"TBA",DE$2/114,0),SUMIFS('HOURS&amp;CYCLES INPUT'!$F$2:$F$9999,'HOURS&amp;CYCLES INPUT'!$C$2:$C$9999,'QUALIFIED EFH'!$C99,'HOURS&amp;CYCLES INPUT'!$D$2:$D$9999,'QUALIFIED EFH'!DE$4,'HOURS&amp;CYCLES INPUT'!$E$2:$E$9999,'QUALIFIED EFH'!DE$5))</f>
        <v>451.03</v>
      </c>
      <c r="DF99" s="476">
        <f>IF(DF$2&lt;&gt;"",IF($C99&lt;&gt;"TBA",DF$2/114,0),SUMIFS('HOURS&amp;CYCLES INPUT'!$F$2:$F$9999,'HOURS&amp;CYCLES INPUT'!$C$2:$C$9999,'QUALIFIED EFH'!$C99,'HOURS&amp;CYCLES INPUT'!$D$2:$D$9999,'QUALIFIED EFH'!DF$4,'HOURS&amp;CYCLES INPUT'!$E$2:$E$9999,'QUALIFIED EFH'!DF$5))</f>
        <v>508.1</v>
      </c>
      <c r="DG99" s="476">
        <f>IF(DG$2&lt;&gt;"",IF($C99&lt;&gt;"TBA",DG$2/114,0),SUMIFS('HOURS&amp;CYCLES INPUT'!$F$2:$F$9999,'HOURS&amp;CYCLES INPUT'!$C$2:$C$9999,'QUALIFIED EFH'!$C99,'HOURS&amp;CYCLES INPUT'!$D$2:$D$9999,'QUALIFIED EFH'!DG$4,'HOURS&amp;CYCLES INPUT'!$E$2:$E$9999,'QUALIFIED EFH'!DG$5))</f>
        <v>479.87</v>
      </c>
      <c r="DH99" s="476">
        <f>IF(DH$2&lt;&gt;"",IF($C99&lt;&gt;"TBA",DH$2/114,0),SUMIFS('HOURS&amp;CYCLES INPUT'!$F$2:$F$9999,'HOURS&amp;CYCLES INPUT'!$C$2:$C$9999,'QUALIFIED EFH'!$C99,'HOURS&amp;CYCLES INPUT'!$D$2:$D$9999,'QUALIFIED EFH'!DH$4,'HOURS&amp;CYCLES INPUT'!$E$2:$E$9999,'QUALIFIED EFH'!DH$5))</f>
        <v>0</v>
      </c>
      <c r="DI99" s="476">
        <f>IF(DI$2&lt;&gt;"",IF($C99&lt;&gt;"TBA",DI$2/114,0),SUMIFS('HOURS&amp;CYCLES INPUT'!$F$2:$F$9999,'HOURS&amp;CYCLES INPUT'!$C$2:$C$9999,'QUALIFIED EFH'!$C99,'HOURS&amp;CYCLES INPUT'!$D$2:$D$9999,'QUALIFIED EFH'!DI$4,'HOURS&amp;CYCLES INPUT'!$E$2:$E$9999,'QUALIFIED EFH'!DI$5))</f>
        <v>0</v>
      </c>
      <c r="DJ99" s="476">
        <f>IF(DJ$2&lt;&gt;"",IF($C99&lt;&gt;"TBA",DJ$2/114,0),SUMIFS('HOURS&amp;CYCLES INPUT'!$F$2:$F$9999,'HOURS&amp;CYCLES INPUT'!$C$2:$C$9999,'QUALIFIED EFH'!$C99,'HOURS&amp;CYCLES INPUT'!$D$2:$D$9999,'QUALIFIED EFH'!DJ$4,'HOURS&amp;CYCLES INPUT'!$E$2:$E$9999,'QUALIFIED EFH'!DJ$5))</f>
        <v>0</v>
      </c>
      <c r="DK99" s="476">
        <f>IF(DK$2&lt;&gt;"",IF($C99&lt;&gt;"TBA",DK$2/114,0),SUMIFS('HOURS&amp;CYCLES INPUT'!$F$2:$F$9999,'HOURS&amp;CYCLES INPUT'!$C$2:$C$9999,'QUALIFIED EFH'!$C99,'HOURS&amp;CYCLES INPUT'!$D$2:$D$9999,'QUALIFIED EFH'!DK$4,'HOURS&amp;CYCLES INPUT'!$E$2:$E$9999,'QUALIFIED EFH'!DK$5))</f>
        <v>0</v>
      </c>
      <c r="DL99" s="476">
        <f>IF(DL$2&lt;&gt;"",IF($C99&lt;&gt;"TBA",DL$2/114,0),SUMIFS('HOURS&amp;CYCLES INPUT'!$F$2:$F$9999,'HOURS&amp;CYCLES INPUT'!$C$2:$C$9999,'QUALIFIED EFH'!$C99,'HOURS&amp;CYCLES INPUT'!$D$2:$D$9999,'QUALIFIED EFH'!DL$4,'HOURS&amp;CYCLES INPUT'!$E$2:$E$9999,'QUALIFIED EFH'!DL$5))</f>
        <v>0</v>
      </c>
      <c r="DM99" s="476">
        <f>IF(DM$2&lt;&gt;"",IF($C99&lt;&gt;"TBA",DM$2/114,0),SUMIFS('HOURS&amp;CYCLES INPUT'!$F$2:$F$9999,'HOURS&amp;CYCLES INPUT'!$C$2:$C$9999,'QUALIFIED EFH'!$C99,'HOURS&amp;CYCLES INPUT'!$D$2:$D$9999,'QUALIFIED EFH'!DM$4,'HOURS&amp;CYCLES INPUT'!$E$2:$E$9999,'QUALIFIED EFH'!DM$5))</f>
        <v>0</v>
      </c>
      <c r="DN99" s="476">
        <f>IF(DN$2&lt;&gt;"",IF($C99&lt;&gt;"TBA",DN$2/114,0),SUMIFS('HOURS&amp;CYCLES INPUT'!$F$2:$F$9999,'HOURS&amp;CYCLES INPUT'!$C$2:$C$9999,'QUALIFIED EFH'!$C99,'HOURS&amp;CYCLES INPUT'!$D$2:$D$9999,'QUALIFIED EFH'!DN$4,'HOURS&amp;CYCLES INPUT'!$E$2:$E$9999,'QUALIFIED EFH'!DN$5))</f>
        <v>0</v>
      </c>
      <c r="DO99" s="476">
        <f>IF(DO$2&lt;&gt;"",IF($C99&lt;&gt;"TBA",DO$2/114,0),SUMIFS('HOURS&amp;CYCLES INPUT'!$F$2:$F$9999,'HOURS&amp;CYCLES INPUT'!$C$2:$C$9999,'QUALIFIED EFH'!$C99,'HOURS&amp;CYCLES INPUT'!$D$2:$D$9999,'QUALIFIED EFH'!DO$4,'HOURS&amp;CYCLES INPUT'!$E$2:$E$9999,'QUALIFIED EFH'!DO$5))</f>
        <v>0</v>
      </c>
      <c r="DP99" s="476">
        <f>IF(DP$2&lt;&gt;"",IF($C99&lt;&gt;"TBA",DP$2/114,0),SUMIFS('HOURS&amp;CYCLES INPUT'!$F$2:$F$9999,'HOURS&amp;CYCLES INPUT'!$C$2:$C$9999,'QUALIFIED EFH'!$C99,'HOURS&amp;CYCLES INPUT'!$D$2:$D$9999,'QUALIFIED EFH'!DP$4,'HOURS&amp;CYCLES INPUT'!$E$2:$E$9999,'QUALIFIED EFH'!DP$5))</f>
        <v>0</v>
      </c>
      <c r="DQ99" s="476">
        <f>IF(DQ$2&lt;&gt;"",IF($C99&lt;&gt;"TBA",DQ$2/114,0),SUMIFS('HOURS&amp;CYCLES INPUT'!$F$2:$F$9999,'HOURS&amp;CYCLES INPUT'!$C$2:$C$9999,'QUALIFIED EFH'!$C99,'HOURS&amp;CYCLES INPUT'!$D$2:$D$9999,'QUALIFIED EFH'!DQ$4,'HOURS&amp;CYCLES INPUT'!$E$2:$E$9999,'QUALIFIED EFH'!DQ$5))</f>
        <v>0</v>
      </c>
      <c r="DR99" s="476">
        <f>IF(DR$2&lt;&gt;"",IF($C99&lt;&gt;"TBA",DR$2/114,0),SUMIFS('HOURS&amp;CYCLES INPUT'!$F$2:$F$9999,'HOURS&amp;CYCLES INPUT'!$C$2:$C$9999,'QUALIFIED EFH'!$C99,'HOURS&amp;CYCLES INPUT'!$D$2:$D$9999,'QUALIFIED EFH'!DR$4,'HOURS&amp;CYCLES INPUT'!$E$2:$E$9999,'QUALIFIED EFH'!DR$5))</f>
        <v>0</v>
      </c>
      <c r="DS99" s="476">
        <f>IF(DS$2&lt;&gt;"",IF($C99&lt;&gt;"TBA",DS$2/114,0),SUMIFS('HOURS&amp;CYCLES INPUT'!$F$2:$F$9999,'HOURS&amp;CYCLES INPUT'!$C$2:$C$9999,'QUALIFIED EFH'!$C99,'HOURS&amp;CYCLES INPUT'!$D$2:$D$9999,'QUALIFIED EFH'!DS$4,'HOURS&amp;CYCLES INPUT'!$E$2:$E$9999,'QUALIFIED EFH'!DS$5))</f>
        <v>0</v>
      </c>
      <c r="DT99" s="476">
        <f>IF(DT$2&lt;&gt;"",IF($C99&lt;&gt;"TBA",DT$2/114,0),SUMIFS('HOURS&amp;CYCLES INPUT'!$F$2:$F$9999,'HOURS&amp;CYCLES INPUT'!$C$2:$C$9999,'QUALIFIED EFH'!$C99,'HOURS&amp;CYCLES INPUT'!$D$2:$D$9999,'QUALIFIED EFH'!DT$4,'HOURS&amp;CYCLES INPUT'!$E$2:$E$9999,'QUALIFIED EFH'!DT$5))</f>
        <v>0</v>
      </c>
      <c r="DU99" s="476">
        <f>IF(DU$2&lt;&gt;"",IF($C99&lt;&gt;"TBA",DU$2/114,0),SUMIFS('HOURS&amp;CYCLES INPUT'!$F$2:$F$9999,'HOURS&amp;CYCLES INPUT'!$C$2:$C$9999,'QUALIFIED EFH'!$C99,'HOURS&amp;CYCLES INPUT'!$D$2:$D$9999,'QUALIFIED EFH'!DU$4,'HOURS&amp;CYCLES INPUT'!$E$2:$E$9999,'QUALIFIED EFH'!DU$5))</f>
        <v>0</v>
      </c>
      <c r="DV99" s="476">
        <f>IF(DV$2&lt;&gt;"",IF($C99&lt;&gt;"TBA",DV$2/114,0),SUMIFS('HOURS&amp;CYCLES INPUT'!$F$2:$F$9999,'HOURS&amp;CYCLES INPUT'!$C$2:$C$9999,'QUALIFIED EFH'!$C99,'HOURS&amp;CYCLES INPUT'!$D$2:$D$9999,'QUALIFIED EFH'!DV$4,'HOURS&amp;CYCLES INPUT'!$E$2:$E$9999,'QUALIFIED EFH'!DV$5))</f>
        <v>0</v>
      </c>
      <c r="DW99" s="476">
        <f>IF(DW$2&lt;&gt;"",IF($C99&lt;&gt;"TBA",DW$2/114,0),SUMIFS('HOURS&amp;CYCLES INPUT'!$F$2:$F$9999,'HOURS&amp;CYCLES INPUT'!$C$2:$C$9999,'QUALIFIED EFH'!$C99,'HOURS&amp;CYCLES INPUT'!$D$2:$D$9999,'QUALIFIED EFH'!DW$4,'HOURS&amp;CYCLES INPUT'!$E$2:$E$9999,'QUALIFIED EFH'!DW$5))</f>
        <v>0</v>
      </c>
      <c r="DX99" s="476">
        <f>IF(DX$2&lt;&gt;"",IF($C99&lt;&gt;"TBA",DX$2/114,0),SUMIFS('HOURS&amp;CYCLES INPUT'!$F$2:$F$9999,'HOURS&amp;CYCLES INPUT'!$C$2:$C$9999,'QUALIFIED EFH'!$C99,'HOURS&amp;CYCLES INPUT'!$D$2:$D$9999,'QUALIFIED EFH'!DX$4,'HOURS&amp;CYCLES INPUT'!$E$2:$E$9999,'QUALIFIED EFH'!DX$5))</f>
        <v>0</v>
      </c>
      <c r="DY99" s="476">
        <f>IF(DY$2&lt;&gt;"",IF($C99&lt;&gt;"TBA",DY$2/114,0),SUMIFS('HOURS&amp;CYCLES INPUT'!$F$2:$F$9999,'HOURS&amp;CYCLES INPUT'!$C$2:$C$9999,'QUALIFIED EFH'!$C99,'HOURS&amp;CYCLES INPUT'!$D$2:$D$9999,'QUALIFIED EFH'!DY$4,'HOURS&amp;CYCLES INPUT'!$E$2:$E$9999,'QUALIFIED EFH'!DY$5))</f>
        <v>0</v>
      </c>
      <c r="DZ99" s="476">
        <f>IF(DZ$2&lt;&gt;"",IF($C99&lt;&gt;"TBA",DZ$2/114,0),SUMIFS('HOURS&amp;CYCLES INPUT'!$F$2:$F$9999,'HOURS&amp;CYCLES INPUT'!$C$2:$C$9999,'QUALIFIED EFH'!$C99,'HOURS&amp;CYCLES INPUT'!$D$2:$D$9999,'QUALIFIED EFH'!DZ$4,'HOURS&amp;CYCLES INPUT'!$E$2:$E$9999,'QUALIFIED EFH'!DZ$5))</f>
        <v>0</v>
      </c>
      <c r="EA99" s="476">
        <f>IF(EA$2&lt;&gt;"",IF($C99&lt;&gt;"TBA",EA$2/114,0),SUMIFS('HOURS&amp;CYCLES INPUT'!$F$2:$F$9999,'HOURS&amp;CYCLES INPUT'!$C$2:$C$9999,'QUALIFIED EFH'!$C99,'HOURS&amp;CYCLES INPUT'!$D$2:$D$9999,'QUALIFIED EFH'!EA$4,'HOURS&amp;CYCLES INPUT'!$E$2:$E$9999,'QUALIFIED EFH'!EA$5))</f>
        <v>0</v>
      </c>
      <c r="EB99" s="476">
        <f>IF(EB$2&lt;&gt;"",IF($C99&lt;&gt;"TBA",EB$2/114,0),SUMIFS('HOURS&amp;CYCLES INPUT'!$F$2:$F$9999,'HOURS&amp;CYCLES INPUT'!$C$2:$C$9999,'QUALIFIED EFH'!$C99,'HOURS&amp;CYCLES INPUT'!$D$2:$D$9999,'QUALIFIED EFH'!EB$4,'HOURS&amp;CYCLES INPUT'!$E$2:$E$9999,'QUALIFIED EFH'!EB$5))</f>
        <v>0</v>
      </c>
      <c r="EC99" s="476">
        <f>IF(EC$2&lt;&gt;"",IF($C99&lt;&gt;"TBA",EC$2/114,0),SUMIFS('HOURS&amp;CYCLES INPUT'!$F$2:$F$9999,'HOURS&amp;CYCLES INPUT'!$C$2:$C$9999,'QUALIFIED EFH'!$C99,'HOURS&amp;CYCLES INPUT'!$D$2:$D$9999,'QUALIFIED EFH'!EC$4,'HOURS&amp;CYCLES INPUT'!$E$2:$E$9999,'QUALIFIED EFH'!EC$5))</f>
        <v>0</v>
      </c>
      <c r="ED99" s="476">
        <f>IF(ED$2&lt;&gt;"",IF($C99&lt;&gt;"TBA",ED$2/114,0),SUMIFS('HOURS&amp;CYCLES INPUT'!$F$2:$F$9999,'HOURS&amp;CYCLES INPUT'!$C$2:$C$9999,'QUALIFIED EFH'!$C99,'HOURS&amp;CYCLES INPUT'!$D$2:$D$9999,'QUALIFIED EFH'!ED$4,'HOURS&amp;CYCLES INPUT'!$E$2:$E$9999,'QUALIFIED EFH'!ED$5))</f>
        <v>0</v>
      </c>
      <c r="EE99" s="476">
        <f>IF(EE$2&lt;&gt;"",IF($C99&lt;&gt;"TBA",EE$2/114,0),SUMIFS('HOURS&amp;CYCLES INPUT'!$F$2:$F$9999,'HOURS&amp;CYCLES INPUT'!$C$2:$C$9999,'QUALIFIED EFH'!$C99,'HOURS&amp;CYCLES INPUT'!$D$2:$D$9999,'QUALIFIED EFH'!EE$4,'HOURS&amp;CYCLES INPUT'!$E$2:$E$9999,'QUALIFIED EFH'!EE$5))</f>
        <v>0</v>
      </c>
      <c r="EF99" s="476">
        <f>IF(EF$2&lt;&gt;"",IF($C99&lt;&gt;"TBA",EF$2/114,0),SUMIFS('HOURS&amp;CYCLES INPUT'!$F$2:$F$9999,'HOURS&amp;CYCLES INPUT'!$C$2:$C$9999,'QUALIFIED EFH'!$C99,'HOURS&amp;CYCLES INPUT'!$D$2:$D$9999,'QUALIFIED EFH'!EF$4,'HOURS&amp;CYCLES INPUT'!$E$2:$E$9999,'QUALIFIED EFH'!EF$5))</f>
        <v>0</v>
      </c>
      <c r="EG99" s="476">
        <f>IF(EG$2&lt;&gt;"",IF($C99&lt;&gt;"TBA",EG$2/114,0),SUMIFS('HOURS&amp;CYCLES INPUT'!$F$2:$F$9999,'HOURS&amp;CYCLES INPUT'!$C$2:$C$9999,'QUALIFIED EFH'!$C99,'HOURS&amp;CYCLES INPUT'!$D$2:$D$9999,'QUALIFIED EFH'!EG$4,'HOURS&amp;CYCLES INPUT'!$E$2:$E$9999,'QUALIFIED EFH'!EG$5))</f>
        <v>0</v>
      </c>
      <c r="EH99" s="476">
        <f>IF(EH$2&lt;&gt;"",IF($C99&lt;&gt;"TBA",EH$2/114,0),SUMIFS('HOURS&amp;CYCLES INPUT'!$F$2:$F$9999,'HOURS&amp;CYCLES INPUT'!$C$2:$C$9999,'QUALIFIED EFH'!$C99,'HOURS&amp;CYCLES INPUT'!$D$2:$D$9999,'QUALIFIED EFH'!EH$4,'HOURS&amp;CYCLES INPUT'!$E$2:$E$9999,'QUALIFIED EFH'!EH$5))</f>
        <v>0</v>
      </c>
      <c r="EI99" s="476">
        <f>IF(EI$2&lt;&gt;"",IF($C99&lt;&gt;"TBA",EI$2/114,0),SUMIFS('HOURS&amp;CYCLES INPUT'!$F$2:$F$9999,'HOURS&amp;CYCLES INPUT'!$C$2:$C$9999,'QUALIFIED EFH'!$C99,'HOURS&amp;CYCLES INPUT'!$D$2:$D$9999,'QUALIFIED EFH'!EI$4,'HOURS&amp;CYCLES INPUT'!$E$2:$E$9999,'QUALIFIED EFH'!EI$5))</f>
        <v>0</v>
      </c>
      <c r="EJ99" s="476">
        <f>IF(EJ$2&lt;&gt;"",IF($C99&lt;&gt;"TBA",EJ$2/114,0),SUMIFS('HOURS&amp;CYCLES INPUT'!$F$2:$F$9999,'HOURS&amp;CYCLES INPUT'!$C$2:$C$9999,'QUALIFIED EFH'!$C99,'HOURS&amp;CYCLES INPUT'!$D$2:$D$9999,'QUALIFIED EFH'!EJ$4,'HOURS&amp;CYCLES INPUT'!$E$2:$E$9999,'QUALIFIED EFH'!EJ$5))</f>
        <v>0</v>
      </c>
      <c r="EK99" s="476">
        <f>IF(EK$2&lt;&gt;"",IF($C99&lt;&gt;"TBA",EK$2/114,0),SUMIFS('HOURS&amp;CYCLES INPUT'!$F$2:$F$9999,'HOURS&amp;CYCLES INPUT'!$C$2:$C$9999,'QUALIFIED EFH'!$C99,'HOURS&amp;CYCLES INPUT'!$D$2:$D$9999,'QUALIFIED EFH'!EK$4,'HOURS&amp;CYCLES INPUT'!$E$2:$E$9999,'QUALIFIED EFH'!EK$5))</f>
        <v>0</v>
      </c>
      <c r="EL99" s="476">
        <f>IF(EL$2&lt;&gt;"",IF($C99&lt;&gt;"TBA",EL$2/114,0),SUMIFS('HOURS&amp;CYCLES INPUT'!$F$2:$F$9999,'HOURS&amp;CYCLES INPUT'!$C$2:$C$9999,'QUALIFIED EFH'!$C99,'HOURS&amp;CYCLES INPUT'!$D$2:$D$9999,'QUALIFIED EFH'!EL$4,'HOURS&amp;CYCLES INPUT'!$E$2:$E$9999,'QUALIFIED EFH'!EL$5))</f>
        <v>0</v>
      </c>
      <c r="EM99" s="476">
        <f>IF(EM$2&lt;&gt;"",IF($C99&lt;&gt;"TBA",EM$2/114,0),SUMIFS('HOURS&amp;CYCLES INPUT'!$F$2:$F$9999,'HOURS&amp;CYCLES INPUT'!$C$2:$C$9999,'QUALIFIED EFH'!$C99,'HOURS&amp;CYCLES INPUT'!$D$2:$D$9999,'QUALIFIED EFH'!EM$4,'HOURS&amp;CYCLES INPUT'!$E$2:$E$9999,'QUALIFIED EFH'!EM$5))</f>
        <v>0</v>
      </c>
      <c r="EN99" s="476">
        <f>IF(EN$2&lt;&gt;"",IF($C99&lt;&gt;"TBA",EN$2/114,0),SUMIFS('HOURS&amp;CYCLES INPUT'!$F$2:$F$9999,'HOURS&amp;CYCLES INPUT'!$C$2:$C$9999,'QUALIFIED EFH'!$C99,'HOURS&amp;CYCLES INPUT'!$D$2:$D$9999,'QUALIFIED EFH'!EN$4,'HOURS&amp;CYCLES INPUT'!$E$2:$E$9999,'QUALIFIED EFH'!EN$5))</f>
        <v>0</v>
      </c>
      <c r="EO99" s="476">
        <f>IF(EO$2&lt;&gt;"",IF($C99&lt;&gt;"TBA",EO$2/114,0),SUMIFS('HOURS&amp;CYCLES INPUT'!$F$2:$F$9999,'HOURS&amp;CYCLES INPUT'!$C$2:$C$9999,'QUALIFIED EFH'!$C99,'HOURS&amp;CYCLES INPUT'!$D$2:$D$9999,'QUALIFIED EFH'!EO$4,'HOURS&amp;CYCLES INPUT'!$E$2:$E$9999,'QUALIFIED EFH'!EO$5))</f>
        <v>0</v>
      </c>
      <c r="EP99" s="476">
        <f>IF(EP$2&lt;&gt;"",IF($C99&lt;&gt;"TBA",EP$2/114,0),SUMIFS('HOURS&amp;CYCLES INPUT'!$F$2:$F$9999,'HOURS&amp;CYCLES INPUT'!$C$2:$C$9999,'QUALIFIED EFH'!$C99,'HOURS&amp;CYCLES INPUT'!$D$2:$D$9999,'QUALIFIED EFH'!EP$4,'HOURS&amp;CYCLES INPUT'!$E$2:$E$9999,'QUALIFIED EFH'!EP$5))</f>
        <v>0</v>
      </c>
      <c r="EQ99" s="476">
        <f>IF(EQ$2&lt;&gt;"",IF($C99&lt;&gt;"TBA",EQ$2/114,0),SUMIFS('HOURS&amp;CYCLES INPUT'!$F$2:$F$9999,'HOURS&amp;CYCLES INPUT'!$C$2:$C$9999,'QUALIFIED EFH'!$C99,'HOURS&amp;CYCLES INPUT'!$D$2:$D$9999,'QUALIFIED EFH'!EQ$4,'HOURS&amp;CYCLES INPUT'!$E$2:$E$9999,'QUALIFIED EFH'!EQ$5))</f>
        <v>0</v>
      </c>
      <c r="ER99" s="476">
        <f>IF(ER$2&lt;&gt;"",IF($C99&lt;&gt;"TBA",ER$2/114,0),SUMIFS('HOURS&amp;CYCLES INPUT'!$F$2:$F$9999,'HOURS&amp;CYCLES INPUT'!$C$2:$C$9999,'QUALIFIED EFH'!$C99,'HOURS&amp;CYCLES INPUT'!$D$2:$D$9999,'QUALIFIED EFH'!ER$4,'HOURS&amp;CYCLES INPUT'!$E$2:$E$9999,'QUALIFIED EFH'!ER$5))</f>
        <v>0</v>
      </c>
      <c r="ES99" s="476">
        <f>IF(ES$2&lt;&gt;"",IF($C99&lt;&gt;"TBA",ES$2/114,0),SUMIFS('HOURS&amp;CYCLES INPUT'!$F$2:$F$9999,'HOURS&amp;CYCLES INPUT'!$C$2:$C$9999,'QUALIFIED EFH'!$C99,'HOURS&amp;CYCLES INPUT'!$D$2:$D$9999,'QUALIFIED EFH'!ES$4,'HOURS&amp;CYCLES INPUT'!$E$2:$E$9999,'QUALIFIED EFH'!ES$5))</f>
        <v>0</v>
      </c>
      <c r="ET99" s="476">
        <f>IF(ET$2&lt;&gt;"",IF($C99&lt;&gt;"TBA",ET$2/114,0),SUMIFS('HOURS&amp;CYCLES INPUT'!$F$2:$F$9999,'HOURS&amp;CYCLES INPUT'!$C$2:$C$9999,'QUALIFIED EFH'!$C99,'HOURS&amp;CYCLES INPUT'!$D$2:$D$9999,'QUALIFIED EFH'!ET$4,'HOURS&amp;CYCLES INPUT'!$E$2:$E$9999,'QUALIFIED EFH'!ET$5))</f>
        <v>0</v>
      </c>
      <c r="EU99" s="476">
        <f>IF(EU$2&lt;&gt;"",IF($C99&lt;&gt;"TBA",EU$2/114,0),SUMIFS('HOURS&amp;CYCLES INPUT'!$F$2:$F$9999,'HOURS&amp;CYCLES INPUT'!$C$2:$C$9999,'QUALIFIED EFH'!$C99,'HOURS&amp;CYCLES INPUT'!$D$2:$D$9999,'QUALIFIED EFH'!EU$4,'HOURS&amp;CYCLES INPUT'!$E$2:$E$9999,'QUALIFIED EFH'!EU$5))</f>
        <v>0</v>
      </c>
      <c r="EV99" s="476">
        <f>IF(EV$2&lt;&gt;"",IF($C99&lt;&gt;"TBA",EV$2/114,0),SUMIFS('HOURS&amp;CYCLES INPUT'!$F$2:$F$9999,'HOURS&amp;CYCLES INPUT'!$C$2:$C$9999,'QUALIFIED EFH'!$C99,'HOURS&amp;CYCLES INPUT'!$D$2:$D$9999,'QUALIFIED EFH'!EV$4,'HOURS&amp;CYCLES INPUT'!$E$2:$E$9999,'QUALIFIED EFH'!EV$5))</f>
        <v>0</v>
      </c>
      <c r="EW99" s="476">
        <f>IF(EW$2&lt;&gt;"",IF($C99&lt;&gt;"TBA",EW$2/114,0),SUMIFS('HOURS&amp;CYCLES INPUT'!$F$2:$F$9999,'HOURS&amp;CYCLES INPUT'!$C$2:$C$9999,'QUALIFIED EFH'!$C99,'HOURS&amp;CYCLES INPUT'!$D$2:$D$9999,'QUALIFIED EFH'!EW$4,'HOURS&amp;CYCLES INPUT'!$E$2:$E$9999,'QUALIFIED EFH'!EW$5))</f>
        <v>0</v>
      </c>
      <c r="EX99" s="476">
        <f>IF(EX$2&lt;&gt;"",IF($C99&lt;&gt;"TBA",EX$2/114,0),SUMIFS('HOURS&amp;CYCLES INPUT'!$F$2:$F$9999,'HOURS&amp;CYCLES INPUT'!$C$2:$C$9999,'QUALIFIED EFH'!$C99,'HOURS&amp;CYCLES INPUT'!$D$2:$D$9999,'QUALIFIED EFH'!EX$4,'HOURS&amp;CYCLES INPUT'!$E$2:$E$9999,'QUALIFIED EFH'!EX$5))</f>
        <v>0</v>
      </c>
      <c r="EY99" s="476">
        <f>IF(EY$2&lt;&gt;"",IF($C99&lt;&gt;"TBA",EY$2/114,0),SUMIFS('HOURS&amp;CYCLES INPUT'!$F$2:$F$9999,'HOURS&amp;CYCLES INPUT'!$C$2:$C$9999,'QUALIFIED EFH'!$C99,'HOURS&amp;CYCLES INPUT'!$D$2:$D$9999,'QUALIFIED EFH'!EY$4,'HOURS&amp;CYCLES INPUT'!$E$2:$E$9999,'QUALIFIED EFH'!EY$5))</f>
        <v>0</v>
      </c>
      <c r="EZ99" s="476">
        <f>IF(EZ$2&lt;&gt;"",IF($C99&lt;&gt;"TBA",EZ$2/114,0),SUMIFS('HOURS&amp;CYCLES INPUT'!$F$2:$F$9999,'HOURS&amp;CYCLES INPUT'!$C$2:$C$9999,'QUALIFIED EFH'!$C99,'HOURS&amp;CYCLES INPUT'!$D$2:$D$9999,'QUALIFIED EFH'!EZ$4,'HOURS&amp;CYCLES INPUT'!$E$2:$E$9999,'QUALIFIED EFH'!EZ$5))</f>
        <v>0</v>
      </c>
      <c r="FA99" s="476">
        <f>IF(FA$2&lt;&gt;"",IF($C99&lt;&gt;"TBA",FA$2/114,0),SUMIFS('HOURS&amp;CYCLES INPUT'!$F$2:$F$9999,'HOURS&amp;CYCLES INPUT'!$C$2:$C$9999,'QUALIFIED EFH'!$C99,'HOURS&amp;CYCLES INPUT'!$D$2:$D$9999,'QUALIFIED EFH'!FA$4,'HOURS&amp;CYCLES INPUT'!$E$2:$E$9999,'QUALIFIED EFH'!FA$5))</f>
        <v>0</v>
      </c>
      <c r="FB99" s="476">
        <f>IF(FB$2&lt;&gt;"",IF($C99&lt;&gt;"TBA",FB$2/114,0),SUMIFS('HOURS&amp;CYCLES INPUT'!$F$2:$F$9999,'HOURS&amp;CYCLES INPUT'!$C$2:$C$9999,'QUALIFIED EFH'!$C99,'HOURS&amp;CYCLES INPUT'!$D$2:$D$9999,'QUALIFIED EFH'!FB$4,'HOURS&amp;CYCLES INPUT'!$E$2:$E$9999,'QUALIFIED EFH'!FB$5))</f>
        <v>0</v>
      </c>
      <c r="FC99" s="476">
        <f>IF(FC$2&lt;&gt;"",IF($C99&lt;&gt;"TBA",FC$2/114,0),SUMIFS('HOURS&amp;CYCLES INPUT'!$F$2:$F$9999,'HOURS&amp;CYCLES INPUT'!$C$2:$C$9999,'QUALIFIED EFH'!$C99,'HOURS&amp;CYCLES INPUT'!$D$2:$D$9999,'QUALIFIED EFH'!FC$4,'HOURS&amp;CYCLES INPUT'!$E$2:$E$9999,'QUALIFIED EFH'!FC$5))</f>
        <v>0</v>
      </c>
      <c r="FD99" s="476">
        <f>IF(FD$2&lt;&gt;"",IF($C99&lt;&gt;"TBA",FD$2/114,0),SUMIFS('HOURS&amp;CYCLES INPUT'!$F$2:$F$9999,'HOURS&amp;CYCLES INPUT'!$C$2:$C$9999,'QUALIFIED EFH'!$C99,'HOURS&amp;CYCLES INPUT'!$D$2:$D$9999,'QUALIFIED EFH'!FD$4,'HOURS&amp;CYCLES INPUT'!$E$2:$E$9999,'QUALIFIED EFH'!FD$5))</f>
        <v>0</v>
      </c>
      <c r="FE99" s="476">
        <f>IF(FE$2&lt;&gt;"",IF($C99&lt;&gt;"TBA",FE$2/114,0),SUMIFS('HOURS&amp;CYCLES INPUT'!$F$2:$F$9999,'HOURS&amp;CYCLES INPUT'!$C$2:$C$9999,'QUALIFIED EFH'!$C99,'HOURS&amp;CYCLES INPUT'!$D$2:$D$9999,'QUALIFIED EFH'!FE$4,'HOURS&amp;CYCLES INPUT'!$E$2:$E$9999,'QUALIFIED EFH'!FE$5))</f>
        <v>0</v>
      </c>
      <c r="FF99" s="476">
        <f>IF(FF$2&lt;&gt;"",IF($C99&lt;&gt;"TBA",FF$2/114,0),SUMIFS('HOURS&amp;CYCLES INPUT'!$F$2:$F$9999,'HOURS&amp;CYCLES INPUT'!$C$2:$C$9999,'QUALIFIED EFH'!$C99,'HOURS&amp;CYCLES INPUT'!$D$2:$D$9999,'QUALIFIED EFH'!FF$4,'HOURS&amp;CYCLES INPUT'!$E$2:$E$9999,'QUALIFIED EFH'!FF$5))</f>
        <v>0</v>
      </c>
      <c r="FG99" s="476">
        <f>IF(FG$2&lt;&gt;"",IF($C99&lt;&gt;"TBA",FG$2/114,0),SUMIFS('HOURS&amp;CYCLES INPUT'!$F$2:$F$9999,'HOURS&amp;CYCLES INPUT'!$C$2:$C$9999,'QUALIFIED EFH'!$C99,'HOURS&amp;CYCLES INPUT'!$D$2:$D$9999,'QUALIFIED EFH'!FG$4,'HOURS&amp;CYCLES INPUT'!$E$2:$E$9999,'QUALIFIED EFH'!FG$5))</f>
        <v>0</v>
      </c>
      <c r="FH99" s="476">
        <f>IF(FH$2&lt;&gt;"",IF($C99&lt;&gt;"TBA",FH$2/114,0),SUMIFS('HOURS&amp;CYCLES INPUT'!$F$2:$F$9999,'HOURS&amp;CYCLES INPUT'!$C$2:$C$9999,'QUALIFIED EFH'!$C99,'HOURS&amp;CYCLES INPUT'!$D$2:$D$9999,'QUALIFIED EFH'!FH$4,'HOURS&amp;CYCLES INPUT'!$E$2:$E$9999,'QUALIFIED EFH'!FH$5))</f>
        <v>0</v>
      </c>
      <c r="FI99" s="476">
        <f>IF(FI$2&lt;&gt;"",IF($C99&lt;&gt;"TBA",FI$2/114,0),SUMIFS('HOURS&amp;CYCLES INPUT'!$F$2:$F$9999,'HOURS&amp;CYCLES INPUT'!$C$2:$C$9999,'QUALIFIED EFH'!$C99,'HOURS&amp;CYCLES INPUT'!$D$2:$D$9999,'QUALIFIED EFH'!FI$4,'HOURS&amp;CYCLES INPUT'!$E$2:$E$9999,'QUALIFIED EFH'!FI$5))</f>
        <v>0</v>
      </c>
      <c r="FJ99" s="476">
        <f>IF(FJ$2&lt;&gt;"",IF($C99&lt;&gt;"TBA",FJ$2/114,0),SUMIFS('HOURS&amp;CYCLES INPUT'!$F$2:$F$9999,'HOURS&amp;CYCLES INPUT'!$C$2:$C$9999,'QUALIFIED EFH'!$C99,'HOURS&amp;CYCLES INPUT'!$D$2:$D$9999,'QUALIFIED EFH'!FJ$4,'HOURS&amp;CYCLES INPUT'!$E$2:$E$9999,'QUALIFIED EFH'!FJ$5))</f>
        <v>0</v>
      </c>
      <c r="FK99" s="476">
        <f>IF(FK$2&lt;&gt;"",IF($C99&lt;&gt;"TBA",FK$2/114,0),SUMIFS('HOURS&amp;CYCLES INPUT'!$F$2:$F$9999,'HOURS&amp;CYCLES INPUT'!$C$2:$C$9999,'QUALIFIED EFH'!$C99,'HOURS&amp;CYCLES INPUT'!$D$2:$D$9999,'QUALIFIED EFH'!FK$4,'HOURS&amp;CYCLES INPUT'!$E$2:$E$9999,'QUALIFIED EFH'!FK$5))</f>
        <v>0</v>
      </c>
      <c r="FL99" s="476">
        <f>IF(FL$2&lt;&gt;"",IF($C99&lt;&gt;"TBA",FL$2/114,0),SUMIFS('HOURS&amp;CYCLES INPUT'!$F$2:$F$9999,'HOURS&amp;CYCLES INPUT'!$C$2:$C$9999,'QUALIFIED EFH'!$C99,'HOURS&amp;CYCLES INPUT'!$D$2:$D$9999,'QUALIFIED EFH'!FL$4,'HOURS&amp;CYCLES INPUT'!$E$2:$E$9999,'QUALIFIED EFH'!FL$5))</f>
        <v>0</v>
      </c>
      <c r="FM99" s="476">
        <f>IF(FM$2&lt;&gt;"",IF($C99&lt;&gt;"TBA",FM$2/114,0),SUMIFS('HOURS&amp;CYCLES INPUT'!$F$2:$F$9999,'HOURS&amp;CYCLES INPUT'!$C$2:$C$9999,'QUALIFIED EFH'!$C99,'HOURS&amp;CYCLES INPUT'!$D$2:$D$9999,'QUALIFIED EFH'!FM$4,'HOURS&amp;CYCLES INPUT'!$E$2:$E$9999,'QUALIFIED EFH'!FM$5))</f>
        <v>0</v>
      </c>
      <c r="FN99" s="476">
        <f>IF(FN$2&lt;&gt;"",IF($C99&lt;&gt;"TBA",FN$2/114,0),SUMIFS('HOURS&amp;CYCLES INPUT'!$F$2:$F$9999,'HOURS&amp;CYCLES INPUT'!$C$2:$C$9999,'QUALIFIED EFH'!$C99,'HOURS&amp;CYCLES INPUT'!$D$2:$D$9999,'QUALIFIED EFH'!FN$4,'HOURS&amp;CYCLES INPUT'!$E$2:$E$9999,'QUALIFIED EFH'!FN$5))</f>
        <v>0</v>
      </c>
      <c r="FO99" s="476">
        <f>IF(FO$2&lt;&gt;"",IF($C99&lt;&gt;"TBA",FO$2/114,0),SUMIFS('HOURS&amp;CYCLES INPUT'!$F$2:$F$9999,'HOURS&amp;CYCLES INPUT'!$C$2:$C$9999,'QUALIFIED EFH'!$C99,'HOURS&amp;CYCLES INPUT'!$D$2:$D$9999,'QUALIFIED EFH'!FO$4,'HOURS&amp;CYCLES INPUT'!$E$2:$E$9999,'QUALIFIED EFH'!FO$5))</f>
        <v>0</v>
      </c>
      <c r="FP99" s="476">
        <f>IF(FP$2&lt;&gt;"",IF($C99&lt;&gt;"TBA",FP$2/114,0),SUMIFS('HOURS&amp;CYCLES INPUT'!$F$2:$F$9999,'HOURS&amp;CYCLES INPUT'!$C$2:$C$9999,'QUALIFIED EFH'!$C99,'HOURS&amp;CYCLES INPUT'!$D$2:$D$9999,'QUALIFIED EFH'!FP$4,'HOURS&amp;CYCLES INPUT'!$E$2:$E$9999,'QUALIFIED EFH'!FP$5))</f>
        <v>0</v>
      </c>
      <c r="FQ99" s="476">
        <f>IF(FQ$2&lt;&gt;"",IF($C99&lt;&gt;"TBA",FQ$2/114,0),SUMIFS('HOURS&amp;CYCLES INPUT'!$F$2:$F$9999,'HOURS&amp;CYCLES INPUT'!$C$2:$C$9999,'QUALIFIED EFH'!$C99,'HOURS&amp;CYCLES INPUT'!$D$2:$D$9999,'QUALIFIED EFH'!FQ$4,'HOURS&amp;CYCLES INPUT'!$E$2:$E$9999,'QUALIFIED EFH'!FQ$5))</f>
        <v>0</v>
      </c>
      <c r="FR99" s="476">
        <f>IF(FR$2&lt;&gt;"",IF($C99&lt;&gt;"TBA",FR$2/114,0),SUMIFS('HOURS&amp;CYCLES INPUT'!$F$2:$F$9999,'HOURS&amp;CYCLES INPUT'!$C$2:$C$9999,'QUALIFIED EFH'!$C99,'HOURS&amp;CYCLES INPUT'!$D$2:$D$9999,'QUALIFIED EFH'!FR$4,'HOURS&amp;CYCLES INPUT'!$E$2:$E$9999,'QUALIFIED EFH'!FR$5))</f>
        <v>0</v>
      </c>
      <c r="FS99" s="476">
        <f>IF(FS$2&lt;&gt;"",IF($C99&lt;&gt;"TBA",FS$2/114,0),SUMIFS('HOURS&amp;CYCLES INPUT'!$F$2:$F$9999,'HOURS&amp;CYCLES INPUT'!$C$2:$C$9999,'QUALIFIED EFH'!$C99,'HOURS&amp;CYCLES INPUT'!$D$2:$D$9999,'QUALIFIED EFH'!FS$4,'HOURS&amp;CYCLES INPUT'!$E$2:$E$9999,'QUALIFIED EFH'!FS$5))</f>
        <v>0</v>
      </c>
      <c r="FT99" s="476">
        <f>IF(FT$2&lt;&gt;"",IF($C99&lt;&gt;"TBA",FT$2/114,0),SUMIFS('HOURS&amp;CYCLES INPUT'!$F$2:$F$9999,'HOURS&amp;CYCLES INPUT'!$C$2:$C$9999,'QUALIFIED EFH'!$C99,'HOURS&amp;CYCLES INPUT'!$D$2:$D$9999,'QUALIFIED EFH'!FT$4,'HOURS&amp;CYCLES INPUT'!$E$2:$E$9999,'QUALIFIED EFH'!FT$5))</f>
        <v>0</v>
      </c>
      <c r="FU99" s="476">
        <f>IF(FU$2&lt;&gt;"",IF($C99&lt;&gt;"TBA",FU$2/114,0),SUMIFS('HOURS&amp;CYCLES INPUT'!$F$2:$F$9999,'HOURS&amp;CYCLES INPUT'!$C$2:$C$9999,'QUALIFIED EFH'!$C99,'HOURS&amp;CYCLES INPUT'!$D$2:$D$9999,'QUALIFIED EFH'!FU$4,'HOURS&amp;CYCLES INPUT'!$E$2:$E$9999,'QUALIFIED EFH'!FU$5))</f>
        <v>0</v>
      </c>
      <c r="FV99" s="476">
        <f>IF(FV$2&lt;&gt;"",IF($C99&lt;&gt;"TBA",FV$2/114,0),SUMIFS('HOURS&amp;CYCLES INPUT'!$F$2:$F$9999,'HOURS&amp;CYCLES INPUT'!$C$2:$C$9999,'QUALIFIED EFH'!$C99,'HOURS&amp;CYCLES INPUT'!$D$2:$D$9999,'QUALIFIED EFH'!FV$4,'HOURS&amp;CYCLES INPUT'!$E$2:$E$9999,'QUALIFIED EFH'!FV$5))</f>
        <v>0</v>
      </c>
      <c r="FW99" s="476">
        <f>IF(FW$2&lt;&gt;"",IF($C99&lt;&gt;"TBA",FW$2/114,0),SUMIFS('HOURS&amp;CYCLES INPUT'!$F$2:$F$9999,'HOURS&amp;CYCLES INPUT'!$C$2:$C$9999,'QUALIFIED EFH'!$C99,'HOURS&amp;CYCLES INPUT'!$D$2:$D$9999,'QUALIFIED EFH'!FW$4,'HOURS&amp;CYCLES INPUT'!$E$2:$E$9999,'QUALIFIED EFH'!FW$5))</f>
        <v>0</v>
      </c>
      <c r="FX99" s="476">
        <f>IF(FX$2&lt;&gt;"",IF($C99&lt;&gt;"TBA",FX$2/114,0),SUMIFS('HOURS&amp;CYCLES INPUT'!$F$2:$F$9999,'HOURS&amp;CYCLES INPUT'!$C$2:$C$9999,'QUALIFIED EFH'!$C99,'HOURS&amp;CYCLES INPUT'!$D$2:$D$9999,'QUALIFIED EFH'!FX$4,'HOURS&amp;CYCLES INPUT'!$E$2:$E$9999,'QUALIFIED EFH'!FX$5))</f>
        <v>0</v>
      </c>
      <c r="FY99" s="476">
        <f>IF(FY$2&lt;&gt;"",IF($C99&lt;&gt;"TBA",FY$2/114,0),SUMIFS('HOURS&amp;CYCLES INPUT'!$F$2:$F$9999,'HOURS&amp;CYCLES INPUT'!$C$2:$C$9999,'QUALIFIED EFH'!$C99,'HOURS&amp;CYCLES INPUT'!$D$2:$D$9999,'QUALIFIED EFH'!FY$4,'HOURS&amp;CYCLES INPUT'!$E$2:$E$9999,'QUALIFIED EFH'!FY$5))</f>
        <v>0</v>
      </c>
      <c r="FZ99" s="476">
        <f>IF(FZ$2&lt;&gt;"",IF($C99&lt;&gt;"TBA",FZ$2/114,0),SUMIFS('HOURS&amp;CYCLES INPUT'!$F$2:$F$9999,'HOURS&amp;CYCLES INPUT'!$C$2:$C$9999,'QUALIFIED EFH'!$C99,'HOURS&amp;CYCLES INPUT'!$D$2:$D$9999,'QUALIFIED EFH'!FZ$4,'HOURS&amp;CYCLES INPUT'!$E$2:$E$9999,'QUALIFIED EFH'!FZ$5))</f>
        <v>0</v>
      </c>
      <c r="GA99" s="476">
        <f>IF(GA$2&lt;&gt;"",IF($C99&lt;&gt;"TBA",GA$2/114,0),SUMIFS('HOURS&amp;CYCLES INPUT'!$F$2:$F$9999,'HOURS&amp;CYCLES INPUT'!$C$2:$C$9999,'QUALIFIED EFH'!$C99,'HOURS&amp;CYCLES INPUT'!$D$2:$D$9999,'QUALIFIED EFH'!GA$4,'HOURS&amp;CYCLES INPUT'!$E$2:$E$9999,'QUALIFIED EFH'!GA$5))</f>
        <v>0</v>
      </c>
      <c r="GB99" s="476">
        <f>IF(GB$2&lt;&gt;"",IF($C99&lt;&gt;"TBA",GB$2/114,0),SUMIFS('HOURS&amp;CYCLES INPUT'!$F$2:$F$9999,'HOURS&amp;CYCLES INPUT'!$C$2:$C$9999,'QUALIFIED EFH'!$C99,'HOURS&amp;CYCLES INPUT'!$D$2:$D$9999,'QUALIFIED EFH'!GB$4,'HOURS&amp;CYCLES INPUT'!$E$2:$E$9999,'QUALIFIED EFH'!GB$5))</f>
        <v>0</v>
      </c>
    </row>
    <row r="100" spans="3:184" x14ac:dyDescent="0.35">
      <c r="C100" s="472">
        <f>'QUALIFIED ENGINES'!D101</f>
        <v>91564</v>
      </c>
      <c r="D100" s="476">
        <f>IF(D$2&lt;&gt;"",IF($C100&lt;&gt;"TBA",D$2/114,0),SUMIFS('HOURS&amp;CYCLES INPUT'!$F$2:$F$9999,'HOURS&amp;CYCLES INPUT'!$C$2:$C$9999,'QUALIFIED EFH'!$C100,'HOURS&amp;CYCLES INPUT'!$D$2:$D$9999,'QUALIFIED EFH'!D$4,'HOURS&amp;CYCLES INPUT'!$E$2:$E$9999,'QUALIFIED EFH'!D$5))</f>
        <v>0</v>
      </c>
      <c r="E100" s="476">
        <f>IF(E$2&lt;&gt;"",IF($C100&lt;&gt;"TBA",E$2/114,0),SUMIFS('HOURS&amp;CYCLES INPUT'!$F$2:$F$9999,'HOURS&amp;CYCLES INPUT'!$C$2:$C$9999,'QUALIFIED EFH'!$C100,'HOURS&amp;CYCLES INPUT'!$D$2:$D$9999,'QUALIFIED EFH'!E$4,'HOURS&amp;CYCLES INPUT'!$E$2:$E$9999,'QUALIFIED EFH'!E$5))</f>
        <v>0</v>
      </c>
      <c r="F100" s="476">
        <f>IF(F$2&lt;&gt;"",IF($C100&lt;&gt;"TBA",F$2/114,0),SUMIFS('HOURS&amp;CYCLES INPUT'!$F$2:$F$9999,'HOURS&amp;CYCLES INPUT'!$C$2:$C$9999,'QUALIFIED EFH'!$C100,'HOURS&amp;CYCLES INPUT'!$D$2:$D$9999,'QUALIFIED EFH'!F$4,'HOURS&amp;CYCLES INPUT'!$E$2:$E$9999,'QUALIFIED EFH'!F$5))</f>
        <v>0</v>
      </c>
      <c r="G100" s="476">
        <f>IF(G$2&lt;&gt;"",IF($C100&lt;&gt;"TBA",G$2/114,0),SUMIFS('HOURS&amp;CYCLES INPUT'!$F$2:$F$9999,'HOURS&amp;CYCLES INPUT'!$C$2:$C$9999,'QUALIFIED EFH'!$C100,'HOURS&amp;CYCLES INPUT'!$D$2:$D$9999,'QUALIFIED EFH'!G$4,'HOURS&amp;CYCLES INPUT'!$E$2:$E$9999,'QUALIFIED EFH'!G$5))</f>
        <v>0</v>
      </c>
      <c r="H100" s="476">
        <f>IF(H$2&lt;&gt;"",IF($C100&lt;&gt;"TBA",H$2/114,0),SUMIFS('HOURS&amp;CYCLES INPUT'!$F$2:$F$9999,'HOURS&amp;CYCLES INPUT'!$C$2:$C$9999,'QUALIFIED EFH'!$C100,'HOURS&amp;CYCLES INPUT'!$D$2:$D$9999,'QUALIFIED EFH'!H$4,'HOURS&amp;CYCLES INPUT'!$E$2:$E$9999,'QUALIFIED EFH'!H$5))</f>
        <v>0</v>
      </c>
      <c r="I100" s="476">
        <f>IF(I$2&lt;&gt;"",IF($C100&lt;&gt;"TBA",I$2/114,0),SUMIFS('HOURS&amp;CYCLES INPUT'!$F$2:$F$9999,'HOURS&amp;CYCLES INPUT'!$C$2:$C$9999,'QUALIFIED EFH'!$C100,'HOURS&amp;CYCLES INPUT'!$D$2:$D$9999,'QUALIFIED EFH'!I$4,'HOURS&amp;CYCLES INPUT'!$E$2:$E$9999,'QUALIFIED EFH'!I$5))</f>
        <v>0</v>
      </c>
      <c r="J100" s="476">
        <f>IF(J$2&lt;&gt;"",IF($C100&lt;&gt;"TBA",J$2/114,0),SUMIFS('HOURS&amp;CYCLES INPUT'!$F$2:$F$9999,'HOURS&amp;CYCLES INPUT'!$C$2:$C$9999,'QUALIFIED EFH'!$C100,'HOURS&amp;CYCLES INPUT'!$D$2:$D$9999,'QUALIFIED EFH'!J$4,'HOURS&amp;CYCLES INPUT'!$E$2:$E$9999,'QUALIFIED EFH'!J$5))</f>
        <v>0</v>
      </c>
      <c r="K100" s="476">
        <f>IF(K$2&lt;&gt;"",IF($C100&lt;&gt;"TBA",K$2/114,0),SUMIFS('HOURS&amp;CYCLES INPUT'!$F$2:$F$9999,'HOURS&amp;CYCLES INPUT'!$C$2:$C$9999,'QUALIFIED EFH'!$C100,'HOURS&amp;CYCLES INPUT'!$D$2:$D$9999,'QUALIFIED EFH'!K$4,'HOURS&amp;CYCLES INPUT'!$E$2:$E$9999,'QUALIFIED EFH'!K$5))</f>
        <v>0</v>
      </c>
      <c r="L100" s="476">
        <f>IF(L$2&lt;&gt;"",IF($C100&lt;&gt;"TBA",L$2/114,0),SUMIFS('HOURS&amp;CYCLES INPUT'!$F$2:$F$9999,'HOURS&amp;CYCLES INPUT'!$C$2:$C$9999,'QUALIFIED EFH'!$C100,'HOURS&amp;CYCLES INPUT'!$D$2:$D$9999,'QUALIFIED EFH'!L$4,'HOURS&amp;CYCLES INPUT'!$E$2:$E$9999,'QUALIFIED EFH'!L$5))</f>
        <v>0</v>
      </c>
      <c r="M100" s="476">
        <f>IF(M$2&lt;&gt;"",IF($C100&lt;&gt;"TBA",M$2/114,0),SUMIFS('HOURS&amp;CYCLES INPUT'!$F$2:$F$9999,'HOURS&amp;CYCLES INPUT'!$C$2:$C$9999,'QUALIFIED EFH'!$C100,'HOURS&amp;CYCLES INPUT'!$D$2:$D$9999,'QUALIFIED EFH'!M$4,'HOURS&amp;CYCLES INPUT'!$E$2:$E$9999,'QUALIFIED EFH'!M$5))</f>
        <v>0</v>
      </c>
      <c r="N100" s="476">
        <f>IF(N$2&lt;&gt;"",IF($C100&lt;&gt;"TBA",N$2/114,0),SUMIFS('HOURS&amp;CYCLES INPUT'!$F$2:$F$9999,'HOURS&amp;CYCLES INPUT'!$C$2:$C$9999,'QUALIFIED EFH'!$C100,'HOURS&amp;CYCLES INPUT'!$D$2:$D$9999,'QUALIFIED EFH'!N$4,'HOURS&amp;CYCLES INPUT'!$E$2:$E$9999,'QUALIFIED EFH'!N$5))</f>
        <v>0</v>
      </c>
      <c r="O100" s="476">
        <f>IF(O$2&lt;&gt;"",IF($C100&lt;&gt;"TBA",O$2/114,0),SUMIFS('HOURS&amp;CYCLES INPUT'!$F$2:$F$9999,'HOURS&amp;CYCLES INPUT'!$C$2:$C$9999,'QUALIFIED EFH'!$C100,'HOURS&amp;CYCLES INPUT'!$D$2:$D$9999,'QUALIFIED EFH'!O$4,'HOURS&amp;CYCLES INPUT'!$E$2:$E$9999,'QUALIFIED EFH'!O$5))</f>
        <v>0</v>
      </c>
      <c r="P100" s="476">
        <f>IF(P$2&lt;&gt;"",IF($C100&lt;&gt;"TBA",P$2/114,0),SUMIFS('HOURS&amp;CYCLES INPUT'!$F$2:$F$9999,'HOURS&amp;CYCLES INPUT'!$C$2:$C$9999,'QUALIFIED EFH'!$C100,'HOURS&amp;CYCLES INPUT'!$D$2:$D$9999,'QUALIFIED EFH'!P$4,'HOURS&amp;CYCLES INPUT'!$E$2:$E$9999,'QUALIFIED EFH'!P$5))</f>
        <v>0</v>
      </c>
      <c r="Q100" s="476">
        <f>IF(Q$2&lt;&gt;"",IF($C100&lt;&gt;"TBA",Q$2/114,0),SUMIFS('HOURS&amp;CYCLES INPUT'!$F$2:$F$9999,'HOURS&amp;CYCLES INPUT'!$C$2:$C$9999,'QUALIFIED EFH'!$C100,'HOURS&amp;CYCLES INPUT'!$D$2:$D$9999,'QUALIFIED EFH'!Q$4,'HOURS&amp;CYCLES INPUT'!$E$2:$E$9999,'QUALIFIED EFH'!Q$5))</f>
        <v>0</v>
      </c>
      <c r="R100" s="476">
        <f>IF(R$1&lt;&gt;"",IF($C100&lt;&gt;"TBA",R$1/114,0),SUMIFS('HOURS&amp;CYCLES INPUT'!$F$2:$F$9999,'HOURS&amp;CYCLES INPUT'!$C$2:$C$9999,'QUALIFIED EFH'!$C100,'HOURS&amp;CYCLES INPUT'!$D$2:$D$9999,'QUALIFIED EFH'!R$4,'HOURS&amp;CYCLES INPUT'!$E$2:$E$9999,'QUALIFIED EFH'!R$5))</f>
        <v>0</v>
      </c>
      <c r="S100" s="476">
        <f>IF(S$2&lt;&gt;"",IF($C100&lt;&gt;"TBA",S$2/114,0),SUMIFS('HOURS&amp;CYCLES INPUT'!$F$2:$F$9999,'HOURS&amp;CYCLES INPUT'!$C$2:$C$9999,'QUALIFIED EFH'!$C100,'HOURS&amp;CYCLES INPUT'!$D$2:$D$9999,'QUALIFIED EFH'!S$4,'HOURS&amp;CYCLES INPUT'!$E$2:$E$9999,'QUALIFIED EFH'!S$5))</f>
        <v>0</v>
      </c>
      <c r="T100" s="476">
        <f>IF(T$2&lt;&gt;"",IF($C100&lt;&gt;"TBA",T$2/114,0),SUMIFS('HOURS&amp;CYCLES INPUT'!$F$2:$F$9999,'HOURS&amp;CYCLES INPUT'!$C$2:$C$9999,'QUALIFIED EFH'!$C100,'HOURS&amp;CYCLES INPUT'!$D$2:$D$9999,'QUALIFIED EFH'!T$4,'HOURS&amp;CYCLES INPUT'!$E$2:$E$9999,'QUALIFIED EFH'!T$5))</f>
        <v>0</v>
      </c>
      <c r="U100" s="476">
        <f>IF(U$2&lt;&gt;"",IF($C100&lt;&gt;"TBA",U$2/114,0),SUMIFS('HOURS&amp;CYCLES INPUT'!$F$2:$F$9999,'HOURS&amp;CYCLES INPUT'!$C$2:$C$9999,'QUALIFIED EFH'!$C100,'HOURS&amp;CYCLES INPUT'!$D$2:$D$9999,'QUALIFIED EFH'!U$4,'HOURS&amp;CYCLES INPUT'!$E$2:$E$9999,'QUALIFIED EFH'!U$5))</f>
        <v>0</v>
      </c>
      <c r="V100" s="476">
        <f>IF(V$2&lt;&gt;"",IF($C100&lt;&gt;"TBA",V$2/114,0),SUMIFS('HOURS&amp;CYCLES INPUT'!$F$2:$F$9999,'HOURS&amp;CYCLES INPUT'!$C$2:$C$9999,'QUALIFIED EFH'!$C100,'HOURS&amp;CYCLES INPUT'!$D$2:$D$9999,'QUALIFIED EFH'!V$4,'HOURS&amp;CYCLES INPUT'!$E$2:$E$9999,'QUALIFIED EFH'!V$5))</f>
        <v>0</v>
      </c>
      <c r="W100" s="476">
        <f>IF(W$2&lt;&gt;"",IF($C100&lt;&gt;"TBA",W$2/114,0),SUMIFS('HOURS&amp;CYCLES INPUT'!$F$2:$F$9999,'HOURS&amp;CYCLES INPUT'!$C$2:$C$9999,'QUALIFIED EFH'!$C100,'HOURS&amp;CYCLES INPUT'!$D$2:$D$9999,'QUALIFIED EFH'!W$4,'HOURS&amp;CYCLES INPUT'!$E$2:$E$9999,'QUALIFIED EFH'!W$5))</f>
        <v>0</v>
      </c>
      <c r="X100" s="476">
        <f>IF(X$2&lt;&gt;"",IF($C100&lt;&gt;"TBA",X$2/114,0),SUMIFS('HOURS&amp;CYCLES INPUT'!$F$2:$F$9999,'HOURS&amp;CYCLES INPUT'!$C$2:$C$9999,'QUALIFIED EFH'!$C100,'HOURS&amp;CYCLES INPUT'!$D$2:$D$9999,'QUALIFIED EFH'!X$4,'HOURS&amp;CYCLES INPUT'!$E$2:$E$9999,'QUALIFIED EFH'!X$5))</f>
        <v>0</v>
      </c>
      <c r="Y100" s="476">
        <f>IF(Y$2&lt;&gt;"",IF($C100&lt;&gt;"TBA",Y$2/114,0),SUMIFS('HOURS&amp;CYCLES INPUT'!$F$2:$F$9999,'HOURS&amp;CYCLES INPUT'!$C$2:$C$9999,'QUALIFIED EFH'!$C100,'HOURS&amp;CYCLES INPUT'!$D$2:$D$9999,'QUALIFIED EFH'!Y$4,'HOURS&amp;CYCLES INPUT'!$E$2:$E$9999,'QUALIFIED EFH'!Y$5))</f>
        <v>0</v>
      </c>
      <c r="Z100" s="476">
        <f>IF(Z$2&lt;&gt;"",IF($C100&lt;&gt;"TBA",Z$2/114,0),SUMIFS('HOURS&amp;CYCLES INPUT'!$F$2:$F$9999,'HOURS&amp;CYCLES INPUT'!$C$2:$C$9999,'QUALIFIED EFH'!$C100,'HOURS&amp;CYCLES INPUT'!$D$2:$D$9999,'QUALIFIED EFH'!Z$4,'HOURS&amp;CYCLES INPUT'!$E$2:$E$9999,'QUALIFIED EFH'!Z$5))</f>
        <v>0</v>
      </c>
      <c r="AA100" s="476">
        <f>IF(AA$2&lt;&gt;"",IF($C100&lt;&gt;"TBA",AA$2/114,0),SUMIFS('HOURS&amp;CYCLES INPUT'!$F$2:$F$9999,'HOURS&amp;CYCLES INPUT'!$C$2:$C$9999,'QUALIFIED EFH'!$C100,'HOURS&amp;CYCLES INPUT'!$D$2:$D$9999,'QUALIFIED EFH'!AA$4,'HOURS&amp;CYCLES INPUT'!$E$2:$E$9999,'QUALIFIED EFH'!AA$5))</f>
        <v>0</v>
      </c>
      <c r="AB100" s="476">
        <f>IF(AB$2&lt;&gt;"",IF($C100&lt;&gt;"TBA",AB$2/114,0),SUMIFS('HOURS&amp;CYCLES INPUT'!$F$2:$F$9999,'HOURS&amp;CYCLES INPUT'!$C$2:$C$9999,'QUALIFIED EFH'!$C100,'HOURS&amp;CYCLES INPUT'!$D$2:$D$9999,'QUALIFIED EFH'!AB$4,'HOURS&amp;CYCLES INPUT'!$E$2:$E$9999,'QUALIFIED EFH'!AB$5))</f>
        <v>0</v>
      </c>
      <c r="AC100" s="476">
        <f>IF(AC$2&lt;&gt;"",IF($C100&lt;&gt;"TBA",AC$2/114,0),SUMIFS('HOURS&amp;CYCLES INPUT'!$F$2:$F$9999,'HOURS&amp;CYCLES INPUT'!$C$2:$C$9999,'QUALIFIED EFH'!$C100,'HOURS&amp;CYCLES INPUT'!$D$2:$D$9999,'QUALIFIED EFH'!AC$4,'HOURS&amp;CYCLES INPUT'!$E$2:$E$9999,'QUALIFIED EFH'!AC$5))</f>
        <v>0</v>
      </c>
      <c r="AD100" s="476">
        <f>IF(AD$2&lt;&gt;"",IF($C100&lt;&gt;"TBA",AD$2/114,0),SUMIFS('HOURS&amp;CYCLES INPUT'!$F$2:$F$9999,'HOURS&amp;CYCLES INPUT'!$C$2:$C$9999,'QUALIFIED EFH'!$C100,'HOURS&amp;CYCLES INPUT'!$D$2:$D$9999,'QUALIFIED EFH'!AD$4,'HOURS&amp;CYCLES INPUT'!$E$2:$E$9999,'QUALIFIED EFH'!AD$5))</f>
        <v>0</v>
      </c>
      <c r="AE100" s="476">
        <f>IF(AE$2&lt;&gt;"",IF($C100&lt;&gt;"TBA",AE$2/114,0),SUMIFS('HOURS&amp;CYCLES INPUT'!$F$2:$F$9999,'HOURS&amp;CYCLES INPUT'!$C$2:$C$9999,'QUALIFIED EFH'!$C100,'HOURS&amp;CYCLES INPUT'!$D$2:$D$9999,'QUALIFIED EFH'!AE$4,'HOURS&amp;CYCLES INPUT'!$E$2:$E$9999,'QUALIFIED EFH'!AE$5))</f>
        <v>0</v>
      </c>
      <c r="AF100" s="476">
        <f>IF(AF$2&lt;&gt;"",IF($C100&lt;&gt;"TBA",AF$2/114,0),SUMIFS('HOURS&amp;CYCLES INPUT'!$F$2:$F$9999,'HOURS&amp;CYCLES INPUT'!$C$2:$C$9999,'QUALIFIED EFH'!$C100,'HOURS&amp;CYCLES INPUT'!$D$2:$D$9999,'QUALIFIED EFH'!AF$4,'HOURS&amp;CYCLES INPUT'!$E$2:$E$9999,'QUALIFIED EFH'!AF$5))</f>
        <v>0</v>
      </c>
      <c r="AG100" s="476">
        <f>IF(AG$2&lt;&gt;"",IF($C100&lt;&gt;"TBA",AG$2/114,0),SUMIFS('HOURS&amp;CYCLES INPUT'!$F$2:$F$9999,'HOURS&amp;CYCLES INPUT'!$C$2:$C$9999,'QUALIFIED EFH'!$C100,'HOURS&amp;CYCLES INPUT'!$D$2:$D$9999,'QUALIFIED EFH'!AG$4,'HOURS&amp;CYCLES INPUT'!$E$2:$E$9999,'QUALIFIED EFH'!AG$5))</f>
        <v>0</v>
      </c>
      <c r="AH100" s="476">
        <f>IF(AH$2&lt;&gt;"",IF($C100&lt;&gt;"TBA",AH$2/114,0),SUMIFS('HOURS&amp;CYCLES INPUT'!$F$2:$F$9999,'HOURS&amp;CYCLES INPUT'!$C$2:$C$9999,'QUALIFIED EFH'!$C100,'HOURS&amp;CYCLES INPUT'!$D$2:$D$9999,'QUALIFIED EFH'!AH$4,'HOURS&amp;CYCLES INPUT'!$E$2:$E$9999,'QUALIFIED EFH'!AH$5))</f>
        <v>0</v>
      </c>
      <c r="AI100" s="476">
        <f>IF(AI$2&lt;&gt;"",IF($C100&lt;&gt;"TBA",AI$2/114,0),SUMIFS('HOURS&amp;CYCLES INPUT'!$F$2:$F$9999,'HOURS&amp;CYCLES INPUT'!$C$2:$C$9999,'QUALIFIED EFH'!$C100,'HOURS&amp;CYCLES INPUT'!$D$2:$D$9999,'QUALIFIED EFH'!AI$4,'HOURS&amp;CYCLES INPUT'!$E$2:$E$9999,'QUALIFIED EFH'!AI$5))</f>
        <v>0</v>
      </c>
      <c r="AJ100" s="476">
        <f>IF(AJ$2&lt;&gt;"",IF($C100&lt;&gt;"TBA",AJ$2/114,0),SUMIFS('HOURS&amp;CYCLES INPUT'!$F$2:$F$9999,'HOURS&amp;CYCLES INPUT'!$C$2:$C$9999,'QUALIFIED EFH'!$C100,'HOURS&amp;CYCLES INPUT'!$D$2:$D$9999,'QUALIFIED EFH'!AJ$4,'HOURS&amp;CYCLES INPUT'!$E$2:$E$9999,'QUALIFIED EFH'!AJ$5))</f>
        <v>0</v>
      </c>
      <c r="AK100" s="476">
        <f>IF(AK$2&lt;&gt;"",IF($C100&lt;&gt;"TBA",AK$2/114,0),SUMIFS('HOURS&amp;CYCLES INPUT'!$F$2:$F$9999,'HOURS&amp;CYCLES INPUT'!$C$2:$C$9999,'QUALIFIED EFH'!$C100,'HOURS&amp;CYCLES INPUT'!$D$2:$D$9999,'QUALIFIED EFH'!AK$4,'HOURS&amp;CYCLES INPUT'!$E$2:$E$9999,'QUALIFIED EFH'!AK$5))</f>
        <v>0</v>
      </c>
      <c r="AL100" s="476">
        <f>IF(AL$2&lt;&gt;"",IF($C100&lt;&gt;"TBA",AL$2/114,0),SUMIFS('HOURS&amp;CYCLES INPUT'!$F$2:$F$9999,'HOURS&amp;CYCLES INPUT'!$C$2:$C$9999,'QUALIFIED EFH'!$C100,'HOURS&amp;CYCLES INPUT'!$D$2:$D$9999,'QUALIFIED EFH'!AL$4,'HOURS&amp;CYCLES INPUT'!$E$2:$E$9999,'QUALIFIED EFH'!AL$5))</f>
        <v>0</v>
      </c>
      <c r="AM100" s="476">
        <f>IF(AM$2&lt;&gt;"",IF($C100&lt;&gt;"TBA",AM$2/114,0),SUMIFS('HOURS&amp;CYCLES INPUT'!$F$2:$F$9999,'HOURS&amp;CYCLES INPUT'!$C$2:$C$9999,'QUALIFIED EFH'!$C100,'HOURS&amp;CYCLES INPUT'!$D$2:$D$9999,'QUALIFIED EFH'!AM$4,'HOURS&amp;CYCLES INPUT'!$E$2:$E$9999,'QUALIFIED EFH'!AM$5))</f>
        <v>0</v>
      </c>
      <c r="AN100" s="476">
        <f>IF(AN$2&lt;&gt;"",IF($C100&lt;&gt;"TBA",AN$2/114,0),SUMIFS('HOURS&amp;CYCLES INPUT'!$F$2:$F$9999,'HOURS&amp;CYCLES INPUT'!$C$2:$C$9999,'QUALIFIED EFH'!$C100,'HOURS&amp;CYCLES INPUT'!$D$2:$D$9999,'QUALIFIED EFH'!AN$4,'HOURS&amp;CYCLES INPUT'!$E$2:$E$9999,'QUALIFIED EFH'!AN$5))</f>
        <v>241.42</v>
      </c>
      <c r="AO100" s="476">
        <f>IF(AO$2&lt;&gt;"",IF($C100&lt;&gt;"TBA",AO$2/114,0),SUMIFS('HOURS&amp;CYCLES INPUT'!$F$2:$F$9999,'HOURS&amp;CYCLES INPUT'!$C$2:$C$9999,'QUALIFIED EFH'!$C100,'HOURS&amp;CYCLES INPUT'!$D$2:$D$9999,'QUALIFIED EFH'!AO$4,'HOURS&amp;CYCLES INPUT'!$E$2:$E$9999,'QUALIFIED EFH'!AO$5))</f>
        <v>374.2</v>
      </c>
      <c r="AP100" s="476">
        <f>IF(AP$2&lt;&gt;"",IF($C100&lt;&gt;"TBA",AP$2/114,0),SUMIFS('HOURS&amp;CYCLES INPUT'!$F$2:$F$9999,'HOURS&amp;CYCLES INPUT'!$C$2:$C$9999,'QUALIFIED EFH'!$C100,'HOURS&amp;CYCLES INPUT'!$D$2:$D$9999,'QUALIFIED EFH'!AP$4,'HOURS&amp;CYCLES INPUT'!$E$2:$E$9999,'QUALIFIED EFH'!AP$5))</f>
        <v>350.06</v>
      </c>
      <c r="AQ100" s="476">
        <f>IF(AQ$2&lt;&gt;"",IF($C100&lt;&gt;"TBA",AQ$2/114,0),SUMIFS('HOURS&amp;CYCLES INPUT'!$F$2:$F$9999,'HOURS&amp;CYCLES INPUT'!$C$2:$C$9999,'QUALIFIED EFH'!$C100,'HOURS&amp;CYCLES INPUT'!$D$2:$D$9999,'QUALIFIED EFH'!AQ$4,'HOURS&amp;CYCLES INPUT'!$E$2:$E$9999,'QUALIFIED EFH'!AQ$5))</f>
        <v>318.37</v>
      </c>
      <c r="AR100" s="476">
        <f>IF(AR$2&lt;&gt;"",IF($C100&lt;&gt;"TBA",AR$2/114,0),SUMIFS('HOURS&amp;CYCLES INPUT'!$F$2:$F$9999,'HOURS&amp;CYCLES INPUT'!$C$2:$C$9999,'QUALIFIED EFH'!$C100,'HOURS&amp;CYCLES INPUT'!$D$2:$D$9999,'QUALIFIED EFH'!AR$4,'HOURS&amp;CYCLES INPUT'!$E$2:$E$9999,'QUALIFIED EFH'!AR$5))</f>
        <v>0</v>
      </c>
      <c r="AS100" s="476">
        <f>IF(AS$2&lt;&gt;"",IF($C100&lt;&gt;"TBA",AS$2/114,0),SUMIFS('HOURS&amp;CYCLES INPUT'!$F$2:$F$9999,'HOURS&amp;CYCLES INPUT'!$C$2:$C$9999,'QUALIFIED EFH'!$C100,'HOURS&amp;CYCLES INPUT'!$D$2:$D$9999,'QUALIFIED EFH'!AS$4,'HOURS&amp;CYCLES INPUT'!$E$2:$E$9999,'QUALIFIED EFH'!AS$5))</f>
        <v>0</v>
      </c>
      <c r="AT100" s="476">
        <f>IF(AT$2&lt;&gt;"",IF($C100&lt;&gt;"TBA",AT$2/114,0),SUMIFS('HOURS&amp;CYCLES INPUT'!$F$2:$F$9999,'HOURS&amp;CYCLES INPUT'!$C$2:$C$9999,'QUALIFIED EFH'!$C100,'HOURS&amp;CYCLES INPUT'!$D$2:$D$9999,'QUALIFIED EFH'!AT$4,'HOURS&amp;CYCLES INPUT'!$E$2:$E$9999,'QUALIFIED EFH'!AT$5))</f>
        <v>0</v>
      </c>
      <c r="AU100" s="476">
        <f>IF(AU$2&lt;&gt;"",IF($C100&lt;&gt;"TBA",AU$2/114,0),SUMIFS('HOURS&amp;CYCLES INPUT'!$F$2:$F$9999,'HOURS&amp;CYCLES INPUT'!$C$2:$C$9999,'QUALIFIED EFH'!$C100,'HOURS&amp;CYCLES INPUT'!$D$2:$D$9999,'QUALIFIED EFH'!AU$4,'HOURS&amp;CYCLES INPUT'!$E$2:$E$9999,'QUALIFIED EFH'!AU$5))</f>
        <v>38.450000000000003</v>
      </c>
      <c r="AV100" s="476">
        <f>IF(AV$2&lt;&gt;"",IF($C100&lt;&gt;"TBA",AV$2/114,0),SUMIFS('HOURS&amp;CYCLES INPUT'!$F$2:$F$9999,'HOURS&amp;CYCLES INPUT'!$C$2:$C$9999,'QUALIFIED EFH'!$C100,'HOURS&amp;CYCLES INPUT'!$D$2:$D$9999,'QUALIFIED EFH'!AV$4,'HOURS&amp;CYCLES INPUT'!$E$2:$E$9999,'QUALIFIED EFH'!AV$5))</f>
        <v>157.82</v>
      </c>
      <c r="AW100" s="476">
        <f>IF(AW$2&lt;&gt;"",IF($C100&lt;&gt;"TBA",AW$2/114,0),SUMIFS('HOURS&amp;CYCLES INPUT'!$F$2:$F$9999,'HOURS&amp;CYCLES INPUT'!$C$2:$C$9999,'QUALIFIED EFH'!$C100,'HOURS&amp;CYCLES INPUT'!$D$2:$D$9999,'QUALIFIED EFH'!AW$4,'HOURS&amp;CYCLES INPUT'!$E$2:$E$9999,'QUALIFIED EFH'!AW$5))</f>
        <v>88.96</v>
      </c>
      <c r="AX100" s="476">
        <f>IF(AX$2&lt;&gt;"",IF($C100&lt;&gt;"TBA",AX$2/114,0),SUMIFS('HOURS&amp;CYCLES INPUT'!$F$2:$F$9999,'HOURS&amp;CYCLES INPUT'!$C$2:$C$9999,'QUALIFIED EFH'!$C100,'HOURS&amp;CYCLES INPUT'!$D$2:$D$9999,'QUALIFIED EFH'!AX$4,'HOURS&amp;CYCLES INPUT'!$E$2:$E$9999,'QUALIFIED EFH'!AX$5))</f>
        <v>36.67</v>
      </c>
      <c r="AY100" s="476">
        <f>IF(AY$2&lt;&gt;"",IF($C100&lt;&gt;"TBA",AY$2/114,0),SUMIFS('HOURS&amp;CYCLES INPUT'!$F$2:$F$9999,'HOURS&amp;CYCLES INPUT'!$C$2:$C$9999,'QUALIFIED EFH'!$C100,'HOURS&amp;CYCLES INPUT'!$D$2:$D$9999,'QUALIFIED EFH'!AY$4,'HOURS&amp;CYCLES INPUT'!$E$2:$E$9999,'QUALIFIED EFH'!AY$5))</f>
        <v>0</v>
      </c>
      <c r="AZ100" s="476">
        <f>IF(AZ$2&lt;&gt;"",IF($C100&lt;&gt;"TBA",AZ$2/114,0),SUMIFS('HOURS&amp;CYCLES INPUT'!$F$2:$F$9999,'HOURS&amp;CYCLES INPUT'!$C$2:$C$9999,'QUALIFIED EFH'!$C100,'HOURS&amp;CYCLES INPUT'!$D$2:$D$9999,'QUALIFIED EFH'!AZ$4,'HOURS&amp;CYCLES INPUT'!$E$2:$E$9999,'QUALIFIED EFH'!AZ$5))</f>
        <v>0</v>
      </c>
      <c r="BA100" s="476">
        <f>IF(BA$2&lt;&gt;"",IF($C100&lt;&gt;"TBA",BA$2/114,0),SUMIFS('HOURS&amp;CYCLES INPUT'!$F$2:$F$9999,'HOURS&amp;CYCLES INPUT'!$C$2:$C$9999,'QUALIFIED EFH'!$C100,'HOURS&amp;CYCLES INPUT'!$D$2:$D$9999,'QUALIFIED EFH'!BA$4,'HOURS&amp;CYCLES INPUT'!$E$2:$E$9999,'QUALIFIED EFH'!BA$5))</f>
        <v>67.8</v>
      </c>
      <c r="BB100" s="476">
        <f>IF(BB$2&lt;&gt;"",IF($C100&lt;&gt;"TBA",BB$2/114,0),SUMIFS('HOURS&amp;CYCLES INPUT'!$F$2:$F$9999,'HOURS&amp;CYCLES INPUT'!$C$2:$C$9999,'QUALIFIED EFH'!$C100,'HOURS&amp;CYCLES INPUT'!$D$2:$D$9999,'QUALIFIED EFH'!BB$4,'HOURS&amp;CYCLES INPUT'!$E$2:$E$9999,'QUALIFIED EFH'!BB$5))</f>
        <v>45.12</v>
      </c>
      <c r="BC100" s="476">
        <f>IF(BC$2&lt;&gt;"",IF($C100&lt;&gt;"TBA",BC$2/114,0),SUMIFS('HOURS&amp;CYCLES INPUT'!$F$2:$F$9999,'HOURS&amp;CYCLES INPUT'!$C$2:$C$9999,'QUALIFIED EFH'!$C100,'HOURS&amp;CYCLES INPUT'!$D$2:$D$9999,'QUALIFIED EFH'!BC$4,'HOURS&amp;CYCLES INPUT'!$E$2:$E$9999,'QUALIFIED EFH'!BC$5))</f>
        <v>154.05000000000001</v>
      </c>
      <c r="BD100" s="476">
        <f>IF(BD$2&lt;&gt;"",IF($C100&lt;&gt;"TBA",BD$2/114,0),SUMIFS('HOURS&amp;CYCLES INPUT'!$F$2:$F$9999,'HOURS&amp;CYCLES INPUT'!$C$2:$C$9999,'QUALIFIED EFH'!$C100,'HOURS&amp;CYCLES INPUT'!$D$2:$D$9999,'QUALIFIED EFH'!BD$4,'HOURS&amp;CYCLES INPUT'!$E$2:$E$9999,'QUALIFIED EFH'!BD$5))</f>
        <v>57.51</v>
      </c>
      <c r="BE100" s="476">
        <f>IF(BE$2&lt;&gt;"",IF($C100&lt;&gt;"TBA",BE$2/114,0),SUMIFS('HOURS&amp;CYCLES INPUT'!$F$2:$F$9999,'HOURS&amp;CYCLES INPUT'!$C$2:$C$9999,'QUALIFIED EFH'!$C100,'HOURS&amp;CYCLES INPUT'!$D$2:$D$9999,'QUALIFIED EFH'!BE$4,'HOURS&amp;CYCLES INPUT'!$E$2:$E$9999,'QUALIFIED EFH'!BE$5))</f>
        <v>148.76</v>
      </c>
      <c r="BF100" s="476">
        <f>IF(BF$2&lt;&gt;"",IF($C100&lt;&gt;"TBA",BF$2/114,0),SUMIFS('HOURS&amp;CYCLES INPUT'!$F$2:$F$9999,'HOURS&amp;CYCLES INPUT'!$C$2:$C$9999,'QUALIFIED EFH'!$C100,'HOURS&amp;CYCLES INPUT'!$D$2:$D$9999,'QUALIFIED EFH'!BF$4,'HOURS&amp;CYCLES INPUT'!$E$2:$E$9999,'QUALIFIED EFH'!BF$5))</f>
        <v>143.96</v>
      </c>
      <c r="BG100" s="476">
        <f>IF(BG$2&lt;&gt;"",IF($C100&lt;&gt;"TBA",BG$2/114,0),SUMIFS('HOURS&amp;CYCLES INPUT'!$F$2:$F$9999,'HOURS&amp;CYCLES INPUT'!$C$2:$C$9999,'QUALIFIED EFH'!$C100,'HOURS&amp;CYCLES INPUT'!$D$2:$D$9999,'QUALIFIED EFH'!BG$4,'HOURS&amp;CYCLES INPUT'!$E$2:$E$9999,'QUALIFIED EFH'!BG$5))</f>
        <v>272.57</v>
      </c>
      <c r="BH100" s="476">
        <f>IF(BH$2&lt;&gt;"",IF($C100&lt;&gt;"TBA",BH$2/114,0),SUMIFS('HOURS&amp;CYCLES INPUT'!$F$2:$F$9999,'HOURS&amp;CYCLES INPUT'!$C$2:$C$9999,'QUALIFIED EFH'!$C100,'HOURS&amp;CYCLES INPUT'!$D$2:$D$9999,'QUALIFIED EFH'!BH$4,'HOURS&amp;CYCLES INPUT'!$E$2:$E$9999,'QUALIFIED EFH'!BH$5))</f>
        <v>275.2</v>
      </c>
      <c r="BI100" s="476">
        <f>IF(BI$2&lt;&gt;"",IF($C100&lt;&gt;"TBA",BI$2/114,0),SUMIFS('HOURS&amp;CYCLES INPUT'!$F$2:$F$9999,'HOURS&amp;CYCLES INPUT'!$C$2:$C$9999,'QUALIFIED EFH'!$C100,'HOURS&amp;CYCLES INPUT'!$D$2:$D$9999,'QUALIFIED EFH'!BI$4,'HOURS&amp;CYCLES INPUT'!$E$2:$E$9999,'QUALIFIED EFH'!BI$5))</f>
        <v>235.06</v>
      </c>
      <c r="BJ100" s="476">
        <f>IF(BJ$2&lt;&gt;"",IF($C100&lt;&gt;"TBA",BJ$2/114,0),SUMIFS('HOURS&amp;CYCLES INPUT'!$F$2:$F$9999,'HOURS&amp;CYCLES INPUT'!$C$2:$C$9999,'QUALIFIED EFH'!$C100,'HOURS&amp;CYCLES INPUT'!$D$2:$D$9999,'QUALIFIED EFH'!BJ$4,'HOURS&amp;CYCLES INPUT'!$E$2:$E$9999,'QUALIFIED EFH'!BJ$5))</f>
        <v>338.87</v>
      </c>
      <c r="BK100" s="476">
        <f>IF(BK$2&lt;&gt;"",IF($C100&lt;&gt;"TBA",BK$2/114,0),SUMIFS('HOURS&amp;CYCLES INPUT'!$F$2:$F$9999,'HOURS&amp;CYCLES INPUT'!$C$2:$C$9999,'QUALIFIED EFH'!$C100,'HOURS&amp;CYCLES INPUT'!$D$2:$D$9999,'QUALIFIED EFH'!BK$4,'HOURS&amp;CYCLES INPUT'!$E$2:$E$9999,'QUALIFIED EFH'!BK$5))</f>
        <v>334.39</v>
      </c>
      <c r="BL100" s="476">
        <f>IF(BL$2&lt;&gt;"",IF($C100&lt;&gt;"TBA",BL$2/114,0),SUMIFS('HOURS&amp;CYCLES INPUT'!$F$2:$F$9999,'HOURS&amp;CYCLES INPUT'!$C$2:$C$9999,'QUALIFIED EFH'!$C100,'HOURS&amp;CYCLES INPUT'!$D$2:$D$9999,'QUALIFIED EFH'!BL$4,'HOURS&amp;CYCLES INPUT'!$E$2:$E$9999,'QUALIFIED EFH'!BL$5))</f>
        <v>377.96</v>
      </c>
      <c r="BM100" s="476">
        <f>IF(BM$2&lt;&gt;"",IF($C100&lt;&gt;"TBA",BM$2/114,0),SUMIFS('HOURS&amp;CYCLES INPUT'!$F$2:$F$9999,'HOURS&amp;CYCLES INPUT'!$C$2:$C$9999,'QUALIFIED EFH'!$C100,'HOURS&amp;CYCLES INPUT'!$D$2:$D$9999,'QUALIFIED EFH'!BM$4,'HOURS&amp;CYCLES INPUT'!$E$2:$E$9999,'QUALIFIED EFH'!BM$5))</f>
        <v>324.47000000000003</v>
      </c>
      <c r="BN100" s="476">
        <f>IF(BN$2&lt;&gt;"",IF($C100&lt;&gt;"TBA",BN$2/114,0),SUMIFS('HOURS&amp;CYCLES INPUT'!$F$2:$F$9999,'HOURS&amp;CYCLES INPUT'!$C$2:$C$9999,'QUALIFIED EFH'!$C100,'HOURS&amp;CYCLES INPUT'!$D$2:$D$9999,'QUALIFIED EFH'!BN$4,'HOURS&amp;CYCLES INPUT'!$E$2:$E$9999,'QUALIFIED EFH'!BN$5))</f>
        <v>323.75</v>
      </c>
      <c r="BO100" s="476">
        <f>IF(BO$2&lt;&gt;"",IF($C100&lt;&gt;"TBA",BO$2/114,0),SUMIFS('HOURS&amp;CYCLES INPUT'!$F$2:$F$9999,'HOURS&amp;CYCLES INPUT'!$C$2:$C$9999,'QUALIFIED EFH'!$C100,'HOURS&amp;CYCLES INPUT'!$D$2:$D$9999,'QUALIFIED EFH'!BO$4,'HOURS&amp;CYCLES INPUT'!$E$2:$E$9999,'QUALIFIED EFH'!BO$5))</f>
        <v>344.91</v>
      </c>
      <c r="BP100" s="476">
        <f>IF(BP$2&lt;&gt;"",IF($C100&lt;&gt;"TBA",BP$2/114,0),SUMIFS('HOURS&amp;CYCLES INPUT'!$F$2:$F$9999,'HOURS&amp;CYCLES INPUT'!$C$2:$C$9999,'QUALIFIED EFH'!$C100,'HOURS&amp;CYCLES INPUT'!$D$2:$D$9999,'QUALIFIED EFH'!BP$4,'HOURS&amp;CYCLES INPUT'!$E$2:$E$9999,'QUALIFIED EFH'!BP$5))</f>
        <v>288.54000000000002</v>
      </c>
      <c r="BQ100" s="476">
        <f>IF(BQ$2&lt;&gt;"",IF($C100&lt;&gt;"TBA",BQ$2/114,0),SUMIFS('HOURS&amp;CYCLES INPUT'!$F$2:$F$9999,'HOURS&amp;CYCLES INPUT'!$C$2:$C$9999,'QUALIFIED EFH'!$C100,'HOURS&amp;CYCLES INPUT'!$D$2:$D$9999,'QUALIFIED EFH'!BQ$4,'HOURS&amp;CYCLES INPUT'!$E$2:$E$9999,'QUALIFIED EFH'!BQ$5))</f>
        <v>414.05</v>
      </c>
      <c r="BR100" s="476">
        <f>IF(BR$2&lt;&gt;"",IF($C100&lt;&gt;"TBA",BR$2/114,0),SUMIFS('HOURS&amp;CYCLES INPUT'!$F$2:$F$9999,'HOURS&amp;CYCLES INPUT'!$C$2:$C$9999,'QUALIFIED EFH'!$C100,'HOURS&amp;CYCLES INPUT'!$D$2:$D$9999,'QUALIFIED EFH'!BR$4,'HOURS&amp;CYCLES INPUT'!$E$2:$E$9999,'QUALIFIED EFH'!BR$5))</f>
        <v>392.65</v>
      </c>
      <c r="BS100" s="476">
        <f>IF(BS$2&lt;&gt;"",IF($C100&lt;&gt;"TBA",BS$2/114,0),SUMIFS('HOURS&amp;CYCLES INPUT'!$F$2:$F$9999,'HOURS&amp;CYCLES INPUT'!$C$2:$C$9999,'QUALIFIED EFH'!$C100,'HOURS&amp;CYCLES INPUT'!$D$2:$D$9999,'QUALIFIED EFH'!BS$4,'HOURS&amp;CYCLES INPUT'!$E$2:$E$9999,'QUALIFIED EFH'!BS$5))</f>
        <v>413.67</v>
      </c>
      <c r="BT100" s="476">
        <f>IF(BT$2&lt;&gt;"",IF($C100&lt;&gt;"TBA",BT$2/114,0),SUMIFS('HOURS&amp;CYCLES INPUT'!$F$2:$F$9999,'HOURS&amp;CYCLES INPUT'!$C$2:$C$9999,'QUALIFIED EFH'!$C100,'HOURS&amp;CYCLES INPUT'!$D$2:$D$9999,'QUALIFIED EFH'!BT$4,'HOURS&amp;CYCLES INPUT'!$E$2:$E$9999,'QUALIFIED EFH'!BT$5))</f>
        <v>389.78</v>
      </c>
      <c r="BU100" s="476">
        <f>IF(BU$2&lt;&gt;"",IF($C100&lt;&gt;"TBA",BU$2/114,0),SUMIFS('HOURS&amp;CYCLES INPUT'!$F$2:$F$9999,'HOURS&amp;CYCLES INPUT'!$C$2:$C$9999,'QUALIFIED EFH'!$C100,'HOURS&amp;CYCLES INPUT'!$D$2:$D$9999,'QUALIFIED EFH'!BU$4,'HOURS&amp;CYCLES INPUT'!$E$2:$E$9999,'QUALIFIED EFH'!BU$5))</f>
        <v>357.95</v>
      </c>
      <c r="BV100" s="476">
        <f>IF(BV$2&lt;&gt;"",IF($C100&lt;&gt;"TBA",BV$2/114,0),SUMIFS('HOURS&amp;CYCLES INPUT'!$F$2:$F$9999,'HOURS&amp;CYCLES INPUT'!$C$2:$C$9999,'QUALIFIED EFH'!$C100,'HOURS&amp;CYCLES INPUT'!$D$2:$D$9999,'QUALIFIED EFH'!BV$4,'HOURS&amp;CYCLES INPUT'!$E$2:$E$9999,'QUALIFIED EFH'!BV$5))</f>
        <v>402.57</v>
      </c>
      <c r="BW100" s="476">
        <f>IF(BW$2&lt;&gt;"",IF($C100&lt;&gt;"TBA",BW$2/114,0),SUMIFS('HOURS&amp;CYCLES INPUT'!$F$2:$F$9999,'HOURS&amp;CYCLES INPUT'!$C$2:$C$9999,'QUALIFIED EFH'!$C100,'HOURS&amp;CYCLES INPUT'!$D$2:$D$9999,'QUALIFIED EFH'!BW$4,'HOURS&amp;CYCLES INPUT'!$E$2:$E$9999,'QUALIFIED EFH'!BW$5))</f>
        <v>447.36</v>
      </c>
      <c r="BX100" s="476">
        <f>IF(BX$2&lt;&gt;"",IF($C100&lt;&gt;"TBA",BX$2/114,0),SUMIFS('HOURS&amp;CYCLES INPUT'!$F$2:$F$9999,'HOURS&amp;CYCLES INPUT'!$C$2:$C$9999,'QUALIFIED EFH'!$C100,'HOURS&amp;CYCLES INPUT'!$D$2:$D$9999,'QUALIFIED EFH'!BX$4,'HOURS&amp;CYCLES INPUT'!$E$2:$E$9999,'QUALIFIED EFH'!BX$5))</f>
        <v>390.45</v>
      </c>
      <c r="BY100" s="476">
        <f>IF(BY$2&lt;&gt;"",IF($C100&lt;&gt;"TBA",BY$2/114,0),SUMIFS('HOURS&amp;CYCLES INPUT'!$F$2:$F$9999,'HOURS&amp;CYCLES INPUT'!$C$2:$C$9999,'QUALIFIED EFH'!$C100,'HOURS&amp;CYCLES INPUT'!$D$2:$D$9999,'QUALIFIED EFH'!BY$4,'HOURS&amp;CYCLES INPUT'!$E$2:$E$9999,'QUALIFIED EFH'!BY$5))</f>
        <v>358.3</v>
      </c>
      <c r="BZ100" s="476">
        <f>IF(BZ$2&lt;&gt;"",IF($C100&lt;&gt;"TBA",BZ$2/114,0),SUMIFS('HOURS&amp;CYCLES INPUT'!$F$2:$F$9999,'HOURS&amp;CYCLES INPUT'!$C$2:$C$9999,'QUALIFIED EFH'!$C100,'HOURS&amp;CYCLES INPUT'!$D$2:$D$9999,'QUALIFIED EFH'!BZ$4,'HOURS&amp;CYCLES INPUT'!$E$2:$E$9999,'QUALIFIED EFH'!BZ$5))</f>
        <v>380.65</v>
      </c>
      <c r="CA100" s="476">
        <f>IF(CA$2&lt;&gt;"",IF($C100&lt;&gt;"TBA",CA$2/114,0),SUMIFS('HOURS&amp;CYCLES INPUT'!$F$2:$F$9999,'HOURS&amp;CYCLES INPUT'!$C$2:$C$9999,'QUALIFIED EFH'!$C100,'HOURS&amp;CYCLES INPUT'!$D$2:$D$9999,'QUALIFIED EFH'!CA$4,'HOURS&amp;CYCLES INPUT'!$E$2:$E$9999,'QUALIFIED EFH'!CA$5))</f>
        <v>256.5</v>
      </c>
      <c r="CB100" s="476">
        <f>IF(CB$2&lt;&gt;"",IF($C100&lt;&gt;"TBA",CB$2/114,0),SUMIFS('HOURS&amp;CYCLES INPUT'!$F$2:$F$9999,'HOURS&amp;CYCLES INPUT'!$C$2:$C$9999,'QUALIFIED EFH'!$C100,'HOURS&amp;CYCLES INPUT'!$D$2:$D$9999,'QUALIFIED EFH'!CB$4,'HOURS&amp;CYCLES INPUT'!$E$2:$E$9999,'QUALIFIED EFH'!CB$5))</f>
        <v>33.090000000000003</v>
      </c>
      <c r="CC100" s="476">
        <f>IF(CC$2&lt;&gt;"",IF($C100&lt;&gt;"TBA",CC$2/114,0),SUMIFS('HOURS&amp;CYCLES INPUT'!$F$2:$F$9999,'HOURS&amp;CYCLES INPUT'!$C$2:$C$9999,'QUALIFIED EFH'!$C100,'HOURS&amp;CYCLES INPUT'!$D$2:$D$9999,'QUALIFIED EFH'!CC$4,'HOURS&amp;CYCLES INPUT'!$E$2:$E$9999,'QUALIFIED EFH'!CC$5))</f>
        <v>437.81</v>
      </c>
      <c r="CD100" s="476">
        <f>IF(CD$2&lt;&gt;"",IF($C100&lt;&gt;"TBA",CD$2/114,0),SUMIFS('HOURS&amp;CYCLES INPUT'!$F$2:$F$9999,'HOURS&amp;CYCLES INPUT'!$C$2:$C$9999,'QUALIFIED EFH'!$C100,'HOURS&amp;CYCLES INPUT'!$D$2:$D$9999,'QUALIFIED EFH'!CD$4,'HOURS&amp;CYCLES INPUT'!$E$2:$E$9999,'QUALIFIED EFH'!CD$5))</f>
        <v>429.39</v>
      </c>
      <c r="CE100" s="476">
        <f>IF(CE$2&lt;&gt;"",IF($C100&lt;&gt;"TBA",CE$2/114,0),SUMIFS('HOURS&amp;CYCLES INPUT'!$F$2:$F$9999,'HOURS&amp;CYCLES INPUT'!$C$2:$C$9999,'QUALIFIED EFH'!$C100,'HOURS&amp;CYCLES INPUT'!$D$2:$D$9999,'QUALIFIED EFH'!CE$4,'HOURS&amp;CYCLES INPUT'!$E$2:$E$9999,'QUALIFIED EFH'!CE$5))</f>
        <v>470.51</v>
      </c>
      <c r="CF100" s="476">
        <f>IF(CF$2&lt;&gt;"",IF($C100&lt;&gt;"TBA",CF$2/114,0),SUMIFS('HOURS&amp;CYCLES INPUT'!$F$2:$F$9999,'HOURS&amp;CYCLES INPUT'!$C$2:$C$9999,'QUALIFIED EFH'!$C100,'HOURS&amp;CYCLES INPUT'!$D$2:$D$9999,'QUALIFIED EFH'!CF$4,'HOURS&amp;CYCLES INPUT'!$E$2:$E$9999,'QUALIFIED EFH'!CF$5))</f>
        <v>434.65</v>
      </c>
      <c r="CG100" s="476">
        <f>IF(CG$2&lt;&gt;"",IF($C100&lt;&gt;"TBA",CG$2/114,0),SUMIFS('HOURS&amp;CYCLES INPUT'!$F$2:$F$9999,'HOURS&amp;CYCLES INPUT'!$C$2:$C$9999,'QUALIFIED EFH'!$C100,'HOURS&amp;CYCLES INPUT'!$D$2:$D$9999,'QUALIFIED EFH'!CG$4,'HOURS&amp;CYCLES INPUT'!$E$2:$E$9999,'QUALIFIED EFH'!CG$5))</f>
        <v>412.42</v>
      </c>
      <c r="CH100" s="476">
        <f>IF(CH$2&lt;&gt;"",IF($C100&lt;&gt;"TBA",CH$2/114,0),SUMIFS('HOURS&amp;CYCLES INPUT'!$F$2:$F$9999,'HOURS&amp;CYCLES INPUT'!$C$2:$C$9999,'QUALIFIED EFH'!$C100,'HOURS&amp;CYCLES INPUT'!$D$2:$D$9999,'QUALIFIED EFH'!CH$4,'HOURS&amp;CYCLES INPUT'!$E$2:$E$9999,'QUALIFIED EFH'!CH$5))</f>
        <v>464.28</v>
      </c>
      <c r="CI100" s="476">
        <f>IF(CI$2&lt;&gt;"",IF($C100&lt;&gt;"TBA",CI$2/114,0),SUMIFS('HOURS&amp;CYCLES INPUT'!$F$2:$F$9999,'HOURS&amp;CYCLES INPUT'!$C$2:$C$9999,'QUALIFIED EFH'!$C100,'HOURS&amp;CYCLES INPUT'!$D$2:$D$9999,'QUALIFIED EFH'!CI$4,'HOURS&amp;CYCLES INPUT'!$E$2:$E$9999,'QUALIFIED EFH'!CI$5))</f>
        <v>451.68</v>
      </c>
      <c r="CJ100" s="476">
        <f>IF(CJ$2&lt;&gt;"",IF($C100&lt;&gt;"TBA",CJ$2/114,0),SUMIFS('HOURS&amp;CYCLES INPUT'!$F$2:$F$9999,'HOURS&amp;CYCLES INPUT'!$C$2:$C$9999,'QUALIFIED EFH'!$C100,'HOURS&amp;CYCLES INPUT'!$D$2:$D$9999,'QUALIFIED EFH'!CJ$4,'HOURS&amp;CYCLES INPUT'!$E$2:$E$9999,'QUALIFIED EFH'!CJ$5))</f>
        <v>172.74</v>
      </c>
      <c r="CK100" s="476">
        <f>IF(CK$2&lt;&gt;"",IF($C100&lt;&gt;"TBA",CK$2/114,0),SUMIFS('HOURS&amp;CYCLES INPUT'!$F$2:$F$9999,'HOURS&amp;CYCLES INPUT'!$C$2:$C$9999,'QUALIFIED EFH'!$C100,'HOURS&amp;CYCLES INPUT'!$D$2:$D$9999,'QUALIFIED EFH'!CK$4,'HOURS&amp;CYCLES INPUT'!$E$2:$E$9999,'QUALIFIED EFH'!CK$5))</f>
        <v>0</v>
      </c>
      <c r="CL100" s="476">
        <f>IF(CL$2&lt;&gt;"",IF($C100&lt;&gt;"TBA",CL$2/114,0),SUMIFS('HOURS&amp;CYCLES INPUT'!$F$2:$F$9999,'HOURS&amp;CYCLES INPUT'!$C$2:$C$9999,'QUALIFIED EFH'!$C100,'HOURS&amp;CYCLES INPUT'!$D$2:$D$9999,'QUALIFIED EFH'!CL$4,'HOURS&amp;CYCLES INPUT'!$E$2:$E$9999,'QUALIFIED EFH'!CL$5))</f>
        <v>0</v>
      </c>
      <c r="CM100" s="476">
        <f>IF(CM$2&lt;&gt;"",IF($C100&lt;&gt;"TBA",CM$2/114,0),SUMIFS('HOURS&amp;CYCLES INPUT'!$F$2:$F$9999,'HOURS&amp;CYCLES INPUT'!$C$2:$C$9999,'QUALIFIED EFH'!$C100,'HOURS&amp;CYCLES INPUT'!$D$2:$D$9999,'QUALIFIED EFH'!CM$4,'HOURS&amp;CYCLES INPUT'!$E$2:$E$9999,'QUALIFIED EFH'!CM$5))</f>
        <v>0</v>
      </c>
      <c r="CN100" s="476">
        <f>IF(CN$2&lt;&gt;"",IF($C100&lt;&gt;"TBA",CN$2/114,0),SUMIFS('HOURS&amp;CYCLES INPUT'!$F$2:$F$9999,'HOURS&amp;CYCLES INPUT'!$C$2:$C$9999,'QUALIFIED EFH'!$C100,'HOURS&amp;CYCLES INPUT'!$D$2:$D$9999,'QUALIFIED EFH'!CN$4,'HOURS&amp;CYCLES INPUT'!$E$2:$E$9999,'QUALIFIED EFH'!CN$5))</f>
        <v>0</v>
      </c>
      <c r="CO100" s="476">
        <f>IF(CO$2&lt;&gt;"",IF($C100&lt;&gt;"TBA",CO$2/114,0),SUMIFS('HOURS&amp;CYCLES INPUT'!$F$2:$F$9999,'HOURS&amp;CYCLES INPUT'!$C$2:$C$9999,'QUALIFIED EFH'!$C100,'HOURS&amp;CYCLES INPUT'!$D$2:$D$9999,'QUALIFIED EFH'!CO$4,'HOURS&amp;CYCLES INPUT'!$E$2:$E$9999,'QUALIFIED EFH'!CO$5))</f>
        <v>0</v>
      </c>
      <c r="CP100" s="476">
        <f>IF(CP$2&lt;&gt;"",IF($C100&lt;&gt;"TBA",CP$2/114,0),SUMIFS('HOURS&amp;CYCLES INPUT'!$F$2:$F$9999,'HOURS&amp;CYCLES INPUT'!$C$2:$C$9999,'QUALIFIED EFH'!$C100,'HOURS&amp;CYCLES INPUT'!$D$2:$D$9999,'QUALIFIED EFH'!CP$4,'HOURS&amp;CYCLES INPUT'!$E$2:$E$9999,'QUALIFIED EFH'!CP$5))</f>
        <v>0</v>
      </c>
      <c r="CQ100" s="476">
        <f>IF(CQ$2&lt;&gt;"",IF($C100&lt;&gt;"TBA",CQ$2/114,0),SUMIFS('HOURS&amp;CYCLES INPUT'!$F$2:$F$9999,'HOURS&amp;CYCLES INPUT'!$C$2:$C$9999,'QUALIFIED EFH'!$C100,'HOURS&amp;CYCLES INPUT'!$D$2:$D$9999,'QUALIFIED EFH'!CQ$4,'HOURS&amp;CYCLES INPUT'!$E$2:$E$9999,'QUALIFIED EFH'!CQ$5))</f>
        <v>0</v>
      </c>
      <c r="CR100" s="476">
        <f>IF(CR$2&lt;&gt;"",IF($C100&lt;&gt;"TBA",CR$2/114,0),SUMIFS('HOURS&amp;CYCLES INPUT'!$F$2:$F$9999,'HOURS&amp;CYCLES INPUT'!$C$2:$C$9999,'QUALIFIED EFH'!$C100,'HOURS&amp;CYCLES INPUT'!$D$2:$D$9999,'QUALIFIED EFH'!CR$4,'HOURS&amp;CYCLES INPUT'!$E$2:$E$9999,'QUALIFIED EFH'!CR$5))</f>
        <v>0</v>
      </c>
      <c r="CS100" s="476">
        <f>IF(CS$2&lt;&gt;"",IF($C100&lt;&gt;"TBA",CS$2/114,0),SUMIFS('HOURS&amp;CYCLES INPUT'!$F$2:$F$9999,'HOURS&amp;CYCLES INPUT'!$C$2:$C$9999,'QUALIFIED EFH'!$C100,'HOURS&amp;CYCLES INPUT'!$D$2:$D$9999,'QUALIFIED EFH'!CS$4,'HOURS&amp;CYCLES INPUT'!$E$2:$E$9999,'QUALIFIED EFH'!CS$5))</f>
        <v>0</v>
      </c>
      <c r="CT100" s="476">
        <f>IF(CT$2&lt;&gt;"",IF($C100&lt;&gt;"TBA",CT$2/114,0),SUMIFS('HOURS&amp;CYCLES INPUT'!$F$2:$F$9999,'HOURS&amp;CYCLES INPUT'!$C$2:$C$9999,'QUALIFIED EFH'!$C100,'HOURS&amp;CYCLES INPUT'!$D$2:$D$9999,'QUALIFIED EFH'!CT$4,'HOURS&amp;CYCLES INPUT'!$E$2:$E$9999,'QUALIFIED EFH'!CT$5))</f>
        <v>133.72</v>
      </c>
      <c r="CU100" s="476">
        <f>IF(CU$2&lt;&gt;"",IF($C100&lt;&gt;"TBA",CU$2/114,0),SUMIFS('HOURS&amp;CYCLES INPUT'!$F$2:$F$9999,'HOURS&amp;CYCLES INPUT'!$C$2:$C$9999,'QUALIFIED EFH'!$C100,'HOURS&amp;CYCLES INPUT'!$D$2:$D$9999,'QUALIFIED EFH'!CU$4,'HOURS&amp;CYCLES INPUT'!$E$2:$E$9999,'QUALIFIED EFH'!CU$5))</f>
        <v>396.29</v>
      </c>
      <c r="CV100" s="476">
        <f>IF(CV$2&lt;&gt;"",IF($C100&lt;&gt;"TBA",CV$2/114,0),SUMIFS('HOURS&amp;CYCLES INPUT'!$F$2:$F$9999,'HOURS&amp;CYCLES INPUT'!$C$2:$C$9999,'QUALIFIED EFH'!$C100,'HOURS&amp;CYCLES INPUT'!$D$2:$D$9999,'QUALIFIED EFH'!CV$4,'HOURS&amp;CYCLES INPUT'!$E$2:$E$9999,'QUALIFIED EFH'!CV$5))</f>
        <v>432.02</v>
      </c>
      <c r="CW100" s="476">
        <f>IF(CW$2&lt;&gt;"",IF($C100&lt;&gt;"TBA",CW$2/114,0),SUMIFS('HOURS&amp;CYCLES INPUT'!$F$2:$F$9999,'HOURS&amp;CYCLES INPUT'!$C$2:$C$9999,'QUALIFIED EFH'!$C100,'HOURS&amp;CYCLES INPUT'!$D$2:$D$9999,'QUALIFIED EFH'!CW$4,'HOURS&amp;CYCLES INPUT'!$E$2:$E$9999,'QUALIFIED EFH'!CW$5))</f>
        <v>502.05</v>
      </c>
      <c r="CX100" s="476">
        <f>IF(CX$2&lt;&gt;"",IF($C100&lt;&gt;"TBA",CX$2/114,0),SUMIFS('HOURS&amp;CYCLES INPUT'!$F$2:$F$9999,'HOURS&amp;CYCLES INPUT'!$C$2:$C$9999,'QUALIFIED EFH'!$C100,'HOURS&amp;CYCLES INPUT'!$D$2:$D$9999,'QUALIFIED EFH'!CX$4,'HOURS&amp;CYCLES INPUT'!$E$2:$E$9999,'QUALIFIED EFH'!CX$5))</f>
        <v>179.33</v>
      </c>
      <c r="CY100" s="476">
        <f>IF(CY$2&lt;&gt;"",IF($C100&lt;&gt;"TBA",CY$2/114,0),SUMIFS('HOURS&amp;CYCLES INPUT'!$F$2:$F$9999,'HOURS&amp;CYCLES INPUT'!$C$2:$C$9999,'QUALIFIED EFH'!$C100,'HOURS&amp;CYCLES INPUT'!$D$2:$D$9999,'QUALIFIED EFH'!CY$4,'HOURS&amp;CYCLES INPUT'!$E$2:$E$9999,'QUALIFIED EFH'!CY$5))</f>
        <v>0</v>
      </c>
      <c r="CZ100" s="476">
        <f>IF(CZ$2&lt;&gt;"",IF($C100&lt;&gt;"TBA",CZ$2/114,0),SUMIFS('HOURS&amp;CYCLES INPUT'!$F$2:$F$9999,'HOURS&amp;CYCLES INPUT'!$C$2:$C$9999,'QUALIFIED EFH'!$C100,'HOURS&amp;CYCLES INPUT'!$D$2:$D$9999,'QUALIFIED EFH'!CZ$4,'HOURS&amp;CYCLES INPUT'!$E$2:$E$9999,'QUALIFIED EFH'!CZ$5))</f>
        <v>384.98</v>
      </c>
      <c r="DA100" s="476">
        <f>IF(DA$2&lt;&gt;"",IF($C100&lt;&gt;"TBA",DA$2/114,0),SUMIFS('HOURS&amp;CYCLES INPUT'!$F$2:$F$9999,'HOURS&amp;CYCLES INPUT'!$C$2:$C$9999,'QUALIFIED EFH'!$C100,'HOURS&amp;CYCLES INPUT'!$D$2:$D$9999,'QUALIFIED EFH'!DA$4,'HOURS&amp;CYCLES INPUT'!$E$2:$E$9999,'QUALIFIED EFH'!DA$5))</f>
        <v>442.61</v>
      </c>
      <c r="DB100" s="476">
        <f>IF(DB$2&lt;&gt;"",IF($C100&lt;&gt;"TBA",DB$2/114,0),SUMIFS('HOURS&amp;CYCLES INPUT'!$F$2:$F$9999,'HOURS&amp;CYCLES INPUT'!$C$2:$C$9999,'QUALIFIED EFH'!$C100,'HOURS&amp;CYCLES INPUT'!$D$2:$D$9999,'QUALIFIED EFH'!DB$4,'HOURS&amp;CYCLES INPUT'!$E$2:$E$9999,'QUALIFIED EFH'!DB$5))</f>
        <v>471.93</v>
      </c>
      <c r="DC100" s="476">
        <f>IF(DC$2&lt;&gt;"",IF($C100&lt;&gt;"TBA",DC$2/114,0),SUMIFS('HOURS&amp;CYCLES INPUT'!$F$2:$F$9999,'HOURS&amp;CYCLES INPUT'!$C$2:$C$9999,'QUALIFIED EFH'!$C100,'HOURS&amp;CYCLES INPUT'!$D$2:$D$9999,'QUALIFIED EFH'!DC$4,'HOURS&amp;CYCLES INPUT'!$E$2:$E$9999,'QUALIFIED EFH'!DC$5))</f>
        <v>454.18</v>
      </c>
      <c r="DD100" s="476">
        <f>IF(DD$2&lt;&gt;"",IF($C100&lt;&gt;"TBA",DD$2/114,0),SUMIFS('HOURS&amp;CYCLES INPUT'!$F$2:$F$9999,'HOURS&amp;CYCLES INPUT'!$C$2:$C$9999,'QUALIFIED EFH'!$C100,'HOURS&amp;CYCLES INPUT'!$D$2:$D$9999,'QUALIFIED EFH'!DD$4,'HOURS&amp;CYCLES INPUT'!$E$2:$E$9999,'QUALIFIED EFH'!DD$5))</f>
        <v>147.83000000000001</v>
      </c>
      <c r="DE100" s="476">
        <f>IF(DE$2&lt;&gt;"",IF($C100&lt;&gt;"TBA",DE$2/114,0),SUMIFS('HOURS&amp;CYCLES INPUT'!$F$2:$F$9999,'HOURS&amp;CYCLES INPUT'!$C$2:$C$9999,'QUALIFIED EFH'!$C100,'HOURS&amp;CYCLES INPUT'!$D$2:$D$9999,'QUALIFIED EFH'!DE$4,'HOURS&amp;CYCLES INPUT'!$E$2:$E$9999,'QUALIFIED EFH'!DE$5))</f>
        <v>0</v>
      </c>
      <c r="DF100" s="476">
        <f>IF(DF$2&lt;&gt;"",IF($C100&lt;&gt;"TBA",DF$2/114,0),SUMIFS('HOURS&amp;CYCLES INPUT'!$F$2:$F$9999,'HOURS&amp;CYCLES INPUT'!$C$2:$C$9999,'QUALIFIED EFH'!$C100,'HOURS&amp;CYCLES INPUT'!$D$2:$D$9999,'QUALIFIED EFH'!DF$4,'HOURS&amp;CYCLES INPUT'!$E$2:$E$9999,'QUALIFIED EFH'!DF$5))</f>
        <v>0</v>
      </c>
      <c r="DG100" s="476">
        <f>IF(DG$2&lt;&gt;"",IF($C100&lt;&gt;"TBA",DG$2/114,0),SUMIFS('HOURS&amp;CYCLES INPUT'!$F$2:$F$9999,'HOURS&amp;CYCLES INPUT'!$C$2:$C$9999,'QUALIFIED EFH'!$C100,'HOURS&amp;CYCLES INPUT'!$D$2:$D$9999,'QUALIFIED EFH'!DG$4,'HOURS&amp;CYCLES INPUT'!$E$2:$E$9999,'QUALIFIED EFH'!DG$5))</f>
        <v>0</v>
      </c>
      <c r="DH100" s="476">
        <f>IF(DH$2&lt;&gt;"",IF($C100&lt;&gt;"TBA",DH$2/114,0),SUMIFS('HOURS&amp;CYCLES INPUT'!$F$2:$F$9999,'HOURS&amp;CYCLES INPUT'!$C$2:$C$9999,'QUALIFIED EFH'!$C100,'HOURS&amp;CYCLES INPUT'!$D$2:$D$9999,'QUALIFIED EFH'!DH$4,'HOURS&amp;CYCLES INPUT'!$E$2:$E$9999,'QUALIFIED EFH'!DH$5))</f>
        <v>0</v>
      </c>
      <c r="DI100" s="476">
        <f>IF(DI$2&lt;&gt;"",IF($C100&lt;&gt;"TBA",DI$2/114,0),SUMIFS('HOURS&amp;CYCLES INPUT'!$F$2:$F$9999,'HOURS&amp;CYCLES INPUT'!$C$2:$C$9999,'QUALIFIED EFH'!$C100,'HOURS&amp;CYCLES INPUT'!$D$2:$D$9999,'QUALIFIED EFH'!DI$4,'HOURS&amp;CYCLES INPUT'!$E$2:$E$9999,'QUALIFIED EFH'!DI$5))</f>
        <v>0</v>
      </c>
      <c r="DJ100" s="476">
        <f>IF(DJ$2&lt;&gt;"",IF($C100&lt;&gt;"TBA",DJ$2/114,0),SUMIFS('HOURS&amp;CYCLES INPUT'!$F$2:$F$9999,'HOURS&amp;CYCLES INPUT'!$C$2:$C$9999,'QUALIFIED EFH'!$C100,'HOURS&amp;CYCLES INPUT'!$D$2:$D$9999,'QUALIFIED EFH'!DJ$4,'HOURS&amp;CYCLES INPUT'!$E$2:$E$9999,'QUALIFIED EFH'!DJ$5))</f>
        <v>0</v>
      </c>
      <c r="DK100" s="476">
        <f>IF(DK$2&lt;&gt;"",IF($C100&lt;&gt;"TBA",DK$2/114,0),SUMIFS('HOURS&amp;CYCLES INPUT'!$F$2:$F$9999,'HOURS&amp;CYCLES INPUT'!$C$2:$C$9999,'QUALIFIED EFH'!$C100,'HOURS&amp;CYCLES INPUT'!$D$2:$D$9999,'QUALIFIED EFH'!DK$4,'HOURS&amp;CYCLES INPUT'!$E$2:$E$9999,'QUALIFIED EFH'!DK$5))</f>
        <v>0</v>
      </c>
      <c r="DL100" s="476">
        <f>IF(DL$2&lt;&gt;"",IF($C100&lt;&gt;"TBA",DL$2/114,0),SUMIFS('HOURS&amp;CYCLES INPUT'!$F$2:$F$9999,'HOURS&amp;CYCLES INPUT'!$C$2:$C$9999,'QUALIFIED EFH'!$C100,'HOURS&amp;CYCLES INPUT'!$D$2:$D$9999,'QUALIFIED EFH'!DL$4,'HOURS&amp;CYCLES INPUT'!$E$2:$E$9999,'QUALIFIED EFH'!DL$5))</f>
        <v>0</v>
      </c>
      <c r="DM100" s="476">
        <f>IF(DM$2&lt;&gt;"",IF($C100&lt;&gt;"TBA",DM$2/114,0),SUMIFS('HOURS&amp;CYCLES INPUT'!$F$2:$F$9999,'HOURS&amp;CYCLES INPUT'!$C$2:$C$9999,'QUALIFIED EFH'!$C100,'HOURS&amp;CYCLES INPUT'!$D$2:$D$9999,'QUALIFIED EFH'!DM$4,'HOURS&amp;CYCLES INPUT'!$E$2:$E$9999,'QUALIFIED EFH'!DM$5))</f>
        <v>0</v>
      </c>
      <c r="DN100" s="476">
        <f>IF(DN$2&lt;&gt;"",IF($C100&lt;&gt;"TBA",DN$2/114,0),SUMIFS('HOURS&amp;CYCLES INPUT'!$F$2:$F$9999,'HOURS&amp;CYCLES INPUT'!$C$2:$C$9999,'QUALIFIED EFH'!$C100,'HOURS&amp;CYCLES INPUT'!$D$2:$D$9999,'QUALIFIED EFH'!DN$4,'HOURS&amp;CYCLES INPUT'!$E$2:$E$9999,'QUALIFIED EFH'!DN$5))</f>
        <v>0</v>
      </c>
      <c r="DO100" s="476">
        <f>IF(DO$2&lt;&gt;"",IF($C100&lt;&gt;"TBA",DO$2/114,0),SUMIFS('HOURS&amp;CYCLES INPUT'!$F$2:$F$9999,'HOURS&amp;CYCLES INPUT'!$C$2:$C$9999,'QUALIFIED EFH'!$C100,'HOURS&amp;CYCLES INPUT'!$D$2:$D$9999,'QUALIFIED EFH'!DO$4,'HOURS&amp;CYCLES INPUT'!$E$2:$E$9999,'QUALIFIED EFH'!DO$5))</f>
        <v>0</v>
      </c>
      <c r="DP100" s="476">
        <f>IF(DP$2&lt;&gt;"",IF($C100&lt;&gt;"TBA",DP$2/114,0),SUMIFS('HOURS&amp;CYCLES INPUT'!$F$2:$F$9999,'HOURS&amp;CYCLES INPUT'!$C$2:$C$9999,'QUALIFIED EFH'!$C100,'HOURS&amp;CYCLES INPUT'!$D$2:$D$9999,'QUALIFIED EFH'!DP$4,'HOURS&amp;CYCLES INPUT'!$E$2:$E$9999,'QUALIFIED EFH'!DP$5))</f>
        <v>0</v>
      </c>
      <c r="DQ100" s="476">
        <f>IF(DQ$2&lt;&gt;"",IF($C100&lt;&gt;"TBA",DQ$2/114,0),SUMIFS('HOURS&amp;CYCLES INPUT'!$F$2:$F$9999,'HOURS&amp;CYCLES INPUT'!$C$2:$C$9999,'QUALIFIED EFH'!$C100,'HOURS&amp;CYCLES INPUT'!$D$2:$D$9999,'QUALIFIED EFH'!DQ$4,'HOURS&amp;CYCLES INPUT'!$E$2:$E$9999,'QUALIFIED EFH'!DQ$5))</f>
        <v>0</v>
      </c>
      <c r="DR100" s="476">
        <f>IF(DR$2&lt;&gt;"",IF($C100&lt;&gt;"TBA",DR$2/114,0),SUMIFS('HOURS&amp;CYCLES INPUT'!$F$2:$F$9999,'HOURS&amp;CYCLES INPUT'!$C$2:$C$9999,'QUALIFIED EFH'!$C100,'HOURS&amp;CYCLES INPUT'!$D$2:$D$9999,'QUALIFIED EFH'!DR$4,'HOURS&amp;CYCLES INPUT'!$E$2:$E$9999,'QUALIFIED EFH'!DR$5))</f>
        <v>0</v>
      </c>
      <c r="DS100" s="476">
        <f>IF(DS$2&lt;&gt;"",IF($C100&lt;&gt;"TBA",DS$2/114,0),SUMIFS('HOURS&amp;CYCLES INPUT'!$F$2:$F$9999,'HOURS&amp;CYCLES INPUT'!$C$2:$C$9999,'QUALIFIED EFH'!$C100,'HOURS&amp;CYCLES INPUT'!$D$2:$D$9999,'QUALIFIED EFH'!DS$4,'HOURS&amp;CYCLES INPUT'!$E$2:$E$9999,'QUALIFIED EFH'!DS$5))</f>
        <v>0</v>
      </c>
      <c r="DT100" s="476">
        <f>IF(DT$2&lt;&gt;"",IF($C100&lt;&gt;"TBA",DT$2/114,0),SUMIFS('HOURS&amp;CYCLES INPUT'!$F$2:$F$9999,'HOURS&amp;CYCLES INPUT'!$C$2:$C$9999,'QUALIFIED EFH'!$C100,'HOURS&amp;CYCLES INPUT'!$D$2:$D$9999,'QUALIFIED EFH'!DT$4,'HOURS&amp;CYCLES INPUT'!$E$2:$E$9999,'QUALIFIED EFH'!DT$5))</f>
        <v>0</v>
      </c>
      <c r="DU100" s="476">
        <f>IF(DU$2&lt;&gt;"",IF($C100&lt;&gt;"TBA",DU$2/114,0),SUMIFS('HOURS&amp;CYCLES INPUT'!$F$2:$F$9999,'HOURS&amp;CYCLES INPUT'!$C$2:$C$9999,'QUALIFIED EFH'!$C100,'HOURS&amp;CYCLES INPUT'!$D$2:$D$9999,'QUALIFIED EFH'!DU$4,'HOURS&amp;CYCLES INPUT'!$E$2:$E$9999,'QUALIFIED EFH'!DU$5))</f>
        <v>0</v>
      </c>
      <c r="DV100" s="476">
        <f>IF(DV$2&lt;&gt;"",IF($C100&lt;&gt;"TBA",DV$2/114,0),SUMIFS('HOURS&amp;CYCLES INPUT'!$F$2:$F$9999,'HOURS&amp;CYCLES INPUT'!$C$2:$C$9999,'QUALIFIED EFH'!$C100,'HOURS&amp;CYCLES INPUT'!$D$2:$D$9999,'QUALIFIED EFH'!DV$4,'HOURS&amp;CYCLES INPUT'!$E$2:$E$9999,'QUALIFIED EFH'!DV$5))</f>
        <v>0</v>
      </c>
      <c r="DW100" s="476">
        <f>IF(DW$2&lt;&gt;"",IF($C100&lt;&gt;"TBA",DW$2/114,0),SUMIFS('HOURS&amp;CYCLES INPUT'!$F$2:$F$9999,'HOURS&amp;CYCLES INPUT'!$C$2:$C$9999,'QUALIFIED EFH'!$C100,'HOURS&amp;CYCLES INPUT'!$D$2:$D$9999,'QUALIFIED EFH'!DW$4,'HOURS&amp;CYCLES INPUT'!$E$2:$E$9999,'QUALIFIED EFH'!DW$5))</f>
        <v>0</v>
      </c>
      <c r="DX100" s="476">
        <f>IF(DX$2&lt;&gt;"",IF($C100&lt;&gt;"TBA",DX$2/114,0),SUMIFS('HOURS&amp;CYCLES INPUT'!$F$2:$F$9999,'HOURS&amp;CYCLES INPUT'!$C$2:$C$9999,'QUALIFIED EFH'!$C100,'HOURS&amp;CYCLES INPUT'!$D$2:$D$9999,'QUALIFIED EFH'!DX$4,'HOURS&amp;CYCLES INPUT'!$E$2:$E$9999,'QUALIFIED EFH'!DX$5))</f>
        <v>0</v>
      </c>
      <c r="DY100" s="476">
        <f>IF(DY$2&lt;&gt;"",IF($C100&lt;&gt;"TBA",DY$2/114,0),SUMIFS('HOURS&amp;CYCLES INPUT'!$F$2:$F$9999,'HOURS&amp;CYCLES INPUT'!$C$2:$C$9999,'QUALIFIED EFH'!$C100,'HOURS&amp;CYCLES INPUT'!$D$2:$D$9999,'QUALIFIED EFH'!DY$4,'HOURS&amp;CYCLES INPUT'!$E$2:$E$9999,'QUALIFIED EFH'!DY$5))</f>
        <v>0</v>
      </c>
      <c r="DZ100" s="476">
        <f>IF(DZ$2&lt;&gt;"",IF($C100&lt;&gt;"TBA",DZ$2/114,0),SUMIFS('HOURS&amp;CYCLES INPUT'!$F$2:$F$9999,'HOURS&amp;CYCLES INPUT'!$C$2:$C$9999,'QUALIFIED EFH'!$C100,'HOURS&amp;CYCLES INPUT'!$D$2:$D$9999,'QUALIFIED EFH'!DZ$4,'HOURS&amp;CYCLES INPUT'!$E$2:$E$9999,'QUALIFIED EFH'!DZ$5))</f>
        <v>0</v>
      </c>
      <c r="EA100" s="476">
        <f>IF(EA$2&lt;&gt;"",IF($C100&lt;&gt;"TBA",EA$2/114,0),SUMIFS('HOURS&amp;CYCLES INPUT'!$F$2:$F$9999,'HOURS&amp;CYCLES INPUT'!$C$2:$C$9999,'QUALIFIED EFH'!$C100,'HOURS&amp;CYCLES INPUT'!$D$2:$D$9999,'QUALIFIED EFH'!EA$4,'HOURS&amp;CYCLES INPUT'!$E$2:$E$9999,'QUALIFIED EFH'!EA$5))</f>
        <v>0</v>
      </c>
      <c r="EB100" s="476">
        <f>IF(EB$2&lt;&gt;"",IF($C100&lt;&gt;"TBA",EB$2/114,0),SUMIFS('HOURS&amp;CYCLES INPUT'!$F$2:$F$9999,'HOURS&amp;CYCLES INPUT'!$C$2:$C$9999,'QUALIFIED EFH'!$C100,'HOURS&amp;CYCLES INPUT'!$D$2:$D$9999,'QUALIFIED EFH'!EB$4,'HOURS&amp;CYCLES INPUT'!$E$2:$E$9999,'QUALIFIED EFH'!EB$5))</f>
        <v>0</v>
      </c>
      <c r="EC100" s="476">
        <f>IF(EC$2&lt;&gt;"",IF($C100&lt;&gt;"TBA",EC$2/114,0),SUMIFS('HOURS&amp;CYCLES INPUT'!$F$2:$F$9999,'HOURS&amp;CYCLES INPUT'!$C$2:$C$9999,'QUALIFIED EFH'!$C100,'HOURS&amp;CYCLES INPUT'!$D$2:$D$9999,'QUALIFIED EFH'!EC$4,'HOURS&amp;CYCLES INPUT'!$E$2:$E$9999,'QUALIFIED EFH'!EC$5))</f>
        <v>0</v>
      </c>
      <c r="ED100" s="476">
        <f>IF(ED$2&lt;&gt;"",IF($C100&lt;&gt;"TBA",ED$2/114,0),SUMIFS('HOURS&amp;CYCLES INPUT'!$F$2:$F$9999,'HOURS&amp;CYCLES INPUT'!$C$2:$C$9999,'QUALIFIED EFH'!$C100,'HOURS&amp;CYCLES INPUT'!$D$2:$D$9999,'QUALIFIED EFH'!ED$4,'HOURS&amp;CYCLES INPUT'!$E$2:$E$9999,'QUALIFIED EFH'!ED$5))</f>
        <v>0</v>
      </c>
      <c r="EE100" s="476">
        <f>IF(EE$2&lt;&gt;"",IF($C100&lt;&gt;"TBA",EE$2/114,0),SUMIFS('HOURS&amp;CYCLES INPUT'!$F$2:$F$9999,'HOURS&amp;CYCLES INPUT'!$C$2:$C$9999,'QUALIFIED EFH'!$C100,'HOURS&amp;CYCLES INPUT'!$D$2:$D$9999,'QUALIFIED EFH'!EE$4,'HOURS&amp;CYCLES INPUT'!$E$2:$E$9999,'QUALIFIED EFH'!EE$5))</f>
        <v>0</v>
      </c>
      <c r="EF100" s="476">
        <f>IF(EF$2&lt;&gt;"",IF($C100&lt;&gt;"TBA",EF$2/114,0),SUMIFS('HOURS&amp;CYCLES INPUT'!$F$2:$F$9999,'HOURS&amp;CYCLES INPUT'!$C$2:$C$9999,'QUALIFIED EFH'!$C100,'HOURS&amp;CYCLES INPUT'!$D$2:$D$9999,'QUALIFIED EFH'!EF$4,'HOURS&amp;CYCLES INPUT'!$E$2:$E$9999,'QUALIFIED EFH'!EF$5))</f>
        <v>0</v>
      </c>
      <c r="EG100" s="476">
        <f>IF(EG$2&lt;&gt;"",IF($C100&lt;&gt;"TBA",EG$2/114,0),SUMIFS('HOURS&amp;CYCLES INPUT'!$F$2:$F$9999,'HOURS&amp;CYCLES INPUT'!$C$2:$C$9999,'QUALIFIED EFH'!$C100,'HOURS&amp;CYCLES INPUT'!$D$2:$D$9999,'QUALIFIED EFH'!EG$4,'HOURS&amp;CYCLES INPUT'!$E$2:$E$9999,'QUALIFIED EFH'!EG$5))</f>
        <v>0</v>
      </c>
      <c r="EH100" s="476">
        <f>IF(EH$2&lt;&gt;"",IF($C100&lt;&gt;"TBA",EH$2/114,0),SUMIFS('HOURS&amp;CYCLES INPUT'!$F$2:$F$9999,'HOURS&amp;CYCLES INPUT'!$C$2:$C$9999,'QUALIFIED EFH'!$C100,'HOURS&amp;CYCLES INPUT'!$D$2:$D$9999,'QUALIFIED EFH'!EH$4,'HOURS&amp;CYCLES INPUT'!$E$2:$E$9999,'QUALIFIED EFH'!EH$5))</f>
        <v>0</v>
      </c>
      <c r="EI100" s="476">
        <f>IF(EI$2&lt;&gt;"",IF($C100&lt;&gt;"TBA",EI$2/114,0),SUMIFS('HOURS&amp;CYCLES INPUT'!$F$2:$F$9999,'HOURS&amp;CYCLES INPUT'!$C$2:$C$9999,'QUALIFIED EFH'!$C100,'HOURS&amp;CYCLES INPUT'!$D$2:$D$9999,'QUALIFIED EFH'!EI$4,'HOURS&amp;CYCLES INPUT'!$E$2:$E$9999,'QUALIFIED EFH'!EI$5))</f>
        <v>0</v>
      </c>
      <c r="EJ100" s="476">
        <f>IF(EJ$2&lt;&gt;"",IF($C100&lt;&gt;"TBA",EJ$2/114,0),SUMIFS('HOURS&amp;CYCLES INPUT'!$F$2:$F$9999,'HOURS&amp;CYCLES INPUT'!$C$2:$C$9999,'QUALIFIED EFH'!$C100,'HOURS&amp;CYCLES INPUT'!$D$2:$D$9999,'QUALIFIED EFH'!EJ$4,'HOURS&amp;CYCLES INPUT'!$E$2:$E$9999,'QUALIFIED EFH'!EJ$5))</f>
        <v>0</v>
      </c>
      <c r="EK100" s="476">
        <f>IF(EK$2&lt;&gt;"",IF($C100&lt;&gt;"TBA",EK$2/114,0),SUMIFS('HOURS&amp;CYCLES INPUT'!$F$2:$F$9999,'HOURS&amp;CYCLES INPUT'!$C$2:$C$9999,'QUALIFIED EFH'!$C100,'HOURS&amp;CYCLES INPUT'!$D$2:$D$9999,'QUALIFIED EFH'!EK$4,'HOURS&amp;CYCLES INPUT'!$E$2:$E$9999,'QUALIFIED EFH'!EK$5))</f>
        <v>0</v>
      </c>
      <c r="EL100" s="476">
        <f>IF(EL$2&lt;&gt;"",IF($C100&lt;&gt;"TBA",EL$2/114,0),SUMIFS('HOURS&amp;CYCLES INPUT'!$F$2:$F$9999,'HOURS&amp;CYCLES INPUT'!$C$2:$C$9999,'QUALIFIED EFH'!$C100,'HOURS&amp;CYCLES INPUT'!$D$2:$D$9999,'QUALIFIED EFH'!EL$4,'HOURS&amp;CYCLES INPUT'!$E$2:$E$9999,'QUALIFIED EFH'!EL$5))</f>
        <v>0</v>
      </c>
      <c r="EM100" s="476">
        <f>IF(EM$2&lt;&gt;"",IF($C100&lt;&gt;"TBA",EM$2/114,0),SUMIFS('HOURS&amp;CYCLES INPUT'!$F$2:$F$9999,'HOURS&amp;CYCLES INPUT'!$C$2:$C$9999,'QUALIFIED EFH'!$C100,'HOURS&amp;CYCLES INPUT'!$D$2:$D$9999,'QUALIFIED EFH'!EM$4,'HOURS&amp;CYCLES INPUT'!$E$2:$E$9999,'QUALIFIED EFH'!EM$5))</f>
        <v>0</v>
      </c>
      <c r="EN100" s="476">
        <f>IF(EN$2&lt;&gt;"",IF($C100&lt;&gt;"TBA",EN$2/114,0),SUMIFS('HOURS&amp;CYCLES INPUT'!$F$2:$F$9999,'HOURS&amp;CYCLES INPUT'!$C$2:$C$9999,'QUALIFIED EFH'!$C100,'HOURS&amp;CYCLES INPUT'!$D$2:$D$9999,'QUALIFIED EFH'!EN$4,'HOURS&amp;CYCLES INPUT'!$E$2:$E$9999,'QUALIFIED EFH'!EN$5))</f>
        <v>0</v>
      </c>
      <c r="EO100" s="476">
        <f>IF(EO$2&lt;&gt;"",IF($C100&lt;&gt;"TBA",EO$2/114,0),SUMIFS('HOURS&amp;CYCLES INPUT'!$F$2:$F$9999,'HOURS&amp;CYCLES INPUT'!$C$2:$C$9999,'QUALIFIED EFH'!$C100,'HOURS&amp;CYCLES INPUT'!$D$2:$D$9999,'QUALIFIED EFH'!EO$4,'HOURS&amp;CYCLES INPUT'!$E$2:$E$9999,'QUALIFIED EFH'!EO$5))</f>
        <v>0</v>
      </c>
      <c r="EP100" s="476">
        <f>IF(EP$2&lt;&gt;"",IF($C100&lt;&gt;"TBA",EP$2/114,0),SUMIFS('HOURS&amp;CYCLES INPUT'!$F$2:$F$9999,'HOURS&amp;CYCLES INPUT'!$C$2:$C$9999,'QUALIFIED EFH'!$C100,'HOURS&amp;CYCLES INPUT'!$D$2:$D$9999,'QUALIFIED EFH'!EP$4,'HOURS&amp;CYCLES INPUT'!$E$2:$E$9999,'QUALIFIED EFH'!EP$5))</f>
        <v>0</v>
      </c>
      <c r="EQ100" s="476">
        <f>IF(EQ$2&lt;&gt;"",IF($C100&lt;&gt;"TBA",EQ$2/114,0),SUMIFS('HOURS&amp;CYCLES INPUT'!$F$2:$F$9999,'HOURS&amp;CYCLES INPUT'!$C$2:$C$9999,'QUALIFIED EFH'!$C100,'HOURS&amp;CYCLES INPUT'!$D$2:$D$9999,'QUALIFIED EFH'!EQ$4,'HOURS&amp;CYCLES INPUT'!$E$2:$E$9999,'QUALIFIED EFH'!EQ$5))</f>
        <v>0</v>
      </c>
      <c r="ER100" s="476">
        <f>IF(ER$2&lt;&gt;"",IF($C100&lt;&gt;"TBA",ER$2/114,0),SUMIFS('HOURS&amp;CYCLES INPUT'!$F$2:$F$9999,'HOURS&amp;CYCLES INPUT'!$C$2:$C$9999,'QUALIFIED EFH'!$C100,'HOURS&amp;CYCLES INPUT'!$D$2:$D$9999,'QUALIFIED EFH'!ER$4,'HOURS&amp;CYCLES INPUT'!$E$2:$E$9999,'QUALIFIED EFH'!ER$5))</f>
        <v>0</v>
      </c>
      <c r="ES100" s="476">
        <f>IF(ES$2&lt;&gt;"",IF($C100&lt;&gt;"TBA",ES$2/114,0),SUMIFS('HOURS&amp;CYCLES INPUT'!$F$2:$F$9999,'HOURS&amp;CYCLES INPUT'!$C$2:$C$9999,'QUALIFIED EFH'!$C100,'HOURS&amp;CYCLES INPUT'!$D$2:$D$9999,'QUALIFIED EFH'!ES$4,'HOURS&amp;CYCLES INPUT'!$E$2:$E$9999,'QUALIFIED EFH'!ES$5))</f>
        <v>0</v>
      </c>
      <c r="ET100" s="476">
        <f>IF(ET$2&lt;&gt;"",IF($C100&lt;&gt;"TBA",ET$2/114,0),SUMIFS('HOURS&amp;CYCLES INPUT'!$F$2:$F$9999,'HOURS&amp;CYCLES INPUT'!$C$2:$C$9999,'QUALIFIED EFH'!$C100,'HOURS&amp;CYCLES INPUT'!$D$2:$D$9999,'QUALIFIED EFH'!ET$4,'HOURS&amp;CYCLES INPUT'!$E$2:$E$9999,'QUALIFIED EFH'!ET$5))</f>
        <v>0</v>
      </c>
      <c r="EU100" s="476">
        <f>IF(EU$2&lt;&gt;"",IF($C100&lt;&gt;"TBA",EU$2/114,0),SUMIFS('HOURS&amp;CYCLES INPUT'!$F$2:$F$9999,'HOURS&amp;CYCLES INPUT'!$C$2:$C$9999,'QUALIFIED EFH'!$C100,'HOURS&amp;CYCLES INPUT'!$D$2:$D$9999,'QUALIFIED EFH'!EU$4,'HOURS&amp;CYCLES INPUT'!$E$2:$E$9999,'QUALIFIED EFH'!EU$5))</f>
        <v>0</v>
      </c>
      <c r="EV100" s="476">
        <f>IF(EV$2&lt;&gt;"",IF($C100&lt;&gt;"TBA",EV$2/114,0),SUMIFS('HOURS&amp;CYCLES INPUT'!$F$2:$F$9999,'HOURS&amp;CYCLES INPUT'!$C$2:$C$9999,'QUALIFIED EFH'!$C100,'HOURS&amp;CYCLES INPUT'!$D$2:$D$9999,'QUALIFIED EFH'!EV$4,'HOURS&amp;CYCLES INPUT'!$E$2:$E$9999,'QUALIFIED EFH'!EV$5))</f>
        <v>0</v>
      </c>
      <c r="EW100" s="476">
        <f>IF(EW$2&lt;&gt;"",IF($C100&lt;&gt;"TBA",EW$2/114,0),SUMIFS('HOURS&amp;CYCLES INPUT'!$F$2:$F$9999,'HOURS&amp;CYCLES INPUT'!$C$2:$C$9999,'QUALIFIED EFH'!$C100,'HOURS&amp;CYCLES INPUT'!$D$2:$D$9999,'QUALIFIED EFH'!EW$4,'HOURS&amp;CYCLES INPUT'!$E$2:$E$9999,'QUALIFIED EFH'!EW$5))</f>
        <v>0</v>
      </c>
      <c r="EX100" s="476">
        <f>IF(EX$2&lt;&gt;"",IF($C100&lt;&gt;"TBA",EX$2/114,0),SUMIFS('HOURS&amp;CYCLES INPUT'!$F$2:$F$9999,'HOURS&amp;CYCLES INPUT'!$C$2:$C$9999,'QUALIFIED EFH'!$C100,'HOURS&amp;CYCLES INPUT'!$D$2:$D$9999,'QUALIFIED EFH'!EX$4,'HOURS&amp;CYCLES INPUT'!$E$2:$E$9999,'QUALIFIED EFH'!EX$5))</f>
        <v>0</v>
      </c>
      <c r="EY100" s="476">
        <f>IF(EY$2&lt;&gt;"",IF($C100&lt;&gt;"TBA",EY$2/114,0),SUMIFS('HOURS&amp;CYCLES INPUT'!$F$2:$F$9999,'HOURS&amp;CYCLES INPUT'!$C$2:$C$9999,'QUALIFIED EFH'!$C100,'HOURS&amp;CYCLES INPUT'!$D$2:$D$9999,'QUALIFIED EFH'!EY$4,'HOURS&amp;CYCLES INPUT'!$E$2:$E$9999,'QUALIFIED EFH'!EY$5))</f>
        <v>0</v>
      </c>
      <c r="EZ100" s="476">
        <f>IF(EZ$2&lt;&gt;"",IF($C100&lt;&gt;"TBA",EZ$2/114,0),SUMIFS('HOURS&amp;CYCLES INPUT'!$F$2:$F$9999,'HOURS&amp;CYCLES INPUT'!$C$2:$C$9999,'QUALIFIED EFH'!$C100,'HOURS&amp;CYCLES INPUT'!$D$2:$D$9999,'QUALIFIED EFH'!EZ$4,'HOURS&amp;CYCLES INPUT'!$E$2:$E$9999,'QUALIFIED EFH'!EZ$5))</f>
        <v>0</v>
      </c>
      <c r="FA100" s="476">
        <f>IF(FA$2&lt;&gt;"",IF($C100&lt;&gt;"TBA",FA$2/114,0),SUMIFS('HOURS&amp;CYCLES INPUT'!$F$2:$F$9999,'HOURS&amp;CYCLES INPUT'!$C$2:$C$9999,'QUALIFIED EFH'!$C100,'HOURS&amp;CYCLES INPUT'!$D$2:$D$9999,'QUALIFIED EFH'!FA$4,'HOURS&amp;CYCLES INPUT'!$E$2:$E$9999,'QUALIFIED EFH'!FA$5))</f>
        <v>0</v>
      </c>
      <c r="FB100" s="476">
        <f>IF(FB$2&lt;&gt;"",IF($C100&lt;&gt;"TBA",FB$2/114,0),SUMIFS('HOURS&amp;CYCLES INPUT'!$F$2:$F$9999,'HOURS&amp;CYCLES INPUT'!$C$2:$C$9999,'QUALIFIED EFH'!$C100,'HOURS&amp;CYCLES INPUT'!$D$2:$D$9999,'QUALIFIED EFH'!FB$4,'HOURS&amp;CYCLES INPUT'!$E$2:$E$9999,'QUALIFIED EFH'!FB$5))</f>
        <v>0</v>
      </c>
      <c r="FC100" s="476">
        <f>IF(FC$2&lt;&gt;"",IF($C100&lt;&gt;"TBA",FC$2/114,0),SUMIFS('HOURS&amp;CYCLES INPUT'!$F$2:$F$9999,'HOURS&amp;CYCLES INPUT'!$C$2:$C$9999,'QUALIFIED EFH'!$C100,'HOURS&amp;CYCLES INPUT'!$D$2:$D$9999,'QUALIFIED EFH'!FC$4,'HOURS&amp;CYCLES INPUT'!$E$2:$E$9999,'QUALIFIED EFH'!FC$5))</f>
        <v>0</v>
      </c>
      <c r="FD100" s="476">
        <f>IF(FD$2&lt;&gt;"",IF($C100&lt;&gt;"TBA",FD$2/114,0),SUMIFS('HOURS&amp;CYCLES INPUT'!$F$2:$F$9999,'HOURS&amp;CYCLES INPUT'!$C$2:$C$9999,'QUALIFIED EFH'!$C100,'HOURS&amp;CYCLES INPUT'!$D$2:$D$9999,'QUALIFIED EFH'!FD$4,'HOURS&amp;CYCLES INPUT'!$E$2:$E$9999,'QUALIFIED EFH'!FD$5))</f>
        <v>0</v>
      </c>
      <c r="FE100" s="476">
        <f>IF(FE$2&lt;&gt;"",IF($C100&lt;&gt;"TBA",FE$2/114,0),SUMIFS('HOURS&amp;CYCLES INPUT'!$F$2:$F$9999,'HOURS&amp;CYCLES INPUT'!$C$2:$C$9999,'QUALIFIED EFH'!$C100,'HOURS&amp;CYCLES INPUT'!$D$2:$D$9999,'QUALIFIED EFH'!FE$4,'HOURS&amp;CYCLES INPUT'!$E$2:$E$9999,'QUALIFIED EFH'!FE$5))</f>
        <v>0</v>
      </c>
      <c r="FF100" s="476">
        <f>IF(FF$2&lt;&gt;"",IF($C100&lt;&gt;"TBA",FF$2/114,0),SUMIFS('HOURS&amp;CYCLES INPUT'!$F$2:$F$9999,'HOURS&amp;CYCLES INPUT'!$C$2:$C$9999,'QUALIFIED EFH'!$C100,'HOURS&amp;CYCLES INPUT'!$D$2:$D$9999,'QUALIFIED EFH'!FF$4,'HOURS&amp;CYCLES INPUT'!$E$2:$E$9999,'QUALIFIED EFH'!FF$5))</f>
        <v>0</v>
      </c>
      <c r="FG100" s="476">
        <f>IF(FG$2&lt;&gt;"",IF($C100&lt;&gt;"TBA",FG$2/114,0),SUMIFS('HOURS&amp;CYCLES INPUT'!$F$2:$F$9999,'HOURS&amp;CYCLES INPUT'!$C$2:$C$9999,'QUALIFIED EFH'!$C100,'HOURS&amp;CYCLES INPUT'!$D$2:$D$9999,'QUALIFIED EFH'!FG$4,'HOURS&amp;CYCLES INPUT'!$E$2:$E$9999,'QUALIFIED EFH'!FG$5))</f>
        <v>0</v>
      </c>
      <c r="FH100" s="476">
        <f>IF(FH$2&lt;&gt;"",IF($C100&lt;&gt;"TBA",FH$2/114,0),SUMIFS('HOURS&amp;CYCLES INPUT'!$F$2:$F$9999,'HOURS&amp;CYCLES INPUT'!$C$2:$C$9999,'QUALIFIED EFH'!$C100,'HOURS&amp;CYCLES INPUT'!$D$2:$D$9999,'QUALIFIED EFH'!FH$4,'HOURS&amp;CYCLES INPUT'!$E$2:$E$9999,'QUALIFIED EFH'!FH$5))</f>
        <v>0</v>
      </c>
      <c r="FI100" s="476">
        <f>IF(FI$2&lt;&gt;"",IF($C100&lt;&gt;"TBA",FI$2/114,0),SUMIFS('HOURS&amp;CYCLES INPUT'!$F$2:$F$9999,'HOURS&amp;CYCLES INPUT'!$C$2:$C$9999,'QUALIFIED EFH'!$C100,'HOURS&amp;CYCLES INPUT'!$D$2:$D$9999,'QUALIFIED EFH'!FI$4,'HOURS&amp;CYCLES INPUT'!$E$2:$E$9999,'QUALIFIED EFH'!FI$5))</f>
        <v>0</v>
      </c>
      <c r="FJ100" s="476">
        <f>IF(FJ$2&lt;&gt;"",IF($C100&lt;&gt;"TBA",FJ$2/114,0),SUMIFS('HOURS&amp;CYCLES INPUT'!$F$2:$F$9999,'HOURS&amp;CYCLES INPUT'!$C$2:$C$9999,'QUALIFIED EFH'!$C100,'HOURS&amp;CYCLES INPUT'!$D$2:$D$9999,'QUALIFIED EFH'!FJ$4,'HOURS&amp;CYCLES INPUT'!$E$2:$E$9999,'QUALIFIED EFH'!FJ$5))</f>
        <v>0</v>
      </c>
      <c r="FK100" s="476">
        <f>IF(FK$2&lt;&gt;"",IF($C100&lt;&gt;"TBA",FK$2/114,0),SUMIFS('HOURS&amp;CYCLES INPUT'!$F$2:$F$9999,'HOURS&amp;CYCLES INPUT'!$C$2:$C$9999,'QUALIFIED EFH'!$C100,'HOURS&amp;CYCLES INPUT'!$D$2:$D$9999,'QUALIFIED EFH'!FK$4,'HOURS&amp;CYCLES INPUT'!$E$2:$E$9999,'QUALIFIED EFH'!FK$5))</f>
        <v>0</v>
      </c>
      <c r="FL100" s="476">
        <f>IF(FL$2&lt;&gt;"",IF($C100&lt;&gt;"TBA",FL$2/114,0),SUMIFS('HOURS&amp;CYCLES INPUT'!$F$2:$F$9999,'HOURS&amp;CYCLES INPUT'!$C$2:$C$9999,'QUALIFIED EFH'!$C100,'HOURS&amp;CYCLES INPUT'!$D$2:$D$9999,'QUALIFIED EFH'!FL$4,'HOURS&amp;CYCLES INPUT'!$E$2:$E$9999,'QUALIFIED EFH'!FL$5))</f>
        <v>0</v>
      </c>
      <c r="FM100" s="476">
        <f>IF(FM$2&lt;&gt;"",IF($C100&lt;&gt;"TBA",FM$2/114,0),SUMIFS('HOURS&amp;CYCLES INPUT'!$F$2:$F$9999,'HOURS&amp;CYCLES INPUT'!$C$2:$C$9999,'QUALIFIED EFH'!$C100,'HOURS&amp;CYCLES INPUT'!$D$2:$D$9999,'QUALIFIED EFH'!FM$4,'HOURS&amp;CYCLES INPUT'!$E$2:$E$9999,'QUALIFIED EFH'!FM$5))</f>
        <v>0</v>
      </c>
      <c r="FN100" s="476">
        <f>IF(FN$2&lt;&gt;"",IF($C100&lt;&gt;"TBA",FN$2/114,0),SUMIFS('HOURS&amp;CYCLES INPUT'!$F$2:$F$9999,'HOURS&amp;CYCLES INPUT'!$C$2:$C$9999,'QUALIFIED EFH'!$C100,'HOURS&amp;CYCLES INPUT'!$D$2:$D$9999,'QUALIFIED EFH'!FN$4,'HOURS&amp;CYCLES INPUT'!$E$2:$E$9999,'QUALIFIED EFH'!FN$5))</f>
        <v>0</v>
      </c>
      <c r="FO100" s="476">
        <f>IF(FO$2&lt;&gt;"",IF($C100&lt;&gt;"TBA",FO$2/114,0),SUMIFS('HOURS&amp;CYCLES INPUT'!$F$2:$F$9999,'HOURS&amp;CYCLES INPUT'!$C$2:$C$9999,'QUALIFIED EFH'!$C100,'HOURS&amp;CYCLES INPUT'!$D$2:$D$9999,'QUALIFIED EFH'!FO$4,'HOURS&amp;CYCLES INPUT'!$E$2:$E$9999,'QUALIFIED EFH'!FO$5))</f>
        <v>0</v>
      </c>
      <c r="FP100" s="476">
        <f>IF(FP$2&lt;&gt;"",IF($C100&lt;&gt;"TBA",FP$2/114,0),SUMIFS('HOURS&amp;CYCLES INPUT'!$F$2:$F$9999,'HOURS&amp;CYCLES INPUT'!$C$2:$C$9999,'QUALIFIED EFH'!$C100,'HOURS&amp;CYCLES INPUT'!$D$2:$D$9999,'QUALIFIED EFH'!FP$4,'HOURS&amp;CYCLES INPUT'!$E$2:$E$9999,'QUALIFIED EFH'!FP$5))</f>
        <v>0</v>
      </c>
      <c r="FQ100" s="476">
        <f>IF(FQ$2&lt;&gt;"",IF($C100&lt;&gt;"TBA",FQ$2/114,0),SUMIFS('HOURS&amp;CYCLES INPUT'!$F$2:$F$9999,'HOURS&amp;CYCLES INPUT'!$C$2:$C$9999,'QUALIFIED EFH'!$C100,'HOURS&amp;CYCLES INPUT'!$D$2:$D$9999,'QUALIFIED EFH'!FQ$4,'HOURS&amp;CYCLES INPUT'!$E$2:$E$9999,'QUALIFIED EFH'!FQ$5))</f>
        <v>0</v>
      </c>
      <c r="FR100" s="476">
        <f>IF(FR$2&lt;&gt;"",IF($C100&lt;&gt;"TBA",FR$2/114,0),SUMIFS('HOURS&amp;CYCLES INPUT'!$F$2:$F$9999,'HOURS&amp;CYCLES INPUT'!$C$2:$C$9999,'QUALIFIED EFH'!$C100,'HOURS&amp;CYCLES INPUT'!$D$2:$D$9999,'QUALIFIED EFH'!FR$4,'HOURS&amp;CYCLES INPUT'!$E$2:$E$9999,'QUALIFIED EFH'!FR$5))</f>
        <v>0</v>
      </c>
      <c r="FS100" s="476">
        <f>IF(FS$2&lt;&gt;"",IF($C100&lt;&gt;"TBA",FS$2/114,0),SUMIFS('HOURS&amp;CYCLES INPUT'!$F$2:$F$9999,'HOURS&amp;CYCLES INPUT'!$C$2:$C$9999,'QUALIFIED EFH'!$C100,'HOURS&amp;CYCLES INPUT'!$D$2:$D$9999,'QUALIFIED EFH'!FS$4,'HOURS&amp;CYCLES INPUT'!$E$2:$E$9999,'QUALIFIED EFH'!FS$5))</f>
        <v>0</v>
      </c>
      <c r="FT100" s="476">
        <f>IF(FT$2&lt;&gt;"",IF($C100&lt;&gt;"TBA",FT$2/114,0),SUMIFS('HOURS&amp;CYCLES INPUT'!$F$2:$F$9999,'HOURS&amp;CYCLES INPUT'!$C$2:$C$9999,'QUALIFIED EFH'!$C100,'HOURS&amp;CYCLES INPUT'!$D$2:$D$9999,'QUALIFIED EFH'!FT$4,'HOURS&amp;CYCLES INPUT'!$E$2:$E$9999,'QUALIFIED EFH'!FT$5))</f>
        <v>0</v>
      </c>
      <c r="FU100" s="476">
        <f>IF(FU$2&lt;&gt;"",IF($C100&lt;&gt;"TBA",FU$2/114,0),SUMIFS('HOURS&amp;CYCLES INPUT'!$F$2:$F$9999,'HOURS&amp;CYCLES INPUT'!$C$2:$C$9999,'QUALIFIED EFH'!$C100,'HOURS&amp;CYCLES INPUT'!$D$2:$D$9999,'QUALIFIED EFH'!FU$4,'HOURS&amp;CYCLES INPUT'!$E$2:$E$9999,'QUALIFIED EFH'!FU$5))</f>
        <v>0</v>
      </c>
      <c r="FV100" s="476">
        <f>IF(FV$2&lt;&gt;"",IF($C100&lt;&gt;"TBA",FV$2/114,0),SUMIFS('HOURS&amp;CYCLES INPUT'!$F$2:$F$9999,'HOURS&amp;CYCLES INPUT'!$C$2:$C$9999,'QUALIFIED EFH'!$C100,'HOURS&amp;CYCLES INPUT'!$D$2:$D$9999,'QUALIFIED EFH'!FV$4,'HOURS&amp;CYCLES INPUT'!$E$2:$E$9999,'QUALIFIED EFH'!FV$5))</f>
        <v>0</v>
      </c>
      <c r="FW100" s="476">
        <f>IF(FW$2&lt;&gt;"",IF($C100&lt;&gt;"TBA",FW$2/114,0),SUMIFS('HOURS&amp;CYCLES INPUT'!$F$2:$F$9999,'HOURS&amp;CYCLES INPUT'!$C$2:$C$9999,'QUALIFIED EFH'!$C100,'HOURS&amp;CYCLES INPUT'!$D$2:$D$9999,'QUALIFIED EFH'!FW$4,'HOURS&amp;CYCLES INPUT'!$E$2:$E$9999,'QUALIFIED EFH'!FW$5))</f>
        <v>0</v>
      </c>
      <c r="FX100" s="476">
        <f>IF(FX$2&lt;&gt;"",IF($C100&lt;&gt;"TBA",FX$2/114,0),SUMIFS('HOURS&amp;CYCLES INPUT'!$F$2:$F$9999,'HOURS&amp;CYCLES INPUT'!$C$2:$C$9999,'QUALIFIED EFH'!$C100,'HOURS&amp;CYCLES INPUT'!$D$2:$D$9999,'QUALIFIED EFH'!FX$4,'HOURS&amp;CYCLES INPUT'!$E$2:$E$9999,'QUALIFIED EFH'!FX$5))</f>
        <v>0</v>
      </c>
      <c r="FY100" s="476">
        <f>IF(FY$2&lt;&gt;"",IF($C100&lt;&gt;"TBA",FY$2/114,0),SUMIFS('HOURS&amp;CYCLES INPUT'!$F$2:$F$9999,'HOURS&amp;CYCLES INPUT'!$C$2:$C$9999,'QUALIFIED EFH'!$C100,'HOURS&amp;CYCLES INPUT'!$D$2:$D$9999,'QUALIFIED EFH'!FY$4,'HOURS&amp;CYCLES INPUT'!$E$2:$E$9999,'QUALIFIED EFH'!FY$5))</f>
        <v>0</v>
      </c>
      <c r="FZ100" s="476">
        <f>IF(FZ$2&lt;&gt;"",IF($C100&lt;&gt;"TBA",FZ$2/114,0),SUMIFS('HOURS&amp;CYCLES INPUT'!$F$2:$F$9999,'HOURS&amp;CYCLES INPUT'!$C$2:$C$9999,'QUALIFIED EFH'!$C100,'HOURS&amp;CYCLES INPUT'!$D$2:$D$9999,'QUALIFIED EFH'!FZ$4,'HOURS&amp;CYCLES INPUT'!$E$2:$E$9999,'QUALIFIED EFH'!FZ$5))</f>
        <v>0</v>
      </c>
      <c r="GA100" s="476">
        <f>IF(GA$2&lt;&gt;"",IF($C100&lt;&gt;"TBA",GA$2/114,0),SUMIFS('HOURS&amp;CYCLES INPUT'!$F$2:$F$9999,'HOURS&amp;CYCLES INPUT'!$C$2:$C$9999,'QUALIFIED EFH'!$C100,'HOURS&amp;CYCLES INPUT'!$D$2:$D$9999,'QUALIFIED EFH'!GA$4,'HOURS&amp;CYCLES INPUT'!$E$2:$E$9999,'QUALIFIED EFH'!GA$5))</f>
        <v>0</v>
      </c>
      <c r="GB100" s="476">
        <f>IF(GB$2&lt;&gt;"",IF($C100&lt;&gt;"TBA",GB$2/114,0),SUMIFS('HOURS&amp;CYCLES INPUT'!$F$2:$F$9999,'HOURS&amp;CYCLES INPUT'!$C$2:$C$9999,'QUALIFIED EFH'!$C100,'HOURS&amp;CYCLES INPUT'!$D$2:$D$9999,'QUALIFIED EFH'!GB$4,'HOURS&amp;CYCLES INPUT'!$E$2:$E$9999,'QUALIFIED EFH'!GB$5))</f>
        <v>0</v>
      </c>
    </row>
    <row r="101" spans="3:184" x14ac:dyDescent="0.35">
      <c r="C101" s="472">
        <f>'QUALIFIED ENGINES'!D102</f>
        <v>91566</v>
      </c>
      <c r="D101" s="476">
        <f>IF(D$2&lt;&gt;"",IF($C101&lt;&gt;"TBA",D$2/114,0),SUMIFS('HOURS&amp;CYCLES INPUT'!$F$2:$F$9999,'HOURS&amp;CYCLES INPUT'!$C$2:$C$9999,'QUALIFIED EFH'!$C101,'HOURS&amp;CYCLES INPUT'!$D$2:$D$9999,'QUALIFIED EFH'!D$4,'HOURS&amp;CYCLES INPUT'!$E$2:$E$9999,'QUALIFIED EFH'!D$5))</f>
        <v>0</v>
      </c>
      <c r="E101" s="476">
        <f>IF(E$2&lt;&gt;"",IF($C101&lt;&gt;"TBA",E$2/114,0),SUMIFS('HOURS&amp;CYCLES INPUT'!$F$2:$F$9999,'HOURS&amp;CYCLES INPUT'!$C$2:$C$9999,'QUALIFIED EFH'!$C101,'HOURS&amp;CYCLES INPUT'!$D$2:$D$9999,'QUALIFIED EFH'!E$4,'HOURS&amp;CYCLES INPUT'!$E$2:$E$9999,'QUALIFIED EFH'!E$5))</f>
        <v>0</v>
      </c>
      <c r="F101" s="476">
        <f>IF(F$2&lt;&gt;"",IF($C101&lt;&gt;"TBA",F$2/114,0),SUMIFS('HOURS&amp;CYCLES INPUT'!$F$2:$F$9999,'HOURS&amp;CYCLES INPUT'!$C$2:$C$9999,'QUALIFIED EFH'!$C101,'HOURS&amp;CYCLES INPUT'!$D$2:$D$9999,'QUALIFIED EFH'!F$4,'HOURS&amp;CYCLES INPUT'!$E$2:$E$9999,'QUALIFIED EFH'!F$5))</f>
        <v>0</v>
      </c>
      <c r="G101" s="476">
        <f>IF(G$2&lt;&gt;"",IF($C101&lt;&gt;"TBA",G$2/114,0),SUMIFS('HOURS&amp;CYCLES INPUT'!$F$2:$F$9999,'HOURS&amp;CYCLES INPUT'!$C$2:$C$9999,'QUALIFIED EFH'!$C101,'HOURS&amp;CYCLES INPUT'!$D$2:$D$9999,'QUALIFIED EFH'!G$4,'HOURS&amp;CYCLES INPUT'!$E$2:$E$9999,'QUALIFIED EFH'!G$5))</f>
        <v>0</v>
      </c>
      <c r="H101" s="476">
        <f>IF(H$2&lt;&gt;"",IF($C101&lt;&gt;"TBA",H$2/114,0),SUMIFS('HOURS&amp;CYCLES INPUT'!$F$2:$F$9999,'HOURS&amp;CYCLES INPUT'!$C$2:$C$9999,'QUALIFIED EFH'!$C101,'HOURS&amp;CYCLES INPUT'!$D$2:$D$9999,'QUALIFIED EFH'!H$4,'HOURS&amp;CYCLES INPUT'!$E$2:$E$9999,'QUALIFIED EFH'!H$5))</f>
        <v>0</v>
      </c>
      <c r="I101" s="476">
        <f>IF(I$2&lt;&gt;"",IF($C101&lt;&gt;"TBA",I$2/114,0),SUMIFS('HOURS&amp;CYCLES INPUT'!$F$2:$F$9999,'HOURS&amp;CYCLES INPUT'!$C$2:$C$9999,'QUALIFIED EFH'!$C101,'HOURS&amp;CYCLES INPUT'!$D$2:$D$9999,'QUALIFIED EFH'!I$4,'HOURS&amp;CYCLES INPUT'!$E$2:$E$9999,'QUALIFIED EFH'!I$5))</f>
        <v>0</v>
      </c>
      <c r="J101" s="476">
        <f>IF(J$2&lt;&gt;"",IF($C101&lt;&gt;"TBA",J$2/114,0),SUMIFS('HOURS&amp;CYCLES INPUT'!$F$2:$F$9999,'HOURS&amp;CYCLES INPUT'!$C$2:$C$9999,'QUALIFIED EFH'!$C101,'HOURS&amp;CYCLES INPUT'!$D$2:$D$9999,'QUALIFIED EFH'!J$4,'HOURS&amp;CYCLES INPUT'!$E$2:$E$9999,'QUALIFIED EFH'!J$5))</f>
        <v>0</v>
      </c>
      <c r="K101" s="476">
        <f>IF(K$2&lt;&gt;"",IF($C101&lt;&gt;"TBA",K$2/114,0),SUMIFS('HOURS&amp;CYCLES INPUT'!$F$2:$F$9999,'HOURS&amp;CYCLES INPUT'!$C$2:$C$9999,'QUALIFIED EFH'!$C101,'HOURS&amp;CYCLES INPUT'!$D$2:$D$9999,'QUALIFIED EFH'!K$4,'HOURS&amp;CYCLES INPUT'!$E$2:$E$9999,'QUALIFIED EFH'!K$5))</f>
        <v>0</v>
      </c>
      <c r="L101" s="476">
        <f>IF(L$2&lt;&gt;"",IF($C101&lt;&gt;"TBA",L$2/114,0),SUMIFS('HOURS&amp;CYCLES INPUT'!$F$2:$F$9999,'HOURS&amp;CYCLES INPUT'!$C$2:$C$9999,'QUALIFIED EFH'!$C101,'HOURS&amp;CYCLES INPUT'!$D$2:$D$9999,'QUALIFIED EFH'!L$4,'HOURS&amp;CYCLES INPUT'!$E$2:$E$9999,'QUALIFIED EFH'!L$5))</f>
        <v>0</v>
      </c>
      <c r="M101" s="476">
        <f>IF(M$2&lt;&gt;"",IF($C101&lt;&gt;"TBA",M$2/114,0),SUMIFS('HOURS&amp;CYCLES INPUT'!$F$2:$F$9999,'HOURS&amp;CYCLES INPUT'!$C$2:$C$9999,'QUALIFIED EFH'!$C101,'HOURS&amp;CYCLES INPUT'!$D$2:$D$9999,'QUALIFIED EFH'!M$4,'HOURS&amp;CYCLES INPUT'!$E$2:$E$9999,'QUALIFIED EFH'!M$5))</f>
        <v>0</v>
      </c>
      <c r="N101" s="476">
        <f>IF(N$2&lt;&gt;"",IF($C101&lt;&gt;"TBA",N$2/114,0),SUMIFS('HOURS&amp;CYCLES INPUT'!$F$2:$F$9999,'HOURS&amp;CYCLES INPUT'!$C$2:$C$9999,'QUALIFIED EFH'!$C101,'HOURS&amp;CYCLES INPUT'!$D$2:$D$9999,'QUALIFIED EFH'!N$4,'HOURS&amp;CYCLES INPUT'!$E$2:$E$9999,'QUALIFIED EFH'!N$5))</f>
        <v>0</v>
      </c>
      <c r="O101" s="476">
        <f>IF(O$2&lt;&gt;"",IF($C101&lt;&gt;"TBA",O$2/114,0),SUMIFS('HOURS&amp;CYCLES INPUT'!$F$2:$F$9999,'HOURS&amp;CYCLES INPUT'!$C$2:$C$9999,'QUALIFIED EFH'!$C101,'HOURS&amp;CYCLES INPUT'!$D$2:$D$9999,'QUALIFIED EFH'!O$4,'HOURS&amp;CYCLES INPUT'!$E$2:$E$9999,'QUALIFIED EFH'!O$5))</f>
        <v>0</v>
      </c>
      <c r="P101" s="476">
        <f>IF(P$2&lt;&gt;"",IF($C101&lt;&gt;"TBA",P$2/114,0),SUMIFS('HOURS&amp;CYCLES INPUT'!$F$2:$F$9999,'HOURS&amp;CYCLES INPUT'!$C$2:$C$9999,'QUALIFIED EFH'!$C101,'HOURS&amp;CYCLES INPUT'!$D$2:$D$9999,'QUALIFIED EFH'!P$4,'HOURS&amp;CYCLES INPUT'!$E$2:$E$9999,'QUALIFIED EFH'!P$5))</f>
        <v>0</v>
      </c>
      <c r="Q101" s="476">
        <f>IF(Q$2&lt;&gt;"",IF($C101&lt;&gt;"TBA",Q$2/114,0),SUMIFS('HOURS&amp;CYCLES INPUT'!$F$2:$F$9999,'HOURS&amp;CYCLES INPUT'!$C$2:$C$9999,'QUALIFIED EFH'!$C101,'HOURS&amp;CYCLES INPUT'!$D$2:$D$9999,'QUALIFIED EFH'!Q$4,'HOURS&amp;CYCLES INPUT'!$E$2:$E$9999,'QUALIFIED EFH'!Q$5))</f>
        <v>0</v>
      </c>
      <c r="R101" s="476">
        <f>IF(R$1&lt;&gt;"",IF($C101&lt;&gt;"TBA",R$1/114,0),SUMIFS('HOURS&amp;CYCLES INPUT'!$F$2:$F$9999,'HOURS&amp;CYCLES INPUT'!$C$2:$C$9999,'QUALIFIED EFH'!$C101,'HOURS&amp;CYCLES INPUT'!$D$2:$D$9999,'QUALIFIED EFH'!R$4,'HOURS&amp;CYCLES INPUT'!$E$2:$E$9999,'QUALIFIED EFH'!R$5))</f>
        <v>0</v>
      </c>
      <c r="S101" s="476">
        <f>IF(S$2&lt;&gt;"",IF($C101&lt;&gt;"TBA",S$2/114,0),SUMIFS('HOURS&amp;CYCLES INPUT'!$F$2:$F$9999,'HOURS&amp;CYCLES INPUT'!$C$2:$C$9999,'QUALIFIED EFH'!$C101,'HOURS&amp;CYCLES INPUT'!$D$2:$D$9999,'QUALIFIED EFH'!S$4,'HOURS&amp;CYCLES INPUT'!$E$2:$E$9999,'QUALIFIED EFH'!S$5))</f>
        <v>0</v>
      </c>
      <c r="T101" s="476">
        <f>IF(T$2&lt;&gt;"",IF($C101&lt;&gt;"TBA",T$2/114,0),SUMIFS('HOURS&amp;CYCLES INPUT'!$F$2:$F$9999,'HOURS&amp;CYCLES INPUT'!$C$2:$C$9999,'QUALIFIED EFH'!$C101,'HOURS&amp;CYCLES INPUT'!$D$2:$D$9999,'QUALIFIED EFH'!T$4,'HOURS&amp;CYCLES INPUT'!$E$2:$E$9999,'QUALIFIED EFH'!T$5))</f>
        <v>0</v>
      </c>
      <c r="U101" s="476">
        <f>IF(U$2&lt;&gt;"",IF($C101&lt;&gt;"TBA",U$2/114,0),SUMIFS('HOURS&amp;CYCLES INPUT'!$F$2:$F$9999,'HOURS&amp;CYCLES INPUT'!$C$2:$C$9999,'QUALIFIED EFH'!$C101,'HOURS&amp;CYCLES INPUT'!$D$2:$D$9999,'QUALIFIED EFH'!U$4,'HOURS&amp;CYCLES INPUT'!$E$2:$E$9999,'QUALIFIED EFH'!U$5))</f>
        <v>0</v>
      </c>
      <c r="V101" s="476">
        <f>IF(V$2&lt;&gt;"",IF($C101&lt;&gt;"TBA",V$2/114,0),SUMIFS('HOURS&amp;CYCLES INPUT'!$F$2:$F$9999,'HOURS&amp;CYCLES INPUT'!$C$2:$C$9999,'QUALIFIED EFH'!$C101,'HOURS&amp;CYCLES INPUT'!$D$2:$D$9999,'QUALIFIED EFH'!V$4,'HOURS&amp;CYCLES INPUT'!$E$2:$E$9999,'QUALIFIED EFH'!V$5))</f>
        <v>0</v>
      </c>
      <c r="W101" s="476">
        <f>IF(W$2&lt;&gt;"",IF($C101&lt;&gt;"TBA",W$2/114,0),SUMIFS('HOURS&amp;CYCLES INPUT'!$F$2:$F$9999,'HOURS&amp;CYCLES INPUT'!$C$2:$C$9999,'QUALIFIED EFH'!$C101,'HOURS&amp;CYCLES INPUT'!$D$2:$D$9999,'QUALIFIED EFH'!W$4,'HOURS&amp;CYCLES INPUT'!$E$2:$E$9999,'QUALIFIED EFH'!W$5))</f>
        <v>0</v>
      </c>
      <c r="X101" s="476">
        <f>IF(X$2&lt;&gt;"",IF($C101&lt;&gt;"TBA",X$2/114,0),SUMIFS('HOURS&amp;CYCLES INPUT'!$F$2:$F$9999,'HOURS&amp;CYCLES INPUT'!$C$2:$C$9999,'QUALIFIED EFH'!$C101,'HOURS&amp;CYCLES INPUT'!$D$2:$D$9999,'QUALIFIED EFH'!X$4,'HOURS&amp;CYCLES INPUT'!$E$2:$E$9999,'QUALIFIED EFH'!X$5))</f>
        <v>0</v>
      </c>
      <c r="Y101" s="476">
        <f>IF(Y$2&lt;&gt;"",IF($C101&lt;&gt;"TBA",Y$2/114,0),SUMIFS('HOURS&amp;CYCLES INPUT'!$F$2:$F$9999,'HOURS&amp;CYCLES INPUT'!$C$2:$C$9999,'QUALIFIED EFH'!$C101,'HOURS&amp;CYCLES INPUT'!$D$2:$D$9999,'QUALIFIED EFH'!Y$4,'HOURS&amp;CYCLES INPUT'!$E$2:$E$9999,'QUALIFIED EFH'!Y$5))</f>
        <v>0</v>
      </c>
      <c r="Z101" s="476">
        <f>IF(Z$2&lt;&gt;"",IF($C101&lt;&gt;"TBA",Z$2/114,0),SUMIFS('HOURS&amp;CYCLES INPUT'!$F$2:$F$9999,'HOURS&amp;CYCLES INPUT'!$C$2:$C$9999,'QUALIFIED EFH'!$C101,'HOURS&amp;CYCLES INPUT'!$D$2:$D$9999,'QUALIFIED EFH'!Z$4,'HOURS&amp;CYCLES INPUT'!$E$2:$E$9999,'QUALIFIED EFH'!Z$5))</f>
        <v>0</v>
      </c>
      <c r="AA101" s="476">
        <f>IF(AA$2&lt;&gt;"",IF($C101&lt;&gt;"TBA",AA$2/114,0),SUMIFS('HOURS&amp;CYCLES INPUT'!$F$2:$F$9999,'HOURS&amp;CYCLES INPUT'!$C$2:$C$9999,'QUALIFIED EFH'!$C101,'HOURS&amp;CYCLES INPUT'!$D$2:$D$9999,'QUALIFIED EFH'!AA$4,'HOURS&amp;CYCLES INPUT'!$E$2:$E$9999,'QUALIFIED EFH'!AA$5))</f>
        <v>0</v>
      </c>
      <c r="AB101" s="476">
        <f>IF(AB$2&lt;&gt;"",IF($C101&lt;&gt;"TBA",AB$2/114,0),SUMIFS('HOURS&amp;CYCLES INPUT'!$F$2:$F$9999,'HOURS&amp;CYCLES INPUT'!$C$2:$C$9999,'QUALIFIED EFH'!$C101,'HOURS&amp;CYCLES INPUT'!$D$2:$D$9999,'QUALIFIED EFH'!AB$4,'HOURS&amp;CYCLES INPUT'!$E$2:$E$9999,'QUALIFIED EFH'!AB$5))</f>
        <v>0</v>
      </c>
      <c r="AC101" s="476">
        <f>IF(AC$2&lt;&gt;"",IF($C101&lt;&gt;"TBA",AC$2/114,0),SUMIFS('HOURS&amp;CYCLES INPUT'!$F$2:$F$9999,'HOURS&amp;CYCLES INPUT'!$C$2:$C$9999,'QUALIFIED EFH'!$C101,'HOURS&amp;CYCLES INPUT'!$D$2:$D$9999,'QUALIFIED EFH'!AC$4,'HOURS&amp;CYCLES INPUT'!$E$2:$E$9999,'QUALIFIED EFH'!AC$5))</f>
        <v>0</v>
      </c>
      <c r="AD101" s="476">
        <f>IF(AD$2&lt;&gt;"",IF($C101&lt;&gt;"TBA",AD$2/114,0),SUMIFS('HOURS&amp;CYCLES INPUT'!$F$2:$F$9999,'HOURS&amp;CYCLES INPUT'!$C$2:$C$9999,'QUALIFIED EFH'!$C101,'HOURS&amp;CYCLES INPUT'!$D$2:$D$9999,'QUALIFIED EFH'!AD$4,'HOURS&amp;CYCLES INPUT'!$E$2:$E$9999,'QUALIFIED EFH'!AD$5))</f>
        <v>0</v>
      </c>
      <c r="AE101" s="476">
        <f>IF(AE$2&lt;&gt;"",IF($C101&lt;&gt;"TBA",AE$2/114,0),SUMIFS('HOURS&amp;CYCLES INPUT'!$F$2:$F$9999,'HOURS&amp;CYCLES INPUT'!$C$2:$C$9999,'QUALIFIED EFH'!$C101,'HOURS&amp;CYCLES INPUT'!$D$2:$D$9999,'QUALIFIED EFH'!AE$4,'HOURS&amp;CYCLES INPUT'!$E$2:$E$9999,'QUALIFIED EFH'!AE$5))</f>
        <v>0</v>
      </c>
      <c r="AF101" s="476">
        <f>IF(AF$2&lt;&gt;"",IF($C101&lt;&gt;"TBA",AF$2/114,0),SUMIFS('HOURS&amp;CYCLES INPUT'!$F$2:$F$9999,'HOURS&amp;CYCLES INPUT'!$C$2:$C$9999,'QUALIFIED EFH'!$C101,'HOURS&amp;CYCLES INPUT'!$D$2:$D$9999,'QUALIFIED EFH'!AF$4,'HOURS&amp;CYCLES INPUT'!$E$2:$E$9999,'QUALIFIED EFH'!AF$5))</f>
        <v>0</v>
      </c>
      <c r="AG101" s="476">
        <f>IF(AG$2&lt;&gt;"",IF($C101&lt;&gt;"TBA",AG$2/114,0),SUMIFS('HOURS&amp;CYCLES INPUT'!$F$2:$F$9999,'HOURS&amp;CYCLES INPUT'!$C$2:$C$9999,'QUALIFIED EFH'!$C101,'HOURS&amp;CYCLES INPUT'!$D$2:$D$9999,'QUALIFIED EFH'!AG$4,'HOURS&amp;CYCLES INPUT'!$E$2:$E$9999,'QUALIFIED EFH'!AG$5))</f>
        <v>0</v>
      </c>
      <c r="AH101" s="476">
        <f>IF(AH$2&lt;&gt;"",IF($C101&lt;&gt;"TBA",AH$2/114,0),SUMIFS('HOURS&amp;CYCLES INPUT'!$F$2:$F$9999,'HOURS&amp;CYCLES INPUT'!$C$2:$C$9999,'QUALIFIED EFH'!$C101,'HOURS&amp;CYCLES INPUT'!$D$2:$D$9999,'QUALIFIED EFH'!AH$4,'HOURS&amp;CYCLES INPUT'!$E$2:$E$9999,'QUALIFIED EFH'!AH$5))</f>
        <v>0</v>
      </c>
      <c r="AI101" s="476">
        <f>IF(AI$2&lt;&gt;"",IF($C101&lt;&gt;"TBA",AI$2/114,0),SUMIFS('HOURS&amp;CYCLES INPUT'!$F$2:$F$9999,'HOURS&amp;CYCLES INPUT'!$C$2:$C$9999,'QUALIFIED EFH'!$C101,'HOURS&amp;CYCLES INPUT'!$D$2:$D$9999,'QUALIFIED EFH'!AI$4,'HOURS&amp;CYCLES INPUT'!$E$2:$E$9999,'QUALIFIED EFH'!AI$5))</f>
        <v>0</v>
      </c>
      <c r="AJ101" s="476">
        <f>IF(AJ$2&lt;&gt;"",IF($C101&lt;&gt;"TBA",AJ$2/114,0),SUMIFS('HOURS&amp;CYCLES INPUT'!$F$2:$F$9999,'HOURS&amp;CYCLES INPUT'!$C$2:$C$9999,'QUALIFIED EFH'!$C101,'HOURS&amp;CYCLES INPUT'!$D$2:$D$9999,'QUALIFIED EFH'!AJ$4,'HOURS&amp;CYCLES INPUT'!$E$2:$E$9999,'QUALIFIED EFH'!AJ$5))</f>
        <v>0</v>
      </c>
      <c r="AK101" s="476">
        <f>IF(AK$2&lt;&gt;"",IF($C101&lt;&gt;"TBA",AK$2/114,0),SUMIFS('HOURS&amp;CYCLES INPUT'!$F$2:$F$9999,'HOURS&amp;CYCLES INPUT'!$C$2:$C$9999,'QUALIFIED EFH'!$C101,'HOURS&amp;CYCLES INPUT'!$D$2:$D$9999,'QUALIFIED EFH'!AK$4,'HOURS&amp;CYCLES INPUT'!$E$2:$E$9999,'QUALIFIED EFH'!AK$5))</f>
        <v>0</v>
      </c>
      <c r="AL101" s="476">
        <f>IF(AL$2&lt;&gt;"",IF($C101&lt;&gt;"TBA",AL$2/114,0),SUMIFS('HOURS&amp;CYCLES INPUT'!$F$2:$F$9999,'HOURS&amp;CYCLES INPUT'!$C$2:$C$9999,'QUALIFIED EFH'!$C101,'HOURS&amp;CYCLES INPUT'!$D$2:$D$9999,'QUALIFIED EFH'!AL$4,'HOURS&amp;CYCLES INPUT'!$E$2:$E$9999,'QUALIFIED EFH'!AL$5))</f>
        <v>0</v>
      </c>
      <c r="AM101" s="476">
        <f>IF(AM$2&lt;&gt;"",IF($C101&lt;&gt;"TBA",AM$2/114,0),SUMIFS('HOURS&amp;CYCLES INPUT'!$F$2:$F$9999,'HOURS&amp;CYCLES INPUT'!$C$2:$C$9999,'QUALIFIED EFH'!$C101,'HOURS&amp;CYCLES INPUT'!$D$2:$D$9999,'QUALIFIED EFH'!AM$4,'HOURS&amp;CYCLES INPUT'!$E$2:$E$9999,'QUALIFIED EFH'!AM$5))</f>
        <v>0</v>
      </c>
      <c r="AN101" s="476">
        <f>IF(AN$2&lt;&gt;"",IF($C101&lt;&gt;"TBA",AN$2/114,0),SUMIFS('HOURS&amp;CYCLES INPUT'!$F$2:$F$9999,'HOURS&amp;CYCLES INPUT'!$C$2:$C$9999,'QUALIFIED EFH'!$C101,'HOURS&amp;CYCLES INPUT'!$D$2:$D$9999,'QUALIFIED EFH'!AN$4,'HOURS&amp;CYCLES INPUT'!$E$2:$E$9999,'QUALIFIED EFH'!AN$5))</f>
        <v>241.42</v>
      </c>
      <c r="AO101" s="476">
        <f>IF(AO$2&lt;&gt;"",IF($C101&lt;&gt;"TBA",AO$2/114,0),SUMIFS('HOURS&amp;CYCLES INPUT'!$F$2:$F$9999,'HOURS&amp;CYCLES INPUT'!$C$2:$C$9999,'QUALIFIED EFH'!$C101,'HOURS&amp;CYCLES INPUT'!$D$2:$D$9999,'QUALIFIED EFH'!AO$4,'HOURS&amp;CYCLES INPUT'!$E$2:$E$9999,'QUALIFIED EFH'!AO$5))</f>
        <v>374.2</v>
      </c>
      <c r="AP101" s="476">
        <f>IF(AP$2&lt;&gt;"",IF($C101&lt;&gt;"TBA",AP$2/114,0),SUMIFS('HOURS&amp;CYCLES INPUT'!$F$2:$F$9999,'HOURS&amp;CYCLES INPUT'!$C$2:$C$9999,'QUALIFIED EFH'!$C101,'HOURS&amp;CYCLES INPUT'!$D$2:$D$9999,'QUALIFIED EFH'!AP$4,'HOURS&amp;CYCLES INPUT'!$E$2:$E$9999,'QUALIFIED EFH'!AP$5))</f>
        <v>350.06</v>
      </c>
      <c r="AQ101" s="476">
        <f>IF(AQ$2&lt;&gt;"",IF($C101&lt;&gt;"TBA",AQ$2/114,0),SUMIFS('HOURS&amp;CYCLES INPUT'!$F$2:$F$9999,'HOURS&amp;CYCLES INPUT'!$C$2:$C$9999,'QUALIFIED EFH'!$C101,'HOURS&amp;CYCLES INPUT'!$D$2:$D$9999,'QUALIFIED EFH'!AQ$4,'HOURS&amp;CYCLES INPUT'!$E$2:$E$9999,'QUALIFIED EFH'!AQ$5))</f>
        <v>318.37</v>
      </c>
      <c r="AR101" s="476">
        <f>IF(AR$2&lt;&gt;"",IF($C101&lt;&gt;"TBA",AR$2/114,0),SUMIFS('HOURS&amp;CYCLES INPUT'!$F$2:$F$9999,'HOURS&amp;CYCLES INPUT'!$C$2:$C$9999,'QUALIFIED EFH'!$C101,'HOURS&amp;CYCLES INPUT'!$D$2:$D$9999,'QUALIFIED EFH'!AR$4,'HOURS&amp;CYCLES INPUT'!$E$2:$E$9999,'QUALIFIED EFH'!AR$5))</f>
        <v>0</v>
      </c>
      <c r="AS101" s="476">
        <f>IF(AS$2&lt;&gt;"",IF($C101&lt;&gt;"TBA",AS$2/114,0),SUMIFS('HOURS&amp;CYCLES INPUT'!$F$2:$F$9999,'HOURS&amp;CYCLES INPUT'!$C$2:$C$9999,'QUALIFIED EFH'!$C101,'HOURS&amp;CYCLES INPUT'!$D$2:$D$9999,'QUALIFIED EFH'!AS$4,'HOURS&amp;CYCLES INPUT'!$E$2:$E$9999,'QUALIFIED EFH'!AS$5))</f>
        <v>0</v>
      </c>
      <c r="AT101" s="476">
        <f>IF(AT$2&lt;&gt;"",IF($C101&lt;&gt;"TBA",AT$2/114,0),SUMIFS('HOURS&amp;CYCLES INPUT'!$F$2:$F$9999,'HOURS&amp;CYCLES INPUT'!$C$2:$C$9999,'QUALIFIED EFH'!$C101,'HOURS&amp;CYCLES INPUT'!$D$2:$D$9999,'QUALIFIED EFH'!AT$4,'HOURS&amp;CYCLES INPUT'!$E$2:$E$9999,'QUALIFIED EFH'!AT$5))</f>
        <v>0</v>
      </c>
      <c r="AU101" s="476">
        <f>IF(AU$2&lt;&gt;"",IF($C101&lt;&gt;"TBA",AU$2/114,0),SUMIFS('HOURS&amp;CYCLES INPUT'!$F$2:$F$9999,'HOURS&amp;CYCLES INPUT'!$C$2:$C$9999,'QUALIFIED EFH'!$C101,'HOURS&amp;CYCLES INPUT'!$D$2:$D$9999,'QUALIFIED EFH'!AU$4,'HOURS&amp;CYCLES INPUT'!$E$2:$E$9999,'QUALIFIED EFH'!AU$5))</f>
        <v>38.450000000000003</v>
      </c>
      <c r="AV101" s="476">
        <f>IF(AV$2&lt;&gt;"",IF($C101&lt;&gt;"TBA",AV$2/114,0),SUMIFS('HOURS&amp;CYCLES INPUT'!$F$2:$F$9999,'HOURS&amp;CYCLES INPUT'!$C$2:$C$9999,'QUALIFIED EFH'!$C101,'HOURS&amp;CYCLES INPUT'!$D$2:$D$9999,'QUALIFIED EFH'!AV$4,'HOURS&amp;CYCLES INPUT'!$E$2:$E$9999,'QUALIFIED EFH'!AV$5))</f>
        <v>157.82</v>
      </c>
      <c r="AW101" s="476">
        <f>IF(AW$2&lt;&gt;"",IF($C101&lt;&gt;"TBA",AW$2/114,0),SUMIFS('HOURS&amp;CYCLES INPUT'!$F$2:$F$9999,'HOURS&amp;CYCLES INPUT'!$C$2:$C$9999,'QUALIFIED EFH'!$C101,'HOURS&amp;CYCLES INPUT'!$D$2:$D$9999,'QUALIFIED EFH'!AW$4,'HOURS&amp;CYCLES INPUT'!$E$2:$E$9999,'QUALIFIED EFH'!AW$5))</f>
        <v>88.96</v>
      </c>
      <c r="AX101" s="476">
        <f>IF(AX$2&lt;&gt;"",IF($C101&lt;&gt;"TBA",AX$2/114,0),SUMIFS('HOURS&amp;CYCLES INPUT'!$F$2:$F$9999,'HOURS&amp;CYCLES INPUT'!$C$2:$C$9999,'QUALIFIED EFH'!$C101,'HOURS&amp;CYCLES INPUT'!$D$2:$D$9999,'QUALIFIED EFH'!AX$4,'HOURS&amp;CYCLES INPUT'!$E$2:$E$9999,'QUALIFIED EFH'!AX$5))</f>
        <v>36.67</v>
      </c>
      <c r="AY101" s="476">
        <f>IF(AY$2&lt;&gt;"",IF($C101&lt;&gt;"TBA",AY$2/114,0),SUMIFS('HOURS&amp;CYCLES INPUT'!$F$2:$F$9999,'HOURS&amp;CYCLES INPUT'!$C$2:$C$9999,'QUALIFIED EFH'!$C101,'HOURS&amp;CYCLES INPUT'!$D$2:$D$9999,'QUALIFIED EFH'!AY$4,'HOURS&amp;CYCLES INPUT'!$E$2:$E$9999,'QUALIFIED EFH'!AY$5))</f>
        <v>0</v>
      </c>
      <c r="AZ101" s="476">
        <f>IF(AZ$2&lt;&gt;"",IF($C101&lt;&gt;"TBA",AZ$2/114,0),SUMIFS('HOURS&amp;CYCLES INPUT'!$F$2:$F$9999,'HOURS&amp;CYCLES INPUT'!$C$2:$C$9999,'QUALIFIED EFH'!$C101,'HOURS&amp;CYCLES INPUT'!$D$2:$D$9999,'QUALIFIED EFH'!AZ$4,'HOURS&amp;CYCLES INPUT'!$E$2:$E$9999,'QUALIFIED EFH'!AZ$5))</f>
        <v>0</v>
      </c>
      <c r="BA101" s="476">
        <f>IF(BA$2&lt;&gt;"",IF($C101&lt;&gt;"TBA",BA$2/114,0),SUMIFS('HOURS&amp;CYCLES INPUT'!$F$2:$F$9999,'HOURS&amp;CYCLES INPUT'!$C$2:$C$9999,'QUALIFIED EFH'!$C101,'HOURS&amp;CYCLES INPUT'!$D$2:$D$9999,'QUALIFIED EFH'!BA$4,'HOURS&amp;CYCLES INPUT'!$E$2:$E$9999,'QUALIFIED EFH'!BA$5))</f>
        <v>67.8</v>
      </c>
      <c r="BB101" s="476">
        <f>IF(BB$2&lt;&gt;"",IF($C101&lt;&gt;"TBA",BB$2/114,0),SUMIFS('HOURS&amp;CYCLES INPUT'!$F$2:$F$9999,'HOURS&amp;CYCLES INPUT'!$C$2:$C$9999,'QUALIFIED EFH'!$C101,'HOURS&amp;CYCLES INPUT'!$D$2:$D$9999,'QUALIFIED EFH'!BB$4,'HOURS&amp;CYCLES INPUT'!$E$2:$E$9999,'QUALIFIED EFH'!BB$5))</f>
        <v>45.12</v>
      </c>
      <c r="BC101" s="476">
        <f>IF(BC$2&lt;&gt;"",IF($C101&lt;&gt;"TBA",BC$2/114,0),SUMIFS('HOURS&amp;CYCLES INPUT'!$F$2:$F$9999,'HOURS&amp;CYCLES INPUT'!$C$2:$C$9999,'QUALIFIED EFH'!$C101,'HOURS&amp;CYCLES INPUT'!$D$2:$D$9999,'QUALIFIED EFH'!BC$4,'HOURS&amp;CYCLES INPUT'!$E$2:$E$9999,'QUALIFIED EFH'!BC$5))</f>
        <v>154.05000000000001</v>
      </c>
      <c r="BD101" s="476">
        <f>IF(BD$2&lt;&gt;"",IF($C101&lt;&gt;"TBA",BD$2/114,0),SUMIFS('HOURS&amp;CYCLES INPUT'!$F$2:$F$9999,'HOURS&amp;CYCLES INPUT'!$C$2:$C$9999,'QUALIFIED EFH'!$C101,'HOURS&amp;CYCLES INPUT'!$D$2:$D$9999,'QUALIFIED EFH'!BD$4,'HOURS&amp;CYCLES INPUT'!$E$2:$E$9999,'QUALIFIED EFH'!BD$5))</f>
        <v>57.51</v>
      </c>
      <c r="BE101" s="476">
        <f>IF(BE$2&lt;&gt;"",IF($C101&lt;&gt;"TBA",BE$2/114,0),SUMIFS('HOURS&amp;CYCLES INPUT'!$F$2:$F$9999,'HOURS&amp;CYCLES INPUT'!$C$2:$C$9999,'QUALIFIED EFH'!$C101,'HOURS&amp;CYCLES INPUT'!$D$2:$D$9999,'QUALIFIED EFH'!BE$4,'HOURS&amp;CYCLES INPUT'!$E$2:$E$9999,'QUALIFIED EFH'!BE$5))</f>
        <v>148.76</v>
      </c>
      <c r="BF101" s="476">
        <f>IF(BF$2&lt;&gt;"",IF($C101&lt;&gt;"TBA",BF$2/114,0),SUMIFS('HOURS&amp;CYCLES INPUT'!$F$2:$F$9999,'HOURS&amp;CYCLES INPUT'!$C$2:$C$9999,'QUALIFIED EFH'!$C101,'HOURS&amp;CYCLES INPUT'!$D$2:$D$9999,'QUALIFIED EFH'!BF$4,'HOURS&amp;CYCLES INPUT'!$E$2:$E$9999,'QUALIFIED EFH'!BF$5))</f>
        <v>143.96</v>
      </c>
      <c r="BG101" s="476">
        <f>IF(BG$2&lt;&gt;"",IF($C101&lt;&gt;"TBA",BG$2/114,0),SUMIFS('HOURS&amp;CYCLES INPUT'!$F$2:$F$9999,'HOURS&amp;CYCLES INPUT'!$C$2:$C$9999,'QUALIFIED EFH'!$C101,'HOURS&amp;CYCLES INPUT'!$D$2:$D$9999,'QUALIFIED EFH'!BG$4,'HOURS&amp;CYCLES INPUT'!$E$2:$E$9999,'QUALIFIED EFH'!BG$5))</f>
        <v>272.57</v>
      </c>
      <c r="BH101" s="476">
        <f>IF(BH$2&lt;&gt;"",IF($C101&lt;&gt;"TBA",BH$2/114,0),SUMIFS('HOURS&amp;CYCLES INPUT'!$F$2:$F$9999,'HOURS&amp;CYCLES INPUT'!$C$2:$C$9999,'QUALIFIED EFH'!$C101,'HOURS&amp;CYCLES INPUT'!$D$2:$D$9999,'QUALIFIED EFH'!BH$4,'HOURS&amp;CYCLES INPUT'!$E$2:$E$9999,'QUALIFIED EFH'!BH$5))</f>
        <v>275.2</v>
      </c>
      <c r="BI101" s="476">
        <f>IF(BI$2&lt;&gt;"",IF($C101&lt;&gt;"TBA",BI$2/114,0),SUMIFS('HOURS&amp;CYCLES INPUT'!$F$2:$F$9999,'HOURS&amp;CYCLES INPUT'!$C$2:$C$9999,'QUALIFIED EFH'!$C101,'HOURS&amp;CYCLES INPUT'!$D$2:$D$9999,'QUALIFIED EFH'!BI$4,'HOURS&amp;CYCLES INPUT'!$E$2:$E$9999,'QUALIFIED EFH'!BI$5))</f>
        <v>235.06</v>
      </c>
      <c r="BJ101" s="476">
        <f>IF(BJ$2&lt;&gt;"",IF($C101&lt;&gt;"TBA",BJ$2/114,0),SUMIFS('HOURS&amp;CYCLES INPUT'!$F$2:$F$9999,'HOURS&amp;CYCLES INPUT'!$C$2:$C$9999,'QUALIFIED EFH'!$C101,'HOURS&amp;CYCLES INPUT'!$D$2:$D$9999,'QUALIFIED EFH'!BJ$4,'HOURS&amp;CYCLES INPUT'!$E$2:$E$9999,'QUALIFIED EFH'!BJ$5))</f>
        <v>338.87</v>
      </c>
      <c r="BK101" s="476">
        <f>IF(BK$2&lt;&gt;"",IF($C101&lt;&gt;"TBA",BK$2/114,0),SUMIFS('HOURS&amp;CYCLES INPUT'!$F$2:$F$9999,'HOURS&amp;CYCLES INPUT'!$C$2:$C$9999,'QUALIFIED EFH'!$C101,'HOURS&amp;CYCLES INPUT'!$D$2:$D$9999,'QUALIFIED EFH'!BK$4,'HOURS&amp;CYCLES INPUT'!$E$2:$E$9999,'QUALIFIED EFH'!BK$5))</f>
        <v>334.39</v>
      </c>
      <c r="BL101" s="476">
        <f>IF(BL$2&lt;&gt;"",IF($C101&lt;&gt;"TBA",BL$2/114,0),SUMIFS('HOURS&amp;CYCLES INPUT'!$F$2:$F$9999,'HOURS&amp;CYCLES INPUT'!$C$2:$C$9999,'QUALIFIED EFH'!$C101,'HOURS&amp;CYCLES INPUT'!$D$2:$D$9999,'QUALIFIED EFH'!BL$4,'HOURS&amp;CYCLES INPUT'!$E$2:$E$9999,'QUALIFIED EFH'!BL$5))</f>
        <v>377.96</v>
      </c>
      <c r="BM101" s="476">
        <f>IF(BM$2&lt;&gt;"",IF($C101&lt;&gt;"TBA",BM$2/114,0),SUMIFS('HOURS&amp;CYCLES INPUT'!$F$2:$F$9999,'HOURS&amp;CYCLES INPUT'!$C$2:$C$9999,'QUALIFIED EFH'!$C101,'HOURS&amp;CYCLES INPUT'!$D$2:$D$9999,'QUALIFIED EFH'!BM$4,'HOURS&amp;CYCLES INPUT'!$E$2:$E$9999,'QUALIFIED EFH'!BM$5))</f>
        <v>324.47000000000003</v>
      </c>
      <c r="BN101" s="476">
        <f>IF(BN$2&lt;&gt;"",IF($C101&lt;&gt;"TBA",BN$2/114,0),SUMIFS('HOURS&amp;CYCLES INPUT'!$F$2:$F$9999,'HOURS&amp;CYCLES INPUT'!$C$2:$C$9999,'QUALIFIED EFH'!$C101,'HOURS&amp;CYCLES INPUT'!$D$2:$D$9999,'QUALIFIED EFH'!BN$4,'HOURS&amp;CYCLES INPUT'!$E$2:$E$9999,'QUALIFIED EFH'!BN$5))</f>
        <v>323.75</v>
      </c>
      <c r="BO101" s="476">
        <f>IF(BO$2&lt;&gt;"",IF($C101&lt;&gt;"TBA",BO$2/114,0),SUMIFS('HOURS&amp;CYCLES INPUT'!$F$2:$F$9999,'HOURS&amp;CYCLES INPUT'!$C$2:$C$9999,'QUALIFIED EFH'!$C101,'HOURS&amp;CYCLES INPUT'!$D$2:$D$9999,'QUALIFIED EFH'!BO$4,'HOURS&amp;CYCLES INPUT'!$E$2:$E$9999,'QUALIFIED EFH'!BO$5))</f>
        <v>344.91</v>
      </c>
      <c r="BP101" s="476">
        <f>IF(BP$2&lt;&gt;"",IF($C101&lt;&gt;"TBA",BP$2/114,0),SUMIFS('HOURS&amp;CYCLES INPUT'!$F$2:$F$9999,'HOURS&amp;CYCLES INPUT'!$C$2:$C$9999,'QUALIFIED EFH'!$C101,'HOURS&amp;CYCLES INPUT'!$D$2:$D$9999,'QUALIFIED EFH'!BP$4,'HOURS&amp;CYCLES INPUT'!$E$2:$E$9999,'QUALIFIED EFH'!BP$5))</f>
        <v>288.54000000000002</v>
      </c>
      <c r="BQ101" s="476">
        <f>IF(BQ$2&lt;&gt;"",IF($C101&lt;&gt;"TBA",BQ$2/114,0),SUMIFS('HOURS&amp;CYCLES INPUT'!$F$2:$F$9999,'HOURS&amp;CYCLES INPUT'!$C$2:$C$9999,'QUALIFIED EFH'!$C101,'HOURS&amp;CYCLES INPUT'!$D$2:$D$9999,'QUALIFIED EFH'!BQ$4,'HOURS&amp;CYCLES INPUT'!$E$2:$E$9999,'QUALIFIED EFH'!BQ$5))</f>
        <v>414.05</v>
      </c>
      <c r="BR101" s="476">
        <f>IF(BR$2&lt;&gt;"",IF($C101&lt;&gt;"TBA",BR$2/114,0),SUMIFS('HOURS&amp;CYCLES INPUT'!$F$2:$F$9999,'HOURS&amp;CYCLES INPUT'!$C$2:$C$9999,'QUALIFIED EFH'!$C101,'HOURS&amp;CYCLES INPUT'!$D$2:$D$9999,'QUALIFIED EFH'!BR$4,'HOURS&amp;CYCLES INPUT'!$E$2:$E$9999,'QUALIFIED EFH'!BR$5))</f>
        <v>392.65</v>
      </c>
      <c r="BS101" s="476">
        <f>IF(BS$2&lt;&gt;"",IF($C101&lt;&gt;"TBA",BS$2/114,0),SUMIFS('HOURS&amp;CYCLES INPUT'!$F$2:$F$9999,'HOURS&amp;CYCLES INPUT'!$C$2:$C$9999,'QUALIFIED EFH'!$C101,'HOURS&amp;CYCLES INPUT'!$D$2:$D$9999,'QUALIFIED EFH'!BS$4,'HOURS&amp;CYCLES INPUT'!$E$2:$E$9999,'QUALIFIED EFH'!BS$5))</f>
        <v>413.67</v>
      </c>
      <c r="BT101" s="476">
        <f>IF(BT$2&lt;&gt;"",IF($C101&lt;&gt;"TBA",BT$2/114,0),SUMIFS('HOURS&amp;CYCLES INPUT'!$F$2:$F$9999,'HOURS&amp;CYCLES INPUT'!$C$2:$C$9999,'QUALIFIED EFH'!$C101,'HOURS&amp;CYCLES INPUT'!$D$2:$D$9999,'QUALIFIED EFH'!BT$4,'HOURS&amp;CYCLES INPUT'!$E$2:$E$9999,'QUALIFIED EFH'!BT$5))</f>
        <v>389.78</v>
      </c>
      <c r="BU101" s="476">
        <f>IF(BU$2&lt;&gt;"",IF($C101&lt;&gt;"TBA",BU$2/114,0),SUMIFS('HOURS&amp;CYCLES INPUT'!$F$2:$F$9999,'HOURS&amp;CYCLES INPUT'!$C$2:$C$9999,'QUALIFIED EFH'!$C101,'HOURS&amp;CYCLES INPUT'!$D$2:$D$9999,'QUALIFIED EFH'!BU$4,'HOURS&amp;CYCLES INPUT'!$E$2:$E$9999,'QUALIFIED EFH'!BU$5))</f>
        <v>357.95</v>
      </c>
      <c r="BV101" s="476">
        <f>IF(BV$2&lt;&gt;"",IF($C101&lt;&gt;"TBA",BV$2/114,0),SUMIFS('HOURS&amp;CYCLES INPUT'!$F$2:$F$9999,'HOURS&amp;CYCLES INPUT'!$C$2:$C$9999,'QUALIFIED EFH'!$C101,'HOURS&amp;CYCLES INPUT'!$D$2:$D$9999,'QUALIFIED EFH'!BV$4,'HOURS&amp;CYCLES INPUT'!$E$2:$E$9999,'QUALIFIED EFH'!BV$5))</f>
        <v>402.57</v>
      </c>
      <c r="BW101" s="476">
        <f>IF(BW$2&lt;&gt;"",IF($C101&lt;&gt;"TBA",BW$2/114,0),SUMIFS('HOURS&amp;CYCLES INPUT'!$F$2:$F$9999,'HOURS&amp;CYCLES INPUT'!$C$2:$C$9999,'QUALIFIED EFH'!$C101,'HOURS&amp;CYCLES INPUT'!$D$2:$D$9999,'QUALIFIED EFH'!BW$4,'HOURS&amp;CYCLES INPUT'!$E$2:$E$9999,'QUALIFIED EFH'!BW$5))</f>
        <v>447.36</v>
      </c>
      <c r="BX101" s="476">
        <f>IF(BX$2&lt;&gt;"",IF($C101&lt;&gt;"TBA",BX$2/114,0),SUMIFS('HOURS&amp;CYCLES INPUT'!$F$2:$F$9999,'HOURS&amp;CYCLES INPUT'!$C$2:$C$9999,'QUALIFIED EFH'!$C101,'HOURS&amp;CYCLES INPUT'!$D$2:$D$9999,'QUALIFIED EFH'!BX$4,'HOURS&amp;CYCLES INPUT'!$E$2:$E$9999,'QUALIFIED EFH'!BX$5))</f>
        <v>54.84</v>
      </c>
      <c r="BY101" s="476">
        <f>IF(BY$2&lt;&gt;"",IF($C101&lt;&gt;"TBA",BY$2/114,0),SUMIFS('HOURS&amp;CYCLES INPUT'!$F$2:$F$9999,'HOURS&amp;CYCLES INPUT'!$C$2:$C$9999,'QUALIFIED EFH'!$C101,'HOURS&amp;CYCLES INPUT'!$D$2:$D$9999,'QUALIFIED EFH'!BY$4,'HOURS&amp;CYCLES INPUT'!$E$2:$E$9999,'QUALIFIED EFH'!BY$5))</f>
        <v>0</v>
      </c>
      <c r="BZ101" s="476">
        <f>IF(BZ$2&lt;&gt;"",IF($C101&lt;&gt;"TBA",BZ$2/114,0),SUMIFS('HOURS&amp;CYCLES INPUT'!$F$2:$F$9999,'HOURS&amp;CYCLES INPUT'!$C$2:$C$9999,'QUALIFIED EFH'!$C101,'HOURS&amp;CYCLES INPUT'!$D$2:$D$9999,'QUALIFIED EFH'!BZ$4,'HOURS&amp;CYCLES INPUT'!$E$2:$E$9999,'QUALIFIED EFH'!BZ$5))</f>
        <v>0</v>
      </c>
      <c r="CA101" s="476">
        <f>IF(CA$2&lt;&gt;"",IF($C101&lt;&gt;"TBA",CA$2/114,0),SUMIFS('HOURS&amp;CYCLES INPUT'!$F$2:$F$9999,'HOURS&amp;CYCLES INPUT'!$C$2:$C$9999,'QUALIFIED EFH'!$C101,'HOURS&amp;CYCLES INPUT'!$D$2:$D$9999,'QUALIFIED EFH'!CA$4,'HOURS&amp;CYCLES INPUT'!$E$2:$E$9999,'QUALIFIED EFH'!CA$5))</f>
        <v>0</v>
      </c>
      <c r="CB101" s="476">
        <f>IF(CB$2&lt;&gt;"",IF($C101&lt;&gt;"TBA",CB$2/114,0),SUMIFS('HOURS&amp;CYCLES INPUT'!$F$2:$F$9999,'HOURS&amp;CYCLES INPUT'!$C$2:$C$9999,'QUALIFIED EFH'!$C101,'HOURS&amp;CYCLES INPUT'!$D$2:$D$9999,'QUALIFIED EFH'!CB$4,'HOURS&amp;CYCLES INPUT'!$E$2:$E$9999,'QUALIFIED EFH'!CB$5))</f>
        <v>0</v>
      </c>
      <c r="CC101" s="476">
        <f>IF(CC$2&lt;&gt;"",IF($C101&lt;&gt;"TBA",CC$2/114,0),SUMIFS('HOURS&amp;CYCLES INPUT'!$F$2:$F$9999,'HOURS&amp;CYCLES INPUT'!$C$2:$C$9999,'QUALIFIED EFH'!$C101,'HOURS&amp;CYCLES INPUT'!$D$2:$D$9999,'QUALIFIED EFH'!CC$4,'HOURS&amp;CYCLES INPUT'!$E$2:$E$9999,'QUALIFIED EFH'!CC$5))</f>
        <v>0</v>
      </c>
      <c r="CD101" s="476">
        <f>IF(CD$2&lt;&gt;"",IF($C101&lt;&gt;"TBA",CD$2/114,0),SUMIFS('HOURS&amp;CYCLES INPUT'!$F$2:$F$9999,'HOURS&amp;CYCLES INPUT'!$C$2:$C$9999,'QUALIFIED EFH'!$C101,'HOURS&amp;CYCLES INPUT'!$D$2:$D$9999,'QUALIFIED EFH'!CD$4,'HOURS&amp;CYCLES INPUT'!$E$2:$E$9999,'QUALIFIED EFH'!CD$5))</f>
        <v>35.659999999999997</v>
      </c>
      <c r="CE101" s="476">
        <f>IF(CE$2&lt;&gt;"",IF($C101&lt;&gt;"TBA",CE$2/114,0),SUMIFS('HOURS&amp;CYCLES INPUT'!$F$2:$F$9999,'HOURS&amp;CYCLES INPUT'!$C$2:$C$9999,'QUALIFIED EFH'!$C101,'HOURS&amp;CYCLES INPUT'!$D$2:$D$9999,'QUALIFIED EFH'!CE$4,'HOURS&amp;CYCLES INPUT'!$E$2:$E$9999,'QUALIFIED EFH'!CE$5))</f>
        <v>455.08</v>
      </c>
      <c r="CF101" s="476">
        <f>IF(CF$2&lt;&gt;"",IF($C101&lt;&gt;"TBA",CF$2/114,0),SUMIFS('HOURS&amp;CYCLES INPUT'!$F$2:$F$9999,'HOURS&amp;CYCLES INPUT'!$C$2:$C$9999,'QUALIFIED EFH'!$C101,'HOURS&amp;CYCLES INPUT'!$D$2:$D$9999,'QUALIFIED EFH'!CF$4,'HOURS&amp;CYCLES INPUT'!$E$2:$E$9999,'QUALIFIED EFH'!CF$5))</f>
        <v>437.81</v>
      </c>
      <c r="CG101" s="476">
        <f>IF(CG$2&lt;&gt;"",IF($C101&lt;&gt;"TBA",CG$2/114,0),SUMIFS('HOURS&amp;CYCLES INPUT'!$F$2:$F$9999,'HOURS&amp;CYCLES INPUT'!$C$2:$C$9999,'QUALIFIED EFH'!$C101,'HOURS&amp;CYCLES INPUT'!$D$2:$D$9999,'QUALIFIED EFH'!CG$4,'HOURS&amp;CYCLES INPUT'!$E$2:$E$9999,'QUALIFIED EFH'!CG$5))</f>
        <v>418.95</v>
      </c>
      <c r="CH101" s="476">
        <f>IF(CH$2&lt;&gt;"",IF($C101&lt;&gt;"TBA",CH$2/114,0),SUMIFS('HOURS&amp;CYCLES INPUT'!$F$2:$F$9999,'HOURS&amp;CYCLES INPUT'!$C$2:$C$9999,'QUALIFIED EFH'!$C101,'HOURS&amp;CYCLES INPUT'!$D$2:$D$9999,'QUALIFIED EFH'!CH$4,'HOURS&amp;CYCLES INPUT'!$E$2:$E$9999,'QUALIFIED EFH'!CH$5))</f>
        <v>398.05</v>
      </c>
      <c r="CI101" s="476">
        <f>IF(CI$2&lt;&gt;"",IF($C101&lt;&gt;"TBA",CI$2/114,0),SUMIFS('HOURS&amp;CYCLES INPUT'!$F$2:$F$9999,'HOURS&amp;CYCLES INPUT'!$C$2:$C$9999,'QUALIFIED EFH'!$C101,'HOURS&amp;CYCLES INPUT'!$D$2:$D$9999,'QUALIFIED EFH'!CI$4,'HOURS&amp;CYCLES INPUT'!$E$2:$E$9999,'QUALIFIED EFH'!CI$5))</f>
        <v>412.83</v>
      </c>
      <c r="CJ101" s="476">
        <f>IF(CJ$2&lt;&gt;"",IF($C101&lt;&gt;"TBA",CJ$2/114,0),SUMIFS('HOURS&amp;CYCLES INPUT'!$F$2:$F$9999,'HOURS&amp;CYCLES INPUT'!$C$2:$C$9999,'QUALIFIED EFH'!$C101,'HOURS&amp;CYCLES INPUT'!$D$2:$D$9999,'QUALIFIED EFH'!CJ$4,'HOURS&amp;CYCLES INPUT'!$E$2:$E$9999,'QUALIFIED EFH'!CJ$5))</f>
        <v>465.53</v>
      </c>
      <c r="CK101" s="476">
        <f>IF(CK$2&lt;&gt;"",IF($C101&lt;&gt;"TBA",CK$2/114,0),SUMIFS('HOURS&amp;CYCLES INPUT'!$F$2:$F$9999,'HOURS&amp;CYCLES INPUT'!$C$2:$C$9999,'QUALIFIED EFH'!$C101,'HOURS&amp;CYCLES INPUT'!$D$2:$D$9999,'QUALIFIED EFH'!CK$4,'HOURS&amp;CYCLES INPUT'!$E$2:$E$9999,'QUALIFIED EFH'!CK$5))</f>
        <v>454.04</v>
      </c>
      <c r="CL101" s="476">
        <f>IF(CL$2&lt;&gt;"",IF($C101&lt;&gt;"TBA",CL$2/114,0),SUMIFS('HOURS&amp;CYCLES INPUT'!$F$2:$F$9999,'HOURS&amp;CYCLES INPUT'!$C$2:$C$9999,'QUALIFIED EFH'!$C101,'HOURS&amp;CYCLES INPUT'!$D$2:$D$9999,'QUALIFIED EFH'!CL$4,'HOURS&amp;CYCLES INPUT'!$E$2:$E$9999,'QUALIFIED EFH'!CL$5))</f>
        <v>441</v>
      </c>
      <c r="CM101" s="476">
        <f>IF(CM$2&lt;&gt;"",IF($C101&lt;&gt;"TBA",CM$2/114,0),SUMIFS('HOURS&amp;CYCLES INPUT'!$F$2:$F$9999,'HOURS&amp;CYCLES INPUT'!$C$2:$C$9999,'QUALIFIED EFH'!$C101,'HOURS&amp;CYCLES INPUT'!$D$2:$D$9999,'QUALIFIED EFH'!CM$4,'HOURS&amp;CYCLES INPUT'!$E$2:$E$9999,'QUALIFIED EFH'!CM$5))</f>
        <v>438.75</v>
      </c>
      <c r="CN101" s="476">
        <f>IF(CN$2&lt;&gt;"",IF($C101&lt;&gt;"TBA",CN$2/114,0),SUMIFS('HOURS&amp;CYCLES INPUT'!$F$2:$F$9999,'HOURS&amp;CYCLES INPUT'!$C$2:$C$9999,'QUALIFIED EFH'!$C101,'HOURS&amp;CYCLES INPUT'!$D$2:$D$9999,'QUALIFIED EFH'!CN$4,'HOURS&amp;CYCLES INPUT'!$E$2:$E$9999,'QUALIFIED EFH'!CN$5))</f>
        <v>440.91</v>
      </c>
      <c r="CO101" s="476">
        <f>IF(CO$2&lt;&gt;"",IF($C101&lt;&gt;"TBA",CO$2/114,0),SUMIFS('HOURS&amp;CYCLES INPUT'!$F$2:$F$9999,'HOURS&amp;CYCLES INPUT'!$C$2:$C$9999,'QUALIFIED EFH'!$C101,'HOURS&amp;CYCLES INPUT'!$D$2:$D$9999,'QUALIFIED EFH'!CO$4,'HOURS&amp;CYCLES INPUT'!$E$2:$E$9999,'QUALIFIED EFH'!CO$5))</f>
        <v>448.24</v>
      </c>
      <c r="CP101" s="476">
        <f>IF(CP$2&lt;&gt;"",IF($C101&lt;&gt;"TBA",CP$2/114,0),SUMIFS('HOURS&amp;CYCLES INPUT'!$F$2:$F$9999,'HOURS&amp;CYCLES INPUT'!$C$2:$C$9999,'QUALIFIED EFH'!$C101,'HOURS&amp;CYCLES INPUT'!$D$2:$D$9999,'QUALIFIED EFH'!CP$4,'HOURS&amp;CYCLES INPUT'!$E$2:$E$9999,'QUALIFIED EFH'!CP$5))</f>
        <v>405.49</v>
      </c>
      <c r="CQ101" s="476">
        <f>IF(CQ$2&lt;&gt;"",IF($C101&lt;&gt;"TBA",CQ$2/114,0),SUMIFS('HOURS&amp;CYCLES INPUT'!$F$2:$F$9999,'HOURS&amp;CYCLES INPUT'!$C$2:$C$9999,'QUALIFIED EFH'!$C101,'HOURS&amp;CYCLES INPUT'!$D$2:$D$9999,'QUALIFIED EFH'!CQ$4,'HOURS&amp;CYCLES INPUT'!$E$2:$E$9999,'QUALIFIED EFH'!CQ$5))</f>
        <v>496.6</v>
      </c>
      <c r="CR101" s="476">
        <f>IF(CR$2&lt;&gt;"",IF($C101&lt;&gt;"TBA",CR$2/114,0),SUMIFS('HOURS&amp;CYCLES INPUT'!$F$2:$F$9999,'HOURS&amp;CYCLES INPUT'!$C$2:$C$9999,'QUALIFIED EFH'!$C101,'HOURS&amp;CYCLES INPUT'!$D$2:$D$9999,'QUALIFIED EFH'!CR$4,'HOURS&amp;CYCLES INPUT'!$E$2:$E$9999,'QUALIFIED EFH'!CR$5))</f>
        <v>452.58</v>
      </c>
      <c r="CS101" s="476">
        <f>IF(CS$2&lt;&gt;"",IF($C101&lt;&gt;"TBA",CS$2/114,0),SUMIFS('HOURS&amp;CYCLES INPUT'!$F$2:$F$9999,'HOURS&amp;CYCLES INPUT'!$C$2:$C$9999,'QUALIFIED EFH'!$C101,'HOURS&amp;CYCLES INPUT'!$D$2:$D$9999,'QUALIFIED EFH'!CS$4,'HOURS&amp;CYCLES INPUT'!$E$2:$E$9999,'QUALIFIED EFH'!CS$5))</f>
        <v>444.46</v>
      </c>
      <c r="CT101" s="476">
        <f>IF(CT$2&lt;&gt;"",IF($C101&lt;&gt;"TBA",CT$2/114,0),SUMIFS('HOURS&amp;CYCLES INPUT'!$F$2:$F$9999,'HOURS&amp;CYCLES INPUT'!$C$2:$C$9999,'QUALIFIED EFH'!$C101,'HOURS&amp;CYCLES INPUT'!$D$2:$D$9999,'QUALIFIED EFH'!CT$4,'HOURS&amp;CYCLES INPUT'!$E$2:$E$9999,'QUALIFIED EFH'!CT$5))</f>
        <v>397.55</v>
      </c>
      <c r="CU101" s="476">
        <f>IF(CU$2&lt;&gt;"",IF($C101&lt;&gt;"TBA",CU$2/114,0),SUMIFS('HOURS&amp;CYCLES INPUT'!$F$2:$F$9999,'HOURS&amp;CYCLES INPUT'!$C$2:$C$9999,'QUALIFIED EFH'!$C101,'HOURS&amp;CYCLES INPUT'!$D$2:$D$9999,'QUALIFIED EFH'!CU$4,'HOURS&amp;CYCLES INPUT'!$E$2:$E$9999,'QUALIFIED EFH'!CU$5))</f>
        <v>396.29</v>
      </c>
      <c r="CV101" s="476">
        <f>IF(CV$2&lt;&gt;"",IF($C101&lt;&gt;"TBA",CV$2/114,0),SUMIFS('HOURS&amp;CYCLES INPUT'!$F$2:$F$9999,'HOURS&amp;CYCLES INPUT'!$C$2:$C$9999,'QUALIFIED EFH'!$C101,'HOURS&amp;CYCLES INPUT'!$D$2:$D$9999,'QUALIFIED EFH'!CV$4,'HOURS&amp;CYCLES INPUT'!$E$2:$E$9999,'QUALIFIED EFH'!CV$5))</f>
        <v>432.02</v>
      </c>
      <c r="CW101" s="476">
        <f>IF(CW$2&lt;&gt;"",IF($C101&lt;&gt;"TBA",CW$2/114,0),SUMIFS('HOURS&amp;CYCLES INPUT'!$F$2:$F$9999,'HOURS&amp;CYCLES INPUT'!$C$2:$C$9999,'QUALIFIED EFH'!$C101,'HOURS&amp;CYCLES INPUT'!$D$2:$D$9999,'QUALIFIED EFH'!CW$4,'HOURS&amp;CYCLES INPUT'!$E$2:$E$9999,'QUALIFIED EFH'!CW$5))</f>
        <v>502.05</v>
      </c>
      <c r="CX101" s="476">
        <f>IF(CX$2&lt;&gt;"",IF($C101&lt;&gt;"TBA",CX$2/114,0),SUMIFS('HOURS&amp;CYCLES INPUT'!$F$2:$F$9999,'HOURS&amp;CYCLES INPUT'!$C$2:$C$9999,'QUALIFIED EFH'!$C101,'HOURS&amp;CYCLES INPUT'!$D$2:$D$9999,'QUALIFIED EFH'!CX$4,'HOURS&amp;CYCLES INPUT'!$E$2:$E$9999,'QUALIFIED EFH'!CX$5))</f>
        <v>179.33</v>
      </c>
      <c r="CY101" s="476">
        <f>IF(CY$2&lt;&gt;"",IF($C101&lt;&gt;"TBA",CY$2/114,0),SUMIFS('HOURS&amp;CYCLES INPUT'!$F$2:$F$9999,'HOURS&amp;CYCLES INPUT'!$C$2:$C$9999,'QUALIFIED EFH'!$C101,'HOURS&amp;CYCLES INPUT'!$D$2:$D$9999,'QUALIFIED EFH'!CY$4,'HOURS&amp;CYCLES INPUT'!$E$2:$E$9999,'QUALIFIED EFH'!CY$5))</f>
        <v>0</v>
      </c>
      <c r="CZ101" s="476">
        <f>IF(CZ$2&lt;&gt;"",IF($C101&lt;&gt;"TBA",CZ$2/114,0),SUMIFS('HOURS&amp;CYCLES INPUT'!$F$2:$F$9999,'HOURS&amp;CYCLES INPUT'!$C$2:$C$9999,'QUALIFIED EFH'!$C101,'HOURS&amp;CYCLES INPUT'!$D$2:$D$9999,'QUALIFIED EFH'!CZ$4,'HOURS&amp;CYCLES INPUT'!$E$2:$E$9999,'QUALIFIED EFH'!CZ$5))</f>
        <v>384.98</v>
      </c>
      <c r="DA101" s="476">
        <f>IF(DA$2&lt;&gt;"",IF($C101&lt;&gt;"TBA",DA$2/114,0),SUMIFS('HOURS&amp;CYCLES INPUT'!$F$2:$F$9999,'HOURS&amp;CYCLES INPUT'!$C$2:$C$9999,'QUALIFIED EFH'!$C101,'HOURS&amp;CYCLES INPUT'!$D$2:$D$9999,'QUALIFIED EFH'!DA$4,'HOURS&amp;CYCLES INPUT'!$E$2:$E$9999,'QUALIFIED EFH'!DA$5))</f>
        <v>442.61</v>
      </c>
      <c r="DB101" s="476">
        <f>IF(DB$2&lt;&gt;"",IF($C101&lt;&gt;"TBA",DB$2/114,0),SUMIFS('HOURS&amp;CYCLES INPUT'!$F$2:$F$9999,'HOURS&amp;CYCLES INPUT'!$C$2:$C$9999,'QUALIFIED EFH'!$C101,'HOURS&amp;CYCLES INPUT'!$D$2:$D$9999,'QUALIFIED EFH'!DB$4,'HOURS&amp;CYCLES INPUT'!$E$2:$E$9999,'QUALIFIED EFH'!DB$5))</f>
        <v>471.93</v>
      </c>
      <c r="DC101" s="476">
        <f>IF(DC$2&lt;&gt;"",IF($C101&lt;&gt;"TBA",DC$2/114,0),SUMIFS('HOURS&amp;CYCLES INPUT'!$F$2:$F$9999,'HOURS&amp;CYCLES INPUT'!$C$2:$C$9999,'QUALIFIED EFH'!$C101,'HOURS&amp;CYCLES INPUT'!$D$2:$D$9999,'QUALIFIED EFH'!DC$4,'HOURS&amp;CYCLES INPUT'!$E$2:$E$9999,'QUALIFIED EFH'!DC$5))</f>
        <v>454.18</v>
      </c>
      <c r="DD101" s="476">
        <f>IF(DD$2&lt;&gt;"",IF($C101&lt;&gt;"TBA",DD$2/114,0),SUMIFS('HOURS&amp;CYCLES INPUT'!$F$2:$F$9999,'HOURS&amp;CYCLES INPUT'!$C$2:$C$9999,'QUALIFIED EFH'!$C101,'HOURS&amp;CYCLES INPUT'!$D$2:$D$9999,'QUALIFIED EFH'!DD$4,'HOURS&amp;CYCLES INPUT'!$E$2:$E$9999,'QUALIFIED EFH'!DD$5))</f>
        <v>147.83000000000001</v>
      </c>
      <c r="DE101" s="476">
        <f>IF(DE$2&lt;&gt;"",IF($C101&lt;&gt;"TBA",DE$2/114,0),SUMIFS('HOURS&amp;CYCLES INPUT'!$F$2:$F$9999,'HOURS&amp;CYCLES INPUT'!$C$2:$C$9999,'QUALIFIED EFH'!$C101,'HOURS&amp;CYCLES INPUT'!$D$2:$D$9999,'QUALIFIED EFH'!DE$4,'HOURS&amp;CYCLES INPUT'!$E$2:$E$9999,'QUALIFIED EFH'!DE$5))</f>
        <v>0</v>
      </c>
      <c r="DF101" s="476">
        <f>IF(DF$2&lt;&gt;"",IF($C101&lt;&gt;"TBA",DF$2/114,0),SUMIFS('HOURS&amp;CYCLES INPUT'!$F$2:$F$9999,'HOURS&amp;CYCLES INPUT'!$C$2:$C$9999,'QUALIFIED EFH'!$C101,'HOURS&amp;CYCLES INPUT'!$D$2:$D$9999,'QUALIFIED EFH'!DF$4,'HOURS&amp;CYCLES INPUT'!$E$2:$E$9999,'QUALIFIED EFH'!DF$5))</f>
        <v>0</v>
      </c>
      <c r="DG101" s="476">
        <f>IF(DG$2&lt;&gt;"",IF($C101&lt;&gt;"TBA",DG$2/114,0),SUMIFS('HOURS&amp;CYCLES INPUT'!$F$2:$F$9999,'HOURS&amp;CYCLES INPUT'!$C$2:$C$9999,'QUALIFIED EFH'!$C101,'HOURS&amp;CYCLES INPUT'!$D$2:$D$9999,'QUALIFIED EFH'!DG$4,'HOURS&amp;CYCLES INPUT'!$E$2:$E$9999,'QUALIFIED EFH'!DG$5))</f>
        <v>0</v>
      </c>
      <c r="DH101" s="476">
        <f>IF(DH$2&lt;&gt;"",IF($C101&lt;&gt;"TBA",DH$2/114,0),SUMIFS('HOURS&amp;CYCLES INPUT'!$F$2:$F$9999,'HOURS&amp;CYCLES INPUT'!$C$2:$C$9999,'QUALIFIED EFH'!$C101,'HOURS&amp;CYCLES INPUT'!$D$2:$D$9999,'QUALIFIED EFH'!DH$4,'HOURS&amp;CYCLES INPUT'!$E$2:$E$9999,'QUALIFIED EFH'!DH$5))</f>
        <v>0</v>
      </c>
      <c r="DI101" s="476">
        <f>IF(DI$2&lt;&gt;"",IF($C101&lt;&gt;"TBA",DI$2/114,0),SUMIFS('HOURS&amp;CYCLES INPUT'!$F$2:$F$9999,'HOURS&amp;CYCLES INPUT'!$C$2:$C$9999,'QUALIFIED EFH'!$C101,'HOURS&amp;CYCLES INPUT'!$D$2:$D$9999,'QUALIFIED EFH'!DI$4,'HOURS&amp;CYCLES INPUT'!$E$2:$E$9999,'QUALIFIED EFH'!DI$5))</f>
        <v>0</v>
      </c>
      <c r="DJ101" s="476">
        <f>IF(DJ$2&lt;&gt;"",IF($C101&lt;&gt;"TBA",DJ$2/114,0),SUMIFS('HOURS&amp;CYCLES INPUT'!$F$2:$F$9999,'HOURS&amp;CYCLES INPUT'!$C$2:$C$9999,'QUALIFIED EFH'!$C101,'HOURS&amp;CYCLES INPUT'!$D$2:$D$9999,'QUALIFIED EFH'!DJ$4,'HOURS&amp;CYCLES INPUT'!$E$2:$E$9999,'QUALIFIED EFH'!DJ$5))</f>
        <v>0</v>
      </c>
      <c r="DK101" s="476">
        <f>IF(DK$2&lt;&gt;"",IF($C101&lt;&gt;"TBA",DK$2/114,0),SUMIFS('HOURS&amp;CYCLES INPUT'!$F$2:$F$9999,'HOURS&amp;CYCLES INPUT'!$C$2:$C$9999,'QUALIFIED EFH'!$C101,'HOURS&amp;CYCLES INPUT'!$D$2:$D$9999,'QUALIFIED EFH'!DK$4,'HOURS&amp;CYCLES INPUT'!$E$2:$E$9999,'QUALIFIED EFH'!DK$5))</f>
        <v>0</v>
      </c>
      <c r="DL101" s="476">
        <f>IF(DL$2&lt;&gt;"",IF($C101&lt;&gt;"TBA",DL$2/114,0),SUMIFS('HOURS&amp;CYCLES INPUT'!$F$2:$F$9999,'HOURS&amp;CYCLES INPUT'!$C$2:$C$9999,'QUALIFIED EFH'!$C101,'HOURS&amp;CYCLES INPUT'!$D$2:$D$9999,'QUALIFIED EFH'!DL$4,'HOURS&amp;CYCLES INPUT'!$E$2:$E$9999,'QUALIFIED EFH'!DL$5))</f>
        <v>0</v>
      </c>
      <c r="DM101" s="476">
        <f>IF(DM$2&lt;&gt;"",IF($C101&lt;&gt;"TBA",DM$2/114,0),SUMIFS('HOURS&amp;CYCLES INPUT'!$F$2:$F$9999,'HOURS&amp;CYCLES INPUT'!$C$2:$C$9999,'QUALIFIED EFH'!$C101,'HOURS&amp;CYCLES INPUT'!$D$2:$D$9999,'QUALIFIED EFH'!DM$4,'HOURS&amp;CYCLES INPUT'!$E$2:$E$9999,'QUALIFIED EFH'!DM$5))</f>
        <v>0</v>
      </c>
      <c r="DN101" s="476">
        <f>IF(DN$2&lt;&gt;"",IF($C101&lt;&gt;"TBA",DN$2/114,0),SUMIFS('HOURS&amp;CYCLES INPUT'!$F$2:$F$9999,'HOURS&amp;CYCLES INPUT'!$C$2:$C$9999,'QUALIFIED EFH'!$C101,'HOURS&amp;CYCLES INPUT'!$D$2:$D$9999,'QUALIFIED EFH'!DN$4,'HOURS&amp;CYCLES INPUT'!$E$2:$E$9999,'QUALIFIED EFH'!DN$5))</f>
        <v>0</v>
      </c>
      <c r="DO101" s="476">
        <f>IF(DO$2&lt;&gt;"",IF($C101&lt;&gt;"TBA",DO$2/114,0),SUMIFS('HOURS&amp;CYCLES INPUT'!$F$2:$F$9999,'HOURS&amp;CYCLES INPUT'!$C$2:$C$9999,'QUALIFIED EFH'!$C101,'HOURS&amp;CYCLES INPUT'!$D$2:$D$9999,'QUALIFIED EFH'!DO$4,'HOURS&amp;CYCLES INPUT'!$E$2:$E$9999,'QUALIFIED EFH'!DO$5))</f>
        <v>0</v>
      </c>
      <c r="DP101" s="476">
        <f>IF(DP$2&lt;&gt;"",IF($C101&lt;&gt;"TBA",DP$2/114,0),SUMIFS('HOURS&amp;CYCLES INPUT'!$F$2:$F$9999,'HOURS&amp;CYCLES INPUT'!$C$2:$C$9999,'QUALIFIED EFH'!$C101,'HOURS&amp;CYCLES INPUT'!$D$2:$D$9999,'QUALIFIED EFH'!DP$4,'HOURS&amp;CYCLES INPUT'!$E$2:$E$9999,'QUALIFIED EFH'!DP$5))</f>
        <v>0</v>
      </c>
      <c r="DQ101" s="476">
        <f>IF(DQ$2&lt;&gt;"",IF($C101&lt;&gt;"TBA",DQ$2/114,0),SUMIFS('HOURS&amp;CYCLES INPUT'!$F$2:$F$9999,'HOURS&amp;CYCLES INPUT'!$C$2:$C$9999,'QUALIFIED EFH'!$C101,'HOURS&amp;CYCLES INPUT'!$D$2:$D$9999,'QUALIFIED EFH'!DQ$4,'HOURS&amp;CYCLES INPUT'!$E$2:$E$9999,'QUALIFIED EFH'!DQ$5))</f>
        <v>0</v>
      </c>
      <c r="DR101" s="476">
        <f>IF(DR$2&lt;&gt;"",IF($C101&lt;&gt;"TBA",DR$2/114,0),SUMIFS('HOURS&amp;CYCLES INPUT'!$F$2:$F$9999,'HOURS&amp;CYCLES INPUT'!$C$2:$C$9999,'QUALIFIED EFH'!$C101,'HOURS&amp;CYCLES INPUT'!$D$2:$D$9999,'QUALIFIED EFH'!DR$4,'HOURS&amp;CYCLES INPUT'!$E$2:$E$9999,'QUALIFIED EFH'!DR$5))</f>
        <v>0</v>
      </c>
      <c r="DS101" s="476">
        <f>IF(DS$2&lt;&gt;"",IF($C101&lt;&gt;"TBA",DS$2/114,0),SUMIFS('HOURS&amp;CYCLES INPUT'!$F$2:$F$9999,'HOURS&amp;CYCLES INPUT'!$C$2:$C$9999,'QUALIFIED EFH'!$C101,'HOURS&amp;CYCLES INPUT'!$D$2:$D$9999,'QUALIFIED EFH'!DS$4,'HOURS&amp;CYCLES INPUT'!$E$2:$E$9999,'QUALIFIED EFH'!DS$5))</f>
        <v>0</v>
      </c>
      <c r="DT101" s="476">
        <f>IF(DT$2&lt;&gt;"",IF($C101&lt;&gt;"TBA",DT$2/114,0),SUMIFS('HOURS&amp;CYCLES INPUT'!$F$2:$F$9999,'HOURS&amp;CYCLES INPUT'!$C$2:$C$9999,'QUALIFIED EFH'!$C101,'HOURS&amp;CYCLES INPUT'!$D$2:$D$9999,'QUALIFIED EFH'!DT$4,'HOURS&amp;CYCLES INPUT'!$E$2:$E$9999,'QUALIFIED EFH'!DT$5))</f>
        <v>0</v>
      </c>
      <c r="DU101" s="476">
        <f>IF(DU$2&lt;&gt;"",IF($C101&lt;&gt;"TBA",DU$2/114,0),SUMIFS('HOURS&amp;CYCLES INPUT'!$F$2:$F$9999,'HOURS&amp;CYCLES INPUT'!$C$2:$C$9999,'QUALIFIED EFH'!$C101,'HOURS&amp;CYCLES INPUT'!$D$2:$D$9999,'QUALIFIED EFH'!DU$4,'HOURS&amp;CYCLES INPUT'!$E$2:$E$9999,'QUALIFIED EFH'!DU$5))</f>
        <v>0</v>
      </c>
      <c r="DV101" s="476">
        <f>IF(DV$2&lt;&gt;"",IF($C101&lt;&gt;"TBA",DV$2/114,0),SUMIFS('HOURS&amp;CYCLES INPUT'!$F$2:$F$9999,'HOURS&amp;CYCLES INPUT'!$C$2:$C$9999,'QUALIFIED EFH'!$C101,'HOURS&amp;CYCLES INPUT'!$D$2:$D$9999,'QUALIFIED EFH'!DV$4,'HOURS&amp;CYCLES INPUT'!$E$2:$E$9999,'QUALIFIED EFH'!DV$5))</f>
        <v>0</v>
      </c>
      <c r="DW101" s="476">
        <f>IF(DW$2&lt;&gt;"",IF($C101&lt;&gt;"TBA",DW$2/114,0),SUMIFS('HOURS&amp;CYCLES INPUT'!$F$2:$F$9999,'HOURS&amp;CYCLES INPUT'!$C$2:$C$9999,'QUALIFIED EFH'!$C101,'HOURS&amp;CYCLES INPUT'!$D$2:$D$9999,'QUALIFIED EFH'!DW$4,'HOURS&amp;CYCLES INPUT'!$E$2:$E$9999,'QUALIFIED EFH'!DW$5))</f>
        <v>0</v>
      </c>
      <c r="DX101" s="476">
        <f>IF(DX$2&lt;&gt;"",IF($C101&lt;&gt;"TBA",DX$2/114,0),SUMIFS('HOURS&amp;CYCLES INPUT'!$F$2:$F$9999,'HOURS&amp;CYCLES INPUT'!$C$2:$C$9999,'QUALIFIED EFH'!$C101,'HOURS&amp;CYCLES INPUT'!$D$2:$D$9999,'QUALIFIED EFH'!DX$4,'HOURS&amp;CYCLES INPUT'!$E$2:$E$9999,'QUALIFIED EFH'!DX$5))</f>
        <v>0</v>
      </c>
      <c r="DY101" s="476">
        <f>IF(DY$2&lt;&gt;"",IF($C101&lt;&gt;"TBA",DY$2/114,0),SUMIFS('HOURS&amp;CYCLES INPUT'!$F$2:$F$9999,'HOURS&amp;CYCLES INPUT'!$C$2:$C$9999,'QUALIFIED EFH'!$C101,'HOURS&amp;CYCLES INPUT'!$D$2:$D$9999,'QUALIFIED EFH'!DY$4,'HOURS&amp;CYCLES INPUT'!$E$2:$E$9999,'QUALIFIED EFH'!DY$5))</f>
        <v>0</v>
      </c>
      <c r="DZ101" s="476">
        <f>IF(DZ$2&lt;&gt;"",IF($C101&lt;&gt;"TBA",DZ$2/114,0),SUMIFS('HOURS&amp;CYCLES INPUT'!$F$2:$F$9999,'HOURS&amp;CYCLES INPUT'!$C$2:$C$9999,'QUALIFIED EFH'!$C101,'HOURS&amp;CYCLES INPUT'!$D$2:$D$9999,'QUALIFIED EFH'!DZ$4,'HOURS&amp;CYCLES INPUT'!$E$2:$E$9999,'QUALIFIED EFH'!DZ$5))</f>
        <v>0</v>
      </c>
      <c r="EA101" s="476">
        <f>IF(EA$2&lt;&gt;"",IF($C101&lt;&gt;"TBA",EA$2/114,0),SUMIFS('HOURS&amp;CYCLES INPUT'!$F$2:$F$9999,'HOURS&amp;CYCLES INPUT'!$C$2:$C$9999,'QUALIFIED EFH'!$C101,'HOURS&amp;CYCLES INPUT'!$D$2:$D$9999,'QUALIFIED EFH'!EA$4,'HOURS&amp;CYCLES INPUT'!$E$2:$E$9999,'QUALIFIED EFH'!EA$5))</f>
        <v>0</v>
      </c>
      <c r="EB101" s="476">
        <f>IF(EB$2&lt;&gt;"",IF($C101&lt;&gt;"TBA",EB$2/114,0),SUMIFS('HOURS&amp;CYCLES INPUT'!$F$2:$F$9999,'HOURS&amp;CYCLES INPUT'!$C$2:$C$9999,'QUALIFIED EFH'!$C101,'HOURS&amp;CYCLES INPUT'!$D$2:$D$9999,'QUALIFIED EFH'!EB$4,'HOURS&amp;CYCLES INPUT'!$E$2:$E$9999,'QUALIFIED EFH'!EB$5))</f>
        <v>0</v>
      </c>
      <c r="EC101" s="476">
        <f>IF(EC$2&lt;&gt;"",IF($C101&lt;&gt;"TBA",EC$2/114,0),SUMIFS('HOURS&amp;CYCLES INPUT'!$F$2:$F$9999,'HOURS&amp;CYCLES INPUT'!$C$2:$C$9999,'QUALIFIED EFH'!$C101,'HOURS&amp;CYCLES INPUT'!$D$2:$D$9999,'QUALIFIED EFH'!EC$4,'HOURS&amp;CYCLES INPUT'!$E$2:$E$9999,'QUALIFIED EFH'!EC$5))</f>
        <v>0</v>
      </c>
      <c r="ED101" s="476">
        <f>IF(ED$2&lt;&gt;"",IF($C101&lt;&gt;"TBA",ED$2/114,0),SUMIFS('HOURS&amp;CYCLES INPUT'!$F$2:$F$9999,'HOURS&amp;CYCLES INPUT'!$C$2:$C$9999,'QUALIFIED EFH'!$C101,'HOURS&amp;CYCLES INPUT'!$D$2:$D$9999,'QUALIFIED EFH'!ED$4,'HOURS&amp;CYCLES INPUT'!$E$2:$E$9999,'QUALIFIED EFH'!ED$5))</f>
        <v>0</v>
      </c>
      <c r="EE101" s="476">
        <f>IF(EE$2&lt;&gt;"",IF($C101&lt;&gt;"TBA",EE$2/114,0),SUMIFS('HOURS&amp;CYCLES INPUT'!$F$2:$F$9999,'HOURS&amp;CYCLES INPUT'!$C$2:$C$9999,'QUALIFIED EFH'!$C101,'HOURS&amp;CYCLES INPUT'!$D$2:$D$9999,'QUALIFIED EFH'!EE$4,'HOURS&amp;CYCLES INPUT'!$E$2:$E$9999,'QUALIFIED EFH'!EE$5))</f>
        <v>0</v>
      </c>
      <c r="EF101" s="476">
        <f>IF(EF$2&lt;&gt;"",IF($C101&lt;&gt;"TBA",EF$2/114,0),SUMIFS('HOURS&amp;CYCLES INPUT'!$F$2:$F$9999,'HOURS&amp;CYCLES INPUT'!$C$2:$C$9999,'QUALIFIED EFH'!$C101,'HOURS&amp;CYCLES INPUT'!$D$2:$D$9999,'QUALIFIED EFH'!EF$4,'HOURS&amp;CYCLES INPUT'!$E$2:$E$9999,'QUALIFIED EFH'!EF$5))</f>
        <v>0</v>
      </c>
      <c r="EG101" s="476">
        <f>IF(EG$2&lt;&gt;"",IF($C101&lt;&gt;"TBA",EG$2/114,0),SUMIFS('HOURS&amp;CYCLES INPUT'!$F$2:$F$9999,'HOURS&amp;CYCLES INPUT'!$C$2:$C$9999,'QUALIFIED EFH'!$C101,'HOURS&amp;CYCLES INPUT'!$D$2:$D$9999,'QUALIFIED EFH'!EG$4,'HOURS&amp;CYCLES INPUT'!$E$2:$E$9999,'QUALIFIED EFH'!EG$5))</f>
        <v>0</v>
      </c>
      <c r="EH101" s="476">
        <f>IF(EH$2&lt;&gt;"",IF($C101&lt;&gt;"TBA",EH$2/114,0),SUMIFS('HOURS&amp;CYCLES INPUT'!$F$2:$F$9999,'HOURS&amp;CYCLES INPUT'!$C$2:$C$9999,'QUALIFIED EFH'!$C101,'HOURS&amp;CYCLES INPUT'!$D$2:$D$9999,'QUALIFIED EFH'!EH$4,'HOURS&amp;CYCLES INPUT'!$E$2:$E$9999,'QUALIFIED EFH'!EH$5))</f>
        <v>0</v>
      </c>
      <c r="EI101" s="476">
        <f>IF(EI$2&lt;&gt;"",IF($C101&lt;&gt;"TBA",EI$2/114,0),SUMIFS('HOURS&amp;CYCLES INPUT'!$F$2:$F$9999,'HOURS&amp;CYCLES INPUT'!$C$2:$C$9999,'QUALIFIED EFH'!$C101,'HOURS&amp;CYCLES INPUT'!$D$2:$D$9999,'QUALIFIED EFH'!EI$4,'HOURS&amp;CYCLES INPUT'!$E$2:$E$9999,'QUALIFIED EFH'!EI$5))</f>
        <v>0</v>
      </c>
      <c r="EJ101" s="476">
        <f>IF(EJ$2&lt;&gt;"",IF($C101&lt;&gt;"TBA",EJ$2/114,0),SUMIFS('HOURS&amp;CYCLES INPUT'!$F$2:$F$9999,'HOURS&amp;CYCLES INPUT'!$C$2:$C$9999,'QUALIFIED EFH'!$C101,'HOURS&amp;CYCLES INPUT'!$D$2:$D$9999,'QUALIFIED EFH'!EJ$4,'HOURS&amp;CYCLES INPUT'!$E$2:$E$9999,'QUALIFIED EFH'!EJ$5))</f>
        <v>0</v>
      </c>
      <c r="EK101" s="476">
        <f>IF(EK$2&lt;&gt;"",IF($C101&lt;&gt;"TBA",EK$2/114,0),SUMIFS('HOURS&amp;CYCLES INPUT'!$F$2:$F$9999,'HOURS&amp;CYCLES INPUT'!$C$2:$C$9999,'QUALIFIED EFH'!$C101,'HOURS&amp;CYCLES INPUT'!$D$2:$D$9999,'QUALIFIED EFH'!EK$4,'HOURS&amp;CYCLES INPUT'!$E$2:$E$9999,'QUALIFIED EFH'!EK$5))</f>
        <v>0</v>
      </c>
      <c r="EL101" s="476">
        <f>IF(EL$2&lt;&gt;"",IF($C101&lt;&gt;"TBA",EL$2/114,0),SUMIFS('HOURS&amp;CYCLES INPUT'!$F$2:$F$9999,'HOURS&amp;CYCLES INPUT'!$C$2:$C$9999,'QUALIFIED EFH'!$C101,'HOURS&amp;CYCLES INPUT'!$D$2:$D$9999,'QUALIFIED EFH'!EL$4,'HOURS&amp;CYCLES INPUT'!$E$2:$E$9999,'QUALIFIED EFH'!EL$5))</f>
        <v>0</v>
      </c>
      <c r="EM101" s="476">
        <f>IF(EM$2&lt;&gt;"",IF($C101&lt;&gt;"TBA",EM$2/114,0),SUMIFS('HOURS&amp;CYCLES INPUT'!$F$2:$F$9999,'HOURS&amp;CYCLES INPUT'!$C$2:$C$9999,'QUALIFIED EFH'!$C101,'HOURS&amp;CYCLES INPUT'!$D$2:$D$9999,'QUALIFIED EFH'!EM$4,'HOURS&amp;CYCLES INPUT'!$E$2:$E$9999,'QUALIFIED EFH'!EM$5))</f>
        <v>0</v>
      </c>
      <c r="EN101" s="476">
        <f>IF(EN$2&lt;&gt;"",IF($C101&lt;&gt;"TBA",EN$2/114,0),SUMIFS('HOURS&amp;CYCLES INPUT'!$F$2:$F$9999,'HOURS&amp;CYCLES INPUT'!$C$2:$C$9999,'QUALIFIED EFH'!$C101,'HOURS&amp;CYCLES INPUT'!$D$2:$D$9999,'QUALIFIED EFH'!EN$4,'HOURS&amp;CYCLES INPUT'!$E$2:$E$9999,'QUALIFIED EFH'!EN$5))</f>
        <v>0</v>
      </c>
      <c r="EO101" s="476">
        <f>IF(EO$2&lt;&gt;"",IF($C101&lt;&gt;"TBA",EO$2/114,0),SUMIFS('HOURS&amp;CYCLES INPUT'!$F$2:$F$9999,'HOURS&amp;CYCLES INPUT'!$C$2:$C$9999,'QUALIFIED EFH'!$C101,'HOURS&amp;CYCLES INPUT'!$D$2:$D$9999,'QUALIFIED EFH'!EO$4,'HOURS&amp;CYCLES INPUT'!$E$2:$E$9999,'QUALIFIED EFH'!EO$5))</f>
        <v>0</v>
      </c>
      <c r="EP101" s="476">
        <f>IF(EP$2&lt;&gt;"",IF($C101&lt;&gt;"TBA",EP$2/114,0),SUMIFS('HOURS&amp;CYCLES INPUT'!$F$2:$F$9999,'HOURS&amp;CYCLES INPUT'!$C$2:$C$9999,'QUALIFIED EFH'!$C101,'HOURS&amp;CYCLES INPUT'!$D$2:$D$9999,'QUALIFIED EFH'!EP$4,'HOURS&amp;CYCLES INPUT'!$E$2:$E$9999,'QUALIFIED EFH'!EP$5))</f>
        <v>0</v>
      </c>
      <c r="EQ101" s="476">
        <f>IF(EQ$2&lt;&gt;"",IF($C101&lt;&gt;"TBA",EQ$2/114,0),SUMIFS('HOURS&amp;CYCLES INPUT'!$F$2:$F$9999,'HOURS&amp;CYCLES INPUT'!$C$2:$C$9999,'QUALIFIED EFH'!$C101,'HOURS&amp;CYCLES INPUT'!$D$2:$D$9999,'QUALIFIED EFH'!EQ$4,'HOURS&amp;CYCLES INPUT'!$E$2:$E$9999,'QUALIFIED EFH'!EQ$5))</f>
        <v>0</v>
      </c>
      <c r="ER101" s="476">
        <f>IF(ER$2&lt;&gt;"",IF($C101&lt;&gt;"TBA",ER$2/114,0),SUMIFS('HOURS&amp;CYCLES INPUT'!$F$2:$F$9999,'HOURS&amp;CYCLES INPUT'!$C$2:$C$9999,'QUALIFIED EFH'!$C101,'HOURS&amp;CYCLES INPUT'!$D$2:$D$9999,'QUALIFIED EFH'!ER$4,'HOURS&amp;CYCLES INPUT'!$E$2:$E$9999,'QUALIFIED EFH'!ER$5))</f>
        <v>0</v>
      </c>
      <c r="ES101" s="476">
        <f>IF(ES$2&lt;&gt;"",IF($C101&lt;&gt;"TBA",ES$2/114,0),SUMIFS('HOURS&amp;CYCLES INPUT'!$F$2:$F$9999,'HOURS&amp;CYCLES INPUT'!$C$2:$C$9999,'QUALIFIED EFH'!$C101,'HOURS&amp;CYCLES INPUT'!$D$2:$D$9999,'QUALIFIED EFH'!ES$4,'HOURS&amp;CYCLES INPUT'!$E$2:$E$9999,'QUALIFIED EFH'!ES$5))</f>
        <v>0</v>
      </c>
      <c r="ET101" s="476">
        <f>IF(ET$2&lt;&gt;"",IF($C101&lt;&gt;"TBA",ET$2/114,0),SUMIFS('HOURS&amp;CYCLES INPUT'!$F$2:$F$9999,'HOURS&amp;CYCLES INPUT'!$C$2:$C$9999,'QUALIFIED EFH'!$C101,'HOURS&amp;CYCLES INPUT'!$D$2:$D$9999,'QUALIFIED EFH'!ET$4,'HOURS&amp;CYCLES INPUT'!$E$2:$E$9999,'QUALIFIED EFH'!ET$5))</f>
        <v>0</v>
      </c>
      <c r="EU101" s="476">
        <f>IF(EU$2&lt;&gt;"",IF($C101&lt;&gt;"TBA",EU$2/114,0),SUMIFS('HOURS&amp;CYCLES INPUT'!$F$2:$F$9999,'HOURS&amp;CYCLES INPUT'!$C$2:$C$9999,'QUALIFIED EFH'!$C101,'HOURS&amp;CYCLES INPUT'!$D$2:$D$9999,'QUALIFIED EFH'!EU$4,'HOURS&amp;CYCLES INPUT'!$E$2:$E$9999,'QUALIFIED EFH'!EU$5))</f>
        <v>0</v>
      </c>
      <c r="EV101" s="476">
        <f>IF(EV$2&lt;&gt;"",IF($C101&lt;&gt;"TBA",EV$2/114,0),SUMIFS('HOURS&amp;CYCLES INPUT'!$F$2:$F$9999,'HOURS&amp;CYCLES INPUT'!$C$2:$C$9999,'QUALIFIED EFH'!$C101,'HOURS&amp;CYCLES INPUT'!$D$2:$D$9999,'QUALIFIED EFH'!EV$4,'HOURS&amp;CYCLES INPUT'!$E$2:$E$9999,'QUALIFIED EFH'!EV$5))</f>
        <v>0</v>
      </c>
      <c r="EW101" s="476">
        <f>IF(EW$2&lt;&gt;"",IF($C101&lt;&gt;"TBA",EW$2/114,0),SUMIFS('HOURS&amp;CYCLES INPUT'!$F$2:$F$9999,'HOURS&amp;CYCLES INPUT'!$C$2:$C$9999,'QUALIFIED EFH'!$C101,'HOURS&amp;CYCLES INPUT'!$D$2:$D$9999,'QUALIFIED EFH'!EW$4,'HOURS&amp;CYCLES INPUT'!$E$2:$E$9999,'QUALIFIED EFH'!EW$5))</f>
        <v>0</v>
      </c>
      <c r="EX101" s="476">
        <f>IF(EX$2&lt;&gt;"",IF($C101&lt;&gt;"TBA",EX$2/114,0),SUMIFS('HOURS&amp;CYCLES INPUT'!$F$2:$F$9999,'HOURS&amp;CYCLES INPUT'!$C$2:$C$9999,'QUALIFIED EFH'!$C101,'HOURS&amp;CYCLES INPUT'!$D$2:$D$9999,'QUALIFIED EFH'!EX$4,'HOURS&amp;CYCLES INPUT'!$E$2:$E$9999,'QUALIFIED EFH'!EX$5))</f>
        <v>0</v>
      </c>
      <c r="EY101" s="476">
        <f>IF(EY$2&lt;&gt;"",IF($C101&lt;&gt;"TBA",EY$2/114,0),SUMIFS('HOURS&amp;CYCLES INPUT'!$F$2:$F$9999,'HOURS&amp;CYCLES INPUT'!$C$2:$C$9999,'QUALIFIED EFH'!$C101,'HOURS&amp;CYCLES INPUT'!$D$2:$D$9999,'QUALIFIED EFH'!EY$4,'HOURS&amp;CYCLES INPUT'!$E$2:$E$9999,'QUALIFIED EFH'!EY$5))</f>
        <v>0</v>
      </c>
      <c r="EZ101" s="476">
        <f>IF(EZ$2&lt;&gt;"",IF($C101&lt;&gt;"TBA",EZ$2/114,0),SUMIFS('HOURS&amp;CYCLES INPUT'!$F$2:$F$9999,'HOURS&amp;CYCLES INPUT'!$C$2:$C$9999,'QUALIFIED EFH'!$C101,'HOURS&amp;CYCLES INPUT'!$D$2:$D$9999,'QUALIFIED EFH'!EZ$4,'HOURS&amp;CYCLES INPUT'!$E$2:$E$9999,'QUALIFIED EFH'!EZ$5))</f>
        <v>0</v>
      </c>
      <c r="FA101" s="476">
        <f>IF(FA$2&lt;&gt;"",IF($C101&lt;&gt;"TBA",FA$2/114,0),SUMIFS('HOURS&amp;CYCLES INPUT'!$F$2:$F$9999,'HOURS&amp;CYCLES INPUT'!$C$2:$C$9999,'QUALIFIED EFH'!$C101,'HOURS&amp;CYCLES INPUT'!$D$2:$D$9999,'QUALIFIED EFH'!FA$4,'HOURS&amp;CYCLES INPUT'!$E$2:$E$9999,'QUALIFIED EFH'!FA$5))</f>
        <v>0</v>
      </c>
      <c r="FB101" s="476">
        <f>IF(FB$2&lt;&gt;"",IF($C101&lt;&gt;"TBA",FB$2/114,0),SUMIFS('HOURS&amp;CYCLES INPUT'!$F$2:$F$9999,'HOURS&amp;CYCLES INPUT'!$C$2:$C$9999,'QUALIFIED EFH'!$C101,'HOURS&amp;CYCLES INPUT'!$D$2:$D$9999,'QUALIFIED EFH'!FB$4,'HOURS&amp;CYCLES INPUT'!$E$2:$E$9999,'QUALIFIED EFH'!FB$5))</f>
        <v>0</v>
      </c>
      <c r="FC101" s="476">
        <f>IF(FC$2&lt;&gt;"",IF($C101&lt;&gt;"TBA",FC$2/114,0),SUMIFS('HOURS&amp;CYCLES INPUT'!$F$2:$F$9999,'HOURS&amp;CYCLES INPUT'!$C$2:$C$9999,'QUALIFIED EFH'!$C101,'HOURS&amp;CYCLES INPUT'!$D$2:$D$9999,'QUALIFIED EFH'!FC$4,'HOURS&amp;CYCLES INPUT'!$E$2:$E$9999,'QUALIFIED EFH'!FC$5))</f>
        <v>0</v>
      </c>
      <c r="FD101" s="476">
        <f>IF(FD$2&lt;&gt;"",IF($C101&lt;&gt;"TBA",FD$2/114,0),SUMIFS('HOURS&amp;CYCLES INPUT'!$F$2:$F$9999,'HOURS&amp;CYCLES INPUT'!$C$2:$C$9999,'QUALIFIED EFH'!$C101,'HOURS&amp;CYCLES INPUT'!$D$2:$D$9999,'QUALIFIED EFH'!FD$4,'HOURS&amp;CYCLES INPUT'!$E$2:$E$9999,'QUALIFIED EFH'!FD$5))</f>
        <v>0</v>
      </c>
      <c r="FE101" s="476">
        <f>IF(FE$2&lt;&gt;"",IF($C101&lt;&gt;"TBA",FE$2/114,0),SUMIFS('HOURS&amp;CYCLES INPUT'!$F$2:$F$9999,'HOURS&amp;CYCLES INPUT'!$C$2:$C$9999,'QUALIFIED EFH'!$C101,'HOURS&amp;CYCLES INPUT'!$D$2:$D$9999,'QUALIFIED EFH'!FE$4,'HOURS&amp;CYCLES INPUT'!$E$2:$E$9999,'QUALIFIED EFH'!FE$5))</f>
        <v>0</v>
      </c>
      <c r="FF101" s="476">
        <f>IF(FF$2&lt;&gt;"",IF($C101&lt;&gt;"TBA",FF$2/114,0),SUMIFS('HOURS&amp;CYCLES INPUT'!$F$2:$F$9999,'HOURS&amp;CYCLES INPUT'!$C$2:$C$9999,'QUALIFIED EFH'!$C101,'HOURS&amp;CYCLES INPUT'!$D$2:$D$9999,'QUALIFIED EFH'!FF$4,'HOURS&amp;CYCLES INPUT'!$E$2:$E$9999,'QUALIFIED EFH'!FF$5))</f>
        <v>0</v>
      </c>
      <c r="FG101" s="476">
        <f>IF(FG$2&lt;&gt;"",IF($C101&lt;&gt;"TBA",FG$2/114,0),SUMIFS('HOURS&amp;CYCLES INPUT'!$F$2:$F$9999,'HOURS&amp;CYCLES INPUT'!$C$2:$C$9999,'QUALIFIED EFH'!$C101,'HOURS&amp;CYCLES INPUT'!$D$2:$D$9999,'QUALIFIED EFH'!FG$4,'HOURS&amp;CYCLES INPUT'!$E$2:$E$9999,'QUALIFIED EFH'!FG$5))</f>
        <v>0</v>
      </c>
      <c r="FH101" s="476">
        <f>IF(FH$2&lt;&gt;"",IF($C101&lt;&gt;"TBA",FH$2/114,0),SUMIFS('HOURS&amp;CYCLES INPUT'!$F$2:$F$9999,'HOURS&amp;CYCLES INPUT'!$C$2:$C$9999,'QUALIFIED EFH'!$C101,'HOURS&amp;CYCLES INPUT'!$D$2:$D$9999,'QUALIFIED EFH'!FH$4,'HOURS&amp;CYCLES INPUT'!$E$2:$E$9999,'QUALIFIED EFH'!FH$5))</f>
        <v>0</v>
      </c>
      <c r="FI101" s="476">
        <f>IF(FI$2&lt;&gt;"",IF($C101&lt;&gt;"TBA",FI$2/114,0),SUMIFS('HOURS&amp;CYCLES INPUT'!$F$2:$F$9999,'HOURS&amp;CYCLES INPUT'!$C$2:$C$9999,'QUALIFIED EFH'!$C101,'HOURS&amp;CYCLES INPUT'!$D$2:$D$9999,'QUALIFIED EFH'!FI$4,'HOURS&amp;CYCLES INPUT'!$E$2:$E$9999,'QUALIFIED EFH'!FI$5))</f>
        <v>0</v>
      </c>
      <c r="FJ101" s="476">
        <f>IF(FJ$2&lt;&gt;"",IF($C101&lt;&gt;"TBA",FJ$2/114,0),SUMIFS('HOURS&amp;CYCLES INPUT'!$F$2:$F$9999,'HOURS&amp;CYCLES INPUT'!$C$2:$C$9999,'QUALIFIED EFH'!$C101,'HOURS&amp;CYCLES INPUT'!$D$2:$D$9999,'QUALIFIED EFH'!FJ$4,'HOURS&amp;CYCLES INPUT'!$E$2:$E$9999,'QUALIFIED EFH'!FJ$5))</f>
        <v>0</v>
      </c>
      <c r="FK101" s="476">
        <f>IF(FK$2&lt;&gt;"",IF($C101&lt;&gt;"TBA",FK$2/114,0),SUMIFS('HOURS&amp;CYCLES INPUT'!$F$2:$F$9999,'HOURS&amp;CYCLES INPUT'!$C$2:$C$9999,'QUALIFIED EFH'!$C101,'HOURS&amp;CYCLES INPUT'!$D$2:$D$9999,'QUALIFIED EFH'!FK$4,'HOURS&amp;CYCLES INPUT'!$E$2:$E$9999,'QUALIFIED EFH'!FK$5))</f>
        <v>0</v>
      </c>
      <c r="FL101" s="476">
        <f>IF(FL$2&lt;&gt;"",IF($C101&lt;&gt;"TBA",FL$2/114,0),SUMIFS('HOURS&amp;CYCLES INPUT'!$F$2:$F$9999,'HOURS&amp;CYCLES INPUT'!$C$2:$C$9999,'QUALIFIED EFH'!$C101,'HOURS&amp;CYCLES INPUT'!$D$2:$D$9999,'QUALIFIED EFH'!FL$4,'HOURS&amp;CYCLES INPUT'!$E$2:$E$9999,'QUALIFIED EFH'!FL$5))</f>
        <v>0</v>
      </c>
      <c r="FM101" s="476">
        <f>IF(FM$2&lt;&gt;"",IF($C101&lt;&gt;"TBA",FM$2/114,0),SUMIFS('HOURS&amp;CYCLES INPUT'!$F$2:$F$9999,'HOURS&amp;CYCLES INPUT'!$C$2:$C$9999,'QUALIFIED EFH'!$C101,'HOURS&amp;CYCLES INPUT'!$D$2:$D$9999,'QUALIFIED EFH'!FM$4,'HOURS&amp;CYCLES INPUT'!$E$2:$E$9999,'QUALIFIED EFH'!FM$5))</f>
        <v>0</v>
      </c>
      <c r="FN101" s="476">
        <f>IF(FN$2&lt;&gt;"",IF($C101&lt;&gt;"TBA",FN$2/114,0),SUMIFS('HOURS&amp;CYCLES INPUT'!$F$2:$F$9999,'HOURS&amp;CYCLES INPUT'!$C$2:$C$9999,'QUALIFIED EFH'!$C101,'HOURS&amp;CYCLES INPUT'!$D$2:$D$9999,'QUALIFIED EFH'!FN$4,'HOURS&amp;CYCLES INPUT'!$E$2:$E$9999,'QUALIFIED EFH'!FN$5))</f>
        <v>0</v>
      </c>
      <c r="FO101" s="476">
        <f>IF(FO$2&lt;&gt;"",IF($C101&lt;&gt;"TBA",FO$2/114,0),SUMIFS('HOURS&amp;CYCLES INPUT'!$F$2:$F$9999,'HOURS&amp;CYCLES INPUT'!$C$2:$C$9999,'QUALIFIED EFH'!$C101,'HOURS&amp;CYCLES INPUT'!$D$2:$D$9999,'QUALIFIED EFH'!FO$4,'HOURS&amp;CYCLES INPUT'!$E$2:$E$9999,'QUALIFIED EFH'!FO$5))</f>
        <v>0</v>
      </c>
      <c r="FP101" s="476">
        <f>IF(FP$2&lt;&gt;"",IF($C101&lt;&gt;"TBA",FP$2/114,0),SUMIFS('HOURS&amp;CYCLES INPUT'!$F$2:$F$9999,'HOURS&amp;CYCLES INPUT'!$C$2:$C$9999,'QUALIFIED EFH'!$C101,'HOURS&amp;CYCLES INPUT'!$D$2:$D$9999,'QUALIFIED EFH'!FP$4,'HOURS&amp;CYCLES INPUT'!$E$2:$E$9999,'QUALIFIED EFH'!FP$5))</f>
        <v>0</v>
      </c>
      <c r="FQ101" s="476">
        <f>IF(FQ$2&lt;&gt;"",IF($C101&lt;&gt;"TBA",FQ$2/114,0),SUMIFS('HOURS&amp;CYCLES INPUT'!$F$2:$F$9999,'HOURS&amp;CYCLES INPUT'!$C$2:$C$9999,'QUALIFIED EFH'!$C101,'HOURS&amp;CYCLES INPUT'!$D$2:$D$9999,'QUALIFIED EFH'!FQ$4,'HOURS&amp;CYCLES INPUT'!$E$2:$E$9999,'QUALIFIED EFH'!FQ$5))</f>
        <v>0</v>
      </c>
      <c r="FR101" s="476">
        <f>IF(FR$2&lt;&gt;"",IF($C101&lt;&gt;"TBA",FR$2/114,0),SUMIFS('HOURS&amp;CYCLES INPUT'!$F$2:$F$9999,'HOURS&amp;CYCLES INPUT'!$C$2:$C$9999,'QUALIFIED EFH'!$C101,'HOURS&amp;CYCLES INPUT'!$D$2:$D$9999,'QUALIFIED EFH'!FR$4,'HOURS&amp;CYCLES INPUT'!$E$2:$E$9999,'QUALIFIED EFH'!FR$5))</f>
        <v>0</v>
      </c>
      <c r="FS101" s="476">
        <f>IF(FS$2&lt;&gt;"",IF($C101&lt;&gt;"TBA",FS$2/114,0),SUMIFS('HOURS&amp;CYCLES INPUT'!$F$2:$F$9999,'HOURS&amp;CYCLES INPUT'!$C$2:$C$9999,'QUALIFIED EFH'!$C101,'HOURS&amp;CYCLES INPUT'!$D$2:$D$9999,'QUALIFIED EFH'!FS$4,'HOURS&amp;CYCLES INPUT'!$E$2:$E$9999,'QUALIFIED EFH'!FS$5))</f>
        <v>0</v>
      </c>
      <c r="FT101" s="476">
        <f>IF(FT$2&lt;&gt;"",IF($C101&lt;&gt;"TBA",FT$2/114,0),SUMIFS('HOURS&amp;CYCLES INPUT'!$F$2:$F$9999,'HOURS&amp;CYCLES INPUT'!$C$2:$C$9999,'QUALIFIED EFH'!$C101,'HOURS&amp;CYCLES INPUT'!$D$2:$D$9999,'QUALIFIED EFH'!FT$4,'HOURS&amp;CYCLES INPUT'!$E$2:$E$9999,'QUALIFIED EFH'!FT$5))</f>
        <v>0</v>
      </c>
      <c r="FU101" s="476">
        <f>IF(FU$2&lt;&gt;"",IF($C101&lt;&gt;"TBA",FU$2/114,0),SUMIFS('HOURS&amp;CYCLES INPUT'!$F$2:$F$9999,'HOURS&amp;CYCLES INPUT'!$C$2:$C$9999,'QUALIFIED EFH'!$C101,'HOURS&amp;CYCLES INPUT'!$D$2:$D$9999,'QUALIFIED EFH'!FU$4,'HOURS&amp;CYCLES INPUT'!$E$2:$E$9999,'QUALIFIED EFH'!FU$5))</f>
        <v>0</v>
      </c>
      <c r="FV101" s="476">
        <f>IF(FV$2&lt;&gt;"",IF($C101&lt;&gt;"TBA",FV$2/114,0),SUMIFS('HOURS&amp;CYCLES INPUT'!$F$2:$F$9999,'HOURS&amp;CYCLES INPUT'!$C$2:$C$9999,'QUALIFIED EFH'!$C101,'HOURS&amp;CYCLES INPUT'!$D$2:$D$9999,'QUALIFIED EFH'!FV$4,'HOURS&amp;CYCLES INPUT'!$E$2:$E$9999,'QUALIFIED EFH'!FV$5))</f>
        <v>0</v>
      </c>
      <c r="FW101" s="476">
        <f>IF(FW$2&lt;&gt;"",IF($C101&lt;&gt;"TBA",FW$2/114,0),SUMIFS('HOURS&amp;CYCLES INPUT'!$F$2:$F$9999,'HOURS&amp;CYCLES INPUT'!$C$2:$C$9999,'QUALIFIED EFH'!$C101,'HOURS&amp;CYCLES INPUT'!$D$2:$D$9999,'QUALIFIED EFH'!FW$4,'HOURS&amp;CYCLES INPUT'!$E$2:$E$9999,'QUALIFIED EFH'!FW$5))</f>
        <v>0</v>
      </c>
      <c r="FX101" s="476">
        <f>IF(FX$2&lt;&gt;"",IF($C101&lt;&gt;"TBA",FX$2/114,0),SUMIFS('HOURS&amp;CYCLES INPUT'!$F$2:$F$9999,'HOURS&amp;CYCLES INPUT'!$C$2:$C$9999,'QUALIFIED EFH'!$C101,'HOURS&amp;CYCLES INPUT'!$D$2:$D$9999,'QUALIFIED EFH'!FX$4,'HOURS&amp;CYCLES INPUT'!$E$2:$E$9999,'QUALIFIED EFH'!FX$5))</f>
        <v>0</v>
      </c>
      <c r="FY101" s="476">
        <f>IF(FY$2&lt;&gt;"",IF($C101&lt;&gt;"TBA",FY$2/114,0),SUMIFS('HOURS&amp;CYCLES INPUT'!$F$2:$F$9999,'HOURS&amp;CYCLES INPUT'!$C$2:$C$9999,'QUALIFIED EFH'!$C101,'HOURS&amp;CYCLES INPUT'!$D$2:$D$9999,'QUALIFIED EFH'!FY$4,'HOURS&amp;CYCLES INPUT'!$E$2:$E$9999,'QUALIFIED EFH'!FY$5))</f>
        <v>0</v>
      </c>
      <c r="FZ101" s="476">
        <f>IF(FZ$2&lt;&gt;"",IF($C101&lt;&gt;"TBA",FZ$2/114,0),SUMIFS('HOURS&amp;CYCLES INPUT'!$F$2:$F$9999,'HOURS&amp;CYCLES INPUT'!$C$2:$C$9999,'QUALIFIED EFH'!$C101,'HOURS&amp;CYCLES INPUT'!$D$2:$D$9999,'QUALIFIED EFH'!FZ$4,'HOURS&amp;CYCLES INPUT'!$E$2:$E$9999,'QUALIFIED EFH'!FZ$5))</f>
        <v>0</v>
      </c>
      <c r="GA101" s="476">
        <f>IF(GA$2&lt;&gt;"",IF($C101&lt;&gt;"TBA",GA$2/114,0),SUMIFS('HOURS&amp;CYCLES INPUT'!$F$2:$F$9999,'HOURS&amp;CYCLES INPUT'!$C$2:$C$9999,'QUALIFIED EFH'!$C101,'HOURS&amp;CYCLES INPUT'!$D$2:$D$9999,'QUALIFIED EFH'!GA$4,'HOURS&amp;CYCLES INPUT'!$E$2:$E$9999,'QUALIFIED EFH'!GA$5))</f>
        <v>0</v>
      </c>
      <c r="GB101" s="476">
        <f>IF(GB$2&lt;&gt;"",IF($C101&lt;&gt;"TBA",GB$2/114,0),SUMIFS('HOURS&amp;CYCLES INPUT'!$F$2:$F$9999,'HOURS&amp;CYCLES INPUT'!$C$2:$C$9999,'QUALIFIED EFH'!$C101,'HOURS&amp;CYCLES INPUT'!$D$2:$D$9999,'QUALIFIED EFH'!GB$4,'HOURS&amp;CYCLES INPUT'!$E$2:$E$9999,'QUALIFIED EFH'!GB$5))</f>
        <v>0</v>
      </c>
    </row>
    <row r="102" spans="3:184" x14ac:dyDescent="0.35">
      <c r="C102" s="472">
        <f>'QUALIFIED ENGINES'!D135</f>
        <v>91587</v>
      </c>
      <c r="D102" s="476">
        <f>IF(D$2&lt;&gt;"",IF($C102&lt;&gt;"TBA",D$2/114,0),SUMIFS('HOURS&amp;CYCLES INPUT'!$F$2:$F$9999,'HOURS&amp;CYCLES INPUT'!$C$2:$C$9999,'QUALIFIED EFH'!$C102,'HOURS&amp;CYCLES INPUT'!$D$2:$D$9999,'QUALIFIED EFH'!D$4,'HOURS&amp;CYCLES INPUT'!$E$2:$E$9999,'QUALIFIED EFH'!D$5))</f>
        <v>0</v>
      </c>
      <c r="E102" s="476">
        <f>IF(E$2&lt;&gt;"",IF($C102&lt;&gt;"TBA",E$2/114,0),SUMIFS('HOURS&amp;CYCLES INPUT'!$F$2:$F$9999,'HOURS&amp;CYCLES INPUT'!$C$2:$C$9999,'QUALIFIED EFH'!$C102,'HOURS&amp;CYCLES INPUT'!$D$2:$D$9999,'QUALIFIED EFH'!E$4,'HOURS&amp;CYCLES INPUT'!$E$2:$E$9999,'QUALIFIED EFH'!E$5))</f>
        <v>0</v>
      </c>
      <c r="F102" s="476">
        <f>IF(F$2&lt;&gt;"",IF($C102&lt;&gt;"TBA",F$2/114,0),SUMIFS('HOURS&amp;CYCLES INPUT'!$F$2:$F$9999,'HOURS&amp;CYCLES INPUT'!$C$2:$C$9999,'QUALIFIED EFH'!$C102,'HOURS&amp;CYCLES INPUT'!$D$2:$D$9999,'QUALIFIED EFH'!F$4,'HOURS&amp;CYCLES INPUT'!$E$2:$E$9999,'QUALIFIED EFH'!F$5))</f>
        <v>0</v>
      </c>
      <c r="G102" s="476">
        <f>IF(G$2&lt;&gt;"",IF($C102&lt;&gt;"TBA",G$2/114,0),SUMIFS('HOURS&amp;CYCLES INPUT'!$F$2:$F$9999,'HOURS&amp;CYCLES INPUT'!$C$2:$C$9999,'QUALIFIED EFH'!$C102,'HOURS&amp;CYCLES INPUT'!$D$2:$D$9999,'QUALIFIED EFH'!G$4,'HOURS&amp;CYCLES INPUT'!$E$2:$E$9999,'QUALIFIED EFH'!G$5))</f>
        <v>0</v>
      </c>
      <c r="H102" s="476">
        <f>IF(H$2&lt;&gt;"",IF($C102&lt;&gt;"TBA",H$2/114,0),SUMIFS('HOURS&amp;CYCLES INPUT'!$F$2:$F$9999,'HOURS&amp;CYCLES INPUT'!$C$2:$C$9999,'QUALIFIED EFH'!$C102,'HOURS&amp;CYCLES INPUT'!$D$2:$D$9999,'QUALIFIED EFH'!H$4,'HOURS&amp;CYCLES INPUT'!$E$2:$E$9999,'QUALIFIED EFH'!H$5))</f>
        <v>0</v>
      </c>
      <c r="I102" s="476">
        <f>IF(I$2&lt;&gt;"",IF($C102&lt;&gt;"TBA",I$2/114,0),SUMIFS('HOURS&amp;CYCLES INPUT'!$F$2:$F$9999,'HOURS&amp;CYCLES INPUT'!$C$2:$C$9999,'QUALIFIED EFH'!$C102,'HOURS&amp;CYCLES INPUT'!$D$2:$D$9999,'QUALIFIED EFH'!I$4,'HOURS&amp;CYCLES INPUT'!$E$2:$E$9999,'QUALIFIED EFH'!I$5))</f>
        <v>0</v>
      </c>
      <c r="J102" s="476">
        <f>IF(J$2&lt;&gt;"",IF($C102&lt;&gt;"TBA",J$2/114,0),SUMIFS('HOURS&amp;CYCLES INPUT'!$F$2:$F$9999,'HOURS&amp;CYCLES INPUT'!$C$2:$C$9999,'QUALIFIED EFH'!$C102,'HOURS&amp;CYCLES INPUT'!$D$2:$D$9999,'QUALIFIED EFH'!J$4,'HOURS&amp;CYCLES INPUT'!$E$2:$E$9999,'QUALIFIED EFH'!J$5))</f>
        <v>0</v>
      </c>
      <c r="K102" s="476">
        <f>IF(K$2&lt;&gt;"",IF($C102&lt;&gt;"TBA",K$2/114,0),SUMIFS('HOURS&amp;CYCLES INPUT'!$F$2:$F$9999,'HOURS&amp;CYCLES INPUT'!$C$2:$C$9999,'QUALIFIED EFH'!$C102,'HOURS&amp;CYCLES INPUT'!$D$2:$D$9999,'QUALIFIED EFH'!K$4,'HOURS&amp;CYCLES INPUT'!$E$2:$E$9999,'QUALIFIED EFH'!K$5))</f>
        <v>0</v>
      </c>
      <c r="L102" s="476">
        <f>IF(L$2&lt;&gt;"",IF($C102&lt;&gt;"TBA",L$2/114,0),SUMIFS('HOURS&amp;CYCLES INPUT'!$F$2:$F$9999,'HOURS&amp;CYCLES INPUT'!$C$2:$C$9999,'QUALIFIED EFH'!$C102,'HOURS&amp;CYCLES INPUT'!$D$2:$D$9999,'QUALIFIED EFH'!L$4,'HOURS&amp;CYCLES INPUT'!$E$2:$E$9999,'QUALIFIED EFH'!L$5))</f>
        <v>0</v>
      </c>
      <c r="M102" s="476">
        <f>IF(M$2&lt;&gt;"",IF($C102&lt;&gt;"TBA",M$2/114,0),SUMIFS('HOURS&amp;CYCLES INPUT'!$F$2:$F$9999,'HOURS&amp;CYCLES INPUT'!$C$2:$C$9999,'QUALIFIED EFH'!$C102,'HOURS&amp;CYCLES INPUT'!$D$2:$D$9999,'QUALIFIED EFH'!M$4,'HOURS&amp;CYCLES INPUT'!$E$2:$E$9999,'QUALIFIED EFH'!M$5))</f>
        <v>0</v>
      </c>
      <c r="N102" s="476">
        <f>IF(N$2&lt;&gt;"",IF($C102&lt;&gt;"TBA",N$2/114,0),SUMIFS('HOURS&amp;CYCLES INPUT'!$F$2:$F$9999,'HOURS&amp;CYCLES INPUT'!$C$2:$C$9999,'QUALIFIED EFH'!$C102,'HOURS&amp;CYCLES INPUT'!$D$2:$D$9999,'QUALIFIED EFH'!N$4,'HOURS&amp;CYCLES INPUT'!$E$2:$E$9999,'QUALIFIED EFH'!N$5))</f>
        <v>0</v>
      </c>
      <c r="O102" s="476">
        <f>IF(O$2&lt;&gt;"",IF($C102&lt;&gt;"TBA",O$2/114,0),SUMIFS('HOURS&amp;CYCLES INPUT'!$F$2:$F$9999,'HOURS&amp;CYCLES INPUT'!$C$2:$C$9999,'QUALIFIED EFH'!$C102,'HOURS&amp;CYCLES INPUT'!$D$2:$D$9999,'QUALIFIED EFH'!O$4,'HOURS&amp;CYCLES INPUT'!$E$2:$E$9999,'QUALIFIED EFH'!O$5))</f>
        <v>0</v>
      </c>
      <c r="P102" s="476">
        <f>IF(P$2&lt;&gt;"",IF($C102&lt;&gt;"TBA",P$2/114,0),SUMIFS('HOURS&amp;CYCLES INPUT'!$F$2:$F$9999,'HOURS&amp;CYCLES INPUT'!$C$2:$C$9999,'QUALIFIED EFH'!$C102,'HOURS&amp;CYCLES INPUT'!$D$2:$D$9999,'QUALIFIED EFH'!P$4,'HOURS&amp;CYCLES INPUT'!$E$2:$E$9999,'QUALIFIED EFH'!P$5))</f>
        <v>0</v>
      </c>
      <c r="Q102" s="476">
        <f>IF(Q$2&lt;&gt;"",IF($C102&lt;&gt;"TBA",Q$2/114,0),SUMIFS('HOURS&amp;CYCLES INPUT'!$F$2:$F$9999,'HOURS&amp;CYCLES INPUT'!$C$2:$C$9999,'QUALIFIED EFH'!$C102,'HOURS&amp;CYCLES INPUT'!$D$2:$D$9999,'QUALIFIED EFH'!Q$4,'HOURS&amp;CYCLES INPUT'!$E$2:$E$9999,'QUALIFIED EFH'!Q$5))</f>
        <v>0</v>
      </c>
      <c r="R102" s="476">
        <f>IF(R$1&lt;&gt;"",IF($C102&lt;&gt;"TBA",R$1/114,0),SUMIFS('HOURS&amp;CYCLES INPUT'!$F$2:$F$9999,'HOURS&amp;CYCLES INPUT'!$C$2:$C$9999,'QUALIFIED EFH'!$C102,'HOURS&amp;CYCLES INPUT'!$D$2:$D$9999,'QUALIFIED EFH'!R$4,'HOURS&amp;CYCLES INPUT'!$E$2:$E$9999,'QUALIFIED EFH'!R$5))</f>
        <v>0</v>
      </c>
      <c r="S102" s="476">
        <f>IF(S$2&lt;&gt;"",IF($C102&lt;&gt;"TBA",S$2/114,0),SUMIFS('HOURS&amp;CYCLES INPUT'!$F$2:$F$9999,'HOURS&amp;CYCLES INPUT'!$C$2:$C$9999,'QUALIFIED EFH'!$C102,'HOURS&amp;CYCLES INPUT'!$D$2:$D$9999,'QUALIFIED EFH'!S$4,'HOURS&amp;CYCLES INPUT'!$E$2:$E$9999,'QUALIFIED EFH'!S$5))</f>
        <v>0</v>
      </c>
      <c r="T102" s="476">
        <f>IF(T$2&lt;&gt;"",IF($C102&lt;&gt;"TBA",T$2/114,0),SUMIFS('HOURS&amp;CYCLES INPUT'!$F$2:$F$9999,'HOURS&amp;CYCLES INPUT'!$C$2:$C$9999,'QUALIFIED EFH'!$C102,'HOURS&amp;CYCLES INPUT'!$D$2:$D$9999,'QUALIFIED EFH'!T$4,'HOURS&amp;CYCLES INPUT'!$E$2:$E$9999,'QUALIFIED EFH'!T$5))</f>
        <v>0</v>
      </c>
      <c r="U102" s="476">
        <f>IF(U$2&lt;&gt;"",IF($C102&lt;&gt;"TBA",U$2/114,0),SUMIFS('HOURS&amp;CYCLES INPUT'!$F$2:$F$9999,'HOURS&amp;CYCLES INPUT'!$C$2:$C$9999,'QUALIFIED EFH'!$C102,'HOURS&amp;CYCLES INPUT'!$D$2:$D$9999,'QUALIFIED EFH'!U$4,'HOURS&amp;CYCLES INPUT'!$E$2:$E$9999,'QUALIFIED EFH'!U$5))</f>
        <v>0</v>
      </c>
      <c r="V102" s="476">
        <f>IF(V$2&lt;&gt;"",IF($C102&lt;&gt;"TBA",V$2/114,0),SUMIFS('HOURS&amp;CYCLES INPUT'!$F$2:$F$9999,'HOURS&amp;CYCLES INPUT'!$C$2:$C$9999,'QUALIFIED EFH'!$C102,'HOURS&amp;CYCLES INPUT'!$D$2:$D$9999,'QUALIFIED EFH'!V$4,'HOURS&amp;CYCLES INPUT'!$E$2:$E$9999,'QUALIFIED EFH'!V$5))</f>
        <v>0</v>
      </c>
      <c r="W102" s="476">
        <f>IF(W$2&lt;&gt;"",IF($C102&lt;&gt;"TBA",W$2/114,0),SUMIFS('HOURS&amp;CYCLES INPUT'!$F$2:$F$9999,'HOURS&amp;CYCLES INPUT'!$C$2:$C$9999,'QUALIFIED EFH'!$C102,'HOURS&amp;CYCLES INPUT'!$D$2:$D$9999,'QUALIFIED EFH'!W$4,'HOURS&amp;CYCLES INPUT'!$E$2:$E$9999,'QUALIFIED EFH'!W$5))</f>
        <v>0</v>
      </c>
      <c r="X102" s="476">
        <f>IF(X$2&lt;&gt;"",IF($C102&lt;&gt;"TBA",X$2/114,0),SUMIFS('HOURS&amp;CYCLES INPUT'!$F$2:$F$9999,'HOURS&amp;CYCLES INPUT'!$C$2:$C$9999,'QUALIFIED EFH'!$C102,'HOURS&amp;CYCLES INPUT'!$D$2:$D$9999,'QUALIFIED EFH'!X$4,'HOURS&amp;CYCLES INPUT'!$E$2:$E$9999,'QUALIFIED EFH'!X$5))</f>
        <v>0</v>
      </c>
      <c r="Y102" s="476">
        <f>IF(Y$2&lt;&gt;"",IF($C102&lt;&gt;"TBA",Y$2/114,0),SUMIFS('HOURS&amp;CYCLES INPUT'!$F$2:$F$9999,'HOURS&amp;CYCLES INPUT'!$C$2:$C$9999,'QUALIFIED EFH'!$C102,'HOURS&amp;CYCLES INPUT'!$D$2:$D$9999,'QUALIFIED EFH'!Y$4,'HOURS&amp;CYCLES INPUT'!$E$2:$E$9999,'QUALIFIED EFH'!Y$5))</f>
        <v>0</v>
      </c>
      <c r="Z102" s="476">
        <f>IF(Z$2&lt;&gt;"",IF($C102&lt;&gt;"TBA",Z$2/114,0),SUMIFS('HOURS&amp;CYCLES INPUT'!$F$2:$F$9999,'HOURS&amp;CYCLES INPUT'!$C$2:$C$9999,'QUALIFIED EFH'!$C102,'HOURS&amp;CYCLES INPUT'!$D$2:$D$9999,'QUALIFIED EFH'!Z$4,'HOURS&amp;CYCLES INPUT'!$E$2:$E$9999,'QUALIFIED EFH'!Z$5))</f>
        <v>0</v>
      </c>
      <c r="AA102" s="476">
        <f>IF(AA$2&lt;&gt;"",IF($C102&lt;&gt;"TBA",AA$2/114,0),SUMIFS('HOURS&amp;CYCLES INPUT'!$F$2:$F$9999,'HOURS&amp;CYCLES INPUT'!$C$2:$C$9999,'QUALIFIED EFH'!$C102,'HOURS&amp;CYCLES INPUT'!$D$2:$D$9999,'QUALIFIED EFH'!AA$4,'HOURS&amp;CYCLES INPUT'!$E$2:$E$9999,'QUALIFIED EFH'!AA$5))</f>
        <v>0</v>
      </c>
      <c r="AB102" s="476">
        <f>IF(AB$2&lt;&gt;"",IF($C102&lt;&gt;"TBA",AB$2/114,0),SUMIFS('HOURS&amp;CYCLES INPUT'!$F$2:$F$9999,'HOURS&amp;CYCLES INPUT'!$C$2:$C$9999,'QUALIFIED EFH'!$C102,'HOURS&amp;CYCLES INPUT'!$D$2:$D$9999,'QUALIFIED EFH'!AB$4,'HOURS&amp;CYCLES INPUT'!$E$2:$E$9999,'QUALIFIED EFH'!AB$5))</f>
        <v>0</v>
      </c>
      <c r="AC102" s="476">
        <f>IF(AC$2&lt;&gt;"",IF($C102&lt;&gt;"TBA",AC$2/114,0),SUMIFS('HOURS&amp;CYCLES INPUT'!$F$2:$F$9999,'HOURS&amp;CYCLES INPUT'!$C$2:$C$9999,'QUALIFIED EFH'!$C102,'HOURS&amp;CYCLES INPUT'!$D$2:$D$9999,'QUALIFIED EFH'!AC$4,'HOURS&amp;CYCLES INPUT'!$E$2:$E$9999,'QUALIFIED EFH'!AC$5))</f>
        <v>0</v>
      </c>
      <c r="AD102" s="476">
        <f>IF(AD$2&lt;&gt;"",IF($C102&lt;&gt;"TBA",AD$2/114,0),SUMIFS('HOURS&amp;CYCLES INPUT'!$F$2:$F$9999,'HOURS&amp;CYCLES INPUT'!$C$2:$C$9999,'QUALIFIED EFH'!$C102,'HOURS&amp;CYCLES INPUT'!$D$2:$D$9999,'QUALIFIED EFH'!AD$4,'HOURS&amp;CYCLES INPUT'!$E$2:$E$9999,'QUALIFIED EFH'!AD$5))</f>
        <v>0</v>
      </c>
      <c r="AE102" s="476">
        <f>IF(AE$2&lt;&gt;"",IF($C102&lt;&gt;"TBA",AE$2/114,0),SUMIFS('HOURS&amp;CYCLES INPUT'!$F$2:$F$9999,'HOURS&amp;CYCLES INPUT'!$C$2:$C$9999,'QUALIFIED EFH'!$C102,'HOURS&amp;CYCLES INPUT'!$D$2:$D$9999,'QUALIFIED EFH'!AE$4,'HOURS&amp;CYCLES INPUT'!$E$2:$E$9999,'QUALIFIED EFH'!AE$5))</f>
        <v>0</v>
      </c>
      <c r="AF102" s="476">
        <f>IF(AF$2&lt;&gt;"",IF($C102&lt;&gt;"TBA",AF$2/114,0),SUMIFS('HOURS&amp;CYCLES INPUT'!$F$2:$F$9999,'HOURS&amp;CYCLES INPUT'!$C$2:$C$9999,'QUALIFIED EFH'!$C102,'HOURS&amp;CYCLES INPUT'!$D$2:$D$9999,'QUALIFIED EFH'!AF$4,'HOURS&amp;CYCLES INPUT'!$E$2:$E$9999,'QUALIFIED EFH'!AF$5))</f>
        <v>0</v>
      </c>
      <c r="AG102" s="476">
        <f>IF(AG$2&lt;&gt;"",IF($C102&lt;&gt;"TBA",AG$2/114,0),SUMIFS('HOURS&amp;CYCLES INPUT'!$F$2:$F$9999,'HOURS&amp;CYCLES INPUT'!$C$2:$C$9999,'QUALIFIED EFH'!$C102,'HOURS&amp;CYCLES INPUT'!$D$2:$D$9999,'QUALIFIED EFH'!AG$4,'HOURS&amp;CYCLES INPUT'!$E$2:$E$9999,'QUALIFIED EFH'!AG$5))</f>
        <v>0</v>
      </c>
      <c r="AH102" s="476">
        <f>IF(AH$2&lt;&gt;"",IF($C102&lt;&gt;"TBA",AH$2/114,0),SUMIFS('HOURS&amp;CYCLES INPUT'!$F$2:$F$9999,'HOURS&amp;CYCLES INPUT'!$C$2:$C$9999,'QUALIFIED EFH'!$C102,'HOURS&amp;CYCLES INPUT'!$D$2:$D$9999,'QUALIFIED EFH'!AH$4,'HOURS&amp;CYCLES INPUT'!$E$2:$E$9999,'QUALIFIED EFH'!AH$5))</f>
        <v>0</v>
      </c>
      <c r="AI102" s="476">
        <f>IF(AI$2&lt;&gt;"",IF($C102&lt;&gt;"TBA",AI$2/114,0),SUMIFS('HOURS&amp;CYCLES INPUT'!$F$2:$F$9999,'HOURS&amp;CYCLES INPUT'!$C$2:$C$9999,'QUALIFIED EFH'!$C102,'HOURS&amp;CYCLES INPUT'!$D$2:$D$9999,'QUALIFIED EFH'!AI$4,'HOURS&amp;CYCLES INPUT'!$E$2:$E$9999,'QUALIFIED EFH'!AI$5))</f>
        <v>0</v>
      </c>
      <c r="AJ102" s="476">
        <f>IF(AJ$2&lt;&gt;"",IF($C102&lt;&gt;"TBA",AJ$2/114,0),SUMIFS('HOURS&amp;CYCLES INPUT'!$F$2:$F$9999,'HOURS&amp;CYCLES INPUT'!$C$2:$C$9999,'QUALIFIED EFH'!$C102,'HOURS&amp;CYCLES INPUT'!$D$2:$D$9999,'QUALIFIED EFH'!AJ$4,'HOURS&amp;CYCLES INPUT'!$E$2:$E$9999,'QUALIFIED EFH'!AJ$5))</f>
        <v>0</v>
      </c>
      <c r="AK102" s="476">
        <f>IF(AK$2&lt;&gt;"",IF($C102&lt;&gt;"TBA",AK$2/114,0),SUMIFS('HOURS&amp;CYCLES INPUT'!$F$2:$F$9999,'HOURS&amp;CYCLES INPUT'!$C$2:$C$9999,'QUALIFIED EFH'!$C102,'HOURS&amp;CYCLES INPUT'!$D$2:$D$9999,'QUALIFIED EFH'!AK$4,'HOURS&amp;CYCLES INPUT'!$E$2:$E$9999,'QUALIFIED EFH'!AK$5))</f>
        <v>0</v>
      </c>
      <c r="AL102" s="476">
        <f>IF(AL$2&lt;&gt;"",IF($C102&lt;&gt;"TBA",AL$2/114,0),SUMIFS('HOURS&amp;CYCLES INPUT'!$F$2:$F$9999,'HOURS&amp;CYCLES INPUT'!$C$2:$C$9999,'QUALIFIED EFH'!$C102,'HOURS&amp;CYCLES INPUT'!$D$2:$D$9999,'QUALIFIED EFH'!AL$4,'HOURS&amp;CYCLES INPUT'!$E$2:$E$9999,'QUALIFIED EFH'!AL$5))</f>
        <v>0</v>
      </c>
      <c r="AM102" s="476">
        <f>IF(AM$2&lt;&gt;"",IF($C102&lt;&gt;"TBA",AM$2/114,0),SUMIFS('HOURS&amp;CYCLES INPUT'!$F$2:$F$9999,'HOURS&amp;CYCLES INPUT'!$C$2:$C$9999,'QUALIFIED EFH'!$C102,'HOURS&amp;CYCLES INPUT'!$D$2:$D$9999,'QUALIFIED EFH'!AM$4,'HOURS&amp;CYCLES INPUT'!$E$2:$E$9999,'QUALIFIED EFH'!AM$5))</f>
        <v>0</v>
      </c>
      <c r="AN102" s="476">
        <f>IF(AN$2&lt;&gt;"",IF($C102&lt;&gt;"TBA",AN$2/114,0),SUMIFS('HOURS&amp;CYCLES INPUT'!$F$2:$F$9999,'HOURS&amp;CYCLES INPUT'!$C$2:$C$9999,'QUALIFIED EFH'!$C102,'HOURS&amp;CYCLES INPUT'!$D$2:$D$9999,'QUALIFIED EFH'!AN$4,'HOURS&amp;CYCLES INPUT'!$E$2:$E$9999,'QUALIFIED EFH'!AN$5))</f>
        <v>0</v>
      </c>
      <c r="AO102" s="476">
        <f>IF(AO$2&lt;&gt;"",IF($C102&lt;&gt;"TBA",AO$2/114,0),SUMIFS('HOURS&amp;CYCLES INPUT'!$F$2:$F$9999,'HOURS&amp;CYCLES INPUT'!$C$2:$C$9999,'QUALIFIED EFH'!$C102,'HOURS&amp;CYCLES INPUT'!$D$2:$D$9999,'QUALIFIED EFH'!AO$4,'HOURS&amp;CYCLES INPUT'!$E$2:$E$9999,'QUALIFIED EFH'!AO$5))</f>
        <v>0</v>
      </c>
      <c r="AP102" s="476">
        <f>IF(AP$2&lt;&gt;"",IF($C102&lt;&gt;"TBA",AP$2/114,0),SUMIFS('HOURS&amp;CYCLES INPUT'!$F$2:$F$9999,'HOURS&amp;CYCLES INPUT'!$C$2:$C$9999,'QUALIFIED EFH'!$C102,'HOURS&amp;CYCLES INPUT'!$D$2:$D$9999,'QUALIFIED EFH'!AP$4,'HOURS&amp;CYCLES INPUT'!$E$2:$E$9999,'QUALIFIED EFH'!AP$5))</f>
        <v>0</v>
      </c>
      <c r="AQ102" s="476">
        <f>IF(AQ$2&lt;&gt;"",IF($C102&lt;&gt;"TBA",AQ$2/114,0),SUMIFS('HOURS&amp;CYCLES INPUT'!$F$2:$F$9999,'HOURS&amp;CYCLES INPUT'!$C$2:$C$9999,'QUALIFIED EFH'!$C102,'HOURS&amp;CYCLES INPUT'!$D$2:$D$9999,'QUALIFIED EFH'!AQ$4,'HOURS&amp;CYCLES INPUT'!$E$2:$E$9999,'QUALIFIED EFH'!AQ$5))</f>
        <v>0</v>
      </c>
      <c r="AR102" s="476">
        <f>IF(AR$2&lt;&gt;"",IF($C102&lt;&gt;"TBA",AR$2/114,0),SUMIFS('HOURS&amp;CYCLES INPUT'!$F$2:$F$9999,'HOURS&amp;CYCLES INPUT'!$C$2:$C$9999,'QUALIFIED EFH'!$C102,'HOURS&amp;CYCLES INPUT'!$D$2:$D$9999,'QUALIFIED EFH'!AR$4,'HOURS&amp;CYCLES INPUT'!$E$2:$E$9999,'QUALIFIED EFH'!AR$5))</f>
        <v>0</v>
      </c>
      <c r="AS102" s="476">
        <f>IF(AS$2&lt;&gt;"",IF($C102&lt;&gt;"TBA",AS$2/114,0),SUMIFS('HOURS&amp;CYCLES INPUT'!$F$2:$F$9999,'HOURS&amp;CYCLES INPUT'!$C$2:$C$9999,'QUALIFIED EFH'!$C102,'HOURS&amp;CYCLES INPUT'!$D$2:$D$9999,'QUALIFIED EFH'!AS$4,'HOURS&amp;CYCLES INPUT'!$E$2:$E$9999,'QUALIFIED EFH'!AS$5))</f>
        <v>0</v>
      </c>
      <c r="AT102" s="476">
        <f>IF(AT$2&lt;&gt;"",IF($C102&lt;&gt;"TBA",AT$2/114,0),SUMIFS('HOURS&amp;CYCLES INPUT'!$F$2:$F$9999,'HOURS&amp;CYCLES INPUT'!$C$2:$C$9999,'QUALIFIED EFH'!$C102,'HOURS&amp;CYCLES INPUT'!$D$2:$D$9999,'QUALIFIED EFH'!AT$4,'HOURS&amp;CYCLES INPUT'!$E$2:$E$9999,'QUALIFIED EFH'!AT$5))</f>
        <v>0</v>
      </c>
      <c r="AU102" s="476">
        <f>IF(AU$2&lt;&gt;"",IF($C102&lt;&gt;"TBA",AU$2/114,0),SUMIFS('HOURS&amp;CYCLES INPUT'!$F$2:$F$9999,'HOURS&amp;CYCLES INPUT'!$C$2:$C$9999,'QUALIFIED EFH'!$C102,'HOURS&amp;CYCLES INPUT'!$D$2:$D$9999,'QUALIFIED EFH'!AU$4,'HOURS&amp;CYCLES INPUT'!$E$2:$E$9999,'QUALIFIED EFH'!AU$5))</f>
        <v>0</v>
      </c>
      <c r="AV102" s="476">
        <f>IF(AV$2&lt;&gt;"",IF($C102&lt;&gt;"TBA",AV$2/114,0),SUMIFS('HOURS&amp;CYCLES INPUT'!$F$2:$F$9999,'HOURS&amp;CYCLES INPUT'!$C$2:$C$9999,'QUALIFIED EFH'!$C102,'HOURS&amp;CYCLES INPUT'!$D$2:$D$9999,'QUALIFIED EFH'!AV$4,'HOURS&amp;CYCLES INPUT'!$E$2:$E$9999,'QUALIFIED EFH'!AV$5))</f>
        <v>0</v>
      </c>
      <c r="AW102" s="476">
        <f>IF(AW$2&lt;&gt;"",IF($C102&lt;&gt;"TBA",AW$2/114,0),SUMIFS('HOURS&amp;CYCLES INPUT'!$F$2:$F$9999,'HOURS&amp;CYCLES INPUT'!$C$2:$C$9999,'QUALIFIED EFH'!$C102,'HOURS&amp;CYCLES INPUT'!$D$2:$D$9999,'QUALIFIED EFH'!AW$4,'HOURS&amp;CYCLES INPUT'!$E$2:$E$9999,'QUALIFIED EFH'!AW$5))</f>
        <v>0</v>
      </c>
      <c r="AX102" s="476">
        <f>IF(AX$2&lt;&gt;"",IF($C102&lt;&gt;"TBA",AX$2/114,0),SUMIFS('HOURS&amp;CYCLES INPUT'!$F$2:$F$9999,'HOURS&amp;CYCLES INPUT'!$C$2:$C$9999,'QUALIFIED EFH'!$C102,'HOURS&amp;CYCLES INPUT'!$D$2:$D$9999,'QUALIFIED EFH'!AX$4,'HOURS&amp;CYCLES INPUT'!$E$2:$E$9999,'QUALIFIED EFH'!AX$5))</f>
        <v>0</v>
      </c>
      <c r="AY102" s="476">
        <f>IF(AY$2&lt;&gt;"",IF($C102&lt;&gt;"TBA",AY$2/114,0),SUMIFS('HOURS&amp;CYCLES INPUT'!$F$2:$F$9999,'HOURS&amp;CYCLES INPUT'!$C$2:$C$9999,'QUALIFIED EFH'!$C102,'HOURS&amp;CYCLES INPUT'!$D$2:$D$9999,'QUALIFIED EFH'!AY$4,'HOURS&amp;CYCLES INPUT'!$E$2:$E$9999,'QUALIFIED EFH'!AY$5))</f>
        <v>0</v>
      </c>
      <c r="AZ102" s="476">
        <f>IF(AZ$2&lt;&gt;"",IF($C102&lt;&gt;"TBA",AZ$2/114,0),SUMIFS('HOURS&amp;CYCLES INPUT'!$F$2:$F$9999,'HOURS&amp;CYCLES INPUT'!$C$2:$C$9999,'QUALIFIED EFH'!$C102,'HOURS&amp;CYCLES INPUT'!$D$2:$D$9999,'QUALIFIED EFH'!AZ$4,'HOURS&amp;CYCLES INPUT'!$E$2:$E$9999,'QUALIFIED EFH'!AZ$5))</f>
        <v>0</v>
      </c>
      <c r="BA102" s="476">
        <f>IF(BA$2&lt;&gt;"",IF($C102&lt;&gt;"TBA",BA$2/114,0),SUMIFS('HOURS&amp;CYCLES INPUT'!$F$2:$F$9999,'HOURS&amp;CYCLES INPUT'!$C$2:$C$9999,'QUALIFIED EFH'!$C102,'HOURS&amp;CYCLES INPUT'!$D$2:$D$9999,'QUALIFIED EFH'!BA$4,'HOURS&amp;CYCLES INPUT'!$E$2:$E$9999,'QUALIFIED EFH'!BA$5))</f>
        <v>0</v>
      </c>
      <c r="BB102" s="476">
        <f>IF(BB$2&lt;&gt;"",IF($C102&lt;&gt;"TBA",BB$2/114,0),SUMIFS('HOURS&amp;CYCLES INPUT'!$F$2:$F$9999,'HOURS&amp;CYCLES INPUT'!$C$2:$C$9999,'QUALIFIED EFH'!$C102,'HOURS&amp;CYCLES INPUT'!$D$2:$D$9999,'QUALIFIED EFH'!BB$4,'HOURS&amp;CYCLES INPUT'!$E$2:$E$9999,'QUALIFIED EFH'!BB$5))</f>
        <v>0</v>
      </c>
      <c r="BC102" s="476">
        <f>IF(BC$2&lt;&gt;"",IF($C102&lt;&gt;"TBA",BC$2/114,0),SUMIFS('HOURS&amp;CYCLES INPUT'!$F$2:$F$9999,'HOURS&amp;CYCLES INPUT'!$C$2:$C$9999,'QUALIFIED EFH'!$C102,'HOURS&amp;CYCLES INPUT'!$D$2:$D$9999,'QUALIFIED EFH'!BC$4,'HOURS&amp;CYCLES INPUT'!$E$2:$E$9999,'QUALIFIED EFH'!BC$5))</f>
        <v>0</v>
      </c>
      <c r="BD102" s="476">
        <f>IF(BD$2&lt;&gt;"",IF($C102&lt;&gt;"TBA",BD$2/114,0),SUMIFS('HOURS&amp;CYCLES INPUT'!$F$2:$F$9999,'HOURS&amp;CYCLES INPUT'!$C$2:$C$9999,'QUALIFIED EFH'!$C102,'HOURS&amp;CYCLES INPUT'!$D$2:$D$9999,'QUALIFIED EFH'!BD$4,'HOURS&amp;CYCLES INPUT'!$E$2:$E$9999,'QUALIFIED EFH'!BD$5))</f>
        <v>0</v>
      </c>
      <c r="BE102" s="476">
        <f>IF(BE$2&lt;&gt;"",IF($C102&lt;&gt;"TBA",BE$2/114,0),SUMIFS('HOURS&amp;CYCLES INPUT'!$F$2:$F$9999,'HOURS&amp;CYCLES INPUT'!$C$2:$C$9999,'QUALIFIED EFH'!$C102,'HOURS&amp;CYCLES INPUT'!$D$2:$D$9999,'QUALIFIED EFH'!BE$4,'HOURS&amp;CYCLES INPUT'!$E$2:$E$9999,'QUALIFIED EFH'!BE$5))</f>
        <v>0</v>
      </c>
      <c r="BF102" s="476">
        <f>IF(BF$2&lt;&gt;"",IF($C102&lt;&gt;"TBA",BF$2/114,0),SUMIFS('HOURS&amp;CYCLES INPUT'!$F$2:$F$9999,'HOURS&amp;CYCLES INPUT'!$C$2:$C$9999,'QUALIFIED EFH'!$C102,'HOURS&amp;CYCLES INPUT'!$D$2:$D$9999,'QUALIFIED EFH'!BF$4,'HOURS&amp;CYCLES INPUT'!$E$2:$E$9999,'QUALIFIED EFH'!BF$5))</f>
        <v>0</v>
      </c>
      <c r="BG102" s="476">
        <f>IF(BG$2&lt;&gt;"",IF($C102&lt;&gt;"TBA",BG$2/114,0),SUMIFS('HOURS&amp;CYCLES INPUT'!$F$2:$F$9999,'HOURS&amp;CYCLES INPUT'!$C$2:$C$9999,'QUALIFIED EFH'!$C102,'HOURS&amp;CYCLES INPUT'!$D$2:$D$9999,'QUALIFIED EFH'!BG$4,'HOURS&amp;CYCLES INPUT'!$E$2:$E$9999,'QUALIFIED EFH'!BG$5))</f>
        <v>0</v>
      </c>
      <c r="BH102" s="476">
        <f>IF(BH$2&lt;&gt;"",IF($C102&lt;&gt;"TBA",BH$2/114,0),SUMIFS('HOURS&amp;CYCLES INPUT'!$F$2:$F$9999,'HOURS&amp;CYCLES INPUT'!$C$2:$C$9999,'QUALIFIED EFH'!$C102,'HOURS&amp;CYCLES INPUT'!$D$2:$D$9999,'QUALIFIED EFH'!BH$4,'HOURS&amp;CYCLES INPUT'!$E$2:$E$9999,'QUALIFIED EFH'!BH$5))</f>
        <v>0</v>
      </c>
      <c r="BI102" s="476">
        <f>IF(BI$2&lt;&gt;"",IF($C102&lt;&gt;"TBA",BI$2/114,0),SUMIFS('HOURS&amp;CYCLES INPUT'!$F$2:$F$9999,'HOURS&amp;CYCLES INPUT'!$C$2:$C$9999,'QUALIFIED EFH'!$C102,'HOURS&amp;CYCLES INPUT'!$D$2:$D$9999,'QUALIFIED EFH'!BI$4,'HOURS&amp;CYCLES INPUT'!$E$2:$E$9999,'QUALIFIED EFH'!BI$5))</f>
        <v>0</v>
      </c>
      <c r="BJ102" s="476">
        <f>IF(BJ$2&lt;&gt;"",IF($C102&lt;&gt;"TBA",BJ$2/114,0),SUMIFS('HOURS&amp;CYCLES INPUT'!$F$2:$F$9999,'HOURS&amp;CYCLES INPUT'!$C$2:$C$9999,'QUALIFIED EFH'!$C102,'HOURS&amp;CYCLES INPUT'!$D$2:$D$9999,'QUALIFIED EFH'!BJ$4,'HOURS&amp;CYCLES INPUT'!$E$2:$E$9999,'QUALIFIED EFH'!BJ$5))</f>
        <v>0</v>
      </c>
      <c r="BK102" s="476">
        <f>IF(BK$2&lt;&gt;"",IF($C102&lt;&gt;"TBA",BK$2/114,0),SUMIFS('HOURS&amp;CYCLES INPUT'!$F$2:$F$9999,'HOURS&amp;CYCLES INPUT'!$C$2:$C$9999,'QUALIFIED EFH'!$C102,'HOURS&amp;CYCLES INPUT'!$D$2:$D$9999,'QUALIFIED EFH'!BK$4,'HOURS&amp;CYCLES INPUT'!$E$2:$E$9999,'QUALIFIED EFH'!BK$5))</f>
        <v>0</v>
      </c>
      <c r="BL102" s="476">
        <f>IF(BL$2&lt;&gt;"",IF($C102&lt;&gt;"TBA",BL$2/114,0),SUMIFS('HOURS&amp;CYCLES INPUT'!$F$2:$F$9999,'HOURS&amp;CYCLES INPUT'!$C$2:$C$9999,'QUALIFIED EFH'!$C102,'HOURS&amp;CYCLES INPUT'!$D$2:$D$9999,'QUALIFIED EFH'!BL$4,'HOURS&amp;CYCLES INPUT'!$E$2:$E$9999,'QUALIFIED EFH'!BL$5))</f>
        <v>0</v>
      </c>
      <c r="BM102" s="476">
        <f>IF(BM$2&lt;&gt;"",IF($C102&lt;&gt;"TBA",BM$2/114,0),SUMIFS('HOURS&amp;CYCLES INPUT'!$F$2:$F$9999,'HOURS&amp;CYCLES INPUT'!$C$2:$C$9999,'QUALIFIED EFH'!$C102,'HOURS&amp;CYCLES INPUT'!$D$2:$D$9999,'QUALIFIED EFH'!BM$4,'HOURS&amp;CYCLES INPUT'!$E$2:$E$9999,'QUALIFIED EFH'!BM$5))</f>
        <v>0</v>
      </c>
      <c r="BN102" s="476">
        <f>IF(BN$2&lt;&gt;"",IF($C102&lt;&gt;"TBA",BN$2/114,0),SUMIFS('HOURS&amp;CYCLES INPUT'!$F$2:$F$9999,'HOURS&amp;CYCLES INPUT'!$C$2:$C$9999,'QUALIFIED EFH'!$C102,'HOURS&amp;CYCLES INPUT'!$D$2:$D$9999,'QUALIFIED EFH'!BN$4,'HOURS&amp;CYCLES INPUT'!$E$2:$E$9999,'QUALIFIED EFH'!BN$5))</f>
        <v>0</v>
      </c>
      <c r="BO102" s="476">
        <f>IF(BO$2&lt;&gt;"",IF($C102&lt;&gt;"TBA",BO$2/114,0),SUMIFS('HOURS&amp;CYCLES INPUT'!$F$2:$F$9999,'HOURS&amp;CYCLES INPUT'!$C$2:$C$9999,'QUALIFIED EFH'!$C102,'HOURS&amp;CYCLES INPUT'!$D$2:$D$9999,'QUALIFIED EFH'!BO$4,'HOURS&amp;CYCLES INPUT'!$E$2:$E$9999,'QUALIFIED EFH'!BO$5))</f>
        <v>0</v>
      </c>
      <c r="BP102" s="476">
        <f>IF(BP$2&lt;&gt;"",IF($C102&lt;&gt;"TBA",BP$2/114,0),SUMIFS('HOURS&amp;CYCLES INPUT'!$F$2:$F$9999,'HOURS&amp;CYCLES INPUT'!$C$2:$C$9999,'QUALIFIED EFH'!$C102,'HOURS&amp;CYCLES INPUT'!$D$2:$D$9999,'QUALIFIED EFH'!BP$4,'HOURS&amp;CYCLES INPUT'!$E$2:$E$9999,'QUALIFIED EFH'!BP$5))</f>
        <v>0</v>
      </c>
      <c r="BQ102" s="476">
        <f>IF(BQ$2&lt;&gt;"",IF($C102&lt;&gt;"TBA",BQ$2/114,0),SUMIFS('HOURS&amp;CYCLES INPUT'!$F$2:$F$9999,'HOURS&amp;CYCLES INPUT'!$C$2:$C$9999,'QUALIFIED EFH'!$C102,'HOURS&amp;CYCLES INPUT'!$D$2:$D$9999,'QUALIFIED EFH'!BQ$4,'HOURS&amp;CYCLES INPUT'!$E$2:$E$9999,'QUALIFIED EFH'!BQ$5))</f>
        <v>0</v>
      </c>
      <c r="BR102" s="476">
        <f>IF(BR$2&lt;&gt;"",IF($C102&lt;&gt;"TBA",BR$2/114,0),SUMIFS('HOURS&amp;CYCLES INPUT'!$F$2:$F$9999,'HOURS&amp;CYCLES INPUT'!$C$2:$C$9999,'QUALIFIED EFH'!$C102,'HOURS&amp;CYCLES INPUT'!$D$2:$D$9999,'QUALIFIED EFH'!BR$4,'HOURS&amp;CYCLES INPUT'!$E$2:$E$9999,'QUALIFIED EFH'!BR$5))</f>
        <v>0</v>
      </c>
      <c r="BS102" s="476">
        <f>IF(BS$2&lt;&gt;"",IF($C102&lt;&gt;"TBA",BS$2/114,0),SUMIFS('HOURS&amp;CYCLES INPUT'!$F$2:$F$9999,'HOURS&amp;CYCLES INPUT'!$C$2:$C$9999,'QUALIFIED EFH'!$C102,'HOURS&amp;CYCLES INPUT'!$D$2:$D$9999,'QUALIFIED EFH'!BS$4,'HOURS&amp;CYCLES INPUT'!$E$2:$E$9999,'QUALIFIED EFH'!BS$5))</f>
        <v>0</v>
      </c>
      <c r="BT102" s="476">
        <f>IF(BT$2&lt;&gt;"",IF($C102&lt;&gt;"TBA",BT$2/114,0),SUMIFS('HOURS&amp;CYCLES INPUT'!$F$2:$F$9999,'HOURS&amp;CYCLES INPUT'!$C$2:$C$9999,'QUALIFIED EFH'!$C102,'HOURS&amp;CYCLES INPUT'!$D$2:$D$9999,'QUALIFIED EFH'!BT$4,'HOURS&amp;CYCLES INPUT'!$E$2:$E$9999,'QUALIFIED EFH'!BT$5))</f>
        <v>0</v>
      </c>
      <c r="BU102" s="476">
        <f>IF(BU$2&lt;&gt;"",IF($C102&lt;&gt;"TBA",BU$2/114,0),SUMIFS('HOURS&amp;CYCLES INPUT'!$F$2:$F$9999,'HOURS&amp;CYCLES INPUT'!$C$2:$C$9999,'QUALIFIED EFH'!$C102,'HOURS&amp;CYCLES INPUT'!$D$2:$D$9999,'QUALIFIED EFH'!BU$4,'HOURS&amp;CYCLES INPUT'!$E$2:$E$9999,'QUALIFIED EFH'!BU$5))</f>
        <v>0</v>
      </c>
      <c r="BV102" s="476">
        <f>IF(BV$2&lt;&gt;"",IF($C102&lt;&gt;"TBA",BV$2/114,0),SUMIFS('HOURS&amp;CYCLES INPUT'!$F$2:$F$9999,'HOURS&amp;CYCLES INPUT'!$C$2:$C$9999,'QUALIFIED EFH'!$C102,'HOURS&amp;CYCLES INPUT'!$D$2:$D$9999,'QUALIFIED EFH'!BV$4,'HOURS&amp;CYCLES INPUT'!$E$2:$E$9999,'QUALIFIED EFH'!BV$5))</f>
        <v>0</v>
      </c>
      <c r="BW102" s="476">
        <f>IF(BW$2&lt;&gt;"",IF($C102&lt;&gt;"TBA",BW$2/114,0),SUMIFS('HOURS&amp;CYCLES INPUT'!$F$2:$F$9999,'HOURS&amp;CYCLES INPUT'!$C$2:$C$9999,'QUALIFIED EFH'!$C102,'HOURS&amp;CYCLES INPUT'!$D$2:$D$9999,'QUALIFIED EFH'!BW$4,'HOURS&amp;CYCLES INPUT'!$E$2:$E$9999,'QUALIFIED EFH'!BW$5))</f>
        <v>0</v>
      </c>
      <c r="BX102" s="476">
        <f>IF(BX$2&lt;&gt;"",IF($C102&lt;&gt;"TBA",BX$2/114,0),SUMIFS('HOURS&amp;CYCLES INPUT'!$F$2:$F$9999,'HOURS&amp;CYCLES INPUT'!$C$2:$C$9999,'QUALIFIED EFH'!$C102,'HOURS&amp;CYCLES INPUT'!$D$2:$D$9999,'QUALIFIED EFH'!BX$4,'HOURS&amp;CYCLES INPUT'!$E$2:$E$9999,'QUALIFIED EFH'!BX$5))</f>
        <v>0</v>
      </c>
      <c r="BY102" s="476">
        <f>IF(BY$2&lt;&gt;"",IF($C102&lt;&gt;"TBA",BY$2/114,0),SUMIFS('HOURS&amp;CYCLES INPUT'!$F$2:$F$9999,'HOURS&amp;CYCLES INPUT'!$C$2:$C$9999,'QUALIFIED EFH'!$C102,'HOURS&amp;CYCLES INPUT'!$D$2:$D$9999,'QUALIFIED EFH'!BY$4,'HOURS&amp;CYCLES INPUT'!$E$2:$E$9999,'QUALIFIED EFH'!BY$5))</f>
        <v>0</v>
      </c>
      <c r="BZ102" s="476">
        <f>IF(BZ$2&lt;&gt;"",IF($C102&lt;&gt;"TBA",BZ$2/114,0),SUMIFS('HOURS&amp;CYCLES INPUT'!$F$2:$F$9999,'HOURS&amp;CYCLES INPUT'!$C$2:$C$9999,'QUALIFIED EFH'!$C102,'HOURS&amp;CYCLES INPUT'!$D$2:$D$9999,'QUALIFIED EFH'!BZ$4,'HOURS&amp;CYCLES INPUT'!$E$2:$E$9999,'QUALIFIED EFH'!BZ$5))</f>
        <v>0</v>
      </c>
      <c r="CA102" s="476">
        <f>IF(CA$2&lt;&gt;"",IF($C102&lt;&gt;"TBA",CA$2/114,0),SUMIFS('HOURS&amp;CYCLES INPUT'!$F$2:$F$9999,'HOURS&amp;CYCLES INPUT'!$C$2:$C$9999,'QUALIFIED EFH'!$C102,'HOURS&amp;CYCLES INPUT'!$D$2:$D$9999,'QUALIFIED EFH'!CA$4,'HOURS&amp;CYCLES INPUT'!$E$2:$E$9999,'QUALIFIED EFH'!CA$5))</f>
        <v>0</v>
      </c>
      <c r="CB102" s="476">
        <f>IF(CB$2&lt;&gt;"",IF($C102&lt;&gt;"TBA",CB$2/114,0),SUMIFS('HOURS&amp;CYCLES INPUT'!$F$2:$F$9999,'HOURS&amp;CYCLES INPUT'!$C$2:$C$9999,'QUALIFIED EFH'!$C102,'HOURS&amp;CYCLES INPUT'!$D$2:$D$9999,'QUALIFIED EFH'!CB$4,'HOURS&amp;CYCLES INPUT'!$E$2:$E$9999,'QUALIFIED EFH'!CB$5))</f>
        <v>0</v>
      </c>
      <c r="CC102" s="476">
        <f>IF(CC$2&lt;&gt;"",IF($C102&lt;&gt;"TBA",CC$2/114,0),SUMIFS('HOURS&amp;CYCLES INPUT'!$F$2:$F$9999,'HOURS&amp;CYCLES INPUT'!$C$2:$C$9999,'QUALIFIED EFH'!$C102,'HOURS&amp;CYCLES INPUT'!$D$2:$D$9999,'QUALIFIED EFH'!CC$4,'HOURS&amp;CYCLES INPUT'!$E$2:$E$9999,'QUALIFIED EFH'!CC$5))</f>
        <v>0</v>
      </c>
      <c r="CD102" s="476">
        <f>IF(CD$2&lt;&gt;"",IF($C102&lt;&gt;"TBA",CD$2/114,0),SUMIFS('HOURS&amp;CYCLES INPUT'!$F$2:$F$9999,'HOURS&amp;CYCLES INPUT'!$C$2:$C$9999,'QUALIFIED EFH'!$C102,'HOURS&amp;CYCLES INPUT'!$D$2:$D$9999,'QUALIFIED EFH'!CD$4,'HOURS&amp;CYCLES INPUT'!$E$2:$E$9999,'QUALIFIED EFH'!CD$5))</f>
        <v>0</v>
      </c>
      <c r="CE102" s="476">
        <f>IF(CE$2&lt;&gt;"",IF($C102&lt;&gt;"TBA",CE$2/114,0),SUMIFS('HOURS&amp;CYCLES INPUT'!$F$2:$F$9999,'HOURS&amp;CYCLES INPUT'!$C$2:$C$9999,'QUALIFIED EFH'!$C102,'HOURS&amp;CYCLES INPUT'!$D$2:$D$9999,'QUALIFIED EFH'!CE$4,'HOURS&amp;CYCLES INPUT'!$E$2:$E$9999,'QUALIFIED EFH'!CE$5))</f>
        <v>0</v>
      </c>
      <c r="CF102" s="476">
        <f>IF(CF$2&lt;&gt;"",IF($C102&lt;&gt;"TBA",CF$2/114,0),SUMIFS('HOURS&amp;CYCLES INPUT'!$F$2:$F$9999,'HOURS&amp;CYCLES INPUT'!$C$2:$C$9999,'QUALIFIED EFH'!$C102,'HOURS&amp;CYCLES INPUT'!$D$2:$D$9999,'QUALIFIED EFH'!CF$4,'HOURS&amp;CYCLES INPUT'!$E$2:$E$9999,'QUALIFIED EFH'!CF$5))</f>
        <v>0</v>
      </c>
      <c r="CG102" s="476">
        <f>IF(CG$2&lt;&gt;"",IF($C102&lt;&gt;"TBA",CG$2/114,0),SUMIFS('HOURS&amp;CYCLES INPUT'!$F$2:$F$9999,'HOURS&amp;CYCLES INPUT'!$C$2:$C$9999,'QUALIFIED EFH'!$C102,'HOURS&amp;CYCLES INPUT'!$D$2:$D$9999,'QUALIFIED EFH'!CG$4,'HOURS&amp;CYCLES INPUT'!$E$2:$E$9999,'QUALIFIED EFH'!CG$5))</f>
        <v>0</v>
      </c>
      <c r="CH102" s="476">
        <f>IF(CH$2&lt;&gt;"",IF($C102&lt;&gt;"TBA",CH$2/114,0),SUMIFS('HOURS&amp;CYCLES INPUT'!$F$2:$F$9999,'HOURS&amp;CYCLES INPUT'!$C$2:$C$9999,'QUALIFIED EFH'!$C102,'HOURS&amp;CYCLES INPUT'!$D$2:$D$9999,'QUALIFIED EFH'!CH$4,'HOURS&amp;CYCLES INPUT'!$E$2:$E$9999,'QUALIFIED EFH'!CH$5))</f>
        <v>0</v>
      </c>
      <c r="CI102" s="476">
        <f>IF(CI$2&lt;&gt;"",IF($C102&lt;&gt;"TBA",CI$2/114,0),SUMIFS('HOURS&amp;CYCLES INPUT'!$F$2:$F$9999,'HOURS&amp;CYCLES INPUT'!$C$2:$C$9999,'QUALIFIED EFH'!$C102,'HOURS&amp;CYCLES INPUT'!$D$2:$D$9999,'QUALIFIED EFH'!CI$4,'HOURS&amp;CYCLES INPUT'!$E$2:$E$9999,'QUALIFIED EFH'!CI$5))</f>
        <v>0</v>
      </c>
      <c r="CJ102" s="476">
        <f>IF(CJ$2&lt;&gt;"",IF($C102&lt;&gt;"TBA",CJ$2/114,0),SUMIFS('HOURS&amp;CYCLES INPUT'!$F$2:$F$9999,'HOURS&amp;CYCLES INPUT'!$C$2:$C$9999,'QUALIFIED EFH'!$C102,'HOURS&amp;CYCLES INPUT'!$D$2:$D$9999,'QUALIFIED EFH'!CJ$4,'HOURS&amp;CYCLES INPUT'!$E$2:$E$9999,'QUALIFIED EFH'!CJ$5))</f>
        <v>0</v>
      </c>
      <c r="CK102" s="476">
        <f>IF(CK$2&lt;&gt;"",IF($C102&lt;&gt;"TBA",CK$2/114,0),SUMIFS('HOURS&amp;CYCLES INPUT'!$F$2:$F$9999,'HOURS&amp;CYCLES INPUT'!$C$2:$C$9999,'QUALIFIED EFH'!$C102,'HOURS&amp;CYCLES INPUT'!$D$2:$D$9999,'QUALIFIED EFH'!CK$4,'HOURS&amp;CYCLES INPUT'!$E$2:$E$9999,'QUALIFIED EFH'!CK$5))</f>
        <v>0</v>
      </c>
      <c r="CL102" s="476">
        <f>IF(CL$2&lt;&gt;"",IF($C102&lt;&gt;"TBA",CL$2/114,0),SUMIFS('HOURS&amp;CYCLES INPUT'!$F$2:$F$9999,'HOURS&amp;CYCLES INPUT'!$C$2:$C$9999,'QUALIFIED EFH'!$C102,'HOURS&amp;CYCLES INPUT'!$D$2:$D$9999,'QUALIFIED EFH'!CL$4,'HOURS&amp;CYCLES INPUT'!$E$2:$E$9999,'QUALIFIED EFH'!CL$5))</f>
        <v>0</v>
      </c>
      <c r="CM102" s="476">
        <f>IF(CM$2&lt;&gt;"",IF($C102&lt;&gt;"TBA",CM$2/114,0),SUMIFS('HOURS&amp;CYCLES INPUT'!$F$2:$F$9999,'HOURS&amp;CYCLES INPUT'!$C$2:$C$9999,'QUALIFIED EFH'!$C102,'HOURS&amp;CYCLES INPUT'!$D$2:$D$9999,'QUALIFIED EFH'!CM$4,'HOURS&amp;CYCLES INPUT'!$E$2:$E$9999,'QUALIFIED EFH'!CM$5))</f>
        <v>0</v>
      </c>
      <c r="CN102" s="476">
        <f>IF(CN$2&lt;&gt;"",IF($C102&lt;&gt;"TBA",CN$2/114,0),SUMIFS('HOURS&amp;CYCLES INPUT'!$F$2:$F$9999,'HOURS&amp;CYCLES INPUT'!$C$2:$C$9999,'QUALIFIED EFH'!$C102,'HOURS&amp;CYCLES INPUT'!$D$2:$D$9999,'QUALIFIED EFH'!CN$4,'HOURS&amp;CYCLES INPUT'!$E$2:$E$9999,'QUALIFIED EFH'!CN$5))</f>
        <v>0</v>
      </c>
      <c r="CO102" s="476">
        <f>IF(CO$2&lt;&gt;"",IF($C102&lt;&gt;"TBA",CO$2/114,0),SUMIFS('HOURS&amp;CYCLES INPUT'!$F$2:$F$9999,'HOURS&amp;CYCLES INPUT'!$C$2:$C$9999,'QUALIFIED EFH'!$C102,'HOURS&amp;CYCLES INPUT'!$D$2:$D$9999,'QUALIFIED EFH'!CO$4,'HOURS&amp;CYCLES INPUT'!$E$2:$E$9999,'QUALIFIED EFH'!CO$5))</f>
        <v>0</v>
      </c>
      <c r="CP102" s="476">
        <f>IF(CP$2&lt;&gt;"",IF($C102&lt;&gt;"TBA",CP$2/114,0),SUMIFS('HOURS&amp;CYCLES INPUT'!$F$2:$F$9999,'HOURS&amp;CYCLES INPUT'!$C$2:$C$9999,'QUALIFIED EFH'!$C102,'HOURS&amp;CYCLES INPUT'!$D$2:$D$9999,'QUALIFIED EFH'!CP$4,'HOURS&amp;CYCLES INPUT'!$E$2:$E$9999,'QUALIFIED EFH'!CP$5))</f>
        <v>0</v>
      </c>
      <c r="CQ102" s="476">
        <f>IF(CQ$2&lt;&gt;"",IF($C102&lt;&gt;"TBA",CQ$2/114,0),SUMIFS('HOURS&amp;CYCLES INPUT'!$F$2:$F$9999,'HOURS&amp;CYCLES INPUT'!$C$2:$C$9999,'QUALIFIED EFH'!$C102,'HOURS&amp;CYCLES INPUT'!$D$2:$D$9999,'QUALIFIED EFH'!CQ$4,'HOURS&amp;CYCLES INPUT'!$E$2:$E$9999,'QUALIFIED EFH'!CQ$5))</f>
        <v>0</v>
      </c>
      <c r="CR102" s="476">
        <f>IF(CR$2&lt;&gt;"",IF($C102&lt;&gt;"TBA",CR$2/114,0),SUMIFS('HOURS&amp;CYCLES INPUT'!$F$2:$F$9999,'HOURS&amp;CYCLES INPUT'!$C$2:$C$9999,'QUALIFIED EFH'!$C102,'HOURS&amp;CYCLES INPUT'!$D$2:$D$9999,'QUALIFIED EFH'!CR$4,'HOURS&amp;CYCLES INPUT'!$E$2:$E$9999,'QUALIFIED EFH'!CR$5))</f>
        <v>0</v>
      </c>
      <c r="CS102" s="476">
        <f>IF(CS$2&lt;&gt;"",IF($C102&lt;&gt;"TBA",CS$2/114,0),SUMIFS('HOURS&amp;CYCLES INPUT'!$F$2:$F$9999,'HOURS&amp;CYCLES INPUT'!$C$2:$C$9999,'QUALIFIED EFH'!$C102,'HOURS&amp;CYCLES INPUT'!$D$2:$D$9999,'QUALIFIED EFH'!CS$4,'HOURS&amp;CYCLES INPUT'!$E$2:$E$9999,'QUALIFIED EFH'!CS$5))</f>
        <v>0</v>
      </c>
      <c r="CT102" s="476">
        <f>IF(CT$2&lt;&gt;"",IF($C102&lt;&gt;"TBA",CT$2/114,0),SUMIFS('HOURS&amp;CYCLES INPUT'!$F$2:$F$9999,'HOURS&amp;CYCLES INPUT'!$C$2:$C$9999,'QUALIFIED EFH'!$C102,'HOURS&amp;CYCLES INPUT'!$D$2:$D$9999,'QUALIFIED EFH'!CT$4,'HOURS&amp;CYCLES INPUT'!$E$2:$E$9999,'QUALIFIED EFH'!CT$5))</f>
        <v>0</v>
      </c>
      <c r="CU102" s="476">
        <f>IF(CU$2&lt;&gt;"",IF($C102&lt;&gt;"TBA",CU$2/114,0),SUMIFS('HOURS&amp;CYCLES INPUT'!$F$2:$F$9999,'HOURS&amp;CYCLES INPUT'!$C$2:$C$9999,'QUALIFIED EFH'!$C102,'HOURS&amp;CYCLES INPUT'!$D$2:$D$9999,'QUALIFIED EFH'!CU$4,'HOURS&amp;CYCLES INPUT'!$E$2:$E$9999,'QUALIFIED EFH'!CU$5))</f>
        <v>0</v>
      </c>
      <c r="CV102" s="476">
        <f>IF(CV$2&lt;&gt;"",IF($C102&lt;&gt;"TBA",CV$2/114,0),SUMIFS('HOURS&amp;CYCLES INPUT'!$F$2:$F$9999,'HOURS&amp;CYCLES INPUT'!$C$2:$C$9999,'QUALIFIED EFH'!$C102,'HOURS&amp;CYCLES INPUT'!$D$2:$D$9999,'QUALIFIED EFH'!CV$4,'HOURS&amp;CYCLES INPUT'!$E$2:$E$9999,'QUALIFIED EFH'!CV$5))</f>
        <v>0</v>
      </c>
      <c r="CW102" s="476">
        <f>IF(CW$2&lt;&gt;"",IF($C102&lt;&gt;"TBA",CW$2/114,0),SUMIFS('HOURS&amp;CYCLES INPUT'!$F$2:$F$9999,'HOURS&amp;CYCLES INPUT'!$C$2:$C$9999,'QUALIFIED EFH'!$C102,'HOURS&amp;CYCLES INPUT'!$D$2:$D$9999,'QUALIFIED EFH'!CW$4,'HOURS&amp;CYCLES INPUT'!$E$2:$E$9999,'QUALIFIED EFH'!CW$5))</f>
        <v>0</v>
      </c>
      <c r="CX102" s="476">
        <f>IF(CX$2&lt;&gt;"",IF($C102&lt;&gt;"TBA",CX$2/114,0),SUMIFS('HOURS&amp;CYCLES INPUT'!$F$2:$F$9999,'HOURS&amp;CYCLES INPUT'!$C$2:$C$9999,'QUALIFIED EFH'!$C102,'HOURS&amp;CYCLES INPUT'!$D$2:$D$9999,'QUALIFIED EFH'!CX$4,'HOURS&amp;CYCLES INPUT'!$E$2:$E$9999,'QUALIFIED EFH'!CX$5))</f>
        <v>0</v>
      </c>
      <c r="CY102" s="476">
        <f>IF(CY$2&lt;&gt;"",IF($C102&lt;&gt;"TBA",CY$2/114,0),SUMIFS('HOURS&amp;CYCLES INPUT'!$F$2:$F$9999,'HOURS&amp;CYCLES INPUT'!$C$2:$C$9999,'QUALIFIED EFH'!$C102,'HOURS&amp;CYCLES INPUT'!$D$2:$D$9999,'QUALIFIED EFH'!CY$4,'HOURS&amp;CYCLES INPUT'!$E$2:$E$9999,'QUALIFIED EFH'!CY$5))</f>
        <v>0</v>
      </c>
      <c r="CZ102" s="476">
        <f>IF(CZ$2&lt;&gt;"",IF($C102&lt;&gt;"TBA",CZ$2/114,0),SUMIFS('HOURS&amp;CYCLES INPUT'!$F$2:$F$9999,'HOURS&amp;CYCLES INPUT'!$C$2:$C$9999,'QUALIFIED EFH'!$C102,'HOURS&amp;CYCLES INPUT'!$D$2:$D$9999,'QUALIFIED EFH'!CZ$4,'HOURS&amp;CYCLES INPUT'!$E$2:$E$9999,'QUALIFIED EFH'!CZ$5))</f>
        <v>0</v>
      </c>
      <c r="DA102" s="476">
        <f>IF(DA$2&lt;&gt;"",IF($C102&lt;&gt;"TBA",DA$2/114,0),SUMIFS('HOURS&amp;CYCLES INPUT'!$F$2:$F$9999,'HOURS&amp;CYCLES INPUT'!$C$2:$C$9999,'QUALIFIED EFH'!$C102,'HOURS&amp;CYCLES INPUT'!$D$2:$D$9999,'QUALIFIED EFH'!DA$4,'HOURS&amp;CYCLES INPUT'!$E$2:$E$9999,'QUALIFIED EFH'!DA$5))</f>
        <v>0</v>
      </c>
      <c r="DB102" s="476">
        <f>IF(DB$2&lt;&gt;"",IF($C102&lt;&gt;"TBA",DB$2/114,0),SUMIFS('HOURS&amp;CYCLES INPUT'!$F$2:$F$9999,'HOURS&amp;CYCLES INPUT'!$C$2:$C$9999,'QUALIFIED EFH'!$C102,'HOURS&amp;CYCLES INPUT'!$D$2:$D$9999,'QUALIFIED EFH'!DB$4,'HOURS&amp;CYCLES INPUT'!$E$2:$E$9999,'QUALIFIED EFH'!DB$5))</f>
        <v>0</v>
      </c>
      <c r="DC102" s="476">
        <f>IF(DC$2&lt;&gt;"",IF($C102&lt;&gt;"TBA",DC$2/114,0),SUMIFS('HOURS&amp;CYCLES INPUT'!$F$2:$F$9999,'HOURS&amp;CYCLES INPUT'!$C$2:$C$9999,'QUALIFIED EFH'!$C102,'HOURS&amp;CYCLES INPUT'!$D$2:$D$9999,'QUALIFIED EFH'!DC$4,'HOURS&amp;CYCLES INPUT'!$E$2:$E$9999,'QUALIFIED EFH'!DC$5))</f>
        <v>0</v>
      </c>
      <c r="DD102" s="476">
        <f>IF(DD$2&lt;&gt;"",IF($C102&lt;&gt;"TBA",DD$2/114,0),SUMIFS('HOURS&amp;CYCLES INPUT'!$F$2:$F$9999,'HOURS&amp;CYCLES INPUT'!$C$2:$C$9999,'QUALIFIED EFH'!$C102,'HOURS&amp;CYCLES INPUT'!$D$2:$D$9999,'QUALIFIED EFH'!DD$4,'HOURS&amp;CYCLES INPUT'!$E$2:$E$9999,'QUALIFIED EFH'!DD$5))</f>
        <v>0</v>
      </c>
      <c r="DE102" s="476">
        <f>IF(DE$2&lt;&gt;"",IF($C102&lt;&gt;"TBA",DE$2/114,0),SUMIFS('HOURS&amp;CYCLES INPUT'!$F$2:$F$9999,'HOURS&amp;CYCLES INPUT'!$C$2:$C$9999,'QUALIFIED EFH'!$C102,'HOURS&amp;CYCLES INPUT'!$D$2:$D$9999,'QUALIFIED EFH'!DE$4,'HOURS&amp;CYCLES INPUT'!$E$2:$E$9999,'QUALIFIED EFH'!DE$5))</f>
        <v>0</v>
      </c>
      <c r="DF102" s="476">
        <f>IF(DF$2&lt;&gt;"",IF($C102&lt;&gt;"TBA",DF$2/114,0),SUMIFS('HOURS&amp;CYCLES INPUT'!$F$2:$F$9999,'HOURS&amp;CYCLES INPUT'!$C$2:$C$9999,'QUALIFIED EFH'!$C102,'HOURS&amp;CYCLES INPUT'!$D$2:$D$9999,'QUALIFIED EFH'!DF$4,'HOURS&amp;CYCLES INPUT'!$E$2:$E$9999,'QUALIFIED EFH'!DF$5))</f>
        <v>0</v>
      </c>
      <c r="DG102" s="476">
        <f>IF(DG$2&lt;&gt;"",IF($C102&lt;&gt;"TBA",DG$2/114,0),SUMIFS('HOURS&amp;CYCLES INPUT'!$F$2:$F$9999,'HOURS&amp;CYCLES INPUT'!$C$2:$C$9999,'QUALIFIED EFH'!$C102,'HOURS&amp;CYCLES INPUT'!$D$2:$D$9999,'QUALIFIED EFH'!DG$4,'HOURS&amp;CYCLES INPUT'!$E$2:$E$9999,'QUALIFIED EFH'!DG$5))</f>
        <v>0</v>
      </c>
      <c r="DH102" s="476">
        <f>IF(DH$2&lt;&gt;"",IF($C102&lt;&gt;"TBA",DH$2/114,0),SUMIFS('HOURS&amp;CYCLES INPUT'!$F$2:$F$9999,'HOURS&amp;CYCLES INPUT'!$C$2:$C$9999,'QUALIFIED EFH'!$C102,'HOURS&amp;CYCLES INPUT'!$D$2:$D$9999,'QUALIFIED EFH'!DH$4,'HOURS&amp;CYCLES INPUT'!$E$2:$E$9999,'QUALIFIED EFH'!DH$5))</f>
        <v>0</v>
      </c>
      <c r="DI102" s="476">
        <f>IF(DI$2&lt;&gt;"",IF($C102&lt;&gt;"TBA",DI$2/114,0),SUMIFS('HOURS&amp;CYCLES INPUT'!$F$2:$F$9999,'HOURS&amp;CYCLES INPUT'!$C$2:$C$9999,'QUALIFIED EFH'!$C102,'HOURS&amp;CYCLES INPUT'!$D$2:$D$9999,'QUALIFIED EFH'!DI$4,'HOURS&amp;CYCLES INPUT'!$E$2:$E$9999,'QUALIFIED EFH'!DI$5))</f>
        <v>0</v>
      </c>
      <c r="DJ102" s="476">
        <f>IF(DJ$2&lt;&gt;"",IF($C102&lt;&gt;"TBA",DJ$2/114,0),SUMIFS('HOURS&amp;CYCLES INPUT'!$F$2:$F$9999,'HOURS&amp;CYCLES INPUT'!$C$2:$C$9999,'QUALIFIED EFH'!$C102,'HOURS&amp;CYCLES INPUT'!$D$2:$D$9999,'QUALIFIED EFH'!DJ$4,'HOURS&amp;CYCLES INPUT'!$E$2:$E$9999,'QUALIFIED EFH'!DJ$5))</f>
        <v>0</v>
      </c>
      <c r="DK102" s="476">
        <f>IF(DK$2&lt;&gt;"",IF($C102&lt;&gt;"TBA",DK$2/114,0),SUMIFS('HOURS&amp;CYCLES INPUT'!$F$2:$F$9999,'HOURS&amp;CYCLES INPUT'!$C$2:$C$9999,'QUALIFIED EFH'!$C102,'HOURS&amp;CYCLES INPUT'!$D$2:$D$9999,'QUALIFIED EFH'!DK$4,'HOURS&amp;CYCLES INPUT'!$E$2:$E$9999,'QUALIFIED EFH'!DK$5))</f>
        <v>0</v>
      </c>
      <c r="DL102" s="476">
        <f>IF(DL$2&lt;&gt;"",IF($C102&lt;&gt;"TBA",DL$2/114,0),SUMIFS('HOURS&amp;CYCLES INPUT'!$F$2:$F$9999,'HOURS&amp;CYCLES INPUT'!$C$2:$C$9999,'QUALIFIED EFH'!$C102,'HOURS&amp;CYCLES INPUT'!$D$2:$D$9999,'QUALIFIED EFH'!DL$4,'HOURS&amp;CYCLES INPUT'!$E$2:$E$9999,'QUALIFIED EFH'!DL$5))</f>
        <v>0</v>
      </c>
      <c r="DM102" s="476">
        <f>IF(DM$2&lt;&gt;"",IF($C102&lt;&gt;"TBA",DM$2/114,0),SUMIFS('HOURS&amp;CYCLES INPUT'!$F$2:$F$9999,'HOURS&amp;CYCLES INPUT'!$C$2:$C$9999,'QUALIFIED EFH'!$C102,'HOURS&amp;CYCLES INPUT'!$D$2:$D$9999,'QUALIFIED EFH'!DM$4,'HOURS&amp;CYCLES INPUT'!$E$2:$E$9999,'QUALIFIED EFH'!DM$5))</f>
        <v>0</v>
      </c>
      <c r="DN102" s="476">
        <f>IF(DN$2&lt;&gt;"",IF($C102&lt;&gt;"TBA",DN$2/114,0),SUMIFS('HOURS&amp;CYCLES INPUT'!$F$2:$F$9999,'HOURS&amp;CYCLES INPUT'!$C$2:$C$9999,'QUALIFIED EFH'!$C102,'HOURS&amp;CYCLES INPUT'!$D$2:$D$9999,'QUALIFIED EFH'!DN$4,'HOURS&amp;CYCLES INPUT'!$E$2:$E$9999,'QUALIFIED EFH'!DN$5))</f>
        <v>0</v>
      </c>
      <c r="DO102" s="476">
        <f>IF(DO$2&lt;&gt;"",IF($C102&lt;&gt;"TBA",DO$2/114,0),SUMIFS('HOURS&amp;CYCLES INPUT'!$F$2:$F$9999,'HOURS&amp;CYCLES INPUT'!$C$2:$C$9999,'QUALIFIED EFH'!$C102,'HOURS&amp;CYCLES INPUT'!$D$2:$D$9999,'QUALIFIED EFH'!DO$4,'HOURS&amp;CYCLES INPUT'!$E$2:$E$9999,'QUALIFIED EFH'!DO$5))</f>
        <v>0</v>
      </c>
      <c r="DP102" s="476">
        <f>IF(DP$2&lt;&gt;"",IF($C102&lt;&gt;"TBA",DP$2/114,0),SUMIFS('HOURS&amp;CYCLES INPUT'!$F$2:$F$9999,'HOURS&amp;CYCLES INPUT'!$C$2:$C$9999,'QUALIFIED EFH'!$C102,'HOURS&amp;CYCLES INPUT'!$D$2:$D$9999,'QUALIFIED EFH'!DP$4,'HOURS&amp;CYCLES INPUT'!$E$2:$E$9999,'QUALIFIED EFH'!DP$5))</f>
        <v>0</v>
      </c>
      <c r="DQ102" s="476">
        <f>IF(DQ$2&lt;&gt;"",IF($C102&lt;&gt;"TBA",DQ$2/114,0),SUMIFS('HOURS&amp;CYCLES INPUT'!$F$2:$F$9999,'HOURS&amp;CYCLES INPUT'!$C$2:$C$9999,'QUALIFIED EFH'!$C102,'HOURS&amp;CYCLES INPUT'!$D$2:$D$9999,'QUALIFIED EFH'!DQ$4,'HOURS&amp;CYCLES INPUT'!$E$2:$E$9999,'QUALIFIED EFH'!DQ$5))</f>
        <v>0</v>
      </c>
      <c r="DR102" s="476">
        <f>IF(DR$2&lt;&gt;"",IF($C102&lt;&gt;"TBA",DR$2/114,0),SUMIFS('HOURS&amp;CYCLES INPUT'!$F$2:$F$9999,'HOURS&amp;CYCLES INPUT'!$C$2:$C$9999,'QUALIFIED EFH'!$C102,'HOURS&amp;CYCLES INPUT'!$D$2:$D$9999,'QUALIFIED EFH'!DR$4,'HOURS&amp;CYCLES INPUT'!$E$2:$E$9999,'QUALIFIED EFH'!DR$5))</f>
        <v>0</v>
      </c>
      <c r="DS102" s="476">
        <f>IF(DS$2&lt;&gt;"",IF($C102&lt;&gt;"TBA",DS$2/114,0),SUMIFS('HOURS&amp;CYCLES INPUT'!$F$2:$F$9999,'HOURS&amp;CYCLES INPUT'!$C$2:$C$9999,'QUALIFIED EFH'!$C102,'HOURS&amp;CYCLES INPUT'!$D$2:$D$9999,'QUALIFIED EFH'!DS$4,'HOURS&amp;CYCLES INPUT'!$E$2:$E$9999,'QUALIFIED EFH'!DS$5))</f>
        <v>0</v>
      </c>
      <c r="DT102" s="476">
        <f>IF(DT$2&lt;&gt;"",IF($C102&lt;&gt;"TBA",DT$2/114,0),SUMIFS('HOURS&amp;CYCLES INPUT'!$F$2:$F$9999,'HOURS&amp;CYCLES INPUT'!$C$2:$C$9999,'QUALIFIED EFH'!$C102,'HOURS&amp;CYCLES INPUT'!$D$2:$D$9999,'QUALIFIED EFH'!DT$4,'HOURS&amp;CYCLES INPUT'!$E$2:$E$9999,'QUALIFIED EFH'!DT$5))</f>
        <v>0</v>
      </c>
      <c r="DU102" s="476">
        <f>IF(DU$2&lt;&gt;"",IF($C102&lt;&gt;"TBA",DU$2/114,0),SUMIFS('HOURS&amp;CYCLES INPUT'!$F$2:$F$9999,'HOURS&amp;CYCLES INPUT'!$C$2:$C$9999,'QUALIFIED EFH'!$C102,'HOURS&amp;CYCLES INPUT'!$D$2:$D$9999,'QUALIFIED EFH'!DU$4,'HOURS&amp;CYCLES INPUT'!$E$2:$E$9999,'QUALIFIED EFH'!DU$5))</f>
        <v>0</v>
      </c>
      <c r="DV102" s="476">
        <f>IF(DV$2&lt;&gt;"",IF($C102&lt;&gt;"TBA",DV$2/114,0),SUMIFS('HOURS&amp;CYCLES INPUT'!$F$2:$F$9999,'HOURS&amp;CYCLES INPUT'!$C$2:$C$9999,'QUALIFIED EFH'!$C102,'HOURS&amp;CYCLES INPUT'!$D$2:$D$9999,'QUALIFIED EFH'!DV$4,'HOURS&amp;CYCLES INPUT'!$E$2:$E$9999,'QUALIFIED EFH'!DV$5))</f>
        <v>0</v>
      </c>
      <c r="DW102" s="476">
        <f>IF(DW$2&lt;&gt;"",IF($C102&lt;&gt;"TBA",DW$2/114,0),SUMIFS('HOURS&amp;CYCLES INPUT'!$F$2:$F$9999,'HOURS&amp;CYCLES INPUT'!$C$2:$C$9999,'QUALIFIED EFH'!$C102,'HOURS&amp;CYCLES INPUT'!$D$2:$D$9999,'QUALIFIED EFH'!DW$4,'HOURS&amp;CYCLES INPUT'!$E$2:$E$9999,'QUALIFIED EFH'!DW$5))</f>
        <v>0</v>
      </c>
      <c r="DX102" s="476">
        <f>IF(DX$2&lt;&gt;"",IF($C102&lt;&gt;"TBA",DX$2/114,0),SUMIFS('HOURS&amp;CYCLES INPUT'!$F$2:$F$9999,'HOURS&amp;CYCLES INPUT'!$C$2:$C$9999,'QUALIFIED EFH'!$C102,'HOURS&amp;CYCLES INPUT'!$D$2:$D$9999,'QUALIFIED EFH'!DX$4,'HOURS&amp;CYCLES INPUT'!$E$2:$E$9999,'QUALIFIED EFH'!DX$5))</f>
        <v>0</v>
      </c>
      <c r="DY102" s="476">
        <f>IF(DY$2&lt;&gt;"",IF($C102&lt;&gt;"TBA",DY$2/114,0),SUMIFS('HOURS&amp;CYCLES INPUT'!$F$2:$F$9999,'HOURS&amp;CYCLES INPUT'!$C$2:$C$9999,'QUALIFIED EFH'!$C102,'HOURS&amp;CYCLES INPUT'!$D$2:$D$9999,'QUALIFIED EFH'!DY$4,'HOURS&amp;CYCLES INPUT'!$E$2:$E$9999,'QUALIFIED EFH'!DY$5))</f>
        <v>0</v>
      </c>
      <c r="DZ102" s="476">
        <f>IF(DZ$2&lt;&gt;"",IF($C102&lt;&gt;"TBA",DZ$2/114,0),SUMIFS('HOURS&amp;CYCLES INPUT'!$F$2:$F$9999,'HOURS&amp;CYCLES INPUT'!$C$2:$C$9999,'QUALIFIED EFH'!$C102,'HOURS&amp;CYCLES INPUT'!$D$2:$D$9999,'QUALIFIED EFH'!DZ$4,'HOURS&amp;CYCLES INPUT'!$E$2:$E$9999,'QUALIFIED EFH'!DZ$5))</f>
        <v>0</v>
      </c>
      <c r="EA102" s="476">
        <f>IF(EA$2&lt;&gt;"",IF($C102&lt;&gt;"TBA",EA$2/114,0),SUMIFS('HOURS&amp;CYCLES INPUT'!$F$2:$F$9999,'HOURS&amp;CYCLES INPUT'!$C$2:$C$9999,'QUALIFIED EFH'!$C102,'HOURS&amp;CYCLES INPUT'!$D$2:$D$9999,'QUALIFIED EFH'!EA$4,'HOURS&amp;CYCLES INPUT'!$E$2:$E$9999,'QUALIFIED EFH'!EA$5))</f>
        <v>0</v>
      </c>
      <c r="EB102" s="476">
        <f>IF(EB$2&lt;&gt;"",IF($C102&lt;&gt;"TBA",EB$2/114,0),SUMIFS('HOURS&amp;CYCLES INPUT'!$F$2:$F$9999,'HOURS&amp;CYCLES INPUT'!$C$2:$C$9999,'QUALIFIED EFH'!$C102,'HOURS&amp;CYCLES INPUT'!$D$2:$D$9999,'QUALIFIED EFH'!EB$4,'HOURS&amp;CYCLES INPUT'!$E$2:$E$9999,'QUALIFIED EFH'!EB$5))</f>
        <v>0</v>
      </c>
      <c r="EC102" s="476">
        <f>IF(EC$2&lt;&gt;"",IF($C102&lt;&gt;"TBA",EC$2/114,0),SUMIFS('HOURS&amp;CYCLES INPUT'!$F$2:$F$9999,'HOURS&amp;CYCLES INPUT'!$C$2:$C$9999,'QUALIFIED EFH'!$C102,'HOURS&amp;CYCLES INPUT'!$D$2:$D$9999,'QUALIFIED EFH'!EC$4,'HOURS&amp;CYCLES INPUT'!$E$2:$E$9999,'QUALIFIED EFH'!EC$5))</f>
        <v>0</v>
      </c>
      <c r="ED102" s="476">
        <f>IF(ED$2&lt;&gt;"",IF($C102&lt;&gt;"TBA",ED$2/114,0),SUMIFS('HOURS&amp;CYCLES INPUT'!$F$2:$F$9999,'HOURS&amp;CYCLES INPUT'!$C$2:$C$9999,'QUALIFIED EFH'!$C102,'HOURS&amp;CYCLES INPUT'!$D$2:$D$9999,'QUALIFIED EFH'!ED$4,'HOURS&amp;CYCLES INPUT'!$E$2:$E$9999,'QUALIFIED EFH'!ED$5))</f>
        <v>0</v>
      </c>
      <c r="EE102" s="476">
        <f>IF(EE$2&lt;&gt;"",IF($C102&lt;&gt;"TBA",EE$2/114,0),SUMIFS('HOURS&amp;CYCLES INPUT'!$F$2:$F$9999,'HOURS&amp;CYCLES INPUT'!$C$2:$C$9999,'QUALIFIED EFH'!$C102,'HOURS&amp;CYCLES INPUT'!$D$2:$D$9999,'QUALIFIED EFH'!EE$4,'HOURS&amp;CYCLES INPUT'!$E$2:$E$9999,'QUALIFIED EFH'!EE$5))</f>
        <v>0</v>
      </c>
      <c r="EF102" s="476">
        <f>IF(EF$2&lt;&gt;"",IF($C102&lt;&gt;"TBA",EF$2/114,0),SUMIFS('HOURS&amp;CYCLES INPUT'!$F$2:$F$9999,'HOURS&amp;CYCLES INPUT'!$C$2:$C$9999,'QUALIFIED EFH'!$C102,'HOURS&amp;CYCLES INPUT'!$D$2:$D$9999,'QUALIFIED EFH'!EF$4,'HOURS&amp;CYCLES INPUT'!$E$2:$E$9999,'QUALIFIED EFH'!EF$5))</f>
        <v>0</v>
      </c>
      <c r="EG102" s="476">
        <f>IF(EG$2&lt;&gt;"",IF($C102&lt;&gt;"TBA",EG$2/114,0),SUMIFS('HOURS&amp;CYCLES INPUT'!$F$2:$F$9999,'HOURS&amp;CYCLES INPUT'!$C$2:$C$9999,'QUALIFIED EFH'!$C102,'HOURS&amp;CYCLES INPUT'!$D$2:$D$9999,'QUALIFIED EFH'!EG$4,'HOURS&amp;CYCLES INPUT'!$E$2:$E$9999,'QUALIFIED EFH'!EG$5))</f>
        <v>0</v>
      </c>
      <c r="EH102" s="476">
        <f>IF(EH$2&lt;&gt;"",IF($C102&lt;&gt;"TBA",EH$2/114,0),SUMIFS('HOURS&amp;CYCLES INPUT'!$F$2:$F$9999,'HOURS&amp;CYCLES INPUT'!$C$2:$C$9999,'QUALIFIED EFH'!$C102,'HOURS&amp;CYCLES INPUT'!$D$2:$D$9999,'QUALIFIED EFH'!EH$4,'HOURS&amp;CYCLES INPUT'!$E$2:$E$9999,'QUALIFIED EFH'!EH$5))</f>
        <v>0</v>
      </c>
      <c r="EI102" s="476">
        <f>IF(EI$2&lt;&gt;"",IF($C102&lt;&gt;"TBA",EI$2/114,0),SUMIFS('HOURS&amp;CYCLES INPUT'!$F$2:$F$9999,'HOURS&amp;CYCLES INPUT'!$C$2:$C$9999,'QUALIFIED EFH'!$C102,'HOURS&amp;CYCLES INPUT'!$D$2:$D$9999,'QUALIFIED EFH'!EI$4,'HOURS&amp;CYCLES INPUT'!$E$2:$E$9999,'QUALIFIED EFH'!EI$5))</f>
        <v>0</v>
      </c>
      <c r="EJ102" s="476">
        <f>IF(EJ$2&lt;&gt;"",IF($C102&lt;&gt;"TBA",EJ$2/114,0),SUMIFS('HOURS&amp;CYCLES INPUT'!$F$2:$F$9999,'HOURS&amp;CYCLES INPUT'!$C$2:$C$9999,'QUALIFIED EFH'!$C102,'HOURS&amp;CYCLES INPUT'!$D$2:$D$9999,'QUALIFIED EFH'!EJ$4,'HOURS&amp;CYCLES INPUT'!$E$2:$E$9999,'QUALIFIED EFH'!EJ$5))</f>
        <v>0</v>
      </c>
      <c r="EK102" s="476">
        <f>IF(EK$2&lt;&gt;"",IF($C102&lt;&gt;"TBA",EK$2/114,0),SUMIFS('HOURS&amp;CYCLES INPUT'!$F$2:$F$9999,'HOURS&amp;CYCLES INPUT'!$C$2:$C$9999,'QUALIFIED EFH'!$C102,'HOURS&amp;CYCLES INPUT'!$D$2:$D$9999,'QUALIFIED EFH'!EK$4,'HOURS&amp;CYCLES INPUT'!$E$2:$E$9999,'QUALIFIED EFH'!EK$5))</f>
        <v>0</v>
      </c>
      <c r="EL102" s="476">
        <f>IF(EL$2&lt;&gt;"",IF($C102&lt;&gt;"TBA",EL$2/114,0),SUMIFS('HOURS&amp;CYCLES INPUT'!$F$2:$F$9999,'HOURS&amp;CYCLES INPUT'!$C$2:$C$9999,'QUALIFIED EFH'!$C102,'HOURS&amp;CYCLES INPUT'!$D$2:$D$9999,'QUALIFIED EFH'!EL$4,'HOURS&amp;CYCLES INPUT'!$E$2:$E$9999,'QUALIFIED EFH'!EL$5))</f>
        <v>0</v>
      </c>
      <c r="EM102" s="476">
        <f>IF(EM$2&lt;&gt;"",IF($C102&lt;&gt;"TBA",EM$2/114,0),SUMIFS('HOURS&amp;CYCLES INPUT'!$F$2:$F$9999,'HOURS&amp;CYCLES INPUT'!$C$2:$C$9999,'QUALIFIED EFH'!$C102,'HOURS&amp;CYCLES INPUT'!$D$2:$D$9999,'QUALIFIED EFH'!EM$4,'HOURS&amp;CYCLES INPUT'!$E$2:$E$9999,'QUALIFIED EFH'!EM$5))</f>
        <v>0</v>
      </c>
      <c r="EN102" s="476">
        <f>IF(EN$2&lt;&gt;"",IF($C102&lt;&gt;"TBA",EN$2/114,0),SUMIFS('HOURS&amp;CYCLES INPUT'!$F$2:$F$9999,'HOURS&amp;CYCLES INPUT'!$C$2:$C$9999,'QUALIFIED EFH'!$C102,'HOURS&amp;CYCLES INPUT'!$D$2:$D$9999,'QUALIFIED EFH'!EN$4,'HOURS&amp;CYCLES INPUT'!$E$2:$E$9999,'QUALIFIED EFH'!EN$5))</f>
        <v>0</v>
      </c>
      <c r="EO102" s="476">
        <f>IF(EO$2&lt;&gt;"",IF($C102&lt;&gt;"TBA",EO$2/114,0),SUMIFS('HOURS&amp;CYCLES INPUT'!$F$2:$F$9999,'HOURS&amp;CYCLES INPUT'!$C$2:$C$9999,'QUALIFIED EFH'!$C102,'HOURS&amp;CYCLES INPUT'!$D$2:$D$9999,'QUALIFIED EFH'!EO$4,'HOURS&amp;CYCLES INPUT'!$E$2:$E$9999,'QUALIFIED EFH'!EO$5))</f>
        <v>0</v>
      </c>
      <c r="EP102" s="476">
        <f>IF(EP$2&lt;&gt;"",IF($C102&lt;&gt;"TBA",EP$2/114,0),SUMIFS('HOURS&amp;CYCLES INPUT'!$F$2:$F$9999,'HOURS&amp;CYCLES INPUT'!$C$2:$C$9999,'QUALIFIED EFH'!$C102,'HOURS&amp;CYCLES INPUT'!$D$2:$D$9999,'QUALIFIED EFH'!EP$4,'HOURS&amp;CYCLES INPUT'!$E$2:$E$9999,'QUALIFIED EFH'!EP$5))</f>
        <v>0</v>
      </c>
      <c r="EQ102" s="476">
        <f>IF(EQ$2&lt;&gt;"",IF($C102&lt;&gt;"TBA",EQ$2/114,0),SUMIFS('HOURS&amp;CYCLES INPUT'!$F$2:$F$9999,'HOURS&amp;CYCLES INPUT'!$C$2:$C$9999,'QUALIFIED EFH'!$C102,'HOURS&amp;CYCLES INPUT'!$D$2:$D$9999,'QUALIFIED EFH'!EQ$4,'HOURS&amp;CYCLES INPUT'!$E$2:$E$9999,'QUALIFIED EFH'!EQ$5))</f>
        <v>0</v>
      </c>
      <c r="ER102" s="476">
        <f>IF(ER$2&lt;&gt;"",IF($C102&lt;&gt;"TBA",ER$2/114,0),SUMIFS('HOURS&amp;CYCLES INPUT'!$F$2:$F$9999,'HOURS&amp;CYCLES INPUT'!$C$2:$C$9999,'QUALIFIED EFH'!$C102,'HOURS&amp;CYCLES INPUT'!$D$2:$D$9999,'QUALIFIED EFH'!ER$4,'HOURS&amp;CYCLES INPUT'!$E$2:$E$9999,'QUALIFIED EFH'!ER$5))</f>
        <v>0</v>
      </c>
      <c r="ES102" s="476">
        <f>IF(ES$2&lt;&gt;"",IF($C102&lt;&gt;"TBA",ES$2/114,0),SUMIFS('HOURS&amp;CYCLES INPUT'!$F$2:$F$9999,'HOURS&amp;CYCLES INPUT'!$C$2:$C$9999,'QUALIFIED EFH'!$C102,'HOURS&amp;CYCLES INPUT'!$D$2:$D$9999,'QUALIFIED EFH'!ES$4,'HOURS&amp;CYCLES INPUT'!$E$2:$E$9999,'QUALIFIED EFH'!ES$5))</f>
        <v>0</v>
      </c>
      <c r="ET102" s="476">
        <f>IF(ET$2&lt;&gt;"",IF($C102&lt;&gt;"TBA",ET$2/114,0),SUMIFS('HOURS&amp;CYCLES INPUT'!$F$2:$F$9999,'HOURS&amp;CYCLES INPUT'!$C$2:$C$9999,'QUALIFIED EFH'!$C102,'HOURS&amp;CYCLES INPUT'!$D$2:$D$9999,'QUALIFIED EFH'!ET$4,'HOURS&amp;CYCLES INPUT'!$E$2:$E$9999,'QUALIFIED EFH'!ET$5))</f>
        <v>0</v>
      </c>
      <c r="EU102" s="476">
        <f>IF(EU$2&lt;&gt;"",IF($C102&lt;&gt;"TBA",EU$2/114,0),SUMIFS('HOURS&amp;CYCLES INPUT'!$F$2:$F$9999,'HOURS&amp;CYCLES INPUT'!$C$2:$C$9999,'QUALIFIED EFH'!$C102,'HOURS&amp;CYCLES INPUT'!$D$2:$D$9999,'QUALIFIED EFH'!EU$4,'HOURS&amp;CYCLES INPUT'!$E$2:$E$9999,'QUALIFIED EFH'!EU$5))</f>
        <v>0</v>
      </c>
      <c r="EV102" s="476">
        <f>IF(EV$2&lt;&gt;"",IF($C102&lt;&gt;"TBA",EV$2/114,0),SUMIFS('HOURS&amp;CYCLES INPUT'!$F$2:$F$9999,'HOURS&amp;CYCLES INPUT'!$C$2:$C$9999,'QUALIFIED EFH'!$C102,'HOURS&amp;CYCLES INPUT'!$D$2:$D$9999,'QUALIFIED EFH'!EV$4,'HOURS&amp;CYCLES INPUT'!$E$2:$E$9999,'QUALIFIED EFH'!EV$5))</f>
        <v>0</v>
      </c>
      <c r="EW102" s="476">
        <f>IF(EW$2&lt;&gt;"",IF($C102&lt;&gt;"TBA",EW$2/114,0),SUMIFS('HOURS&amp;CYCLES INPUT'!$F$2:$F$9999,'HOURS&amp;CYCLES INPUT'!$C$2:$C$9999,'QUALIFIED EFH'!$C102,'HOURS&amp;CYCLES INPUT'!$D$2:$D$9999,'QUALIFIED EFH'!EW$4,'HOURS&amp;CYCLES INPUT'!$E$2:$E$9999,'QUALIFIED EFH'!EW$5))</f>
        <v>0</v>
      </c>
      <c r="EX102" s="476">
        <f>IF(EX$2&lt;&gt;"",IF($C102&lt;&gt;"TBA",EX$2/114,0),SUMIFS('HOURS&amp;CYCLES INPUT'!$F$2:$F$9999,'HOURS&amp;CYCLES INPUT'!$C$2:$C$9999,'QUALIFIED EFH'!$C102,'HOURS&amp;CYCLES INPUT'!$D$2:$D$9999,'QUALIFIED EFH'!EX$4,'HOURS&amp;CYCLES INPUT'!$E$2:$E$9999,'QUALIFIED EFH'!EX$5))</f>
        <v>0</v>
      </c>
      <c r="EY102" s="476">
        <f>IF(EY$2&lt;&gt;"",IF($C102&lt;&gt;"TBA",EY$2/114,0),SUMIFS('HOURS&amp;CYCLES INPUT'!$F$2:$F$9999,'HOURS&amp;CYCLES INPUT'!$C$2:$C$9999,'QUALIFIED EFH'!$C102,'HOURS&amp;CYCLES INPUT'!$D$2:$D$9999,'QUALIFIED EFH'!EY$4,'HOURS&amp;CYCLES INPUT'!$E$2:$E$9999,'QUALIFIED EFH'!EY$5))</f>
        <v>0</v>
      </c>
      <c r="EZ102" s="476">
        <f>IF(EZ$2&lt;&gt;"",IF($C102&lt;&gt;"TBA",EZ$2/114,0),SUMIFS('HOURS&amp;CYCLES INPUT'!$F$2:$F$9999,'HOURS&amp;CYCLES INPUT'!$C$2:$C$9999,'QUALIFIED EFH'!$C102,'HOURS&amp;CYCLES INPUT'!$D$2:$D$9999,'QUALIFIED EFH'!EZ$4,'HOURS&amp;CYCLES INPUT'!$E$2:$E$9999,'QUALIFIED EFH'!EZ$5))</f>
        <v>0</v>
      </c>
      <c r="FA102" s="476">
        <f>IF(FA$2&lt;&gt;"",IF($C102&lt;&gt;"TBA",FA$2/114,0),SUMIFS('HOURS&amp;CYCLES INPUT'!$F$2:$F$9999,'HOURS&amp;CYCLES INPUT'!$C$2:$C$9999,'QUALIFIED EFH'!$C102,'HOURS&amp;CYCLES INPUT'!$D$2:$D$9999,'QUALIFIED EFH'!FA$4,'HOURS&amp;CYCLES INPUT'!$E$2:$E$9999,'QUALIFIED EFH'!FA$5))</f>
        <v>0</v>
      </c>
      <c r="FB102" s="476">
        <f>IF(FB$2&lt;&gt;"",IF($C102&lt;&gt;"TBA",FB$2/114,0),SUMIFS('HOURS&amp;CYCLES INPUT'!$F$2:$F$9999,'HOURS&amp;CYCLES INPUT'!$C$2:$C$9999,'QUALIFIED EFH'!$C102,'HOURS&amp;CYCLES INPUT'!$D$2:$D$9999,'QUALIFIED EFH'!FB$4,'HOURS&amp;CYCLES INPUT'!$E$2:$E$9999,'QUALIFIED EFH'!FB$5))</f>
        <v>0</v>
      </c>
      <c r="FC102" s="476">
        <f>IF(FC$2&lt;&gt;"",IF($C102&lt;&gt;"TBA",FC$2/114,0),SUMIFS('HOURS&amp;CYCLES INPUT'!$F$2:$F$9999,'HOURS&amp;CYCLES INPUT'!$C$2:$C$9999,'QUALIFIED EFH'!$C102,'HOURS&amp;CYCLES INPUT'!$D$2:$D$9999,'QUALIFIED EFH'!FC$4,'HOURS&amp;CYCLES INPUT'!$E$2:$E$9999,'QUALIFIED EFH'!FC$5))</f>
        <v>0</v>
      </c>
      <c r="FD102" s="476">
        <f>IF(FD$2&lt;&gt;"",IF($C102&lt;&gt;"TBA",FD$2/114,0),SUMIFS('HOURS&amp;CYCLES INPUT'!$F$2:$F$9999,'HOURS&amp;CYCLES INPUT'!$C$2:$C$9999,'QUALIFIED EFH'!$C102,'HOURS&amp;CYCLES INPUT'!$D$2:$D$9999,'QUALIFIED EFH'!FD$4,'HOURS&amp;CYCLES INPUT'!$E$2:$E$9999,'QUALIFIED EFH'!FD$5))</f>
        <v>0</v>
      </c>
      <c r="FE102" s="476">
        <f>IF(FE$2&lt;&gt;"",IF($C102&lt;&gt;"TBA",FE$2/114,0),SUMIFS('HOURS&amp;CYCLES INPUT'!$F$2:$F$9999,'HOURS&amp;CYCLES INPUT'!$C$2:$C$9999,'QUALIFIED EFH'!$C102,'HOURS&amp;CYCLES INPUT'!$D$2:$D$9999,'QUALIFIED EFH'!FE$4,'HOURS&amp;CYCLES INPUT'!$E$2:$E$9999,'QUALIFIED EFH'!FE$5))</f>
        <v>0</v>
      </c>
      <c r="FF102" s="476">
        <f>IF(FF$2&lt;&gt;"",IF($C102&lt;&gt;"TBA",FF$2/114,0),SUMIFS('HOURS&amp;CYCLES INPUT'!$F$2:$F$9999,'HOURS&amp;CYCLES INPUT'!$C$2:$C$9999,'QUALIFIED EFH'!$C102,'HOURS&amp;CYCLES INPUT'!$D$2:$D$9999,'QUALIFIED EFH'!FF$4,'HOURS&amp;CYCLES INPUT'!$E$2:$E$9999,'QUALIFIED EFH'!FF$5))</f>
        <v>0</v>
      </c>
      <c r="FG102" s="476">
        <f>IF(FG$2&lt;&gt;"",IF($C102&lt;&gt;"TBA",FG$2/114,0),SUMIFS('HOURS&amp;CYCLES INPUT'!$F$2:$F$9999,'HOURS&amp;CYCLES INPUT'!$C$2:$C$9999,'QUALIFIED EFH'!$C102,'HOURS&amp;CYCLES INPUT'!$D$2:$D$9999,'QUALIFIED EFH'!FG$4,'HOURS&amp;CYCLES INPUT'!$E$2:$E$9999,'QUALIFIED EFH'!FG$5))</f>
        <v>0</v>
      </c>
      <c r="FH102" s="476">
        <f>IF(FH$2&lt;&gt;"",IF($C102&lt;&gt;"TBA",FH$2/114,0),SUMIFS('HOURS&amp;CYCLES INPUT'!$F$2:$F$9999,'HOURS&amp;CYCLES INPUT'!$C$2:$C$9999,'QUALIFIED EFH'!$C102,'HOURS&amp;CYCLES INPUT'!$D$2:$D$9999,'QUALIFIED EFH'!FH$4,'HOURS&amp;CYCLES INPUT'!$E$2:$E$9999,'QUALIFIED EFH'!FH$5))</f>
        <v>0</v>
      </c>
      <c r="FI102" s="476">
        <f>IF(FI$2&lt;&gt;"",IF($C102&lt;&gt;"TBA",FI$2/114,0),SUMIFS('HOURS&amp;CYCLES INPUT'!$F$2:$F$9999,'HOURS&amp;CYCLES INPUT'!$C$2:$C$9999,'QUALIFIED EFH'!$C102,'HOURS&amp;CYCLES INPUT'!$D$2:$D$9999,'QUALIFIED EFH'!FI$4,'HOURS&amp;CYCLES INPUT'!$E$2:$E$9999,'QUALIFIED EFH'!FI$5))</f>
        <v>0</v>
      </c>
      <c r="FJ102" s="476">
        <f>IF(FJ$2&lt;&gt;"",IF($C102&lt;&gt;"TBA",FJ$2/114,0),SUMIFS('HOURS&amp;CYCLES INPUT'!$F$2:$F$9999,'HOURS&amp;CYCLES INPUT'!$C$2:$C$9999,'QUALIFIED EFH'!$C102,'HOURS&amp;CYCLES INPUT'!$D$2:$D$9999,'QUALIFIED EFH'!FJ$4,'HOURS&amp;CYCLES INPUT'!$E$2:$E$9999,'QUALIFIED EFH'!FJ$5))</f>
        <v>0</v>
      </c>
      <c r="FK102" s="476">
        <f>IF(FK$2&lt;&gt;"",IF($C102&lt;&gt;"TBA",FK$2/114,0),SUMIFS('HOURS&amp;CYCLES INPUT'!$F$2:$F$9999,'HOURS&amp;CYCLES INPUT'!$C$2:$C$9999,'QUALIFIED EFH'!$C102,'HOURS&amp;CYCLES INPUT'!$D$2:$D$9999,'QUALIFIED EFH'!FK$4,'HOURS&amp;CYCLES INPUT'!$E$2:$E$9999,'QUALIFIED EFH'!FK$5))</f>
        <v>0</v>
      </c>
      <c r="FL102" s="476">
        <f>IF(FL$2&lt;&gt;"",IF($C102&lt;&gt;"TBA",FL$2/114,0),SUMIFS('HOURS&amp;CYCLES INPUT'!$F$2:$F$9999,'HOURS&amp;CYCLES INPUT'!$C$2:$C$9999,'QUALIFIED EFH'!$C102,'HOURS&amp;CYCLES INPUT'!$D$2:$D$9999,'QUALIFIED EFH'!FL$4,'HOURS&amp;CYCLES INPUT'!$E$2:$E$9999,'QUALIFIED EFH'!FL$5))</f>
        <v>0</v>
      </c>
      <c r="FM102" s="476">
        <f>IF(FM$2&lt;&gt;"",IF($C102&lt;&gt;"TBA",FM$2/114,0),SUMIFS('HOURS&amp;CYCLES INPUT'!$F$2:$F$9999,'HOURS&amp;CYCLES INPUT'!$C$2:$C$9999,'QUALIFIED EFH'!$C102,'HOURS&amp;CYCLES INPUT'!$D$2:$D$9999,'QUALIFIED EFH'!FM$4,'HOURS&amp;CYCLES INPUT'!$E$2:$E$9999,'QUALIFIED EFH'!FM$5))</f>
        <v>0</v>
      </c>
      <c r="FN102" s="476">
        <f>IF(FN$2&lt;&gt;"",IF($C102&lt;&gt;"TBA",FN$2/114,0),SUMIFS('HOURS&amp;CYCLES INPUT'!$F$2:$F$9999,'HOURS&amp;CYCLES INPUT'!$C$2:$C$9999,'QUALIFIED EFH'!$C102,'HOURS&amp;CYCLES INPUT'!$D$2:$D$9999,'QUALIFIED EFH'!FN$4,'HOURS&amp;CYCLES INPUT'!$E$2:$E$9999,'QUALIFIED EFH'!FN$5))</f>
        <v>0</v>
      </c>
      <c r="FO102" s="476">
        <f>IF(FO$2&lt;&gt;"",IF($C102&lt;&gt;"TBA",FO$2/114,0),SUMIFS('HOURS&amp;CYCLES INPUT'!$F$2:$F$9999,'HOURS&amp;CYCLES INPUT'!$C$2:$C$9999,'QUALIFIED EFH'!$C102,'HOURS&amp;CYCLES INPUT'!$D$2:$D$9999,'QUALIFIED EFH'!FO$4,'HOURS&amp;CYCLES INPUT'!$E$2:$E$9999,'QUALIFIED EFH'!FO$5))</f>
        <v>0</v>
      </c>
      <c r="FP102" s="476">
        <f>IF(FP$2&lt;&gt;"",IF($C102&lt;&gt;"TBA",FP$2/114,0),SUMIFS('HOURS&amp;CYCLES INPUT'!$F$2:$F$9999,'HOURS&amp;CYCLES INPUT'!$C$2:$C$9999,'QUALIFIED EFH'!$C102,'HOURS&amp;CYCLES INPUT'!$D$2:$D$9999,'QUALIFIED EFH'!FP$4,'HOURS&amp;CYCLES INPUT'!$E$2:$E$9999,'QUALIFIED EFH'!FP$5))</f>
        <v>0</v>
      </c>
      <c r="FQ102" s="476">
        <f>IF(FQ$2&lt;&gt;"",IF($C102&lt;&gt;"TBA",FQ$2/114,0),SUMIFS('HOURS&amp;CYCLES INPUT'!$F$2:$F$9999,'HOURS&amp;CYCLES INPUT'!$C$2:$C$9999,'QUALIFIED EFH'!$C102,'HOURS&amp;CYCLES INPUT'!$D$2:$D$9999,'QUALIFIED EFH'!FQ$4,'HOURS&amp;CYCLES INPUT'!$E$2:$E$9999,'QUALIFIED EFH'!FQ$5))</f>
        <v>0</v>
      </c>
      <c r="FR102" s="476">
        <f>IF(FR$2&lt;&gt;"",IF($C102&lt;&gt;"TBA",FR$2/114,0),SUMIFS('HOURS&amp;CYCLES INPUT'!$F$2:$F$9999,'HOURS&amp;CYCLES INPUT'!$C$2:$C$9999,'QUALIFIED EFH'!$C102,'HOURS&amp;CYCLES INPUT'!$D$2:$D$9999,'QUALIFIED EFH'!FR$4,'HOURS&amp;CYCLES INPUT'!$E$2:$E$9999,'QUALIFIED EFH'!FR$5))</f>
        <v>0</v>
      </c>
      <c r="FS102" s="476">
        <f>IF(FS$2&lt;&gt;"",IF($C102&lt;&gt;"TBA",FS$2/114,0),SUMIFS('HOURS&amp;CYCLES INPUT'!$F$2:$F$9999,'HOURS&amp;CYCLES INPUT'!$C$2:$C$9999,'QUALIFIED EFH'!$C102,'HOURS&amp;CYCLES INPUT'!$D$2:$D$9999,'QUALIFIED EFH'!FS$4,'HOURS&amp;CYCLES INPUT'!$E$2:$E$9999,'QUALIFIED EFH'!FS$5))</f>
        <v>0</v>
      </c>
      <c r="FT102" s="476">
        <f>IF(FT$2&lt;&gt;"",IF($C102&lt;&gt;"TBA",FT$2/114,0),SUMIFS('HOURS&amp;CYCLES INPUT'!$F$2:$F$9999,'HOURS&amp;CYCLES INPUT'!$C$2:$C$9999,'QUALIFIED EFH'!$C102,'HOURS&amp;CYCLES INPUT'!$D$2:$D$9999,'QUALIFIED EFH'!FT$4,'HOURS&amp;CYCLES INPUT'!$E$2:$E$9999,'QUALIFIED EFH'!FT$5))</f>
        <v>0</v>
      </c>
      <c r="FU102" s="476">
        <f>IF(FU$2&lt;&gt;"",IF($C102&lt;&gt;"TBA",FU$2/114,0),SUMIFS('HOURS&amp;CYCLES INPUT'!$F$2:$F$9999,'HOURS&amp;CYCLES INPUT'!$C$2:$C$9999,'QUALIFIED EFH'!$C102,'HOURS&amp;CYCLES INPUT'!$D$2:$D$9999,'QUALIFIED EFH'!FU$4,'HOURS&amp;CYCLES INPUT'!$E$2:$E$9999,'QUALIFIED EFH'!FU$5))</f>
        <v>0</v>
      </c>
      <c r="FV102" s="476">
        <f>IF(FV$2&lt;&gt;"",IF($C102&lt;&gt;"TBA",FV$2/114,0),SUMIFS('HOURS&amp;CYCLES INPUT'!$F$2:$F$9999,'HOURS&amp;CYCLES INPUT'!$C$2:$C$9999,'QUALIFIED EFH'!$C102,'HOURS&amp;CYCLES INPUT'!$D$2:$D$9999,'QUALIFIED EFH'!FV$4,'HOURS&amp;CYCLES INPUT'!$E$2:$E$9999,'QUALIFIED EFH'!FV$5))</f>
        <v>0</v>
      </c>
      <c r="FW102" s="476">
        <f>IF(FW$2&lt;&gt;"",IF($C102&lt;&gt;"TBA",FW$2/114,0),SUMIFS('HOURS&amp;CYCLES INPUT'!$F$2:$F$9999,'HOURS&amp;CYCLES INPUT'!$C$2:$C$9999,'QUALIFIED EFH'!$C102,'HOURS&amp;CYCLES INPUT'!$D$2:$D$9999,'QUALIFIED EFH'!FW$4,'HOURS&amp;CYCLES INPUT'!$E$2:$E$9999,'QUALIFIED EFH'!FW$5))</f>
        <v>0</v>
      </c>
      <c r="FX102" s="476">
        <f>IF(FX$2&lt;&gt;"",IF($C102&lt;&gt;"TBA",FX$2/114,0),SUMIFS('HOURS&amp;CYCLES INPUT'!$F$2:$F$9999,'HOURS&amp;CYCLES INPUT'!$C$2:$C$9999,'QUALIFIED EFH'!$C102,'HOURS&amp;CYCLES INPUT'!$D$2:$D$9999,'QUALIFIED EFH'!FX$4,'HOURS&amp;CYCLES INPUT'!$E$2:$E$9999,'QUALIFIED EFH'!FX$5))</f>
        <v>0</v>
      </c>
      <c r="FY102" s="476">
        <f>IF(FY$2&lt;&gt;"",IF($C102&lt;&gt;"TBA",FY$2/114,0),SUMIFS('HOURS&amp;CYCLES INPUT'!$F$2:$F$9999,'HOURS&amp;CYCLES INPUT'!$C$2:$C$9999,'QUALIFIED EFH'!$C102,'HOURS&amp;CYCLES INPUT'!$D$2:$D$9999,'QUALIFIED EFH'!FY$4,'HOURS&amp;CYCLES INPUT'!$E$2:$E$9999,'QUALIFIED EFH'!FY$5))</f>
        <v>0</v>
      </c>
      <c r="FZ102" s="476">
        <f>IF(FZ$2&lt;&gt;"",IF($C102&lt;&gt;"TBA",FZ$2/114,0),SUMIFS('HOURS&amp;CYCLES INPUT'!$F$2:$F$9999,'HOURS&amp;CYCLES INPUT'!$C$2:$C$9999,'QUALIFIED EFH'!$C102,'HOURS&amp;CYCLES INPUT'!$D$2:$D$9999,'QUALIFIED EFH'!FZ$4,'HOURS&amp;CYCLES INPUT'!$E$2:$E$9999,'QUALIFIED EFH'!FZ$5))</f>
        <v>0</v>
      </c>
      <c r="GA102" s="476">
        <f>IF(GA$2&lt;&gt;"",IF($C102&lt;&gt;"TBA",GA$2/114,0),SUMIFS('HOURS&amp;CYCLES INPUT'!$F$2:$F$9999,'HOURS&amp;CYCLES INPUT'!$C$2:$C$9999,'QUALIFIED EFH'!$C102,'HOURS&amp;CYCLES INPUT'!$D$2:$D$9999,'QUALIFIED EFH'!GA$4,'HOURS&amp;CYCLES INPUT'!$E$2:$E$9999,'QUALIFIED EFH'!GA$5))</f>
        <v>0</v>
      </c>
      <c r="GB102" s="476">
        <f>IF(GB$2&lt;&gt;"",IF($C102&lt;&gt;"TBA",GB$2/114,0),SUMIFS('HOURS&amp;CYCLES INPUT'!$F$2:$F$9999,'HOURS&amp;CYCLES INPUT'!$C$2:$C$9999,'QUALIFIED EFH'!$C102,'HOURS&amp;CYCLES INPUT'!$D$2:$D$9999,'QUALIFIED EFH'!GB$4,'HOURS&amp;CYCLES INPUT'!$E$2:$E$9999,'QUALIFIED EFH'!GB$5))</f>
        <v>0</v>
      </c>
    </row>
    <row r="103" spans="3:184" x14ac:dyDescent="0.35">
      <c r="C103" s="472">
        <f>'QUALIFIED ENGINES'!D136</f>
        <v>91586</v>
      </c>
      <c r="D103" s="476">
        <f>IF(D$2&lt;&gt;"",IF($C103&lt;&gt;"TBA",D$2/114,0),SUMIFS('HOURS&amp;CYCLES INPUT'!$F$2:$F$9999,'HOURS&amp;CYCLES INPUT'!$C$2:$C$9999,'QUALIFIED EFH'!$C103,'HOURS&amp;CYCLES INPUT'!$D$2:$D$9999,'QUALIFIED EFH'!D$4,'HOURS&amp;CYCLES INPUT'!$E$2:$E$9999,'QUALIFIED EFH'!D$5))</f>
        <v>0</v>
      </c>
      <c r="E103" s="476">
        <f>IF(E$2&lt;&gt;"",IF($C103&lt;&gt;"TBA",E$2/114,0),SUMIFS('HOURS&amp;CYCLES INPUT'!$F$2:$F$9999,'HOURS&amp;CYCLES INPUT'!$C$2:$C$9999,'QUALIFIED EFH'!$C103,'HOURS&amp;CYCLES INPUT'!$D$2:$D$9999,'QUALIFIED EFH'!E$4,'HOURS&amp;CYCLES INPUT'!$E$2:$E$9999,'QUALIFIED EFH'!E$5))</f>
        <v>0</v>
      </c>
      <c r="F103" s="476">
        <f>IF(F$2&lt;&gt;"",IF($C103&lt;&gt;"TBA",F$2/114,0),SUMIFS('HOURS&amp;CYCLES INPUT'!$F$2:$F$9999,'HOURS&amp;CYCLES INPUT'!$C$2:$C$9999,'QUALIFIED EFH'!$C103,'HOURS&amp;CYCLES INPUT'!$D$2:$D$9999,'QUALIFIED EFH'!F$4,'HOURS&amp;CYCLES INPUT'!$E$2:$E$9999,'QUALIFIED EFH'!F$5))</f>
        <v>0</v>
      </c>
      <c r="G103" s="476">
        <f>IF(G$2&lt;&gt;"",IF($C103&lt;&gt;"TBA",G$2/114,0),SUMIFS('HOURS&amp;CYCLES INPUT'!$F$2:$F$9999,'HOURS&amp;CYCLES INPUT'!$C$2:$C$9999,'QUALIFIED EFH'!$C103,'HOURS&amp;CYCLES INPUT'!$D$2:$D$9999,'QUALIFIED EFH'!G$4,'HOURS&amp;CYCLES INPUT'!$E$2:$E$9999,'QUALIFIED EFH'!G$5))</f>
        <v>0</v>
      </c>
      <c r="H103" s="476">
        <f>IF(H$2&lt;&gt;"",IF($C103&lt;&gt;"TBA",H$2/114,0),SUMIFS('HOURS&amp;CYCLES INPUT'!$F$2:$F$9999,'HOURS&amp;CYCLES INPUT'!$C$2:$C$9999,'QUALIFIED EFH'!$C103,'HOURS&amp;CYCLES INPUT'!$D$2:$D$9999,'QUALIFIED EFH'!H$4,'HOURS&amp;CYCLES INPUT'!$E$2:$E$9999,'QUALIFIED EFH'!H$5))</f>
        <v>0</v>
      </c>
      <c r="I103" s="476">
        <f>IF(I$2&lt;&gt;"",IF($C103&lt;&gt;"TBA",I$2/114,0),SUMIFS('HOURS&amp;CYCLES INPUT'!$F$2:$F$9999,'HOURS&amp;CYCLES INPUT'!$C$2:$C$9999,'QUALIFIED EFH'!$C103,'HOURS&amp;CYCLES INPUT'!$D$2:$D$9999,'QUALIFIED EFH'!I$4,'HOURS&amp;CYCLES INPUT'!$E$2:$E$9999,'QUALIFIED EFH'!I$5))</f>
        <v>0</v>
      </c>
      <c r="J103" s="476">
        <f>IF(J$2&lt;&gt;"",IF($C103&lt;&gt;"TBA",J$2/114,0),SUMIFS('HOURS&amp;CYCLES INPUT'!$F$2:$F$9999,'HOURS&amp;CYCLES INPUT'!$C$2:$C$9999,'QUALIFIED EFH'!$C103,'HOURS&amp;CYCLES INPUT'!$D$2:$D$9999,'QUALIFIED EFH'!J$4,'HOURS&amp;CYCLES INPUT'!$E$2:$E$9999,'QUALIFIED EFH'!J$5))</f>
        <v>0</v>
      </c>
      <c r="K103" s="476">
        <f>IF(K$2&lt;&gt;"",IF($C103&lt;&gt;"TBA",K$2/114,0),SUMIFS('HOURS&amp;CYCLES INPUT'!$F$2:$F$9999,'HOURS&amp;CYCLES INPUT'!$C$2:$C$9999,'QUALIFIED EFH'!$C103,'HOURS&amp;CYCLES INPUT'!$D$2:$D$9999,'QUALIFIED EFH'!K$4,'HOURS&amp;CYCLES INPUT'!$E$2:$E$9999,'QUALIFIED EFH'!K$5))</f>
        <v>0</v>
      </c>
      <c r="L103" s="476">
        <f>IF(L$2&lt;&gt;"",IF($C103&lt;&gt;"TBA",L$2/114,0),SUMIFS('HOURS&amp;CYCLES INPUT'!$F$2:$F$9999,'HOURS&amp;CYCLES INPUT'!$C$2:$C$9999,'QUALIFIED EFH'!$C103,'HOURS&amp;CYCLES INPUT'!$D$2:$D$9999,'QUALIFIED EFH'!L$4,'HOURS&amp;CYCLES INPUT'!$E$2:$E$9999,'QUALIFIED EFH'!L$5))</f>
        <v>0</v>
      </c>
      <c r="M103" s="476">
        <f>IF(M$2&lt;&gt;"",IF($C103&lt;&gt;"TBA",M$2/114,0),SUMIFS('HOURS&amp;CYCLES INPUT'!$F$2:$F$9999,'HOURS&amp;CYCLES INPUT'!$C$2:$C$9999,'QUALIFIED EFH'!$C103,'HOURS&amp;CYCLES INPUT'!$D$2:$D$9999,'QUALIFIED EFH'!M$4,'HOURS&amp;CYCLES INPUT'!$E$2:$E$9999,'QUALIFIED EFH'!M$5))</f>
        <v>0</v>
      </c>
      <c r="N103" s="476">
        <f>IF(N$2&lt;&gt;"",IF($C103&lt;&gt;"TBA",N$2/114,0),SUMIFS('HOURS&amp;CYCLES INPUT'!$F$2:$F$9999,'HOURS&amp;CYCLES INPUT'!$C$2:$C$9999,'QUALIFIED EFH'!$C103,'HOURS&amp;CYCLES INPUT'!$D$2:$D$9999,'QUALIFIED EFH'!N$4,'HOURS&amp;CYCLES INPUT'!$E$2:$E$9999,'QUALIFIED EFH'!N$5))</f>
        <v>0</v>
      </c>
      <c r="O103" s="476">
        <f>IF(O$2&lt;&gt;"",IF($C103&lt;&gt;"TBA",O$2/114,0),SUMIFS('HOURS&amp;CYCLES INPUT'!$F$2:$F$9999,'HOURS&amp;CYCLES INPUT'!$C$2:$C$9999,'QUALIFIED EFH'!$C103,'HOURS&amp;CYCLES INPUT'!$D$2:$D$9999,'QUALIFIED EFH'!O$4,'HOURS&amp;CYCLES INPUT'!$E$2:$E$9999,'QUALIFIED EFH'!O$5))</f>
        <v>0</v>
      </c>
      <c r="P103" s="476">
        <f>IF(P$2&lt;&gt;"",IF($C103&lt;&gt;"TBA",P$2/114,0),SUMIFS('HOURS&amp;CYCLES INPUT'!$F$2:$F$9999,'HOURS&amp;CYCLES INPUT'!$C$2:$C$9999,'QUALIFIED EFH'!$C103,'HOURS&amp;CYCLES INPUT'!$D$2:$D$9999,'QUALIFIED EFH'!P$4,'HOURS&amp;CYCLES INPUT'!$E$2:$E$9999,'QUALIFIED EFH'!P$5))</f>
        <v>0</v>
      </c>
      <c r="Q103" s="476">
        <f>IF(Q$2&lt;&gt;"",IF($C103&lt;&gt;"TBA",Q$2/114,0),SUMIFS('HOURS&amp;CYCLES INPUT'!$F$2:$F$9999,'HOURS&amp;CYCLES INPUT'!$C$2:$C$9999,'QUALIFIED EFH'!$C103,'HOURS&amp;CYCLES INPUT'!$D$2:$D$9999,'QUALIFIED EFH'!Q$4,'HOURS&amp;CYCLES INPUT'!$E$2:$E$9999,'QUALIFIED EFH'!Q$5))</f>
        <v>0</v>
      </c>
      <c r="R103" s="476">
        <f>IF(R$1&lt;&gt;"",IF($C103&lt;&gt;"TBA",R$1/114,0),SUMIFS('HOURS&amp;CYCLES INPUT'!$F$2:$F$9999,'HOURS&amp;CYCLES INPUT'!$C$2:$C$9999,'QUALIFIED EFH'!$C103,'HOURS&amp;CYCLES INPUT'!$D$2:$D$9999,'QUALIFIED EFH'!R$4,'HOURS&amp;CYCLES INPUT'!$E$2:$E$9999,'QUALIFIED EFH'!R$5))</f>
        <v>0</v>
      </c>
      <c r="S103" s="476">
        <f>IF(S$2&lt;&gt;"",IF($C103&lt;&gt;"TBA",S$2/114,0),SUMIFS('HOURS&amp;CYCLES INPUT'!$F$2:$F$9999,'HOURS&amp;CYCLES INPUT'!$C$2:$C$9999,'QUALIFIED EFH'!$C103,'HOURS&amp;CYCLES INPUT'!$D$2:$D$9999,'QUALIFIED EFH'!S$4,'HOURS&amp;CYCLES INPUT'!$E$2:$E$9999,'QUALIFIED EFH'!S$5))</f>
        <v>0</v>
      </c>
      <c r="T103" s="476">
        <f>IF(T$2&lt;&gt;"",IF($C103&lt;&gt;"TBA",T$2/114,0),SUMIFS('HOURS&amp;CYCLES INPUT'!$F$2:$F$9999,'HOURS&amp;CYCLES INPUT'!$C$2:$C$9999,'QUALIFIED EFH'!$C103,'HOURS&amp;CYCLES INPUT'!$D$2:$D$9999,'QUALIFIED EFH'!T$4,'HOURS&amp;CYCLES INPUT'!$E$2:$E$9999,'QUALIFIED EFH'!T$5))</f>
        <v>0</v>
      </c>
      <c r="U103" s="476">
        <f>IF(U$2&lt;&gt;"",IF($C103&lt;&gt;"TBA",U$2/114,0),SUMIFS('HOURS&amp;CYCLES INPUT'!$F$2:$F$9999,'HOURS&amp;CYCLES INPUT'!$C$2:$C$9999,'QUALIFIED EFH'!$C103,'HOURS&amp;CYCLES INPUT'!$D$2:$D$9999,'QUALIFIED EFH'!U$4,'HOURS&amp;CYCLES INPUT'!$E$2:$E$9999,'QUALIFIED EFH'!U$5))</f>
        <v>0</v>
      </c>
      <c r="V103" s="476">
        <f>IF(V$2&lt;&gt;"",IF($C103&lt;&gt;"TBA",V$2/114,0),SUMIFS('HOURS&amp;CYCLES INPUT'!$F$2:$F$9999,'HOURS&amp;CYCLES INPUT'!$C$2:$C$9999,'QUALIFIED EFH'!$C103,'HOURS&amp;CYCLES INPUT'!$D$2:$D$9999,'QUALIFIED EFH'!V$4,'HOURS&amp;CYCLES INPUT'!$E$2:$E$9999,'QUALIFIED EFH'!V$5))</f>
        <v>0</v>
      </c>
      <c r="W103" s="476">
        <f>IF(W$2&lt;&gt;"",IF($C103&lt;&gt;"TBA",W$2/114,0),SUMIFS('HOURS&amp;CYCLES INPUT'!$F$2:$F$9999,'HOURS&amp;CYCLES INPUT'!$C$2:$C$9999,'QUALIFIED EFH'!$C103,'HOURS&amp;CYCLES INPUT'!$D$2:$D$9999,'QUALIFIED EFH'!W$4,'HOURS&amp;CYCLES INPUT'!$E$2:$E$9999,'QUALIFIED EFH'!W$5))</f>
        <v>0</v>
      </c>
      <c r="X103" s="476">
        <f>IF(X$2&lt;&gt;"",IF($C103&lt;&gt;"TBA",X$2/114,0),SUMIFS('HOURS&amp;CYCLES INPUT'!$F$2:$F$9999,'HOURS&amp;CYCLES INPUT'!$C$2:$C$9999,'QUALIFIED EFH'!$C103,'HOURS&amp;CYCLES INPUT'!$D$2:$D$9999,'QUALIFIED EFH'!X$4,'HOURS&amp;CYCLES INPUT'!$E$2:$E$9999,'QUALIFIED EFH'!X$5))</f>
        <v>0</v>
      </c>
      <c r="Y103" s="476">
        <f>IF(Y$2&lt;&gt;"",IF($C103&lt;&gt;"TBA",Y$2/114,0),SUMIFS('HOURS&amp;CYCLES INPUT'!$F$2:$F$9999,'HOURS&amp;CYCLES INPUT'!$C$2:$C$9999,'QUALIFIED EFH'!$C103,'HOURS&amp;CYCLES INPUT'!$D$2:$D$9999,'QUALIFIED EFH'!Y$4,'HOURS&amp;CYCLES INPUT'!$E$2:$E$9999,'QUALIFIED EFH'!Y$5))</f>
        <v>0</v>
      </c>
      <c r="Z103" s="476">
        <f>IF(Z$2&lt;&gt;"",IF($C103&lt;&gt;"TBA",Z$2/114,0),SUMIFS('HOURS&amp;CYCLES INPUT'!$F$2:$F$9999,'HOURS&amp;CYCLES INPUT'!$C$2:$C$9999,'QUALIFIED EFH'!$C103,'HOURS&amp;CYCLES INPUT'!$D$2:$D$9999,'QUALIFIED EFH'!Z$4,'HOURS&amp;CYCLES INPUT'!$E$2:$E$9999,'QUALIFIED EFH'!Z$5))</f>
        <v>0</v>
      </c>
      <c r="AA103" s="476">
        <f>IF(AA$2&lt;&gt;"",IF($C103&lt;&gt;"TBA",AA$2/114,0),SUMIFS('HOURS&amp;CYCLES INPUT'!$F$2:$F$9999,'HOURS&amp;CYCLES INPUT'!$C$2:$C$9999,'QUALIFIED EFH'!$C103,'HOURS&amp;CYCLES INPUT'!$D$2:$D$9999,'QUALIFIED EFH'!AA$4,'HOURS&amp;CYCLES INPUT'!$E$2:$E$9999,'QUALIFIED EFH'!AA$5))</f>
        <v>0</v>
      </c>
      <c r="AB103" s="476">
        <f>IF(AB$2&lt;&gt;"",IF($C103&lt;&gt;"TBA",AB$2/114,0),SUMIFS('HOURS&amp;CYCLES INPUT'!$F$2:$F$9999,'HOURS&amp;CYCLES INPUT'!$C$2:$C$9999,'QUALIFIED EFH'!$C103,'HOURS&amp;CYCLES INPUT'!$D$2:$D$9999,'QUALIFIED EFH'!AB$4,'HOURS&amp;CYCLES INPUT'!$E$2:$E$9999,'QUALIFIED EFH'!AB$5))</f>
        <v>0</v>
      </c>
      <c r="AC103" s="476">
        <f>IF(AC$2&lt;&gt;"",IF($C103&lt;&gt;"TBA",AC$2/114,0),SUMIFS('HOURS&amp;CYCLES INPUT'!$F$2:$F$9999,'HOURS&amp;CYCLES INPUT'!$C$2:$C$9999,'QUALIFIED EFH'!$C103,'HOURS&amp;CYCLES INPUT'!$D$2:$D$9999,'QUALIFIED EFH'!AC$4,'HOURS&amp;CYCLES INPUT'!$E$2:$E$9999,'QUALIFIED EFH'!AC$5))</f>
        <v>0</v>
      </c>
      <c r="AD103" s="476">
        <f>IF(AD$2&lt;&gt;"",IF($C103&lt;&gt;"TBA",AD$2/114,0),SUMIFS('HOURS&amp;CYCLES INPUT'!$F$2:$F$9999,'HOURS&amp;CYCLES INPUT'!$C$2:$C$9999,'QUALIFIED EFH'!$C103,'HOURS&amp;CYCLES INPUT'!$D$2:$D$9999,'QUALIFIED EFH'!AD$4,'HOURS&amp;CYCLES INPUT'!$E$2:$E$9999,'QUALIFIED EFH'!AD$5))</f>
        <v>0</v>
      </c>
      <c r="AE103" s="476">
        <f>IF(AE$2&lt;&gt;"",IF($C103&lt;&gt;"TBA",AE$2/114,0),SUMIFS('HOURS&amp;CYCLES INPUT'!$F$2:$F$9999,'HOURS&amp;CYCLES INPUT'!$C$2:$C$9999,'QUALIFIED EFH'!$C103,'HOURS&amp;CYCLES INPUT'!$D$2:$D$9999,'QUALIFIED EFH'!AE$4,'HOURS&amp;CYCLES INPUT'!$E$2:$E$9999,'QUALIFIED EFH'!AE$5))</f>
        <v>0</v>
      </c>
      <c r="AF103" s="476">
        <f>IF(AF$2&lt;&gt;"",IF($C103&lt;&gt;"TBA",AF$2/114,0),SUMIFS('HOURS&amp;CYCLES INPUT'!$F$2:$F$9999,'HOURS&amp;CYCLES INPUT'!$C$2:$C$9999,'QUALIFIED EFH'!$C103,'HOURS&amp;CYCLES INPUT'!$D$2:$D$9999,'QUALIFIED EFH'!AF$4,'HOURS&amp;CYCLES INPUT'!$E$2:$E$9999,'QUALIFIED EFH'!AF$5))</f>
        <v>0</v>
      </c>
      <c r="AG103" s="476">
        <f>IF(AG$2&lt;&gt;"",IF($C103&lt;&gt;"TBA",AG$2/114,0),SUMIFS('HOURS&amp;CYCLES INPUT'!$F$2:$F$9999,'HOURS&amp;CYCLES INPUT'!$C$2:$C$9999,'QUALIFIED EFH'!$C103,'HOURS&amp;CYCLES INPUT'!$D$2:$D$9999,'QUALIFIED EFH'!AG$4,'HOURS&amp;CYCLES INPUT'!$E$2:$E$9999,'QUALIFIED EFH'!AG$5))</f>
        <v>0</v>
      </c>
      <c r="AH103" s="476">
        <f>IF(AH$2&lt;&gt;"",IF($C103&lt;&gt;"TBA",AH$2/114,0),SUMIFS('HOURS&amp;CYCLES INPUT'!$F$2:$F$9999,'HOURS&amp;CYCLES INPUT'!$C$2:$C$9999,'QUALIFIED EFH'!$C103,'HOURS&amp;CYCLES INPUT'!$D$2:$D$9999,'QUALIFIED EFH'!AH$4,'HOURS&amp;CYCLES INPUT'!$E$2:$E$9999,'QUALIFIED EFH'!AH$5))</f>
        <v>0</v>
      </c>
      <c r="AI103" s="476">
        <f>IF(AI$2&lt;&gt;"",IF($C103&lt;&gt;"TBA",AI$2/114,0),SUMIFS('HOURS&amp;CYCLES INPUT'!$F$2:$F$9999,'HOURS&amp;CYCLES INPUT'!$C$2:$C$9999,'QUALIFIED EFH'!$C103,'HOURS&amp;CYCLES INPUT'!$D$2:$D$9999,'QUALIFIED EFH'!AI$4,'HOURS&amp;CYCLES INPUT'!$E$2:$E$9999,'QUALIFIED EFH'!AI$5))</f>
        <v>0</v>
      </c>
      <c r="AJ103" s="476">
        <f>IF(AJ$2&lt;&gt;"",IF($C103&lt;&gt;"TBA",AJ$2/114,0),SUMIFS('HOURS&amp;CYCLES INPUT'!$F$2:$F$9999,'HOURS&amp;CYCLES INPUT'!$C$2:$C$9999,'QUALIFIED EFH'!$C103,'HOURS&amp;CYCLES INPUT'!$D$2:$D$9999,'QUALIFIED EFH'!AJ$4,'HOURS&amp;CYCLES INPUT'!$E$2:$E$9999,'QUALIFIED EFH'!AJ$5))</f>
        <v>0</v>
      </c>
      <c r="AK103" s="476">
        <f>IF(AK$2&lt;&gt;"",IF($C103&lt;&gt;"TBA",AK$2/114,0),SUMIFS('HOURS&amp;CYCLES INPUT'!$F$2:$F$9999,'HOURS&amp;CYCLES INPUT'!$C$2:$C$9999,'QUALIFIED EFH'!$C103,'HOURS&amp;CYCLES INPUT'!$D$2:$D$9999,'QUALIFIED EFH'!AK$4,'HOURS&amp;CYCLES INPUT'!$E$2:$E$9999,'QUALIFIED EFH'!AK$5))</f>
        <v>0</v>
      </c>
      <c r="AL103" s="476">
        <f>IF(AL$2&lt;&gt;"",IF($C103&lt;&gt;"TBA",AL$2/114,0),SUMIFS('HOURS&amp;CYCLES INPUT'!$F$2:$F$9999,'HOURS&amp;CYCLES INPUT'!$C$2:$C$9999,'QUALIFIED EFH'!$C103,'HOURS&amp;CYCLES INPUT'!$D$2:$D$9999,'QUALIFIED EFH'!AL$4,'HOURS&amp;CYCLES INPUT'!$E$2:$E$9999,'QUALIFIED EFH'!AL$5))</f>
        <v>0</v>
      </c>
      <c r="AM103" s="476">
        <f>IF(AM$2&lt;&gt;"",IF($C103&lt;&gt;"TBA",AM$2/114,0),SUMIFS('HOURS&amp;CYCLES INPUT'!$F$2:$F$9999,'HOURS&amp;CYCLES INPUT'!$C$2:$C$9999,'QUALIFIED EFH'!$C103,'HOURS&amp;CYCLES INPUT'!$D$2:$D$9999,'QUALIFIED EFH'!AM$4,'HOURS&amp;CYCLES INPUT'!$E$2:$E$9999,'QUALIFIED EFH'!AM$5))</f>
        <v>0</v>
      </c>
      <c r="AN103" s="476">
        <f>IF(AN$2&lt;&gt;"",IF($C103&lt;&gt;"TBA",AN$2/114,0),SUMIFS('HOURS&amp;CYCLES INPUT'!$F$2:$F$9999,'HOURS&amp;CYCLES INPUT'!$C$2:$C$9999,'QUALIFIED EFH'!$C103,'HOURS&amp;CYCLES INPUT'!$D$2:$D$9999,'QUALIFIED EFH'!AN$4,'HOURS&amp;CYCLES INPUT'!$E$2:$E$9999,'QUALIFIED EFH'!AN$5))</f>
        <v>0</v>
      </c>
      <c r="AO103" s="476">
        <f>IF(AO$2&lt;&gt;"",IF($C103&lt;&gt;"TBA",AO$2/114,0),SUMIFS('HOURS&amp;CYCLES INPUT'!$F$2:$F$9999,'HOURS&amp;CYCLES INPUT'!$C$2:$C$9999,'QUALIFIED EFH'!$C103,'HOURS&amp;CYCLES INPUT'!$D$2:$D$9999,'QUALIFIED EFH'!AO$4,'HOURS&amp;CYCLES INPUT'!$E$2:$E$9999,'QUALIFIED EFH'!AO$5))</f>
        <v>0</v>
      </c>
      <c r="AP103" s="476">
        <f>IF(AP$2&lt;&gt;"",IF($C103&lt;&gt;"TBA",AP$2/114,0),SUMIFS('HOURS&amp;CYCLES INPUT'!$F$2:$F$9999,'HOURS&amp;CYCLES INPUT'!$C$2:$C$9999,'QUALIFIED EFH'!$C103,'HOURS&amp;CYCLES INPUT'!$D$2:$D$9999,'QUALIFIED EFH'!AP$4,'HOURS&amp;CYCLES INPUT'!$E$2:$E$9999,'QUALIFIED EFH'!AP$5))</f>
        <v>0</v>
      </c>
      <c r="AQ103" s="476">
        <f>IF(AQ$2&lt;&gt;"",IF($C103&lt;&gt;"TBA",AQ$2/114,0),SUMIFS('HOURS&amp;CYCLES INPUT'!$F$2:$F$9999,'HOURS&amp;CYCLES INPUT'!$C$2:$C$9999,'QUALIFIED EFH'!$C103,'HOURS&amp;CYCLES INPUT'!$D$2:$D$9999,'QUALIFIED EFH'!AQ$4,'HOURS&amp;CYCLES INPUT'!$E$2:$E$9999,'QUALIFIED EFH'!AQ$5))</f>
        <v>0</v>
      </c>
      <c r="AR103" s="476">
        <f>IF(AR$2&lt;&gt;"",IF($C103&lt;&gt;"TBA",AR$2/114,0),SUMIFS('HOURS&amp;CYCLES INPUT'!$F$2:$F$9999,'HOURS&amp;CYCLES INPUT'!$C$2:$C$9999,'QUALIFIED EFH'!$C103,'HOURS&amp;CYCLES INPUT'!$D$2:$D$9999,'QUALIFIED EFH'!AR$4,'HOURS&amp;CYCLES INPUT'!$E$2:$E$9999,'QUALIFIED EFH'!AR$5))</f>
        <v>0</v>
      </c>
      <c r="AS103" s="476">
        <f>IF(AS$2&lt;&gt;"",IF($C103&lt;&gt;"TBA",AS$2/114,0),SUMIFS('HOURS&amp;CYCLES INPUT'!$F$2:$F$9999,'HOURS&amp;CYCLES INPUT'!$C$2:$C$9999,'QUALIFIED EFH'!$C103,'HOURS&amp;CYCLES INPUT'!$D$2:$D$9999,'QUALIFIED EFH'!AS$4,'HOURS&amp;CYCLES INPUT'!$E$2:$E$9999,'QUALIFIED EFH'!AS$5))</f>
        <v>0</v>
      </c>
      <c r="AT103" s="476">
        <f>IF(AT$2&lt;&gt;"",IF($C103&lt;&gt;"TBA",AT$2/114,0),SUMIFS('HOURS&amp;CYCLES INPUT'!$F$2:$F$9999,'HOURS&amp;CYCLES INPUT'!$C$2:$C$9999,'QUALIFIED EFH'!$C103,'HOURS&amp;CYCLES INPUT'!$D$2:$D$9999,'QUALIFIED EFH'!AT$4,'HOURS&amp;CYCLES INPUT'!$E$2:$E$9999,'QUALIFIED EFH'!AT$5))</f>
        <v>0</v>
      </c>
      <c r="AU103" s="476">
        <f>IF(AU$2&lt;&gt;"",IF($C103&lt;&gt;"TBA",AU$2/114,0),SUMIFS('HOURS&amp;CYCLES INPUT'!$F$2:$F$9999,'HOURS&amp;CYCLES INPUT'!$C$2:$C$9999,'QUALIFIED EFH'!$C103,'HOURS&amp;CYCLES INPUT'!$D$2:$D$9999,'QUALIFIED EFH'!AU$4,'HOURS&amp;CYCLES INPUT'!$E$2:$E$9999,'QUALIFIED EFH'!AU$5))</f>
        <v>0</v>
      </c>
      <c r="AV103" s="476">
        <f>IF(AV$2&lt;&gt;"",IF($C103&lt;&gt;"TBA",AV$2/114,0),SUMIFS('HOURS&amp;CYCLES INPUT'!$F$2:$F$9999,'HOURS&amp;CYCLES INPUT'!$C$2:$C$9999,'QUALIFIED EFH'!$C103,'HOURS&amp;CYCLES INPUT'!$D$2:$D$9999,'QUALIFIED EFH'!AV$4,'HOURS&amp;CYCLES INPUT'!$E$2:$E$9999,'QUALIFIED EFH'!AV$5))</f>
        <v>0</v>
      </c>
      <c r="AW103" s="476">
        <f>IF(AW$2&lt;&gt;"",IF($C103&lt;&gt;"TBA",AW$2/114,0),SUMIFS('HOURS&amp;CYCLES INPUT'!$F$2:$F$9999,'HOURS&amp;CYCLES INPUT'!$C$2:$C$9999,'QUALIFIED EFH'!$C103,'HOURS&amp;CYCLES INPUT'!$D$2:$D$9999,'QUALIFIED EFH'!AW$4,'HOURS&amp;CYCLES INPUT'!$E$2:$E$9999,'QUALIFIED EFH'!AW$5))</f>
        <v>0</v>
      </c>
      <c r="AX103" s="476">
        <f>IF(AX$2&lt;&gt;"",IF($C103&lt;&gt;"TBA",AX$2/114,0),SUMIFS('HOURS&amp;CYCLES INPUT'!$F$2:$F$9999,'HOURS&amp;CYCLES INPUT'!$C$2:$C$9999,'QUALIFIED EFH'!$C103,'HOURS&amp;CYCLES INPUT'!$D$2:$D$9999,'QUALIFIED EFH'!AX$4,'HOURS&amp;CYCLES INPUT'!$E$2:$E$9999,'QUALIFIED EFH'!AX$5))</f>
        <v>0</v>
      </c>
      <c r="AY103" s="476">
        <f>IF(AY$2&lt;&gt;"",IF($C103&lt;&gt;"TBA",AY$2/114,0),SUMIFS('HOURS&amp;CYCLES INPUT'!$F$2:$F$9999,'HOURS&amp;CYCLES INPUT'!$C$2:$C$9999,'QUALIFIED EFH'!$C103,'HOURS&amp;CYCLES INPUT'!$D$2:$D$9999,'QUALIFIED EFH'!AY$4,'HOURS&amp;CYCLES INPUT'!$E$2:$E$9999,'QUALIFIED EFH'!AY$5))</f>
        <v>0</v>
      </c>
      <c r="AZ103" s="476">
        <f>IF(AZ$2&lt;&gt;"",IF($C103&lt;&gt;"TBA",AZ$2/114,0),SUMIFS('HOURS&amp;CYCLES INPUT'!$F$2:$F$9999,'HOURS&amp;CYCLES INPUT'!$C$2:$C$9999,'QUALIFIED EFH'!$C103,'HOURS&amp;CYCLES INPUT'!$D$2:$D$9999,'QUALIFIED EFH'!AZ$4,'HOURS&amp;CYCLES INPUT'!$E$2:$E$9999,'QUALIFIED EFH'!AZ$5))</f>
        <v>0</v>
      </c>
      <c r="BA103" s="476">
        <f>IF(BA$2&lt;&gt;"",IF($C103&lt;&gt;"TBA",BA$2/114,0),SUMIFS('HOURS&amp;CYCLES INPUT'!$F$2:$F$9999,'HOURS&amp;CYCLES INPUT'!$C$2:$C$9999,'QUALIFIED EFH'!$C103,'HOURS&amp;CYCLES INPUT'!$D$2:$D$9999,'QUALIFIED EFH'!BA$4,'HOURS&amp;CYCLES INPUT'!$E$2:$E$9999,'QUALIFIED EFH'!BA$5))</f>
        <v>0</v>
      </c>
      <c r="BB103" s="476">
        <f>IF(BB$2&lt;&gt;"",IF($C103&lt;&gt;"TBA",BB$2/114,0),SUMIFS('HOURS&amp;CYCLES INPUT'!$F$2:$F$9999,'HOURS&amp;CYCLES INPUT'!$C$2:$C$9999,'QUALIFIED EFH'!$C103,'HOURS&amp;CYCLES INPUT'!$D$2:$D$9999,'QUALIFIED EFH'!BB$4,'HOURS&amp;CYCLES INPUT'!$E$2:$E$9999,'QUALIFIED EFH'!BB$5))</f>
        <v>0</v>
      </c>
      <c r="BC103" s="476">
        <f>IF(BC$2&lt;&gt;"",IF($C103&lt;&gt;"TBA",BC$2/114,0),SUMIFS('HOURS&amp;CYCLES INPUT'!$F$2:$F$9999,'HOURS&amp;CYCLES INPUT'!$C$2:$C$9999,'QUALIFIED EFH'!$C103,'HOURS&amp;CYCLES INPUT'!$D$2:$D$9999,'QUALIFIED EFH'!BC$4,'HOURS&amp;CYCLES INPUT'!$E$2:$E$9999,'QUALIFIED EFH'!BC$5))</f>
        <v>0</v>
      </c>
      <c r="BD103" s="476">
        <f>IF(BD$2&lt;&gt;"",IF($C103&lt;&gt;"TBA",BD$2/114,0),SUMIFS('HOURS&amp;CYCLES INPUT'!$F$2:$F$9999,'HOURS&amp;CYCLES INPUT'!$C$2:$C$9999,'QUALIFIED EFH'!$C103,'HOURS&amp;CYCLES INPUT'!$D$2:$D$9999,'QUALIFIED EFH'!BD$4,'HOURS&amp;CYCLES INPUT'!$E$2:$E$9999,'QUALIFIED EFH'!BD$5))</f>
        <v>0</v>
      </c>
      <c r="BE103" s="476">
        <f>IF(BE$2&lt;&gt;"",IF($C103&lt;&gt;"TBA",BE$2/114,0),SUMIFS('HOURS&amp;CYCLES INPUT'!$F$2:$F$9999,'HOURS&amp;CYCLES INPUT'!$C$2:$C$9999,'QUALIFIED EFH'!$C103,'HOURS&amp;CYCLES INPUT'!$D$2:$D$9999,'QUALIFIED EFH'!BE$4,'HOURS&amp;CYCLES INPUT'!$E$2:$E$9999,'QUALIFIED EFH'!BE$5))</f>
        <v>0</v>
      </c>
      <c r="BF103" s="476">
        <f>IF(BF$2&lt;&gt;"",IF($C103&lt;&gt;"TBA",BF$2/114,0),SUMIFS('HOURS&amp;CYCLES INPUT'!$F$2:$F$9999,'HOURS&amp;CYCLES INPUT'!$C$2:$C$9999,'QUALIFIED EFH'!$C103,'HOURS&amp;CYCLES INPUT'!$D$2:$D$9999,'QUALIFIED EFH'!BF$4,'HOURS&amp;CYCLES INPUT'!$E$2:$E$9999,'QUALIFIED EFH'!BF$5))</f>
        <v>0</v>
      </c>
      <c r="BG103" s="476">
        <f>IF(BG$2&lt;&gt;"",IF($C103&lt;&gt;"TBA",BG$2/114,0),SUMIFS('HOURS&amp;CYCLES INPUT'!$F$2:$F$9999,'HOURS&amp;CYCLES INPUT'!$C$2:$C$9999,'QUALIFIED EFH'!$C103,'HOURS&amp;CYCLES INPUT'!$D$2:$D$9999,'QUALIFIED EFH'!BG$4,'HOURS&amp;CYCLES INPUT'!$E$2:$E$9999,'QUALIFIED EFH'!BG$5))</f>
        <v>0</v>
      </c>
      <c r="BH103" s="476">
        <f>IF(BH$2&lt;&gt;"",IF($C103&lt;&gt;"TBA",BH$2/114,0),SUMIFS('HOURS&amp;CYCLES INPUT'!$F$2:$F$9999,'HOURS&amp;CYCLES INPUT'!$C$2:$C$9999,'QUALIFIED EFH'!$C103,'HOURS&amp;CYCLES INPUT'!$D$2:$D$9999,'QUALIFIED EFH'!BH$4,'HOURS&amp;CYCLES INPUT'!$E$2:$E$9999,'QUALIFIED EFH'!BH$5))</f>
        <v>0</v>
      </c>
      <c r="BI103" s="476">
        <f>IF(BI$2&lt;&gt;"",IF($C103&lt;&gt;"TBA",BI$2/114,0),SUMIFS('HOURS&amp;CYCLES INPUT'!$F$2:$F$9999,'HOURS&amp;CYCLES INPUT'!$C$2:$C$9999,'QUALIFIED EFH'!$C103,'HOURS&amp;CYCLES INPUT'!$D$2:$D$9999,'QUALIFIED EFH'!BI$4,'HOURS&amp;CYCLES INPUT'!$E$2:$E$9999,'QUALIFIED EFH'!BI$5))</f>
        <v>0</v>
      </c>
      <c r="BJ103" s="476">
        <f>IF(BJ$2&lt;&gt;"",IF($C103&lt;&gt;"TBA",BJ$2/114,0),SUMIFS('HOURS&amp;CYCLES INPUT'!$F$2:$F$9999,'HOURS&amp;CYCLES INPUT'!$C$2:$C$9999,'QUALIFIED EFH'!$C103,'HOURS&amp;CYCLES INPUT'!$D$2:$D$9999,'QUALIFIED EFH'!BJ$4,'HOURS&amp;CYCLES INPUT'!$E$2:$E$9999,'QUALIFIED EFH'!BJ$5))</f>
        <v>0</v>
      </c>
      <c r="BK103" s="476">
        <f>IF(BK$2&lt;&gt;"",IF($C103&lt;&gt;"TBA",BK$2/114,0),SUMIFS('HOURS&amp;CYCLES INPUT'!$F$2:$F$9999,'HOURS&amp;CYCLES INPUT'!$C$2:$C$9999,'QUALIFIED EFH'!$C103,'HOURS&amp;CYCLES INPUT'!$D$2:$D$9999,'QUALIFIED EFH'!BK$4,'HOURS&amp;CYCLES INPUT'!$E$2:$E$9999,'QUALIFIED EFH'!BK$5))</f>
        <v>0</v>
      </c>
      <c r="BL103" s="476">
        <f>IF(BL$2&lt;&gt;"",IF($C103&lt;&gt;"TBA",BL$2/114,0),SUMIFS('HOURS&amp;CYCLES INPUT'!$F$2:$F$9999,'HOURS&amp;CYCLES INPUT'!$C$2:$C$9999,'QUALIFIED EFH'!$C103,'HOURS&amp;CYCLES INPUT'!$D$2:$D$9999,'QUALIFIED EFH'!BL$4,'HOURS&amp;CYCLES INPUT'!$E$2:$E$9999,'QUALIFIED EFH'!BL$5))</f>
        <v>0</v>
      </c>
      <c r="BM103" s="476">
        <f>IF(BM$2&lt;&gt;"",IF($C103&lt;&gt;"TBA",BM$2/114,0),SUMIFS('HOURS&amp;CYCLES INPUT'!$F$2:$F$9999,'HOURS&amp;CYCLES INPUT'!$C$2:$C$9999,'QUALIFIED EFH'!$C103,'HOURS&amp;CYCLES INPUT'!$D$2:$D$9999,'QUALIFIED EFH'!BM$4,'HOURS&amp;CYCLES INPUT'!$E$2:$E$9999,'QUALIFIED EFH'!BM$5))</f>
        <v>0</v>
      </c>
      <c r="BN103" s="476">
        <f>IF(BN$2&lt;&gt;"",IF($C103&lt;&gt;"TBA",BN$2/114,0),SUMIFS('HOURS&amp;CYCLES INPUT'!$F$2:$F$9999,'HOURS&amp;CYCLES INPUT'!$C$2:$C$9999,'QUALIFIED EFH'!$C103,'HOURS&amp;CYCLES INPUT'!$D$2:$D$9999,'QUALIFIED EFH'!BN$4,'HOURS&amp;CYCLES INPUT'!$E$2:$E$9999,'QUALIFIED EFH'!BN$5))</f>
        <v>0</v>
      </c>
      <c r="BO103" s="476">
        <f>IF(BO$2&lt;&gt;"",IF($C103&lt;&gt;"TBA",BO$2/114,0),SUMIFS('HOURS&amp;CYCLES INPUT'!$F$2:$F$9999,'HOURS&amp;CYCLES INPUT'!$C$2:$C$9999,'QUALIFIED EFH'!$C103,'HOURS&amp;CYCLES INPUT'!$D$2:$D$9999,'QUALIFIED EFH'!BO$4,'HOURS&amp;CYCLES INPUT'!$E$2:$E$9999,'QUALIFIED EFH'!BO$5))</f>
        <v>0</v>
      </c>
      <c r="BP103" s="476">
        <f>IF(BP$2&lt;&gt;"",IF($C103&lt;&gt;"TBA",BP$2/114,0),SUMIFS('HOURS&amp;CYCLES INPUT'!$F$2:$F$9999,'HOURS&amp;CYCLES INPUT'!$C$2:$C$9999,'QUALIFIED EFH'!$C103,'HOURS&amp;CYCLES INPUT'!$D$2:$D$9999,'QUALIFIED EFH'!BP$4,'HOURS&amp;CYCLES INPUT'!$E$2:$E$9999,'QUALIFIED EFH'!BP$5))</f>
        <v>0</v>
      </c>
      <c r="BQ103" s="476">
        <f>IF(BQ$2&lt;&gt;"",IF($C103&lt;&gt;"TBA",BQ$2/114,0),SUMIFS('HOURS&amp;CYCLES INPUT'!$F$2:$F$9999,'HOURS&amp;CYCLES INPUT'!$C$2:$C$9999,'QUALIFIED EFH'!$C103,'HOURS&amp;CYCLES INPUT'!$D$2:$D$9999,'QUALIFIED EFH'!BQ$4,'HOURS&amp;CYCLES INPUT'!$E$2:$E$9999,'QUALIFIED EFH'!BQ$5))</f>
        <v>0</v>
      </c>
      <c r="BR103" s="476">
        <f>IF(BR$2&lt;&gt;"",IF($C103&lt;&gt;"TBA",BR$2/114,0),SUMIFS('HOURS&amp;CYCLES INPUT'!$F$2:$F$9999,'HOURS&amp;CYCLES INPUT'!$C$2:$C$9999,'QUALIFIED EFH'!$C103,'HOURS&amp;CYCLES INPUT'!$D$2:$D$9999,'QUALIFIED EFH'!BR$4,'HOURS&amp;CYCLES INPUT'!$E$2:$E$9999,'QUALIFIED EFH'!BR$5))</f>
        <v>0</v>
      </c>
      <c r="BS103" s="476">
        <f>IF(BS$2&lt;&gt;"",IF($C103&lt;&gt;"TBA",BS$2/114,0),SUMIFS('HOURS&amp;CYCLES INPUT'!$F$2:$F$9999,'HOURS&amp;CYCLES INPUT'!$C$2:$C$9999,'QUALIFIED EFH'!$C103,'HOURS&amp;CYCLES INPUT'!$D$2:$D$9999,'QUALIFIED EFH'!BS$4,'HOURS&amp;CYCLES INPUT'!$E$2:$E$9999,'QUALIFIED EFH'!BS$5))</f>
        <v>0</v>
      </c>
      <c r="BT103" s="476">
        <f>IF(BT$2&lt;&gt;"",IF($C103&lt;&gt;"TBA",BT$2/114,0),SUMIFS('HOURS&amp;CYCLES INPUT'!$F$2:$F$9999,'HOURS&amp;CYCLES INPUT'!$C$2:$C$9999,'QUALIFIED EFH'!$C103,'HOURS&amp;CYCLES INPUT'!$D$2:$D$9999,'QUALIFIED EFH'!BT$4,'HOURS&amp;CYCLES INPUT'!$E$2:$E$9999,'QUALIFIED EFH'!BT$5))</f>
        <v>0</v>
      </c>
      <c r="BU103" s="476">
        <f>IF(BU$2&lt;&gt;"",IF($C103&lt;&gt;"TBA",BU$2/114,0),SUMIFS('HOURS&amp;CYCLES INPUT'!$F$2:$F$9999,'HOURS&amp;CYCLES INPUT'!$C$2:$C$9999,'QUALIFIED EFH'!$C103,'HOURS&amp;CYCLES INPUT'!$D$2:$D$9999,'QUALIFIED EFH'!BU$4,'HOURS&amp;CYCLES INPUT'!$E$2:$E$9999,'QUALIFIED EFH'!BU$5))</f>
        <v>0</v>
      </c>
      <c r="BV103" s="476">
        <f>IF(BV$2&lt;&gt;"",IF($C103&lt;&gt;"TBA",BV$2/114,0),SUMIFS('HOURS&amp;CYCLES INPUT'!$F$2:$F$9999,'HOURS&amp;CYCLES INPUT'!$C$2:$C$9999,'QUALIFIED EFH'!$C103,'HOURS&amp;CYCLES INPUT'!$D$2:$D$9999,'QUALIFIED EFH'!BV$4,'HOURS&amp;CYCLES INPUT'!$E$2:$E$9999,'QUALIFIED EFH'!BV$5))</f>
        <v>0</v>
      </c>
      <c r="BW103" s="476">
        <f>IF(BW$2&lt;&gt;"",IF($C103&lt;&gt;"TBA",BW$2/114,0),SUMIFS('HOURS&amp;CYCLES INPUT'!$F$2:$F$9999,'HOURS&amp;CYCLES INPUT'!$C$2:$C$9999,'QUALIFIED EFH'!$C103,'HOURS&amp;CYCLES INPUT'!$D$2:$D$9999,'QUALIFIED EFH'!BW$4,'HOURS&amp;CYCLES INPUT'!$E$2:$E$9999,'QUALIFIED EFH'!BW$5))</f>
        <v>0</v>
      </c>
      <c r="BX103" s="476">
        <f>IF(BX$2&lt;&gt;"",IF($C103&lt;&gt;"TBA",BX$2/114,0),SUMIFS('HOURS&amp;CYCLES INPUT'!$F$2:$F$9999,'HOURS&amp;CYCLES INPUT'!$C$2:$C$9999,'QUALIFIED EFH'!$C103,'HOURS&amp;CYCLES INPUT'!$D$2:$D$9999,'QUALIFIED EFH'!BX$4,'HOURS&amp;CYCLES INPUT'!$E$2:$E$9999,'QUALIFIED EFH'!BX$5))</f>
        <v>0</v>
      </c>
      <c r="BY103" s="476">
        <f>IF(BY$2&lt;&gt;"",IF($C103&lt;&gt;"TBA",BY$2/114,0),SUMIFS('HOURS&amp;CYCLES INPUT'!$F$2:$F$9999,'HOURS&amp;CYCLES INPUT'!$C$2:$C$9999,'QUALIFIED EFH'!$C103,'HOURS&amp;CYCLES INPUT'!$D$2:$D$9999,'QUALIFIED EFH'!BY$4,'HOURS&amp;CYCLES INPUT'!$E$2:$E$9999,'QUALIFIED EFH'!BY$5))</f>
        <v>0</v>
      </c>
      <c r="BZ103" s="476">
        <f>IF(BZ$2&lt;&gt;"",IF($C103&lt;&gt;"TBA",BZ$2/114,0),SUMIFS('HOURS&amp;CYCLES INPUT'!$F$2:$F$9999,'HOURS&amp;CYCLES INPUT'!$C$2:$C$9999,'QUALIFIED EFH'!$C103,'HOURS&amp;CYCLES INPUT'!$D$2:$D$9999,'QUALIFIED EFH'!BZ$4,'HOURS&amp;CYCLES INPUT'!$E$2:$E$9999,'QUALIFIED EFH'!BZ$5))</f>
        <v>0</v>
      </c>
      <c r="CA103" s="476">
        <f>IF(CA$2&lt;&gt;"",IF($C103&lt;&gt;"TBA",CA$2/114,0),SUMIFS('HOURS&amp;CYCLES INPUT'!$F$2:$F$9999,'HOURS&amp;CYCLES INPUT'!$C$2:$C$9999,'QUALIFIED EFH'!$C103,'HOURS&amp;CYCLES INPUT'!$D$2:$D$9999,'QUALIFIED EFH'!CA$4,'HOURS&amp;CYCLES INPUT'!$E$2:$E$9999,'QUALIFIED EFH'!CA$5))</f>
        <v>0</v>
      </c>
      <c r="CB103" s="476">
        <f>IF(CB$2&lt;&gt;"",IF($C103&lt;&gt;"TBA",CB$2/114,0),SUMIFS('HOURS&amp;CYCLES INPUT'!$F$2:$F$9999,'HOURS&amp;CYCLES INPUT'!$C$2:$C$9999,'QUALIFIED EFH'!$C103,'HOURS&amp;CYCLES INPUT'!$D$2:$D$9999,'QUALIFIED EFH'!CB$4,'HOURS&amp;CYCLES INPUT'!$E$2:$E$9999,'QUALIFIED EFH'!CB$5))</f>
        <v>0</v>
      </c>
      <c r="CC103" s="476">
        <f>IF(CC$2&lt;&gt;"",IF($C103&lt;&gt;"TBA",CC$2/114,0),SUMIFS('HOURS&amp;CYCLES INPUT'!$F$2:$F$9999,'HOURS&amp;CYCLES INPUT'!$C$2:$C$9999,'QUALIFIED EFH'!$C103,'HOURS&amp;CYCLES INPUT'!$D$2:$D$9999,'QUALIFIED EFH'!CC$4,'HOURS&amp;CYCLES INPUT'!$E$2:$E$9999,'QUALIFIED EFH'!CC$5))</f>
        <v>0</v>
      </c>
      <c r="CD103" s="476">
        <f>IF(CD$2&lt;&gt;"",IF($C103&lt;&gt;"TBA",CD$2/114,0),SUMIFS('HOURS&amp;CYCLES INPUT'!$F$2:$F$9999,'HOURS&amp;CYCLES INPUT'!$C$2:$C$9999,'QUALIFIED EFH'!$C103,'HOURS&amp;CYCLES INPUT'!$D$2:$D$9999,'QUALIFIED EFH'!CD$4,'HOURS&amp;CYCLES INPUT'!$E$2:$E$9999,'QUALIFIED EFH'!CD$5))</f>
        <v>0</v>
      </c>
      <c r="CE103" s="476">
        <f>IF(CE$2&lt;&gt;"",IF($C103&lt;&gt;"TBA",CE$2/114,0),SUMIFS('HOURS&amp;CYCLES INPUT'!$F$2:$F$9999,'HOURS&amp;CYCLES INPUT'!$C$2:$C$9999,'QUALIFIED EFH'!$C103,'HOURS&amp;CYCLES INPUT'!$D$2:$D$9999,'QUALIFIED EFH'!CE$4,'HOURS&amp;CYCLES INPUT'!$E$2:$E$9999,'QUALIFIED EFH'!CE$5))</f>
        <v>0</v>
      </c>
      <c r="CF103" s="476">
        <f>IF(CF$2&lt;&gt;"",IF($C103&lt;&gt;"TBA",CF$2/114,0),SUMIFS('HOURS&amp;CYCLES INPUT'!$F$2:$F$9999,'HOURS&amp;CYCLES INPUT'!$C$2:$C$9999,'QUALIFIED EFH'!$C103,'HOURS&amp;CYCLES INPUT'!$D$2:$D$9999,'QUALIFIED EFH'!CF$4,'HOURS&amp;CYCLES INPUT'!$E$2:$E$9999,'QUALIFIED EFH'!CF$5))</f>
        <v>0</v>
      </c>
      <c r="CG103" s="476">
        <f>IF(CG$2&lt;&gt;"",IF($C103&lt;&gt;"TBA",CG$2/114,0),SUMIFS('HOURS&amp;CYCLES INPUT'!$F$2:$F$9999,'HOURS&amp;CYCLES INPUT'!$C$2:$C$9999,'QUALIFIED EFH'!$C103,'HOURS&amp;CYCLES INPUT'!$D$2:$D$9999,'QUALIFIED EFH'!CG$4,'HOURS&amp;CYCLES INPUT'!$E$2:$E$9999,'QUALIFIED EFH'!CG$5))</f>
        <v>0</v>
      </c>
      <c r="CH103" s="476">
        <f>IF(CH$2&lt;&gt;"",IF($C103&lt;&gt;"TBA",CH$2/114,0),SUMIFS('HOURS&amp;CYCLES INPUT'!$F$2:$F$9999,'HOURS&amp;CYCLES INPUT'!$C$2:$C$9999,'QUALIFIED EFH'!$C103,'HOURS&amp;CYCLES INPUT'!$D$2:$D$9999,'QUALIFIED EFH'!CH$4,'HOURS&amp;CYCLES INPUT'!$E$2:$E$9999,'QUALIFIED EFH'!CH$5))</f>
        <v>0</v>
      </c>
      <c r="CI103" s="476">
        <f>IF(CI$2&lt;&gt;"",IF($C103&lt;&gt;"TBA",CI$2/114,0),SUMIFS('HOURS&amp;CYCLES INPUT'!$F$2:$F$9999,'HOURS&amp;CYCLES INPUT'!$C$2:$C$9999,'QUALIFIED EFH'!$C103,'HOURS&amp;CYCLES INPUT'!$D$2:$D$9999,'QUALIFIED EFH'!CI$4,'HOURS&amp;CYCLES INPUT'!$E$2:$E$9999,'QUALIFIED EFH'!CI$5))</f>
        <v>0</v>
      </c>
      <c r="CJ103" s="476">
        <f>IF(CJ$2&lt;&gt;"",IF($C103&lt;&gt;"TBA",CJ$2/114,0),SUMIFS('HOURS&amp;CYCLES INPUT'!$F$2:$F$9999,'HOURS&amp;CYCLES INPUT'!$C$2:$C$9999,'QUALIFIED EFH'!$C103,'HOURS&amp;CYCLES INPUT'!$D$2:$D$9999,'QUALIFIED EFH'!CJ$4,'HOURS&amp;CYCLES INPUT'!$E$2:$E$9999,'QUALIFIED EFH'!CJ$5))</f>
        <v>0</v>
      </c>
      <c r="CK103" s="476">
        <f>IF(CK$2&lt;&gt;"",IF($C103&lt;&gt;"TBA",CK$2/114,0),SUMIFS('HOURS&amp;CYCLES INPUT'!$F$2:$F$9999,'HOURS&amp;CYCLES INPUT'!$C$2:$C$9999,'QUALIFIED EFH'!$C103,'HOURS&amp;CYCLES INPUT'!$D$2:$D$9999,'QUALIFIED EFH'!CK$4,'HOURS&amp;CYCLES INPUT'!$E$2:$E$9999,'QUALIFIED EFH'!CK$5))</f>
        <v>0</v>
      </c>
      <c r="CL103" s="476">
        <f>IF(CL$2&lt;&gt;"",IF($C103&lt;&gt;"TBA",CL$2/114,0),SUMIFS('HOURS&amp;CYCLES INPUT'!$F$2:$F$9999,'HOURS&amp;CYCLES INPUT'!$C$2:$C$9999,'QUALIFIED EFH'!$C103,'HOURS&amp;CYCLES INPUT'!$D$2:$D$9999,'QUALIFIED EFH'!CL$4,'HOURS&amp;CYCLES INPUT'!$E$2:$E$9999,'QUALIFIED EFH'!CL$5))</f>
        <v>0</v>
      </c>
      <c r="CM103" s="476">
        <f>IF(CM$2&lt;&gt;"",IF($C103&lt;&gt;"TBA",CM$2/114,0),SUMIFS('HOURS&amp;CYCLES INPUT'!$F$2:$F$9999,'HOURS&amp;CYCLES INPUT'!$C$2:$C$9999,'QUALIFIED EFH'!$C103,'HOURS&amp;CYCLES INPUT'!$D$2:$D$9999,'QUALIFIED EFH'!CM$4,'HOURS&amp;CYCLES INPUT'!$E$2:$E$9999,'QUALIFIED EFH'!CM$5))</f>
        <v>0</v>
      </c>
      <c r="CN103" s="476">
        <f>IF(CN$2&lt;&gt;"",IF($C103&lt;&gt;"TBA",CN$2/114,0),SUMIFS('HOURS&amp;CYCLES INPUT'!$F$2:$F$9999,'HOURS&amp;CYCLES INPUT'!$C$2:$C$9999,'QUALIFIED EFH'!$C103,'HOURS&amp;CYCLES INPUT'!$D$2:$D$9999,'QUALIFIED EFH'!CN$4,'HOURS&amp;CYCLES INPUT'!$E$2:$E$9999,'QUALIFIED EFH'!CN$5))</f>
        <v>0</v>
      </c>
      <c r="CO103" s="476">
        <f>IF(CO$2&lt;&gt;"",IF($C103&lt;&gt;"TBA",CO$2/114,0),SUMIFS('HOURS&amp;CYCLES INPUT'!$F$2:$F$9999,'HOURS&amp;CYCLES INPUT'!$C$2:$C$9999,'QUALIFIED EFH'!$C103,'HOURS&amp;CYCLES INPUT'!$D$2:$D$9999,'QUALIFIED EFH'!CO$4,'HOURS&amp;CYCLES INPUT'!$E$2:$E$9999,'QUALIFIED EFH'!CO$5))</f>
        <v>0</v>
      </c>
      <c r="CP103" s="476">
        <f>IF(CP$2&lt;&gt;"",IF($C103&lt;&gt;"TBA",CP$2/114,0),SUMIFS('HOURS&amp;CYCLES INPUT'!$F$2:$F$9999,'HOURS&amp;CYCLES INPUT'!$C$2:$C$9999,'QUALIFIED EFH'!$C103,'HOURS&amp;CYCLES INPUT'!$D$2:$D$9999,'QUALIFIED EFH'!CP$4,'HOURS&amp;CYCLES INPUT'!$E$2:$E$9999,'QUALIFIED EFH'!CP$5))</f>
        <v>0</v>
      </c>
      <c r="CQ103" s="476">
        <f>IF(CQ$2&lt;&gt;"",IF($C103&lt;&gt;"TBA",CQ$2/114,0),SUMIFS('HOURS&amp;CYCLES INPUT'!$F$2:$F$9999,'HOURS&amp;CYCLES INPUT'!$C$2:$C$9999,'QUALIFIED EFH'!$C103,'HOURS&amp;CYCLES INPUT'!$D$2:$D$9999,'QUALIFIED EFH'!CQ$4,'HOURS&amp;CYCLES INPUT'!$E$2:$E$9999,'QUALIFIED EFH'!CQ$5))</f>
        <v>0</v>
      </c>
      <c r="CR103" s="476">
        <f>IF(CR$2&lt;&gt;"",IF($C103&lt;&gt;"TBA",CR$2/114,0),SUMIFS('HOURS&amp;CYCLES INPUT'!$F$2:$F$9999,'HOURS&amp;CYCLES INPUT'!$C$2:$C$9999,'QUALIFIED EFH'!$C103,'HOURS&amp;CYCLES INPUT'!$D$2:$D$9999,'QUALIFIED EFH'!CR$4,'HOURS&amp;CYCLES INPUT'!$E$2:$E$9999,'QUALIFIED EFH'!CR$5))</f>
        <v>0</v>
      </c>
      <c r="CS103" s="476">
        <f>IF(CS$2&lt;&gt;"",IF($C103&lt;&gt;"TBA",CS$2/114,0),SUMIFS('HOURS&amp;CYCLES INPUT'!$F$2:$F$9999,'HOURS&amp;CYCLES INPUT'!$C$2:$C$9999,'QUALIFIED EFH'!$C103,'HOURS&amp;CYCLES INPUT'!$D$2:$D$9999,'QUALIFIED EFH'!CS$4,'HOURS&amp;CYCLES INPUT'!$E$2:$E$9999,'QUALIFIED EFH'!CS$5))</f>
        <v>0</v>
      </c>
      <c r="CT103" s="476">
        <f>IF(CT$2&lt;&gt;"",IF($C103&lt;&gt;"TBA",CT$2/114,0),SUMIFS('HOURS&amp;CYCLES INPUT'!$F$2:$F$9999,'HOURS&amp;CYCLES INPUT'!$C$2:$C$9999,'QUALIFIED EFH'!$C103,'HOURS&amp;CYCLES INPUT'!$D$2:$D$9999,'QUALIFIED EFH'!CT$4,'HOURS&amp;CYCLES INPUT'!$E$2:$E$9999,'QUALIFIED EFH'!CT$5))</f>
        <v>0</v>
      </c>
      <c r="CU103" s="476">
        <f>IF(CU$2&lt;&gt;"",IF($C103&lt;&gt;"TBA",CU$2/114,0),SUMIFS('HOURS&amp;CYCLES INPUT'!$F$2:$F$9999,'HOURS&amp;CYCLES INPUT'!$C$2:$C$9999,'QUALIFIED EFH'!$C103,'HOURS&amp;CYCLES INPUT'!$D$2:$D$9999,'QUALIFIED EFH'!CU$4,'HOURS&amp;CYCLES INPUT'!$E$2:$E$9999,'QUALIFIED EFH'!CU$5))</f>
        <v>0</v>
      </c>
      <c r="CV103" s="476">
        <f>IF(CV$2&lt;&gt;"",IF($C103&lt;&gt;"TBA",CV$2/114,0),SUMIFS('HOURS&amp;CYCLES INPUT'!$F$2:$F$9999,'HOURS&amp;CYCLES INPUT'!$C$2:$C$9999,'QUALIFIED EFH'!$C103,'HOURS&amp;CYCLES INPUT'!$D$2:$D$9999,'QUALIFIED EFH'!CV$4,'HOURS&amp;CYCLES INPUT'!$E$2:$E$9999,'QUALIFIED EFH'!CV$5))</f>
        <v>0</v>
      </c>
      <c r="CW103" s="476">
        <f>IF(CW$2&lt;&gt;"",IF($C103&lt;&gt;"TBA",CW$2/114,0),SUMIFS('HOURS&amp;CYCLES INPUT'!$F$2:$F$9999,'HOURS&amp;CYCLES INPUT'!$C$2:$C$9999,'QUALIFIED EFH'!$C103,'HOURS&amp;CYCLES INPUT'!$D$2:$D$9999,'QUALIFIED EFH'!CW$4,'HOURS&amp;CYCLES INPUT'!$E$2:$E$9999,'QUALIFIED EFH'!CW$5))</f>
        <v>0</v>
      </c>
      <c r="CX103" s="476">
        <f>IF(CX$2&lt;&gt;"",IF($C103&lt;&gt;"TBA",CX$2/114,0),SUMIFS('HOURS&amp;CYCLES INPUT'!$F$2:$F$9999,'HOURS&amp;CYCLES INPUT'!$C$2:$C$9999,'QUALIFIED EFH'!$C103,'HOURS&amp;CYCLES INPUT'!$D$2:$D$9999,'QUALIFIED EFH'!CX$4,'HOURS&amp;CYCLES INPUT'!$E$2:$E$9999,'QUALIFIED EFH'!CX$5))</f>
        <v>0</v>
      </c>
      <c r="CY103" s="476">
        <f>IF(CY$2&lt;&gt;"",IF($C103&lt;&gt;"TBA",CY$2/114,0),SUMIFS('HOURS&amp;CYCLES INPUT'!$F$2:$F$9999,'HOURS&amp;CYCLES INPUT'!$C$2:$C$9999,'QUALIFIED EFH'!$C103,'HOURS&amp;CYCLES INPUT'!$D$2:$D$9999,'QUALIFIED EFH'!CY$4,'HOURS&amp;CYCLES INPUT'!$E$2:$E$9999,'QUALIFIED EFH'!CY$5))</f>
        <v>0</v>
      </c>
      <c r="CZ103" s="476">
        <f>IF(CZ$2&lt;&gt;"",IF($C103&lt;&gt;"TBA",CZ$2/114,0),SUMIFS('HOURS&amp;CYCLES INPUT'!$F$2:$F$9999,'HOURS&amp;CYCLES INPUT'!$C$2:$C$9999,'QUALIFIED EFH'!$C103,'HOURS&amp;CYCLES INPUT'!$D$2:$D$9999,'QUALIFIED EFH'!CZ$4,'HOURS&amp;CYCLES INPUT'!$E$2:$E$9999,'QUALIFIED EFH'!CZ$5))</f>
        <v>0</v>
      </c>
      <c r="DA103" s="476">
        <f>IF(DA$2&lt;&gt;"",IF($C103&lt;&gt;"TBA",DA$2/114,0),SUMIFS('HOURS&amp;CYCLES INPUT'!$F$2:$F$9999,'HOURS&amp;CYCLES INPUT'!$C$2:$C$9999,'QUALIFIED EFH'!$C103,'HOURS&amp;CYCLES INPUT'!$D$2:$D$9999,'QUALIFIED EFH'!DA$4,'HOURS&amp;CYCLES INPUT'!$E$2:$E$9999,'QUALIFIED EFH'!DA$5))</f>
        <v>0</v>
      </c>
      <c r="DB103" s="476">
        <f>IF(DB$2&lt;&gt;"",IF($C103&lt;&gt;"TBA",DB$2/114,0),SUMIFS('HOURS&amp;CYCLES INPUT'!$F$2:$F$9999,'HOURS&amp;CYCLES INPUT'!$C$2:$C$9999,'QUALIFIED EFH'!$C103,'HOURS&amp;CYCLES INPUT'!$D$2:$D$9999,'QUALIFIED EFH'!DB$4,'HOURS&amp;CYCLES INPUT'!$E$2:$E$9999,'QUALIFIED EFH'!DB$5))</f>
        <v>0</v>
      </c>
      <c r="DC103" s="476">
        <f>IF(DC$2&lt;&gt;"",IF($C103&lt;&gt;"TBA",DC$2/114,0),SUMIFS('HOURS&amp;CYCLES INPUT'!$F$2:$F$9999,'HOURS&amp;CYCLES INPUT'!$C$2:$C$9999,'QUALIFIED EFH'!$C103,'HOURS&amp;CYCLES INPUT'!$D$2:$D$9999,'QUALIFIED EFH'!DC$4,'HOURS&amp;CYCLES INPUT'!$E$2:$E$9999,'QUALIFIED EFH'!DC$5))</f>
        <v>0</v>
      </c>
      <c r="DD103" s="476">
        <f>IF(DD$2&lt;&gt;"",IF($C103&lt;&gt;"TBA",DD$2/114,0),SUMIFS('HOURS&amp;CYCLES INPUT'!$F$2:$F$9999,'HOURS&amp;CYCLES INPUT'!$C$2:$C$9999,'QUALIFIED EFH'!$C103,'HOURS&amp;CYCLES INPUT'!$D$2:$D$9999,'QUALIFIED EFH'!DD$4,'HOURS&amp;CYCLES INPUT'!$E$2:$E$9999,'QUALIFIED EFH'!DD$5))</f>
        <v>0</v>
      </c>
      <c r="DE103" s="476">
        <f>IF(DE$2&lt;&gt;"",IF($C103&lt;&gt;"TBA",DE$2/114,0),SUMIFS('HOURS&amp;CYCLES INPUT'!$F$2:$F$9999,'HOURS&amp;CYCLES INPUT'!$C$2:$C$9999,'QUALIFIED EFH'!$C103,'HOURS&amp;CYCLES INPUT'!$D$2:$D$9999,'QUALIFIED EFH'!DE$4,'HOURS&amp;CYCLES INPUT'!$E$2:$E$9999,'QUALIFIED EFH'!DE$5))</f>
        <v>0</v>
      </c>
      <c r="DF103" s="476">
        <f>IF(DF$2&lt;&gt;"",IF($C103&lt;&gt;"TBA",DF$2/114,0),SUMIFS('HOURS&amp;CYCLES INPUT'!$F$2:$F$9999,'HOURS&amp;CYCLES INPUT'!$C$2:$C$9999,'QUALIFIED EFH'!$C103,'HOURS&amp;CYCLES INPUT'!$D$2:$D$9999,'QUALIFIED EFH'!DF$4,'HOURS&amp;CYCLES INPUT'!$E$2:$E$9999,'QUALIFIED EFH'!DF$5))</f>
        <v>0</v>
      </c>
      <c r="DG103" s="476">
        <f>IF(DG$2&lt;&gt;"",IF($C103&lt;&gt;"TBA",DG$2/114,0),SUMIFS('HOURS&amp;CYCLES INPUT'!$F$2:$F$9999,'HOURS&amp;CYCLES INPUT'!$C$2:$C$9999,'QUALIFIED EFH'!$C103,'HOURS&amp;CYCLES INPUT'!$D$2:$D$9999,'QUALIFIED EFH'!DG$4,'HOURS&amp;CYCLES INPUT'!$E$2:$E$9999,'QUALIFIED EFH'!DG$5))</f>
        <v>0</v>
      </c>
      <c r="DH103" s="476">
        <f>IF(DH$2&lt;&gt;"",IF($C103&lt;&gt;"TBA",DH$2/114,0),SUMIFS('HOURS&amp;CYCLES INPUT'!$F$2:$F$9999,'HOURS&amp;CYCLES INPUT'!$C$2:$C$9999,'QUALIFIED EFH'!$C103,'HOURS&amp;CYCLES INPUT'!$D$2:$D$9999,'QUALIFIED EFH'!DH$4,'HOURS&amp;CYCLES INPUT'!$E$2:$E$9999,'QUALIFIED EFH'!DH$5))</f>
        <v>0</v>
      </c>
      <c r="DI103" s="476">
        <f>IF(DI$2&lt;&gt;"",IF($C103&lt;&gt;"TBA",DI$2/114,0),SUMIFS('HOURS&amp;CYCLES INPUT'!$F$2:$F$9999,'HOURS&amp;CYCLES INPUT'!$C$2:$C$9999,'QUALIFIED EFH'!$C103,'HOURS&amp;CYCLES INPUT'!$D$2:$D$9999,'QUALIFIED EFH'!DI$4,'HOURS&amp;CYCLES INPUT'!$E$2:$E$9999,'QUALIFIED EFH'!DI$5))</f>
        <v>0</v>
      </c>
      <c r="DJ103" s="476">
        <f>IF(DJ$2&lt;&gt;"",IF($C103&lt;&gt;"TBA",DJ$2/114,0),SUMIFS('HOURS&amp;CYCLES INPUT'!$F$2:$F$9999,'HOURS&amp;CYCLES INPUT'!$C$2:$C$9999,'QUALIFIED EFH'!$C103,'HOURS&amp;CYCLES INPUT'!$D$2:$D$9999,'QUALIFIED EFH'!DJ$4,'HOURS&amp;CYCLES INPUT'!$E$2:$E$9999,'QUALIFIED EFH'!DJ$5))</f>
        <v>0</v>
      </c>
      <c r="DK103" s="476">
        <f>IF(DK$2&lt;&gt;"",IF($C103&lt;&gt;"TBA",DK$2/114,0),SUMIFS('HOURS&amp;CYCLES INPUT'!$F$2:$F$9999,'HOURS&amp;CYCLES INPUT'!$C$2:$C$9999,'QUALIFIED EFH'!$C103,'HOURS&amp;CYCLES INPUT'!$D$2:$D$9999,'QUALIFIED EFH'!DK$4,'HOURS&amp;CYCLES INPUT'!$E$2:$E$9999,'QUALIFIED EFH'!DK$5))</f>
        <v>0</v>
      </c>
      <c r="DL103" s="476">
        <f>IF(DL$2&lt;&gt;"",IF($C103&lt;&gt;"TBA",DL$2/114,0),SUMIFS('HOURS&amp;CYCLES INPUT'!$F$2:$F$9999,'HOURS&amp;CYCLES INPUT'!$C$2:$C$9999,'QUALIFIED EFH'!$C103,'HOURS&amp;CYCLES INPUT'!$D$2:$D$9999,'QUALIFIED EFH'!DL$4,'HOURS&amp;CYCLES INPUT'!$E$2:$E$9999,'QUALIFIED EFH'!DL$5))</f>
        <v>0</v>
      </c>
      <c r="DM103" s="476">
        <f>IF(DM$2&lt;&gt;"",IF($C103&lt;&gt;"TBA",DM$2/114,0),SUMIFS('HOURS&amp;CYCLES INPUT'!$F$2:$F$9999,'HOURS&amp;CYCLES INPUT'!$C$2:$C$9999,'QUALIFIED EFH'!$C103,'HOURS&amp;CYCLES INPUT'!$D$2:$D$9999,'QUALIFIED EFH'!DM$4,'HOURS&amp;CYCLES INPUT'!$E$2:$E$9999,'QUALIFIED EFH'!DM$5))</f>
        <v>0</v>
      </c>
      <c r="DN103" s="476">
        <f>IF(DN$2&lt;&gt;"",IF($C103&lt;&gt;"TBA",DN$2/114,0),SUMIFS('HOURS&amp;CYCLES INPUT'!$F$2:$F$9999,'HOURS&amp;CYCLES INPUT'!$C$2:$C$9999,'QUALIFIED EFH'!$C103,'HOURS&amp;CYCLES INPUT'!$D$2:$D$9999,'QUALIFIED EFH'!DN$4,'HOURS&amp;CYCLES INPUT'!$E$2:$E$9999,'QUALIFIED EFH'!DN$5))</f>
        <v>0</v>
      </c>
      <c r="DO103" s="476">
        <f>IF(DO$2&lt;&gt;"",IF($C103&lt;&gt;"TBA",DO$2/114,0),SUMIFS('HOURS&amp;CYCLES INPUT'!$F$2:$F$9999,'HOURS&amp;CYCLES INPUT'!$C$2:$C$9999,'QUALIFIED EFH'!$C103,'HOURS&amp;CYCLES INPUT'!$D$2:$D$9999,'QUALIFIED EFH'!DO$4,'HOURS&amp;CYCLES INPUT'!$E$2:$E$9999,'QUALIFIED EFH'!DO$5))</f>
        <v>0</v>
      </c>
      <c r="DP103" s="476">
        <f>IF(DP$2&lt;&gt;"",IF($C103&lt;&gt;"TBA",DP$2/114,0),SUMIFS('HOURS&amp;CYCLES INPUT'!$F$2:$F$9999,'HOURS&amp;CYCLES INPUT'!$C$2:$C$9999,'QUALIFIED EFH'!$C103,'HOURS&amp;CYCLES INPUT'!$D$2:$D$9999,'QUALIFIED EFH'!DP$4,'HOURS&amp;CYCLES INPUT'!$E$2:$E$9999,'QUALIFIED EFH'!DP$5))</f>
        <v>0</v>
      </c>
      <c r="DQ103" s="476">
        <f>IF(DQ$2&lt;&gt;"",IF($C103&lt;&gt;"TBA",DQ$2/114,0),SUMIFS('HOURS&amp;CYCLES INPUT'!$F$2:$F$9999,'HOURS&amp;CYCLES INPUT'!$C$2:$C$9999,'QUALIFIED EFH'!$C103,'HOURS&amp;CYCLES INPUT'!$D$2:$D$9999,'QUALIFIED EFH'!DQ$4,'HOURS&amp;CYCLES INPUT'!$E$2:$E$9999,'QUALIFIED EFH'!DQ$5))</f>
        <v>0</v>
      </c>
      <c r="DR103" s="476">
        <f>IF(DR$2&lt;&gt;"",IF($C103&lt;&gt;"TBA",DR$2/114,0),SUMIFS('HOURS&amp;CYCLES INPUT'!$F$2:$F$9999,'HOURS&amp;CYCLES INPUT'!$C$2:$C$9999,'QUALIFIED EFH'!$C103,'HOURS&amp;CYCLES INPUT'!$D$2:$D$9999,'QUALIFIED EFH'!DR$4,'HOURS&amp;CYCLES INPUT'!$E$2:$E$9999,'QUALIFIED EFH'!DR$5))</f>
        <v>0</v>
      </c>
      <c r="DS103" s="476">
        <f>IF(DS$2&lt;&gt;"",IF($C103&lt;&gt;"TBA",DS$2/114,0),SUMIFS('HOURS&amp;CYCLES INPUT'!$F$2:$F$9999,'HOURS&amp;CYCLES INPUT'!$C$2:$C$9999,'QUALIFIED EFH'!$C103,'HOURS&amp;CYCLES INPUT'!$D$2:$D$9999,'QUALIFIED EFH'!DS$4,'HOURS&amp;CYCLES INPUT'!$E$2:$E$9999,'QUALIFIED EFH'!DS$5))</f>
        <v>0</v>
      </c>
      <c r="DT103" s="476">
        <f>IF(DT$2&lt;&gt;"",IF($C103&lt;&gt;"TBA",DT$2/114,0),SUMIFS('HOURS&amp;CYCLES INPUT'!$F$2:$F$9999,'HOURS&amp;CYCLES INPUT'!$C$2:$C$9999,'QUALIFIED EFH'!$C103,'HOURS&amp;CYCLES INPUT'!$D$2:$D$9999,'QUALIFIED EFH'!DT$4,'HOURS&amp;CYCLES INPUT'!$E$2:$E$9999,'QUALIFIED EFH'!DT$5))</f>
        <v>0</v>
      </c>
      <c r="DU103" s="476">
        <f>IF(DU$2&lt;&gt;"",IF($C103&lt;&gt;"TBA",DU$2/114,0),SUMIFS('HOURS&amp;CYCLES INPUT'!$F$2:$F$9999,'HOURS&amp;CYCLES INPUT'!$C$2:$C$9999,'QUALIFIED EFH'!$C103,'HOURS&amp;CYCLES INPUT'!$D$2:$D$9999,'QUALIFIED EFH'!DU$4,'HOURS&amp;CYCLES INPUT'!$E$2:$E$9999,'QUALIFIED EFH'!DU$5))</f>
        <v>0</v>
      </c>
      <c r="DV103" s="476">
        <f>IF(DV$2&lt;&gt;"",IF($C103&lt;&gt;"TBA",DV$2/114,0),SUMIFS('HOURS&amp;CYCLES INPUT'!$F$2:$F$9999,'HOURS&amp;CYCLES INPUT'!$C$2:$C$9999,'QUALIFIED EFH'!$C103,'HOURS&amp;CYCLES INPUT'!$D$2:$D$9999,'QUALIFIED EFH'!DV$4,'HOURS&amp;CYCLES INPUT'!$E$2:$E$9999,'QUALIFIED EFH'!DV$5))</f>
        <v>0</v>
      </c>
      <c r="DW103" s="476">
        <f>IF(DW$2&lt;&gt;"",IF($C103&lt;&gt;"TBA",DW$2/114,0),SUMIFS('HOURS&amp;CYCLES INPUT'!$F$2:$F$9999,'HOURS&amp;CYCLES INPUT'!$C$2:$C$9999,'QUALIFIED EFH'!$C103,'HOURS&amp;CYCLES INPUT'!$D$2:$D$9999,'QUALIFIED EFH'!DW$4,'HOURS&amp;CYCLES INPUT'!$E$2:$E$9999,'QUALIFIED EFH'!DW$5))</f>
        <v>0</v>
      </c>
      <c r="DX103" s="476">
        <f>IF(DX$2&lt;&gt;"",IF($C103&lt;&gt;"TBA",DX$2/114,0),SUMIFS('HOURS&amp;CYCLES INPUT'!$F$2:$F$9999,'HOURS&amp;CYCLES INPUT'!$C$2:$C$9999,'QUALIFIED EFH'!$C103,'HOURS&amp;CYCLES INPUT'!$D$2:$D$9999,'QUALIFIED EFH'!DX$4,'HOURS&amp;CYCLES INPUT'!$E$2:$E$9999,'QUALIFIED EFH'!DX$5))</f>
        <v>0</v>
      </c>
      <c r="DY103" s="476">
        <f>IF(DY$2&lt;&gt;"",IF($C103&lt;&gt;"TBA",DY$2/114,0),SUMIFS('HOURS&amp;CYCLES INPUT'!$F$2:$F$9999,'HOURS&amp;CYCLES INPUT'!$C$2:$C$9999,'QUALIFIED EFH'!$C103,'HOURS&amp;CYCLES INPUT'!$D$2:$D$9999,'QUALIFIED EFH'!DY$4,'HOURS&amp;CYCLES INPUT'!$E$2:$E$9999,'QUALIFIED EFH'!DY$5))</f>
        <v>0</v>
      </c>
      <c r="DZ103" s="476">
        <f>IF(DZ$2&lt;&gt;"",IF($C103&lt;&gt;"TBA",DZ$2/114,0),SUMIFS('HOURS&amp;CYCLES INPUT'!$F$2:$F$9999,'HOURS&amp;CYCLES INPUT'!$C$2:$C$9999,'QUALIFIED EFH'!$C103,'HOURS&amp;CYCLES INPUT'!$D$2:$D$9999,'QUALIFIED EFH'!DZ$4,'HOURS&amp;CYCLES INPUT'!$E$2:$E$9999,'QUALIFIED EFH'!DZ$5))</f>
        <v>0</v>
      </c>
      <c r="EA103" s="476">
        <f>IF(EA$2&lt;&gt;"",IF($C103&lt;&gt;"TBA",EA$2/114,0),SUMIFS('HOURS&amp;CYCLES INPUT'!$F$2:$F$9999,'HOURS&amp;CYCLES INPUT'!$C$2:$C$9999,'QUALIFIED EFH'!$C103,'HOURS&amp;CYCLES INPUT'!$D$2:$D$9999,'QUALIFIED EFH'!EA$4,'HOURS&amp;CYCLES INPUT'!$E$2:$E$9999,'QUALIFIED EFH'!EA$5))</f>
        <v>0</v>
      </c>
      <c r="EB103" s="476">
        <f>IF(EB$2&lt;&gt;"",IF($C103&lt;&gt;"TBA",EB$2/114,0),SUMIFS('HOURS&amp;CYCLES INPUT'!$F$2:$F$9999,'HOURS&amp;CYCLES INPUT'!$C$2:$C$9999,'QUALIFIED EFH'!$C103,'HOURS&amp;CYCLES INPUT'!$D$2:$D$9999,'QUALIFIED EFH'!EB$4,'HOURS&amp;CYCLES INPUT'!$E$2:$E$9999,'QUALIFIED EFH'!EB$5))</f>
        <v>0</v>
      </c>
      <c r="EC103" s="476">
        <f>IF(EC$2&lt;&gt;"",IF($C103&lt;&gt;"TBA",EC$2/114,0),SUMIFS('HOURS&amp;CYCLES INPUT'!$F$2:$F$9999,'HOURS&amp;CYCLES INPUT'!$C$2:$C$9999,'QUALIFIED EFH'!$C103,'HOURS&amp;CYCLES INPUT'!$D$2:$D$9999,'QUALIFIED EFH'!EC$4,'HOURS&amp;CYCLES INPUT'!$E$2:$E$9999,'QUALIFIED EFH'!EC$5))</f>
        <v>0</v>
      </c>
      <c r="ED103" s="476">
        <f>IF(ED$2&lt;&gt;"",IF($C103&lt;&gt;"TBA",ED$2/114,0),SUMIFS('HOURS&amp;CYCLES INPUT'!$F$2:$F$9999,'HOURS&amp;CYCLES INPUT'!$C$2:$C$9999,'QUALIFIED EFH'!$C103,'HOURS&amp;CYCLES INPUT'!$D$2:$D$9999,'QUALIFIED EFH'!ED$4,'HOURS&amp;CYCLES INPUT'!$E$2:$E$9999,'QUALIFIED EFH'!ED$5))</f>
        <v>0</v>
      </c>
      <c r="EE103" s="476">
        <f>IF(EE$2&lt;&gt;"",IF($C103&lt;&gt;"TBA",EE$2/114,0),SUMIFS('HOURS&amp;CYCLES INPUT'!$F$2:$F$9999,'HOURS&amp;CYCLES INPUT'!$C$2:$C$9999,'QUALIFIED EFH'!$C103,'HOURS&amp;CYCLES INPUT'!$D$2:$D$9999,'QUALIFIED EFH'!EE$4,'HOURS&amp;CYCLES INPUT'!$E$2:$E$9999,'QUALIFIED EFH'!EE$5))</f>
        <v>0</v>
      </c>
      <c r="EF103" s="476">
        <f>IF(EF$2&lt;&gt;"",IF($C103&lt;&gt;"TBA",EF$2/114,0),SUMIFS('HOURS&amp;CYCLES INPUT'!$F$2:$F$9999,'HOURS&amp;CYCLES INPUT'!$C$2:$C$9999,'QUALIFIED EFH'!$C103,'HOURS&amp;CYCLES INPUT'!$D$2:$D$9999,'QUALIFIED EFH'!EF$4,'HOURS&amp;CYCLES INPUT'!$E$2:$E$9999,'QUALIFIED EFH'!EF$5))</f>
        <v>0</v>
      </c>
      <c r="EG103" s="476">
        <f>IF(EG$2&lt;&gt;"",IF($C103&lt;&gt;"TBA",EG$2/114,0),SUMIFS('HOURS&amp;CYCLES INPUT'!$F$2:$F$9999,'HOURS&amp;CYCLES INPUT'!$C$2:$C$9999,'QUALIFIED EFH'!$C103,'HOURS&amp;CYCLES INPUT'!$D$2:$D$9999,'QUALIFIED EFH'!EG$4,'HOURS&amp;CYCLES INPUT'!$E$2:$E$9999,'QUALIFIED EFH'!EG$5))</f>
        <v>0</v>
      </c>
      <c r="EH103" s="476">
        <f>IF(EH$2&lt;&gt;"",IF($C103&lt;&gt;"TBA",EH$2/114,0),SUMIFS('HOURS&amp;CYCLES INPUT'!$F$2:$F$9999,'HOURS&amp;CYCLES INPUT'!$C$2:$C$9999,'QUALIFIED EFH'!$C103,'HOURS&amp;CYCLES INPUT'!$D$2:$D$9999,'QUALIFIED EFH'!EH$4,'HOURS&amp;CYCLES INPUT'!$E$2:$E$9999,'QUALIFIED EFH'!EH$5))</f>
        <v>0</v>
      </c>
      <c r="EI103" s="476">
        <f>IF(EI$2&lt;&gt;"",IF($C103&lt;&gt;"TBA",EI$2/114,0),SUMIFS('HOURS&amp;CYCLES INPUT'!$F$2:$F$9999,'HOURS&amp;CYCLES INPUT'!$C$2:$C$9999,'QUALIFIED EFH'!$C103,'HOURS&amp;CYCLES INPUT'!$D$2:$D$9999,'QUALIFIED EFH'!EI$4,'HOURS&amp;CYCLES INPUT'!$E$2:$E$9999,'QUALIFIED EFH'!EI$5))</f>
        <v>0</v>
      </c>
      <c r="EJ103" s="476">
        <f>IF(EJ$2&lt;&gt;"",IF($C103&lt;&gt;"TBA",EJ$2/114,0),SUMIFS('HOURS&amp;CYCLES INPUT'!$F$2:$F$9999,'HOURS&amp;CYCLES INPUT'!$C$2:$C$9999,'QUALIFIED EFH'!$C103,'HOURS&amp;CYCLES INPUT'!$D$2:$D$9999,'QUALIFIED EFH'!EJ$4,'HOURS&amp;CYCLES INPUT'!$E$2:$E$9999,'QUALIFIED EFH'!EJ$5))</f>
        <v>0</v>
      </c>
      <c r="EK103" s="476">
        <f>IF(EK$2&lt;&gt;"",IF($C103&lt;&gt;"TBA",EK$2/114,0),SUMIFS('HOURS&amp;CYCLES INPUT'!$F$2:$F$9999,'HOURS&amp;CYCLES INPUT'!$C$2:$C$9999,'QUALIFIED EFH'!$C103,'HOURS&amp;CYCLES INPUT'!$D$2:$D$9999,'QUALIFIED EFH'!EK$4,'HOURS&amp;CYCLES INPUT'!$E$2:$E$9999,'QUALIFIED EFH'!EK$5))</f>
        <v>0</v>
      </c>
      <c r="EL103" s="476">
        <f>IF(EL$2&lt;&gt;"",IF($C103&lt;&gt;"TBA",EL$2/114,0),SUMIFS('HOURS&amp;CYCLES INPUT'!$F$2:$F$9999,'HOURS&amp;CYCLES INPUT'!$C$2:$C$9999,'QUALIFIED EFH'!$C103,'HOURS&amp;CYCLES INPUT'!$D$2:$D$9999,'QUALIFIED EFH'!EL$4,'HOURS&amp;CYCLES INPUT'!$E$2:$E$9999,'QUALIFIED EFH'!EL$5))</f>
        <v>0</v>
      </c>
      <c r="EM103" s="476">
        <f>IF(EM$2&lt;&gt;"",IF($C103&lt;&gt;"TBA",EM$2/114,0),SUMIFS('HOURS&amp;CYCLES INPUT'!$F$2:$F$9999,'HOURS&amp;CYCLES INPUT'!$C$2:$C$9999,'QUALIFIED EFH'!$C103,'HOURS&amp;CYCLES INPUT'!$D$2:$D$9999,'QUALIFIED EFH'!EM$4,'HOURS&amp;CYCLES INPUT'!$E$2:$E$9999,'QUALIFIED EFH'!EM$5))</f>
        <v>0</v>
      </c>
      <c r="EN103" s="476">
        <f>IF(EN$2&lt;&gt;"",IF($C103&lt;&gt;"TBA",EN$2/114,0),SUMIFS('HOURS&amp;CYCLES INPUT'!$F$2:$F$9999,'HOURS&amp;CYCLES INPUT'!$C$2:$C$9999,'QUALIFIED EFH'!$C103,'HOURS&amp;CYCLES INPUT'!$D$2:$D$9999,'QUALIFIED EFH'!EN$4,'HOURS&amp;CYCLES INPUT'!$E$2:$E$9999,'QUALIFIED EFH'!EN$5))</f>
        <v>0</v>
      </c>
      <c r="EO103" s="476">
        <f>IF(EO$2&lt;&gt;"",IF($C103&lt;&gt;"TBA",EO$2/114,0),SUMIFS('HOURS&amp;CYCLES INPUT'!$F$2:$F$9999,'HOURS&amp;CYCLES INPUT'!$C$2:$C$9999,'QUALIFIED EFH'!$C103,'HOURS&amp;CYCLES INPUT'!$D$2:$D$9999,'QUALIFIED EFH'!EO$4,'HOURS&amp;CYCLES INPUT'!$E$2:$E$9999,'QUALIFIED EFH'!EO$5))</f>
        <v>0</v>
      </c>
      <c r="EP103" s="476">
        <f>IF(EP$2&lt;&gt;"",IF($C103&lt;&gt;"TBA",EP$2/114,0),SUMIFS('HOURS&amp;CYCLES INPUT'!$F$2:$F$9999,'HOURS&amp;CYCLES INPUT'!$C$2:$C$9999,'QUALIFIED EFH'!$C103,'HOURS&amp;CYCLES INPUT'!$D$2:$D$9999,'QUALIFIED EFH'!EP$4,'HOURS&amp;CYCLES INPUT'!$E$2:$E$9999,'QUALIFIED EFH'!EP$5))</f>
        <v>0</v>
      </c>
      <c r="EQ103" s="476">
        <f>IF(EQ$2&lt;&gt;"",IF($C103&lt;&gt;"TBA",EQ$2/114,0),SUMIFS('HOURS&amp;CYCLES INPUT'!$F$2:$F$9999,'HOURS&amp;CYCLES INPUT'!$C$2:$C$9999,'QUALIFIED EFH'!$C103,'HOURS&amp;CYCLES INPUT'!$D$2:$D$9999,'QUALIFIED EFH'!EQ$4,'HOURS&amp;CYCLES INPUT'!$E$2:$E$9999,'QUALIFIED EFH'!EQ$5))</f>
        <v>0</v>
      </c>
      <c r="ER103" s="476">
        <f>IF(ER$2&lt;&gt;"",IF($C103&lt;&gt;"TBA",ER$2/114,0),SUMIFS('HOURS&amp;CYCLES INPUT'!$F$2:$F$9999,'HOURS&amp;CYCLES INPUT'!$C$2:$C$9999,'QUALIFIED EFH'!$C103,'HOURS&amp;CYCLES INPUT'!$D$2:$D$9999,'QUALIFIED EFH'!ER$4,'HOURS&amp;CYCLES INPUT'!$E$2:$E$9999,'QUALIFIED EFH'!ER$5))</f>
        <v>0</v>
      </c>
      <c r="ES103" s="476">
        <f>IF(ES$2&lt;&gt;"",IF($C103&lt;&gt;"TBA",ES$2/114,0),SUMIFS('HOURS&amp;CYCLES INPUT'!$F$2:$F$9999,'HOURS&amp;CYCLES INPUT'!$C$2:$C$9999,'QUALIFIED EFH'!$C103,'HOURS&amp;CYCLES INPUT'!$D$2:$D$9999,'QUALIFIED EFH'!ES$4,'HOURS&amp;CYCLES INPUT'!$E$2:$E$9999,'QUALIFIED EFH'!ES$5))</f>
        <v>0</v>
      </c>
      <c r="ET103" s="476">
        <f>IF(ET$2&lt;&gt;"",IF($C103&lt;&gt;"TBA",ET$2/114,0),SUMIFS('HOURS&amp;CYCLES INPUT'!$F$2:$F$9999,'HOURS&amp;CYCLES INPUT'!$C$2:$C$9999,'QUALIFIED EFH'!$C103,'HOURS&amp;CYCLES INPUT'!$D$2:$D$9999,'QUALIFIED EFH'!ET$4,'HOURS&amp;CYCLES INPUT'!$E$2:$E$9999,'QUALIFIED EFH'!ET$5))</f>
        <v>0</v>
      </c>
      <c r="EU103" s="476">
        <f>IF(EU$2&lt;&gt;"",IF($C103&lt;&gt;"TBA",EU$2/114,0),SUMIFS('HOURS&amp;CYCLES INPUT'!$F$2:$F$9999,'HOURS&amp;CYCLES INPUT'!$C$2:$C$9999,'QUALIFIED EFH'!$C103,'HOURS&amp;CYCLES INPUT'!$D$2:$D$9999,'QUALIFIED EFH'!EU$4,'HOURS&amp;CYCLES INPUT'!$E$2:$E$9999,'QUALIFIED EFH'!EU$5))</f>
        <v>0</v>
      </c>
      <c r="EV103" s="476">
        <f>IF(EV$2&lt;&gt;"",IF($C103&lt;&gt;"TBA",EV$2/114,0),SUMIFS('HOURS&amp;CYCLES INPUT'!$F$2:$F$9999,'HOURS&amp;CYCLES INPUT'!$C$2:$C$9999,'QUALIFIED EFH'!$C103,'HOURS&amp;CYCLES INPUT'!$D$2:$D$9999,'QUALIFIED EFH'!EV$4,'HOURS&amp;CYCLES INPUT'!$E$2:$E$9999,'QUALIFIED EFH'!EV$5))</f>
        <v>0</v>
      </c>
      <c r="EW103" s="476">
        <f>IF(EW$2&lt;&gt;"",IF($C103&lt;&gt;"TBA",EW$2/114,0),SUMIFS('HOURS&amp;CYCLES INPUT'!$F$2:$F$9999,'HOURS&amp;CYCLES INPUT'!$C$2:$C$9999,'QUALIFIED EFH'!$C103,'HOURS&amp;CYCLES INPUT'!$D$2:$D$9999,'QUALIFIED EFH'!EW$4,'HOURS&amp;CYCLES INPUT'!$E$2:$E$9999,'QUALIFIED EFH'!EW$5))</f>
        <v>0</v>
      </c>
      <c r="EX103" s="476">
        <f>IF(EX$2&lt;&gt;"",IF($C103&lt;&gt;"TBA",EX$2/114,0),SUMIFS('HOURS&amp;CYCLES INPUT'!$F$2:$F$9999,'HOURS&amp;CYCLES INPUT'!$C$2:$C$9999,'QUALIFIED EFH'!$C103,'HOURS&amp;CYCLES INPUT'!$D$2:$D$9999,'QUALIFIED EFH'!EX$4,'HOURS&amp;CYCLES INPUT'!$E$2:$E$9999,'QUALIFIED EFH'!EX$5))</f>
        <v>0</v>
      </c>
      <c r="EY103" s="476">
        <f>IF(EY$2&lt;&gt;"",IF($C103&lt;&gt;"TBA",EY$2/114,0),SUMIFS('HOURS&amp;CYCLES INPUT'!$F$2:$F$9999,'HOURS&amp;CYCLES INPUT'!$C$2:$C$9999,'QUALIFIED EFH'!$C103,'HOURS&amp;CYCLES INPUT'!$D$2:$D$9999,'QUALIFIED EFH'!EY$4,'HOURS&amp;CYCLES INPUT'!$E$2:$E$9999,'QUALIFIED EFH'!EY$5))</f>
        <v>0</v>
      </c>
      <c r="EZ103" s="476">
        <f>IF(EZ$2&lt;&gt;"",IF($C103&lt;&gt;"TBA",EZ$2/114,0),SUMIFS('HOURS&amp;CYCLES INPUT'!$F$2:$F$9999,'HOURS&amp;CYCLES INPUT'!$C$2:$C$9999,'QUALIFIED EFH'!$C103,'HOURS&amp;CYCLES INPUT'!$D$2:$D$9999,'QUALIFIED EFH'!EZ$4,'HOURS&amp;CYCLES INPUT'!$E$2:$E$9999,'QUALIFIED EFH'!EZ$5))</f>
        <v>0</v>
      </c>
      <c r="FA103" s="476">
        <f>IF(FA$2&lt;&gt;"",IF($C103&lt;&gt;"TBA",FA$2/114,0),SUMIFS('HOURS&amp;CYCLES INPUT'!$F$2:$F$9999,'HOURS&amp;CYCLES INPUT'!$C$2:$C$9999,'QUALIFIED EFH'!$C103,'HOURS&amp;CYCLES INPUT'!$D$2:$D$9999,'QUALIFIED EFH'!FA$4,'HOURS&amp;CYCLES INPUT'!$E$2:$E$9999,'QUALIFIED EFH'!FA$5))</f>
        <v>0</v>
      </c>
      <c r="FB103" s="476">
        <f>IF(FB$2&lt;&gt;"",IF($C103&lt;&gt;"TBA",FB$2/114,0),SUMIFS('HOURS&amp;CYCLES INPUT'!$F$2:$F$9999,'HOURS&amp;CYCLES INPUT'!$C$2:$C$9999,'QUALIFIED EFH'!$C103,'HOURS&amp;CYCLES INPUT'!$D$2:$D$9999,'QUALIFIED EFH'!FB$4,'HOURS&amp;CYCLES INPUT'!$E$2:$E$9999,'QUALIFIED EFH'!FB$5))</f>
        <v>0</v>
      </c>
      <c r="FC103" s="476">
        <f>IF(FC$2&lt;&gt;"",IF($C103&lt;&gt;"TBA",FC$2/114,0),SUMIFS('HOURS&amp;CYCLES INPUT'!$F$2:$F$9999,'HOURS&amp;CYCLES INPUT'!$C$2:$C$9999,'QUALIFIED EFH'!$C103,'HOURS&amp;CYCLES INPUT'!$D$2:$D$9999,'QUALIFIED EFH'!FC$4,'HOURS&amp;CYCLES INPUT'!$E$2:$E$9999,'QUALIFIED EFH'!FC$5))</f>
        <v>0</v>
      </c>
      <c r="FD103" s="476">
        <f>IF(FD$2&lt;&gt;"",IF($C103&lt;&gt;"TBA",FD$2/114,0),SUMIFS('HOURS&amp;CYCLES INPUT'!$F$2:$F$9999,'HOURS&amp;CYCLES INPUT'!$C$2:$C$9999,'QUALIFIED EFH'!$C103,'HOURS&amp;CYCLES INPUT'!$D$2:$D$9999,'QUALIFIED EFH'!FD$4,'HOURS&amp;CYCLES INPUT'!$E$2:$E$9999,'QUALIFIED EFH'!FD$5))</f>
        <v>0</v>
      </c>
      <c r="FE103" s="476">
        <f>IF(FE$2&lt;&gt;"",IF($C103&lt;&gt;"TBA",FE$2/114,0),SUMIFS('HOURS&amp;CYCLES INPUT'!$F$2:$F$9999,'HOURS&amp;CYCLES INPUT'!$C$2:$C$9999,'QUALIFIED EFH'!$C103,'HOURS&amp;CYCLES INPUT'!$D$2:$D$9999,'QUALIFIED EFH'!FE$4,'HOURS&amp;CYCLES INPUT'!$E$2:$E$9999,'QUALIFIED EFH'!FE$5))</f>
        <v>0</v>
      </c>
      <c r="FF103" s="476">
        <f>IF(FF$2&lt;&gt;"",IF($C103&lt;&gt;"TBA",FF$2/114,0),SUMIFS('HOURS&amp;CYCLES INPUT'!$F$2:$F$9999,'HOURS&amp;CYCLES INPUT'!$C$2:$C$9999,'QUALIFIED EFH'!$C103,'HOURS&amp;CYCLES INPUT'!$D$2:$D$9999,'QUALIFIED EFH'!FF$4,'HOURS&amp;CYCLES INPUT'!$E$2:$E$9999,'QUALIFIED EFH'!FF$5))</f>
        <v>0</v>
      </c>
      <c r="FG103" s="476">
        <f>IF(FG$2&lt;&gt;"",IF($C103&lt;&gt;"TBA",FG$2/114,0),SUMIFS('HOURS&amp;CYCLES INPUT'!$F$2:$F$9999,'HOURS&amp;CYCLES INPUT'!$C$2:$C$9999,'QUALIFIED EFH'!$C103,'HOURS&amp;CYCLES INPUT'!$D$2:$D$9999,'QUALIFIED EFH'!FG$4,'HOURS&amp;CYCLES INPUT'!$E$2:$E$9999,'QUALIFIED EFH'!FG$5))</f>
        <v>0</v>
      </c>
      <c r="FH103" s="476">
        <f>IF(FH$2&lt;&gt;"",IF($C103&lt;&gt;"TBA",FH$2/114,0),SUMIFS('HOURS&amp;CYCLES INPUT'!$F$2:$F$9999,'HOURS&amp;CYCLES INPUT'!$C$2:$C$9999,'QUALIFIED EFH'!$C103,'HOURS&amp;CYCLES INPUT'!$D$2:$D$9999,'QUALIFIED EFH'!FH$4,'HOURS&amp;CYCLES INPUT'!$E$2:$E$9999,'QUALIFIED EFH'!FH$5))</f>
        <v>0</v>
      </c>
      <c r="FI103" s="476">
        <f>IF(FI$2&lt;&gt;"",IF($C103&lt;&gt;"TBA",FI$2/114,0),SUMIFS('HOURS&amp;CYCLES INPUT'!$F$2:$F$9999,'HOURS&amp;CYCLES INPUT'!$C$2:$C$9999,'QUALIFIED EFH'!$C103,'HOURS&amp;CYCLES INPUT'!$D$2:$D$9999,'QUALIFIED EFH'!FI$4,'HOURS&amp;CYCLES INPUT'!$E$2:$E$9999,'QUALIFIED EFH'!FI$5))</f>
        <v>0</v>
      </c>
      <c r="FJ103" s="476">
        <f>IF(FJ$2&lt;&gt;"",IF($C103&lt;&gt;"TBA",FJ$2/114,0),SUMIFS('HOURS&amp;CYCLES INPUT'!$F$2:$F$9999,'HOURS&amp;CYCLES INPUT'!$C$2:$C$9999,'QUALIFIED EFH'!$C103,'HOURS&amp;CYCLES INPUT'!$D$2:$D$9999,'QUALIFIED EFH'!FJ$4,'HOURS&amp;CYCLES INPUT'!$E$2:$E$9999,'QUALIFIED EFH'!FJ$5))</f>
        <v>0</v>
      </c>
      <c r="FK103" s="476">
        <f>IF(FK$2&lt;&gt;"",IF($C103&lt;&gt;"TBA",FK$2/114,0),SUMIFS('HOURS&amp;CYCLES INPUT'!$F$2:$F$9999,'HOURS&amp;CYCLES INPUT'!$C$2:$C$9999,'QUALIFIED EFH'!$C103,'HOURS&amp;CYCLES INPUT'!$D$2:$D$9999,'QUALIFIED EFH'!FK$4,'HOURS&amp;CYCLES INPUT'!$E$2:$E$9999,'QUALIFIED EFH'!FK$5))</f>
        <v>0</v>
      </c>
      <c r="FL103" s="476">
        <f>IF(FL$2&lt;&gt;"",IF($C103&lt;&gt;"TBA",FL$2/114,0),SUMIFS('HOURS&amp;CYCLES INPUT'!$F$2:$F$9999,'HOURS&amp;CYCLES INPUT'!$C$2:$C$9999,'QUALIFIED EFH'!$C103,'HOURS&amp;CYCLES INPUT'!$D$2:$D$9999,'QUALIFIED EFH'!FL$4,'HOURS&amp;CYCLES INPUT'!$E$2:$E$9999,'QUALIFIED EFH'!FL$5))</f>
        <v>0</v>
      </c>
      <c r="FM103" s="476">
        <f>IF(FM$2&lt;&gt;"",IF($C103&lt;&gt;"TBA",FM$2/114,0),SUMIFS('HOURS&amp;CYCLES INPUT'!$F$2:$F$9999,'HOURS&amp;CYCLES INPUT'!$C$2:$C$9999,'QUALIFIED EFH'!$C103,'HOURS&amp;CYCLES INPUT'!$D$2:$D$9999,'QUALIFIED EFH'!FM$4,'HOURS&amp;CYCLES INPUT'!$E$2:$E$9999,'QUALIFIED EFH'!FM$5))</f>
        <v>0</v>
      </c>
      <c r="FN103" s="476">
        <f>IF(FN$2&lt;&gt;"",IF($C103&lt;&gt;"TBA",FN$2/114,0),SUMIFS('HOURS&amp;CYCLES INPUT'!$F$2:$F$9999,'HOURS&amp;CYCLES INPUT'!$C$2:$C$9999,'QUALIFIED EFH'!$C103,'HOURS&amp;CYCLES INPUT'!$D$2:$D$9999,'QUALIFIED EFH'!FN$4,'HOURS&amp;CYCLES INPUT'!$E$2:$E$9999,'QUALIFIED EFH'!FN$5))</f>
        <v>0</v>
      </c>
      <c r="FO103" s="476">
        <f>IF(FO$2&lt;&gt;"",IF($C103&lt;&gt;"TBA",FO$2/114,0),SUMIFS('HOURS&amp;CYCLES INPUT'!$F$2:$F$9999,'HOURS&amp;CYCLES INPUT'!$C$2:$C$9999,'QUALIFIED EFH'!$C103,'HOURS&amp;CYCLES INPUT'!$D$2:$D$9999,'QUALIFIED EFH'!FO$4,'HOURS&amp;CYCLES INPUT'!$E$2:$E$9999,'QUALIFIED EFH'!FO$5))</f>
        <v>0</v>
      </c>
      <c r="FP103" s="476">
        <f>IF(FP$2&lt;&gt;"",IF($C103&lt;&gt;"TBA",FP$2/114,0),SUMIFS('HOURS&amp;CYCLES INPUT'!$F$2:$F$9999,'HOURS&amp;CYCLES INPUT'!$C$2:$C$9999,'QUALIFIED EFH'!$C103,'HOURS&amp;CYCLES INPUT'!$D$2:$D$9999,'QUALIFIED EFH'!FP$4,'HOURS&amp;CYCLES INPUT'!$E$2:$E$9999,'QUALIFIED EFH'!FP$5))</f>
        <v>0</v>
      </c>
      <c r="FQ103" s="476">
        <f>IF(FQ$2&lt;&gt;"",IF($C103&lt;&gt;"TBA",FQ$2/114,0),SUMIFS('HOURS&amp;CYCLES INPUT'!$F$2:$F$9999,'HOURS&amp;CYCLES INPUT'!$C$2:$C$9999,'QUALIFIED EFH'!$C103,'HOURS&amp;CYCLES INPUT'!$D$2:$D$9999,'QUALIFIED EFH'!FQ$4,'HOURS&amp;CYCLES INPUT'!$E$2:$E$9999,'QUALIFIED EFH'!FQ$5))</f>
        <v>0</v>
      </c>
      <c r="FR103" s="476">
        <f>IF(FR$2&lt;&gt;"",IF($C103&lt;&gt;"TBA",FR$2/114,0),SUMIFS('HOURS&amp;CYCLES INPUT'!$F$2:$F$9999,'HOURS&amp;CYCLES INPUT'!$C$2:$C$9999,'QUALIFIED EFH'!$C103,'HOURS&amp;CYCLES INPUT'!$D$2:$D$9999,'QUALIFIED EFH'!FR$4,'HOURS&amp;CYCLES INPUT'!$E$2:$E$9999,'QUALIFIED EFH'!FR$5))</f>
        <v>0</v>
      </c>
      <c r="FS103" s="476">
        <f>IF(FS$2&lt;&gt;"",IF($C103&lt;&gt;"TBA",FS$2/114,0),SUMIFS('HOURS&amp;CYCLES INPUT'!$F$2:$F$9999,'HOURS&amp;CYCLES INPUT'!$C$2:$C$9999,'QUALIFIED EFH'!$C103,'HOURS&amp;CYCLES INPUT'!$D$2:$D$9999,'QUALIFIED EFH'!FS$4,'HOURS&amp;CYCLES INPUT'!$E$2:$E$9999,'QUALIFIED EFH'!FS$5))</f>
        <v>0</v>
      </c>
      <c r="FT103" s="476">
        <f>IF(FT$2&lt;&gt;"",IF($C103&lt;&gt;"TBA",FT$2/114,0),SUMIFS('HOURS&amp;CYCLES INPUT'!$F$2:$F$9999,'HOURS&amp;CYCLES INPUT'!$C$2:$C$9999,'QUALIFIED EFH'!$C103,'HOURS&amp;CYCLES INPUT'!$D$2:$D$9999,'QUALIFIED EFH'!FT$4,'HOURS&amp;CYCLES INPUT'!$E$2:$E$9999,'QUALIFIED EFH'!FT$5))</f>
        <v>0</v>
      </c>
      <c r="FU103" s="476">
        <f>IF(FU$2&lt;&gt;"",IF($C103&lt;&gt;"TBA",FU$2/114,0),SUMIFS('HOURS&amp;CYCLES INPUT'!$F$2:$F$9999,'HOURS&amp;CYCLES INPUT'!$C$2:$C$9999,'QUALIFIED EFH'!$C103,'HOURS&amp;CYCLES INPUT'!$D$2:$D$9999,'QUALIFIED EFH'!FU$4,'HOURS&amp;CYCLES INPUT'!$E$2:$E$9999,'QUALIFIED EFH'!FU$5))</f>
        <v>0</v>
      </c>
      <c r="FV103" s="476">
        <f>IF(FV$2&lt;&gt;"",IF($C103&lt;&gt;"TBA",FV$2/114,0),SUMIFS('HOURS&amp;CYCLES INPUT'!$F$2:$F$9999,'HOURS&amp;CYCLES INPUT'!$C$2:$C$9999,'QUALIFIED EFH'!$C103,'HOURS&amp;CYCLES INPUT'!$D$2:$D$9999,'QUALIFIED EFH'!FV$4,'HOURS&amp;CYCLES INPUT'!$E$2:$E$9999,'QUALIFIED EFH'!FV$5))</f>
        <v>0</v>
      </c>
      <c r="FW103" s="476">
        <f>IF(FW$2&lt;&gt;"",IF($C103&lt;&gt;"TBA",FW$2/114,0),SUMIFS('HOURS&amp;CYCLES INPUT'!$F$2:$F$9999,'HOURS&amp;CYCLES INPUT'!$C$2:$C$9999,'QUALIFIED EFH'!$C103,'HOURS&amp;CYCLES INPUT'!$D$2:$D$9999,'QUALIFIED EFH'!FW$4,'HOURS&amp;CYCLES INPUT'!$E$2:$E$9999,'QUALIFIED EFH'!FW$5))</f>
        <v>0</v>
      </c>
      <c r="FX103" s="476">
        <f>IF(FX$2&lt;&gt;"",IF($C103&lt;&gt;"TBA",FX$2/114,0),SUMIFS('HOURS&amp;CYCLES INPUT'!$F$2:$F$9999,'HOURS&amp;CYCLES INPUT'!$C$2:$C$9999,'QUALIFIED EFH'!$C103,'HOURS&amp;CYCLES INPUT'!$D$2:$D$9999,'QUALIFIED EFH'!FX$4,'HOURS&amp;CYCLES INPUT'!$E$2:$E$9999,'QUALIFIED EFH'!FX$5))</f>
        <v>0</v>
      </c>
      <c r="FY103" s="476">
        <f>IF(FY$2&lt;&gt;"",IF($C103&lt;&gt;"TBA",FY$2/114,0),SUMIFS('HOURS&amp;CYCLES INPUT'!$F$2:$F$9999,'HOURS&amp;CYCLES INPUT'!$C$2:$C$9999,'QUALIFIED EFH'!$C103,'HOURS&amp;CYCLES INPUT'!$D$2:$D$9999,'QUALIFIED EFH'!FY$4,'HOURS&amp;CYCLES INPUT'!$E$2:$E$9999,'QUALIFIED EFH'!FY$5))</f>
        <v>0</v>
      </c>
      <c r="FZ103" s="476">
        <f>IF(FZ$2&lt;&gt;"",IF($C103&lt;&gt;"TBA",FZ$2/114,0),SUMIFS('HOURS&amp;CYCLES INPUT'!$F$2:$F$9999,'HOURS&amp;CYCLES INPUT'!$C$2:$C$9999,'QUALIFIED EFH'!$C103,'HOURS&amp;CYCLES INPUT'!$D$2:$D$9999,'QUALIFIED EFH'!FZ$4,'HOURS&amp;CYCLES INPUT'!$E$2:$E$9999,'QUALIFIED EFH'!FZ$5))</f>
        <v>0</v>
      </c>
      <c r="GA103" s="476">
        <f>IF(GA$2&lt;&gt;"",IF($C103&lt;&gt;"TBA",GA$2/114,0),SUMIFS('HOURS&amp;CYCLES INPUT'!$F$2:$F$9999,'HOURS&amp;CYCLES INPUT'!$C$2:$C$9999,'QUALIFIED EFH'!$C103,'HOURS&amp;CYCLES INPUT'!$D$2:$D$9999,'QUALIFIED EFH'!GA$4,'HOURS&amp;CYCLES INPUT'!$E$2:$E$9999,'QUALIFIED EFH'!GA$5))</f>
        <v>0</v>
      </c>
      <c r="GB103" s="476">
        <f>IF(GB$2&lt;&gt;"",IF($C103&lt;&gt;"TBA",GB$2/114,0),SUMIFS('HOURS&amp;CYCLES INPUT'!$F$2:$F$9999,'HOURS&amp;CYCLES INPUT'!$C$2:$C$9999,'QUALIFIED EFH'!$C103,'HOURS&amp;CYCLES INPUT'!$D$2:$D$9999,'QUALIFIED EFH'!GB$4,'HOURS&amp;CYCLES INPUT'!$E$2:$E$9999,'QUALIFIED EFH'!GB$5))</f>
        <v>0</v>
      </c>
    </row>
    <row r="104" spans="3:184" x14ac:dyDescent="0.35">
      <c r="C104" s="472">
        <f>'QUALIFIED ENGINES'!D137</f>
        <v>91606</v>
      </c>
      <c r="D104" s="476">
        <f>IF(D$2&lt;&gt;"",IF($C104&lt;&gt;"TBA",D$2/114,0),SUMIFS('HOURS&amp;CYCLES INPUT'!$F$2:$F$9999,'HOURS&amp;CYCLES INPUT'!$C$2:$C$9999,'QUALIFIED EFH'!$C104,'HOURS&amp;CYCLES INPUT'!$D$2:$D$9999,'QUALIFIED EFH'!D$4,'HOURS&amp;CYCLES INPUT'!$E$2:$E$9999,'QUALIFIED EFH'!D$5))</f>
        <v>0</v>
      </c>
      <c r="E104" s="476">
        <f>IF(E$2&lt;&gt;"",IF($C104&lt;&gt;"TBA",E$2/114,0),SUMIFS('HOURS&amp;CYCLES INPUT'!$F$2:$F$9999,'HOURS&amp;CYCLES INPUT'!$C$2:$C$9999,'QUALIFIED EFH'!$C104,'HOURS&amp;CYCLES INPUT'!$D$2:$D$9999,'QUALIFIED EFH'!E$4,'HOURS&amp;CYCLES INPUT'!$E$2:$E$9999,'QUALIFIED EFH'!E$5))</f>
        <v>0</v>
      </c>
      <c r="F104" s="476">
        <f>IF(F$2&lt;&gt;"",IF($C104&lt;&gt;"TBA",F$2/114,0),SUMIFS('HOURS&amp;CYCLES INPUT'!$F$2:$F$9999,'HOURS&amp;CYCLES INPUT'!$C$2:$C$9999,'QUALIFIED EFH'!$C104,'HOURS&amp;CYCLES INPUT'!$D$2:$D$9999,'QUALIFIED EFH'!F$4,'HOURS&amp;CYCLES INPUT'!$E$2:$E$9999,'QUALIFIED EFH'!F$5))</f>
        <v>0</v>
      </c>
      <c r="G104" s="476">
        <f>IF(G$2&lt;&gt;"",IF($C104&lt;&gt;"TBA",G$2/114,0),SUMIFS('HOURS&amp;CYCLES INPUT'!$F$2:$F$9999,'HOURS&amp;CYCLES INPUT'!$C$2:$C$9999,'QUALIFIED EFH'!$C104,'HOURS&amp;CYCLES INPUT'!$D$2:$D$9999,'QUALIFIED EFH'!G$4,'HOURS&amp;CYCLES INPUT'!$E$2:$E$9999,'QUALIFIED EFH'!G$5))</f>
        <v>0</v>
      </c>
      <c r="H104" s="476">
        <f>IF(H$2&lt;&gt;"",IF($C104&lt;&gt;"TBA",H$2/114,0),SUMIFS('HOURS&amp;CYCLES INPUT'!$F$2:$F$9999,'HOURS&amp;CYCLES INPUT'!$C$2:$C$9999,'QUALIFIED EFH'!$C104,'HOURS&amp;CYCLES INPUT'!$D$2:$D$9999,'QUALIFIED EFH'!H$4,'HOURS&amp;CYCLES INPUT'!$E$2:$E$9999,'QUALIFIED EFH'!H$5))</f>
        <v>0</v>
      </c>
      <c r="I104" s="476">
        <f>IF(I$2&lt;&gt;"",IF($C104&lt;&gt;"TBA",I$2/114,0),SUMIFS('HOURS&amp;CYCLES INPUT'!$F$2:$F$9999,'HOURS&amp;CYCLES INPUT'!$C$2:$C$9999,'QUALIFIED EFH'!$C104,'HOURS&amp;CYCLES INPUT'!$D$2:$D$9999,'QUALIFIED EFH'!I$4,'HOURS&amp;CYCLES INPUT'!$E$2:$E$9999,'QUALIFIED EFH'!I$5))</f>
        <v>0</v>
      </c>
      <c r="J104" s="476">
        <f>IF(J$2&lt;&gt;"",IF($C104&lt;&gt;"TBA",J$2/114,0),SUMIFS('HOURS&amp;CYCLES INPUT'!$F$2:$F$9999,'HOURS&amp;CYCLES INPUT'!$C$2:$C$9999,'QUALIFIED EFH'!$C104,'HOURS&amp;CYCLES INPUT'!$D$2:$D$9999,'QUALIFIED EFH'!J$4,'HOURS&amp;CYCLES INPUT'!$E$2:$E$9999,'QUALIFIED EFH'!J$5))</f>
        <v>0</v>
      </c>
      <c r="K104" s="476">
        <f>IF(K$2&lt;&gt;"",IF($C104&lt;&gt;"TBA",K$2/114,0),SUMIFS('HOURS&amp;CYCLES INPUT'!$F$2:$F$9999,'HOURS&amp;CYCLES INPUT'!$C$2:$C$9999,'QUALIFIED EFH'!$C104,'HOURS&amp;CYCLES INPUT'!$D$2:$D$9999,'QUALIFIED EFH'!K$4,'HOURS&amp;CYCLES INPUT'!$E$2:$E$9999,'QUALIFIED EFH'!K$5))</f>
        <v>0</v>
      </c>
      <c r="L104" s="476">
        <f>IF(L$2&lt;&gt;"",IF($C104&lt;&gt;"TBA",L$2/114,0),SUMIFS('HOURS&amp;CYCLES INPUT'!$F$2:$F$9999,'HOURS&amp;CYCLES INPUT'!$C$2:$C$9999,'QUALIFIED EFH'!$C104,'HOURS&amp;CYCLES INPUT'!$D$2:$D$9999,'QUALIFIED EFH'!L$4,'HOURS&amp;CYCLES INPUT'!$E$2:$E$9999,'QUALIFIED EFH'!L$5))</f>
        <v>0</v>
      </c>
      <c r="M104" s="476">
        <f>IF(M$2&lt;&gt;"",IF($C104&lt;&gt;"TBA",M$2/114,0),SUMIFS('HOURS&amp;CYCLES INPUT'!$F$2:$F$9999,'HOURS&amp;CYCLES INPUT'!$C$2:$C$9999,'QUALIFIED EFH'!$C104,'HOURS&amp;CYCLES INPUT'!$D$2:$D$9999,'QUALIFIED EFH'!M$4,'HOURS&amp;CYCLES INPUT'!$E$2:$E$9999,'QUALIFIED EFH'!M$5))</f>
        <v>0</v>
      </c>
      <c r="N104" s="476">
        <f>IF(N$2&lt;&gt;"",IF($C104&lt;&gt;"TBA",N$2/114,0),SUMIFS('HOURS&amp;CYCLES INPUT'!$F$2:$F$9999,'HOURS&amp;CYCLES INPUT'!$C$2:$C$9999,'QUALIFIED EFH'!$C104,'HOURS&amp;CYCLES INPUT'!$D$2:$D$9999,'QUALIFIED EFH'!N$4,'HOURS&amp;CYCLES INPUT'!$E$2:$E$9999,'QUALIFIED EFH'!N$5))</f>
        <v>0</v>
      </c>
      <c r="O104" s="476">
        <f>IF(O$2&lt;&gt;"",IF($C104&lt;&gt;"TBA",O$2/114,0),SUMIFS('HOURS&amp;CYCLES INPUT'!$F$2:$F$9999,'HOURS&amp;CYCLES INPUT'!$C$2:$C$9999,'QUALIFIED EFH'!$C104,'HOURS&amp;CYCLES INPUT'!$D$2:$D$9999,'QUALIFIED EFH'!O$4,'HOURS&amp;CYCLES INPUT'!$E$2:$E$9999,'QUALIFIED EFH'!O$5))</f>
        <v>0</v>
      </c>
      <c r="P104" s="476">
        <f>IF(P$2&lt;&gt;"",IF($C104&lt;&gt;"TBA",P$2/114,0),SUMIFS('HOURS&amp;CYCLES INPUT'!$F$2:$F$9999,'HOURS&amp;CYCLES INPUT'!$C$2:$C$9999,'QUALIFIED EFH'!$C104,'HOURS&amp;CYCLES INPUT'!$D$2:$D$9999,'QUALIFIED EFH'!P$4,'HOURS&amp;CYCLES INPUT'!$E$2:$E$9999,'QUALIFIED EFH'!P$5))</f>
        <v>0</v>
      </c>
      <c r="Q104" s="476">
        <f>IF(Q$2&lt;&gt;"",IF($C104&lt;&gt;"TBA",Q$2/114,0),SUMIFS('HOURS&amp;CYCLES INPUT'!$F$2:$F$9999,'HOURS&amp;CYCLES INPUT'!$C$2:$C$9999,'QUALIFIED EFH'!$C104,'HOURS&amp;CYCLES INPUT'!$D$2:$D$9999,'QUALIFIED EFH'!Q$4,'HOURS&amp;CYCLES INPUT'!$E$2:$E$9999,'QUALIFIED EFH'!Q$5))</f>
        <v>0</v>
      </c>
      <c r="R104" s="476">
        <f>IF(R$1&lt;&gt;"",IF($C104&lt;&gt;"TBA",R$1/114,0),SUMIFS('HOURS&amp;CYCLES INPUT'!$F$2:$F$9999,'HOURS&amp;CYCLES INPUT'!$C$2:$C$9999,'QUALIFIED EFH'!$C104,'HOURS&amp;CYCLES INPUT'!$D$2:$D$9999,'QUALIFIED EFH'!R$4,'HOURS&amp;CYCLES INPUT'!$E$2:$E$9999,'QUALIFIED EFH'!R$5))</f>
        <v>0</v>
      </c>
      <c r="S104" s="476">
        <f>IF(S$2&lt;&gt;"",IF($C104&lt;&gt;"TBA",S$2/114,0),SUMIFS('HOURS&amp;CYCLES INPUT'!$F$2:$F$9999,'HOURS&amp;CYCLES INPUT'!$C$2:$C$9999,'QUALIFIED EFH'!$C104,'HOURS&amp;CYCLES INPUT'!$D$2:$D$9999,'QUALIFIED EFH'!S$4,'HOURS&amp;CYCLES INPUT'!$E$2:$E$9999,'QUALIFIED EFH'!S$5))</f>
        <v>0</v>
      </c>
      <c r="T104" s="476">
        <f>IF(T$2&lt;&gt;"",IF($C104&lt;&gt;"TBA",T$2/114,0),SUMIFS('HOURS&amp;CYCLES INPUT'!$F$2:$F$9999,'HOURS&amp;CYCLES INPUT'!$C$2:$C$9999,'QUALIFIED EFH'!$C104,'HOURS&amp;CYCLES INPUT'!$D$2:$D$9999,'QUALIFIED EFH'!T$4,'HOURS&amp;CYCLES INPUT'!$E$2:$E$9999,'QUALIFIED EFH'!T$5))</f>
        <v>0</v>
      </c>
      <c r="U104" s="476">
        <f>IF(U$2&lt;&gt;"",IF($C104&lt;&gt;"TBA",U$2/114,0),SUMIFS('HOURS&amp;CYCLES INPUT'!$F$2:$F$9999,'HOURS&amp;CYCLES INPUT'!$C$2:$C$9999,'QUALIFIED EFH'!$C104,'HOURS&amp;CYCLES INPUT'!$D$2:$D$9999,'QUALIFIED EFH'!U$4,'HOURS&amp;CYCLES INPUT'!$E$2:$E$9999,'QUALIFIED EFH'!U$5))</f>
        <v>0</v>
      </c>
      <c r="V104" s="476">
        <f>IF(V$2&lt;&gt;"",IF($C104&lt;&gt;"TBA",V$2/114,0),SUMIFS('HOURS&amp;CYCLES INPUT'!$F$2:$F$9999,'HOURS&amp;CYCLES INPUT'!$C$2:$C$9999,'QUALIFIED EFH'!$C104,'HOURS&amp;CYCLES INPUT'!$D$2:$D$9999,'QUALIFIED EFH'!V$4,'HOURS&amp;CYCLES INPUT'!$E$2:$E$9999,'QUALIFIED EFH'!V$5))</f>
        <v>0</v>
      </c>
      <c r="W104" s="476">
        <f>IF(W$2&lt;&gt;"",IF($C104&lt;&gt;"TBA",W$2/114,0),SUMIFS('HOURS&amp;CYCLES INPUT'!$F$2:$F$9999,'HOURS&amp;CYCLES INPUT'!$C$2:$C$9999,'QUALIFIED EFH'!$C104,'HOURS&amp;CYCLES INPUT'!$D$2:$D$9999,'QUALIFIED EFH'!W$4,'HOURS&amp;CYCLES INPUT'!$E$2:$E$9999,'QUALIFIED EFH'!W$5))</f>
        <v>0</v>
      </c>
      <c r="X104" s="476">
        <f>IF(X$2&lt;&gt;"",IF($C104&lt;&gt;"TBA",X$2/114,0),SUMIFS('HOURS&amp;CYCLES INPUT'!$F$2:$F$9999,'HOURS&amp;CYCLES INPUT'!$C$2:$C$9999,'QUALIFIED EFH'!$C104,'HOURS&amp;CYCLES INPUT'!$D$2:$D$9999,'QUALIFIED EFH'!X$4,'HOURS&amp;CYCLES INPUT'!$E$2:$E$9999,'QUALIFIED EFH'!X$5))</f>
        <v>0</v>
      </c>
      <c r="Y104" s="476">
        <f>IF(Y$2&lt;&gt;"",IF($C104&lt;&gt;"TBA",Y$2/114,0),SUMIFS('HOURS&amp;CYCLES INPUT'!$F$2:$F$9999,'HOURS&amp;CYCLES INPUT'!$C$2:$C$9999,'QUALIFIED EFH'!$C104,'HOURS&amp;CYCLES INPUT'!$D$2:$D$9999,'QUALIFIED EFH'!Y$4,'HOURS&amp;CYCLES INPUT'!$E$2:$E$9999,'QUALIFIED EFH'!Y$5))</f>
        <v>0</v>
      </c>
      <c r="Z104" s="476">
        <f>IF(Z$2&lt;&gt;"",IF($C104&lt;&gt;"TBA",Z$2/114,0),SUMIFS('HOURS&amp;CYCLES INPUT'!$F$2:$F$9999,'HOURS&amp;CYCLES INPUT'!$C$2:$C$9999,'QUALIFIED EFH'!$C104,'HOURS&amp;CYCLES INPUT'!$D$2:$D$9999,'QUALIFIED EFH'!Z$4,'HOURS&amp;CYCLES INPUT'!$E$2:$E$9999,'QUALIFIED EFH'!Z$5))</f>
        <v>0</v>
      </c>
      <c r="AA104" s="476">
        <f>IF(AA$2&lt;&gt;"",IF($C104&lt;&gt;"TBA",AA$2/114,0),SUMIFS('HOURS&amp;CYCLES INPUT'!$F$2:$F$9999,'HOURS&amp;CYCLES INPUT'!$C$2:$C$9999,'QUALIFIED EFH'!$C104,'HOURS&amp;CYCLES INPUT'!$D$2:$D$9999,'QUALIFIED EFH'!AA$4,'HOURS&amp;CYCLES INPUT'!$E$2:$E$9999,'QUALIFIED EFH'!AA$5))</f>
        <v>0</v>
      </c>
      <c r="AB104" s="476">
        <f>IF(AB$2&lt;&gt;"",IF($C104&lt;&gt;"TBA",AB$2/114,0),SUMIFS('HOURS&amp;CYCLES INPUT'!$F$2:$F$9999,'HOURS&amp;CYCLES INPUT'!$C$2:$C$9999,'QUALIFIED EFH'!$C104,'HOURS&amp;CYCLES INPUT'!$D$2:$D$9999,'QUALIFIED EFH'!AB$4,'HOURS&amp;CYCLES INPUT'!$E$2:$E$9999,'QUALIFIED EFH'!AB$5))</f>
        <v>0</v>
      </c>
      <c r="AC104" s="476">
        <f>IF(AC$2&lt;&gt;"",IF($C104&lt;&gt;"TBA",AC$2/114,0),SUMIFS('HOURS&amp;CYCLES INPUT'!$F$2:$F$9999,'HOURS&amp;CYCLES INPUT'!$C$2:$C$9999,'QUALIFIED EFH'!$C104,'HOURS&amp;CYCLES INPUT'!$D$2:$D$9999,'QUALIFIED EFH'!AC$4,'HOURS&amp;CYCLES INPUT'!$E$2:$E$9999,'QUALIFIED EFH'!AC$5))</f>
        <v>0</v>
      </c>
      <c r="AD104" s="476">
        <f>IF(AD$2&lt;&gt;"",IF($C104&lt;&gt;"TBA",AD$2/114,0),SUMIFS('HOURS&amp;CYCLES INPUT'!$F$2:$F$9999,'HOURS&amp;CYCLES INPUT'!$C$2:$C$9999,'QUALIFIED EFH'!$C104,'HOURS&amp;CYCLES INPUT'!$D$2:$D$9999,'QUALIFIED EFH'!AD$4,'HOURS&amp;CYCLES INPUT'!$E$2:$E$9999,'QUALIFIED EFH'!AD$5))</f>
        <v>0</v>
      </c>
      <c r="AE104" s="476">
        <f>IF(AE$2&lt;&gt;"",IF($C104&lt;&gt;"TBA",AE$2/114,0),SUMIFS('HOURS&amp;CYCLES INPUT'!$F$2:$F$9999,'HOURS&amp;CYCLES INPUT'!$C$2:$C$9999,'QUALIFIED EFH'!$C104,'HOURS&amp;CYCLES INPUT'!$D$2:$D$9999,'QUALIFIED EFH'!AE$4,'HOURS&amp;CYCLES INPUT'!$E$2:$E$9999,'QUALIFIED EFH'!AE$5))</f>
        <v>0</v>
      </c>
      <c r="AF104" s="476">
        <f>IF(AF$2&lt;&gt;"",IF($C104&lt;&gt;"TBA",AF$2/114,0),SUMIFS('HOURS&amp;CYCLES INPUT'!$F$2:$F$9999,'HOURS&amp;CYCLES INPUT'!$C$2:$C$9999,'QUALIFIED EFH'!$C104,'HOURS&amp;CYCLES INPUT'!$D$2:$D$9999,'QUALIFIED EFH'!AF$4,'HOURS&amp;CYCLES INPUT'!$E$2:$E$9999,'QUALIFIED EFH'!AF$5))</f>
        <v>0</v>
      </c>
      <c r="AG104" s="476">
        <f>IF(AG$2&lt;&gt;"",IF($C104&lt;&gt;"TBA",AG$2/114,0),SUMIFS('HOURS&amp;CYCLES INPUT'!$F$2:$F$9999,'HOURS&amp;CYCLES INPUT'!$C$2:$C$9999,'QUALIFIED EFH'!$C104,'HOURS&amp;CYCLES INPUT'!$D$2:$D$9999,'QUALIFIED EFH'!AG$4,'HOURS&amp;CYCLES INPUT'!$E$2:$E$9999,'QUALIFIED EFH'!AG$5))</f>
        <v>0</v>
      </c>
      <c r="AH104" s="476">
        <f>IF(AH$2&lt;&gt;"",IF($C104&lt;&gt;"TBA",AH$2/114,0),SUMIFS('HOURS&amp;CYCLES INPUT'!$F$2:$F$9999,'HOURS&amp;CYCLES INPUT'!$C$2:$C$9999,'QUALIFIED EFH'!$C104,'HOURS&amp;CYCLES INPUT'!$D$2:$D$9999,'QUALIFIED EFH'!AH$4,'HOURS&amp;CYCLES INPUT'!$E$2:$E$9999,'QUALIFIED EFH'!AH$5))</f>
        <v>0</v>
      </c>
      <c r="AI104" s="476">
        <f>IF(AI$2&lt;&gt;"",IF($C104&lt;&gt;"TBA",AI$2/114,0),SUMIFS('HOURS&amp;CYCLES INPUT'!$F$2:$F$9999,'HOURS&amp;CYCLES INPUT'!$C$2:$C$9999,'QUALIFIED EFH'!$C104,'HOURS&amp;CYCLES INPUT'!$D$2:$D$9999,'QUALIFIED EFH'!AI$4,'HOURS&amp;CYCLES INPUT'!$E$2:$E$9999,'QUALIFIED EFH'!AI$5))</f>
        <v>0</v>
      </c>
      <c r="AJ104" s="476">
        <f>IF(AJ$2&lt;&gt;"",IF($C104&lt;&gt;"TBA",AJ$2/114,0),SUMIFS('HOURS&amp;CYCLES INPUT'!$F$2:$F$9999,'HOURS&amp;CYCLES INPUT'!$C$2:$C$9999,'QUALIFIED EFH'!$C104,'HOURS&amp;CYCLES INPUT'!$D$2:$D$9999,'QUALIFIED EFH'!AJ$4,'HOURS&amp;CYCLES INPUT'!$E$2:$E$9999,'QUALIFIED EFH'!AJ$5))</f>
        <v>0</v>
      </c>
      <c r="AK104" s="476">
        <f>IF(AK$2&lt;&gt;"",IF($C104&lt;&gt;"TBA",AK$2/114,0),SUMIFS('HOURS&amp;CYCLES INPUT'!$F$2:$F$9999,'HOURS&amp;CYCLES INPUT'!$C$2:$C$9999,'QUALIFIED EFH'!$C104,'HOURS&amp;CYCLES INPUT'!$D$2:$D$9999,'QUALIFIED EFH'!AK$4,'HOURS&amp;CYCLES INPUT'!$E$2:$E$9999,'QUALIFIED EFH'!AK$5))</f>
        <v>0</v>
      </c>
      <c r="AL104" s="476">
        <f>IF(AL$2&lt;&gt;"",IF($C104&lt;&gt;"TBA",AL$2/114,0),SUMIFS('HOURS&amp;CYCLES INPUT'!$F$2:$F$9999,'HOURS&amp;CYCLES INPUT'!$C$2:$C$9999,'QUALIFIED EFH'!$C104,'HOURS&amp;CYCLES INPUT'!$D$2:$D$9999,'QUALIFIED EFH'!AL$4,'HOURS&amp;CYCLES INPUT'!$E$2:$E$9999,'QUALIFIED EFH'!AL$5))</f>
        <v>0</v>
      </c>
      <c r="AM104" s="476">
        <f>IF(AM$2&lt;&gt;"",IF($C104&lt;&gt;"TBA",AM$2/114,0),SUMIFS('HOURS&amp;CYCLES INPUT'!$F$2:$F$9999,'HOURS&amp;CYCLES INPUT'!$C$2:$C$9999,'QUALIFIED EFH'!$C104,'HOURS&amp;CYCLES INPUT'!$D$2:$D$9999,'QUALIFIED EFH'!AM$4,'HOURS&amp;CYCLES INPUT'!$E$2:$E$9999,'QUALIFIED EFH'!AM$5))</f>
        <v>0</v>
      </c>
      <c r="AN104" s="476">
        <f>IF(AN$2&lt;&gt;"",IF($C104&lt;&gt;"TBA",AN$2/114,0),SUMIFS('HOURS&amp;CYCLES INPUT'!$F$2:$F$9999,'HOURS&amp;CYCLES INPUT'!$C$2:$C$9999,'QUALIFIED EFH'!$C104,'HOURS&amp;CYCLES INPUT'!$D$2:$D$9999,'QUALIFIED EFH'!AN$4,'HOURS&amp;CYCLES INPUT'!$E$2:$E$9999,'QUALIFIED EFH'!AN$5))</f>
        <v>0</v>
      </c>
      <c r="AO104" s="476">
        <f>IF(AO$2&lt;&gt;"",IF($C104&lt;&gt;"TBA",AO$2/114,0),SUMIFS('HOURS&amp;CYCLES INPUT'!$F$2:$F$9999,'HOURS&amp;CYCLES INPUT'!$C$2:$C$9999,'QUALIFIED EFH'!$C104,'HOURS&amp;CYCLES INPUT'!$D$2:$D$9999,'QUALIFIED EFH'!AO$4,'HOURS&amp;CYCLES INPUT'!$E$2:$E$9999,'QUALIFIED EFH'!AO$5))</f>
        <v>0</v>
      </c>
      <c r="AP104" s="476">
        <f>IF(AP$2&lt;&gt;"",IF($C104&lt;&gt;"TBA",AP$2/114,0),SUMIFS('HOURS&amp;CYCLES INPUT'!$F$2:$F$9999,'HOURS&amp;CYCLES INPUT'!$C$2:$C$9999,'QUALIFIED EFH'!$C104,'HOURS&amp;CYCLES INPUT'!$D$2:$D$9999,'QUALIFIED EFH'!AP$4,'HOURS&amp;CYCLES INPUT'!$E$2:$E$9999,'QUALIFIED EFH'!AP$5))</f>
        <v>0</v>
      </c>
      <c r="AQ104" s="476">
        <f>IF(AQ$2&lt;&gt;"",IF($C104&lt;&gt;"TBA",AQ$2/114,0),SUMIFS('HOURS&amp;CYCLES INPUT'!$F$2:$F$9999,'HOURS&amp;CYCLES INPUT'!$C$2:$C$9999,'QUALIFIED EFH'!$C104,'HOURS&amp;CYCLES INPUT'!$D$2:$D$9999,'QUALIFIED EFH'!AQ$4,'HOURS&amp;CYCLES INPUT'!$E$2:$E$9999,'QUALIFIED EFH'!AQ$5))</f>
        <v>0</v>
      </c>
      <c r="AR104" s="476">
        <f>IF(AR$2&lt;&gt;"",IF($C104&lt;&gt;"TBA",AR$2/114,0),SUMIFS('HOURS&amp;CYCLES INPUT'!$F$2:$F$9999,'HOURS&amp;CYCLES INPUT'!$C$2:$C$9999,'QUALIFIED EFH'!$C104,'HOURS&amp;CYCLES INPUT'!$D$2:$D$9999,'QUALIFIED EFH'!AR$4,'HOURS&amp;CYCLES INPUT'!$E$2:$E$9999,'QUALIFIED EFH'!AR$5))</f>
        <v>0</v>
      </c>
      <c r="AS104" s="476">
        <f>IF(AS$2&lt;&gt;"",IF($C104&lt;&gt;"TBA",AS$2/114,0),SUMIFS('HOURS&amp;CYCLES INPUT'!$F$2:$F$9999,'HOURS&amp;CYCLES INPUT'!$C$2:$C$9999,'QUALIFIED EFH'!$C104,'HOURS&amp;CYCLES INPUT'!$D$2:$D$9999,'QUALIFIED EFH'!AS$4,'HOURS&amp;CYCLES INPUT'!$E$2:$E$9999,'QUALIFIED EFH'!AS$5))</f>
        <v>0</v>
      </c>
      <c r="AT104" s="476">
        <f>IF(AT$2&lt;&gt;"",IF($C104&lt;&gt;"TBA",AT$2/114,0),SUMIFS('HOURS&amp;CYCLES INPUT'!$F$2:$F$9999,'HOURS&amp;CYCLES INPUT'!$C$2:$C$9999,'QUALIFIED EFH'!$C104,'HOURS&amp;CYCLES INPUT'!$D$2:$D$9999,'QUALIFIED EFH'!AT$4,'HOURS&amp;CYCLES INPUT'!$E$2:$E$9999,'QUALIFIED EFH'!AT$5))</f>
        <v>0</v>
      </c>
      <c r="AU104" s="476">
        <f>IF(AU$2&lt;&gt;"",IF($C104&lt;&gt;"TBA",AU$2/114,0),SUMIFS('HOURS&amp;CYCLES INPUT'!$F$2:$F$9999,'HOURS&amp;CYCLES INPUT'!$C$2:$C$9999,'QUALIFIED EFH'!$C104,'HOURS&amp;CYCLES INPUT'!$D$2:$D$9999,'QUALIFIED EFH'!AU$4,'HOURS&amp;CYCLES INPUT'!$E$2:$E$9999,'QUALIFIED EFH'!AU$5))</f>
        <v>0</v>
      </c>
      <c r="AV104" s="476">
        <f>IF(AV$2&lt;&gt;"",IF($C104&lt;&gt;"TBA",AV$2/114,0),SUMIFS('HOURS&amp;CYCLES INPUT'!$F$2:$F$9999,'HOURS&amp;CYCLES INPUT'!$C$2:$C$9999,'QUALIFIED EFH'!$C104,'HOURS&amp;CYCLES INPUT'!$D$2:$D$9999,'QUALIFIED EFH'!AV$4,'HOURS&amp;CYCLES INPUT'!$E$2:$E$9999,'QUALIFIED EFH'!AV$5))</f>
        <v>0</v>
      </c>
      <c r="AW104" s="476">
        <f>IF(AW$2&lt;&gt;"",IF($C104&lt;&gt;"TBA",AW$2/114,0),SUMIFS('HOURS&amp;CYCLES INPUT'!$F$2:$F$9999,'HOURS&amp;CYCLES INPUT'!$C$2:$C$9999,'QUALIFIED EFH'!$C104,'HOURS&amp;CYCLES INPUT'!$D$2:$D$9999,'QUALIFIED EFH'!AW$4,'HOURS&amp;CYCLES INPUT'!$E$2:$E$9999,'QUALIFIED EFH'!AW$5))</f>
        <v>0</v>
      </c>
      <c r="AX104" s="476">
        <f>IF(AX$2&lt;&gt;"",IF($C104&lt;&gt;"TBA",AX$2/114,0),SUMIFS('HOURS&amp;CYCLES INPUT'!$F$2:$F$9999,'HOURS&amp;CYCLES INPUT'!$C$2:$C$9999,'QUALIFIED EFH'!$C104,'HOURS&amp;CYCLES INPUT'!$D$2:$D$9999,'QUALIFIED EFH'!AX$4,'HOURS&amp;CYCLES INPUT'!$E$2:$E$9999,'QUALIFIED EFH'!AX$5))</f>
        <v>0</v>
      </c>
      <c r="AY104" s="476">
        <f>IF(AY$2&lt;&gt;"",IF($C104&lt;&gt;"TBA",AY$2/114,0),SUMIFS('HOURS&amp;CYCLES INPUT'!$F$2:$F$9999,'HOURS&amp;CYCLES INPUT'!$C$2:$C$9999,'QUALIFIED EFH'!$C104,'HOURS&amp;CYCLES INPUT'!$D$2:$D$9999,'QUALIFIED EFH'!AY$4,'HOURS&amp;CYCLES INPUT'!$E$2:$E$9999,'QUALIFIED EFH'!AY$5))</f>
        <v>0</v>
      </c>
      <c r="AZ104" s="476">
        <f>IF(AZ$2&lt;&gt;"",IF($C104&lt;&gt;"TBA",AZ$2/114,0),SUMIFS('HOURS&amp;CYCLES INPUT'!$F$2:$F$9999,'HOURS&amp;CYCLES INPUT'!$C$2:$C$9999,'QUALIFIED EFH'!$C104,'HOURS&amp;CYCLES INPUT'!$D$2:$D$9999,'QUALIFIED EFH'!AZ$4,'HOURS&amp;CYCLES INPUT'!$E$2:$E$9999,'QUALIFIED EFH'!AZ$5))</f>
        <v>0</v>
      </c>
      <c r="BA104" s="476">
        <f>IF(BA$2&lt;&gt;"",IF($C104&lt;&gt;"TBA",BA$2/114,0),SUMIFS('HOURS&amp;CYCLES INPUT'!$F$2:$F$9999,'HOURS&amp;CYCLES INPUT'!$C$2:$C$9999,'QUALIFIED EFH'!$C104,'HOURS&amp;CYCLES INPUT'!$D$2:$D$9999,'QUALIFIED EFH'!BA$4,'HOURS&amp;CYCLES INPUT'!$E$2:$E$9999,'QUALIFIED EFH'!BA$5))</f>
        <v>0</v>
      </c>
      <c r="BB104" s="476">
        <f>IF(BB$2&lt;&gt;"",IF($C104&lt;&gt;"TBA",BB$2/114,0),SUMIFS('HOURS&amp;CYCLES INPUT'!$F$2:$F$9999,'HOURS&amp;CYCLES INPUT'!$C$2:$C$9999,'QUALIFIED EFH'!$C104,'HOURS&amp;CYCLES INPUT'!$D$2:$D$9999,'QUALIFIED EFH'!BB$4,'HOURS&amp;CYCLES INPUT'!$E$2:$E$9999,'QUALIFIED EFH'!BB$5))</f>
        <v>0</v>
      </c>
      <c r="BC104" s="476">
        <f>IF(BC$2&lt;&gt;"",IF($C104&lt;&gt;"TBA",BC$2/114,0),SUMIFS('HOURS&amp;CYCLES INPUT'!$F$2:$F$9999,'HOURS&amp;CYCLES INPUT'!$C$2:$C$9999,'QUALIFIED EFH'!$C104,'HOURS&amp;CYCLES INPUT'!$D$2:$D$9999,'QUALIFIED EFH'!BC$4,'HOURS&amp;CYCLES INPUT'!$E$2:$E$9999,'QUALIFIED EFH'!BC$5))</f>
        <v>0</v>
      </c>
      <c r="BD104" s="476">
        <f>IF(BD$2&lt;&gt;"",IF($C104&lt;&gt;"TBA",BD$2/114,0),SUMIFS('HOURS&amp;CYCLES INPUT'!$F$2:$F$9999,'HOURS&amp;CYCLES INPUT'!$C$2:$C$9999,'QUALIFIED EFH'!$C104,'HOURS&amp;CYCLES INPUT'!$D$2:$D$9999,'QUALIFIED EFH'!BD$4,'HOURS&amp;CYCLES INPUT'!$E$2:$E$9999,'QUALIFIED EFH'!BD$5))</f>
        <v>0</v>
      </c>
      <c r="BE104" s="476">
        <f>IF(BE$2&lt;&gt;"",IF($C104&lt;&gt;"TBA",BE$2/114,0),SUMIFS('HOURS&amp;CYCLES INPUT'!$F$2:$F$9999,'HOURS&amp;CYCLES INPUT'!$C$2:$C$9999,'QUALIFIED EFH'!$C104,'HOURS&amp;CYCLES INPUT'!$D$2:$D$9999,'QUALIFIED EFH'!BE$4,'HOURS&amp;CYCLES INPUT'!$E$2:$E$9999,'QUALIFIED EFH'!BE$5))</f>
        <v>0</v>
      </c>
      <c r="BF104" s="476">
        <f>IF(BF$2&lt;&gt;"",IF($C104&lt;&gt;"TBA",BF$2/114,0),SUMIFS('HOURS&amp;CYCLES INPUT'!$F$2:$F$9999,'HOURS&amp;CYCLES INPUT'!$C$2:$C$9999,'QUALIFIED EFH'!$C104,'HOURS&amp;CYCLES INPUT'!$D$2:$D$9999,'QUALIFIED EFH'!BF$4,'HOURS&amp;CYCLES INPUT'!$E$2:$E$9999,'QUALIFIED EFH'!BF$5))</f>
        <v>0</v>
      </c>
      <c r="BG104" s="476">
        <f>IF(BG$2&lt;&gt;"",IF($C104&lt;&gt;"TBA",BG$2/114,0),SUMIFS('HOURS&amp;CYCLES INPUT'!$F$2:$F$9999,'HOURS&amp;CYCLES INPUT'!$C$2:$C$9999,'QUALIFIED EFH'!$C104,'HOURS&amp;CYCLES INPUT'!$D$2:$D$9999,'QUALIFIED EFH'!BG$4,'HOURS&amp;CYCLES INPUT'!$E$2:$E$9999,'QUALIFIED EFH'!BG$5))</f>
        <v>0</v>
      </c>
      <c r="BH104" s="476">
        <f>IF(BH$2&lt;&gt;"",IF($C104&lt;&gt;"TBA",BH$2/114,0),SUMIFS('HOURS&amp;CYCLES INPUT'!$F$2:$F$9999,'HOURS&amp;CYCLES INPUT'!$C$2:$C$9999,'QUALIFIED EFH'!$C104,'HOURS&amp;CYCLES INPUT'!$D$2:$D$9999,'QUALIFIED EFH'!BH$4,'HOURS&amp;CYCLES INPUT'!$E$2:$E$9999,'QUALIFIED EFH'!BH$5))</f>
        <v>0</v>
      </c>
      <c r="BI104" s="476">
        <f>IF(BI$2&lt;&gt;"",IF($C104&lt;&gt;"TBA",BI$2/114,0),SUMIFS('HOURS&amp;CYCLES INPUT'!$F$2:$F$9999,'HOURS&amp;CYCLES INPUT'!$C$2:$C$9999,'QUALIFIED EFH'!$C104,'HOURS&amp;CYCLES INPUT'!$D$2:$D$9999,'QUALIFIED EFH'!BI$4,'HOURS&amp;CYCLES INPUT'!$E$2:$E$9999,'QUALIFIED EFH'!BI$5))</f>
        <v>0</v>
      </c>
      <c r="BJ104" s="476">
        <f>IF(BJ$2&lt;&gt;"",IF($C104&lt;&gt;"TBA",BJ$2/114,0),SUMIFS('HOURS&amp;CYCLES INPUT'!$F$2:$F$9999,'HOURS&amp;CYCLES INPUT'!$C$2:$C$9999,'QUALIFIED EFH'!$C104,'HOURS&amp;CYCLES INPUT'!$D$2:$D$9999,'QUALIFIED EFH'!BJ$4,'HOURS&amp;CYCLES INPUT'!$E$2:$E$9999,'QUALIFIED EFH'!BJ$5))</f>
        <v>0</v>
      </c>
      <c r="BK104" s="476">
        <f>IF(BK$2&lt;&gt;"",IF($C104&lt;&gt;"TBA",BK$2/114,0),SUMIFS('HOURS&amp;CYCLES INPUT'!$F$2:$F$9999,'HOURS&amp;CYCLES INPUT'!$C$2:$C$9999,'QUALIFIED EFH'!$C104,'HOURS&amp;CYCLES INPUT'!$D$2:$D$9999,'QUALIFIED EFH'!BK$4,'HOURS&amp;CYCLES INPUT'!$E$2:$E$9999,'QUALIFIED EFH'!BK$5))</f>
        <v>0</v>
      </c>
      <c r="BL104" s="476">
        <f>IF(BL$2&lt;&gt;"",IF($C104&lt;&gt;"TBA",BL$2/114,0),SUMIFS('HOURS&amp;CYCLES INPUT'!$F$2:$F$9999,'HOURS&amp;CYCLES INPUT'!$C$2:$C$9999,'QUALIFIED EFH'!$C104,'HOURS&amp;CYCLES INPUT'!$D$2:$D$9999,'QUALIFIED EFH'!BL$4,'HOURS&amp;CYCLES INPUT'!$E$2:$E$9999,'QUALIFIED EFH'!BL$5))</f>
        <v>0</v>
      </c>
      <c r="BM104" s="476">
        <f>IF(BM$2&lt;&gt;"",IF($C104&lt;&gt;"TBA",BM$2/114,0),SUMIFS('HOURS&amp;CYCLES INPUT'!$F$2:$F$9999,'HOURS&amp;CYCLES INPUT'!$C$2:$C$9999,'QUALIFIED EFH'!$C104,'HOURS&amp;CYCLES INPUT'!$D$2:$D$9999,'QUALIFIED EFH'!BM$4,'HOURS&amp;CYCLES INPUT'!$E$2:$E$9999,'QUALIFIED EFH'!BM$5))</f>
        <v>0</v>
      </c>
      <c r="BN104" s="476">
        <f>IF(BN$2&lt;&gt;"",IF($C104&lt;&gt;"TBA",BN$2/114,0),SUMIFS('HOURS&amp;CYCLES INPUT'!$F$2:$F$9999,'HOURS&amp;CYCLES INPUT'!$C$2:$C$9999,'QUALIFIED EFH'!$C104,'HOURS&amp;CYCLES INPUT'!$D$2:$D$9999,'QUALIFIED EFH'!BN$4,'HOURS&amp;CYCLES INPUT'!$E$2:$E$9999,'QUALIFIED EFH'!BN$5))</f>
        <v>0</v>
      </c>
      <c r="BO104" s="476">
        <f>IF(BO$2&lt;&gt;"",IF($C104&lt;&gt;"TBA",BO$2/114,0),SUMIFS('HOURS&amp;CYCLES INPUT'!$F$2:$F$9999,'HOURS&amp;CYCLES INPUT'!$C$2:$C$9999,'QUALIFIED EFH'!$C104,'HOURS&amp;CYCLES INPUT'!$D$2:$D$9999,'QUALIFIED EFH'!BO$4,'HOURS&amp;CYCLES INPUT'!$E$2:$E$9999,'QUALIFIED EFH'!BO$5))</f>
        <v>0</v>
      </c>
      <c r="BP104" s="476">
        <f>IF(BP$2&lt;&gt;"",IF($C104&lt;&gt;"TBA",BP$2/114,0),SUMIFS('HOURS&amp;CYCLES INPUT'!$F$2:$F$9999,'HOURS&amp;CYCLES INPUT'!$C$2:$C$9999,'QUALIFIED EFH'!$C104,'HOURS&amp;CYCLES INPUT'!$D$2:$D$9999,'QUALIFIED EFH'!BP$4,'HOURS&amp;CYCLES INPUT'!$E$2:$E$9999,'QUALIFIED EFH'!BP$5))</f>
        <v>0</v>
      </c>
      <c r="BQ104" s="476">
        <f>IF(BQ$2&lt;&gt;"",IF($C104&lt;&gt;"TBA",BQ$2/114,0),SUMIFS('HOURS&amp;CYCLES INPUT'!$F$2:$F$9999,'HOURS&amp;CYCLES INPUT'!$C$2:$C$9999,'QUALIFIED EFH'!$C104,'HOURS&amp;CYCLES INPUT'!$D$2:$D$9999,'QUALIFIED EFH'!BQ$4,'HOURS&amp;CYCLES INPUT'!$E$2:$E$9999,'QUALIFIED EFH'!BQ$5))</f>
        <v>0</v>
      </c>
      <c r="BR104" s="476">
        <f>IF(BR$2&lt;&gt;"",IF($C104&lt;&gt;"TBA",BR$2/114,0),SUMIFS('HOURS&amp;CYCLES INPUT'!$F$2:$F$9999,'HOURS&amp;CYCLES INPUT'!$C$2:$C$9999,'QUALIFIED EFH'!$C104,'HOURS&amp;CYCLES INPUT'!$D$2:$D$9999,'QUALIFIED EFH'!BR$4,'HOURS&amp;CYCLES INPUT'!$E$2:$E$9999,'QUALIFIED EFH'!BR$5))</f>
        <v>0</v>
      </c>
      <c r="BS104" s="476">
        <f>IF(BS$2&lt;&gt;"",IF($C104&lt;&gt;"TBA",BS$2/114,0),SUMIFS('HOURS&amp;CYCLES INPUT'!$F$2:$F$9999,'HOURS&amp;CYCLES INPUT'!$C$2:$C$9999,'QUALIFIED EFH'!$C104,'HOURS&amp;CYCLES INPUT'!$D$2:$D$9999,'QUALIFIED EFH'!BS$4,'HOURS&amp;CYCLES INPUT'!$E$2:$E$9999,'QUALIFIED EFH'!BS$5))</f>
        <v>0</v>
      </c>
      <c r="BT104" s="476">
        <f>IF(BT$2&lt;&gt;"",IF($C104&lt;&gt;"TBA",BT$2/114,0),SUMIFS('HOURS&amp;CYCLES INPUT'!$F$2:$F$9999,'HOURS&amp;CYCLES INPUT'!$C$2:$C$9999,'QUALIFIED EFH'!$C104,'HOURS&amp;CYCLES INPUT'!$D$2:$D$9999,'QUALIFIED EFH'!BT$4,'HOURS&amp;CYCLES INPUT'!$E$2:$E$9999,'QUALIFIED EFH'!BT$5))</f>
        <v>0</v>
      </c>
      <c r="BU104" s="476">
        <f>IF(BU$2&lt;&gt;"",IF($C104&lt;&gt;"TBA",BU$2/114,0),SUMIFS('HOURS&amp;CYCLES INPUT'!$F$2:$F$9999,'HOURS&amp;CYCLES INPUT'!$C$2:$C$9999,'QUALIFIED EFH'!$C104,'HOURS&amp;CYCLES INPUT'!$D$2:$D$9999,'QUALIFIED EFH'!BU$4,'HOURS&amp;CYCLES INPUT'!$E$2:$E$9999,'QUALIFIED EFH'!BU$5))</f>
        <v>0</v>
      </c>
      <c r="BV104" s="476">
        <f>IF(BV$2&lt;&gt;"",IF($C104&lt;&gt;"TBA",BV$2/114,0),SUMIFS('HOURS&amp;CYCLES INPUT'!$F$2:$F$9999,'HOURS&amp;CYCLES INPUT'!$C$2:$C$9999,'QUALIFIED EFH'!$C104,'HOURS&amp;CYCLES INPUT'!$D$2:$D$9999,'QUALIFIED EFH'!BV$4,'HOURS&amp;CYCLES INPUT'!$E$2:$E$9999,'QUALIFIED EFH'!BV$5))</f>
        <v>0</v>
      </c>
      <c r="BW104" s="476">
        <f>IF(BW$2&lt;&gt;"",IF($C104&lt;&gt;"TBA",BW$2/114,0),SUMIFS('HOURS&amp;CYCLES INPUT'!$F$2:$F$9999,'HOURS&amp;CYCLES INPUT'!$C$2:$C$9999,'QUALIFIED EFH'!$C104,'HOURS&amp;CYCLES INPUT'!$D$2:$D$9999,'QUALIFIED EFH'!BW$4,'HOURS&amp;CYCLES INPUT'!$E$2:$E$9999,'QUALIFIED EFH'!BW$5))</f>
        <v>0</v>
      </c>
      <c r="BX104" s="476">
        <f>IF(BX$2&lt;&gt;"",IF($C104&lt;&gt;"TBA",BX$2/114,0),SUMIFS('HOURS&amp;CYCLES INPUT'!$F$2:$F$9999,'HOURS&amp;CYCLES INPUT'!$C$2:$C$9999,'QUALIFIED EFH'!$C104,'HOURS&amp;CYCLES INPUT'!$D$2:$D$9999,'QUALIFIED EFH'!BX$4,'HOURS&amp;CYCLES INPUT'!$E$2:$E$9999,'QUALIFIED EFH'!BX$5))</f>
        <v>0</v>
      </c>
      <c r="BY104" s="476">
        <f>IF(BY$2&lt;&gt;"",IF($C104&lt;&gt;"TBA",BY$2/114,0),SUMIFS('HOURS&amp;CYCLES INPUT'!$F$2:$F$9999,'HOURS&amp;CYCLES INPUT'!$C$2:$C$9999,'QUALIFIED EFH'!$C104,'HOURS&amp;CYCLES INPUT'!$D$2:$D$9999,'QUALIFIED EFH'!BY$4,'HOURS&amp;CYCLES INPUT'!$E$2:$E$9999,'QUALIFIED EFH'!BY$5))</f>
        <v>0</v>
      </c>
      <c r="BZ104" s="476">
        <f>IF(BZ$2&lt;&gt;"",IF($C104&lt;&gt;"TBA",BZ$2/114,0),SUMIFS('HOURS&amp;CYCLES INPUT'!$F$2:$F$9999,'HOURS&amp;CYCLES INPUT'!$C$2:$C$9999,'QUALIFIED EFH'!$C104,'HOURS&amp;CYCLES INPUT'!$D$2:$D$9999,'QUALIFIED EFH'!BZ$4,'HOURS&amp;CYCLES INPUT'!$E$2:$E$9999,'QUALIFIED EFH'!BZ$5))</f>
        <v>0</v>
      </c>
      <c r="CA104" s="476">
        <f>IF(CA$2&lt;&gt;"",IF($C104&lt;&gt;"TBA",CA$2/114,0),SUMIFS('HOURS&amp;CYCLES INPUT'!$F$2:$F$9999,'HOURS&amp;CYCLES INPUT'!$C$2:$C$9999,'QUALIFIED EFH'!$C104,'HOURS&amp;CYCLES INPUT'!$D$2:$D$9999,'QUALIFIED EFH'!CA$4,'HOURS&amp;CYCLES INPUT'!$E$2:$E$9999,'QUALIFIED EFH'!CA$5))</f>
        <v>0</v>
      </c>
      <c r="CB104" s="476">
        <f>IF(CB$2&lt;&gt;"",IF($C104&lt;&gt;"TBA",CB$2/114,0),SUMIFS('HOURS&amp;CYCLES INPUT'!$F$2:$F$9999,'HOURS&amp;CYCLES INPUT'!$C$2:$C$9999,'QUALIFIED EFH'!$C104,'HOURS&amp;CYCLES INPUT'!$D$2:$D$9999,'QUALIFIED EFH'!CB$4,'HOURS&amp;CYCLES INPUT'!$E$2:$E$9999,'QUALIFIED EFH'!CB$5))</f>
        <v>0</v>
      </c>
      <c r="CC104" s="476">
        <f>IF(CC$2&lt;&gt;"",IF($C104&lt;&gt;"TBA",CC$2/114,0),SUMIFS('HOURS&amp;CYCLES INPUT'!$F$2:$F$9999,'HOURS&amp;CYCLES INPUT'!$C$2:$C$9999,'QUALIFIED EFH'!$C104,'HOURS&amp;CYCLES INPUT'!$D$2:$D$9999,'QUALIFIED EFH'!CC$4,'HOURS&amp;CYCLES INPUT'!$E$2:$E$9999,'QUALIFIED EFH'!CC$5))</f>
        <v>0</v>
      </c>
      <c r="CD104" s="476">
        <f>IF(CD$2&lt;&gt;"",IF($C104&lt;&gt;"TBA",CD$2/114,0),SUMIFS('HOURS&amp;CYCLES INPUT'!$F$2:$F$9999,'HOURS&amp;CYCLES INPUT'!$C$2:$C$9999,'QUALIFIED EFH'!$C104,'HOURS&amp;CYCLES INPUT'!$D$2:$D$9999,'QUALIFIED EFH'!CD$4,'HOURS&amp;CYCLES INPUT'!$E$2:$E$9999,'QUALIFIED EFH'!CD$5))</f>
        <v>0</v>
      </c>
      <c r="CE104" s="476">
        <f>IF(CE$2&lt;&gt;"",IF($C104&lt;&gt;"TBA",CE$2/114,0),SUMIFS('HOURS&amp;CYCLES INPUT'!$F$2:$F$9999,'HOURS&amp;CYCLES INPUT'!$C$2:$C$9999,'QUALIFIED EFH'!$C104,'HOURS&amp;CYCLES INPUT'!$D$2:$D$9999,'QUALIFIED EFH'!CE$4,'HOURS&amp;CYCLES INPUT'!$E$2:$E$9999,'QUALIFIED EFH'!CE$5))</f>
        <v>0</v>
      </c>
      <c r="CF104" s="476">
        <f>IF(CF$2&lt;&gt;"",IF($C104&lt;&gt;"TBA",CF$2/114,0),SUMIFS('HOURS&amp;CYCLES INPUT'!$F$2:$F$9999,'HOURS&amp;CYCLES INPUT'!$C$2:$C$9999,'QUALIFIED EFH'!$C104,'HOURS&amp;CYCLES INPUT'!$D$2:$D$9999,'QUALIFIED EFH'!CF$4,'HOURS&amp;CYCLES INPUT'!$E$2:$E$9999,'QUALIFIED EFH'!CF$5))</f>
        <v>0</v>
      </c>
      <c r="CG104" s="476">
        <f>IF(CG$2&lt;&gt;"",IF($C104&lt;&gt;"TBA",CG$2/114,0),SUMIFS('HOURS&amp;CYCLES INPUT'!$F$2:$F$9999,'HOURS&amp;CYCLES INPUT'!$C$2:$C$9999,'QUALIFIED EFH'!$C104,'HOURS&amp;CYCLES INPUT'!$D$2:$D$9999,'QUALIFIED EFH'!CG$4,'HOURS&amp;CYCLES INPUT'!$E$2:$E$9999,'QUALIFIED EFH'!CG$5))</f>
        <v>0</v>
      </c>
      <c r="CH104" s="476">
        <f>IF(CH$2&lt;&gt;"",IF($C104&lt;&gt;"TBA",CH$2/114,0),SUMIFS('HOURS&amp;CYCLES INPUT'!$F$2:$F$9999,'HOURS&amp;CYCLES INPUT'!$C$2:$C$9999,'QUALIFIED EFH'!$C104,'HOURS&amp;CYCLES INPUT'!$D$2:$D$9999,'QUALIFIED EFH'!CH$4,'HOURS&amp;CYCLES INPUT'!$E$2:$E$9999,'QUALIFIED EFH'!CH$5))</f>
        <v>0</v>
      </c>
      <c r="CI104" s="476">
        <f>IF(CI$2&lt;&gt;"",IF($C104&lt;&gt;"TBA",CI$2/114,0),SUMIFS('HOURS&amp;CYCLES INPUT'!$F$2:$F$9999,'HOURS&amp;CYCLES INPUT'!$C$2:$C$9999,'QUALIFIED EFH'!$C104,'HOURS&amp;CYCLES INPUT'!$D$2:$D$9999,'QUALIFIED EFH'!CI$4,'HOURS&amp;CYCLES INPUT'!$E$2:$E$9999,'QUALIFIED EFH'!CI$5))</f>
        <v>0</v>
      </c>
      <c r="CJ104" s="476">
        <f>IF(CJ$2&lt;&gt;"",IF($C104&lt;&gt;"TBA",CJ$2/114,0),SUMIFS('HOURS&amp;CYCLES INPUT'!$F$2:$F$9999,'HOURS&amp;CYCLES INPUT'!$C$2:$C$9999,'QUALIFIED EFH'!$C104,'HOURS&amp;CYCLES INPUT'!$D$2:$D$9999,'QUALIFIED EFH'!CJ$4,'HOURS&amp;CYCLES INPUT'!$E$2:$E$9999,'QUALIFIED EFH'!CJ$5))</f>
        <v>0</v>
      </c>
      <c r="CK104" s="476">
        <f>IF(CK$2&lt;&gt;"",IF($C104&lt;&gt;"TBA",CK$2/114,0),SUMIFS('HOURS&amp;CYCLES INPUT'!$F$2:$F$9999,'HOURS&amp;CYCLES INPUT'!$C$2:$C$9999,'QUALIFIED EFH'!$C104,'HOURS&amp;CYCLES INPUT'!$D$2:$D$9999,'QUALIFIED EFH'!CK$4,'HOURS&amp;CYCLES INPUT'!$E$2:$E$9999,'QUALIFIED EFH'!CK$5))</f>
        <v>0</v>
      </c>
      <c r="CL104" s="476">
        <f>IF(CL$2&lt;&gt;"",IF($C104&lt;&gt;"TBA",CL$2/114,0),SUMIFS('HOURS&amp;CYCLES INPUT'!$F$2:$F$9999,'HOURS&amp;CYCLES INPUT'!$C$2:$C$9999,'QUALIFIED EFH'!$C104,'HOURS&amp;CYCLES INPUT'!$D$2:$D$9999,'QUALIFIED EFH'!CL$4,'HOURS&amp;CYCLES INPUT'!$E$2:$E$9999,'QUALIFIED EFH'!CL$5))</f>
        <v>0</v>
      </c>
      <c r="CM104" s="476">
        <f>IF(CM$2&lt;&gt;"",IF($C104&lt;&gt;"TBA",CM$2/114,0),SUMIFS('HOURS&amp;CYCLES INPUT'!$F$2:$F$9999,'HOURS&amp;CYCLES INPUT'!$C$2:$C$9999,'QUALIFIED EFH'!$C104,'HOURS&amp;CYCLES INPUT'!$D$2:$D$9999,'QUALIFIED EFH'!CM$4,'HOURS&amp;CYCLES INPUT'!$E$2:$E$9999,'QUALIFIED EFH'!CM$5))</f>
        <v>0</v>
      </c>
      <c r="CN104" s="476">
        <f>IF(CN$2&lt;&gt;"",IF($C104&lt;&gt;"TBA",CN$2/114,0),SUMIFS('HOURS&amp;CYCLES INPUT'!$F$2:$F$9999,'HOURS&amp;CYCLES INPUT'!$C$2:$C$9999,'QUALIFIED EFH'!$C104,'HOURS&amp;CYCLES INPUT'!$D$2:$D$9999,'QUALIFIED EFH'!CN$4,'HOURS&amp;CYCLES INPUT'!$E$2:$E$9999,'QUALIFIED EFH'!CN$5))</f>
        <v>0</v>
      </c>
      <c r="CO104" s="476">
        <f>IF(CO$2&lt;&gt;"",IF($C104&lt;&gt;"TBA",CO$2/114,0),SUMIFS('HOURS&amp;CYCLES INPUT'!$F$2:$F$9999,'HOURS&amp;CYCLES INPUT'!$C$2:$C$9999,'QUALIFIED EFH'!$C104,'HOURS&amp;CYCLES INPUT'!$D$2:$D$9999,'QUALIFIED EFH'!CO$4,'HOURS&amp;CYCLES INPUT'!$E$2:$E$9999,'QUALIFIED EFH'!CO$5))</f>
        <v>0</v>
      </c>
      <c r="CP104" s="476">
        <f>IF(CP$2&lt;&gt;"",IF($C104&lt;&gt;"TBA",CP$2/114,0),SUMIFS('HOURS&amp;CYCLES INPUT'!$F$2:$F$9999,'HOURS&amp;CYCLES INPUT'!$C$2:$C$9999,'QUALIFIED EFH'!$C104,'HOURS&amp;CYCLES INPUT'!$D$2:$D$9999,'QUALIFIED EFH'!CP$4,'HOURS&amp;CYCLES INPUT'!$E$2:$E$9999,'QUALIFIED EFH'!CP$5))</f>
        <v>0</v>
      </c>
      <c r="CQ104" s="476">
        <f>IF(CQ$2&lt;&gt;"",IF($C104&lt;&gt;"TBA",CQ$2/114,0),SUMIFS('HOURS&amp;CYCLES INPUT'!$F$2:$F$9999,'HOURS&amp;CYCLES INPUT'!$C$2:$C$9999,'QUALIFIED EFH'!$C104,'HOURS&amp;CYCLES INPUT'!$D$2:$D$9999,'QUALIFIED EFH'!CQ$4,'HOURS&amp;CYCLES INPUT'!$E$2:$E$9999,'QUALIFIED EFH'!CQ$5))</f>
        <v>0</v>
      </c>
      <c r="CR104" s="476">
        <f>IF(CR$2&lt;&gt;"",IF($C104&lt;&gt;"TBA",CR$2/114,0),SUMIFS('HOURS&amp;CYCLES INPUT'!$F$2:$F$9999,'HOURS&amp;CYCLES INPUT'!$C$2:$C$9999,'QUALIFIED EFH'!$C104,'HOURS&amp;CYCLES INPUT'!$D$2:$D$9999,'QUALIFIED EFH'!CR$4,'HOURS&amp;CYCLES INPUT'!$E$2:$E$9999,'QUALIFIED EFH'!CR$5))</f>
        <v>0</v>
      </c>
      <c r="CS104" s="476">
        <f>IF(CS$2&lt;&gt;"",IF($C104&lt;&gt;"TBA",CS$2/114,0),SUMIFS('HOURS&amp;CYCLES INPUT'!$F$2:$F$9999,'HOURS&amp;CYCLES INPUT'!$C$2:$C$9999,'QUALIFIED EFH'!$C104,'HOURS&amp;CYCLES INPUT'!$D$2:$D$9999,'QUALIFIED EFH'!CS$4,'HOURS&amp;CYCLES INPUT'!$E$2:$E$9999,'QUALIFIED EFH'!CS$5))</f>
        <v>0</v>
      </c>
      <c r="CT104" s="476">
        <f>IF(CT$2&lt;&gt;"",IF($C104&lt;&gt;"TBA",CT$2/114,0),SUMIFS('HOURS&amp;CYCLES INPUT'!$F$2:$F$9999,'HOURS&amp;CYCLES INPUT'!$C$2:$C$9999,'QUALIFIED EFH'!$C104,'HOURS&amp;CYCLES INPUT'!$D$2:$D$9999,'QUALIFIED EFH'!CT$4,'HOURS&amp;CYCLES INPUT'!$E$2:$E$9999,'QUALIFIED EFH'!CT$5))</f>
        <v>0</v>
      </c>
      <c r="CU104" s="476">
        <f>IF(CU$2&lt;&gt;"",IF($C104&lt;&gt;"TBA",CU$2/114,0),SUMIFS('HOURS&amp;CYCLES INPUT'!$F$2:$F$9999,'HOURS&amp;CYCLES INPUT'!$C$2:$C$9999,'QUALIFIED EFH'!$C104,'HOURS&amp;CYCLES INPUT'!$D$2:$D$9999,'QUALIFIED EFH'!CU$4,'HOURS&amp;CYCLES INPUT'!$E$2:$E$9999,'QUALIFIED EFH'!CU$5))</f>
        <v>0</v>
      </c>
      <c r="CV104" s="476">
        <f>IF(CV$2&lt;&gt;"",IF($C104&lt;&gt;"TBA",CV$2/114,0),SUMIFS('HOURS&amp;CYCLES INPUT'!$F$2:$F$9999,'HOURS&amp;CYCLES INPUT'!$C$2:$C$9999,'QUALIFIED EFH'!$C104,'HOURS&amp;CYCLES INPUT'!$D$2:$D$9999,'QUALIFIED EFH'!CV$4,'HOURS&amp;CYCLES INPUT'!$E$2:$E$9999,'QUALIFIED EFH'!CV$5))</f>
        <v>0</v>
      </c>
      <c r="CW104" s="476">
        <f>IF(CW$2&lt;&gt;"",IF($C104&lt;&gt;"TBA",CW$2/114,0),SUMIFS('HOURS&amp;CYCLES INPUT'!$F$2:$F$9999,'HOURS&amp;CYCLES INPUT'!$C$2:$C$9999,'QUALIFIED EFH'!$C104,'HOURS&amp;CYCLES INPUT'!$D$2:$D$9999,'QUALIFIED EFH'!CW$4,'HOURS&amp;CYCLES INPUT'!$E$2:$E$9999,'QUALIFIED EFH'!CW$5))</f>
        <v>0</v>
      </c>
      <c r="CX104" s="476">
        <f>IF(CX$2&lt;&gt;"",IF($C104&lt;&gt;"TBA",CX$2/114,0),SUMIFS('HOURS&amp;CYCLES INPUT'!$F$2:$F$9999,'HOURS&amp;CYCLES INPUT'!$C$2:$C$9999,'QUALIFIED EFH'!$C104,'HOURS&amp;CYCLES INPUT'!$D$2:$D$9999,'QUALIFIED EFH'!CX$4,'HOURS&amp;CYCLES INPUT'!$E$2:$E$9999,'QUALIFIED EFH'!CX$5))</f>
        <v>0</v>
      </c>
      <c r="CY104" s="476">
        <f>IF(CY$2&lt;&gt;"",IF($C104&lt;&gt;"TBA",CY$2/114,0),SUMIFS('HOURS&amp;CYCLES INPUT'!$F$2:$F$9999,'HOURS&amp;CYCLES INPUT'!$C$2:$C$9999,'QUALIFIED EFH'!$C104,'HOURS&amp;CYCLES INPUT'!$D$2:$D$9999,'QUALIFIED EFH'!CY$4,'HOURS&amp;CYCLES INPUT'!$E$2:$E$9999,'QUALIFIED EFH'!CY$5))</f>
        <v>0</v>
      </c>
      <c r="CZ104" s="476">
        <f>IF(CZ$2&lt;&gt;"",IF($C104&lt;&gt;"TBA",CZ$2/114,0),SUMIFS('HOURS&amp;CYCLES INPUT'!$F$2:$F$9999,'HOURS&amp;CYCLES INPUT'!$C$2:$C$9999,'QUALIFIED EFH'!$C104,'HOURS&amp;CYCLES INPUT'!$D$2:$D$9999,'QUALIFIED EFH'!CZ$4,'HOURS&amp;CYCLES INPUT'!$E$2:$E$9999,'QUALIFIED EFH'!CZ$5))</f>
        <v>0</v>
      </c>
      <c r="DA104" s="476">
        <f>IF(DA$2&lt;&gt;"",IF($C104&lt;&gt;"TBA",DA$2/114,0),SUMIFS('HOURS&amp;CYCLES INPUT'!$F$2:$F$9999,'HOURS&amp;CYCLES INPUT'!$C$2:$C$9999,'QUALIFIED EFH'!$C104,'HOURS&amp;CYCLES INPUT'!$D$2:$D$9999,'QUALIFIED EFH'!DA$4,'HOURS&amp;CYCLES INPUT'!$E$2:$E$9999,'QUALIFIED EFH'!DA$5))</f>
        <v>0</v>
      </c>
      <c r="DB104" s="476">
        <f>IF(DB$2&lt;&gt;"",IF($C104&lt;&gt;"TBA",DB$2/114,0),SUMIFS('HOURS&amp;CYCLES INPUT'!$F$2:$F$9999,'HOURS&amp;CYCLES INPUT'!$C$2:$C$9999,'QUALIFIED EFH'!$C104,'HOURS&amp;CYCLES INPUT'!$D$2:$D$9999,'QUALIFIED EFH'!DB$4,'HOURS&amp;CYCLES INPUT'!$E$2:$E$9999,'QUALIFIED EFH'!DB$5))</f>
        <v>0</v>
      </c>
      <c r="DC104" s="476">
        <f>IF(DC$2&lt;&gt;"",IF($C104&lt;&gt;"TBA",DC$2/114,0),SUMIFS('HOURS&amp;CYCLES INPUT'!$F$2:$F$9999,'HOURS&amp;CYCLES INPUT'!$C$2:$C$9999,'QUALIFIED EFH'!$C104,'HOURS&amp;CYCLES INPUT'!$D$2:$D$9999,'QUALIFIED EFH'!DC$4,'HOURS&amp;CYCLES INPUT'!$E$2:$E$9999,'QUALIFIED EFH'!DC$5))</f>
        <v>0</v>
      </c>
      <c r="DD104" s="476">
        <f>IF(DD$2&lt;&gt;"",IF($C104&lt;&gt;"TBA",DD$2/114,0),SUMIFS('HOURS&amp;CYCLES INPUT'!$F$2:$F$9999,'HOURS&amp;CYCLES INPUT'!$C$2:$C$9999,'QUALIFIED EFH'!$C104,'HOURS&amp;CYCLES INPUT'!$D$2:$D$9999,'QUALIFIED EFH'!DD$4,'HOURS&amp;CYCLES INPUT'!$E$2:$E$9999,'QUALIFIED EFH'!DD$5))</f>
        <v>0</v>
      </c>
      <c r="DE104" s="476">
        <f>IF(DE$2&lt;&gt;"",IF($C104&lt;&gt;"TBA",DE$2/114,0),SUMIFS('HOURS&amp;CYCLES INPUT'!$F$2:$F$9999,'HOURS&amp;CYCLES INPUT'!$C$2:$C$9999,'QUALIFIED EFH'!$C104,'HOURS&amp;CYCLES INPUT'!$D$2:$D$9999,'QUALIFIED EFH'!DE$4,'HOURS&amp;CYCLES INPUT'!$E$2:$E$9999,'QUALIFIED EFH'!DE$5))</f>
        <v>0</v>
      </c>
      <c r="DF104" s="476">
        <f>IF(DF$2&lt;&gt;"",IF($C104&lt;&gt;"TBA",DF$2/114,0),SUMIFS('HOURS&amp;CYCLES INPUT'!$F$2:$F$9999,'HOURS&amp;CYCLES INPUT'!$C$2:$C$9999,'QUALIFIED EFH'!$C104,'HOURS&amp;CYCLES INPUT'!$D$2:$D$9999,'QUALIFIED EFH'!DF$4,'HOURS&amp;CYCLES INPUT'!$E$2:$E$9999,'QUALIFIED EFH'!DF$5))</f>
        <v>0</v>
      </c>
      <c r="DG104" s="476">
        <f>IF(DG$2&lt;&gt;"",IF($C104&lt;&gt;"TBA",DG$2/114,0),SUMIFS('HOURS&amp;CYCLES INPUT'!$F$2:$F$9999,'HOURS&amp;CYCLES INPUT'!$C$2:$C$9999,'QUALIFIED EFH'!$C104,'HOURS&amp;CYCLES INPUT'!$D$2:$D$9999,'QUALIFIED EFH'!DG$4,'HOURS&amp;CYCLES INPUT'!$E$2:$E$9999,'QUALIFIED EFH'!DG$5))</f>
        <v>0</v>
      </c>
      <c r="DH104" s="476">
        <f>IF(DH$2&lt;&gt;"",IF($C104&lt;&gt;"TBA",DH$2/114,0),SUMIFS('HOURS&amp;CYCLES INPUT'!$F$2:$F$9999,'HOURS&amp;CYCLES INPUT'!$C$2:$C$9999,'QUALIFIED EFH'!$C104,'HOURS&amp;CYCLES INPUT'!$D$2:$D$9999,'QUALIFIED EFH'!DH$4,'HOURS&amp;CYCLES INPUT'!$E$2:$E$9999,'QUALIFIED EFH'!DH$5))</f>
        <v>0</v>
      </c>
      <c r="DI104" s="476">
        <f>IF(DI$2&lt;&gt;"",IF($C104&lt;&gt;"TBA",DI$2/114,0),SUMIFS('HOURS&amp;CYCLES INPUT'!$F$2:$F$9999,'HOURS&amp;CYCLES INPUT'!$C$2:$C$9999,'QUALIFIED EFH'!$C104,'HOURS&amp;CYCLES INPUT'!$D$2:$D$9999,'QUALIFIED EFH'!DI$4,'HOURS&amp;CYCLES INPUT'!$E$2:$E$9999,'QUALIFIED EFH'!DI$5))</f>
        <v>0</v>
      </c>
      <c r="DJ104" s="476">
        <f>IF(DJ$2&lt;&gt;"",IF($C104&lt;&gt;"TBA",DJ$2/114,0),SUMIFS('HOURS&amp;CYCLES INPUT'!$F$2:$F$9999,'HOURS&amp;CYCLES INPUT'!$C$2:$C$9999,'QUALIFIED EFH'!$C104,'HOURS&amp;CYCLES INPUT'!$D$2:$D$9999,'QUALIFIED EFH'!DJ$4,'HOURS&amp;CYCLES INPUT'!$E$2:$E$9999,'QUALIFIED EFH'!DJ$5))</f>
        <v>0</v>
      </c>
      <c r="DK104" s="476">
        <f>IF(DK$2&lt;&gt;"",IF($C104&lt;&gt;"TBA",DK$2/114,0),SUMIFS('HOURS&amp;CYCLES INPUT'!$F$2:$F$9999,'HOURS&amp;CYCLES INPUT'!$C$2:$C$9999,'QUALIFIED EFH'!$C104,'HOURS&amp;CYCLES INPUT'!$D$2:$D$9999,'QUALIFIED EFH'!DK$4,'HOURS&amp;CYCLES INPUT'!$E$2:$E$9999,'QUALIFIED EFH'!DK$5))</f>
        <v>0</v>
      </c>
      <c r="DL104" s="476">
        <f>IF(DL$2&lt;&gt;"",IF($C104&lt;&gt;"TBA",DL$2/114,0),SUMIFS('HOURS&amp;CYCLES INPUT'!$F$2:$F$9999,'HOURS&amp;CYCLES INPUT'!$C$2:$C$9999,'QUALIFIED EFH'!$C104,'HOURS&amp;CYCLES INPUT'!$D$2:$D$9999,'QUALIFIED EFH'!DL$4,'HOURS&amp;CYCLES INPUT'!$E$2:$E$9999,'QUALIFIED EFH'!DL$5))</f>
        <v>0</v>
      </c>
      <c r="DM104" s="476">
        <f>IF(DM$2&lt;&gt;"",IF($C104&lt;&gt;"TBA",DM$2/114,0),SUMIFS('HOURS&amp;CYCLES INPUT'!$F$2:$F$9999,'HOURS&amp;CYCLES INPUT'!$C$2:$C$9999,'QUALIFIED EFH'!$C104,'HOURS&amp;CYCLES INPUT'!$D$2:$D$9999,'QUALIFIED EFH'!DM$4,'HOURS&amp;CYCLES INPUT'!$E$2:$E$9999,'QUALIFIED EFH'!DM$5))</f>
        <v>0</v>
      </c>
      <c r="DN104" s="476">
        <f>IF(DN$2&lt;&gt;"",IF($C104&lt;&gt;"TBA",DN$2/114,0),SUMIFS('HOURS&amp;CYCLES INPUT'!$F$2:$F$9999,'HOURS&amp;CYCLES INPUT'!$C$2:$C$9999,'QUALIFIED EFH'!$C104,'HOURS&amp;CYCLES INPUT'!$D$2:$D$9999,'QUALIFIED EFH'!DN$4,'HOURS&amp;CYCLES INPUT'!$E$2:$E$9999,'QUALIFIED EFH'!DN$5))</f>
        <v>0</v>
      </c>
      <c r="DO104" s="476">
        <f>IF(DO$2&lt;&gt;"",IF($C104&lt;&gt;"TBA",DO$2/114,0),SUMIFS('HOURS&amp;CYCLES INPUT'!$F$2:$F$9999,'HOURS&amp;CYCLES INPUT'!$C$2:$C$9999,'QUALIFIED EFH'!$C104,'HOURS&amp;CYCLES INPUT'!$D$2:$D$9999,'QUALIFIED EFH'!DO$4,'HOURS&amp;CYCLES INPUT'!$E$2:$E$9999,'QUALIFIED EFH'!DO$5))</f>
        <v>0</v>
      </c>
      <c r="DP104" s="476">
        <f>IF(DP$2&lt;&gt;"",IF($C104&lt;&gt;"TBA",DP$2/114,0),SUMIFS('HOURS&amp;CYCLES INPUT'!$F$2:$F$9999,'HOURS&amp;CYCLES INPUT'!$C$2:$C$9999,'QUALIFIED EFH'!$C104,'HOURS&amp;CYCLES INPUT'!$D$2:$D$9999,'QUALIFIED EFH'!DP$4,'HOURS&amp;CYCLES INPUT'!$E$2:$E$9999,'QUALIFIED EFH'!DP$5))</f>
        <v>0</v>
      </c>
      <c r="DQ104" s="476">
        <f>IF(DQ$2&lt;&gt;"",IF($C104&lt;&gt;"TBA",DQ$2/114,0),SUMIFS('HOURS&amp;CYCLES INPUT'!$F$2:$F$9999,'HOURS&amp;CYCLES INPUT'!$C$2:$C$9999,'QUALIFIED EFH'!$C104,'HOURS&amp;CYCLES INPUT'!$D$2:$D$9999,'QUALIFIED EFH'!DQ$4,'HOURS&amp;CYCLES INPUT'!$E$2:$E$9999,'QUALIFIED EFH'!DQ$5))</f>
        <v>0</v>
      </c>
      <c r="DR104" s="476">
        <f>IF(DR$2&lt;&gt;"",IF($C104&lt;&gt;"TBA",DR$2/114,0),SUMIFS('HOURS&amp;CYCLES INPUT'!$F$2:$F$9999,'HOURS&amp;CYCLES INPUT'!$C$2:$C$9999,'QUALIFIED EFH'!$C104,'HOURS&amp;CYCLES INPUT'!$D$2:$D$9999,'QUALIFIED EFH'!DR$4,'HOURS&amp;CYCLES INPUT'!$E$2:$E$9999,'QUALIFIED EFH'!DR$5))</f>
        <v>0</v>
      </c>
      <c r="DS104" s="476">
        <f>IF(DS$2&lt;&gt;"",IF($C104&lt;&gt;"TBA",DS$2/114,0),SUMIFS('HOURS&amp;CYCLES INPUT'!$F$2:$F$9999,'HOURS&amp;CYCLES INPUT'!$C$2:$C$9999,'QUALIFIED EFH'!$C104,'HOURS&amp;CYCLES INPUT'!$D$2:$D$9999,'QUALIFIED EFH'!DS$4,'HOURS&amp;CYCLES INPUT'!$E$2:$E$9999,'QUALIFIED EFH'!DS$5))</f>
        <v>0</v>
      </c>
      <c r="DT104" s="476">
        <f>IF(DT$2&lt;&gt;"",IF($C104&lt;&gt;"TBA",DT$2/114,0),SUMIFS('HOURS&amp;CYCLES INPUT'!$F$2:$F$9999,'HOURS&amp;CYCLES INPUT'!$C$2:$C$9999,'QUALIFIED EFH'!$C104,'HOURS&amp;CYCLES INPUT'!$D$2:$D$9999,'QUALIFIED EFH'!DT$4,'HOURS&amp;CYCLES INPUT'!$E$2:$E$9999,'QUALIFIED EFH'!DT$5))</f>
        <v>0</v>
      </c>
      <c r="DU104" s="476">
        <f>IF(DU$2&lt;&gt;"",IF($C104&lt;&gt;"TBA",DU$2/114,0),SUMIFS('HOURS&amp;CYCLES INPUT'!$F$2:$F$9999,'HOURS&amp;CYCLES INPUT'!$C$2:$C$9999,'QUALIFIED EFH'!$C104,'HOURS&amp;CYCLES INPUT'!$D$2:$D$9999,'QUALIFIED EFH'!DU$4,'HOURS&amp;CYCLES INPUT'!$E$2:$E$9999,'QUALIFIED EFH'!DU$5))</f>
        <v>0</v>
      </c>
      <c r="DV104" s="476">
        <f>IF(DV$2&lt;&gt;"",IF($C104&lt;&gt;"TBA",DV$2/114,0),SUMIFS('HOURS&amp;CYCLES INPUT'!$F$2:$F$9999,'HOURS&amp;CYCLES INPUT'!$C$2:$C$9999,'QUALIFIED EFH'!$C104,'HOURS&amp;CYCLES INPUT'!$D$2:$D$9999,'QUALIFIED EFH'!DV$4,'HOURS&amp;CYCLES INPUT'!$E$2:$E$9999,'QUALIFIED EFH'!DV$5))</f>
        <v>0</v>
      </c>
      <c r="DW104" s="476">
        <f>IF(DW$2&lt;&gt;"",IF($C104&lt;&gt;"TBA",DW$2/114,0),SUMIFS('HOURS&amp;CYCLES INPUT'!$F$2:$F$9999,'HOURS&amp;CYCLES INPUT'!$C$2:$C$9999,'QUALIFIED EFH'!$C104,'HOURS&amp;CYCLES INPUT'!$D$2:$D$9999,'QUALIFIED EFH'!DW$4,'HOURS&amp;CYCLES INPUT'!$E$2:$E$9999,'QUALIFIED EFH'!DW$5))</f>
        <v>0</v>
      </c>
      <c r="DX104" s="476">
        <f>IF(DX$2&lt;&gt;"",IF($C104&lt;&gt;"TBA",DX$2/114,0),SUMIFS('HOURS&amp;CYCLES INPUT'!$F$2:$F$9999,'HOURS&amp;CYCLES INPUT'!$C$2:$C$9999,'QUALIFIED EFH'!$C104,'HOURS&amp;CYCLES INPUT'!$D$2:$D$9999,'QUALIFIED EFH'!DX$4,'HOURS&amp;CYCLES INPUT'!$E$2:$E$9999,'QUALIFIED EFH'!DX$5))</f>
        <v>0</v>
      </c>
      <c r="DY104" s="476">
        <f>IF(DY$2&lt;&gt;"",IF($C104&lt;&gt;"TBA",DY$2/114,0),SUMIFS('HOURS&amp;CYCLES INPUT'!$F$2:$F$9999,'HOURS&amp;CYCLES INPUT'!$C$2:$C$9999,'QUALIFIED EFH'!$C104,'HOURS&amp;CYCLES INPUT'!$D$2:$D$9999,'QUALIFIED EFH'!DY$4,'HOURS&amp;CYCLES INPUT'!$E$2:$E$9999,'QUALIFIED EFH'!DY$5))</f>
        <v>0</v>
      </c>
      <c r="DZ104" s="476">
        <f>IF(DZ$2&lt;&gt;"",IF($C104&lt;&gt;"TBA",DZ$2/114,0),SUMIFS('HOURS&amp;CYCLES INPUT'!$F$2:$F$9999,'HOURS&amp;CYCLES INPUT'!$C$2:$C$9999,'QUALIFIED EFH'!$C104,'HOURS&amp;CYCLES INPUT'!$D$2:$D$9999,'QUALIFIED EFH'!DZ$4,'HOURS&amp;CYCLES INPUT'!$E$2:$E$9999,'QUALIFIED EFH'!DZ$5))</f>
        <v>0</v>
      </c>
      <c r="EA104" s="476">
        <f>IF(EA$2&lt;&gt;"",IF($C104&lt;&gt;"TBA",EA$2/114,0),SUMIFS('HOURS&amp;CYCLES INPUT'!$F$2:$F$9999,'HOURS&amp;CYCLES INPUT'!$C$2:$C$9999,'QUALIFIED EFH'!$C104,'HOURS&amp;CYCLES INPUT'!$D$2:$D$9999,'QUALIFIED EFH'!EA$4,'HOURS&amp;CYCLES INPUT'!$E$2:$E$9999,'QUALIFIED EFH'!EA$5))</f>
        <v>0</v>
      </c>
      <c r="EB104" s="476">
        <f>IF(EB$2&lt;&gt;"",IF($C104&lt;&gt;"TBA",EB$2/114,0),SUMIFS('HOURS&amp;CYCLES INPUT'!$F$2:$F$9999,'HOURS&amp;CYCLES INPUT'!$C$2:$C$9999,'QUALIFIED EFH'!$C104,'HOURS&amp;CYCLES INPUT'!$D$2:$D$9999,'QUALIFIED EFH'!EB$4,'HOURS&amp;CYCLES INPUT'!$E$2:$E$9999,'QUALIFIED EFH'!EB$5))</f>
        <v>0</v>
      </c>
      <c r="EC104" s="476">
        <f>IF(EC$2&lt;&gt;"",IF($C104&lt;&gt;"TBA",EC$2/114,0),SUMIFS('HOURS&amp;CYCLES INPUT'!$F$2:$F$9999,'HOURS&amp;CYCLES INPUT'!$C$2:$C$9999,'QUALIFIED EFH'!$C104,'HOURS&amp;CYCLES INPUT'!$D$2:$D$9999,'QUALIFIED EFH'!EC$4,'HOURS&amp;CYCLES INPUT'!$E$2:$E$9999,'QUALIFIED EFH'!EC$5))</f>
        <v>0</v>
      </c>
      <c r="ED104" s="476">
        <f>IF(ED$2&lt;&gt;"",IF($C104&lt;&gt;"TBA",ED$2/114,0),SUMIFS('HOURS&amp;CYCLES INPUT'!$F$2:$F$9999,'HOURS&amp;CYCLES INPUT'!$C$2:$C$9999,'QUALIFIED EFH'!$C104,'HOURS&amp;CYCLES INPUT'!$D$2:$D$9999,'QUALIFIED EFH'!ED$4,'HOURS&amp;CYCLES INPUT'!$E$2:$E$9999,'QUALIFIED EFH'!ED$5))</f>
        <v>0</v>
      </c>
      <c r="EE104" s="476">
        <f>IF(EE$2&lt;&gt;"",IF($C104&lt;&gt;"TBA",EE$2/114,0),SUMIFS('HOURS&amp;CYCLES INPUT'!$F$2:$F$9999,'HOURS&amp;CYCLES INPUT'!$C$2:$C$9999,'QUALIFIED EFH'!$C104,'HOURS&amp;CYCLES INPUT'!$D$2:$D$9999,'QUALIFIED EFH'!EE$4,'HOURS&amp;CYCLES INPUT'!$E$2:$E$9999,'QUALIFIED EFH'!EE$5))</f>
        <v>0</v>
      </c>
      <c r="EF104" s="476">
        <f>IF(EF$2&lt;&gt;"",IF($C104&lt;&gt;"TBA",EF$2/114,0),SUMIFS('HOURS&amp;CYCLES INPUT'!$F$2:$F$9999,'HOURS&amp;CYCLES INPUT'!$C$2:$C$9999,'QUALIFIED EFH'!$C104,'HOURS&amp;CYCLES INPUT'!$D$2:$D$9999,'QUALIFIED EFH'!EF$4,'HOURS&amp;CYCLES INPUT'!$E$2:$E$9999,'QUALIFIED EFH'!EF$5))</f>
        <v>0</v>
      </c>
      <c r="EG104" s="476">
        <f>IF(EG$2&lt;&gt;"",IF($C104&lt;&gt;"TBA",EG$2/114,0),SUMIFS('HOURS&amp;CYCLES INPUT'!$F$2:$F$9999,'HOURS&amp;CYCLES INPUT'!$C$2:$C$9999,'QUALIFIED EFH'!$C104,'HOURS&amp;CYCLES INPUT'!$D$2:$D$9999,'QUALIFIED EFH'!EG$4,'HOURS&amp;CYCLES INPUT'!$E$2:$E$9999,'QUALIFIED EFH'!EG$5))</f>
        <v>0</v>
      </c>
      <c r="EH104" s="476">
        <f>IF(EH$2&lt;&gt;"",IF($C104&lt;&gt;"TBA",EH$2/114,0),SUMIFS('HOURS&amp;CYCLES INPUT'!$F$2:$F$9999,'HOURS&amp;CYCLES INPUT'!$C$2:$C$9999,'QUALIFIED EFH'!$C104,'HOURS&amp;CYCLES INPUT'!$D$2:$D$9999,'QUALIFIED EFH'!EH$4,'HOURS&amp;CYCLES INPUT'!$E$2:$E$9999,'QUALIFIED EFH'!EH$5))</f>
        <v>0</v>
      </c>
      <c r="EI104" s="476">
        <f>IF(EI$2&lt;&gt;"",IF($C104&lt;&gt;"TBA",EI$2/114,0),SUMIFS('HOURS&amp;CYCLES INPUT'!$F$2:$F$9999,'HOURS&amp;CYCLES INPUT'!$C$2:$C$9999,'QUALIFIED EFH'!$C104,'HOURS&amp;CYCLES INPUT'!$D$2:$D$9999,'QUALIFIED EFH'!EI$4,'HOURS&amp;CYCLES INPUT'!$E$2:$E$9999,'QUALIFIED EFH'!EI$5))</f>
        <v>0</v>
      </c>
      <c r="EJ104" s="476">
        <f>IF(EJ$2&lt;&gt;"",IF($C104&lt;&gt;"TBA",EJ$2/114,0),SUMIFS('HOURS&amp;CYCLES INPUT'!$F$2:$F$9999,'HOURS&amp;CYCLES INPUT'!$C$2:$C$9999,'QUALIFIED EFH'!$C104,'HOURS&amp;CYCLES INPUT'!$D$2:$D$9999,'QUALIFIED EFH'!EJ$4,'HOURS&amp;CYCLES INPUT'!$E$2:$E$9999,'QUALIFIED EFH'!EJ$5))</f>
        <v>0</v>
      </c>
      <c r="EK104" s="476">
        <f>IF(EK$2&lt;&gt;"",IF($C104&lt;&gt;"TBA",EK$2/114,0),SUMIFS('HOURS&amp;CYCLES INPUT'!$F$2:$F$9999,'HOURS&amp;CYCLES INPUT'!$C$2:$C$9999,'QUALIFIED EFH'!$C104,'HOURS&amp;CYCLES INPUT'!$D$2:$D$9999,'QUALIFIED EFH'!EK$4,'HOURS&amp;CYCLES INPUT'!$E$2:$E$9999,'QUALIFIED EFH'!EK$5))</f>
        <v>0</v>
      </c>
      <c r="EL104" s="476">
        <f>IF(EL$2&lt;&gt;"",IF($C104&lt;&gt;"TBA",EL$2/114,0),SUMIFS('HOURS&amp;CYCLES INPUT'!$F$2:$F$9999,'HOURS&amp;CYCLES INPUT'!$C$2:$C$9999,'QUALIFIED EFH'!$C104,'HOURS&amp;CYCLES INPUT'!$D$2:$D$9999,'QUALIFIED EFH'!EL$4,'HOURS&amp;CYCLES INPUT'!$E$2:$E$9999,'QUALIFIED EFH'!EL$5))</f>
        <v>0</v>
      </c>
      <c r="EM104" s="476">
        <f>IF(EM$2&lt;&gt;"",IF($C104&lt;&gt;"TBA",EM$2/114,0),SUMIFS('HOURS&amp;CYCLES INPUT'!$F$2:$F$9999,'HOURS&amp;CYCLES INPUT'!$C$2:$C$9999,'QUALIFIED EFH'!$C104,'HOURS&amp;CYCLES INPUT'!$D$2:$D$9999,'QUALIFIED EFH'!EM$4,'HOURS&amp;CYCLES INPUT'!$E$2:$E$9999,'QUALIFIED EFH'!EM$5))</f>
        <v>0</v>
      </c>
      <c r="EN104" s="476">
        <f>IF(EN$2&lt;&gt;"",IF($C104&lt;&gt;"TBA",EN$2/114,0),SUMIFS('HOURS&amp;CYCLES INPUT'!$F$2:$F$9999,'HOURS&amp;CYCLES INPUT'!$C$2:$C$9999,'QUALIFIED EFH'!$C104,'HOURS&amp;CYCLES INPUT'!$D$2:$D$9999,'QUALIFIED EFH'!EN$4,'HOURS&amp;CYCLES INPUT'!$E$2:$E$9999,'QUALIFIED EFH'!EN$5))</f>
        <v>0</v>
      </c>
      <c r="EO104" s="476">
        <f>IF(EO$2&lt;&gt;"",IF($C104&lt;&gt;"TBA",EO$2/114,0),SUMIFS('HOURS&amp;CYCLES INPUT'!$F$2:$F$9999,'HOURS&amp;CYCLES INPUT'!$C$2:$C$9999,'QUALIFIED EFH'!$C104,'HOURS&amp;CYCLES INPUT'!$D$2:$D$9999,'QUALIFIED EFH'!EO$4,'HOURS&amp;CYCLES INPUT'!$E$2:$E$9999,'QUALIFIED EFH'!EO$5))</f>
        <v>0</v>
      </c>
      <c r="EP104" s="476">
        <f>IF(EP$2&lt;&gt;"",IF($C104&lt;&gt;"TBA",EP$2/114,0),SUMIFS('HOURS&amp;CYCLES INPUT'!$F$2:$F$9999,'HOURS&amp;CYCLES INPUT'!$C$2:$C$9999,'QUALIFIED EFH'!$C104,'HOURS&amp;CYCLES INPUT'!$D$2:$D$9999,'QUALIFIED EFH'!EP$4,'HOURS&amp;CYCLES INPUT'!$E$2:$E$9999,'QUALIFIED EFH'!EP$5))</f>
        <v>0</v>
      </c>
      <c r="EQ104" s="476">
        <f>IF(EQ$2&lt;&gt;"",IF($C104&lt;&gt;"TBA",EQ$2/114,0),SUMIFS('HOURS&amp;CYCLES INPUT'!$F$2:$F$9999,'HOURS&amp;CYCLES INPUT'!$C$2:$C$9999,'QUALIFIED EFH'!$C104,'HOURS&amp;CYCLES INPUT'!$D$2:$D$9999,'QUALIFIED EFH'!EQ$4,'HOURS&amp;CYCLES INPUT'!$E$2:$E$9999,'QUALIFIED EFH'!EQ$5))</f>
        <v>0</v>
      </c>
      <c r="ER104" s="476">
        <f>IF(ER$2&lt;&gt;"",IF($C104&lt;&gt;"TBA",ER$2/114,0),SUMIFS('HOURS&amp;CYCLES INPUT'!$F$2:$F$9999,'HOURS&amp;CYCLES INPUT'!$C$2:$C$9999,'QUALIFIED EFH'!$C104,'HOURS&amp;CYCLES INPUT'!$D$2:$D$9999,'QUALIFIED EFH'!ER$4,'HOURS&amp;CYCLES INPUT'!$E$2:$E$9999,'QUALIFIED EFH'!ER$5))</f>
        <v>0</v>
      </c>
      <c r="ES104" s="476">
        <f>IF(ES$2&lt;&gt;"",IF($C104&lt;&gt;"TBA",ES$2/114,0),SUMIFS('HOURS&amp;CYCLES INPUT'!$F$2:$F$9999,'HOURS&amp;CYCLES INPUT'!$C$2:$C$9999,'QUALIFIED EFH'!$C104,'HOURS&amp;CYCLES INPUT'!$D$2:$D$9999,'QUALIFIED EFH'!ES$4,'HOURS&amp;CYCLES INPUT'!$E$2:$E$9999,'QUALIFIED EFH'!ES$5))</f>
        <v>0</v>
      </c>
      <c r="ET104" s="476">
        <f>IF(ET$2&lt;&gt;"",IF($C104&lt;&gt;"TBA",ET$2/114,0),SUMIFS('HOURS&amp;CYCLES INPUT'!$F$2:$F$9999,'HOURS&amp;CYCLES INPUT'!$C$2:$C$9999,'QUALIFIED EFH'!$C104,'HOURS&amp;CYCLES INPUT'!$D$2:$D$9999,'QUALIFIED EFH'!ET$4,'HOURS&amp;CYCLES INPUT'!$E$2:$E$9999,'QUALIFIED EFH'!ET$5))</f>
        <v>0</v>
      </c>
      <c r="EU104" s="476">
        <f>IF(EU$2&lt;&gt;"",IF($C104&lt;&gt;"TBA",EU$2/114,0),SUMIFS('HOURS&amp;CYCLES INPUT'!$F$2:$F$9999,'HOURS&amp;CYCLES INPUT'!$C$2:$C$9999,'QUALIFIED EFH'!$C104,'HOURS&amp;CYCLES INPUT'!$D$2:$D$9999,'QUALIFIED EFH'!EU$4,'HOURS&amp;CYCLES INPUT'!$E$2:$E$9999,'QUALIFIED EFH'!EU$5))</f>
        <v>0</v>
      </c>
      <c r="EV104" s="476">
        <f>IF(EV$2&lt;&gt;"",IF($C104&lt;&gt;"TBA",EV$2/114,0),SUMIFS('HOURS&amp;CYCLES INPUT'!$F$2:$F$9999,'HOURS&amp;CYCLES INPUT'!$C$2:$C$9999,'QUALIFIED EFH'!$C104,'HOURS&amp;CYCLES INPUT'!$D$2:$D$9999,'QUALIFIED EFH'!EV$4,'HOURS&amp;CYCLES INPUT'!$E$2:$E$9999,'QUALIFIED EFH'!EV$5))</f>
        <v>0</v>
      </c>
      <c r="EW104" s="476">
        <f>IF(EW$2&lt;&gt;"",IF($C104&lt;&gt;"TBA",EW$2/114,0),SUMIFS('HOURS&amp;CYCLES INPUT'!$F$2:$F$9999,'HOURS&amp;CYCLES INPUT'!$C$2:$C$9999,'QUALIFIED EFH'!$C104,'HOURS&amp;CYCLES INPUT'!$D$2:$D$9999,'QUALIFIED EFH'!EW$4,'HOURS&amp;CYCLES INPUT'!$E$2:$E$9999,'QUALIFIED EFH'!EW$5))</f>
        <v>0</v>
      </c>
      <c r="EX104" s="476">
        <f>IF(EX$2&lt;&gt;"",IF($C104&lt;&gt;"TBA",EX$2/114,0),SUMIFS('HOURS&amp;CYCLES INPUT'!$F$2:$F$9999,'HOURS&amp;CYCLES INPUT'!$C$2:$C$9999,'QUALIFIED EFH'!$C104,'HOURS&amp;CYCLES INPUT'!$D$2:$D$9999,'QUALIFIED EFH'!EX$4,'HOURS&amp;CYCLES INPUT'!$E$2:$E$9999,'QUALIFIED EFH'!EX$5))</f>
        <v>0</v>
      </c>
      <c r="EY104" s="476">
        <f>IF(EY$2&lt;&gt;"",IF($C104&lt;&gt;"TBA",EY$2/114,0),SUMIFS('HOURS&amp;CYCLES INPUT'!$F$2:$F$9999,'HOURS&amp;CYCLES INPUT'!$C$2:$C$9999,'QUALIFIED EFH'!$C104,'HOURS&amp;CYCLES INPUT'!$D$2:$D$9999,'QUALIFIED EFH'!EY$4,'HOURS&amp;CYCLES INPUT'!$E$2:$E$9999,'QUALIFIED EFH'!EY$5))</f>
        <v>0</v>
      </c>
      <c r="EZ104" s="476">
        <f>IF(EZ$2&lt;&gt;"",IF($C104&lt;&gt;"TBA",EZ$2/114,0),SUMIFS('HOURS&amp;CYCLES INPUT'!$F$2:$F$9999,'HOURS&amp;CYCLES INPUT'!$C$2:$C$9999,'QUALIFIED EFH'!$C104,'HOURS&amp;CYCLES INPUT'!$D$2:$D$9999,'QUALIFIED EFH'!EZ$4,'HOURS&amp;CYCLES INPUT'!$E$2:$E$9999,'QUALIFIED EFH'!EZ$5))</f>
        <v>0</v>
      </c>
      <c r="FA104" s="476">
        <f>IF(FA$2&lt;&gt;"",IF($C104&lt;&gt;"TBA",FA$2/114,0),SUMIFS('HOURS&amp;CYCLES INPUT'!$F$2:$F$9999,'HOURS&amp;CYCLES INPUT'!$C$2:$C$9999,'QUALIFIED EFH'!$C104,'HOURS&amp;CYCLES INPUT'!$D$2:$D$9999,'QUALIFIED EFH'!FA$4,'HOURS&amp;CYCLES INPUT'!$E$2:$E$9999,'QUALIFIED EFH'!FA$5))</f>
        <v>0</v>
      </c>
      <c r="FB104" s="476">
        <f>IF(FB$2&lt;&gt;"",IF($C104&lt;&gt;"TBA",FB$2/114,0),SUMIFS('HOURS&amp;CYCLES INPUT'!$F$2:$F$9999,'HOURS&amp;CYCLES INPUT'!$C$2:$C$9999,'QUALIFIED EFH'!$C104,'HOURS&amp;CYCLES INPUT'!$D$2:$D$9999,'QUALIFIED EFH'!FB$4,'HOURS&amp;CYCLES INPUT'!$E$2:$E$9999,'QUALIFIED EFH'!FB$5))</f>
        <v>0</v>
      </c>
      <c r="FC104" s="476">
        <f>IF(FC$2&lt;&gt;"",IF($C104&lt;&gt;"TBA",FC$2/114,0),SUMIFS('HOURS&amp;CYCLES INPUT'!$F$2:$F$9999,'HOURS&amp;CYCLES INPUT'!$C$2:$C$9999,'QUALIFIED EFH'!$C104,'HOURS&amp;CYCLES INPUT'!$D$2:$D$9999,'QUALIFIED EFH'!FC$4,'HOURS&amp;CYCLES INPUT'!$E$2:$E$9999,'QUALIFIED EFH'!FC$5))</f>
        <v>0</v>
      </c>
      <c r="FD104" s="476">
        <f>IF(FD$2&lt;&gt;"",IF($C104&lt;&gt;"TBA",FD$2/114,0),SUMIFS('HOURS&amp;CYCLES INPUT'!$F$2:$F$9999,'HOURS&amp;CYCLES INPUT'!$C$2:$C$9999,'QUALIFIED EFH'!$C104,'HOURS&amp;CYCLES INPUT'!$D$2:$D$9999,'QUALIFIED EFH'!FD$4,'HOURS&amp;CYCLES INPUT'!$E$2:$E$9999,'QUALIFIED EFH'!FD$5))</f>
        <v>0</v>
      </c>
      <c r="FE104" s="476">
        <f>IF(FE$2&lt;&gt;"",IF($C104&lt;&gt;"TBA",FE$2/114,0),SUMIFS('HOURS&amp;CYCLES INPUT'!$F$2:$F$9999,'HOURS&amp;CYCLES INPUT'!$C$2:$C$9999,'QUALIFIED EFH'!$C104,'HOURS&amp;CYCLES INPUT'!$D$2:$D$9999,'QUALIFIED EFH'!FE$4,'HOURS&amp;CYCLES INPUT'!$E$2:$E$9999,'QUALIFIED EFH'!FE$5))</f>
        <v>0</v>
      </c>
      <c r="FF104" s="476">
        <f>IF(FF$2&lt;&gt;"",IF($C104&lt;&gt;"TBA",FF$2/114,0),SUMIFS('HOURS&amp;CYCLES INPUT'!$F$2:$F$9999,'HOURS&amp;CYCLES INPUT'!$C$2:$C$9999,'QUALIFIED EFH'!$C104,'HOURS&amp;CYCLES INPUT'!$D$2:$D$9999,'QUALIFIED EFH'!FF$4,'HOURS&amp;CYCLES INPUT'!$E$2:$E$9999,'QUALIFIED EFH'!FF$5))</f>
        <v>0</v>
      </c>
      <c r="FG104" s="476">
        <f>IF(FG$2&lt;&gt;"",IF($C104&lt;&gt;"TBA",FG$2/114,0),SUMIFS('HOURS&amp;CYCLES INPUT'!$F$2:$F$9999,'HOURS&amp;CYCLES INPUT'!$C$2:$C$9999,'QUALIFIED EFH'!$C104,'HOURS&amp;CYCLES INPUT'!$D$2:$D$9999,'QUALIFIED EFH'!FG$4,'HOURS&amp;CYCLES INPUT'!$E$2:$E$9999,'QUALIFIED EFH'!FG$5))</f>
        <v>0</v>
      </c>
      <c r="FH104" s="476">
        <f>IF(FH$2&lt;&gt;"",IF($C104&lt;&gt;"TBA",FH$2/114,0),SUMIFS('HOURS&amp;CYCLES INPUT'!$F$2:$F$9999,'HOURS&amp;CYCLES INPUT'!$C$2:$C$9999,'QUALIFIED EFH'!$C104,'HOURS&amp;CYCLES INPUT'!$D$2:$D$9999,'QUALIFIED EFH'!FH$4,'HOURS&amp;CYCLES INPUT'!$E$2:$E$9999,'QUALIFIED EFH'!FH$5))</f>
        <v>0</v>
      </c>
      <c r="FI104" s="476">
        <f>IF(FI$2&lt;&gt;"",IF($C104&lt;&gt;"TBA",FI$2/114,0),SUMIFS('HOURS&amp;CYCLES INPUT'!$F$2:$F$9999,'HOURS&amp;CYCLES INPUT'!$C$2:$C$9999,'QUALIFIED EFH'!$C104,'HOURS&amp;CYCLES INPUT'!$D$2:$D$9999,'QUALIFIED EFH'!FI$4,'HOURS&amp;CYCLES INPUT'!$E$2:$E$9999,'QUALIFIED EFH'!FI$5))</f>
        <v>0</v>
      </c>
      <c r="FJ104" s="476">
        <f>IF(FJ$2&lt;&gt;"",IF($C104&lt;&gt;"TBA",FJ$2/114,0),SUMIFS('HOURS&amp;CYCLES INPUT'!$F$2:$F$9999,'HOURS&amp;CYCLES INPUT'!$C$2:$C$9999,'QUALIFIED EFH'!$C104,'HOURS&amp;CYCLES INPUT'!$D$2:$D$9999,'QUALIFIED EFH'!FJ$4,'HOURS&amp;CYCLES INPUT'!$E$2:$E$9999,'QUALIFIED EFH'!FJ$5))</f>
        <v>0</v>
      </c>
      <c r="FK104" s="476">
        <f>IF(FK$2&lt;&gt;"",IF($C104&lt;&gt;"TBA",FK$2/114,0),SUMIFS('HOURS&amp;CYCLES INPUT'!$F$2:$F$9999,'HOURS&amp;CYCLES INPUT'!$C$2:$C$9999,'QUALIFIED EFH'!$C104,'HOURS&amp;CYCLES INPUT'!$D$2:$D$9999,'QUALIFIED EFH'!FK$4,'HOURS&amp;CYCLES INPUT'!$E$2:$E$9999,'QUALIFIED EFH'!FK$5))</f>
        <v>0</v>
      </c>
      <c r="FL104" s="476">
        <f>IF(FL$2&lt;&gt;"",IF($C104&lt;&gt;"TBA",FL$2/114,0),SUMIFS('HOURS&amp;CYCLES INPUT'!$F$2:$F$9999,'HOURS&amp;CYCLES INPUT'!$C$2:$C$9999,'QUALIFIED EFH'!$C104,'HOURS&amp;CYCLES INPUT'!$D$2:$D$9999,'QUALIFIED EFH'!FL$4,'HOURS&amp;CYCLES INPUT'!$E$2:$E$9999,'QUALIFIED EFH'!FL$5))</f>
        <v>0</v>
      </c>
      <c r="FM104" s="476">
        <f>IF(FM$2&lt;&gt;"",IF($C104&lt;&gt;"TBA",FM$2/114,0),SUMIFS('HOURS&amp;CYCLES INPUT'!$F$2:$F$9999,'HOURS&amp;CYCLES INPUT'!$C$2:$C$9999,'QUALIFIED EFH'!$C104,'HOURS&amp;CYCLES INPUT'!$D$2:$D$9999,'QUALIFIED EFH'!FM$4,'HOURS&amp;CYCLES INPUT'!$E$2:$E$9999,'QUALIFIED EFH'!FM$5))</f>
        <v>0</v>
      </c>
      <c r="FN104" s="476">
        <f>IF(FN$2&lt;&gt;"",IF($C104&lt;&gt;"TBA",FN$2/114,0),SUMIFS('HOURS&amp;CYCLES INPUT'!$F$2:$F$9999,'HOURS&amp;CYCLES INPUT'!$C$2:$C$9999,'QUALIFIED EFH'!$C104,'HOURS&amp;CYCLES INPUT'!$D$2:$D$9999,'QUALIFIED EFH'!FN$4,'HOURS&amp;CYCLES INPUT'!$E$2:$E$9999,'QUALIFIED EFH'!FN$5))</f>
        <v>0</v>
      </c>
      <c r="FO104" s="476">
        <f>IF(FO$2&lt;&gt;"",IF($C104&lt;&gt;"TBA",FO$2/114,0),SUMIFS('HOURS&amp;CYCLES INPUT'!$F$2:$F$9999,'HOURS&amp;CYCLES INPUT'!$C$2:$C$9999,'QUALIFIED EFH'!$C104,'HOURS&amp;CYCLES INPUT'!$D$2:$D$9999,'QUALIFIED EFH'!FO$4,'HOURS&amp;CYCLES INPUT'!$E$2:$E$9999,'QUALIFIED EFH'!FO$5))</f>
        <v>0</v>
      </c>
      <c r="FP104" s="476">
        <f>IF(FP$2&lt;&gt;"",IF($C104&lt;&gt;"TBA",FP$2/114,0),SUMIFS('HOURS&amp;CYCLES INPUT'!$F$2:$F$9999,'HOURS&amp;CYCLES INPUT'!$C$2:$C$9999,'QUALIFIED EFH'!$C104,'HOURS&amp;CYCLES INPUT'!$D$2:$D$9999,'QUALIFIED EFH'!FP$4,'HOURS&amp;CYCLES INPUT'!$E$2:$E$9999,'QUALIFIED EFH'!FP$5))</f>
        <v>0</v>
      </c>
      <c r="FQ104" s="476">
        <f>IF(FQ$2&lt;&gt;"",IF($C104&lt;&gt;"TBA",FQ$2/114,0),SUMIFS('HOURS&amp;CYCLES INPUT'!$F$2:$F$9999,'HOURS&amp;CYCLES INPUT'!$C$2:$C$9999,'QUALIFIED EFH'!$C104,'HOURS&amp;CYCLES INPUT'!$D$2:$D$9999,'QUALIFIED EFH'!FQ$4,'HOURS&amp;CYCLES INPUT'!$E$2:$E$9999,'QUALIFIED EFH'!FQ$5))</f>
        <v>0</v>
      </c>
      <c r="FR104" s="476">
        <f>IF(FR$2&lt;&gt;"",IF($C104&lt;&gt;"TBA",FR$2/114,0),SUMIFS('HOURS&amp;CYCLES INPUT'!$F$2:$F$9999,'HOURS&amp;CYCLES INPUT'!$C$2:$C$9999,'QUALIFIED EFH'!$C104,'HOURS&amp;CYCLES INPUT'!$D$2:$D$9999,'QUALIFIED EFH'!FR$4,'HOURS&amp;CYCLES INPUT'!$E$2:$E$9999,'QUALIFIED EFH'!FR$5))</f>
        <v>0</v>
      </c>
      <c r="FS104" s="476">
        <f>IF(FS$2&lt;&gt;"",IF($C104&lt;&gt;"TBA",FS$2/114,0),SUMIFS('HOURS&amp;CYCLES INPUT'!$F$2:$F$9999,'HOURS&amp;CYCLES INPUT'!$C$2:$C$9999,'QUALIFIED EFH'!$C104,'HOURS&amp;CYCLES INPUT'!$D$2:$D$9999,'QUALIFIED EFH'!FS$4,'HOURS&amp;CYCLES INPUT'!$E$2:$E$9999,'QUALIFIED EFH'!FS$5))</f>
        <v>0</v>
      </c>
      <c r="FT104" s="476">
        <f>IF(FT$2&lt;&gt;"",IF($C104&lt;&gt;"TBA",FT$2/114,0),SUMIFS('HOURS&amp;CYCLES INPUT'!$F$2:$F$9999,'HOURS&amp;CYCLES INPUT'!$C$2:$C$9999,'QUALIFIED EFH'!$C104,'HOURS&amp;CYCLES INPUT'!$D$2:$D$9999,'QUALIFIED EFH'!FT$4,'HOURS&amp;CYCLES INPUT'!$E$2:$E$9999,'QUALIFIED EFH'!FT$5))</f>
        <v>0</v>
      </c>
      <c r="FU104" s="476">
        <f>IF(FU$2&lt;&gt;"",IF($C104&lt;&gt;"TBA",FU$2/114,0),SUMIFS('HOURS&amp;CYCLES INPUT'!$F$2:$F$9999,'HOURS&amp;CYCLES INPUT'!$C$2:$C$9999,'QUALIFIED EFH'!$C104,'HOURS&amp;CYCLES INPUT'!$D$2:$D$9999,'QUALIFIED EFH'!FU$4,'HOURS&amp;CYCLES INPUT'!$E$2:$E$9999,'QUALIFIED EFH'!FU$5))</f>
        <v>0</v>
      </c>
      <c r="FV104" s="476">
        <f>IF(FV$2&lt;&gt;"",IF($C104&lt;&gt;"TBA",FV$2/114,0),SUMIFS('HOURS&amp;CYCLES INPUT'!$F$2:$F$9999,'HOURS&amp;CYCLES INPUT'!$C$2:$C$9999,'QUALIFIED EFH'!$C104,'HOURS&amp;CYCLES INPUT'!$D$2:$D$9999,'QUALIFIED EFH'!FV$4,'HOURS&amp;CYCLES INPUT'!$E$2:$E$9999,'QUALIFIED EFH'!FV$5))</f>
        <v>0</v>
      </c>
      <c r="FW104" s="476">
        <f>IF(FW$2&lt;&gt;"",IF($C104&lt;&gt;"TBA",FW$2/114,0),SUMIFS('HOURS&amp;CYCLES INPUT'!$F$2:$F$9999,'HOURS&amp;CYCLES INPUT'!$C$2:$C$9999,'QUALIFIED EFH'!$C104,'HOURS&amp;CYCLES INPUT'!$D$2:$D$9999,'QUALIFIED EFH'!FW$4,'HOURS&amp;CYCLES INPUT'!$E$2:$E$9999,'QUALIFIED EFH'!FW$5))</f>
        <v>0</v>
      </c>
      <c r="FX104" s="476">
        <f>IF(FX$2&lt;&gt;"",IF($C104&lt;&gt;"TBA",FX$2/114,0),SUMIFS('HOURS&amp;CYCLES INPUT'!$F$2:$F$9999,'HOURS&amp;CYCLES INPUT'!$C$2:$C$9999,'QUALIFIED EFH'!$C104,'HOURS&amp;CYCLES INPUT'!$D$2:$D$9999,'QUALIFIED EFH'!FX$4,'HOURS&amp;CYCLES INPUT'!$E$2:$E$9999,'QUALIFIED EFH'!FX$5))</f>
        <v>0</v>
      </c>
      <c r="FY104" s="476">
        <f>IF(FY$2&lt;&gt;"",IF($C104&lt;&gt;"TBA",FY$2/114,0),SUMIFS('HOURS&amp;CYCLES INPUT'!$F$2:$F$9999,'HOURS&amp;CYCLES INPUT'!$C$2:$C$9999,'QUALIFIED EFH'!$C104,'HOURS&amp;CYCLES INPUT'!$D$2:$D$9999,'QUALIFIED EFH'!FY$4,'HOURS&amp;CYCLES INPUT'!$E$2:$E$9999,'QUALIFIED EFH'!FY$5))</f>
        <v>0</v>
      </c>
      <c r="FZ104" s="476">
        <f>IF(FZ$2&lt;&gt;"",IF($C104&lt;&gt;"TBA",FZ$2/114,0),SUMIFS('HOURS&amp;CYCLES INPUT'!$F$2:$F$9999,'HOURS&amp;CYCLES INPUT'!$C$2:$C$9999,'QUALIFIED EFH'!$C104,'HOURS&amp;CYCLES INPUT'!$D$2:$D$9999,'QUALIFIED EFH'!FZ$4,'HOURS&amp;CYCLES INPUT'!$E$2:$E$9999,'QUALIFIED EFH'!FZ$5))</f>
        <v>0</v>
      </c>
      <c r="GA104" s="476">
        <f>IF(GA$2&lt;&gt;"",IF($C104&lt;&gt;"TBA",GA$2/114,0),SUMIFS('HOURS&amp;CYCLES INPUT'!$F$2:$F$9999,'HOURS&amp;CYCLES INPUT'!$C$2:$C$9999,'QUALIFIED EFH'!$C104,'HOURS&amp;CYCLES INPUT'!$D$2:$D$9999,'QUALIFIED EFH'!GA$4,'HOURS&amp;CYCLES INPUT'!$E$2:$E$9999,'QUALIFIED EFH'!GA$5))</f>
        <v>0</v>
      </c>
      <c r="GB104" s="476">
        <f>IF(GB$2&lt;&gt;"",IF($C104&lt;&gt;"TBA",GB$2/114,0),SUMIFS('HOURS&amp;CYCLES INPUT'!$F$2:$F$9999,'HOURS&amp;CYCLES INPUT'!$C$2:$C$9999,'QUALIFIED EFH'!$C104,'HOURS&amp;CYCLES INPUT'!$D$2:$D$9999,'QUALIFIED EFH'!GB$4,'HOURS&amp;CYCLES INPUT'!$E$2:$E$9999,'QUALIFIED EFH'!GB$5))</f>
        <v>0</v>
      </c>
    </row>
    <row r="105" spans="3:184" x14ac:dyDescent="0.35">
      <c r="C105" s="472">
        <f>'QUALIFIED ENGINES'!D138</f>
        <v>91588</v>
      </c>
      <c r="D105" s="476">
        <f>IF(D$2&lt;&gt;"",IF($C105&lt;&gt;"TBA",D$2/114,0),SUMIFS('HOURS&amp;CYCLES INPUT'!$F$2:$F$9999,'HOURS&amp;CYCLES INPUT'!$C$2:$C$9999,'QUALIFIED EFH'!$C105,'HOURS&amp;CYCLES INPUT'!$D$2:$D$9999,'QUALIFIED EFH'!D$4,'HOURS&amp;CYCLES INPUT'!$E$2:$E$9999,'QUALIFIED EFH'!D$5))</f>
        <v>0</v>
      </c>
      <c r="E105" s="476">
        <f>IF(E$2&lt;&gt;"",IF($C105&lt;&gt;"TBA",E$2/114,0),SUMIFS('HOURS&amp;CYCLES INPUT'!$F$2:$F$9999,'HOURS&amp;CYCLES INPUT'!$C$2:$C$9999,'QUALIFIED EFH'!$C105,'HOURS&amp;CYCLES INPUT'!$D$2:$D$9999,'QUALIFIED EFH'!E$4,'HOURS&amp;CYCLES INPUT'!$E$2:$E$9999,'QUALIFIED EFH'!E$5))</f>
        <v>0</v>
      </c>
      <c r="F105" s="476">
        <f>IF(F$2&lt;&gt;"",IF($C105&lt;&gt;"TBA",F$2/114,0),SUMIFS('HOURS&amp;CYCLES INPUT'!$F$2:$F$9999,'HOURS&amp;CYCLES INPUT'!$C$2:$C$9999,'QUALIFIED EFH'!$C105,'HOURS&amp;CYCLES INPUT'!$D$2:$D$9999,'QUALIFIED EFH'!F$4,'HOURS&amp;CYCLES INPUT'!$E$2:$E$9999,'QUALIFIED EFH'!F$5))</f>
        <v>0</v>
      </c>
      <c r="G105" s="476">
        <f>IF(G$2&lt;&gt;"",IF($C105&lt;&gt;"TBA",G$2/114,0),SUMIFS('HOURS&amp;CYCLES INPUT'!$F$2:$F$9999,'HOURS&amp;CYCLES INPUT'!$C$2:$C$9999,'QUALIFIED EFH'!$C105,'HOURS&amp;CYCLES INPUT'!$D$2:$D$9999,'QUALIFIED EFH'!G$4,'HOURS&amp;CYCLES INPUT'!$E$2:$E$9999,'QUALIFIED EFH'!G$5))</f>
        <v>0</v>
      </c>
      <c r="H105" s="476">
        <f>IF(H$2&lt;&gt;"",IF($C105&lt;&gt;"TBA",H$2/114,0),SUMIFS('HOURS&amp;CYCLES INPUT'!$F$2:$F$9999,'HOURS&amp;CYCLES INPUT'!$C$2:$C$9999,'QUALIFIED EFH'!$C105,'HOURS&amp;CYCLES INPUT'!$D$2:$D$9999,'QUALIFIED EFH'!H$4,'HOURS&amp;CYCLES INPUT'!$E$2:$E$9999,'QUALIFIED EFH'!H$5))</f>
        <v>0</v>
      </c>
      <c r="I105" s="476">
        <f>IF(I$2&lt;&gt;"",IF($C105&lt;&gt;"TBA",I$2/114,0),SUMIFS('HOURS&amp;CYCLES INPUT'!$F$2:$F$9999,'HOURS&amp;CYCLES INPUT'!$C$2:$C$9999,'QUALIFIED EFH'!$C105,'HOURS&amp;CYCLES INPUT'!$D$2:$D$9999,'QUALIFIED EFH'!I$4,'HOURS&amp;CYCLES INPUT'!$E$2:$E$9999,'QUALIFIED EFH'!I$5))</f>
        <v>0</v>
      </c>
      <c r="J105" s="476">
        <f>IF(J$2&lt;&gt;"",IF($C105&lt;&gt;"TBA",J$2/114,0),SUMIFS('HOURS&amp;CYCLES INPUT'!$F$2:$F$9999,'HOURS&amp;CYCLES INPUT'!$C$2:$C$9999,'QUALIFIED EFH'!$C105,'HOURS&amp;CYCLES INPUT'!$D$2:$D$9999,'QUALIFIED EFH'!J$4,'HOURS&amp;CYCLES INPUT'!$E$2:$E$9999,'QUALIFIED EFH'!J$5))</f>
        <v>0</v>
      </c>
      <c r="K105" s="476">
        <f>IF(K$2&lt;&gt;"",IF($C105&lt;&gt;"TBA",K$2/114,0),SUMIFS('HOURS&amp;CYCLES INPUT'!$F$2:$F$9999,'HOURS&amp;CYCLES INPUT'!$C$2:$C$9999,'QUALIFIED EFH'!$C105,'HOURS&amp;CYCLES INPUT'!$D$2:$D$9999,'QUALIFIED EFH'!K$4,'HOURS&amp;CYCLES INPUT'!$E$2:$E$9999,'QUALIFIED EFH'!K$5))</f>
        <v>0</v>
      </c>
      <c r="L105" s="476">
        <f>IF(L$2&lt;&gt;"",IF($C105&lt;&gt;"TBA",L$2/114,0),SUMIFS('HOURS&amp;CYCLES INPUT'!$F$2:$F$9999,'HOURS&amp;CYCLES INPUT'!$C$2:$C$9999,'QUALIFIED EFH'!$C105,'HOURS&amp;CYCLES INPUT'!$D$2:$D$9999,'QUALIFIED EFH'!L$4,'HOURS&amp;CYCLES INPUT'!$E$2:$E$9999,'QUALIFIED EFH'!L$5))</f>
        <v>0</v>
      </c>
      <c r="M105" s="476">
        <f>IF(M$2&lt;&gt;"",IF($C105&lt;&gt;"TBA",M$2/114,0),SUMIFS('HOURS&amp;CYCLES INPUT'!$F$2:$F$9999,'HOURS&amp;CYCLES INPUT'!$C$2:$C$9999,'QUALIFIED EFH'!$C105,'HOURS&amp;CYCLES INPUT'!$D$2:$D$9999,'QUALIFIED EFH'!M$4,'HOURS&amp;CYCLES INPUT'!$E$2:$E$9999,'QUALIFIED EFH'!M$5))</f>
        <v>0</v>
      </c>
      <c r="N105" s="476">
        <f>IF(N$2&lt;&gt;"",IF($C105&lt;&gt;"TBA",N$2/114,0),SUMIFS('HOURS&amp;CYCLES INPUT'!$F$2:$F$9999,'HOURS&amp;CYCLES INPUT'!$C$2:$C$9999,'QUALIFIED EFH'!$C105,'HOURS&amp;CYCLES INPUT'!$D$2:$D$9999,'QUALIFIED EFH'!N$4,'HOURS&amp;CYCLES INPUT'!$E$2:$E$9999,'QUALIFIED EFH'!N$5))</f>
        <v>0</v>
      </c>
      <c r="O105" s="476">
        <f>IF(O$2&lt;&gt;"",IF($C105&lt;&gt;"TBA",O$2/114,0),SUMIFS('HOURS&amp;CYCLES INPUT'!$F$2:$F$9999,'HOURS&amp;CYCLES INPUT'!$C$2:$C$9999,'QUALIFIED EFH'!$C105,'HOURS&amp;CYCLES INPUT'!$D$2:$D$9999,'QUALIFIED EFH'!O$4,'HOURS&amp;CYCLES INPUT'!$E$2:$E$9999,'QUALIFIED EFH'!O$5))</f>
        <v>0</v>
      </c>
      <c r="P105" s="476">
        <f>IF(P$2&lt;&gt;"",IF($C105&lt;&gt;"TBA",P$2/114,0),SUMIFS('HOURS&amp;CYCLES INPUT'!$F$2:$F$9999,'HOURS&amp;CYCLES INPUT'!$C$2:$C$9999,'QUALIFIED EFH'!$C105,'HOURS&amp;CYCLES INPUT'!$D$2:$D$9999,'QUALIFIED EFH'!P$4,'HOURS&amp;CYCLES INPUT'!$E$2:$E$9999,'QUALIFIED EFH'!P$5))</f>
        <v>0</v>
      </c>
      <c r="Q105" s="476">
        <f>IF(Q$2&lt;&gt;"",IF($C105&lt;&gt;"TBA",Q$2/114,0),SUMIFS('HOURS&amp;CYCLES INPUT'!$F$2:$F$9999,'HOURS&amp;CYCLES INPUT'!$C$2:$C$9999,'QUALIFIED EFH'!$C105,'HOURS&amp;CYCLES INPUT'!$D$2:$D$9999,'QUALIFIED EFH'!Q$4,'HOURS&amp;CYCLES INPUT'!$E$2:$E$9999,'QUALIFIED EFH'!Q$5))</f>
        <v>0</v>
      </c>
      <c r="R105" s="476">
        <f>IF(R$1&lt;&gt;"",IF($C105&lt;&gt;"TBA",R$1/114,0),SUMIFS('HOURS&amp;CYCLES INPUT'!$F$2:$F$9999,'HOURS&amp;CYCLES INPUT'!$C$2:$C$9999,'QUALIFIED EFH'!$C105,'HOURS&amp;CYCLES INPUT'!$D$2:$D$9999,'QUALIFIED EFH'!R$4,'HOURS&amp;CYCLES INPUT'!$E$2:$E$9999,'QUALIFIED EFH'!R$5))</f>
        <v>0</v>
      </c>
      <c r="S105" s="476">
        <f>IF(S$2&lt;&gt;"",IF($C105&lt;&gt;"TBA",S$2/114,0),SUMIFS('HOURS&amp;CYCLES INPUT'!$F$2:$F$9999,'HOURS&amp;CYCLES INPUT'!$C$2:$C$9999,'QUALIFIED EFH'!$C105,'HOURS&amp;CYCLES INPUT'!$D$2:$D$9999,'QUALIFIED EFH'!S$4,'HOURS&amp;CYCLES INPUT'!$E$2:$E$9999,'QUALIFIED EFH'!S$5))</f>
        <v>0</v>
      </c>
      <c r="T105" s="476">
        <f>IF(T$2&lt;&gt;"",IF($C105&lt;&gt;"TBA",T$2/114,0),SUMIFS('HOURS&amp;CYCLES INPUT'!$F$2:$F$9999,'HOURS&amp;CYCLES INPUT'!$C$2:$C$9999,'QUALIFIED EFH'!$C105,'HOURS&amp;CYCLES INPUT'!$D$2:$D$9999,'QUALIFIED EFH'!T$4,'HOURS&amp;CYCLES INPUT'!$E$2:$E$9999,'QUALIFIED EFH'!T$5))</f>
        <v>0</v>
      </c>
      <c r="U105" s="476">
        <f>IF(U$2&lt;&gt;"",IF($C105&lt;&gt;"TBA",U$2/114,0),SUMIFS('HOURS&amp;CYCLES INPUT'!$F$2:$F$9999,'HOURS&amp;CYCLES INPUT'!$C$2:$C$9999,'QUALIFIED EFH'!$C105,'HOURS&amp;CYCLES INPUT'!$D$2:$D$9999,'QUALIFIED EFH'!U$4,'HOURS&amp;CYCLES INPUT'!$E$2:$E$9999,'QUALIFIED EFH'!U$5))</f>
        <v>0</v>
      </c>
      <c r="V105" s="476">
        <f>IF(V$2&lt;&gt;"",IF($C105&lt;&gt;"TBA",V$2/114,0),SUMIFS('HOURS&amp;CYCLES INPUT'!$F$2:$F$9999,'HOURS&amp;CYCLES INPUT'!$C$2:$C$9999,'QUALIFIED EFH'!$C105,'HOURS&amp;CYCLES INPUT'!$D$2:$D$9999,'QUALIFIED EFH'!V$4,'HOURS&amp;CYCLES INPUT'!$E$2:$E$9999,'QUALIFIED EFH'!V$5))</f>
        <v>0</v>
      </c>
      <c r="W105" s="476">
        <f>IF(W$2&lt;&gt;"",IF($C105&lt;&gt;"TBA",W$2/114,0),SUMIFS('HOURS&amp;CYCLES INPUT'!$F$2:$F$9999,'HOURS&amp;CYCLES INPUT'!$C$2:$C$9999,'QUALIFIED EFH'!$C105,'HOURS&amp;CYCLES INPUT'!$D$2:$D$9999,'QUALIFIED EFH'!W$4,'HOURS&amp;CYCLES INPUT'!$E$2:$E$9999,'QUALIFIED EFH'!W$5))</f>
        <v>0</v>
      </c>
      <c r="X105" s="476">
        <f>IF(X$2&lt;&gt;"",IF($C105&lt;&gt;"TBA",X$2/114,0),SUMIFS('HOURS&amp;CYCLES INPUT'!$F$2:$F$9999,'HOURS&amp;CYCLES INPUT'!$C$2:$C$9999,'QUALIFIED EFH'!$C105,'HOURS&amp;CYCLES INPUT'!$D$2:$D$9999,'QUALIFIED EFH'!X$4,'HOURS&amp;CYCLES INPUT'!$E$2:$E$9999,'QUALIFIED EFH'!X$5))</f>
        <v>0</v>
      </c>
      <c r="Y105" s="476">
        <f>IF(Y$2&lt;&gt;"",IF($C105&lt;&gt;"TBA",Y$2/114,0),SUMIFS('HOURS&amp;CYCLES INPUT'!$F$2:$F$9999,'HOURS&amp;CYCLES INPUT'!$C$2:$C$9999,'QUALIFIED EFH'!$C105,'HOURS&amp;CYCLES INPUT'!$D$2:$D$9999,'QUALIFIED EFH'!Y$4,'HOURS&amp;CYCLES INPUT'!$E$2:$E$9999,'QUALIFIED EFH'!Y$5))</f>
        <v>0</v>
      </c>
      <c r="Z105" s="476">
        <f>IF(Z$2&lt;&gt;"",IF($C105&lt;&gt;"TBA",Z$2/114,0),SUMIFS('HOURS&amp;CYCLES INPUT'!$F$2:$F$9999,'HOURS&amp;CYCLES INPUT'!$C$2:$C$9999,'QUALIFIED EFH'!$C105,'HOURS&amp;CYCLES INPUT'!$D$2:$D$9999,'QUALIFIED EFH'!Z$4,'HOURS&amp;CYCLES INPUT'!$E$2:$E$9999,'QUALIFIED EFH'!Z$5))</f>
        <v>0</v>
      </c>
      <c r="AA105" s="476">
        <f>IF(AA$2&lt;&gt;"",IF($C105&lt;&gt;"TBA",AA$2/114,0),SUMIFS('HOURS&amp;CYCLES INPUT'!$F$2:$F$9999,'HOURS&amp;CYCLES INPUT'!$C$2:$C$9999,'QUALIFIED EFH'!$C105,'HOURS&amp;CYCLES INPUT'!$D$2:$D$9999,'QUALIFIED EFH'!AA$4,'HOURS&amp;CYCLES INPUT'!$E$2:$E$9999,'QUALIFIED EFH'!AA$5))</f>
        <v>0</v>
      </c>
      <c r="AB105" s="476">
        <f>IF(AB$2&lt;&gt;"",IF($C105&lt;&gt;"TBA",AB$2/114,0),SUMIFS('HOURS&amp;CYCLES INPUT'!$F$2:$F$9999,'HOURS&amp;CYCLES INPUT'!$C$2:$C$9999,'QUALIFIED EFH'!$C105,'HOURS&amp;CYCLES INPUT'!$D$2:$D$9999,'QUALIFIED EFH'!AB$4,'HOURS&amp;CYCLES INPUT'!$E$2:$E$9999,'QUALIFIED EFH'!AB$5))</f>
        <v>0</v>
      </c>
      <c r="AC105" s="476">
        <f>IF(AC$2&lt;&gt;"",IF($C105&lt;&gt;"TBA",AC$2/114,0),SUMIFS('HOURS&amp;CYCLES INPUT'!$F$2:$F$9999,'HOURS&amp;CYCLES INPUT'!$C$2:$C$9999,'QUALIFIED EFH'!$C105,'HOURS&amp;CYCLES INPUT'!$D$2:$D$9999,'QUALIFIED EFH'!AC$4,'HOURS&amp;CYCLES INPUT'!$E$2:$E$9999,'QUALIFIED EFH'!AC$5))</f>
        <v>0</v>
      </c>
      <c r="AD105" s="476">
        <f>IF(AD$2&lt;&gt;"",IF($C105&lt;&gt;"TBA",AD$2/114,0),SUMIFS('HOURS&amp;CYCLES INPUT'!$F$2:$F$9999,'HOURS&amp;CYCLES INPUT'!$C$2:$C$9999,'QUALIFIED EFH'!$C105,'HOURS&amp;CYCLES INPUT'!$D$2:$D$9999,'QUALIFIED EFH'!AD$4,'HOURS&amp;CYCLES INPUT'!$E$2:$E$9999,'QUALIFIED EFH'!AD$5))</f>
        <v>0</v>
      </c>
      <c r="AE105" s="476">
        <f>IF(AE$2&lt;&gt;"",IF($C105&lt;&gt;"TBA",AE$2/114,0),SUMIFS('HOURS&amp;CYCLES INPUT'!$F$2:$F$9999,'HOURS&amp;CYCLES INPUT'!$C$2:$C$9999,'QUALIFIED EFH'!$C105,'HOURS&amp;CYCLES INPUT'!$D$2:$D$9999,'QUALIFIED EFH'!AE$4,'HOURS&amp;CYCLES INPUT'!$E$2:$E$9999,'QUALIFIED EFH'!AE$5))</f>
        <v>0</v>
      </c>
      <c r="AF105" s="476">
        <f>IF(AF$2&lt;&gt;"",IF($C105&lt;&gt;"TBA",AF$2/114,0),SUMIFS('HOURS&amp;CYCLES INPUT'!$F$2:$F$9999,'HOURS&amp;CYCLES INPUT'!$C$2:$C$9999,'QUALIFIED EFH'!$C105,'HOURS&amp;CYCLES INPUT'!$D$2:$D$9999,'QUALIFIED EFH'!AF$4,'HOURS&amp;CYCLES INPUT'!$E$2:$E$9999,'QUALIFIED EFH'!AF$5))</f>
        <v>0</v>
      </c>
      <c r="AG105" s="476">
        <f>IF(AG$2&lt;&gt;"",IF($C105&lt;&gt;"TBA",AG$2/114,0),SUMIFS('HOURS&amp;CYCLES INPUT'!$F$2:$F$9999,'HOURS&amp;CYCLES INPUT'!$C$2:$C$9999,'QUALIFIED EFH'!$C105,'HOURS&amp;CYCLES INPUT'!$D$2:$D$9999,'QUALIFIED EFH'!AG$4,'HOURS&amp;CYCLES INPUT'!$E$2:$E$9999,'QUALIFIED EFH'!AG$5))</f>
        <v>0</v>
      </c>
      <c r="AH105" s="476">
        <f>IF(AH$2&lt;&gt;"",IF($C105&lt;&gt;"TBA",AH$2/114,0),SUMIFS('HOURS&amp;CYCLES INPUT'!$F$2:$F$9999,'HOURS&amp;CYCLES INPUT'!$C$2:$C$9999,'QUALIFIED EFH'!$C105,'HOURS&amp;CYCLES INPUT'!$D$2:$D$9999,'QUALIFIED EFH'!AH$4,'HOURS&amp;CYCLES INPUT'!$E$2:$E$9999,'QUALIFIED EFH'!AH$5))</f>
        <v>0</v>
      </c>
      <c r="AI105" s="476">
        <f>IF(AI$2&lt;&gt;"",IF($C105&lt;&gt;"TBA",AI$2/114,0),SUMIFS('HOURS&amp;CYCLES INPUT'!$F$2:$F$9999,'HOURS&amp;CYCLES INPUT'!$C$2:$C$9999,'QUALIFIED EFH'!$C105,'HOURS&amp;CYCLES INPUT'!$D$2:$D$9999,'QUALIFIED EFH'!AI$4,'HOURS&amp;CYCLES INPUT'!$E$2:$E$9999,'QUALIFIED EFH'!AI$5))</f>
        <v>0</v>
      </c>
      <c r="AJ105" s="476">
        <f>IF(AJ$2&lt;&gt;"",IF($C105&lt;&gt;"TBA",AJ$2/114,0),SUMIFS('HOURS&amp;CYCLES INPUT'!$F$2:$F$9999,'HOURS&amp;CYCLES INPUT'!$C$2:$C$9999,'QUALIFIED EFH'!$C105,'HOURS&amp;CYCLES INPUT'!$D$2:$D$9999,'QUALIFIED EFH'!AJ$4,'HOURS&amp;CYCLES INPUT'!$E$2:$E$9999,'QUALIFIED EFH'!AJ$5))</f>
        <v>0</v>
      </c>
      <c r="AK105" s="476">
        <f>IF(AK$2&lt;&gt;"",IF($C105&lt;&gt;"TBA",AK$2/114,0),SUMIFS('HOURS&amp;CYCLES INPUT'!$F$2:$F$9999,'HOURS&amp;CYCLES INPUT'!$C$2:$C$9999,'QUALIFIED EFH'!$C105,'HOURS&amp;CYCLES INPUT'!$D$2:$D$9999,'QUALIFIED EFH'!AK$4,'HOURS&amp;CYCLES INPUT'!$E$2:$E$9999,'QUALIFIED EFH'!AK$5))</f>
        <v>0</v>
      </c>
      <c r="AL105" s="476">
        <f>IF(AL$2&lt;&gt;"",IF($C105&lt;&gt;"TBA",AL$2/114,0),SUMIFS('HOURS&amp;CYCLES INPUT'!$F$2:$F$9999,'HOURS&amp;CYCLES INPUT'!$C$2:$C$9999,'QUALIFIED EFH'!$C105,'HOURS&amp;CYCLES INPUT'!$D$2:$D$9999,'QUALIFIED EFH'!AL$4,'HOURS&amp;CYCLES INPUT'!$E$2:$E$9999,'QUALIFIED EFH'!AL$5))</f>
        <v>0</v>
      </c>
      <c r="AM105" s="476">
        <f>IF(AM$2&lt;&gt;"",IF($C105&lt;&gt;"TBA",AM$2/114,0),SUMIFS('HOURS&amp;CYCLES INPUT'!$F$2:$F$9999,'HOURS&amp;CYCLES INPUT'!$C$2:$C$9999,'QUALIFIED EFH'!$C105,'HOURS&amp;CYCLES INPUT'!$D$2:$D$9999,'QUALIFIED EFH'!AM$4,'HOURS&amp;CYCLES INPUT'!$E$2:$E$9999,'QUALIFIED EFH'!AM$5))</f>
        <v>0</v>
      </c>
      <c r="AN105" s="476">
        <f>IF(AN$2&lt;&gt;"",IF($C105&lt;&gt;"TBA",AN$2/114,0),SUMIFS('HOURS&amp;CYCLES INPUT'!$F$2:$F$9999,'HOURS&amp;CYCLES INPUT'!$C$2:$C$9999,'QUALIFIED EFH'!$C105,'HOURS&amp;CYCLES INPUT'!$D$2:$D$9999,'QUALIFIED EFH'!AN$4,'HOURS&amp;CYCLES INPUT'!$E$2:$E$9999,'QUALIFIED EFH'!AN$5))</f>
        <v>0</v>
      </c>
      <c r="AO105" s="476">
        <f>IF(AO$2&lt;&gt;"",IF($C105&lt;&gt;"TBA",AO$2/114,0),SUMIFS('HOURS&amp;CYCLES INPUT'!$F$2:$F$9999,'HOURS&amp;CYCLES INPUT'!$C$2:$C$9999,'QUALIFIED EFH'!$C105,'HOURS&amp;CYCLES INPUT'!$D$2:$D$9999,'QUALIFIED EFH'!AO$4,'HOURS&amp;CYCLES INPUT'!$E$2:$E$9999,'QUALIFIED EFH'!AO$5))</f>
        <v>0</v>
      </c>
      <c r="AP105" s="476">
        <f>IF(AP$2&lt;&gt;"",IF($C105&lt;&gt;"TBA",AP$2/114,0),SUMIFS('HOURS&amp;CYCLES INPUT'!$F$2:$F$9999,'HOURS&amp;CYCLES INPUT'!$C$2:$C$9999,'QUALIFIED EFH'!$C105,'HOURS&amp;CYCLES INPUT'!$D$2:$D$9999,'QUALIFIED EFH'!AP$4,'HOURS&amp;CYCLES INPUT'!$E$2:$E$9999,'QUALIFIED EFH'!AP$5))</f>
        <v>0</v>
      </c>
      <c r="AQ105" s="476">
        <f>IF(AQ$2&lt;&gt;"",IF($C105&lt;&gt;"TBA",AQ$2/114,0),SUMIFS('HOURS&amp;CYCLES INPUT'!$F$2:$F$9999,'HOURS&amp;CYCLES INPUT'!$C$2:$C$9999,'QUALIFIED EFH'!$C105,'HOURS&amp;CYCLES INPUT'!$D$2:$D$9999,'QUALIFIED EFH'!AQ$4,'HOURS&amp;CYCLES INPUT'!$E$2:$E$9999,'QUALIFIED EFH'!AQ$5))</f>
        <v>0</v>
      </c>
      <c r="AR105" s="476">
        <f>IF(AR$2&lt;&gt;"",IF($C105&lt;&gt;"TBA",AR$2/114,0),SUMIFS('HOURS&amp;CYCLES INPUT'!$F$2:$F$9999,'HOURS&amp;CYCLES INPUT'!$C$2:$C$9999,'QUALIFIED EFH'!$C105,'HOURS&amp;CYCLES INPUT'!$D$2:$D$9999,'QUALIFIED EFH'!AR$4,'HOURS&amp;CYCLES INPUT'!$E$2:$E$9999,'QUALIFIED EFH'!AR$5))</f>
        <v>0</v>
      </c>
      <c r="AS105" s="476">
        <f>IF(AS$2&lt;&gt;"",IF($C105&lt;&gt;"TBA",AS$2/114,0),SUMIFS('HOURS&amp;CYCLES INPUT'!$F$2:$F$9999,'HOURS&amp;CYCLES INPUT'!$C$2:$C$9999,'QUALIFIED EFH'!$C105,'HOURS&amp;CYCLES INPUT'!$D$2:$D$9999,'QUALIFIED EFH'!AS$4,'HOURS&amp;CYCLES INPUT'!$E$2:$E$9999,'QUALIFIED EFH'!AS$5))</f>
        <v>0</v>
      </c>
      <c r="AT105" s="476">
        <f>IF(AT$2&lt;&gt;"",IF($C105&lt;&gt;"TBA",AT$2/114,0),SUMIFS('HOURS&amp;CYCLES INPUT'!$F$2:$F$9999,'HOURS&amp;CYCLES INPUT'!$C$2:$C$9999,'QUALIFIED EFH'!$C105,'HOURS&amp;CYCLES INPUT'!$D$2:$D$9999,'QUALIFIED EFH'!AT$4,'HOURS&amp;CYCLES INPUT'!$E$2:$E$9999,'QUALIFIED EFH'!AT$5))</f>
        <v>0</v>
      </c>
      <c r="AU105" s="476">
        <f>IF(AU$2&lt;&gt;"",IF($C105&lt;&gt;"TBA",AU$2/114,0),SUMIFS('HOURS&amp;CYCLES INPUT'!$F$2:$F$9999,'HOURS&amp;CYCLES INPUT'!$C$2:$C$9999,'QUALIFIED EFH'!$C105,'HOURS&amp;CYCLES INPUT'!$D$2:$D$9999,'QUALIFIED EFH'!AU$4,'HOURS&amp;CYCLES INPUT'!$E$2:$E$9999,'QUALIFIED EFH'!AU$5))</f>
        <v>0</v>
      </c>
      <c r="AV105" s="476">
        <f>IF(AV$2&lt;&gt;"",IF($C105&lt;&gt;"TBA",AV$2/114,0),SUMIFS('HOURS&amp;CYCLES INPUT'!$F$2:$F$9999,'HOURS&amp;CYCLES INPUT'!$C$2:$C$9999,'QUALIFIED EFH'!$C105,'HOURS&amp;CYCLES INPUT'!$D$2:$D$9999,'QUALIFIED EFH'!AV$4,'HOURS&amp;CYCLES INPUT'!$E$2:$E$9999,'QUALIFIED EFH'!AV$5))</f>
        <v>0</v>
      </c>
      <c r="AW105" s="476">
        <f>IF(AW$2&lt;&gt;"",IF($C105&lt;&gt;"TBA",AW$2/114,0),SUMIFS('HOURS&amp;CYCLES INPUT'!$F$2:$F$9999,'HOURS&amp;CYCLES INPUT'!$C$2:$C$9999,'QUALIFIED EFH'!$C105,'HOURS&amp;CYCLES INPUT'!$D$2:$D$9999,'QUALIFIED EFH'!AW$4,'HOURS&amp;CYCLES INPUT'!$E$2:$E$9999,'QUALIFIED EFH'!AW$5))</f>
        <v>0</v>
      </c>
      <c r="AX105" s="476">
        <f>IF(AX$2&lt;&gt;"",IF($C105&lt;&gt;"TBA",AX$2/114,0),SUMIFS('HOURS&amp;CYCLES INPUT'!$F$2:$F$9999,'HOURS&amp;CYCLES INPUT'!$C$2:$C$9999,'QUALIFIED EFH'!$C105,'HOURS&amp;CYCLES INPUT'!$D$2:$D$9999,'QUALIFIED EFH'!AX$4,'HOURS&amp;CYCLES INPUT'!$E$2:$E$9999,'QUALIFIED EFH'!AX$5))</f>
        <v>0</v>
      </c>
      <c r="AY105" s="476">
        <f>IF(AY$2&lt;&gt;"",IF($C105&lt;&gt;"TBA",AY$2/114,0),SUMIFS('HOURS&amp;CYCLES INPUT'!$F$2:$F$9999,'HOURS&amp;CYCLES INPUT'!$C$2:$C$9999,'QUALIFIED EFH'!$C105,'HOURS&amp;CYCLES INPUT'!$D$2:$D$9999,'QUALIFIED EFH'!AY$4,'HOURS&amp;CYCLES INPUT'!$E$2:$E$9999,'QUALIFIED EFH'!AY$5))</f>
        <v>0</v>
      </c>
      <c r="AZ105" s="476">
        <f>IF(AZ$2&lt;&gt;"",IF($C105&lt;&gt;"TBA",AZ$2/114,0),SUMIFS('HOURS&amp;CYCLES INPUT'!$F$2:$F$9999,'HOURS&amp;CYCLES INPUT'!$C$2:$C$9999,'QUALIFIED EFH'!$C105,'HOURS&amp;CYCLES INPUT'!$D$2:$D$9999,'QUALIFIED EFH'!AZ$4,'HOURS&amp;CYCLES INPUT'!$E$2:$E$9999,'QUALIFIED EFH'!AZ$5))</f>
        <v>0</v>
      </c>
      <c r="BA105" s="476">
        <f>IF(BA$2&lt;&gt;"",IF($C105&lt;&gt;"TBA",BA$2/114,0),SUMIFS('HOURS&amp;CYCLES INPUT'!$F$2:$F$9999,'HOURS&amp;CYCLES INPUT'!$C$2:$C$9999,'QUALIFIED EFH'!$C105,'HOURS&amp;CYCLES INPUT'!$D$2:$D$9999,'QUALIFIED EFH'!BA$4,'HOURS&amp;CYCLES INPUT'!$E$2:$E$9999,'QUALIFIED EFH'!BA$5))</f>
        <v>0</v>
      </c>
      <c r="BB105" s="476">
        <f>IF(BB$2&lt;&gt;"",IF($C105&lt;&gt;"TBA",BB$2/114,0),SUMIFS('HOURS&amp;CYCLES INPUT'!$F$2:$F$9999,'HOURS&amp;CYCLES INPUT'!$C$2:$C$9999,'QUALIFIED EFH'!$C105,'HOURS&amp;CYCLES INPUT'!$D$2:$D$9999,'QUALIFIED EFH'!BB$4,'HOURS&amp;CYCLES INPUT'!$E$2:$E$9999,'QUALIFIED EFH'!BB$5))</f>
        <v>0</v>
      </c>
      <c r="BC105" s="476">
        <f>IF(BC$2&lt;&gt;"",IF($C105&lt;&gt;"TBA",BC$2/114,0),SUMIFS('HOURS&amp;CYCLES INPUT'!$F$2:$F$9999,'HOURS&amp;CYCLES INPUT'!$C$2:$C$9999,'QUALIFIED EFH'!$C105,'HOURS&amp;CYCLES INPUT'!$D$2:$D$9999,'QUALIFIED EFH'!BC$4,'HOURS&amp;CYCLES INPUT'!$E$2:$E$9999,'QUALIFIED EFH'!BC$5))</f>
        <v>0</v>
      </c>
      <c r="BD105" s="476">
        <f>IF(BD$2&lt;&gt;"",IF($C105&lt;&gt;"TBA",BD$2/114,0),SUMIFS('HOURS&amp;CYCLES INPUT'!$F$2:$F$9999,'HOURS&amp;CYCLES INPUT'!$C$2:$C$9999,'QUALIFIED EFH'!$C105,'HOURS&amp;CYCLES INPUT'!$D$2:$D$9999,'QUALIFIED EFH'!BD$4,'HOURS&amp;CYCLES INPUT'!$E$2:$E$9999,'QUALIFIED EFH'!BD$5))</f>
        <v>0</v>
      </c>
      <c r="BE105" s="476">
        <f>IF(BE$2&lt;&gt;"",IF($C105&lt;&gt;"TBA",BE$2/114,0),SUMIFS('HOURS&amp;CYCLES INPUT'!$F$2:$F$9999,'HOURS&amp;CYCLES INPUT'!$C$2:$C$9999,'QUALIFIED EFH'!$C105,'HOURS&amp;CYCLES INPUT'!$D$2:$D$9999,'QUALIFIED EFH'!BE$4,'HOURS&amp;CYCLES INPUT'!$E$2:$E$9999,'QUALIFIED EFH'!BE$5))</f>
        <v>0</v>
      </c>
      <c r="BF105" s="476">
        <f>IF(BF$2&lt;&gt;"",IF($C105&lt;&gt;"TBA",BF$2/114,0),SUMIFS('HOURS&amp;CYCLES INPUT'!$F$2:$F$9999,'HOURS&amp;CYCLES INPUT'!$C$2:$C$9999,'QUALIFIED EFH'!$C105,'HOURS&amp;CYCLES INPUT'!$D$2:$D$9999,'QUALIFIED EFH'!BF$4,'HOURS&amp;CYCLES INPUT'!$E$2:$E$9999,'QUALIFIED EFH'!BF$5))</f>
        <v>0</v>
      </c>
      <c r="BG105" s="476">
        <f>IF(BG$2&lt;&gt;"",IF($C105&lt;&gt;"TBA",BG$2/114,0),SUMIFS('HOURS&amp;CYCLES INPUT'!$F$2:$F$9999,'HOURS&amp;CYCLES INPUT'!$C$2:$C$9999,'QUALIFIED EFH'!$C105,'HOURS&amp;CYCLES INPUT'!$D$2:$D$9999,'QUALIFIED EFH'!BG$4,'HOURS&amp;CYCLES INPUT'!$E$2:$E$9999,'QUALIFIED EFH'!BG$5))</f>
        <v>0</v>
      </c>
      <c r="BH105" s="476">
        <f>IF(BH$2&lt;&gt;"",IF($C105&lt;&gt;"TBA",BH$2/114,0),SUMIFS('HOURS&amp;CYCLES INPUT'!$F$2:$F$9999,'HOURS&amp;CYCLES INPUT'!$C$2:$C$9999,'QUALIFIED EFH'!$C105,'HOURS&amp;CYCLES INPUT'!$D$2:$D$9999,'QUALIFIED EFH'!BH$4,'HOURS&amp;CYCLES INPUT'!$E$2:$E$9999,'QUALIFIED EFH'!BH$5))</f>
        <v>0</v>
      </c>
      <c r="BI105" s="476">
        <f>IF(BI$2&lt;&gt;"",IF($C105&lt;&gt;"TBA",BI$2/114,0),SUMIFS('HOURS&amp;CYCLES INPUT'!$F$2:$F$9999,'HOURS&amp;CYCLES INPUT'!$C$2:$C$9999,'QUALIFIED EFH'!$C105,'HOURS&amp;CYCLES INPUT'!$D$2:$D$9999,'QUALIFIED EFH'!BI$4,'HOURS&amp;CYCLES INPUT'!$E$2:$E$9999,'QUALIFIED EFH'!BI$5))</f>
        <v>0</v>
      </c>
      <c r="BJ105" s="476">
        <f>IF(BJ$2&lt;&gt;"",IF($C105&lt;&gt;"TBA",BJ$2/114,0),SUMIFS('HOURS&amp;CYCLES INPUT'!$F$2:$F$9999,'HOURS&amp;CYCLES INPUT'!$C$2:$C$9999,'QUALIFIED EFH'!$C105,'HOURS&amp;CYCLES INPUT'!$D$2:$D$9999,'QUALIFIED EFH'!BJ$4,'HOURS&amp;CYCLES INPUT'!$E$2:$E$9999,'QUALIFIED EFH'!BJ$5))</f>
        <v>0</v>
      </c>
      <c r="BK105" s="476">
        <f>IF(BK$2&lt;&gt;"",IF($C105&lt;&gt;"TBA",BK$2/114,0),SUMIFS('HOURS&amp;CYCLES INPUT'!$F$2:$F$9999,'HOURS&amp;CYCLES INPUT'!$C$2:$C$9999,'QUALIFIED EFH'!$C105,'HOURS&amp;CYCLES INPUT'!$D$2:$D$9999,'QUALIFIED EFH'!BK$4,'HOURS&amp;CYCLES INPUT'!$E$2:$E$9999,'QUALIFIED EFH'!BK$5))</f>
        <v>0</v>
      </c>
      <c r="BL105" s="476">
        <f>IF(BL$2&lt;&gt;"",IF($C105&lt;&gt;"TBA",BL$2/114,0),SUMIFS('HOURS&amp;CYCLES INPUT'!$F$2:$F$9999,'HOURS&amp;CYCLES INPUT'!$C$2:$C$9999,'QUALIFIED EFH'!$C105,'HOURS&amp;CYCLES INPUT'!$D$2:$D$9999,'QUALIFIED EFH'!BL$4,'HOURS&amp;CYCLES INPUT'!$E$2:$E$9999,'QUALIFIED EFH'!BL$5))</f>
        <v>0</v>
      </c>
      <c r="BM105" s="476">
        <f>IF(BM$2&lt;&gt;"",IF($C105&lt;&gt;"TBA",BM$2/114,0),SUMIFS('HOURS&amp;CYCLES INPUT'!$F$2:$F$9999,'HOURS&amp;CYCLES INPUT'!$C$2:$C$9999,'QUALIFIED EFH'!$C105,'HOURS&amp;CYCLES INPUT'!$D$2:$D$9999,'QUALIFIED EFH'!BM$4,'HOURS&amp;CYCLES INPUT'!$E$2:$E$9999,'QUALIFIED EFH'!BM$5))</f>
        <v>0</v>
      </c>
      <c r="BN105" s="476">
        <f>IF(BN$2&lt;&gt;"",IF($C105&lt;&gt;"TBA",BN$2/114,0),SUMIFS('HOURS&amp;CYCLES INPUT'!$F$2:$F$9999,'HOURS&amp;CYCLES INPUT'!$C$2:$C$9999,'QUALIFIED EFH'!$C105,'HOURS&amp;CYCLES INPUT'!$D$2:$D$9999,'QUALIFIED EFH'!BN$4,'HOURS&amp;CYCLES INPUT'!$E$2:$E$9999,'QUALIFIED EFH'!BN$5))</f>
        <v>0</v>
      </c>
      <c r="BO105" s="476">
        <f>IF(BO$2&lt;&gt;"",IF($C105&lt;&gt;"TBA",BO$2/114,0),SUMIFS('HOURS&amp;CYCLES INPUT'!$F$2:$F$9999,'HOURS&amp;CYCLES INPUT'!$C$2:$C$9999,'QUALIFIED EFH'!$C105,'HOURS&amp;CYCLES INPUT'!$D$2:$D$9999,'QUALIFIED EFH'!BO$4,'HOURS&amp;CYCLES INPUT'!$E$2:$E$9999,'QUALIFIED EFH'!BO$5))</f>
        <v>0</v>
      </c>
      <c r="BP105" s="476">
        <f>IF(BP$2&lt;&gt;"",IF($C105&lt;&gt;"TBA",BP$2/114,0),SUMIFS('HOURS&amp;CYCLES INPUT'!$F$2:$F$9999,'HOURS&amp;CYCLES INPUT'!$C$2:$C$9999,'QUALIFIED EFH'!$C105,'HOURS&amp;CYCLES INPUT'!$D$2:$D$9999,'QUALIFIED EFH'!BP$4,'HOURS&amp;CYCLES INPUT'!$E$2:$E$9999,'QUALIFIED EFH'!BP$5))</f>
        <v>0</v>
      </c>
      <c r="BQ105" s="476">
        <f>IF(BQ$2&lt;&gt;"",IF($C105&lt;&gt;"TBA",BQ$2/114,0),SUMIFS('HOURS&amp;CYCLES INPUT'!$F$2:$F$9999,'HOURS&amp;CYCLES INPUT'!$C$2:$C$9999,'QUALIFIED EFH'!$C105,'HOURS&amp;CYCLES INPUT'!$D$2:$D$9999,'QUALIFIED EFH'!BQ$4,'HOURS&amp;CYCLES INPUT'!$E$2:$E$9999,'QUALIFIED EFH'!BQ$5))</f>
        <v>0</v>
      </c>
      <c r="BR105" s="476">
        <f>IF(BR$2&lt;&gt;"",IF($C105&lt;&gt;"TBA",BR$2/114,0),SUMIFS('HOURS&amp;CYCLES INPUT'!$F$2:$F$9999,'HOURS&amp;CYCLES INPUT'!$C$2:$C$9999,'QUALIFIED EFH'!$C105,'HOURS&amp;CYCLES INPUT'!$D$2:$D$9999,'QUALIFIED EFH'!BR$4,'HOURS&amp;CYCLES INPUT'!$E$2:$E$9999,'QUALIFIED EFH'!BR$5))</f>
        <v>0</v>
      </c>
      <c r="BS105" s="476">
        <f>IF(BS$2&lt;&gt;"",IF($C105&lt;&gt;"TBA",BS$2/114,0),SUMIFS('HOURS&amp;CYCLES INPUT'!$F$2:$F$9999,'HOURS&amp;CYCLES INPUT'!$C$2:$C$9999,'QUALIFIED EFH'!$C105,'HOURS&amp;CYCLES INPUT'!$D$2:$D$9999,'QUALIFIED EFH'!BS$4,'HOURS&amp;CYCLES INPUT'!$E$2:$E$9999,'QUALIFIED EFH'!BS$5))</f>
        <v>0</v>
      </c>
      <c r="BT105" s="476">
        <f>IF(BT$2&lt;&gt;"",IF($C105&lt;&gt;"TBA",BT$2/114,0),SUMIFS('HOURS&amp;CYCLES INPUT'!$F$2:$F$9999,'HOURS&amp;CYCLES INPUT'!$C$2:$C$9999,'QUALIFIED EFH'!$C105,'HOURS&amp;CYCLES INPUT'!$D$2:$D$9999,'QUALIFIED EFH'!BT$4,'HOURS&amp;CYCLES INPUT'!$E$2:$E$9999,'QUALIFIED EFH'!BT$5))</f>
        <v>0</v>
      </c>
      <c r="BU105" s="476">
        <f>IF(BU$2&lt;&gt;"",IF($C105&lt;&gt;"TBA",BU$2/114,0),SUMIFS('HOURS&amp;CYCLES INPUT'!$F$2:$F$9999,'HOURS&amp;CYCLES INPUT'!$C$2:$C$9999,'QUALIFIED EFH'!$C105,'HOURS&amp;CYCLES INPUT'!$D$2:$D$9999,'QUALIFIED EFH'!BU$4,'HOURS&amp;CYCLES INPUT'!$E$2:$E$9999,'QUALIFIED EFH'!BU$5))</f>
        <v>0</v>
      </c>
      <c r="BV105" s="476">
        <f>IF(BV$2&lt;&gt;"",IF($C105&lt;&gt;"TBA",BV$2/114,0),SUMIFS('HOURS&amp;CYCLES INPUT'!$F$2:$F$9999,'HOURS&amp;CYCLES INPUT'!$C$2:$C$9999,'QUALIFIED EFH'!$C105,'HOURS&amp;CYCLES INPUT'!$D$2:$D$9999,'QUALIFIED EFH'!BV$4,'HOURS&amp;CYCLES INPUT'!$E$2:$E$9999,'QUALIFIED EFH'!BV$5))</f>
        <v>0</v>
      </c>
      <c r="BW105" s="476">
        <f>IF(BW$2&lt;&gt;"",IF($C105&lt;&gt;"TBA",BW$2/114,0),SUMIFS('HOURS&amp;CYCLES INPUT'!$F$2:$F$9999,'HOURS&amp;CYCLES INPUT'!$C$2:$C$9999,'QUALIFIED EFH'!$C105,'HOURS&amp;CYCLES INPUT'!$D$2:$D$9999,'QUALIFIED EFH'!BW$4,'HOURS&amp;CYCLES INPUT'!$E$2:$E$9999,'QUALIFIED EFH'!BW$5))</f>
        <v>0</v>
      </c>
      <c r="BX105" s="476">
        <f>IF(BX$2&lt;&gt;"",IF($C105&lt;&gt;"TBA",BX$2/114,0),SUMIFS('HOURS&amp;CYCLES INPUT'!$F$2:$F$9999,'HOURS&amp;CYCLES INPUT'!$C$2:$C$9999,'QUALIFIED EFH'!$C105,'HOURS&amp;CYCLES INPUT'!$D$2:$D$9999,'QUALIFIED EFH'!BX$4,'HOURS&amp;CYCLES INPUT'!$E$2:$E$9999,'QUALIFIED EFH'!BX$5))</f>
        <v>0</v>
      </c>
      <c r="BY105" s="476">
        <f>IF(BY$2&lt;&gt;"",IF($C105&lt;&gt;"TBA",BY$2/114,0),SUMIFS('HOURS&amp;CYCLES INPUT'!$F$2:$F$9999,'HOURS&amp;CYCLES INPUT'!$C$2:$C$9999,'QUALIFIED EFH'!$C105,'HOURS&amp;CYCLES INPUT'!$D$2:$D$9999,'QUALIFIED EFH'!BY$4,'HOURS&amp;CYCLES INPUT'!$E$2:$E$9999,'QUALIFIED EFH'!BY$5))</f>
        <v>0</v>
      </c>
      <c r="BZ105" s="476">
        <f>IF(BZ$2&lt;&gt;"",IF($C105&lt;&gt;"TBA",BZ$2/114,0),SUMIFS('HOURS&amp;CYCLES INPUT'!$F$2:$F$9999,'HOURS&amp;CYCLES INPUT'!$C$2:$C$9999,'QUALIFIED EFH'!$C105,'HOURS&amp;CYCLES INPUT'!$D$2:$D$9999,'QUALIFIED EFH'!BZ$4,'HOURS&amp;CYCLES INPUT'!$E$2:$E$9999,'QUALIFIED EFH'!BZ$5))</f>
        <v>0</v>
      </c>
      <c r="CA105" s="476">
        <f>IF(CA$2&lt;&gt;"",IF($C105&lt;&gt;"TBA",CA$2/114,0),SUMIFS('HOURS&amp;CYCLES INPUT'!$F$2:$F$9999,'HOURS&amp;CYCLES INPUT'!$C$2:$C$9999,'QUALIFIED EFH'!$C105,'HOURS&amp;CYCLES INPUT'!$D$2:$D$9999,'QUALIFIED EFH'!CA$4,'HOURS&amp;CYCLES INPUT'!$E$2:$E$9999,'QUALIFIED EFH'!CA$5))</f>
        <v>0</v>
      </c>
      <c r="CB105" s="476">
        <f>IF(CB$2&lt;&gt;"",IF($C105&lt;&gt;"TBA",CB$2/114,0),SUMIFS('HOURS&amp;CYCLES INPUT'!$F$2:$F$9999,'HOURS&amp;CYCLES INPUT'!$C$2:$C$9999,'QUALIFIED EFH'!$C105,'HOURS&amp;CYCLES INPUT'!$D$2:$D$9999,'QUALIFIED EFH'!CB$4,'HOURS&amp;CYCLES INPUT'!$E$2:$E$9999,'QUALIFIED EFH'!CB$5))</f>
        <v>0</v>
      </c>
      <c r="CC105" s="476">
        <f>IF(CC$2&lt;&gt;"",IF($C105&lt;&gt;"TBA",CC$2/114,0),SUMIFS('HOURS&amp;CYCLES INPUT'!$F$2:$F$9999,'HOURS&amp;CYCLES INPUT'!$C$2:$C$9999,'QUALIFIED EFH'!$C105,'HOURS&amp;CYCLES INPUT'!$D$2:$D$9999,'QUALIFIED EFH'!CC$4,'HOURS&amp;CYCLES INPUT'!$E$2:$E$9999,'QUALIFIED EFH'!CC$5))</f>
        <v>0</v>
      </c>
      <c r="CD105" s="476">
        <f>IF(CD$2&lt;&gt;"",IF($C105&lt;&gt;"TBA",CD$2/114,0),SUMIFS('HOURS&amp;CYCLES INPUT'!$F$2:$F$9999,'HOURS&amp;CYCLES INPUT'!$C$2:$C$9999,'QUALIFIED EFH'!$C105,'HOURS&amp;CYCLES INPUT'!$D$2:$D$9999,'QUALIFIED EFH'!CD$4,'HOURS&amp;CYCLES INPUT'!$E$2:$E$9999,'QUALIFIED EFH'!CD$5))</f>
        <v>0</v>
      </c>
      <c r="CE105" s="476">
        <f>IF(CE$2&lt;&gt;"",IF($C105&lt;&gt;"TBA",CE$2/114,0),SUMIFS('HOURS&amp;CYCLES INPUT'!$F$2:$F$9999,'HOURS&amp;CYCLES INPUT'!$C$2:$C$9999,'QUALIFIED EFH'!$C105,'HOURS&amp;CYCLES INPUT'!$D$2:$D$9999,'QUALIFIED EFH'!CE$4,'HOURS&amp;CYCLES INPUT'!$E$2:$E$9999,'QUALIFIED EFH'!CE$5))</f>
        <v>0</v>
      </c>
      <c r="CF105" s="476">
        <f>IF(CF$2&lt;&gt;"",IF($C105&lt;&gt;"TBA",CF$2/114,0),SUMIFS('HOURS&amp;CYCLES INPUT'!$F$2:$F$9999,'HOURS&amp;CYCLES INPUT'!$C$2:$C$9999,'QUALIFIED EFH'!$C105,'HOURS&amp;CYCLES INPUT'!$D$2:$D$9999,'QUALIFIED EFH'!CF$4,'HOURS&amp;CYCLES INPUT'!$E$2:$E$9999,'QUALIFIED EFH'!CF$5))</f>
        <v>0</v>
      </c>
      <c r="CG105" s="476">
        <f>IF(CG$2&lt;&gt;"",IF($C105&lt;&gt;"TBA",CG$2/114,0),SUMIFS('HOURS&amp;CYCLES INPUT'!$F$2:$F$9999,'HOURS&amp;CYCLES INPUT'!$C$2:$C$9999,'QUALIFIED EFH'!$C105,'HOURS&amp;CYCLES INPUT'!$D$2:$D$9999,'QUALIFIED EFH'!CG$4,'HOURS&amp;CYCLES INPUT'!$E$2:$E$9999,'QUALIFIED EFH'!CG$5))</f>
        <v>0</v>
      </c>
      <c r="CH105" s="476">
        <f>IF(CH$2&lt;&gt;"",IF($C105&lt;&gt;"TBA",CH$2/114,0),SUMIFS('HOURS&amp;CYCLES INPUT'!$F$2:$F$9999,'HOURS&amp;CYCLES INPUT'!$C$2:$C$9999,'QUALIFIED EFH'!$C105,'HOURS&amp;CYCLES INPUT'!$D$2:$D$9999,'QUALIFIED EFH'!CH$4,'HOURS&amp;CYCLES INPUT'!$E$2:$E$9999,'QUALIFIED EFH'!CH$5))</f>
        <v>0</v>
      </c>
      <c r="CI105" s="476">
        <f>IF(CI$2&lt;&gt;"",IF($C105&lt;&gt;"TBA",CI$2/114,0),SUMIFS('HOURS&amp;CYCLES INPUT'!$F$2:$F$9999,'HOURS&amp;CYCLES INPUT'!$C$2:$C$9999,'QUALIFIED EFH'!$C105,'HOURS&amp;CYCLES INPUT'!$D$2:$D$9999,'QUALIFIED EFH'!CI$4,'HOURS&amp;CYCLES INPUT'!$E$2:$E$9999,'QUALIFIED EFH'!CI$5))</f>
        <v>0</v>
      </c>
      <c r="CJ105" s="476">
        <f>IF(CJ$2&lt;&gt;"",IF($C105&lt;&gt;"TBA",CJ$2/114,0),SUMIFS('HOURS&amp;CYCLES INPUT'!$F$2:$F$9999,'HOURS&amp;CYCLES INPUT'!$C$2:$C$9999,'QUALIFIED EFH'!$C105,'HOURS&amp;CYCLES INPUT'!$D$2:$D$9999,'QUALIFIED EFH'!CJ$4,'HOURS&amp;CYCLES INPUT'!$E$2:$E$9999,'QUALIFIED EFH'!CJ$5))</f>
        <v>0</v>
      </c>
      <c r="CK105" s="476">
        <f>IF(CK$2&lt;&gt;"",IF($C105&lt;&gt;"TBA",CK$2/114,0),SUMIFS('HOURS&amp;CYCLES INPUT'!$F$2:$F$9999,'HOURS&amp;CYCLES INPUT'!$C$2:$C$9999,'QUALIFIED EFH'!$C105,'HOURS&amp;CYCLES INPUT'!$D$2:$D$9999,'QUALIFIED EFH'!CK$4,'HOURS&amp;CYCLES INPUT'!$E$2:$E$9999,'QUALIFIED EFH'!CK$5))</f>
        <v>0</v>
      </c>
      <c r="CL105" s="476">
        <f>IF(CL$2&lt;&gt;"",IF($C105&lt;&gt;"TBA",CL$2/114,0),SUMIFS('HOURS&amp;CYCLES INPUT'!$F$2:$F$9999,'HOURS&amp;CYCLES INPUT'!$C$2:$C$9999,'QUALIFIED EFH'!$C105,'HOURS&amp;CYCLES INPUT'!$D$2:$D$9999,'QUALIFIED EFH'!CL$4,'HOURS&amp;CYCLES INPUT'!$E$2:$E$9999,'QUALIFIED EFH'!CL$5))</f>
        <v>0</v>
      </c>
      <c r="CM105" s="476">
        <f>IF(CM$2&lt;&gt;"",IF($C105&lt;&gt;"TBA",CM$2/114,0),SUMIFS('HOURS&amp;CYCLES INPUT'!$F$2:$F$9999,'HOURS&amp;CYCLES INPUT'!$C$2:$C$9999,'QUALIFIED EFH'!$C105,'HOURS&amp;CYCLES INPUT'!$D$2:$D$9999,'QUALIFIED EFH'!CM$4,'HOURS&amp;CYCLES INPUT'!$E$2:$E$9999,'QUALIFIED EFH'!CM$5))</f>
        <v>0</v>
      </c>
      <c r="CN105" s="476">
        <f>IF(CN$2&lt;&gt;"",IF($C105&lt;&gt;"TBA",CN$2/114,0),SUMIFS('HOURS&amp;CYCLES INPUT'!$F$2:$F$9999,'HOURS&amp;CYCLES INPUT'!$C$2:$C$9999,'QUALIFIED EFH'!$C105,'HOURS&amp;CYCLES INPUT'!$D$2:$D$9999,'QUALIFIED EFH'!CN$4,'HOURS&amp;CYCLES INPUT'!$E$2:$E$9999,'QUALIFIED EFH'!CN$5))</f>
        <v>0</v>
      </c>
      <c r="CO105" s="476">
        <f>IF(CO$2&lt;&gt;"",IF($C105&lt;&gt;"TBA",CO$2/114,0),SUMIFS('HOURS&amp;CYCLES INPUT'!$F$2:$F$9999,'HOURS&amp;CYCLES INPUT'!$C$2:$C$9999,'QUALIFIED EFH'!$C105,'HOURS&amp;CYCLES INPUT'!$D$2:$D$9999,'QUALIFIED EFH'!CO$4,'HOURS&amp;CYCLES INPUT'!$E$2:$E$9999,'QUALIFIED EFH'!CO$5))</f>
        <v>0</v>
      </c>
      <c r="CP105" s="476">
        <f>IF(CP$2&lt;&gt;"",IF($C105&lt;&gt;"TBA",CP$2/114,0),SUMIFS('HOURS&amp;CYCLES INPUT'!$F$2:$F$9999,'HOURS&amp;CYCLES INPUT'!$C$2:$C$9999,'QUALIFIED EFH'!$C105,'HOURS&amp;CYCLES INPUT'!$D$2:$D$9999,'QUALIFIED EFH'!CP$4,'HOURS&amp;CYCLES INPUT'!$E$2:$E$9999,'QUALIFIED EFH'!CP$5))</f>
        <v>0</v>
      </c>
      <c r="CQ105" s="476">
        <f>IF(CQ$2&lt;&gt;"",IF($C105&lt;&gt;"TBA",CQ$2/114,0),SUMIFS('HOURS&amp;CYCLES INPUT'!$F$2:$F$9999,'HOURS&amp;CYCLES INPUT'!$C$2:$C$9999,'QUALIFIED EFH'!$C105,'HOURS&amp;CYCLES INPUT'!$D$2:$D$9999,'QUALIFIED EFH'!CQ$4,'HOURS&amp;CYCLES INPUT'!$E$2:$E$9999,'QUALIFIED EFH'!CQ$5))</f>
        <v>0</v>
      </c>
      <c r="CR105" s="476">
        <f>IF(CR$2&lt;&gt;"",IF($C105&lt;&gt;"TBA",CR$2/114,0),SUMIFS('HOURS&amp;CYCLES INPUT'!$F$2:$F$9999,'HOURS&amp;CYCLES INPUT'!$C$2:$C$9999,'QUALIFIED EFH'!$C105,'HOURS&amp;CYCLES INPUT'!$D$2:$D$9999,'QUALIFIED EFH'!CR$4,'HOURS&amp;CYCLES INPUT'!$E$2:$E$9999,'QUALIFIED EFH'!CR$5))</f>
        <v>0</v>
      </c>
      <c r="CS105" s="476">
        <f>IF(CS$2&lt;&gt;"",IF($C105&lt;&gt;"TBA",CS$2/114,0),SUMIFS('HOURS&amp;CYCLES INPUT'!$F$2:$F$9999,'HOURS&amp;CYCLES INPUT'!$C$2:$C$9999,'QUALIFIED EFH'!$C105,'HOURS&amp;CYCLES INPUT'!$D$2:$D$9999,'QUALIFIED EFH'!CS$4,'HOURS&amp;CYCLES INPUT'!$E$2:$E$9999,'QUALIFIED EFH'!CS$5))</f>
        <v>0</v>
      </c>
      <c r="CT105" s="476">
        <f>IF(CT$2&lt;&gt;"",IF($C105&lt;&gt;"TBA",CT$2/114,0),SUMIFS('HOURS&amp;CYCLES INPUT'!$F$2:$F$9999,'HOURS&amp;CYCLES INPUT'!$C$2:$C$9999,'QUALIFIED EFH'!$C105,'HOURS&amp;CYCLES INPUT'!$D$2:$D$9999,'QUALIFIED EFH'!CT$4,'HOURS&amp;CYCLES INPUT'!$E$2:$E$9999,'QUALIFIED EFH'!CT$5))</f>
        <v>0</v>
      </c>
      <c r="CU105" s="476">
        <f>IF(CU$2&lt;&gt;"",IF($C105&lt;&gt;"TBA",CU$2/114,0),SUMIFS('HOURS&amp;CYCLES INPUT'!$F$2:$F$9999,'HOURS&amp;CYCLES INPUT'!$C$2:$C$9999,'QUALIFIED EFH'!$C105,'HOURS&amp;CYCLES INPUT'!$D$2:$D$9999,'QUALIFIED EFH'!CU$4,'HOURS&amp;CYCLES INPUT'!$E$2:$E$9999,'QUALIFIED EFH'!CU$5))</f>
        <v>0</v>
      </c>
      <c r="CV105" s="476">
        <f>IF(CV$2&lt;&gt;"",IF($C105&lt;&gt;"TBA",CV$2/114,0),SUMIFS('HOURS&amp;CYCLES INPUT'!$F$2:$F$9999,'HOURS&amp;CYCLES INPUT'!$C$2:$C$9999,'QUALIFIED EFH'!$C105,'HOURS&amp;CYCLES INPUT'!$D$2:$D$9999,'QUALIFIED EFH'!CV$4,'HOURS&amp;CYCLES INPUT'!$E$2:$E$9999,'QUALIFIED EFH'!CV$5))</f>
        <v>0</v>
      </c>
      <c r="CW105" s="476">
        <f>IF(CW$2&lt;&gt;"",IF($C105&lt;&gt;"TBA",CW$2/114,0),SUMIFS('HOURS&amp;CYCLES INPUT'!$F$2:$F$9999,'HOURS&amp;CYCLES INPUT'!$C$2:$C$9999,'QUALIFIED EFH'!$C105,'HOURS&amp;CYCLES INPUT'!$D$2:$D$9999,'QUALIFIED EFH'!CW$4,'HOURS&amp;CYCLES INPUT'!$E$2:$E$9999,'QUALIFIED EFH'!CW$5))</f>
        <v>0</v>
      </c>
      <c r="CX105" s="476">
        <f>IF(CX$2&lt;&gt;"",IF($C105&lt;&gt;"TBA",CX$2/114,0),SUMIFS('HOURS&amp;CYCLES INPUT'!$F$2:$F$9999,'HOURS&amp;CYCLES INPUT'!$C$2:$C$9999,'QUALIFIED EFH'!$C105,'HOURS&amp;CYCLES INPUT'!$D$2:$D$9999,'QUALIFIED EFH'!CX$4,'HOURS&amp;CYCLES INPUT'!$E$2:$E$9999,'QUALIFIED EFH'!CX$5))</f>
        <v>0</v>
      </c>
      <c r="CY105" s="476">
        <f>IF(CY$2&lt;&gt;"",IF($C105&lt;&gt;"TBA",CY$2/114,0),SUMIFS('HOURS&amp;CYCLES INPUT'!$F$2:$F$9999,'HOURS&amp;CYCLES INPUT'!$C$2:$C$9999,'QUALIFIED EFH'!$C105,'HOURS&amp;CYCLES INPUT'!$D$2:$D$9999,'QUALIFIED EFH'!CY$4,'HOURS&amp;CYCLES INPUT'!$E$2:$E$9999,'QUALIFIED EFH'!CY$5))</f>
        <v>0</v>
      </c>
      <c r="CZ105" s="476">
        <f>IF(CZ$2&lt;&gt;"",IF($C105&lt;&gt;"TBA",CZ$2/114,0),SUMIFS('HOURS&amp;CYCLES INPUT'!$F$2:$F$9999,'HOURS&amp;CYCLES INPUT'!$C$2:$C$9999,'QUALIFIED EFH'!$C105,'HOURS&amp;CYCLES INPUT'!$D$2:$D$9999,'QUALIFIED EFH'!CZ$4,'HOURS&amp;CYCLES INPUT'!$E$2:$E$9999,'QUALIFIED EFH'!CZ$5))</f>
        <v>0</v>
      </c>
      <c r="DA105" s="476">
        <f>IF(DA$2&lt;&gt;"",IF($C105&lt;&gt;"TBA",DA$2/114,0),SUMIFS('HOURS&amp;CYCLES INPUT'!$F$2:$F$9999,'HOURS&amp;CYCLES INPUT'!$C$2:$C$9999,'QUALIFIED EFH'!$C105,'HOURS&amp;CYCLES INPUT'!$D$2:$D$9999,'QUALIFIED EFH'!DA$4,'HOURS&amp;CYCLES INPUT'!$E$2:$E$9999,'QUALIFIED EFH'!DA$5))</f>
        <v>0</v>
      </c>
      <c r="DB105" s="476">
        <f>IF(DB$2&lt;&gt;"",IF($C105&lt;&gt;"TBA",DB$2/114,0),SUMIFS('HOURS&amp;CYCLES INPUT'!$F$2:$F$9999,'HOURS&amp;CYCLES INPUT'!$C$2:$C$9999,'QUALIFIED EFH'!$C105,'HOURS&amp;CYCLES INPUT'!$D$2:$D$9999,'QUALIFIED EFH'!DB$4,'HOURS&amp;CYCLES INPUT'!$E$2:$E$9999,'QUALIFIED EFH'!DB$5))</f>
        <v>0</v>
      </c>
      <c r="DC105" s="476">
        <f>IF(DC$2&lt;&gt;"",IF($C105&lt;&gt;"TBA",DC$2/114,0),SUMIFS('HOURS&amp;CYCLES INPUT'!$F$2:$F$9999,'HOURS&amp;CYCLES INPUT'!$C$2:$C$9999,'QUALIFIED EFH'!$C105,'HOURS&amp;CYCLES INPUT'!$D$2:$D$9999,'QUALIFIED EFH'!DC$4,'HOURS&amp;CYCLES INPUT'!$E$2:$E$9999,'QUALIFIED EFH'!DC$5))</f>
        <v>0</v>
      </c>
      <c r="DD105" s="476">
        <f>IF(DD$2&lt;&gt;"",IF($C105&lt;&gt;"TBA",DD$2/114,0),SUMIFS('HOURS&amp;CYCLES INPUT'!$F$2:$F$9999,'HOURS&amp;CYCLES INPUT'!$C$2:$C$9999,'QUALIFIED EFH'!$C105,'HOURS&amp;CYCLES INPUT'!$D$2:$D$9999,'QUALIFIED EFH'!DD$4,'HOURS&amp;CYCLES INPUT'!$E$2:$E$9999,'QUALIFIED EFH'!DD$5))</f>
        <v>0</v>
      </c>
      <c r="DE105" s="476">
        <f>IF(DE$2&lt;&gt;"",IF($C105&lt;&gt;"TBA",DE$2/114,0),SUMIFS('HOURS&amp;CYCLES INPUT'!$F$2:$F$9999,'HOURS&amp;CYCLES INPUT'!$C$2:$C$9999,'QUALIFIED EFH'!$C105,'HOURS&amp;CYCLES INPUT'!$D$2:$D$9999,'QUALIFIED EFH'!DE$4,'HOURS&amp;CYCLES INPUT'!$E$2:$E$9999,'QUALIFIED EFH'!DE$5))</f>
        <v>0</v>
      </c>
      <c r="DF105" s="476">
        <f>IF(DF$2&lt;&gt;"",IF($C105&lt;&gt;"TBA",DF$2/114,0),SUMIFS('HOURS&amp;CYCLES INPUT'!$F$2:$F$9999,'HOURS&amp;CYCLES INPUT'!$C$2:$C$9999,'QUALIFIED EFH'!$C105,'HOURS&amp;CYCLES INPUT'!$D$2:$D$9999,'QUALIFIED EFH'!DF$4,'HOURS&amp;CYCLES INPUT'!$E$2:$E$9999,'QUALIFIED EFH'!DF$5))</f>
        <v>0</v>
      </c>
      <c r="DG105" s="476">
        <f>IF(DG$2&lt;&gt;"",IF($C105&lt;&gt;"TBA",DG$2/114,0),SUMIFS('HOURS&amp;CYCLES INPUT'!$F$2:$F$9999,'HOURS&amp;CYCLES INPUT'!$C$2:$C$9999,'QUALIFIED EFH'!$C105,'HOURS&amp;CYCLES INPUT'!$D$2:$D$9999,'QUALIFIED EFH'!DG$4,'HOURS&amp;CYCLES INPUT'!$E$2:$E$9999,'QUALIFIED EFH'!DG$5))</f>
        <v>0</v>
      </c>
      <c r="DH105" s="476">
        <f>IF(DH$2&lt;&gt;"",IF($C105&lt;&gt;"TBA",DH$2/114,0),SUMIFS('HOURS&amp;CYCLES INPUT'!$F$2:$F$9999,'HOURS&amp;CYCLES INPUT'!$C$2:$C$9999,'QUALIFIED EFH'!$C105,'HOURS&amp;CYCLES INPUT'!$D$2:$D$9999,'QUALIFIED EFH'!DH$4,'HOURS&amp;CYCLES INPUT'!$E$2:$E$9999,'QUALIFIED EFH'!DH$5))</f>
        <v>0</v>
      </c>
      <c r="DI105" s="476">
        <f>IF(DI$2&lt;&gt;"",IF($C105&lt;&gt;"TBA",DI$2/114,0),SUMIFS('HOURS&amp;CYCLES INPUT'!$F$2:$F$9999,'HOURS&amp;CYCLES INPUT'!$C$2:$C$9999,'QUALIFIED EFH'!$C105,'HOURS&amp;CYCLES INPUT'!$D$2:$D$9999,'QUALIFIED EFH'!DI$4,'HOURS&amp;CYCLES INPUT'!$E$2:$E$9999,'QUALIFIED EFH'!DI$5))</f>
        <v>0</v>
      </c>
      <c r="DJ105" s="476">
        <f>IF(DJ$2&lt;&gt;"",IF($C105&lt;&gt;"TBA",DJ$2/114,0),SUMIFS('HOURS&amp;CYCLES INPUT'!$F$2:$F$9999,'HOURS&amp;CYCLES INPUT'!$C$2:$C$9999,'QUALIFIED EFH'!$C105,'HOURS&amp;CYCLES INPUT'!$D$2:$D$9999,'QUALIFIED EFH'!DJ$4,'HOURS&amp;CYCLES INPUT'!$E$2:$E$9999,'QUALIFIED EFH'!DJ$5))</f>
        <v>0</v>
      </c>
      <c r="DK105" s="476">
        <f>IF(DK$2&lt;&gt;"",IF($C105&lt;&gt;"TBA",DK$2/114,0),SUMIFS('HOURS&amp;CYCLES INPUT'!$F$2:$F$9999,'HOURS&amp;CYCLES INPUT'!$C$2:$C$9999,'QUALIFIED EFH'!$C105,'HOURS&amp;CYCLES INPUT'!$D$2:$D$9999,'QUALIFIED EFH'!DK$4,'HOURS&amp;CYCLES INPUT'!$E$2:$E$9999,'QUALIFIED EFH'!DK$5))</f>
        <v>0</v>
      </c>
      <c r="DL105" s="476">
        <f>IF(DL$2&lt;&gt;"",IF($C105&lt;&gt;"TBA",DL$2/114,0),SUMIFS('HOURS&amp;CYCLES INPUT'!$F$2:$F$9999,'HOURS&amp;CYCLES INPUT'!$C$2:$C$9999,'QUALIFIED EFH'!$C105,'HOURS&amp;CYCLES INPUT'!$D$2:$D$9999,'QUALIFIED EFH'!DL$4,'HOURS&amp;CYCLES INPUT'!$E$2:$E$9999,'QUALIFIED EFH'!DL$5))</f>
        <v>0</v>
      </c>
      <c r="DM105" s="476">
        <f>IF(DM$2&lt;&gt;"",IF($C105&lt;&gt;"TBA",DM$2/114,0),SUMIFS('HOURS&amp;CYCLES INPUT'!$F$2:$F$9999,'HOURS&amp;CYCLES INPUT'!$C$2:$C$9999,'QUALIFIED EFH'!$C105,'HOURS&amp;CYCLES INPUT'!$D$2:$D$9999,'QUALIFIED EFH'!DM$4,'HOURS&amp;CYCLES INPUT'!$E$2:$E$9999,'QUALIFIED EFH'!DM$5))</f>
        <v>0</v>
      </c>
      <c r="DN105" s="476">
        <f>IF(DN$2&lt;&gt;"",IF($C105&lt;&gt;"TBA",DN$2/114,0),SUMIFS('HOURS&amp;CYCLES INPUT'!$F$2:$F$9999,'HOURS&amp;CYCLES INPUT'!$C$2:$C$9999,'QUALIFIED EFH'!$C105,'HOURS&amp;CYCLES INPUT'!$D$2:$D$9999,'QUALIFIED EFH'!DN$4,'HOURS&amp;CYCLES INPUT'!$E$2:$E$9999,'QUALIFIED EFH'!DN$5))</f>
        <v>0</v>
      </c>
      <c r="DO105" s="476">
        <f>IF(DO$2&lt;&gt;"",IF($C105&lt;&gt;"TBA",DO$2/114,0),SUMIFS('HOURS&amp;CYCLES INPUT'!$F$2:$F$9999,'HOURS&amp;CYCLES INPUT'!$C$2:$C$9999,'QUALIFIED EFH'!$C105,'HOURS&amp;CYCLES INPUT'!$D$2:$D$9999,'QUALIFIED EFH'!DO$4,'HOURS&amp;CYCLES INPUT'!$E$2:$E$9999,'QUALIFIED EFH'!DO$5))</f>
        <v>0</v>
      </c>
      <c r="DP105" s="476">
        <f>IF(DP$2&lt;&gt;"",IF($C105&lt;&gt;"TBA",DP$2/114,0),SUMIFS('HOURS&amp;CYCLES INPUT'!$F$2:$F$9999,'HOURS&amp;CYCLES INPUT'!$C$2:$C$9999,'QUALIFIED EFH'!$C105,'HOURS&amp;CYCLES INPUT'!$D$2:$D$9999,'QUALIFIED EFH'!DP$4,'HOURS&amp;CYCLES INPUT'!$E$2:$E$9999,'QUALIFIED EFH'!DP$5))</f>
        <v>0</v>
      </c>
      <c r="DQ105" s="476">
        <f>IF(DQ$2&lt;&gt;"",IF($C105&lt;&gt;"TBA",DQ$2/114,0),SUMIFS('HOURS&amp;CYCLES INPUT'!$F$2:$F$9999,'HOURS&amp;CYCLES INPUT'!$C$2:$C$9999,'QUALIFIED EFH'!$C105,'HOURS&amp;CYCLES INPUT'!$D$2:$D$9999,'QUALIFIED EFH'!DQ$4,'HOURS&amp;CYCLES INPUT'!$E$2:$E$9999,'QUALIFIED EFH'!DQ$5))</f>
        <v>0</v>
      </c>
      <c r="DR105" s="476">
        <f>IF(DR$2&lt;&gt;"",IF($C105&lt;&gt;"TBA",DR$2/114,0),SUMIFS('HOURS&amp;CYCLES INPUT'!$F$2:$F$9999,'HOURS&amp;CYCLES INPUT'!$C$2:$C$9999,'QUALIFIED EFH'!$C105,'HOURS&amp;CYCLES INPUT'!$D$2:$D$9999,'QUALIFIED EFH'!DR$4,'HOURS&amp;CYCLES INPUT'!$E$2:$E$9999,'QUALIFIED EFH'!DR$5))</f>
        <v>0</v>
      </c>
      <c r="DS105" s="476">
        <f>IF(DS$2&lt;&gt;"",IF($C105&lt;&gt;"TBA",DS$2/114,0),SUMIFS('HOURS&amp;CYCLES INPUT'!$F$2:$F$9999,'HOURS&amp;CYCLES INPUT'!$C$2:$C$9999,'QUALIFIED EFH'!$C105,'HOURS&amp;CYCLES INPUT'!$D$2:$D$9999,'QUALIFIED EFH'!DS$4,'HOURS&amp;CYCLES INPUT'!$E$2:$E$9999,'QUALIFIED EFH'!DS$5))</f>
        <v>0</v>
      </c>
      <c r="DT105" s="476">
        <f>IF(DT$2&lt;&gt;"",IF($C105&lt;&gt;"TBA",DT$2/114,0),SUMIFS('HOURS&amp;CYCLES INPUT'!$F$2:$F$9999,'HOURS&amp;CYCLES INPUT'!$C$2:$C$9999,'QUALIFIED EFH'!$C105,'HOURS&amp;CYCLES INPUT'!$D$2:$D$9999,'QUALIFIED EFH'!DT$4,'HOURS&amp;CYCLES INPUT'!$E$2:$E$9999,'QUALIFIED EFH'!DT$5))</f>
        <v>0</v>
      </c>
      <c r="DU105" s="476">
        <f>IF(DU$2&lt;&gt;"",IF($C105&lt;&gt;"TBA",DU$2/114,0),SUMIFS('HOURS&amp;CYCLES INPUT'!$F$2:$F$9999,'HOURS&amp;CYCLES INPUT'!$C$2:$C$9999,'QUALIFIED EFH'!$C105,'HOURS&amp;CYCLES INPUT'!$D$2:$D$9999,'QUALIFIED EFH'!DU$4,'HOURS&amp;CYCLES INPUT'!$E$2:$E$9999,'QUALIFIED EFH'!DU$5))</f>
        <v>0</v>
      </c>
      <c r="DV105" s="476">
        <f>IF(DV$2&lt;&gt;"",IF($C105&lt;&gt;"TBA",DV$2/114,0),SUMIFS('HOURS&amp;CYCLES INPUT'!$F$2:$F$9999,'HOURS&amp;CYCLES INPUT'!$C$2:$C$9999,'QUALIFIED EFH'!$C105,'HOURS&amp;CYCLES INPUT'!$D$2:$D$9999,'QUALIFIED EFH'!DV$4,'HOURS&amp;CYCLES INPUT'!$E$2:$E$9999,'QUALIFIED EFH'!DV$5))</f>
        <v>0</v>
      </c>
      <c r="DW105" s="476">
        <f>IF(DW$2&lt;&gt;"",IF($C105&lt;&gt;"TBA",DW$2/114,0),SUMIFS('HOURS&amp;CYCLES INPUT'!$F$2:$F$9999,'HOURS&amp;CYCLES INPUT'!$C$2:$C$9999,'QUALIFIED EFH'!$C105,'HOURS&amp;CYCLES INPUT'!$D$2:$D$9999,'QUALIFIED EFH'!DW$4,'HOURS&amp;CYCLES INPUT'!$E$2:$E$9999,'QUALIFIED EFH'!DW$5))</f>
        <v>0</v>
      </c>
      <c r="DX105" s="476">
        <f>IF(DX$2&lt;&gt;"",IF($C105&lt;&gt;"TBA",DX$2/114,0),SUMIFS('HOURS&amp;CYCLES INPUT'!$F$2:$F$9999,'HOURS&amp;CYCLES INPUT'!$C$2:$C$9999,'QUALIFIED EFH'!$C105,'HOURS&amp;CYCLES INPUT'!$D$2:$D$9999,'QUALIFIED EFH'!DX$4,'HOURS&amp;CYCLES INPUT'!$E$2:$E$9999,'QUALIFIED EFH'!DX$5))</f>
        <v>0</v>
      </c>
      <c r="DY105" s="476">
        <f>IF(DY$2&lt;&gt;"",IF($C105&lt;&gt;"TBA",DY$2/114,0),SUMIFS('HOURS&amp;CYCLES INPUT'!$F$2:$F$9999,'HOURS&amp;CYCLES INPUT'!$C$2:$C$9999,'QUALIFIED EFH'!$C105,'HOURS&amp;CYCLES INPUT'!$D$2:$D$9999,'QUALIFIED EFH'!DY$4,'HOURS&amp;CYCLES INPUT'!$E$2:$E$9999,'QUALIFIED EFH'!DY$5))</f>
        <v>0</v>
      </c>
      <c r="DZ105" s="476">
        <f>IF(DZ$2&lt;&gt;"",IF($C105&lt;&gt;"TBA",DZ$2/114,0),SUMIFS('HOURS&amp;CYCLES INPUT'!$F$2:$F$9999,'HOURS&amp;CYCLES INPUT'!$C$2:$C$9999,'QUALIFIED EFH'!$C105,'HOURS&amp;CYCLES INPUT'!$D$2:$D$9999,'QUALIFIED EFH'!DZ$4,'HOURS&amp;CYCLES INPUT'!$E$2:$E$9999,'QUALIFIED EFH'!DZ$5))</f>
        <v>0</v>
      </c>
      <c r="EA105" s="476">
        <f>IF(EA$2&lt;&gt;"",IF($C105&lt;&gt;"TBA",EA$2/114,0),SUMIFS('HOURS&amp;CYCLES INPUT'!$F$2:$F$9999,'HOURS&amp;CYCLES INPUT'!$C$2:$C$9999,'QUALIFIED EFH'!$C105,'HOURS&amp;CYCLES INPUT'!$D$2:$D$9999,'QUALIFIED EFH'!EA$4,'HOURS&amp;CYCLES INPUT'!$E$2:$E$9999,'QUALIFIED EFH'!EA$5))</f>
        <v>0</v>
      </c>
      <c r="EB105" s="476">
        <f>IF(EB$2&lt;&gt;"",IF($C105&lt;&gt;"TBA",EB$2/114,0),SUMIFS('HOURS&amp;CYCLES INPUT'!$F$2:$F$9999,'HOURS&amp;CYCLES INPUT'!$C$2:$C$9999,'QUALIFIED EFH'!$C105,'HOURS&amp;CYCLES INPUT'!$D$2:$D$9999,'QUALIFIED EFH'!EB$4,'HOURS&amp;CYCLES INPUT'!$E$2:$E$9999,'QUALIFIED EFH'!EB$5))</f>
        <v>0</v>
      </c>
      <c r="EC105" s="476">
        <f>IF(EC$2&lt;&gt;"",IF($C105&lt;&gt;"TBA",EC$2/114,0),SUMIFS('HOURS&amp;CYCLES INPUT'!$F$2:$F$9999,'HOURS&amp;CYCLES INPUT'!$C$2:$C$9999,'QUALIFIED EFH'!$C105,'HOURS&amp;CYCLES INPUT'!$D$2:$D$9999,'QUALIFIED EFH'!EC$4,'HOURS&amp;CYCLES INPUT'!$E$2:$E$9999,'QUALIFIED EFH'!EC$5))</f>
        <v>0</v>
      </c>
      <c r="ED105" s="476">
        <f>IF(ED$2&lt;&gt;"",IF($C105&lt;&gt;"TBA",ED$2/114,0),SUMIFS('HOURS&amp;CYCLES INPUT'!$F$2:$F$9999,'HOURS&amp;CYCLES INPUT'!$C$2:$C$9999,'QUALIFIED EFH'!$C105,'HOURS&amp;CYCLES INPUT'!$D$2:$D$9999,'QUALIFIED EFH'!ED$4,'HOURS&amp;CYCLES INPUT'!$E$2:$E$9999,'QUALIFIED EFH'!ED$5))</f>
        <v>0</v>
      </c>
      <c r="EE105" s="476">
        <f>IF(EE$2&lt;&gt;"",IF($C105&lt;&gt;"TBA",EE$2/114,0),SUMIFS('HOURS&amp;CYCLES INPUT'!$F$2:$F$9999,'HOURS&amp;CYCLES INPUT'!$C$2:$C$9999,'QUALIFIED EFH'!$C105,'HOURS&amp;CYCLES INPUT'!$D$2:$D$9999,'QUALIFIED EFH'!EE$4,'HOURS&amp;CYCLES INPUT'!$E$2:$E$9999,'QUALIFIED EFH'!EE$5))</f>
        <v>0</v>
      </c>
      <c r="EF105" s="476">
        <f>IF(EF$2&lt;&gt;"",IF($C105&lt;&gt;"TBA",EF$2/114,0),SUMIFS('HOURS&amp;CYCLES INPUT'!$F$2:$F$9999,'HOURS&amp;CYCLES INPUT'!$C$2:$C$9999,'QUALIFIED EFH'!$C105,'HOURS&amp;CYCLES INPUT'!$D$2:$D$9999,'QUALIFIED EFH'!EF$4,'HOURS&amp;CYCLES INPUT'!$E$2:$E$9999,'QUALIFIED EFH'!EF$5))</f>
        <v>0</v>
      </c>
      <c r="EG105" s="476">
        <f>IF(EG$2&lt;&gt;"",IF($C105&lt;&gt;"TBA",EG$2/114,0),SUMIFS('HOURS&amp;CYCLES INPUT'!$F$2:$F$9999,'HOURS&amp;CYCLES INPUT'!$C$2:$C$9999,'QUALIFIED EFH'!$C105,'HOURS&amp;CYCLES INPUT'!$D$2:$D$9999,'QUALIFIED EFH'!EG$4,'HOURS&amp;CYCLES INPUT'!$E$2:$E$9999,'QUALIFIED EFH'!EG$5))</f>
        <v>0</v>
      </c>
      <c r="EH105" s="476">
        <f>IF(EH$2&lt;&gt;"",IF($C105&lt;&gt;"TBA",EH$2/114,0),SUMIFS('HOURS&amp;CYCLES INPUT'!$F$2:$F$9999,'HOURS&amp;CYCLES INPUT'!$C$2:$C$9999,'QUALIFIED EFH'!$C105,'HOURS&amp;CYCLES INPUT'!$D$2:$D$9999,'QUALIFIED EFH'!EH$4,'HOURS&amp;CYCLES INPUT'!$E$2:$E$9999,'QUALIFIED EFH'!EH$5))</f>
        <v>0</v>
      </c>
      <c r="EI105" s="476">
        <f>IF(EI$2&lt;&gt;"",IF($C105&lt;&gt;"TBA",EI$2/114,0),SUMIFS('HOURS&amp;CYCLES INPUT'!$F$2:$F$9999,'HOURS&amp;CYCLES INPUT'!$C$2:$C$9999,'QUALIFIED EFH'!$C105,'HOURS&amp;CYCLES INPUT'!$D$2:$D$9999,'QUALIFIED EFH'!EI$4,'HOURS&amp;CYCLES INPUT'!$E$2:$E$9999,'QUALIFIED EFH'!EI$5))</f>
        <v>0</v>
      </c>
      <c r="EJ105" s="476">
        <f>IF(EJ$2&lt;&gt;"",IF($C105&lt;&gt;"TBA",EJ$2/114,0),SUMIFS('HOURS&amp;CYCLES INPUT'!$F$2:$F$9999,'HOURS&amp;CYCLES INPUT'!$C$2:$C$9999,'QUALIFIED EFH'!$C105,'HOURS&amp;CYCLES INPUT'!$D$2:$D$9999,'QUALIFIED EFH'!EJ$4,'HOURS&amp;CYCLES INPUT'!$E$2:$E$9999,'QUALIFIED EFH'!EJ$5))</f>
        <v>0</v>
      </c>
      <c r="EK105" s="476">
        <f>IF(EK$2&lt;&gt;"",IF($C105&lt;&gt;"TBA",EK$2/114,0),SUMIFS('HOURS&amp;CYCLES INPUT'!$F$2:$F$9999,'HOURS&amp;CYCLES INPUT'!$C$2:$C$9999,'QUALIFIED EFH'!$C105,'HOURS&amp;CYCLES INPUT'!$D$2:$D$9999,'QUALIFIED EFH'!EK$4,'HOURS&amp;CYCLES INPUT'!$E$2:$E$9999,'QUALIFIED EFH'!EK$5))</f>
        <v>0</v>
      </c>
      <c r="EL105" s="476">
        <f>IF(EL$2&lt;&gt;"",IF($C105&lt;&gt;"TBA",EL$2/114,0),SUMIFS('HOURS&amp;CYCLES INPUT'!$F$2:$F$9999,'HOURS&amp;CYCLES INPUT'!$C$2:$C$9999,'QUALIFIED EFH'!$C105,'HOURS&amp;CYCLES INPUT'!$D$2:$D$9999,'QUALIFIED EFH'!EL$4,'HOURS&amp;CYCLES INPUT'!$E$2:$E$9999,'QUALIFIED EFH'!EL$5))</f>
        <v>0</v>
      </c>
      <c r="EM105" s="476">
        <f>IF(EM$2&lt;&gt;"",IF($C105&lt;&gt;"TBA",EM$2/114,0),SUMIFS('HOURS&amp;CYCLES INPUT'!$F$2:$F$9999,'HOURS&amp;CYCLES INPUT'!$C$2:$C$9999,'QUALIFIED EFH'!$C105,'HOURS&amp;CYCLES INPUT'!$D$2:$D$9999,'QUALIFIED EFH'!EM$4,'HOURS&amp;CYCLES INPUT'!$E$2:$E$9999,'QUALIFIED EFH'!EM$5))</f>
        <v>0</v>
      </c>
      <c r="EN105" s="476">
        <f>IF(EN$2&lt;&gt;"",IF($C105&lt;&gt;"TBA",EN$2/114,0),SUMIFS('HOURS&amp;CYCLES INPUT'!$F$2:$F$9999,'HOURS&amp;CYCLES INPUT'!$C$2:$C$9999,'QUALIFIED EFH'!$C105,'HOURS&amp;CYCLES INPUT'!$D$2:$D$9999,'QUALIFIED EFH'!EN$4,'HOURS&amp;CYCLES INPUT'!$E$2:$E$9999,'QUALIFIED EFH'!EN$5))</f>
        <v>0</v>
      </c>
      <c r="EO105" s="476">
        <f>IF(EO$2&lt;&gt;"",IF($C105&lt;&gt;"TBA",EO$2/114,0),SUMIFS('HOURS&amp;CYCLES INPUT'!$F$2:$F$9999,'HOURS&amp;CYCLES INPUT'!$C$2:$C$9999,'QUALIFIED EFH'!$C105,'HOURS&amp;CYCLES INPUT'!$D$2:$D$9999,'QUALIFIED EFH'!EO$4,'HOURS&amp;CYCLES INPUT'!$E$2:$E$9999,'QUALIFIED EFH'!EO$5))</f>
        <v>0</v>
      </c>
      <c r="EP105" s="476">
        <f>IF(EP$2&lt;&gt;"",IF($C105&lt;&gt;"TBA",EP$2/114,0),SUMIFS('HOURS&amp;CYCLES INPUT'!$F$2:$F$9999,'HOURS&amp;CYCLES INPUT'!$C$2:$C$9999,'QUALIFIED EFH'!$C105,'HOURS&amp;CYCLES INPUT'!$D$2:$D$9999,'QUALIFIED EFH'!EP$4,'HOURS&amp;CYCLES INPUT'!$E$2:$E$9999,'QUALIFIED EFH'!EP$5))</f>
        <v>0</v>
      </c>
      <c r="EQ105" s="476">
        <f>IF(EQ$2&lt;&gt;"",IF($C105&lt;&gt;"TBA",EQ$2/114,0),SUMIFS('HOURS&amp;CYCLES INPUT'!$F$2:$F$9999,'HOURS&amp;CYCLES INPUT'!$C$2:$C$9999,'QUALIFIED EFH'!$C105,'HOURS&amp;CYCLES INPUT'!$D$2:$D$9999,'QUALIFIED EFH'!EQ$4,'HOURS&amp;CYCLES INPUT'!$E$2:$E$9999,'QUALIFIED EFH'!EQ$5))</f>
        <v>0</v>
      </c>
      <c r="ER105" s="476">
        <f>IF(ER$2&lt;&gt;"",IF($C105&lt;&gt;"TBA",ER$2/114,0),SUMIFS('HOURS&amp;CYCLES INPUT'!$F$2:$F$9999,'HOURS&amp;CYCLES INPUT'!$C$2:$C$9999,'QUALIFIED EFH'!$C105,'HOURS&amp;CYCLES INPUT'!$D$2:$D$9999,'QUALIFIED EFH'!ER$4,'HOURS&amp;CYCLES INPUT'!$E$2:$E$9999,'QUALIFIED EFH'!ER$5))</f>
        <v>0</v>
      </c>
      <c r="ES105" s="476">
        <f>IF(ES$2&lt;&gt;"",IF($C105&lt;&gt;"TBA",ES$2/114,0),SUMIFS('HOURS&amp;CYCLES INPUT'!$F$2:$F$9999,'HOURS&amp;CYCLES INPUT'!$C$2:$C$9999,'QUALIFIED EFH'!$C105,'HOURS&amp;CYCLES INPUT'!$D$2:$D$9999,'QUALIFIED EFH'!ES$4,'HOURS&amp;CYCLES INPUT'!$E$2:$E$9999,'QUALIFIED EFH'!ES$5))</f>
        <v>0</v>
      </c>
      <c r="ET105" s="476">
        <f>IF(ET$2&lt;&gt;"",IF($C105&lt;&gt;"TBA",ET$2/114,0),SUMIFS('HOURS&amp;CYCLES INPUT'!$F$2:$F$9999,'HOURS&amp;CYCLES INPUT'!$C$2:$C$9999,'QUALIFIED EFH'!$C105,'HOURS&amp;CYCLES INPUT'!$D$2:$D$9999,'QUALIFIED EFH'!ET$4,'HOURS&amp;CYCLES INPUT'!$E$2:$E$9999,'QUALIFIED EFH'!ET$5))</f>
        <v>0</v>
      </c>
      <c r="EU105" s="476">
        <f>IF(EU$2&lt;&gt;"",IF($C105&lt;&gt;"TBA",EU$2/114,0),SUMIFS('HOURS&amp;CYCLES INPUT'!$F$2:$F$9999,'HOURS&amp;CYCLES INPUT'!$C$2:$C$9999,'QUALIFIED EFH'!$C105,'HOURS&amp;CYCLES INPUT'!$D$2:$D$9999,'QUALIFIED EFH'!EU$4,'HOURS&amp;CYCLES INPUT'!$E$2:$E$9999,'QUALIFIED EFH'!EU$5))</f>
        <v>0</v>
      </c>
      <c r="EV105" s="476">
        <f>IF(EV$2&lt;&gt;"",IF($C105&lt;&gt;"TBA",EV$2/114,0),SUMIFS('HOURS&amp;CYCLES INPUT'!$F$2:$F$9999,'HOURS&amp;CYCLES INPUT'!$C$2:$C$9999,'QUALIFIED EFH'!$C105,'HOURS&amp;CYCLES INPUT'!$D$2:$D$9999,'QUALIFIED EFH'!EV$4,'HOURS&amp;CYCLES INPUT'!$E$2:$E$9999,'QUALIFIED EFH'!EV$5))</f>
        <v>0</v>
      </c>
      <c r="EW105" s="476">
        <f>IF(EW$2&lt;&gt;"",IF($C105&lt;&gt;"TBA",EW$2/114,0),SUMIFS('HOURS&amp;CYCLES INPUT'!$F$2:$F$9999,'HOURS&amp;CYCLES INPUT'!$C$2:$C$9999,'QUALIFIED EFH'!$C105,'HOURS&amp;CYCLES INPUT'!$D$2:$D$9999,'QUALIFIED EFH'!EW$4,'HOURS&amp;CYCLES INPUT'!$E$2:$E$9999,'QUALIFIED EFH'!EW$5))</f>
        <v>0</v>
      </c>
      <c r="EX105" s="476">
        <f>IF(EX$2&lt;&gt;"",IF($C105&lt;&gt;"TBA",EX$2/114,0),SUMIFS('HOURS&amp;CYCLES INPUT'!$F$2:$F$9999,'HOURS&amp;CYCLES INPUT'!$C$2:$C$9999,'QUALIFIED EFH'!$C105,'HOURS&amp;CYCLES INPUT'!$D$2:$D$9999,'QUALIFIED EFH'!EX$4,'HOURS&amp;CYCLES INPUT'!$E$2:$E$9999,'QUALIFIED EFH'!EX$5))</f>
        <v>0</v>
      </c>
      <c r="EY105" s="476">
        <f>IF(EY$2&lt;&gt;"",IF($C105&lt;&gt;"TBA",EY$2/114,0),SUMIFS('HOURS&amp;CYCLES INPUT'!$F$2:$F$9999,'HOURS&amp;CYCLES INPUT'!$C$2:$C$9999,'QUALIFIED EFH'!$C105,'HOURS&amp;CYCLES INPUT'!$D$2:$D$9999,'QUALIFIED EFH'!EY$4,'HOURS&amp;CYCLES INPUT'!$E$2:$E$9999,'QUALIFIED EFH'!EY$5))</f>
        <v>0</v>
      </c>
      <c r="EZ105" s="476">
        <f>IF(EZ$2&lt;&gt;"",IF($C105&lt;&gt;"TBA",EZ$2/114,0),SUMIFS('HOURS&amp;CYCLES INPUT'!$F$2:$F$9999,'HOURS&amp;CYCLES INPUT'!$C$2:$C$9999,'QUALIFIED EFH'!$C105,'HOURS&amp;CYCLES INPUT'!$D$2:$D$9999,'QUALIFIED EFH'!EZ$4,'HOURS&amp;CYCLES INPUT'!$E$2:$E$9999,'QUALIFIED EFH'!EZ$5))</f>
        <v>0</v>
      </c>
      <c r="FA105" s="476">
        <f>IF(FA$2&lt;&gt;"",IF($C105&lt;&gt;"TBA",FA$2/114,0),SUMIFS('HOURS&amp;CYCLES INPUT'!$F$2:$F$9999,'HOURS&amp;CYCLES INPUT'!$C$2:$C$9999,'QUALIFIED EFH'!$C105,'HOURS&amp;CYCLES INPUT'!$D$2:$D$9999,'QUALIFIED EFH'!FA$4,'HOURS&amp;CYCLES INPUT'!$E$2:$E$9999,'QUALIFIED EFH'!FA$5))</f>
        <v>0</v>
      </c>
      <c r="FB105" s="476">
        <f>IF(FB$2&lt;&gt;"",IF($C105&lt;&gt;"TBA",FB$2/114,0),SUMIFS('HOURS&amp;CYCLES INPUT'!$F$2:$F$9999,'HOURS&amp;CYCLES INPUT'!$C$2:$C$9999,'QUALIFIED EFH'!$C105,'HOURS&amp;CYCLES INPUT'!$D$2:$D$9999,'QUALIFIED EFH'!FB$4,'HOURS&amp;CYCLES INPUT'!$E$2:$E$9999,'QUALIFIED EFH'!FB$5))</f>
        <v>0</v>
      </c>
      <c r="FC105" s="476">
        <f>IF(FC$2&lt;&gt;"",IF($C105&lt;&gt;"TBA",FC$2/114,0),SUMIFS('HOURS&amp;CYCLES INPUT'!$F$2:$F$9999,'HOURS&amp;CYCLES INPUT'!$C$2:$C$9999,'QUALIFIED EFH'!$C105,'HOURS&amp;CYCLES INPUT'!$D$2:$D$9999,'QUALIFIED EFH'!FC$4,'HOURS&amp;CYCLES INPUT'!$E$2:$E$9999,'QUALIFIED EFH'!FC$5))</f>
        <v>0</v>
      </c>
      <c r="FD105" s="476">
        <f>IF(FD$2&lt;&gt;"",IF($C105&lt;&gt;"TBA",FD$2/114,0),SUMIFS('HOURS&amp;CYCLES INPUT'!$F$2:$F$9999,'HOURS&amp;CYCLES INPUT'!$C$2:$C$9999,'QUALIFIED EFH'!$C105,'HOURS&amp;CYCLES INPUT'!$D$2:$D$9999,'QUALIFIED EFH'!FD$4,'HOURS&amp;CYCLES INPUT'!$E$2:$E$9999,'QUALIFIED EFH'!FD$5))</f>
        <v>0</v>
      </c>
      <c r="FE105" s="476">
        <f>IF(FE$2&lt;&gt;"",IF($C105&lt;&gt;"TBA",FE$2/114,0),SUMIFS('HOURS&amp;CYCLES INPUT'!$F$2:$F$9999,'HOURS&amp;CYCLES INPUT'!$C$2:$C$9999,'QUALIFIED EFH'!$C105,'HOURS&amp;CYCLES INPUT'!$D$2:$D$9999,'QUALIFIED EFH'!FE$4,'HOURS&amp;CYCLES INPUT'!$E$2:$E$9999,'QUALIFIED EFH'!FE$5))</f>
        <v>0</v>
      </c>
      <c r="FF105" s="476">
        <f>IF(FF$2&lt;&gt;"",IF($C105&lt;&gt;"TBA",FF$2/114,0),SUMIFS('HOURS&amp;CYCLES INPUT'!$F$2:$F$9999,'HOURS&amp;CYCLES INPUT'!$C$2:$C$9999,'QUALIFIED EFH'!$C105,'HOURS&amp;CYCLES INPUT'!$D$2:$D$9999,'QUALIFIED EFH'!FF$4,'HOURS&amp;CYCLES INPUT'!$E$2:$E$9999,'QUALIFIED EFH'!FF$5))</f>
        <v>0</v>
      </c>
      <c r="FG105" s="476">
        <f>IF(FG$2&lt;&gt;"",IF($C105&lt;&gt;"TBA",FG$2/114,0),SUMIFS('HOURS&amp;CYCLES INPUT'!$F$2:$F$9999,'HOURS&amp;CYCLES INPUT'!$C$2:$C$9999,'QUALIFIED EFH'!$C105,'HOURS&amp;CYCLES INPUT'!$D$2:$D$9999,'QUALIFIED EFH'!FG$4,'HOURS&amp;CYCLES INPUT'!$E$2:$E$9999,'QUALIFIED EFH'!FG$5))</f>
        <v>0</v>
      </c>
      <c r="FH105" s="476">
        <f>IF(FH$2&lt;&gt;"",IF($C105&lt;&gt;"TBA",FH$2/114,0),SUMIFS('HOURS&amp;CYCLES INPUT'!$F$2:$F$9999,'HOURS&amp;CYCLES INPUT'!$C$2:$C$9999,'QUALIFIED EFH'!$C105,'HOURS&amp;CYCLES INPUT'!$D$2:$D$9999,'QUALIFIED EFH'!FH$4,'HOURS&amp;CYCLES INPUT'!$E$2:$E$9999,'QUALIFIED EFH'!FH$5))</f>
        <v>0</v>
      </c>
      <c r="FI105" s="476">
        <f>IF(FI$2&lt;&gt;"",IF($C105&lt;&gt;"TBA",FI$2/114,0),SUMIFS('HOURS&amp;CYCLES INPUT'!$F$2:$F$9999,'HOURS&amp;CYCLES INPUT'!$C$2:$C$9999,'QUALIFIED EFH'!$C105,'HOURS&amp;CYCLES INPUT'!$D$2:$D$9999,'QUALIFIED EFH'!FI$4,'HOURS&amp;CYCLES INPUT'!$E$2:$E$9999,'QUALIFIED EFH'!FI$5))</f>
        <v>0</v>
      </c>
      <c r="FJ105" s="476">
        <f>IF(FJ$2&lt;&gt;"",IF($C105&lt;&gt;"TBA",FJ$2/114,0),SUMIFS('HOURS&amp;CYCLES INPUT'!$F$2:$F$9999,'HOURS&amp;CYCLES INPUT'!$C$2:$C$9999,'QUALIFIED EFH'!$C105,'HOURS&amp;CYCLES INPUT'!$D$2:$D$9999,'QUALIFIED EFH'!FJ$4,'HOURS&amp;CYCLES INPUT'!$E$2:$E$9999,'QUALIFIED EFH'!FJ$5))</f>
        <v>0</v>
      </c>
      <c r="FK105" s="476">
        <f>IF(FK$2&lt;&gt;"",IF($C105&lt;&gt;"TBA",FK$2/114,0),SUMIFS('HOURS&amp;CYCLES INPUT'!$F$2:$F$9999,'HOURS&amp;CYCLES INPUT'!$C$2:$C$9999,'QUALIFIED EFH'!$C105,'HOURS&amp;CYCLES INPUT'!$D$2:$D$9999,'QUALIFIED EFH'!FK$4,'HOURS&amp;CYCLES INPUT'!$E$2:$E$9999,'QUALIFIED EFH'!FK$5))</f>
        <v>0</v>
      </c>
      <c r="FL105" s="476">
        <f>IF(FL$2&lt;&gt;"",IF($C105&lt;&gt;"TBA",FL$2/114,0),SUMIFS('HOURS&amp;CYCLES INPUT'!$F$2:$F$9999,'HOURS&amp;CYCLES INPUT'!$C$2:$C$9999,'QUALIFIED EFH'!$C105,'HOURS&amp;CYCLES INPUT'!$D$2:$D$9999,'QUALIFIED EFH'!FL$4,'HOURS&amp;CYCLES INPUT'!$E$2:$E$9999,'QUALIFIED EFH'!FL$5))</f>
        <v>0</v>
      </c>
      <c r="FM105" s="476">
        <f>IF(FM$2&lt;&gt;"",IF($C105&lt;&gt;"TBA",FM$2/114,0),SUMIFS('HOURS&amp;CYCLES INPUT'!$F$2:$F$9999,'HOURS&amp;CYCLES INPUT'!$C$2:$C$9999,'QUALIFIED EFH'!$C105,'HOURS&amp;CYCLES INPUT'!$D$2:$D$9999,'QUALIFIED EFH'!FM$4,'HOURS&amp;CYCLES INPUT'!$E$2:$E$9999,'QUALIFIED EFH'!FM$5))</f>
        <v>0</v>
      </c>
      <c r="FN105" s="476">
        <f>IF(FN$2&lt;&gt;"",IF($C105&lt;&gt;"TBA",FN$2/114,0),SUMIFS('HOURS&amp;CYCLES INPUT'!$F$2:$F$9999,'HOURS&amp;CYCLES INPUT'!$C$2:$C$9999,'QUALIFIED EFH'!$C105,'HOURS&amp;CYCLES INPUT'!$D$2:$D$9999,'QUALIFIED EFH'!FN$4,'HOURS&amp;CYCLES INPUT'!$E$2:$E$9999,'QUALIFIED EFH'!FN$5))</f>
        <v>0</v>
      </c>
      <c r="FO105" s="476">
        <f>IF(FO$2&lt;&gt;"",IF($C105&lt;&gt;"TBA",FO$2/114,0),SUMIFS('HOURS&amp;CYCLES INPUT'!$F$2:$F$9999,'HOURS&amp;CYCLES INPUT'!$C$2:$C$9999,'QUALIFIED EFH'!$C105,'HOURS&amp;CYCLES INPUT'!$D$2:$D$9999,'QUALIFIED EFH'!FO$4,'HOURS&amp;CYCLES INPUT'!$E$2:$E$9999,'QUALIFIED EFH'!FO$5))</f>
        <v>0</v>
      </c>
      <c r="FP105" s="476">
        <f>IF(FP$2&lt;&gt;"",IF($C105&lt;&gt;"TBA",FP$2/114,0),SUMIFS('HOURS&amp;CYCLES INPUT'!$F$2:$F$9999,'HOURS&amp;CYCLES INPUT'!$C$2:$C$9999,'QUALIFIED EFH'!$C105,'HOURS&amp;CYCLES INPUT'!$D$2:$D$9999,'QUALIFIED EFH'!FP$4,'HOURS&amp;CYCLES INPUT'!$E$2:$E$9999,'QUALIFIED EFH'!FP$5))</f>
        <v>0</v>
      </c>
      <c r="FQ105" s="476">
        <f>IF(FQ$2&lt;&gt;"",IF($C105&lt;&gt;"TBA",FQ$2/114,0),SUMIFS('HOURS&amp;CYCLES INPUT'!$F$2:$F$9999,'HOURS&amp;CYCLES INPUT'!$C$2:$C$9999,'QUALIFIED EFH'!$C105,'HOURS&amp;CYCLES INPUT'!$D$2:$D$9999,'QUALIFIED EFH'!FQ$4,'HOURS&amp;CYCLES INPUT'!$E$2:$E$9999,'QUALIFIED EFH'!FQ$5))</f>
        <v>0</v>
      </c>
      <c r="FR105" s="476">
        <f>IF(FR$2&lt;&gt;"",IF($C105&lt;&gt;"TBA",FR$2/114,0),SUMIFS('HOURS&amp;CYCLES INPUT'!$F$2:$F$9999,'HOURS&amp;CYCLES INPUT'!$C$2:$C$9999,'QUALIFIED EFH'!$C105,'HOURS&amp;CYCLES INPUT'!$D$2:$D$9999,'QUALIFIED EFH'!FR$4,'HOURS&amp;CYCLES INPUT'!$E$2:$E$9999,'QUALIFIED EFH'!FR$5))</f>
        <v>0</v>
      </c>
      <c r="FS105" s="476">
        <f>IF(FS$2&lt;&gt;"",IF($C105&lt;&gt;"TBA",FS$2/114,0),SUMIFS('HOURS&amp;CYCLES INPUT'!$F$2:$F$9999,'HOURS&amp;CYCLES INPUT'!$C$2:$C$9999,'QUALIFIED EFH'!$C105,'HOURS&amp;CYCLES INPUT'!$D$2:$D$9999,'QUALIFIED EFH'!FS$4,'HOURS&amp;CYCLES INPUT'!$E$2:$E$9999,'QUALIFIED EFH'!FS$5))</f>
        <v>0</v>
      </c>
      <c r="FT105" s="476">
        <f>IF(FT$2&lt;&gt;"",IF($C105&lt;&gt;"TBA",FT$2/114,0),SUMIFS('HOURS&amp;CYCLES INPUT'!$F$2:$F$9999,'HOURS&amp;CYCLES INPUT'!$C$2:$C$9999,'QUALIFIED EFH'!$C105,'HOURS&amp;CYCLES INPUT'!$D$2:$D$9999,'QUALIFIED EFH'!FT$4,'HOURS&amp;CYCLES INPUT'!$E$2:$E$9999,'QUALIFIED EFH'!FT$5))</f>
        <v>0</v>
      </c>
      <c r="FU105" s="476">
        <f>IF(FU$2&lt;&gt;"",IF($C105&lt;&gt;"TBA",FU$2/114,0),SUMIFS('HOURS&amp;CYCLES INPUT'!$F$2:$F$9999,'HOURS&amp;CYCLES INPUT'!$C$2:$C$9999,'QUALIFIED EFH'!$C105,'HOURS&amp;CYCLES INPUT'!$D$2:$D$9999,'QUALIFIED EFH'!FU$4,'HOURS&amp;CYCLES INPUT'!$E$2:$E$9999,'QUALIFIED EFH'!FU$5))</f>
        <v>0</v>
      </c>
      <c r="FV105" s="476">
        <f>IF(FV$2&lt;&gt;"",IF($C105&lt;&gt;"TBA",FV$2/114,0),SUMIFS('HOURS&amp;CYCLES INPUT'!$F$2:$F$9999,'HOURS&amp;CYCLES INPUT'!$C$2:$C$9999,'QUALIFIED EFH'!$C105,'HOURS&amp;CYCLES INPUT'!$D$2:$D$9999,'QUALIFIED EFH'!FV$4,'HOURS&amp;CYCLES INPUT'!$E$2:$E$9999,'QUALIFIED EFH'!FV$5))</f>
        <v>0</v>
      </c>
      <c r="FW105" s="476">
        <f>IF(FW$2&lt;&gt;"",IF($C105&lt;&gt;"TBA",FW$2/114,0),SUMIFS('HOURS&amp;CYCLES INPUT'!$F$2:$F$9999,'HOURS&amp;CYCLES INPUT'!$C$2:$C$9999,'QUALIFIED EFH'!$C105,'HOURS&amp;CYCLES INPUT'!$D$2:$D$9999,'QUALIFIED EFH'!FW$4,'HOURS&amp;CYCLES INPUT'!$E$2:$E$9999,'QUALIFIED EFH'!FW$5))</f>
        <v>0</v>
      </c>
      <c r="FX105" s="476">
        <f>IF(FX$2&lt;&gt;"",IF($C105&lt;&gt;"TBA",FX$2/114,0),SUMIFS('HOURS&amp;CYCLES INPUT'!$F$2:$F$9999,'HOURS&amp;CYCLES INPUT'!$C$2:$C$9999,'QUALIFIED EFH'!$C105,'HOURS&amp;CYCLES INPUT'!$D$2:$D$9999,'QUALIFIED EFH'!FX$4,'HOURS&amp;CYCLES INPUT'!$E$2:$E$9999,'QUALIFIED EFH'!FX$5))</f>
        <v>0</v>
      </c>
      <c r="FY105" s="476">
        <f>IF(FY$2&lt;&gt;"",IF($C105&lt;&gt;"TBA",FY$2/114,0),SUMIFS('HOURS&amp;CYCLES INPUT'!$F$2:$F$9999,'HOURS&amp;CYCLES INPUT'!$C$2:$C$9999,'QUALIFIED EFH'!$C105,'HOURS&amp;CYCLES INPUT'!$D$2:$D$9999,'QUALIFIED EFH'!FY$4,'HOURS&amp;CYCLES INPUT'!$E$2:$E$9999,'QUALIFIED EFH'!FY$5))</f>
        <v>0</v>
      </c>
      <c r="FZ105" s="476">
        <f>IF(FZ$2&lt;&gt;"",IF($C105&lt;&gt;"TBA",FZ$2/114,0),SUMIFS('HOURS&amp;CYCLES INPUT'!$F$2:$F$9999,'HOURS&amp;CYCLES INPUT'!$C$2:$C$9999,'QUALIFIED EFH'!$C105,'HOURS&amp;CYCLES INPUT'!$D$2:$D$9999,'QUALIFIED EFH'!FZ$4,'HOURS&amp;CYCLES INPUT'!$E$2:$E$9999,'QUALIFIED EFH'!FZ$5))</f>
        <v>0</v>
      </c>
      <c r="GA105" s="476">
        <f>IF(GA$2&lt;&gt;"",IF($C105&lt;&gt;"TBA",GA$2/114,0),SUMIFS('HOURS&amp;CYCLES INPUT'!$F$2:$F$9999,'HOURS&amp;CYCLES INPUT'!$C$2:$C$9999,'QUALIFIED EFH'!$C105,'HOURS&amp;CYCLES INPUT'!$D$2:$D$9999,'QUALIFIED EFH'!GA$4,'HOURS&amp;CYCLES INPUT'!$E$2:$E$9999,'QUALIFIED EFH'!GA$5))</f>
        <v>0</v>
      </c>
      <c r="GB105" s="476">
        <f>IF(GB$2&lt;&gt;"",IF($C105&lt;&gt;"TBA",GB$2/114,0),SUMIFS('HOURS&amp;CYCLES INPUT'!$F$2:$F$9999,'HOURS&amp;CYCLES INPUT'!$C$2:$C$9999,'QUALIFIED EFH'!$C105,'HOURS&amp;CYCLES INPUT'!$D$2:$D$9999,'QUALIFIED EFH'!GB$4,'HOURS&amp;CYCLES INPUT'!$E$2:$E$9999,'QUALIFIED EFH'!GB$5))</f>
        <v>0</v>
      </c>
    </row>
    <row r="106" spans="3:184" x14ac:dyDescent="0.35">
      <c r="C106" s="472">
        <f>'QUALIFIED ENGINES'!D139</f>
        <v>91500</v>
      </c>
      <c r="D106" s="476">
        <f>IF(D$2&lt;&gt;"",IF($C106&lt;&gt;"TBA",D$2/114,0),SUMIFS('HOURS&amp;CYCLES INPUT'!$F$2:$F$9999,'HOURS&amp;CYCLES INPUT'!$C$2:$C$9999,'QUALIFIED EFH'!$C106,'HOURS&amp;CYCLES INPUT'!$D$2:$D$9999,'QUALIFIED EFH'!D$4,'HOURS&amp;CYCLES INPUT'!$E$2:$E$9999,'QUALIFIED EFH'!D$5))</f>
        <v>0</v>
      </c>
      <c r="E106" s="476">
        <f>IF(E$2&lt;&gt;"",IF($C106&lt;&gt;"TBA",E$2/114,0),SUMIFS('HOURS&amp;CYCLES INPUT'!$F$2:$F$9999,'HOURS&amp;CYCLES INPUT'!$C$2:$C$9999,'QUALIFIED EFH'!$C106,'HOURS&amp;CYCLES INPUT'!$D$2:$D$9999,'QUALIFIED EFH'!E$4,'HOURS&amp;CYCLES INPUT'!$E$2:$E$9999,'QUALIFIED EFH'!E$5))</f>
        <v>0</v>
      </c>
      <c r="F106" s="476">
        <f>IF(F$2&lt;&gt;"",IF($C106&lt;&gt;"TBA",F$2/114,0),SUMIFS('HOURS&amp;CYCLES INPUT'!$F$2:$F$9999,'HOURS&amp;CYCLES INPUT'!$C$2:$C$9999,'QUALIFIED EFH'!$C106,'HOURS&amp;CYCLES INPUT'!$D$2:$D$9999,'QUALIFIED EFH'!F$4,'HOURS&amp;CYCLES INPUT'!$E$2:$E$9999,'QUALIFIED EFH'!F$5))</f>
        <v>0</v>
      </c>
      <c r="G106" s="476">
        <f>IF(G$2&lt;&gt;"",IF($C106&lt;&gt;"TBA",G$2/114,0),SUMIFS('HOURS&amp;CYCLES INPUT'!$F$2:$F$9999,'HOURS&amp;CYCLES INPUT'!$C$2:$C$9999,'QUALIFIED EFH'!$C106,'HOURS&amp;CYCLES INPUT'!$D$2:$D$9999,'QUALIFIED EFH'!G$4,'HOURS&amp;CYCLES INPUT'!$E$2:$E$9999,'QUALIFIED EFH'!G$5))</f>
        <v>0</v>
      </c>
      <c r="H106" s="476">
        <f>IF(H$2&lt;&gt;"",IF($C106&lt;&gt;"TBA",H$2/114,0),SUMIFS('HOURS&amp;CYCLES INPUT'!$F$2:$F$9999,'HOURS&amp;CYCLES INPUT'!$C$2:$C$9999,'QUALIFIED EFH'!$C106,'HOURS&amp;CYCLES INPUT'!$D$2:$D$9999,'QUALIFIED EFH'!H$4,'HOURS&amp;CYCLES INPUT'!$E$2:$E$9999,'QUALIFIED EFH'!H$5))</f>
        <v>0</v>
      </c>
      <c r="I106" s="476">
        <f>IF(I$2&lt;&gt;"",IF($C106&lt;&gt;"TBA",I$2/114,0),SUMIFS('HOURS&amp;CYCLES INPUT'!$F$2:$F$9999,'HOURS&amp;CYCLES INPUT'!$C$2:$C$9999,'QUALIFIED EFH'!$C106,'HOURS&amp;CYCLES INPUT'!$D$2:$D$9999,'QUALIFIED EFH'!I$4,'HOURS&amp;CYCLES INPUT'!$E$2:$E$9999,'QUALIFIED EFH'!I$5))</f>
        <v>0</v>
      </c>
      <c r="J106" s="476">
        <f>IF(J$2&lt;&gt;"",IF($C106&lt;&gt;"TBA",J$2/114,0),SUMIFS('HOURS&amp;CYCLES INPUT'!$F$2:$F$9999,'HOURS&amp;CYCLES INPUT'!$C$2:$C$9999,'QUALIFIED EFH'!$C106,'HOURS&amp;CYCLES INPUT'!$D$2:$D$9999,'QUALIFIED EFH'!J$4,'HOURS&amp;CYCLES INPUT'!$E$2:$E$9999,'QUALIFIED EFH'!J$5))</f>
        <v>0</v>
      </c>
      <c r="K106" s="476">
        <f>IF(K$2&lt;&gt;"",IF($C106&lt;&gt;"TBA",K$2/114,0),SUMIFS('HOURS&amp;CYCLES INPUT'!$F$2:$F$9999,'HOURS&amp;CYCLES INPUT'!$C$2:$C$9999,'QUALIFIED EFH'!$C106,'HOURS&amp;CYCLES INPUT'!$D$2:$D$9999,'QUALIFIED EFH'!K$4,'HOURS&amp;CYCLES INPUT'!$E$2:$E$9999,'QUALIFIED EFH'!K$5))</f>
        <v>0</v>
      </c>
      <c r="L106" s="476">
        <f>IF(L$2&lt;&gt;"",IF($C106&lt;&gt;"TBA",L$2/114,0),SUMIFS('HOURS&amp;CYCLES INPUT'!$F$2:$F$9999,'HOURS&amp;CYCLES INPUT'!$C$2:$C$9999,'QUALIFIED EFH'!$C106,'HOURS&amp;CYCLES INPUT'!$D$2:$D$9999,'QUALIFIED EFH'!L$4,'HOURS&amp;CYCLES INPUT'!$E$2:$E$9999,'QUALIFIED EFH'!L$5))</f>
        <v>0</v>
      </c>
      <c r="M106" s="476">
        <f>IF(M$2&lt;&gt;"",IF($C106&lt;&gt;"TBA",M$2/114,0),SUMIFS('HOURS&amp;CYCLES INPUT'!$F$2:$F$9999,'HOURS&amp;CYCLES INPUT'!$C$2:$C$9999,'QUALIFIED EFH'!$C106,'HOURS&amp;CYCLES INPUT'!$D$2:$D$9999,'QUALIFIED EFH'!M$4,'HOURS&amp;CYCLES INPUT'!$E$2:$E$9999,'QUALIFIED EFH'!M$5))</f>
        <v>0</v>
      </c>
      <c r="N106" s="476">
        <f>IF(N$2&lt;&gt;"",IF($C106&lt;&gt;"TBA",N$2/114,0),SUMIFS('HOURS&amp;CYCLES INPUT'!$F$2:$F$9999,'HOURS&amp;CYCLES INPUT'!$C$2:$C$9999,'QUALIFIED EFH'!$C106,'HOURS&amp;CYCLES INPUT'!$D$2:$D$9999,'QUALIFIED EFH'!N$4,'HOURS&amp;CYCLES INPUT'!$E$2:$E$9999,'QUALIFIED EFH'!N$5))</f>
        <v>0</v>
      </c>
      <c r="O106" s="476">
        <f>IF(O$2&lt;&gt;"",IF($C106&lt;&gt;"TBA",O$2/114,0),SUMIFS('HOURS&amp;CYCLES INPUT'!$F$2:$F$9999,'HOURS&amp;CYCLES INPUT'!$C$2:$C$9999,'QUALIFIED EFH'!$C106,'HOURS&amp;CYCLES INPUT'!$D$2:$D$9999,'QUALIFIED EFH'!O$4,'HOURS&amp;CYCLES INPUT'!$E$2:$E$9999,'QUALIFIED EFH'!O$5))</f>
        <v>0</v>
      </c>
      <c r="P106" s="476">
        <f>IF(P$2&lt;&gt;"",IF($C106&lt;&gt;"TBA",P$2/114,0),SUMIFS('HOURS&amp;CYCLES INPUT'!$F$2:$F$9999,'HOURS&amp;CYCLES INPUT'!$C$2:$C$9999,'QUALIFIED EFH'!$C106,'HOURS&amp;CYCLES INPUT'!$D$2:$D$9999,'QUALIFIED EFH'!P$4,'HOURS&amp;CYCLES INPUT'!$E$2:$E$9999,'QUALIFIED EFH'!P$5))</f>
        <v>0</v>
      </c>
      <c r="Q106" s="476">
        <f>IF(Q$2&lt;&gt;"",IF($C106&lt;&gt;"TBA",Q$2/114,0),SUMIFS('HOURS&amp;CYCLES INPUT'!$F$2:$F$9999,'HOURS&amp;CYCLES INPUT'!$C$2:$C$9999,'QUALIFIED EFH'!$C106,'HOURS&amp;CYCLES INPUT'!$D$2:$D$9999,'QUALIFIED EFH'!Q$4,'HOURS&amp;CYCLES INPUT'!$E$2:$E$9999,'QUALIFIED EFH'!Q$5))</f>
        <v>0</v>
      </c>
      <c r="R106" s="476">
        <f>IF(R$1&lt;&gt;"",IF($C106&lt;&gt;"TBA",R$1/114,0),SUMIFS('HOURS&amp;CYCLES INPUT'!$F$2:$F$9999,'HOURS&amp;CYCLES INPUT'!$C$2:$C$9999,'QUALIFIED EFH'!$C106,'HOURS&amp;CYCLES INPUT'!$D$2:$D$9999,'QUALIFIED EFH'!R$4,'HOURS&amp;CYCLES INPUT'!$E$2:$E$9999,'QUALIFIED EFH'!R$5))</f>
        <v>0</v>
      </c>
      <c r="S106" s="476">
        <f>IF(S$2&lt;&gt;"",IF($C106&lt;&gt;"TBA",S$2/114,0),SUMIFS('HOURS&amp;CYCLES INPUT'!$F$2:$F$9999,'HOURS&amp;CYCLES INPUT'!$C$2:$C$9999,'QUALIFIED EFH'!$C106,'HOURS&amp;CYCLES INPUT'!$D$2:$D$9999,'QUALIFIED EFH'!S$4,'HOURS&amp;CYCLES INPUT'!$E$2:$E$9999,'QUALIFIED EFH'!S$5))</f>
        <v>0</v>
      </c>
      <c r="T106" s="476">
        <f>IF(T$2&lt;&gt;"",IF($C106&lt;&gt;"TBA",T$2/114,0),SUMIFS('HOURS&amp;CYCLES INPUT'!$F$2:$F$9999,'HOURS&amp;CYCLES INPUT'!$C$2:$C$9999,'QUALIFIED EFH'!$C106,'HOURS&amp;CYCLES INPUT'!$D$2:$D$9999,'QUALIFIED EFH'!T$4,'HOURS&amp;CYCLES INPUT'!$E$2:$E$9999,'QUALIFIED EFH'!T$5))</f>
        <v>0</v>
      </c>
      <c r="U106" s="476">
        <f>IF(U$2&lt;&gt;"",IF($C106&lt;&gt;"TBA",U$2/114,0),SUMIFS('HOURS&amp;CYCLES INPUT'!$F$2:$F$9999,'HOURS&amp;CYCLES INPUT'!$C$2:$C$9999,'QUALIFIED EFH'!$C106,'HOURS&amp;CYCLES INPUT'!$D$2:$D$9999,'QUALIFIED EFH'!U$4,'HOURS&amp;CYCLES INPUT'!$E$2:$E$9999,'QUALIFIED EFH'!U$5))</f>
        <v>0</v>
      </c>
      <c r="V106" s="476">
        <f>IF(V$2&lt;&gt;"",IF($C106&lt;&gt;"TBA",V$2/114,0),SUMIFS('HOURS&amp;CYCLES INPUT'!$F$2:$F$9999,'HOURS&amp;CYCLES INPUT'!$C$2:$C$9999,'QUALIFIED EFH'!$C106,'HOURS&amp;CYCLES INPUT'!$D$2:$D$9999,'QUALIFIED EFH'!V$4,'HOURS&amp;CYCLES INPUT'!$E$2:$E$9999,'QUALIFIED EFH'!V$5))</f>
        <v>0</v>
      </c>
      <c r="W106" s="476">
        <f>IF(W$2&lt;&gt;"",IF($C106&lt;&gt;"TBA",W$2/114,0),SUMIFS('HOURS&amp;CYCLES INPUT'!$F$2:$F$9999,'HOURS&amp;CYCLES INPUT'!$C$2:$C$9999,'QUALIFIED EFH'!$C106,'HOURS&amp;CYCLES INPUT'!$D$2:$D$9999,'QUALIFIED EFH'!W$4,'HOURS&amp;CYCLES INPUT'!$E$2:$E$9999,'QUALIFIED EFH'!W$5))</f>
        <v>0</v>
      </c>
      <c r="X106" s="476">
        <f>IF(X$2&lt;&gt;"",IF($C106&lt;&gt;"TBA",X$2/114,0),SUMIFS('HOURS&amp;CYCLES INPUT'!$F$2:$F$9999,'HOURS&amp;CYCLES INPUT'!$C$2:$C$9999,'QUALIFIED EFH'!$C106,'HOURS&amp;CYCLES INPUT'!$D$2:$D$9999,'QUALIFIED EFH'!X$4,'HOURS&amp;CYCLES INPUT'!$E$2:$E$9999,'QUALIFIED EFH'!X$5))</f>
        <v>0</v>
      </c>
      <c r="Y106" s="476">
        <f>IF(Y$2&lt;&gt;"",IF($C106&lt;&gt;"TBA",Y$2/114,0),SUMIFS('HOURS&amp;CYCLES INPUT'!$F$2:$F$9999,'HOURS&amp;CYCLES INPUT'!$C$2:$C$9999,'QUALIFIED EFH'!$C106,'HOURS&amp;CYCLES INPUT'!$D$2:$D$9999,'QUALIFIED EFH'!Y$4,'HOURS&amp;CYCLES INPUT'!$E$2:$E$9999,'QUALIFIED EFH'!Y$5))</f>
        <v>0</v>
      </c>
      <c r="Z106" s="476">
        <f>IF(Z$2&lt;&gt;"",IF($C106&lt;&gt;"TBA",Z$2/114,0),SUMIFS('HOURS&amp;CYCLES INPUT'!$F$2:$F$9999,'HOURS&amp;CYCLES INPUT'!$C$2:$C$9999,'QUALIFIED EFH'!$C106,'HOURS&amp;CYCLES INPUT'!$D$2:$D$9999,'QUALIFIED EFH'!Z$4,'HOURS&amp;CYCLES INPUT'!$E$2:$E$9999,'QUALIFIED EFH'!Z$5))</f>
        <v>150.03</v>
      </c>
      <c r="AA106" s="476">
        <f>IF(AA$2&lt;&gt;"",IF($C106&lt;&gt;"TBA",AA$2/114,0),SUMIFS('HOURS&amp;CYCLES INPUT'!$F$2:$F$9999,'HOURS&amp;CYCLES INPUT'!$C$2:$C$9999,'QUALIFIED EFH'!$C106,'HOURS&amp;CYCLES INPUT'!$D$2:$D$9999,'QUALIFIED EFH'!AA$4,'HOURS&amp;CYCLES INPUT'!$E$2:$E$9999,'QUALIFIED EFH'!AA$5))</f>
        <v>427.48</v>
      </c>
      <c r="AB106" s="476">
        <f>IF(AB$2&lt;&gt;"",IF($C106&lt;&gt;"TBA",AB$2/114,0),SUMIFS('HOURS&amp;CYCLES INPUT'!$F$2:$F$9999,'HOURS&amp;CYCLES INPUT'!$C$2:$C$9999,'QUALIFIED EFH'!$C106,'HOURS&amp;CYCLES INPUT'!$D$2:$D$9999,'QUALIFIED EFH'!AB$4,'HOURS&amp;CYCLES INPUT'!$E$2:$E$9999,'QUALIFIED EFH'!AB$5))</f>
        <v>454.37</v>
      </c>
      <c r="AC106" s="476">
        <f>IF(AC$2&lt;&gt;"",IF($C106&lt;&gt;"TBA",AC$2/114,0),SUMIFS('HOURS&amp;CYCLES INPUT'!$F$2:$F$9999,'HOURS&amp;CYCLES INPUT'!$C$2:$C$9999,'QUALIFIED EFH'!$C106,'HOURS&amp;CYCLES INPUT'!$D$2:$D$9999,'QUALIFIED EFH'!AC$4,'HOURS&amp;CYCLES INPUT'!$E$2:$E$9999,'QUALIFIED EFH'!AC$5))</f>
        <v>392.68</v>
      </c>
      <c r="AD106" s="476">
        <f>IF(AD$2&lt;&gt;"",IF($C106&lt;&gt;"TBA",AD$2/114,0),SUMIFS('HOURS&amp;CYCLES INPUT'!$F$2:$F$9999,'HOURS&amp;CYCLES INPUT'!$C$2:$C$9999,'QUALIFIED EFH'!$C106,'HOURS&amp;CYCLES INPUT'!$D$2:$D$9999,'QUALIFIED EFH'!AD$4,'HOURS&amp;CYCLES INPUT'!$E$2:$E$9999,'QUALIFIED EFH'!AD$5))</f>
        <v>375.82</v>
      </c>
      <c r="AE106" s="476">
        <f>IF(AE$2&lt;&gt;"",IF($C106&lt;&gt;"TBA",AE$2/114,0),SUMIFS('HOURS&amp;CYCLES INPUT'!$F$2:$F$9999,'HOURS&amp;CYCLES INPUT'!$C$2:$C$9999,'QUALIFIED EFH'!$C106,'HOURS&amp;CYCLES INPUT'!$D$2:$D$9999,'QUALIFIED EFH'!AE$4,'HOURS&amp;CYCLES INPUT'!$E$2:$E$9999,'QUALIFIED EFH'!AE$5))</f>
        <v>449.38</v>
      </c>
      <c r="AF106" s="476">
        <f>IF(AF$2&lt;&gt;"",IF($C106&lt;&gt;"TBA",AF$2/114,0),SUMIFS('HOURS&amp;CYCLES INPUT'!$F$2:$F$9999,'HOURS&amp;CYCLES INPUT'!$C$2:$C$9999,'QUALIFIED EFH'!$C106,'HOURS&amp;CYCLES INPUT'!$D$2:$D$9999,'QUALIFIED EFH'!AF$4,'HOURS&amp;CYCLES INPUT'!$E$2:$E$9999,'QUALIFIED EFH'!AF$5))</f>
        <v>431.8</v>
      </c>
      <c r="AG106" s="476">
        <f>IF(AG$2&lt;&gt;"",IF($C106&lt;&gt;"TBA",AG$2/114,0),SUMIFS('HOURS&amp;CYCLES INPUT'!$F$2:$F$9999,'HOURS&amp;CYCLES INPUT'!$C$2:$C$9999,'QUALIFIED EFH'!$C106,'HOURS&amp;CYCLES INPUT'!$D$2:$D$9999,'QUALIFIED EFH'!AG$4,'HOURS&amp;CYCLES INPUT'!$E$2:$E$9999,'QUALIFIED EFH'!AG$5))</f>
        <v>360.27</v>
      </c>
      <c r="AH106" s="476">
        <f>IF(AH$2&lt;&gt;"",IF($C106&lt;&gt;"TBA",AH$2/114,0),SUMIFS('HOURS&amp;CYCLES INPUT'!$F$2:$F$9999,'HOURS&amp;CYCLES INPUT'!$C$2:$C$9999,'QUALIFIED EFH'!$C106,'HOURS&amp;CYCLES INPUT'!$D$2:$D$9999,'QUALIFIED EFH'!AH$4,'HOURS&amp;CYCLES INPUT'!$E$2:$E$9999,'QUALIFIED EFH'!AH$5))</f>
        <v>385.43</v>
      </c>
      <c r="AI106" s="476">
        <f>IF(AI$2&lt;&gt;"",IF($C106&lt;&gt;"TBA",AI$2/114,0),SUMIFS('HOURS&amp;CYCLES INPUT'!$F$2:$F$9999,'HOURS&amp;CYCLES INPUT'!$C$2:$C$9999,'QUALIFIED EFH'!$C106,'HOURS&amp;CYCLES INPUT'!$D$2:$D$9999,'QUALIFIED EFH'!AI$4,'HOURS&amp;CYCLES INPUT'!$E$2:$E$9999,'QUALIFIED EFH'!AI$5))</f>
        <v>468.8</v>
      </c>
      <c r="AJ106" s="476">
        <f>IF(AJ$2&lt;&gt;"",IF($C106&lt;&gt;"TBA",AJ$2/114,0),SUMIFS('HOURS&amp;CYCLES INPUT'!$F$2:$F$9999,'HOURS&amp;CYCLES INPUT'!$C$2:$C$9999,'QUALIFIED EFH'!$C106,'HOURS&amp;CYCLES INPUT'!$D$2:$D$9999,'QUALIFIED EFH'!AJ$4,'HOURS&amp;CYCLES INPUT'!$E$2:$E$9999,'QUALIFIED EFH'!AJ$5))</f>
        <v>431.94</v>
      </c>
      <c r="AK106" s="476">
        <f>IF(AK$2&lt;&gt;"",IF($C106&lt;&gt;"TBA",AK$2/114,0),SUMIFS('HOURS&amp;CYCLES INPUT'!$F$2:$F$9999,'HOURS&amp;CYCLES INPUT'!$C$2:$C$9999,'QUALIFIED EFH'!$C106,'HOURS&amp;CYCLES INPUT'!$D$2:$D$9999,'QUALIFIED EFH'!AK$4,'HOURS&amp;CYCLES INPUT'!$E$2:$E$9999,'QUALIFIED EFH'!AK$5))</f>
        <v>378.26</v>
      </c>
      <c r="AL106" s="476">
        <f>IF(AL$2&lt;&gt;"",IF($C106&lt;&gt;"TBA",AL$2/114,0),SUMIFS('HOURS&amp;CYCLES INPUT'!$F$2:$F$9999,'HOURS&amp;CYCLES INPUT'!$C$2:$C$9999,'QUALIFIED EFH'!$C106,'HOURS&amp;CYCLES INPUT'!$D$2:$D$9999,'QUALIFIED EFH'!AL$4,'HOURS&amp;CYCLES INPUT'!$E$2:$E$9999,'QUALIFIED EFH'!AL$5))</f>
        <v>466.65</v>
      </c>
      <c r="AM106" s="476">
        <f>IF(AM$2&lt;&gt;"",IF($C106&lt;&gt;"TBA",AM$2/114,0),SUMIFS('HOURS&amp;CYCLES INPUT'!$F$2:$F$9999,'HOURS&amp;CYCLES INPUT'!$C$2:$C$9999,'QUALIFIED EFH'!$C106,'HOURS&amp;CYCLES INPUT'!$D$2:$D$9999,'QUALIFIED EFH'!AM$4,'HOURS&amp;CYCLES INPUT'!$E$2:$E$9999,'QUALIFIED EFH'!AM$5))</f>
        <v>408.9</v>
      </c>
      <c r="AN106" s="476">
        <f>IF(AN$2&lt;&gt;"",IF($C106&lt;&gt;"TBA",AN$2/114,0),SUMIFS('HOURS&amp;CYCLES INPUT'!$F$2:$F$9999,'HOURS&amp;CYCLES INPUT'!$C$2:$C$9999,'QUALIFIED EFH'!$C106,'HOURS&amp;CYCLES INPUT'!$D$2:$D$9999,'QUALIFIED EFH'!AN$4,'HOURS&amp;CYCLES INPUT'!$E$2:$E$9999,'QUALIFIED EFH'!AN$5))</f>
        <v>398.87</v>
      </c>
      <c r="AO106" s="476">
        <f>IF(AO$2&lt;&gt;"",IF($C106&lt;&gt;"TBA",AO$2/114,0),SUMIFS('HOURS&amp;CYCLES INPUT'!$F$2:$F$9999,'HOURS&amp;CYCLES INPUT'!$C$2:$C$9999,'QUALIFIED EFH'!$C106,'HOURS&amp;CYCLES INPUT'!$D$2:$D$9999,'QUALIFIED EFH'!AO$4,'HOURS&amp;CYCLES INPUT'!$E$2:$E$9999,'QUALIFIED EFH'!AO$5))</f>
        <v>447.95</v>
      </c>
      <c r="AP106" s="476">
        <f>IF(AP$2&lt;&gt;"",IF($C106&lt;&gt;"TBA",AP$2/114,0),SUMIFS('HOURS&amp;CYCLES INPUT'!$F$2:$F$9999,'HOURS&amp;CYCLES INPUT'!$C$2:$C$9999,'QUALIFIED EFH'!$C106,'HOURS&amp;CYCLES INPUT'!$D$2:$D$9999,'QUALIFIED EFH'!AP$4,'HOURS&amp;CYCLES INPUT'!$E$2:$E$9999,'QUALIFIED EFH'!AP$5))</f>
        <v>419.05</v>
      </c>
      <c r="AQ106" s="476">
        <f>IF(AQ$2&lt;&gt;"",IF($C106&lt;&gt;"TBA",AQ$2/114,0),SUMIFS('HOURS&amp;CYCLES INPUT'!$F$2:$F$9999,'HOURS&amp;CYCLES INPUT'!$C$2:$C$9999,'QUALIFIED EFH'!$C106,'HOURS&amp;CYCLES INPUT'!$D$2:$D$9999,'QUALIFIED EFH'!AQ$4,'HOURS&amp;CYCLES INPUT'!$E$2:$E$9999,'QUALIFIED EFH'!AQ$5))</f>
        <v>294.95999999999998</v>
      </c>
      <c r="AR106" s="476">
        <f>IF(AR$2&lt;&gt;"",IF($C106&lt;&gt;"TBA",AR$2/114,0),SUMIFS('HOURS&amp;CYCLES INPUT'!$F$2:$F$9999,'HOURS&amp;CYCLES INPUT'!$C$2:$C$9999,'QUALIFIED EFH'!$C106,'HOURS&amp;CYCLES INPUT'!$D$2:$D$9999,'QUALIFIED EFH'!AR$4,'HOURS&amp;CYCLES INPUT'!$E$2:$E$9999,'QUALIFIED EFH'!AR$5))</f>
        <v>0</v>
      </c>
      <c r="AS106" s="476">
        <f>IF(AS$2&lt;&gt;"",IF($C106&lt;&gt;"TBA",AS$2/114,0),SUMIFS('HOURS&amp;CYCLES INPUT'!$F$2:$F$9999,'HOURS&amp;CYCLES INPUT'!$C$2:$C$9999,'QUALIFIED EFH'!$C106,'HOURS&amp;CYCLES INPUT'!$D$2:$D$9999,'QUALIFIED EFH'!AS$4,'HOURS&amp;CYCLES INPUT'!$E$2:$E$9999,'QUALIFIED EFH'!AS$5))</f>
        <v>0</v>
      </c>
      <c r="AT106" s="476">
        <f>IF(AT$2&lt;&gt;"",IF($C106&lt;&gt;"TBA",AT$2/114,0),SUMIFS('HOURS&amp;CYCLES INPUT'!$F$2:$F$9999,'HOURS&amp;CYCLES INPUT'!$C$2:$C$9999,'QUALIFIED EFH'!$C106,'HOURS&amp;CYCLES INPUT'!$D$2:$D$9999,'QUALIFIED EFH'!AT$4,'HOURS&amp;CYCLES INPUT'!$E$2:$E$9999,'QUALIFIED EFH'!AT$5))</f>
        <v>0</v>
      </c>
      <c r="AU106" s="476">
        <f>IF(AU$2&lt;&gt;"",IF($C106&lt;&gt;"TBA",AU$2/114,0),SUMIFS('HOURS&amp;CYCLES INPUT'!$F$2:$F$9999,'HOURS&amp;CYCLES INPUT'!$C$2:$C$9999,'QUALIFIED EFH'!$C106,'HOURS&amp;CYCLES INPUT'!$D$2:$D$9999,'QUALIFIED EFH'!AU$4,'HOURS&amp;CYCLES INPUT'!$E$2:$E$9999,'QUALIFIED EFH'!AU$5))</f>
        <v>0.99</v>
      </c>
      <c r="AV106" s="476">
        <f>IF(AV$2&lt;&gt;"",IF($C106&lt;&gt;"TBA",AV$2/114,0),SUMIFS('HOURS&amp;CYCLES INPUT'!$F$2:$F$9999,'HOURS&amp;CYCLES INPUT'!$C$2:$C$9999,'QUALIFIED EFH'!$C106,'HOURS&amp;CYCLES INPUT'!$D$2:$D$9999,'QUALIFIED EFH'!AV$4,'HOURS&amp;CYCLES INPUT'!$E$2:$E$9999,'QUALIFIED EFH'!AV$5))</f>
        <v>136.58000000000001</v>
      </c>
      <c r="AW106" s="476">
        <f>IF(AW$2&lt;&gt;"",IF($C106&lt;&gt;"TBA",AW$2/114,0),SUMIFS('HOURS&amp;CYCLES INPUT'!$F$2:$F$9999,'HOURS&amp;CYCLES INPUT'!$C$2:$C$9999,'QUALIFIED EFH'!$C106,'HOURS&amp;CYCLES INPUT'!$D$2:$D$9999,'QUALIFIED EFH'!AW$4,'HOURS&amp;CYCLES INPUT'!$E$2:$E$9999,'QUALIFIED EFH'!AW$5))</f>
        <v>131.94999999999999</v>
      </c>
      <c r="AX106" s="476">
        <f>IF(AX$2&lt;&gt;"",IF($C106&lt;&gt;"TBA",AX$2/114,0),SUMIFS('HOURS&amp;CYCLES INPUT'!$F$2:$F$9999,'HOURS&amp;CYCLES INPUT'!$C$2:$C$9999,'QUALIFIED EFH'!$C106,'HOURS&amp;CYCLES INPUT'!$D$2:$D$9999,'QUALIFIED EFH'!AX$4,'HOURS&amp;CYCLES INPUT'!$E$2:$E$9999,'QUALIFIED EFH'!AX$5))</f>
        <v>145.63999999999999</v>
      </c>
      <c r="AY106" s="476">
        <f>IF(AY$2&lt;&gt;"",IF($C106&lt;&gt;"TBA",AY$2/114,0),SUMIFS('HOURS&amp;CYCLES INPUT'!$F$2:$F$9999,'HOURS&amp;CYCLES INPUT'!$C$2:$C$9999,'QUALIFIED EFH'!$C106,'HOURS&amp;CYCLES INPUT'!$D$2:$D$9999,'QUALIFIED EFH'!AY$4,'HOURS&amp;CYCLES INPUT'!$E$2:$E$9999,'QUALIFIED EFH'!AY$5))</f>
        <v>147.61000000000001</v>
      </c>
      <c r="AZ106" s="476">
        <f>IF(AZ$2&lt;&gt;"",IF($C106&lt;&gt;"TBA",AZ$2/114,0),SUMIFS('HOURS&amp;CYCLES INPUT'!$F$2:$F$9999,'HOURS&amp;CYCLES INPUT'!$C$2:$C$9999,'QUALIFIED EFH'!$C106,'HOURS&amp;CYCLES INPUT'!$D$2:$D$9999,'QUALIFIED EFH'!AZ$4,'HOURS&amp;CYCLES INPUT'!$E$2:$E$9999,'QUALIFIED EFH'!AZ$5))</f>
        <v>228.07</v>
      </c>
      <c r="BA106" s="476">
        <f>IF(BA$2&lt;&gt;"",IF($C106&lt;&gt;"TBA",BA$2/114,0),SUMIFS('HOURS&amp;CYCLES INPUT'!$F$2:$F$9999,'HOURS&amp;CYCLES INPUT'!$C$2:$C$9999,'QUALIFIED EFH'!$C106,'HOURS&amp;CYCLES INPUT'!$D$2:$D$9999,'QUALIFIED EFH'!BA$4,'HOURS&amp;CYCLES INPUT'!$E$2:$E$9999,'QUALIFIED EFH'!BA$5))</f>
        <v>247.5</v>
      </c>
      <c r="BB106" s="476">
        <f>IF(BB$2&lt;&gt;"",IF($C106&lt;&gt;"TBA",BB$2/114,0),SUMIFS('HOURS&amp;CYCLES INPUT'!$F$2:$F$9999,'HOURS&amp;CYCLES INPUT'!$C$2:$C$9999,'QUALIFIED EFH'!$C106,'HOURS&amp;CYCLES INPUT'!$D$2:$D$9999,'QUALIFIED EFH'!BB$4,'HOURS&amp;CYCLES INPUT'!$E$2:$E$9999,'QUALIFIED EFH'!BB$5))</f>
        <v>31.13</v>
      </c>
      <c r="BC106" s="476">
        <f>IF(BC$2&lt;&gt;"",IF($C106&lt;&gt;"TBA",BC$2/114,0),SUMIFS('HOURS&amp;CYCLES INPUT'!$F$2:$F$9999,'HOURS&amp;CYCLES INPUT'!$C$2:$C$9999,'QUALIFIED EFH'!$C106,'HOURS&amp;CYCLES INPUT'!$D$2:$D$9999,'QUALIFIED EFH'!BC$4,'HOURS&amp;CYCLES INPUT'!$E$2:$E$9999,'QUALIFIED EFH'!BC$5))</f>
        <v>158.28</v>
      </c>
      <c r="BD106" s="476">
        <f>IF(BD$2&lt;&gt;"",IF($C106&lt;&gt;"TBA",BD$2/114,0),SUMIFS('HOURS&amp;CYCLES INPUT'!$F$2:$F$9999,'HOURS&amp;CYCLES INPUT'!$C$2:$C$9999,'QUALIFIED EFH'!$C106,'HOURS&amp;CYCLES INPUT'!$D$2:$D$9999,'QUALIFIED EFH'!BD$4,'HOURS&amp;CYCLES INPUT'!$E$2:$E$9999,'QUALIFIED EFH'!BD$5))</f>
        <v>69.69</v>
      </c>
      <c r="BE106" s="476">
        <f>IF(BE$2&lt;&gt;"",IF($C106&lt;&gt;"TBA",BE$2/114,0),SUMIFS('HOURS&amp;CYCLES INPUT'!$F$2:$F$9999,'HOURS&amp;CYCLES INPUT'!$C$2:$C$9999,'QUALIFIED EFH'!$C106,'HOURS&amp;CYCLES INPUT'!$D$2:$D$9999,'QUALIFIED EFH'!BE$4,'HOURS&amp;CYCLES INPUT'!$E$2:$E$9999,'QUALIFIED EFH'!BE$5))</f>
        <v>142.62</v>
      </c>
      <c r="BF106" s="476">
        <f>IF(BF$2&lt;&gt;"",IF($C106&lt;&gt;"TBA",BF$2/114,0),SUMIFS('HOURS&amp;CYCLES INPUT'!$F$2:$F$9999,'HOURS&amp;CYCLES INPUT'!$C$2:$C$9999,'QUALIFIED EFH'!$C106,'HOURS&amp;CYCLES INPUT'!$D$2:$D$9999,'QUALIFIED EFH'!BF$4,'HOURS&amp;CYCLES INPUT'!$E$2:$E$9999,'QUALIFIED EFH'!BF$5))</f>
        <v>138.01</v>
      </c>
      <c r="BG106" s="476">
        <f>IF(BG$2&lt;&gt;"",IF($C106&lt;&gt;"TBA",BG$2/114,0),SUMIFS('HOURS&amp;CYCLES INPUT'!$F$2:$F$9999,'HOURS&amp;CYCLES INPUT'!$C$2:$C$9999,'QUALIFIED EFH'!$C106,'HOURS&amp;CYCLES INPUT'!$D$2:$D$9999,'QUALIFIED EFH'!BG$4,'HOURS&amp;CYCLES INPUT'!$E$2:$E$9999,'QUALIFIED EFH'!BG$5))</f>
        <v>232.02</v>
      </c>
      <c r="BH106" s="476">
        <f>IF(BH$2&lt;&gt;"",IF($C106&lt;&gt;"TBA",BH$2/114,0),SUMIFS('HOURS&amp;CYCLES INPUT'!$F$2:$F$9999,'HOURS&amp;CYCLES INPUT'!$C$2:$C$9999,'QUALIFIED EFH'!$C106,'HOURS&amp;CYCLES INPUT'!$D$2:$D$9999,'QUALIFIED EFH'!BH$4,'HOURS&amp;CYCLES INPUT'!$E$2:$E$9999,'QUALIFIED EFH'!BH$5))</f>
        <v>274.75</v>
      </c>
      <c r="BI106" s="476">
        <f>IF(BI$2&lt;&gt;"",IF($C106&lt;&gt;"TBA",BI$2/114,0),SUMIFS('HOURS&amp;CYCLES INPUT'!$F$2:$F$9999,'HOURS&amp;CYCLES INPUT'!$C$2:$C$9999,'QUALIFIED EFH'!$C106,'HOURS&amp;CYCLES INPUT'!$D$2:$D$9999,'QUALIFIED EFH'!BI$4,'HOURS&amp;CYCLES INPUT'!$E$2:$E$9999,'QUALIFIED EFH'!BI$5))</f>
        <v>198.33</v>
      </c>
      <c r="BJ106" s="476">
        <f>IF(BJ$2&lt;&gt;"",IF($C106&lt;&gt;"TBA",BJ$2/114,0),SUMIFS('HOURS&amp;CYCLES INPUT'!$F$2:$F$9999,'HOURS&amp;CYCLES INPUT'!$C$2:$C$9999,'QUALIFIED EFH'!$C106,'HOURS&amp;CYCLES INPUT'!$D$2:$D$9999,'QUALIFIED EFH'!BJ$4,'HOURS&amp;CYCLES INPUT'!$E$2:$E$9999,'QUALIFIED EFH'!BJ$5))</f>
        <v>338.72</v>
      </c>
      <c r="BK106" s="476">
        <f>IF(BK$2&lt;&gt;"",IF($C106&lt;&gt;"TBA",BK$2/114,0),SUMIFS('HOURS&amp;CYCLES INPUT'!$F$2:$F$9999,'HOURS&amp;CYCLES INPUT'!$C$2:$C$9999,'QUALIFIED EFH'!$C106,'HOURS&amp;CYCLES INPUT'!$D$2:$D$9999,'QUALIFIED EFH'!BK$4,'HOURS&amp;CYCLES INPUT'!$E$2:$E$9999,'QUALIFIED EFH'!BK$5))</f>
        <v>398.12</v>
      </c>
      <c r="BL106" s="476">
        <f>IF(BL$2&lt;&gt;"",IF($C106&lt;&gt;"TBA",BL$2/114,0),SUMIFS('HOURS&amp;CYCLES INPUT'!$F$2:$F$9999,'HOURS&amp;CYCLES INPUT'!$C$2:$C$9999,'QUALIFIED EFH'!$C106,'HOURS&amp;CYCLES INPUT'!$D$2:$D$9999,'QUALIFIED EFH'!BL$4,'HOURS&amp;CYCLES INPUT'!$E$2:$E$9999,'QUALIFIED EFH'!BL$5))</f>
        <v>285.08</v>
      </c>
      <c r="BM106" s="476">
        <f>IF(BM$2&lt;&gt;"",IF($C106&lt;&gt;"TBA",BM$2/114,0),SUMIFS('HOURS&amp;CYCLES INPUT'!$F$2:$F$9999,'HOURS&amp;CYCLES INPUT'!$C$2:$C$9999,'QUALIFIED EFH'!$C106,'HOURS&amp;CYCLES INPUT'!$D$2:$D$9999,'QUALIFIED EFH'!BM$4,'HOURS&amp;CYCLES INPUT'!$E$2:$E$9999,'QUALIFIED EFH'!BM$5))</f>
        <v>359.7</v>
      </c>
      <c r="BN106" s="476">
        <f>IF(BN$2&lt;&gt;"",IF($C106&lt;&gt;"TBA",BN$2/114,0),SUMIFS('HOURS&amp;CYCLES INPUT'!$F$2:$F$9999,'HOURS&amp;CYCLES INPUT'!$C$2:$C$9999,'QUALIFIED EFH'!$C106,'HOURS&amp;CYCLES INPUT'!$D$2:$D$9999,'QUALIFIED EFH'!BN$4,'HOURS&amp;CYCLES INPUT'!$E$2:$E$9999,'QUALIFIED EFH'!BN$5))</f>
        <v>357.36</v>
      </c>
      <c r="BO106" s="476">
        <f>IF(BO$2&lt;&gt;"",IF($C106&lt;&gt;"TBA",BO$2/114,0),SUMIFS('HOURS&amp;CYCLES INPUT'!$F$2:$F$9999,'HOURS&amp;CYCLES INPUT'!$C$2:$C$9999,'QUALIFIED EFH'!$C106,'HOURS&amp;CYCLES INPUT'!$D$2:$D$9999,'QUALIFIED EFH'!BO$4,'HOURS&amp;CYCLES INPUT'!$E$2:$E$9999,'QUALIFIED EFH'!BO$5))</f>
        <v>162.18</v>
      </c>
      <c r="BP106" s="476">
        <f>IF(BP$2&lt;&gt;"",IF($C106&lt;&gt;"TBA",BP$2/114,0),SUMIFS('HOURS&amp;CYCLES INPUT'!$F$2:$F$9999,'HOURS&amp;CYCLES INPUT'!$C$2:$C$9999,'QUALIFIED EFH'!$C106,'HOURS&amp;CYCLES INPUT'!$D$2:$D$9999,'QUALIFIED EFH'!BP$4,'HOURS&amp;CYCLES INPUT'!$E$2:$E$9999,'QUALIFIED EFH'!BP$5))</f>
        <v>0</v>
      </c>
      <c r="BQ106" s="476">
        <f>IF(BQ$2&lt;&gt;"",IF($C106&lt;&gt;"TBA",BQ$2/114,0),SUMIFS('HOURS&amp;CYCLES INPUT'!$F$2:$F$9999,'HOURS&amp;CYCLES INPUT'!$C$2:$C$9999,'QUALIFIED EFH'!$C106,'HOURS&amp;CYCLES INPUT'!$D$2:$D$9999,'QUALIFIED EFH'!BQ$4,'HOURS&amp;CYCLES INPUT'!$E$2:$E$9999,'QUALIFIED EFH'!BQ$5))</f>
        <v>0</v>
      </c>
      <c r="BR106" s="476">
        <f>IF(BR$2&lt;&gt;"",IF($C106&lt;&gt;"TBA",BR$2/114,0),SUMIFS('HOURS&amp;CYCLES INPUT'!$F$2:$F$9999,'HOURS&amp;CYCLES INPUT'!$C$2:$C$9999,'QUALIFIED EFH'!$C106,'HOURS&amp;CYCLES INPUT'!$D$2:$D$9999,'QUALIFIED EFH'!BR$4,'HOURS&amp;CYCLES INPUT'!$E$2:$E$9999,'QUALIFIED EFH'!BR$5))</f>
        <v>0</v>
      </c>
      <c r="BS106" s="476">
        <f>IF(BS$2&lt;&gt;"",IF($C106&lt;&gt;"TBA",BS$2/114,0),SUMIFS('HOURS&amp;CYCLES INPUT'!$F$2:$F$9999,'HOURS&amp;CYCLES INPUT'!$C$2:$C$9999,'QUALIFIED EFH'!$C106,'HOURS&amp;CYCLES INPUT'!$D$2:$D$9999,'QUALIFIED EFH'!BS$4,'HOURS&amp;CYCLES INPUT'!$E$2:$E$9999,'QUALIFIED EFH'!BS$5))</f>
        <v>0</v>
      </c>
      <c r="BT106" s="476">
        <f>IF(BT$2&lt;&gt;"",IF($C106&lt;&gt;"TBA",BT$2/114,0),SUMIFS('HOURS&amp;CYCLES INPUT'!$F$2:$F$9999,'HOURS&amp;CYCLES INPUT'!$C$2:$C$9999,'QUALIFIED EFH'!$C106,'HOURS&amp;CYCLES INPUT'!$D$2:$D$9999,'QUALIFIED EFH'!BT$4,'HOURS&amp;CYCLES INPUT'!$E$2:$E$9999,'QUALIFIED EFH'!BT$5))</f>
        <v>0</v>
      </c>
      <c r="BU106" s="476">
        <f>IF(BU$2&lt;&gt;"",IF($C106&lt;&gt;"TBA",BU$2/114,0),SUMIFS('HOURS&amp;CYCLES INPUT'!$F$2:$F$9999,'HOURS&amp;CYCLES INPUT'!$C$2:$C$9999,'QUALIFIED EFH'!$C106,'HOURS&amp;CYCLES INPUT'!$D$2:$D$9999,'QUALIFIED EFH'!BU$4,'HOURS&amp;CYCLES INPUT'!$E$2:$E$9999,'QUALIFIED EFH'!BU$5))</f>
        <v>0</v>
      </c>
      <c r="BV106" s="476">
        <f>IF(BV$2&lt;&gt;"",IF($C106&lt;&gt;"TBA",BV$2/114,0),SUMIFS('HOURS&amp;CYCLES INPUT'!$F$2:$F$9999,'HOURS&amp;CYCLES INPUT'!$C$2:$C$9999,'QUALIFIED EFH'!$C106,'HOURS&amp;CYCLES INPUT'!$D$2:$D$9999,'QUALIFIED EFH'!BV$4,'HOURS&amp;CYCLES INPUT'!$E$2:$E$9999,'QUALIFIED EFH'!BV$5))</f>
        <v>0</v>
      </c>
      <c r="BW106" s="476">
        <f>IF(BW$2&lt;&gt;"",IF($C106&lt;&gt;"TBA",BW$2/114,0),SUMIFS('HOURS&amp;CYCLES INPUT'!$F$2:$F$9999,'HOURS&amp;CYCLES INPUT'!$C$2:$C$9999,'QUALIFIED EFH'!$C106,'HOURS&amp;CYCLES INPUT'!$D$2:$D$9999,'QUALIFIED EFH'!BW$4,'HOURS&amp;CYCLES INPUT'!$E$2:$E$9999,'QUALIFIED EFH'!BW$5))</f>
        <v>0</v>
      </c>
      <c r="BX106" s="476">
        <f>IF(BX$2&lt;&gt;"",IF($C106&lt;&gt;"TBA",BX$2/114,0),SUMIFS('HOURS&amp;CYCLES INPUT'!$F$2:$F$9999,'HOURS&amp;CYCLES INPUT'!$C$2:$C$9999,'QUALIFIED EFH'!$C106,'HOURS&amp;CYCLES INPUT'!$D$2:$D$9999,'QUALIFIED EFH'!BX$4,'HOURS&amp;CYCLES INPUT'!$E$2:$E$9999,'QUALIFIED EFH'!BX$5))</f>
        <v>0</v>
      </c>
      <c r="BY106" s="476">
        <f>IF(BY$2&lt;&gt;"",IF($C106&lt;&gt;"TBA",BY$2/114,0),SUMIFS('HOURS&amp;CYCLES INPUT'!$F$2:$F$9999,'HOURS&amp;CYCLES INPUT'!$C$2:$C$9999,'QUALIFIED EFH'!$C106,'HOURS&amp;CYCLES INPUT'!$D$2:$D$9999,'QUALIFIED EFH'!BY$4,'HOURS&amp;CYCLES INPUT'!$E$2:$E$9999,'QUALIFIED EFH'!BY$5))</f>
        <v>0</v>
      </c>
      <c r="BZ106" s="476">
        <f>IF(BZ$2&lt;&gt;"",IF($C106&lt;&gt;"TBA",BZ$2/114,0),SUMIFS('HOURS&amp;CYCLES INPUT'!$F$2:$F$9999,'HOURS&amp;CYCLES INPUT'!$C$2:$C$9999,'QUALIFIED EFH'!$C106,'HOURS&amp;CYCLES INPUT'!$D$2:$D$9999,'QUALIFIED EFH'!BZ$4,'HOURS&amp;CYCLES INPUT'!$E$2:$E$9999,'QUALIFIED EFH'!BZ$5))</f>
        <v>0</v>
      </c>
      <c r="CA106" s="476">
        <f>IF(CA$2&lt;&gt;"",IF($C106&lt;&gt;"TBA",CA$2/114,0),SUMIFS('HOURS&amp;CYCLES INPUT'!$F$2:$F$9999,'HOURS&amp;CYCLES INPUT'!$C$2:$C$9999,'QUALIFIED EFH'!$C106,'HOURS&amp;CYCLES INPUT'!$D$2:$D$9999,'QUALIFIED EFH'!CA$4,'HOURS&amp;CYCLES INPUT'!$E$2:$E$9999,'QUALIFIED EFH'!CA$5))</f>
        <v>304.02999999999997</v>
      </c>
      <c r="CB106" s="476">
        <f>IF(CB$2&lt;&gt;"",IF($C106&lt;&gt;"TBA",CB$2/114,0),SUMIFS('HOURS&amp;CYCLES INPUT'!$F$2:$F$9999,'HOURS&amp;CYCLES INPUT'!$C$2:$C$9999,'QUALIFIED EFH'!$C106,'HOURS&amp;CYCLES INPUT'!$D$2:$D$9999,'QUALIFIED EFH'!CB$4,'HOURS&amp;CYCLES INPUT'!$E$2:$E$9999,'QUALIFIED EFH'!CB$5))</f>
        <v>359.86</v>
      </c>
      <c r="CC106" s="476">
        <f>IF(CC$2&lt;&gt;"",IF($C106&lt;&gt;"TBA",CC$2/114,0),SUMIFS('HOURS&amp;CYCLES INPUT'!$F$2:$F$9999,'HOURS&amp;CYCLES INPUT'!$C$2:$C$9999,'QUALIFIED EFH'!$C106,'HOURS&amp;CYCLES INPUT'!$D$2:$D$9999,'QUALIFIED EFH'!CC$4,'HOURS&amp;CYCLES INPUT'!$E$2:$E$9999,'QUALIFIED EFH'!CC$5))</f>
        <v>402</v>
      </c>
      <c r="CD106" s="476">
        <f>IF(CD$2&lt;&gt;"",IF($C106&lt;&gt;"TBA",CD$2/114,0),SUMIFS('HOURS&amp;CYCLES INPUT'!$F$2:$F$9999,'HOURS&amp;CYCLES INPUT'!$C$2:$C$9999,'QUALIFIED EFH'!$C106,'HOURS&amp;CYCLES INPUT'!$D$2:$D$9999,'QUALIFIED EFH'!CD$4,'HOURS&amp;CYCLES INPUT'!$E$2:$E$9999,'QUALIFIED EFH'!CD$5))</f>
        <v>421.52</v>
      </c>
      <c r="CE106" s="476">
        <f>IF(CE$2&lt;&gt;"",IF($C106&lt;&gt;"TBA",CE$2/114,0),SUMIFS('HOURS&amp;CYCLES INPUT'!$F$2:$F$9999,'HOURS&amp;CYCLES INPUT'!$C$2:$C$9999,'QUALIFIED EFH'!$C106,'HOURS&amp;CYCLES INPUT'!$D$2:$D$9999,'QUALIFIED EFH'!CE$4,'HOURS&amp;CYCLES INPUT'!$E$2:$E$9999,'QUALIFIED EFH'!CE$5))</f>
        <v>409.05</v>
      </c>
      <c r="CF106" s="476">
        <f>IF(CF$2&lt;&gt;"",IF($C106&lt;&gt;"TBA",CF$2/114,0),SUMIFS('HOURS&amp;CYCLES INPUT'!$F$2:$F$9999,'HOURS&amp;CYCLES INPUT'!$C$2:$C$9999,'QUALIFIED EFH'!$C106,'HOURS&amp;CYCLES INPUT'!$D$2:$D$9999,'QUALIFIED EFH'!CF$4,'HOURS&amp;CYCLES INPUT'!$E$2:$E$9999,'QUALIFIED EFH'!CF$5))</f>
        <v>412.18</v>
      </c>
      <c r="CG106" s="476">
        <f>IF(CG$2&lt;&gt;"",IF($C106&lt;&gt;"TBA",CG$2/114,0),SUMIFS('HOURS&amp;CYCLES INPUT'!$F$2:$F$9999,'HOURS&amp;CYCLES INPUT'!$C$2:$C$9999,'QUALIFIED EFH'!$C106,'HOURS&amp;CYCLES INPUT'!$D$2:$D$9999,'QUALIFIED EFH'!CG$4,'HOURS&amp;CYCLES INPUT'!$E$2:$E$9999,'QUALIFIED EFH'!CG$5))</f>
        <v>433.75</v>
      </c>
      <c r="CH106" s="476">
        <f>IF(CH$2&lt;&gt;"",IF($C106&lt;&gt;"TBA",CH$2/114,0),SUMIFS('HOURS&amp;CYCLES INPUT'!$F$2:$F$9999,'HOURS&amp;CYCLES INPUT'!$C$2:$C$9999,'QUALIFIED EFH'!$C106,'HOURS&amp;CYCLES INPUT'!$D$2:$D$9999,'QUALIFIED EFH'!CH$4,'HOURS&amp;CYCLES INPUT'!$E$2:$E$9999,'QUALIFIED EFH'!CH$5))</f>
        <v>424.5</v>
      </c>
      <c r="CI106" s="476">
        <f>IF(CI$2&lt;&gt;"",IF($C106&lt;&gt;"TBA",CI$2/114,0),SUMIFS('HOURS&amp;CYCLES INPUT'!$F$2:$F$9999,'HOURS&amp;CYCLES INPUT'!$C$2:$C$9999,'QUALIFIED EFH'!$C106,'HOURS&amp;CYCLES INPUT'!$D$2:$D$9999,'QUALIFIED EFH'!CI$4,'HOURS&amp;CYCLES INPUT'!$E$2:$E$9999,'QUALIFIED EFH'!CI$5))</f>
        <v>439.55</v>
      </c>
      <c r="CJ106" s="476">
        <f>IF(CJ$2&lt;&gt;"",IF($C106&lt;&gt;"TBA",CJ$2/114,0),SUMIFS('HOURS&amp;CYCLES INPUT'!$F$2:$F$9999,'HOURS&amp;CYCLES INPUT'!$C$2:$C$9999,'QUALIFIED EFH'!$C106,'HOURS&amp;CYCLES INPUT'!$D$2:$D$9999,'QUALIFIED EFH'!CJ$4,'HOURS&amp;CYCLES INPUT'!$E$2:$E$9999,'QUALIFIED EFH'!CJ$5))</f>
        <v>435.87</v>
      </c>
      <c r="CK106" s="476">
        <f>IF(CK$2&lt;&gt;"",IF($C106&lt;&gt;"TBA",CK$2/114,0),SUMIFS('HOURS&amp;CYCLES INPUT'!$F$2:$F$9999,'HOURS&amp;CYCLES INPUT'!$C$2:$C$9999,'QUALIFIED EFH'!$C106,'HOURS&amp;CYCLES INPUT'!$D$2:$D$9999,'QUALIFIED EFH'!CK$4,'HOURS&amp;CYCLES INPUT'!$E$2:$E$9999,'QUALIFIED EFH'!CK$5))</f>
        <v>440.98</v>
      </c>
      <c r="CL106" s="476">
        <f>IF(CL$2&lt;&gt;"",IF($C106&lt;&gt;"TBA",CL$2/114,0),SUMIFS('HOURS&amp;CYCLES INPUT'!$F$2:$F$9999,'HOURS&amp;CYCLES INPUT'!$C$2:$C$9999,'QUALIFIED EFH'!$C106,'HOURS&amp;CYCLES INPUT'!$D$2:$D$9999,'QUALIFIED EFH'!CL$4,'HOURS&amp;CYCLES INPUT'!$E$2:$E$9999,'QUALIFIED EFH'!CL$5))</f>
        <v>451.44</v>
      </c>
      <c r="CM106" s="476">
        <f>IF(CM$2&lt;&gt;"",IF($C106&lt;&gt;"TBA",CM$2/114,0),SUMIFS('HOURS&amp;CYCLES INPUT'!$F$2:$F$9999,'HOURS&amp;CYCLES INPUT'!$C$2:$C$9999,'QUALIFIED EFH'!$C106,'HOURS&amp;CYCLES INPUT'!$D$2:$D$9999,'QUALIFIED EFH'!CM$4,'HOURS&amp;CYCLES INPUT'!$E$2:$E$9999,'QUALIFIED EFH'!CM$5))</f>
        <v>498.74</v>
      </c>
      <c r="CN106" s="476">
        <f>IF(CN$2&lt;&gt;"",IF($C106&lt;&gt;"TBA",CN$2/114,0),SUMIFS('HOURS&amp;CYCLES INPUT'!$F$2:$F$9999,'HOURS&amp;CYCLES INPUT'!$C$2:$C$9999,'QUALIFIED EFH'!$C106,'HOURS&amp;CYCLES INPUT'!$D$2:$D$9999,'QUALIFIED EFH'!CN$4,'HOURS&amp;CYCLES INPUT'!$E$2:$E$9999,'QUALIFIED EFH'!CN$5))</f>
        <v>411.84</v>
      </c>
      <c r="CO106" s="476">
        <f>IF(CO$2&lt;&gt;"",IF($C106&lt;&gt;"TBA",CO$2/114,0),SUMIFS('HOURS&amp;CYCLES INPUT'!$F$2:$F$9999,'HOURS&amp;CYCLES INPUT'!$C$2:$C$9999,'QUALIFIED EFH'!$C106,'HOURS&amp;CYCLES INPUT'!$D$2:$D$9999,'QUALIFIED EFH'!CO$4,'HOURS&amp;CYCLES INPUT'!$E$2:$E$9999,'QUALIFIED EFH'!CO$5))</f>
        <v>393.03</v>
      </c>
      <c r="CP106" s="476">
        <f>IF(CP$2&lt;&gt;"",IF($C106&lt;&gt;"TBA",CP$2/114,0),SUMIFS('HOURS&amp;CYCLES INPUT'!$F$2:$F$9999,'HOURS&amp;CYCLES INPUT'!$C$2:$C$9999,'QUALIFIED EFH'!$C106,'HOURS&amp;CYCLES INPUT'!$D$2:$D$9999,'QUALIFIED EFH'!CP$4,'HOURS&amp;CYCLES INPUT'!$E$2:$E$9999,'QUALIFIED EFH'!CP$5))</f>
        <v>451.7</v>
      </c>
      <c r="CQ106" s="476">
        <f>IF(CQ$2&lt;&gt;"",IF($C106&lt;&gt;"TBA",CQ$2/114,0),SUMIFS('HOURS&amp;CYCLES INPUT'!$F$2:$F$9999,'HOURS&amp;CYCLES INPUT'!$C$2:$C$9999,'QUALIFIED EFH'!$C106,'HOURS&amp;CYCLES INPUT'!$D$2:$D$9999,'QUALIFIED EFH'!CQ$4,'HOURS&amp;CYCLES INPUT'!$E$2:$E$9999,'QUALIFIED EFH'!CQ$5))</f>
        <v>435.39</v>
      </c>
      <c r="CR106" s="476">
        <f>IF(CR$2&lt;&gt;"",IF($C106&lt;&gt;"TBA",CR$2/114,0),SUMIFS('HOURS&amp;CYCLES INPUT'!$F$2:$F$9999,'HOURS&amp;CYCLES INPUT'!$C$2:$C$9999,'QUALIFIED EFH'!$C106,'HOURS&amp;CYCLES INPUT'!$D$2:$D$9999,'QUALIFIED EFH'!CR$4,'HOURS&amp;CYCLES INPUT'!$E$2:$E$9999,'QUALIFIED EFH'!CR$5))</f>
        <v>477.26</v>
      </c>
      <c r="CS106" s="476">
        <f>IF(CS$2&lt;&gt;"",IF($C106&lt;&gt;"TBA",CS$2/114,0),SUMIFS('HOURS&amp;CYCLES INPUT'!$F$2:$F$9999,'HOURS&amp;CYCLES INPUT'!$C$2:$C$9999,'QUALIFIED EFH'!$C106,'HOURS&amp;CYCLES INPUT'!$D$2:$D$9999,'QUALIFIED EFH'!CS$4,'HOURS&amp;CYCLES INPUT'!$E$2:$E$9999,'QUALIFIED EFH'!CS$5))</f>
        <v>416.5</v>
      </c>
      <c r="CT106" s="476">
        <f>IF(CT$2&lt;&gt;"",IF($C106&lt;&gt;"TBA",CT$2/114,0),SUMIFS('HOURS&amp;CYCLES INPUT'!$F$2:$F$9999,'HOURS&amp;CYCLES INPUT'!$C$2:$C$9999,'QUALIFIED EFH'!$C106,'HOURS&amp;CYCLES INPUT'!$D$2:$D$9999,'QUALIFIED EFH'!CT$4,'HOURS&amp;CYCLES INPUT'!$E$2:$E$9999,'QUALIFIED EFH'!CT$5))</f>
        <v>478.45</v>
      </c>
      <c r="CU106" s="476">
        <f>IF(CU$2&lt;&gt;"",IF($C106&lt;&gt;"TBA",CU$2/114,0),SUMIFS('HOURS&amp;CYCLES INPUT'!$F$2:$F$9999,'HOURS&amp;CYCLES INPUT'!$C$2:$C$9999,'QUALIFIED EFH'!$C106,'HOURS&amp;CYCLES INPUT'!$D$2:$D$9999,'QUALIFIED EFH'!CU$4,'HOURS&amp;CYCLES INPUT'!$E$2:$E$9999,'QUALIFIED EFH'!CU$5))</f>
        <v>482.89</v>
      </c>
      <c r="CV106" s="476">
        <f>IF(CV$2&lt;&gt;"",IF($C106&lt;&gt;"TBA",CV$2/114,0),SUMIFS('HOURS&amp;CYCLES INPUT'!$F$2:$F$9999,'HOURS&amp;CYCLES INPUT'!$C$2:$C$9999,'QUALIFIED EFH'!$C106,'HOURS&amp;CYCLES INPUT'!$D$2:$D$9999,'QUALIFIED EFH'!CV$4,'HOURS&amp;CYCLES INPUT'!$E$2:$E$9999,'QUALIFIED EFH'!CV$5))</f>
        <v>435.1</v>
      </c>
      <c r="CW106" s="476">
        <f>IF(CW$2&lt;&gt;"",IF($C106&lt;&gt;"TBA",CW$2/114,0),SUMIFS('HOURS&amp;CYCLES INPUT'!$F$2:$F$9999,'HOURS&amp;CYCLES INPUT'!$C$2:$C$9999,'QUALIFIED EFH'!$C106,'HOURS&amp;CYCLES INPUT'!$D$2:$D$9999,'QUALIFIED EFH'!CW$4,'HOURS&amp;CYCLES INPUT'!$E$2:$E$9999,'QUALIFIED EFH'!CW$5))</f>
        <v>484.98</v>
      </c>
      <c r="CX106" s="476">
        <f>IF(CX$2&lt;&gt;"",IF($C106&lt;&gt;"TBA",CX$2/114,0),SUMIFS('HOURS&amp;CYCLES INPUT'!$F$2:$F$9999,'HOURS&amp;CYCLES INPUT'!$C$2:$C$9999,'QUALIFIED EFH'!$C106,'HOURS&amp;CYCLES INPUT'!$D$2:$D$9999,'QUALIFIED EFH'!CX$4,'HOURS&amp;CYCLES INPUT'!$E$2:$E$9999,'QUALIFIED EFH'!CX$5))</f>
        <v>358.05</v>
      </c>
      <c r="CY106" s="476">
        <f>IF(CY$2&lt;&gt;"",IF($C106&lt;&gt;"TBA",CY$2/114,0),SUMIFS('HOURS&amp;CYCLES INPUT'!$F$2:$F$9999,'HOURS&amp;CYCLES INPUT'!$C$2:$C$9999,'QUALIFIED EFH'!$C106,'HOURS&amp;CYCLES INPUT'!$D$2:$D$9999,'QUALIFIED EFH'!CY$4,'HOURS&amp;CYCLES INPUT'!$E$2:$E$9999,'QUALIFIED EFH'!CY$5))</f>
        <v>444.07</v>
      </c>
      <c r="CZ106" s="476">
        <f>IF(CZ$2&lt;&gt;"",IF($C106&lt;&gt;"TBA",CZ$2/114,0),SUMIFS('HOURS&amp;CYCLES INPUT'!$F$2:$F$9999,'HOURS&amp;CYCLES INPUT'!$C$2:$C$9999,'QUALIFIED EFH'!$C106,'HOURS&amp;CYCLES INPUT'!$D$2:$D$9999,'QUALIFIED EFH'!CZ$4,'HOURS&amp;CYCLES INPUT'!$E$2:$E$9999,'QUALIFIED EFH'!CZ$5))</f>
        <v>450.86</v>
      </c>
      <c r="DA106" s="476">
        <f>IF(DA$2&lt;&gt;"",IF($C106&lt;&gt;"TBA",DA$2/114,0),SUMIFS('HOURS&amp;CYCLES INPUT'!$F$2:$F$9999,'HOURS&amp;CYCLES INPUT'!$C$2:$C$9999,'QUALIFIED EFH'!$C106,'HOURS&amp;CYCLES INPUT'!$D$2:$D$9999,'QUALIFIED EFH'!DA$4,'HOURS&amp;CYCLES INPUT'!$E$2:$E$9999,'QUALIFIED EFH'!DA$5))</f>
        <v>479.27</v>
      </c>
      <c r="DB106" s="476">
        <f>IF(DB$2&lt;&gt;"",IF($C106&lt;&gt;"TBA",DB$2/114,0),SUMIFS('HOURS&amp;CYCLES INPUT'!$F$2:$F$9999,'HOURS&amp;CYCLES INPUT'!$C$2:$C$9999,'QUALIFIED EFH'!$C106,'HOURS&amp;CYCLES INPUT'!$D$2:$D$9999,'QUALIFIED EFH'!DB$4,'HOURS&amp;CYCLES INPUT'!$E$2:$E$9999,'QUALIFIED EFH'!DB$5))</f>
        <v>423.7</v>
      </c>
      <c r="DC106" s="476">
        <f>IF(DC$2&lt;&gt;"",IF($C106&lt;&gt;"TBA",DC$2/114,0),SUMIFS('HOURS&amp;CYCLES INPUT'!$F$2:$F$9999,'HOURS&amp;CYCLES INPUT'!$C$2:$C$9999,'QUALIFIED EFH'!$C106,'HOURS&amp;CYCLES INPUT'!$D$2:$D$9999,'QUALIFIED EFH'!DC$4,'HOURS&amp;CYCLES INPUT'!$E$2:$E$9999,'QUALIFIED EFH'!DC$5))</f>
        <v>452.98</v>
      </c>
      <c r="DD106" s="476">
        <f>IF(DD$2&lt;&gt;"",IF($C106&lt;&gt;"TBA",DD$2/114,0),SUMIFS('HOURS&amp;CYCLES INPUT'!$F$2:$F$9999,'HOURS&amp;CYCLES INPUT'!$C$2:$C$9999,'QUALIFIED EFH'!$C106,'HOURS&amp;CYCLES INPUT'!$D$2:$D$9999,'QUALIFIED EFH'!DD$4,'HOURS&amp;CYCLES INPUT'!$E$2:$E$9999,'QUALIFIED EFH'!DD$5))</f>
        <v>91.9</v>
      </c>
      <c r="DE106" s="476">
        <f>IF(DE$2&lt;&gt;"",IF($C106&lt;&gt;"TBA",DE$2/114,0),SUMIFS('HOURS&amp;CYCLES INPUT'!$F$2:$F$9999,'HOURS&amp;CYCLES INPUT'!$C$2:$C$9999,'QUALIFIED EFH'!$C106,'HOURS&amp;CYCLES INPUT'!$D$2:$D$9999,'QUALIFIED EFH'!DE$4,'HOURS&amp;CYCLES INPUT'!$E$2:$E$9999,'QUALIFIED EFH'!DE$5))</f>
        <v>0</v>
      </c>
      <c r="DF106" s="476">
        <f>IF(DF$2&lt;&gt;"",IF($C106&lt;&gt;"TBA",DF$2/114,0),SUMIFS('HOURS&amp;CYCLES INPUT'!$F$2:$F$9999,'HOURS&amp;CYCLES INPUT'!$C$2:$C$9999,'QUALIFIED EFH'!$C106,'HOURS&amp;CYCLES INPUT'!$D$2:$D$9999,'QUALIFIED EFH'!DF$4,'HOURS&amp;CYCLES INPUT'!$E$2:$E$9999,'QUALIFIED EFH'!DF$5))</f>
        <v>0</v>
      </c>
      <c r="DG106" s="476">
        <f>IF(DG$2&lt;&gt;"",IF($C106&lt;&gt;"TBA",DG$2/114,0),SUMIFS('HOURS&amp;CYCLES INPUT'!$F$2:$F$9999,'HOURS&amp;CYCLES INPUT'!$C$2:$C$9999,'QUALIFIED EFH'!$C106,'HOURS&amp;CYCLES INPUT'!$D$2:$D$9999,'QUALIFIED EFH'!DG$4,'HOURS&amp;CYCLES INPUT'!$E$2:$E$9999,'QUALIFIED EFH'!DG$5))</f>
        <v>0</v>
      </c>
      <c r="DH106" s="476">
        <f>IF(DH$2&lt;&gt;"",IF($C106&lt;&gt;"TBA",DH$2/114,0),SUMIFS('HOURS&amp;CYCLES INPUT'!$F$2:$F$9999,'HOURS&amp;CYCLES INPUT'!$C$2:$C$9999,'QUALIFIED EFH'!$C106,'HOURS&amp;CYCLES INPUT'!$D$2:$D$9999,'QUALIFIED EFH'!DH$4,'HOURS&amp;CYCLES INPUT'!$E$2:$E$9999,'QUALIFIED EFH'!DH$5))</f>
        <v>0</v>
      </c>
      <c r="DI106" s="476">
        <f>IF(DI$2&lt;&gt;"",IF($C106&lt;&gt;"TBA",DI$2/114,0),SUMIFS('HOURS&amp;CYCLES INPUT'!$F$2:$F$9999,'HOURS&amp;CYCLES INPUT'!$C$2:$C$9999,'QUALIFIED EFH'!$C106,'HOURS&amp;CYCLES INPUT'!$D$2:$D$9999,'QUALIFIED EFH'!DI$4,'HOURS&amp;CYCLES INPUT'!$E$2:$E$9999,'QUALIFIED EFH'!DI$5))</f>
        <v>0</v>
      </c>
      <c r="DJ106" s="476">
        <f>IF(DJ$2&lt;&gt;"",IF($C106&lt;&gt;"TBA",DJ$2/114,0),SUMIFS('HOURS&amp;CYCLES INPUT'!$F$2:$F$9999,'HOURS&amp;CYCLES INPUT'!$C$2:$C$9999,'QUALIFIED EFH'!$C106,'HOURS&amp;CYCLES INPUT'!$D$2:$D$9999,'QUALIFIED EFH'!DJ$4,'HOURS&amp;CYCLES INPUT'!$E$2:$E$9999,'QUALIFIED EFH'!DJ$5))</f>
        <v>0</v>
      </c>
      <c r="DK106" s="476">
        <f>IF(DK$2&lt;&gt;"",IF($C106&lt;&gt;"TBA",DK$2/114,0),SUMIFS('HOURS&amp;CYCLES INPUT'!$F$2:$F$9999,'HOURS&amp;CYCLES INPUT'!$C$2:$C$9999,'QUALIFIED EFH'!$C106,'HOURS&amp;CYCLES INPUT'!$D$2:$D$9999,'QUALIFIED EFH'!DK$4,'HOURS&amp;CYCLES INPUT'!$E$2:$E$9999,'QUALIFIED EFH'!DK$5))</f>
        <v>0</v>
      </c>
      <c r="DL106" s="476">
        <f>IF(DL$2&lt;&gt;"",IF($C106&lt;&gt;"TBA",DL$2/114,0),SUMIFS('HOURS&amp;CYCLES INPUT'!$F$2:$F$9999,'HOURS&amp;CYCLES INPUT'!$C$2:$C$9999,'QUALIFIED EFH'!$C106,'HOURS&amp;CYCLES INPUT'!$D$2:$D$9999,'QUALIFIED EFH'!DL$4,'HOURS&amp;CYCLES INPUT'!$E$2:$E$9999,'QUALIFIED EFH'!DL$5))</f>
        <v>0</v>
      </c>
      <c r="DM106" s="476">
        <f>IF(DM$2&lt;&gt;"",IF($C106&lt;&gt;"TBA",DM$2/114,0),SUMIFS('HOURS&amp;CYCLES INPUT'!$F$2:$F$9999,'HOURS&amp;CYCLES INPUT'!$C$2:$C$9999,'QUALIFIED EFH'!$C106,'HOURS&amp;CYCLES INPUT'!$D$2:$D$9999,'QUALIFIED EFH'!DM$4,'HOURS&amp;CYCLES INPUT'!$E$2:$E$9999,'QUALIFIED EFH'!DM$5))</f>
        <v>0</v>
      </c>
      <c r="DN106" s="476">
        <f>IF(DN$2&lt;&gt;"",IF($C106&lt;&gt;"TBA",DN$2/114,0),SUMIFS('HOURS&amp;CYCLES INPUT'!$F$2:$F$9999,'HOURS&amp;CYCLES INPUT'!$C$2:$C$9999,'QUALIFIED EFH'!$C106,'HOURS&amp;CYCLES INPUT'!$D$2:$D$9999,'QUALIFIED EFH'!DN$4,'HOURS&amp;CYCLES INPUT'!$E$2:$E$9999,'QUALIFIED EFH'!DN$5))</f>
        <v>0</v>
      </c>
      <c r="DO106" s="476">
        <f>IF(DO$2&lt;&gt;"",IF($C106&lt;&gt;"TBA",DO$2/114,0),SUMIFS('HOURS&amp;CYCLES INPUT'!$F$2:$F$9999,'HOURS&amp;CYCLES INPUT'!$C$2:$C$9999,'QUALIFIED EFH'!$C106,'HOURS&amp;CYCLES INPUT'!$D$2:$D$9999,'QUALIFIED EFH'!DO$4,'HOURS&amp;CYCLES INPUT'!$E$2:$E$9999,'QUALIFIED EFH'!DO$5))</f>
        <v>0</v>
      </c>
      <c r="DP106" s="476">
        <f>IF(DP$2&lt;&gt;"",IF($C106&lt;&gt;"TBA",DP$2/114,0),SUMIFS('HOURS&amp;CYCLES INPUT'!$F$2:$F$9999,'HOURS&amp;CYCLES INPUT'!$C$2:$C$9999,'QUALIFIED EFH'!$C106,'HOURS&amp;CYCLES INPUT'!$D$2:$D$9999,'QUALIFIED EFH'!DP$4,'HOURS&amp;CYCLES INPUT'!$E$2:$E$9999,'QUALIFIED EFH'!DP$5))</f>
        <v>0</v>
      </c>
      <c r="DQ106" s="476">
        <f>IF(DQ$2&lt;&gt;"",IF($C106&lt;&gt;"TBA",DQ$2/114,0),SUMIFS('HOURS&amp;CYCLES INPUT'!$F$2:$F$9999,'HOURS&amp;CYCLES INPUT'!$C$2:$C$9999,'QUALIFIED EFH'!$C106,'HOURS&amp;CYCLES INPUT'!$D$2:$D$9999,'QUALIFIED EFH'!DQ$4,'HOURS&amp;CYCLES INPUT'!$E$2:$E$9999,'QUALIFIED EFH'!DQ$5))</f>
        <v>0</v>
      </c>
      <c r="DR106" s="476">
        <f>IF(DR$2&lt;&gt;"",IF($C106&lt;&gt;"TBA",DR$2/114,0),SUMIFS('HOURS&amp;CYCLES INPUT'!$F$2:$F$9999,'HOURS&amp;CYCLES INPUT'!$C$2:$C$9999,'QUALIFIED EFH'!$C106,'HOURS&amp;CYCLES INPUT'!$D$2:$D$9999,'QUALIFIED EFH'!DR$4,'HOURS&amp;CYCLES INPUT'!$E$2:$E$9999,'QUALIFIED EFH'!DR$5))</f>
        <v>0</v>
      </c>
      <c r="DS106" s="476">
        <f>IF(DS$2&lt;&gt;"",IF($C106&lt;&gt;"TBA",DS$2/114,0),SUMIFS('HOURS&amp;CYCLES INPUT'!$F$2:$F$9999,'HOURS&amp;CYCLES INPUT'!$C$2:$C$9999,'QUALIFIED EFH'!$C106,'HOURS&amp;CYCLES INPUT'!$D$2:$D$9999,'QUALIFIED EFH'!DS$4,'HOURS&amp;CYCLES INPUT'!$E$2:$E$9999,'QUALIFIED EFH'!DS$5))</f>
        <v>0</v>
      </c>
      <c r="DT106" s="476">
        <f>IF(DT$2&lt;&gt;"",IF($C106&lt;&gt;"TBA",DT$2/114,0),SUMIFS('HOURS&amp;CYCLES INPUT'!$F$2:$F$9999,'HOURS&amp;CYCLES INPUT'!$C$2:$C$9999,'QUALIFIED EFH'!$C106,'HOURS&amp;CYCLES INPUT'!$D$2:$D$9999,'QUALIFIED EFH'!DT$4,'HOURS&amp;CYCLES INPUT'!$E$2:$E$9999,'QUALIFIED EFH'!DT$5))</f>
        <v>0</v>
      </c>
      <c r="DU106" s="476">
        <f>IF(DU$2&lt;&gt;"",IF($C106&lt;&gt;"TBA",DU$2/114,0),SUMIFS('HOURS&amp;CYCLES INPUT'!$F$2:$F$9999,'HOURS&amp;CYCLES INPUT'!$C$2:$C$9999,'QUALIFIED EFH'!$C106,'HOURS&amp;CYCLES INPUT'!$D$2:$D$9999,'QUALIFIED EFH'!DU$4,'HOURS&amp;CYCLES INPUT'!$E$2:$E$9999,'QUALIFIED EFH'!DU$5))</f>
        <v>0</v>
      </c>
      <c r="DV106" s="476">
        <f>IF(DV$2&lt;&gt;"",IF($C106&lt;&gt;"TBA",DV$2/114,0),SUMIFS('HOURS&amp;CYCLES INPUT'!$F$2:$F$9999,'HOURS&amp;CYCLES INPUT'!$C$2:$C$9999,'QUALIFIED EFH'!$C106,'HOURS&amp;CYCLES INPUT'!$D$2:$D$9999,'QUALIFIED EFH'!DV$4,'HOURS&amp;CYCLES INPUT'!$E$2:$E$9999,'QUALIFIED EFH'!DV$5))</f>
        <v>0</v>
      </c>
      <c r="DW106" s="476">
        <f>IF(DW$2&lt;&gt;"",IF($C106&lt;&gt;"TBA",DW$2/114,0),SUMIFS('HOURS&amp;CYCLES INPUT'!$F$2:$F$9999,'HOURS&amp;CYCLES INPUT'!$C$2:$C$9999,'QUALIFIED EFH'!$C106,'HOURS&amp;CYCLES INPUT'!$D$2:$D$9999,'QUALIFIED EFH'!DW$4,'HOURS&amp;CYCLES INPUT'!$E$2:$E$9999,'QUALIFIED EFH'!DW$5))</f>
        <v>0</v>
      </c>
      <c r="DX106" s="476">
        <f>IF(DX$2&lt;&gt;"",IF($C106&lt;&gt;"TBA",DX$2/114,0),SUMIFS('HOURS&amp;CYCLES INPUT'!$F$2:$F$9999,'HOURS&amp;CYCLES INPUT'!$C$2:$C$9999,'QUALIFIED EFH'!$C106,'HOURS&amp;CYCLES INPUT'!$D$2:$D$9999,'QUALIFIED EFH'!DX$4,'HOURS&amp;CYCLES INPUT'!$E$2:$E$9999,'QUALIFIED EFH'!DX$5))</f>
        <v>0</v>
      </c>
      <c r="DY106" s="476">
        <f>IF(DY$2&lt;&gt;"",IF($C106&lt;&gt;"TBA",DY$2/114,0),SUMIFS('HOURS&amp;CYCLES INPUT'!$F$2:$F$9999,'HOURS&amp;CYCLES INPUT'!$C$2:$C$9999,'QUALIFIED EFH'!$C106,'HOURS&amp;CYCLES INPUT'!$D$2:$D$9999,'QUALIFIED EFH'!DY$4,'HOURS&amp;CYCLES INPUT'!$E$2:$E$9999,'QUALIFIED EFH'!DY$5))</f>
        <v>0</v>
      </c>
      <c r="DZ106" s="476">
        <f>IF(DZ$2&lt;&gt;"",IF($C106&lt;&gt;"TBA",DZ$2/114,0),SUMIFS('HOURS&amp;CYCLES INPUT'!$F$2:$F$9999,'HOURS&amp;CYCLES INPUT'!$C$2:$C$9999,'QUALIFIED EFH'!$C106,'HOURS&amp;CYCLES INPUT'!$D$2:$D$9999,'QUALIFIED EFH'!DZ$4,'HOURS&amp;CYCLES INPUT'!$E$2:$E$9999,'QUALIFIED EFH'!DZ$5))</f>
        <v>0</v>
      </c>
      <c r="EA106" s="476">
        <f>IF(EA$2&lt;&gt;"",IF($C106&lt;&gt;"TBA",EA$2/114,0),SUMIFS('HOURS&amp;CYCLES INPUT'!$F$2:$F$9999,'HOURS&amp;CYCLES INPUT'!$C$2:$C$9999,'QUALIFIED EFH'!$C106,'HOURS&amp;CYCLES INPUT'!$D$2:$D$9999,'QUALIFIED EFH'!EA$4,'HOURS&amp;CYCLES INPUT'!$E$2:$E$9999,'QUALIFIED EFH'!EA$5))</f>
        <v>0</v>
      </c>
      <c r="EB106" s="476">
        <f>IF(EB$2&lt;&gt;"",IF($C106&lt;&gt;"TBA",EB$2/114,0),SUMIFS('HOURS&amp;CYCLES INPUT'!$F$2:$F$9999,'HOURS&amp;CYCLES INPUT'!$C$2:$C$9999,'QUALIFIED EFH'!$C106,'HOURS&amp;CYCLES INPUT'!$D$2:$D$9999,'QUALIFIED EFH'!EB$4,'HOURS&amp;CYCLES INPUT'!$E$2:$E$9999,'QUALIFIED EFH'!EB$5))</f>
        <v>0</v>
      </c>
      <c r="EC106" s="476">
        <f>IF(EC$2&lt;&gt;"",IF($C106&lt;&gt;"TBA",EC$2/114,0),SUMIFS('HOURS&amp;CYCLES INPUT'!$F$2:$F$9999,'HOURS&amp;CYCLES INPUT'!$C$2:$C$9999,'QUALIFIED EFH'!$C106,'HOURS&amp;CYCLES INPUT'!$D$2:$D$9999,'QUALIFIED EFH'!EC$4,'HOURS&amp;CYCLES INPUT'!$E$2:$E$9999,'QUALIFIED EFH'!EC$5))</f>
        <v>0</v>
      </c>
      <c r="ED106" s="476">
        <f>IF(ED$2&lt;&gt;"",IF($C106&lt;&gt;"TBA",ED$2/114,0),SUMIFS('HOURS&amp;CYCLES INPUT'!$F$2:$F$9999,'HOURS&amp;CYCLES INPUT'!$C$2:$C$9999,'QUALIFIED EFH'!$C106,'HOURS&amp;CYCLES INPUT'!$D$2:$D$9999,'QUALIFIED EFH'!ED$4,'HOURS&amp;CYCLES INPUT'!$E$2:$E$9999,'QUALIFIED EFH'!ED$5))</f>
        <v>0</v>
      </c>
      <c r="EE106" s="476">
        <f>IF(EE$2&lt;&gt;"",IF($C106&lt;&gt;"TBA",EE$2/114,0),SUMIFS('HOURS&amp;CYCLES INPUT'!$F$2:$F$9999,'HOURS&amp;CYCLES INPUT'!$C$2:$C$9999,'QUALIFIED EFH'!$C106,'HOURS&amp;CYCLES INPUT'!$D$2:$D$9999,'QUALIFIED EFH'!EE$4,'HOURS&amp;CYCLES INPUT'!$E$2:$E$9999,'QUALIFIED EFH'!EE$5))</f>
        <v>0</v>
      </c>
      <c r="EF106" s="476">
        <f>IF(EF$2&lt;&gt;"",IF($C106&lt;&gt;"TBA",EF$2/114,0),SUMIFS('HOURS&amp;CYCLES INPUT'!$F$2:$F$9999,'HOURS&amp;CYCLES INPUT'!$C$2:$C$9999,'QUALIFIED EFH'!$C106,'HOURS&amp;CYCLES INPUT'!$D$2:$D$9999,'QUALIFIED EFH'!EF$4,'HOURS&amp;CYCLES INPUT'!$E$2:$E$9999,'QUALIFIED EFH'!EF$5))</f>
        <v>0</v>
      </c>
      <c r="EG106" s="476">
        <f>IF(EG$2&lt;&gt;"",IF($C106&lt;&gt;"TBA",EG$2/114,0),SUMIFS('HOURS&amp;CYCLES INPUT'!$F$2:$F$9999,'HOURS&amp;CYCLES INPUT'!$C$2:$C$9999,'QUALIFIED EFH'!$C106,'HOURS&amp;CYCLES INPUT'!$D$2:$D$9999,'QUALIFIED EFH'!EG$4,'HOURS&amp;CYCLES INPUT'!$E$2:$E$9999,'QUALIFIED EFH'!EG$5))</f>
        <v>0</v>
      </c>
      <c r="EH106" s="476">
        <f>IF(EH$2&lt;&gt;"",IF($C106&lt;&gt;"TBA",EH$2/114,0),SUMIFS('HOURS&amp;CYCLES INPUT'!$F$2:$F$9999,'HOURS&amp;CYCLES INPUT'!$C$2:$C$9999,'QUALIFIED EFH'!$C106,'HOURS&amp;CYCLES INPUT'!$D$2:$D$9999,'QUALIFIED EFH'!EH$4,'HOURS&amp;CYCLES INPUT'!$E$2:$E$9999,'QUALIFIED EFH'!EH$5))</f>
        <v>0</v>
      </c>
      <c r="EI106" s="476">
        <f>IF(EI$2&lt;&gt;"",IF($C106&lt;&gt;"TBA",EI$2/114,0),SUMIFS('HOURS&amp;CYCLES INPUT'!$F$2:$F$9999,'HOURS&amp;CYCLES INPUT'!$C$2:$C$9999,'QUALIFIED EFH'!$C106,'HOURS&amp;CYCLES INPUT'!$D$2:$D$9999,'QUALIFIED EFH'!EI$4,'HOURS&amp;CYCLES INPUT'!$E$2:$E$9999,'QUALIFIED EFH'!EI$5))</f>
        <v>0</v>
      </c>
      <c r="EJ106" s="476">
        <f>IF(EJ$2&lt;&gt;"",IF($C106&lt;&gt;"TBA",EJ$2/114,0),SUMIFS('HOURS&amp;CYCLES INPUT'!$F$2:$F$9999,'HOURS&amp;CYCLES INPUT'!$C$2:$C$9999,'QUALIFIED EFH'!$C106,'HOURS&amp;CYCLES INPUT'!$D$2:$D$9999,'QUALIFIED EFH'!EJ$4,'HOURS&amp;CYCLES INPUT'!$E$2:$E$9999,'QUALIFIED EFH'!EJ$5))</f>
        <v>0</v>
      </c>
      <c r="EK106" s="476">
        <f>IF(EK$2&lt;&gt;"",IF($C106&lt;&gt;"TBA",EK$2/114,0),SUMIFS('HOURS&amp;CYCLES INPUT'!$F$2:$F$9999,'HOURS&amp;CYCLES INPUT'!$C$2:$C$9999,'QUALIFIED EFH'!$C106,'HOURS&amp;CYCLES INPUT'!$D$2:$D$9999,'QUALIFIED EFH'!EK$4,'HOURS&amp;CYCLES INPUT'!$E$2:$E$9999,'QUALIFIED EFH'!EK$5))</f>
        <v>0</v>
      </c>
      <c r="EL106" s="476">
        <f>IF(EL$2&lt;&gt;"",IF($C106&lt;&gt;"TBA",EL$2/114,0),SUMIFS('HOURS&amp;CYCLES INPUT'!$F$2:$F$9999,'HOURS&amp;CYCLES INPUT'!$C$2:$C$9999,'QUALIFIED EFH'!$C106,'HOURS&amp;CYCLES INPUT'!$D$2:$D$9999,'QUALIFIED EFH'!EL$4,'HOURS&amp;CYCLES INPUT'!$E$2:$E$9999,'QUALIFIED EFH'!EL$5))</f>
        <v>0</v>
      </c>
      <c r="EM106" s="476">
        <f>IF(EM$2&lt;&gt;"",IF($C106&lt;&gt;"TBA",EM$2/114,0),SUMIFS('HOURS&amp;CYCLES INPUT'!$F$2:$F$9999,'HOURS&amp;CYCLES INPUT'!$C$2:$C$9999,'QUALIFIED EFH'!$C106,'HOURS&amp;CYCLES INPUT'!$D$2:$D$9999,'QUALIFIED EFH'!EM$4,'HOURS&amp;CYCLES INPUT'!$E$2:$E$9999,'QUALIFIED EFH'!EM$5))</f>
        <v>0</v>
      </c>
      <c r="EN106" s="476">
        <f>IF(EN$2&lt;&gt;"",IF($C106&lt;&gt;"TBA",EN$2/114,0),SUMIFS('HOURS&amp;CYCLES INPUT'!$F$2:$F$9999,'HOURS&amp;CYCLES INPUT'!$C$2:$C$9999,'QUALIFIED EFH'!$C106,'HOURS&amp;CYCLES INPUT'!$D$2:$D$9999,'QUALIFIED EFH'!EN$4,'HOURS&amp;CYCLES INPUT'!$E$2:$E$9999,'QUALIFIED EFH'!EN$5))</f>
        <v>0</v>
      </c>
      <c r="EO106" s="476">
        <f>IF(EO$2&lt;&gt;"",IF($C106&lt;&gt;"TBA",EO$2/114,0),SUMIFS('HOURS&amp;CYCLES INPUT'!$F$2:$F$9999,'HOURS&amp;CYCLES INPUT'!$C$2:$C$9999,'QUALIFIED EFH'!$C106,'HOURS&amp;CYCLES INPUT'!$D$2:$D$9999,'QUALIFIED EFH'!EO$4,'HOURS&amp;CYCLES INPUT'!$E$2:$E$9999,'QUALIFIED EFH'!EO$5))</f>
        <v>0</v>
      </c>
      <c r="EP106" s="476">
        <f>IF(EP$2&lt;&gt;"",IF($C106&lt;&gt;"TBA",EP$2/114,0),SUMIFS('HOURS&amp;CYCLES INPUT'!$F$2:$F$9999,'HOURS&amp;CYCLES INPUT'!$C$2:$C$9999,'QUALIFIED EFH'!$C106,'HOURS&amp;CYCLES INPUT'!$D$2:$D$9999,'QUALIFIED EFH'!EP$4,'HOURS&amp;CYCLES INPUT'!$E$2:$E$9999,'QUALIFIED EFH'!EP$5))</f>
        <v>0</v>
      </c>
      <c r="EQ106" s="476">
        <f>IF(EQ$2&lt;&gt;"",IF($C106&lt;&gt;"TBA",EQ$2/114,0),SUMIFS('HOURS&amp;CYCLES INPUT'!$F$2:$F$9999,'HOURS&amp;CYCLES INPUT'!$C$2:$C$9999,'QUALIFIED EFH'!$C106,'HOURS&amp;CYCLES INPUT'!$D$2:$D$9999,'QUALIFIED EFH'!EQ$4,'HOURS&amp;CYCLES INPUT'!$E$2:$E$9999,'QUALIFIED EFH'!EQ$5))</f>
        <v>0</v>
      </c>
      <c r="ER106" s="476">
        <f>IF(ER$2&lt;&gt;"",IF($C106&lt;&gt;"TBA",ER$2/114,0),SUMIFS('HOURS&amp;CYCLES INPUT'!$F$2:$F$9999,'HOURS&amp;CYCLES INPUT'!$C$2:$C$9999,'QUALIFIED EFH'!$C106,'HOURS&amp;CYCLES INPUT'!$D$2:$D$9999,'QUALIFIED EFH'!ER$4,'HOURS&amp;CYCLES INPUT'!$E$2:$E$9999,'QUALIFIED EFH'!ER$5))</f>
        <v>0</v>
      </c>
      <c r="ES106" s="476">
        <f>IF(ES$2&lt;&gt;"",IF($C106&lt;&gt;"TBA",ES$2/114,0),SUMIFS('HOURS&amp;CYCLES INPUT'!$F$2:$F$9999,'HOURS&amp;CYCLES INPUT'!$C$2:$C$9999,'QUALIFIED EFH'!$C106,'HOURS&amp;CYCLES INPUT'!$D$2:$D$9999,'QUALIFIED EFH'!ES$4,'HOURS&amp;CYCLES INPUT'!$E$2:$E$9999,'QUALIFIED EFH'!ES$5))</f>
        <v>0</v>
      </c>
      <c r="ET106" s="476">
        <f>IF(ET$2&lt;&gt;"",IF($C106&lt;&gt;"TBA",ET$2/114,0),SUMIFS('HOURS&amp;CYCLES INPUT'!$F$2:$F$9999,'HOURS&amp;CYCLES INPUT'!$C$2:$C$9999,'QUALIFIED EFH'!$C106,'HOURS&amp;CYCLES INPUT'!$D$2:$D$9999,'QUALIFIED EFH'!ET$4,'HOURS&amp;CYCLES INPUT'!$E$2:$E$9999,'QUALIFIED EFH'!ET$5))</f>
        <v>0</v>
      </c>
      <c r="EU106" s="476">
        <f>IF(EU$2&lt;&gt;"",IF($C106&lt;&gt;"TBA",EU$2/114,0),SUMIFS('HOURS&amp;CYCLES INPUT'!$F$2:$F$9999,'HOURS&amp;CYCLES INPUT'!$C$2:$C$9999,'QUALIFIED EFH'!$C106,'HOURS&amp;CYCLES INPUT'!$D$2:$D$9999,'QUALIFIED EFH'!EU$4,'HOURS&amp;CYCLES INPUT'!$E$2:$E$9999,'QUALIFIED EFH'!EU$5))</f>
        <v>0</v>
      </c>
      <c r="EV106" s="476">
        <f>IF(EV$2&lt;&gt;"",IF($C106&lt;&gt;"TBA",EV$2/114,0),SUMIFS('HOURS&amp;CYCLES INPUT'!$F$2:$F$9999,'HOURS&amp;CYCLES INPUT'!$C$2:$C$9999,'QUALIFIED EFH'!$C106,'HOURS&amp;CYCLES INPUT'!$D$2:$D$9999,'QUALIFIED EFH'!EV$4,'HOURS&amp;CYCLES INPUT'!$E$2:$E$9999,'QUALIFIED EFH'!EV$5))</f>
        <v>0</v>
      </c>
      <c r="EW106" s="476">
        <f>IF(EW$2&lt;&gt;"",IF($C106&lt;&gt;"TBA",EW$2/114,0),SUMIFS('HOURS&amp;CYCLES INPUT'!$F$2:$F$9999,'HOURS&amp;CYCLES INPUT'!$C$2:$C$9999,'QUALIFIED EFH'!$C106,'HOURS&amp;CYCLES INPUT'!$D$2:$D$9999,'QUALIFIED EFH'!EW$4,'HOURS&amp;CYCLES INPUT'!$E$2:$E$9999,'QUALIFIED EFH'!EW$5))</f>
        <v>0</v>
      </c>
      <c r="EX106" s="476">
        <f>IF(EX$2&lt;&gt;"",IF($C106&lt;&gt;"TBA",EX$2/114,0),SUMIFS('HOURS&amp;CYCLES INPUT'!$F$2:$F$9999,'HOURS&amp;CYCLES INPUT'!$C$2:$C$9999,'QUALIFIED EFH'!$C106,'HOURS&amp;CYCLES INPUT'!$D$2:$D$9999,'QUALIFIED EFH'!EX$4,'HOURS&amp;CYCLES INPUT'!$E$2:$E$9999,'QUALIFIED EFH'!EX$5))</f>
        <v>0</v>
      </c>
      <c r="EY106" s="476">
        <f>IF(EY$2&lt;&gt;"",IF($C106&lt;&gt;"TBA",EY$2/114,0),SUMIFS('HOURS&amp;CYCLES INPUT'!$F$2:$F$9999,'HOURS&amp;CYCLES INPUT'!$C$2:$C$9999,'QUALIFIED EFH'!$C106,'HOURS&amp;CYCLES INPUT'!$D$2:$D$9999,'QUALIFIED EFH'!EY$4,'HOURS&amp;CYCLES INPUT'!$E$2:$E$9999,'QUALIFIED EFH'!EY$5))</f>
        <v>0</v>
      </c>
      <c r="EZ106" s="476">
        <f>IF(EZ$2&lt;&gt;"",IF($C106&lt;&gt;"TBA",EZ$2/114,0),SUMIFS('HOURS&amp;CYCLES INPUT'!$F$2:$F$9999,'HOURS&amp;CYCLES INPUT'!$C$2:$C$9999,'QUALIFIED EFH'!$C106,'HOURS&amp;CYCLES INPUT'!$D$2:$D$9999,'QUALIFIED EFH'!EZ$4,'HOURS&amp;CYCLES INPUT'!$E$2:$E$9999,'QUALIFIED EFH'!EZ$5))</f>
        <v>0</v>
      </c>
      <c r="FA106" s="476">
        <f>IF(FA$2&lt;&gt;"",IF($C106&lt;&gt;"TBA",FA$2/114,0),SUMIFS('HOURS&amp;CYCLES INPUT'!$F$2:$F$9999,'HOURS&amp;CYCLES INPUT'!$C$2:$C$9999,'QUALIFIED EFH'!$C106,'HOURS&amp;CYCLES INPUT'!$D$2:$D$9999,'QUALIFIED EFH'!FA$4,'HOURS&amp;CYCLES INPUT'!$E$2:$E$9999,'QUALIFIED EFH'!FA$5))</f>
        <v>0</v>
      </c>
      <c r="FB106" s="476">
        <f>IF(FB$2&lt;&gt;"",IF($C106&lt;&gt;"TBA",FB$2/114,0),SUMIFS('HOURS&amp;CYCLES INPUT'!$F$2:$F$9999,'HOURS&amp;CYCLES INPUT'!$C$2:$C$9999,'QUALIFIED EFH'!$C106,'HOURS&amp;CYCLES INPUT'!$D$2:$D$9999,'QUALIFIED EFH'!FB$4,'HOURS&amp;CYCLES INPUT'!$E$2:$E$9999,'QUALIFIED EFH'!FB$5))</f>
        <v>0</v>
      </c>
      <c r="FC106" s="476">
        <f>IF(FC$2&lt;&gt;"",IF($C106&lt;&gt;"TBA",FC$2/114,0),SUMIFS('HOURS&amp;CYCLES INPUT'!$F$2:$F$9999,'HOURS&amp;CYCLES INPUT'!$C$2:$C$9999,'QUALIFIED EFH'!$C106,'HOURS&amp;CYCLES INPUT'!$D$2:$D$9999,'QUALIFIED EFH'!FC$4,'HOURS&amp;CYCLES INPUT'!$E$2:$E$9999,'QUALIFIED EFH'!FC$5))</f>
        <v>0</v>
      </c>
      <c r="FD106" s="476">
        <f>IF(FD$2&lt;&gt;"",IF($C106&lt;&gt;"TBA",FD$2/114,0),SUMIFS('HOURS&amp;CYCLES INPUT'!$F$2:$F$9999,'HOURS&amp;CYCLES INPUT'!$C$2:$C$9999,'QUALIFIED EFH'!$C106,'HOURS&amp;CYCLES INPUT'!$D$2:$D$9999,'QUALIFIED EFH'!FD$4,'HOURS&amp;CYCLES INPUT'!$E$2:$E$9999,'QUALIFIED EFH'!FD$5))</f>
        <v>0</v>
      </c>
      <c r="FE106" s="476">
        <f>IF(FE$2&lt;&gt;"",IF($C106&lt;&gt;"TBA",FE$2/114,0),SUMIFS('HOURS&amp;CYCLES INPUT'!$F$2:$F$9999,'HOURS&amp;CYCLES INPUT'!$C$2:$C$9999,'QUALIFIED EFH'!$C106,'HOURS&amp;CYCLES INPUT'!$D$2:$D$9999,'QUALIFIED EFH'!FE$4,'HOURS&amp;CYCLES INPUT'!$E$2:$E$9999,'QUALIFIED EFH'!FE$5))</f>
        <v>0</v>
      </c>
      <c r="FF106" s="476">
        <f>IF(FF$2&lt;&gt;"",IF($C106&lt;&gt;"TBA",FF$2/114,0),SUMIFS('HOURS&amp;CYCLES INPUT'!$F$2:$F$9999,'HOURS&amp;CYCLES INPUT'!$C$2:$C$9999,'QUALIFIED EFH'!$C106,'HOURS&amp;CYCLES INPUT'!$D$2:$D$9999,'QUALIFIED EFH'!FF$4,'HOURS&amp;CYCLES INPUT'!$E$2:$E$9999,'QUALIFIED EFH'!FF$5))</f>
        <v>0</v>
      </c>
      <c r="FG106" s="476">
        <f>IF(FG$2&lt;&gt;"",IF($C106&lt;&gt;"TBA",FG$2/114,0),SUMIFS('HOURS&amp;CYCLES INPUT'!$F$2:$F$9999,'HOURS&amp;CYCLES INPUT'!$C$2:$C$9999,'QUALIFIED EFH'!$C106,'HOURS&amp;CYCLES INPUT'!$D$2:$D$9999,'QUALIFIED EFH'!FG$4,'HOURS&amp;CYCLES INPUT'!$E$2:$E$9999,'QUALIFIED EFH'!FG$5))</f>
        <v>0</v>
      </c>
      <c r="FH106" s="476">
        <f>IF(FH$2&lt;&gt;"",IF($C106&lt;&gt;"TBA",FH$2/114,0),SUMIFS('HOURS&amp;CYCLES INPUT'!$F$2:$F$9999,'HOURS&amp;CYCLES INPUT'!$C$2:$C$9999,'QUALIFIED EFH'!$C106,'HOURS&amp;CYCLES INPUT'!$D$2:$D$9999,'QUALIFIED EFH'!FH$4,'HOURS&amp;CYCLES INPUT'!$E$2:$E$9999,'QUALIFIED EFH'!FH$5))</f>
        <v>0</v>
      </c>
      <c r="FI106" s="476">
        <f>IF(FI$2&lt;&gt;"",IF($C106&lt;&gt;"TBA",FI$2/114,0),SUMIFS('HOURS&amp;CYCLES INPUT'!$F$2:$F$9999,'HOURS&amp;CYCLES INPUT'!$C$2:$C$9999,'QUALIFIED EFH'!$C106,'HOURS&amp;CYCLES INPUT'!$D$2:$D$9999,'QUALIFIED EFH'!FI$4,'HOURS&amp;CYCLES INPUT'!$E$2:$E$9999,'QUALIFIED EFH'!FI$5))</f>
        <v>0</v>
      </c>
      <c r="FJ106" s="476">
        <f>IF(FJ$2&lt;&gt;"",IF($C106&lt;&gt;"TBA",FJ$2/114,0),SUMIFS('HOURS&amp;CYCLES INPUT'!$F$2:$F$9999,'HOURS&amp;CYCLES INPUT'!$C$2:$C$9999,'QUALIFIED EFH'!$C106,'HOURS&amp;CYCLES INPUT'!$D$2:$D$9999,'QUALIFIED EFH'!FJ$4,'HOURS&amp;CYCLES INPUT'!$E$2:$E$9999,'QUALIFIED EFH'!FJ$5))</f>
        <v>0</v>
      </c>
      <c r="FK106" s="476">
        <f>IF(FK$2&lt;&gt;"",IF($C106&lt;&gt;"TBA",FK$2/114,0),SUMIFS('HOURS&amp;CYCLES INPUT'!$F$2:$F$9999,'HOURS&amp;CYCLES INPUT'!$C$2:$C$9999,'QUALIFIED EFH'!$C106,'HOURS&amp;CYCLES INPUT'!$D$2:$D$9999,'QUALIFIED EFH'!FK$4,'HOURS&amp;CYCLES INPUT'!$E$2:$E$9999,'QUALIFIED EFH'!FK$5))</f>
        <v>0</v>
      </c>
      <c r="FL106" s="476">
        <f>IF(FL$2&lt;&gt;"",IF($C106&lt;&gt;"TBA",FL$2/114,0),SUMIFS('HOURS&amp;CYCLES INPUT'!$F$2:$F$9999,'HOURS&amp;CYCLES INPUT'!$C$2:$C$9999,'QUALIFIED EFH'!$C106,'HOURS&amp;CYCLES INPUT'!$D$2:$D$9999,'QUALIFIED EFH'!FL$4,'HOURS&amp;CYCLES INPUT'!$E$2:$E$9999,'QUALIFIED EFH'!FL$5))</f>
        <v>0</v>
      </c>
      <c r="FM106" s="476">
        <f>IF(FM$2&lt;&gt;"",IF($C106&lt;&gt;"TBA",FM$2/114,0),SUMIFS('HOURS&amp;CYCLES INPUT'!$F$2:$F$9999,'HOURS&amp;CYCLES INPUT'!$C$2:$C$9999,'QUALIFIED EFH'!$C106,'HOURS&amp;CYCLES INPUT'!$D$2:$D$9999,'QUALIFIED EFH'!FM$4,'HOURS&amp;CYCLES INPUT'!$E$2:$E$9999,'QUALIFIED EFH'!FM$5))</f>
        <v>0</v>
      </c>
      <c r="FN106" s="476">
        <f>IF(FN$2&lt;&gt;"",IF($C106&lt;&gt;"TBA",FN$2/114,0),SUMIFS('HOURS&amp;CYCLES INPUT'!$F$2:$F$9999,'HOURS&amp;CYCLES INPUT'!$C$2:$C$9999,'QUALIFIED EFH'!$C106,'HOURS&amp;CYCLES INPUT'!$D$2:$D$9999,'QUALIFIED EFH'!FN$4,'HOURS&amp;CYCLES INPUT'!$E$2:$E$9999,'QUALIFIED EFH'!FN$5))</f>
        <v>0</v>
      </c>
      <c r="FO106" s="476">
        <f>IF(FO$2&lt;&gt;"",IF($C106&lt;&gt;"TBA",FO$2/114,0),SUMIFS('HOURS&amp;CYCLES INPUT'!$F$2:$F$9999,'HOURS&amp;CYCLES INPUT'!$C$2:$C$9999,'QUALIFIED EFH'!$C106,'HOURS&amp;CYCLES INPUT'!$D$2:$D$9999,'QUALIFIED EFH'!FO$4,'HOURS&amp;CYCLES INPUT'!$E$2:$E$9999,'QUALIFIED EFH'!FO$5))</f>
        <v>0</v>
      </c>
      <c r="FP106" s="476">
        <f>IF(FP$2&lt;&gt;"",IF($C106&lt;&gt;"TBA",FP$2/114,0),SUMIFS('HOURS&amp;CYCLES INPUT'!$F$2:$F$9999,'HOURS&amp;CYCLES INPUT'!$C$2:$C$9999,'QUALIFIED EFH'!$C106,'HOURS&amp;CYCLES INPUT'!$D$2:$D$9999,'QUALIFIED EFH'!FP$4,'HOURS&amp;CYCLES INPUT'!$E$2:$E$9999,'QUALIFIED EFH'!FP$5))</f>
        <v>0</v>
      </c>
      <c r="FQ106" s="476">
        <f>IF(FQ$2&lt;&gt;"",IF($C106&lt;&gt;"TBA",FQ$2/114,0),SUMIFS('HOURS&amp;CYCLES INPUT'!$F$2:$F$9999,'HOURS&amp;CYCLES INPUT'!$C$2:$C$9999,'QUALIFIED EFH'!$C106,'HOURS&amp;CYCLES INPUT'!$D$2:$D$9999,'QUALIFIED EFH'!FQ$4,'HOURS&amp;CYCLES INPUT'!$E$2:$E$9999,'QUALIFIED EFH'!FQ$5))</f>
        <v>0</v>
      </c>
      <c r="FR106" s="476">
        <f>IF(FR$2&lt;&gt;"",IF($C106&lt;&gt;"TBA",FR$2/114,0),SUMIFS('HOURS&amp;CYCLES INPUT'!$F$2:$F$9999,'HOURS&amp;CYCLES INPUT'!$C$2:$C$9999,'QUALIFIED EFH'!$C106,'HOURS&amp;CYCLES INPUT'!$D$2:$D$9999,'QUALIFIED EFH'!FR$4,'HOURS&amp;CYCLES INPUT'!$E$2:$E$9999,'QUALIFIED EFH'!FR$5))</f>
        <v>0</v>
      </c>
      <c r="FS106" s="476">
        <f>IF(FS$2&lt;&gt;"",IF($C106&lt;&gt;"TBA",FS$2/114,0),SUMIFS('HOURS&amp;CYCLES INPUT'!$F$2:$F$9999,'HOURS&amp;CYCLES INPUT'!$C$2:$C$9999,'QUALIFIED EFH'!$C106,'HOURS&amp;CYCLES INPUT'!$D$2:$D$9999,'QUALIFIED EFH'!FS$4,'HOURS&amp;CYCLES INPUT'!$E$2:$E$9999,'QUALIFIED EFH'!FS$5))</f>
        <v>0</v>
      </c>
      <c r="FT106" s="476">
        <f>IF(FT$2&lt;&gt;"",IF($C106&lt;&gt;"TBA",FT$2/114,0),SUMIFS('HOURS&amp;CYCLES INPUT'!$F$2:$F$9999,'HOURS&amp;CYCLES INPUT'!$C$2:$C$9999,'QUALIFIED EFH'!$C106,'HOURS&amp;CYCLES INPUT'!$D$2:$D$9999,'QUALIFIED EFH'!FT$4,'HOURS&amp;CYCLES INPUT'!$E$2:$E$9999,'QUALIFIED EFH'!FT$5))</f>
        <v>0</v>
      </c>
      <c r="FU106" s="476">
        <f>IF(FU$2&lt;&gt;"",IF($C106&lt;&gt;"TBA",FU$2/114,0),SUMIFS('HOURS&amp;CYCLES INPUT'!$F$2:$F$9999,'HOURS&amp;CYCLES INPUT'!$C$2:$C$9999,'QUALIFIED EFH'!$C106,'HOURS&amp;CYCLES INPUT'!$D$2:$D$9999,'QUALIFIED EFH'!FU$4,'HOURS&amp;CYCLES INPUT'!$E$2:$E$9999,'QUALIFIED EFH'!FU$5))</f>
        <v>0</v>
      </c>
      <c r="FV106" s="476">
        <f>IF(FV$2&lt;&gt;"",IF($C106&lt;&gt;"TBA",FV$2/114,0),SUMIFS('HOURS&amp;CYCLES INPUT'!$F$2:$F$9999,'HOURS&amp;CYCLES INPUT'!$C$2:$C$9999,'QUALIFIED EFH'!$C106,'HOURS&amp;CYCLES INPUT'!$D$2:$D$9999,'QUALIFIED EFH'!FV$4,'HOURS&amp;CYCLES INPUT'!$E$2:$E$9999,'QUALIFIED EFH'!FV$5))</f>
        <v>0</v>
      </c>
      <c r="FW106" s="476">
        <f>IF(FW$2&lt;&gt;"",IF($C106&lt;&gt;"TBA",FW$2/114,0),SUMIFS('HOURS&amp;CYCLES INPUT'!$F$2:$F$9999,'HOURS&amp;CYCLES INPUT'!$C$2:$C$9999,'QUALIFIED EFH'!$C106,'HOURS&amp;CYCLES INPUT'!$D$2:$D$9999,'QUALIFIED EFH'!FW$4,'HOURS&amp;CYCLES INPUT'!$E$2:$E$9999,'QUALIFIED EFH'!FW$5))</f>
        <v>0</v>
      </c>
      <c r="FX106" s="476">
        <f>IF(FX$2&lt;&gt;"",IF($C106&lt;&gt;"TBA",FX$2/114,0),SUMIFS('HOURS&amp;CYCLES INPUT'!$F$2:$F$9999,'HOURS&amp;CYCLES INPUT'!$C$2:$C$9999,'QUALIFIED EFH'!$C106,'HOURS&amp;CYCLES INPUT'!$D$2:$D$9999,'QUALIFIED EFH'!FX$4,'HOURS&amp;CYCLES INPUT'!$E$2:$E$9999,'QUALIFIED EFH'!FX$5))</f>
        <v>0</v>
      </c>
      <c r="FY106" s="476">
        <f>IF(FY$2&lt;&gt;"",IF($C106&lt;&gt;"TBA",FY$2/114,0),SUMIFS('HOURS&amp;CYCLES INPUT'!$F$2:$F$9999,'HOURS&amp;CYCLES INPUT'!$C$2:$C$9999,'QUALIFIED EFH'!$C106,'HOURS&amp;CYCLES INPUT'!$D$2:$D$9999,'QUALIFIED EFH'!FY$4,'HOURS&amp;CYCLES INPUT'!$E$2:$E$9999,'QUALIFIED EFH'!FY$5))</f>
        <v>0</v>
      </c>
      <c r="FZ106" s="476">
        <f>IF(FZ$2&lt;&gt;"",IF($C106&lt;&gt;"TBA",FZ$2/114,0),SUMIFS('HOURS&amp;CYCLES INPUT'!$F$2:$F$9999,'HOURS&amp;CYCLES INPUT'!$C$2:$C$9999,'QUALIFIED EFH'!$C106,'HOURS&amp;CYCLES INPUT'!$D$2:$D$9999,'QUALIFIED EFH'!FZ$4,'HOURS&amp;CYCLES INPUT'!$E$2:$E$9999,'QUALIFIED EFH'!FZ$5))</f>
        <v>0</v>
      </c>
      <c r="GA106" s="476">
        <f>IF(GA$2&lt;&gt;"",IF($C106&lt;&gt;"TBA",GA$2/114,0),SUMIFS('HOURS&amp;CYCLES INPUT'!$F$2:$F$9999,'HOURS&amp;CYCLES INPUT'!$C$2:$C$9999,'QUALIFIED EFH'!$C106,'HOURS&amp;CYCLES INPUT'!$D$2:$D$9999,'QUALIFIED EFH'!GA$4,'HOURS&amp;CYCLES INPUT'!$E$2:$E$9999,'QUALIFIED EFH'!GA$5))</f>
        <v>0</v>
      </c>
      <c r="GB106" s="476">
        <f>IF(GB$2&lt;&gt;"",IF($C106&lt;&gt;"TBA",GB$2/114,0),SUMIFS('HOURS&amp;CYCLES INPUT'!$F$2:$F$9999,'HOURS&amp;CYCLES INPUT'!$C$2:$C$9999,'QUALIFIED EFH'!$C106,'HOURS&amp;CYCLES INPUT'!$D$2:$D$9999,'QUALIFIED EFH'!GB$4,'HOURS&amp;CYCLES INPUT'!$E$2:$E$9999,'QUALIFIED EFH'!GB$5))</f>
        <v>0</v>
      </c>
    </row>
    <row r="107" spans="3:184" x14ac:dyDescent="0.35">
      <c r="C107" s="472">
        <f>'QUALIFIED ENGINES'!D140</f>
        <v>91503</v>
      </c>
      <c r="D107" s="476">
        <f>IF(D$2&lt;&gt;"",IF($C107&lt;&gt;"TBA",D$2/114,0),SUMIFS('HOURS&amp;CYCLES INPUT'!$F$2:$F$9999,'HOURS&amp;CYCLES INPUT'!$C$2:$C$9999,'QUALIFIED EFH'!$C107,'HOURS&amp;CYCLES INPUT'!$D$2:$D$9999,'QUALIFIED EFH'!D$4,'HOURS&amp;CYCLES INPUT'!$E$2:$E$9999,'QUALIFIED EFH'!D$5))</f>
        <v>0</v>
      </c>
      <c r="E107" s="476">
        <f>IF(E$2&lt;&gt;"",IF($C107&lt;&gt;"TBA",E$2/114,0),SUMIFS('HOURS&amp;CYCLES INPUT'!$F$2:$F$9999,'HOURS&amp;CYCLES INPUT'!$C$2:$C$9999,'QUALIFIED EFH'!$C107,'HOURS&amp;CYCLES INPUT'!$D$2:$D$9999,'QUALIFIED EFH'!E$4,'HOURS&amp;CYCLES INPUT'!$E$2:$E$9999,'QUALIFIED EFH'!E$5))</f>
        <v>0</v>
      </c>
      <c r="F107" s="476">
        <f>IF(F$2&lt;&gt;"",IF($C107&lt;&gt;"TBA",F$2/114,0),SUMIFS('HOURS&amp;CYCLES INPUT'!$F$2:$F$9999,'HOURS&amp;CYCLES INPUT'!$C$2:$C$9999,'QUALIFIED EFH'!$C107,'HOURS&amp;CYCLES INPUT'!$D$2:$D$9999,'QUALIFIED EFH'!F$4,'HOURS&amp;CYCLES INPUT'!$E$2:$E$9999,'QUALIFIED EFH'!F$5))</f>
        <v>0</v>
      </c>
      <c r="G107" s="476">
        <f>IF(G$2&lt;&gt;"",IF($C107&lt;&gt;"TBA",G$2/114,0),SUMIFS('HOURS&amp;CYCLES INPUT'!$F$2:$F$9999,'HOURS&amp;CYCLES INPUT'!$C$2:$C$9999,'QUALIFIED EFH'!$C107,'HOURS&amp;CYCLES INPUT'!$D$2:$D$9999,'QUALIFIED EFH'!G$4,'HOURS&amp;CYCLES INPUT'!$E$2:$E$9999,'QUALIFIED EFH'!G$5))</f>
        <v>0</v>
      </c>
      <c r="H107" s="476">
        <f>IF(H$2&lt;&gt;"",IF($C107&lt;&gt;"TBA",H$2/114,0),SUMIFS('HOURS&amp;CYCLES INPUT'!$F$2:$F$9999,'HOURS&amp;CYCLES INPUT'!$C$2:$C$9999,'QUALIFIED EFH'!$C107,'HOURS&amp;CYCLES INPUT'!$D$2:$D$9999,'QUALIFIED EFH'!H$4,'HOURS&amp;CYCLES INPUT'!$E$2:$E$9999,'QUALIFIED EFH'!H$5))</f>
        <v>0</v>
      </c>
      <c r="I107" s="476">
        <f>IF(I$2&lt;&gt;"",IF($C107&lt;&gt;"TBA",I$2/114,0),SUMIFS('HOURS&amp;CYCLES INPUT'!$F$2:$F$9999,'HOURS&amp;CYCLES INPUT'!$C$2:$C$9999,'QUALIFIED EFH'!$C107,'HOURS&amp;CYCLES INPUT'!$D$2:$D$9999,'QUALIFIED EFH'!I$4,'HOURS&amp;CYCLES INPUT'!$E$2:$E$9999,'QUALIFIED EFH'!I$5))</f>
        <v>0</v>
      </c>
      <c r="J107" s="476">
        <f>IF(J$2&lt;&gt;"",IF($C107&lt;&gt;"TBA",J$2/114,0),SUMIFS('HOURS&amp;CYCLES INPUT'!$F$2:$F$9999,'HOURS&amp;CYCLES INPUT'!$C$2:$C$9999,'QUALIFIED EFH'!$C107,'HOURS&amp;CYCLES INPUT'!$D$2:$D$9999,'QUALIFIED EFH'!J$4,'HOURS&amp;CYCLES INPUT'!$E$2:$E$9999,'QUALIFIED EFH'!J$5))</f>
        <v>0</v>
      </c>
      <c r="K107" s="476">
        <f>IF(K$2&lt;&gt;"",IF($C107&lt;&gt;"TBA",K$2/114,0),SUMIFS('HOURS&amp;CYCLES INPUT'!$F$2:$F$9999,'HOURS&amp;CYCLES INPUT'!$C$2:$C$9999,'QUALIFIED EFH'!$C107,'HOURS&amp;CYCLES INPUT'!$D$2:$D$9999,'QUALIFIED EFH'!K$4,'HOURS&amp;CYCLES INPUT'!$E$2:$E$9999,'QUALIFIED EFH'!K$5))</f>
        <v>0</v>
      </c>
      <c r="L107" s="476">
        <f>IF(L$2&lt;&gt;"",IF($C107&lt;&gt;"TBA",L$2/114,0),SUMIFS('HOURS&amp;CYCLES INPUT'!$F$2:$F$9999,'HOURS&amp;CYCLES INPUT'!$C$2:$C$9999,'QUALIFIED EFH'!$C107,'HOURS&amp;CYCLES INPUT'!$D$2:$D$9999,'QUALIFIED EFH'!L$4,'HOURS&amp;CYCLES INPUT'!$E$2:$E$9999,'QUALIFIED EFH'!L$5))</f>
        <v>0</v>
      </c>
      <c r="M107" s="476">
        <f>IF(M$2&lt;&gt;"",IF($C107&lt;&gt;"TBA",M$2/114,0),SUMIFS('HOURS&amp;CYCLES INPUT'!$F$2:$F$9999,'HOURS&amp;CYCLES INPUT'!$C$2:$C$9999,'QUALIFIED EFH'!$C107,'HOURS&amp;CYCLES INPUT'!$D$2:$D$9999,'QUALIFIED EFH'!M$4,'HOURS&amp;CYCLES INPUT'!$E$2:$E$9999,'QUALIFIED EFH'!M$5))</f>
        <v>0</v>
      </c>
      <c r="N107" s="476">
        <f>IF(N$2&lt;&gt;"",IF($C107&lt;&gt;"TBA",N$2/114,0),SUMIFS('HOURS&amp;CYCLES INPUT'!$F$2:$F$9999,'HOURS&amp;CYCLES INPUT'!$C$2:$C$9999,'QUALIFIED EFH'!$C107,'HOURS&amp;CYCLES INPUT'!$D$2:$D$9999,'QUALIFIED EFH'!N$4,'HOURS&amp;CYCLES INPUT'!$E$2:$E$9999,'QUALIFIED EFH'!N$5))</f>
        <v>0</v>
      </c>
      <c r="O107" s="476">
        <f>IF(O$2&lt;&gt;"",IF($C107&lt;&gt;"TBA",O$2/114,0),SUMIFS('HOURS&amp;CYCLES INPUT'!$F$2:$F$9999,'HOURS&amp;CYCLES INPUT'!$C$2:$C$9999,'QUALIFIED EFH'!$C107,'HOURS&amp;CYCLES INPUT'!$D$2:$D$9999,'QUALIFIED EFH'!O$4,'HOURS&amp;CYCLES INPUT'!$E$2:$E$9999,'QUALIFIED EFH'!O$5))</f>
        <v>0</v>
      </c>
      <c r="P107" s="476">
        <f>IF(P$2&lt;&gt;"",IF($C107&lt;&gt;"TBA",P$2/114,0),SUMIFS('HOURS&amp;CYCLES INPUT'!$F$2:$F$9999,'HOURS&amp;CYCLES INPUT'!$C$2:$C$9999,'QUALIFIED EFH'!$C107,'HOURS&amp;CYCLES INPUT'!$D$2:$D$9999,'QUALIFIED EFH'!P$4,'HOURS&amp;CYCLES INPUT'!$E$2:$E$9999,'QUALIFIED EFH'!P$5))</f>
        <v>0</v>
      </c>
      <c r="Q107" s="476">
        <f>IF(Q$2&lt;&gt;"",IF($C107&lt;&gt;"TBA",Q$2/114,0),SUMIFS('HOURS&amp;CYCLES INPUT'!$F$2:$F$9999,'HOURS&amp;CYCLES INPUT'!$C$2:$C$9999,'QUALIFIED EFH'!$C107,'HOURS&amp;CYCLES INPUT'!$D$2:$D$9999,'QUALIFIED EFH'!Q$4,'HOURS&amp;CYCLES INPUT'!$E$2:$E$9999,'QUALIFIED EFH'!Q$5))</f>
        <v>0</v>
      </c>
      <c r="R107" s="476">
        <f>IF(R$1&lt;&gt;"",IF($C107&lt;&gt;"TBA",R$1/114,0),SUMIFS('HOURS&amp;CYCLES INPUT'!$F$2:$F$9999,'HOURS&amp;CYCLES INPUT'!$C$2:$C$9999,'QUALIFIED EFH'!$C107,'HOURS&amp;CYCLES INPUT'!$D$2:$D$9999,'QUALIFIED EFH'!R$4,'HOURS&amp;CYCLES INPUT'!$E$2:$E$9999,'QUALIFIED EFH'!R$5))</f>
        <v>0</v>
      </c>
      <c r="S107" s="476">
        <f>IF(S$2&lt;&gt;"",IF($C107&lt;&gt;"TBA",S$2/114,0),SUMIFS('HOURS&amp;CYCLES INPUT'!$F$2:$F$9999,'HOURS&amp;CYCLES INPUT'!$C$2:$C$9999,'QUALIFIED EFH'!$C107,'HOURS&amp;CYCLES INPUT'!$D$2:$D$9999,'QUALIFIED EFH'!S$4,'HOURS&amp;CYCLES INPUT'!$E$2:$E$9999,'QUALIFIED EFH'!S$5))</f>
        <v>0</v>
      </c>
      <c r="T107" s="476">
        <f>IF(T$2&lt;&gt;"",IF($C107&lt;&gt;"TBA",T$2/114,0),SUMIFS('HOURS&amp;CYCLES INPUT'!$F$2:$F$9999,'HOURS&amp;CYCLES INPUT'!$C$2:$C$9999,'QUALIFIED EFH'!$C107,'HOURS&amp;CYCLES INPUT'!$D$2:$D$9999,'QUALIFIED EFH'!T$4,'HOURS&amp;CYCLES INPUT'!$E$2:$E$9999,'QUALIFIED EFH'!T$5))</f>
        <v>0</v>
      </c>
      <c r="U107" s="476">
        <f>IF(U$2&lt;&gt;"",IF($C107&lt;&gt;"TBA",U$2/114,0),SUMIFS('HOURS&amp;CYCLES INPUT'!$F$2:$F$9999,'HOURS&amp;CYCLES INPUT'!$C$2:$C$9999,'QUALIFIED EFH'!$C107,'HOURS&amp;CYCLES INPUT'!$D$2:$D$9999,'QUALIFIED EFH'!U$4,'HOURS&amp;CYCLES INPUT'!$E$2:$E$9999,'QUALIFIED EFH'!U$5))</f>
        <v>0</v>
      </c>
      <c r="V107" s="476">
        <f>IF(V$2&lt;&gt;"",IF($C107&lt;&gt;"TBA",V$2/114,0),SUMIFS('HOURS&amp;CYCLES INPUT'!$F$2:$F$9999,'HOURS&amp;CYCLES INPUT'!$C$2:$C$9999,'QUALIFIED EFH'!$C107,'HOURS&amp;CYCLES INPUT'!$D$2:$D$9999,'QUALIFIED EFH'!V$4,'HOURS&amp;CYCLES INPUT'!$E$2:$E$9999,'QUALIFIED EFH'!V$5))</f>
        <v>0</v>
      </c>
      <c r="W107" s="476">
        <f>IF(W$2&lt;&gt;"",IF($C107&lt;&gt;"TBA",W$2/114,0),SUMIFS('HOURS&amp;CYCLES INPUT'!$F$2:$F$9999,'HOURS&amp;CYCLES INPUT'!$C$2:$C$9999,'QUALIFIED EFH'!$C107,'HOURS&amp;CYCLES INPUT'!$D$2:$D$9999,'QUALIFIED EFH'!W$4,'HOURS&amp;CYCLES INPUT'!$E$2:$E$9999,'QUALIFIED EFH'!W$5))</f>
        <v>0</v>
      </c>
      <c r="X107" s="476">
        <f>IF(X$2&lt;&gt;"",IF($C107&lt;&gt;"TBA",X$2/114,0),SUMIFS('HOURS&amp;CYCLES INPUT'!$F$2:$F$9999,'HOURS&amp;CYCLES INPUT'!$C$2:$C$9999,'QUALIFIED EFH'!$C107,'HOURS&amp;CYCLES INPUT'!$D$2:$D$9999,'QUALIFIED EFH'!X$4,'HOURS&amp;CYCLES INPUT'!$E$2:$E$9999,'QUALIFIED EFH'!X$5))</f>
        <v>0</v>
      </c>
      <c r="Y107" s="476">
        <f>IF(Y$2&lt;&gt;"",IF($C107&lt;&gt;"TBA",Y$2/114,0),SUMIFS('HOURS&amp;CYCLES INPUT'!$F$2:$F$9999,'HOURS&amp;CYCLES INPUT'!$C$2:$C$9999,'QUALIFIED EFH'!$C107,'HOURS&amp;CYCLES INPUT'!$D$2:$D$9999,'QUALIFIED EFH'!Y$4,'HOURS&amp;CYCLES INPUT'!$E$2:$E$9999,'QUALIFIED EFH'!Y$5))</f>
        <v>0</v>
      </c>
      <c r="Z107" s="476">
        <f>IF(Z$2&lt;&gt;"",IF($C107&lt;&gt;"TBA",Z$2/114,0),SUMIFS('HOURS&amp;CYCLES INPUT'!$F$2:$F$9999,'HOURS&amp;CYCLES INPUT'!$C$2:$C$9999,'QUALIFIED EFH'!$C107,'HOURS&amp;CYCLES INPUT'!$D$2:$D$9999,'QUALIFIED EFH'!Z$4,'HOURS&amp;CYCLES INPUT'!$E$2:$E$9999,'QUALIFIED EFH'!Z$5))</f>
        <v>81.040000000000006</v>
      </c>
      <c r="AA107" s="476">
        <f>IF(AA$2&lt;&gt;"",IF($C107&lt;&gt;"TBA",AA$2/114,0),SUMIFS('HOURS&amp;CYCLES INPUT'!$F$2:$F$9999,'HOURS&amp;CYCLES INPUT'!$C$2:$C$9999,'QUALIFIED EFH'!$C107,'HOURS&amp;CYCLES INPUT'!$D$2:$D$9999,'QUALIFIED EFH'!AA$4,'HOURS&amp;CYCLES INPUT'!$E$2:$E$9999,'QUALIFIED EFH'!AA$5))</f>
        <v>427.48</v>
      </c>
      <c r="AB107" s="476">
        <f>IF(AB$2&lt;&gt;"",IF($C107&lt;&gt;"TBA",AB$2/114,0),SUMIFS('HOURS&amp;CYCLES INPUT'!$F$2:$F$9999,'HOURS&amp;CYCLES INPUT'!$C$2:$C$9999,'QUALIFIED EFH'!$C107,'HOURS&amp;CYCLES INPUT'!$D$2:$D$9999,'QUALIFIED EFH'!AB$4,'HOURS&amp;CYCLES INPUT'!$E$2:$E$9999,'QUALIFIED EFH'!AB$5))</f>
        <v>454.37</v>
      </c>
      <c r="AC107" s="476">
        <f>IF(AC$2&lt;&gt;"",IF($C107&lt;&gt;"TBA",AC$2/114,0),SUMIFS('HOURS&amp;CYCLES INPUT'!$F$2:$F$9999,'HOURS&amp;CYCLES INPUT'!$C$2:$C$9999,'QUALIFIED EFH'!$C107,'HOURS&amp;CYCLES INPUT'!$D$2:$D$9999,'QUALIFIED EFH'!AC$4,'HOURS&amp;CYCLES INPUT'!$E$2:$E$9999,'QUALIFIED EFH'!AC$5))</f>
        <v>392.68</v>
      </c>
      <c r="AD107" s="476">
        <f>IF(AD$2&lt;&gt;"",IF($C107&lt;&gt;"TBA",AD$2/114,0),SUMIFS('HOURS&amp;CYCLES INPUT'!$F$2:$F$9999,'HOURS&amp;CYCLES INPUT'!$C$2:$C$9999,'QUALIFIED EFH'!$C107,'HOURS&amp;CYCLES INPUT'!$D$2:$D$9999,'QUALIFIED EFH'!AD$4,'HOURS&amp;CYCLES INPUT'!$E$2:$E$9999,'QUALIFIED EFH'!AD$5))</f>
        <v>375.82</v>
      </c>
      <c r="AE107" s="476">
        <f>IF(AE$2&lt;&gt;"",IF($C107&lt;&gt;"TBA",AE$2/114,0),SUMIFS('HOURS&amp;CYCLES INPUT'!$F$2:$F$9999,'HOURS&amp;CYCLES INPUT'!$C$2:$C$9999,'QUALIFIED EFH'!$C107,'HOURS&amp;CYCLES INPUT'!$D$2:$D$9999,'QUALIFIED EFH'!AE$4,'HOURS&amp;CYCLES INPUT'!$E$2:$E$9999,'QUALIFIED EFH'!AE$5))</f>
        <v>449.38</v>
      </c>
      <c r="AF107" s="476">
        <f>IF(AF$2&lt;&gt;"",IF($C107&lt;&gt;"TBA",AF$2/114,0),SUMIFS('HOURS&amp;CYCLES INPUT'!$F$2:$F$9999,'HOURS&amp;CYCLES INPUT'!$C$2:$C$9999,'QUALIFIED EFH'!$C107,'HOURS&amp;CYCLES INPUT'!$D$2:$D$9999,'QUALIFIED EFH'!AF$4,'HOURS&amp;CYCLES INPUT'!$E$2:$E$9999,'QUALIFIED EFH'!AF$5))</f>
        <v>431.8</v>
      </c>
      <c r="AG107" s="476">
        <f>IF(AG$2&lt;&gt;"",IF($C107&lt;&gt;"TBA",AG$2/114,0),SUMIFS('HOURS&amp;CYCLES INPUT'!$F$2:$F$9999,'HOURS&amp;CYCLES INPUT'!$C$2:$C$9999,'QUALIFIED EFH'!$C107,'HOURS&amp;CYCLES INPUT'!$D$2:$D$9999,'QUALIFIED EFH'!AG$4,'HOURS&amp;CYCLES INPUT'!$E$2:$E$9999,'QUALIFIED EFH'!AG$5))</f>
        <v>360.27</v>
      </c>
      <c r="AH107" s="476">
        <f>IF(AH$2&lt;&gt;"",IF($C107&lt;&gt;"TBA",AH$2/114,0),SUMIFS('HOURS&amp;CYCLES INPUT'!$F$2:$F$9999,'HOURS&amp;CYCLES INPUT'!$C$2:$C$9999,'QUALIFIED EFH'!$C107,'HOURS&amp;CYCLES INPUT'!$D$2:$D$9999,'QUALIFIED EFH'!AH$4,'HOURS&amp;CYCLES INPUT'!$E$2:$E$9999,'QUALIFIED EFH'!AH$5))</f>
        <v>385.43</v>
      </c>
      <c r="AI107" s="476">
        <f>IF(AI$2&lt;&gt;"",IF($C107&lt;&gt;"TBA",AI$2/114,0),SUMIFS('HOURS&amp;CYCLES INPUT'!$F$2:$F$9999,'HOURS&amp;CYCLES INPUT'!$C$2:$C$9999,'QUALIFIED EFH'!$C107,'HOURS&amp;CYCLES INPUT'!$D$2:$D$9999,'QUALIFIED EFH'!AI$4,'HOURS&amp;CYCLES INPUT'!$E$2:$E$9999,'QUALIFIED EFH'!AI$5))</f>
        <v>468.8</v>
      </c>
      <c r="AJ107" s="476">
        <f>IF(AJ$2&lt;&gt;"",IF($C107&lt;&gt;"TBA",AJ$2/114,0),SUMIFS('HOURS&amp;CYCLES INPUT'!$F$2:$F$9999,'HOURS&amp;CYCLES INPUT'!$C$2:$C$9999,'QUALIFIED EFH'!$C107,'HOURS&amp;CYCLES INPUT'!$D$2:$D$9999,'QUALIFIED EFH'!AJ$4,'HOURS&amp;CYCLES INPUT'!$E$2:$E$9999,'QUALIFIED EFH'!AJ$5))</f>
        <v>431.94</v>
      </c>
      <c r="AK107" s="476">
        <f>IF(AK$2&lt;&gt;"",IF($C107&lt;&gt;"TBA",AK$2/114,0),SUMIFS('HOURS&amp;CYCLES INPUT'!$F$2:$F$9999,'HOURS&amp;CYCLES INPUT'!$C$2:$C$9999,'QUALIFIED EFH'!$C107,'HOURS&amp;CYCLES INPUT'!$D$2:$D$9999,'QUALIFIED EFH'!AK$4,'HOURS&amp;CYCLES INPUT'!$E$2:$E$9999,'QUALIFIED EFH'!AK$5))</f>
        <v>378.26</v>
      </c>
      <c r="AL107" s="476">
        <f>IF(AL$2&lt;&gt;"",IF($C107&lt;&gt;"TBA",AL$2/114,0),SUMIFS('HOURS&amp;CYCLES INPUT'!$F$2:$F$9999,'HOURS&amp;CYCLES INPUT'!$C$2:$C$9999,'QUALIFIED EFH'!$C107,'HOURS&amp;CYCLES INPUT'!$D$2:$D$9999,'QUALIFIED EFH'!AL$4,'HOURS&amp;CYCLES INPUT'!$E$2:$E$9999,'QUALIFIED EFH'!AL$5))</f>
        <v>466.65</v>
      </c>
      <c r="AM107" s="476">
        <f>IF(AM$2&lt;&gt;"",IF($C107&lt;&gt;"TBA",AM$2/114,0),SUMIFS('HOURS&amp;CYCLES INPUT'!$F$2:$F$9999,'HOURS&amp;CYCLES INPUT'!$C$2:$C$9999,'QUALIFIED EFH'!$C107,'HOURS&amp;CYCLES INPUT'!$D$2:$D$9999,'QUALIFIED EFH'!AM$4,'HOURS&amp;CYCLES INPUT'!$E$2:$E$9999,'QUALIFIED EFH'!AM$5))</f>
        <v>408.9</v>
      </c>
      <c r="AN107" s="476">
        <f>IF(AN$2&lt;&gt;"",IF($C107&lt;&gt;"TBA",AN$2/114,0),SUMIFS('HOURS&amp;CYCLES INPUT'!$F$2:$F$9999,'HOURS&amp;CYCLES INPUT'!$C$2:$C$9999,'QUALIFIED EFH'!$C107,'HOURS&amp;CYCLES INPUT'!$D$2:$D$9999,'QUALIFIED EFH'!AN$4,'HOURS&amp;CYCLES INPUT'!$E$2:$E$9999,'QUALIFIED EFH'!AN$5))</f>
        <v>398.87</v>
      </c>
      <c r="AO107" s="476">
        <f>IF(AO$2&lt;&gt;"",IF($C107&lt;&gt;"TBA",AO$2/114,0),SUMIFS('HOURS&amp;CYCLES INPUT'!$F$2:$F$9999,'HOURS&amp;CYCLES INPUT'!$C$2:$C$9999,'QUALIFIED EFH'!$C107,'HOURS&amp;CYCLES INPUT'!$D$2:$D$9999,'QUALIFIED EFH'!AO$4,'HOURS&amp;CYCLES INPUT'!$E$2:$E$9999,'QUALIFIED EFH'!AO$5))</f>
        <v>447.95</v>
      </c>
      <c r="AP107" s="476">
        <f>IF(AP$2&lt;&gt;"",IF($C107&lt;&gt;"TBA",AP$2/114,0),SUMIFS('HOURS&amp;CYCLES INPUT'!$F$2:$F$9999,'HOURS&amp;CYCLES INPUT'!$C$2:$C$9999,'QUALIFIED EFH'!$C107,'HOURS&amp;CYCLES INPUT'!$D$2:$D$9999,'QUALIFIED EFH'!AP$4,'HOURS&amp;CYCLES INPUT'!$E$2:$E$9999,'QUALIFIED EFH'!AP$5))</f>
        <v>419.05</v>
      </c>
      <c r="AQ107" s="476">
        <f>IF(AQ$2&lt;&gt;"",IF($C107&lt;&gt;"TBA",AQ$2/114,0),SUMIFS('HOURS&amp;CYCLES INPUT'!$F$2:$F$9999,'HOURS&amp;CYCLES INPUT'!$C$2:$C$9999,'QUALIFIED EFH'!$C107,'HOURS&amp;CYCLES INPUT'!$D$2:$D$9999,'QUALIFIED EFH'!AQ$4,'HOURS&amp;CYCLES INPUT'!$E$2:$E$9999,'QUALIFIED EFH'!AQ$5))</f>
        <v>294.95999999999998</v>
      </c>
      <c r="AR107" s="476">
        <f>IF(AR$2&lt;&gt;"",IF($C107&lt;&gt;"TBA",AR$2/114,0),SUMIFS('HOURS&amp;CYCLES INPUT'!$F$2:$F$9999,'HOURS&amp;CYCLES INPUT'!$C$2:$C$9999,'QUALIFIED EFH'!$C107,'HOURS&amp;CYCLES INPUT'!$D$2:$D$9999,'QUALIFIED EFH'!AR$4,'HOURS&amp;CYCLES INPUT'!$E$2:$E$9999,'QUALIFIED EFH'!AR$5))</f>
        <v>0</v>
      </c>
      <c r="AS107" s="476">
        <f>IF(AS$2&lt;&gt;"",IF($C107&lt;&gt;"TBA",AS$2/114,0),SUMIFS('HOURS&amp;CYCLES INPUT'!$F$2:$F$9999,'HOURS&amp;CYCLES INPUT'!$C$2:$C$9999,'QUALIFIED EFH'!$C107,'HOURS&amp;CYCLES INPUT'!$D$2:$D$9999,'QUALIFIED EFH'!AS$4,'HOURS&amp;CYCLES INPUT'!$E$2:$E$9999,'QUALIFIED EFH'!AS$5))</f>
        <v>0</v>
      </c>
      <c r="AT107" s="476">
        <f>IF(AT$2&lt;&gt;"",IF($C107&lt;&gt;"TBA",AT$2/114,0),SUMIFS('HOURS&amp;CYCLES INPUT'!$F$2:$F$9999,'HOURS&amp;CYCLES INPUT'!$C$2:$C$9999,'QUALIFIED EFH'!$C107,'HOURS&amp;CYCLES INPUT'!$D$2:$D$9999,'QUALIFIED EFH'!AT$4,'HOURS&amp;CYCLES INPUT'!$E$2:$E$9999,'QUALIFIED EFH'!AT$5))</f>
        <v>0</v>
      </c>
      <c r="AU107" s="476">
        <f>IF(AU$2&lt;&gt;"",IF($C107&lt;&gt;"TBA",AU$2/114,0),SUMIFS('HOURS&amp;CYCLES INPUT'!$F$2:$F$9999,'HOURS&amp;CYCLES INPUT'!$C$2:$C$9999,'QUALIFIED EFH'!$C107,'HOURS&amp;CYCLES INPUT'!$D$2:$D$9999,'QUALIFIED EFH'!AU$4,'HOURS&amp;CYCLES INPUT'!$E$2:$E$9999,'QUALIFIED EFH'!AU$5))</f>
        <v>0.99</v>
      </c>
      <c r="AV107" s="476">
        <f>IF(AV$2&lt;&gt;"",IF($C107&lt;&gt;"TBA",AV$2/114,0),SUMIFS('HOURS&amp;CYCLES INPUT'!$F$2:$F$9999,'HOURS&amp;CYCLES INPUT'!$C$2:$C$9999,'QUALIFIED EFH'!$C107,'HOURS&amp;CYCLES INPUT'!$D$2:$D$9999,'QUALIFIED EFH'!AV$4,'HOURS&amp;CYCLES INPUT'!$E$2:$E$9999,'QUALIFIED EFH'!AV$5))</f>
        <v>136.58000000000001</v>
      </c>
      <c r="AW107" s="476">
        <f>IF(AW$2&lt;&gt;"",IF($C107&lt;&gt;"TBA",AW$2/114,0),SUMIFS('HOURS&amp;CYCLES INPUT'!$F$2:$F$9999,'HOURS&amp;CYCLES INPUT'!$C$2:$C$9999,'QUALIFIED EFH'!$C107,'HOURS&amp;CYCLES INPUT'!$D$2:$D$9999,'QUALIFIED EFH'!AW$4,'HOURS&amp;CYCLES INPUT'!$E$2:$E$9999,'QUALIFIED EFH'!AW$5))</f>
        <v>131.94999999999999</v>
      </c>
      <c r="AX107" s="476">
        <f>IF(AX$2&lt;&gt;"",IF($C107&lt;&gt;"TBA",AX$2/114,0),SUMIFS('HOURS&amp;CYCLES INPUT'!$F$2:$F$9999,'HOURS&amp;CYCLES INPUT'!$C$2:$C$9999,'QUALIFIED EFH'!$C107,'HOURS&amp;CYCLES INPUT'!$D$2:$D$9999,'QUALIFIED EFH'!AX$4,'HOURS&amp;CYCLES INPUT'!$E$2:$E$9999,'QUALIFIED EFH'!AX$5))</f>
        <v>145.63999999999999</v>
      </c>
      <c r="AY107" s="476">
        <f>IF(AY$2&lt;&gt;"",IF($C107&lt;&gt;"TBA",AY$2/114,0),SUMIFS('HOURS&amp;CYCLES INPUT'!$F$2:$F$9999,'HOURS&amp;CYCLES INPUT'!$C$2:$C$9999,'QUALIFIED EFH'!$C107,'HOURS&amp;CYCLES INPUT'!$D$2:$D$9999,'QUALIFIED EFH'!AY$4,'HOURS&amp;CYCLES INPUT'!$E$2:$E$9999,'QUALIFIED EFH'!AY$5))</f>
        <v>147.61000000000001</v>
      </c>
      <c r="AZ107" s="476">
        <f>IF(AZ$2&lt;&gt;"",IF($C107&lt;&gt;"TBA",AZ$2/114,0),SUMIFS('HOURS&amp;CYCLES INPUT'!$F$2:$F$9999,'HOURS&amp;CYCLES INPUT'!$C$2:$C$9999,'QUALIFIED EFH'!$C107,'HOURS&amp;CYCLES INPUT'!$D$2:$D$9999,'QUALIFIED EFH'!AZ$4,'HOURS&amp;CYCLES INPUT'!$E$2:$E$9999,'QUALIFIED EFH'!AZ$5))</f>
        <v>228.07</v>
      </c>
      <c r="BA107" s="476">
        <f>IF(BA$2&lt;&gt;"",IF($C107&lt;&gt;"TBA",BA$2/114,0),SUMIFS('HOURS&amp;CYCLES INPUT'!$F$2:$F$9999,'HOURS&amp;CYCLES INPUT'!$C$2:$C$9999,'QUALIFIED EFH'!$C107,'HOURS&amp;CYCLES INPUT'!$D$2:$D$9999,'QUALIFIED EFH'!BA$4,'HOURS&amp;CYCLES INPUT'!$E$2:$E$9999,'QUALIFIED EFH'!BA$5))</f>
        <v>247.5</v>
      </c>
      <c r="BB107" s="476">
        <f>IF(BB$2&lt;&gt;"",IF($C107&lt;&gt;"TBA",BB$2/114,0),SUMIFS('HOURS&amp;CYCLES INPUT'!$F$2:$F$9999,'HOURS&amp;CYCLES INPUT'!$C$2:$C$9999,'QUALIFIED EFH'!$C107,'HOURS&amp;CYCLES INPUT'!$D$2:$D$9999,'QUALIFIED EFH'!BB$4,'HOURS&amp;CYCLES INPUT'!$E$2:$E$9999,'QUALIFIED EFH'!BB$5))</f>
        <v>31.13</v>
      </c>
      <c r="BC107" s="476">
        <f>IF(BC$2&lt;&gt;"",IF($C107&lt;&gt;"TBA",BC$2/114,0),SUMIFS('HOURS&amp;CYCLES INPUT'!$F$2:$F$9999,'HOURS&amp;CYCLES INPUT'!$C$2:$C$9999,'QUALIFIED EFH'!$C107,'HOURS&amp;CYCLES INPUT'!$D$2:$D$9999,'QUALIFIED EFH'!BC$4,'HOURS&amp;CYCLES INPUT'!$E$2:$E$9999,'QUALIFIED EFH'!BC$5))</f>
        <v>158.28</v>
      </c>
      <c r="BD107" s="476">
        <f>IF(BD$2&lt;&gt;"",IF($C107&lt;&gt;"TBA",BD$2/114,0),SUMIFS('HOURS&amp;CYCLES INPUT'!$F$2:$F$9999,'HOURS&amp;CYCLES INPUT'!$C$2:$C$9999,'QUALIFIED EFH'!$C107,'HOURS&amp;CYCLES INPUT'!$D$2:$D$9999,'QUALIFIED EFH'!BD$4,'HOURS&amp;CYCLES INPUT'!$E$2:$E$9999,'QUALIFIED EFH'!BD$5))</f>
        <v>69.69</v>
      </c>
      <c r="BE107" s="476">
        <f>IF(BE$2&lt;&gt;"",IF($C107&lt;&gt;"TBA",BE$2/114,0),SUMIFS('HOURS&amp;CYCLES INPUT'!$F$2:$F$9999,'HOURS&amp;CYCLES INPUT'!$C$2:$C$9999,'QUALIFIED EFH'!$C107,'HOURS&amp;CYCLES INPUT'!$D$2:$D$9999,'QUALIFIED EFH'!BE$4,'HOURS&amp;CYCLES INPUT'!$E$2:$E$9999,'QUALIFIED EFH'!BE$5))</f>
        <v>142.62</v>
      </c>
      <c r="BF107" s="476">
        <f>IF(BF$2&lt;&gt;"",IF($C107&lt;&gt;"TBA",BF$2/114,0),SUMIFS('HOURS&amp;CYCLES INPUT'!$F$2:$F$9999,'HOURS&amp;CYCLES INPUT'!$C$2:$C$9999,'QUALIFIED EFH'!$C107,'HOURS&amp;CYCLES INPUT'!$D$2:$D$9999,'QUALIFIED EFH'!BF$4,'HOURS&amp;CYCLES INPUT'!$E$2:$E$9999,'QUALIFIED EFH'!BF$5))</f>
        <v>138.01</v>
      </c>
      <c r="BG107" s="476">
        <f>IF(BG$2&lt;&gt;"",IF($C107&lt;&gt;"TBA",BG$2/114,0),SUMIFS('HOURS&amp;CYCLES INPUT'!$F$2:$F$9999,'HOURS&amp;CYCLES INPUT'!$C$2:$C$9999,'QUALIFIED EFH'!$C107,'HOURS&amp;CYCLES INPUT'!$D$2:$D$9999,'QUALIFIED EFH'!BG$4,'HOURS&amp;CYCLES INPUT'!$E$2:$E$9999,'QUALIFIED EFH'!BG$5))</f>
        <v>232.02</v>
      </c>
      <c r="BH107" s="476">
        <f>IF(BH$2&lt;&gt;"",IF($C107&lt;&gt;"TBA",BH$2/114,0),SUMIFS('HOURS&amp;CYCLES INPUT'!$F$2:$F$9999,'HOURS&amp;CYCLES INPUT'!$C$2:$C$9999,'QUALIFIED EFH'!$C107,'HOURS&amp;CYCLES INPUT'!$D$2:$D$9999,'QUALIFIED EFH'!BH$4,'HOURS&amp;CYCLES INPUT'!$E$2:$E$9999,'QUALIFIED EFH'!BH$5))</f>
        <v>274.75</v>
      </c>
      <c r="BI107" s="476">
        <f>IF(BI$2&lt;&gt;"",IF($C107&lt;&gt;"TBA",BI$2/114,0),SUMIFS('HOURS&amp;CYCLES INPUT'!$F$2:$F$9999,'HOURS&amp;CYCLES INPUT'!$C$2:$C$9999,'QUALIFIED EFH'!$C107,'HOURS&amp;CYCLES INPUT'!$D$2:$D$9999,'QUALIFIED EFH'!BI$4,'HOURS&amp;CYCLES INPUT'!$E$2:$E$9999,'QUALIFIED EFH'!BI$5))</f>
        <v>198.33</v>
      </c>
      <c r="BJ107" s="476">
        <f>IF(BJ$2&lt;&gt;"",IF($C107&lt;&gt;"TBA",BJ$2/114,0),SUMIFS('HOURS&amp;CYCLES INPUT'!$F$2:$F$9999,'HOURS&amp;CYCLES INPUT'!$C$2:$C$9999,'QUALIFIED EFH'!$C107,'HOURS&amp;CYCLES INPUT'!$D$2:$D$9999,'QUALIFIED EFH'!BJ$4,'HOURS&amp;CYCLES INPUT'!$E$2:$E$9999,'QUALIFIED EFH'!BJ$5))</f>
        <v>338.72</v>
      </c>
      <c r="BK107" s="476">
        <f>IF(BK$2&lt;&gt;"",IF($C107&lt;&gt;"TBA",BK$2/114,0),SUMIFS('HOURS&amp;CYCLES INPUT'!$F$2:$F$9999,'HOURS&amp;CYCLES INPUT'!$C$2:$C$9999,'QUALIFIED EFH'!$C107,'HOURS&amp;CYCLES INPUT'!$D$2:$D$9999,'QUALIFIED EFH'!BK$4,'HOURS&amp;CYCLES INPUT'!$E$2:$E$9999,'QUALIFIED EFH'!BK$5))</f>
        <v>398.12</v>
      </c>
      <c r="BL107" s="476">
        <f>IF(BL$2&lt;&gt;"",IF($C107&lt;&gt;"TBA",BL$2/114,0),SUMIFS('HOURS&amp;CYCLES INPUT'!$F$2:$F$9999,'HOURS&amp;CYCLES INPUT'!$C$2:$C$9999,'QUALIFIED EFH'!$C107,'HOURS&amp;CYCLES INPUT'!$D$2:$D$9999,'QUALIFIED EFH'!BL$4,'HOURS&amp;CYCLES INPUT'!$E$2:$E$9999,'QUALIFIED EFH'!BL$5))</f>
        <v>285.08</v>
      </c>
      <c r="BM107" s="476">
        <f>IF(BM$2&lt;&gt;"",IF($C107&lt;&gt;"TBA",BM$2/114,0),SUMIFS('HOURS&amp;CYCLES INPUT'!$F$2:$F$9999,'HOURS&amp;CYCLES INPUT'!$C$2:$C$9999,'QUALIFIED EFH'!$C107,'HOURS&amp;CYCLES INPUT'!$D$2:$D$9999,'QUALIFIED EFH'!BM$4,'HOURS&amp;CYCLES INPUT'!$E$2:$E$9999,'QUALIFIED EFH'!BM$5))</f>
        <v>359.7</v>
      </c>
      <c r="BN107" s="476">
        <f>IF(BN$2&lt;&gt;"",IF($C107&lt;&gt;"TBA",BN$2/114,0),SUMIFS('HOURS&amp;CYCLES INPUT'!$F$2:$F$9999,'HOURS&amp;CYCLES INPUT'!$C$2:$C$9999,'QUALIFIED EFH'!$C107,'HOURS&amp;CYCLES INPUT'!$D$2:$D$9999,'QUALIFIED EFH'!BN$4,'HOURS&amp;CYCLES INPUT'!$E$2:$E$9999,'QUALIFIED EFH'!BN$5))</f>
        <v>357.36</v>
      </c>
      <c r="BO107" s="476">
        <f>IF(BO$2&lt;&gt;"",IF($C107&lt;&gt;"TBA",BO$2/114,0),SUMIFS('HOURS&amp;CYCLES INPUT'!$F$2:$F$9999,'HOURS&amp;CYCLES INPUT'!$C$2:$C$9999,'QUALIFIED EFH'!$C107,'HOURS&amp;CYCLES INPUT'!$D$2:$D$9999,'QUALIFIED EFH'!BO$4,'HOURS&amp;CYCLES INPUT'!$E$2:$E$9999,'QUALIFIED EFH'!BO$5))</f>
        <v>149.13999999999999</v>
      </c>
      <c r="BP107" s="476">
        <f>IF(BP$2&lt;&gt;"",IF($C107&lt;&gt;"TBA",BP$2/114,0),SUMIFS('HOURS&amp;CYCLES INPUT'!$F$2:$F$9999,'HOURS&amp;CYCLES INPUT'!$C$2:$C$9999,'QUALIFIED EFH'!$C107,'HOURS&amp;CYCLES INPUT'!$D$2:$D$9999,'QUALIFIED EFH'!BP$4,'HOURS&amp;CYCLES INPUT'!$E$2:$E$9999,'QUALIFIED EFH'!BP$5))</f>
        <v>0</v>
      </c>
      <c r="BQ107" s="476">
        <f>IF(BQ$2&lt;&gt;"",IF($C107&lt;&gt;"TBA",BQ$2/114,0),SUMIFS('HOURS&amp;CYCLES INPUT'!$F$2:$F$9999,'HOURS&amp;CYCLES INPUT'!$C$2:$C$9999,'QUALIFIED EFH'!$C107,'HOURS&amp;CYCLES INPUT'!$D$2:$D$9999,'QUALIFIED EFH'!BQ$4,'HOURS&amp;CYCLES INPUT'!$E$2:$E$9999,'QUALIFIED EFH'!BQ$5))</f>
        <v>0</v>
      </c>
      <c r="BR107" s="476">
        <f>IF(BR$2&lt;&gt;"",IF($C107&lt;&gt;"TBA",BR$2/114,0),SUMIFS('HOURS&amp;CYCLES INPUT'!$F$2:$F$9999,'HOURS&amp;CYCLES INPUT'!$C$2:$C$9999,'QUALIFIED EFH'!$C107,'HOURS&amp;CYCLES INPUT'!$D$2:$D$9999,'QUALIFIED EFH'!BR$4,'HOURS&amp;CYCLES INPUT'!$E$2:$E$9999,'QUALIFIED EFH'!BR$5))</f>
        <v>0</v>
      </c>
      <c r="BS107" s="476">
        <f>IF(BS$2&lt;&gt;"",IF($C107&lt;&gt;"TBA",BS$2/114,0),SUMIFS('HOURS&amp;CYCLES INPUT'!$F$2:$F$9999,'HOURS&amp;CYCLES INPUT'!$C$2:$C$9999,'QUALIFIED EFH'!$C107,'HOURS&amp;CYCLES INPUT'!$D$2:$D$9999,'QUALIFIED EFH'!BS$4,'HOURS&amp;CYCLES INPUT'!$E$2:$E$9999,'QUALIFIED EFH'!BS$5))</f>
        <v>0</v>
      </c>
      <c r="BT107" s="476">
        <f>IF(BT$2&lt;&gt;"",IF($C107&lt;&gt;"TBA",BT$2/114,0),SUMIFS('HOURS&amp;CYCLES INPUT'!$F$2:$F$9999,'HOURS&amp;CYCLES INPUT'!$C$2:$C$9999,'QUALIFIED EFH'!$C107,'HOURS&amp;CYCLES INPUT'!$D$2:$D$9999,'QUALIFIED EFH'!BT$4,'HOURS&amp;CYCLES INPUT'!$E$2:$E$9999,'QUALIFIED EFH'!BT$5))</f>
        <v>0</v>
      </c>
      <c r="BU107" s="476">
        <f>IF(BU$2&lt;&gt;"",IF($C107&lt;&gt;"TBA",BU$2/114,0),SUMIFS('HOURS&amp;CYCLES INPUT'!$F$2:$F$9999,'HOURS&amp;CYCLES INPUT'!$C$2:$C$9999,'QUALIFIED EFH'!$C107,'HOURS&amp;CYCLES INPUT'!$D$2:$D$9999,'QUALIFIED EFH'!BU$4,'HOURS&amp;CYCLES INPUT'!$E$2:$E$9999,'QUALIFIED EFH'!BU$5))</f>
        <v>0</v>
      </c>
      <c r="BV107" s="476">
        <f>IF(BV$2&lt;&gt;"",IF($C107&lt;&gt;"TBA",BV$2/114,0),SUMIFS('HOURS&amp;CYCLES INPUT'!$F$2:$F$9999,'HOURS&amp;CYCLES INPUT'!$C$2:$C$9999,'QUALIFIED EFH'!$C107,'HOURS&amp;CYCLES INPUT'!$D$2:$D$9999,'QUALIFIED EFH'!BV$4,'HOURS&amp;CYCLES INPUT'!$E$2:$E$9999,'QUALIFIED EFH'!BV$5))</f>
        <v>0</v>
      </c>
      <c r="BW107" s="476">
        <f>IF(BW$2&lt;&gt;"",IF($C107&lt;&gt;"TBA",BW$2/114,0),SUMIFS('HOURS&amp;CYCLES INPUT'!$F$2:$F$9999,'HOURS&amp;CYCLES INPUT'!$C$2:$C$9999,'QUALIFIED EFH'!$C107,'HOURS&amp;CYCLES INPUT'!$D$2:$D$9999,'QUALIFIED EFH'!BW$4,'HOURS&amp;CYCLES INPUT'!$E$2:$E$9999,'QUALIFIED EFH'!BW$5))</f>
        <v>0</v>
      </c>
      <c r="BX107" s="476">
        <f>IF(BX$2&lt;&gt;"",IF($C107&lt;&gt;"TBA",BX$2/114,0),SUMIFS('HOURS&amp;CYCLES INPUT'!$F$2:$F$9999,'HOURS&amp;CYCLES INPUT'!$C$2:$C$9999,'QUALIFIED EFH'!$C107,'HOURS&amp;CYCLES INPUT'!$D$2:$D$9999,'QUALIFIED EFH'!BX$4,'HOURS&amp;CYCLES INPUT'!$E$2:$E$9999,'QUALIFIED EFH'!BX$5))</f>
        <v>0</v>
      </c>
      <c r="BY107" s="476">
        <f>IF(BY$2&lt;&gt;"",IF($C107&lt;&gt;"TBA",BY$2/114,0),SUMIFS('HOURS&amp;CYCLES INPUT'!$F$2:$F$9999,'HOURS&amp;CYCLES INPUT'!$C$2:$C$9999,'QUALIFIED EFH'!$C107,'HOURS&amp;CYCLES INPUT'!$D$2:$D$9999,'QUALIFIED EFH'!BY$4,'HOURS&amp;CYCLES INPUT'!$E$2:$E$9999,'QUALIFIED EFH'!BY$5))</f>
        <v>0</v>
      </c>
      <c r="BZ107" s="476">
        <f>IF(BZ$2&lt;&gt;"",IF($C107&lt;&gt;"TBA",BZ$2/114,0),SUMIFS('HOURS&amp;CYCLES INPUT'!$F$2:$F$9999,'HOURS&amp;CYCLES INPUT'!$C$2:$C$9999,'QUALIFIED EFH'!$C107,'HOURS&amp;CYCLES INPUT'!$D$2:$D$9999,'QUALIFIED EFH'!BZ$4,'HOURS&amp;CYCLES INPUT'!$E$2:$E$9999,'QUALIFIED EFH'!BZ$5))</f>
        <v>0</v>
      </c>
      <c r="CA107" s="476">
        <f>IF(CA$2&lt;&gt;"",IF($C107&lt;&gt;"TBA",CA$2/114,0),SUMIFS('HOURS&amp;CYCLES INPUT'!$F$2:$F$9999,'HOURS&amp;CYCLES INPUT'!$C$2:$C$9999,'QUALIFIED EFH'!$C107,'HOURS&amp;CYCLES INPUT'!$D$2:$D$9999,'QUALIFIED EFH'!CA$4,'HOURS&amp;CYCLES INPUT'!$E$2:$E$9999,'QUALIFIED EFH'!CA$5))</f>
        <v>166.69</v>
      </c>
      <c r="CB107" s="476">
        <f>IF(CB$2&lt;&gt;"",IF($C107&lt;&gt;"TBA",CB$2/114,0),SUMIFS('HOURS&amp;CYCLES INPUT'!$F$2:$F$9999,'HOURS&amp;CYCLES INPUT'!$C$2:$C$9999,'QUALIFIED EFH'!$C107,'HOURS&amp;CYCLES INPUT'!$D$2:$D$9999,'QUALIFIED EFH'!CB$4,'HOURS&amp;CYCLES INPUT'!$E$2:$E$9999,'QUALIFIED EFH'!CB$5))</f>
        <v>412.56</v>
      </c>
      <c r="CC107" s="476">
        <f>IF(CC$2&lt;&gt;"",IF($C107&lt;&gt;"TBA",CC$2/114,0),SUMIFS('HOURS&amp;CYCLES INPUT'!$F$2:$F$9999,'HOURS&amp;CYCLES INPUT'!$C$2:$C$9999,'QUALIFIED EFH'!$C107,'HOURS&amp;CYCLES INPUT'!$D$2:$D$9999,'QUALIFIED EFH'!CC$4,'HOURS&amp;CYCLES INPUT'!$E$2:$E$9999,'QUALIFIED EFH'!CC$5))</f>
        <v>410.29</v>
      </c>
      <c r="CD107" s="476">
        <f>IF(CD$2&lt;&gt;"",IF($C107&lt;&gt;"TBA",CD$2/114,0),SUMIFS('HOURS&amp;CYCLES INPUT'!$F$2:$F$9999,'HOURS&amp;CYCLES INPUT'!$C$2:$C$9999,'QUALIFIED EFH'!$C107,'HOURS&amp;CYCLES INPUT'!$D$2:$D$9999,'QUALIFIED EFH'!CD$4,'HOURS&amp;CYCLES INPUT'!$E$2:$E$9999,'QUALIFIED EFH'!CD$5))</f>
        <v>469.44</v>
      </c>
      <c r="CE107" s="476">
        <f>IF(CE$2&lt;&gt;"",IF($C107&lt;&gt;"TBA",CE$2/114,0),SUMIFS('HOURS&amp;CYCLES INPUT'!$F$2:$F$9999,'HOURS&amp;CYCLES INPUT'!$C$2:$C$9999,'QUALIFIED EFH'!$C107,'HOURS&amp;CYCLES INPUT'!$D$2:$D$9999,'QUALIFIED EFH'!CE$4,'HOURS&amp;CYCLES INPUT'!$E$2:$E$9999,'QUALIFIED EFH'!CE$5))</f>
        <v>428.17</v>
      </c>
      <c r="CF107" s="476">
        <f>IF(CF$2&lt;&gt;"",IF($C107&lt;&gt;"TBA",CF$2/114,0),SUMIFS('HOURS&amp;CYCLES INPUT'!$F$2:$F$9999,'HOURS&amp;CYCLES INPUT'!$C$2:$C$9999,'QUALIFIED EFH'!$C107,'HOURS&amp;CYCLES INPUT'!$D$2:$D$9999,'QUALIFIED EFH'!CF$4,'HOURS&amp;CYCLES INPUT'!$E$2:$E$9999,'QUALIFIED EFH'!CF$5))</f>
        <v>436.24</v>
      </c>
      <c r="CG107" s="476">
        <f>IF(CG$2&lt;&gt;"",IF($C107&lt;&gt;"TBA",CG$2/114,0),SUMIFS('HOURS&amp;CYCLES INPUT'!$F$2:$F$9999,'HOURS&amp;CYCLES INPUT'!$C$2:$C$9999,'QUALIFIED EFH'!$C107,'HOURS&amp;CYCLES INPUT'!$D$2:$D$9999,'QUALIFIED EFH'!CG$4,'HOURS&amp;CYCLES INPUT'!$E$2:$E$9999,'QUALIFIED EFH'!CG$5))</f>
        <v>458.15</v>
      </c>
      <c r="CH107" s="476">
        <f>IF(CH$2&lt;&gt;"",IF($C107&lt;&gt;"TBA",CH$2/114,0),SUMIFS('HOURS&amp;CYCLES INPUT'!$F$2:$F$9999,'HOURS&amp;CYCLES INPUT'!$C$2:$C$9999,'QUALIFIED EFH'!$C107,'HOURS&amp;CYCLES INPUT'!$D$2:$D$9999,'QUALIFIED EFH'!CH$4,'HOURS&amp;CYCLES INPUT'!$E$2:$E$9999,'QUALIFIED EFH'!CH$5))</f>
        <v>457.16</v>
      </c>
      <c r="CI107" s="476">
        <f>IF(CI$2&lt;&gt;"",IF($C107&lt;&gt;"TBA",CI$2/114,0),SUMIFS('HOURS&amp;CYCLES INPUT'!$F$2:$F$9999,'HOURS&amp;CYCLES INPUT'!$C$2:$C$9999,'QUALIFIED EFH'!$C107,'HOURS&amp;CYCLES INPUT'!$D$2:$D$9999,'QUALIFIED EFH'!CI$4,'HOURS&amp;CYCLES INPUT'!$E$2:$E$9999,'QUALIFIED EFH'!CI$5))</f>
        <v>454.87</v>
      </c>
      <c r="CJ107" s="476">
        <f>IF(CJ$2&lt;&gt;"",IF($C107&lt;&gt;"TBA",CJ$2/114,0),SUMIFS('HOURS&amp;CYCLES INPUT'!$F$2:$F$9999,'HOURS&amp;CYCLES INPUT'!$C$2:$C$9999,'QUALIFIED EFH'!$C107,'HOURS&amp;CYCLES INPUT'!$D$2:$D$9999,'QUALIFIED EFH'!CJ$4,'HOURS&amp;CYCLES INPUT'!$E$2:$E$9999,'QUALIFIED EFH'!CJ$5))</f>
        <v>406.44</v>
      </c>
      <c r="CK107" s="476">
        <f>IF(CK$2&lt;&gt;"",IF($C107&lt;&gt;"TBA",CK$2/114,0),SUMIFS('HOURS&amp;CYCLES INPUT'!$F$2:$F$9999,'HOURS&amp;CYCLES INPUT'!$C$2:$C$9999,'QUALIFIED EFH'!$C107,'HOURS&amp;CYCLES INPUT'!$D$2:$D$9999,'QUALIFIED EFH'!CK$4,'HOURS&amp;CYCLES INPUT'!$E$2:$E$9999,'QUALIFIED EFH'!CK$5))</f>
        <v>501.12</v>
      </c>
      <c r="CL107" s="476">
        <f>IF(CL$2&lt;&gt;"",IF($C107&lt;&gt;"TBA",CL$2/114,0),SUMIFS('HOURS&amp;CYCLES INPUT'!$F$2:$F$9999,'HOURS&amp;CYCLES INPUT'!$C$2:$C$9999,'QUALIFIED EFH'!$C107,'HOURS&amp;CYCLES INPUT'!$D$2:$D$9999,'QUALIFIED EFH'!CL$4,'HOURS&amp;CYCLES INPUT'!$E$2:$E$9999,'QUALIFIED EFH'!CL$5))</f>
        <v>441.19</v>
      </c>
      <c r="CM107" s="476">
        <f>IF(CM$2&lt;&gt;"",IF($C107&lt;&gt;"TBA",CM$2/114,0),SUMIFS('HOURS&amp;CYCLES INPUT'!$F$2:$F$9999,'HOURS&amp;CYCLES INPUT'!$C$2:$C$9999,'QUALIFIED EFH'!$C107,'HOURS&amp;CYCLES INPUT'!$D$2:$D$9999,'QUALIFIED EFH'!CM$4,'HOURS&amp;CYCLES INPUT'!$E$2:$E$9999,'QUALIFIED EFH'!CM$5))</f>
        <v>474.3</v>
      </c>
      <c r="CN107" s="476">
        <f>IF(CN$2&lt;&gt;"",IF($C107&lt;&gt;"TBA",CN$2/114,0),SUMIFS('HOURS&amp;CYCLES INPUT'!$F$2:$F$9999,'HOURS&amp;CYCLES INPUT'!$C$2:$C$9999,'QUALIFIED EFH'!$C107,'HOURS&amp;CYCLES INPUT'!$D$2:$D$9999,'QUALIFIED EFH'!CN$4,'HOURS&amp;CYCLES INPUT'!$E$2:$E$9999,'QUALIFIED EFH'!CN$5))</f>
        <v>430.32</v>
      </c>
      <c r="CO107" s="476">
        <f>IF(CO$2&lt;&gt;"",IF($C107&lt;&gt;"TBA",CO$2/114,0),SUMIFS('HOURS&amp;CYCLES INPUT'!$F$2:$F$9999,'HOURS&amp;CYCLES INPUT'!$C$2:$C$9999,'QUALIFIED EFH'!$C107,'HOURS&amp;CYCLES INPUT'!$D$2:$D$9999,'QUALIFIED EFH'!CO$4,'HOURS&amp;CYCLES INPUT'!$E$2:$E$9999,'QUALIFIED EFH'!CO$5))</f>
        <v>506.83</v>
      </c>
      <c r="CP107" s="476">
        <f>IF(CP$2&lt;&gt;"",IF($C107&lt;&gt;"TBA",CP$2/114,0),SUMIFS('HOURS&amp;CYCLES INPUT'!$F$2:$F$9999,'HOURS&amp;CYCLES INPUT'!$C$2:$C$9999,'QUALIFIED EFH'!$C107,'HOURS&amp;CYCLES INPUT'!$D$2:$D$9999,'QUALIFIED EFH'!CP$4,'HOURS&amp;CYCLES INPUT'!$E$2:$E$9999,'QUALIFIED EFH'!CP$5))</f>
        <v>454.15</v>
      </c>
      <c r="CQ107" s="476">
        <f>IF(CQ$2&lt;&gt;"",IF($C107&lt;&gt;"TBA",CQ$2/114,0),SUMIFS('HOURS&amp;CYCLES INPUT'!$F$2:$F$9999,'HOURS&amp;CYCLES INPUT'!$C$2:$C$9999,'QUALIFIED EFH'!$C107,'HOURS&amp;CYCLES INPUT'!$D$2:$D$9999,'QUALIFIED EFH'!CQ$4,'HOURS&amp;CYCLES INPUT'!$E$2:$E$9999,'QUALIFIED EFH'!CQ$5))</f>
        <v>446.67</v>
      </c>
      <c r="CR107" s="476">
        <f>IF(CR$2&lt;&gt;"",IF($C107&lt;&gt;"TBA",CR$2/114,0),SUMIFS('HOURS&amp;CYCLES INPUT'!$F$2:$F$9999,'HOURS&amp;CYCLES INPUT'!$C$2:$C$9999,'QUALIFIED EFH'!$C107,'HOURS&amp;CYCLES INPUT'!$D$2:$D$9999,'QUALIFIED EFH'!CR$4,'HOURS&amp;CYCLES INPUT'!$E$2:$E$9999,'QUALIFIED EFH'!CR$5))</f>
        <v>421.86</v>
      </c>
      <c r="CS107" s="476">
        <f>IF(CS$2&lt;&gt;"",IF($C107&lt;&gt;"TBA",CS$2/114,0),SUMIFS('HOURS&amp;CYCLES INPUT'!$F$2:$F$9999,'HOURS&amp;CYCLES INPUT'!$C$2:$C$9999,'QUALIFIED EFH'!$C107,'HOURS&amp;CYCLES INPUT'!$D$2:$D$9999,'QUALIFIED EFH'!CS$4,'HOURS&amp;CYCLES INPUT'!$E$2:$E$9999,'QUALIFIED EFH'!CS$5))</f>
        <v>444.83</v>
      </c>
      <c r="CT107" s="476">
        <f>IF(CT$2&lt;&gt;"",IF($C107&lt;&gt;"TBA",CT$2/114,0),SUMIFS('HOURS&amp;CYCLES INPUT'!$F$2:$F$9999,'HOURS&amp;CYCLES INPUT'!$C$2:$C$9999,'QUALIFIED EFH'!$C107,'HOURS&amp;CYCLES INPUT'!$D$2:$D$9999,'QUALIFIED EFH'!CT$4,'HOURS&amp;CYCLES INPUT'!$E$2:$E$9999,'QUALIFIED EFH'!CT$5))</f>
        <v>423.44</v>
      </c>
      <c r="CU107" s="476">
        <f>IF(CU$2&lt;&gt;"",IF($C107&lt;&gt;"TBA",CU$2/114,0),SUMIFS('HOURS&amp;CYCLES INPUT'!$F$2:$F$9999,'HOURS&amp;CYCLES INPUT'!$C$2:$C$9999,'QUALIFIED EFH'!$C107,'HOURS&amp;CYCLES INPUT'!$D$2:$D$9999,'QUALIFIED EFH'!CU$4,'HOURS&amp;CYCLES INPUT'!$E$2:$E$9999,'QUALIFIED EFH'!CU$5))</f>
        <v>299.02</v>
      </c>
      <c r="CV107" s="476">
        <f>IF(CV$2&lt;&gt;"",IF($C107&lt;&gt;"TBA",CV$2/114,0),SUMIFS('HOURS&amp;CYCLES INPUT'!$F$2:$F$9999,'HOURS&amp;CYCLES INPUT'!$C$2:$C$9999,'QUALIFIED EFH'!$C107,'HOURS&amp;CYCLES INPUT'!$D$2:$D$9999,'QUALIFIED EFH'!CV$4,'HOURS&amp;CYCLES INPUT'!$E$2:$E$9999,'QUALIFIED EFH'!CV$5))</f>
        <v>456.6</v>
      </c>
      <c r="CW107" s="476">
        <f>IF(CW$2&lt;&gt;"",IF($C107&lt;&gt;"TBA",CW$2/114,0),SUMIFS('HOURS&amp;CYCLES INPUT'!$F$2:$F$9999,'HOURS&amp;CYCLES INPUT'!$C$2:$C$9999,'QUALIFIED EFH'!$C107,'HOURS&amp;CYCLES INPUT'!$D$2:$D$9999,'QUALIFIED EFH'!CW$4,'HOURS&amp;CYCLES INPUT'!$E$2:$E$9999,'QUALIFIED EFH'!CW$5))</f>
        <v>516.87</v>
      </c>
      <c r="CX107" s="476">
        <f>IF(CX$2&lt;&gt;"",IF($C107&lt;&gt;"TBA",CX$2/114,0),SUMIFS('HOURS&amp;CYCLES INPUT'!$F$2:$F$9999,'HOURS&amp;CYCLES INPUT'!$C$2:$C$9999,'QUALIFIED EFH'!$C107,'HOURS&amp;CYCLES INPUT'!$D$2:$D$9999,'QUALIFIED EFH'!CX$4,'HOURS&amp;CYCLES INPUT'!$E$2:$E$9999,'QUALIFIED EFH'!CX$5))</f>
        <v>434.09</v>
      </c>
      <c r="CY107" s="476">
        <f>IF(CY$2&lt;&gt;"",IF($C107&lt;&gt;"TBA",CY$2/114,0),SUMIFS('HOURS&amp;CYCLES INPUT'!$F$2:$F$9999,'HOURS&amp;CYCLES INPUT'!$C$2:$C$9999,'QUALIFIED EFH'!$C107,'HOURS&amp;CYCLES INPUT'!$D$2:$D$9999,'QUALIFIED EFH'!CY$4,'HOURS&amp;CYCLES INPUT'!$E$2:$E$9999,'QUALIFIED EFH'!CY$5))</f>
        <v>443.82</v>
      </c>
      <c r="CZ107" s="476">
        <f>IF(CZ$2&lt;&gt;"",IF($C107&lt;&gt;"TBA",CZ$2/114,0),SUMIFS('HOURS&amp;CYCLES INPUT'!$F$2:$F$9999,'HOURS&amp;CYCLES INPUT'!$C$2:$C$9999,'QUALIFIED EFH'!$C107,'HOURS&amp;CYCLES INPUT'!$D$2:$D$9999,'QUALIFIED EFH'!CZ$4,'HOURS&amp;CYCLES INPUT'!$E$2:$E$9999,'QUALIFIED EFH'!CZ$5))</f>
        <v>472.92</v>
      </c>
      <c r="DA107" s="476">
        <f>IF(DA$2&lt;&gt;"",IF($C107&lt;&gt;"TBA",DA$2/114,0),SUMIFS('HOURS&amp;CYCLES INPUT'!$F$2:$F$9999,'HOURS&amp;CYCLES INPUT'!$C$2:$C$9999,'QUALIFIED EFH'!$C107,'HOURS&amp;CYCLES INPUT'!$D$2:$D$9999,'QUALIFIED EFH'!DA$4,'HOURS&amp;CYCLES INPUT'!$E$2:$E$9999,'QUALIFIED EFH'!DA$5))</f>
        <v>475.97</v>
      </c>
      <c r="DB107" s="476">
        <f>IF(DB$2&lt;&gt;"",IF($C107&lt;&gt;"TBA",DB$2/114,0),SUMIFS('HOURS&amp;CYCLES INPUT'!$F$2:$F$9999,'HOURS&amp;CYCLES INPUT'!$C$2:$C$9999,'QUALIFIED EFH'!$C107,'HOURS&amp;CYCLES INPUT'!$D$2:$D$9999,'QUALIFIED EFH'!DB$4,'HOURS&amp;CYCLES INPUT'!$E$2:$E$9999,'QUALIFIED EFH'!DB$5))</f>
        <v>462.34</v>
      </c>
      <c r="DC107" s="476">
        <f>IF(DC$2&lt;&gt;"",IF($C107&lt;&gt;"TBA",DC$2/114,0),SUMIFS('HOURS&amp;CYCLES INPUT'!$F$2:$F$9999,'HOURS&amp;CYCLES INPUT'!$C$2:$C$9999,'QUALIFIED EFH'!$C107,'HOURS&amp;CYCLES INPUT'!$D$2:$D$9999,'QUALIFIED EFH'!DC$4,'HOURS&amp;CYCLES INPUT'!$E$2:$E$9999,'QUALIFIED EFH'!DC$5))</f>
        <v>406.89</v>
      </c>
      <c r="DD107" s="476">
        <f>IF(DD$2&lt;&gt;"",IF($C107&lt;&gt;"TBA",DD$2/114,0),SUMIFS('HOURS&amp;CYCLES INPUT'!$F$2:$F$9999,'HOURS&amp;CYCLES INPUT'!$C$2:$C$9999,'QUALIFIED EFH'!$C107,'HOURS&amp;CYCLES INPUT'!$D$2:$D$9999,'QUALIFIED EFH'!DD$4,'HOURS&amp;CYCLES INPUT'!$E$2:$E$9999,'QUALIFIED EFH'!DD$5))</f>
        <v>410.71</v>
      </c>
      <c r="DE107" s="476">
        <f>IF(DE$2&lt;&gt;"",IF($C107&lt;&gt;"TBA",DE$2/114,0),SUMIFS('HOURS&amp;CYCLES INPUT'!$F$2:$F$9999,'HOURS&amp;CYCLES INPUT'!$C$2:$C$9999,'QUALIFIED EFH'!$C107,'HOURS&amp;CYCLES INPUT'!$D$2:$D$9999,'QUALIFIED EFH'!DE$4,'HOURS&amp;CYCLES INPUT'!$E$2:$E$9999,'QUALIFIED EFH'!DE$5))</f>
        <v>0</v>
      </c>
      <c r="DF107" s="476">
        <f>IF(DF$2&lt;&gt;"",IF($C107&lt;&gt;"TBA",DF$2/114,0),SUMIFS('HOURS&amp;CYCLES INPUT'!$F$2:$F$9999,'HOURS&amp;CYCLES INPUT'!$C$2:$C$9999,'QUALIFIED EFH'!$C107,'HOURS&amp;CYCLES INPUT'!$D$2:$D$9999,'QUALIFIED EFH'!DF$4,'HOURS&amp;CYCLES INPUT'!$E$2:$E$9999,'QUALIFIED EFH'!DF$5))</f>
        <v>0</v>
      </c>
      <c r="DG107" s="476">
        <f>IF(DG$2&lt;&gt;"",IF($C107&lt;&gt;"TBA",DG$2/114,0),SUMIFS('HOURS&amp;CYCLES INPUT'!$F$2:$F$9999,'HOURS&amp;CYCLES INPUT'!$C$2:$C$9999,'QUALIFIED EFH'!$C107,'HOURS&amp;CYCLES INPUT'!$D$2:$D$9999,'QUALIFIED EFH'!DG$4,'HOURS&amp;CYCLES INPUT'!$E$2:$E$9999,'QUALIFIED EFH'!DG$5))</f>
        <v>0</v>
      </c>
      <c r="DH107" s="476">
        <f>IF(DH$2&lt;&gt;"",IF($C107&lt;&gt;"TBA",DH$2/114,0),SUMIFS('HOURS&amp;CYCLES INPUT'!$F$2:$F$9999,'HOURS&amp;CYCLES INPUT'!$C$2:$C$9999,'QUALIFIED EFH'!$C107,'HOURS&amp;CYCLES INPUT'!$D$2:$D$9999,'QUALIFIED EFH'!DH$4,'HOURS&amp;CYCLES INPUT'!$E$2:$E$9999,'QUALIFIED EFH'!DH$5))</f>
        <v>0</v>
      </c>
      <c r="DI107" s="476">
        <f>IF(DI$2&lt;&gt;"",IF($C107&lt;&gt;"TBA",DI$2/114,0),SUMIFS('HOURS&amp;CYCLES INPUT'!$F$2:$F$9999,'HOURS&amp;CYCLES INPUT'!$C$2:$C$9999,'QUALIFIED EFH'!$C107,'HOURS&amp;CYCLES INPUT'!$D$2:$D$9999,'QUALIFIED EFH'!DI$4,'HOURS&amp;CYCLES INPUT'!$E$2:$E$9999,'QUALIFIED EFH'!DI$5))</f>
        <v>0</v>
      </c>
      <c r="DJ107" s="476">
        <f>IF(DJ$2&lt;&gt;"",IF($C107&lt;&gt;"TBA",DJ$2/114,0),SUMIFS('HOURS&amp;CYCLES INPUT'!$F$2:$F$9999,'HOURS&amp;CYCLES INPUT'!$C$2:$C$9999,'QUALIFIED EFH'!$C107,'HOURS&amp;CYCLES INPUT'!$D$2:$D$9999,'QUALIFIED EFH'!DJ$4,'HOURS&amp;CYCLES INPUT'!$E$2:$E$9999,'QUALIFIED EFH'!DJ$5))</f>
        <v>0</v>
      </c>
      <c r="DK107" s="476">
        <f>IF(DK$2&lt;&gt;"",IF($C107&lt;&gt;"TBA",DK$2/114,0),SUMIFS('HOURS&amp;CYCLES INPUT'!$F$2:$F$9999,'HOURS&amp;CYCLES INPUT'!$C$2:$C$9999,'QUALIFIED EFH'!$C107,'HOURS&amp;CYCLES INPUT'!$D$2:$D$9999,'QUALIFIED EFH'!DK$4,'HOURS&amp;CYCLES INPUT'!$E$2:$E$9999,'QUALIFIED EFH'!DK$5))</f>
        <v>0</v>
      </c>
      <c r="DL107" s="476">
        <f>IF(DL$2&lt;&gt;"",IF($C107&lt;&gt;"TBA",DL$2/114,0),SUMIFS('HOURS&amp;CYCLES INPUT'!$F$2:$F$9999,'HOURS&amp;CYCLES INPUT'!$C$2:$C$9999,'QUALIFIED EFH'!$C107,'HOURS&amp;CYCLES INPUT'!$D$2:$D$9999,'QUALIFIED EFH'!DL$4,'HOURS&amp;CYCLES INPUT'!$E$2:$E$9999,'QUALIFIED EFH'!DL$5))</f>
        <v>0</v>
      </c>
      <c r="DM107" s="476">
        <f>IF(DM$2&lt;&gt;"",IF($C107&lt;&gt;"TBA",DM$2/114,0),SUMIFS('HOURS&amp;CYCLES INPUT'!$F$2:$F$9999,'HOURS&amp;CYCLES INPUT'!$C$2:$C$9999,'QUALIFIED EFH'!$C107,'HOURS&amp;CYCLES INPUT'!$D$2:$D$9999,'QUALIFIED EFH'!DM$4,'HOURS&amp;CYCLES INPUT'!$E$2:$E$9999,'QUALIFIED EFH'!DM$5))</f>
        <v>0</v>
      </c>
      <c r="DN107" s="476">
        <f>IF(DN$2&lt;&gt;"",IF($C107&lt;&gt;"TBA",DN$2/114,0),SUMIFS('HOURS&amp;CYCLES INPUT'!$F$2:$F$9999,'HOURS&amp;CYCLES INPUT'!$C$2:$C$9999,'QUALIFIED EFH'!$C107,'HOURS&amp;CYCLES INPUT'!$D$2:$D$9999,'QUALIFIED EFH'!DN$4,'HOURS&amp;CYCLES INPUT'!$E$2:$E$9999,'QUALIFIED EFH'!DN$5))</f>
        <v>0</v>
      </c>
      <c r="DO107" s="476">
        <f>IF(DO$2&lt;&gt;"",IF($C107&lt;&gt;"TBA",DO$2/114,0),SUMIFS('HOURS&amp;CYCLES INPUT'!$F$2:$F$9999,'HOURS&amp;CYCLES INPUT'!$C$2:$C$9999,'QUALIFIED EFH'!$C107,'HOURS&amp;CYCLES INPUT'!$D$2:$D$9999,'QUALIFIED EFH'!DO$4,'HOURS&amp;CYCLES INPUT'!$E$2:$E$9999,'QUALIFIED EFH'!DO$5))</f>
        <v>0</v>
      </c>
      <c r="DP107" s="476">
        <f>IF(DP$2&lt;&gt;"",IF($C107&lt;&gt;"TBA",DP$2/114,0),SUMIFS('HOURS&amp;CYCLES INPUT'!$F$2:$F$9999,'HOURS&amp;CYCLES INPUT'!$C$2:$C$9999,'QUALIFIED EFH'!$C107,'HOURS&amp;CYCLES INPUT'!$D$2:$D$9999,'QUALIFIED EFH'!DP$4,'HOURS&amp;CYCLES INPUT'!$E$2:$E$9999,'QUALIFIED EFH'!DP$5))</f>
        <v>0</v>
      </c>
      <c r="DQ107" s="476">
        <f>IF(DQ$2&lt;&gt;"",IF($C107&lt;&gt;"TBA",DQ$2/114,0),SUMIFS('HOURS&amp;CYCLES INPUT'!$F$2:$F$9999,'HOURS&amp;CYCLES INPUT'!$C$2:$C$9999,'QUALIFIED EFH'!$C107,'HOURS&amp;CYCLES INPUT'!$D$2:$D$9999,'QUALIFIED EFH'!DQ$4,'HOURS&amp;CYCLES INPUT'!$E$2:$E$9999,'QUALIFIED EFH'!DQ$5))</f>
        <v>0</v>
      </c>
      <c r="DR107" s="476">
        <f>IF(DR$2&lt;&gt;"",IF($C107&lt;&gt;"TBA",DR$2/114,0),SUMIFS('HOURS&amp;CYCLES INPUT'!$F$2:$F$9999,'HOURS&amp;CYCLES INPUT'!$C$2:$C$9999,'QUALIFIED EFH'!$C107,'HOURS&amp;CYCLES INPUT'!$D$2:$D$9999,'QUALIFIED EFH'!DR$4,'HOURS&amp;CYCLES INPUT'!$E$2:$E$9999,'QUALIFIED EFH'!DR$5))</f>
        <v>0</v>
      </c>
      <c r="DS107" s="476">
        <f>IF(DS$2&lt;&gt;"",IF($C107&lt;&gt;"TBA",DS$2/114,0),SUMIFS('HOURS&amp;CYCLES INPUT'!$F$2:$F$9999,'HOURS&amp;CYCLES INPUT'!$C$2:$C$9999,'QUALIFIED EFH'!$C107,'HOURS&amp;CYCLES INPUT'!$D$2:$D$9999,'QUALIFIED EFH'!DS$4,'HOURS&amp;CYCLES INPUT'!$E$2:$E$9999,'QUALIFIED EFH'!DS$5))</f>
        <v>0</v>
      </c>
      <c r="DT107" s="476">
        <f>IF(DT$2&lt;&gt;"",IF($C107&lt;&gt;"TBA",DT$2/114,0),SUMIFS('HOURS&amp;CYCLES INPUT'!$F$2:$F$9999,'HOURS&amp;CYCLES INPUT'!$C$2:$C$9999,'QUALIFIED EFH'!$C107,'HOURS&amp;CYCLES INPUT'!$D$2:$D$9999,'QUALIFIED EFH'!DT$4,'HOURS&amp;CYCLES INPUT'!$E$2:$E$9999,'QUALIFIED EFH'!DT$5))</f>
        <v>0</v>
      </c>
      <c r="DU107" s="476">
        <f>IF(DU$2&lt;&gt;"",IF($C107&lt;&gt;"TBA",DU$2/114,0),SUMIFS('HOURS&amp;CYCLES INPUT'!$F$2:$F$9999,'HOURS&amp;CYCLES INPUT'!$C$2:$C$9999,'QUALIFIED EFH'!$C107,'HOURS&amp;CYCLES INPUT'!$D$2:$D$9999,'QUALIFIED EFH'!DU$4,'HOURS&amp;CYCLES INPUT'!$E$2:$E$9999,'QUALIFIED EFH'!DU$5))</f>
        <v>0</v>
      </c>
      <c r="DV107" s="476">
        <f>IF(DV$2&lt;&gt;"",IF($C107&lt;&gt;"TBA",DV$2/114,0),SUMIFS('HOURS&amp;CYCLES INPUT'!$F$2:$F$9999,'HOURS&amp;CYCLES INPUT'!$C$2:$C$9999,'QUALIFIED EFH'!$C107,'HOURS&amp;CYCLES INPUT'!$D$2:$D$9999,'QUALIFIED EFH'!DV$4,'HOURS&amp;CYCLES INPUT'!$E$2:$E$9999,'QUALIFIED EFH'!DV$5))</f>
        <v>0</v>
      </c>
      <c r="DW107" s="476">
        <f>IF(DW$2&lt;&gt;"",IF($C107&lt;&gt;"TBA",DW$2/114,0),SUMIFS('HOURS&amp;CYCLES INPUT'!$F$2:$F$9999,'HOURS&amp;CYCLES INPUT'!$C$2:$C$9999,'QUALIFIED EFH'!$C107,'HOURS&amp;CYCLES INPUT'!$D$2:$D$9999,'QUALIFIED EFH'!DW$4,'HOURS&amp;CYCLES INPUT'!$E$2:$E$9999,'QUALIFIED EFH'!DW$5))</f>
        <v>0</v>
      </c>
      <c r="DX107" s="476">
        <f>IF(DX$2&lt;&gt;"",IF($C107&lt;&gt;"TBA",DX$2/114,0),SUMIFS('HOURS&amp;CYCLES INPUT'!$F$2:$F$9999,'HOURS&amp;CYCLES INPUT'!$C$2:$C$9999,'QUALIFIED EFH'!$C107,'HOURS&amp;CYCLES INPUT'!$D$2:$D$9999,'QUALIFIED EFH'!DX$4,'HOURS&amp;CYCLES INPUT'!$E$2:$E$9999,'QUALIFIED EFH'!DX$5))</f>
        <v>0</v>
      </c>
      <c r="DY107" s="476">
        <f>IF(DY$2&lt;&gt;"",IF($C107&lt;&gt;"TBA",DY$2/114,0),SUMIFS('HOURS&amp;CYCLES INPUT'!$F$2:$F$9999,'HOURS&amp;CYCLES INPUT'!$C$2:$C$9999,'QUALIFIED EFH'!$C107,'HOURS&amp;CYCLES INPUT'!$D$2:$D$9999,'QUALIFIED EFH'!DY$4,'HOURS&amp;CYCLES INPUT'!$E$2:$E$9999,'QUALIFIED EFH'!DY$5))</f>
        <v>0</v>
      </c>
      <c r="DZ107" s="476">
        <f>IF(DZ$2&lt;&gt;"",IF($C107&lt;&gt;"TBA",DZ$2/114,0),SUMIFS('HOURS&amp;CYCLES INPUT'!$F$2:$F$9999,'HOURS&amp;CYCLES INPUT'!$C$2:$C$9999,'QUALIFIED EFH'!$C107,'HOURS&amp;CYCLES INPUT'!$D$2:$D$9999,'QUALIFIED EFH'!DZ$4,'HOURS&amp;CYCLES INPUT'!$E$2:$E$9999,'QUALIFIED EFH'!DZ$5))</f>
        <v>0</v>
      </c>
      <c r="EA107" s="476">
        <f>IF(EA$2&lt;&gt;"",IF($C107&lt;&gt;"TBA",EA$2/114,0),SUMIFS('HOURS&amp;CYCLES INPUT'!$F$2:$F$9999,'HOURS&amp;CYCLES INPUT'!$C$2:$C$9999,'QUALIFIED EFH'!$C107,'HOURS&amp;CYCLES INPUT'!$D$2:$D$9999,'QUALIFIED EFH'!EA$4,'HOURS&amp;CYCLES INPUT'!$E$2:$E$9999,'QUALIFIED EFH'!EA$5))</f>
        <v>0</v>
      </c>
      <c r="EB107" s="476">
        <f>IF(EB$2&lt;&gt;"",IF($C107&lt;&gt;"TBA",EB$2/114,0),SUMIFS('HOURS&amp;CYCLES INPUT'!$F$2:$F$9999,'HOURS&amp;CYCLES INPUT'!$C$2:$C$9999,'QUALIFIED EFH'!$C107,'HOURS&amp;CYCLES INPUT'!$D$2:$D$9999,'QUALIFIED EFH'!EB$4,'HOURS&amp;CYCLES INPUT'!$E$2:$E$9999,'QUALIFIED EFH'!EB$5))</f>
        <v>0</v>
      </c>
      <c r="EC107" s="476">
        <f>IF(EC$2&lt;&gt;"",IF($C107&lt;&gt;"TBA",EC$2/114,0),SUMIFS('HOURS&amp;CYCLES INPUT'!$F$2:$F$9999,'HOURS&amp;CYCLES INPUT'!$C$2:$C$9999,'QUALIFIED EFH'!$C107,'HOURS&amp;CYCLES INPUT'!$D$2:$D$9999,'QUALIFIED EFH'!EC$4,'HOURS&amp;CYCLES INPUT'!$E$2:$E$9999,'QUALIFIED EFH'!EC$5))</f>
        <v>0</v>
      </c>
      <c r="ED107" s="476">
        <f>IF(ED$2&lt;&gt;"",IF($C107&lt;&gt;"TBA",ED$2/114,0),SUMIFS('HOURS&amp;CYCLES INPUT'!$F$2:$F$9999,'HOURS&amp;CYCLES INPUT'!$C$2:$C$9999,'QUALIFIED EFH'!$C107,'HOURS&amp;CYCLES INPUT'!$D$2:$D$9999,'QUALIFIED EFH'!ED$4,'HOURS&amp;CYCLES INPUT'!$E$2:$E$9999,'QUALIFIED EFH'!ED$5))</f>
        <v>0</v>
      </c>
      <c r="EE107" s="476">
        <f>IF(EE$2&lt;&gt;"",IF($C107&lt;&gt;"TBA",EE$2/114,0),SUMIFS('HOURS&amp;CYCLES INPUT'!$F$2:$F$9999,'HOURS&amp;CYCLES INPUT'!$C$2:$C$9999,'QUALIFIED EFH'!$C107,'HOURS&amp;CYCLES INPUT'!$D$2:$D$9999,'QUALIFIED EFH'!EE$4,'HOURS&amp;CYCLES INPUT'!$E$2:$E$9999,'QUALIFIED EFH'!EE$5))</f>
        <v>0</v>
      </c>
      <c r="EF107" s="476">
        <f>IF(EF$2&lt;&gt;"",IF($C107&lt;&gt;"TBA",EF$2/114,0),SUMIFS('HOURS&amp;CYCLES INPUT'!$F$2:$F$9999,'HOURS&amp;CYCLES INPUT'!$C$2:$C$9999,'QUALIFIED EFH'!$C107,'HOURS&amp;CYCLES INPUT'!$D$2:$D$9999,'QUALIFIED EFH'!EF$4,'HOURS&amp;CYCLES INPUT'!$E$2:$E$9999,'QUALIFIED EFH'!EF$5))</f>
        <v>0</v>
      </c>
      <c r="EG107" s="476">
        <f>IF(EG$2&lt;&gt;"",IF($C107&lt;&gt;"TBA",EG$2/114,0),SUMIFS('HOURS&amp;CYCLES INPUT'!$F$2:$F$9999,'HOURS&amp;CYCLES INPUT'!$C$2:$C$9999,'QUALIFIED EFH'!$C107,'HOURS&amp;CYCLES INPUT'!$D$2:$D$9999,'QUALIFIED EFH'!EG$4,'HOURS&amp;CYCLES INPUT'!$E$2:$E$9999,'QUALIFIED EFH'!EG$5))</f>
        <v>0</v>
      </c>
      <c r="EH107" s="476">
        <f>IF(EH$2&lt;&gt;"",IF($C107&lt;&gt;"TBA",EH$2/114,0),SUMIFS('HOURS&amp;CYCLES INPUT'!$F$2:$F$9999,'HOURS&amp;CYCLES INPUT'!$C$2:$C$9999,'QUALIFIED EFH'!$C107,'HOURS&amp;CYCLES INPUT'!$D$2:$D$9999,'QUALIFIED EFH'!EH$4,'HOURS&amp;CYCLES INPUT'!$E$2:$E$9999,'QUALIFIED EFH'!EH$5))</f>
        <v>0</v>
      </c>
      <c r="EI107" s="476">
        <f>IF(EI$2&lt;&gt;"",IF($C107&lt;&gt;"TBA",EI$2/114,0),SUMIFS('HOURS&amp;CYCLES INPUT'!$F$2:$F$9999,'HOURS&amp;CYCLES INPUT'!$C$2:$C$9999,'QUALIFIED EFH'!$C107,'HOURS&amp;CYCLES INPUT'!$D$2:$D$9999,'QUALIFIED EFH'!EI$4,'HOURS&amp;CYCLES INPUT'!$E$2:$E$9999,'QUALIFIED EFH'!EI$5))</f>
        <v>0</v>
      </c>
      <c r="EJ107" s="476">
        <f>IF(EJ$2&lt;&gt;"",IF($C107&lt;&gt;"TBA",EJ$2/114,0),SUMIFS('HOURS&amp;CYCLES INPUT'!$F$2:$F$9999,'HOURS&amp;CYCLES INPUT'!$C$2:$C$9999,'QUALIFIED EFH'!$C107,'HOURS&amp;CYCLES INPUT'!$D$2:$D$9999,'QUALIFIED EFH'!EJ$4,'HOURS&amp;CYCLES INPUT'!$E$2:$E$9999,'QUALIFIED EFH'!EJ$5))</f>
        <v>0</v>
      </c>
      <c r="EK107" s="476">
        <f>IF(EK$2&lt;&gt;"",IF($C107&lt;&gt;"TBA",EK$2/114,0),SUMIFS('HOURS&amp;CYCLES INPUT'!$F$2:$F$9999,'HOURS&amp;CYCLES INPUT'!$C$2:$C$9999,'QUALIFIED EFH'!$C107,'HOURS&amp;CYCLES INPUT'!$D$2:$D$9999,'QUALIFIED EFH'!EK$4,'HOURS&amp;CYCLES INPUT'!$E$2:$E$9999,'QUALIFIED EFH'!EK$5))</f>
        <v>0</v>
      </c>
      <c r="EL107" s="476">
        <f>IF(EL$2&lt;&gt;"",IF($C107&lt;&gt;"TBA",EL$2/114,0),SUMIFS('HOURS&amp;CYCLES INPUT'!$F$2:$F$9999,'HOURS&amp;CYCLES INPUT'!$C$2:$C$9999,'QUALIFIED EFH'!$C107,'HOURS&amp;CYCLES INPUT'!$D$2:$D$9999,'QUALIFIED EFH'!EL$4,'HOURS&amp;CYCLES INPUT'!$E$2:$E$9999,'QUALIFIED EFH'!EL$5))</f>
        <v>0</v>
      </c>
      <c r="EM107" s="476">
        <f>IF(EM$2&lt;&gt;"",IF($C107&lt;&gt;"TBA",EM$2/114,0),SUMIFS('HOURS&amp;CYCLES INPUT'!$F$2:$F$9999,'HOURS&amp;CYCLES INPUT'!$C$2:$C$9999,'QUALIFIED EFH'!$C107,'HOURS&amp;CYCLES INPUT'!$D$2:$D$9999,'QUALIFIED EFH'!EM$4,'HOURS&amp;CYCLES INPUT'!$E$2:$E$9999,'QUALIFIED EFH'!EM$5))</f>
        <v>0</v>
      </c>
      <c r="EN107" s="476">
        <f>IF(EN$2&lt;&gt;"",IF($C107&lt;&gt;"TBA",EN$2/114,0),SUMIFS('HOURS&amp;CYCLES INPUT'!$F$2:$F$9999,'HOURS&amp;CYCLES INPUT'!$C$2:$C$9999,'QUALIFIED EFH'!$C107,'HOURS&amp;CYCLES INPUT'!$D$2:$D$9999,'QUALIFIED EFH'!EN$4,'HOURS&amp;CYCLES INPUT'!$E$2:$E$9999,'QUALIFIED EFH'!EN$5))</f>
        <v>0</v>
      </c>
      <c r="EO107" s="476">
        <f>IF(EO$2&lt;&gt;"",IF($C107&lt;&gt;"TBA",EO$2/114,0),SUMIFS('HOURS&amp;CYCLES INPUT'!$F$2:$F$9999,'HOURS&amp;CYCLES INPUT'!$C$2:$C$9999,'QUALIFIED EFH'!$C107,'HOURS&amp;CYCLES INPUT'!$D$2:$D$9999,'QUALIFIED EFH'!EO$4,'HOURS&amp;CYCLES INPUT'!$E$2:$E$9999,'QUALIFIED EFH'!EO$5))</f>
        <v>0</v>
      </c>
      <c r="EP107" s="476">
        <f>IF(EP$2&lt;&gt;"",IF($C107&lt;&gt;"TBA",EP$2/114,0),SUMIFS('HOURS&amp;CYCLES INPUT'!$F$2:$F$9999,'HOURS&amp;CYCLES INPUT'!$C$2:$C$9999,'QUALIFIED EFH'!$C107,'HOURS&amp;CYCLES INPUT'!$D$2:$D$9999,'QUALIFIED EFH'!EP$4,'HOURS&amp;CYCLES INPUT'!$E$2:$E$9999,'QUALIFIED EFH'!EP$5))</f>
        <v>0</v>
      </c>
      <c r="EQ107" s="476">
        <f>IF(EQ$2&lt;&gt;"",IF($C107&lt;&gt;"TBA",EQ$2/114,0),SUMIFS('HOURS&amp;CYCLES INPUT'!$F$2:$F$9999,'HOURS&amp;CYCLES INPUT'!$C$2:$C$9999,'QUALIFIED EFH'!$C107,'HOURS&amp;CYCLES INPUT'!$D$2:$D$9999,'QUALIFIED EFH'!EQ$4,'HOURS&amp;CYCLES INPUT'!$E$2:$E$9999,'QUALIFIED EFH'!EQ$5))</f>
        <v>0</v>
      </c>
      <c r="ER107" s="476">
        <f>IF(ER$2&lt;&gt;"",IF($C107&lt;&gt;"TBA",ER$2/114,0),SUMIFS('HOURS&amp;CYCLES INPUT'!$F$2:$F$9999,'HOURS&amp;CYCLES INPUT'!$C$2:$C$9999,'QUALIFIED EFH'!$C107,'HOURS&amp;CYCLES INPUT'!$D$2:$D$9999,'QUALIFIED EFH'!ER$4,'HOURS&amp;CYCLES INPUT'!$E$2:$E$9999,'QUALIFIED EFH'!ER$5))</f>
        <v>0</v>
      </c>
      <c r="ES107" s="476">
        <f>IF(ES$2&lt;&gt;"",IF($C107&lt;&gt;"TBA",ES$2/114,0),SUMIFS('HOURS&amp;CYCLES INPUT'!$F$2:$F$9999,'HOURS&amp;CYCLES INPUT'!$C$2:$C$9999,'QUALIFIED EFH'!$C107,'HOURS&amp;CYCLES INPUT'!$D$2:$D$9999,'QUALIFIED EFH'!ES$4,'HOURS&amp;CYCLES INPUT'!$E$2:$E$9999,'QUALIFIED EFH'!ES$5))</f>
        <v>0</v>
      </c>
      <c r="ET107" s="476">
        <f>IF(ET$2&lt;&gt;"",IF($C107&lt;&gt;"TBA",ET$2/114,0),SUMIFS('HOURS&amp;CYCLES INPUT'!$F$2:$F$9999,'HOURS&amp;CYCLES INPUT'!$C$2:$C$9999,'QUALIFIED EFH'!$C107,'HOURS&amp;CYCLES INPUT'!$D$2:$D$9999,'QUALIFIED EFH'!ET$4,'HOURS&amp;CYCLES INPUT'!$E$2:$E$9999,'QUALIFIED EFH'!ET$5))</f>
        <v>0</v>
      </c>
      <c r="EU107" s="476">
        <f>IF(EU$2&lt;&gt;"",IF($C107&lt;&gt;"TBA",EU$2/114,0),SUMIFS('HOURS&amp;CYCLES INPUT'!$F$2:$F$9999,'HOURS&amp;CYCLES INPUT'!$C$2:$C$9999,'QUALIFIED EFH'!$C107,'HOURS&amp;CYCLES INPUT'!$D$2:$D$9999,'QUALIFIED EFH'!EU$4,'HOURS&amp;CYCLES INPUT'!$E$2:$E$9999,'QUALIFIED EFH'!EU$5))</f>
        <v>0</v>
      </c>
      <c r="EV107" s="476">
        <f>IF(EV$2&lt;&gt;"",IF($C107&lt;&gt;"TBA",EV$2/114,0),SUMIFS('HOURS&amp;CYCLES INPUT'!$F$2:$F$9999,'HOURS&amp;CYCLES INPUT'!$C$2:$C$9999,'QUALIFIED EFH'!$C107,'HOURS&amp;CYCLES INPUT'!$D$2:$D$9999,'QUALIFIED EFH'!EV$4,'HOURS&amp;CYCLES INPUT'!$E$2:$E$9999,'QUALIFIED EFH'!EV$5))</f>
        <v>0</v>
      </c>
      <c r="EW107" s="476">
        <f>IF(EW$2&lt;&gt;"",IF($C107&lt;&gt;"TBA",EW$2/114,0),SUMIFS('HOURS&amp;CYCLES INPUT'!$F$2:$F$9999,'HOURS&amp;CYCLES INPUT'!$C$2:$C$9999,'QUALIFIED EFH'!$C107,'HOURS&amp;CYCLES INPUT'!$D$2:$D$9999,'QUALIFIED EFH'!EW$4,'HOURS&amp;CYCLES INPUT'!$E$2:$E$9999,'QUALIFIED EFH'!EW$5))</f>
        <v>0</v>
      </c>
      <c r="EX107" s="476">
        <f>IF(EX$2&lt;&gt;"",IF($C107&lt;&gt;"TBA",EX$2/114,0),SUMIFS('HOURS&amp;CYCLES INPUT'!$F$2:$F$9999,'HOURS&amp;CYCLES INPUT'!$C$2:$C$9999,'QUALIFIED EFH'!$C107,'HOURS&amp;CYCLES INPUT'!$D$2:$D$9999,'QUALIFIED EFH'!EX$4,'HOURS&amp;CYCLES INPUT'!$E$2:$E$9999,'QUALIFIED EFH'!EX$5))</f>
        <v>0</v>
      </c>
      <c r="EY107" s="476">
        <f>IF(EY$2&lt;&gt;"",IF($C107&lt;&gt;"TBA",EY$2/114,0),SUMIFS('HOURS&amp;CYCLES INPUT'!$F$2:$F$9999,'HOURS&amp;CYCLES INPUT'!$C$2:$C$9999,'QUALIFIED EFH'!$C107,'HOURS&amp;CYCLES INPUT'!$D$2:$D$9999,'QUALIFIED EFH'!EY$4,'HOURS&amp;CYCLES INPUT'!$E$2:$E$9999,'QUALIFIED EFH'!EY$5))</f>
        <v>0</v>
      </c>
      <c r="EZ107" s="476">
        <f>IF(EZ$2&lt;&gt;"",IF($C107&lt;&gt;"TBA",EZ$2/114,0),SUMIFS('HOURS&amp;CYCLES INPUT'!$F$2:$F$9999,'HOURS&amp;CYCLES INPUT'!$C$2:$C$9999,'QUALIFIED EFH'!$C107,'HOURS&amp;CYCLES INPUT'!$D$2:$D$9999,'QUALIFIED EFH'!EZ$4,'HOURS&amp;CYCLES INPUT'!$E$2:$E$9999,'QUALIFIED EFH'!EZ$5))</f>
        <v>0</v>
      </c>
      <c r="FA107" s="476">
        <f>IF(FA$2&lt;&gt;"",IF($C107&lt;&gt;"TBA",FA$2/114,0),SUMIFS('HOURS&amp;CYCLES INPUT'!$F$2:$F$9999,'HOURS&amp;CYCLES INPUT'!$C$2:$C$9999,'QUALIFIED EFH'!$C107,'HOURS&amp;CYCLES INPUT'!$D$2:$D$9999,'QUALIFIED EFH'!FA$4,'HOURS&amp;CYCLES INPUT'!$E$2:$E$9999,'QUALIFIED EFH'!FA$5))</f>
        <v>0</v>
      </c>
      <c r="FB107" s="476">
        <f>IF(FB$2&lt;&gt;"",IF($C107&lt;&gt;"TBA",FB$2/114,0),SUMIFS('HOURS&amp;CYCLES INPUT'!$F$2:$F$9999,'HOURS&amp;CYCLES INPUT'!$C$2:$C$9999,'QUALIFIED EFH'!$C107,'HOURS&amp;CYCLES INPUT'!$D$2:$D$9999,'QUALIFIED EFH'!FB$4,'HOURS&amp;CYCLES INPUT'!$E$2:$E$9999,'QUALIFIED EFH'!FB$5))</f>
        <v>0</v>
      </c>
      <c r="FC107" s="476">
        <f>IF(FC$2&lt;&gt;"",IF($C107&lt;&gt;"TBA",FC$2/114,0),SUMIFS('HOURS&amp;CYCLES INPUT'!$F$2:$F$9999,'HOURS&amp;CYCLES INPUT'!$C$2:$C$9999,'QUALIFIED EFH'!$C107,'HOURS&amp;CYCLES INPUT'!$D$2:$D$9999,'QUALIFIED EFH'!FC$4,'HOURS&amp;CYCLES INPUT'!$E$2:$E$9999,'QUALIFIED EFH'!FC$5))</f>
        <v>0</v>
      </c>
      <c r="FD107" s="476">
        <f>IF(FD$2&lt;&gt;"",IF($C107&lt;&gt;"TBA",FD$2/114,0),SUMIFS('HOURS&amp;CYCLES INPUT'!$F$2:$F$9999,'HOURS&amp;CYCLES INPUT'!$C$2:$C$9999,'QUALIFIED EFH'!$C107,'HOURS&amp;CYCLES INPUT'!$D$2:$D$9999,'QUALIFIED EFH'!FD$4,'HOURS&amp;CYCLES INPUT'!$E$2:$E$9999,'QUALIFIED EFH'!FD$5))</f>
        <v>0</v>
      </c>
      <c r="FE107" s="476">
        <f>IF(FE$2&lt;&gt;"",IF($C107&lt;&gt;"TBA",FE$2/114,0),SUMIFS('HOURS&amp;CYCLES INPUT'!$F$2:$F$9999,'HOURS&amp;CYCLES INPUT'!$C$2:$C$9999,'QUALIFIED EFH'!$C107,'HOURS&amp;CYCLES INPUT'!$D$2:$D$9999,'QUALIFIED EFH'!FE$4,'HOURS&amp;CYCLES INPUT'!$E$2:$E$9999,'QUALIFIED EFH'!FE$5))</f>
        <v>0</v>
      </c>
      <c r="FF107" s="476">
        <f>IF(FF$2&lt;&gt;"",IF($C107&lt;&gt;"TBA",FF$2/114,0),SUMIFS('HOURS&amp;CYCLES INPUT'!$F$2:$F$9999,'HOURS&amp;CYCLES INPUT'!$C$2:$C$9999,'QUALIFIED EFH'!$C107,'HOURS&amp;CYCLES INPUT'!$D$2:$D$9999,'QUALIFIED EFH'!FF$4,'HOURS&amp;CYCLES INPUT'!$E$2:$E$9999,'QUALIFIED EFH'!FF$5))</f>
        <v>0</v>
      </c>
      <c r="FG107" s="476">
        <f>IF(FG$2&lt;&gt;"",IF($C107&lt;&gt;"TBA",FG$2/114,0),SUMIFS('HOURS&amp;CYCLES INPUT'!$F$2:$F$9999,'HOURS&amp;CYCLES INPUT'!$C$2:$C$9999,'QUALIFIED EFH'!$C107,'HOURS&amp;CYCLES INPUT'!$D$2:$D$9999,'QUALIFIED EFH'!FG$4,'HOURS&amp;CYCLES INPUT'!$E$2:$E$9999,'QUALIFIED EFH'!FG$5))</f>
        <v>0</v>
      </c>
      <c r="FH107" s="476">
        <f>IF(FH$2&lt;&gt;"",IF($C107&lt;&gt;"TBA",FH$2/114,0),SUMIFS('HOURS&amp;CYCLES INPUT'!$F$2:$F$9999,'HOURS&amp;CYCLES INPUT'!$C$2:$C$9999,'QUALIFIED EFH'!$C107,'HOURS&amp;CYCLES INPUT'!$D$2:$D$9999,'QUALIFIED EFH'!FH$4,'HOURS&amp;CYCLES INPUT'!$E$2:$E$9999,'QUALIFIED EFH'!FH$5))</f>
        <v>0</v>
      </c>
      <c r="FI107" s="476">
        <f>IF(FI$2&lt;&gt;"",IF($C107&lt;&gt;"TBA",FI$2/114,0),SUMIFS('HOURS&amp;CYCLES INPUT'!$F$2:$F$9999,'HOURS&amp;CYCLES INPUT'!$C$2:$C$9999,'QUALIFIED EFH'!$C107,'HOURS&amp;CYCLES INPUT'!$D$2:$D$9999,'QUALIFIED EFH'!FI$4,'HOURS&amp;CYCLES INPUT'!$E$2:$E$9999,'QUALIFIED EFH'!FI$5))</f>
        <v>0</v>
      </c>
      <c r="FJ107" s="476">
        <f>IF(FJ$2&lt;&gt;"",IF($C107&lt;&gt;"TBA",FJ$2/114,0),SUMIFS('HOURS&amp;CYCLES INPUT'!$F$2:$F$9999,'HOURS&amp;CYCLES INPUT'!$C$2:$C$9999,'QUALIFIED EFH'!$C107,'HOURS&amp;CYCLES INPUT'!$D$2:$D$9999,'QUALIFIED EFH'!FJ$4,'HOURS&amp;CYCLES INPUT'!$E$2:$E$9999,'QUALIFIED EFH'!FJ$5))</f>
        <v>0</v>
      </c>
      <c r="FK107" s="476">
        <f>IF(FK$2&lt;&gt;"",IF($C107&lt;&gt;"TBA",FK$2/114,0),SUMIFS('HOURS&amp;CYCLES INPUT'!$F$2:$F$9999,'HOURS&amp;CYCLES INPUT'!$C$2:$C$9999,'QUALIFIED EFH'!$C107,'HOURS&amp;CYCLES INPUT'!$D$2:$D$9999,'QUALIFIED EFH'!FK$4,'HOURS&amp;CYCLES INPUT'!$E$2:$E$9999,'QUALIFIED EFH'!FK$5))</f>
        <v>0</v>
      </c>
      <c r="FL107" s="476">
        <f>IF(FL$2&lt;&gt;"",IF($C107&lt;&gt;"TBA",FL$2/114,0),SUMIFS('HOURS&amp;CYCLES INPUT'!$F$2:$F$9999,'HOURS&amp;CYCLES INPUT'!$C$2:$C$9999,'QUALIFIED EFH'!$C107,'HOURS&amp;CYCLES INPUT'!$D$2:$D$9999,'QUALIFIED EFH'!FL$4,'HOURS&amp;CYCLES INPUT'!$E$2:$E$9999,'QUALIFIED EFH'!FL$5))</f>
        <v>0</v>
      </c>
      <c r="FM107" s="476">
        <f>IF(FM$2&lt;&gt;"",IF($C107&lt;&gt;"TBA",FM$2/114,0),SUMIFS('HOURS&amp;CYCLES INPUT'!$F$2:$F$9999,'HOURS&amp;CYCLES INPUT'!$C$2:$C$9999,'QUALIFIED EFH'!$C107,'HOURS&amp;CYCLES INPUT'!$D$2:$D$9999,'QUALIFIED EFH'!FM$4,'HOURS&amp;CYCLES INPUT'!$E$2:$E$9999,'QUALIFIED EFH'!FM$5))</f>
        <v>0</v>
      </c>
      <c r="FN107" s="476">
        <f>IF(FN$2&lt;&gt;"",IF($C107&lt;&gt;"TBA",FN$2/114,0),SUMIFS('HOURS&amp;CYCLES INPUT'!$F$2:$F$9999,'HOURS&amp;CYCLES INPUT'!$C$2:$C$9999,'QUALIFIED EFH'!$C107,'HOURS&amp;CYCLES INPUT'!$D$2:$D$9999,'QUALIFIED EFH'!FN$4,'HOURS&amp;CYCLES INPUT'!$E$2:$E$9999,'QUALIFIED EFH'!FN$5))</f>
        <v>0</v>
      </c>
      <c r="FO107" s="476">
        <f>IF(FO$2&lt;&gt;"",IF($C107&lt;&gt;"TBA",FO$2/114,0),SUMIFS('HOURS&amp;CYCLES INPUT'!$F$2:$F$9999,'HOURS&amp;CYCLES INPUT'!$C$2:$C$9999,'QUALIFIED EFH'!$C107,'HOURS&amp;CYCLES INPUT'!$D$2:$D$9999,'QUALIFIED EFH'!FO$4,'HOURS&amp;CYCLES INPUT'!$E$2:$E$9999,'QUALIFIED EFH'!FO$5))</f>
        <v>0</v>
      </c>
      <c r="FP107" s="476">
        <f>IF(FP$2&lt;&gt;"",IF($C107&lt;&gt;"TBA",FP$2/114,0),SUMIFS('HOURS&amp;CYCLES INPUT'!$F$2:$F$9999,'HOURS&amp;CYCLES INPUT'!$C$2:$C$9999,'QUALIFIED EFH'!$C107,'HOURS&amp;CYCLES INPUT'!$D$2:$D$9999,'QUALIFIED EFH'!FP$4,'HOURS&amp;CYCLES INPUT'!$E$2:$E$9999,'QUALIFIED EFH'!FP$5))</f>
        <v>0</v>
      </c>
      <c r="FQ107" s="476">
        <f>IF(FQ$2&lt;&gt;"",IF($C107&lt;&gt;"TBA",FQ$2/114,0),SUMIFS('HOURS&amp;CYCLES INPUT'!$F$2:$F$9999,'HOURS&amp;CYCLES INPUT'!$C$2:$C$9999,'QUALIFIED EFH'!$C107,'HOURS&amp;CYCLES INPUT'!$D$2:$D$9999,'QUALIFIED EFH'!FQ$4,'HOURS&amp;CYCLES INPUT'!$E$2:$E$9999,'QUALIFIED EFH'!FQ$5))</f>
        <v>0</v>
      </c>
      <c r="FR107" s="476">
        <f>IF(FR$2&lt;&gt;"",IF($C107&lt;&gt;"TBA",FR$2/114,0),SUMIFS('HOURS&amp;CYCLES INPUT'!$F$2:$F$9999,'HOURS&amp;CYCLES INPUT'!$C$2:$C$9999,'QUALIFIED EFH'!$C107,'HOURS&amp;CYCLES INPUT'!$D$2:$D$9999,'QUALIFIED EFH'!FR$4,'HOURS&amp;CYCLES INPUT'!$E$2:$E$9999,'QUALIFIED EFH'!FR$5))</f>
        <v>0</v>
      </c>
      <c r="FS107" s="476">
        <f>IF(FS$2&lt;&gt;"",IF($C107&lt;&gt;"TBA",FS$2/114,0),SUMIFS('HOURS&amp;CYCLES INPUT'!$F$2:$F$9999,'HOURS&amp;CYCLES INPUT'!$C$2:$C$9999,'QUALIFIED EFH'!$C107,'HOURS&amp;CYCLES INPUT'!$D$2:$D$9999,'QUALIFIED EFH'!FS$4,'HOURS&amp;CYCLES INPUT'!$E$2:$E$9999,'QUALIFIED EFH'!FS$5))</f>
        <v>0</v>
      </c>
      <c r="FT107" s="476">
        <f>IF(FT$2&lt;&gt;"",IF($C107&lt;&gt;"TBA",FT$2/114,0),SUMIFS('HOURS&amp;CYCLES INPUT'!$F$2:$F$9999,'HOURS&amp;CYCLES INPUT'!$C$2:$C$9999,'QUALIFIED EFH'!$C107,'HOURS&amp;CYCLES INPUT'!$D$2:$D$9999,'QUALIFIED EFH'!FT$4,'HOURS&amp;CYCLES INPUT'!$E$2:$E$9999,'QUALIFIED EFH'!FT$5))</f>
        <v>0</v>
      </c>
      <c r="FU107" s="476">
        <f>IF(FU$2&lt;&gt;"",IF($C107&lt;&gt;"TBA",FU$2/114,0),SUMIFS('HOURS&amp;CYCLES INPUT'!$F$2:$F$9999,'HOURS&amp;CYCLES INPUT'!$C$2:$C$9999,'QUALIFIED EFH'!$C107,'HOURS&amp;CYCLES INPUT'!$D$2:$D$9999,'QUALIFIED EFH'!FU$4,'HOURS&amp;CYCLES INPUT'!$E$2:$E$9999,'QUALIFIED EFH'!FU$5))</f>
        <v>0</v>
      </c>
      <c r="FV107" s="476">
        <f>IF(FV$2&lt;&gt;"",IF($C107&lt;&gt;"TBA",FV$2/114,0),SUMIFS('HOURS&amp;CYCLES INPUT'!$F$2:$F$9999,'HOURS&amp;CYCLES INPUT'!$C$2:$C$9999,'QUALIFIED EFH'!$C107,'HOURS&amp;CYCLES INPUT'!$D$2:$D$9999,'QUALIFIED EFH'!FV$4,'HOURS&amp;CYCLES INPUT'!$E$2:$E$9999,'QUALIFIED EFH'!FV$5))</f>
        <v>0</v>
      </c>
      <c r="FW107" s="476">
        <f>IF(FW$2&lt;&gt;"",IF($C107&lt;&gt;"TBA",FW$2/114,0),SUMIFS('HOURS&amp;CYCLES INPUT'!$F$2:$F$9999,'HOURS&amp;CYCLES INPUT'!$C$2:$C$9999,'QUALIFIED EFH'!$C107,'HOURS&amp;CYCLES INPUT'!$D$2:$D$9999,'QUALIFIED EFH'!FW$4,'HOURS&amp;CYCLES INPUT'!$E$2:$E$9999,'QUALIFIED EFH'!FW$5))</f>
        <v>0</v>
      </c>
      <c r="FX107" s="476">
        <f>IF(FX$2&lt;&gt;"",IF($C107&lt;&gt;"TBA",FX$2/114,0),SUMIFS('HOURS&amp;CYCLES INPUT'!$F$2:$F$9999,'HOURS&amp;CYCLES INPUT'!$C$2:$C$9999,'QUALIFIED EFH'!$C107,'HOURS&amp;CYCLES INPUT'!$D$2:$D$9999,'QUALIFIED EFH'!FX$4,'HOURS&amp;CYCLES INPUT'!$E$2:$E$9999,'QUALIFIED EFH'!FX$5))</f>
        <v>0</v>
      </c>
      <c r="FY107" s="476">
        <f>IF(FY$2&lt;&gt;"",IF($C107&lt;&gt;"TBA",FY$2/114,0),SUMIFS('HOURS&amp;CYCLES INPUT'!$F$2:$F$9999,'HOURS&amp;CYCLES INPUT'!$C$2:$C$9999,'QUALIFIED EFH'!$C107,'HOURS&amp;CYCLES INPUT'!$D$2:$D$9999,'QUALIFIED EFH'!FY$4,'HOURS&amp;CYCLES INPUT'!$E$2:$E$9999,'QUALIFIED EFH'!FY$5))</f>
        <v>0</v>
      </c>
      <c r="FZ107" s="476">
        <f>IF(FZ$2&lt;&gt;"",IF($C107&lt;&gt;"TBA",FZ$2/114,0),SUMIFS('HOURS&amp;CYCLES INPUT'!$F$2:$F$9999,'HOURS&amp;CYCLES INPUT'!$C$2:$C$9999,'QUALIFIED EFH'!$C107,'HOURS&amp;CYCLES INPUT'!$D$2:$D$9999,'QUALIFIED EFH'!FZ$4,'HOURS&amp;CYCLES INPUT'!$E$2:$E$9999,'QUALIFIED EFH'!FZ$5))</f>
        <v>0</v>
      </c>
      <c r="GA107" s="476">
        <f>IF(GA$2&lt;&gt;"",IF($C107&lt;&gt;"TBA",GA$2/114,0),SUMIFS('HOURS&amp;CYCLES INPUT'!$F$2:$F$9999,'HOURS&amp;CYCLES INPUT'!$C$2:$C$9999,'QUALIFIED EFH'!$C107,'HOURS&amp;CYCLES INPUT'!$D$2:$D$9999,'QUALIFIED EFH'!GA$4,'HOURS&amp;CYCLES INPUT'!$E$2:$E$9999,'QUALIFIED EFH'!GA$5))</f>
        <v>0</v>
      </c>
      <c r="GB107" s="476">
        <f>IF(GB$2&lt;&gt;"",IF($C107&lt;&gt;"TBA",GB$2/114,0),SUMIFS('HOURS&amp;CYCLES INPUT'!$F$2:$F$9999,'HOURS&amp;CYCLES INPUT'!$C$2:$C$9999,'QUALIFIED EFH'!$C107,'HOURS&amp;CYCLES INPUT'!$D$2:$D$9999,'QUALIFIED EFH'!GB$4,'HOURS&amp;CYCLES INPUT'!$E$2:$E$9999,'QUALIFIED EFH'!GB$5))</f>
        <v>0</v>
      </c>
    </row>
    <row r="108" spans="3:184" x14ac:dyDescent="0.35">
      <c r="C108" s="472">
        <f>'QUALIFIED ENGINES'!D141</f>
        <v>0</v>
      </c>
      <c r="D108" s="476">
        <f>IF(D$2&lt;&gt;"",IF($C108&lt;&gt;"TBA",D$2/114,0),SUMIFS('HOURS&amp;CYCLES INPUT'!$F$2:$F$9999,'HOURS&amp;CYCLES INPUT'!$C$2:$C$9999,'QUALIFIED EFH'!$C108,'HOURS&amp;CYCLES INPUT'!$D$2:$D$9999,'QUALIFIED EFH'!D$4,'HOURS&amp;CYCLES INPUT'!$E$2:$E$9999,'QUALIFIED EFH'!D$5))</f>
        <v>0</v>
      </c>
      <c r="E108" s="476">
        <f>IF(E$2&lt;&gt;"",IF($C108&lt;&gt;"TBA",E$2/114,0),SUMIFS('HOURS&amp;CYCLES INPUT'!$F$2:$F$9999,'HOURS&amp;CYCLES INPUT'!$C$2:$C$9999,'QUALIFIED EFH'!$C108,'HOURS&amp;CYCLES INPUT'!$D$2:$D$9999,'QUALIFIED EFH'!E$4,'HOURS&amp;CYCLES INPUT'!$E$2:$E$9999,'QUALIFIED EFH'!E$5))</f>
        <v>0</v>
      </c>
      <c r="F108" s="476">
        <f>IF(F$2&lt;&gt;"",IF($C108&lt;&gt;"TBA",F$2/114,0),SUMIFS('HOURS&amp;CYCLES INPUT'!$F$2:$F$9999,'HOURS&amp;CYCLES INPUT'!$C$2:$C$9999,'QUALIFIED EFH'!$C108,'HOURS&amp;CYCLES INPUT'!$D$2:$D$9999,'QUALIFIED EFH'!F$4,'HOURS&amp;CYCLES INPUT'!$E$2:$E$9999,'QUALIFIED EFH'!F$5))</f>
        <v>0</v>
      </c>
      <c r="G108" s="476">
        <f>IF(G$2&lt;&gt;"",IF($C108&lt;&gt;"TBA",G$2/114,0),SUMIFS('HOURS&amp;CYCLES INPUT'!$F$2:$F$9999,'HOURS&amp;CYCLES INPUT'!$C$2:$C$9999,'QUALIFIED EFH'!$C108,'HOURS&amp;CYCLES INPUT'!$D$2:$D$9999,'QUALIFIED EFH'!G$4,'HOURS&amp;CYCLES INPUT'!$E$2:$E$9999,'QUALIFIED EFH'!G$5))</f>
        <v>0</v>
      </c>
      <c r="H108" s="476">
        <f>IF(H$2&lt;&gt;"",IF($C108&lt;&gt;"TBA",H$2/114,0),SUMIFS('HOURS&amp;CYCLES INPUT'!$F$2:$F$9999,'HOURS&amp;CYCLES INPUT'!$C$2:$C$9999,'QUALIFIED EFH'!$C108,'HOURS&amp;CYCLES INPUT'!$D$2:$D$9999,'QUALIFIED EFH'!H$4,'HOURS&amp;CYCLES INPUT'!$E$2:$E$9999,'QUALIFIED EFH'!H$5))</f>
        <v>0</v>
      </c>
      <c r="I108" s="476">
        <f>IF(I$2&lt;&gt;"",IF($C108&lt;&gt;"TBA",I$2/114,0),SUMIFS('HOURS&amp;CYCLES INPUT'!$F$2:$F$9999,'HOURS&amp;CYCLES INPUT'!$C$2:$C$9999,'QUALIFIED EFH'!$C108,'HOURS&amp;CYCLES INPUT'!$D$2:$D$9999,'QUALIFIED EFH'!I$4,'HOURS&amp;CYCLES INPUT'!$E$2:$E$9999,'QUALIFIED EFH'!I$5))</f>
        <v>0</v>
      </c>
      <c r="J108" s="476">
        <f>IF(J$2&lt;&gt;"",IF($C108&lt;&gt;"TBA",J$2/114,0),SUMIFS('HOURS&amp;CYCLES INPUT'!$F$2:$F$9999,'HOURS&amp;CYCLES INPUT'!$C$2:$C$9999,'QUALIFIED EFH'!$C108,'HOURS&amp;CYCLES INPUT'!$D$2:$D$9999,'QUALIFIED EFH'!J$4,'HOURS&amp;CYCLES INPUT'!$E$2:$E$9999,'QUALIFIED EFH'!J$5))</f>
        <v>0</v>
      </c>
      <c r="K108" s="476">
        <f>IF(K$2&lt;&gt;"",IF($C108&lt;&gt;"TBA",K$2/114,0),SUMIFS('HOURS&amp;CYCLES INPUT'!$F$2:$F$9999,'HOURS&amp;CYCLES INPUT'!$C$2:$C$9999,'QUALIFIED EFH'!$C108,'HOURS&amp;CYCLES INPUT'!$D$2:$D$9999,'QUALIFIED EFH'!K$4,'HOURS&amp;CYCLES INPUT'!$E$2:$E$9999,'QUALIFIED EFH'!K$5))</f>
        <v>0</v>
      </c>
      <c r="L108" s="476">
        <f>IF(L$2&lt;&gt;"",IF($C108&lt;&gt;"TBA",L$2/114,0),SUMIFS('HOURS&amp;CYCLES INPUT'!$F$2:$F$9999,'HOURS&amp;CYCLES INPUT'!$C$2:$C$9999,'QUALIFIED EFH'!$C108,'HOURS&amp;CYCLES INPUT'!$D$2:$D$9999,'QUALIFIED EFH'!L$4,'HOURS&amp;CYCLES INPUT'!$E$2:$E$9999,'QUALIFIED EFH'!L$5))</f>
        <v>0</v>
      </c>
      <c r="M108" s="476">
        <f>IF(M$2&lt;&gt;"",IF($C108&lt;&gt;"TBA",M$2/114,0),SUMIFS('HOURS&amp;CYCLES INPUT'!$F$2:$F$9999,'HOURS&amp;CYCLES INPUT'!$C$2:$C$9999,'QUALIFIED EFH'!$C108,'HOURS&amp;CYCLES INPUT'!$D$2:$D$9999,'QUALIFIED EFH'!M$4,'HOURS&amp;CYCLES INPUT'!$E$2:$E$9999,'QUALIFIED EFH'!M$5))</f>
        <v>0</v>
      </c>
      <c r="N108" s="476">
        <f>IF(N$2&lt;&gt;"",IF($C108&lt;&gt;"TBA",N$2/114,0),SUMIFS('HOURS&amp;CYCLES INPUT'!$F$2:$F$9999,'HOURS&amp;CYCLES INPUT'!$C$2:$C$9999,'QUALIFIED EFH'!$C108,'HOURS&amp;CYCLES INPUT'!$D$2:$D$9999,'QUALIFIED EFH'!N$4,'HOURS&amp;CYCLES INPUT'!$E$2:$E$9999,'QUALIFIED EFH'!N$5))</f>
        <v>0</v>
      </c>
      <c r="O108" s="476">
        <f>IF(O$2&lt;&gt;"",IF($C108&lt;&gt;"TBA",O$2/114,0),SUMIFS('HOURS&amp;CYCLES INPUT'!$F$2:$F$9999,'HOURS&amp;CYCLES INPUT'!$C$2:$C$9999,'QUALIFIED EFH'!$C108,'HOURS&amp;CYCLES INPUT'!$D$2:$D$9999,'QUALIFIED EFH'!O$4,'HOURS&amp;CYCLES INPUT'!$E$2:$E$9999,'QUALIFIED EFH'!O$5))</f>
        <v>0</v>
      </c>
      <c r="P108" s="476">
        <f>IF(P$2&lt;&gt;"",IF($C108&lt;&gt;"TBA",P$2/114,0),SUMIFS('HOURS&amp;CYCLES INPUT'!$F$2:$F$9999,'HOURS&amp;CYCLES INPUT'!$C$2:$C$9999,'QUALIFIED EFH'!$C108,'HOURS&amp;CYCLES INPUT'!$D$2:$D$9999,'QUALIFIED EFH'!P$4,'HOURS&amp;CYCLES INPUT'!$E$2:$E$9999,'QUALIFIED EFH'!P$5))</f>
        <v>0</v>
      </c>
      <c r="Q108" s="476">
        <f>IF(Q$2&lt;&gt;"",IF($C108&lt;&gt;"TBA",Q$2/114,0),SUMIFS('HOURS&amp;CYCLES INPUT'!$F$2:$F$9999,'HOURS&amp;CYCLES INPUT'!$C$2:$C$9999,'QUALIFIED EFH'!$C108,'HOURS&amp;CYCLES INPUT'!$D$2:$D$9999,'QUALIFIED EFH'!Q$4,'HOURS&amp;CYCLES INPUT'!$E$2:$E$9999,'QUALIFIED EFH'!Q$5))</f>
        <v>0</v>
      </c>
      <c r="R108" s="476">
        <f>IF(R$1&lt;&gt;"",IF($C108&lt;&gt;"TBA",R$1/114,0),SUMIFS('HOURS&amp;CYCLES INPUT'!$F$2:$F$9999,'HOURS&amp;CYCLES INPUT'!$C$2:$C$9999,'QUALIFIED EFH'!$C108,'HOURS&amp;CYCLES INPUT'!$D$2:$D$9999,'QUALIFIED EFH'!R$4,'HOURS&amp;CYCLES INPUT'!$E$2:$E$9999,'QUALIFIED EFH'!R$5))</f>
        <v>0</v>
      </c>
      <c r="S108" s="476">
        <f>IF(S$2&lt;&gt;"",IF($C108&lt;&gt;"TBA",S$2/114,0),SUMIFS('HOURS&amp;CYCLES INPUT'!$F$2:$F$9999,'HOURS&amp;CYCLES INPUT'!$C$2:$C$9999,'QUALIFIED EFH'!$C108,'HOURS&amp;CYCLES INPUT'!$D$2:$D$9999,'QUALIFIED EFH'!S$4,'HOURS&amp;CYCLES INPUT'!$E$2:$E$9999,'QUALIFIED EFH'!S$5))</f>
        <v>0</v>
      </c>
      <c r="T108" s="476">
        <f>IF(T$2&lt;&gt;"",IF($C108&lt;&gt;"TBA",T$2/114,0),SUMIFS('HOURS&amp;CYCLES INPUT'!$F$2:$F$9999,'HOURS&amp;CYCLES INPUT'!$C$2:$C$9999,'QUALIFIED EFH'!$C108,'HOURS&amp;CYCLES INPUT'!$D$2:$D$9999,'QUALIFIED EFH'!T$4,'HOURS&amp;CYCLES INPUT'!$E$2:$E$9999,'QUALIFIED EFH'!T$5))</f>
        <v>0</v>
      </c>
      <c r="U108" s="476">
        <f>IF(U$2&lt;&gt;"",IF($C108&lt;&gt;"TBA",U$2/114,0),SUMIFS('HOURS&amp;CYCLES INPUT'!$F$2:$F$9999,'HOURS&amp;CYCLES INPUT'!$C$2:$C$9999,'QUALIFIED EFH'!$C108,'HOURS&amp;CYCLES INPUT'!$D$2:$D$9999,'QUALIFIED EFH'!U$4,'HOURS&amp;CYCLES INPUT'!$E$2:$E$9999,'QUALIFIED EFH'!U$5))</f>
        <v>0</v>
      </c>
      <c r="V108" s="476">
        <f>IF(V$2&lt;&gt;"",IF($C108&lt;&gt;"TBA",V$2/114,0),SUMIFS('HOURS&amp;CYCLES INPUT'!$F$2:$F$9999,'HOURS&amp;CYCLES INPUT'!$C$2:$C$9999,'QUALIFIED EFH'!$C108,'HOURS&amp;CYCLES INPUT'!$D$2:$D$9999,'QUALIFIED EFH'!V$4,'HOURS&amp;CYCLES INPUT'!$E$2:$E$9999,'QUALIFIED EFH'!V$5))</f>
        <v>0</v>
      </c>
      <c r="W108" s="476">
        <f>IF(W$2&lt;&gt;"",IF($C108&lt;&gt;"TBA",W$2/114,0),SUMIFS('HOURS&amp;CYCLES INPUT'!$F$2:$F$9999,'HOURS&amp;CYCLES INPUT'!$C$2:$C$9999,'QUALIFIED EFH'!$C108,'HOURS&amp;CYCLES INPUT'!$D$2:$D$9999,'QUALIFIED EFH'!W$4,'HOURS&amp;CYCLES INPUT'!$E$2:$E$9999,'QUALIFIED EFH'!W$5))</f>
        <v>0</v>
      </c>
      <c r="X108" s="476">
        <f>IF(X$2&lt;&gt;"",IF($C108&lt;&gt;"TBA",X$2/114,0),SUMIFS('HOURS&amp;CYCLES INPUT'!$F$2:$F$9999,'HOURS&amp;CYCLES INPUT'!$C$2:$C$9999,'QUALIFIED EFH'!$C108,'HOURS&amp;CYCLES INPUT'!$D$2:$D$9999,'QUALIFIED EFH'!X$4,'HOURS&amp;CYCLES INPUT'!$E$2:$E$9999,'QUALIFIED EFH'!X$5))</f>
        <v>0</v>
      </c>
      <c r="Y108" s="476">
        <f>IF(Y$2&lt;&gt;"",IF($C108&lt;&gt;"TBA",Y$2/114,0),SUMIFS('HOURS&amp;CYCLES INPUT'!$F$2:$F$9999,'HOURS&amp;CYCLES INPUT'!$C$2:$C$9999,'QUALIFIED EFH'!$C108,'HOURS&amp;CYCLES INPUT'!$D$2:$D$9999,'QUALIFIED EFH'!Y$4,'HOURS&amp;CYCLES INPUT'!$E$2:$E$9999,'QUALIFIED EFH'!Y$5))</f>
        <v>0</v>
      </c>
      <c r="Z108" s="476">
        <f>IF(Z$2&lt;&gt;"",IF($C108&lt;&gt;"TBA",Z$2/114,0),SUMIFS('HOURS&amp;CYCLES INPUT'!$F$2:$F$9999,'HOURS&amp;CYCLES INPUT'!$C$2:$C$9999,'QUALIFIED EFH'!$C108,'HOURS&amp;CYCLES INPUT'!$D$2:$D$9999,'QUALIFIED EFH'!Z$4,'HOURS&amp;CYCLES INPUT'!$E$2:$E$9999,'QUALIFIED EFH'!Z$5))</f>
        <v>0</v>
      </c>
      <c r="AA108" s="476">
        <f>IF(AA$2&lt;&gt;"",IF($C108&lt;&gt;"TBA",AA$2/114,0),SUMIFS('HOURS&amp;CYCLES INPUT'!$F$2:$F$9999,'HOURS&amp;CYCLES INPUT'!$C$2:$C$9999,'QUALIFIED EFH'!$C108,'HOURS&amp;CYCLES INPUT'!$D$2:$D$9999,'QUALIFIED EFH'!AA$4,'HOURS&amp;CYCLES INPUT'!$E$2:$E$9999,'QUALIFIED EFH'!AA$5))</f>
        <v>0</v>
      </c>
      <c r="AB108" s="476">
        <f>IF(AB$2&lt;&gt;"",IF($C108&lt;&gt;"TBA",AB$2/114,0),SUMIFS('HOURS&amp;CYCLES INPUT'!$F$2:$F$9999,'HOURS&amp;CYCLES INPUT'!$C$2:$C$9999,'QUALIFIED EFH'!$C108,'HOURS&amp;CYCLES INPUT'!$D$2:$D$9999,'QUALIFIED EFH'!AB$4,'HOURS&amp;CYCLES INPUT'!$E$2:$E$9999,'QUALIFIED EFH'!AB$5))</f>
        <v>0</v>
      </c>
      <c r="AC108" s="476">
        <f>IF(AC$2&lt;&gt;"",IF($C108&lt;&gt;"TBA",AC$2/114,0),SUMIFS('HOURS&amp;CYCLES INPUT'!$F$2:$F$9999,'HOURS&amp;CYCLES INPUT'!$C$2:$C$9999,'QUALIFIED EFH'!$C108,'HOURS&amp;CYCLES INPUT'!$D$2:$D$9999,'QUALIFIED EFH'!AC$4,'HOURS&amp;CYCLES INPUT'!$E$2:$E$9999,'QUALIFIED EFH'!AC$5))</f>
        <v>0</v>
      </c>
      <c r="AD108" s="476">
        <f>IF(AD$2&lt;&gt;"",IF($C108&lt;&gt;"TBA",AD$2/114,0),SUMIFS('HOURS&amp;CYCLES INPUT'!$F$2:$F$9999,'HOURS&amp;CYCLES INPUT'!$C$2:$C$9999,'QUALIFIED EFH'!$C108,'HOURS&amp;CYCLES INPUT'!$D$2:$D$9999,'QUALIFIED EFH'!AD$4,'HOURS&amp;CYCLES INPUT'!$E$2:$E$9999,'QUALIFIED EFH'!AD$5))</f>
        <v>0</v>
      </c>
      <c r="AE108" s="476">
        <f>IF(AE$2&lt;&gt;"",IF($C108&lt;&gt;"TBA",AE$2/114,0),SUMIFS('HOURS&amp;CYCLES INPUT'!$F$2:$F$9999,'HOURS&amp;CYCLES INPUT'!$C$2:$C$9999,'QUALIFIED EFH'!$C108,'HOURS&amp;CYCLES INPUT'!$D$2:$D$9999,'QUALIFIED EFH'!AE$4,'HOURS&amp;CYCLES INPUT'!$E$2:$E$9999,'QUALIFIED EFH'!AE$5))</f>
        <v>0</v>
      </c>
      <c r="AF108" s="476">
        <f>IF(AF$2&lt;&gt;"",IF($C108&lt;&gt;"TBA",AF$2/114,0),SUMIFS('HOURS&amp;CYCLES INPUT'!$F$2:$F$9999,'HOURS&amp;CYCLES INPUT'!$C$2:$C$9999,'QUALIFIED EFH'!$C108,'HOURS&amp;CYCLES INPUT'!$D$2:$D$9999,'QUALIFIED EFH'!AF$4,'HOURS&amp;CYCLES INPUT'!$E$2:$E$9999,'QUALIFIED EFH'!AF$5))</f>
        <v>0</v>
      </c>
      <c r="AG108" s="476">
        <f>IF(AG$2&lt;&gt;"",IF($C108&lt;&gt;"TBA",AG$2/114,0),SUMIFS('HOURS&amp;CYCLES INPUT'!$F$2:$F$9999,'HOURS&amp;CYCLES INPUT'!$C$2:$C$9999,'QUALIFIED EFH'!$C108,'HOURS&amp;CYCLES INPUT'!$D$2:$D$9999,'QUALIFIED EFH'!AG$4,'HOURS&amp;CYCLES INPUT'!$E$2:$E$9999,'QUALIFIED EFH'!AG$5))</f>
        <v>0</v>
      </c>
      <c r="AH108" s="476">
        <f>IF(AH$2&lt;&gt;"",IF($C108&lt;&gt;"TBA",AH$2/114,0),SUMIFS('HOURS&amp;CYCLES INPUT'!$F$2:$F$9999,'HOURS&amp;CYCLES INPUT'!$C$2:$C$9999,'QUALIFIED EFH'!$C108,'HOURS&amp;CYCLES INPUT'!$D$2:$D$9999,'QUALIFIED EFH'!AH$4,'HOURS&amp;CYCLES INPUT'!$E$2:$E$9999,'QUALIFIED EFH'!AH$5))</f>
        <v>0</v>
      </c>
      <c r="AI108" s="476">
        <f>IF(AI$2&lt;&gt;"",IF($C108&lt;&gt;"TBA",AI$2/114,0),SUMIFS('HOURS&amp;CYCLES INPUT'!$F$2:$F$9999,'HOURS&amp;CYCLES INPUT'!$C$2:$C$9999,'QUALIFIED EFH'!$C108,'HOURS&amp;CYCLES INPUT'!$D$2:$D$9999,'QUALIFIED EFH'!AI$4,'HOURS&amp;CYCLES INPUT'!$E$2:$E$9999,'QUALIFIED EFH'!AI$5))</f>
        <v>0</v>
      </c>
      <c r="AJ108" s="476">
        <f>IF(AJ$2&lt;&gt;"",IF($C108&lt;&gt;"TBA",AJ$2/114,0),SUMIFS('HOURS&amp;CYCLES INPUT'!$F$2:$F$9999,'HOURS&amp;CYCLES INPUT'!$C$2:$C$9999,'QUALIFIED EFH'!$C108,'HOURS&amp;CYCLES INPUT'!$D$2:$D$9999,'QUALIFIED EFH'!AJ$4,'HOURS&amp;CYCLES INPUT'!$E$2:$E$9999,'QUALIFIED EFH'!AJ$5))</f>
        <v>0</v>
      </c>
      <c r="AK108" s="476">
        <f>IF(AK$2&lt;&gt;"",IF($C108&lt;&gt;"TBA",AK$2/114,0),SUMIFS('HOURS&amp;CYCLES INPUT'!$F$2:$F$9999,'HOURS&amp;CYCLES INPUT'!$C$2:$C$9999,'QUALIFIED EFH'!$C108,'HOURS&amp;CYCLES INPUT'!$D$2:$D$9999,'QUALIFIED EFH'!AK$4,'HOURS&amp;CYCLES INPUT'!$E$2:$E$9999,'QUALIFIED EFH'!AK$5))</f>
        <v>0</v>
      </c>
      <c r="AL108" s="476">
        <f>IF(AL$2&lt;&gt;"",IF($C108&lt;&gt;"TBA",AL$2/114,0),SUMIFS('HOURS&amp;CYCLES INPUT'!$F$2:$F$9999,'HOURS&amp;CYCLES INPUT'!$C$2:$C$9999,'QUALIFIED EFH'!$C108,'HOURS&amp;CYCLES INPUT'!$D$2:$D$9999,'QUALIFIED EFH'!AL$4,'HOURS&amp;CYCLES INPUT'!$E$2:$E$9999,'QUALIFIED EFH'!AL$5))</f>
        <v>0</v>
      </c>
      <c r="AM108" s="476">
        <f>IF(AM$2&lt;&gt;"",IF($C108&lt;&gt;"TBA",AM$2/114,0),SUMIFS('HOURS&amp;CYCLES INPUT'!$F$2:$F$9999,'HOURS&amp;CYCLES INPUT'!$C$2:$C$9999,'QUALIFIED EFH'!$C108,'HOURS&amp;CYCLES INPUT'!$D$2:$D$9999,'QUALIFIED EFH'!AM$4,'HOURS&amp;CYCLES INPUT'!$E$2:$E$9999,'QUALIFIED EFH'!AM$5))</f>
        <v>0</v>
      </c>
      <c r="AN108" s="476">
        <f>IF(AN$2&lt;&gt;"",IF($C108&lt;&gt;"TBA",AN$2/114,0),SUMIFS('HOURS&amp;CYCLES INPUT'!$F$2:$F$9999,'HOURS&amp;CYCLES INPUT'!$C$2:$C$9999,'QUALIFIED EFH'!$C108,'HOURS&amp;CYCLES INPUT'!$D$2:$D$9999,'QUALIFIED EFH'!AN$4,'HOURS&amp;CYCLES INPUT'!$E$2:$E$9999,'QUALIFIED EFH'!AN$5))</f>
        <v>0</v>
      </c>
      <c r="AO108" s="476">
        <f>IF(AO$2&lt;&gt;"",IF($C108&lt;&gt;"TBA",AO$2/114,0),SUMIFS('HOURS&amp;CYCLES INPUT'!$F$2:$F$9999,'HOURS&amp;CYCLES INPUT'!$C$2:$C$9999,'QUALIFIED EFH'!$C108,'HOURS&amp;CYCLES INPUT'!$D$2:$D$9999,'QUALIFIED EFH'!AO$4,'HOURS&amp;CYCLES INPUT'!$E$2:$E$9999,'QUALIFIED EFH'!AO$5))</f>
        <v>0</v>
      </c>
      <c r="AP108" s="476">
        <f>IF(AP$2&lt;&gt;"",IF($C108&lt;&gt;"TBA",AP$2/114,0),SUMIFS('HOURS&amp;CYCLES INPUT'!$F$2:$F$9999,'HOURS&amp;CYCLES INPUT'!$C$2:$C$9999,'QUALIFIED EFH'!$C108,'HOURS&amp;CYCLES INPUT'!$D$2:$D$9999,'QUALIFIED EFH'!AP$4,'HOURS&amp;CYCLES INPUT'!$E$2:$E$9999,'QUALIFIED EFH'!AP$5))</f>
        <v>0</v>
      </c>
      <c r="AQ108" s="476">
        <f>IF(AQ$2&lt;&gt;"",IF($C108&lt;&gt;"TBA",AQ$2/114,0),SUMIFS('HOURS&amp;CYCLES INPUT'!$F$2:$F$9999,'HOURS&amp;CYCLES INPUT'!$C$2:$C$9999,'QUALIFIED EFH'!$C108,'HOURS&amp;CYCLES INPUT'!$D$2:$D$9999,'QUALIFIED EFH'!AQ$4,'HOURS&amp;CYCLES INPUT'!$E$2:$E$9999,'QUALIFIED EFH'!AQ$5))</f>
        <v>0</v>
      </c>
      <c r="AR108" s="476">
        <f>IF(AR$2&lt;&gt;"",IF($C108&lt;&gt;"TBA",AR$2/114,0),SUMIFS('HOURS&amp;CYCLES INPUT'!$F$2:$F$9999,'HOURS&amp;CYCLES INPUT'!$C$2:$C$9999,'QUALIFIED EFH'!$C108,'HOURS&amp;CYCLES INPUT'!$D$2:$D$9999,'QUALIFIED EFH'!AR$4,'HOURS&amp;CYCLES INPUT'!$E$2:$E$9999,'QUALIFIED EFH'!AR$5))</f>
        <v>0</v>
      </c>
      <c r="AS108" s="476">
        <f>IF(AS$2&lt;&gt;"",IF($C108&lt;&gt;"TBA",AS$2/114,0),SUMIFS('HOURS&amp;CYCLES INPUT'!$F$2:$F$9999,'HOURS&amp;CYCLES INPUT'!$C$2:$C$9999,'QUALIFIED EFH'!$C108,'HOURS&amp;CYCLES INPUT'!$D$2:$D$9999,'QUALIFIED EFH'!AS$4,'HOURS&amp;CYCLES INPUT'!$E$2:$E$9999,'QUALIFIED EFH'!AS$5))</f>
        <v>0</v>
      </c>
      <c r="AT108" s="476">
        <f>IF(AT$2&lt;&gt;"",IF($C108&lt;&gt;"TBA",AT$2/114,0),SUMIFS('HOURS&amp;CYCLES INPUT'!$F$2:$F$9999,'HOURS&amp;CYCLES INPUT'!$C$2:$C$9999,'QUALIFIED EFH'!$C108,'HOURS&amp;CYCLES INPUT'!$D$2:$D$9999,'QUALIFIED EFH'!AT$4,'HOURS&amp;CYCLES INPUT'!$E$2:$E$9999,'QUALIFIED EFH'!AT$5))</f>
        <v>0</v>
      </c>
      <c r="AU108" s="476">
        <f>IF(AU$2&lt;&gt;"",IF($C108&lt;&gt;"TBA",AU$2/114,0),SUMIFS('HOURS&amp;CYCLES INPUT'!$F$2:$F$9999,'HOURS&amp;CYCLES INPUT'!$C$2:$C$9999,'QUALIFIED EFH'!$C108,'HOURS&amp;CYCLES INPUT'!$D$2:$D$9999,'QUALIFIED EFH'!AU$4,'HOURS&amp;CYCLES INPUT'!$E$2:$E$9999,'QUALIFIED EFH'!AU$5))</f>
        <v>0</v>
      </c>
      <c r="AV108" s="476">
        <f>IF(AV$2&lt;&gt;"",IF($C108&lt;&gt;"TBA",AV$2/114,0),SUMIFS('HOURS&amp;CYCLES INPUT'!$F$2:$F$9999,'HOURS&amp;CYCLES INPUT'!$C$2:$C$9999,'QUALIFIED EFH'!$C108,'HOURS&amp;CYCLES INPUT'!$D$2:$D$9999,'QUALIFIED EFH'!AV$4,'HOURS&amp;CYCLES INPUT'!$E$2:$E$9999,'QUALIFIED EFH'!AV$5))</f>
        <v>0</v>
      </c>
      <c r="AW108" s="476">
        <f>IF(AW$2&lt;&gt;"",IF($C108&lt;&gt;"TBA",AW$2/114,0),SUMIFS('HOURS&amp;CYCLES INPUT'!$F$2:$F$9999,'HOURS&amp;CYCLES INPUT'!$C$2:$C$9999,'QUALIFIED EFH'!$C108,'HOURS&amp;CYCLES INPUT'!$D$2:$D$9999,'QUALIFIED EFH'!AW$4,'HOURS&amp;CYCLES INPUT'!$E$2:$E$9999,'QUALIFIED EFH'!AW$5))</f>
        <v>0</v>
      </c>
      <c r="AX108" s="476">
        <f>IF(AX$2&lt;&gt;"",IF($C108&lt;&gt;"TBA",AX$2/114,0),SUMIFS('HOURS&amp;CYCLES INPUT'!$F$2:$F$9999,'HOURS&amp;CYCLES INPUT'!$C$2:$C$9999,'QUALIFIED EFH'!$C108,'HOURS&amp;CYCLES INPUT'!$D$2:$D$9999,'QUALIFIED EFH'!AX$4,'HOURS&amp;CYCLES INPUT'!$E$2:$E$9999,'QUALIFIED EFH'!AX$5))</f>
        <v>0</v>
      </c>
      <c r="AY108" s="476">
        <f>IF(AY$2&lt;&gt;"",IF($C108&lt;&gt;"TBA",AY$2/114,0),SUMIFS('HOURS&amp;CYCLES INPUT'!$F$2:$F$9999,'HOURS&amp;CYCLES INPUT'!$C$2:$C$9999,'QUALIFIED EFH'!$C108,'HOURS&amp;CYCLES INPUT'!$D$2:$D$9999,'QUALIFIED EFH'!AY$4,'HOURS&amp;CYCLES INPUT'!$E$2:$E$9999,'QUALIFIED EFH'!AY$5))</f>
        <v>0</v>
      </c>
      <c r="AZ108" s="476">
        <f>IF(AZ$2&lt;&gt;"",IF($C108&lt;&gt;"TBA",AZ$2/114,0),SUMIFS('HOURS&amp;CYCLES INPUT'!$F$2:$F$9999,'HOURS&amp;CYCLES INPUT'!$C$2:$C$9999,'QUALIFIED EFH'!$C108,'HOURS&amp;CYCLES INPUT'!$D$2:$D$9999,'QUALIFIED EFH'!AZ$4,'HOURS&amp;CYCLES INPUT'!$E$2:$E$9999,'QUALIFIED EFH'!AZ$5))</f>
        <v>0</v>
      </c>
      <c r="BA108" s="476">
        <f>IF(BA$2&lt;&gt;"",IF($C108&lt;&gt;"TBA",BA$2/114,0),SUMIFS('HOURS&amp;CYCLES INPUT'!$F$2:$F$9999,'HOURS&amp;CYCLES INPUT'!$C$2:$C$9999,'QUALIFIED EFH'!$C108,'HOURS&amp;CYCLES INPUT'!$D$2:$D$9999,'QUALIFIED EFH'!BA$4,'HOURS&amp;CYCLES INPUT'!$E$2:$E$9999,'QUALIFIED EFH'!BA$5))</f>
        <v>0</v>
      </c>
      <c r="BB108" s="476">
        <f>IF(BB$2&lt;&gt;"",IF($C108&lt;&gt;"TBA",BB$2/114,0),SUMIFS('HOURS&amp;CYCLES INPUT'!$F$2:$F$9999,'HOURS&amp;CYCLES INPUT'!$C$2:$C$9999,'QUALIFIED EFH'!$C108,'HOURS&amp;CYCLES INPUT'!$D$2:$D$9999,'QUALIFIED EFH'!BB$4,'HOURS&amp;CYCLES INPUT'!$E$2:$E$9999,'QUALIFIED EFH'!BB$5))</f>
        <v>0</v>
      </c>
      <c r="BC108" s="476">
        <f>IF(BC$2&lt;&gt;"",IF($C108&lt;&gt;"TBA",BC$2/114,0),SUMIFS('HOURS&amp;CYCLES INPUT'!$F$2:$F$9999,'HOURS&amp;CYCLES INPUT'!$C$2:$C$9999,'QUALIFIED EFH'!$C108,'HOURS&amp;CYCLES INPUT'!$D$2:$D$9999,'QUALIFIED EFH'!BC$4,'HOURS&amp;CYCLES INPUT'!$E$2:$E$9999,'QUALIFIED EFH'!BC$5))</f>
        <v>0</v>
      </c>
      <c r="BD108" s="476">
        <f>IF(BD$2&lt;&gt;"",IF($C108&lt;&gt;"TBA",BD$2/114,0),SUMIFS('HOURS&amp;CYCLES INPUT'!$F$2:$F$9999,'HOURS&amp;CYCLES INPUT'!$C$2:$C$9999,'QUALIFIED EFH'!$C108,'HOURS&amp;CYCLES INPUT'!$D$2:$D$9999,'QUALIFIED EFH'!BD$4,'HOURS&amp;CYCLES INPUT'!$E$2:$E$9999,'QUALIFIED EFH'!BD$5))</f>
        <v>0</v>
      </c>
      <c r="BE108" s="476">
        <f>IF(BE$2&lt;&gt;"",IF($C108&lt;&gt;"TBA",BE$2/114,0),SUMIFS('HOURS&amp;CYCLES INPUT'!$F$2:$F$9999,'HOURS&amp;CYCLES INPUT'!$C$2:$C$9999,'QUALIFIED EFH'!$C108,'HOURS&amp;CYCLES INPUT'!$D$2:$D$9999,'QUALIFIED EFH'!BE$4,'HOURS&amp;CYCLES INPUT'!$E$2:$E$9999,'QUALIFIED EFH'!BE$5))</f>
        <v>0</v>
      </c>
      <c r="BF108" s="476">
        <f>IF(BF$2&lt;&gt;"",IF($C108&lt;&gt;"TBA",BF$2/114,0),SUMIFS('HOURS&amp;CYCLES INPUT'!$F$2:$F$9999,'HOURS&amp;CYCLES INPUT'!$C$2:$C$9999,'QUALIFIED EFH'!$C108,'HOURS&amp;CYCLES INPUT'!$D$2:$D$9999,'QUALIFIED EFH'!BF$4,'HOURS&amp;CYCLES INPUT'!$E$2:$E$9999,'QUALIFIED EFH'!BF$5))</f>
        <v>0</v>
      </c>
      <c r="BG108" s="476">
        <f>IF(BG$2&lt;&gt;"",IF($C108&lt;&gt;"TBA",BG$2/114,0),SUMIFS('HOURS&amp;CYCLES INPUT'!$F$2:$F$9999,'HOURS&amp;CYCLES INPUT'!$C$2:$C$9999,'QUALIFIED EFH'!$C108,'HOURS&amp;CYCLES INPUT'!$D$2:$D$9999,'QUALIFIED EFH'!BG$4,'HOURS&amp;CYCLES INPUT'!$E$2:$E$9999,'QUALIFIED EFH'!BG$5))</f>
        <v>0</v>
      </c>
      <c r="BH108" s="476">
        <f>IF(BH$2&lt;&gt;"",IF($C108&lt;&gt;"TBA",BH$2/114,0),SUMIFS('HOURS&amp;CYCLES INPUT'!$F$2:$F$9999,'HOURS&amp;CYCLES INPUT'!$C$2:$C$9999,'QUALIFIED EFH'!$C108,'HOURS&amp;CYCLES INPUT'!$D$2:$D$9999,'QUALIFIED EFH'!BH$4,'HOURS&amp;CYCLES INPUT'!$E$2:$E$9999,'QUALIFIED EFH'!BH$5))</f>
        <v>0</v>
      </c>
      <c r="BI108" s="476">
        <f>IF(BI$2&lt;&gt;"",IF($C108&lt;&gt;"TBA",BI$2/114,0),SUMIFS('HOURS&amp;CYCLES INPUT'!$F$2:$F$9999,'HOURS&amp;CYCLES INPUT'!$C$2:$C$9999,'QUALIFIED EFH'!$C108,'HOURS&amp;CYCLES INPUT'!$D$2:$D$9999,'QUALIFIED EFH'!BI$4,'HOURS&amp;CYCLES INPUT'!$E$2:$E$9999,'QUALIFIED EFH'!BI$5))</f>
        <v>0</v>
      </c>
      <c r="BJ108" s="476">
        <f>IF(BJ$2&lt;&gt;"",IF($C108&lt;&gt;"TBA",BJ$2/114,0),SUMIFS('HOURS&amp;CYCLES INPUT'!$F$2:$F$9999,'HOURS&amp;CYCLES INPUT'!$C$2:$C$9999,'QUALIFIED EFH'!$C108,'HOURS&amp;CYCLES INPUT'!$D$2:$D$9999,'QUALIFIED EFH'!BJ$4,'HOURS&amp;CYCLES INPUT'!$E$2:$E$9999,'QUALIFIED EFH'!BJ$5))</f>
        <v>0</v>
      </c>
      <c r="BK108" s="476">
        <f>IF(BK$2&lt;&gt;"",IF($C108&lt;&gt;"TBA",BK$2/114,0),SUMIFS('HOURS&amp;CYCLES INPUT'!$F$2:$F$9999,'HOURS&amp;CYCLES INPUT'!$C$2:$C$9999,'QUALIFIED EFH'!$C108,'HOURS&amp;CYCLES INPUT'!$D$2:$D$9999,'QUALIFIED EFH'!BK$4,'HOURS&amp;CYCLES INPUT'!$E$2:$E$9999,'QUALIFIED EFH'!BK$5))</f>
        <v>0</v>
      </c>
      <c r="BL108" s="476">
        <f>IF(BL$2&lt;&gt;"",IF($C108&lt;&gt;"TBA",BL$2/114,0),SUMIFS('HOURS&amp;CYCLES INPUT'!$F$2:$F$9999,'HOURS&amp;CYCLES INPUT'!$C$2:$C$9999,'QUALIFIED EFH'!$C108,'HOURS&amp;CYCLES INPUT'!$D$2:$D$9999,'QUALIFIED EFH'!BL$4,'HOURS&amp;CYCLES INPUT'!$E$2:$E$9999,'QUALIFIED EFH'!BL$5))</f>
        <v>0</v>
      </c>
      <c r="BM108" s="476">
        <f>IF(BM$2&lt;&gt;"",IF($C108&lt;&gt;"TBA",BM$2/114,0),SUMIFS('HOURS&amp;CYCLES INPUT'!$F$2:$F$9999,'HOURS&amp;CYCLES INPUT'!$C$2:$C$9999,'QUALIFIED EFH'!$C108,'HOURS&amp;CYCLES INPUT'!$D$2:$D$9999,'QUALIFIED EFH'!BM$4,'HOURS&amp;CYCLES INPUT'!$E$2:$E$9999,'QUALIFIED EFH'!BM$5))</f>
        <v>0</v>
      </c>
      <c r="BN108" s="476">
        <f>IF(BN$2&lt;&gt;"",IF($C108&lt;&gt;"TBA",BN$2/114,0),SUMIFS('HOURS&amp;CYCLES INPUT'!$F$2:$F$9999,'HOURS&amp;CYCLES INPUT'!$C$2:$C$9999,'QUALIFIED EFH'!$C108,'HOURS&amp;CYCLES INPUT'!$D$2:$D$9999,'QUALIFIED EFH'!BN$4,'HOURS&amp;CYCLES INPUT'!$E$2:$E$9999,'QUALIFIED EFH'!BN$5))</f>
        <v>0</v>
      </c>
      <c r="BO108" s="476">
        <f>IF(BO$2&lt;&gt;"",IF($C108&lt;&gt;"TBA",BO$2/114,0),SUMIFS('HOURS&amp;CYCLES INPUT'!$F$2:$F$9999,'HOURS&amp;CYCLES INPUT'!$C$2:$C$9999,'QUALIFIED EFH'!$C108,'HOURS&amp;CYCLES INPUT'!$D$2:$D$9999,'QUALIFIED EFH'!BO$4,'HOURS&amp;CYCLES INPUT'!$E$2:$E$9999,'QUALIFIED EFH'!BO$5))</f>
        <v>0</v>
      </c>
      <c r="BP108" s="476">
        <f>IF(BP$2&lt;&gt;"",IF($C108&lt;&gt;"TBA",BP$2/114,0),SUMIFS('HOURS&amp;CYCLES INPUT'!$F$2:$F$9999,'HOURS&amp;CYCLES INPUT'!$C$2:$C$9999,'QUALIFIED EFH'!$C108,'HOURS&amp;CYCLES INPUT'!$D$2:$D$9999,'QUALIFIED EFH'!BP$4,'HOURS&amp;CYCLES INPUT'!$E$2:$E$9999,'QUALIFIED EFH'!BP$5))</f>
        <v>0</v>
      </c>
      <c r="BQ108" s="476">
        <f>IF(BQ$2&lt;&gt;"",IF($C108&lt;&gt;"TBA",BQ$2/114,0),SUMIFS('HOURS&amp;CYCLES INPUT'!$F$2:$F$9999,'HOURS&amp;CYCLES INPUT'!$C$2:$C$9999,'QUALIFIED EFH'!$C108,'HOURS&amp;CYCLES INPUT'!$D$2:$D$9999,'QUALIFIED EFH'!BQ$4,'HOURS&amp;CYCLES INPUT'!$E$2:$E$9999,'QUALIFIED EFH'!BQ$5))</f>
        <v>0</v>
      </c>
      <c r="BR108" s="476">
        <f>IF(BR$2&lt;&gt;"",IF($C108&lt;&gt;"TBA",BR$2/114,0),SUMIFS('HOURS&amp;CYCLES INPUT'!$F$2:$F$9999,'HOURS&amp;CYCLES INPUT'!$C$2:$C$9999,'QUALIFIED EFH'!$C108,'HOURS&amp;CYCLES INPUT'!$D$2:$D$9999,'QUALIFIED EFH'!BR$4,'HOURS&amp;CYCLES INPUT'!$E$2:$E$9999,'QUALIFIED EFH'!BR$5))</f>
        <v>0</v>
      </c>
      <c r="BS108" s="476">
        <f>IF(BS$2&lt;&gt;"",IF($C108&lt;&gt;"TBA",BS$2/114,0),SUMIFS('HOURS&amp;CYCLES INPUT'!$F$2:$F$9999,'HOURS&amp;CYCLES INPUT'!$C$2:$C$9999,'QUALIFIED EFH'!$C108,'HOURS&amp;CYCLES INPUT'!$D$2:$D$9999,'QUALIFIED EFH'!BS$4,'HOURS&amp;CYCLES INPUT'!$E$2:$E$9999,'QUALIFIED EFH'!BS$5))</f>
        <v>0</v>
      </c>
      <c r="BT108" s="476">
        <f>IF(BT$2&lt;&gt;"",IF($C108&lt;&gt;"TBA",BT$2/114,0),SUMIFS('HOURS&amp;CYCLES INPUT'!$F$2:$F$9999,'HOURS&amp;CYCLES INPUT'!$C$2:$C$9999,'QUALIFIED EFH'!$C108,'HOURS&amp;CYCLES INPUT'!$D$2:$D$9999,'QUALIFIED EFH'!BT$4,'HOURS&amp;CYCLES INPUT'!$E$2:$E$9999,'QUALIFIED EFH'!BT$5))</f>
        <v>0</v>
      </c>
      <c r="BU108" s="476">
        <f>IF(BU$2&lt;&gt;"",IF($C108&lt;&gt;"TBA",BU$2/114,0),SUMIFS('HOURS&amp;CYCLES INPUT'!$F$2:$F$9999,'HOURS&amp;CYCLES INPUT'!$C$2:$C$9999,'QUALIFIED EFH'!$C108,'HOURS&amp;CYCLES INPUT'!$D$2:$D$9999,'QUALIFIED EFH'!BU$4,'HOURS&amp;CYCLES INPUT'!$E$2:$E$9999,'QUALIFIED EFH'!BU$5))</f>
        <v>0</v>
      </c>
      <c r="BV108" s="476">
        <f>IF(BV$2&lt;&gt;"",IF($C108&lt;&gt;"TBA",BV$2/114,0),SUMIFS('HOURS&amp;CYCLES INPUT'!$F$2:$F$9999,'HOURS&amp;CYCLES INPUT'!$C$2:$C$9999,'QUALIFIED EFH'!$C108,'HOURS&amp;CYCLES INPUT'!$D$2:$D$9999,'QUALIFIED EFH'!BV$4,'HOURS&amp;CYCLES INPUT'!$E$2:$E$9999,'QUALIFIED EFH'!BV$5))</f>
        <v>0</v>
      </c>
      <c r="BW108" s="476">
        <f>IF(BW$2&lt;&gt;"",IF($C108&lt;&gt;"TBA",BW$2/114,0),SUMIFS('HOURS&amp;CYCLES INPUT'!$F$2:$F$9999,'HOURS&amp;CYCLES INPUT'!$C$2:$C$9999,'QUALIFIED EFH'!$C108,'HOURS&amp;CYCLES INPUT'!$D$2:$D$9999,'QUALIFIED EFH'!BW$4,'HOURS&amp;CYCLES INPUT'!$E$2:$E$9999,'QUALIFIED EFH'!BW$5))</f>
        <v>0</v>
      </c>
      <c r="BX108" s="476">
        <f>IF(BX$2&lt;&gt;"",IF($C108&lt;&gt;"TBA",BX$2/114,0),SUMIFS('HOURS&amp;CYCLES INPUT'!$F$2:$F$9999,'HOURS&amp;CYCLES INPUT'!$C$2:$C$9999,'QUALIFIED EFH'!$C108,'HOURS&amp;CYCLES INPUT'!$D$2:$D$9999,'QUALIFIED EFH'!BX$4,'HOURS&amp;CYCLES INPUT'!$E$2:$E$9999,'QUALIFIED EFH'!BX$5))</f>
        <v>0</v>
      </c>
      <c r="BY108" s="476">
        <f>IF(BY$2&lt;&gt;"",IF($C108&lt;&gt;"TBA",BY$2/114,0),SUMIFS('HOURS&amp;CYCLES INPUT'!$F$2:$F$9999,'HOURS&amp;CYCLES INPUT'!$C$2:$C$9999,'QUALIFIED EFH'!$C108,'HOURS&amp;CYCLES INPUT'!$D$2:$D$9999,'QUALIFIED EFH'!BY$4,'HOURS&amp;CYCLES INPUT'!$E$2:$E$9999,'QUALIFIED EFH'!BY$5))</f>
        <v>0</v>
      </c>
      <c r="BZ108" s="476">
        <f>IF(BZ$2&lt;&gt;"",IF($C108&lt;&gt;"TBA",BZ$2/114,0),SUMIFS('HOURS&amp;CYCLES INPUT'!$F$2:$F$9999,'HOURS&amp;CYCLES INPUT'!$C$2:$C$9999,'QUALIFIED EFH'!$C108,'HOURS&amp;CYCLES INPUT'!$D$2:$D$9999,'QUALIFIED EFH'!BZ$4,'HOURS&amp;CYCLES INPUT'!$E$2:$E$9999,'QUALIFIED EFH'!BZ$5))</f>
        <v>0</v>
      </c>
      <c r="CA108" s="476">
        <f>IF(CA$2&lt;&gt;"",IF($C108&lt;&gt;"TBA",CA$2/114,0),SUMIFS('HOURS&amp;CYCLES INPUT'!$F$2:$F$9999,'HOURS&amp;CYCLES INPUT'!$C$2:$C$9999,'QUALIFIED EFH'!$C108,'HOURS&amp;CYCLES INPUT'!$D$2:$D$9999,'QUALIFIED EFH'!CA$4,'HOURS&amp;CYCLES INPUT'!$E$2:$E$9999,'QUALIFIED EFH'!CA$5))</f>
        <v>0</v>
      </c>
      <c r="CB108" s="476">
        <f>IF(CB$2&lt;&gt;"",IF($C108&lt;&gt;"TBA",CB$2/114,0),SUMIFS('HOURS&amp;CYCLES INPUT'!$F$2:$F$9999,'HOURS&amp;CYCLES INPUT'!$C$2:$C$9999,'QUALIFIED EFH'!$C108,'HOURS&amp;CYCLES INPUT'!$D$2:$D$9999,'QUALIFIED EFH'!CB$4,'HOURS&amp;CYCLES INPUT'!$E$2:$E$9999,'QUALIFIED EFH'!CB$5))</f>
        <v>0</v>
      </c>
      <c r="CC108" s="476">
        <f>IF(CC$2&lt;&gt;"",IF($C108&lt;&gt;"TBA",CC$2/114,0),SUMIFS('HOURS&amp;CYCLES INPUT'!$F$2:$F$9999,'HOURS&amp;CYCLES INPUT'!$C$2:$C$9999,'QUALIFIED EFH'!$C108,'HOURS&amp;CYCLES INPUT'!$D$2:$D$9999,'QUALIFIED EFH'!CC$4,'HOURS&amp;CYCLES INPUT'!$E$2:$E$9999,'QUALIFIED EFH'!CC$5))</f>
        <v>0</v>
      </c>
      <c r="CD108" s="476">
        <f>IF(CD$2&lt;&gt;"",IF($C108&lt;&gt;"TBA",CD$2/114,0),SUMIFS('HOURS&amp;CYCLES INPUT'!$F$2:$F$9999,'HOURS&amp;CYCLES INPUT'!$C$2:$C$9999,'QUALIFIED EFH'!$C108,'HOURS&amp;CYCLES INPUT'!$D$2:$D$9999,'QUALIFIED EFH'!CD$4,'HOURS&amp;CYCLES INPUT'!$E$2:$E$9999,'QUALIFIED EFH'!CD$5))</f>
        <v>0</v>
      </c>
      <c r="CE108" s="476">
        <f>IF(CE$2&lt;&gt;"",IF($C108&lt;&gt;"TBA",CE$2/114,0),SUMIFS('HOURS&amp;CYCLES INPUT'!$F$2:$F$9999,'HOURS&amp;CYCLES INPUT'!$C$2:$C$9999,'QUALIFIED EFH'!$C108,'HOURS&amp;CYCLES INPUT'!$D$2:$D$9999,'QUALIFIED EFH'!CE$4,'HOURS&amp;CYCLES INPUT'!$E$2:$E$9999,'QUALIFIED EFH'!CE$5))</f>
        <v>0</v>
      </c>
      <c r="CF108" s="476">
        <f>IF(CF$2&lt;&gt;"",IF($C108&lt;&gt;"TBA",CF$2/114,0),SUMIFS('HOURS&amp;CYCLES INPUT'!$F$2:$F$9999,'HOURS&amp;CYCLES INPUT'!$C$2:$C$9999,'QUALIFIED EFH'!$C108,'HOURS&amp;CYCLES INPUT'!$D$2:$D$9999,'QUALIFIED EFH'!CF$4,'HOURS&amp;CYCLES INPUT'!$E$2:$E$9999,'QUALIFIED EFH'!CF$5))</f>
        <v>0</v>
      </c>
      <c r="CG108" s="476">
        <f>IF(CG$2&lt;&gt;"",IF($C108&lt;&gt;"TBA",CG$2/114,0),SUMIFS('HOURS&amp;CYCLES INPUT'!$F$2:$F$9999,'HOURS&amp;CYCLES INPUT'!$C$2:$C$9999,'QUALIFIED EFH'!$C108,'HOURS&amp;CYCLES INPUT'!$D$2:$D$9999,'QUALIFIED EFH'!CG$4,'HOURS&amp;CYCLES INPUT'!$E$2:$E$9999,'QUALIFIED EFH'!CG$5))</f>
        <v>0</v>
      </c>
      <c r="CH108" s="476">
        <f>IF(CH$2&lt;&gt;"",IF($C108&lt;&gt;"TBA",CH$2/114,0),SUMIFS('HOURS&amp;CYCLES INPUT'!$F$2:$F$9999,'HOURS&amp;CYCLES INPUT'!$C$2:$C$9999,'QUALIFIED EFH'!$C108,'HOURS&amp;CYCLES INPUT'!$D$2:$D$9999,'QUALIFIED EFH'!CH$4,'HOURS&amp;CYCLES INPUT'!$E$2:$E$9999,'QUALIFIED EFH'!CH$5))</f>
        <v>0</v>
      </c>
      <c r="CI108" s="476">
        <f>IF(CI$2&lt;&gt;"",IF($C108&lt;&gt;"TBA",CI$2/114,0),SUMIFS('HOURS&amp;CYCLES INPUT'!$F$2:$F$9999,'HOURS&amp;CYCLES INPUT'!$C$2:$C$9999,'QUALIFIED EFH'!$C108,'HOURS&amp;CYCLES INPUT'!$D$2:$D$9999,'QUALIFIED EFH'!CI$4,'HOURS&amp;CYCLES INPUT'!$E$2:$E$9999,'QUALIFIED EFH'!CI$5))</f>
        <v>0</v>
      </c>
      <c r="CJ108" s="476">
        <f>IF(CJ$2&lt;&gt;"",IF($C108&lt;&gt;"TBA",CJ$2/114,0),SUMIFS('HOURS&amp;CYCLES INPUT'!$F$2:$F$9999,'HOURS&amp;CYCLES INPUT'!$C$2:$C$9999,'QUALIFIED EFH'!$C108,'HOURS&amp;CYCLES INPUT'!$D$2:$D$9999,'QUALIFIED EFH'!CJ$4,'HOURS&amp;CYCLES INPUT'!$E$2:$E$9999,'QUALIFIED EFH'!CJ$5))</f>
        <v>0</v>
      </c>
      <c r="CK108" s="476">
        <f>IF(CK$2&lt;&gt;"",IF($C108&lt;&gt;"TBA",CK$2/114,0),SUMIFS('HOURS&amp;CYCLES INPUT'!$F$2:$F$9999,'HOURS&amp;CYCLES INPUT'!$C$2:$C$9999,'QUALIFIED EFH'!$C108,'HOURS&amp;CYCLES INPUT'!$D$2:$D$9999,'QUALIFIED EFH'!CK$4,'HOURS&amp;CYCLES INPUT'!$E$2:$E$9999,'QUALIFIED EFH'!CK$5))</f>
        <v>0</v>
      </c>
      <c r="CL108" s="476">
        <f>IF(CL$2&lt;&gt;"",IF($C108&lt;&gt;"TBA",CL$2/114,0),SUMIFS('HOURS&amp;CYCLES INPUT'!$F$2:$F$9999,'HOURS&amp;CYCLES INPUT'!$C$2:$C$9999,'QUALIFIED EFH'!$C108,'HOURS&amp;CYCLES INPUT'!$D$2:$D$9999,'QUALIFIED EFH'!CL$4,'HOURS&amp;CYCLES INPUT'!$E$2:$E$9999,'QUALIFIED EFH'!CL$5))</f>
        <v>0</v>
      </c>
      <c r="CM108" s="476">
        <f>IF(CM$2&lt;&gt;"",IF($C108&lt;&gt;"TBA",CM$2/114,0),SUMIFS('HOURS&amp;CYCLES INPUT'!$F$2:$F$9999,'HOURS&amp;CYCLES INPUT'!$C$2:$C$9999,'QUALIFIED EFH'!$C108,'HOURS&amp;CYCLES INPUT'!$D$2:$D$9999,'QUALIFIED EFH'!CM$4,'HOURS&amp;CYCLES INPUT'!$E$2:$E$9999,'QUALIFIED EFH'!CM$5))</f>
        <v>0</v>
      </c>
      <c r="CN108" s="476">
        <f>IF(CN$2&lt;&gt;"",IF($C108&lt;&gt;"TBA",CN$2/114,0),SUMIFS('HOURS&amp;CYCLES INPUT'!$F$2:$F$9999,'HOURS&amp;CYCLES INPUT'!$C$2:$C$9999,'QUALIFIED EFH'!$C108,'HOURS&amp;CYCLES INPUT'!$D$2:$D$9999,'QUALIFIED EFH'!CN$4,'HOURS&amp;CYCLES INPUT'!$E$2:$E$9999,'QUALIFIED EFH'!CN$5))</f>
        <v>0</v>
      </c>
      <c r="CO108" s="476">
        <f>IF(CO$2&lt;&gt;"",IF($C108&lt;&gt;"TBA",CO$2/114,0),SUMIFS('HOURS&amp;CYCLES INPUT'!$F$2:$F$9999,'HOURS&amp;CYCLES INPUT'!$C$2:$C$9999,'QUALIFIED EFH'!$C108,'HOURS&amp;CYCLES INPUT'!$D$2:$D$9999,'QUALIFIED EFH'!CO$4,'HOURS&amp;CYCLES INPUT'!$E$2:$E$9999,'QUALIFIED EFH'!CO$5))</f>
        <v>0</v>
      </c>
      <c r="CP108" s="476">
        <f>IF(CP$2&lt;&gt;"",IF($C108&lt;&gt;"TBA",CP$2/114,0),SUMIFS('HOURS&amp;CYCLES INPUT'!$F$2:$F$9999,'HOURS&amp;CYCLES INPUT'!$C$2:$C$9999,'QUALIFIED EFH'!$C108,'HOURS&amp;CYCLES INPUT'!$D$2:$D$9999,'QUALIFIED EFH'!CP$4,'HOURS&amp;CYCLES INPUT'!$E$2:$E$9999,'QUALIFIED EFH'!CP$5))</f>
        <v>0</v>
      </c>
      <c r="CQ108" s="476">
        <f>IF(CQ$2&lt;&gt;"",IF($C108&lt;&gt;"TBA",CQ$2/114,0),SUMIFS('HOURS&amp;CYCLES INPUT'!$F$2:$F$9999,'HOURS&amp;CYCLES INPUT'!$C$2:$C$9999,'QUALIFIED EFH'!$C108,'HOURS&amp;CYCLES INPUT'!$D$2:$D$9999,'QUALIFIED EFH'!CQ$4,'HOURS&amp;CYCLES INPUT'!$E$2:$E$9999,'QUALIFIED EFH'!CQ$5))</f>
        <v>0</v>
      </c>
      <c r="CR108" s="476">
        <f>IF(CR$2&lt;&gt;"",IF($C108&lt;&gt;"TBA",CR$2/114,0),SUMIFS('HOURS&amp;CYCLES INPUT'!$F$2:$F$9999,'HOURS&amp;CYCLES INPUT'!$C$2:$C$9999,'QUALIFIED EFH'!$C108,'HOURS&amp;CYCLES INPUT'!$D$2:$D$9999,'QUALIFIED EFH'!CR$4,'HOURS&amp;CYCLES INPUT'!$E$2:$E$9999,'QUALIFIED EFH'!CR$5))</f>
        <v>0</v>
      </c>
      <c r="CS108" s="476">
        <f>IF(CS$2&lt;&gt;"",IF($C108&lt;&gt;"TBA",CS$2/114,0),SUMIFS('HOURS&amp;CYCLES INPUT'!$F$2:$F$9999,'HOURS&amp;CYCLES INPUT'!$C$2:$C$9999,'QUALIFIED EFH'!$C108,'HOURS&amp;CYCLES INPUT'!$D$2:$D$9999,'QUALIFIED EFH'!CS$4,'HOURS&amp;CYCLES INPUT'!$E$2:$E$9999,'QUALIFIED EFH'!CS$5))</f>
        <v>0</v>
      </c>
      <c r="CT108" s="476">
        <f>IF(CT$2&lt;&gt;"",IF($C108&lt;&gt;"TBA",CT$2/114,0),SUMIFS('HOURS&amp;CYCLES INPUT'!$F$2:$F$9999,'HOURS&amp;CYCLES INPUT'!$C$2:$C$9999,'QUALIFIED EFH'!$C108,'HOURS&amp;CYCLES INPUT'!$D$2:$D$9999,'QUALIFIED EFH'!CT$4,'HOURS&amp;CYCLES INPUT'!$E$2:$E$9999,'QUALIFIED EFH'!CT$5))</f>
        <v>0</v>
      </c>
      <c r="CU108" s="476">
        <f>IF(CU$2&lt;&gt;"",IF($C108&lt;&gt;"TBA",CU$2/114,0),SUMIFS('HOURS&amp;CYCLES INPUT'!$F$2:$F$9999,'HOURS&amp;CYCLES INPUT'!$C$2:$C$9999,'QUALIFIED EFH'!$C108,'HOURS&amp;CYCLES INPUT'!$D$2:$D$9999,'QUALIFIED EFH'!CU$4,'HOURS&amp;CYCLES INPUT'!$E$2:$E$9999,'QUALIFIED EFH'!CU$5))</f>
        <v>0</v>
      </c>
      <c r="CV108" s="476">
        <f>IF(CV$2&lt;&gt;"",IF($C108&lt;&gt;"TBA",CV$2/114,0),SUMIFS('HOURS&amp;CYCLES INPUT'!$F$2:$F$9999,'HOURS&amp;CYCLES INPUT'!$C$2:$C$9999,'QUALIFIED EFH'!$C108,'HOURS&amp;CYCLES INPUT'!$D$2:$D$9999,'QUALIFIED EFH'!CV$4,'HOURS&amp;CYCLES INPUT'!$E$2:$E$9999,'QUALIFIED EFH'!CV$5))</f>
        <v>0</v>
      </c>
      <c r="CW108" s="476">
        <f>IF(CW$2&lt;&gt;"",IF($C108&lt;&gt;"TBA",CW$2/114,0),SUMIFS('HOURS&amp;CYCLES INPUT'!$F$2:$F$9999,'HOURS&amp;CYCLES INPUT'!$C$2:$C$9999,'QUALIFIED EFH'!$C108,'HOURS&amp;CYCLES INPUT'!$D$2:$D$9999,'QUALIFIED EFH'!CW$4,'HOURS&amp;CYCLES INPUT'!$E$2:$E$9999,'QUALIFIED EFH'!CW$5))</f>
        <v>0</v>
      </c>
      <c r="CX108" s="476">
        <f>IF(CX$2&lt;&gt;"",IF($C108&lt;&gt;"TBA",CX$2/114,0),SUMIFS('HOURS&amp;CYCLES INPUT'!$F$2:$F$9999,'HOURS&amp;CYCLES INPUT'!$C$2:$C$9999,'QUALIFIED EFH'!$C108,'HOURS&amp;CYCLES INPUT'!$D$2:$D$9999,'QUALIFIED EFH'!CX$4,'HOURS&amp;CYCLES INPUT'!$E$2:$E$9999,'QUALIFIED EFH'!CX$5))</f>
        <v>0</v>
      </c>
      <c r="CY108" s="476">
        <f>IF(CY$2&lt;&gt;"",IF($C108&lt;&gt;"TBA",CY$2/114,0),SUMIFS('HOURS&amp;CYCLES INPUT'!$F$2:$F$9999,'HOURS&amp;CYCLES INPUT'!$C$2:$C$9999,'QUALIFIED EFH'!$C108,'HOURS&amp;CYCLES INPUT'!$D$2:$D$9999,'QUALIFIED EFH'!CY$4,'HOURS&amp;CYCLES INPUT'!$E$2:$E$9999,'QUALIFIED EFH'!CY$5))</f>
        <v>0</v>
      </c>
      <c r="CZ108" s="476">
        <f>IF(CZ$2&lt;&gt;"",IF($C108&lt;&gt;"TBA",CZ$2/114,0),SUMIFS('HOURS&amp;CYCLES INPUT'!$F$2:$F$9999,'HOURS&amp;CYCLES INPUT'!$C$2:$C$9999,'QUALIFIED EFH'!$C108,'HOURS&amp;CYCLES INPUT'!$D$2:$D$9999,'QUALIFIED EFH'!CZ$4,'HOURS&amp;CYCLES INPUT'!$E$2:$E$9999,'QUALIFIED EFH'!CZ$5))</f>
        <v>0</v>
      </c>
      <c r="DA108" s="476">
        <f>IF(DA$2&lt;&gt;"",IF($C108&lt;&gt;"TBA",DA$2/114,0),SUMIFS('HOURS&amp;CYCLES INPUT'!$F$2:$F$9999,'HOURS&amp;CYCLES INPUT'!$C$2:$C$9999,'QUALIFIED EFH'!$C108,'HOURS&amp;CYCLES INPUT'!$D$2:$D$9999,'QUALIFIED EFH'!DA$4,'HOURS&amp;CYCLES INPUT'!$E$2:$E$9999,'QUALIFIED EFH'!DA$5))</f>
        <v>0</v>
      </c>
      <c r="DB108" s="476">
        <f>IF(DB$2&lt;&gt;"",IF($C108&lt;&gt;"TBA",DB$2/114,0),SUMIFS('HOURS&amp;CYCLES INPUT'!$F$2:$F$9999,'HOURS&amp;CYCLES INPUT'!$C$2:$C$9999,'QUALIFIED EFH'!$C108,'HOURS&amp;CYCLES INPUT'!$D$2:$D$9999,'QUALIFIED EFH'!DB$4,'HOURS&amp;CYCLES INPUT'!$E$2:$E$9999,'QUALIFIED EFH'!DB$5))</f>
        <v>0</v>
      </c>
      <c r="DC108" s="476">
        <f>IF(DC$2&lt;&gt;"",IF($C108&lt;&gt;"TBA",DC$2/114,0),SUMIFS('HOURS&amp;CYCLES INPUT'!$F$2:$F$9999,'HOURS&amp;CYCLES INPUT'!$C$2:$C$9999,'QUALIFIED EFH'!$C108,'HOURS&amp;CYCLES INPUT'!$D$2:$D$9999,'QUALIFIED EFH'!DC$4,'HOURS&amp;CYCLES INPUT'!$E$2:$E$9999,'QUALIFIED EFH'!DC$5))</f>
        <v>0</v>
      </c>
      <c r="DD108" s="476">
        <f>IF(DD$2&lt;&gt;"",IF($C108&lt;&gt;"TBA",DD$2/114,0),SUMIFS('HOURS&amp;CYCLES INPUT'!$F$2:$F$9999,'HOURS&amp;CYCLES INPUT'!$C$2:$C$9999,'QUALIFIED EFH'!$C108,'HOURS&amp;CYCLES INPUT'!$D$2:$D$9999,'QUALIFIED EFH'!DD$4,'HOURS&amp;CYCLES INPUT'!$E$2:$E$9999,'QUALIFIED EFH'!DD$5))</f>
        <v>0</v>
      </c>
      <c r="DE108" s="476">
        <f>IF(DE$2&lt;&gt;"",IF($C108&lt;&gt;"TBA",DE$2/114,0),SUMIFS('HOURS&amp;CYCLES INPUT'!$F$2:$F$9999,'HOURS&amp;CYCLES INPUT'!$C$2:$C$9999,'QUALIFIED EFH'!$C108,'HOURS&amp;CYCLES INPUT'!$D$2:$D$9999,'QUALIFIED EFH'!DE$4,'HOURS&amp;CYCLES INPUT'!$E$2:$E$9999,'QUALIFIED EFH'!DE$5))</f>
        <v>0</v>
      </c>
      <c r="DF108" s="476">
        <f>IF(DF$2&lt;&gt;"",IF($C108&lt;&gt;"TBA",DF$2/114,0),SUMIFS('HOURS&amp;CYCLES INPUT'!$F$2:$F$9999,'HOURS&amp;CYCLES INPUT'!$C$2:$C$9999,'QUALIFIED EFH'!$C108,'HOURS&amp;CYCLES INPUT'!$D$2:$D$9999,'QUALIFIED EFH'!DF$4,'HOURS&amp;CYCLES INPUT'!$E$2:$E$9999,'QUALIFIED EFH'!DF$5))</f>
        <v>0</v>
      </c>
      <c r="DG108" s="476">
        <f>IF(DG$2&lt;&gt;"",IF($C108&lt;&gt;"TBA",DG$2/114,0),SUMIFS('HOURS&amp;CYCLES INPUT'!$F$2:$F$9999,'HOURS&amp;CYCLES INPUT'!$C$2:$C$9999,'QUALIFIED EFH'!$C108,'HOURS&amp;CYCLES INPUT'!$D$2:$D$9999,'QUALIFIED EFH'!DG$4,'HOURS&amp;CYCLES INPUT'!$E$2:$E$9999,'QUALIFIED EFH'!DG$5))</f>
        <v>0</v>
      </c>
      <c r="DH108" s="476">
        <f>IF(DH$2&lt;&gt;"",IF($C108&lt;&gt;"TBA",DH$2/114,0),SUMIFS('HOURS&amp;CYCLES INPUT'!$F$2:$F$9999,'HOURS&amp;CYCLES INPUT'!$C$2:$C$9999,'QUALIFIED EFH'!$C108,'HOURS&amp;CYCLES INPUT'!$D$2:$D$9999,'QUALIFIED EFH'!DH$4,'HOURS&amp;CYCLES INPUT'!$E$2:$E$9999,'QUALIFIED EFH'!DH$5))</f>
        <v>0</v>
      </c>
      <c r="DI108" s="476">
        <f>IF(DI$2&lt;&gt;"",IF($C108&lt;&gt;"TBA",DI$2/114,0),SUMIFS('HOURS&amp;CYCLES INPUT'!$F$2:$F$9999,'HOURS&amp;CYCLES INPUT'!$C$2:$C$9999,'QUALIFIED EFH'!$C108,'HOURS&amp;CYCLES INPUT'!$D$2:$D$9999,'QUALIFIED EFH'!DI$4,'HOURS&amp;CYCLES INPUT'!$E$2:$E$9999,'QUALIFIED EFH'!DI$5))</f>
        <v>0</v>
      </c>
      <c r="DJ108" s="476">
        <f>IF(DJ$2&lt;&gt;"",IF($C108&lt;&gt;"TBA",DJ$2/114,0),SUMIFS('HOURS&amp;CYCLES INPUT'!$F$2:$F$9999,'HOURS&amp;CYCLES INPUT'!$C$2:$C$9999,'QUALIFIED EFH'!$C108,'HOURS&amp;CYCLES INPUT'!$D$2:$D$9999,'QUALIFIED EFH'!DJ$4,'HOURS&amp;CYCLES INPUT'!$E$2:$E$9999,'QUALIFIED EFH'!DJ$5))</f>
        <v>0</v>
      </c>
      <c r="DK108" s="476">
        <f>IF(DK$2&lt;&gt;"",IF($C108&lt;&gt;"TBA",DK$2/114,0),SUMIFS('HOURS&amp;CYCLES INPUT'!$F$2:$F$9999,'HOURS&amp;CYCLES INPUT'!$C$2:$C$9999,'QUALIFIED EFH'!$C108,'HOURS&amp;CYCLES INPUT'!$D$2:$D$9999,'QUALIFIED EFH'!DK$4,'HOURS&amp;CYCLES INPUT'!$E$2:$E$9999,'QUALIFIED EFH'!DK$5))</f>
        <v>0</v>
      </c>
      <c r="DL108" s="476">
        <f>IF(DL$2&lt;&gt;"",IF($C108&lt;&gt;"TBA",DL$2/114,0),SUMIFS('HOURS&amp;CYCLES INPUT'!$F$2:$F$9999,'HOURS&amp;CYCLES INPUT'!$C$2:$C$9999,'QUALIFIED EFH'!$C108,'HOURS&amp;CYCLES INPUT'!$D$2:$D$9999,'QUALIFIED EFH'!DL$4,'HOURS&amp;CYCLES INPUT'!$E$2:$E$9999,'QUALIFIED EFH'!DL$5))</f>
        <v>0</v>
      </c>
      <c r="DM108" s="476">
        <f>IF(DM$2&lt;&gt;"",IF($C108&lt;&gt;"TBA",DM$2/114,0),SUMIFS('HOURS&amp;CYCLES INPUT'!$F$2:$F$9999,'HOURS&amp;CYCLES INPUT'!$C$2:$C$9999,'QUALIFIED EFH'!$C108,'HOURS&amp;CYCLES INPUT'!$D$2:$D$9999,'QUALIFIED EFH'!DM$4,'HOURS&amp;CYCLES INPUT'!$E$2:$E$9999,'QUALIFIED EFH'!DM$5))</f>
        <v>0</v>
      </c>
      <c r="DN108" s="476">
        <f>IF(DN$2&lt;&gt;"",IF($C108&lt;&gt;"TBA",DN$2/114,0),SUMIFS('HOURS&amp;CYCLES INPUT'!$F$2:$F$9999,'HOURS&amp;CYCLES INPUT'!$C$2:$C$9999,'QUALIFIED EFH'!$C108,'HOURS&amp;CYCLES INPUT'!$D$2:$D$9999,'QUALIFIED EFH'!DN$4,'HOURS&amp;CYCLES INPUT'!$E$2:$E$9999,'QUALIFIED EFH'!DN$5))</f>
        <v>0</v>
      </c>
      <c r="DO108" s="476">
        <f>IF(DO$2&lt;&gt;"",IF($C108&lt;&gt;"TBA",DO$2/114,0),SUMIFS('HOURS&amp;CYCLES INPUT'!$F$2:$F$9999,'HOURS&amp;CYCLES INPUT'!$C$2:$C$9999,'QUALIFIED EFH'!$C108,'HOURS&amp;CYCLES INPUT'!$D$2:$D$9999,'QUALIFIED EFH'!DO$4,'HOURS&amp;CYCLES INPUT'!$E$2:$E$9999,'QUALIFIED EFH'!DO$5))</f>
        <v>0</v>
      </c>
      <c r="DP108" s="476">
        <f>IF(DP$2&lt;&gt;"",IF($C108&lt;&gt;"TBA",DP$2/114,0),SUMIFS('HOURS&amp;CYCLES INPUT'!$F$2:$F$9999,'HOURS&amp;CYCLES INPUT'!$C$2:$C$9999,'QUALIFIED EFH'!$C108,'HOURS&amp;CYCLES INPUT'!$D$2:$D$9999,'QUALIFIED EFH'!DP$4,'HOURS&amp;CYCLES INPUT'!$E$2:$E$9999,'QUALIFIED EFH'!DP$5))</f>
        <v>0</v>
      </c>
      <c r="DQ108" s="476">
        <f>IF(DQ$2&lt;&gt;"",IF($C108&lt;&gt;"TBA",DQ$2/114,0),SUMIFS('HOURS&amp;CYCLES INPUT'!$F$2:$F$9999,'HOURS&amp;CYCLES INPUT'!$C$2:$C$9999,'QUALIFIED EFH'!$C108,'HOURS&amp;CYCLES INPUT'!$D$2:$D$9999,'QUALIFIED EFH'!DQ$4,'HOURS&amp;CYCLES INPUT'!$E$2:$E$9999,'QUALIFIED EFH'!DQ$5))</f>
        <v>0</v>
      </c>
      <c r="DR108" s="476">
        <f>IF(DR$2&lt;&gt;"",IF($C108&lt;&gt;"TBA",DR$2/114,0),SUMIFS('HOURS&amp;CYCLES INPUT'!$F$2:$F$9999,'HOURS&amp;CYCLES INPUT'!$C$2:$C$9999,'QUALIFIED EFH'!$C108,'HOURS&amp;CYCLES INPUT'!$D$2:$D$9999,'QUALIFIED EFH'!DR$4,'HOURS&amp;CYCLES INPUT'!$E$2:$E$9999,'QUALIFIED EFH'!DR$5))</f>
        <v>0</v>
      </c>
      <c r="DS108" s="476">
        <f>IF(DS$2&lt;&gt;"",IF($C108&lt;&gt;"TBA",DS$2/114,0),SUMIFS('HOURS&amp;CYCLES INPUT'!$F$2:$F$9999,'HOURS&amp;CYCLES INPUT'!$C$2:$C$9999,'QUALIFIED EFH'!$C108,'HOURS&amp;CYCLES INPUT'!$D$2:$D$9999,'QUALIFIED EFH'!DS$4,'HOURS&amp;CYCLES INPUT'!$E$2:$E$9999,'QUALIFIED EFH'!DS$5))</f>
        <v>0</v>
      </c>
      <c r="DT108" s="476">
        <f>IF(DT$2&lt;&gt;"",IF($C108&lt;&gt;"TBA",DT$2/114,0),SUMIFS('HOURS&amp;CYCLES INPUT'!$F$2:$F$9999,'HOURS&amp;CYCLES INPUT'!$C$2:$C$9999,'QUALIFIED EFH'!$C108,'HOURS&amp;CYCLES INPUT'!$D$2:$D$9999,'QUALIFIED EFH'!DT$4,'HOURS&amp;CYCLES INPUT'!$E$2:$E$9999,'QUALIFIED EFH'!DT$5))</f>
        <v>0</v>
      </c>
      <c r="DU108" s="476">
        <f>IF(DU$2&lt;&gt;"",IF($C108&lt;&gt;"TBA",DU$2/114,0),SUMIFS('HOURS&amp;CYCLES INPUT'!$F$2:$F$9999,'HOURS&amp;CYCLES INPUT'!$C$2:$C$9999,'QUALIFIED EFH'!$C108,'HOURS&amp;CYCLES INPUT'!$D$2:$D$9999,'QUALIFIED EFH'!DU$4,'HOURS&amp;CYCLES INPUT'!$E$2:$E$9999,'QUALIFIED EFH'!DU$5))</f>
        <v>0</v>
      </c>
      <c r="DV108" s="476">
        <f>IF(DV$2&lt;&gt;"",IF($C108&lt;&gt;"TBA",DV$2/114,0),SUMIFS('HOURS&amp;CYCLES INPUT'!$F$2:$F$9999,'HOURS&amp;CYCLES INPUT'!$C$2:$C$9999,'QUALIFIED EFH'!$C108,'HOURS&amp;CYCLES INPUT'!$D$2:$D$9999,'QUALIFIED EFH'!DV$4,'HOURS&amp;CYCLES INPUT'!$E$2:$E$9999,'QUALIFIED EFH'!DV$5))</f>
        <v>0</v>
      </c>
      <c r="DW108" s="476">
        <f>IF(DW$2&lt;&gt;"",IF($C108&lt;&gt;"TBA",DW$2/114,0),SUMIFS('HOURS&amp;CYCLES INPUT'!$F$2:$F$9999,'HOURS&amp;CYCLES INPUT'!$C$2:$C$9999,'QUALIFIED EFH'!$C108,'HOURS&amp;CYCLES INPUT'!$D$2:$D$9999,'QUALIFIED EFH'!DW$4,'HOURS&amp;CYCLES INPUT'!$E$2:$E$9999,'QUALIFIED EFH'!DW$5))</f>
        <v>0</v>
      </c>
      <c r="DX108" s="476">
        <f>IF(DX$2&lt;&gt;"",IF($C108&lt;&gt;"TBA",DX$2/114,0),SUMIFS('HOURS&amp;CYCLES INPUT'!$F$2:$F$9999,'HOURS&amp;CYCLES INPUT'!$C$2:$C$9999,'QUALIFIED EFH'!$C108,'HOURS&amp;CYCLES INPUT'!$D$2:$D$9999,'QUALIFIED EFH'!DX$4,'HOURS&amp;CYCLES INPUT'!$E$2:$E$9999,'QUALIFIED EFH'!DX$5))</f>
        <v>0</v>
      </c>
      <c r="DY108" s="476">
        <f>IF(DY$2&lt;&gt;"",IF($C108&lt;&gt;"TBA",DY$2/114,0),SUMIFS('HOURS&amp;CYCLES INPUT'!$F$2:$F$9999,'HOURS&amp;CYCLES INPUT'!$C$2:$C$9999,'QUALIFIED EFH'!$C108,'HOURS&amp;CYCLES INPUT'!$D$2:$D$9999,'QUALIFIED EFH'!DY$4,'HOURS&amp;CYCLES INPUT'!$E$2:$E$9999,'QUALIFIED EFH'!DY$5))</f>
        <v>0</v>
      </c>
      <c r="DZ108" s="476">
        <f>IF(DZ$2&lt;&gt;"",IF($C108&lt;&gt;"TBA",DZ$2/114,0),SUMIFS('HOURS&amp;CYCLES INPUT'!$F$2:$F$9999,'HOURS&amp;CYCLES INPUT'!$C$2:$C$9999,'QUALIFIED EFH'!$C108,'HOURS&amp;CYCLES INPUT'!$D$2:$D$9999,'QUALIFIED EFH'!DZ$4,'HOURS&amp;CYCLES INPUT'!$E$2:$E$9999,'QUALIFIED EFH'!DZ$5))</f>
        <v>0</v>
      </c>
      <c r="EA108" s="476">
        <f>IF(EA$2&lt;&gt;"",IF($C108&lt;&gt;"TBA",EA$2/114,0),SUMIFS('HOURS&amp;CYCLES INPUT'!$F$2:$F$9999,'HOURS&amp;CYCLES INPUT'!$C$2:$C$9999,'QUALIFIED EFH'!$C108,'HOURS&amp;CYCLES INPUT'!$D$2:$D$9999,'QUALIFIED EFH'!EA$4,'HOURS&amp;CYCLES INPUT'!$E$2:$E$9999,'QUALIFIED EFH'!EA$5))</f>
        <v>0</v>
      </c>
      <c r="EB108" s="476">
        <f>IF(EB$2&lt;&gt;"",IF($C108&lt;&gt;"TBA",EB$2/114,0),SUMIFS('HOURS&amp;CYCLES INPUT'!$F$2:$F$9999,'HOURS&amp;CYCLES INPUT'!$C$2:$C$9999,'QUALIFIED EFH'!$C108,'HOURS&amp;CYCLES INPUT'!$D$2:$D$9999,'QUALIFIED EFH'!EB$4,'HOURS&amp;CYCLES INPUT'!$E$2:$E$9999,'QUALIFIED EFH'!EB$5))</f>
        <v>0</v>
      </c>
      <c r="EC108" s="476">
        <f>IF(EC$2&lt;&gt;"",IF($C108&lt;&gt;"TBA",EC$2/114,0),SUMIFS('HOURS&amp;CYCLES INPUT'!$F$2:$F$9999,'HOURS&amp;CYCLES INPUT'!$C$2:$C$9999,'QUALIFIED EFH'!$C108,'HOURS&amp;CYCLES INPUT'!$D$2:$D$9999,'QUALIFIED EFH'!EC$4,'HOURS&amp;CYCLES INPUT'!$E$2:$E$9999,'QUALIFIED EFH'!EC$5))</f>
        <v>0</v>
      </c>
      <c r="ED108" s="476">
        <f>IF(ED$2&lt;&gt;"",IF($C108&lt;&gt;"TBA",ED$2/114,0),SUMIFS('HOURS&amp;CYCLES INPUT'!$F$2:$F$9999,'HOURS&amp;CYCLES INPUT'!$C$2:$C$9999,'QUALIFIED EFH'!$C108,'HOURS&amp;CYCLES INPUT'!$D$2:$D$9999,'QUALIFIED EFH'!ED$4,'HOURS&amp;CYCLES INPUT'!$E$2:$E$9999,'QUALIFIED EFH'!ED$5))</f>
        <v>0</v>
      </c>
      <c r="EE108" s="476">
        <f>IF(EE$2&lt;&gt;"",IF($C108&lt;&gt;"TBA",EE$2/114,0),SUMIFS('HOURS&amp;CYCLES INPUT'!$F$2:$F$9999,'HOURS&amp;CYCLES INPUT'!$C$2:$C$9999,'QUALIFIED EFH'!$C108,'HOURS&amp;CYCLES INPUT'!$D$2:$D$9999,'QUALIFIED EFH'!EE$4,'HOURS&amp;CYCLES INPUT'!$E$2:$E$9999,'QUALIFIED EFH'!EE$5))</f>
        <v>0</v>
      </c>
      <c r="EF108" s="476">
        <f>IF(EF$2&lt;&gt;"",IF($C108&lt;&gt;"TBA",EF$2/114,0),SUMIFS('HOURS&amp;CYCLES INPUT'!$F$2:$F$9999,'HOURS&amp;CYCLES INPUT'!$C$2:$C$9999,'QUALIFIED EFH'!$C108,'HOURS&amp;CYCLES INPUT'!$D$2:$D$9999,'QUALIFIED EFH'!EF$4,'HOURS&amp;CYCLES INPUT'!$E$2:$E$9999,'QUALIFIED EFH'!EF$5))</f>
        <v>0</v>
      </c>
      <c r="EG108" s="476">
        <f>IF(EG$2&lt;&gt;"",IF($C108&lt;&gt;"TBA",EG$2/114,0),SUMIFS('HOURS&amp;CYCLES INPUT'!$F$2:$F$9999,'HOURS&amp;CYCLES INPUT'!$C$2:$C$9999,'QUALIFIED EFH'!$C108,'HOURS&amp;CYCLES INPUT'!$D$2:$D$9999,'QUALIFIED EFH'!EG$4,'HOURS&amp;CYCLES INPUT'!$E$2:$E$9999,'QUALIFIED EFH'!EG$5))</f>
        <v>0</v>
      </c>
      <c r="EH108" s="476">
        <f>IF(EH$2&lt;&gt;"",IF($C108&lt;&gt;"TBA",EH$2/114,0),SUMIFS('HOURS&amp;CYCLES INPUT'!$F$2:$F$9999,'HOURS&amp;CYCLES INPUT'!$C$2:$C$9999,'QUALIFIED EFH'!$C108,'HOURS&amp;CYCLES INPUT'!$D$2:$D$9999,'QUALIFIED EFH'!EH$4,'HOURS&amp;CYCLES INPUT'!$E$2:$E$9999,'QUALIFIED EFH'!EH$5))</f>
        <v>0</v>
      </c>
      <c r="EI108" s="476">
        <f>IF(EI$2&lt;&gt;"",IF($C108&lt;&gt;"TBA",EI$2/114,0),SUMIFS('HOURS&amp;CYCLES INPUT'!$F$2:$F$9999,'HOURS&amp;CYCLES INPUT'!$C$2:$C$9999,'QUALIFIED EFH'!$C108,'HOURS&amp;CYCLES INPUT'!$D$2:$D$9999,'QUALIFIED EFH'!EI$4,'HOURS&amp;CYCLES INPUT'!$E$2:$E$9999,'QUALIFIED EFH'!EI$5))</f>
        <v>0</v>
      </c>
      <c r="EJ108" s="476">
        <f>IF(EJ$2&lt;&gt;"",IF($C108&lt;&gt;"TBA",EJ$2/114,0),SUMIFS('HOURS&amp;CYCLES INPUT'!$F$2:$F$9999,'HOURS&amp;CYCLES INPUT'!$C$2:$C$9999,'QUALIFIED EFH'!$C108,'HOURS&amp;CYCLES INPUT'!$D$2:$D$9999,'QUALIFIED EFH'!EJ$4,'HOURS&amp;CYCLES INPUT'!$E$2:$E$9999,'QUALIFIED EFH'!EJ$5))</f>
        <v>0</v>
      </c>
      <c r="EK108" s="476">
        <f>IF(EK$2&lt;&gt;"",IF($C108&lt;&gt;"TBA",EK$2/114,0),SUMIFS('HOURS&amp;CYCLES INPUT'!$F$2:$F$9999,'HOURS&amp;CYCLES INPUT'!$C$2:$C$9999,'QUALIFIED EFH'!$C108,'HOURS&amp;CYCLES INPUT'!$D$2:$D$9999,'QUALIFIED EFH'!EK$4,'HOURS&amp;CYCLES INPUT'!$E$2:$E$9999,'QUALIFIED EFH'!EK$5))</f>
        <v>0</v>
      </c>
      <c r="EL108" s="476">
        <f>IF(EL$2&lt;&gt;"",IF($C108&lt;&gt;"TBA",EL$2/114,0),SUMIFS('HOURS&amp;CYCLES INPUT'!$F$2:$F$9999,'HOURS&amp;CYCLES INPUT'!$C$2:$C$9999,'QUALIFIED EFH'!$C108,'HOURS&amp;CYCLES INPUT'!$D$2:$D$9999,'QUALIFIED EFH'!EL$4,'HOURS&amp;CYCLES INPUT'!$E$2:$E$9999,'QUALIFIED EFH'!EL$5))</f>
        <v>0</v>
      </c>
      <c r="EM108" s="476">
        <f>IF(EM$2&lt;&gt;"",IF($C108&lt;&gt;"TBA",EM$2/114,0),SUMIFS('HOURS&amp;CYCLES INPUT'!$F$2:$F$9999,'HOURS&amp;CYCLES INPUT'!$C$2:$C$9999,'QUALIFIED EFH'!$C108,'HOURS&amp;CYCLES INPUT'!$D$2:$D$9999,'QUALIFIED EFH'!EM$4,'HOURS&amp;CYCLES INPUT'!$E$2:$E$9999,'QUALIFIED EFH'!EM$5))</f>
        <v>0</v>
      </c>
      <c r="EN108" s="476">
        <f>IF(EN$2&lt;&gt;"",IF($C108&lt;&gt;"TBA",EN$2/114,0),SUMIFS('HOURS&amp;CYCLES INPUT'!$F$2:$F$9999,'HOURS&amp;CYCLES INPUT'!$C$2:$C$9999,'QUALIFIED EFH'!$C108,'HOURS&amp;CYCLES INPUT'!$D$2:$D$9999,'QUALIFIED EFH'!EN$4,'HOURS&amp;CYCLES INPUT'!$E$2:$E$9999,'QUALIFIED EFH'!EN$5))</f>
        <v>0</v>
      </c>
      <c r="EO108" s="476">
        <f>IF(EO$2&lt;&gt;"",IF($C108&lt;&gt;"TBA",EO$2/114,0),SUMIFS('HOURS&amp;CYCLES INPUT'!$F$2:$F$9999,'HOURS&amp;CYCLES INPUT'!$C$2:$C$9999,'QUALIFIED EFH'!$C108,'HOURS&amp;CYCLES INPUT'!$D$2:$D$9999,'QUALIFIED EFH'!EO$4,'HOURS&amp;CYCLES INPUT'!$E$2:$E$9999,'QUALIFIED EFH'!EO$5))</f>
        <v>0</v>
      </c>
      <c r="EP108" s="476">
        <f>IF(EP$2&lt;&gt;"",IF($C108&lt;&gt;"TBA",EP$2/114,0),SUMIFS('HOURS&amp;CYCLES INPUT'!$F$2:$F$9999,'HOURS&amp;CYCLES INPUT'!$C$2:$C$9999,'QUALIFIED EFH'!$C108,'HOURS&amp;CYCLES INPUT'!$D$2:$D$9999,'QUALIFIED EFH'!EP$4,'HOURS&amp;CYCLES INPUT'!$E$2:$E$9999,'QUALIFIED EFH'!EP$5))</f>
        <v>0</v>
      </c>
      <c r="EQ108" s="476">
        <f>IF(EQ$2&lt;&gt;"",IF($C108&lt;&gt;"TBA",EQ$2/114,0),SUMIFS('HOURS&amp;CYCLES INPUT'!$F$2:$F$9999,'HOURS&amp;CYCLES INPUT'!$C$2:$C$9999,'QUALIFIED EFH'!$C108,'HOURS&amp;CYCLES INPUT'!$D$2:$D$9999,'QUALIFIED EFH'!EQ$4,'HOURS&amp;CYCLES INPUT'!$E$2:$E$9999,'QUALIFIED EFH'!EQ$5))</f>
        <v>0</v>
      </c>
      <c r="ER108" s="476">
        <f>IF(ER$2&lt;&gt;"",IF($C108&lt;&gt;"TBA",ER$2/114,0),SUMIFS('HOURS&amp;CYCLES INPUT'!$F$2:$F$9999,'HOURS&amp;CYCLES INPUT'!$C$2:$C$9999,'QUALIFIED EFH'!$C108,'HOURS&amp;CYCLES INPUT'!$D$2:$D$9999,'QUALIFIED EFH'!ER$4,'HOURS&amp;CYCLES INPUT'!$E$2:$E$9999,'QUALIFIED EFH'!ER$5))</f>
        <v>0</v>
      </c>
      <c r="ES108" s="476">
        <f>IF(ES$2&lt;&gt;"",IF($C108&lt;&gt;"TBA",ES$2/114,0),SUMIFS('HOURS&amp;CYCLES INPUT'!$F$2:$F$9999,'HOURS&amp;CYCLES INPUT'!$C$2:$C$9999,'QUALIFIED EFH'!$C108,'HOURS&amp;CYCLES INPUT'!$D$2:$D$9999,'QUALIFIED EFH'!ES$4,'HOURS&amp;CYCLES INPUT'!$E$2:$E$9999,'QUALIFIED EFH'!ES$5))</f>
        <v>0</v>
      </c>
      <c r="ET108" s="476">
        <f>IF(ET$2&lt;&gt;"",IF($C108&lt;&gt;"TBA",ET$2/114,0),SUMIFS('HOURS&amp;CYCLES INPUT'!$F$2:$F$9999,'HOURS&amp;CYCLES INPUT'!$C$2:$C$9999,'QUALIFIED EFH'!$C108,'HOURS&amp;CYCLES INPUT'!$D$2:$D$9999,'QUALIFIED EFH'!ET$4,'HOURS&amp;CYCLES INPUT'!$E$2:$E$9999,'QUALIFIED EFH'!ET$5))</f>
        <v>0</v>
      </c>
      <c r="EU108" s="476">
        <f>IF(EU$2&lt;&gt;"",IF($C108&lt;&gt;"TBA",EU$2/114,0),SUMIFS('HOURS&amp;CYCLES INPUT'!$F$2:$F$9999,'HOURS&amp;CYCLES INPUT'!$C$2:$C$9999,'QUALIFIED EFH'!$C108,'HOURS&amp;CYCLES INPUT'!$D$2:$D$9999,'QUALIFIED EFH'!EU$4,'HOURS&amp;CYCLES INPUT'!$E$2:$E$9999,'QUALIFIED EFH'!EU$5))</f>
        <v>0</v>
      </c>
      <c r="EV108" s="476">
        <f>IF(EV$2&lt;&gt;"",IF($C108&lt;&gt;"TBA",EV$2/114,0),SUMIFS('HOURS&amp;CYCLES INPUT'!$F$2:$F$9999,'HOURS&amp;CYCLES INPUT'!$C$2:$C$9999,'QUALIFIED EFH'!$C108,'HOURS&amp;CYCLES INPUT'!$D$2:$D$9999,'QUALIFIED EFH'!EV$4,'HOURS&amp;CYCLES INPUT'!$E$2:$E$9999,'QUALIFIED EFH'!EV$5))</f>
        <v>0</v>
      </c>
      <c r="EW108" s="476">
        <f>IF(EW$2&lt;&gt;"",IF($C108&lt;&gt;"TBA",EW$2/114,0),SUMIFS('HOURS&amp;CYCLES INPUT'!$F$2:$F$9999,'HOURS&amp;CYCLES INPUT'!$C$2:$C$9999,'QUALIFIED EFH'!$C108,'HOURS&amp;CYCLES INPUT'!$D$2:$D$9999,'QUALIFIED EFH'!EW$4,'HOURS&amp;CYCLES INPUT'!$E$2:$E$9999,'QUALIFIED EFH'!EW$5))</f>
        <v>0</v>
      </c>
      <c r="EX108" s="476">
        <f>IF(EX$2&lt;&gt;"",IF($C108&lt;&gt;"TBA",EX$2/114,0),SUMIFS('HOURS&amp;CYCLES INPUT'!$F$2:$F$9999,'HOURS&amp;CYCLES INPUT'!$C$2:$C$9999,'QUALIFIED EFH'!$C108,'HOURS&amp;CYCLES INPUT'!$D$2:$D$9999,'QUALIFIED EFH'!EX$4,'HOURS&amp;CYCLES INPUT'!$E$2:$E$9999,'QUALIFIED EFH'!EX$5))</f>
        <v>0</v>
      </c>
      <c r="EY108" s="476">
        <f>IF(EY$2&lt;&gt;"",IF($C108&lt;&gt;"TBA",EY$2/114,0),SUMIFS('HOURS&amp;CYCLES INPUT'!$F$2:$F$9999,'HOURS&amp;CYCLES INPUT'!$C$2:$C$9999,'QUALIFIED EFH'!$C108,'HOURS&amp;CYCLES INPUT'!$D$2:$D$9999,'QUALIFIED EFH'!EY$4,'HOURS&amp;CYCLES INPUT'!$E$2:$E$9999,'QUALIFIED EFH'!EY$5))</f>
        <v>0</v>
      </c>
      <c r="EZ108" s="476">
        <f>IF(EZ$2&lt;&gt;"",IF($C108&lt;&gt;"TBA",EZ$2/114,0),SUMIFS('HOURS&amp;CYCLES INPUT'!$F$2:$F$9999,'HOURS&amp;CYCLES INPUT'!$C$2:$C$9999,'QUALIFIED EFH'!$C108,'HOURS&amp;CYCLES INPUT'!$D$2:$D$9999,'QUALIFIED EFH'!EZ$4,'HOURS&amp;CYCLES INPUT'!$E$2:$E$9999,'QUALIFIED EFH'!EZ$5))</f>
        <v>0</v>
      </c>
      <c r="FA108" s="476">
        <f>IF(FA$2&lt;&gt;"",IF($C108&lt;&gt;"TBA",FA$2/114,0),SUMIFS('HOURS&amp;CYCLES INPUT'!$F$2:$F$9999,'HOURS&amp;CYCLES INPUT'!$C$2:$C$9999,'QUALIFIED EFH'!$C108,'HOURS&amp;CYCLES INPUT'!$D$2:$D$9999,'QUALIFIED EFH'!FA$4,'HOURS&amp;CYCLES INPUT'!$E$2:$E$9999,'QUALIFIED EFH'!FA$5))</f>
        <v>0</v>
      </c>
      <c r="FB108" s="476">
        <f>IF(FB$2&lt;&gt;"",IF($C108&lt;&gt;"TBA",FB$2/114,0),SUMIFS('HOURS&amp;CYCLES INPUT'!$F$2:$F$9999,'HOURS&amp;CYCLES INPUT'!$C$2:$C$9999,'QUALIFIED EFH'!$C108,'HOURS&amp;CYCLES INPUT'!$D$2:$D$9999,'QUALIFIED EFH'!FB$4,'HOURS&amp;CYCLES INPUT'!$E$2:$E$9999,'QUALIFIED EFH'!FB$5))</f>
        <v>0</v>
      </c>
      <c r="FC108" s="476">
        <f>IF(FC$2&lt;&gt;"",IF($C108&lt;&gt;"TBA",FC$2/114,0),SUMIFS('HOURS&amp;CYCLES INPUT'!$F$2:$F$9999,'HOURS&amp;CYCLES INPUT'!$C$2:$C$9999,'QUALIFIED EFH'!$C108,'HOURS&amp;CYCLES INPUT'!$D$2:$D$9999,'QUALIFIED EFH'!FC$4,'HOURS&amp;CYCLES INPUT'!$E$2:$E$9999,'QUALIFIED EFH'!FC$5))</f>
        <v>0</v>
      </c>
      <c r="FD108" s="476">
        <f>IF(FD$2&lt;&gt;"",IF($C108&lt;&gt;"TBA",FD$2/114,0),SUMIFS('HOURS&amp;CYCLES INPUT'!$F$2:$F$9999,'HOURS&amp;CYCLES INPUT'!$C$2:$C$9999,'QUALIFIED EFH'!$C108,'HOURS&amp;CYCLES INPUT'!$D$2:$D$9999,'QUALIFIED EFH'!FD$4,'HOURS&amp;CYCLES INPUT'!$E$2:$E$9999,'QUALIFIED EFH'!FD$5))</f>
        <v>0</v>
      </c>
      <c r="FE108" s="476">
        <f>IF(FE$2&lt;&gt;"",IF($C108&lt;&gt;"TBA",FE$2/114,0),SUMIFS('HOURS&amp;CYCLES INPUT'!$F$2:$F$9999,'HOURS&amp;CYCLES INPUT'!$C$2:$C$9999,'QUALIFIED EFH'!$C108,'HOURS&amp;CYCLES INPUT'!$D$2:$D$9999,'QUALIFIED EFH'!FE$4,'HOURS&amp;CYCLES INPUT'!$E$2:$E$9999,'QUALIFIED EFH'!FE$5))</f>
        <v>0</v>
      </c>
      <c r="FF108" s="476">
        <f>IF(FF$2&lt;&gt;"",IF($C108&lt;&gt;"TBA",FF$2/114,0),SUMIFS('HOURS&amp;CYCLES INPUT'!$F$2:$F$9999,'HOURS&amp;CYCLES INPUT'!$C$2:$C$9999,'QUALIFIED EFH'!$C108,'HOURS&amp;CYCLES INPUT'!$D$2:$D$9999,'QUALIFIED EFH'!FF$4,'HOURS&amp;CYCLES INPUT'!$E$2:$E$9999,'QUALIFIED EFH'!FF$5))</f>
        <v>0</v>
      </c>
      <c r="FG108" s="476">
        <f>IF(FG$2&lt;&gt;"",IF($C108&lt;&gt;"TBA",FG$2/114,0),SUMIFS('HOURS&amp;CYCLES INPUT'!$F$2:$F$9999,'HOURS&amp;CYCLES INPUT'!$C$2:$C$9999,'QUALIFIED EFH'!$C108,'HOURS&amp;CYCLES INPUT'!$D$2:$D$9999,'QUALIFIED EFH'!FG$4,'HOURS&amp;CYCLES INPUT'!$E$2:$E$9999,'QUALIFIED EFH'!FG$5))</f>
        <v>0</v>
      </c>
      <c r="FH108" s="476">
        <f>IF(FH$2&lt;&gt;"",IF($C108&lt;&gt;"TBA",FH$2/114,0),SUMIFS('HOURS&amp;CYCLES INPUT'!$F$2:$F$9999,'HOURS&amp;CYCLES INPUT'!$C$2:$C$9999,'QUALIFIED EFH'!$C108,'HOURS&amp;CYCLES INPUT'!$D$2:$D$9999,'QUALIFIED EFH'!FH$4,'HOURS&amp;CYCLES INPUT'!$E$2:$E$9999,'QUALIFIED EFH'!FH$5))</f>
        <v>0</v>
      </c>
      <c r="FI108" s="476">
        <f>IF(FI$2&lt;&gt;"",IF($C108&lt;&gt;"TBA",FI$2/114,0),SUMIFS('HOURS&amp;CYCLES INPUT'!$F$2:$F$9999,'HOURS&amp;CYCLES INPUT'!$C$2:$C$9999,'QUALIFIED EFH'!$C108,'HOURS&amp;CYCLES INPUT'!$D$2:$D$9999,'QUALIFIED EFH'!FI$4,'HOURS&amp;CYCLES INPUT'!$E$2:$E$9999,'QUALIFIED EFH'!FI$5))</f>
        <v>0</v>
      </c>
      <c r="FJ108" s="476">
        <f>IF(FJ$2&lt;&gt;"",IF($C108&lt;&gt;"TBA",FJ$2/114,0),SUMIFS('HOURS&amp;CYCLES INPUT'!$F$2:$F$9999,'HOURS&amp;CYCLES INPUT'!$C$2:$C$9999,'QUALIFIED EFH'!$C108,'HOURS&amp;CYCLES INPUT'!$D$2:$D$9999,'QUALIFIED EFH'!FJ$4,'HOURS&amp;CYCLES INPUT'!$E$2:$E$9999,'QUALIFIED EFH'!FJ$5))</f>
        <v>0</v>
      </c>
      <c r="FK108" s="476">
        <f>IF(FK$2&lt;&gt;"",IF($C108&lt;&gt;"TBA",FK$2/114,0),SUMIFS('HOURS&amp;CYCLES INPUT'!$F$2:$F$9999,'HOURS&amp;CYCLES INPUT'!$C$2:$C$9999,'QUALIFIED EFH'!$C108,'HOURS&amp;CYCLES INPUT'!$D$2:$D$9999,'QUALIFIED EFH'!FK$4,'HOURS&amp;CYCLES INPUT'!$E$2:$E$9999,'QUALIFIED EFH'!FK$5))</f>
        <v>0</v>
      </c>
      <c r="FL108" s="476">
        <f>IF(FL$2&lt;&gt;"",IF($C108&lt;&gt;"TBA",FL$2/114,0),SUMIFS('HOURS&amp;CYCLES INPUT'!$F$2:$F$9999,'HOURS&amp;CYCLES INPUT'!$C$2:$C$9999,'QUALIFIED EFH'!$C108,'HOURS&amp;CYCLES INPUT'!$D$2:$D$9999,'QUALIFIED EFH'!FL$4,'HOURS&amp;CYCLES INPUT'!$E$2:$E$9999,'QUALIFIED EFH'!FL$5))</f>
        <v>0</v>
      </c>
      <c r="FM108" s="476">
        <f>IF(FM$2&lt;&gt;"",IF($C108&lt;&gt;"TBA",FM$2/114,0),SUMIFS('HOURS&amp;CYCLES INPUT'!$F$2:$F$9999,'HOURS&amp;CYCLES INPUT'!$C$2:$C$9999,'QUALIFIED EFH'!$C108,'HOURS&amp;CYCLES INPUT'!$D$2:$D$9999,'QUALIFIED EFH'!FM$4,'HOURS&amp;CYCLES INPUT'!$E$2:$E$9999,'QUALIFIED EFH'!FM$5))</f>
        <v>0</v>
      </c>
      <c r="FN108" s="476">
        <f>IF(FN$2&lt;&gt;"",IF($C108&lt;&gt;"TBA",FN$2/114,0),SUMIFS('HOURS&amp;CYCLES INPUT'!$F$2:$F$9999,'HOURS&amp;CYCLES INPUT'!$C$2:$C$9999,'QUALIFIED EFH'!$C108,'HOURS&amp;CYCLES INPUT'!$D$2:$D$9999,'QUALIFIED EFH'!FN$4,'HOURS&amp;CYCLES INPUT'!$E$2:$E$9999,'QUALIFIED EFH'!FN$5))</f>
        <v>0</v>
      </c>
      <c r="FO108" s="476">
        <f>IF(FO$2&lt;&gt;"",IF($C108&lt;&gt;"TBA",FO$2/114,0),SUMIFS('HOURS&amp;CYCLES INPUT'!$F$2:$F$9999,'HOURS&amp;CYCLES INPUT'!$C$2:$C$9999,'QUALIFIED EFH'!$C108,'HOURS&amp;CYCLES INPUT'!$D$2:$D$9999,'QUALIFIED EFH'!FO$4,'HOURS&amp;CYCLES INPUT'!$E$2:$E$9999,'QUALIFIED EFH'!FO$5))</f>
        <v>0</v>
      </c>
      <c r="FP108" s="476">
        <f>IF(FP$2&lt;&gt;"",IF($C108&lt;&gt;"TBA",FP$2/114,0),SUMIFS('HOURS&amp;CYCLES INPUT'!$F$2:$F$9999,'HOURS&amp;CYCLES INPUT'!$C$2:$C$9999,'QUALIFIED EFH'!$C108,'HOURS&amp;CYCLES INPUT'!$D$2:$D$9999,'QUALIFIED EFH'!FP$4,'HOURS&amp;CYCLES INPUT'!$E$2:$E$9999,'QUALIFIED EFH'!FP$5))</f>
        <v>0</v>
      </c>
      <c r="FQ108" s="476">
        <f>IF(FQ$2&lt;&gt;"",IF($C108&lt;&gt;"TBA",FQ$2/114,0),SUMIFS('HOURS&amp;CYCLES INPUT'!$F$2:$F$9999,'HOURS&amp;CYCLES INPUT'!$C$2:$C$9999,'QUALIFIED EFH'!$C108,'HOURS&amp;CYCLES INPUT'!$D$2:$D$9999,'QUALIFIED EFH'!FQ$4,'HOURS&amp;CYCLES INPUT'!$E$2:$E$9999,'QUALIFIED EFH'!FQ$5))</f>
        <v>0</v>
      </c>
      <c r="FR108" s="476">
        <f>IF(FR$2&lt;&gt;"",IF($C108&lt;&gt;"TBA",FR$2/114,0),SUMIFS('HOURS&amp;CYCLES INPUT'!$F$2:$F$9999,'HOURS&amp;CYCLES INPUT'!$C$2:$C$9999,'QUALIFIED EFH'!$C108,'HOURS&amp;CYCLES INPUT'!$D$2:$D$9999,'QUALIFIED EFH'!FR$4,'HOURS&amp;CYCLES INPUT'!$E$2:$E$9999,'QUALIFIED EFH'!FR$5))</f>
        <v>0</v>
      </c>
      <c r="FS108" s="476">
        <f>IF(FS$2&lt;&gt;"",IF($C108&lt;&gt;"TBA",FS$2/114,0),SUMIFS('HOURS&amp;CYCLES INPUT'!$F$2:$F$9999,'HOURS&amp;CYCLES INPUT'!$C$2:$C$9999,'QUALIFIED EFH'!$C108,'HOURS&amp;CYCLES INPUT'!$D$2:$D$9999,'QUALIFIED EFH'!FS$4,'HOURS&amp;CYCLES INPUT'!$E$2:$E$9999,'QUALIFIED EFH'!FS$5))</f>
        <v>0</v>
      </c>
      <c r="FT108" s="476">
        <f>IF(FT$2&lt;&gt;"",IF($C108&lt;&gt;"TBA",FT$2/114,0),SUMIFS('HOURS&amp;CYCLES INPUT'!$F$2:$F$9999,'HOURS&amp;CYCLES INPUT'!$C$2:$C$9999,'QUALIFIED EFH'!$C108,'HOURS&amp;CYCLES INPUT'!$D$2:$D$9999,'QUALIFIED EFH'!FT$4,'HOURS&amp;CYCLES INPUT'!$E$2:$E$9999,'QUALIFIED EFH'!FT$5))</f>
        <v>0</v>
      </c>
      <c r="FU108" s="476">
        <f>IF(FU$2&lt;&gt;"",IF($C108&lt;&gt;"TBA",FU$2/114,0),SUMIFS('HOURS&amp;CYCLES INPUT'!$F$2:$F$9999,'HOURS&amp;CYCLES INPUT'!$C$2:$C$9999,'QUALIFIED EFH'!$C108,'HOURS&amp;CYCLES INPUT'!$D$2:$D$9999,'QUALIFIED EFH'!FU$4,'HOURS&amp;CYCLES INPUT'!$E$2:$E$9999,'QUALIFIED EFH'!FU$5))</f>
        <v>0</v>
      </c>
      <c r="FV108" s="476">
        <f>IF(FV$2&lt;&gt;"",IF($C108&lt;&gt;"TBA",FV$2/114,0),SUMIFS('HOURS&amp;CYCLES INPUT'!$F$2:$F$9999,'HOURS&amp;CYCLES INPUT'!$C$2:$C$9999,'QUALIFIED EFH'!$C108,'HOURS&amp;CYCLES INPUT'!$D$2:$D$9999,'QUALIFIED EFH'!FV$4,'HOURS&amp;CYCLES INPUT'!$E$2:$E$9999,'QUALIFIED EFH'!FV$5))</f>
        <v>0</v>
      </c>
      <c r="FW108" s="476">
        <f>IF(FW$2&lt;&gt;"",IF($C108&lt;&gt;"TBA",FW$2/114,0),SUMIFS('HOURS&amp;CYCLES INPUT'!$F$2:$F$9999,'HOURS&amp;CYCLES INPUT'!$C$2:$C$9999,'QUALIFIED EFH'!$C108,'HOURS&amp;CYCLES INPUT'!$D$2:$D$9999,'QUALIFIED EFH'!FW$4,'HOURS&amp;CYCLES INPUT'!$E$2:$E$9999,'QUALIFIED EFH'!FW$5))</f>
        <v>0</v>
      </c>
      <c r="FX108" s="476">
        <f>IF(FX$2&lt;&gt;"",IF($C108&lt;&gt;"TBA",FX$2/114,0),SUMIFS('HOURS&amp;CYCLES INPUT'!$F$2:$F$9999,'HOURS&amp;CYCLES INPUT'!$C$2:$C$9999,'QUALIFIED EFH'!$C108,'HOURS&amp;CYCLES INPUT'!$D$2:$D$9999,'QUALIFIED EFH'!FX$4,'HOURS&amp;CYCLES INPUT'!$E$2:$E$9999,'QUALIFIED EFH'!FX$5))</f>
        <v>0</v>
      </c>
      <c r="FY108" s="476">
        <f>IF(FY$2&lt;&gt;"",IF($C108&lt;&gt;"TBA",FY$2/114,0),SUMIFS('HOURS&amp;CYCLES INPUT'!$F$2:$F$9999,'HOURS&amp;CYCLES INPUT'!$C$2:$C$9999,'QUALIFIED EFH'!$C108,'HOURS&amp;CYCLES INPUT'!$D$2:$D$9999,'QUALIFIED EFH'!FY$4,'HOURS&amp;CYCLES INPUT'!$E$2:$E$9999,'QUALIFIED EFH'!FY$5))</f>
        <v>0</v>
      </c>
      <c r="FZ108" s="476">
        <f>IF(FZ$2&lt;&gt;"",IF($C108&lt;&gt;"TBA",FZ$2/114,0),SUMIFS('HOURS&amp;CYCLES INPUT'!$F$2:$F$9999,'HOURS&amp;CYCLES INPUT'!$C$2:$C$9999,'QUALIFIED EFH'!$C108,'HOURS&amp;CYCLES INPUT'!$D$2:$D$9999,'QUALIFIED EFH'!FZ$4,'HOURS&amp;CYCLES INPUT'!$E$2:$E$9999,'QUALIFIED EFH'!FZ$5))</f>
        <v>0</v>
      </c>
      <c r="GA108" s="476">
        <f>IF(GA$2&lt;&gt;"",IF($C108&lt;&gt;"TBA",GA$2/114,0),SUMIFS('HOURS&amp;CYCLES INPUT'!$F$2:$F$9999,'HOURS&amp;CYCLES INPUT'!$C$2:$C$9999,'QUALIFIED EFH'!$C108,'HOURS&amp;CYCLES INPUT'!$D$2:$D$9999,'QUALIFIED EFH'!GA$4,'HOURS&amp;CYCLES INPUT'!$E$2:$E$9999,'QUALIFIED EFH'!GA$5))</f>
        <v>0</v>
      </c>
      <c r="GB108" s="476">
        <f>IF(GB$2&lt;&gt;"",IF($C108&lt;&gt;"TBA",GB$2/114,0),SUMIFS('HOURS&amp;CYCLES INPUT'!$F$2:$F$9999,'HOURS&amp;CYCLES INPUT'!$C$2:$C$9999,'QUALIFIED EFH'!$C108,'HOURS&amp;CYCLES INPUT'!$D$2:$D$9999,'QUALIFIED EFH'!GB$4,'HOURS&amp;CYCLES INPUT'!$E$2:$E$9999,'QUALIFIED EFH'!GB$5))</f>
        <v>0</v>
      </c>
    </row>
    <row r="109" spans="3:184" x14ac:dyDescent="0.35">
      <c r="C109" s="472">
        <f>'QUALIFIED ENGINES'!D142</f>
        <v>91521</v>
      </c>
      <c r="D109" s="476">
        <f>IF(D$2&lt;&gt;"",IF($C109&lt;&gt;"TBA",D$2/114,0),SUMIFS('HOURS&amp;CYCLES INPUT'!$F$2:$F$9999,'HOURS&amp;CYCLES INPUT'!$C$2:$C$9999,'QUALIFIED EFH'!$C109,'HOURS&amp;CYCLES INPUT'!$D$2:$D$9999,'QUALIFIED EFH'!D$4,'HOURS&amp;CYCLES INPUT'!$E$2:$E$9999,'QUALIFIED EFH'!D$5))</f>
        <v>0</v>
      </c>
      <c r="E109" s="476">
        <f>IF(E$2&lt;&gt;"",IF($C109&lt;&gt;"TBA",E$2/114,0),SUMIFS('HOURS&amp;CYCLES INPUT'!$F$2:$F$9999,'HOURS&amp;CYCLES INPUT'!$C$2:$C$9999,'QUALIFIED EFH'!$C109,'HOURS&amp;CYCLES INPUT'!$D$2:$D$9999,'QUALIFIED EFH'!E$4,'HOURS&amp;CYCLES INPUT'!$E$2:$E$9999,'QUALIFIED EFH'!E$5))</f>
        <v>0</v>
      </c>
      <c r="F109" s="476">
        <f>IF(F$2&lt;&gt;"",IF($C109&lt;&gt;"TBA",F$2/114,0),SUMIFS('HOURS&amp;CYCLES INPUT'!$F$2:$F$9999,'HOURS&amp;CYCLES INPUT'!$C$2:$C$9999,'QUALIFIED EFH'!$C109,'HOURS&amp;CYCLES INPUT'!$D$2:$D$9999,'QUALIFIED EFH'!F$4,'HOURS&amp;CYCLES INPUT'!$E$2:$E$9999,'QUALIFIED EFH'!F$5))</f>
        <v>0</v>
      </c>
      <c r="G109" s="476">
        <f>IF(G$2&lt;&gt;"",IF($C109&lt;&gt;"TBA",G$2/114,0),SUMIFS('HOURS&amp;CYCLES INPUT'!$F$2:$F$9999,'HOURS&amp;CYCLES INPUT'!$C$2:$C$9999,'QUALIFIED EFH'!$C109,'HOURS&amp;CYCLES INPUT'!$D$2:$D$9999,'QUALIFIED EFH'!G$4,'HOURS&amp;CYCLES INPUT'!$E$2:$E$9999,'QUALIFIED EFH'!G$5))</f>
        <v>0</v>
      </c>
      <c r="H109" s="476">
        <f>IF(H$2&lt;&gt;"",IF($C109&lt;&gt;"TBA",H$2/114,0),SUMIFS('HOURS&amp;CYCLES INPUT'!$F$2:$F$9999,'HOURS&amp;CYCLES INPUT'!$C$2:$C$9999,'QUALIFIED EFH'!$C109,'HOURS&amp;CYCLES INPUT'!$D$2:$D$9999,'QUALIFIED EFH'!H$4,'HOURS&amp;CYCLES INPUT'!$E$2:$E$9999,'QUALIFIED EFH'!H$5))</f>
        <v>0</v>
      </c>
      <c r="I109" s="476">
        <f>IF(I$2&lt;&gt;"",IF($C109&lt;&gt;"TBA",I$2/114,0),SUMIFS('HOURS&amp;CYCLES INPUT'!$F$2:$F$9999,'HOURS&amp;CYCLES INPUT'!$C$2:$C$9999,'QUALIFIED EFH'!$C109,'HOURS&amp;CYCLES INPUT'!$D$2:$D$9999,'QUALIFIED EFH'!I$4,'HOURS&amp;CYCLES INPUT'!$E$2:$E$9999,'QUALIFIED EFH'!I$5))</f>
        <v>0</v>
      </c>
      <c r="J109" s="476">
        <f>IF(J$2&lt;&gt;"",IF($C109&lt;&gt;"TBA",J$2/114,0),SUMIFS('HOURS&amp;CYCLES INPUT'!$F$2:$F$9999,'HOURS&amp;CYCLES INPUT'!$C$2:$C$9999,'QUALIFIED EFH'!$C109,'HOURS&amp;CYCLES INPUT'!$D$2:$D$9999,'QUALIFIED EFH'!J$4,'HOURS&amp;CYCLES INPUT'!$E$2:$E$9999,'QUALIFIED EFH'!J$5))</f>
        <v>0</v>
      </c>
      <c r="K109" s="476">
        <f>IF(K$2&lt;&gt;"",IF($C109&lt;&gt;"TBA",K$2/114,0),SUMIFS('HOURS&amp;CYCLES INPUT'!$F$2:$F$9999,'HOURS&amp;CYCLES INPUT'!$C$2:$C$9999,'QUALIFIED EFH'!$C109,'HOURS&amp;CYCLES INPUT'!$D$2:$D$9999,'QUALIFIED EFH'!K$4,'HOURS&amp;CYCLES INPUT'!$E$2:$E$9999,'QUALIFIED EFH'!K$5))</f>
        <v>0</v>
      </c>
      <c r="L109" s="476">
        <f>IF(L$2&lt;&gt;"",IF($C109&lt;&gt;"TBA",L$2/114,0),SUMIFS('HOURS&amp;CYCLES INPUT'!$F$2:$F$9999,'HOURS&amp;CYCLES INPUT'!$C$2:$C$9999,'QUALIFIED EFH'!$C109,'HOURS&amp;CYCLES INPUT'!$D$2:$D$9999,'QUALIFIED EFH'!L$4,'HOURS&amp;CYCLES INPUT'!$E$2:$E$9999,'QUALIFIED EFH'!L$5))</f>
        <v>0</v>
      </c>
      <c r="M109" s="476">
        <f>IF(M$2&lt;&gt;"",IF($C109&lt;&gt;"TBA",M$2/114,0),SUMIFS('HOURS&amp;CYCLES INPUT'!$F$2:$F$9999,'HOURS&amp;CYCLES INPUT'!$C$2:$C$9999,'QUALIFIED EFH'!$C109,'HOURS&amp;CYCLES INPUT'!$D$2:$D$9999,'QUALIFIED EFH'!M$4,'HOURS&amp;CYCLES INPUT'!$E$2:$E$9999,'QUALIFIED EFH'!M$5))</f>
        <v>0</v>
      </c>
      <c r="N109" s="476">
        <f>IF(N$2&lt;&gt;"",IF($C109&lt;&gt;"TBA",N$2/114,0),SUMIFS('HOURS&amp;CYCLES INPUT'!$F$2:$F$9999,'HOURS&amp;CYCLES INPUT'!$C$2:$C$9999,'QUALIFIED EFH'!$C109,'HOURS&amp;CYCLES INPUT'!$D$2:$D$9999,'QUALIFIED EFH'!N$4,'HOURS&amp;CYCLES INPUT'!$E$2:$E$9999,'QUALIFIED EFH'!N$5))</f>
        <v>0</v>
      </c>
      <c r="O109" s="476">
        <f>IF(O$2&lt;&gt;"",IF($C109&lt;&gt;"TBA",O$2/114,0),SUMIFS('HOURS&amp;CYCLES INPUT'!$F$2:$F$9999,'HOURS&amp;CYCLES INPUT'!$C$2:$C$9999,'QUALIFIED EFH'!$C109,'HOURS&amp;CYCLES INPUT'!$D$2:$D$9999,'QUALIFIED EFH'!O$4,'HOURS&amp;CYCLES INPUT'!$E$2:$E$9999,'QUALIFIED EFH'!O$5))</f>
        <v>0</v>
      </c>
      <c r="P109" s="476">
        <f>IF(P$2&lt;&gt;"",IF($C109&lt;&gt;"TBA",P$2/114,0),SUMIFS('HOURS&amp;CYCLES INPUT'!$F$2:$F$9999,'HOURS&amp;CYCLES INPUT'!$C$2:$C$9999,'QUALIFIED EFH'!$C109,'HOURS&amp;CYCLES INPUT'!$D$2:$D$9999,'QUALIFIED EFH'!P$4,'HOURS&amp;CYCLES INPUT'!$E$2:$E$9999,'QUALIFIED EFH'!P$5))</f>
        <v>0</v>
      </c>
      <c r="Q109" s="476">
        <f>IF(Q$2&lt;&gt;"",IF($C109&lt;&gt;"TBA",Q$2/114,0),SUMIFS('HOURS&amp;CYCLES INPUT'!$F$2:$F$9999,'HOURS&amp;CYCLES INPUT'!$C$2:$C$9999,'QUALIFIED EFH'!$C109,'HOURS&amp;CYCLES INPUT'!$D$2:$D$9999,'QUALIFIED EFH'!Q$4,'HOURS&amp;CYCLES INPUT'!$E$2:$E$9999,'QUALIFIED EFH'!Q$5))</f>
        <v>0</v>
      </c>
      <c r="R109" s="476">
        <f>IF(R$1&lt;&gt;"",IF($C109&lt;&gt;"TBA",R$1/114,0),SUMIFS('HOURS&amp;CYCLES INPUT'!$F$2:$F$9999,'HOURS&amp;CYCLES INPUT'!$C$2:$C$9999,'QUALIFIED EFH'!$C109,'HOURS&amp;CYCLES INPUT'!$D$2:$D$9999,'QUALIFIED EFH'!R$4,'HOURS&amp;CYCLES INPUT'!$E$2:$E$9999,'QUALIFIED EFH'!R$5))</f>
        <v>0</v>
      </c>
      <c r="S109" s="476">
        <f>IF(S$2&lt;&gt;"",IF($C109&lt;&gt;"TBA",S$2/114,0),SUMIFS('HOURS&amp;CYCLES INPUT'!$F$2:$F$9999,'HOURS&amp;CYCLES INPUT'!$C$2:$C$9999,'QUALIFIED EFH'!$C109,'HOURS&amp;CYCLES INPUT'!$D$2:$D$9999,'QUALIFIED EFH'!S$4,'HOURS&amp;CYCLES INPUT'!$E$2:$E$9999,'QUALIFIED EFH'!S$5))</f>
        <v>0</v>
      </c>
      <c r="T109" s="476">
        <f>IF(T$2&lt;&gt;"",IF($C109&lt;&gt;"TBA",T$2/114,0),SUMIFS('HOURS&amp;CYCLES INPUT'!$F$2:$F$9999,'HOURS&amp;CYCLES INPUT'!$C$2:$C$9999,'QUALIFIED EFH'!$C109,'HOURS&amp;CYCLES INPUT'!$D$2:$D$9999,'QUALIFIED EFH'!T$4,'HOURS&amp;CYCLES INPUT'!$E$2:$E$9999,'QUALIFIED EFH'!T$5))</f>
        <v>0</v>
      </c>
      <c r="U109" s="476">
        <f>IF(U$2&lt;&gt;"",IF($C109&lt;&gt;"TBA",U$2/114,0),SUMIFS('HOURS&amp;CYCLES INPUT'!$F$2:$F$9999,'HOURS&amp;CYCLES INPUT'!$C$2:$C$9999,'QUALIFIED EFH'!$C109,'HOURS&amp;CYCLES INPUT'!$D$2:$D$9999,'QUALIFIED EFH'!U$4,'HOURS&amp;CYCLES INPUT'!$E$2:$E$9999,'QUALIFIED EFH'!U$5))</f>
        <v>0</v>
      </c>
      <c r="V109" s="476">
        <f>IF(V$2&lt;&gt;"",IF($C109&lt;&gt;"TBA",V$2/114,0),SUMIFS('HOURS&amp;CYCLES INPUT'!$F$2:$F$9999,'HOURS&amp;CYCLES INPUT'!$C$2:$C$9999,'QUALIFIED EFH'!$C109,'HOURS&amp;CYCLES INPUT'!$D$2:$D$9999,'QUALIFIED EFH'!V$4,'HOURS&amp;CYCLES INPUT'!$E$2:$E$9999,'QUALIFIED EFH'!V$5))</f>
        <v>0</v>
      </c>
      <c r="W109" s="476">
        <f>IF(W$2&lt;&gt;"",IF($C109&lt;&gt;"TBA",W$2/114,0),SUMIFS('HOURS&amp;CYCLES INPUT'!$F$2:$F$9999,'HOURS&amp;CYCLES INPUT'!$C$2:$C$9999,'QUALIFIED EFH'!$C109,'HOURS&amp;CYCLES INPUT'!$D$2:$D$9999,'QUALIFIED EFH'!W$4,'HOURS&amp;CYCLES INPUT'!$E$2:$E$9999,'QUALIFIED EFH'!W$5))</f>
        <v>0</v>
      </c>
      <c r="X109" s="476">
        <f>IF(X$2&lt;&gt;"",IF($C109&lt;&gt;"TBA",X$2/114,0),SUMIFS('HOURS&amp;CYCLES INPUT'!$F$2:$F$9999,'HOURS&amp;CYCLES INPUT'!$C$2:$C$9999,'QUALIFIED EFH'!$C109,'HOURS&amp;CYCLES INPUT'!$D$2:$D$9999,'QUALIFIED EFH'!X$4,'HOURS&amp;CYCLES INPUT'!$E$2:$E$9999,'QUALIFIED EFH'!X$5))</f>
        <v>0</v>
      </c>
      <c r="Y109" s="476">
        <f>IF(Y$2&lt;&gt;"",IF($C109&lt;&gt;"TBA",Y$2/114,0),SUMIFS('HOURS&amp;CYCLES INPUT'!$F$2:$F$9999,'HOURS&amp;CYCLES INPUT'!$C$2:$C$9999,'QUALIFIED EFH'!$C109,'HOURS&amp;CYCLES INPUT'!$D$2:$D$9999,'QUALIFIED EFH'!Y$4,'HOURS&amp;CYCLES INPUT'!$E$2:$E$9999,'QUALIFIED EFH'!Y$5))</f>
        <v>0</v>
      </c>
      <c r="Z109" s="476">
        <f>IF(Z$2&lt;&gt;"",IF($C109&lt;&gt;"TBA",Z$2/114,0),SUMIFS('HOURS&amp;CYCLES INPUT'!$F$2:$F$9999,'HOURS&amp;CYCLES INPUT'!$C$2:$C$9999,'QUALIFIED EFH'!$C109,'HOURS&amp;CYCLES INPUT'!$D$2:$D$9999,'QUALIFIED EFH'!Z$4,'HOURS&amp;CYCLES INPUT'!$E$2:$E$9999,'QUALIFIED EFH'!Z$5))</f>
        <v>133.68</v>
      </c>
      <c r="AA109" s="476">
        <f>IF(AA$2&lt;&gt;"",IF($C109&lt;&gt;"TBA",AA$2/114,0),SUMIFS('HOURS&amp;CYCLES INPUT'!$F$2:$F$9999,'HOURS&amp;CYCLES INPUT'!$C$2:$C$9999,'QUALIFIED EFH'!$C109,'HOURS&amp;CYCLES INPUT'!$D$2:$D$9999,'QUALIFIED EFH'!AA$4,'HOURS&amp;CYCLES INPUT'!$E$2:$E$9999,'QUALIFIED EFH'!AA$5))</f>
        <v>427.48</v>
      </c>
      <c r="AB109" s="476">
        <f>IF(AB$2&lt;&gt;"",IF($C109&lt;&gt;"TBA",AB$2/114,0),SUMIFS('HOURS&amp;CYCLES INPUT'!$F$2:$F$9999,'HOURS&amp;CYCLES INPUT'!$C$2:$C$9999,'QUALIFIED EFH'!$C109,'HOURS&amp;CYCLES INPUT'!$D$2:$D$9999,'QUALIFIED EFH'!AB$4,'HOURS&amp;CYCLES INPUT'!$E$2:$E$9999,'QUALIFIED EFH'!AB$5))</f>
        <v>454.37</v>
      </c>
      <c r="AC109" s="476">
        <f>IF(AC$2&lt;&gt;"",IF($C109&lt;&gt;"TBA",AC$2/114,0),SUMIFS('HOURS&amp;CYCLES INPUT'!$F$2:$F$9999,'HOURS&amp;CYCLES INPUT'!$C$2:$C$9999,'QUALIFIED EFH'!$C109,'HOURS&amp;CYCLES INPUT'!$D$2:$D$9999,'QUALIFIED EFH'!AC$4,'HOURS&amp;CYCLES INPUT'!$E$2:$E$9999,'QUALIFIED EFH'!AC$5))</f>
        <v>392.68</v>
      </c>
      <c r="AD109" s="476">
        <f>IF(AD$2&lt;&gt;"",IF($C109&lt;&gt;"TBA",AD$2/114,0),SUMIFS('HOURS&amp;CYCLES INPUT'!$F$2:$F$9999,'HOURS&amp;CYCLES INPUT'!$C$2:$C$9999,'QUALIFIED EFH'!$C109,'HOURS&amp;CYCLES INPUT'!$D$2:$D$9999,'QUALIFIED EFH'!AD$4,'HOURS&amp;CYCLES INPUT'!$E$2:$E$9999,'QUALIFIED EFH'!AD$5))</f>
        <v>375.82</v>
      </c>
      <c r="AE109" s="476">
        <f>IF(AE$2&lt;&gt;"",IF($C109&lt;&gt;"TBA",AE$2/114,0),SUMIFS('HOURS&amp;CYCLES INPUT'!$F$2:$F$9999,'HOURS&amp;CYCLES INPUT'!$C$2:$C$9999,'QUALIFIED EFH'!$C109,'HOURS&amp;CYCLES INPUT'!$D$2:$D$9999,'QUALIFIED EFH'!AE$4,'HOURS&amp;CYCLES INPUT'!$E$2:$E$9999,'QUALIFIED EFH'!AE$5))</f>
        <v>449.38</v>
      </c>
      <c r="AF109" s="476">
        <f>IF(AF$2&lt;&gt;"",IF($C109&lt;&gt;"TBA",AF$2/114,0),SUMIFS('HOURS&amp;CYCLES INPUT'!$F$2:$F$9999,'HOURS&amp;CYCLES INPUT'!$C$2:$C$9999,'QUALIFIED EFH'!$C109,'HOURS&amp;CYCLES INPUT'!$D$2:$D$9999,'QUALIFIED EFH'!AF$4,'HOURS&amp;CYCLES INPUT'!$E$2:$E$9999,'QUALIFIED EFH'!AF$5))</f>
        <v>431.8</v>
      </c>
      <c r="AG109" s="476">
        <f>IF(AG$2&lt;&gt;"",IF($C109&lt;&gt;"TBA",AG$2/114,0),SUMIFS('HOURS&amp;CYCLES INPUT'!$F$2:$F$9999,'HOURS&amp;CYCLES INPUT'!$C$2:$C$9999,'QUALIFIED EFH'!$C109,'HOURS&amp;CYCLES INPUT'!$D$2:$D$9999,'QUALIFIED EFH'!AG$4,'HOURS&amp;CYCLES INPUT'!$E$2:$E$9999,'QUALIFIED EFH'!AG$5))</f>
        <v>360.27</v>
      </c>
      <c r="AH109" s="476">
        <f>IF(AH$2&lt;&gt;"",IF($C109&lt;&gt;"TBA",AH$2/114,0),SUMIFS('HOURS&amp;CYCLES INPUT'!$F$2:$F$9999,'HOURS&amp;CYCLES INPUT'!$C$2:$C$9999,'QUALIFIED EFH'!$C109,'HOURS&amp;CYCLES INPUT'!$D$2:$D$9999,'QUALIFIED EFH'!AH$4,'HOURS&amp;CYCLES INPUT'!$E$2:$E$9999,'QUALIFIED EFH'!AH$5))</f>
        <v>385.43</v>
      </c>
      <c r="AI109" s="476">
        <f>IF(AI$2&lt;&gt;"",IF($C109&lt;&gt;"TBA",AI$2/114,0),SUMIFS('HOURS&amp;CYCLES INPUT'!$F$2:$F$9999,'HOURS&amp;CYCLES INPUT'!$C$2:$C$9999,'QUALIFIED EFH'!$C109,'HOURS&amp;CYCLES INPUT'!$D$2:$D$9999,'QUALIFIED EFH'!AI$4,'HOURS&amp;CYCLES INPUT'!$E$2:$E$9999,'QUALIFIED EFH'!AI$5))</f>
        <v>468.8</v>
      </c>
      <c r="AJ109" s="476">
        <f>IF(AJ$2&lt;&gt;"",IF($C109&lt;&gt;"TBA",AJ$2/114,0),SUMIFS('HOURS&amp;CYCLES INPUT'!$F$2:$F$9999,'HOURS&amp;CYCLES INPUT'!$C$2:$C$9999,'QUALIFIED EFH'!$C109,'HOURS&amp;CYCLES INPUT'!$D$2:$D$9999,'QUALIFIED EFH'!AJ$4,'HOURS&amp;CYCLES INPUT'!$E$2:$E$9999,'QUALIFIED EFH'!AJ$5))</f>
        <v>431.94</v>
      </c>
      <c r="AK109" s="476">
        <f>IF(AK$2&lt;&gt;"",IF($C109&lt;&gt;"TBA",AK$2/114,0),SUMIFS('HOURS&amp;CYCLES INPUT'!$F$2:$F$9999,'HOURS&amp;CYCLES INPUT'!$C$2:$C$9999,'QUALIFIED EFH'!$C109,'HOURS&amp;CYCLES INPUT'!$D$2:$D$9999,'QUALIFIED EFH'!AK$4,'HOURS&amp;CYCLES INPUT'!$E$2:$E$9999,'QUALIFIED EFH'!AK$5))</f>
        <v>378.26</v>
      </c>
      <c r="AL109" s="476">
        <f>IF(AL$2&lt;&gt;"",IF($C109&lt;&gt;"TBA",AL$2/114,0),SUMIFS('HOURS&amp;CYCLES INPUT'!$F$2:$F$9999,'HOURS&amp;CYCLES INPUT'!$C$2:$C$9999,'QUALIFIED EFH'!$C109,'HOURS&amp;CYCLES INPUT'!$D$2:$D$9999,'QUALIFIED EFH'!AL$4,'HOURS&amp;CYCLES INPUT'!$E$2:$E$9999,'QUALIFIED EFH'!AL$5))</f>
        <v>466.65</v>
      </c>
      <c r="AM109" s="476">
        <f>IF(AM$2&lt;&gt;"",IF($C109&lt;&gt;"TBA",AM$2/114,0),SUMIFS('HOURS&amp;CYCLES INPUT'!$F$2:$F$9999,'HOURS&amp;CYCLES INPUT'!$C$2:$C$9999,'QUALIFIED EFH'!$C109,'HOURS&amp;CYCLES INPUT'!$D$2:$D$9999,'QUALIFIED EFH'!AM$4,'HOURS&amp;CYCLES INPUT'!$E$2:$E$9999,'QUALIFIED EFH'!AM$5))</f>
        <v>408.9</v>
      </c>
      <c r="AN109" s="476">
        <f>IF(AN$2&lt;&gt;"",IF($C109&lt;&gt;"TBA",AN$2/114,0),SUMIFS('HOURS&amp;CYCLES INPUT'!$F$2:$F$9999,'HOURS&amp;CYCLES INPUT'!$C$2:$C$9999,'QUALIFIED EFH'!$C109,'HOURS&amp;CYCLES INPUT'!$D$2:$D$9999,'QUALIFIED EFH'!AN$4,'HOURS&amp;CYCLES INPUT'!$E$2:$E$9999,'QUALIFIED EFH'!AN$5))</f>
        <v>398.87</v>
      </c>
      <c r="AO109" s="476">
        <f>IF(AO$2&lt;&gt;"",IF($C109&lt;&gt;"TBA",AO$2/114,0),SUMIFS('HOURS&amp;CYCLES INPUT'!$F$2:$F$9999,'HOURS&amp;CYCLES INPUT'!$C$2:$C$9999,'QUALIFIED EFH'!$C109,'HOURS&amp;CYCLES INPUT'!$D$2:$D$9999,'QUALIFIED EFH'!AO$4,'HOURS&amp;CYCLES INPUT'!$E$2:$E$9999,'QUALIFIED EFH'!AO$5))</f>
        <v>447.95</v>
      </c>
      <c r="AP109" s="476">
        <f>IF(AP$2&lt;&gt;"",IF($C109&lt;&gt;"TBA",AP$2/114,0),SUMIFS('HOURS&amp;CYCLES INPUT'!$F$2:$F$9999,'HOURS&amp;CYCLES INPUT'!$C$2:$C$9999,'QUALIFIED EFH'!$C109,'HOURS&amp;CYCLES INPUT'!$D$2:$D$9999,'QUALIFIED EFH'!AP$4,'HOURS&amp;CYCLES INPUT'!$E$2:$E$9999,'QUALIFIED EFH'!AP$5))</f>
        <v>419.05</v>
      </c>
      <c r="AQ109" s="476">
        <f>IF(AQ$2&lt;&gt;"",IF($C109&lt;&gt;"TBA",AQ$2/114,0),SUMIFS('HOURS&amp;CYCLES INPUT'!$F$2:$F$9999,'HOURS&amp;CYCLES INPUT'!$C$2:$C$9999,'QUALIFIED EFH'!$C109,'HOURS&amp;CYCLES INPUT'!$D$2:$D$9999,'QUALIFIED EFH'!AQ$4,'HOURS&amp;CYCLES INPUT'!$E$2:$E$9999,'QUALIFIED EFH'!AQ$5))</f>
        <v>294.95999999999998</v>
      </c>
      <c r="AR109" s="476">
        <f>IF(AR$2&lt;&gt;"",IF($C109&lt;&gt;"TBA",AR$2/114,0),SUMIFS('HOURS&amp;CYCLES INPUT'!$F$2:$F$9999,'HOURS&amp;CYCLES INPUT'!$C$2:$C$9999,'QUALIFIED EFH'!$C109,'HOURS&amp;CYCLES INPUT'!$D$2:$D$9999,'QUALIFIED EFH'!AR$4,'HOURS&amp;CYCLES INPUT'!$E$2:$E$9999,'QUALIFIED EFH'!AR$5))</f>
        <v>0</v>
      </c>
      <c r="AS109" s="476">
        <f>IF(AS$2&lt;&gt;"",IF($C109&lt;&gt;"TBA",AS$2/114,0),SUMIFS('HOURS&amp;CYCLES INPUT'!$F$2:$F$9999,'HOURS&amp;CYCLES INPUT'!$C$2:$C$9999,'QUALIFIED EFH'!$C109,'HOURS&amp;CYCLES INPUT'!$D$2:$D$9999,'QUALIFIED EFH'!AS$4,'HOURS&amp;CYCLES INPUT'!$E$2:$E$9999,'QUALIFIED EFH'!AS$5))</f>
        <v>0</v>
      </c>
      <c r="AT109" s="476">
        <f>IF(AT$2&lt;&gt;"",IF($C109&lt;&gt;"TBA",AT$2/114,0),SUMIFS('HOURS&amp;CYCLES INPUT'!$F$2:$F$9999,'HOURS&amp;CYCLES INPUT'!$C$2:$C$9999,'QUALIFIED EFH'!$C109,'HOURS&amp;CYCLES INPUT'!$D$2:$D$9999,'QUALIFIED EFH'!AT$4,'HOURS&amp;CYCLES INPUT'!$E$2:$E$9999,'QUALIFIED EFH'!AT$5))</f>
        <v>0</v>
      </c>
      <c r="AU109" s="476">
        <f>IF(AU$2&lt;&gt;"",IF($C109&lt;&gt;"TBA",AU$2/114,0),SUMIFS('HOURS&amp;CYCLES INPUT'!$F$2:$F$9999,'HOURS&amp;CYCLES INPUT'!$C$2:$C$9999,'QUALIFIED EFH'!$C109,'HOURS&amp;CYCLES INPUT'!$D$2:$D$9999,'QUALIFIED EFH'!AU$4,'HOURS&amp;CYCLES INPUT'!$E$2:$E$9999,'QUALIFIED EFH'!AU$5))</f>
        <v>0.99</v>
      </c>
      <c r="AV109" s="476">
        <f>IF(AV$2&lt;&gt;"",IF($C109&lt;&gt;"TBA",AV$2/114,0),SUMIFS('HOURS&amp;CYCLES INPUT'!$F$2:$F$9999,'HOURS&amp;CYCLES INPUT'!$C$2:$C$9999,'QUALIFIED EFH'!$C109,'HOURS&amp;CYCLES INPUT'!$D$2:$D$9999,'QUALIFIED EFH'!AV$4,'HOURS&amp;CYCLES INPUT'!$E$2:$E$9999,'QUALIFIED EFH'!AV$5))</f>
        <v>136.58000000000001</v>
      </c>
      <c r="AW109" s="476">
        <f>IF(AW$2&lt;&gt;"",IF($C109&lt;&gt;"TBA",AW$2/114,0),SUMIFS('HOURS&amp;CYCLES INPUT'!$F$2:$F$9999,'HOURS&amp;CYCLES INPUT'!$C$2:$C$9999,'QUALIFIED EFH'!$C109,'HOURS&amp;CYCLES INPUT'!$D$2:$D$9999,'QUALIFIED EFH'!AW$4,'HOURS&amp;CYCLES INPUT'!$E$2:$E$9999,'QUALIFIED EFH'!AW$5))</f>
        <v>131.94999999999999</v>
      </c>
      <c r="AX109" s="476">
        <f>IF(AX$2&lt;&gt;"",IF($C109&lt;&gt;"TBA",AX$2/114,0),SUMIFS('HOURS&amp;CYCLES INPUT'!$F$2:$F$9999,'HOURS&amp;CYCLES INPUT'!$C$2:$C$9999,'QUALIFIED EFH'!$C109,'HOURS&amp;CYCLES INPUT'!$D$2:$D$9999,'QUALIFIED EFH'!AX$4,'HOURS&amp;CYCLES INPUT'!$E$2:$E$9999,'QUALIFIED EFH'!AX$5))</f>
        <v>145.63999999999999</v>
      </c>
      <c r="AY109" s="476">
        <f>IF(AY$2&lt;&gt;"",IF($C109&lt;&gt;"TBA",AY$2/114,0),SUMIFS('HOURS&amp;CYCLES INPUT'!$F$2:$F$9999,'HOURS&amp;CYCLES INPUT'!$C$2:$C$9999,'QUALIFIED EFH'!$C109,'HOURS&amp;CYCLES INPUT'!$D$2:$D$9999,'QUALIFIED EFH'!AY$4,'HOURS&amp;CYCLES INPUT'!$E$2:$E$9999,'QUALIFIED EFH'!AY$5))</f>
        <v>147.61000000000001</v>
      </c>
      <c r="AZ109" s="476">
        <f>IF(AZ$2&lt;&gt;"",IF($C109&lt;&gt;"TBA",AZ$2/114,0),SUMIFS('HOURS&amp;CYCLES INPUT'!$F$2:$F$9999,'HOURS&amp;CYCLES INPUT'!$C$2:$C$9999,'QUALIFIED EFH'!$C109,'HOURS&amp;CYCLES INPUT'!$D$2:$D$9999,'QUALIFIED EFH'!AZ$4,'HOURS&amp;CYCLES INPUT'!$E$2:$E$9999,'QUALIFIED EFH'!AZ$5))</f>
        <v>228.07</v>
      </c>
      <c r="BA109" s="476">
        <f>IF(BA$2&lt;&gt;"",IF($C109&lt;&gt;"TBA",BA$2/114,0),SUMIFS('HOURS&amp;CYCLES INPUT'!$F$2:$F$9999,'HOURS&amp;CYCLES INPUT'!$C$2:$C$9999,'QUALIFIED EFH'!$C109,'HOURS&amp;CYCLES INPUT'!$D$2:$D$9999,'QUALIFIED EFH'!BA$4,'HOURS&amp;CYCLES INPUT'!$E$2:$E$9999,'QUALIFIED EFH'!BA$5))</f>
        <v>247.5</v>
      </c>
      <c r="BB109" s="476">
        <f>IF(BB$2&lt;&gt;"",IF($C109&lt;&gt;"TBA",BB$2/114,0),SUMIFS('HOURS&amp;CYCLES INPUT'!$F$2:$F$9999,'HOURS&amp;CYCLES INPUT'!$C$2:$C$9999,'QUALIFIED EFH'!$C109,'HOURS&amp;CYCLES INPUT'!$D$2:$D$9999,'QUALIFIED EFH'!BB$4,'HOURS&amp;CYCLES INPUT'!$E$2:$E$9999,'QUALIFIED EFH'!BB$5))</f>
        <v>31.13</v>
      </c>
      <c r="BC109" s="476">
        <f>IF(BC$2&lt;&gt;"",IF($C109&lt;&gt;"TBA",BC$2/114,0),SUMIFS('HOURS&amp;CYCLES INPUT'!$F$2:$F$9999,'HOURS&amp;CYCLES INPUT'!$C$2:$C$9999,'QUALIFIED EFH'!$C109,'HOURS&amp;CYCLES INPUT'!$D$2:$D$9999,'QUALIFIED EFH'!BC$4,'HOURS&amp;CYCLES INPUT'!$E$2:$E$9999,'QUALIFIED EFH'!BC$5))</f>
        <v>158.28</v>
      </c>
      <c r="BD109" s="476">
        <f>IF(BD$2&lt;&gt;"",IF($C109&lt;&gt;"TBA",BD$2/114,0),SUMIFS('HOURS&amp;CYCLES INPUT'!$F$2:$F$9999,'HOURS&amp;CYCLES INPUT'!$C$2:$C$9999,'QUALIFIED EFH'!$C109,'HOURS&amp;CYCLES INPUT'!$D$2:$D$9999,'QUALIFIED EFH'!BD$4,'HOURS&amp;CYCLES INPUT'!$E$2:$E$9999,'QUALIFIED EFH'!BD$5))</f>
        <v>69.69</v>
      </c>
      <c r="BE109" s="476">
        <f>IF(BE$2&lt;&gt;"",IF($C109&lt;&gt;"TBA",BE$2/114,0),SUMIFS('HOURS&amp;CYCLES INPUT'!$F$2:$F$9999,'HOURS&amp;CYCLES INPUT'!$C$2:$C$9999,'QUALIFIED EFH'!$C109,'HOURS&amp;CYCLES INPUT'!$D$2:$D$9999,'QUALIFIED EFH'!BE$4,'HOURS&amp;CYCLES INPUT'!$E$2:$E$9999,'QUALIFIED EFH'!BE$5))</f>
        <v>142.62</v>
      </c>
      <c r="BF109" s="476">
        <f>IF(BF$2&lt;&gt;"",IF($C109&lt;&gt;"TBA",BF$2/114,0),SUMIFS('HOURS&amp;CYCLES INPUT'!$F$2:$F$9999,'HOURS&amp;CYCLES INPUT'!$C$2:$C$9999,'QUALIFIED EFH'!$C109,'HOURS&amp;CYCLES INPUT'!$D$2:$D$9999,'QUALIFIED EFH'!BF$4,'HOURS&amp;CYCLES INPUT'!$E$2:$E$9999,'QUALIFIED EFH'!BF$5))</f>
        <v>138.01</v>
      </c>
      <c r="BG109" s="476">
        <f>IF(BG$2&lt;&gt;"",IF($C109&lt;&gt;"TBA",BG$2/114,0),SUMIFS('HOURS&amp;CYCLES INPUT'!$F$2:$F$9999,'HOURS&amp;CYCLES INPUT'!$C$2:$C$9999,'QUALIFIED EFH'!$C109,'HOURS&amp;CYCLES INPUT'!$D$2:$D$9999,'QUALIFIED EFH'!BG$4,'HOURS&amp;CYCLES INPUT'!$E$2:$E$9999,'QUALIFIED EFH'!BG$5))</f>
        <v>232.02</v>
      </c>
      <c r="BH109" s="476">
        <f>IF(BH$2&lt;&gt;"",IF($C109&lt;&gt;"TBA",BH$2/114,0),SUMIFS('HOURS&amp;CYCLES INPUT'!$F$2:$F$9999,'HOURS&amp;CYCLES INPUT'!$C$2:$C$9999,'QUALIFIED EFH'!$C109,'HOURS&amp;CYCLES INPUT'!$D$2:$D$9999,'QUALIFIED EFH'!BH$4,'HOURS&amp;CYCLES INPUT'!$E$2:$E$9999,'QUALIFIED EFH'!BH$5))</f>
        <v>274.75</v>
      </c>
      <c r="BI109" s="476">
        <f>IF(BI$2&lt;&gt;"",IF($C109&lt;&gt;"TBA",BI$2/114,0),SUMIFS('HOURS&amp;CYCLES INPUT'!$F$2:$F$9999,'HOURS&amp;CYCLES INPUT'!$C$2:$C$9999,'QUALIFIED EFH'!$C109,'HOURS&amp;CYCLES INPUT'!$D$2:$D$9999,'QUALIFIED EFH'!BI$4,'HOURS&amp;CYCLES INPUT'!$E$2:$E$9999,'QUALIFIED EFH'!BI$5))</f>
        <v>198.33</v>
      </c>
      <c r="BJ109" s="476">
        <f>IF(BJ$2&lt;&gt;"",IF($C109&lt;&gt;"TBA",BJ$2/114,0),SUMIFS('HOURS&amp;CYCLES INPUT'!$F$2:$F$9999,'HOURS&amp;CYCLES INPUT'!$C$2:$C$9999,'QUALIFIED EFH'!$C109,'HOURS&amp;CYCLES INPUT'!$D$2:$D$9999,'QUALIFIED EFH'!BJ$4,'HOURS&amp;CYCLES INPUT'!$E$2:$E$9999,'QUALIFIED EFH'!BJ$5))</f>
        <v>338.72</v>
      </c>
      <c r="BK109" s="476">
        <f>IF(BK$2&lt;&gt;"",IF($C109&lt;&gt;"TBA",BK$2/114,0),SUMIFS('HOURS&amp;CYCLES INPUT'!$F$2:$F$9999,'HOURS&amp;CYCLES INPUT'!$C$2:$C$9999,'QUALIFIED EFH'!$C109,'HOURS&amp;CYCLES INPUT'!$D$2:$D$9999,'QUALIFIED EFH'!BK$4,'HOURS&amp;CYCLES INPUT'!$E$2:$E$9999,'QUALIFIED EFH'!BK$5))</f>
        <v>398.12</v>
      </c>
      <c r="BL109" s="476">
        <f>IF(BL$2&lt;&gt;"",IF($C109&lt;&gt;"TBA",BL$2/114,0),SUMIFS('HOURS&amp;CYCLES INPUT'!$F$2:$F$9999,'HOURS&amp;CYCLES INPUT'!$C$2:$C$9999,'QUALIFIED EFH'!$C109,'HOURS&amp;CYCLES INPUT'!$D$2:$D$9999,'QUALIFIED EFH'!BL$4,'HOURS&amp;CYCLES INPUT'!$E$2:$E$9999,'QUALIFIED EFH'!BL$5))</f>
        <v>285.08</v>
      </c>
      <c r="BM109" s="476">
        <f>IF(BM$2&lt;&gt;"",IF($C109&lt;&gt;"TBA",BM$2/114,0),SUMIFS('HOURS&amp;CYCLES INPUT'!$F$2:$F$9999,'HOURS&amp;CYCLES INPUT'!$C$2:$C$9999,'QUALIFIED EFH'!$C109,'HOURS&amp;CYCLES INPUT'!$D$2:$D$9999,'QUALIFIED EFH'!BM$4,'HOURS&amp;CYCLES INPUT'!$E$2:$E$9999,'QUALIFIED EFH'!BM$5))</f>
        <v>359.7</v>
      </c>
      <c r="BN109" s="476">
        <f>IF(BN$2&lt;&gt;"",IF($C109&lt;&gt;"TBA",BN$2/114,0),SUMIFS('HOURS&amp;CYCLES INPUT'!$F$2:$F$9999,'HOURS&amp;CYCLES INPUT'!$C$2:$C$9999,'QUALIFIED EFH'!$C109,'HOURS&amp;CYCLES INPUT'!$D$2:$D$9999,'QUALIFIED EFH'!BN$4,'HOURS&amp;CYCLES INPUT'!$E$2:$E$9999,'QUALIFIED EFH'!BN$5))</f>
        <v>357.36</v>
      </c>
      <c r="BO109" s="476">
        <f>IF(BO$2&lt;&gt;"",IF($C109&lt;&gt;"TBA",BO$2/114,0),SUMIFS('HOURS&amp;CYCLES INPUT'!$F$2:$F$9999,'HOURS&amp;CYCLES INPUT'!$C$2:$C$9999,'QUALIFIED EFH'!$C109,'HOURS&amp;CYCLES INPUT'!$D$2:$D$9999,'QUALIFIED EFH'!BO$4,'HOURS&amp;CYCLES INPUT'!$E$2:$E$9999,'QUALIFIED EFH'!BO$5))</f>
        <v>303.17</v>
      </c>
      <c r="BP109" s="476">
        <f>IF(BP$2&lt;&gt;"",IF($C109&lt;&gt;"TBA",BP$2/114,0),SUMIFS('HOURS&amp;CYCLES INPUT'!$F$2:$F$9999,'HOURS&amp;CYCLES INPUT'!$C$2:$C$9999,'QUALIFIED EFH'!$C109,'HOURS&amp;CYCLES INPUT'!$D$2:$D$9999,'QUALIFIED EFH'!BP$4,'HOURS&amp;CYCLES INPUT'!$E$2:$E$9999,'QUALIFIED EFH'!BP$5))</f>
        <v>332.95</v>
      </c>
      <c r="BQ109" s="476">
        <f>IF(BQ$2&lt;&gt;"",IF($C109&lt;&gt;"TBA",BQ$2/114,0),SUMIFS('HOURS&amp;CYCLES INPUT'!$F$2:$F$9999,'HOURS&amp;CYCLES INPUT'!$C$2:$C$9999,'QUALIFIED EFH'!$C109,'HOURS&amp;CYCLES INPUT'!$D$2:$D$9999,'QUALIFIED EFH'!BQ$4,'HOURS&amp;CYCLES INPUT'!$E$2:$E$9999,'QUALIFIED EFH'!BQ$5))</f>
        <v>453.63</v>
      </c>
      <c r="BR109" s="476">
        <f>IF(BR$2&lt;&gt;"",IF($C109&lt;&gt;"TBA",BR$2/114,0),SUMIFS('HOURS&amp;CYCLES INPUT'!$F$2:$F$9999,'HOURS&amp;CYCLES INPUT'!$C$2:$C$9999,'QUALIFIED EFH'!$C109,'HOURS&amp;CYCLES INPUT'!$D$2:$D$9999,'QUALIFIED EFH'!BR$4,'HOURS&amp;CYCLES INPUT'!$E$2:$E$9999,'QUALIFIED EFH'!BR$5))</f>
        <v>392.12</v>
      </c>
      <c r="BS109" s="476">
        <f>IF(BS$2&lt;&gt;"",IF($C109&lt;&gt;"TBA",BS$2/114,0),SUMIFS('HOURS&amp;CYCLES INPUT'!$F$2:$F$9999,'HOURS&amp;CYCLES INPUT'!$C$2:$C$9999,'QUALIFIED EFH'!$C109,'HOURS&amp;CYCLES INPUT'!$D$2:$D$9999,'QUALIFIED EFH'!BS$4,'HOURS&amp;CYCLES INPUT'!$E$2:$E$9999,'QUALIFIED EFH'!BS$5))</f>
        <v>412.34</v>
      </c>
      <c r="BT109" s="476">
        <f>IF(BT$2&lt;&gt;"",IF($C109&lt;&gt;"TBA",BT$2/114,0),SUMIFS('HOURS&amp;CYCLES INPUT'!$F$2:$F$9999,'HOURS&amp;CYCLES INPUT'!$C$2:$C$9999,'QUALIFIED EFH'!$C109,'HOURS&amp;CYCLES INPUT'!$D$2:$D$9999,'QUALIFIED EFH'!BT$4,'HOURS&amp;CYCLES INPUT'!$E$2:$E$9999,'QUALIFIED EFH'!BT$5))</f>
        <v>365</v>
      </c>
      <c r="BU109" s="476">
        <f>IF(BU$2&lt;&gt;"",IF($C109&lt;&gt;"TBA",BU$2/114,0),SUMIFS('HOURS&amp;CYCLES INPUT'!$F$2:$F$9999,'HOURS&amp;CYCLES INPUT'!$C$2:$C$9999,'QUALIFIED EFH'!$C109,'HOURS&amp;CYCLES INPUT'!$D$2:$D$9999,'QUALIFIED EFH'!BU$4,'HOURS&amp;CYCLES INPUT'!$E$2:$E$9999,'QUALIFIED EFH'!BU$5))</f>
        <v>351.41</v>
      </c>
      <c r="BV109" s="476">
        <f>IF(BV$2&lt;&gt;"",IF($C109&lt;&gt;"TBA",BV$2/114,0),SUMIFS('HOURS&amp;CYCLES INPUT'!$F$2:$F$9999,'HOURS&amp;CYCLES INPUT'!$C$2:$C$9999,'QUALIFIED EFH'!$C109,'HOURS&amp;CYCLES INPUT'!$D$2:$D$9999,'QUALIFIED EFH'!BV$4,'HOURS&amp;CYCLES INPUT'!$E$2:$E$9999,'QUALIFIED EFH'!BV$5))</f>
        <v>425.95</v>
      </c>
      <c r="BW109" s="476">
        <f>IF(BW$2&lt;&gt;"",IF($C109&lt;&gt;"TBA",BW$2/114,0),SUMIFS('HOURS&amp;CYCLES INPUT'!$F$2:$F$9999,'HOURS&amp;CYCLES INPUT'!$C$2:$C$9999,'QUALIFIED EFH'!$C109,'HOURS&amp;CYCLES INPUT'!$D$2:$D$9999,'QUALIFIED EFH'!BW$4,'HOURS&amp;CYCLES INPUT'!$E$2:$E$9999,'QUALIFIED EFH'!BW$5))</f>
        <v>388.52</v>
      </c>
      <c r="BX109" s="476">
        <f>IF(BX$2&lt;&gt;"",IF($C109&lt;&gt;"TBA",BX$2/114,0),SUMIFS('HOURS&amp;CYCLES INPUT'!$F$2:$F$9999,'HOURS&amp;CYCLES INPUT'!$C$2:$C$9999,'QUALIFIED EFH'!$C109,'HOURS&amp;CYCLES INPUT'!$D$2:$D$9999,'QUALIFIED EFH'!BX$4,'HOURS&amp;CYCLES INPUT'!$E$2:$E$9999,'QUALIFIED EFH'!BX$5))</f>
        <v>418.43</v>
      </c>
      <c r="BY109" s="476">
        <f>IF(BY$2&lt;&gt;"",IF($C109&lt;&gt;"TBA",BY$2/114,0),SUMIFS('HOURS&amp;CYCLES INPUT'!$F$2:$F$9999,'HOURS&amp;CYCLES INPUT'!$C$2:$C$9999,'QUALIFIED EFH'!$C109,'HOURS&amp;CYCLES INPUT'!$D$2:$D$9999,'QUALIFIED EFH'!BY$4,'HOURS&amp;CYCLES INPUT'!$E$2:$E$9999,'QUALIFIED EFH'!BY$5))</f>
        <v>315.98</v>
      </c>
      <c r="BZ109" s="476">
        <f>IF(BZ$2&lt;&gt;"",IF($C109&lt;&gt;"TBA",BZ$2/114,0),SUMIFS('HOURS&amp;CYCLES INPUT'!$F$2:$F$9999,'HOURS&amp;CYCLES INPUT'!$C$2:$C$9999,'QUALIFIED EFH'!$C109,'HOURS&amp;CYCLES INPUT'!$D$2:$D$9999,'QUALIFIED EFH'!BZ$4,'HOURS&amp;CYCLES INPUT'!$E$2:$E$9999,'QUALIFIED EFH'!BZ$5))</f>
        <v>0</v>
      </c>
      <c r="CA109" s="476">
        <f>IF(CA$2&lt;&gt;"",IF($C109&lt;&gt;"TBA",CA$2/114,0),SUMIFS('HOURS&amp;CYCLES INPUT'!$F$2:$F$9999,'HOURS&amp;CYCLES INPUT'!$C$2:$C$9999,'QUALIFIED EFH'!$C109,'HOURS&amp;CYCLES INPUT'!$D$2:$D$9999,'QUALIFIED EFH'!CA$4,'HOURS&amp;CYCLES INPUT'!$E$2:$E$9999,'QUALIFIED EFH'!CA$5))</f>
        <v>0</v>
      </c>
      <c r="CB109" s="476">
        <f>IF(CB$2&lt;&gt;"",IF($C109&lt;&gt;"TBA",CB$2/114,0),SUMIFS('HOURS&amp;CYCLES INPUT'!$F$2:$F$9999,'HOURS&amp;CYCLES INPUT'!$C$2:$C$9999,'QUALIFIED EFH'!$C109,'HOURS&amp;CYCLES INPUT'!$D$2:$D$9999,'QUALIFIED EFH'!CB$4,'HOURS&amp;CYCLES INPUT'!$E$2:$E$9999,'QUALIFIED EFH'!CB$5))</f>
        <v>0</v>
      </c>
      <c r="CC109" s="476">
        <f>IF(CC$2&lt;&gt;"",IF($C109&lt;&gt;"TBA",CC$2/114,0),SUMIFS('HOURS&amp;CYCLES INPUT'!$F$2:$F$9999,'HOURS&amp;CYCLES INPUT'!$C$2:$C$9999,'QUALIFIED EFH'!$C109,'HOURS&amp;CYCLES INPUT'!$D$2:$D$9999,'QUALIFIED EFH'!CC$4,'HOURS&amp;CYCLES INPUT'!$E$2:$E$9999,'QUALIFIED EFH'!CC$5))</f>
        <v>0</v>
      </c>
      <c r="CD109" s="476">
        <f>IF(CD$2&lt;&gt;"",IF($C109&lt;&gt;"TBA",CD$2/114,0),SUMIFS('HOURS&amp;CYCLES INPUT'!$F$2:$F$9999,'HOURS&amp;CYCLES INPUT'!$C$2:$C$9999,'QUALIFIED EFH'!$C109,'HOURS&amp;CYCLES INPUT'!$D$2:$D$9999,'QUALIFIED EFH'!CD$4,'HOURS&amp;CYCLES INPUT'!$E$2:$E$9999,'QUALIFIED EFH'!CD$5))</f>
        <v>0</v>
      </c>
      <c r="CE109" s="476">
        <f>IF(CE$2&lt;&gt;"",IF($C109&lt;&gt;"TBA",CE$2/114,0),SUMIFS('HOURS&amp;CYCLES INPUT'!$F$2:$F$9999,'HOURS&amp;CYCLES INPUT'!$C$2:$C$9999,'QUALIFIED EFH'!$C109,'HOURS&amp;CYCLES INPUT'!$D$2:$D$9999,'QUALIFIED EFH'!CE$4,'HOURS&amp;CYCLES INPUT'!$E$2:$E$9999,'QUALIFIED EFH'!CE$5))</f>
        <v>0</v>
      </c>
      <c r="CF109" s="476">
        <f>IF(CF$2&lt;&gt;"",IF($C109&lt;&gt;"TBA",CF$2/114,0),SUMIFS('HOURS&amp;CYCLES INPUT'!$F$2:$F$9999,'HOURS&amp;CYCLES INPUT'!$C$2:$C$9999,'QUALIFIED EFH'!$C109,'HOURS&amp;CYCLES INPUT'!$D$2:$D$9999,'QUALIFIED EFH'!CF$4,'HOURS&amp;CYCLES INPUT'!$E$2:$E$9999,'QUALIFIED EFH'!CF$5))</f>
        <v>0</v>
      </c>
      <c r="CG109" s="476">
        <f>IF(CG$2&lt;&gt;"",IF($C109&lt;&gt;"TBA",CG$2/114,0),SUMIFS('HOURS&amp;CYCLES INPUT'!$F$2:$F$9999,'HOURS&amp;CYCLES INPUT'!$C$2:$C$9999,'QUALIFIED EFH'!$C109,'HOURS&amp;CYCLES INPUT'!$D$2:$D$9999,'QUALIFIED EFH'!CG$4,'HOURS&amp;CYCLES INPUT'!$E$2:$E$9999,'QUALIFIED EFH'!CG$5))</f>
        <v>0</v>
      </c>
      <c r="CH109" s="476">
        <f>IF(CH$2&lt;&gt;"",IF($C109&lt;&gt;"TBA",CH$2/114,0),SUMIFS('HOURS&amp;CYCLES INPUT'!$F$2:$F$9999,'HOURS&amp;CYCLES INPUT'!$C$2:$C$9999,'QUALIFIED EFH'!$C109,'HOURS&amp;CYCLES INPUT'!$D$2:$D$9999,'QUALIFIED EFH'!CH$4,'HOURS&amp;CYCLES INPUT'!$E$2:$E$9999,'QUALIFIED EFH'!CH$5))</f>
        <v>0</v>
      </c>
      <c r="CI109" s="476">
        <f>IF(CI$2&lt;&gt;"",IF($C109&lt;&gt;"TBA",CI$2/114,0),SUMIFS('HOURS&amp;CYCLES INPUT'!$F$2:$F$9999,'HOURS&amp;CYCLES INPUT'!$C$2:$C$9999,'QUALIFIED EFH'!$C109,'HOURS&amp;CYCLES INPUT'!$D$2:$D$9999,'QUALIFIED EFH'!CI$4,'HOURS&amp;CYCLES INPUT'!$E$2:$E$9999,'QUALIFIED EFH'!CI$5))</f>
        <v>0</v>
      </c>
      <c r="CJ109" s="476">
        <f>IF(CJ$2&lt;&gt;"",IF($C109&lt;&gt;"TBA",CJ$2/114,0),SUMIFS('HOURS&amp;CYCLES INPUT'!$F$2:$F$9999,'HOURS&amp;CYCLES INPUT'!$C$2:$C$9999,'QUALIFIED EFH'!$C109,'HOURS&amp;CYCLES INPUT'!$D$2:$D$9999,'QUALIFIED EFH'!CJ$4,'HOURS&amp;CYCLES INPUT'!$E$2:$E$9999,'QUALIFIED EFH'!CJ$5))</f>
        <v>0</v>
      </c>
      <c r="CK109" s="476">
        <f>IF(CK$2&lt;&gt;"",IF($C109&lt;&gt;"TBA",CK$2/114,0),SUMIFS('HOURS&amp;CYCLES INPUT'!$F$2:$F$9999,'HOURS&amp;CYCLES INPUT'!$C$2:$C$9999,'QUALIFIED EFH'!$C109,'HOURS&amp;CYCLES INPUT'!$D$2:$D$9999,'QUALIFIED EFH'!CK$4,'HOURS&amp;CYCLES INPUT'!$E$2:$E$9999,'QUALIFIED EFH'!CK$5))</f>
        <v>0</v>
      </c>
      <c r="CL109" s="476">
        <f>IF(CL$2&lt;&gt;"",IF($C109&lt;&gt;"TBA",CL$2/114,0),SUMIFS('HOURS&amp;CYCLES INPUT'!$F$2:$F$9999,'HOURS&amp;CYCLES INPUT'!$C$2:$C$9999,'QUALIFIED EFH'!$C109,'HOURS&amp;CYCLES INPUT'!$D$2:$D$9999,'QUALIFIED EFH'!CL$4,'HOURS&amp;CYCLES INPUT'!$E$2:$E$9999,'QUALIFIED EFH'!CL$5))</f>
        <v>0</v>
      </c>
      <c r="CM109" s="476">
        <f>IF(CM$2&lt;&gt;"",IF($C109&lt;&gt;"TBA",CM$2/114,0),SUMIFS('HOURS&amp;CYCLES INPUT'!$F$2:$F$9999,'HOURS&amp;CYCLES INPUT'!$C$2:$C$9999,'QUALIFIED EFH'!$C109,'HOURS&amp;CYCLES INPUT'!$D$2:$D$9999,'QUALIFIED EFH'!CM$4,'HOURS&amp;CYCLES INPUT'!$E$2:$E$9999,'QUALIFIED EFH'!CM$5))</f>
        <v>433.2</v>
      </c>
      <c r="CN109" s="476">
        <f>IF(CN$2&lt;&gt;"",IF($C109&lt;&gt;"TBA",CN$2/114,0),SUMIFS('HOURS&amp;CYCLES INPUT'!$F$2:$F$9999,'HOURS&amp;CYCLES INPUT'!$C$2:$C$9999,'QUALIFIED EFH'!$C109,'HOURS&amp;CYCLES INPUT'!$D$2:$D$9999,'QUALIFIED EFH'!CN$4,'HOURS&amp;CYCLES INPUT'!$E$2:$E$9999,'QUALIFIED EFH'!CN$5))</f>
        <v>413.35</v>
      </c>
      <c r="CO109" s="476">
        <f>IF(CO$2&lt;&gt;"",IF($C109&lt;&gt;"TBA",CO$2/114,0),SUMIFS('HOURS&amp;CYCLES INPUT'!$F$2:$F$9999,'HOURS&amp;CYCLES INPUT'!$C$2:$C$9999,'QUALIFIED EFH'!$C109,'HOURS&amp;CYCLES INPUT'!$D$2:$D$9999,'QUALIFIED EFH'!CO$4,'HOURS&amp;CYCLES INPUT'!$E$2:$E$9999,'QUALIFIED EFH'!CO$5))</f>
        <v>470.82</v>
      </c>
      <c r="CP109" s="476">
        <f>IF(CP$2&lt;&gt;"",IF($C109&lt;&gt;"TBA",CP$2/114,0),SUMIFS('HOURS&amp;CYCLES INPUT'!$F$2:$F$9999,'HOURS&amp;CYCLES INPUT'!$C$2:$C$9999,'QUALIFIED EFH'!$C109,'HOURS&amp;CYCLES INPUT'!$D$2:$D$9999,'QUALIFIED EFH'!CP$4,'HOURS&amp;CYCLES INPUT'!$E$2:$E$9999,'QUALIFIED EFH'!CP$5))</f>
        <v>469.66</v>
      </c>
      <c r="CQ109" s="476">
        <f>IF(CQ$2&lt;&gt;"",IF($C109&lt;&gt;"TBA",CQ$2/114,0),SUMIFS('HOURS&amp;CYCLES INPUT'!$F$2:$F$9999,'HOURS&amp;CYCLES INPUT'!$C$2:$C$9999,'QUALIFIED EFH'!$C109,'HOURS&amp;CYCLES INPUT'!$D$2:$D$9999,'QUALIFIED EFH'!CQ$4,'HOURS&amp;CYCLES INPUT'!$E$2:$E$9999,'QUALIFIED EFH'!CQ$5))</f>
        <v>450.87</v>
      </c>
      <c r="CR109" s="476">
        <f>IF(CR$2&lt;&gt;"",IF($C109&lt;&gt;"TBA",CR$2/114,0),SUMIFS('HOURS&amp;CYCLES INPUT'!$F$2:$F$9999,'HOURS&amp;CYCLES INPUT'!$C$2:$C$9999,'QUALIFIED EFH'!$C109,'HOURS&amp;CYCLES INPUT'!$D$2:$D$9999,'QUALIFIED EFH'!CR$4,'HOURS&amp;CYCLES INPUT'!$E$2:$E$9999,'QUALIFIED EFH'!CR$5))</f>
        <v>458.41</v>
      </c>
      <c r="CS109" s="476">
        <f>IF(CS$2&lt;&gt;"",IF($C109&lt;&gt;"TBA",CS$2/114,0),SUMIFS('HOURS&amp;CYCLES INPUT'!$F$2:$F$9999,'HOURS&amp;CYCLES INPUT'!$C$2:$C$9999,'QUALIFIED EFH'!$C109,'HOURS&amp;CYCLES INPUT'!$D$2:$D$9999,'QUALIFIED EFH'!CS$4,'HOURS&amp;CYCLES INPUT'!$E$2:$E$9999,'QUALIFIED EFH'!CS$5))</f>
        <v>395.39</v>
      </c>
      <c r="CT109" s="476">
        <f>IF(CT$2&lt;&gt;"",IF($C109&lt;&gt;"TBA",CT$2/114,0),SUMIFS('HOURS&amp;CYCLES INPUT'!$F$2:$F$9999,'HOURS&amp;CYCLES INPUT'!$C$2:$C$9999,'QUALIFIED EFH'!$C109,'HOURS&amp;CYCLES INPUT'!$D$2:$D$9999,'QUALIFIED EFH'!CT$4,'HOURS&amp;CYCLES INPUT'!$E$2:$E$9999,'QUALIFIED EFH'!CT$5))</f>
        <v>430.35</v>
      </c>
      <c r="CU109" s="476">
        <f>IF(CU$2&lt;&gt;"",IF($C109&lt;&gt;"TBA",CU$2/114,0),SUMIFS('HOURS&amp;CYCLES INPUT'!$F$2:$F$9999,'HOURS&amp;CYCLES INPUT'!$C$2:$C$9999,'QUALIFIED EFH'!$C109,'HOURS&amp;CYCLES INPUT'!$D$2:$D$9999,'QUALIFIED EFH'!CU$4,'HOURS&amp;CYCLES INPUT'!$E$2:$E$9999,'QUALIFIED EFH'!CU$5))</f>
        <v>462.17</v>
      </c>
      <c r="CV109" s="476">
        <f>IF(CV$2&lt;&gt;"",IF($C109&lt;&gt;"TBA",CV$2/114,0),SUMIFS('HOURS&amp;CYCLES INPUT'!$F$2:$F$9999,'HOURS&amp;CYCLES INPUT'!$C$2:$C$9999,'QUALIFIED EFH'!$C109,'HOURS&amp;CYCLES INPUT'!$D$2:$D$9999,'QUALIFIED EFH'!CV$4,'HOURS&amp;CYCLES INPUT'!$E$2:$E$9999,'QUALIFIED EFH'!CV$5))</f>
        <v>491.86</v>
      </c>
      <c r="CW109" s="476">
        <f>IF(CW$2&lt;&gt;"",IF($C109&lt;&gt;"TBA",CW$2/114,0),SUMIFS('HOURS&amp;CYCLES INPUT'!$F$2:$F$9999,'HOURS&amp;CYCLES INPUT'!$C$2:$C$9999,'QUALIFIED EFH'!$C109,'HOURS&amp;CYCLES INPUT'!$D$2:$D$9999,'QUALIFIED EFH'!CW$4,'HOURS&amp;CYCLES INPUT'!$E$2:$E$9999,'QUALIFIED EFH'!CW$5))</f>
        <v>383.32</v>
      </c>
      <c r="CX109" s="476">
        <f>IF(CX$2&lt;&gt;"",IF($C109&lt;&gt;"TBA",CX$2/114,0),SUMIFS('HOURS&amp;CYCLES INPUT'!$F$2:$F$9999,'HOURS&amp;CYCLES INPUT'!$C$2:$C$9999,'QUALIFIED EFH'!$C109,'HOURS&amp;CYCLES INPUT'!$D$2:$D$9999,'QUALIFIED EFH'!CX$4,'HOURS&amp;CYCLES INPUT'!$E$2:$E$9999,'QUALIFIED EFH'!CX$5))</f>
        <v>417.8</v>
      </c>
      <c r="CY109" s="476">
        <f>IF(CY$2&lt;&gt;"",IF($C109&lt;&gt;"TBA",CY$2/114,0),SUMIFS('HOURS&amp;CYCLES INPUT'!$F$2:$F$9999,'HOURS&amp;CYCLES INPUT'!$C$2:$C$9999,'QUALIFIED EFH'!$C109,'HOURS&amp;CYCLES INPUT'!$D$2:$D$9999,'QUALIFIED EFH'!CY$4,'HOURS&amp;CYCLES INPUT'!$E$2:$E$9999,'QUALIFIED EFH'!CY$5))</f>
        <v>469.6</v>
      </c>
      <c r="CZ109" s="476">
        <f>IF(CZ$2&lt;&gt;"",IF($C109&lt;&gt;"TBA",CZ$2/114,0),SUMIFS('HOURS&amp;CYCLES INPUT'!$F$2:$F$9999,'HOURS&amp;CYCLES INPUT'!$C$2:$C$9999,'QUALIFIED EFH'!$C109,'HOURS&amp;CYCLES INPUT'!$D$2:$D$9999,'QUALIFIED EFH'!CZ$4,'HOURS&amp;CYCLES INPUT'!$E$2:$E$9999,'QUALIFIED EFH'!CZ$5))</f>
        <v>463.25</v>
      </c>
      <c r="DA109" s="476">
        <f>IF(DA$2&lt;&gt;"",IF($C109&lt;&gt;"TBA",DA$2/114,0),SUMIFS('HOURS&amp;CYCLES INPUT'!$F$2:$F$9999,'HOURS&amp;CYCLES INPUT'!$C$2:$C$9999,'QUALIFIED EFH'!$C109,'HOURS&amp;CYCLES INPUT'!$D$2:$D$9999,'QUALIFIED EFH'!DA$4,'HOURS&amp;CYCLES INPUT'!$E$2:$E$9999,'QUALIFIED EFH'!DA$5))</f>
        <v>391.57</v>
      </c>
      <c r="DB109" s="476">
        <f>IF(DB$2&lt;&gt;"",IF($C109&lt;&gt;"TBA",DB$2/114,0),SUMIFS('HOURS&amp;CYCLES INPUT'!$F$2:$F$9999,'HOURS&amp;CYCLES INPUT'!$C$2:$C$9999,'QUALIFIED EFH'!$C109,'HOURS&amp;CYCLES INPUT'!$D$2:$D$9999,'QUALIFIED EFH'!DB$4,'HOURS&amp;CYCLES INPUT'!$E$2:$E$9999,'QUALIFIED EFH'!DB$5))</f>
        <v>479.91</v>
      </c>
      <c r="DC109" s="476">
        <f>IF(DC$2&lt;&gt;"",IF($C109&lt;&gt;"TBA",DC$2/114,0),SUMIFS('HOURS&amp;CYCLES INPUT'!$F$2:$F$9999,'HOURS&amp;CYCLES INPUT'!$C$2:$C$9999,'QUALIFIED EFH'!$C109,'HOURS&amp;CYCLES INPUT'!$D$2:$D$9999,'QUALIFIED EFH'!DC$4,'HOURS&amp;CYCLES INPUT'!$E$2:$E$9999,'QUALIFIED EFH'!DC$5))</f>
        <v>444.69</v>
      </c>
      <c r="DD109" s="476">
        <f>IF(DD$2&lt;&gt;"",IF($C109&lt;&gt;"TBA",DD$2/114,0),SUMIFS('HOURS&amp;CYCLES INPUT'!$F$2:$F$9999,'HOURS&amp;CYCLES INPUT'!$C$2:$C$9999,'QUALIFIED EFH'!$C109,'HOURS&amp;CYCLES INPUT'!$D$2:$D$9999,'QUALIFIED EFH'!DD$4,'HOURS&amp;CYCLES INPUT'!$E$2:$E$9999,'QUALIFIED EFH'!DD$5))</f>
        <v>418.58</v>
      </c>
      <c r="DE109" s="476">
        <f>IF(DE$2&lt;&gt;"",IF($C109&lt;&gt;"TBA",DE$2/114,0),SUMIFS('HOURS&amp;CYCLES INPUT'!$F$2:$F$9999,'HOURS&amp;CYCLES INPUT'!$C$2:$C$9999,'QUALIFIED EFH'!$C109,'HOURS&amp;CYCLES INPUT'!$D$2:$D$9999,'QUALIFIED EFH'!DE$4,'HOURS&amp;CYCLES INPUT'!$E$2:$E$9999,'QUALIFIED EFH'!DE$5))</f>
        <v>356.57</v>
      </c>
      <c r="DF109" s="476">
        <f>IF(DF$2&lt;&gt;"",IF($C109&lt;&gt;"TBA",DF$2/114,0),SUMIFS('HOURS&amp;CYCLES INPUT'!$F$2:$F$9999,'HOURS&amp;CYCLES INPUT'!$C$2:$C$9999,'QUALIFIED EFH'!$C109,'HOURS&amp;CYCLES INPUT'!$D$2:$D$9999,'QUALIFIED EFH'!DF$4,'HOURS&amp;CYCLES INPUT'!$E$2:$E$9999,'QUALIFIED EFH'!DF$5))</f>
        <v>229.36</v>
      </c>
      <c r="DG109" s="476">
        <f>IF(DG$2&lt;&gt;"",IF($C109&lt;&gt;"TBA",DG$2/114,0),SUMIFS('HOURS&amp;CYCLES INPUT'!$F$2:$F$9999,'HOURS&amp;CYCLES INPUT'!$C$2:$C$9999,'QUALIFIED EFH'!$C109,'HOURS&amp;CYCLES INPUT'!$D$2:$D$9999,'QUALIFIED EFH'!DG$4,'HOURS&amp;CYCLES INPUT'!$E$2:$E$9999,'QUALIFIED EFH'!DG$5))</f>
        <v>181.65</v>
      </c>
      <c r="DH109" s="476">
        <f>IF(DH$2&lt;&gt;"",IF($C109&lt;&gt;"TBA",DH$2/114,0),SUMIFS('HOURS&amp;CYCLES INPUT'!$F$2:$F$9999,'HOURS&amp;CYCLES INPUT'!$C$2:$C$9999,'QUALIFIED EFH'!$C109,'HOURS&amp;CYCLES INPUT'!$D$2:$D$9999,'QUALIFIED EFH'!DH$4,'HOURS&amp;CYCLES INPUT'!$E$2:$E$9999,'QUALIFIED EFH'!DH$5))</f>
        <v>0</v>
      </c>
      <c r="DI109" s="476">
        <f>IF(DI$2&lt;&gt;"",IF($C109&lt;&gt;"TBA",DI$2/114,0),SUMIFS('HOURS&amp;CYCLES INPUT'!$F$2:$F$9999,'HOURS&amp;CYCLES INPUT'!$C$2:$C$9999,'QUALIFIED EFH'!$C109,'HOURS&amp;CYCLES INPUT'!$D$2:$D$9999,'QUALIFIED EFH'!DI$4,'HOURS&amp;CYCLES INPUT'!$E$2:$E$9999,'QUALIFIED EFH'!DI$5))</f>
        <v>0</v>
      </c>
      <c r="DJ109" s="476">
        <f>IF(DJ$2&lt;&gt;"",IF($C109&lt;&gt;"TBA",DJ$2/114,0),SUMIFS('HOURS&amp;CYCLES INPUT'!$F$2:$F$9999,'HOURS&amp;CYCLES INPUT'!$C$2:$C$9999,'QUALIFIED EFH'!$C109,'HOURS&amp;CYCLES INPUT'!$D$2:$D$9999,'QUALIFIED EFH'!DJ$4,'HOURS&amp;CYCLES INPUT'!$E$2:$E$9999,'QUALIFIED EFH'!DJ$5))</f>
        <v>0</v>
      </c>
      <c r="DK109" s="476">
        <f>IF(DK$2&lt;&gt;"",IF($C109&lt;&gt;"TBA",DK$2/114,0),SUMIFS('HOURS&amp;CYCLES INPUT'!$F$2:$F$9999,'HOURS&amp;CYCLES INPUT'!$C$2:$C$9999,'QUALIFIED EFH'!$C109,'HOURS&amp;CYCLES INPUT'!$D$2:$D$9999,'QUALIFIED EFH'!DK$4,'HOURS&amp;CYCLES INPUT'!$E$2:$E$9999,'QUALIFIED EFH'!DK$5))</f>
        <v>0</v>
      </c>
      <c r="DL109" s="476">
        <f>IF(DL$2&lt;&gt;"",IF($C109&lt;&gt;"TBA",DL$2/114,0),SUMIFS('HOURS&amp;CYCLES INPUT'!$F$2:$F$9999,'HOURS&amp;CYCLES INPUT'!$C$2:$C$9999,'QUALIFIED EFH'!$C109,'HOURS&amp;CYCLES INPUT'!$D$2:$D$9999,'QUALIFIED EFH'!DL$4,'HOURS&amp;CYCLES INPUT'!$E$2:$E$9999,'QUALIFIED EFH'!DL$5))</f>
        <v>0</v>
      </c>
      <c r="DM109" s="476">
        <f>IF(DM$2&lt;&gt;"",IF($C109&lt;&gt;"TBA",DM$2/114,0),SUMIFS('HOURS&amp;CYCLES INPUT'!$F$2:$F$9999,'HOURS&amp;CYCLES INPUT'!$C$2:$C$9999,'QUALIFIED EFH'!$C109,'HOURS&amp;CYCLES INPUT'!$D$2:$D$9999,'QUALIFIED EFH'!DM$4,'HOURS&amp;CYCLES INPUT'!$E$2:$E$9999,'QUALIFIED EFH'!DM$5))</f>
        <v>0</v>
      </c>
      <c r="DN109" s="476">
        <f>IF(DN$2&lt;&gt;"",IF($C109&lt;&gt;"TBA",DN$2/114,0),SUMIFS('HOURS&amp;CYCLES INPUT'!$F$2:$F$9999,'HOURS&amp;CYCLES INPUT'!$C$2:$C$9999,'QUALIFIED EFH'!$C109,'HOURS&amp;CYCLES INPUT'!$D$2:$D$9999,'QUALIFIED EFH'!DN$4,'HOURS&amp;CYCLES INPUT'!$E$2:$E$9999,'QUALIFIED EFH'!DN$5))</f>
        <v>0</v>
      </c>
      <c r="DO109" s="476">
        <f>IF(DO$2&lt;&gt;"",IF($C109&lt;&gt;"TBA",DO$2/114,0),SUMIFS('HOURS&amp;CYCLES INPUT'!$F$2:$F$9999,'HOURS&amp;CYCLES INPUT'!$C$2:$C$9999,'QUALIFIED EFH'!$C109,'HOURS&amp;CYCLES INPUT'!$D$2:$D$9999,'QUALIFIED EFH'!DO$4,'HOURS&amp;CYCLES INPUT'!$E$2:$E$9999,'QUALIFIED EFH'!DO$5))</f>
        <v>0</v>
      </c>
      <c r="DP109" s="476">
        <f>IF(DP$2&lt;&gt;"",IF($C109&lt;&gt;"TBA",DP$2/114,0),SUMIFS('HOURS&amp;CYCLES INPUT'!$F$2:$F$9999,'HOURS&amp;CYCLES INPUT'!$C$2:$C$9999,'QUALIFIED EFH'!$C109,'HOURS&amp;CYCLES INPUT'!$D$2:$D$9999,'QUALIFIED EFH'!DP$4,'HOURS&amp;CYCLES INPUT'!$E$2:$E$9999,'QUALIFIED EFH'!DP$5))</f>
        <v>0</v>
      </c>
      <c r="DQ109" s="476">
        <f>IF(DQ$2&lt;&gt;"",IF($C109&lt;&gt;"TBA",DQ$2/114,0),SUMIFS('HOURS&amp;CYCLES INPUT'!$F$2:$F$9999,'HOURS&amp;CYCLES INPUT'!$C$2:$C$9999,'QUALIFIED EFH'!$C109,'HOURS&amp;CYCLES INPUT'!$D$2:$D$9999,'QUALIFIED EFH'!DQ$4,'HOURS&amp;CYCLES INPUT'!$E$2:$E$9999,'QUALIFIED EFH'!DQ$5))</f>
        <v>0</v>
      </c>
      <c r="DR109" s="476">
        <f>IF(DR$2&lt;&gt;"",IF($C109&lt;&gt;"TBA",DR$2/114,0),SUMIFS('HOURS&amp;CYCLES INPUT'!$F$2:$F$9999,'HOURS&amp;CYCLES INPUT'!$C$2:$C$9999,'QUALIFIED EFH'!$C109,'HOURS&amp;CYCLES INPUT'!$D$2:$D$9999,'QUALIFIED EFH'!DR$4,'HOURS&amp;CYCLES INPUT'!$E$2:$E$9999,'QUALIFIED EFH'!DR$5))</f>
        <v>0</v>
      </c>
      <c r="DS109" s="476">
        <f>IF(DS$2&lt;&gt;"",IF($C109&lt;&gt;"TBA",DS$2/114,0),SUMIFS('HOURS&amp;CYCLES INPUT'!$F$2:$F$9999,'HOURS&amp;CYCLES INPUT'!$C$2:$C$9999,'QUALIFIED EFH'!$C109,'HOURS&amp;CYCLES INPUT'!$D$2:$D$9999,'QUALIFIED EFH'!DS$4,'HOURS&amp;CYCLES INPUT'!$E$2:$E$9999,'QUALIFIED EFH'!DS$5))</f>
        <v>0</v>
      </c>
      <c r="DT109" s="476">
        <f>IF(DT$2&lt;&gt;"",IF($C109&lt;&gt;"TBA",DT$2/114,0),SUMIFS('HOURS&amp;CYCLES INPUT'!$F$2:$F$9999,'HOURS&amp;CYCLES INPUT'!$C$2:$C$9999,'QUALIFIED EFH'!$C109,'HOURS&amp;CYCLES INPUT'!$D$2:$D$9999,'QUALIFIED EFH'!DT$4,'HOURS&amp;CYCLES INPUT'!$E$2:$E$9999,'QUALIFIED EFH'!DT$5))</f>
        <v>0</v>
      </c>
      <c r="DU109" s="476">
        <f>IF(DU$2&lt;&gt;"",IF($C109&lt;&gt;"TBA",DU$2/114,0),SUMIFS('HOURS&amp;CYCLES INPUT'!$F$2:$F$9999,'HOURS&amp;CYCLES INPUT'!$C$2:$C$9999,'QUALIFIED EFH'!$C109,'HOURS&amp;CYCLES INPUT'!$D$2:$D$9999,'QUALIFIED EFH'!DU$4,'HOURS&amp;CYCLES INPUT'!$E$2:$E$9999,'QUALIFIED EFH'!DU$5))</f>
        <v>0</v>
      </c>
      <c r="DV109" s="476">
        <f>IF(DV$2&lt;&gt;"",IF($C109&lt;&gt;"TBA",DV$2/114,0),SUMIFS('HOURS&amp;CYCLES INPUT'!$F$2:$F$9999,'HOURS&amp;CYCLES INPUT'!$C$2:$C$9999,'QUALIFIED EFH'!$C109,'HOURS&amp;CYCLES INPUT'!$D$2:$D$9999,'QUALIFIED EFH'!DV$4,'HOURS&amp;CYCLES INPUT'!$E$2:$E$9999,'QUALIFIED EFH'!DV$5))</f>
        <v>0</v>
      </c>
      <c r="DW109" s="476">
        <f>IF(DW$2&lt;&gt;"",IF($C109&lt;&gt;"TBA",DW$2/114,0),SUMIFS('HOURS&amp;CYCLES INPUT'!$F$2:$F$9999,'HOURS&amp;CYCLES INPUT'!$C$2:$C$9999,'QUALIFIED EFH'!$C109,'HOURS&amp;CYCLES INPUT'!$D$2:$D$9999,'QUALIFIED EFH'!DW$4,'HOURS&amp;CYCLES INPUT'!$E$2:$E$9999,'QUALIFIED EFH'!DW$5))</f>
        <v>0</v>
      </c>
      <c r="DX109" s="476">
        <f>IF(DX$2&lt;&gt;"",IF($C109&lt;&gt;"TBA",DX$2/114,0),SUMIFS('HOURS&amp;CYCLES INPUT'!$F$2:$F$9999,'HOURS&amp;CYCLES INPUT'!$C$2:$C$9999,'QUALIFIED EFH'!$C109,'HOURS&amp;CYCLES INPUT'!$D$2:$D$9999,'QUALIFIED EFH'!DX$4,'HOURS&amp;CYCLES INPUT'!$E$2:$E$9999,'QUALIFIED EFH'!DX$5))</f>
        <v>0</v>
      </c>
      <c r="DY109" s="476">
        <f>IF(DY$2&lt;&gt;"",IF($C109&lt;&gt;"TBA",DY$2/114,0),SUMIFS('HOURS&amp;CYCLES INPUT'!$F$2:$F$9999,'HOURS&amp;CYCLES INPUT'!$C$2:$C$9999,'QUALIFIED EFH'!$C109,'HOURS&amp;CYCLES INPUT'!$D$2:$D$9999,'QUALIFIED EFH'!DY$4,'HOURS&amp;CYCLES INPUT'!$E$2:$E$9999,'QUALIFIED EFH'!DY$5))</f>
        <v>0</v>
      </c>
      <c r="DZ109" s="476">
        <f>IF(DZ$2&lt;&gt;"",IF($C109&lt;&gt;"TBA",DZ$2/114,0),SUMIFS('HOURS&amp;CYCLES INPUT'!$F$2:$F$9999,'HOURS&amp;CYCLES INPUT'!$C$2:$C$9999,'QUALIFIED EFH'!$C109,'HOURS&amp;CYCLES INPUT'!$D$2:$D$9999,'QUALIFIED EFH'!DZ$4,'HOURS&amp;CYCLES INPUT'!$E$2:$E$9999,'QUALIFIED EFH'!DZ$5))</f>
        <v>0</v>
      </c>
      <c r="EA109" s="476">
        <f>IF(EA$2&lt;&gt;"",IF($C109&lt;&gt;"TBA",EA$2/114,0),SUMIFS('HOURS&amp;CYCLES INPUT'!$F$2:$F$9999,'HOURS&amp;CYCLES INPUT'!$C$2:$C$9999,'QUALIFIED EFH'!$C109,'HOURS&amp;CYCLES INPUT'!$D$2:$D$9999,'QUALIFIED EFH'!EA$4,'HOURS&amp;CYCLES INPUT'!$E$2:$E$9999,'QUALIFIED EFH'!EA$5))</f>
        <v>0</v>
      </c>
      <c r="EB109" s="476">
        <f>IF(EB$2&lt;&gt;"",IF($C109&lt;&gt;"TBA",EB$2/114,0),SUMIFS('HOURS&amp;CYCLES INPUT'!$F$2:$F$9999,'HOURS&amp;CYCLES INPUT'!$C$2:$C$9999,'QUALIFIED EFH'!$C109,'HOURS&amp;CYCLES INPUT'!$D$2:$D$9999,'QUALIFIED EFH'!EB$4,'HOURS&amp;CYCLES INPUT'!$E$2:$E$9999,'QUALIFIED EFH'!EB$5))</f>
        <v>0</v>
      </c>
      <c r="EC109" s="476">
        <f>IF(EC$2&lt;&gt;"",IF($C109&lt;&gt;"TBA",EC$2/114,0),SUMIFS('HOURS&amp;CYCLES INPUT'!$F$2:$F$9999,'HOURS&amp;CYCLES INPUT'!$C$2:$C$9999,'QUALIFIED EFH'!$C109,'HOURS&amp;CYCLES INPUT'!$D$2:$D$9999,'QUALIFIED EFH'!EC$4,'HOURS&amp;CYCLES INPUT'!$E$2:$E$9999,'QUALIFIED EFH'!EC$5))</f>
        <v>0</v>
      </c>
      <c r="ED109" s="476">
        <f>IF(ED$2&lt;&gt;"",IF($C109&lt;&gt;"TBA",ED$2/114,0),SUMIFS('HOURS&amp;CYCLES INPUT'!$F$2:$F$9999,'HOURS&amp;CYCLES INPUT'!$C$2:$C$9999,'QUALIFIED EFH'!$C109,'HOURS&amp;CYCLES INPUT'!$D$2:$D$9999,'QUALIFIED EFH'!ED$4,'HOURS&amp;CYCLES INPUT'!$E$2:$E$9999,'QUALIFIED EFH'!ED$5))</f>
        <v>0</v>
      </c>
      <c r="EE109" s="476">
        <f>IF(EE$2&lt;&gt;"",IF($C109&lt;&gt;"TBA",EE$2/114,0),SUMIFS('HOURS&amp;CYCLES INPUT'!$F$2:$F$9999,'HOURS&amp;CYCLES INPUT'!$C$2:$C$9999,'QUALIFIED EFH'!$C109,'HOURS&amp;CYCLES INPUT'!$D$2:$D$9999,'QUALIFIED EFH'!EE$4,'HOURS&amp;CYCLES INPUT'!$E$2:$E$9999,'QUALIFIED EFH'!EE$5))</f>
        <v>0</v>
      </c>
      <c r="EF109" s="476">
        <f>IF(EF$2&lt;&gt;"",IF($C109&lt;&gt;"TBA",EF$2/114,0),SUMIFS('HOURS&amp;CYCLES INPUT'!$F$2:$F$9999,'HOURS&amp;CYCLES INPUT'!$C$2:$C$9999,'QUALIFIED EFH'!$C109,'HOURS&amp;CYCLES INPUT'!$D$2:$D$9999,'QUALIFIED EFH'!EF$4,'HOURS&amp;CYCLES INPUT'!$E$2:$E$9999,'QUALIFIED EFH'!EF$5))</f>
        <v>0</v>
      </c>
      <c r="EG109" s="476">
        <f>IF(EG$2&lt;&gt;"",IF($C109&lt;&gt;"TBA",EG$2/114,0),SUMIFS('HOURS&amp;CYCLES INPUT'!$F$2:$F$9999,'HOURS&amp;CYCLES INPUT'!$C$2:$C$9999,'QUALIFIED EFH'!$C109,'HOURS&amp;CYCLES INPUT'!$D$2:$D$9999,'QUALIFIED EFH'!EG$4,'HOURS&amp;CYCLES INPUT'!$E$2:$E$9999,'QUALIFIED EFH'!EG$5))</f>
        <v>0</v>
      </c>
      <c r="EH109" s="476">
        <f>IF(EH$2&lt;&gt;"",IF($C109&lt;&gt;"TBA",EH$2/114,0),SUMIFS('HOURS&amp;CYCLES INPUT'!$F$2:$F$9999,'HOURS&amp;CYCLES INPUT'!$C$2:$C$9999,'QUALIFIED EFH'!$C109,'HOURS&amp;CYCLES INPUT'!$D$2:$D$9999,'QUALIFIED EFH'!EH$4,'HOURS&amp;CYCLES INPUT'!$E$2:$E$9999,'QUALIFIED EFH'!EH$5))</f>
        <v>0</v>
      </c>
      <c r="EI109" s="476">
        <f>IF(EI$2&lt;&gt;"",IF($C109&lt;&gt;"TBA",EI$2/114,0),SUMIFS('HOURS&amp;CYCLES INPUT'!$F$2:$F$9999,'HOURS&amp;CYCLES INPUT'!$C$2:$C$9999,'QUALIFIED EFH'!$C109,'HOURS&amp;CYCLES INPUT'!$D$2:$D$9999,'QUALIFIED EFH'!EI$4,'HOURS&amp;CYCLES INPUT'!$E$2:$E$9999,'QUALIFIED EFH'!EI$5))</f>
        <v>0</v>
      </c>
      <c r="EJ109" s="476">
        <f>IF(EJ$2&lt;&gt;"",IF($C109&lt;&gt;"TBA",EJ$2/114,0),SUMIFS('HOURS&amp;CYCLES INPUT'!$F$2:$F$9999,'HOURS&amp;CYCLES INPUT'!$C$2:$C$9999,'QUALIFIED EFH'!$C109,'HOURS&amp;CYCLES INPUT'!$D$2:$D$9999,'QUALIFIED EFH'!EJ$4,'HOURS&amp;CYCLES INPUT'!$E$2:$E$9999,'QUALIFIED EFH'!EJ$5))</f>
        <v>0</v>
      </c>
      <c r="EK109" s="476">
        <f>IF(EK$2&lt;&gt;"",IF($C109&lt;&gt;"TBA",EK$2/114,0),SUMIFS('HOURS&amp;CYCLES INPUT'!$F$2:$F$9999,'HOURS&amp;CYCLES INPUT'!$C$2:$C$9999,'QUALIFIED EFH'!$C109,'HOURS&amp;CYCLES INPUT'!$D$2:$D$9999,'QUALIFIED EFH'!EK$4,'HOURS&amp;CYCLES INPUT'!$E$2:$E$9999,'QUALIFIED EFH'!EK$5))</f>
        <v>0</v>
      </c>
      <c r="EL109" s="476">
        <f>IF(EL$2&lt;&gt;"",IF($C109&lt;&gt;"TBA",EL$2/114,0),SUMIFS('HOURS&amp;CYCLES INPUT'!$F$2:$F$9999,'HOURS&amp;CYCLES INPUT'!$C$2:$C$9999,'QUALIFIED EFH'!$C109,'HOURS&amp;CYCLES INPUT'!$D$2:$D$9999,'QUALIFIED EFH'!EL$4,'HOURS&amp;CYCLES INPUT'!$E$2:$E$9999,'QUALIFIED EFH'!EL$5))</f>
        <v>0</v>
      </c>
      <c r="EM109" s="476">
        <f>IF(EM$2&lt;&gt;"",IF($C109&lt;&gt;"TBA",EM$2/114,0),SUMIFS('HOURS&amp;CYCLES INPUT'!$F$2:$F$9999,'HOURS&amp;CYCLES INPUT'!$C$2:$C$9999,'QUALIFIED EFH'!$C109,'HOURS&amp;CYCLES INPUT'!$D$2:$D$9999,'QUALIFIED EFH'!EM$4,'HOURS&amp;CYCLES INPUT'!$E$2:$E$9999,'QUALIFIED EFH'!EM$5))</f>
        <v>0</v>
      </c>
      <c r="EN109" s="476">
        <f>IF(EN$2&lt;&gt;"",IF($C109&lt;&gt;"TBA",EN$2/114,0),SUMIFS('HOURS&amp;CYCLES INPUT'!$F$2:$F$9999,'HOURS&amp;CYCLES INPUT'!$C$2:$C$9999,'QUALIFIED EFH'!$C109,'HOURS&amp;CYCLES INPUT'!$D$2:$D$9999,'QUALIFIED EFH'!EN$4,'HOURS&amp;CYCLES INPUT'!$E$2:$E$9999,'QUALIFIED EFH'!EN$5))</f>
        <v>0</v>
      </c>
      <c r="EO109" s="476">
        <f>IF(EO$2&lt;&gt;"",IF($C109&lt;&gt;"TBA",EO$2/114,0),SUMIFS('HOURS&amp;CYCLES INPUT'!$F$2:$F$9999,'HOURS&amp;CYCLES INPUT'!$C$2:$C$9999,'QUALIFIED EFH'!$C109,'HOURS&amp;CYCLES INPUT'!$D$2:$D$9999,'QUALIFIED EFH'!EO$4,'HOURS&amp;CYCLES INPUT'!$E$2:$E$9999,'QUALIFIED EFH'!EO$5))</f>
        <v>0</v>
      </c>
      <c r="EP109" s="476">
        <f>IF(EP$2&lt;&gt;"",IF($C109&lt;&gt;"TBA",EP$2/114,0),SUMIFS('HOURS&amp;CYCLES INPUT'!$F$2:$F$9999,'HOURS&amp;CYCLES INPUT'!$C$2:$C$9999,'QUALIFIED EFH'!$C109,'HOURS&amp;CYCLES INPUT'!$D$2:$D$9999,'QUALIFIED EFH'!EP$4,'HOURS&amp;CYCLES INPUT'!$E$2:$E$9999,'QUALIFIED EFH'!EP$5))</f>
        <v>0</v>
      </c>
      <c r="EQ109" s="476">
        <f>IF(EQ$2&lt;&gt;"",IF($C109&lt;&gt;"TBA",EQ$2/114,0),SUMIFS('HOURS&amp;CYCLES INPUT'!$F$2:$F$9999,'HOURS&amp;CYCLES INPUT'!$C$2:$C$9999,'QUALIFIED EFH'!$C109,'HOURS&amp;CYCLES INPUT'!$D$2:$D$9999,'QUALIFIED EFH'!EQ$4,'HOURS&amp;CYCLES INPUT'!$E$2:$E$9999,'QUALIFIED EFH'!EQ$5))</f>
        <v>0</v>
      </c>
      <c r="ER109" s="476">
        <f>IF(ER$2&lt;&gt;"",IF($C109&lt;&gt;"TBA",ER$2/114,0),SUMIFS('HOURS&amp;CYCLES INPUT'!$F$2:$F$9999,'HOURS&amp;CYCLES INPUT'!$C$2:$C$9999,'QUALIFIED EFH'!$C109,'HOURS&amp;CYCLES INPUT'!$D$2:$D$9999,'QUALIFIED EFH'!ER$4,'HOURS&amp;CYCLES INPUT'!$E$2:$E$9999,'QUALIFIED EFH'!ER$5))</f>
        <v>0</v>
      </c>
      <c r="ES109" s="476">
        <f>IF(ES$2&lt;&gt;"",IF($C109&lt;&gt;"TBA",ES$2/114,0),SUMIFS('HOURS&amp;CYCLES INPUT'!$F$2:$F$9999,'HOURS&amp;CYCLES INPUT'!$C$2:$C$9999,'QUALIFIED EFH'!$C109,'HOURS&amp;CYCLES INPUT'!$D$2:$D$9999,'QUALIFIED EFH'!ES$4,'HOURS&amp;CYCLES INPUT'!$E$2:$E$9999,'QUALIFIED EFH'!ES$5))</f>
        <v>0</v>
      </c>
      <c r="ET109" s="476">
        <f>IF(ET$2&lt;&gt;"",IF($C109&lt;&gt;"TBA",ET$2/114,0),SUMIFS('HOURS&amp;CYCLES INPUT'!$F$2:$F$9999,'HOURS&amp;CYCLES INPUT'!$C$2:$C$9999,'QUALIFIED EFH'!$C109,'HOURS&amp;CYCLES INPUT'!$D$2:$D$9999,'QUALIFIED EFH'!ET$4,'HOURS&amp;CYCLES INPUT'!$E$2:$E$9999,'QUALIFIED EFH'!ET$5))</f>
        <v>0</v>
      </c>
      <c r="EU109" s="476">
        <f>IF(EU$2&lt;&gt;"",IF($C109&lt;&gt;"TBA",EU$2/114,0),SUMIFS('HOURS&amp;CYCLES INPUT'!$F$2:$F$9999,'HOURS&amp;CYCLES INPUT'!$C$2:$C$9999,'QUALIFIED EFH'!$C109,'HOURS&amp;CYCLES INPUT'!$D$2:$D$9999,'QUALIFIED EFH'!EU$4,'HOURS&amp;CYCLES INPUT'!$E$2:$E$9999,'QUALIFIED EFH'!EU$5))</f>
        <v>0</v>
      </c>
      <c r="EV109" s="476">
        <f>IF(EV$2&lt;&gt;"",IF($C109&lt;&gt;"TBA",EV$2/114,0),SUMIFS('HOURS&amp;CYCLES INPUT'!$F$2:$F$9999,'HOURS&amp;CYCLES INPUT'!$C$2:$C$9999,'QUALIFIED EFH'!$C109,'HOURS&amp;CYCLES INPUT'!$D$2:$D$9999,'QUALIFIED EFH'!EV$4,'HOURS&amp;CYCLES INPUT'!$E$2:$E$9999,'QUALIFIED EFH'!EV$5))</f>
        <v>0</v>
      </c>
      <c r="EW109" s="476">
        <f>IF(EW$2&lt;&gt;"",IF($C109&lt;&gt;"TBA",EW$2/114,0),SUMIFS('HOURS&amp;CYCLES INPUT'!$F$2:$F$9999,'HOURS&amp;CYCLES INPUT'!$C$2:$C$9999,'QUALIFIED EFH'!$C109,'HOURS&amp;CYCLES INPUT'!$D$2:$D$9999,'QUALIFIED EFH'!EW$4,'HOURS&amp;CYCLES INPUT'!$E$2:$E$9999,'QUALIFIED EFH'!EW$5))</f>
        <v>0</v>
      </c>
      <c r="EX109" s="476">
        <f>IF(EX$2&lt;&gt;"",IF($C109&lt;&gt;"TBA",EX$2/114,0),SUMIFS('HOURS&amp;CYCLES INPUT'!$F$2:$F$9999,'HOURS&amp;CYCLES INPUT'!$C$2:$C$9999,'QUALIFIED EFH'!$C109,'HOURS&amp;CYCLES INPUT'!$D$2:$D$9999,'QUALIFIED EFH'!EX$4,'HOURS&amp;CYCLES INPUT'!$E$2:$E$9999,'QUALIFIED EFH'!EX$5))</f>
        <v>0</v>
      </c>
      <c r="EY109" s="476">
        <f>IF(EY$2&lt;&gt;"",IF($C109&lt;&gt;"TBA",EY$2/114,0),SUMIFS('HOURS&amp;CYCLES INPUT'!$F$2:$F$9999,'HOURS&amp;CYCLES INPUT'!$C$2:$C$9999,'QUALIFIED EFH'!$C109,'HOURS&amp;CYCLES INPUT'!$D$2:$D$9999,'QUALIFIED EFH'!EY$4,'HOURS&amp;CYCLES INPUT'!$E$2:$E$9999,'QUALIFIED EFH'!EY$5))</f>
        <v>0</v>
      </c>
      <c r="EZ109" s="476">
        <f>IF(EZ$2&lt;&gt;"",IF($C109&lt;&gt;"TBA",EZ$2/114,0),SUMIFS('HOURS&amp;CYCLES INPUT'!$F$2:$F$9999,'HOURS&amp;CYCLES INPUT'!$C$2:$C$9999,'QUALIFIED EFH'!$C109,'HOURS&amp;CYCLES INPUT'!$D$2:$D$9999,'QUALIFIED EFH'!EZ$4,'HOURS&amp;CYCLES INPUT'!$E$2:$E$9999,'QUALIFIED EFH'!EZ$5))</f>
        <v>0</v>
      </c>
      <c r="FA109" s="476">
        <f>IF(FA$2&lt;&gt;"",IF($C109&lt;&gt;"TBA",FA$2/114,0),SUMIFS('HOURS&amp;CYCLES INPUT'!$F$2:$F$9999,'HOURS&amp;CYCLES INPUT'!$C$2:$C$9999,'QUALIFIED EFH'!$C109,'HOURS&amp;CYCLES INPUT'!$D$2:$D$9999,'QUALIFIED EFH'!FA$4,'HOURS&amp;CYCLES INPUT'!$E$2:$E$9999,'QUALIFIED EFH'!FA$5))</f>
        <v>0</v>
      </c>
      <c r="FB109" s="476">
        <f>IF(FB$2&lt;&gt;"",IF($C109&lt;&gt;"TBA",FB$2/114,0),SUMIFS('HOURS&amp;CYCLES INPUT'!$F$2:$F$9999,'HOURS&amp;CYCLES INPUT'!$C$2:$C$9999,'QUALIFIED EFH'!$C109,'HOURS&amp;CYCLES INPUT'!$D$2:$D$9999,'QUALIFIED EFH'!FB$4,'HOURS&amp;CYCLES INPUT'!$E$2:$E$9999,'QUALIFIED EFH'!FB$5))</f>
        <v>0</v>
      </c>
      <c r="FC109" s="476">
        <f>IF(FC$2&lt;&gt;"",IF($C109&lt;&gt;"TBA",FC$2/114,0),SUMIFS('HOURS&amp;CYCLES INPUT'!$F$2:$F$9999,'HOURS&amp;CYCLES INPUT'!$C$2:$C$9999,'QUALIFIED EFH'!$C109,'HOURS&amp;CYCLES INPUT'!$D$2:$D$9999,'QUALIFIED EFH'!FC$4,'HOURS&amp;CYCLES INPUT'!$E$2:$E$9999,'QUALIFIED EFH'!FC$5))</f>
        <v>0</v>
      </c>
      <c r="FD109" s="476">
        <f>IF(FD$2&lt;&gt;"",IF($C109&lt;&gt;"TBA",FD$2/114,0),SUMIFS('HOURS&amp;CYCLES INPUT'!$F$2:$F$9999,'HOURS&amp;CYCLES INPUT'!$C$2:$C$9999,'QUALIFIED EFH'!$C109,'HOURS&amp;CYCLES INPUT'!$D$2:$D$9999,'QUALIFIED EFH'!FD$4,'HOURS&amp;CYCLES INPUT'!$E$2:$E$9999,'QUALIFIED EFH'!FD$5))</f>
        <v>0</v>
      </c>
      <c r="FE109" s="476">
        <f>IF(FE$2&lt;&gt;"",IF($C109&lt;&gt;"TBA",FE$2/114,0),SUMIFS('HOURS&amp;CYCLES INPUT'!$F$2:$F$9999,'HOURS&amp;CYCLES INPUT'!$C$2:$C$9999,'QUALIFIED EFH'!$C109,'HOURS&amp;CYCLES INPUT'!$D$2:$D$9999,'QUALIFIED EFH'!FE$4,'HOURS&amp;CYCLES INPUT'!$E$2:$E$9999,'QUALIFIED EFH'!FE$5))</f>
        <v>0</v>
      </c>
      <c r="FF109" s="476">
        <f>IF(FF$2&lt;&gt;"",IF($C109&lt;&gt;"TBA",FF$2/114,0),SUMIFS('HOURS&amp;CYCLES INPUT'!$F$2:$F$9999,'HOURS&amp;CYCLES INPUT'!$C$2:$C$9999,'QUALIFIED EFH'!$C109,'HOURS&amp;CYCLES INPUT'!$D$2:$D$9999,'QUALIFIED EFH'!FF$4,'HOURS&amp;CYCLES INPUT'!$E$2:$E$9999,'QUALIFIED EFH'!FF$5))</f>
        <v>0</v>
      </c>
      <c r="FG109" s="476">
        <f>IF(FG$2&lt;&gt;"",IF($C109&lt;&gt;"TBA",FG$2/114,0),SUMIFS('HOURS&amp;CYCLES INPUT'!$F$2:$F$9999,'HOURS&amp;CYCLES INPUT'!$C$2:$C$9999,'QUALIFIED EFH'!$C109,'HOURS&amp;CYCLES INPUT'!$D$2:$D$9999,'QUALIFIED EFH'!FG$4,'HOURS&amp;CYCLES INPUT'!$E$2:$E$9999,'QUALIFIED EFH'!FG$5))</f>
        <v>0</v>
      </c>
      <c r="FH109" s="476">
        <f>IF(FH$2&lt;&gt;"",IF($C109&lt;&gt;"TBA",FH$2/114,0),SUMIFS('HOURS&amp;CYCLES INPUT'!$F$2:$F$9999,'HOURS&amp;CYCLES INPUT'!$C$2:$C$9999,'QUALIFIED EFH'!$C109,'HOURS&amp;CYCLES INPUT'!$D$2:$D$9999,'QUALIFIED EFH'!FH$4,'HOURS&amp;CYCLES INPUT'!$E$2:$E$9999,'QUALIFIED EFH'!FH$5))</f>
        <v>0</v>
      </c>
      <c r="FI109" s="476">
        <f>IF(FI$2&lt;&gt;"",IF($C109&lt;&gt;"TBA",FI$2/114,0),SUMIFS('HOURS&amp;CYCLES INPUT'!$F$2:$F$9999,'HOURS&amp;CYCLES INPUT'!$C$2:$C$9999,'QUALIFIED EFH'!$C109,'HOURS&amp;CYCLES INPUT'!$D$2:$D$9999,'QUALIFIED EFH'!FI$4,'HOURS&amp;CYCLES INPUT'!$E$2:$E$9999,'QUALIFIED EFH'!FI$5))</f>
        <v>0</v>
      </c>
      <c r="FJ109" s="476">
        <f>IF(FJ$2&lt;&gt;"",IF($C109&lt;&gt;"TBA",FJ$2/114,0),SUMIFS('HOURS&amp;CYCLES INPUT'!$F$2:$F$9999,'HOURS&amp;CYCLES INPUT'!$C$2:$C$9999,'QUALIFIED EFH'!$C109,'HOURS&amp;CYCLES INPUT'!$D$2:$D$9999,'QUALIFIED EFH'!FJ$4,'HOURS&amp;CYCLES INPUT'!$E$2:$E$9999,'QUALIFIED EFH'!FJ$5))</f>
        <v>0</v>
      </c>
      <c r="FK109" s="476">
        <f>IF(FK$2&lt;&gt;"",IF($C109&lt;&gt;"TBA",FK$2/114,0),SUMIFS('HOURS&amp;CYCLES INPUT'!$F$2:$F$9999,'HOURS&amp;CYCLES INPUT'!$C$2:$C$9999,'QUALIFIED EFH'!$C109,'HOURS&amp;CYCLES INPUT'!$D$2:$D$9999,'QUALIFIED EFH'!FK$4,'HOURS&amp;CYCLES INPUT'!$E$2:$E$9999,'QUALIFIED EFH'!FK$5))</f>
        <v>0</v>
      </c>
      <c r="FL109" s="476">
        <f>IF(FL$2&lt;&gt;"",IF($C109&lt;&gt;"TBA",FL$2/114,0),SUMIFS('HOURS&amp;CYCLES INPUT'!$F$2:$F$9999,'HOURS&amp;CYCLES INPUT'!$C$2:$C$9999,'QUALIFIED EFH'!$C109,'HOURS&amp;CYCLES INPUT'!$D$2:$D$9999,'QUALIFIED EFH'!FL$4,'HOURS&amp;CYCLES INPUT'!$E$2:$E$9999,'QUALIFIED EFH'!FL$5))</f>
        <v>0</v>
      </c>
      <c r="FM109" s="476">
        <f>IF(FM$2&lt;&gt;"",IF($C109&lt;&gt;"TBA",FM$2/114,0),SUMIFS('HOURS&amp;CYCLES INPUT'!$F$2:$F$9999,'HOURS&amp;CYCLES INPUT'!$C$2:$C$9999,'QUALIFIED EFH'!$C109,'HOURS&amp;CYCLES INPUT'!$D$2:$D$9999,'QUALIFIED EFH'!FM$4,'HOURS&amp;CYCLES INPUT'!$E$2:$E$9999,'QUALIFIED EFH'!FM$5))</f>
        <v>0</v>
      </c>
      <c r="FN109" s="476">
        <f>IF(FN$2&lt;&gt;"",IF($C109&lt;&gt;"TBA",FN$2/114,0),SUMIFS('HOURS&amp;CYCLES INPUT'!$F$2:$F$9999,'HOURS&amp;CYCLES INPUT'!$C$2:$C$9999,'QUALIFIED EFH'!$C109,'HOURS&amp;CYCLES INPUT'!$D$2:$D$9999,'QUALIFIED EFH'!FN$4,'HOURS&amp;CYCLES INPUT'!$E$2:$E$9999,'QUALIFIED EFH'!FN$5))</f>
        <v>0</v>
      </c>
      <c r="FO109" s="476">
        <f>IF(FO$2&lt;&gt;"",IF($C109&lt;&gt;"TBA",FO$2/114,0),SUMIFS('HOURS&amp;CYCLES INPUT'!$F$2:$F$9999,'HOURS&amp;CYCLES INPUT'!$C$2:$C$9999,'QUALIFIED EFH'!$C109,'HOURS&amp;CYCLES INPUT'!$D$2:$D$9999,'QUALIFIED EFH'!FO$4,'HOURS&amp;CYCLES INPUT'!$E$2:$E$9999,'QUALIFIED EFH'!FO$5))</f>
        <v>0</v>
      </c>
      <c r="FP109" s="476">
        <f>IF(FP$2&lt;&gt;"",IF($C109&lt;&gt;"TBA",FP$2/114,0),SUMIFS('HOURS&amp;CYCLES INPUT'!$F$2:$F$9999,'HOURS&amp;CYCLES INPUT'!$C$2:$C$9999,'QUALIFIED EFH'!$C109,'HOURS&amp;CYCLES INPUT'!$D$2:$D$9999,'QUALIFIED EFH'!FP$4,'HOURS&amp;CYCLES INPUT'!$E$2:$E$9999,'QUALIFIED EFH'!FP$5))</f>
        <v>0</v>
      </c>
      <c r="FQ109" s="476">
        <f>IF(FQ$2&lt;&gt;"",IF($C109&lt;&gt;"TBA",FQ$2/114,0),SUMIFS('HOURS&amp;CYCLES INPUT'!$F$2:$F$9999,'HOURS&amp;CYCLES INPUT'!$C$2:$C$9999,'QUALIFIED EFH'!$C109,'HOURS&amp;CYCLES INPUT'!$D$2:$D$9999,'QUALIFIED EFH'!FQ$4,'HOURS&amp;CYCLES INPUT'!$E$2:$E$9999,'QUALIFIED EFH'!FQ$5))</f>
        <v>0</v>
      </c>
      <c r="FR109" s="476">
        <f>IF(FR$2&lt;&gt;"",IF($C109&lt;&gt;"TBA",FR$2/114,0),SUMIFS('HOURS&amp;CYCLES INPUT'!$F$2:$F$9999,'HOURS&amp;CYCLES INPUT'!$C$2:$C$9999,'QUALIFIED EFH'!$C109,'HOURS&amp;CYCLES INPUT'!$D$2:$D$9999,'QUALIFIED EFH'!FR$4,'HOURS&amp;CYCLES INPUT'!$E$2:$E$9999,'QUALIFIED EFH'!FR$5))</f>
        <v>0</v>
      </c>
      <c r="FS109" s="476">
        <f>IF(FS$2&lt;&gt;"",IF($C109&lt;&gt;"TBA",FS$2/114,0),SUMIFS('HOURS&amp;CYCLES INPUT'!$F$2:$F$9999,'HOURS&amp;CYCLES INPUT'!$C$2:$C$9999,'QUALIFIED EFH'!$C109,'HOURS&amp;CYCLES INPUT'!$D$2:$D$9999,'QUALIFIED EFH'!FS$4,'HOURS&amp;CYCLES INPUT'!$E$2:$E$9999,'QUALIFIED EFH'!FS$5))</f>
        <v>0</v>
      </c>
      <c r="FT109" s="476">
        <f>IF(FT$2&lt;&gt;"",IF($C109&lt;&gt;"TBA",FT$2/114,0),SUMIFS('HOURS&amp;CYCLES INPUT'!$F$2:$F$9999,'HOURS&amp;CYCLES INPUT'!$C$2:$C$9999,'QUALIFIED EFH'!$C109,'HOURS&amp;CYCLES INPUT'!$D$2:$D$9999,'QUALIFIED EFH'!FT$4,'HOURS&amp;CYCLES INPUT'!$E$2:$E$9999,'QUALIFIED EFH'!FT$5))</f>
        <v>0</v>
      </c>
      <c r="FU109" s="476">
        <f>IF(FU$2&lt;&gt;"",IF($C109&lt;&gt;"TBA",FU$2/114,0),SUMIFS('HOURS&amp;CYCLES INPUT'!$F$2:$F$9999,'HOURS&amp;CYCLES INPUT'!$C$2:$C$9999,'QUALIFIED EFH'!$C109,'HOURS&amp;CYCLES INPUT'!$D$2:$D$9999,'QUALIFIED EFH'!FU$4,'HOURS&amp;CYCLES INPUT'!$E$2:$E$9999,'QUALIFIED EFH'!FU$5))</f>
        <v>0</v>
      </c>
      <c r="FV109" s="476">
        <f>IF(FV$2&lt;&gt;"",IF($C109&lt;&gt;"TBA",FV$2/114,0),SUMIFS('HOURS&amp;CYCLES INPUT'!$F$2:$F$9999,'HOURS&amp;CYCLES INPUT'!$C$2:$C$9999,'QUALIFIED EFH'!$C109,'HOURS&amp;CYCLES INPUT'!$D$2:$D$9999,'QUALIFIED EFH'!FV$4,'HOURS&amp;CYCLES INPUT'!$E$2:$E$9999,'QUALIFIED EFH'!FV$5))</f>
        <v>0</v>
      </c>
      <c r="FW109" s="476">
        <f>IF(FW$2&lt;&gt;"",IF($C109&lt;&gt;"TBA",FW$2/114,0),SUMIFS('HOURS&amp;CYCLES INPUT'!$F$2:$F$9999,'HOURS&amp;CYCLES INPUT'!$C$2:$C$9999,'QUALIFIED EFH'!$C109,'HOURS&amp;CYCLES INPUT'!$D$2:$D$9999,'QUALIFIED EFH'!FW$4,'HOURS&amp;CYCLES INPUT'!$E$2:$E$9999,'QUALIFIED EFH'!FW$5))</f>
        <v>0</v>
      </c>
      <c r="FX109" s="476">
        <f>IF(FX$2&lt;&gt;"",IF($C109&lt;&gt;"TBA",FX$2/114,0),SUMIFS('HOURS&amp;CYCLES INPUT'!$F$2:$F$9999,'HOURS&amp;CYCLES INPUT'!$C$2:$C$9999,'QUALIFIED EFH'!$C109,'HOURS&amp;CYCLES INPUT'!$D$2:$D$9999,'QUALIFIED EFH'!FX$4,'HOURS&amp;CYCLES INPUT'!$E$2:$E$9999,'QUALIFIED EFH'!FX$5))</f>
        <v>0</v>
      </c>
      <c r="FY109" s="476">
        <f>IF(FY$2&lt;&gt;"",IF($C109&lt;&gt;"TBA",FY$2/114,0),SUMIFS('HOURS&amp;CYCLES INPUT'!$F$2:$F$9999,'HOURS&amp;CYCLES INPUT'!$C$2:$C$9999,'QUALIFIED EFH'!$C109,'HOURS&amp;CYCLES INPUT'!$D$2:$D$9999,'QUALIFIED EFH'!FY$4,'HOURS&amp;CYCLES INPUT'!$E$2:$E$9999,'QUALIFIED EFH'!FY$5))</f>
        <v>0</v>
      </c>
      <c r="FZ109" s="476">
        <f>IF(FZ$2&lt;&gt;"",IF($C109&lt;&gt;"TBA",FZ$2/114,0),SUMIFS('HOURS&amp;CYCLES INPUT'!$F$2:$F$9999,'HOURS&amp;CYCLES INPUT'!$C$2:$C$9999,'QUALIFIED EFH'!$C109,'HOURS&amp;CYCLES INPUT'!$D$2:$D$9999,'QUALIFIED EFH'!FZ$4,'HOURS&amp;CYCLES INPUT'!$E$2:$E$9999,'QUALIFIED EFH'!FZ$5))</f>
        <v>0</v>
      </c>
      <c r="GA109" s="476">
        <f>IF(GA$2&lt;&gt;"",IF($C109&lt;&gt;"TBA",GA$2/114,0),SUMIFS('HOURS&amp;CYCLES INPUT'!$F$2:$F$9999,'HOURS&amp;CYCLES INPUT'!$C$2:$C$9999,'QUALIFIED EFH'!$C109,'HOURS&amp;CYCLES INPUT'!$D$2:$D$9999,'QUALIFIED EFH'!GA$4,'HOURS&amp;CYCLES INPUT'!$E$2:$E$9999,'QUALIFIED EFH'!GA$5))</f>
        <v>0</v>
      </c>
      <c r="GB109" s="476">
        <f>IF(GB$2&lt;&gt;"",IF($C109&lt;&gt;"TBA",GB$2/114,0),SUMIFS('HOURS&amp;CYCLES INPUT'!$F$2:$F$9999,'HOURS&amp;CYCLES INPUT'!$C$2:$C$9999,'QUALIFIED EFH'!$C109,'HOURS&amp;CYCLES INPUT'!$D$2:$D$9999,'QUALIFIED EFH'!GB$4,'HOURS&amp;CYCLES INPUT'!$E$2:$E$9999,'QUALIFIED EFH'!GB$5))</f>
        <v>0</v>
      </c>
    </row>
    <row r="110" spans="3:184" x14ac:dyDescent="0.35">
      <c r="C110" s="472">
        <f>'QUALIFIED ENGINES'!D143</f>
        <v>91496</v>
      </c>
      <c r="D110" s="476">
        <f>IF(D$2&lt;&gt;"",IF($C110&lt;&gt;"TBA",D$2/114,0),SUMIFS('HOURS&amp;CYCLES INPUT'!$F$2:$F$9999,'HOURS&amp;CYCLES INPUT'!$C$2:$C$9999,'QUALIFIED EFH'!$C110,'HOURS&amp;CYCLES INPUT'!$D$2:$D$9999,'QUALIFIED EFH'!D$4,'HOURS&amp;CYCLES INPUT'!$E$2:$E$9999,'QUALIFIED EFH'!D$5))</f>
        <v>0</v>
      </c>
      <c r="E110" s="476">
        <f>IF(E$2&lt;&gt;"",IF($C110&lt;&gt;"TBA",E$2/114,0),SUMIFS('HOURS&amp;CYCLES INPUT'!$F$2:$F$9999,'HOURS&amp;CYCLES INPUT'!$C$2:$C$9999,'QUALIFIED EFH'!$C110,'HOURS&amp;CYCLES INPUT'!$D$2:$D$9999,'QUALIFIED EFH'!E$4,'HOURS&amp;CYCLES INPUT'!$E$2:$E$9999,'QUALIFIED EFH'!E$5))</f>
        <v>0</v>
      </c>
      <c r="F110" s="476">
        <f>IF(F$2&lt;&gt;"",IF($C110&lt;&gt;"TBA",F$2/114,0),SUMIFS('HOURS&amp;CYCLES INPUT'!$F$2:$F$9999,'HOURS&amp;CYCLES INPUT'!$C$2:$C$9999,'QUALIFIED EFH'!$C110,'HOURS&amp;CYCLES INPUT'!$D$2:$D$9999,'QUALIFIED EFH'!F$4,'HOURS&amp;CYCLES INPUT'!$E$2:$E$9999,'QUALIFIED EFH'!F$5))</f>
        <v>0</v>
      </c>
      <c r="G110" s="476">
        <f>IF(G$2&lt;&gt;"",IF($C110&lt;&gt;"TBA",G$2/114,0),SUMIFS('HOURS&amp;CYCLES INPUT'!$F$2:$F$9999,'HOURS&amp;CYCLES INPUT'!$C$2:$C$9999,'QUALIFIED EFH'!$C110,'HOURS&amp;CYCLES INPUT'!$D$2:$D$9999,'QUALIFIED EFH'!G$4,'HOURS&amp;CYCLES INPUT'!$E$2:$E$9999,'QUALIFIED EFH'!G$5))</f>
        <v>0</v>
      </c>
      <c r="H110" s="476">
        <f>IF(H$2&lt;&gt;"",IF($C110&lt;&gt;"TBA",H$2/114,0),SUMIFS('HOURS&amp;CYCLES INPUT'!$F$2:$F$9999,'HOURS&amp;CYCLES INPUT'!$C$2:$C$9999,'QUALIFIED EFH'!$C110,'HOURS&amp;CYCLES INPUT'!$D$2:$D$9999,'QUALIFIED EFH'!H$4,'HOURS&amp;CYCLES INPUT'!$E$2:$E$9999,'QUALIFIED EFH'!H$5))</f>
        <v>0</v>
      </c>
      <c r="I110" s="476">
        <f>IF(I$2&lt;&gt;"",IF($C110&lt;&gt;"TBA",I$2/114,0),SUMIFS('HOURS&amp;CYCLES INPUT'!$F$2:$F$9999,'HOURS&amp;CYCLES INPUT'!$C$2:$C$9999,'QUALIFIED EFH'!$C110,'HOURS&amp;CYCLES INPUT'!$D$2:$D$9999,'QUALIFIED EFH'!I$4,'HOURS&amp;CYCLES INPUT'!$E$2:$E$9999,'QUALIFIED EFH'!I$5))</f>
        <v>0</v>
      </c>
      <c r="J110" s="476">
        <f>IF(J$2&lt;&gt;"",IF($C110&lt;&gt;"TBA",J$2/114,0),SUMIFS('HOURS&amp;CYCLES INPUT'!$F$2:$F$9999,'HOURS&amp;CYCLES INPUT'!$C$2:$C$9999,'QUALIFIED EFH'!$C110,'HOURS&amp;CYCLES INPUT'!$D$2:$D$9999,'QUALIFIED EFH'!J$4,'HOURS&amp;CYCLES INPUT'!$E$2:$E$9999,'QUALIFIED EFH'!J$5))</f>
        <v>0</v>
      </c>
      <c r="K110" s="476">
        <f>IF(K$2&lt;&gt;"",IF($C110&lt;&gt;"TBA",K$2/114,0),SUMIFS('HOURS&amp;CYCLES INPUT'!$F$2:$F$9999,'HOURS&amp;CYCLES INPUT'!$C$2:$C$9999,'QUALIFIED EFH'!$C110,'HOURS&amp;CYCLES INPUT'!$D$2:$D$9999,'QUALIFIED EFH'!K$4,'HOURS&amp;CYCLES INPUT'!$E$2:$E$9999,'QUALIFIED EFH'!K$5))</f>
        <v>0</v>
      </c>
      <c r="L110" s="476">
        <f>IF(L$2&lt;&gt;"",IF($C110&lt;&gt;"TBA",L$2/114,0),SUMIFS('HOURS&amp;CYCLES INPUT'!$F$2:$F$9999,'HOURS&amp;CYCLES INPUT'!$C$2:$C$9999,'QUALIFIED EFH'!$C110,'HOURS&amp;CYCLES INPUT'!$D$2:$D$9999,'QUALIFIED EFH'!L$4,'HOURS&amp;CYCLES INPUT'!$E$2:$E$9999,'QUALIFIED EFH'!L$5))</f>
        <v>0</v>
      </c>
      <c r="M110" s="476">
        <f>IF(M$2&lt;&gt;"",IF($C110&lt;&gt;"TBA",M$2/114,0),SUMIFS('HOURS&amp;CYCLES INPUT'!$F$2:$F$9999,'HOURS&amp;CYCLES INPUT'!$C$2:$C$9999,'QUALIFIED EFH'!$C110,'HOURS&amp;CYCLES INPUT'!$D$2:$D$9999,'QUALIFIED EFH'!M$4,'HOURS&amp;CYCLES INPUT'!$E$2:$E$9999,'QUALIFIED EFH'!M$5))</f>
        <v>0</v>
      </c>
      <c r="N110" s="476">
        <f>IF(N$2&lt;&gt;"",IF($C110&lt;&gt;"TBA",N$2/114,0),SUMIFS('HOURS&amp;CYCLES INPUT'!$F$2:$F$9999,'HOURS&amp;CYCLES INPUT'!$C$2:$C$9999,'QUALIFIED EFH'!$C110,'HOURS&amp;CYCLES INPUT'!$D$2:$D$9999,'QUALIFIED EFH'!N$4,'HOURS&amp;CYCLES INPUT'!$E$2:$E$9999,'QUALIFIED EFH'!N$5))</f>
        <v>0</v>
      </c>
      <c r="O110" s="476">
        <f>IF(O$2&lt;&gt;"",IF($C110&lt;&gt;"TBA",O$2/114,0),SUMIFS('HOURS&amp;CYCLES INPUT'!$F$2:$F$9999,'HOURS&amp;CYCLES INPUT'!$C$2:$C$9999,'QUALIFIED EFH'!$C110,'HOURS&amp;CYCLES INPUT'!$D$2:$D$9999,'QUALIFIED EFH'!O$4,'HOURS&amp;CYCLES INPUT'!$E$2:$E$9999,'QUALIFIED EFH'!O$5))</f>
        <v>0</v>
      </c>
      <c r="P110" s="476">
        <f>IF(P$2&lt;&gt;"",IF($C110&lt;&gt;"TBA",P$2/114,0),SUMIFS('HOURS&amp;CYCLES INPUT'!$F$2:$F$9999,'HOURS&amp;CYCLES INPUT'!$C$2:$C$9999,'QUALIFIED EFH'!$C110,'HOURS&amp;CYCLES INPUT'!$D$2:$D$9999,'QUALIFIED EFH'!P$4,'HOURS&amp;CYCLES INPUT'!$E$2:$E$9999,'QUALIFIED EFH'!P$5))</f>
        <v>0</v>
      </c>
      <c r="Q110" s="476">
        <f>IF(Q$2&lt;&gt;"",IF($C110&lt;&gt;"TBA",Q$2/114,0),SUMIFS('HOURS&amp;CYCLES INPUT'!$F$2:$F$9999,'HOURS&amp;CYCLES INPUT'!$C$2:$C$9999,'QUALIFIED EFH'!$C110,'HOURS&amp;CYCLES INPUT'!$D$2:$D$9999,'QUALIFIED EFH'!Q$4,'HOURS&amp;CYCLES INPUT'!$E$2:$E$9999,'QUALIFIED EFH'!Q$5))</f>
        <v>0</v>
      </c>
      <c r="R110" s="476">
        <f>IF(R$1&lt;&gt;"",IF($C110&lt;&gt;"TBA",R$1/114,0),SUMIFS('HOURS&amp;CYCLES INPUT'!$F$2:$F$9999,'HOURS&amp;CYCLES INPUT'!$C$2:$C$9999,'QUALIFIED EFH'!$C110,'HOURS&amp;CYCLES INPUT'!$D$2:$D$9999,'QUALIFIED EFH'!R$4,'HOURS&amp;CYCLES INPUT'!$E$2:$E$9999,'QUALIFIED EFH'!R$5))</f>
        <v>0</v>
      </c>
      <c r="S110" s="476">
        <f>IF(S$2&lt;&gt;"",IF($C110&lt;&gt;"TBA",S$2/114,0),SUMIFS('HOURS&amp;CYCLES INPUT'!$F$2:$F$9999,'HOURS&amp;CYCLES INPUT'!$C$2:$C$9999,'QUALIFIED EFH'!$C110,'HOURS&amp;CYCLES INPUT'!$D$2:$D$9999,'QUALIFIED EFH'!S$4,'HOURS&amp;CYCLES INPUT'!$E$2:$E$9999,'QUALIFIED EFH'!S$5))</f>
        <v>0</v>
      </c>
      <c r="T110" s="476">
        <f>IF(T$2&lt;&gt;"",IF($C110&lt;&gt;"TBA",T$2/114,0),SUMIFS('HOURS&amp;CYCLES INPUT'!$F$2:$F$9999,'HOURS&amp;CYCLES INPUT'!$C$2:$C$9999,'QUALIFIED EFH'!$C110,'HOURS&amp;CYCLES INPUT'!$D$2:$D$9999,'QUALIFIED EFH'!T$4,'HOURS&amp;CYCLES INPUT'!$E$2:$E$9999,'QUALIFIED EFH'!T$5))</f>
        <v>0</v>
      </c>
      <c r="U110" s="476">
        <f>IF(U$2&lt;&gt;"",IF($C110&lt;&gt;"TBA",U$2/114,0),SUMIFS('HOURS&amp;CYCLES INPUT'!$F$2:$F$9999,'HOURS&amp;CYCLES INPUT'!$C$2:$C$9999,'QUALIFIED EFH'!$C110,'HOURS&amp;CYCLES INPUT'!$D$2:$D$9999,'QUALIFIED EFH'!U$4,'HOURS&amp;CYCLES INPUT'!$E$2:$E$9999,'QUALIFIED EFH'!U$5))</f>
        <v>0</v>
      </c>
      <c r="V110" s="476">
        <f>IF(V$2&lt;&gt;"",IF($C110&lt;&gt;"TBA",V$2/114,0),SUMIFS('HOURS&amp;CYCLES INPUT'!$F$2:$F$9999,'HOURS&amp;CYCLES INPUT'!$C$2:$C$9999,'QUALIFIED EFH'!$C110,'HOURS&amp;CYCLES INPUT'!$D$2:$D$9999,'QUALIFIED EFH'!V$4,'HOURS&amp;CYCLES INPUT'!$E$2:$E$9999,'QUALIFIED EFH'!V$5))</f>
        <v>0</v>
      </c>
      <c r="W110" s="476">
        <f>IF(W$2&lt;&gt;"",IF($C110&lt;&gt;"TBA",W$2/114,0),SUMIFS('HOURS&amp;CYCLES INPUT'!$F$2:$F$9999,'HOURS&amp;CYCLES INPUT'!$C$2:$C$9999,'QUALIFIED EFH'!$C110,'HOURS&amp;CYCLES INPUT'!$D$2:$D$9999,'QUALIFIED EFH'!W$4,'HOURS&amp;CYCLES INPUT'!$E$2:$E$9999,'QUALIFIED EFH'!W$5))</f>
        <v>0</v>
      </c>
      <c r="X110" s="476">
        <f>IF(X$2&lt;&gt;"",IF($C110&lt;&gt;"TBA",X$2/114,0),SUMIFS('HOURS&amp;CYCLES INPUT'!$F$2:$F$9999,'HOURS&amp;CYCLES INPUT'!$C$2:$C$9999,'QUALIFIED EFH'!$C110,'HOURS&amp;CYCLES INPUT'!$D$2:$D$9999,'QUALIFIED EFH'!X$4,'HOURS&amp;CYCLES INPUT'!$E$2:$E$9999,'QUALIFIED EFH'!X$5))</f>
        <v>0</v>
      </c>
      <c r="Y110" s="476">
        <f>IF(Y$2&lt;&gt;"",IF($C110&lt;&gt;"TBA",Y$2/114,0),SUMIFS('HOURS&amp;CYCLES INPUT'!$F$2:$F$9999,'HOURS&amp;CYCLES INPUT'!$C$2:$C$9999,'QUALIFIED EFH'!$C110,'HOURS&amp;CYCLES INPUT'!$D$2:$D$9999,'QUALIFIED EFH'!Y$4,'HOURS&amp;CYCLES INPUT'!$E$2:$E$9999,'QUALIFIED EFH'!Y$5))</f>
        <v>0</v>
      </c>
      <c r="Z110" s="476">
        <f>IF(Z$2&lt;&gt;"",IF($C110&lt;&gt;"TBA",Z$2/114,0),SUMIFS('HOURS&amp;CYCLES INPUT'!$F$2:$F$9999,'HOURS&amp;CYCLES INPUT'!$C$2:$C$9999,'QUALIFIED EFH'!$C110,'HOURS&amp;CYCLES INPUT'!$D$2:$D$9999,'QUALIFIED EFH'!Z$4,'HOURS&amp;CYCLES INPUT'!$E$2:$E$9999,'QUALIFIED EFH'!Z$5))</f>
        <v>72.739999999999995</v>
      </c>
      <c r="AA110" s="476">
        <f>IF(AA$2&lt;&gt;"",IF($C110&lt;&gt;"TBA",AA$2/114,0),SUMIFS('HOURS&amp;CYCLES INPUT'!$F$2:$F$9999,'HOURS&amp;CYCLES INPUT'!$C$2:$C$9999,'QUALIFIED EFH'!$C110,'HOURS&amp;CYCLES INPUT'!$D$2:$D$9999,'QUALIFIED EFH'!AA$4,'HOURS&amp;CYCLES INPUT'!$E$2:$E$9999,'QUALIFIED EFH'!AA$5))</f>
        <v>427.48</v>
      </c>
      <c r="AB110" s="476">
        <f>IF(AB$2&lt;&gt;"",IF($C110&lt;&gt;"TBA",AB$2/114,0),SUMIFS('HOURS&amp;CYCLES INPUT'!$F$2:$F$9999,'HOURS&amp;CYCLES INPUT'!$C$2:$C$9999,'QUALIFIED EFH'!$C110,'HOURS&amp;CYCLES INPUT'!$D$2:$D$9999,'QUALIFIED EFH'!AB$4,'HOURS&amp;CYCLES INPUT'!$E$2:$E$9999,'QUALIFIED EFH'!AB$5))</f>
        <v>454.37</v>
      </c>
      <c r="AC110" s="476">
        <f>IF(AC$2&lt;&gt;"",IF($C110&lt;&gt;"TBA",AC$2/114,0),SUMIFS('HOURS&amp;CYCLES INPUT'!$F$2:$F$9999,'HOURS&amp;CYCLES INPUT'!$C$2:$C$9999,'QUALIFIED EFH'!$C110,'HOURS&amp;CYCLES INPUT'!$D$2:$D$9999,'QUALIFIED EFH'!AC$4,'HOURS&amp;CYCLES INPUT'!$E$2:$E$9999,'QUALIFIED EFH'!AC$5))</f>
        <v>392.68</v>
      </c>
      <c r="AD110" s="476">
        <f>IF(AD$2&lt;&gt;"",IF($C110&lt;&gt;"TBA",AD$2/114,0),SUMIFS('HOURS&amp;CYCLES INPUT'!$F$2:$F$9999,'HOURS&amp;CYCLES INPUT'!$C$2:$C$9999,'QUALIFIED EFH'!$C110,'HOURS&amp;CYCLES INPUT'!$D$2:$D$9999,'QUALIFIED EFH'!AD$4,'HOURS&amp;CYCLES INPUT'!$E$2:$E$9999,'QUALIFIED EFH'!AD$5))</f>
        <v>375.82</v>
      </c>
      <c r="AE110" s="476">
        <f>IF(AE$2&lt;&gt;"",IF($C110&lt;&gt;"TBA",AE$2/114,0),SUMIFS('HOURS&amp;CYCLES INPUT'!$F$2:$F$9999,'HOURS&amp;CYCLES INPUT'!$C$2:$C$9999,'QUALIFIED EFH'!$C110,'HOURS&amp;CYCLES INPUT'!$D$2:$D$9999,'QUALIFIED EFH'!AE$4,'HOURS&amp;CYCLES INPUT'!$E$2:$E$9999,'QUALIFIED EFH'!AE$5))</f>
        <v>449.38</v>
      </c>
      <c r="AF110" s="476">
        <f>IF(AF$2&lt;&gt;"",IF($C110&lt;&gt;"TBA",AF$2/114,0),SUMIFS('HOURS&amp;CYCLES INPUT'!$F$2:$F$9999,'HOURS&amp;CYCLES INPUT'!$C$2:$C$9999,'QUALIFIED EFH'!$C110,'HOURS&amp;CYCLES INPUT'!$D$2:$D$9999,'QUALIFIED EFH'!AF$4,'HOURS&amp;CYCLES INPUT'!$E$2:$E$9999,'QUALIFIED EFH'!AF$5))</f>
        <v>431.8</v>
      </c>
      <c r="AG110" s="476">
        <f>IF(AG$2&lt;&gt;"",IF($C110&lt;&gt;"TBA",AG$2/114,0),SUMIFS('HOURS&amp;CYCLES INPUT'!$F$2:$F$9999,'HOURS&amp;CYCLES INPUT'!$C$2:$C$9999,'QUALIFIED EFH'!$C110,'HOURS&amp;CYCLES INPUT'!$D$2:$D$9999,'QUALIFIED EFH'!AG$4,'HOURS&amp;CYCLES INPUT'!$E$2:$E$9999,'QUALIFIED EFH'!AG$5))</f>
        <v>360.27</v>
      </c>
      <c r="AH110" s="476">
        <f>IF(AH$2&lt;&gt;"",IF($C110&lt;&gt;"TBA",AH$2/114,0),SUMIFS('HOURS&amp;CYCLES INPUT'!$F$2:$F$9999,'HOURS&amp;CYCLES INPUT'!$C$2:$C$9999,'QUALIFIED EFH'!$C110,'HOURS&amp;CYCLES INPUT'!$D$2:$D$9999,'QUALIFIED EFH'!AH$4,'HOURS&amp;CYCLES INPUT'!$E$2:$E$9999,'QUALIFIED EFH'!AH$5))</f>
        <v>385.43</v>
      </c>
      <c r="AI110" s="476">
        <f>IF(AI$2&lt;&gt;"",IF($C110&lt;&gt;"TBA",AI$2/114,0),SUMIFS('HOURS&amp;CYCLES INPUT'!$F$2:$F$9999,'HOURS&amp;CYCLES INPUT'!$C$2:$C$9999,'QUALIFIED EFH'!$C110,'HOURS&amp;CYCLES INPUT'!$D$2:$D$9999,'QUALIFIED EFH'!AI$4,'HOURS&amp;CYCLES INPUT'!$E$2:$E$9999,'QUALIFIED EFH'!AI$5))</f>
        <v>468.8</v>
      </c>
      <c r="AJ110" s="476">
        <f>IF(AJ$2&lt;&gt;"",IF($C110&lt;&gt;"TBA",AJ$2/114,0),SUMIFS('HOURS&amp;CYCLES INPUT'!$F$2:$F$9999,'HOURS&amp;CYCLES INPUT'!$C$2:$C$9999,'QUALIFIED EFH'!$C110,'HOURS&amp;CYCLES INPUT'!$D$2:$D$9999,'QUALIFIED EFH'!AJ$4,'HOURS&amp;CYCLES INPUT'!$E$2:$E$9999,'QUALIFIED EFH'!AJ$5))</f>
        <v>431.94</v>
      </c>
      <c r="AK110" s="476">
        <f>IF(AK$2&lt;&gt;"",IF($C110&lt;&gt;"TBA",AK$2/114,0),SUMIFS('HOURS&amp;CYCLES INPUT'!$F$2:$F$9999,'HOURS&amp;CYCLES INPUT'!$C$2:$C$9999,'QUALIFIED EFH'!$C110,'HOURS&amp;CYCLES INPUT'!$D$2:$D$9999,'QUALIFIED EFH'!AK$4,'HOURS&amp;CYCLES INPUT'!$E$2:$E$9999,'QUALIFIED EFH'!AK$5))</f>
        <v>378.26</v>
      </c>
      <c r="AL110" s="476">
        <f>IF(AL$2&lt;&gt;"",IF($C110&lt;&gt;"TBA",AL$2/114,0),SUMIFS('HOURS&amp;CYCLES INPUT'!$F$2:$F$9999,'HOURS&amp;CYCLES INPUT'!$C$2:$C$9999,'QUALIFIED EFH'!$C110,'HOURS&amp;CYCLES INPUT'!$D$2:$D$9999,'QUALIFIED EFH'!AL$4,'HOURS&amp;CYCLES INPUT'!$E$2:$E$9999,'QUALIFIED EFH'!AL$5))</f>
        <v>466.65</v>
      </c>
      <c r="AM110" s="476">
        <f>IF(AM$2&lt;&gt;"",IF($C110&lt;&gt;"TBA",AM$2/114,0),SUMIFS('HOURS&amp;CYCLES INPUT'!$F$2:$F$9999,'HOURS&amp;CYCLES INPUT'!$C$2:$C$9999,'QUALIFIED EFH'!$C110,'HOURS&amp;CYCLES INPUT'!$D$2:$D$9999,'QUALIFIED EFH'!AM$4,'HOURS&amp;CYCLES INPUT'!$E$2:$E$9999,'QUALIFIED EFH'!AM$5))</f>
        <v>408.9</v>
      </c>
      <c r="AN110" s="476">
        <f>IF(AN$2&lt;&gt;"",IF($C110&lt;&gt;"TBA",AN$2/114,0),SUMIFS('HOURS&amp;CYCLES INPUT'!$F$2:$F$9999,'HOURS&amp;CYCLES INPUT'!$C$2:$C$9999,'QUALIFIED EFH'!$C110,'HOURS&amp;CYCLES INPUT'!$D$2:$D$9999,'QUALIFIED EFH'!AN$4,'HOURS&amp;CYCLES INPUT'!$E$2:$E$9999,'QUALIFIED EFH'!AN$5))</f>
        <v>398.87</v>
      </c>
      <c r="AO110" s="476">
        <f>IF(AO$2&lt;&gt;"",IF($C110&lt;&gt;"TBA",AO$2/114,0),SUMIFS('HOURS&amp;CYCLES INPUT'!$F$2:$F$9999,'HOURS&amp;CYCLES INPUT'!$C$2:$C$9999,'QUALIFIED EFH'!$C110,'HOURS&amp;CYCLES INPUT'!$D$2:$D$9999,'QUALIFIED EFH'!AO$4,'HOURS&amp;CYCLES INPUT'!$E$2:$E$9999,'QUALIFIED EFH'!AO$5))</f>
        <v>447.95</v>
      </c>
      <c r="AP110" s="476">
        <f>IF(AP$2&lt;&gt;"",IF($C110&lt;&gt;"TBA",AP$2/114,0),SUMIFS('HOURS&amp;CYCLES INPUT'!$F$2:$F$9999,'HOURS&amp;CYCLES INPUT'!$C$2:$C$9999,'QUALIFIED EFH'!$C110,'HOURS&amp;CYCLES INPUT'!$D$2:$D$9999,'QUALIFIED EFH'!AP$4,'HOURS&amp;CYCLES INPUT'!$E$2:$E$9999,'QUALIFIED EFH'!AP$5))</f>
        <v>419.05</v>
      </c>
      <c r="AQ110" s="476">
        <f>IF(AQ$2&lt;&gt;"",IF($C110&lt;&gt;"TBA",AQ$2/114,0),SUMIFS('HOURS&amp;CYCLES INPUT'!$F$2:$F$9999,'HOURS&amp;CYCLES INPUT'!$C$2:$C$9999,'QUALIFIED EFH'!$C110,'HOURS&amp;CYCLES INPUT'!$D$2:$D$9999,'QUALIFIED EFH'!AQ$4,'HOURS&amp;CYCLES INPUT'!$E$2:$E$9999,'QUALIFIED EFH'!AQ$5))</f>
        <v>294.95999999999998</v>
      </c>
      <c r="AR110" s="476">
        <f>IF(AR$2&lt;&gt;"",IF($C110&lt;&gt;"TBA",AR$2/114,0),SUMIFS('HOURS&amp;CYCLES INPUT'!$F$2:$F$9999,'HOURS&amp;CYCLES INPUT'!$C$2:$C$9999,'QUALIFIED EFH'!$C110,'HOURS&amp;CYCLES INPUT'!$D$2:$D$9999,'QUALIFIED EFH'!AR$4,'HOURS&amp;CYCLES INPUT'!$E$2:$E$9999,'QUALIFIED EFH'!AR$5))</f>
        <v>0</v>
      </c>
      <c r="AS110" s="476">
        <f>IF(AS$2&lt;&gt;"",IF($C110&lt;&gt;"TBA",AS$2/114,0),SUMIFS('HOURS&amp;CYCLES INPUT'!$F$2:$F$9999,'HOURS&amp;CYCLES INPUT'!$C$2:$C$9999,'QUALIFIED EFH'!$C110,'HOURS&amp;CYCLES INPUT'!$D$2:$D$9999,'QUALIFIED EFH'!AS$4,'HOURS&amp;CYCLES INPUT'!$E$2:$E$9999,'QUALIFIED EFH'!AS$5))</f>
        <v>0</v>
      </c>
      <c r="AT110" s="476">
        <f>IF(AT$2&lt;&gt;"",IF($C110&lt;&gt;"TBA",AT$2/114,0),SUMIFS('HOURS&amp;CYCLES INPUT'!$F$2:$F$9999,'HOURS&amp;CYCLES INPUT'!$C$2:$C$9999,'QUALIFIED EFH'!$C110,'HOURS&amp;CYCLES INPUT'!$D$2:$D$9999,'QUALIFIED EFH'!AT$4,'HOURS&amp;CYCLES INPUT'!$E$2:$E$9999,'QUALIFIED EFH'!AT$5))</f>
        <v>0</v>
      </c>
      <c r="AU110" s="476">
        <f>IF(AU$2&lt;&gt;"",IF($C110&lt;&gt;"TBA",AU$2/114,0),SUMIFS('HOURS&amp;CYCLES INPUT'!$F$2:$F$9999,'HOURS&amp;CYCLES INPUT'!$C$2:$C$9999,'QUALIFIED EFH'!$C110,'HOURS&amp;CYCLES INPUT'!$D$2:$D$9999,'QUALIFIED EFH'!AU$4,'HOURS&amp;CYCLES INPUT'!$E$2:$E$9999,'QUALIFIED EFH'!AU$5))</f>
        <v>0.99</v>
      </c>
      <c r="AV110" s="476">
        <f>IF(AV$2&lt;&gt;"",IF($C110&lt;&gt;"TBA",AV$2/114,0),SUMIFS('HOURS&amp;CYCLES INPUT'!$F$2:$F$9999,'HOURS&amp;CYCLES INPUT'!$C$2:$C$9999,'QUALIFIED EFH'!$C110,'HOURS&amp;CYCLES INPUT'!$D$2:$D$9999,'QUALIFIED EFH'!AV$4,'HOURS&amp;CYCLES INPUT'!$E$2:$E$9999,'QUALIFIED EFH'!AV$5))</f>
        <v>136.58000000000001</v>
      </c>
      <c r="AW110" s="476">
        <f>IF(AW$2&lt;&gt;"",IF($C110&lt;&gt;"TBA",AW$2/114,0),SUMIFS('HOURS&amp;CYCLES INPUT'!$F$2:$F$9999,'HOURS&amp;CYCLES INPUT'!$C$2:$C$9999,'QUALIFIED EFH'!$C110,'HOURS&amp;CYCLES INPUT'!$D$2:$D$9999,'QUALIFIED EFH'!AW$4,'HOURS&amp;CYCLES INPUT'!$E$2:$E$9999,'QUALIFIED EFH'!AW$5))</f>
        <v>131.94999999999999</v>
      </c>
      <c r="AX110" s="476">
        <f>IF(AX$2&lt;&gt;"",IF($C110&lt;&gt;"TBA",AX$2/114,0),SUMIFS('HOURS&amp;CYCLES INPUT'!$F$2:$F$9999,'HOURS&amp;CYCLES INPUT'!$C$2:$C$9999,'QUALIFIED EFH'!$C110,'HOURS&amp;CYCLES INPUT'!$D$2:$D$9999,'QUALIFIED EFH'!AX$4,'HOURS&amp;CYCLES INPUT'!$E$2:$E$9999,'QUALIFIED EFH'!AX$5))</f>
        <v>145.63999999999999</v>
      </c>
      <c r="AY110" s="476">
        <f>IF(AY$2&lt;&gt;"",IF($C110&lt;&gt;"TBA",AY$2/114,0),SUMIFS('HOURS&amp;CYCLES INPUT'!$F$2:$F$9999,'HOURS&amp;CYCLES INPUT'!$C$2:$C$9999,'QUALIFIED EFH'!$C110,'HOURS&amp;CYCLES INPUT'!$D$2:$D$9999,'QUALIFIED EFH'!AY$4,'HOURS&amp;CYCLES INPUT'!$E$2:$E$9999,'QUALIFIED EFH'!AY$5))</f>
        <v>147.61000000000001</v>
      </c>
      <c r="AZ110" s="476">
        <f>IF(AZ$2&lt;&gt;"",IF($C110&lt;&gt;"TBA",AZ$2/114,0),SUMIFS('HOURS&amp;CYCLES INPUT'!$F$2:$F$9999,'HOURS&amp;CYCLES INPUT'!$C$2:$C$9999,'QUALIFIED EFH'!$C110,'HOURS&amp;CYCLES INPUT'!$D$2:$D$9999,'QUALIFIED EFH'!AZ$4,'HOURS&amp;CYCLES INPUT'!$E$2:$E$9999,'QUALIFIED EFH'!AZ$5))</f>
        <v>228.07</v>
      </c>
      <c r="BA110" s="476">
        <f>IF(BA$2&lt;&gt;"",IF($C110&lt;&gt;"TBA",BA$2/114,0),SUMIFS('HOURS&amp;CYCLES INPUT'!$F$2:$F$9999,'HOURS&amp;CYCLES INPUT'!$C$2:$C$9999,'QUALIFIED EFH'!$C110,'HOURS&amp;CYCLES INPUT'!$D$2:$D$9999,'QUALIFIED EFH'!BA$4,'HOURS&amp;CYCLES INPUT'!$E$2:$E$9999,'QUALIFIED EFH'!BA$5))</f>
        <v>247.5</v>
      </c>
      <c r="BB110" s="476">
        <f>IF(BB$2&lt;&gt;"",IF($C110&lt;&gt;"TBA",BB$2/114,0),SUMIFS('HOURS&amp;CYCLES INPUT'!$F$2:$F$9999,'HOURS&amp;CYCLES INPUT'!$C$2:$C$9999,'QUALIFIED EFH'!$C110,'HOURS&amp;CYCLES INPUT'!$D$2:$D$9999,'QUALIFIED EFH'!BB$4,'HOURS&amp;CYCLES INPUT'!$E$2:$E$9999,'QUALIFIED EFH'!BB$5))</f>
        <v>31.13</v>
      </c>
      <c r="BC110" s="476">
        <f>IF(BC$2&lt;&gt;"",IF($C110&lt;&gt;"TBA",BC$2/114,0),SUMIFS('HOURS&amp;CYCLES INPUT'!$F$2:$F$9999,'HOURS&amp;CYCLES INPUT'!$C$2:$C$9999,'QUALIFIED EFH'!$C110,'HOURS&amp;CYCLES INPUT'!$D$2:$D$9999,'QUALIFIED EFH'!BC$4,'HOURS&amp;CYCLES INPUT'!$E$2:$E$9999,'QUALIFIED EFH'!BC$5))</f>
        <v>158.28</v>
      </c>
      <c r="BD110" s="476">
        <f>IF(BD$2&lt;&gt;"",IF($C110&lt;&gt;"TBA",BD$2/114,0),SUMIFS('HOURS&amp;CYCLES INPUT'!$F$2:$F$9999,'HOURS&amp;CYCLES INPUT'!$C$2:$C$9999,'QUALIFIED EFH'!$C110,'HOURS&amp;CYCLES INPUT'!$D$2:$D$9999,'QUALIFIED EFH'!BD$4,'HOURS&amp;CYCLES INPUT'!$E$2:$E$9999,'QUALIFIED EFH'!BD$5))</f>
        <v>69.69</v>
      </c>
      <c r="BE110" s="476">
        <f>IF(BE$2&lt;&gt;"",IF($C110&lt;&gt;"TBA",BE$2/114,0),SUMIFS('HOURS&amp;CYCLES INPUT'!$F$2:$F$9999,'HOURS&amp;CYCLES INPUT'!$C$2:$C$9999,'QUALIFIED EFH'!$C110,'HOURS&amp;CYCLES INPUT'!$D$2:$D$9999,'QUALIFIED EFH'!BE$4,'HOURS&amp;CYCLES INPUT'!$E$2:$E$9999,'QUALIFIED EFH'!BE$5))</f>
        <v>142.62</v>
      </c>
      <c r="BF110" s="476">
        <f>IF(BF$2&lt;&gt;"",IF($C110&lt;&gt;"TBA",BF$2/114,0),SUMIFS('HOURS&amp;CYCLES INPUT'!$F$2:$F$9999,'HOURS&amp;CYCLES INPUT'!$C$2:$C$9999,'QUALIFIED EFH'!$C110,'HOURS&amp;CYCLES INPUT'!$D$2:$D$9999,'QUALIFIED EFH'!BF$4,'HOURS&amp;CYCLES INPUT'!$E$2:$E$9999,'QUALIFIED EFH'!BF$5))</f>
        <v>138.01</v>
      </c>
      <c r="BG110" s="476">
        <f>IF(BG$2&lt;&gt;"",IF($C110&lt;&gt;"TBA",BG$2/114,0),SUMIFS('HOURS&amp;CYCLES INPUT'!$F$2:$F$9999,'HOURS&amp;CYCLES INPUT'!$C$2:$C$9999,'QUALIFIED EFH'!$C110,'HOURS&amp;CYCLES INPUT'!$D$2:$D$9999,'QUALIFIED EFH'!BG$4,'HOURS&amp;CYCLES INPUT'!$E$2:$E$9999,'QUALIFIED EFH'!BG$5))</f>
        <v>232.02</v>
      </c>
      <c r="BH110" s="476">
        <f>IF(BH$2&lt;&gt;"",IF($C110&lt;&gt;"TBA",BH$2/114,0),SUMIFS('HOURS&amp;CYCLES INPUT'!$F$2:$F$9999,'HOURS&amp;CYCLES INPUT'!$C$2:$C$9999,'QUALIFIED EFH'!$C110,'HOURS&amp;CYCLES INPUT'!$D$2:$D$9999,'QUALIFIED EFH'!BH$4,'HOURS&amp;CYCLES INPUT'!$E$2:$E$9999,'QUALIFIED EFH'!BH$5))</f>
        <v>274.75</v>
      </c>
      <c r="BI110" s="476">
        <f>IF(BI$2&lt;&gt;"",IF($C110&lt;&gt;"TBA",BI$2/114,0),SUMIFS('HOURS&amp;CYCLES INPUT'!$F$2:$F$9999,'HOURS&amp;CYCLES INPUT'!$C$2:$C$9999,'QUALIFIED EFH'!$C110,'HOURS&amp;CYCLES INPUT'!$D$2:$D$9999,'QUALIFIED EFH'!BI$4,'HOURS&amp;CYCLES INPUT'!$E$2:$E$9999,'QUALIFIED EFH'!BI$5))</f>
        <v>198.33</v>
      </c>
      <c r="BJ110" s="476">
        <f>IF(BJ$2&lt;&gt;"",IF($C110&lt;&gt;"TBA",BJ$2/114,0),SUMIFS('HOURS&amp;CYCLES INPUT'!$F$2:$F$9999,'HOURS&amp;CYCLES INPUT'!$C$2:$C$9999,'QUALIFIED EFH'!$C110,'HOURS&amp;CYCLES INPUT'!$D$2:$D$9999,'QUALIFIED EFH'!BJ$4,'HOURS&amp;CYCLES INPUT'!$E$2:$E$9999,'QUALIFIED EFH'!BJ$5))</f>
        <v>338.72</v>
      </c>
      <c r="BK110" s="476">
        <f>IF(BK$2&lt;&gt;"",IF($C110&lt;&gt;"TBA",BK$2/114,0),SUMIFS('HOURS&amp;CYCLES INPUT'!$F$2:$F$9999,'HOURS&amp;CYCLES INPUT'!$C$2:$C$9999,'QUALIFIED EFH'!$C110,'HOURS&amp;CYCLES INPUT'!$D$2:$D$9999,'QUALIFIED EFH'!BK$4,'HOURS&amp;CYCLES INPUT'!$E$2:$E$9999,'QUALIFIED EFH'!BK$5))</f>
        <v>398.12</v>
      </c>
      <c r="BL110" s="476">
        <f>IF(BL$2&lt;&gt;"",IF($C110&lt;&gt;"TBA",BL$2/114,0),SUMIFS('HOURS&amp;CYCLES INPUT'!$F$2:$F$9999,'HOURS&amp;CYCLES INPUT'!$C$2:$C$9999,'QUALIFIED EFH'!$C110,'HOURS&amp;CYCLES INPUT'!$D$2:$D$9999,'QUALIFIED EFH'!BL$4,'HOURS&amp;CYCLES INPUT'!$E$2:$E$9999,'QUALIFIED EFH'!BL$5))</f>
        <v>285.08</v>
      </c>
      <c r="BM110" s="476">
        <f>IF(BM$2&lt;&gt;"",IF($C110&lt;&gt;"TBA",BM$2/114,0),SUMIFS('HOURS&amp;CYCLES INPUT'!$F$2:$F$9999,'HOURS&amp;CYCLES INPUT'!$C$2:$C$9999,'QUALIFIED EFH'!$C110,'HOURS&amp;CYCLES INPUT'!$D$2:$D$9999,'QUALIFIED EFH'!BM$4,'HOURS&amp;CYCLES INPUT'!$E$2:$E$9999,'QUALIFIED EFH'!BM$5))</f>
        <v>359.7</v>
      </c>
      <c r="BN110" s="476">
        <f>IF(BN$2&lt;&gt;"",IF($C110&lt;&gt;"TBA",BN$2/114,0),SUMIFS('HOURS&amp;CYCLES INPUT'!$F$2:$F$9999,'HOURS&amp;CYCLES INPUT'!$C$2:$C$9999,'QUALIFIED EFH'!$C110,'HOURS&amp;CYCLES INPUT'!$D$2:$D$9999,'QUALIFIED EFH'!BN$4,'HOURS&amp;CYCLES INPUT'!$E$2:$E$9999,'QUALIFIED EFH'!BN$5))</f>
        <v>357.36</v>
      </c>
      <c r="BO110" s="476">
        <f>IF(BO$2&lt;&gt;"",IF($C110&lt;&gt;"TBA",BO$2/114,0),SUMIFS('HOURS&amp;CYCLES INPUT'!$F$2:$F$9999,'HOURS&amp;CYCLES INPUT'!$C$2:$C$9999,'QUALIFIED EFH'!$C110,'HOURS&amp;CYCLES INPUT'!$D$2:$D$9999,'QUALIFIED EFH'!BO$4,'HOURS&amp;CYCLES INPUT'!$E$2:$E$9999,'QUALIFIED EFH'!BO$5))</f>
        <v>303.17</v>
      </c>
      <c r="BP110" s="476">
        <f>IF(BP$2&lt;&gt;"",IF($C110&lt;&gt;"TBA",BP$2/114,0),SUMIFS('HOURS&amp;CYCLES INPUT'!$F$2:$F$9999,'HOURS&amp;CYCLES INPUT'!$C$2:$C$9999,'QUALIFIED EFH'!$C110,'HOURS&amp;CYCLES INPUT'!$D$2:$D$9999,'QUALIFIED EFH'!BP$4,'HOURS&amp;CYCLES INPUT'!$E$2:$E$9999,'QUALIFIED EFH'!BP$5))</f>
        <v>332.95</v>
      </c>
      <c r="BQ110" s="476">
        <f>IF(BQ$2&lt;&gt;"",IF($C110&lt;&gt;"TBA",BQ$2/114,0),SUMIFS('HOURS&amp;CYCLES INPUT'!$F$2:$F$9999,'HOURS&amp;CYCLES INPUT'!$C$2:$C$9999,'QUALIFIED EFH'!$C110,'HOURS&amp;CYCLES INPUT'!$D$2:$D$9999,'QUALIFIED EFH'!BQ$4,'HOURS&amp;CYCLES INPUT'!$E$2:$E$9999,'QUALIFIED EFH'!BQ$5))</f>
        <v>453.63</v>
      </c>
      <c r="BR110" s="476">
        <f>IF(BR$2&lt;&gt;"",IF($C110&lt;&gt;"TBA",BR$2/114,0),SUMIFS('HOURS&amp;CYCLES INPUT'!$F$2:$F$9999,'HOURS&amp;CYCLES INPUT'!$C$2:$C$9999,'QUALIFIED EFH'!$C110,'HOURS&amp;CYCLES INPUT'!$D$2:$D$9999,'QUALIFIED EFH'!BR$4,'HOURS&amp;CYCLES INPUT'!$E$2:$E$9999,'QUALIFIED EFH'!BR$5))</f>
        <v>392.12</v>
      </c>
      <c r="BS110" s="476">
        <f>IF(BS$2&lt;&gt;"",IF($C110&lt;&gt;"TBA",BS$2/114,0),SUMIFS('HOURS&amp;CYCLES INPUT'!$F$2:$F$9999,'HOURS&amp;CYCLES INPUT'!$C$2:$C$9999,'QUALIFIED EFH'!$C110,'HOURS&amp;CYCLES INPUT'!$D$2:$D$9999,'QUALIFIED EFH'!BS$4,'HOURS&amp;CYCLES INPUT'!$E$2:$E$9999,'QUALIFIED EFH'!BS$5))</f>
        <v>412.34</v>
      </c>
      <c r="BT110" s="476">
        <f>IF(BT$2&lt;&gt;"",IF($C110&lt;&gt;"TBA",BT$2/114,0),SUMIFS('HOURS&amp;CYCLES INPUT'!$F$2:$F$9999,'HOURS&amp;CYCLES INPUT'!$C$2:$C$9999,'QUALIFIED EFH'!$C110,'HOURS&amp;CYCLES INPUT'!$D$2:$D$9999,'QUALIFIED EFH'!BT$4,'HOURS&amp;CYCLES INPUT'!$E$2:$E$9999,'QUALIFIED EFH'!BT$5))</f>
        <v>365</v>
      </c>
      <c r="BU110" s="476">
        <f>IF(BU$2&lt;&gt;"",IF($C110&lt;&gt;"TBA",BU$2/114,0),SUMIFS('HOURS&amp;CYCLES INPUT'!$F$2:$F$9999,'HOURS&amp;CYCLES INPUT'!$C$2:$C$9999,'QUALIFIED EFH'!$C110,'HOURS&amp;CYCLES INPUT'!$D$2:$D$9999,'QUALIFIED EFH'!BU$4,'HOURS&amp;CYCLES INPUT'!$E$2:$E$9999,'QUALIFIED EFH'!BU$5))</f>
        <v>351.41</v>
      </c>
      <c r="BV110" s="476">
        <f>IF(BV$2&lt;&gt;"",IF($C110&lt;&gt;"TBA",BV$2/114,0),SUMIFS('HOURS&amp;CYCLES INPUT'!$F$2:$F$9999,'HOURS&amp;CYCLES INPUT'!$C$2:$C$9999,'QUALIFIED EFH'!$C110,'HOURS&amp;CYCLES INPUT'!$D$2:$D$9999,'QUALIFIED EFH'!BV$4,'HOURS&amp;CYCLES INPUT'!$E$2:$E$9999,'QUALIFIED EFH'!BV$5))</f>
        <v>425.95</v>
      </c>
      <c r="BW110" s="476">
        <f>IF(BW$2&lt;&gt;"",IF($C110&lt;&gt;"TBA",BW$2/114,0),SUMIFS('HOURS&amp;CYCLES INPUT'!$F$2:$F$9999,'HOURS&amp;CYCLES INPUT'!$C$2:$C$9999,'QUALIFIED EFH'!$C110,'HOURS&amp;CYCLES INPUT'!$D$2:$D$9999,'QUALIFIED EFH'!BW$4,'HOURS&amp;CYCLES INPUT'!$E$2:$E$9999,'QUALIFIED EFH'!BW$5))</f>
        <v>388.52</v>
      </c>
      <c r="BX110" s="476">
        <f>IF(BX$2&lt;&gt;"",IF($C110&lt;&gt;"TBA",BX$2/114,0),SUMIFS('HOURS&amp;CYCLES INPUT'!$F$2:$F$9999,'HOURS&amp;CYCLES INPUT'!$C$2:$C$9999,'QUALIFIED EFH'!$C110,'HOURS&amp;CYCLES INPUT'!$D$2:$D$9999,'QUALIFIED EFH'!BX$4,'HOURS&amp;CYCLES INPUT'!$E$2:$E$9999,'QUALIFIED EFH'!BX$5))</f>
        <v>418.43</v>
      </c>
      <c r="BY110" s="476">
        <f>IF(BY$2&lt;&gt;"",IF($C110&lt;&gt;"TBA",BY$2/114,0),SUMIFS('HOURS&amp;CYCLES INPUT'!$F$2:$F$9999,'HOURS&amp;CYCLES INPUT'!$C$2:$C$9999,'QUALIFIED EFH'!$C110,'HOURS&amp;CYCLES INPUT'!$D$2:$D$9999,'QUALIFIED EFH'!BY$4,'HOURS&amp;CYCLES INPUT'!$E$2:$E$9999,'QUALIFIED EFH'!BY$5))</f>
        <v>372.57</v>
      </c>
      <c r="BZ110" s="476">
        <f>IF(BZ$2&lt;&gt;"",IF($C110&lt;&gt;"TBA",BZ$2/114,0),SUMIFS('HOURS&amp;CYCLES INPUT'!$F$2:$F$9999,'HOURS&amp;CYCLES INPUT'!$C$2:$C$9999,'QUALIFIED EFH'!$C110,'HOURS&amp;CYCLES INPUT'!$D$2:$D$9999,'QUALIFIED EFH'!BZ$4,'HOURS&amp;CYCLES INPUT'!$E$2:$E$9999,'QUALIFIED EFH'!BZ$5))</f>
        <v>372.77</v>
      </c>
      <c r="CA110" s="476">
        <f>IF(CA$2&lt;&gt;"",IF($C110&lt;&gt;"TBA",CA$2/114,0),SUMIFS('HOURS&amp;CYCLES INPUT'!$F$2:$F$9999,'HOURS&amp;CYCLES INPUT'!$C$2:$C$9999,'QUALIFIED EFH'!$C110,'HOURS&amp;CYCLES INPUT'!$D$2:$D$9999,'QUALIFIED EFH'!CA$4,'HOURS&amp;CYCLES INPUT'!$E$2:$E$9999,'QUALIFIED EFH'!CA$5))</f>
        <v>223.18</v>
      </c>
      <c r="CB110" s="476">
        <f>IF(CB$2&lt;&gt;"",IF($C110&lt;&gt;"TBA",CB$2/114,0),SUMIFS('HOURS&amp;CYCLES INPUT'!$F$2:$F$9999,'HOURS&amp;CYCLES INPUT'!$C$2:$C$9999,'QUALIFIED EFH'!$C110,'HOURS&amp;CYCLES INPUT'!$D$2:$D$9999,'QUALIFIED EFH'!CB$4,'HOURS&amp;CYCLES INPUT'!$E$2:$E$9999,'QUALIFIED EFH'!CB$5))</f>
        <v>0</v>
      </c>
      <c r="CC110" s="476">
        <f>IF(CC$2&lt;&gt;"",IF($C110&lt;&gt;"TBA",CC$2/114,0),SUMIFS('HOURS&amp;CYCLES INPUT'!$F$2:$F$9999,'HOURS&amp;CYCLES INPUT'!$C$2:$C$9999,'QUALIFIED EFH'!$C110,'HOURS&amp;CYCLES INPUT'!$D$2:$D$9999,'QUALIFIED EFH'!CC$4,'HOURS&amp;CYCLES INPUT'!$E$2:$E$9999,'QUALIFIED EFH'!CC$5))</f>
        <v>0</v>
      </c>
      <c r="CD110" s="476">
        <f>IF(CD$2&lt;&gt;"",IF($C110&lt;&gt;"TBA",CD$2/114,0),SUMIFS('HOURS&amp;CYCLES INPUT'!$F$2:$F$9999,'HOURS&amp;CYCLES INPUT'!$C$2:$C$9999,'QUALIFIED EFH'!$C110,'HOURS&amp;CYCLES INPUT'!$D$2:$D$9999,'QUALIFIED EFH'!CD$4,'HOURS&amp;CYCLES INPUT'!$E$2:$E$9999,'QUALIFIED EFH'!CD$5))</f>
        <v>0</v>
      </c>
      <c r="CE110" s="476">
        <f>IF(CE$2&lt;&gt;"",IF($C110&lt;&gt;"TBA",CE$2/114,0),SUMIFS('HOURS&amp;CYCLES INPUT'!$F$2:$F$9999,'HOURS&amp;CYCLES INPUT'!$C$2:$C$9999,'QUALIFIED EFH'!$C110,'HOURS&amp;CYCLES INPUT'!$D$2:$D$9999,'QUALIFIED EFH'!CE$4,'HOURS&amp;CYCLES INPUT'!$E$2:$E$9999,'QUALIFIED EFH'!CE$5))</f>
        <v>0</v>
      </c>
      <c r="CF110" s="476">
        <f>IF(CF$2&lt;&gt;"",IF($C110&lt;&gt;"TBA",CF$2/114,0),SUMIFS('HOURS&amp;CYCLES INPUT'!$F$2:$F$9999,'HOURS&amp;CYCLES INPUT'!$C$2:$C$9999,'QUALIFIED EFH'!$C110,'HOURS&amp;CYCLES INPUT'!$D$2:$D$9999,'QUALIFIED EFH'!CF$4,'HOURS&amp;CYCLES INPUT'!$E$2:$E$9999,'QUALIFIED EFH'!CF$5))</f>
        <v>0</v>
      </c>
      <c r="CG110" s="476">
        <f>IF(CG$2&lt;&gt;"",IF($C110&lt;&gt;"TBA",CG$2/114,0),SUMIFS('HOURS&amp;CYCLES INPUT'!$F$2:$F$9999,'HOURS&amp;CYCLES INPUT'!$C$2:$C$9999,'QUALIFIED EFH'!$C110,'HOURS&amp;CYCLES INPUT'!$D$2:$D$9999,'QUALIFIED EFH'!CG$4,'HOURS&amp;CYCLES INPUT'!$E$2:$E$9999,'QUALIFIED EFH'!CG$5))</f>
        <v>0</v>
      </c>
      <c r="CH110" s="476">
        <f>IF(CH$2&lt;&gt;"",IF($C110&lt;&gt;"TBA",CH$2/114,0),SUMIFS('HOURS&amp;CYCLES INPUT'!$F$2:$F$9999,'HOURS&amp;CYCLES INPUT'!$C$2:$C$9999,'QUALIFIED EFH'!$C110,'HOURS&amp;CYCLES INPUT'!$D$2:$D$9999,'QUALIFIED EFH'!CH$4,'HOURS&amp;CYCLES INPUT'!$E$2:$E$9999,'QUALIFIED EFH'!CH$5))</f>
        <v>0</v>
      </c>
      <c r="CI110" s="476">
        <f>IF(CI$2&lt;&gt;"",IF($C110&lt;&gt;"TBA",CI$2/114,0),SUMIFS('HOURS&amp;CYCLES INPUT'!$F$2:$F$9999,'HOURS&amp;CYCLES INPUT'!$C$2:$C$9999,'QUALIFIED EFH'!$C110,'HOURS&amp;CYCLES INPUT'!$D$2:$D$9999,'QUALIFIED EFH'!CI$4,'HOURS&amp;CYCLES INPUT'!$E$2:$E$9999,'QUALIFIED EFH'!CI$5))</f>
        <v>154.66</v>
      </c>
      <c r="CJ110" s="476">
        <f>IF(CJ$2&lt;&gt;"",IF($C110&lt;&gt;"TBA",CJ$2/114,0),SUMIFS('HOURS&amp;CYCLES INPUT'!$F$2:$F$9999,'HOURS&amp;CYCLES INPUT'!$C$2:$C$9999,'QUALIFIED EFH'!$C110,'HOURS&amp;CYCLES INPUT'!$D$2:$D$9999,'QUALIFIED EFH'!CJ$4,'HOURS&amp;CYCLES INPUT'!$E$2:$E$9999,'QUALIFIED EFH'!CJ$5))</f>
        <v>521.09</v>
      </c>
      <c r="CK110" s="476">
        <f>IF(CK$2&lt;&gt;"",IF($C110&lt;&gt;"TBA",CK$2/114,0),SUMIFS('HOURS&amp;CYCLES INPUT'!$F$2:$F$9999,'HOURS&amp;CYCLES INPUT'!$C$2:$C$9999,'QUALIFIED EFH'!$C110,'HOURS&amp;CYCLES INPUT'!$D$2:$D$9999,'QUALIFIED EFH'!CK$4,'HOURS&amp;CYCLES INPUT'!$E$2:$E$9999,'QUALIFIED EFH'!CK$5))</f>
        <v>454.74</v>
      </c>
      <c r="CL110" s="476">
        <f>IF(CL$2&lt;&gt;"",IF($C110&lt;&gt;"TBA",CL$2/114,0),SUMIFS('HOURS&amp;CYCLES INPUT'!$F$2:$F$9999,'HOURS&amp;CYCLES INPUT'!$C$2:$C$9999,'QUALIFIED EFH'!$C110,'HOURS&amp;CYCLES INPUT'!$D$2:$D$9999,'QUALIFIED EFH'!CL$4,'HOURS&amp;CYCLES INPUT'!$E$2:$E$9999,'QUALIFIED EFH'!CL$5))</f>
        <v>409.5</v>
      </c>
      <c r="CM110" s="476">
        <f>IF(CM$2&lt;&gt;"",IF($C110&lt;&gt;"TBA",CM$2/114,0),SUMIFS('HOURS&amp;CYCLES INPUT'!$F$2:$F$9999,'HOURS&amp;CYCLES INPUT'!$C$2:$C$9999,'QUALIFIED EFH'!$C110,'HOURS&amp;CYCLES INPUT'!$D$2:$D$9999,'QUALIFIED EFH'!CM$4,'HOURS&amp;CYCLES INPUT'!$E$2:$E$9999,'QUALIFIED EFH'!CM$5))</f>
        <v>441.28</v>
      </c>
      <c r="CN110" s="476">
        <f>IF(CN$2&lt;&gt;"",IF($C110&lt;&gt;"TBA",CN$2/114,0),SUMIFS('HOURS&amp;CYCLES INPUT'!$F$2:$F$9999,'HOURS&amp;CYCLES INPUT'!$C$2:$C$9999,'QUALIFIED EFH'!$C110,'HOURS&amp;CYCLES INPUT'!$D$2:$D$9999,'QUALIFIED EFH'!CN$4,'HOURS&amp;CYCLES INPUT'!$E$2:$E$9999,'QUALIFIED EFH'!CN$5))</f>
        <v>444.31</v>
      </c>
      <c r="CO110" s="476">
        <f>IF(CO$2&lt;&gt;"",IF($C110&lt;&gt;"TBA",CO$2/114,0),SUMIFS('HOURS&amp;CYCLES INPUT'!$F$2:$F$9999,'HOURS&amp;CYCLES INPUT'!$C$2:$C$9999,'QUALIFIED EFH'!$C110,'HOURS&amp;CYCLES INPUT'!$D$2:$D$9999,'QUALIFIED EFH'!CO$4,'HOURS&amp;CYCLES INPUT'!$E$2:$E$9999,'QUALIFIED EFH'!CO$5))</f>
        <v>437.86</v>
      </c>
      <c r="CP110" s="476">
        <f>IF(CP$2&lt;&gt;"",IF($C110&lt;&gt;"TBA",CP$2/114,0),SUMIFS('HOURS&amp;CYCLES INPUT'!$F$2:$F$9999,'HOURS&amp;CYCLES INPUT'!$C$2:$C$9999,'QUALIFIED EFH'!$C110,'HOURS&amp;CYCLES INPUT'!$D$2:$D$9999,'QUALIFIED EFH'!CP$4,'HOURS&amp;CYCLES INPUT'!$E$2:$E$9999,'QUALIFIED EFH'!CP$5))</f>
        <v>414</v>
      </c>
      <c r="CQ110" s="476">
        <f>IF(CQ$2&lt;&gt;"",IF($C110&lt;&gt;"TBA",CQ$2/114,0),SUMIFS('HOURS&amp;CYCLES INPUT'!$F$2:$F$9999,'HOURS&amp;CYCLES INPUT'!$C$2:$C$9999,'QUALIFIED EFH'!$C110,'HOURS&amp;CYCLES INPUT'!$D$2:$D$9999,'QUALIFIED EFH'!CQ$4,'HOURS&amp;CYCLES INPUT'!$E$2:$E$9999,'QUALIFIED EFH'!CQ$5))</f>
        <v>436.77</v>
      </c>
      <c r="CR110" s="476">
        <f>IF(CR$2&lt;&gt;"",IF($C110&lt;&gt;"TBA",CR$2/114,0),SUMIFS('HOURS&amp;CYCLES INPUT'!$F$2:$F$9999,'HOURS&amp;CYCLES INPUT'!$C$2:$C$9999,'QUALIFIED EFH'!$C110,'HOURS&amp;CYCLES INPUT'!$D$2:$D$9999,'QUALIFIED EFH'!CR$4,'HOURS&amp;CYCLES INPUT'!$E$2:$E$9999,'QUALIFIED EFH'!CR$5))</f>
        <v>448.61</v>
      </c>
      <c r="CS110" s="476">
        <f>IF(CS$2&lt;&gt;"",IF($C110&lt;&gt;"TBA",CS$2/114,0),SUMIFS('HOURS&amp;CYCLES INPUT'!$F$2:$F$9999,'HOURS&amp;CYCLES INPUT'!$C$2:$C$9999,'QUALIFIED EFH'!$C110,'HOURS&amp;CYCLES INPUT'!$D$2:$D$9999,'QUALIFIED EFH'!CS$4,'HOURS&amp;CYCLES INPUT'!$E$2:$E$9999,'QUALIFIED EFH'!CS$5))</f>
        <v>424.64</v>
      </c>
      <c r="CT110" s="476">
        <f>IF(CT$2&lt;&gt;"",IF($C110&lt;&gt;"TBA",CT$2/114,0),SUMIFS('HOURS&amp;CYCLES INPUT'!$F$2:$F$9999,'HOURS&amp;CYCLES INPUT'!$C$2:$C$9999,'QUALIFIED EFH'!$C110,'HOURS&amp;CYCLES INPUT'!$D$2:$D$9999,'QUALIFIED EFH'!CT$4,'HOURS&amp;CYCLES INPUT'!$E$2:$E$9999,'QUALIFIED EFH'!CT$5))</f>
        <v>524.76</v>
      </c>
      <c r="CU110" s="476">
        <f>IF(CU$2&lt;&gt;"",IF($C110&lt;&gt;"TBA",CU$2/114,0),SUMIFS('HOURS&amp;CYCLES INPUT'!$F$2:$F$9999,'HOURS&amp;CYCLES INPUT'!$C$2:$C$9999,'QUALIFIED EFH'!$C110,'HOURS&amp;CYCLES INPUT'!$D$2:$D$9999,'QUALIFIED EFH'!CU$4,'HOURS&amp;CYCLES INPUT'!$E$2:$E$9999,'QUALIFIED EFH'!CU$5))</f>
        <v>414.79</v>
      </c>
      <c r="CV110" s="476">
        <f>IF(CV$2&lt;&gt;"",IF($C110&lt;&gt;"TBA",CV$2/114,0),SUMIFS('HOURS&amp;CYCLES INPUT'!$F$2:$F$9999,'HOURS&amp;CYCLES INPUT'!$C$2:$C$9999,'QUALIFIED EFH'!$C110,'HOURS&amp;CYCLES INPUT'!$D$2:$D$9999,'QUALIFIED EFH'!CV$4,'HOURS&amp;CYCLES INPUT'!$E$2:$E$9999,'QUALIFIED EFH'!CV$5))</f>
        <v>492.93</v>
      </c>
      <c r="CW110" s="476">
        <f>IF(CW$2&lt;&gt;"",IF($C110&lt;&gt;"TBA",CW$2/114,0),SUMIFS('HOURS&amp;CYCLES INPUT'!$F$2:$F$9999,'HOURS&amp;CYCLES INPUT'!$C$2:$C$9999,'QUALIFIED EFH'!$C110,'HOURS&amp;CYCLES INPUT'!$D$2:$D$9999,'QUALIFIED EFH'!CW$4,'HOURS&amp;CYCLES INPUT'!$E$2:$E$9999,'QUALIFIED EFH'!CW$5))</f>
        <v>484.26</v>
      </c>
      <c r="CX110" s="476">
        <f>IF(CX$2&lt;&gt;"",IF($C110&lt;&gt;"TBA",CX$2/114,0),SUMIFS('HOURS&amp;CYCLES INPUT'!$F$2:$F$9999,'HOURS&amp;CYCLES INPUT'!$C$2:$C$9999,'QUALIFIED EFH'!$C110,'HOURS&amp;CYCLES INPUT'!$D$2:$D$9999,'QUALIFIED EFH'!CX$4,'HOURS&amp;CYCLES INPUT'!$E$2:$E$9999,'QUALIFIED EFH'!CX$5))</f>
        <v>443.19</v>
      </c>
      <c r="CY110" s="476">
        <f>IF(CY$2&lt;&gt;"",IF($C110&lt;&gt;"TBA",CY$2/114,0),SUMIFS('HOURS&amp;CYCLES INPUT'!$F$2:$F$9999,'HOURS&amp;CYCLES INPUT'!$C$2:$C$9999,'QUALIFIED EFH'!$C110,'HOURS&amp;CYCLES INPUT'!$D$2:$D$9999,'QUALIFIED EFH'!CY$4,'HOURS&amp;CYCLES INPUT'!$E$2:$E$9999,'QUALIFIED EFH'!CY$5))</f>
        <v>393.32</v>
      </c>
      <c r="CZ110" s="476">
        <f>IF(CZ$2&lt;&gt;"",IF($C110&lt;&gt;"TBA",CZ$2/114,0),SUMIFS('HOURS&amp;CYCLES INPUT'!$F$2:$F$9999,'HOURS&amp;CYCLES INPUT'!$C$2:$C$9999,'QUALIFIED EFH'!$C110,'HOURS&amp;CYCLES INPUT'!$D$2:$D$9999,'QUALIFIED EFH'!CZ$4,'HOURS&amp;CYCLES INPUT'!$E$2:$E$9999,'QUALIFIED EFH'!CZ$5))</f>
        <v>473.4</v>
      </c>
      <c r="DA110" s="476">
        <f>IF(DA$2&lt;&gt;"",IF($C110&lt;&gt;"TBA",DA$2/114,0),SUMIFS('HOURS&amp;CYCLES INPUT'!$F$2:$F$9999,'HOURS&amp;CYCLES INPUT'!$C$2:$C$9999,'QUALIFIED EFH'!$C110,'HOURS&amp;CYCLES INPUT'!$D$2:$D$9999,'QUALIFIED EFH'!DA$4,'HOURS&amp;CYCLES INPUT'!$E$2:$E$9999,'QUALIFIED EFH'!DA$5))</f>
        <v>522.24</v>
      </c>
      <c r="DB110" s="476">
        <f>IF(DB$2&lt;&gt;"",IF($C110&lt;&gt;"TBA",DB$2/114,0),SUMIFS('HOURS&amp;CYCLES INPUT'!$F$2:$F$9999,'HOURS&amp;CYCLES INPUT'!$C$2:$C$9999,'QUALIFIED EFH'!$C110,'HOURS&amp;CYCLES INPUT'!$D$2:$D$9999,'QUALIFIED EFH'!DB$4,'HOURS&amp;CYCLES INPUT'!$E$2:$E$9999,'QUALIFIED EFH'!DB$5))</f>
        <v>459.84</v>
      </c>
      <c r="DC110" s="476">
        <f>IF(DC$2&lt;&gt;"",IF($C110&lt;&gt;"TBA",DC$2/114,0),SUMIFS('HOURS&amp;CYCLES INPUT'!$F$2:$F$9999,'HOURS&amp;CYCLES INPUT'!$C$2:$C$9999,'QUALIFIED EFH'!$C110,'HOURS&amp;CYCLES INPUT'!$D$2:$D$9999,'QUALIFIED EFH'!DC$4,'HOURS&amp;CYCLES INPUT'!$E$2:$E$9999,'QUALIFIED EFH'!DC$5))</f>
        <v>434.7</v>
      </c>
      <c r="DD110" s="476">
        <f>IF(DD$2&lt;&gt;"",IF($C110&lt;&gt;"TBA",DD$2/114,0),SUMIFS('HOURS&amp;CYCLES INPUT'!$F$2:$F$9999,'HOURS&amp;CYCLES INPUT'!$C$2:$C$9999,'QUALIFIED EFH'!$C110,'HOURS&amp;CYCLES INPUT'!$D$2:$D$9999,'QUALIFIED EFH'!DD$4,'HOURS&amp;CYCLES INPUT'!$E$2:$E$9999,'QUALIFIED EFH'!DD$5))</f>
        <v>515.24</v>
      </c>
      <c r="DE110" s="476">
        <f>IF(DE$2&lt;&gt;"",IF($C110&lt;&gt;"TBA",DE$2/114,0),SUMIFS('HOURS&amp;CYCLES INPUT'!$F$2:$F$9999,'HOURS&amp;CYCLES INPUT'!$C$2:$C$9999,'QUALIFIED EFH'!$C110,'HOURS&amp;CYCLES INPUT'!$D$2:$D$9999,'QUALIFIED EFH'!DE$4,'HOURS&amp;CYCLES INPUT'!$E$2:$E$9999,'QUALIFIED EFH'!DE$5))</f>
        <v>364.6</v>
      </c>
      <c r="DF110" s="476">
        <f>IF(DF$2&lt;&gt;"",IF($C110&lt;&gt;"TBA",DF$2/114,0),SUMIFS('HOURS&amp;CYCLES INPUT'!$F$2:$F$9999,'HOURS&amp;CYCLES INPUT'!$C$2:$C$9999,'QUALIFIED EFH'!$C110,'HOURS&amp;CYCLES INPUT'!$D$2:$D$9999,'QUALIFIED EFH'!DF$4,'HOURS&amp;CYCLES INPUT'!$E$2:$E$9999,'QUALIFIED EFH'!DF$5))</f>
        <v>365.08</v>
      </c>
      <c r="DG110" s="476">
        <f>IF(DG$2&lt;&gt;"",IF($C110&lt;&gt;"TBA",DG$2/114,0),SUMIFS('HOURS&amp;CYCLES INPUT'!$F$2:$F$9999,'HOURS&amp;CYCLES INPUT'!$C$2:$C$9999,'QUALIFIED EFH'!$C110,'HOURS&amp;CYCLES INPUT'!$D$2:$D$9999,'QUALIFIED EFH'!DG$4,'HOURS&amp;CYCLES INPUT'!$E$2:$E$9999,'QUALIFIED EFH'!DG$5))</f>
        <v>0</v>
      </c>
      <c r="DH110" s="476">
        <f>IF(DH$2&lt;&gt;"",IF($C110&lt;&gt;"TBA",DH$2/114,0),SUMIFS('HOURS&amp;CYCLES INPUT'!$F$2:$F$9999,'HOURS&amp;CYCLES INPUT'!$C$2:$C$9999,'QUALIFIED EFH'!$C110,'HOURS&amp;CYCLES INPUT'!$D$2:$D$9999,'QUALIFIED EFH'!DH$4,'HOURS&amp;CYCLES INPUT'!$E$2:$E$9999,'QUALIFIED EFH'!DH$5))</f>
        <v>0</v>
      </c>
      <c r="DI110" s="476">
        <f>IF(DI$2&lt;&gt;"",IF($C110&lt;&gt;"TBA",DI$2/114,0),SUMIFS('HOURS&amp;CYCLES INPUT'!$F$2:$F$9999,'HOURS&amp;CYCLES INPUT'!$C$2:$C$9999,'QUALIFIED EFH'!$C110,'HOURS&amp;CYCLES INPUT'!$D$2:$D$9999,'QUALIFIED EFH'!DI$4,'HOURS&amp;CYCLES INPUT'!$E$2:$E$9999,'QUALIFIED EFH'!DI$5))</f>
        <v>0</v>
      </c>
      <c r="DJ110" s="476">
        <f>IF(DJ$2&lt;&gt;"",IF($C110&lt;&gt;"TBA",DJ$2/114,0),SUMIFS('HOURS&amp;CYCLES INPUT'!$F$2:$F$9999,'HOURS&amp;CYCLES INPUT'!$C$2:$C$9999,'QUALIFIED EFH'!$C110,'HOURS&amp;CYCLES INPUT'!$D$2:$D$9999,'QUALIFIED EFH'!DJ$4,'HOURS&amp;CYCLES INPUT'!$E$2:$E$9999,'QUALIFIED EFH'!DJ$5))</f>
        <v>0</v>
      </c>
      <c r="DK110" s="476">
        <f>IF(DK$2&lt;&gt;"",IF($C110&lt;&gt;"TBA",DK$2/114,0),SUMIFS('HOURS&amp;CYCLES INPUT'!$F$2:$F$9999,'HOURS&amp;CYCLES INPUT'!$C$2:$C$9999,'QUALIFIED EFH'!$C110,'HOURS&amp;CYCLES INPUT'!$D$2:$D$9999,'QUALIFIED EFH'!DK$4,'HOURS&amp;CYCLES INPUT'!$E$2:$E$9999,'QUALIFIED EFH'!DK$5))</f>
        <v>0</v>
      </c>
      <c r="DL110" s="476">
        <f>IF(DL$2&lt;&gt;"",IF($C110&lt;&gt;"TBA",DL$2/114,0),SUMIFS('HOURS&amp;CYCLES INPUT'!$F$2:$F$9999,'HOURS&amp;CYCLES INPUT'!$C$2:$C$9999,'QUALIFIED EFH'!$C110,'HOURS&amp;CYCLES INPUT'!$D$2:$D$9999,'QUALIFIED EFH'!DL$4,'HOURS&amp;CYCLES INPUT'!$E$2:$E$9999,'QUALIFIED EFH'!DL$5))</f>
        <v>0</v>
      </c>
      <c r="DM110" s="476">
        <f>IF(DM$2&lt;&gt;"",IF($C110&lt;&gt;"TBA",DM$2/114,0),SUMIFS('HOURS&amp;CYCLES INPUT'!$F$2:$F$9999,'HOURS&amp;CYCLES INPUT'!$C$2:$C$9999,'QUALIFIED EFH'!$C110,'HOURS&amp;CYCLES INPUT'!$D$2:$D$9999,'QUALIFIED EFH'!DM$4,'HOURS&amp;CYCLES INPUT'!$E$2:$E$9999,'QUALIFIED EFH'!DM$5))</f>
        <v>0</v>
      </c>
      <c r="DN110" s="476">
        <f>IF(DN$2&lt;&gt;"",IF($C110&lt;&gt;"TBA",DN$2/114,0),SUMIFS('HOURS&amp;CYCLES INPUT'!$F$2:$F$9999,'HOURS&amp;CYCLES INPUT'!$C$2:$C$9999,'QUALIFIED EFH'!$C110,'HOURS&amp;CYCLES INPUT'!$D$2:$D$9999,'QUALIFIED EFH'!DN$4,'HOURS&amp;CYCLES INPUT'!$E$2:$E$9999,'QUALIFIED EFH'!DN$5))</f>
        <v>0</v>
      </c>
      <c r="DO110" s="476">
        <f>IF(DO$2&lt;&gt;"",IF($C110&lt;&gt;"TBA",DO$2/114,0),SUMIFS('HOURS&amp;CYCLES INPUT'!$F$2:$F$9999,'HOURS&amp;CYCLES INPUT'!$C$2:$C$9999,'QUALIFIED EFH'!$C110,'HOURS&amp;CYCLES INPUT'!$D$2:$D$9999,'QUALIFIED EFH'!DO$4,'HOURS&amp;CYCLES INPUT'!$E$2:$E$9999,'QUALIFIED EFH'!DO$5))</f>
        <v>0</v>
      </c>
      <c r="DP110" s="476">
        <f>IF(DP$2&lt;&gt;"",IF($C110&lt;&gt;"TBA",DP$2/114,0),SUMIFS('HOURS&amp;CYCLES INPUT'!$F$2:$F$9999,'HOURS&amp;CYCLES INPUT'!$C$2:$C$9999,'QUALIFIED EFH'!$C110,'HOURS&amp;CYCLES INPUT'!$D$2:$D$9999,'QUALIFIED EFH'!DP$4,'HOURS&amp;CYCLES INPUT'!$E$2:$E$9999,'QUALIFIED EFH'!DP$5))</f>
        <v>0</v>
      </c>
      <c r="DQ110" s="476">
        <f>IF(DQ$2&lt;&gt;"",IF($C110&lt;&gt;"TBA",DQ$2/114,0),SUMIFS('HOURS&amp;CYCLES INPUT'!$F$2:$F$9999,'HOURS&amp;CYCLES INPUT'!$C$2:$C$9999,'QUALIFIED EFH'!$C110,'HOURS&amp;CYCLES INPUT'!$D$2:$D$9999,'QUALIFIED EFH'!DQ$4,'HOURS&amp;CYCLES INPUT'!$E$2:$E$9999,'QUALIFIED EFH'!DQ$5))</f>
        <v>0</v>
      </c>
      <c r="DR110" s="476">
        <f>IF(DR$2&lt;&gt;"",IF($C110&lt;&gt;"TBA",DR$2/114,0),SUMIFS('HOURS&amp;CYCLES INPUT'!$F$2:$F$9999,'HOURS&amp;CYCLES INPUT'!$C$2:$C$9999,'QUALIFIED EFH'!$C110,'HOURS&amp;CYCLES INPUT'!$D$2:$D$9999,'QUALIFIED EFH'!DR$4,'HOURS&amp;CYCLES INPUT'!$E$2:$E$9999,'QUALIFIED EFH'!DR$5))</f>
        <v>0</v>
      </c>
      <c r="DS110" s="476">
        <f>IF(DS$2&lt;&gt;"",IF($C110&lt;&gt;"TBA",DS$2/114,0),SUMIFS('HOURS&amp;CYCLES INPUT'!$F$2:$F$9999,'HOURS&amp;CYCLES INPUT'!$C$2:$C$9999,'QUALIFIED EFH'!$C110,'HOURS&amp;CYCLES INPUT'!$D$2:$D$9999,'QUALIFIED EFH'!DS$4,'HOURS&amp;CYCLES INPUT'!$E$2:$E$9999,'QUALIFIED EFH'!DS$5))</f>
        <v>0</v>
      </c>
      <c r="DT110" s="476">
        <f>IF(DT$2&lt;&gt;"",IF($C110&lt;&gt;"TBA",DT$2/114,0),SUMIFS('HOURS&amp;CYCLES INPUT'!$F$2:$F$9999,'HOURS&amp;CYCLES INPUT'!$C$2:$C$9999,'QUALIFIED EFH'!$C110,'HOURS&amp;CYCLES INPUT'!$D$2:$D$9999,'QUALIFIED EFH'!DT$4,'HOURS&amp;CYCLES INPUT'!$E$2:$E$9999,'QUALIFIED EFH'!DT$5))</f>
        <v>0</v>
      </c>
      <c r="DU110" s="476">
        <f>IF(DU$2&lt;&gt;"",IF($C110&lt;&gt;"TBA",DU$2/114,0),SUMIFS('HOURS&amp;CYCLES INPUT'!$F$2:$F$9999,'HOURS&amp;CYCLES INPUT'!$C$2:$C$9999,'QUALIFIED EFH'!$C110,'HOURS&amp;CYCLES INPUT'!$D$2:$D$9999,'QUALIFIED EFH'!DU$4,'HOURS&amp;CYCLES INPUT'!$E$2:$E$9999,'QUALIFIED EFH'!DU$5))</f>
        <v>0</v>
      </c>
      <c r="DV110" s="476">
        <f>IF(DV$2&lt;&gt;"",IF($C110&lt;&gt;"TBA",DV$2/114,0),SUMIFS('HOURS&amp;CYCLES INPUT'!$F$2:$F$9999,'HOURS&amp;CYCLES INPUT'!$C$2:$C$9999,'QUALIFIED EFH'!$C110,'HOURS&amp;CYCLES INPUT'!$D$2:$D$9999,'QUALIFIED EFH'!DV$4,'HOURS&amp;CYCLES INPUT'!$E$2:$E$9999,'QUALIFIED EFH'!DV$5))</f>
        <v>0</v>
      </c>
      <c r="DW110" s="476">
        <f>IF(DW$2&lt;&gt;"",IF($C110&lt;&gt;"TBA",DW$2/114,0),SUMIFS('HOURS&amp;CYCLES INPUT'!$F$2:$F$9999,'HOURS&amp;CYCLES INPUT'!$C$2:$C$9999,'QUALIFIED EFH'!$C110,'HOURS&amp;CYCLES INPUT'!$D$2:$D$9999,'QUALIFIED EFH'!DW$4,'HOURS&amp;CYCLES INPUT'!$E$2:$E$9999,'QUALIFIED EFH'!DW$5))</f>
        <v>0</v>
      </c>
      <c r="DX110" s="476">
        <f>IF(DX$2&lt;&gt;"",IF($C110&lt;&gt;"TBA",DX$2/114,0),SUMIFS('HOURS&amp;CYCLES INPUT'!$F$2:$F$9999,'HOURS&amp;CYCLES INPUT'!$C$2:$C$9999,'QUALIFIED EFH'!$C110,'HOURS&amp;CYCLES INPUT'!$D$2:$D$9999,'QUALIFIED EFH'!DX$4,'HOURS&amp;CYCLES INPUT'!$E$2:$E$9999,'QUALIFIED EFH'!DX$5))</f>
        <v>0</v>
      </c>
      <c r="DY110" s="476">
        <f>IF(DY$2&lt;&gt;"",IF($C110&lt;&gt;"TBA",DY$2/114,0),SUMIFS('HOURS&amp;CYCLES INPUT'!$F$2:$F$9999,'HOURS&amp;CYCLES INPUT'!$C$2:$C$9999,'QUALIFIED EFH'!$C110,'HOURS&amp;CYCLES INPUT'!$D$2:$D$9999,'QUALIFIED EFH'!DY$4,'HOURS&amp;CYCLES INPUT'!$E$2:$E$9999,'QUALIFIED EFH'!DY$5))</f>
        <v>0</v>
      </c>
      <c r="DZ110" s="476">
        <f>IF(DZ$2&lt;&gt;"",IF($C110&lt;&gt;"TBA",DZ$2/114,0),SUMIFS('HOURS&amp;CYCLES INPUT'!$F$2:$F$9999,'HOURS&amp;CYCLES INPUT'!$C$2:$C$9999,'QUALIFIED EFH'!$C110,'HOURS&amp;CYCLES INPUT'!$D$2:$D$9999,'QUALIFIED EFH'!DZ$4,'HOURS&amp;CYCLES INPUT'!$E$2:$E$9999,'QUALIFIED EFH'!DZ$5))</f>
        <v>0</v>
      </c>
      <c r="EA110" s="476">
        <f>IF(EA$2&lt;&gt;"",IF($C110&lt;&gt;"TBA",EA$2/114,0),SUMIFS('HOURS&amp;CYCLES INPUT'!$F$2:$F$9999,'HOURS&amp;CYCLES INPUT'!$C$2:$C$9999,'QUALIFIED EFH'!$C110,'HOURS&amp;CYCLES INPUT'!$D$2:$D$9999,'QUALIFIED EFH'!EA$4,'HOURS&amp;CYCLES INPUT'!$E$2:$E$9999,'QUALIFIED EFH'!EA$5))</f>
        <v>0</v>
      </c>
      <c r="EB110" s="476">
        <f>IF(EB$2&lt;&gt;"",IF($C110&lt;&gt;"TBA",EB$2/114,0),SUMIFS('HOURS&amp;CYCLES INPUT'!$F$2:$F$9999,'HOURS&amp;CYCLES INPUT'!$C$2:$C$9999,'QUALIFIED EFH'!$C110,'HOURS&amp;CYCLES INPUT'!$D$2:$D$9999,'QUALIFIED EFH'!EB$4,'HOURS&amp;CYCLES INPUT'!$E$2:$E$9999,'QUALIFIED EFH'!EB$5))</f>
        <v>0</v>
      </c>
      <c r="EC110" s="476">
        <f>IF(EC$2&lt;&gt;"",IF($C110&lt;&gt;"TBA",EC$2/114,0),SUMIFS('HOURS&amp;CYCLES INPUT'!$F$2:$F$9999,'HOURS&amp;CYCLES INPUT'!$C$2:$C$9999,'QUALIFIED EFH'!$C110,'HOURS&amp;CYCLES INPUT'!$D$2:$D$9999,'QUALIFIED EFH'!EC$4,'HOURS&amp;CYCLES INPUT'!$E$2:$E$9999,'QUALIFIED EFH'!EC$5))</f>
        <v>0</v>
      </c>
      <c r="ED110" s="476">
        <f>IF(ED$2&lt;&gt;"",IF($C110&lt;&gt;"TBA",ED$2/114,0),SUMIFS('HOURS&amp;CYCLES INPUT'!$F$2:$F$9999,'HOURS&amp;CYCLES INPUT'!$C$2:$C$9999,'QUALIFIED EFH'!$C110,'HOURS&amp;CYCLES INPUT'!$D$2:$D$9999,'QUALIFIED EFH'!ED$4,'HOURS&amp;CYCLES INPUT'!$E$2:$E$9999,'QUALIFIED EFH'!ED$5))</f>
        <v>0</v>
      </c>
      <c r="EE110" s="476">
        <f>IF(EE$2&lt;&gt;"",IF($C110&lt;&gt;"TBA",EE$2/114,0),SUMIFS('HOURS&amp;CYCLES INPUT'!$F$2:$F$9999,'HOURS&amp;CYCLES INPUT'!$C$2:$C$9999,'QUALIFIED EFH'!$C110,'HOURS&amp;CYCLES INPUT'!$D$2:$D$9999,'QUALIFIED EFH'!EE$4,'HOURS&amp;CYCLES INPUT'!$E$2:$E$9999,'QUALIFIED EFH'!EE$5))</f>
        <v>0</v>
      </c>
      <c r="EF110" s="476">
        <f>IF(EF$2&lt;&gt;"",IF($C110&lt;&gt;"TBA",EF$2/114,0),SUMIFS('HOURS&amp;CYCLES INPUT'!$F$2:$F$9999,'HOURS&amp;CYCLES INPUT'!$C$2:$C$9999,'QUALIFIED EFH'!$C110,'HOURS&amp;CYCLES INPUT'!$D$2:$D$9999,'QUALIFIED EFH'!EF$4,'HOURS&amp;CYCLES INPUT'!$E$2:$E$9999,'QUALIFIED EFH'!EF$5))</f>
        <v>0</v>
      </c>
      <c r="EG110" s="476">
        <f>IF(EG$2&lt;&gt;"",IF($C110&lt;&gt;"TBA",EG$2/114,0),SUMIFS('HOURS&amp;CYCLES INPUT'!$F$2:$F$9999,'HOURS&amp;CYCLES INPUT'!$C$2:$C$9999,'QUALIFIED EFH'!$C110,'HOURS&amp;CYCLES INPUT'!$D$2:$D$9999,'QUALIFIED EFH'!EG$4,'HOURS&amp;CYCLES INPUT'!$E$2:$E$9999,'QUALIFIED EFH'!EG$5))</f>
        <v>0</v>
      </c>
      <c r="EH110" s="476">
        <f>IF(EH$2&lt;&gt;"",IF($C110&lt;&gt;"TBA",EH$2/114,0),SUMIFS('HOURS&amp;CYCLES INPUT'!$F$2:$F$9999,'HOURS&amp;CYCLES INPUT'!$C$2:$C$9999,'QUALIFIED EFH'!$C110,'HOURS&amp;CYCLES INPUT'!$D$2:$D$9999,'QUALIFIED EFH'!EH$4,'HOURS&amp;CYCLES INPUT'!$E$2:$E$9999,'QUALIFIED EFH'!EH$5))</f>
        <v>0</v>
      </c>
      <c r="EI110" s="476">
        <f>IF(EI$2&lt;&gt;"",IF($C110&lt;&gt;"TBA",EI$2/114,0),SUMIFS('HOURS&amp;CYCLES INPUT'!$F$2:$F$9999,'HOURS&amp;CYCLES INPUT'!$C$2:$C$9999,'QUALIFIED EFH'!$C110,'HOURS&amp;CYCLES INPUT'!$D$2:$D$9999,'QUALIFIED EFH'!EI$4,'HOURS&amp;CYCLES INPUT'!$E$2:$E$9999,'QUALIFIED EFH'!EI$5))</f>
        <v>0</v>
      </c>
      <c r="EJ110" s="476">
        <f>IF(EJ$2&lt;&gt;"",IF($C110&lt;&gt;"TBA",EJ$2/114,0),SUMIFS('HOURS&amp;CYCLES INPUT'!$F$2:$F$9999,'HOURS&amp;CYCLES INPUT'!$C$2:$C$9999,'QUALIFIED EFH'!$C110,'HOURS&amp;CYCLES INPUT'!$D$2:$D$9999,'QUALIFIED EFH'!EJ$4,'HOURS&amp;CYCLES INPUT'!$E$2:$E$9999,'QUALIFIED EFH'!EJ$5))</f>
        <v>0</v>
      </c>
      <c r="EK110" s="476">
        <f>IF(EK$2&lt;&gt;"",IF($C110&lt;&gt;"TBA",EK$2/114,0),SUMIFS('HOURS&amp;CYCLES INPUT'!$F$2:$F$9999,'HOURS&amp;CYCLES INPUT'!$C$2:$C$9999,'QUALIFIED EFH'!$C110,'HOURS&amp;CYCLES INPUT'!$D$2:$D$9999,'QUALIFIED EFH'!EK$4,'HOURS&amp;CYCLES INPUT'!$E$2:$E$9999,'QUALIFIED EFH'!EK$5))</f>
        <v>0</v>
      </c>
      <c r="EL110" s="476">
        <f>IF(EL$2&lt;&gt;"",IF($C110&lt;&gt;"TBA",EL$2/114,0),SUMIFS('HOURS&amp;CYCLES INPUT'!$F$2:$F$9999,'HOURS&amp;CYCLES INPUT'!$C$2:$C$9999,'QUALIFIED EFH'!$C110,'HOURS&amp;CYCLES INPUT'!$D$2:$D$9999,'QUALIFIED EFH'!EL$4,'HOURS&amp;CYCLES INPUT'!$E$2:$E$9999,'QUALIFIED EFH'!EL$5))</f>
        <v>0</v>
      </c>
      <c r="EM110" s="476">
        <f>IF(EM$2&lt;&gt;"",IF($C110&lt;&gt;"TBA",EM$2/114,0),SUMIFS('HOURS&amp;CYCLES INPUT'!$F$2:$F$9999,'HOURS&amp;CYCLES INPUT'!$C$2:$C$9999,'QUALIFIED EFH'!$C110,'HOURS&amp;CYCLES INPUT'!$D$2:$D$9999,'QUALIFIED EFH'!EM$4,'HOURS&amp;CYCLES INPUT'!$E$2:$E$9999,'QUALIFIED EFH'!EM$5))</f>
        <v>0</v>
      </c>
      <c r="EN110" s="476">
        <f>IF(EN$2&lt;&gt;"",IF($C110&lt;&gt;"TBA",EN$2/114,0),SUMIFS('HOURS&amp;CYCLES INPUT'!$F$2:$F$9999,'HOURS&amp;CYCLES INPUT'!$C$2:$C$9999,'QUALIFIED EFH'!$C110,'HOURS&amp;CYCLES INPUT'!$D$2:$D$9999,'QUALIFIED EFH'!EN$4,'HOURS&amp;CYCLES INPUT'!$E$2:$E$9999,'QUALIFIED EFH'!EN$5))</f>
        <v>0</v>
      </c>
      <c r="EO110" s="476">
        <f>IF(EO$2&lt;&gt;"",IF($C110&lt;&gt;"TBA",EO$2/114,0),SUMIFS('HOURS&amp;CYCLES INPUT'!$F$2:$F$9999,'HOURS&amp;CYCLES INPUT'!$C$2:$C$9999,'QUALIFIED EFH'!$C110,'HOURS&amp;CYCLES INPUT'!$D$2:$D$9999,'QUALIFIED EFH'!EO$4,'HOURS&amp;CYCLES INPUT'!$E$2:$E$9999,'QUALIFIED EFH'!EO$5))</f>
        <v>0</v>
      </c>
      <c r="EP110" s="476">
        <f>IF(EP$2&lt;&gt;"",IF($C110&lt;&gt;"TBA",EP$2/114,0),SUMIFS('HOURS&amp;CYCLES INPUT'!$F$2:$F$9999,'HOURS&amp;CYCLES INPUT'!$C$2:$C$9999,'QUALIFIED EFH'!$C110,'HOURS&amp;CYCLES INPUT'!$D$2:$D$9999,'QUALIFIED EFH'!EP$4,'HOURS&amp;CYCLES INPUT'!$E$2:$E$9999,'QUALIFIED EFH'!EP$5))</f>
        <v>0</v>
      </c>
      <c r="EQ110" s="476">
        <f>IF(EQ$2&lt;&gt;"",IF($C110&lt;&gt;"TBA",EQ$2/114,0),SUMIFS('HOURS&amp;CYCLES INPUT'!$F$2:$F$9999,'HOURS&amp;CYCLES INPUT'!$C$2:$C$9999,'QUALIFIED EFH'!$C110,'HOURS&amp;CYCLES INPUT'!$D$2:$D$9999,'QUALIFIED EFH'!EQ$4,'HOURS&amp;CYCLES INPUT'!$E$2:$E$9999,'QUALIFIED EFH'!EQ$5))</f>
        <v>0</v>
      </c>
      <c r="ER110" s="476">
        <f>IF(ER$2&lt;&gt;"",IF($C110&lt;&gt;"TBA",ER$2/114,0),SUMIFS('HOURS&amp;CYCLES INPUT'!$F$2:$F$9999,'HOURS&amp;CYCLES INPUT'!$C$2:$C$9999,'QUALIFIED EFH'!$C110,'HOURS&amp;CYCLES INPUT'!$D$2:$D$9999,'QUALIFIED EFH'!ER$4,'HOURS&amp;CYCLES INPUT'!$E$2:$E$9999,'QUALIFIED EFH'!ER$5))</f>
        <v>0</v>
      </c>
      <c r="ES110" s="476">
        <f>IF(ES$2&lt;&gt;"",IF($C110&lt;&gt;"TBA",ES$2/114,0),SUMIFS('HOURS&amp;CYCLES INPUT'!$F$2:$F$9999,'HOURS&amp;CYCLES INPUT'!$C$2:$C$9999,'QUALIFIED EFH'!$C110,'HOURS&amp;CYCLES INPUT'!$D$2:$D$9999,'QUALIFIED EFH'!ES$4,'HOURS&amp;CYCLES INPUT'!$E$2:$E$9999,'QUALIFIED EFH'!ES$5))</f>
        <v>0</v>
      </c>
      <c r="ET110" s="476">
        <f>IF(ET$2&lt;&gt;"",IF($C110&lt;&gt;"TBA",ET$2/114,0),SUMIFS('HOURS&amp;CYCLES INPUT'!$F$2:$F$9999,'HOURS&amp;CYCLES INPUT'!$C$2:$C$9999,'QUALIFIED EFH'!$C110,'HOURS&amp;CYCLES INPUT'!$D$2:$D$9999,'QUALIFIED EFH'!ET$4,'HOURS&amp;CYCLES INPUT'!$E$2:$E$9999,'QUALIFIED EFH'!ET$5))</f>
        <v>0</v>
      </c>
      <c r="EU110" s="476">
        <f>IF(EU$2&lt;&gt;"",IF($C110&lt;&gt;"TBA",EU$2/114,0),SUMIFS('HOURS&amp;CYCLES INPUT'!$F$2:$F$9999,'HOURS&amp;CYCLES INPUT'!$C$2:$C$9999,'QUALIFIED EFH'!$C110,'HOURS&amp;CYCLES INPUT'!$D$2:$D$9999,'QUALIFIED EFH'!EU$4,'HOURS&amp;CYCLES INPUT'!$E$2:$E$9999,'QUALIFIED EFH'!EU$5))</f>
        <v>0</v>
      </c>
      <c r="EV110" s="476">
        <f>IF(EV$2&lt;&gt;"",IF($C110&lt;&gt;"TBA",EV$2/114,0),SUMIFS('HOURS&amp;CYCLES INPUT'!$F$2:$F$9999,'HOURS&amp;CYCLES INPUT'!$C$2:$C$9999,'QUALIFIED EFH'!$C110,'HOURS&amp;CYCLES INPUT'!$D$2:$D$9999,'QUALIFIED EFH'!EV$4,'HOURS&amp;CYCLES INPUT'!$E$2:$E$9999,'QUALIFIED EFH'!EV$5))</f>
        <v>0</v>
      </c>
      <c r="EW110" s="476">
        <f>IF(EW$2&lt;&gt;"",IF($C110&lt;&gt;"TBA",EW$2/114,0),SUMIFS('HOURS&amp;CYCLES INPUT'!$F$2:$F$9999,'HOURS&amp;CYCLES INPUT'!$C$2:$C$9999,'QUALIFIED EFH'!$C110,'HOURS&amp;CYCLES INPUT'!$D$2:$D$9999,'QUALIFIED EFH'!EW$4,'HOURS&amp;CYCLES INPUT'!$E$2:$E$9999,'QUALIFIED EFH'!EW$5))</f>
        <v>0</v>
      </c>
      <c r="EX110" s="476">
        <f>IF(EX$2&lt;&gt;"",IF($C110&lt;&gt;"TBA",EX$2/114,0),SUMIFS('HOURS&amp;CYCLES INPUT'!$F$2:$F$9999,'HOURS&amp;CYCLES INPUT'!$C$2:$C$9999,'QUALIFIED EFH'!$C110,'HOURS&amp;CYCLES INPUT'!$D$2:$D$9999,'QUALIFIED EFH'!EX$4,'HOURS&amp;CYCLES INPUT'!$E$2:$E$9999,'QUALIFIED EFH'!EX$5))</f>
        <v>0</v>
      </c>
      <c r="EY110" s="476">
        <f>IF(EY$2&lt;&gt;"",IF($C110&lt;&gt;"TBA",EY$2/114,0),SUMIFS('HOURS&amp;CYCLES INPUT'!$F$2:$F$9999,'HOURS&amp;CYCLES INPUT'!$C$2:$C$9999,'QUALIFIED EFH'!$C110,'HOURS&amp;CYCLES INPUT'!$D$2:$D$9999,'QUALIFIED EFH'!EY$4,'HOURS&amp;CYCLES INPUT'!$E$2:$E$9999,'QUALIFIED EFH'!EY$5))</f>
        <v>0</v>
      </c>
      <c r="EZ110" s="476">
        <f>IF(EZ$2&lt;&gt;"",IF($C110&lt;&gt;"TBA",EZ$2/114,0),SUMIFS('HOURS&amp;CYCLES INPUT'!$F$2:$F$9999,'HOURS&amp;CYCLES INPUT'!$C$2:$C$9999,'QUALIFIED EFH'!$C110,'HOURS&amp;CYCLES INPUT'!$D$2:$D$9999,'QUALIFIED EFH'!EZ$4,'HOURS&amp;CYCLES INPUT'!$E$2:$E$9999,'QUALIFIED EFH'!EZ$5))</f>
        <v>0</v>
      </c>
      <c r="FA110" s="476">
        <f>IF(FA$2&lt;&gt;"",IF($C110&lt;&gt;"TBA",FA$2/114,0),SUMIFS('HOURS&amp;CYCLES INPUT'!$F$2:$F$9999,'HOURS&amp;CYCLES INPUT'!$C$2:$C$9999,'QUALIFIED EFH'!$C110,'HOURS&amp;CYCLES INPUT'!$D$2:$D$9999,'QUALIFIED EFH'!FA$4,'HOURS&amp;CYCLES INPUT'!$E$2:$E$9999,'QUALIFIED EFH'!FA$5))</f>
        <v>0</v>
      </c>
      <c r="FB110" s="476">
        <f>IF(FB$2&lt;&gt;"",IF($C110&lt;&gt;"TBA",FB$2/114,0),SUMIFS('HOURS&amp;CYCLES INPUT'!$F$2:$F$9999,'HOURS&amp;CYCLES INPUT'!$C$2:$C$9999,'QUALIFIED EFH'!$C110,'HOURS&amp;CYCLES INPUT'!$D$2:$D$9999,'QUALIFIED EFH'!FB$4,'HOURS&amp;CYCLES INPUT'!$E$2:$E$9999,'QUALIFIED EFH'!FB$5))</f>
        <v>0</v>
      </c>
      <c r="FC110" s="476">
        <f>IF(FC$2&lt;&gt;"",IF($C110&lt;&gt;"TBA",FC$2/114,0),SUMIFS('HOURS&amp;CYCLES INPUT'!$F$2:$F$9999,'HOURS&amp;CYCLES INPUT'!$C$2:$C$9999,'QUALIFIED EFH'!$C110,'HOURS&amp;CYCLES INPUT'!$D$2:$D$9999,'QUALIFIED EFH'!FC$4,'HOURS&amp;CYCLES INPUT'!$E$2:$E$9999,'QUALIFIED EFH'!FC$5))</f>
        <v>0</v>
      </c>
      <c r="FD110" s="476">
        <f>IF(FD$2&lt;&gt;"",IF($C110&lt;&gt;"TBA",FD$2/114,0),SUMIFS('HOURS&amp;CYCLES INPUT'!$F$2:$F$9999,'HOURS&amp;CYCLES INPUT'!$C$2:$C$9999,'QUALIFIED EFH'!$C110,'HOURS&amp;CYCLES INPUT'!$D$2:$D$9999,'QUALIFIED EFH'!FD$4,'HOURS&amp;CYCLES INPUT'!$E$2:$E$9999,'QUALIFIED EFH'!FD$5))</f>
        <v>0</v>
      </c>
      <c r="FE110" s="476">
        <f>IF(FE$2&lt;&gt;"",IF($C110&lt;&gt;"TBA",FE$2/114,0),SUMIFS('HOURS&amp;CYCLES INPUT'!$F$2:$F$9999,'HOURS&amp;CYCLES INPUT'!$C$2:$C$9999,'QUALIFIED EFH'!$C110,'HOURS&amp;CYCLES INPUT'!$D$2:$D$9999,'QUALIFIED EFH'!FE$4,'HOURS&amp;CYCLES INPUT'!$E$2:$E$9999,'QUALIFIED EFH'!FE$5))</f>
        <v>0</v>
      </c>
      <c r="FF110" s="476">
        <f>IF(FF$2&lt;&gt;"",IF($C110&lt;&gt;"TBA",FF$2/114,0),SUMIFS('HOURS&amp;CYCLES INPUT'!$F$2:$F$9999,'HOURS&amp;CYCLES INPUT'!$C$2:$C$9999,'QUALIFIED EFH'!$C110,'HOURS&amp;CYCLES INPUT'!$D$2:$D$9999,'QUALIFIED EFH'!FF$4,'HOURS&amp;CYCLES INPUT'!$E$2:$E$9999,'QUALIFIED EFH'!FF$5))</f>
        <v>0</v>
      </c>
      <c r="FG110" s="476">
        <f>IF(FG$2&lt;&gt;"",IF($C110&lt;&gt;"TBA",FG$2/114,0),SUMIFS('HOURS&amp;CYCLES INPUT'!$F$2:$F$9999,'HOURS&amp;CYCLES INPUT'!$C$2:$C$9999,'QUALIFIED EFH'!$C110,'HOURS&amp;CYCLES INPUT'!$D$2:$D$9999,'QUALIFIED EFH'!FG$4,'HOURS&amp;CYCLES INPUT'!$E$2:$E$9999,'QUALIFIED EFH'!FG$5))</f>
        <v>0</v>
      </c>
      <c r="FH110" s="476">
        <f>IF(FH$2&lt;&gt;"",IF($C110&lt;&gt;"TBA",FH$2/114,0),SUMIFS('HOURS&amp;CYCLES INPUT'!$F$2:$F$9999,'HOURS&amp;CYCLES INPUT'!$C$2:$C$9999,'QUALIFIED EFH'!$C110,'HOURS&amp;CYCLES INPUT'!$D$2:$D$9999,'QUALIFIED EFH'!FH$4,'HOURS&amp;CYCLES INPUT'!$E$2:$E$9999,'QUALIFIED EFH'!FH$5))</f>
        <v>0</v>
      </c>
      <c r="FI110" s="476">
        <f>IF(FI$2&lt;&gt;"",IF($C110&lt;&gt;"TBA",FI$2/114,0),SUMIFS('HOURS&amp;CYCLES INPUT'!$F$2:$F$9999,'HOURS&amp;CYCLES INPUT'!$C$2:$C$9999,'QUALIFIED EFH'!$C110,'HOURS&amp;CYCLES INPUT'!$D$2:$D$9999,'QUALIFIED EFH'!FI$4,'HOURS&amp;CYCLES INPUT'!$E$2:$E$9999,'QUALIFIED EFH'!FI$5))</f>
        <v>0</v>
      </c>
      <c r="FJ110" s="476">
        <f>IF(FJ$2&lt;&gt;"",IF($C110&lt;&gt;"TBA",FJ$2/114,0),SUMIFS('HOURS&amp;CYCLES INPUT'!$F$2:$F$9999,'HOURS&amp;CYCLES INPUT'!$C$2:$C$9999,'QUALIFIED EFH'!$C110,'HOURS&amp;CYCLES INPUT'!$D$2:$D$9999,'QUALIFIED EFH'!FJ$4,'HOURS&amp;CYCLES INPUT'!$E$2:$E$9999,'QUALIFIED EFH'!FJ$5))</f>
        <v>0</v>
      </c>
      <c r="FK110" s="476">
        <f>IF(FK$2&lt;&gt;"",IF($C110&lt;&gt;"TBA",FK$2/114,0),SUMIFS('HOURS&amp;CYCLES INPUT'!$F$2:$F$9999,'HOURS&amp;CYCLES INPUT'!$C$2:$C$9999,'QUALIFIED EFH'!$C110,'HOURS&amp;CYCLES INPUT'!$D$2:$D$9999,'QUALIFIED EFH'!FK$4,'HOURS&amp;CYCLES INPUT'!$E$2:$E$9999,'QUALIFIED EFH'!FK$5))</f>
        <v>0</v>
      </c>
      <c r="FL110" s="476">
        <f>IF(FL$2&lt;&gt;"",IF($C110&lt;&gt;"TBA",FL$2/114,0),SUMIFS('HOURS&amp;CYCLES INPUT'!$F$2:$F$9999,'HOURS&amp;CYCLES INPUT'!$C$2:$C$9999,'QUALIFIED EFH'!$C110,'HOURS&amp;CYCLES INPUT'!$D$2:$D$9999,'QUALIFIED EFH'!FL$4,'HOURS&amp;CYCLES INPUT'!$E$2:$E$9999,'QUALIFIED EFH'!FL$5))</f>
        <v>0</v>
      </c>
      <c r="FM110" s="476">
        <f>IF(FM$2&lt;&gt;"",IF($C110&lt;&gt;"TBA",FM$2/114,0),SUMIFS('HOURS&amp;CYCLES INPUT'!$F$2:$F$9999,'HOURS&amp;CYCLES INPUT'!$C$2:$C$9999,'QUALIFIED EFH'!$C110,'HOURS&amp;CYCLES INPUT'!$D$2:$D$9999,'QUALIFIED EFH'!FM$4,'HOURS&amp;CYCLES INPUT'!$E$2:$E$9999,'QUALIFIED EFH'!FM$5))</f>
        <v>0</v>
      </c>
      <c r="FN110" s="476">
        <f>IF(FN$2&lt;&gt;"",IF($C110&lt;&gt;"TBA",FN$2/114,0),SUMIFS('HOURS&amp;CYCLES INPUT'!$F$2:$F$9999,'HOURS&amp;CYCLES INPUT'!$C$2:$C$9999,'QUALIFIED EFH'!$C110,'HOURS&amp;CYCLES INPUT'!$D$2:$D$9999,'QUALIFIED EFH'!FN$4,'HOURS&amp;CYCLES INPUT'!$E$2:$E$9999,'QUALIFIED EFH'!FN$5))</f>
        <v>0</v>
      </c>
      <c r="FO110" s="476">
        <f>IF(FO$2&lt;&gt;"",IF($C110&lt;&gt;"TBA",FO$2/114,0),SUMIFS('HOURS&amp;CYCLES INPUT'!$F$2:$F$9999,'HOURS&amp;CYCLES INPUT'!$C$2:$C$9999,'QUALIFIED EFH'!$C110,'HOURS&amp;CYCLES INPUT'!$D$2:$D$9999,'QUALIFIED EFH'!FO$4,'HOURS&amp;CYCLES INPUT'!$E$2:$E$9999,'QUALIFIED EFH'!FO$5))</f>
        <v>0</v>
      </c>
      <c r="FP110" s="476">
        <f>IF(FP$2&lt;&gt;"",IF($C110&lt;&gt;"TBA",FP$2/114,0),SUMIFS('HOURS&amp;CYCLES INPUT'!$F$2:$F$9999,'HOURS&amp;CYCLES INPUT'!$C$2:$C$9999,'QUALIFIED EFH'!$C110,'HOURS&amp;CYCLES INPUT'!$D$2:$D$9999,'QUALIFIED EFH'!FP$4,'HOURS&amp;CYCLES INPUT'!$E$2:$E$9999,'QUALIFIED EFH'!FP$5))</f>
        <v>0</v>
      </c>
      <c r="FQ110" s="476">
        <f>IF(FQ$2&lt;&gt;"",IF($C110&lt;&gt;"TBA",FQ$2/114,0),SUMIFS('HOURS&amp;CYCLES INPUT'!$F$2:$F$9999,'HOURS&amp;CYCLES INPUT'!$C$2:$C$9999,'QUALIFIED EFH'!$C110,'HOURS&amp;CYCLES INPUT'!$D$2:$D$9999,'QUALIFIED EFH'!FQ$4,'HOURS&amp;CYCLES INPUT'!$E$2:$E$9999,'QUALIFIED EFH'!FQ$5))</f>
        <v>0</v>
      </c>
      <c r="FR110" s="476">
        <f>IF(FR$2&lt;&gt;"",IF($C110&lt;&gt;"TBA",FR$2/114,0),SUMIFS('HOURS&amp;CYCLES INPUT'!$F$2:$F$9999,'HOURS&amp;CYCLES INPUT'!$C$2:$C$9999,'QUALIFIED EFH'!$C110,'HOURS&amp;CYCLES INPUT'!$D$2:$D$9999,'QUALIFIED EFH'!FR$4,'HOURS&amp;CYCLES INPUT'!$E$2:$E$9999,'QUALIFIED EFH'!FR$5))</f>
        <v>0</v>
      </c>
      <c r="FS110" s="476">
        <f>IF(FS$2&lt;&gt;"",IF($C110&lt;&gt;"TBA",FS$2/114,0),SUMIFS('HOURS&amp;CYCLES INPUT'!$F$2:$F$9999,'HOURS&amp;CYCLES INPUT'!$C$2:$C$9999,'QUALIFIED EFH'!$C110,'HOURS&amp;CYCLES INPUT'!$D$2:$D$9999,'QUALIFIED EFH'!FS$4,'HOURS&amp;CYCLES INPUT'!$E$2:$E$9999,'QUALIFIED EFH'!FS$5))</f>
        <v>0</v>
      </c>
      <c r="FT110" s="476">
        <f>IF(FT$2&lt;&gt;"",IF($C110&lt;&gt;"TBA",FT$2/114,0),SUMIFS('HOURS&amp;CYCLES INPUT'!$F$2:$F$9999,'HOURS&amp;CYCLES INPUT'!$C$2:$C$9999,'QUALIFIED EFH'!$C110,'HOURS&amp;CYCLES INPUT'!$D$2:$D$9999,'QUALIFIED EFH'!FT$4,'HOURS&amp;CYCLES INPUT'!$E$2:$E$9999,'QUALIFIED EFH'!FT$5))</f>
        <v>0</v>
      </c>
      <c r="FU110" s="476">
        <f>IF(FU$2&lt;&gt;"",IF($C110&lt;&gt;"TBA",FU$2/114,0),SUMIFS('HOURS&amp;CYCLES INPUT'!$F$2:$F$9999,'HOURS&amp;CYCLES INPUT'!$C$2:$C$9999,'QUALIFIED EFH'!$C110,'HOURS&amp;CYCLES INPUT'!$D$2:$D$9999,'QUALIFIED EFH'!FU$4,'HOURS&amp;CYCLES INPUT'!$E$2:$E$9999,'QUALIFIED EFH'!FU$5))</f>
        <v>0</v>
      </c>
      <c r="FV110" s="476">
        <f>IF(FV$2&lt;&gt;"",IF($C110&lt;&gt;"TBA",FV$2/114,0),SUMIFS('HOURS&amp;CYCLES INPUT'!$F$2:$F$9999,'HOURS&amp;CYCLES INPUT'!$C$2:$C$9999,'QUALIFIED EFH'!$C110,'HOURS&amp;CYCLES INPUT'!$D$2:$D$9999,'QUALIFIED EFH'!FV$4,'HOURS&amp;CYCLES INPUT'!$E$2:$E$9999,'QUALIFIED EFH'!FV$5))</f>
        <v>0</v>
      </c>
      <c r="FW110" s="476">
        <f>IF(FW$2&lt;&gt;"",IF($C110&lt;&gt;"TBA",FW$2/114,0),SUMIFS('HOURS&amp;CYCLES INPUT'!$F$2:$F$9999,'HOURS&amp;CYCLES INPUT'!$C$2:$C$9999,'QUALIFIED EFH'!$C110,'HOURS&amp;CYCLES INPUT'!$D$2:$D$9999,'QUALIFIED EFH'!FW$4,'HOURS&amp;CYCLES INPUT'!$E$2:$E$9999,'QUALIFIED EFH'!FW$5))</f>
        <v>0</v>
      </c>
      <c r="FX110" s="476">
        <f>IF(FX$2&lt;&gt;"",IF($C110&lt;&gt;"TBA",FX$2/114,0),SUMIFS('HOURS&amp;CYCLES INPUT'!$F$2:$F$9999,'HOURS&amp;CYCLES INPUT'!$C$2:$C$9999,'QUALIFIED EFH'!$C110,'HOURS&amp;CYCLES INPUT'!$D$2:$D$9999,'QUALIFIED EFH'!FX$4,'HOURS&amp;CYCLES INPUT'!$E$2:$E$9999,'QUALIFIED EFH'!FX$5))</f>
        <v>0</v>
      </c>
      <c r="FY110" s="476">
        <f>IF(FY$2&lt;&gt;"",IF($C110&lt;&gt;"TBA",FY$2/114,0),SUMIFS('HOURS&amp;CYCLES INPUT'!$F$2:$F$9999,'HOURS&amp;CYCLES INPUT'!$C$2:$C$9999,'QUALIFIED EFH'!$C110,'HOURS&amp;CYCLES INPUT'!$D$2:$D$9999,'QUALIFIED EFH'!FY$4,'HOURS&amp;CYCLES INPUT'!$E$2:$E$9999,'QUALIFIED EFH'!FY$5))</f>
        <v>0</v>
      </c>
      <c r="FZ110" s="476">
        <f>IF(FZ$2&lt;&gt;"",IF($C110&lt;&gt;"TBA",FZ$2/114,0),SUMIFS('HOURS&amp;CYCLES INPUT'!$F$2:$F$9999,'HOURS&amp;CYCLES INPUT'!$C$2:$C$9999,'QUALIFIED EFH'!$C110,'HOURS&amp;CYCLES INPUT'!$D$2:$D$9999,'QUALIFIED EFH'!FZ$4,'HOURS&amp;CYCLES INPUT'!$E$2:$E$9999,'QUALIFIED EFH'!FZ$5))</f>
        <v>0</v>
      </c>
      <c r="GA110" s="476">
        <f>IF(GA$2&lt;&gt;"",IF($C110&lt;&gt;"TBA",GA$2/114,0),SUMIFS('HOURS&amp;CYCLES INPUT'!$F$2:$F$9999,'HOURS&amp;CYCLES INPUT'!$C$2:$C$9999,'QUALIFIED EFH'!$C110,'HOURS&amp;CYCLES INPUT'!$D$2:$D$9999,'QUALIFIED EFH'!GA$4,'HOURS&amp;CYCLES INPUT'!$E$2:$E$9999,'QUALIFIED EFH'!GA$5))</f>
        <v>0</v>
      </c>
      <c r="GB110" s="476">
        <f>IF(GB$2&lt;&gt;"",IF($C110&lt;&gt;"TBA",GB$2/114,0),SUMIFS('HOURS&amp;CYCLES INPUT'!$F$2:$F$9999,'HOURS&amp;CYCLES INPUT'!$C$2:$C$9999,'QUALIFIED EFH'!$C110,'HOURS&amp;CYCLES INPUT'!$D$2:$D$9999,'QUALIFIED EFH'!GB$4,'HOURS&amp;CYCLES INPUT'!$E$2:$E$9999,'QUALIFIED EFH'!GB$5))</f>
        <v>0</v>
      </c>
    </row>
    <row r="111" spans="3:184" x14ac:dyDescent="0.35">
      <c r="C111" s="472">
        <f>'QUALIFIED ENGINES'!D144</f>
        <v>91489</v>
      </c>
      <c r="D111" s="476">
        <f>IF(D$2&lt;&gt;"",IF($C111&lt;&gt;"TBA",D$2/114,0),SUMIFS('HOURS&amp;CYCLES INPUT'!$F$2:$F$9999,'HOURS&amp;CYCLES INPUT'!$C$2:$C$9999,'QUALIFIED EFH'!$C111,'HOURS&amp;CYCLES INPUT'!$D$2:$D$9999,'QUALIFIED EFH'!D$4,'HOURS&amp;CYCLES INPUT'!$E$2:$E$9999,'QUALIFIED EFH'!D$5))</f>
        <v>0</v>
      </c>
      <c r="E111" s="476">
        <f>IF(E$2&lt;&gt;"",IF($C111&lt;&gt;"TBA",E$2/114,0),SUMIFS('HOURS&amp;CYCLES INPUT'!$F$2:$F$9999,'HOURS&amp;CYCLES INPUT'!$C$2:$C$9999,'QUALIFIED EFH'!$C111,'HOURS&amp;CYCLES INPUT'!$D$2:$D$9999,'QUALIFIED EFH'!E$4,'HOURS&amp;CYCLES INPUT'!$E$2:$E$9999,'QUALIFIED EFH'!E$5))</f>
        <v>0</v>
      </c>
      <c r="F111" s="476">
        <f>IF(F$2&lt;&gt;"",IF($C111&lt;&gt;"TBA",F$2/114,0),SUMIFS('HOURS&amp;CYCLES INPUT'!$F$2:$F$9999,'HOURS&amp;CYCLES INPUT'!$C$2:$C$9999,'QUALIFIED EFH'!$C111,'HOURS&amp;CYCLES INPUT'!$D$2:$D$9999,'QUALIFIED EFH'!F$4,'HOURS&amp;CYCLES INPUT'!$E$2:$E$9999,'QUALIFIED EFH'!F$5))</f>
        <v>0</v>
      </c>
      <c r="G111" s="476">
        <f>IF(G$2&lt;&gt;"",IF($C111&lt;&gt;"TBA",G$2/114,0),SUMIFS('HOURS&amp;CYCLES INPUT'!$F$2:$F$9999,'HOURS&amp;CYCLES INPUT'!$C$2:$C$9999,'QUALIFIED EFH'!$C111,'HOURS&amp;CYCLES INPUT'!$D$2:$D$9999,'QUALIFIED EFH'!G$4,'HOURS&amp;CYCLES INPUT'!$E$2:$E$9999,'QUALIFIED EFH'!G$5))</f>
        <v>0</v>
      </c>
      <c r="H111" s="476">
        <f>IF(H$2&lt;&gt;"",IF($C111&lt;&gt;"TBA",H$2/114,0),SUMIFS('HOURS&amp;CYCLES INPUT'!$F$2:$F$9999,'HOURS&amp;CYCLES INPUT'!$C$2:$C$9999,'QUALIFIED EFH'!$C111,'HOURS&amp;CYCLES INPUT'!$D$2:$D$9999,'QUALIFIED EFH'!H$4,'HOURS&amp;CYCLES INPUT'!$E$2:$E$9999,'QUALIFIED EFH'!H$5))</f>
        <v>0</v>
      </c>
      <c r="I111" s="476">
        <f>IF(I$2&lt;&gt;"",IF($C111&lt;&gt;"TBA",I$2/114,0),SUMIFS('HOURS&amp;CYCLES INPUT'!$F$2:$F$9999,'HOURS&amp;CYCLES INPUT'!$C$2:$C$9999,'QUALIFIED EFH'!$C111,'HOURS&amp;CYCLES INPUT'!$D$2:$D$9999,'QUALIFIED EFH'!I$4,'HOURS&amp;CYCLES INPUT'!$E$2:$E$9999,'QUALIFIED EFH'!I$5))</f>
        <v>0</v>
      </c>
      <c r="J111" s="476">
        <f>IF(J$2&lt;&gt;"",IF($C111&lt;&gt;"TBA",J$2/114,0),SUMIFS('HOURS&amp;CYCLES INPUT'!$F$2:$F$9999,'HOURS&amp;CYCLES INPUT'!$C$2:$C$9999,'QUALIFIED EFH'!$C111,'HOURS&amp;CYCLES INPUT'!$D$2:$D$9999,'QUALIFIED EFH'!J$4,'HOURS&amp;CYCLES INPUT'!$E$2:$E$9999,'QUALIFIED EFH'!J$5))</f>
        <v>0</v>
      </c>
      <c r="K111" s="476">
        <f>IF(K$2&lt;&gt;"",IF($C111&lt;&gt;"TBA",K$2/114,0),SUMIFS('HOURS&amp;CYCLES INPUT'!$F$2:$F$9999,'HOURS&amp;CYCLES INPUT'!$C$2:$C$9999,'QUALIFIED EFH'!$C111,'HOURS&amp;CYCLES INPUT'!$D$2:$D$9999,'QUALIFIED EFH'!K$4,'HOURS&amp;CYCLES INPUT'!$E$2:$E$9999,'QUALIFIED EFH'!K$5))</f>
        <v>0</v>
      </c>
      <c r="L111" s="476">
        <f>IF(L$2&lt;&gt;"",IF($C111&lt;&gt;"TBA",L$2/114,0),SUMIFS('HOURS&amp;CYCLES INPUT'!$F$2:$F$9999,'HOURS&amp;CYCLES INPUT'!$C$2:$C$9999,'QUALIFIED EFH'!$C111,'HOURS&amp;CYCLES INPUT'!$D$2:$D$9999,'QUALIFIED EFH'!L$4,'HOURS&amp;CYCLES INPUT'!$E$2:$E$9999,'QUALIFIED EFH'!L$5))</f>
        <v>0</v>
      </c>
      <c r="M111" s="476">
        <f>IF(M$2&lt;&gt;"",IF($C111&lt;&gt;"TBA",M$2/114,0),SUMIFS('HOURS&amp;CYCLES INPUT'!$F$2:$F$9999,'HOURS&amp;CYCLES INPUT'!$C$2:$C$9999,'QUALIFIED EFH'!$C111,'HOURS&amp;CYCLES INPUT'!$D$2:$D$9999,'QUALIFIED EFH'!M$4,'HOURS&amp;CYCLES INPUT'!$E$2:$E$9999,'QUALIFIED EFH'!M$5))</f>
        <v>0</v>
      </c>
      <c r="N111" s="476">
        <f>IF(N$2&lt;&gt;"",IF($C111&lt;&gt;"TBA",N$2/114,0),SUMIFS('HOURS&amp;CYCLES INPUT'!$F$2:$F$9999,'HOURS&amp;CYCLES INPUT'!$C$2:$C$9999,'QUALIFIED EFH'!$C111,'HOURS&amp;CYCLES INPUT'!$D$2:$D$9999,'QUALIFIED EFH'!N$4,'HOURS&amp;CYCLES INPUT'!$E$2:$E$9999,'QUALIFIED EFH'!N$5))</f>
        <v>0</v>
      </c>
      <c r="O111" s="476">
        <f>IF(O$2&lt;&gt;"",IF($C111&lt;&gt;"TBA",O$2/114,0),SUMIFS('HOURS&amp;CYCLES INPUT'!$F$2:$F$9999,'HOURS&amp;CYCLES INPUT'!$C$2:$C$9999,'QUALIFIED EFH'!$C111,'HOURS&amp;CYCLES INPUT'!$D$2:$D$9999,'QUALIFIED EFH'!O$4,'HOURS&amp;CYCLES INPUT'!$E$2:$E$9999,'QUALIFIED EFH'!O$5))</f>
        <v>0</v>
      </c>
      <c r="P111" s="476">
        <f>IF(P$2&lt;&gt;"",IF($C111&lt;&gt;"TBA",P$2/114,0),SUMIFS('HOURS&amp;CYCLES INPUT'!$F$2:$F$9999,'HOURS&amp;CYCLES INPUT'!$C$2:$C$9999,'QUALIFIED EFH'!$C111,'HOURS&amp;CYCLES INPUT'!$D$2:$D$9999,'QUALIFIED EFH'!P$4,'HOURS&amp;CYCLES INPUT'!$E$2:$E$9999,'QUALIFIED EFH'!P$5))</f>
        <v>0</v>
      </c>
      <c r="Q111" s="476">
        <f>IF(Q$2&lt;&gt;"",IF($C111&lt;&gt;"TBA",Q$2/114,0),SUMIFS('HOURS&amp;CYCLES INPUT'!$F$2:$F$9999,'HOURS&amp;CYCLES INPUT'!$C$2:$C$9999,'QUALIFIED EFH'!$C111,'HOURS&amp;CYCLES INPUT'!$D$2:$D$9999,'QUALIFIED EFH'!Q$4,'HOURS&amp;CYCLES INPUT'!$E$2:$E$9999,'QUALIFIED EFH'!Q$5))</f>
        <v>0</v>
      </c>
      <c r="R111" s="476">
        <f>IF(R$1&lt;&gt;"",IF($C111&lt;&gt;"TBA",R$1/114,0),SUMIFS('HOURS&amp;CYCLES INPUT'!$F$2:$F$9999,'HOURS&amp;CYCLES INPUT'!$C$2:$C$9999,'QUALIFIED EFH'!$C111,'HOURS&amp;CYCLES INPUT'!$D$2:$D$9999,'QUALIFIED EFH'!R$4,'HOURS&amp;CYCLES INPUT'!$E$2:$E$9999,'QUALIFIED EFH'!R$5))</f>
        <v>0</v>
      </c>
      <c r="S111" s="476">
        <f>IF(S$2&lt;&gt;"",IF($C111&lt;&gt;"TBA",S$2/114,0),SUMIFS('HOURS&amp;CYCLES INPUT'!$F$2:$F$9999,'HOURS&amp;CYCLES INPUT'!$C$2:$C$9999,'QUALIFIED EFH'!$C111,'HOURS&amp;CYCLES INPUT'!$D$2:$D$9999,'QUALIFIED EFH'!S$4,'HOURS&amp;CYCLES INPUT'!$E$2:$E$9999,'QUALIFIED EFH'!S$5))</f>
        <v>0</v>
      </c>
      <c r="T111" s="476">
        <f>IF(T$2&lt;&gt;"",IF($C111&lt;&gt;"TBA",T$2/114,0),SUMIFS('HOURS&amp;CYCLES INPUT'!$F$2:$F$9999,'HOURS&amp;CYCLES INPUT'!$C$2:$C$9999,'QUALIFIED EFH'!$C111,'HOURS&amp;CYCLES INPUT'!$D$2:$D$9999,'QUALIFIED EFH'!T$4,'HOURS&amp;CYCLES INPUT'!$E$2:$E$9999,'QUALIFIED EFH'!T$5))</f>
        <v>0</v>
      </c>
      <c r="U111" s="476">
        <f>IF(U$2&lt;&gt;"",IF($C111&lt;&gt;"TBA",U$2/114,0),SUMIFS('HOURS&amp;CYCLES INPUT'!$F$2:$F$9999,'HOURS&amp;CYCLES INPUT'!$C$2:$C$9999,'QUALIFIED EFH'!$C111,'HOURS&amp;CYCLES INPUT'!$D$2:$D$9999,'QUALIFIED EFH'!U$4,'HOURS&amp;CYCLES INPUT'!$E$2:$E$9999,'QUALIFIED EFH'!U$5))</f>
        <v>0</v>
      </c>
      <c r="V111" s="476">
        <f>IF(V$2&lt;&gt;"",IF($C111&lt;&gt;"TBA",V$2/114,0),SUMIFS('HOURS&amp;CYCLES INPUT'!$F$2:$F$9999,'HOURS&amp;CYCLES INPUT'!$C$2:$C$9999,'QUALIFIED EFH'!$C111,'HOURS&amp;CYCLES INPUT'!$D$2:$D$9999,'QUALIFIED EFH'!V$4,'HOURS&amp;CYCLES INPUT'!$E$2:$E$9999,'QUALIFIED EFH'!V$5))</f>
        <v>0</v>
      </c>
      <c r="W111" s="476">
        <f>IF(W$2&lt;&gt;"",IF($C111&lt;&gt;"TBA",W$2/114,0),SUMIFS('HOURS&amp;CYCLES INPUT'!$F$2:$F$9999,'HOURS&amp;CYCLES INPUT'!$C$2:$C$9999,'QUALIFIED EFH'!$C111,'HOURS&amp;CYCLES INPUT'!$D$2:$D$9999,'QUALIFIED EFH'!W$4,'HOURS&amp;CYCLES INPUT'!$E$2:$E$9999,'QUALIFIED EFH'!W$5))</f>
        <v>0</v>
      </c>
      <c r="X111" s="476">
        <f>IF(X$2&lt;&gt;"",IF($C111&lt;&gt;"TBA",X$2/114,0),SUMIFS('HOURS&amp;CYCLES INPUT'!$F$2:$F$9999,'HOURS&amp;CYCLES INPUT'!$C$2:$C$9999,'QUALIFIED EFH'!$C111,'HOURS&amp;CYCLES INPUT'!$D$2:$D$9999,'QUALIFIED EFH'!X$4,'HOURS&amp;CYCLES INPUT'!$E$2:$E$9999,'QUALIFIED EFH'!X$5))</f>
        <v>0</v>
      </c>
      <c r="Y111" s="476">
        <f>IF(Y$2&lt;&gt;"",IF($C111&lt;&gt;"TBA",Y$2/114,0),SUMIFS('HOURS&amp;CYCLES INPUT'!$F$2:$F$9999,'HOURS&amp;CYCLES INPUT'!$C$2:$C$9999,'QUALIFIED EFH'!$C111,'HOURS&amp;CYCLES INPUT'!$D$2:$D$9999,'QUALIFIED EFH'!Y$4,'HOURS&amp;CYCLES INPUT'!$E$2:$E$9999,'QUALIFIED EFH'!Y$5))</f>
        <v>0</v>
      </c>
      <c r="Z111" s="476">
        <f>IF(Z$2&lt;&gt;"",IF($C111&lt;&gt;"TBA",Z$2/114,0),SUMIFS('HOURS&amp;CYCLES INPUT'!$F$2:$F$9999,'HOURS&amp;CYCLES INPUT'!$C$2:$C$9999,'QUALIFIED EFH'!$C111,'HOURS&amp;CYCLES INPUT'!$D$2:$D$9999,'QUALIFIED EFH'!Z$4,'HOURS&amp;CYCLES INPUT'!$E$2:$E$9999,'QUALIFIED EFH'!Z$5))</f>
        <v>0</v>
      </c>
      <c r="AA111" s="476">
        <f>IF(AA$2&lt;&gt;"",IF($C111&lt;&gt;"TBA",AA$2/114,0),SUMIFS('HOURS&amp;CYCLES INPUT'!$F$2:$F$9999,'HOURS&amp;CYCLES INPUT'!$C$2:$C$9999,'QUALIFIED EFH'!$C111,'HOURS&amp;CYCLES INPUT'!$D$2:$D$9999,'QUALIFIED EFH'!AA$4,'HOURS&amp;CYCLES INPUT'!$E$2:$E$9999,'QUALIFIED EFH'!AA$5))</f>
        <v>0</v>
      </c>
      <c r="AB111" s="476">
        <f>IF(AB$2&lt;&gt;"",IF($C111&lt;&gt;"TBA",AB$2/114,0),SUMIFS('HOURS&amp;CYCLES INPUT'!$F$2:$F$9999,'HOURS&amp;CYCLES INPUT'!$C$2:$C$9999,'QUALIFIED EFH'!$C111,'HOURS&amp;CYCLES INPUT'!$D$2:$D$9999,'QUALIFIED EFH'!AB$4,'HOURS&amp;CYCLES INPUT'!$E$2:$E$9999,'QUALIFIED EFH'!AB$5))</f>
        <v>0</v>
      </c>
      <c r="AC111" s="476">
        <f>IF(AC$2&lt;&gt;"",IF($C111&lt;&gt;"TBA",AC$2/114,0),SUMIFS('HOURS&amp;CYCLES INPUT'!$F$2:$F$9999,'HOURS&amp;CYCLES INPUT'!$C$2:$C$9999,'QUALIFIED EFH'!$C111,'HOURS&amp;CYCLES INPUT'!$D$2:$D$9999,'QUALIFIED EFH'!AC$4,'HOURS&amp;CYCLES INPUT'!$E$2:$E$9999,'QUALIFIED EFH'!AC$5))</f>
        <v>0</v>
      </c>
      <c r="AD111" s="476">
        <f>IF(AD$2&lt;&gt;"",IF($C111&lt;&gt;"TBA",AD$2/114,0),SUMIFS('HOURS&amp;CYCLES INPUT'!$F$2:$F$9999,'HOURS&amp;CYCLES INPUT'!$C$2:$C$9999,'QUALIFIED EFH'!$C111,'HOURS&amp;CYCLES INPUT'!$D$2:$D$9999,'QUALIFIED EFH'!AD$4,'HOURS&amp;CYCLES INPUT'!$E$2:$E$9999,'QUALIFIED EFH'!AD$5))</f>
        <v>0</v>
      </c>
      <c r="AE111" s="476">
        <f>IF(AE$2&lt;&gt;"",IF($C111&lt;&gt;"TBA",AE$2/114,0),SUMIFS('HOURS&amp;CYCLES INPUT'!$F$2:$F$9999,'HOURS&amp;CYCLES INPUT'!$C$2:$C$9999,'QUALIFIED EFH'!$C111,'HOURS&amp;CYCLES INPUT'!$D$2:$D$9999,'QUALIFIED EFH'!AE$4,'HOURS&amp;CYCLES INPUT'!$E$2:$E$9999,'QUALIFIED EFH'!AE$5))</f>
        <v>0</v>
      </c>
      <c r="AF111" s="476">
        <f>IF(AF$2&lt;&gt;"",IF($C111&lt;&gt;"TBA",AF$2/114,0),SUMIFS('HOURS&amp;CYCLES INPUT'!$F$2:$F$9999,'HOURS&amp;CYCLES INPUT'!$C$2:$C$9999,'QUALIFIED EFH'!$C111,'HOURS&amp;CYCLES INPUT'!$D$2:$D$9999,'QUALIFIED EFH'!AF$4,'HOURS&amp;CYCLES INPUT'!$E$2:$E$9999,'QUALIFIED EFH'!AF$5))</f>
        <v>0</v>
      </c>
      <c r="AG111" s="476">
        <f>IF(AG$2&lt;&gt;"",IF($C111&lt;&gt;"TBA",AG$2/114,0),SUMIFS('HOURS&amp;CYCLES INPUT'!$F$2:$F$9999,'HOURS&amp;CYCLES INPUT'!$C$2:$C$9999,'QUALIFIED EFH'!$C111,'HOURS&amp;CYCLES INPUT'!$D$2:$D$9999,'QUALIFIED EFH'!AG$4,'HOURS&amp;CYCLES INPUT'!$E$2:$E$9999,'QUALIFIED EFH'!AG$5))</f>
        <v>45.83</v>
      </c>
      <c r="AH111" s="476">
        <f>IF(AH$2&lt;&gt;"",IF($C111&lt;&gt;"TBA",AH$2/114,0),SUMIFS('HOURS&amp;CYCLES INPUT'!$F$2:$F$9999,'HOURS&amp;CYCLES INPUT'!$C$2:$C$9999,'QUALIFIED EFH'!$C111,'HOURS&amp;CYCLES INPUT'!$D$2:$D$9999,'QUALIFIED EFH'!AH$4,'HOURS&amp;CYCLES INPUT'!$E$2:$E$9999,'QUALIFIED EFH'!AH$5))</f>
        <v>425.3</v>
      </c>
      <c r="AI111" s="476">
        <f>IF(AI$2&lt;&gt;"",IF($C111&lt;&gt;"TBA",AI$2/114,0),SUMIFS('HOURS&amp;CYCLES INPUT'!$F$2:$F$9999,'HOURS&amp;CYCLES INPUT'!$C$2:$C$9999,'QUALIFIED EFH'!$C111,'HOURS&amp;CYCLES INPUT'!$D$2:$D$9999,'QUALIFIED EFH'!AI$4,'HOURS&amp;CYCLES INPUT'!$E$2:$E$9999,'QUALIFIED EFH'!AI$5))</f>
        <v>435.83</v>
      </c>
      <c r="AJ111" s="476">
        <f>IF(AJ$2&lt;&gt;"",IF($C111&lt;&gt;"TBA",AJ$2/114,0),SUMIFS('HOURS&amp;CYCLES INPUT'!$F$2:$F$9999,'HOURS&amp;CYCLES INPUT'!$C$2:$C$9999,'QUALIFIED EFH'!$C111,'HOURS&amp;CYCLES INPUT'!$D$2:$D$9999,'QUALIFIED EFH'!AJ$4,'HOURS&amp;CYCLES INPUT'!$E$2:$E$9999,'QUALIFIED EFH'!AJ$5))</f>
        <v>436.59</v>
      </c>
      <c r="AK111" s="476">
        <f>IF(AK$2&lt;&gt;"",IF($C111&lt;&gt;"TBA",AK$2/114,0),SUMIFS('HOURS&amp;CYCLES INPUT'!$F$2:$F$9999,'HOURS&amp;CYCLES INPUT'!$C$2:$C$9999,'QUALIFIED EFH'!$C111,'HOURS&amp;CYCLES INPUT'!$D$2:$D$9999,'QUALIFIED EFH'!AK$4,'HOURS&amp;CYCLES INPUT'!$E$2:$E$9999,'QUALIFIED EFH'!AK$5))</f>
        <v>430.43</v>
      </c>
      <c r="AL111" s="476">
        <f>IF(AL$2&lt;&gt;"",IF($C111&lt;&gt;"TBA",AL$2/114,0),SUMIFS('HOURS&amp;CYCLES INPUT'!$F$2:$F$9999,'HOURS&amp;CYCLES INPUT'!$C$2:$C$9999,'QUALIFIED EFH'!$C111,'HOURS&amp;CYCLES INPUT'!$D$2:$D$9999,'QUALIFIED EFH'!AL$4,'HOURS&amp;CYCLES INPUT'!$E$2:$E$9999,'QUALIFIED EFH'!AL$5))</f>
        <v>414.73</v>
      </c>
      <c r="AM111" s="476">
        <f>IF(AM$2&lt;&gt;"",IF($C111&lt;&gt;"TBA",AM$2/114,0),SUMIFS('HOURS&amp;CYCLES INPUT'!$F$2:$F$9999,'HOURS&amp;CYCLES INPUT'!$C$2:$C$9999,'QUALIFIED EFH'!$C111,'HOURS&amp;CYCLES INPUT'!$D$2:$D$9999,'QUALIFIED EFH'!AM$4,'HOURS&amp;CYCLES INPUT'!$E$2:$E$9999,'QUALIFIED EFH'!AM$5))</f>
        <v>359.2</v>
      </c>
      <c r="AN111" s="476">
        <f>IF(AN$2&lt;&gt;"",IF($C111&lt;&gt;"TBA",AN$2/114,0),SUMIFS('HOURS&amp;CYCLES INPUT'!$F$2:$F$9999,'HOURS&amp;CYCLES INPUT'!$C$2:$C$9999,'QUALIFIED EFH'!$C111,'HOURS&amp;CYCLES INPUT'!$D$2:$D$9999,'QUALIFIED EFH'!AN$4,'HOURS&amp;CYCLES INPUT'!$E$2:$E$9999,'QUALIFIED EFH'!AN$5))</f>
        <v>408.88</v>
      </c>
      <c r="AO111" s="476">
        <f>IF(AO$2&lt;&gt;"",IF($C111&lt;&gt;"TBA",AO$2/114,0),SUMIFS('HOURS&amp;CYCLES INPUT'!$F$2:$F$9999,'HOURS&amp;CYCLES INPUT'!$C$2:$C$9999,'QUALIFIED EFH'!$C111,'HOURS&amp;CYCLES INPUT'!$D$2:$D$9999,'QUALIFIED EFH'!AO$4,'HOURS&amp;CYCLES INPUT'!$E$2:$E$9999,'QUALIFIED EFH'!AO$5))</f>
        <v>411.91</v>
      </c>
      <c r="AP111" s="476">
        <f>IF(AP$2&lt;&gt;"",IF($C111&lt;&gt;"TBA",AP$2/114,0),SUMIFS('HOURS&amp;CYCLES INPUT'!$F$2:$F$9999,'HOURS&amp;CYCLES INPUT'!$C$2:$C$9999,'QUALIFIED EFH'!$C111,'HOURS&amp;CYCLES INPUT'!$D$2:$D$9999,'QUALIFIED EFH'!AP$4,'HOURS&amp;CYCLES INPUT'!$E$2:$E$9999,'QUALIFIED EFH'!AP$5))</f>
        <v>385.34</v>
      </c>
      <c r="AQ111" s="476">
        <f>IF(AQ$2&lt;&gt;"",IF($C111&lt;&gt;"TBA",AQ$2/114,0),SUMIFS('HOURS&amp;CYCLES INPUT'!$F$2:$F$9999,'HOURS&amp;CYCLES INPUT'!$C$2:$C$9999,'QUALIFIED EFH'!$C111,'HOURS&amp;CYCLES INPUT'!$D$2:$D$9999,'QUALIFIED EFH'!AQ$4,'HOURS&amp;CYCLES INPUT'!$E$2:$E$9999,'QUALIFIED EFH'!AQ$5))</f>
        <v>215.77</v>
      </c>
      <c r="AR111" s="476">
        <f>IF(AR$2&lt;&gt;"",IF($C111&lt;&gt;"TBA",AR$2/114,0),SUMIFS('HOURS&amp;CYCLES INPUT'!$F$2:$F$9999,'HOURS&amp;CYCLES INPUT'!$C$2:$C$9999,'QUALIFIED EFH'!$C111,'HOURS&amp;CYCLES INPUT'!$D$2:$D$9999,'QUALIFIED EFH'!AR$4,'HOURS&amp;CYCLES INPUT'!$E$2:$E$9999,'QUALIFIED EFH'!AR$5))</f>
        <v>0</v>
      </c>
      <c r="AS111" s="476">
        <f>IF(AS$2&lt;&gt;"",IF($C111&lt;&gt;"TBA",AS$2/114,0),SUMIFS('HOURS&amp;CYCLES INPUT'!$F$2:$F$9999,'HOURS&amp;CYCLES INPUT'!$C$2:$C$9999,'QUALIFIED EFH'!$C111,'HOURS&amp;CYCLES INPUT'!$D$2:$D$9999,'QUALIFIED EFH'!AS$4,'HOURS&amp;CYCLES INPUT'!$E$2:$E$9999,'QUALIFIED EFH'!AS$5))</f>
        <v>0</v>
      </c>
      <c r="AT111" s="476">
        <f>IF(AT$2&lt;&gt;"",IF($C111&lt;&gt;"TBA",AT$2/114,0),SUMIFS('HOURS&amp;CYCLES INPUT'!$F$2:$F$9999,'HOURS&amp;CYCLES INPUT'!$C$2:$C$9999,'QUALIFIED EFH'!$C111,'HOURS&amp;CYCLES INPUT'!$D$2:$D$9999,'QUALIFIED EFH'!AT$4,'HOURS&amp;CYCLES INPUT'!$E$2:$E$9999,'QUALIFIED EFH'!AT$5))</f>
        <v>0</v>
      </c>
      <c r="AU111" s="476">
        <f>IF(AU$2&lt;&gt;"",IF($C111&lt;&gt;"TBA",AU$2/114,0),SUMIFS('HOURS&amp;CYCLES INPUT'!$F$2:$F$9999,'HOURS&amp;CYCLES INPUT'!$C$2:$C$9999,'QUALIFIED EFH'!$C111,'HOURS&amp;CYCLES INPUT'!$D$2:$D$9999,'QUALIFIED EFH'!AU$4,'HOURS&amp;CYCLES INPUT'!$E$2:$E$9999,'QUALIFIED EFH'!AU$5))</f>
        <v>26.42</v>
      </c>
      <c r="AV111" s="476">
        <f>IF(AV$2&lt;&gt;"",IF($C111&lt;&gt;"TBA",AV$2/114,0),SUMIFS('HOURS&amp;CYCLES INPUT'!$F$2:$F$9999,'HOURS&amp;CYCLES INPUT'!$C$2:$C$9999,'QUALIFIED EFH'!$C111,'HOURS&amp;CYCLES INPUT'!$D$2:$D$9999,'QUALIFIED EFH'!AV$4,'HOURS&amp;CYCLES INPUT'!$E$2:$E$9999,'QUALIFIED EFH'!AV$5))</f>
        <v>152.03</v>
      </c>
      <c r="AW111" s="476">
        <f>IF(AW$2&lt;&gt;"",IF($C111&lt;&gt;"TBA",AW$2/114,0),SUMIFS('HOURS&amp;CYCLES INPUT'!$F$2:$F$9999,'HOURS&amp;CYCLES INPUT'!$C$2:$C$9999,'QUALIFIED EFH'!$C111,'HOURS&amp;CYCLES INPUT'!$D$2:$D$9999,'QUALIFIED EFH'!AW$4,'HOURS&amp;CYCLES INPUT'!$E$2:$E$9999,'QUALIFIED EFH'!AW$5))</f>
        <v>74.25</v>
      </c>
      <c r="AX111" s="476">
        <f>IF(AX$2&lt;&gt;"",IF($C111&lt;&gt;"TBA",AX$2/114,0),SUMIFS('HOURS&amp;CYCLES INPUT'!$F$2:$F$9999,'HOURS&amp;CYCLES INPUT'!$C$2:$C$9999,'QUALIFIED EFH'!$C111,'HOURS&amp;CYCLES INPUT'!$D$2:$D$9999,'QUALIFIED EFH'!AX$4,'HOURS&amp;CYCLES INPUT'!$E$2:$E$9999,'QUALIFIED EFH'!AX$5))</f>
        <v>151.75</v>
      </c>
      <c r="AY111" s="476">
        <f>IF(AY$2&lt;&gt;"",IF($C111&lt;&gt;"TBA",AY$2/114,0),SUMIFS('HOURS&amp;CYCLES INPUT'!$F$2:$F$9999,'HOURS&amp;CYCLES INPUT'!$C$2:$C$9999,'QUALIFIED EFH'!$C111,'HOURS&amp;CYCLES INPUT'!$D$2:$D$9999,'QUALIFIED EFH'!AY$4,'HOURS&amp;CYCLES INPUT'!$E$2:$E$9999,'QUALIFIED EFH'!AY$5))</f>
        <v>172.13</v>
      </c>
      <c r="AZ111" s="476">
        <f>IF(AZ$2&lt;&gt;"",IF($C111&lt;&gt;"TBA",AZ$2/114,0),SUMIFS('HOURS&amp;CYCLES INPUT'!$F$2:$F$9999,'HOURS&amp;CYCLES INPUT'!$C$2:$C$9999,'QUALIFIED EFH'!$C111,'HOURS&amp;CYCLES INPUT'!$D$2:$D$9999,'QUALIFIED EFH'!AZ$4,'HOURS&amp;CYCLES INPUT'!$E$2:$E$9999,'QUALIFIED EFH'!AZ$5))</f>
        <v>306.85000000000002</v>
      </c>
      <c r="BA111" s="476">
        <f>IF(BA$2&lt;&gt;"",IF($C111&lt;&gt;"TBA",BA$2/114,0),SUMIFS('HOURS&amp;CYCLES INPUT'!$F$2:$F$9999,'HOURS&amp;CYCLES INPUT'!$C$2:$C$9999,'QUALIFIED EFH'!$C111,'HOURS&amp;CYCLES INPUT'!$D$2:$D$9999,'QUALIFIED EFH'!BA$4,'HOURS&amp;CYCLES INPUT'!$E$2:$E$9999,'QUALIFIED EFH'!BA$5))</f>
        <v>191.85</v>
      </c>
      <c r="BB111" s="476">
        <f>IF(BB$2&lt;&gt;"",IF($C111&lt;&gt;"TBA",BB$2/114,0),SUMIFS('HOURS&amp;CYCLES INPUT'!$F$2:$F$9999,'HOURS&amp;CYCLES INPUT'!$C$2:$C$9999,'QUALIFIED EFH'!$C111,'HOURS&amp;CYCLES INPUT'!$D$2:$D$9999,'QUALIFIED EFH'!BB$4,'HOURS&amp;CYCLES INPUT'!$E$2:$E$9999,'QUALIFIED EFH'!BB$5))</f>
        <v>38.19</v>
      </c>
      <c r="BC111" s="476">
        <f>IF(BC$2&lt;&gt;"",IF($C111&lt;&gt;"TBA",BC$2/114,0),SUMIFS('HOURS&amp;CYCLES INPUT'!$F$2:$F$9999,'HOURS&amp;CYCLES INPUT'!$C$2:$C$9999,'QUALIFIED EFH'!$C111,'HOURS&amp;CYCLES INPUT'!$D$2:$D$9999,'QUALIFIED EFH'!BC$4,'HOURS&amp;CYCLES INPUT'!$E$2:$E$9999,'QUALIFIED EFH'!BC$5))</f>
        <v>190.13</v>
      </c>
      <c r="BD111" s="476">
        <f>IF(BD$2&lt;&gt;"",IF($C111&lt;&gt;"TBA",BD$2/114,0),SUMIFS('HOURS&amp;CYCLES INPUT'!$F$2:$F$9999,'HOURS&amp;CYCLES INPUT'!$C$2:$C$9999,'QUALIFIED EFH'!$C111,'HOURS&amp;CYCLES INPUT'!$D$2:$D$9999,'QUALIFIED EFH'!BD$4,'HOURS&amp;CYCLES INPUT'!$E$2:$E$9999,'QUALIFIED EFH'!BD$5))</f>
        <v>122.13</v>
      </c>
      <c r="BE111" s="476">
        <f>IF(BE$2&lt;&gt;"",IF($C111&lt;&gt;"TBA",BE$2/114,0),SUMIFS('HOURS&amp;CYCLES INPUT'!$F$2:$F$9999,'HOURS&amp;CYCLES INPUT'!$C$2:$C$9999,'QUALIFIED EFH'!$C111,'HOURS&amp;CYCLES INPUT'!$D$2:$D$9999,'QUALIFIED EFH'!BE$4,'HOURS&amp;CYCLES INPUT'!$E$2:$E$9999,'QUALIFIED EFH'!BE$5))</f>
        <v>88.93</v>
      </c>
      <c r="BF111" s="476">
        <f>IF(BF$2&lt;&gt;"",IF($C111&lt;&gt;"TBA",BF$2/114,0),SUMIFS('HOURS&amp;CYCLES INPUT'!$F$2:$F$9999,'HOURS&amp;CYCLES INPUT'!$C$2:$C$9999,'QUALIFIED EFH'!$C111,'HOURS&amp;CYCLES INPUT'!$D$2:$D$9999,'QUALIFIED EFH'!BF$4,'HOURS&amp;CYCLES INPUT'!$E$2:$E$9999,'QUALIFIED EFH'!BF$5))</f>
        <v>86.07</v>
      </c>
      <c r="BG111" s="476">
        <f>IF(BG$2&lt;&gt;"",IF($C111&lt;&gt;"TBA",BG$2/114,0),SUMIFS('HOURS&amp;CYCLES INPUT'!$F$2:$F$9999,'HOURS&amp;CYCLES INPUT'!$C$2:$C$9999,'QUALIFIED EFH'!$C111,'HOURS&amp;CYCLES INPUT'!$D$2:$D$9999,'QUALIFIED EFH'!BG$4,'HOURS&amp;CYCLES INPUT'!$E$2:$E$9999,'QUALIFIED EFH'!BG$5))</f>
        <v>193.04</v>
      </c>
      <c r="BH111" s="476">
        <f>IF(BH$2&lt;&gt;"",IF($C111&lt;&gt;"TBA",BH$2/114,0),SUMIFS('HOURS&amp;CYCLES INPUT'!$F$2:$F$9999,'HOURS&amp;CYCLES INPUT'!$C$2:$C$9999,'QUALIFIED EFH'!$C111,'HOURS&amp;CYCLES INPUT'!$D$2:$D$9999,'QUALIFIED EFH'!BH$4,'HOURS&amp;CYCLES INPUT'!$E$2:$E$9999,'QUALIFIED EFH'!BH$5))</f>
        <v>261.3</v>
      </c>
      <c r="BI111" s="476">
        <f>IF(BI$2&lt;&gt;"",IF($C111&lt;&gt;"TBA",BI$2/114,0),SUMIFS('HOURS&amp;CYCLES INPUT'!$F$2:$F$9999,'HOURS&amp;CYCLES INPUT'!$C$2:$C$9999,'QUALIFIED EFH'!$C111,'HOURS&amp;CYCLES INPUT'!$D$2:$D$9999,'QUALIFIED EFH'!BI$4,'HOURS&amp;CYCLES INPUT'!$E$2:$E$9999,'QUALIFIED EFH'!BI$5))</f>
        <v>182.41</v>
      </c>
      <c r="BJ111" s="476">
        <f>IF(BJ$2&lt;&gt;"",IF($C111&lt;&gt;"TBA",BJ$2/114,0),SUMIFS('HOURS&amp;CYCLES INPUT'!$F$2:$F$9999,'HOURS&amp;CYCLES INPUT'!$C$2:$C$9999,'QUALIFIED EFH'!$C111,'HOURS&amp;CYCLES INPUT'!$D$2:$D$9999,'QUALIFIED EFH'!BJ$4,'HOURS&amp;CYCLES INPUT'!$E$2:$E$9999,'QUALIFIED EFH'!BJ$5))</f>
        <v>231.36</v>
      </c>
      <c r="BK111" s="476">
        <f>IF(BK$2&lt;&gt;"",IF($C111&lt;&gt;"TBA",BK$2/114,0),SUMIFS('HOURS&amp;CYCLES INPUT'!$F$2:$F$9999,'HOURS&amp;CYCLES INPUT'!$C$2:$C$9999,'QUALIFIED EFH'!$C111,'HOURS&amp;CYCLES INPUT'!$D$2:$D$9999,'QUALIFIED EFH'!BK$4,'HOURS&amp;CYCLES INPUT'!$E$2:$E$9999,'QUALIFIED EFH'!BK$5))</f>
        <v>346.53</v>
      </c>
      <c r="BL111" s="476">
        <f>IF(BL$2&lt;&gt;"",IF($C111&lt;&gt;"TBA",BL$2/114,0),SUMIFS('HOURS&amp;CYCLES INPUT'!$F$2:$F$9999,'HOURS&amp;CYCLES INPUT'!$C$2:$C$9999,'QUALIFIED EFH'!$C111,'HOURS&amp;CYCLES INPUT'!$D$2:$D$9999,'QUALIFIED EFH'!BL$4,'HOURS&amp;CYCLES INPUT'!$E$2:$E$9999,'QUALIFIED EFH'!BL$5))</f>
        <v>346.65</v>
      </c>
      <c r="BM111" s="476">
        <f>IF(BM$2&lt;&gt;"",IF($C111&lt;&gt;"TBA",BM$2/114,0),SUMIFS('HOURS&amp;CYCLES INPUT'!$F$2:$F$9999,'HOURS&amp;CYCLES INPUT'!$C$2:$C$9999,'QUALIFIED EFH'!$C111,'HOURS&amp;CYCLES INPUT'!$D$2:$D$9999,'QUALIFIED EFH'!BM$4,'HOURS&amp;CYCLES INPUT'!$E$2:$E$9999,'QUALIFIED EFH'!BM$5))</f>
        <v>211.48</v>
      </c>
      <c r="BN111" s="476">
        <f>IF(BN$2&lt;&gt;"",IF($C111&lt;&gt;"TBA",BN$2/114,0),SUMIFS('HOURS&amp;CYCLES INPUT'!$F$2:$F$9999,'HOURS&amp;CYCLES INPUT'!$C$2:$C$9999,'QUALIFIED EFH'!$C111,'HOURS&amp;CYCLES INPUT'!$D$2:$D$9999,'QUALIFIED EFH'!BN$4,'HOURS&amp;CYCLES INPUT'!$E$2:$E$9999,'QUALIFIED EFH'!BN$5))</f>
        <v>352.1</v>
      </c>
      <c r="BO111" s="476">
        <f>IF(BO$2&lt;&gt;"",IF($C111&lt;&gt;"TBA",BO$2/114,0),SUMIFS('HOURS&amp;CYCLES INPUT'!$F$2:$F$9999,'HOURS&amp;CYCLES INPUT'!$C$2:$C$9999,'QUALIFIED EFH'!$C111,'HOURS&amp;CYCLES INPUT'!$D$2:$D$9999,'QUALIFIED EFH'!BO$4,'HOURS&amp;CYCLES INPUT'!$E$2:$E$9999,'QUALIFIED EFH'!BO$5))</f>
        <v>364.5</v>
      </c>
      <c r="BP111" s="476">
        <f>IF(BP$2&lt;&gt;"",IF($C111&lt;&gt;"TBA",BP$2/114,0),SUMIFS('HOURS&amp;CYCLES INPUT'!$F$2:$F$9999,'HOURS&amp;CYCLES INPUT'!$C$2:$C$9999,'QUALIFIED EFH'!$C111,'HOURS&amp;CYCLES INPUT'!$D$2:$D$9999,'QUALIFIED EFH'!BP$4,'HOURS&amp;CYCLES INPUT'!$E$2:$E$9999,'QUALIFIED EFH'!BP$5))</f>
        <v>274.3</v>
      </c>
      <c r="BQ111" s="476">
        <f>IF(BQ$2&lt;&gt;"",IF($C111&lt;&gt;"TBA",BQ$2/114,0),SUMIFS('HOURS&amp;CYCLES INPUT'!$F$2:$F$9999,'HOURS&amp;CYCLES INPUT'!$C$2:$C$9999,'QUALIFIED EFH'!$C111,'HOURS&amp;CYCLES INPUT'!$D$2:$D$9999,'QUALIFIED EFH'!BQ$4,'HOURS&amp;CYCLES INPUT'!$E$2:$E$9999,'QUALIFIED EFH'!BQ$5))</f>
        <v>409.57</v>
      </c>
      <c r="BR111" s="476">
        <f>IF(BR$2&lt;&gt;"",IF($C111&lt;&gt;"TBA",BR$2/114,0),SUMIFS('HOURS&amp;CYCLES INPUT'!$F$2:$F$9999,'HOURS&amp;CYCLES INPUT'!$C$2:$C$9999,'QUALIFIED EFH'!$C111,'HOURS&amp;CYCLES INPUT'!$D$2:$D$9999,'QUALIFIED EFH'!BR$4,'HOURS&amp;CYCLES INPUT'!$E$2:$E$9999,'QUALIFIED EFH'!BR$5))</f>
        <v>377.1</v>
      </c>
      <c r="BS111" s="476">
        <f>IF(BS$2&lt;&gt;"",IF($C111&lt;&gt;"TBA",BS$2/114,0),SUMIFS('HOURS&amp;CYCLES INPUT'!$F$2:$F$9999,'HOURS&amp;CYCLES INPUT'!$C$2:$C$9999,'QUALIFIED EFH'!$C111,'HOURS&amp;CYCLES INPUT'!$D$2:$D$9999,'QUALIFIED EFH'!BS$4,'HOURS&amp;CYCLES INPUT'!$E$2:$E$9999,'QUALIFIED EFH'!BS$5))</f>
        <v>400.62</v>
      </c>
      <c r="BT111" s="476">
        <f>IF(BT$2&lt;&gt;"",IF($C111&lt;&gt;"TBA",BT$2/114,0),SUMIFS('HOURS&amp;CYCLES INPUT'!$F$2:$F$9999,'HOURS&amp;CYCLES INPUT'!$C$2:$C$9999,'QUALIFIED EFH'!$C111,'HOURS&amp;CYCLES INPUT'!$D$2:$D$9999,'QUALIFIED EFH'!BT$4,'HOURS&amp;CYCLES INPUT'!$E$2:$E$9999,'QUALIFIED EFH'!BT$5))</f>
        <v>397.2</v>
      </c>
      <c r="BU111" s="476">
        <f>IF(BU$2&lt;&gt;"",IF($C111&lt;&gt;"TBA",BU$2/114,0),SUMIFS('HOURS&amp;CYCLES INPUT'!$F$2:$F$9999,'HOURS&amp;CYCLES INPUT'!$C$2:$C$9999,'QUALIFIED EFH'!$C111,'HOURS&amp;CYCLES INPUT'!$D$2:$D$9999,'QUALIFIED EFH'!BU$4,'HOURS&amp;CYCLES INPUT'!$E$2:$E$9999,'QUALIFIED EFH'!BU$5))</f>
        <v>360.2</v>
      </c>
      <c r="BV111" s="476">
        <f>IF(BV$2&lt;&gt;"",IF($C111&lt;&gt;"TBA",BV$2/114,0),SUMIFS('HOURS&amp;CYCLES INPUT'!$F$2:$F$9999,'HOURS&amp;CYCLES INPUT'!$C$2:$C$9999,'QUALIFIED EFH'!$C111,'HOURS&amp;CYCLES INPUT'!$D$2:$D$9999,'QUALIFIED EFH'!BV$4,'HOURS&amp;CYCLES INPUT'!$E$2:$E$9999,'QUALIFIED EFH'!BV$5))</f>
        <v>412.61</v>
      </c>
      <c r="BW111" s="476">
        <f>IF(BW$2&lt;&gt;"",IF($C111&lt;&gt;"TBA",BW$2/114,0),SUMIFS('HOURS&amp;CYCLES INPUT'!$F$2:$F$9999,'HOURS&amp;CYCLES INPUT'!$C$2:$C$9999,'QUALIFIED EFH'!$C111,'HOURS&amp;CYCLES INPUT'!$D$2:$D$9999,'QUALIFIED EFH'!BW$4,'HOURS&amp;CYCLES INPUT'!$E$2:$E$9999,'QUALIFIED EFH'!BW$5))</f>
        <v>317.19</v>
      </c>
      <c r="BX111" s="476">
        <f>IF(BX$2&lt;&gt;"",IF($C111&lt;&gt;"TBA",BX$2/114,0),SUMIFS('HOURS&amp;CYCLES INPUT'!$F$2:$F$9999,'HOURS&amp;CYCLES INPUT'!$C$2:$C$9999,'QUALIFIED EFH'!$C111,'HOURS&amp;CYCLES INPUT'!$D$2:$D$9999,'QUALIFIED EFH'!BX$4,'HOURS&amp;CYCLES INPUT'!$E$2:$E$9999,'QUALIFIED EFH'!BX$5))</f>
        <v>481.45</v>
      </c>
      <c r="BY111" s="476">
        <f>IF(BY$2&lt;&gt;"",IF($C111&lt;&gt;"TBA",BY$2/114,0),SUMIFS('HOURS&amp;CYCLES INPUT'!$F$2:$F$9999,'HOURS&amp;CYCLES INPUT'!$C$2:$C$9999,'QUALIFIED EFH'!$C111,'HOURS&amp;CYCLES INPUT'!$D$2:$D$9999,'QUALIFIED EFH'!BY$4,'HOURS&amp;CYCLES INPUT'!$E$2:$E$9999,'QUALIFIED EFH'!BY$5))</f>
        <v>458.11</v>
      </c>
      <c r="BZ111" s="476">
        <f>IF(BZ$2&lt;&gt;"",IF($C111&lt;&gt;"TBA",BZ$2/114,0),SUMIFS('HOURS&amp;CYCLES INPUT'!$F$2:$F$9999,'HOURS&amp;CYCLES INPUT'!$C$2:$C$9999,'QUALIFIED EFH'!$C111,'HOURS&amp;CYCLES INPUT'!$D$2:$D$9999,'QUALIFIED EFH'!BZ$4,'HOURS&amp;CYCLES INPUT'!$E$2:$E$9999,'QUALIFIED EFH'!BZ$5))</f>
        <v>430.92</v>
      </c>
      <c r="CA111" s="476">
        <f>IF(CA$2&lt;&gt;"",IF($C111&lt;&gt;"TBA",CA$2/114,0),SUMIFS('HOURS&amp;CYCLES INPUT'!$F$2:$F$9999,'HOURS&amp;CYCLES INPUT'!$C$2:$C$9999,'QUALIFIED EFH'!$C111,'HOURS&amp;CYCLES INPUT'!$D$2:$D$9999,'QUALIFIED EFH'!CA$4,'HOURS&amp;CYCLES INPUT'!$E$2:$E$9999,'QUALIFIED EFH'!CA$5))</f>
        <v>26.38</v>
      </c>
      <c r="CB111" s="476">
        <f>IF(CB$2&lt;&gt;"",IF($C111&lt;&gt;"TBA",CB$2/114,0),SUMIFS('HOURS&amp;CYCLES INPUT'!$F$2:$F$9999,'HOURS&amp;CYCLES INPUT'!$C$2:$C$9999,'QUALIFIED EFH'!$C111,'HOURS&amp;CYCLES INPUT'!$D$2:$D$9999,'QUALIFIED EFH'!CB$4,'HOURS&amp;CYCLES INPUT'!$E$2:$E$9999,'QUALIFIED EFH'!CB$5))</f>
        <v>331.1</v>
      </c>
      <c r="CC111" s="476">
        <f>IF(CC$2&lt;&gt;"",IF($C111&lt;&gt;"TBA",CC$2/114,0),SUMIFS('HOURS&amp;CYCLES INPUT'!$F$2:$F$9999,'HOURS&amp;CYCLES INPUT'!$C$2:$C$9999,'QUALIFIED EFH'!$C111,'HOURS&amp;CYCLES INPUT'!$D$2:$D$9999,'QUALIFIED EFH'!CC$4,'HOURS&amp;CYCLES INPUT'!$E$2:$E$9999,'QUALIFIED EFH'!CC$5))</f>
        <v>398.32</v>
      </c>
      <c r="CD111" s="476">
        <f>IF(CD$2&lt;&gt;"",IF($C111&lt;&gt;"TBA",CD$2/114,0),SUMIFS('HOURS&amp;CYCLES INPUT'!$F$2:$F$9999,'HOURS&amp;CYCLES INPUT'!$C$2:$C$9999,'QUALIFIED EFH'!$C111,'HOURS&amp;CYCLES INPUT'!$D$2:$D$9999,'QUALIFIED EFH'!CD$4,'HOURS&amp;CYCLES INPUT'!$E$2:$E$9999,'QUALIFIED EFH'!CD$5))</f>
        <v>416.84</v>
      </c>
      <c r="CE111" s="476">
        <f>IF(CE$2&lt;&gt;"",IF($C111&lt;&gt;"TBA",CE$2/114,0),SUMIFS('HOURS&amp;CYCLES INPUT'!$F$2:$F$9999,'HOURS&amp;CYCLES INPUT'!$C$2:$C$9999,'QUALIFIED EFH'!$C111,'HOURS&amp;CYCLES INPUT'!$D$2:$D$9999,'QUALIFIED EFH'!CE$4,'HOURS&amp;CYCLES INPUT'!$E$2:$E$9999,'QUALIFIED EFH'!CE$5))</f>
        <v>212.38</v>
      </c>
      <c r="CF111" s="476">
        <f>IF(CF$2&lt;&gt;"",IF($C111&lt;&gt;"TBA",CF$2/114,0),SUMIFS('HOURS&amp;CYCLES INPUT'!$F$2:$F$9999,'HOURS&amp;CYCLES INPUT'!$C$2:$C$9999,'QUALIFIED EFH'!$C111,'HOURS&amp;CYCLES INPUT'!$D$2:$D$9999,'QUALIFIED EFH'!CF$4,'HOURS&amp;CYCLES INPUT'!$E$2:$E$9999,'QUALIFIED EFH'!CF$5))</f>
        <v>0</v>
      </c>
      <c r="CG111" s="476">
        <f>IF(CG$2&lt;&gt;"",IF($C111&lt;&gt;"TBA",CG$2/114,0),SUMIFS('HOURS&amp;CYCLES INPUT'!$F$2:$F$9999,'HOURS&amp;CYCLES INPUT'!$C$2:$C$9999,'QUALIFIED EFH'!$C111,'HOURS&amp;CYCLES INPUT'!$D$2:$D$9999,'QUALIFIED EFH'!CG$4,'HOURS&amp;CYCLES INPUT'!$E$2:$E$9999,'QUALIFIED EFH'!CG$5))</f>
        <v>0</v>
      </c>
      <c r="CH111" s="476">
        <f>IF(CH$2&lt;&gt;"",IF($C111&lt;&gt;"TBA",CH$2/114,0),SUMIFS('HOURS&amp;CYCLES INPUT'!$F$2:$F$9999,'HOURS&amp;CYCLES INPUT'!$C$2:$C$9999,'QUALIFIED EFH'!$C111,'HOURS&amp;CYCLES INPUT'!$D$2:$D$9999,'QUALIFIED EFH'!CH$4,'HOURS&amp;CYCLES INPUT'!$E$2:$E$9999,'QUALIFIED EFH'!CH$5))</f>
        <v>0</v>
      </c>
      <c r="CI111" s="476">
        <f>IF(CI$2&lt;&gt;"",IF($C111&lt;&gt;"TBA",CI$2/114,0),SUMIFS('HOURS&amp;CYCLES INPUT'!$F$2:$F$9999,'HOURS&amp;CYCLES INPUT'!$C$2:$C$9999,'QUALIFIED EFH'!$C111,'HOURS&amp;CYCLES INPUT'!$D$2:$D$9999,'QUALIFIED EFH'!CI$4,'HOURS&amp;CYCLES INPUT'!$E$2:$E$9999,'QUALIFIED EFH'!CI$5))</f>
        <v>0</v>
      </c>
      <c r="CJ111" s="476">
        <f>IF(CJ$2&lt;&gt;"",IF($C111&lt;&gt;"TBA",CJ$2/114,0),SUMIFS('HOURS&amp;CYCLES INPUT'!$F$2:$F$9999,'HOURS&amp;CYCLES INPUT'!$C$2:$C$9999,'QUALIFIED EFH'!$C111,'HOURS&amp;CYCLES INPUT'!$D$2:$D$9999,'QUALIFIED EFH'!CJ$4,'HOURS&amp;CYCLES INPUT'!$E$2:$E$9999,'QUALIFIED EFH'!CJ$5))</f>
        <v>0</v>
      </c>
      <c r="CK111" s="476">
        <f>IF(CK$2&lt;&gt;"",IF($C111&lt;&gt;"TBA",CK$2/114,0),SUMIFS('HOURS&amp;CYCLES INPUT'!$F$2:$F$9999,'HOURS&amp;CYCLES INPUT'!$C$2:$C$9999,'QUALIFIED EFH'!$C111,'HOURS&amp;CYCLES INPUT'!$D$2:$D$9999,'QUALIFIED EFH'!CK$4,'HOURS&amp;CYCLES INPUT'!$E$2:$E$9999,'QUALIFIED EFH'!CK$5))</f>
        <v>0</v>
      </c>
      <c r="CL111" s="476">
        <f>IF(CL$2&lt;&gt;"",IF($C111&lt;&gt;"TBA",CL$2/114,0),SUMIFS('HOURS&amp;CYCLES INPUT'!$F$2:$F$9999,'HOURS&amp;CYCLES INPUT'!$C$2:$C$9999,'QUALIFIED EFH'!$C111,'HOURS&amp;CYCLES INPUT'!$D$2:$D$9999,'QUALIFIED EFH'!CL$4,'HOURS&amp;CYCLES INPUT'!$E$2:$E$9999,'QUALIFIED EFH'!CL$5))</f>
        <v>0</v>
      </c>
      <c r="CM111" s="476">
        <f>IF(CM$2&lt;&gt;"",IF($C111&lt;&gt;"TBA",CM$2/114,0),SUMIFS('HOURS&amp;CYCLES INPUT'!$F$2:$F$9999,'HOURS&amp;CYCLES INPUT'!$C$2:$C$9999,'QUALIFIED EFH'!$C111,'HOURS&amp;CYCLES INPUT'!$D$2:$D$9999,'QUALIFIED EFH'!CM$4,'HOURS&amp;CYCLES INPUT'!$E$2:$E$9999,'QUALIFIED EFH'!CM$5))</f>
        <v>0</v>
      </c>
      <c r="CN111" s="476">
        <f>IF(CN$2&lt;&gt;"",IF($C111&lt;&gt;"TBA",CN$2/114,0),SUMIFS('HOURS&amp;CYCLES INPUT'!$F$2:$F$9999,'HOURS&amp;CYCLES INPUT'!$C$2:$C$9999,'QUALIFIED EFH'!$C111,'HOURS&amp;CYCLES INPUT'!$D$2:$D$9999,'QUALIFIED EFH'!CN$4,'HOURS&amp;CYCLES INPUT'!$E$2:$E$9999,'QUALIFIED EFH'!CN$5))</f>
        <v>0</v>
      </c>
      <c r="CO111" s="476">
        <f>IF(CO$2&lt;&gt;"",IF($C111&lt;&gt;"TBA",CO$2/114,0),SUMIFS('HOURS&amp;CYCLES INPUT'!$F$2:$F$9999,'HOURS&amp;CYCLES INPUT'!$C$2:$C$9999,'QUALIFIED EFH'!$C111,'HOURS&amp;CYCLES INPUT'!$D$2:$D$9999,'QUALIFIED EFH'!CO$4,'HOURS&amp;CYCLES INPUT'!$E$2:$E$9999,'QUALIFIED EFH'!CO$5))</f>
        <v>0</v>
      </c>
      <c r="CP111" s="476">
        <f>IF(CP$2&lt;&gt;"",IF($C111&lt;&gt;"TBA",CP$2/114,0),SUMIFS('HOURS&amp;CYCLES INPUT'!$F$2:$F$9999,'HOURS&amp;CYCLES INPUT'!$C$2:$C$9999,'QUALIFIED EFH'!$C111,'HOURS&amp;CYCLES INPUT'!$D$2:$D$9999,'QUALIFIED EFH'!CP$4,'HOURS&amp;CYCLES INPUT'!$E$2:$E$9999,'QUALIFIED EFH'!CP$5))</f>
        <v>0</v>
      </c>
      <c r="CQ111" s="476">
        <f>IF(CQ$2&lt;&gt;"",IF($C111&lt;&gt;"TBA",CQ$2/114,0),SUMIFS('HOURS&amp;CYCLES INPUT'!$F$2:$F$9999,'HOURS&amp;CYCLES INPUT'!$C$2:$C$9999,'QUALIFIED EFH'!$C111,'HOURS&amp;CYCLES INPUT'!$D$2:$D$9999,'QUALIFIED EFH'!CQ$4,'HOURS&amp;CYCLES INPUT'!$E$2:$E$9999,'QUALIFIED EFH'!CQ$5))</f>
        <v>0</v>
      </c>
      <c r="CR111" s="476">
        <f>IF(CR$2&lt;&gt;"",IF($C111&lt;&gt;"TBA",CR$2/114,0),SUMIFS('HOURS&amp;CYCLES INPUT'!$F$2:$F$9999,'HOURS&amp;CYCLES INPUT'!$C$2:$C$9999,'QUALIFIED EFH'!$C111,'HOURS&amp;CYCLES INPUT'!$D$2:$D$9999,'QUALIFIED EFH'!CR$4,'HOURS&amp;CYCLES INPUT'!$E$2:$E$9999,'QUALIFIED EFH'!CR$5))</f>
        <v>0</v>
      </c>
      <c r="CS111" s="476">
        <f>IF(CS$2&lt;&gt;"",IF($C111&lt;&gt;"TBA",CS$2/114,0),SUMIFS('HOURS&amp;CYCLES INPUT'!$F$2:$F$9999,'HOURS&amp;CYCLES INPUT'!$C$2:$C$9999,'QUALIFIED EFH'!$C111,'HOURS&amp;CYCLES INPUT'!$D$2:$D$9999,'QUALIFIED EFH'!CS$4,'HOURS&amp;CYCLES INPUT'!$E$2:$E$9999,'QUALIFIED EFH'!CS$5))</f>
        <v>0</v>
      </c>
      <c r="CT111" s="476">
        <f>IF(CT$2&lt;&gt;"",IF($C111&lt;&gt;"TBA",CT$2/114,0),SUMIFS('HOURS&amp;CYCLES INPUT'!$F$2:$F$9999,'HOURS&amp;CYCLES INPUT'!$C$2:$C$9999,'QUALIFIED EFH'!$C111,'HOURS&amp;CYCLES INPUT'!$D$2:$D$9999,'QUALIFIED EFH'!CT$4,'HOURS&amp;CYCLES INPUT'!$E$2:$E$9999,'QUALIFIED EFH'!CT$5))</f>
        <v>0</v>
      </c>
      <c r="CU111" s="476">
        <f>IF(CU$2&lt;&gt;"",IF($C111&lt;&gt;"TBA",CU$2/114,0),SUMIFS('HOURS&amp;CYCLES INPUT'!$F$2:$F$9999,'HOURS&amp;CYCLES INPUT'!$C$2:$C$9999,'QUALIFIED EFH'!$C111,'HOURS&amp;CYCLES INPUT'!$D$2:$D$9999,'QUALIFIED EFH'!CU$4,'HOURS&amp;CYCLES INPUT'!$E$2:$E$9999,'QUALIFIED EFH'!CU$5))</f>
        <v>0</v>
      </c>
      <c r="CV111" s="476">
        <f>IF(CV$2&lt;&gt;"",IF($C111&lt;&gt;"TBA",CV$2/114,0),SUMIFS('HOURS&amp;CYCLES INPUT'!$F$2:$F$9999,'HOURS&amp;CYCLES INPUT'!$C$2:$C$9999,'QUALIFIED EFH'!$C111,'HOURS&amp;CYCLES INPUT'!$D$2:$D$9999,'QUALIFIED EFH'!CV$4,'HOURS&amp;CYCLES INPUT'!$E$2:$E$9999,'QUALIFIED EFH'!CV$5))</f>
        <v>0</v>
      </c>
      <c r="CW111" s="476">
        <f>IF(CW$2&lt;&gt;"",IF($C111&lt;&gt;"TBA",CW$2/114,0),SUMIFS('HOURS&amp;CYCLES INPUT'!$F$2:$F$9999,'HOURS&amp;CYCLES INPUT'!$C$2:$C$9999,'QUALIFIED EFH'!$C111,'HOURS&amp;CYCLES INPUT'!$D$2:$D$9999,'QUALIFIED EFH'!CW$4,'HOURS&amp;CYCLES INPUT'!$E$2:$E$9999,'QUALIFIED EFH'!CW$5))</f>
        <v>0</v>
      </c>
      <c r="CX111" s="476">
        <f>IF(CX$2&lt;&gt;"",IF($C111&lt;&gt;"TBA",CX$2/114,0),SUMIFS('HOURS&amp;CYCLES INPUT'!$F$2:$F$9999,'HOURS&amp;CYCLES INPUT'!$C$2:$C$9999,'QUALIFIED EFH'!$C111,'HOURS&amp;CYCLES INPUT'!$D$2:$D$9999,'QUALIFIED EFH'!CX$4,'HOURS&amp;CYCLES INPUT'!$E$2:$E$9999,'QUALIFIED EFH'!CX$5))</f>
        <v>0</v>
      </c>
      <c r="CY111" s="476">
        <f>IF(CY$2&lt;&gt;"",IF($C111&lt;&gt;"TBA",CY$2/114,0),SUMIFS('HOURS&amp;CYCLES INPUT'!$F$2:$F$9999,'HOURS&amp;CYCLES INPUT'!$C$2:$C$9999,'QUALIFIED EFH'!$C111,'HOURS&amp;CYCLES INPUT'!$D$2:$D$9999,'QUALIFIED EFH'!CY$4,'HOURS&amp;CYCLES INPUT'!$E$2:$E$9999,'QUALIFIED EFH'!CY$5))</f>
        <v>0</v>
      </c>
      <c r="CZ111" s="476">
        <f>IF(CZ$2&lt;&gt;"",IF($C111&lt;&gt;"TBA",CZ$2/114,0),SUMIFS('HOURS&amp;CYCLES INPUT'!$F$2:$F$9999,'HOURS&amp;CYCLES INPUT'!$C$2:$C$9999,'QUALIFIED EFH'!$C111,'HOURS&amp;CYCLES INPUT'!$D$2:$D$9999,'QUALIFIED EFH'!CZ$4,'HOURS&amp;CYCLES INPUT'!$E$2:$E$9999,'QUALIFIED EFH'!CZ$5))</f>
        <v>0</v>
      </c>
      <c r="DA111" s="476">
        <f>IF(DA$2&lt;&gt;"",IF($C111&lt;&gt;"TBA",DA$2/114,0),SUMIFS('HOURS&amp;CYCLES INPUT'!$F$2:$F$9999,'HOURS&amp;CYCLES INPUT'!$C$2:$C$9999,'QUALIFIED EFH'!$C111,'HOURS&amp;CYCLES INPUT'!$D$2:$D$9999,'QUALIFIED EFH'!DA$4,'HOURS&amp;CYCLES INPUT'!$E$2:$E$9999,'QUALIFIED EFH'!DA$5))</f>
        <v>0</v>
      </c>
      <c r="DB111" s="476">
        <f>IF(DB$2&lt;&gt;"",IF($C111&lt;&gt;"TBA",DB$2/114,0),SUMIFS('HOURS&amp;CYCLES INPUT'!$F$2:$F$9999,'HOURS&amp;CYCLES INPUT'!$C$2:$C$9999,'QUALIFIED EFH'!$C111,'HOURS&amp;CYCLES INPUT'!$D$2:$D$9999,'QUALIFIED EFH'!DB$4,'HOURS&amp;CYCLES INPUT'!$E$2:$E$9999,'QUALIFIED EFH'!DB$5))</f>
        <v>0</v>
      </c>
      <c r="DC111" s="476">
        <f>IF(DC$2&lt;&gt;"",IF($C111&lt;&gt;"TBA",DC$2/114,0),SUMIFS('HOURS&amp;CYCLES INPUT'!$F$2:$F$9999,'HOURS&amp;CYCLES INPUT'!$C$2:$C$9999,'QUALIFIED EFH'!$C111,'HOURS&amp;CYCLES INPUT'!$D$2:$D$9999,'QUALIFIED EFH'!DC$4,'HOURS&amp;CYCLES INPUT'!$E$2:$E$9999,'QUALIFIED EFH'!DC$5))</f>
        <v>0</v>
      </c>
      <c r="DD111" s="476">
        <f>IF(DD$2&lt;&gt;"",IF($C111&lt;&gt;"TBA",DD$2/114,0),SUMIFS('HOURS&amp;CYCLES INPUT'!$F$2:$F$9999,'HOURS&amp;CYCLES INPUT'!$C$2:$C$9999,'QUALIFIED EFH'!$C111,'HOURS&amp;CYCLES INPUT'!$D$2:$D$9999,'QUALIFIED EFH'!DD$4,'HOURS&amp;CYCLES INPUT'!$E$2:$E$9999,'QUALIFIED EFH'!DD$5))</f>
        <v>0</v>
      </c>
      <c r="DE111" s="476">
        <f>IF(DE$2&lt;&gt;"",IF($C111&lt;&gt;"TBA",DE$2/114,0),SUMIFS('HOURS&amp;CYCLES INPUT'!$F$2:$F$9999,'HOURS&amp;CYCLES INPUT'!$C$2:$C$9999,'QUALIFIED EFH'!$C111,'HOURS&amp;CYCLES INPUT'!$D$2:$D$9999,'QUALIFIED EFH'!DE$4,'HOURS&amp;CYCLES INPUT'!$E$2:$E$9999,'QUALIFIED EFH'!DE$5))</f>
        <v>0</v>
      </c>
      <c r="DF111" s="476">
        <f>IF(DF$2&lt;&gt;"",IF($C111&lt;&gt;"TBA",DF$2/114,0),SUMIFS('HOURS&amp;CYCLES INPUT'!$F$2:$F$9999,'HOURS&amp;CYCLES INPUT'!$C$2:$C$9999,'QUALIFIED EFH'!$C111,'HOURS&amp;CYCLES INPUT'!$D$2:$D$9999,'QUALIFIED EFH'!DF$4,'HOURS&amp;CYCLES INPUT'!$E$2:$E$9999,'QUALIFIED EFH'!DF$5))</f>
        <v>0</v>
      </c>
      <c r="DG111" s="476">
        <f>IF(DG$2&lt;&gt;"",IF($C111&lt;&gt;"TBA",DG$2/114,0),SUMIFS('HOURS&amp;CYCLES INPUT'!$F$2:$F$9999,'HOURS&amp;CYCLES INPUT'!$C$2:$C$9999,'QUALIFIED EFH'!$C111,'HOURS&amp;CYCLES INPUT'!$D$2:$D$9999,'QUALIFIED EFH'!DG$4,'HOURS&amp;CYCLES INPUT'!$E$2:$E$9999,'QUALIFIED EFH'!DG$5))</f>
        <v>0</v>
      </c>
      <c r="DH111" s="476">
        <f>IF(DH$2&lt;&gt;"",IF($C111&lt;&gt;"TBA",DH$2/114,0),SUMIFS('HOURS&amp;CYCLES INPUT'!$F$2:$F$9999,'HOURS&amp;CYCLES INPUT'!$C$2:$C$9999,'QUALIFIED EFH'!$C111,'HOURS&amp;CYCLES INPUT'!$D$2:$D$9999,'QUALIFIED EFH'!DH$4,'HOURS&amp;CYCLES INPUT'!$E$2:$E$9999,'QUALIFIED EFH'!DH$5))</f>
        <v>0</v>
      </c>
      <c r="DI111" s="476">
        <f>IF(DI$2&lt;&gt;"",IF($C111&lt;&gt;"TBA",DI$2/114,0),SUMIFS('HOURS&amp;CYCLES INPUT'!$F$2:$F$9999,'HOURS&amp;CYCLES INPUT'!$C$2:$C$9999,'QUALIFIED EFH'!$C111,'HOURS&amp;CYCLES INPUT'!$D$2:$D$9999,'QUALIFIED EFH'!DI$4,'HOURS&amp;CYCLES INPUT'!$E$2:$E$9999,'QUALIFIED EFH'!DI$5))</f>
        <v>0</v>
      </c>
      <c r="DJ111" s="476">
        <f>IF(DJ$2&lt;&gt;"",IF($C111&lt;&gt;"TBA",DJ$2/114,0),SUMIFS('HOURS&amp;CYCLES INPUT'!$F$2:$F$9999,'HOURS&amp;CYCLES INPUT'!$C$2:$C$9999,'QUALIFIED EFH'!$C111,'HOURS&amp;CYCLES INPUT'!$D$2:$D$9999,'QUALIFIED EFH'!DJ$4,'HOURS&amp;CYCLES INPUT'!$E$2:$E$9999,'QUALIFIED EFH'!DJ$5))</f>
        <v>0</v>
      </c>
      <c r="DK111" s="476">
        <f>IF(DK$2&lt;&gt;"",IF($C111&lt;&gt;"TBA",DK$2/114,0),SUMIFS('HOURS&amp;CYCLES INPUT'!$F$2:$F$9999,'HOURS&amp;CYCLES INPUT'!$C$2:$C$9999,'QUALIFIED EFH'!$C111,'HOURS&amp;CYCLES INPUT'!$D$2:$D$9999,'QUALIFIED EFH'!DK$4,'HOURS&amp;CYCLES INPUT'!$E$2:$E$9999,'QUALIFIED EFH'!DK$5))</f>
        <v>0</v>
      </c>
      <c r="DL111" s="476">
        <f>IF(DL$2&lt;&gt;"",IF($C111&lt;&gt;"TBA",DL$2/114,0),SUMIFS('HOURS&amp;CYCLES INPUT'!$F$2:$F$9999,'HOURS&amp;CYCLES INPUT'!$C$2:$C$9999,'QUALIFIED EFH'!$C111,'HOURS&amp;CYCLES INPUT'!$D$2:$D$9999,'QUALIFIED EFH'!DL$4,'HOURS&amp;CYCLES INPUT'!$E$2:$E$9999,'QUALIFIED EFH'!DL$5))</f>
        <v>0</v>
      </c>
      <c r="DM111" s="476">
        <f>IF(DM$2&lt;&gt;"",IF($C111&lt;&gt;"TBA",DM$2/114,0),SUMIFS('HOURS&amp;CYCLES INPUT'!$F$2:$F$9999,'HOURS&amp;CYCLES INPUT'!$C$2:$C$9999,'QUALIFIED EFH'!$C111,'HOURS&amp;CYCLES INPUT'!$D$2:$D$9999,'QUALIFIED EFH'!DM$4,'HOURS&amp;CYCLES INPUT'!$E$2:$E$9999,'QUALIFIED EFH'!DM$5))</f>
        <v>0</v>
      </c>
      <c r="DN111" s="476">
        <f>IF(DN$2&lt;&gt;"",IF($C111&lt;&gt;"TBA",DN$2/114,0),SUMIFS('HOURS&amp;CYCLES INPUT'!$F$2:$F$9999,'HOURS&amp;CYCLES INPUT'!$C$2:$C$9999,'QUALIFIED EFH'!$C111,'HOURS&amp;CYCLES INPUT'!$D$2:$D$9999,'QUALIFIED EFH'!DN$4,'HOURS&amp;CYCLES INPUT'!$E$2:$E$9999,'QUALIFIED EFH'!DN$5))</f>
        <v>0</v>
      </c>
      <c r="DO111" s="476">
        <f>IF(DO$2&lt;&gt;"",IF($C111&lt;&gt;"TBA",DO$2/114,0),SUMIFS('HOURS&amp;CYCLES INPUT'!$F$2:$F$9999,'HOURS&amp;CYCLES INPUT'!$C$2:$C$9999,'QUALIFIED EFH'!$C111,'HOURS&amp;CYCLES INPUT'!$D$2:$D$9999,'QUALIFIED EFH'!DO$4,'HOURS&amp;CYCLES INPUT'!$E$2:$E$9999,'QUALIFIED EFH'!DO$5))</f>
        <v>0</v>
      </c>
      <c r="DP111" s="476">
        <f>IF(DP$2&lt;&gt;"",IF($C111&lt;&gt;"TBA",DP$2/114,0),SUMIFS('HOURS&amp;CYCLES INPUT'!$F$2:$F$9999,'HOURS&amp;CYCLES INPUT'!$C$2:$C$9999,'QUALIFIED EFH'!$C111,'HOURS&amp;CYCLES INPUT'!$D$2:$D$9999,'QUALIFIED EFH'!DP$4,'HOURS&amp;CYCLES INPUT'!$E$2:$E$9999,'QUALIFIED EFH'!DP$5))</f>
        <v>0</v>
      </c>
      <c r="DQ111" s="476">
        <f>IF(DQ$2&lt;&gt;"",IF($C111&lt;&gt;"TBA",DQ$2/114,0),SUMIFS('HOURS&amp;CYCLES INPUT'!$F$2:$F$9999,'HOURS&amp;CYCLES INPUT'!$C$2:$C$9999,'QUALIFIED EFH'!$C111,'HOURS&amp;CYCLES INPUT'!$D$2:$D$9999,'QUALIFIED EFH'!DQ$4,'HOURS&amp;CYCLES INPUT'!$E$2:$E$9999,'QUALIFIED EFH'!DQ$5))</f>
        <v>0</v>
      </c>
      <c r="DR111" s="476">
        <f>IF(DR$2&lt;&gt;"",IF($C111&lt;&gt;"TBA",DR$2/114,0),SUMIFS('HOURS&amp;CYCLES INPUT'!$F$2:$F$9999,'HOURS&amp;CYCLES INPUT'!$C$2:$C$9999,'QUALIFIED EFH'!$C111,'HOURS&amp;CYCLES INPUT'!$D$2:$D$9999,'QUALIFIED EFH'!DR$4,'HOURS&amp;CYCLES INPUT'!$E$2:$E$9999,'QUALIFIED EFH'!DR$5))</f>
        <v>0</v>
      </c>
      <c r="DS111" s="476">
        <f>IF(DS$2&lt;&gt;"",IF($C111&lt;&gt;"TBA",DS$2/114,0),SUMIFS('HOURS&amp;CYCLES INPUT'!$F$2:$F$9999,'HOURS&amp;CYCLES INPUT'!$C$2:$C$9999,'QUALIFIED EFH'!$C111,'HOURS&amp;CYCLES INPUT'!$D$2:$D$9999,'QUALIFIED EFH'!DS$4,'HOURS&amp;CYCLES INPUT'!$E$2:$E$9999,'QUALIFIED EFH'!DS$5))</f>
        <v>0</v>
      </c>
      <c r="DT111" s="476">
        <f>IF(DT$2&lt;&gt;"",IF($C111&lt;&gt;"TBA",DT$2/114,0),SUMIFS('HOURS&amp;CYCLES INPUT'!$F$2:$F$9999,'HOURS&amp;CYCLES INPUT'!$C$2:$C$9999,'QUALIFIED EFH'!$C111,'HOURS&amp;CYCLES INPUT'!$D$2:$D$9999,'QUALIFIED EFH'!DT$4,'HOURS&amp;CYCLES INPUT'!$E$2:$E$9999,'QUALIFIED EFH'!DT$5))</f>
        <v>0</v>
      </c>
      <c r="DU111" s="476">
        <f>IF(DU$2&lt;&gt;"",IF($C111&lt;&gt;"TBA",DU$2/114,0),SUMIFS('HOURS&amp;CYCLES INPUT'!$F$2:$F$9999,'HOURS&amp;CYCLES INPUT'!$C$2:$C$9999,'QUALIFIED EFH'!$C111,'HOURS&amp;CYCLES INPUT'!$D$2:$D$9999,'QUALIFIED EFH'!DU$4,'HOURS&amp;CYCLES INPUT'!$E$2:$E$9999,'QUALIFIED EFH'!DU$5))</f>
        <v>0</v>
      </c>
      <c r="DV111" s="476">
        <f>IF(DV$2&lt;&gt;"",IF($C111&lt;&gt;"TBA",DV$2/114,0),SUMIFS('HOURS&amp;CYCLES INPUT'!$F$2:$F$9999,'HOURS&amp;CYCLES INPUT'!$C$2:$C$9999,'QUALIFIED EFH'!$C111,'HOURS&amp;CYCLES INPUT'!$D$2:$D$9999,'QUALIFIED EFH'!DV$4,'HOURS&amp;CYCLES INPUT'!$E$2:$E$9999,'QUALIFIED EFH'!DV$5))</f>
        <v>0</v>
      </c>
      <c r="DW111" s="476">
        <f>IF(DW$2&lt;&gt;"",IF($C111&lt;&gt;"TBA",DW$2/114,0),SUMIFS('HOURS&amp;CYCLES INPUT'!$F$2:$F$9999,'HOURS&amp;CYCLES INPUT'!$C$2:$C$9999,'QUALIFIED EFH'!$C111,'HOURS&amp;CYCLES INPUT'!$D$2:$D$9999,'QUALIFIED EFH'!DW$4,'HOURS&amp;CYCLES INPUT'!$E$2:$E$9999,'QUALIFIED EFH'!DW$5))</f>
        <v>0</v>
      </c>
      <c r="DX111" s="476">
        <f>IF(DX$2&lt;&gt;"",IF($C111&lt;&gt;"TBA",DX$2/114,0),SUMIFS('HOURS&amp;CYCLES INPUT'!$F$2:$F$9999,'HOURS&amp;CYCLES INPUT'!$C$2:$C$9999,'QUALIFIED EFH'!$C111,'HOURS&amp;CYCLES INPUT'!$D$2:$D$9999,'QUALIFIED EFH'!DX$4,'HOURS&amp;CYCLES INPUT'!$E$2:$E$9999,'QUALIFIED EFH'!DX$5))</f>
        <v>0</v>
      </c>
      <c r="DY111" s="476">
        <f>IF(DY$2&lt;&gt;"",IF($C111&lt;&gt;"TBA",DY$2/114,0),SUMIFS('HOURS&amp;CYCLES INPUT'!$F$2:$F$9999,'HOURS&amp;CYCLES INPUT'!$C$2:$C$9999,'QUALIFIED EFH'!$C111,'HOURS&amp;CYCLES INPUT'!$D$2:$D$9999,'QUALIFIED EFH'!DY$4,'HOURS&amp;CYCLES INPUT'!$E$2:$E$9999,'QUALIFIED EFH'!DY$5))</f>
        <v>0</v>
      </c>
      <c r="DZ111" s="476">
        <f>IF(DZ$2&lt;&gt;"",IF($C111&lt;&gt;"TBA",DZ$2/114,0),SUMIFS('HOURS&amp;CYCLES INPUT'!$F$2:$F$9999,'HOURS&amp;CYCLES INPUT'!$C$2:$C$9999,'QUALIFIED EFH'!$C111,'HOURS&amp;CYCLES INPUT'!$D$2:$D$9999,'QUALIFIED EFH'!DZ$4,'HOURS&amp;CYCLES INPUT'!$E$2:$E$9999,'QUALIFIED EFH'!DZ$5))</f>
        <v>0</v>
      </c>
      <c r="EA111" s="476">
        <f>IF(EA$2&lt;&gt;"",IF($C111&lt;&gt;"TBA",EA$2/114,0),SUMIFS('HOURS&amp;CYCLES INPUT'!$F$2:$F$9999,'HOURS&amp;CYCLES INPUT'!$C$2:$C$9999,'QUALIFIED EFH'!$C111,'HOURS&amp;CYCLES INPUT'!$D$2:$D$9999,'QUALIFIED EFH'!EA$4,'HOURS&amp;CYCLES INPUT'!$E$2:$E$9999,'QUALIFIED EFH'!EA$5))</f>
        <v>0</v>
      </c>
      <c r="EB111" s="476">
        <f>IF(EB$2&lt;&gt;"",IF($C111&lt;&gt;"TBA",EB$2/114,0),SUMIFS('HOURS&amp;CYCLES INPUT'!$F$2:$F$9999,'HOURS&amp;CYCLES INPUT'!$C$2:$C$9999,'QUALIFIED EFH'!$C111,'HOURS&amp;CYCLES INPUT'!$D$2:$D$9999,'QUALIFIED EFH'!EB$4,'HOURS&amp;CYCLES INPUT'!$E$2:$E$9999,'QUALIFIED EFH'!EB$5))</f>
        <v>0</v>
      </c>
      <c r="EC111" s="476">
        <f>IF(EC$2&lt;&gt;"",IF($C111&lt;&gt;"TBA",EC$2/114,0),SUMIFS('HOURS&amp;CYCLES INPUT'!$F$2:$F$9999,'HOURS&amp;CYCLES INPUT'!$C$2:$C$9999,'QUALIFIED EFH'!$C111,'HOURS&amp;CYCLES INPUT'!$D$2:$D$9999,'QUALIFIED EFH'!EC$4,'HOURS&amp;CYCLES INPUT'!$E$2:$E$9999,'QUALIFIED EFH'!EC$5))</f>
        <v>0</v>
      </c>
      <c r="ED111" s="476">
        <f>IF(ED$2&lt;&gt;"",IF($C111&lt;&gt;"TBA",ED$2/114,0),SUMIFS('HOURS&amp;CYCLES INPUT'!$F$2:$F$9999,'HOURS&amp;CYCLES INPUT'!$C$2:$C$9999,'QUALIFIED EFH'!$C111,'HOURS&amp;CYCLES INPUT'!$D$2:$D$9999,'QUALIFIED EFH'!ED$4,'HOURS&amp;CYCLES INPUT'!$E$2:$E$9999,'QUALIFIED EFH'!ED$5))</f>
        <v>0</v>
      </c>
      <c r="EE111" s="476">
        <f>IF(EE$2&lt;&gt;"",IF($C111&lt;&gt;"TBA",EE$2/114,0),SUMIFS('HOURS&amp;CYCLES INPUT'!$F$2:$F$9999,'HOURS&amp;CYCLES INPUT'!$C$2:$C$9999,'QUALIFIED EFH'!$C111,'HOURS&amp;CYCLES INPUT'!$D$2:$D$9999,'QUALIFIED EFH'!EE$4,'HOURS&amp;CYCLES INPUT'!$E$2:$E$9999,'QUALIFIED EFH'!EE$5))</f>
        <v>0</v>
      </c>
      <c r="EF111" s="476">
        <f>IF(EF$2&lt;&gt;"",IF($C111&lt;&gt;"TBA",EF$2/114,0),SUMIFS('HOURS&amp;CYCLES INPUT'!$F$2:$F$9999,'HOURS&amp;CYCLES INPUT'!$C$2:$C$9999,'QUALIFIED EFH'!$C111,'HOURS&amp;CYCLES INPUT'!$D$2:$D$9999,'QUALIFIED EFH'!EF$4,'HOURS&amp;CYCLES INPUT'!$E$2:$E$9999,'QUALIFIED EFH'!EF$5))</f>
        <v>0</v>
      </c>
      <c r="EG111" s="476">
        <f>IF(EG$2&lt;&gt;"",IF($C111&lt;&gt;"TBA",EG$2/114,0),SUMIFS('HOURS&amp;CYCLES INPUT'!$F$2:$F$9999,'HOURS&amp;CYCLES INPUT'!$C$2:$C$9999,'QUALIFIED EFH'!$C111,'HOURS&amp;CYCLES INPUT'!$D$2:$D$9999,'QUALIFIED EFH'!EG$4,'HOURS&amp;CYCLES INPUT'!$E$2:$E$9999,'QUALIFIED EFH'!EG$5))</f>
        <v>0</v>
      </c>
      <c r="EH111" s="476">
        <f>IF(EH$2&lt;&gt;"",IF($C111&lt;&gt;"TBA",EH$2/114,0),SUMIFS('HOURS&amp;CYCLES INPUT'!$F$2:$F$9999,'HOURS&amp;CYCLES INPUT'!$C$2:$C$9999,'QUALIFIED EFH'!$C111,'HOURS&amp;CYCLES INPUT'!$D$2:$D$9999,'QUALIFIED EFH'!EH$4,'HOURS&amp;CYCLES INPUT'!$E$2:$E$9999,'QUALIFIED EFH'!EH$5))</f>
        <v>0</v>
      </c>
      <c r="EI111" s="476">
        <f>IF(EI$2&lt;&gt;"",IF($C111&lt;&gt;"TBA",EI$2/114,0),SUMIFS('HOURS&amp;CYCLES INPUT'!$F$2:$F$9999,'HOURS&amp;CYCLES INPUT'!$C$2:$C$9999,'QUALIFIED EFH'!$C111,'HOURS&amp;CYCLES INPUT'!$D$2:$D$9999,'QUALIFIED EFH'!EI$4,'HOURS&amp;CYCLES INPUT'!$E$2:$E$9999,'QUALIFIED EFH'!EI$5))</f>
        <v>0</v>
      </c>
      <c r="EJ111" s="476">
        <f>IF(EJ$2&lt;&gt;"",IF($C111&lt;&gt;"TBA",EJ$2/114,0),SUMIFS('HOURS&amp;CYCLES INPUT'!$F$2:$F$9999,'HOURS&amp;CYCLES INPUT'!$C$2:$C$9999,'QUALIFIED EFH'!$C111,'HOURS&amp;CYCLES INPUT'!$D$2:$D$9999,'QUALIFIED EFH'!EJ$4,'HOURS&amp;CYCLES INPUT'!$E$2:$E$9999,'QUALIFIED EFH'!EJ$5))</f>
        <v>0</v>
      </c>
      <c r="EK111" s="476">
        <f>IF(EK$2&lt;&gt;"",IF($C111&lt;&gt;"TBA",EK$2/114,0),SUMIFS('HOURS&amp;CYCLES INPUT'!$F$2:$F$9999,'HOURS&amp;CYCLES INPUT'!$C$2:$C$9999,'QUALIFIED EFH'!$C111,'HOURS&amp;CYCLES INPUT'!$D$2:$D$9999,'QUALIFIED EFH'!EK$4,'HOURS&amp;CYCLES INPUT'!$E$2:$E$9999,'QUALIFIED EFH'!EK$5))</f>
        <v>0</v>
      </c>
      <c r="EL111" s="476">
        <f>IF(EL$2&lt;&gt;"",IF($C111&lt;&gt;"TBA",EL$2/114,0),SUMIFS('HOURS&amp;CYCLES INPUT'!$F$2:$F$9999,'HOURS&amp;CYCLES INPUT'!$C$2:$C$9999,'QUALIFIED EFH'!$C111,'HOURS&amp;CYCLES INPUT'!$D$2:$D$9999,'QUALIFIED EFH'!EL$4,'HOURS&amp;CYCLES INPUT'!$E$2:$E$9999,'QUALIFIED EFH'!EL$5))</f>
        <v>0</v>
      </c>
      <c r="EM111" s="476">
        <f>IF(EM$2&lt;&gt;"",IF($C111&lt;&gt;"TBA",EM$2/114,0),SUMIFS('HOURS&amp;CYCLES INPUT'!$F$2:$F$9999,'HOURS&amp;CYCLES INPUT'!$C$2:$C$9999,'QUALIFIED EFH'!$C111,'HOURS&amp;CYCLES INPUT'!$D$2:$D$9999,'QUALIFIED EFH'!EM$4,'HOURS&amp;CYCLES INPUT'!$E$2:$E$9999,'QUALIFIED EFH'!EM$5))</f>
        <v>0</v>
      </c>
      <c r="EN111" s="476">
        <f>IF(EN$2&lt;&gt;"",IF($C111&lt;&gt;"TBA",EN$2/114,0),SUMIFS('HOURS&amp;CYCLES INPUT'!$F$2:$F$9999,'HOURS&amp;CYCLES INPUT'!$C$2:$C$9999,'QUALIFIED EFH'!$C111,'HOURS&amp;CYCLES INPUT'!$D$2:$D$9999,'QUALIFIED EFH'!EN$4,'HOURS&amp;CYCLES INPUT'!$E$2:$E$9999,'QUALIFIED EFH'!EN$5))</f>
        <v>0</v>
      </c>
      <c r="EO111" s="476">
        <f>IF(EO$2&lt;&gt;"",IF($C111&lt;&gt;"TBA",EO$2/114,0),SUMIFS('HOURS&amp;CYCLES INPUT'!$F$2:$F$9999,'HOURS&amp;CYCLES INPUT'!$C$2:$C$9999,'QUALIFIED EFH'!$C111,'HOURS&amp;CYCLES INPUT'!$D$2:$D$9999,'QUALIFIED EFH'!EO$4,'HOURS&amp;CYCLES INPUT'!$E$2:$E$9999,'QUALIFIED EFH'!EO$5))</f>
        <v>0</v>
      </c>
      <c r="EP111" s="476">
        <f>IF(EP$2&lt;&gt;"",IF($C111&lt;&gt;"TBA",EP$2/114,0),SUMIFS('HOURS&amp;CYCLES INPUT'!$F$2:$F$9999,'HOURS&amp;CYCLES INPUT'!$C$2:$C$9999,'QUALIFIED EFH'!$C111,'HOURS&amp;CYCLES INPUT'!$D$2:$D$9999,'QUALIFIED EFH'!EP$4,'HOURS&amp;CYCLES INPUT'!$E$2:$E$9999,'QUALIFIED EFH'!EP$5))</f>
        <v>0</v>
      </c>
      <c r="EQ111" s="476">
        <f>IF(EQ$2&lt;&gt;"",IF($C111&lt;&gt;"TBA",EQ$2/114,0),SUMIFS('HOURS&amp;CYCLES INPUT'!$F$2:$F$9999,'HOURS&amp;CYCLES INPUT'!$C$2:$C$9999,'QUALIFIED EFH'!$C111,'HOURS&amp;CYCLES INPUT'!$D$2:$D$9999,'QUALIFIED EFH'!EQ$4,'HOURS&amp;CYCLES INPUT'!$E$2:$E$9999,'QUALIFIED EFH'!EQ$5))</f>
        <v>0</v>
      </c>
      <c r="ER111" s="476">
        <f>IF(ER$2&lt;&gt;"",IF($C111&lt;&gt;"TBA",ER$2/114,0),SUMIFS('HOURS&amp;CYCLES INPUT'!$F$2:$F$9999,'HOURS&amp;CYCLES INPUT'!$C$2:$C$9999,'QUALIFIED EFH'!$C111,'HOURS&amp;CYCLES INPUT'!$D$2:$D$9999,'QUALIFIED EFH'!ER$4,'HOURS&amp;CYCLES INPUT'!$E$2:$E$9999,'QUALIFIED EFH'!ER$5))</f>
        <v>0</v>
      </c>
      <c r="ES111" s="476">
        <f>IF(ES$2&lt;&gt;"",IF($C111&lt;&gt;"TBA",ES$2/114,0),SUMIFS('HOURS&amp;CYCLES INPUT'!$F$2:$F$9999,'HOURS&amp;CYCLES INPUT'!$C$2:$C$9999,'QUALIFIED EFH'!$C111,'HOURS&amp;CYCLES INPUT'!$D$2:$D$9999,'QUALIFIED EFH'!ES$4,'HOURS&amp;CYCLES INPUT'!$E$2:$E$9999,'QUALIFIED EFH'!ES$5))</f>
        <v>0</v>
      </c>
      <c r="ET111" s="476">
        <f>IF(ET$2&lt;&gt;"",IF($C111&lt;&gt;"TBA",ET$2/114,0),SUMIFS('HOURS&amp;CYCLES INPUT'!$F$2:$F$9999,'HOURS&amp;CYCLES INPUT'!$C$2:$C$9999,'QUALIFIED EFH'!$C111,'HOURS&amp;CYCLES INPUT'!$D$2:$D$9999,'QUALIFIED EFH'!ET$4,'HOURS&amp;CYCLES INPUT'!$E$2:$E$9999,'QUALIFIED EFH'!ET$5))</f>
        <v>0</v>
      </c>
      <c r="EU111" s="476">
        <f>IF(EU$2&lt;&gt;"",IF($C111&lt;&gt;"TBA",EU$2/114,0),SUMIFS('HOURS&amp;CYCLES INPUT'!$F$2:$F$9999,'HOURS&amp;CYCLES INPUT'!$C$2:$C$9999,'QUALIFIED EFH'!$C111,'HOURS&amp;CYCLES INPUT'!$D$2:$D$9999,'QUALIFIED EFH'!EU$4,'HOURS&amp;CYCLES INPUT'!$E$2:$E$9999,'QUALIFIED EFH'!EU$5))</f>
        <v>0</v>
      </c>
      <c r="EV111" s="476">
        <f>IF(EV$2&lt;&gt;"",IF($C111&lt;&gt;"TBA",EV$2/114,0),SUMIFS('HOURS&amp;CYCLES INPUT'!$F$2:$F$9999,'HOURS&amp;CYCLES INPUT'!$C$2:$C$9999,'QUALIFIED EFH'!$C111,'HOURS&amp;CYCLES INPUT'!$D$2:$D$9999,'QUALIFIED EFH'!EV$4,'HOURS&amp;CYCLES INPUT'!$E$2:$E$9999,'QUALIFIED EFH'!EV$5))</f>
        <v>0</v>
      </c>
      <c r="EW111" s="476">
        <f>IF(EW$2&lt;&gt;"",IF($C111&lt;&gt;"TBA",EW$2/114,0),SUMIFS('HOURS&amp;CYCLES INPUT'!$F$2:$F$9999,'HOURS&amp;CYCLES INPUT'!$C$2:$C$9999,'QUALIFIED EFH'!$C111,'HOURS&amp;CYCLES INPUT'!$D$2:$D$9999,'QUALIFIED EFH'!EW$4,'HOURS&amp;CYCLES INPUT'!$E$2:$E$9999,'QUALIFIED EFH'!EW$5))</f>
        <v>0</v>
      </c>
      <c r="EX111" s="476">
        <f>IF(EX$2&lt;&gt;"",IF($C111&lt;&gt;"TBA",EX$2/114,0),SUMIFS('HOURS&amp;CYCLES INPUT'!$F$2:$F$9999,'HOURS&amp;CYCLES INPUT'!$C$2:$C$9999,'QUALIFIED EFH'!$C111,'HOURS&amp;CYCLES INPUT'!$D$2:$D$9999,'QUALIFIED EFH'!EX$4,'HOURS&amp;CYCLES INPUT'!$E$2:$E$9999,'QUALIFIED EFH'!EX$5))</f>
        <v>0</v>
      </c>
      <c r="EY111" s="476">
        <f>IF(EY$2&lt;&gt;"",IF($C111&lt;&gt;"TBA",EY$2/114,0),SUMIFS('HOURS&amp;CYCLES INPUT'!$F$2:$F$9999,'HOURS&amp;CYCLES INPUT'!$C$2:$C$9999,'QUALIFIED EFH'!$C111,'HOURS&amp;CYCLES INPUT'!$D$2:$D$9999,'QUALIFIED EFH'!EY$4,'HOURS&amp;CYCLES INPUT'!$E$2:$E$9999,'QUALIFIED EFH'!EY$5))</f>
        <v>0</v>
      </c>
      <c r="EZ111" s="476">
        <f>IF(EZ$2&lt;&gt;"",IF($C111&lt;&gt;"TBA",EZ$2/114,0),SUMIFS('HOURS&amp;CYCLES INPUT'!$F$2:$F$9999,'HOURS&amp;CYCLES INPUT'!$C$2:$C$9999,'QUALIFIED EFH'!$C111,'HOURS&amp;CYCLES INPUT'!$D$2:$D$9999,'QUALIFIED EFH'!EZ$4,'HOURS&amp;CYCLES INPUT'!$E$2:$E$9999,'QUALIFIED EFH'!EZ$5))</f>
        <v>0</v>
      </c>
      <c r="FA111" s="476">
        <f>IF(FA$2&lt;&gt;"",IF($C111&lt;&gt;"TBA",FA$2/114,0),SUMIFS('HOURS&amp;CYCLES INPUT'!$F$2:$F$9999,'HOURS&amp;CYCLES INPUT'!$C$2:$C$9999,'QUALIFIED EFH'!$C111,'HOURS&amp;CYCLES INPUT'!$D$2:$D$9999,'QUALIFIED EFH'!FA$4,'HOURS&amp;CYCLES INPUT'!$E$2:$E$9999,'QUALIFIED EFH'!FA$5))</f>
        <v>0</v>
      </c>
      <c r="FB111" s="476">
        <f>IF(FB$2&lt;&gt;"",IF($C111&lt;&gt;"TBA",FB$2/114,0),SUMIFS('HOURS&amp;CYCLES INPUT'!$F$2:$F$9999,'HOURS&amp;CYCLES INPUT'!$C$2:$C$9999,'QUALIFIED EFH'!$C111,'HOURS&amp;CYCLES INPUT'!$D$2:$D$9999,'QUALIFIED EFH'!FB$4,'HOURS&amp;CYCLES INPUT'!$E$2:$E$9999,'QUALIFIED EFH'!FB$5))</f>
        <v>0</v>
      </c>
      <c r="FC111" s="476">
        <f>IF(FC$2&lt;&gt;"",IF($C111&lt;&gt;"TBA",FC$2/114,0),SUMIFS('HOURS&amp;CYCLES INPUT'!$F$2:$F$9999,'HOURS&amp;CYCLES INPUT'!$C$2:$C$9999,'QUALIFIED EFH'!$C111,'HOURS&amp;CYCLES INPUT'!$D$2:$D$9999,'QUALIFIED EFH'!FC$4,'HOURS&amp;CYCLES INPUT'!$E$2:$E$9999,'QUALIFIED EFH'!FC$5))</f>
        <v>0</v>
      </c>
      <c r="FD111" s="476">
        <f>IF(FD$2&lt;&gt;"",IF($C111&lt;&gt;"TBA",FD$2/114,0),SUMIFS('HOURS&amp;CYCLES INPUT'!$F$2:$F$9999,'HOURS&amp;CYCLES INPUT'!$C$2:$C$9999,'QUALIFIED EFH'!$C111,'HOURS&amp;CYCLES INPUT'!$D$2:$D$9999,'QUALIFIED EFH'!FD$4,'HOURS&amp;CYCLES INPUT'!$E$2:$E$9999,'QUALIFIED EFH'!FD$5))</f>
        <v>0</v>
      </c>
      <c r="FE111" s="476">
        <f>IF(FE$2&lt;&gt;"",IF($C111&lt;&gt;"TBA",FE$2/114,0),SUMIFS('HOURS&amp;CYCLES INPUT'!$F$2:$F$9999,'HOURS&amp;CYCLES INPUT'!$C$2:$C$9999,'QUALIFIED EFH'!$C111,'HOURS&amp;CYCLES INPUT'!$D$2:$D$9999,'QUALIFIED EFH'!FE$4,'HOURS&amp;CYCLES INPUT'!$E$2:$E$9999,'QUALIFIED EFH'!FE$5))</f>
        <v>0</v>
      </c>
      <c r="FF111" s="476">
        <f>IF(FF$2&lt;&gt;"",IF($C111&lt;&gt;"TBA",FF$2/114,0),SUMIFS('HOURS&amp;CYCLES INPUT'!$F$2:$F$9999,'HOURS&amp;CYCLES INPUT'!$C$2:$C$9999,'QUALIFIED EFH'!$C111,'HOURS&amp;CYCLES INPUT'!$D$2:$D$9999,'QUALIFIED EFH'!FF$4,'HOURS&amp;CYCLES INPUT'!$E$2:$E$9999,'QUALIFIED EFH'!FF$5))</f>
        <v>0</v>
      </c>
      <c r="FG111" s="476">
        <f>IF(FG$2&lt;&gt;"",IF($C111&lt;&gt;"TBA",FG$2/114,0),SUMIFS('HOURS&amp;CYCLES INPUT'!$F$2:$F$9999,'HOURS&amp;CYCLES INPUT'!$C$2:$C$9999,'QUALIFIED EFH'!$C111,'HOURS&amp;CYCLES INPUT'!$D$2:$D$9999,'QUALIFIED EFH'!FG$4,'HOURS&amp;CYCLES INPUT'!$E$2:$E$9999,'QUALIFIED EFH'!FG$5))</f>
        <v>0</v>
      </c>
      <c r="FH111" s="476">
        <f>IF(FH$2&lt;&gt;"",IF($C111&lt;&gt;"TBA",FH$2/114,0),SUMIFS('HOURS&amp;CYCLES INPUT'!$F$2:$F$9999,'HOURS&amp;CYCLES INPUT'!$C$2:$C$9999,'QUALIFIED EFH'!$C111,'HOURS&amp;CYCLES INPUT'!$D$2:$D$9999,'QUALIFIED EFH'!FH$4,'HOURS&amp;CYCLES INPUT'!$E$2:$E$9999,'QUALIFIED EFH'!FH$5))</f>
        <v>0</v>
      </c>
      <c r="FI111" s="476">
        <f>IF(FI$2&lt;&gt;"",IF($C111&lt;&gt;"TBA",FI$2/114,0),SUMIFS('HOURS&amp;CYCLES INPUT'!$F$2:$F$9999,'HOURS&amp;CYCLES INPUT'!$C$2:$C$9999,'QUALIFIED EFH'!$C111,'HOURS&amp;CYCLES INPUT'!$D$2:$D$9999,'QUALIFIED EFH'!FI$4,'HOURS&amp;CYCLES INPUT'!$E$2:$E$9999,'QUALIFIED EFH'!FI$5))</f>
        <v>0</v>
      </c>
      <c r="FJ111" s="476">
        <f>IF(FJ$2&lt;&gt;"",IF($C111&lt;&gt;"TBA",FJ$2/114,0),SUMIFS('HOURS&amp;CYCLES INPUT'!$F$2:$F$9999,'HOURS&amp;CYCLES INPUT'!$C$2:$C$9999,'QUALIFIED EFH'!$C111,'HOURS&amp;CYCLES INPUT'!$D$2:$D$9999,'QUALIFIED EFH'!FJ$4,'HOURS&amp;CYCLES INPUT'!$E$2:$E$9999,'QUALIFIED EFH'!FJ$5))</f>
        <v>0</v>
      </c>
      <c r="FK111" s="476">
        <f>IF(FK$2&lt;&gt;"",IF($C111&lt;&gt;"TBA",FK$2/114,0),SUMIFS('HOURS&amp;CYCLES INPUT'!$F$2:$F$9999,'HOURS&amp;CYCLES INPUT'!$C$2:$C$9999,'QUALIFIED EFH'!$C111,'HOURS&amp;CYCLES INPUT'!$D$2:$D$9999,'QUALIFIED EFH'!FK$4,'HOURS&amp;CYCLES INPUT'!$E$2:$E$9999,'QUALIFIED EFH'!FK$5))</f>
        <v>0</v>
      </c>
      <c r="FL111" s="476">
        <f>IF(FL$2&lt;&gt;"",IF($C111&lt;&gt;"TBA",FL$2/114,0),SUMIFS('HOURS&amp;CYCLES INPUT'!$F$2:$F$9999,'HOURS&amp;CYCLES INPUT'!$C$2:$C$9999,'QUALIFIED EFH'!$C111,'HOURS&amp;CYCLES INPUT'!$D$2:$D$9999,'QUALIFIED EFH'!FL$4,'HOURS&amp;CYCLES INPUT'!$E$2:$E$9999,'QUALIFIED EFH'!FL$5))</f>
        <v>0</v>
      </c>
      <c r="FM111" s="476">
        <f>IF(FM$2&lt;&gt;"",IF($C111&lt;&gt;"TBA",FM$2/114,0),SUMIFS('HOURS&amp;CYCLES INPUT'!$F$2:$F$9999,'HOURS&amp;CYCLES INPUT'!$C$2:$C$9999,'QUALIFIED EFH'!$C111,'HOURS&amp;CYCLES INPUT'!$D$2:$D$9999,'QUALIFIED EFH'!FM$4,'HOURS&amp;CYCLES INPUT'!$E$2:$E$9999,'QUALIFIED EFH'!FM$5))</f>
        <v>0</v>
      </c>
      <c r="FN111" s="476">
        <f>IF(FN$2&lt;&gt;"",IF($C111&lt;&gt;"TBA",FN$2/114,0),SUMIFS('HOURS&amp;CYCLES INPUT'!$F$2:$F$9999,'HOURS&amp;CYCLES INPUT'!$C$2:$C$9999,'QUALIFIED EFH'!$C111,'HOURS&amp;CYCLES INPUT'!$D$2:$D$9999,'QUALIFIED EFH'!FN$4,'HOURS&amp;CYCLES INPUT'!$E$2:$E$9999,'QUALIFIED EFH'!FN$5))</f>
        <v>0</v>
      </c>
      <c r="FO111" s="476">
        <f>IF(FO$2&lt;&gt;"",IF($C111&lt;&gt;"TBA",FO$2/114,0),SUMIFS('HOURS&amp;CYCLES INPUT'!$F$2:$F$9999,'HOURS&amp;CYCLES INPUT'!$C$2:$C$9999,'QUALIFIED EFH'!$C111,'HOURS&amp;CYCLES INPUT'!$D$2:$D$9999,'QUALIFIED EFH'!FO$4,'HOURS&amp;CYCLES INPUT'!$E$2:$E$9999,'QUALIFIED EFH'!FO$5))</f>
        <v>0</v>
      </c>
      <c r="FP111" s="476">
        <f>IF(FP$2&lt;&gt;"",IF($C111&lt;&gt;"TBA",FP$2/114,0),SUMIFS('HOURS&amp;CYCLES INPUT'!$F$2:$F$9999,'HOURS&amp;CYCLES INPUT'!$C$2:$C$9999,'QUALIFIED EFH'!$C111,'HOURS&amp;CYCLES INPUT'!$D$2:$D$9999,'QUALIFIED EFH'!FP$4,'HOURS&amp;CYCLES INPUT'!$E$2:$E$9999,'QUALIFIED EFH'!FP$5))</f>
        <v>0</v>
      </c>
      <c r="FQ111" s="476">
        <f>IF(FQ$2&lt;&gt;"",IF($C111&lt;&gt;"TBA",FQ$2/114,0),SUMIFS('HOURS&amp;CYCLES INPUT'!$F$2:$F$9999,'HOURS&amp;CYCLES INPUT'!$C$2:$C$9999,'QUALIFIED EFH'!$C111,'HOURS&amp;CYCLES INPUT'!$D$2:$D$9999,'QUALIFIED EFH'!FQ$4,'HOURS&amp;CYCLES INPUT'!$E$2:$E$9999,'QUALIFIED EFH'!FQ$5))</f>
        <v>0</v>
      </c>
      <c r="FR111" s="476">
        <f>IF(FR$2&lt;&gt;"",IF($C111&lt;&gt;"TBA",FR$2/114,0),SUMIFS('HOURS&amp;CYCLES INPUT'!$F$2:$F$9999,'HOURS&amp;CYCLES INPUT'!$C$2:$C$9999,'QUALIFIED EFH'!$C111,'HOURS&amp;CYCLES INPUT'!$D$2:$D$9999,'QUALIFIED EFH'!FR$4,'HOURS&amp;CYCLES INPUT'!$E$2:$E$9999,'QUALIFIED EFH'!FR$5))</f>
        <v>0</v>
      </c>
      <c r="FS111" s="476">
        <f>IF(FS$2&lt;&gt;"",IF($C111&lt;&gt;"TBA",FS$2/114,0),SUMIFS('HOURS&amp;CYCLES INPUT'!$F$2:$F$9999,'HOURS&amp;CYCLES INPUT'!$C$2:$C$9999,'QUALIFIED EFH'!$C111,'HOURS&amp;CYCLES INPUT'!$D$2:$D$9999,'QUALIFIED EFH'!FS$4,'HOURS&amp;CYCLES INPUT'!$E$2:$E$9999,'QUALIFIED EFH'!FS$5))</f>
        <v>0</v>
      </c>
      <c r="FT111" s="476">
        <f>IF(FT$2&lt;&gt;"",IF($C111&lt;&gt;"TBA",FT$2/114,0),SUMIFS('HOURS&amp;CYCLES INPUT'!$F$2:$F$9999,'HOURS&amp;CYCLES INPUT'!$C$2:$C$9999,'QUALIFIED EFH'!$C111,'HOURS&amp;CYCLES INPUT'!$D$2:$D$9999,'QUALIFIED EFH'!FT$4,'HOURS&amp;CYCLES INPUT'!$E$2:$E$9999,'QUALIFIED EFH'!FT$5))</f>
        <v>0</v>
      </c>
      <c r="FU111" s="476">
        <f>IF(FU$2&lt;&gt;"",IF($C111&lt;&gt;"TBA",FU$2/114,0),SUMIFS('HOURS&amp;CYCLES INPUT'!$F$2:$F$9999,'HOURS&amp;CYCLES INPUT'!$C$2:$C$9999,'QUALIFIED EFH'!$C111,'HOURS&amp;CYCLES INPUT'!$D$2:$D$9999,'QUALIFIED EFH'!FU$4,'HOURS&amp;CYCLES INPUT'!$E$2:$E$9999,'QUALIFIED EFH'!FU$5))</f>
        <v>0</v>
      </c>
      <c r="FV111" s="476">
        <f>IF(FV$2&lt;&gt;"",IF($C111&lt;&gt;"TBA",FV$2/114,0),SUMIFS('HOURS&amp;CYCLES INPUT'!$F$2:$F$9999,'HOURS&amp;CYCLES INPUT'!$C$2:$C$9999,'QUALIFIED EFH'!$C111,'HOURS&amp;CYCLES INPUT'!$D$2:$D$9999,'QUALIFIED EFH'!FV$4,'HOURS&amp;CYCLES INPUT'!$E$2:$E$9999,'QUALIFIED EFH'!FV$5))</f>
        <v>0</v>
      </c>
      <c r="FW111" s="476">
        <f>IF(FW$2&lt;&gt;"",IF($C111&lt;&gt;"TBA",FW$2/114,0),SUMIFS('HOURS&amp;CYCLES INPUT'!$F$2:$F$9999,'HOURS&amp;CYCLES INPUT'!$C$2:$C$9999,'QUALIFIED EFH'!$C111,'HOURS&amp;CYCLES INPUT'!$D$2:$D$9999,'QUALIFIED EFH'!FW$4,'HOURS&amp;CYCLES INPUT'!$E$2:$E$9999,'QUALIFIED EFH'!FW$5))</f>
        <v>0</v>
      </c>
      <c r="FX111" s="476">
        <f>IF(FX$2&lt;&gt;"",IF($C111&lt;&gt;"TBA",FX$2/114,0),SUMIFS('HOURS&amp;CYCLES INPUT'!$F$2:$F$9999,'HOURS&amp;CYCLES INPUT'!$C$2:$C$9999,'QUALIFIED EFH'!$C111,'HOURS&amp;CYCLES INPUT'!$D$2:$D$9999,'QUALIFIED EFH'!FX$4,'HOURS&amp;CYCLES INPUT'!$E$2:$E$9999,'QUALIFIED EFH'!FX$5))</f>
        <v>0</v>
      </c>
      <c r="FY111" s="476">
        <f>IF(FY$2&lt;&gt;"",IF($C111&lt;&gt;"TBA",FY$2/114,0),SUMIFS('HOURS&amp;CYCLES INPUT'!$F$2:$F$9999,'HOURS&amp;CYCLES INPUT'!$C$2:$C$9999,'QUALIFIED EFH'!$C111,'HOURS&amp;CYCLES INPUT'!$D$2:$D$9999,'QUALIFIED EFH'!FY$4,'HOURS&amp;CYCLES INPUT'!$E$2:$E$9999,'QUALIFIED EFH'!FY$5))</f>
        <v>0</v>
      </c>
      <c r="FZ111" s="476">
        <f>IF(FZ$2&lt;&gt;"",IF($C111&lt;&gt;"TBA",FZ$2/114,0),SUMIFS('HOURS&amp;CYCLES INPUT'!$F$2:$F$9999,'HOURS&amp;CYCLES INPUT'!$C$2:$C$9999,'QUALIFIED EFH'!$C111,'HOURS&amp;CYCLES INPUT'!$D$2:$D$9999,'QUALIFIED EFH'!FZ$4,'HOURS&amp;CYCLES INPUT'!$E$2:$E$9999,'QUALIFIED EFH'!FZ$5))</f>
        <v>0</v>
      </c>
      <c r="GA111" s="476">
        <f>IF(GA$2&lt;&gt;"",IF($C111&lt;&gt;"TBA",GA$2/114,0),SUMIFS('HOURS&amp;CYCLES INPUT'!$F$2:$F$9999,'HOURS&amp;CYCLES INPUT'!$C$2:$C$9999,'QUALIFIED EFH'!$C111,'HOURS&amp;CYCLES INPUT'!$D$2:$D$9999,'QUALIFIED EFH'!GA$4,'HOURS&amp;CYCLES INPUT'!$E$2:$E$9999,'QUALIFIED EFH'!GA$5))</f>
        <v>0</v>
      </c>
      <c r="GB111" s="476">
        <f>IF(GB$2&lt;&gt;"",IF($C111&lt;&gt;"TBA",GB$2/114,0),SUMIFS('HOURS&amp;CYCLES INPUT'!$F$2:$F$9999,'HOURS&amp;CYCLES INPUT'!$C$2:$C$9999,'QUALIFIED EFH'!$C111,'HOURS&amp;CYCLES INPUT'!$D$2:$D$9999,'QUALIFIED EFH'!GB$4,'HOURS&amp;CYCLES INPUT'!$E$2:$E$9999,'QUALIFIED EFH'!GB$5))</f>
        <v>0</v>
      </c>
    </row>
    <row r="112" spans="3:184" x14ac:dyDescent="0.35">
      <c r="C112" s="472">
        <f>'QUALIFIED ENGINES'!D145</f>
        <v>91553</v>
      </c>
      <c r="D112" s="476">
        <f>IF(D$2&lt;&gt;"",IF($C112&lt;&gt;"TBA",D$2/114,0),SUMIFS('HOURS&amp;CYCLES INPUT'!$F$2:$F$9999,'HOURS&amp;CYCLES INPUT'!$C$2:$C$9999,'QUALIFIED EFH'!$C112,'HOURS&amp;CYCLES INPUT'!$D$2:$D$9999,'QUALIFIED EFH'!D$4,'HOURS&amp;CYCLES INPUT'!$E$2:$E$9999,'QUALIFIED EFH'!D$5))</f>
        <v>0</v>
      </c>
      <c r="E112" s="476">
        <f>IF(E$2&lt;&gt;"",IF($C112&lt;&gt;"TBA",E$2/114,0),SUMIFS('HOURS&amp;CYCLES INPUT'!$F$2:$F$9999,'HOURS&amp;CYCLES INPUT'!$C$2:$C$9999,'QUALIFIED EFH'!$C112,'HOURS&amp;CYCLES INPUT'!$D$2:$D$9999,'QUALIFIED EFH'!E$4,'HOURS&amp;CYCLES INPUT'!$E$2:$E$9999,'QUALIFIED EFH'!E$5))</f>
        <v>0</v>
      </c>
      <c r="F112" s="476">
        <f>IF(F$2&lt;&gt;"",IF($C112&lt;&gt;"TBA",F$2/114,0),SUMIFS('HOURS&amp;CYCLES INPUT'!$F$2:$F$9999,'HOURS&amp;CYCLES INPUT'!$C$2:$C$9999,'QUALIFIED EFH'!$C112,'HOURS&amp;CYCLES INPUT'!$D$2:$D$9999,'QUALIFIED EFH'!F$4,'HOURS&amp;CYCLES INPUT'!$E$2:$E$9999,'QUALIFIED EFH'!F$5))</f>
        <v>0</v>
      </c>
      <c r="G112" s="476">
        <f>IF(G$2&lt;&gt;"",IF($C112&lt;&gt;"TBA",G$2/114,0),SUMIFS('HOURS&amp;CYCLES INPUT'!$F$2:$F$9999,'HOURS&amp;CYCLES INPUT'!$C$2:$C$9999,'QUALIFIED EFH'!$C112,'HOURS&amp;CYCLES INPUT'!$D$2:$D$9999,'QUALIFIED EFH'!G$4,'HOURS&amp;CYCLES INPUT'!$E$2:$E$9999,'QUALIFIED EFH'!G$5))</f>
        <v>0</v>
      </c>
      <c r="H112" s="476">
        <f>IF(H$2&lt;&gt;"",IF($C112&lt;&gt;"TBA",H$2/114,0),SUMIFS('HOURS&amp;CYCLES INPUT'!$F$2:$F$9999,'HOURS&amp;CYCLES INPUT'!$C$2:$C$9999,'QUALIFIED EFH'!$C112,'HOURS&amp;CYCLES INPUT'!$D$2:$D$9999,'QUALIFIED EFH'!H$4,'HOURS&amp;CYCLES INPUT'!$E$2:$E$9999,'QUALIFIED EFH'!H$5))</f>
        <v>0</v>
      </c>
      <c r="I112" s="476">
        <f>IF(I$2&lt;&gt;"",IF($C112&lt;&gt;"TBA",I$2/114,0),SUMIFS('HOURS&amp;CYCLES INPUT'!$F$2:$F$9999,'HOURS&amp;CYCLES INPUT'!$C$2:$C$9999,'QUALIFIED EFH'!$C112,'HOURS&amp;CYCLES INPUT'!$D$2:$D$9999,'QUALIFIED EFH'!I$4,'HOURS&amp;CYCLES INPUT'!$E$2:$E$9999,'QUALIFIED EFH'!I$5))</f>
        <v>0</v>
      </c>
      <c r="J112" s="476">
        <f>IF(J$2&lt;&gt;"",IF($C112&lt;&gt;"TBA",J$2/114,0),SUMIFS('HOURS&amp;CYCLES INPUT'!$F$2:$F$9999,'HOURS&amp;CYCLES INPUT'!$C$2:$C$9999,'QUALIFIED EFH'!$C112,'HOURS&amp;CYCLES INPUT'!$D$2:$D$9999,'QUALIFIED EFH'!J$4,'HOURS&amp;CYCLES INPUT'!$E$2:$E$9999,'QUALIFIED EFH'!J$5))</f>
        <v>0</v>
      </c>
      <c r="K112" s="476">
        <f>IF(K$2&lt;&gt;"",IF($C112&lt;&gt;"TBA",K$2/114,0),SUMIFS('HOURS&amp;CYCLES INPUT'!$F$2:$F$9999,'HOURS&amp;CYCLES INPUT'!$C$2:$C$9999,'QUALIFIED EFH'!$C112,'HOURS&amp;CYCLES INPUT'!$D$2:$D$9999,'QUALIFIED EFH'!K$4,'HOURS&amp;CYCLES INPUT'!$E$2:$E$9999,'QUALIFIED EFH'!K$5))</f>
        <v>0</v>
      </c>
      <c r="L112" s="476">
        <f>IF(L$2&lt;&gt;"",IF($C112&lt;&gt;"TBA",L$2/114,0),SUMIFS('HOURS&amp;CYCLES INPUT'!$F$2:$F$9999,'HOURS&amp;CYCLES INPUT'!$C$2:$C$9999,'QUALIFIED EFH'!$C112,'HOURS&amp;CYCLES INPUT'!$D$2:$D$9999,'QUALIFIED EFH'!L$4,'HOURS&amp;CYCLES INPUT'!$E$2:$E$9999,'QUALIFIED EFH'!L$5))</f>
        <v>0</v>
      </c>
      <c r="M112" s="476">
        <f>IF(M$2&lt;&gt;"",IF($C112&lt;&gt;"TBA",M$2/114,0),SUMIFS('HOURS&amp;CYCLES INPUT'!$F$2:$F$9999,'HOURS&amp;CYCLES INPUT'!$C$2:$C$9999,'QUALIFIED EFH'!$C112,'HOURS&amp;CYCLES INPUT'!$D$2:$D$9999,'QUALIFIED EFH'!M$4,'HOURS&amp;CYCLES INPUT'!$E$2:$E$9999,'QUALIFIED EFH'!M$5))</f>
        <v>0</v>
      </c>
      <c r="N112" s="476">
        <f>IF(N$2&lt;&gt;"",IF($C112&lt;&gt;"TBA",N$2/114,0),SUMIFS('HOURS&amp;CYCLES INPUT'!$F$2:$F$9999,'HOURS&amp;CYCLES INPUT'!$C$2:$C$9999,'QUALIFIED EFH'!$C112,'HOURS&amp;CYCLES INPUT'!$D$2:$D$9999,'QUALIFIED EFH'!N$4,'HOURS&amp;CYCLES INPUT'!$E$2:$E$9999,'QUALIFIED EFH'!N$5))</f>
        <v>0</v>
      </c>
      <c r="O112" s="476">
        <f>IF(O$2&lt;&gt;"",IF($C112&lt;&gt;"TBA",O$2/114,0),SUMIFS('HOURS&amp;CYCLES INPUT'!$F$2:$F$9999,'HOURS&amp;CYCLES INPUT'!$C$2:$C$9999,'QUALIFIED EFH'!$C112,'HOURS&amp;CYCLES INPUT'!$D$2:$D$9999,'QUALIFIED EFH'!O$4,'HOURS&amp;CYCLES INPUT'!$E$2:$E$9999,'QUALIFIED EFH'!O$5))</f>
        <v>0</v>
      </c>
      <c r="P112" s="476">
        <f>IF(P$2&lt;&gt;"",IF($C112&lt;&gt;"TBA",P$2/114,0),SUMIFS('HOURS&amp;CYCLES INPUT'!$F$2:$F$9999,'HOURS&amp;CYCLES INPUT'!$C$2:$C$9999,'QUALIFIED EFH'!$C112,'HOURS&amp;CYCLES INPUT'!$D$2:$D$9999,'QUALIFIED EFH'!P$4,'HOURS&amp;CYCLES INPUT'!$E$2:$E$9999,'QUALIFIED EFH'!P$5))</f>
        <v>0</v>
      </c>
      <c r="Q112" s="476">
        <f>IF(Q$2&lt;&gt;"",IF($C112&lt;&gt;"TBA",Q$2/114,0),SUMIFS('HOURS&amp;CYCLES INPUT'!$F$2:$F$9999,'HOURS&amp;CYCLES INPUT'!$C$2:$C$9999,'QUALIFIED EFH'!$C112,'HOURS&amp;CYCLES INPUT'!$D$2:$D$9999,'QUALIFIED EFH'!Q$4,'HOURS&amp;CYCLES INPUT'!$E$2:$E$9999,'QUALIFIED EFH'!Q$5))</f>
        <v>0</v>
      </c>
      <c r="R112" s="476">
        <f>IF(R$1&lt;&gt;"",IF($C112&lt;&gt;"TBA",R$1/114,0),SUMIFS('HOURS&amp;CYCLES INPUT'!$F$2:$F$9999,'HOURS&amp;CYCLES INPUT'!$C$2:$C$9999,'QUALIFIED EFH'!$C112,'HOURS&amp;CYCLES INPUT'!$D$2:$D$9999,'QUALIFIED EFH'!R$4,'HOURS&amp;CYCLES INPUT'!$E$2:$E$9999,'QUALIFIED EFH'!R$5))</f>
        <v>0</v>
      </c>
      <c r="S112" s="476">
        <f>IF(S$2&lt;&gt;"",IF($C112&lt;&gt;"TBA",S$2/114,0),SUMIFS('HOURS&amp;CYCLES INPUT'!$F$2:$F$9999,'HOURS&amp;CYCLES INPUT'!$C$2:$C$9999,'QUALIFIED EFH'!$C112,'HOURS&amp;CYCLES INPUT'!$D$2:$D$9999,'QUALIFIED EFH'!S$4,'HOURS&amp;CYCLES INPUT'!$E$2:$E$9999,'QUALIFIED EFH'!S$5))</f>
        <v>0</v>
      </c>
      <c r="T112" s="476">
        <f>IF(T$2&lt;&gt;"",IF($C112&lt;&gt;"TBA",T$2/114,0),SUMIFS('HOURS&amp;CYCLES INPUT'!$F$2:$F$9999,'HOURS&amp;CYCLES INPUT'!$C$2:$C$9999,'QUALIFIED EFH'!$C112,'HOURS&amp;CYCLES INPUT'!$D$2:$D$9999,'QUALIFIED EFH'!T$4,'HOURS&amp;CYCLES INPUT'!$E$2:$E$9999,'QUALIFIED EFH'!T$5))</f>
        <v>0</v>
      </c>
      <c r="U112" s="476">
        <f>IF(U$2&lt;&gt;"",IF($C112&lt;&gt;"TBA",U$2/114,0),SUMIFS('HOURS&amp;CYCLES INPUT'!$F$2:$F$9999,'HOURS&amp;CYCLES INPUT'!$C$2:$C$9999,'QUALIFIED EFH'!$C112,'HOURS&amp;CYCLES INPUT'!$D$2:$D$9999,'QUALIFIED EFH'!U$4,'HOURS&amp;CYCLES INPUT'!$E$2:$E$9999,'QUALIFIED EFH'!U$5))</f>
        <v>0</v>
      </c>
      <c r="V112" s="476">
        <f>IF(V$2&lt;&gt;"",IF($C112&lt;&gt;"TBA",V$2/114,0),SUMIFS('HOURS&amp;CYCLES INPUT'!$F$2:$F$9999,'HOURS&amp;CYCLES INPUT'!$C$2:$C$9999,'QUALIFIED EFH'!$C112,'HOURS&amp;CYCLES INPUT'!$D$2:$D$9999,'QUALIFIED EFH'!V$4,'HOURS&amp;CYCLES INPUT'!$E$2:$E$9999,'QUALIFIED EFH'!V$5))</f>
        <v>0</v>
      </c>
      <c r="W112" s="476">
        <f>IF(W$2&lt;&gt;"",IF($C112&lt;&gt;"TBA",W$2/114,0),SUMIFS('HOURS&amp;CYCLES INPUT'!$F$2:$F$9999,'HOURS&amp;CYCLES INPUT'!$C$2:$C$9999,'QUALIFIED EFH'!$C112,'HOURS&amp;CYCLES INPUT'!$D$2:$D$9999,'QUALIFIED EFH'!W$4,'HOURS&amp;CYCLES INPUT'!$E$2:$E$9999,'QUALIFIED EFH'!W$5))</f>
        <v>0</v>
      </c>
      <c r="X112" s="476">
        <f>IF(X$2&lt;&gt;"",IF($C112&lt;&gt;"TBA",X$2/114,0),SUMIFS('HOURS&amp;CYCLES INPUT'!$F$2:$F$9999,'HOURS&amp;CYCLES INPUT'!$C$2:$C$9999,'QUALIFIED EFH'!$C112,'HOURS&amp;CYCLES INPUT'!$D$2:$D$9999,'QUALIFIED EFH'!X$4,'HOURS&amp;CYCLES INPUT'!$E$2:$E$9999,'QUALIFIED EFH'!X$5))</f>
        <v>0</v>
      </c>
      <c r="Y112" s="476">
        <f>IF(Y$2&lt;&gt;"",IF($C112&lt;&gt;"TBA",Y$2/114,0),SUMIFS('HOURS&amp;CYCLES INPUT'!$F$2:$F$9999,'HOURS&amp;CYCLES INPUT'!$C$2:$C$9999,'QUALIFIED EFH'!$C112,'HOURS&amp;CYCLES INPUT'!$D$2:$D$9999,'QUALIFIED EFH'!Y$4,'HOURS&amp;CYCLES INPUT'!$E$2:$E$9999,'QUALIFIED EFH'!Y$5))</f>
        <v>0</v>
      </c>
      <c r="Z112" s="476">
        <f>IF(Z$2&lt;&gt;"",IF($C112&lt;&gt;"TBA",Z$2/114,0),SUMIFS('HOURS&amp;CYCLES INPUT'!$F$2:$F$9999,'HOURS&amp;CYCLES INPUT'!$C$2:$C$9999,'QUALIFIED EFH'!$C112,'HOURS&amp;CYCLES INPUT'!$D$2:$D$9999,'QUALIFIED EFH'!Z$4,'HOURS&amp;CYCLES INPUT'!$E$2:$E$9999,'QUALIFIED EFH'!Z$5))</f>
        <v>0</v>
      </c>
      <c r="AA112" s="476">
        <f>IF(AA$2&lt;&gt;"",IF($C112&lt;&gt;"TBA",AA$2/114,0),SUMIFS('HOURS&amp;CYCLES INPUT'!$F$2:$F$9999,'HOURS&amp;CYCLES INPUT'!$C$2:$C$9999,'QUALIFIED EFH'!$C112,'HOURS&amp;CYCLES INPUT'!$D$2:$D$9999,'QUALIFIED EFH'!AA$4,'HOURS&amp;CYCLES INPUT'!$E$2:$E$9999,'QUALIFIED EFH'!AA$5))</f>
        <v>0</v>
      </c>
      <c r="AB112" s="476">
        <f>IF(AB$2&lt;&gt;"",IF($C112&lt;&gt;"TBA",AB$2/114,0),SUMIFS('HOURS&amp;CYCLES INPUT'!$F$2:$F$9999,'HOURS&amp;CYCLES INPUT'!$C$2:$C$9999,'QUALIFIED EFH'!$C112,'HOURS&amp;CYCLES INPUT'!$D$2:$D$9999,'QUALIFIED EFH'!AB$4,'HOURS&amp;CYCLES INPUT'!$E$2:$E$9999,'QUALIFIED EFH'!AB$5))</f>
        <v>0</v>
      </c>
      <c r="AC112" s="476">
        <f>IF(AC$2&lt;&gt;"",IF($C112&lt;&gt;"TBA",AC$2/114,0),SUMIFS('HOURS&amp;CYCLES INPUT'!$F$2:$F$9999,'HOURS&amp;CYCLES INPUT'!$C$2:$C$9999,'QUALIFIED EFH'!$C112,'HOURS&amp;CYCLES INPUT'!$D$2:$D$9999,'QUALIFIED EFH'!AC$4,'HOURS&amp;CYCLES INPUT'!$E$2:$E$9999,'QUALIFIED EFH'!AC$5))</f>
        <v>0</v>
      </c>
      <c r="AD112" s="476">
        <f>IF(AD$2&lt;&gt;"",IF($C112&lt;&gt;"TBA",AD$2/114,0),SUMIFS('HOURS&amp;CYCLES INPUT'!$F$2:$F$9999,'HOURS&amp;CYCLES INPUT'!$C$2:$C$9999,'QUALIFIED EFH'!$C112,'HOURS&amp;CYCLES INPUT'!$D$2:$D$9999,'QUALIFIED EFH'!AD$4,'HOURS&amp;CYCLES INPUT'!$E$2:$E$9999,'QUALIFIED EFH'!AD$5))</f>
        <v>224.53</v>
      </c>
      <c r="AE112" s="476">
        <f>IF(AE$2&lt;&gt;"",IF($C112&lt;&gt;"TBA",AE$2/114,0),SUMIFS('HOURS&amp;CYCLES INPUT'!$F$2:$F$9999,'HOURS&amp;CYCLES INPUT'!$C$2:$C$9999,'QUALIFIED EFH'!$C112,'HOURS&amp;CYCLES INPUT'!$D$2:$D$9999,'QUALIFIED EFH'!AE$4,'HOURS&amp;CYCLES INPUT'!$E$2:$E$9999,'QUALIFIED EFH'!AE$5))</f>
        <v>328.73</v>
      </c>
      <c r="AF112" s="476">
        <f>IF(AF$2&lt;&gt;"",IF($C112&lt;&gt;"TBA",AF$2/114,0),SUMIFS('HOURS&amp;CYCLES INPUT'!$F$2:$F$9999,'HOURS&amp;CYCLES INPUT'!$C$2:$C$9999,'QUALIFIED EFH'!$C112,'HOURS&amp;CYCLES INPUT'!$D$2:$D$9999,'QUALIFIED EFH'!AF$4,'HOURS&amp;CYCLES INPUT'!$E$2:$E$9999,'QUALIFIED EFH'!AF$5))</f>
        <v>335.48</v>
      </c>
      <c r="AG112" s="476">
        <f>IF(AG$2&lt;&gt;"",IF($C112&lt;&gt;"TBA",AG$2/114,0),SUMIFS('HOURS&amp;CYCLES INPUT'!$F$2:$F$9999,'HOURS&amp;CYCLES INPUT'!$C$2:$C$9999,'QUALIFIED EFH'!$C112,'HOURS&amp;CYCLES INPUT'!$D$2:$D$9999,'QUALIFIED EFH'!AG$4,'HOURS&amp;CYCLES INPUT'!$E$2:$E$9999,'QUALIFIED EFH'!AG$5))</f>
        <v>299.32</v>
      </c>
      <c r="AH112" s="476">
        <f>IF(AH$2&lt;&gt;"",IF($C112&lt;&gt;"TBA",AH$2/114,0),SUMIFS('HOURS&amp;CYCLES INPUT'!$F$2:$F$9999,'HOURS&amp;CYCLES INPUT'!$C$2:$C$9999,'QUALIFIED EFH'!$C112,'HOURS&amp;CYCLES INPUT'!$D$2:$D$9999,'QUALIFIED EFH'!AH$4,'HOURS&amp;CYCLES INPUT'!$E$2:$E$9999,'QUALIFIED EFH'!AH$5))</f>
        <v>388.08</v>
      </c>
      <c r="AI112" s="476">
        <f>IF(AI$2&lt;&gt;"",IF($C112&lt;&gt;"TBA",AI$2/114,0),SUMIFS('HOURS&amp;CYCLES INPUT'!$F$2:$F$9999,'HOURS&amp;CYCLES INPUT'!$C$2:$C$9999,'QUALIFIED EFH'!$C112,'HOURS&amp;CYCLES INPUT'!$D$2:$D$9999,'QUALIFIED EFH'!AI$4,'HOURS&amp;CYCLES INPUT'!$E$2:$E$9999,'QUALIFIED EFH'!AI$5))</f>
        <v>316.3</v>
      </c>
      <c r="AJ112" s="476">
        <f>IF(AJ$2&lt;&gt;"",IF($C112&lt;&gt;"TBA",AJ$2/114,0),SUMIFS('HOURS&amp;CYCLES INPUT'!$F$2:$F$9999,'HOURS&amp;CYCLES INPUT'!$C$2:$C$9999,'QUALIFIED EFH'!$C112,'HOURS&amp;CYCLES INPUT'!$D$2:$D$9999,'QUALIFIED EFH'!AJ$4,'HOURS&amp;CYCLES INPUT'!$E$2:$E$9999,'QUALIFIED EFH'!AJ$5))</f>
        <v>381.4</v>
      </c>
      <c r="AK112" s="476">
        <f>IF(AK$2&lt;&gt;"",IF($C112&lt;&gt;"TBA",AK$2/114,0),SUMIFS('HOURS&amp;CYCLES INPUT'!$F$2:$F$9999,'HOURS&amp;CYCLES INPUT'!$C$2:$C$9999,'QUALIFIED EFH'!$C112,'HOURS&amp;CYCLES INPUT'!$D$2:$D$9999,'QUALIFIED EFH'!AK$4,'HOURS&amp;CYCLES INPUT'!$E$2:$E$9999,'QUALIFIED EFH'!AK$5))</f>
        <v>364.65</v>
      </c>
      <c r="AL112" s="476">
        <f>IF(AL$2&lt;&gt;"",IF($C112&lt;&gt;"TBA",AL$2/114,0),SUMIFS('HOURS&amp;CYCLES INPUT'!$F$2:$F$9999,'HOURS&amp;CYCLES INPUT'!$C$2:$C$9999,'QUALIFIED EFH'!$C112,'HOURS&amp;CYCLES INPUT'!$D$2:$D$9999,'QUALIFIED EFH'!AL$4,'HOURS&amp;CYCLES INPUT'!$E$2:$E$9999,'QUALIFIED EFH'!AL$5))</f>
        <v>380.37</v>
      </c>
      <c r="AM112" s="476">
        <f>IF(AM$2&lt;&gt;"",IF($C112&lt;&gt;"TBA",AM$2/114,0),SUMIFS('HOURS&amp;CYCLES INPUT'!$F$2:$F$9999,'HOURS&amp;CYCLES INPUT'!$C$2:$C$9999,'QUALIFIED EFH'!$C112,'HOURS&amp;CYCLES INPUT'!$D$2:$D$9999,'QUALIFIED EFH'!AM$4,'HOURS&amp;CYCLES INPUT'!$E$2:$E$9999,'QUALIFIED EFH'!AM$5))</f>
        <v>201.67</v>
      </c>
      <c r="AN112" s="476">
        <f>IF(AN$2&lt;&gt;"",IF($C112&lt;&gt;"TBA",AN$2/114,0),SUMIFS('HOURS&amp;CYCLES INPUT'!$F$2:$F$9999,'HOURS&amp;CYCLES INPUT'!$C$2:$C$9999,'QUALIFIED EFH'!$C112,'HOURS&amp;CYCLES INPUT'!$D$2:$D$9999,'QUALIFIED EFH'!AN$4,'HOURS&amp;CYCLES INPUT'!$E$2:$E$9999,'QUALIFIED EFH'!AN$5))</f>
        <v>374.58</v>
      </c>
      <c r="AO112" s="476">
        <f>IF(AO$2&lt;&gt;"",IF($C112&lt;&gt;"TBA",AO$2/114,0),SUMIFS('HOURS&amp;CYCLES INPUT'!$F$2:$F$9999,'HOURS&amp;CYCLES INPUT'!$C$2:$C$9999,'QUALIFIED EFH'!$C112,'HOURS&amp;CYCLES INPUT'!$D$2:$D$9999,'QUALIFIED EFH'!AO$4,'HOURS&amp;CYCLES INPUT'!$E$2:$E$9999,'QUALIFIED EFH'!AO$5))</f>
        <v>287.91000000000003</v>
      </c>
      <c r="AP112" s="476">
        <f>IF(AP$2&lt;&gt;"",IF($C112&lt;&gt;"TBA",AP$2/114,0),SUMIFS('HOURS&amp;CYCLES INPUT'!$F$2:$F$9999,'HOURS&amp;CYCLES INPUT'!$C$2:$C$9999,'QUALIFIED EFH'!$C112,'HOURS&amp;CYCLES INPUT'!$D$2:$D$9999,'QUALIFIED EFH'!AP$4,'HOURS&amp;CYCLES INPUT'!$E$2:$E$9999,'QUALIFIED EFH'!AP$5))</f>
        <v>269.33999999999997</v>
      </c>
      <c r="AQ112" s="476">
        <f>IF(AQ$2&lt;&gt;"",IF($C112&lt;&gt;"TBA",AQ$2/114,0),SUMIFS('HOURS&amp;CYCLES INPUT'!$F$2:$F$9999,'HOURS&amp;CYCLES INPUT'!$C$2:$C$9999,'QUALIFIED EFH'!$C112,'HOURS&amp;CYCLES INPUT'!$D$2:$D$9999,'QUALIFIED EFH'!AQ$4,'HOURS&amp;CYCLES INPUT'!$E$2:$E$9999,'QUALIFIED EFH'!AQ$5))</f>
        <v>269.33</v>
      </c>
      <c r="AR112" s="476">
        <f>IF(AR$2&lt;&gt;"",IF($C112&lt;&gt;"TBA",AR$2/114,0),SUMIFS('HOURS&amp;CYCLES INPUT'!$F$2:$F$9999,'HOURS&amp;CYCLES INPUT'!$C$2:$C$9999,'QUALIFIED EFH'!$C112,'HOURS&amp;CYCLES INPUT'!$D$2:$D$9999,'QUALIFIED EFH'!AR$4,'HOURS&amp;CYCLES INPUT'!$E$2:$E$9999,'QUALIFIED EFH'!AR$5))</f>
        <v>0</v>
      </c>
      <c r="AS112" s="476">
        <f>IF(AS$2&lt;&gt;"",IF($C112&lt;&gt;"TBA",AS$2/114,0),SUMIFS('HOURS&amp;CYCLES INPUT'!$F$2:$F$9999,'HOURS&amp;CYCLES INPUT'!$C$2:$C$9999,'QUALIFIED EFH'!$C112,'HOURS&amp;CYCLES INPUT'!$D$2:$D$9999,'QUALIFIED EFH'!AS$4,'HOURS&amp;CYCLES INPUT'!$E$2:$E$9999,'QUALIFIED EFH'!AS$5))</f>
        <v>0</v>
      </c>
      <c r="AT112" s="476">
        <f>IF(AT$2&lt;&gt;"",IF($C112&lt;&gt;"TBA",AT$2/114,0),SUMIFS('HOURS&amp;CYCLES INPUT'!$F$2:$F$9999,'HOURS&amp;CYCLES INPUT'!$C$2:$C$9999,'QUALIFIED EFH'!$C112,'HOURS&amp;CYCLES INPUT'!$D$2:$D$9999,'QUALIFIED EFH'!AT$4,'HOURS&amp;CYCLES INPUT'!$E$2:$E$9999,'QUALIFIED EFH'!AT$5))</f>
        <v>0</v>
      </c>
      <c r="AU112" s="476">
        <f>IF(AU$2&lt;&gt;"",IF($C112&lt;&gt;"TBA",AU$2/114,0),SUMIFS('HOURS&amp;CYCLES INPUT'!$F$2:$F$9999,'HOURS&amp;CYCLES INPUT'!$C$2:$C$9999,'QUALIFIED EFH'!$C112,'HOURS&amp;CYCLES INPUT'!$D$2:$D$9999,'QUALIFIED EFH'!AU$4,'HOURS&amp;CYCLES INPUT'!$E$2:$E$9999,'QUALIFIED EFH'!AU$5))</f>
        <v>0</v>
      </c>
      <c r="AV112" s="476">
        <f>IF(AV$2&lt;&gt;"",IF($C112&lt;&gt;"TBA",AV$2/114,0),SUMIFS('HOURS&amp;CYCLES INPUT'!$F$2:$F$9999,'HOURS&amp;CYCLES INPUT'!$C$2:$C$9999,'QUALIFIED EFH'!$C112,'HOURS&amp;CYCLES INPUT'!$D$2:$D$9999,'QUALIFIED EFH'!AV$4,'HOURS&amp;CYCLES INPUT'!$E$2:$E$9999,'QUALIFIED EFH'!AV$5))</f>
        <v>0.15</v>
      </c>
      <c r="AW112" s="476">
        <f>IF(AW$2&lt;&gt;"",IF($C112&lt;&gt;"TBA",AW$2/114,0),SUMIFS('HOURS&amp;CYCLES INPUT'!$F$2:$F$9999,'HOURS&amp;CYCLES INPUT'!$C$2:$C$9999,'QUALIFIED EFH'!$C112,'HOURS&amp;CYCLES INPUT'!$D$2:$D$9999,'QUALIFIED EFH'!AW$4,'HOURS&amp;CYCLES INPUT'!$E$2:$E$9999,'QUALIFIED EFH'!AW$5))</f>
        <v>1.05</v>
      </c>
      <c r="AX112" s="476">
        <f>IF(AX$2&lt;&gt;"",IF($C112&lt;&gt;"TBA",AX$2/114,0),SUMIFS('HOURS&amp;CYCLES INPUT'!$F$2:$F$9999,'HOURS&amp;CYCLES INPUT'!$C$2:$C$9999,'QUALIFIED EFH'!$C112,'HOURS&amp;CYCLES INPUT'!$D$2:$D$9999,'QUALIFIED EFH'!AX$4,'HOURS&amp;CYCLES INPUT'!$E$2:$E$9999,'QUALIFIED EFH'!AX$5))</f>
        <v>0</v>
      </c>
      <c r="AY112" s="476">
        <f>IF(AY$2&lt;&gt;"",IF($C112&lt;&gt;"TBA",AY$2/114,0),SUMIFS('HOURS&amp;CYCLES INPUT'!$F$2:$F$9999,'HOURS&amp;CYCLES INPUT'!$C$2:$C$9999,'QUALIFIED EFH'!$C112,'HOURS&amp;CYCLES INPUT'!$D$2:$D$9999,'QUALIFIED EFH'!AY$4,'HOURS&amp;CYCLES INPUT'!$E$2:$E$9999,'QUALIFIED EFH'!AY$5))</f>
        <v>0</v>
      </c>
      <c r="AZ112" s="476">
        <f>IF(AZ$2&lt;&gt;"",IF($C112&lt;&gt;"TBA",AZ$2/114,0),SUMIFS('HOURS&amp;CYCLES INPUT'!$F$2:$F$9999,'HOURS&amp;CYCLES INPUT'!$C$2:$C$9999,'QUALIFIED EFH'!$C112,'HOURS&amp;CYCLES INPUT'!$D$2:$D$9999,'QUALIFIED EFH'!AZ$4,'HOURS&amp;CYCLES INPUT'!$E$2:$E$9999,'QUALIFIED EFH'!AZ$5))</f>
        <v>0.25</v>
      </c>
      <c r="BA112" s="476">
        <f>IF(BA$2&lt;&gt;"",IF($C112&lt;&gt;"TBA",BA$2/114,0),SUMIFS('HOURS&amp;CYCLES INPUT'!$F$2:$F$9999,'HOURS&amp;CYCLES INPUT'!$C$2:$C$9999,'QUALIFIED EFH'!$C112,'HOURS&amp;CYCLES INPUT'!$D$2:$D$9999,'QUALIFIED EFH'!BA$4,'HOURS&amp;CYCLES INPUT'!$E$2:$E$9999,'QUALIFIED EFH'!BA$5))</f>
        <v>0</v>
      </c>
      <c r="BB112" s="476">
        <f>IF(BB$2&lt;&gt;"",IF($C112&lt;&gt;"TBA",BB$2/114,0),SUMIFS('HOURS&amp;CYCLES INPUT'!$F$2:$F$9999,'HOURS&amp;CYCLES INPUT'!$C$2:$C$9999,'QUALIFIED EFH'!$C112,'HOURS&amp;CYCLES INPUT'!$D$2:$D$9999,'QUALIFIED EFH'!BB$4,'HOURS&amp;CYCLES INPUT'!$E$2:$E$9999,'QUALIFIED EFH'!BB$5))</f>
        <v>0</v>
      </c>
      <c r="BC112" s="476">
        <f>IF(BC$2&lt;&gt;"",IF($C112&lt;&gt;"TBA",BC$2/114,0),SUMIFS('HOURS&amp;CYCLES INPUT'!$F$2:$F$9999,'HOURS&amp;CYCLES INPUT'!$C$2:$C$9999,'QUALIFIED EFH'!$C112,'HOURS&amp;CYCLES INPUT'!$D$2:$D$9999,'QUALIFIED EFH'!BC$4,'HOURS&amp;CYCLES INPUT'!$E$2:$E$9999,'QUALIFIED EFH'!BC$5))</f>
        <v>0</v>
      </c>
      <c r="BD112" s="476">
        <f>IF(BD$2&lt;&gt;"",IF($C112&lt;&gt;"TBA",BD$2/114,0),SUMIFS('HOURS&amp;CYCLES INPUT'!$F$2:$F$9999,'HOURS&amp;CYCLES INPUT'!$C$2:$C$9999,'QUALIFIED EFH'!$C112,'HOURS&amp;CYCLES INPUT'!$D$2:$D$9999,'QUALIFIED EFH'!BD$4,'HOURS&amp;CYCLES INPUT'!$E$2:$E$9999,'QUALIFIED EFH'!BD$5))</f>
        <v>0</v>
      </c>
      <c r="BE112" s="476">
        <f>IF(BE$2&lt;&gt;"",IF($C112&lt;&gt;"TBA",BE$2/114,0),SUMIFS('HOURS&amp;CYCLES INPUT'!$F$2:$F$9999,'HOURS&amp;CYCLES INPUT'!$C$2:$C$9999,'QUALIFIED EFH'!$C112,'HOURS&amp;CYCLES INPUT'!$D$2:$D$9999,'QUALIFIED EFH'!BE$4,'HOURS&amp;CYCLES INPUT'!$E$2:$E$9999,'QUALIFIED EFH'!BE$5))</f>
        <v>0</v>
      </c>
      <c r="BF112" s="476">
        <f>IF(BF$2&lt;&gt;"",IF($C112&lt;&gt;"TBA",BF$2/114,0),SUMIFS('HOURS&amp;CYCLES INPUT'!$F$2:$F$9999,'HOURS&amp;CYCLES INPUT'!$C$2:$C$9999,'QUALIFIED EFH'!$C112,'HOURS&amp;CYCLES INPUT'!$D$2:$D$9999,'QUALIFIED EFH'!BF$4,'HOURS&amp;CYCLES INPUT'!$E$2:$E$9999,'QUALIFIED EFH'!BF$5))</f>
        <v>0</v>
      </c>
      <c r="BG112" s="476">
        <f>IF(BG$2&lt;&gt;"",IF($C112&lt;&gt;"TBA",BG$2/114,0),SUMIFS('HOURS&amp;CYCLES INPUT'!$F$2:$F$9999,'HOURS&amp;CYCLES INPUT'!$C$2:$C$9999,'QUALIFIED EFH'!$C112,'HOURS&amp;CYCLES INPUT'!$D$2:$D$9999,'QUALIFIED EFH'!BG$4,'HOURS&amp;CYCLES INPUT'!$E$2:$E$9999,'QUALIFIED EFH'!BG$5))</f>
        <v>0</v>
      </c>
      <c r="BH112" s="476">
        <f>IF(BH$2&lt;&gt;"",IF($C112&lt;&gt;"TBA",BH$2/114,0),SUMIFS('HOURS&amp;CYCLES INPUT'!$F$2:$F$9999,'HOURS&amp;CYCLES INPUT'!$C$2:$C$9999,'QUALIFIED EFH'!$C112,'HOURS&amp;CYCLES INPUT'!$D$2:$D$9999,'QUALIFIED EFH'!BH$4,'HOURS&amp;CYCLES INPUT'!$E$2:$E$9999,'QUALIFIED EFH'!BH$5))</f>
        <v>0</v>
      </c>
      <c r="BI112" s="476">
        <f>IF(BI$2&lt;&gt;"",IF($C112&lt;&gt;"TBA",BI$2/114,0),SUMIFS('HOURS&amp;CYCLES INPUT'!$F$2:$F$9999,'HOURS&amp;CYCLES INPUT'!$C$2:$C$9999,'QUALIFIED EFH'!$C112,'HOURS&amp;CYCLES INPUT'!$D$2:$D$9999,'QUALIFIED EFH'!BI$4,'HOURS&amp;CYCLES INPUT'!$E$2:$E$9999,'QUALIFIED EFH'!BI$5))</f>
        <v>0</v>
      </c>
      <c r="BJ112" s="476">
        <f>IF(BJ$2&lt;&gt;"",IF($C112&lt;&gt;"TBA",BJ$2/114,0),SUMIFS('HOURS&amp;CYCLES INPUT'!$F$2:$F$9999,'HOURS&amp;CYCLES INPUT'!$C$2:$C$9999,'QUALIFIED EFH'!$C112,'HOURS&amp;CYCLES INPUT'!$D$2:$D$9999,'QUALIFIED EFH'!BJ$4,'HOURS&amp;CYCLES INPUT'!$E$2:$E$9999,'QUALIFIED EFH'!BJ$5))</f>
        <v>0</v>
      </c>
      <c r="BK112" s="476">
        <f>IF(BK$2&lt;&gt;"",IF($C112&lt;&gt;"TBA",BK$2/114,0),SUMIFS('HOURS&amp;CYCLES INPUT'!$F$2:$F$9999,'HOURS&amp;CYCLES INPUT'!$C$2:$C$9999,'QUALIFIED EFH'!$C112,'HOURS&amp;CYCLES INPUT'!$D$2:$D$9999,'QUALIFIED EFH'!BK$4,'HOURS&amp;CYCLES INPUT'!$E$2:$E$9999,'QUALIFIED EFH'!BK$5))</f>
        <v>0</v>
      </c>
      <c r="BL112" s="476">
        <f>IF(BL$2&lt;&gt;"",IF($C112&lt;&gt;"TBA",BL$2/114,0),SUMIFS('HOURS&amp;CYCLES INPUT'!$F$2:$F$9999,'HOURS&amp;CYCLES INPUT'!$C$2:$C$9999,'QUALIFIED EFH'!$C112,'HOURS&amp;CYCLES INPUT'!$D$2:$D$9999,'QUALIFIED EFH'!BL$4,'HOURS&amp;CYCLES INPUT'!$E$2:$E$9999,'QUALIFIED EFH'!BL$5))</f>
        <v>0</v>
      </c>
      <c r="BM112" s="476">
        <f>IF(BM$2&lt;&gt;"",IF($C112&lt;&gt;"TBA",BM$2/114,0),SUMIFS('HOURS&amp;CYCLES INPUT'!$F$2:$F$9999,'HOURS&amp;CYCLES INPUT'!$C$2:$C$9999,'QUALIFIED EFH'!$C112,'HOURS&amp;CYCLES INPUT'!$D$2:$D$9999,'QUALIFIED EFH'!BM$4,'HOURS&amp;CYCLES INPUT'!$E$2:$E$9999,'QUALIFIED EFH'!BM$5))</f>
        <v>0</v>
      </c>
      <c r="BN112" s="476">
        <f>IF(BN$2&lt;&gt;"",IF($C112&lt;&gt;"TBA",BN$2/114,0),SUMIFS('HOURS&amp;CYCLES INPUT'!$F$2:$F$9999,'HOURS&amp;CYCLES INPUT'!$C$2:$C$9999,'QUALIFIED EFH'!$C112,'HOURS&amp;CYCLES INPUT'!$D$2:$D$9999,'QUALIFIED EFH'!BN$4,'HOURS&amp;CYCLES INPUT'!$E$2:$E$9999,'QUALIFIED EFH'!BN$5))</f>
        <v>0</v>
      </c>
      <c r="BO112" s="476">
        <f>IF(BO$2&lt;&gt;"",IF($C112&lt;&gt;"TBA",BO$2/114,0),SUMIFS('HOURS&amp;CYCLES INPUT'!$F$2:$F$9999,'HOURS&amp;CYCLES INPUT'!$C$2:$C$9999,'QUALIFIED EFH'!$C112,'HOURS&amp;CYCLES INPUT'!$D$2:$D$9999,'QUALIFIED EFH'!BO$4,'HOURS&amp;CYCLES INPUT'!$E$2:$E$9999,'QUALIFIED EFH'!BO$5))</f>
        <v>0</v>
      </c>
      <c r="BP112" s="476">
        <f>IF(BP$2&lt;&gt;"",IF($C112&lt;&gt;"TBA",BP$2/114,0),SUMIFS('HOURS&amp;CYCLES INPUT'!$F$2:$F$9999,'HOURS&amp;CYCLES INPUT'!$C$2:$C$9999,'QUALIFIED EFH'!$C112,'HOURS&amp;CYCLES INPUT'!$D$2:$D$9999,'QUALIFIED EFH'!BP$4,'HOURS&amp;CYCLES INPUT'!$E$2:$E$9999,'QUALIFIED EFH'!BP$5))</f>
        <v>0</v>
      </c>
      <c r="BQ112" s="476">
        <f>IF(BQ$2&lt;&gt;"",IF($C112&lt;&gt;"TBA",BQ$2/114,0),SUMIFS('HOURS&amp;CYCLES INPUT'!$F$2:$F$9999,'HOURS&amp;CYCLES INPUT'!$C$2:$C$9999,'QUALIFIED EFH'!$C112,'HOURS&amp;CYCLES INPUT'!$D$2:$D$9999,'QUALIFIED EFH'!BQ$4,'HOURS&amp;CYCLES INPUT'!$E$2:$E$9999,'QUALIFIED EFH'!BQ$5))</f>
        <v>0</v>
      </c>
      <c r="BR112" s="476">
        <f>IF(BR$2&lt;&gt;"",IF($C112&lt;&gt;"TBA",BR$2/114,0),SUMIFS('HOURS&amp;CYCLES INPUT'!$F$2:$F$9999,'HOURS&amp;CYCLES INPUT'!$C$2:$C$9999,'QUALIFIED EFH'!$C112,'HOURS&amp;CYCLES INPUT'!$D$2:$D$9999,'QUALIFIED EFH'!BR$4,'HOURS&amp;CYCLES INPUT'!$E$2:$E$9999,'QUALIFIED EFH'!BR$5))</f>
        <v>0</v>
      </c>
      <c r="BS112" s="476">
        <f>IF(BS$2&lt;&gt;"",IF($C112&lt;&gt;"TBA",BS$2/114,0),SUMIFS('HOURS&amp;CYCLES INPUT'!$F$2:$F$9999,'HOURS&amp;CYCLES INPUT'!$C$2:$C$9999,'QUALIFIED EFH'!$C112,'HOURS&amp;CYCLES INPUT'!$D$2:$D$9999,'QUALIFIED EFH'!BS$4,'HOURS&amp;CYCLES INPUT'!$E$2:$E$9999,'QUALIFIED EFH'!BS$5))</f>
        <v>0</v>
      </c>
      <c r="BT112" s="476">
        <f>IF(BT$2&lt;&gt;"",IF($C112&lt;&gt;"TBA",BT$2/114,0),SUMIFS('HOURS&amp;CYCLES INPUT'!$F$2:$F$9999,'HOURS&amp;CYCLES INPUT'!$C$2:$C$9999,'QUALIFIED EFH'!$C112,'HOURS&amp;CYCLES INPUT'!$D$2:$D$9999,'QUALIFIED EFH'!BT$4,'HOURS&amp;CYCLES INPUT'!$E$2:$E$9999,'QUALIFIED EFH'!BT$5))</f>
        <v>0</v>
      </c>
      <c r="BU112" s="476">
        <f>IF(BU$2&lt;&gt;"",IF($C112&lt;&gt;"TBA",BU$2/114,0),SUMIFS('HOURS&amp;CYCLES INPUT'!$F$2:$F$9999,'HOURS&amp;CYCLES INPUT'!$C$2:$C$9999,'QUALIFIED EFH'!$C112,'HOURS&amp;CYCLES INPUT'!$D$2:$D$9999,'QUALIFIED EFH'!BU$4,'HOURS&amp;CYCLES INPUT'!$E$2:$E$9999,'QUALIFIED EFH'!BU$5))</f>
        <v>0</v>
      </c>
      <c r="BV112" s="476">
        <f>IF(BV$2&lt;&gt;"",IF($C112&lt;&gt;"TBA",BV$2/114,0),SUMIFS('HOURS&amp;CYCLES INPUT'!$F$2:$F$9999,'HOURS&amp;CYCLES INPUT'!$C$2:$C$9999,'QUALIFIED EFH'!$C112,'HOURS&amp;CYCLES INPUT'!$D$2:$D$9999,'QUALIFIED EFH'!BV$4,'HOURS&amp;CYCLES INPUT'!$E$2:$E$9999,'QUALIFIED EFH'!BV$5))</f>
        <v>0</v>
      </c>
      <c r="BW112" s="476">
        <f>IF(BW$2&lt;&gt;"",IF($C112&lt;&gt;"TBA",BW$2/114,0),SUMIFS('HOURS&amp;CYCLES INPUT'!$F$2:$F$9999,'HOURS&amp;CYCLES INPUT'!$C$2:$C$9999,'QUALIFIED EFH'!$C112,'HOURS&amp;CYCLES INPUT'!$D$2:$D$9999,'QUALIFIED EFH'!BW$4,'HOURS&amp;CYCLES INPUT'!$E$2:$E$9999,'QUALIFIED EFH'!BW$5))</f>
        <v>0</v>
      </c>
      <c r="BX112" s="476">
        <f>IF(BX$2&lt;&gt;"",IF($C112&lt;&gt;"TBA",BX$2/114,0),SUMIFS('HOURS&amp;CYCLES INPUT'!$F$2:$F$9999,'HOURS&amp;CYCLES INPUT'!$C$2:$C$9999,'QUALIFIED EFH'!$C112,'HOURS&amp;CYCLES INPUT'!$D$2:$D$9999,'QUALIFIED EFH'!BX$4,'HOURS&amp;CYCLES INPUT'!$E$2:$E$9999,'QUALIFIED EFH'!BX$5))</f>
        <v>0.4</v>
      </c>
      <c r="BY112" s="476">
        <f>IF(BY$2&lt;&gt;"",IF($C112&lt;&gt;"TBA",BY$2/114,0),SUMIFS('HOURS&amp;CYCLES INPUT'!$F$2:$F$9999,'HOURS&amp;CYCLES INPUT'!$C$2:$C$9999,'QUALIFIED EFH'!$C112,'HOURS&amp;CYCLES INPUT'!$D$2:$D$9999,'QUALIFIED EFH'!BY$4,'HOURS&amp;CYCLES INPUT'!$E$2:$E$9999,'QUALIFIED EFH'!BY$5))</f>
        <v>0</v>
      </c>
      <c r="BZ112" s="476">
        <f>IF(BZ$2&lt;&gt;"",IF($C112&lt;&gt;"TBA",BZ$2/114,0),SUMIFS('HOURS&amp;CYCLES INPUT'!$F$2:$F$9999,'HOURS&amp;CYCLES INPUT'!$C$2:$C$9999,'QUALIFIED EFH'!$C112,'HOURS&amp;CYCLES INPUT'!$D$2:$D$9999,'QUALIFIED EFH'!BZ$4,'HOURS&amp;CYCLES INPUT'!$E$2:$E$9999,'QUALIFIED EFH'!BZ$5))</f>
        <v>3.32</v>
      </c>
      <c r="CA112" s="476">
        <f>IF(CA$2&lt;&gt;"",IF($C112&lt;&gt;"TBA",CA$2/114,0),SUMIFS('HOURS&amp;CYCLES INPUT'!$F$2:$F$9999,'HOURS&amp;CYCLES INPUT'!$C$2:$C$9999,'QUALIFIED EFH'!$C112,'HOURS&amp;CYCLES INPUT'!$D$2:$D$9999,'QUALIFIED EFH'!CA$4,'HOURS&amp;CYCLES INPUT'!$E$2:$E$9999,'QUALIFIED EFH'!CA$5))</f>
        <v>305.45</v>
      </c>
      <c r="CB112" s="476">
        <f>IF(CB$2&lt;&gt;"",IF($C112&lt;&gt;"TBA",CB$2/114,0),SUMIFS('HOURS&amp;CYCLES INPUT'!$F$2:$F$9999,'HOURS&amp;CYCLES INPUT'!$C$2:$C$9999,'QUALIFIED EFH'!$C112,'HOURS&amp;CYCLES INPUT'!$D$2:$D$9999,'QUALIFIED EFH'!CB$4,'HOURS&amp;CYCLES INPUT'!$E$2:$E$9999,'QUALIFIED EFH'!CB$5))</f>
        <v>335.37</v>
      </c>
      <c r="CC112" s="476">
        <f>IF(CC$2&lt;&gt;"",IF($C112&lt;&gt;"TBA",CC$2/114,0),SUMIFS('HOURS&amp;CYCLES INPUT'!$F$2:$F$9999,'HOURS&amp;CYCLES INPUT'!$C$2:$C$9999,'QUALIFIED EFH'!$C112,'HOURS&amp;CYCLES INPUT'!$D$2:$D$9999,'QUALIFIED EFH'!CC$4,'HOURS&amp;CYCLES INPUT'!$E$2:$E$9999,'QUALIFIED EFH'!CC$5))</f>
        <v>339.7</v>
      </c>
      <c r="CD112" s="476">
        <f>IF(CD$2&lt;&gt;"",IF($C112&lt;&gt;"TBA",CD$2/114,0),SUMIFS('HOURS&amp;CYCLES INPUT'!$F$2:$F$9999,'HOURS&amp;CYCLES INPUT'!$C$2:$C$9999,'QUALIFIED EFH'!$C112,'HOURS&amp;CYCLES INPUT'!$D$2:$D$9999,'QUALIFIED EFH'!CD$4,'HOURS&amp;CYCLES INPUT'!$E$2:$E$9999,'QUALIFIED EFH'!CD$5))</f>
        <v>369.19</v>
      </c>
      <c r="CE112" s="476">
        <f>IF(CE$2&lt;&gt;"",IF($C112&lt;&gt;"TBA",CE$2/114,0),SUMIFS('HOURS&amp;CYCLES INPUT'!$F$2:$F$9999,'HOURS&amp;CYCLES INPUT'!$C$2:$C$9999,'QUALIFIED EFH'!$C112,'HOURS&amp;CYCLES INPUT'!$D$2:$D$9999,'QUALIFIED EFH'!CE$4,'HOURS&amp;CYCLES INPUT'!$E$2:$E$9999,'QUALIFIED EFH'!CE$5))</f>
        <v>405.37</v>
      </c>
      <c r="CF112" s="476">
        <f>IF(CF$2&lt;&gt;"",IF($C112&lt;&gt;"TBA",CF$2/114,0),SUMIFS('HOURS&amp;CYCLES INPUT'!$F$2:$F$9999,'HOURS&amp;CYCLES INPUT'!$C$2:$C$9999,'QUALIFIED EFH'!$C112,'HOURS&amp;CYCLES INPUT'!$D$2:$D$9999,'QUALIFIED EFH'!CF$4,'HOURS&amp;CYCLES INPUT'!$E$2:$E$9999,'QUALIFIED EFH'!CF$5))</f>
        <v>327.85</v>
      </c>
      <c r="CG112" s="476">
        <f>IF(CG$2&lt;&gt;"",IF($C112&lt;&gt;"TBA",CG$2/114,0),SUMIFS('HOURS&amp;CYCLES INPUT'!$F$2:$F$9999,'HOURS&amp;CYCLES INPUT'!$C$2:$C$9999,'QUALIFIED EFH'!$C112,'HOURS&amp;CYCLES INPUT'!$D$2:$D$9999,'QUALIFIED EFH'!CG$4,'HOURS&amp;CYCLES INPUT'!$E$2:$E$9999,'QUALIFIED EFH'!CG$5))</f>
        <v>397.9</v>
      </c>
      <c r="CH112" s="476">
        <f>IF(CH$2&lt;&gt;"",IF($C112&lt;&gt;"TBA",CH$2/114,0),SUMIFS('HOURS&amp;CYCLES INPUT'!$F$2:$F$9999,'HOURS&amp;CYCLES INPUT'!$C$2:$C$9999,'QUALIFIED EFH'!$C112,'HOURS&amp;CYCLES INPUT'!$D$2:$D$9999,'QUALIFIED EFH'!CH$4,'HOURS&amp;CYCLES INPUT'!$E$2:$E$9999,'QUALIFIED EFH'!CH$5))</f>
        <v>150.52000000000001</v>
      </c>
      <c r="CI112" s="476">
        <f>IF(CI$2&lt;&gt;"",IF($C112&lt;&gt;"TBA",CI$2/114,0),SUMIFS('HOURS&amp;CYCLES INPUT'!$F$2:$F$9999,'HOURS&amp;CYCLES INPUT'!$C$2:$C$9999,'QUALIFIED EFH'!$C112,'HOURS&amp;CYCLES INPUT'!$D$2:$D$9999,'QUALIFIED EFH'!CI$4,'HOURS&amp;CYCLES INPUT'!$E$2:$E$9999,'QUALIFIED EFH'!CI$5))</f>
        <v>0</v>
      </c>
      <c r="CJ112" s="476">
        <f>IF(CJ$2&lt;&gt;"",IF($C112&lt;&gt;"TBA",CJ$2/114,0),SUMIFS('HOURS&amp;CYCLES INPUT'!$F$2:$F$9999,'HOURS&amp;CYCLES INPUT'!$C$2:$C$9999,'QUALIFIED EFH'!$C112,'HOURS&amp;CYCLES INPUT'!$D$2:$D$9999,'QUALIFIED EFH'!CJ$4,'HOURS&amp;CYCLES INPUT'!$E$2:$E$9999,'QUALIFIED EFH'!CJ$5))</f>
        <v>0</v>
      </c>
      <c r="CK112" s="476">
        <f>IF(CK$2&lt;&gt;"",IF($C112&lt;&gt;"TBA",CK$2/114,0),SUMIFS('HOURS&amp;CYCLES INPUT'!$F$2:$F$9999,'HOURS&amp;CYCLES INPUT'!$C$2:$C$9999,'QUALIFIED EFH'!$C112,'HOURS&amp;CYCLES INPUT'!$D$2:$D$9999,'QUALIFIED EFH'!CK$4,'HOURS&amp;CYCLES INPUT'!$E$2:$E$9999,'QUALIFIED EFH'!CK$5))</f>
        <v>0</v>
      </c>
      <c r="CL112" s="476">
        <f>IF(CL$2&lt;&gt;"",IF($C112&lt;&gt;"TBA",CL$2/114,0),SUMIFS('HOURS&amp;CYCLES INPUT'!$F$2:$F$9999,'HOURS&amp;CYCLES INPUT'!$C$2:$C$9999,'QUALIFIED EFH'!$C112,'HOURS&amp;CYCLES INPUT'!$D$2:$D$9999,'QUALIFIED EFH'!CL$4,'HOURS&amp;CYCLES INPUT'!$E$2:$E$9999,'QUALIFIED EFH'!CL$5))</f>
        <v>0</v>
      </c>
      <c r="CM112" s="476">
        <f>IF(CM$2&lt;&gt;"",IF($C112&lt;&gt;"TBA",CM$2/114,0),SUMIFS('HOURS&amp;CYCLES INPUT'!$F$2:$F$9999,'HOURS&amp;CYCLES INPUT'!$C$2:$C$9999,'QUALIFIED EFH'!$C112,'HOURS&amp;CYCLES INPUT'!$D$2:$D$9999,'QUALIFIED EFH'!CM$4,'HOURS&amp;CYCLES INPUT'!$E$2:$E$9999,'QUALIFIED EFH'!CM$5))</f>
        <v>0</v>
      </c>
      <c r="CN112" s="476">
        <f>IF(CN$2&lt;&gt;"",IF($C112&lt;&gt;"TBA",CN$2/114,0),SUMIFS('HOURS&amp;CYCLES INPUT'!$F$2:$F$9999,'HOURS&amp;CYCLES INPUT'!$C$2:$C$9999,'QUALIFIED EFH'!$C112,'HOURS&amp;CYCLES INPUT'!$D$2:$D$9999,'QUALIFIED EFH'!CN$4,'HOURS&amp;CYCLES INPUT'!$E$2:$E$9999,'QUALIFIED EFH'!CN$5))</f>
        <v>74.17</v>
      </c>
      <c r="CO112" s="476">
        <f>IF(CO$2&lt;&gt;"",IF($C112&lt;&gt;"TBA",CO$2/114,0),SUMIFS('HOURS&amp;CYCLES INPUT'!$F$2:$F$9999,'HOURS&amp;CYCLES INPUT'!$C$2:$C$9999,'QUALIFIED EFH'!$C112,'HOURS&amp;CYCLES INPUT'!$D$2:$D$9999,'QUALIFIED EFH'!CO$4,'HOURS&amp;CYCLES INPUT'!$E$2:$E$9999,'QUALIFIED EFH'!CO$5))</f>
        <v>394.21</v>
      </c>
      <c r="CP112" s="476">
        <f>IF(CP$2&lt;&gt;"",IF($C112&lt;&gt;"TBA",CP$2/114,0),SUMIFS('HOURS&amp;CYCLES INPUT'!$F$2:$F$9999,'HOURS&amp;CYCLES INPUT'!$C$2:$C$9999,'QUALIFIED EFH'!$C112,'HOURS&amp;CYCLES INPUT'!$D$2:$D$9999,'QUALIFIED EFH'!CP$4,'HOURS&amp;CYCLES INPUT'!$E$2:$E$9999,'QUALIFIED EFH'!CP$5))</f>
        <v>342.37</v>
      </c>
      <c r="CQ112" s="476">
        <f>IF(CQ$2&lt;&gt;"",IF($C112&lt;&gt;"TBA",CQ$2/114,0),SUMIFS('HOURS&amp;CYCLES INPUT'!$F$2:$F$9999,'HOURS&amp;CYCLES INPUT'!$C$2:$C$9999,'QUALIFIED EFH'!$C112,'HOURS&amp;CYCLES INPUT'!$D$2:$D$9999,'QUALIFIED EFH'!CQ$4,'HOURS&amp;CYCLES INPUT'!$E$2:$E$9999,'QUALIFIED EFH'!CQ$5))</f>
        <v>389.12</v>
      </c>
      <c r="CR112" s="476">
        <f>IF(CR$2&lt;&gt;"",IF($C112&lt;&gt;"TBA",CR$2/114,0),SUMIFS('HOURS&amp;CYCLES INPUT'!$F$2:$F$9999,'HOURS&amp;CYCLES INPUT'!$C$2:$C$9999,'QUALIFIED EFH'!$C112,'HOURS&amp;CYCLES INPUT'!$D$2:$D$9999,'QUALIFIED EFH'!CR$4,'HOURS&amp;CYCLES INPUT'!$E$2:$E$9999,'QUALIFIED EFH'!CR$5))</f>
        <v>403.46</v>
      </c>
      <c r="CS112" s="476">
        <f>IF(CS$2&lt;&gt;"",IF($C112&lt;&gt;"TBA",CS$2/114,0),SUMIFS('HOURS&amp;CYCLES INPUT'!$F$2:$F$9999,'HOURS&amp;CYCLES INPUT'!$C$2:$C$9999,'QUALIFIED EFH'!$C112,'HOURS&amp;CYCLES INPUT'!$D$2:$D$9999,'QUALIFIED EFH'!CS$4,'HOURS&amp;CYCLES INPUT'!$E$2:$E$9999,'QUALIFIED EFH'!CS$5))</f>
        <v>412.63</v>
      </c>
      <c r="CT112" s="476">
        <f>IF(CT$2&lt;&gt;"",IF($C112&lt;&gt;"TBA",CT$2/114,0),SUMIFS('HOURS&amp;CYCLES INPUT'!$F$2:$F$9999,'HOURS&amp;CYCLES INPUT'!$C$2:$C$9999,'QUALIFIED EFH'!$C112,'HOURS&amp;CYCLES INPUT'!$D$2:$D$9999,'QUALIFIED EFH'!CT$4,'HOURS&amp;CYCLES INPUT'!$E$2:$E$9999,'QUALIFIED EFH'!CT$5))</f>
        <v>326.32</v>
      </c>
      <c r="CU112" s="476">
        <f>IF(CU$2&lt;&gt;"",IF($C112&lt;&gt;"TBA",CU$2/114,0),SUMIFS('HOURS&amp;CYCLES INPUT'!$F$2:$F$9999,'HOURS&amp;CYCLES INPUT'!$C$2:$C$9999,'QUALIFIED EFH'!$C112,'HOURS&amp;CYCLES INPUT'!$D$2:$D$9999,'QUALIFIED EFH'!CU$4,'HOURS&amp;CYCLES INPUT'!$E$2:$E$9999,'QUALIFIED EFH'!CU$5))</f>
        <v>348.37</v>
      </c>
      <c r="CV112" s="476">
        <f>IF(CV$2&lt;&gt;"",IF($C112&lt;&gt;"TBA",CV$2/114,0),SUMIFS('HOURS&amp;CYCLES INPUT'!$F$2:$F$9999,'HOURS&amp;CYCLES INPUT'!$C$2:$C$9999,'QUALIFIED EFH'!$C112,'HOURS&amp;CYCLES INPUT'!$D$2:$D$9999,'QUALIFIED EFH'!CV$4,'HOURS&amp;CYCLES INPUT'!$E$2:$E$9999,'QUALIFIED EFH'!CV$5))</f>
        <v>330.37</v>
      </c>
      <c r="CW112" s="476">
        <f>IF(CW$2&lt;&gt;"",IF($C112&lt;&gt;"TBA",CW$2/114,0),SUMIFS('HOURS&amp;CYCLES INPUT'!$F$2:$F$9999,'HOURS&amp;CYCLES INPUT'!$C$2:$C$9999,'QUALIFIED EFH'!$C112,'HOURS&amp;CYCLES INPUT'!$D$2:$D$9999,'QUALIFIED EFH'!CW$4,'HOURS&amp;CYCLES INPUT'!$E$2:$E$9999,'QUALIFIED EFH'!CW$5))</f>
        <v>402.85</v>
      </c>
      <c r="CX112" s="476">
        <f>IF(CX$2&lt;&gt;"",IF($C112&lt;&gt;"TBA",CX$2/114,0),SUMIFS('HOURS&amp;CYCLES INPUT'!$F$2:$F$9999,'HOURS&amp;CYCLES INPUT'!$C$2:$C$9999,'QUALIFIED EFH'!$C112,'HOURS&amp;CYCLES INPUT'!$D$2:$D$9999,'QUALIFIED EFH'!CX$4,'HOURS&amp;CYCLES INPUT'!$E$2:$E$9999,'QUALIFIED EFH'!CX$5))</f>
        <v>338.68</v>
      </c>
      <c r="CY112" s="476">
        <f>IF(CY$2&lt;&gt;"",IF($C112&lt;&gt;"TBA",CY$2/114,0),SUMIFS('HOURS&amp;CYCLES INPUT'!$F$2:$F$9999,'HOURS&amp;CYCLES INPUT'!$C$2:$C$9999,'QUALIFIED EFH'!$C112,'HOURS&amp;CYCLES INPUT'!$D$2:$D$9999,'QUALIFIED EFH'!CY$4,'HOURS&amp;CYCLES INPUT'!$E$2:$E$9999,'QUALIFIED EFH'!CY$5))</f>
        <v>341.08</v>
      </c>
      <c r="CZ112" s="476">
        <f>IF(CZ$2&lt;&gt;"",IF($C112&lt;&gt;"TBA",CZ$2/114,0),SUMIFS('HOURS&amp;CYCLES INPUT'!$F$2:$F$9999,'HOURS&amp;CYCLES INPUT'!$C$2:$C$9999,'QUALIFIED EFH'!$C112,'HOURS&amp;CYCLES INPUT'!$D$2:$D$9999,'QUALIFIED EFH'!CZ$4,'HOURS&amp;CYCLES INPUT'!$E$2:$E$9999,'QUALIFIED EFH'!CZ$5))</f>
        <v>325.67</v>
      </c>
      <c r="DA112" s="476">
        <f>IF(DA$2&lt;&gt;"",IF($C112&lt;&gt;"TBA",DA$2/114,0),SUMIFS('HOURS&amp;CYCLES INPUT'!$F$2:$F$9999,'HOURS&amp;CYCLES INPUT'!$C$2:$C$9999,'QUALIFIED EFH'!$C112,'HOURS&amp;CYCLES INPUT'!$D$2:$D$9999,'QUALIFIED EFH'!DA$4,'HOURS&amp;CYCLES INPUT'!$E$2:$E$9999,'QUALIFIED EFH'!DA$5))</f>
        <v>326.05</v>
      </c>
      <c r="DB112" s="476">
        <f>IF(DB$2&lt;&gt;"",IF($C112&lt;&gt;"TBA",DB$2/114,0),SUMIFS('HOURS&amp;CYCLES INPUT'!$F$2:$F$9999,'HOURS&amp;CYCLES INPUT'!$C$2:$C$9999,'QUALIFIED EFH'!$C112,'HOURS&amp;CYCLES INPUT'!$D$2:$D$9999,'QUALIFIED EFH'!DB$4,'HOURS&amp;CYCLES INPUT'!$E$2:$E$9999,'QUALIFIED EFH'!DB$5))</f>
        <v>311.10000000000002</v>
      </c>
      <c r="DC112" s="476">
        <f>IF(DC$2&lt;&gt;"",IF($C112&lt;&gt;"TBA",DC$2/114,0),SUMIFS('HOURS&amp;CYCLES INPUT'!$F$2:$F$9999,'HOURS&amp;CYCLES INPUT'!$C$2:$C$9999,'QUALIFIED EFH'!$C112,'HOURS&amp;CYCLES INPUT'!$D$2:$D$9999,'QUALIFIED EFH'!DC$4,'HOURS&amp;CYCLES INPUT'!$E$2:$E$9999,'QUALIFIED EFH'!DC$5))</f>
        <v>84.71</v>
      </c>
      <c r="DD112" s="476">
        <f>IF(DD$2&lt;&gt;"",IF($C112&lt;&gt;"TBA",DD$2/114,0),SUMIFS('HOURS&amp;CYCLES INPUT'!$F$2:$F$9999,'HOURS&amp;CYCLES INPUT'!$C$2:$C$9999,'QUALIFIED EFH'!$C112,'HOURS&amp;CYCLES INPUT'!$D$2:$D$9999,'QUALIFIED EFH'!DD$4,'HOURS&amp;CYCLES INPUT'!$E$2:$E$9999,'QUALIFIED EFH'!DD$5))</f>
        <v>0</v>
      </c>
      <c r="DE112" s="476">
        <f>IF(DE$2&lt;&gt;"",IF($C112&lt;&gt;"TBA",DE$2/114,0),SUMIFS('HOURS&amp;CYCLES INPUT'!$F$2:$F$9999,'HOURS&amp;CYCLES INPUT'!$C$2:$C$9999,'QUALIFIED EFH'!$C112,'HOURS&amp;CYCLES INPUT'!$D$2:$D$9999,'QUALIFIED EFH'!DE$4,'HOURS&amp;CYCLES INPUT'!$E$2:$E$9999,'QUALIFIED EFH'!DE$5))</f>
        <v>0</v>
      </c>
      <c r="DF112" s="476">
        <f>IF(DF$2&lt;&gt;"",IF($C112&lt;&gt;"TBA",DF$2/114,0),SUMIFS('HOURS&amp;CYCLES INPUT'!$F$2:$F$9999,'HOURS&amp;CYCLES INPUT'!$C$2:$C$9999,'QUALIFIED EFH'!$C112,'HOURS&amp;CYCLES INPUT'!$D$2:$D$9999,'QUALIFIED EFH'!DF$4,'HOURS&amp;CYCLES INPUT'!$E$2:$E$9999,'QUALIFIED EFH'!DF$5))</f>
        <v>0</v>
      </c>
      <c r="DG112" s="476">
        <f>IF(DG$2&lt;&gt;"",IF($C112&lt;&gt;"TBA",DG$2/114,0),SUMIFS('HOURS&amp;CYCLES INPUT'!$F$2:$F$9999,'HOURS&amp;CYCLES INPUT'!$C$2:$C$9999,'QUALIFIED EFH'!$C112,'HOURS&amp;CYCLES INPUT'!$D$2:$D$9999,'QUALIFIED EFH'!DG$4,'HOURS&amp;CYCLES INPUT'!$E$2:$E$9999,'QUALIFIED EFH'!DG$5))</f>
        <v>0</v>
      </c>
      <c r="DH112" s="476">
        <f>IF(DH$2&lt;&gt;"",IF($C112&lt;&gt;"TBA",DH$2/114,0),SUMIFS('HOURS&amp;CYCLES INPUT'!$F$2:$F$9999,'HOURS&amp;CYCLES INPUT'!$C$2:$C$9999,'QUALIFIED EFH'!$C112,'HOURS&amp;CYCLES INPUT'!$D$2:$D$9999,'QUALIFIED EFH'!DH$4,'HOURS&amp;CYCLES INPUT'!$E$2:$E$9999,'QUALIFIED EFH'!DH$5))</f>
        <v>0</v>
      </c>
      <c r="DI112" s="476">
        <f>IF(DI$2&lt;&gt;"",IF($C112&lt;&gt;"TBA",DI$2/114,0),SUMIFS('HOURS&amp;CYCLES INPUT'!$F$2:$F$9999,'HOURS&amp;CYCLES INPUT'!$C$2:$C$9999,'QUALIFIED EFH'!$C112,'HOURS&amp;CYCLES INPUT'!$D$2:$D$9999,'QUALIFIED EFH'!DI$4,'HOURS&amp;CYCLES INPUT'!$E$2:$E$9999,'QUALIFIED EFH'!DI$5))</f>
        <v>0</v>
      </c>
      <c r="DJ112" s="476">
        <f>IF(DJ$2&lt;&gt;"",IF($C112&lt;&gt;"TBA",DJ$2/114,0),SUMIFS('HOURS&amp;CYCLES INPUT'!$F$2:$F$9999,'HOURS&amp;CYCLES INPUT'!$C$2:$C$9999,'QUALIFIED EFH'!$C112,'HOURS&amp;CYCLES INPUT'!$D$2:$D$9999,'QUALIFIED EFH'!DJ$4,'HOURS&amp;CYCLES INPUT'!$E$2:$E$9999,'QUALIFIED EFH'!DJ$5))</f>
        <v>0</v>
      </c>
      <c r="DK112" s="476">
        <f>IF(DK$2&lt;&gt;"",IF($C112&lt;&gt;"TBA",DK$2/114,0),SUMIFS('HOURS&amp;CYCLES INPUT'!$F$2:$F$9999,'HOURS&amp;CYCLES INPUT'!$C$2:$C$9999,'QUALIFIED EFH'!$C112,'HOURS&amp;CYCLES INPUT'!$D$2:$D$9999,'QUALIFIED EFH'!DK$4,'HOURS&amp;CYCLES INPUT'!$E$2:$E$9999,'QUALIFIED EFH'!DK$5))</f>
        <v>0</v>
      </c>
      <c r="DL112" s="476">
        <f>IF(DL$2&lt;&gt;"",IF($C112&lt;&gt;"TBA",DL$2/114,0),SUMIFS('HOURS&amp;CYCLES INPUT'!$F$2:$F$9999,'HOURS&amp;CYCLES INPUT'!$C$2:$C$9999,'QUALIFIED EFH'!$C112,'HOURS&amp;CYCLES INPUT'!$D$2:$D$9999,'QUALIFIED EFH'!DL$4,'HOURS&amp;CYCLES INPUT'!$E$2:$E$9999,'QUALIFIED EFH'!DL$5))</f>
        <v>0</v>
      </c>
      <c r="DM112" s="476">
        <f>IF(DM$2&lt;&gt;"",IF($C112&lt;&gt;"TBA",DM$2/114,0),SUMIFS('HOURS&amp;CYCLES INPUT'!$F$2:$F$9999,'HOURS&amp;CYCLES INPUT'!$C$2:$C$9999,'QUALIFIED EFH'!$C112,'HOURS&amp;CYCLES INPUT'!$D$2:$D$9999,'QUALIFIED EFH'!DM$4,'HOURS&amp;CYCLES INPUT'!$E$2:$E$9999,'QUALIFIED EFH'!DM$5))</f>
        <v>0</v>
      </c>
      <c r="DN112" s="476">
        <f>IF(DN$2&lt;&gt;"",IF($C112&lt;&gt;"TBA",DN$2/114,0),SUMIFS('HOURS&amp;CYCLES INPUT'!$F$2:$F$9999,'HOURS&amp;CYCLES INPUT'!$C$2:$C$9999,'QUALIFIED EFH'!$C112,'HOURS&amp;CYCLES INPUT'!$D$2:$D$9999,'QUALIFIED EFH'!DN$4,'HOURS&amp;CYCLES INPUT'!$E$2:$E$9999,'QUALIFIED EFH'!DN$5))</f>
        <v>0</v>
      </c>
      <c r="DO112" s="476">
        <f>IF(DO$2&lt;&gt;"",IF($C112&lt;&gt;"TBA",DO$2/114,0),SUMIFS('HOURS&amp;CYCLES INPUT'!$F$2:$F$9999,'HOURS&amp;CYCLES INPUT'!$C$2:$C$9999,'QUALIFIED EFH'!$C112,'HOURS&amp;CYCLES INPUT'!$D$2:$D$9999,'QUALIFIED EFH'!DO$4,'HOURS&amp;CYCLES INPUT'!$E$2:$E$9999,'QUALIFIED EFH'!DO$5))</f>
        <v>0</v>
      </c>
      <c r="DP112" s="476">
        <f>IF(DP$2&lt;&gt;"",IF($C112&lt;&gt;"TBA",DP$2/114,0),SUMIFS('HOURS&amp;CYCLES INPUT'!$F$2:$F$9999,'HOURS&amp;CYCLES INPUT'!$C$2:$C$9999,'QUALIFIED EFH'!$C112,'HOURS&amp;CYCLES INPUT'!$D$2:$D$9999,'QUALIFIED EFH'!DP$4,'HOURS&amp;CYCLES INPUT'!$E$2:$E$9999,'QUALIFIED EFH'!DP$5))</f>
        <v>0</v>
      </c>
      <c r="DQ112" s="476">
        <f>IF(DQ$2&lt;&gt;"",IF($C112&lt;&gt;"TBA",DQ$2/114,0),SUMIFS('HOURS&amp;CYCLES INPUT'!$F$2:$F$9999,'HOURS&amp;CYCLES INPUT'!$C$2:$C$9999,'QUALIFIED EFH'!$C112,'HOURS&amp;CYCLES INPUT'!$D$2:$D$9999,'QUALIFIED EFH'!DQ$4,'HOURS&amp;CYCLES INPUT'!$E$2:$E$9999,'QUALIFIED EFH'!DQ$5))</f>
        <v>0</v>
      </c>
      <c r="DR112" s="476">
        <f>IF(DR$2&lt;&gt;"",IF($C112&lt;&gt;"TBA",DR$2/114,0),SUMIFS('HOURS&amp;CYCLES INPUT'!$F$2:$F$9999,'HOURS&amp;CYCLES INPUT'!$C$2:$C$9999,'QUALIFIED EFH'!$C112,'HOURS&amp;CYCLES INPUT'!$D$2:$D$9999,'QUALIFIED EFH'!DR$4,'HOURS&amp;CYCLES INPUT'!$E$2:$E$9999,'QUALIFIED EFH'!DR$5))</f>
        <v>0</v>
      </c>
      <c r="DS112" s="476">
        <f>IF(DS$2&lt;&gt;"",IF($C112&lt;&gt;"TBA",DS$2/114,0),SUMIFS('HOURS&amp;CYCLES INPUT'!$F$2:$F$9999,'HOURS&amp;CYCLES INPUT'!$C$2:$C$9999,'QUALIFIED EFH'!$C112,'HOURS&amp;CYCLES INPUT'!$D$2:$D$9999,'QUALIFIED EFH'!DS$4,'HOURS&amp;CYCLES INPUT'!$E$2:$E$9999,'QUALIFIED EFH'!DS$5))</f>
        <v>0</v>
      </c>
      <c r="DT112" s="476">
        <f>IF(DT$2&lt;&gt;"",IF($C112&lt;&gt;"TBA",DT$2/114,0),SUMIFS('HOURS&amp;CYCLES INPUT'!$F$2:$F$9999,'HOURS&amp;CYCLES INPUT'!$C$2:$C$9999,'QUALIFIED EFH'!$C112,'HOURS&amp;CYCLES INPUT'!$D$2:$D$9999,'QUALIFIED EFH'!DT$4,'HOURS&amp;CYCLES INPUT'!$E$2:$E$9999,'QUALIFIED EFH'!DT$5))</f>
        <v>0</v>
      </c>
      <c r="DU112" s="476">
        <f>IF(DU$2&lt;&gt;"",IF($C112&lt;&gt;"TBA",DU$2/114,0),SUMIFS('HOURS&amp;CYCLES INPUT'!$F$2:$F$9999,'HOURS&amp;CYCLES INPUT'!$C$2:$C$9999,'QUALIFIED EFH'!$C112,'HOURS&amp;CYCLES INPUT'!$D$2:$D$9999,'QUALIFIED EFH'!DU$4,'HOURS&amp;CYCLES INPUT'!$E$2:$E$9999,'QUALIFIED EFH'!DU$5))</f>
        <v>0</v>
      </c>
      <c r="DV112" s="476">
        <f>IF(DV$2&lt;&gt;"",IF($C112&lt;&gt;"TBA",DV$2/114,0),SUMIFS('HOURS&amp;CYCLES INPUT'!$F$2:$F$9999,'HOURS&amp;CYCLES INPUT'!$C$2:$C$9999,'QUALIFIED EFH'!$C112,'HOURS&amp;CYCLES INPUT'!$D$2:$D$9999,'QUALIFIED EFH'!DV$4,'HOURS&amp;CYCLES INPUT'!$E$2:$E$9999,'QUALIFIED EFH'!DV$5))</f>
        <v>0</v>
      </c>
      <c r="DW112" s="476">
        <f>IF(DW$2&lt;&gt;"",IF($C112&lt;&gt;"TBA",DW$2/114,0),SUMIFS('HOURS&amp;CYCLES INPUT'!$F$2:$F$9999,'HOURS&amp;CYCLES INPUT'!$C$2:$C$9999,'QUALIFIED EFH'!$C112,'HOURS&amp;CYCLES INPUT'!$D$2:$D$9999,'QUALIFIED EFH'!DW$4,'HOURS&amp;CYCLES INPUT'!$E$2:$E$9999,'QUALIFIED EFH'!DW$5))</f>
        <v>0</v>
      </c>
      <c r="DX112" s="476">
        <f>IF(DX$2&lt;&gt;"",IF($C112&lt;&gt;"TBA",DX$2/114,0),SUMIFS('HOURS&amp;CYCLES INPUT'!$F$2:$F$9999,'HOURS&amp;CYCLES INPUT'!$C$2:$C$9999,'QUALIFIED EFH'!$C112,'HOURS&amp;CYCLES INPUT'!$D$2:$D$9999,'QUALIFIED EFH'!DX$4,'HOURS&amp;CYCLES INPUT'!$E$2:$E$9999,'QUALIFIED EFH'!DX$5))</f>
        <v>0</v>
      </c>
      <c r="DY112" s="476">
        <f>IF(DY$2&lt;&gt;"",IF($C112&lt;&gt;"TBA",DY$2/114,0),SUMIFS('HOURS&amp;CYCLES INPUT'!$F$2:$F$9999,'HOURS&amp;CYCLES INPUT'!$C$2:$C$9999,'QUALIFIED EFH'!$C112,'HOURS&amp;CYCLES INPUT'!$D$2:$D$9999,'QUALIFIED EFH'!DY$4,'HOURS&amp;CYCLES INPUT'!$E$2:$E$9999,'QUALIFIED EFH'!DY$5))</f>
        <v>0</v>
      </c>
      <c r="DZ112" s="476">
        <f>IF(DZ$2&lt;&gt;"",IF($C112&lt;&gt;"TBA",DZ$2/114,0),SUMIFS('HOURS&amp;CYCLES INPUT'!$F$2:$F$9999,'HOURS&amp;CYCLES INPUT'!$C$2:$C$9999,'QUALIFIED EFH'!$C112,'HOURS&amp;CYCLES INPUT'!$D$2:$D$9999,'QUALIFIED EFH'!DZ$4,'HOURS&amp;CYCLES INPUT'!$E$2:$E$9999,'QUALIFIED EFH'!DZ$5))</f>
        <v>0</v>
      </c>
      <c r="EA112" s="476">
        <f>IF(EA$2&lt;&gt;"",IF($C112&lt;&gt;"TBA",EA$2/114,0),SUMIFS('HOURS&amp;CYCLES INPUT'!$F$2:$F$9999,'HOURS&amp;CYCLES INPUT'!$C$2:$C$9999,'QUALIFIED EFH'!$C112,'HOURS&amp;CYCLES INPUT'!$D$2:$D$9999,'QUALIFIED EFH'!EA$4,'HOURS&amp;CYCLES INPUT'!$E$2:$E$9999,'QUALIFIED EFH'!EA$5))</f>
        <v>0</v>
      </c>
      <c r="EB112" s="476">
        <f>IF(EB$2&lt;&gt;"",IF($C112&lt;&gt;"TBA",EB$2/114,0),SUMIFS('HOURS&amp;CYCLES INPUT'!$F$2:$F$9999,'HOURS&amp;CYCLES INPUT'!$C$2:$C$9999,'QUALIFIED EFH'!$C112,'HOURS&amp;CYCLES INPUT'!$D$2:$D$9999,'QUALIFIED EFH'!EB$4,'HOURS&amp;CYCLES INPUT'!$E$2:$E$9999,'QUALIFIED EFH'!EB$5))</f>
        <v>0</v>
      </c>
      <c r="EC112" s="476">
        <f>IF(EC$2&lt;&gt;"",IF($C112&lt;&gt;"TBA",EC$2/114,0),SUMIFS('HOURS&amp;CYCLES INPUT'!$F$2:$F$9999,'HOURS&amp;CYCLES INPUT'!$C$2:$C$9999,'QUALIFIED EFH'!$C112,'HOURS&amp;CYCLES INPUT'!$D$2:$D$9999,'QUALIFIED EFH'!EC$4,'HOURS&amp;CYCLES INPUT'!$E$2:$E$9999,'QUALIFIED EFH'!EC$5))</f>
        <v>0</v>
      </c>
      <c r="ED112" s="476">
        <f>IF(ED$2&lt;&gt;"",IF($C112&lt;&gt;"TBA",ED$2/114,0),SUMIFS('HOURS&amp;CYCLES INPUT'!$F$2:$F$9999,'HOURS&amp;CYCLES INPUT'!$C$2:$C$9999,'QUALIFIED EFH'!$C112,'HOURS&amp;CYCLES INPUT'!$D$2:$D$9999,'QUALIFIED EFH'!ED$4,'HOURS&amp;CYCLES INPUT'!$E$2:$E$9999,'QUALIFIED EFH'!ED$5))</f>
        <v>0</v>
      </c>
      <c r="EE112" s="476">
        <f>IF(EE$2&lt;&gt;"",IF($C112&lt;&gt;"TBA",EE$2/114,0),SUMIFS('HOURS&amp;CYCLES INPUT'!$F$2:$F$9999,'HOURS&amp;CYCLES INPUT'!$C$2:$C$9999,'QUALIFIED EFH'!$C112,'HOURS&amp;CYCLES INPUT'!$D$2:$D$9999,'QUALIFIED EFH'!EE$4,'HOURS&amp;CYCLES INPUT'!$E$2:$E$9999,'QUALIFIED EFH'!EE$5))</f>
        <v>0</v>
      </c>
      <c r="EF112" s="476">
        <f>IF(EF$2&lt;&gt;"",IF($C112&lt;&gt;"TBA",EF$2/114,0),SUMIFS('HOURS&amp;CYCLES INPUT'!$F$2:$F$9999,'HOURS&amp;CYCLES INPUT'!$C$2:$C$9999,'QUALIFIED EFH'!$C112,'HOURS&amp;CYCLES INPUT'!$D$2:$D$9999,'QUALIFIED EFH'!EF$4,'HOURS&amp;CYCLES INPUT'!$E$2:$E$9999,'QUALIFIED EFH'!EF$5))</f>
        <v>0</v>
      </c>
      <c r="EG112" s="476">
        <f>IF(EG$2&lt;&gt;"",IF($C112&lt;&gt;"TBA",EG$2/114,0),SUMIFS('HOURS&amp;CYCLES INPUT'!$F$2:$F$9999,'HOURS&amp;CYCLES INPUT'!$C$2:$C$9999,'QUALIFIED EFH'!$C112,'HOURS&amp;CYCLES INPUT'!$D$2:$D$9999,'QUALIFIED EFH'!EG$4,'HOURS&amp;CYCLES INPUT'!$E$2:$E$9999,'QUALIFIED EFH'!EG$5))</f>
        <v>0</v>
      </c>
      <c r="EH112" s="476">
        <f>IF(EH$2&lt;&gt;"",IF($C112&lt;&gt;"TBA",EH$2/114,0),SUMIFS('HOURS&amp;CYCLES INPUT'!$F$2:$F$9999,'HOURS&amp;CYCLES INPUT'!$C$2:$C$9999,'QUALIFIED EFH'!$C112,'HOURS&amp;CYCLES INPUT'!$D$2:$D$9999,'QUALIFIED EFH'!EH$4,'HOURS&amp;CYCLES INPUT'!$E$2:$E$9999,'QUALIFIED EFH'!EH$5))</f>
        <v>0</v>
      </c>
      <c r="EI112" s="476">
        <f>IF(EI$2&lt;&gt;"",IF($C112&lt;&gt;"TBA",EI$2/114,0),SUMIFS('HOURS&amp;CYCLES INPUT'!$F$2:$F$9999,'HOURS&amp;CYCLES INPUT'!$C$2:$C$9999,'QUALIFIED EFH'!$C112,'HOURS&amp;CYCLES INPUT'!$D$2:$D$9999,'QUALIFIED EFH'!EI$4,'HOURS&amp;CYCLES INPUT'!$E$2:$E$9999,'QUALIFIED EFH'!EI$5))</f>
        <v>0</v>
      </c>
      <c r="EJ112" s="476">
        <f>IF(EJ$2&lt;&gt;"",IF($C112&lt;&gt;"TBA",EJ$2/114,0),SUMIFS('HOURS&amp;CYCLES INPUT'!$F$2:$F$9999,'HOURS&amp;CYCLES INPUT'!$C$2:$C$9999,'QUALIFIED EFH'!$C112,'HOURS&amp;CYCLES INPUT'!$D$2:$D$9999,'QUALIFIED EFH'!EJ$4,'HOURS&amp;CYCLES INPUT'!$E$2:$E$9999,'QUALIFIED EFH'!EJ$5))</f>
        <v>0</v>
      </c>
      <c r="EK112" s="476">
        <f>IF(EK$2&lt;&gt;"",IF($C112&lt;&gt;"TBA",EK$2/114,0),SUMIFS('HOURS&amp;CYCLES INPUT'!$F$2:$F$9999,'HOURS&amp;CYCLES INPUT'!$C$2:$C$9999,'QUALIFIED EFH'!$C112,'HOURS&amp;CYCLES INPUT'!$D$2:$D$9999,'QUALIFIED EFH'!EK$4,'HOURS&amp;CYCLES INPUT'!$E$2:$E$9999,'QUALIFIED EFH'!EK$5))</f>
        <v>0</v>
      </c>
      <c r="EL112" s="476">
        <f>IF(EL$2&lt;&gt;"",IF($C112&lt;&gt;"TBA",EL$2/114,0),SUMIFS('HOURS&amp;CYCLES INPUT'!$F$2:$F$9999,'HOURS&amp;CYCLES INPUT'!$C$2:$C$9999,'QUALIFIED EFH'!$C112,'HOURS&amp;CYCLES INPUT'!$D$2:$D$9999,'QUALIFIED EFH'!EL$4,'HOURS&amp;CYCLES INPUT'!$E$2:$E$9999,'QUALIFIED EFH'!EL$5))</f>
        <v>0</v>
      </c>
      <c r="EM112" s="476">
        <f>IF(EM$2&lt;&gt;"",IF($C112&lt;&gt;"TBA",EM$2/114,0),SUMIFS('HOURS&amp;CYCLES INPUT'!$F$2:$F$9999,'HOURS&amp;CYCLES INPUT'!$C$2:$C$9999,'QUALIFIED EFH'!$C112,'HOURS&amp;CYCLES INPUT'!$D$2:$D$9999,'QUALIFIED EFH'!EM$4,'HOURS&amp;CYCLES INPUT'!$E$2:$E$9999,'QUALIFIED EFH'!EM$5))</f>
        <v>0</v>
      </c>
      <c r="EN112" s="476">
        <f>IF(EN$2&lt;&gt;"",IF($C112&lt;&gt;"TBA",EN$2/114,0),SUMIFS('HOURS&amp;CYCLES INPUT'!$F$2:$F$9999,'HOURS&amp;CYCLES INPUT'!$C$2:$C$9999,'QUALIFIED EFH'!$C112,'HOURS&amp;CYCLES INPUT'!$D$2:$D$9999,'QUALIFIED EFH'!EN$4,'HOURS&amp;CYCLES INPUT'!$E$2:$E$9999,'QUALIFIED EFH'!EN$5))</f>
        <v>0</v>
      </c>
      <c r="EO112" s="476">
        <f>IF(EO$2&lt;&gt;"",IF($C112&lt;&gt;"TBA",EO$2/114,0),SUMIFS('HOURS&amp;CYCLES INPUT'!$F$2:$F$9999,'HOURS&amp;CYCLES INPUT'!$C$2:$C$9999,'QUALIFIED EFH'!$C112,'HOURS&amp;CYCLES INPUT'!$D$2:$D$9999,'QUALIFIED EFH'!EO$4,'HOURS&amp;CYCLES INPUT'!$E$2:$E$9999,'QUALIFIED EFH'!EO$5))</f>
        <v>0</v>
      </c>
      <c r="EP112" s="476">
        <f>IF(EP$2&lt;&gt;"",IF($C112&lt;&gt;"TBA",EP$2/114,0),SUMIFS('HOURS&amp;CYCLES INPUT'!$F$2:$F$9999,'HOURS&amp;CYCLES INPUT'!$C$2:$C$9999,'QUALIFIED EFH'!$C112,'HOURS&amp;CYCLES INPUT'!$D$2:$D$9999,'QUALIFIED EFH'!EP$4,'HOURS&amp;CYCLES INPUT'!$E$2:$E$9999,'QUALIFIED EFH'!EP$5))</f>
        <v>0</v>
      </c>
      <c r="EQ112" s="476">
        <f>IF(EQ$2&lt;&gt;"",IF($C112&lt;&gt;"TBA",EQ$2/114,0),SUMIFS('HOURS&amp;CYCLES INPUT'!$F$2:$F$9999,'HOURS&amp;CYCLES INPUT'!$C$2:$C$9999,'QUALIFIED EFH'!$C112,'HOURS&amp;CYCLES INPUT'!$D$2:$D$9999,'QUALIFIED EFH'!EQ$4,'HOURS&amp;CYCLES INPUT'!$E$2:$E$9999,'QUALIFIED EFH'!EQ$5))</f>
        <v>0</v>
      </c>
      <c r="ER112" s="476">
        <f>IF(ER$2&lt;&gt;"",IF($C112&lt;&gt;"TBA",ER$2/114,0),SUMIFS('HOURS&amp;CYCLES INPUT'!$F$2:$F$9999,'HOURS&amp;CYCLES INPUT'!$C$2:$C$9999,'QUALIFIED EFH'!$C112,'HOURS&amp;CYCLES INPUT'!$D$2:$D$9999,'QUALIFIED EFH'!ER$4,'HOURS&amp;CYCLES INPUT'!$E$2:$E$9999,'QUALIFIED EFH'!ER$5))</f>
        <v>0</v>
      </c>
      <c r="ES112" s="476">
        <f>IF(ES$2&lt;&gt;"",IF($C112&lt;&gt;"TBA",ES$2/114,0),SUMIFS('HOURS&amp;CYCLES INPUT'!$F$2:$F$9999,'HOURS&amp;CYCLES INPUT'!$C$2:$C$9999,'QUALIFIED EFH'!$C112,'HOURS&amp;CYCLES INPUT'!$D$2:$D$9999,'QUALIFIED EFH'!ES$4,'HOURS&amp;CYCLES INPUT'!$E$2:$E$9999,'QUALIFIED EFH'!ES$5))</f>
        <v>0</v>
      </c>
      <c r="ET112" s="476">
        <f>IF(ET$2&lt;&gt;"",IF($C112&lt;&gt;"TBA",ET$2/114,0),SUMIFS('HOURS&amp;CYCLES INPUT'!$F$2:$F$9999,'HOURS&amp;CYCLES INPUT'!$C$2:$C$9999,'QUALIFIED EFH'!$C112,'HOURS&amp;CYCLES INPUT'!$D$2:$D$9999,'QUALIFIED EFH'!ET$4,'HOURS&amp;CYCLES INPUT'!$E$2:$E$9999,'QUALIFIED EFH'!ET$5))</f>
        <v>0</v>
      </c>
      <c r="EU112" s="476">
        <f>IF(EU$2&lt;&gt;"",IF($C112&lt;&gt;"TBA",EU$2/114,0),SUMIFS('HOURS&amp;CYCLES INPUT'!$F$2:$F$9999,'HOURS&amp;CYCLES INPUT'!$C$2:$C$9999,'QUALIFIED EFH'!$C112,'HOURS&amp;CYCLES INPUT'!$D$2:$D$9999,'QUALIFIED EFH'!EU$4,'HOURS&amp;CYCLES INPUT'!$E$2:$E$9999,'QUALIFIED EFH'!EU$5))</f>
        <v>0</v>
      </c>
      <c r="EV112" s="476">
        <f>IF(EV$2&lt;&gt;"",IF($C112&lt;&gt;"TBA",EV$2/114,0),SUMIFS('HOURS&amp;CYCLES INPUT'!$F$2:$F$9999,'HOURS&amp;CYCLES INPUT'!$C$2:$C$9999,'QUALIFIED EFH'!$C112,'HOURS&amp;CYCLES INPUT'!$D$2:$D$9999,'QUALIFIED EFH'!EV$4,'HOURS&amp;CYCLES INPUT'!$E$2:$E$9999,'QUALIFIED EFH'!EV$5))</f>
        <v>0</v>
      </c>
      <c r="EW112" s="476">
        <f>IF(EW$2&lt;&gt;"",IF($C112&lt;&gt;"TBA",EW$2/114,0),SUMIFS('HOURS&amp;CYCLES INPUT'!$F$2:$F$9999,'HOURS&amp;CYCLES INPUT'!$C$2:$C$9999,'QUALIFIED EFH'!$C112,'HOURS&amp;CYCLES INPUT'!$D$2:$D$9999,'QUALIFIED EFH'!EW$4,'HOURS&amp;CYCLES INPUT'!$E$2:$E$9999,'QUALIFIED EFH'!EW$5))</f>
        <v>0</v>
      </c>
      <c r="EX112" s="476">
        <f>IF(EX$2&lt;&gt;"",IF($C112&lt;&gt;"TBA",EX$2/114,0),SUMIFS('HOURS&amp;CYCLES INPUT'!$F$2:$F$9999,'HOURS&amp;CYCLES INPUT'!$C$2:$C$9999,'QUALIFIED EFH'!$C112,'HOURS&amp;CYCLES INPUT'!$D$2:$D$9999,'QUALIFIED EFH'!EX$4,'HOURS&amp;CYCLES INPUT'!$E$2:$E$9999,'QUALIFIED EFH'!EX$5))</f>
        <v>0</v>
      </c>
      <c r="EY112" s="476">
        <f>IF(EY$2&lt;&gt;"",IF($C112&lt;&gt;"TBA",EY$2/114,0),SUMIFS('HOURS&amp;CYCLES INPUT'!$F$2:$F$9999,'HOURS&amp;CYCLES INPUT'!$C$2:$C$9999,'QUALIFIED EFH'!$C112,'HOURS&amp;CYCLES INPUT'!$D$2:$D$9999,'QUALIFIED EFH'!EY$4,'HOURS&amp;CYCLES INPUT'!$E$2:$E$9999,'QUALIFIED EFH'!EY$5))</f>
        <v>0</v>
      </c>
      <c r="EZ112" s="476">
        <f>IF(EZ$2&lt;&gt;"",IF($C112&lt;&gt;"TBA",EZ$2/114,0),SUMIFS('HOURS&amp;CYCLES INPUT'!$F$2:$F$9999,'HOURS&amp;CYCLES INPUT'!$C$2:$C$9999,'QUALIFIED EFH'!$C112,'HOURS&amp;CYCLES INPUT'!$D$2:$D$9999,'QUALIFIED EFH'!EZ$4,'HOURS&amp;CYCLES INPUT'!$E$2:$E$9999,'QUALIFIED EFH'!EZ$5))</f>
        <v>0</v>
      </c>
      <c r="FA112" s="476">
        <f>IF(FA$2&lt;&gt;"",IF($C112&lt;&gt;"TBA",FA$2/114,0),SUMIFS('HOURS&amp;CYCLES INPUT'!$F$2:$F$9999,'HOURS&amp;CYCLES INPUT'!$C$2:$C$9999,'QUALIFIED EFH'!$C112,'HOURS&amp;CYCLES INPUT'!$D$2:$D$9999,'QUALIFIED EFH'!FA$4,'HOURS&amp;CYCLES INPUT'!$E$2:$E$9999,'QUALIFIED EFH'!FA$5))</f>
        <v>0</v>
      </c>
      <c r="FB112" s="476">
        <f>IF(FB$2&lt;&gt;"",IF($C112&lt;&gt;"TBA",FB$2/114,0),SUMIFS('HOURS&amp;CYCLES INPUT'!$F$2:$F$9999,'HOURS&amp;CYCLES INPUT'!$C$2:$C$9999,'QUALIFIED EFH'!$C112,'HOURS&amp;CYCLES INPUT'!$D$2:$D$9999,'QUALIFIED EFH'!FB$4,'HOURS&amp;CYCLES INPUT'!$E$2:$E$9999,'QUALIFIED EFH'!FB$5))</f>
        <v>0</v>
      </c>
      <c r="FC112" s="476">
        <f>IF(FC$2&lt;&gt;"",IF($C112&lt;&gt;"TBA",FC$2/114,0),SUMIFS('HOURS&amp;CYCLES INPUT'!$F$2:$F$9999,'HOURS&amp;CYCLES INPUT'!$C$2:$C$9999,'QUALIFIED EFH'!$C112,'HOURS&amp;CYCLES INPUT'!$D$2:$D$9999,'QUALIFIED EFH'!FC$4,'HOURS&amp;CYCLES INPUT'!$E$2:$E$9999,'QUALIFIED EFH'!FC$5))</f>
        <v>0</v>
      </c>
      <c r="FD112" s="476">
        <f>IF(FD$2&lt;&gt;"",IF($C112&lt;&gt;"TBA",FD$2/114,0),SUMIFS('HOURS&amp;CYCLES INPUT'!$F$2:$F$9999,'HOURS&amp;CYCLES INPUT'!$C$2:$C$9999,'QUALIFIED EFH'!$C112,'HOURS&amp;CYCLES INPUT'!$D$2:$D$9999,'QUALIFIED EFH'!FD$4,'HOURS&amp;CYCLES INPUT'!$E$2:$E$9999,'QUALIFIED EFH'!FD$5))</f>
        <v>0</v>
      </c>
      <c r="FE112" s="476">
        <f>IF(FE$2&lt;&gt;"",IF($C112&lt;&gt;"TBA",FE$2/114,0),SUMIFS('HOURS&amp;CYCLES INPUT'!$F$2:$F$9999,'HOURS&amp;CYCLES INPUT'!$C$2:$C$9999,'QUALIFIED EFH'!$C112,'HOURS&amp;CYCLES INPUT'!$D$2:$D$9999,'QUALIFIED EFH'!FE$4,'HOURS&amp;CYCLES INPUT'!$E$2:$E$9999,'QUALIFIED EFH'!FE$5))</f>
        <v>0</v>
      </c>
      <c r="FF112" s="476">
        <f>IF(FF$2&lt;&gt;"",IF($C112&lt;&gt;"TBA",FF$2/114,0),SUMIFS('HOURS&amp;CYCLES INPUT'!$F$2:$F$9999,'HOURS&amp;CYCLES INPUT'!$C$2:$C$9999,'QUALIFIED EFH'!$C112,'HOURS&amp;CYCLES INPUT'!$D$2:$D$9999,'QUALIFIED EFH'!FF$4,'HOURS&amp;CYCLES INPUT'!$E$2:$E$9999,'QUALIFIED EFH'!FF$5))</f>
        <v>0</v>
      </c>
      <c r="FG112" s="476">
        <f>IF(FG$2&lt;&gt;"",IF($C112&lt;&gt;"TBA",FG$2/114,0),SUMIFS('HOURS&amp;CYCLES INPUT'!$F$2:$F$9999,'HOURS&amp;CYCLES INPUT'!$C$2:$C$9999,'QUALIFIED EFH'!$C112,'HOURS&amp;CYCLES INPUT'!$D$2:$D$9999,'QUALIFIED EFH'!FG$4,'HOURS&amp;CYCLES INPUT'!$E$2:$E$9999,'QUALIFIED EFH'!FG$5))</f>
        <v>0</v>
      </c>
      <c r="FH112" s="476">
        <f>IF(FH$2&lt;&gt;"",IF($C112&lt;&gt;"TBA",FH$2/114,0),SUMIFS('HOURS&amp;CYCLES INPUT'!$F$2:$F$9999,'HOURS&amp;CYCLES INPUT'!$C$2:$C$9999,'QUALIFIED EFH'!$C112,'HOURS&amp;CYCLES INPUT'!$D$2:$D$9999,'QUALIFIED EFH'!FH$4,'HOURS&amp;CYCLES INPUT'!$E$2:$E$9999,'QUALIFIED EFH'!FH$5))</f>
        <v>0</v>
      </c>
      <c r="FI112" s="476">
        <f>IF(FI$2&lt;&gt;"",IF($C112&lt;&gt;"TBA",FI$2/114,0),SUMIFS('HOURS&amp;CYCLES INPUT'!$F$2:$F$9999,'HOURS&amp;CYCLES INPUT'!$C$2:$C$9999,'QUALIFIED EFH'!$C112,'HOURS&amp;CYCLES INPUT'!$D$2:$D$9999,'QUALIFIED EFH'!FI$4,'HOURS&amp;CYCLES INPUT'!$E$2:$E$9999,'QUALIFIED EFH'!FI$5))</f>
        <v>0</v>
      </c>
      <c r="FJ112" s="476">
        <f>IF(FJ$2&lt;&gt;"",IF($C112&lt;&gt;"TBA",FJ$2/114,0),SUMIFS('HOURS&amp;CYCLES INPUT'!$F$2:$F$9999,'HOURS&amp;CYCLES INPUT'!$C$2:$C$9999,'QUALIFIED EFH'!$C112,'HOURS&amp;CYCLES INPUT'!$D$2:$D$9999,'QUALIFIED EFH'!FJ$4,'HOURS&amp;CYCLES INPUT'!$E$2:$E$9999,'QUALIFIED EFH'!FJ$5))</f>
        <v>0</v>
      </c>
      <c r="FK112" s="476">
        <f>IF(FK$2&lt;&gt;"",IF($C112&lt;&gt;"TBA",FK$2/114,0),SUMIFS('HOURS&amp;CYCLES INPUT'!$F$2:$F$9999,'HOURS&amp;CYCLES INPUT'!$C$2:$C$9999,'QUALIFIED EFH'!$C112,'HOURS&amp;CYCLES INPUT'!$D$2:$D$9999,'QUALIFIED EFH'!FK$4,'HOURS&amp;CYCLES INPUT'!$E$2:$E$9999,'QUALIFIED EFH'!FK$5))</f>
        <v>0</v>
      </c>
      <c r="FL112" s="476">
        <f>IF(FL$2&lt;&gt;"",IF($C112&lt;&gt;"TBA",FL$2/114,0),SUMIFS('HOURS&amp;CYCLES INPUT'!$F$2:$F$9999,'HOURS&amp;CYCLES INPUT'!$C$2:$C$9999,'QUALIFIED EFH'!$C112,'HOURS&amp;CYCLES INPUT'!$D$2:$D$9999,'QUALIFIED EFH'!FL$4,'HOURS&amp;CYCLES INPUT'!$E$2:$E$9999,'QUALIFIED EFH'!FL$5))</f>
        <v>0</v>
      </c>
      <c r="FM112" s="476">
        <f>IF(FM$2&lt;&gt;"",IF($C112&lt;&gt;"TBA",FM$2/114,0),SUMIFS('HOURS&amp;CYCLES INPUT'!$F$2:$F$9999,'HOURS&amp;CYCLES INPUT'!$C$2:$C$9999,'QUALIFIED EFH'!$C112,'HOURS&amp;CYCLES INPUT'!$D$2:$D$9999,'QUALIFIED EFH'!FM$4,'HOURS&amp;CYCLES INPUT'!$E$2:$E$9999,'QUALIFIED EFH'!FM$5))</f>
        <v>0</v>
      </c>
      <c r="FN112" s="476">
        <f>IF(FN$2&lt;&gt;"",IF($C112&lt;&gt;"TBA",FN$2/114,0),SUMIFS('HOURS&amp;CYCLES INPUT'!$F$2:$F$9999,'HOURS&amp;CYCLES INPUT'!$C$2:$C$9999,'QUALIFIED EFH'!$C112,'HOURS&amp;CYCLES INPUT'!$D$2:$D$9999,'QUALIFIED EFH'!FN$4,'HOURS&amp;CYCLES INPUT'!$E$2:$E$9999,'QUALIFIED EFH'!FN$5))</f>
        <v>0</v>
      </c>
      <c r="FO112" s="476">
        <f>IF(FO$2&lt;&gt;"",IF($C112&lt;&gt;"TBA",FO$2/114,0),SUMIFS('HOURS&amp;CYCLES INPUT'!$F$2:$F$9999,'HOURS&amp;CYCLES INPUT'!$C$2:$C$9999,'QUALIFIED EFH'!$C112,'HOURS&amp;CYCLES INPUT'!$D$2:$D$9999,'QUALIFIED EFH'!FO$4,'HOURS&amp;CYCLES INPUT'!$E$2:$E$9999,'QUALIFIED EFH'!FO$5))</f>
        <v>0</v>
      </c>
      <c r="FP112" s="476">
        <f>IF(FP$2&lt;&gt;"",IF($C112&lt;&gt;"TBA",FP$2/114,0),SUMIFS('HOURS&amp;CYCLES INPUT'!$F$2:$F$9999,'HOURS&amp;CYCLES INPUT'!$C$2:$C$9999,'QUALIFIED EFH'!$C112,'HOURS&amp;CYCLES INPUT'!$D$2:$D$9999,'QUALIFIED EFH'!FP$4,'HOURS&amp;CYCLES INPUT'!$E$2:$E$9999,'QUALIFIED EFH'!FP$5))</f>
        <v>0</v>
      </c>
      <c r="FQ112" s="476">
        <f>IF(FQ$2&lt;&gt;"",IF($C112&lt;&gt;"TBA",FQ$2/114,0),SUMIFS('HOURS&amp;CYCLES INPUT'!$F$2:$F$9999,'HOURS&amp;CYCLES INPUT'!$C$2:$C$9999,'QUALIFIED EFH'!$C112,'HOURS&amp;CYCLES INPUT'!$D$2:$D$9999,'QUALIFIED EFH'!FQ$4,'HOURS&amp;CYCLES INPUT'!$E$2:$E$9999,'QUALIFIED EFH'!FQ$5))</f>
        <v>0</v>
      </c>
      <c r="FR112" s="476">
        <f>IF(FR$2&lt;&gt;"",IF($C112&lt;&gt;"TBA",FR$2/114,0),SUMIFS('HOURS&amp;CYCLES INPUT'!$F$2:$F$9999,'HOURS&amp;CYCLES INPUT'!$C$2:$C$9999,'QUALIFIED EFH'!$C112,'HOURS&amp;CYCLES INPUT'!$D$2:$D$9999,'QUALIFIED EFH'!FR$4,'HOURS&amp;CYCLES INPUT'!$E$2:$E$9999,'QUALIFIED EFH'!FR$5))</f>
        <v>0</v>
      </c>
      <c r="FS112" s="476">
        <f>IF(FS$2&lt;&gt;"",IF($C112&lt;&gt;"TBA",FS$2/114,0),SUMIFS('HOURS&amp;CYCLES INPUT'!$F$2:$F$9999,'HOURS&amp;CYCLES INPUT'!$C$2:$C$9999,'QUALIFIED EFH'!$C112,'HOURS&amp;CYCLES INPUT'!$D$2:$D$9999,'QUALIFIED EFH'!FS$4,'HOURS&amp;CYCLES INPUT'!$E$2:$E$9999,'QUALIFIED EFH'!FS$5))</f>
        <v>0</v>
      </c>
      <c r="FT112" s="476">
        <f>IF(FT$2&lt;&gt;"",IF($C112&lt;&gt;"TBA",FT$2/114,0),SUMIFS('HOURS&amp;CYCLES INPUT'!$F$2:$F$9999,'HOURS&amp;CYCLES INPUT'!$C$2:$C$9999,'QUALIFIED EFH'!$C112,'HOURS&amp;CYCLES INPUT'!$D$2:$D$9999,'QUALIFIED EFH'!FT$4,'HOURS&amp;CYCLES INPUT'!$E$2:$E$9999,'QUALIFIED EFH'!FT$5))</f>
        <v>0</v>
      </c>
      <c r="FU112" s="476">
        <f>IF(FU$2&lt;&gt;"",IF($C112&lt;&gt;"TBA",FU$2/114,0),SUMIFS('HOURS&amp;CYCLES INPUT'!$F$2:$F$9999,'HOURS&amp;CYCLES INPUT'!$C$2:$C$9999,'QUALIFIED EFH'!$C112,'HOURS&amp;CYCLES INPUT'!$D$2:$D$9999,'QUALIFIED EFH'!FU$4,'HOURS&amp;CYCLES INPUT'!$E$2:$E$9999,'QUALIFIED EFH'!FU$5))</f>
        <v>0</v>
      </c>
      <c r="FV112" s="476">
        <f>IF(FV$2&lt;&gt;"",IF($C112&lt;&gt;"TBA",FV$2/114,0),SUMIFS('HOURS&amp;CYCLES INPUT'!$F$2:$F$9999,'HOURS&amp;CYCLES INPUT'!$C$2:$C$9999,'QUALIFIED EFH'!$C112,'HOURS&amp;CYCLES INPUT'!$D$2:$D$9999,'QUALIFIED EFH'!FV$4,'HOURS&amp;CYCLES INPUT'!$E$2:$E$9999,'QUALIFIED EFH'!FV$5))</f>
        <v>0</v>
      </c>
      <c r="FW112" s="476">
        <f>IF(FW$2&lt;&gt;"",IF($C112&lt;&gt;"TBA",FW$2/114,0),SUMIFS('HOURS&amp;CYCLES INPUT'!$F$2:$F$9999,'HOURS&amp;CYCLES INPUT'!$C$2:$C$9999,'QUALIFIED EFH'!$C112,'HOURS&amp;CYCLES INPUT'!$D$2:$D$9999,'QUALIFIED EFH'!FW$4,'HOURS&amp;CYCLES INPUT'!$E$2:$E$9999,'QUALIFIED EFH'!FW$5))</f>
        <v>0</v>
      </c>
      <c r="FX112" s="476">
        <f>IF(FX$2&lt;&gt;"",IF($C112&lt;&gt;"TBA",FX$2/114,0),SUMIFS('HOURS&amp;CYCLES INPUT'!$F$2:$F$9999,'HOURS&amp;CYCLES INPUT'!$C$2:$C$9999,'QUALIFIED EFH'!$C112,'HOURS&amp;CYCLES INPUT'!$D$2:$D$9999,'QUALIFIED EFH'!FX$4,'HOURS&amp;CYCLES INPUT'!$E$2:$E$9999,'QUALIFIED EFH'!FX$5))</f>
        <v>0</v>
      </c>
      <c r="FY112" s="476">
        <f>IF(FY$2&lt;&gt;"",IF($C112&lt;&gt;"TBA",FY$2/114,0),SUMIFS('HOURS&amp;CYCLES INPUT'!$F$2:$F$9999,'HOURS&amp;CYCLES INPUT'!$C$2:$C$9999,'QUALIFIED EFH'!$C112,'HOURS&amp;CYCLES INPUT'!$D$2:$D$9999,'QUALIFIED EFH'!FY$4,'HOURS&amp;CYCLES INPUT'!$E$2:$E$9999,'QUALIFIED EFH'!FY$5))</f>
        <v>0</v>
      </c>
      <c r="FZ112" s="476">
        <f>IF(FZ$2&lt;&gt;"",IF($C112&lt;&gt;"TBA",FZ$2/114,0),SUMIFS('HOURS&amp;CYCLES INPUT'!$F$2:$F$9999,'HOURS&amp;CYCLES INPUT'!$C$2:$C$9999,'QUALIFIED EFH'!$C112,'HOURS&amp;CYCLES INPUT'!$D$2:$D$9999,'QUALIFIED EFH'!FZ$4,'HOURS&amp;CYCLES INPUT'!$E$2:$E$9999,'QUALIFIED EFH'!FZ$5))</f>
        <v>0</v>
      </c>
      <c r="GA112" s="476">
        <f>IF(GA$2&lt;&gt;"",IF($C112&lt;&gt;"TBA",GA$2/114,0),SUMIFS('HOURS&amp;CYCLES INPUT'!$F$2:$F$9999,'HOURS&amp;CYCLES INPUT'!$C$2:$C$9999,'QUALIFIED EFH'!$C112,'HOURS&amp;CYCLES INPUT'!$D$2:$D$9999,'QUALIFIED EFH'!GA$4,'HOURS&amp;CYCLES INPUT'!$E$2:$E$9999,'QUALIFIED EFH'!GA$5))</f>
        <v>0</v>
      </c>
      <c r="GB112" s="476">
        <f>IF(GB$2&lt;&gt;"",IF($C112&lt;&gt;"TBA",GB$2/114,0),SUMIFS('HOURS&amp;CYCLES INPUT'!$F$2:$F$9999,'HOURS&amp;CYCLES INPUT'!$C$2:$C$9999,'QUALIFIED EFH'!$C112,'HOURS&amp;CYCLES INPUT'!$D$2:$D$9999,'QUALIFIED EFH'!GB$4,'HOURS&amp;CYCLES INPUT'!$E$2:$E$9999,'QUALIFIED EFH'!GB$5))</f>
        <v>0</v>
      </c>
    </row>
    <row r="113" spans="3:184" x14ac:dyDescent="0.35">
      <c r="C113" s="472">
        <f>'QUALIFIED ENGINES'!D146</f>
        <v>91533</v>
      </c>
      <c r="D113" s="476">
        <f>IF(D$2&lt;&gt;"",IF($C113&lt;&gt;"TBA",D$2/114,0),SUMIFS('HOURS&amp;CYCLES INPUT'!$F$2:$F$9999,'HOURS&amp;CYCLES INPUT'!$C$2:$C$9999,'QUALIFIED EFH'!$C113,'HOURS&amp;CYCLES INPUT'!$D$2:$D$9999,'QUALIFIED EFH'!D$4,'HOURS&amp;CYCLES INPUT'!$E$2:$E$9999,'QUALIFIED EFH'!D$5))</f>
        <v>0</v>
      </c>
      <c r="E113" s="476">
        <f>IF(E$2&lt;&gt;"",IF($C113&lt;&gt;"TBA",E$2/114,0),SUMIFS('HOURS&amp;CYCLES INPUT'!$F$2:$F$9999,'HOURS&amp;CYCLES INPUT'!$C$2:$C$9999,'QUALIFIED EFH'!$C113,'HOURS&amp;CYCLES INPUT'!$D$2:$D$9999,'QUALIFIED EFH'!E$4,'HOURS&amp;CYCLES INPUT'!$E$2:$E$9999,'QUALIFIED EFH'!E$5))</f>
        <v>0</v>
      </c>
      <c r="F113" s="476">
        <f>IF(F$2&lt;&gt;"",IF($C113&lt;&gt;"TBA",F$2/114,0),SUMIFS('HOURS&amp;CYCLES INPUT'!$F$2:$F$9999,'HOURS&amp;CYCLES INPUT'!$C$2:$C$9999,'QUALIFIED EFH'!$C113,'HOURS&amp;CYCLES INPUT'!$D$2:$D$9999,'QUALIFIED EFH'!F$4,'HOURS&amp;CYCLES INPUT'!$E$2:$E$9999,'QUALIFIED EFH'!F$5))</f>
        <v>0</v>
      </c>
      <c r="G113" s="476">
        <f>IF(G$2&lt;&gt;"",IF($C113&lt;&gt;"TBA",G$2/114,0),SUMIFS('HOURS&amp;CYCLES INPUT'!$F$2:$F$9999,'HOURS&amp;CYCLES INPUT'!$C$2:$C$9999,'QUALIFIED EFH'!$C113,'HOURS&amp;CYCLES INPUT'!$D$2:$D$9999,'QUALIFIED EFH'!G$4,'HOURS&amp;CYCLES INPUT'!$E$2:$E$9999,'QUALIFIED EFH'!G$5))</f>
        <v>0</v>
      </c>
      <c r="H113" s="476">
        <f>IF(H$2&lt;&gt;"",IF($C113&lt;&gt;"TBA",H$2/114,0),SUMIFS('HOURS&amp;CYCLES INPUT'!$F$2:$F$9999,'HOURS&amp;CYCLES INPUT'!$C$2:$C$9999,'QUALIFIED EFH'!$C113,'HOURS&amp;CYCLES INPUT'!$D$2:$D$9999,'QUALIFIED EFH'!H$4,'HOURS&amp;CYCLES INPUT'!$E$2:$E$9999,'QUALIFIED EFH'!H$5))</f>
        <v>0</v>
      </c>
      <c r="I113" s="476">
        <f>IF(I$2&lt;&gt;"",IF($C113&lt;&gt;"TBA",I$2/114,0),SUMIFS('HOURS&amp;CYCLES INPUT'!$F$2:$F$9999,'HOURS&amp;CYCLES INPUT'!$C$2:$C$9999,'QUALIFIED EFH'!$C113,'HOURS&amp;CYCLES INPUT'!$D$2:$D$9999,'QUALIFIED EFH'!I$4,'HOURS&amp;CYCLES INPUT'!$E$2:$E$9999,'QUALIFIED EFH'!I$5))</f>
        <v>0</v>
      </c>
      <c r="J113" s="476">
        <f>IF(J$2&lt;&gt;"",IF($C113&lt;&gt;"TBA",J$2/114,0),SUMIFS('HOURS&amp;CYCLES INPUT'!$F$2:$F$9999,'HOURS&amp;CYCLES INPUT'!$C$2:$C$9999,'QUALIFIED EFH'!$C113,'HOURS&amp;CYCLES INPUT'!$D$2:$D$9999,'QUALIFIED EFH'!J$4,'HOURS&amp;CYCLES INPUT'!$E$2:$E$9999,'QUALIFIED EFH'!J$5))</f>
        <v>0</v>
      </c>
      <c r="K113" s="476">
        <f>IF(K$2&lt;&gt;"",IF($C113&lt;&gt;"TBA",K$2/114,0),SUMIFS('HOURS&amp;CYCLES INPUT'!$F$2:$F$9999,'HOURS&amp;CYCLES INPUT'!$C$2:$C$9999,'QUALIFIED EFH'!$C113,'HOURS&amp;CYCLES INPUT'!$D$2:$D$9999,'QUALIFIED EFH'!K$4,'HOURS&amp;CYCLES INPUT'!$E$2:$E$9999,'QUALIFIED EFH'!K$5))</f>
        <v>0</v>
      </c>
      <c r="L113" s="476">
        <f>IF(L$2&lt;&gt;"",IF($C113&lt;&gt;"TBA",L$2/114,0),SUMIFS('HOURS&amp;CYCLES INPUT'!$F$2:$F$9999,'HOURS&amp;CYCLES INPUT'!$C$2:$C$9999,'QUALIFIED EFH'!$C113,'HOURS&amp;CYCLES INPUT'!$D$2:$D$9999,'QUALIFIED EFH'!L$4,'HOURS&amp;CYCLES INPUT'!$E$2:$E$9999,'QUALIFIED EFH'!L$5))</f>
        <v>0</v>
      </c>
      <c r="M113" s="476">
        <f>IF(M$2&lt;&gt;"",IF($C113&lt;&gt;"TBA",M$2/114,0),SUMIFS('HOURS&amp;CYCLES INPUT'!$F$2:$F$9999,'HOURS&amp;CYCLES INPUT'!$C$2:$C$9999,'QUALIFIED EFH'!$C113,'HOURS&amp;CYCLES INPUT'!$D$2:$D$9999,'QUALIFIED EFH'!M$4,'HOURS&amp;CYCLES INPUT'!$E$2:$E$9999,'QUALIFIED EFH'!M$5))</f>
        <v>0</v>
      </c>
      <c r="N113" s="476">
        <f>IF(N$2&lt;&gt;"",IF($C113&lt;&gt;"TBA",N$2/114,0),SUMIFS('HOURS&amp;CYCLES INPUT'!$F$2:$F$9999,'HOURS&amp;CYCLES INPUT'!$C$2:$C$9999,'QUALIFIED EFH'!$C113,'HOURS&amp;CYCLES INPUT'!$D$2:$D$9999,'QUALIFIED EFH'!N$4,'HOURS&amp;CYCLES INPUT'!$E$2:$E$9999,'QUALIFIED EFH'!N$5))</f>
        <v>0</v>
      </c>
      <c r="O113" s="476">
        <f>IF(O$2&lt;&gt;"",IF($C113&lt;&gt;"TBA",O$2/114,0),SUMIFS('HOURS&amp;CYCLES INPUT'!$F$2:$F$9999,'HOURS&amp;CYCLES INPUT'!$C$2:$C$9999,'QUALIFIED EFH'!$C113,'HOURS&amp;CYCLES INPUT'!$D$2:$D$9999,'QUALIFIED EFH'!O$4,'HOURS&amp;CYCLES INPUT'!$E$2:$E$9999,'QUALIFIED EFH'!O$5))</f>
        <v>0</v>
      </c>
      <c r="P113" s="476">
        <f>IF(P$2&lt;&gt;"",IF($C113&lt;&gt;"TBA",P$2/114,0),SUMIFS('HOURS&amp;CYCLES INPUT'!$F$2:$F$9999,'HOURS&amp;CYCLES INPUT'!$C$2:$C$9999,'QUALIFIED EFH'!$C113,'HOURS&amp;CYCLES INPUT'!$D$2:$D$9999,'QUALIFIED EFH'!P$4,'HOURS&amp;CYCLES INPUT'!$E$2:$E$9999,'QUALIFIED EFH'!P$5))</f>
        <v>0</v>
      </c>
      <c r="Q113" s="476">
        <f>IF(Q$2&lt;&gt;"",IF($C113&lt;&gt;"TBA",Q$2/114,0),SUMIFS('HOURS&amp;CYCLES INPUT'!$F$2:$F$9999,'HOURS&amp;CYCLES INPUT'!$C$2:$C$9999,'QUALIFIED EFH'!$C113,'HOURS&amp;CYCLES INPUT'!$D$2:$D$9999,'QUALIFIED EFH'!Q$4,'HOURS&amp;CYCLES INPUT'!$E$2:$E$9999,'QUALIFIED EFH'!Q$5))</f>
        <v>0</v>
      </c>
      <c r="R113" s="476">
        <f>IF(R$1&lt;&gt;"",IF($C113&lt;&gt;"TBA",R$1/114,0),SUMIFS('HOURS&amp;CYCLES INPUT'!$F$2:$F$9999,'HOURS&amp;CYCLES INPUT'!$C$2:$C$9999,'QUALIFIED EFH'!$C113,'HOURS&amp;CYCLES INPUT'!$D$2:$D$9999,'QUALIFIED EFH'!R$4,'HOURS&amp;CYCLES INPUT'!$E$2:$E$9999,'QUALIFIED EFH'!R$5))</f>
        <v>0</v>
      </c>
      <c r="S113" s="476">
        <f>IF(S$2&lt;&gt;"",IF($C113&lt;&gt;"TBA",S$2/114,0),SUMIFS('HOURS&amp;CYCLES INPUT'!$F$2:$F$9999,'HOURS&amp;CYCLES INPUT'!$C$2:$C$9999,'QUALIFIED EFH'!$C113,'HOURS&amp;CYCLES INPUT'!$D$2:$D$9999,'QUALIFIED EFH'!S$4,'HOURS&amp;CYCLES INPUT'!$E$2:$E$9999,'QUALIFIED EFH'!S$5))</f>
        <v>0</v>
      </c>
      <c r="T113" s="476">
        <f>IF(T$2&lt;&gt;"",IF($C113&lt;&gt;"TBA",T$2/114,0),SUMIFS('HOURS&amp;CYCLES INPUT'!$F$2:$F$9999,'HOURS&amp;CYCLES INPUT'!$C$2:$C$9999,'QUALIFIED EFH'!$C113,'HOURS&amp;CYCLES INPUT'!$D$2:$D$9999,'QUALIFIED EFH'!T$4,'HOURS&amp;CYCLES INPUT'!$E$2:$E$9999,'QUALIFIED EFH'!T$5))</f>
        <v>0</v>
      </c>
      <c r="U113" s="476">
        <f>IF(U$2&lt;&gt;"",IF($C113&lt;&gt;"TBA",U$2/114,0),SUMIFS('HOURS&amp;CYCLES INPUT'!$F$2:$F$9999,'HOURS&amp;CYCLES INPUT'!$C$2:$C$9999,'QUALIFIED EFH'!$C113,'HOURS&amp;CYCLES INPUT'!$D$2:$D$9999,'QUALIFIED EFH'!U$4,'HOURS&amp;CYCLES INPUT'!$E$2:$E$9999,'QUALIFIED EFH'!U$5))</f>
        <v>0</v>
      </c>
      <c r="V113" s="476">
        <f>IF(V$2&lt;&gt;"",IF($C113&lt;&gt;"TBA",V$2/114,0),SUMIFS('HOURS&amp;CYCLES INPUT'!$F$2:$F$9999,'HOURS&amp;CYCLES INPUT'!$C$2:$C$9999,'QUALIFIED EFH'!$C113,'HOURS&amp;CYCLES INPUT'!$D$2:$D$9999,'QUALIFIED EFH'!V$4,'HOURS&amp;CYCLES INPUT'!$E$2:$E$9999,'QUALIFIED EFH'!V$5))</f>
        <v>0</v>
      </c>
      <c r="W113" s="476">
        <f>IF(W$2&lt;&gt;"",IF($C113&lt;&gt;"TBA",W$2/114,0),SUMIFS('HOURS&amp;CYCLES INPUT'!$F$2:$F$9999,'HOURS&amp;CYCLES INPUT'!$C$2:$C$9999,'QUALIFIED EFH'!$C113,'HOURS&amp;CYCLES INPUT'!$D$2:$D$9999,'QUALIFIED EFH'!W$4,'HOURS&amp;CYCLES INPUT'!$E$2:$E$9999,'QUALIFIED EFH'!W$5))</f>
        <v>0</v>
      </c>
      <c r="X113" s="476">
        <f>IF(X$2&lt;&gt;"",IF($C113&lt;&gt;"TBA",X$2/114,0),SUMIFS('HOURS&amp;CYCLES INPUT'!$F$2:$F$9999,'HOURS&amp;CYCLES INPUT'!$C$2:$C$9999,'QUALIFIED EFH'!$C113,'HOURS&amp;CYCLES INPUT'!$D$2:$D$9999,'QUALIFIED EFH'!X$4,'HOURS&amp;CYCLES INPUT'!$E$2:$E$9999,'QUALIFIED EFH'!X$5))</f>
        <v>0</v>
      </c>
      <c r="Y113" s="476">
        <f>IF(Y$2&lt;&gt;"",IF($C113&lt;&gt;"TBA",Y$2/114,0),SUMIFS('HOURS&amp;CYCLES INPUT'!$F$2:$F$9999,'HOURS&amp;CYCLES INPUT'!$C$2:$C$9999,'QUALIFIED EFH'!$C113,'HOURS&amp;CYCLES INPUT'!$D$2:$D$9999,'QUALIFIED EFH'!Y$4,'HOURS&amp;CYCLES INPUT'!$E$2:$E$9999,'QUALIFIED EFH'!Y$5))</f>
        <v>0</v>
      </c>
      <c r="Z113" s="476">
        <f>IF(Z$2&lt;&gt;"",IF($C113&lt;&gt;"TBA",Z$2/114,0),SUMIFS('HOURS&amp;CYCLES INPUT'!$F$2:$F$9999,'HOURS&amp;CYCLES INPUT'!$C$2:$C$9999,'QUALIFIED EFH'!$C113,'HOURS&amp;CYCLES INPUT'!$D$2:$D$9999,'QUALIFIED EFH'!Z$4,'HOURS&amp;CYCLES INPUT'!$E$2:$E$9999,'QUALIFIED EFH'!Z$5))</f>
        <v>0</v>
      </c>
      <c r="AA113" s="476">
        <f>IF(AA$2&lt;&gt;"",IF($C113&lt;&gt;"TBA",AA$2/114,0),SUMIFS('HOURS&amp;CYCLES INPUT'!$F$2:$F$9999,'HOURS&amp;CYCLES INPUT'!$C$2:$C$9999,'QUALIFIED EFH'!$C113,'HOURS&amp;CYCLES INPUT'!$D$2:$D$9999,'QUALIFIED EFH'!AA$4,'HOURS&amp;CYCLES INPUT'!$E$2:$E$9999,'QUALIFIED EFH'!AA$5))</f>
        <v>0</v>
      </c>
      <c r="AB113" s="476">
        <f>IF(AB$2&lt;&gt;"",IF($C113&lt;&gt;"TBA",AB$2/114,0),SUMIFS('HOURS&amp;CYCLES INPUT'!$F$2:$F$9999,'HOURS&amp;CYCLES INPUT'!$C$2:$C$9999,'QUALIFIED EFH'!$C113,'HOURS&amp;CYCLES INPUT'!$D$2:$D$9999,'QUALIFIED EFH'!AB$4,'HOURS&amp;CYCLES INPUT'!$E$2:$E$9999,'QUALIFIED EFH'!AB$5))</f>
        <v>0</v>
      </c>
      <c r="AC113" s="476">
        <f>IF(AC$2&lt;&gt;"",IF($C113&lt;&gt;"TBA",AC$2/114,0),SUMIFS('HOURS&amp;CYCLES INPUT'!$F$2:$F$9999,'HOURS&amp;CYCLES INPUT'!$C$2:$C$9999,'QUALIFIED EFH'!$C113,'HOURS&amp;CYCLES INPUT'!$D$2:$D$9999,'QUALIFIED EFH'!AC$4,'HOURS&amp;CYCLES INPUT'!$E$2:$E$9999,'QUALIFIED EFH'!AC$5))</f>
        <v>0</v>
      </c>
      <c r="AD113" s="476">
        <f>IF(AD$2&lt;&gt;"",IF($C113&lt;&gt;"TBA",AD$2/114,0),SUMIFS('HOURS&amp;CYCLES INPUT'!$F$2:$F$9999,'HOURS&amp;CYCLES INPUT'!$C$2:$C$9999,'QUALIFIED EFH'!$C113,'HOURS&amp;CYCLES INPUT'!$D$2:$D$9999,'QUALIFIED EFH'!AD$4,'HOURS&amp;CYCLES INPUT'!$E$2:$E$9999,'QUALIFIED EFH'!AD$5))</f>
        <v>0</v>
      </c>
      <c r="AE113" s="476">
        <f>IF(AE$2&lt;&gt;"",IF($C113&lt;&gt;"TBA",AE$2/114,0),SUMIFS('HOURS&amp;CYCLES INPUT'!$F$2:$F$9999,'HOURS&amp;CYCLES INPUT'!$C$2:$C$9999,'QUALIFIED EFH'!$C113,'HOURS&amp;CYCLES INPUT'!$D$2:$D$9999,'QUALIFIED EFH'!AE$4,'HOURS&amp;CYCLES INPUT'!$E$2:$E$9999,'QUALIFIED EFH'!AE$5))</f>
        <v>0</v>
      </c>
      <c r="AF113" s="476">
        <f>IF(AF$2&lt;&gt;"",IF($C113&lt;&gt;"TBA",AF$2/114,0),SUMIFS('HOURS&amp;CYCLES INPUT'!$F$2:$F$9999,'HOURS&amp;CYCLES INPUT'!$C$2:$C$9999,'QUALIFIED EFH'!$C113,'HOURS&amp;CYCLES INPUT'!$D$2:$D$9999,'QUALIFIED EFH'!AF$4,'HOURS&amp;CYCLES INPUT'!$E$2:$E$9999,'QUALIFIED EFH'!AF$5))</f>
        <v>0</v>
      </c>
      <c r="AG113" s="476">
        <f>IF(AG$2&lt;&gt;"",IF($C113&lt;&gt;"TBA",AG$2/114,0),SUMIFS('HOURS&amp;CYCLES INPUT'!$F$2:$F$9999,'HOURS&amp;CYCLES INPUT'!$C$2:$C$9999,'QUALIFIED EFH'!$C113,'HOURS&amp;CYCLES INPUT'!$D$2:$D$9999,'QUALIFIED EFH'!AG$4,'HOURS&amp;CYCLES INPUT'!$E$2:$E$9999,'QUALIFIED EFH'!AG$5))</f>
        <v>0</v>
      </c>
      <c r="AH113" s="476">
        <f>IF(AH$2&lt;&gt;"",IF($C113&lt;&gt;"TBA",AH$2/114,0),SUMIFS('HOURS&amp;CYCLES INPUT'!$F$2:$F$9999,'HOURS&amp;CYCLES INPUT'!$C$2:$C$9999,'QUALIFIED EFH'!$C113,'HOURS&amp;CYCLES INPUT'!$D$2:$D$9999,'QUALIFIED EFH'!AH$4,'HOURS&amp;CYCLES INPUT'!$E$2:$E$9999,'QUALIFIED EFH'!AH$5))</f>
        <v>0</v>
      </c>
      <c r="AI113" s="476">
        <f>IF(AI$2&lt;&gt;"",IF($C113&lt;&gt;"TBA",AI$2/114,0),SUMIFS('HOURS&amp;CYCLES INPUT'!$F$2:$F$9999,'HOURS&amp;CYCLES INPUT'!$C$2:$C$9999,'QUALIFIED EFH'!$C113,'HOURS&amp;CYCLES INPUT'!$D$2:$D$9999,'QUALIFIED EFH'!AI$4,'HOURS&amp;CYCLES INPUT'!$E$2:$E$9999,'QUALIFIED EFH'!AI$5))</f>
        <v>235.27</v>
      </c>
      <c r="AJ113" s="476">
        <f>IF(AJ$2&lt;&gt;"",IF($C113&lt;&gt;"TBA",AJ$2/114,0),SUMIFS('HOURS&amp;CYCLES INPUT'!$F$2:$F$9999,'HOURS&amp;CYCLES INPUT'!$C$2:$C$9999,'QUALIFIED EFH'!$C113,'HOURS&amp;CYCLES INPUT'!$D$2:$D$9999,'QUALIFIED EFH'!AJ$4,'HOURS&amp;CYCLES INPUT'!$E$2:$E$9999,'QUALIFIED EFH'!AJ$5))</f>
        <v>364.35</v>
      </c>
      <c r="AK113" s="476">
        <f>IF(AK$2&lt;&gt;"",IF($C113&lt;&gt;"TBA",AK$2/114,0),SUMIFS('HOURS&amp;CYCLES INPUT'!$F$2:$F$9999,'HOURS&amp;CYCLES INPUT'!$C$2:$C$9999,'QUALIFIED EFH'!$C113,'HOURS&amp;CYCLES INPUT'!$D$2:$D$9999,'QUALIFIED EFH'!AK$4,'HOURS&amp;CYCLES INPUT'!$E$2:$E$9999,'QUALIFIED EFH'!AK$5))</f>
        <v>352.39</v>
      </c>
      <c r="AL113" s="476">
        <f>IF(AL$2&lt;&gt;"",IF($C113&lt;&gt;"TBA",AL$2/114,0),SUMIFS('HOURS&amp;CYCLES INPUT'!$F$2:$F$9999,'HOURS&amp;CYCLES INPUT'!$C$2:$C$9999,'QUALIFIED EFH'!$C113,'HOURS&amp;CYCLES INPUT'!$D$2:$D$9999,'QUALIFIED EFH'!AL$4,'HOURS&amp;CYCLES INPUT'!$E$2:$E$9999,'QUALIFIED EFH'!AL$5))</f>
        <v>397.78</v>
      </c>
      <c r="AM113" s="476">
        <f>IF(AM$2&lt;&gt;"",IF($C113&lt;&gt;"TBA",AM$2/114,0),SUMIFS('HOURS&amp;CYCLES INPUT'!$F$2:$F$9999,'HOURS&amp;CYCLES INPUT'!$C$2:$C$9999,'QUALIFIED EFH'!$C113,'HOURS&amp;CYCLES INPUT'!$D$2:$D$9999,'QUALIFIED EFH'!AM$4,'HOURS&amp;CYCLES INPUT'!$E$2:$E$9999,'QUALIFIED EFH'!AM$5))</f>
        <v>335.08</v>
      </c>
      <c r="AN113" s="476">
        <f>IF(AN$2&lt;&gt;"",IF($C113&lt;&gt;"TBA",AN$2/114,0),SUMIFS('HOURS&amp;CYCLES INPUT'!$F$2:$F$9999,'HOURS&amp;CYCLES INPUT'!$C$2:$C$9999,'QUALIFIED EFH'!$C113,'HOURS&amp;CYCLES INPUT'!$D$2:$D$9999,'QUALIFIED EFH'!AN$4,'HOURS&amp;CYCLES INPUT'!$E$2:$E$9999,'QUALIFIED EFH'!AN$5))</f>
        <v>415.98</v>
      </c>
      <c r="AO113" s="476">
        <f>IF(AO$2&lt;&gt;"",IF($C113&lt;&gt;"TBA",AO$2/114,0),SUMIFS('HOURS&amp;CYCLES INPUT'!$F$2:$F$9999,'HOURS&amp;CYCLES INPUT'!$C$2:$C$9999,'QUALIFIED EFH'!$C113,'HOURS&amp;CYCLES INPUT'!$D$2:$D$9999,'QUALIFIED EFH'!AO$4,'HOURS&amp;CYCLES INPUT'!$E$2:$E$9999,'QUALIFIED EFH'!AO$5))</f>
        <v>243.42</v>
      </c>
      <c r="AP113" s="476">
        <f>IF(AP$2&lt;&gt;"",IF($C113&lt;&gt;"TBA",AP$2/114,0),SUMIFS('HOURS&amp;CYCLES INPUT'!$F$2:$F$9999,'HOURS&amp;CYCLES INPUT'!$C$2:$C$9999,'QUALIFIED EFH'!$C113,'HOURS&amp;CYCLES INPUT'!$D$2:$D$9999,'QUALIFIED EFH'!AP$4,'HOURS&amp;CYCLES INPUT'!$E$2:$E$9999,'QUALIFIED EFH'!AP$5))</f>
        <v>227.72</v>
      </c>
      <c r="AQ113" s="476">
        <f>IF(AQ$2&lt;&gt;"",IF($C113&lt;&gt;"TBA",AQ$2/114,0),SUMIFS('HOURS&amp;CYCLES INPUT'!$F$2:$F$9999,'HOURS&amp;CYCLES INPUT'!$C$2:$C$9999,'QUALIFIED EFH'!$C113,'HOURS&amp;CYCLES INPUT'!$D$2:$D$9999,'QUALIFIED EFH'!AQ$4,'HOURS&amp;CYCLES INPUT'!$E$2:$E$9999,'QUALIFIED EFH'!AQ$5))</f>
        <v>224.38</v>
      </c>
      <c r="AR113" s="476">
        <f>IF(AR$2&lt;&gt;"",IF($C113&lt;&gt;"TBA",AR$2/114,0),SUMIFS('HOURS&amp;CYCLES INPUT'!$F$2:$F$9999,'HOURS&amp;CYCLES INPUT'!$C$2:$C$9999,'QUALIFIED EFH'!$C113,'HOURS&amp;CYCLES INPUT'!$D$2:$D$9999,'QUALIFIED EFH'!AR$4,'HOURS&amp;CYCLES INPUT'!$E$2:$E$9999,'QUALIFIED EFH'!AR$5))</f>
        <v>0</v>
      </c>
      <c r="AS113" s="476">
        <f>IF(AS$2&lt;&gt;"",IF($C113&lt;&gt;"TBA",AS$2/114,0),SUMIFS('HOURS&amp;CYCLES INPUT'!$F$2:$F$9999,'HOURS&amp;CYCLES INPUT'!$C$2:$C$9999,'QUALIFIED EFH'!$C113,'HOURS&amp;CYCLES INPUT'!$D$2:$D$9999,'QUALIFIED EFH'!AS$4,'HOURS&amp;CYCLES INPUT'!$E$2:$E$9999,'QUALIFIED EFH'!AS$5))</f>
        <v>0</v>
      </c>
      <c r="AT113" s="476">
        <f>IF(AT$2&lt;&gt;"",IF($C113&lt;&gt;"TBA",AT$2/114,0),SUMIFS('HOURS&amp;CYCLES INPUT'!$F$2:$F$9999,'HOURS&amp;CYCLES INPUT'!$C$2:$C$9999,'QUALIFIED EFH'!$C113,'HOURS&amp;CYCLES INPUT'!$D$2:$D$9999,'QUALIFIED EFH'!AT$4,'HOURS&amp;CYCLES INPUT'!$E$2:$E$9999,'QUALIFIED EFH'!AT$5))</f>
        <v>0</v>
      </c>
      <c r="AU113" s="476">
        <f>IF(AU$2&lt;&gt;"",IF($C113&lt;&gt;"TBA",AU$2/114,0),SUMIFS('HOURS&amp;CYCLES INPUT'!$F$2:$F$9999,'HOURS&amp;CYCLES INPUT'!$C$2:$C$9999,'QUALIFIED EFH'!$C113,'HOURS&amp;CYCLES INPUT'!$D$2:$D$9999,'QUALIFIED EFH'!AU$4,'HOURS&amp;CYCLES INPUT'!$E$2:$E$9999,'QUALIFIED EFH'!AU$5))</f>
        <v>0</v>
      </c>
      <c r="AV113" s="476">
        <f>IF(AV$2&lt;&gt;"",IF($C113&lt;&gt;"TBA",AV$2/114,0),SUMIFS('HOURS&amp;CYCLES INPUT'!$F$2:$F$9999,'HOURS&amp;CYCLES INPUT'!$C$2:$C$9999,'QUALIFIED EFH'!$C113,'HOURS&amp;CYCLES INPUT'!$D$2:$D$9999,'QUALIFIED EFH'!AV$4,'HOURS&amp;CYCLES INPUT'!$E$2:$E$9999,'QUALIFIED EFH'!AV$5))</f>
        <v>0.85</v>
      </c>
      <c r="AW113" s="476">
        <f>IF(AW$2&lt;&gt;"",IF($C113&lt;&gt;"TBA",AW$2/114,0),SUMIFS('HOURS&amp;CYCLES INPUT'!$F$2:$F$9999,'HOURS&amp;CYCLES INPUT'!$C$2:$C$9999,'QUALIFIED EFH'!$C113,'HOURS&amp;CYCLES INPUT'!$D$2:$D$9999,'QUALIFIED EFH'!AW$4,'HOURS&amp;CYCLES INPUT'!$E$2:$E$9999,'QUALIFIED EFH'!AW$5))</f>
        <v>0</v>
      </c>
      <c r="AX113" s="476">
        <f>IF(AX$2&lt;&gt;"",IF($C113&lt;&gt;"TBA",AX$2/114,0),SUMIFS('HOURS&amp;CYCLES INPUT'!$F$2:$F$9999,'HOURS&amp;CYCLES INPUT'!$C$2:$C$9999,'QUALIFIED EFH'!$C113,'HOURS&amp;CYCLES INPUT'!$D$2:$D$9999,'QUALIFIED EFH'!AX$4,'HOURS&amp;CYCLES INPUT'!$E$2:$E$9999,'QUALIFIED EFH'!AX$5))</f>
        <v>0</v>
      </c>
      <c r="AY113" s="476">
        <f>IF(AY$2&lt;&gt;"",IF($C113&lt;&gt;"TBA",AY$2/114,0),SUMIFS('HOURS&amp;CYCLES INPUT'!$F$2:$F$9999,'HOURS&amp;CYCLES INPUT'!$C$2:$C$9999,'QUALIFIED EFH'!$C113,'HOURS&amp;CYCLES INPUT'!$D$2:$D$9999,'QUALIFIED EFH'!AY$4,'HOURS&amp;CYCLES INPUT'!$E$2:$E$9999,'QUALIFIED EFH'!AY$5))</f>
        <v>0</v>
      </c>
      <c r="AZ113" s="476">
        <f>IF(AZ$2&lt;&gt;"",IF($C113&lt;&gt;"TBA",AZ$2/114,0),SUMIFS('HOURS&amp;CYCLES INPUT'!$F$2:$F$9999,'HOURS&amp;CYCLES INPUT'!$C$2:$C$9999,'QUALIFIED EFH'!$C113,'HOURS&amp;CYCLES INPUT'!$D$2:$D$9999,'QUALIFIED EFH'!AZ$4,'HOURS&amp;CYCLES INPUT'!$E$2:$E$9999,'QUALIFIED EFH'!AZ$5))</f>
        <v>0</v>
      </c>
      <c r="BA113" s="476">
        <f>IF(BA$2&lt;&gt;"",IF($C113&lt;&gt;"TBA",BA$2/114,0),SUMIFS('HOURS&amp;CYCLES INPUT'!$F$2:$F$9999,'HOURS&amp;CYCLES INPUT'!$C$2:$C$9999,'QUALIFIED EFH'!$C113,'HOURS&amp;CYCLES INPUT'!$D$2:$D$9999,'QUALIFIED EFH'!BA$4,'HOURS&amp;CYCLES INPUT'!$E$2:$E$9999,'QUALIFIED EFH'!BA$5))</f>
        <v>0</v>
      </c>
      <c r="BB113" s="476">
        <f>IF(BB$2&lt;&gt;"",IF($C113&lt;&gt;"TBA",BB$2/114,0),SUMIFS('HOURS&amp;CYCLES INPUT'!$F$2:$F$9999,'HOURS&amp;CYCLES INPUT'!$C$2:$C$9999,'QUALIFIED EFH'!$C113,'HOURS&amp;CYCLES INPUT'!$D$2:$D$9999,'QUALIFIED EFH'!BB$4,'HOURS&amp;CYCLES INPUT'!$E$2:$E$9999,'QUALIFIED EFH'!BB$5))</f>
        <v>0</v>
      </c>
      <c r="BC113" s="476">
        <f>IF(BC$2&lt;&gt;"",IF($C113&lt;&gt;"TBA",BC$2/114,0),SUMIFS('HOURS&amp;CYCLES INPUT'!$F$2:$F$9999,'HOURS&amp;CYCLES INPUT'!$C$2:$C$9999,'QUALIFIED EFH'!$C113,'HOURS&amp;CYCLES INPUT'!$D$2:$D$9999,'QUALIFIED EFH'!BC$4,'HOURS&amp;CYCLES INPUT'!$E$2:$E$9999,'QUALIFIED EFH'!BC$5))</f>
        <v>0</v>
      </c>
      <c r="BD113" s="476">
        <f>IF(BD$2&lt;&gt;"",IF($C113&lt;&gt;"TBA",BD$2/114,0),SUMIFS('HOURS&amp;CYCLES INPUT'!$F$2:$F$9999,'HOURS&amp;CYCLES INPUT'!$C$2:$C$9999,'QUALIFIED EFH'!$C113,'HOURS&amp;CYCLES INPUT'!$D$2:$D$9999,'QUALIFIED EFH'!BD$4,'HOURS&amp;CYCLES INPUT'!$E$2:$E$9999,'QUALIFIED EFH'!BD$5))</f>
        <v>0</v>
      </c>
      <c r="BE113" s="476">
        <f>IF(BE$2&lt;&gt;"",IF($C113&lt;&gt;"TBA",BE$2/114,0),SUMIFS('HOURS&amp;CYCLES INPUT'!$F$2:$F$9999,'HOURS&amp;CYCLES INPUT'!$C$2:$C$9999,'QUALIFIED EFH'!$C113,'HOURS&amp;CYCLES INPUT'!$D$2:$D$9999,'QUALIFIED EFH'!BE$4,'HOURS&amp;CYCLES INPUT'!$E$2:$E$9999,'QUALIFIED EFH'!BE$5))</f>
        <v>0</v>
      </c>
      <c r="BF113" s="476">
        <f>IF(BF$2&lt;&gt;"",IF($C113&lt;&gt;"TBA",BF$2/114,0),SUMIFS('HOURS&amp;CYCLES INPUT'!$F$2:$F$9999,'HOURS&amp;CYCLES INPUT'!$C$2:$C$9999,'QUALIFIED EFH'!$C113,'HOURS&amp;CYCLES INPUT'!$D$2:$D$9999,'QUALIFIED EFH'!BF$4,'HOURS&amp;CYCLES INPUT'!$E$2:$E$9999,'QUALIFIED EFH'!BF$5))</f>
        <v>0</v>
      </c>
      <c r="BG113" s="476">
        <f>IF(BG$2&lt;&gt;"",IF($C113&lt;&gt;"TBA",BG$2/114,0),SUMIFS('HOURS&amp;CYCLES INPUT'!$F$2:$F$9999,'HOURS&amp;CYCLES INPUT'!$C$2:$C$9999,'QUALIFIED EFH'!$C113,'HOURS&amp;CYCLES INPUT'!$D$2:$D$9999,'QUALIFIED EFH'!BG$4,'HOURS&amp;CYCLES INPUT'!$E$2:$E$9999,'QUALIFIED EFH'!BG$5))</f>
        <v>0</v>
      </c>
      <c r="BH113" s="476">
        <f>IF(BH$2&lt;&gt;"",IF($C113&lt;&gt;"TBA",BH$2/114,0),SUMIFS('HOURS&amp;CYCLES INPUT'!$F$2:$F$9999,'HOURS&amp;CYCLES INPUT'!$C$2:$C$9999,'QUALIFIED EFH'!$C113,'HOURS&amp;CYCLES INPUT'!$D$2:$D$9999,'QUALIFIED EFH'!BH$4,'HOURS&amp;CYCLES INPUT'!$E$2:$E$9999,'QUALIFIED EFH'!BH$5))</f>
        <v>0</v>
      </c>
      <c r="BI113" s="476">
        <f>IF(BI$2&lt;&gt;"",IF($C113&lt;&gt;"TBA",BI$2/114,0),SUMIFS('HOURS&amp;CYCLES INPUT'!$F$2:$F$9999,'HOURS&amp;CYCLES INPUT'!$C$2:$C$9999,'QUALIFIED EFH'!$C113,'HOURS&amp;CYCLES INPUT'!$D$2:$D$9999,'QUALIFIED EFH'!BI$4,'HOURS&amp;CYCLES INPUT'!$E$2:$E$9999,'QUALIFIED EFH'!BI$5))</f>
        <v>0</v>
      </c>
      <c r="BJ113" s="476">
        <f>IF(BJ$2&lt;&gt;"",IF($C113&lt;&gt;"TBA",BJ$2/114,0),SUMIFS('HOURS&amp;CYCLES INPUT'!$F$2:$F$9999,'HOURS&amp;CYCLES INPUT'!$C$2:$C$9999,'QUALIFIED EFH'!$C113,'HOURS&amp;CYCLES INPUT'!$D$2:$D$9999,'QUALIFIED EFH'!BJ$4,'HOURS&amp;CYCLES INPUT'!$E$2:$E$9999,'QUALIFIED EFH'!BJ$5))</f>
        <v>0</v>
      </c>
      <c r="BK113" s="476">
        <f>IF(BK$2&lt;&gt;"",IF($C113&lt;&gt;"TBA",BK$2/114,0),SUMIFS('HOURS&amp;CYCLES INPUT'!$F$2:$F$9999,'HOURS&amp;CYCLES INPUT'!$C$2:$C$9999,'QUALIFIED EFH'!$C113,'HOURS&amp;CYCLES INPUT'!$D$2:$D$9999,'QUALIFIED EFH'!BK$4,'HOURS&amp;CYCLES INPUT'!$E$2:$E$9999,'QUALIFIED EFH'!BK$5))</f>
        <v>0</v>
      </c>
      <c r="BL113" s="476">
        <f>IF(BL$2&lt;&gt;"",IF($C113&lt;&gt;"TBA",BL$2/114,0),SUMIFS('HOURS&amp;CYCLES INPUT'!$F$2:$F$9999,'HOURS&amp;CYCLES INPUT'!$C$2:$C$9999,'QUALIFIED EFH'!$C113,'HOURS&amp;CYCLES INPUT'!$D$2:$D$9999,'QUALIFIED EFH'!BL$4,'HOURS&amp;CYCLES INPUT'!$E$2:$E$9999,'QUALIFIED EFH'!BL$5))</f>
        <v>0</v>
      </c>
      <c r="BM113" s="476">
        <f>IF(BM$2&lt;&gt;"",IF($C113&lt;&gt;"TBA",BM$2/114,0),SUMIFS('HOURS&amp;CYCLES INPUT'!$F$2:$F$9999,'HOURS&amp;CYCLES INPUT'!$C$2:$C$9999,'QUALIFIED EFH'!$C113,'HOURS&amp;CYCLES INPUT'!$D$2:$D$9999,'QUALIFIED EFH'!BM$4,'HOURS&amp;CYCLES INPUT'!$E$2:$E$9999,'QUALIFIED EFH'!BM$5))</f>
        <v>0</v>
      </c>
      <c r="BN113" s="476">
        <f>IF(BN$2&lt;&gt;"",IF($C113&lt;&gt;"TBA",BN$2/114,0),SUMIFS('HOURS&amp;CYCLES INPUT'!$F$2:$F$9999,'HOURS&amp;CYCLES INPUT'!$C$2:$C$9999,'QUALIFIED EFH'!$C113,'HOURS&amp;CYCLES INPUT'!$D$2:$D$9999,'QUALIFIED EFH'!BN$4,'HOURS&amp;CYCLES INPUT'!$E$2:$E$9999,'QUALIFIED EFH'!BN$5))</f>
        <v>0</v>
      </c>
      <c r="BO113" s="476">
        <f>IF(BO$2&lt;&gt;"",IF($C113&lt;&gt;"TBA",BO$2/114,0),SUMIFS('HOURS&amp;CYCLES INPUT'!$F$2:$F$9999,'HOURS&amp;CYCLES INPUT'!$C$2:$C$9999,'QUALIFIED EFH'!$C113,'HOURS&amp;CYCLES INPUT'!$D$2:$D$9999,'QUALIFIED EFH'!BO$4,'HOURS&amp;CYCLES INPUT'!$E$2:$E$9999,'QUALIFIED EFH'!BO$5))</f>
        <v>0</v>
      </c>
      <c r="BP113" s="476">
        <f>IF(BP$2&lt;&gt;"",IF($C113&lt;&gt;"TBA",BP$2/114,0),SUMIFS('HOURS&amp;CYCLES INPUT'!$F$2:$F$9999,'HOURS&amp;CYCLES INPUT'!$C$2:$C$9999,'QUALIFIED EFH'!$C113,'HOURS&amp;CYCLES INPUT'!$D$2:$D$9999,'QUALIFIED EFH'!BP$4,'HOURS&amp;CYCLES INPUT'!$E$2:$E$9999,'QUALIFIED EFH'!BP$5))</f>
        <v>0</v>
      </c>
      <c r="BQ113" s="476">
        <f>IF(BQ$2&lt;&gt;"",IF($C113&lt;&gt;"TBA",BQ$2/114,0),SUMIFS('HOURS&amp;CYCLES INPUT'!$F$2:$F$9999,'HOURS&amp;CYCLES INPUT'!$C$2:$C$9999,'QUALIFIED EFH'!$C113,'HOURS&amp;CYCLES INPUT'!$D$2:$D$9999,'QUALIFIED EFH'!BQ$4,'HOURS&amp;CYCLES INPUT'!$E$2:$E$9999,'QUALIFIED EFH'!BQ$5))</f>
        <v>0</v>
      </c>
      <c r="BR113" s="476">
        <f>IF(BR$2&lt;&gt;"",IF($C113&lt;&gt;"TBA",BR$2/114,0),SUMIFS('HOURS&amp;CYCLES INPUT'!$F$2:$F$9999,'HOURS&amp;CYCLES INPUT'!$C$2:$C$9999,'QUALIFIED EFH'!$C113,'HOURS&amp;CYCLES INPUT'!$D$2:$D$9999,'QUALIFIED EFH'!BR$4,'HOURS&amp;CYCLES INPUT'!$E$2:$E$9999,'QUALIFIED EFH'!BR$5))</f>
        <v>0</v>
      </c>
      <c r="BS113" s="476">
        <f>IF(BS$2&lt;&gt;"",IF($C113&lt;&gt;"TBA",BS$2/114,0),SUMIFS('HOURS&amp;CYCLES INPUT'!$F$2:$F$9999,'HOURS&amp;CYCLES INPUT'!$C$2:$C$9999,'QUALIFIED EFH'!$C113,'HOURS&amp;CYCLES INPUT'!$D$2:$D$9999,'QUALIFIED EFH'!BS$4,'HOURS&amp;CYCLES INPUT'!$E$2:$E$9999,'QUALIFIED EFH'!BS$5))</f>
        <v>0</v>
      </c>
      <c r="BT113" s="476">
        <f>IF(BT$2&lt;&gt;"",IF($C113&lt;&gt;"TBA",BT$2/114,0),SUMIFS('HOURS&amp;CYCLES INPUT'!$F$2:$F$9999,'HOURS&amp;CYCLES INPUT'!$C$2:$C$9999,'QUALIFIED EFH'!$C113,'HOURS&amp;CYCLES INPUT'!$D$2:$D$9999,'QUALIFIED EFH'!BT$4,'HOURS&amp;CYCLES INPUT'!$E$2:$E$9999,'QUALIFIED EFH'!BT$5))</f>
        <v>0</v>
      </c>
      <c r="BU113" s="476">
        <f>IF(BU$2&lt;&gt;"",IF($C113&lt;&gt;"TBA",BU$2/114,0),SUMIFS('HOURS&amp;CYCLES INPUT'!$F$2:$F$9999,'HOURS&amp;CYCLES INPUT'!$C$2:$C$9999,'QUALIFIED EFH'!$C113,'HOURS&amp;CYCLES INPUT'!$D$2:$D$9999,'QUALIFIED EFH'!BU$4,'HOURS&amp;CYCLES INPUT'!$E$2:$E$9999,'QUALIFIED EFH'!BU$5))</f>
        <v>0</v>
      </c>
      <c r="BV113" s="476">
        <f>IF(BV$2&lt;&gt;"",IF($C113&lt;&gt;"TBA",BV$2/114,0),SUMIFS('HOURS&amp;CYCLES INPUT'!$F$2:$F$9999,'HOURS&amp;CYCLES INPUT'!$C$2:$C$9999,'QUALIFIED EFH'!$C113,'HOURS&amp;CYCLES INPUT'!$D$2:$D$9999,'QUALIFIED EFH'!BV$4,'HOURS&amp;CYCLES INPUT'!$E$2:$E$9999,'QUALIFIED EFH'!BV$5))</f>
        <v>0</v>
      </c>
      <c r="BW113" s="476">
        <f>IF(BW$2&lt;&gt;"",IF($C113&lt;&gt;"TBA",BW$2/114,0),SUMIFS('HOURS&amp;CYCLES INPUT'!$F$2:$F$9999,'HOURS&amp;CYCLES INPUT'!$C$2:$C$9999,'QUALIFIED EFH'!$C113,'HOURS&amp;CYCLES INPUT'!$D$2:$D$9999,'QUALIFIED EFH'!BW$4,'HOURS&amp;CYCLES INPUT'!$E$2:$E$9999,'QUALIFIED EFH'!BW$5))</f>
        <v>3.52</v>
      </c>
      <c r="BX113" s="476">
        <f>IF(BX$2&lt;&gt;"",IF($C113&lt;&gt;"TBA",BX$2/114,0),SUMIFS('HOURS&amp;CYCLES INPUT'!$F$2:$F$9999,'HOURS&amp;CYCLES INPUT'!$C$2:$C$9999,'QUALIFIED EFH'!$C113,'HOURS&amp;CYCLES INPUT'!$D$2:$D$9999,'QUALIFIED EFH'!BX$4,'HOURS&amp;CYCLES INPUT'!$E$2:$E$9999,'QUALIFIED EFH'!BX$5))</f>
        <v>293.60000000000002</v>
      </c>
      <c r="BY113" s="476">
        <f>IF(BY$2&lt;&gt;"",IF($C113&lt;&gt;"TBA",BY$2/114,0),SUMIFS('HOURS&amp;CYCLES INPUT'!$F$2:$F$9999,'HOURS&amp;CYCLES INPUT'!$C$2:$C$9999,'QUALIFIED EFH'!$C113,'HOURS&amp;CYCLES INPUT'!$D$2:$D$9999,'QUALIFIED EFH'!BY$4,'HOURS&amp;CYCLES INPUT'!$E$2:$E$9999,'QUALIFIED EFH'!BY$5))</f>
        <v>347.78</v>
      </c>
      <c r="BZ113" s="476">
        <f>IF(BZ$2&lt;&gt;"",IF($C113&lt;&gt;"TBA",BZ$2/114,0),SUMIFS('HOURS&amp;CYCLES INPUT'!$F$2:$F$9999,'HOURS&amp;CYCLES INPUT'!$C$2:$C$9999,'QUALIFIED EFH'!$C113,'HOURS&amp;CYCLES INPUT'!$D$2:$D$9999,'QUALIFIED EFH'!BZ$4,'HOURS&amp;CYCLES INPUT'!$E$2:$E$9999,'QUALIFIED EFH'!BZ$5))</f>
        <v>320.12</v>
      </c>
      <c r="CA113" s="476">
        <f>IF(CA$2&lt;&gt;"",IF($C113&lt;&gt;"TBA",CA$2/114,0),SUMIFS('HOURS&amp;CYCLES INPUT'!$F$2:$F$9999,'HOURS&amp;CYCLES INPUT'!$C$2:$C$9999,'QUALIFIED EFH'!$C113,'HOURS&amp;CYCLES INPUT'!$D$2:$D$9999,'QUALIFIED EFH'!CA$4,'HOURS&amp;CYCLES INPUT'!$E$2:$E$9999,'QUALIFIED EFH'!CA$5))</f>
        <v>364.58</v>
      </c>
      <c r="CB113" s="476">
        <f>IF(CB$2&lt;&gt;"",IF($C113&lt;&gt;"TBA",CB$2/114,0),SUMIFS('HOURS&amp;CYCLES INPUT'!$F$2:$F$9999,'HOURS&amp;CYCLES INPUT'!$C$2:$C$9999,'QUALIFIED EFH'!$C113,'HOURS&amp;CYCLES INPUT'!$D$2:$D$9999,'QUALIFIED EFH'!CB$4,'HOURS&amp;CYCLES INPUT'!$E$2:$E$9999,'QUALIFIED EFH'!CB$5))</f>
        <v>316.97000000000003</v>
      </c>
      <c r="CC113" s="476">
        <f>IF(CC$2&lt;&gt;"",IF($C113&lt;&gt;"TBA",CC$2/114,0),SUMIFS('HOURS&amp;CYCLES INPUT'!$F$2:$F$9999,'HOURS&amp;CYCLES INPUT'!$C$2:$C$9999,'QUALIFIED EFH'!$C113,'HOURS&amp;CYCLES INPUT'!$D$2:$D$9999,'QUALIFIED EFH'!CC$4,'HOURS&amp;CYCLES INPUT'!$E$2:$E$9999,'QUALIFIED EFH'!CC$5))</f>
        <v>364.43</v>
      </c>
      <c r="CD113" s="476">
        <f>IF(CD$2&lt;&gt;"",IF($C113&lt;&gt;"TBA",CD$2/114,0),SUMIFS('HOURS&amp;CYCLES INPUT'!$F$2:$F$9999,'HOURS&amp;CYCLES INPUT'!$C$2:$C$9999,'QUALIFIED EFH'!$C113,'HOURS&amp;CYCLES INPUT'!$D$2:$D$9999,'QUALIFIED EFH'!CD$4,'HOURS&amp;CYCLES INPUT'!$E$2:$E$9999,'QUALIFIED EFH'!CD$5))</f>
        <v>381.37</v>
      </c>
      <c r="CE113" s="476">
        <f>IF(CE$2&lt;&gt;"",IF($C113&lt;&gt;"TBA",CE$2/114,0),SUMIFS('HOURS&amp;CYCLES INPUT'!$F$2:$F$9999,'HOURS&amp;CYCLES INPUT'!$C$2:$C$9999,'QUALIFIED EFH'!$C113,'HOURS&amp;CYCLES INPUT'!$D$2:$D$9999,'QUALIFIED EFH'!CE$4,'HOURS&amp;CYCLES INPUT'!$E$2:$E$9999,'QUALIFIED EFH'!CE$5))</f>
        <v>368.03</v>
      </c>
      <c r="CF113" s="476">
        <f>IF(CF$2&lt;&gt;"",IF($C113&lt;&gt;"TBA",CF$2/114,0),SUMIFS('HOURS&amp;CYCLES INPUT'!$F$2:$F$9999,'HOURS&amp;CYCLES INPUT'!$C$2:$C$9999,'QUALIFIED EFH'!$C113,'HOURS&amp;CYCLES INPUT'!$D$2:$D$9999,'QUALIFIED EFH'!CF$4,'HOURS&amp;CYCLES INPUT'!$E$2:$E$9999,'QUALIFIED EFH'!CF$5))</f>
        <v>96.25</v>
      </c>
      <c r="CG113" s="476">
        <f>IF(CG$2&lt;&gt;"",IF($C113&lt;&gt;"TBA",CG$2/114,0),SUMIFS('HOURS&amp;CYCLES INPUT'!$F$2:$F$9999,'HOURS&amp;CYCLES INPUT'!$C$2:$C$9999,'QUALIFIED EFH'!$C113,'HOURS&amp;CYCLES INPUT'!$D$2:$D$9999,'QUALIFIED EFH'!CG$4,'HOURS&amp;CYCLES INPUT'!$E$2:$E$9999,'QUALIFIED EFH'!CG$5))</f>
        <v>0</v>
      </c>
      <c r="CH113" s="476">
        <f>IF(CH$2&lt;&gt;"",IF($C113&lt;&gt;"TBA",CH$2/114,0),SUMIFS('HOURS&amp;CYCLES INPUT'!$F$2:$F$9999,'HOURS&amp;CYCLES INPUT'!$C$2:$C$9999,'QUALIFIED EFH'!$C113,'HOURS&amp;CYCLES INPUT'!$D$2:$D$9999,'QUALIFIED EFH'!CH$4,'HOURS&amp;CYCLES INPUT'!$E$2:$E$9999,'QUALIFIED EFH'!CH$5))</f>
        <v>0</v>
      </c>
      <c r="CI113" s="476">
        <f>IF(CI$2&lt;&gt;"",IF($C113&lt;&gt;"TBA",CI$2/114,0),SUMIFS('HOURS&amp;CYCLES INPUT'!$F$2:$F$9999,'HOURS&amp;CYCLES INPUT'!$C$2:$C$9999,'QUALIFIED EFH'!$C113,'HOURS&amp;CYCLES INPUT'!$D$2:$D$9999,'QUALIFIED EFH'!CI$4,'HOURS&amp;CYCLES INPUT'!$E$2:$E$9999,'QUALIFIED EFH'!CI$5))</f>
        <v>0</v>
      </c>
      <c r="CJ113" s="476">
        <f>IF(CJ$2&lt;&gt;"",IF($C113&lt;&gt;"TBA",CJ$2/114,0),SUMIFS('HOURS&amp;CYCLES INPUT'!$F$2:$F$9999,'HOURS&amp;CYCLES INPUT'!$C$2:$C$9999,'QUALIFIED EFH'!$C113,'HOURS&amp;CYCLES INPUT'!$D$2:$D$9999,'QUALIFIED EFH'!CJ$4,'HOURS&amp;CYCLES INPUT'!$E$2:$E$9999,'QUALIFIED EFH'!CJ$5))</f>
        <v>0</v>
      </c>
      <c r="CK113" s="476">
        <f>IF(CK$2&lt;&gt;"",IF($C113&lt;&gt;"TBA",CK$2/114,0),SUMIFS('HOURS&amp;CYCLES INPUT'!$F$2:$F$9999,'HOURS&amp;CYCLES INPUT'!$C$2:$C$9999,'QUALIFIED EFH'!$C113,'HOURS&amp;CYCLES INPUT'!$D$2:$D$9999,'QUALIFIED EFH'!CK$4,'HOURS&amp;CYCLES INPUT'!$E$2:$E$9999,'QUALIFIED EFH'!CK$5))</f>
        <v>0</v>
      </c>
      <c r="CL113" s="476">
        <f>IF(CL$2&lt;&gt;"",IF($C113&lt;&gt;"TBA",CL$2/114,0),SUMIFS('HOURS&amp;CYCLES INPUT'!$F$2:$F$9999,'HOURS&amp;CYCLES INPUT'!$C$2:$C$9999,'QUALIFIED EFH'!$C113,'HOURS&amp;CYCLES INPUT'!$D$2:$D$9999,'QUALIFIED EFH'!CL$4,'HOURS&amp;CYCLES INPUT'!$E$2:$E$9999,'QUALIFIED EFH'!CL$5))</f>
        <v>0</v>
      </c>
      <c r="CM113" s="476">
        <f>IF(CM$2&lt;&gt;"",IF($C113&lt;&gt;"TBA",CM$2/114,0),SUMIFS('HOURS&amp;CYCLES INPUT'!$F$2:$F$9999,'HOURS&amp;CYCLES INPUT'!$C$2:$C$9999,'QUALIFIED EFH'!$C113,'HOURS&amp;CYCLES INPUT'!$D$2:$D$9999,'QUALIFIED EFH'!CM$4,'HOURS&amp;CYCLES INPUT'!$E$2:$E$9999,'QUALIFIED EFH'!CM$5))</f>
        <v>328.82</v>
      </c>
      <c r="CN113" s="476">
        <f>IF(CN$2&lt;&gt;"",IF($C113&lt;&gt;"TBA",CN$2/114,0),SUMIFS('HOURS&amp;CYCLES INPUT'!$F$2:$F$9999,'HOURS&amp;CYCLES INPUT'!$C$2:$C$9999,'QUALIFIED EFH'!$C113,'HOURS&amp;CYCLES INPUT'!$D$2:$D$9999,'QUALIFIED EFH'!CN$4,'HOURS&amp;CYCLES INPUT'!$E$2:$E$9999,'QUALIFIED EFH'!CN$5))</f>
        <v>350.71</v>
      </c>
      <c r="CO113" s="476">
        <f>IF(CO$2&lt;&gt;"",IF($C113&lt;&gt;"TBA",CO$2/114,0),SUMIFS('HOURS&amp;CYCLES INPUT'!$F$2:$F$9999,'HOURS&amp;CYCLES INPUT'!$C$2:$C$9999,'QUALIFIED EFH'!$C113,'HOURS&amp;CYCLES INPUT'!$D$2:$D$9999,'QUALIFIED EFH'!CO$4,'HOURS&amp;CYCLES INPUT'!$E$2:$E$9999,'QUALIFIED EFH'!CO$5))</f>
        <v>356.38</v>
      </c>
      <c r="CP113" s="476">
        <f>IF(CP$2&lt;&gt;"",IF($C113&lt;&gt;"TBA",CP$2/114,0),SUMIFS('HOURS&amp;CYCLES INPUT'!$F$2:$F$9999,'HOURS&amp;CYCLES INPUT'!$C$2:$C$9999,'QUALIFIED EFH'!$C113,'HOURS&amp;CYCLES INPUT'!$D$2:$D$9999,'QUALIFIED EFH'!CP$4,'HOURS&amp;CYCLES INPUT'!$E$2:$E$9999,'QUALIFIED EFH'!CP$5))</f>
        <v>290.89999999999998</v>
      </c>
      <c r="CQ113" s="476">
        <f>IF(CQ$2&lt;&gt;"",IF($C113&lt;&gt;"TBA",CQ$2/114,0),SUMIFS('HOURS&amp;CYCLES INPUT'!$F$2:$F$9999,'HOURS&amp;CYCLES INPUT'!$C$2:$C$9999,'QUALIFIED EFH'!$C113,'HOURS&amp;CYCLES INPUT'!$D$2:$D$9999,'QUALIFIED EFH'!CQ$4,'HOURS&amp;CYCLES INPUT'!$E$2:$E$9999,'QUALIFIED EFH'!CQ$5))</f>
        <v>393</v>
      </c>
      <c r="CR113" s="476">
        <f>IF(CR$2&lt;&gt;"",IF($C113&lt;&gt;"TBA",CR$2/114,0),SUMIFS('HOURS&amp;CYCLES INPUT'!$F$2:$F$9999,'HOURS&amp;CYCLES INPUT'!$C$2:$C$9999,'QUALIFIED EFH'!$C113,'HOURS&amp;CYCLES INPUT'!$D$2:$D$9999,'QUALIFIED EFH'!CR$4,'HOURS&amp;CYCLES INPUT'!$E$2:$E$9999,'QUALIFIED EFH'!CR$5))</f>
        <v>386.11</v>
      </c>
      <c r="CS113" s="476">
        <f>IF(CS$2&lt;&gt;"",IF($C113&lt;&gt;"TBA",CS$2/114,0),SUMIFS('HOURS&amp;CYCLES INPUT'!$F$2:$F$9999,'HOURS&amp;CYCLES INPUT'!$C$2:$C$9999,'QUALIFIED EFH'!$C113,'HOURS&amp;CYCLES INPUT'!$D$2:$D$9999,'QUALIFIED EFH'!CS$4,'HOURS&amp;CYCLES INPUT'!$E$2:$E$9999,'QUALIFIED EFH'!CS$5))</f>
        <v>348.32</v>
      </c>
      <c r="CT113" s="476">
        <f>IF(CT$2&lt;&gt;"",IF($C113&lt;&gt;"TBA",CT$2/114,0),SUMIFS('HOURS&amp;CYCLES INPUT'!$F$2:$F$9999,'HOURS&amp;CYCLES INPUT'!$C$2:$C$9999,'QUALIFIED EFH'!$C113,'HOURS&amp;CYCLES INPUT'!$D$2:$D$9999,'QUALIFIED EFH'!CT$4,'HOURS&amp;CYCLES INPUT'!$E$2:$E$9999,'QUALIFIED EFH'!CT$5))</f>
        <v>368</v>
      </c>
      <c r="CU113" s="476">
        <f>IF(CU$2&lt;&gt;"",IF($C113&lt;&gt;"TBA",CU$2/114,0),SUMIFS('HOURS&amp;CYCLES INPUT'!$F$2:$F$9999,'HOURS&amp;CYCLES INPUT'!$C$2:$C$9999,'QUALIFIED EFH'!$C113,'HOURS&amp;CYCLES INPUT'!$D$2:$D$9999,'QUALIFIED EFH'!CU$4,'HOURS&amp;CYCLES INPUT'!$E$2:$E$9999,'QUALIFIED EFH'!CU$5))</f>
        <v>353.05</v>
      </c>
      <c r="CV113" s="476">
        <f>IF(CV$2&lt;&gt;"",IF($C113&lt;&gt;"TBA",CV$2/114,0),SUMIFS('HOURS&amp;CYCLES INPUT'!$F$2:$F$9999,'HOURS&amp;CYCLES INPUT'!$C$2:$C$9999,'QUALIFIED EFH'!$C113,'HOURS&amp;CYCLES INPUT'!$D$2:$D$9999,'QUALIFIED EFH'!CV$4,'HOURS&amp;CYCLES INPUT'!$E$2:$E$9999,'QUALIFIED EFH'!CV$5))</f>
        <v>422.29</v>
      </c>
      <c r="CW113" s="476">
        <f>IF(CW$2&lt;&gt;"",IF($C113&lt;&gt;"TBA",CW$2/114,0),SUMIFS('HOURS&amp;CYCLES INPUT'!$F$2:$F$9999,'HOURS&amp;CYCLES INPUT'!$C$2:$C$9999,'QUALIFIED EFH'!$C113,'HOURS&amp;CYCLES INPUT'!$D$2:$D$9999,'QUALIFIED EFH'!CW$4,'HOURS&amp;CYCLES INPUT'!$E$2:$E$9999,'QUALIFIED EFH'!CW$5))</f>
        <v>376.05</v>
      </c>
      <c r="CX113" s="476">
        <f>IF(CX$2&lt;&gt;"",IF($C113&lt;&gt;"TBA",CX$2/114,0),SUMIFS('HOURS&amp;CYCLES INPUT'!$F$2:$F$9999,'HOURS&amp;CYCLES INPUT'!$C$2:$C$9999,'QUALIFIED EFH'!$C113,'HOURS&amp;CYCLES INPUT'!$D$2:$D$9999,'QUALIFIED EFH'!CX$4,'HOURS&amp;CYCLES INPUT'!$E$2:$E$9999,'QUALIFIED EFH'!CX$5))</f>
        <v>395.86</v>
      </c>
      <c r="CY113" s="476">
        <f>IF(CY$2&lt;&gt;"",IF($C113&lt;&gt;"TBA",CY$2/114,0),SUMIFS('HOURS&amp;CYCLES INPUT'!$F$2:$F$9999,'HOURS&amp;CYCLES INPUT'!$C$2:$C$9999,'QUALIFIED EFH'!$C113,'HOURS&amp;CYCLES INPUT'!$D$2:$D$9999,'QUALIFIED EFH'!CY$4,'HOURS&amp;CYCLES INPUT'!$E$2:$E$9999,'QUALIFIED EFH'!CY$5))</f>
        <v>374.85</v>
      </c>
      <c r="CZ113" s="476">
        <f>IF(CZ$2&lt;&gt;"",IF($C113&lt;&gt;"TBA",CZ$2/114,0),SUMIFS('HOURS&amp;CYCLES INPUT'!$F$2:$F$9999,'HOURS&amp;CYCLES INPUT'!$C$2:$C$9999,'QUALIFIED EFH'!$C113,'HOURS&amp;CYCLES INPUT'!$D$2:$D$9999,'QUALIFIED EFH'!CZ$4,'HOURS&amp;CYCLES INPUT'!$E$2:$E$9999,'QUALIFIED EFH'!CZ$5))</f>
        <v>377.04</v>
      </c>
      <c r="DA113" s="476">
        <f>IF(DA$2&lt;&gt;"",IF($C113&lt;&gt;"TBA",DA$2/114,0),SUMIFS('HOURS&amp;CYCLES INPUT'!$F$2:$F$9999,'HOURS&amp;CYCLES INPUT'!$C$2:$C$9999,'QUALIFIED EFH'!$C113,'HOURS&amp;CYCLES INPUT'!$D$2:$D$9999,'QUALIFIED EFH'!DA$4,'HOURS&amp;CYCLES INPUT'!$E$2:$E$9999,'QUALIFIED EFH'!DA$5))</f>
        <v>358.18</v>
      </c>
      <c r="DB113" s="476">
        <f>IF(DB$2&lt;&gt;"",IF($C113&lt;&gt;"TBA",DB$2/114,0),SUMIFS('HOURS&amp;CYCLES INPUT'!$F$2:$F$9999,'HOURS&amp;CYCLES INPUT'!$C$2:$C$9999,'QUALIFIED EFH'!$C113,'HOURS&amp;CYCLES INPUT'!$D$2:$D$9999,'QUALIFIED EFH'!DB$4,'HOURS&amp;CYCLES INPUT'!$E$2:$E$9999,'QUALIFIED EFH'!DB$5))</f>
        <v>351.67</v>
      </c>
      <c r="DC113" s="476">
        <f>IF(DC$2&lt;&gt;"",IF($C113&lt;&gt;"TBA",DC$2/114,0),SUMIFS('HOURS&amp;CYCLES INPUT'!$F$2:$F$9999,'HOURS&amp;CYCLES INPUT'!$C$2:$C$9999,'QUALIFIED EFH'!$C113,'HOURS&amp;CYCLES INPUT'!$D$2:$D$9999,'QUALIFIED EFH'!DC$4,'HOURS&amp;CYCLES INPUT'!$E$2:$E$9999,'QUALIFIED EFH'!DC$5))</f>
        <v>373.81</v>
      </c>
      <c r="DD113" s="476">
        <f>IF(DD$2&lt;&gt;"",IF($C113&lt;&gt;"TBA",DD$2/114,0),SUMIFS('HOURS&amp;CYCLES INPUT'!$F$2:$F$9999,'HOURS&amp;CYCLES INPUT'!$C$2:$C$9999,'QUALIFIED EFH'!$C113,'HOURS&amp;CYCLES INPUT'!$D$2:$D$9999,'QUALIFIED EFH'!DD$4,'HOURS&amp;CYCLES INPUT'!$E$2:$E$9999,'QUALIFIED EFH'!DD$5))</f>
        <v>359.07</v>
      </c>
      <c r="DE113" s="476">
        <f>IF(DE$2&lt;&gt;"",IF($C113&lt;&gt;"TBA",DE$2/114,0),SUMIFS('HOURS&amp;CYCLES INPUT'!$F$2:$F$9999,'HOURS&amp;CYCLES INPUT'!$C$2:$C$9999,'QUALIFIED EFH'!$C113,'HOURS&amp;CYCLES INPUT'!$D$2:$D$9999,'QUALIFIED EFH'!DE$4,'HOURS&amp;CYCLES INPUT'!$E$2:$E$9999,'QUALIFIED EFH'!DE$5))</f>
        <v>377.22</v>
      </c>
      <c r="DF113" s="476">
        <f>IF(DF$2&lt;&gt;"",IF($C113&lt;&gt;"TBA",DF$2/114,0),SUMIFS('HOURS&amp;CYCLES INPUT'!$F$2:$F$9999,'HOURS&amp;CYCLES INPUT'!$C$2:$C$9999,'QUALIFIED EFH'!$C113,'HOURS&amp;CYCLES INPUT'!$D$2:$D$9999,'QUALIFIED EFH'!DF$4,'HOURS&amp;CYCLES INPUT'!$E$2:$E$9999,'QUALIFIED EFH'!DF$5))</f>
        <v>293.11</v>
      </c>
      <c r="DG113" s="476">
        <f>IF(DG$2&lt;&gt;"",IF($C113&lt;&gt;"TBA",DG$2/114,0),SUMIFS('HOURS&amp;CYCLES INPUT'!$F$2:$F$9999,'HOURS&amp;CYCLES INPUT'!$C$2:$C$9999,'QUALIFIED EFH'!$C113,'HOURS&amp;CYCLES INPUT'!$D$2:$D$9999,'QUALIFIED EFH'!DG$4,'HOURS&amp;CYCLES INPUT'!$E$2:$E$9999,'QUALIFIED EFH'!DG$5))</f>
        <v>337.3</v>
      </c>
      <c r="DH113" s="476">
        <f>IF(DH$2&lt;&gt;"",IF($C113&lt;&gt;"TBA",DH$2/114,0),SUMIFS('HOURS&amp;CYCLES INPUT'!$F$2:$F$9999,'HOURS&amp;CYCLES INPUT'!$C$2:$C$9999,'QUALIFIED EFH'!$C113,'HOURS&amp;CYCLES INPUT'!$D$2:$D$9999,'QUALIFIED EFH'!DH$4,'HOURS&amp;CYCLES INPUT'!$E$2:$E$9999,'QUALIFIED EFH'!DH$5))</f>
        <v>0</v>
      </c>
      <c r="DI113" s="476">
        <f>IF(DI$2&lt;&gt;"",IF($C113&lt;&gt;"TBA",DI$2/114,0),SUMIFS('HOURS&amp;CYCLES INPUT'!$F$2:$F$9999,'HOURS&amp;CYCLES INPUT'!$C$2:$C$9999,'QUALIFIED EFH'!$C113,'HOURS&amp;CYCLES INPUT'!$D$2:$D$9999,'QUALIFIED EFH'!DI$4,'HOURS&amp;CYCLES INPUT'!$E$2:$E$9999,'QUALIFIED EFH'!DI$5))</f>
        <v>0</v>
      </c>
      <c r="DJ113" s="476">
        <f>IF(DJ$2&lt;&gt;"",IF($C113&lt;&gt;"TBA",DJ$2/114,0),SUMIFS('HOURS&amp;CYCLES INPUT'!$F$2:$F$9999,'HOURS&amp;CYCLES INPUT'!$C$2:$C$9999,'QUALIFIED EFH'!$C113,'HOURS&amp;CYCLES INPUT'!$D$2:$D$9999,'QUALIFIED EFH'!DJ$4,'HOURS&amp;CYCLES INPUT'!$E$2:$E$9999,'QUALIFIED EFH'!DJ$5))</f>
        <v>0</v>
      </c>
      <c r="DK113" s="476">
        <f>IF(DK$2&lt;&gt;"",IF($C113&lt;&gt;"TBA",DK$2/114,0),SUMIFS('HOURS&amp;CYCLES INPUT'!$F$2:$F$9999,'HOURS&amp;CYCLES INPUT'!$C$2:$C$9999,'QUALIFIED EFH'!$C113,'HOURS&amp;CYCLES INPUT'!$D$2:$D$9999,'QUALIFIED EFH'!DK$4,'HOURS&amp;CYCLES INPUT'!$E$2:$E$9999,'QUALIFIED EFH'!DK$5))</f>
        <v>0</v>
      </c>
      <c r="DL113" s="476">
        <f>IF(DL$2&lt;&gt;"",IF($C113&lt;&gt;"TBA",DL$2/114,0),SUMIFS('HOURS&amp;CYCLES INPUT'!$F$2:$F$9999,'HOURS&amp;CYCLES INPUT'!$C$2:$C$9999,'QUALIFIED EFH'!$C113,'HOURS&amp;CYCLES INPUT'!$D$2:$D$9999,'QUALIFIED EFH'!DL$4,'HOURS&amp;CYCLES INPUT'!$E$2:$E$9999,'QUALIFIED EFH'!DL$5))</f>
        <v>0</v>
      </c>
      <c r="DM113" s="476">
        <f>IF(DM$2&lt;&gt;"",IF($C113&lt;&gt;"TBA",DM$2/114,0),SUMIFS('HOURS&amp;CYCLES INPUT'!$F$2:$F$9999,'HOURS&amp;CYCLES INPUT'!$C$2:$C$9999,'QUALIFIED EFH'!$C113,'HOURS&amp;CYCLES INPUT'!$D$2:$D$9999,'QUALIFIED EFH'!DM$4,'HOURS&amp;CYCLES INPUT'!$E$2:$E$9999,'QUALIFIED EFH'!DM$5))</f>
        <v>0</v>
      </c>
      <c r="DN113" s="476">
        <f>IF(DN$2&lt;&gt;"",IF($C113&lt;&gt;"TBA",DN$2/114,0),SUMIFS('HOURS&amp;CYCLES INPUT'!$F$2:$F$9999,'HOURS&amp;CYCLES INPUT'!$C$2:$C$9999,'QUALIFIED EFH'!$C113,'HOURS&amp;CYCLES INPUT'!$D$2:$D$9999,'QUALIFIED EFH'!DN$4,'HOURS&amp;CYCLES INPUT'!$E$2:$E$9999,'QUALIFIED EFH'!DN$5))</f>
        <v>0</v>
      </c>
      <c r="DO113" s="476">
        <f>IF(DO$2&lt;&gt;"",IF($C113&lt;&gt;"TBA",DO$2/114,0),SUMIFS('HOURS&amp;CYCLES INPUT'!$F$2:$F$9999,'HOURS&amp;CYCLES INPUT'!$C$2:$C$9999,'QUALIFIED EFH'!$C113,'HOURS&amp;CYCLES INPUT'!$D$2:$D$9999,'QUALIFIED EFH'!DO$4,'HOURS&amp;CYCLES INPUT'!$E$2:$E$9999,'QUALIFIED EFH'!DO$5))</f>
        <v>0</v>
      </c>
      <c r="DP113" s="476">
        <f>IF(DP$2&lt;&gt;"",IF($C113&lt;&gt;"TBA",DP$2/114,0),SUMIFS('HOURS&amp;CYCLES INPUT'!$F$2:$F$9999,'HOURS&amp;CYCLES INPUT'!$C$2:$C$9999,'QUALIFIED EFH'!$C113,'HOURS&amp;CYCLES INPUT'!$D$2:$D$9999,'QUALIFIED EFH'!DP$4,'HOURS&amp;CYCLES INPUT'!$E$2:$E$9999,'QUALIFIED EFH'!DP$5))</f>
        <v>0</v>
      </c>
      <c r="DQ113" s="476">
        <f>IF(DQ$2&lt;&gt;"",IF($C113&lt;&gt;"TBA",DQ$2/114,0),SUMIFS('HOURS&amp;CYCLES INPUT'!$F$2:$F$9999,'HOURS&amp;CYCLES INPUT'!$C$2:$C$9999,'QUALIFIED EFH'!$C113,'HOURS&amp;CYCLES INPUT'!$D$2:$D$9999,'QUALIFIED EFH'!DQ$4,'HOURS&amp;CYCLES INPUT'!$E$2:$E$9999,'QUALIFIED EFH'!DQ$5))</f>
        <v>0</v>
      </c>
      <c r="DR113" s="476">
        <f>IF(DR$2&lt;&gt;"",IF($C113&lt;&gt;"TBA",DR$2/114,0),SUMIFS('HOURS&amp;CYCLES INPUT'!$F$2:$F$9999,'HOURS&amp;CYCLES INPUT'!$C$2:$C$9999,'QUALIFIED EFH'!$C113,'HOURS&amp;CYCLES INPUT'!$D$2:$D$9999,'QUALIFIED EFH'!DR$4,'HOURS&amp;CYCLES INPUT'!$E$2:$E$9999,'QUALIFIED EFH'!DR$5))</f>
        <v>0</v>
      </c>
      <c r="DS113" s="476">
        <f>IF(DS$2&lt;&gt;"",IF($C113&lt;&gt;"TBA",DS$2/114,0),SUMIFS('HOURS&amp;CYCLES INPUT'!$F$2:$F$9999,'HOURS&amp;CYCLES INPUT'!$C$2:$C$9999,'QUALIFIED EFH'!$C113,'HOURS&amp;CYCLES INPUT'!$D$2:$D$9999,'QUALIFIED EFH'!DS$4,'HOURS&amp;CYCLES INPUT'!$E$2:$E$9999,'QUALIFIED EFH'!DS$5))</f>
        <v>0</v>
      </c>
      <c r="DT113" s="476">
        <f>IF(DT$2&lt;&gt;"",IF($C113&lt;&gt;"TBA",DT$2/114,0),SUMIFS('HOURS&amp;CYCLES INPUT'!$F$2:$F$9999,'HOURS&amp;CYCLES INPUT'!$C$2:$C$9999,'QUALIFIED EFH'!$C113,'HOURS&amp;CYCLES INPUT'!$D$2:$D$9999,'QUALIFIED EFH'!DT$4,'HOURS&amp;CYCLES INPUT'!$E$2:$E$9999,'QUALIFIED EFH'!DT$5))</f>
        <v>0</v>
      </c>
      <c r="DU113" s="476">
        <f>IF(DU$2&lt;&gt;"",IF($C113&lt;&gt;"TBA",DU$2/114,0),SUMIFS('HOURS&amp;CYCLES INPUT'!$F$2:$F$9999,'HOURS&amp;CYCLES INPUT'!$C$2:$C$9999,'QUALIFIED EFH'!$C113,'HOURS&amp;CYCLES INPUT'!$D$2:$D$9999,'QUALIFIED EFH'!DU$4,'HOURS&amp;CYCLES INPUT'!$E$2:$E$9999,'QUALIFIED EFH'!DU$5))</f>
        <v>0</v>
      </c>
      <c r="DV113" s="476">
        <f>IF(DV$2&lt;&gt;"",IF($C113&lt;&gt;"TBA",DV$2/114,0),SUMIFS('HOURS&amp;CYCLES INPUT'!$F$2:$F$9999,'HOURS&amp;CYCLES INPUT'!$C$2:$C$9999,'QUALIFIED EFH'!$C113,'HOURS&amp;CYCLES INPUT'!$D$2:$D$9999,'QUALIFIED EFH'!DV$4,'HOURS&amp;CYCLES INPUT'!$E$2:$E$9999,'QUALIFIED EFH'!DV$5))</f>
        <v>0</v>
      </c>
      <c r="DW113" s="476">
        <f>IF(DW$2&lt;&gt;"",IF($C113&lt;&gt;"TBA",DW$2/114,0),SUMIFS('HOURS&amp;CYCLES INPUT'!$F$2:$F$9999,'HOURS&amp;CYCLES INPUT'!$C$2:$C$9999,'QUALIFIED EFH'!$C113,'HOURS&amp;CYCLES INPUT'!$D$2:$D$9999,'QUALIFIED EFH'!DW$4,'HOURS&amp;CYCLES INPUT'!$E$2:$E$9999,'QUALIFIED EFH'!DW$5))</f>
        <v>0</v>
      </c>
      <c r="DX113" s="476">
        <f>IF(DX$2&lt;&gt;"",IF($C113&lt;&gt;"TBA",DX$2/114,0),SUMIFS('HOURS&amp;CYCLES INPUT'!$F$2:$F$9999,'HOURS&amp;CYCLES INPUT'!$C$2:$C$9999,'QUALIFIED EFH'!$C113,'HOURS&amp;CYCLES INPUT'!$D$2:$D$9999,'QUALIFIED EFH'!DX$4,'HOURS&amp;CYCLES INPUT'!$E$2:$E$9999,'QUALIFIED EFH'!DX$5))</f>
        <v>0</v>
      </c>
      <c r="DY113" s="476">
        <f>IF(DY$2&lt;&gt;"",IF($C113&lt;&gt;"TBA",DY$2/114,0),SUMIFS('HOURS&amp;CYCLES INPUT'!$F$2:$F$9999,'HOURS&amp;CYCLES INPUT'!$C$2:$C$9999,'QUALIFIED EFH'!$C113,'HOURS&amp;CYCLES INPUT'!$D$2:$D$9999,'QUALIFIED EFH'!DY$4,'HOURS&amp;CYCLES INPUT'!$E$2:$E$9999,'QUALIFIED EFH'!DY$5))</f>
        <v>0</v>
      </c>
      <c r="DZ113" s="476">
        <f>IF(DZ$2&lt;&gt;"",IF($C113&lt;&gt;"TBA",DZ$2/114,0),SUMIFS('HOURS&amp;CYCLES INPUT'!$F$2:$F$9999,'HOURS&amp;CYCLES INPUT'!$C$2:$C$9999,'QUALIFIED EFH'!$C113,'HOURS&amp;CYCLES INPUT'!$D$2:$D$9999,'QUALIFIED EFH'!DZ$4,'HOURS&amp;CYCLES INPUT'!$E$2:$E$9999,'QUALIFIED EFH'!DZ$5))</f>
        <v>0</v>
      </c>
      <c r="EA113" s="476">
        <f>IF(EA$2&lt;&gt;"",IF($C113&lt;&gt;"TBA",EA$2/114,0),SUMIFS('HOURS&amp;CYCLES INPUT'!$F$2:$F$9999,'HOURS&amp;CYCLES INPUT'!$C$2:$C$9999,'QUALIFIED EFH'!$C113,'HOURS&amp;CYCLES INPUT'!$D$2:$D$9999,'QUALIFIED EFH'!EA$4,'HOURS&amp;CYCLES INPUT'!$E$2:$E$9999,'QUALIFIED EFH'!EA$5))</f>
        <v>0</v>
      </c>
      <c r="EB113" s="476">
        <f>IF(EB$2&lt;&gt;"",IF($C113&lt;&gt;"TBA",EB$2/114,0),SUMIFS('HOURS&amp;CYCLES INPUT'!$F$2:$F$9999,'HOURS&amp;CYCLES INPUT'!$C$2:$C$9999,'QUALIFIED EFH'!$C113,'HOURS&amp;CYCLES INPUT'!$D$2:$D$9999,'QUALIFIED EFH'!EB$4,'HOURS&amp;CYCLES INPUT'!$E$2:$E$9999,'QUALIFIED EFH'!EB$5))</f>
        <v>0</v>
      </c>
      <c r="EC113" s="476">
        <f>IF(EC$2&lt;&gt;"",IF($C113&lt;&gt;"TBA",EC$2/114,0),SUMIFS('HOURS&amp;CYCLES INPUT'!$F$2:$F$9999,'HOURS&amp;CYCLES INPUT'!$C$2:$C$9999,'QUALIFIED EFH'!$C113,'HOURS&amp;CYCLES INPUT'!$D$2:$D$9999,'QUALIFIED EFH'!EC$4,'HOURS&amp;CYCLES INPUT'!$E$2:$E$9999,'QUALIFIED EFH'!EC$5))</f>
        <v>0</v>
      </c>
      <c r="ED113" s="476">
        <f>IF(ED$2&lt;&gt;"",IF($C113&lt;&gt;"TBA",ED$2/114,0),SUMIFS('HOURS&amp;CYCLES INPUT'!$F$2:$F$9999,'HOURS&amp;CYCLES INPUT'!$C$2:$C$9999,'QUALIFIED EFH'!$C113,'HOURS&amp;CYCLES INPUT'!$D$2:$D$9999,'QUALIFIED EFH'!ED$4,'HOURS&amp;CYCLES INPUT'!$E$2:$E$9999,'QUALIFIED EFH'!ED$5))</f>
        <v>0</v>
      </c>
      <c r="EE113" s="476">
        <f>IF(EE$2&lt;&gt;"",IF($C113&lt;&gt;"TBA",EE$2/114,0),SUMIFS('HOURS&amp;CYCLES INPUT'!$F$2:$F$9999,'HOURS&amp;CYCLES INPUT'!$C$2:$C$9999,'QUALIFIED EFH'!$C113,'HOURS&amp;CYCLES INPUT'!$D$2:$D$9999,'QUALIFIED EFH'!EE$4,'HOURS&amp;CYCLES INPUT'!$E$2:$E$9999,'QUALIFIED EFH'!EE$5))</f>
        <v>0</v>
      </c>
      <c r="EF113" s="476">
        <f>IF(EF$2&lt;&gt;"",IF($C113&lt;&gt;"TBA",EF$2/114,0),SUMIFS('HOURS&amp;CYCLES INPUT'!$F$2:$F$9999,'HOURS&amp;CYCLES INPUT'!$C$2:$C$9999,'QUALIFIED EFH'!$C113,'HOURS&amp;CYCLES INPUT'!$D$2:$D$9999,'QUALIFIED EFH'!EF$4,'HOURS&amp;CYCLES INPUT'!$E$2:$E$9999,'QUALIFIED EFH'!EF$5))</f>
        <v>0</v>
      </c>
      <c r="EG113" s="476">
        <f>IF(EG$2&lt;&gt;"",IF($C113&lt;&gt;"TBA",EG$2/114,0),SUMIFS('HOURS&amp;CYCLES INPUT'!$F$2:$F$9999,'HOURS&amp;CYCLES INPUT'!$C$2:$C$9999,'QUALIFIED EFH'!$C113,'HOURS&amp;CYCLES INPUT'!$D$2:$D$9999,'QUALIFIED EFH'!EG$4,'HOURS&amp;CYCLES INPUT'!$E$2:$E$9999,'QUALIFIED EFH'!EG$5))</f>
        <v>0</v>
      </c>
      <c r="EH113" s="476">
        <f>IF(EH$2&lt;&gt;"",IF($C113&lt;&gt;"TBA",EH$2/114,0),SUMIFS('HOURS&amp;CYCLES INPUT'!$F$2:$F$9999,'HOURS&amp;CYCLES INPUT'!$C$2:$C$9999,'QUALIFIED EFH'!$C113,'HOURS&amp;CYCLES INPUT'!$D$2:$D$9999,'QUALIFIED EFH'!EH$4,'HOURS&amp;CYCLES INPUT'!$E$2:$E$9999,'QUALIFIED EFH'!EH$5))</f>
        <v>0</v>
      </c>
      <c r="EI113" s="476">
        <f>IF(EI$2&lt;&gt;"",IF($C113&lt;&gt;"TBA",EI$2/114,0),SUMIFS('HOURS&amp;CYCLES INPUT'!$F$2:$F$9999,'HOURS&amp;CYCLES INPUT'!$C$2:$C$9999,'QUALIFIED EFH'!$C113,'HOURS&amp;CYCLES INPUT'!$D$2:$D$9999,'QUALIFIED EFH'!EI$4,'HOURS&amp;CYCLES INPUT'!$E$2:$E$9999,'QUALIFIED EFH'!EI$5))</f>
        <v>0</v>
      </c>
      <c r="EJ113" s="476">
        <f>IF(EJ$2&lt;&gt;"",IF($C113&lt;&gt;"TBA",EJ$2/114,0),SUMIFS('HOURS&amp;CYCLES INPUT'!$F$2:$F$9999,'HOURS&amp;CYCLES INPUT'!$C$2:$C$9999,'QUALIFIED EFH'!$C113,'HOURS&amp;CYCLES INPUT'!$D$2:$D$9999,'QUALIFIED EFH'!EJ$4,'HOURS&amp;CYCLES INPUT'!$E$2:$E$9999,'QUALIFIED EFH'!EJ$5))</f>
        <v>0</v>
      </c>
      <c r="EK113" s="476">
        <f>IF(EK$2&lt;&gt;"",IF($C113&lt;&gt;"TBA",EK$2/114,0),SUMIFS('HOURS&amp;CYCLES INPUT'!$F$2:$F$9999,'HOURS&amp;CYCLES INPUT'!$C$2:$C$9999,'QUALIFIED EFH'!$C113,'HOURS&amp;CYCLES INPUT'!$D$2:$D$9999,'QUALIFIED EFH'!EK$4,'HOURS&amp;CYCLES INPUT'!$E$2:$E$9999,'QUALIFIED EFH'!EK$5))</f>
        <v>0</v>
      </c>
      <c r="EL113" s="476">
        <f>IF(EL$2&lt;&gt;"",IF($C113&lt;&gt;"TBA",EL$2/114,0),SUMIFS('HOURS&amp;CYCLES INPUT'!$F$2:$F$9999,'HOURS&amp;CYCLES INPUT'!$C$2:$C$9999,'QUALIFIED EFH'!$C113,'HOURS&amp;CYCLES INPUT'!$D$2:$D$9999,'QUALIFIED EFH'!EL$4,'HOURS&amp;CYCLES INPUT'!$E$2:$E$9999,'QUALIFIED EFH'!EL$5))</f>
        <v>0</v>
      </c>
      <c r="EM113" s="476">
        <f>IF(EM$2&lt;&gt;"",IF($C113&lt;&gt;"TBA",EM$2/114,0),SUMIFS('HOURS&amp;CYCLES INPUT'!$F$2:$F$9999,'HOURS&amp;CYCLES INPUT'!$C$2:$C$9999,'QUALIFIED EFH'!$C113,'HOURS&amp;CYCLES INPUT'!$D$2:$D$9999,'QUALIFIED EFH'!EM$4,'HOURS&amp;CYCLES INPUT'!$E$2:$E$9999,'QUALIFIED EFH'!EM$5))</f>
        <v>0</v>
      </c>
      <c r="EN113" s="476">
        <f>IF(EN$2&lt;&gt;"",IF($C113&lt;&gt;"TBA",EN$2/114,0),SUMIFS('HOURS&amp;CYCLES INPUT'!$F$2:$F$9999,'HOURS&amp;CYCLES INPUT'!$C$2:$C$9999,'QUALIFIED EFH'!$C113,'HOURS&amp;CYCLES INPUT'!$D$2:$D$9999,'QUALIFIED EFH'!EN$4,'HOURS&amp;CYCLES INPUT'!$E$2:$E$9999,'QUALIFIED EFH'!EN$5))</f>
        <v>0</v>
      </c>
      <c r="EO113" s="476">
        <f>IF(EO$2&lt;&gt;"",IF($C113&lt;&gt;"TBA",EO$2/114,0),SUMIFS('HOURS&amp;CYCLES INPUT'!$F$2:$F$9999,'HOURS&amp;CYCLES INPUT'!$C$2:$C$9999,'QUALIFIED EFH'!$C113,'HOURS&amp;CYCLES INPUT'!$D$2:$D$9999,'QUALIFIED EFH'!EO$4,'HOURS&amp;CYCLES INPUT'!$E$2:$E$9999,'QUALIFIED EFH'!EO$5))</f>
        <v>0</v>
      </c>
      <c r="EP113" s="476">
        <f>IF(EP$2&lt;&gt;"",IF($C113&lt;&gt;"TBA",EP$2/114,0),SUMIFS('HOURS&amp;CYCLES INPUT'!$F$2:$F$9999,'HOURS&amp;CYCLES INPUT'!$C$2:$C$9999,'QUALIFIED EFH'!$C113,'HOURS&amp;CYCLES INPUT'!$D$2:$D$9999,'QUALIFIED EFH'!EP$4,'HOURS&amp;CYCLES INPUT'!$E$2:$E$9999,'QUALIFIED EFH'!EP$5))</f>
        <v>0</v>
      </c>
      <c r="EQ113" s="476">
        <f>IF(EQ$2&lt;&gt;"",IF($C113&lt;&gt;"TBA",EQ$2/114,0),SUMIFS('HOURS&amp;CYCLES INPUT'!$F$2:$F$9999,'HOURS&amp;CYCLES INPUT'!$C$2:$C$9999,'QUALIFIED EFH'!$C113,'HOURS&amp;CYCLES INPUT'!$D$2:$D$9999,'QUALIFIED EFH'!EQ$4,'HOURS&amp;CYCLES INPUT'!$E$2:$E$9999,'QUALIFIED EFH'!EQ$5))</f>
        <v>0</v>
      </c>
      <c r="ER113" s="476">
        <f>IF(ER$2&lt;&gt;"",IF($C113&lt;&gt;"TBA",ER$2/114,0),SUMIFS('HOURS&amp;CYCLES INPUT'!$F$2:$F$9999,'HOURS&amp;CYCLES INPUT'!$C$2:$C$9999,'QUALIFIED EFH'!$C113,'HOURS&amp;CYCLES INPUT'!$D$2:$D$9999,'QUALIFIED EFH'!ER$4,'HOURS&amp;CYCLES INPUT'!$E$2:$E$9999,'QUALIFIED EFH'!ER$5))</f>
        <v>0</v>
      </c>
      <c r="ES113" s="476">
        <f>IF(ES$2&lt;&gt;"",IF($C113&lt;&gt;"TBA",ES$2/114,0),SUMIFS('HOURS&amp;CYCLES INPUT'!$F$2:$F$9999,'HOURS&amp;CYCLES INPUT'!$C$2:$C$9999,'QUALIFIED EFH'!$C113,'HOURS&amp;CYCLES INPUT'!$D$2:$D$9999,'QUALIFIED EFH'!ES$4,'HOURS&amp;CYCLES INPUT'!$E$2:$E$9999,'QUALIFIED EFH'!ES$5))</f>
        <v>0</v>
      </c>
      <c r="ET113" s="476">
        <f>IF(ET$2&lt;&gt;"",IF($C113&lt;&gt;"TBA",ET$2/114,0),SUMIFS('HOURS&amp;CYCLES INPUT'!$F$2:$F$9999,'HOURS&amp;CYCLES INPUT'!$C$2:$C$9999,'QUALIFIED EFH'!$C113,'HOURS&amp;CYCLES INPUT'!$D$2:$D$9999,'QUALIFIED EFH'!ET$4,'HOURS&amp;CYCLES INPUT'!$E$2:$E$9999,'QUALIFIED EFH'!ET$5))</f>
        <v>0</v>
      </c>
      <c r="EU113" s="476">
        <f>IF(EU$2&lt;&gt;"",IF($C113&lt;&gt;"TBA",EU$2/114,0),SUMIFS('HOURS&amp;CYCLES INPUT'!$F$2:$F$9999,'HOURS&amp;CYCLES INPUT'!$C$2:$C$9999,'QUALIFIED EFH'!$C113,'HOURS&amp;CYCLES INPUT'!$D$2:$D$9999,'QUALIFIED EFH'!EU$4,'HOURS&amp;CYCLES INPUT'!$E$2:$E$9999,'QUALIFIED EFH'!EU$5))</f>
        <v>0</v>
      </c>
      <c r="EV113" s="476">
        <f>IF(EV$2&lt;&gt;"",IF($C113&lt;&gt;"TBA",EV$2/114,0),SUMIFS('HOURS&amp;CYCLES INPUT'!$F$2:$F$9999,'HOURS&amp;CYCLES INPUT'!$C$2:$C$9999,'QUALIFIED EFH'!$C113,'HOURS&amp;CYCLES INPUT'!$D$2:$D$9999,'QUALIFIED EFH'!EV$4,'HOURS&amp;CYCLES INPUT'!$E$2:$E$9999,'QUALIFIED EFH'!EV$5))</f>
        <v>0</v>
      </c>
      <c r="EW113" s="476">
        <f>IF(EW$2&lt;&gt;"",IF($C113&lt;&gt;"TBA",EW$2/114,0),SUMIFS('HOURS&amp;CYCLES INPUT'!$F$2:$F$9999,'HOURS&amp;CYCLES INPUT'!$C$2:$C$9999,'QUALIFIED EFH'!$C113,'HOURS&amp;CYCLES INPUT'!$D$2:$D$9999,'QUALIFIED EFH'!EW$4,'HOURS&amp;CYCLES INPUT'!$E$2:$E$9999,'QUALIFIED EFH'!EW$5))</f>
        <v>0</v>
      </c>
      <c r="EX113" s="476">
        <f>IF(EX$2&lt;&gt;"",IF($C113&lt;&gt;"TBA",EX$2/114,0),SUMIFS('HOURS&amp;CYCLES INPUT'!$F$2:$F$9999,'HOURS&amp;CYCLES INPUT'!$C$2:$C$9999,'QUALIFIED EFH'!$C113,'HOURS&amp;CYCLES INPUT'!$D$2:$D$9999,'QUALIFIED EFH'!EX$4,'HOURS&amp;CYCLES INPUT'!$E$2:$E$9999,'QUALIFIED EFH'!EX$5))</f>
        <v>0</v>
      </c>
      <c r="EY113" s="476">
        <f>IF(EY$2&lt;&gt;"",IF($C113&lt;&gt;"TBA",EY$2/114,0),SUMIFS('HOURS&amp;CYCLES INPUT'!$F$2:$F$9999,'HOURS&amp;CYCLES INPUT'!$C$2:$C$9999,'QUALIFIED EFH'!$C113,'HOURS&amp;CYCLES INPUT'!$D$2:$D$9999,'QUALIFIED EFH'!EY$4,'HOURS&amp;CYCLES INPUT'!$E$2:$E$9999,'QUALIFIED EFH'!EY$5))</f>
        <v>0</v>
      </c>
      <c r="EZ113" s="476">
        <f>IF(EZ$2&lt;&gt;"",IF($C113&lt;&gt;"TBA",EZ$2/114,0),SUMIFS('HOURS&amp;CYCLES INPUT'!$F$2:$F$9999,'HOURS&amp;CYCLES INPUT'!$C$2:$C$9999,'QUALIFIED EFH'!$C113,'HOURS&amp;CYCLES INPUT'!$D$2:$D$9999,'QUALIFIED EFH'!EZ$4,'HOURS&amp;CYCLES INPUT'!$E$2:$E$9999,'QUALIFIED EFH'!EZ$5))</f>
        <v>0</v>
      </c>
      <c r="FA113" s="476">
        <f>IF(FA$2&lt;&gt;"",IF($C113&lt;&gt;"TBA",FA$2/114,0),SUMIFS('HOURS&amp;CYCLES INPUT'!$F$2:$F$9999,'HOURS&amp;CYCLES INPUT'!$C$2:$C$9999,'QUALIFIED EFH'!$C113,'HOURS&amp;CYCLES INPUT'!$D$2:$D$9999,'QUALIFIED EFH'!FA$4,'HOURS&amp;CYCLES INPUT'!$E$2:$E$9999,'QUALIFIED EFH'!FA$5))</f>
        <v>0</v>
      </c>
      <c r="FB113" s="476">
        <f>IF(FB$2&lt;&gt;"",IF($C113&lt;&gt;"TBA",FB$2/114,0),SUMIFS('HOURS&amp;CYCLES INPUT'!$F$2:$F$9999,'HOURS&amp;CYCLES INPUT'!$C$2:$C$9999,'QUALIFIED EFH'!$C113,'HOURS&amp;CYCLES INPUT'!$D$2:$D$9999,'QUALIFIED EFH'!FB$4,'HOURS&amp;CYCLES INPUT'!$E$2:$E$9999,'QUALIFIED EFH'!FB$5))</f>
        <v>0</v>
      </c>
      <c r="FC113" s="476">
        <f>IF(FC$2&lt;&gt;"",IF($C113&lt;&gt;"TBA",FC$2/114,0),SUMIFS('HOURS&amp;CYCLES INPUT'!$F$2:$F$9999,'HOURS&amp;CYCLES INPUT'!$C$2:$C$9999,'QUALIFIED EFH'!$C113,'HOURS&amp;CYCLES INPUT'!$D$2:$D$9999,'QUALIFIED EFH'!FC$4,'HOURS&amp;CYCLES INPUT'!$E$2:$E$9999,'QUALIFIED EFH'!FC$5))</f>
        <v>0</v>
      </c>
      <c r="FD113" s="476">
        <f>IF(FD$2&lt;&gt;"",IF($C113&lt;&gt;"TBA",FD$2/114,0),SUMIFS('HOURS&amp;CYCLES INPUT'!$F$2:$F$9999,'HOURS&amp;CYCLES INPUT'!$C$2:$C$9999,'QUALIFIED EFH'!$C113,'HOURS&amp;CYCLES INPUT'!$D$2:$D$9999,'QUALIFIED EFH'!FD$4,'HOURS&amp;CYCLES INPUT'!$E$2:$E$9999,'QUALIFIED EFH'!FD$5))</f>
        <v>0</v>
      </c>
      <c r="FE113" s="476">
        <f>IF(FE$2&lt;&gt;"",IF($C113&lt;&gt;"TBA",FE$2/114,0),SUMIFS('HOURS&amp;CYCLES INPUT'!$F$2:$F$9999,'HOURS&amp;CYCLES INPUT'!$C$2:$C$9999,'QUALIFIED EFH'!$C113,'HOURS&amp;CYCLES INPUT'!$D$2:$D$9999,'QUALIFIED EFH'!FE$4,'HOURS&amp;CYCLES INPUT'!$E$2:$E$9999,'QUALIFIED EFH'!FE$5))</f>
        <v>0</v>
      </c>
      <c r="FF113" s="476">
        <f>IF(FF$2&lt;&gt;"",IF($C113&lt;&gt;"TBA",FF$2/114,0),SUMIFS('HOURS&amp;CYCLES INPUT'!$F$2:$F$9999,'HOURS&amp;CYCLES INPUT'!$C$2:$C$9999,'QUALIFIED EFH'!$C113,'HOURS&amp;CYCLES INPUT'!$D$2:$D$9999,'QUALIFIED EFH'!FF$4,'HOURS&amp;CYCLES INPUT'!$E$2:$E$9999,'QUALIFIED EFH'!FF$5))</f>
        <v>0</v>
      </c>
      <c r="FG113" s="476">
        <f>IF(FG$2&lt;&gt;"",IF($C113&lt;&gt;"TBA",FG$2/114,0),SUMIFS('HOURS&amp;CYCLES INPUT'!$F$2:$F$9999,'HOURS&amp;CYCLES INPUT'!$C$2:$C$9999,'QUALIFIED EFH'!$C113,'HOURS&amp;CYCLES INPUT'!$D$2:$D$9999,'QUALIFIED EFH'!FG$4,'HOURS&amp;CYCLES INPUT'!$E$2:$E$9999,'QUALIFIED EFH'!FG$5))</f>
        <v>0</v>
      </c>
      <c r="FH113" s="476">
        <f>IF(FH$2&lt;&gt;"",IF($C113&lt;&gt;"TBA",FH$2/114,0),SUMIFS('HOURS&amp;CYCLES INPUT'!$F$2:$F$9999,'HOURS&amp;CYCLES INPUT'!$C$2:$C$9999,'QUALIFIED EFH'!$C113,'HOURS&amp;CYCLES INPUT'!$D$2:$D$9999,'QUALIFIED EFH'!FH$4,'HOURS&amp;CYCLES INPUT'!$E$2:$E$9999,'QUALIFIED EFH'!FH$5))</f>
        <v>0</v>
      </c>
      <c r="FI113" s="476">
        <f>IF(FI$2&lt;&gt;"",IF($C113&lt;&gt;"TBA",FI$2/114,0),SUMIFS('HOURS&amp;CYCLES INPUT'!$F$2:$F$9999,'HOURS&amp;CYCLES INPUT'!$C$2:$C$9999,'QUALIFIED EFH'!$C113,'HOURS&amp;CYCLES INPUT'!$D$2:$D$9999,'QUALIFIED EFH'!FI$4,'HOURS&amp;CYCLES INPUT'!$E$2:$E$9999,'QUALIFIED EFH'!FI$5))</f>
        <v>0</v>
      </c>
      <c r="FJ113" s="476">
        <f>IF(FJ$2&lt;&gt;"",IF($C113&lt;&gt;"TBA",FJ$2/114,0),SUMIFS('HOURS&amp;CYCLES INPUT'!$F$2:$F$9999,'HOURS&amp;CYCLES INPUT'!$C$2:$C$9999,'QUALIFIED EFH'!$C113,'HOURS&amp;CYCLES INPUT'!$D$2:$D$9999,'QUALIFIED EFH'!FJ$4,'HOURS&amp;CYCLES INPUT'!$E$2:$E$9999,'QUALIFIED EFH'!FJ$5))</f>
        <v>0</v>
      </c>
      <c r="FK113" s="476">
        <f>IF(FK$2&lt;&gt;"",IF($C113&lt;&gt;"TBA",FK$2/114,0),SUMIFS('HOURS&amp;CYCLES INPUT'!$F$2:$F$9999,'HOURS&amp;CYCLES INPUT'!$C$2:$C$9999,'QUALIFIED EFH'!$C113,'HOURS&amp;CYCLES INPUT'!$D$2:$D$9999,'QUALIFIED EFH'!FK$4,'HOURS&amp;CYCLES INPUT'!$E$2:$E$9999,'QUALIFIED EFH'!FK$5))</f>
        <v>0</v>
      </c>
      <c r="FL113" s="476">
        <f>IF(FL$2&lt;&gt;"",IF($C113&lt;&gt;"TBA",FL$2/114,0),SUMIFS('HOURS&amp;CYCLES INPUT'!$F$2:$F$9999,'HOURS&amp;CYCLES INPUT'!$C$2:$C$9999,'QUALIFIED EFH'!$C113,'HOURS&amp;CYCLES INPUT'!$D$2:$D$9999,'QUALIFIED EFH'!FL$4,'HOURS&amp;CYCLES INPUT'!$E$2:$E$9999,'QUALIFIED EFH'!FL$5))</f>
        <v>0</v>
      </c>
      <c r="FM113" s="476">
        <f>IF(FM$2&lt;&gt;"",IF($C113&lt;&gt;"TBA",FM$2/114,0),SUMIFS('HOURS&amp;CYCLES INPUT'!$F$2:$F$9999,'HOURS&amp;CYCLES INPUT'!$C$2:$C$9999,'QUALIFIED EFH'!$C113,'HOURS&amp;CYCLES INPUT'!$D$2:$D$9999,'QUALIFIED EFH'!FM$4,'HOURS&amp;CYCLES INPUT'!$E$2:$E$9999,'QUALIFIED EFH'!FM$5))</f>
        <v>0</v>
      </c>
      <c r="FN113" s="476">
        <f>IF(FN$2&lt;&gt;"",IF($C113&lt;&gt;"TBA",FN$2/114,0),SUMIFS('HOURS&amp;CYCLES INPUT'!$F$2:$F$9999,'HOURS&amp;CYCLES INPUT'!$C$2:$C$9999,'QUALIFIED EFH'!$C113,'HOURS&amp;CYCLES INPUT'!$D$2:$D$9999,'QUALIFIED EFH'!FN$4,'HOURS&amp;CYCLES INPUT'!$E$2:$E$9999,'QUALIFIED EFH'!FN$5))</f>
        <v>0</v>
      </c>
      <c r="FO113" s="476">
        <f>IF(FO$2&lt;&gt;"",IF($C113&lt;&gt;"TBA",FO$2/114,0),SUMIFS('HOURS&amp;CYCLES INPUT'!$F$2:$F$9999,'HOURS&amp;CYCLES INPUT'!$C$2:$C$9999,'QUALIFIED EFH'!$C113,'HOURS&amp;CYCLES INPUT'!$D$2:$D$9999,'QUALIFIED EFH'!FO$4,'HOURS&amp;CYCLES INPUT'!$E$2:$E$9999,'QUALIFIED EFH'!FO$5))</f>
        <v>0</v>
      </c>
      <c r="FP113" s="476">
        <f>IF(FP$2&lt;&gt;"",IF($C113&lt;&gt;"TBA",FP$2/114,0),SUMIFS('HOURS&amp;CYCLES INPUT'!$F$2:$F$9999,'HOURS&amp;CYCLES INPUT'!$C$2:$C$9999,'QUALIFIED EFH'!$C113,'HOURS&amp;CYCLES INPUT'!$D$2:$D$9999,'QUALIFIED EFH'!FP$4,'HOURS&amp;CYCLES INPUT'!$E$2:$E$9999,'QUALIFIED EFH'!FP$5))</f>
        <v>0</v>
      </c>
      <c r="FQ113" s="476">
        <f>IF(FQ$2&lt;&gt;"",IF($C113&lt;&gt;"TBA",FQ$2/114,0),SUMIFS('HOURS&amp;CYCLES INPUT'!$F$2:$F$9999,'HOURS&amp;CYCLES INPUT'!$C$2:$C$9999,'QUALIFIED EFH'!$C113,'HOURS&amp;CYCLES INPUT'!$D$2:$D$9999,'QUALIFIED EFH'!FQ$4,'HOURS&amp;CYCLES INPUT'!$E$2:$E$9999,'QUALIFIED EFH'!FQ$5))</f>
        <v>0</v>
      </c>
      <c r="FR113" s="476">
        <f>IF(FR$2&lt;&gt;"",IF($C113&lt;&gt;"TBA",FR$2/114,0),SUMIFS('HOURS&amp;CYCLES INPUT'!$F$2:$F$9999,'HOURS&amp;CYCLES INPUT'!$C$2:$C$9999,'QUALIFIED EFH'!$C113,'HOURS&amp;CYCLES INPUT'!$D$2:$D$9999,'QUALIFIED EFH'!FR$4,'HOURS&amp;CYCLES INPUT'!$E$2:$E$9999,'QUALIFIED EFH'!FR$5))</f>
        <v>0</v>
      </c>
      <c r="FS113" s="476">
        <f>IF(FS$2&lt;&gt;"",IF($C113&lt;&gt;"TBA",FS$2/114,0),SUMIFS('HOURS&amp;CYCLES INPUT'!$F$2:$F$9999,'HOURS&amp;CYCLES INPUT'!$C$2:$C$9999,'QUALIFIED EFH'!$C113,'HOURS&amp;CYCLES INPUT'!$D$2:$D$9999,'QUALIFIED EFH'!FS$4,'HOURS&amp;CYCLES INPUT'!$E$2:$E$9999,'QUALIFIED EFH'!FS$5))</f>
        <v>0</v>
      </c>
      <c r="FT113" s="476">
        <f>IF(FT$2&lt;&gt;"",IF($C113&lt;&gt;"TBA",FT$2/114,0),SUMIFS('HOURS&amp;CYCLES INPUT'!$F$2:$F$9999,'HOURS&amp;CYCLES INPUT'!$C$2:$C$9999,'QUALIFIED EFH'!$C113,'HOURS&amp;CYCLES INPUT'!$D$2:$D$9999,'QUALIFIED EFH'!FT$4,'HOURS&amp;CYCLES INPUT'!$E$2:$E$9999,'QUALIFIED EFH'!FT$5))</f>
        <v>0</v>
      </c>
      <c r="FU113" s="476">
        <f>IF(FU$2&lt;&gt;"",IF($C113&lt;&gt;"TBA",FU$2/114,0),SUMIFS('HOURS&amp;CYCLES INPUT'!$F$2:$F$9999,'HOURS&amp;CYCLES INPUT'!$C$2:$C$9999,'QUALIFIED EFH'!$C113,'HOURS&amp;CYCLES INPUT'!$D$2:$D$9999,'QUALIFIED EFH'!FU$4,'HOURS&amp;CYCLES INPUT'!$E$2:$E$9999,'QUALIFIED EFH'!FU$5))</f>
        <v>0</v>
      </c>
      <c r="FV113" s="476">
        <f>IF(FV$2&lt;&gt;"",IF($C113&lt;&gt;"TBA",FV$2/114,0),SUMIFS('HOURS&amp;CYCLES INPUT'!$F$2:$F$9999,'HOURS&amp;CYCLES INPUT'!$C$2:$C$9999,'QUALIFIED EFH'!$C113,'HOURS&amp;CYCLES INPUT'!$D$2:$D$9999,'QUALIFIED EFH'!FV$4,'HOURS&amp;CYCLES INPUT'!$E$2:$E$9999,'QUALIFIED EFH'!FV$5))</f>
        <v>0</v>
      </c>
      <c r="FW113" s="476">
        <f>IF(FW$2&lt;&gt;"",IF($C113&lt;&gt;"TBA",FW$2/114,0),SUMIFS('HOURS&amp;CYCLES INPUT'!$F$2:$F$9999,'HOURS&amp;CYCLES INPUT'!$C$2:$C$9999,'QUALIFIED EFH'!$C113,'HOURS&amp;CYCLES INPUT'!$D$2:$D$9999,'QUALIFIED EFH'!FW$4,'HOURS&amp;CYCLES INPUT'!$E$2:$E$9999,'QUALIFIED EFH'!FW$5))</f>
        <v>0</v>
      </c>
      <c r="FX113" s="476">
        <f>IF(FX$2&lt;&gt;"",IF($C113&lt;&gt;"TBA",FX$2/114,0),SUMIFS('HOURS&amp;CYCLES INPUT'!$F$2:$F$9999,'HOURS&amp;CYCLES INPUT'!$C$2:$C$9999,'QUALIFIED EFH'!$C113,'HOURS&amp;CYCLES INPUT'!$D$2:$D$9999,'QUALIFIED EFH'!FX$4,'HOURS&amp;CYCLES INPUT'!$E$2:$E$9999,'QUALIFIED EFH'!FX$5))</f>
        <v>0</v>
      </c>
      <c r="FY113" s="476">
        <f>IF(FY$2&lt;&gt;"",IF($C113&lt;&gt;"TBA",FY$2/114,0),SUMIFS('HOURS&amp;CYCLES INPUT'!$F$2:$F$9999,'HOURS&amp;CYCLES INPUT'!$C$2:$C$9999,'QUALIFIED EFH'!$C113,'HOURS&amp;CYCLES INPUT'!$D$2:$D$9999,'QUALIFIED EFH'!FY$4,'HOURS&amp;CYCLES INPUT'!$E$2:$E$9999,'QUALIFIED EFH'!FY$5))</f>
        <v>0</v>
      </c>
      <c r="FZ113" s="476">
        <f>IF(FZ$2&lt;&gt;"",IF($C113&lt;&gt;"TBA",FZ$2/114,0),SUMIFS('HOURS&amp;CYCLES INPUT'!$F$2:$F$9999,'HOURS&amp;CYCLES INPUT'!$C$2:$C$9999,'QUALIFIED EFH'!$C113,'HOURS&amp;CYCLES INPUT'!$D$2:$D$9999,'QUALIFIED EFH'!FZ$4,'HOURS&amp;CYCLES INPUT'!$E$2:$E$9999,'QUALIFIED EFH'!FZ$5))</f>
        <v>0</v>
      </c>
      <c r="GA113" s="476">
        <f>IF(GA$2&lt;&gt;"",IF($C113&lt;&gt;"TBA",GA$2/114,0),SUMIFS('HOURS&amp;CYCLES INPUT'!$F$2:$F$9999,'HOURS&amp;CYCLES INPUT'!$C$2:$C$9999,'QUALIFIED EFH'!$C113,'HOURS&amp;CYCLES INPUT'!$D$2:$D$9999,'QUALIFIED EFH'!GA$4,'HOURS&amp;CYCLES INPUT'!$E$2:$E$9999,'QUALIFIED EFH'!GA$5))</f>
        <v>0</v>
      </c>
      <c r="GB113" s="476">
        <f>IF(GB$2&lt;&gt;"",IF($C113&lt;&gt;"TBA",GB$2/114,0),SUMIFS('HOURS&amp;CYCLES INPUT'!$F$2:$F$9999,'HOURS&amp;CYCLES INPUT'!$C$2:$C$9999,'QUALIFIED EFH'!$C113,'HOURS&amp;CYCLES INPUT'!$D$2:$D$9999,'QUALIFIED EFH'!GB$4,'HOURS&amp;CYCLES INPUT'!$E$2:$E$9999,'QUALIFIED EFH'!GB$5))</f>
        <v>0</v>
      </c>
    </row>
    <row r="114" spans="3:184" x14ac:dyDescent="0.35">
      <c r="C114" s="472">
        <f>'QUALIFIED ENGINES'!D147</f>
        <v>91529</v>
      </c>
      <c r="D114" s="476">
        <f>IF(D$2&lt;&gt;"",IF($C114&lt;&gt;"TBA",D$2/114,0),SUMIFS('HOURS&amp;CYCLES INPUT'!$F$2:$F$9999,'HOURS&amp;CYCLES INPUT'!$C$2:$C$9999,'QUALIFIED EFH'!$C114,'HOURS&amp;CYCLES INPUT'!$D$2:$D$9999,'QUALIFIED EFH'!D$4,'HOURS&amp;CYCLES INPUT'!$E$2:$E$9999,'QUALIFIED EFH'!D$5))</f>
        <v>0</v>
      </c>
      <c r="E114" s="476">
        <f>IF(E$2&lt;&gt;"",IF($C114&lt;&gt;"TBA",E$2/114,0),SUMIFS('HOURS&amp;CYCLES INPUT'!$F$2:$F$9999,'HOURS&amp;CYCLES INPUT'!$C$2:$C$9999,'QUALIFIED EFH'!$C114,'HOURS&amp;CYCLES INPUT'!$D$2:$D$9999,'QUALIFIED EFH'!E$4,'HOURS&amp;CYCLES INPUT'!$E$2:$E$9999,'QUALIFIED EFH'!E$5))</f>
        <v>0</v>
      </c>
      <c r="F114" s="476">
        <f>IF(F$2&lt;&gt;"",IF($C114&lt;&gt;"TBA",F$2/114,0),SUMIFS('HOURS&amp;CYCLES INPUT'!$F$2:$F$9999,'HOURS&amp;CYCLES INPUT'!$C$2:$C$9999,'QUALIFIED EFH'!$C114,'HOURS&amp;CYCLES INPUT'!$D$2:$D$9999,'QUALIFIED EFH'!F$4,'HOURS&amp;CYCLES INPUT'!$E$2:$E$9999,'QUALIFIED EFH'!F$5))</f>
        <v>0</v>
      </c>
      <c r="G114" s="476">
        <f>IF(G$2&lt;&gt;"",IF($C114&lt;&gt;"TBA",G$2/114,0),SUMIFS('HOURS&amp;CYCLES INPUT'!$F$2:$F$9999,'HOURS&amp;CYCLES INPUT'!$C$2:$C$9999,'QUALIFIED EFH'!$C114,'HOURS&amp;CYCLES INPUT'!$D$2:$D$9999,'QUALIFIED EFH'!G$4,'HOURS&amp;CYCLES INPUT'!$E$2:$E$9999,'QUALIFIED EFH'!G$5))</f>
        <v>0</v>
      </c>
      <c r="H114" s="476">
        <f>IF(H$2&lt;&gt;"",IF($C114&lt;&gt;"TBA",H$2/114,0),SUMIFS('HOURS&amp;CYCLES INPUT'!$F$2:$F$9999,'HOURS&amp;CYCLES INPUT'!$C$2:$C$9999,'QUALIFIED EFH'!$C114,'HOURS&amp;CYCLES INPUT'!$D$2:$D$9999,'QUALIFIED EFH'!H$4,'HOURS&amp;CYCLES INPUT'!$E$2:$E$9999,'QUALIFIED EFH'!H$5))</f>
        <v>0</v>
      </c>
      <c r="I114" s="476">
        <f>IF(I$2&lt;&gt;"",IF($C114&lt;&gt;"TBA",I$2/114,0),SUMIFS('HOURS&amp;CYCLES INPUT'!$F$2:$F$9999,'HOURS&amp;CYCLES INPUT'!$C$2:$C$9999,'QUALIFIED EFH'!$C114,'HOURS&amp;CYCLES INPUT'!$D$2:$D$9999,'QUALIFIED EFH'!I$4,'HOURS&amp;CYCLES INPUT'!$E$2:$E$9999,'QUALIFIED EFH'!I$5))</f>
        <v>0</v>
      </c>
      <c r="J114" s="476">
        <f>IF(J$2&lt;&gt;"",IF($C114&lt;&gt;"TBA",J$2/114,0),SUMIFS('HOURS&amp;CYCLES INPUT'!$F$2:$F$9999,'HOURS&amp;CYCLES INPUT'!$C$2:$C$9999,'QUALIFIED EFH'!$C114,'HOURS&amp;CYCLES INPUT'!$D$2:$D$9999,'QUALIFIED EFH'!J$4,'HOURS&amp;CYCLES INPUT'!$E$2:$E$9999,'QUALIFIED EFH'!J$5))</f>
        <v>0</v>
      </c>
      <c r="K114" s="476">
        <f>IF(K$2&lt;&gt;"",IF($C114&lt;&gt;"TBA",K$2/114,0),SUMIFS('HOURS&amp;CYCLES INPUT'!$F$2:$F$9999,'HOURS&amp;CYCLES INPUT'!$C$2:$C$9999,'QUALIFIED EFH'!$C114,'HOURS&amp;CYCLES INPUT'!$D$2:$D$9999,'QUALIFIED EFH'!K$4,'HOURS&amp;CYCLES INPUT'!$E$2:$E$9999,'QUALIFIED EFH'!K$5))</f>
        <v>0</v>
      </c>
      <c r="L114" s="476">
        <f>IF(L$2&lt;&gt;"",IF($C114&lt;&gt;"TBA",L$2/114,0),SUMIFS('HOURS&amp;CYCLES INPUT'!$F$2:$F$9999,'HOURS&amp;CYCLES INPUT'!$C$2:$C$9999,'QUALIFIED EFH'!$C114,'HOURS&amp;CYCLES INPUT'!$D$2:$D$9999,'QUALIFIED EFH'!L$4,'HOURS&amp;CYCLES INPUT'!$E$2:$E$9999,'QUALIFIED EFH'!L$5))</f>
        <v>0</v>
      </c>
      <c r="M114" s="476">
        <f>IF(M$2&lt;&gt;"",IF($C114&lt;&gt;"TBA",M$2/114,0),SUMIFS('HOURS&amp;CYCLES INPUT'!$F$2:$F$9999,'HOURS&amp;CYCLES INPUT'!$C$2:$C$9999,'QUALIFIED EFH'!$C114,'HOURS&amp;CYCLES INPUT'!$D$2:$D$9999,'QUALIFIED EFH'!M$4,'HOURS&amp;CYCLES INPUT'!$E$2:$E$9999,'QUALIFIED EFH'!M$5))</f>
        <v>0</v>
      </c>
      <c r="N114" s="476">
        <f>IF(N$2&lt;&gt;"",IF($C114&lt;&gt;"TBA",N$2/114,0),SUMIFS('HOURS&amp;CYCLES INPUT'!$F$2:$F$9999,'HOURS&amp;CYCLES INPUT'!$C$2:$C$9999,'QUALIFIED EFH'!$C114,'HOURS&amp;CYCLES INPUT'!$D$2:$D$9999,'QUALIFIED EFH'!N$4,'HOURS&amp;CYCLES INPUT'!$E$2:$E$9999,'QUALIFIED EFH'!N$5))</f>
        <v>0</v>
      </c>
      <c r="O114" s="476">
        <f>IF(O$2&lt;&gt;"",IF($C114&lt;&gt;"TBA",O$2/114,0),SUMIFS('HOURS&amp;CYCLES INPUT'!$F$2:$F$9999,'HOURS&amp;CYCLES INPUT'!$C$2:$C$9999,'QUALIFIED EFH'!$C114,'HOURS&amp;CYCLES INPUT'!$D$2:$D$9999,'QUALIFIED EFH'!O$4,'HOURS&amp;CYCLES INPUT'!$E$2:$E$9999,'QUALIFIED EFH'!O$5))</f>
        <v>0</v>
      </c>
      <c r="P114" s="476">
        <f>IF(P$2&lt;&gt;"",IF($C114&lt;&gt;"TBA",P$2/114,0),SUMIFS('HOURS&amp;CYCLES INPUT'!$F$2:$F$9999,'HOURS&amp;CYCLES INPUT'!$C$2:$C$9999,'QUALIFIED EFH'!$C114,'HOURS&amp;CYCLES INPUT'!$D$2:$D$9999,'QUALIFIED EFH'!P$4,'HOURS&amp;CYCLES INPUT'!$E$2:$E$9999,'QUALIFIED EFH'!P$5))</f>
        <v>0</v>
      </c>
      <c r="Q114" s="476">
        <f>IF(Q$2&lt;&gt;"",IF($C114&lt;&gt;"TBA",Q$2/114,0),SUMIFS('HOURS&amp;CYCLES INPUT'!$F$2:$F$9999,'HOURS&amp;CYCLES INPUT'!$C$2:$C$9999,'QUALIFIED EFH'!$C114,'HOURS&amp;CYCLES INPUT'!$D$2:$D$9999,'QUALIFIED EFH'!Q$4,'HOURS&amp;CYCLES INPUT'!$E$2:$E$9999,'QUALIFIED EFH'!Q$5))</f>
        <v>0</v>
      </c>
      <c r="R114" s="476">
        <f>IF(R$1&lt;&gt;"",IF($C114&lt;&gt;"TBA",R$1/114,0),SUMIFS('HOURS&amp;CYCLES INPUT'!$F$2:$F$9999,'HOURS&amp;CYCLES INPUT'!$C$2:$C$9999,'QUALIFIED EFH'!$C114,'HOURS&amp;CYCLES INPUT'!$D$2:$D$9999,'QUALIFIED EFH'!R$4,'HOURS&amp;CYCLES INPUT'!$E$2:$E$9999,'QUALIFIED EFH'!R$5))</f>
        <v>0</v>
      </c>
      <c r="S114" s="476">
        <f>IF(S$2&lt;&gt;"",IF($C114&lt;&gt;"TBA",S$2/114,0),SUMIFS('HOURS&amp;CYCLES INPUT'!$F$2:$F$9999,'HOURS&amp;CYCLES INPUT'!$C$2:$C$9999,'QUALIFIED EFH'!$C114,'HOURS&amp;CYCLES INPUT'!$D$2:$D$9999,'QUALIFIED EFH'!S$4,'HOURS&amp;CYCLES INPUT'!$E$2:$E$9999,'QUALIFIED EFH'!S$5))</f>
        <v>0</v>
      </c>
      <c r="T114" s="476">
        <f>IF(T$2&lt;&gt;"",IF($C114&lt;&gt;"TBA",T$2/114,0),SUMIFS('HOURS&amp;CYCLES INPUT'!$F$2:$F$9999,'HOURS&amp;CYCLES INPUT'!$C$2:$C$9999,'QUALIFIED EFH'!$C114,'HOURS&amp;CYCLES INPUT'!$D$2:$D$9999,'QUALIFIED EFH'!T$4,'HOURS&amp;CYCLES INPUT'!$E$2:$E$9999,'QUALIFIED EFH'!T$5))</f>
        <v>0</v>
      </c>
      <c r="U114" s="476">
        <f>IF(U$2&lt;&gt;"",IF($C114&lt;&gt;"TBA",U$2/114,0),SUMIFS('HOURS&amp;CYCLES INPUT'!$F$2:$F$9999,'HOURS&amp;CYCLES INPUT'!$C$2:$C$9999,'QUALIFIED EFH'!$C114,'HOURS&amp;CYCLES INPUT'!$D$2:$D$9999,'QUALIFIED EFH'!U$4,'HOURS&amp;CYCLES INPUT'!$E$2:$E$9999,'QUALIFIED EFH'!U$5))</f>
        <v>0</v>
      </c>
      <c r="V114" s="476">
        <f>IF(V$2&lt;&gt;"",IF($C114&lt;&gt;"TBA",V$2/114,0),SUMIFS('HOURS&amp;CYCLES INPUT'!$F$2:$F$9999,'HOURS&amp;CYCLES INPUT'!$C$2:$C$9999,'QUALIFIED EFH'!$C114,'HOURS&amp;CYCLES INPUT'!$D$2:$D$9999,'QUALIFIED EFH'!V$4,'HOURS&amp;CYCLES INPUT'!$E$2:$E$9999,'QUALIFIED EFH'!V$5))</f>
        <v>0</v>
      </c>
      <c r="W114" s="476">
        <f>IF(W$2&lt;&gt;"",IF($C114&lt;&gt;"TBA",W$2/114,0),SUMIFS('HOURS&amp;CYCLES INPUT'!$F$2:$F$9999,'HOURS&amp;CYCLES INPUT'!$C$2:$C$9999,'QUALIFIED EFH'!$C114,'HOURS&amp;CYCLES INPUT'!$D$2:$D$9999,'QUALIFIED EFH'!W$4,'HOURS&amp;CYCLES INPUT'!$E$2:$E$9999,'QUALIFIED EFH'!W$5))</f>
        <v>0</v>
      </c>
      <c r="X114" s="476">
        <f>IF(X$2&lt;&gt;"",IF($C114&lt;&gt;"TBA",X$2/114,0),SUMIFS('HOURS&amp;CYCLES INPUT'!$F$2:$F$9999,'HOURS&amp;CYCLES INPUT'!$C$2:$C$9999,'QUALIFIED EFH'!$C114,'HOURS&amp;CYCLES INPUT'!$D$2:$D$9999,'QUALIFIED EFH'!X$4,'HOURS&amp;CYCLES INPUT'!$E$2:$E$9999,'QUALIFIED EFH'!X$5))</f>
        <v>0</v>
      </c>
      <c r="Y114" s="476">
        <f>IF(Y$2&lt;&gt;"",IF($C114&lt;&gt;"TBA",Y$2/114,0),SUMIFS('HOURS&amp;CYCLES INPUT'!$F$2:$F$9999,'HOURS&amp;CYCLES INPUT'!$C$2:$C$9999,'QUALIFIED EFH'!$C114,'HOURS&amp;CYCLES INPUT'!$D$2:$D$9999,'QUALIFIED EFH'!Y$4,'HOURS&amp;CYCLES INPUT'!$E$2:$E$9999,'QUALIFIED EFH'!Y$5))</f>
        <v>0</v>
      </c>
      <c r="Z114" s="476">
        <f>IF(Z$2&lt;&gt;"",IF($C114&lt;&gt;"TBA",Z$2/114,0),SUMIFS('HOURS&amp;CYCLES INPUT'!$F$2:$F$9999,'HOURS&amp;CYCLES INPUT'!$C$2:$C$9999,'QUALIFIED EFH'!$C114,'HOURS&amp;CYCLES INPUT'!$D$2:$D$9999,'QUALIFIED EFH'!Z$4,'HOURS&amp;CYCLES INPUT'!$E$2:$E$9999,'QUALIFIED EFH'!Z$5))</f>
        <v>0</v>
      </c>
      <c r="AA114" s="476">
        <f>IF(AA$2&lt;&gt;"",IF($C114&lt;&gt;"TBA",AA$2/114,0),SUMIFS('HOURS&amp;CYCLES INPUT'!$F$2:$F$9999,'HOURS&amp;CYCLES INPUT'!$C$2:$C$9999,'QUALIFIED EFH'!$C114,'HOURS&amp;CYCLES INPUT'!$D$2:$D$9999,'QUALIFIED EFH'!AA$4,'HOURS&amp;CYCLES INPUT'!$E$2:$E$9999,'QUALIFIED EFH'!AA$5))</f>
        <v>0</v>
      </c>
      <c r="AB114" s="476">
        <f>IF(AB$2&lt;&gt;"",IF($C114&lt;&gt;"TBA",AB$2/114,0),SUMIFS('HOURS&amp;CYCLES INPUT'!$F$2:$F$9999,'HOURS&amp;CYCLES INPUT'!$C$2:$C$9999,'QUALIFIED EFH'!$C114,'HOURS&amp;CYCLES INPUT'!$D$2:$D$9999,'QUALIFIED EFH'!AB$4,'HOURS&amp;CYCLES INPUT'!$E$2:$E$9999,'QUALIFIED EFH'!AB$5))</f>
        <v>0</v>
      </c>
      <c r="AC114" s="476">
        <f>IF(AC$2&lt;&gt;"",IF($C114&lt;&gt;"TBA",AC$2/114,0),SUMIFS('HOURS&amp;CYCLES INPUT'!$F$2:$F$9999,'HOURS&amp;CYCLES INPUT'!$C$2:$C$9999,'QUALIFIED EFH'!$C114,'HOURS&amp;CYCLES INPUT'!$D$2:$D$9999,'QUALIFIED EFH'!AC$4,'HOURS&amp;CYCLES INPUT'!$E$2:$E$9999,'QUALIFIED EFH'!AC$5))</f>
        <v>0</v>
      </c>
      <c r="AD114" s="476">
        <f>IF(AD$2&lt;&gt;"",IF($C114&lt;&gt;"TBA",AD$2/114,0),SUMIFS('HOURS&amp;CYCLES INPUT'!$F$2:$F$9999,'HOURS&amp;CYCLES INPUT'!$C$2:$C$9999,'QUALIFIED EFH'!$C114,'HOURS&amp;CYCLES INPUT'!$D$2:$D$9999,'QUALIFIED EFH'!AD$4,'HOURS&amp;CYCLES INPUT'!$E$2:$E$9999,'QUALIFIED EFH'!AD$5))</f>
        <v>0</v>
      </c>
      <c r="AE114" s="476">
        <f>IF(AE$2&lt;&gt;"",IF($C114&lt;&gt;"TBA",AE$2/114,0),SUMIFS('HOURS&amp;CYCLES INPUT'!$F$2:$F$9999,'HOURS&amp;CYCLES INPUT'!$C$2:$C$9999,'QUALIFIED EFH'!$C114,'HOURS&amp;CYCLES INPUT'!$D$2:$D$9999,'QUALIFIED EFH'!AE$4,'HOURS&amp;CYCLES INPUT'!$E$2:$E$9999,'QUALIFIED EFH'!AE$5))</f>
        <v>0</v>
      </c>
      <c r="AF114" s="476">
        <f>IF(AF$2&lt;&gt;"",IF($C114&lt;&gt;"TBA",AF$2/114,0),SUMIFS('HOURS&amp;CYCLES INPUT'!$F$2:$F$9999,'HOURS&amp;CYCLES INPUT'!$C$2:$C$9999,'QUALIFIED EFH'!$C114,'HOURS&amp;CYCLES INPUT'!$D$2:$D$9999,'QUALIFIED EFH'!AF$4,'HOURS&amp;CYCLES INPUT'!$E$2:$E$9999,'QUALIFIED EFH'!AF$5))</f>
        <v>0</v>
      </c>
      <c r="AG114" s="476">
        <f>IF(AG$2&lt;&gt;"",IF($C114&lt;&gt;"TBA",AG$2/114,0),SUMIFS('HOURS&amp;CYCLES INPUT'!$F$2:$F$9999,'HOURS&amp;CYCLES INPUT'!$C$2:$C$9999,'QUALIFIED EFH'!$C114,'HOURS&amp;CYCLES INPUT'!$D$2:$D$9999,'QUALIFIED EFH'!AG$4,'HOURS&amp;CYCLES INPUT'!$E$2:$E$9999,'QUALIFIED EFH'!AG$5))</f>
        <v>0</v>
      </c>
      <c r="AH114" s="476">
        <f>IF(AH$2&lt;&gt;"",IF($C114&lt;&gt;"TBA",AH$2/114,0),SUMIFS('HOURS&amp;CYCLES INPUT'!$F$2:$F$9999,'HOURS&amp;CYCLES INPUT'!$C$2:$C$9999,'QUALIFIED EFH'!$C114,'HOURS&amp;CYCLES INPUT'!$D$2:$D$9999,'QUALIFIED EFH'!AH$4,'HOURS&amp;CYCLES INPUT'!$E$2:$E$9999,'QUALIFIED EFH'!AH$5))</f>
        <v>0</v>
      </c>
      <c r="AI114" s="476">
        <f>IF(AI$2&lt;&gt;"",IF($C114&lt;&gt;"TBA",AI$2/114,0),SUMIFS('HOURS&amp;CYCLES INPUT'!$F$2:$F$9999,'HOURS&amp;CYCLES INPUT'!$C$2:$C$9999,'QUALIFIED EFH'!$C114,'HOURS&amp;CYCLES INPUT'!$D$2:$D$9999,'QUALIFIED EFH'!AI$4,'HOURS&amp;CYCLES INPUT'!$E$2:$E$9999,'QUALIFIED EFH'!AI$5))</f>
        <v>0</v>
      </c>
      <c r="AJ114" s="476">
        <f>IF(AJ$2&lt;&gt;"",IF($C114&lt;&gt;"TBA",AJ$2/114,0),SUMIFS('HOURS&amp;CYCLES INPUT'!$F$2:$F$9999,'HOURS&amp;CYCLES INPUT'!$C$2:$C$9999,'QUALIFIED EFH'!$C114,'HOURS&amp;CYCLES INPUT'!$D$2:$D$9999,'QUALIFIED EFH'!AJ$4,'HOURS&amp;CYCLES INPUT'!$E$2:$E$9999,'QUALIFIED EFH'!AJ$5))</f>
        <v>0</v>
      </c>
      <c r="AK114" s="476">
        <f>IF(AK$2&lt;&gt;"",IF($C114&lt;&gt;"TBA",AK$2/114,0),SUMIFS('HOURS&amp;CYCLES INPUT'!$F$2:$F$9999,'HOURS&amp;CYCLES INPUT'!$C$2:$C$9999,'QUALIFIED EFH'!$C114,'HOURS&amp;CYCLES INPUT'!$D$2:$D$9999,'QUALIFIED EFH'!AK$4,'HOURS&amp;CYCLES INPUT'!$E$2:$E$9999,'QUALIFIED EFH'!AK$5))</f>
        <v>0</v>
      </c>
      <c r="AL114" s="476">
        <f>IF(AL$2&lt;&gt;"",IF($C114&lt;&gt;"TBA",AL$2/114,0),SUMIFS('HOURS&amp;CYCLES INPUT'!$F$2:$F$9999,'HOURS&amp;CYCLES INPUT'!$C$2:$C$9999,'QUALIFIED EFH'!$C114,'HOURS&amp;CYCLES INPUT'!$D$2:$D$9999,'QUALIFIED EFH'!AL$4,'HOURS&amp;CYCLES INPUT'!$E$2:$E$9999,'QUALIFIED EFH'!AL$5))</f>
        <v>0</v>
      </c>
      <c r="AM114" s="476">
        <f>IF(AM$2&lt;&gt;"",IF($C114&lt;&gt;"TBA",AM$2/114,0),SUMIFS('HOURS&amp;CYCLES INPUT'!$F$2:$F$9999,'HOURS&amp;CYCLES INPUT'!$C$2:$C$9999,'QUALIFIED EFH'!$C114,'HOURS&amp;CYCLES INPUT'!$D$2:$D$9999,'QUALIFIED EFH'!AM$4,'HOURS&amp;CYCLES INPUT'!$E$2:$E$9999,'QUALIFIED EFH'!AM$5))</f>
        <v>0</v>
      </c>
      <c r="AN114" s="476">
        <f>IF(AN$2&lt;&gt;"",IF($C114&lt;&gt;"TBA",AN$2/114,0),SUMIFS('HOURS&amp;CYCLES INPUT'!$F$2:$F$9999,'HOURS&amp;CYCLES INPUT'!$C$2:$C$9999,'QUALIFIED EFH'!$C114,'HOURS&amp;CYCLES INPUT'!$D$2:$D$9999,'QUALIFIED EFH'!AN$4,'HOURS&amp;CYCLES INPUT'!$E$2:$E$9999,'QUALIFIED EFH'!AN$5))</f>
        <v>72.98</v>
      </c>
      <c r="AO114" s="476">
        <f>IF(AO$2&lt;&gt;"",IF($C114&lt;&gt;"TBA",AO$2/114,0),SUMIFS('HOURS&amp;CYCLES INPUT'!$F$2:$F$9999,'HOURS&amp;CYCLES INPUT'!$C$2:$C$9999,'QUALIFIED EFH'!$C114,'HOURS&amp;CYCLES INPUT'!$D$2:$D$9999,'QUALIFIED EFH'!AO$4,'HOURS&amp;CYCLES INPUT'!$E$2:$E$9999,'QUALIFIED EFH'!AO$5))</f>
        <v>319.37</v>
      </c>
      <c r="AP114" s="476">
        <f>IF(AP$2&lt;&gt;"",IF($C114&lt;&gt;"TBA",AP$2/114,0),SUMIFS('HOURS&amp;CYCLES INPUT'!$F$2:$F$9999,'HOURS&amp;CYCLES INPUT'!$C$2:$C$9999,'QUALIFIED EFH'!$C114,'HOURS&amp;CYCLES INPUT'!$D$2:$D$9999,'QUALIFIED EFH'!AP$4,'HOURS&amp;CYCLES INPUT'!$E$2:$E$9999,'QUALIFIED EFH'!AP$5))</f>
        <v>298.76</v>
      </c>
      <c r="AQ114" s="476">
        <f>IF(AQ$2&lt;&gt;"",IF($C114&lt;&gt;"TBA",AQ$2/114,0),SUMIFS('HOURS&amp;CYCLES INPUT'!$F$2:$F$9999,'HOURS&amp;CYCLES INPUT'!$C$2:$C$9999,'QUALIFIED EFH'!$C114,'HOURS&amp;CYCLES INPUT'!$D$2:$D$9999,'QUALIFIED EFH'!AQ$4,'HOURS&amp;CYCLES INPUT'!$E$2:$E$9999,'QUALIFIED EFH'!AQ$5))</f>
        <v>268.11</v>
      </c>
      <c r="AR114" s="476">
        <f>IF(AR$2&lt;&gt;"",IF($C114&lt;&gt;"TBA",AR$2/114,0),SUMIFS('HOURS&amp;CYCLES INPUT'!$F$2:$F$9999,'HOURS&amp;CYCLES INPUT'!$C$2:$C$9999,'QUALIFIED EFH'!$C114,'HOURS&amp;CYCLES INPUT'!$D$2:$D$9999,'QUALIFIED EFH'!AR$4,'HOURS&amp;CYCLES INPUT'!$E$2:$E$9999,'QUALIFIED EFH'!AR$5))</f>
        <v>0</v>
      </c>
      <c r="AS114" s="476">
        <f>IF(AS$2&lt;&gt;"",IF($C114&lt;&gt;"TBA",AS$2/114,0),SUMIFS('HOURS&amp;CYCLES INPUT'!$F$2:$F$9999,'HOURS&amp;CYCLES INPUT'!$C$2:$C$9999,'QUALIFIED EFH'!$C114,'HOURS&amp;CYCLES INPUT'!$D$2:$D$9999,'QUALIFIED EFH'!AS$4,'HOURS&amp;CYCLES INPUT'!$E$2:$E$9999,'QUALIFIED EFH'!AS$5))</f>
        <v>0</v>
      </c>
      <c r="AT114" s="476">
        <f>IF(AT$2&lt;&gt;"",IF($C114&lt;&gt;"TBA",AT$2/114,0),SUMIFS('HOURS&amp;CYCLES INPUT'!$F$2:$F$9999,'HOURS&amp;CYCLES INPUT'!$C$2:$C$9999,'QUALIFIED EFH'!$C114,'HOURS&amp;CYCLES INPUT'!$D$2:$D$9999,'QUALIFIED EFH'!AT$4,'HOURS&amp;CYCLES INPUT'!$E$2:$E$9999,'QUALIFIED EFH'!AT$5))</f>
        <v>0</v>
      </c>
      <c r="AU114" s="476">
        <f>IF(AU$2&lt;&gt;"",IF($C114&lt;&gt;"TBA",AU$2/114,0),SUMIFS('HOURS&amp;CYCLES INPUT'!$F$2:$F$9999,'HOURS&amp;CYCLES INPUT'!$C$2:$C$9999,'QUALIFIED EFH'!$C114,'HOURS&amp;CYCLES INPUT'!$D$2:$D$9999,'QUALIFIED EFH'!AU$4,'HOURS&amp;CYCLES INPUT'!$E$2:$E$9999,'QUALIFIED EFH'!AU$5))</f>
        <v>39.299999999999997</v>
      </c>
      <c r="AV114" s="476">
        <f>IF(AV$2&lt;&gt;"",IF($C114&lt;&gt;"TBA",AV$2/114,0),SUMIFS('HOURS&amp;CYCLES INPUT'!$F$2:$F$9999,'HOURS&amp;CYCLES INPUT'!$C$2:$C$9999,'QUALIFIED EFH'!$C114,'HOURS&amp;CYCLES INPUT'!$D$2:$D$9999,'QUALIFIED EFH'!AV$4,'HOURS&amp;CYCLES INPUT'!$E$2:$E$9999,'QUALIFIED EFH'!AV$5))</f>
        <v>133.9</v>
      </c>
      <c r="AW114" s="476">
        <f>IF(AW$2&lt;&gt;"",IF($C114&lt;&gt;"TBA",AW$2/114,0),SUMIFS('HOURS&amp;CYCLES INPUT'!$F$2:$F$9999,'HOURS&amp;CYCLES INPUT'!$C$2:$C$9999,'QUALIFIED EFH'!$C114,'HOURS&amp;CYCLES INPUT'!$D$2:$D$9999,'QUALIFIED EFH'!AW$4,'HOURS&amp;CYCLES INPUT'!$E$2:$E$9999,'QUALIFIED EFH'!AW$5))</f>
        <v>115.77</v>
      </c>
      <c r="AX114" s="476">
        <f>IF(AX$2&lt;&gt;"",IF($C114&lt;&gt;"TBA",AX$2/114,0),SUMIFS('HOURS&amp;CYCLES INPUT'!$F$2:$F$9999,'HOURS&amp;CYCLES INPUT'!$C$2:$C$9999,'QUALIFIED EFH'!$C114,'HOURS&amp;CYCLES INPUT'!$D$2:$D$9999,'QUALIFIED EFH'!AX$4,'HOURS&amp;CYCLES INPUT'!$E$2:$E$9999,'QUALIFIED EFH'!AX$5))</f>
        <v>32.22</v>
      </c>
      <c r="AY114" s="476">
        <f>IF(AY$2&lt;&gt;"",IF($C114&lt;&gt;"TBA",AY$2/114,0),SUMIFS('HOURS&amp;CYCLES INPUT'!$F$2:$F$9999,'HOURS&amp;CYCLES INPUT'!$C$2:$C$9999,'QUALIFIED EFH'!$C114,'HOURS&amp;CYCLES INPUT'!$D$2:$D$9999,'QUALIFIED EFH'!AY$4,'HOURS&amp;CYCLES INPUT'!$E$2:$E$9999,'QUALIFIED EFH'!AY$5))</f>
        <v>0</v>
      </c>
      <c r="AZ114" s="476">
        <f>IF(AZ$2&lt;&gt;"",IF($C114&lt;&gt;"TBA",AZ$2/114,0),SUMIFS('HOURS&amp;CYCLES INPUT'!$F$2:$F$9999,'HOURS&amp;CYCLES INPUT'!$C$2:$C$9999,'QUALIFIED EFH'!$C114,'HOURS&amp;CYCLES INPUT'!$D$2:$D$9999,'QUALIFIED EFH'!AZ$4,'HOURS&amp;CYCLES INPUT'!$E$2:$E$9999,'QUALIFIED EFH'!AZ$5))</f>
        <v>0</v>
      </c>
      <c r="BA114" s="476">
        <f>IF(BA$2&lt;&gt;"",IF($C114&lt;&gt;"TBA",BA$2/114,0),SUMIFS('HOURS&amp;CYCLES INPUT'!$F$2:$F$9999,'HOURS&amp;CYCLES INPUT'!$C$2:$C$9999,'QUALIFIED EFH'!$C114,'HOURS&amp;CYCLES INPUT'!$D$2:$D$9999,'QUALIFIED EFH'!BA$4,'HOURS&amp;CYCLES INPUT'!$E$2:$E$9999,'QUALIFIED EFH'!BA$5))</f>
        <v>0</v>
      </c>
      <c r="BB114" s="476">
        <f>IF(BB$2&lt;&gt;"",IF($C114&lt;&gt;"TBA",BB$2/114,0),SUMIFS('HOURS&amp;CYCLES INPUT'!$F$2:$F$9999,'HOURS&amp;CYCLES INPUT'!$C$2:$C$9999,'QUALIFIED EFH'!$C114,'HOURS&amp;CYCLES INPUT'!$D$2:$D$9999,'QUALIFIED EFH'!BB$4,'HOURS&amp;CYCLES INPUT'!$E$2:$E$9999,'QUALIFIED EFH'!BB$5))</f>
        <v>0</v>
      </c>
      <c r="BC114" s="476">
        <f>IF(BC$2&lt;&gt;"",IF($C114&lt;&gt;"TBA",BC$2/114,0),SUMIFS('HOURS&amp;CYCLES INPUT'!$F$2:$F$9999,'HOURS&amp;CYCLES INPUT'!$C$2:$C$9999,'QUALIFIED EFH'!$C114,'HOURS&amp;CYCLES INPUT'!$D$2:$D$9999,'QUALIFIED EFH'!BC$4,'HOURS&amp;CYCLES INPUT'!$E$2:$E$9999,'QUALIFIED EFH'!BC$5))</f>
        <v>0</v>
      </c>
      <c r="BD114" s="476">
        <f>IF(BD$2&lt;&gt;"",IF($C114&lt;&gt;"TBA",BD$2/114,0),SUMIFS('HOURS&amp;CYCLES INPUT'!$F$2:$F$9999,'HOURS&amp;CYCLES INPUT'!$C$2:$C$9999,'QUALIFIED EFH'!$C114,'HOURS&amp;CYCLES INPUT'!$D$2:$D$9999,'QUALIFIED EFH'!BD$4,'HOURS&amp;CYCLES INPUT'!$E$2:$E$9999,'QUALIFIED EFH'!BD$5))</f>
        <v>42.96</v>
      </c>
      <c r="BE114" s="476">
        <f>IF(BE$2&lt;&gt;"",IF($C114&lt;&gt;"TBA",BE$2/114,0),SUMIFS('HOURS&amp;CYCLES INPUT'!$F$2:$F$9999,'HOURS&amp;CYCLES INPUT'!$C$2:$C$9999,'QUALIFIED EFH'!$C114,'HOURS&amp;CYCLES INPUT'!$D$2:$D$9999,'QUALIFIED EFH'!BE$4,'HOURS&amp;CYCLES INPUT'!$E$2:$E$9999,'QUALIFIED EFH'!BE$5))</f>
        <v>153.41999999999999</v>
      </c>
      <c r="BF114" s="476">
        <f>IF(BF$2&lt;&gt;"",IF($C114&lt;&gt;"TBA",BF$2/114,0),SUMIFS('HOURS&amp;CYCLES INPUT'!$F$2:$F$9999,'HOURS&amp;CYCLES INPUT'!$C$2:$C$9999,'QUALIFIED EFH'!$C114,'HOURS&amp;CYCLES INPUT'!$D$2:$D$9999,'QUALIFIED EFH'!BF$4,'HOURS&amp;CYCLES INPUT'!$E$2:$E$9999,'QUALIFIED EFH'!BF$5))</f>
        <v>148.47999999999999</v>
      </c>
      <c r="BG114" s="476">
        <f>IF(BG$2&lt;&gt;"",IF($C114&lt;&gt;"TBA",BG$2/114,0),SUMIFS('HOURS&amp;CYCLES INPUT'!$F$2:$F$9999,'HOURS&amp;CYCLES INPUT'!$C$2:$C$9999,'QUALIFIED EFH'!$C114,'HOURS&amp;CYCLES INPUT'!$D$2:$D$9999,'QUALIFIED EFH'!BG$4,'HOURS&amp;CYCLES INPUT'!$E$2:$E$9999,'QUALIFIED EFH'!BG$5))</f>
        <v>226.79</v>
      </c>
      <c r="BH114" s="476">
        <f>IF(BH$2&lt;&gt;"",IF($C114&lt;&gt;"TBA",BH$2/114,0),SUMIFS('HOURS&amp;CYCLES INPUT'!$F$2:$F$9999,'HOURS&amp;CYCLES INPUT'!$C$2:$C$9999,'QUALIFIED EFH'!$C114,'HOURS&amp;CYCLES INPUT'!$D$2:$D$9999,'QUALIFIED EFH'!BH$4,'HOURS&amp;CYCLES INPUT'!$E$2:$E$9999,'QUALIFIED EFH'!BH$5))</f>
        <v>291.51</v>
      </c>
      <c r="BI114" s="476">
        <f>IF(BI$2&lt;&gt;"",IF($C114&lt;&gt;"TBA",BI$2/114,0),SUMIFS('HOURS&amp;CYCLES INPUT'!$F$2:$F$9999,'HOURS&amp;CYCLES INPUT'!$C$2:$C$9999,'QUALIFIED EFH'!$C114,'HOURS&amp;CYCLES INPUT'!$D$2:$D$9999,'QUALIFIED EFH'!BI$4,'HOURS&amp;CYCLES INPUT'!$E$2:$E$9999,'QUALIFIED EFH'!BI$5))</f>
        <v>256.64999999999998</v>
      </c>
      <c r="BJ114" s="476">
        <f>IF(BJ$2&lt;&gt;"",IF($C114&lt;&gt;"TBA",BJ$2/114,0),SUMIFS('HOURS&amp;CYCLES INPUT'!$F$2:$F$9999,'HOURS&amp;CYCLES INPUT'!$C$2:$C$9999,'QUALIFIED EFH'!$C114,'HOURS&amp;CYCLES INPUT'!$D$2:$D$9999,'QUALIFIED EFH'!BJ$4,'HOURS&amp;CYCLES INPUT'!$E$2:$E$9999,'QUALIFIED EFH'!BJ$5))</f>
        <v>273.91000000000003</v>
      </c>
      <c r="BK114" s="476">
        <f>IF(BK$2&lt;&gt;"",IF($C114&lt;&gt;"TBA",BK$2/114,0),SUMIFS('HOURS&amp;CYCLES INPUT'!$F$2:$F$9999,'HOURS&amp;CYCLES INPUT'!$C$2:$C$9999,'QUALIFIED EFH'!$C114,'HOURS&amp;CYCLES INPUT'!$D$2:$D$9999,'QUALIFIED EFH'!BK$4,'HOURS&amp;CYCLES INPUT'!$E$2:$E$9999,'QUALIFIED EFH'!BK$5))</f>
        <v>404.83</v>
      </c>
      <c r="BL114" s="476">
        <f>IF(BL$2&lt;&gt;"",IF($C114&lt;&gt;"TBA",BL$2/114,0),SUMIFS('HOURS&amp;CYCLES INPUT'!$F$2:$F$9999,'HOURS&amp;CYCLES INPUT'!$C$2:$C$9999,'QUALIFIED EFH'!$C114,'HOURS&amp;CYCLES INPUT'!$D$2:$D$9999,'QUALIFIED EFH'!BL$4,'HOURS&amp;CYCLES INPUT'!$E$2:$E$9999,'QUALIFIED EFH'!BL$5))</f>
        <v>334.55</v>
      </c>
      <c r="BM114" s="476">
        <f>IF(BM$2&lt;&gt;"",IF($C114&lt;&gt;"TBA",BM$2/114,0),SUMIFS('HOURS&amp;CYCLES INPUT'!$F$2:$F$9999,'HOURS&amp;CYCLES INPUT'!$C$2:$C$9999,'QUALIFIED EFH'!$C114,'HOURS&amp;CYCLES INPUT'!$D$2:$D$9999,'QUALIFIED EFH'!BM$4,'HOURS&amp;CYCLES INPUT'!$E$2:$E$9999,'QUALIFIED EFH'!BM$5))</f>
        <v>381.41</v>
      </c>
      <c r="BN114" s="476">
        <f>IF(BN$2&lt;&gt;"",IF($C114&lt;&gt;"TBA",BN$2/114,0),SUMIFS('HOURS&amp;CYCLES INPUT'!$F$2:$F$9999,'HOURS&amp;CYCLES INPUT'!$C$2:$C$9999,'QUALIFIED EFH'!$C114,'HOURS&amp;CYCLES INPUT'!$D$2:$D$9999,'QUALIFIED EFH'!BN$4,'HOURS&amp;CYCLES INPUT'!$E$2:$E$9999,'QUALIFIED EFH'!BN$5))</f>
        <v>325.89</v>
      </c>
      <c r="BO114" s="476">
        <f>IF(BO$2&lt;&gt;"",IF($C114&lt;&gt;"TBA",BO$2/114,0),SUMIFS('HOURS&amp;CYCLES INPUT'!$F$2:$F$9999,'HOURS&amp;CYCLES INPUT'!$C$2:$C$9999,'QUALIFIED EFH'!$C114,'HOURS&amp;CYCLES INPUT'!$D$2:$D$9999,'QUALIFIED EFH'!BO$4,'HOURS&amp;CYCLES INPUT'!$E$2:$E$9999,'QUALIFIED EFH'!BO$5))</f>
        <v>280.16000000000003</v>
      </c>
      <c r="BP114" s="476">
        <f>IF(BP$2&lt;&gt;"",IF($C114&lt;&gt;"TBA",BP$2/114,0),SUMIFS('HOURS&amp;CYCLES INPUT'!$F$2:$F$9999,'HOURS&amp;CYCLES INPUT'!$C$2:$C$9999,'QUALIFIED EFH'!$C114,'HOURS&amp;CYCLES INPUT'!$D$2:$D$9999,'QUALIFIED EFH'!BP$4,'HOURS&amp;CYCLES INPUT'!$E$2:$E$9999,'QUALIFIED EFH'!BP$5))</f>
        <v>321.27</v>
      </c>
      <c r="BQ114" s="476">
        <f>IF(BQ$2&lt;&gt;"",IF($C114&lt;&gt;"TBA",BQ$2/114,0),SUMIFS('HOURS&amp;CYCLES INPUT'!$F$2:$F$9999,'HOURS&amp;CYCLES INPUT'!$C$2:$C$9999,'QUALIFIED EFH'!$C114,'HOURS&amp;CYCLES INPUT'!$D$2:$D$9999,'QUALIFIED EFH'!BQ$4,'HOURS&amp;CYCLES INPUT'!$E$2:$E$9999,'QUALIFIED EFH'!BQ$5))</f>
        <v>392.6</v>
      </c>
      <c r="BR114" s="476">
        <f>IF(BR$2&lt;&gt;"",IF($C114&lt;&gt;"TBA",BR$2/114,0),SUMIFS('HOURS&amp;CYCLES INPUT'!$F$2:$F$9999,'HOURS&amp;CYCLES INPUT'!$C$2:$C$9999,'QUALIFIED EFH'!$C114,'HOURS&amp;CYCLES INPUT'!$D$2:$D$9999,'QUALIFIED EFH'!BR$4,'HOURS&amp;CYCLES INPUT'!$E$2:$E$9999,'QUALIFIED EFH'!BR$5))</f>
        <v>332.85</v>
      </c>
      <c r="BS114" s="476">
        <f>IF(BS$2&lt;&gt;"",IF($C114&lt;&gt;"TBA",BS$2/114,0),SUMIFS('HOURS&amp;CYCLES INPUT'!$F$2:$F$9999,'HOURS&amp;CYCLES INPUT'!$C$2:$C$9999,'QUALIFIED EFH'!$C114,'HOURS&amp;CYCLES INPUT'!$D$2:$D$9999,'QUALIFIED EFH'!BS$4,'HOURS&amp;CYCLES INPUT'!$E$2:$E$9999,'QUALIFIED EFH'!BS$5))</f>
        <v>449.54</v>
      </c>
      <c r="BT114" s="476">
        <f>IF(BT$2&lt;&gt;"",IF($C114&lt;&gt;"TBA",BT$2/114,0),SUMIFS('HOURS&amp;CYCLES INPUT'!$F$2:$F$9999,'HOURS&amp;CYCLES INPUT'!$C$2:$C$9999,'QUALIFIED EFH'!$C114,'HOURS&amp;CYCLES INPUT'!$D$2:$D$9999,'QUALIFIED EFH'!BT$4,'HOURS&amp;CYCLES INPUT'!$E$2:$E$9999,'QUALIFIED EFH'!BT$5))</f>
        <v>447.6</v>
      </c>
      <c r="BU114" s="476">
        <f>IF(BU$2&lt;&gt;"",IF($C114&lt;&gt;"TBA",BU$2/114,0),SUMIFS('HOURS&amp;CYCLES INPUT'!$F$2:$F$9999,'HOURS&amp;CYCLES INPUT'!$C$2:$C$9999,'QUALIFIED EFH'!$C114,'HOURS&amp;CYCLES INPUT'!$D$2:$D$9999,'QUALIFIED EFH'!BU$4,'HOURS&amp;CYCLES INPUT'!$E$2:$E$9999,'QUALIFIED EFH'!BU$5))</f>
        <v>414.63</v>
      </c>
      <c r="BV114" s="476">
        <f>IF(BV$2&lt;&gt;"",IF($C114&lt;&gt;"TBA",BV$2/114,0),SUMIFS('HOURS&amp;CYCLES INPUT'!$F$2:$F$9999,'HOURS&amp;CYCLES INPUT'!$C$2:$C$9999,'QUALIFIED EFH'!$C114,'HOURS&amp;CYCLES INPUT'!$D$2:$D$9999,'QUALIFIED EFH'!BV$4,'HOURS&amp;CYCLES INPUT'!$E$2:$E$9999,'QUALIFIED EFH'!BV$5))</f>
        <v>389.57</v>
      </c>
      <c r="BW114" s="476">
        <f>IF(BW$2&lt;&gt;"",IF($C114&lt;&gt;"TBA",BW$2/114,0),SUMIFS('HOURS&amp;CYCLES INPUT'!$F$2:$F$9999,'HOURS&amp;CYCLES INPUT'!$C$2:$C$9999,'QUALIFIED EFH'!$C114,'HOURS&amp;CYCLES INPUT'!$D$2:$D$9999,'QUALIFIED EFH'!BW$4,'HOURS&amp;CYCLES INPUT'!$E$2:$E$9999,'QUALIFIED EFH'!BW$5))</f>
        <v>451.31</v>
      </c>
      <c r="BX114" s="476">
        <f>IF(BX$2&lt;&gt;"",IF($C114&lt;&gt;"TBA",BX$2/114,0),SUMIFS('HOURS&amp;CYCLES INPUT'!$F$2:$F$9999,'HOURS&amp;CYCLES INPUT'!$C$2:$C$9999,'QUALIFIED EFH'!$C114,'HOURS&amp;CYCLES INPUT'!$D$2:$D$9999,'QUALIFIED EFH'!BX$4,'HOURS&amp;CYCLES INPUT'!$E$2:$E$9999,'QUALIFIED EFH'!BX$5))</f>
        <v>404.52</v>
      </c>
      <c r="BY114" s="476">
        <f>IF(BY$2&lt;&gt;"",IF($C114&lt;&gt;"TBA",BY$2/114,0),SUMIFS('HOURS&amp;CYCLES INPUT'!$F$2:$F$9999,'HOURS&amp;CYCLES INPUT'!$C$2:$C$9999,'QUALIFIED EFH'!$C114,'HOURS&amp;CYCLES INPUT'!$D$2:$D$9999,'QUALIFIED EFH'!BY$4,'HOURS&amp;CYCLES INPUT'!$E$2:$E$9999,'QUALIFIED EFH'!BY$5))</f>
        <v>475.08</v>
      </c>
      <c r="BZ114" s="476">
        <f>IF(BZ$2&lt;&gt;"",IF($C114&lt;&gt;"TBA",BZ$2/114,0),SUMIFS('HOURS&amp;CYCLES INPUT'!$F$2:$F$9999,'HOURS&amp;CYCLES INPUT'!$C$2:$C$9999,'QUALIFIED EFH'!$C114,'HOURS&amp;CYCLES INPUT'!$D$2:$D$9999,'QUALIFIED EFH'!BZ$4,'HOURS&amp;CYCLES INPUT'!$E$2:$E$9999,'QUALIFIED EFH'!BZ$5))</f>
        <v>383.62</v>
      </c>
      <c r="CA114" s="476">
        <f>IF(CA$2&lt;&gt;"",IF($C114&lt;&gt;"TBA",CA$2/114,0),SUMIFS('HOURS&amp;CYCLES INPUT'!$F$2:$F$9999,'HOURS&amp;CYCLES INPUT'!$C$2:$C$9999,'QUALIFIED EFH'!$C114,'HOURS&amp;CYCLES INPUT'!$D$2:$D$9999,'QUALIFIED EFH'!CA$4,'HOURS&amp;CYCLES INPUT'!$E$2:$E$9999,'QUALIFIED EFH'!CA$5))</f>
        <v>393.83</v>
      </c>
      <c r="CB114" s="476">
        <f>IF(CB$2&lt;&gt;"",IF($C114&lt;&gt;"TBA",CB$2/114,0),SUMIFS('HOURS&amp;CYCLES INPUT'!$F$2:$F$9999,'HOURS&amp;CYCLES INPUT'!$C$2:$C$9999,'QUALIFIED EFH'!$C114,'HOURS&amp;CYCLES INPUT'!$D$2:$D$9999,'QUALIFIED EFH'!CB$4,'HOURS&amp;CYCLES INPUT'!$E$2:$E$9999,'QUALIFIED EFH'!CB$5))</f>
        <v>105.65</v>
      </c>
      <c r="CC114" s="476">
        <f>IF(CC$2&lt;&gt;"",IF($C114&lt;&gt;"TBA",CC$2/114,0),SUMIFS('HOURS&amp;CYCLES INPUT'!$F$2:$F$9999,'HOURS&amp;CYCLES INPUT'!$C$2:$C$9999,'QUALIFIED EFH'!$C114,'HOURS&amp;CYCLES INPUT'!$D$2:$D$9999,'QUALIFIED EFH'!CC$4,'HOURS&amp;CYCLES INPUT'!$E$2:$E$9999,'QUALIFIED EFH'!CC$5))</f>
        <v>192.5</v>
      </c>
      <c r="CD114" s="476">
        <f>IF(CD$2&lt;&gt;"",IF($C114&lt;&gt;"TBA",CD$2/114,0),SUMIFS('HOURS&amp;CYCLES INPUT'!$F$2:$F$9999,'HOURS&amp;CYCLES INPUT'!$C$2:$C$9999,'QUALIFIED EFH'!$C114,'HOURS&amp;CYCLES INPUT'!$D$2:$D$9999,'QUALIFIED EFH'!CD$4,'HOURS&amp;CYCLES INPUT'!$E$2:$E$9999,'QUALIFIED EFH'!CD$5))</f>
        <v>434.12</v>
      </c>
      <c r="CE114" s="476">
        <f>IF(CE$2&lt;&gt;"",IF($C114&lt;&gt;"TBA",CE$2/114,0),SUMIFS('HOURS&amp;CYCLES INPUT'!$F$2:$F$9999,'HOURS&amp;CYCLES INPUT'!$C$2:$C$9999,'QUALIFIED EFH'!$C114,'HOURS&amp;CYCLES INPUT'!$D$2:$D$9999,'QUALIFIED EFH'!CE$4,'HOURS&amp;CYCLES INPUT'!$E$2:$E$9999,'QUALIFIED EFH'!CE$5))</f>
        <v>425.33</v>
      </c>
      <c r="CF114" s="476">
        <f>IF(CF$2&lt;&gt;"",IF($C114&lt;&gt;"TBA",CF$2/114,0),SUMIFS('HOURS&amp;CYCLES INPUT'!$F$2:$F$9999,'HOURS&amp;CYCLES INPUT'!$C$2:$C$9999,'QUALIFIED EFH'!$C114,'HOURS&amp;CYCLES INPUT'!$D$2:$D$9999,'QUALIFIED EFH'!CF$4,'HOURS&amp;CYCLES INPUT'!$E$2:$E$9999,'QUALIFIED EFH'!CF$5))</f>
        <v>434.7</v>
      </c>
      <c r="CG114" s="476">
        <f>IF(CG$2&lt;&gt;"",IF($C114&lt;&gt;"TBA",CG$2/114,0),SUMIFS('HOURS&amp;CYCLES INPUT'!$F$2:$F$9999,'HOURS&amp;CYCLES INPUT'!$C$2:$C$9999,'QUALIFIED EFH'!$C114,'HOURS&amp;CYCLES INPUT'!$D$2:$D$9999,'QUALIFIED EFH'!CG$4,'HOURS&amp;CYCLES INPUT'!$E$2:$E$9999,'QUALIFIED EFH'!CG$5))</f>
        <v>400.62</v>
      </c>
      <c r="CH114" s="476">
        <f>IF(CH$2&lt;&gt;"",IF($C114&lt;&gt;"TBA",CH$2/114,0),SUMIFS('HOURS&amp;CYCLES INPUT'!$F$2:$F$9999,'HOURS&amp;CYCLES INPUT'!$C$2:$C$9999,'QUALIFIED EFH'!$C114,'HOURS&amp;CYCLES INPUT'!$D$2:$D$9999,'QUALIFIED EFH'!CH$4,'HOURS&amp;CYCLES INPUT'!$E$2:$E$9999,'QUALIFIED EFH'!CH$5))</f>
        <v>458.78</v>
      </c>
      <c r="CI114" s="476">
        <f>IF(CI$2&lt;&gt;"",IF($C114&lt;&gt;"TBA",CI$2/114,0),SUMIFS('HOURS&amp;CYCLES INPUT'!$F$2:$F$9999,'HOURS&amp;CYCLES INPUT'!$C$2:$C$9999,'QUALIFIED EFH'!$C114,'HOURS&amp;CYCLES INPUT'!$D$2:$D$9999,'QUALIFIED EFH'!CI$4,'HOURS&amp;CYCLES INPUT'!$E$2:$E$9999,'QUALIFIED EFH'!CI$5))</f>
        <v>466.67</v>
      </c>
      <c r="CJ114" s="476">
        <f>IF(CJ$2&lt;&gt;"",IF($C114&lt;&gt;"TBA",CJ$2/114,0),SUMIFS('HOURS&amp;CYCLES INPUT'!$F$2:$F$9999,'HOURS&amp;CYCLES INPUT'!$C$2:$C$9999,'QUALIFIED EFH'!$C114,'HOURS&amp;CYCLES INPUT'!$D$2:$D$9999,'QUALIFIED EFH'!CJ$4,'HOURS&amp;CYCLES INPUT'!$E$2:$E$9999,'QUALIFIED EFH'!CJ$5))</f>
        <v>414.05</v>
      </c>
      <c r="CK114" s="476">
        <f>IF(CK$2&lt;&gt;"",IF($C114&lt;&gt;"TBA",CK$2/114,0),SUMIFS('HOURS&amp;CYCLES INPUT'!$F$2:$F$9999,'HOURS&amp;CYCLES INPUT'!$C$2:$C$9999,'QUALIFIED EFH'!$C114,'HOURS&amp;CYCLES INPUT'!$D$2:$D$9999,'QUALIFIED EFH'!CK$4,'HOURS&amp;CYCLES INPUT'!$E$2:$E$9999,'QUALIFIED EFH'!CK$5))</f>
        <v>362.43</v>
      </c>
      <c r="CL114" s="476">
        <f>IF(CL$2&lt;&gt;"",IF($C114&lt;&gt;"TBA",CL$2/114,0),SUMIFS('HOURS&amp;CYCLES INPUT'!$F$2:$F$9999,'HOURS&amp;CYCLES INPUT'!$C$2:$C$9999,'QUALIFIED EFH'!$C114,'HOURS&amp;CYCLES INPUT'!$D$2:$D$9999,'QUALIFIED EFH'!CL$4,'HOURS&amp;CYCLES INPUT'!$E$2:$E$9999,'QUALIFIED EFH'!CL$5))</f>
        <v>472.94</v>
      </c>
      <c r="CM114" s="476">
        <f>IF(CM$2&lt;&gt;"",IF($C114&lt;&gt;"TBA",CM$2/114,0),SUMIFS('HOURS&amp;CYCLES INPUT'!$F$2:$F$9999,'HOURS&amp;CYCLES INPUT'!$C$2:$C$9999,'QUALIFIED EFH'!$C114,'HOURS&amp;CYCLES INPUT'!$D$2:$D$9999,'QUALIFIED EFH'!CM$4,'HOURS&amp;CYCLES INPUT'!$E$2:$E$9999,'QUALIFIED EFH'!CM$5))</f>
        <v>150.69</v>
      </c>
      <c r="CN114" s="476">
        <f>IF(CN$2&lt;&gt;"",IF($C114&lt;&gt;"TBA",CN$2/114,0),SUMIFS('HOURS&amp;CYCLES INPUT'!$F$2:$F$9999,'HOURS&amp;CYCLES INPUT'!$C$2:$C$9999,'QUALIFIED EFH'!$C114,'HOURS&amp;CYCLES INPUT'!$D$2:$D$9999,'QUALIFIED EFH'!CN$4,'HOURS&amp;CYCLES INPUT'!$E$2:$E$9999,'QUALIFIED EFH'!CN$5))</f>
        <v>0</v>
      </c>
      <c r="CO114" s="476">
        <f>IF(CO$2&lt;&gt;"",IF($C114&lt;&gt;"TBA",CO$2/114,0),SUMIFS('HOURS&amp;CYCLES INPUT'!$F$2:$F$9999,'HOURS&amp;CYCLES INPUT'!$C$2:$C$9999,'QUALIFIED EFH'!$C114,'HOURS&amp;CYCLES INPUT'!$D$2:$D$9999,'QUALIFIED EFH'!CO$4,'HOURS&amp;CYCLES INPUT'!$E$2:$E$9999,'QUALIFIED EFH'!CO$5))</f>
        <v>0</v>
      </c>
      <c r="CP114" s="476">
        <f>IF(CP$2&lt;&gt;"",IF($C114&lt;&gt;"TBA",CP$2/114,0),SUMIFS('HOURS&amp;CYCLES INPUT'!$F$2:$F$9999,'HOURS&amp;CYCLES INPUT'!$C$2:$C$9999,'QUALIFIED EFH'!$C114,'HOURS&amp;CYCLES INPUT'!$D$2:$D$9999,'QUALIFIED EFH'!CP$4,'HOURS&amp;CYCLES INPUT'!$E$2:$E$9999,'QUALIFIED EFH'!CP$5))</f>
        <v>0</v>
      </c>
      <c r="CQ114" s="476">
        <f>IF(CQ$2&lt;&gt;"",IF($C114&lt;&gt;"TBA",CQ$2/114,0),SUMIFS('HOURS&amp;CYCLES INPUT'!$F$2:$F$9999,'HOURS&amp;CYCLES INPUT'!$C$2:$C$9999,'QUALIFIED EFH'!$C114,'HOURS&amp;CYCLES INPUT'!$D$2:$D$9999,'QUALIFIED EFH'!CQ$4,'HOURS&amp;CYCLES INPUT'!$E$2:$E$9999,'QUALIFIED EFH'!CQ$5))</f>
        <v>0</v>
      </c>
      <c r="CR114" s="476">
        <f>IF(CR$2&lt;&gt;"",IF($C114&lt;&gt;"TBA",CR$2/114,0),SUMIFS('HOURS&amp;CYCLES INPUT'!$F$2:$F$9999,'HOURS&amp;CYCLES INPUT'!$C$2:$C$9999,'QUALIFIED EFH'!$C114,'HOURS&amp;CYCLES INPUT'!$D$2:$D$9999,'QUALIFIED EFH'!CR$4,'HOURS&amp;CYCLES INPUT'!$E$2:$E$9999,'QUALIFIED EFH'!CR$5))</f>
        <v>0</v>
      </c>
      <c r="CS114" s="476">
        <f>IF(CS$2&lt;&gt;"",IF($C114&lt;&gt;"TBA",CS$2/114,0),SUMIFS('HOURS&amp;CYCLES INPUT'!$F$2:$F$9999,'HOURS&amp;CYCLES INPUT'!$C$2:$C$9999,'QUALIFIED EFH'!$C114,'HOURS&amp;CYCLES INPUT'!$D$2:$D$9999,'QUALIFIED EFH'!CS$4,'HOURS&amp;CYCLES INPUT'!$E$2:$E$9999,'QUALIFIED EFH'!CS$5))</f>
        <v>0</v>
      </c>
      <c r="CT114" s="476">
        <f>IF(CT$2&lt;&gt;"",IF($C114&lt;&gt;"TBA",CT$2/114,0),SUMIFS('HOURS&amp;CYCLES INPUT'!$F$2:$F$9999,'HOURS&amp;CYCLES INPUT'!$C$2:$C$9999,'QUALIFIED EFH'!$C114,'HOURS&amp;CYCLES INPUT'!$D$2:$D$9999,'QUALIFIED EFH'!CT$4,'HOURS&amp;CYCLES INPUT'!$E$2:$E$9999,'QUALIFIED EFH'!CT$5))</f>
        <v>0</v>
      </c>
      <c r="CU114" s="476">
        <f>IF(CU$2&lt;&gt;"",IF($C114&lt;&gt;"TBA",CU$2/114,0),SUMIFS('HOURS&amp;CYCLES INPUT'!$F$2:$F$9999,'HOURS&amp;CYCLES INPUT'!$C$2:$C$9999,'QUALIFIED EFH'!$C114,'HOURS&amp;CYCLES INPUT'!$D$2:$D$9999,'QUALIFIED EFH'!CU$4,'HOURS&amp;CYCLES INPUT'!$E$2:$E$9999,'QUALIFIED EFH'!CU$5))</f>
        <v>0</v>
      </c>
      <c r="CV114" s="476">
        <f>IF(CV$2&lt;&gt;"",IF($C114&lt;&gt;"TBA",CV$2/114,0),SUMIFS('HOURS&amp;CYCLES INPUT'!$F$2:$F$9999,'HOURS&amp;CYCLES INPUT'!$C$2:$C$9999,'QUALIFIED EFH'!$C114,'HOURS&amp;CYCLES INPUT'!$D$2:$D$9999,'QUALIFIED EFH'!CV$4,'HOURS&amp;CYCLES INPUT'!$E$2:$E$9999,'QUALIFIED EFH'!CV$5))</f>
        <v>0</v>
      </c>
      <c r="CW114" s="476">
        <f>IF(CW$2&lt;&gt;"",IF($C114&lt;&gt;"TBA",CW$2/114,0),SUMIFS('HOURS&amp;CYCLES INPUT'!$F$2:$F$9999,'HOURS&amp;CYCLES INPUT'!$C$2:$C$9999,'QUALIFIED EFH'!$C114,'HOURS&amp;CYCLES INPUT'!$D$2:$D$9999,'QUALIFIED EFH'!CW$4,'HOURS&amp;CYCLES INPUT'!$E$2:$E$9999,'QUALIFIED EFH'!CW$5))</f>
        <v>0</v>
      </c>
      <c r="CX114" s="476">
        <f>IF(CX$2&lt;&gt;"",IF($C114&lt;&gt;"TBA",CX$2/114,0),SUMIFS('HOURS&amp;CYCLES INPUT'!$F$2:$F$9999,'HOURS&amp;CYCLES INPUT'!$C$2:$C$9999,'QUALIFIED EFH'!$C114,'HOURS&amp;CYCLES INPUT'!$D$2:$D$9999,'QUALIFIED EFH'!CX$4,'HOURS&amp;CYCLES INPUT'!$E$2:$E$9999,'QUALIFIED EFH'!CX$5))</f>
        <v>0</v>
      </c>
      <c r="CY114" s="476">
        <f>IF(CY$2&lt;&gt;"",IF($C114&lt;&gt;"TBA",CY$2/114,0),SUMIFS('HOURS&amp;CYCLES INPUT'!$F$2:$F$9999,'HOURS&amp;CYCLES INPUT'!$C$2:$C$9999,'QUALIFIED EFH'!$C114,'HOURS&amp;CYCLES INPUT'!$D$2:$D$9999,'QUALIFIED EFH'!CY$4,'HOURS&amp;CYCLES INPUT'!$E$2:$E$9999,'QUALIFIED EFH'!CY$5))</f>
        <v>0</v>
      </c>
      <c r="CZ114" s="476">
        <f>IF(CZ$2&lt;&gt;"",IF($C114&lt;&gt;"TBA",CZ$2/114,0),SUMIFS('HOURS&amp;CYCLES INPUT'!$F$2:$F$9999,'HOURS&amp;CYCLES INPUT'!$C$2:$C$9999,'QUALIFIED EFH'!$C114,'HOURS&amp;CYCLES INPUT'!$D$2:$D$9999,'QUALIFIED EFH'!CZ$4,'HOURS&amp;CYCLES INPUT'!$E$2:$E$9999,'QUALIFIED EFH'!CZ$5))</f>
        <v>0</v>
      </c>
      <c r="DA114" s="476">
        <f>IF(DA$2&lt;&gt;"",IF($C114&lt;&gt;"TBA",DA$2/114,0),SUMIFS('HOURS&amp;CYCLES INPUT'!$F$2:$F$9999,'HOURS&amp;CYCLES INPUT'!$C$2:$C$9999,'QUALIFIED EFH'!$C114,'HOURS&amp;CYCLES INPUT'!$D$2:$D$9999,'QUALIFIED EFH'!DA$4,'HOURS&amp;CYCLES INPUT'!$E$2:$E$9999,'QUALIFIED EFH'!DA$5))</f>
        <v>320.01</v>
      </c>
      <c r="DB114" s="476">
        <f>IF(DB$2&lt;&gt;"",IF($C114&lt;&gt;"TBA",DB$2/114,0),SUMIFS('HOURS&amp;CYCLES INPUT'!$F$2:$F$9999,'HOURS&amp;CYCLES INPUT'!$C$2:$C$9999,'QUALIFIED EFH'!$C114,'HOURS&amp;CYCLES INPUT'!$D$2:$D$9999,'QUALIFIED EFH'!DB$4,'HOURS&amp;CYCLES INPUT'!$E$2:$E$9999,'QUALIFIED EFH'!DB$5))</f>
        <v>265.69</v>
      </c>
      <c r="DC114" s="476">
        <f>IF(DC$2&lt;&gt;"",IF($C114&lt;&gt;"TBA",DC$2/114,0),SUMIFS('HOURS&amp;CYCLES INPUT'!$F$2:$F$9999,'HOURS&amp;CYCLES INPUT'!$C$2:$C$9999,'QUALIFIED EFH'!$C114,'HOURS&amp;CYCLES INPUT'!$D$2:$D$9999,'QUALIFIED EFH'!DC$4,'HOURS&amp;CYCLES INPUT'!$E$2:$E$9999,'QUALIFIED EFH'!DC$5))</f>
        <v>0</v>
      </c>
      <c r="DD114" s="476">
        <f>IF(DD$2&lt;&gt;"",IF($C114&lt;&gt;"TBA",DD$2/114,0),SUMIFS('HOURS&amp;CYCLES INPUT'!$F$2:$F$9999,'HOURS&amp;CYCLES INPUT'!$C$2:$C$9999,'QUALIFIED EFH'!$C114,'HOURS&amp;CYCLES INPUT'!$D$2:$D$9999,'QUALIFIED EFH'!DD$4,'HOURS&amp;CYCLES INPUT'!$E$2:$E$9999,'QUALIFIED EFH'!DD$5))</f>
        <v>0</v>
      </c>
      <c r="DE114" s="476">
        <f>IF(DE$2&lt;&gt;"",IF($C114&lt;&gt;"TBA",DE$2/114,0),SUMIFS('HOURS&amp;CYCLES INPUT'!$F$2:$F$9999,'HOURS&amp;CYCLES INPUT'!$C$2:$C$9999,'QUALIFIED EFH'!$C114,'HOURS&amp;CYCLES INPUT'!$D$2:$D$9999,'QUALIFIED EFH'!DE$4,'HOURS&amp;CYCLES INPUT'!$E$2:$E$9999,'QUALIFIED EFH'!DE$5))</f>
        <v>38.57</v>
      </c>
      <c r="DF114" s="476">
        <f>IF(DF$2&lt;&gt;"",IF($C114&lt;&gt;"TBA",DF$2/114,0),SUMIFS('HOURS&amp;CYCLES INPUT'!$F$2:$F$9999,'HOURS&amp;CYCLES INPUT'!$C$2:$C$9999,'QUALIFIED EFH'!$C114,'HOURS&amp;CYCLES INPUT'!$D$2:$D$9999,'QUALIFIED EFH'!DF$4,'HOURS&amp;CYCLES INPUT'!$E$2:$E$9999,'QUALIFIED EFH'!DF$5))</f>
        <v>403.2</v>
      </c>
      <c r="DG114" s="476">
        <f>IF(DG$2&lt;&gt;"",IF($C114&lt;&gt;"TBA",DG$2/114,0),SUMIFS('HOURS&amp;CYCLES INPUT'!$F$2:$F$9999,'HOURS&amp;CYCLES INPUT'!$C$2:$C$9999,'QUALIFIED EFH'!$C114,'HOURS&amp;CYCLES INPUT'!$D$2:$D$9999,'QUALIFIED EFH'!DG$4,'HOURS&amp;CYCLES INPUT'!$E$2:$E$9999,'QUALIFIED EFH'!DG$5))</f>
        <v>454.03</v>
      </c>
      <c r="DH114" s="476">
        <f>IF(DH$2&lt;&gt;"",IF($C114&lt;&gt;"TBA",DH$2/114,0),SUMIFS('HOURS&amp;CYCLES INPUT'!$F$2:$F$9999,'HOURS&amp;CYCLES INPUT'!$C$2:$C$9999,'QUALIFIED EFH'!$C114,'HOURS&amp;CYCLES INPUT'!$D$2:$D$9999,'QUALIFIED EFH'!DH$4,'HOURS&amp;CYCLES INPUT'!$E$2:$E$9999,'QUALIFIED EFH'!DH$5))</f>
        <v>0</v>
      </c>
      <c r="DI114" s="476">
        <f>IF(DI$2&lt;&gt;"",IF($C114&lt;&gt;"TBA",DI$2/114,0),SUMIFS('HOURS&amp;CYCLES INPUT'!$F$2:$F$9999,'HOURS&amp;CYCLES INPUT'!$C$2:$C$9999,'QUALIFIED EFH'!$C114,'HOURS&amp;CYCLES INPUT'!$D$2:$D$9999,'QUALIFIED EFH'!DI$4,'HOURS&amp;CYCLES INPUT'!$E$2:$E$9999,'QUALIFIED EFH'!DI$5))</f>
        <v>0</v>
      </c>
      <c r="DJ114" s="476">
        <f>IF(DJ$2&lt;&gt;"",IF($C114&lt;&gt;"TBA",DJ$2/114,0),SUMIFS('HOURS&amp;CYCLES INPUT'!$F$2:$F$9999,'HOURS&amp;CYCLES INPUT'!$C$2:$C$9999,'QUALIFIED EFH'!$C114,'HOURS&amp;CYCLES INPUT'!$D$2:$D$9999,'QUALIFIED EFH'!DJ$4,'HOURS&amp;CYCLES INPUT'!$E$2:$E$9999,'QUALIFIED EFH'!DJ$5))</f>
        <v>0</v>
      </c>
      <c r="DK114" s="476">
        <f>IF(DK$2&lt;&gt;"",IF($C114&lt;&gt;"TBA",DK$2/114,0),SUMIFS('HOURS&amp;CYCLES INPUT'!$F$2:$F$9999,'HOURS&amp;CYCLES INPUT'!$C$2:$C$9999,'QUALIFIED EFH'!$C114,'HOURS&amp;CYCLES INPUT'!$D$2:$D$9999,'QUALIFIED EFH'!DK$4,'HOURS&amp;CYCLES INPUT'!$E$2:$E$9999,'QUALIFIED EFH'!DK$5))</f>
        <v>0</v>
      </c>
      <c r="DL114" s="476">
        <f>IF(DL$2&lt;&gt;"",IF($C114&lt;&gt;"TBA",DL$2/114,0),SUMIFS('HOURS&amp;CYCLES INPUT'!$F$2:$F$9999,'HOURS&amp;CYCLES INPUT'!$C$2:$C$9999,'QUALIFIED EFH'!$C114,'HOURS&amp;CYCLES INPUT'!$D$2:$D$9999,'QUALIFIED EFH'!DL$4,'HOURS&amp;CYCLES INPUT'!$E$2:$E$9999,'QUALIFIED EFH'!DL$5))</f>
        <v>0</v>
      </c>
      <c r="DM114" s="476">
        <f>IF(DM$2&lt;&gt;"",IF($C114&lt;&gt;"TBA",DM$2/114,0),SUMIFS('HOURS&amp;CYCLES INPUT'!$F$2:$F$9999,'HOURS&amp;CYCLES INPUT'!$C$2:$C$9999,'QUALIFIED EFH'!$C114,'HOURS&amp;CYCLES INPUT'!$D$2:$D$9999,'QUALIFIED EFH'!DM$4,'HOURS&amp;CYCLES INPUT'!$E$2:$E$9999,'QUALIFIED EFH'!DM$5))</f>
        <v>0</v>
      </c>
      <c r="DN114" s="476">
        <f>IF(DN$2&lt;&gt;"",IF($C114&lt;&gt;"TBA",DN$2/114,0),SUMIFS('HOURS&amp;CYCLES INPUT'!$F$2:$F$9999,'HOURS&amp;CYCLES INPUT'!$C$2:$C$9999,'QUALIFIED EFH'!$C114,'HOURS&amp;CYCLES INPUT'!$D$2:$D$9999,'QUALIFIED EFH'!DN$4,'HOURS&amp;CYCLES INPUT'!$E$2:$E$9999,'QUALIFIED EFH'!DN$5))</f>
        <v>0</v>
      </c>
      <c r="DO114" s="476">
        <f>IF(DO$2&lt;&gt;"",IF($C114&lt;&gt;"TBA",DO$2/114,0),SUMIFS('HOURS&amp;CYCLES INPUT'!$F$2:$F$9999,'HOURS&amp;CYCLES INPUT'!$C$2:$C$9999,'QUALIFIED EFH'!$C114,'HOURS&amp;CYCLES INPUT'!$D$2:$D$9999,'QUALIFIED EFH'!DO$4,'HOURS&amp;CYCLES INPUT'!$E$2:$E$9999,'QUALIFIED EFH'!DO$5))</f>
        <v>0</v>
      </c>
      <c r="DP114" s="476">
        <f>IF(DP$2&lt;&gt;"",IF($C114&lt;&gt;"TBA",DP$2/114,0),SUMIFS('HOURS&amp;CYCLES INPUT'!$F$2:$F$9999,'HOURS&amp;CYCLES INPUT'!$C$2:$C$9999,'QUALIFIED EFH'!$C114,'HOURS&amp;CYCLES INPUT'!$D$2:$D$9999,'QUALIFIED EFH'!DP$4,'HOURS&amp;CYCLES INPUT'!$E$2:$E$9999,'QUALIFIED EFH'!DP$5))</f>
        <v>0</v>
      </c>
      <c r="DQ114" s="476">
        <f>IF(DQ$2&lt;&gt;"",IF($C114&lt;&gt;"TBA",DQ$2/114,0),SUMIFS('HOURS&amp;CYCLES INPUT'!$F$2:$F$9999,'HOURS&amp;CYCLES INPUT'!$C$2:$C$9999,'QUALIFIED EFH'!$C114,'HOURS&amp;CYCLES INPUT'!$D$2:$D$9999,'QUALIFIED EFH'!DQ$4,'HOURS&amp;CYCLES INPUT'!$E$2:$E$9999,'QUALIFIED EFH'!DQ$5))</f>
        <v>0</v>
      </c>
      <c r="DR114" s="476">
        <f>IF(DR$2&lt;&gt;"",IF($C114&lt;&gt;"TBA",DR$2/114,0),SUMIFS('HOURS&amp;CYCLES INPUT'!$F$2:$F$9999,'HOURS&amp;CYCLES INPUT'!$C$2:$C$9999,'QUALIFIED EFH'!$C114,'HOURS&amp;CYCLES INPUT'!$D$2:$D$9999,'QUALIFIED EFH'!DR$4,'HOURS&amp;CYCLES INPUT'!$E$2:$E$9999,'QUALIFIED EFH'!DR$5))</f>
        <v>0</v>
      </c>
      <c r="DS114" s="476">
        <f>IF(DS$2&lt;&gt;"",IF($C114&lt;&gt;"TBA",DS$2/114,0),SUMIFS('HOURS&amp;CYCLES INPUT'!$F$2:$F$9999,'HOURS&amp;CYCLES INPUT'!$C$2:$C$9999,'QUALIFIED EFH'!$C114,'HOURS&amp;CYCLES INPUT'!$D$2:$D$9999,'QUALIFIED EFH'!DS$4,'HOURS&amp;CYCLES INPUT'!$E$2:$E$9999,'QUALIFIED EFH'!DS$5))</f>
        <v>0</v>
      </c>
      <c r="DT114" s="476">
        <f>IF(DT$2&lt;&gt;"",IF($C114&lt;&gt;"TBA",DT$2/114,0),SUMIFS('HOURS&amp;CYCLES INPUT'!$F$2:$F$9999,'HOURS&amp;CYCLES INPUT'!$C$2:$C$9999,'QUALIFIED EFH'!$C114,'HOURS&amp;CYCLES INPUT'!$D$2:$D$9999,'QUALIFIED EFH'!DT$4,'HOURS&amp;CYCLES INPUT'!$E$2:$E$9999,'QUALIFIED EFH'!DT$5))</f>
        <v>0</v>
      </c>
      <c r="DU114" s="476">
        <f>IF(DU$2&lt;&gt;"",IF($C114&lt;&gt;"TBA",DU$2/114,0),SUMIFS('HOURS&amp;CYCLES INPUT'!$F$2:$F$9999,'HOURS&amp;CYCLES INPUT'!$C$2:$C$9999,'QUALIFIED EFH'!$C114,'HOURS&amp;CYCLES INPUT'!$D$2:$D$9999,'QUALIFIED EFH'!DU$4,'HOURS&amp;CYCLES INPUT'!$E$2:$E$9999,'QUALIFIED EFH'!DU$5))</f>
        <v>0</v>
      </c>
      <c r="DV114" s="476">
        <f>IF(DV$2&lt;&gt;"",IF($C114&lt;&gt;"TBA",DV$2/114,0),SUMIFS('HOURS&amp;CYCLES INPUT'!$F$2:$F$9999,'HOURS&amp;CYCLES INPUT'!$C$2:$C$9999,'QUALIFIED EFH'!$C114,'HOURS&amp;CYCLES INPUT'!$D$2:$D$9999,'QUALIFIED EFH'!DV$4,'HOURS&amp;CYCLES INPUT'!$E$2:$E$9999,'QUALIFIED EFH'!DV$5))</f>
        <v>0</v>
      </c>
      <c r="DW114" s="476">
        <f>IF(DW$2&lt;&gt;"",IF($C114&lt;&gt;"TBA",DW$2/114,0),SUMIFS('HOURS&amp;CYCLES INPUT'!$F$2:$F$9999,'HOURS&amp;CYCLES INPUT'!$C$2:$C$9999,'QUALIFIED EFH'!$C114,'HOURS&amp;CYCLES INPUT'!$D$2:$D$9999,'QUALIFIED EFH'!DW$4,'HOURS&amp;CYCLES INPUT'!$E$2:$E$9999,'QUALIFIED EFH'!DW$5))</f>
        <v>0</v>
      </c>
      <c r="DX114" s="476">
        <f>IF(DX$2&lt;&gt;"",IF($C114&lt;&gt;"TBA",DX$2/114,0),SUMIFS('HOURS&amp;CYCLES INPUT'!$F$2:$F$9999,'HOURS&amp;CYCLES INPUT'!$C$2:$C$9999,'QUALIFIED EFH'!$C114,'HOURS&amp;CYCLES INPUT'!$D$2:$D$9999,'QUALIFIED EFH'!DX$4,'HOURS&amp;CYCLES INPUT'!$E$2:$E$9999,'QUALIFIED EFH'!DX$5))</f>
        <v>0</v>
      </c>
      <c r="DY114" s="476">
        <f>IF(DY$2&lt;&gt;"",IF($C114&lt;&gt;"TBA",DY$2/114,0),SUMIFS('HOURS&amp;CYCLES INPUT'!$F$2:$F$9999,'HOURS&amp;CYCLES INPUT'!$C$2:$C$9999,'QUALIFIED EFH'!$C114,'HOURS&amp;CYCLES INPUT'!$D$2:$D$9999,'QUALIFIED EFH'!DY$4,'HOURS&amp;CYCLES INPUT'!$E$2:$E$9999,'QUALIFIED EFH'!DY$5))</f>
        <v>0</v>
      </c>
      <c r="DZ114" s="476">
        <f>IF(DZ$2&lt;&gt;"",IF($C114&lt;&gt;"TBA",DZ$2/114,0),SUMIFS('HOURS&amp;CYCLES INPUT'!$F$2:$F$9999,'HOURS&amp;CYCLES INPUT'!$C$2:$C$9999,'QUALIFIED EFH'!$C114,'HOURS&amp;CYCLES INPUT'!$D$2:$D$9999,'QUALIFIED EFH'!DZ$4,'HOURS&amp;CYCLES INPUT'!$E$2:$E$9999,'QUALIFIED EFH'!DZ$5))</f>
        <v>0</v>
      </c>
      <c r="EA114" s="476">
        <f>IF(EA$2&lt;&gt;"",IF($C114&lt;&gt;"TBA",EA$2/114,0),SUMIFS('HOURS&amp;CYCLES INPUT'!$F$2:$F$9999,'HOURS&amp;CYCLES INPUT'!$C$2:$C$9999,'QUALIFIED EFH'!$C114,'HOURS&amp;CYCLES INPUT'!$D$2:$D$9999,'QUALIFIED EFH'!EA$4,'HOURS&amp;CYCLES INPUT'!$E$2:$E$9999,'QUALIFIED EFH'!EA$5))</f>
        <v>0</v>
      </c>
      <c r="EB114" s="476">
        <f>IF(EB$2&lt;&gt;"",IF($C114&lt;&gt;"TBA",EB$2/114,0),SUMIFS('HOURS&amp;CYCLES INPUT'!$F$2:$F$9999,'HOURS&amp;CYCLES INPUT'!$C$2:$C$9999,'QUALIFIED EFH'!$C114,'HOURS&amp;CYCLES INPUT'!$D$2:$D$9999,'QUALIFIED EFH'!EB$4,'HOURS&amp;CYCLES INPUT'!$E$2:$E$9999,'QUALIFIED EFH'!EB$5))</f>
        <v>0</v>
      </c>
      <c r="EC114" s="476">
        <f>IF(EC$2&lt;&gt;"",IF($C114&lt;&gt;"TBA",EC$2/114,0),SUMIFS('HOURS&amp;CYCLES INPUT'!$F$2:$F$9999,'HOURS&amp;CYCLES INPUT'!$C$2:$C$9999,'QUALIFIED EFH'!$C114,'HOURS&amp;CYCLES INPUT'!$D$2:$D$9999,'QUALIFIED EFH'!EC$4,'HOURS&amp;CYCLES INPUT'!$E$2:$E$9999,'QUALIFIED EFH'!EC$5))</f>
        <v>0</v>
      </c>
      <c r="ED114" s="476">
        <f>IF(ED$2&lt;&gt;"",IF($C114&lt;&gt;"TBA",ED$2/114,0),SUMIFS('HOURS&amp;CYCLES INPUT'!$F$2:$F$9999,'HOURS&amp;CYCLES INPUT'!$C$2:$C$9999,'QUALIFIED EFH'!$C114,'HOURS&amp;CYCLES INPUT'!$D$2:$D$9999,'QUALIFIED EFH'!ED$4,'HOURS&amp;CYCLES INPUT'!$E$2:$E$9999,'QUALIFIED EFH'!ED$5))</f>
        <v>0</v>
      </c>
      <c r="EE114" s="476">
        <f>IF(EE$2&lt;&gt;"",IF($C114&lt;&gt;"TBA",EE$2/114,0),SUMIFS('HOURS&amp;CYCLES INPUT'!$F$2:$F$9999,'HOURS&amp;CYCLES INPUT'!$C$2:$C$9999,'QUALIFIED EFH'!$C114,'HOURS&amp;CYCLES INPUT'!$D$2:$D$9999,'QUALIFIED EFH'!EE$4,'HOURS&amp;CYCLES INPUT'!$E$2:$E$9999,'QUALIFIED EFH'!EE$5))</f>
        <v>0</v>
      </c>
      <c r="EF114" s="476">
        <f>IF(EF$2&lt;&gt;"",IF($C114&lt;&gt;"TBA",EF$2/114,0),SUMIFS('HOURS&amp;CYCLES INPUT'!$F$2:$F$9999,'HOURS&amp;CYCLES INPUT'!$C$2:$C$9999,'QUALIFIED EFH'!$C114,'HOURS&amp;CYCLES INPUT'!$D$2:$D$9999,'QUALIFIED EFH'!EF$4,'HOURS&amp;CYCLES INPUT'!$E$2:$E$9999,'QUALIFIED EFH'!EF$5))</f>
        <v>0</v>
      </c>
      <c r="EG114" s="476">
        <f>IF(EG$2&lt;&gt;"",IF($C114&lt;&gt;"TBA",EG$2/114,0),SUMIFS('HOURS&amp;CYCLES INPUT'!$F$2:$F$9999,'HOURS&amp;CYCLES INPUT'!$C$2:$C$9999,'QUALIFIED EFH'!$C114,'HOURS&amp;CYCLES INPUT'!$D$2:$D$9999,'QUALIFIED EFH'!EG$4,'HOURS&amp;CYCLES INPUT'!$E$2:$E$9999,'QUALIFIED EFH'!EG$5))</f>
        <v>0</v>
      </c>
      <c r="EH114" s="476">
        <f>IF(EH$2&lt;&gt;"",IF($C114&lt;&gt;"TBA",EH$2/114,0),SUMIFS('HOURS&amp;CYCLES INPUT'!$F$2:$F$9999,'HOURS&amp;CYCLES INPUT'!$C$2:$C$9999,'QUALIFIED EFH'!$C114,'HOURS&amp;CYCLES INPUT'!$D$2:$D$9999,'QUALIFIED EFH'!EH$4,'HOURS&amp;CYCLES INPUT'!$E$2:$E$9999,'QUALIFIED EFH'!EH$5))</f>
        <v>0</v>
      </c>
      <c r="EI114" s="476">
        <f>IF(EI$2&lt;&gt;"",IF($C114&lt;&gt;"TBA",EI$2/114,0),SUMIFS('HOURS&amp;CYCLES INPUT'!$F$2:$F$9999,'HOURS&amp;CYCLES INPUT'!$C$2:$C$9999,'QUALIFIED EFH'!$C114,'HOURS&amp;CYCLES INPUT'!$D$2:$D$9999,'QUALIFIED EFH'!EI$4,'HOURS&amp;CYCLES INPUT'!$E$2:$E$9999,'QUALIFIED EFH'!EI$5))</f>
        <v>0</v>
      </c>
      <c r="EJ114" s="476">
        <f>IF(EJ$2&lt;&gt;"",IF($C114&lt;&gt;"TBA",EJ$2/114,0),SUMIFS('HOURS&amp;CYCLES INPUT'!$F$2:$F$9999,'HOURS&amp;CYCLES INPUT'!$C$2:$C$9999,'QUALIFIED EFH'!$C114,'HOURS&amp;CYCLES INPUT'!$D$2:$D$9999,'QUALIFIED EFH'!EJ$4,'HOURS&amp;CYCLES INPUT'!$E$2:$E$9999,'QUALIFIED EFH'!EJ$5))</f>
        <v>0</v>
      </c>
      <c r="EK114" s="476">
        <f>IF(EK$2&lt;&gt;"",IF($C114&lt;&gt;"TBA",EK$2/114,0),SUMIFS('HOURS&amp;CYCLES INPUT'!$F$2:$F$9999,'HOURS&amp;CYCLES INPUT'!$C$2:$C$9999,'QUALIFIED EFH'!$C114,'HOURS&amp;CYCLES INPUT'!$D$2:$D$9999,'QUALIFIED EFH'!EK$4,'HOURS&amp;CYCLES INPUT'!$E$2:$E$9999,'QUALIFIED EFH'!EK$5))</f>
        <v>0</v>
      </c>
      <c r="EL114" s="476">
        <f>IF(EL$2&lt;&gt;"",IF($C114&lt;&gt;"TBA",EL$2/114,0),SUMIFS('HOURS&amp;CYCLES INPUT'!$F$2:$F$9999,'HOURS&amp;CYCLES INPUT'!$C$2:$C$9999,'QUALIFIED EFH'!$C114,'HOURS&amp;CYCLES INPUT'!$D$2:$D$9999,'QUALIFIED EFH'!EL$4,'HOURS&amp;CYCLES INPUT'!$E$2:$E$9999,'QUALIFIED EFH'!EL$5))</f>
        <v>0</v>
      </c>
      <c r="EM114" s="476">
        <f>IF(EM$2&lt;&gt;"",IF($C114&lt;&gt;"TBA",EM$2/114,0),SUMIFS('HOURS&amp;CYCLES INPUT'!$F$2:$F$9999,'HOURS&amp;CYCLES INPUT'!$C$2:$C$9999,'QUALIFIED EFH'!$C114,'HOURS&amp;CYCLES INPUT'!$D$2:$D$9999,'QUALIFIED EFH'!EM$4,'HOURS&amp;CYCLES INPUT'!$E$2:$E$9999,'QUALIFIED EFH'!EM$5))</f>
        <v>0</v>
      </c>
      <c r="EN114" s="476">
        <f>IF(EN$2&lt;&gt;"",IF($C114&lt;&gt;"TBA",EN$2/114,0),SUMIFS('HOURS&amp;CYCLES INPUT'!$F$2:$F$9999,'HOURS&amp;CYCLES INPUT'!$C$2:$C$9999,'QUALIFIED EFH'!$C114,'HOURS&amp;CYCLES INPUT'!$D$2:$D$9999,'QUALIFIED EFH'!EN$4,'HOURS&amp;CYCLES INPUT'!$E$2:$E$9999,'QUALIFIED EFH'!EN$5))</f>
        <v>0</v>
      </c>
      <c r="EO114" s="476">
        <f>IF(EO$2&lt;&gt;"",IF($C114&lt;&gt;"TBA",EO$2/114,0),SUMIFS('HOURS&amp;CYCLES INPUT'!$F$2:$F$9999,'HOURS&amp;CYCLES INPUT'!$C$2:$C$9999,'QUALIFIED EFH'!$C114,'HOURS&amp;CYCLES INPUT'!$D$2:$D$9999,'QUALIFIED EFH'!EO$4,'HOURS&amp;CYCLES INPUT'!$E$2:$E$9999,'QUALIFIED EFH'!EO$5))</f>
        <v>0</v>
      </c>
      <c r="EP114" s="476">
        <f>IF(EP$2&lt;&gt;"",IF($C114&lt;&gt;"TBA",EP$2/114,0),SUMIFS('HOURS&amp;CYCLES INPUT'!$F$2:$F$9999,'HOURS&amp;CYCLES INPUT'!$C$2:$C$9999,'QUALIFIED EFH'!$C114,'HOURS&amp;CYCLES INPUT'!$D$2:$D$9999,'QUALIFIED EFH'!EP$4,'HOURS&amp;CYCLES INPUT'!$E$2:$E$9999,'QUALIFIED EFH'!EP$5))</f>
        <v>0</v>
      </c>
      <c r="EQ114" s="476">
        <f>IF(EQ$2&lt;&gt;"",IF($C114&lt;&gt;"TBA",EQ$2/114,0),SUMIFS('HOURS&amp;CYCLES INPUT'!$F$2:$F$9999,'HOURS&amp;CYCLES INPUT'!$C$2:$C$9999,'QUALIFIED EFH'!$C114,'HOURS&amp;CYCLES INPUT'!$D$2:$D$9999,'QUALIFIED EFH'!EQ$4,'HOURS&amp;CYCLES INPUT'!$E$2:$E$9999,'QUALIFIED EFH'!EQ$5))</f>
        <v>0</v>
      </c>
      <c r="ER114" s="476">
        <f>IF(ER$2&lt;&gt;"",IF($C114&lt;&gt;"TBA",ER$2/114,0),SUMIFS('HOURS&amp;CYCLES INPUT'!$F$2:$F$9999,'HOURS&amp;CYCLES INPUT'!$C$2:$C$9999,'QUALIFIED EFH'!$C114,'HOURS&amp;CYCLES INPUT'!$D$2:$D$9999,'QUALIFIED EFH'!ER$4,'HOURS&amp;CYCLES INPUT'!$E$2:$E$9999,'QUALIFIED EFH'!ER$5))</f>
        <v>0</v>
      </c>
      <c r="ES114" s="476">
        <f>IF(ES$2&lt;&gt;"",IF($C114&lt;&gt;"TBA",ES$2/114,0),SUMIFS('HOURS&amp;CYCLES INPUT'!$F$2:$F$9999,'HOURS&amp;CYCLES INPUT'!$C$2:$C$9999,'QUALIFIED EFH'!$C114,'HOURS&amp;CYCLES INPUT'!$D$2:$D$9999,'QUALIFIED EFH'!ES$4,'HOURS&amp;CYCLES INPUT'!$E$2:$E$9999,'QUALIFIED EFH'!ES$5))</f>
        <v>0</v>
      </c>
      <c r="ET114" s="476">
        <f>IF(ET$2&lt;&gt;"",IF($C114&lt;&gt;"TBA",ET$2/114,0),SUMIFS('HOURS&amp;CYCLES INPUT'!$F$2:$F$9999,'HOURS&amp;CYCLES INPUT'!$C$2:$C$9999,'QUALIFIED EFH'!$C114,'HOURS&amp;CYCLES INPUT'!$D$2:$D$9999,'QUALIFIED EFH'!ET$4,'HOURS&amp;CYCLES INPUT'!$E$2:$E$9999,'QUALIFIED EFH'!ET$5))</f>
        <v>0</v>
      </c>
      <c r="EU114" s="476">
        <f>IF(EU$2&lt;&gt;"",IF($C114&lt;&gt;"TBA",EU$2/114,0),SUMIFS('HOURS&amp;CYCLES INPUT'!$F$2:$F$9999,'HOURS&amp;CYCLES INPUT'!$C$2:$C$9999,'QUALIFIED EFH'!$C114,'HOURS&amp;CYCLES INPUT'!$D$2:$D$9999,'QUALIFIED EFH'!EU$4,'HOURS&amp;CYCLES INPUT'!$E$2:$E$9999,'QUALIFIED EFH'!EU$5))</f>
        <v>0</v>
      </c>
      <c r="EV114" s="476">
        <f>IF(EV$2&lt;&gt;"",IF($C114&lt;&gt;"TBA",EV$2/114,0),SUMIFS('HOURS&amp;CYCLES INPUT'!$F$2:$F$9999,'HOURS&amp;CYCLES INPUT'!$C$2:$C$9999,'QUALIFIED EFH'!$C114,'HOURS&amp;CYCLES INPUT'!$D$2:$D$9999,'QUALIFIED EFH'!EV$4,'HOURS&amp;CYCLES INPUT'!$E$2:$E$9999,'QUALIFIED EFH'!EV$5))</f>
        <v>0</v>
      </c>
      <c r="EW114" s="476">
        <f>IF(EW$2&lt;&gt;"",IF($C114&lt;&gt;"TBA",EW$2/114,0),SUMIFS('HOURS&amp;CYCLES INPUT'!$F$2:$F$9999,'HOURS&amp;CYCLES INPUT'!$C$2:$C$9999,'QUALIFIED EFH'!$C114,'HOURS&amp;CYCLES INPUT'!$D$2:$D$9999,'QUALIFIED EFH'!EW$4,'HOURS&amp;CYCLES INPUT'!$E$2:$E$9999,'QUALIFIED EFH'!EW$5))</f>
        <v>0</v>
      </c>
      <c r="EX114" s="476">
        <f>IF(EX$2&lt;&gt;"",IF($C114&lt;&gt;"TBA",EX$2/114,0),SUMIFS('HOURS&amp;CYCLES INPUT'!$F$2:$F$9999,'HOURS&amp;CYCLES INPUT'!$C$2:$C$9999,'QUALIFIED EFH'!$C114,'HOURS&amp;CYCLES INPUT'!$D$2:$D$9999,'QUALIFIED EFH'!EX$4,'HOURS&amp;CYCLES INPUT'!$E$2:$E$9999,'QUALIFIED EFH'!EX$5))</f>
        <v>0</v>
      </c>
      <c r="EY114" s="476">
        <f>IF(EY$2&lt;&gt;"",IF($C114&lt;&gt;"TBA",EY$2/114,0),SUMIFS('HOURS&amp;CYCLES INPUT'!$F$2:$F$9999,'HOURS&amp;CYCLES INPUT'!$C$2:$C$9999,'QUALIFIED EFH'!$C114,'HOURS&amp;CYCLES INPUT'!$D$2:$D$9999,'QUALIFIED EFH'!EY$4,'HOURS&amp;CYCLES INPUT'!$E$2:$E$9999,'QUALIFIED EFH'!EY$5))</f>
        <v>0</v>
      </c>
      <c r="EZ114" s="476">
        <f>IF(EZ$2&lt;&gt;"",IF($C114&lt;&gt;"TBA",EZ$2/114,0),SUMIFS('HOURS&amp;CYCLES INPUT'!$F$2:$F$9999,'HOURS&amp;CYCLES INPUT'!$C$2:$C$9999,'QUALIFIED EFH'!$C114,'HOURS&amp;CYCLES INPUT'!$D$2:$D$9999,'QUALIFIED EFH'!EZ$4,'HOURS&amp;CYCLES INPUT'!$E$2:$E$9999,'QUALIFIED EFH'!EZ$5))</f>
        <v>0</v>
      </c>
      <c r="FA114" s="476">
        <f>IF(FA$2&lt;&gt;"",IF($C114&lt;&gt;"TBA",FA$2/114,0),SUMIFS('HOURS&amp;CYCLES INPUT'!$F$2:$F$9999,'HOURS&amp;CYCLES INPUT'!$C$2:$C$9999,'QUALIFIED EFH'!$C114,'HOURS&amp;CYCLES INPUT'!$D$2:$D$9999,'QUALIFIED EFH'!FA$4,'HOURS&amp;CYCLES INPUT'!$E$2:$E$9999,'QUALIFIED EFH'!FA$5))</f>
        <v>0</v>
      </c>
      <c r="FB114" s="476">
        <f>IF(FB$2&lt;&gt;"",IF($C114&lt;&gt;"TBA",FB$2/114,0),SUMIFS('HOURS&amp;CYCLES INPUT'!$F$2:$F$9999,'HOURS&amp;CYCLES INPUT'!$C$2:$C$9999,'QUALIFIED EFH'!$C114,'HOURS&amp;CYCLES INPUT'!$D$2:$D$9999,'QUALIFIED EFH'!FB$4,'HOURS&amp;CYCLES INPUT'!$E$2:$E$9999,'QUALIFIED EFH'!FB$5))</f>
        <v>0</v>
      </c>
      <c r="FC114" s="476">
        <f>IF(FC$2&lt;&gt;"",IF($C114&lt;&gt;"TBA",FC$2/114,0),SUMIFS('HOURS&amp;CYCLES INPUT'!$F$2:$F$9999,'HOURS&amp;CYCLES INPUT'!$C$2:$C$9999,'QUALIFIED EFH'!$C114,'HOURS&amp;CYCLES INPUT'!$D$2:$D$9999,'QUALIFIED EFH'!FC$4,'HOURS&amp;CYCLES INPUT'!$E$2:$E$9999,'QUALIFIED EFH'!FC$5))</f>
        <v>0</v>
      </c>
      <c r="FD114" s="476">
        <f>IF(FD$2&lt;&gt;"",IF($C114&lt;&gt;"TBA",FD$2/114,0),SUMIFS('HOURS&amp;CYCLES INPUT'!$F$2:$F$9999,'HOURS&amp;CYCLES INPUT'!$C$2:$C$9999,'QUALIFIED EFH'!$C114,'HOURS&amp;CYCLES INPUT'!$D$2:$D$9999,'QUALIFIED EFH'!FD$4,'HOURS&amp;CYCLES INPUT'!$E$2:$E$9999,'QUALIFIED EFH'!FD$5))</f>
        <v>0</v>
      </c>
      <c r="FE114" s="476">
        <f>IF(FE$2&lt;&gt;"",IF($C114&lt;&gt;"TBA",FE$2/114,0),SUMIFS('HOURS&amp;CYCLES INPUT'!$F$2:$F$9999,'HOURS&amp;CYCLES INPUT'!$C$2:$C$9999,'QUALIFIED EFH'!$C114,'HOURS&amp;CYCLES INPUT'!$D$2:$D$9999,'QUALIFIED EFH'!FE$4,'HOURS&amp;CYCLES INPUT'!$E$2:$E$9999,'QUALIFIED EFH'!FE$5))</f>
        <v>0</v>
      </c>
      <c r="FF114" s="476">
        <f>IF(FF$2&lt;&gt;"",IF($C114&lt;&gt;"TBA",FF$2/114,0),SUMIFS('HOURS&amp;CYCLES INPUT'!$F$2:$F$9999,'HOURS&amp;CYCLES INPUT'!$C$2:$C$9999,'QUALIFIED EFH'!$C114,'HOURS&amp;CYCLES INPUT'!$D$2:$D$9999,'QUALIFIED EFH'!FF$4,'HOURS&amp;CYCLES INPUT'!$E$2:$E$9999,'QUALIFIED EFH'!FF$5))</f>
        <v>0</v>
      </c>
      <c r="FG114" s="476">
        <f>IF(FG$2&lt;&gt;"",IF($C114&lt;&gt;"TBA",FG$2/114,0),SUMIFS('HOURS&amp;CYCLES INPUT'!$F$2:$F$9999,'HOURS&amp;CYCLES INPUT'!$C$2:$C$9999,'QUALIFIED EFH'!$C114,'HOURS&amp;CYCLES INPUT'!$D$2:$D$9999,'QUALIFIED EFH'!FG$4,'HOURS&amp;CYCLES INPUT'!$E$2:$E$9999,'QUALIFIED EFH'!FG$5))</f>
        <v>0</v>
      </c>
      <c r="FH114" s="476">
        <f>IF(FH$2&lt;&gt;"",IF($C114&lt;&gt;"TBA",FH$2/114,0),SUMIFS('HOURS&amp;CYCLES INPUT'!$F$2:$F$9999,'HOURS&amp;CYCLES INPUT'!$C$2:$C$9999,'QUALIFIED EFH'!$C114,'HOURS&amp;CYCLES INPUT'!$D$2:$D$9999,'QUALIFIED EFH'!FH$4,'HOURS&amp;CYCLES INPUT'!$E$2:$E$9999,'QUALIFIED EFH'!FH$5))</f>
        <v>0</v>
      </c>
      <c r="FI114" s="476">
        <f>IF(FI$2&lt;&gt;"",IF($C114&lt;&gt;"TBA",FI$2/114,0),SUMIFS('HOURS&amp;CYCLES INPUT'!$F$2:$F$9999,'HOURS&amp;CYCLES INPUT'!$C$2:$C$9999,'QUALIFIED EFH'!$C114,'HOURS&amp;CYCLES INPUT'!$D$2:$D$9999,'QUALIFIED EFH'!FI$4,'HOURS&amp;CYCLES INPUT'!$E$2:$E$9999,'QUALIFIED EFH'!FI$5))</f>
        <v>0</v>
      </c>
      <c r="FJ114" s="476">
        <f>IF(FJ$2&lt;&gt;"",IF($C114&lt;&gt;"TBA",FJ$2/114,0),SUMIFS('HOURS&amp;CYCLES INPUT'!$F$2:$F$9999,'HOURS&amp;CYCLES INPUT'!$C$2:$C$9999,'QUALIFIED EFH'!$C114,'HOURS&amp;CYCLES INPUT'!$D$2:$D$9999,'QUALIFIED EFH'!FJ$4,'HOURS&amp;CYCLES INPUT'!$E$2:$E$9999,'QUALIFIED EFH'!FJ$5))</f>
        <v>0</v>
      </c>
      <c r="FK114" s="476">
        <f>IF(FK$2&lt;&gt;"",IF($C114&lt;&gt;"TBA",FK$2/114,0),SUMIFS('HOURS&amp;CYCLES INPUT'!$F$2:$F$9999,'HOURS&amp;CYCLES INPUT'!$C$2:$C$9999,'QUALIFIED EFH'!$C114,'HOURS&amp;CYCLES INPUT'!$D$2:$D$9999,'QUALIFIED EFH'!FK$4,'HOURS&amp;CYCLES INPUT'!$E$2:$E$9999,'QUALIFIED EFH'!FK$5))</f>
        <v>0</v>
      </c>
      <c r="FL114" s="476">
        <f>IF(FL$2&lt;&gt;"",IF($C114&lt;&gt;"TBA",FL$2/114,0),SUMIFS('HOURS&amp;CYCLES INPUT'!$F$2:$F$9999,'HOURS&amp;CYCLES INPUT'!$C$2:$C$9999,'QUALIFIED EFH'!$C114,'HOURS&amp;CYCLES INPUT'!$D$2:$D$9999,'QUALIFIED EFH'!FL$4,'HOURS&amp;CYCLES INPUT'!$E$2:$E$9999,'QUALIFIED EFH'!FL$5))</f>
        <v>0</v>
      </c>
      <c r="FM114" s="476">
        <f>IF(FM$2&lt;&gt;"",IF($C114&lt;&gt;"TBA",FM$2/114,0),SUMIFS('HOURS&amp;CYCLES INPUT'!$F$2:$F$9999,'HOURS&amp;CYCLES INPUT'!$C$2:$C$9999,'QUALIFIED EFH'!$C114,'HOURS&amp;CYCLES INPUT'!$D$2:$D$9999,'QUALIFIED EFH'!FM$4,'HOURS&amp;CYCLES INPUT'!$E$2:$E$9999,'QUALIFIED EFH'!FM$5))</f>
        <v>0</v>
      </c>
      <c r="FN114" s="476">
        <f>IF(FN$2&lt;&gt;"",IF($C114&lt;&gt;"TBA",FN$2/114,0),SUMIFS('HOURS&amp;CYCLES INPUT'!$F$2:$F$9999,'HOURS&amp;CYCLES INPUT'!$C$2:$C$9999,'QUALIFIED EFH'!$C114,'HOURS&amp;CYCLES INPUT'!$D$2:$D$9999,'QUALIFIED EFH'!FN$4,'HOURS&amp;CYCLES INPUT'!$E$2:$E$9999,'QUALIFIED EFH'!FN$5))</f>
        <v>0</v>
      </c>
      <c r="FO114" s="476">
        <f>IF(FO$2&lt;&gt;"",IF($C114&lt;&gt;"TBA",FO$2/114,0),SUMIFS('HOURS&amp;CYCLES INPUT'!$F$2:$F$9999,'HOURS&amp;CYCLES INPUT'!$C$2:$C$9999,'QUALIFIED EFH'!$C114,'HOURS&amp;CYCLES INPUT'!$D$2:$D$9999,'QUALIFIED EFH'!FO$4,'HOURS&amp;CYCLES INPUT'!$E$2:$E$9999,'QUALIFIED EFH'!FO$5))</f>
        <v>0</v>
      </c>
      <c r="FP114" s="476">
        <f>IF(FP$2&lt;&gt;"",IF($C114&lt;&gt;"TBA",FP$2/114,0),SUMIFS('HOURS&amp;CYCLES INPUT'!$F$2:$F$9999,'HOURS&amp;CYCLES INPUT'!$C$2:$C$9999,'QUALIFIED EFH'!$C114,'HOURS&amp;CYCLES INPUT'!$D$2:$D$9999,'QUALIFIED EFH'!FP$4,'HOURS&amp;CYCLES INPUT'!$E$2:$E$9999,'QUALIFIED EFH'!FP$5))</f>
        <v>0</v>
      </c>
      <c r="FQ114" s="476">
        <f>IF(FQ$2&lt;&gt;"",IF($C114&lt;&gt;"TBA",FQ$2/114,0),SUMIFS('HOURS&amp;CYCLES INPUT'!$F$2:$F$9999,'HOURS&amp;CYCLES INPUT'!$C$2:$C$9999,'QUALIFIED EFH'!$C114,'HOURS&amp;CYCLES INPUT'!$D$2:$D$9999,'QUALIFIED EFH'!FQ$4,'HOURS&amp;CYCLES INPUT'!$E$2:$E$9999,'QUALIFIED EFH'!FQ$5))</f>
        <v>0</v>
      </c>
      <c r="FR114" s="476">
        <f>IF(FR$2&lt;&gt;"",IF($C114&lt;&gt;"TBA",FR$2/114,0),SUMIFS('HOURS&amp;CYCLES INPUT'!$F$2:$F$9999,'HOURS&amp;CYCLES INPUT'!$C$2:$C$9999,'QUALIFIED EFH'!$C114,'HOURS&amp;CYCLES INPUT'!$D$2:$D$9999,'QUALIFIED EFH'!FR$4,'HOURS&amp;CYCLES INPUT'!$E$2:$E$9999,'QUALIFIED EFH'!FR$5))</f>
        <v>0</v>
      </c>
      <c r="FS114" s="476">
        <f>IF(FS$2&lt;&gt;"",IF($C114&lt;&gt;"TBA",FS$2/114,0),SUMIFS('HOURS&amp;CYCLES INPUT'!$F$2:$F$9999,'HOURS&amp;CYCLES INPUT'!$C$2:$C$9999,'QUALIFIED EFH'!$C114,'HOURS&amp;CYCLES INPUT'!$D$2:$D$9999,'QUALIFIED EFH'!FS$4,'HOURS&amp;CYCLES INPUT'!$E$2:$E$9999,'QUALIFIED EFH'!FS$5))</f>
        <v>0</v>
      </c>
      <c r="FT114" s="476">
        <f>IF(FT$2&lt;&gt;"",IF($C114&lt;&gt;"TBA",FT$2/114,0),SUMIFS('HOURS&amp;CYCLES INPUT'!$F$2:$F$9999,'HOURS&amp;CYCLES INPUT'!$C$2:$C$9999,'QUALIFIED EFH'!$C114,'HOURS&amp;CYCLES INPUT'!$D$2:$D$9999,'QUALIFIED EFH'!FT$4,'HOURS&amp;CYCLES INPUT'!$E$2:$E$9999,'QUALIFIED EFH'!FT$5))</f>
        <v>0</v>
      </c>
      <c r="FU114" s="476">
        <f>IF(FU$2&lt;&gt;"",IF($C114&lt;&gt;"TBA",FU$2/114,0),SUMIFS('HOURS&amp;CYCLES INPUT'!$F$2:$F$9999,'HOURS&amp;CYCLES INPUT'!$C$2:$C$9999,'QUALIFIED EFH'!$C114,'HOURS&amp;CYCLES INPUT'!$D$2:$D$9999,'QUALIFIED EFH'!FU$4,'HOURS&amp;CYCLES INPUT'!$E$2:$E$9999,'QUALIFIED EFH'!FU$5))</f>
        <v>0</v>
      </c>
      <c r="FV114" s="476">
        <f>IF(FV$2&lt;&gt;"",IF($C114&lt;&gt;"TBA",FV$2/114,0),SUMIFS('HOURS&amp;CYCLES INPUT'!$F$2:$F$9999,'HOURS&amp;CYCLES INPUT'!$C$2:$C$9999,'QUALIFIED EFH'!$C114,'HOURS&amp;CYCLES INPUT'!$D$2:$D$9999,'QUALIFIED EFH'!FV$4,'HOURS&amp;CYCLES INPUT'!$E$2:$E$9999,'QUALIFIED EFH'!FV$5))</f>
        <v>0</v>
      </c>
      <c r="FW114" s="476">
        <f>IF(FW$2&lt;&gt;"",IF($C114&lt;&gt;"TBA",FW$2/114,0),SUMIFS('HOURS&amp;CYCLES INPUT'!$F$2:$F$9999,'HOURS&amp;CYCLES INPUT'!$C$2:$C$9999,'QUALIFIED EFH'!$C114,'HOURS&amp;CYCLES INPUT'!$D$2:$D$9999,'QUALIFIED EFH'!FW$4,'HOURS&amp;CYCLES INPUT'!$E$2:$E$9999,'QUALIFIED EFH'!FW$5))</f>
        <v>0</v>
      </c>
      <c r="FX114" s="476">
        <f>IF(FX$2&lt;&gt;"",IF($C114&lt;&gt;"TBA",FX$2/114,0),SUMIFS('HOURS&amp;CYCLES INPUT'!$F$2:$F$9999,'HOURS&amp;CYCLES INPUT'!$C$2:$C$9999,'QUALIFIED EFH'!$C114,'HOURS&amp;CYCLES INPUT'!$D$2:$D$9999,'QUALIFIED EFH'!FX$4,'HOURS&amp;CYCLES INPUT'!$E$2:$E$9999,'QUALIFIED EFH'!FX$5))</f>
        <v>0</v>
      </c>
      <c r="FY114" s="476">
        <f>IF(FY$2&lt;&gt;"",IF($C114&lt;&gt;"TBA",FY$2/114,0),SUMIFS('HOURS&amp;CYCLES INPUT'!$F$2:$F$9999,'HOURS&amp;CYCLES INPUT'!$C$2:$C$9999,'QUALIFIED EFH'!$C114,'HOURS&amp;CYCLES INPUT'!$D$2:$D$9999,'QUALIFIED EFH'!FY$4,'HOURS&amp;CYCLES INPUT'!$E$2:$E$9999,'QUALIFIED EFH'!FY$5))</f>
        <v>0</v>
      </c>
      <c r="FZ114" s="476">
        <f>IF(FZ$2&lt;&gt;"",IF($C114&lt;&gt;"TBA",FZ$2/114,0),SUMIFS('HOURS&amp;CYCLES INPUT'!$F$2:$F$9999,'HOURS&amp;CYCLES INPUT'!$C$2:$C$9999,'QUALIFIED EFH'!$C114,'HOURS&amp;CYCLES INPUT'!$D$2:$D$9999,'QUALIFIED EFH'!FZ$4,'HOURS&amp;CYCLES INPUT'!$E$2:$E$9999,'QUALIFIED EFH'!FZ$5))</f>
        <v>0</v>
      </c>
      <c r="GA114" s="476">
        <f>IF(GA$2&lt;&gt;"",IF($C114&lt;&gt;"TBA",GA$2/114,0),SUMIFS('HOURS&amp;CYCLES INPUT'!$F$2:$F$9999,'HOURS&amp;CYCLES INPUT'!$C$2:$C$9999,'QUALIFIED EFH'!$C114,'HOURS&amp;CYCLES INPUT'!$D$2:$D$9999,'QUALIFIED EFH'!GA$4,'HOURS&amp;CYCLES INPUT'!$E$2:$E$9999,'QUALIFIED EFH'!GA$5))</f>
        <v>0</v>
      </c>
      <c r="GB114" s="476">
        <f>IF(GB$2&lt;&gt;"",IF($C114&lt;&gt;"TBA",GB$2/114,0),SUMIFS('HOURS&amp;CYCLES INPUT'!$F$2:$F$9999,'HOURS&amp;CYCLES INPUT'!$C$2:$C$9999,'QUALIFIED EFH'!$C114,'HOURS&amp;CYCLES INPUT'!$D$2:$D$9999,'QUALIFIED EFH'!GB$4,'HOURS&amp;CYCLES INPUT'!$E$2:$E$9999,'QUALIFIED EFH'!GB$5))</f>
        <v>0</v>
      </c>
    </row>
    <row r="115" spans="3:184" x14ac:dyDescent="0.35">
      <c r="C115" s="472">
        <f>'QUALIFIED ENGINES'!D148</f>
        <v>91488</v>
      </c>
      <c r="D115" s="476">
        <f>IF(D$2&lt;&gt;"",IF($C115&lt;&gt;"TBA",D$2/114,0),SUMIFS('HOURS&amp;CYCLES INPUT'!$F$2:$F$9999,'HOURS&amp;CYCLES INPUT'!$C$2:$C$9999,'QUALIFIED EFH'!$C115,'HOURS&amp;CYCLES INPUT'!$D$2:$D$9999,'QUALIFIED EFH'!D$4,'HOURS&amp;CYCLES INPUT'!$E$2:$E$9999,'QUALIFIED EFH'!D$5))</f>
        <v>0</v>
      </c>
      <c r="E115" s="476">
        <f>IF(E$2&lt;&gt;"",IF($C115&lt;&gt;"TBA",E$2/114,0),SUMIFS('HOURS&amp;CYCLES INPUT'!$F$2:$F$9999,'HOURS&amp;CYCLES INPUT'!$C$2:$C$9999,'QUALIFIED EFH'!$C115,'HOURS&amp;CYCLES INPUT'!$D$2:$D$9999,'QUALIFIED EFH'!E$4,'HOURS&amp;CYCLES INPUT'!$E$2:$E$9999,'QUALIFIED EFH'!E$5))</f>
        <v>0</v>
      </c>
      <c r="F115" s="476">
        <f>IF(F$2&lt;&gt;"",IF($C115&lt;&gt;"TBA",F$2/114,0),SUMIFS('HOURS&amp;CYCLES INPUT'!$F$2:$F$9999,'HOURS&amp;CYCLES INPUT'!$C$2:$C$9999,'QUALIFIED EFH'!$C115,'HOURS&amp;CYCLES INPUT'!$D$2:$D$9999,'QUALIFIED EFH'!F$4,'HOURS&amp;CYCLES INPUT'!$E$2:$E$9999,'QUALIFIED EFH'!F$5))</f>
        <v>0</v>
      </c>
      <c r="G115" s="476">
        <f>IF(G$2&lt;&gt;"",IF($C115&lt;&gt;"TBA",G$2/114,0),SUMIFS('HOURS&amp;CYCLES INPUT'!$F$2:$F$9999,'HOURS&amp;CYCLES INPUT'!$C$2:$C$9999,'QUALIFIED EFH'!$C115,'HOURS&amp;CYCLES INPUT'!$D$2:$D$9999,'QUALIFIED EFH'!G$4,'HOURS&amp;CYCLES INPUT'!$E$2:$E$9999,'QUALIFIED EFH'!G$5))</f>
        <v>0</v>
      </c>
      <c r="H115" s="476">
        <f>IF(H$2&lt;&gt;"",IF($C115&lt;&gt;"TBA",H$2/114,0),SUMIFS('HOURS&amp;CYCLES INPUT'!$F$2:$F$9999,'HOURS&amp;CYCLES INPUT'!$C$2:$C$9999,'QUALIFIED EFH'!$C115,'HOURS&amp;CYCLES INPUT'!$D$2:$D$9999,'QUALIFIED EFH'!H$4,'HOURS&amp;CYCLES INPUT'!$E$2:$E$9999,'QUALIFIED EFH'!H$5))</f>
        <v>0</v>
      </c>
      <c r="I115" s="476">
        <f>IF(I$2&lt;&gt;"",IF($C115&lt;&gt;"TBA",I$2/114,0),SUMIFS('HOURS&amp;CYCLES INPUT'!$F$2:$F$9999,'HOURS&amp;CYCLES INPUT'!$C$2:$C$9999,'QUALIFIED EFH'!$C115,'HOURS&amp;CYCLES INPUT'!$D$2:$D$9999,'QUALIFIED EFH'!I$4,'HOURS&amp;CYCLES INPUT'!$E$2:$E$9999,'QUALIFIED EFH'!I$5))</f>
        <v>0</v>
      </c>
      <c r="J115" s="476">
        <f>IF(J$2&lt;&gt;"",IF($C115&lt;&gt;"TBA",J$2/114,0),SUMIFS('HOURS&amp;CYCLES INPUT'!$F$2:$F$9999,'HOURS&amp;CYCLES INPUT'!$C$2:$C$9999,'QUALIFIED EFH'!$C115,'HOURS&amp;CYCLES INPUT'!$D$2:$D$9999,'QUALIFIED EFH'!J$4,'HOURS&amp;CYCLES INPUT'!$E$2:$E$9999,'QUALIFIED EFH'!J$5))</f>
        <v>0</v>
      </c>
      <c r="K115" s="476">
        <f>IF(K$2&lt;&gt;"",IF($C115&lt;&gt;"TBA",K$2/114,0),SUMIFS('HOURS&amp;CYCLES INPUT'!$F$2:$F$9999,'HOURS&amp;CYCLES INPUT'!$C$2:$C$9999,'QUALIFIED EFH'!$C115,'HOURS&amp;CYCLES INPUT'!$D$2:$D$9999,'QUALIFIED EFH'!K$4,'HOURS&amp;CYCLES INPUT'!$E$2:$E$9999,'QUALIFIED EFH'!K$5))</f>
        <v>0</v>
      </c>
      <c r="L115" s="476">
        <f>IF(L$2&lt;&gt;"",IF($C115&lt;&gt;"TBA",L$2/114,0),SUMIFS('HOURS&amp;CYCLES INPUT'!$F$2:$F$9999,'HOURS&amp;CYCLES INPUT'!$C$2:$C$9999,'QUALIFIED EFH'!$C115,'HOURS&amp;CYCLES INPUT'!$D$2:$D$9999,'QUALIFIED EFH'!L$4,'HOURS&amp;CYCLES INPUT'!$E$2:$E$9999,'QUALIFIED EFH'!L$5))</f>
        <v>0</v>
      </c>
      <c r="M115" s="476">
        <f>IF(M$2&lt;&gt;"",IF($C115&lt;&gt;"TBA",M$2/114,0),SUMIFS('HOURS&amp;CYCLES INPUT'!$F$2:$F$9999,'HOURS&amp;CYCLES INPUT'!$C$2:$C$9999,'QUALIFIED EFH'!$C115,'HOURS&amp;CYCLES INPUT'!$D$2:$D$9999,'QUALIFIED EFH'!M$4,'HOURS&amp;CYCLES INPUT'!$E$2:$E$9999,'QUALIFIED EFH'!M$5))</f>
        <v>0</v>
      </c>
      <c r="N115" s="476">
        <f>IF(N$2&lt;&gt;"",IF($C115&lt;&gt;"TBA",N$2/114,0),SUMIFS('HOURS&amp;CYCLES INPUT'!$F$2:$F$9999,'HOURS&amp;CYCLES INPUT'!$C$2:$C$9999,'QUALIFIED EFH'!$C115,'HOURS&amp;CYCLES INPUT'!$D$2:$D$9999,'QUALIFIED EFH'!N$4,'HOURS&amp;CYCLES INPUT'!$E$2:$E$9999,'QUALIFIED EFH'!N$5))</f>
        <v>0</v>
      </c>
      <c r="O115" s="476">
        <f>IF(O$2&lt;&gt;"",IF($C115&lt;&gt;"TBA",O$2/114,0),SUMIFS('HOURS&amp;CYCLES INPUT'!$F$2:$F$9999,'HOURS&amp;CYCLES INPUT'!$C$2:$C$9999,'QUALIFIED EFH'!$C115,'HOURS&amp;CYCLES INPUT'!$D$2:$D$9999,'QUALIFIED EFH'!O$4,'HOURS&amp;CYCLES INPUT'!$E$2:$E$9999,'QUALIFIED EFH'!O$5))</f>
        <v>0</v>
      </c>
      <c r="P115" s="476">
        <f>IF(P$2&lt;&gt;"",IF($C115&lt;&gt;"TBA",P$2/114,0),SUMIFS('HOURS&amp;CYCLES INPUT'!$F$2:$F$9999,'HOURS&amp;CYCLES INPUT'!$C$2:$C$9999,'QUALIFIED EFH'!$C115,'HOURS&amp;CYCLES INPUT'!$D$2:$D$9999,'QUALIFIED EFH'!P$4,'HOURS&amp;CYCLES INPUT'!$E$2:$E$9999,'QUALIFIED EFH'!P$5))</f>
        <v>0</v>
      </c>
      <c r="Q115" s="476">
        <f>IF(Q$2&lt;&gt;"",IF($C115&lt;&gt;"TBA",Q$2/114,0),SUMIFS('HOURS&amp;CYCLES INPUT'!$F$2:$F$9999,'HOURS&amp;CYCLES INPUT'!$C$2:$C$9999,'QUALIFIED EFH'!$C115,'HOURS&amp;CYCLES INPUT'!$D$2:$D$9999,'QUALIFIED EFH'!Q$4,'HOURS&amp;CYCLES INPUT'!$E$2:$E$9999,'QUALIFIED EFH'!Q$5))</f>
        <v>0</v>
      </c>
      <c r="R115" s="476">
        <f>IF(R$1&lt;&gt;"",IF($C115&lt;&gt;"TBA",R$1/114,0),SUMIFS('HOURS&amp;CYCLES INPUT'!$F$2:$F$9999,'HOURS&amp;CYCLES INPUT'!$C$2:$C$9999,'QUALIFIED EFH'!$C115,'HOURS&amp;CYCLES INPUT'!$D$2:$D$9999,'QUALIFIED EFH'!R$4,'HOURS&amp;CYCLES INPUT'!$E$2:$E$9999,'QUALIFIED EFH'!R$5))</f>
        <v>0</v>
      </c>
      <c r="S115" s="476">
        <f>IF(S$2&lt;&gt;"",IF($C115&lt;&gt;"TBA",S$2/114,0),SUMIFS('HOURS&amp;CYCLES INPUT'!$F$2:$F$9999,'HOURS&amp;CYCLES INPUT'!$C$2:$C$9999,'QUALIFIED EFH'!$C115,'HOURS&amp;CYCLES INPUT'!$D$2:$D$9999,'QUALIFIED EFH'!S$4,'HOURS&amp;CYCLES INPUT'!$E$2:$E$9999,'QUALIFIED EFH'!S$5))</f>
        <v>0</v>
      </c>
      <c r="T115" s="476">
        <f>IF(T$2&lt;&gt;"",IF($C115&lt;&gt;"TBA",T$2/114,0),SUMIFS('HOURS&amp;CYCLES INPUT'!$F$2:$F$9999,'HOURS&amp;CYCLES INPUT'!$C$2:$C$9999,'QUALIFIED EFH'!$C115,'HOURS&amp;CYCLES INPUT'!$D$2:$D$9999,'QUALIFIED EFH'!T$4,'HOURS&amp;CYCLES INPUT'!$E$2:$E$9999,'QUALIFIED EFH'!T$5))</f>
        <v>0</v>
      </c>
      <c r="U115" s="476">
        <f>IF(U$2&lt;&gt;"",IF($C115&lt;&gt;"TBA",U$2/114,0),SUMIFS('HOURS&amp;CYCLES INPUT'!$F$2:$F$9999,'HOURS&amp;CYCLES INPUT'!$C$2:$C$9999,'QUALIFIED EFH'!$C115,'HOURS&amp;CYCLES INPUT'!$D$2:$D$9999,'QUALIFIED EFH'!U$4,'HOURS&amp;CYCLES INPUT'!$E$2:$E$9999,'QUALIFIED EFH'!U$5))</f>
        <v>0</v>
      </c>
      <c r="V115" s="476">
        <f>IF(V$2&lt;&gt;"",IF($C115&lt;&gt;"TBA",V$2/114,0),SUMIFS('HOURS&amp;CYCLES INPUT'!$F$2:$F$9999,'HOURS&amp;CYCLES INPUT'!$C$2:$C$9999,'QUALIFIED EFH'!$C115,'HOURS&amp;CYCLES INPUT'!$D$2:$D$9999,'QUALIFIED EFH'!V$4,'HOURS&amp;CYCLES INPUT'!$E$2:$E$9999,'QUALIFIED EFH'!V$5))</f>
        <v>0</v>
      </c>
      <c r="W115" s="476">
        <f>IF(W$2&lt;&gt;"",IF($C115&lt;&gt;"TBA",W$2/114,0),SUMIFS('HOURS&amp;CYCLES INPUT'!$F$2:$F$9999,'HOURS&amp;CYCLES INPUT'!$C$2:$C$9999,'QUALIFIED EFH'!$C115,'HOURS&amp;CYCLES INPUT'!$D$2:$D$9999,'QUALIFIED EFH'!W$4,'HOURS&amp;CYCLES INPUT'!$E$2:$E$9999,'QUALIFIED EFH'!W$5))</f>
        <v>0</v>
      </c>
      <c r="X115" s="476">
        <f>IF(X$2&lt;&gt;"",IF($C115&lt;&gt;"TBA",X$2/114,0),SUMIFS('HOURS&amp;CYCLES INPUT'!$F$2:$F$9999,'HOURS&amp;CYCLES INPUT'!$C$2:$C$9999,'QUALIFIED EFH'!$C115,'HOURS&amp;CYCLES INPUT'!$D$2:$D$9999,'QUALIFIED EFH'!X$4,'HOURS&amp;CYCLES INPUT'!$E$2:$E$9999,'QUALIFIED EFH'!X$5))</f>
        <v>0</v>
      </c>
      <c r="Y115" s="476">
        <f>IF(Y$2&lt;&gt;"",IF($C115&lt;&gt;"TBA",Y$2/114,0),SUMIFS('HOURS&amp;CYCLES INPUT'!$F$2:$F$9999,'HOURS&amp;CYCLES INPUT'!$C$2:$C$9999,'QUALIFIED EFH'!$C115,'HOURS&amp;CYCLES INPUT'!$D$2:$D$9999,'QUALIFIED EFH'!Y$4,'HOURS&amp;CYCLES INPUT'!$E$2:$E$9999,'QUALIFIED EFH'!Y$5))</f>
        <v>0</v>
      </c>
      <c r="Z115" s="476">
        <f>IF(Z$2&lt;&gt;"",IF($C115&lt;&gt;"TBA",Z$2/114,0),SUMIFS('HOURS&amp;CYCLES INPUT'!$F$2:$F$9999,'HOURS&amp;CYCLES INPUT'!$C$2:$C$9999,'QUALIFIED EFH'!$C115,'HOURS&amp;CYCLES INPUT'!$D$2:$D$9999,'QUALIFIED EFH'!Z$4,'HOURS&amp;CYCLES INPUT'!$E$2:$E$9999,'QUALIFIED EFH'!Z$5))</f>
        <v>0</v>
      </c>
      <c r="AA115" s="476">
        <f>IF(AA$2&lt;&gt;"",IF($C115&lt;&gt;"TBA",AA$2/114,0),SUMIFS('HOURS&amp;CYCLES INPUT'!$F$2:$F$9999,'HOURS&amp;CYCLES INPUT'!$C$2:$C$9999,'QUALIFIED EFH'!$C115,'HOURS&amp;CYCLES INPUT'!$D$2:$D$9999,'QUALIFIED EFH'!AA$4,'HOURS&amp;CYCLES INPUT'!$E$2:$E$9999,'QUALIFIED EFH'!AA$5))</f>
        <v>0</v>
      </c>
      <c r="AB115" s="476">
        <f>IF(AB$2&lt;&gt;"",IF($C115&lt;&gt;"TBA",AB$2/114,0),SUMIFS('HOURS&amp;CYCLES INPUT'!$F$2:$F$9999,'HOURS&amp;CYCLES INPUT'!$C$2:$C$9999,'QUALIFIED EFH'!$C115,'HOURS&amp;CYCLES INPUT'!$D$2:$D$9999,'QUALIFIED EFH'!AB$4,'HOURS&amp;CYCLES INPUT'!$E$2:$E$9999,'QUALIFIED EFH'!AB$5))</f>
        <v>180.51</v>
      </c>
      <c r="AC115" s="476">
        <f>IF(AC$2&lt;&gt;"",IF($C115&lt;&gt;"TBA",AC$2/114,0),SUMIFS('HOURS&amp;CYCLES INPUT'!$F$2:$F$9999,'HOURS&amp;CYCLES INPUT'!$C$2:$C$9999,'QUALIFIED EFH'!$C115,'HOURS&amp;CYCLES INPUT'!$D$2:$D$9999,'QUALIFIED EFH'!AC$4,'HOURS&amp;CYCLES INPUT'!$E$2:$E$9999,'QUALIFIED EFH'!AC$5))</f>
        <v>477.1</v>
      </c>
      <c r="AD115" s="476">
        <f>IF(AD$2&lt;&gt;"",IF($C115&lt;&gt;"TBA",AD$2/114,0),SUMIFS('HOURS&amp;CYCLES INPUT'!$F$2:$F$9999,'HOURS&amp;CYCLES INPUT'!$C$2:$C$9999,'QUALIFIED EFH'!$C115,'HOURS&amp;CYCLES INPUT'!$D$2:$D$9999,'QUALIFIED EFH'!AD$4,'HOURS&amp;CYCLES INPUT'!$E$2:$E$9999,'QUALIFIED EFH'!AD$5))</f>
        <v>389.82</v>
      </c>
      <c r="AE115" s="476">
        <f>IF(AE$2&lt;&gt;"",IF($C115&lt;&gt;"TBA",AE$2/114,0),SUMIFS('HOURS&amp;CYCLES INPUT'!$F$2:$F$9999,'HOURS&amp;CYCLES INPUT'!$C$2:$C$9999,'QUALIFIED EFH'!$C115,'HOURS&amp;CYCLES INPUT'!$D$2:$D$9999,'QUALIFIED EFH'!AE$4,'HOURS&amp;CYCLES INPUT'!$E$2:$E$9999,'QUALIFIED EFH'!AE$5))</f>
        <v>408.46</v>
      </c>
      <c r="AF115" s="476">
        <f>IF(AF$2&lt;&gt;"",IF($C115&lt;&gt;"TBA",AF$2/114,0),SUMIFS('HOURS&amp;CYCLES INPUT'!$F$2:$F$9999,'HOURS&amp;CYCLES INPUT'!$C$2:$C$9999,'QUALIFIED EFH'!$C115,'HOURS&amp;CYCLES INPUT'!$D$2:$D$9999,'QUALIFIED EFH'!AF$4,'HOURS&amp;CYCLES INPUT'!$E$2:$E$9999,'QUALIFIED EFH'!AF$5))</f>
        <v>418.72</v>
      </c>
      <c r="AG115" s="476">
        <f>IF(AG$2&lt;&gt;"",IF($C115&lt;&gt;"TBA",AG$2/114,0),SUMIFS('HOURS&amp;CYCLES INPUT'!$F$2:$F$9999,'HOURS&amp;CYCLES INPUT'!$C$2:$C$9999,'QUALIFIED EFH'!$C115,'HOURS&amp;CYCLES INPUT'!$D$2:$D$9999,'QUALIFIED EFH'!AG$4,'HOURS&amp;CYCLES INPUT'!$E$2:$E$9999,'QUALIFIED EFH'!AG$5))</f>
        <v>214.45</v>
      </c>
      <c r="AH115" s="476">
        <f>IF(AH$2&lt;&gt;"",IF($C115&lt;&gt;"TBA",AH$2/114,0),SUMIFS('HOURS&amp;CYCLES INPUT'!$F$2:$F$9999,'HOURS&amp;CYCLES INPUT'!$C$2:$C$9999,'QUALIFIED EFH'!$C115,'HOURS&amp;CYCLES INPUT'!$D$2:$D$9999,'QUALIFIED EFH'!AH$4,'HOURS&amp;CYCLES INPUT'!$E$2:$E$9999,'QUALIFIED EFH'!AH$5))</f>
        <v>425.3</v>
      </c>
      <c r="AI115" s="476">
        <f>IF(AI$2&lt;&gt;"",IF($C115&lt;&gt;"TBA",AI$2/114,0),SUMIFS('HOURS&amp;CYCLES INPUT'!$F$2:$F$9999,'HOURS&amp;CYCLES INPUT'!$C$2:$C$9999,'QUALIFIED EFH'!$C115,'HOURS&amp;CYCLES INPUT'!$D$2:$D$9999,'QUALIFIED EFH'!AI$4,'HOURS&amp;CYCLES INPUT'!$E$2:$E$9999,'QUALIFIED EFH'!AI$5))</f>
        <v>435.83</v>
      </c>
      <c r="AJ115" s="476">
        <f>IF(AJ$2&lt;&gt;"",IF($C115&lt;&gt;"TBA",AJ$2/114,0),SUMIFS('HOURS&amp;CYCLES INPUT'!$F$2:$F$9999,'HOURS&amp;CYCLES INPUT'!$C$2:$C$9999,'QUALIFIED EFH'!$C115,'HOURS&amp;CYCLES INPUT'!$D$2:$D$9999,'QUALIFIED EFH'!AJ$4,'HOURS&amp;CYCLES INPUT'!$E$2:$E$9999,'QUALIFIED EFH'!AJ$5))</f>
        <v>436.59</v>
      </c>
      <c r="AK115" s="476">
        <f>IF(AK$2&lt;&gt;"",IF($C115&lt;&gt;"TBA",AK$2/114,0),SUMIFS('HOURS&amp;CYCLES INPUT'!$F$2:$F$9999,'HOURS&amp;CYCLES INPUT'!$C$2:$C$9999,'QUALIFIED EFH'!$C115,'HOURS&amp;CYCLES INPUT'!$D$2:$D$9999,'QUALIFIED EFH'!AK$4,'HOURS&amp;CYCLES INPUT'!$E$2:$E$9999,'QUALIFIED EFH'!AK$5))</f>
        <v>430.43</v>
      </c>
      <c r="AL115" s="476">
        <f>IF(AL$2&lt;&gt;"",IF($C115&lt;&gt;"TBA",AL$2/114,0),SUMIFS('HOURS&amp;CYCLES INPUT'!$F$2:$F$9999,'HOURS&amp;CYCLES INPUT'!$C$2:$C$9999,'QUALIFIED EFH'!$C115,'HOURS&amp;CYCLES INPUT'!$D$2:$D$9999,'QUALIFIED EFH'!AL$4,'HOURS&amp;CYCLES INPUT'!$E$2:$E$9999,'QUALIFIED EFH'!AL$5))</f>
        <v>414.73</v>
      </c>
      <c r="AM115" s="476">
        <f>IF(AM$2&lt;&gt;"",IF($C115&lt;&gt;"TBA",AM$2/114,0),SUMIFS('HOURS&amp;CYCLES INPUT'!$F$2:$F$9999,'HOURS&amp;CYCLES INPUT'!$C$2:$C$9999,'QUALIFIED EFH'!$C115,'HOURS&amp;CYCLES INPUT'!$D$2:$D$9999,'QUALIFIED EFH'!AM$4,'HOURS&amp;CYCLES INPUT'!$E$2:$E$9999,'QUALIFIED EFH'!AM$5))</f>
        <v>359.2</v>
      </c>
      <c r="AN115" s="476">
        <f>IF(AN$2&lt;&gt;"",IF($C115&lt;&gt;"TBA",AN$2/114,0),SUMIFS('HOURS&amp;CYCLES INPUT'!$F$2:$F$9999,'HOURS&amp;CYCLES INPUT'!$C$2:$C$9999,'QUALIFIED EFH'!$C115,'HOURS&amp;CYCLES INPUT'!$D$2:$D$9999,'QUALIFIED EFH'!AN$4,'HOURS&amp;CYCLES INPUT'!$E$2:$E$9999,'QUALIFIED EFH'!AN$5))</f>
        <v>408.88</v>
      </c>
      <c r="AO115" s="476">
        <f>IF(AO$2&lt;&gt;"",IF($C115&lt;&gt;"TBA",AO$2/114,0),SUMIFS('HOURS&amp;CYCLES INPUT'!$F$2:$F$9999,'HOURS&amp;CYCLES INPUT'!$C$2:$C$9999,'QUALIFIED EFH'!$C115,'HOURS&amp;CYCLES INPUT'!$D$2:$D$9999,'QUALIFIED EFH'!AO$4,'HOURS&amp;CYCLES INPUT'!$E$2:$E$9999,'QUALIFIED EFH'!AO$5))</f>
        <v>411.91</v>
      </c>
      <c r="AP115" s="476">
        <f>IF(AP$2&lt;&gt;"",IF($C115&lt;&gt;"TBA",AP$2/114,0),SUMIFS('HOURS&amp;CYCLES INPUT'!$F$2:$F$9999,'HOURS&amp;CYCLES INPUT'!$C$2:$C$9999,'QUALIFIED EFH'!$C115,'HOURS&amp;CYCLES INPUT'!$D$2:$D$9999,'QUALIFIED EFH'!AP$4,'HOURS&amp;CYCLES INPUT'!$E$2:$E$9999,'QUALIFIED EFH'!AP$5))</f>
        <v>385.34</v>
      </c>
      <c r="AQ115" s="476">
        <f>IF(AQ$2&lt;&gt;"",IF($C115&lt;&gt;"TBA",AQ$2/114,0),SUMIFS('HOURS&amp;CYCLES INPUT'!$F$2:$F$9999,'HOURS&amp;CYCLES INPUT'!$C$2:$C$9999,'QUALIFIED EFH'!$C115,'HOURS&amp;CYCLES INPUT'!$D$2:$D$9999,'QUALIFIED EFH'!AQ$4,'HOURS&amp;CYCLES INPUT'!$E$2:$E$9999,'QUALIFIED EFH'!AQ$5))</f>
        <v>215.77</v>
      </c>
      <c r="AR115" s="476">
        <f>IF(AR$2&lt;&gt;"",IF($C115&lt;&gt;"TBA",AR$2/114,0),SUMIFS('HOURS&amp;CYCLES INPUT'!$F$2:$F$9999,'HOURS&amp;CYCLES INPUT'!$C$2:$C$9999,'QUALIFIED EFH'!$C115,'HOURS&amp;CYCLES INPUT'!$D$2:$D$9999,'QUALIFIED EFH'!AR$4,'HOURS&amp;CYCLES INPUT'!$E$2:$E$9999,'QUALIFIED EFH'!AR$5))</f>
        <v>0</v>
      </c>
      <c r="AS115" s="476">
        <f>IF(AS$2&lt;&gt;"",IF($C115&lt;&gt;"TBA",AS$2/114,0),SUMIFS('HOURS&amp;CYCLES INPUT'!$F$2:$F$9999,'HOURS&amp;CYCLES INPUT'!$C$2:$C$9999,'QUALIFIED EFH'!$C115,'HOURS&amp;CYCLES INPUT'!$D$2:$D$9999,'QUALIFIED EFH'!AS$4,'HOURS&amp;CYCLES INPUT'!$E$2:$E$9999,'QUALIFIED EFH'!AS$5))</f>
        <v>0</v>
      </c>
      <c r="AT115" s="476">
        <f>IF(AT$2&lt;&gt;"",IF($C115&lt;&gt;"TBA",AT$2/114,0),SUMIFS('HOURS&amp;CYCLES INPUT'!$F$2:$F$9999,'HOURS&amp;CYCLES INPUT'!$C$2:$C$9999,'QUALIFIED EFH'!$C115,'HOURS&amp;CYCLES INPUT'!$D$2:$D$9999,'QUALIFIED EFH'!AT$4,'HOURS&amp;CYCLES INPUT'!$E$2:$E$9999,'QUALIFIED EFH'!AT$5))</f>
        <v>0</v>
      </c>
      <c r="AU115" s="476">
        <f>IF(AU$2&lt;&gt;"",IF($C115&lt;&gt;"TBA",AU$2/114,0),SUMIFS('HOURS&amp;CYCLES INPUT'!$F$2:$F$9999,'HOURS&amp;CYCLES INPUT'!$C$2:$C$9999,'QUALIFIED EFH'!$C115,'HOURS&amp;CYCLES INPUT'!$D$2:$D$9999,'QUALIFIED EFH'!AU$4,'HOURS&amp;CYCLES INPUT'!$E$2:$E$9999,'QUALIFIED EFH'!AU$5))</f>
        <v>26.42</v>
      </c>
      <c r="AV115" s="476">
        <f>IF(AV$2&lt;&gt;"",IF($C115&lt;&gt;"TBA",AV$2/114,0),SUMIFS('HOURS&amp;CYCLES INPUT'!$F$2:$F$9999,'HOURS&amp;CYCLES INPUT'!$C$2:$C$9999,'QUALIFIED EFH'!$C115,'HOURS&amp;CYCLES INPUT'!$D$2:$D$9999,'QUALIFIED EFH'!AV$4,'HOURS&amp;CYCLES INPUT'!$E$2:$E$9999,'QUALIFIED EFH'!AV$5))</f>
        <v>152.03</v>
      </c>
      <c r="AW115" s="476">
        <f>IF(AW$2&lt;&gt;"",IF($C115&lt;&gt;"TBA",AW$2/114,0),SUMIFS('HOURS&amp;CYCLES INPUT'!$F$2:$F$9999,'HOURS&amp;CYCLES INPUT'!$C$2:$C$9999,'QUALIFIED EFH'!$C115,'HOURS&amp;CYCLES INPUT'!$D$2:$D$9999,'QUALIFIED EFH'!AW$4,'HOURS&amp;CYCLES INPUT'!$E$2:$E$9999,'QUALIFIED EFH'!AW$5))</f>
        <v>74.25</v>
      </c>
      <c r="AX115" s="476">
        <f>IF(AX$2&lt;&gt;"",IF($C115&lt;&gt;"TBA",AX$2/114,0),SUMIFS('HOURS&amp;CYCLES INPUT'!$F$2:$F$9999,'HOURS&amp;CYCLES INPUT'!$C$2:$C$9999,'QUALIFIED EFH'!$C115,'HOURS&amp;CYCLES INPUT'!$D$2:$D$9999,'QUALIFIED EFH'!AX$4,'HOURS&amp;CYCLES INPUT'!$E$2:$E$9999,'QUALIFIED EFH'!AX$5))</f>
        <v>151.75</v>
      </c>
      <c r="AY115" s="476">
        <f>IF(AY$2&lt;&gt;"",IF($C115&lt;&gt;"TBA",AY$2/114,0),SUMIFS('HOURS&amp;CYCLES INPUT'!$F$2:$F$9999,'HOURS&amp;CYCLES INPUT'!$C$2:$C$9999,'QUALIFIED EFH'!$C115,'HOURS&amp;CYCLES INPUT'!$D$2:$D$9999,'QUALIFIED EFH'!AY$4,'HOURS&amp;CYCLES INPUT'!$E$2:$E$9999,'QUALIFIED EFH'!AY$5))</f>
        <v>172.13</v>
      </c>
      <c r="AZ115" s="476">
        <f>IF(AZ$2&lt;&gt;"",IF($C115&lt;&gt;"TBA",AZ$2/114,0),SUMIFS('HOURS&amp;CYCLES INPUT'!$F$2:$F$9999,'HOURS&amp;CYCLES INPUT'!$C$2:$C$9999,'QUALIFIED EFH'!$C115,'HOURS&amp;CYCLES INPUT'!$D$2:$D$9999,'QUALIFIED EFH'!AZ$4,'HOURS&amp;CYCLES INPUT'!$E$2:$E$9999,'QUALIFIED EFH'!AZ$5))</f>
        <v>306.85000000000002</v>
      </c>
      <c r="BA115" s="476">
        <f>IF(BA$2&lt;&gt;"",IF($C115&lt;&gt;"TBA",BA$2/114,0),SUMIFS('HOURS&amp;CYCLES INPUT'!$F$2:$F$9999,'HOURS&amp;CYCLES INPUT'!$C$2:$C$9999,'QUALIFIED EFH'!$C115,'HOURS&amp;CYCLES INPUT'!$D$2:$D$9999,'QUALIFIED EFH'!BA$4,'HOURS&amp;CYCLES INPUT'!$E$2:$E$9999,'QUALIFIED EFH'!BA$5))</f>
        <v>191.85</v>
      </c>
      <c r="BB115" s="476">
        <f>IF(BB$2&lt;&gt;"",IF($C115&lt;&gt;"TBA",BB$2/114,0),SUMIFS('HOURS&amp;CYCLES INPUT'!$F$2:$F$9999,'HOURS&amp;CYCLES INPUT'!$C$2:$C$9999,'QUALIFIED EFH'!$C115,'HOURS&amp;CYCLES INPUT'!$D$2:$D$9999,'QUALIFIED EFH'!BB$4,'HOURS&amp;CYCLES INPUT'!$E$2:$E$9999,'QUALIFIED EFH'!BB$5))</f>
        <v>38.19</v>
      </c>
      <c r="BC115" s="476">
        <f>IF(BC$2&lt;&gt;"",IF($C115&lt;&gt;"TBA",BC$2/114,0),SUMIFS('HOURS&amp;CYCLES INPUT'!$F$2:$F$9999,'HOURS&amp;CYCLES INPUT'!$C$2:$C$9999,'QUALIFIED EFH'!$C115,'HOURS&amp;CYCLES INPUT'!$D$2:$D$9999,'QUALIFIED EFH'!BC$4,'HOURS&amp;CYCLES INPUT'!$E$2:$E$9999,'QUALIFIED EFH'!BC$5))</f>
        <v>190.13</v>
      </c>
      <c r="BD115" s="476">
        <f>IF(BD$2&lt;&gt;"",IF($C115&lt;&gt;"TBA",BD$2/114,0),SUMIFS('HOURS&amp;CYCLES INPUT'!$F$2:$F$9999,'HOURS&amp;CYCLES INPUT'!$C$2:$C$9999,'QUALIFIED EFH'!$C115,'HOURS&amp;CYCLES INPUT'!$D$2:$D$9999,'QUALIFIED EFH'!BD$4,'HOURS&amp;CYCLES INPUT'!$E$2:$E$9999,'QUALIFIED EFH'!BD$5))</f>
        <v>122.13</v>
      </c>
      <c r="BE115" s="476">
        <f>IF(BE$2&lt;&gt;"",IF($C115&lt;&gt;"TBA",BE$2/114,0),SUMIFS('HOURS&amp;CYCLES INPUT'!$F$2:$F$9999,'HOURS&amp;CYCLES INPUT'!$C$2:$C$9999,'QUALIFIED EFH'!$C115,'HOURS&amp;CYCLES INPUT'!$D$2:$D$9999,'QUALIFIED EFH'!BE$4,'HOURS&amp;CYCLES INPUT'!$E$2:$E$9999,'QUALIFIED EFH'!BE$5))</f>
        <v>88.93</v>
      </c>
      <c r="BF115" s="476">
        <f>IF(BF$2&lt;&gt;"",IF($C115&lt;&gt;"TBA",BF$2/114,0),SUMIFS('HOURS&amp;CYCLES INPUT'!$F$2:$F$9999,'HOURS&amp;CYCLES INPUT'!$C$2:$C$9999,'QUALIFIED EFH'!$C115,'HOURS&amp;CYCLES INPUT'!$D$2:$D$9999,'QUALIFIED EFH'!BF$4,'HOURS&amp;CYCLES INPUT'!$E$2:$E$9999,'QUALIFIED EFH'!BF$5))</f>
        <v>86.07</v>
      </c>
      <c r="BG115" s="476">
        <f>IF(BG$2&lt;&gt;"",IF($C115&lt;&gt;"TBA",BG$2/114,0),SUMIFS('HOURS&amp;CYCLES INPUT'!$F$2:$F$9999,'HOURS&amp;CYCLES INPUT'!$C$2:$C$9999,'QUALIFIED EFH'!$C115,'HOURS&amp;CYCLES INPUT'!$D$2:$D$9999,'QUALIFIED EFH'!BG$4,'HOURS&amp;CYCLES INPUT'!$E$2:$E$9999,'QUALIFIED EFH'!BG$5))</f>
        <v>193.04</v>
      </c>
      <c r="BH115" s="476">
        <f>IF(BH$2&lt;&gt;"",IF($C115&lt;&gt;"TBA",BH$2/114,0),SUMIFS('HOURS&amp;CYCLES INPUT'!$F$2:$F$9999,'HOURS&amp;CYCLES INPUT'!$C$2:$C$9999,'QUALIFIED EFH'!$C115,'HOURS&amp;CYCLES INPUT'!$D$2:$D$9999,'QUALIFIED EFH'!BH$4,'HOURS&amp;CYCLES INPUT'!$E$2:$E$9999,'QUALIFIED EFH'!BH$5))</f>
        <v>261.3</v>
      </c>
      <c r="BI115" s="476">
        <f>IF(BI$2&lt;&gt;"",IF($C115&lt;&gt;"TBA",BI$2/114,0),SUMIFS('HOURS&amp;CYCLES INPUT'!$F$2:$F$9999,'HOURS&amp;CYCLES INPUT'!$C$2:$C$9999,'QUALIFIED EFH'!$C115,'HOURS&amp;CYCLES INPUT'!$D$2:$D$9999,'QUALIFIED EFH'!BI$4,'HOURS&amp;CYCLES INPUT'!$E$2:$E$9999,'QUALIFIED EFH'!BI$5))</f>
        <v>182.41</v>
      </c>
      <c r="BJ115" s="476">
        <f>IF(BJ$2&lt;&gt;"",IF($C115&lt;&gt;"TBA",BJ$2/114,0),SUMIFS('HOURS&amp;CYCLES INPUT'!$F$2:$F$9999,'HOURS&amp;CYCLES INPUT'!$C$2:$C$9999,'QUALIFIED EFH'!$C115,'HOURS&amp;CYCLES INPUT'!$D$2:$D$9999,'QUALIFIED EFH'!BJ$4,'HOURS&amp;CYCLES INPUT'!$E$2:$E$9999,'QUALIFIED EFH'!BJ$5))</f>
        <v>231.36</v>
      </c>
      <c r="BK115" s="476">
        <f>IF(BK$2&lt;&gt;"",IF($C115&lt;&gt;"TBA",BK$2/114,0),SUMIFS('HOURS&amp;CYCLES INPUT'!$F$2:$F$9999,'HOURS&amp;CYCLES INPUT'!$C$2:$C$9999,'QUALIFIED EFH'!$C115,'HOURS&amp;CYCLES INPUT'!$D$2:$D$9999,'QUALIFIED EFH'!BK$4,'HOURS&amp;CYCLES INPUT'!$E$2:$E$9999,'QUALIFIED EFH'!BK$5))</f>
        <v>346.53</v>
      </c>
      <c r="BL115" s="476">
        <f>IF(BL$2&lt;&gt;"",IF($C115&lt;&gt;"TBA",BL$2/114,0),SUMIFS('HOURS&amp;CYCLES INPUT'!$F$2:$F$9999,'HOURS&amp;CYCLES INPUT'!$C$2:$C$9999,'QUALIFIED EFH'!$C115,'HOURS&amp;CYCLES INPUT'!$D$2:$D$9999,'QUALIFIED EFH'!BL$4,'HOURS&amp;CYCLES INPUT'!$E$2:$E$9999,'QUALIFIED EFH'!BL$5))</f>
        <v>346.65</v>
      </c>
      <c r="BM115" s="476">
        <f>IF(BM$2&lt;&gt;"",IF($C115&lt;&gt;"TBA",BM$2/114,0),SUMIFS('HOURS&amp;CYCLES INPUT'!$F$2:$F$9999,'HOURS&amp;CYCLES INPUT'!$C$2:$C$9999,'QUALIFIED EFH'!$C115,'HOURS&amp;CYCLES INPUT'!$D$2:$D$9999,'QUALIFIED EFH'!BM$4,'HOURS&amp;CYCLES INPUT'!$E$2:$E$9999,'QUALIFIED EFH'!BM$5))</f>
        <v>211.48</v>
      </c>
      <c r="BN115" s="476">
        <f>IF(BN$2&lt;&gt;"",IF($C115&lt;&gt;"TBA",BN$2/114,0),SUMIFS('HOURS&amp;CYCLES INPUT'!$F$2:$F$9999,'HOURS&amp;CYCLES INPUT'!$C$2:$C$9999,'QUALIFIED EFH'!$C115,'HOURS&amp;CYCLES INPUT'!$D$2:$D$9999,'QUALIFIED EFH'!BN$4,'HOURS&amp;CYCLES INPUT'!$E$2:$E$9999,'QUALIFIED EFH'!BN$5))</f>
        <v>352.1</v>
      </c>
      <c r="BO115" s="476">
        <f>IF(BO$2&lt;&gt;"",IF($C115&lt;&gt;"TBA",BO$2/114,0),SUMIFS('HOURS&amp;CYCLES INPUT'!$F$2:$F$9999,'HOURS&amp;CYCLES INPUT'!$C$2:$C$9999,'QUALIFIED EFH'!$C115,'HOURS&amp;CYCLES INPUT'!$D$2:$D$9999,'QUALIFIED EFH'!BO$4,'HOURS&amp;CYCLES INPUT'!$E$2:$E$9999,'QUALIFIED EFH'!BO$5))</f>
        <v>364.5</v>
      </c>
      <c r="BP115" s="476">
        <f>IF(BP$2&lt;&gt;"",IF($C115&lt;&gt;"TBA",BP$2/114,0),SUMIFS('HOURS&amp;CYCLES INPUT'!$F$2:$F$9999,'HOURS&amp;CYCLES INPUT'!$C$2:$C$9999,'QUALIFIED EFH'!$C115,'HOURS&amp;CYCLES INPUT'!$D$2:$D$9999,'QUALIFIED EFH'!BP$4,'HOURS&amp;CYCLES INPUT'!$E$2:$E$9999,'QUALIFIED EFH'!BP$5))</f>
        <v>274.3</v>
      </c>
      <c r="BQ115" s="476">
        <f>IF(BQ$2&lt;&gt;"",IF($C115&lt;&gt;"TBA",BQ$2/114,0),SUMIFS('HOURS&amp;CYCLES INPUT'!$F$2:$F$9999,'HOURS&amp;CYCLES INPUT'!$C$2:$C$9999,'QUALIFIED EFH'!$C115,'HOURS&amp;CYCLES INPUT'!$D$2:$D$9999,'QUALIFIED EFH'!BQ$4,'HOURS&amp;CYCLES INPUT'!$E$2:$E$9999,'QUALIFIED EFH'!BQ$5))</f>
        <v>409.57</v>
      </c>
      <c r="BR115" s="476">
        <f>IF(BR$2&lt;&gt;"",IF($C115&lt;&gt;"TBA",BR$2/114,0),SUMIFS('HOURS&amp;CYCLES INPUT'!$F$2:$F$9999,'HOURS&amp;CYCLES INPUT'!$C$2:$C$9999,'QUALIFIED EFH'!$C115,'HOURS&amp;CYCLES INPUT'!$D$2:$D$9999,'QUALIFIED EFH'!BR$4,'HOURS&amp;CYCLES INPUT'!$E$2:$E$9999,'QUALIFIED EFH'!BR$5))</f>
        <v>377.1</v>
      </c>
      <c r="BS115" s="476">
        <f>IF(BS$2&lt;&gt;"",IF($C115&lt;&gt;"TBA",BS$2/114,0),SUMIFS('HOURS&amp;CYCLES INPUT'!$F$2:$F$9999,'HOURS&amp;CYCLES INPUT'!$C$2:$C$9999,'QUALIFIED EFH'!$C115,'HOURS&amp;CYCLES INPUT'!$D$2:$D$9999,'QUALIFIED EFH'!BS$4,'HOURS&amp;CYCLES INPUT'!$E$2:$E$9999,'QUALIFIED EFH'!BS$5))</f>
        <v>400.62</v>
      </c>
      <c r="BT115" s="476">
        <f>IF(BT$2&lt;&gt;"",IF($C115&lt;&gt;"TBA",BT$2/114,0),SUMIFS('HOURS&amp;CYCLES INPUT'!$F$2:$F$9999,'HOURS&amp;CYCLES INPUT'!$C$2:$C$9999,'QUALIFIED EFH'!$C115,'HOURS&amp;CYCLES INPUT'!$D$2:$D$9999,'QUALIFIED EFH'!BT$4,'HOURS&amp;CYCLES INPUT'!$E$2:$E$9999,'QUALIFIED EFH'!BT$5))</f>
        <v>397.2</v>
      </c>
      <c r="BU115" s="476">
        <f>IF(BU$2&lt;&gt;"",IF($C115&lt;&gt;"TBA",BU$2/114,0),SUMIFS('HOURS&amp;CYCLES INPUT'!$F$2:$F$9999,'HOURS&amp;CYCLES INPUT'!$C$2:$C$9999,'QUALIFIED EFH'!$C115,'HOURS&amp;CYCLES INPUT'!$D$2:$D$9999,'QUALIFIED EFH'!BU$4,'HOURS&amp;CYCLES INPUT'!$E$2:$E$9999,'QUALIFIED EFH'!BU$5))</f>
        <v>360.2</v>
      </c>
      <c r="BV115" s="476">
        <f>IF(BV$2&lt;&gt;"",IF($C115&lt;&gt;"TBA",BV$2/114,0),SUMIFS('HOURS&amp;CYCLES INPUT'!$F$2:$F$9999,'HOURS&amp;CYCLES INPUT'!$C$2:$C$9999,'QUALIFIED EFH'!$C115,'HOURS&amp;CYCLES INPUT'!$D$2:$D$9999,'QUALIFIED EFH'!BV$4,'HOURS&amp;CYCLES INPUT'!$E$2:$E$9999,'QUALIFIED EFH'!BV$5))</f>
        <v>412.61</v>
      </c>
      <c r="BW115" s="476">
        <f>IF(BW$2&lt;&gt;"",IF($C115&lt;&gt;"TBA",BW$2/114,0),SUMIFS('HOURS&amp;CYCLES INPUT'!$F$2:$F$9999,'HOURS&amp;CYCLES INPUT'!$C$2:$C$9999,'QUALIFIED EFH'!$C115,'HOURS&amp;CYCLES INPUT'!$D$2:$D$9999,'QUALIFIED EFH'!BW$4,'HOURS&amp;CYCLES INPUT'!$E$2:$E$9999,'QUALIFIED EFH'!BW$5))</f>
        <v>317.19</v>
      </c>
      <c r="BX115" s="476">
        <f>IF(BX$2&lt;&gt;"",IF($C115&lt;&gt;"TBA",BX$2/114,0),SUMIFS('HOURS&amp;CYCLES INPUT'!$F$2:$F$9999,'HOURS&amp;CYCLES INPUT'!$C$2:$C$9999,'QUALIFIED EFH'!$C115,'HOURS&amp;CYCLES INPUT'!$D$2:$D$9999,'QUALIFIED EFH'!BX$4,'HOURS&amp;CYCLES INPUT'!$E$2:$E$9999,'QUALIFIED EFH'!BX$5))</f>
        <v>481.45</v>
      </c>
      <c r="BY115" s="476">
        <f>IF(BY$2&lt;&gt;"",IF($C115&lt;&gt;"TBA",BY$2/114,0),SUMIFS('HOURS&amp;CYCLES INPUT'!$F$2:$F$9999,'HOURS&amp;CYCLES INPUT'!$C$2:$C$9999,'QUALIFIED EFH'!$C115,'HOURS&amp;CYCLES INPUT'!$D$2:$D$9999,'QUALIFIED EFH'!BY$4,'HOURS&amp;CYCLES INPUT'!$E$2:$E$9999,'QUALIFIED EFH'!BY$5))</f>
        <v>458.11</v>
      </c>
      <c r="BZ115" s="476">
        <f>IF(BZ$2&lt;&gt;"",IF($C115&lt;&gt;"TBA",BZ$2/114,0),SUMIFS('HOURS&amp;CYCLES INPUT'!$F$2:$F$9999,'HOURS&amp;CYCLES INPUT'!$C$2:$C$9999,'QUALIFIED EFH'!$C115,'HOURS&amp;CYCLES INPUT'!$D$2:$D$9999,'QUALIFIED EFH'!BZ$4,'HOURS&amp;CYCLES INPUT'!$E$2:$E$9999,'QUALIFIED EFH'!BZ$5))</f>
        <v>430.92</v>
      </c>
      <c r="CA115" s="476">
        <f>IF(CA$2&lt;&gt;"",IF($C115&lt;&gt;"TBA",CA$2/114,0),SUMIFS('HOURS&amp;CYCLES INPUT'!$F$2:$F$9999,'HOURS&amp;CYCLES INPUT'!$C$2:$C$9999,'QUALIFIED EFH'!$C115,'HOURS&amp;CYCLES INPUT'!$D$2:$D$9999,'QUALIFIED EFH'!CA$4,'HOURS&amp;CYCLES INPUT'!$E$2:$E$9999,'QUALIFIED EFH'!CA$5))</f>
        <v>26.38</v>
      </c>
      <c r="CB115" s="476">
        <f>IF(CB$2&lt;&gt;"",IF($C115&lt;&gt;"TBA",CB$2/114,0),SUMIFS('HOURS&amp;CYCLES INPUT'!$F$2:$F$9999,'HOURS&amp;CYCLES INPUT'!$C$2:$C$9999,'QUALIFIED EFH'!$C115,'HOURS&amp;CYCLES INPUT'!$D$2:$D$9999,'QUALIFIED EFH'!CB$4,'HOURS&amp;CYCLES INPUT'!$E$2:$E$9999,'QUALIFIED EFH'!CB$5))</f>
        <v>269.02</v>
      </c>
      <c r="CC115" s="476">
        <f>IF(CC$2&lt;&gt;"",IF($C115&lt;&gt;"TBA",CC$2/114,0),SUMIFS('HOURS&amp;CYCLES INPUT'!$F$2:$F$9999,'HOURS&amp;CYCLES INPUT'!$C$2:$C$9999,'QUALIFIED EFH'!$C115,'HOURS&amp;CYCLES INPUT'!$D$2:$D$9999,'QUALIFIED EFH'!CC$4,'HOURS&amp;CYCLES INPUT'!$E$2:$E$9999,'QUALIFIED EFH'!CC$5))</f>
        <v>0</v>
      </c>
      <c r="CD115" s="476">
        <f>IF(CD$2&lt;&gt;"",IF($C115&lt;&gt;"TBA",CD$2/114,0),SUMIFS('HOURS&amp;CYCLES INPUT'!$F$2:$F$9999,'HOURS&amp;CYCLES INPUT'!$C$2:$C$9999,'QUALIFIED EFH'!$C115,'HOURS&amp;CYCLES INPUT'!$D$2:$D$9999,'QUALIFIED EFH'!CD$4,'HOURS&amp;CYCLES INPUT'!$E$2:$E$9999,'QUALIFIED EFH'!CD$5))</f>
        <v>0</v>
      </c>
      <c r="CE115" s="476">
        <f>IF(CE$2&lt;&gt;"",IF($C115&lt;&gt;"TBA",CE$2/114,0),SUMIFS('HOURS&amp;CYCLES INPUT'!$F$2:$F$9999,'HOURS&amp;CYCLES INPUT'!$C$2:$C$9999,'QUALIFIED EFH'!$C115,'HOURS&amp;CYCLES INPUT'!$D$2:$D$9999,'QUALIFIED EFH'!CE$4,'HOURS&amp;CYCLES INPUT'!$E$2:$E$9999,'QUALIFIED EFH'!CE$5))</f>
        <v>0</v>
      </c>
      <c r="CF115" s="476">
        <f>IF(CF$2&lt;&gt;"",IF($C115&lt;&gt;"TBA",CF$2/114,0),SUMIFS('HOURS&amp;CYCLES INPUT'!$F$2:$F$9999,'HOURS&amp;CYCLES INPUT'!$C$2:$C$9999,'QUALIFIED EFH'!$C115,'HOURS&amp;CYCLES INPUT'!$D$2:$D$9999,'QUALIFIED EFH'!CF$4,'HOURS&amp;CYCLES INPUT'!$E$2:$E$9999,'QUALIFIED EFH'!CF$5))</f>
        <v>0</v>
      </c>
      <c r="CG115" s="476">
        <f>IF(CG$2&lt;&gt;"",IF($C115&lt;&gt;"TBA",CG$2/114,0),SUMIFS('HOURS&amp;CYCLES INPUT'!$F$2:$F$9999,'HOURS&amp;CYCLES INPUT'!$C$2:$C$9999,'QUALIFIED EFH'!$C115,'HOURS&amp;CYCLES INPUT'!$D$2:$D$9999,'QUALIFIED EFH'!CG$4,'HOURS&amp;CYCLES INPUT'!$E$2:$E$9999,'QUALIFIED EFH'!CG$5))</f>
        <v>0</v>
      </c>
      <c r="CH115" s="476">
        <f>IF(CH$2&lt;&gt;"",IF($C115&lt;&gt;"TBA",CH$2/114,0),SUMIFS('HOURS&amp;CYCLES INPUT'!$F$2:$F$9999,'HOURS&amp;CYCLES INPUT'!$C$2:$C$9999,'QUALIFIED EFH'!$C115,'HOURS&amp;CYCLES INPUT'!$D$2:$D$9999,'QUALIFIED EFH'!CH$4,'HOURS&amp;CYCLES INPUT'!$E$2:$E$9999,'QUALIFIED EFH'!CH$5))</f>
        <v>0</v>
      </c>
      <c r="CI115" s="476">
        <f>IF(CI$2&lt;&gt;"",IF($C115&lt;&gt;"TBA",CI$2/114,0),SUMIFS('HOURS&amp;CYCLES INPUT'!$F$2:$F$9999,'HOURS&amp;CYCLES INPUT'!$C$2:$C$9999,'QUALIFIED EFH'!$C115,'HOURS&amp;CYCLES INPUT'!$D$2:$D$9999,'QUALIFIED EFH'!CI$4,'HOURS&amp;CYCLES INPUT'!$E$2:$E$9999,'QUALIFIED EFH'!CI$5))</f>
        <v>0</v>
      </c>
      <c r="CJ115" s="476">
        <f>IF(CJ$2&lt;&gt;"",IF($C115&lt;&gt;"TBA",CJ$2/114,0),SUMIFS('HOURS&amp;CYCLES INPUT'!$F$2:$F$9999,'HOURS&amp;CYCLES INPUT'!$C$2:$C$9999,'QUALIFIED EFH'!$C115,'HOURS&amp;CYCLES INPUT'!$D$2:$D$9999,'QUALIFIED EFH'!CJ$4,'HOURS&amp;CYCLES INPUT'!$E$2:$E$9999,'QUALIFIED EFH'!CJ$5))</f>
        <v>0</v>
      </c>
      <c r="CK115" s="476">
        <f>IF(CK$2&lt;&gt;"",IF($C115&lt;&gt;"TBA",CK$2/114,0),SUMIFS('HOURS&amp;CYCLES INPUT'!$F$2:$F$9999,'HOURS&amp;CYCLES INPUT'!$C$2:$C$9999,'QUALIFIED EFH'!$C115,'HOURS&amp;CYCLES INPUT'!$D$2:$D$9999,'QUALIFIED EFH'!CK$4,'HOURS&amp;CYCLES INPUT'!$E$2:$E$9999,'QUALIFIED EFH'!CK$5))</f>
        <v>0</v>
      </c>
      <c r="CL115" s="476">
        <f>IF(CL$2&lt;&gt;"",IF($C115&lt;&gt;"TBA",CL$2/114,0),SUMIFS('HOURS&amp;CYCLES INPUT'!$F$2:$F$9999,'HOURS&amp;CYCLES INPUT'!$C$2:$C$9999,'QUALIFIED EFH'!$C115,'HOURS&amp;CYCLES INPUT'!$D$2:$D$9999,'QUALIFIED EFH'!CL$4,'HOURS&amp;CYCLES INPUT'!$E$2:$E$9999,'QUALIFIED EFH'!CL$5))</f>
        <v>2.0499999999999998</v>
      </c>
      <c r="CM115" s="476">
        <f>IF(CM$2&lt;&gt;"",IF($C115&lt;&gt;"TBA",CM$2/114,0),SUMIFS('HOURS&amp;CYCLES INPUT'!$F$2:$F$9999,'HOURS&amp;CYCLES INPUT'!$C$2:$C$9999,'QUALIFIED EFH'!$C115,'HOURS&amp;CYCLES INPUT'!$D$2:$D$9999,'QUALIFIED EFH'!CM$4,'HOURS&amp;CYCLES INPUT'!$E$2:$E$9999,'QUALIFIED EFH'!CM$5))</f>
        <v>328.93</v>
      </c>
      <c r="CN115" s="476">
        <f>IF(CN$2&lt;&gt;"",IF($C115&lt;&gt;"TBA",CN$2/114,0),SUMIFS('HOURS&amp;CYCLES INPUT'!$F$2:$F$9999,'HOURS&amp;CYCLES INPUT'!$C$2:$C$9999,'QUALIFIED EFH'!$C115,'HOURS&amp;CYCLES INPUT'!$D$2:$D$9999,'QUALIFIED EFH'!CN$4,'HOURS&amp;CYCLES INPUT'!$E$2:$E$9999,'QUALIFIED EFH'!CN$5))</f>
        <v>350.71</v>
      </c>
      <c r="CO115" s="476">
        <f>IF(CO$2&lt;&gt;"",IF($C115&lt;&gt;"TBA",CO$2/114,0),SUMIFS('HOURS&amp;CYCLES INPUT'!$F$2:$F$9999,'HOURS&amp;CYCLES INPUT'!$C$2:$C$9999,'QUALIFIED EFH'!$C115,'HOURS&amp;CYCLES INPUT'!$D$2:$D$9999,'QUALIFIED EFH'!CO$4,'HOURS&amp;CYCLES INPUT'!$E$2:$E$9999,'QUALIFIED EFH'!CO$5))</f>
        <v>356.38</v>
      </c>
      <c r="CP115" s="476">
        <f>IF(CP$2&lt;&gt;"",IF($C115&lt;&gt;"TBA",CP$2/114,0),SUMIFS('HOURS&amp;CYCLES INPUT'!$F$2:$F$9999,'HOURS&amp;CYCLES INPUT'!$C$2:$C$9999,'QUALIFIED EFH'!$C115,'HOURS&amp;CYCLES INPUT'!$D$2:$D$9999,'QUALIFIED EFH'!CP$4,'HOURS&amp;CYCLES INPUT'!$E$2:$E$9999,'QUALIFIED EFH'!CP$5))</f>
        <v>225.2</v>
      </c>
      <c r="CQ115" s="476">
        <f>IF(CQ$2&lt;&gt;"",IF($C115&lt;&gt;"TBA",CQ$2/114,0),SUMIFS('HOURS&amp;CYCLES INPUT'!$F$2:$F$9999,'HOURS&amp;CYCLES INPUT'!$C$2:$C$9999,'QUALIFIED EFH'!$C115,'HOURS&amp;CYCLES INPUT'!$D$2:$D$9999,'QUALIFIED EFH'!CQ$4,'HOURS&amp;CYCLES INPUT'!$E$2:$E$9999,'QUALIFIED EFH'!CQ$5))</f>
        <v>463.3</v>
      </c>
      <c r="CR115" s="476">
        <f>IF(CR$2&lt;&gt;"",IF($C115&lt;&gt;"TBA",CR$2/114,0),SUMIFS('HOURS&amp;CYCLES INPUT'!$F$2:$F$9999,'HOURS&amp;CYCLES INPUT'!$C$2:$C$9999,'QUALIFIED EFH'!$C115,'HOURS&amp;CYCLES INPUT'!$D$2:$D$9999,'QUALIFIED EFH'!CR$4,'HOURS&amp;CYCLES INPUT'!$E$2:$E$9999,'QUALIFIED EFH'!CR$5))</f>
        <v>443.69</v>
      </c>
      <c r="CS115" s="476">
        <f>IF(CS$2&lt;&gt;"",IF($C115&lt;&gt;"TBA",CS$2/114,0),SUMIFS('HOURS&amp;CYCLES INPUT'!$F$2:$F$9999,'HOURS&amp;CYCLES INPUT'!$C$2:$C$9999,'QUALIFIED EFH'!$C115,'HOURS&amp;CYCLES INPUT'!$D$2:$D$9999,'QUALIFIED EFH'!CS$4,'HOURS&amp;CYCLES INPUT'!$E$2:$E$9999,'QUALIFIED EFH'!CS$5))</f>
        <v>482.05</v>
      </c>
      <c r="CT115" s="476">
        <f>IF(CT$2&lt;&gt;"",IF($C115&lt;&gt;"TBA",CT$2/114,0),SUMIFS('HOURS&amp;CYCLES INPUT'!$F$2:$F$9999,'HOURS&amp;CYCLES INPUT'!$C$2:$C$9999,'QUALIFIED EFH'!$C115,'HOURS&amp;CYCLES INPUT'!$D$2:$D$9999,'QUALIFIED EFH'!CT$4,'HOURS&amp;CYCLES INPUT'!$E$2:$E$9999,'QUALIFIED EFH'!CT$5))</f>
        <v>462.72</v>
      </c>
      <c r="CU115" s="476">
        <f>IF(CU$2&lt;&gt;"",IF($C115&lt;&gt;"TBA",CU$2/114,0),SUMIFS('HOURS&amp;CYCLES INPUT'!$F$2:$F$9999,'HOURS&amp;CYCLES INPUT'!$C$2:$C$9999,'QUALIFIED EFH'!$C115,'HOURS&amp;CYCLES INPUT'!$D$2:$D$9999,'QUALIFIED EFH'!CU$4,'HOURS&amp;CYCLES INPUT'!$E$2:$E$9999,'QUALIFIED EFH'!CU$5))</f>
        <v>506.62</v>
      </c>
      <c r="CV115" s="476">
        <f>IF(CV$2&lt;&gt;"",IF($C115&lt;&gt;"TBA",CV$2/114,0),SUMIFS('HOURS&amp;CYCLES INPUT'!$F$2:$F$9999,'HOURS&amp;CYCLES INPUT'!$C$2:$C$9999,'QUALIFIED EFH'!$C115,'HOURS&amp;CYCLES INPUT'!$D$2:$D$9999,'QUALIFIED EFH'!CV$4,'HOURS&amp;CYCLES INPUT'!$E$2:$E$9999,'QUALIFIED EFH'!CV$5))</f>
        <v>495.42</v>
      </c>
      <c r="CW115" s="476">
        <f>IF(CW$2&lt;&gt;"",IF($C115&lt;&gt;"TBA",CW$2/114,0),SUMIFS('HOURS&amp;CYCLES INPUT'!$F$2:$F$9999,'HOURS&amp;CYCLES INPUT'!$C$2:$C$9999,'QUALIFIED EFH'!$C115,'HOURS&amp;CYCLES INPUT'!$D$2:$D$9999,'QUALIFIED EFH'!CW$4,'HOURS&amp;CYCLES INPUT'!$E$2:$E$9999,'QUALIFIED EFH'!CW$5))</f>
        <v>516.83000000000004</v>
      </c>
      <c r="CX115" s="476">
        <f>IF(CX$2&lt;&gt;"",IF($C115&lt;&gt;"TBA",CX$2/114,0),SUMIFS('HOURS&amp;CYCLES INPUT'!$F$2:$F$9999,'HOURS&amp;CYCLES INPUT'!$C$2:$C$9999,'QUALIFIED EFH'!$C115,'HOURS&amp;CYCLES INPUT'!$D$2:$D$9999,'QUALIFIED EFH'!CX$4,'HOURS&amp;CYCLES INPUT'!$E$2:$E$9999,'QUALIFIED EFH'!CX$5))</f>
        <v>383.85</v>
      </c>
      <c r="CY115" s="476">
        <f>IF(CY$2&lt;&gt;"",IF($C115&lt;&gt;"TBA",CY$2/114,0),SUMIFS('HOURS&amp;CYCLES INPUT'!$F$2:$F$9999,'HOURS&amp;CYCLES INPUT'!$C$2:$C$9999,'QUALIFIED EFH'!$C115,'HOURS&amp;CYCLES INPUT'!$D$2:$D$9999,'QUALIFIED EFH'!CY$4,'HOURS&amp;CYCLES INPUT'!$E$2:$E$9999,'QUALIFIED EFH'!CY$5))</f>
        <v>496.95</v>
      </c>
      <c r="CZ115" s="476">
        <f>IF(CZ$2&lt;&gt;"",IF($C115&lt;&gt;"TBA",CZ$2/114,0),SUMIFS('HOURS&amp;CYCLES INPUT'!$F$2:$F$9999,'HOURS&amp;CYCLES INPUT'!$C$2:$C$9999,'QUALIFIED EFH'!$C115,'HOURS&amp;CYCLES INPUT'!$D$2:$D$9999,'QUALIFIED EFH'!CZ$4,'HOURS&amp;CYCLES INPUT'!$E$2:$E$9999,'QUALIFIED EFH'!CZ$5))</f>
        <v>452.7</v>
      </c>
      <c r="DA115" s="476">
        <f>IF(DA$2&lt;&gt;"",IF($C115&lt;&gt;"TBA",DA$2/114,0),SUMIFS('HOURS&amp;CYCLES INPUT'!$F$2:$F$9999,'HOURS&amp;CYCLES INPUT'!$C$2:$C$9999,'QUALIFIED EFH'!$C115,'HOURS&amp;CYCLES INPUT'!$D$2:$D$9999,'QUALIFIED EFH'!DA$4,'HOURS&amp;CYCLES INPUT'!$E$2:$E$9999,'QUALIFIED EFH'!DA$5))</f>
        <v>462.8</v>
      </c>
      <c r="DB115" s="476">
        <f>IF(DB$2&lt;&gt;"",IF($C115&lt;&gt;"TBA",DB$2/114,0),SUMIFS('HOURS&amp;CYCLES INPUT'!$F$2:$F$9999,'HOURS&amp;CYCLES INPUT'!$C$2:$C$9999,'QUALIFIED EFH'!$C115,'HOURS&amp;CYCLES INPUT'!$D$2:$D$9999,'QUALIFIED EFH'!DB$4,'HOURS&amp;CYCLES INPUT'!$E$2:$E$9999,'QUALIFIED EFH'!DB$5))</f>
        <v>457.97</v>
      </c>
      <c r="DC115" s="476">
        <f>IF(DC$2&lt;&gt;"",IF($C115&lt;&gt;"TBA",DC$2/114,0),SUMIFS('HOURS&amp;CYCLES INPUT'!$F$2:$F$9999,'HOURS&amp;CYCLES INPUT'!$C$2:$C$9999,'QUALIFIED EFH'!$C115,'HOURS&amp;CYCLES INPUT'!$D$2:$D$9999,'QUALIFIED EFH'!DC$4,'HOURS&amp;CYCLES INPUT'!$E$2:$E$9999,'QUALIFIED EFH'!DC$5))</f>
        <v>335.6</v>
      </c>
      <c r="DD115" s="476">
        <f>IF(DD$2&lt;&gt;"",IF($C115&lt;&gt;"TBA",DD$2/114,0),SUMIFS('HOURS&amp;CYCLES INPUT'!$F$2:$F$9999,'HOURS&amp;CYCLES INPUT'!$C$2:$C$9999,'QUALIFIED EFH'!$C115,'HOURS&amp;CYCLES INPUT'!$D$2:$D$9999,'QUALIFIED EFH'!DD$4,'HOURS&amp;CYCLES INPUT'!$E$2:$E$9999,'QUALIFIED EFH'!DD$5))</f>
        <v>499.96</v>
      </c>
      <c r="DE115" s="476">
        <f>IF(DE$2&lt;&gt;"",IF($C115&lt;&gt;"TBA",DE$2/114,0),SUMIFS('HOURS&amp;CYCLES INPUT'!$F$2:$F$9999,'HOURS&amp;CYCLES INPUT'!$C$2:$C$9999,'QUALIFIED EFH'!$C115,'HOURS&amp;CYCLES INPUT'!$D$2:$D$9999,'QUALIFIED EFH'!DE$4,'HOURS&amp;CYCLES INPUT'!$E$2:$E$9999,'QUALIFIED EFH'!DE$5))</f>
        <v>476.27</v>
      </c>
      <c r="DF115" s="476">
        <f>IF(DF$2&lt;&gt;"",IF($C115&lt;&gt;"TBA",DF$2/114,0),SUMIFS('HOURS&amp;CYCLES INPUT'!$F$2:$F$9999,'HOURS&amp;CYCLES INPUT'!$C$2:$C$9999,'QUALIFIED EFH'!$C115,'HOURS&amp;CYCLES INPUT'!$D$2:$D$9999,'QUALIFIED EFH'!DF$4,'HOURS&amp;CYCLES INPUT'!$E$2:$E$9999,'QUALIFIED EFH'!DF$5))</f>
        <v>496.73</v>
      </c>
      <c r="DG115" s="476">
        <f>IF(DG$2&lt;&gt;"",IF($C115&lt;&gt;"TBA",DG$2/114,0),SUMIFS('HOURS&amp;CYCLES INPUT'!$F$2:$F$9999,'HOURS&amp;CYCLES INPUT'!$C$2:$C$9999,'QUALIFIED EFH'!$C115,'HOURS&amp;CYCLES INPUT'!$D$2:$D$9999,'QUALIFIED EFH'!DG$4,'HOURS&amp;CYCLES INPUT'!$E$2:$E$9999,'QUALIFIED EFH'!DG$5))</f>
        <v>174.77</v>
      </c>
      <c r="DH115" s="476">
        <f>IF(DH$2&lt;&gt;"",IF($C115&lt;&gt;"TBA",DH$2/114,0),SUMIFS('HOURS&amp;CYCLES INPUT'!$F$2:$F$9999,'HOURS&amp;CYCLES INPUT'!$C$2:$C$9999,'QUALIFIED EFH'!$C115,'HOURS&amp;CYCLES INPUT'!$D$2:$D$9999,'QUALIFIED EFH'!DH$4,'HOURS&amp;CYCLES INPUT'!$E$2:$E$9999,'QUALIFIED EFH'!DH$5))</f>
        <v>0</v>
      </c>
      <c r="DI115" s="476">
        <f>IF(DI$2&lt;&gt;"",IF($C115&lt;&gt;"TBA",DI$2/114,0),SUMIFS('HOURS&amp;CYCLES INPUT'!$F$2:$F$9999,'HOURS&amp;CYCLES INPUT'!$C$2:$C$9999,'QUALIFIED EFH'!$C115,'HOURS&amp;CYCLES INPUT'!$D$2:$D$9999,'QUALIFIED EFH'!DI$4,'HOURS&amp;CYCLES INPUT'!$E$2:$E$9999,'QUALIFIED EFH'!DI$5))</f>
        <v>0</v>
      </c>
      <c r="DJ115" s="476">
        <f>IF(DJ$2&lt;&gt;"",IF($C115&lt;&gt;"TBA",DJ$2/114,0),SUMIFS('HOURS&amp;CYCLES INPUT'!$F$2:$F$9999,'HOURS&amp;CYCLES INPUT'!$C$2:$C$9999,'QUALIFIED EFH'!$C115,'HOURS&amp;CYCLES INPUT'!$D$2:$D$9999,'QUALIFIED EFH'!DJ$4,'HOURS&amp;CYCLES INPUT'!$E$2:$E$9999,'QUALIFIED EFH'!DJ$5))</f>
        <v>0</v>
      </c>
      <c r="DK115" s="476">
        <f>IF(DK$2&lt;&gt;"",IF($C115&lt;&gt;"TBA",DK$2/114,0),SUMIFS('HOURS&amp;CYCLES INPUT'!$F$2:$F$9999,'HOURS&amp;CYCLES INPUT'!$C$2:$C$9999,'QUALIFIED EFH'!$C115,'HOURS&amp;CYCLES INPUT'!$D$2:$D$9999,'QUALIFIED EFH'!DK$4,'HOURS&amp;CYCLES INPUT'!$E$2:$E$9999,'QUALIFIED EFH'!DK$5))</f>
        <v>0</v>
      </c>
      <c r="DL115" s="476">
        <f>IF(DL$2&lt;&gt;"",IF($C115&lt;&gt;"TBA",DL$2/114,0),SUMIFS('HOURS&amp;CYCLES INPUT'!$F$2:$F$9999,'HOURS&amp;CYCLES INPUT'!$C$2:$C$9999,'QUALIFIED EFH'!$C115,'HOURS&amp;CYCLES INPUT'!$D$2:$D$9999,'QUALIFIED EFH'!DL$4,'HOURS&amp;CYCLES INPUT'!$E$2:$E$9999,'QUALIFIED EFH'!DL$5))</f>
        <v>0</v>
      </c>
      <c r="DM115" s="476">
        <f>IF(DM$2&lt;&gt;"",IF($C115&lt;&gt;"TBA",DM$2/114,0),SUMIFS('HOURS&amp;CYCLES INPUT'!$F$2:$F$9999,'HOURS&amp;CYCLES INPUT'!$C$2:$C$9999,'QUALIFIED EFH'!$C115,'HOURS&amp;CYCLES INPUT'!$D$2:$D$9999,'QUALIFIED EFH'!DM$4,'HOURS&amp;CYCLES INPUT'!$E$2:$E$9999,'QUALIFIED EFH'!DM$5))</f>
        <v>0</v>
      </c>
      <c r="DN115" s="476">
        <f>IF(DN$2&lt;&gt;"",IF($C115&lt;&gt;"TBA",DN$2/114,0),SUMIFS('HOURS&amp;CYCLES INPUT'!$F$2:$F$9999,'HOURS&amp;CYCLES INPUT'!$C$2:$C$9999,'QUALIFIED EFH'!$C115,'HOURS&amp;CYCLES INPUT'!$D$2:$D$9999,'QUALIFIED EFH'!DN$4,'HOURS&amp;CYCLES INPUT'!$E$2:$E$9999,'QUALIFIED EFH'!DN$5))</f>
        <v>0</v>
      </c>
      <c r="DO115" s="476">
        <f>IF(DO$2&lt;&gt;"",IF($C115&lt;&gt;"TBA",DO$2/114,0),SUMIFS('HOURS&amp;CYCLES INPUT'!$F$2:$F$9999,'HOURS&amp;CYCLES INPUT'!$C$2:$C$9999,'QUALIFIED EFH'!$C115,'HOURS&amp;CYCLES INPUT'!$D$2:$D$9999,'QUALIFIED EFH'!DO$4,'HOURS&amp;CYCLES INPUT'!$E$2:$E$9999,'QUALIFIED EFH'!DO$5))</f>
        <v>0</v>
      </c>
      <c r="DP115" s="476">
        <f>IF(DP$2&lt;&gt;"",IF($C115&lt;&gt;"TBA",DP$2/114,0),SUMIFS('HOURS&amp;CYCLES INPUT'!$F$2:$F$9999,'HOURS&amp;CYCLES INPUT'!$C$2:$C$9999,'QUALIFIED EFH'!$C115,'HOURS&amp;CYCLES INPUT'!$D$2:$D$9999,'QUALIFIED EFH'!DP$4,'HOURS&amp;CYCLES INPUT'!$E$2:$E$9999,'QUALIFIED EFH'!DP$5))</f>
        <v>0</v>
      </c>
      <c r="DQ115" s="476">
        <f>IF(DQ$2&lt;&gt;"",IF($C115&lt;&gt;"TBA",DQ$2/114,0),SUMIFS('HOURS&amp;CYCLES INPUT'!$F$2:$F$9999,'HOURS&amp;CYCLES INPUT'!$C$2:$C$9999,'QUALIFIED EFH'!$C115,'HOURS&amp;CYCLES INPUT'!$D$2:$D$9999,'QUALIFIED EFH'!DQ$4,'HOURS&amp;CYCLES INPUT'!$E$2:$E$9999,'QUALIFIED EFH'!DQ$5))</f>
        <v>0</v>
      </c>
      <c r="DR115" s="476">
        <f>IF(DR$2&lt;&gt;"",IF($C115&lt;&gt;"TBA",DR$2/114,0),SUMIFS('HOURS&amp;CYCLES INPUT'!$F$2:$F$9999,'HOURS&amp;CYCLES INPUT'!$C$2:$C$9999,'QUALIFIED EFH'!$C115,'HOURS&amp;CYCLES INPUT'!$D$2:$D$9999,'QUALIFIED EFH'!DR$4,'HOURS&amp;CYCLES INPUT'!$E$2:$E$9999,'QUALIFIED EFH'!DR$5))</f>
        <v>0</v>
      </c>
      <c r="DS115" s="476">
        <f>IF(DS$2&lt;&gt;"",IF($C115&lt;&gt;"TBA",DS$2/114,0),SUMIFS('HOURS&amp;CYCLES INPUT'!$F$2:$F$9999,'HOURS&amp;CYCLES INPUT'!$C$2:$C$9999,'QUALIFIED EFH'!$C115,'HOURS&amp;CYCLES INPUT'!$D$2:$D$9999,'QUALIFIED EFH'!DS$4,'HOURS&amp;CYCLES INPUT'!$E$2:$E$9999,'QUALIFIED EFH'!DS$5))</f>
        <v>0</v>
      </c>
      <c r="DT115" s="476">
        <f>IF(DT$2&lt;&gt;"",IF($C115&lt;&gt;"TBA",DT$2/114,0),SUMIFS('HOURS&amp;CYCLES INPUT'!$F$2:$F$9999,'HOURS&amp;CYCLES INPUT'!$C$2:$C$9999,'QUALIFIED EFH'!$C115,'HOURS&amp;CYCLES INPUT'!$D$2:$D$9999,'QUALIFIED EFH'!DT$4,'HOURS&amp;CYCLES INPUT'!$E$2:$E$9999,'QUALIFIED EFH'!DT$5))</f>
        <v>0</v>
      </c>
      <c r="DU115" s="476">
        <f>IF(DU$2&lt;&gt;"",IF($C115&lt;&gt;"TBA",DU$2/114,0),SUMIFS('HOURS&amp;CYCLES INPUT'!$F$2:$F$9999,'HOURS&amp;CYCLES INPUT'!$C$2:$C$9999,'QUALIFIED EFH'!$C115,'HOURS&amp;CYCLES INPUT'!$D$2:$D$9999,'QUALIFIED EFH'!DU$4,'HOURS&amp;CYCLES INPUT'!$E$2:$E$9999,'QUALIFIED EFH'!DU$5))</f>
        <v>0</v>
      </c>
      <c r="DV115" s="476">
        <f>IF(DV$2&lt;&gt;"",IF($C115&lt;&gt;"TBA",DV$2/114,0),SUMIFS('HOURS&amp;CYCLES INPUT'!$F$2:$F$9999,'HOURS&amp;CYCLES INPUT'!$C$2:$C$9999,'QUALIFIED EFH'!$C115,'HOURS&amp;CYCLES INPUT'!$D$2:$D$9999,'QUALIFIED EFH'!DV$4,'HOURS&amp;CYCLES INPUT'!$E$2:$E$9999,'QUALIFIED EFH'!DV$5))</f>
        <v>0</v>
      </c>
      <c r="DW115" s="476">
        <f>IF(DW$2&lt;&gt;"",IF($C115&lt;&gt;"TBA",DW$2/114,0),SUMIFS('HOURS&amp;CYCLES INPUT'!$F$2:$F$9999,'HOURS&amp;CYCLES INPUT'!$C$2:$C$9999,'QUALIFIED EFH'!$C115,'HOURS&amp;CYCLES INPUT'!$D$2:$D$9999,'QUALIFIED EFH'!DW$4,'HOURS&amp;CYCLES INPUT'!$E$2:$E$9999,'QUALIFIED EFH'!DW$5))</f>
        <v>0</v>
      </c>
      <c r="DX115" s="476">
        <f>IF(DX$2&lt;&gt;"",IF($C115&lt;&gt;"TBA",DX$2/114,0),SUMIFS('HOURS&amp;CYCLES INPUT'!$F$2:$F$9999,'HOURS&amp;CYCLES INPUT'!$C$2:$C$9999,'QUALIFIED EFH'!$C115,'HOURS&amp;CYCLES INPUT'!$D$2:$D$9999,'QUALIFIED EFH'!DX$4,'HOURS&amp;CYCLES INPUT'!$E$2:$E$9999,'QUALIFIED EFH'!DX$5))</f>
        <v>0</v>
      </c>
      <c r="DY115" s="476">
        <f>IF(DY$2&lt;&gt;"",IF($C115&lt;&gt;"TBA",DY$2/114,0),SUMIFS('HOURS&amp;CYCLES INPUT'!$F$2:$F$9999,'HOURS&amp;CYCLES INPUT'!$C$2:$C$9999,'QUALIFIED EFH'!$C115,'HOURS&amp;CYCLES INPUT'!$D$2:$D$9999,'QUALIFIED EFH'!DY$4,'HOURS&amp;CYCLES INPUT'!$E$2:$E$9999,'QUALIFIED EFH'!DY$5))</f>
        <v>0</v>
      </c>
      <c r="DZ115" s="476">
        <f>IF(DZ$2&lt;&gt;"",IF($C115&lt;&gt;"TBA",DZ$2/114,0),SUMIFS('HOURS&amp;CYCLES INPUT'!$F$2:$F$9999,'HOURS&amp;CYCLES INPUT'!$C$2:$C$9999,'QUALIFIED EFH'!$C115,'HOURS&amp;CYCLES INPUT'!$D$2:$D$9999,'QUALIFIED EFH'!DZ$4,'HOURS&amp;CYCLES INPUT'!$E$2:$E$9999,'QUALIFIED EFH'!DZ$5))</f>
        <v>0</v>
      </c>
      <c r="EA115" s="476">
        <f>IF(EA$2&lt;&gt;"",IF($C115&lt;&gt;"TBA",EA$2/114,0),SUMIFS('HOURS&amp;CYCLES INPUT'!$F$2:$F$9999,'HOURS&amp;CYCLES INPUT'!$C$2:$C$9999,'QUALIFIED EFH'!$C115,'HOURS&amp;CYCLES INPUT'!$D$2:$D$9999,'QUALIFIED EFH'!EA$4,'HOURS&amp;CYCLES INPUT'!$E$2:$E$9999,'QUALIFIED EFH'!EA$5))</f>
        <v>0</v>
      </c>
      <c r="EB115" s="476">
        <f>IF(EB$2&lt;&gt;"",IF($C115&lt;&gt;"TBA",EB$2/114,0),SUMIFS('HOURS&amp;CYCLES INPUT'!$F$2:$F$9999,'HOURS&amp;CYCLES INPUT'!$C$2:$C$9999,'QUALIFIED EFH'!$C115,'HOURS&amp;CYCLES INPUT'!$D$2:$D$9999,'QUALIFIED EFH'!EB$4,'HOURS&amp;CYCLES INPUT'!$E$2:$E$9999,'QUALIFIED EFH'!EB$5))</f>
        <v>0</v>
      </c>
      <c r="EC115" s="476">
        <f>IF(EC$2&lt;&gt;"",IF($C115&lt;&gt;"TBA",EC$2/114,0),SUMIFS('HOURS&amp;CYCLES INPUT'!$F$2:$F$9999,'HOURS&amp;CYCLES INPUT'!$C$2:$C$9999,'QUALIFIED EFH'!$C115,'HOURS&amp;CYCLES INPUT'!$D$2:$D$9999,'QUALIFIED EFH'!EC$4,'HOURS&amp;CYCLES INPUT'!$E$2:$E$9999,'QUALIFIED EFH'!EC$5))</f>
        <v>0</v>
      </c>
      <c r="ED115" s="476">
        <f>IF(ED$2&lt;&gt;"",IF($C115&lt;&gt;"TBA",ED$2/114,0),SUMIFS('HOURS&amp;CYCLES INPUT'!$F$2:$F$9999,'HOURS&amp;CYCLES INPUT'!$C$2:$C$9999,'QUALIFIED EFH'!$C115,'HOURS&amp;CYCLES INPUT'!$D$2:$D$9999,'QUALIFIED EFH'!ED$4,'HOURS&amp;CYCLES INPUT'!$E$2:$E$9999,'QUALIFIED EFH'!ED$5))</f>
        <v>0</v>
      </c>
      <c r="EE115" s="476">
        <f>IF(EE$2&lt;&gt;"",IF($C115&lt;&gt;"TBA",EE$2/114,0),SUMIFS('HOURS&amp;CYCLES INPUT'!$F$2:$F$9999,'HOURS&amp;CYCLES INPUT'!$C$2:$C$9999,'QUALIFIED EFH'!$C115,'HOURS&amp;CYCLES INPUT'!$D$2:$D$9999,'QUALIFIED EFH'!EE$4,'HOURS&amp;CYCLES INPUT'!$E$2:$E$9999,'QUALIFIED EFH'!EE$5))</f>
        <v>0</v>
      </c>
      <c r="EF115" s="476">
        <f>IF(EF$2&lt;&gt;"",IF($C115&lt;&gt;"TBA",EF$2/114,0),SUMIFS('HOURS&amp;CYCLES INPUT'!$F$2:$F$9999,'HOURS&amp;CYCLES INPUT'!$C$2:$C$9999,'QUALIFIED EFH'!$C115,'HOURS&amp;CYCLES INPUT'!$D$2:$D$9999,'QUALIFIED EFH'!EF$4,'HOURS&amp;CYCLES INPUT'!$E$2:$E$9999,'QUALIFIED EFH'!EF$5))</f>
        <v>0</v>
      </c>
      <c r="EG115" s="476">
        <f>IF(EG$2&lt;&gt;"",IF($C115&lt;&gt;"TBA",EG$2/114,0),SUMIFS('HOURS&amp;CYCLES INPUT'!$F$2:$F$9999,'HOURS&amp;CYCLES INPUT'!$C$2:$C$9999,'QUALIFIED EFH'!$C115,'HOURS&amp;CYCLES INPUT'!$D$2:$D$9999,'QUALIFIED EFH'!EG$4,'HOURS&amp;CYCLES INPUT'!$E$2:$E$9999,'QUALIFIED EFH'!EG$5))</f>
        <v>0</v>
      </c>
      <c r="EH115" s="476">
        <f>IF(EH$2&lt;&gt;"",IF($C115&lt;&gt;"TBA",EH$2/114,0),SUMIFS('HOURS&amp;CYCLES INPUT'!$F$2:$F$9999,'HOURS&amp;CYCLES INPUT'!$C$2:$C$9999,'QUALIFIED EFH'!$C115,'HOURS&amp;CYCLES INPUT'!$D$2:$D$9999,'QUALIFIED EFH'!EH$4,'HOURS&amp;CYCLES INPUT'!$E$2:$E$9999,'QUALIFIED EFH'!EH$5))</f>
        <v>0</v>
      </c>
      <c r="EI115" s="476">
        <f>IF(EI$2&lt;&gt;"",IF($C115&lt;&gt;"TBA",EI$2/114,0),SUMIFS('HOURS&amp;CYCLES INPUT'!$F$2:$F$9999,'HOURS&amp;CYCLES INPUT'!$C$2:$C$9999,'QUALIFIED EFH'!$C115,'HOURS&amp;CYCLES INPUT'!$D$2:$D$9999,'QUALIFIED EFH'!EI$4,'HOURS&amp;CYCLES INPUT'!$E$2:$E$9999,'QUALIFIED EFH'!EI$5))</f>
        <v>0</v>
      </c>
      <c r="EJ115" s="476">
        <f>IF(EJ$2&lt;&gt;"",IF($C115&lt;&gt;"TBA",EJ$2/114,0),SUMIFS('HOURS&amp;CYCLES INPUT'!$F$2:$F$9999,'HOURS&amp;CYCLES INPUT'!$C$2:$C$9999,'QUALIFIED EFH'!$C115,'HOURS&amp;CYCLES INPUT'!$D$2:$D$9999,'QUALIFIED EFH'!EJ$4,'HOURS&amp;CYCLES INPUT'!$E$2:$E$9999,'QUALIFIED EFH'!EJ$5))</f>
        <v>0</v>
      </c>
      <c r="EK115" s="476">
        <f>IF(EK$2&lt;&gt;"",IF($C115&lt;&gt;"TBA",EK$2/114,0),SUMIFS('HOURS&amp;CYCLES INPUT'!$F$2:$F$9999,'HOURS&amp;CYCLES INPUT'!$C$2:$C$9999,'QUALIFIED EFH'!$C115,'HOURS&amp;CYCLES INPUT'!$D$2:$D$9999,'QUALIFIED EFH'!EK$4,'HOURS&amp;CYCLES INPUT'!$E$2:$E$9999,'QUALIFIED EFH'!EK$5))</f>
        <v>0</v>
      </c>
      <c r="EL115" s="476">
        <f>IF(EL$2&lt;&gt;"",IF($C115&lt;&gt;"TBA",EL$2/114,0),SUMIFS('HOURS&amp;CYCLES INPUT'!$F$2:$F$9999,'HOURS&amp;CYCLES INPUT'!$C$2:$C$9999,'QUALIFIED EFH'!$C115,'HOURS&amp;CYCLES INPUT'!$D$2:$D$9999,'QUALIFIED EFH'!EL$4,'HOURS&amp;CYCLES INPUT'!$E$2:$E$9999,'QUALIFIED EFH'!EL$5))</f>
        <v>0</v>
      </c>
      <c r="EM115" s="476">
        <f>IF(EM$2&lt;&gt;"",IF($C115&lt;&gt;"TBA",EM$2/114,0),SUMIFS('HOURS&amp;CYCLES INPUT'!$F$2:$F$9999,'HOURS&amp;CYCLES INPUT'!$C$2:$C$9999,'QUALIFIED EFH'!$C115,'HOURS&amp;CYCLES INPUT'!$D$2:$D$9999,'QUALIFIED EFH'!EM$4,'HOURS&amp;CYCLES INPUT'!$E$2:$E$9999,'QUALIFIED EFH'!EM$5))</f>
        <v>0</v>
      </c>
      <c r="EN115" s="476">
        <f>IF(EN$2&lt;&gt;"",IF($C115&lt;&gt;"TBA",EN$2/114,0),SUMIFS('HOURS&amp;CYCLES INPUT'!$F$2:$F$9999,'HOURS&amp;CYCLES INPUT'!$C$2:$C$9999,'QUALIFIED EFH'!$C115,'HOURS&amp;CYCLES INPUT'!$D$2:$D$9999,'QUALIFIED EFH'!EN$4,'HOURS&amp;CYCLES INPUT'!$E$2:$E$9999,'QUALIFIED EFH'!EN$5))</f>
        <v>0</v>
      </c>
      <c r="EO115" s="476">
        <f>IF(EO$2&lt;&gt;"",IF($C115&lt;&gt;"TBA",EO$2/114,0),SUMIFS('HOURS&amp;CYCLES INPUT'!$F$2:$F$9999,'HOURS&amp;CYCLES INPUT'!$C$2:$C$9999,'QUALIFIED EFH'!$C115,'HOURS&amp;CYCLES INPUT'!$D$2:$D$9999,'QUALIFIED EFH'!EO$4,'HOURS&amp;CYCLES INPUT'!$E$2:$E$9999,'QUALIFIED EFH'!EO$5))</f>
        <v>0</v>
      </c>
      <c r="EP115" s="476">
        <f>IF(EP$2&lt;&gt;"",IF($C115&lt;&gt;"TBA",EP$2/114,0),SUMIFS('HOURS&amp;CYCLES INPUT'!$F$2:$F$9999,'HOURS&amp;CYCLES INPUT'!$C$2:$C$9999,'QUALIFIED EFH'!$C115,'HOURS&amp;CYCLES INPUT'!$D$2:$D$9999,'QUALIFIED EFH'!EP$4,'HOURS&amp;CYCLES INPUT'!$E$2:$E$9999,'QUALIFIED EFH'!EP$5))</f>
        <v>0</v>
      </c>
      <c r="EQ115" s="476">
        <f>IF(EQ$2&lt;&gt;"",IF($C115&lt;&gt;"TBA",EQ$2/114,0),SUMIFS('HOURS&amp;CYCLES INPUT'!$F$2:$F$9999,'HOURS&amp;CYCLES INPUT'!$C$2:$C$9999,'QUALIFIED EFH'!$C115,'HOURS&amp;CYCLES INPUT'!$D$2:$D$9999,'QUALIFIED EFH'!EQ$4,'HOURS&amp;CYCLES INPUT'!$E$2:$E$9999,'QUALIFIED EFH'!EQ$5))</f>
        <v>0</v>
      </c>
      <c r="ER115" s="476">
        <f>IF(ER$2&lt;&gt;"",IF($C115&lt;&gt;"TBA",ER$2/114,0),SUMIFS('HOURS&amp;CYCLES INPUT'!$F$2:$F$9999,'HOURS&amp;CYCLES INPUT'!$C$2:$C$9999,'QUALIFIED EFH'!$C115,'HOURS&amp;CYCLES INPUT'!$D$2:$D$9999,'QUALIFIED EFH'!ER$4,'HOURS&amp;CYCLES INPUT'!$E$2:$E$9999,'QUALIFIED EFH'!ER$5))</f>
        <v>0</v>
      </c>
      <c r="ES115" s="476">
        <f>IF(ES$2&lt;&gt;"",IF($C115&lt;&gt;"TBA",ES$2/114,0),SUMIFS('HOURS&amp;CYCLES INPUT'!$F$2:$F$9999,'HOURS&amp;CYCLES INPUT'!$C$2:$C$9999,'QUALIFIED EFH'!$C115,'HOURS&amp;CYCLES INPUT'!$D$2:$D$9999,'QUALIFIED EFH'!ES$4,'HOURS&amp;CYCLES INPUT'!$E$2:$E$9999,'QUALIFIED EFH'!ES$5))</f>
        <v>0</v>
      </c>
      <c r="ET115" s="476">
        <f>IF(ET$2&lt;&gt;"",IF($C115&lt;&gt;"TBA",ET$2/114,0),SUMIFS('HOURS&amp;CYCLES INPUT'!$F$2:$F$9999,'HOURS&amp;CYCLES INPUT'!$C$2:$C$9999,'QUALIFIED EFH'!$C115,'HOURS&amp;CYCLES INPUT'!$D$2:$D$9999,'QUALIFIED EFH'!ET$4,'HOURS&amp;CYCLES INPUT'!$E$2:$E$9999,'QUALIFIED EFH'!ET$5))</f>
        <v>0</v>
      </c>
      <c r="EU115" s="476">
        <f>IF(EU$2&lt;&gt;"",IF($C115&lt;&gt;"TBA",EU$2/114,0),SUMIFS('HOURS&amp;CYCLES INPUT'!$F$2:$F$9999,'HOURS&amp;CYCLES INPUT'!$C$2:$C$9999,'QUALIFIED EFH'!$C115,'HOURS&amp;CYCLES INPUT'!$D$2:$D$9999,'QUALIFIED EFH'!EU$4,'HOURS&amp;CYCLES INPUT'!$E$2:$E$9999,'QUALIFIED EFH'!EU$5))</f>
        <v>0</v>
      </c>
      <c r="EV115" s="476">
        <f>IF(EV$2&lt;&gt;"",IF($C115&lt;&gt;"TBA",EV$2/114,0),SUMIFS('HOURS&amp;CYCLES INPUT'!$F$2:$F$9999,'HOURS&amp;CYCLES INPUT'!$C$2:$C$9999,'QUALIFIED EFH'!$C115,'HOURS&amp;CYCLES INPUT'!$D$2:$D$9999,'QUALIFIED EFH'!EV$4,'HOURS&amp;CYCLES INPUT'!$E$2:$E$9999,'QUALIFIED EFH'!EV$5))</f>
        <v>0</v>
      </c>
      <c r="EW115" s="476">
        <f>IF(EW$2&lt;&gt;"",IF($C115&lt;&gt;"TBA",EW$2/114,0),SUMIFS('HOURS&amp;CYCLES INPUT'!$F$2:$F$9999,'HOURS&amp;CYCLES INPUT'!$C$2:$C$9999,'QUALIFIED EFH'!$C115,'HOURS&amp;CYCLES INPUT'!$D$2:$D$9999,'QUALIFIED EFH'!EW$4,'HOURS&amp;CYCLES INPUT'!$E$2:$E$9999,'QUALIFIED EFH'!EW$5))</f>
        <v>0</v>
      </c>
      <c r="EX115" s="476">
        <f>IF(EX$2&lt;&gt;"",IF($C115&lt;&gt;"TBA",EX$2/114,0),SUMIFS('HOURS&amp;CYCLES INPUT'!$F$2:$F$9999,'HOURS&amp;CYCLES INPUT'!$C$2:$C$9999,'QUALIFIED EFH'!$C115,'HOURS&amp;CYCLES INPUT'!$D$2:$D$9999,'QUALIFIED EFH'!EX$4,'HOURS&amp;CYCLES INPUT'!$E$2:$E$9999,'QUALIFIED EFH'!EX$5))</f>
        <v>0</v>
      </c>
      <c r="EY115" s="476">
        <f>IF(EY$2&lt;&gt;"",IF($C115&lt;&gt;"TBA",EY$2/114,0),SUMIFS('HOURS&amp;CYCLES INPUT'!$F$2:$F$9999,'HOURS&amp;CYCLES INPUT'!$C$2:$C$9999,'QUALIFIED EFH'!$C115,'HOURS&amp;CYCLES INPUT'!$D$2:$D$9999,'QUALIFIED EFH'!EY$4,'HOURS&amp;CYCLES INPUT'!$E$2:$E$9999,'QUALIFIED EFH'!EY$5))</f>
        <v>0</v>
      </c>
      <c r="EZ115" s="476">
        <f>IF(EZ$2&lt;&gt;"",IF($C115&lt;&gt;"TBA",EZ$2/114,0),SUMIFS('HOURS&amp;CYCLES INPUT'!$F$2:$F$9999,'HOURS&amp;CYCLES INPUT'!$C$2:$C$9999,'QUALIFIED EFH'!$C115,'HOURS&amp;CYCLES INPUT'!$D$2:$D$9999,'QUALIFIED EFH'!EZ$4,'HOURS&amp;CYCLES INPUT'!$E$2:$E$9999,'QUALIFIED EFH'!EZ$5))</f>
        <v>0</v>
      </c>
      <c r="FA115" s="476">
        <f>IF(FA$2&lt;&gt;"",IF($C115&lt;&gt;"TBA",FA$2/114,0),SUMIFS('HOURS&amp;CYCLES INPUT'!$F$2:$F$9999,'HOURS&amp;CYCLES INPUT'!$C$2:$C$9999,'QUALIFIED EFH'!$C115,'HOURS&amp;CYCLES INPUT'!$D$2:$D$9999,'QUALIFIED EFH'!FA$4,'HOURS&amp;CYCLES INPUT'!$E$2:$E$9999,'QUALIFIED EFH'!FA$5))</f>
        <v>0</v>
      </c>
      <c r="FB115" s="476">
        <f>IF(FB$2&lt;&gt;"",IF($C115&lt;&gt;"TBA",FB$2/114,0),SUMIFS('HOURS&amp;CYCLES INPUT'!$F$2:$F$9999,'HOURS&amp;CYCLES INPUT'!$C$2:$C$9999,'QUALIFIED EFH'!$C115,'HOURS&amp;CYCLES INPUT'!$D$2:$D$9999,'QUALIFIED EFH'!FB$4,'HOURS&amp;CYCLES INPUT'!$E$2:$E$9999,'QUALIFIED EFH'!FB$5))</f>
        <v>0</v>
      </c>
      <c r="FC115" s="476">
        <f>IF(FC$2&lt;&gt;"",IF($C115&lt;&gt;"TBA",FC$2/114,0),SUMIFS('HOURS&amp;CYCLES INPUT'!$F$2:$F$9999,'HOURS&amp;CYCLES INPUT'!$C$2:$C$9999,'QUALIFIED EFH'!$C115,'HOURS&amp;CYCLES INPUT'!$D$2:$D$9999,'QUALIFIED EFH'!FC$4,'HOURS&amp;CYCLES INPUT'!$E$2:$E$9999,'QUALIFIED EFH'!FC$5))</f>
        <v>0</v>
      </c>
      <c r="FD115" s="476">
        <f>IF(FD$2&lt;&gt;"",IF($C115&lt;&gt;"TBA",FD$2/114,0),SUMIFS('HOURS&amp;CYCLES INPUT'!$F$2:$F$9999,'HOURS&amp;CYCLES INPUT'!$C$2:$C$9999,'QUALIFIED EFH'!$C115,'HOURS&amp;CYCLES INPUT'!$D$2:$D$9999,'QUALIFIED EFH'!FD$4,'HOURS&amp;CYCLES INPUT'!$E$2:$E$9999,'QUALIFIED EFH'!FD$5))</f>
        <v>0</v>
      </c>
      <c r="FE115" s="476">
        <f>IF(FE$2&lt;&gt;"",IF($C115&lt;&gt;"TBA",FE$2/114,0),SUMIFS('HOURS&amp;CYCLES INPUT'!$F$2:$F$9999,'HOURS&amp;CYCLES INPUT'!$C$2:$C$9999,'QUALIFIED EFH'!$C115,'HOURS&amp;CYCLES INPUT'!$D$2:$D$9999,'QUALIFIED EFH'!FE$4,'HOURS&amp;CYCLES INPUT'!$E$2:$E$9999,'QUALIFIED EFH'!FE$5))</f>
        <v>0</v>
      </c>
      <c r="FF115" s="476">
        <f>IF(FF$2&lt;&gt;"",IF($C115&lt;&gt;"TBA",FF$2/114,0),SUMIFS('HOURS&amp;CYCLES INPUT'!$F$2:$F$9999,'HOURS&amp;CYCLES INPUT'!$C$2:$C$9999,'QUALIFIED EFH'!$C115,'HOURS&amp;CYCLES INPUT'!$D$2:$D$9999,'QUALIFIED EFH'!FF$4,'HOURS&amp;CYCLES INPUT'!$E$2:$E$9999,'QUALIFIED EFH'!FF$5))</f>
        <v>0</v>
      </c>
      <c r="FG115" s="476">
        <f>IF(FG$2&lt;&gt;"",IF($C115&lt;&gt;"TBA",FG$2/114,0),SUMIFS('HOURS&amp;CYCLES INPUT'!$F$2:$F$9999,'HOURS&amp;CYCLES INPUT'!$C$2:$C$9999,'QUALIFIED EFH'!$C115,'HOURS&amp;CYCLES INPUT'!$D$2:$D$9999,'QUALIFIED EFH'!FG$4,'HOURS&amp;CYCLES INPUT'!$E$2:$E$9999,'QUALIFIED EFH'!FG$5))</f>
        <v>0</v>
      </c>
      <c r="FH115" s="476">
        <f>IF(FH$2&lt;&gt;"",IF($C115&lt;&gt;"TBA",FH$2/114,0),SUMIFS('HOURS&amp;CYCLES INPUT'!$F$2:$F$9999,'HOURS&amp;CYCLES INPUT'!$C$2:$C$9999,'QUALIFIED EFH'!$C115,'HOURS&amp;CYCLES INPUT'!$D$2:$D$9999,'QUALIFIED EFH'!FH$4,'HOURS&amp;CYCLES INPUT'!$E$2:$E$9999,'QUALIFIED EFH'!FH$5))</f>
        <v>0</v>
      </c>
      <c r="FI115" s="476">
        <f>IF(FI$2&lt;&gt;"",IF($C115&lt;&gt;"TBA",FI$2/114,0),SUMIFS('HOURS&amp;CYCLES INPUT'!$F$2:$F$9999,'HOURS&amp;CYCLES INPUT'!$C$2:$C$9999,'QUALIFIED EFH'!$C115,'HOURS&amp;CYCLES INPUT'!$D$2:$D$9999,'QUALIFIED EFH'!FI$4,'HOURS&amp;CYCLES INPUT'!$E$2:$E$9999,'QUALIFIED EFH'!FI$5))</f>
        <v>0</v>
      </c>
      <c r="FJ115" s="476">
        <f>IF(FJ$2&lt;&gt;"",IF($C115&lt;&gt;"TBA",FJ$2/114,0),SUMIFS('HOURS&amp;CYCLES INPUT'!$F$2:$F$9999,'HOURS&amp;CYCLES INPUT'!$C$2:$C$9999,'QUALIFIED EFH'!$C115,'HOURS&amp;CYCLES INPUT'!$D$2:$D$9999,'QUALIFIED EFH'!FJ$4,'HOURS&amp;CYCLES INPUT'!$E$2:$E$9999,'QUALIFIED EFH'!FJ$5))</f>
        <v>0</v>
      </c>
      <c r="FK115" s="476">
        <f>IF(FK$2&lt;&gt;"",IF($C115&lt;&gt;"TBA",FK$2/114,0),SUMIFS('HOURS&amp;CYCLES INPUT'!$F$2:$F$9999,'HOURS&amp;CYCLES INPUT'!$C$2:$C$9999,'QUALIFIED EFH'!$C115,'HOURS&amp;CYCLES INPUT'!$D$2:$D$9999,'QUALIFIED EFH'!FK$4,'HOURS&amp;CYCLES INPUT'!$E$2:$E$9999,'QUALIFIED EFH'!FK$5))</f>
        <v>0</v>
      </c>
      <c r="FL115" s="476">
        <f>IF(FL$2&lt;&gt;"",IF($C115&lt;&gt;"TBA",FL$2/114,0),SUMIFS('HOURS&amp;CYCLES INPUT'!$F$2:$F$9999,'HOURS&amp;CYCLES INPUT'!$C$2:$C$9999,'QUALIFIED EFH'!$C115,'HOURS&amp;CYCLES INPUT'!$D$2:$D$9999,'QUALIFIED EFH'!FL$4,'HOURS&amp;CYCLES INPUT'!$E$2:$E$9999,'QUALIFIED EFH'!FL$5))</f>
        <v>0</v>
      </c>
      <c r="FM115" s="476">
        <f>IF(FM$2&lt;&gt;"",IF($C115&lt;&gt;"TBA",FM$2/114,0),SUMIFS('HOURS&amp;CYCLES INPUT'!$F$2:$F$9999,'HOURS&amp;CYCLES INPUT'!$C$2:$C$9999,'QUALIFIED EFH'!$C115,'HOURS&amp;CYCLES INPUT'!$D$2:$D$9999,'QUALIFIED EFH'!FM$4,'HOURS&amp;CYCLES INPUT'!$E$2:$E$9999,'QUALIFIED EFH'!FM$5))</f>
        <v>0</v>
      </c>
      <c r="FN115" s="476">
        <f>IF(FN$2&lt;&gt;"",IF($C115&lt;&gt;"TBA",FN$2/114,0),SUMIFS('HOURS&amp;CYCLES INPUT'!$F$2:$F$9999,'HOURS&amp;CYCLES INPUT'!$C$2:$C$9999,'QUALIFIED EFH'!$C115,'HOURS&amp;CYCLES INPUT'!$D$2:$D$9999,'QUALIFIED EFH'!FN$4,'HOURS&amp;CYCLES INPUT'!$E$2:$E$9999,'QUALIFIED EFH'!FN$5))</f>
        <v>0</v>
      </c>
      <c r="FO115" s="476">
        <f>IF(FO$2&lt;&gt;"",IF($C115&lt;&gt;"TBA",FO$2/114,0),SUMIFS('HOURS&amp;CYCLES INPUT'!$F$2:$F$9999,'HOURS&amp;CYCLES INPUT'!$C$2:$C$9999,'QUALIFIED EFH'!$C115,'HOURS&amp;CYCLES INPUT'!$D$2:$D$9999,'QUALIFIED EFH'!FO$4,'HOURS&amp;CYCLES INPUT'!$E$2:$E$9999,'QUALIFIED EFH'!FO$5))</f>
        <v>0</v>
      </c>
      <c r="FP115" s="476">
        <f>IF(FP$2&lt;&gt;"",IF($C115&lt;&gt;"TBA",FP$2/114,0),SUMIFS('HOURS&amp;CYCLES INPUT'!$F$2:$F$9999,'HOURS&amp;CYCLES INPUT'!$C$2:$C$9999,'QUALIFIED EFH'!$C115,'HOURS&amp;CYCLES INPUT'!$D$2:$D$9999,'QUALIFIED EFH'!FP$4,'HOURS&amp;CYCLES INPUT'!$E$2:$E$9999,'QUALIFIED EFH'!FP$5))</f>
        <v>0</v>
      </c>
      <c r="FQ115" s="476">
        <f>IF(FQ$2&lt;&gt;"",IF($C115&lt;&gt;"TBA",FQ$2/114,0),SUMIFS('HOURS&amp;CYCLES INPUT'!$F$2:$F$9999,'HOURS&amp;CYCLES INPUT'!$C$2:$C$9999,'QUALIFIED EFH'!$C115,'HOURS&amp;CYCLES INPUT'!$D$2:$D$9999,'QUALIFIED EFH'!FQ$4,'HOURS&amp;CYCLES INPUT'!$E$2:$E$9999,'QUALIFIED EFH'!FQ$5))</f>
        <v>0</v>
      </c>
      <c r="FR115" s="476">
        <f>IF(FR$2&lt;&gt;"",IF($C115&lt;&gt;"TBA",FR$2/114,0),SUMIFS('HOURS&amp;CYCLES INPUT'!$F$2:$F$9999,'HOURS&amp;CYCLES INPUT'!$C$2:$C$9999,'QUALIFIED EFH'!$C115,'HOURS&amp;CYCLES INPUT'!$D$2:$D$9999,'QUALIFIED EFH'!FR$4,'HOURS&amp;CYCLES INPUT'!$E$2:$E$9999,'QUALIFIED EFH'!FR$5))</f>
        <v>0</v>
      </c>
      <c r="FS115" s="476">
        <f>IF(FS$2&lt;&gt;"",IF($C115&lt;&gt;"TBA",FS$2/114,0),SUMIFS('HOURS&amp;CYCLES INPUT'!$F$2:$F$9999,'HOURS&amp;CYCLES INPUT'!$C$2:$C$9999,'QUALIFIED EFH'!$C115,'HOURS&amp;CYCLES INPUT'!$D$2:$D$9999,'QUALIFIED EFH'!FS$4,'HOURS&amp;CYCLES INPUT'!$E$2:$E$9999,'QUALIFIED EFH'!FS$5))</f>
        <v>0</v>
      </c>
      <c r="FT115" s="476">
        <f>IF(FT$2&lt;&gt;"",IF($C115&lt;&gt;"TBA",FT$2/114,0),SUMIFS('HOURS&amp;CYCLES INPUT'!$F$2:$F$9999,'HOURS&amp;CYCLES INPUT'!$C$2:$C$9999,'QUALIFIED EFH'!$C115,'HOURS&amp;CYCLES INPUT'!$D$2:$D$9999,'QUALIFIED EFH'!FT$4,'HOURS&amp;CYCLES INPUT'!$E$2:$E$9999,'QUALIFIED EFH'!FT$5))</f>
        <v>0</v>
      </c>
      <c r="FU115" s="476">
        <f>IF(FU$2&lt;&gt;"",IF($C115&lt;&gt;"TBA",FU$2/114,0),SUMIFS('HOURS&amp;CYCLES INPUT'!$F$2:$F$9999,'HOURS&amp;CYCLES INPUT'!$C$2:$C$9999,'QUALIFIED EFH'!$C115,'HOURS&amp;CYCLES INPUT'!$D$2:$D$9999,'QUALIFIED EFH'!FU$4,'HOURS&amp;CYCLES INPUT'!$E$2:$E$9999,'QUALIFIED EFH'!FU$5))</f>
        <v>0</v>
      </c>
      <c r="FV115" s="476">
        <f>IF(FV$2&lt;&gt;"",IF($C115&lt;&gt;"TBA",FV$2/114,0),SUMIFS('HOURS&amp;CYCLES INPUT'!$F$2:$F$9999,'HOURS&amp;CYCLES INPUT'!$C$2:$C$9999,'QUALIFIED EFH'!$C115,'HOURS&amp;CYCLES INPUT'!$D$2:$D$9999,'QUALIFIED EFH'!FV$4,'HOURS&amp;CYCLES INPUT'!$E$2:$E$9999,'QUALIFIED EFH'!FV$5))</f>
        <v>0</v>
      </c>
      <c r="FW115" s="476">
        <f>IF(FW$2&lt;&gt;"",IF($C115&lt;&gt;"TBA",FW$2/114,0),SUMIFS('HOURS&amp;CYCLES INPUT'!$F$2:$F$9999,'HOURS&amp;CYCLES INPUT'!$C$2:$C$9999,'QUALIFIED EFH'!$C115,'HOURS&amp;CYCLES INPUT'!$D$2:$D$9999,'QUALIFIED EFH'!FW$4,'HOURS&amp;CYCLES INPUT'!$E$2:$E$9999,'QUALIFIED EFH'!FW$5))</f>
        <v>0</v>
      </c>
      <c r="FX115" s="476">
        <f>IF(FX$2&lt;&gt;"",IF($C115&lt;&gt;"TBA",FX$2/114,0),SUMIFS('HOURS&amp;CYCLES INPUT'!$F$2:$F$9999,'HOURS&amp;CYCLES INPUT'!$C$2:$C$9999,'QUALIFIED EFH'!$C115,'HOURS&amp;CYCLES INPUT'!$D$2:$D$9999,'QUALIFIED EFH'!FX$4,'HOURS&amp;CYCLES INPUT'!$E$2:$E$9999,'QUALIFIED EFH'!FX$5))</f>
        <v>0</v>
      </c>
      <c r="FY115" s="476">
        <f>IF(FY$2&lt;&gt;"",IF($C115&lt;&gt;"TBA",FY$2/114,0),SUMIFS('HOURS&amp;CYCLES INPUT'!$F$2:$F$9999,'HOURS&amp;CYCLES INPUT'!$C$2:$C$9999,'QUALIFIED EFH'!$C115,'HOURS&amp;CYCLES INPUT'!$D$2:$D$9999,'QUALIFIED EFH'!FY$4,'HOURS&amp;CYCLES INPUT'!$E$2:$E$9999,'QUALIFIED EFH'!FY$5))</f>
        <v>0</v>
      </c>
      <c r="FZ115" s="476">
        <f>IF(FZ$2&lt;&gt;"",IF($C115&lt;&gt;"TBA",FZ$2/114,0),SUMIFS('HOURS&amp;CYCLES INPUT'!$F$2:$F$9999,'HOURS&amp;CYCLES INPUT'!$C$2:$C$9999,'QUALIFIED EFH'!$C115,'HOURS&amp;CYCLES INPUT'!$D$2:$D$9999,'QUALIFIED EFH'!FZ$4,'HOURS&amp;CYCLES INPUT'!$E$2:$E$9999,'QUALIFIED EFH'!FZ$5))</f>
        <v>0</v>
      </c>
      <c r="GA115" s="476">
        <f>IF(GA$2&lt;&gt;"",IF($C115&lt;&gt;"TBA",GA$2/114,0),SUMIFS('HOURS&amp;CYCLES INPUT'!$F$2:$F$9999,'HOURS&amp;CYCLES INPUT'!$C$2:$C$9999,'QUALIFIED EFH'!$C115,'HOURS&amp;CYCLES INPUT'!$D$2:$D$9999,'QUALIFIED EFH'!GA$4,'HOURS&amp;CYCLES INPUT'!$E$2:$E$9999,'QUALIFIED EFH'!GA$5))</f>
        <v>0</v>
      </c>
      <c r="GB115" s="476">
        <f>IF(GB$2&lt;&gt;"",IF($C115&lt;&gt;"TBA",GB$2/114,0),SUMIFS('HOURS&amp;CYCLES INPUT'!$F$2:$F$9999,'HOURS&amp;CYCLES INPUT'!$C$2:$C$9999,'QUALIFIED EFH'!$C115,'HOURS&amp;CYCLES INPUT'!$D$2:$D$9999,'QUALIFIED EFH'!GB$4,'HOURS&amp;CYCLES INPUT'!$E$2:$E$9999,'QUALIFIED EFH'!GB$5))</f>
        <v>0</v>
      </c>
    </row>
    <row r="116" spans="3:184" x14ac:dyDescent="0.35">
      <c r="C116" s="472">
        <f>'QUALIFIED ENGINES'!D149</f>
        <v>91609</v>
      </c>
      <c r="D116" s="476">
        <f>IF(D$2&lt;&gt;"",IF($C116&lt;&gt;"TBA",D$2/114,0),SUMIFS('HOURS&amp;CYCLES INPUT'!$F$2:$F$9999,'HOURS&amp;CYCLES INPUT'!$C$2:$C$9999,'QUALIFIED EFH'!$C116,'HOURS&amp;CYCLES INPUT'!$D$2:$D$9999,'QUALIFIED EFH'!D$4,'HOURS&amp;CYCLES INPUT'!$E$2:$E$9999,'QUALIFIED EFH'!D$5))</f>
        <v>0</v>
      </c>
      <c r="E116" s="476">
        <f>IF(E$2&lt;&gt;"",IF($C116&lt;&gt;"TBA",E$2/114,0),SUMIFS('HOURS&amp;CYCLES INPUT'!$F$2:$F$9999,'HOURS&amp;CYCLES INPUT'!$C$2:$C$9999,'QUALIFIED EFH'!$C116,'HOURS&amp;CYCLES INPUT'!$D$2:$D$9999,'QUALIFIED EFH'!E$4,'HOURS&amp;CYCLES INPUT'!$E$2:$E$9999,'QUALIFIED EFH'!E$5))</f>
        <v>0</v>
      </c>
      <c r="F116" s="476">
        <f>IF(F$2&lt;&gt;"",IF($C116&lt;&gt;"TBA",F$2/114,0),SUMIFS('HOURS&amp;CYCLES INPUT'!$F$2:$F$9999,'HOURS&amp;CYCLES INPUT'!$C$2:$C$9999,'QUALIFIED EFH'!$C116,'HOURS&amp;CYCLES INPUT'!$D$2:$D$9999,'QUALIFIED EFH'!F$4,'HOURS&amp;CYCLES INPUT'!$E$2:$E$9999,'QUALIFIED EFH'!F$5))</f>
        <v>0</v>
      </c>
      <c r="G116" s="476">
        <f>IF(G$2&lt;&gt;"",IF($C116&lt;&gt;"TBA",G$2/114,0),SUMIFS('HOURS&amp;CYCLES INPUT'!$F$2:$F$9999,'HOURS&amp;CYCLES INPUT'!$C$2:$C$9999,'QUALIFIED EFH'!$C116,'HOURS&amp;CYCLES INPUT'!$D$2:$D$9999,'QUALIFIED EFH'!G$4,'HOURS&amp;CYCLES INPUT'!$E$2:$E$9999,'QUALIFIED EFH'!G$5))</f>
        <v>0</v>
      </c>
      <c r="H116" s="476">
        <f>IF(H$2&lt;&gt;"",IF($C116&lt;&gt;"TBA",H$2/114,0),SUMIFS('HOURS&amp;CYCLES INPUT'!$F$2:$F$9999,'HOURS&amp;CYCLES INPUT'!$C$2:$C$9999,'QUALIFIED EFH'!$C116,'HOURS&amp;CYCLES INPUT'!$D$2:$D$9999,'QUALIFIED EFH'!H$4,'HOURS&amp;CYCLES INPUT'!$E$2:$E$9999,'QUALIFIED EFH'!H$5))</f>
        <v>0</v>
      </c>
      <c r="I116" s="476">
        <f>IF(I$2&lt;&gt;"",IF($C116&lt;&gt;"TBA",I$2/114,0),SUMIFS('HOURS&amp;CYCLES INPUT'!$F$2:$F$9999,'HOURS&amp;CYCLES INPUT'!$C$2:$C$9999,'QUALIFIED EFH'!$C116,'HOURS&amp;CYCLES INPUT'!$D$2:$D$9999,'QUALIFIED EFH'!I$4,'HOURS&amp;CYCLES INPUT'!$E$2:$E$9999,'QUALIFIED EFH'!I$5))</f>
        <v>0</v>
      </c>
      <c r="J116" s="476">
        <f>IF(J$2&lt;&gt;"",IF($C116&lt;&gt;"TBA",J$2/114,0),SUMIFS('HOURS&amp;CYCLES INPUT'!$F$2:$F$9999,'HOURS&amp;CYCLES INPUT'!$C$2:$C$9999,'QUALIFIED EFH'!$C116,'HOURS&amp;CYCLES INPUT'!$D$2:$D$9999,'QUALIFIED EFH'!J$4,'HOURS&amp;CYCLES INPUT'!$E$2:$E$9999,'QUALIFIED EFH'!J$5))</f>
        <v>0</v>
      </c>
      <c r="K116" s="476">
        <f>IF(K$2&lt;&gt;"",IF($C116&lt;&gt;"TBA",K$2/114,0),SUMIFS('HOURS&amp;CYCLES INPUT'!$F$2:$F$9999,'HOURS&amp;CYCLES INPUT'!$C$2:$C$9999,'QUALIFIED EFH'!$C116,'HOURS&amp;CYCLES INPUT'!$D$2:$D$9999,'QUALIFIED EFH'!K$4,'HOURS&amp;CYCLES INPUT'!$E$2:$E$9999,'QUALIFIED EFH'!K$5))</f>
        <v>0</v>
      </c>
      <c r="L116" s="476">
        <f>IF(L$2&lt;&gt;"",IF($C116&lt;&gt;"TBA",L$2/114,0),SUMIFS('HOURS&amp;CYCLES INPUT'!$F$2:$F$9999,'HOURS&amp;CYCLES INPUT'!$C$2:$C$9999,'QUALIFIED EFH'!$C116,'HOURS&amp;CYCLES INPUT'!$D$2:$D$9999,'QUALIFIED EFH'!L$4,'HOURS&amp;CYCLES INPUT'!$E$2:$E$9999,'QUALIFIED EFH'!L$5))</f>
        <v>0</v>
      </c>
      <c r="M116" s="476">
        <f>IF(M$2&lt;&gt;"",IF($C116&lt;&gt;"TBA",M$2/114,0),SUMIFS('HOURS&amp;CYCLES INPUT'!$F$2:$F$9999,'HOURS&amp;CYCLES INPUT'!$C$2:$C$9999,'QUALIFIED EFH'!$C116,'HOURS&amp;CYCLES INPUT'!$D$2:$D$9999,'QUALIFIED EFH'!M$4,'HOURS&amp;CYCLES INPUT'!$E$2:$E$9999,'QUALIFIED EFH'!M$5))</f>
        <v>0</v>
      </c>
      <c r="N116" s="476">
        <f>IF(N$2&lt;&gt;"",IF($C116&lt;&gt;"TBA",N$2/114,0),SUMIFS('HOURS&amp;CYCLES INPUT'!$F$2:$F$9999,'HOURS&amp;CYCLES INPUT'!$C$2:$C$9999,'QUALIFIED EFH'!$C116,'HOURS&amp;CYCLES INPUT'!$D$2:$D$9999,'QUALIFIED EFH'!N$4,'HOURS&amp;CYCLES INPUT'!$E$2:$E$9999,'QUALIFIED EFH'!N$5))</f>
        <v>0</v>
      </c>
      <c r="O116" s="476">
        <f>IF(O$2&lt;&gt;"",IF($C116&lt;&gt;"TBA",O$2/114,0),SUMIFS('HOURS&amp;CYCLES INPUT'!$F$2:$F$9999,'HOURS&amp;CYCLES INPUT'!$C$2:$C$9999,'QUALIFIED EFH'!$C116,'HOURS&amp;CYCLES INPUT'!$D$2:$D$9999,'QUALIFIED EFH'!O$4,'HOURS&amp;CYCLES INPUT'!$E$2:$E$9999,'QUALIFIED EFH'!O$5))</f>
        <v>0</v>
      </c>
      <c r="P116" s="476">
        <f>IF(P$2&lt;&gt;"",IF($C116&lt;&gt;"TBA",P$2/114,0),SUMIFS('HOURS&amp;CYCLES INPUT'!$F$2:$F$9999,'HOURS&amp;CYCLES INPUT'!$C$2:$C$9999,'QUALIFIED EFH'!$C116,'HOURS&amp;CYCLES INPUT'!$D$2:$D$9999,'QUALIFIED EFH'!P$4,'HOURS&amp;CYCLES INPUT'!$E$2:$E$9999,'QUALIFIED EFH'!P$5))</f>
        <v>0</v>
      </c>
      <c r="Q116" s="476">
        <f>IF(Q$2&lt;&gt;"",IF($C116&lt;&gt;"TBA",Q$2/114,0),SUMIFS('HOURS&amp;CYCLES INPUT'!$F$2:$F$9999,'HOURS&amp;CYCLES INPUT'!$C$2:$C$9999,'QUALIFIED EFH'!$C116,'HOURS&amp;CYCLES INPUT'!$D$2:$D$9999,'QUALIFIED EFH'!Q$4,'HOURS&amp;CYCLES INPUT'!$E$2:$E$9999,'QUALIFIED EFH'!Q$5))</f>
        <v>0</v>
      </c>
      <c r="R116" s="476">
        <f>IF(R$1&lt;&gt;"",IF($C116&lt;&gt;"TBA",R$1/114,0),SUMIFS('HOURS&amp;CYCLES INPUT'!$F$2:$F$9999,'HOURS&amp;CYCLES INPUT'!$C$2:$C$9999,'QUALIFIED EFH'!$C116,'HOURS&amp;CYCLES INPUT'!$D$2:$D$9999,'QUALIFIED EFH'!R$4,'HOURS&amp;CYCLES INPUT'!$E$2:$E$9999,'QUALIFIED EFH'!R$5))</f>
        <v>0</v>
      </c>
      <c r="S116" s="476">
        <f>IF(S$2&lt;&gt;"",IF($C116&lt;&gt;"TBA",S$2/114,0),SUMIFS('HOURS&amp;CYCLES INPUT'!$F$2:$F$9999,'HOURS&amp;CYCLES INPUT'!$C$2:$C$9999,'QUALIFIED EFH'!$C116,'HOURS&amp;CYCLES INPUT'!$D$2:$D$9999,'QUALIFIED EFH'!S$4,'HOURS&amp;CYCLES INPUT'!$E$2:$E$9999,'QUALIFIED EFH'!S$5))</f>
        <v>0</v>
      </c>
      <c r="T116" s="476">
        <f>IF(T$2&lt;&gt;"",IF($C116&lt;&gt;"TBA",T$2/114,0),SUMIFS('HOURS&amp;CYCLES INPUT'!$F$2:$F$9999,'HOURS&amp;CYCLES INPUT'!$C$2:$C$9999,'QUALIFIED EFH'!$C116,'HOURS&amp;CYCLES INPUT'!$D$2:$D$9999,'QUALIFIED EFH'!T$4,'HOURS&amp;CYCLES INPUT'!$E$2:$E$9999,'QUALIFIED EFH'!T$5))</f>
        <v>0</v>
      </c>
      <c r="U116" s="476">
        <f>IF(U$2&lt;&gt;"",IF($C116&lt;&gt;"TBA",U$2/114,0),SUMIFS('HOURS&amp;CYCLES INPUT'!$F$2:$F$9999,'HOURS&amp;CYCLES INPUT'!$C$2:$C$9999,'QUALIFIED EFH'!$C116,'HOURS&amp;CYCLES INPUT'!$D$2:$D$9999,'QUALIFIED EFH'!U$4,'HOURS&amp;CYCLES INPUT'!$E$2:$E$9999,'QUALIFIED EFH'!U$5))</f>
        <v>0</v>
      </c>
      <c r="V116" s="476">
        <f>IF(V$2&lt;&gt;"",IF($C116&lt;&gt;"TBA",V$2/114,0),SUMIFS('HOURS&amp;CYCLES INPUT'!$F$2:$F$9999,'HOURS&amp;CYCLES INPUT'!$C$2:$C$9999,'QUALIFIED EFH'!$C116,'HOURS&amp;CYCLES INPUT'!$D$2:$D$9999,'QUALIFIED EFH'!V$4,'HOURS&amp;CYCLES INPUT'!$E$2:$E$9999,'QUALIFIED EFH'!V$5))</f>
        <v>0</v>
      </c>
      <c r="W116" s="476">
        <f>IF(W$2&lt;&gt;"",IF($C116&lt;&gt;"TBA",W$2/114,0),SUMIFS('HOURS&amp;CYCLES INPUT'!$F$2:$F$9999,'HOURS&amp;CYCLES INPUT'!$C$2:$C$9999,'QUALIFIED EFH'!$C116,'HOURS&amp;CYCLES INPUT'!$D$2:$D$9999,'QUALIFIED EFH'!W$4,'HOURS&amp;CYCLES INPUT'!$E$2:$E$9999,'QUALIFIED EFH'!W$5))</f>
        <v>0</v>
      </c>
      <c r="X116" s="476">
        <f>IF(X$2&lt;&gt;"",IF($C116&lt;&gt;"TBA",X$2/114,0),SUMIFS('HOURS&amp;CYCLES INPUT'!$F$2:$F$9999,'HOURS&amp;CYCLES INPUT'!$C$2:$C$9999,'QUALIFIED EFH'!$C116,'HOURS&amp;CYCLES INPUT'!$D$2:$D$9999,'QUALIFIED EFH'!X$4,'HOURS&amp;CYCLES INPUT'!$E$2:$E$9999,'QUALIFIED EFH'!X$5))</f>
        <v>0</v>
      </c>
      <c r="Y116" s="476">
        <f>IF(Y$2&lt;&gt;"",IF($C116&lt;&gt;"TBA",Y$2/114,0),SUMIFS('HOURS&amp;CYCLES INPUT'!$F$2:$F$9999,'HOURS&amp;CYCLES INPUT'!$C$2:$C$9999,'QUALIFIED EFH'!$C116,'HOURS&amp;CYCLES INPUT'!$D$2:$D$9999,'QUALIFIED EFH'!Y$4,'HOURS&amp;CYCLES INPUT'!$E$2:$E$9999,'QUALIFIED EFH'!Y$5))</f>
        <v>0</v>
      </c>
      <c r="Z116" s="476">
        <f>IF(Z$2&lt;&gt;"",IF($C116&lt;&gt;"TBA",Z$2/114,0),SUMIFS('HOURS&amp;CYCLES INPUT'!$F$2:$F$9999,'HOURS&amp;CYCLES INPUT'!$C$2:$C$9999,'QUALIFIED EFH'!$C116,'HOURS&amp;CYCLES INPUT'!$D$2:$D$9999,'QUALIFIED EFH'!Z$4,'HOURS&amp;CYCLES INPUT'!$E$2:$E$9999,'QUALIFIED EFH'!Z$5))</f>
        <v>0</v>
      </c>
      <c r="AA116" s="476">
        <f>IF(AA$2&lt;&gt;"",IF($C116&lt;&gt;"TBA",AA$2/114,0),SUMIFS('HOURS&amp;CYCLES INPUT'!$F$2:$F$9999,'HOURS&amp;CYCLES INPUT'!$C$2:$C$9999,'QUALIFIED EFH'!$C116,'HOURS&amp;CYCLES INPUT'!$D$2:$D$9999,'QUALIFIED EFH'!AA$4,'HOURS&amp;CYCLES INPUT'!$E$2:$E$9999,'QUALIFIED EFH'!AA$5))</f>
        <v>0</v>
      </c>
      <c r="AB116" s="476">
        <f>IF(AB$2&lt;&gt;"",IF($C116&lt;&gt;"TBA",AB$2/114,0),SUMIFS('HOURS&amp;CYCLES INPUT'!$F$2:$F$9999,'HOURS&amp;CYCLES INPUT'!$C$2:$C$9999,'QUALIFIED EFH'!$C116,'HOURS&amp;CYCLES INPUT'!$D$2:$D$9999,'QUALIFIED EFH'!AB$4,'HOURS&amp;CYCLES INPUT'!$E$2:$E$9999,'QUALIFIED EFH'!AB$5))</f>
        <v>0</v>
      </c>
      <c r="AC116" s="476">
        <f>IF(AC$2&lt;&gt;"",IF($C116&lt;&gt;"TBA",AC$2/114,0),SUMIFS('HOURS&amp;CYCLES INPUT'!$F$2:$F$9999,'HOURS&amp;CYCLES INPUT'!$C$2:$C$9999,'QUALIFIED EFH'!$C116,'HOURS&amp;CYCLES INPUT'!$D$2:$D$9999,'QUALIFIED EFH'!AC$4,'HOURS&amp;CYCLES INPUT'!$E$2:$E$9999,'QUALIFIED EFH'!AC$5))</f>
        <v>0</v>
      </c>
      <c r="AD116" s="476">
        <f>IF(AD$2&lt;&gt;"",IF($C116&lt;&gt;"TBA",AD$2/114,0),SUMIFS('HOURS&amp;CYCLES INPUT'!$F$2:$F$9999,'HOURS&amp;CYCLES INPUT'!$C$2:$C$9999,'QUALIFIED EFH'!$C116,'HOURS&amp;CYCLES INPUT'!$D$2:$D$9999,'QUALIFIED EFH'!AD$4,'HOURS&amp;CYCLES INPUT'!$E$2:$E$9999,'QUALIFIED EFH'!AD$5))</f>
        <v>0</v>
      </c>
      <c r="AE116" s="476">
        <f>IF(AE$2&lt;&gt;"",IF($C116&lt;&gt;"TBA",AE$2/114,0),SUMIFS('HOURS&amp;CYCLES INPUT'!$F$2:$F$9999,'HOURS&amp;CYCLES INPUT'!$C$2:$C$9999,'QUALIFIED EFH'!$C116,'HOURS&amp;CYCLES INPUT'!$D$2:$D$9999,'QUALIFIED EFH'!AE$4,'HOURS&amp;CYCLES INPUT'!$E$2:$E$9999,'QUALIFIED EFH'!AE$5))</f>
        <v>0</v>
      </c>
      <c r="AF116" s="476">
        <f>IF(AF$2&lt;&gt;"",IF($C116&lt;&gt;"TBA",AF$2/114,0),SUMIFS('HOURS&amp;CYCLES INPUT'!$F$2:$F$9999,'HOURS&amp;CYCLES INPUT'!$C$2:$C$9999,'QUALIFIED EFH'!$C116,'HOURS&amp;CYCLES INPUT'!$D$2:$D$9999,'QUALIFIED EFH'!AF$4,'HOURS&amp;CYCLES INPUT'!$E$2:$E$9999,'QUALIFIED EFH'!AF$5))</f>
        <v>0</v>
      </c>
      <c r="AG116" s="476">
        <f>IF(AG$2&lt;&gt;"",IF($C116&lt;&gt;"TBA",AG$2/114,0),SUMIFS('HOURS&amp;CYCLES INPUT'!$F$2:$F$9999,'HOURS&amp;CYCLES INPUT'!$C$2:$C$9999,'QUALIFIED EFH'!$C116,'HOURS&amp;CYCLES INPUT'!$D$2:$D$9999,'QUALIFIED EFH'!AG$4,'HOURS&amp;CYCLES INPUT'!$E$2:$E$9999,'QUALIFIED EFH'!AG$5))</f>
        <v>0</v>
      </c>
      <c r="AH116" s="476">
        <f>IF(AH$2&lt;&gt;"",IF($C116&lt;&gt;"TBA",AH$2/114,0),SUMIFS('HOURS&amp;CYCLES INPUT'!$F$2:$F$9999,'HOURS&amp;CYCLES INPUT'!$C$2:$C$9999,'QUALIFIED EFH'!$C116,'HOURS&amp;CYCLES INPUT'!$D$2:$D$9999,'QUALIFIED EFH'!AH$4,'HOURS&amp;CYCLES INPUT'!$E$2:$E$9999,'QUALIFIED EFH'!AH$5))</f>
        <v>0</v>
      </c>
      <c r="AI116" s="476">
        <f>IF(AI$2&lt;&gt;"",IF($C116&lt;&gt;"TBA",AI$2/114,0),SUMIFS('HOURS&amp;CYCLES INPUT'!$F$2:$F$9999,'HOURS&amp;CYCLES INPUT'!$C$2:$C$9999,'QUALIFIED EFH'!$C116,'HOURS&amp;CYCLES INPUT'!$D$2:$D$9999,'QUALIFIED EFH'!AI$4,'HOURS&amp;CYCLES INPUT'!$E$2:$E$9999,'QUALIFIED EFH'!AI$5))</f>
        <v>0</v>
      </c>
      <c r="AJ116" s="476">
        <f>IF(AJ$2&lt;&gt;"",IF($C116&lt;&gt;"TBA",AJ$2/114,0),SUMIFS('HOURS&amp;CYCLES INPUT'!$F$2:$F$9999,'HOURS&amp;CYCLES INPUT'!$C$2:$C$9999,'QUALIFIED EFH'!$C116,'HOURS&amp;CYCLES INPUT'!$D$2:$D$9999,'QUALIFIED EFH'!AJ$4,'HOURS&amp;CYCLES INPUT'!$E$2:$E$9999,'QUALIFIED EFH'!AJ$5))</f>
        <v>0</v>
      </c>
      <c r="AK116" s="476">
        <f>IF(AK$2&lt;&gt;"",IF($C116&lt;&gt;"TBA",AK$2/114,0),SUMIFS('HOURS&amp;CYCLES INPUT'!$F$2:$F$9999,'HOURS&amp;CYCLES INPUT'!$C$2:$C$9999,'QUALIFIED EFH'!$C116,'HOURS&amp;CYCLES INPUT'!$D$2:$D$9999,'QUALIFIED EFH'!AK$4,'HOURS&amp;CYCLES INPUT'!$E$2:$E$9999,'QUALIFIED EFH'!AK$5))</f>
        <v>0</v>
      </c>
      <c r="AL116" s="476">
        <f>IF(AL$2&lt;&gt;"",IF($C116&lt;&gt;"TBA",AL$2/114,0),SUMIFS('HOURS&amp;CYCLES INPUT'!$F$2:$F$9999,'HOURS&amp;CYCLES INPUT'!$C$2:$C$9999,'QUALIFIED EFH'!$C116,'HOURS&amp;CYCLES INPUT'!$D$2:$D$9999,'QUALIFIED EFH'!AL$4,'HOURS&amp;CYCLES INPUT'!$E$2:$E$9999,'QUALIFIED EFH'!AL$5))</f>
        <v>0</v>
      </c>
      <c r="AM116" s="476">
        <f>IF(AM$2&lt;&gt;"",IF($C116&lt;&gt;"TBA",AM$2/114,0),SUMIFS('HOURS&amp;CYCLES INPUT'!$F$2:$F$9999,'HOURS&amp;CYCLES INPUT'!$C$2:$C$9999,'QUALIFIED EFH'!$C116,'HOURS&amp;CYCLES INPUT'!$D$2:$D$9999,'QUALIFIED EFH'!AM$4,'HOURS&amp;CYCLES INPUT'!$E$2:$E$9999,'QUALIFIED EFH'!AM$5))</f>
        <v>0</v>
      </c>
      <c r="AN116" s="476">
        <f>IF(AN$2&lt;&gt;"",IF($C116&lt;&gt;"TBA",AN$2/114,0),SUMIFS('HOURS&amp;CYCLES INPUT'!$F$2:$F$9999,'HOURS&amp;CYCLES INPUT'!$C$2:$C$9999,'QUALIFIED EFH'!$C116,'HOURS&amp;CYCLES INPUT'!$D$2:$D$9999,'QUALIFIED EFH'!AN$4,'HOURS&amp;CYCLES INPUT'!$E$2:$E$9999,'QUALIFIED EFH'!AN$5))</f>
        <v>0</v>
      </c>
      <c r="AO116" s="476">
        <f>IF(AO$2&lt;&gt;"",IF($C116&lt;&gt;"TBA",AO$2/114,0),SUMIFS('HOURS&amp;CYCLES INPUT'!$F$2:$F$9999,'HOURS&amp;CYCLES INPUT'!$C$2:$C$9999,'QUALIFIED EFH'!$C116,'HOURS&amp;CYCLES INPUT'!$D$2:$D$9999,'QUALIFIED EFH'!AO$4,'HOURS&amp;CYCLES INPUT'!$E$2:$E$9999,'QUALIFIED EFH'!AO$5))</f>
        <v>0</v>
      </c>
      <c r="AP116" s="476">
        <f>IF(AP$2&lt;&gt;"",IF($C116&lt;&gt;"TBA",AP$2/114,0),SUMIFS('HOURS&amp;CYCLES INPUT'!$F$2:$F$9999,'HOURS&amp;CYCLES INPUT'!$C$2:$C$9999,'QUALIFIED EFH'!$C116,'HOURS&amp;CYCLES INPUT'!$D$2:$D$9999,'QUALIFIED EFH'!AP$4,'HOURS&amp;CYCLES INPUT'!$E$2:$E$9999,'QUALIFIED EFH'!AP$5))</f>
        <v>0</v>
      </c>
      <c r="AQ116" s="476">
        <f>IF(AQ$2&lt;&gt;"",IF($C116&lt;&gt;"TBA",AQ$2/114,0),SUMIFS('HOURS&amp;CYCLES INPUT'!$F$2:$F$9999,'HOURS&amp;CYCLES INPUT'!$C$2:$C$9999,'QUALIFIED EFH'!$C116,'HOURS&amp;CYCLES INPUT'!$D$2:$D$9999,'QUALIFIED EFH'!AQ$4,'HOURS&amp;CYCLES INPUT'!$E$2:$E$9999,'QUALIFIED EFH'!AQ$5))</f>
        <v>0</v>
      </c>
      <c r="AR116" s="476">
        <f>IF(AR$2&lt;&gt;"",IF($C116&lt;&gt;"TBA",AR$2/114,0),SUMIFS('HOURS&amp;CYCLES INPUT'!$F$2:$F$9999,'HOURS&amp;CYCLES INPUT'!$C$2:$C$9999,'QUALIFIED EFH'!$C116,'HOURS&amp;CYCLES INPUT'!$D$2:$D$9999,'QUALIFIED EFH'!AR$4,'HOURS&amp;CYCLES INPUT'!$E$2:$E$9999,'QUALIFIED EFH'!AR$5))</f>
        <v>0</v>
      </c>
      <c r="AS116" s="476">
        <f>IF(AS$2&lt;&gt;"",IF($C116&lt;&gt;"TBA",AS$2/114,0),SUMIFS('HOURS&amp;CYCLES INPUT'!$F$2:$F$9999,'HOURS&amp;CYCLES INPUT'!$C$2:$C$9999,'QUALIFIED EFH'!$C116,'HOURS&amp;CYCLES INPUT'!$D$2:$D$9999,'QUALIFIED EFH'!AS$4,'HOURS&amp;CYCLES INPUT'!$E$2:$E$9999,'QUALIFIED EFH'!AS$5))</f>
        <v>0</v>
      </c>
      <c r="AT116" s="476">
        <f>IF(AT$2&lt;&gt;"",IF($C116&lt;&gt;"TBA",AT$2/114,0),SUMIFS('HOURS&amp;CYCLES INPUT'!$F$2:$F$9999,'HOURS&amp;CYCLES INPUT'!$C$2:$C$9999,'QUALIFIED EFH'!$C116,'HOURS&amp;CYCLES INPUT'!$D$2:$D$9999,'QUALIFIED EFH'!AT$4,'HOURS&amp;CYCLES INPUT'!$E$2:$E$9999,'QUALIFIED EFH'!AT$5))</f>
        <v>0</v>
      </c>
      <c r="AU116" s="476">
        <f>IF(AU$2&lt;&gt;"",IF($C116&lt;&gt;"TBA",AU$2/114,0),SUMIFS('HOURS&amp;CYCLES INPUT'!$F$2:$F$9999,'HOURS&amp;CYCLES INPUT'!$C$2:$C$9999,'QUALIFIED EFH'!$C116,'HOURS&amp;CYCLES INPUT'!$D$2:$D$9999,'QUALIFIED EFH'!AU$4,'HOURS&amp;CYCLES INPUT'!$E$2:$E$9999,'QUALIFIED EFH'!AU$5))</f>
        <v>0</v>
      </c>
      <c r="AV116" s="476">
        <f>IF(AV$2&lt;&gt;"",IF($C116&lt;&gt;"TBA",AV$2/114,0),SUMIFS('HOURS&amp;CYCLES INPUT'!$F$2:$F$9999,'HOURS&amp;CYCLES INPUT'!$C$2:$C$9999,'QUALIFIED EFH'!$C116,'HOURS&amp;CYCLES INPUT'!$D$2:$D$9999,'QUALIFIED EFH'!AV$4,'HOURS&amp;CYCLES INPUT'!$E$2:$E$9999,'QUALIFIED EFH'!AV$5))</f>
        <v>0</v>
      </c>
      <c r="AW116" s="476">
        <f>IF(AW$2&lt;&gt;"",IF($C116&lt;&gt;"TBA",AW$2/114,0),SUMIFS('HOURS&amp;CYCLES INPUT'!$F$2:$F$9999,'HOURS&amp;CYCLES INPUT'!$C$2:$C$9999,'QUALIFIED EFH'!$C116,'HOURS&amp;CYCLES INPUT'!$D$2:$D$9999,'QUALIFIED EFH'!AW$4,'HOURS&amp;CYCLES INPUT'!$E$2:$E$9999,'QUALIFIED EFH'!AW$5))</f>
        <v>0</v>
      </c>
      <c r="AX116" s="476">
        <f>IF(AX$2&lt;&gt;"",IF($C116&lt;&gt;"TBA",AX$2/114,0),SUMIFS('HOURS&amp;CYCLES INPUT'!$F$2:$F$9999,'HOURS&amp;CYCLES INPUT'!$C$2:$C$9999,'QUALIFIED EFH'!$C116,'HOURS&amp;CYCLES INPUT'!$D$2:$D$9999,'QUALIFIED EFH'!AX$4,'HOURS&amp;CYCLES INPUT'!$E$2:$E$9999,'QUALIFIED EFH'!AX$5))</f>
        <v>0</v>
      </c>
      <c r="AY116" s="476">
        <f>IF(AY$2&lt;&gt;"",IF($C116&lt;&gt;"TBA",AY$2/114,0),SUMIFS('HOURS&amp;CYCLES INPUT'!$F$2:$F$9999,'HOURS&amp;CYCLES INPUT'!$C$2:$C$9999,'QUALIFIED EFH'!$C116,'HOURS&amp;CYCLES INPUT'!$D$2:$D$9999,'QUALIFIED EFH'!AY$4,'HOURS&amp;CYCLES INPUT'!$E$2:$E$9999,'QUALIFIED EFH'!AY$5))</f>
        <v>0</v>
      </c>
      <c r="AZ116" s="476">
        <f>IF(AZ$2&lt;&gt;"",IF($C116&lt;&gt;"TBA",AZ$2/114,0),SUMIFS('HOURS&amp;CYCLES INPUT'!$F$2:$F$9999,'HOURS&amp;CYCLES INPUT'!$C$2:$C$9999,'QUALIFIED EFH'!$C116,'HOURS&amp;CYCLES INPUT'!$D$2:$D$9999,'QUALIFIED EFH'!AZ$4,'HOURS&amp;CYCLES INPUT'!$E$2:$E$9999,'QUALIFIED EFH'!AZ$5))</f>
        <v>0</v>
      </c>
      <c r="BA116" s="476">
        <f>IF(BA$2&lt;&gt;"",IF($C116&lt;&gt;"TBA",BA$2/114,0),SUMIFS('HOURS&amp;CYCLES INPUT'!$F$2:$F$9999,'HOURS&amp;CYCLES INPUT'!$C$2:$C$9999,'QUALIFIED EFH'!$C116,'HOURS&amp;CYCLES INPUT'!$D$2:$D$9999,'QUALIFIED EFH'!BA$4,'HOURS&amp;CYCLES INPUT'!$E$2:$E$9999,'QUALIFIED EFH'!BA$5))</f>
        <v>0</v>
      </c>
      <c r="BB116" s="476">
        <f>IF(BB$2&lt;&gt;"",IF($C116&lt;&gt;"TBA",BB$2/114,0),SUMIFS('HOURS&amp;CYCLES INPUT'!$F$2:$F$9999,'HOURS&amp;CYCLES INPUT'!$C$2:$C$9999,'QUALIFIED EFH'!$C116,'HOURS&amp;CYCLES INPUT'!$D$2:$D$9999,'QUALIFIED EFH'!BB$4,'HOURS&amp;CYCLES INPUT'!$E$2:$E$9999,'QUALIFIED EFH'!BB$5))</f>
        <v>0</v>
      </c>
      <c r="BC116" s="476">
        <f>IF(BC$2&lt;&gt;"",IF($C116&lt;&gt;"TBA",BC$2/114,0),SUMIFS('HOURS&amp;CYCLES INPUT'!$F$2:$F$9999,'HOURS&amp;CYCLES INPUT'!$C$2:$C$9999,'QUALIFIED EFH'!$C116,'HOURS&amp;CYCLES INPUT'!$D$2:$D$9999,'QUALIFIED EFH'!BC$4,'HOURS&amp;CYCLES INPUT'!$E$2:$E$9999,'QUALIFIED EFH'!BC$5))</f>
        <v>0</v>
      </c>
      <c r="BD116" s="476">
        <f>IF(BD$2&lt;&gt;"",IF($C116&lt;&gt;"TBA",BD$2/114,0),SUMIFS('HOURS&amp;CYCLES INPUT'!$F$2:$F$9999,'HOURS&amp;CYCLES INPUT'!$C$2:$C$9999,'QUALIFIED EFH'!$C116,'HOURS&amp;CYCLES INPUT'!$D$2:$D$9999,'QUALIFIED EFH'!BD$4,'HOURS&amp;CYCLES INPUT'!$E$2:$E$9999,'QUALIFIED EFH'!BD$5))</f>
        <v>0</v>
      </c>
      <c r="BE116" s="476">
        <f>IF(BE$2&lt;&gt;"",IF($C116&lt;&gt;"TBA",BE$2/114,0),SUMIFS('HOURS&amp;CYCLES INPUT'!$F$2:$F$9999,'HOURS&amp;CYCLES INPUT'!$C$2:$C$9999,'QUALIFIED EFH'!$C116,'HOURS&amp;CYCLES INPUT'!$D$2:$D$9999,'QUALIFIED EFH'!BE$4,'HOURS&amp;CYCLES INPUT'!$E$2:$E$9999,'QUALIFIED EFH'!BE$5))</f>
        <v>0</v>
      </c>
      <c r="BF116" s="476">
        <f>IF(BF$2&lt;&gt;"",IF($C116&lt;&gt;"TBA",BF$2/114,0),SUMIFS('HOURS&amp;CYCLES INPUT'!$F$2:$F$9999,'HOURS&amp;CYCLES INPUT'!$C$2:$C$9999,'QUALIFIED EFH'!$C116,'HOURS&amp;CYCLES INPUT'!$D$2:$D$9999,'QUALIFIED EFH'!BF$4,'HOURS&amp;CYCLES INPUT'!$E$2:$E$9999,'QUALIFIED EFH'!BF$5))</f>
        <v>0</v>
      </c>
      <c r="BG116" s="476">
        <f>IF(BG$2&lt;&gt;"",IF($C116&lt;&gt;"TBA",BG$2/114,0),SUMIFS('HOURS&amp;CYCLES INPUT'!$F$2:$F$9999,'HOURS&amp;CYCLES INPUT'!$C$2:$C$9999,'QUALIFIED EFH'!$C116,'HOURS&amp;CYCLES INPUT'!$D$2:$D$9999,'QUALIFIED EFH'!BG$4,'HOURS&amp;CYCLES INPUT'!$E$2:$E$9999,'QUALIFIED EFH'!BG$5))</f>
        <v>0</v>
      </c>
      <c r="BH116" s="476">
        <f>IF(BH$2&lt;&gt;"",IF($C116&lt;&gt;"TBA",BH$2/114,0),SUMIFS('HOURS&amp;CYCLES INPUT'!$F$2:$F$9999,'HOURS&amp;CYCLES INPUT'!$C$2:$C$9999,'QUALIFIED EFH'!$C116,'HOURS&amp;CYCLES INPUT'!$D$2:$D$9999,'QUALIFIED EFH'!BH$4,'HOURS&amp;CYCLES INPUT'!$E$2:$E$9999,'QUALIFIED EFH'!BH$5))</f>
        <v>0</v>
      </c>
      <c r="BI116" s="476">
        <f>IF(BI$2&lt;&gt;"",IF($C116&lt;&gt;"TBA",BI$2/114,0),SUMIFS('HOURS&amp;CYCLES INPUT'!$F$2:$F$9999,'HOURS&amp;CYCLES INPUT'!$C$2:$C$9999,'QUALIFIED EFH'!$C116,'HOURS&amp;CYCLES INPUT'!$D$2:$D$9999,'QUALIFIED EFH'!BI$4,'HOURS&amp;CYCLES INPUT'!$E$2:$E$9999,'QUALIFIED EFH'!BI$5))</f>
        <v>0</v>
      </c>
      <c r="BJ116" s="476">
        <f>IF(BJ$2&lt;&gt;"",IF($C116&lt;&gt;"TBA",BJ$2/114,0),SUMIFS('HOURS&amp;CYCLES INPUT'!$F$2:$F$9999,'HOURS&amp;CYCLES INPUT'!$C$2:$C$9999,'QUALIFIED EFH'!$C116,'HOURS&amp;CYCLES INPUT'!$D$2:$D$9999,'QUALIFIED EFH'!BJ$4,'HOURS&amp;CYCLES INPUT'!$E$2:$E$9999,'QUALIFIED EFH'!BJ$5))</f>
        <v>0</v>
      </c>
      <c r="BK116" s="476">
        <f>IF(BK$2&lt;&gt;"",IF($C116&lt;&gt;"TBA",BK$2/114,0),SUMIFS('HOURS&amp;CYCLES INPUT'!$F$2:$F$9999,'HOURS&amp;CYCLES INPUT'!$C$2:$C$9999,'QUALIFIED EFH'!$C116,'HOURS&amp;CYCLES INPUT'!$D$2:$D$9999,'QUALIFIED EFH'!BK$4,'HOURS&amp;CYCLES INPUT'!$E$2:$E$9999,'QUALIFIED EFH'!BK$5))</f>
        <v>0</v>
      </c>
      <c r="BL116" s="476">
        <f>IF(BL$2&lt;&gt;"",IF($C116&lt;&gt;"TBA",BL$2/114,0),SUMIFS('HOURS&amp;CYCLES INPUT'!$F$2:$F$9999,'HOURS&amp;CYCLES INPUT'!$C$2:$C$9999,'QUALIFIED EFH'!$C116,'HOURS&amp;CYCLES INPUT'!$D$2:$D$9999,'QUALIFIED EFH'!BL$4,'HOURS&amp;CYCLES INPUT'!$E$2:$E$9999,'QUALIFIED EFH'!BL$5))</f>
        <v>0</v>
      </c>
      <c r="BM116" s="476">
        <f>IF(BM$2&lt;&gt;"",IF($C116&lt;&gt;"TBA",BM$2/114,0),SUMIFS('HOURS&amp;CYCLES INPUT'!$F$2:$F$9999,'HOURS&amp;CYCLES INPUT'!$C$2:$C$9999,'QUALIFIED EFH'!$C116,'HOURS&amp;CYCLES INPUT'!$D$2:$D$9999,'QUALIFIED EFH'!BM$4,'HOURS&amp;CYCLES INPUT'!$E$2:$E$9999,'QUALIFIED EFH'!BM$5))</f>
        <v>0</v>
      </c>
      <c r="BN116" s="476">
        <f>IF(BN$2&lt;&gt;"",IF($C116&lt;&gt;"TBA",BN$2/114,0),SUMIFS('HOURS&amp;CYCLES INPUT'!$F$2:$F$9999,'HOURS&amp;CYCLES INPUT'!$C$2:$C$9999,'QUALIFIED EFH'!$C116,'HOURS&amp;CYCLES INPUT'!$D$2:$D$9999,'QUALIFIED EFH'!BN$4,'HOURS&amp;CYCLES INPUT'!$E$2:$E$9999,'QUALIFIED EFH'!BN$5))</f>
        <v>0</v>
      </c>
      <c r="BO116" s="476">
        <f>IF(BO$2&lt;&gt;"",IF($C116&lt;&gt;"TBA",BO$2/114,0),SUMIFS('HOURS&amp;CYCLES INPUT'!$F$2:$F$9999,'HOURS&amp;CYCLES INPUT'!$C$2:$C$9999,'QUALIFIED EFH'!$C116,'HOURS&amp;CYCLES INPUT'!$D$2:$D$9999,'QUALIFIED EFH'!BO$4,'HOURS&amp;CYCLES INPUT'!$E$2:$E$9999,'QUALIFIED EFH'!BO$5))</f>
        <v>0</v>
      </c>
      <c r="BP116" s="476">
        <f>IF(BP$2&lt;&gt;"",IF($C116&lt;&gt;"TBA",BP$2/114,0),SUMIFS('HOURS&amp;CYCLES INPUT'!$F$2:$F$9999,'HOURS&amp;CYCLES INPUT'!$C$2:$C$9999,'QUALIFIED EFH'!$C116,'HOURS&amp;CYCLES INPUT'!$D$2:$D$9999,'QUALIFIED EFH'!BP$4,'HOURS&amp;CYCLES INPUT'!$E$2:$E$9999,'QUALIFIED EFH'!BP$5))</f>
        <v>0</v>
      </c>
      <c r="BQ116" s="476">
        <f>IF(BQ$2&lt;&gt;"",IF($C116&lt;&gt;"TBA",BQ$2/114,0),SUMIFS('HOURS&amp;CYCLES INPUT'!$F$2:$F$9999,'HOURS&amp;CYCLES INPUT'!$C$2:$C$9999,'QUALIFIED EFH'!$C116,'HOURS&amp;CYCLES INPUT'!$D$2:$D$9999,'QUALIFIED EFH'!BQ$4,'HOURS&amp;CYCLES INPUT'!$E$2:$E$9999,'QUALIFIED EFH'!BQ$5))</f>
        <v>0</v>
      </c>
      <c r="BR116" s="476">
        <f>IF(BR$2&lt;&gt;"",IF($C116&lt;&gt;"TBA",BR$2/114,0),SUMIFS('HOURS&amp;CYCLES INPUT'!$F$2:$F$9999,'HOURS&amp;CYCLES INPUT'!$C$2:$C$9999,'QUALIFIED EFH'!$C116,'HOURS&amp;CYCLES INPUT'!$D$2:$D$9999,'QUALIFIED EFH'!BR$4,'HOURS&amp;CYCLES INPUT'!$E$2:$E$9999,'QUALIFIED EFH'!BR$5))</f>
        <v>0</v>
      </c>
      <c r="BS116" s="476">
        <f>IF(BS$2&lt;&gt;"",IF($C116&lt;&gt;"TBA",BS$2/114,0),SUMIFS('HOURS&amp;CYCLES INPUT'!$F$2:$F$9999,'HOURS&amp;CYCLES INPUT'!$C$2:$C$9999,'QUALIFIED EFH'!$C116,'HOURS&amp;CYCLES INPUT'!$D$2:$D$9999,'QUALIFIED EFH'!BS$4,'HOURS&amp;CYCLES INPUT'!$E$2:$E$9999,'QUALIFIED EFH'!BS$5))</f>
        <v>0</v>
      </c>
      <c r="BT116" s="476">
        <f>IF(BT$2&lt;&gt;"",IF($C116&lt;&gt;"TBA",BT$2/114,0),SUMIFS('HOURS&amp;CYCLES INPUT'!$F$2:$F$9999,'HOURS&amp;CYCLES INPUT'!$C$2:$C$9999,'QUALIFIED EFH'!$C116,'HOURS&amp;CYCLES INPUT'!$D$2:$D$9999,'QUALIFIED EFH'!BT$4,'HOURS&amp;CYCLES INPUT'!$E$2:$E$9999,'QUALIFIED EFH'!BT$5))</f>
        <v>0</v>
      </c>
      <c r="BU116" s="476">
        <f>IF(BU$2&lt;&gt;"",IF($C116&lt;&gt;"TBA",BU$2/114,0),SUMIFS('HOURS&amp;CYCLES INPUT'!$F$2:$F$9999,'HOURS&amp;CYCLES INPUT'!$C$2:$C$9999,'QUALIFIED EFH'!$C116,'HOURS&amp;CYCLES INPUT'!$D$2:$D$9999,'QUALIFIED EFH'!BU$4,'HOURS&amp;CYCLES INPUT'!$E$2:$E$9999,'QUALIFIED EFH'!BU$5))</f>
        <v>0</v>
      </c>
      <c r="BV116" s="476">
        <f>IF(BV$2&lt;&gt;"",IF($C116&lt;&gt;"TBA",BV$2/114,0),SUMIFS('HOURS&amp;CYCLES INPUT'!$F$2:$F$9999,'HOURS&amp;CYCLES INPUT'!$C$2:$C$9999,'QUALIFIED EFH'!$C116,'HOURS&amp;CYCLES INPUT'!$D$2:$D$9999,'QUALIFIED EFH'!BV$4,'HOURS&amp;CYCLES INPUT'!$E$2:$E$9999,'QUALIFIED EFH'!BV$5))</f>
        <v>0</v>
      </c>
      <c r="BW116" s="476">
        <f>IF(BW$2&lt;&gt;"",IF($C116&lt;&gt;"TBA",BW$2/114,0),SUMIFS('HOURS&amp;CYCLES INPUT'!$F$2:$F$9999,'HOURS&amp;CYCLES INPUT'!$C$2:$C$9999,'QUALIFIED EFH'!$C116,'HOURS&amp;CYCLES INPUT'!$D$2:$D$9999,'QUALIFIED EFH'!BW$4,'HOURS&amp;CYCLES INPUT'!$E$2:$E$9999,'QUALIFIED EFH'!BW$5))</f>
        <v>0</v>
      </c>
      <c r="BX116" s="476">
        <f>IF(BX$2&lt;&gt;"",IF($C116&lt;&gt;"TBA",BX$2/114,0),SUMIFS('HOURS&amp;CYCLES INPUT'!$F$2:$F$9999,'HOURS&amp;CYCLES INPUT'!$C$2:$C$9999,'QUALIFIED EFH'!$C116,'HOURS&amp;CYCLES INPUT'!$D$2:$D$9999,'QUALIFIED EFH'!BX$4,'HOURS&amp;CYCLES INPUT'!$E$2:$E$9999,'QUALIFIED EFH'!BX$5))</f>
        <v>0</v>
      </c>
      <c r="BY116" s="476">
        <f>IF(BY$2&lt;&gt;"",IF($C116&lt;&gt;"TBA",BY$2/114,0),SUMIFS('HOURS&amp;CYCLES INPUT'!$F$2:$F$9999,'HOURS&amp;CYCLES INPUT'!$C$2:$C$9999,'QUALIFIED EFH'!$C116,'HOURS&amp;CYCLES INPUT'!$D$2:$D$9999,'QUALIFIED EFH'!BY$4,'HOURS&amp;CYCLES INPUT'!$E$2:$E$9999,'QUALIFIED EFH'!BY$5))</f>
        <v>0</v>
      </c>
      <c r="BZ116" s="476">
        <f>IF(BZ$2&lt;&gt;"",IF($C116&lt;&gt;"TBA",BZ$2/114,0),SUMIFS('HOURS&amp;CYCLES INPUT'!$F$2:$F$9999,'HOURS&amp;CYCLES INPUT'!$C$2:$C$9999,'QUALIFIED EFH'!$C116,'HOURS&amp;CYCLES INPUT'!$D$2:$D$9999,'QUALIFIED EFH'!BZ$4,'HOURS&amp;CYCLES INPUT'!$E$2:$E$9999,'QUALIFIED EFH'!BZ$5))</f>
        <v>0</v>
      </c>
      <c r="CA116" s="476">
        <f>IF(CA$2&lt;&gt;"",IF($C116&lt;&gt;"TBA",CA$2/114,0),SUMIFS('HOURS&amp;CYCLES INPUT'!$F$2:$F$9999,'HOURS&amp;CYCLES INPUT'!$C$2:$C$9999,'QUALIFIED EFH'!$C116,'HOURS&amp;CYCLES INPUT'!$D$2:$D$9999,'QUALIFIED EFH'!CA$4,'HOURS&amp;CYCLES INPUT'!$E$2:$E$9999,'QUALIFIED EFH'!CA$5))</f>
        <v>0</v>
      </c>
      <c r="CB116" s="476">
        <f>IF(CB$2&lt;&gt;"",IF($C116&lt;&gt;"TBA",CB$2/114,0),SUMIFS('HOURS&amp;CYCLES INPUT'!$F$2:$F$9999,'HOURS&amp;CYCLES INPUT'!$C$2:$C$9999,'QUALIFIED EFH'!$C116,'HOURS&amp;CYCLES INPUT'!$D$2:$D$9999,'QUALIFIED EFH'!CB$4,'HOURS&amp;CYCLES INPUT'!$E$2:$E$9999,'QUALIFIED EFH'!CB$5))</f>
        <v>0</v>
      </c>
      <c r="CC116" s="476">
        <f>IF(CC$2&lt;&gt;"",IF($C116&lt;&gt;"TBA",CC$2/114,0),SUMIFS('HOURS&amp;CYCLES INPUT'!$F$2:$F$9999,'HOURS&amp;CYCLES INPUT'!$C$2:$C$9999,'QUALIFIED EFH'!$C116,'HOURS&amp;CYCLES INPUT'!$D$2:$D$9999,'QUALIFIED EFH'!CC$4,'HOURS&amp;CYCLES INPUT'!$E$2:$E$9999,'QUALIFIED EFH'!CC$5))</f>
        <v>0</v>
      </c>
      <c r="CD116" s="476">
        <f>IF(CD$2&lt;&gt;"",IF($C116&lt;&gt;"TBA",CD$2/114,0),SUMIFS('HOURS&amp;CYCLES INPUT'!$F$2:$F$9999,'HOURS&amp;CYCLES INPUT'!$C$2:$C$9999,'QUALIFIED EFH'!$C116,'HOURS&amp;CYCLES INPUT'!$D$2:$D$9999,'QUALIFIED EFH'!CD$4,'HOURS&amp;CYCLES INPUT'!$E$2:$E$9999,'QUALIFIED EFH'!CD$5))</f>
        <v>0</v>
      </c>
      <c r="CE116" s="476">
        <f>IF(CE$2&lt;&gt;"",IF($C116&lt;&gt;"TBA",CE$2/114,0),SUMIFS('HOURS&amp;CYCLES INPUT'!$F$2:$F$9999,'HOURS&amp;CYCLES INPUT'!$C$2:$C$9999,'QUALIFIED EFH'!$C116,'HOURS&amp;CYCLES INPUT'!$D$2:$D$9999,'QUALIFIED EFH'!CE$4,'HOURS&amp;CYCLES INPUT'!$E$2:$E$9999,'QUALIFIED EFH'!CE$5))</f>
        <v>0</v>
      </c>
      <c r="CF116" s="476">
        <f>IF(CF$2&lt;&gt;"",IF($C116&lt;&gt;"TBA",CF$2/114,0),SUMIFS('HOURS&amp;CYCLES INPUT'!$F$2:$F$9999,'HOURS&amp;CYCLES INPUT'!$C$2:$C$9999,'QUALIFIED EFH'!$C116,'HOURS&amp;CYCLES INPUT'!$D$2:$D$9999,'QUALIFIED EFH'!CF$4,'HOURS&amp;CYCLES INPUT'!$E$2:$E$9999,'QUALIFIED EFH'!CF$5))</f>
        <v>0</v>
      </c>
      <c r="CG116" s="476">
        <f>IF(CG$2&lt;&gt;"",IF($C116&lt;&gt;"TBA",CG$2/114,0),SUMIFS('HOURS&amp;CYCLES INPUT'!$F$2:$F$9999,'HOURS&amp;CYCLES INPUT'!$C$2:$C$9999,'QUALIFIED EFH'!$C116,'HOURS&amp;CYCLES INPUT'!$D$2:$D$9999,'QUALIFIED EFH'!CG$4,'HOURS&amp;CYCLES INPUT'!$E$2:$E$9999,'QUALIFIED EFH'!CG$5))</f>
        <v>0</v>
      </c>
      <c r="CH116" s="476">
        <f>IF(CH$2&lt;&gt;"",IF($C116&lt;&gt;"TBA",CH$2/114,0),SUMIFS('HOURS&amp;CYCLES INPUT'!$F$2:$F$9999,'HOURS&amp;CYCLES INPUT'!$C$2:$C$9999,'QUALIFIED EFH'!$C116,'HOURS&amp;CYCLES INPUT'!$D$2:$D$9999,'QUALIFIED EFH'!CH$4,'HOURS&amp;CYCLES INPUT'!$E$2:$E$9999,'QUALIFIED EFH'!CH$5))</f>
        <v>0</v>
      </c>
      <c r="CI116" s="476">
        <f>IF(CI$2&lt;&gt;"",IF($C116&lt;&gt;"TBA",CI$2/114,0),SUMIFS('HOURS&amp;CYCLES INPUT'!$F$2:$F$9999,'HOURS&amp;CYCLES INPUT'!$C$2:$C$9999,'QUALIFIED EFH'!$C116,'HOURS&amp;CYCLES INPUT'!$D$2:$D$9999,'QUALIFIED EFH'!CI$4,'HOURS&amp;CYCLES INPUT'!$E$2:$E$9999,'QUALIFIED EFH'!CI$5))</f>
        <v>0</v>
      </c>
      <c r="CJ116" s="476">
        <f>IF(CJ$2&lt;&gt;"",IF($C116&lt;&gt;"TBA",CJ$2/114,0),SUMIFS('HOURS&amp;CYCLES INPUT'!$F$2:$F$9999,'HOURS&amp;CYCLES INPUT'!$C$2:$C$9999,'QUALIFIED EFH'!$C116,'HOURS&amp;CYCLES INPUT'!$D$2:$D$9999,'QUALIFIED EFH'!CJ$4,'HOURS&amp;CYCLES INPUT'!$E$2:$E$9999,'QUALIFIED EFH'!CJ$5))</f>
        <v>0</v>
      </c>
      <c r="CK116" s="476">
        <f>IF(CK$2&lt;&gt;"",IF($C116&lt;&gt;"TBA",CK$2/114,0),SUMIFS('HOURS&amp;CYCLES INPUT'!$F$2:$F$9999,'HOURS&amp;CYCLES INPUT'!$C$2:$C$9999,'QUALIFIED EFH'!$C116,'HOURS&amp;CYCLES INPUT'!$D$2:$D$9999,'QUALIFIED EFH'!CK$4,'HOURS&amp;CYCLES INPUT'!$E$2:$E$9999,'QUALIFIED EFH'!CK$5))</f>
        <v>0</v>
      </c>
      <c r="CL116" s="476">
        <f>IF(CL$2&lt;&gt;"",IF($C116&lt;&gt;"TBA",CL$2/114,0),SUMIFS('HOURS&amp;CYCLES INPUT'!$F$2:$F$9999,'HOURS&amp;CYCLES INPUT'!$C$2:$C$9999,'QUALIFIED EFH'!$C116,'HOURS&amp;CYCLES INPUT'!$D$2:$D$9999,'QUALIFIED EFH'!CL$4,'HOURS&amp;CYCLES INPUT'!$E$2:$E$9999,'QUALIFIED EFH'!CL$5))</f>
        <v>0</v>
      </c>
      <c r="CM116" s="476">
        <f>IF(CM$2&lt;&gt;"",IF($C116&lt;&gt;"TBA",CM$2/114,0),SUMIFS('HOURS&amp;CYCLES INPUT'!$F$2:$F$9999,'HOURS&amp;CYCLES INPUT'!$C$2:$C$9999,'QUALIFIED EFH'!$C116,'HOURS&amp;CYCLES INPUT'!$D$2:$D$9999,'QUALIFIED EFH'!CM$4,'HOURS&amp;CYCLES INPUT'!$E$2:$E$9999,'QUALIFIED EFH'!CM$5))</f>
        <v>0</v>
      </c>
      <c r="CN116" s="476">
        <f>IF(CN$2&lt;&gt;"",IF($C116&lt;&gt;"TBA",CN$2/114,0),SUMIFS('HOURS&amp;CYCLES INPUT'!$F$2:$F$9999,'HOURS&amp;CYCLES INPUT'!$C$2:$C$9999,'QUALIFIED EFH'!$C116,'HOURS&amp;CYCLES INPUT'!$D$2:$D$9999,'QUALIFIED EFH'!CN$4,'HOURS&amp;CYCLES INPUT'!$E$2:$E$9999,'QUALIFIED EFH'!CN$5))</f>
        <v>0</v>
      </c>
      <c r="CO116" s="476">
        <f>IF(CO$2&lt;&gt;"",IF($C116&lt;&gt;"TBA",CO$2/114,0),SUMIFS('HOURS&amp;CYCLES INPUT'!$F$2:$F$9999,'HOURS&amp;CYCLES INPUT'!$C$2:$C$9999,'QUALIFIED EFH'!$C116,'HOURS&amp;CYCLES INPUT'!$D$2:$D$9999,'QUALIFIED EFH'!CO$4,'HOURS&amp;CYCLES INPUT'!$E$2:$E$9999,'QUALIFIED EFH'!CO$5))</f>
        <v>0</v>
      </c>
      <c r="CP116" s="476">
        <f>IF(CP$2&lt;&gt;"",IF($C116&lt;&gt;"TBA",CP$2/114,0),SUMIFS('HOURS&amp;CYCLES INPUT'!$F$2:$F$9999,'HOURS&amp;CYCLES INPUT'!$C$2:$C$9999,'QUALIFIED EFH'!$C116,'HOURS&amp;CYCLES INPUT'!$D$2:$D$9999,'QUALIFIED EFH'!CP$4,'HOURS&amp;CYCLES INPUT'!$E$2:$E$9999,'QUALIFIED EFH'!CP$5))</f>
        <v>0</v>
      </c>
      <c r="CQ116" s="476">
        <f>IF(CQ$2&lt;&gt;"",IF($C116&lt;&gt;"TBA",CQ$2/114,0),SUMIFS('HOURS&amp;CYCLES INPUT'!$F$2:$F$9999,'HOURS&amp;CYCLES INPUT'!$C$2:$C$9999,'QUALIFIED EFH'!$C116,'HOURS&amp;CYCLES INPUT'!$D$2:$D$9999,'QUALIFIED EFH'!CQ$4,'HOURS&amp;CYCLES INPUT'!$E$2:$E$9999,'QUALIFIED EFH'!CQ$5))</f>
        <v>0</v>
      </c>
      <c r="CR116" s="476">
        <f>IF(CR$2&lt;&gt;"",IF($C116&lt;&gt;"TBA",CR$2/114,0),SUMIFS('HOURS&amp;CYCLES INPUT'!$F$2:$F$9999,'HOURS&amp;CYCLES INPUT'!$C$2:$C$9999,'QUALIFIED EFH'!$C116,'HOURS&amp;CYCLES INPUT'!$D$2:$D$9999,'QUALIFIED EFH'!CR$4,'HOURS&amp;CYCLES INPUT'!$E$2:$E$9999,'QUALIFIED EFH'!CR$5))</f>
        <v>0</v>
      </c>
      <c r="CS116" s="476">
        <f>IF(CS$2&lt;&gt;"",IF($C116&lt;&gt;"TBA",CS$2/114,0),SUMIFS('HOURS&amp;CYCLES INPUT'!$F$2:$F$9999,'HOURS&amp;CYCLES INPUT'!$C$2:$C$9999,'QUALIFIED EFH'!$C116,'HOURS&amp;CYCLES INPUT'!$D$2:$D$9999,'QUALIFIED EFH'!CS$4,'HOURS&amp;CYCLES INPUT'!$E$2:$E$9999,'QUALIFIED EFH'!CS$5))</f>
        <v>0</v>
      </c>
      <c r="CT116" s="476">
        <f>IF(CT$2&lt;&gt;"",IF($C116&lt;&gt;"TBA",CT$2/114,0),SUMIFS('HOURS&amp;CYCLES INPUT'!$F$2:$F$9999,'HOURS&amp;CYCLES INPUT'!$C$2:$C$9999,'QUALIFIED EFH'!$C116,'HOURS&amp;CYCLES INPUT'!$D$2:$D$9999,'QUALIFIED EFH'!CT$4,'HOURS&amp;CYCLES INPUT'!$E$2:$E$9999,'QUALIFIED EFH'!CT$5))</f>
        <v>0</v>
      </c>
      <c r="CU116" s="476">
        <f>IF(CU$2&lt;&gt;"",IF($C116&lt;&gt;"TBA",CU$2/114,0),SUMIFS('HOURS&amp;CYCLES INPUT'!$F$2:$F$9999,'HOURS&amp;CYCLES INPUT'!$C$2:$C$9999,'QUALIFIED EFH'!$C116,'HOURS&amp;CYCLES INPUT'!$D$2:$D$9999,'QUALIFIED EFH'!CU$4,'HOURS&amp;CYCLES INPUT'!$E$2:$E$9999,'QUALIFIED EFH'!CU$5))</f>
        <v>0</v>
      </c>
      <c r="CV116" s="476">
        <f>IF(CV$2&lt;&gt;"",IF($C116&lt;&gt;"TBA",CV$2/114,0),SUMIFS('HOURS&amp;CYCLES INPUT'!$F$2:$F$9999,'HOURS&amp;CYCLES INPUT'!$C$2:$C$9999,'QUALIFIED EFH'!$C116,'HOURS&amp;CYCLES INPUT'!$D$2:$D$9999,'QUALIFIED EFH'!CV$4,'HOURS&amp;CYCLES INPUT'!$E$2:$E$9999,'QUALIFIED EFH'!CV$5))</f>
        <v>0</v>
      </c>
      <c r="CW116" s="476">
        <f>IF(CW$2&lt;&gt;"",IF($C116&lt;&gt;"TBA",CW$2/114,0),SUMIFS('HOURS&amp;CYCLES INPUT'!$F$2:$F$9999,'HOURS&amp;CYCLES INPUT'!$C$2:$C$9999,'QUALIFIED EFH'!$C116,'HOURS&amp;CYCLES INPUT'!$D$2:$D$9999,'QUALIFIED EFH'!CW$4,'HOURS&amp;CYCLES INPUT'!$E$2:$E$9999,'QUALIFIED EFH'!CW$5))</f>
        <v>0</v>
      </c>
      <c r="CX116" s="476">
        <f>IF(CX$2&lt;&gt;"",IF($C116&lt;&gt;"TBA",CX$2/114,0),SUMIFS('HOURS&amp;CYCLES INPUT'!$F$2:$F$9999,'HOURS&amp;CYCLES INPUT'!$C$2:$C$9999,'QUALIFIED EFH'!$C116,'HOURS&amp;CYCLES INPUT'!$D$2:$D$9999,'QUALIFIED EFH'!CX$4,'HOURS&amp;CYCLES INPUT'!$E$2:$E$9999,'QUALIFIED EFH'!CX$5))</f>
        <v>0</v>
      </c>
      <c r="CY116" s="476">
        <f>IF(CY$2&lt;&gt;"",IF($C116&lt;&gt;"TBA",CY$2/114,0),SUMIFS('HOURS&amp;CYCLES INPUT'!$F$2:$F$9999,'HOURS&amp;CYCLES INPUT'!$C$2:$C$9999,'QUALIFIED EFH'!$C116,'HOURS&amp;CYCLES INPUT'!$D$2:$D$9999,'QUALIFIED EFH'!CY$4,'HOURS&amp;CYCLES INPUT'!$E$2:$E$9999,'QUALIFIED EFH'!CY$5))</f>
        <v>0</v>
      </c>
      <c r="CZ116" s="476">
        <f>IF(CZ$2&lt;&gt;"",IF($C116&lt;&gt;"TBA",CZ$2/114,0),SUMIFS('HOURS&amp;CYCLES INPUT'!$F$2:$F$9999,'HOURS&amp;CYCLES INPUT'!$C$2:$C$9999,'QUALIFIED EFH'!$C116,'HOURS&amp;CYCLES INPUT'!$D$2:$D$9999,'QUALIFIED EFH'!CZ$4,'HOURS&amp;CYCLES INPUT'!$E$2:$E$9999,'QUALIFIED EFH'!CZ$5))</f>
        <v>0</v>
      </c>
      <c r="DA116" s="476">
        <f>IF(DA$2&lt;&gt;"",IF($C116&lt;&gt;"TBA",DA$2/114,0),SUMIFS('HOURS&amp;CYCLES INPUT'!$F$2:$F$9999,'HOURS&amp;CYCLES INPUT'!$C$2:$C$9999,'QUALIFIED EFH'!$C116,'HOURS&amp;CYCLES INPUT'!$D$2:$D$9999,'QUALIFIED EFH'!DA$4,'HOURS&amp;CYCLES INPUT'!$E$2:$E$9999,'QUALIFIED EFH'!DA$5))</f>
        <v>0</v>
      </c>
      <c r="DB116" s="476">
        <f>IF(DB$2&lt;&gt;"",IF($C116&lt;&gt;"TBA",DB$2/114,0),SUMIFS('HOURS&amp;CYCLES INPUT'!$F$2:$F$9999,'HOURS&amp;CYCLES INPUT'!$C$2:$C$9999,'QUALIFIED EFH'!$C116,'HOURS&amp;CYCLES INPUT'!$D$2:$D$9999,'QUALIFIED EFH'!DB$4,'HOURS&amp;CYCLES INPUT'!$E$2:$E$9999,'QUALIFIED EFH'!DB$5))</f>
        <v>0</v>
      </c>
      <c r="DC116" s="476">
        <f>IF(DC$2&lt;&gt;"",IF($C116&lt;&gt;"TBA",DC$2/114,0),SUMIFS('HOURS&amp;CYCLES INPUT'!$F$2:$F$9999,'HOURS&amp;CYCLES INPUT'!$C$2:$C$9999,'QUALIFIED EFH'!$C116,'HOURS&amp;CYCLES INPUT'!$D$2:$D$9999,'QUALIFIED EFH'!DC$4,'HOURS&amp;CYCLES INPUT'!$E$2:$E$9999,'QUALIFIED EFH'!DC$5))</f>
        <v>0</v>
      </c>
      <c r="DD116" s="476">
        <f>IF(DD$2&lt;&gt;"",IF($C116&lt;&gt;"TBA",DD$2/114,0),SUMIFS('HOURS&amp;CYCLES INPUT'!$F$2:$F$9999,'HOURS&amp;CYCLES INPUT'!$C$2:$C$9999,'QUALIFIED EFH'!$C116,'HOURS&amp;CYCLES INPUT'!$D$2:$D$9999,'QUALIFIED EFH'!DD$4,'HOURS&amp;CYCLES INPUT'!$E$2:$E$9999,'QUALIFIED EFH'!DD$5))</f>
        <v>0</v>
      </c>
      <c r="DE116" s="476">
        <f>IF(DE$2&lt;&gt;"",IF($C116&lt;&gt;"TBA",DE$2/114,0),SUMIFS('HOURS&amp;CYCLES INPUT'!$F$2:$F$9999,'HOURS&amp;CYCLES INPUT'!$C$2:$C$9999,'QUALIFIED EFH'!$C116,'HOURS&amp;CYCLES INPUT'!$D$2:$D$9999,'QUALIFIED EFH'!DE$4,'HOURS&amp;CYCLES INPUT'!$E$2:$E$9999,'QUALIFIED EFH'!DE$5))</f>
        <v>0</v>
      </c>
      <c r="DF116" s="476">
        <f>IF(DF$2&lt;&gt;"",IF($C116&lt;&gt;"TBA",DF$2/114,0),SUMIFS('HOURS&amp;CYCLES INPUT'!$F$2:$F$9999,'HOURS&amp;CYCLES INPUT'!$C$2:$C$9999,'QUALIFIED EFH'!$C116,'HOURS&amp;CYCLES INPUT'!$D$2:$D$9999,'QUALIFIED EFH'!DF$4,'HOURS&amp;CYCLES INPUT'!$E$2:$E$9999,'QUALIFIED EFH'!DF$5))</f>
        <v>0</v>
      </c>
      <c r="DG116" s="476">
        <f>IF(DG$2&lt;&gt;"",IF($C116&lt;&gt;"TBA",DG$2/114,0),SUMIFS('HOURS&amp;CYCLES INPUT'!$F$2:$F$9999,'HOURS&amp;CYCLES INPUT'!$C$2:$C$9999,'QUALIFIED EFH'!$C116,'HOURS&amp;CYCLES INPUT'!$D$2:$D$9999,'QUALIFIED EFH'!DG$4,'HOURS&amp;CYCLES INPUT'!$E$2:$E$9999,'QUALIFIED EFH'!DG$5))</f>
        <v>0</v>
      </c>
      <c r="DH116" s="476">
        <f>IF(DH$2&lt;&gt;"",IF($C116&lt;&gt;"TBA",DH$2/114,0),SUMIFS('HOURS&amp;CYCLES INPUT'!$F$2:$F$9999,'HOURS&amp;CYCLES INPUT'!$C$2:$C$9999,'QUALIFIED EFH'!$C116,'HOURS&amp;CYCLES INPUT'!$D$2:$D$9999,'QUALIFIED EFH'!DH$4,'HOURS&amp;CYCLES INPUT'!$E$2:$E$9999,'QUALIFIED EFH'!DH$5))</f>
        <v>0</v>
      </c>
      <c r="DI116" s="476">
        <f>IF(DI$2&lt;&gt;"",IF($C116&lt;&gt;"TBA",DI$2/114,0),SUMIFS('HOURS&amp;CYCLES INPUT'!$F$2:$F$9999,'HOURS&amp;CYCLES INPUT'!$C$2:$C$9999,'QUALIFIED EFH'!$C116,'HOURS&amp;CYCLES INPUT'!$D$2:$D$9999,'QUALIFIED EFH'!DI$4,'HOURS&amp;CYCLES INPUT'!$E$2:$E$9999,'QUALIFIED EFH'!DI$5))</f>
        <v>0</v>
      </c>
      <c r="DJ116" s="476">
        <f>IF(DJ$2&lt;&gt;"",IF($C116&lt;&gt;"TBA",DJ$2/114,0),SUMIFS('HOURS&amp;CYCLES INPUT'!$F$2:$F$9999,'HOURS&amp;CYCLES INPUT'!$C$2:$C$9999,'QUALIFIED EFH'!$C116,'HOURS&amp;CYCLES INPUT'!$D$2:$D$9999,'QUALIFIED EFH'!DJ$4,'HOURS&amp;CYCLES INPUT'!$E$2:$E$9999,'QUALIFIED EFH'!DJ$5))</f>
        <v>0</v>
      </c>
      <c r="DK116" s="476">
        <f>IF(DK$2&lt;&gt;"",IF($C116&lt;&gt;"TBA",DK$2/114,0),SUMIFS('HOURS&amp;CYCLES INPUT'!$F$2:$F$9999,'HOURS&amp;CYCLES INPUT'!$C$2:$C$9999,'QUALIFIED EFH'!$C116,'HOURS&amp;CYCLES INPUT'!$D$2:$D$9999,'QUALIFIED EFH'!DK$4,'HOURS&amp;CYCLES INPUT'!$E$2:$E$9999,'QUALIFIED EFH'!DK$5))</f>
        <v>0</v>
      </c>
      <c r="DL116" s="476">
        <f>IF(DL$2&lt;&gt;"",IF($C116&lt;&gt;"TBA",DL$2/114,0),SUMIFS('HOURS&amp;CYCLES INPUT'!$F$2:$F$9999,'HOURS&amp;CYCLES INPUT'!$C$2:$C$9999,'QUALIFIED EFH'!$C116,'HOURS&amp;CYCLES INPUT'!$D$2:$D$9999,'QUALIFIED EFH'!DL$4,'HOURS&amp;CYCLES INPUT'!$E$2:$E$9999,'QUALIFIED EFH'!DL$5))</f>
        <v>0</v>
      </c>
      <c r="DM116" s="476">
        <f>IF(DM$2&lt;&gt;"",IF($C116&lt;&gt;"TBA",DM$2/114,0),SUMIFS('HOURS&amp;CYCLES INPUT'!$F$2:$F$9999,'HOURS&amp;CYCLES INPUT'!$C$2:$C$9999,'QUALIFIED EFH'!$C116,'HOURS&amp;CYCLES INPUT'!$D$2:$D$9999,'QUALIFIED EFH'!DM$4,'HOURS&amp;CYCLES INPUT'!$E$2:$E$9999,'QUALIFIED EFH'!DM$5))</f>
        <v>0</v>
      </c>
      <c r="DN116" s="476">
        <f>IF(DN$2&lt;&gt;"",IF($C116&lt;&gt;"TBA",DN$2/114,0),SUMIFS('HOURS&amp;CYCLES INPUT'!$F$2:$F$9999,'HOURS&amp;CYCLES INPUT'!$C$2:$C$9999,'QUALIFIED EFH'!$C116,'HOURS&amp;CYCLES INPUT'!$D$2:$D$9999,'QUALIFIED EFH'!DN$4,'HOURS&amp;CYCLES INPUT'!$E$2:$E$9999,'QUALIFIED EFH'!DN$5))</f>
        <v>0</v>
      </c>
      <c r="DO116" s="476">
        <f>IF(DO$2&lt;&gt;"",IF($C116&lt;&gt;"TBA",DO$2/114,0),SUMIFS('HOURS&amp;CYCLES INPUT'!$F$2:$F$9999,'HOURS&amp;CYCLES INPUT'!$C$2:$C$9999,'QUALIFIED EFH'!$C116,'HOURS&amp;CYCLES INPUT'!$D$2:$D$9999,'QUALIFIED EFH'!DO$4,'HOURS&amp;CYCLES INPUT'!$E$2:$E$9999,'QUALIFIED EFH'!DO$5))</f>
        <v>0</v>
      </c>
      <c r="DP116" s="476">
        <f>IF(DP$2&lt;&gt;"",IF($C116&lt;&gt;"TBA",DP$2/114,0),SUMIFS('HOURS&amp;CYCLES INPUT'!$F$2:$F$9999,'HOURS&amp;CYCLES INPUT'!$C$2:$C$9999,'QUALIFIED EFH'!$C116,'HOURS&amp;CYCLES INPUT'!$D$2:$D$9999,'QUALIFIED EFH'!DP$4,'HOURS&amp;CYCLES INPUT'!$E$2:$E$9999,'QUALIFIED EFH'!DP$5))</f>
        <v>0</v>
      </c>
      <c r="DQ116" s="476">
        <f>IF(DQ$2&lt;&gt;"",IF($C116&lt;&gt;"TBA",DQ$2/114,0),SUMIFS('HOURS&amp;CYCLES INPUT'!$F$2:$F$9999,'HOURS&amp;CYCLES INPUT'!$C$2:$C$9999,'QUALIFIED EFH'!$C116,'HOURS&amp;CYCLES INPUT'!$D$2:$D$9999,'QUALIFIED EFH'!DQ$4,'HOURS&amp;CYCLES INPUT'!$E$2:$E$9999,'QUALIFIED EFH'!DQ$5))</f>
        <v>0</v>
      </c>
      <c r="DR116" s="476">
        <f>IF(DR$2&lt;&gt;"",IF($C116&lt;&gt;"TBA",DR$2/114,0),SUMIFS('HOURS&amp;CYCLES INPUT'!$F$2:$F$9999,'HOURS&amp;CYCLES INPUT'!$C$2:$C$9999,'QUALIFIED EFH'!$C116,'HOURS&amp;CYCLES INPUT'!$D$2:$D$9999,'QUALIFIED EFH'!DR$4,'HOURS&amp;CYCLES INPUT'!$E$2:$E$9999,'QUALIFIED EFH'!DR$5))</f>
        <v>0</v>
      </c>
      <c r="DS116" s="476">
        <f>IF(DS$2&lt;&gt;"",IF($C116&lt;&gt;"TBA",DS$2/114,0),SUMIFS('HOURS&amp;CYCLES INPUT'!$F$2:$F$9999,'HOURS&amp;CYCLES INPUT'!$C$2:$C$9999,'QUALIFIED EFH'!$C116,'HOURS&amp;CYCLES INPUT'!$D$2:$D$9999,'QUALIFIED EFH'!DS$4,'HOURS&amp;CYCLES INPUT'!$E$2:$E$9999,'QUALIFIED EFH'!DS$5))</f>
        <v>0</v>
      </c>
      <c r="DT116" s="476">
        <f>IF(DT$2&lt;&gt;"",IF($C116&lt;&gt;"TBA",DT$2/114,0),SUMIFS('HOURS&amp;CYCLES INPUT'!$F$2:$F$9999,'HOURS&amp;CYCLES INPUT'!$C$2:$C$9999,'QUALIFIED EFH'!$C116,'HOURS&amp;CYCLES INPUT'!$D$2:$D$9999,'QUALIFIED EFH'!DT$4,'HOURS&amp;CYCLES INPUT'!$E$2:$E$9999,'QUALIFIED EFH'!DT$5))</f>
        <v>0</v>
      </c>
      <c r="DU116" s="476">
        <f>IF(DU$2&lt;&gt;"",IF($C116&lt;&gt;"TBA",DU$2/114,0),SUMIFS('HOURS&amp;CYCLES INPUT'!$F$2:$F$9999,'HOURS&amp;CYCLES INPUT'!$C$2:$C$9999,'QUALIFIED EFH'!$C116,'HOURS&amp;CYCLES INPUT'!$D$2:$D$9999,'QUALIFIED EFH'!DU$4,'HOURS&amp;CYCLES INPUT'!$E$2:$E$9999,'QUALIFIED EFH'!DU$5))</f>
        <v>0</v>
      </c>
      <c r="DV116" s="476">
        <f>IF(DV$2&lt;&gt;"",IF($C116&lt;&gt;"TBA",DV$2/114,0),SUMIFS('HOURS&amp;CYCLES INPUT'!$F$2:$F$9999,'HOURS&amp;CYCLES INPUT'!$C$2:$C$9999,'QUALIFIED EFH'!$C116,'HOURS&amp;CYCLES INPUT'!$D$2:$D$9999,'QUALIFIED EFH'!DV$4,'HOURS&amp;CYCLES INPUT'!$E$2:$E$9999,'QUALIFIED EFH'!DV$5))</f>
        <v>0</v>
      </c>
      <c r="DW116" s="476">
        <f>IF(DW$2&lt;&gt;"",IF($C116&lt;&gt;"TBA",DW$2/114,0),SUMIFS('HOURS&amp;CYCLES INPUT'!$F$2:$F$9999,'HOURS&amp;CYCLES INPUT'!$C$2:$C$9999,'QUALIFIED EFH'!$C116,'HOURS&amp;CYCLES INPUT'!$D$2:$D$9999,'QUALIFIED EFH'!DW$4,'HOURS&amp;CYCLES INPUT'!$E$2:$E$9999,'QUALIFIED EFH'!DW$5))</f>
        <v>0</v>
      </c>
      <c r="DX116" s="476">
        <f>IF(DX$2&lt;&gt;"",IF($C116&lt;&gt;"TBA",DX$2/114,0),SUMIFS('HOURS&amp;CYCLES INPUT'!$F$2:$F$9999,'HOURS&amp;CYCLES INPUT'!$C$2:$C$9999,'QUALIFIED EFH'!$C116,'HOURS&amp;CYCLES INPUT'!$D$2:$D$9999,'QUALIFIED EFH'!DX$4,'HOURS&amp;CYCLES INPUT'!$E$2:$E$9999,'QUALIFIED EFH'!DX$5))</f>
        <v>0</v>
      </c>
      <c r="DY116" s="476">
        <f>IF(DY$2&lt;&gt;"",IF($C116&lt;&gt;"TBA",DY$2/114,0),SUMIFS('HOURS&amp;CYCLES INPUT'!$F$2:$F$9999,'HOURS&amp;CYCLES INPUT'!$C$2:$C$9999,'QUALIFIED EFH'!$C116,'HOURS&amp;CYCLES INPUT'!$D$2:$D$9999,'QUALIFIED EFH'!DY$4,'HOURS&amp;CYCLES INPUT'!$E$2:$E$9999,'QUALIFIED EFH'!DY$5))</f>
        <v>0</v>
      </c>
      <c r="DZ116" s="476">
        <f>IF(DZ$2&lt;&gt;"",IF($C116&lt;&gt;"TBA",DZ$2/114,0),SUMIFS('HOURS&amp;CYCLES INPUT'!$F$2:$F$9999,'HOURS&amp;CYCLES INPUT'!$C$2:$C$9999,'QUALIFIED EFH'!$C116,'HOURS&amp;CYCLES INPUT'!$D$2:$D$9999,'QUALIFIED EFH'!DZ$4,'HOURS&amp;CYCLES INPUT'!$E$2:$E$9999,'QUALIFIED EFH'!DZ$5))</f>
        <v>0</v>
      </c>
      <c r="EA116" s="476">
        <f>IF(EA$2&lt;&gt;"",IF($C116&lt;&gt;"TBA",EA$2/114,0),SUMIFS('HOURS&amp;CYCLES INPUT'!$F$2:$F$9999,'HOURS&amp;CYCLES INPUT'!$C$2:$C$9999,'QUALIFIED EFH'!$C116,'HOURS&amp;CYCLES INPUT'!$D$2:$D$9999,'QUALIFIED EFH'!EA$4,'HOURS&amp;CYCLES INPUT'!$E$2:$E$9999,'QUALIFIED EFH'!EA$5))</f>
        <v>0</v>
      </c>
      <c r="EB116" s="476">
        <f>IF(EB$2&lt;&gt;"",IF($C116&lt;&gt;"TBA",EB$2/114,0),SUMIFS('HOURS&amp;CYCLES INPUT'!$F$2:$F$9999,'HOURS&amp;CYCLES INPUT'!$C$2:$C$9999,'QUALIFIED EFH'!$C116,'HOURS&amp;CYCLES INPUT'!$D$2:$D$9999,'QUALIFIED EFH'!EB$4,'HOURS&amp;CYCLES INPUT'!$E$2:$E$9999,'QUALIFIED EFH'!EB$5))</f>
        <v>0</v>
      </c>
      <c r="EC116" s="476">
        <f>IF(EC$2&lt;&gt;"",IF($C116&lt;&gt;"TBA",EC$2/114,0),SUMIFS('HOURS&amp;CYCLES INPUT'!$F$2:$F$9999,'HOURS&amp;CYCLES INPUT'!$C$2:$C$9999,'QUALIFIED EFH'!$C116,'HOURS&amp;CYCLES INPUT'!$D$2:$D$9999,'QUALIFIED EFH'!EC$4,'HOURS&amp;CYCLES INPUT'!$E$2:$E$9999,'QUALIFIED EFH'!EC$5))</f>
        <v>0</v>
      </c>
      <c r="ED116" s="476">
        <f>IF(ED$2&lt;&gt;"",IF($C116&lt;&gt;"TBA",ED$2/114,0),SUMIFS('HOURS&amp;CYCLES INPUT'!$F$2:$F$9999,'HOURS&amp;CYCLES INPUT'!$C$2:$C$9999,'QUALIFIED EFH'!$C116,'HOURS&amp;CYCLES INPUT'!$D$2:$D$9999,'QUALIFIED EFH'!ED$4,'HOURS&amp;CYCLES INPUT'!$E$2:$E$9999,'QUALIFIED EFH'!ED$5))</f>
        <v>0</v>
      </c>
      <c r="EE116" s="476">
        <f>IF(EE$2&lt;&gt;"",IF($C116&lt;&gt;"TBA",EE$2/114,0),SUMIFS('HOURS&amp;CYCLES INPUT'!$F$2:$F$9999,'HOURS&amp;CYCLES INPUT'!$C$2:$C$9999,'QUALIFIED EFH'!$C116,'HOURS&amp;CYCLES INPUT'!$D$2:$D$9999,'QUALIFIED EFH'!EE$4,'HOURS&amp;CYCLES INPUT'!$E$2:$E$9999,'QUALIFIED EFH'!EE$5))</f>
        <v>0</v>
      </c>
      <c r="EF116" s="476">
        <f>IF(EF$2&lt;&gt;"",IF($C116&lt;&gt;"TBA",EF$2/114,0),SUMIFS('HOURS&amp;CYCLES INPUT'!$F$2:$F$9999,'HOURS&amp;CYCLES INPUT'!$C$2:$C$9999,'QUALIFIED EFH'!$C116,'HOURS&amp;CYCLES INPUT'!$D$2:$D$9999,'QUALIFIED EFH'!EF$4,'HOURS&amp;CYCLES INPUT'!$E$2:$E$9999,'QUALIFIED EFH'!EF$5))</f>
        <v>0</v>
      </c>
      <c r="EG116" s="476">
        <f>IF(EG$2&lt;&gt;"",IF($C116&lt;&gt;"TBA",EG$2/114,0),SUMIFS('HOURS&amp;CYCLES INPUT'!$F$2:$F$9999,'HOURS&amp;CYCLES INPUT'!$C$2:$C$9999,'QUALIFIED EFH'!$C116,'HOURS&amp;CYCLES INPUT'!$D$2:$D$9999,'QUALIFIED EFH'!EG$4,'HOURS&amp;CYCLES INPUT'!$E$2:$E$9999,'QUALIFIED EFH'!EG$5))</f>
        <v>0</v>
      </c>
      <c r="EH116" s="476">
        <f>IF(EH$2&lt;&gt;"",IF($C116&lt;&gt;"TBA",EH$2/114,0),SUMIFS('HOURS&amp;CYCLES INPUT'!$F$2:$F$9999,'HOURS&amp;CYCLES INPUT'!$C$2:$C$9999,'QUALIFIED EFH'!$C116,'HOURS&amp;CYCLES INPUT'!$D$2:$D$9999,'QUALIFIED EFH'!EH$4,'HOURS&amp;CYCLES INPUT'!$E$2:$E$9999,'QUALIFIED EFH'!EH$5))</f>
        <v>0</v>
      </c>
      <c r="EI116" s="476">
        <f>IF(EI$2&lt;&gt;"",IF($C116&lt;&gt;"TBA",EI$2/114,0),SUMIFS('HOURS&amp;CYCLES INPUT'!$F$2:$F$9999,'HOURS&amp;CYCLES INPUT'!$C$2:$C$9999,'QUALIFIED EFH'!$C116,'HOURS&amp;CYCLES INPUT'!$D$2:$D$9999,'QUALIFIED EFH'!EI$4,'HOURS&amp;CYCLES INPUT'!$E$2:$E$9999,'QUALIFIED EFH'!EI$5))</f>
        <v>0</v>
      </c>
      <c r="EJ116" s="476">
        <f>IF(EJ$2&lt;&gt;"",IF($C116&lt;&gt;"TBA",EJ$2/114,0),SUMIFS('HOURS&amp;CYCLES INPUT'!$F$2:$F$9999,'HOURS&amp;CYCLES INPUT'!$C$2:$C$9999,'QUALIFIED EFH'!$C116,'HOURS&amp;CYCLES INPUT'!$D$2:$D$9999,'QUALIFIED EFH'!EJ$4,'HOURS&amp;CYCLES INPUT'!$E$2:$E$9999,'QUALIFIED EFH'!EJ$5))</f>
        <v>0</v>
      </c>
      <c r="EK116" s="476">
        <f>IF(EK$2&lt;&gt;"",IF($C116&lt;&gt;"TBA",EK$2/114,0),SUMIFS('HOURS&amp;CYCLES INPUT'!$F$2:$F$9999,'HOURS&amp;CYCLES INPUT'!$C$2:$C$9999,'QUALIFIED EFH'!$C116,'HOURS&amp;CYCLES INPUT'!$D$2:$D$9999,'QUALIFIED EFH'!EK$4,'HOURS&amp;CYCLES INPUT'!$E$2:$E$9999,'QUALIFIED EFH'!EK$5))</f>
        <v>0</v>
      </c>
      <c r="EL116" s="476">
        <f>IF(EL$2&lt;&gt;"",IF($C116&lt;&gt;"TBA",EL$2/114,0),SUMIFS('HOURS&amp;CYCLES INPUT'!$F$2:$F$9999,'HOURS&amp;CYCLES INPUT'!$C$2:$C$9999,'QUALIFIED EFH'!$C116,'HOURS&amp;CYCLES INPUT'!$D$2:$D$9999,'QUALIFIED EFH'!EL$4,'HOURS&amp;CYCLES INPUT'!$E$2:$E$9999,'QUALIFIED EFH'!EL$5))</f>
        <v>0</v>
      </c>
      <c r="EM116" s="476">
        <f>IF(EM$2&lt;&gt;"",IF($C116&lt;&gt;"TBA",EM$2/114,0),SUMIFS('HOURS&amp;CYCLES INPUT'!$F$2:$F$9999,'HOURS&amp;CYCLES INPUT'!$C$2:$C$9999,'QUALIFIED EFH'!$C116,'HOURS&amp;CYCLES INPUT'!$D$2:$D$9999,'QUALIFIED EFH'!EM$4,'HOURS&amp;CYCLES INPUT'!$E$2:$E$9999,'QUALIFIED EFH'!EM$5))</f>
        <v>0</v>
      </c>
      <c r="EN116" s="476">
        <f>IF(EN$2&lt;&gt;"",IF($C116&lt;&gt;"TBA",EN$2/114,0),SUMIFS('HOURS&amp;CYCLES INPUT'!$F$2:$F$9999,'HOURS&amp;CYCLES INPUT'!$C$2:$C$9999,'QUALIFIED EFH'!$C116,'HOURS&amp;CYCLES INPUT'!$D$2:$D$9999,'QUALIFIED EFH'!EN$4,'HOURS&amp;CYCLES INPUT'!$E$2:$E$9999,'QUALIFIED EFH'!EN$5))</f>
        <v>0</v>
      </c>
      <c r="EO116" s="476">
        <f>IF(EO$2&lt;&gt;"",IF($C116&lt;&gt;"TBA",EO$2/114,0),SUMIFS('HOURS&amp;CYCLES INPUT'!$F$2:$F$9999,'HOURS&amp;CYCLES INPUT'!$C$2:$C$9999,'QUALIFIED EFH'!$C116,'HOURS&amp;CYCLES INPUT'!$D$2:$D$9999,'QUALIFIED EFH'!EO$4,'HOURS&amp;CYCLES INPUT'!$E$2:$E$9999,'QUALIFIED EFH'!EO$5))</f>
        <v>0</v>
      </c>
      <c r="EP116" s="476">
        <f>IF(EP$2&lt;&gt;"",IF($C116&lt;&gt;"TBA",EP$2/114,0),SUMIFS('HOURS&amp;CYCLES INPUT'!$F$2:$F$9999,'HOURS&amp;CYCLES INPUT'!$C$2:$C$9999,'QUALIFIED EFH'!$C116,'HOURS&amp;CYCLES INPUT'!$D$2:$D$9999,'QUALIFIED EFH'!EP$4,'HOURS&amp;CYCLES INPUT'!$E$2:$E$9999,'QUALIFIED EFH'!EP$5))</f>
        <v>0</v>
      </c>
      <c r="EQ116" s="476">
        <f>IF(EQ$2&lt;&gt;"",IF($C116&lt;&gt;"TBA",EQ$2/114,0),SUMIFS('HOURS&amp;CYCLES INPUT'!$F$2:$F$9999,'HOURS&amp;CYCLES INPUT'!$C$2:$C$9999,'QUALIFIED EFH'!$C116,'HOURS&amp;CYCLES INPUT'!$D$2:$D$9999,'QUALIFIED EFH'!EQ$4,'HOURS&amp;CYCLES INPUT'!$E$2:$E$9999,'QUALIFIED EFH'!EQ$5))</f>
        <v>0</v>
      </c>
      <c r="ER116" s="476">
        <f>IF(ER$2&lt;&gt;"",IF($C116&lt;&gt;"TBA",ER$2/114,0),SUMIFS('HOURS&amp;CYCLES INPUT'!$F$2:$F$9999,'HOURS&amp;CYCLES INPUT'!$C$2:$C$9999,'QUALIFIED EFH'!$C116,'HOURS&amp;CYCLES INPUT'!$D$2:$D$9999,'QUALIFIED EFH'!ER$4,'HOURS&amp;CYCLES INPUT'!$E$2:$E$9999,'QUALIFIED EFH'!ER$5))</f>
        <v>0</v>
      </c>
      <c r="ES116" s="476">
        <f>IF(ES$2&lt;&gt;"",IF($C116&lt;&gt;"TBA",ES$2/114,0),SUMIFS('HOURS&amp;CYCLES INPUT'!$F$2:$F$9999,'HOURS&amp;CYCLES INPUT'!$C$2:$C$9999,'QUALIFIED EFH'!$C116,'HOURS&amp;CYCLES INPUT'!$D$2:$D$9999,'QUALIFIED EFH'!ES$4,'HOURS&amp;CYCLES INPUT'!$E$2:$E$9999,'QUALIFIED EFH'!ES$5))</f>
        <v>0</v>
      </c>
      <c r="ET116" s="476">
        <f>IF(ET$2&lt;&gt;"",IF($C116&lt;&gt;"TBA",ET$2/114,0),SUMIFS('HOURS&amp;CYCLES INPUT'!$F$2:$F$9999,'HOURS&amp;CYCLES INPUT'!$C$2:$C$9999,'QUALIFIED EFH'!$C116,'HOURS&amp;CYCLES INPUT'!$D$2:$D$9999,'QUALIFIED EFH'!ET$4,'HOURS&amp;CYCLES INPUT'!$E$2:$E$9999,'QUALIFIED EFH'!ET$5))</f>
        <v>0</v>
      </c>
      <c r="EU116" s="476">
        <f>IF(EU$2&lt;&gt;"",IF($C116&lt;&gt;"TBA",EU$2/114,0),SUMIFS('HOURS&amp;CYCLES INPUT'!$F$2:$F$9999,'HOURS&amp;CYCLES INPUT'!$C$2:$C$9999,'QUALIFIED EFH'!$C116,'HOURS&amp;CYCLES INPUT'!$D$2:$D$9999,'QUALIFIED EFH'!EU$4,'HOURS&amp;CYCLES INPUT'!$E$2:$E$9999,'QUALIFIED EFH'!EU$5))</f>
        <v>0</v>
      </c>
      <c r="EV116" s="476">
        <f>IF(EV$2&lt;&gt;"",IF($C116&lt;&gt;"TBA",EV$2/114,0),SUMIFS('HOURS&amp;CYCLES INPUT'!$F$2:$F$9999,'HOURS&amp;CYCLES INPUT'!$C$2:$C$9999,'QUALIFIED EFH'!$C116,'HOURS&amp;CYCLES INPUT'!$D$2:$D$9999,'QUALIFIED EFH'!EV$4,'HOURS&amp;CYCLES INPUT'!$E$2:$E$9999,'QUALIFIED EFH'!EV$5))</f>
        <v>0</v>
      </c>
      <c r="EW116" s="476">
        <f>IF(EW$2&lt;&gt;"",IF($C116&lt;&gt;"TBA",EW$2/114,0),SUMIFS('HOURS&amp;CYCLES INPUT'!$F$2:$F$9999,'HOURS&amp;CYCLES INPUT'!$C$2:$C$9999,'QUALIFIED EFH'!$C116,'HOURS&amp;CYCLES INPUT'!$D$2:$D$9999,'QUALIFIED EFH'!EW$4,'HOURS&amp;CYCLES INPUT'!$E$2:$E$9999,'QUALIFIED EFH'!EW$5))</f>
        <v>0</v>
      </c>
      <c r="EX116" s="476">
        <f>IF(EX$2&lt;&gt;"",IF($C116&lt;&gt;"TBA",EX$2/114,0),SUMIFS('HOURS&amp;CYCLES INPUT'!$F$2:$F$9999,'HOURS&amp;CYCLES INPUT'!$C$2:$C$9999,'QUALIFIED EFH'!$C116,'HOURS&amp;CYCLES INPUT'!$D$2:$D$9999,'QUALIFIED EFH'!EX$4,'HOURS&amp;CYCLES INPUT'!$E$2:$E$9999,'QUALIFIED EFH'!EX$5))</f>
        <v>0</v>
      </c>
      <c r="EY116" s="476">
        <f>IF(EY$2&lt;&gt;"",IF($C116&lt;&gt;"TBA",EY$2/114,0),SUMIFS('HOURS&amp;CYCLES INPUT'!$F$2:$F$9999,'HOURS&amp;CYCLES INPUT'!$C$2:$C$9999,'QUALIFIED EFH'!$C116,'HOURS&amp;CYCLES INPUT'!$D$2:$D$9999,'QUALIFIED EFH'!EY$4,'HOURS&amp;CYCLES INPUT'!$E$2:$E$9999,'QUALIFIED EFH'!EY$5))</f>
        <v>0</v>
      </c>
      <c r="EZ116" s="476">
        <f>IF(EZ$2&lt;&gt;"",IF($C116&lt;&gt;"TBA",EZ$2/114,0),SUMIFS('HOURS&amp;CYCLES INPUT'!$F$2:$F$9999,'HOURS&amp;CYCLES INPUT'!$C$2:$C$9999,'QUALIFIED EFH'!$C116,'HOURS&amp;CYCLES INPUT'!$D$2:$D$9999,'QUALIFIED EFH'!EZ$4,'HOURS&amp;CYCLES INPUT'!$E$2:$E$9999,'QUALIFIED EFH'!EZ$5))</f>
        <v>0</v>
      </c>
      <c r="FA116" s="476">
        <f>IF(FA$2&lt;&gt;"",IF($C116&lt;&gt;"TBA",FA$2/114,0),SUMIFS('HOURS&amp;CYCLES INPUT'!$F$2:$F$9999,'HOURS&amp;CYCLES INPUT'!$C$2:$C$9999,'QUALIFIED EFH'!$C116,'HOURS&amp;CYCLES INPUT'!$D$2:$D$9999,'QUALIFIED EFH'!FA$4,'HOURS&amp;CYCLES INPUT'!$E$2:$E$9999,'QUALIFIED EFH'!FA$5))</f>
        <v>0</v>
      </c>
      <c r="FB116" s="476">
        <f>IF(FB$2&lt;&gt;"",IF($C116&lt;&gt;"TBA",FB$2/114,0),SUMIFS('HOURS&amp;CYCLES INPUT'!$F$2:$F$9999,'HOURS&amp;CYCLES INPUT'!$C$2:$C$9999,'QUALIFIED EFH'!$C116,'HOURS&amp;CYCLES INPUT'!$D$2:$D$9999,'QUALIFIED EFH'!FB$4,'HOURS&amp;CYCLES INPUT'!$E$2:$E$9999,'QUALIFIED EFH'!FB$5))</f>
        <v>0</v>
      </c>
      <c r="FC116" s="476">
        <f>IF(FC$2&lt;&gt;"",IF($C116&lt;&gt;"TBA",FC$2/114,0),SUMIFS('HOURS&amp;CYCLES INPUT'!$F$2:$F$9999,'HOURS&amp;CYCLES INPUT'!$C$2:$C$9999,'QUALIFIED EFH'!$C116,'HOURS&amp;CYCLES INPUT'!$D$2:$D$9999,'QUALIFIED EFH'!FC$4,'HOURS&amp;CYCLES INPUT'!$E$2:$E$9999,'QUALIFIED EFH'!FC$5))</f>
        <v>0</v>
      </c>
      <c r="FD116" s="476">
        <f>IF(FD$2&lt;&gt;"",IF($C116&lt;&gt;"TBA",FD$2/114,0),SUMIFS('HOURS&amp;CYCLES INPUT'!$F$2:$F$9999,'HOURS&amp;CYCLES INPUT'!$C$2:$C$9999,'QUALIFIED EFH'!$C116,'HOURS&amp;CYCLES INPUT'!$D$2:$D$9999,'QUALIFIED EFH'!FD$4,'HOURS&amp;CYCLES INPUT'!$E$2:$E$9999,'QUALIFIED EFH'!FD$5))</f>
        <v>0</v>
      </c>
      <c r="FE116" s="476">
        <f>IF(FE$2&lt;&gt;"",IF($C116&lt;&gt;"TBA",FE$2/114,0),SUMIFS('HOURS&amp;CYCLES INPUT'!$F$2:$F$9999,'HOURS&amp;CYCLES INPUT'!$C$2:$C$9999,'QUALIFIED EFH'!$C116,'HOURS&amp;CYCLES INPUT'!$D$2:$D$9999,'QUALIFIED EFH'!FE$4,'HOURS&amp;CYCLES INPUT'!$E$2:$E$9999,'QUALIFIED EFH'!FE$5))</f>
        <v>0</v>
      </c>
      <c r="FF116" s="476">
        <f>IF(FF$2&lt;&gt;"",IF($C116&lt;&gt;"TBA",FF$2/114,0),SUMIFS('HOURS&amp;CYCLES INPUT'!$F$2:$F$9999,'HOURS&amp;CYCLES INPUT'!$C$2:$C$9999,'QUALIFIED EFH'!$C116,'HOURS&amp;CYCLES INPUT'!$D$2:$D$9999,'QUALIFIED EFH'!FF$4,'HOURS&amp;CYCLES INPUT'!$E$2:$E$9999,'QUALIFIED EFH'!FF$5))</f>
        <v>0</v>
      </c>
      <c r="FG116" s="476">
        <f>IF(FG$2&lt;&gt;"",IF($C116&lt;&gt;"TBA",FG$2/114,0),SUMIFS('HOURS&amp;CYCLES INPUT'!$F$2:$F$9999,'HOURS&amp;CYCLES INPUT'!$C$2:$C$9999,'QUALIFIED EFH'!$C116,'HOURS&amp;CYCLES INPUT'!$D$2:$D$9999,'QUALIFIED EFH'!FG$4,'HOURS&amp;CYCLES INPUT'!$E$2:$E$9999,'QUALIFIED EFH'!FG$5))</f>
        <v>0</v>
      </c>
      <c r="FH116" s="476">
        <f>IF(FH$2&lt;&gt;"",IF($C116&lt;&gt;"TBA",FH$2/114,0),SUMIFS('HOURS&amp;CYCLES INPUT'!$F$2:$F$9999,'HOURS&amp;CYCLES INPUT'!$C$2:$C$9999,'QUALIFIED EFH'!$C116,'HOURS&amp;CYCLES INPUT'!$D$2:$D$9999,'QUALIFIED EFH'!FH$4,'HOURS&amp;CYCLES INPUT'!$E$2:$E$9999,'QUALIFIED EFH'!FH$5))</f>
        <v>0</v>
      </c>
      <c r="FI116" s="476">
        <f>IF(FI$2&lt;&gt;"",IF($C116&lt;&gt;"TBA",FI$2/114,0),SUMIFS('HOURS&amp;CYCLES INPUT'!$F$2:$F$9999,'HOURS&amp;CYCLES INPUT'!$C$2:$C$9999,'QUALIFIED EFH'!$C116,'HOURS&amp;CYCLES INPUT'!$D$2:$D$9999,'QUALIFIED EFH'!FI$4,'HOURS&amp;CYCLES INPUT'!$E$2:$E$9999,'QUALIFIED EFH'!FI$5))</f>
        <v>0</v>
      </c>
      <c r="FJ116" s="476">
        <f>IF(FJ$2&lt;&gt;"",IF($C116&lt;&gt;"TBA",FJ$2/114,0),SUMIFS('HOURS&amp;CYCLES INPUT'!$F$2:$F$9999,'HOURS&amp;CYCLES INPUT'!$C$2:$C$9999,'QUALIFIED EFH'!$C116,'HOURS&amp;CYCLES INPUT'!$D$2:$D$9999,'QUALIFIED EFH'!FJ$4,'HOURS&amp;CYCLES INPUT'!$E$2:$E$9999,'QUALIFIED EFH'!FJ$5))</f>
        <v>0</v>
      </c>
      <c r="FK116" s="476">
        <f>IF(FK$2&lt;&gt;"",IF($C116&lt;&gt;"TBA",FK$2/114,0),SUMIFS('HOURS&amp;CYCLES INPUT'!$F$2:$F$9999,'HOURS&amp;CYCLES INPUT'!$C$2:$C$9999,'QUALIFIED EFH'!$C116,'HOURS&amp;CYCLES INPUT'!$D$2:$D$9999,'QUALIFIED EFH'!FK$4,'HOURS&amp;CYCLES INPUT'!$E$2:$E$9999,'QUALIFIED EFH'!FK$5))</f>
        <v>0</v>
      </c>
      <c r="FL116" s="476">
        <f>IF(FL$2&lt;&gt;"",IF($C116&lt;&gt;"TBA",FL$2/114,0),SUMIFS('HOURS&amp;CYCLES INPUT'!$F$2:$F$9999,'HOURS&amp;CYCLES INPUT'!$C$2:$C$9999,'QUALIFIED EFH'!$C116,'HOURS&amp;CYCLES INPUT'!$D$2:$D$9999,'QUALIFIED EFH'!FL$4,'HOURS&amp;CYCLES INPUT'!$E$2:$E$9999,'QUALIFIED EFH'!FL$5))</f>
        <v>0</v>
      </c>
      <c r="FM116" s="476">
        <f>IF(FM$2&lt;&gt;"",IF($C116&lt;&gt;"TBA",FM$2/114,0),SUMIFS('HOURS&amp;CYCLES INPUT'!$F$2:$F$9999,'HOURS&amp;CYCLES INPUT'!$C$2:$C$9999,'QUALIFIED EFH'!$C116,'HOURS&amp;CYCLES INPUT'!$D$2:$D$9999,'QUALIFIED EFH'!FM$4,'HOURS&amp;CYCLES INPUT'!$E$2:$E$9999,'QUALIFIED EFH'!FM$5))</f>
        <v>0</v>
      </c>
      <c r="FN116" s="476">
        <f>IF(FN$2&lt;&gt;"",IF($C116&lt;&gt;"TBA",FN$2/114,0),SUMIFS('HOURS&amp;CYCLES INPUT'!$F$2:$F$9999,'HOURS&amp;CYCLES INPUT'!$C$2:$C$9999,'QUALIFIED EFH'!$C116,'HOURS&amp;CYCLES INPUT'!$D$2:$D$9999,'QUALIFIED EFH'!FN$4,'HOURS&amp;CYCLES INPUT'!$E$2:$E$9999,'QUALIFIED EFH'!FN$5))</f>
        <v>0</v>
      </c>
      <c r="FO116" s="476">
        <f>IF(FO$2&lt;&gt;"",IF($C116&lt;&gt;"TBA",FO$2/114,0),SUMIFS('HOURS&amp;CYCLES INPUT'!$F$2:$F$9999,'HOURS&amp;CYCLES INPUT'!$C$2:$C$9999,'QUALIFIED EFH'!$C116,'HOURS&amp;CYCLES INPUT'!$D$2:$D$9999,'QUALIFIED EFH'!FO$4,'HOURS&amp;CYCLES INPUT'!$E$2:$E$9999,'QUALIFIED EFH'!FO$5))</f>
        <v>0</v>
      </c>
      <c r="FP116" s="476">
        <f>IF(FP$2&lt;&gt;"",IF($C116&lt;&gt;"TBA",FP$2/114,0),SUMIFS('HOURS&amp;CYCLES INPUT'!$F$2:$F$9999,'HOURS&amp;CYCLES INPUT'!$C$2:$C$9999,'QUALIFIED EFH'!$C116,'HOURS&amp;CYCLES INPUT'!$D$2:$D$9999,'QUALIFIED EFH'!FP$4,'HOURS&amp;CYCLES INPUT'!$E$2:$E$9999,'QUALIFIED EFH'!FP$5))</f>
        <v>0</v>
      </c>
      <c r="FQ116" s="476">
        <f>IF(FQ$2&lt;&gt;"",IF($C116&lt;&gt;"TBA",FQ$2/114,0),SUMIFS('HOURS&amp;CYCLES INPUT'!$F$2:$F$9999,'HOURS&amp;CYCLES INPUT'!$C$2:$C$9999,'QUALIFIED EFH'!$C116,'HOURS&amp;CYCLES INPUT'!$D$2:$D$9999,'QUALIFIED EFH'!FQ$4,'HOURS&amp;CYCLES INPUT'!$E$2:$E$9999,'QUALIFIED EFH'!FQ$5))</f>
        <v>0</v>
      </c>
      <c r="FR116" s="476">
        <f>IF(FR$2&lt;&gt;"",IF($C116&lt;&gt;"TBA",FR$2/114,0),SUMIFS('HOURS&amp;CYCLES INPUT'!$F$2:$F$9999,'HOURS&amp;CYCLES INPUT'!$C$2:$C$9999,'QUALIFIED EFH'!$C116,'HOURS&amp;CYCLES INPUT'!$D$2:$D$9999,'QUALIFIED EFH'!FR$4,'HOURS&amp;CYCLES INPUT'!$E$2:$E$9999,'QUALIFIED EFH'!FR$5))</f>
        <v>0</v>
      </c>
      <c r="FS116" s="476">
        <f>IF(FS$2&lt;&gt;"",IF($C116&lt;&gt;"TBA",FS$2/114,0),SUMIFS('HOURS&amp;CYCLES INPUT'!$F$2:$F$9999,'HOURS&amp;CYCLES INPUT'!$C$2:$C$9999,'QUALIFIED EFH'!$C116,'HOURS&amp;CYCLES INPUT'!$D$2:$D$9999,'QUALIFIED EFH'!FS$4,'HOURS&amp;CYCLES INPUT'!$E$2:$E$9999,'QUALIFIED EFH'!FS$5))</f>
        <v>0</v>
      </c>
      <c r="FT116" s="476">
        <f>IF(FT$2&lt;&gt;"",IF($C116&lt;&gt;"TBA",FT$2/114,0),SUMIFS('HOURS&amp;CYCLES INPUT'!$F$2:$F$9999,'HOURS&amp;CYCLES INPUT'!$C$2:$C$9999,'QUALIFIED EFH'!$C116,'HOURS&amp;CYCLES INPUT'!$D$2:$D$9999,'QUALIFIED EFH'!FT$4,'HOURS&amp;CYCLES INPUT'!$E$2:$E$9999,'QUALIFIED EFH'!FT$5))</f>
        <v>0</v>
      </c>
      <c r="FU116" s="476">
        <f>IF(FU$2&lt;&gt;"",IF($C116&lt;&gt;"TBA",FU$2/114,0),SUMIFS('HOURS&amp;CYCLES INPUT'!$F$2:$F$9999,'HOURS&amp;CYCLES INPUT'!$C$2:$C$9999,'QUALIFIED EFH'!$C116,'HOURS&amp;CYCLES INPUT'!$D$2:$D$9999,'QUALIFIED EFH'!FU$4,'HOURS&amp;CYCLES INPUT'!$E$2:$E$9999,'QUALIFIED EFH'!FU$5))</f>
        <v>0</v>
      </c>
      <c r="FV116" s="476">
        <f>IF(FV$2&lt;&gt;"",IF($C116&lt;&gt;"TBA",FV$2/114,0),SUMIFS('HOURS&amp;CYCLES INPUT'!$F$2:$F$9999,'HOURS&amp;CYCLES INPUT'!$C$2:$C$9999,'QUALIFIED EFH'!$C116,'HOURS&amp;CYCLES INPUT'!$D$2:$D$9999,'QUALIFIED EFH'!FV$4,'HOURS&amp;CYCLES INPUT'!$E$2:$E$9999,'QUALIFIED EFH'!FV$5))</f>
        <v>0</v>
      </c>
      <c r="FW116" s="476">
        <f>IF(FW$2&lt;&gt;"",IF($C116&lt;&gt;"TBA",FW$2/114,0),SUMIFS('HOURS&amp;CYCLES INPUT'!$F$2:$F$9999,'HOURS&amp;CYCLES INPUT'!$C$2:$C$9999,'QUALIFIED EFH'!$C116,'HOURS&amp;CYCLES INPUT'!$D$2:$D$9999,'QUALIFIED EFH'!FW$4,'HOURS&amp;CYCLES INPUT'!$E$2:$E$9999,'QUALIFIED EFH'!FW$5))</f>
        <v>0</v>
      </c>
      <c r="FX116" s="476">
        <f>IF(FX$2&lt;&gt;"",IF($C116&lt;&gt;"TBA",FX$2/114,0),SUMIFS('HOURS&amp;CYCLES INPUT'!$F$2:$F$9999,'HOURS&amp;CYCLES INPUT'!$C$2:$C$9999,'QUALIFIED EFH'!$C116,'HOURS&amp;CYCLES INPUT'!$D$2:$D$9999,'QUALIFIED EFH'!FX$4,'HOURS&amp;CYCLES INPUT'!$E$2:$E$9999,'QUALIFIED EFH'!FX$5))</f>
        <v>0</v>
      </c>
      <c r="FY116" s="476">
        <f>IF(FY$2&lt;&gt;"",IF($C116&lt;&gt;"TBA",FY$2/114,0),SUMIFS('HOURS&amp;CYCLES INPUT'!$F$2:$F$9999,'HOURS&amp;CYCLES INPUT'!$C$2:$C$9999,'QUALIFIED EFH'!$C116,'HOURS&amp;CYCLES INPUT'!$D$2:$D$9999,'QUALIFIED EFH'!FY$4,'HOURS&amp;CYCLES INPUT'!$E$2:$E$9999,'QUALIFIED EFH'!FY$5))</f>
        <v>0</v>
      </c>
      <c r="FZ116" s="476">
        <f>IF(FZ$2&lt;&gt;"",IF($C116&lt;&gt;"TBA",FZ$2/114,0),SUMIFS('HOURS&amp;CYCLES INPUT'!$F$2:$F$9999,'HOURS&amp;CYCLES INPUT'!$C$2:$C$9999,'QUALIFIED EFH'!$C116,'HOURS&amp;CYCLES INPUT'!$D$2:$D$9999,'QUALIFIED EFH'!FZ$4,'HOURS&amp;CYCLES INPUT'!$E$2:$E$9999,'QUALIFIED EFH'!FZ$5))</f>
        <v>0</v>
      </c>
      <c r="GA116" s="476">
        <f>IF(GA$2&lt;&gt;"",IF($C116&lt;&gt;"TBA",GA$2/114,0),SUMIFS('HOURS&amp;CYCLES INPUT'!$F$2:$F$9999,'HOURS&amp;CYCLES INPUT'!$C$2:$C$9999,'QUALIFIED EFH'!$C116,'HOURS&amp;CYCLES INPUT'!$D$2:$D$9999,'QUALIFIED EFH'!GA$4,'HOURS&amp;CYCLES INPUT'!$E$2:$E$9999,'QUALIFIED EFH'!GA$5))</f>
        <v>0</v>
      </c>
      <c r="GB116" s="476">
        <f>IF(GB$2&lt;&gt;"",IF($C116&lt;&gt;"TBA",GB$2/114,0),SUMIFS('HOURS&amp;CYCLES INPUT'!$F$2:$F$9999,'HOURS&amp;CYCLES INPUT'!$C$2:$C$9999,'QUALIFIED EFH'!$C116,'HOURS&amp;CYCLES INPUT'!$D$2:$D$9999,'QUALIFIED EFH'!GB$4,'HOURS&amp;CYCLES INPUT'!$E$2:$E$9999,'QUALIFIED EFH'!GB$5))</f>
        <v>0</v>
      </c>
    </row>
    <row r="117" spans="3:184" x14ac:dyDescent="0.35">
      <c r="C117" s="472">
        <f>'QUALIFIED ENGINES'!D150</f>
        <v>91424</v>
      </c>
      <c r="D117" s="476">
        <f>IF(D$2&lt;&gt;"",IF($C117&lt;&gt;"TBA",D$2/114,0),SUMIFS('HOURS&amp;CYCLES INPUT'!$F$2:$F$9999,'HOURS&amp;CYCLES INPUT'!$C$2:$C$9999,'QUALIFIED EFH'!$C117,'HOURS&amp;CYCLES INPUT'!$D$2:$D$9999,'QUALIFIED EFH'!D$4,'HOURS&amp;CYCLES INPUT'!$E$2:$E$9999,'QUALIFIED EFH'!D$5))</f>
        <v>0</v>
      </c>
      <c r="E117" s="476">
        <f>IF(E$2&lt;&gt;"",IF($C117&lt;&gt;"TBA",E$2/114,0),SUMIFS('HOURS&amp;CYCLES INPUT'!$F$2:$F$9999,'HOURS&amp;CYCLES INPUT'!$C$2:$C$9999,'QUALIFIED EFH'!$C117,'HOURS&amp;CYCLES INPUT'!$D$2:$D$9999,'QUALIFIED EFH'!E$4,'HOURS&amp;CYCLES INPUT'!$E$2:$E$9999,'QUALIFIED EFH'!E$5))</f>
        <v>0</v>
      </c>
      <c r="F117" s="476">
        <f>IF(F$2&lt;&gt;"",IF($C117&lt;&gt;"TBA",F$2/114,0),SUMIFS('HOURS&amp;CYCLES INPUT'!$F$2:$F$9999,'HOURS&amp;CYCLES INPUT'!$C$2:$C$9999,'QUALIFIED EFH'!$C117,'HOURS&amp;CYCLES INPUT'!$D$2:$D$9999,'QUALIFIED EFH'!F$4,'HOURS&amp;CYCLES INPUT'!$E$2:$E$9999,'QUALIFIED EFH'!F$5))</f>
        <v>0</v>
      </c>
      <c r="G117" s="476">
        <f>IF(G$2&lt;&gt;"",IF($C117&lt;&gt;"TBA",G$2/114,0),SUMIFS('HOURS&amp;CYCLES INPUT'!$F$2:$F$9999,'HOURS&amp;CYCLES INPUT'!$C$2:$C$9999,'QUALIFIED EFH'!$C117,'HOURS&amp;CYCLES INPUT'!$D$2:$D$9999,'QUALIFIED EFH'!G$4,'HOURS&amp;CYCLES INPUT'!$E$2:$E$9999,'QUALIFIED EFH'!G$5))</f>
        <v>0</v>
      </c>
      <c r="H117" s="476">
        <f>IF(H$2&lt;&gt;"",IF($C117&lt;&gt;"TBA",H$2/114,0),SUMIFS('HOURS&amp;CYCLES INPUT'!$F$2:$F$9999,'HOURS&amp;CYCLES INPUT'!$C$2:$C$9999,'QUALIFIED EFH'!$C117,'HOURS&amp;CYCLES INPUT'!$D$2:$D$9999,'QUALIFIED EFH'!H$4,'HOURS&amp;CYCLES INPUT'!$E$2:$E$9999,'QUALIFIED EFH'!H$5))</f>
        <v>0</v>
      </c>
      <c r="I117" s="476">
        <f>IF(I$2&lt;&gt;"",IF($C117&lt;&gt;"TBA",I$2/114,0),SUMIFS('HOURS&amp;CYCLES INPUT'!$F$2:$F$9999,'HOURS&amp;CYCLES INPUT'!$C$2:$C$9999,'QUALIFIED EFH'!$C117,'HOURS&amp;CYCLES INPUT'!$D$2:$D$9999,'QUALIFIED EFH'!I$4,'HOURS&amp;CYCLES INPUT'!$E$2:$E$9999,'QUALIFIED EFH'!I$5))</f>
        <v>0</v>
      </c>
      <c r="J117" s="476">
        <f>IF(J$2&lt;&gt;"",IF($C117&lt;&gt;"TBA",J$2/114,0),SUMIFS('HOURS&amp;CYCLES INPUT'!$F$2:$F$9999,'HOURS&amp;CYCLES INPUT'!$C$2:$C$9999,'QUALIFIED EFH'!$C117,'HOURS&amp;CYCLES INPUT'!$D$2:$D$9999,'QUALIFIED EFH'!J$4,'HOURS&amp;CYCLES INPUT'!$E$2:$E$9999,'QUALIFIED EFH'!J$5))</f>
        <v>0</v>
      </c>
      <c r="K117" s="476">
        <f>IF(K$2&lt;&gt;"",IF($C117&lt;&gt;"TBA",K$2/114,0),SUMIFS('HOURS&amp;CYCLES INPUT'!$F$2:$F$9999,'HOURS&amp;CYCLES INPUT'!$C$2:$C$9999,'QUALIFIED EFH'!$C117,'HOURS&amp;CYCLES INPUT'!$D$2:$D$9999,'QUALIFIED EFH'!K$4,'HOURS&amp;CYCLES INPUT'!$E$2:$E$9999,'QUALIFIED EFH'!K$5))</f>
        <v>0</v>
      </c>
      <c r="L117" s="476">
        <f>IF(L$2&lt;&gt;"",IF($C117&lt;&gt;"TBA",L$2/114,0),SUMIFS('HOURS&amp;CYCLES INPUT'!$F$2:$F$9999,'HOURS&amp;CYCLES INPUT'!$C$2:$C$9999,'QUALIFIED EFH'!$C117,'HOURS&amp;CYCLES INPUT'!$D$2:$D$9999,'QUALIFIED EFH'!L$4,'HOURS&amp;CYCLES INPUT'!$E$2:$E$9999,'QUALIFIED EFH'!L$5))</f>
        <v>0</v>
      </c>
      <c r="M117" s="476">
        <f>IF(M$2&lt;&gt;"",IF($C117&lt;&gt;"TBA",M$2/114,0),SUMIFS('HOURS&amp;CYCLES INPUT'!$F$2:$F$9999,'HOURS&amp;CYCLES INPUT'!$C$2:$C$9999,'QUALIFIED EFH'!$C117,'HOURS&amp;CYCLES INPUT'!$D$2:$D$9999,'QUALIFIED EFH'!M$4,'HOURS&amp;CYCLES INPUT'!$E$2:$E$9999,'QUALIFIED EFH'!M$5))</f>
        <v>0</v>
      </c>
      <c r="N117" s="476">
        <f>IF(N$2&lt;&gt;"",IF($C117&lt;&gt;"TBA",N$2/114,0),SUMIFS('HOURS&amp;CYCLES INPUT'!$F$2:$F$9999,'HOURS&amp;CYCLES INPUT'!$C$2:$C$9999,'QUALIFIED EFH'!$C117,'HOURS&amp;CYCLES INPUT'!$D$2:$D$9999,'QUALIFIED EFH'!N$4,'HOURS&amp;CYCLES INPUT'!$E$2:$E$9999,'QUALIFIED EFH'!N$5))</f>
        <v>0</v>
      </c>
      <c r="O117" s="476">
        <f>IF(O$2&lt;&gt;"",IF($C117&lt;&gt;"TBA",O$2/114,0),SUMIFS('HOURS&amp;CYCLES INPUT'!$F$2:$F$9999,'HOURS&amp;CYCLES INPUT'!$C$2:$C$9999,'QUALIFIED EFH'!$C117,'HOURS&amp;CYCLES INPUT'!$D$2:$D$9999,'QUALIFIED EFH'!O$4,'HOURS&amp;CYCLES INPUT'!$E$2:$E$9999,'QUALIFIED EFH'!O$5))</f>
        <v>0</v>
      </c>
      <c r="P117" s="476">
        <f>IF(P$2&lt;&gt;"",IF($C117&lt;&gt;"TBA",P$2/114,0),SUMIFS('HOURS&amp;CYCLES INPUT'!$F$2:$F$9999,'HOURS&amp;CYCLES INPUT'!$C$2:$C$9999,'QUALIFIED EFH'!$C117,'HOURS&amp;CYCLES INPUT'!$D$2:$D$9999,'QUALIFIED EFH'!P$4,'HOURS&amp;CYCLES INPUT'!$E$2:$E$9999,'QUALIFIED EFH'!P$5))</f>
        <v>0</v>
      </c>
      <c r="Q117" s="476">
        <f>IF(Q$2&lt;&gt;"",IF($C117&lt;&gt;"TBA",Q$2/114,0),SUMIFS('HOURS&amp;CYCLES INPUT'!$F$2:$F$9999,'HOURS&amp;CYCLES INPUT'!$C$2:$C$9999,'QUALIFIED EFH'!$C117,'HOURS&amp;CYCLES INPUT'!$D$2:$D$9999,'QUALIFIED EFH'!Q$4,'HOURS&amp;CYCLES INPUT'!$E$2:$E$9999,'QUALIFIED EFH'!Q$5))</f>
        <v>0</v>
      </c>
      <c r="R117" s="476">
        <f>IF(R$1&lt;&gt;"",IF($C117&lt;&gt;"TBA",R$1/114,0),SUMIFS('HOURS&amp;CYCLES INPUT'!$F$2:$F$9999,'HOURS&amp;CYCLES INPUT'!$C$2:$C$9999,'QUALIFIED EFH'!$C117,'HOURS&amp;CYCLES INPUT'!$D$2:$D$9999,'QUALIFIED EFH'!R$4,'HOURS&amp;CYCLES INPUT'!$E$2:$E$9999,'QUALIFIED EFH'!R$5))</f>
        <v>0</v>
      </c>
      <c r="S117" s="476">
        <f>IF(S$2&lt;&gt;"",IF($C117&lt;&gt;"TBA",S$2/114,0),SUMIFS('HOURS&amp;CYCLES INPUT'!$F$2:$F$9999,'HOURS&amp;CYCLES INPUT'!$C$2:$C$9999,'QUALIFIED EFH'!$C117,'HOURS&amp;CYCLES INPUT'!$D$2:$D$9999,'QUALIFIED EFH'!S$4,'HOURS&amp;CYCLES INPUT'!$E$2:$E$9999,'QUALIFIED EFH'!S$5))</f>
        <v>0</v>
      </c>
      <c r="T117" s="476">
        <f>IF(T$2&lt;&gt;"",IF($C117&lt;&gt;"TBA",T$2/114,0),SUMIFS('HOURS&amp;CYCLES INPUT'!$F$2:$F$9999,'HOURS&amp;CYCLES INPUT'!$C$2:$C$9999,'QUALIFIED EFH'!$C117,'HOURS&amp;CYCLES INPUT'!$D$2:$D$9999,'QUALIFIED EFH'!T$4,'HOURS&amp;CYCLES INPUT'!$E$2:$E$9999,'QUALIFIED EFH'!T$5))</f>
        <v>0</v>
      </c>
      <c r="U117" s="476">
        <f>IF(U$2&lt;&gt;"",IF($C117&lt;&gt;"TBA",U$2/114,0),SUMIFS('HOURS&amp;CYCLES INPUT'!$F$2:$F$9999,'HOURS&amp;CYCLES INPUT'!$C$2:$C$9999,'QUALIFIED EFH'!$C117,'HOURS&amp;CYCLES INPUT'!$D$2:$D$9999,'QUALIFIED EFH'!U$4,'HOURS&amp;CYCLES INPUT'!$E$2:$E$9999,'QUALIFIED EFH'!U$5))</f>
        <v>0</v>
      </c>
      <c r="V117" s="476">
        <f>IF(V$2&lt;&gt;"",IF($C117&lt;&gt;"TBA",V$2/114,0),SUMIFS('HOURS&amp;CYCLES INPUT'!$F$2:$F$9999,'HOURS&amp;CYCLES INPUT'!$C$2:$C$9999,'QUALIFIED EFH'!$C117,'HOURS&amp;CYCLES INPUT'!$D$2:$D$9999,'QUALIFIED EFH'!V$4,'HOURS&amp;CYCLES INPUT'!$E$2:$E$9999,'QUALIFIED EFH'!V$5))</f>
        <v>0</v>
      </c>
      <c r="W117" s="476">
        <f>IF(W$2&lt;&gt;"",IF($C117&lt;&gt;"TBA",W$2/114,0),SUMIFS('HOURS&amp;CYCLES INPUT'!$F$2:$F$9999,'HOURS&amp;CYCLES INPUT'!$C$2:$C$9999,'QUALIFIED EFH'!$C117,'HOURS&amp;CYCLES INPUT'!$D$2:$D$9999,'QUALIFIED EFH'!W$4,'HOURS&amp;CYCLES INPUT'!$E$2:$E$9999,'QUALIFIED EFH'!W$5))</f>
        <v>0</v>
      </c>
      <c r="X117" s="476">
        <f>IF(X$2&lt;&gt;"",IF($C117&lt;&gt;"TBA",X$2/114,0),SUMIFS('HOURS&amp;CYCLES INPUT'!$F$2:$F$9999,'HOURS&amp;CYCLES INPUT'!$C$2:$C$9999,'QUALIFIED EFH'!$C117,'HOURS&amp;CYCLES INPUT'!$D$2:$D$9999,'QUALIFIED EFH'!X$4,'HOURS&amp;CYCLES INPUT'!$E$2:$E$9999,'QUALIFIED EFH'!X$5))</f>
        <v>0</v>
      </c>
      <c r="Y117" s="476">
        <f>IF(Y$2&lt;&gt;"",IF($C117&lt;&gt;"TBA",Y$2/114,0),SUMIFS('HOURS&amp;CYCLES INPUT'!$F$2:$F$9999,'HOURS&amp;CYCLES INPUT'!$C$2:$C$9999,'QUALIFIED EFH'!$C117,'HOURS&amp;CYCLES INPUT'!$D$2:$D$9999,'QUALIFIED EFH'!Y$4,'HOURS&amp;CYCLES INPUT'!$E$2:$E$9999,'QUALIFIED EFH'!Y$5))</f>
        <v>0</v>
      </c>
      <c r="Z117" s="476">
        <f>IF(Z$2&lt;&gt;"",IF($C117&lt;&gt;"TBA",Z$2/114,0),SUMIFS('HOURS&amp;CYCLES INPUT'!$F$2:$F$9999,'HOURS&amp;CYCLES INPUT'!$C$2:$C$9999,'QUALIFIED EFH'!$C117,'HOURS&amp;CYCLES INPUT'!$D$2:$D$9999,'QUALIFIED EFH'!Z$4,'HOURS&amp;CYCLES INPUT'!$E$2:$E$9999,'QUALIFIED EFH'!Z$5))</f>
        <v>0</v>
      </c>
      <c r="AA117" s="476">
        <f>IF(AA$2&lt;&gt;"",IF($C117&lt;&gt;"TBA",AA$2/114,0),SUMIFS('HOURS&amp;CYCLES INPUT'!$F$2:$F$9999,'HOURS&amp;CYCLES INPUT'!$C$2:$C$9999,'QUALIFIED EFH'!$C117,'HOURS&amp;CYCLES INPUT'!$D$2:$D$9999,'QUALIFIED EFH'!AA$4,'HOURS&amp;CYCLES INPUT'!$E$2:$E$9999,'QUALIFIED EFH'!AA$5))</f>
        <v>0</v>
      </c>
      <c r="AB117" s="476">
        <f>IF(AB$2&lt;&gt;"",IF($C117&lt;&gt;"TBA",AB$2/114,0),SUMIFS('HOURS&amp;CYCLES INPUT'!$F$2:$F$9999,'HOURS&amp;CYCLES INPUT'!$C$2:$C$9999,'QUALIFIED EFH'!$C117,'HOURS&amp;CYCLES INPUT'!$D$2:$D$9999,'QUALIFIED EFH'!AB$4,'HOURS&amp;CYCLES INPUT'!$E$2:$E$9999,'QUALIFIED EFH'!AB$5))</f>
        <v>264.51</v>
      </c>
      <c r="AC117" s="476">
        <f>IF(AC$2&lt;&gt;"",IF($C117&lt;&gt;"TBA",AC$2/114,0),SUMIFS('HOURS&amp;CYCLES INPUT'!$F$2:$F$9999,'HOURS&amp;CYCLES INPUT'!$C$2:$C$9999,'QUALIFIED EFH'!$C117,'HOURS&amp;CYCLES INPUT'!$D$2:$D$9999,'QUALIFIED EFH'!AC$4,'HOURS&amp;CYCLES INPUT'!$E$2:$E$9999,'QUALIFIED EFH'!AC$5))</f>
        <v>312.27999999999997</v>
      </c>
      <c r="AD117" s="476">
        <f>IF(AD$2&lt;&gt;"",IF($C117&lt;&gt;"TBA",AD$2/114,0),SUMIFS('HOURS&amp;CYCLES INPUT'!$F$2:$F$9999,'HOURS&amp;CYCLES INPUT'!$C$2:$C$9999,'QUALIFIED EFH'!$C117,'HOURS&amp;CYCLES INPUT'!$D$2:$D$9999,'QUALIFIED EFH'!AD$4,'HOURS&amp;CYCLES INPUT'!$E$2:$E$9999,'QUALIFIED EFH'!AD$5))</f>
        <v>280.58999999999997</v>
      </c>
      <c r="AE117" s="476">
        <f>IF(AE$2&lt;&gt;"",IF($C117&lt;&gt;"TBA",AE$2/114,0),SUMIFS('HOURS&amp;CYCLES INPUT'!$F$2:$F$9999,'HOURS&amp;CYCLES INPUT'!$C$2:$C$9999,'QUALIFIED EFH'!$C117,'HOURS&amp;CYCLES INPUT'!$D$2:$D$9999,'QUALIFIED EFH'!AE$4,'HOURS&amp;CYCLES INPUT'!$E$2:$E$9999,'QUALIFIED EFH'!AE$5))</f>
        <v>328.73</v>
      </c>
      <c r="AF117" s="476">
        <f>IF(AF$2&lt;&gt;"",IF($C117&lt;&gt;"TBA",AF$2/114,0),SUMIFS('HOURS&amp;CYCLES INPUT'!$F$2:$F$9999,'HOURS&amp;CYCLES INPUT'!$C$2:$C$9999,'QUALIFIED EFH'!$C117,'HOURS&amp;CYCLES INPUT'!$D$2:$D$9999,'QUALIFIED EFH'!AF$4,'HOURS&amp;CYCLES INPUT'!$E$2:$E$9999,'QUALIFIED EFH'!AF$5))</f>
        <v>335.48</v>
      </c>
      <c r="AG117" s="476">
        <f>IF(AG$2&lt;&gt;"",IF($C117&lt;&gt;"TBA",AG$2/114,0),SUMIFS('HOURS&amp;CYCLES INPUT'!$F$2:$F$9999,'HOURS&amp;CYCLES INPUT'!$C$2:$C$9999,'QUALIFIED EFH'!$C117,'HOURS&amp;CYCLES INPUT'!$D$2:$D$9999,'QUALIFIED EFH'!AG$4,'HOURS&amp;CYCLES INPUT'!$E$2:$E$9999,'QUALIFIED EFH'!AG$5))</f>
        <v>299.32</v>
      </c>
      <c r="AH117" s="476">
        <f>IF(AH$2&lt;&gt;"",IF($C117&lt;&gt;"TBA",AH$2/114,0),SUMIFS('HOURS&amp;CYCLES INPUT'!$F$2:$F$9999,'HOURS&amp;CYCLES INPUT'!$C$2:$C$9999,'QUALIFIED EFH'!$C117,'HOURS&amp;CYCLES INPUT'!$D$2:$D$9999,'QUALIFIED EFH'!AH$4,'HOURS&amp;CYCLES INPUT'!$E$2:$E$9999,'QUALIFIED EFH'!AH$5))</f>
        <v>388.08</v>
      </c>
      <c r="AI117" s="476">
        <f>IF(AI$2&lt;&gt;"",IF($C117&lt;&gt;"TBA",AI$2/114,0),SUMIFS('HOURS&amp;CYCLES INPUT'!$F$2:$F$9999,'HOURS&amp;CYCLES INPUT'!$C$2:$C$9999,'QUALIFIED EFH'!$C117,'HOURS&amp;CYCLES INPUT'!$D$2:$D$9999,'QUALIFIED EFH'!AI$4,'HOURS&amp;CYCLES INPUT'!$E$2:$E$9999,'QUALIFIED EFH'!AI$5))</f>
        <v>316.3</v>
      </c>
      <c r="AJ117" s="476">
        <f>IF(AJ$2&lt;&gt;"",IF($C117&lt;&gt;"TBA",AJ$2/114,0),SUMIFS('HOURS&amp;CYCLES INPUT'!$F$2:$F$9999,'HOURS&amp;CYCLES INPUT'!$C$2:$C$9999,'QUALIFIED EFH'!$C117,'HOURS&amp;CYCLES INPUT'!$D$2:$D$9999,'QUALIFIED EFH'!AJ$4,'HOURS&amp;CYCLES INPUT'!$E$2:$E$9999,'QUALIFIED EFH'!AJ$5))</f>
        <v>381.4</v>
      </c>
      <c r="AK117" s="476">
        <f>IF(AK$2&lt;&gt;"",IF($C117&lt;&gt;"TBA",AK$2/114,0),SUMIFS('HOURS&amp;CYCLES INPUT'!$F$2:$F$9999,'HOURS&amp;CYCLES INPUT'!$C$2:$C$9999,'QUALIFIED EFH'!$C117,'HOURS&amp;CYCLES INPUT'!$D$2:$D$9999,'QUALIFIED EFH'!AK$4,'HOURS&amp;CYCLES INPUT'!$E$2:$E$9999,'QUALIFIED EFH'!AK$5))</f>
        <v>364.65</v>
      </c>
      <c r="AL117" s="476">
        <f>IF(AL$2&lt;&gt;"",IF($C117&lt;&gt;"TBA",AL$2/114,0),SUMIFS('HOURS&amp;CYCLES INPUT'!$F$2:$F$9999,'HOURS&amp;CYCLES INPUT'!$C$2:$C$9999,'QUALIFIED EFH'!$C117,'HOURS&amp;CYCLES INPUT'!$D$2:$D$9999,'QUALIFIED EFH'!AL$4,'HOURS&amp;CYCLES INPUT'!$E$2:$E$9999,'QUALIFIED EFH'!AL$5))</f>
        <v>380.37</v>
      </c>
      <c r="AM117" s="476">
        <f>IF(AM$2&lt;&gt;"",IF($C117&lt;&gt;"TBA",AM$2/114,0),SUMIFS('HOURS&amp;CYCLES INPUT'!$F$2:$F$9999,'HOURS&amp;CYCLES INPUT'!$C$2:$C$9999,'QUALIFIED EFH'!$C117,'HOURS&amp;CYCLES INPUT'!$D$2:$D$9999,'QUALIFIED EFH'!AM$4,'HOURS&amp;CYCLES INPUT'!$E$2:$E$9999,'QUALIFIED EFH'!AM$5))</f>
        <v>201.67</v>
      </c>
      <c r="AN117" s="476">
        <f>IF(AN$2&lt;&gt;"",IF($C117&lt;&gt;"TBA",AN$2/114,0),SUMIFS('HOURS&amp;CYCLES INPUT'!$F$2:$F$9999,'HOURS&amp;CYCLES INPUT'!$C$2:$C$9999,'QUALIFIED EFH'!$C117,'HOURS&amp;CYCLES INPUT'!$D$2:$D$9999,'QUALIFIED EFH'!AN$4,'HOURS&amp;CYCLES INPUT'!$E$2:$E$9999,'QUALIFIED EFH'!AN$5))</f>
        <v>374.58</v>
      </c>
      <c r="AO117" s="476">
        <f>IF(AO$2&lt;&gt;"",IF($C117&lt;&gt;"TBA",AO$2/114,0),SUMIFS('HOURS&amp;CYCLES INPUT'!$F$2:$F$9999,'HOURS&amp;CYCLES INPUT'!$C$2:$C$9999,'QUALIFIED EFH'!$C117,'HOURS&amp;CYCLES INPUT'!$D$2:$D$9999,'QUALIFIED EFH'!AO$4,'HOURS&amp;CYCLES INPUT'!$E$2:$E$9999,'QUALIFIED EFH'!AO$5))</f>
        <v>287.91000000000003</v>
      </c>
      <c r="AP117" s="476">
        <f>IF(AP$2&lt;&gt;"",IF($C117&lt;&gt;"TBA",AP$2/114,0),SUMIFS('HOURS&amp;CYCLES INPUT'!$F$2:$F$9999,'HOURS&amp;CYCLES INPUT'!$C$2:$C$9999,'QUALIFIED EFH'!$C117,'HOURS&amp;CYCLES INPUT'!$D$2:$D$9999,'QUALIFIED EFH'!AP$4,'HOURS&amp;CYCLES INPUT'!$E$2:$E$9999,'QUALIFIED EFH'!AP$5))</f>
        <v>269.33999999999997</v>
      </c>
      <c r="AQ117" s="476">
        <f>IF(AQ$2&lt;&gt;"",IF($C117&lt;&gt;"TBA",AQ$2/114,0),SUMIFS('HOURS&amp;CYCLES INPUT'!$F$2:$F$9999,'HOURS&amp;CYCLES INPUT'!$C$2:$C$9999,'QUALIFIED EFH'!$C117,'HOURS&amp;CYCLES INPUT'!$D$2:$D$9999,'QUALIFIED EFH'!AQ$4,'HOURS&amp;CYCLES INPUT'!$E$2:$E$9999,'QUALIFIED EFH'!AQ$5))</f>
        <v>269.33</v>
      </c>
      <c r="AR117" s="476">
        <f>IF(AR$2&lt;&gt;"",IF($C117&lt;&gt;"TBA",AR$2/114,0),SUMIFS('HOURS&amp;CYCLES INPUT'!$F$2:$F$9999,'HOURS&amp;CYCLES INPUT'!$C$2:$C$9999,'QUALIFIED EFH'!$C117,'HOURS&amp;CYCLES INPUT'!$D$2:$D$9999,'QUALIFIED EFH'!AR$4,'HOURS&amp;CYCLES INPUT'!$E$2:$E$9999,'QUALIFIED EFH'!AR$5))</f>
        <v>0</v>
      </c>
      <c r="AS117" s="476">
        <f>IF(AS$2&lt;&gt;"",IF($C117&lt;&gt;"TBA",AS$2/114,0),SUMIFS('HOURS&amp;CYCLES INPUT'!$F$2:$F$9999,'HOURS&amp;CYCLES INPUT'!$C$2:$C$9999,'QUALIFIED EFH'!$C117,'HOURS&amp;CYCLES INPUT'!$D$2:$D$9999,'QUALIFIED EFH'!AS$4,'HOURS&amp;CYCLES INPUT'!$E$2:$E$9999,'QUALIFIED EFH'!AS$5))</f>
        <v>0</v>
      </c>
      <c r="AT117" s="476">
        <f>IF(AT$2&lt;&gt;"",IF($C117&lt;&gt;"TBA",AT$2/114,0),SUMIFS('HOURS&amp;CYCLES INPUT'!$F$2:$F$9999,'HOURS&amp;CYCLES INPUT'!$C$2:$C$9999,'QUALIFIED EFH'!$C117,'HOURS&amp;CYCLES INPUT'!$D$2:$D$9999,'QUALIFIED EFH'!AT$4,'HOURS&amp;CYCLES INPUT'!$E$2:$E$9999,'QUALIFIED EFH'!AT$5))</f>
        <v>0</v>
      </c>
      <c r="AU117" s="476">
        <f>IF(AU$2&lt;&gt;"",IF($C117&lt;&gt;"TBA",AU$2/114,0),SUMIFS('HOURS&amp;CYCLES INPUT'!$F$2:$F$9999,'HOURS&amp;CYCLES INPUT'!$C$2:$C$9999,'QUALIFIED EFH'!$C117,'HOURS&amp;CYCLES INPUT'!$D$2:$D$9999,'QUALIFIED EFH'!AU$4,'HOURS&amp;CYCLES INPUT'!$E$2:$E$9999,'QUALIFIED EFH'!AU$5))</f>
        <v>0</v>
      </c>
      <c r="AV117" s="476">
        <f>IF(AV$2&lt;&gt;"",IF($C117&lt;&gt;"TBA",AV$2/114,0),SUMIFS('HOURS&amp;CYCLES INPUT'!$F$2:$F$9999,'HOURS&amp;CYCLES INPUT'!$C$2:$C$9999,'QUALIFIED EFH'!$C117,'HOURS&amp;CYCLES INPUT'!$D$2:$D$9999,'QUALIFIED EFH'!AV$4,'HOURS&amp;CYCLES INPUT'!$E$2:$E$9999,'QUALIFIED EFH'!AV$5))</f>
        <v>0.15</v>
      </c>
      <c r="AW117" s="476">
        <f>IF(AW$2&lt;&gt;"",IF($C117&lt;&gt;"TBA",AW$2/114,0),SUMIFS('HOURS&amp;CYCLES INPUT'!$F$2:$F$9999,'HOURS&amp;CYCLES INPUT'!$C$2:$C$9999,'QUALIFIED EFH'!$C117,'HOURS&amp;CYCLES INPUT'!$D$2:$D$9999,'QUALIFIED EFH'!AW$4,'HOURS&amp;CYCLES INPUT'!$E$2:$E$9999,'QUALIFIED EFH'!AW$5))</f>
        <v>1.05</v>
      </c>
      <c r="AX117" s="476">
        <f>IF(AX$2&lt;&gt;"",IF($C117&lt;&gt;"TBA",AX$2/114,0),SUMIFS('HOURS&amp;CYCLES INPUT'!$F$2:$F$9999,'HOURS&amp;CYCLES INPUT'!$C$2:$C$9999,'QUALIFIED EFH'!$C117,'HOURS&amp;CYCLES INPUT'!$D$2:$D$9999,'QUALIFIED EFH'!AX$4,'HOURS&amp;CYCLES INPUT'!$E$2:$E$9999,'QUALIFIED EFH'!AX$5))</f>
        <v>0</v>
      </c>
      <c r="AY117" s="476">
        <f>IF(AY$2&lt;&gt;"",IF($C117&lt;&gt;"TBA",AY$2/114,0),SUMIFS('HOURS&amp;CYCLES INPUT'!$F$2:$F$9999,'HOURS&amp;CYCLES INPUT'!$C$2:$C$9999,'QUALIFIED EFH'!$C117,'HOURS&amp;CYCLES INPUT'!$D$2:$D$9999,'QUALIFIED EFH'!AY$4,'HOURS&amp;CYCLES INPUT'!$E$2:$E$9999,'QUALIFIED EFH'!AY$5))</f>
        <v>0</v>
      </c>
      <c r="AZ117" s="476">
        <f>IF(AZ$2&lt;&gt;"",IF($C117&lt;&gt;"TBA",AZ$2/114,0),SUMIFS('HOURS&amp;CYCLES INPUT'!$F$2:$F$9999,'HOURS&amp;CYCLES INPUT'!$C$2:$C$9999,'QUALIFIED EFH'!$C117,'HOURS&amp;CYCLES INPUT'!$D$2:$D$9999,'QUALIFIED EFH'!AZ$4,'HOURS&amp;CYCLES INPUT'!$E$2:$E$9999,'QUALIFIED EFH'!AZ$5))</f>
        <v>0.25</v>
      </c>
      <c r="BA117" s="476">
        <f>IF(BA$2&lt;&gt;"",IF($C117&lt;&gt;"TBA",BA$2/114,0),SUMIFS('HOURS&amp;CYCLES INPUT'!$F$2:$F$9999,'HOURS&amp;CYCLES INPUT'!$C$2:$C$9999,'QUALIFIED EFH'!$C117,'HOURS&amp;CYCLES INPUT'!$D$2:$D$9999,'QUALIFIED EFH'!BA$4,'HOURS&amp;CYCLES INPUT'!$E$2:$E$9999,'QUALIFIED EFH'!BA$5))</f>
        <v>0</v>
      </c>
      <c r="BB117" s="476">
        <f>IF(BB$2&lt;&gt;"",IF($C117&lt;&gt;"TBA",BB$2/114,0),SUMIFS('HOURS&amp;CYCLES INPUT'!$F$2:$F$9999,'HOURS&amp;CYCLES INPUT'!$C$2:$C$9999,'QUALIFIED EFH'!$C117,'HOURS&amp;CYCLES INPUT'!$D$2:$D$9999,'QUALIFIED EFH'!BB$4,'HOURS&amp;CYCLES INPUT'!$E$2:$E$9999,'QUALIFIED EFH'!BB$5))</f>
        <v>0</v>
      </c>
      <c r="BC117" s="476">
        <f>IF(BC$2&lt;&gt;"",IF($C117&lt;&gt;"TBA",BC$2/114,0),SUMIFS('HOURS&amp;CYCLES INPUT'!$F$2:$F$9999,'HOURS&amp;CYCLES INPUT'!$C$2:$C$9999,'QUALIFIED EFH'!$C117,'HOURS&amp;CYCLES INPUT'!$D$2:$D$9999,'QUALIFIED EFH'!BC$4,'HOURS&amp;CYCLES INPUT'!$E$2:$E$9999,'QUALIFIED EFH'!BC$5))</f>
        <v>0</v>
      </c>
      <c r="BD117" s="476">
        <f>IF(BD$2&lt;&gt;"",IF($C117&lt;&gt;"TBA",BD$2/114,0),SUMIFS('HOURS&amp;CYCLES INPUT'!$F$2:$F$9999,'HOURS&amp;CYCLES INPUT'!$C$2:$C$9999,'QUALIFIED EFH'!$C117,'HOURS&amp;CYCLES INPUT'!$D$2:$D$9999,'QUALIFIED EFH'!BD$4,'HOURS&amp;CYCLES INPUT'!$E$2:$E$9999,'QUALIFIED EFH'!BD$5))</f>
        <v>0</v>
      </c>
      <c r="BE117" s="476">
        <f>IF(BE$2&lt;&gt;"",IF($C117&lt;&gt;"TBA",BE$2/114,0),SUMIFS('HOURS&amp;CYCLES INPUT'!$F$2:$F$9999,'HOURS&amp;CYCLES INPUT'!$C$2:$C$9999,'QUALIFIED EFH'!$C117,'HOURS&amp;CYCLES INPUT'!$D$2:$D$9999,'QUALIFIED EFH'!BE$4,'HOURS&amp;CYCLES INPUT'!$E$2:$E$9999,'QUALIFIED EFH'!BE$5))</f>
        <v>0</v>
      </c>
      <c r="BF117" s="476">
        <f>IF(BF$2&lt;&gt;"",IF($C117&lt;&gt;"TBA",BF$2/114,0),SUMIFS('HOURS&amp;CYCLES INPUT'!$F$2:$F$9999,'HOURS&amp;CYCLES INPUT'!$C$2:$C$9999,'QUALIFIED EFH'!$C117,'HOURS&amp;CYCLES INPUT'!$D$2:$D$9999,'QUALIFIED EFH'!BF$4,'HOURS&amp;CYCLES INPUT'!$E$2:$E$9999,'QUALIFIED EFH'!BF$5))</f>
        <v>0</v>
      </c>
      <c r="BG117" s="476">
        <f>IF(BG$2&lt;&gt;"",IF($C117&lt;&gt;"TBA",BG$2/114,0),SUMIFS('HOURS&amp;CYCLES INPUT'!$F$2:$F$9999,'HOURS&amp;CYCLES INPUT'!$C$2:$C$9999,'QUALIFIED EFH'!$C117,'HOURS&amp;CYCLES INPUT'!$D$2:$D$9999,'QUALIFIED EFH'!BG$4,'HOURS&amp;CYCLES INPUT'!$E$2:$E$9999,'QUALIFIED EFH'!BG$5))</f>
        <v>0</v>
      </c>
      <c r="BH117" s="476">
        <f>IF(BH$2&lt;&gt;"",IF($C117&lt;&gt;"TBA",BH$2/114,0),SUMIFS('HOURS&amp;CYCLES INPUT'!$F$2:$F$9999,'HOURS&amp;CYCLES INPUT'!$C$2:$C$9999,'QUALIFIED EFH'!$C117,'HOURS&amp;CYCLES INPUT'!$D$2:$D$9999,'QUALIFIED EFH'!BH$4,'HOURS&amp;CYCLES INPUT'!$E$2:$E$9999,'QUALIFIED EFH'!BH$5))</f>
        <v>0</v>
      </c>
      <c r="BI117" s="476">
        <f>IF(BI$2&lt;&gt;"",IF($C117&lt;&gt;"TBA",BI$2/114,0),SUMIFS('HOURS&amp;CYCLES INPUT'!$F$2:$F$9999,'HOURS&amp;CYCLES INPUT'!$C$2:$C$9999,'QUALIFIED EFH'!$C117,'HOURS&amp;CYCLES INPUT'!$D$2:$D$9999,'QUALIFIED EFH'!BI$4,'HOURS&amp;CYCLES INPUT'!$E$2:$E$9999,'QUALIFIED EFH'!BI$5))</f>
        <v>0</v>
      </c>
      <c r="BJ117" s="476">
        <f>IF(BJ$2&lt;&gt;"",IF($C117&lt;&gt;"TBA",BJ$2/114,0),SUMIFS('HOURS&amp;CYCLES INPUT'!$F$2:$F$9999,'HOURS&amp;CYCLES INPUT'!$C$2:$C$9999,'QUALIFIED EFH'!$C117,'HOURS&amp;CYCLES INPUT'!$D$2:$D$9999,'QUALIFIED EFH'!BJ$4,'HOURS&amp;CYCLES INPUT'!$E$2:$E$9999,'QUALIFIED EFH'!BJ$5))</f>
        <v>0</v>
      </c>
      <c r="BK117" s="476">
        <f>IF(BK$2&lt;&gt;"",IF($C117&lt;&gt;"TBA",BK$2/114,0),SUMIFS('HOURS&amp;CYCLES INPUT'!$F$2:$F$9999,'HOURS&amp;CYCLES INPUT'!$C$2:$C$9999,'QUALIFIED EFH'!$C117,'HOURS&amp;CYCLES INPUT'!$D$2:$D$9999,'QUALIFIED EFH'!BK$4,'HOURS&amp;CYCLES INPUT'!$E$2:$E$9999,'QUALIFIED EFH'!BK$5))</f>
        <v>0</v>
      </c>
      <c r="BL117" s="476">
        <f>IF(BL$2&lt;&gt;"",IF($C117&lt;&gt;"TBA",BL$2/114,0),SUMIFS('HOURS&amp;CYCLES INPUT'!$F$2:$F$9999,'HOURS&amp;CYCLES INPUT'!$C$2:$C$9999,'QUALIFIED EFH'!$C117,'HOURS&amp;CYCLES INPUT'!$D$2:$D$9999,'QUALIFIED EFH'!BL$4,'HOURS&amp;CYCLES INPUT'!$E$2:$E$9999,'QUALIFIED EFH'!BL$5))</f>
        <v>0</v>
      </c>
      <c r="BM117" s="476">
        <f>IF(BM$2&lt;&gt;"",IF($C117&lt;&gt;"TBA",BM$2/114,0),SUMIFS('HOURS&amp;CYCLES INPUT'!$F$2:$F$9999,'HOURS&amp;CYCLES INPUT'!$C$2:$C$9999,'QUALIFIED EFH'!$C117,'HOURS&amp;CYCLES INPUT'!$D$2:$D$9999,'QUALIFIED EFH'!BM$4,'HOURS&amp;CYCLES INPUT'!$E$2:$E$9999,'QUALIFIED EFH'!BM$5))</f>
        <v>0</v>
      </c>
      <c r="BN117" s="476">
        <f>IF(BN$2&lt;&gt;"",IF($C117&lt;&gt;"TBA",BN$2/114,0),SUMIFS('HOURS&amp;CYCLES INPUT'!$F$2:$F$9999,'HOURS&amp;CYCLES INPUT'!$C$2:$C$9999,'QUALIFIED EFH'!$C117,'HOURS&amp;CYCLES INPUT'!$D$2:$D$9999,'QUALIFIED EFH'!BN$4,'HOURS&amp;CYCLES INPUT'!$E$2:$E$9999,'QUALIFIED EFH'!BN$5))</f>
        <v>0</v>
      </c>
      <c r="BO117" s="476">
        <f>IF(BO$2&lt;&gt;"",IF($C117&lt;&gt;"TBA",BO$2/114,0),SUMIFS('HOURS&amp;CYCLES INPUT'!$F$2:$F$9999,'HOURS&amp;CYCLES INPUT'!$C$2:$C$9999,'QUALIFIED EFH'!$C117,'HOURS&amp;CYCLES INPUT'!$D$2:$D$9999,'QUALIFIED EFH'!BO$4,'HOURS&amp;CYCLES INPUT'!$E$2:$E$9999,'QUALIFIED EFH'!BO$5))</f>
        <v>0</v>
      </c>
      <c r="BP117" s="476">
        <f>IF(BP$2&lt;&gt;"",IF($C117&lt;&gt;"TBA",BP$2/114,0),SUMIFS('HOURS&amp;CYCLES INPUT'!$F$2:$F$9999,'HOURS&amp;CYCLES INPUT'!$C$2:$C$9999,'QUALIFIED EFH'!$C117,'HOURS&amp;CYCLES INPUT'!$D$2:$D$9999,'QUALIFIED EFH'!BP$4,'HOURS&amp;CYCLES INPUT'!$E$2:$E$9999,'QUALIFIED EFH'!BP$5))</f>
        <v>0</v>
      </c>
      <c r="BQ117" s="476">
        <f>IF(BQ$2&lt;&gt;"",IF($C117&lt;&gt;"TBA",BQ$2/114,0),SUMIFS('HOURS&amp;CYCLES INPUT'!$F$2:$F$9999,'HOURS&amp;CYCLES INPUT'!$C$2:$C$9999,'QUALIFIED EFH'!$C117,'HOURS&amp;CYCLES INPUT'!$D$2:$D$9999,'QUALIFIED EFH'!BQ$4,'HOURS&amp;CYCLES INPUT'!$E$2:$E$9999,'QUALIFIED EFH'!BQ$5))</f>
        <v>0</v>
      </c>
      <c r="BR117" s="476">
        <f>IF(BR$2&lt;&gt;"",IF($C117&lt;&gt;"TBA",BR$2/114,0),SUMIFS('HOURS&amp;CYCLES INPUT'!$F$2:$F$9999,'HOURS&amp;CYCLES INPUT'!$C$2:$C$9999,'QUALIFIED EFH'!$C117,'HOURS&amp;CYCLES INPUT'!$D$2:$D$9999,'QUALIFIED EFH'!BR$4,'HOURS&amp;CYCLES INPUT'!$E$2:$E$9999,'QUALIFIED EFH'!BR$5))</f>
        <v>0</v>
      </c>
      <c r="BS117" s="476">
        <f>IF(BS$2&lt;&gt;"",IF($C117&lt;&gt;"TBA",BS$2/114,0),SUMIFS('HOURS&amp;CYCLES INPUT'!$F$2:$F$9999,'HOURS&amp;CYCLES INPUT'!$C$2:$C$9999,'QUALIFIED EFH'!$C117,'HOURS&amp;CYCLES INPUT'!$D$2:$D$9999,'QUALIFIED EFH'!BS$4,'HOURS&amp;CYCLES INPUT'!$E$2:$E$9999,'QUALIFIED EFH'!BS$5))</f>
        <v>0</v>
      </c>
      <c r="BT117" s="476">
        <f>IF(BT$2&lt;&gt;"",IF($C117&lt;&gt;"TBA",BT$2/114,0),SUMIFS('HOURS&amp;CYCLES INPUT'!$F$2:$F$9999,'HOURS&amp;CYCLES INPUT'!$C$2:$C$9999,'QUALIFIED EFH'!$C117,'HOURS&amp;CYCLES INPUT'!$D$2:$D$9999,'QUALIFIED EFH'!BT$4,'HOURS&amp;CYCLES INPUT'!$E$2:$E$9999,'QUALIFIED EFH'!BT$5))</f>
        <v>0</v>
      </c>
      <c r="BU117" s="476">
        <f>IF(BU$2&lt;&gt;"",IF($C117&lt;&gt;"TBA",BU$2/114,0),SUMIFS('HOURS&amp;CYCLES INPUT'!$F$2:$F$9999,'HOURS&amp;CYCLES INPUT'!$C$2:$C$9999,'QUALIFIED EFH'!$C117,'HOURS&amp;CYCLES INPUT'!$D$2:$D$9999,'QUALIFIED EFH'!BU$4,'HOURS&amp;CYCLES INPUT'!$E$2:$E$9999,'QUALIFIED EFH'!BU$5))</f>
        <v>0</v>
      </c>
      <c r="BV117" s="476">
        <f>IF(BV$2&lt;&gt;"",IF($C117&lt;&gt;"TBA",BV$2/114,0),SUMIFS('HOURS&amp;CYCLES INPUT'!$F$2:$F$9999,'HOURS&amp;CYCLES INPUT'!$C$2:$C$9999,'QUALIFIED EFH'!$C117,'HOURS&amp;CYCLES INPUT'!$D$2:$D$9999,'QUALIFIED EFH'!BV$4,'HOURS&amp;CYCLES INPUT'!$E$2:$E$9999,'QUALIFIED EFH'!BV$5))</f>
        <v>0</v>
      </c>
      <c r="BW117" s="476">
        <f>IF(BW$2&lt;&gt;"",IF($C117&lt;&gt;"TBA",BW$2/114,0),SUMIFS('HOURS&amp;CYCLES INPUT'!$F$2:$F$9999,'HOURS&amp;CYCLES INPUT'!$C$2:$C$9999,'QUALIFIED EFH'!$C117,'HOURS&amp;CYCLES INPUT'!$D$2:$D$9999,'QUALIFIED EFH'!BW$4,'HOURS&amp;CYCLES INPUT'!$E$2:$E$9999,'QUALIFIED EFH'!BW$5))</f>
        <v>0</v>
      </c>
      <c r="BX117" s="476">
        <f>IF(BX$2&lt;&gt;"",IF($C117&lt;&gt;"TBA",BX$2/114,0),SUMIFS('HOURS&amp;CYCLES INPUT'!$F$2:$F$9999,'HOURS&amp;CYCLES INPUT'!$C$2:$C$9999,'QUALIFIED EFH'!$C117,'HOURS&amp;CYCLES INPUT'!$D$2:$D$9999,'QUALIFIED EFH'!BX$4,'HOURS&amp;CYCLES INPUT'!$E$2:$E$9999,'QUALIFIED EFH'!BX$5))</f>
        <v>0.4</v>
      </c>
      <c r="BY117" s="476">
        <f>IF(BY$2&lt;&gt;"",IF($C117&lt;&gt;"TBA",BY$2/114,0),SUMIFS('HOURS&amp;CYCLES INPUT'!$F$2:$F$9999,'HOURS&amp;CYCLES INPUT'!$C$2:$C$9999,'QUALIFIED EFH'!$C117,'HOURS&amp;CYCLES INPUT'!$D$2:$D$9999,'QUALIFIED EFH'!BY$4,'HOURS&amp;CYCLES INPUT'!$E$2:$E$9999,'QUALIFIED EFH'!BY$5))</f>
        <v>0</v>
      </c>
      <c r="BZ117" s="476">
        <f>IF(BZ$2&lt;&gt;"",IF($C117&lt;&gt;"TBA",BZ$2/114,0),SUMIFS('HOURS&amp;CYCLES INPUT'!$F$2:$F$9999,'HOURS&amp;CYCLES INPUT'!$C$2:$C$9999,'QUALIFIED EFH'!$C117,'HOURS&amp;CYCLES INPUT'!$D$2:$D$9999,'QUALIFIED EFH'!BZ$4,'HOURS&amp;CYCLES INPUT'!$E$2:$E$9999,'QUALIFIED EFH'!BZ$5))</f>
        <v>3.32</v>
      </c>
      <c r="CA117" s="476">
        <f>IF(CA$2&lt;&gt;"",IF($C117&lt;&gt;"TBA",CA$2/114,0),SUMIFS('HOURS&amp;CYCLES INPUT'!$F$2:$F$9999,'HOURS&amp;CYCLES INPUT'!$C$2:$C$9999,'QUALIFIED EFH'!$C117,'HOURS&amp;CYCLES INPUT'!$D$2:$D$9999,'QUALIFIED EFH'!CA$4,'HOURS&amp;CYCLES INPUT'!$E$2:$E$9999,'QUALIFIED EFH'!CA$5))</f>
        <v>305.45</v>
      </c>
      <c r="CB117" s="476">
        <f>IF(CB$2&lt;&gt;"",IF($C117&lt;&gt;"TBA",CB$2/114,0),SUMIFS('HOURS&amp;CYCLES INPUT'!$F$2:$F$9999,'HOURS&amp;CYCLES INPUT'!$C$2:$C$9999,'QUALIFIED EFH'!$C117,'HOURS&amp;CYCLES INPUT'!$D$2:$D$9999,'QUALIFIED EFH'!CB$4,'HOURS&amp;CYCLES INPUT'!$E$2:$E$9999,'QUALIFIED EFH'!CB$5))</f>
        <v>335.37</v>
      </c>
      <c r="CC117" s="476">
        <f>IF(CC$2&lt;&gt;"",IF($C117&lt;&gt;"TBA",CC$2/114,0),SUMIFS('HOURS&amp;CYCLES INPUT'!$F$2:$F$9999,'HOURS&amp;CYCLES INPUT'!$C$2:$C$9999,'QUALIFIED EFH'!$C117,'HOURS&amp;CYCLES INPUT'!$D$2:$D$9999,'QUALIFIED EFH'!CC$4,'HOURS&amp;CYCLES INPUT'!$E$2:$E$9999,'QUALIFIED EFH'!CC$5))</f>
        <v>339.7</v>
      </c>
      <c r="CD117" s="476">
        <f>IF(CD$2&lt;&gt;"",IF($C117&lt;&gt;"TBA",CD$2/114,0),SUMIFS('HOURS&amp;CYCLES INPUT'!$F$2:$F$9999,'HOURS&amp;CYCLES INPUT'!$C$2:$C$9999,'QUALIFIED EFH'!$C117,'HOURS&amp;CYCLES INPUT'!$D$2:$D$9999,'QUALIFIED EFH'!CD$4,'HOURS&amp;CYCLES INPUT'!$E$2:$E$9999,'QUALIFIED EFH'!CD$5))</f>
        <v>369.19</v>
      </c>
      <c r="CE117" s="476">
        <f>IF(CE$2&lt;&gt;"",IF($C117&lt;&gt;"TBA",CE$2/114,0),SUMIFS('HOURS&amp;CYCLES INPUT'!$F$2:$F$9999,'HOURS&amp;CYCLES INPUT'!$C$2:$C$9999,'QUALIFIED EFH'!$C117,'HOURS&amp;CYCLES INPUT'!$D$2:$D$9999,'QUALIFIED EFH'!CE$4,'HOURS&amp;CYCLES INPUT'!$E$2:$E$9999,'QUALIFIED EFH'!CE$5))</f>
        <v>405.37</v>
      </c>
      <c r="CF117" s="476">
        <f>IF(CF$2&lt;&gt;"",IF($C117&lt;&gt;"TBA",CF$2/114,0),SUMIFS('HOURS&amp;CYCLES INPUT'!$F$2:$F$9999,'HOURS&amp;CYCLES INPUT'!$C$2:$C$9999,'QUALIFIED EFH'!$C117,'HOURS&amp;CYCLES INPUT'!$D$2:$D$9999,'QUALIFIED EFH'!CF$4,'HOURS&amp;CYCLES INPUT'!$E$2:$E$9999,'QUALIFIED EFH'!CF$5))</f>
        <v>327.85</v>
      </c>
      <c r="CG117" s="476">
        <f>IF(CG$2&lt;&gt;"",IF($C117&lt;&gt;"TBA",CG$2/114,0),SUMIFS('HOURS&amp;CYCLES INPUT'!$F$2:$F$9999,'HOURS&amp;CYCLES INPUT'!$C$2:$C$9999,'QUALIFIED EFH'!$C117,'HOURS&amp;CYCLES INPUT'!$D$2:$D$9999,'QUALIFIED EFH'!CG$4,'HOURS&amp;CYCLES INPUT'!$E$2:$E$9999,'QUALIFIED EFH'!CG$5))</f>
        <v>397.9</v>
      </c>
      <c r="CH117" s="476">
        <f>IF(CH$2&lt;&gt;"",IF($C117&lt;&gt;"TBA",CH$2/114,0),SUMIFS('HOURS&amp;CYCLES INPUT'!$F$2:$F$9999,'HOURS&amp;CYCLES INPUT'!$C$2:$C$9999,'QUALIFIED EFH'!$C117,'HOURS&amp;CYCLES INPUT'!$D$2:$D$9999,'QUALIFIED EFH'!CH$4,'HOURS&amp;CYCLES INPUT'!$E$2:$E$9999,'QUALIFIED EFH'!CH$5))</f>
        <v>150.52000000000001</v>
      </c>
      <c r="CI117" s="476">
        <f>IF(CI$2&lt;&gt;"",IF($C117&lt;&gt;"TBA",CI$2/114,0),SUMIFS('HOURS&amp;CYCLES INPUT'!$F$2:$F$9999,'HOURS&amp;CYCLES INPUT'!$C$2:$C$9999,'QUALIFIED EFH'!$C117,'HOURS&amp;CYCLES INPUT'!$D$2:$D$9999,'QUALIFIED EFH'!CI$4,'HOURS&amp;CYCLES INPUT'!$E$2:$E$9999,'QUALIFIED EFH'!CI$5))</f>
        <v>0</v>
      </c>
      <c r="CJ117" s="476">
        <f>IF(CJ$2&lt;&gt;"",IF($C117&lt;&gt;"TBA",CJ$2/114,0),SUMIFS('HOURS&amp;CYCLES INPUT'!$F$2:$F$9999,'HOURS&amp;CYCLES INPUT'!$C$2:$C$9999,'QUALIFIED EFH'!$C117,'HOURS&amp;CYCLES INPUT'!$D$2:$D$9999,'QUALIFIED EFH'!CJ$4,'HOURS&amp;CYCLES INPUT'!$E$2:$E$9999,'QUALIFIED EFH'!CJ$5))</f>
        <v>0</v>
      </c>
      <c r="CK117" s="476">
        <f>IF(CK$2&lt;&gt;"",IF($C117&lt;&gt;"TBA",CK$2/114,0),SUMIFS('HOURS&amp;CYCLES INPUT'!$F$2:$F$9999,'HOURS&amp;CYCLES INPUT'!$C$2:$C$9999,'QUALIFIED EFH'!$C117,'HOURS&amp;CYCLES INPUT'!$D$2:$D$9999,'QUALIFIED EFH'!CK$4,'HOURS&amp;CYCLES INPUT'!$E$2:$E$9999,'QUALIFIED EFH'!CK$5))</f>
        <v>0</v>
      </c>
      <c r="CL117" s="476">
        <f>IF(CL$2&lt;&gt;"",IF($C117&lt;&gt;"TBA",CL$2/114,0),SUMIFS('HOURS&amp;CYCLES INPUT'!$F$2:$F$9999,'HOURS&amp;CYCLES INPUT'!$C$2:$C$9999,'QUALIFIED EFH'!$C117,'HOURS&amp;CYCLES INPUT'!$D$2:$D$9999,'QUALIFIED EFH'!CL$4,'HOURS&amp;CYCLES INPUT'!$E$2:$E$9999,'QUALIFIED EFH'!CL$5))</f>
        <v>0</v>
      </c>
      <c r="CM117" s="476">
        <f>IF(CM$2&lt;&gt;"",IF($C117&lt;&gt;"TBA",CM$2/114,0),SUMIFS('HOURS&amp;CYCLES INPUT'!$F$2:$F$9999,'HOURS&amp;CYCLES INPUT'!$C$2:$C$9999,'QUALIFIED EFH'!$C117,'HOURS&amp;CYCLES INPUT'!$D$2:$D$9999,'QUALIFIED EFH'!CM$4,'HOURS&amp;CYCLES INPUT'!$E$2:$E$9999,'QUALIFIED EFH'!CM$5))</f>
        <v>0</v>
      </c>
      <c r="CN117" s="476">
        <f>IF(CN$2&lt;&gt;"",IF($C117&lt;&gt;"TBA",CN$2/114,0),SUMIFS('HOURS&amp;CYCLES INPUT'!$F$2:$F$9999,'HOURS&amp;CYCLES INPUT'!$C$2:$C$9999,'QUALIFIED EFH'!$C117,'HOURS&amp;CYCLES INPUT'!$D$2:$D$9999,'QUALIFIED EFH'!CN$4,'HOURS&amp;CYCLES INPUT'!$E$2:$E$9999,'QUALIFIED EFH'!CN$5))</f>
        <v>74.17</v>
      </c>
      <c r="CO117" s="476">
        <f>IF(CO$2&lt;&gt;"",IF($C117&lt;&gt;"TBA",CO$2/114,0),SUMIFS('HOURS&amp;CYCLES INPUT'!$F$2:$F$9999,'HOURS&amp;CYCLES INPUT'!$C$2:$C$9999,'QUALIFIED EFH'!$C117,'HOURS&amp;CYCLES INPUT'!$D$2:$D$9999,'QUALIFIED EFH'!CO$4,'HOURS&amp;CYCLES INPUT'!$E$2:$E$9999,'QUALIFIED EFH'!CO$5))</f>
        <v>394.21</v>
      </c>
      <c r="CP117" s="476">
        <f>IF(CP$2&lt;&gt;"",IF($C117&lt;&gt;"TBA",CP$2/114,0),SUMIFS('HOURS&amp;CYCLES INPUT'!$F$2:$F$9999,'HOURS&amp;CYCLES INPUT'!$C$2:$C$9999,'QUALIFIED EFH'!$C117,'HOURS&amp;CYCLES INPUT'!$D$2:$D$9999,'QUALIFIED EFH'!CP$4,'HOURS&amp;CYCLES INPUT'!$E$2:$E$9999,'QUALIFIED EFH'!CP$5))</f>
        <v>342.37</v>
      </c>
      <c r="CQ117" s="476">
        <f>IF(CQ$2&lt;&gt;"",IF($C117&lt;&gt;"TBA",CQ$2/114,0),SUMIFS('HOURS&amp;CYCLES INPUT'!$F$2:$F$9999,'HOURS&amp;CYCLES INPUT'!$C$2:$C$9999,'QUALIFIED EFH'!$C117,'HOURS&amp;CYCLES INPUT'!$D$2:$D$9999,'QUALIFIED EFH'!CQ$4,'HOURS&amp;CYCLES INPUT'!$E$2:$E$9999,'QUALIFIED EFH'!CQ$5))</f>
        <v>389.12</v>
      </c>
      <c r="CR117" s="476">
        <f>IF(CR$2&lt;&gt;"",IF($C117&lt;&gt;"TBA",CR$2/114,0),SUMIFS('HOURS&amp;CYCLES INPUT'!$F$2:$F$9999,'HOURS&amp;CYCLES INPUT'!$C$2:$C$9999,'QUALIFIED EFH'!$C117,'HOURS&amp;CYCLES INPUT'!$D$2:$D$9999,'QUALIFIED EFH'!CR$4,'HOURS&amp;CYCLES INPUT'!$E$2:$E$9999,'QUALIFIED EFH'!CR$5))</f>
        <v>403.46</v>
      </c>
      <c r="CS117" s="476">
        <f>IF(CS$2&lt;&gt;"",IF($C117&lt;&gt;"TBA",CS$2/114,0),SUMIFS('HOURS&amp;CYCLES INPUT'!$F$2:$F$9999,'HOURS&amp;CYCLES INPUT'!$C$2:$C$9999,'QUALIFIED EFH'!$C117,'HOURS&amp;CYCLES INPUT'!$D$2:$D$9999,'QUALIFIED EFH'!CS$4,'HOURS&amp;CYCLES INPUT'!$E$2:$E$9999,'QUALIFIED EFH'!CS$5))</f>
        <v>412.63</v>
      </c>
      <c r="CT117" s="476">
        <f>IF(CT$2&lt;&gt;"",IF($C117&lt;&gt;"TBA",CT$2/114,0),SUMIFS('HOURS&amp;CYCLES INPUT'!$F$2:$F$9999,'HOURS&amp;CYCLES INPUT'!$C$2:$C$9999,'QUALIFIED EFH'!$C117,'HOURS&amp;CYCLES INPUT'!$D$2:$D$9999,'QUALIFIED EFH'!CT$4,'HOURS&amp;CYCLES INPUT'!$E$2:$E$9999,'QUALIFIED EFH'!CT$5))</f>
        <v>326.32</v>
      </c>
      <c r="CU117" s="476">
        <f>IF(CU$2&lt;&gt;"",IF($C117&lt;&gt;"TBA",CU$2/114,0),SUMIFS('HOURS&amp;CYCLES INPUT'!$F$2:$F$9999,'HOURS&amp;CYCLES INPUT'!$C$2:$C$9999,'QUALIFIED EFH'!$C117,'HOURS&amp;CYCLES INPUT'!$D$2:$D$9999,'QUALIFIED EFH'!CU$4,'HOURS&amp;CYCLES INPUT'!$E$2:$E$9999,'QUALIFIED EFH'!CU$5))</f>
        <v>348.37</v>
      </c>
      <c r="CV117" s="476">
        <f>IF(CV$2&lt;&gt;"",IF($C117&lt;&gt;"TBA",CV$2/114,0),SUMIFS('HOURS&amp;CYCLES INPUT'!$F$2:$F$9999,'HOURS&amp;CYCLES INPUT'!$C$2:$C$9999,'QUALIFIED EFH'!$C117,'HOURS&amp;CYCLES INPUT'!$D$2:$D$9999,'QUALIFIED EFH'!CV$4,'HOURS&amp;CYCLES INPUT'!$E$2:$E$9999,'QUALIFIED EFH'!CV$5))</f>
        <v>302.72000000000003</v>
      </c>
      <c r="CW117" s="476">
        <f>IF(CW$2&lt;&gt;"",IF($C117&lt;&gt;"TBA",CW$2/114,0),SUMIFS('HOURS&amp;CYCLES INPUT'!$F$2:$F$9999,'HOURS&amp;CYCLES INPUT'!$C$2:$C$9999,'QUALIFIED EFH'!$C117,'HOURS&amp;CYCLES INPUT'!$D$2:$D$9999,'QUALIFIED EFH'!CW$4,'HOURS&amp;CYCLES INPUT'!$E$2:$E$9999,'QUALIFIED EFH'!CW$5))</f>
        <v>0</v>
      </c>
      <c r="CX117" s="476">
        <f>IF(CX$2&lt;&gt;"",IF($C117&lt;&gt;"TBA",CX$2/114,0),SUMIFS('HOURS&amp;CYCLES INPUT'!$F$2:$F$9999,'HOURS&amp;CYCLES INPUT'!$C$2:$C$9999,'QUALIFIED EFH'!$C117,'HOURS&amp;CYCLES INPUT'!$D$2:$D$9999,'QUALIFIED EFH'!CX$4,'HOURS&amp;CYCLES INPUT'!$E$2:$E$9999,'QUALIFIED EFH'!CX$5))</f>
        <v>0</v>
      </c>
      <c r="CY117" s="476">
        <f>IF(CY$2&lt;&gt;"",IF($C117&lt;&gt;"TBA",CY$2/114,0),SUMIFS('HOURS&amp;CYCLES INPUT'!$F$2:$F$9999,'HOURS&amp;CYCLES INPUT'!$C$2:$C$9999,'QUALIFIED EFH'!$C117,'HOURS&amp;CYCLES INPUT'!$D$2:$D$9999,'QUALIFIED EFH'!CY$4,'HOURS&amp;CYCLES INPUT'!$E$2:$E$9999,'QUALIFIED EFH'!CY$5))</f>
        <v>0</v>
      </c>
      <c r="CZ117" s="476">
        <f>IF(CZ$2&lt;&gt;"",IF($C117&lt;&gt;"TBA",CZ$2/114,0),SUMIFS('HOURS&amp;CYCLES INPUT'!$F$2:$F$9999,'HOURS&amp;CYCLES INPUT'!$C$2:$C$9999,'QUALIFIED EFH'!$C117,'HOURS&amp;CYCLES INPUT'!$D$2:$D$9999,'QUALIFIED EFH'!CZ$4,'HOURS&amp;CYCLES INPUT'!$E$2:$E$9999,'QUALIFIED EFH'!CZ$5))</f>
        <v>0</v>
      </c>
      <c r="DA117" s="476">
        <f>IF(DA$2&lt;&gt;"",IF($C117&lt;&gt;"TBA",DA$2/114,0),SUMIFS('HOURS&amp;CYCLES INPUT'!$F$2:$F$9999,'HOURS&amp;CYCLES INPUT'!$C$2:$C$9999,'QUALIFIED EFH'!$C117,'HOURS&amp;CYCLES INPUT'!$D$2:$D$9999,'QUALIFIED EFH'!DA$4,'HOURS&amp;CYCLES INPUT'!$E$2:$E$9999,'QUALIFIED EFH'!DA$5))</f>
        <v>0</v>
      </c>
      <c r="DB117" s="476">
        <f>IF(DB$2&lt;&gt;"",IF($C117&lt;&gt;"TBA",DB$2/114,0),SUMIFS('HOURS&amp;CYCLES INPUT'!$F$2:$F$9999,'HOURS&amp;CYCLES INPUT'!$C$2:$C$9999,'QUALIFIED EFH'!$C117,'HOURS&amp;CYCLES INPUT'!$D$2:$D$9999,'QUALIFIED EFH'!DB$4,'HOURS&amp;CYCLES INPUT'!$E$2:$E$9999,'QUALIFIED EFH'!DB$5))</f>
        <v>0</v>
      </c>
      <c r="DC117" s="476">
        <f>IF(DC$2&lt;&gt;"",IF($C117&lt;&gt;"TBA",DC$2/114,0),SUMIFS('HOURS&amp;CYCLES INPUT'!$F$2:$F$9999,'HOURS&amp;CYCLES INPUT'!$C$2:$C$9999,'QUALIFIED EFH'!$C117,'HOURS&amp;CYCLES INPUT'!$D$2:$D$9999,'QUALIFIED EFH'!DC$4,'HOURS&amp;CYCLES INPUT'!$E$2:$E$9999,'QUALIFIED EFH'!DC$5))</f>
        <v>0</v>
      </c>
      <c r="DD117" s="476">
        <f>IF(DD$2&lt;&gt;"",IF($C117&lt;&gt;"TBA",DD$2/114,0),SUMIFS('HOURS&amp;CYCLES INPUT'!$F$2:$F$9999,'HOURS&amp;CYCLES INPUT'!$C$2:$C$9999,'QUALIFIED EFH'!$C117,'HOURS&amp;CYCLES INPUT'!$D$2:$D$9999,'QUALIFIED EFH'!DD$4,'HOURS&amp;CYCLES INPUT'!$E$2:$E$9999,'QUALIFIED EFH'!DD$5))</f>
        <v>0</v>
      </c>
      <c r="DE117" s="476">
        <f>IF(DE$2&lt;&gt;"",IF($C117&lt;&gt;"TBA",DE$2/114,0),SUMIFS('HOURS&amp;CYCLES INPUT'!$F$2:$F$9999,'HOURS&amp;CYCLES INPUT'!$C$2:$C$9999,'QUALIFIED EFH'!$C117,'HOURS&amp;CYCLES INPUT'!$D$2:$D$9999,'QUALIFIED EFH'!DE$4,'HOURS&amp;CYCLES INPUT'!$E$2:$E$9999,'QUALIFIED EFH'!DE$5))</f>
        <v>0</v>
      </c>
      <c r="DF117" s="476">
        <f>IF(DF$2&lt;&gt;"",IF($C117&lt;&gt;"TBA",DF$2/114,0),SUMIFS('HOURS&amp;CYCLES INPUT'!$F$2:$F$9999,'HOURS&amp;CYCLES INPUT'!$C$2:$C$9999,'QUALIFIED EFH'!$C117,'HOURS&amp;CYCLES INPUT'!$D$2:$D$9999,'QUALIFIED EFH'!DF$4,'HOURS&amp;CYCLES INPUT'!$E$2:$E$9999,'QUALIFIED EFH'!DF$5))</f>
        <v>89.13</v>
      </c>
      <c r="DG117" s="476">
        <f>IF(DG$2&lt;&gt;"",IF($C117&lt;&gt;"TBA",DG$2/114,0),SUMIFS('HOURS&amp;CYCLES INPUT'!$F$2:$F$9999,'HOURS&amp;CYCLES INPUT'!$C$2:$C$9999,'QUALIFIED EFH'!$C117,'HOURS&amp;CYCLES INPUT'!$D$2:$D$9999,'QUALIFIED EFH'!DG$4,'HOURS&amp;CYCLES INPUT'!$E$2:$E$9999,'QUALIFIED EFH'!DG$5))</f>
        <v>449.82</v>
      </c>
      <c r="DH117" s="476">
        <f>IF(DH$2&lt;&gt;"",IF($C117&lt;&gt;"TBA",DH$2/114,0),SUMIFS('HOURS&amp;CYCLES INPUT'!$F$2:$F$9999,'HOURS&amp;CYCLES INPUT'!$C$2:$C$9999,'QUALIFIED EFH'!$C117,'HOURS&amp;CYCLES INPUT'!$D$2:$D$9999,'QUALIFIED EFH'!DH$4,'HOURS&amp;CYCLES INPUT'!$E$2:$E$9999,'QUALIFIED EFH'!DH$5))</f>
        <v>0</v>
      </c>
      <c r="DI117" s="476">
        <f>IF(DI$2&lt;&gt;"",IF($C117&lt;&gt;"TBA",DI$2/114,0),SUMIFS('HOURS&amp;CYCLES INPUT'!$F$2:$F$9999,'HOURS&amp;CYCLES INPUT'!$C$2:$C$9999,'QUALIFIED EFH'!$C117,'HOURS&amp;CYCLES INPUT'!$D$2:$D$9999,'QUALIFIED EFH'!DI$4,'HOURS&amp;CYCLES INPUT'!$E$2:$E$9999,'QUALIFIED EFH'!DI$5))</f>
        <v>0</v>
      </c>
      <c r="DJ117" s="476">
        <f>IF(DJ$2&lt;&gt;"",IF($C117&lt;&gt;"TBA",DJ$2/114,0),SUMIFS('HOURS&amp;CYCLES INPUT'!$F$2:$F$9999,'HOURS&amp;CYCLES INPUT'!$C$2:$C$9999,'QUALIFIED EFH'!$C117,'HOURS&amp;CYCLES INPUT'!$D$2:$D$9999,'QUALIFIED EFH'!DJ$4,'HOURS&amp;CYCLES INPUT'!$E$2:$E$9999,'QUALIFIED EFH'!DJ$5))</f>
        <v>0</v>
      </c>
      <c r="DK117" s="476">
        <f>IF(DK$2&lt;&gt;"",IF($C117&lt;&gt;"TBA",DK$2/114,0),SUMIFS('HOURS&amp;CYCLES INPUT'!$F$2:$F$9999,'HOURS&amp;CYCLES INPUT'!$C$2:$C$9999,'QUALIFIED EFH'!$C117,'HOURS&amp;CYCLES INPUT'!$D$2:$D$9999,'QUALIFIED EFH'!DK$4,'HOURS&amp;CYCLES INPUT'!$E$2:$E$9999,'QUALIFIED EFH'!DK$5))</f>
        <v>0</v>
      </c>
      <c r="DL117" s="476">
        <f>IF(DL$2&lt;&gt;"",IF($C117&lt;&gt;"TBA",DL$2/114,0),SUMIFS('HOURS&amp;CYCLES INPUT'!$F$2:$F$9999,'HOURS&amp;CYCLES INPUT'!$C$2:$C$9999,'QUALIFIED EFH'!$C117,'HOURS&amp;CYCLES INPUT'!$D$2:$D$9999,'QUALIFIED EFH'!DL$4,'HOURS&amp;CYCLES INPUT'!$E$2:$E$9999,'QUALIFIED EFH'!DL$5))</f>
        <v>0</v>
      </c>
      <c r="DM117" s="476">
        <f>IF(DM$2&lt;&gt;"",IF($C117&lt;&gt;"TBA",DM$2/114,0),SUMIFS('HOURS&amp;CYCLES INPUT'!$F$2:$F$9999,'HOURS&amp;CYCLES INPUT'!$C$2:$C$9999,'QUALIFIED EFH'!$C117,'HOURS&amp;CYCLES INPUT'!$D$2:$D$9999,'QUALIFIED EFH'!DM$4,'HOURS&amp;CYCLES INPUT'!$E$2:$E$9999,'QUALIFIED EFH'!DM$5))</f>
        <v>0</v>
      </c>
      <c r="DN117" s="476">
        <f>IF(DN$2&lt;&gt;"",IF($C117&lt;&gt;"TBA",DN$2/114,0),SUMIFS('HOURS&amp;CYCLES INPUT'!$F$2:$F$9999,'HOURS&amp;CYCLES INPUT'!$C$2:$C$9999,'QUALIFIED EFH'!$C117,'HOURS&amp;CYCLES INPUT'!$D$2:$D$9999,'QUALIFIED EFH'!DN$4,'HOURS&amp;CYCLES INPUT'!$E$2:$E$9999,'QUALIFIED EFH'!DN$5))</f>
        <v>0</v>
      </c>
      <c r="DO117" s="476">
        <f>IF(DO$2&lt;&gt;"",IF($C117&lt;&gt;"TBA",DO$2/114,0),SUMIFS('HOURS&amp;CYCLES INPUT'!$F$2:$F$9999,'HOURS&amp;CYCLES INPUT'!$C$2:$C$9999,'QUALIFIED EFH'!$C117,'HOURS&amp;CYCLES INPUT'!$D$2:$D$9999,'QUALIFIED EFH'!DO$4,'HOURS&amp;CYCLES INPUT'!$E$2:$E$9999,'QUALIFIED EFH'!DO$5))</f>
        <v>0</v>
      </c>
      <c r="DP117" s="476">
        <f>IF(DP$2&lt;&gt;"",IF($C117&lt;&gt;"TBA",DP$2/114,0),SUMIFS('HOURS&amp;CYCLES INPUT'!$F$2:$F$9999,'HOURS&amp;CYCLES INPUT'!$C$2:$C$9999,'QUALIFIED EFH'!$C117,'HOURS&amp;CYCLES INPUT'!$D$2:$D$9999,'QUALIFIED EFH'!DP$4,'HOURS&amp;CYCLES INPUT'!$E$2:$E$9999,'QUALIFIED EFH'!DP$5))</f>
        <v>0</v>
      </c>
      <c r="DQ117" s="476">
        <f>IF(DQ$2&lt;&gt;"",IF($C117&lt;&gt;"TBA",DQ$2/114,0),SUMIFS('HOURS&amp;CYCLES INPUT'!$F$2:$F$9999,'HOURS&amp;CYCLES INPUT'!$C$2:$C$9999,'QUALIFIED EFH'!$C117,'HOURS&amp;CYCLES INPUT'!$D$2:$D$9999,'QUALIFIED EFH'!DQ$4,'HOURS&amp;CYCLES INPUT'!$E$2:$E$9999,'QUALIFIED EFH'!DQ$5))</f>
        <v>0</v>
      </c>
      <c r="DR117" s="476">
        <f>IF(DR$2&lt;&gt;"",IF($C117&lt;&gt;"TBA",DR$2/114,0),SUMIFS('HOURS&amp;CYCLES INPUT'!$F$2:$F$9999,'HOURS&amp;CYCLES INPUT'!$C$2:$C$9999,'QUALIFIED EFH'!$C117,'HOURS&amp;CYCLES INPUT'!$D$2:$D$9999,'QUALIFIED EFH'!DR$4,'HOURS&amp;CYCLES INPUT'!$E$2:$E$9999,'QUALIFIED EFH'!DR$5))</f>
        <v>0</v>
      </c>
      <c r="DS117" s="476">
        <f>IF(DS$2&lt;&gt;"",IF($C117&lt;&gt;"TBA",DS$2/114,0),SUMIFS('HOURS&amp;CYCLES INPUT'!$F$2:$F$9999,'HOURS&amp;CYCLES INPUT'!$C$2:$C$9999,'QUALIFIED EFH'!$C117,'HOURS&amp;CYCLES INPUT'!$D$2:$D$9999,'QUALIFIED EFH'!DS$4,'HOURS&amp;CYCLES INPUT'!$E$2:$E$9999,'QUALIFIED EFH'!DS$5))</f>
        <v>0</v>
      </c>
      <c r="DT117" s="476">
        <f>IF(DT$2&lt;&gt;"",IF($C117&lt;&gt;"TBA",DT$2/114,0),SUMIFS('HOURS&amp;CYCLES INPUT'!$F$2:$F$9999,'HOURS&amp;CYCLES INPUT'!$C$2:$C$9999,'QUALIFIED EFH'!$C117,'HOURS&amp;CYCLES INPUT'!$D$2:$D$9999,'QUALIFIED EFH'!DT$4,'HOURS&amp;CYCLES INPUT'!$E$2:$E$9999,'QUALIFIED EFH'!DT$5))</f>
        <v>0</v>
      </c>
      <c r="DU117" s="476">
        <f>IF(DU$2&lt;&gt;"",IF($C117&lt;&gt;"TBA",DU$2/114,0),SUMIFS('HOURS&amp;CYCLES INPUT'!$F$2:$F$9999,'HOURS&amp;CYCLES INPUT'!$C$2:$C$9999,'QUALIFIED EFH'!$C117,'HOURS&amp;CYCLES INPUT'!$D$2:$D$9999,'QUALIFIED EFH'!DU$4,'HOURS&amp;CYCLES INPUT'!$E$2:$E$9999,'QUALIFIED EFH'!DU$5))</f>
        <v>0</v>
      </c>
      <c r="DV117" s="476">
        <f>IF(DV$2&lt;&gt;"",IF($C117&lt;&gt;"TBA",DV$2/114,0),SUMIFS('HOURS&amp;CYCLES INPUT'!$F$2:$F$9999,'HOURS&amp;CYCLES INPUT'!$C$2:$C$9999,'QUALIFIED EFH'!$C117,'HOURS&amp;CYCLES INPUT'!$D$2:$D$9999,'QUALIFIED EFH'!DV$4,'HOURS&amp;CYCLES INPUT'!$E$2:$E$9999,'QUALIFIED EFH'!DV$5))</f>
        <v>0</v>
      </c>
      <c r="DW117" s="476">
        <f>IF(DW$2&lt;&gt;"",IF($C117&lt;&gt;"TBA",DW$2/114,0),SUMIFS('HOURS&amp;CYCLES INPUT'!$F$2:$F$9999,'HOURS&amp;CYCLES INPUT'!$C$2:$C$9999,'QUALIFIED EFH'!$C117,'HOURS&amp;CYCLES INPUT'!$D$2:$D$9999,'QUALIFIED EFH'!DW$4,'HOURS&amp;CYCLES INPUT'!$E$2:$E$9999,'QUALIFIED EFH'!DW$5))</f>
        <v>0</v>
      </c>
      <c r="DX117" s="476">
        <f>IF(DX$2&lt;&gt;"",IF($C117&lt;&gt;"TBA",DX$2/114,0),SUMIFS('HOURS&amp;CYCLES INPUT'!$F$2:$F$9999,'HOURS&amp;CYCLES INPUT'!$C$2:$C$9999,'QUALIFIED EFH'!$C117,'HOURS&amp;CYCLES INPUT'!$D$2:$D$9999,'QUALIFIED EFH'!DX$4,'HOURS&amp;CYCLES INPUT'!$E$2:$E$9999,'QUALIFIED EFH'!DX$5))</f>
        <v>0</v>
      </c>
      <c r="DY117" s="476">
        <f>IF(DY$2&lt;&gt;"",IF($C117&lt;&gt;"TBA",DY$2/114,0),SUMIFS('HOURS&amp;CYCLES INPUT'!$F$2:$F$9999,'HOURS&amp;CYCLES INPUT'!$C$2:$C$9999,'QUALIFIED EFH'!$C117,'HOURS&amp;CYCLES INPUT'!$D$2:$D$9999,'QUALIFIED EFH'!DY$4,'HOURS&amp;CYCLES INPUT'!$E$2:$E$9999,'QUALIFIED EFH'!DY$5))</f>
        <v>0</v>
      </c>
      <c r="DZ117" s="476">
        <f>IF(DZ$2&lt;&gt;"",IF($C117&lt;&gt;"TBA",DZ$2/114,0),SUMIFS('HOURS&amp;CYCLES INPUT'!$F$2:$F$9999,'HOURS&amp;CYCLES INPUT'!$C$2:$C$9999,'QUALIFIED EFH'!$C117,'HOURS&amp;CYCLES INPUT'!$D$2:$D$9999,'QUALIFIED EFH'!DZ$4,'HOURS&amp;CYCLES INPUT'!$E$2:$E$9999,'QUALIFIED EFH'!DZ$5))</f>
        <v>0</v>
      </c>
      <c r="EA117" s="476">
        <f>IF(EA$2&lt;&gt;"",IF($C117&lt;&gt;"TBA",EA$2/114,0),SUMIFS('HOURS&amp;CYCLES INPUT'!$F$2:$F$9999,'HOURS&amp;CYCLES INPUT'!$C$2:$C$9999,'QUALIFIED EFH'!$C117,'HOURS&amp;CYCLES INPUT'!$D$2:$D$9999,'QUALIFIED EFH'!EA$4,'HOURS&amp;CYCLES INPUT'!$E$2:$E$9999,'QUALIFIED EFH'!EA$5))</f>
        <v>0</v>
      </c>
      <c r="EB117" s="476">
        <f>IF(EB$2&lt;&gt;"",IF($C117&lt;&gt;"TBA",EB$2/114,0),SUMIFS('HOURS&amp;CYCLES INPUT'!$F$2:$F$9999,'HOURS&amp;CYCLES INPUT'!$C$2:$C$9999,'QUALIFIED EFH'!$C117,'HOURS&amp;CYCLES INPUT'!$D$2:$D$9999,'QUALIFIED EFH'!EB$4,'HOURS&amp;CYCLES INPUT'!$E$2:$E$9999,'QUALIFIED EFH'!EB$5))</f>
        <v>0</v>
      </c>
      <c r="EC117" s="476">
        <f>IF(EC$2&lt;&gt;"",IF($C117&lt;&gt;"TBA",EC$2/114,0),SUMIFS('HOURS&amp;CYCLES INPUT'!$F$2:$F$9999,'HOURS&amp;CYCLES INPUT'!$C$2:$C$9999,'QUALIFIED EFH'!$C117,'HOURS&amp;CYCLES INPUT'!$D$2:$D$9999,'QUALIFIED EFH'!EC$4,'HOURS&amp;CYCLES INPUT'!$E$2:$E$9999,'QUALIFIED EFH'!EC$5))</f>
        <v>0</v>
      </c>
      <c r="ED117" s="476">
        <f>IF(ED$2&lt;&gt;"",IF($C117&lt;&gt;"TBA",ED$2/114,0),SUMIFS('HOURS&amp;CYCLES INPUT'!$F$2:$F$9999,'HOURS&amp;CYCLES INPUT'!$C$2:$C$9999,'QUALIFIED EFH'!$C117,'HOURS&amp;CYCLES INPUT'!$D$2:$D$9999,'QUALIFIED EFH'!ED$4,'HOURS&amp;CYCLES INPUT'!$E$2:$E$9999,'QUALIFIED EFH'!ED$5))</f>
        <v>0</v>
      </c>
      <c r="EE117" s="476">
        <f>IF(EE$2&lt;&gt;"",IF($C117&lt;&gt;"TBA",EE$2/114,0),SUMIFS('HOURS&amp;CYCLES INPUT'!$F$2:$F$9999,'HOURS&amp;CYCLES INPUT'!$C$2:$C$9999,'QUALIFIED EFH'!$C117,'HOURS&amp;CYCLES INPUT'!$D$2:$D$9999,'QUALIFIED EFH'!EE$4,'HOURS&amp;CYCLES INPUT'!$E$2:$E$9999,'QUALIFIED EFH'!EE$5))</f>
        <v>0</v>
      </c>
      <c r="EF117" s="476">
        <f>IF(EF$2&lt;&gt;"",IF($C117&lt;&gt;"TBA",EF$2/114,0),SUMIFS('HOURS&amp;CYCLES INPUT'!$F$2:$F$9999,'HOURS&amp;CYCLES INPUT'!$C$2:$C$9999,'QUALIFIED EFH'!$C117,'HOURS&amp;CYCLES INPUT'!$D$2:$D$9999,'QUALIFIED EFH'!EF$4,'HOURS&amp;CYCLES INPUT'!$E$2:$E$9999,'QUALIFIED EFH'!EF$5))</f>
        <v>0</v>
      </c>
      <c r="EG117" s="476">
        <f>IF(EG$2&lt;&gt;"",IF($C117&lt;&gt;"TBA",EG$2/114,0),SUMIFS('HOURS&amp;CYCLES INPUT'!$F$2:$F$9999,'HOURS&amp;CYCLES INPUT'!$C$2:$C$9999,'QUALIFIED EFH'!$C117,'HOURS&amp;CYCLES INPUT'!$D$2:$D$9999,'QUALIFIED EFH'!EG$4,'HOURS&amp;CYCLES INPUT'!$E$2:$E$9999,'QUALIFIED EFH'!EG$5))</f>
        <v>0</v>
      </c>
      <c r="EH117" s="476">
        <f>IF(EH$2&lt;&gt;"",IF($C117&lt;&gt;"TBA",EH$2/114,0),SUMIFS('HOURS&amp;CYCLES INPUT'!$F$2:$F$9999,'HOURS&amp;CYCLES INPUT'!$C$2:$C$9999,'QUALIFIED EFH'!$C117,'HOURS&amp;CYCLES INPUT'!$D$2:$D$9999,'QUALIFIED EFH'!EH$4,'HOURS&amp;CYCLES INPUT'!$E$2:$E$9999,'QUALIFIED EFH'!EH$5))</f>
        <v>0</v>
      </c>
      <c r="EI117" s="476">
        <f>IF(EI$2&lt;&gt;"",IF($C117&lt;&gt;"TBA",EI$2/114,0),SUMIFS('HOURS&amp;CYCLES INPUT'!$F$2:$F$9999,'HOURS&amp;CYCLES INPUT'!$C$2:$C$9999,'QUALIFIED EFH'!$C117,'HOURS&amp;CYCLES INPUT'!$D$2:$D$9999,'QUALIFIED EFH'!EI$4,'HOURS&amp;CYCLES INPUT'!$E$2:$E$9999,'QUALIFIED EFH'!EI$5))</f>
        <v>0</v>
      </c>
      <c r="EJ117" s="476">
        <f>IF(EJ$2&lt;&gt;"",IF($C117&lt;&gt;"TBA",EJ$2/114,0),SUMIFS('HOURS&amp;CYCLES INPUT'!$F$2:$F$9999,'HOURS&amp;CYCLES INPUT'!$C$2:$C$9999,'QUALIFIED EFH'!$C117,'HOURS&amp;CYCLES INPUT'!$D$2:$D$9999,'QUALIFIED EFH'!EJ$4,'HOURS&amp;CYCLES INPUT'!$E$2:$E$9999,'QUALIFIED EFH'!EJ$5))</f>
        <v>0</v>
      </c>
      <c r="EK117" s="476">
        <f>IF(EK$2&lt;&gt;"",IF($C117&lt;&gt;"TBA",EK$2/114,0),SUMIFS('HOURS&amp;CYCLES INPUT'!$F$2:$F$9999,'HOURS&amp;CYCLES INPUT'!$C$2:$C$9999,'QUALIFIED EFH'!$C117,'HOURS&amp;CYCLES INPUT'!$D$2:$D$9999,'QUALIFIED EFH'!EK$4,'HOURS&amp;CYCLES INPUT'!$E$2:$E$9999,'QUALIFIED EFH'!EK$5))</f>
        <v>0</v>
      </c>
      <c r="EL117" s="476">
        <f>IF(EL$2&lt;&gt;"",IF($C117&lt;&gt;"TBA",EL$2/114,0),SUMIFS('HOURS&amp;CYCLES INPUT'!$F$2:$F$9999,'HOURS&amp;CYCLES INPUT'!$C$2:$C$9999,'QUALIFIED EFH'!$C117,'HOURS&amp;CYCLES INPUT'!$D$2:$D$9999,'QUALIFIED EFH'!EL$4,'HOURS&amp;CYCLES INPUT'!$E$2:$E$9999,'QUALIFIED EFH'!EL$5))</f>
        <v>0</v>
      </c>
      <c r="EM117" s="476">
        <f>IF(EM$2&lt;&gt;"",IF($C117&lt;&gt;"TBA",EM$2/114,0),SUMIFS('HOURS&amp;CYCLES INPUT'!$F$2:$F$9999,'HOURS&amp;CYCLES INPUT'!$C$2:$C$9999,'QUALIFIED EFH'!$C117,'HOURS&amp;CYCLES INPUT'!$D$2:$D$9999,'QUALIFIED EFH'!EM$4,'HOURS&amp;CYCLES INPUT'!$E$2:$E$9999,'QUALIFIED EFH'!EM$5))</f>
        <v>0</v>
      </c>
      <c r="EN117" s="476">
        <f>IF(EN$2&lt;&gt;"",IF($C117&lt;&gt;"TBA",EN$2/114,0),SUMIFS('HOURS&amp;CYCLES INPUT'!$F$2:$F$9999,'HOURS&amp;CYCLES INPUT'!$C$2:$C$9999,'QUALIFIED EFH'!$C117,'HOURS&amp;CYCLES INPUT'!$D$2:$D$9999,'QUALIFIED EFH'!EN$4,'HOURS&amp;CYCLES INPUT'!$E$2:$E$9999,'QUALIFIED EFH'!EN$5))</f>
        <v>0</v>
      </c>
      <c r="EO117" s="476">
        <f>IF(EO$2&lt;&gt;"",IF($C117&lt;&gt;"TBA",EO$2/114,0),SUMIFS('HOURS&amp;CYCLES INPUT'!$F$2:$F$9999,'HOURS&amp;CYCLES INPUT'!$C$2:$C$9999,'QUALIFIED EFH'!$C117,'HOURS&amp;CYCLES INPUT'!$D$2:$D$9999,'QUALIFIED EFH'!EO$4,'HOURS&amp;CYCLES INPUT'!$E$2:$E$9999,'QUALIFIED EFH'!EO$5))</f>
        <v>0</v>
      </c>
      <c r="EP117" s="476">
        <f>IF(EP$2&lt;&gt;"",IF($C117&lt;&gt;"TBA",EP$2/114,0),SUMIFS('HOURS&amp;CYCLES INPUT'!$F$2:$F$9999,'HOURS&amp;CYCLES INPUT'!$C$2:$C$9999,'QUALIFIED EFH'!$C117,'HOURS&amp;CYCLES INPUT'!$D$2:$D$9999,'QUALIFIED EFH'!EP$4,'HOURS&amp;CYCLES INPUT'!$E$2:$E$9999,'QUALIFIED EFH'!EP$5))</f>
        <v>0</v>
      </c>
      <c r="EQ117" s="476">
        <f>IF(EQ$2&lt;&gt;"",IF($C117&lt;&gt;"TBA",EQ$2/114,0),SUMIFS('HOURS&amp;CYCLES INPUT'!$F$2:$F$9999,'HOURS&amp;CYCLES INPUT'!$C$2:$C$9999,'QUALIFIED EFH'!$C117,'HOURS&amp;CYCLES INPUT'!$D$2:$D$9999,'QUALIFIED EFH'!EQ$4,'HOURS&amp;CYCLES INPUT'!$E$2:$E$9999,'QUALIFIED EFH'!EQ$5))</f>
        <v>0</v>
      </c>
      <c r="ER117" s="476">
        <f>IF(ER$2&lt;&gt;"",IF($C117&lt;&gt;"TBA",ER$2/114,0),SUMIFS('HOURS&amp;CYCLES INPUT'!$F$2:$F$9999,'HOURS&amp;CYCLES INPUT'!$C$2:$C$9999,'QUALIFIED EFH'!$C117,'HOURS&amp;CYCLES INPUT'!$D$2:$D$9999,'QUALIFIED EFH'!ER$4,'HOURS&amp;CYCLES INPUT'!$E$2:$E$9999,'QUALIFIED EFH'!ER$5))</f>
        <v>0</v>
      </c>
      <c r="ES117" s="476">
        <f>IF(ES$2&lt;&gt;"",IF($C117&lt;&gt;"TBA",ES$2/114,0),SUMIFS('HOURS&amp;CYCLES INPUT'!$F$2:$F$9999,'HOURS&amp;CYCLES INPUT'!$C$2:$C$9999,'QUALIFIED EFH'!$C117,'HOURS&amp;CYCLES INPUT'!$D$2:$D$9999,'QUALIFIED EFH'!ES$4,'HOURS&amp;CYCLES INPUT'!$E$2:$E$9999,'QUALIFIED EFH'!ES$5))</f>
        <v>0</v>
      </c>
      <c r="ET117" s="476">
        <f>IF(ET$2&lt;&gt;"",IF($C117&lt;&gt;"TBA",ET$2/114,0),SUMIFS('HOURS&amp;CYCLES INPUT'!$F$2:$F$9999,'HOURS&amp;CYCLES INPUT'!$C$2:$C$9999,'QUALIFIED EFH'!$C117,'HOURS&amp;CYCLES INPUT'!$D$2:$D$9999,'QUALIFIED EFH'!ET$4,'HOURS&amp;CYCLES INPUT'!$E$2:$E$9999,'QUALIFIED EFH'!ET$5))</f>
        <v>0</v>
      </c>
      <c r="EU117" s="476">
        <f>IF(EU$2&lt;&gt;"",IF($C117&lt;&gt;"TBA",EU$2/114,0),SUMIFS('HOURS&amp;CYCLES INPUT'!$F$2:$F$9999,'HOURS&amp;CYCLES INPUT'!$C$2:$C$9999,'QUALIFIED EFH'!$C117,'HOURS&amp;CYCLES INPUT'!$D$2:$D$9999,'QUALIFIED EFH'!EU$4,'HOURS&amp;CYCLES INPUT'!$E$2:$E$9999,'QUALIFIED EFH'!EU$5))</f>
        <v>0</v>
      </c>
      <c r="EV117" s="476">
        <f>IF(EV$2&lt;&gt;"",IF($C117&lt;&gt;"TBA",EV$2/114,0),SUMIFS('HOURS&amp;CYCLES INPUT'!$F$2:$F$9999,'HOURS&amp;CYCLES INPUT'!$C$2:$C$9999,'QUALIFIED EFH'!$C117,'HOURS&amp;CYCLES INPUT'!$D$2:$D$9999,'QUALIFIED EFH'!EV$4,'HOURS&amp;CYCLES INPUT'!$E$2:$E$9999,'QUALIFIED EFH'!EV$5))</f>
        <v>0</v>
      </c>
      <c r="EW117" s="476">
        <f>IF(EW$2&lt;&gt;"",IF($C117&lt;&gt;"TBA",EW$2/114,0),SUMIFS('HOURS&amp;CYCLES INPUT'!$F$2:$F$9999,'HOURS&amp;CYCLES INPUT'!$C$2:$C$9999,'QUALIFIED EFH'!$C117,'HOURS&amp;CYCLES INPUT'!$D$2:$D$9999,'QUALIFIED EFH'!EW$4,'HOURS&amp;CYCLES INPUT'!$E$2:$E$9999,'QUALIFIED EFH'!EW$5))</f>
        <v>0</v>
      </c>
      <c r="EX117" s="476">
        <f>IF(EX$2&lt;&gt;"",IF($C117&lt;&gt;"TBA",EX$2/114,0),SUMIFS('HOURS&amp;CYCLES INPUT'!$F$2:$F$9999,'HOURS&amp;CYCLES INPUT'!$C$2:$C$9999,'QUALIFIED EFH'!$C117,'HOURS&amp;CYCLES INPUT'!$D$2:$D$9999,'QUALIFIED EFH'!EX$4,'HOURS&amp;CYCLES INPUT'!$E$2:$E$9999,'QUALIFIED EFH'!EX$5))</f>
        <v>0</v>
      </c>
      <c r="EY117" s="476">
        <f>IF(EY$2&lt;&gt;"",IF($C117&lt;&gt;"TBA",EY$2/114,0),SUMIFS('HOURS&amp;CYCLES INPUT'!$F$2:$F$9999,'HOURS&amp;CYCLES INPUT'!$C$2:$C$9999,'QUALIFIED EFH'!$C117,'HOURS&amp;CYCLES INPUT'!$D$2:$D$9999,'QUALIFIED EFH'!EY$4,'HOURS&amp;CYCLES INPUT'!$E$2:$E$9999,'QUALIFIED EFH'!EY$5))</f>
        <v>0</v>
      </c>
      <c r="EZ117" s="476">
        <f>IF(EZ$2&lt;&gt;"",IF($C117&lt;&gt;"TBA",EZ$2/114,0),SUMIFS('HOURS&amp;CYCLES INPUT'!$F$2:$F$9999,'HOURS&amp;CYCLES INPUT'!$C$2:$C$9999,'QUALIFIED EFH'!$C117,'HOURS&amp;CYCLES INPUT'!$D$2:$D$9999,'QUALIFIED EFH'!EZ$4,'HOURS&amp;CYCLES INPUT'!$E$2:$E$9999,'QUALIFIED EFH'!EZ$5))</f>
        <v>0</v>
      </c>
      <c r="FA117" s="476">
        <f>IF(FA$2&lt;&gt;"",IF($C117&lt;&gt;"TBA",FA$2/114,0),SUMIFS('HOURS&amp;CYCLES INPUT'!$F$2:$F$9999,'HOURS&amp;CYCLES INPUT'!$C$2:$C$9999,'QUALIFIED EFH'!$C117,'HOURS&amp;CYCLES INPUT'!$D$2:$D$9999,'QUALIFIED EFH'!FA$4,'HOURS&amp;CYCLES INPUT'!$E$2:$E$9999,'QUALIFIED EFH'!FA$5))</f>
        <v>0</v>
      </c>
      <c r="FB117" s="476">
        <f>IF(FB$2&lt;&gt;"",IF($C117&lt;&gt;"TBA",FB$2/114,0),SUMIFS('HOURS&amp;CYCLES INPUT'!$F$2:$F$9999,'HOURS&amp;CYCLES INPUT'!$C$2:$C$9999,'QUALIFIED EFH'!$C117,'HOURS&amp;CYCLES INPUT'!$D$2:$D$9999,'QUALIFIED EFH'!FB$4,'HOURS&amp;CYCLES INPUT'!$E$2:$E$9999,'QUALIFIED EFH'!FB$5))</f>
        <v>0</v>
      </c>
      <c r="FC117" s="476">
        <f>IF(FC$2&lt;&gt;"",IF($C117&lt;&gt;"TBA",FC$2/114,0),SUMIFS('HOURS&amp;CYCLES INPUT'!$F$2:$F$9999,'HOURS&amp;CYCLES INPUT'!$C$2:$C$9999,'QUALIFIED EFH'!$C117,'HOURS&amp;CYCLES INPUT'!$D$2:$D$9999,'QUALIFIED EFH'!FC$4,'HOURS&amp;CYCLES INPUT'!$E$2:$E$9999,'QUALIFIED EFH'!FC$5))</f>
        <v>0</v>
      </c>
      <c r="FD117" s="476">
        <f>IF(FD$2&lt;&gt;"",IF($C117&lt;&gt;"TBA",FD$2/114,0),SUMIFS('HOURS&amp;CYCLES INPUT'!$F$2:$F$9999,'HOURS&amp;CYCLES INPUT'!$C$2:$C$9999,'QUALIFIED EFH'!$C117,'HOURS&amp;CYCLES INPUT'!$D$2:$D$9999,'QUALIFIED EFH'!FD$4,'HOURS&amp;CYCLES INPUT'!$E$2:$E$9999,'QUALIFIED EFH'!FD$5))</f>
        <v>0</v>
      </c>
      <c r="FE117" s="476">
        <f>IF(FE$2&lt;&gt;"",IF($C117&lt;&gt;"TBA",FE$2/114,0),SUMIFS('HOURS&amp;CYCLES INPUT'!$F$2:$F$9999,'HOURS&amp;CYCLES INPUT'!$C$2:$C$9999,'QUALIFIED EFH'!$C117,'HOURS&amp;CYCLES INPUT'!$D$2:$D$9999,'QUALIFIED EFH'!FE$4,'HOURS&amp;CYCLES INPUT'!$E$2:$E$9999,'QUALIFIED EFH'!FE$5))</f>
        <v>0</v>
      </c>
      <c r="FF117" s="476">
        <f>IF(FF$2&lt;&gt;"",IF($C117&lt;&gt;"TBA",FF$2/114,0),SUMIFS('HOURS&amp;CYCLES INPUT'!$F$2:$F$9999,'HOURS&amp;CYCLES INPUT'!$C$2:$C$9999,'QUALIFIED EFH'!$C117,'HOURS&amp;CYCLES INPUT'!$D$2:$D$9999,'QUALIFIED EFH'!FF$4,'HOURS&amp;CYCLES INPUT'!$E$2:$E$9999,'QUALIFIED EFH'!FF$5))</f>
        <v>0</v>
      </c>
      <c r="FG117" s="476">
        <f>IF(FG$2&lt;&gt;"",IF($C117&lt;&gt;"TBA",FG$2/114,0),SUMIFS('HOURS&amp;CYCLES INPUT'!$F$2:$F$9999,'HOURS&amp;CYCLES INPUT'!$C$2:$C$9999,'QUALIFIED EFH'!$C117,'HOURS&amp;CYCLES INPUT'!$D$2:$D$9999,'QUALIFIED EFH'!FG$4,'HOURS&amp;CYCLES INPUT'!$E$2:$E$9999,'QUALIFIED EFH'!FG$5))</f>
        <v>0</v>
      </c>
      <c r="FH117" s="476">
        <f>IF(FH$2&lt;&gt;"",IF($C117&lt;&gt;"TBA",FH$2/114,0),SUMIFS('HOURS&amp;CYCLES INPUT'!$F$2:$F$9999,'HOURS&amp;CYCLES INPUT'!$C$2:$C$9999,'QUALIFIED EFH'!$C117,'HOURS&amp;CYCLES INPUT'!$D$2:$D$9999,'QUALIFIED EFH'!FH$4,'HOURS&amp;CYCLES INPUT'!$E$2:$E$9999,'QUALIFIED EFH'!FH$5))</f>
        <v>0</v>
      </c>
      <c r="FI117" s="476">
        <f>IF(FI$2&lt;&gt;"",IF($C117&lt;&gt;"TBA",FI$2/114,0),SUMIFS('HOURS&amp;CYCLES INPUT'!$F$2:$F$9999,'HOURS&amp;CYCLES INPUT'!$C$2:$C$9999,'QUALIFIED EFH'!$C117,'HOURS&amp;CYCLES INPUT'!$D$2:$D$9999,'QUALIFIED EFH'!FI$4,'HOURS&amp;CYCLES INPUT'!$E$2:$E$9999,'QUALIFIED EFH'!FI$5))</f>
        <v>0</v>
      </c>
      <c r="FJ117" s="476">
        <f>IF(FJ$2&lt;&gt;"",IF($C117&lt;&gt;"TBA",FJ$2/114,0),SUMIFS('HOURS&amp;CYCLES INPUT'!$F$2:$F$9999,'HOURS&amp;CYCLES INPUT'!$C$2:$C$9999,'QUALIFIED EFH'!$C117,'HOURS&amp;CYCLES INPUT'!$D$2:$D$9999,'QUALIFIED EFH'!FJ$4,'HOURS&amp;CYCLES INPUT'!$E$2:$E$9999,'QUALIFIED EFH'!FJ$5))</f>
        <v>0</v>
      </c>
      <c r="FK117" s="476">
        <f>IF(FK$2&lt;&gt;"",IF($C117&lt;&gt;"TBA",FK$2/114,0),SUMIFS('HOURS&amp;CYCLES INPUT'!$F$2:$F$9999,'HOURS&amp;CYCLES INPUT'!$C$2:$C$9999,'QUALIFIED EFH'!$C117,'HOURS&amp;CYCLES INPUT'!$D$2:$D$9999,'QUALIFIED EFH'!FK$4,'HOURS&amp;CYCLES INPUT'!$E$2:$E$9999,'QUALIFIED EFH'!FK$5))</f>
        <v>0</v>
      </c>
      <c r="FL117" s="476">
        <f>IF(FL$2&lt;&gt;"",IF($C117&lt;&gt;"TBA",FL$2/114,0),SUMIFS('HOURS&amp;CYCLES INPUT'!$F$2:$F$9999,'HOURS&amp;CYCLES INPUT'!$C$2:$C$9999,'QUALIFIED EFH'!$C117,'HOURS&amp;CYCLES INPUT'!$D$2:$D$9999,'QUALIFIED EFH'!FL$4,'HOURS&amp;CYCLES INPUT'!$E$2:$E$9999,'QUALIFIED EFH'!FL$5))</f>
        <v>0</v>
      </c>
      <c r="FM117" s="476">
        <f>IF(FM$2&lt;&gt;"",IF($C117&lt;&gt;"TBA",FM$2/114,0),SUMIFS('HOURS&amp;CYCLES INPUT'!$F$2:$F$9999,'HOURS&amp;CYCLES INPUT'!$C$2:$C$9999,'QUALIFIED EFH'!$C117,'HOURS&amp;CYCLES INPUT'!$D$2:$D$9999,'QUALIFIED EFH'!FM$4,'HOURS&amp;CYCLES INPUT'!$E$2:$E$9999,'QUALIFIED EFH'!FM$5))</f>
        <v>0</v>
      </c>
      <c r="FN117" s="476">
        <f>IF(FN$2&lt;&gt;"",IF($C117&lt;&gt;"TBA",FN$2/114,0),SUMIFS('HOURS&amp;CYCLES INPUT'!$F$2:$F$9999,'HOURS&amp;CYCLES INPUT'!$C$2:$C$9999,'QUALIFIED EFH'!$C117,'HOURS&amp;CYCLES INPUT'!$D$2:$D$9999,'QUALIFIED EFH'!FN$4,'HOURS&amp;CYCLES INPUT'!$E$2:$E$9999,'QUALIFIED EFH'!FN$5))</f>
        <v>0</v>
      </c>
      <c r="FO117" s="476">
        <f>IF(FO$2&lt;&gt;"",IF($C117&lt;&gt;"TBA",FO$2/114,0),SUMIFS('HOURS&amp;CYCLES INPUT'!$F$2:$F$9999,'HOURS&amp;CYCLES INPUT'!$C$2:$C$9999,'QUALIFIED EFH'!$C117,'HOURS&amp;CYCLES INPUT'!$D$2:$D$9999,'QUALIFIED EFH'!FO$4,'HOURS&amp;CYCLES INPUT'!$E$2:$E$9999,'QUALIFIED EFH'!FO$5))</f>
        <v>0</v>
      </c>
      <c r="FP117" s="476">
        <f>IF(FP$2&lt;&gt;"",IF($C117&lt;&gt;"TBA",FP$2/114,0),SUMIFS('HOURS&amp;CYCLES INPUT'!$F$2:$F$9999,'HOURS&amp;CYCLES INPUT'!$C$2:$C$9999,'QUALIFIED EFH'!$C117,'HOURS&amp;CYCLES INPUT'!$D$2:$D$9999,'QUALIFIED EFH'!FP$4,'HOURS&amp;CYCLES INPUT'!$E$2:$E$9999,'QUALIFIED EFH'!FP$5))</f>
        <v>0</v>
      </c>
      <c r="FQ117" s="476">
        <f>IF(FQ$2&lt;&gt;"",IF($C117&lt;&gt;"TBA",FQ$2/114,0),SUMIFS('HOURS&amp;CYCLES INPUT'!$F$2:$F$9999,'HOURS&amp;CYCLES INPUT'!$C$2:$C$9999,'QUALIFIED EFH'!$C117,'HOURS&amp;CYCLES INPUT'!$D$2:$D$9999,'QUALIFIED EFH'!FQ$4,'HOURS&amp;CYCLES INPUT'!$E$2:$E$9999,'QUALIFIED EFH'!FQ$5))</f>
        <v>0</v>
      </c>
      <c r="FR117" s="476">
        <f>IF(FR$2&lt;&gt;"",IF($C117&lt;&gt;"TBA",FR$2/114,0),SUMIFS('HOURS&amp;CYCLES INPUT'!$F$2:$F$9999,'HOURS&amp;CYCLES INPUT'!$C$2:$C$9999,'QUALIFIED EFH'!$C117,'HOURS&amp;CYCLES INPUT'!$D$2:$D$9999,'QUALIFIED EFH'!FR$4,'HOURS&amp;CYCLES INPUT'!$E$2:$E$9999,'QUALIFIED EFH'!FR$5))</f>
        <v>0</v>
      </c>
      <c r="FS117" s="476">
        <f>IF(FS$2&lt;&gt;"",IF($C117&lt;&gt;"TBA",FS$2/114,0),SUMIFS('HOURS&amp;CYCLES INPUT'!$F$2:$F$9999,'HOURS&amp;CYCLES INPUT'!$C$2:$C$9999,'QUALIFIED EFH'!$C117,'HOURS&amp;CYCLES INPUT'!$D$2:$D$9999,'QUALIFIED EFH'!FS$4,'HOURS&amp;CYCLES INPUT'!$E$2:$E$9999,'QUALIFIED EFH'!FS$5))</f>
        <v>0</v>
      </c>
      <c r="FT117" s="476">
        <f>IF(FT$2&lt;&gt;"",IF($C117&lt;&gt;"TBA",FT$2/114,0),SUMIFS('HOURS&amp;CYCLES INPUT'!$F$2:$F$9999,'HOURS&amp;CYCLES INPUT'!$C$2:$C$9999,'QUALIFIED EFH'!$C117,'HOURS&amp;CYCLES INPUT'!$D$2:$D$9999,'QUALIFIED EFH'!FT$4,'HOURS&amp;CYCLES INPUT'!$E$2:$E$9999,'QUALIFIED EFH'!FT$5))</f>
        <v>0</v>
      </c>
      <c r="FU117" s="476">
        <f>IF(FU$2&lt;&gt;"",IF($C117&lt;&gt;"TBA",FU$2/114,0),SUMIFS('HOURS&amp;CYCLES INPUT'!$F$2:$F$9999,'HOURS&amp;CYCLES INPUT'!$C$2:$C$9999,'QUALIFIED EFH'!$C117,'HOURS&amp;CYCLES INPUT'!$D$2:$D$9999,'QUALIFIED EFH'!FU$4,'HOURS&amp;CYCLES INPUT'!$E$2:$E$9999,'QUALIFIED EFH'!FU$5))</f>
        <v>0</v>
      </c>
      <c r="FV117" s="476">
        <f>IF(FV$2&lt;&gt;"",IF($C117&lt;&gt;"TBA",FV$2/114,0),SUMIFS('HOURS&amp;CYCLES INPUT'!$F$2:$F$9999,'HOURS&amp;CYCLES INPUT'!$C$2:$C$9999,'QUALIFIED EFH'!$C117,'HOURS&amp;CYCLES INPUT'!$D$2:$D$9999,'QUALIFIED EFH'!FV$4,'HOURS&amp;CYCLES INPUT'!$E$2:$E$9999,'QUALIFIED EFH'!FV$5))</f>
        <v>0</v>
      </c>
      <c r="FW117" s="476">
        <f>IF(FW$2&lt;&gt;"",IF($C117&lt;&gt;"TBA",FW$2/114,0),SUMIFS('HOURS&amp;CYCLES INPUT'!$F$2:$F$9999,'HOURS&amp;CYCLES INPUT'!$C$2:$C$9999,'QUALIFIED EFH'!$C117,'HOURS&amp;CYCLES INPUT'!$D$2:$D$9999,'QUALIFIED EFH'!FW$4,'HOURS&amp;CYCLES INPUT'!$E$2:$E$9999,'QUALIFIED EFH'!FW$5))</f>
        <v>0</v>
      </c>
      <c r="FX117" s="476">
        <f>IF(FX$2&lt;&gt;"",IF($C117&lt;&gt;"TBA",FX$2/114,0),SUMIFS('HOURS&amp;CYCLES INPUT'!$F$2:$F$9999,'HOURS&amp;CYCLES INPUT'!$C$2:$C$9999,'QUALIFIED EFH'!$C117,'HOURS&amp;CYCLES INPUT'!$D$2:$D$9999,'QUALIFIED EFH'!FX$4,'HOURS&amp;CYCLES INPUT'!$E$2:$E$9999,'QUALIFIED EFH'!FX$5))</f>
        <v>0</v>
      </c>
      <c r="FY117" s="476">
        <f>IF(FY$2&lt;&gt;"",IF($C117&lt;&gt;"TBA",FY$2/114,0),SUMIFS('HOURS&amp;CYCLES INPUT'!$F$2:$F$9999,'HOURS&amp;CYCLES INPUT'!$C$2:$C$9999,'QUALIFIED EFH'!$C117,'HOURS&amp;CYCLES INPUT'!$D$2:$D$9999,'QUALIFIED EFH'!FY$4,'HOURS&amp;CYCLES INPUT'!$E$2:$E$9999,'QUALIFIED EFH'!FY$5))</f>
        <v>0</v>
      </c>
      <c r="FZ117" s="476">
        <f>IF(FZ$2&lt;&gt;"",IF($C117&lt;&gt;"TBA",FZ$2/114,0),SUMIFS('HOURS&amp;CYCLES INPUT'!$F$2:$F$9999,'HOURS&amp;CYCLES INPUT'!$C$2:$C$9999,'QUALIFIED EFH'!$C117,'HOURS&amp;CYCLES INPUT'!$D$2:$D$9999,'QUALIFIED EFH'!FZ$4,'HOURS&amp;CYCLES INPUT'!$E$2:$E$9999,'QUALIFIED EFH'!FZ$5))</f>
        <v>0</v>
      </c>
      <c r="GA117" s="476">
        <f>IF(GA$2&lt;&gt;"",IF($C117&lt;&gt;"TBA",GA$2/114,0),SUMIFS('HOURS&amp;CYCLES INPUT'!$F$2:$F$9999,'HOURS&amp;CYCLES INPUT'!$C$2:$C$9999,'QUALIFIED EFH'!$C117,'HOURS&amp;CYCLES INPUT'!$D$2:$D$9999,'QUALIFIED EFH'!GA$4,'HOURS&amp;CYCLES INPUT'!$E$2:$E$9999,'QUALIFIED EFH'!GA$5))</f>
        <v>0</v>
      </c>
      <c r="GB117" s="476">
        <f>IF(GB$2&lt;&gt;"",IF($C117&lt;&gt;"TBA",GB$2/114,0),SUMIFS('HOURS&amp;CYCLES INPUT'!$F$2:$F$9999,'HOURS&amp;CYCLES INPUT'!$C$2:$C$9999,'QUALIFIED EFH'!$C117,'HOURS&amp;CYCLES INPUT'!$D$2:$D$9999,'QUALIFIED EFH'!GB$4,'HOURS&amp;CYCLES INPUT'!$E$2:$E$9999,'QUALIFIED EFH'!GB$5))</f>
        <v>0</v>
      </c>
    </row>
    <row r="118" spans="3:184" x14ac:dyDescent="0.35">
      <c r="C118" s="472">
        <f>'QUALIFIED ENGINES'!D151</f>
        <v>0</v>
      </c>
      <c r="D118" s="476">
        <f>IF(D$2&lt;&gt;"",IF($C118&lt;&gt;"TBA",D$2/114,0),SUMIFS('HOURS&amp;CYCLES INPUT'!$F$2:$F$9999,'HOURS&amp;CYCLES INPUT'!$C$2:$C$9999,'QUALIFIED EFH'!$C118,'HOURS&amp;CYCLES INPUT'!$D$2:$D$9999,'QUALIFIED EFH'!D$4,'HOURS&amp;CYCLES INPUT'!$E$2:$E$9999,'QUALIFIED EFH'!D$5))</f>
        <v>0</v>
      </c>
      <c r="E118" s="476">
        <f>IF(E$2&lt;&gt;"",IF($C118&lt;&gt;"TBA",E$2/114,0),SUMIFS('HOURS&amp;CYCLES INPUT'!$F$2:$F$9999,'HOURS&amp;CYCLES INPUT'!$C$2:$C$9999,'QUALIFIED EFH'!$C118,'HOURS&amp;CYCLES INPUT'!$D$2:$D$9999,'QUALIFIED EFH'!E$4,'HOURS&amp;CYCLES INPUT'!$E$2:$E$9999,'QUALIFIED EFH'!E$5))</f>
        <v>0</v>
      </c>
      <c r="F118" s="476">
        <f>IF(F$2&lt;&gt;"",IF($C118&lt;&gt;"TBA",F$2/114,0),SUMIFS('HOURS&amp;CYCLES INPUT'!$F$2:$F$9999,'HOURS&amp;CYCLES INPUT'!$C$2:$C$9999,'QUALIFIED EFH'!$C118,'HOURS&amp;CYCLES INPUT'!$D$2:$D$9999,'QUALIFIED EFH'!F$4,'HOURS&amp;CYCLES INPUT'!$E$2:$E$9999,'QUALIFIED EFH'!F$5))</f>
        <v>0</v>
      </c>
      <c r="G118" s="476">
        <f>IF(G$2&lt;&gt;"",IF($C118&lt;&gt;"TBA",G$2/114,0),SUMIFS('HOURS&amp;CYCLES INPUT'!$F$2:$F$9999,'HOURS&amp;CYCLES INPUT'!$C$2:$C$9999,'QUALIFIED EFH'!$C118,'HOURS&amp;CYCLES INPUT'!$D$2:$D$9999,'QUALIFIED EFH'!G$4,'HOURS&amp;CYCLES INPUT'!$E$2:$E$9999,'QUALIFIED EFH'!G$5))</f>
        <v>0</v>
      </c>
      <c r="H118" s="476">
        <f>IF(H$2&lt;&gt;"",IF($C118&lt;&gt;"TBA",H$2/114,0),SUMIFS('HOURS&amp;CYCLES INPUT'!$F$2:$F$9999,'HOURS&amp;CYCLES INPUT'!$C$2:$C$9999,'QUALIFIED EFH'!$C118,'HOURS&amp;CYCLES INPUT'!$D$2:$D$9999,'QUALIFIED EFH'!H$4,'HOURS&amp;CYCLES INPUT'!$E$2:$E$9999,'QUALIFIED EFH'!H$5))</f>
        <v>0</v>
      </c>
      <c r="I118" s="476">
        <f>IF(I$2&lt;&gt;"",IF($C118&lt;&gt;"TBA",I$2/114,0),SUMIFS('HOURS&amp;CYCLES INPUT'!$F$2:$F$9999,'HOURS&amp;CYCLES INPUT'!$C$2:$C$9999,'QUALIFIED EFH'!$C118,'HOURS&amp;CYCLES INPUT'!$D$2:$D$9999,'QUALIFIED EFH'!I$4,'HOURS&amp;CYCLES INPUT'!$E$2:$E$9999,'QUALIFIED EFH'!I$5))</f>
        <v>0</v>
      </c>
      <c r="J118" s="476">
        <f>IF(J$2&lt;&gt;"",IF($C118&lt;&gt;"TBA",J$2/114,0),SUMIFS('HOURS&amp;CYCLES INPUT'!$F$2:$F$9999,'HOURS&amp;CYCLES INPUT'!$C$2:$C$9999,'QUALIFIED EFH'!$C118,'HOURS&amp;CYCLES INPUT'!$D$2:$D$9999,'QUALIFIED EFH'!J$4,'HOURS&amp;CYCLES INPUT'!$E$2:$E$9999,'QUALIFIED EFH'!J$5))</f>
        <v>0</v>
      </c>
      <c r="K118" s="476">
        <f>IF(K$2&lt;&gt;"",IF($C118&lt;&gt;"TBA",K$2/114,0),SUMIFS('HOURS&amp;CYCLES INPUT'!$F$2:$F$9999,'HOURS&amp;CYCLES INPUT'!$C$2:$C$9999,'QUALIFIED EFH'!$C118,'HOURS&amp;CYCLES INPUT'!$D$2:$D$9999,'QUALIFIED EFH'!K$4,'HOURS&amp;CYCLES INPUT'!$E$2:$E$9999,'QUALIFIED EFH'!K$5))</f>
        <v>0</v>
      </c>
      <c r="L118" s="476">
        <f>IF(L$2&lt;&gt;"",IF($C118&lt;&gt;"TBA",L$2/114,0),SUMIFS('HOURS&amp;CYCLES INPUT'!$F$2:$F$9999,'HOURS&amp;CYCLES INPUT'!$C$2:$C$9999,'QUALIFIED EFH'!$C118,'HOURS&amp;CYCLES INPUT'!$D$2:$D$9999,'QUALIFIED EFH'!L$4,'HOURS&amp;CYCLES INPUT'!$E$2:$E$9999,'QUALIFIED EFH'!L$5))</f>
        <v>0</v>
      </c>
      <c r="M118" s="476">
        <f>IF(M$2&lt;&gt;"",IF($C118&lt;&gt;"TBA",M$2/114,0),SUMIFS('HOURS&amp;CYCLES INPUT'!$F$2:$F$9999,'HOURS&amp;CYCLES INPUT'!$C$2:$C$9999,'QUALIFIED EFH'!$C118,'HOURS&amp;CYCLES INPUT'!$D$2:$D$9999,'QUALIFIED EFH'!M$4,'HOURS&amp;CYCLES INPUT'!$E$2:$E$9999,'QUALIFIED EFH'!M$5))</f>
        <v>0</v>
      </c>
      <c r="N118" s="476">
        <f>IF(N$2&lt;&gt;"",IF($C118&lt;&gt;"TBA",N$2/114,0),SUMIFS('HOURS&amp;CYCLES INPUT'!$F$2:$F$9999,'HOURS&amp;CYCLES INPUT'!$C$2:$C$9999,'QUALIFIED EFH'!$C118,'HOURS&amp;CYCLES INPUT'!$D$2:$D$9999,'QUALIFIED EFH'!N$4,'HOURS&amp;CYCLES INPUT'!$E$2:$E$9999,'QUALIFIED EFH'!N$5))</f>
        <v>0</v>
      </c>
      <c r="O118" s="476">
        <f>IF(O$2&lt;&gt;"",IF($C118&lt;&gt;"TBA",O$2/114,0),SUMIFS('HOURS&amp;CYCLES INPUT'!$F$2:$F$9999,'HOURS&amp;CYCLES INPUT'!$C$2:$C$9999,'QUALIFIED EFH'!$C118,'HOURS&amp;CYCLES INPUT'!$D$2:$D$9999,'QUALIFIED EFH'!O$4,'HOURS&amp;CYCLES INPUT'!$E$2:$E$9999,'QUALIFIED EFH'!O$5))</f>
        <v>0</v>
      </c>
      <c r="P118" s="476">
        <f>IF(P$2&lt;&gt;"",IF($C118&lt;&gt;"TBA",P$2/114,0),SUMIFS('HOURS&amp;CYCLES INPUT'!$F$2:$F$9999,'HOURS&amp;CYCLES INPUT'!$C$2:$C$9999,'QUALIFIED EFH'!$C118,'HOURS&amp;CYCLES INPUT'!$D$2:$D$9999,'QUALIFIED EFH'!P$4,'HOURS&amp;CYCLES INPUT'!$E$2:$E$9999,'QUALIFIED EFH'!P$5))</f>
        <v>0</v>
      </c>
      <c r="Q118" s="476">
        <f>IF(Q$2&lt;&gt;"",IF($C118&lt;&gt;"TBA",Q$2/114,0),SUMIFS('HOURS&amp;CYCLES INPUT'!$F$2:$F$9999,'HOURS&amp;CYCLES INPUT'!$C$2:$C$9999,'QUALIFIED EFH'!$C118,'HOURS&amp;CYCLES INPUT'!$D$2:$D$9999,'QUALIFIED EFH'!Q$4,'HOURS&amp;CYCLES INPUT'!$E$2:$E$9999,'QUALIFIED EFH'!Q$5))</f>
        <v>0</v>
      </c>
      <c r="R118" s="476">
        <f>IF(R$1&lt;&gt;"",IF($C118&lt;&gt;"TBA",R$1/114,0),SUMIFS('HOURS&amp;CYCLES INPUT'!$F$2:$F$9999,'HOURS&amp;CYCLES INPUT'!$C$2:$C$9999,'QUALIFIED EFH'!$C118,'HOURS&amp;CYCLES INPUT'!$D$2:$D$9999,'QUALIFIED EFH'!R$4,'HOURS&amp;CYCLES INPUT'!$E$2:$E$9999,'QUALIFIED EFH'!R$5))</f>
        <v>0</v>
      </c>
      <c r="S118" s="476">
        <f>IF(S$2&lt;&gt;"",IF($C118&lt;&gt;"TBA",S$2/114,0),SUMIFS('HOURS&amp;CYCLES INPUT'!$F$2:$F$9999,'HOURS&amp;CYCLES INPUT'!$C$2:$C$9999,'QUALIFIED EFH'!$C118,'HOURS&amp;CYCLES INPUT'!$D$2:$D$9999,'QUALIFIED EFH'!S$4,'HOURS&amp;CYCLES INPUT'!$E$2:$E$9999,'QUALIFIED EFH'!S$5))</f>
        <v>0</v>
      </c>
      <c r="T118" s="476">
        <f>IF(T$2&lt;&gt;"",IF($C118&lt;&gt;"TBA",T$2/114,0),SUMIFS('HOURS&amp;CYCLES INPUT'!$F$2:$F$9999,'HOURS&amp;CYCLES INPUT'!$C$2:$C$9999,'QUALIFIED EFH'!$C118,'HOURS&amp;CYCLES INPUT'!$D$2:$D$9999,'QUALIFIED EFH'!T$4,'HOURS&amp;CYCLES INPUT'!$E$2:$E$9999,'QUALIFIED EFH'!T$5))</f>
        <v>0</v>
      </c>
      <c r="U118" s="476">
        <f>IF(U$2&lt;&gt;"",IF($C118&lt;&gt;"TBA",U$2/114,0),SUMIFS('HOURS&amp;CYCLES INPUT'!$F$2:$F$9999,'HOURS&amp;CYCLES INPUT'!$C$2:$C$9999,'QUALIFIED EFH'!$C118,'HOURS&amp;CYCLES INPUT'!$D$2:$D$9999,'QUALIFIED EFH'!U$4,'HOURS&amp;CYCLES INPUT'!$E$2:$E$9999,'QUALIFIED EFH'!U$5))</f>
        <v>0</v>
      </c>
      <c r="V118" s="476">
        <f>IF(V$2&lt;&gt;"",IF($C118&lt;&gt;"TBA",V$2/114,0),SUMIFS('HOURS&amp;CYCLES INPUT'!$F$2:$F$9999,'HOURS&amp;CYCLES INPUT'!$C$2:$C$9999,'QUALIFIED EFH'!$C118,'HOURS&amp;CYCLES INPUT'!$D$2:$D$9999,'QUALIFIED EFH'!V$4,'HOURS&amp;CYCLES INPUT'!$E$2:$E$9999,'QUALIFIED EFH'!V$5))</f>
        <v>0</v>
      </c>
      <c r="W118" s="476">
        <f>IF(W$2&lt;&gt;"",IF($C118&lt;&gt;"TBA",W$2/114,0),SUMIFS('HOURS&amp;CYCLES INPUT'!$F$2:$F$9999,'HOURS&amp;CYCLES INPUT'!$C$2:$C$9999,'QUALIFIED EFH'!$C118,'HOURS&amp;CYCLES INPUT'!$D$2:$D$9999,'QUALIFIED EFH'!W$4,'HOURS&amp;CYCLES INPUT'!$E$2:$E$9999,'QUALIFIED EFH'!W$5))</f>
        <v>0</v>
      </c>
      <c r="X118" s="476">
        <f>IF(X$2&lt;&gt;"",IF($C118&lt;&gt;"TBA",X$2/114,0),SUMIFS('HOURS&amp;CYCLES INPUT'!$F$2:$F$9999,'HOURS&amp;CYCLES INPUT'!$C$2:$C$9999,'QUALIFIED EFH'!$C118,'HOURS&amp;CYCLES INPUT'!$D$2:$D$9999,'QUALIFIED EFH'!X$4,'HOURS&amp;CYCLES INPUT'!$E$2:$E$9999,'QUALIFIED EFH'!X$5))</f>
        <v>0</v>
      </c>
      <c r="Y118" s="476">
        <f>IF(Y$2&lt;&gt;"",IF($C118&lt;&gt;"TBA",Y$2/114,0),SUMIFS('HOURS&amp;CYCLES INPUT'!$F$2:$F$9999,'HOURS&amp;CYCLES INPUT'!$C$2:$C$9999,'QUALIFIED EFH'!$C118,'HOURS&amp;CYCLES INPUT'!$D$2:$D$9999,'QUALIFIED EFH'!Y$4,'HOURS&amp;CYCLES INPUT'!$E$2:$E$9999,'QUALIFIED EFH'!Y$5))</f>
        <v>0</v>
      </c>
      <c r="Z118" s="476">
        <f>IF(Z$2&lt;&gt;"",IF($C118&lt;&gt;"TBA",Z$2/114,0),SUMIFS('HOURS&amp;CYCLES INPUT'!$F$2:$F$9999,'HOURS&amp;CYCLES INPUT'!$C$2:$C$9999,'QUALIFIED EFH'!$C118,'HOURS&amp;CYCLES INPUT'!$D$2:$D$9999,'QUALIFIED EFH'!Z$4,'HOURS&amp;CYCLES INPUT'!$E$2:$E$9999,'QUALIFIED EFH'!Z$5))</f>
        <v>0</v>
      </c>
      <c r="AA118" s="476">
        <f>IF(AA$2&lt;&gt;"",IF($C118&lt;&gt;"TBA",AA$2/114,0),SUMIFS('HOURS&amp;CYCLES INPUT'!$F$2:$F$9999,'HOURS&amp;CYCLES INPUT'!$C$2:$C$9999,'QUALIFIED EFH'!$C118,'HOURS&amp;CYCLES INPUT'!$D$2:$D$9999,'QUALIFIED EFH'!AA$4,'HOURS&amp;CYCLES INPUT'!$E$2:$E$9999,'QUALIFIED EFH'!AA$5))</f>
        <v>0</v>
      </c>
      <c r="AB118" s="476">
        <f>IF(AB$2&lt;&gt;"",IF($C118&lt;&gt;"TBA",AB$2/114,0),SUMIFS('HOURS&amp;CYCLES INPUT'!$F$2:$F$9999,'HOURS&amp;CYCLES INPUT'!$C$2:$C$9999,'QUALIFIED EFH'!$C118,'HOURS&amp;CYCLES INPUT'!$D$2:$D$9999,'QUALIFIED EFH'!AB$4,'HOURS&amp;CYCLES INPUT'!$E$2:$E$9999,'QUALIFIED EFH'!AB$5))</f>
        <v>0</v>
      </c>
      <c r="AC118" s="476">
        <f>IF(AC$2&lt;&gt;"",IF($C118&lt;&gt;"TBA",AC$2/114,0),SUMIFS('HOURS&amp;CYCLES INPUT'!$F$2:$F$9999,'HOURS&amp;CYCLES INPUT'!$C$2:$C$9999,'QUALIFIED EFH'!$C118,'HOURS&amp;CYCLES INPUT'!$D$2:$D$9999,'QUALIFIED EFH'!AC$4,'HOURS&amp;CYCLES INPUT'!$E$2:$E$9999,'QUALIFIED EFH'!AC$5))</f>
        <v>0</v>
      </c>
      <c r="AD118" s="476">
        <f>IF(AD$2&lt;&gt;"",IF($C118&lt;&gt;"TBA",AD$2/114,0),SUMIFS('HOURS&amp;CYCLES INPUT'!$F$2:$F$9999,'HOURS&amp;CYCLES INPUT'!$C$2:$C$9999,'QUALIFIED EFH'!$C118,'HOURS&amp;CYCLES INPUT'!$D$2:$D$9999,'QUALIFIED EFH'!AD$4,'HOURS&amp;CYCLES INPUT'!$E$2:$E$9999,'QUALIFIED EFH'!AD$5))</f>
        <v>0</v>
      </c>
      <c r="AE118" s="476">
        <f>IF(AE$2&lt;&gt;"",IF($C118&lt;&gt;"TBA",AE$2/114,0),SUMIFS('HOURS&amp;CYCLES INPUT'!$F$2:$F$9999,'HOURS&amp;CYCLES INPUT'!$C$2:$C$9999,'QUALIFIED EFH'!$C118,'HOURS&amp;CYCLES INPUT'!$D$2:$D$9999,'QUALIFIED EFH'!AE$4,'HOURS&amp;CYCLES INPUT'!$E$2:$E$9999,'QUALIFIED EFH'!AE$5))</f>
        <v>0</v>
      </c>
      <c r="AF118" s="476">
        <f>IF(AF$2&lt;&gt;"",IF($C118&lt;&gt;"TBA",AF$2/114,0),SUMIFS('HOURS&amp;CYCLES INPUT'!$F$2:$F$9999,'HOURS&amp;CYCLES INPUT'!$C$2:$C$9999,'QUALIFIED EFH'!$C118,'HOURS&amp;CYCLES INPUT'!$D$2:$D$9999,'QUALIFIED EFH'!AF$4,'HOURS&amp;CYCLES INPUT'!$E$2:$E$9999,'QUALIFIED EFH'!AF$5))</f>
        <v>0</v>
      </c>
      <c r="AG118" s="476">
        <f>IF(AG$2&lt;&gt;"",IF($C118&lt;&gt;"TBA",AG$2/114,0),SUMIFS('HOURS&amp;CYCLES INPUT'!$F$2:$F$9999,'HOURS&amp;CYCLES INPUT'!$C$2:$C$9999,'QUALIFIED EFH'!$C118,'HOURS&amp;CYCLES INPUT'!$D$2:$D$9999,'QUALIFIED EFH'!AG$4,'HOURS&amp;CYCLES INPUT'!$E$2:$E$9999,'QUALIFIED EFH'!AG$5))</f>
        <v>0</v>
      </c>
      <c r="AH118" s="476">
        <f>IF(AH$2&lt;&gt;"",IF($C118&lt;&gt;"TBA",AH$2/114,0),SUMIFS('HOURS&amp;CYCLES INPUT'!$F$2:$F$9999,'HOURS&amp;CYCLES INPUT'!$C$2:$C$9999,'QUALIFIED EFH'!$C118,'HOURS&amp;CYCLES INPUT'!$D$2:$D$9999,'QUALIFIED EFH'!AH$4,'HOURS&amp;CYCLES INPUT'!$E$2:$E$9999,'QUALIFIED EFH'!AH$5))</f>
        <v>0</v>
      </c>
      <c r="AI118" s="476">
        <f>IF(AI$2&lt;&gt;"",IF($C118&lt;&gt;"TBA",AI$2/114,0),SUMIFS('HOURS&amp;CYCLES INPUT'!$F$2:$F$9999,'HOURS&amp;CYCLES INPUT'!$C$2:$C$9999,'QUALIFIED EFH'!$C118,'HOURS&amp;CYCLES INPUT'!$D$2:$D$9999,'QUALIFIED EFH'!AI$4,'HOURS&amp;CYCLES INPUT'!$E$2:$E$9999,'QUALIFIED EFH'!AI$5))</f>
        <v>0</v>
      </c>
      <c r="AJ118" s="476">
        <f>IF(AJ$2&lt;&gt;"",IF($C118&lt;&gt;"TBA",AJ$2/114,0),SUMIFS('HOURS&amp;CYCLES INPUT'!$F$2:$F$9999,'HOURS&amp;CYCLES INPUT'!$C$2:$C$9999,'QUALIFIED EFH'!$C118,'HOURS&amp;CYCLES INPUT'!$D$2:$D$9999,'QUALIFIED EFH'!AJ$4,'HOURS&amp;CYCLES INPUT'!$E$2:$E$9999,'QUALIFIED EFH'!AJ$5))</f>
        <v>0</v>
      </c>
      <c r="AK118" s="476">
        <f>IF(AK$2&lt;&gt;"",IF($C118&lt;&gt;"TBA",AK$2/114,0),SUMIFS('HOURS&amp;CYCLES INPUT'!$F$2:$F$9999,'HOURS&amp;CYCLES INPUT'!$C$2:$C$9999,'QUALIFIED EFH'!$C118,'HOURS&amp;CYCLES INPUT'!$D$2:$D$9999,'QUALIFIED EFH'!AK$4,'HOURS&amp;CYCLES INPUT'!$E$2:$E$9999,'QUALIFIED EFH'!AK$5))</f>
        <v>0</v>
      </c>
      <c r="AL118" s="476">
        <f>IF(AL$2&lt;&gt;"",IF($C118&lt;&gt;"TBA",AL$2/114,0),SUMIFS('HOURS&amp;CYCLES INPUT'!$F$2:$F$9999,'HOURS&amp;CYCLES INPUT'!$C$2:$C$9999,'QUALIFIED EFH'!$C118,'HOURS&amp;CYCLES INPUT'!$D$2:$D$9999,'QUALIFIED EFH'!AL$4,'HOURS&amp;CYCLES INPUT'!$E$2:$E$9999,'QUALIFIED EFH'!AL$5))</f>
        <v>0</v>
      </c>
      <c r="AM118" s="476">
        <f>IF(AM$2&lt;&gt;"",IF($C118&lt;&gt;"TBA",AM$2/114,0),SUMIFS('HOURS&amp;CYCLES INPUT'!$F$2:$F$9999,'HOURS&amp;CYCLES INPUT'!$C$2:$C$9999,'QUALIFIED EFH'!$C118,'HOURS&amp;CYCLES INPUT'!$D$2:$D$9999,'QUALIFIED EFH'!AM$4,'HOURS&amp;CYCLES INPUT'!$E$2:$E$9999,'QUALIFIED EFH'!AM$5))</f>
        <v>0</v>
      </c>
      <c r="AN118" s="476">
        <f>IF(AN$2&lt;&gt;"",IF($C118&lt;&gt;"TBA",AN$2/114,0),SUMIFS('HOURS&amp;CYCLES INPUT'!$F$2:$F$9999,'HOURS&amp;CYCLES INPUT'!$C$2:$C$9999,'QUALIFIED EFH'!$C118,'HOURS&amp;CYCLES INPUT'!$D$2:$D$9999,'QUALIFIED EFH'!AN$4,'HOURS&amp;CYCLES INPUT'!$E$2:$E$9999,'QUALIFIED EFH'!AN$5))</f>
        <v>0</v>
      </c>
      <c r="AO118" s="476">
        <f>IF(AO$2&lt;&gt;"",IF($C118&lt;&gt;"TBA",AO$2/114,0),SUMIFS('HOURS&amp;CYCLES INPUT'!$F$2:$F$9999,'HOURS&amp;CYCLES INPUT'!$C$2:$C$9999,'QUALIFIED EFH'!$C118,'HOURS&amp;CYCLES INPUT'!$D$2:$D$9999,'QUALIFIED EFH'!AO$4,'HOURS&amp;CYCLES INPUT'!$E$2:$E$9999,'QUALIFIED EFH'!AO$5))</f>
        <v>0</v>
      </c>
      <c r="AP118" s="476">
        <f>IF(AP$2&lt;&gt;"",IF($C118&lt;&gt;"TBA",AP$2/114,0),SUMIFS('HOURS&amp;CYCLES INPUT'!$F$2:$F$9999,'HOURS&amp;CYCLES INPUT'!$C$2:$C$9999,'QUALIFIED EFH'!$C118,'HOURS&amp;CYCLES INPUT'!$D$2:$D$9999,'QUALIFIED EFH'!AP$4,'HOURS&amp;CYCLES INPUT'!$E$2:$E$9999,'QUALIFIED EFH'!AP$5))</f>
        <v>0</v>
      </c>
      <c r="AQ118" s="476">
        <f>IF(AQ$2&lt;&gt;"",IF($C118&lt;&gt;"TBA",AQ$2/114,0),SUMIFS('HOURS&amp;CYCLES INPUT'!$F$2:$F$9999,'HOURS&amp;CYCLES INPUT'!$C$2:$C$9999,'QUALIFIED EFH'!$C118,'HOURS&amp;CYCLES INPUT'!$D$2:$D$9999,'QUALIFIED EFH'!AQ$4,'HOURS&amp;CYCLES INPUT'!$E$2:$E$9999,'QUALIFIED EFH'!AQ$5))</f>
        <v>0</v>
      </c>
      <c r="AR118" s="476">
        <f>IF(AR$2&lt;&gt;"",IF($C118&lt;&gt;"TBA",AR$2/114,0),SUMIFS('HOURS&amp;CYCLES INPUT'!$F$2:$F$9999,'HOURS&amp;CYCLES INPUT'!$C$2:$C$9999,'QUALIFIED EFH'!$C118,'HOURS&amp;CYCLES INPUT'!$D$2:$D$9999,'QUALIFIED EFH'!AR$4,'HOURS&amp;CYCLES INPUT'!$E$2:$E$9999,'QUALIFIED EFH'!AR$5))</f>
        <v>0</v>
      </c>
      <c r="AS118" s="476">
        <f>IF(AS$2&lt;&gt;"",IF($C118&lt;&gt;"TBA",AS$2/114,0),SUMIFS('HOURS&amp;CYCLES INPUT'!$F$2:$F$9999,'HOURS&amp;CYCLES INPUT'!$C$2:$C$9999,'QUALIFIED EFH'!$C118,'HOURS&amp;CYCLES INPUT'!$D$2:$D$9999,'QUALIFIED EFH'!AS$4,'HOURS&amp;CYCLES INPUT'!$E$2:$E$9999,'QUALIFIED EFH'!AS$5))</f>
        <v>0</v>
      </c>
      <c r="AT118" s="476">
        <f>IF(AT$2&lt;&gt;"",IF($C118&lt;&gt;"TBA",AT$2/114,0),SUMIFS('HOURS&amp;CYCLES INPUT'!$F$2:$F$9999,'HOURS&amp;CYCLES INPUT'!$C$2:$C$9999,'QUALIFIED EFH'!$C118,'HOURS&amp;CYCLES INPUT'!$D$2:$D$9999,'QUALIFIED EFH'!AT$4,'HOURS&amp;CYCLES INPUT'!$E$2:$E$9999,'QUALIFIED EFH'!AT$5))</f>
        <v>0</v>
      </c>
      <c r="AU118" s="476">
        <f>IF(AU$2&lt;&gt;"",IF($C118&lt;&gt;"TBA",AU$2/114,0),SUMIFS('HOURS&amp;CYCLES INPUT'!$F$2:$F$9999,'HOURS&amp;CYCLES INPUT'!$C$2:$C$9999,'QUALIFIED EFH'!$C118,'HOURS&amp;CYCLES INPUT'!$D$2:$D$9999,'QUALIFIED EFH'!AU$4,'HOURS&amp;CYCLES INPUT'!$E$2:$E$9999,'QUALIFIED EFH'!AU$5))</f>
        <v>0</v>
      </c>
      <c r="AV118" s="476">
        <f>IF(AV$2&lt;&gt;"",IF($C118&lt;&gt;"TBA",AV$2/114,0),SUMIFS('HOURS&amp;CYCLES INPUT'!$F$2:$F$9999,'HOURS&amp;CYCLES INPUT'!$C$2:$C$9999,'QUALIFIED EFH'!$C118,'HOURS&amp;CYCLES INPUT'!$D$2:$D$9999,'QUALIFIED EFH'!AV$4,'HOURS&amp;CYCLES INPUT'!$E$2:$E$9999,'QUALIFIED EFH'!AV$5))</f>
        <v>0</v>
      </c>
      <c r="AW118" s="476">
        <f>IF(AW$2&lt;&gt;"",IF($C118&lt;&gt;"TBA",AW$2/114,0),SUMIFS('HOURS&amp;CYCLES INPUT'!$F$2:$F$9999,'HOURS&amp;CYCLES INPUT'!$C$2:$C$9999,'QUALIFIED EFH'!$C118,'HOURS&amp;CYCLES INPUT'!$D$2:$D$9999,'QUALIFIED EFH'!AW$4,'HOURS&amp;CYCLES INPUT'!$E$2:$E$9999,'QUALIFIED EFH'!AW$5))</f>
        <v>0</v>
      </c>
      <c r="AX118" s="476">
        <f>IF(AX$2&lt;&gt;"",IF($C118&lt;&gt;"TBA",AX$2/114,0),SUMIFS('HOURS&amp;CYCLES INPUT'!$F$2:$F$9999,'HOURS&amp;CYCLES INPUT'!$C$2:$C$9999,'QUALIFIED EFH'!$C118,'HOURS&amp;CYCLES INPUT'!$D$2:$D$9999,'QUALIFIED EFH'!AX$4,'HOURS&amp;CYCLES INPUT'!$E$2:$E$9999,'QUALIFIED EFH'!AX$5))</f>
        <v>0</v>
      </c>
      <c r="AY118" s="476">
        <f>IF(AY$2&lt;&gt;"",IF($C118&lt;&gt;"TBA",AY$2/114,0),SUMIFS('HOURS&amp;CYCLES INPUT'!$F$2:$F$9999,'HOURS&amp;CYCLES INPUT'!$C$2:$C$9999,'QUALIFIED EFH'!$C118,'HOURS&amp;CYCLES INPUT'!$D$2:$D$9999,'QUALIFIED EFH'!AY$4,'HOURS&amp;CYCLES INPUT'!$E$2:$E$9999,'QUALIFIED EFH'!AY$5))</f>
        <v>0</v>
      </c>
      <c r="AZ118" s="476">
        <f>IF(AZ$2&lt;&gt;"",IF($C118&lt;&gt;"TBA",AZ$2/114,0),SUMIFS('HOURS&amp;CYCLES INPUT'!$F$2:$F$9999,'HOURS&amp;CYCLES INPUT'!$C$2:$C$9999,'QUALIFIED EFH'!$C118,'HOURS&amp;CYCLES INPUT'!$D$2:$D$9999,'QUALIFIED EFH'!AZ$4,'HOURS&amp;CYCLES INPUT'!$E$2:$E$9999,'QUALIFIED EFH'!AZ$5))</f>
        <v>0</v>
      </c>
      <c r="BA118" s="476">
        <f>IF(BA$2&lt;&gt;"",IF($C118&lt;&gt;"TBA",BA$2/114,0),SUMIFS('HOURS&amp;CYCLES INPUT'!$F$2:$F$9999,'HOURS&amp;CYCLES INPUT'!$C$2:$C$9999,'QUALIFIED EFH'!$C118,'HOURS&amp;CYCLES INPUT'!$D$2:$D$9999,'QUALIFIED EFH'!BA$4,'HOURS&amp;CYCLES INPUT'!$E$2:$E$9999,'QUALIFIED EFH'!BA$5))</f>
        <v>0</v>
      </c>
      <c r="BB118" s="476">
        <f>IF(BB$2&lt;&gt;"",IF($C118&lt;&gt;"TBA",BB$2/114,0),SUMIFS('HOURS&amp;CYCLES INPUT'!$F$2:$F$9999,'HOURS&amp;CYCLES INPUT'!$C$2:$C$9999,'QUALIFIED EFH'!$C118,'HOURS&amp;CYCLES INPUT'!$D$2:$D$9999,'QUALIFIED EFH'!BB$4,'HOURS&amp;CYCLES INPUT'!$E$2:$E$9999,'QUALIFIED EFH'!BB$5))</f>
        <v>0</v>
      </c>
      <c r="BC118" s="476">
        <f>IF(BC$2&lt;&gt;"",IF($C118&lt;&gt;"TBA",BC$2/114,0),SUMIFS('HOURS&amp;CYCLES INPUT'!$F$2:$F$9999,'HOURS&amp;CYCLES INPUT'!$C$2:$C$9999,'QUALIFIED EFH'!$C118,'HOURS&amp;CYCLES INPUT'!$D$2:$D$9999,'QUALIFIED EFH'!BC$4,'HOURS&amp;CYCLES INPUT'!$E$2:$E$9999,'QUALIFIED EFH'!BC$5))</f>
        <v>0</v>
      </c>
      <c r="BD118" s="476">
        <f>IF(BD$2&lt;&gt;"",IF($C118&lt;&gt;"TBA",BD$2/114,0),SUMIFS('HOURS&amp;CYCLES INPUT'!$F$2:$F$9999,'HOURS&amp;CYCLES INPUT'!$C$2:$C$9999,'QUALIFIED EFH'!$C118,'HOURS&amp;CYCLES INPUT'!$D$2:$D$9999,'QUALIFIED EFH'!BD$4,'HOURS&amp;CYCLES INPUT'!$E$2:$E$9999,'QUALIFIED EFH'!BD$5))</f>
        <v>0</v>
      </c>
      <c r="BE118" s="476">
        <f>IF(BE$2&lt;&gt;"",IF($C118&lt;&gt;"TBA",BE$2/114,0),SUMIFS('HOURS&amp;CYCLES INPUT'!$F$2:$F$9999,'HOURS&amp;CYCLES INPUT'!$C$2:$C$9999,'QUALIFIED EFH'!$C118,'HOURS&amp;CYCLES INPUT'!$D$2:$D$9999,'QUALIFIED EFH'!BE$4,'HOURS&amp;CYCLES INPUT'!$E$2:$E$9999,'QUALIFIED EFH'!BE$5))</f>
        <v>0</v>
      </c>
      <c r="BF118" s="476">
        <f>IF(BF$2&lt;&gt;"",IF($C118&lt;&gt;"TBA",BF$2/114,0),SUMIFS('HOURS&amp;CYCLES INPUT'!$F$2:$F$9999,'HOURS&amp;CYCLES INPUT'!$C$2:$C$9999,'QUALIFIED EFH'!$C118,'HOURS&amp;CYCLES INPUT'!$D$2:$D$9999,'QUALIFIED EFH'!BF$4,'HOURS&amp;CYCLES INPUT'!$E$2:$E$9999,'QUALIFIED EFH'!BF$5))</f>
        <v>0</v>
      </c>
      <c r="BG118" s="476">
        <f>IF(BG$2&lt;&gt;"",IF($C118&lt;&gt;"TBA",BG$2/114,0),SUMIFS('HOURS&amp;CYCLES INPUT'!$F$2:$F$9999,'HOURS&amp;CYCLES INPUT'!$C$2:$C$9999,'QUALIFIED EFH'!$C118,'HOURS&amp;CYCLES INPUT'!$D$2:$D$9999,'QUALIFIED EFH'!BG$4,'HOURS&amp;CYCLES INPUT'!$E$2:$E$9999,'QUALIFIED EFH'!BG$5))</f>
        <v>0</v>
      </c>
      <c r="BH118" s="476">
        <f>IF(BH$2&lt;&gt;"",IF($C118&lt;&gt;"TBA",BH$2/114,0),SUMIFS('HOURS&amp;CYCLES INPUT'!$F$2:$F$9999,'HOURS&amp;CYCLES INPUT'!$C$2:$C$9999,'QUALIFIED EFH'!$C118,'HOURS&amp;CYCLES INPUT'!$D$2:$D$9999,'QUALIFIED EFH'!BH$4,'HOURS&amp;CYCLES INPUT'!$E$2:$E$9999,'QUALIFIED EFH'!BH$5))</f>
        <v>0</v>
      </c>
      <c r="BI118" s="476">
        <f>IF(BI$2&lt;&gt;"",IF($C118&lt;&gt;"TBA",BI$2/114,0),SUMIFS('HOURS&amp;CYCLES INPUT'!$F$2:$F$9999,'HOURS&amp;CYCLES INPUT'!$C$2:$C$9999,'QUALIFIED EFH'!$C118,'HOURS&amp;CYCLES INPUT'!$D$2:$D$9999,'QUALIFIED EFH'!BI$4,'HOURS&amp;CYCLES INPUT'!$E$2:$E$9999,'QUALIFIED EFH'!BI$5))</f>
        <v>0</v>
      </c>
      <c r="BJ118" s="476">
        <f>IF(BJ$2&lt;&gt;"",IF($C118&lt;&gt;"TBA",BJ$2/114,0),SUMIFS('HOURS&amp;CYCLES INPUT'!$F$2:$F$9999,'HOURS&amp;CYCLES INPUT'!$C$2:$C$9999,'QUALIFIED EFH'!$C118,'HOURS&amp;CYCLES INPUT'!$D$2:$D$9999,'QUALIFIED EFH'!BJ$4,'HOURS&amp;CYCLES INPUT'!$E$2:$E$9999,'QUALIFIED EFH'!BJ$5))</f>
        <v>0</v>
      </c>
      <c r="BK118" s="476">
        <f>IF(BK$2&lt;&gt;"",IF($C118&lt;&gt;"TBA",BK$2/114,0),SUMIFS('HOURS&amp;CYCLES INPUT'!$F$2:$F$9999,'HOURS&amp;CYCLES INPUT'!$C$2:$C$9999,'QUALIFIED EFH'!$C118,'HOURS&amp;CYCLES INPUT'!$D$2:$D$9999,'QUALIFIED EFH'!BK$4,'HOURS&amp;CYCLES INPUT'!$E$2:$E$9999,'QUALIFIED EFH'!BK$5))</f>
        <v>0</v>
      </c>
      <c r="BL118" s="476">
        <f>IF(BL$2&lt;&gt;"",IF($C118&lt;&gt;"TBA",BL$2/114,0),SUMIFS('HOURS&amp;CYCLES INPUT'!$F$2:$F$9999,'HOURS&amp;CYCLES INPUT'!$C$2:$C$9999,'QUALIFIED EFH'!$C118,'HOURS&amp;CYCLES INPUT'!$D$2:$D$9999,'QUALIFIED EFH'!BL$4,'HOURS&amp;CYCLES INPUT'!$E$2:$E$9999,'QUALIFIED EFH'!BL$5))</f>
        <v>0</v>
      </c>
      <c r="BM118" s="476">
        <f>IF(BM$2&lt;&gt;"",IF($C118&lt;&gt;"TBA",BM$2/114,0),SUMIFS('HOURS&amp;CYCLES INPUT'!$F$2:$F$9999,'HOURS&amp;CYCLES INPUT'!$C$2:$C$9999,'QUALIFIED EFH'!$C118,'HOURS&amp;CYCLES INPUT'!$D$2:$D$9999,'QUALIFIED EFH'!BM$4,'HOURS&amp;CYCLES INPUT'!$E$2:$E$9999,'QUALIFIED EFH'!BM$5))</f>
        <v>0</v>
      </c>
      <c r="BN118" s="476">
        <f>IF(BN$2&lt;&gt;"",IF($C118&lt;&gt;"TBA",BN$2/114,0),SUMIFS('HOURS&amp;CYCLES INPUT'!$F$2:$F$9999,'HOURS&amp;CYCLES INPUT'!$C$2:$C$9999,'QUALIFIED EFH'!$C118,'HOURS&amp;CYCLES INPUT'!$D$2:$D$9999,'QUALIFIED EFH'!BN$4,'HOURS&amp;CYCLES INPUT'!$E$2:$E$9999,'QUALIFIED EFH'!BN$5))</f>
        <v>0</v>
      </c>
      <c r="BO118" s="476">
        <f>IF(BO$2&lt;&gt;"",IF($C118&lt;&gt;"TBA",BO$2/114,0),SUMIFS('HOURS&amp;CYCLES INPUT'!$F$2:$F$9999,'HOURS&amp;CYCLES INPUT'!$C$2:$C$9999,'QUALIFIED EFH'!$C118,'HOURS&amp;CYCLES INPUT'!$D$2:$D$9999,'QUALIFIED EFH'!BO$4,'HOURS&amp;CYCLES INPUT'!$E$2:$E$9999,'QUALIFIED EFH'!BO$5))</f>
        <v>0</v>
      </c>
      <c r="BP118" s="476">
        <f>IF(BP$2&lt;&gt;"",IF($C118&lt;&gt;"TBA",BP$2/114,0),SUMIFS('HOURS&amp;CYCLES INPUT'!$F$2:$F$9999,'HOURS&amp;CYCLES INPUT'!$C$2:$C$9999,'QUALIFIED EFH'!$C118,'HOURS&amp;CYCLES INPUT'!$D$2:$D$9999,'QUALIFIED EFH'!BP$4,'HOURS&amp;CYCLES INPUT'!$E$2:$E$9999,'QUALIFIED EFH'!BP$5))</f>
        <v>0</v>
      </c>
      <c r="BQ118" s="476">
        <f>IF(BQ$2&lt;&gt;"",IF($C118&lt;&gt;"TBA",BQ$2/114,0),SUMIFS('HOURS&amp;CYCLES INPUT'!$F$2:$F$9999,'HOURS&amp;CYCLES INPUT'!$C$2:$C$9999,'QUALIFIED EFH'!$C118,'HOURS&amp;CYCLES INPUT'!$D$2:$D$9999,'QUALIFIED EFH'!BQ$4,'HOURS&amp;CYCLES INPUT'!$E$2:$E$9999,'QUALIFIED EFH'!BQ$5))</f>
        <v>0</v>
      </c>
      <c r="BR118" s="476">
        <f>IF(BR$2&lt;&gt;"",IF($C118&lt;&gt;"TBA",BR$2/114,0),SUMIFS('HOURS&amp;CYCLES INPUT'!$F$2:$F$9999,'HOURS&amp;CYCLES INPUT'!$C$2:$C$9999,'QUALIFIED EFH'!$C118,'HOURS&amp;CYCLES INPUT'!$D$2:$D$9999,'QUALIFIED EFH'!BR$4,'HOURS&amp;CYCLES INPUT'!$E$2:$E$9999,'QUALIFIED EFH'!BR$5))</f>
        <v>0</v>
      </c>
      <c r="BS118" s="476">
        <f>IF(BS$2&lt;&gt;"",IF($C118&lt;&gt;"TBA",BS$2/114,0),SUMIFS('HOURS&amp;CYCLES INPUT'!$F$2:$F$9999,'HOURS&amp;CYCLES INPUT'!$C$2:$C$9999,'QUALIFIED EFH'!$C118,'HOURS&amp;CYCLES INPUT'!$D$2:$D$9999,'QUALIFIED EFH'!BS$4,'HOURS&amp;CYCLES INPUT'!$E$2:$E$9999,'QUALIFIED EFH'!BS$5))</f>
        <v>0</v>
      </c>
      <c r="BT118" s="476">
        <f>IF(BT$2&lt;&gt;"",IF($C118&lt;&gt;"TBA",BT$2/114,0),SUMIFS('HOURS&amp;CYCLES INPUT'!$F$2:$F$9999,'HOURS&amp;CYCLES INPUT'!$C$2:$C$9999,'QUALIFIED EFH'!$C118,'HOURS&amp;CYCLES INPUT'!$D$2:$D$9999,'QUALIFIED EFH'!BT$4,'HOURS&amp;CYCLES INPUT'!$E$2:$E$9999,'QUALIFIED EFH'!BT$5))</f>
        <v>0</v>
      </c>
      <c r="BU118" s="476">
        <f>IF(BU$2&lt;&gt;"",IF($C118&lt;&gt;"TBA",BU$2/114,0),SUMIFS('HOURS&amp;CYCLES INPUT'!$F$2:$F$9999,'HOURS&amp;CYCLES INPUT'!$C$2:$C$9999,'QUALIFIED EFH'!$C118,'HOURS&amp;CYCLES INPUT'!$D$2:$D$9999,'QUALIFIED EFH'!BU$4,'HOURS&amp;CYCLES INPUT'!$E$2:$E$9999,'QUALIFIED EFH'!BU$5))</f>
        <v>0</v>
      </c>
      <c r="BV118" s="476">
        <f>IF(BV$2&lt;&gt;"",IF($C118&lt;&gt;"TBA",BV$2/114,0),SUMIFS('HOURS&amp;CYCLES INPUT'!$F$2:$F$9999,'HOURS&amp;CYCLES INPUT'!$C$2:$C$9999,'QUALIFIED EFH'!$C118,'HOURS&amp;CYCLES INPUT'!$D$2:$D$9999,'QUALIFIED EFH'!BV$4,'HOURS&amp;CYCLES INPUT'!$E$2:$E$9999,'QUALIFIED EFH'!BV$5))</f>
        <v>0</v>
      </c>
      <c r="BW118" s="476">
        <f>IF(BW$2&lt;&gt;"",IF($C118&lt;&gt;"TBA",BW$2/114,0),SUMIFS('HOURS&amp;CYCLES INPUT'!$F$2:$F$9999,'HOURS&amp;CYCLES INPUT'!$C$2:$C$9999,'QUALIFIED EFH'!$C118,'HOURS&amp;CYCLES INPUT'!$D$2:$D$9999,'QUALIFIED EFH'!BW$4,'HOURS&amp;CYCLES INPUT'!$E$2:$E$9999,'QUALIFIED EFH'!BW$5))</f>
        <v>0</v>
      </c>
      <c r="BX118" s="476">
        <f>IF(BX$2&lt;&gt;"",IF($C118&lt;&gt;"TBA",BX$2/114,0),SUMIFS('HOURS&amp;CYCLES INPUT'!$F$2:$F$9999,'HOURS&amp;CYCLES INPUT'!$C$2:$C$9999,'QUALIFIED EFH'!$C118,'HOURS&amp;CYCLES INPUT'!$D$2:$D$9999,'QUALIFIED EFH'!BX$4,'HOURS&amp;CYCLES INPUT'!$E$2:$E$9999,'QUALIFIED EFH'!BX$5))</f>
        <v>0</v>
      </c>
      <c r="BY118" s="476">
        <f>IF(BY$2&lt;&gt;"",IF($C118&lt;&gt;"TBA",BY$2/114,0),SUMIFS('HOURS&amp;CYCLES INPUT'!$F$2:$F$9999,'HOURS&amp;CYCLES INPUT'!$C$2:$C$9999,'QUALIFIED EFH'!$C118,'HOURS&amp;CYCLES INPUT'!$D$2:$D$9999,'QUALIFIED EFH'!BY$4,'HOURS&amp;CYCLES INPUT'!$E$2:$E$9999,'QUALIFIED EFH'!BY$5))</f>
        <v>0</v>
      </c>
      <c r="BZ118" s="476">
        <f>IF(BZ$2&lt;&gt;"",IF($C118&lt;&gt;"TBA",BZ$2/114,0),SUMIFS('HOURS&amp;CYCLES INPUT'!$F$2:$F$9999,'HOURS&amp;CYCLES INPUT'!$C$2:$C$9999,'QUALIFIED EFH'!$C118,'HOURS&amp;CYCLES INPUT'!$D$2:$D$9999,'QUALIFIED EFH'!BZ$4,'HOURS&amp;CYCLES INPUT'!$E$2:$E$9999,'QUALIFIED EFH'!BZ$5))</f>
        <v>0</v>
      </c>
      <c r="CA118" s="476">
        <f>IF(CA$2&lt;&gt;"",IF($C118&lt;&gt;"TBA",CA$2/114,0),SUMIFS('HOURS&amp;CYCLES INPUT'!$F$2:$F$9999,'HOURS&amp;CYCLES INPUT'!$C$2:$C$9999,'QUALIFIED EFH'!$C118,'HOURS&amp;CYCLES INPUT'!$D$2:$D$9999,'QUALIFIED EFH'!CA$4,'HOURS&amp;CYCLES INPUT'!$E$2:$E$9999,'QUALIFIED EFH'!CA$5))</f>
        <v>0</v>
      </c>
      <c r="CB118" s="476">
        <f>IF(CB$2&lt;&gt;"",IF($C118&lt;&gt;"TBA",CB$2/114,0),SUMIFS('HOURS&amp;CYCLES INPUT'!$F$2:$F$9999,'HOURS&amp;CYCLES INPUT'!$C$2:$C$9999,'QUALIFIED EFH'!$C118,'HOURS&amp;CYCLES INPUT'!$D$2:$D$9999,'QUALIFIED EFH'!CB$4,'HOURS&amp;CYCLES INPUT'!$E$2:$E$9999,'QUALIFIED EFH'!CB$5))</f>
        <v>0</v>
      </c>
      <c r="CC118" s="476">
        <f>IF(CC$2&lt;&gt;"",IF($C118&lt;&gt;"TBA",CC$2/114,0),SUMIFS('HOURS&amp;CYCLES INPUT'!$F$2:$F$9999,'HOURS&amp;CYCLES INPUT'!$C$2:$C$9999,'QUALIFIED EFH'!$C118,'HOURS&amp;CYCLES INPUT'!$D$2:$D$9999,'QUALIFIED EFH'!CC$4,'HOURS&amp;CYCLES INPUT'!$E$2:$E$9999,'QUALIFIED EFH'!CC$5))</f>
        <v>0</v>
      </c>
      <c r="CD118" s="476">
        <f>IF(CD$2&lt;&gt;"",IF($C118&lt;&gt;"TBA",CD$2/114,0),SUMIFS('HOURS&amp;CYCLES INPUT'!$F$2:$F$9999,'HOURS&amp;CYCLES INPUT'!$C$2:$C$9999,'QUALIFIED EFH'!$C118,'HOURS&amp;CYCLES INPUT'!$D$2:$D$9999,'QUALIFIED EFH'!CD$4,'HOURS&amp;CYCLES INPUT'!$E$2:$E$9999,'QUALIFIED EFH'!CD$5))</f>
        <v>0</v>
      </c>
      <c r="CE118" s="476">
        <f>IF(CE$2&lt;&gt;"",IF($C118&lt;&gt;"TBA",CE$2/114,0),SUMIFS('HOURS&amp;CYCLES INPUT'!$F$2:$F$9999,'HOURS&amp;CYCLES INPUT'!$C$2:$C$9999,'QUALIFIED EFH'!$C118,'HOURS&amp;CYCLES INPUT'!$D$2:$D$9999,'QUALIFIED EFH'!CE$4,'HOURS&amp;CYCLES INPUT'!$E$2:$E$9999,'QUALIFIED EFH'!CE$5))</f>
        <v>0</v>
      </c>
      <c r="CF118" s="476">
        <f>IF(CF$2&lt;&gt;"",IF($C118&lt;&gt;"TBA",CF$2/114,0),SUMIFS('HOURS&amp;CYCLES INPUT'!$F$2:$F$9999,'HOURS&amp;CYCLES INPUT'!$C$2:$C$9999,'QUALIFIED EFH'!$C118,'HOURS&amp;CYCLES INPUT'!$D$2:$D$9999,'QUALIFIED EFH'!CF$4,'HOURS&amp;CYCLES INPUT'!$E$2:$E$9999,'QUALIFIED EFH'!CF$5))</f>
        <v>0</v>
      </c>
      <c r="CG118" s="476">
        <f>IF(CG$2&lt;&gt;"",IF($C118&lt;&gt;"TBA",CG$2/114,0),SUMIFS('HOURS&amp;CYCLES INPUT'!$F$2:$F$9999,'HOURS&amp;CYCLES INPUT'!$C$2:$C$9999,'QUALIFIED EFH'!$C118,'HOURS&amp;CYCLES INPUT'!$D$2:$D$9999,'QUALIFIED EFH'!CG$4,'HOURS&amp;CYCLES INPUT'!$E$2:$E$9999,'QUALIFIED EFH'!CG$5))</f>
        <v>0</v>
      </c>
      <c r="CH118" s="476">
        <f>IF(CH$2&lt;&gt;"",IF($C118&lt;&gt;"TBA",CH$2/114,0),SUMIFS('HOURS&amp;CYCLES INPUT'!$F$2:$F$9999,'HOURS&amp;CYCLES INPUT'!$C$2:$C$9999,'QUALIFIED EFH'!$C118,'HOURS&amp;CYCLES INPUT'!$D$2:$D$9999,'QUALIFIED EFH'!CH$4,'HOURS&amp;CYCLES INPUT'!$E$2:$E$9999,'QUALIFIED EFH'!CH$5))</f>
        <v>0</v>
      </c>
      <c r="CI118" s="476">
        <f>IF(CI$2&lt;&gt;"",IF($C118&lt;&gt;"TBA",CI$2/114,0),SUMIFS('HOURS&amp;CYCLES INPUT'!$F$2:$F$9999,'HOURS&amp;CYCLES INPUT'!$C$2:$C$9999,'QUALIFIED EFH'!$C118,'HOURS&amp;CYCLES INPUT'!$D$2:$D$9999,'QUALIFIED EFH'!CI$4,'HOURS&amp;CYCLES INPUT'!$E$2:$E$9999,'QUALIFIED EFH'!CI$5))</f>
        <v>0</v>
      </c>
      <c r="CJ118" s="476">
        <f>IF(CJ$2&lt;&gt;"",IF($C118&lt;&gt;"TBA",CJ$2/114,0),SUMIFS('HOURS&amp;CYCLES INPUT'!$F$2:$F$9999,'HOURS&amp;CYCLES INPUT'!$C$2:$C$9999,'QUALIFIED EFH'!$C118,'HOURS&amp;CYCLES INPUT'!$D$2:$D$9999,'QUALIFIED EFH'!CJ$4,'HOURS&amp;CYCLES INPUT'!$E$2:$E$9999,'QUALIFIED EFH'!CJ$5))</f>
        <v>0</v>
      </c>
      <c r="CK118" s="476">
        <f>IF(CK$2&lt;&gt;"",IF($C118&lt;&gt;"TBA",CK$2/114,0),SUMIFS('HOURS&amp;CYCLES INPUT'!$F$2:$F$9999,'HOURS&amp;CYCLES INPUT'!$C$2:$C$9999,'QUALIFIED EFH'!$C118,'HOURS&amp;CYCLES INPUT'!$D$2:$D$9999,'QUALIFIED EFH'!CK$4,'HOURS&amp;CYCLES INPUT'!$E$2:$E$9999,'QUALIFIED EFH'!CK$5))</f>
        <v>0</v>
      </c>
      <c r="CL118" s="476">
        <f>IF(CL$2&lt;&gt;"",IF($C118&lt;&gt;"TBA",CL$2/114,0),SUMIFS('HOURS&amp;CYCLES INPUT'!$F$2:$F$9999,'HOURS&amp;CYCLES INPUT'!$C$2:$C$9999,'QUALIFIED EFH'!$C118,'HOURS&amp;CYCLES INPUT'!$D$2:$D$9999,'QUALIFIED EFH'!CL$4,'HOURS&amp;CYCLES INPUT'!$E$2:$E$9999,'QUALIFIED EFH'!CL$5))</f>
        <v>0</v>
      </c>
      <c r="CM118" s="476">
        <f>IF(CM$2&lt;&gt;"",IF($C118&lt;&gt;"TBA",CM$2/114,0),SUMIFS('HOURS&amp;CYCLES INPUT'!$F$2:$F$9999,'HOURS&amp;CYCLES INPUT'!$C$2:$C$9999,'QUALIFIED EFH'!$C118,'HOURS&amp;CYCLES INPUT'!$D$2:$D$9999,'QUALIFIED EFH'!CM$4,'HOURS&amp;CYCLES INPUT'!$E$2:$E$9999,'QUALIFIED EFH'!CM$5))</f>
        <v>0</v>
      </c>
      <c r="CN118" s="476">
        <f>IF(CN$2&lt;&gt;"",IF($C118&lt;&gt;"TBA",CN$2/114,0),SUMIFS('HOURS&amp;CYCLES INPUT'!$F$2:$F$9999,'HOURS&amp;CYCLES INPUT'!$C$2:$C$9999,'QUALIFIED EFH'!$C118,'HOURS&amp;CYCLES INPUT'!$D$2:$D$9999,'QUALIFIED EFH'!CN$4,'HOURS&amp;CYCLES INPUT'!$E$2:$E$9999,'QUALIFIED EFH'!CN$5))</f>
        <v>0</v>
      </c>
      <c r="CO118" s="476">
        <f>IF(CO$2&lt;&gt;"",IF($C118&lt;&gt;"TBA",CO$2/114,0),SUMIFS('HOURS&amp;CYCLES INPUT'!$F$2:$F$9999,'HOURS&amp;CYCLES INPUT'!$C$2:$C$9999,'QUALIFIED EFH'!$C118,'HOURS&amp;CYCLES INPUT'!$D$2:$D$9999,'QUALIFIED EFH'!CO$4,'HOURS&amp;CYCLES INPUT'!$E$2:$E$9999,'QUALIFIED EFH'!CO$5))</f>
        <v>0</v>
      </c>
      <c r="CP118" s="476">
        <f>IF(CP$2&lt;&gt;"",IF($C118&lt;&gt;"TBA",CP$2/114,0),SUMIFS('HOURS&amp;CYCLES INPUT'!$F$2:$F$9999,'HOURS&amp;CYCLES INPUT'!$C$2:$C$9999,'QUALIFIED EFH'!$C118,'HOURS&amp;CYCLES INPUT'!$D$2:$D$9999,'QUALIFIED EFH'!CP$4,'HOURS&amp;CYCLES INPUT'!$E$2:$E$9999,'QUALIFIED EFH'!CP$5))</f>
        <v>0</v>
      </c>
      <c r="CQ118" s="476">
        <f>IF(CQ$2&lt;&gt;"",IF($C118&lt;&gt;"TBA",CQ$2/114,0),SUMIFS('HOURS&amp;CYCLES INPUT'!$F$2:$F$9999,'HOURS&amp;CYCLES INPUT'!$C$2:$C$9999,'QUALIFIED EFH'!$C118,'HOURS&amp;CYCLES INPUT'!$D$2:$D$9999,'QUALIFIED EFH'!CQ$4,'HOURS&amp;CYCLES INPUT'!$E$2:$E$9999,'QUALIFIED EFH'!CQ$5))</f>
        <v>0</v>
      </c>
      <c r="CR118" s="476">
        <f>IF(CR$2&lt;&gt;"",IF($C118&lt;&gt;"TBA",CR$2/114,0),SUMIFS('HOURS&amp;CYCLES INPUT'!$F$2:$F$9999,'HOURS&amp;CYCLES INPUT'!$C$2:$C$9999,'QUALIFIED EFH'!$C118,'HOURS&amp;CYCLES INPUT'!$D$2:$D$9999,'QUALIFIED EFH'!CR$4,'HOURS&amp;CYCLES INPUT'!$E$2:$E$9999,'QUALIFIED EFH'!CR$5))</f>
        <v>0</v>
      </c>
      <c r="CS118" s="476">
        <f>IF(CS$2&lt;&gt;"",IF($C118&lt;&gt;"TBA",CS$2/114,0),SUMIFS('HOURS&amp;CYCLES INPUT'!$F$2:$F$9999,'HOURS&amp;CYCLES INPUT'!$C$2:$C$9999,'QUALIFIED EFH'!$C118,'HOURS&amp;CYCLES INPUT'!$D$2:$D$9999,'QUALIFIED EFH'!CS$4,'HOURS&amp;CYCLES INPUT'!$E$2:$E$9999,'QUALIFIED EFH'!CS$5))</f>
        <v>0</v>
      </c>
      <c r="CT118" s="476">
        <f>IF(CT$2&lt;&gt;"",IF($C118&lt;&gt;"TBA",CT$2/114,0),SUMIFS('HOURS&amp;CYCLES INPUT'!$F$2:$F$9999,'HOURS&amp;CYCLES INPUT'!$C$2:$C$9999,'QUALIFIED EFH'!$C118,'HOURS&amp;CYCLES INPUT'!$D$2:$D$9999,'QUALIFIED EFH'!CT$4,'HOURS&amp;CYCLES INPUT'!$E$2:$E$9999,'QUALIFIED EFH'!CT$5))</f>
        <v>0</v>
      </c>
      <c r="CU118" s="476">
        <f>IF(CU$2&lt;&gt;"",IF($C118&lt;&gt;"TBA",CU$2/114,0),SUMIFS('HOURS&amp;CYCLES INPUT'!$F$2:$F$9999,'HOURS&amp;CYCLES INPUT'!$C$2:$C$9999,'QUALIFIED EFH'!$C118,'HOURS&amp;CYCLES INPUT'!$D$2:$D$9999,'QUALIFIED EFH'!CU$4,'HOURS&amp;CYCLES INPUT'!$E$2:$E$9999,'QUALIFIED EFH'!CU$5))</f>
        <v>0</v>
      </c>
      <c r="CV118" s="476">
        <f>IF(CV$2&lt;&gt;"",IF($C118&lt;&gt;"TBA",CV$2/114,0),SUMIFS('HOURS&amp;CYCLES INPUT'!$F$2:$F$9999,'HOURS&amp;CYCLES INPUT'!$C$2:$C$9999,'QUALIFIED EFH'!$C118,'HOURS&amp;CYCLES INPUT'!$D$2:$D$9999,'QUALIFIED EFH'!CV$4,'HOURS&amp;CYCLES INPUT'!$E$2:$E$9999,'QUALIFIED EFH'!CV$5))</f>
        <v>0</v>
      </c>
      <c r="CW118" s="476">
        <f>IF(CW$2&lt;&gt;"",IF($C118&lt;&gt;"TBA",CW$2/114,0),SUMIFS('HOURS&amp;CYCLES INPUT'!$F$2:$F$9999,'HOURS&amp;CYCLES INPUT'!$C$2:$C$9999,'QUALIFIED EFH'!$C118,'HOURS&amp;CYCLES INPUT'!$D$2:$D$9999,'QUALIFIED EFH'!CW$4,'HOURS&amp;CYCLES INPUT'!$E$2:$E$9999,'QUALIFIED EFH'!CW$5))</f>
        <v>0</v>
      </c>
      <c r="CX118" s="476">
        <f>IF(CX$2&lt;&gt;"",IF($C118&lt;&gt;"TBA",CX$2/114,0),SUMIFS('HOURS&amp;CYCLES INPUT'!$F$2:$F$9999,'HOURS&amp;CYCLES INPUT'!$C$2:$C$9999,'QUALIFIED EFH'!$C118,'HOURS&amp;CYCLES INPUT'!$D$2:$D$9999,'QUALIFIED EFH'!CX$4,'HOURS&amp;CYCLES INPUT'!$E$2:$E$9999,'QUALIFIED EFH'!CX$5))</f>
        <v>0</v>
      </c>
      <c r="CY118" s="476">
        <f>IF(CY$2&lt;&gt;"",IF($C118&lt;&gt;"TBA",CY$2/114,0),SUMIFS('HOURS&amp;CYCLES INPUT'!$F$2:$F$9999,'HOURS&amp;CYCLES INPUT'!$C$2:$C$9999,'QUALIFIED EFH'!$C118,'HOURS&amp;CYCLES INPUT'!$D$2:$D$9999,'QUALIFIED EFH'!CY$4,'HOURS&amp;CYCLES INPUT'!$E$2:$E$9999,'QUALIFIED EFH'!CY$5))</f>
        <v>0</v>
      </c>
      <c r="CZ118" s="476">
        <f>IF(CZ$2&lt;&gt;"",IF($C118&lt;&gt;"TBA",CZ$2/114,0),SUMIFS('HOURS&amp;CYCLES INPUT'!$F$2:$F$9999,'HOURS&amp;CYCLES INPUT'!$C$2:$C$9999,'QUALIFIED EFH'!$C118,'HOURS&amp;CYCLES INPUT'!$D$2:$D$9999,'QUALIFIED EFH'!CZ$4,'HOURS&amp;CYCLES INPUT'!$E$2:$E$9999,'QUALIFIED EFH'!CZ$5))</f>
        <v>0</v>
      </c>
      <c r="DA118" s="476">
        <f>IF(DA$2&lt;&gt;"",IF($C118&lt;&gt;"TBA",DA$2/114,0),SUMIFS('HOURS&amp;CYCLES INPUT'!$F$2:$F$9999,'HOURS&amp;CYCLES INPUT'!$C$2:$C$9999,'QUALIFIED EFH'!$C118,'HOURS&amp;CYCLES INPUT'!$D$2:$D$9999,'QUALIFIED EFH'!DA$4,'HOURS&amp;CYCLES INPUT'!$E$2:$E$9999,'QUALIFIED EFH'!DA$5))</f>
        <v>0</v>
      </c>
      <c r="DB118" s="476">
        <f>IF(DB$2&lt;&gt;"",IF($C118&lt;&gt;"TBA",DB$2/114,0),SUMIFS('HOURS&amp;CYCLES INPUT'!$F$2:$F$9999,'HOURS&amp;CYCLES INPUT'!$C$2:$C$9999,'QUALIFIED EFH'!$C118,'HOURS&amp;CYCLES INPUT'!$D$2:$D$9999,'QUALIFIED EFH'!DB$4,'HOURS&amp;CYCLES INPUT'!$E$2:$E$9999,'QUALIFIED EFH'!DB$5))</f>
        <v>0</v>
      </c>
      <c r="DC118" s="476">
        <f>IF(DC$2&lt;&gt;"",IF($C118&lt;&gt;"TBA",DC$2/114,0),SUMIFS('HOURS&amp;CYCLES INPUT'!$F$2:$F$9999,'HOURS&amp;CYCLES INPUT'!$C$2:$C$9999,'QUALIFIED EFH'!$C118,'HOURS&amp;CYCLES INPUT'!$D$2:$D$9999,'QUALIFIED EFH'!DC$4,'HOURS&amp;CYCLES INPUT'!$E$2:$E$9999,'QUALIFIED EFH'!DC$5))</f>
        <v>0</v>
      </c>
      <c r="DD118" s="476">
        <f>IF(DD$2&lt;&gt;"",IF($C118&lt;&gt;"TBA",DD$2/114,0),SUMIFS('HOURS&amp;CYCLES INPUT'!$F$2:$F$9999,'HOURS&amp;CYCLES INPUT'!$C$2:$C$9999,'QUALIFIED EFH'!$C118,'HOURS&amp;CYCLES INPUT'!$D$2:$D$9999,'QUALIFIED EFH'!DD$4,'HOURS&amp;CYCLES INPUT'!$E$2:$E$9999,'QUALIFIED EFH'!DD$5))</f>
        <v>0</v>
      </c>
      <c r="DE118" s="476">
        <f>IF(DE$2&lt;&gt;"",IF($C118&lt;&gt;"TBA",DE$2/114,0),SUMIFS('HOURS&amp;CYCLES INPUT'!$F$2:$F$9999,'HOURS&amp;CYCLES INPUT'!$C$2:$C$9999,'QUALIFIED EFH'!$C118,'HOURS&amp;CYCLES INPUT'!$D$2:$D$9999,'QUALIFIED EFH'!DE$4,'HOURS&amp;CYCLES INPUT'!$E$2:$E$9999,'QUALIFIED EFH'!DE$5))</f>
        <v>0</v>
      </c>
      <c r="DF118" s="476">
        <f>IF(DF$2&lt;&gt;"",IF($C118&lt;&gt;"TBA",DF$2/114,0),SUMIFS('HOURS&amp;CYCLES INPUT'!$F$2:$F$9999,'HOURS&amp;CYCLES INPUT'!$C$2:$C$9999,'QUALIFIED EFH'!$C118,'HOURS&amp;CYCLES INPUT'!$D$2:$D$9999,'QUALIFIED EFH'!DF$4,'HOURS&amp;CYCLES INPUT'!$E$2:$E$9999,'QUALIFIED EFH'!DF$5))</f>
        <v>0</v>
      </c>
      <c r="DG118" s="476">
        <f>IF(DG$2&lt;&gt;"",IF($C118&lt;&gt;"TBA",DG$2/114,0),SUMIFS('HOURS&amp;CYCLES INPUT'!$F$2:$F$9999,'HOURS&amp;CYCLES INPUT'!$C$2:$C$9999,'QUALIFIED EFH'!$C118,'HOURS&amp;CYCLES INPUT'!$D$2:$D$9999,'QUALIFIED EFH'!DG$4,'HOURS&amp;CYCLES INPUT'!$E$2:$E$9999,'QUALIFIED EFH'!DG$5))</f>
        <v>0</v>
      </c>
      <c r="DH118" s="476">
        <f>IF(DH$2&lt;&gt;"",IF($C118&lt;&gt;"TBA",DH$2/114,0),SUMIFS('HOURS&amp;CYCLES INPUT'!$F$2:$F$9999,'HOURS&amp;CYCLES INPUT'!$C$2:$C$9999,'QUALIFIED EFH'!$C118,'HOURS&amp;CYCLES INPUT'!$D$2:$D$9999,'QUALIFIED EFH'!DH$4,'HOURS&amp;CYCLES INPUT'!$E$2:$E$9999,'QUALIFIED EFH'!DH$5))</f>
        <v>0</v>
      </c>
      <c r="DI118" s="476">
        <f>IF(DI$2&lt;&gt;"",IF($C118&lt;&gt;"TBA",DI$2/114,0),SUMIFS('HOURS&amp;CYCLES INPUT'!$F$2:$F$9999,'HOURS&amp;CYCLES INPUT'!$C$2:$C$9999,'QUALIFIED EFH'!$C118,'HOURS&amp;CYCLES INPUT'!$D$2:$D$9999,'QUALIFIED EFH'!DI$4,'HOURS&amp;CYCLES INPUT'!$E$2:$E$9999,'QUALIFIED EFH'!DI$5))</f>
        <v>0</v>
      </c>
      <c r="DJ118" s="476">
        <f>IF(DJ$2&lt;&gt;"",IF($C118&lt;&gt;"TBA",DJ$2/114,0),SUMIFS('HOURS&amp;CYCLES INPUT'!$F$2:$F$9999,'HOURS&amp;CYCLES INPUT'!$C$2:$C$9999,'QUALIFIED EFH'!$C118,'HOURS&amp;CYCLES INPUT'!$D$2:$D$9999,'QUALIFIED EFH'!DJ$4,'HOURS&amp;CYCLES INPUT'!$E$2:$E$9999,'QUALIFIED EFH'!DJ$5))</f>
        <v>0</v>
      </c>
      <c r="DK118" s="476">
        <f>IF(DK$2&lt;&gt;"",IF($C118&lt;&gt;"TBA",DK$2/114,0),SUMIFS('HOURS&amp;CYCLES INPUT'!$F$2:$F$9999,'HOURS&amp;CYCLES INPUT'!$C$2:$C$9999,'QUALIFIED EFH'!$C118,'HOURS&amp;CYCLES INPUT'!$D$2:$D$9999,'QUALIFIED EFH'!DK$4,'HOURS&amp;CYCLES INPUT'!$E$2:$E$9999,'QUALIFIED EFH'!DK$5))</f>
        <v>0</v>
      </c>
      <c r="DL118" s="476">
        <f>IF(DL$2&lt;&gt;"",IF($C118&lt;&gt;"TBA",DL$2/114,0),SUMIFS('HOURS&amp;CYCLES INPUT'!$F$2:$F$9999,'HOURS&amp;CYCLES INPUT'!$C$2:$C$9999,'QUALIFIED EFH'!$C118,'HOURS&amp;CYCLES INPUT'!$D$2:$D$9999,'QUALIFIED EFH'!DL$4,'HOURS&amp;CYCLES INPUT'!$E$2:$E$9999,'QUALIFIED EFH'!DL$5))</f>
        <v>0</v>
      </c>
      <c r="DM118" s="476">
        <f>IF(DM$2&lt;&gt;"",IF($C118&lt;&gt;"TBA",DM$2/114,0),SUMIFS('HOURS&amp;CYCLES INPUT'!$F$2:$F$9999,'HOURS&amp;CYCLES INPUT'!$C$2:$C$9999,'QUALIFIED EFH'!$C118,'HOURS&amp;CYCLES INPUT'!$D$2:$D$9999,'QUALIFIED EFH'!DM$4,'HOURS&amp;CYCLES INPUT'!$E$2:$E$9999,'QUALIFIED EFH'!DM$5))</f>
        <v>0</v>
      </c>
      <c r="DN118" s="476">
        <f>IF(DN$2&lt;&gt;"",IF($C118&lt;&gt;"TBA",DN$2/114,0),SUMIFS('HOURS&amp;CYCLES INPUT'!$F$2:$F$9999,'HOURS&amp;CYCLES INPUT'!$C$2:$C$9999,'QUALIFIED EFH'!$C118,'HOURS&amp;CYCLES INPUT'!$D$2:$D$9999,'QUALIFIED EFH'!DN$4,'HOURS&amp;CYCLES INPUT'!$E$2:$E$9999,'QUALIFIED EFH'!DN$5))</f>
        <v>0</v>
      </c>
      <c r="DO118" s="476">
        <f>IF(DO$2&lt;&gt;"",IF($C118&lt;&gt;"TBA",DO$2/114,0),SUMIFS('HOURS&amp;CYCLES INPUT'!$F$2:$F$9999,'HOURS&amp;CYCLES INPUT'!$C$2:$C$9999,'QUALIFIED EFH'!$C118,'HOURS&amp;CYCLES INPUT'!$D$2:$D$9999,'QUALIFIED EFH'!DO$4,'HOURS&amp;CYCLES INPUT'!$E$2:$E$9999,'QUALIFIED EFH'!DO$5))</f>
        <v>0</v>
      </c>
      <c r="DP118" s="476">
        <f>IF(DP$2&lt;&gt;"",IF($C118&lt;&gt;"TBA",DP$2/114,0),SUMIFS('HOURS&amp;CYCLES INPUT'!$F$2:$F$9999,'HOURS&amp;CYCLES INPUT'!$C$2:$C$9999,'QUALIFIED EFH'!$C118,'HOURS&amp;CYCLES INPUT'!$D$2:$D$9999,'QUALIFIED EFH'!DP$4,'HOURS&amp;CYCLES INPUT'!$E$2:$E$9999,'QUALIFIED EFH'!DP$5))</f>
        <v>0</v>
      </c>
      <c r="DQ118" s="476">
        <f>IF(DQ$2&lt;&gt;"",IF($C118&lt;&gt;"TBA",DQ$2/114,0),SUMIFS('HOURS&amp;CYCLES INPUT'!$F$2:$F$9999,'HOURS&amp;CYCLES INPUT'!$C$2:$C$9999,'QUALIFIED EFH'!$C118,'HOURS&amp;CYCLES INPUT'!$D$2:$D$9999,'QUALIFIED EFH'!DQ$4,'HOURS&amp;CYCLES INPUT'!$E$2:$E$9999,'QUALIFIED EFH'!DQ$5))</f>
        <v>0</v>
      </c>
      <c r="DR118" s="476">
        <f>IF(DR$2&lt;&gt;"",IF($C118&lt;&gt;"TBA",DR$2/114,0),SUMIFS('HOURS&amp;CYCLES INPUT'!$F$2:$F$9999,'HOURS&amp;CYCLES INPUT'!$C$2:$C$9999,'QUALIFIED EFH'!$C118,'HOURS&amp;CYCLES INPUT'!$D$2:$D$9999,'QUALIFIED EFH'!DR$4,'HOURS&amp;CYCLES INPUT'!$E$2:$E$9999,'QUALIFIED EFH'!DR$5))</f>
        <v>0</v>
      </c>
      <c r="DS118" s="476">
        <f>IF(DS$2&lt;&gt;"",IF($C118&lt;&gt;"TBA",DS$2/114,0),SUMIFS('HOURS&amp;CYCLES INPUT'!$F$2:$F$9999,'HOURS&amp;CYCLES INPUT'!$C$2:$C$9999,'QUALIFIED EFH'!$C118,'HOURS&amp;CYCLES INPUT'!$D$2:$D$9999,'QUALIFIED EFH'!DS$4,'HOURS&amp;CYCLES INPUT'!$E$2:$E$9999,'QUALIFIED EFH'!DS$5))</f>
        <v>0</v>
      </c>
      <c r="DT118" s="476">
        <f>IF(DT$2&lt;&gt;"",IF($C118&lt;&gt;"TBA",DT$2/114,0),SUMIFS('HOURS&amp;CYCLES INPUT'!$F$2:$F$9999,'HOURS&amp;CYCLES INPUT'!$C$2:$C$9999,'QUALIFIED EFH'!$C118,'HOURS&amp;CYCLES INPUT'!$D$2:$D$9999,'QUALIFIED EFH'!DT$4,'HOURS&amp;CYCLES INPUT'!$E$2:$E$9999,'QUALIFIED EFH'!DT$5))</f>
        <v>0</v>
      </c>
      <c r="DU118" s="476">
        <f>IF(DU$2&lt;&gt;"",IF($C118&lt;&gt;"TBA",DU$2/114,0),SUMIFS('HOURS&amp;CYCLES INPUT'!$F$2:$F$9999,'HOURS&amp;CYCLES INPUT'!$C$2:$C$9999,'QUALIFIED EFH'!$C118,'HOURS&amp;CYCLES INPUT'!$D$2:$D$9999,'QUALIFIED EFH'!DU$4,'HOURS&amp;CYCLES INPUT'!$E$2:$E$9999,'QUALIFIED EFH'!DU$5))</f>
        <v>0</v>
      </c>
      <c r="DV118" s="476">
        <f>IF(DV$2&lt;&gt;"",IF($C118&lt;&gt;"TBA",DV$2/114,0),SUMIFS('HOURS&amp;CYCLES INPUT'!$F$2:$F$9999,'HOURS&amp;CYCLES INPUT'!$C$2:$C$9999,'QUALIFIED EFH'!$C118,'HOURS&amp;CYCLES INPUT'!$D$2:$D$9999,'QUALIFIED EFH'!DV$4,'HOURS&amp;CYCLES INPUT'!$E$2:$E$9999,'QUALIFIED EFH'!DV$5))</f>
        <v>0</v>
      </c>
      <c r="DW118" s="476">
        <f>IF(DW$2&lt;&gt;"",IF($C118&lt;&gt;"TBA",DW$2/114,0),SUMIFS('HOURS&amp;CYCLES INPUT'!$F$2:$F$9999,'HOURS&amp;CYCLES INPUT'!$C$2:$C$9999,'QUALIFIED EFH'!$C118,'HOURS&amp;CYCLES INPUT'!$D$2:$D$9999,'QUALIFIED EFH'!DW$4,'HOURS&amp;CYCLES INPUT'!$E$2:$E$9999,'QUALIFIED EFH'!DW$5))</f>
        <v>0</v>
      </c>
      <c r="DX118" s="476">
        <f>IF(DX$2&lt;&gt;"",IF($C118&lt;&gt;"TBA",DX$2/114,0),SUMIFS('HOURS&amp;CYCLES INPUT'!$F$2:$F$9999,'HOURS&amp;CYCLES INPUT'!$C$2:$C$9999,'QUALIFIED EFH'!$C118,'HOURS&amp;CYCLES INPUT'!$D$2:$D$9999,'QUALIFIED EFH'!DX$4,'HOURS&amp;CYCLES INPUT'!$E$2:$E$9999,'QUALIFIED EFH'!DX$5))</f>
        <v>0</v>
      </c>
      <c r="DY118" s="476">
        <f>IF(DY$2&lt;&gt;"",IF($C118&lt;&gt;"TBA",DY$2/114,0),SUMIFS('HOURS&amp;CYCLES INPUT'!$F$2:$F$9999,'HOURS&amp;CYCLES INPUT'!$C$2:$C$9999,'QUALIFIED EFH'!$C118,'HOURS&amp;CYCLES INPUT'!$D$2:$D$9999,'QUALIFIED EFH'!DY$4,'HOURS&amp;CYCLES INPUT'!$E$2:$E$9999,'QUALIFIED EFH'!DY$5))</f>
        <v>0</v>
      </c>
      <c r="DZ118" s="476">
        <f>IF(DZ$2&lt;&gt;"",IF($C118&lt;&gt;"TBA",DZ$2/114,0),SUMIFS('HOURS&amp;CYCLES INPUT'!$F$2:$F$9999,'HOURS&amp;CYCLES INPUT'!$C$2:$C$9999,'QUALIFIED EFH'!$C118,'HOURS&amp;CYCLES INPUT'!$D$2:$D$9999,'QUALIFIED EFH'!DZ$4,'HOURS&amp;CYCLES INPUT'!$E$2:$E$9999,'QUALIFIED EFH'!DZ$5))</f>
        <v>0</v>
      </c>
      <c r="EA118" s="476">
        <f>IF(EA$2&lt;&gt;"",IF($C118&lt;&gt;"TBA",EA$2/114,0),SUMIFS('HOURS&amp;CYCLES INPUT'!$F$2:$F$9999,'HOURS&amp;CYCLES INPUT'!$C$2:$C$9999,'QUALIFIED EFH'!$C118,'HOURS&amp;CYCLES INPUT'!$D$2:$D$9999,'QUALIFIED EFH'!EA$4,'HOURS&amp;CYCLES INPUT'!$E$2:$E$9999,'QUALIFIED EFH'!EA$5))</f>
        <v>0</v>
      </c>
      <c r="EB118" s="476">
        <f>IF(EB$2&lt;&gt;"",IF($C118&lt;&gt;"TBA",EB$2/114,0),SUMIFS('HOURS&amp;CYCLES INPUT'!$F$2:$F$9999,'HOURS&amp;CYCLES INPUT'!$C$2:$C$9999,'QUALIFIED EFH'!$C118,'HOURS&amp;CYCLES INPUT'!$D$2:$D$9999,'QUALIFIED EFH'!EB$4,'HOURS&amp;CYCLES INPUT'!$E$2:$E$9999,'QUALIFIED EFH'!EB$5))</f>
        <v>0</v>
      </c>
      <c r="EC118" s="476">
        <f>IF(EC$2&lt;&gt;"",IF($C118&lt;&gt;"TBA",EC$2/114,0),SUMIFS('HOURS&amp;CYCLES INPUT'!$F$2:$F$9999,'HOURS&amp;CYCLES INPUT'!$C$2:$C$9999,'QUALIFIED EFH'!$C118,'HOURS&amp;CYCLES INPUT'!$D$2:$D$9999,'QUALIFIED EFH'!EC$4,'HOURS&amp;CYCLES INPUT'!$E$2:$E$9999,'QUALIFIED EFH'!EC$5))</f>
        <v>0</v>
      </c>
      <c r="ED118" s="476">
        <f>IF(ED$2&lt;&gt;"",IF($C118&lt;&gt;"TBA",ED$2/114,0),SUMIFS('HOURS&amp;CYCLES INPUT'!$F$2:$F$9999,'HOURS&amp;CYCLES INPUT'!$C$2:$C$9999,'QUALIFIED EFH'!$C118,'HOURS&amp;CYCLES INPUT'!$D$2:$D$9999,'QUALIFIED EFH'!ED$4,'HOURS&amp;CYCLES INPUT'!$E$2:$E$9999,'QUALIFIED EFH'!ED$5))</f>
        <v>0</v>
      </c>
      <c r="EE118" s="476">
        <f>IF(EE$2&lt;&gt;"",IF($C118&lt;&gt;"TBA",EE$2/114,0),SUMIFS('HOURS&amp;CYCLES INPUT'!$F$2:$F$9999,'HOURS&amp;CYCLES INPUT'!$C$2:$C$9999,'QUALIFIED EFH'!$C118,'HOURS&amp;CYCLES INPUT'!$D$2:$D$9999,'QUALIFIED EFH'!EE$4,'HOURS&amp;CYCLES INPUT'!$E$2:$E$9999,'QUALIFIED EFH'!EE$5))</f>
        <v>0</v>
      </c>
      <c r="EF118" s="476">
        <f>IF(EF$2&lt;&gt;"",IF($C118&lt;&gt;"TBA",EF$2/114,0),SUMIFS('HOURS&amp;CYCLES INPUT'!$F$2:$F$9999,'HOURS&amp;CYCLES INPUT'!$C$2:$C$9999,'QUALIFIED EFH'!$C118,'HOURS&amp;CYCLES INPUT'!$D$2:$D$9999,'QUALIFIED EFH'!EF$4,'HOURS&amp;CYCLES INPUT'!$E$2:$E$9999,'QUALIFIED EFH'!EF$5))</f>
        <v>0</v>
      </c>
      <c r="EG118" s="476">
        <f>IF(EG$2&lt;&gt;"",IF($C118&lt;&gt;"TBA",EG$2/114,0),SUMIFS('HOURS&amp;CYCLES INPUT'!$F$2:$F$9999,'HOURS&amp;CYCLES INPUT'!$C$2:$C$9999,'QUALIFIED EFH'!$C118,'HOURS&amp;CYCLES INPUT'!$D$2:$D$9999,'QUALIFIED EFH'!EG$4,'HOURS&amp;CYCLES INPUT'!$E$2:$E$9999,'QUALIFIED EFH'!EG$5))</f>
        <v>0</v>
      </c>
      <c r="EH118" s="476">
        <f>IF(EH$2&lt;&gt;"",IF($C118&lt;&gt;"TBA",EH$2/114,0),SUMIFS('HOURS&amp;CYCLES INPUT'!$F$2:$F$9999,'HOURS&amp;CYCLES INPUT'!$C$2:$C$9999,'QUALIFIED EFH'!$C118,'HOURS&amp;CYCLES INPUT'!$D$2:$D$9999,'QUALIFIED EFH'!EH$4,'HOURS&amp;CYCLES INPUT'!$E$2:$E$9999,'QUALIFIED EFH'!EH$5))</f>
        <v>0</v>
      </c>
      <c r="EI118" s="476">
        <f>IF(EI$2&lt;&gt;"",IF($C118&lt;&gt;"TBA",EI$2/114,0),SUMIFS('HOURS&amp;CYCLES INPUT'!$F$2:$F$9999,'HOURS&amp;CYCLES INPUT'!$C$2:$C$9999,'QUALIFIED EFH'!$C118,'HOURS&amp;CYCLES INPUT'!$D$2:$D$9999,'QUALIFIED EFH'!EI$4,'HOURS&amp;CYCLES INPUT'!$E$2:$E$9999,'QUALIFIED EFH'!EI$5))</f>
        <v>0</v>
      </c>
      <c r="EJ118" s="476">
        <f>IF(EJ$2&lt;&gt;"",IF($C118&lt;&gt;"TBA",EJ$2/114,0),SUMIFS('HOURS&amp;CYCLES INPUT'!$F$2:$F$9999,'HOURS&amp;CYCLES INPUT'!$C$2:$C$9999,'QUALIFIED EFH'!$C118,'HOURS&amp;CYCLES INPUT'!$D$2:$D$9999,'QUALIFIED EFH'!EJ$4,'HOURS&amp;CYCLES INPUT'!$E$2:$E$9999,'QUALIFIED EFH'!EJ$5))</f>
        <v>0</v>
      </c>
      <c r="EK118" s="476">
        <f>IF(EK$2&lt;&gt;"",IF($C118&lt;&gt;"TBA",EK$2/114,0),SUMIFS('HOURS&amp;CYCLES INPUT'!$F$2:$F$9999,'HOURS&amp;CYCLES INPUT'!$C$2:$C$9999,'QUALIFIED EFH'!$C118,'HOURS&amp;CYCLES INPUT'!$D$2:$D$9999,'QUALIFIED EFH'!EK$4,'HOURS&amp;CYCLES INPUT'!$E$2:$E$9999,'QUALIFIED EFH'!EK$5))</f>
        <v>0</v>
      </c>
      <c r="EL118" s="476">
        <f>IF(EL$2&lt;&gt;"",IF($C118&lt;&gt;"TBA",EL$2/114,0),SUMIFS('HOURS&amp;CYCLES INPUT'!$F$2:$F$9999,'HOURS&amp;CYCLES INPUT'!$C$2:$C$9999,'QUALIFIED EFH'!$C118,'HOURS&amp;CYCLES INPUT'!$D$2:$D$9999,'QUALIFIED EFH'!EL$4,'HOURS&amp;CYCLES INPUT'!$E$2:$E$9999,'QUALIFIED EFH'!EL$5))</f>
        <v>0</v>
      </c>
      <c r="EM118" s="476">
        <f>IF(EM$2&lt;&gt;"",IF($C118&lt;&gt;"TBA",EM$2/114,0),SUMIFS('HOURS&amp;CYCLES INPUT'!$F$2:$F$9999,'HOURS&amp;CYCLES INPUT'!$C$2:$C$9999,'QUALIFIED EFH'!$C118,'HOURS&amp;CYCLES INPUT'!$D$2:$D$9999,'QUALIFIED EFH'!EM$4,'HOURS&amp;CYCLES INPUT'!$E$2:$E$9999,'QUALIFIED EFH'!EM$5))</f>
        <v>0</v>
      </c>
      <c r="EN118" s="476">
        <f>IF(EN$2&lt;&gt;"",IF($C118&lt;&gt;"TBA",EN$2/114,0),SUMIFS('HOURS&amp;CYCLES INPUT'!$F$2:$F$9999,'HOURS&amp;CYCLES INPUT'!$C$2:$C$9999,'QUALIFIED EFH'!$C118,'HOURS&amp;CYCLES INPUT'!$D$2:$D$9999,'QUALIFIED EFH'!EN$4,'HOURS&amp;CYCLES INPUT'!$E$2:$E$9999,'QUALIFIED EFH'!EN$5))</f>
        <v>0</v>
      </c>
      <c r="EO118" s="476">
        <f>IF(EO$2&lt;&gt;"",IF($C118&lt;&gt;"TBA",EO$2/114,0),SUMIFS('HOURS&amp;CYCLES INPUT'!$F$2:$F$9999,'HOURS&amp;CYCLES INPUT'!$C$2:$C$9999,'QUALIFIED EFH'!$C118,'HOURS&amp;CYCLES INPUT'!$D$2:$D$9999,'QUALIFIED EFH'!EO$4,'HOURS&amp;CYCLES INPUT'!$E$2:$E$9999,'QUALIFIED EFH'!EO$5))</f>
        <v>0</v>
      </c>
      <c r="EP118" s="476">
        <f>IF(EP$2&lt;&gt;"",IF($C118&lt;&gt;"TBA",EP$2/114,0),SUMIFS('HOURS&amp;CYCLES INPUT'!$F$2:$F$9999,'HOURS&amp;CYCLES INPUT'!$C$2:$C$9999,'QUALIFIED EFH'!$C118,'HOURS&amp;CYCLES INPUT'!$D$2:$D$9999,'QUALIFIED EFH'!EP$4,'HOURS&amp;CYCLES INPUT'!$E$2:$E$9999,'QUALIFIED EFH'!EP$5))</f>
        <v>0</v>
      </c>
      <c r="EQ118" s="476">
        <f>IF(EQ$2&lt;&gt;"",IF($C118&lt;&gt;"TBA",EQ$2/114,0),SUMIFS('HOURS&amp;CYCLES INPUT'!$F$2:$F$9999,'HOURS&amp;CYCLES INPUT'!$C$2:$C$9999,'QUALIFIED EFH'!$C118,'HOURS&amp;CYCLES INPUT'!$D$2:$D$9999,'QUALIFIED EFH'!EQ$4,'HOURS&amp;CYCLES INPUT'!$E$2:$E$9999,'QUALIFIED EFH'!EQ$5))</f>
        <v>0</v>
      </c>
      <c r="ER118" s="476">
        <f>IF(ER$2&lt;&gt;"",IF($C118&lt;&gt;"TBA",ER$2/114,0),SUMIFS('HOURS&amp;CYCLES INPUT'!$F$2:$F$9999,'HOURS&amp;CYCLES INPUT'!$C$2:$C$9999,'QUALIFIED EFH'!$C118,'HOURS&amp;CYCLES INPUT'!$D$2:$D$9999,'QUALIFIED EFH'!ER$4,'HOURS&amp;CYCLES INPUT'!$E$2:$E$9999,'QUALIFIED EFH'!ER$5))</f>
        <v>0</v>
      </c>
      <c r="ES118" s="476">
        <f>IF(ES$2&lt;&gt;"",IF($C118&lt;&gt;"TBA",ES$2/114,0),SUMIFS('HOURS&amp;CYCLES INPUT'!$F$2:$F$9999,'HOURS&amp;CYCLES INPUT'!$C$2:$C$9999,'QUALIFIED EFH'!$C118,'HOURS&amp;CYCLES INPUT'!$D$2:$D$9999,'QUALIFIED EFH'!ES$4,'HOURS&amp;CYCLES INPUT'!$E$2:$E$9999,'QUALIFIED EFH'!ES$5))</f>
        <v>0</v>
      </c>
      <c r="ET118" s="476">
        <f>IF(ET$2&lt;&gt;"",IF($C118&lt;&gt;"TBA",ET$2/114,0),SUMIFS('HOURS&amp;CYCLES INPUT'!$F$2:$F$9999,'HOURS&amp;CYCLES INPUT'!$C$2:$C$9999,'QUALIFIED EFH'!$C118,'HOURS&amp;CYCLES INPUT'!$D$2:$D$9999,'QUALIFIED EFH'!ET$4,'HOURS&amp;CYCLES INPUT'!$E$2:$E$9999,'QUALIFIED EFH'!ET$5))</f>
        <v>0</v>
      </c>
      <c r="EU118" s="476">
        <f>IF(EU$2&lt;&gt;"",IF($C118&lt;&gt;"TBA",EU$2/114,0),SUMIFS('HOURS&amp;CYCLES INPUT'!$F$2:$F$9999,'HOURS&amp;CYCLES INPUT'!$C$2:$C$9999,'QUALIFIED EFH'!$C118,'HOURS&amp;CYCLES INPUT'!$D$2:$D$9999,'QUALIFIED EFH'!EU$4,'HOURS&amp;CYCLES INPUT'!$E$2:$E$9999,'QUALIFIED EFH'!EU$5))</f>
        <v>0</v>
      </c>
      <c r="EV118" s="476">
        <f>IF(EV$2&lt;&gt;"",IF($C118&lt;&gt;"TBA",EV$2/114,0),SUMIFS('HOURS&amp;CYCLES INPUT'!$F$2:$F$9999,'HOURS&amp;CYCLES INPUT'!$C$2:$C$9999,'QUALIFIED EFH'!$C118,'HOURS&amp;CYCLES INPUT'!$D$2:$D$9999,'QUALIFIED EFH'!EV$4,'HOURS&amp;CYCLES INPUT'!$E$2:$E$9999,'QUALIFIED EFH'!EV$5))</f>
        <v>0</v>
      </c>
      <c r="EW118" s="476">
        <f>IF(EW$2&lt;&gt;"",IF($C118&lt;&gt;"TBA",EW$2/114,0),SUMIFS('HOURS&amp;CYCLES INPUT'!$F$2:$F$9999,'HOURS&amp;CYCLES INPUT'!$C$2:$C$9999,'QUALIFIED EFH'!$C118,'HOURS&amp;CYCLES INPUT'!$D$2:$D$9999,'QUALIFIED EFH'!EW$4,'HOURS&amp;CYCLES INPUT'!$E$2:$E$9999,'QUALIFIED EFH'!EW$5))</f>
        <v>0</v>
      </c>
      <c r="EX118" s="476">
        <f>IF(EX$2&lt;&gt;"",IF($C118&lt;&gt;"TBA",EX$2/114,0),SUMIFS('HOURS&amp;CYCLES INPUT'!$F$2:$F$9999,'HOURS&amp;CYCLES INPUT'!$C$2:$C$9999,'QUALIFIED EFH'!$C118,'HOURS&amp;CYCLES INPUT'!$D$2:$D$9999,'QUALIFIED EFH'!EX$4,'HOURS&amp;CYCLES INPUT'!$E$2:$E$9999,'QUALIFIED EFH'!EX$5))</f>
        <v>0</v>
      </c>
      <c r="EY118" s="476">
        <f>IF(EY$2&lt;&gt;"",IF($C118&lt;&gt;"TBA",EY$2/114,0),SUMIFS('HOURS&amp;CYCLES INPUT'!$F$2:$F$9999,'HOURS&amp;CYCLES INPUT'!$C$2:$C$9999,'QUALIFIED EFH'!$C118,'HOURS&amp;CYCLES INPUT'!$D$2:$D$9999,'QUALIFIED EFH'!EY$4,'HOURS&amp;CYCLES INPUT'!$E$2:$E$9999,'QUALIFIED EFH'!EY$5))</f>
        <v>0</v>
      </c>
      <c r="EZ118" s="476">
        <f>IF(EZ$2&lt;&gt;"",IF($C118&lt;&gt;"TBA",EZ$2/114,0),SUMIFS('HOURS&amp;CYCLES INPUT'!$F$2:$F$9999,'HOURS&amp;CYCLES INPUT'!$C$2:$C$9999,'QUALIFIED EFH'!$C118,'HOURS&amp;CYCLES INPUT'!$D$2:$D$9999,'QUALIFIED EFH'!EZ$4,'HOURS&amp;CYCLES INPUT'!$E$2:$E$9999,'QUALIFIED EFH'!EZ$5))</f>
        <v>0</v>
      </c>
      <c r="FA118" s="476">
        <f>IF(FA$2&lt;&gt;"",IF($C118&lt;&gt;"TBA",FA$2/114,0),SUMIFS('HOURS&amp;CYCLES INPUT'!$F$2:$F$9999,'HOURS&amp;CYCLES INPUT'!$C$2:$C$9999,'QUALIFIED EFH'!$C118,'HOURS&amp;CYCLES INPUT'!$D$2:$D$9999,'QUALIFIED EFH'!FA$4,'HOURS&amp;CYCLES INPUT'!$E$2:$E$9999,'QUALIFIED EFH'!FA$5))</f>
        <v>0</v>
      </c>
      <c r="FB118" s="476">
        <f>IF(FB$2&lt;&gt;"",IF($C118&lt;&gt;"TBA",FB$2/114,0),SUMIFS('HOURS&amp;CYCLES INPUT'!$F$2:$F$9999,'HOURS&amp;CYCLES INPUT'!$C$2:$C$9999,'QUALIFIED EFH'!$C118,'HOURS&amp;CYCLES INPUT'!$D$2:$D$9999,'QUALIFIED EFH'!FB$4,'HOURS&amp;CYCLES INPUT'!$E$2:$E$9999,'QUALIFIED EFH'!FB$5))</f>
        <v>0</v>
      </c>
      <c r="FC118" s="476">
        <f>IF(FC$2&lt;&gt;"",IF($C118&lt;&gt;"TBA",FC$2/114,0),SUMIFS('HOURS&amp;CYCLES INPUT'!$F$2:$F$9999,'HOURS&amp;CYCLES INPUT'!$C$2:$C$9999,'QUALIFIED EFH'!$C118,'HOURS&amp;CYCLES INPUT'!$D$2:$D$9999,'QUALIFIED EFH'!FC$4,'HOURS&amp;CYCLES INPUT'!$E$2:$E$9999,'QUALIFIED EFH'!FC$5))</f>
        <v>0</v>
      </c>
      <c r="FD118" s="476">
        <f>IF(FD$2&lt;&gt;"",IF($C118&lt;&gt;"TBA",FD$2/114,0),SUMIFS('HOURS&amp;CYCLES INPUT'!$F$2:$F$9999,'HOURS&amp;CYCLES INPUT'!$C$2:$C$9999,'QUALIFIED EFH'!$C118,'HOURS&amp;CYCLES INPUT'!$D$2:$D$9999,'QUALIFIED EFH'!FD$4,'HOURS&amp;CYCLES INPUT'!$E$2:$E$9999,'QUALIFIED EFH'!FD$5))</f>
        <v>0</v>
      </c>
      <c r="FE118" s="476">
        <f>IF(FE$2&lt;&gt;"",IF($C118&lt;&gt;"TBA",FE$2/114,0),SUMIFS('HOURS&amp;CYCLES INPUT'!$F$2:$F$9999,'HOURS&amp;CYCLES INPUT'!$C$2:$C$9999,'QUALIFIED EFH'!$C118,'HOURS&amp;CYCLES INPUT'!$D$2:$D$9999,'QUALIFIED EFH'!FE$4,'HOURS&amp;CYCLES INPUT'!$E$2:$E$9999,'QUALIFIED EFH'!FE$5))</f>
        <v>0</v>
      </c>
      <c r="FF118" s="476">
        <f>IF(FF$2&lt;&gt;"",IF($C118&lt;&gt;"TBA",FF$2/114,0),SUMIFS('HOURS&amp;CYCLES INPUT'!$F$2:$F$9999,'HOURS&amp;CYCLES INPUT'!$C$2:$C$9999,'QUALIFIED EFH'!$C118,'HOURS&amp;CYCLES INPUT'!$D$2:$D$9999,'QUALIFIED EFH'!FF$4,'HOURS&amp;CYCLES INPUT'!$E$2:$E$9999,'QUALIFIED EFH'!FF$5))</f>
        <v>0</v>
      </c>
      <c r="FG118" s="476">
        <f>IF(FG$2&lt;&gt;"",IF($C118&lt;&gt;"TBA",FG$2/114,0),SUMIFS('HOURS&amp;CYCLES INPUT'!$F$2:$F$9999,'HOURS&amp;CYCLES INPUT'!$C$2:$C$9999,'QUALIFIED EFH'!$C118,'HOURS&amp;CYCLES INPUT'!$D$2:$D$9999,'QUALIFIED EFH'!FG$4,'HOURS&amp;CYCLES INPUT'!$E$2:$E$9999,'QUALIFIED EFH'!FG$5))</f>
        <v>0</v>
      </c>
      <c r="FH118" s="476">
        <f>IF(FH$2&lt;&gt;"",IF($C118&lt;&gt;"TBA",FH$2/114,0),SUMIFS('HOURS&amp;CYCLES INPUT'!$F$2:$F$9999,'HOURS&amp;CYCLES INPUT'!$C$2:$C$9999,'QUALIFIED EFH'!$C118,'HOURS&amp;CYCLES INPUT'!$D$2:$D$9999,'QUALIFIED EFH'!FH$4,'HOURS&amp;CYCLES INPUT'!$E$2:$E$9999,'QUALIFIED EFH'!FH$5))</f>
        <v>0</v>
      </c>
      <c r="FI118" s="476">
        <f>IF(FI$2&lt;&gt;"",IF($C118&lt;&gt;"TBA",FI$2/114,0),SUMIFS('HOURS&amp;CYCLES INPUT'!$F$2:$F$9999,'HOURS&amp;CYCLES INPUT'!$C$2:$C$9999,'QUALIFIED EFH'!$C118,'HOURS&amp;CYCLES INPUT'!$D$2:$D$9999,'QUALIFIED EFH'!FI$4,'HOURS&amp;CYCLES INPUT'!$E$2:$E$9999,'QUALIFIED EFH'!FI$5))</f>
        <v>0</v>
      </c>
      <c r="FJ118" s="476">
        <f>IF(FJ$2&lt;&gt;"",IF($C118&lt;&gt;"TBA",FJ$2/114,0),SUMIFS('HOURS&amp;CYCLES INPUT'!$F$2:$F$9999,'HOURS&amp;CYCLES INPUT'!$C$2:$C$9999,'QUALIFIED EFH'!$C118,'HOURS&amp;CYCLES INPUT'!$D$2:$D$9999,'QUALIFIED EFH'!FJ$4,'HOURS&amp;CYCLES INPUT'!$E$2:$E$9999,'QUALIFIED EFH'!FJ$5))</f>
        <v>0</v>
      </c>
      <c r="FK118" s="476">
        <f>IF(FK$2&lt;&gt;"",IF($C118&lt;&gt;"TBA",FK$2/114,0),SUMIFS('HOURS&amp;CYCLES INPUT'!$F$2:$F$9999,'HOURS&amp;CYCLES INPUT'!$C$2:$C$9999,'QUALIFIED EFH'!$C118,'HOURS&amp;CYCLES INPUT'!$D$2:$D$9999,'QUALIFIED EFH'!FK$4,'HOURS&amp;CYCLES INPUT'!$E$2:$E$9999,'QUALIFIED EFH'!FK$5))</f>
        <v>0</v>
      </c>
      <c r="FL118" s="476">
        <f>IF(FL$2&lt;&gt;"",IF($C118&lt;&gt;"TBA",FL$2/114,0),SUMIFS('HOURS&amp;CYCLES INPUT'!$F$2:$F$9999,'HOURS&amp;CYCLES INPUT'!$C$2:$C$9999,'QUALIFIED EFH'!$C118,'HOURS&amp;CYCLES INPUT'!$D$2:$D$9999,'QUALIFIED EFH'!FL$4,'HOURS&amp;CYCLES INPUT'!$E$2:$E$9999,'QUALIFIED EFH'!FL$5))</f>
        <v>0</v>
      </c>
      <c r="FM118" s="476">
        <f>IF(FM$2&lt;&gt;"",IF($C118&lt;&gt;"TBA",FM$2/114,0),SUMIFS('HOURS&amp;CYCLES INPUT'!$F$2:$F$9999,'HOURS&amp;CYCLES INPUT'!$C$2:$C$9999,'QUALIFIED EFH'!$C118,'HOURS&amp;CYCLES INPUT'!$D$2:$D$9999,'QUALIFIED EFH'!FM$4,'HOURS&amp;CYCLES INPUT'!$E$2:$E$9999,'QUALIFIED EFH'!FM$5))</f>
        <v>0</v>
      </c>
      <c r="FN118" s="476">
        <f>IF(FN$2&lt;&gt;"",IF($C118&lt;&gt;"TBA",FN$2/114,0),SUMIFS('HOURS&amp;CYCLES INPUT'!$F$2:$F$9999,'HOURS&amp;CYCLES INPUT'!$C$2:$C$9999,'QUALIFIED EFH'!$C118,'HOURS&amp;CYCLES INPUT'!$D$2:$D$9999,'QUALIFIED EFH'!FN$4,'HOURS&amp;CYCLES INPUT'!$E$2:$E$9999,'QUALIFIED EFH'!FN$5))</f>
        <v>0</v>
      </c>
      <c r="FO118" s="476">
        <f>IF(FO$2&lt;&gt;"",IF($C118&lt;&gt;"TBA",FO$2/114,0),SUMIFS('HOURS&amp;CYCLES INPUT'!$F$2:$F$9999,'HOURS&amp;CYCLES INPUT'!$C$2:$C$9999,'QUALIFIED EFH'!$C118,'HOURS&amp;CYCLES INPUT'!$D$2:$D$9999,'QUALIFIED EFH'!FO$4,'HOURS&amp;CYCLES INPUT'!$E$2:$E$9999,'QUALIFIED EFH'!FO$5))</f>
        <v>0</v>
      </c>
      <c r="FP118" s="476">
        <f>IF(FP$2&lt;&gt;"",IF($C118&lt;&gt;"TBA",FP$2/114,0),SUMIFS('HOURS&amp;CYCLES INPUT'!$F$2:$F$9999,'HOURS&amp;CYCLES INPUT'!$C$2:$C$9999,'QUALIFIED EFH'!$C118,'HOURS&amp;CYCLES INPUT'!$D$2:$D$9999,'QUALIFIED EFH'!FP$4,'HOURS&amp;CYCLES INPUT'!$E$2:$E$9999,'QUALIFIED EFH'!FP$5))</f>
        <v>0</v>
      </c>
      <c r="FQ118" s="476">
        <f>IF(FQ$2&lt;&gt;"",IF($C118&lt;&gt;"TBA",FQ$2/114,0),SUMIFS('HOURS&amp;CYCLES INPUT'!$F$2:$F$9999,'HOURS&amp;CYCLES INPUT'!$C$2:$C$9999,'QUALIFIED EFH'!$C118,'HOURS&amp;CYCLES INPUT'!$D$2:$D$9999,'QUALIFIED EFH'!FQ$4,'HOURS&amp;CYCLES INPUT'!$E$2:$E$9999,'QUALIFIED EFH'!FQ$5))</f>
        <v>0</v>
      </c>
      <c r="FR118" s="476">
        <f>IF(FR$2&lt;&gt;"",IF($C118&lt;&gt;"TBA",FR$2/114,0),SUMIFS('HOURS&amp;CYCLES INPUT'!$F$2:$F$9999,'HOURS&amp;CYCLES INPUT'!$C$2:$C$9999,'QUALIFIED EFH'!$C118,'HOURS&amp;CYCLES INPUT'!$D$2:$D$9999,'QUALIFIED EFH'!FR$4,'HOURS&amp;CYCLES INPUT'!$E$2:$E$9999,'QUALIFIED EFH'!FR$5))</f>
        <v>0</v>
      </c>
      <c r="FS118" s="476">
        <f>IF(FS$2&lt;&gt;"",IF($C118&lt;&gt;"TBA",FS$2/114,0),SUMIFS('HOURS&amp;CYCLES INPUT'!$F$2:$F$9999,'HOURS&amp;CYCLES INPUT'!$C$2:$C$9999,'QUALIFIED EFH'!$C118,'HOURS&amp;CYCLES INPUT'!$D$2:$D$9999,'QUALIFIED EFH'!FS$4,'HOURS&amp;CYCLES INPUT'!$E$2:$E$9999,'QUALIFIED EFH'!FS$5))</f>
        <v>0</v>
      </c>
      <c r="FT118" s="476">
        <f>IF(FT$2&lt;&gt;"",IF($C118&lt;&gt;"TBA",FT$2/114,0),SUMIFS('HOURS&amp;CYCLES INPUT'!$F$2:$F$9999,'HOURS&amp;CYCLES INPUT'!$C$2:$C$9999,'QUALIFIED EFH'!$C118,'HOURS&amp;CYCLES INPUT'!$D$2:$D$9999,'QUALIFIED EFH'!FT$4,'HOURS&amp;CYCLES INPUT'!$E$2:$E$9999,'QUALIFIED EFH'!FT$5))</f>
        <v>0</v>
      </c>
      <c r="FU118" s="476">
        <f>IF(FU$2&lt;&gt;"",IF($C118&lt;&gt;"TBA",FU$2/114,0),SUMIFS('HOURS&amp;CYCLES INPUT'!$F$2:$F$9999,'HOURS&amp;CYCLES INPUT'!$C$2:$C$9999,'QUALIFIED EFH'!$C118,'HOURS&amp;CYCLES INPUT'!$D$2:$D$9999,'QUALIFIED EFH'!FU$4,'HOURS&amp;CYCLES INPUT'!$E$2:$E$9999,'QUALIFIED EFH'!FU$5))</f>
        <v>0</v>
      </c>
      <c r="FV118" s="476">
        <f>IF(FV$2&lt;&gt;"",IF($C118&lt;&gt;"TBA",FV$2/114,0),SUMIFS('HOURS&amp;CYCLES INPUT'!$F$2:$F$9999,'HOURS&amp;CYCLES INPUT'!$C$2:$C$9999,'QUALIFIED EFH'!$C118,'HOURS&amp;CYCLES INPUT'!$D$2:$D$9999,'QUALIFIED EFH'!FV$4,'HOURS&amp;CYCLES INPUT'!$E$2:$E$9999,'QUALIFIED EFH'!FV$5))</f>
        <v>0</v>
      </c>
      <c r="FW118" s="476">
        <f>IF(FW$2&lt;&gt;"",IF($C118&lt;&gt;"TBA",FW$2/114,0),SUMIFS('HOURS&amp;CYCLES INPUT'!$F$2:$F$9999,'HOURS&amp;CYCLES INPUT'!$C$2:$C$9999,'QUALIFIED EFH'!$C118,'HOURS&amp;CYCLES INPUT'!$D$2:$D$9999,'QUALIFIED EFH'!FW$4,'HOURS&amp;CYCLES INPUT'!$E$2:$E$9999,'QUALIFIED EFH'!FW$5))</f>
        <v>0</v>
      </c>
      <c r="FX118" s="476">
        <f>IF(FX$2&lt;&gt;"",IF($C118&lt;&gt;"TBA",FX$2/114,0),SUMIFS('HOURS&amp;CYCLES INPUT'!$F$2:$F$9999,'HOURS&amp;CYCLES INPUT'!$C$2:$C$9999,'QUALIFIED EFH'!$C118,'HOURS&amp;CYCLES INPUT'!$D$2:$D$9999,'QUALIFIED EFH'!FX$4,'HOURS&amp;CYCLES INPUT'!$E$2:$E$9999,'QUALIFIED EFH'!FX$5))</f>
        <v>0</v>
      </c>
      <c r="FY118" s="476">
        <f>IF(FY$2&lt;&gt;"",IF($C118&lt;&gt;"TBA",FY$2/114,0),SUMIFS('HOURS&amp;CYCLES INPUT'!$F$2:$F$9999,'HOURS&amp;CYCLES INPUT'!$C$2:$C$9999,'QUALIFIED EFH'!$C118,'HOURS&amp;CYCLES INPUT'!$D$2:$D$9999,'QUALIFIED EFH'!FY$4,'HOURS&amp;CYCLES INPUT'!$E$2:$E$9999,'QUALIFIED EFH'!FY$5))</f>
        <v>0</v>
      </c>
      <c r="FZ118" s="476">
        <f>IF(FZ$2&lt;&gt;"",IF($C118&lt;&gt;"TBA",FZ$2/114,0),SUMIFS('HOURS&amp;CYCLES INPUT'!$F$2:$F$9999,'HOURS&amp;CYCLES INPUT'!$C$2:$C$9999,'QUALIFIED EFH'!$C118,'HOURS&amp;CYCLES INPUT'!$D$2:$D$9999,'QUALIFIED EFH'!FZ$4,'HOURS&amp;CYCLES INPUT'!$E$2:$E$9999,'QUALIFIED EFH'!FZ$5))</f>
        <v>0</v>
      </c>
      <c r="GA118" s="476">
        <f>IF(GA$2&lt;&gt;"",IF($C118&lt;&gt;"TBA",GA$2/114,0),SUMIFS('HOURS&amp;CYCLES INPUT'!$F$2:$F$9999,'HOURS&amp;CYCLES INPUT'!$C$2:$C$9999,'QUALIFIED EFH'!$C118,'HOURS&amp;CYCLES INPUT'!$D$2:$D$9999,'QUALIFIED EFH'!GA$4,'HOURS&amp;CYCLES INPUT'!$E$2:$E$9999,'QUALIFIED EFH'!GA$5))</f>
        <v>0</v>
      </c>
      <c r="GB118" s="476">
        <f>IF(GB$2&lt;&gt;"",IF($C118&lt;&gt;"TBA",GB$2/114,0),SUMIFS('HOURS&amp;CYCLES INPUT'!$F$2:$F$9999,'HOURS&amp;CYCLES INPUT'!$C$2:$C$9999,'QUALIFIED EFH'!$C118,'HOURS&amp;CYCLES INPUT'!$D$2:$D$9999,'QUALIFIED EFH'!GB$4,'HOURS&amp;CYCLES INPUT'!$E$2:$E$9999,'QUALIFIED EFH'!GB$5))</f>
        <v>0</v>
      </c>
    </row>
    <row r="119" spans="3:184" x14ac:dyDescent="0.35">
      <c r="C119" s="472">
        <f>'QUALIFIED ENGINES'!D152</f>
        <v>91505</v>
      </c>
      <c r="D119" s="476">
        <f>IF(D$2&lt;&gt;"",IF($C119&lt;&gt;"TBA",D$2/114,0),SUMIFS('HOURS&amp;CYCLES INPUT'!$F$2:$F$9999,'HOURS&amp;CYCLES INPUT'!$C$2:$C$9999,'QUALIFIED EFH'!$C119,'HOURS&amp;CYCLES INPUT'!$D$2:$D$9999,'QUALIFIED EFH'!D$4,'HOURS&amp;CYCLES INPUT'!$E$2:$E$9999,'QUALIFIED EFH'!D$5))</f>
        <v>0</v>
      </c>
      <c r="E119" s="476">
        <f>IF(E$2&lt;&gt;"",IF($C119&lt;&gt;"TBA",E$2/114,0),SUMIFS('HOURS&amp;CYCLES INPUT'!$F$2:$F$9999,'HOURS&amp;CYCLES INPUT'!$C$2:$C$9999,'QUALIFIED EFH'!$C119,'HOURS&amp;CYCLES INPUT'!$D$2:$D$9999,'QUALIFIED EFH'!E$4,'HOURS&amp;CYCLES INPUT'!$E$2:$E$9999,'QUALIFIED EFH'!E$5))</f>
        <v>0</v>
      </c>
      <c r="F119" s="476">
        <f>IF(F$2&lt;&gt;"",IF($C119&lt;&gt;"TBA",F$2/114,0),SUMIFS('HOURS&amp;CYCLES INPUT'!$F$2:$F$9999,'HOURS&amp;CYCLES INPUT'!$C$2:$C$9999,'QUALIFIED EFH'!$C119,'HOURS&amp;CYCLES INPUT'!$D$2:$D$9999,'QUALIFIED EFH'!F$4,'HOURS&amp;CYCLES INPUT'!$E$2:$E$9999,'QUALIFIED EFH'!F$5))</f>
        <v>0</v>
      </c>
      <c r="G119" s="476">
        <f>IF(G$2&lt;&gt;"",IF($C119&lt;&gt;"TBA",G$2/114,0),SUMIFS('HOURS&amp;CYCLES INPUT'!$F$2:$F$9999,'HOURS&amp;CYCLES INPUT'!$C$2:$C$9999,'QUALIFIED EFH'!$C119,'HOURS&amp;CYCLES INPUT'!$D$2:$D$9999,'QUALIFIED EFH'!G$4,'HOURS&amp;CYCLES INPUT'!$E$2:$E$9999,'QUALIFIED EFH'!G$5))</f>
        <v>0</v>
      </c>
      <c r="H119" s="476">
        <f>IF(H$2&lt;&gt;"",IF($C119&lt;&gt;"TBA",H$2/114,0),SUMIFS('HOURS&amp;CYCLES INPUT'!$F$2:$F$9999,'HOURS&amp;CYCLES INPUT'!$C$2:$C$9999,'QUALIFIED EFH'!$C119,'HOURS&amp;CYCLES INPUT'!$D$2:$D$9999,'QUALIFIED EFH'!H$4,'HOURS&amp;CYCLES INPUT'!$E$2:$E$9999,'QUALIFIED EFH'!H$5))</f>
        <v>0</v>
      </c>
      <c r="I119" s="476">
        <f>IF(I$2&lt;&gt;"",IF($C119&lt;&gt;"TBA",I$2/114,0),SUMIFS('HOURS&amp;CYCLES INPUT'!$F$2:$F$9999,'HOURS&amp;CYCLES INPUT'!$C$2:$C$9999,'QUALIFIED EFH'!$C119,'HOURS&amp;CYCLES INPUT'!$D$2:$D$9999,'QUALIFIED EFH'!I$4,'HOURS&amp;CYCLES INPUT'!$E$2:$E$9999,'QUALIFIED EFH'!I$5))</f>
        <v>0</v>
      </c>
      <c r="J119" s="476">
        <f>IF(J$2&lt;&gt;"",IF($C119&lt;&gt;"TBA",J$2/114,0),SUMIFS('HOURS&amp;CYCLES INPUT'!$F$2:$F$9999,'HOURS&amp;CYCLES INPUT'!$C$2:$C$9999,'QUALIFIED EFH'!$C119,'HOURS&amp;CYCLES INPUT'!$D$2:$D$9999,'QUALIFIED EFH'!J$4,'HOURS&amp;CYCLES INPUT'!$E$2:$E$9999,'QUALIFIED EFH'!J$5))</f>
        <v>0</v>
      </c>
      <c r="K119" s="476">
        <f>IF(K$2&lt;&gt;"",IF($C119&lt;&gt;"TBA",K$2/114,0),SUMIFS('HOURS&amp;CYCLES INPUT'!$F$2:$F$9999,'HOURS&amp;CYCLES INPUT'!$C$2:$C$9999,'QUALIFIED EFH'!$C119,'HOURS&amp;CYCLES INPUT'!$D$2:$D$9999,'QUALIFIED EFH'!K$4,'HOURS&amp;CYCLES INPUT'!$E$2:$E$9999,'QUALIFIED EFH'!K$5))</f>
        <v>0</v>
      </c>
      <c r="L119" s="476">
        <f>IF(L$2&lt;&gt;"",IF($C119&lt;&gt;"TBA",L$2/114,0),SUMIFS('HOURS&amp;CYCLES INPUT'!$F$2:$F$9999,'HOURS&amp;CYCLES INPUT'!$C$2:$C$9999,'QUALIFIED EFH'!$C119,'HOURS&amp;CYCLES INPUT'!$D$2:$D$9999,'QUALIFIED EFH'!L$4,'HOURS&amp;CYCLES INPUT'!$E$2:$E$9999,'QUALIFIED EFH'!L$5))</f>
        <v>0</v>
      </c>
      <c r="M119" s="476">
        <f>IF(M$2&lt;&gt;"",IF($C119&lt;&gt;"TBA",M$2/114,0),SUMIFS('HOURS&amp;CYCLES INPUT'!$F$2:$F$9999,'HOURS&amp;CYCLES INPUT'!$C$2:$C$9999,'QUALIFIED EFH'!$C119,'HOURS&amp;CYCLES INPUT'!$D$2:$D$9999,'QUALIFIED EFH'!M$4,'HOURS&amp;CYCLES INPUT'!$E$2:$E$9999,'QUALIFIED EFH'!M$5))</f>
        <v>0</v>
      </c>
      <c r="N119" s="476">
        <f>IF(N$2&lt;&gt;"",IF($C119&lt;&gt;"TBA",N$2/114,0),SUMIFS('HOURS&amp;CYCLES INPUT'!$F$2:$F$9999,'HOURS&amp;CYCLES INPUT'!$C$2:$C$9999,'QUALIFIED EFH'!$C119,'HOURS&amp;CYCLES INPUT'!$D$2:$D$9999,'QUALIFIED EFH'!N$4,'HOURS&amp;CYCLES INPUT'!$E$2:$E$9999,'QUALIFIED EFH'!N$5))</f>
        <v>0</v>
      </c>
      <c r="O119" s="476">
        <f>IF(O$2&lt;&gt;"",IF($C119&lt;&gt;"TBA",O$2/114,0),SUMIFS('HOURS&amp;CYCLES INPUT'!$F$2:$F$9999,'HOURS&amp;CYCLES INPUT'!$C$2:$C$9999,'QUALIFIED EFH'!$C119,'HOURS&amp;CYCLES INPUT'!$D$2:$D$9999,'QUALIFIED EFH'!O$4,'HOURS&amp;CYCLES INPUT'!$E$2:$E$9999,'QUALIFIED EFH'!O$5))</f>
        <v>0</v>
      </c>
      <c r="P119" s="476">
        <f>IF(P$2&lt;&gt;"",IF($C119&lt;&gt;"TBA",P$2/114,0),SUMIFS('HOURS&amp;CYCLES INPUT'!$F$2:$F$9999,'HOURS&amp;CYCLES INPUT'!$C$2:$C$9999,'QUALIFIED EFH'!$C119,'HOURS&amp;CYCLES INPUT'!$D$2:$D$9999,'QUALIFIED EFH'!P$4,'HOURS&amp;CYCLES INPUT'!$E$2:$E$9999,'QUALIFIED EFH'!P$5))</f>
        <v>0</v>
      </c>
      <c r="Q119" s="476">
        <f>IF(Q$2&lt;&gt;"",IF($C119&lt;&gt;"TBA",Q$2/114,0),SUMIFS('HOURS&amp;CYCLES INPUT'!$F$2:$F$9999,'HOURS&amp;CYCLES INPUT'!$C$2:$C$9999,'QUALIFIED EFH'!$C119,'HOURS&amp;CYCLES INPUT'!$D$2:$D$9999,'QUALIFIED EFH'!Q$4,'HOURS&amp;CYCLES INPUT'!$E$2:$E$9999,'QUALIFIED EFH'!Q$5))</f>
        <v>0</v>
      </c>
      <c r="R119" s="476">
        <f>IF(R$1&lt;&gt;"",IF($C119&lt;&gt;"TBA",R$1/114,0),SUMIFS('HOURS&amp;CYCLES INPUT'!$F$2:$F$9999,'HOURS&amp;CYCLES INPUT'!$C$2:$C$9999,'QUALIFIED EFH'!$C119,'HOURS&amp;CYCLES INPUT'!$D$2:$D$9999,'QUALIFIED EFH'!R$4,'HOURS&amp;CYCLES INPUT'!$E$2:$E$9999,'QUALIFIED EFH'!R$5))</f>
        <v>0</v>
      </c>
      <c r="S119" s="476">
        <f>IF(S$2&lt;&gt;"",IF($C119&lt;&gt;"TBA",S$2/114,0),SUMIFS('HOURS&amp;CYCLES INPUT'!$F$2:$F$9999,'HOURS&amp;CYCLES INPUT'!$C$2:$C$9999,'QUALIFIED EFH'!$C119,'HOURS&amp;CYCLES INPUT'!$D$2:$D$9999,'QUALIFIED EFH'!S$4,'HOURS&amp;CYCLES INPUT'!$E$2:$E$9999,'QUALIFIED EFH'!S$5))</f>
        <v>0</v>
      </c>
      <c r="T119" s="476">
        <f>IF(T$2&lt;&gt;"",IF($C119&lt;&gt;"TBA",T$2/114,0),SUMIFS('HOURS&amp;CYCLES INPUT'!$F$2:$F$9999,'HOURS&amp;CYCLES INPUT'!$C$2:$C$9999,'QUALIFIED EFH'!$C119,'HOURS&amp;CYCLES INPUT'!$D$2:$D$9999,'QUALIFIED EFH'!T$4,'HOURS&amp;CYCLES INPUT'!$E$2:$E$9999,'QUALIFIED EFH'!T$5))</f>
        <v>0</v>
      </c>
      <c r="U119" s="476">
        <f>IF(U$2&lt;&gt;"",IF($C119&lt;&gt;"TBA",U$2/114,0),SUMIFS('HOURS&amp;CYCLES INPUT'!$F$2:$F$9999,'HOURS&amp;CYCLES INPUT'!$C$2:$C$9999,'QUALIFIED EFH'!$C119,'HOURS&amp;CYCLES INPUT'!$D$2:$D$9999,'QUALIFIED EFH'!U$4,'HOURS&amp;CYCLES INPUT'!$E$2:$E$9999,'QUALIFIED EFH'!U$5))</f>
        <v>0</v>
      </c>
      <c r="V119" s="476">
        <f>IF(V$2&lt;&gt;"",IF($C119&lt;&gt;"TBA",V$2/114,0),SUMIFS('HOURS&amp;CYCLES INPUT'!$F$2:$F$9999,'HOURS&amp;CYCLES INPUT'!$C$2:$C$9999,'QUALIFIED EFH'!$C119,'HOURS&amp;CYCLES INPUT'!$D$2:$D$9999,'QUALIFIED EFH'!V$4,'HOURS&amp;CYCLES INPUT'!$E$2:$E$9999,'QUALIFIED EFH'!V$5))</f>
        <v>0</v>
      </c>
      <c r="W119" s="476">
        <f>IF(W$2&lt;&gt;"",IF($C119&lt;&gt;"TBA",W$2/114,0),SUMIFS('HOURS&amp;CYCLES INPUT'!$F$2:$F$9999,'HOURS&amp;CYCLES INPUT'!$C$2:$C$9999,'QUALIFIED EFH'!$C119,'HOURS&amp;CYCLES INPUT'!$D$2:$D$9999,'QUALIFIED EFH'!W$4,'HOURS&amp;CYCLES INPUT'!$E$2:$E$9999,'QUALIFIED EFH'!W$5))</f>
        <v>0</v>
      </c>
      <c r="X119" s="476">
        <f>IF(X$2&lt;&gt;"",IF($C119&lt;&gt;"TBA",X$2/114,0),SUMIFS('HOURS&amp;CYCLES INPUT'!$F$2:$F$9999,'HOURS&amp;CYCLES INPUT'!$C$2:$C$9999,'QUALIFIED EFH'!$C119,'HOURS&amp;CYCLES INPUT'!$D$2:$D$9999,'QUALIFIED EFH'!X$4,'HOURS&amp;CYCLES INPUT'!$E$2:$E$9999,'QUALIFIED EFH'!X$5))</f>
        <v>0</v>
      </c>
      <c r="Y119" s="476">
        <f>IF(Y$2&lt;&gt;"",IF($C119&lt;&gt;"TBA",Y$2/114,0),SUMIFS('HOURS&amp;CYCLES INPUT'!$F$2:$F$9999,'HOURS&amp;CYCLES INPUT'!$C$2:$C$9999,'QUALIFIED EFH'!$C119,'HOURS&amp;CYCLES INPUT'!$D$2:$D$9999,'QUALIFIED EFH'!Y$4,'HOURS&amp;CYCLES INPUT'!$E$2:$E$9999,'QUALIFIED EFH'!Y$5))</f>
        <v>0</v>
      </c>
      <c r="Z119" s="476">
        <f>IF(Z$2&lt;&gt;"",IF($C119&lt;&gt;"TBA",Z$2/114,0),SUMIFS('HOURS&amp;CYCLES INPUT'!$F$2:$F$9999,'HOURS&amp;CYCLES INPUT'!$C$2:$C$9999,'QUALIFIED EFH'!$C119,'HOURS&amp;CYCLES INPUT'!$D$2:$D$9999,'QUALIFIED EFH'!Z$4,'HOURS&amp;CYCLES INPUT'!$E$2:$E$9999,'QUALIFIED EFH'!Z$5))</f>
        <v>0</v>
      </c>
      <c r="AA119" s="476">
        <f>IF(AA$2&lt;&gt;"",IF($C119&lt;&gt;"TBA",AA$2/114,0),SUMIFS('HOURS&amp;CYCLES INPUT'!$F$2:$F$9999,'HOURS&amp;CYCLES INPUT'!$C$2:$C$9999,'QUALIFIED EFH'!$C119,'HOURS&amp;CYCLES INPUT'!$D$2:$D$9999,'QUALIFIED EFH'!AA$4,'HOURS&amp;CYCLES INPUT'!$E$2:$E$9999,'QUALIFIED EFH'!AA$5))</f>
        <v>0</v>
      </c>
      <c r="AB119" s="476">
        <f>IF(AB$2&lt;&gt;"",IF($C119&lt;&gt;"TBA",AB$2/114,0),SUMIFS('HOURS&amp;CYCLES INPUT'!$F$2:$F$9999,'HOURS&amp;CYCLES INPUT'!$C$2:$C$9999,'QUALIFIED EFH'!$C119,'HOURS&amp;CYCLES INPUT'!$D$2:$D$9999,'QUALIFIED EFH'!AB$4,'HOURS&amp;CYCLES INPUT'!$E$2:$E$9999,'QUALIFIED EFH'!AB$5))</f>
        <v>0</v>
      </c>
      <c r="AC119" s="476">
        <f>IF(AC$2&lt;&gt;"",IF($C119&lt;&gt;"TBA",AC$2/114,0),SUMIFS('HOURS&amp;CYCLES INPUT'!$F$2:$F$9999,'HOURS&amp;CYCLES INPUT'!$C$2:$C$9999,'QUALIFIED EFH'!$C119,'HOURS&amp;CYCLES INPUT'!$D$2:$D$9999,'QUALIFIED EFH'!AC$4,'HOURS&amp;CYCLES INPUT'!$E$2:$E$9999,'QUALIFIED EFH'!AC$5))</f>
        <v>0</v>
      </c>
      <c r="AD119" s="476">
        <f>IF(AD$2&lt;&gt;"",IF($C119&lt;&gt;"TBA",AD$2/114,0),SUMIFS('HOURS&amp;CYCLES INPUT'!$F$2:$F$9999,'HOURS&amp;CYCLES INPUT'!$C$2:$C$9999,'QUALIFIED EFH'!$C119,'HOURS&amp;CYCLES INPUT'!$D$2:$D$9999,'QUALIFIED EFH'!AD$4,'HOURS&amp;CYCLES INPUT'!$E$2:$E$9999,'QUALIFIED EFH'!AD$5))</f>
        <v>0</v>
      </c>
      <c r="AE119" s="476">
        <f>IF(AE$2&lt;&gt;"",IF($C119&lt;&gt;"TBA",AE$2/114,0),SUMIFS('HOURS&amp;CYCLES INPUT'!$F$2:$F$9999,'HOURS&amp;CYCLES INPUT'!$C$2:$C$9999,'QUALIFIED EFH'!$C119,'HOURS&amp;CYCLES INPUT'!$D$2:$D$9999,'QUALIFIED EFH'!AE$4,'HOURS&amp;CYCLES INPUT'!$E$2:$E$9999,'QUALIFIED EFH'!AE$5))</f>
        <v>0</v>
      </c>
      <c r="AF119" s="476">
        <f>IF(AF$2&lt;&gt;"",IF($C119&lt;&gt;"TBA",AF$2/114,0),SUMIFS('HOURS&amp;CYCLES INPUT'!$F$2:$F$9999,'HOURS&amp;CYCLES INPUT'!$C$2:$C$9999,'QUALIFIED EFH'!$C119,'HOURS&amp;CYCLES INPUT'!$D$2:$D$9999,'QUALIFIED EFH'!AF$4,'HOURS&amp;CYCLES INPUT'!$E$2:$E$9999,'QUALIFIED EFH'!AF$5))</f>
        <v>0</v>
      </c>
      <c r="AG119" s="476">
        <f>IF(AG$2&lt;&gt;"",IF($C119&lt;&gt;"TBA",AG$2/114,0),SUMIFS('HOURS&amp;CYCLES INPUT'!$F$2:$F$9999,'HOURS&amp;CYCLES INPUT'!$C$2:$C$9999,'QUALIFIED EFH'!$C119,'HOURS&amp;CYCLES INPUT'!$D$2:$D$9999,'QUALIFIED EFH'!AG$4,'HOURS&amp;CYCLES INPUT'!$E$2:$E$9999,'QUALIFIED EFH'!AG$5))</f>
        <v>0</v>
      </c>
      <c r="AH119" s="476">
        <f>IF(AH$2&lt;&gt;"",IF($C119&lt;&gt;"TBA",AH$2/114,0),SUMIFS('HOURS&amp;CYCLES INPUT'!$F$2:$F$9999,'HOURS&amp;CYCLES INPUT'!$C$2:$C$9999,'QUALIFIED EFH'!$C119,'HOURS&amp;CYCLES INPUT'!$D$2:$D$9999,'QUALIFIED EFH'!AH$4,'HOURS&amp;CYCLES INPUT'!$E$2:$E$9999,'QUALIFIED EFH'!AH$5))</f>
        <v>0</v>
      </c>
      <c r="AI119" s="476">
        <f>IF(AI$2&lt;&gt;"",IF($C119&lt;&gt;"TBA",AI$2/114,0),SUMIFS('HOURS&amp;CYCLES INPUT'!$F$2:$F$9999,'HOURS&amp;CYCLES INPUT'!$C$2:$C$9999,'QUALIFIED EFH'!$C119,'HOURS&amp;CYCLES INPUT'!$D$2:$D$9999,'QUALIFIED EFH'!AI$4,'HOURS&amp;CYCLES INPUT'!$E$2:$E$9999,'QUALIFIED EFH'!AI$5))</f>
        <v>0</v>
      </c>
      <c r="AJ119" s="476">
        <f>IF(AJ$2&lt;&gt;"",IF($C119&lt;&gt;"TBA",AJ$2/114,0),SUMIFS('HOURS&amp;CYCLES INPUT'!$F$2:$F$9999,'HOURS&amp;CYCLES INPUT'!$C$2:$C$9999,'QUALIFIED EFH'!$C119,'HOURS&amp;CYCLES INPUT'!$D$2:$D$9999,'QUALIFIED EFH'!AJ$4,'HOURS&amp;CYCLES INPUT'!$E$2:$E$9999,'QUALIFIED EFH'!AJ$5))</f>
        <v>244.23</v>
      </c>
      <c r="AK119" s="476">
        <f>IF(AK$2&lt;&gt;"",IF($C119&lt;&gt;"TBA",AK$2/114,0),SUMIFS('HOURS&amp;CYCLES INPUT'!$F$2:$F$9999,'HOURS&amp;CYCLES INPUT'!$C$2:$C$9999,'QUALIFIED EFH'!$C119,'HOURS&amp;CYCLES INPUT'!$D$2:$D$9999,'QUALIFIED EFH'!AK$4,'HOURS&amp;CYCLES INPUT'!$E$2:$E$9999,'QUALIFIED EFH'!AK$5))</f>
        <v>393.15</v>
      </c>
      <c r="AL119" s="476">
        <f>IF(AL$2&lt;&gt;"",IF($C119&lt;&gt;"TBA",AL$2/114,0),SUMIFS('HOURS&amp;CYCLES INPUT'!$F$2:$F$9999,'HOURS&amp;CYCLES INPUT'!$C$2:$C$9999,'QUALIFIED EFH'!$C119,'HOURS&amp;CYCLES INPUT'!$D$2:$D$9999,'QUALIFIED EFH'!AL$4,'HOURS&amp;CYCLES INPUT'!$E$2:$E$9999,'QUALIFIED EFH'!AL$5))</f>
        <v>407.95</v>
      </c>
      <c r="AM119" s="476">
        <f>IF(AM$2&lt;&gt;"",IF($C119&lt;&gt;"TBA",AM$2/114,0),SUMIFS('HOURS&amp;CYCLES INPUT'!$F$2:$F$9999,'HOURS&amp;CYCLES INPUT'!$C$2:$C$9999,'QUALIFIED EFH'!$C119,'HOURS&amp;CYCLES INPUT'!$D$2:$D$9999,'QUALIFIED EFH'!AM$4,'HOURS&amp;CYCLES INPUT'!$E$2:$E$9999,'QUALIFIED EFH'!AM$5))</f>
        <v>424</v>
      </c>
      <c r="AN119" s="476">
        <f>IF(AN$2&lt;&gt;"",IF($C119&lt;&gt;"TBA",AN$2/114,0),SUMIFS('HOURS&amp;CYCLES INPUT'!$F$2:$F$9999,'HOURS&amp;CYCLES INPUT'!$C$2:$C$9999,'QUALIFIED EFH'!$C119,'HOURS&amp;CYCLES INPUT'!$D$2:$D$9999,'QUALIFIED EFH'!AN$4,'HOURS&amp;CYCLES INPUT'!$E$2:$E$9999,'QUALIFIED EFH'!AN$5))</f>
        <v>485.88</v>
      </c>
      <c r="AO119" s="476">
        <f>IF(AO$2&lt;&gt;"",IF($C119&lt;&gt;"TBA",AO$2/114,0),SUMIFS('HOURS&amp;CYCLES INPUT'!$F$2:$F$9999,'HOURS&amp;CYCLES INPUT'!$C$2:$C$9999,'QUALIFIED EFH'!$C119,'HOURS&amp;CYCLES INPUT'!$D$2:$D$9999,'QUALIFIED EFH'!AO$4,'HOURS&amp;CYCLES INPUT'!$E$2:$E$9999,'QUALIFIED EFH'!AO$5))</f>
        <v>433.39</v>
      </c>
      <c r="AP119" s="476">
        <f>IF(AP$2&lt;&gt;"",IF($C119&lt;&gt;"TBA",AP$2/114,0),SUMIFS('HOURS&amp;CYCLES INPUT'!$F$2:$F$9999,'HOURS&amp;CYCLES INPUT'!$C$2:$C$9999,'QUALIFIED EFH'!$C119,'HOURS&amp;CYCLES INPUT'!$D$2:$D$9999,'QUALIFIED EFH'!AP$4,'HOURS&amp;CYCLES INPUT'!$E$2:$E$9999,'QUALIFIED EFH'!AP$5))</f>
        <v>405.43</v>
      </c>
      <c r="AQ119" s="476">
        <f>IF(AQ$2&lt;&gt;"",IF($C119&lt;&gt;"TBA",AQ$2/114,0),SUMIFS('HOURS&amp;CYCLES INPUT'!$F$2:$F$9999,'HOURS&amp;CYCLES INPUT'!$C$2:$C$9999,'QUALIFIED EFH'!$C119,'HOURS&amp;CYCLES INPUT'!$D$2:$D$9999,'QUALIFIED EFH'!AQ$4,'HOURS&amp;CYCLES INPUT'!$E$2:$E$9999,'QUALIFIED EFH'!AQ$5))</f>
        <v>346.26</v>
      </c>
      <c r="AR119" s="476">
        <f>IF(AR$2&lt;&gt;"",IF($C119&lt;&gt;"TBA",AR$2/114,0),SUMIFS('HOURS&amp;CYCLES INPUT'!$F$2:$F$9999,'HOURS&amp;CYCLES INPUT'!$C$2:$C$9999,'QUALIFIED EFH'!$C119,'HOURS&amp;CYCLES INPUT'!$D$2:$D$9999,'QUALIFIED EFH'!AR$4,'HOURS&amp;CYCLES INPUT'!$E$2:$E$9999,'QUALIFIED EFH'!AR$5))</f>
        <v>0</v>
      </c>
      <c r="AS119" s="476">
        <f>IF(AS$2&lt;&gt;"",IF($C119&lt;&gt;"TBA",AS$2/114,0),SUMIFS('HOURS&amp;CYCLES INPUT'!$F$2:$F$9999,'HOURS&amp;CYCLES INPUT'!$C$2:$C$9999,'QUALIFIED EFH'!$C119,'HOURS&amp;CYCLES INPUT'!$D$2:$D$9999,'QUALIFIED EFH'!AS$4,'HOURS&amp;CYCLES INPUT'!$E$2:$E$9999,'QUALIFIED EFH'!AS$5))</f>
        <v>0</v>
      </c>
      <c r="AT119" s="476">
        <f>IF(AT$2&lt;&gt;"",IF($C119&lt;&gt;"TBA",AT$2/114,0),SUMIFS('HOURS&amp;CYCLES INPUT'!$F$2:$F$9999,'HOURS&amp;CYCLES INPUT'!$C$2:$C$9999,'QUALIFIED EFH'!$C119,'HOURS&amp;CYCLES INPUT'!$D$2:$D$9999,'QUALIFIED EFH'!AT$4,'HOURS&amp;CYCLES INPUT'!$E$2:$E$9999,'QUALIFIED EFH'!AT$5))</f>
        <v>0</v>
      </c>
      <c r="AU119" s="476">
        <f>IF(AU$2&lt;&gt;"",IF($C119&lt;&gt;"TBA",AU$2/114,0),SUMIFS('HOURS&amp;CYCLES INPUT'!$F$2:$F$9999,'HOURS&amp;CYCLES INPUT'!$C$2:$C$9999,'QUALIFIED EFH'!$C119,'HOURS&amp;CYCLES INPUT'!$D$2:$D$9999,'QUALIFIED EFH'!AU$4,'HOURS&amp;CYCLES INPUT'!$E$2:$E$9999,'QUALIFIED EFH'!AU$5))</f>
        <v>40.200000000000003</v>
      </c>
      <c r="AV119" s="476">
        <f>IF(AV$2&lt;&gt;"",IF($C119&lt;&gt;"TBA",AV$2/114,0),SUMIFS('HOURS&amp;CYCLES INPUT'!$F$2:$F$9999,'HOURS&amp;CYCLES INPUT'!$C$2:$C$9999,'QUALIFIED EFH'!$C119,'HOURS&amp;CYCLES INPUT'!$D$2:$D$9999,'QUALIFIED EFH'!AV$4,'HOURS&amp;CYCLES INPUT'!$E$2:$E$9999,'QUALIFIED EFH'!AV$5))</f>
        <v>101.49</v>
      </c>
      <c r="AW119" s="476">
        <f>IF(AW$2&lt;&gt;"",IF($C119&lt;&gt;"TBA",AW$2/114,0),SUMIFS('HOURS&amp;CYCLES INPUT'!$F$2:$F$9999,'HOURS&amp;CYCLES INPUT'!$C$2:$C$9999,'QUALIFIED EFH'!$C119,'HOURS&amp;CYCLES INPUT'!$D$2:$D$9999,'QUALIFIED EFH'!AW$4,'HOURS&amp;CYCLES INPUT'!$E$2:$E$9999,'QUALIFIED EFH'!AW$5))</f>
        <v>173.95</v>
      </c>
      <c r="AX119" s="476">
        <f>IF(AX$2&lt;&gt;"",IF($C119&lt;&gt;"TBA",AX$2/114,0),SUMIFS('HOURS&amp;CYCLES INPUT'!$F$2:$F$9999,'HOURS&amp;CYCLES INPUT'!$C$2:$C$9999,'QUALIFIED EFH'!$C119,'HOURS&amp;CYCLES INPUT'!$D$2:$D$9999,'QUALIFIED EFH'!AX$4,'HOURS&amp;CYCLES INPUT'!$E$2:$E$9999,'QUALIFIED EFH'!AX$5))</f>
        <v>58.78</v>
      </c>
      <c r="AY119" s="476">
        <f>IF(AY$2&lt;&gt;"",IF($C119&lt;&gt;"TBA",AY$2/114,0),SUMIFS('HOURS&amp;CYCLES INPUT'!$F$2:$F$9999,'HOURS&amp;CYCLES INPUT'!$C$2:$C$9999,'QUALIFIED EFH'!$C119,'HOURS&amp;CYCLES INPUT'!$D$2:$D$9999,'QUALIFIED EFH'!AY$4,'HOURS&amp;CYCLES INPUT'!$E$2:$E$9999,'QUALIFIED EFH'!AY$5))</f>
        <v>0</v>
      </c>
      <c r="AZ119" s="476">
        <f>IF(AZ$2&lt;&gt;"",IF($C119&lt;&gt;"TBA",AZ$2/114,0),SUMIFS('HOURS&amp;CYCLES INPUT'!$F$2:$F$9999,'HOURS&amp;CYCLES INPUT'!$C$2:$C$9999,'QUALIFIED EFH'!$C119,'HOURS&amp;CYCLES INPUT'!$D$2:$D$9999,'QUALIFIED EFH'!AZ$4,'HOURS&amp;CYCLES INPUT'!$E$2:$E$9999,'QUALIFIED EFH'!AZ$5))</f>
        <v>0</v>
      </c>
      <c r="BA119" s="476">
        <f>IF(BA$2&lt;&gt;"",IF($C119&lt;&gt;"TBA",BA$2/114,0),SUMIFS('HOURS&amp;CYCLES INPUT'!$F$2:$F$9999,'HOURS&amp;CYCLES INPUT'!$C$2:$C$9999,'QUALIFIED EFH'!$C119,'HOURS&amp;CYCLES INPUT'!$D$2:$D$9999,'QUALIFIED EFH'!BA$4,'HOURS&amp;CYCLES INPUT'!$E$2:$E$9999,'QUALIFIED EFH'!BA$5))</f>
        <v>0</v>
      </c>
      <c r="BB119" s="476">
        <f>IF(BB$2&lt;&gt;"",IF($C119&lt;&gt;"TBA",BB$2/114,0),SUMIFS('HOURS&amp;CYCLES INPUT'!$F$2:$F$9999,'HOURS&amp;CYCLES INPUT'!$C$2:$C$9999,'QUALIFIED EFH'!$C119,'HOURS&amp;CYCLES INPUT'!$D$2:$D$9999,'QUALIFIED EFH'!BB$4,'HOURS&amp;CYCLES INPUT'!$E$2:$E$9999,'QUALIFIED EFH'!BB$5))</f>
        <v>0</v>
      </c>
      <c r="BC119" s="476">
        <f>IF(BC$2&lt;&gt;"",IF($C119&lt;&gt;"TBA",BC$2/114,0),SUMIFS('HOURS&amp;CYCLES INPUT'!$F$2:$F$9999,'HOURS&amp;CYCLES INPUT'!$C$2:$C$9999,'QUALIFIED EFH'!$C119,'HOURS&amp;CYCLES INPUT'!$D$2:$D$9999,'QUALIFIED EFH'!BC$4,'HOURS&amp;CYCLES INPUT'!$E$2:$E$9999,'QUALIFIED EFH'!BC$5))</f>
        <v>0</v>
      </c>
      <c r="BD119" s="476">
        <f>IF(BD$2&lt;&gt;"",IF($C119&lt;&gt;"TBA",BD$2/114,0),SUMIFS('HOURS&amp;CYCLES INPUT'!$F$2:$F$9999,'HOURS&amp;CYCLES INPUT'!$C$2:$C$9999,'QUALIFIED EFH'!$C119,'HOURS&amp;CYCLES INPUT'!$D$2:$D$9999,'QUALIFIED EFH'!BD$4,'HOURS&amp;CYCLES INPUT'!$E$2:$E$9999,'QUALIFIED EFH'!BD$5))</f>
        <v>15.47</v>
      </c>
      <c r="BE119" s="476">
        <f>IF(BE$2&lt;&gt;"",IF($C119&lt;&gt;"TBA",BE$2/114,0),SUMIFS('HOURS&amp;CYCLES INPUT'!$F$2:$F$9999,'HOURS&amp;CYCLES INPUT'!$C$2:$C$9999,'QUALIFIED EFH'!$C119,'HOURS&amp;CYCLES INPUT'!$D$2:$D$9999,'QUALIFIED EFH'!BE$4,'HOURS&amp;CYCLES INPUT'!$E$2:$E$9999,'QUALIFIED EFH'!BE$5))</f>
        <v>131.44999999999999</v>
      </c>
      <c r="BF119" s="476">
        <f>IF(BF$2&lt;&gt;"",IF($C119&lt;&gt;"TBA",BF$2/114,0),SUMIFS('HOURS&amp;CYCLES INPUT'!$F$2:$F$9999,'HOURS&amp;CYCLES INPUT'!$C$2:$C$9999,'QUALIFIED EFH'!$C119,'HOURS&amp;CYCLES INPUT'!$D$2:$D$9999,'QUALIFIED EFH'!BF$4,'HOURS&amp;CYCLES INPUT'!$E$2:$E$9999,'QUALIFIED EFH'!BF$5))</f>
        <v>127.2</v>
      </c>
      <c r="BG119" s="476">
        <f>IF(BG$2&lt;&gt;"",IF($C119&lt;&gt;"TBA",BG$2/114,0),SUMIFS('HOURS&amp;CYCLES INPUT'!$F$2:$F$9999,'HOURS&amp;CYCLES INPUT'!$C$2:$C$9999,'QUALIFIED EFH'!$C119,'HOURS&amp;CYCLES INPUT'!$D$2:$D$9999,'QUALIFIED EFH'!BG$4,'HOURS&amp;CYCLES INPUT'!$E$2:$E$9999,'QUALIFIED EFH'!BG$5))</f>
        <v>220.78</v>
      </c>
      <c r="BH119" s="476">
        <f>IF(BH$2&lt;&gt;"",IF($C119&lt;&gt;"TBA",BH$2/114,0),SUMIFS('HOURS&amp;CYCLES INPUT'!$F$2:$F$9999,'HOURS&amp;CYCLES INPUT'!$C$2:$C$9999,'QUALIFIED EFH'!$C119,'HOURS&amp;CYCLES INPUT'!$D$2:$D$9999,'QUALIFIED EFH'!BH$4,'HOURS&amp;CYCLES INPUT'!$E$2:$E$9999,'QUALIFIED EFH'!BH$5))</f>
        <v>302.10000000000002</v>
      </c>
      <c r="BI119" s="476">
        <f>IF(BI$2&lt;&gt;"",IF($C119&lt;&gt;"TBA",BI$2/114,0),SUMIFS('HOURS&amp;CYCLES INPUT'!$F$2:$F$9999,'HOURS&amp;CYCLES INPUT'!$C$2:$C$9999,'QUALIFIED EFH'!$C119,'HOURS&amp;CYCLES INPUT'!$D$2:$D$9999,'QUALIFIED EFH'!BI$4,'HOURS&amp;CYCLES INPUT'!$E$2:$E$9999,'QUALIFIED EFH'!BI$5))</f>
        <v>291.18</v>
      </c>
      <c r="BJ119" s="476">
        <f>IF(BJ$2&lt;&gt;"",IF($C119&lt;&gt;"TBA",BJ$2/114,0),SUMIFS('HOURS&amp;CYCLES INPUT'!$F$2:$F$9999,'HOURS&amp;CYCLES INPUT'!$C$2:$C$9999,'QUALIFIED EFH'!$C119,'HOURS&amp;CYCLES INPUT'!$D$2:$D$9999,'QUALIFIED EFH'!BJ$4,'HOURS&amp;CYCLES INPUT'!$E$2:$E$9999,'QUALIFIED EFH'!BJ$5))</f>
        <v>309.27</v>
      </c>
      <c r="BK119" s="476">
        <f>IF(BK$2&lt;&gt;"",IF($C119&lt;&gt;"TBA",BK$2/114,0),SUMIFS('HOURS&amp;CYCLES INPUT'!$F$2:$F$9999,'HOURS&amp;CYCLES INPUT'!$C$2:$C$9999,'QUALIFIED EFH'!$C119,'HOURS&amp;CYCLES INPUT'!$D$2:$D$9999,'QUALIFIED EFH'!BK$4,'HOURS&amp;CYCLES INPUT'!$E$2:$E$9999,'QUALIFIED EFH'!BK$5))</f>
        <v>367.2</v>
      </c>
      <c r="BL119" s="476">
        <f>IF(BL$2&lt;&gt;"",IF($C119&lt;&gt;"TBA",BL$2/114,0),SUMIFS('HOURS&amp;CYCLES INPUT'!$F$2:$F$9999,'HOURS&amp;CYCLES INPUT'!$C$2:$C$9999,'QUALIFIED EFH'!$C119,'HOURS&amp;CYCLES INPUT'!$D$2:$D$9999,'QUALIFIED EFH'!BL$4,'HOURS&amp;CYCLES INPUT'!$E$2:$E$9999,'QUALIFIED EFH'!BL$5))</f>
        <v>164.48</v>
      </c>
      <c r="BM119" s="476">
        <f>IF(BM$2&lt;&gt;"",IF($C119&lt;&gt;"TBA",BM$2/114,0),SUMIFS('HOURS&amp;CYCLES INPUT'!$F$2:$F$9999,'HOURS&amp;CYCLES INPUT'!$C$2:$C$9999,'QUALIFIED EFH'!$C119,'HOURS&amp;CYCLES INPUT'!$D$2:$D$9999,'QUALIFIED EFH'!BM$4,'HOURS&amp;CYCLES INPUT'!$E$2:$E$9999,'QUALIFIED EFH'!BM$5))</f>
        <v>322.79000000000002</v>
      </c>
      <c r="BN119" s="476">
        <f>IF(BN$2&lt;&gt;"",IF($C119&lt;&gt;"TBA",BN$2/114,0),SUMIFS('HOURS&amp;CYCLES INPUT'!$F$2:$F$9999,'HOURS&amp;CYCLES INPUT'!$C$2:$C$9999,'QUALIFIED EFH'!$C119,'HOURS&amp;CYCLES INPUT'!$D$2:$D$9999,'QUALIFIED EFH'!BN$4,'HOURS&amp;CYCLES INPUT'!$E$2:$E$9999,'QUALIFIED EFH'!BN$5))</f>
        <v>327.75</v>
      </c>
      <c r="BO119" s="476">
        <f>IF(BO$2&lt;&gt;"",IF($C119&lt;&gt;"TBA",BO$2/114,0),SUMIFS('HOURS&amp;CYCLES INPUT'!$F$2:$F$9999,'HOURS&amp;CYCLES INPUT'!$C$2:$C$9999,'QUALIFIED EFH'!$C119,'HOURS&amp;CYCLES INPUT'!$D$2:$D$9999,'QUALIFIED EFH'!BO$4,'HOURS&amp;CYCLES INPUT'!$E$2:$E$9999,'QUALIFIED EFH'!BO$5))</f>
        <v>380.11</v>
      </c>
      <c r="BP119" s="476">
        <f>IF(BP$2&lt;&gt;"",IF($C119&lt;&gt;"TBA",BP$2/114,0),SUMIFS('HOURS&amp;CYCLES INPUT'!$F$2:$F$9999,'HOURS&amp;CYCLES INPUT'!$C$2:$C$9999,'QUALIFIED EFH'!$C119,'HOURS&amp;CYCLES INPUT'!$D$2:$D$9999,'QUALIFIED EFH'!BP$4,'HOURS&amp;CYCLES INPUT'!$E$2:$E$9999,'QUALIFIED EFH'!BP$5))</f>
        <v>352.99</v>
      </c>
      <c r="BQ119" s="476">
        <f>IF(BQ$2&lt;&gt;"",IF($C119&lt;&gt;"TBA",BQ$2/114,0),SUMIFS('HOURS&amp;CYCLES INPUT'!$F$2:$F$9999,'HOURS&amp;CYCLES INPUT'!$C$2:$C$9999,'QUALIFIED EFH'!$C119,'HOURS&amp;CYCLES INPUT'!$D$2:$D$9999,'QUALIFIED EFH'!BQ$4,'HOURS&amp;CYCLES INPUT'!$E$2:$E$9999,'QUALIFIED EFH'!BQ$5))</f>
        <v>354.4</v>
      </c>
      <c r="BR119" s="476">
        <f>IF(BR$2&lt;&gt;"",IF($C119&lt;&gt;"TBA",BR$2/114,0),SUMIFS('HOURS&amp;CYCLES INPUT'!$F$2:$F$9999,'HOURS&amp;CYCLES INPUT'!$C$2:$C$9999,'QUALIFIED EFH'!$C119,'HOURS&amp;CYCLES INPUT'!$D$2:$D$9999,'QUALIFIED EFH'!BR$4,'HOURS&amp;CYCLES INPUT'!$E$2:$E$9999,'QUALIFIED EFH'!BR$5))</f>
        <v>379.28</v>
      </c>
      <c r="BS119" s="476">
        <f>IF(BS$2&lt;&gt;"",IF($C119&lt;&gt;"TBA",BS$2/114,0),SUMIFS('HOURS&amp;CYCLES INPUT'!$F$2:$F$9999,'HOURS&amp;CYCLES INPUT'!$C$2:$C$9999,'QUALIFIED EFH'!$C119,'HOURS&amp;CYCLES INPUT'!$D$2:$D$9999,'QUALIFIED EFH'!BS$4,'HOURS&amp;CYCLES INPUT'!$E$2:$E$9999,'QUALIFIED EFH'!BS$5))</f>
        <v>377.77</v>
      </c>
      <c r="BT119" s="476">
        <f>IF(BT$2&lt;&gt;"",IF($C119&lt;&gt;"TBA",BT$2/114,0),SUMIFS('HOURS&amp;CYCLES INPUT'!$F$2:$F$9999,'HOURS&amp;CYCLES INPUT'!$C$2:$C$9999,'QUALIFIED EFH'!$C119,'HOURS&amp;CYCLES INPUT'!$D$2:$D$9999,'QUALIFIED EFH'!BT$4,'HOURS&amp;CYCLES INPUT'!$E$2:$E$9999,'QUALIFIED EFH'!BT$5))</f>
        <v>442.75</v>
      </c>
      <c r="BU119" s="476">
        <f>IF(BU$2&lt;&gt;"",IF($C119&lt;&gt;"TBA",BU$2/114,0),SUMIFS('HOURS&amp;CYCLES INPUT'!$F$2:$F$9999,'HOURS&amp;CYCLES INPUT'!$C$2:$C$9999,'QUALIFIED EFH'!$C119,'HOURS&amp;CYCLES INPUT'!$D$2:$D$9999,'QUALIFIED EFH'!BU$4,'HOURS&amp;CYCLES INPUT'!$E$2:$E$9999,'QUALIFIED EFH'!BU$5))</f>
        <v>276.67</v>
      </c>
      <c r="BV119" s="476">
        <f>IF(BV$2&lt;&gt;"",IF($C119&lt;&gt;"TBA",BV$2/114,0),SUMIFS('HOURS&amp;CYCLES INPUT'!$F$2:$F$9999,'HOURS&amp;CYCLES INPUT'!$C$2:$C$9999,'QUALIFIED EFH'!$C119,'HOURS&amp;CYCLES INPUT'!$D$2:$D$9999,'QUALIFIED EFH'!BV$4,'HOURS&amp;CYCLES INPUT'!$E$2:$E$9999,'QUALIFIED EFH'!BV$5))</f>
        <v>365.18</v>
      </c>
      <c r="BW119" s="476">
        <f>IF(BW$2&lt;&gt;"",IF($C119&lt;&gt;"TBA",BW$2/114,0),SUMIFS('HOURS&amp;CYCLES INPUT'!$F$2:$F$9999,'HOURS&amp;CYCLES INPUT'!$C$2:$C$9999,'QUALIFIED EFH'!$C119,'HOURS&amp;CYCLES INPUT'!$D$2:$D$9999,'QUALIFIED EFH'!BW$4,'HOURS&amp;CYCLES INPUT'!$E$2:$E$9999,'QUALIFIED EFH'!BW$5))</f>
        <v>375.62</v>
      </c>
      <c r="BX119" s="476">
        <f>IF(BX$2&lt;&gt;"",IF($C119&lt;&gt;"TBA",BX$2/114,0),SUMIFS('HOURS&amp;CYCLES INPUT'!$F$2:$F$9999,'HOURS&amp;CYCLES INPUT'!$C$2:$C$9999,'QUALIFIED EFH'!$C119,'HOURS&amp;CYCLES INPUT'!$D$2:$D$9999,'QUALIFIED EFH'!BX$4,'HOURS&amp;CYCLES INPUT'!$E$2:$E$9999,'QUALIFIED EFH'!BX$5))</f>
        <v>403.96</v>
      </c>
      <c r="BY119" s="476">
        <f>IF(BY$2&lt;&gt;"",IF($C119&lt;&gt;"TBA",BY$2/114,0),SUMIFS('HOURS&amp;CYCLES INPUT'!$F$2:$F$9999,'HOURS&amp;CYCLES INPUT'!$C$2:$C$9999,'QUALIFIED EFH'!$C119,'HOURS&amp;CYCLES INPUT'!$D$2:$D$9999,'QUALIFIED EFH'!BY$4,'HOURS&amp;CYCLES INPUT'!$E$2:$E$9999,'QUALIFIED EFH'!BY$5))</f>
        <v>274.45</v>
      </c>
      <c r="BZ119" s="476">
        <f>IF(BZ$2&lt;&gt;"",IF($C119&lt;&gt;"TBA",BZ$2/114,0),SUMIFS('HOURS&amp;CYCLES INPUT'!$F$2:$F$9999,'HOURS&amp;CYCLES INPUT'!$C$2:$C$9999,'QUALIFIED EFH'!$C119,'HOURS&amp;CYCLES INPUT'!$D$2:$D$9999,'QUALIFIED EFH'!BZ$4,'HOURS&amp;CYCLES INPUT'!$E$2:$E$9999,'QUALIFIED EFH'!BZ$5))</f>
        <v>67.650000000000006</v>
      </c>
      <c r="CA119" s="476">
        <f>IF(CA$2&lt;&gt;"",IF($C119&lt;&gt;"TBA",CA$2/114,0),SUMIFS('HOURS&amp;CYCLES INPUT'!$F$2:$F$9999,'HOURS&amp;CYCLES INPUT'!$C$2:$C$9999,'QUALIFIED EFH'!$C119,'HOURS&amp;CYCLES INPUT'!$D$2:$D$9999,'QUALIFIED EFH'!CA$4,'HOURS&amp;CYCLES INPUT'!$E$2:$E$9999,'QUALIFIED EFH'!CA$5))</f>
        <v>369.15</v>
      </c>
      <c r="CB119" s="476">
        <f>IF(CB$2&lt;&gt;"",IF($C119&lt;&gt;"TBA",CB$2/114,0),SUMIFS('HOURS&amp;CYCLES INPUT'!$F$2:$F$9999,'HOURS&amp;CYCLES INPUT'!$C$2:$C$9999,'QUALIFIED EFH'!$C119,'HOURS&amp;CYCLES INPUT'!$D$2:$D$9999,'QUALIFIED EFH'!CB$4,'HOURS&amp;CYCLES INPUT'!$E$2:$E$9999,'QUALIFIED EFH'!CB$5))</f>
        <v>361.64</v>
      </c>
      <c r="CC119" s="476">
        <f>IF(CC$2&lt;&gt;"",IF($C119&lt;&gt;"TBA",CC$2/114,0),SUMIFS('HOURS&amp;CYCLES INPUT'!$F$2:$F$9999,'HOURS&amp;CYCLES INPUT'!$C$2:$C$9999,'QUALIFIED EFH'!$C119,'HOURS&amp;CYCLES INPUT'!$D$2:$D$9999,'QUALIFIED EFH'!CC$4,'HOURS&amp;CYCLES INPUT'!$E$2:$E$9999,'QUALIFIED EFH'!CC$5))</f>
        <v>416.18</v>
      </c>
      <c r="CD119" s="476">
        <f>IF(CD$2&lt;&gt;"",IF($C119&lt;&gt;"TBA",CD$2/114,0),SUMIFS('HOURS&amp;CYCLES INPUT'!$F$2:$F$9999,'HOURS&amp;CYCLES INPUT'!$C$2:$C$9999,'QUALIFIED EFH'!$C119,'HOURS&amp;CYCLES INPUT'!$D$2:$D$9999,'QUALIFIED EFH'!CD$4,'HOURS&amp;CYCLES INPUT'!$E$2:$E$9999,'QUALIFIED EFH'!CD$5))</f>
        <v>449.42</v>
      </c>
      <c r="CE119" s="476">
        <f>IF(CE$2&lt;&gt;"",IF($C119&lt;&gt;"TBA",CE$2/114,0),SUMIFS('HOURS&amp;CYCLES INPUT'!$F$2:$F$9999,'HOURS&amp;CYCLES INPUT'!$C$2:$C$9999,'QUALIFIED EFH'!$C119,'HOURS&amp;CYCLES INPUT'!$D$2:$D$9999,'QUALIFIED EFH'!CE$4,'HOURS&amp;CYCLES INPUT'!$E$2:$E$9999,'QUALIFIED EFH'!CE$5))</f>
        <v>447.56</v>
      </c>
      <c r="CF119" s="476">
        <f>IF(CF$2&lt;&gt;"",IF($C119&lt;&gt;"TBA",CF$2/114,0),SUMIFS('HOURS&amp;CYCLES INPUT'!$F$2:$F$9999,'HOURS&amp;CYCLES INPUT'!$C$2:$C$9999,'QUALIFIED EFH'!$C119,'HOURS&amp;CYCLES INPUT'!$D$2:$D$9999,'QUALIFIED EFH'!CF$4,'HOURS&amp;CYCLES INPUT'!$E$2:$E$9999,'QUALIFIED EFH'!CF$5))</f>
        <v>423.14</v>
      </c>
      <c r="CG119" s="476">
        <f>IF(CG$2&lt;&gt;"",IF($C119&lt;&gt;"TBA",CG$2/114,0),SUMIFS('HOURS&amp;CYCLES INPUT'!$F$2:$F$9999,'HOURS&amp;CYCLES INPUT'!$C$2:$C$9999,'QUALIFIED EFH'!$C119,'HOURS&amp;CYCLES INPUT'!$D$2:$D$9999,'QUALIFIED EFH'!CG$4,'HOURS&amp;CYCLES INPUT'!$E$2:$E$9999,'QUALIFIED EFH'!CG$5))</f>
        <v>419.01</v>
      </c>
      <c r="CH119" s="476">
        <f>IF(CH$2&lt;&gt;"",IF($C119&lt;&gt;"TBA",CH$2/114,0),SUMIFS('HOURS&amp;CYCLES INPUT'!$F$2:$F$9999,'HOURS&amp;CYCLES INPUT'!$C$2:$C$9999,'QUALIFIED EFH'!$C119,'HOURS&amp;CYCLES INPUT'!$D$2:$D$9999,'QUALIFIED EFH'!CH$4,'HOURS&amp;CYCLES INPUT'!$E$2:$E$9999,'QUALIFIED EFH'!CH$5))</f>
        <v>464.85</v>
      </c>
      <c r="CI119" s="476">
        <f>IF(CI$2&lt;&gt;"",IF($C119&lt;&gt;"TBA",CI$2/114,0),SUMIFS('HOURS&amp;CYCLES INPUT'!$F$2:$F$9999,'HOURS&amp;CYCLES INPUT'!$C$2:$C$9999,'QUALIFIED EFH'!$C119,'HOURS&amp;CYCLES INPUT'!$D$2:$D$9999,'QUALIFIED EFH'!CI$4,'HOURS&amp;CYCLES INPUT'!$E$2:$E$9999,'QUALIFIED EFH'!CI$5))</f>
        <v>405.88</v>
      </c>
      <c r="CJ119" s="476">
        <f>IF(CJ$2&lt;&gt;"",IF($C119&lt;&gt;"TBA",CJ$2/114,0),SUMIFS('HOURS&amp;CYCLES INPUT'!$F$2:$F$9999,'HOURS&amp;CYCLES INPUT'!$C$2:$C$9999,'QUALIFIED EFH'!$C119,'HOURS&amp;CYCLES INPUT'!$D$2:$D$9999,'QUALIFIED EFH'!CJ$4,'HOURS&amp;CYCLES INPUT'!$E$2:$E$9999,'QUALIFIED EFH'!CJ$5))</f>
        <v>459.96</v>
      </c>
      <c r="CK119" s="476">
        <f>IF(CK$2&lt;&gt;"",IF($C119&lt;&gt;"TBA",CK$2/114,0),SUMIFS('HOURS&amp;CYCLES INPUT'!$F$2:$F$9999,'HOURS&amp;CYCLES INPUT'!$C$2:$C$9999,'QUALIFIED EFH'!$C119,'HOURS&amp;CYCLES INPUT'!$D$2:$D$9999,'QUALIFIED EFH'!CK$4,'HOURS&amp;CYCLES INPUT'!$E$2:$E$9999,'QUALIFIED EFH'!CK$5))</f>
        <v>436.11</v>
      </c>
      <c r="CL119" s="476">
        <f>IF(CL$2&lt;&gt;"",IF($C119&lt;&gt;"TBA",CL$2/114,0),SUMIFS('HOURS&amp;CYCLES INPUT'!$F$2:$F$9999,'HOURS&amp;CYCLES INPUT'!$C$2:$C$9999,'QUALIFIED EFH'!$C119,'HOURS&amp;CYCLES INPUT'!$D$2:$D$9999,'QUALIFIED EFH'!CL$4,'HOURS&amp;CYCLES INPUT'!$E$2:$E$9999,'QUALIFIED EFH'!CL$5))</f>
        <v>394.65</v>
      </c>
      <c r="CM119" s="476">
        <f>IF(CM$2&lt;&gt;"",IF($C119&lt;&gt;"TBA",CM$2/114,0),SUMIFS('HOURS&amp;CYCLES INPUT'!$F$2:$F$9999,'HOURS&amp;CYCLES INPUT'!$C$2:$C$9999,'QUALIFIED EFH'!$C119,'HOURS&amp;CYCLES INPUT'!$D$2:$D$9999,'QUALIFIED EFH'!CM$4,'HOURS&amp;CYCLES INPUT'!$E$2:$E$9999,'QUALIFIED EFH'!CM$5))</f>
        <v>418.35</v>
      </c>
      <c r="CN119" s="476">
        <f>IF(CN$2&lt;&gt;"",IF($C119&lt;&gt;"TBA",CN$2/114,0),SUMIFS('HOURS&amp;CYCLES INPUT'!$F$2:$F$9999,'HOURS&amp;CYCLES INPUT'!$C$2:$C$9999,'QUALIFIED EFH'!$C119,'HOURS&amp;CYCLES INPUT'!$D$2:$D$9999,'QUALIFIED EFH'!CN$4,'HOURS&amp;CYCLES INPUT'!$E$2:$E$9999,'QUALIFIED EFH'!CN$5))</f>
        <v>434.74</v>
      </c>
      <c r="CO119" s="476">
        <f>IF(CO$2&lt;&gt;"",IF($C119&lt;&gt;"TBA",CO$2/114,0),SUMIFS('HOURS&amp;CYCLES INPUT'!$F$2:$F$9999,'HOURS&amp;CYCLES INPUT'!$C$2:$C$9999,'QUALIFIED EFH'!$C119,'HOURS&amp;CYCLES INPUT'!$D$2:$D$9999,'QUALIFIED EFH'!CO$4,'HOURS&amp;CYCLES INPUT'!$E$2:$E$9999,'QUALIFIED EFH'!CO$5))</f>
        <v>454.06</v>
      </c>
      <c r="CP119" s="476">
        <f>IF(CP$2&lt;&gt;"",IF($C119&lt;&gt;"TBA",CP$2/114,0),SUMIFS('HOURS&amp;CYCLES INPUT'!$F$2:$F$9999,'HOURS&amp;CYCLES INPUT'!$C$2:$C$9999,'QUALIFIED EFH'!$C119,'HOURS&amp;CYCLES INPUT'!$D$2:$D$9999,'QUALIFIED EFH'!CP$4,'HOURS&amp;CYCLES INPUT'!$E$2:$E$9999,'QUALIFIED EFH'!CP$5))</f>
        <v>362.96</v>
      </c>
      <c r="CQ119" s="476">
        <f>IF(CQ$2&lt;&gt;"",IF($C119&lt;&gt;"TBA",CQ$2/114,0),SUMIFS('HOURS&amp;CYCLES INPUT'!$F$2:$F$9999,'HOURS&amp;CYCLES INPUT'!$C$2:$C$9999,'QUALIFIED EFH'!$C119,'HOURS&amp;CYCLES INPUT'!$D$2:$D$9999,'QUALIFIED EFH'!CQ$4,'HOURS&amp;CYCLES INPUT'!$E$2:$E$9999,'QUALIFIED EFH'!CQ$5))</f>
        <v>0</v>
      </c>
      <c r="CR119" s="476">
        <f>IF(CR$2&lt;&gt;"",IF($C119&lt;&gt;"TBA",CR$2/114,0),SUMIFS('HOURS&amp;CYCLES INPUT'!$F$2:$F$9999,'HOURS&amp;CYCLES INPUT'!$C$2:$C$9999,'QUALIFIED EFH'!$C119,'HOURS&amp;CYCLES INPUT'!$D$2:$D$9999,'QUALIFIED EFH'!CR$4,'HOURS&amp;CYCLES INPUT'!$E$2:$E$9999,'QUALIFIED EFH'!CR$5))</f>
        <v>0</v>
      </c>
      <c r="CS119" s="476">
        <f>IF(CS$2&lt;&gt;"",IF($C119&lt;&gt;"TBA",CS$2/114,0),SUMIFS('HOURS&amp;CYCLES INPUT'!$F$2:$F$9999,'HOURS&amp;CYCLES INPUT'!$C$2:$C$9999,'QUALIFIED EFH'!$C119,'HOURS&amp;CYCLES INPUT'!$D$2:$D$9999,'QUALIFIED EFH'!CS$4,'HOURS&amp;CYCLES INPUT'!$E$2:$E$9999,'QUALIFIED EFH'!CS$5))</f>
        <v>0</v>
      </c>
      <c r="CT119" s="476">
        <f>IF(CT$2&lt;&gt;"",IF($C119&lt;&gt;"TBA",CT$2/114,0),SUMIFS('HOURS&amp;CYCLES INPUT'!$F$2:$F$9999,'HOURS&amp;CYCLES INPUT'!$C$2:$C$9999,'QUALIFIED EFH'!$C119,'HOURS&amp;CYCLES INPUT'!$D$2:$D$9999,'QUALIFIED EFH'!CT$4,'HOURS&amp;CYCLES INPUT'!$E$2:$E$9999,'QUALIFIED EFH'!CT$5))</f>
        <v>0</v>
      </c>
      <c r="CU119" s="476">
        <f>IF(CU$2&lt;&gt;"",IF($C119&lt;&gt;"TBA",CU$2/114,0),SUMIFS('HOURS&amp;CYCLES INPUT'!$F$2:$F$9999,'HOURS&amp;CYCLES INPUT'!$C$2:$C$9999,'QUALIFIED EFH'!$C119,'HOURS&amp;CYCLES INPUT'!$D$2:$D$9999,'QUALIFIED EFH'!CU$4,'HOURS&amp;CYCLES INPUT'!$E$2:$E$9999,'QUALIFIED EFH'!CU$5))</f>
        <v>0</v>
      </c>
      <c r="CV119" s="476">
        <f>IF(CV$2&lt;&gt;"",IF($C119&lt;&gt;"TBA",CV$2/114,0),SUMIFS('HOURS&amp;CYCLES INPUT'!$F$2:$F$9999,'HOURS&amp;CYCLES INPUT'!$C$2:$C$9999,'QUALIFIED EFH'!$C119,'HOURS&amp;CYCLES INPUT'!$D$2:$D$9999,'QUALIFIED EFH'!CV$4,'HOURS&amp;CYCLES INPUT'!$E$2:$E$9999,'QUALIFIED EFH'!CV$5))</f>
        <v>0</v>
      </c>
      <c r="CW119" s="476">
        <f>IF(CW$2&lt;&gt;"",IF($C119&lt;&gt;"TBA",CW$2/114,0),SUMIFS('HOURS&amp;CYCLES INPUT'!$F$2:$F$9999,'HOURS&amp;CYCLES INPUT'!$C$2:$C$9999,'QUALIFIED EFH'!$C119,'HOURS&amp;CYCLES INPUT'!$D$2:$D$9999,'QUALIFIED EFH'!CW$4,'HOURS&amp;CYCLES INPUT'!$E$2:$E$9999,'QUALIFIED EFH'!CW$5))</f>
        <v>0</v>
      </c>
      <c r="CX119" s="476">
        <f>IF(CX$2&lt;&gt;"",IF($C119&lt;&gt;"TBA",CX$2/114,0),SUMIFS('HOURS&amp;CYCLES INPUT'!$F$2:$F$9999,'HOURS&amp;CYCLES INPUT'!$C$2:$C$9999,'QUALIFIED EFH'!$C119,'HOURS&amp;CYCLES INPUT'!$D$2:$D$9999,'QUALIFIED EFH'!CX$4,'HOURS&amp;CYCLES INPUT'!$E$2:$E$9999,'QUALIFIED EFH'!CX$5))</f>
        <v>0</v>
      </c>
      <c r="CY119" s="476">
        <f>IF(CY$2&lt;&gt;"",IF($C119&lt;&gt;"TBA",CY$2/114,0),SUMIFS('HOURS&amp;CYCLES INPUT'!$F$2:$F$9999,'HOURS&amp;CYCLES INPUT'!$C$2:$C$9999,'QUALIFIED EFH'!$C119,'HOURS&amp;CYCLES INPUT'!$D$2:$D$9999,'QUALIFIED EFH'!CY$4,'HOURS&amp;CYCLES INPUT'!$E$2:$E$9999,'QUALIFIED EFH'!CY$5))</f>
        <v>0</v>
      </c>
      <c r="CZ119" s="476">
        <f>IF(CZ$2&lt;&gt;"",IF($C119&lt;&gt;"TBA",CZ$2/114,0),SUMIFS('HOURS&amp;CYCLES INPUT'!$F$2:$F$9999,'HOURS&amp;CYCLES INPUT'!$C$2:$C$9999,'QUALIFIED EFH'!$C119,'HOURS&amp;CYCLES INPUT'!$D$2:$D$9999,'QUALIFIED EFH'!CZ$4,'HOURS&amp;CYCLES INPUT'!$E$2:$E$9999,'QUALIFIED EFH'!CZ$5))</f>
        <v>0</v>
      </c>
      <c r="DA119" s="476">
        <f>IF(DA$2&lt;&gt;"",IF($C119&lt;&gt;"TBA",DA$2/114,0),SUMIFS('HOURS&amp;CYCLES INPUT'!$F$2:$F$9999,'HOURS&amp;CYCLES INPUT'!$C$2:$C$9999,'QUALIFIED EFH'!$C119,'HOURS&amp;CYCLES INPUT'!$D$2:$D$9999,'QUALIFIED EFH'!DA$4,'HOURS&amp;CYCLES INPUT'!$E$2:$E$9999,'QUALIFIED EFH'!DA$5))</f>
        <v>0</v>
      </c>
      <c r="DB119" s="476">
        <f>IF(DB$2&lt;&gt;"",IF($C119&lt;&gt;"TBA",DB$2/114,0),SUMIFS('HOURS&amp;CYCLES INPUT'!$F$2:$F$9999,'HOURS&amp;CYCLES INPUT'!$C$2:$C$9999,'QUALIFIED EFH'!$C119,'HOURS&amp;CYCLES INPUT'!$D$2:$D$9999,'QUALIFIED EFH'!DB$4,'HOURS&amp;CYCLES INPUT'!$E$2:$E$9999,'QUALIFIED EFH'!DB$5))</f>
        <v>0</v>
      </c>
      <c r="DC119" s="476">
        <f>IF(DC$2&lt;&gt;"",IF($C119&lt;&gt;"TBA",DC$2/114,0),SUMIFS('HOURS&amp;CYCLES INPUT'!$F$2:$F$9999,'HOURS&amp;CYCLES INPUT'!$C$2:$C$9999,'QUALIFIED EFH'!$C119,'HOURS&amp;CYCLES INPUT'!$D$2:$D$9999,'QUALIFIED EFH'!DC$4,'HOURS&amp;CYCLES INPUT'!$E$2:$E$9999,'QUALIFIED EFH'!DC$5))</f>
        <v>34.6</v>
      </c>
      <c r="DD119" s="476">
        <f>IF(DD$2&lt;&gt;"",IF($C119&lt;&gt;"TBA",DD$2/114,0),SUMIFS('HOURS&amp;CYCLES INPUT'!$F$2:$F$9999,'HOURS&amp;CYCLES INPUT'!$C$2:$C$9999,'QUALIFIED EFH'!$C119,'HOURS&amp;CYCLES INPUT'!$D$2:$D$9999,'QUALIFIED EFH'!DD$4,'HOURS&amp;CYCLES INPUT'!$E$2:$E$9999,'QUALIFIED EFH'!DD$5))</f>
        <v>388.4</v>
      </c>
      <c r="DE119" s="476">
        <f>IF(DE$2&lt;&gt;"",IF($C119&lt;&gt;"TBA",DE$2/114,0),SUMIFS('HOURS&amp;CYCLES INPUT'!$F$2:$F$9999,'HOURS&amp;CYCLES INPUT'!$C$2:$C$9999,'QUALIFIED EFH'!$C119,'HOURS&amp;CYCLES INPUT'!$D$2:$D$9999,'QUALIFIED EFH'!DE$4,'HOURS&amp;CYCLES INPUT'!$E$2:$E$9999,'QUALIFIED EFH'!DE$5))</f>
        <v>423.72</v>
      </c>
      <c r="DF119" s="476">
        <f>IF(DF$2&lt;&gt;"",IF($C119&lt;&gt;"TBA",DF$2/114,0),SUMIFS('HOURS&amp;CYCLES INPUT'!$F$2:$F$9999,'HOURS&amp;CYCLES INPUT'!$C$2:$C$9999,'QUALIFIED EFH'!$C119,'HOURS&amp;CYCLES INPUT'!$D$2:$D$9999,'QUALIFIED EFH'!DF$4,'HOURS&amp;CYCLES INPUT'!$E$2:$E$9999,'QUALIFIED EFH'!DF$5))</f>
        <v>461.68</v>
      </c>
      <c r="DG119" s="476">
        <f>IF(DG$2&lt;&gt;"",IF($C119&lt;&gt;"TBA",DG$2/114,0),SUMIFS('HOURS&amp;CYCLES INPUT'!$F$2:$F$9999,'HOURS&amp;CYCLES INPUT'!$C$2:$C$9999,'QUALIFIED EFH'!$C119,'HOURS&amp;CYCLES INPUT'!$D$2:$D$9999,'QUALIFIED EFH'!DG$4,'HOURS&amp;CYCLES INPUT'!$E$2:$E$9999,'QUALIFIED EFH'!DG$5))</f>
        <v>441.37</v>
      </c>
      <c r="DH119" s="476">
        <f>IF(DH$2&lt;&gt;"",IF($C119&lt;&gt;"TBA",DH$2/114,0),SUMIFS('HOURS&amp;CYCLES INPUT'!$F$2:$F$9999,'HOURS&amp;CYCLES INPUT'!$C$2:$C$9999,'QUALIFIED EFH'!$C119,'HOURS&amp;CYCLES INPUT'!$D$2:$D$9999,'QUALIFIED EFH'!DH$4,'HOURS&amp;CYCLES INPUT'!$E$2:$E$9999,'QUALIFIED EFH'!DH$5))</f>
        <v>0</v>
      </c>
      <c r="DI119" s="476">
        <f>IF(DI$2&lt;&gt;"",IF($C119&lt;&gt;"TBA",DI$2/114,0),SUMIFS('HOURS&amp;CYCLES INPUT'!$F$2:$F$9999,'HOURS&amp;CYCLES INPUT'!$C$2:$C$9999,'QUALIFIED EFH'!$C119,'HOURS&amp;CYCLES INPUT'!$D$2:$D$9999,'QUALIFIED EFH'!DI$4,'HOURS&amp;CYCLES INPUT'!$E$2:$E$9999,'QUALIFIED EFH'!DI$5))</f>
        <v>0</v>
      </c>
      <c r="DJ119" s="476">
        <f>IF(DJ$2&lt;&gt;"",IF($C119&lt;&gt;"TBA",DJ$2/114,0),SUMIFS('HOURS&amp;CYCLES INPUT'!$F$2:$F$9999,'HOURS&amp;CYCLES INPUT'!$C$2:$C$9999,'QUALIFIED EFH'!$C119,'HOURS&amp;CYCLES INPUT'!$D$2:$D$9999,'QUALIFIED EFH'!DJ$4,'HOURS&amp;CYCLES INPUT'!$E$2:$E$9999,'QUALIFIED EFH'!DJ$5))</f>
        <v>0</v>
      </c>
      <c r="DK119" s="476">
        <f>IF(DK$2&lt;&gt;"",IF($C119&lt;&gt;"TBA",DK$2/114,0),SUMIFS('HOURS&amp;CYCLES INPUT'!$F$2:$F$9999,'HOURS&amp;CYCLES INPUT'!$C$2:$C$9999,'QUALIFIED EFH'!$C119,'HOURS&amp;CYCLES INPUT'!$D$2:$D$9999,'QUALIFIED EFH'!DK$4,'HOURS&amp;CYCLES INPUT'!$E$2:$E$9999,'QUALIFIED EFH'!DK$5))</f>
        <v>0</v>
      </c>
      <c r="DL119" s="476">
        <f>IF(DL$2&lt;&gt;"",IF($C119&lt;&gt;"TBA",DL$2/114,0),SUMIFS('HOURS&amp;CYCLES INPUT'!$F$2:$F$9999,'HOURS&amp;CYCLES INPUT'!$C$2:$C$9999,'QUALIFIED EFH'!$C119,'HOURS&amp;CYCLES INPUT'!$D$2:$D$9999,'QUALIFIED EFH'!DL$4,'HOURS&amp;CYCLES INPUT'!$E$2:$E$9999,'QUALIFIED EFH'!DL$5))</f>
        <v>0</v>
      </c>
      <c r="DM119" s="476">
        <f>IF(DM$2&lt;&gt;"",IF($C119&lt;&gt;"TBA",DM$2/114,0),SUMIFS('HOURS&amp;CYCLES INPUT'!$F$2:$F$9999,'HOURS&amp;CYCLES INPUT'!$C$2:$C$9999,'QUALIFIED EFH'!$C119,'HOURS&amp;CYCLES INPUT'!$D$2:$D$9999,'QUALIFIED EFH'!DM$4,'HOURS&amp;CYCLES INPUT'!$E$2:$E$9999,'QUALIFIED EFH'!DM$5))</f>
        <v>0</v>
      </c>
      <c r="DN119" s="476">
        <f>IF(DN$2&lt;&gt;"",IF($C119&lt;&gt;"TBA",DN$2/114,0),SUMIFS('HOURS&amp;CYCLES INPUT'!$F$2:$F$9999,'HOURS&amp;CYCLES INPUT'!$C$2:$C$9999,'QUALIFIED EFH'!$C119,'HOURS&amp;CYCLES INPUT'!$D$2:$D$9999,'QUALIFIED EFH'!DN$4,'HOURS&amp;CYCLES INPUT'!$E$2:$E$9999,'QUALIFIED EFH'!DN$5))</f>
        <v>0</v>
      </c>
      <c r="DO119" s="476">
        <f>IF(DO$2&lt;&gt;"",IF($C119&lt;&gt;"TBA",DO$2/114,0),SUMIFS('HOURS&amp;CYCLES INPUT'!$F$2:$F$9999,'HOURS&amp;CYCLES INPUT'!$C$2:$C$9999,'QUALIFIED EFH'!$C119,'HOURS&amp;CYCLES INPUT'!$D$2:$D$9999,'QUALIFIED EFH'!DO$4,'HOURS&amp;CYCLES INPUT'!$E$2:$E$9999,'QUALIFIED EFH'!DO$5))</f>
        <v>0</v>
      </c>
      <c r="DP119" s="476">
        <f>IF(DP$2&lt;&gt;"",IF($C119&lt;&gt;"TBA",DP$2/114,0),SUMIFS('HOURS&amp;CYCLES INPUT'!$F$2:$F$9999,'HOURS&amp;CYCLES INPUT'!$C$2:$C$9999,'QUALIFIED EFH'!$C119,'HOURS&amp;CYCLES INPUT'!$D$2:$D$9999,'QUALIFIED EFH'!DP$4,'HOURS&amp;CYCLES INPUT'!$E$2:$E$9999,'QUALIFIED EFH'!DP$5))</f>
        <v>0</v>
      </c>
      <c r="DQ119" s="476">
        <f>IF(DQ$2&lt;&gt;"",IF($C119&lt;&gt;"TBA",DQ$2/114,0),SUMIFS('HOURS&amp;CYCLES INPUT'!$F$2:$F$9999,'HOURS&amp;CYCLES INPUT'!$C$2:$C$9999,'QUALIFIED EFH'!$C119,'HOURS&amp;CYCLES INPUT'!$D$2:$D$9999,'QUALIFIED EFH'!DQ$4,'HOURS&amp;CYCLES INPUT'!$E$2:$E$9999,'QUALIFIED EFH'!DQ$5))</f>
        <v>0</v>
      </c>
      <c r="DR119" s="476">
        <f>IF(DR$2&lt;&gt;"",IF($C119&lt;&gt;"TBA",DR$2/114,0),SUMIFS('HOURS&amp;CYCLES INPUT'!$F$2:$F$9999,'HOURS&amp;CYCLES INPUT'!$C$2:$C$9999,'QUALIFIED EFH'!$C119,'HOURS&amp;CYCLES INPUT'!$D$2:$D$9999,'QUALIFIED EFH'!DR$4,'HOURS&amp;CYCLES INPUT'!$E$2:$E$9999,'QUALIFIED EFH'!DR$5))</f>
        <v>0</v>
      </c>
      <c r="DS119" s="476">
        <f>IF(DS$2&lt;&gt;"",IF($C119&lt;&gt;"TBA",DS$2/114,0),SUMIFS('HOURS&amp;CYCLES INPUT'!$F$2:$F$9999,'HOURS&amp;CYCLES INPUT'!$C$2:$C$9999,'QUALIFIED EFH'!$C119,'HOURS&amp;CYCLES INPUT'!$D$2:$D$9999,'QUALIFIED EFH'!DS$4,'HOURS&amp;CYCLES INPUT'!$E$2:$E$9999,'QUALIFIED EFH'!DS$5))</f>
        <v>0</v>
      </c>
      <c r="DT119" s="476">
        <f>IF(DT$2&lt;&gt;"",IF($C119&lt;&gt;"TBA",DT$2/114,0),SUMIFS('HOURS&amp;CYCLES INPUT'!$F$2:$F$9999,'HOURS&amp;CYCLES INPUT'!$C$2:$C$9999,'QUALIFIED EFH'!$C119,'HOURS&amp;CYCLES INPUT'!$D$2:$D$9999,'QUALIFIED EFH'!DT$4,'HOURS&amp;CYCLES INPUT'!$E$2:$E$9999,'QUALIFIED EFH'!DT$5))</f>
        <v>0</v>
      </c>
      <c r="DU119" s="476">
        <f>IF(DU$2&lt;&gt;"",IF($C119&lt;&gt;"TBA",DU$2/114,0),SUMIFS('HOURS&amp;CYCLES INPUT'!$F$2:$F$9999,'HOURS&amp;CYCLES INPUT'!$C$2:$C$9999,'QUALIFIED EFH'!$C119,'HOURS&amp;CYCLES INPUT'!$D$2:$D$9999,'QUALIFIED EFH'!DU$4,'HOURS&amp;CYCLES INPUT'!$E$2:$E$9999,'QUALIFIED EFH'!DU$5))</f>
        <v>0</v>
      </c>
      <c r="DV119" s="476">
        <f>IF(DV$2&lt;&gt;"",IF($C119&lt;&gt;"TBA",DV$2/114,0),SUMIFS('HOURS&amp;CYCLES INPUT'!$F$2:$F$9999,'HOURS&amp;CYCLES INPUT'!$C$2:$C$9999,'QUALIFIED EFH'!$C119,'HOURS&amp;CYCLES INPUT'!$D$2:$D$9999,'QUALIFIED EFH'!DV$4,'HOURS&amp;CYCLES INPUT'!$E$2:$E$9999,'QUALIFIED EFH'!DV$5))</f>
        <v>0</v>
      </c>
      <c r="DW119" s="476">
        <f>IF(DW$2&lt;&gt;"",IF($C119&lt;&gt;"TBA",DW$2/114,0),SUMIFS('HOURS&amp;CYCLES INPUT'!$F$2:$F$9999,'HOURS&amp;CYCLES INPUT'!$C$2:$C$9999,'QUALIFIED EFH'!$C119,'HOURS&amp;CYCLES INPUT'!$D$2:$D$9999,'QUALIFIED EFH'!DW$4,'HOURS&amp;CYCLES INPUT'!$E$2:$E$9999,'QUALIFIED EFH'!DW$5))</f>
        <v>0</v>
      </c>
      <c r="DX119" s="476">
        <f>IF(DX$2&lt;&gt;"",IF($C119&lt;&gt;"TBA",DX$2/114,0),SUMIFS('HOURS&amp;CYCLES INPUT'!$F$2:$F$9999,'HOURS&amp;CYCLES INPUT'!$C$2:$C$9999,'QUALIFIED EFH'!$C119,'HOURS&amp;CYCLES INPUT'!$D$2:$D$9999,'QUALIFIED EFH'!DX$4,'HOURS&amp;CYCLES INPUT'!$E$2:$E$9999,'QUALIFIED EFH'!DX$5))</f>
        <v>0</v>
      </c>
      <c r="DY119" s="476">
        <f>IF(DY$2&lt;&gt;"",IF($C119&lt;&gt;"TBA",DY$2/114,0),SUMIFS('HOURS&amp;CYCLES INPUT'!$F$2:$F$9999,'HOURS&amp;CYCLES INPUT'!$C$2:$C$9999,'QUALIFIED EFH'!$C119,'HOURS&amp;CYCLES INPUT'!$D$2:$D$9999,'QUALIFIED EFH'!DY$4,'HOURS&amp;CYCLES INPUT'!$E$2:$E$9999,'QUALIFIED EFH'!DY$5))</f>
        <v>0</v>
      </c>
      <c r="DZ119" s="476">
        <f>IF(DZ$2&lt;&gt;"",IF($C119&lt;&gt;"TBA",DZ$2/114,0),SUMIFS('HOURS&amp;CYCLES INPUT'!$F$2:$F$9999,'HOURS&amp;CYCLES INPUT'!$C$2:$C$9999,'QUALIFIED EFH'!$C119,'HOURS&amp;CYCLES INPUT'!$D$2:$D$9999,'QUALIFIED EFH'!DZ$4,'HOURS&amp;CYCLES INPUT'!$E$2:$E$9999,'QUALIFIED EFH'!DZ$5))</f>
        <v>0</v>
      </c>
      <c r="EA119" s="476">
        <f>IF(EA$2&lt;&gt;"",IF($C119&lt;&gt;"TBA",EA$2/114,0),SUMIFS('HOURS&amp;CYCLES INPUT'!$F$2:$F$9999,'HOURS&amp;CYCLES INPUT'!$C$2:$C$9999,'QUALIFIED EFH'!$C119,'HOURS&amp;CYCLES INPUT'!$D$2:$D$9999,'QUALIFIED EFH'!EA$4,'HOURS&amp;CYCLES INPUT'!$E$2:$E$9999,'QUALIFIED EFH'!EA$5))</f>
        <v>0</v>
      </c>
      <c r="EB119" s="476">
        <f>IF(EB$2&lt;&gt;"",IF($C119&lt;&gt;"TBA",EB$2/114,0),SUMIFS('HOURS&amp;CYCLES INPUT'!$F$2:$F$9999,'HOURS&amp;CYCLES INPUT'!$C$2:$C$9999,'QUALIFIED EFH'!$C119,'HOURS&amp;CYCLES INPUT'!$D$2:$D$9999,'QUALIFIED EFH'!EB$4,'HOURS&amp;CYCLES INPUT'!$E$2:$E$9999,'QUALIFIED EFH'!EB$5))</f>
        <v>0</v>
      </c>
      <c r="EC119" s="476">
        <f>IF(EC$2&lt;&gt;"",IF($C119&lt;&gt;"TBA",EC$2/114,0),SUMIFS('HOURS&amp;CYCLES INPUT'!$F$2:$F$9999,'HOURS&amp;CYCLES INPUT'!$C$2:$C$9999,'QUALIFIED EFH'!$C119,'HOURS&amp;CYCLES INPUT'!$D$2:$D$9999,'QUALIFIED EFH'!EC$4,'HOURS&amp;CYCLES INPUT'!$E$2:$E$9999,'QUALIFIED EFH'!EC$5))</f>
        <v>0</v>
      </c>
      <c r="ED119" s="476">
        <f>IF(ED$2&lt;&gt;"",IF($C119&lt;&gt;"TBA",ED$2/114,0),SUMIFS('HOURS&amp;CYCLES INPUT'!$F$2:$F$9999,'HOURS&amp;CYCLES INPUT'!$C$2:$C$9999,'QUALIFIED EFH'!$C119,'HOURS&amp;CYCLES INPUT'!$D$2:$D$9999,'QUALIFIED EFH'!ED$4,'HOURS&amp;CYCLES INPUT'!$E$2:$E$9999,'QUALIFIED EFH'!ED$5))</f>
        <v>0</v>
      </c>
      <c r="EE119" s="476">
        <f>IF(EE$2&lt;&gt;"",IF($C119&lt;&gt;"TBA",EE$2/114,0),SUMIFS('HOURS&amp;CYCLES INPUT'!$F$2:$F$9999,'HOURS&amp;CYCLES INPUT'!$C$2:$C$9999,'QUALIFIED EFH'!$C119,'HOURS&amp;CYCLES INPUT'!$D$2:$D$9999,'QUALIFIED EFH'!EE$4,'HOURS&amp;CYCLES INPUT'!$E$2:$E$9999,'QUALIFIED EFH'!EE$5))</f>
        <v>0</v>
      </c>
      <c r="EF119" s="476">
        <f>IF(EF$2&lt;&gt;"",IF($C119&lt;&gt;"TBA",EF$2/114,0),SUMIFS('HOURS&amp;CYCLES INPUT'!$F$2:$F$9999,'HOURS&amp;CYCLES INPUT'!$C$2:$C$9999,'QUALIFIED EFH'!$C119,'HOURS&amp;CYCLES INPUT'!$D$2:$D$9999,'QUALIFIED EFH'!EF$4,'HOURS&amp;CYCLES INPUT'!$E$2:$E$9999,'QUALIFIED EFH'!EF$5))</f>
        <v>0</v>
      </c>
      <c r="EG119" s="476">
        <f>IF(EG$2&lt;&gt;"",IF($C119&lt;&gt;"TBA",EG$2/114,0),SUMIFS('HOURS&amp;CYCLES INPUT'!$F$2:$F$9999,'HOURS&amp;CYCLES INPUT'!$C$2:$C$9999,'QUALIFIED EFH'!$C119,'HOURS&amp;CYCLES INPUT'!$D$2:$D$9999,'QUALIFIED EFH'!EG$4,'HOURS&amp;CYCLES INPUT'!$E$2:$E$9999,'QUALIFIED EFH'!EG$5))</f>
        <v>0</v>
      </c>
      <c r="EH119" s="476">
        <f>IF(EH$2&lt;&gt;"",IF($C119&lt;&gt;"TBA",EH$2/114,0),SUMIFS('HOURS&amp;CYCLES INPUT'!$F$2:$F$9999,'HOURS&amp;CYCLES INPUT'!$C$2:$C$9999,'QUALIFIED EFH'!$C119,'HOURS&amp;CYCLES INPUT'!$D$2:$D$9999,'QUALIFIED EFH'!EH$4,'HOURS&amp;CYCLES INPUT'!$E$2:$E$9999,'QUALIFIED EFH'!EH$5))</f>
        <v>0</v>
      </c>
      <c r="EI119" s="476">
        <f>IF(EI$2&lt;&gt;"",IF($C119&lt;&gt;"TBA",EI$2/114,0),SUMIFS('HOURS&amp;CYCLES INPUT'!$F$2:$F$9999,'HOURS&amp;CYCLES INPUT'!$C$2:$C$9999,'QUALIFIED EFH'!$C119,'HOURS&amp;CYCLES INPUT'!$D$2:$D$9999,'QUALIFIED EFH'!EI$4,'HOURS&amp;CYCLES INPUT'!$E$2:$E$9999,'QUALIFIED EFH'!EI$5))</f>
        <v>0</v>
      </c>
      <c r="EJ119" s="476">
        <f>IF(EJ$2&lt;&gt;"",IF($C119&lt;&gt;"TBA",EJ$2/114,0),SUMIFS('HOURS&amp;CYCLES INPUT'!$F$2:$F$9999,'HOURS&amp;CYCLES INPUT'!$C$2:$C$9999,'QUALIFIED EFH'!$C119,'HOURS&amp;CYCLES INPUT'!$D$2:$D$9999,'QUALIFIED EFH'!EJ$4,'HOURS&amp;CYCLES INPUT'!$E$2:$E$9999,'QUALIFIED EFH'!EJ$5))</f>
        <v>0</v>
      </c>
      <c r="EK119" s="476">
        <f>IF(EK$2&lt;&gt;"",IF($C119&lt;&gt;"TBA",EK$2/114,0),SUMIFS('HOURS&amp;CYCLES INPUT'!$F$2:$F$9999,'HOURS&amp;CYCLES INPUT'!$C$2:$C$9999,'QUALIFIED EFH'!$C119,'HOURS&amp;CYCLES INPUT'!$D$2:$D$9999,'QUALIFIED EFH'!EK$4,'HOURS&amp;CYCLES INPUT'!$E$2:$E$9999,'QUALIFIED EFH'!EK$5))</f>
        <v>0</v>
      </c>
      <c r="EL119" s="476">
        <f>IF(EL$2&lt;&gt;"",IF($C119&lt;&gt;"TBA",EL$2/114,0),SUMIFS('HOURS&amp;CYCLES INPUT'!$F$2:$F$9999,'HOURS&amp;CYCLES INPUT'!$C$2:$C$9999,'QUALIFIED EFH'!$C119,'HOURS&amp;CYCLES INPUT'!$D$2:$D$9999,'QUALIFIED EFH'!EL$4,'HOURS&amp;CYCLES INPUT'!$E$2:$E$9999,'QUALIFIED EFH'!EL$5))</f>
        <v>0</v>
      </c>
      <c r="EM119" s="476">
        <f>IF(EM$2&lt;&gt;"",IF($C119&lt;&gt;"TBA",EM$2/114,0),SUMIFS('HOURS&amp;CYCLES INPUT'!$F$2:$F$9999,'HOURS&amp;CYCLES INPUT'!$C$2:$C$9999,'QUALIFIED EFH'!$C119,'HOURS&amp;CYCLES INPUT'!$D$2:$D$9999,'QUALIFIED EFH'!EM$4,'HOURS&amp;CYCLES INPUT'!$E$2:$E$9999,'QUALIFIED EFH'!EM$5))</f>
        <v>0</v>
      </c>
      <c r="EN119" s="476">
        <f>IF(EN$2&lt;&gt;"",IF($C119&lt;&gt;"TBA",EN$2/114,0),SUMIFS('HOURS&amp;CYCLES INPUT'!$F$2:$F$9999,'HOURS&amp;CYCLES INPUT'!$C$2:$C$9999,'QUALIFIED EFH'!$C119,'HOURS&amp;CYCLES INPUT'!$D$2:$D$9999,'QUALIFIED EFH'!EN$4,'HOURS&amp;CYCLES INPUT'!$E$2:$E$9999,'QUALIFIED EFH'!EN$5))</f>
        <v>0</v>
      </c>
      <c r="EO119" s="476">
        <f>IF(EO$2&lt;&gt;"",IF($C119&lt;&gt;"TBA",EO$2/114,0),SUMIFS('HOURS&amp;CYCLES INPUT'!$F$2:$F$9999,'HOURS&amp;CYCLES INPUT'!$C$2:$C$9999,'QUALIFIED EFH'!$C119,'HOURS&amp;CYCLES INPUT'!$D$2:$D$9999,'QUALIFIED EFH'!EO$4,'HOURS&amp;CYCLES INPUT'!$E$2:$E$9999,'QUALIFIED EFH'!EO$5))</f>
        <v>0</v>
      </c>
      <c r="EP119" s="476">
        <f>IF(EP$2&lt;&gt;"",IF($C119&lt;&gt;"TBA",EP$2/114,0),SUMIFS('HOURS&amp;CYCLES INPUT'!$F$2:$F$9999,'HOURS&amp;CYCLES INPUT'!$C$2:$C$9999,'QUALIFIED EFH'!$C119,'HOURS&amp;CYCLES INPUT'!$D$2:$D$9999,'QUALIFIED EFH'!EP$4,'HOURS&amp;CYCLES INPUT'!$E$2:$E$9999,'QUALIFIED EFH'!EP$5))</f>
        <v>0</v>
      </c>
      <c r="EQ119" s="476">
        <f>IF(EQ$2&lt;&gt;"",IF($C119&lt;&gt;"TBA",EQ$2/114,0),SUMIFS('HOURS&amp;CYCLES INPUT'!$F$2:$F$9999,'HOURS&amp;CYCLES INPUT'!$C$2:$C$9999,'QUALIFIED EFH'!$C119,'HOURS&amp;CYCLES INPUT'!$D$2:$D$9999,'QUALIFIED EFH'!EQ$4,'HOURS&amp;CYCLES INPUT'!$E$2:$E$9999,'QUALIFIED EFH'!EQ$5))</f>
        <v>0</v>
      </c>
      <c r="ER119" s="476">
        <f>IF(ER$2&lt;&gt;"",IF($C119&lt;&gt;"TBA",ER$2/114,0),SUMIFS('HOURS&amp;CYCLES INPUT'!$F$2:$F$9999,'HOURS&amp;CYCLES INPUT'!$C$2:$C$9999,'QUALIFIED EFH'!$C119,'HOURS&amp;CYCLES INPUT'!$D$2:$D$9999,'QUALIFIED EFH'!ER$4,'HOURS&amp;CYCLES INPUT'!$E$2:$E$9999,'QUALIFIED EFH'!ER$5))</f>
        <v>0</v>
      </c>
      <c r="ES119" s="476">
        <f>IF(ES$2&lt;&gt;"",IF($C119&lt;&gt;"TBA",ES$2/114,0),SUMIFS('HOURS&amp;CYCLES INPUT'!$F$2:$F$9999,'HOURS&amp;CYCLES INPUT'!$C$2:$C$9999,'QUALIFIED EFH'!$C119,'HOURS&amp;CYCLES INPUT'!$D$2:$D$9999,'QUALIFIED EFH'!ES$4,'HOURS&amp;CYCLES INPUT'!$E$2:$E$9999,'QUALIFIED EFH'!ES$5))</f>
        <v>0</v>
      </c>
      <c r="ET119" s="476">
        <f>IF(ET$2&lt;&gt;"",IF($C119&lt;&gt;"TBA",ET$2/114,0),SUMIFS('HOURS&amp;CYCLES INPUT'!$F$2:$F$9999,'HOURS&amp;CYCLES INPUT'!$C$2:$C$9999,'QUALIFIED EFH'!$C119,'HOURS&amp;CYCLES INPUT'!$D$2:$D$9999,'QUALIFIED EFH'!ET$4,'HOURS&amp;CYCLES INPUT'!$E$2:$E$9999,'QUALIFIED EFH'!ET$5))</f>
        <v>0</v>
      </c>
      <c r="EU119" s="476">
        <f>IF(EU$2&lt;&gt;"",IF($C119&lt;&gt;"TBA",EU$2/114,0),SUMIFS('HOURS&amp;CYCLES INPUT'!$F$2:$F$9999,'HOURS&amp;CYCLES INPUT'!$C$2:$C$9999,'QUALIFIED EFH'!$C119,'HOURS&amp;CYCLES INPUT'!$D$2:$D$9999,'QUALIFIED EFH'!EU$4,'HOURS&amp;CYCLES INPUT'!$E$2:$E$9999,'QUALIFIED EFH'!EU$5))</f>
        <v>0</v>
      </c>
      <c r="EV119" s="476">
        <f>IF(EV$2&lt;&gt;"",IF($C119&lt;&gt;"TBA",EV$2/114,0),SUMIFS('HOURS&amp;CYCLES INPUT'!$F$2:$F$9999,'HOURS&amp;CYCLES INPUT'!$C$2:$C$9999,'QUALIFIED EFH'!$C119,'HOURS&amp;CYCLES INPUT'!$D$2:$D$9999,'QUALIFIED EFH'!EV$4,'HOURS&amp;CYCLES INPUT'!$E$2:$E$9999,'QUALIFIED EFH'!EV$5))</f>
        <v>0</v>
      </c>
      <c r="EW119" s="476">
        <f>IF(EW$2&lt;&gt;"",IF($C119&lt;&gt;"TBA",EW$2/114,0),SUMIFS('HOURS&amp;CYCLES INPUT'!$F$2:$F$9999,'HOURS&amp;CYCLES INPUT'!$C$2:$C$9999,'QUALIFIED EFH'!$C119,'HOURS&amp;CYCLES INPUT'!$D$2:$D$9999,'QUALIFIED EFH'!EW$4,'HOURS&amp;CYCLES INPUT'!$E$2:$E$9999,'QUALIFIED EFH'!EW$5))</f>
        <v>0</v>
      </c>
      <c r="EX119" s="476">
        <f>IF(EX$2&lt;&gt;"",IF($C119&lt;&gt;"TBA",EX$2/114,0),SUMIFS('HOURS&amp;CYCLES INPUT'!$F$2:$F$9999,'HOURS&amp;CYCLES INPUT'!$C$2:$C$9999,'QUALIFIED EFH'!$C119,'HOURS&amp;CYCLES INPUT'!$D$2:$D$9999,'QUALIFIED EFH'!EX$4,'HOURS&amp;CYCLES INPUT'!$E$2:$E$9999,'QUALIFIED EFH'!EX$5))</f>
        <v>0</v>
      </c>
      <c r="EY119" s="476">
        <f>IF(EY$2&lt;&gt;"",IF($C119&lt;&gt;"TBA",EY$2/114,0),SUMIFS('HOURS&amp;CYCLES INPUT'!$F$2:$F$9999,'HOURS&amp;CYCLES INPUT'!$C$2:$C$9999,'QUALIFIED EFH'!$C119,'HOURS&amp;CYCLES INPUT'!$D$2:$D$9999,'QUALIFIED EFH'!EY$4,'HOURS&amp;CYCLES INPUT'!$E$2:$E$9999,'QUALIFIED EFH'!EY$5))</f>
        <v>0</v>
      </c>
      <c r="EZ119" s="476">
        <f>IF(EZ$2&lt;&gt;"",IF($C119&lt;&gt;"TBA",EZ$2/114,0),SUMIFS('HOURS&amp;CYCLES INPUT'!$F$2:$F$9999,'HOURS&amp;CYCLES INPUT'!$C$2:$C$9999,'QUALIFIED EFH'!$C119,'HOURS&amp;CYCLES INPUT'!$D$2:$D$9999,'QUALIFIED EFH'!EZ$4,'HOURS&amp;CYCLES INPUT'!$E$2:$E$9999,'QUALIFIED EFH'!EZ$5))</f>
        <v>0</v>
      </c>
      <c r="FA119" s="476">
        <f>IF(FA$2&lt;&gt;"",IF($C119&lt;&gt;"TBA",FA$2/114,0),SUMIFS('HOURS&amp;CYCLES INPUT'!$F$2:$F$9999,'HOURS&amp;CYCLES INPUT'!$C$2:$C$9999,'QUALIFIED EFH'!$C119,'HOURS&amp;CYCLES INPUT'!$D$2:$D$9999,'QUALIFIED EFH'!FA$4,'HOURS&amp;CYCLES INPUT'!$E$2:$E$9999,'QUALIFIED EFH'!FA$5))</f>
        <v>0</v>
      </c>
      <c r="FB119" s="476">
        <f>IF(FB$2&lt;&gt;"",IF($C119&lt;&gt;"TBA",FB$2/114,0),SUMIFS('HOURS&amp;CYCLES INPUT'!$F$2:$F$9999,'HOURS&amp;CYCLES INPUT'!$C$2:$C$9999,'QUALIFIED EFH'!$C119,'HOURS&amp;CYCLES INPUT'!$D$2:$D$9999,'QUALIFIED EFH'!FB$4,'HOURS&amp;CYCLES INPUT'!$E$2:$E$9999,'QUALIFIED EFH'!FB$5))</f>
        <v>0</v>
      </c>
      <c r="FC119" s="476">
        <f>IF(FC$2&lt;&gt;"",IF($C119&lt;&gt;"TBA",FC$2/114,0),SUMIFS('HOURS&amp;CYCLES INPUT'!$F$2:$F$9999,'HOURS&amp;CYCLES INPUT'!$C$2:$C$9999,'QUALIFIED EFH'!$C119,'HOURS&amp;CYCLES INPUT'!$D$2:$D$9999,'QUALIFIED EFH'!FC$4,'HOURS&amp;CYCLES INPUT'!$E$2:$E$9999,'QUALIFIED EFH'!FC$5))</f>
        <v>0</v>
      </c>
      <c r="FD119" s="476">
        <f>IF(FD$2&lt;&gt;"",IF($C119&lt;&gt;"TBA",FD$2/114,0),SUMIFS('HOURS&amp;CYCLES INPUT'!$F$2:$F$9999,'HOURS&amp;CYCLES INPUT'!$C$2:$C$9999,'QUALIFIED EFH'!$C119,'HOURS&amp;CYCLES INPUT'!$D$2:$D$9999,'QUALIFIED EFH'!FD$4,'HOURS&amp;CYCLES INPUT'!$E$2:$E$9999,'QUALIFIED EFH'!FD$5))</f>
        <v>0</v>
      </c>
      <c r="FE119" s="476">
        <f>IF(FE$2&lt;&gt;"",IF($C119&lt;&gt;"TBA",FE$2/114,0),SUMIFS('HOURS&amp;CYCLES INPUT'!$F$2:$F$9999,'HOURS&amp;CYCLES INPUT'!$C$2:$C$9999,'QUALIFIED EFH'!$C119,'HOURS&amp;CYCLES INPUT'!$D$2:$D$9999,'QUALIFIED EFH'!FE$4,'HOURS&amp;CYCLES INPUT'!$E$2:$E$9999,'QUALIFIED EFH'!FE$5))</f>
        <v>0</v>
      </c>
      <c r="FF119" s="476">
        <f>IF(FF$2&lt;&gt;"",IF($C119&lt;&gt;"TBA",FF$2/114,0),SUMIFS('HOURS&amp;CYCLES INPUT'!$F$2:$F$9999,'HOURS&amp;CYCLES INPUT'!$C$2:$C$9999,'QUALIFIED EFH'!$C119,'HOURS&amp;CYCLES INPUT'!$D$2:$D$9999,'QUALIFIED EFH'!FF$4,'HOURS&amp;CYCLES INPUT'!$E$2:$E$9999,'QUALIFIED EFH'!FF$5))</f>
        <v>0</v>
      </c>
      <c r="FG119" s="476">
        <f>IF(FG$2&lt;&gt;"",IF($C119&lt;&gt;"TBA",FG$2/114,0),SUMIFS('HOURS&amp;CYCLES INPUT'!$F$2:$F$9999,'HOURS&amp;CYCLES INPUT'!$C$2:$C$9999,'QUALIFIED EFH'!$C119,'HOURS&amp;CYCLES INPUT'!$D$2:$D$9999,'QUALIFIED EFH'!FG$4,'HOURS&amp;CYCLES INPUT'!$E$2:$E$9999,'QUALIFIED EFH'!FG$5))</f>
        <v>0</v>
      </c>
      <c r="FH119" s="476">
        <f>IF(FH$2&lt;&gt;"",IF($C119&lt;&gt;"TBA",FH$2/114,0),SUMIFS('HOURS&amp;CYCLES INPUT'!$F$2:$F$9999,'HOURS&amp;CYCLES INPUT'!$C$2:$C$9999,'QUALIFIED EFH'!$C119,'HOURS&amp;CYCLES INPUT'!$D$2:$D$9999,'QUALIFIED EFH'!FH$4,'HOURS&amp;CYCLES INPUT'!$E$2:$E$9999,'QUALIFIED EFH'!FH$5))</f>
        <v>0</v>
      </c>
      <c r="FI119" s="476">
        <f>IF(FI$2&lt;&gt;"",IF($C119&lt;&gt;"TBA",FI$2/114,0),SUMIFS('HOURS&amp;CYCLES INPUT'!$F$2:$F$9999,'HOURS&amp;CYCLES INPUT'!$C$2:$C$9999,'QUALIFIED EFH'!$C119,'HOURS&amp;CYCLES INPUT'!$D$2:$D$9999,'QUALIFIED EFH'!FI$4,'HOURS&amp;CYCLES INPUT'!$E$2:$E$9999,'QUALIFIED EFH'!FI$5))</f>
        <v>0</v>
      </c>
      <c r="FJ119" s="476">
        <f>IF(FJ$2&lt;&gt;"",IF($C119&lt;&gt;"TBA",FJ$2/114,0),SUMIFS('HOURS&amp;CYCLES INPUT'!$F$2:$F$9999,'HOURS&amp;CYCLES INPUT'!$C$2:$C$9999,'QUALIFIED EFH'!$C119,'HOURS&amp;CYCLES INPUT'!$D$2:$D$9999,'QUALIFIED EFH'!FJ$4,'HOURS&amp;CYCLES INPUT'!$E$2:$E$9999,'QUALIFIED EFH'!FJ$5))</f>
        <v>0</v>
      </c>
      <c r="FK119" s="476">
        <f>IF(FK$2&lt;&gt;"",IF($C119&lt;&gt;"TBA",FK$2/114,0),SUMIFS('HOURS&amp;CYCLES INPUT'!$F$2:$F$9999,'HOURS&amp;CYCLES INPUT'!$C$2:$C$9999,'QUALIFIED EFH'!$C119,'HOURS&amp;CYCLES INPUT'!$D$2:$D$9999,'QUALIFIED EFH'!FK$4,'HOURS&amp;CYCLES INPUT'!$E$2:$E$9999,'QUALIFIED EFH'!FK$5))</f>
        <v>0</v>
      </c>
      <c r="FL119" s="476">
        <f>IF(FL$2&lt;&gt;"",IF($C119&lt;&gt;"TBA",FL$2/114,0),SUMIFS('HOURS&amp;CYCLES INPUT'!$F$2:$F$9999,'HOURS&amp;CYCLES INPUT'!$C$2:$C$9999,'QUALIFIED EFH'!$C119,'HOURS&amp;CYCLES INPUT'!$D$2:$D$9999,'QUALIFIED EFH'!FL$4,'HOURS&amp;CYCLES INPUT'!$E$2:$E$9999,'QUALIFIED EFH'!FL$5))</f>
        <v>0</v>
      </c>
      <c r="FM119" s="476">
        <f>IF(FM$2&lt;&gt;"",IF($C119&lt;&gt;"TBA",FM$2/114,0),SUMIFS('HOURS&amp;CYCLES INPUT'!$F$2:$F$9999,'HOURS&amp;CYCLES INPUT'!$C$2:$C$9999,'QUALIFIED EFH'!$C119,'HOURS&amp;CYCLES INPUT'!$D$2:$D$9999,'QUALIFIED EFH'!FM$4,'HOURS&amp;CYCLES INPUT'!$E$2:$E$9999,'QUALIFIED EFH'!FM$5))</f>
        <v>0</v>
      </c>
      <c r="FN119" s="476">
        <f>IF(FN$2&lt;&gt;"",IF($C119&lt;&gt;"TBA",FN$2/114,0),SUMIFS('HOURS&amp;CYCLES INPUT'!$F$2:$F$9999,'HOURS&amp;CYCLES INPUT'!$C$2:$C$9999,'QUALIFIED EFH'!$C119,'HOURS&amp;CYCLES INPUT'!$D$2:$D$9999,'QUALIFIED EFH'!FN$4,'HOURS&amp;CYCLES INPUT'!$E$2:$E$9999,'QUALIFIED EFH'!FN$5))</f>
        <v>0</v>
      </c>
      <c r="FO119" s="476">
        <f>IF(FO$2&lt;&gt;"",IF($C119&lt;&gt;"TBA",FO$2/114,0),SUMIFS('HOURS&amp;CYCLES INPUT'!$F$2:$F$9999,'HOURS&amp;CYCLES INPUT'!$C$2:$C$9999,'QUALIFIED EFH'!$C119,'HOURS&amp;CYCLES INPUT'!$D$2:$D$9999,'QUALIFIED EFH'!FO$4,'HOURS&amp;CYCLES INPUT'!$E$2:$E$9999,'QUALIFIED EFH'!FO$5))</f>
        <v>0</v>
      </c>
      <c r="FP119" s="476">
        <f>IF(FP$2&lt;&gt;"",IF($C119&lt;&gt;"TBA",FP$2/114,0),SUMIFS('HOURS&amp;CYCLES INPUT'!$F$2:$F$9999,'HOURS&amp;CYCLES INPUT'!$C$2:$C$9999,'QUALIFIED EFH'!$C119,'HOURS&amp;CYCLES INPUT'!$D$2:$D$9999,'QUALIFIED EFH'!FP$4,'HOURS&amp;CYCLES INPUT'!$E$2:$E$9999,'QUALIFIED EFH'!FP$5))</f>
        <v>0</v>
      </c>
      <c r="FQ119" s="476">
        <f>IF(FQ$2&lt;&gt;"",IF($C119&lt;&gt;"TBA",FQ$2/114,0),SUMIFS('HOURS&amp;CYCLES INPUT'!$F$2:$F$9999,'HOURS&amp;CYCLES INPUT'!$C$2:$C$9999,'QUALIFIED EFH'!$C119,'HOURS&amp;CYCLES INPUT'!$D$2:$D$9999,'QUALIFIED EFH'!FQ$4,'HOURS&amp;CYCLES INPUT'!$E$2:$E$9999,'QUALIFIED EFH'!FQ$5))</f>
        <v>0</v>
      </c>
      <c r="FR119" s="476">
        <f>IF(FR$2&lt;&gt;"",IF($C119&lt;&gt;"TBA",FR$2/114,0),SUMIFS('HOURS&amp;CYCLES INPUT'!$F$2:$F$9999,'HOURS&amp;CYCLES INPUT'!$C$2:$C$9999,'QUALIFIED EFH'!$C119,'HOURS&amp;CYCLES INPUT'!$D$2:$D$9999,'QUALIFIED EFH'!FR$4,'HOURS&amp;CYCLES INPUT'!$E$2:$E$9999,'QUALIFIED EFH'!FR$5))</f>
        <v>0</v>
      </c>
      <c r="FS119" s="476">
        <f>IF(FS$2&lt;&gt;"",IF($C119&lt;&gt;"TBA",FS$2/114,0),SUMIFS('HOURS&amp;CYCLES INPUT'!$F$2:$F$9999,'HOURS&amp;CYCLES INPUT'!$C$2:$C$9999,'QUALIFIED EFH'!$C119,'HOURS&amp;CYCLES INPUT'!$D$2:$D$9999,'QUALIFIED EFH'!FS$4,'HOURS&amp;CYCLES INPUT'!$E$2:$E$9999,'QUALIFIED EFH'!FS$5))</f>
        <v>0</v>
      </c>
      <c r="FT119" s="476">
        <f>IF(FT$2&lt;&gt;"",IF($C119&lt;&gt;"TBA",FT$2/114,0),SUMIFS('HOURS&amp;CYCLES INPUT'!$F$2:$F$9999,'HOURS&amp;CYCLES INPUT'!$C$2:$C$9999,'QUALIFIED EFH'!$C119,'HOURS&amp;CYCLES INPUT'!$D$2:$D$9999,'QUALIFIED EFH'!FT$4,'HOURS&amp;CYCLES INPUT'!$E$2:$E$9999,'QUALIFIED EFH'!FT$5))</f>
        <v>0</v>
      </c>
      <c r="FU119" s="476">
        <f>IF(FU$2&lt;&gt;"",IF($C119&lt;&gt;"TBA",FU$2/114,0),SUMIFS('HOURS&amp;CYCLES INPUT'!$F$2:$F$9999,'HOURS&amp;CYCLES INPUT'!$C$2:$C$9999,'QUALIFIED EFH'!$C119,'HOURS&amp;CYCLES INPUT'!$D$2:$D$9999,'QUALIFIED EFH'!FU$4,'HOURS&amp;CYCLES INPUT'!$E$2:$E$9999,'QUALIFIED EFH'!FU$5))</f>
        <v>0</v>
      </c>
      <c r="FV119" s="476">
        <f>IF(FV$2&lt;&gt;"",IF($C119&lt;&gt;"TBA",FV$2/114,0),SUMIFS('HOURS&amp;CYCLES INPUT'!$F$2:$F$9999,'HOURS&amp;CYCLES INPUT'!$C$2:$C$9999,'QUALIFIED EFH'!$C119,'HOURS&amp;CYCLES INPUT'!$D$2:$D$9999,'QUALIFIED EFH'!FV$4,'HOURS&amp;CYCLES INPUT'!$E$2:$E$9999,'QUALIFIED EFH'!FV$5))</f>
        <v>0</v>
      </c>
      <c r="FW119" s="476">
        <f>IF(FW$2&lt;&gt;"",IF($C119&lt;&gt;"TBA",FW$2/114,0),SUMIFS('HOURS&amp;CYCLES INPUT'!$F$2:$F$9999,'HOURS&amp;CYCLES INPUT'!$C$2:$C$9999,'QUALIFIED EFH'!$C119,'HOURS&amp;CYCLES INPUT'!$D$2:$D$9999,'QUALIFIED EFH'!FW$4,'HOURS&amp;CYCLES INPUT'!$E$2:$E$9999,'QUALIFIED EFH'!FW$5))</f>
        <v>0</v>
      </c>
      <c r="FX119" s="476">
        <f>IF(FX$2&lt;&gt;"",IF($C119&lt;&gt;"TBA",FX$2/114,0),SUMIFS('HOURS&amp;CYCLES INPUT'!$F$2:$F$9999,'HOURS&amp;CYCLES INPUT'!$C$2:$C$9999,'QUALIFIED EFH'!$C119,'HOURS&amp;CYCLES INPUT'!$D$2:$D$9999,'QUALIFIED EFH'!FX$4,'HOURS&amp;CYCLES INPUT'!$E$2:$E$9999,'QUALIFIED EFH'!FX$5))</f>
        <v>0</v>
      </c>
      <c r="FY119" s="476">
        <f>IF(FY$2&lt;&gt;"",IF($C119&lt;&gt;"TBA",FY$2/114,0),SUMIFS('HOURS&amp;CYCLES INPUT'!$F$2:$F$9999,'HOURS&amp;CYCLES INPUT'!$C$2:$C$9999,'QUALIFIED EFH'!$C119,'HOURS&amp;CYCLES INPUT'!$D$2:$D$9999,'QUALIFIED EFH'!FY$4,'HOURS&amp;CYCLES INPUT'!$E$2:$E$9999,'QUALIFIED EFH'!FY$5))</f>
        <v>0</v>
      </c>
      <c r="FZ119" s="476">
        <f>IF(FZ$2&lt;&gt;"",IF($C119&lt;&gt;"TBA",FZ$2/114,0),SUMIFS('HOURS&amp;CYCLES INPUT'!$F$2:$F$9999,'HOURS&amp;CYCLES INPUT'!$C$2:$C$9999,'QUALIFIED EFH'!$C119,'HOURS&amp;CYCLES INPUT'!$D$2:$D$9999,'QUALIFIED EFH'!FZ$4,'HOURS&amp;CYCLES INPUT'!$E$2:$E$9999,'QUALIFIED EFH'!FZ$5))</f>
        <v>0</v>
      </c>
      <c r="GA119" s="476">
        <f>IF(GA$2&lt;&gt;"",IF($C119&lt;&gt;"TBA",GA$2/114,0),SUMIFS('HOURS&amp;CYCLES INPUT'!$F$2:$F$9999,'HOURS&amp;CYCLES INPUT'!$C$2:$C$9999,'QUALIFIED EFH'!$C119,'HOURS&amp;CYCLES INPUT'!$D$2:$D$9999,'QUALIFIED EFH'!GA$4,'HOURS&amp;CYCLES INPUT'!$E$2:$E$9999,'QUALIFIED EFH'!GA$5))</f>
        <v>0</v>
      </c>
      <c r="GB119" s="476">
        <f>IF(GB$2&lt;&gt;"",IF($C119&lt;&gt;"TBA",GB$2/114,0),SUMIFS('HOURS&amp;CYCLES INPUT'!$F$2:$F$9999,'HOURS&amp;CYCLES INPUT'!$C$2:$C$9999,'QUALIFIED EFH'!$C119,'HOURS&amp;CYCLES INPUT'!$D$2:$D$9999,'QUALIFIED EFH'!GB$4,'HOURS&amp;CYCLES INPUT'!$E$2:$E$9999,'QUALIFIED EFH'!GB$5))</f>
        <v>0</v>
      </c>
    </row>
    <row r="120" spans="3:184" x14ac:dyDescent="0.35">
      <c r="C120" s="472">
        <f>'QUALIFIED ENGINES'!D153</f>
        <v>91517</v>
      </c>
      <c r="D120" s="476">
        <f>IF(D$2&lt;&gt;"",IF($C120&lt;&gt;"TBA",D$2/114,0),SUMIFS('HOURS&amp;CYCLES INPUT'!$F$2:$F$9999,'HOURS&amp;CYCLES INPUT'!$C$2:$C$9999,'QUALIFIED EFH'!$C120,'HOURS&amp;CYCLES INPUT'!$D$2:$D$9999,'QUALIFIED EFH'!D$4,'HOURS&amp;CYCLES INPUT'!$E$2:$E$9999,'QUALIFIED EFH'!D$5))</f>
        <v>0</v>
      </c>
      <c r="E120" s="476">
        <f>IF(E$2&lt;&gt;"",IF($C120&lt;&gt;"TBA",E$2/114,0),SUMIFS('HOURS&amp;CYCLES INPUT'!$F$2:$F$9999,'HOURS&amp;CYCLES INPUT'!$C$2:$C$9999,'QUALIFIED EFH'!$C120,'HOURS&amp;CYCLES INPUT'!$D$2:$D$9999,'QUALIFIED EFH'!E$4,'HOURS&amp;CYCLES INPUT'!$E$2:$E$9999,'QUALIFIED EFH'!E$5))</f>
        <v>0</v>
      </c>
      <c r="F120" s="476">
        <f>IF(F$2&lt;&gt;"",IF($C120&lt;&gt;"TBA",F$2/114,0),SUMIFS('HOURS&amp;CYCLES INPUT'!$F$2:$F$9999,'HOURS&amp;CYCLES INPUT'!$C$2:$C$9999,'QUALIFIED EFH'!$C120,'HOURS&amp;CYCLES INPUT'!$D$2:$D$9999,'QUALIFIED EFH'!F$4,'HOURS&amp;CYCLES INPUT'!$E$2:$E$9999,'QUALIFIED EFH'!F$5))</f>
        <v>0</v>
      </c>
      <c r="G120" s="476">
        <f>IF(G$2&lt;&gt;"",IF($C120&lt;&gt;"TBA",G$2/114,0),SUMIFS('HOURS&amp;CYCLES INPUT'!$F$2:$F$9999,'HOURS&amp;CYCLES INPUT'!$C$2:$C$9999,'QUALIFIED EFH'!$C120,'HOURS&amp;CYCLES INPUT'!$D$2:$D$9999,'QUALIFIED EFH'!G$4,'HOURS&amp;CYCLES INPUT'!$E$2:$E$9999,'QUALIFIED EFH'!G$5))</f>
        <v>0</v>
      </c>
      <c r="H120" s="476">
        <f>IF(H$2&lt;&gt;"",IF($C120&lt;&gt;"TBA",H$2/114,0),SUMIFS('HOURS&amp;CYCLES INPUT'!$F$2:$F$9999,'HOURS&amp;CYCLES INPUT'!$C$2:$C$9999,'QUALIFIED EFH'!$C120,'HOURS&amp;CYCLES INPUT'!$D$2:$D$9999,'QUALIFIED EFH'!H$4,'HOURS&amp;CYCLES INPUT'!$E$2:$E$9999,'QUALIFIED EFH'!H$5))</f>
        <v>0</v>
      </c>
      <c r="I120" s="476">
        <f>IF(I$2&lt;&gt;"",IF($C120&lt;&gt;"TBA",I$2/114,0),SUMIFS('HOURS&amp;CYCLES INPUT'!$F$2:$F$9999,'HOURS&amp;CYCLES INPUT'!$C$2:$C$9999,'QUALIFIED EFH'!$C120,'HOURS&amp;CYCLES INPUT'!$D$2:$D$9999,'QUALIFIED EFH'!I$4,'HOURS&amp;CYCLES INPUT'!$E$2:$E$9999,'QUALIFIED EFH'!I$5))</f>
        <v>0</v>
      </c>
      <c r="J120" s="476">
        <f>IF(J$2&lt;&gt;"",IF($C120&lt;&gt;"TBA",J$2/114,0),SUMIFS('HOURS&amp;CYCLES INPUT'!$F$2:$F$9999,'HOURS&amp;CYCLES INPUT'!$C$2:$C$9999,'QUALIFIED EFH'!$C120,'HOURS&amp;CYCLES INPUT'!$D$2:$D$9999,'QUALIFIED EFH'!J$4,'HOURS&amp;CYCLES INPUT'!$E$2:$E$9999,'QUALIFIED EFH'!J$5))</f>
        <v>0</v>
      </c>
      <c r="K120" s="476">
        <f>IF(K$2&lt;&gt;"",IF($C120&lt;&gt;"TBA",K$2/114,0),SUMIFS('HOURS&amp;CYCLES INPUT'!$F$2:$F$9999,'HOURS&amp;CYCLES INPUT'!$C$2:$C$9999,'QUALIFIED EFH'!$C120,'HOURS&amp;CYCLES INPUT'!$D$2:$D$9999,'QUALIFIED EFH'!K$4,'HOURS&amp;CYCLES INPUT'!$E$2:$E$9999,'QUALIFIED EFH'!K$5))</f>
        <v>0</v>
      </c>
      <c r="L120" s="476">
        <f>IF(L$2&lt;&gt;"",IF($C120&lt;&gt;"TBA",L$2/114,0),SUMIFS('HOURS&amp;CYCLES INPUT'!$F$2:$F$9999,'HOURS&amp;CYCLES INPUT'!$C$2:$C$9999,'QUALIFIED EFH'!$C120,'HOURS&amp;CYCLES INPUT'!$D$2:$D$9999,'QUALIFIED EFH'!L$4,'HOURS&amp;CYCLES INPUT'!$E$2:$E$9999,'QUALIFIED EFH'!L$5))</f>
        <v>0</v>
      </c>
      <c r="M120" s="476">
        <f>IF(M$2&lt;&gt;"",IF($C120&lt;&gt;"TBA",M$2/114,0),SUMIFS('HOURS&amp;CYCLES INPUT'!$F$2:$F$9999,'HOURS&amp;CYCLES INPUT'!$C$2:$C$9999,'QUALIFIED EFH'!$C120,'HOURS&amp;CYCLES INPUT'!$D$2:$D$9999,'QUALIFIED EFH'!M$4,'HOURS&amp;CYCLES INPUT'!$E$2:$E$9999,'QUALIFIED EFH'!M$5))</f>
        <v>0</v>
      </c>
      <c r="N120" s="476">
        <f>IF(N$2&lt;&gt;"",IF($C120&lt;&gt;"TBA",N$2/114,0),SUMIFS('HOURS&amp;CYCLES INPUT'!$F$2:$F$9999,'HOURS&amp;CYCLES INPUT'!$C$2:$C$9999,'QUALIFIED EFH'!$C120,'HOURS&amp;CYCLES INPUT'!$D$2:$D$9999,'QUALIFIED EFH'!N$4,'HOURS&amp;CYCLES INPUT'!$E$2:$E$9999,'QUALIFIED EFH'!N$5))</f>
        <v>0</v>
      </c>
      <c r="O120" s="476">
        <f>IF(O$2&lt;&gt;"",IF($C120&lt;&gt;"TBA",O$2/114,0),SUMIFS('HOURS&amp;CYCLES INPUT'!$F$2:$F$9999,'HOURS&amp;CYCLES INPUT'!$C$2:$C$9999,'QUALIFIED EFH'!$C120,'HOURS&amp;CYCLES INPUT'!$D$2:$D$9999,'QUALIFIED EFH'!O$4,'HOURS&amp;CYCLES INPUT'!$E$2:$E$9999,'QUALIFIED EFH'!O$5))</f>
        <v>0</v>
      </c>
      <c r="P120" s="476">
        <f>IF(P$2&lt;&gt;"",IF($C120&lt;&gt;"TBA",P$2/114,0),SUMIFS('HOURS&amp;CYCLES INPUT'!$F$2:$F$9999,'HOURS&amp;CYCLES INPUT'!$C$2:$C$9999,'QUALIFIED EFH'!$C120,'HOURS&amp;CYCLES INPUT'!$D$2:$D$9999,'QUALIFIED EFH'!P$4,'HOURS&amp;CYCLES INPUT'!$E$2:$E$9999,'QUALIFIED EFH'!P$5))</f>
        <v>0</v>
      </c>
      <c r="Q120" s="476">
        <f>IF(Q$2&lt;&gt;"",IF($C120&lt;&gt;"TBA",Q$2/114,0),SUMIFS('HOURS&amp;CYCLES INPUT'!$F$2:$F$9999,'HOURS&amp;CYCLES INPUT'!$C$2:$C$9999,'QUALIFIED EFH'!$C120,'HOURS&amp;CYCLES INPUT'!$D$2:$D$9999,'QUALIFIED EFH'!Q$4,'HOURS&amp;CYCLES INPUT'!$E$2:$E$9999,'QUALIFIED EFH'!Q$5))</f>
        <v>0</v>
      </c>
      <c r="R120" s="476">
        <f>IF(R$1&lt;&gt;"",IF($C120&lt;&gt;"TBA",R$1/114,0),SUMIFS('HOURS&amp;CYCLES INPUT'!$F$2:$F$9999,'HOURS&amp;CYCLES INPUT'!$C$2:$C$9999,'QUALIFIED EFH'!$C120,'HOURS&amp;CYCLES INPUT'!$D$2:$D$9999,'QUALIFIED EFH'!R$4,'HOURS&amp;CYCLES INPUT'!$E$2:$E$9999,'QUALIFIED EFH'!R$5))</f>
        <v>0</v>
      </c>
      <c r="S120" s="476">
        <f>IF(S$2&lt;&gt;"",IF($C120&lt;&gt;"TBA",S$2/114,0),SUMIFS('HOURS&amp;CYCLES INPUT'!$F$2:$F$9999,'HOURS&amp;CYCLES INPUT'!$C$2:$C$9999,'QUALIFIED EFH'!$C120,'HOURS&amp;CYCLES INPUT'!$D$2:$D$9999,'QUALIFIED EFH'!S$4,'HOURS&amp;CYCLES INPUT'!$E$2:$E$9999,'QUALIFIED EFH'!S$5))</f>
        <v>0</v>
      </c>
      <c r="T120" s="476">
        <f>IF(T$2&lt;&gt;"",IF($C120&lt;&gt;"TBA",T$2/114,0),SUMIFS('HOURS&amp;CYCLES INPUT'!$F$2:$F$9999,'HOURS&amp;CYCLES INPUT'!$C$2:$C$9999,'QUALIFIED EFH'!$C120,'HOURS&amp;CYCLES INPUT'!$D$2:$D$9999,'QUALIFIED EFH'!T$4,'HOURS&amp;CYCLES INPUT'!$E$2:$E$9999,'QUALIFIED EFH'!T$5))</f>
        <v>0</v>
      </c>
      <c r="U120" s="476">
        <f>IF(U$2&lt;&gt;"",IF($C120&lt;&gt;"TBA",U$2/114,0),SUMIFS('HOURS&amp;CYCLES INPUT'!$F$2:$F$9999,'HOURS&amp;CYCLES INPUT'!$C$2:$C$9999,'QUALIFIED EFH'!$C120,'HOURS&amp;CYCLES INPUT'!$D$2:$D$9999,'QUALIFIED EFH'!U$4,'HOURS&amp;CYCLES INPUT'!$E$2:$E$9999,'QUALIFIED EFH'!U$5))</f>
        <v>0</v>
      </c>
      <c r="V120" s="476">
        <f>IF(V$2&lt;&gt;"",IF($C120&lt;&gt;"TBA",V$2/114,0),SUMIFS('HOURS&amp;CYCLES INPUT'!$F$2:$F$9999,'HOURS&amp;CYCLES INPUT'!$C$2:$C$9999,'QUALIFIED EFH'!$C120,'HOURS&amp;CYCLES INPUT'!$D$2:$D$9999,'QUALIFIED EFH'!V$4,'HOURS&amp;CYCLES INPUT'!$E$2:$E$9999,'QUALIFIED EFH'!V$5))</f>
        <v>0</v>
      </c>
      <c r="W120" s="476">
        <f>IF(W$2&lt;&gt;"",IF($C120&lt;&gt;"TBA",W$2/114,0),SUMIFS('HOURS&amp;CYCLES INPUT'!$F$2:$F$9999,'HOURS&amp;CYCLES INPUT'!$C$2:$C$9999,'QUALIFIED EFH'!$C120,'HOURS&amp;CYCLES INPUT'!$D$2:$D$9999,'QUALIFIED EFH'!W$4,'HOURS&amp;CYCLES INPUT'!$E$2:$E$9999,'QUALIFIED EFH'!W$5))</f>
        <v>0</v>
      </c>
      <c r="X120" s="476">
        <f>IF(X$2&lt;&gt;"",IF($C120&lt;&gt;"TBA",X$2/114,0),SUMIFS('HOURS&amp;CYCLES INPUT'!$F$2:$F$9999,'HOURS&amp;CYCLES INPUT'!$C$2:$C$9999,'QUALIFIED EFH'!$C120,'HOURS&amp;CYCLES INPUT'!$D$2:$D$9999,'QUALIFIED EFH'!X$4,'HOURS&amp;CYCLES INPUT'!$E$2:$E$9999,'QUALIFIED EFH'!X$5))</f>
        <v>0</v>
      </c>
      <c r="Y120" s="476">
        <f>IF(Y$2&lt;&gt;"",IF($C120&lt;&gt;"TBA",Y$2/114,0),SUMIFS('HOURS&amp;CYCLES INPUT'!$F$2:$F$9999,'HOURS&amp;CYCLES INPUT'!$C$2:$C$9999,'QUALIFIED EFH'!$C120,'HOURS&amp;CYCLES INPUT'!$D$2:$D$9999,'QUALIFIED EFH'!Y$4,'HOURS&amp;CYCLES INPUT'!$E$2:$E$9999,'QUALIFIED EFH'!Y$5))</f>
        <v>0</v>
      </c>
      <c r="Z120" s="476">
        <f>IF(Z$2&lt;&gt;"",IF($C120&lt;&gt;"TBA",Z$2/114,0),SUMIFS('HOURS&amp;CYCLES INPUT'!$F$2:$F$9999,'HOURS&amp;CYCLES INPUT'!$C$2:$C$9999,'QUALIFIED EFH'!$C120,'HOURS&amp;CYCLES INPUT'!$D$2:$D$9999,'QUALIFIED EFH'!Z$4,'HOURS&amp;CYCLES INPUT'!$E$2:$E$9999,'QUALIFIED EFH'!Z$5))</f>
        <v>0</v>
      </c>
      <c r="AA120" s="476">
        <f>IF(AA$2&lt;&gt;"",IF($C120&lt;&gt;"TBA",AA$2/114,0),SUMIFS('HOURS&amp;CYCLES INPUT'!$F$2:$F$9999,'HOURS&amp;CYCLES INPUT'!$C$2:$C$9999,'QUALIFIED EFH'!$C120,'HOURS&amp;CYCLES INPUT'!$D$2:$D$9999,'QUALIFIED EFH'!AA$4,'HOURS&amp;CYCLES INPUT'!$E$2:$E$9999,'QUALIFIED EFH'!AA$5))</f>
        <v>0</v>
      </c>
      <c r="AB120" s="476">
        <f>IF(AB$2&lt;&gt;"",IF($C120&lt;&gt;"TBA",AB$2/114,0),SUMIFS('HOURS&amp;CYCLES INPUT'!$F$2:$F$9999,'HOURS&amp;CYCLES INPUT'!$C$2:$C$9999,'QUALIFIED EFH'!$C120,'HOURS&amp;CYCLES INPUT'!$D$2:$D$9999,'QUALIFIED EFH'!AB$4,'HOURS&amp;CYCLES INPUT'!$E$2:$E$9999,'QUALIFIED EFH'!AB$5))</f>
        <v>0</v>
      </c>
      <c r="AC120" s="476">
        <f>IF(AC$2&lt;&gt;"",IF($C120&lt;&gt;"TBA",AC$2/114,0),SUMIFS('HOURS&amp;CYCLES INPUT'!$F$2:$F$9999,'HOURS&amp;CYCLES INPUT'!$C$2:$C$9999,'QUALIFIED EFH'!$C120,'HOURS&amp;CYCLES INPUT'!$D$2:$D$9999,'QUALIFIED EFH'!AC$4,'HOURS&amp;CYCLES INPUT'!$E$2:$E$9999,'QUALIFIED EFH'!AC$5))</f>
        <v>0</v>
      </c>
      <c r="AD120" s="476">
        <f>IF(AD$2&lt;&gt;"",IF($C120&lt;&gt;"TBA",AD$2/114,0),SUMIFS('HOURS&amp;CYCLES INPUT'!$F$2:$F$9999,'HOURS&amp;CYCLES INPUT'!$C$2:$C$9999,'QUALIFIED EFH'!$C120,'HOURS&amp;CYCLES INPUT'!$D$2:$D$9999,'QUALIFIED EFH'!AD$4,'HOURS&amp;CYCLES INPUT'!$E$2:$E$9999,'QUALIFIED EFH'!AD$5))</f>
        <v>0</v>
      </c>
      <c r="AE120" s="476">
        <f>IF(AE$2&lt;&gt;"",IF($C120&lt;&gt;"TBA",AE$2/114,0),SUMIFS('HOURS&amp;CYCLES INPUT'!$F$2:$F$9999,'HOURS&amp;CYCLES INPUT'!$C$2:$C$9999,'QUALIFIED EFH'!$C120,'HOURS&amp;CYCLES INPUT'!$D$2:$D$9999,'QUALIFIED EFH'!AE$4,'HOURS&amp;CYCLES INPUT'!$E$2:$E$9999,'QUALIFIED EFH'!AE$5))</f>
        <v>0</v>
      </c>
      <c r="AF120" s="476">
        <f>IF(AF$2&lt;&gt;"",IF($C120&lt;&gt;"TBA",AF$2/114,0),SUMIFS('HOURS&amp;CYCLES INPUT'!$F$2:$F$9999,'HOURS&amp;CYCLES INPUT'!$C$2:$C$9999,'QUALIFIED EFH'!$C120,'HOURS&amp;CYCLES INPUT'!$D$2:$D$9999,'QUALIFIED EFH'!AF$4,'HOURS&amp;CYCLES INPUT'!$E$2:$E$9999,'QUALIFIED EFH'!AF$5))</f>
        <v>0</v>
      </c>
      <c r="AG120" s="476">
        <f>IF(AG$2&lt;&gt;"",IF($C120&lt;&gt;"TBA",AG$2/114,0),SUMIFS('HOURS&amp;CYCLES INPUT'!$F$2:$F$9999,'HOURS&amp;CYCLES INPUT'!$C$2:$C$9999,'QUALIFIED EFH'!$C120,'HOURS&amp;CYCLES INPUT'!$D$2:$D$9999,'QUALIFIED EFH'!AG$4,'HOURS&amp;CYCLES INPUT'!$E$2:$E$9999,'QUALIFIED EFH'!AG$5))</f>
        <v>0</v>
      </c>
      <c r="AH120" s="476">
        <f>IF(AH$2&lt;&gt;"",IF($C120&lt;&gt;"TBA",AH$2/114,0),SUMIFS('HOURS&amp;CYCLES INPUT'!$F$2:$F$9999,'HOURS&amp;CYCLES INPUT'!$C$2:$C$9999,'QUALIFIED EFH'!$C120,'HOURS&amp;CYCLES INPUT'!$D$2:$D$9999,'QUALIFIED EFH'!AH$4,'HOURS&amp;CYCLES INPUT'!$E$2:$E$9999,'QUALIFIED EFH'!AH$5))</f>
        <v>0</v>
      </c>
      <c r="AI120" s="476">
        <f>IF(AI$2&lt;&gt;"",IF($C120&lt;&gt;"TBA",AI$2/114,0),SUMIFS('HOURS&amp;CYCLES INPUT'!$F$2:$F$9999,'HOURS&amp;CYCLES INPUT'!$C$2:$C$9999,'QUALIFIED EFH'!$C120,'HOURS&amp;CYCLES INPUT'!$D$2:$D$9999,'QUALIFIED EFH'!AI$4,'HOURS&amp;CYCLES INPUT'!$E$2:$E$9999,'QUALIFIED EFH'!AI$5))</f>
        <v>0</v>
      </c>
      <c r="AJ120" s="476">
        <f>IF(AJ$2&lt;&gt;"",IF($C120&lt;&gt;"TBA",AJ$2/114,0),SUMIFS('HOURS&amp;CYCLES INPUT'!$F$2:$F$9999,'HOURS&amp;CYCLES INPUT'!$C$2:$C$9999,'QUALIFIED EFH'!$C120,'HOURS&amp;CYCLES INPUT'!$D$2:$D$9999,'QUALIFIED EFH'!AJ$4,'HOURS&amp;CYCLES INPUT'!$E$2:$E$9999,'QUALIFIED EFH'!AJ$5))</f>
        <v>0</v>
      </c>
      <c r="AK120" s="476">
        <f>IF(AK$2&lt;&gt;"",IF($C120&lt;&gt;"TBA",AK$2/114,0),SUMIFS('HOURS&amp;CYCLES INPUT'!$F$2:$F$9999,'HOURS&amp;CYCLES INPUT'!$C$2:$C$9999,'QUALIFIED EFH'!$C120,'HOURS&amp;CYCLES INPUT'!$D$2:$D$9999,'QUALIFIED EFH'!AK$4,'HOURS&amp;CYCLES INPUT'!$E$2:$E$9999,'QUALIFIED EFH'!AK$5))</f>
        <v>58.45</v>
      </c>
      <c r="AL120" s="476">
        <f>IF(AL$2&lt;&gt;"",IF($C120&lt;&gt;"TBA",AL$2/114,0),SUMIFS('HOURS&amp;CYCLES INPUT'!$F$2:$F$9999,'HOURS&amp;CYCLES INPUT'!$C$2:$C$9999,'QUALIFIED EFH'!$C120,'HOURS&amp;CYCLES INPUT'!$D$2:$D$9999,'QUALIFIED EFH'!AL$4,'HOURS&amp;CYCLES INPUT'!$E$2:$E$9999,'QUALIFIED EFH'!AL$5))</f>
        <v>423.72</v>
      </c>
      <c r="AM120" s="476">
        <f>IF(AM$2&lt;&gt;"",IF($C120&lt;&gt;"TBA",AM$2/114,0),SUMIFS('HOURS&amp;CYCLES INPUT'!$F$2:$F$9999,'HOURS&amp;CYCLES INPUT'!$C$2:$C$9999,'QUALIFIED EFH'!$C120,'HOURS&amp;CYCLES INPUT'!$D$2:$D$9999,'QUALIFIED EFH'!AM$4,'HOURS&amp;CYCLES INPUT'!$E$2:$E$9999,'QUALIFIED EFH'!AM$5))</f>
        <v>342.81</v>
      </c>
      <c r="AN120" s="476">
        <f>IF(AN$2&lt;&gt;"",IF($C120&lt;&gt;"TBA",AN$2/114,0),SUMIFS('HOURS&amp;CYCLES INPUT'!$F$2:$F$9999,'HOURS&amp;CYCLES INPUT'!$C$2:$C$9999,'QUALIFIED EFH'!$C120,'HOURS&amp;CYCLES INPUT'!$D$2:$D$9999,'QUALIFIED EFH'!AN$4,'HOURS&amp;CYCLES INPUT'!$E$2:$E$9999,'QUALIFIED EFH'!AN$5))</f>
        <v>407.92</v>
      </c>
      <c r="AO120" s="476">
        <f>IF(AO$2&lt;&gt;"",IF($C120&lt;&gt;"TBA",AO$2/114,0),SUMIFS('HOURS&amp;CYCLES INPUT'!$F$2:$F$9999,'HOURS&amp;CYCLES INPUT'!$C$2:$C$9999,'QUALIFIED EFH'!$C120,'HOURS&amp;CYCLES INPUT'!$D$2:$D$9999,'QUALIFIED EFH'!AO$4,'HOURS&amp;CYCLES INPUT'!$E$2:$E$9999,'QUALIFIED EFH'!AO$5))</f>
        <v>409.02</v>
      </c>
      <c r="AP120" s="476">
        <f>IF(AP$2&lt;&gt;"",IF($C120&lt;&gt;"TBA",AP$2/114,0),SUMIFS('HOURS&amp;CYCLES INPUT'!$F$2:$F$9999,'HOURS&amp;CYCLES INPUT'!$C$2:$C$9999,'QUALIFIED EFH'!$C120,'HOURS&amp;CYCLES INPUT'!$D$2:$D$9999,'QUALIFIED EFH'!AP$4,'HOURS&amp;CYCLES INPUT'!$E$2:$E$9999,'QUALIFIED EFH'!AP$5))</f>
        <v>382.63</v>
      </c>
      <c r="AQ120" s="476">
        <f>IF(AQ$2&lt;&gt;"",IF($C120&lt;&gt;"TBA",AQ$2/114,0),SUMIFS('HOURS&amp;CYCLES INPUT'!$F$2:$F$9999,'HOURS&amp;CYCLES INPUT'!$C$2:$C$9999,'QUALIFIED EFH'!$C120,'HOURS&amp;CYCLES INPUT'!$D$2:$D$9999,'QUALIFIED EFH'!AQ$4,'HOURS&amp;CYCLES INPUT'!$E$2:$E$9999,'QUALIFIED EFH'!AQ$5))</f>
        <v>282.60000000000002</v>
      </c>
      <c r="AR120" s="476">
        <f>IF(AR$2&lt;&gt;"",IF($C120&lt;&gt;"TBA",AR$2/114,0),SUMIFS('HOURS&amp;CYCLES INPUT'!$F$2:$F$9999,'HOURS&amp;CYCLES INPUT'!$C$2:$C$9999,'QUALIFIED EFH'!$C120,'HOURS&amp;CYCLES INPUT'!$D$2:$D$9999,'QUALIFIED EFH'!AR$4,'HOURS&amp;CYCLES INPUT'!$E$2:$E$9999,'QUALIFIED EFH'!AR$5))</f>
        <v>0</v>
      </c>
      <c r="AS120" s="476">
        <f>IF(AS$2&lt;&gt;"",IF($C120&lt;&gt;"TBA",AS$2/114,0),SUMIFS('HOURS&amp;CYCLES INPUT'!$F$2:$F$9999,'HOURS&amp;CYCLES INPUT'!$C$2:$C$9999,'QUALIFIED EFH'!$C120,'HOURS&amp;CYCLES INPUT'!$D$2:$D$9999,'QUALIFIED EFH'!AS$4,'HOURS&amp;CYCLES INPUT'!$E$2:$E$9999,'QUALIFIED EFH'!AS$5))</f>
        <v>0</v>
      </c>
      <c r="AT120" s="476">
        <f>IF(AT$2&lt;&gt;"",IF($C120&lt;&gt;"TBA",AT$2/114,0),SUMIFS('HOURS&amp;CYCLES INPUT'!$F$2:$F$9999,'HOURS&amp;CYCLES INPUT'!$C$2:$C$9999,'QUALIFIED EFH'!$C120,'HOURS&amp;CYCLES INPUT'!$D$2:$D$9999,'QUALIFIED EFH'!AT$4,'HOURS&amp;CYCLES INPUT'!$E$2:$E$9999,'QUALIFIED EFH'!AT$5))</f>
        <v>0</v>
      </c>
      <c r="AU120" s="476">
        <f>IF(AU$2&lt;&gt;"",IF($C120&lt;&gt;"TBA",AU$2/114,0),SUMIFS('HOURS&amp;CYCLES INPUT'!$F$2:$F$9999,'HOURS&amp;CYCLES INPUT'!$C$2:$C$9999,'QUALIFIED EFH'!$C120,'HOURS&amp;CYCLES INPUT'!$D$2:$D$9999,'QUALIFIED EFH'!AU$4,'HOURS&amp;CYCLES INPUT'!$E$2:$E$9999,'QUALIFIED EFH'!AU$5))</f>
        <v>0</v>
      </c>
      <c r="AV120" s="476">
        <f>IF(AV$2&lt;&gt;"",IF($C120&lt;&gt;"TBA",AV$2/114,0),SUMIFS('HOURS&amp;CYCLES INPUT'!$F$2:$F$9999,'HOURS&amp;CYCLES INPUT'!$C$2:$C$9999,'QUALIFIED EFH'!$C120,'HOURS&amp;CYCLES INPUT'!$D$2:$D$9999,'QUALIFIED EFH'!AV$4,'HOURS&amp;CYCLES INPUT'!$E$2:$E$9999,'QUALIFIED EFH'!AV$5))</f>
        <v>0.98</v>
      </c>
      <c r="AW120" s="476">
        <f>IF(AW$2&lt;&gt;"",IF($C120&lt;&gt;"TBA",AW$2/114,0),SUMIFS('HOURS&amp;CYCLES INPUT'!$F$2:$F$9999,'HOURS&amp;CYCLES INPUT'!$C$2:$C$9999,'QUALIFIED EFH'!$C120,'HOURS&amp;CYCLES INPUT'!$D$2:$D$9999,'QUALIFIED EFH'!AW$4,'HOURS&amp;CYCLES INPUT'!$E$2:$E$9999,'QUALIFIED EFH'!AW$5))</f>
        <v>0</v>
      </c>
      <c r="AX120" s="476">
        <f>IF(AX$2&lt;&gt;"",IF($C120&lt;&gt;"TBA",AX$2/114,0),SUMIFS('HOURS&amp;CYCLES INPUT'!$F$2:$F$9999,'HOURS&amp;CYCLES INPUT'!$C$2:$C$9999,'QUALIFIED EFH'!$C120,'HOURS&amp;CYCLES INPUT'!$D$2:$D$9999,'QUALIFIED EFH'!AX$4,'HOURS&amp;CYCLES INPUT'!$E$2:$E$9999,'QUALIFIED EFH'!AX$5))</f>
        <v>0</v>
      </c>
      <c r="AY120" s="476">
        <f>IF(AY$2&lt;&gt;"",IF($C120&lt;&gt;"TBA",AY$2/114,0),SUMIFS('HOURS&amp;CYCLES INPUT'!$F$2:$F$9999,'HOURS&amp;CYCLES INPUT'!$C$2:$C$9999,'QUALIFIED EFH'!$C120,'HOURS&amp;CYCLES INPUT'!$D$2:$D$9999,'QUALIFIED EFH'!AY$4,'HOURS&amp;CYCLES INPUT'!$E$2:$E$9999,'QUALIFIED EFH'!AY$5))</f>
        <v>0</v>
      </c>
      <c r="AZ120" s="476">
        <f>IF(AZ$2&lt;&gt;"",IF($C120&lt;&gt;"TBA",AZ$2/114,0),SUMIFS('HOURS&amp;CYCLES INPUT'!$F$2:$F$9999,'HOURS&amp;CYCLES INPUT'!$C$2:$C$9999,'QUALIFIED EFH'!$C120,'HOURS&amp;CYCLES INPUT'!$D$2:$D$9999,'QUALIFIED EFH'!AZ$4,'HOURS&amp;CYCLES INPUT'!$E$2:$E$9999,'QUALIFIED EFH'!AZ$5))</f>
        <v>0</v>
      </c>
      <c r="BA120" s="476">
        <f>IF(BA$2&lt;&gt;"",IF($C120&lt;&gt;"TBA",BA$2/114,0),SUMIFS('HOURS&amp;CYCLES INPUT'!$F$2:$F$9999,'HOURS&amp;CYCLES INPUT'!$C$2:$C$9999,'QUALIFIED EFH'!$C120,'HOURS&amp;CYCLES INPUT'!$D$2:$D$9999,'QUALIFIED EFH'!BA$4,'HOURS&amp;CYCLES INPUT'!$E$2:$E$9999,'QUALIFIED EFH'!BA$5))</f>
        <v>0</v>
      </c>
      <c r="BB120" s="476">
        <f>IF(BB$2&lt;&gt;"",IF($C120&lt;&gt;"TBA",BB$2/114,0),SUMIFS('HOURS&amp;CYCLES INPUT'!$F$2:$F$9999,'HOURS&amp;CYCLES INPUT'!$C$2:$C$9999,'QUALIFIED EFH'!$C120,'HOURS&amp;CYCLES INPUT'!$D$2:$D$9999,'QUALIFIED EFH'!BB$4,'HOURS&amp;CYCLES INPUT'!$E$2:$E$9999,'QUALIFIED EFH'!BB$5))</f>
        <v>0</v>
      </c>
      <c r="BC120" s="476">
        <f>IF(BC$2&lt;&gt;"",IF($C120&lt;&gt;"TBA",BC$2/114,0),SUMIFS('HOURS&amp;CYCLES INPUT'!$F$2:$F$9999,'HOURS&amp;CYCLES INPUT'!$C$2:$C$9999,'QUALIFIED EFH'!$C120,'HOURS&amp;CYCLES INPUT'!$D$2:$D$9999,'QUALIFIED EFH'!BC$4,'HOURS&amp;CYCLES INPUT'!$E$2:$E$9999,'QUALIFIED EFH'!BC$5))</f>
        <v>0</v>
      </c>
      <c r="BD120" s="476">
        <f>IF(BD$2&lt;&gt;"",IF($C120&lt;&gt;"TBA",BD$2/114,0),SUMIFS('HOURS&amp;CYCLES INPUT'!$F$2:$F$9999,'HOURS&amp;CYCLES INPUT'!$C$2:$C$9999,'QUALIFIED EFH'!$C120,'HOURS&amp;CYCLES INPUT'!$D$2:$D$9999,'QUALIFIED EFH'!BD$4,'HOURS&amp;CYCLES INPUT'!$E$2:$E$9999,'QUALIFIED EFH'!BD$5))</f>
        <v>0</v>
      </c>
      <c r="BE120" s="476">
        <f>IF(BE$2&lt;&gt;"",IF($C120&lt;&gt;"TBA",BE$2/114,0),SUMIFS('HOURS&amp;CYCLES INPUT'!$F$2:$F$9999,'HOURS&amp;CYCLES INPUT'!$C$2:$C$9999,'QUALIFIED EFH'!$C120,'HOURS&amp;CYCLES INPUT'!$D$2:$D$9999,'QUALIFIED EFH'!BE$4,'HOURS&amp;CYCLES INPUT'!$E$2:$E$9999,'QUALIFIED EFH'!BE$5))</f>
        <v>1.97</v>
      </c>
      <c r="BF120" s="476">
        <f>IF(BF$2&lt;&gt;"",IF($C120&lt;&gt;"TBA",BF$2/114,0),SUMIFS('HOURS&amp;CYCLES INPUT'!$F$2:$F$9999,'HOURS&amp;CYCLES INPUT'!$C$2:$C$9999,'QUALIFIED EFH'!$C120,'HOURS&amp;CYCLES INPUT'!$D$2:$D$9999,'QUALIFIED EFH'!BF$4,'HOURS&amp;CYCLES INPUT'!$E$2:$E$9999,'QUALIFIED EFH'!BF$5))</f>
        <v>1.91</v>
      </c>
      <c r="BG120" s="476">
        <f>IF(BG$2&lt;&gt;"",IF($C120&lt;&gt;"TBA",BG$2/114,0),SUMIFS('HOURS&amp;CYCLES INPUT'!$F$2:$F$9999,'HOURS&amp;CYCLES INPUT'!$C$2:$C$9999,'QUALIFIED EFH'!$C120,'HOURS&amp;CYCLES INPUT'!$D$2:$D$9999,'QUALIFIED EFH'!BG$4,'HOURS&amp;CYCLES INPUT'!$E$2:$E$9999,'QUALIFIED EFH'!BG$5))</f>
        <v>134.12</v>
      </c>
      <c r="BH120" s="476">
        <f>IF(BH$2&lt;&gt;"",IF($C120&lt;&gt;"TBA",BH$2/114,0),SUMIFS('HOURS&amp;CYCLES INPUT'!$F$2:$F$9999,'HOURS&amp;CYCLES INPUT'!$C$2:$C$9999,'QUALIFIED EFH'!$C120,'HOURS&amp;CYCLES INPUT'!$D$2:$D$9999,'QUALIFIED EFH'!BH$4,'HOURS&amp;CYCLES INPUT'!$E$2:$E$9999,'QUALIFIED EFH'!BH$5))</f>
        <v>296.35000000000002</v>
      </c>
      <c r="BI120" s="476">
        <f>IF(BI$2&lt;&gt;"",IF($C120&lt;&gt;"TBA",BI$2/114,0),SUMIFS('HOURS&amp;CYCLES INPUT'!$F$2:$F$9999,'HOURS&amp;CYCLES INPUT'!$C$2:$C$9999,'QUALIFIED EFH'!$C120,'HOURS&amp;CYCLES INPUT'!$D$2:$D$9999,'QUALIFIED EFH'!BI$4,'HOURS&amp;CYCLES INPUT'!$E$2:$E$9999,'QUALIFIED EFH'!BI$5))</f>
        <v>195.55</v>
      </c>
      <c r="BJ120" s="476">
        <f>IF(BJ$2&lt;&gt;"",IF($C120&lt;&gt;"TBA",BJ$2/114,0),SUMIFS('HOURS&amp;CYCLES INPUT'!$F$2:$F$9999,'HOURS&amp;CYCLES INPUT'!$C$2:$C$9999,'QUALIFIED EFH'!$C120,'HOURS&amp;CYCLES INPUT'!$D$2:$D$9999,'QUALIFIED EFH'!BJ$4,'HOURS&amp;CYCLES INPUT'!$E$2:$E$9999,'QUALIFIED EFH'!BJ$5))</f>
        <v>314.2</v>
      </c>
      <c r="BK120" s="476">
        <f>IF(BK$2&lt;&gt;"",IF($C120&lt;&gt;"TBA",BK$2/114,0),SUMIFS('HOURS&amp;CYCLES INPUT'!$F$2:$F$9999,'HOURS&amp;CYCLES INPUT'!$C$2:$C$9999,'QUALIFIED EFH'!$C120,'HOURS&amp;CYCLES INPUT'!$D$2:$D$9999,'QUALIFIED EFH'!BK$4,'HOURS&amp;CYCLES INPUT'!$E$2:$E$9999,'QUALIFIED EFH'!BK$5))</f>
        <v>333.17</v>
      </c>
      <c r="BL120" s="476">
        <f>IF(BL$2&lt;&gt;"",IF($C120&lt;&gt;"TBA",BL$2/114,0),SUMIFS('HOURS&amp;CYCLES INPUT'!$F$2:$F$9999,'HOURS&amp;CYCLES INPUT'!$C$2:$C$9999,'QUALIFIED EFH'!$C120,'HOURS&amp;CYCLES INPUT'!$D$2:$D$9999,'QUALIFIED EFH'!BL$4,'HOURS&amp;CYCLES INPUT'!$E$2:$E$9999,'QUALIFIED EFH'!BL$5))</f>
        <v>395.7</v>
      </c>
      <c r="BM120" s="476">
        <f>IF(BM$2&lt;&gt;"",IF($C120&lt;&gt;"TBA",BM$2/114,0),SUMIFS('HOURS&amp;CYCLES INPUT'!$F$2:$F$9999,'HOURS&amp;CYCLES INPUT'!$C$2:$C$9999,'QUALIFIED EFH'!$C120,'HOURS&amp;CYCLES INPUT'!$D$2:$D$9999,'QUALIFIED EFH'!BM$4,'HOURS&amp;CYCLES INPUT'!$E$2:$E$9999,'QUALIFIED EFH'!BM$5))</f>
        <v>222.73</v>
      </c>
      <c r="BN120" s="476">
        <f>IF(BN$2&lt;&gt;"",IF($C120&lt;&gt;"TBA",BN$2/114,0),SUMIFS('HOURS&amp;CYCLES INPUT'!$F$2:$F$9999,'HOURS&amp;CYCLES INPUT'!$C$2:$C$9999,'QUALIFIED EFH'!$C120,'HOURS&amp;CYCLES INPUT'!$D$2:$D$9999,'QUALIFIED EFH'!BN$4,'HOURS&amp;CYCLES INPUT'!$E$2:$E$9999,'QUALIFIED EFH'!BN$5))</f>
        <v>253.97</v>
      </c>
      <c r="BO120" s="476">
        <f>IF(BO$2&lt;&gt;"",IF($C120&lt;&gt;"TBA",BO$2/114,0),SUMIFS('HOURS&amp;CYCLES INPUT'!$F$2:$F$9999,'HOURS&amp;CYCLES INPUT'!$C$2:$C$9999,'QUALIFIED EFH'!$C120,'HOURS&amp;CYCLES INPUT'!$D$2:$D$9999,'QUALIFIED EFH'!BO$4,'HOURS&amp;CYCLES INPUT'!$E$2:$E$9999,'QUALIFIED EFH'!BO$5))</f>
        <v>346.71</v>
      </c>
      <c r="BP120" s="476">
        <f>IF(BP$2&lt;&gt;"",IF($C120&lt;&gt;"TBA",BP$2/114,0),SUMIFS('HOURS&amp;CYCLES INPUT'!$F$2:$F$9999,'HOURS&amp;CYCLES INPUT'!$C$2:$C$9999,'QUALIFIED EFH'!$C120,'HOURS&amp;CYCLES INPUT'!$D$2:$D$9999,'QUALIFIED EFH'!BP$4,'HOURS&amp;CYCLES INPUT'!$E$2:$E$9999,'QUALIFIED EFH'!BP$5))</f>
        <v>315.41000000000003</v>
      </c>
      <c r="BQ120" s="476">
        <f>IF(BQ$2&lt;&gt;"",IF($C120&lt;&gt;"TBA",BQ$2/114,0),SUMIFS('HOURS&amp;CYCLES INPUT'!$F$2:$F$9999,'HOURS&amp;CYCLES INPUT'!$C$2:$C$9999,'QUALIFIED EFH'!$C120,'HOURS&amp;CYCLES INPUT'!$D$2:$D$9999,'QUALIFIED EFH'!BQ$4,'HOURS&amp;CYCLES INPUT'!$E$2:$E$9999,'QUALIFIED EFH'!BQ$5))</f>
        <v>393.46</v>
      </c>
      <c r="BR120" s="476">
        <f>IF(BR$2&lt;&gt;"",IF($C120&lt;&gt;"TBA",BR$2/114,0),SUMIFS('HOURS&amp;CYCLES INPUT'!$F$2:$F$9999,'HOURS&amp;CYCLES INPUT'!$C$2:$C$9999,'QUALIFIED EFH'!$C120,'HOURS&amp;CYCLES INPUT'!$D$2:$D$9999,'QUALIFIED EFH'!BR$4,'HOURS&amp;CYCLES INPUT'!$E$2:$E$9999,'QUALIFIED EFH'!BR$5))</f>
        <v>424.82</v>
      </c>
      <c r="BS120" s="476">
        <f>IF(BS$2&lt;&gt;"",IF($C120&lt;&gt;"TBA",BS$2/114,0),SUMIFS('HOURS&amp;CYCLES INPUT'!$F$2:$F$9999,'HOURS&amp;CYCLES INPUT'!$C$2:$C$9999,'QUALIFIED EFH'!$C120,'HOURS&amp;CYCLES INPUT'!$D$2:$D$9999,'QUALIFIED EFH'!BS$4,'HOURS&amp;CYCLES INPUT'!$E$2:$E$9999,'QUALIFIED EFH'!BS$5))</f>
        <v>396.37</v>
      </c>
      <c r="BT120" s="476">
        <f>IF(BT$2&lt;&gt;"",IF($C120&lt;&gt;"TBA",BT$2/114,0),SUMIFS('HOURS&amp;CYCLES INPUT'!$F$2:$F$9999,'HOURS&amp;CYCLES INPUT'!$C$2:$C$9999,'QUALIFIED EFH'!$C120,'HOURS&amp;CYCLES INPUT'!$D$2:$D$9999,'QUALIFIED EFH'!BT$4,'HOURS&amp;CYCLES INPUT'!$E$2:$E$9999,'QUALIFIED EFH'!BT$5))</f>
        <v>384.18</v>
      </c>
      <c r="BU120" s="476">
        <f>IF(BU$2&lt;&gt;"",IF($C120&lt;&gt;"TBA",BU$2/114,0),SUMIFS('HOURS&amp;CYCLES INPUT'!$F$2:$F$9999,'HOURS&amp;CYCLES INPUT'!$C$2:$C$9999,'QUALIFIED EFH'!$C120,'HOURS&amp;CYCLES INPUT'!$D$2:$D$9999,'QUALIFIED EFH'!BU$4,'HOURS&amp;CYCLES INPUT'!$E$2:$E$9999,'QUALIFIED EFH'!BU$5))</f>
        <v>389.87</v>
      </c>
      <c r="BV120" s="476">
        <f>IF(BV$2&lt;&gt;"",IF($C120&lt;&gt;"TBA",BV$2/114,0),SUMIFS('HOURS&amp;CYCLES INPUT'!$F$2:$F$9999,'HOURS&amp;CYCLES INPUT'!$C$2:$C$9999,'QUALIFIED EFH'!$C120,'HOURS&amp;CYCLES INPUT'!$D$2:$D$9999,'QUALIFIED EFH'!BV$4,'HOURS&amp;CYCLES INPUT'!$E$2:$E$9999,'QUALIFIED EFH'!BV$5))</f>
        <v>401.75</v>
      </c>
      <c r="BW120" s="476">
        <f>IF(BW$2&lt;&gt;"",IF($C120&lt;&gt;"TBA",BW$2/114,0),SUMIFS('HOURS&amp;CYCLES INPUT'!$F$2:$F$9999,'HOURS&amp;CYCLES INPUT'!$C$2:$C$9999,'QUALIFIED EFH'!$C120,'HOURS&amp;CYCLES INPUT'!$D$2:$D$9999,'QUALIFIED EFH'!BW$4,'HOURS&amp;CYCLES INPUT'!$E$2:$E$9999,'QUALIFIED EFH'!BW$5))</f>
        <v>416.03</v>
      </c>
      <c r="BX120" s="476">
        <f>IF(BX$2&lt;&gt;"",IF($C120&lt;&gt;"TBA",BX$2/114,0),SUMIFS('HOURS&amp;CYCLES INPUT'!$F$2:$F$9999,'HOURS&amp;CYCLES INPUT'!$C$2:$C$9999,'QUALIFIED EFH'!$C120,'HOURS&amp;CYCLES INPUT'!$D$2:$D$9999,'QUALIFIED EFH'!BX$4,'HOURS&amp;CYCLES INPUT'!$E$2:$E$9999,'QUALIFIED EFH'!BX$5))</f>
        <v>388.08</v>
      </c>
      <c r="BY120" s="476">
        <f>IF(BY$2&lt;&gt;"",IF($C120&lt;&gt;"TBA",BY$2/114,0),SUMIFS('HOURS&amp;CYCLES INPUT'!$F$2:$F$9999,'HOURS&amp;CYCLES INPUT'!$C$2:$C$9999,'QUALIFIED EFH'!$C120,'HOURS&amp;CYCLES INPUT'!$D$2:$D$9999,'QUALIFIED EFH'!BY$4,'HOURS&amp;CYCLES INPUT'!$E$2:$E$9999,'QUALIFIED EFH'!BY$5))</f>
        <v>446.22</v>
      </c>
      <c r="BZ120" s="476">
        <f>IF(BZ$2&lt;&gt;"",IF($C120&lt;&gt;"TBA",BZ$2/114,0),SUMIFS('HOURS&amp;CYCLES INPUT'!$F$2:$F$9999,'HOURS&amp;CYCLES INPUT'!$C$2:$C$9999,'QUALIFIED EFH'!$C120,'HOURS&amp;CYCLES INPUT'!$D$2:$D$9999,'QUALIFIED EFH'!BZ$4,'HOURS&amp;CYCLES INPUT'!$E$2:$E$9999,'QUALIFIED EFH'!BZ$5))</f>
        <v>437.88</v>
      </c>
      <c r="CA120" s="476">
        <f>IF(CA$2&lt;&gt;"",IF($C120&lt;&gt;"TBA",CA$2/114,0),SUMIFS('HOURS&amp;CYCLES INPUT'!$F$2:$F$9999,'HOURS&amp;CYCLES INPUT'!$C$2:$C$9999,'QUALIFIED EFH'!$C120,'HOURS&amp;CYCLES INPUT'!$D$2:$D$9999,'QUALIFIED EFH'!CA$4,'HOURS&amp;CYCLES INPUT'!$E$2:$E$9999,'QUALIFIED EFH'!CA$5))</f>
        <v>466.52</v>
      </c>
      <c r="CB120" s="476">
        <f>IF(CB$2&lt;&gt;"",IF($C120&lt;&gt;"TBA",CB$2/114,0),SUMIFS('HOURS&amp;CYCLES INPUT'!$F$2:$F$9999,'HOURS&amp;CYCLES INPUT'!$C$2:$C$9999,'QUALIFIED EFH'!$C120,'HOURS&amp;CYCLES INPUT'!$D$2:$D$9999,'QUALIFIED EFH'!CB$4,'HOURS&amp;CYCLES INPUT'!$E$2:$E$9999,'QUALIFIED EFH'!CB$5))</f>
        <v>377.62</v>
      </c>
      <c r="CC120" s="476">
        <f>IF(CC$2&lt;&gt;"",IF($C120&lt;&gt;"TBA",CC$2/114,0),SUMIFS('HOURS&amp;CYCLES INPUT'!$F$2:$F$9999,'HOURS&amp;CYCLES INPUT'!$C$2:$C$9999,'QUALIFIED EFH'!$C120,'HOURS&amp;CYCLES INPUT'!$D$2:$D$9999,'QUALIFIED EFH'!CC$4,'HOURS&amp;CYCLES INPUT'!$E$2:$E$9999,'QUALIFIED EFH'!CC$5))</f>
        <v>409.76</v>
      </c>
      <c r="CD120" s="476">
        <f>IF(CD$2&lt;&gt;"",IF($C120&lt;&gt;"TBA",CD$2/114,0),SUMIFS('HOURS&amp;CYCLES INPUT'!$F$2:$F$9999,'HOURS&amp;CYCLES INPUT'!$C$2:$C$9999,'QUALIFIED EFH'!$C120,'HOURS&amp;CYCLES INPUT'!$D$2:$D$9999,'QUALIFIED EFH'!CD$4,'HOURS&amp;CYCLES INPUT'!$E$2:$E$9999,'QUALIFIED EFH'!CD$5))</f>
        <v>115.41</v>
      </c>
      <c r="CE120" s="476">
        <f>IF(CE$2&lt;&gt;"",IF($C120&lt;&gt;"TBA",CE$2/114,0),SUMIFS('HOURS&amp;CYCLES INPUT'!$F$2:$F$9999,'HOURS&amp;CYCLES INPUT'!$C$2:$C$9999,'QUALIFIED EFH'!$C120,'HOURS&amp;CYCLES INPUT'!$D$2:$D$9999,'QUALIFIED EFH'!CE$4,'HOURS&amp;CYCLES INPUT'!$E$2:$E$9999,'QUALIFIED EFH'!CE$5))</f>
        <v>353.24</v>
      </c>
      <c r="CF120" s="476">
        <f>IF(CF$2&lt;&gt;"",IF($C120&lt;&gt;"TBA",CF$2/114,0),SUMIFS('HOURS&amp;CYCLES INPUT'!$F$2:$F$9999,'HOURS&amp;CYCLES INPUT'!$C$2:$C$9999,'QUALIFIED EFH'!$C120,'HOURS&amp;CYCLES INPUT'!$D$2:$D$9999,'QUALIFIED EFH'!CF$4,'HOURS&amp;CYCLES INPUT'!$E$2:$E$9999,'QUALIFIED EFH'!CF$5))</f>
        <v>436.67</v>
      </c>
      <c r="CG120" s="476">
        <f>IF(CG$2&lt;&gt;"",IF($C120&lt;&gt;"TBA",CG$2/114,0),SUMIFS('HOURS&amp;CYCLES INPUT'!$F$2:$F$9999,'HOURS&amp;CYCLES INPUT'!$C$2:$C$9999,'QUALIFIED EFH'!$C120,'HOURS&amp;CYCLES INPUT'!$D$2:$D$9999,'QUALIFIED EFH'!CG$4,'HOURS&amp;CYCLES INPUT'!$E$2:$E$9999,'QUALIFIED EFH'!CG$5))</f>
        <v>403.82</v>
      </c>
      <c r="CH120" s="476">
        <f>IF(CH$2&lt;&gt;"",IF($C120&lt;&gt;"TBA",CH$2/114,0),SUMIFS('HOURS&amp;CYCLES INPUT'!$F$2:$F$9999,'HOURS&amp;CYCLES INPUT'!$C$2:$C$9999,'QUALIFIED EFH'!$C120,'HOURS&amp;CYCLES INPUT'!$D$2:$D$9999,'QUALIFIED EFH'!CH$4,'HOURS&amp;CYCLES INPUT'!$E$2:$E$9999,'QUALIFIED EFH'!CH$5))</f>
        <v>445.68</v>
      </c>
      <c r="CI120" s="476">
        <f>IF(CI$2&lt;&gt;"",IF($C120&lt;&gt;"TBA",CI$2/114,0),SUMIFS('HOURS&amp;CYCLES INPUT'!$F$2:$F$9999,'HOURS&amp;CYCLES INPUT'!$C$2:$C$9999,'QUALIFIED EFH'!$C120,'HOURS&amp;CYCLES INPUT'!$D$2:$D$9999,'QUALIFIED EFH'!CI$4,'HOURS&amp;CYCLES INPUT'!$E$2:$E$9999,'QUALIFIED EFH'!CI$5))</f>
        <v>209.99</v>
      </c>
      <c r="CJ120" s="476">
        <f>IF(CJ$2&lt;&gt;"",IF($C120&lt;&gt;"TBA",CJ$2/114,0),SUMIFS('HOURS&amp;CYCLES INPUT'!$F$2:$F$9999,'HOURS&amp;CYCLES INPUT'!$C$2:$C$9999,'QUALIFIED EFH'!$C120,'HOURS&amp;CYCLES INPUT'!$D$2:$D$9999,'QUALIFIED EFH'!CJ$4,'HOURS&amp;CYCLES INPUT'!$E$2:$E$9999,'QUALIFIED EFH'!CJ$5))</f>
        <v>0</v>
      </c>
      <c r="CK120" s="476">
        <f>IF(CK$2&lt;&gt;"",IF($C120&lt;&gt;"TBA",CK$2/114,0),SUMIFS('HOURS&amp;CYCLES INPUT'!$F$2:$F$9999,'HOURS&amp;CYCLES INPUT'!$C$2:$C$9999,'QUALIFIED EFH'!$C120,'HOURS&amp;CYCLES INPUT'!$D$2:$D$9999,'QUALIFIED EFH'!CK$4,'HOURS&amp;CYCLES INPUT'!$E$2:$E$9999,'QUALIFIED EFH'!CK$5))</f>
        <v>0</v>
      </c>
      <c r="CL120" s="476">
        <f>IF(CL$2&lt;&gt;"",IF($C120&lt;&gt;"TBA",CL$2/114,0),SUMIFS('HOURS&amp;CYCLES INPUT'!$F$2:$F$9999,'HOURS&amp;CYCLES INPUT'!$C$2:$C$9999,'QUALIFIED EFH'!$C120,'HOURS&amp;CYCLES INPUT'!$D$2:$D$9999,'QUALIFIED EFH'!CL$4,'HOURS&amp;CYCLES INPUT'!$E$2:$E$9999,'QUALIFIED EFH'!CL$5))</f>
        <v>0</v>
      </c>
      <c r="CM120" s="476">
        <f>IF(CM$2&lt;&gt;"",IF($C120&lt;&gt;"TBA",CM$2/114,0),SUMIFS('HOURS&amp;CYCLES INPUT'!$F$2:$F$9999,'HOURS&amp;CYCLES INPUT'!$C$2:$C$9999,'QUALIFIED EFH'!$C120,'HOURS&amp;CYCLES INPUT'!$D$2:$D$9999,'QUALIFIED EFH'!CM$4,'HOURS&amp;CYCLES INPUT'!$E$2:$E$9999,'QUALIFIED EFH'!CM$5))</f>
        <v>0</v>
      </c>
      <c r="CN120" s="476">
        <f>IF(CN$2&lt;&gt;"",IF($C120&lt;&gt;"TBA",CN$2/114,0),SUMIFS('HOURS&amp;CYCLES INPUT'!$F$2:$F$9999,'HOURS&amp;CYCLES INPUT'!$C$2:$C$9999,'QUALIFIED EFH'!$C120,'HOURS&amp;CYCLES INPUT'!$D$2:$D$9999,'QUALIFIED EFH'!CN$4,'HOURS&amp;CYCLES INPUT'!$E$2:$E$9999,'QUALIFIED EFH'!CN$5))</f>
        <v>0</v>
      </c>
      <c r="CO120" s="476">
        <f>IF(CO$2&lt;&gt;"",IF($C120&lt;&gt;"TBA",CO$2/114,0),SUMIFS('HOURS&amp;CYCLES INPUT'!$F$2:$F$9999,'HOURS&amp;CYCLES INPUT'!$C$2:$C$9999,'QUALIFIED EFH'!$C120,'HOURS&amp;CYCLES INPUT'!$D$2:$D$9999,'QUALIFIED EFH'!CO$4,'HOURS&amp;CYCLES INPUT'!$E$2:$E$9999,'QUALIFIED EFH'!CO$5))</f>
        <v>0</v>
      </c>
      <c r="CP120" s="476">
        <f>IF(CP$2&lt;&gt;"",IF($C120&lt;&gt;"TBA",CP$2/114,0),SUMIFS('HOURS&amp;CYCLES INPUT'!$F$2:$F$9999,'HOURS&amp;CYCLES INPUT'!$C$2:$C$9999,'QUALIFIED EFH'!$C120,'HOURS&amp;CYCLES INPUT'!$D$2:$D$9999,'QUALIFIED EFH'!CP$4,'HOURS&amp;CYCLES INPUT'!$E$2:$E$9999,'QUALIFIED EFH'!CP$5))</f>
        <v>0</v>
      </c>
      <c r="CQ120" s="476">
        <f>IF(CQ$2&lt;&gt;"",IF($C120&lt;&gt;"TBA",CQ$2/114,0),SUMIFS('HOURS&amp;CYCLES INPUT'!$F$2:$F$9999,'HOURS&amp;CYCLES INPUT'!$C$2:$C$9999,'QUALIFIED EFH'!$C120,'HOURS&amp;CYCLES INPUT'!$D$2:$D$9999,'QUALIFIED EFH'!CQ$4,'HOURS&amp;CYCLES INPUT'!$E$2:$E$9999,'QUALIFIED EFH'!CQ$5))</f>
        <v>28.13</v>
      </c>
      <c r="CR120" s="476">
        <f>IF(CR$2&lt;&gt;"",IF($C120&lt;&gt;"TBA",CR$2/114,0),SUMIFS('HOURS&amp;CYCLES INPUT'!$F$2:$F$9999,'HOURS&amp;CYCLES INPUT'!$C$2:$C$9999,'QUALIFIED EFH'!$C120,'HOURS&amp;CYCLES INPUT'!$D$2:$D$9999,'QUALIFIED EFH'!CR$4,'HOURS&amp;CYCLES INPUT'!$E$2:$E$9999,'QUALIFIED EFH'!CR$5))</f>
        <v>448.61</v>
      </c>
      <c r="CS120" s="476">
        <f>IF(CS$2&lt;&gt;"",IF($C120&lt;&gt;"TBA",CS$2/114,0),SUMIFS('HOURS&amp;CYCLES INPUT'!$F$2:$F$9999,'HOURS&amp;CYCLES INPUT'!$C$2:$C$9999,'QUALIFIED EFH'!$C120,'HOURS&amp;CYCLES INPUT'!$D$2:$D$9999,'QUALIFIED EFH'!CS$4,'HOURS&amp;CYCLES INPUT'!$E$2:$E$9999,'QUALIFIED EFH'!CS$5))</f>
        <v>424.64</v>
      </c>
      <c r="CT120" s="476">
        <f>IF(CT$2&lt;&gt;"",IF($C120&lt;&gt;"TBA",CT$2/114,0),SUMIFS('HOURS&amp;CYCLES INPUT'!$F$2:$F$9999,'HOURS&amp;CYCLES INPUT'!$C$2:$C$9999,'QUALIFIED EFH'!$C120,'HOURS&amp;CYCLES INPUT'!$D$2:$D$9999,'QUALIFIED EFH'!CT$4,'HOURS&amp;CYCLES INPUT'!$E$2:$E$9999,'QUALIFIED EFH'!CT$5))</f>
        <v>524.76</v>
      </c>
      <c r="CU120" s="476">
        <f>IF(CU$2&lt;&gt;"",IF($C120&lt;&gt;"TBA",CU$2/114,0),SUMIFS('HOURS&amp;CYCLES INPUT'!$F$2:$F$9999,'HOURS&amp;CYCLES INPUT'!$C$2:$C$9999,'QUALIFIED EFH'!$C120,'HOURS&amp;CYCLES INPUT'!$D$2:$D$9999,'QUALIFIED EFH'!CU$4,'HOURS&amp;CYCLES INPUT'!$E$2:$E$9999,'QUALIFIED EFH'!CU$5))</f>
        <v>414.79</v>
      </c>
      <c r="CV120" s="476">
        <f>IF(CV$2&lt;&gt;"",IF($C120&lt;&gt;"TBA",CV$2/114,0),SUMIFS('HOURS&amp;CYCLES INPUT'!$F$2:$F$9999,'HOURS&amp;CYCLES INPUT'!$C$2:$C$9999,'QUALIFIED EFH'!$C120,'HOURS&amp;CYCLES INPUT'!$D$2:$D$9999,'QUALIFIED EFH'!CV$4,'HOURS&amp;CYCLES INPUT'!$E$2:$E$9999,'QUALIFIED EFH'!CV$5))</f>
        <v>492.93</v>
      </c>
      <c r="CW120" s="476">
        <f>IF(CW$2&lt;&gt;"",IF($C120&lt;&gt;"TBA",CW$2/114,0),SUMIFS('HOURS&amp;CYCLES INPUT'!$F$2:$F$9999,'HOURS&amp;CYCLES INPUT'!$C$2:$C$9999,'QUALIFIED EFH'!$C120,'HOURS&amp;CYCLES INPUT'!$D$2:$D$9999,'QUALIFIED EFH'!CW$4,'HOURS&amp;CYCLES INPUT'!$E$2:$E$9999,'QUALIFIED EFH'!CW$5))</f>
        <v>484.26</v>
      </c>
      <c r="CX120" s="476">
        <f>IF(CX$2&lt;&gt;"",IF($C120&lt;&gt;"TBA",CX$2/114,0),SUMIFS('HOURS&amp;CYCLES INPUT'!$F$2:$F$9999,'HOURS&amp;CYCLES INPUT'!$C$2:$C$9999,'QUALIFIED EFH'!$C120,'HOURS&amp;CYCLES INPUT'!$D$2:$D$9999,'QUALIFIED EFH'!CX$4,'HOURS&amp;CYCLES INPUT'!$E$2:$E$9999,'QUALIFIED EFH'!CX$5))</f>
        <v>443.19</v>
      </c>
      <c r="CY120" s="476">
        <f>IF(CY$2&lt;&gt;"",IF($C120&lt;&gt;"TBA",CY$2/114,0),SUMIFS('HOURS&amp;CYCLES INPUT'!$F$2:$F$9999,'HOURS&amp;CYCLES INPUT'!$C$2:$C$9999,'QUALIFIED EFH'!$C120,'HOURS&amp;CYCLES INPUT'!$D$2:$D$9999,'QUALIFIED EFH'!CY$4,'HOURS&amp;CYCLES INPUT'!$E$2:$E$9999,'QUALIFIED EFH'!CY$5))</f>
        <v>393.32</v>
      </c>
      <c r="CZ120" s="476">
        <f>IF(CZ$2&lt;&gt;"",IF($C120&lt;&gt;"TBA",CZ$2/114,0),SUMIFS('HOURS&amp;CYCLES INPUT'!$F$2:$F$9999,'HOURS&amp;CYCLES INPUT'!$C$2:$C$9999,'QUALIFIED EFH'!$C120,'HOURS&amp;CYCLES INPUT'!$D$2:$D$9999,'QUALIFIED EFH'!CZ$4,'HOURS&amp;CYCLES INPUT'!$E$2:$E$9999,'QUALIFIED EFH'!CZ$5))</f>
        <v>473.4</v>
      </c>
      <c r="DA120" s="476">
        <f>IF(DA$2&lt;&gt;"",IF($C120&lt;&gt;"TBA",DA$2/114,0),SUMIFS('HOURS&amp;CYCLES INPUT'!$F$2:$F$9999,'HOURS&amp;CYCLES INPUT'!$C$2:$C$9999,'QUALIFIED EFH'!$C120,'HOURS&amp;CYCLES INPUT'!$D$2:$D$9999,'QUALIFIED EFH'!DA$4,'HOURS&amp;CYCLES INPUT'!$E$2:$E$9999,'QUALIFIED EFH'!DA$5))</f>
        <v>522.24</v>
      </c>
      <c r="DB120" s="476">
        <f>IF(DB$2&lt;&gt;"",IF($C120&lt;&gt;"TBA",DB$2/114,0),SUMIFS('HOURS&amp;CYCLES INPUT'!$F$2:$F$9999,'HOURS&amp;CYCLES INPUT'!$C$2:$C$9999,'QUALIFIED EFH'!$C120,'HOURS&amp;CYCLES INPUT'!$D$2:$D$9999,'QUALIFIED EFH'!DB$4,'HOURS&amp;CYCLES INPUT'!$E$2:$E$9999,'QUALIFIED EFH'!DB$5))</f>
        <v>459.84</v>
      </c>
      <c r="DC120" s="476">
        <f>IF(DC$2&lt;&gt;"",IF($C120&lt;&gt;"TBA",DC$2/114,0),SUMIFS('HOURS&amp;CYCLES INPUT'!$F$2:$F$9999,'HOURS&amp;CYCLES INPUT'!$C$2:$C$9999,'QUALIFIED EFH'!$C120,'HOURS&amp;CYCLES INPUT'!$D$2:$D$9999,'QUALIFIED EFH'!DC$4,'HOURS&amp;CYCLES INPUT'!$E$2:$E$9999,'QUALIFIED EFH'!DC$5))</f>
        <v>434.7</v>
      </c>
      <c r="DD120" s="476">
        <f>IF(DD$2&lt;&gt;"",IF($C120&lt;&gt;"TBA",DD$2/114,0),SUMIFS('HOURS&amp;CYCLES INPUT'!$F$2:$F$9999,'HOURS&amp;CYCLES INPUT'!$C$2:$C$9999,'QUALIFIED EFH'!$C120,'HOURS&amp;CYCLES INPUT'!$D$2:$D$9999,'QUALIFIED EFH'!DD$4,'HOURS&amp;CYCLES INPUT'!$E$2:$E$9999,'QUALIFIED EFH'!DD$5))</f>
        <v>515.24</v>
      </c>
      <c r="DE120" s="476">
        <f>IF(DE$2&lt;&gt;"",IF($C120&lt;&gt;"TBA",DE$2/114,0),SUMIFS('HOURS&amp;CYCLES INPUT'!$F$2:$F$9999,'HOURS&amp;CYCLES INPUT'!$C$2:$C$9999,'QUALIFIED EFH'!$C120,'HOURS&amp;CYCLES INPUT'!$D$2:$D$9999,'QUALIFIED EFH'!DE$4,'HOURS&amp;CYCLES INPUT'!$E$2:$E$9999,'QUALIFIED EFH'!DE$5))</f>
        <v>364.6</v>
      </c>
      <c r="DF120" s="476">
        <f>IF(DF$2&lt;&gt;"",IF($C120&lt;&gt;"TBA",DF$2/114,0),SUMIFS('HOURS&amp;CYCLES INPUT'!$F$2:$F$9999,'HOURS&amp;CYCLES INPUT'!$C$2:$C$9999,'QUALIFIED EFH'!$C120,'HOURS&amp;CYCLES INPUT'!$D$2:$D$9999,'QUALIFIED EFH'!DF$4,'HOURS&amp;CYCLES INPUT'!$E$2:$E$9999,'QUALIFIED EFH'!DF$5))</f>
        <v>454.21</v>
      </c>
      <c r="DG120" s="476">
        <f>IF(DG$2&lt;&gt;"",IF($C120&lt;&gt;"TBA",DG$2/114,0),SUMIFS('HOURS&amp;CYCLES INPUT'!$F$2:$F$9999,'HOURS&amp;CYCLES INPUT'!$C$2:$C$9999,'QUALIFIED EFH'!$C120,'HOURS&amp;CYCLES INPUT'!$D$2:$D$9999,'QUALIFIED EFH'!DG$4,'HOURS&amp;CYCLES INPUT'!$E$2:$E$9999,'QUALIFIED EFH'!DG$5))</f>
        <v>449.82</v>
      </c>
      <c r="DH120" s="476">
        <f>IF(DH$2&lt;&gt;"",IF($C120&lt;&gt;"TBA",DH$2/114,0),SUMIFS('HOURS&amp;CYCLES INPUT'!$F$2:$F$9999,'HOURS&amp;CYCLES INPUT'!$C$2:$C$9999,'QUALIFIED EFH'!$C120,'HOURS&amp;CYCLES INPUT'!$D$2:$D$9999,'QUALIFIED EFH'!DH$4,'HOURS&amp;CYCLES INPUT'!$E$2:$E$9999,'QUALIFIED EFH'!DH$5))</f>
        <v>0</v>
      </c>
      <c r="DI120" s="476">
        <f>IF(DI$2&lt;&gt;"",IF($C120&lt;&gt;"TBA",DI$2/114,0),SUMIFS('HOURS&amp;CYCLES INPUT'!$F$2:$F$9999,'HOURS&amp;CYCLES INPUT'!$C$2:$C$9999,'QUALIFIED EFH'!$C120,'HOURS&amp;CYCLES INPUT'!$D$2:$D$9999,'QUALIFIED EFH'!DI$4,'HOURS&amp;CYCLES INPUT'!$E$2:$E$9999,'QUALIFIED EFH'!DI$5))</f>
        <v>0</v>
      </c>
      <c r="DJ120" s="476">
        <f>IF(DJ$2&lt;&gt;"",IF($C120&lt;&gt;"TBA",DJ$2/114,0),SUMIFS('HOURS&amp;CYCLES INPUT'!$F$2:$F$9999,'HOURS&amp;CYCLES INPUT'!$C$2:$C$9999,'QUALIFIED EFH'!$C120,'HOURS&amp;CYCLES INPUT'!$D$2:$D$9999,'QUALIFIED EFH'!DJ$4,'HOURS&amp;CYCLES INPUT'!$E$2:$E$9999,'QUALIFIED EFH'!DJ$5))</f>
        <v>0</v>
      </c>
      <c r="DK120" s="476">
        <f>IF(DK$2&lt;&gt;"",IF($C120&lt;&gt;"TBA",DK$2/114,0),SUMIFS('HOURS&amp;CYCLES INPUT'!$F$2:$F$9999,'HOURS&amp;CYCLES INPUT'!$C$2:$C$9999,'QUALIFIED EFH'!$C120,'HOURS&amp;CYCLES INPUT'!$D$2:$D$9999,'QUALIFIED EFH'!DK$4,'HOURS&amp;CYCLES INPUT'!$E$2:$E$9999,'QUALIFIED EFH'!DK$5))</f>
        <v>0</v>
      </c>
      <c r="DL120" s="476">
        <f>IF(DL$2&lt;&gt;"",IF($C120&lt;&gt;"TBA",DL$2/114,0),SUMIFS('HOURS&amp;CYCLES INPUT'!$F$2:$F$9999,'HOURS&amp;CYCLES INPUT'!$C$2:$C$9999,'QUALIFIED EFH'!$C120,'HOURS&amp;CYCLES INPUT'!$D$2:$D$9999,'QUALIFIED EFH'!DL$4,'HOURS&amp;CYCLES INPUT'!$E$2:$E$9999,'QUALIFIED EFH'!DL$5))</f>
        <v>0</v>
      </c>
      <c r="DM120" s="476">
        <f>IF(DM$2&lt;&gt;"",IF($C120&lt;&gt;"TBA",DM$2/114,0),SUMIFS('HOURS&amp;CYCLES INPUT'!$F$2:$F$9999,'HOURS&amp;CYCLES INPUT'!$C$2:$C$9999,'QUALIFIED EFH'!$C120,'HOURS&amp;CYCLES INPUT'!$D$2:$D$9999,'QUALIFIED EFH'!DM$4,'HOURS&amp;CYCLES INPUT'!$E$2:$E$9999,'QUALIFIED EFH'!DM$5))</f>
        <v>0</v>
      </c>
      <c r="DN120" s="476">
        <f>IF(DN$2&lt;&gt;"",IF($C120&lt;&gt;"TBA",DN$2/114,0),SUMIFS('HOURS&amp;CYCLES INPUT'!$F$2:$F$9999,'HOURS&amp;CYCLES INPUT'!$C$2:$C$9999,'QUALIFIED EFH'!$C120,'HOURS&amp;CYCLES INPUT'!$D$2:$D$9999,'QUALIFIED EFH'!DN$4,'HOURS&amp;CYCLES INPUT'!$E$2:$E$9999,'QUALIFIED EFH'!DN$5))</f>
        <v>0</v>
      </c>
      <c r="DO120" s="476">
        <f>IF(DO$2&lt;&gt;"",IF($C120&lt;&gt;"TBA",DO$2/114,0),SUMIFS('HOURS&amp;CYCLES INPUT'!$F$2:$F$9999,'HOURS&amp;CYCLES INPUT'!$C$2:$C$9999,'QUALIFIED EFH'!$C120,'HOURS&amp;CYCLES INPUT'!$D$2:$D$9999,'QUALIFIED EFH'!DO$4,'HOURS&amp;CYCLES INPUT'!$E$2:$E$9999,'QUALIFIED EFH'!DO$5))</f>
        <v>0</v>
      </c>
      <c r="DP120" s="476">
        <f>IF(DP$2&lt;&gt;"",IF($C120&lt;&gt;"TBA",DP$2/114,0),SUMIFS('HOURS&amp;CYCLES INPUT'!$F$2:$F$9999,'HOURS&amp;CYCLES INPUT'!$C$2:$C$9999,'QUALIFIED EFH'!$C120,'HOURS&amp;CYCLES INPUT'!$D$2:$D$9999,'QUALIFIED EFH'!DP$4,'HOURS&amp;CYCLES INPUT'!$E$2:$E$9999,'QUALIFIED EFH'!DP$5))</f>
        <v>0</v>
      </c>
      <c r="DQ120" s="476">
        <f>IF(DQ$2&lt;&gt;"",IF($C120&lt;&gt;"TBA",DQ$2/114,0),SUMIFS('HOURS&amp;CYCLES INPUT'!$F$2:$F$9999,'HOURS&amp;CYCLES INPUT'!$C$2:$C$9999,'QUALIFIED EFH'!$C120,'HOURS&amp;CYCLES INPUT'!$D$2:$D$9999,'QUALIFIED EFH'!DQ$4,'HOURS&amp;CYCLES INPUT'!$E$2:$E$9999,'QUALIFIED EFH'!DQ$5))</f>
        <v>0</v>
      </c>
      <c r="DR120" s="476">
        <f>IF(DR$2&lt;&gt;"",IF($C120&lt;&gt;"TBA",DR$2/114,0),SUMIFS('HOURS&amp;CYCLES INPUT'!$F$2:$F$9999,'HOURS&amp;CYCLES INPUT'!$C$2:$C$9999,'QUALIFIED EFH'!$C120,'HOURS&amp;CYCLES INPUT'!$D$2:$D$9999,'QUALIFIED EFH'!DR$4,'HOURS&amp;CYCLES INPUT'!$E$2:$E$9999,'QUALIFIED EFH'!DR$5))</f>
        <v>0</v>
      </c>
      <c r="DS120" s="476">
        <f>IF(DS$2&lt;&gt;"",IF($C120&lt;&gt;"TBA",DS$2/114,0),SUMIFS('HOURS&amp;CYCLES INPUT'!$F$2:$F$9999,'HOURS&amp;CYCLES INPUT'!$C$2:$C$9999,'QUALIFIED EFH'!$C120,'HOURS&amp;CYCLES INPUT'!$D$2:$D$9999,'QUALIFIED EFH'!DS$4,'HOURS&amp;CYCLES INPUT'!$E$2:$E$9999,'QUALIFIED EFH'!DS$5))</f>
        <v>0</v>
      </c>
      <c r="DT120" s="476">
        <f>IF(DT$2&lt;&gt;"",IF($C120&lt;&gt;"TBA",DT$2/114,0),SUMIFS('HOURS&amp;CYCLES INPUT'!$F$2:$F$9999,'HOURS&amp;CYCLES INPUT'!$C$2:$C$9999,'QUALIFIED EFH'!$C120,'HOURS&amp;CYCLES INPUT'!$D$2:$D$9999,'QUALIFIED EFH'!DT$4,'HOURS&amp;CYCLES INPUT'!$E$2:$E$9999,'QUALIFIED EFH'!DT$5))</f>
        <v>0</v>
      </c>
      <c r="DU120" s="476">
        <f>IF(DU$2&lt;&gt;"",IF($C120&lt;&gt;"TBA",DU$2/114,0),SUMIFS('HOURS&amp;CYCLES INPUT'!$F$2:$F$9999,'HOURS&amp;CYCLES INPUT'!$C$2:$C$9999,'QUALIFIED EFH'!$C120,'HOURS&amp;CYCLES INPUT'!$D$2:$D$9999,'QUALIFIED EFH'!DU$4,'HOURS&amp;CYCLES INPUT'!$E$2:$E$9999,'QUALIFIED EFH'!DU$5))</f>
        <v>0</v>
      </c>
      <c r="DV120" s="476">
        <f>IF(DV$2&lt;&gt;"",IF($C120&lt;&gt;"TBA",DV$2/114,0),SUMIFS('HOURS&amp;CYCLES INPUT'!$F$2:$F$9999,'HOURS&amp;CYCLES INPUT'!$C$2:$C$9999,'QUALIFIED EFH'!$C120,'HOURS&amp;CYCLES INPUT'!$D$2:$D$9999,'QUALIFIED EFH'!DV$4,'HOURS&amp;CYCLES INPUT'!$E$2:$E$9999,'QUALIFIED EFH'!DV$5))</f>
        <v>0</v>
      </c>
      <c r="DW120" s="476">
        <f>IF(DW$2&lt;&gt;"",IF($C120&lt;&gt;"TBA",DW$2/114,0),SUMIFS('HOURS&amp;CYCLES INPUT'!$F$2:$F$9999,'HOURS&amp;CYCLES INPUT'!$C$2:$C$9999,'QUALIFIED EFH'!$C120,'HOURS&amp;CYCLES INPUT'!$D$2:$D$9999,'QUALIFIED EFH'!DW$4,'HOURS&amp;CYCLES INPUT'!$E$2:$E$9999,'QUALIFIED EFH'!DW$5))</f>
        <v>0</v>
      </c>
      <c r="DX120" s="476">
        <f>IF(DX$2&lt;&gt;"",IF($C120&lt;&gt;"TBA",DX$2/114,0),SUMIFS('HOURS&amp;CYCLES INPUT'!$F$2:$F$9999,'HOURS&amp;CYCLES INPUT'!$C$2:$C$9999,'QUALIFIED EFH'!$C120,'HOURS&amp;CYCLES INPUT'!$D$2:$D$9999,'QUALIFIED EFH'!DX$4,'HOURS&amp;CYCLES INPUT'!$E$2:$E$9999,'QUALIFIED EFH'!DX$5))</f>
        <v>0</v>
      </c>
      <c r="DY120" s="476">
        <f>IF(DY$2&lt;&gt;"",IF($C120&lt;&gt;"TBA",DY$2/114,0),SUMIFS('HOURS&amp;CYCLES INPUT'!$F$2:$F$9999,'HOURS&amp;CYCLES INPUT'!$C$2:$C$9999,'QUALIFIED EFH'!$C120,'HOURS&amp;CYCLES INPUT'!$D$2:$D$9999,'QUALIFIED EFH'!DY$4,'HOURS&amp;CYCLES INPUT'!$E$2:$E$9999,'QUALIFIED EFH'!DY$5))</f>
        <v>0</v>
      </c>
      <c r="DZ120" s="476">
        <f>IF(DZ$2&lt;&gt;"",IF($C120&lt;&gt;"TBA",DZ$2/114,0),SUMIFS('HOURS&amp;CYCLES INPUT'!$F$2:$F$9999,'HOURS&amp;CYCLES INPUT'!$C$2:$C$9999,'QUALIFIED EFH'!$C120,'HOURS&amp;CYCLES INPUT'!$D$2:$D$9999,'QUALIFIED EFH'!DZ$4,'HOURS&amp;CYCLES INPUT'!$E$2:$E$9999,'QUALIFIED EFH'!DZ$5))</f>
        <v>0</v>
      </c>
      <c r="EA120" s="476">
        <f>IF(EA$2&lt;&gt;"",IF($C120&lt;&gt;"TBA",EA$2/114,0),SUMIFS('HOURS&amp;CYCLES INPUT'!$F$2:$F$9999,'HOURS&amp;CYCLES INPUT'!$C$2:$C$9999,'QUALIFIED EFH'!$C120,'HOURS&amp;CYCLES INPUT'!$D$2:$D$9999,'QUALIFIED EFH'!EA$4,'HOURS&amp;CYCLES INPUT'!$E$2:$E$9999,'QUALIFIED EFH'!EA$5))</f>
        <v>0</v>
      </c>
      <c r="EB120" s="476">
        <f>IF(EB$2&lt;&gt;"",IF($C120&lt;&gt;"TBA",EB$2/114,0),SUMIFS('HOURS&amp;CYCLES INPUT'!$F$2:$F$9999,'HOURS&amp;CYCLES INPUT'!$C$2:$C$9999,'QUALIFIED EFH'!$C120,'HOURS&amp;CYCLES INPUT'!$D$2:$D$9999,'QUALIFIED EFH'!EB$4,'HOURS&amp;CYCLES INPUT'!$E$2:$E$9999,'QUALIFIED EFH'!EB$5))</f>
        <v>0</v>
      </c>
      <c r="EC120" s="476">
        <f>IF(EC$2&lt;&gt;"",IF($C120&lt;&gt;"TBA",EC$2/114,0),SUMIFS('HOURS&amp;CYCLES INPUT'!$F$2:$F$9999,'HOURS&amp;CYCLES INPUT'!$C$2:$C$9999,'QUALIFIED EFH'!$C120,'HOURS&amp;CYCLES INPUT'!$D$2:$D$9999,'QUALIFIED EFH'!EC$4,'HOURS&amp;CYCLES INPUT'!$E$2:$E$9999,'QUALIFIED EFH'!EC$5))</f>
        <v>0</v>
      </c>
      <c r="ED120" s="476">
        <f>IF(ED$2&lt;&gt;"",IF($C120&lt;&gt;"TBA",ED$2/114,0),SUMIFS('HOURS&amp;CYCLES INPUT'!$F$2:$F$9999,'HOURS&amp;CYCLES INPUT'!$C$2:$C$9999,'QUALIFIED EFH'!$C120,'HOURS&amp;CYCLES INPUT'!$D$2:$D$9999,'QUALIFIED EFH'!ED$4,'HOURS&amp;CYCLES INPUT'!$E$2:$E$9999,'QUALIFIED EFH'!ED$5))</f>
        <v>0</v>
      </c>
      <c r="EE120" s="476">
        <f>IF(EE$2&lt;&gt;"",IF($C120&lt;&gt;"TBA",EE$2/114,0),SUMIFS('HOURS&amp;CYCLES INPUT'!$F$2:$F$9999,'HOURS&amp;CYCLES INPUT'!$C$2:$C$9999,'QUALIFIED EFH'!$C120,'HOURS&amp;CYCLES INPUT'!$D$2:$D$9999,'QUALIFIED EFH'!EE$4,'HOURS&amp;CYCLES INPUT'!$E$2:$E$9999,'QUALIFIED EFH'!EE$5))</f>
        <v>0</v>
      </c>
      <c r="EF120" s="476">
        <f>IF(EF$2&lt;&gt;"",IF($C120&lt;&gt;"TBA",EF$2/114,0),SUMIFS('HOURS&amp;CYCLES INPUT'!$F$2:$F$9999,'HOURS&amp;CYCLES INPUT'!$C$2:$C$9999,'QUALIFIED EFH'!$C120,'HOURS&amp;CYCLES INPUT'!$D$2:$D$9999,'QUALIFIED EFH'!EF$4,'HOURS&amp;CYCLES INPUT'!$E$2:$E$9999,'QUALIFIED EFH'!EF$5))</f>
        <v>0</v>
      </c>
      <c r="EG120" s="476">
        <f>IF(EG$2&lt;&gt;"",IF($C120&lt;&gt;"TBA",EG$2/114,0),SUMIFS('HOURS&amp;CYCLES INPUT'!$F$2:$F$9999,'HOURS&amp;CYCLES INPUT'!$C$2:$C$9999,'QUALIFIED EFH'!$C120,'HOURS&amp;CYCLES INPUT'!$D$2:$D$9999,'QUALIFIED EFH'!EG$4,'HOURS&amp;CYCLES INPUT'!$E$2:$E$9999,'QUALIFIED EFH'!EG$5))</f>
        <v>0</v>
      </c>
      <c r="EH120" s="476">
        <f>IF(EH$2&lt;&gt;"",IF($C120&lt;&gt;"TBA",EH$2/114,0),SUMIFS('HOURS&amp;CYCLES INPUT'!$F$2:$F$9999,'HOURS&amp;CYCLES INPUT'!$C$2:$C$9999,'QUALIFIED EFH'!$C120,'HOURS&amp;CYCLES INPUT'!$D$2:$D$9999,'QUALIFIED EFH'!EH$4,'HOURS&amp;CYCLES INPUT'!$E$2:$E$9999,'QUALIFIED EFH'!EH$5))</f>
        <v>0</v>
      </c>
      <c r="EI120" s="476">
        <f>IF(EI$2&lt;&gt;"",IF($C120&lt;&gt;"TBA",EI$2/114,0),SUMIFS('HOURS&amp;CYCLES INPUT'!$F$2:$F$9999,'HOURS&amp;CYCLES INPUT'!$C$2:$C$9999,'QUALIFIED EFH'!$C120,'HOURS&amp;CYCLES INPUT'!$D$2:$D$9999,'QUALIFIED EFH'!EI$4,'HOURS&amp;CYCLES INPUT'!$E$2:$E$9999,'QUALIFIED EFH'!EI$5))</f>
        <v>0</v>
      </c>
      <c r="EJ120" s="476">
        <f>IF(EJ$2&lt;&gt;"",IF($C120&lt;&gt;"TBA",EJ$2/114,0),SUMIFS('HOURS&amp;CYCLES INPUT'!$F$2:$F$9999,'HOURS&amp;CYCLES INPUT'!$C$2:$C$9999,'QUALIFIED EFH'!$C120,'HOURS&amp;CYCLES INPUT'!$D$2:$D$9999,'QUALIFIED EFH'!EJ$4,'HOURS&amp;CYCLES INPUT'!$E$2:$E$9999,'QUALIFIED EFH'!EJ$5))</f>
        <v>0</v>
      </c>
      <c r="EK120" s="476">
        <f>IF(EK$2&lt;&gt;"",IF($C120&lt;&gt;"TBA",EK$2/114,0),SUMIFS('HOURS&amp;CYCLES INPUT'!$F$2:$F$9999,'HOURS&amp;CYCLES INPUT'!$C$2:$C$9999,'QUALIFIED EFH'!$C120,'HOURS&amp;CYCLES INPUT'!$D$2:$D$9999,'QUALIFIED EFH'!EK$4,'HOURS&amp;CYCLES INPUT'!$E$2:$E$9999,'QUALIFIED EFH'!EK$5))</f>
        <v>0</v>
      </c>
      <c r="EL120" s="476">
        <f>IF(EL$2&lt;&gt;"",IF($C120&lt;&gt;"TBA",EL$2/114,0),SUMIFS('HOURS&amp;CYCLES INPUT'!$F$2:$F$9999,'HOURS&amp;CYCLES INPUT'!$C$2:$C$9999,'QUALIFIED EFH'!$C120,'HOURS&amp;CYCLES INPUT'!$D$2:$D$9999,'QUALIFIED EFH'!EL$4,'HOURS&amp;CYCLES INPUT'!$E$2:$E$9999,'QUALIFIED EFH'!EL$5))</f>
        <v>0</v>
      </c>
      <c r="EM120" s="476">
        <f>IF(EM$2&lt;&gt;"",IF($C120&lt;&gt;"TBA",EM$2/114,0),SUMIFS('HOURS&amp;CYCLES INPUT'!$F$2:$F$9999,'HOURS&amp;CYCLES INPUT'!$C$2:$C$9999,'QUALIFIED EFH'!$C120,'HOURS&amp;CYCLES INPUT'!$D$2:$D$9999,'QUALIFIED EFH'!EM$4,'HOURS&amp;CYCLES INPUT'!$E$2:$E$9999,'QUALIFIED EFH'!EM$5))</f>
        <v>0</v>
      </c>
      <c r="EN120" s="476">
        <f>IF(EN$2&lt;&gt;"",IF($C120&lt;&gt;"TBA",EN$2/114,0),SUMIFS('HOURS&amp;CYCLES INPUT'!$F$2:$F$9999,'HOURS&amp;CYCLES INPUT'!$C$2:$C$9999,'QUALIFIED EFH'!$C120,'HOURS&amp;CYCLES INPUT'!$D$2:$D$9999,'QUALIFIED EFH'!EN$4,'HOURS&amp;CYCLES INPUT'!$E$2:$E$9999,'QUALIFIED EFH'!EN$5))</f>
        <v>0</v>
      </c>
      <c r="EO120" s="476">
        <f>IF(EO$2&lt;&gt;"",IF($C120&lt;&gt;"TBA",EO$2/114,0),SUMIFS('HOURS&amp;CYCLES INPUT'!$F$2:$F$9999,'HOURS&amp;CYCLES INPUT'!$C$2:$C$9999,'QUALIFIED EFH'!$C120,'HOURS&amp;CYCLES INPUT'!$D$2:$D$9999,'QUALIFIED EFH'!EO$4,'HOURS&amp;CYCLES INPUT'!$E$2:$E$9999,'QUALIFIED EFH'!EO$5))</f>
        <v>0</v>
      </c>
      <c r="EP120" s="476">
        <f>IF(EP$2&lt;&gt;"",IF($C120&lt;&gt;"TBA",EP$2/114,0),SUMIFS('HOURS&amp;CYCLES INPUT'!$F$2:$F$9999,'HOURS&amp;CYCLES INPUT'!$C$2:$C$9999,'QUALIFIED EFH'!$C120,'HOURS&amp;CYCLES INPUT'!$D$2:$D$9999,'QUALIFIED EFH'!EP$4,'HOURS&amp;CYCLES INPUT'!$E$2:$E$9999,'QUALIFIED EFH'!EP$5))</f>
        <v>0</v>
      </c>
      <c r="EQ120" s="476">
        <f>IF(EQ$2&lt;&gt;"",IF($C120&lt;&gt;"TBA",EQ$2/114,0),SUMIFS('HOURS&amp;CYCLES INPUT'!$F$2:$F$9999,'HOURS&amp;CYCLES INPUT'!$C$2:$C$9999,'QUALIFIED EFH'!$C120,'HOURS&amp;CYCLES INPUT'!$D$2:$D$9999,'QUALIFIED EFH'!EQ$4,'HOURS&amp;CYCLES INPUT'!$E$2:$E$9999,'QUALIFIED EFH'!EQ$5))</f>
        <v>0</v>
      </c>
      <c r="ER120" s="476">
        <f>IF(ER$2&lt;&gt;"",IF($C120&lt;&gt;"TBA",ER$2/114,0),SUMIFS('HOURS&amp;CYCLES INPUT'!$F$2:$F$9999,'HOURS&amp;CYCLES INPUT'!$C$2:$C$9999,'QUALIFIED EFH'!$C120,'HOURS&amp;CYCLES INPUT'!$D$2:$D$9999,'QUALIFIED EFH'!ER$4,'HOURS&amp;CYCLES INPUT'!$E$2:$E$9999,'QUALIFIED EFH'!ER$5))</f>
        <v>0</v>
      </c>
      <c r="ES120" s="476">
        <f>IF(ES$2&lt;&gt;"",IF($C120&lt;&gt;"TBA",ES$2/114,0),SUMIFS('HOURS&amp;CYCLES INPUT'!$F$2:$F$9999,'HOURS&amp;CYCLES INPUT'!$C$2:$C$9999,'QUALIFIED EFH'!$C120,'HOURS&amp;CYCLES INPUT'!$D$2:$D$9999,'QUALIFIED EFH'!ES$4,'HOURS&amp;CYCLES INPUT'!$E$2:$E$9999,'QUALIFIED EFH'!ES$5))</f>
        <v>0</v>
      </c>
      <c r="ET120" s="476">
        <f>IF(ET$2&lt;&gt;"",IF($C120&lt;&gt;"TBA",ET$2/114,0),SUMIFS('HOURS&amp;CYCLES INPUT'!$F$2:$F$9999,'HOURS&amp;CYCLES INPUT'!$C$2:$C$9999,'QUALIFIED EFH'!$C120,'HOURS&amp;CYCLES INPUT'!$D$2:$D$9999,'QUALIFIED EFH'!ET$4,'HOURS&amp;CYCLES INPUT'!$E$2:$E$9999,'QUALIFIED EFH'!ET$5))</f>
        <v>0</v>
      </c>
      <c r="EU120" s="476">
        <f>IF(EU$2&lt;&gt;"",IF($C120&lt;&gt;"TBA",EU$2/114,0),SUMIFS('HOURS&amp;CYCLES INPUT'!$F$2:$F$9999,'HOURS&amp;CYCLES INPUT'!$C$2:$C$9999,'QUALIFIED EFH'!$C120,'HOURS&amp;CYCLES INPUT'!$D$2:$D$9999,'QUALIFIED EFH'!EU$4,'HOURS&amp;CYCLES INPUT'!$E$2:$E$9999,'QUALIFIED EFH'!EU$5))</f>
        <v>0</v>
      </c>
      <c r="EV120" s="476">
        <f>IF(EV$2&lt;&gt;"",IF($C120&lt;&gt;"TBA",EV$2/114,0),SUMIFS('HOURS&amp;CYCLES INPUT'!$F$2:$F$9999,'HOURS&amp;CYCLES INPUT'!$C$2:$C$9999,'QUALIFIED EFH'!$C120,'HOURS&amp;CYCLES INPUT'!$D$2:$D$9999,'QUALIFIED EFH'!EV$4,'HOURS&amp;CYCLES INPUT'!$E$2:$E$9999,'QUALIFIED EFH'!EV$5))</f>
        <v>0</v>
      </c>
      <c r="EW120" s="476">
        <f>IF(EW$2&lt;&gt;"",IF($C120&lt;&gt;"TBA",EW$2/114,0),SUMIFS('HOURS&amp;CYCLES INPUT'!$F$2:$F$9999,'HOURS&amp;CYCLES INPUT'!$C$2:$C$9999,'QUALIFIED EFH'!$C120,'HOURS&amp;CYCLES INPUT'!$D$2:$D$9999,'QUALIFIED EFH'!EW$4,'HOURS&amp;CYCLES INPUT'!$E$2:$E$9999,'QUALIFIED EFH'!EW$5))</f>
        <v>0</v>
      </c>
      <c r="EX120" s="476">
        <f>IF(EX$2&lt;&gt;"",IF($C120&lt;&gt;"TBA",EX$2/114,0),SUMIFS('HOURS&amp;CYCLES INPUT'!$F$2:$F$9999,'HOURS&amp;CYCLES INPUT'!$C$2:$C$9999,'QUALIFIED EFH'!$C120,'HOURS&amp;CYCLES INPUT'!$D$2:$D$9999,'QUALIFIED EFH'!EX$4,'HOURS&amp;CYCLES INPUT'!$E$2:$E$9999,'QUALIFIED EFH'!EX$5))</f>
        <v>0</v>
      </c>
      <c r="EY120" s="476">
        <f>IF(EY$2&lt;&gt;"",IF($C120&lt;&gt;"TBA",EY$2/114,0),SUMIFS('HOURS&amp;CYCLES INPUT'!$F$2:$F$9999,'HOURS&amp;CYCLES INPUT'!$C$2:$C$9999,'QUALIFIED EFH'!$C120,'HOURS&amp;CYCLES INPUT'!$D$2:$D$9999,'QUALIFIED EFH'!EY$4,'HOURS&amp;CYCLES INPUT'!$E$2:$E$9999,'QUALIFIED EFH'!EY$5))</f>
        <v>0</v>
      </c>
      <c r="EZ120" s="476">
        <f>IF(EZ$2&lt;&gt;"",IF($C120&lt;&gt;"TBA",EZ$2/114,0),SUMIFS('HOURS&amp;CYCLES INPUT'!$F$2:$F$9999,'HOURS&amp;CYCLES INPUT'!$C$2:$C$9999,'QUALIFIED EFH'!$C120,'HOURS&amp;CYCLES INPUT'!$D$2:$D$9999,'QUALIFIED EFH'!EZ$4,'HOURS&amp;CYCLES INPUT'!$E$2:$E$9999,'QUALIFIED EFH'!EZ$5))</f>
        <v>0</v>
      </c>
      <c r="FA120" s="476">
        <f>IF(FA$2&lt;&gt;"",IF($C120&lt;&gt;"TBA",FA$2/114,0),SUMIFS('HOURS&amp;CYCLES INPUT'!$F$2:$F$9999,'HOURS&amp;CYCLES INPUT'!$C$2:$C$9999,'QUALIFIED EFH'!$C120,'HOURS&amp;CYCLES INPUT'!$D$2:$D$9999,'QUALIFIED EFH'!FA$4,'HOURS&amp;CYCLES INPUT'!$E$2:$E$9999,'QUALIFIED EFH'!FA$5))</f>
        <v>0</v>
      </c>
      <c r="FB120" s="476">
        <f>IF(FB$2&lt;&gt;"",IF($C120&lt;&gt;"TBA",FB$2/114,0),SUMIFS('HOURS&amp;CYCLES INPUT'!$F$2:$F$9999,'HOURS&amp;CYCLES INPUT'!$C$2:$C$9999,'QUALIFIED EFH'!$C120,'HOURS&amp;CYCLES INPUT'!$D$2:$D$9999,'QUALIFIED EFH'!FB$4,'HOURS&amp;CYCLES INPUT'!$E$2:$E$9999,'QUALIFIED EFH'!FB$5))</f>
        <v>0</v>
      </c>
      <c r="FC120" s="476">
        <f>IF(FC$2&lt;&gt;"",IF($C120&lt;&gt;"TBA",FC$2/114,0),SUMIFS('HOURS&amp;CYCLES INPUT'!$F$2:$F$9999,'HOURS&amp;CYCLES INPUT'!$C$2:$C$9999,'QUALIFIED EFH'!$C120,'HOURS&amp;CYCLES INPUT'!$D$2:$D$9999,'QUALIFIED EFH'!FC$4,'HOURS&amp;CYCLES INPUT'!$E$2:$E$9999,'QUALIFIED EFH'!FC$5))</f>
        <v>0</v>
      </c>
      <c r="FD120" s="476">
        <f>IF(FD$2&lt;&gt;"",IF($C120&lt;&gt;"TBA",FD$2/114,0),SUMIFS('HOURS&amp;CYCLES INPUT'!$F$2:$F$9999,'HOURS&amp;CYCLES INPUT'!$C$2:$C$9999,'QUALIFIED EFH'!$C120,'HOURS&amp;CYCLES INPUT'!$D$2:$D$9999,'QUALIFIED EFH'!FD$4,'HOURS&amp;CYCLES INPUT'!$E$2:$E$9999,'QUALIFIED EFH'!FD$5))</f>
        <v>0</v>
      </c>
      <c r="FE120" s="476">
        <f>IF(FE$2&lt;&gt;"",IF($C120&lt;&gt;"TBA",FE$2/114,0),SUMIFS('HOURS&amp;CYCLES INPUT'!$F$2:$F$9999,'HOURS&amp;CYCLES INPUT'!$C$2:$C$9999,'QUALIFIED EFH'!$C120,'HOURS&amp;CYCLES INPUT'!$D$2:$D$9999,'QUALIFIED EFH'!FE$4,'HOURS&amp;CYCLES INPUT'!$E$2:$E$9999,'QUALIFIED EFH'!FE$5))</f>
        <v>0</v>
      </c>
      <c r="FF120" s="476">
        <f>IF(FF$2&lt;&gt;"",IF($C120&lt;&gt;"TBA",FF$2/114,0),SUMIFS('HOURS&amp;CYCLES INPUT'!$F$2:$F$9999,'HOURS&amp;CYCLES INPUT'!$C$2:$C$9999,'QUALIFIED EFH'!$C120,'HOURS&amp;CYCLES INPUT'!$D$2:$D$9999,'QUALIFIED EFH'!FF$4,'HOURS&amp;CYCLES INPUT'!$E$2:$E$9999,'QUALIFIED EFH'!FF$5))</f>
        <v>0</v>
      </c>
      <c r="FG120" s="476">
        <f>IF(FG$2&lt;&gt;"",IF($C120&lt;&gt;"TBA",FG$2/114,0),SUMIFS('HOURS&amp;CYCLES INPUT'!$F$2:$F$9999,'HOURS&amp;CYCLES INPUT'!$C$2:$C$9999,'QUALIFIED EFH'!$C120,'HOURS&amp;CYCLES INPUT'!$D$2:$D$9999,'QUALIFIED EFH'!FG$4,'HOURS&amp;CYCLES INPUT'!$E$2:$E$9999,'QUALIFIED EFH'!FG$5))</f>
        <v>0</v>
      </c>
      <c r="FH120" s="476">
        <f>IF(FH$2&lt;&gt;"",IF($C120&lt;&gt;"TBA",FH$2/114,0),SUMIFS('HOURS&amp;CYCLES INPUT'!$F$2:$F$9999,'HOURS&amp;CYCLES INPUT'!$C$2:$C$9999,'QUALIFIED EFH'!$C120,'HOURS&amp;CYCLES INPUT'!$D$2:$D$9999,'QUALIFIED EFH'!FH$4,'HOURS&amp;CYCLES INPUT'!$E$2:$E$9999,'QUALIFIED EFH'!FH$5))</f>
        <v>0</v>
      </c>
      <c r="FI120" s="476">
        <f>IF(FI$2&lt;&gt;"",IF($C120&lt;&gt;"TBA",FI$2/114,0),SUMIFS('HOURS&amp;CYCLES INPUT'!$F$2:$F$9999,'HOURS&amp;CYCLES INPUT'!$C$2:$C$9999,'QUALIFIED EFH'!$C120,'HOURS&amp;CYCLES INPUT'!$D$2:$D$9999,'QUALIFIED EFH'!FI$4,'HOURS&amp;CYCLES INPUT'!$E$2:$E$9999,'QUALIFIED EFH'!FI$5))</f>
        <v>0</v>
      </c>
      <c r="FJ120" s="476">
        <f>IF(FJ$2&lt;&gt;"",IF($C120&lt;&gt;"TBA",FJ$2/114,0),SUMIFS('HOURS&amp;CYCLES INPUT'!$F$2:$F$9999,'HOURS&amp;CYCLES INPUT'!$C$2:$C$9999,'QUALIFIED EFH'!$C120,'HOURS&amp;CYCLES INPUT'!$D$2:$D$9999,'QUALIFIED EFH'!FJ$4,'HOURS&amp;CYCLES INPUT'!$E$2:$E$9999,'QUALIFIED EFH'!FJ$5))</f>
        <v>0</v>
      </c>
      <c r="FK120" s="476">
        <f>IF(FK$2&lt;&gt;"",IF($C120&lt;&gt;"TBA",FK$2/114,0),SUMIFS('HOURS&amp;CYCLES INPUT'!$F$2:$F$9999,'HOURS&amp;CYCLES INPUT'!$C$2:$C$9999,'QUALIFIED EFH'!$C120,'HOURS&amp;CYCLES INPUT'!$D$2:$D$9999,'QUALIFIED EFH'!FK$4,'HOURS&amp;CYCLES INPUT'!$E$2:$E$9999,'QUALIFIED EFH'!FK$5))</f>
        <v>0</v>
      </c>
      <c r="FL120" s="476">
        <f>IF(FL$2&lt;&gt;"",IF($C120&lt;&gt;"TBA",FL$2/114,0),SUMIFS('HOURS&amp;CYCLES INPUT'!$F$2:$F$9999,'HOURS&amp;CYCLES INPUT'!$C$2:$C$9999,'QUALIFIED EFH'!$C120,'HOURS&amp;CYCLES INPUT'!$D$2:$D$9999,'QUALIFIED EFH'!FL$4,'HOURS&amp;CYCLES INPUT'!$E$2:$E$9999,'QUALIFIED EFH'!FL$5))</f>
        <v>0</v>
      </c>
      <c r="FM120" s="476">
        <f>IF(FM$2&lt;&gt;"",IF($C120&lt;&gt;"TBA",FM$2/114,0),SUMIFS('HOURS&amp;CYCLES INPUT'!$F$2:$F$9999,'HOURS&amp;CYCLES INPUT'!$C$2:$C$9999,'QUALIFIED EFH'!$C120,'HOURS&amp;CYCLES INPUT'!$D$2:$D$9999,'QUALIFIED EFH'!FM$4,'HOURS&amp;CYCLES INPUT'!$E$2:$E$9999,'QUALIFIED EFH'!FM$5))</f>
        <v>0</v>
      </c>
      <c r="FN120" s="476">
        <f>IF(FN$2&lt;&gt;"",IF($C120&lt;&gt;"TBA",FN$2/114,0),SUMIFS('HOURS&amp;CYCLES INPUT'!$F$2:$F$9999,'HOURS&amp;CYCLES INPUT'!$C$2:$C$9999,'QUALIFIED EFH'!$C120,'HOURS&amp;CYCLES INPUT'!$D$2:$D$9999,'QUALIFIED EFH'!FN$4,'HOURS&amp;CYCLES INPUT'!$E$2:$E$9999,'QUALIFIED EFH'!FN$5))</f>
        <v>0</v>
      </c>
      <c r="FO120" s="476">
        <f>IF(FO$2&lt;&gt;"",IF($C120&lt;&gt;"TBA",FO$2/114,0),SUMIFS('HOURS&amp;CYCLES INPUT'!$F$2:$F$9999,'HOURS&amp;CYCLES INPUT'!$C$2:$C$9999,'QUALIFIED EFH'!$C120,'HOURS&amp;CYCLES INPUT'!$D$2:$D$9999,'QUALIFIED EFH'!FO$4,'HOURS&amp;CYCLES INPUT'!$E$2:$E$9999,'QUALIFIED EFH'!FO$5))</f>
        <v>0</v>
      </c>
      <c r="FP120" s="476">
        <f>IF(FP$2&lt;&gt;"",IF($C120&lt;&gt;"TBA",FP$2/114,0),SUMIFS('HOURS&amp;CYCLES INPUT'!$F$2:$F$9999,'HOURS&amp;CYCLES INPUT'!$C$2:$C$9999,'QUALIFIED EFH'!$C120,'HOURS&amp;CYCLES INPUT'!$D$2:$D$9999,'QUALIFIED EFH'!FP$4,'HOURS&amp;CYCLES INPUT'!$E$2:$E$9999,'QUALIFIED EFH'!FP$5))</f>
        <v>0</v>
      </c>
      <c r="FQ120" s="476">
        <f>IF(FQ$2&lt;&gt;"",IF($C120&lt;&gt;"TBA",FQ$2/114,0),SUMIFS('HOURS&amp;CYCLES INPUT'!$F$2:$F$9999,'HOURS&amp;CYCLES INPUT'!$C$2:$C$9999,'QUALIFIED EFH'!$C120,'HOURS&amp;CYCLES INPUT'!$D$2:$D$9999,'QUALIFIED EFH'!FQ$4,'HOURS&amp;CYCLES INPUT'!$E$2:$E$9999,'QUALIFIED EFH'!FQ$5))</f>
        <v>0</v>
      </c>
      <c r="FR120" s="476">
        <f>IF(FR$2&lt;&gt;"",IF($C120&lt;&gt;"TBA",FR$2/114,0),SUMIFS('HOURS&amp;CYCLES INPUT'!$F$2:$F$9999,'HOURS&amp;CYCLES INPUT'!$C$2:$C$9999,'QUALIFIED EFH'!$C120,'HOURS&amp;CYCLES INPUT'!$D$2:$D$9999,'QUALIFIED EFH'!FR$4,'HOURS&amp;CYCLES INPUT'!$E$2:$E$9999,'QUALIFIED EFH'!FR$5))</f>
        <v>0</v>
      </c>
      <c r="FS120" s="476">
        <f>IF(FS$2&lt;&gt;"",IF($C120&lt;&gt;"TBA",FS$2/114,0),SUMIFS('HOURS&amp;CYCLES INPUT'!$F$2:$F$9999,'HOURS&amp;CYCLES INPUT'!$C$2:$C$9999,'QUALIFIED EFH'!$C120,'HOURS&amp;CYCLES INPUT'!$D$2:$D$9999,'QUALIFIED EFH'!FS$4,'HOURS&amp;CYCLES INPUT'!$E$2:$E$9999,'QUALIFIED EFH'!FS$5))</f>
        <v>0</v>
      </c>
      <c r="FT120" s="476">
        <f>IF(FT$2&lt;&gt;"",IF($C120&lt;&gt;"TBA",FT$2/114,0),SUMIFS('HOURS&amp;CYCLES INPUT'!$F$2:$F$9999,'HOURS&amp;CYCLES INPUT'!$C$2:$C$9999,'QUALIFIED EFH'!$C120,'HOURS&amp;CYCLES INPUT'!$D$2:$D$9999,'QUALIFIED EFH'!FT$4,'HOURS&amp;CYCLES INPUT'!$E$2:$E$9999,'QUALIFIED EFH'!FT$5))</f>
        <v>0</v>
      </c>
      <c r="FU120" s="476">
        <f>IF(FU$2&lt;&gt;"",IF($C120&lt;&gt;"TBA",FU$2/114,0),SUMIFS('HOURS&amp;CYCLES INPUT'!$F$2:$F$9999,'HOURS&amp;CYCLES INPUT'!$C$2:$C$9999,'QUALIFIED EFH'!$C120,'HOURS&amp;CYCLES INPUT'!$D$2:$D$9999,'QUALIFIED EFH'!FU$4,'HOURS&amp;CYCLES INPUT'!$E$2:$E$9999,'QUALIFIED EFH'!FU$5))</f>
        <v>0</v>
      </c>
      <c r="FV120" s="476">
        <f>IF(FV$2&lt;&gt;"",IF($C120&lt;&gt;"TBA",FV$2/114,0),SUMIFS('HOURS&amp;CYCLES INPUT'!$F$2:$F$9999,'HOURS&amp;CYCLES INPUT'!$C$2:$C$9999,'QUALIFIED EFH'!$C120,'HOURS&amp;CYCLES INPUT'!$D$2:$D$9999,'QUALIFIED EFH'!FV$4,'HOURS&amp;CYCLES INPUT'!$E$2:$E$9999,'QUALIFIED EFH'!FV$5))</f>
        <v>0</v>
      </c>
      <c r="FW120" s="476">
        <f>IF(FW$2&lt;&gt;"",IF($C120&lt;&gt;"TBA",FW$2/114,0),SUMIFS('HOURS&amp;CYCLES INPUT'!$F$2:$F$9999,'HOURS&amp;CYCLES INPUT'!$C$2:$C$9999,'QUALIFIED EFH'!$C120,'HOURS&amp;CYCLES INPUT'!$D$2:$D$9999,'QUALIFIED EFH'!FW$4,'HOURS&amp;CYCLES INPUT'!$E$2:$E$9999,'QUALIFIED EFH'!FW$5))</f>
        <v>0</v>
      </c>
      <c r="FX120" s="476">
        <f>IF(FX$2&lt;&gt;"",IF($C120&lt;&gt;"TBA",FX$2/114,0),SUMIFS('HOURS&amp;CYCLES INPUT'!$F$2:$F$9999,'HOURS&amp;CYCLES INPUT'!$C$2:$C$9999,'QUALIFIED EFH'!$C120,'HOURS&amp;CYCLES INPUT'!$D$2:$D$9999,'QUALIFIED EFH'!FX$4,'HOURS&amp;CYCLES INPUT'!$E$2:$E$9999,'QUALIFIED EFH'!FX$5))</f>
        <v>0</v>
      </c>
      <c r="FY120" s="476">
        <f>IF(FY$2&lt;&gt;"",IF($C120&lt;&gt;"TBA",FY$2/114,0),SUMIFS('HOURS&amp;CYCLES INPUT'!$F$2:$F$9999,'HOURS&amp;CYCLES INPUT'!$C$2:$C$9999,'QUALIFIED EFH'!$C120,'HOURS&amp;CYCLES INPUT'!$D$2:$D$9999,'QUALIFIED EFH'!FY$4,'HOURS&amp;CYCLES INPUT'!$E$2:$E$9999,'QUALIFIED EFH'!FY$5))</f>
        <v>0</v>
      </c>
      <c r="FZ120" s="476">
        <f>IF(FZ$2&lt;&gt;"",IF($C120&lt;&gt;"TBA",FZ$2/114,0),SUMIFS('HOURS&amp;CYCLES INPUT'!$F$2:$F$9999,'HOURS&amp;CYCLES INPUT'!$C$2:$C$9999,'QUALIFIED EFH'!$C120,'HOURS&amp;CYCLES INPUT'!$D$2:$D$9999,'QUALIFIED EFH'!FZ$4,'HOURS&amp;CYCLES INPUT'!$E$2:$E$9999,'QUALIFIED EFH'!FZ$5))</f>
        <v>0</v>
      </c>
      <c r="GA120" s="476">
        <f>IF(GA$2&lt;&gt;"",IF($C120&lt;&gt;"TBA",GA$2/114,0),SUMIFS('HOURS&amp;CYCLES INPUT'!$F$2:$F$9999,'HOURS&amp;CYCLES INPUT'!$C$2:$C$9999,'QUALIFIED EFH'!$C120,'HOURS&amp;CYCLES INPUT'!$D$2:$D$9999,'QUALIFIED EFH'!GA$4,'HOURS&amp;CYCLES INPUT'!$E$2:$E$9999,'QUALIFIED EFH'!GA$5))</f>
        <v>0</v>
      </c>
      <c r="GB120" s="476">
        <f>IF(GB$2&lt;&gt;"",IF($C120&lt;&gt;"TBA",GB$2/114,0),SUMIFS('HOURS&amp;CYCLES INPUT'!$F$2:$F$9999,'HOURS&amp;CYCLES INPUT'!$C$2:$C$9999,'QUALIFIED EFH'!$C120,'HOURS&amp;CYCLES INPUT'!$D$2:$D$9999,'QUALIFIED EFH'!GB$4,'HOURS&amp;CYCLES INPUT'!$E$2:$E$9999,'QUALIFIED EFH'!GB$5))</f>
        <v>0</v>
      </c>
    </row>
    <row r="121" spans="3:184" x14ac:dyDescent="0.35">
      <c r="C121" s="472">
        <f>'QUALIFIED ENGINES'!D154</f>
        <v>91610</v>
      </c>
      <c r="D121" s="476">
        <f>IF(D$2&lt;&gt;"",IF($C121&lt;&gt;"TBA",D$2/114,0),SUMIFS('HOURS&amp;CYCLES INPUT'!$F$2:$F$9999,'HOURS&amp;CYCLES INPUT'!$C$2:$C$9999,'QUALIFIED EFH'!$C121,'HOURS&amp;CYCLES INPUT'!$D$2:$D$9999,'QUALIFIED EFH'!D$4,'HOURS&amp;CYCLES INPUT'!$E$2:$E$9999,'QUALIFIED EFH'!D$5))</f>
        <v>0</v>
      </c>
      <c r="E121" s="476">
        <f>IF(E$2&lt;&gt;"",IF($C121&lt;&gt;"TBA",E$2/114,0),SUMIFS('HOURS&amp;CYCLES INPUT'!$F$2:$F$9999,'HOURS&amp;CYCLES INPUT'!$C$2:$C$9999,'QUALIFIED EFH'!$C121,'HOURS&amp;CYCLES INPUT'!$D$2:$D$9999,'QUALIFIED EFH'!E$4,'HOURS&amp;CYCLES INPUT'!$E$2:$E$9999,'QUALIFIED EFH'!E$5))</f>
        <v>0</v>
      </c>
      <c r="F121" s="476">
        <f>IF(F$2&lt;&gt;"",IF($C121&lt;&gt;"TBA",F$2/114,0),SUMIFS('HOURS&amp;CYCLES INPUT'!$F$2:$F$9999,'HOURS&amp;CYCLES INPUT'!$C$2:$C$9999,'QUALIFIED EFH'!$C121,'HOURS&amp;CYCLES INPUT'!$D$2:$D$9999,'QUALIFIED EFH'!F$4,'HOURS&amp;CYCLES INPUT'!$E$2:$E$9999,'QUALIFIED EFH'!F$5))</f>
        <v>0</v>
      </c>
      <c r="G121" s="476">
        <f>IF(G$2&lt;&gt;"",IF($C121&lt;&gt;"TBA",G$2/114,0),SUMIFS('HOURS&amp;CYCLES INPUT'!$F$2:$F$9999,'HOURS&amp;CYCLES INPUT'!$C$2:$C$9999,'QUALIFIED EFH'!$C121,'HOURS&amp;CYCLES INPUT'!$D$2:$D$9999,'QUALIFIED EFH'!G$4,'HOURS&amp;CYCLES INPUT'!$E$2:$E$9999,'QUALIFIED EFH'!G$5))</f>
        <v>0</v>
      </c>
      <c r="H121" s="476">
        <f>IF(H$2&lt;&gt;"",IF($C121&lt;&gt;"TBA",H$2/114,0),SUMIFS('HOURS&amp;CYCLES INPUT'!$F$2:$F$9999,'HOURS&amp;CYCLES INPUT'!$C$2:$C$9999,'QUALIFIED EFH'!$C121,'HOURS&amp;CYCLES INPUT'!$D$2:$D$9999,'QUALIFIED EFH'!H$4,'HOURS&amp;CYCLES INPUT'!$E$2:$E$9999,'QUALIFIED EFH'!H$5))</f>
        <v>0</v>
      </c>
      <c r="I121" s="476">
        <f>IF(I$2&lt;&gt;"",IF($C121&lt;&gt;"TBA",I$2/114,0),SUMIFS('HOURS&amp;CYCLES INPUT'!$F$2:$F$9999,'HOURS&amp;CYCLES INPUT'!$C$2:$C$9999,'QUALIFIED EFH'!$C121,'HOURS&amp;CYCLES INPUT'!$D$2:$D$9999,'QUALIFIED EFH'!I$4,'HOURS&amp;CYCLES INPUT'!$E$2:$E$9999,'QUALIFIED EFH'!I$5))</f>
        <v>0</v>
      </c>
      <c r="J121" s="476">
        <f>IF(J$2&lt;&gt;"",IF($C121&lt;&gt;"TBA",J$2/114,0),SUMIFS('HOURS&amp;CYCLES INPUT'!$F$2:$F$9999,'HOURS&amp;CYCLES INPUT'!$C$2:$C$9999,'QUALIFIED EFH'!$C121,'HOURS&amp;CYCLES INPUT'!$D$2:$D$9999,'QUALIFIED EFH'!J$4,'HOURS&amp;CYCLES INPUT'!$E$2:$E$9999,'QUALIFIED EFH'!J$5))</f>
        <v>0</v>
      </c>
      <c r="K121" s="476">
        <f>IF(K$2&lt;&gt;"",IF($C121&lt;&gt;"TBA",K$2/114,0),SUMIFS('HOURS&amp;CYCLES INPUT'!$F$2:$F$9999,'HOURS&amp;CYCLES INPUT'!$C$2:$C$9999,'QUALIFIED EFH'!$C121,'HOURS&amp;CYCLES INPUT'!$D$2:$D$9999,'QUALIFIED EFH'!K$4,'HOURS&amp;CYCLES INPUT'!$E$2:$E$9999,'QUALIFIED EFH'!K$5))</f>
        <v>0</v>
      </c>
      <c r="L121" s="476">
        <f>IF(L$2&lt;&gt;"",IF($C121&lt;&gt;"TBA",L$2/114,0),SUMIFS('HOURS&amp;CYCLES INPUT'!$F$2:$F$9999,'HOURS&amp;CYCLES INPUT'!$C$2:$C$9999,'QUALIFIED EFH'!$C121,'HOURS&amp;CYCLES INPUT'!$D$2:$D$9999,'QUALIFIED EFH'!L$4,'HOURS&amp;CYCLES INPUT'!$E$2:$E$9999,'QUALIFIED EFH'!L$5))</f>
        <v>0</v>
      </c>
      <c r="M121" s="476">
        <f>IF(M$2&lt;&gt;"",IF($C121&lt;&gt;"TBA",M$2/114,0),SUMIFS('HOURS&amp;CYCLES INPUT'!$F$2:$F$9999,'HOURS&amp;CYCLES INPUT'!$C$2:$C$9999,'QUALIFIED EFH'!$C121,'HOURS&amp;CYCLES INPUT'!$D$2:$D$9999,'QUALIFIED EFH'!M$4,'HOURS&amp;CYCLES INPUT'!$E$2:$E$9999,'QUALIFIED EFH'!M$5))</f>
        <v>0</v>
      </c>
      <c r="N121" s="476">
        <f>IF(N$2&lt;&gt;"",IF($C121&lt;&gt;"TBA",N$2/114,0),SUMIFS('HOURS&amp;CYCLES INPUT'!$F$2:$F$9999,'HOURS&amp;CYCLES INPUT'!$C$2:$C$9999,'QUALIFIED EFH'!$C121,'HOURS&amp;CYCLES INPUT'!$D$2:$D$9999,'QUALIFIED EFH'!N$4,'HOURS&amp;CYCLES INPUT'!$E$2:$E$9999,'QUALIFIED EFH'!N$5))</f>
        <v>0</v>
      </c>
      <c r="O121" s="476">
        <f>IF(O$2&lt;&gt;"",IF($C121&lt;&gt;"TBA",O$2/114,0),SUMIFS('HOURS&amp;CYCLES INPUT'!$F$2:$F$9999,'HOURS&amp;CYCLES INPUT'!$C$2:$C$9999,'QUALIFIED EFH'!$C121,'HOURS&amp;CYCLES INPUT'!$D$2:$D$9999,'QUALIFIED EFH'!O$4,'HOURS&amp;CYCLES INPUT'!$E$2:$E$9999,'QUALIFIED EFH'!O$5))</f>
        <v>0</v>
      </c>
      <c r="P121" s="476">
        <f>IF(P$2&lt;&gt;"",IF($C121&lt;&gt;"TBA",P$2/114,0),SUMIFS('HOURS&amp;CYCLES INPUT'!$F$2:$F$9999,'HOURS&amp;CYCLES INPUT'!$C$2:$C$9999,'QUALIFIED EFH'!$C121,'HOURS&amp;CYCLES INPUT'!$D$2:$D$9999,'QUALIFIED EFH'!P$4,'HOURS&amp;CYCLES INPUT'!$E$2:$E$9999,'QUALIFIED EFH'!P$5))</f>
        <v>0</v>
      </c>
      <c r="Q121" s="476">
        <f>IF(Q$2&lt;&gt;"",IF($C121&lt;&gt;"TBA",Q$2/114,0),SUMIFS('HOURS&amp;CYCLES INPUT'!$F$2:$F$9999,'HOURS&amp;CYCLES INPUT'!$C$2:$C$9999,'QUALIFIED EFH'!$C121,'HOURS&amp;CYCLES INPUT'!$D$2:$D$9999,'QUALIFIED EFH'!Q$4,'HOURS&amp;CYCLES INPUT'!$E$2:$E$9999,'QUALIFIED EFH'!Q$5))</f>
        <v>0</v>
      </c>
      <c r="R121" s="476">
        <f>IF(R$1&lt;&gt;"",IF($C121&lt;&gt;"TBA",R$1/114,0),SUMIFS('HOURS&amp;CYCLES INPUT'!$F$2:$F$9999,'HOURS&amp;CYCLES INPUT'!$C$2:$C$9999,'QUALIFIED EFH'!$C121,'HOURS&amp;CYCLES INPUT'!$D$2:$D$9999,'QUALIFIED EFH'!R$4,'HOURS&amp;CYCLES INPUT'!$E$2:$E$9999,'QUALIFIED EFH'!R$5))</f>
        <v>0</v>
      </c>
      <c r="S121" s="476">
        <f>IF(S$2&lt;&gt;"",IF($C121&lt;&gt;"TBA",S$2/114,0),SUMIFS('HOURS&amp;CYCLES INPUT'!$F$2:$F$9999,'HOURS&amp;CYCLES INPUT'!$C$2:$C$9999,'QUALIFIED EFH'!$C121,'HOURS&amp;CYCLES INPUT'!$D$2:$D$9999,'QUALIFIED EFH'!S$4,'HOURS&amp;CYCLES INPUT'!$E$2:$E$9999,'QUALIFIED EFH'!S$5))</f>
        <v>0</v>
      </c>
      <c r="T121" s="476">
        <f>IF(T$2&lt;&gt;"",IF($C121&lt;&gt;"TBA",T$2/114,0),SUMIFS('HOURS&amp;CYCLES INPUT'!$F$2:$F$9999,'HOURS&amp;CYCLES INPUT'!$C$2:$C$9999,'QUALIFIED EFH'!$C121,'HOURS&amp;CYCLES INPUT'!$D$2:$D$9999,'QUALIFIED EFH'!T$4,'HOURS&amp;CYCLES INPUT'!$E$2:$E$9999,'QUALIFIED EFH'!T$5))</f>
        <v>0</v>
      </c>
      <c r="U121" s="476">
        <f>IF(U$2&lt;&gt;"",IF($C121&lt;&gt;"TBA",U$2/114,0),SUMIFS('HOURS&amp;CYCLES INPUT'!$F$2:$F$9999,'HOURS&amp;CYCLES INPUT'!$C$2:$C$9999,'QUALIFIED EFH'!$C121,'HOURS&amp;CYCLES INPUT'!$D$2:$D$9999,'QUALIFIED EFH'!U$4,'HOURS&amp;CYCLES INPUT'!$E$2:$E$9999,'QUALIFIED EFH'!U$5))</f>
        <v>0</v>
      </c>
      <c r="V121" s="476">
        <f>IF(V$2&lt;&gt;"",IF($C121&lt;&gt;"TBA",V$2/114,0),SUMIFS('HOURS&amp;CYCLES INPUT'!$F$2:$F$9999,'HOURS&amp;CYCLES INPUT'!$C$2:$C$9999,'QUALIFIED EFH'!$C121,'HOURS&amp;CYCLES INPUT'!$D$2:$D$9999,'QUALIFIED EFH'!V$4,'HOURS&amp;CYCLES INPUT'!$E$2:$E$9999,'QUALIFIED EFH'!V$5))</f>
        <v>0</v>
      </c>
      <c r="W121" s="476">
        <f>IF(W$2&lt;&gt;"",IF($C121&lt;&gt;"TBA",W$2/114,0),SUMIFS('HOURS&amp;CYCLES INPUT'!$F$2:$F$9999,'HOURS&amp;CYCLES INPUT'!$C$2:$C$9999,'QUALIFIED EFH'!$C121,'HOURS&amp;CYCLES INPUT'!$D$2:$D$9999,'QUALIFIED EFH'!W$4,'HOURS&amp;CYCLES INPUT'!$E$2:$E$9999,'QUALIFIED EFH'!W$5))</f>
        <v>0</v>
      </c>
      <c r="X121" s="476">
        <f>IF(X$2&lt;&gt;"",IF($C121&lt;&gt;"TBA",X$2/114,0),SUMIFS('HOURS&amp;CYCLES INPUT'!$F$2:$F$9999,'HOURS&amp;CYCLES INPUT'!$C$2:$C$9999,'QUALIFIED EFH'!$C121,'HOURS&amp;CYCLES INPUT'!$D$2:$D$9999,'QUALIFIED EFH'!X$4,'HOURS&amp;CYCLES INPUT'!$E$2:$E$9999,'QUALIFIED EFH'!X$5))</f>
        <v>0</v>
      </c>
      <c r="Y121" s="476">
        <f>IF(Y$2&lt;&gt;"",IF($C121&lt;&gt;"TBA",Y$2/114,0),SUMIFS('HOURS&amp;CYCLES INPUT'!$F$2:$F$9999,'HOURS&amp;CYCLES INPUT'!$C$2:$C$9999,'QUALIFIED EFH'!$C121,'HOURS&amp;CYCLES INPUT'!$D$2:$D$9999,'QUALIFIED EFH'!Y$4,'HOURS&amp;CYCLES INPUT'!$E$2:$E$9999,'QUALIFIED EFH'!Y$5))</f>
        <v>0</v>
      </c>
      <c r="Z121" s="476">
        <f>IF(Z$2&lt;&gt;"",IF($C121&lt;&gt;"TBA",Z$2/114,0),SUMIFS('HOURS&amp;CYCLES INPUT'!$F$2:$F$9999,'HOURS&amp;CYCLES INPUT'!$C$2:$C$9999,'QUALIFIED EFH'!$C121,'HOURS&amp;CYCLES INPUT'!$D$2:$D$9999,'QUALIFIED EFH'!Z$4,'HOURS&amp;CYCLES INPUT'!$E$2:$E$9999,'QUALIFIED EFH'!Z$5))</f>
        <v>0</v>
      </c>
      <c r="AA121" s="476">
        <f>IF(AA$2&lt;&gt;"",IF($C121&lt;&gt;"TBA",AA$2/114,0),SUMIFS('HOURS&amp;CYCLES INPUT'!$F$2:$F$9999,'HOURS&amp;CYCLES INPUT'!$C$2:$C$9999,'QUALIFIED EFH'!$C121,'HOURS&amp;CYCLES INPUT'!$D$2:$D$9999,'QUALIFIED EFH'!AA$4,'HOURS&amp;CYCLES INPUT'!$E$2:$E$9999,'QUALIFIED EFH'!AA$5))</f>
        <v>0</v>
      </c>
      <c r="AB121" s="476">
        <f>IF(AB$2&lt;&gt;"",IF($C121&lt;&gt;"TBA",AB$2/114,0),SUMIFS('HOURS&amp;CYCLES INPUT'!$F$2:$F$9999,'HOURS&amp;CYCLES INPUT'!$C$2:$C$9999,'QUALIFIED EFH'!$C121,'HOURS&amp;CYCLES INPUT'!$D$2:$D$9999,'QUALIFIED EFH'!AB$4,'HOURS&amp;CYCLES INPUT'!$E$2:$E$9999,'QUALIFIED EFH'!AB$5))</f>
        <v>0</v>
      </c>
      <c r="AC121" s="476">
        <f>IF(AC$2&lt;&gt;"",IF($C121&lt;&gt;"TBA",AC$2/114,0),SUMIFS('HOURS&amp;CYCLES INPUT'!$F$2:$F$9999,'HOURS&amp;CYCLES INPUT'!$C$2:$C$9999,'QUALIFIED EFH'!$C121,'HOURS&amp;CYCLES INPUT'!$D$2:$D$9999,'QUALIFIED EFH'!AC$4,'HOURS&amp;CYCLES INPUT'!$E$2:$E$9999,'QUALIFIED EFH'!AC$5))</f>
        <v>0</v>
      </c>
      <c r="AD121" s="476">
        <f>IF(AD$2&lt;&gt;"",IF($C121&lt;&gt;"TBA",AD$2/114,0),SUMIFS('HOURS&amp;CYCLES INPUT'!$F$2:$F$9999,'HOURS&amp;CYCLES INPUT'!$C$2:$C$9999,'QUALIFIED EFH'!$C121,'HOURS&amp;CYCLES INPUT'!$D$2:$D$9999,'QUALIFIED EFH'!AD$4,'HOURS&amp;CYCLES INPUT'!$E$2:$E$9999,'QUALIFIED EFH'!AD$5))</f>
        <v>0</v>
      </c>
      <c r="AE121" s="476">
        <f>IF(AE$2&lt;&gt;"",IF($C121&lt;&gt;"TBA",AE$2/114,0),SUMIFS('HOURS&amp;CYCLES INPUT'!$F$2:$F$9999,'HOURS&amp;CYCLES INPUT'!$C$2:$C$9999,'QUALIFIED EFH'!$C121,'HOURS&amp;CYCLES INPUT'!$D$2:$D$9999,'QUALIFIED EFH'!AE$4,'HOURS&amp;CYCLES INPUT'!$E$2:$E$9999,'QUALIFIED EFH'!AE$5))</f>
        <v>0</v>
      </c>
      <c r="AF121" s="476">
        <f>IF(AF$2&lt;&gt;"",IF($C121&lt;&gt;"TBA",AF$2/114,0),SUMIFS('HOURS&amp;CYCLES INPUT'!$F$2:$F$9999,'HOURS&amp;CYCLES INPUT'!$C$2:$C$9999,'QUALIFIED EFH'!$C121,'HOURS&amp;CYCLES INPUT'!$D$2:$D$9999,'QUALIFIED EFH'!AF$4,'HOURS&amp;CYCLES INPUT'!$E$2:$E$9999,'QUALIFIED EFH'!AF$5))</f>
        <v>0</v>
      </c>
      <c r="AG121" s="476">
        <f>IF(AG$2&lt;&gt;"",IF($C121&lt;&gt;"TBA",AG$2/114,0),SUMIFS('HOURS&amp;CYCLES INPUT'!$F$2:$F$9999,'HOURS&amp;CYCLES INPUT'!$C$2:$C$9999,'QUALIFIED EFH'!$C121,'HOURS&amp;CYCLES INPUT'!$D$2:$D$9999,'QUALIFIED EFH'!AG$4,'HOURS&amp;CYCLES INPUT'!$E$2:$E$9999,'QUALIFIED EFH'!AG$5))</f>
        <v>0</v>
      </c>
      <c r="AH121" s="476">
        <f>IF(AH$2&lt;&gt;"",IF($C121&lt;&gt;"TBA",AH$2/114,0),SUMIFS('HOURS&amp;CYCLES INPUT'!$F$2:$F$9999,'HOURS&amp;CYCLES INPUT'!$C$2:$C$9999,'QUALIFIED EFH'!$C121,'HOURS&amp;CYCLES INPUT'!$D$2:$D$9999,'QUALIFIED EFH'!AH$4,'HOURS&amp;CYCLES INPUT'!$E$2:$E$9999,'QUALIFIED EFH'!AH$5))</f>
        <v>0</v>
      </c>
      <c r="AI121" s="476">
        <f>IF(AI$2&lt;&gt;"",IF($C121&lt;&gt;"TBA",AI$2/114,0),SUMIFS('HOURS&amp;CYCLES INPUT'!$F$2:$F$9999,'HOURS&amp;CYCLES INPUT'!$C$2:$C$9999,'QUALIFIED EFH'!$C121,'HOURS&amp;CYCLES INPUT'!$D$2:$D$9999,'QUALIFIED EFH'!AI$4,'HOURS&amp;CYCLES INPUT'!$E$2:$E$9999,'QUALIFIED EFH'!AI$5))</f>
        <v>0</v>
      </c>
      <c r="AJ121" s="476">
        <f>IF(AJ$2&lt;&gt;"",IF($C121&lt;&gt;"TBA",AJ$2/114,0),SUMIFS('HOURS&amp;CYCLES INPUT'!$F$2:$F$9999,'HOURS&amp;CYCLES INPUT'!$C$2:$C$9999,'QUALIFIED EFH'!$C121,'HOURS&amp;CYCLES INPUT'!$D$2:$D$9999,'QUALIFIED EFH'!AJ$4,'HOURS&amp;CYCLES INPUT'!$E$2:$E$9999,'QUALIFIED EFH'!AJ$5))</f>
        <v>0</v>
      </c>
      <c r="AK121" s="476">
        <f>IF(AK$2&lt;&gt;"",IF($C121&lt;&gt;"TBA",AK$2/114,0),SUMIFS('HOURS&amp;CYCLES INPUT'!$F$2:$F$9999,'HOURS&amp;CYCLES INPUT'!$C$2:$C$9999,'QUALIFIED EFH'!$C121,'HOURS&amp;CYCLES INPUT'!$D$2:$D$9999,'QUALIFIED EFH'!AK$4,'HOURS&amp;CYCLES INPUT'!$E$2:$E$9999,'QUALIFIED EFH'!AK$5))</f>
        <v>0</v>
      </c>
      <c r="AL121" s="476">
        <f>IF(AL$2&lt;&gt;"",IF($C121&lt;&gt;"TBA",AL$2/114,0),SUMIFS('HOURS&amp;CYCLES INPUT'!$F$2:$F$9999,'HOURS&amp;CYCLES INPUT'!$C$2:$C$9999,'QUALIFIED EFH'!$C121,'HOURS&amp;CYCLES INPUT'!$D$2:$D$9999,'QUALIFIED EFH'!AL$4,'HOURS&amp;CYCLES INPUT'!$E$2:$E$9999,'QUALIFIED EFH'!AL$5))</f>
        <v>0</v>
      </c>
      <c r="AM121" s="476">
        <f>IF(AM$2&lt;&gt;"",IF($C121&lt;&gt;"TBA",AM$2/114,0),SUMIFS('HOURS&amp;CYCLES INPUT'!$F$2:$F$9999,'HOURS&amp;CYCLES INPUT'!$C$2:$C$9999,'QUALIFIED EFH'!$C121,'HOURS&amp;CYCLES INPUT'!$D$2:$D$9999,'QUALIFIED EFH'!AM$4,'HOURS&amp;CYCLES INPUT'!$E$2:$E$9999,'QUALIFIED EFH'!AM$5))</f>
        <v>0</v>
      </c>
      <c r="AN121" s="476">
        <f>IF(AN$2&lt;&gt;"",IF($C121&lt;&gt;"TBA",AN$2/114,0),SUMIFS('HOURS&amp;CYCLES INPUT'!$F$2:$F$9999,'HOURS&amp;CYCLES INPUT'!$C$2:$C$9999,'QUALIFIED EFH'!$C121,'HOURS&amp;CYCLES INPUT'!$D$2:$D$9999,'QUALIFIED EFH'!AN$4,'HOURS&amp;CYCLES INPUT'!$E$2:$E$9999,'QUALIFIED EFH'!AN$5))</f>
        <v>0</v>
      </c>
      <c r="AO121" s="476">
        <f>IF(AO$2&lt;&gt;"",IF($C121&lt;&gt;"TBA",AO$2/114,0),SUMIFS('HOURS&amp;CYCLES INPUT'!$F$2:$F$9999,'HOURS&amp;CYCLES INPUT'!$C$2:$C$9999,'QUALIFIED EFH'!$C121,'HOURS&amp;CYCLES INPUT'!$D$2:$D$9999,'QUALIFIED EFH'!AO$4,'HOURS&amp;CYCLES INPUT'!$E$2:$E$9999,'QUALIFIED EFH'!AO$5))</f>
        <v>0</v>
      </c>
      <c r="AP121" s="476">
        <f>IF(AP$2&lt;&gt;"",IF($C121&lt;&gt;"TBA",AP$2/114,0),SUMIFS('HOURS&amp;CYCLES INPUT'!$F$2:$F$9999,'HOURS&amp;CYCLES INPUT'!$C$2:$C$9999,'QUALIFIED EFH'!$C121,'HOURS&amp;CYCLES INPUT'!$D$2:$D$9999,'QUALIFIED EFH'!AP$4,'HOURS&amp;CYCLES INPUT'!$E$2:$E$9999,'QUALIFIED EFH'!AP$5))</f>
        <v>0</v>
      </c>
      <c r="AQ121" s="476">
        <f>IF(AQ$2&lt;&gt;"",IF($C121&lt;&gt;"TBA",AQ$2/114,0),SUMIFS('HOURS&amp;CYCLES INPUT'!$F$2:$F$9999,'HOURS&amp;CYCLES INPUT'!$C$2:$C$9999,'QUALIFIED EFH'!$C121,'HOURS&amp;CYCLES INPUT'!$D$2:$D$9999,'QUALIFIED EFH'!AQ$4,'HOURS&amp;CYCLES INPUT'!$E$2:$E$9999,'QUALIFIED EFH'!AQ$5))</f>
        <v>0</v>
      </c>
      <c r="AR121" s="476">
        <f>IF(AR$2&lt;&gt;"",IF($C121&lt;&gt;"TBA",AR$2/114,0),SUMIFS('HOURS&amp;CYCLES INPUT'!$F$2:$F$9999,'HOURS&amp;CYCLES INPUT'!$C$2:$C$9999,'QUALIFIED EFH'!$C121,'HOURS&amp;CYCLES INPUT'!$D$2:$D$9999,'QUALIFIED EFH'!AR$4,'HOURS&amp;CYCLES INPUT'!$E$2:$E$9999,'QUALIFIED EFH'!AR$5))</f>
        <v>0</v>
      </c>
      <c r="AS121" s="476">
        <f>IF(AS$2&lt;&gt;"",IF($C121&lt;&gt;"TBA",AS$2/114,0),SUMIFS('HOURS&amp;CYCLES INPUT'!$F$2:$F$9999,'HOURS&amp;CYCLES INPUT'!$C$2:$C$9999,'QUALIFIED EFH'!$C121,'HOURS&amp;CYCLES INPUT'!$D$2:$D$9999,'QUALIFIED EFH'!AS$4,'HOURS&amp;CYCLES INPUT'!$E$2:$E$9999,'QUALIFIED EFH'!AS$5))</f>
        <v>0</v>
      </c>
      <c r="AT121" s="476">
        <f>IF(AT$2&lt;&gt;"",IF($C121&lt;&gt;"TBA",AT$2/114,0),SUMIFS('HOURS&amp;CYCLES INPUT'!$F$2:$F$9999,'HOURS&amp;CYCLES INPUT'!$C$2:$C$9999,'QUALIFIED EFH'!$C121,'HOURS&amp;CYCLES INPUT'!$D$2:$D$9999,'QUALIFIED EFH'!AT$4,'HOURS&amp;CYCLES INPUT'!$E$2:$E$9999,'QUALIFIED EFH'!AT$5))</f>
        <v>0</v>
      </c>
      <c r="AU121" s="476">
        <f>IF(AU$2&lt;&gt;"",IF($C121&lt;&gt;"TBA",AU$2/114,0),SUMIFS('HOURS&amp;CYCLES INPUT'!$F$2:$F$9999,'HOURS&amp;CYCLES INPUT'!$C$2:$C$9999,'QUALIFIED EFH'!$C121,'HOURS&amp;CYCLES INPUT'!$D$2:$D$9999,'QUALIFIED EFH'!AU$4,'HOURS&amp;CYCLES INPUT'!$E$2:$E$9999,'QUALIFIED EFH'!AU$5))</f>
        <v>0</v>
      </c>
      <c r="AV121" s="476">
        <f>IF(AV$2&lt;&gt;"",IF($C121&lt;&gt;"TBA",AV$2/114,0),SUMIFS('HOURS&amp;CYCLES INPUT'!$F$2:$F$9999,'HOURS&amp;CYCLES INPUT'!$C$2:$C$9999,'QUALIFIED EFH'!$C121,'HOURS&amp;CYCLES INPUT'!$D$2:$D$9999,'QUALIFIED EFH'!AV$4,'HOURS&amp;CYCLES INPUT'!$E$2:$E$9999,'QUALIFIED EFH'!AV$5))</f>
        <v>0</v>
      </c>
      <c r="AW121" s="476">
        <f>IF(AW$2&lt;&gt;"",IF($C121&lt;&gt;"TBA",AW$2/114,0),SUMIFS('HOURS&amp;CYCLES INPUT'!$F$2:$F$9999,'HOURS&amp;CYCLES INPUT'!$C$2:$C$9999,'QUALIFIED EFH'!$C121,'HOURS&amp;CYCLES INPUT'!$D$2:$D$9999,'QUALIFIED EFH'!AW$4,'HOURS&amp;CYCLES INPUT'!$E$2:$E$9999,'QUALIFIED EFH'!AW$5))</f>
        <v>0</v>
      </c>
      <c r="AX121" s="476">
        <f>IF(AX$2&lt;&gt;"",IF($C121&lt;&gt;"TBA",AX$2/114,0),SUMIFS('HOURS&amp;CYCLES INPUT'!$F$2:$F$9999,'HOURS&amp;CYCLES INPUT'!$C$2:$C$9999,'QUALIFIED EFH'!$C121,'HOURS&amp;CYCLES INPUT'!$D$2:$D$9999,'QUALIFIED EFH'!AX$4,'HOURS&amp;CYCLES INPUT'!$E$2:$E$9999,'QUALIFIED EFH'!AX$5))</f>
        <v>0</v>
      </c>
      <c r="AY121" s="476">
        <f>IF(AY$2&lt;&gt;"",IF($C121&lt;&gt;"TBA",AY$2/114,0),SUMIFS('HOURS&amp;CYCLES INPUT'!$F$2:$F$9999,'HOURS&amp;CYCLES INPUT'!$C$2:$C$9999,'QUALIFIED EFH'!$C121,'HOURS&amp;CYCLES INPUT'!$D$2:$D$9999,'QUALIFIED EFH'!AY$4,'HOURS&amp;CYCLES INPUT'!$E$2:$E$9999,'QUALIFIED EFH'!AY$5))</f>
        <v>0</v>
      </c>
      <c r="AZ121" s="476">
        <f>IF(AZ$2&lt;&gt;"",IF($C121&lt;&gt;"TBA",AZ$2/114,0),SUMIFS('HOURS&amp;CYCLES INPUT'!$F$2:$F$9999,'HOURS&amp;CYCLES INPUT'!$C$2:$C$9999,'QUALIFIED EFH'!$C121,'HOURS&amp;CYCLES INPUT'!$D$2:$D$9999,'QUALIFIED EFH'!AZ$4,'HOURS&amp;CYCLES INPUT'!$E$2:$E$9999,'QUALIFIED EFH'!AZ$5))</f>
        <v>0</v>
      </c>
      <c r="BA121" s="476">
        <f>IF(BA$2&lt;&gt;"",IF($C121&lt;&gt;"TBA",BA$2/114,0),SUMIFS('HOURS&amp;CYCLES INPUT'!$F$2:$F$9999,'HOURS&amp;CYCLES INPUT'!$C$2:$C$9999,'QUALIFIED EFH'!$C121,'HOURS&amp;CYCLES INPUT'!$D$2:$D$9999,'QUALIFIED EFH'!BA$4,'HOURS&amp;CYCLES INPUT'!$E$2:$E$9999,'QUALIFIED EFH'!BA$5))</f>
        <v>0</v>
      </c>
      <c r="BB121" s="476">
        <f>IF(BB$2&lt;&gt;"",IF($C121&lt;&gt;"TBA",BB$2/114,0),SUMIFS('HOURS&amp;CYCLES INPUT'!$F$2:$F$9999,'HOURS&amp;CYCLES INPUT'!$C$2:$C$9999,'QUALIFIED EFH'!$C121,'HOURS&amp;CYCLES INPUT'!$D$2:$D$9999,'QUALIFIED EFH'!BB$4,'HOURS&amp;CYCLES INPUT'!$E$2:$E$9999,'QUALIFIED EFH'!BB$5))</f>
        <v>0</v>
      </c>
      <c r="BC121" s="476">
        <f>IF(BC$2&lt;&gt;"",IF($C121&lt;&gt;"TBA",BC$2/114,0),SUMIFS('HOURS&amp;CYCLES INPUT'!$F$2:$F$9999,'HOURS&amp;CYCLES INPUT'!$C$2:$C$9999,'QUALIFIED EFH'!$C121,'HOURS&amp;CYCLES INPUT'!$D$2:$D$9999,'QUALIFIED EFH'!BC$4,'HOURS&amp;CYCLES INPUT'!$E$2:$E$9999,'QUALIFIED EFH'!BC$5))</f>
        <v>0</v>
      </c>
      <c r="BD121" s="476">
        <f>IF(BD$2&lt;&gt;"",IF($C121&lt;&gt;"TBA",BD$2/114,0),SUMIFS('HOURS&amp;CYCLES INPUT'!$F$2:$F$9999,'HOURS&amp;CYCLES INPUT'!$C$2:$C$9999,'QUALIFIED EFH'!$C121,'HOURS&amp;CYCLES INPUT'!$D$2:$D$9999,'QUALIFIED EFH'!BD$4,'HOURS&amp;CYCLES INPUT'!$E$2:$E$9999,'QUALIFIED EFH'!BD$5))</f>
        <v>0</v>
      </c>
      <c r="BE121" s="476">
        <f>IF(BE$2&lt;&gt;"",IF($C121&lt;&gt;"TBA",BE$2/114,0),SUMIFS('HOURS&amp;CYCLES INPUT'!$F$2:$F$9999,'HOURS&amp;CYCLES INPUT'!$C$2:$C$9999,'QUALIFIED EFH'!$C121,'HOURS&amp;CYCLES INPUT'!$D$2:$D$9999,'QUALIFIED EFH'!BE$4,'HOURS&amp;CYCLES INPUT'!$E$2:$E$9999,'QUALIFIED EFH'!BE$5))</f>
        <v>0</v>
      </c>
      <c r="BF121" s="476">
        <f>IF(BF$2&lt;&gt;"",IF($C121&lt;&gt;"TBA",BF$2/114,0),SUMIFS('HOURS&amp;CYCLES INPUT'!$F$2:$F$9999,'HOURS&amp;CYCLES INPUT'!$C$2:$C$9999,'QUALIFIED EFH'!$C121,'HOURS&amp;CYCLES INPUT'!$D$2:$D$9999,'QUALIFIED EFH'!BF$4,'HOURS&amp;CYCLES INPUT'!$E$2:$E$9999,'QUALIFIED EFH'!BF$5))</f>
        <v>0</v>
      </c>
      <c r="BG121" s="476">
        <f>IF(BG$2&lt;&gt;"",IF($C121&lt;&gt;"TBA",BG$2/114,0),SUMIFS('HOURS&amp;CYCLES INPUT'!$F$2:$F$9999,'HOURS&amp;CYCLES INPUT'!$C$2:$C$9999,'QUALIFIED EFH'!$C121,'HOURS&amp;CYCLES INPUT'!$D$2:$D$9999,'QUALIFIED EFH'!BG$4,'HOURS&amp;CYCLES INPUT'!$E$2:$E$9999,'QUALIFIED EFH'!BG$5))</f>
        <v>0</v>
      </c>
      <c r="BH121" s="476">
        <f>IF(BH$2&lt;&gt;"",IF($C121&lt;&gt;"TBA",BH$2/114,0),SUMIFS('HOURS&amp;CYCLES INPUT'!$F$2:$F$9999,'HOURS&amp;CYCLES INPUT'!$C$2:$C$9999,'QUALIFIED EFH'!$C121,'HOURS&amp;CYCLES INPUT'!$D$2:$D$9999,'QUALIFIED EFH'!BH$4,'HOURS&amp;CYCLES INPUT'!$E$2:$E$9999,'QUALIFIED EFH'!BH$5))</f>
        <v>0</v>
      </c>
      <c r="BI121" s="476">
        <f>IF(BI$2&lt;&gt;"",IF($C121&lt;&gt;"TBA",BI$2/114,0),SUMIFS('HOURS&amp;CYCLES INPUT'!$F$2:$F$9999,'HOURS&amp;CYCLES INPUT'!$C$2:$C$9999,'QUALIFIED EFH'!$C121,'HOURS&amp;CYCLES INPUT'!$D$2:$D$9999,'QUALIFIED EFH'!BI$4,'HOURS&amp;CYCLES INPUT'!$E$2:$E$9999,'QUALIFIED EFH'!BI$5))</f>
        <v>0</v>
      </c>
      <c r="BJ121" s="476">
        <f>IF(BJ$2&lt;&gt;"",IF($C121&lt;&gt;"TBA",BJ$2/114,0),SUMIFS('HOURS&amp;CYCLES INPUT'!$F$2:$F$9999,'HOURS&amp;CYCLES INPUT'!$C$2:$C$9999,'QUALIFIED EFH'!$C121,'HOURS&amp;CYCLES INPUT'!$D$2:$D$9999,'QUALIFIED EFH'!BJ$4,'HOURS&amp;CYCLES INPUT'!$E$2:$E$9999,'QUALIFIED EFH'!BJ$5))</f>
        <v>0</v>
      </c>
      <c r="BK121" s="476">
        <f>IF(BK$2&lt;&gt;"",IF($C121&lt;&gt;"TBA",BK$2/114,0),SUMIFS('HOURS&amp;CYCLES INPUT'!$F$2:$F$9999,'HOURS&amp;CYCLES INPUT'!$C$2:$C$9999,'QUALIFIED EFH'!$C121,'HOURS&amp;CYCLES INPUT'!$D$2:$D$9999,'QUALIFIED EFH'!BK$4,'HOURS&amp;CYCLES INPUT'!$E$2:$E$9999,'QUALIFIED EFH'!BK$5))</f>
        <v>0</v>
      </c>
      <c r="BL121" s="476">
        <f>IF(BL$2&lt;&gt;"",IF($C121&lt;&gt;"TBA",BL$2/114,0),SUMIFS('HOURS&amp;CYCLES INPUT'!$F$2:$F$9999,'HOURS&amp;CYCLES INPUT'!$C$2:$C$9999,'QUALIFIED EFH'!$C121,'HOURS&amp;CYCLES INPUT'!$D$2:$D$9999,'QUALIFIED EFH'!BL$4,'HOURS&amp;CYCLES INPUT'!$E$2:$E$9999,'QUALIFIED EFH'!BL$5))</f>
        <v>0</v>
      </c>
      <c r="BM121" s="476">
        <f>IF(BM$2&lt;&gt;"",IF($C121&lt;&gt;"TBA",BM$2/114,0),SUMIFS('HOURS&amp;CYCLES INPUT'!$F$2:$F$9999,'HOURS&amp;CYCLES INPUT'!$C$2:$C$9999,'QUALIFIED EFH'!$C121,'HOURS&amp;CYCLES INPUT'!$D$2:$D$9999,'QUALIFIED EFH'!BM$4,'HOURS&amp;CYCLES INPUT'!$E$2:$E$9999,'QUALIFIED EFH'!BM$5))</f>
        <v>0</v>
      </c>
      <c r="BN121" s="476">
        <f>IF(BN$2&lt;&gt;"",IF($C121&lt;&gt;"TBA",BN$2/114,0),SUMIFS('HOURS&amp;CYCLES INPUT'!$F$2:$F$9999,'HOURS&amp;CYCLES INPUT'!$C$2:$C$9999,'QUALIFIED EFH'!$C121,'HOURS&amp;CYCLES INPUT'!$D$2:$D$9999,'QUALIFIED EFH'!BN$4,'HOURS&amp;CYCLES INPUT'!$E$2:$E$9999,'QUALIFIED EFH'!BN$5))</f>
        <v>0</v>
      </c>
      <c r="BO121" s="476">
        <f>IF(BO$2&lt;&gt;"",IF($C121&lt;&gt;"TBA",BO$2/114,0),SUMIFS('HOURS&amp;CYCLES INPUT'!$F$2:$F$9999,'HOURS&amp;CYCLES INPUT'!$C$2:$C$9999,'QUALIFIED EFH'!$C121,'HOURS&amp;CYCLES INPUT'!$D$2:$D$9999,'QUALIFIED EFH'!BO$4,'HOURS&amp;CYCLES INPUT'!$E$2:$E$9999,'QUALIFIED EFH'!BO$5))</f>
        <v>0</v>
      </c>
      <c r="BP121" s="476">
        <f>IF(BP$2&lt;&gt;"",IF($C121&lt;&gt;"TBA",BP$2/114,0),SUMIFS('HOURS&amp;CYCLES INPUT'!$F$2:$F$9999,'HOURS&amp;CYCLES INPUT'!$C$2:$C$9999,'QUALIFIED EFH'!$C121,'HOURS&amp;CYCLES INPUT'!$D$2:$D$9999,'QUALIFIED EFH'!BP$4,'HOURS&amp;CYCLES INPUT'!$E$2:$E$9999,'QUALIFIED EFH'!BP$5))</f>
        <v>0</v>
      </c>
      <c r="BQ121" s="476">
        <f>IF(BQ$2&lt;&gt;"",IF($C121&lt;&gt;"TBA",BQ$2/114,0),SUMIFS('HOURS&amp;CYCLES INPUT'!$F$2:$F$9999,'HOURS&amp;CYCLES INPUT'!$C$2:$C$9999,'QUALIFIED EFH'!$C121,'HOURS&amp;CYCLES INPUT'!$D$2:$D$9999,'QUALIFIED EFH'!BQ$4,'HOURS&amp;CYCLES INPUT'!$E$2:$E$9999,'QUALIFIED EFH'!BQ$5))</f>
        <v>0</v>
      </c>
      <c r="BR121" s="476">
        <f>IF(BR$2&lt;&gt;"",IF($C121&lt;&gt;"TBA",BR$2/114,0),SUMIFS('HOURS&amp;CYCLES INPUT'!$F$2:$F$9999,'HOURS&amp;CYCLES INPUT'!$C$2:$C$9999,'QUALIFIED EFH'!$C121,'HOURS&amp;CYCLES INPUT'!$D$2:$D$9999,'QUALIFIED EFH'!BR$4,'HOURS&amp;CYCLES INPUT'!$E$2:$E$9999,'QUALIFIED EFH'!BR$5))</f>
        <v>0</v>
      </c>
      <c r="BS121" s="476">
        <f>IF(BS$2&lt;&gt;"",IF($C121&lt;&gt;"TBA",BS$2/114,0),SUMIFS('HOURS&amp;CYCLES INPUT'!$F$2:$F$9999,'HOURS&amp;CYCLES INPUT'!$C$2:$C$9999,'QUALIFIED EFH'!$C121,'HOURS&amp;CYCLES INPUT'!$D$2:$D$9999,'QUALIFIED EFH'!BS$4,'HOURS&amp;CYCLES INPUT'!$E$2:$E$9999,'QUALIFIED EFH'!BS$5))</f>
        <v>0</v>
      </c>
      <c r="BT121" s="476">
        <f>IF(BT$2&lt;&gt;"",IF($C121&lt;&gt;"TBA",BT$2/114,0),SUMIFS('HOURS&amp;CYCLES INPUT'!$F$2:$F$9999,'HOURS&amp;CYCLES INPUT'!$C$2:$C$9999,'QUALIFIED EFH'!$C121,'HOURS&amp;CYCLES INPUT'!$D$2:$D$9999,'QUALIFIED EFH'!BT$4,'HOURS&amp;CYCLES INPUT'!$E$2:$E$9999,'QUALIFIED EFH'!BT$5))</f>
        <v>0</v>
      </c>
      <c r="BU121" s="476">
        <f>IF(BU$2&lt;&gt;"",IF($C121&lt;&gt;"TBA",BU$2/114,0),SUMIFS('HOURS&amp;CYCLES INPUT'!$F$2:$F$9999,'HOURS&amp;CYCLES INPUT'!$C$2:$C$9999,'QUALIFIED EFH'!$C121,'HOURS&amp;CYCLES INPUT'!$D$2:$D$9999,'QUALIFIED EFH'!BU$4,'HOURS&amp;CYCLES INPUT'!$E$2:$E$9999,'QUALIFIED EFH'!BU$5))</f>
        <v>0</v>
      </c>
      <c r="BV121" s="476">
        <f>IF(BV$2&lt;&gt;"",IF($C121&lt;&gt;"TBA",BV$2/114,0),SUMIFS('HOURS&amp;CYCLES INPUT'!$F$2:$F$9999,'HOURS&amp;CYCLES INPUT'!$C$2:$C$9999,'QUALIFIED EFH'!$C121,'HOURS&amp;CYCLES INPUT'!$D$2:$D$9999,'QUALIFIED EFH'!BV$4,'HOURS&amp;CYCLES INPUT'!$E$2:$E$9999,'QUALIFIED EFH'!BV$5))</f>
        <v>0</v>
      </c>
      <c r="BW121" s="476">
        <f>IF(BW$2&lt;&gt;"",IF($C121&lt;&gt;"TBA",BW$2/114,0),SUMIFS('HOURS&amp;CYCLES INPUT'!$F$2:$F$9999,'HOURS&amp;CYCLES INPUT'!$C$2:$C$9999,'QUALIFIED EFH'!$C121,'HOURS&amp;CYCLES INPUT'!$D$2:$D$9999,'QUALIFIED EFH'!BW$4,'HOURS&amp;CYCLES INPUT'!$E$2:$E$9999,'QUALIFIED EFH'!BW$5))</f>
        <v>0</v>
      </c>
      <c r="BX121" s="476">
        <f>IF(BX$2&lt;&gt;"",IF($C121&lt;&gt;"TBA",BX$2/114,0),SUMIFS('HOURS&amp;CYCLES INPUT'!$F$2:$F$9999,'HOURS&amp;CYCLES INPUT'!$C$2:$C$9999,'QUALIFIED EFH'!$C121,'HOURS&amp;CYCLES INPUT'!$D$2:$D$9999,'QUALIFIED EFH'!BX$4,'HOURS&amp;CYCLES INPUT'!$E$2:$E$9999,'QUALIFIED EFH'!BX$5))</f>
        <v>0</v>
      </c>
      <c r="BY121" s="476">
        <f>IF(BY$2&lt;&gt;"",IF($C121&lt;&gt;"TBA",BY$2/114,0),SUMIFS('HOURS&amp;CYCLES INPUT'!$F$2:$F$9999,'HOURS&amp;CYCLES INPUT'!$C$2:$C$9999,'QUALIFIED EFH'!$C121,'HOURS&amp;CYCLES INPUT'!$D$2:$D$9999,'QUALIFIED EFH'!BY$4,'HOURS&amp;CYCLES INPUT'!$E$2:$E$9999,'QUALIFIED EFH'!BY$5))</f>
        <v>0</v>
      </c>
      <c r="BZ121" s="476">
        <f>IF(BZ$2&lt;&gt;"",IF($C121&lt;&gt;"TBA",BZ$2/114,0),SUMIFS('HOURS&amp;CYCLES INPUT'!$F$2:$F$9999,'HOURS&amp;CYCLES INPUT'!$C$2:$C$9999,'QUALIFIED EFH'!$C121,'HOURS&amp;CYCLES INPUT'!$D$2:$D$9999,'QUALIFIED EFH'!BZ$4,'HOURS&amp;CYCLES INPUT'!$E$2:$E$9999,'QUALIFIED EFH'!BZ$5))</f>
        <v>0</v>
      </c>
      <c r="CA121" s="476">
        <f>IF(CA$2&lt;&gt;"",IF($C121&lt;&gt;"TBA",CA$2/114,0),SUMIFS('HOURS&amp;CYCLES INPUT'!$F$2:$F$9999,'HOURS&amp;CYCLES INPUT'!$C$2:$C$9999,'QUALIFIED EFH'!$C121,'HOURS&amp;CYCLES INPUT'!$D$2:$D$9999,'QUALIFIED EFH'!CA$4,'HOURS&amp;CYCLES INPUT'!$E$2:$E$9999,'QUALIFIED EFH'!CA$5))</f>
        <v>0</v>
      </c>
      <c r="CB121" s="476">
        <f>IF(CB$2&lt;&gt;"",IF($C121&lt;&gt;"TBA",CB$2/114,0),SUMIFS('HOURS&amp;CYCLES INPUT'!$F$2:$F$9999,'HOURS&amp;CYCLES INPUT'!$C$2:$C$9999,'QUALIFIED EFH'!$C121,'HOURS&amp;CYCLES INPUT'!$D$2:$D$9999,'QUALIFIED EFH'!CB$4,'HOURS&amp;CYCLES INPUT'!$E$2:$E$9999,'QUALIFIED EFH'!CB$5))</f>
        <v>0</v>
      </c>
      <c r="CC121" s="476">
        <f>IF(CC$2&lt;&gt;"",IF($C121&lt;&gt;"TBA",CC$2/114,0),SUMIFS('HOURS&amp;CYCLES INPUT'!$F$2:$F$9999,'HOURS&amp;CYCLES INPUT'!$C$2:$C$9999,'QUALIFIED EFH'!$C121,'HOURS&amp;CYCLES INPUT'!$D$2:$D$9999,'QUALIFIED EFH'!CC$4,'HOURS&amp;CYCLES INPUT'!$E$2:$E$9999,'QUALIFIED EFH'!CC$5))</f>
        <v>0</v>
      </c>
      <c r="CD121" s="476">
        <f>IF(CD$2&lt;&gt;"",IF($C121&lt;&gt;"TBA",CD$2/114,0),SUMIFS('HOURS&amp;CYCLES INPUT'!$F$2:$F$9999,'HOURS&amp;CYCLES INPUT'!$C$2:$C$9999,'QUALIFIED EFH'!$C121,'HOURS&amp;CYCLES INPUT'!$D$2:$D$9999,'QUALIFIED EFH'!CD$4,'HOURS&amp;CYCLES INPUT'!$E$2:$E$9999,'QUALIFIED EFH'!CD$5))</f>
        <v>0</v>
      </c>
      <c r="CE121" s="476">
        <f>IF(CE$2&lt;&gt;"",IF($C121&lt;&gt;"TBA",CE$2/114,0),SUMIFS('HOURS&amp;CYCLES INPUT'!$F$2:$F$9999,'HOURS&amp;CYCLES INPUT'!$C$2:$C$9999,'QUALIFIED EFH'!$C121,'HOURS&amp;CYCLES INPUT'!$D$2:$D$9999,'QUALIFIED EFH'!CE$4,'HOURS&amp;CYCLES INPUT'!$E$2:$E$9999,'QUALIFIED EFH'!CE$5))</f>
        <v>0</v>
      </c>
      <c r="CF121" s="476">
        <f>IF(CF$2&lt;&gt;"",IF($C121&lt;&gt;"TBA",CF$2/114,0),SUMIFS('HOURS&amp;CYCLES INPUT'!$F$2:$F$9999,'HOURS&amp;CYCLES INPUT'!$C$2:$C$9999,'QUALIFIED EFH'!$C121,'HOURS&amp;CYCLES INPUT'!$D$2:$D$9999,'QUALIFIED EFH'!CF$4,'HOURS&amp;CYCLES INPUT'!$E$2:$E$9999,'QUALIFIED EFH'!CF$5))</f>
        <v>0</v>
      </c>
      <c r="CG121" s="476">
        <f>IF(CG$2&lt;&gt;"",IF($C121&lt;&gt;"TBA",CG$2/114,0),SUMIFS('HOURS&amp;CYCLES INPUT'!$F$2:$F$9999,'HOURS&amp;CYCLES INPUT'!$C$2:$C$9999,'QUALIFIED EFH'!$C121,'HOURS&amp;CYCLES INPUT'!$D$2:$D$9999,'QUALIFIED EFH'!CG$4,'HOURS&amp;CYCLES INPUT'!$E$2:$E$9999,'QUALIFIED EFH'!CG$5))</f>
        <v>0</v>
      </c>
      <c r="CH121" s="476">
        <f>IF(CH$2&lt;&gt;"",IF($C121&lt;&gt;"TBA",CH$2/114,0),SUMIFS('HOURS&amp;CYCLES INPUT'!$F$2:$F$9999,'HOURS&amp;CYCLES INPUT'!$C$2:$C$9999,'QUALIFIED EFH'!$C121,'HOURS&amp;CYCLES INPUT'!$D$2:$D$9999,'QUALIFIED EFH'!CH$4,'HOURS&amp;CYCLES INPUT'!$E$2:$E$9999,'QUALIFIED EFH'!CH$5))</f>
        <v>0</v>
      </c>
      <c r="CI121" s="476">
        <f>IF(CI$2&lt;&gt;"",IF($C121&lt;&gt;"TBA",CI$2/114,0),SUMIFS('HOURS&amp;CYCLES INPUT'!$F$2:$F$9999,'HOURS&amp;CYCLES INPUT'!$C$2:$C$9999,'QUALIFIED EFH'!$C121,'HOURS&amp;CYCLES INPUT'!$D$2:$D$9999,'QUALIFIED EFH'!CI$4,'HOURS&amp;CYCLES INPUT'!$E$2:$E$9999,'QUALIFIED EFH'!CI$5))</f>
        <v>0</v>
      </c>
      <c r="CJ121" s="476">
        <f>IF(CJ$2&lt;&gt;"",IF($C121&lt;&gt;"TBA",CJ$2/114,0),SUMIFS('HOURS&amp;CYCLES INPUT'!$F$2:$F$9999,'HOURS&amp;CYCLES INPUT'!$C$2:$C$9999,'QUALIFIED EFH'!$C121,'HOURS&amp;CYCLES INPUT'!$D$2:$D$9999,'QUALIFIED EFH'!CJ$4,'HOURS&amp;CYCLES INPUT'!$E$2:$E$9999,'QUALIFIED EFH'!CJ$5))</f>
        <v>0</v>
      </c>
      <c r="CK121" s="476">
        <f>IF(CK$2&lt;&gt;"",IF($C121&lt;&gt;"TBA",CK$2/114,0),SUMIFS('HOURS&amp;CYCLES INPUT'!$F$2:$F$9999,'HOURS&amp;CYCLES INPUT'!$C$2:$C$9999,'QUALIFIED EFH'!$C121,'HOURS&amp;CYCLES INPUT'!$D$2:$D$9999,'QUALIFIED EFH'!CK$4,'HOURS&amp;CYCLES INPUT'!$E$2:$E$9999,'QUALIFIED EFH'!CK$5))</f>
        <v>0</v>
      </c>
      <c r="CL121" s="476">
        <f>IF(CL$2&lt;&gt;"",IF($C121&lt;&gt;"TBA",CL$2/114,0),SUMIFS('HOURS&amp;CYCLES INPUT'!$F$2:$F$9999,'HOURS&amp;CYCLES INPUT'!$C$2:$C$9999,'QUALIFIED EFH'!$C121,'HOURS&amp;CYCLES INPUT'!$D$2:$D$9999,'QUALIFIED EFH'!CL$4,'HOURS&amp;CYCLES INPUT'!$E$2:$E$9999,'QUALIFIED EFH'!CL$5))</f>
        <v>0</v>
      </c>
      <c r="CM121" s="476">
        <f>IF(CM$2&lt;&gt;"",IF($C121&lt;&gt;"TBA",CM$2/114,0),SUMIFS('HOURS&amp;CYCLES INPUT'!$F$2:$F$9999,'HOURS&amp;CYCLES INPUT'!$C$2:$C$9999,'QUALIFIED EFH'!$C121,'HOURS&amp;CYCLES INPUT'!$D$2:$D$9999,'QUALIFIED EFH'!CM$4,'HOURS&amp;CYCLES INPUT'!$E$2:$E$9999,'QUALIFIED EFH'!CM$5))</f>
        <v>0</v>
      </c>
      <c r="CN121" s="476">
        <f>IF(CN$2&lt;&gt;"",IF($C121&lt;&gt;"TBA",CN$2/114,0),SUMIFS('HOURS&amp;CYCLES INPUT'!$F$2:$F$9999,'HOURS&amp;CYCLES INPUT'!$C$2:$C$9999,'QUALIFIED EFH'!$C121,'HOURS&amp;CYCLES INPUT'!$D$2:$D$9999,'QUALIFIED EFH'!CN$4,'HOURS&amp;CYCLES INPUT'!$E$2:$E$9999,'QUALIFIED EFH'!CN$5))</f>
        <v>0</v>
      </c>
      <c r="CO121" s="476">
        <f>IF(CO$2&lt;&gt;"",IF($C121&lt;&gt;"TBA",CO$2/114,0),SUMIFS('HOURS&amp;CYCLES INPUT'!$F$2:$F$9999,'HOURS&amp;CYCLES INPUT'!$C$2:$C$9999,'QUALIFIED EFH'!$C121,'HOURS&amp;CYCLES INPUT'!$D$2:$D$9999,'QUALIFIED EFH'!CO$4,'HOURS&amp;CYCLES INPUT'!$E$2:$E$9999,'QUALIFIED EFH'!CO$5))</f>
        <v>0</v>
      </c>
      <c r="CP121" s="476">
        <f>IF(CP$2&lt;&gt;"",IF($C121&lt;&gt;"TBA",CP$2/114,0),SUMIFS('HOURS&amp;CYCLES INPUT'!$F$2:$F$9999,'HOURS&amp;CYCLES INPUT'!$C$2:$C$9999,'QUALIFIED EFH'!$C121,'HOURS&amp;CYCLES INPUT'!$D$2:$D$9999,'QUALIFIED EFH'!CP$4,'HOURS&amp;CYCLES INPUT'!$E$2:$E$9999,'QUALIFIED EFH'!CP$5))</f>
        <v>0</v>
      </c>
      <c r="CQ121" s="476">
        <f>IF(CQ$2&lt;&gt;"",IF($C121&lt;&gt;"TBA",CQ$2/114,0),SUMIFS('HOURS&amp;CYCLES INPUT'!$F$2:$F$9999,'HOURS&amp;CYCLES INPUT'!$C$2:$C$9999,'QUALIFIED EFH'!$C121,'HOURS&amp;CYCLES INPUT'!$D$2:$D$9999,'QUALIFIED EFH'!CQ$4,'HOURS&amp;CYCLES INPUT'!$E$2:$E$9999,'QUALIFIED EFH'!CQ$5))</f>
        <v>0</v>
      </c>
      <c r="CR121" s="476">
        <f>IF(CR$2&lt;&gt;"",IF($C121&lt;&gt;"TBA",CR$2/114,0),SUMIFS('HOURS&amp;CYCLES INPUT'!$F$2:$F$9999,'HOURS&amp;CYCLES INPUT'!$C$2:$C$9999,'QUALIFIED EFH'!$C121,'HOURS&amp;CYCLES INPUT'!$D$2:$D$9999,'QUALIFIED EFH'!CR$4,'HOURS&amp;CYCLES INPUT'!$E$2:$E$9999,'QUALIFIED EFH'!CR$5))</f>
        <v>0</v>
      </c>
      <c r="CS121" s="476">
        <f>IF(CS$2&lt;&gt;"",IF($C121&lt;&gt;"TBA",CS$2/114,0),SUMIFS('HOURS&amp;CYCLES INPUT'!$F$2:$F$9999,'HOURS&amp;CYCLES INPUT'!$C$2:$C$9999,'QUALIFIED EFH'!$C121,'HOURS&amp;CYCLES INPUT'!$D$2:$D$9999,'QUALIFIED EFH'!CS$4,'HOURS&amp;CYCLES INPUT'!$E$2:$E$9999,'QUALIFIED EFH'!CS$5))</f>
        <v>0</v>
      </c>
      <c r="CT121" s="476">
        <f>IF(CT$2&lt;&gt;"",IF($C121&lt;&gt;"TBA",CT$2/114,0),SUMIFS('HOURS&amp;CYCLES INPUT'!$F$2:$F$9999,'HOURS&amp;CYCLES INPUT'!$C$2:$C$9999,'QUALIFIED EFH'!$C121,'HOURS&amp;CYCLES INPUT'!$D$2:$D$9999,'QUALIFIED EFH'!CT$4,'HOURS&amp;CYCLES INPUT'!$E$2:$E$9999,'QUALIFIED EFH'!CT$5))</f>
        <v>0</v>
      </c>
      <c r="CU121" s="476">
        <f>IF(CU$2&lt;&gt;"",IF($C121&lt;&gt;"TBA",CU$2/114,0),SUMIFS('HOURS&amp;CYCLES INPUT'!$F$2:$F$9999,'HOURS&amp;CYCLES INPUT'!$C$2:$C$9999,'QUALIFIED EFH'!$C121,'HOURS&amp;CYCLES INPUT'!$D$2:$D$9999,'QUALIFIED EFH'!CU$4,'HOURS&amp;CYCLES INPUT'!$E$2:$E$9999,'QUALIFIED EFH'!CU$5))</f>
        <v>0</v>
      </c>
      <c r="CV121" s="476">
        <f>IF(CV$2&lt;&gt;"",IF($C121&lt;&gt;"TBA",CV$2/114,0),SUMIFS('HOURS&amp;CYCLES INPUT'!$F$2:$F$9999,'HOURS&amp;CYCLES INPUT'!$C$2:$C$9999,'QUALIFIED EFH'!$C121,'HOURS&amp;CYCLES INPUT'!$D$2:$D$9999,'QUALIFIED EFH'!CV$4,'HOURS&amp;CYCLES INPUT'!$E$2:$E$9999,'QUALIFIED EFH'!CV$5))</f>
        <v>0</v>
      </c>
      <c r="CW121" s="476">
        <f>IF(CW$2&lt;&gt;"",IF($C121&lt;&gt;"TBA",CW$2/114,0),SUMIFS('HOURS&amp;CYCLES INPUT'!$F$2:$F$9999,'HOURS&amp;CYCLES INPUT'!$C$2:$C$9999,'QUALIFIED EFH'!$C121,'HOURS&amp;CYCLES INPUT'!$D$2:$D$9999,'QUALIFIED EFH'!CW$4,'HOURS&amp;CYCLES INPUT'!$E$2:$E$9999,'QUALIFIED EFH'!CW$5))</f>
        <v>0</v>
      </c>
      <c r="CX121" s="476">
        <f>IF(CX$2&lt;&gt;"",IF($C121&lt;&gt;"TBA",CX$2/114,0),SUMIFS('HOURS&amp;CYCLES INPUT'!$F$2:$F$9999,'HOURS&amp;CYCLES INPUT'!$C$2:$C$9999,'QUALIFIED EFH'!$C121,'HOURS&amp;CYCLES INPUT'!$D$2:$D$9999,'QUALIFIED EFH'!CX$4,'HOURS&amp;CYCLES INPUT'!$E$2:$E$9999,'QUALIFIED EFH'!CX$5))</f>
        <v>0</v>
      </c>
      <c r="CY121" s="476">
        <f>IF(CY$2&lt;&gt;"",IF($C121&lt;&gt;"TBA",CY$2/114,0),SUMIFS('HOURS&amp;CYCLES INPUT'!$F$2:$F$9999,'HOURS&amp;CYCLES INPUT'!$C$2:$C$9999,'QUALIFIED EFH'!$C121,'HOURS&amp;CYCLES INPUT'!$D$2:$D$9999,'QUALIFIED EFH'!CY$4,'HOURS&amp;CYCLES INPUT'!$E$2:$E$9999,'QUALIFIED EFH'!CY$5))</f>
        <v>0</v>
      </c>
      <c r="CZ121" s="476">
        <f>IF(CZ$2&lt;&gt;"",IF($C121&lt;&gt;"TBA",CZ$2/114,0),SUMIFS('HOURS&amp;CYCLES INPUT'!$F$2:$F$9999,'HOURS&amp;CYCLES INPUT'!$C$2:$C$9999,'QUALIFIED EFH'!$C121,'HOURS&amp;CYCLES INPUT'!$D$2:$D$9999,'QUALIFIED EFH'!CZ$4,'HOURS&amp;CYCLES INPUT'!$E$2:$E$9999,'QUALIFIED EFH'!CZ$5))</f>
        <v>0</v>
      </c>
      <c r="DA121" s="476">
        <f>IF(DA$2&lt;&gt;"",IF($C121&lt;&gt;"TBA",DA$2/114,0),SUMIFS('HOURS&amp;CYCLES INPUT'!$F$2:$F$9999,'HOURS&amp;CYCLES INPUT'!$C$2:$C$9999,'QUALIFIED EFH'!$C121,'HOURS&amp;CYCLES INPUT'!$D$2:$D$9999,'QUALIFIED EFH'!DA$4,'HOURS&amp;CYCLES INPUT'!$E$2:$E$9999,'QUALIFIED EFH'!DA$5))</f>
        <v>0</v>
      </c>
      <c r="DB121" s="476">
        <f>IF(DB$2&lt;&gt;"",IF($C121&lt;&gt;"TBA",DB$2/114,0),SUMIFS('HOURS&amp;CYCLES INPUT'!$F$2:$F$9999,'HOURS&amp;CYCLES INPUT'!$C$2:$C$9999,'QUALIFIED EFH'!$C121,'HOURS&amp;CYCLES INPUT'!$D$2:$D$9999,'QUALIFIED EFH'!DB$4,'HOURS&amp;CYCLES INPUT'!$E$2:$E$9999,'QUALIFIED EFH'!DB$5))</f>
        <v>0</v>
      </c>
      <c r="DC121" s="476">
        <f>IF(DC$2&lt;&gt;"",IF($C121&lt;&gt;"TBA",DC$2/114,0),SUMIFS('HOURS&amp;CYCLES INPUT'!$F$2:$F$9999,'HOURS&amp;CYCLES INPUT'!$C$2:$C$9999,'QUALIFIED EFH'!$C121,'HOURS&amp;CYCLES INPUT'!$D$2:$D$9999,'QUALIFIED EFH'!DC$4,'HOURS&amp;CYCLES INPUT'!$E$2:$E$9999,'QUALIFIED EFH'!DC$5))</f>
        <v>0</v>
      </c>
      <c r="DD121" s="476">
        <f>IF(DD$2&lt;&gt;"",IF($C121&lt;&gt;"TBA",DD$2/114,0),SUMIFS('HOURS&amp;CYCLES INPUT'!$F$2:$F$9999,'HOURS&amp;CYCLES INPUT'!$C$2:$C$9999,'QUALIFIED EFH'!$C121,'HOURS&amp;CYCLES INPUT'!$D$2:$D$9999,'QUALIFIED EFH'!DD$4,'HOURS&amp;CYCLES INPUT'!$E$2:$E$9999,'QUALIFIED EFH'!DD$5))</f>
        <v>0</v>
      </c>
      <c r="DE121" s="476">
        <f>IF(DE$2&lt;&gt;"",IF($C121&lt;&gt;"TBA",DE$2/114,0),SUMIFS('HOURS&amp;CYCLES INPUT'!$F$2:$F$9999,'HOURS&amp;CYCLES INPUT'!$C$2:$C$9999,'QUALIFIED EFH'!$C121,'HOURS&amp;CYCLES INPUT'!$D$2:$D$9999,'QUALIFIED EFH'!DE$4,'HOURS&amp;CYCLES INPUT'!$E$2:$E$9999,'QUALIFIED EFH'!DE$5))</f>
        <v>0</v>
      </c>
      <c r="DF121" s="476">
        <f>IF(DF$2&lt;&gt;"",IF($C121&lt;&gt;"TBA",DF$2/114,0),SUMIFS('HOURS&amp;CYCLES INPUT'!$F$2:$F$9999,'HOURS&amp;CYCLES INPUT'!$C$2:$C$9999,'QUALIFIED EFH'!$C121,'HOURS&amp;CYCLES INPUT'!$D$2:$D$9999,'QUALIFIED EFH'!DF$4,'HOURS&amp;CYCLES INPUT'!$E$2:$E$9999,'QUALIFIED EFH'!DF$5))</f>
        <v>0</v>
      </c>
      <c r="DG121" s="476">
        <f>IF(DG$2&lt;&gt;"",IF($C121&lt;&gt;"TBA",DG$2/114,0),SUMIFS('HOURS&amp;CYCLES INPUT'!$F$2:$F$9999,'HOURS&amp;CYCLES INPUT'!$C$2:$C$9999,'QUALIFIED EFH'!$C121,'HOURS&amp;CYCLES INPUT'!$D$2:$D$9999,'QUALIFIED EFH'!DG$4,'HOURS&amp;CYCLES INPUT'!$E$2:$E$9999,'QUALIFIED EFH'!DG$5))</f>
        <v>0</v>
      </c>
      <c r="DH121" s="476">
        <f>IF(DH$2&lt;&gt;"",IF($C121&lt;&gt;"TBA",DH$2/114,0),SUMIFS('HOURS&amp;CYCLES INPUT'!$F$2:$F$9999,'HOURS&amp;CYCLES INPUT'!$C$2:$C$9999,'QUALIFIED EFH'!$C121,'HOURS&amp;CYCLES INPUT'!$D$2:$D$9999,'QUALIFIED EFH'!DH$4,'HOURS&amp;CYCLES INPUT'!$E$2:$E$9999,'QUALIFIED EFH'!DH$5))</f>
        <v>0</v>
      </c>
      <c r="DI121" s="476">
        <f>IF(DI$2&lt;&gt;"",IF($C121&lt;&gt;"TBA",DI$2/114,0),SUMIFS('HOURS&amp;CYCLES INPUT'!$F$2:$F$9999,'HOURS&amp;CYCLES INPUT'!$C$2:$C$9999,'QUALIFIED EFH'!$C121,'HOURS&amp;CYCLES INPUT'!$D$2:$D$9999,'QUALIFIED EFH'!DI$4,'HOURS&amp;CYCLES INPUT'!$E$2:$E$9999,'QUALIFIED EFH'!DI$5))</f>
        <v>0</v>
      </c>
      <c r="DJ121" s="476">
        <f>IF(DJ$2&lt;&gt;"",IF($C121&lt;&gt;"TBA",DJ$2/114,0),SUMIFS('HOURS&amp;CYCLES INPUT'!$F$2:$F$9999,'HOURS&amp;CYCLES INPUT'!$C$2:$C$9999,'QUALIFIED EFH'!$C121,'HOURS&amp;CYCLES INPUT'!$D$2:$D$9999,'QUALIFIED EFH'!DJ$4,'HOURS&amp;CYCLES INPUT'!$E$2:$E$9999,'QUALIFIED EFH'!DJ$5))</f>
        <v>0</v>
      </c>
      <c r="DK121" s="476">
        <f>IF(DK$2&lt;&gt;"",IF($C121&lt;&gt;"TBA",DK$2/114,0),SUMIFS('HOURS&amp;CYCLES INPUT'!$F$2:$F$9999,'HOURS&amp;CYCLES INPUT'!$C$2:$C$9999,'QUALIFIED EFH'!$C121,'HOURS&amp;CYCLES INPUT'!$D$2:$D$9999,'QUALIFIED EFH'!DK$4,'HOURS&amp;CYCLES INPUT'!$E$2:$E$9999,'QUALIFIED EFH'!DK$5))</f>
        <v>0</v>
      </c>
      <c r="DL121" s="476">
        <f>IF(DL$2&lt;&gt;"",IF($C121&lt;&gt;"TBA",DL$2/114,0),SUMIFS('HOURS&amp;CYCLES INPUT'!$F$2:$F$9999,'HOURS&amp;CYCLES INPUT'!$C$2:$C$9999,'QUALIFIED EFH'!$C121,'HOURS&amp;CYCLES INPUT'!$D$2:$D$9999,'QUALIFIED EFH'!DL$4,'HOURS&amp;CYCLES INPUT'!$E$2:$E$9999,'QUALIFIED EFH'!DL$5))</f>
        <v>0</v>
      </c>
      <c r="DM121" s="476">
        <f>IF(DM$2&lt;&gt;"",IF($C121&lt;&gt;"TBA",DM$2/114,0),SUMIFS('HOURS&amp;CYCLES INPUT'!$F$2:$F$9999,'HOURS&amp;CYCLES INPUT'!$C$2:$C$9999,'QUALIFIED EFH'!$C121,'HOURS&amp;CYCLES INPUT'!$D$2:$D$9999,'QUALIFIED EFH'!DM$4,'HOURS&amp;CYCLES INPUT'!$E$2:$E$9999,'QUALIFIED EFH'!DM$5))</f>
        <v>0</v>
      </c>
      <c r="DN121" s="476">
        <f>IF(DN$2&lt;&gt;"",IF($C121&lt;&gt;"TBA",DN$2/114,0),SUMIFS('HOURS&amp;CYCLES INPUT'!$F$2:$F$9999,'HOURS&amp;CYCLES INPUT'!$C$2:$C$9999,'QUALIFIED EFH'!$C121,'HOURS&amp;CYCLES INPUT'!$D$2:$D$9999,'QUALIFIED EFH'!DN$4,'HOURS&amp;CYCLES INPUT'!$E$2:$E$9999,'QUALIFIED EFH'!DN$5))</f>
        <v>0</v>
      </c>
      <c r="DO121" s="476">
        <f>IF(DO$2&lt;&gt;"",IF($C121&lt;&gt;"TBA",DO$2/114,0),SUMIFS('HOURS&amp;CYCLES INPUT'!$F$2:$F$9999,'HOURS&amp;CYCLES INPUT'!$C$2:$C$9999,'QUALIFIED EFH'!$C121,'HOURS&amp;CYCLES INPUT'!$D$2:$D$9999,'QUALIFIED EFH'!DO$4,'HOURS&amp;CYCLES INPUT'!$E$2:$E$9999,'QUALIFIED EFH'!DO$5))</f>
        <v>0</v>
      </c>
      <c r="DP121" s="476">
        <f>IF(DP$2&lt;&gt;"",IF($C121&lt;&gt;"TBA",DP$2/114,0),SUMIFS('HOURS&amp;CYCLES INPUT'!$F$2:$F$9999,'HOURS&amp;CYCLES INPUT'!$C$2:$C$9999,'QUALIFIED EFH'!$C121,'HOURS&amp;CYCLES INPUT'!$D$2:$D$9999,'QUALIFIED EFH'!DP$4,'HOURS&amp;CYCLES INPUT'!$E$2:$E$9999,'QUALIFIED EFH'!DP$5))</f>
        <v>0</v>
      </c>
      <c r="DQ121" s="476">
        <f>IF(DQ$2&lt;&gt;"",IF($C121&lt;&gt;"TBA",DQ$2/114,0),SUMIFS('HOURS&amp;CYCLES INPUT'!$F$2:$F$9999,'HOURS&amp;CYCLES INPUT'!$C$2:$C$9999,'QUALIFIED EFH'!$C121,'HOURS&amp;CYCLES INPUT'!$D$2:$D$9999,'QUALIFIED EFH'!DQ$4,'HOURS&amp;CYCLES INPUT'!$E$2:$E$9999,'QUALIFIED EFH'!DQ$5))</f>
        <v>0</v>
      </c>
      <c r="DR121" s="476">
        <f>IF(DR$2&lt;&gt;"",IF($C121&lt;&gt;"TBA",DR$2/114,0),SUMIFS('HOURS&amp;CYCLES INPUT'!$F$2:$F$9999,'HOURS&amp;CYCLES INPUT'!$C$2:$C$9999,'QUALIFIED EFH'!$C121,'HOURS&amp;CYCLES INPUT'!$D$2:$D$9999,'QUALIFIED EFH'!DR$4,'HOURS&amp;CYCLES INPUT'!$E$2:$E$9999,'QUALIFIED EFH'!DR$5))</f>
        <v>0</v>
      </c>
      <c r="DS121" s="476">
        <f>IF(DS$2&lt;&gt;"",IF($C121&lt;&gt;"TBA",DS$2/114,0),SUMIFS('HOURS&amp;CYCLES INPUT'!$F$2:$F$9999,'HOURS&amp;CYCLES INPUT'!$C$2:$C$9999,'QUALIFIED EFH'!$C121,'HOURS&amp;CYCLES INPUT'!$D$2:$D$9999,'QUALIFIED EFH'!DS$4,'HOURS&amp;CYCLES INPUT'!$E$2:$E$9999,'QUALIFIED EFH'!DS$5))</f>
        <v>0</v>
      </c>
      <c r="DT121" s="476">
        <f>IF(DT$2&lt;&gt;"",IF($C121&lt;&gt;"TBA",DT$2/114,0),SUMIFS('HOURS&amp;CYCLES INPUT'!$F$2:$F$9999,'HOURS&amp;CYCLES INPUT'!$C$2:$C$9999,'QUALIFIED EFH'!$C121,'HOURS&amp;CYCLES INPUT'!$D$2:$D$9999,'QUALIFIED EFH'!DT$4,'HOURS&amp;CYCLES INPUT'!$E$2:$E$9999,'QUALIFIED EFH'!DT$5))</f>
        <v>0</v>
      </c>
      <c r="DU121" s="476">
        <f>IF(DU$2&lt;&gt;"",IF($C121&lt;&gt;"TBA",DU$2/114,0),SUMIFS('HOURS&amp;CYCLES INPUT'!$F$2:$F$9999,'HOURS&amp;CYCLES INPUT'!$C$2:$C$9999,'QUALIFIED EFH'!$C121,'HOURS&amp;CYCLES INPUT'!$D$2:$D$9999,'QUALIFIED EFH'!DU$4,'HOURS&amp;CYCLES INPUT'!$E$2:$E$9999,'QUALIFIED EFH'!DU$5))</f>
        <v>0</v>
      </c>
      <c r="DV121" s="476">
        <f>IF(DV$2&lt;&gt;"",IF($C121&lt;&gt;"TBA",DV$2/114,0),SUMIFS('HOURS&amp;CYCLES INPUT'!$F$2:$F$9999,'HOURS&amp;CYCLES INPUT'!$C$2:$C$9999,'QUALIFIED EFH'!$C121,'HOURS&amp;CYCLES INPUT'!$D$2:$D$9999,'QUALIFIED EFH'!DV$4,'HOURS&amp;CYCLES INPUT'!$E$2:$E$9999,'QUALIFIED EFH'!DV$5))</f>
        <v>0</v>
      </c>
      <c r="DW121" s="476">
        <f>IF(DW$2&lt;&gt;"",IF($C121&lt;&gt;"TBA",DW$2/114,0),SUMIFS('HOURS&amp;CYCLES INPUT'!$F$2:$F$9999,'HOURS&amp;CYCLES INPUT'!$C$2:$C$9999,'QUALIFIED EFH'!$C121,'HOURS&amp;CYCLES INPUT'!$D$2:$D$9999,'QUALIFIED EFH'!DW$4,'HOURS&amp;CYCLES INPUT'!$E$2:$E$9999,'QUALIFIED EFH'!DW$5))</f>
        <v>0</v>
      </c>
      <c r="DX121" s="476">
        <f>IF(DX$2&lt;&gt;"",IF($C121&lt;&gt;"TBA",DX$2/114,0),SUMIFS('HOURS&amp;CYCLES INPUT'!$F$2:$F$9999,'HOURS&amp;CYCLES INPUT'!$C$2:$C$9999,'QUALIFIED EFH'!$C121,'HOURS&amp;CYCLES INPUT'!$D$2:$D$9999,'QUALIFIED EFH'!DX$4,'HOURS&amp;CYCLES INPUT'!$E$2:$E$9999,'QUALIFIED EFH'!DX$5))</f>
        <v>0</v>
      </c>
      <c r="DY121" s="476">
        <f>IF(DY$2&lt;&gt;"",IF($C121&lt;&gt;"TBA",DY$2/114,0),SUMIFS('HOURS&amp;CYCLES INPUT'!$F$2:$F$9999,'HOURS&amp;CYCLES INPUT'!$C$2:$C$9999,'QUALIFIED EFH'!$C121,'HOURS&amp;CYCLES INPUT'!$D$2:$D$9999,'QUALIFIED EFH'!DY$4,'HOURS&amp;CYCLES INPUT'!$E$2:$E$9999,'QUALIFIED EFH'!DY$5))</f>
        <v>0</v>
      </c>
      <c r="DZ121" s="476">
        <f>IF(DZ$2&lt;&gt;"",IF($C121&lt;&gt;"TBA",DZ$2/114,0),SUMIFS('HOURS&amp;CYCLES INPUT'!$F$2:$F$9999,'HOURS&amp;CYCLES INPUT'!$C$2:$C$9999,'QUALIFIED EFH'!$C121,'HOURS&amp;CYCLES INPUT'!$D$2:$D$9999,'QUALIFIED EFH'!DZ$4,'HOURS&amp;CYCLES INPUT'!$E$2:$E$9999,'QUALIFIED EFH'!DZ$5))</f>
        <v>0</v>
      </c>
      <c r="EA121" s="476">
        <f>IF(EA$2&lt;&gt;"",IF($C121&lt;&gt;"TBA",EA$2/114,0),SUMIFS('HOURS&amp;CYCLES INPUT'!$F$2:$F$9999,'HOURS&amp;CYCLES INPUT'!$C$2:$C$9999,'QUALIFIED EFH'!$C121,'HOURS&amp;CYCLES INPUT'!$D$2:$D$9999,'QUALIFIED EFH'!EA$4,'HOURS&amp;CYCLES INPUT'!$E$2:$E$9999,'QUALIFIED EFH'!EA$5))</f>
        <v>0</v>
      </c>
      <c r="EB121" s="476">
        <f>IF(EB$2&lt;&gt;"",IF($C121&lt;&gt;"TBA",EB$2/114,0),SUMIFS('HOURS&amp;CYCLES INPUT'!$F$2:$F$9999,'HOURS&amp;CYCLES INPUT'!$C$2:$C$9999,'QUALIFIED EFH'!$C121,'HOURS&amp;CYCLES INPUT'!$D$2:$D$9999,'QUALIFIED EFH'!EB$4,'HOURS&amp;CYCLES INPUT'!$E$2:$E$9999,'QUALIFIED EFH'!EB$5))</f>
        <v>0</v>
      </c>
      <c r="EC121" s="476">
        <f>IF(EC$2&lt;&gt;"",IF($C121&lt;&gt;"TBA",EC$2/114,0),SUMIFS('HOURS&amp;CYCLES INPUT'!$F$2:$F$9999,'HOURS&amp;CYCLES INPUT'!$C$2:$C$9999,'QUALIFIED EFH'!$C121,'HOURS&amp;CYCLES INPUT'!$D$2:$D$9999,'QUALIFIED EFH'!EC$4,'HOURS&amp;CYCLES INPUT'!$E$2:$E$9999,'QUALIFIED EFH'!EC$5))</f>
        <v>0</v>
      </c>
      <c r="ED121" s="476">
        <f>IF(ED$2&lt;&gt;"",IF($C121&lt;&gt;"TBA",ED$2/114,0),SUMIFS('HOURS&amp;CYCLES INPUT'!$F$2:$F$9999,'HOURS&amp;CYCLES INPUT'!$C$2:$C$9999,'QUALIFIED EFH'!$C121,'HOURS&amp;CYCLES INPUT'!$D$2:$D$9999,'QUALIFIED EFH'!ED$4,'HOURS&amp;CYCLES INPUT'!$E$2:$E$9999,'QUALIFIED EFH'!ED$5))</f>
        <v>0</v>
      </c>
      <c r="EE121" s="476">
        <f>IF(EE$2&lt;&gt;"",IF($C121&lt;&gt;"TBA",EE$2/114,0),SUMIFS('HOURS&amp;CYCLES INPUT'!$F$2:$F$9999,'HOURS&amp;CYCLES INPUT'!$C$2:$C$9999,'QUALIFIED EFH'!$C121,'HOURS&amp;CYCLES INPUT'!$D$2:$D$9999,'QUALIFIED EFH'!EE$4,'HOURS&amp;CYCLES INPUT'!$E$2:$E$9999,'QUALIFIED EFH'!EE$5))</f>
        <v>0</v>
      </c>
      <c r="EF121" s="476">
        <f>IF(EF$2&lt;&gt;"",IF($C121&lt;&gt;"TBA",EF$2/114,0),SUMIFS('HOURS&amp;CYCLES INPUT'!$F$2:$F$9999,'HOURS&amp;CYCLES INPUT'!$C$2:$C$9999,'QUALIFIED EFH'!$C121,'HOURS&amp;CYCLES INPUT'!$D$2:$D$9999,'QUALIFIED EFH'!EF$4,'HOURS&amp;CYCLES INPUT'!$E$2:$E$9999,'QUALIFIED EFH'!EF$5))</f>
        <v>0</v>
      </c>
      <c r="EG121" s="476">
        <f>IF(EG$2&lt;&gt;"",IF($C121&lt;&gt;"TBA",EG$2/114,0),SUMIFS('HOURS&amp;CYCLES INPUT'!$F$2:$F$9999,'HOURS&amp;CYCLES INPUT'!$C$2:$C$9999,'QUALIFIED EFH'!$C121,'HOURS&amp;CYCLES INPUT'!$D$2:$D$9999,'QUALIFIED EFH'!EG$4,'HOURS&amp;CYCLES INPUT'!$E$2:$E$9999,'QUALIFIED EFH'!EG$5))</f>
        <v>0</v>
      </c>
      <c r="EH121" s="476">
        <f>IF(EH$2&lt;&gt;"",IF($C121&lt;&gt;"TBA",EH$2/114,0),SUMIFS('HOURS&amp;CYCLES INPUT'!$F$2:$F$9999,'HOURS&amp;CYCLES INPUT'!$C$2:$C$9999,'QUALIFIED EFH'!$C121,'HOURS&amp;CYCLES INPUT'!$D$2:$D$9999,'QUALIFIED EFH'!EH$4,'HOURS&amp;CYCLES INPUT'!$E$2:$E$9999,'QUALIFIED EFH'!EH$5))</f>
        <v>0</v>
      </c>
      <c r="EI121" s="476">
        <f>IF(EI$2&lt;&gt;"",IF($C121&lt;&gt;"TBA",EI$2/114,0),SUMIFS('HOURS&amp;CYCLES INPUT'!$F$2:$F$9999,'HOURS&amp;CYCLES INPUT'!$C$2:$C$9999,'QUALIFIED EFH'!$C121,'HOURS&amp;CYCLES INPUT'!$D$2:$D$9999,'QUALIFIED EFH'!EI$4,'HOURS&amp;CYCLES INPUT'!$E$2:$E$9999,'QUALIFIED EFH'!EI$5))</f>
        <v>0</v>
      </c>
      <c r="EJ121" s="476">
        <f>IF(EJ$2&lt;&gt;"",IF($C121&lt;&gt;"TBA",EJ$2/114,0),SUMIFS('HOURS&amp;CYCLES INPUT'!$F$2:$F$9999,'HOURS&amp;CYCLES INPUT'!$C$2:$C$9999,'QUALIFIED EFH'!$C121,'HOURS&amp;CYCLES INPUT'!$D$2:$D$9999,'QUALIFIED EFH'!EJ$4,'HOURS&amp;CYCLES INPUT'!$E$2:$E$9999,'QUALIFIED EFH'!EJ$5))</f>
        <v>0</v>
      </c>
      <c r="EK121" s="476">
        <f>IF(EK$2&lt;&gt;"",IF($C121&lt;&gt;"TBA",EK$2/114,0),SUMIFS('HOURS&amp;CYCLES INPUT'!$F$2:$F$9999,'HOURS&amp;CYCLES INPUT'!$C$2:$C$9999,'QUALIFIED EFH'!$C121,'HOURS&amp;CYCLES INPUT'!$D$2:$D$9999,'QUALIFIED EFH'!EK$4,'HOURS&amp;CYCLES INPUT'!$E$2:$E$9999,'QUALIFIED EFH'!EK$5))</f>
        <v>0</v>
      </c>
      <c r="EL121" s="476">
        <f>IF(EL$2&lt;&gt;"",IF($C121&lt;&gt;"TBA",EL$2/114,0),SUMIFS('HOURS&amp;CYCLES INPUT'!$F$2:$F$9999,'HOURS&amp;CYCLES INPUT'!$C$2:$C$9999,'QUALIFIED EFH'!$C121,'HOURS&amp;CYCLES INPUT'!$D$2:$D$9999,'QUALIFIED EFH'!EL$4,'HOURS&amp;CYCLES INPUT'!$E$2:$E$9999,'QUALIFIED EFH'!EL$5))</f>
        <v>0</v>
      </c>
      <c r="EM121" s="476">
        <f>IF(EM$2&lt;&gt;"",IF($C121&lt;&gt;"TBA",EM$2/114,0),SUMIFS('HOURS&amp;CYCLES INPUT'!$F$2:$F$9999,'HOURS&amp;CYCLES INPUT'!$C$2:$C$9999,'QUALIFIED EFH'!$C121,'HOURS&amp;CYCLES INPUT'!$D$2:$D$9999,'QUALIFIED EFH'!EM$4,'HOURS&amp;CYCLES INPUT'!$E$2:$E$9999,'QUALIFIED EFH'!EM$5))</f>
        <v>0</v>
      </c>
      <c r="EN121" s="476">
        <f>IF(EN$2&lt;&gt;"",IF($C121&lt;&gt;"TBA",EN$2/114,0),SUMIFS('HOURS&amp;CYCLES INPUT'!$F$2:$F$9999,'HOURS&amp;CYCLES INPUT'!$C$2:$C$9999,'QUALIFIED EFH'!$C121,'HOURS&amp;CYCLES INPUT'!$D$2:$D$9999,'QUALIFIED EFH'!EN$4,'HOURS&amp;CYCLES INPUT'!$E$2:$E$9999,'QUALIFIED EFH'!EN$5))</f>
        <v>0</v>
      </c>
      <c r="EO121" s="476">
        <f>IF(EO$2&lt;&gt;"",IF($C121&lt;&gt;"TBA",EO$2/114,0),SUMIFS('HOURS&amp;CYCLES INPUT'!$F$2:$F$9999,'HOURS&amp;CYCLES INPUT'!$C$2:$C$9999,'QUALIFIED EFH'!$C121,'HOURS&amp;CYCLES INPUT'!$D$2:$D$9999,'QUALIFIED EFH'!EO$4,'HOURS&amp;CYCLES INPUT'!$E$2:$E$9999,'QUALIFIED EFH'!EO$5))</f>
        <v>0</v>
      </c>
      <c r="EP121" s="476">
        <f>IF(EP$2&lt;&gt;"",IF($C121&lt;&gt;"TBA",EP$2/114,0),SUMIFS('HOURS&amp;CYCLES INPUT'!$F$2:$F$9999,'HOURS&amp;CYCLES INPUT'!$C$2:$C$9999,'QUALIFIED EFH'!$C121,'HOURS&amp;CYCLES INPUT'!$D$2:$D$9999,'QUALIFIED EFH'!EP$4,'HOURS&amp;CYCLES INPUT'!$E$2:$E$9999,'QUALIFIED EFH'!EP$5))</f>
        <v>0</v>
      </c>
      <c r="EQ121" s="476">
        <f>IF(EQ$2&lt;&gt;"",IF($C121&lt;&gt;"TBA",EQ$2/114,0),SUMIFS('HOURS&amp;CYCLES INPUT'!$F$2:$F$9999,'HOURS&amp;CYCLES INPUT'!$C$2:$C$9999,'QUALIFIED EFH'!$C121,'HOURS&amp;CYCLES INPUT'!$D$2:$D$9999,'QUALIFIED EFH'!EQ$4,'HOURS&amp;CYCLES INPUT'!$E$2:$E$9999,'QUALIFIED EFH'!EQ$5))</f>
        <v>0</v>
      </c>
      <c r="ER121" s="476">
        <f>IF(ER$2&lt;&gt;"",IF($C121&lt;&gt;"TBA",ER$2/114,0),SUMIFS('HOURS&amp;CYCLES INPUT'!$F$2:$F$9999,'HOURS&amp;CYCLES INPUT'!$C$2:$C$9999,'QUALIFIED EFH'!$C121,'HOURS&amp;CYCLES INPUT'!$D$2:$D$9999,'QUALIFIED EFH'!ER$4,'HOURS&amp;CYCLES INPUT'!$E$2:$E$9999,'QUALIFIED EFH'!ER$5))</f>
        <v>0</v>
      </c>
      <c r="ES121" s="476">
        <f>IF(ES$2&lt;&gt;"",IF($C121&lt;&gt;"TBA",ES$2/114,0),SUMIFS('HOURS&amp;CYCLES INPUT'!$F$2:$F$9999,'HOURS&amp;CYCLES INPUT'!$C$2:$C$9999,'QUALIFIED EFH'!$C121,'HOURS&amp;CYCLES INPUT'!$D$2:$D$9999,'QUALIFIED EFH'!ES$4,'HOURS&amp;CYCLES INPUT'!$E$2:$E$9999,'QUALIFIED EFH'!ES$5))</f>
        <v>0</v>
      </c>
      <c r="ET121" s="476">
        <f>IF(ET$2&lt;&gt;"",IF($C121&lt;&gt;"TBA",ET$2/114,0),SUMIFS('HOURS&amp;CYCLES INPUT'!$F$2:$F$9999,'HOURS&amp;CYCLES INPUT'!$C$2:$C$9999,'QUALIFIED EFH'!$C121,'HOURS&amp;CYCLES INPUT'!$D$2:$D$9999,'QUALIFIED EFH'!ET$4,'HOURS&amp;CYCLES INPUT'!$E$2:$E$9999,'QUALIFIED EFH'!ET$5))</f>
        <v>0</v>
      </c>
      <c r="EU121" s="476">
        <f>IF(EU$2&lt;&gt;"",IF($C121&lt;&gt;"TBA",EU$2/114,0),SUMIFS('HOURS&amp;CYCLES INPUT'!$F$2:$F$9999,'HOURS&amp;CYCLES INPUT'!$C$2:$C$9999,'QUALIFIED EFH'!$C121,'HOURS&amp;CYCLES INPUT'!$D$2:$D$9999,'QUALIFIED EFH'!EU$4,'HOURS&amp;CYCLES INPUT'!$E$2:$E$9999,'QUALIFIED EFH'!EU$5))</f>
        <v>0</v>
      </c>
      <c r="EV121" s="476">
        <f>IF(EV$2&lt;&gt;"",IF($C121&lt;&gt;"TBA",EV$2/114,0),SUMIFS('HOURS&amp;CYCLES INPUT'!$F$2:$F$9999,'HOURS&amp;CYCLES INPUT'!$C$2:$C$9999,'QUALIFIED EFH'!$C121,'HOURS&amp;CYCLES INPUT'!$D$2:$D$9999,'QUALIFIED EFH'!EV$4,'HOURS&amp;CYCLES INPUT'!$E$2:$E$9999,'QUALIFIED EFH'!EV$5))</f>
        <v>0</v>
      </c>
      <c r="EW121" s="476">
        <f>IF(EW$2&lt;&gt;"",IF($C121&lt;&gt;"TBA",EW$2/114,0),SUMIFS('HOURS&amp;CYCLES INPUT'!$F$2:$F$9999,'HOURS&amp;CYCLES INPUT'!$C$2:$C$9999,'QUALIFIED EFH'!$C121,'HOURS&amp;CYCLES INPUT'!$D$2:$D$9999,'QUALIFIED EFH'!EW$4,'HOURS&amp;CYCLES INPUT'!$E$2:$E$9999,'QUALIFIED EFH'!EW$5))</f>
        <v>0</v>
      </c>
      <c r="EX121" s="476">
        <f>IF(EX$2&lt;&gt;"",IF($C121&lt;&gt;"TBA",EX$2/114,0),SUMIFS('HOURS&amp;CYCLES INPUT'!$F$2:$F$9999,'HOURS&amp;CYCLES INPUT'!$C$2:$C$9999,'QUALIFIED EFH'!$C121,'HOURS&amp;CYCLES INPUT'!$D$2:$D$9999,'QUALIFIED EFH'!EX$4,'HOURS&amp;CYCLES INPUT'!$E$2:$E$9999,'QUALIFIED EFH'!EX$5))</f>
        <v>0</v>
      </c>
      <c r="EY121" s="476">
        <f>IF(EY$2&lt;&gt;"",IF($C121&lt;&gt;"TBA",EY$2/114,0),SUMIFS('HOURS&amp;CYCLES INPUT'!$F$2:$F$9999,'HOURS&amp;CYCLES INPUT'!$C$2:$C$9999,'QUALIFIED EFH'!$C121,'HOURS&amp;CYCLES INPUT'!$D$2:$D$9999,'QUALIFIED EFH'!EY$4,'HOURS&amp;CYCLES INPUT'!$E$2:$E$9999,'QUALIFIED EFH'!EY$5))</f>
        <v>0</v>
      </c>
      <c r="EZ121" s="476">
        <f>IF(EZ$2&lt;&gt;"",IF($C121&lt;&gt;"TBA",EZ$2/114,0),SUMIFS('HOURS&amp;CYCLES INPUT'!$F$2:$F$9999,'HOURS&amp;CYCLES INPUT'!$C$2:$C$9999,'QUALIFIED EFH'!$C121,'HOURS&amp;CYCLES INPUT'!$D$2:$D$9999,'QUALIFIED EFH'!EZ$4,'HOURS&amp;CYCLES INPUT'!$E$2:$E$9999,'QUALIFIED EFH'!EZ$5))</f>
        <v>0</v>
      </c>
      <c r="FA121" s="476">
        <f>IF(FA$2&lt;&gt;"",IF($C121&lt;&gt;"TBA",FA$2/114,0),SUMIFS('HOURS&amp;CYCLES INPUT'!$F$2:$F$9999,'HOURS&amp;CYCLES INPUT'!$C$2:$C$9999,'QUALIFIED EFH'!$C121,'HOURS&amp;CYCLES INPUT'!$D$2:$D$9999,'QUALIFIED EFH'!FA$4,'HOURS&amp;CYCLES INPUT'!$E$2:$E$9999,'QUALIFIED EFH'!FA$5))</f>
        <v>0</v>
      </c>
      <c r="FB121" s="476">
        <f>IF(FB$2&lt;&gt;"",IF($C121&lt;&gt;"TBA",FB$2/114,0),SUMIFS('HOURS&amp;CYCLES INPUT'!$F$2:$F$9999,'HOURS&amp;CYCLES INPUT'!$C$2:$C$9999,'QUALIFIED EFH'!$C121,'HOURS&amp;CYCLES INPUT'!$D$2:$D$9999,'QUALIFIED EFH'!FB$4,'HOURS&amp;CYCLES INPUT'!$E$2:$E$9999,'QUALIFIED EFH'!FB$5))</f>
        <v>0</v>
      </c>
      <c r="FC121" s="476">
        <f>IF(FC$2&lt;&gt;"",IF($C121&lt;&gt;"TBA",FC$2/114,0),SUMIFS('HOURS&amp;CYCLES INPUT'!$F$2:$F$9999,'HOURS&amp;CYCLES INPUT'!$C$2:$C$9999,'QUALIFIED EFH'!$C121,'HOURS&amp;CYCLES INPUT'!$D$2:$D$9999,'QUALIFIED EFH'!FC$4,'HOURS&amp;CYCLES INPUT'!$E$2:$E$9999,'QUALIFIED EFH'!FC$5))</f>
        <v>0</v>
      </c>
      <c r="FD121" s="476">
        <f>IF(FD$2&lt;&gt;"",IF($C121&lt;&gt;"TBA",FD$2/114,0),SUMIFS('HOURS&amp;CYCLES INPUT'!$F$2:$F$9999,'HOURS&amp;CYCLES INPUT'!$C$2:$C$9999,'QUALIFIED EFH'!$C121,'HOURS&amp;CYCLES INPUT'!$D$2:$D$9999,'QUALIFIED EFH'!FD$4,'HOURS&amp;CYCLES INPUT'!$E$2:$E$9999,'QUALIFIED EFH'!FD$5))</f>
        <v>0</v>
      </c>
      <c r="FE121" s="476">
        <f>IF(FE$2&lt;&gt;"",IF($C121&lt;&gt;"TBA",FE$2/114,0),SUMIFS('HOURS&amp;CYCLES INPUT'!$F$2:$F$9999,'HOURS&amp;CYCLES INPUT'!$C$2:$C$9999,'QUALIFIED EFH'!$C121,'HOURS&amp;CYCLES INPUT'!$D$2:$D$9999,'QUALIFIED EFH'!FE$4,'HOURS&amp;CYCLES INPUT'!$E$2:$E$9999,'QUALIFIED EFH'!FE$5))</f>
        <v>0</v>
      </c>
      <c r="FF121" s="476">
        <f>IF(FF$2&lt;&gt;"",IF($C121&lt;&gt;"TBA",FF$2/114,0),SUMIFS('HOURS&amp;CYCLES INPUT'!$F$2:$F$9999,'HOURS&amp;CYCLES INPUT'!$C$2:$C$9999,'QUALIFIED EFH'!$C121,'HOURS&amp;CYCLES INPUT'!$D$2:$D$9999,'QUALIFIED EFH'!FF$4,'HOURS&amp;CYCLES INPUT'!$E$2:$E$9999,'QUALIFIED EFH'!FF$5))</f>
        <v>0</v>
      </c>
      <c r="FG121" s="476">
        <f>IF(FG$2&lt;&gt;"",IF($C121&lt;&gt;"TBA",FG$2/114,0),SUMIFS('HOURS&amp;CYCLES INPUT'!$F$2:$F$9999,'HOURS&amp;CYCLES INPUT'!$C$2:$C$9999,'QUALIFIED EFH'!$C121,'HOURS&amp;CYCLES INPUT'!$D$2:$D$9999,'QUALIFIED EFH'!FG$4,'HOURS&amp;CYCLES INPUT'!$E$2:$E$9999,'QUALIFIED EFH'!FG$5))</f>
        <v>0</v>
      </c>
      <c r="FH121" s="476">
        <f>IF(FH$2&lt;&gt;"",IF($C121&lt;&gt;"TBA",FH$2/114,0),SUMIFS('HOURS&amp;CYCLES INPUT'!$F$2:$F$9999,'HOURS&amp;CYCLES INPUT'!$C$2:$C$9999,'QUALIFIED EFH'!$C121,'HOURS&amp;CYCLES INPUT'!$D$2:$D$9999,'QUALIFIED EFH'!FH$4,'HOURS&amp;CYCLES INPUT'!$E$2:$E$9999,'QUALIFIED EFH'!FH$5))</f>
        <v>0</v>
      </c>
      <c r="FI121" s="476">
        <f>IF(FI$2&lt;&gt;"",IF($C121&lt;&gt;"TBA",FI$2/114,0),SUMIFS('HOURS&amp;CYCLES INPUT'!$F$2:$F$9999,'HOURS&amp;CYCLES INPUT'!$C$2:$C$9999,'QUALIFIED EFH'!$C121,'HOURS&amp;CYCLES INPUT'!$D$2:$D$9999,'QUALIFIED EFH'!FI$4,'HOURS&amp;CYCLES INPUT'!$E$2:$E$9999,'QUALIFIED EFH'!FI$5))</f>
        <v>0</v>
      </c>
      <c r="FJ121" s="476">
        <f>IF(FJ$2&lt;&gt;"",IF($C121&lt;&gt;"TBA",FJ$2/114,0),SUMIFS('HOURS&amp;CYCLES INPUT'!$F$2:$F$9999,'HOURS&amp;CYCLES INPUT'!$C$2:$C$9999,'QUALIFIED EFH'!$C121,'HOURS&amp;CYCLES INPUT'!$D$2:$D$9999,'QUALIFIED EFH'!FJ$4,'HOURS&amp;CYCLES INPUT'!$E$2:$E$9999,'QUALIFIED EFH'!FJ$5))</f>
        <v>0</v>
      </c>
      <c r="FK121" s="476">
        <f>IF(FK$2&lt;&gt;"",IF($C121&lt;&gt;"TBA",FK$2/114,0),SUMIFS('HOURS&amp;CYCLES INPUT'!$F$2:$F$9999,'HOURS&amp;CYCLES INPUT'!$C$2:$C$9999,'QUALIFIED EFH'!$C121,'HOURS&amp;CYCLES INPUT'!$D$2:$D$9999,'QUALIFIED EFH'!FK$4,'HOURS&amp;CYCLES INPUT'!$E$2:$E$9999,'QUALIFIED EFH'!FK$5))</f>
        <v>0</v>
      </c>
      <c r="FL121" s="476">
        <f>IF(FL$2&lt;&gt;"",IF($C121&lt;&gt;"TBA",FL$2/114,0),SUMIFS('HOURS&amp;CYCLES INPUT'!$F$2:$F$9999,'HOURS&amp;CYCLES INPUT'!$C$2:$C$9999,'QUALIFIED EFH'!$C121,'HOURS&amp;CYCLES INPUT'!$D$2:$D$9999,'QUALIFIED EFH'!FL$4,'HOURS&amp;CYCLES INPUT'!$E$2:$E$9999,'QUALIFIED EFH'!FL$5))</f>
        <v>0</v>
      </c>
      <c r="FM121" s="476">
        <f>IF(FM$2&lt;&gt;"",IF($C121&lt;&gt;"TBA",FM$2/114,0),SUMIFS('HOURS&amp;CYCLES INPUT'!$F$2:$F$9999,'HOURS&amp;CYCLES INPUT'!$C$2:$C$9999,'QUALIFIED EFH'!$C121,'HOURS&amp;CYCLES INPUT'!$D$2:$D$9999,'QUALIFIED EFH'!FM$4,'HOURS&amp;CYCLES INPUT'!$E$2:$E$9999,'QUALIFIED EFH'!FM$5))</f>
        <v>0</v>
      </c>
      <c r="FN121" s="476">
        <f>IF(FN$2&lt;&gt;"",IF($C121&lt;&gt;"TBA",FN$2/114,0),SUMIFS('HOURS&amp;CYCLES INPUT'!$F$2:$F$9999,'HOURS&amp;CYCLES INPUT'!$C$2:$C$9999,'QUALIFIED EFH'!$C121,'HOURS&amp;CYCLES INPUT'!$D$2:$D$9999,'QUALIFIED EFH'!FN$4,'HOURS&amp;CYCLES INPUT'!$E$2:$E$9999,'QUALIFIED EFH'!FN$5))</f>
        <v>0</v>
      </c>
      <c r="FO121" s="476">
        <f>IF(FO$2&lt;&gt;"",IF($C121&lt;&gt;"TBA",FO$2/114,0),SUMIFS('HOURS&amp;CYCLES INPUT'!$F$2:$F$9999,'HOURS&amp;CYCLES INPUT'!$C$2:$C$9999,'QUALIFIED EFH'!$C121,'HOURS&amp;CYCLES INPUT'!$D$2:$D$9999,'QUALIFIED EFH'!FO$4,'HOURS&amp;CYCLES INPUT'!$E$2:$E$9999,'QUALIFIED EFH'!FO$5))</f>
        <v>0</v>
      </c>
      <c r="FP121" s="476">
        <f>IF(FP$2&lt;&gt;"",IF($C121&lt;&gt;"TBA",FP$2/114,0),SUMIFS('HOURS&amp;CYCLES INPUT'!$F$2:$F$9999,'HOURS&amp;CYCLES INPUT'!$C$2:$C$9999,'QUALIFIED EFH'!$C121,'HOURS&amp;CYCLES INPUT'!$D$2:$D$9999,'QUALIFIED EFH'!FP$4,'HOURS&amp;CYCLES INPUT'!$E$2:$E$9999,'QUALIFIED EFH'!FP$5))</f>
        <v>0</v>
      </c>
      <c r="FQ121" s="476">
        <f>IF(FQ$2&lt;&gt;"",IF($C121&lt;&gt;"TBA",FQ$2/114,0),SUMIFS('HOURS&amp;CYCLES INPUT'!$F$2:$F$9999,'HOURS&amp;CYCLES INPUT'!$C$2:$C$9999,'QUALIFIED EFH'!$C121,'HOURS&amp;CYCLES INPUT'!$D$2:$D$9999,'QUALIFIED EFH'!FQ$4,'HOURS&amp;CYCLES INPUT'!$E$2:$E$9999,'QUALIFIED EFH'!FQ$5))</f>
        <v>0</v>
      </c>
      <c r="FR121" s="476">
        <f>IF(FR$2&lt;&gt;"",IF($C121&lt;&gt;"TBA",FR$2/114,0),SUMIFS('HOURS&amp;CYCLES INPUT'!$F$2:$F$9999,'HOURS&amp;CYCLES INPUT'!$C$2:$C$9999,'QUALIFIED EFH'!$C121,'HOURS&amp;CYCLES INPUT'!$D$2:$D$9999,'QUALIFIED EFH'!FR$4,'HOURS&amp;CYCLES INPUT'!$E$2:$E$9999,'QUALIFIED EFH'!FR$5))</f>
        <v>0</v>
      </c>
      <c r="FS121" s="476">
        <f>IF(FS$2&lt;&gt;"",IF($C121&lt;&gt;"TBA",FS$2/114,0),SUMIFS('HOURS&amp;CYCLES INPUT'!$F$2:$F$9999,'HOURS&amp;CYCLES INPUT'!$C$2:$C$9999,'QUALIFIED EFH'!$C121,'HOURS&amp;CYCLES INPUT'!$D$2:$D$9999,'QUALIFIED EFH'!FS$4,'HOURS&amp;CYCLES INPUT'!$E$2:$E$9999,'QUALIFIED EFH'!FS$5))</f>
        <v>0</v>
      </c>
      <c r="FT121" s="476">
        <f>IF(FT$2&lt;&gt;"",IF($C121&lt;&gt;"TBA",FT$2/114,0),SUMIFS('HOURS&amp;CYCLES INPUT'!$F$2:$F$9999,'HOURS&amp;CYCLES INPUT'!$C$2:$C$9999,'QUALIFIED EFH'!$C121,'HOURS&amp;CYCLES INPUT'!$D$2:$D$9999,'QUALIFIED EFH'!FT$4,'HOURS&amp;CYCLES INPUT'!$E$2:$E$9999,'QUALIFIED EFH'!FT$5))</f>
        <v>0</v>
      </c>
      <c r="FU121" s="476">
        <f>IF(FU$2&lt;&gt;"",IF($C121&lt;&gt;"TBA",FU$2/114,0),SUMIFS('HOURS&amp;CYCLES INPUT'!$F$2:$F$9999,'HOURS&amp;CYCLES INPUT'!$C$2:$C$9999,'QUALIFIED EFH'!$C121,'HOURS&amp;CYCLES INPUT'!$D$2:$D$9999,'QUALIFIED EFH'!FU$4,'HOURS&amp;CYCLES INPUT'!$E$2:$E$9999,'QUALIFIED EFH'!FU$5))</f>
        <v>0</v>
      </c>
      <c r="FV121" s="476">
        <f>IF(FV$2&lt;&gt;"",IF($C121&lt;&gt;"TBA",FV$2/114,0),SUMIFS('HOURS&amp;CYCLES INPUT'!$F$2:$F$9999,'HOURS&amp;CYCLES INPUT'!$C$2:$C$9999,'QUALIFIED EFH'!$C121,'HOURS&amp;CYCLES INPUT'!$D$2:$D$9999,'QUALIFIED EFH'!FV$4,'HOURS&amp;CYCLES INPUT'!$E$2:$E$9999,'QUALIFIED EFH'!FV$5))</f>
        <v>0</v>
      </c>
      <c r="FW121" s="476">
        <f>IF(FW$2&lt;&gt;"",IF($C121&lt;&gt;"TBA",FW$2/114,0),SUMIFS('HOURS&amp;CYCLES INPUT'!$F$2:$F$9999,'HOURS&amp;CYCLES INPUT'!$C$2:$C$9999,'QUALIFIED EFH'!$C121,'HOURS&amp;CYCLES INPUT'!$D$2:$D$9999,'QUALIFIED EFH'!FW$4,'HOURS&amp;CYCLES INPUT'!$E$2:$E$9999,'QUALIFIED EFH'!FW$5))</f>
        <v>0</v>
      </c>
      <c r="FX121" s="476">
        <f>IF(FX$2&lt;&gt;"",IF($C121&lt;&gt;"TBA",FX$2/114,0),SUMIFS('HOURS&amp;CYCLES INPUT'!$F$2:$F$9999,'HOURS&amp;CYCLES INPUT'!$C$2:$C$9999,'QUALIFIED EFH'!$C121,'HOURS&amp;CYCLES INPUT'!$D$2:$D$9999,'QUALIFIED EFH'!FX$4,'HOURS&amp;CYCLES INPUT'!$E$2:$E$9999,'QUALIFIED EFH'!FX$5))</f>
        <v>0</v>
      </c>
      <c r="FY121" s="476">
        <f>IF(FY$2&lt;&gt;"",IF($C121&lt;&gt;"TBA",FY$2/114,0),SUMIFS('HOURS&amp;CYCLES INPUT'!$F$2:$F$9999,'HOURS&amp;CYCLES INPUT'!$C$2:$C$9999,'QUALIFIED EFH'!$C121,'HOURS&amp;CYCLES INPUT'!$D$2:$D$9999,'QUALIFIED EFH'!FY$4,'HOURS&amp;CYCLES INPUT'!$E$2:$E$9999,'QUALIFIED EFH'!FY$5))</f>
        <v>0</v>
      </c>
      <c r="FZ121" s="476">
        <f>IF(FZ$2&lt;&gt;"",IF($C121&lt;&gt;"TBA",FZ$2/114,0),SUMIFS('HOURS&amp;CYCLES INPUT'!$F$2:$F$9999,'HOURS&amp;CYCLES INPUT'!$C$2:$C$9999,'QUALIFIED EFH'!$C121,'HOURS&amp;CYCLES INPUT'!$D$2:$D$9999,'QUALIFIED EFH'!FZ$4,'HOURS&amp;CYCLES INPUT'!$E$2:$E$9999,'QUALIFIED EFH'!FZ$5))</f>
        <v>0</v>
      </c>
      <c r="GA121" s="476">
        <f>IF(GA$2&lt;&gt;"",IF($C121&lt;&gt;"TBA",GA$2/114,0),SUMIFS('HOURS&amp;CYCLES INPUT'!$F$2:$F$9999,'HOURS&amp;CYCLES INPUT'!$C$2:$C$9999,'QUALIFIED EFH'!$C121,'HOURS&amp;CYCLES INPUT'!$D$2:$D$9999,'QUALIFIED EFH'!GA$4,'HOURS&amp;CYCLES INPUT'!$E$2:$E$9999,'QUALIFIED EFH'!GA$5))</f>
        <v>0</v>
      </c>
      <c r="GB121" s="476">
        <f>IF(GB$2&lt;&gt;"",IF($C121&lt;&gt;"TBA",GB$2/114,0),SUMIFS('HOURS&amp;CYCLES INPUT'!$F$2:$F$9999,'HOURS&amp;CYCLES INPUT'!$C$2:$C$9999,'QUALIFIED EFH'!$C121,'HOURS&amp;CYCLES INPUT'!$D$2:$D$9999,'QUALIFIED EFH'!GB$4,'HOURS&amp;CYCLES INPUT'!$E$2:$E$9999,'QUALIFIED EFH'!GB$5))</f>
        <v>0</v>
      </c>
    </row>
    <row r="122" spans="3:184" x14ac:dyDescent="0.35">
      <c r="C122" s="472">
        <f>'QUALIFIED ENGINES'!D155</f>
        <v>91519</v>
      </c>
      <c r="D122" s="476">
        <f>IF(D$2&lt;&gt;"",IF($C122&lt;&gt;"TBA",D$2/114,0),SUMIFS('HOURS&amp;CYCLES INPUT'!$F$2:$F$9999,'HOURS&amp;CYCLES INPUT'!$C$2:$C$9999,'QUALIFIED EFH'!$C122,'HOURS&amp;CYCLES INPUT'!$D$2:$D$9999,'QUALIFIED EFH'!D$4,'HOURS&amp;CYCLES INPUT'!$E$2:$E$9999,'QUALIFIED EFH'!D$5))</f>
        <v>0</v>
      </c>
      <c r="E122" s="476">
        <f>IF(E$2&lt;&gt;"",IF($C122&lt;&gt;"TBA",E$2/114,0),SUMIFS('HOURS&amp;CYCLES INPUT'!$F$2:$F$9999,'HOURS&amp;CYCLES INPUT'!$C$2:$C$9999,'QUALIFIED EFH'!$C122,'HOURS&amp;CYCLES INPUT'!$D$2:$D$9999,'QUALIFIED EFH'!E$4,'HOURS&amp;CYCLES INPUT'!$E$2:$E$9999,'QUALIFIED EFH'!E$5))</f>
        <v>0</v>
      </c>
      <c r="F122" s="476">
        <f>IF(F$2&lt;&gt;"",IF($C122&lt;&gt;"TBA",F$2/114,0),SUMIFS('HOURS&amp;CYCLES INPUT'!$F$2:$F$9999,'HOURS&amp;CYCLES INPUT'!$C$2:$C$9999,'QUALIFIED EFH'!$C122,'HOURS&amp;CYCLES INPUT'!$D$2:$D$9999,'QUALIFIED EFH'!F$4,'HOURS&amp;CYCLES INPUT'!$E$2:$E$9999,'QUALIFIED EFH'!F$5))</f>
        <v>0</v>
      </c>
      <c r="G122" s="476">
        <f>IF(G$2&lt;&gt;"",IF($C122&lt;&gt;"TBA",G$2/114,0),SUMIFS('HOURS&amp;CYCLES INPUT'!$F$2:$F$9999,'HOURS&amp;CYCLES INPUT'!$C$2:$C$9999,'QUALIFIED EFH'!$C122,'HOURS&amp;CYCLES INPUT'!$D$2:$D$9999,'QUALIFIED EFH'!G$4,'HOURS&amp;CYCLES INPUT'!$E$2:$E$9999,'QUALIFIED EFH'!G$5))</f>
        <v>0</v>
      </c>
      <c r="H122" s="476">
        <f>IF(H$2&lt;&gt;"",IF($C122&lt;&gt;"TBA",H$2/114,0),SUMIFS('HOURS&amp;CYCLES INPUT'!$F$2:$F$9999,'HOURS&amp;CYCLES INPUT'!$C$2:$C$9999,'QUALIFIED EFH'!$C122,'HOURS&amp;CYCLES INPUT'!$D$2:$D$9999,'QUALIFIED EFH'!H$4,'HOURS&amp;CYCLES INPUT'!$E$2:$E$9999,'QUALIFIED EFH'!H$5))</f>
        <v>0</v>
      </c>
      <c r="I122" s="476">
        <f>IF(I$2&lt;&gt;"",IF($C122&lt;&gt;"TBA",I$2/114,0),SUMIFS('HOURS&amp;CYCLES INPUT'!$F$2:$F$9999,'HOURS&amp;CYCLES INPUT'!$C$2:$C$9999,'QUALIFIED EFH'!$C122,'HOURS&amp;CYCLES INPUT'!$D$2:$D$9999,'QUALIFIED EFH'!I$4,'HOURS&amp;CYCLES INPUT'!$E$2:$E$9999,'QUALIFIED EFH'!I$5))</f>
        <v>0</v>
      </c>
      <c r="J122" s="476">
        <f>IF(J$2&lt;&gt;"",IF($C122&lt;&gt;"TBA",J$2/114,0),SUMIFS('HOURS&amp;CYCLES INPUT'!$F$2:$F$9999,'HOURS&amp;CYCLES INPUT'!$C$2:$C$9999,'QUALIFIED EFH'!$C122,'HOURS&amp;CYCLES INPUT'!$D$2:$D$9999,'QUALIFIED EFH'!J$4,'HOURS&amp;CYCLES INPUT'!$E$2:$E$9999,'QUALIFIED EFH'!J$5))</f>
        <v>0</v>
      </c>
      <c r="K122" s="476">
        <f>IF(K$2&lt;&gt;"",IF($C122&lt;&gt;"TBA",K$2/114,0),SUMIFS('HOURS&amp;CYCLES INPUT'!$F$2:$F$9999,'HOURS&amp;CYCLES INPUT'!$C$2:$C$9999,'QUALIFIED EFH'!$C122,'HOURS&amp;CYCLES INPUT'!$D$2:$D$9999,'QUALIFIED EFH'!K$4,'HOURS&amp;CYCLES INPUT'!$E$2:$E$9999,'QUALIFIED EFH'!K$5))</f>
        <v>0</v>
      </c>
      <c r="L122" s="476">
        <f>IF(L$2&lt;&gt;"",IF($C122&lt;&gt;"TBA",L$2/114,0),SUMIFS('HOURS&amp;CYCLES INPUT'!$F$2:$F$9999,'HOURS&amp;CYCLES INPUT'!$C$2:$C$9999,'QUALIFIED EFH'!$C122,'HOURS&amp;CYCLES INPUT'!$D$2:$D$9999,'QUALIFIED EFH'!L$4,'HOURS&amp;CYCLES INPUT'!$E$2:$E$9999,'QUALIFIED EFH'!L$5))</f>
        <v>0</v>
      </c>
      <c r="M122" s="476">
        <f>IF(M$2&lt;&gt;"",IF($C122&lt;&gt;"TBA",M$2/114,0),SUMIFS('HOURS&amp;CYCLES INPUT'!$F$2:$F$9999,'HOURS&amp;CYCLES INPUT'!$C$2:$C$9999,'QUALIFIED EFH'!$C122,'HOURS&amp;CYCLES INPUT'!$D$2:$D$9999,'QUALIFIED EFH'!M$4,'HOURS&amp;CYCLES INPUT'!$E$2:$E$9999,'QUALIFIED EFH'!M$5))</f>
        <v>0</v>
      </c>
      <c r="N122" s="476">
        <f>IF(N$2&lt;&gt;"",IF($C122&lt;&gt;"TBA",N$2/114,0),SUMIFS('HOURS&amp;CYCLES INPUT'!$F$2:$F$9999,'HOURS&amp;CYCLES INPUT'!$C$2:$C$9999,'QUALIFIED EFH'!$C122,'HOURS&amp;CYCLES INPUT'!$D$2:$D$9999,'QUALIFIED EFH'!N$4,'HOURS&amp;CYCLES INPUT'!$E$2:$E$9999,'QUALIFIED EFH'!N$5))</f>
        <v>0</v>
      </c>
      <c r="O122" s="476">
        <f>IF(O$2&lt;&gt;"",IF($C122&lt;&gt;"TBA",O$2/114,0),SUMIFS('HOURS&amp;CYCLES INPUT'!$F$2:$F$9999,'HOURS&amp;CYCLES INPUT'!$C$2:$C$9999,'QUALIFIED EFH'!$C122,'HOURS&amp;CYCLES INPUT'!$D$2:$D$9999,'QUALIFIED EFH'!O$4,'HOURS&amp;CYCLES INPUT'!$E$2:$E$9999,'QUALIFIED EFH'!O$5))</f>
        <v>0</v>
      </c>
      <c r="P122" s="476">
        <f>IF(P$2&lt;&gt;"",IF($C122&lt;&gt;"TBA",P$2/114,0),SUMIFS('HOURS&amp;CYCLES INPUT'!$F$2:$F$9999,'HOURS&amp;CYCLES INPUT'!$C$2:$C$9999,'QUALIFIED EFH'!$C122,'HOURS&amp;CYCLES INPUT'!$D$2:$D$9999,'QUALIFIED EFH'!P$4,'HOURS&amp;CYCLES INPUT'!$E$2:$E$9999,'QUALIFIED EFH'!P$5))</f>
        <v>0</v>
      </c>
      <c r="Q122" s="476">
        <f>IF(Q$2&lt;&gt;"",IF($C122&lt;&gt;"TBA",Q$2/114,0),SUMIFS('HOURS&amp;CYCLES INPUT'!$F$2:$F$9999,'HOURS&amp;CYCLES INPUT'!$C$2:$C$9999,'QUALIFIED EFH'!$C122,'HOURS&amp;CYCLES INPUT'!$D$2:$D$9999,'QUALIFIED EFH'!Q$4,'HOURS&amp;CYCLES INPUT'!$E$2:$E$9999,'QUALIFIED EFH'!Q$5))</f>
        <v>0</v>
      </c>
      <c r="R122" s="476">
        <f>IF(R$1&lt;&gt;"",IF($C122&lt;&gt;"TBA",R$1/114,0),SUMIFS('HOURS&amp;CYCLES INPUT'!$F$2:$F$9999,'HOURS&amp;CYCLES INPUT'!$C$2:$C$9999,'QUALIFIED EFH'!$C122,'HOURS&amp;CYCLES INPUT'!$D$2:$D$9999,'QUALIFIED EFH'!R$4,'HOURS&amp;CYCLES INPUT'!$E$2:$E$9999,'QUALIFIED EFH'!R$5))</f>
        <v>0</v>
      </c>
      <c r="S122" s="476">
        <f>IF(S$2&lt;&gt;"",IF($C122&lt;&gt;"TBA",S$2/114,0),SUMIFS('HOURS&amp;CYCLES INPUT'!$F$2:$F$9999,'HOURS&amp;CYCLES INPUT'!$C$2:$C$9999,'QUALIFIED EFH'!$C122,'HOURS&amp;CYCLES INPUT'!$D$2:$D$9999,'QUALIFIED EFH'!S$4,'HOURS&amp;CYCLES INPUT'!$E$2:$E$9999,'QUALIFIED EFH'!S$5))</f>
        <v>0</v>
      </c>
      <c r="T122" s="476">
        <f>IF(T$2&lt;&gt;"",IF($C122&lt;&gt;"TBA",T$2/114,0),SUMIFS('HOURS&amp;CYCLES INPUT'!$F$2:$F$9999,'HOURS&amp;CYCLES INPUT'!$C$2:$C$9999,'QUALIFIED EFH'!$C122,'HOURS&amp;CYCLES INPUT'!$D$2:$D$9999,'QUALIFIED EFH'!T$4,'HOURS&amp;CYCLES INPUT'!$E$2:$E$9999,'QUALIFIED EFH'!T$5))</f>
        <v>0</v>
      </c>
      <c r="U122" s="476">
        <f>IF(U$2&lt;&gt;"",IF($C122&lt;&gt;"TBA",U$2/114,0),SUMIFS('HOURS&amp;CYCLES INPUT'!$F$2:$F$9999,'HOURS&amp;CYCLES INPUT'!$C$2:$C$9999,'QUALIFIED EFH'!$C122,'HOURS&amp;CYCLES INPUT'!$D$2:$D$9999,'QUALIFIED EFH'!U$4,'HOURS&amp;CYCLES INPUT'!$E$2:$E$9999,'QUALIFIED EFH'!U$5))</f>
        <v>0</v>
      </c>
      <c r="V122" s="476">
        <f>IF(V$2&lt;&gt;"",IF($C122&lt;&gt;"TBA",V$2/114,0),SUMIFS('HOURS&amp;CYCLES INPUT'!$F$2:$F$9999,'HOURS&amp;CYCLES INPUT'!$C$2:$C$9999,'QUALIFIED EFH'!$C122,'HOURS&amp;CYCLES INPUT'!$D$2:$D$9999,'QUALIFIED EFH'!V$4,'HOURS&amp;CYCLES INPUT'!$E$2:$E$9999,'QUALIFIED EFH'!V$5))</f>
        <v>0</v>
      </c>
      <c r="W122" s="476">
        <f>IF(W$2&lt;&gt;"",IF($C122&lt;&gt;"TBA",W$2/114,0),SUMIFS('HOURS&amp;CYCLES INPUT'!$F$2:$F$9999,'HOURS&amp;CYCLES INPUT'!$C$2:$C$9999,'QUALIFIED EFH'!$C122,'HOURS&amp;CYCLES INPUT'!$D$2:$D$9999,'QUALIFIED EFH'!W$4,'HOURS&amp;CYCLES INPUT'!$E$2:$E$9999,'QUALIFIED EFH'!W$5))</f>
        <v>0</v>
      </c>
      <c r="X122" s="476">
        <f>IF(X$2&lt;&gt;"",IF($C122&lt;&gt;"TBA",X$2/114,0),SUMIFS('HOURS&amp;CYCLES INPUT'!$F$2:$F$9999,'HOURS&amp;CYCLES INPUT'!$C$2:$C$9999,'QUALIFIED EFH'!$C122,'HOURS&amp;CYCLES INPUT'!$D$2:$D$9999,'QUALIFIED EFH'!X$4,'HOURS&amp;CYCLES INPUT'!$E$2:$E$9999,'QUALIFIED EFH'!X$5))</f>
        <v>0</v>
      </c>
      <c r="Y122" s="476">
        <f>IF(Y$2&lt;&gt;"",IF($C122&lt;&gt;"TBA",Y$2/114,0),SUMIFS('HOURS&amp;CYCLES INPUT'!$F$2:$F$9999,'HOURS&amp;CYCLES INPUT'!$C$2:$C$9999,'QUALIFIED EFH'!$C122,'HOURS&amp;CYCLES INPUT'!$D$2:$D$9999,'QUALIFIED EFH'!Y$4,'HOURS&amp;CYCLES INPUT'!$E$2:$E$9999,'QUALIFIED EFH'!Y$5))</f>
        <v>0</v>
      </c>
      <c r="Z122" s="476">
        <f>IF(Z$2&lt;&gt;"",IF($C122&lt;&gt;"TBA",Z$2/114,0),SUMIFS('HOURS&amp;CYCLES INPUT'!$F$2:$F$9999,'HOURS&amp;CYCLES INPUT'!$C$2:$C$9999,'QUALIFIED EFH'!$C122,'HOURS&amp;CYCLES INPUT'!$D$2:$D$9999,'QUALIFIED EFH'!Z$4,'HOURS&amp;CYCLES INPUT'!$E$2:$E$9999,'QUALIFIED EFH'!Z$5))</f>
        <v>0</v>
      </c>
      <c r="AA122" s="476">
        <f>IF(AA$2&lt;&gt;"",IF($C122&lt;&gt;"TBA",AA$2/114,0),SUMIFS('HOURS&amp;CYCLES INPUT'!$F$2:$F$9999,'HOURS&amp;CYCLES INPUT'!$C$2:$C$9999,'QUALIFIED EFH'!$C122,'HOURS&amp;CYCLES INPUT'!$D$2:$D$9999,'QUALIFIED EFH'!AA$4,'HOURS&amp;CYCLES INPUT'!$E$2:$E$9999,'QUALIFIED EFH'!AA$5))</f>
        <v>0</v>
      </c>
      <c r="AB122" s="476">
        <f>IF(AB$2&lt;&gt;"",IF($C122&lt;&gt;"TBA",AB$2/114,0),SUMIFS('HOURS&amp;CYCLES INPUT'!$F$2:$F$9999,'HOURS&amp;CYCLES INPUT'!$C$2:$C$9999,'QUALIFIED EFH'!$C122,'HOURS&amp;CYCLES INPUT'!$D$2:$D$9999,'QUALIFIED EFH'!AB$4,'HOURS&amp;CYCLES INPUT'!$E$2:$E$9999,'QUALIFIED EFH'!AB$5))</f>
        <v>0</v>
      </c>
      <c r="AC122" s="476">
        <f>IF(AC$2&lt;&gt;"",IF($C122&lt;&gt;"TBA",AC$2/114,0),SUMIFS('HOURS&amp;CYCLES INPUT'!$F$2:$F$9999,'HOURS&amp;CYCLES INPUT'!$C$2:$C$9999,'QUALIFIED EFH'!$C122,'HOURS&amp;CYCLES INPUT'!$D$2:$D$9999,'QUALIFIED EFH'!AC$4,'HOURS&amp;CYCLES INPUT'!$E$2:$E$9999,'QUALIFIED EFH'!AC$5))</f>
        <v>0</v>
      </c>
      <c r="AD122" s="476">
        <f>IF(AD$2&lt;&gt;"",IF($C122&lt;&gt;"TBA",AD$2/114,0),SUMIFS('HOURS&amp;CYCLES INPUT'!$F$2:$F$9999,'HOURS&amp;CYCLES INPUT'!$C$2:$C$9999,'QUALIFIED EFH'!$C122,'HOURS&amp;CYCLES INPUT'!$D$2:$D$9999,'QUALIFIED EFH'!AD$4,'HOURS&amp;CYCLES INPUT'!$E$2:$E$9999,'QUALIFIED EFH'!AD$5))</f>
        <v>0</v>
      </c>
      <c r="AE122" s="476">
        <f>IF(AE$2&lt;&gt;"",IF($C122&lt;&gt;"TBA",AE$2/114,0),SUMIFS('HOURS&amp;CYCLES INPUT'!$F$2:$F$9999,'HOURS&amp;CYCLES INPUT'!$C$2:$C$9999,'QUALIFIED EFH'!$C122,'HOURS&amp;CYCLES INPUT'!$D$2:$D$9999,'QUALIFIED EFH'!AE$4,'HOURS&amp;CYCLES INPUT'!$E$2:$E$9999,'QUALIFIED EFH'!AE$5))</f>
        <v>0</v>
      </c>
      <c r="AF122" s="476">
        <f>IF(AF$2&lt;&gt;"",IF($C122&lt;&gt;"TBA",AF$2/114,0),SUMIFS('HOURS&amp;CYCLES INPUT'!$F$2:$F$9999,'HOURS&amp;CYCLES INPUT'!$C$2:$C$9999,'QUALIFIED EFH'!$C122,'HOURS&amp;CYCLES INPUT'!$D$2:$D$9999,'QUALIFIED EFH'!AF$4,'HOURS&amp;CYCLES INPUT'!$E$2:$E$9999,'QUALIFIED EFH'!AF$5))</f>
        <v>0</v>
      </c>
      <c r="AG122" s="476">
        <f>IF(AG$2&lt;&gt;"",IF($C122&lt;&gt;"TBA",AG$2/114,0),SUMIFS('HOURS&amp;CYCLES INPUT'!$F$2:$F$9999,'HOURS&amp;CYCLES INPUT'!$C$2:$C$9999,'QUALIFIED EFH'!$C122,'HOURS&amp;CYCLES INPUT'!$D$2:$D$9999,'QUALIFIED EFH'!AG$4,'HOURS&amp;CYCLES INPUT'!$E$2:$E$9999,'QUALIFIED EFH'!AG$5))</f>
        <v>0</v>
      </c>
      <c r="AH122" s="476">
        <f>IF(AH$2&lt;&gt;"",IF($C122&lt;&gt;"TBA",AH$2/114,0),SUMIFS('HOURS&amp;CYCLES INPUT'!$F$2:$F$9999,'HOURS&amp;CYCLES INPUT'!$C$2:$C$9999,'QUALIFIED EFH'!$C122,'HOURS&amp;CYCLES INPUT'!$D$2:$D$9999,'QUALIFIED EFH'!AH$4,'HOURS&amp;CYCLES INPUT'!$E$2:$E$9999,'QUALIFIED EFH'!AH$5))</f>
        <v>0</v>
      </c>
      <c r="AI122" s="476">
        <f>IF(AI$2&lt;&gt;"",IF($C122&lt;&gt;"TBA",AI$2/114,0),SUMIFS('HOURS&amp;CYCLES INPUT'!$F$2:$F$9999,'HOURS&amp;CYCLES INPUT'!$C$2:$C$9999,'QUALIFIED EFH'!$C122,'HOURS&amp;CYCLES INPUT'!$D$2:$D$9999,'QUALIFIED EFH'!AI$4,'HOURS&amp;CYCLES INPUT'!$E$2:$E$9999,'QUALIFIED EFH'!AI$5))</f>
        <v>0</v>
      </c>
      <c r="AJ122" s="476">
        <f>IF(AJ$2&lt;&gt;"",IF($C122&lt;&gt;"TBA",AJ$2/114,0),SUMIFS('HOURS&amp;CYCLES INPUT'!$F$2:$F$9999,'HOURS&amp;CYCLES INPUT'!$C$2:$C$9999,'QUALIFIED EFH'!$C122,'HOURS&amp;CYCLES INPUT'!$D$2:$D$9999,'QUALIFIED EFH'!AJ$4,'HOURS&amp;CYCLES INPUT'!$E$2:$E$9999,'QUALIFIED EFH'!AJ$5))</f>
        <v>0</v>
      </c>
      <c r="AK122" s="476">
        <f>IF(AK$2&lt;&gt;"",IF($C122&lt;&gt;"TBA",AK$2/114,0),SUMIFS('HOURS&amp;CYCLES INPUT'!$F$2:$F$9999,'HOURS&amp;CYCLES INPUT'!$C$2:$C$9999,'QUALIFIED EFH'!$C122,'HOURS&amp;CYCLES INPUT'!$D$2:$D$9999,'QUALIFIED EFH'!AK$4,'HOURS&amp;CYCLES INPUT'!$E$2:$E$9999,'QUALIFIED EFH'!AK$5))</f>
        <v>114.31</v>
      </c>
      <c r="AL122" s="476">
        <f>IF(AL$2&lt;&gt;"",IF($C122&lt;&gt;"TBA",AL$2/114,0),SUMIFS('HOURS&amp;CYCLES INPUT'!$F$2:$F$9999,'HOURS&amp;CYCLES INPUT'!$C$2:$C$9999,'QUALIFIED EFH'!$C122,'HOURS&amp;CYCLES INPUT'!$D$2:$D$9999,'QUALIFIED EFH'!AL$4,'HOURS&amp;CYCLES INPUT'!$E$2:$E$9999,'QUALIFIED EFH'!AL$5))</f>
        <v>0</v>
      </c>
      <c r="AM122" s="476">
        <f>IF(AM$2&lt;&gt;"",IF($C122&lt;&gt;"TBA",AM$2/114,0),SUMIFS('HOURS&amp;CYCLES INPUT'!$F$2:$F$9999,'HOURS&amp;CYCLES INPUT'!$C$2:$C$9999,'QUALIFIED EFH'!$C122,'HOURS&amp;CYCLES INPUT'!$D$2:$D$9999,'QUALIFIED EFH'!AM$4,'HOURS&amp;CYCLES INPUT'!$E$2:$E$9999,'QUALIFIED EFH'!AM$5))</f>
        <v>0</v>
      </c>
      <c r="AN122" s="476">
        <f>IF(AN$2&lt;&gt;"",IF($C122&lt;&gt;"TBA",AN$2/114,0),SUMIFS('HOURS&amp;CYCLES INPUT'!$F$2:$F$9999,'HOURS&amp;CYCLES INPUT'!$C$2:$C$9999,'QUALIFIED EFH'!$C122,'HOURS&amp;CYCLES INPUT'!$D$2:$D$9999,'QUALIFIED EFH'!AN$4,'HOURS&amp;CYCLES INPUT'!$E$2:$E$9999,'QUALIFIED EFH'!AN$5))</f>
        <v>0</v>
      </c>
      <c r="AO122" s="476">
        <f>IF(AO$2&lt;&gt;"",IF($C122&lt;&gt;"TBA",AO$2/114,0),SUMIFS('HOURS&amp;CYCLES INPUT'!$F$2:$F$9999,'HOURS&amp;CYCLES INPUT'!$C$2:$C$9999,'QUALIFIED EFH'!$C122,'HOURS&amp;CYCLES INPUT'!$D$2:$D$9999,'QUALIFIED EFH'!AO$4,'HOURS&amp;CYCLES INPUT'!$E$2:$E$9999,'QUALIFIED EFH'!AO$5))</f>
        <v>0</v>
      </c>
      <c r="AP122" s="476">
        <f>IF(AP$2&lt;&gt;"",IF($C122&lt;&gt;"TBA",AP$2/114,0),SUMIFS('HOURS&amp;CYCLES INPUT'!$F$2:$F$9999,'HOURS&amp;CYCLES INPUT'!$C$2:$C$9999,'QUALIFIED EFH'!$C122,'HOURS&amp;CYCLES INPUT'!$D$2:$D$9999,'QUALIFIED EFH'!AP$4,'HOURS&amp;CYCLES INPUT'!$E$2:$E$9999,'QUALIFIED EFH'!AP$5))</f>
        <v>0</v>
      </c>
      <c r="AQ122" s="476">
        <f>IF(AQ$2&lt;&gt;"",IF($C122&lt;&gt;"TBA",AQ$2/114,0),SUMIFS('HOURS&amp;CYCLES INPUT'!$F$2:$F$9999,'HOURS&amp;CYCLES INPUT'!$C$2:$C$9999,'QUALIFIED EFH'!$C122,'HOURS&amp;CYCLES INPUT'!$D$2:$D$9999,'QUALIFIED EFH'!AQ$4,'HOURS&amp;CYCLES INPUT'!$E$2:$E$9999,'QUALIFIED EFH'!AQ$5))</f>
        <v>217.5</v>
      </c>
      <c r="AR122" s="476">
        <f>IF(AR$2&lt;&gt;"",IF($C122&lt;&gt;"TBA",AR$2/114,0),SUMIFS('HOURS&amp;CYCLES INPUT'!$F$2:$F$9999,'HOURS&amp;CYCLES INPUT'!$C$2:$C$9999,'QUALIFIED EFH'!$C122,'HOURS&amp;CYCLES INPUT'!$D$2:$D$9999,'QUALIFIED EFH'!AR$4,'HOURS&amp;CYCLES INPUT'!$E$2:$E$9999,'QUALIFIED EFH'!AR$5))</f>
        <v>0</v>
      </c>
      <c r="AS122" s="476">
        <f>IF(AS$2&lt;&gt;"",IF($C122&lt;&gt;"TBA",AS$2/114,0),SUMIFS('HOURS&amp;CYCLES INPUT'!$F$2:$F$9999,'HOURS&amp;CYCLES INPUT'!$C$2:$C$9999,'QUALIFIED EFH'!$C122,'HOURS&amp;CYCLES INPUT'!$D$2:$D$9999,'QUALIFIED EFH'!AS$4,'HOURS&amp;CYCLES INPUT'!$E$2:$E$9999,'QUALIFIED EFH'!AS$5))</f>
        <v>0</v>
      </c>
      <c r="AT122" s="476">
        <f>IF(AT$2&lt;&gt;"",IF($C122&lt;&gt;"TBA",AT$2/114,0),SUMIFS('HOURS&amp;CYCLES INPUT'!$F$2:$F$9999,'HOURS&amp;CYCLES INPUT'!$C$2:$C$9999,'QUALIFIED EFH'!$C122,'HOURS&amp;CYCLES INPUT'!$D$2:$D$9999,'QUALIFIED EFH'!AT$4,'HOURS&amp;CYCLES INPUT'!$E$2:$E$9999,'QUALIFIED EFH'!AT$5))</f>
        <v>0</v>
      </c>
      <c r="AU122" s="476">
        <f>IF(AU$2&lt;&gt;"",IF($C122&lt;&gt;"TBA",AU$2/114,0),SUMIFS('HOURS&amp;CYCLES INPUT'!$F$2:$F$9999,'HOURS&amp;CYCLES INPUT'!$C$2:$C$9999,'QUALIFIED EFH'!$C122,'HOURS&amp;CYCLES INPUT'!$D$2:$D$9999,'QUALIFIED EFH'!AU$4,'HOURS&amp;CYCLES INPUT'!$E$2:$E$9999,'QUALIFIED EFH'!AU$5))</f>
        <v>38.97</v>
      </c>
      <c r="AV122" s="476">
        <f>IF(AV$2&lt;&gt;"",IF($C122&lt;&gt;"TBA",AV$2/114,0),SUMIFS('HOURS&amp;CYCLES INPUT'!$F$2:$F$9999,'HOURS&amp;CYCLES INPUT'!$C$2:$C$9999,'QUALIFIED EFH'!$C122,'HOURS&amp;CYCLES INPUT'!$D$2:$D$9999,'QUALIFIED EFH'!AV$4,'HOURS&amp;CYCLES INPUT'!$E$2:$E$9999,'QUALIFIED EFH'!AV$5))</f>
        <v>108.5</v>
      </c>
      <c r="AW122" s="476">
        <f>IF(AW$2&lt;&gt;"",IF($C122&lt;&gt;"TBA",AW$2/114,0),SUMIFS('HOURS&amp;CYCLES INPUT'!$F$2:$F$9999,'HOURS&amp;CYCLES INPUT'!$C$2:$C$9999,'QUALIFIED EFH'!$C122,'HOURS&amp;CYCLES INPUT'!$D$2:$D$9999,'QUALIFIED EFH'!AW$4,'HOURS&amp;CYCLES INPUT'!$E$2:$E$9999,'QUALIFIED EFH'!AW$5))</f>
        <v>133.83000000000001</v>
      </c>
      <c r="AX122" s="476">
        <f>IF(AX$2&lt;&gt;"",IF($C122&lt;&gt;"TBA",AX$2/114,0),SUMIFS('HOURS&amp;CYCLES INPUT'!$F$2:$F$9999,'HOURS&amp;CYCLES INPUT'!$C$2:$C$9999,'QUALIFIED EFH'!$C122,'HOURS&amp;CYCLES INPUT'!$D$2:$D$9999,'QUALIFIED EFH'!AX$4,'HOURS&amp;CYCLES INPUT'!$E$2:$E$9999,'QUALIFIED EFH'!AX$5))</f>
        <v>177.56</v>
      </c>
      <c r="AY122" s="476">
        <f>IF(AY$2&lt;&gt;"",IF($C122&lt;&gt;"TBA",AY$2/114,0),SUMIFS('HOURS&amp;CYCLES INPUT'!$F$2:$F$9999,'HOURS&amp;CYCLES INPUT'!$C$2:$C$9999,'QUALIFIED EFH'!$C122,'HOURS&amp;CYCLES INPUT'!$D$2:$D$9999,'QUALIFIED EFH'!AY$4,'HOURS&amp;CYCLES INPUT'!$E$2:$E$9999,'QUALIFIED EFH'!AY$5))</f>
        <v>174.51</v>
      </c>
      <c r="AZ122" s="476">
        <f>IF(AZ$2&lt;&gt;"",IF($C122&lt;&gt;"TBA",AZ$2/114,0),SUMIFS('HOURS&amp;CYCLES INPUT'!$F$2:$F$9999,'HOURS&amp;CYCLES INPUT'!$C$2:$C$9999,'QUALIFIED EFH'!$C122,'HOURS&amp;CYCLES INPUT'!$D$2:$D$9999,'QUALIFIED EFH'!AZ$4,'HOURS&amp;CYCLES INPUT'!$E$2:$E$9999,'QUALIFIED EFH'!AZ$5))</f>
        <v>296.10000000000002</v>
      </c>
      <c r="BA122" s="476">
        <f>IF(BA$2&lt;&gt;"",IF($C122&lt;&gt;"TBA",BA$2/114,0),SUMIFS('HOURS&amp;CYCLES INPUT'!$F$2:$F$9999,'HOURS&amp;CYCLES INPUT'!$C$2:$C$9999,'QUALIFIED EFH'!$C122,'HOURS&amp;CYCLES INPUT'!$D$2:$D$9999,'QUALIFIED EFH'!BA$4,'HOURS&amp;CYCLES INPUT'!$E$2:$E$9999,'QUALIFIED EFH'!BA$5))</f>
        <v>212.38</v>
      </c>
      <c r="BB122" s="476">
        <f>IF(BB$2&lt;&gt;"",IF($C122&lt;&gt;"TBA",BB$2/114,0),SUMIFS('HOURS&amp;CYCLES INPUT'!$F$2:$F$9999,'HOURS&amp;CYCLES INPUT'!$C$2:$C$9999,'QUALIFIED EFH'!$C122,'HOURS&amp;CYCLES INPUT'!$D$2:$D$9999,'QUALIFIED EFH'!BB$4,'HOURS&amp;CYCLES INPUT'!$E$2:$E$9999,'QUALIFIED EFH'!BB$5))</f>
        <v>42.22</v>
      </c>
      <c r="BC122" s="476">
        <f>IF(BC$2&lt;&gt;"",IF($C122&lt;&gt;"TBA",BC$2/114,0),SUMIFS('HOURS&amp;CYCLES INPUT'!$F$2:$F$9999,'HOURS&amp;CYCLES INPUT'!$C$2:$C$9999,'QUALIFIED EFH'!$C122,'HOURS&amp;CYCLES INPUT'!$D$2:$D$9999,'QUALIFIED EFH'!BC$4,'HOURS&amp;CYCLES INPUT'!$E$2:$E$9999,'QUALIFIED EFH'!BC$5))</f>
        <v>112.73</v>
      </c>
      <c r="BD122" s="476">
        <f>IF(BD$2&lt;&gt;"",IF($C122&lt;&gt;"TBA",BD$2/114,0),SUMIFS('HOURS&amp;CYCLES INPUT'!$F$2:$F$9999,'HOURS&amp;CYCLES INPUT'!$C$2:$C$9999,'QUALIFIED EFH'!$C122,'HOURS&amp;CYCLES INPUT'!$D$2:$D$9999,'QUALIFIED EFH'!BD$4,'HOURS&amp;CYCLES INPUT'!$E$2:$E$9999,'QUALIFIED EFH'!BD$5))</f>
        <v>78.239999999999995</v>
      </c>
      <c r="BE122" s="476">
        <f>IF(BE$2&lt;&gt;"",IF($C122&lt;&gt;"TBA",BE$2/114,0),SUMIFS('HOURS&amp;CYCLES INPUT'!$F$2:$F$9999,'HOURS&amp;CYCLES INPUT'!$C$2:$C$9999,'QUALIFIED EFH'!$C122,'HOURS&amp;CYCLES INPUT'!$D$2:$D$9999,'QUALIFIED EFH'!BE$4,'HOURS&amp;CYCLES INPUT'!$E$2:$E$9999,'QUALIFIED EFH'!BE$5))</f>
        <v>87.76</v>
      </c>
      <c r="BF122" s="476">
        <f>IF(BF$2&lt;&gt;"",IF($C122&lt;&gt;"TBA",BF$2/114,0),SUMIFS('HOURS&amp;CYCLES INPUT'!$F$2:$F$9999,'HOURS&amp;CYCLES INPUT'!$C$2:$C$9999,'QUALIFIED EFH'!$C122,'HOURS&amp;CYCLES INPUT'!$D$2:$D$9999,'QUALIFIED EFH'!BF$4,'HOURS&amp;CYCLES INPUT'!$E$2:$E$9999,'QUALIFIED EFH'!BF$5))</f>
        <v>84.92</v>
      </c>
      <c r="BG122" s="476">
        <f>IF(BG$2&lt;&gt;"",IF($C122&lt;&gt;"TBA",BG$2/114,0),SUMIFS('HOURS&amp;CYCLES INPUT'!$F$2:$F$9999,'HOURS&amp;CYCLES INPUT'!$C$2:$C$9999,'QUALIFIED EFH'!$C122,'HOURS&amp;CYCLES INPUT'!$D$2:$D$9999,'QUALIFIED EFH'!BG$4,'HOURS&amp;CYCLES INPUT'!$E$2:$E$9999,'QUALIFIED EFH'!BG$5))</f>
        <v>237.44</v>
      </c>
      <c r="BH122" s="476">
        <f>IF(BH$2&lt;&gt;"",IF($C122&lt;&gt;"TBA",BH$2/114,0),SUMIFS('HOURS&amp;CYCLES INPUT'!$F$2:$F$9999,'HOURS&amp;CYCLES INPUT'!$C$2:$C$9999,'QUALIFIED EFH'!$C122,'HOURS&amp;CYCLES INPUT'!$D$2:$D$9999,'QUALIFIED EFH'!BH$4,'HOURS&amp;CYCLES INPUT'!$E$2:$E$9999,'QUALIFIED EFH'!BH$5))</f>
        <v>323.99</v>
      </c>
      <c r="BI122" s="476">
        <f>IF(BI$2&lt;&gt;"",IF($C122&lt;&gt;"TBA",BI$2/114,0),SUMIFS('HOURS&amp;CYCLES INPUT'!$F$2:$F$9999,'HOURS&amp;CYCLES INPUT'!$C$2:$C$9999,'QUALIFIED EFH'!$C122,'HOURS&amp;CYCLES INPUT'!$D$2:$D$9999,'QUALIFIED EFH'!BI$4,'HOURS&amp;CYCLES INPUT'!$E$2:$E$9999,'QUALIFIED EFH'!BI$5))</f>
        <v>246.97</v>
      </c>
      <c r="BJ122" s="476">
        <f>IF(BJ$2&lt;&gt;"",IF($C122&lt;&gt;"TBA",BJ$2/114,0),SUMIFS('HOURS&amp;CYCLES INPUT'!$F$2:$F$9999,'HOURS&amp;CYCLES INPUT'!$C$2:$C$9999,'QUALIFIED EFH'!$C122,'HOURS&amp;CYCLES INPUT'!$D$2:$D$9999,'QUALIFIED EFH'!BJ$4,'HOURS&amp;CYCLES INPUT'!$E$2:$E$9999,'QUALIFIED EFH'!BJ$5))</f>
        <v>309.89999999999998</v>
      </c>
      <c r="BK122" s="476">
        <f>IF(BK$2&lt;&gt;"",IF($C122&lt;&gt;"TBA",BK$2/114,0),SUMIFS('HOURS&amp;CYCLES INPUT'!$F$2:$F$9999,'HOURS&amp;CYCLES INPUT'!$C$2:$C$9999,'QUALIFIED EFH'!$C122,'HOURS&amp;CYCLES INPUT'!$D$2:$D$9999,'QUALIFIED EFH'!BK$4,'HOURS&amp;CYCLES INPUT'!$E$2:$E$9999,'QUALIFIED EFH'!BK$5))</f>
        <v>357.97</v>
      </c>
      <c r="BL122" s="476">
        <f>IF(BL$2&lt;&gt;"",IF($C122&lt;&gt;"TBA",BL$2/114,0),SUMIFS('HOURS&amp;CYCLES INPUT'!$F$2:$F$9999,'HOURS&amp;CYCLES INPUT'!$C$2:$C$9999,'QUALIFIED EFH'!$C122,'HOURS&amp;CYCLES INPUT'!$D$2:$D$9999,'QUALIFIED EFH'!BL$4,'HOURS&amp;CYCLES INPUT'!$E$2:$E$9999,'QUALIFIED EFH'!BL$5))</f>
        <v>308.64999999999998</v>
      </c>
      <c r="BM122" s="476">
        <f>IF(BM$2&lt;&gt;"",IF($C122&lt;&gt;"TBA",BM$2/114,0),SUMIFS('HOURS&amp;CYCLES INPUT'!$F$2:$F$9999,'HOURS&amp;CYCLES INPUT'!$C$2:$C$9999,'QUALIFIED EFH'!$C122,'HOURS&amp;CYCLES INPUT'!$D$2:$D$9999,'QUALIFIED EFH'!BM$4,'HOURS&amp;CYCLES INPUT'!$E$2:$E$9999,'QUALIFIED EFH'!BM$5))</f>
        <v>278.58</v>
      </c>
      <c r="BN122" s="476">
        <f>IF(BN$2&lt;&gt;"",IF($C122&lt;&gt;"TBA",BN$2/114,0),SUMIFS('HOURS&amp;CYCLES INPUT'!$F$2:$F$9999,'HOURS&amp;CYCLES INPUT'!$C$2:$C$9999,'QUALIFIED EFH'!$C122,'HOURS&amp;CYCLES INPUT'!$D$2:$D$9999,'QUALIFIED EFH'!BN$4,'HOURS&amp;CYCLES INPUT'!$E$2:$E$9999,'QUALIFIED EFH'!BN$5))</f>
        <v>352.02</v>
      </c>
      <c r="BO122" s="476">
        <f>IF(BO$2&lt;&gt;"",IF($C122&lt;&gt;"TBA",BO$2/114,0),SUMIFS('HOURS&amp;CYCLES INPUT'!$F$2:$F$9999,'HOURS&amp;CYCLES INPUT'!$C$2:$C$9999,'QUALIFIED EFH'!$C122,'HOURS&amp;CYCLES INPUT'!$D$2:$D$9999,'QUALIFIED EFH'!BO$4,'HOURS&amp;CYCLES INPUT'!$E$2:$E$9999,'QUALIFIED EFH'!BO$5))</f>
        <v>333.55</v>
      </c>
      <c r="BP122" s="476">
        <f>IF(BP$2&lt;&gt;"",IF($C122&lt;&gt;"TBA",BP$2/114,0),SUMIFS('HOURS&amp;CYCLES INPUT'!$F$2:$F$9999,'HOURS&amp;CYCLES INPUT'!$C$2:$C$9999,'QUALIFIED EFH'!$C122,'HOURS&amp;CYCLES INPUT'!$D$2:$D$9999,'QUALIFIED EFH'!BP$4,'HOURS&amp;CYCLES INPUT'!$E$2:$E$9999,'QUALIFIED EFH'!BP$5))</f>
        <v>179.23</v>
      </c>
      <c r="BQ122" s="476">
        <f>IF(BQ$2&lt;&gt;"",IF($C122&lt;&gt;"TBA",BQ$2/114,0),SUMIFS('HOURS&amp;CYCLES INPUT'!$F$2:$F$9999,'HOURS&amp;CYCLES INPUT'!$C$2:$C$9999,'QUALIFIED EFH'!$C122,'HOURS&amp;CYCLES INPUT'!$D$2:$D$9999,'QUALIFIED EFH'!BQ$4,'HOURS&amp;CYCLES INPUT'!$E$2:$E$9999,'QUALIFIED EFH'!BQ$5))</f>
        <v>445.32</v>
      </c>
      <c r="BR122" s="476">
        <f>IF(BR$2&lt;&gt;"",IF($C122&lt;&gt;"TBA",BR$2/114,0),SUMIFS('HOURS&amp;CYCLES INPUT'!$F$2:$F$9999,'HOURS&amp;CYCLES INPUT'!$C$2:$C$9999,'QUALIFIED EFH'!$C122,'HOURS&amp;CYCLES INPUT'!$D$2:$D$9999,'QUALIFIED EFH'!BR$4,'HOURS&amp;CYCLES INPUT'!$E$2:$E$9999,'QUALIFIED EFH'!BR$5))</f>
        <v>411.01</v>
      </c>
      <c r="BS122" s="476">
        <f>IF(BS$2&lt;&gt;"",IF($C122&lt;&gt;"TBA",BS$2/114,0),SUMIFS('HOURS&amp;CYCLES INPUT'!$F$2:$F$9999,'HOURS&amp;CYCLES INPUT'!$C$2:$C$9999,'QUALIFIED EFH'!$C122,'HOURS&amp;CYCLES INPUT'!$D$2:$D$9999,'QUALIFIED EFH'!BS$4,'HOURS&amp;CYCLES INPUT'!$E$2:$E$9999,'QUALIFIED EFH'!BS$5))</f>
        <v>403.19</v>
      </c>
      <c r="BT122" s="476">
        <f>IF(BT$2&lt;&gt;"",IF($C122&lt;&gt;"TBA",BT$2/114,0),SUMIFS('HOURS&amp;CYCLES INPUT'!$F$2:$F$9999,'HOURS&amp;CYCLES INPUT'!$C$2:$C$9999,'QUALIFIED EFH'!$C122,'HOURS&amp;CYCLES INPUT'!$D$2:$D$9999,'QUALIFIED EFH'!BT$4,'HOURS&amp;CYCLES INPUT'!$E$2:$E$9999,'QUALIFIED EFH'!BT$5))</f>
        <v>351.68</v>
      </c>
      <c r="BU122" s="476">
        <f>IF(BU$2&lt;&gt;"",IF($C122&lt;&gt;"TBA",BU$2/114,0),SUMIFS('HOURS&amp;CYCLES INPUT'!$F$2:$F$9999,'HOURS&amp;CYCLES INPUT'!$C$2:$C$9999,'QUALIFIED EFH'!$C122,'HOURS&amp;CYCLES INPUT'!$D$2:$D$9999,'QUALIFIED EFH'!BU$4,'HOURS&amp;CYCLES INPUT'!$E$2:$E$9999,'QUALIFIED EFH'!BU$5))</f>
        <v>372.3</v>
      </c>
      <c r="BV122" s="476">
        <f>IF(BV$2&lt;&gt;"",IF($C122&lt;&gt;"TBA",BV$2/114,0),SUMIFS('HOURS&amp;CYCLES INPUT'!$F$2:$F$9999,'HOURS&amp;CYCLES INPUT'!$C$2:$C$9999,'QUALIFIED EFH'!$C122,'HOURS&amp;CYCLES INPUT'!$D$2:$D$9999,'QUALIFIED EFH'!BV$4,'HOURS&amp;CYCLES INPUT'!$E$2:$E$9999,'QUALIFIED EFH'!BV$5))</f>
        <v>406.27</v>
      </c>
      <c r="BW122" s="476">
        <f>IF(BW$2&lt;&gt;"",IF($C122&lt;&gt;"TBA",BW$2/114,0),SUMIFS('HOURS&amp;CYCLES INPUT'!$F$2:$F$9999,'HOURS&amp;CYCLES INPUT'!$C$2:$C$9999,'QUALIFIED EFH'!$C122,'HOURS&amp;CYCLES INPUT'!$D$2:$D$9999,'QUALIFIED EFH'!BW$4,'HOURS&amp;CYCLES INPUT'!$E$2:$E$9999,'QUALIFIED EFH'!BW$5))</f>
        <v>424.97</v>
      </c>
      <c r="BX122" s="476">
        <f>IF(BX$2&lt;&gt;"",IF($C122&lt;&gt;"TBA",BX$2/114,0),SUMIFS('HOURS&amp;CYCLES INPUT'!$F$2:$F$9999,'HOURS&amp;CYCLES INPUT'!$C$2:$C$9999,'QUALIFIED EFH'!$C122,'HOURS&amp;CYCLES INPUT'!$D$2:$D$9999,'QUALIFIED EFH'!BX$4,'HOURS&amp;CYCLES INPUT'!$E$2:$E$9999,'QUALIFIED EFH'!BX$5))</f>
        <v>419.01</v>
      </c>
      <c r="BY122" s="476">
        <f>IF(BY$2&lt;&gt;"",IF($C122&lt;&gt;"TBA",BY$2/114,0),SUMIFS('HOURS&amp;CYCLES INPUT'!$F$2:$F$9999,'HOURS&amp;CYCLES INPUT'!$C$2:$C$9999,'QUALIFIED EFH'!$C122,'HOURS&amp;CYCLES INPUT'!$D$2:$D$9999,'QUALIFIED EFH'!BY$4,'HOURS&amp;CYCLES INPUT'!$E$2:$E$9999,'QUALIFIED EFH'!BY$5))</f>
        <v>417.7</v>
      </c>
      <c r="BZ122" s="476">
        <f>IF(BZ$2&lt;&gt;"",IF($C122&lt;&gt;"TBA",BZ$2/114,0),SUMIFS('HOURS&amp;CYCLES INPUT'!$F$2:$F$9999,'HOURS&amp;CYCLES INPUT'!$C$2:$C$9999,'QUALIFIED EFH'!$C122,'HOURS&amp;CYCLES INPUT'!$D$2:$D$9999,'QUALIFIED EFH'!BZ$4,'HOURS&amp;CYCLES INPUT'!$E$2:$E$9999,'QUALIFIED EFH'!BZ$5))</f>
        <v>401.94</v>
      </c>
      <c r="CA122" s="476">
        <f>IF(CA$2&lt;&gt;"",IF($C122&lt;&gt;"TBA",CA$2/114,0),SUMIFS('HOURS&amp;CYCLES INPUT'!$F$2:$F$9999,'HOURS&amp;CYCLES INPUT'!$C$2:$C$9999,'QUALIFIED EFH'!$C122,'HOURS&amp;CYCLES INPUT'!$D$2:$D$9999,'QUALIFIED EFH'!CA$4,'HOURS&amp;CYCLES INPUT'!$E$2:$E$9999,'QUALIFIED EFH'!CA$5))</f>
        <v>379.88</v>
      </c>
      <c r="CB122" s="476">
        <f>IF(CB$2&lt;&gt;"",IF($C122&lt;&gt;"TBA",CB$2/114,0),SUMIFS('HOURS&amp;CYCLES INPUT'!$F$2:$F$9999,'HOURS&amp;CYCLES INPUT'!$C$2:$C$9999,'QUALIFIED EFH'!$C122,'HOURS&amp;CYCLES INPUT'!$D$2:$D$9999,'QUALIFIED EFH'!CB$4,'HOURS&amp;CYCLES INPUT'!$E$2:$E$9999,'QUALIFIED EFH'!CB$5))</f>
        <v>415.57</v>
      </c>
      <c r="CC122" s="476">
        <f>IF(CC$2&lt;&gt;"",IF($C122&lt;&gt;"TBA",CC$2/114,0),SUMIFS('HOURS&amp;CYCLES INPUT'!$F$2:$F$9999,'HOURS&amp;CYCLES INPUT'!$C$2:$C$9999,'QUALIFIED EFH'!$C122,'HOURS&amp;CYCLES INPUT'!$D$2:$D$9999,'QUALIFIED EFH'!CC$4,'HOURS&amp;CYCLES INPUT'!$E$2:$E$9999,'QUALIFIED EFH'!CC$5))</f>
        <v>102.7</v>
      </c>
      <c r="CD122" s="476">
        <f>IF(CD$2&lt;&gt;"",IF($C122&lt;&gt;"TBA",CD$2/114,0),SUMIFS('HOURS&amp;CYCLES INPUT'!$F$2:$F$9999,'HOURS&amp;CYCLES INPUT'!$C$2:$C$9999,'QUALIFIED EFH'!$C122,'HOURS&amp;CYCLES INPUT'!$D$2:$D$9999,'QUALIFIED EFH'!CD$4,'HOURS&amp;CYCLES INPUT'!$E$2:$E$9999,'QUALIFIED EFH'!CD$5))</f>
        <v>463.02</v>
      </c>
      <c r="CE122" s="476">
        <f>IF(CE$2&lt;&gt;"",IF($C122&lt;&gt;"TBA",CE$2/114,0),SUMIFS('HOURS&amp;CYCLES INPUT'!$F$2:$F$9999,'HOURS&amp;CYCLES INPUT'!$C$2:$C$9999,'QUALIFIED EFH'!$C122,'HOURS&amp;CYCLES INPUT'!$D$2:$D$9999,'QUALIFIED EFH'!CE$4,'HOURS&amp;CYCLES INPUT'!$E$2:$E$9999,'QUALIFIED EFH'!CE$5))</f>
        <v>408.23</v>
      </c>
      <c r="CF122" s="476">
        <f>IF(CF$2&lt;&gt;"",IF($C122&lt;&gt;"TBA",CF$2/114,0),SUMIFS('HOURS&amp;CYCLES INPUT'!$F$2:$F$9999,'HOURS&amp;CYCLES INPUT'!$C$2:$C$9999,'QUALIFIED EFH'!$C122,'HOURS&amp;CYCLES INPUT'!$D$2:$D$9999,'QUALIFIED EFH'!CF$4,'HOURS&amp;CYCLES INPUT'!$E$2:$E$9999,'QUALIFIED EFH'!CF$5))</f>
        <v>474.18</v>
      </c>
      <c r="CG122" s="476">
        <f>IF(CG$2&lt;&gt;"",IF($C122&lt;&gt;"TBA",CG$2/114,0),SUMIFS('HOURS&amp;CYCLES INPUT'!$F$2:$F$9999,'HOURS&amp;CYCLES INPUT'!$C$2:$C$9999,'QUALIFIED EFH'!$C122,'HOURS&amp;CYCLES INPUT'!$D$2:$D$9999,'QUALIFIED EFH'!CG$4,'HOURS&amp;CYCLES INPUT'!$E$2:$E$9999,'QUALIFIED EFH'!CG$5))</f>
        <v>398.15</v>
      </c>
      <c r="CH122" s="476">
        <f>IF(CH$2&lt;&gt;"",IF($C122&lt;&gt;"TBA",CH$2/114,0),SUMIFS('HOURS&amp;CYCLES INPUT'!$F$2:$F$9999,'HOURS&amp;CYCLES INPUT'!$C$2:$C$9999,'QUALIFIED EFH'!$C122,'HOURS&amp;CYCLES INPUT'!$D$2:$D$9999,'QUALIFIED EFH'!CH$4,'HOURS&amp;CYCLES INPUT'!$E$2:$E$9999,'QUALIFIED EFH'!CH$5))</f>
        <v>446.8</v>
      </c>
      <c r="CI122" s="476">
        <f>IF(CI$2&lt;&gt;"",IF($C122&lt;&gt;"TBA",CI$2/114,0),SUMIFS('HOURS&amp;CYCLES INPUT'!$F$2:$F$9999,'HOURS&amp;CYCLES INPUT'!$C$2:$C$9999,'QUALIFIED EFH'!$C122,'HOURS&amp;CYCLES INPUT'!$D$2:$D$9999,'QUALIFIED EFH'!CI$4,'HOURS&amp;CYCLES INPUT'!$E$2:$E$9999,'QUALIFIED EFH'!CI$5))</f>
        <v>437.83</v>
      </c>
      <c r="CJ122" s="476">
        <f>IF(CJ$2&lt;&gt;"",IF($C122&lt;&gt;"TBA",CJ$2/114,0),SUMIFS('HOURS&amp;CYCLES INPUT'!$F$2:$F$9999,'HOURS&amp;CYCLES INPUT'!$C$2:$C$9999,'QUALIFIED EFH'!$C122,'HOURS&amp;CYCLES INPUT'!$D$2:$D$9999,'QUALIFIED EFH'!CJ$4,'HOURS&amp;CYCLES INPUT'!$E$2:$E$9999,'QUALIFIED EFH'!CJ$5))</f>
        <v>515.89</v>
      </c>
      <c r="CK122" s="476">
        <f>IF(CK$2&lt;&gt;"",IF($C122&lt;&gt;"TBA",CK$2/114,0),SUMIFS('HOURS&amp;CYCLES INPUT'!$F$2:$F$9999,'HOURS&amp;CYCLES INPUT'!$C$2:$C$9999,'QUALIFIED EFH'!$C122,'HOURS&amp;CYCLES INPUT'!$D$2:$D$9999,'QUALIFIED EFH'!CK$4,'HOURS&amp;CYCLES INPUT'!$E$2:$E$9999,'QUALIFIED EFH'!CK$5))</f>
        <v>391.29</v>
      </c>
      <c r="CL122" s="476">
        <f>IF(CL$2&lt;&gt;"",IF($C122&lt;&gt;"TBA",CL$2/114,0),SUMIFS('HOURS&amp;CYCLES INPUT'!$F$2:$F$9999,'HOURS&amp;CYCLES INPUT'!$C$2:$C$9999,'QUALIFIED EFH'!$C122,'HOURS&amp;CYCLES INPUT'!$D$2:$D$9999,'QUALIFIED EFH'!CL$4,'HOURS&amp;CYCLES INPUT'!$E$2:$E$9999,'QUALIFIED EFH'!CL$5))</f>
        <v>450.36</v>
      </c>
      <c r="CM122" s="476">
        <f>IF(CM$2&lt;&gt;"",IF($C122&lt;&gt;"TBA",CM$2/114,0),SUMIFS('HOURS&amp;CYCLES INPUT'!$F$2:$F$9999,'HOURS&amp;CYCLES INPUT'!$C$2:$C$9999,'QUALIFIED EFH'!$C122,'HOURS&amp;CYCLES INPUT'!$D$2:$D$9999,'QUALIFIED EFH'!CM$4,'HOURS&amp;CYCLES INPUT'!$E$2:$E$9999,'QUALIFIED EFH'!CM$5))</f>
        <v>446.08</v>
      </c>
      <c r="CN122" s="476">
        <f>IF(CN$2&lt;&gt;"",IF($C122&lt;&gt;"TBA",CN$2/114,0),SUMIFS('HOURS&amp;CYCLES INPUT'!$F$2:$F$9999,'HOURS&amp;CYCLES INPUT'!$C$2:$C$9999,'QUALIFIED EFH'!$C122,'HOURS&amp;CYCLES INPUT'!$D$2:$D$9999,'QUALIFIED EFH'!CN$4,'HOURS&amp;CYCLES INPUT'!$E$2:$E$9999,'QUALIFIED EFH'!CN$5))</f>
        <v>445.87</v>
      </c>
      <c r="CO122" s="476">
        <f>IF(CO$2&lt;&gt;"",IF($C122&lt;&gt;"TBA",CO$2/114,0),SUMIFS('HOURS&amp;CYCLES INPUT'!$F$2:$F$9999,'HOURS&amp;CYCLES INPUT'!$C$2:$C$9999,'QUALIFIED EFH'!$C122,'HOURS&amp;CYCLES INPUT'!$D$2:$D$9999,'QUALIFIED EFH'!CO$4,'HOURS&amp;CYCLES INPUT'!$E$2:$E$9999,'QUALIFIED EFH'!CO$5))</f>
        <v>464.53</v>
      </c>
      <c r="CP122" s="476">
        <f>IF(CP$2&lt;&gt;"",IF($C122&lt;&gt;"TBA",CP$2/114,0),SUMIFS('HOURS&amp;CYCLES INPUT'!$F$2:$F$9999,'HOURS&amp;CYCLES INPUT'!$C$2:$C$9999,'QUALIFIED EFH'!$C122,'HOURS&amp;CYCLES INPUT'!$D$2:$D$9999,'QUALIFIED EFH'!CP$4,'HOURS&amp;CYCLES INPUT'!$E$2:$E$9999,'QUALIFIED EFH'!CP$5))</f>
        <v>220.32</v>
      </c>
      <c r="CQ122" s="476">
        <f>IF(CQ$2&lt;&gt;"",IF($C122&lt;&gt;"TBA",CQ$2/114,0),SUMIFS('HOURS&amp;CYCLES INPUT'!$F$2:$F$9999,'HOURS&amp;CYCLES INPUT'!$C$2:$C$9999,'QUALIFIED EFH'!$C122,'HOURS&amp;CYCLES INPUT'!$D$2:$D$9999,'QUALIFIED EFH'!CQ$4,'HOURS&amp;CYCLES INPUT'!$E$2:$E$9999,'QUALIFIED EFH'!CQ$5))</f>
        <v>0</v>
      </c>
      <c r="CR122" s="476">
        <f>IF(CR$2&lt;&gt;"",IF($C122&lt;&gt;"TBA",CR$2/114,0),SUMIFS('HOURS&amp;CYCLES INPUT'!$F$2:$F$9999,'HOURS&amp;CYCLES INPUT'!$C$2:$C$9999,'QUALIFIED EFH'!$C122,'HOURS&amp;CYCLES INPUT'!$D$2:$D$9999,'QUALIFIED EFH'!CR$4,'HOURS&amp;CYCLES INPUT'!$E$2:$E$9999,'QUALIFIED EFH'!CR$5))</f>
        <v>0</v>
      </c>
      <c r="CS122" s="476">
        <f>IF(CS$2&lt;&gt;"",IF($C122&lt;&gt;"TBA",CS$2/114,0),SUMIFS('HOURS&amp;CYCLES INPUT'!$F$2:$F$9999,'HOURS&amp;CYCLES INPUT'!$C$2:$C$9999,'QUALIFIED EFH'!$C122,'HOURS&amp;CYCLES INPUT'!$D$2:$D$9999,'QUALIFIED EFH'!CS$4,'HOURS&amp;CYCLES INPUT'!$E$2:$E$9999,'QUALIFIED EFH'!CS$5))</f>
        <v>0</v>
      </c>
      <c r="CT122" s="476">
        <f>IF(CT$2&lt;&gt;"",IF($C122&lt;&gt;"TBA",CT$2/114,0),SUMIFS('HOURS&amp;CYCLES INPUT'!$F$2:$F$9999,'HOURS&amp;CYCLES INPUT'!$C$2:$C$9999,'QUALIFIED EFH'!$C122,'HOURS&amp;CYCLES INPUT'!$D$2:$D$9999,'QUALIFIED EFH'!CT$4,'HOURS&amp;CYCLES INPUT'!$E$2:$E$9999,'QUALIFIED EFH'!CT$5))</f>
        <v>0</v>
      </c>
      <c r="CU122" s="476">
        <f>IF(CU$2&lt;&gt;"",IF($C122&lt;&gt;"TBA",CU$2/114,0),SUMIFS('HOURS&amp;CYCLES INPUT'!$F$2:$F$9999,'HOURS&amp;CYCLES INPUT'!$C$2:$C$9999,'QUALIFIED EFH'!$C122,'HOURS&amp;CYCLES INPUT'!$D$2:$D$9999,'QUALIFIED EFH'!CU$4,'HOURS&amp;CYCLES INPUT'!$E$2:$E$9999,'QUALIFIED EFH'!CU$5))</f>
        <v>0</v>
      </c>
      <c r="CV122" s="476">
        <f>IF(CV$2&lt;&gt;"",IF($C122&lt;&gt;"TBA",CV$2/114,0),SUMIFS('HOURS&amp;CYCLES INPUT'!$F$2:$F$9999,'HOURS&amp;CYCLES INPUT'!$C$2:$C$9999,'QUALIFIED EFH'!$C122,'HOURS&amp;CYCLES INPUT'!$D$2:$D$9999,'QUALIFIED EFH'!CV$4,'HOURS&amp;CYCLES INPUT'!$E$2:$E$9999,'QUALIFIED EFH'!CV$5))</f>
        <v>0</v>
      </c>
      <c r="CW122" s="476">
        <f>IF(CW$2&lt;&gt;"",IF($C122&lt;&gt;"TBA",CW$2/114,0),SUMIFS('HOURS&amp;CYCLES INPUT'!$F$2:$F$9999,'HOURS&amp;CYCLES INPUT'!$C$2:$C$9999,'QUALIFIED EFH'!$C122,'HOURS&amp;CYCLES INPUT'!$D$2:$D$9999,'QUALIFIED EFH'!CW$4,'HOURS&amp;CYCLES INPUT'!$E$2:$E$9999,'QUALIFIED EFH'!CW$5))</f>
        <v>0</v>
      </c>
      <c r="CX122" s="476">
        <f>IF(CX$2&lt;&gt;"",IF($C122&lt;&gt;"TBA",CX$2/114,0),SUMIFS('HOURS&amp;CYCLES INPUT'!$F$2:$F$9999,'HOURS&amp;CYCLES INPUT'!$C$2:$C$9999,'QUALIFIED EFH'!$C122,'HOURS&amp;CYCLES INPUT'!$D$2:$D$9999,'QUALIFIED EFH'!CX$4,'HOURS&amp;CYCLES INPUT'!$E$2:$E$9999,'QUALIFIED EFH'!CX$5))</f>
        <v>0</v>
      </c>
      <c r="CY122" s="476">
        <f>IF(CY$2&lt;&gt;"",IF($C122&lt;&gt;"TBA",CY$2/114,0),SUMIFS('HOURS&amp;CYCLES INPUT'!$F$2:$F$9999,'HOURS&amp;CYCLES INPUT'!$C$2:$C$9999,'QUALIFIED EFH'!$C122,'HOURS&amp;CYCLES INPUT'!$D$2:$D$9999,'QUALIFIED EFH'!CY$4,'HOURS&amp;CYCLES INPUT'!$E$2:$E$9999,'QUALIFIED EFH'!CY$5))</f>
        <v>0</v>
      </c>
      <c r="CZ122" s="476">
        <f>IF(CZ$2&lt;&gt;"",IF($C122&lt;&gt;"TBA",CZ$2/114,0),SUMIFS('HOURS&amp;CYCLES INPUT'!$F$2:$F$9999,'HOURS&amp;CYCLES INPUT'!$C$2:$C$9999,'QUALIFIED EFH'!$C122,'HOURS&amp;CYCLES INPUT'!$D$2:$D$9999,'QUALIFIED EFH'!CZ$4,'HOURS&amp;CYCLES INPUT'!$E$2:$E$9999,'QUALIFIED EFH'!CZ$5))</f>
        <v>0</v>
      </c>
      <c r="DA122" s="476">
        <f>IF(DA$2&lt;&gt;"",IF($C122&lt;&gt;"TBA",DA$2/114,0),SUMIFS('HOURS&amp;CYCLES INPUT'!$F$2:$F$9999,'HOURS&amp;CYCLES INPUT'!$C$2:$C$9999,'QUALIFIED EFH'!$C122,'HOURS&amp;CYCLES INPUT'!$D$2:$D$9999,'QUALIFIED EFH'!DA$4,'HOURS&amp;CYCLES INPUT'!$E$2:$E$9999,'QUALIFIED EFH'!DA$5))</f>
        <v>0</v>
      </c>
      <c r="DB122" s="476">
        <f>IF(DB$2&lt;&gt;"",IF($C122&lt;&gt;"TBA",DB$2/114,0),SUMIFS('HOURS&amp;CYCLES INPUT'!$F$2:$F$9999,'HOURS&amp;CYCLES INPUT'!$C$2:$C$9999,'QUALIFIED EFH'!$C122,'HOURS&amp;CYCLES INPUT'!$D$2:$D$9999,'QUALIFIED EFH'!DB$4,'HOURS&amp;CYCLES INPUT'!$E$2:$E$9999,'QUALIFIED EFH'!DB$5))</f>
        <v>0</v>
      </c>
      <c r="DC122" s="476">
        <f>IF(DC$2&lt;&gt;"",IF($C122&lt;&gt;"TBA",DC$2/114,0),SUMIFS('HOURS&amp;CYCLES INPUT'!$F$2:$F$9999,'HOURS&amp;CYCLES INPUT'!$C$2:$C$9999,'QUALIFIED EFH'!$C122,'HOURS&amp;CYCLES INPUT'!$D$2:$D$9999,'QUALIFIED EFH'!DC$4,'HOURS&amp;CYCLES INPUT'!$E$2:$E$9999,'QUALIFIED EFH'!DC$5))</f>
        <v>0</v>
      </c>
      <c r="DD122" s="476">
        <f>IF(DD$2&lt;&gt;"",IF($C122&lt;&gt;"TBA",DD$2/114,0),SUMIFS('HOURS&amp;CYCLES INPUT'!$F$2:$F$9999,'HOURS&amp;CYCLES INPUT'!$C$2:$C$9999,'QUALIFIED EFH'!$C122,'HOURS&amp;CYCLES INPUT'!$D$2:$D$9999,'QUALIFIED EFH'!DD$4,'HOURS&amp;CYCLES INPUT'!$E$2:$E$9999,'QUALIFIED EFH'!DD$5))</f>
        <v>0</v>
      </c>
      <c r="DE122" s="476">
        <f>IF(DE$2&lt;&gt;"",IF($C122&lt;&gt;"TBA",DE$2/114,0),SUMIFS('HOURS&amp;CYCLES INPUT'!$F$2:$F$9999,'HOURS&amp;CYCLES INPUT'!$C$2:$C$9999,'QUALIFIED EFH'!$C122,'HOURS&amp;CYCLES INPUT'!$D$2:$D$9999,'QUALIFIED EFH'!DE$4,'HOURS&amp;CYCLES INPUT'!$E$2:$E$9999,'QUALIFIED EFH'!DE$5))</f>
        <v>0</v>
      </c>
      <c r="DF122" s="476">
        <f>IF(DF$2&lt;&gt;"",IF($C122&lt;&gt;"TBA",DF$2/114,0),SUMIFS('HOURS&amp;CYCLES INPUT'!$F$2:$F$9999,'HOURS&amp;CYCLES INPUT'!$C$2:$C$9999,'QUALIFIED EFH'!$C122,'HOURS&amp;CYCLES INPUT'!$D$2:$D$9999,'QUALIFIED EFH'!DF$4,'HOURS&amp;CYCLES INPUT'!$E$2:$E$9999,'QUALIFIED EFH'!DF$5))</f>
        <v>0</v>
      </c>
      <c r="DG122" s="476">
        <f>IF(DG$2&lt;&gt;"",IF($C122&lt;&gt;"TBA",DG$2/114,0),SUMIFS('HOURS&amp;CYCLES INPUT'!$F$2:$F$9999,'HOURS&amp;CYCLES INPUT'!$C$2:$C$9999,'QUALIFIED EFH'!$C122,'HOURS&amp;CYCLES INPUT'!$D$2:$D$9999,'QUALIFIED EFH'!DG$4,'HOURS&amp;CYCLES INPUT'!$E$2:$E$9999,'QUALIFIED EFH'!DG$5))</f>
        <v>0</v>
      </c>
      <c r="DH122" s="476">
        <f>IF(DH$2&lt;&gt;"",IF($C122&lt;&gt;"TBA",DH$2/114,0),SUMIFS('HOURS&amp;CYCLES INPUT'!$F$2:$F$9999,'HOURS&amp;CYCLES INPUT'!$C$2:$C$9999,'QUALIFIED EFH'!$C122,'HOURS&amp;CYCLES INPUT'!$D$2:$D$9999,'QUALIFIED EFH'!DH$4,'HOURS&amp;CYCLES INPUT'!$E$2:$E$9999,'QUALIFIED EFH'!DH$5))</f>
        <v>0</v>
      </c>
      <c r="DI122" s="476">
        <f>IF(DI$2&lt;&gt;"",IF($C122&lt;&gt;"TBA",DI$2/114,0),SUMIFS('HOURS&amp;CYCLES INPUT'!$F$2:$F$9999,'HOURS&amp;CYCLES INPUT'!$C$2:$C$9999,'QUALIFIED EFH'!$C122,'HOURS&amp;CYCLES INPUT'!$D$2:$D$9999,'QUALIFIED EFH'!DI$4,'HOURS&amp;CYCLES INPUT'!$E$2:$E$9999,'QUALIFIED EFH'!DI$5))</f>
        <v>0</v>
      </c>
      <c r="DJ122" s="476">
        <f>IF(DJ$2&lt;&gt;"",IF($C122&lt;&gt;"TBA",DJ$2/114,0),SUMIFS('HOURS&amp;CYCLES INPUT'!$F$2:$F$9999,'HOURS&amp;CYCLES INPUT'!$C$2:$C$9999,'QUALIFIED EFH'!$C122,'HOURS&amp;CYCLES INPUT'!$D$2:$D$9999,'QUALIFIED EFH'!DJ$4,'HOURS&amp;CYCLES INPUT'!$E$2:$E$9999,'QUALIFIED EFH'!DJ$5))</f>
        <v>0</v>
      </c>
      <c r="DK122" s="476">
        <f>IF(DK$2&lt;&gt;"",IF($C122&lt;&gt;"TBA",DK$2/114,0),SUMIFS('HOURS&amp;CYCLES INPUT'!$F$2:$F$9999,'HOURS&amp;CYCLES INPUT'!$C$2:$C$9999,'QUALIFIED EFH'!$C122,'HOURS&amp;CYCLES INPUT'!$D$2:$D$9999,'QUALIFIED EFH'!DK$4,'HOURS&amp;CYCLES INPUT'!$E$2:$E$9999,'QUALIFIED EFH'!DK$5))</f>
        <v>0</v>
      </c>
      <c r="DL122" s="476">
        <f>IF(DL$2&lt;&gt;"",IF($C122&lt;&gt;"TBA",DL$2/114,0),SUMIFS('HOURS&amp;CYCLES INPUT'!$F$2:$F$9999,'HOURS&amp;CYCLES INPUT'!$C$2:$C$9999,'QUALIFIED EFH'!$C122,'HOURS&amp;CYCLES INPUT'!$D$2:$D$9999,'QUALIFIED EFH'!DL$4,'HOURS&amp;CYCLES INPUT'!$E$2:$E$9999,'QUALIFIED EFH'!DL$5))</f>
        <v>0</v>
      </c>
      <c r="DM122" s="476">
        <f>IF(DM$2&lt;&gt;"",IF($C122&lt;&gt;"TBA",DM$2/114,0),SUMIFS('HOURS&amp;CYCLES INPUT'!$F$2:$F$9999,'HOURS&amp;CYCLES INPUT'!$C$2:$C$9999,'QUALIFIED EFH'!$C122,'HOURS&amp;CYCLES INPUT'!$D$2:$D$9999,'QUALIFIED EFH'!DM$4,'HOURS&amp;CYCLES INPUT'!$E$2:$E$9999,'QUALIFIED EFH'!DM$5))</f>
        <v>0</v>
      </c>
      <c r="DN122" s="476">
        <f>IF(DN$2&lt;&gt;"",IF($C122&lt;&gt;"TBA",DN$2/114,0),SUMIFS('HOURS&amp;CYCLES INPUT'!$F$2:$F$9999,'HOURS&amp;CYCLES INPUT'!$C$2:$C$9999,'QUALIFIED EFH'!$C122,'HOURS&amp;CYCLES INPUT'!$D$2:$D$9999,'QUALIFIED EFH'!DN$4,'HOURS&amp;CYCLES INPUT'!$E$2:$E$9999,'QUALIFIED EFH'!DN$5))</f>
        <v>0</v>
      </c>
      <c r="DO122" s="476">
        <f>IF(DO$2&lt;&gt;"",IF($C122&lt;&gt;"TBA",DO$2/114,0),SUMIFS('HOURS&amp;CYCLES INPUT'!$F$2:$F$9999,'HOURS&amp;CYCLES INPUT'!$C$2:$C$9999,'QUALIFIED EFH'!$C122,'HOURS&amp;CYCLES INPUT'!$D$2:$D$9999,'QUALIFIED EFH'!DO$4,'HOURS&amp;CYCLES INPUT'!$E$2:$E$9999,'QUALIFIED EFH'!DO$5))</f>
        <v>0</v>
      </c>
      <c r="DP122" s="476">
        <f>IF(DP$2&lt;&gt;"",IF($C122&lt;&gt;"TBA",DP$2/114,0),SUMIFS('HOURS&amp;CYCLES INPUT'!$F$2:$F$9999,'HOURS&amp;CYCLES INPUT'!$C$2:$C$9999,'QUALIFIED EFH'!$C122,'HOURS&amp;CYCLES INPUT'!$D$2:$D$9999,'QUALIFIED EFH'!DP$4,'HOURS&amp;CYCLES INPUT'!$E$2:$E$9999,'QUALIFIED EFH'!DP$5))</f>
        <v>0</v>
      </c>
      <c r="DQ122" s="476">
        <f>IF(DQ$2&lt;&gt;"",IF($C122&lt;&gt;"TBA",DQ$2/114,0),SUMIFS('HOURS&amp;CYCLES INPUT'!$F$2:$F$9999,'HOURS&amp;CYCLES INPUT'!$C$2:$C$9999,'QUALIFIED EFH'!$C122,'HOURS&amp;CYCLES INPUT'!$D$2:$D$9999,'QUALIFIED EFH'!DQ$4,'HOURS&amp;CYCLES INPUT'!$E$2:$E$9999,'QUALIFIED EFH'!DQ$5))</f>
        <v>0</v>
      </c>
      <c r="DR122" s="476">
        <f>IF(DR$2&lt;&gt;"",IF($C122&lt;&gt;"TBA",DR$2/114,0),SUMIFS('HOURS&amp;CYCLES INPUT'!$F$2:$F$9999,'HOURS&amp;CYCLES INPUT'!$C$2:$C$9999,'QUALIFIED EFH'!$C122,'HOURS&amp;CYCLES INPUT'!$D$2:$D$9999,'QUALIFIED EFH'!DR$4,'HOURS&amp;CYCLES INPUT'!$E$2:$E$9999,'QUALIFIED EFH'!DR$5))</f>
        <v>0</v>
      </c>
      <c r="DS122" s="476">
        <f>IF(DS$2&lt;&gt;"",IF($C122&lt;&gt;"TBA",DS$2/114,0),SUMIFS('HOURS&amp;CYCLES INPUT'!$F$2:$F$9999,'HOURS&amp;CYCLES INPUT'!$C$2:$C$9999,'QUALIFIED EFH'!$C122,'HOURS&amp;CYCLES INPUT'!$D$2:$D$9999,'QUALIFIED EFH'!DS$4,'HOURS&amp;CYCLES INPUT'!$E$2:$E$9999,'QUALIFIED EFH'!DS$5))</f>
        <v>0</v>
      </c>
      <c r="DT122" s="476">
        <f>IF(DT$2&lt;&gt;"",IF($C122&lt;&gt;"TBA",DT$2/114,0),SUMIFS('HOURS&amp;CYCLES INPUT'!$F$2:$F$9999,'HOURS&amp;CYCLES INPUT'!$C$2:$C$9999,'QUALIFIED EFH'!$C122,'HOURS&amp;CYCLES INPUT'!$D$2:$D$9999,'QUALIFIED EFH'!DT$4,'HOURS&amp;CYCLES INPUT'!$E$2:$E$9999,'QUALIFIED EFH'!DT$5))</f>
        <v>0</v>
      </c>
      <c r="DU122" s="476">
        <f>IF(DU$2&lt;&gt;"",IF($C122&lt;&gt;"TBA",DU$2/114,0),SUMIFS('HOURS&amp;CYCLES INPUT'!$F$2:$F$9999,'HOURS&amp;CYCLES INPUT'!$C$2:$C$9999,'QUALIFIED EFH'!$C122,'HOURS&amp;CYCLES INPUT'!$D$2:$D$9999,'QUALIFIED EFH'!DU$4,'HOURS&amp;CYCLES INPUT'!$E$2:$E$9999,'QUALIFIED EFH'!DU$5))</f>
        <v>0</v>
      </c>
      <c r="DV122" s="476">
        <f>IF(DV$2&lt;&gt;"",IF($C122&lt;&gt;"TBA",DV$2/114,0),SUMIFS('HOURS&amp;CYCLES INPUT'!$F$2:$F$9999,'HOURS&amp;CYCLES INPUT'!$C$2:$C$9999,'QUALIFIED EFH'!$C122,'HOURS&amp;CYCLES INPUT'!$D$2:$D$9999,'QUALIFIED EFH'!DV$4,'HOURS&amp;CYCLES INPUT'!$E$2:$E$9999,'QUALIFIED EFH'!DV$5))</f>
        <v>0</v>
      </c>
      <c r="DW122" s="476">
        <f>IF(DW$2&lt;&gt;"",IF($C122&lt;&gt;"TBA",DW$2/114,0),SUMIFS('HOURS&amp;CYCLES INPUT'!$F$2:$F$9999,'HOURS&amp;CYCLES INPUT'!$C$2:$C$9999,'QUALIFIED EFH'!$C122,'HOURS&amp;CYCLES INPUT'!$D$2:$D$9999,'QUALIFIED EFH'!DW$4,'HOURS&amp;CYCLES INPUT'!$E$2:$E$9999,'QUALIFIED EFH'!DW$5))</f>
        <v>0</v>
      </c>
      <c r="DX122" s="476">
        <f>IF(DX$2&lt;&gt;"",IF($C122&lt;&gt;"TBA",DX$2/114,0),SUMIFS('HOURS&amp;CYCLES INPUT'!$F$2:$F$9999,'HOURS&amp;CYCLES INPUT'!$C$2:$C$9999,'QUALIFIED EFH'!$C122,'HOURS&amp;CYCLES INPUT'!$D$2:$D$9999,'QUALIFIED EFH'!DX$4,'HOURS&amp;CYCLES INPUT'!$E$2:$E$9999,'QUALIFIED EFH'!DX$5))</f>
        <v>0</v>
      </c>
      <c r="DY122" s="476">
        <f>IF(DY$2&lt;&gt;"",IF($C122&lt;&gt;"TBA",DY$2/114,0),SUMIFS('HOURS&amp;CYCLES INPUT'!$F$2:$F$9999,'HOURS&amp;CYCLES INPUT'!$C$2:$C$9999,'QUALIFIED EFH'!$C122,'HOURS&amp;CYCLES INPUT'!$D$2:$D$9999,'QUALIFIED EFH'!DY$4,'HOURS&amp;CYCLES INPUT'!$E$2:$E$9999,'QUALIFIED EFH'!DY$5))</f>
        <v>0</v>
      </c>
      <c r="DZ122" s="476">
        <f>IF(DZ$2&lt;&gt;"",IF($C122&lt;&gt;"TBA",DZ$2/114,0),SUMIFS('HOURS&amp;CYCLES INPUT'!$F$2:$F$9999,'HOURS&amp;CYCLES INPUT'!$C$2:$C$9999,'QUALIFIED EFH'!$C122,'HOURS&amp;CYCLES INPUT'!$D$2:$D$9999,'QUALIFIED EFH'!DZ$4,'HOURS&amp;CYCLES INPUT'!$E$2:$E$9999,'QUALIFIED EFH'!DZ$5))</f>
        <v>0</v>
      </c>
      <c r="EA122" s="476">
        <f>IF(EA$2&lt;&gt;"",IF($C122&lt;&gt;"TBA",EA$2/114,0),SUMIFS('HOURS&amp;CYCLES INPUT'!$F$2:$F$9999,'HOURS&amp;CYCLES INPUT'!$C$2:$C$9999,'QUALIFIED EFH'!$C122,'HOURS&amp;CYCLES INPUT'!$D$2:$D$9999,'QUALIFIED EFH'!EA$4,'HOURS&amp;CYCLES INPUT'!$E$2:$E$9999,'QUALIFIED EFH'!EA$5))</f>
        <v>0</v>
      </c>
      <c r="EB122" s="476">
        <f>IF(EB$2&lt;&gt;"",IF($C122&lt;&gt;"TBA",EB$2/114,0),SUMIFS('HOURS&amp;CYCLES INPUT'!$F$2:$F$9999,'HOURS&amp;CYCLES INPUT'!$C$2:$C$9999,'QUALIFIED EFH'!$C122,'HOURS&amp;CYCLES INPUT'!$D$2:$D$9999,'QUALIFIED EFH'!EB$4,'HOURS&amp;CYCLES INPUT'!$E$2:$E$9999,'QUALIFIED EFH'!EB$5))</f>
        <v>0</v>
      </c>
      <c r="EC122" s="476">
        <f>IF(EC$2&lt;&gt;"",IF($C122&lt;&gt;"TBA",EC$2/114,0),SUMIFS('HOURS&amp;CYCLES INPUT'!$F$2:$F$9999,'HOURS&amp;CYCLES INPUT'!$C$2:$C$9999,'QUALIFIED EFH'!$C122,'HOURS&amp;CYCLES INPUT'!$D$2:$D$9999,'QUALIFIED EFH'!EC$4,'HOURS&amp;CYCLES INPUT'!$E$2:$E$9999,'QUALIFIED EFH'!EC$5))</f>
        <v>0</v>
      </c>
      <c r="ED122" s="476">
        <f>IF(ED$2&lt;&gt;"",IF($C122&lt;&gt;"TBA",ED$2/114,0),SUMIFS('HOURS&amp;CYCLES INPUT'!$F$2:$F$9999,'HOURS&amp;CYCLES INPUT'!$C$2:$C$9999,'QUALIFIED EFH'!$C122,'HOURS&amp;CYCLES INPUT'!$D$2:$D$9999,'QUALIFIED EFH'!ED$4,'HOURS&amp;CYCLES INPUT'!$E$2:$E$9999,'QUALIFIED EFH'!ED$5))</f>
        <v>0</v>
      </c>
      <c r="EE122" s="476">
        <f>IF(EE$2&lt;&gt;"",IF($C122&lt;&gt;"TBA",EE$2/114,0),SUMIFS('HOURS&amp;CYCLES INPUT'!$F$2:$F$9999,'HOURS&amp;CYCLES INPUT'!$C$2:$C$9999,'QUALIFIED EFH'!$C122,'HOURS&amp;CYCLES INPUT'!$D$2:$D$9999,'QUALIFIED EFH'!EE$4,'HOURS&amp;CYCLES INPUT'!$E$2:$E$9999,'QUALIFIED EFH'!EE$5))</f>
        <v>0</v>
      </c>
      <c r="EF122" s="476">
        <f>IF(EF$2&lt;&gt;"",IF($C122&lt;&gt;"TBA",EF$2/114,0),SUMIFS('HOURS&amp;CYCLES INPUT'!$F$2:$F$9999,'HOURS&amp;CYCLES INPUT'!$C$2:$C$9999,'QUALIFIED EFH'!$C122,'HOURS&amp;CYCLES INPUT'!$D$2:$D$9999,'QUALIFIED EFH'!EF$4,'HOURS&amp;CYCLES INPUT'!$E$2:$E$9999,'QUALIFIED EFH'!EF$5))</f>
        <v>0</v>
      </c>
      <c r="EG122" s="476">
        <f>IF(EG$2&lt;&gt;"",IF($C122&lt;&gt;"TBA",EG$2/114,0),SUMIFS('HOURS&amp;CYCLES INPUT'!$F$2:$F$9999,'HOURS&amp;CYCLES INPUT'!$C$2:$C$9999,'QUALIFIED EFH'!$C122,'HOURS&amp;CYCLES INPUT'!$D$2:$D$9999,'QUALIFIED EFH'!EG$4,'HOURS&amp;CYCLES INPUT'!$E$2:$E$9999,'QUALIFIED EFH'!EG$5))</f>
        <v>0</v>
      </c>
      <c r="EH122" s="476">
        <f>IF(EH$2&lt;&gt;"",IF($C122&lt;&gt;"TBA",EH$2/114,0),SUMIFS('HOURS&amp;CYCLES INPUT'!$F$2:$F$9999,'HOURS&amp;CYCLES INPUT'!$C$2:$C$9999,'QUALIFIED EFH'!$C122,'HOURS&amp;CYCLES INPUT'!$D$2:$D$9999,'QUALIFIED EFH'!EH$4,'HOURS&amp;CYCLES INPUT'!$E$2:$E$9999,'QUALIFIED EFH'!EH$5))</f>
        <v>0</v>
      </c>
      <c r="EI122" s="476">
        <f>IF(EI$2&lt;&gt;"",IF($C122&lt;&gt;"TBA",EI$2/114,0),SUMIFS('HOURS&amp;CYCLES INPUT'!$F$2:$F$9999,'HOURS&amp;CYCLES INPUT'!$C$2:$C$9999,'QUALIFIED EFH'!$C122,'HOURS&amp;CYCLES INPUT'!$D$2:$D$9999,'QUALIFIED EFH'!EI$4,'HOURS&amp;CYCLES INPUT'!$E$2:$E$9999,'QUALIFIED EFH'!EI$5))</f>
        <v>0</v>
      </c>
      <c r="EJ122" s="476">
        <f>IF(EJ$2&lt;&gt;"",IF($C122&lt;&gt;"TBA",EJ$2/114,0),SUMIFS('HOURS&amp;CYCLES INPUT'!$F$2:$F$9999,'HOURS&amp;CYCLES INPUT'!$C$2:$C$9999,'QUALIFIED EFH'!$C122,'HOURS&amp;CYCLES INPUT'!$D$2:$D$9999,'QUALIFIED EFH'!EJ$4,'HOURS&amp;CYCLES INPUT'!$E$2:$E$9999,'QUALIFIED EFH'!EJ$5))</f>
        <v>0</v>
      </c>
      <c r="EK122" s="476">
        <f>IF(EK$2&lt;&gt;"",IF($C122&lt;&gt;"TBA",EK$2/114,0),SUMIFS('HOURS&amp;CYCLES INPUT'!$F$2:$F$9999,'HOURS&amp;CYCLES INPUT'!$C$2:$C$9999,'QUALIFIED EFH'!$C122,'HOURS&amp;CYCLES INPUT'!$D$2:$D$9999,'QUALIFIED EFH'!EK$4,'HOURS&amp;CYCLES INPUT'!$E$2:$E$9999,'QUALIFIED EFH'!EK$5))</f>
        <v>0</v>
      </c>
      <c r="EL122" s="476">
        <f>IF(EL$2&lt;&gt;"",IF($C122&lt;&gt;"TBA",EL$2/114,0),SUMIFS('HOURS&amp;CYCLES INPUT'!$F$2:$F$9999,'HOURS&amp;CYCLES INPUT'!$C$2:$C$9999,'QUALIFIED EFH'!$C122,'HOURS&amp;CYCLES INPUT'!$D$2:$D$9999,'QUALIFIED EFH'!EL$4,'HOURS&amp;CYCLES INPUT'!$E$2:$E$9999,'QUALIFIED EFH'!EL$5))</f>
        <v>0</v>
      </c>
      <c r="EM122" s="476">
        <f>IF(EM$2&lt;&gt;"",IF($C122&lt;&gt;"TBA",EM$2/114,0),SUMIFS('HOURS&amp;CYCLES INPUT'!$F$2:$F$9999,'HOURS&amp;CYCLES INPUT'!$C$2:$C$9999,'QUALIFIED EFH'!$C122,'HOURS&amp;CYCLES INPUT'!$D$2:$D$9999,'QUALIFIED EFH'!EM$4,'HOURS&amp;CYCLES INPUT'!$E$2:$E$9999,'QUALIFIED EFH'!EM$5))</f>
        <v>0</v>
      </c>
      <c r="EN122" s="476">
        <f>IF(EN$2&lt;&gt;"",IF($C122&lt;&gt;"TBA",EN$2/114,0),SUMIFS('HOURS&amp;CYCLES INPUT'!$F$2:$F$9999,'HOURS&amp;CYCLES INPUT'!$C$2:$C$9999,'QUALIFIED EFH'!$C122,'HOURS&amp;CYCLES INPUT'!$D$2:$D$9999,'QUALIFIED EFH'!EN$4,'HOURS&amp;CYCLES INPUT'!$E$2:$E$9999,'QUALIFIED EFH'!EN$5))</f>
        <v>0</v>
      </c>
      <c r="EO122" s="476">
        <f>IF(EO$2&lt;&gt;"",IF($C122&lt;&gt;"TBA",EO$2/114,0),SUMIFS('HOURS&amp;CYCLES INPUT'!$F$2:$F$9999,'HOURS&amp;CYCLES INPUT'!$C$2:$C$9999,'QUALIFIED EFH'!$C122,'HOURS&amp;CYCLES INPUT'!$D$2:$D$9999,'QUALIFIED EFH'!EO$4,'HOURS&amp;CYCLES INPUT'!$E$2:$E$9999,'QUALIFIED EFH'!EO$5))</f>
        <v>0</v>
      </c>
      <c r="EP122" s="476">
        <f>IF(EP$2&lt;&gt;"",IF($C122&lt;&gt;"TBA",EP$2/114,0),SUMIFS('HOURS&amp;CYCLES INPUT'!$F$2:$F$9999,'HOURS&amp;CYCLES INPUT'!$C$2:$C$9999,'QUALIFIED EFH'!$C122,'HOURS&amp;CYCLES INPUT'!$D$2:$D$9999,'QUALIFIED EFH'!EP$4,'HOURS&amp;CYCLES INPUT'!$E$2:$E$9999,'QUALIFIED EFH'!EP$5))</f>
        <v>0</v>
      </c>
      <c r="EQ122" s="476">
        <f>IF(EQ$2&lt;&gt;"",IF($C122&lt;&gt;"TBA",EQ$2/114,0),SUMIFS('HOURS&amp;CYCLES INPUT'!$F$2:$F$9999,'HOURS&amp;CYCLES INPUT'!$C$2:$C$9999,'QUALIFIED EFH'!$C122,'HOURS&amp;CYCLES INPUT'!$D$2:$D$9999,'QUALIFIED EFH'!EQ$4,'HOURS&amp;CYCLES INPUT'!$E$2:$E$9999,'QUALIFIED EFH'!EQ$5))</f>
        <v>0</v>
      </c>
      <c r="ER122" s="476">
        <f>IF(ER$2&lt;&gt;"",IF($C122&lt;&gt;"TBA",ER$2/114,0),SUMIFS('HOURS&amp;CYCLES INPUT'!$F$2:$F$9999,'HOURS&amp;CYCLES INPUT'!$C$2:$C$9999,'QUALIFIED EFH'!$C122,'HOURS&amp;CYCLES INPUT'!$D$2:$D$9999,'QUALIFIED EFH'!ER$4,'HOURS&amp;CYCLES INPUT'!$E$2:$E$9999,'QUALIFIED EFH'!ER$5))</f>
        <v>0</v>
      </c>
      <c r="ES122" s="476">
        <f>IF(ES$2&lt;&gt;"",IF($C122&lt;&gt;"TBA",ES$2/114,0),SUMIFS('HOURS&amp;CYCLES INPUT'!$F$2:$F$9999,'HOURS&amp;CYCLES INPUT'!$C$2:$C$9999,'QUALIFIED EFH'!$C122,'HOURS&amp;CYCLES INPUT'!$D$2:$D$9999,'QUALIFIED EFH'!ES$4,'HOURS&amp;CYCLES INPUT'!$E$2:$E$9999,'QUALIFIED EFH'!ES$5))</f>
        <v>0</v>
      </c>
      <c r="ET122" s="476">
        <f>IF(ET$2&lt;&gt;"",IF($C122&lt;&gt;"TBA",ET$2/114,0),SUMIFS('HOURS&amp;CYCLES INPUT'!$F$2:$F$9999,'HOURS&amp;CYCLES INPUT'!$C$2:$C$9999,'QUALIFIED EFH'!$C122,'HOURS&amp;CYCLES INPUT'!$D$2:$D$9999,'QUALIFIED EFH'!ET$4,'HOURS&amp;CYCLES INPUT'!$E$2:$E$9999,'QUALIFIED EFH'!ET$5))</f>
        <v>0</v>
      </c>
      <c r="EU122" s="476">
        <f>IF(EU$2&lt;&gt;"",IF($C122&lt;&gt;"TBA",EU$2/114,0),SUMIFS('HOURS&amp;CYCLES INPUT'!$F$2:$F$9999,'HOURS&amp;CYCLES INPUT'!$C$2:$C$9999,'QUALIFIED EFH'!$C122,'HOURS&amp;CYCLES INPUT'!$D$2:$D$9999,'QUALIFIED EFH'!EU$4,'HOURS&amp;CYCLES INPUT'!$E$2:$E$9999,'QUALIFIED EFH'!EU$5))</f>
        <v>0</v>
      </c>
      <c r="EV122" s="476">
        <f>IF(EV$2&lt;&gt;"",IF($C122&lt;&gt;"TBA",EV$2/114,0),SUMIFS('HOURS&amp;CYCLES INPUT'!$F$2:$F$9999,'HOURS&amp;CYCLES INPUT'!$C$2:$C$9999,'QUALIFIED EFH'!$C122,'HOURS&amp;CYCLES INPUT'!$D$2:$D$9999,'QUALIFIED EFH'!EV$4,'HOURS&amp;CYCLES INPUT'!$E$2:$E$9999,'QUALIFIED EFH'!EV$5))</f>
        <v>0</v>
      </c>
      <c r="EW122" s="476">
        <f>IF(EW$2&lt;&gt;"",IF($C122&lt;&gt;"TBA",EW$2/114,0),SUMIFS('HOURS&amp;CYCLES INPUT'!$F$2:$F$9999,'HOURS&amp;CYCLES INPUT'!$C$2:$C$9999,'QUALIFIED EFH'!$C122,'HOURS&amp;CYCLES INPUT'!$D$2:$D$9999,'QUALIFIED EFH'!EW$4,'HOURS&amp;CYCLES INPUT'!$E$2:$E$9999,'QUALIFIED EFH'!EW$5))</f>
        <v>0</v>
      </c>
      <c r="EX122" s="476">
        <f>IF(EX$2&lt;&gt;"",IF($C122&lt;&gt;"TBA",EX$2/114,0),SUMIFS('HOURS&amp;CYCLES INPUT'!$F$2:$F$9999,'HOURS&amp;CYCLES INPUT'!$C$2:$C$9999,'QUALIFIED EFH'!$C122,'HOURS&amp;CYCLES INPUT'!$D$2:$D$9999,'QUALIFIED EFH'!EX$4,'HOURS&amp;CYCLES INPUT'!$E$2:$E$9999,'QUALIFIED EFH'!EX$5))</f>
        <v>0</v>
      </c>
      <c r="EY122" s="476">
        <f>IF(EY$2&lt;&gt;"",IF($C122&lt;&gt;"TBA",EY$2/114,0),SUMIFS('HOURS&amp;CYCLES INPUT'!$F$2:$F$9999,'HOURS&amp;CYCLES INPUT'!$C$2:$C$9999,'QUALIFIED EFH'!$C122,'HOURS&amp;CYCLES INPUT'!$D$2:$D$9999,'QUALIFIED EFH'!EY$4,'HOURS&amp;CYCLES INPUT'!$E$2:$E$9999,'QUALIFIED EFH'!EY$5))</f>
        <v>0</v>
      </c>
      <c r="EZ122" s="476">
        <f>IF(EZ$2&lt;&gt;"",IF($C122&lt;&gt;"TBA",EZ$2/114,0),SUMIFS('HOURS&amp;CYCLES INPUT'!$F$2:$F$9999,'HOURS&amp;CYCLES INPUT'!$C$2:$C$9999,'QUALIFIED EFH'!$C122,'HOURS&amp;CYCLES INPUT'!$D$2:$D$9999,'QUALIFIED EFH'!EZ$4,'HOURS&amp;CYCLES INPUT'!$E$2:$E$9999,'QUALIFIED EFH'!EZ$5))</f>
        <v>0</v>
      </c>
      <c r="FA122" s="476">
        <f>IF(FA$2&lt;&gt;"",IF($C122&lt;&gt;"TBA",FA$2/114,0),SUMIFS('HOURS&amp;CYCLES INPUT'!$F$2:$F$9999,'HOURS&amp;CYCLES INPUT'!$C$2:$C$9999,'QUALIFIED EFH'!$C122,'HOURS&amp;CYCLES INPUT'!$D$2:$D$9999,'QUALIFIED EFH'!FA$4,'HOURS&amp;CYCLES INPUT'!$E$2:$E$9999,'QUALIFIED EFH'!FA$5))</f>
        <v>0</v>
      </c>
      <c r="FB122" s="476">
        <f>IF(FB$2&lt;&gt;"",IF($C122&lt;&gt;"TBA",FB$2/114,0),SUMIFS('HOURS&amp;CYCLES INPUT'!$F$2:$F$9999,'HOURS&amp;CYCLES INPUT'!$C$2:$C$9999,'QUALIFIED EFH'!$C122,'HOURS&amp;CYCLES INPUT'!$D$2:$D$9999,'QUALIFIED EFH'!FB$4,'HOURS&amp;CYCLES INPUT'!$E$2:$E$9999,'QUALIFIED EFH'!FB$5))</f>
        <v>0</v>
      </c>
      <c r="FC122" s="476">
        <f>IF(FC$2&lt;&gt;"",IF($C122&lt;&gt;"TBA",FC$2/114,0),SUMIFS('HOURS&amp;CYCLES INPUT'!$F$2:$F$9999,'HOURS&amp;CYCLES INPUT'!$C$2:$C$9999,'QUALIFIED EFH'!$C122,'HOURS&amp;CYCLES INPUT'!$D$2:$D$9999,'QUALIFIED EFH'!FC$4,'HOURS&amp;CYCLES INPUT'!$E$2:$E$9999,'QUALIFIED EFH'!FC$5))</f>
        <v>0</v>
      </c>
      <c r="FD122" s="476">
        <f>IF(FD$2&lt;&gt;"",IF($C122&lt;&gt;"TBA",FD$2/114,0),SUMIFS('HOURS&amp;CYCLES INPUT'!$F$2:$F$9999,'HOURS&amp;CYCLES INPUT'!$C$2:$C$9999,'QUALIFIED EFH'!$C122,'HOURS&amp;CYCLES INPUT'!$D$2:$D$9999,'QUALIFIED EFH'!FD$4,'HOURS&amp;CYCLES INPUT'!$E$2:$E$9999,'QUALIFIED EFH'!FD$5))</f>
        <v>0</v>
      </c>
      <c r="FE122" s="476">
        <f>IF(FE$2&lt;&gt;"",IF($C122&lt;&gt;"TBA",FE$2/114,0),SUMIFS('HOURS&amp;CYCLES INPUT'!$F$2:$F$9999,'HOURS&amp;CYCLES INPUT'!$C$2:$C$9999,'QUALIFIED EFH'!$C122,'HOURS&amp;CYCLES INPUT'!$D$2:$D$9999,'QUALIFIED EFH'!FE$4,'HOURS&amp;CYCLES INPUT'!$E$2:$E$9999,'QUALIFIED EFH'!FE$5))</f>
        <v>0</v>
      </c>
      <c r="FF122" s="476">
        <f>IF(FF$2&lt;&gt;"",IF($C122&lt;&gt;"TBA",FF$2/114,0),SUMIFS('HOURS&amp;CYCLES INPUT'!$F$2:$F$9999,'HOURS&amp;CYCLES INPUT'!$C$2:$C$9999,'QUALIFIED EFH'!$C122,'HOURS&amp;CYCLES INPUT'!$D$2:$D$9999,'QUALIFIED EFH'!FF$4,'HOURS&amp;CYCLES INPUT'!$E$2:$E$9999,'QUALIFIED EFH'!FF$5))</f>
        <v>0</v>
      </c>
      <c r="FG122" s="476">
        <f>IF(FG$2&lt;&gt;"",IF($C122&lt;&gt;"TBA",FG$2/114,0),SUMIFS('HOURS&amp;CYCLES INPUT'!$F$2:$F$9999,'HOURS&amp;CYCLES INPUT'!$C$2:$C$9999,'QUALIFIED EFH'!$C122,'HOURS&amp;CYCLES INPUT'!$D$2:$D$9999,'QUALIFIED EFH'!FG$4,'HOURS&amp;CYCLES INPUT'!$E$2:$E$9999,'QUALIFIED EFH'!FG$5))</f>
        <v>0</v>
      </c>
      <c r="FH122" s="476">
        <f>IF(FH$2&lt;&gt;"",IF($C122&lt;&gt;"TBA",FH$2/114,0),SUMIFS('HOURS&amp;CYCLES INPUT'!$F$2:$F$9999,'HOURS&amp;CYCLES INPUT'!$C$2:$C$9999,'QUALIFIED EFH'!$C122,'HOURS&amp;CYCLES INPUT'!$D$2:$D$9999,'QUALIFIED EFH'!FH$4,'HOURS&amp;CYCLES INPUT'!$E$2:$E$9999,'QUALIFIED EFH'!FH$5))</f>
        <v>0</v>
      </c>
      <c r="FI122" s="476">
        <f>IF(FI$2&lt;&gt;"",IF($C122&lt;&gt;"TBA",FI$2/114,0),SUMIFS('HOURS&amp;CYCLES INPUT'!$F$2:$F$9999,'HOURS&amp;CYCLES INPUT'!$C$2:$C$9999,'QUALIFIED EFH'!$C122,'HOURS&amp;CYCLES INPUT'!$D$2:$D$9999,'QUALIFIED EFH'!FI$4,'HOURS&amp;CYCLES INPUT'!$E$2:$E$9999,'QUALIFIED EFH'!FI$5))</f>
        <v>0</v>
      </c>
      <c r="FJ122" s="476">
        <f>IF(FJ$2&lt;&gt;"",IF($C122&lt;&gt;"TBA",FJ$2/114,0),SUMIFS('HOURS&amp;CYCLES INPUT'!$F$2:$F$9999,'HOURS&amp;CYCLES INPUT'!$C$2:$C$9999,'QUALIFIED EFH'!$C122,'HOURS&amp;CYCLES INPUT'!$D$2:$D$9999,'QUALIFIED EFH'!FJ$4,'HOURS&amp;CYCLES INPUT'!$E$2:$E$9999,'QUALIFIED EFH'!FJ$5))</f>
        <v>0</v>
      </c>
      <c r="FK122" s="476">
        <f>IF(FK$2&lt;&gt;"",IF($C122&lt;&gt;"TBA",FK$2/114,0),SUMIFS('HOURS&amp;CYCLES INPUT'!$F$2:$F$9999,'HOURS&amp;CYCLES INPUT'!$C$2:$C$9999,'QUALIFIED EFH'!$C122,'HOURS&amp;CYCLES INPUT'!$D$2:$D$9999,'QUALIFIED EFH'!FK$4,'HOURS&amp;CYCLES INPUT'!$E$2:$E$9999,'QUALIFIED EFH'!FK$5))</f>
        <v>0</v>
      </c>
      <c r="FL122" s="476">
        <f>IF(FL$2&lt;&gt;"",IF($C122&lt;&gt;"TBA",FL$2/114,0),SUMIFS('HOURS&amp;CYCLES INPUT'!$F$2:$F$9999,'HOURS&amp;CYCLES INPUT'!$C$2:$C$9999,'QUALIFIED EFH'!$C122,'HOURS&amp;CYCLES INPUT'!$D$2:$D$9999,'QUALIFIED EFH'!FL$4,'HOURS&amp;CYCLES INPUT'!$E$2:$E$9999,'QUALIFIED EFH'!FL$5))</f>
        <v>0</v>
      </c>
      <c r="FM122" s="476">
        <f>IF(FM$2&lt;&gt;"",IF($C122&lt;&gt;"TBA",FM$2/114,0),SUMIFS('HOURS&amp;CYCLES INPUT'!$F$2:$F$9999,'HOURS&amp;CYCLES INPUT'!$C$2:$C$9999,'QUALIFIED EFH'!$C122,'HOURS&amp;CYCLES INPUT'!$D$2:$D$9999,'QUALIFIED EFH'!FM$4,'HOURS&amp;CYCLES INPUT'!$E$2:$E$9999,'QUALIFIED EFH'!FM$5))</f>
        <v>0</v>
      </c>
      <c r="FN122" s="476">
        <f>IF(FN$2&lt;&gt;"",IF($C122&lt;&gt;"TBA",FN$2/114,0),SUMIFS('HOURS&amp;CYCLES INPUT'!$F$2:$F$9999,'HOURS&amp;CYCLES INPUT'!$C$2:$C$9999,'QUALIFIED EFH'!$C122,'HOURS&amp;CYCLES INPUT'!$D$2:$D$9999,'QUALIFIED EFH'!FN$4,'HOURS&amp;CYCLES INPUT'!$E$2:$E$9999,'QUALIFIED EFH'!FN$5))</f>
        <v>0</v>
      </c>
      <c r="FO122" s="476">
        <f>IF(FO$2&lt;&gt;"",IF($C122&lt;&gt;"TBA",FO$2/114,0),SUMIFS('HOURS&amp;CYCLES INPUT'!$F$2:$F$9999,'HOURS&amp;CYCLES INPUT'!$C$2:$C$9999,'QUALIFIED EFH'!$C122,'HOURS&amp;CYCLES INPUT'!$D$2:$D$9999,'QUALIFIED EFH'!FO$4,'HOURS&amp;CYCLES INPUT'!$E$2:$E$9999,'QUALIFIED EFH'!FO$5))</f>
        <v>0</v>
      </c>
      <c r="FP122" s="476">
        <f>IF(FP$2&lt;&gt;"",IF($C122&lt;&gt;"TBA",FP$2/114,0),SUMIFS('HOURS&amp;CYCLES INPUT'!$F$2:$F$9999,'HOURS&amp;CYCLES INPUT'!$C$2:$C$9999,'QUALIFIED EFH'!$C122,'HOURS&amp;CYCLES INPUT'!$D$2:$D$9999,'QUALIFIED EFH'!FP$4,'HOURS&amp;CYCLES INPUT'!$E$2:$E$9999,'QUALIFIED EFH'!FP$5))</f>
        <v>0</v>
      </c>
      <c r="FQ122" s="476">
        <f>IF(FQ$2&lt;&gt;"",IF($C122&lt;&gt;"TBA",FQ$2/114,0),SUMIFS('HOURS&amp;CYCLES INPUT'!$F$2:$F$9999,'HOURS&amp;CYCLES INPUT'!$C$2:$C$9999,'QUALIFIED EFH'!$C122,'HOURS&amp;CYCLES INPUT'!$D$2:$D$9999,'QUALIFIED EFH'!FQ$4,'HOURS&amp;CYCLES INPUT'!$E$2:$E$9999,'QUALIFIED EFH'!FQ$5))</f>
        <v>0</v>
      </c>
      <c r="FR122" s="476">
        <f>IF(FR$2&lt;&gt;"",IF($C122&lt;&gt;"TBA",FR$2/114,0),SUMIFS('HOURS&amp;CYCLES INPUT'!$F$2:$F$9999,'HOURS&amp;CYCLES INPUT'!$C$2:$C$9999,'QUALIFIED EFH'!$C122,'HOURS&amp;CYCLES INPUT'!$D$2:$D$9999,'QUALIFIED EFH'!FR$4,'HOURS&amp;CYCLES INPUT'!$E$2:$E$9999,'QUALIFIED EFH'!FR$5))</f>
        <v>0</v>
      </c>
      <c r="FS122" s="476">
        <f>IF(FS$2&lt;&gt;"",IF($C122&lt;&gt;"TBA",FS$2/114,0),SUMIFS('HOURS&amp;CYCLES INPUT'!$F$2:$F$9999,'HOURS&amp;CYCLES INPUT'!$C$2:$C$9999,'QUALIFIED EFH'!$C122,'HOURS&amp;CYCLES INPUT'!$D$2:$D$9999,'QUALIFIED EFH'!FS$4,'HOURS&amp;CYCLES INPUT'!$E$2:$E$9999,'QUALIFIED EFH'!FS$5))</f>
        <v>0</v>
      </c>
      <c r="FT122" s="476">
        <f>IF(FT$2&lt;&gt;"",IF($C122&lt;&gt;"TBA",FT$2/114,0),SUMIFS('HOURS&amp;CYCLES INPUT'!$F$2:$F$9999,'HOURS&amp;CYCLES INPUT'!$C$2:$C$9999,'QUALIFIED EFH'!$C122,'HOURS&amp;CYCLES INPUT'!$D$2:$D$9999,'QUALIFIED EFH'!FT$4,'HOURS&amp;CYCLES INPUT'!$E$2:$E$9999,'QUALIFIED EFH'!FT$5))</f>
        <v>0</v>
      </c>
      <c r="FU122" s="476">
        <f>IF(FU$2&lt;&gt;"",IF($C122&lt;&gt;"TBA",FU$2/114,0),SUMIFS('HOURS&amp;CYCLES INPUT'!$F$2:$F$9999,'HOURS&amp;CYCLES INPUT'!$C$2:$C$9999,'QUALIFIED EFH'!$C122,'HOURS&amp;CYCLES INPUT'!$D$2:$D$9999,'QUALIFIED EFH'!FU$4,'HOURS&amp;CYCLES INPUT'!$E$2:$E$9999,'QUALIFIED EFH'!FU$5))</f>
        <v>0</v>
      </c>
      <c r="FV122" s="476">
        <f>IF(FV$2&lt;&gt;"",IF($C122&lt;&gt;"TBA",FV$2/114,0),SUMIFS('HOURS&amp;CYCLES INPUT'!$F$2:$F$9999,'HOURS&amp;CYCLES INPUT'!$C$2:$C$9999,'QUALIFIED EFH'!$C122,'HOURS&amp;CYCLES INPUT'!$D$2:$D$9999,'QUALIFIED EFH'!FV$4,'HOURS&amp;CYCLES INPUT'!$E$2:$E$9999,'QUALIFIED EFH'!FV$5))</f>
        <v>0</v>
      </c>
      <c r="FW122" s="476">
        <f>IF(FW$2&lt;&gt;"",IF($C122&lt;&gt;"TBA",FW$2/114,0),SUMIFS('HOURS&amp;CYCLES INPUT'!$F$2:$F$9999,'HOURS&amp;CYCLES INPUT'!$C$2:$C$9999,'QUALIFIED EFH'!$C122,'HOURS&amp;CYCLES INPUT'!$D$2:$D$9999,'QUALIFIED EFH'!FW$4,'HOURS&amp;CYCLES INPUT'!$E$2:$E$9999,'QUALIFIED EFH'!FW$5))</f>
        <v>0</v>
      </c>
      <c r="FX122" s="476">
        <f>IF(FX$2&lt;&gt;"",IF($C122&lt;&gt;"TBA",FX$2/114,0),SUMIFS('HOURS&amp;CYCLES INPUT'!$F$2:$F$9999,'HOURS&amp;CYCLES INPUT'!$C$2:$C$9999,'QUALIFIED EFH'!$C122,'HOURS&amp;CYCLES INPUT'!$D$2:$D$9999,'QUALIFIED EFH'!FX$4,'HOURS&amp;CYCLES INPUT'!$E$2:$E$9999,'QUALIFIED EFH'!FX$5))</f>
        <v>0</v>
      </c>
      <c r="FY122" s="476">
        <f>IF(FY$2&lt;&gt;"",IF($C122&lt;&gt;"TBA",FY$2/114,0),SUMIFS('HOURS&amp;CYCLES INPUT'!$F$2:$F$9999,'HOURS&amp;CYCLES INPUT'!$C$2:$C$9999,'QUALIFIED EFH'!$C122,'HOURS&amp;CYCLES INPUT'!$D$2:$D$9999,'QUALIFIED EFH'!FY$4,'HOURS&amp;CYCLES INPUT'!$E$2:$E$9999,'QUALIFIED EFH'!FY$5))</f>
        <v>0</v>
      </c>
      <c r="FZ122" s="476">
        <f>IF(FZ$2&lt;&gt;"",IF($C122&lt;&gt;"TBA",FZ$2/114,0),SUMIFS('HOURS&amp;CYCLES INPUT'!$F$2:$F$9999,'HOURS&amp;CYCLES INPUT'!$C$2:$C$9999,'QUALIFIED EFH'!$C122,'HOURS&amp;CYCLES INPUT'!$D$2:$D$9999,'QUALIFIED EFH'!FZ$4,'HOURS&amp;CYCLES INPUT'!$E$2:$E$9999,'QUALIFIED EFH'!FZ$5))</f>
        <v>0</v>
      </c>
      <c r="GA122" s="476">
        <f>IF(GA$2&lt;&gt;"",IF($C122&lt;&gt;"TBA",GA$2/114,0),SUMIFS('HOURS&amp;CYCLES INPUT'!$F$2:$F$9999,'HOURS&amp;CYCLES INPUT'!$C$2:$C$9999,'QUALIFIED EFH'!$C122,'HOURS&amp;CYCLES INPUT'!$D$2:$D$9999,'QUALIFIED EFH'!GA$4,'HOURS&amp;CYCLES INPUT'!$E$2:$E$9999,'QUALIFIED EFH'!GA$5))</f>
        <v>0</v>
      </c>
      <c r="GB122" s="476">
        <f>IF(GB$2&lt;&gt;"",IF($C122&lt;&gt;"TBA",GB$2/114,0),SUMIFS('HOURS&amp;CYCLES INPUT'!$F$2:$F$9999,'HOURS&amp;CYCLES INPUT'!$C$2:$C$9999,'QUALIFIED EFH'!$C122,'HOURS&amp;CYCLES INPUT'!$D$2:$D$9999,'QUALIFIED EFH'!GB$4,'HOURS&amp;CYCLES INPUT'!$E$2:$E$9999,'QUALIFIED EFH'!GB$5))</f>
        <v>0</v>
      </c>
    </row>
    <row r="123" spans="3:184" x14ac:dyDescent="0.35">
      <c r="C123" s="472">
        <f>'QUALIFIED ENGINES'!D156</f>
        <v>91504</v>
      </c>
      <c r="D123" s="476">
        <f>IF(D$2&lt;&gt;"",IF($C123&lt;&gt;"TBA",D$2/114,0),SUMIFS('HOURS&amp;CYCLES INPUT'!$F$2:$F$9999,'HOURS&amp;CYCLES INPUT'!$C$2:$C$9999,'QUALIFIED EFH'!$C123,'HOURS&amp;CYCLES INPUT'!$D$2:$D$9999,'QUALIFIED EFH'!D$4,'HOURS&amp;CYCLES INPUT'!$E$2:$E$9999,'QUALIFIED EFH'!D$5))</f>
        <v>0</v>
      </c>
      <c r="E123" s="476">
        <f>IF(E$2&lt;&gt;"",IF($C123&lt;&gt;"TBA",E$2/114,0),SUMIFS('HOURS&amp;CYCLES INPUT'!$F$2:$F$9999,'HOURS&amp;CYCLES INPUT'!$C$2:$C$9999,'QUALIFIED EFH'!$C123,'HOURS&amp;CYCLES INPUT'!$D$2:$D$9999,'QUALIFIED EFH'!E$4,'HOURS&amp;CYCLES INPUT'!$E$2:$E$9999,'QUALIFIED EFH'!E$5))</f>
        <v>0</v>
      </c>
      <c r="F123" s="476">
        <f>IF(F$2&lt;&gt;"",IF($C123&lt;&gt;"TBA",F$2/114,0),SUMIFS('HOURS&amp;CYCLES INPUT'!$F$2:$F$9999,'HOURS&amp;CYCLES INPUT'!$C$2:$C$9999,'QUALIFIED EFH'!$C123,'HOURS&amp;CYCLES INPUT'!$D$2:$D$9999,'QUALIFIED EFH'!F$4,'HOURS&amp;CYCLES INPUT'!$E$2:$E$9999,'QUALIFIED EFH'!F$5))</f>
        <v>0</v>
      </c>
      <c r="G123" s="476">
        <f>IF(G$2&lt;&gt;"",IF($C123&lt;&gt;"TBA",G$2/114,0),SUMIFS('HOURS&amp;CYCLES INPUT'!$F$2:$F$9999,'HOURS&amp;CYCLES INPUT'!$C$2:$C$9999,'QUALIFIED EFH'!$C123,'HOURS&amp;CYCLES INPUT'!$D$2:$D$9999,'QUALIFIED EFH'!G$4,'HOURS&amp;CYCLES INPUT'!$E$2:$E$9999,'QUALIFIED EFH'!G$5))</f>
        <v>0</v>
      </c>
      <c r="H123" s="476">
        <f>IF(H$2&lt;&gt;"",IF($C123&lt;&gt;"TBA",H$2/114,0),SUMIFS('HOURS&amp;CYCLES INPUT'!$F$2:$F$9999,'HOURS&amp;CYCLES INPUT'!$C$2:$C$9999,'QUALIFIED EFH'!$C123,'HOURS&amp;CYCLES INPUT'!$D$2:$D$9999,'QUALIFIED EFH'!H$4,'HOURS&amp;CYCLES INPUT'!$E$2:$E$9999,'QUALIFIED EFH'!H$5))</f>
        <v>0</v>
      </c>
      <c r="I123" s="476">
        <f>IF(I$2&lt;&gt;"",IF($C123&lt;&gt;"TBA",I$2/114,0),SUMIFS('HOURS&amp;CYCLES INPUT'!$F$2:$F$9999,'HOURS&amp;CYCLES INPUT'!$C$2:$C$9999,'QUALIFIED EFH'!$C123,'HOURS&amp;CYCLES INPUT'!$D$2:$D$9999,'QUALIFIED EFH'!I$4,'HOURS&amp;CYCLES INPUT'!$E$2:$E$9999,'QUALIFIED EFH'!I$5))</f>
        <v>0</v>
      </c>
      <c r="J123" s="476">
        <f>IF(J$2&lt;&gt;"",IF($C123&lt;&gt;"TBA",J$2/114,0),SUMIFS('HOURS&amp;CYCLES INPUT'!$F$2:$F$9999,'HOURS&amp;CYCLES INPUT'!$C$2:$C$9999,'QUALIFIED EFH'!$C123,'HOURS&amp;CYCLES INPUT'!$D$2:$D$9999,'QUALIFIED EFH'!J$4,'HOURS&amp;CYCLES INPUT'!$E$2:$E$9999,'QUALIFIED EFH'!J$5))</f>
        <v>0</v>
      </c>
      <c r="K123" s="476">
        <f>IF(K$2&lt;&gt;"",IF($C123&lt;&gt;"TBA",K$2/114,0),SUMIFS('HOURS&amp;CYCLES INPUT'!$F$2:$F$9999,'HOURS&amp;CYCLES INPUT'!$C$2:$C$9999,'QUALIFIED EFH'!$C123,'HOURS&amp;CYCLES INPUT'!$D$2:$D$9999,'QUALIFIED EFH'!K$4,'HOURS&amp;CYCLES INPUT'!$E$2:$E$9999,'QUALIFIED EFH'!K$5))</f>
        <v>0</v>
      </c>
      <c r="L123" s="476">
        <f>IF(L$2&lt;&gt;"",IF($C123&lt;&gt;"TBA",L$2/114,0),SUMIFS('HOURS&amp;CYCLES INPUT'!$F$2:$F$9999,'HOURS&amp;CYCLES INPUT'!$C$2:$C$9999,'QUALIFIED EFH'!$C123,'HOURS&amp;CYCLES INPUT'!$D$2:$D$9999,'QUALIFIED EFH'!L$4,'HOURS&amp;CYCLES INPUT'!$E$2:$E$9999,'QUALIFIED EFH'!L$5))</f>
        <v>0</v>
      </c>
      <c r="M123" s="476">
        <f>IF(M$2&lt;&gt;"",IF($C123&lt;&gt;"TBA",M$2/114,0),SUMIFS('HOURS&amp;CYCLES INPUT'!$F$2:$F$9999,'HOURS&amp;CYCLES INPUT'!$C$2:$C$9999,'QUALIFIED EFH'!$C123,'HOURS&amp;CYCLES INPUT'!$D$2:$D$9999,'QUALIFIED EFH'!M$4,'HOURS&amp;CYCLES INPUT'!$E$2:$E$9999,'QUALIFIED EFH'!M$5))</f>
        <v>0</v>
      </c>
      <c r="N123" s="476">
        <f>IF(N$2&lt;&gt;"",IF($C123&lt;&gt;"TBA",N$2/114,0),SUMIFS('HOURS&amp;CYCLES INPUT'!$F$2:$F$9999,'HOURS&amp;CYCLES INPUT'!$C$2:$C$9999,'QUALIFIED EFH'!$C123,'HOURS&amp;CYCLES INPUT'!$D$2:$D$9999,'QUALIFIED EFH'!N$4,'HOURS&amp;CYCLES INPUT'!$E$2:$E$9999,'QUALIFIED EFH'!N$5))</f>
        <v>0</v>
      </c>
      <c r="O123" s="476">
        <f>IF(O$2&lt;&gt;"",IF($C123&lt;&gt;"TBA",O$2/114,0),SUMIFS('HOURS&amp;CYCLES INPUT'!$F$2:$F$9999,'HOURS&amp;CYCLES INPUT'!$C$2:$C$9999,'QUALIFIED EFH'!$C123,'HOURS&amp;CYCLES INPUT'!$D$2:$D$9999,'QUALIFIED EFH'!O$4,'HOURS&amp;CYCLES INPUT'!$E$2:$E$9999,'QUALIFIED EFH'!O$5))</f>
        <v>0</v>
      </c>
      <c r="P123" s="476">
        <f>IF(P$2&lt;&gt;"",IF($C123&lt;&gt;"TBA",P$2/114,0),SUMIFS('HOURS&amp;CYCLES INPUT'!$F$2:$F$9999,'HOURS&amp;CYCLES INPUT'!$C$2:$C$9999,'QUALIFIED EFH'!$C123,'HOURS&amp;CYCLES INPUT'!$D$2:$D$9999,'QUALIFIED EFH'!P$4,'HOURS&amp;CYCLES INPUT'!$E$2:$E$9999,'QUALIFIED EFH'!P$5))</f>
        <v>0</v>
      </c>
      <c r="Q123" s="476">
        <f>IF(Q$2&lt;&gt;"",IF($C123&lt;&gt;"TBA",Q$2/114,0),SUMIFS('HOURS&amp;CYCLES INPUT'!$F$2:$F$9999,'HOURS&amp;CYCLES INPUT'!$C$2:$C$9999,'QUALIFIED EFH'!$C123,'HOURS&amp;CYCLES INPUT'!$D$2:$D$9999,'QUALIFIED EFH'!Q$4,'HOURS&amp;CYCLES INPUT'!$E$2:$E$9999,'QUALIFIED EFH'!Q$5))</f>
        <v>0</v>
      </c>
      <c r="R123" s="476">
        <f>IF(R$1&lt;&gt;"",IF($C123&lt;&gt;"TBA",R$1/114,0),SUMIFS('HOURS&amp;CYCLES INPUT'!$F$2:$F$9999,'HOURS&amp;CYCLES INPUT'!$C$2:$C$9999,'QUALIFIED EFH'!$C123,'HOURS&amp;CYCLES INPUT'!$D$2:$D$9999,'QUALIFIED EFH'!R$4,'HOURS&amp;CYCLES INPUT'!$E$2:$E$9999,'QUALIFIED EFH'!R$5))</f>
        <v>0</v>
      </c>
      <c r="S123" s="476">
        <f>IF(S$2&lt;&gt;"",IF($C123&lt;&gt;"TBA",S$2/114,0),SUMIFS('HOURS&amp;CYCLES INPUT'!$F$2:$F$9999,'HOURS&amp;CYCLES INPUT'!$C$2:$C$9999,'QUALIFIED EFH'!$C123,'HOURS&amp;CYCLES INPUT'!$D$2:$D$9999,'QUALIFIED EFH'!S$4,'HOURS&amp;CYCLES INPUT'!$E$2:$E$9999,'QUALIFIED EFH'!S$5))</f>
        <v>0</v>
      </c>
      <c r="T123" s="476">
        <f>IF(T$2&lt;&gt;"",IF($C123&lt;&gt;"TBA",T$2/114,0),SUMIFS('HOURS&amp;CYCLES INPUT'!$F$2:$F$9999,'HOURS&amp;CYCLES INPUT'!$C$2:$C$9999,'QUALIFIED EFH'!$C123,'HOURS&amp;CYCLES INPUT'!$D$2:$D$9999,'QUALIFIED EFH'!T$4,'HOURS&amp;CYCLES INPUT'!$E$2:$E$9999,'QUALIFIED EFH'!T$5))</f>
        <v>0</v>
      </c>
      <c r="U123" s="476">
        <f>IF(U$2&lt;&gt;"",IF($C123&lt;&gt;"TBA",U$2/114,0),SUMIFS('HOURS&amp;CYCLES INPUT'!$F$2:$F$9999,'HOURS&amp;CYCLES INPUT'!$C$2:$C$9999,'QUALIFIED EFH'!$C123,'HOURS&amp;CYCLES INPUT'!$D$2:$D$9999,'QUALIFIED EFH'!U$4,'HOURS&amp;CYCLES INPUT'!$E$2:$E$9999,'QUALIFIED EFH'!U$5))</f>
        <v>0</v>
      </c>
      <c r="V123" s="476">
        <f>IF(V$2&lt;&gt;"",IF($C123&lt;&gt;"TBA",V$2/114,0),SUMIFS('HOURS&amp;CYCLES INPUT'!$F$2:$F$9999,'HOURS&amp;CYCLES INPUT'!$C$2:$C$9999,'QUALIFIED EFH'!$C123,'HOURS&amp;CYCLES INPUT'!$D$2:$D$9999,'QUALIFIED EFH'!V$4,'HOURS&amp;CYCLES INPUT'!$E$2:$E$9999,'QUALIFIED EFH'!V$5))</f>
        <v>0</v>
      </c>
      <c r="W123" s="476">
        <f>IF(W$2&lt;&gt;"",IF($C123&lt;&gt;"TBA",W$2/114,0),SUMIFS('HOURS&amp;CYCLES INPUT'!$F$2:$F$9999,'HOURS&amp;CYCLES INPUT'!$C$2:$C$9999,'QUALIFIED EFH'!$C123,'HOURS&amp;CYCLES INPUT'!$D$2:$D$9999,'QUALIFIED EFH'!W$4,'HOURS&amp;CYCLES INPUT'!$E$2:$E$9999,'QUALIFIED EFH'!W$5))</f>
        <v>72.239999999999995</v>
      </c>
      <c r="X123" s="476">
        <f>IF(X$2&lt;&gt;"",IF($C123&lt;&gt;"TBA",X$2/114,0),SUMIFS('HOURS&amp;CYCLES INPUT'!$F$2:$F$9999,'HOURS&amp;CYCLES INPUT'!$C$2:$C$9999,'QUALIFIED EFH'!$C123,'HOURS&amp;CYCLES INPUT'!$D$2:$D$9999,'QUALIFIED EFH'!X$4,'HOURS&amp;CYCLES INPUT'!$E$2:$E$9999,'QUALIFIED EFH'!X$5))</f>
        <v>366.85</v>
      </c>
      <c r="Y123" s="476">
        <f>IF(Y$2&lt;&gt;"",IF($C123&lt;&gt;"TBA",Y$2/114,0),SUMIFS('HOURS&amp;CYCLES INPUT'!$F$2:$F$9999,'HOURS&amp;CYCLES INPUT'!$C$2:$C$9999,'QUALIFIED EFH'!$C123,'HOURS&amp;CYCLES INPUT'!$D$2:$D$9999,'QUALIFIED EFH'!Y$4,'HOURS&amp;CYCLES INPUT'!$E$2:$E$9999,'QUALIFIED EFH'!Y$5))</f>
        <v>342.87</v>
      </c>
      <c r="Z123" s="476">
        <f>IF(Z$2&lt;&gt;"",IF($C123&lt;&gt;"TBA",Z$2/114,0),SUMIFS('HOURS&amp;CYCLES INPUT'!$F$2:$F$9999,'HOURS&amp;CYCLES INPUT'!$C$2:$C$9999,'QUALIFIED EFH'!$C123,'HOURS&amp;CYCLES INPUT'!$D$2:$D$9999,'QUALIFIED EFH'!Z$4,'HOURS&amp;CYCLES INPUT'!$E$2:$E$9999,'QUALIFIED EFH'!Z$5))</f>
        <v>354.3</v>
      </c>
      <c r="AA123" s="476">
        <f>IF(AA$2&lt;&gt;"",IF($C123&lt;&gt;"TBA",AA$2/114,0),SUMIFS('HOURS&amp;CYCLES INPUT'!$F$2:$F$9999,'HOURS&amp;CYCLES INPUT'!$C$2:$C$9999,'QUALIFIED EFH'!$C123,'HOURS&amp;CYCLES INPUT'!$D$2:$D$9999,'QUALIFIED EFH'!AA$4,'HOURS&amp;CYCLES INPUT'!$E$2:$E$9999,'QUALIFIED EFH'!AA$5))</f>
        <v>368.31</v>
      </c>
      <c r="AB123" s="476">
        <f>IF(AB$2&lt;&gt;"",IF($C123&lt;&gt;"TBA",AB$2/114,0),SUMIFS('HOURS&amp;CYCLES INPUT'!$F$2:$F$9999,'HOURS&amp;CYCLES INPUT'!$C$2:$C$9999,'QUALIFIED EFH'!$C123,'HOURS&amp;CYCLES INPUT'!$D$2:$D$9999,'QUALIFIED EFH'!AB$4,'HOURS&amp;CYCLES INPUT'!$E$2:$E$9999,'QUALIFIED EFH'!AB$5))</f>
        <v>466.22</v>
      </c>
      <c r="AC123" s="476">
        <f>IF(AC$2&lt;&gt;"",IF($C123&lt;&gt;"TBA",AC$2/114,0),SUMIFS('HOURS&amp;CYCLES INPUT'!$F$2:$F$9999,'HOURS&amp;CYCLES INPUT'!$C$2:$C$9999,'QUALIFIED EFH'!$C123,'HOURS&amp;CYCLES INPUT'!$D$2:$D$9999,'QUALIFIED EFH'!AC$4,'HOURS&amp;CYCLES INPUT'!$E$2:$E$9999,'QUALIFIED EFH'!AC$5))</f>
        <v>421.35</v>
      </c>
      <c r="AD123" s="476">
        <f>IF(AD$2&lt;&gt;"",IF($C123&lt;&gt;"TBA",AD$2/114,0),SUMIFS('HOURS&amp;CYCLES INPUT'!$F$2:$F$9999,'HOURS&amp;CYCLES INPUT'!$C$2:$C$9999,'QUALIFIED EFH'!$C123,'HOURS&amp;CYCLES INPUT'!$D$2:$D$9999,'QUALIFIED EFH'!AD$4,'HOURS&amp;CYCLES INPUT'!$E$2:$E$9999,'QUALIFIED EFH'!AD$5))</f>
        <v>411.8</v>
      </c>
      <c r="AE123" s="476">
        <f>IF(AE$2&lt;&gt;"",IF($C123&lt;&gt;"TBA",AE$2/114,0),SUMIFS('HOURS&amp;CYCLES INPUT'!$F$2:$F$9999,'HOURS&amp;CYCLES INPUT'!$C$2:$C$9999,'QUALIFIED EFH'!$C123,'HOURS&amp;CYCLES INPUT'!$D$2:$D$9999,'QUALIFIED EFH'!AE$4,'HOURS&amp;CYCLES INPUT'!$E$2:$E$9999,'QUALIFIED EFH'!AE$5))</f>
        <v>391.78</v>
      </c>
      <c r="AF123" s="476">
        <f>IF(AF$2&lt;&gt;"",IF($C123&lt;&gt;"TBA",AF$2/114,0),SUMIFS('HOURS&amp;CYCLES INPUT'!$F$2:$F$9999,'HOURS&amp;CYCLES INPUT'!$C$2:$C$9999,'QUALIFIED EFH'!$C123,'HOURS&amp;CYCLES INPUT'!$D$2:$D$9999,'QUALIFIED EFH'!AF$4,'HOURS&amp;CYCLES INPUT'!$E$2:$E$9999,'QUALIFIED EFH'!AF$5))</f>
        <v>362</v>
      </c>
      <c r="AG123" s="476">
        <f>IF(AG$2&lt;&gt;"",IF($C123&lt;&gt;"TBA",AG$2/114,0),SUMIFS('HOURS&amp;CYCLES INPUT'!$F$2:$F$9999,'HOURS&amp;CYCLES INPUT'!$C$2:$C$9999,'QUALIFIED EFH'!$C123,'HOURS&amp;CYCLES INPUT'!$D$2:$D$9999,'QUALIFIED EFH'!AG$4,'HOURS&amp;CYCLES INPUT'!$E$2:$E$9999,'QUALIFIED EFH'!AG$5))</f>
        <v>328.54</v>
      </c>
      <c r="AH123" s="476">
        <f>IF(AH$2&lt;&gt;"",IF($C123&lt;&gt;"TBA",AH$2/114,0),SUMIFS('HOURS&amp;CYCLES INPUT'!$F$2:$F$9999,'HOURS&amp;CYCLES INPUT'!$C$2:$C$9999,'QUALIFIED EFH'!$C123,'HOURS&amp;CYCLES INPUT'!$D$2:$D$9999,'QUALIFIED EFH'!AH$4,'HOURS&amp;CYCLES INPUT'!$E$2:$E$9999,'QUALIFIED EFH'!AH$5))</f>
        <v>367.03</v>
      </c>
      <c r="AI123" s="476">
        <f>IF(AI$2&lt;&gt;"",IF($C123&lt;&gt;"TBA",AI$2/114,0),SUMIFS('HOURS&amp;CYCLES INPUT'!$F$2:$F$9999,'HOURS&amp;CYCLES INPUT'!$C$2:$C$9999,'QUALIFIED EFH'!$C123,'HOURS&amp;CYCLES INPUT'!$D$2:$D$9999,'QUALIFIED EFH'!AI$4,'HOURS&amp;CYCLES INPUT'!$E$2:$E$9999,'QUALIFIED EFH'!AI$5))</f>
        <v>448.18</v>
      </c>
      <c r="AJ123" s="476">
        <f>IF(AJ$2&lt;&gt;"",IF($C123&lt;&gt;"TBA",AJ$2/114,0),SUMIFS('HOURS&amp;CYCLES INPUT'!$F$2:$F$9999,'HOURS&amp;CYCLES INPUT'!$C$2:$C$9999,'QUALIFIED EFH'!$C123,'HOURS&amp;CYCLES INPUT'!$D$2:$D$9999,'QUALIFIED EFH'!AJ$4,'HOURS&amp;CYCLES INPUT'!$E$2:$E$9999,'QUALIFIED EFH'!AJ$5))</f>
        <v>454.4</v>
      </c>
      <c r="AK123" s="476">
        <f>IF(AK$2&lt;&gt;"",IF($C123&lt;&gt;"TBA",AK$2/114,0),SUMIFS('HOURS&amp;CYCLES INPUT'!$F$2:$F$9999,'HOURS&amp;CYCLES INPUT'!$C$2:$C$9999,'QUALIFIED EFH'!$C123,'HOURS&amp;CYCLES INPUT'!$D$2:$D$9999,'QUALIFIED EFH'!AK$4,'HOURS&amp;CYCLES INPUT'!$E$2:$E$9999,'QUALIFIED EFH'!AK$5))</f>
        <v>369.29</v>
      </c>
      <c r="AL123" s="476">
        <f>IF(AL$2&lt;&gt;"",IF($C123&lt;&gt;"TBA",AL$2/114,0),SUMIFS('HOURS&amp;CYCLES INPUT'!$F$2:$F$9999,'HOURS&amp;CYCLES INPUT'!$C$2:$C$9999,'QUALIFIED EFH'!$C123,'HOURS&amp;CYCLES INPUT'!$D$2:$D$9999,'QUALIFIED EFH'!AL$4,'HOURS&amp;CYCLES INPUT'!$E$2:$E$9999,'QUALIFIED EFH'!AL$5))</f>
        <v>423.36</v>
      </c>
      <c r="AM123" s="476">
        <f>IF(AM$2&lt;&gt;"",IF($C123&lt;&gt;"TBA",AM$2/114,0),SUMIFS('HOURS&amp;CYCLES INPUT'!$F$2:$F$9999,'HOURS&amp;CYCLES INPUT'!$C$2:$C$9999,'QUALIFIED EFH'!$C123,'HOURS&amp;CYCLES INPUT'!$D$2:$D$9999,'QUALIFIED EFH'!AM$4,'HOURS&amp;CYCLES INPUT'!$E$2:$E$9999,'QUALIFIED EFH'!AM$5))</f>
        <v>444.64</v>
      </c>
      <c r="AN123" s="476">
        <f>IF(AN$2&lt;&gt;"",IF($C123&lt;&gt;"TBA",AN$2/114,0),SUMIFS('HOURS&amp;CYCLES INPUT'!$F$2:$F$9999,'HOURS&amp;CYCLES INPUT'!$C$2:$C$9999,'QUALIFIED EFH'!$C123,'HOURS&amp;CYCLES INPUT'!$D$2:$D$9999,'QUALIFIED EFH'!AN$4,'HOURS&amp;CYCLES INPUT'!$E$2:$E$9999,'QUALIFIED EFH'!AN$5))</f>
        <v>427.18</v>
      </c>
      <c r="AO123" s="476">
        <f>IF(AO$2&lt;&gt;"",IF($C123&lt;&gt;"TBA",AO$2/114,0),SUMIFS('HOURS&amp;CYCLES INPUT'!$F$2:$F$9999,'HOURS&amp;CYCLES INPUT'!$C$2:$C$9999,'QUALIFIED EFH'!$C123,'HOURS&amp;CYCLES INPUT'!$D$2:$D$9999,'QUALIFIED EFH'!AO$4,'HOURS&amp;CYCLES INPUT'!$E$2:$E$9999,'QUALIFIED EFH'!AO$5))</f>
        <v>414.01</v>
      </c>
      <c r="AP123" s="476">
        <f>IF(AP$2&lt;&gt;"",IF($C123&lt;&gt;"TBA",AP$2/114,0),SUMIFS('HOURS&amp;CYCLES INPUT'!$F$2:$F$9999,'HOURS&amp;CYCLES INPUT'!$C$2:$C$9999,'QUALIFIED EFH'!$C123,'HOURS&amp;CYCLES INPUT'!$D$2:$D$9999,'QUALIFIED EFH'!AP$4,'HOURS&amp;CYCLES INPUT'!$E$2:$E$9999,'QUALIFIED EFH'!AP$5))</f>
        <v>387.29</v>
      </c>
      <c r="AQ123" s="476">
        <f>IF(AQ$2&lt;&gt;"",IF($C123&lt;&gt;"TBA",AQ$2/114,0),SUMIFS('HOURS&amp;CYCLES INPUT'!$F$2:$F$9999,'HOURS&amp;CYCLES INPUT'!$C$2:$C$9999,'QUALIFIED EFH'!$C123,'HOURS&amp;CYCLES INPUT'!$D$2:$D$9999,'QUALIFIED EFH'!AQ$4,'HOURS&amp;CYCLES INPUT'!$E$2:$E$9999,'QUALIFIED EFH'!AQ$5))</f>
        <v>298.26</v>
      </c>
      <c r="AR123" s="476">
        <f>IF(AR$2&lt;&gt;"",IF($C123&lt;&gt;"TBA",AR$2/114,0),SUMIFS('HOURS&amp;CYCLES INPUT'!$F$2:$F$9999,'HOURS&amp;CYCLES INPUT'!$C$2:$C$9999,'QUALIFIED EFH'!$C123,'HOURS&amp;CYCLES INPUT'!$D$2:$D$9999,'QUALIFIED EFH'!AR$4,'HOURS&amp;CYCLES INPUT'!$E$2:$E$9999,'QUALIFIED EFH'!AR$5))</f>
        <v>0</v>
      </c>
      <c r="AS123" s="476">
        <f>IF(AS$2&lt;&gt;"",IF($C123&lt;&gt;"TBA",AS$2/114,0),SUMIFS('HOURS&amp;CYCLES INPUT'!$F$2:$F$9999,'HOURS&amp;CYCLES INPUT'!$C$2:$C$9999,'QUALIFIED EFH'!$C123,'HOURS&amp;CYCLES INPUT'!$D$2:$D$9999,'QUALIFIED EFH'!AS$4,'HOURS&amp;CYCLES INPUT'!$E$2:$E$9999,'QUALIFIED EFH'!AS$5))</f>
        <v>0</v>
      </c>
      <c r="AT123" s="476">
        <f>IF(AT$2&lt;&gt;"",IF($C123&lt;&gt;"TBA",AT$2/114,0),SUMIFS('HOURS&amp;CYCLES INPUT'!$F$2:$F$9999,'HOURS&amp;CYCLES INPUT'!$C$2:$C$9999,'QUALIFIED EFH'!$C123,'HOURS&amp;CYCLES INPUT'!$D$2:$D$9999,'QUALIFIED EFH'!AT$4,'HOURS&amp;CYCLES INPUT'!$E$2:$E$9999,'QUALIFIED EFH'!AT$5))</f>
        <v>0</v>
      </c>
      <c r="AU123" s="476">
        <f>IF(AU$2&lt;&gt;"",IF($C123&lt;&gt;"TBA",AU$2/114,0),SUMIFS('HOURS&amp;CYCLES INPUT'!$F$2:$F$9999,'HOURS&amp;CYCLES INPUT'!$C$2:$C$9999,'QUALIFIED EFH'!$C123,'HOURS&amp;CYCLES INPUT'!$D$2:$D$9999,'QUALIFIED EFH'!AU$4,'HOURS&amp;CYCLES INPUT'!$E$2:$E$9999,'QUALIFIED EFH'!AU$5))</f>
        <v>0</v>
      </c>
      <c r="AV123" s="476">
        <f>IF(AV$2&lt;&gt;"",IF($C123&lt;&gt;"TBA",AV$2/114,0),SUMIFS('HOURS&amp;CYCLES INPUT'!$F$2:$F$9999,'HOURS&amp;CYCLES INPUT'!$C$2:$C$9999,'QUALIFIED EFH'!$C123,'HOURS&amp;CYCLES INPUT'!$D$2:$D$9999,'QUALIFIED EFH'!AV$4,'HOURS&amp;CYCLES INPUT'!$E$2:$E$9999,'QUALIFIED EFH'!AV$5))</f>
        <v>0</v>
      </c>
      <c r="AW123" s="476">
        <f>IF(AW$2&lt;&gt;"",IF($C123&lt;&gt;"TBA",AW$2/114,0),SUMIFS('HOURS&amp;CYCLES INPUT'!$F$2:$F$9999,'HOURS&amp;CYCLES INPUT'!$C$2:$C$9999,'QUALIFIED EFH'!$C123,'HOURS&amp;CYCLES INPUT'!$D$2:$D$9999,'QUALIFIED EFH'!AW$4,'HOURS&amp;CYCLES INPUT'!$E$2:$E$9999,'QUALIFIED EFH'!AW$5))</f>
        <v>0</v>
      </c>
      <c r="AX123" s="476">
        <f>IF(AX$2&lt;&gt;"",IF($C123&lt;&gt;"TBA",AX$2/114,0),SUMIFS('HOURS&amp;CYCLES INPUT'!$F$2:$F$9999,'HOURS&amp;CYCLES INPUT'!$C$2:$C$9999,'QUALIFIED EFH'!$C123,'HOURS&amp;CYCLES INPUT'!$D$2:$D$9999,'QUALIFIED EFH'!AX$4,'HOURS&amp;CYCLES INPUT'!$E$2:$E$9999,'QUALIFIED EFH'!AX$5))</f>
        <v>0</v>
      </c>
      <c r="AY123" s="476">
        <f>IF(AY$2&lt;&gt;"",IF($C123&lt;&gt;"TBA",AY$2/114,0),SUMIFS('HOURS&amp;CYCLES INPUT'!$F$2:$F$9999,'HOURS&amp;CYCLES INPUT'!$C$2:$C$9999,'QUALIFIED EFH'!$C123,'HOURS&amp;CYCLES INPUT'!$D$2:$D$9999,'QUALIFIED EFH'!AY$4,'HOURS&amp;CYCLES INPUT'!$E$2:$E$9999,'QUALIFIED EFH'!AY$5))</f>
        <v>0</v>
      </c>
      <c r="AZ123" s="476">
        <f>IF(AZ$2&lt;&gt;"",IF($C123&lt;&gt;"TBA",AZ$2/114,0),SUMIFS('HOURS&amp;CYCLES INPUT'!$F$2:$F$9999,'HOURS&amp;CYCLES INPUT'!$C$2:$C$9999,'QUALIFIED EFH'!$C123,'HOURS&amp;CYCLES INPUT'!$D$2:$D$9999,'QUALIFIED EFH'!AZ$4,'HOURS&amp;CYCLES INPUT'!$E$2:$E$9999,'QUALIFIED EFH'!AZ$5))</f>
        <v>0</v>
      </c>
      <c r="BA123" s="476">
        <f>IF(BA$2&lt;&gt;"",IF($C123&lt;&gt;"TBA",BA$2/114,0),SUMIFS('HOURS&amp;CYCLES INPUT'!$F$2:$F$9999,'HOURS&amp;CYCLES INPUT'!$C$2:$C$9999,'QUALIFIED EFH'!$C123,'HOURS&amp;CYCLES INPUT'!$D$2:$D$9999,'QUALIFIED EFH'!BA$4,'HOURS&amp;CYCLES INPUT'!$E$2:$E$9999,'QUALIFIED EFH'!BA$5))</f>
        <v>0</v>
      </c>
      <c r="BB123" s="476">
        <f>IF(BB$2&lt;&gt;"",IF($C123&lt;&gt;"TBA",BB$2/114,0),SUMIFS('HOURS&amp;CYCLES INPUT'!$F$2:$F$9999,'HOURS&amp;CYCLES INPUT'!$C$2:$C$9999,'QUALIFIED EFH'!$C123,'HOURS&amp;CYCLES INPUT'!$D$2:$D$9999,'QUALIFIED EFH'!BB$4,'HOURS&amp;CYCLES INPUT'!$E$2:$E$9999,'QUALIFIED EFH'!BB$5))</f>
        <v>0</v>
      </c>
      <c r="BC123" s="476">
        <f>IF(BC$2&lt;&gt;"",IF($C123&lt;&gt;"TBA",BC$2/114,0),SUMIFS('HOURS&amp;CYCLES INPUT'!$F$2:$F$9999,'HOURS&amp;CYCLES INPUT'!$C$2:$C$9999,'QUALIFIED EFH'!$C123,'HOURS&amp;CYCLES INPUT'!$D$2:$D$9999,'QUALIFIED EFH'!BC$4,'HOURS&amp;CYCLES INPUT'!$E$2:$E$9999,'QUALIFIED EFH'!BC$5))</f>
        <v>0</v>
      </c>
      <c r="BD123" s="476">
        <f>IF(BD$2&lt;&gt;"",IF($C123&lt;&gt;"TBA",BD$2/114,0),SUMIFS('HOURS&amp;CYCLES INPUT'!$F$2:$F$9999,'HOURS&amp;CYCLES INPUT'!$C$2:$C$9999,'QUALIFIED EFH'!$C123,'HOURS&amp;CYCLES INPUT'!$D$2:$D$9999,'QUALIFIED EFH'!BD$4,'HOURS&amp;CYCLES INPUT'!$E$2:$E$9999,'QUALIFIED EFH'!BD$5))</f>
        <v>15.75</v>
      </c>
      <c r="BE123" s="476">
        <f>IF(BE$2&lt;&gt;"",IF($C123&lt;&gt;"TBA",BE$2/114,0),SUMIFS('HOURS&amp;CYCLES INPUT'!$F$2:$F$9999,'HOURS&amp;CYCLES INPUT'!$C$2:$C$9999,'QUALIFIED EFH'!$C123,'HOURS&amp;CYCLES INPUT'!$D$2:$D$9999,'QUALIFIED EFH'!BE$4,'HOURS&amp;CYCLES INPUT'!$E$2:$E$9999,'QUALIFIED EFH'!BE$5))</f>
        <v>66.849999999999994</v>
      </c>
      <c r="BF123" s="476">
        <f>IF(BF$2&lt;&gt;"",IF($C123&lt;&gt;"TBA",BF$2/114,0),SUMIFS('HOURS&amp;CYCLES INPUT'!$F$2:$F$9999,'HOURS&amp;CYCLES INPUT'!$C$2:$C$9999,'QUALIFIED EFH'!$C123,'HOURS&amp;CYCLES INPUT'!$D$2:$D$9999,'QUALIFIED EFH'!BF$4,'HOURS&amp;CYCLES INPUT'!$E$2:$E$9999,'QUALIFIED EFH'!BF$5))</f>
        <v>64.7</v>
      </c>
      <c r="BG123" s="476">
        <f>IF(BG$2&lt;&gt;"",IF($C123&lt;&gt;"TBA",BG$2/114,0),SUMIFS('HOURS&amp;CYCLES INPUT'!$F$2:$F$9999,'HOURS&amp;CYCLES INPUT'!$C$2:$C$9999,'QUALIFIED EFH'!$C123,'HOURS&amp;CYCLES INPUT'!$D$2:$D$9999,'QUALIFIED EFH'!BG$4,'HOURS&amp;CYCLES INPUT'!$E$2:$E$9999,'QUALIFIED EFH'!BG$5))</f>
        <v>144.84</v>
      </c>
      <c r="BH123" s="476">
        <f>IF(BH$2&lt;&gt;"",IF($C123&lt;&gt;"TBA",BH$2/114,0),SUMIFS('HOURS&amp;CYCLES INPUT'!$F$2:$F$9999,'HOURS&amp;CYCLES INPUT'!$C$2:$C$9999,'QUALIFIED EFH'!$C123,'HOURS&amp;CYCLES INPUT'!$D$2:$D$9999,'QUALIFIED EFH'!BH$4,'HOURS&amp;CYCLES INPUT'!$E$2:$E$9999,'QUALIFIED EFH'!BH$5))</f>
        <v>230.41</v>
      </c>
      <c r="BI123" s="476">
        <f>IF(BI$2&lt;&gt;"",IF($C123&lt;&gt;"TBA",BI$2/114,0),SUMIFS('HOURS&amp;CYCLES INPUT'!$F$2:$F$9999,'HOURS&amp;CYCLES INPUT'!$C$2:$C$9999,'QUALIFIED EFH'!$C123,'HOURS&amp;CYCLES INPUT'!$D$2:$D$9999,'QUALIFIED EFH'!BI$4,'HOURS&amp;CYCLES INPUT'!$E$2:$E$9999,'QUALIFIED EFH'!BI$5))</f>
        <v>233.94</v>
      </c>
      <c r="BJ123" s="476">
        <f>IF(BJ$2&lt;&gt;"",IF($C123&lt;&gt;"TBA",BJ$2/114,0),SUMIFS('HOURS&amp;CYCLES INPUT'!$F$2:$F$9999,'HOURS&amp;CYCLES INPUT'!$C$2:$C$9999,'QUALIFIED EFH'!$C123,'HOURS&amp;CYCLES INPUT'!$D$2:$D$9999,'QUALIFIED EFH'!BJ$4,'HOURS&amp;CYCLES INPUT'!$E$2:$E$9999,'QUALIFIED EFH'!BJ$5))</f>
        <v>261.89999999999998</v>
      </c>
      <c r="BK123" s="476">
        <f>IF(BK$2&lt;&gt;"",IF($C123&lt;&gt;"TBA",BK$2/114,0),SUMIFS('HOURS&amp;CYCLES INPUT'!$F$2:$F$9999,'HOURS&amp;CYCLES INPUT'!$C$2:$C$9999,'QUALIFIED EFH'!$C123,'HOURS&amp;CYCLES INPUT'!$D$2:$D$9999,'QUALIFIED EFH'!BK$4,'HOURS&amp;CYCLES INPUT'!$E$2:$E$9999,'QUALIFIED EFH'!BK$5))</f>
        <v>144.02000000000001</v>
      </c>
      <c r="BL123" s="476">
        <f>IF(BL$2&lt;&gt;"",IF($C123&lt;&gt;"TBA",BL$2/114,0),SUMIFS('HOURS&amp;CYCLES INPUT'!$F$2:$F$9999,'HOURS&amp;CYCLES INPUT'!$C$2:$C$9999,'QUALIFIED EFH'!$C123,'HOURS&amp;CYCLES INPUT'!$D$2:$D$9999,'QUALIFIED EFH'!BL$4,'HOURS&amp;CYCLES INPUT'!$E$2:$E$9999,'QUALIFIED EFH'!BL$5))</f>
        <v>344.46</v>
      </c>
      <c r="BM123" s="476">
        <f>IF(BM$2&lt;&gt;"",IF($C123&lt;&gt;"TBA",BM$2/114,0),SUMIFS('HOURS&amp;CYCLES INPUT'!$F$2:$F$9999,'HOURS&amp;CYCLES INPUT'!$C$2:$C$9999,'QUALIFIED EFH'!$C123,'HOURS&amp;CYCLES INPUT'!$D$2:$D$9999,'QUALIFIED EFH'!BM$4,'HOURS&amp;CYCLES INPUT'!$E$2:$E$9999,'QUALIFIED EFH'!BM$5))</f>
        <v>363.07</v>
      </c>
      <c r="BN123" s="476">
        <f>IF(BN$2&lt;&gt;"",IF($C123&lt;&gt;"TBA",BN$2/114,0),SUMIFS('HOURS&amp;CYCLES INPUT'!$F$2:$F$9999,'HOURS&amp;CYCLES INPUT'!$C$2:$C$9999,'QUALIFIED EFH'!$C123,'HOURS&amp;CYCLES INPUT'!$D$2:$D$9999,'QUALIFIED EFH'!BN$4,'HOURS&amp;CYCLES INPUT'!$E$2:$E$9999,'QUALIFIED EFH'!BN$5))</f>
        <v>314.98</v>
      </c>
      <c r="BO123" s="476">
        <f>IF(BO$2&lt;&gt;"",IF($C123&lt;&gt;"TBA",BO$2/114,0),SUMIFS('HOURS&amp;CYCLES INPUT'!$F$2:$F$9999,'HOURS&amp;CYCLES INPUT'!$C$2:$C$9999,'QUALIFIED EFH'!$C123,'HOURS&amp;CYCLES INPUT'!$D$2:$D$9999,'QUALIFIED EFH'!BO$4,'HOURS&amp;CYCLES INPUT'!$E$2:$E$9999,'QUALIFIED EFH'!BO$5))</f>
        <v>324.32</v>
      </c>
      <c r="BP123" s="476">
        <f>IF(BP$2&lt;&gt;"",IF($C123&lt;&gt;"TBA",BP$2/114,0),SUMIFS('HOURS&amp;CYCLES INPUT'!$F$2:$F$9999,'HOURS&amp;CYCLES INPUT'!$C$2:$C$9999,'QUALIFIED EFH'!$C123,'HOURS&amp;CYCLES INPUT'!$D$2:$D$9999,'QUALIFIED EFH'!BP$4,'HOURS&amp;CYCLES INPUT'!$E$2:$E$9999,'QUALIFIED EFH'!BP$5))</f>
        <v>376.65</v>
      </c>
      <c r="BQ123" s="476">
        <f>IF(BQ$2&lt;&gt;"",IF($C123&lt;&gt;"TBA",BQ$2/114,0),SUMIFS('HOURS&amp;CYCLES INPUT'!$F$2:$F$9999,'HOURS&amp;CYCLES INPUT'!$C$2:$C$9999,'QUALIFIED EFH'!$C123,'HOURS&amp;CYCLES INPUT'!$D$2:$D$9999,'QUALIFIED EFH'!BQ$4,'HOURS&amp;CYCLES INPUT'!$E$2:$E$9999,'QUALIFIED EFH'!BQ$5))</f>
        <v>398.1</v>
      </c>
      <c r="BR123" s="476">
        <f>IF(BR$2&lt;&gt;"",IF($C123&lt;&gt;"TBA",BR$2/114,0),SUMIFS('HOURS&amp;CYCLES INPUT'!$F$2:$F$9999,'HOURS&amp;CYCLES INPUT'!$C$2:$C$9999,'QUALIFIED EFH'!$C123,'HOURS&amp;CYCLES INPUT'!$D$2:$D$9999,'QUALIFIED EFH'!BR$4,'HOURS&amp;CYCLES INPUT'!$E$2:$E$9999,'QUALIFIED EFH'!BR$5))</f>
        <v>384.9</v>
      </c>
      <c r="BS123" s="476">
        <f>IF(BS$2&lt;&gt;"",IF($C123&lt;&gt;"TBA",BS$2/114,0),SUMIFS('HOURS&amp;CYCLES INPUT'!$F$2:$F$9999,'HOURS&amp;CYCLES INPUT'!$C$2:$C$9999,'QUALIFIED EFH'!$C123,'HOURS&amp;CYCLES INPUT'!$D$2:$D$9999,'QUALIFIED EFH'!BS$4,'HOURS&amp;CYCLES INPUT'!$E$2:$E$9999,'QUALIFIED EFH'!BS$5))</f>
        <v>392.84</v>
      </c>
      <c r="BT123" s="476">
        <f>IF(BT$2&lt;&gt;"",IF($C123&lt;&gt;"TBA",BT$2/114,0),SUMIFS('HOURS&amp;CYCLES INPUT'!$F$2:$F$9999,'HOURS&amp;CYCLES INPUT'!$C$2:$C$9999,'QUALIFIED EFH'!$C123,'HOURS&amp;CYCLES INPUT'!$D$2:$D$9999,'QUALIFIED EFH'!BT$4,'HOURS&amp;CYCLES INPUT'!$E$2:$E$9999,'QUALIFIED EFH'!BT$5))</f>
        <v>385.81</v>
      </c>
      <c r="BU123" s="476">
        <f>IF(BU$2&lt;&gt;"",IF($C123&lt;&gt;"TBA",BU$2/114,0),SUMIFS('HOURS&amp;CYCLES INPUT'!$F$2:$F$9999,'HOURS&amp;CYCLES INPUT'!$C$2:$C$9999,'QUALIFIED EFH'!$C123,'HOURS&amp;CYCLES INPUT'!$D$2:$D$9999,'QUALIFIED EFH'!BU$4,'HOURS&amp;CYCLES INPUT'!$E$2:$E$9999,'QUALIFIED EFH'!BU$5))</f>
        <v>267.87</v>
      </c>
      <c r="BV123" s="476">
        <f>IF(BV$2&lt;&gt;"",IF($C123&lt;&gt;"TBA",BV$2/114,0),SUMIFS('HOURS&amp;CYCLES INPUT'!$F$2:$F$9999,'HOURS&amp;CYCLES INPUT'!$C$2:$C$9999,'QUALIFIED EFH'!$C123,'HOURS&amp;CYCLES INPUT'!$D$2:$D$9999,'QUALIFIED EFH'!BV$4,'HOURS&amp;CYCLES INPUT'!$E$2:$E$9999,'QUALIFIED EFH'!BV$5))</f>
        <v>375.75</v>
      </c>
      <c r="BW123" s="476">
        <f>IF(BW$2&lt;&gt;"",IF($C123&lt;&gt;"TBA",BW$2/114,0),SUMIFS('HOURS&amp;CYCLES INPUT'!$F$2:$F$9999,'HOURS&amp;CYCLES INPUT'!$C$2:$C$9999,'QUALIFIED EFH'!$C123,'HOURS&amp;CYCLES INPUT'!$D$2:$D$9999,'QUALIFIED EFH'!BW$4,'HOURS&amp;CYCLES INPUT'!$E$2:$E$9999,'QUALIFIED EFH'!BW$5))</f>
        <v>382.6</v>
      </c>
      <c r="BX123" s="476">
        <f>IF(BX$2&lt;&gt;"",IF($C123&lt;&gt;"TBA",BX$2/114,0),SUMIFS('HOURS&amp;CYCLES INPUT'!$F$2:$F$9999,'HOURS&amp;CYCLES INPUT'!$C$2:$C$9999,'QUALIFIED EFH'!$C123,'HOURS&amp;CYCLES INPUT'!$D$2:$D$9999,'QUALIFIED EFH'!BX$4,'HOURS&amp;CYCLES INPUT'!$E$2:$E$9999,'QUALIFIED EFH'!BX$5))</f>
        <v>483.61</v>
      </c>
      <c r="BY123" s="476">
        <f>IF(BY$2&lt;&gt;"",IF($C123&lt;&gt;"TBA",BY$2/114,0),SUMIFS('HOURS&amp;CYCLES INPUT'!$F$2:$F$9999,'HOURS&amp;CYCLES INPUT'!$C$2:$C$9999,'QUALIFIED EFH'!$C123,'HOURS&amp;CYCLES INPUT'!$D$2:$D$9999,'QUALIFIED EFH'!BY$4,'HOURS&amp;CYCLES INPUT'!$E$2:$E$9999,'QUALIFIED EFH'!BY$5))</f>
        <v>59.54</v>
      </c>
      <c r="BZ123" s="476">
        <f>IF(BZ$2&lt;&gt;"",IF($C123&lt;&gt;"TBA",BZ$2/114,0),SUMIFS('HOURS&amp;CYCLES INPUT'!$F$2:$F$9999,'HOURS&amp;CYCLES INPUT'!$C$2:$C$9999,'QUALIFIED EFH'!$C123,'HOURS&amp;CYCLES INPUT'!$D$2:$D$9999,'QUALIFIED EFH'!BZ$4,'HOURS&amp;CYCLES INPUT'!$E$2:$E$9999,'QUALIFIED EFH'!BZ$5))</f>
        <v>0</v>
      </c>
      <c r="CA123" s="476">
        <f>IF(CA$2&lt;&gt;"",IF($C123&lt;&gt;"TBA",CA$2/114,0),SUMIFS('HOURS&amp;CYCLES INPUT'!$F$2:$F$9999,'HOURS&amp;CYCLES INPUT'!$C$2:$C$9999,'QUALIFIED EFH'!$C123,'HOURS&amp;CYCLES INPUT'!$D$2:$D$9999,'QUALIFIED EFH'!CA$4,'HOURS&amp;CYCLES INPUT'!$E$2:$E$9999,'QUALIFIED EFH'!CA$5))</f>
        <v>0</v>
      </c>
      <c r="CB123" s="476">
        <f>IF(CB$2&lt;&gt;"",IF($C123&lt;&gt;"TBA",CB$2/114,0),SUMIFS('HOURS&amp;CYCLES INPUT'!$F$2:$F$9999,'HOURS&amp;CYCLES INPUT'!$C$2:$C$9999,'QUALIFIED EFH'!$C123,'HOURS&amp;CYCLES INPUT'!$D$2:$D$9999,'QUALIFIED EFH'!CB$4,'HOURS&amp;CYCLES INPUT'!$E$2:$E$9999,'QUALIFIED EFH'!CB$5))</f>
        <v>0</v>
      </c>
      <c r="CC123" s="476">
        <f>IF(CC$2&lt;&gt;"",IF($C123&lt;&gt;"TBA",CC$2/114,0),SUMIFS('HOURS&amp;CYCLES INPUT'!$F$2:$F$9999,'HOURS&amp;CYCLES INPUT'!$C$2:$C$9999,'QUALIFIED EFH'!$C123,'HOURS&amp;CYCLES INPUT'!$D$2:$D$9999,'QUALIFIED EFH'!CC$4,'HOURS&amp;CYCLES INPUT'!$E$2:$E$9999,'QUALIFIED EFH'!CC$5))</f>
        <v>0</v>
      </c>
      <c r="CD123" s="476">
        <f>IF(CD$2&lt;&gt;"",IF($C123&lt;&gt;"TBA",CD$2/114,0),SUMIFS('HOURS&amp;CYCLES INPUT'!$F$2:$F$9999,'HOURS&amp;CYCLES INPUT'!$C$2:$C$9999,'QUALIFIED EFH'!$C123,'HOURS&amp;CYCLES INPUT'!$D$2:$D$9999,'QUALIFIED EFH'!CD$4,'HOURS&amp;CYCLES INPUT'!$E$2:$E$9999,'QUALIFIED EFH'!CD$5))</f>
        <v>0</v>
      </c>
      <c r="CE123" s="476">
        <f>IF(CE$2&lt;&gt;"",IF($C123&lt;&gt;"TBA",CE$2/114,0),SUMIFS('HOURS&amp;CYCLES INPUT'!$F$2:$F$9999,'HOURS&amp;CYCLES INPUT'!$C$2:$C$9999,'QUALIFIED EFH'!$C123,'HOURS&amp;CYCLES INPUT'!$D$2:$D$9999,'QUALIFIED EFH'!CE$4,'HOURS&amp;CYCLES INPUT'!$E$2:$E$9999,'QUALIFIED EFH'!CE$5))</f>
        <v>0</v>
      </c>
      <c r="CF123" s="476">
        <f>IF(CF$2&lt;&gt;"",IF($C123&lt;&gt;"TBA",CF$2/114,0),SUMIFS('HOURS&amp;CYCLES INPUT'!$F$2:$F$9999,'HOURS&amp;CYCLES INPUT'!$C$2:$C$9999,'QUALIFIED EFH'!$C123,'HOURS&amp;CYCLES INPUT'!$D$2:$D$9999,'QUALIFIED EFH'!CF$4,'HOURS&amp;CYCLES INPUT'!$E$2:$E$9999,'QUALIFIED EFH'!CF$5))</f>
        <v>0</v>
      </c>
      <c r="CG123" s="476">
        <f>IF(CG$2&lt;&gt;"",IF($C123&lt;&gt;"TBA",CG$2/114,0),SUMIFS('HOURS&amp;CYCLES INPUT'!$F$2:$F$9999,'HOURS&amp;CYCLES INPUT'!$C$2:$C$9999,'QUALIFIED EFH'!$C123,'HOURS&amp;CYCLES INPUT'!$D$2:$D$9999,'QUALIFIED EFH'!CG$4,'HOURS&amp;CYCLES INPUT'!$E$2:$E$9999,'QUALIFIED EFH'!CG$5))</f>
        <v>73.319999999999993</v>
      </c>
      <c r="CH123" s="476">
        <f>IF(CH$2&lt;&gt;"",IF($C123&lt;&gt;"TBA",CH$2/114,0),SUMIFS('HOURS&amp;CYCLES INPUT'!$F$2:$F$9999,'HOURS&amp;CYCLES INPUT'!$C$2:$C$9999,'QUALIFIED EFH'!$C123,'HOURS&amp;CYCLES INPUT'!$D$2:$D$9999,'QUALIFIED EFH'!CH$4,'HOURS&amp;CYCLES INPUT'!$E$2:$E$9999,'QUALIFIED EFH'!CH$5))</f>
        <v>407.25</v>
      </c>
      <c r="CI123" s="476">
        <f>IF(CI$2&lt;&gt;"",IF($C123&lt;&gt;"TBA",CI$2/114,0),SUMIFS('HOURS&amp;CYCLES INPUT'!$F$2:$F$9999,'HOURS&amp;CYCLES INPUT'!$C$2:$C$9999,'QUALIFIED EFH'!$C123,'HOURS&amp;CYCLES INPUT'!$D$2:$D$9999,'QUALIFIED EFH'!CI$4,'HOURS&amp;CYCLES INPUT'!$E$2:$E$9999,'QUALIFIED EFH'!CI$5))</f>
        <v>330.58</v>
      </c>
      <c r="CJ123" s="476">
        <f>IF(CJ$2&lt;&gt;"",IF($C123&lt;&gt;"TBA",CJ$2/114,0),SUMIFS('HOURS&amp;CYCLES INPUT'!$F$2:$F$9999,'HOURS&amp;CYCLES INPUT'!$C$2:$C$9999,'QUALIFIED EFH'!$C123,'HOURS&amp;CYCLES INPUT'!$D$2:$D$9999,'QUALIFIED EFH'!CJ$4,'HOURS&amp;CYCLES INPUT'!$E$2:$E$9999,'QUALIFIED EFH'!CJ$5))</f>
        <v>68.819999999999993</v>
      </c>
      <c r="CK123" s="476">
        <f>IF(CK$2&lt;&gt;"",IF($C123&lt;&gt;"TBA",CK$2/114,0),SUMIFS('HOURS&amp;CYCLES INPUT'!$F$2:$F$9999,'HOURS&amp;CYCLES INPUT'!$C$2:$C$9999,'QUALIFIED EFH'!$C123,'HOURS&amp;CYCLES INPUT'!$D$2:$D$9999,'QUALIFIED EFH'!CK$4,'HOURS&amp;CYCLES INPUT'!$E$2:$E$9999,'QUALIFIED EFH'!CK$5))</f>
        <v>25.08</v>
      </c>
      <c r="CL123" s="476">
        <f>IF(CL$2&lt;&gt;"",IF($C123&lt;&gt;"TBA",CL$2/114,0),SUMIFS('HOURS&amp;CYCLES INPUT'!$F$2:$F$9999,'HOURS&amp;CYCLES INPUT'!$C$2:$C$9999,'QUALIFIED EFH'!$C123,'HOURS&amp;CYCLES INPUT'!$D$2:$D$9999,'QUALIFIED EFH'!CL$4,'HOURS&amp;CYCLES INPUT'!$E$2:$E$9999,'QUALIFIED EFH'!CL$5))</f>
        <v>368.78</v>
      </c>
      <c r="CM123" s="476">
        <f>IF(CM$2&lt;&gt;"",IF($C123&lt;&gt;"TBA",CM$2/114,0),SUMIFS('HOURS&amp;CYCLES INPUT'!$F$2:$F$9999,'HOURS&amp;CYCLES INPUT'!$C$2:$C$9999,'QUALIFIED EFH'!$C123,'HOURS&amp;CYCLES INPUT'!$D$2:$D$9999,'QUALIFIED EFH'!CM$4,'HOURS&amp;CYCLES INPUT'!$E$2:$E$9999,'QUALIFIED EFH'!CM$5))</f>
        <v>365.12</v>
      </c>
      <c r="CN123" s="476">
        <f>IF(CN$2&lt;&gt;"",IF($C123&lt;&gt;"TBA",CN$2/114,0),SUMIFS('HOURS&amp;CYCLES INPUT'!$F$2:$F$9999,'HOURS&amp;CYCLES INPUT'!$C$2:$C$9999,'QUALIFIED EFH'!$C123,'HOURS&amp;CYCLES INPUT'!$D$2:$D$9999,'QUALIFIED EFH'!CN$4,'HOURS&amp;CYCLES INPUT'!$E$2:$E$9999,'QUALIFIED EFH'!CN$5))</f>
        <v>372.1</v>
      </c>
      <c r="CO123" s="476">
        <f>IF(CO$2&lt;&gt;"",IF($C123&lt;&gt;"TBA",CO$2/114,0),SUMIFS('HOURS&amp;CYCLES INPUT'!$F$2:$F$9999,'HOURS&amp;CYCLES INPUT'!$C$2:$C$9999,'QUALIFIED EFH'!$C123,'HOURS&amp;CYCLES INPUT'!$D$2:$D$9999,'QUALIFIED EFH'!CO$4,'HOURS&amp;CYCLES INPUT'!$E$2:$E$9999,'QUALIFIED EFH'!CO$5))</f>
        <v>357.53</v>
      </c>
      <c r="CP123" s="476">
        <f>IF(CP$2&lt;&gt;"",IF($C123&lt;&gt;"TBA",CP$2/114,0),SUMIFS('HOURS&amp;CYCLES INPUT'!$F$2:$F$9999,'HOURS&amp;CYCLES INPUT'!$C$2:$C$9999,'QUALIFIED EFH'!$C123,'HOURS&amp;CYCLES INPUT'!$D$2:$D$9999,'QUALIFIED EFH'!CP$4,'HOURS&amp;CYCLES INPUT'!$E$2:$E$9999,'QUALIFIED EFH'!CP$5))</f>
        <v>316.69</v>
      </c>
      <c r="CQ123" s="476">
        <f>IF(CQ$2&lt;&gt;"",IF($C123&lt;&gt;"TBA",CQ$2/114,0),SUMIFS('HOURS&amp;CYCLES INPUT'!$F$2:$F$9999,'HOURS&amp;CYCLES INPUT'!$C$2:$C$9999,'QUALIFIED EFH'!$C123,'HOURS&amp;CYCLES INPUT'!$D$2:$D$9999,'QUALIFIED EFH'!CQ$4,'HOURS&amp;CYCLES INPUT'!$E$2:$E$9999,'QUALIFIED EFH'!CQ$5))</f>
        <v>408.61</v>
      </c>
      <c r="CR123" s="476">
        <f>IF(CR$2&lt;&gt;"",IF($C123&lt;&gt;"TBA",CR$2/114,0),SUMIFS('HOURS&amp;CYCLES INPUT'!$F$2:$F$9999,'HOURS&amp;CYCLES INPUT'!$C$2:$C$9999,'QUALIFIED EFH'!$C123,'HOURS&amp;CYCLES INPUT'!$D$2:$D$9999,'QUALIFIED EFH'!CR$4,'HOURS&amp;CYCLES INPUT'!$E$2:$E$9999,'QUALIFIED EFH'!CR$5))</f>
        <v>319.12</v>
      </c>
      <c r="CS123" s="476">
        <f>IF(CS$2&lt;&gt;"",IF($C123&lt;&gt;"TBA",CS$2/114,0),SUMIFS('HOURS&amp;CYCLES INPUT'!$F$2:$F$9999,'HOURS&amp;CYCLES INPUT'!$C$2:$C$9999,'QUALIFIED EFH'!$C123,'HOURS&amp;CYCLES INPUT'!$D$2:$D$9999,'QUALIFIED EFH'!CS$4,'HOURS&amp;CYCLES INPUT'!$E$2:$E$9999,'QUALIFIED EFH'!CS$5))</f>
        <v>357.26</v>
      </c>
      <c r="CT123" s="476">
        <f>IF(CT$2&lt;&gt;"",IF($C123&lt;&gt;"TBA",CT$2/114,0),SUMIFS('HOURS&amp;CYCLES INPUT'!$F$2:$F$9999,'HOURS&amp;CYCLES INPUT'!$C$2:$C$9999,'QUALIFIED EFH'!$C123,'HOURS&amp;CYCLES INPUT'!$D$2:$D$9999,'QUALIFIED EFH'!CT$4,'HOURS&amp;CYCLES INPUT'!$E$2:$E$9999,'QUALIFIED EFH'!CT$5))</f>
        <v>379.29</v>
      </c>
      <c r="CU123" s="476">
        <f>IF(CU$2&lt;&gt;"",IF($C123&lt;&gt;"TBA",CU$2/114,0),SUMIFS('HOURS&amp;CYCLES INPUT'!$F$2:$F$9999,'HOURS&amp;CYCLES INPUT'!$C$2:$C$9999,'QUALIFIED EFH'!$C123,'HOURS&amp;CYCLES INPUT'!$D$2:$D$9999,'QUALIFIED EFH'!CU$4,'HOURS&amp;CYCLES INPUT'!$E$2:$E$9999,'QUALIFIED EFH'!CU$5))</f>
        <v>100.72</v>
      </c>
      <c r="CV123" s="476">
        <f>IF(CV$2&lt;&gt;"",IF($C123&lt;&gt;"TBA",CV$2/114,0),SUMIFS('HOURS&amp;CYCLES INPUT'!$F$2:$F$9999,'HOURS&amp;CYCLES INPUT'!$C$2:$C$9999,'QUALIFIED EFH'!$C123,'HOURS&amp;CYCLES INPUT'!$D$2:$D$9999,'QUALIFIED EFH'!CV$4,'HOURS&amp;CYCLES INPUT'!$E$2:$E$9999,'QUALIFIED EFH'!CV$5))</f>
        <v>396.51</v>
      </c>
      <c r="CW123" s="476">
        <f>IF(CW$2&lt;&gt;"",IF($C123&lt;&gt;"TBA",CW$2/114,0),SUMIFS('HOURS&amp;CYCLES INPUT'!$F$2:$F$9999,'HOURS&amp;CYCLES INPUT'!$C$2:$C$9999,'QUALIFIED EFH'!$C123,'HOURS&amp;CYCLES INPUT'!$D$2:$D$9999,'QUALIFIED EFH'!CW$4,'HOURS&amp;CYCLES INPUT'!$E$2:$E$9999,'QUALIFIED EFH'!CW$5))</f>
        <v>339.34</v>
      </c>
      <c r="CX123" s="476">
        <f>IF(CX$2&lt;&gt;"",IF($C123&lt;&gt;"TBA",CX$2/114,0),SUMIFS('HOURS&amp;CYCLES INPUT'!$F$2:$F$9999,'HOURS&amp;CYCLES INPUT'!$C$2:$C$9999,'QUALIFIED EFH'!$C123,'HOURS&amp;CYCLES INPUT'!$D$2:$D$9999,'QUALIFIED EFH'!CX$4,'HOURS&amp;CYCLES INPUT'!$E$2:$E$9999,'QUALIFIED EFH'!CX$5))</f>
        <v>372.93</v>
      </c>
      <c r="CY123" s="476">
        <f>IF(CY$2&lt;&gt;"",IF($C123&lt;&gt;"TBA",CY$2/114,0),SUMIFS('HOURS&amp;CYCLES INPUT'!$F$2:$F$9999,'HOURS&amp;CYCLES INPUT'!$C$2:$C$9999,'QUALIFIED EFH'!$C123,'HOURS&amp;CYCLES INPUT'!$D$2:$D$9999,'QUALIFIED EFH'!CY$4,'HOURS&amp;CYCLES INPUT'!$E$2:$E$9999,'QUALIFIED EFH'!CY$5))</f>
        <v>389.05</v>
      </c>
      <c r="CZ123" s="476">
        <f>IF(CZ$2&lt;&gt;"",IF($C123&lt;&gt;"TBA",CZ$2/114,0),SUMIFS('HOURS&amp;CYCLES INPUT'!$F$2:$F$9999,'HOURS&amp;CYCLES INPUT'!$C$2:$C$9999,'QUALIFIED EFH'!$C123,'HOURS&amp;CYCLES INPUT'!$D$2:$D$9999,'QUALIFIED EFH'!CZ$4,'HOURS&amp;CYCLES INPUT'!$E$2:$E$9999,'QUALIFIED EFH'!CZ$5))</f>
        <v>67.680000000000007</v>
      </c>
      <c r="DA123" s="476">
        <f>IF(DA$2&lt;&gt;"",IF($C123&lt;&gt;"TBA",DA$2/114,0),SUMIFS('HOURS&amp;CYCLES INPUT'!$F$2:$F$9999,'HOURS&amp;CYCLES INPUT'!$C$2:$C$9999,'QUALIFIED EFH'!$C123,'HOURS&amp;CYCLES INPUT'!$D$2:$D$9999,'QUALIFIED EFH'!DA$4,'HOURS&amp;CYCLES INPUT'!$E$2:$E$9999,'QUALIFIED EFH'!DA$5))</f>
        <v>0</v>
      </c>
      <c r="DB123" s="476">
        <f>IF(DB$2&lt;&gt;"",IF($C123&lt;&gt;"TBA",DB$2/114,0),SUMIFS('HOURS&amp;CYCLES INPUT'!$F$2:$F$9999,'HOURS&amp;CYCLES INPUT'!$C$2:$C$9999,'QUALIFIED EFH'!$C123,'HOURS&amp;CYCLES INPUT'!$D$2:$D$9999,'QUALIFIED EFH'!DB$4,'HOURS&amp;CYCLES INPUT'!$E$2:$E$9999,'QUALIFIED EFH'!DB$5))</f>
        <v>65.05</v>
      </c>
      <c r="DC123" s="476">
        <f>IF(DC$2&lt;&gt;"",IF($C123&lt;&gt;"TBA",DC$2/114,0),SUMIFS('HOURS&amp;CYCLES INPUT'!$F$2:$F$9999,'HOURS&amp;CYCLES INPUT'!$C$2:$C$9999,'QUALIFIED EFH'!$C123,'HOURS&amp;CYCLES INPUT'!$D$2:$D$9999,'QUALIFIED EFH'!DC$4,'HOURS&amp;CYCLES INPUT'!$E$2:$E$9999,'QUALIFIED EFH'!DC$5))</f>
        <v>439.05</v>
      </c>
      <c r="DD123" s="476">
        <f>IF(DD$2&lt;&gt;"",IF($C123&lt;&gt;"TBA",DD$2/114,0),SUMIFS('HOURS&amp;CYCLES INPUT'!$F$2:$F$9999,'HOURS&amp;CYCLES INPUT'!$C$2:$C$9999,'QUALIFIED EFH'!$C123,'HOURS&amp;CYCLES INPUT'!$D$2:$D$9999,'QUALIFIED EFH'!DD$4,'HOURS&amp;CYCLES INPUT'!$E$2:$E$9999,'QUALIFIED EFH'!DD$5))</f>
        <v>411.37</v>
      </c>
      <c r="DE123" s="476">
        <f>IF(DE$2&lt;&gt;"",IF($C123&lt;&gt;"TBA",DE$2/114,0),SUMIFS('HOURS&amp;CYCLES INPUT'!$F$2:$F$9999,'HOURS&amp;CYCLES INPUT'!$C$2:$C$9999,'QUALIFIED EFH'!$C123,'HOURS&amp;CYCLES INPUT'!$D$2:$D$9999,'QUALIFIED EFH'!DE$4,'HOURS&amp;CYCLES INPUT'!$E$2:$E$9999,'QUALIFIED EFH'!DE$5))</f>
        <v>427.05</v>
      </c>
      <c r="DF123" s="476">
        <f>IF(DF$2&lt;&gt;"",IF($C123&lt;&gt;"TBA",DF$2/114,0),SUMIFS('HOURS&amp;CYCLES INPUT'!$F$2:$F$9999,'HOURS&amp;CYCLES INPUT'!$C$2:$C$9999,'QUALIFIED EFH'!$C123,'HOURS&amp;CYCLES INPUT'!$D$2:$D$9999,'QUALIFIED EFH'!DF$4,'HOURS&amp;CYCLES INPUT'!$E$2:$E$9999,'QUALIFIED EFH'!DF$5))</f>
        <v>435.42</v>
      </c>
      <c r="DG123" s="476">
        <f>IF(DG$2&lt;&gt;"",IF($C123&lt;&gt;"TBA",DG$2/114,0),SUMIFS('HOURS&amp;CYCLES INPUT'!$F$2:$F$9999,'HOURS&amp;CYCLES INPUT'!$C$2:$C$9999,'QUALIFIED EFH'!$C123,'HOURS&amp;CYCLES INPUT'!$D$2:$D$9999,'QUALIFIED EFH'!DG$4,'HOURS&amp;CYCLES INPUT'!$E$2:$E$9999,'QUALIFIED EFH'!DG$5))</f>
        <v>404.76</v>
      </c>
      <c r="DH123" s="476">
        <f>IF(DH$2&lt;&gt;"",IF($C123&lt;&gt;"TBA",DH$2/114,0),SUMIFS('HOURS&amp;CYCLES INPUT'!$F$2:$F$9999,'HOURS&amp;CYCLES INPUT'!$C$2:$C$9999,'QUALIFIED EFH'!$C123,'HOURS&amp;CYCLES INPUT'!$D$2:$D$9999,'QUALIFIED EFH'!DH$4,'HOURS&amp;CYCLES INPUT'!$E$2:$E$9999,'QUALIFIED EFH'!DH$5))</f>
        <v>0</v>
      </c>
      <c r="DI123" s="476">
        <f>IF(DI$2&lt;&gt;"",IF($C123&lt;&gt;"TBA",DI$2/114,0),SUMIFS('HOURS&amp;CYCLES INPUT'!$F$2:$F$9999,'HOURS&amp;CYCLES INPUT'!$C$2:$C$9999,'QUALIFIED EFH'!$C123,'HOURS&amp;CYCLES INPUT'!$D$2:$D$9999,'QUALIFIED EFH'!DI$4,'HOURS&amp;CYCLES INPUT'!$E$2:$E$9999,'QUALIFIED EFH'!DI$5))</f>
        <v>0</v>
      </c>
      <c r="DJ123" s="476">
        <f>IF(DJ$2&lt;&gt;"",IF($C123&lt;&gt;"TBA",DJ$2/114,0),SUMIFS('HOURS&amp;CYCLES INPUT'!$F$2:$F$9999,'HOURS&amp;CYCLES INPUT'!$C$2:$C$9999,'QUALIFIED EFH'!$C123,'HOURS&amp;CYCLES INPUT'!$D$2:$D$9999,'QUALIFIED EFH'!DJ$4,'HOURS&amp;CYCLES INPUT'!$E$2:$E$9999,'QUALIFIED EFH'!DJ$5))</f>
        <v>0</v>
      </c>
      <c r="DK123" s="476">
        <f>IF(DK$2&lt;&gt;"",IF($C123&lt;&gt;"TBA",DK$2/114,0),SUMIFS('HOURS&amp;CYCLES INPUT'!$F$2:$F$9999,'HOURS&amp;CYCLES INPUT'!$C$2:$C$9999,'QUALIFIED EFH'!$C123,'HOURS&amp;CYCLES INPUT'!$D$2:$D$9999,'QUALIFIED EFH'!DK$4,'HOURS&amp;CYCLES INPUT'!$E$2:$E$9999,'QUALIFIED EFH'!DK$5))</f>
        <v>0</v>
      </c>
      <c r="DL123" s="476">
        <f>IF(DL$2&lt;&gt;"",IF($C123&lt;&gt;"TBA",DL$2/114,0),SUMIFS('HOURS&amp;CYCLES INPUT'!$F$2:$F$9999,'HOURS&amp;CYCLES INPUT'!$C$2:$C$9999,'QUALIFIED EFH'!$C123,'HOURS&amp;CYCLES INPUT'!$D$2:$D$9999,'QUALIFIED EFH'!DL$4,'HOURS&amp;CYCLES INPUT'!$E$2:$E$9999,'QUALIFIED EFH'!DL$5))</f>
        <v>0</v>
      </c>
      <c r="DM123" s="476">
        <f>IF(DM$2&lt;&gt;"",IF($C123&lt;&gt;"TBA",DM$2/114,0),SUMIFS('HOURS&amp;CYCLES INPUT'!$F$2:$F$9999,'HOURS&amp;CYCLES INPUT'!$C$2:$C$9999,'QUALIFIED EFH'!$C123,'HOURS&amp;CYCLES INPUT'!$D$2:$D$9999,'QUALIFIED EFH'!DM$4,'HOURS&amp;CYCLES INPUT'!$E$2:$E$9999,'QUALIFIED EFH'!DM$5))</f>
        <v>0</v>
      </c>
      <c r="DN123" s="476">
        <f>IF(DN$2&lt;&gt;"",IF($C123&lt;&gt;"TBA",DN$2/114,0),SUMIFS('HOURS&amp;CYCLES INPUT'!$F$2:$F$9999,'HOURS&amp;CYCLES INPUT'!$C$2:$C$9999,'QUALIFIED EFH'!$C123,'HOURS&amp;CYCLES INPUT'!$D$2:$D$9999,'QUALIFIED EFH'!DN$4,'HOURS&amp;CYCLES INPUT'!$E$2:$E$9999,'QUALIFIED EFH'!DN$5))</f>
        <v>0</v>
      </c>
      <c r="DO123" s="476">
        <f>IF(DO$2&lt;&gt;"",IF($C123&lt;&gt;"TBA",DO$2/114,0),SUMIFS('HOURS&amp;CYCLES INPUT'!$F$2:$F$9999,'HOURS&amp;CYCLES INPUT'!$C$2:$C$9999,'QUALIFIED EFH'!$C123,'HOURS&amp;CYCLES INPUT'!$D$2:$D$9999,'QUALIFIED EFH'!DO$4,'HOURS&amp;CYCLES INPUT'!$E$2:$E$9999,'QUALIFIED EFH'!DO$5))</f>
        <v>0</v>
      </c>
      <c r="DP123" s="476">
        <f>IF(DP$2&lt;&gt;"",IF($C123&lt;&gt;"TBA",DP$2/114,0),SUMIFS('HOURS&amp;CYCLES INPUT'!$F$2:$F$9999,'HOURS&amp;CYCLES INPUT'!$C$2:$C$9999,'QUALIFIED EFH'!$C123,'HOURS&amp;CYCLES INPUT'!$D$2:$D$9999,'QUALIFIED EFH'!DP$4,'HOURS&amp;CYCLES INPUT'!$E$2:$E$9999,'QUALIFIED EFH'!DP$5))</f>
        <v>0</v>
      </c>
      <c r="DQ123" s="476">
        <f>IF(DQ$2&lt;&gt;"",IF($C123&lt;&gt;"TBA",DQ$2/114,0),SUMIFS('HOURS&amp;CYCLES INPUT'!$F$2:$F$9999,'HOURS&amp;CYCLES INPUT'!$C$2:$C$9999,'QUALIFIED EFH'!$C123,'HOURS&amp;CYCLES INPUT'!$D$2:$D$9999,'QUALIFIED EFH'!DQ$4,'HOURS&amp;CYCLES INPUT'!$E$2:$E$9999,'QUALIFIED EFH'!DQ$5))</f>
        <v>0</v>
      </c>
      <c r="DR123" s="476">
        <f>IF(DR$2&lt;&gt;"",IF($C123&lt;&gt;"TBA",DR$2/114,0),SUMIFS('HOURS&amp;CYCLES INPUT'!$F$2:$F$9999,'HOURS&amp;CYCLES INPUT'!$C$2:$C$9999,'QUALIFIED EFH'!$C123,'HOURS&amp;CYCLES INPUT'!$D$2:$D$9999,'QUALIFIED EFH'!DR$4,'HOURS&amp;CYCLES INPUT'!$E$2:$E$9999,'QUALIFIED EFH'!DR$5))</f>
        <v>0</v>
      </c>
      <c r="DS123" s="476">
        <f>IF(DS$2&lt;&gt;"",IF($C123&lt;&gt;"TBA",DS$2/114,0),SUMIFS('HOURS&amp;CYCLES INPUT'!$F$2:$F$9999,'HOURS&amp;CYCLES INPUT'!$C$2:$C$9999,'QUALIFIED EFH'!$C123,'HOURS&amp;CYCLES INPUT'!$D$2:$D$9999,'QUALIFIED EFH'!DS$4,'HOURS&amp;CYCLES INPUT'!$E$2:$E$9999,'QUALIFIED EFH'!DS$5))</f>
        <v>0</v>
      </c>
      <c r="DT123" s="476">
        <f>IF(DT$2&lt;&gt;"",IF($C123&lt;&gt;"TBA",DT$2/114,0),SUMIFS('HOURS&amp;CYCLES INPUT'!$F$2:$F$9999,'HOURS&amp;CYCLES INPUT'!$C$2:$C$9999,'QUALIFIED EFH'!$C123,'HOURS&amp;CYCLES INPUT'!$D$2:$D$9999,'QUALIFIED EFH'!DT$4,'HOURS&amp;CYCLES INPUT'!$E$2:$E$9999,'QUALIFIED EFH'!DT$5))</f>
        <v>0</v>
      </c>
      <c r="DU123" s="476">
        <f>IF(DU$2&lt;&gt;"",IF($C123&lt;&gt;"TBA",DU$2/114,0),SUMIFS('HOURS&amp;CYCLES INPUT'!$F$2:$F$9999,'HOURS&amp;CYCLES INPUT'!$C$2:$C$9999,'QUALIFIED EFH'!$C123,'HOURS&amp;CYCLES INPUT'!$D$2:$D$9999,'QUALIFIED EFH'!DU$4,'HOURS&amp;CYCLES INPUT'!$E$2:$E$9999,'QUALIFIED EFH'!DU$5))</f>
        <v>0</v>
      </c>
      <c r="DV123" s="476">
        <f>IF(DV$2&lt;&gt;"",IF($C123&lt;&gt;"TBA",DV$2/114,0),SUMIFS('HOURS&amp;CYCLES INPUT'!$F$2:$F$9999,'HOURS&amp;CYCLES INPUT'!$C$2:$C$9999,'QUALIFIED EFH'!$C123,'HOURS&amp;CYCLES INPUT'!$D$2:$D$9999,'QUALIFIED EFH'!DV$4,'HOURS&amp;CYCLES INPUT'!$E$2:$E$9999,'QUALIFIED EFH'!DV$5))</f>
        <v>0</v>
      </c>
      <c r="DW123" s="476">
        <f>IF(DW$2&lt;&gt;"",IF($C123&lt;&gt;"TBA",DW$2/114,0),SUMIFS('HOURS&amp;CYCLES INPUT'!$F$2:$F$9999,'HOURS&amp;CYCLES INPUT'!$C$2:$C$9999,'QUALIFIED EFH'!$C123,'HOURS&amp;CYCLES INPUT'!$D$2:$D$9999,'QUALIFIED EFH'!DW$4,'HOURS&amp;CYCLES INPUT'!$E$2:$E$9999,'QUALIFIED EFH'!DW$5))</f>
        <v>0</v>
      </c>
      <c r="DX123" s="476">
        <f>IF(DX$2&lt;&gt;"",IF($C123&lt;&gt;"TBA",DX$2/114,0),SUMIFS('HOURS&amp;CYCLES INPUT'!$F$2:$F$9999,'HOURS&amp;CYCLES INPUT'!$C$2:$C$9999,'QUALIFIED EFH'!$C123,'HOURS&amp;CYCLES INPUT'!$D$2:$D$9999,'QUALIFIED EFH'!DX$4,'HOURS&amp;CYCLES INPUT'!$E$2:$E$9999,'QUALIFIED EFH'!DX$5))</f>
        <v>0</v>
      </c>
      <c r="DY123" s="476">
        <f>IF(DY$2&lt;&gt;"",IF($C123&lt;&gt;"TBA",DY$2/114,0),SUMIFS('HOURS&amp;CYCLES INPUT'!$F$2:$F$9999,'HOURS&amp;CYCLES INPUT'!$C$2:$C$9999,'QUALIFIED EFH'!$C123,'HOURS&amp;CYCLES INPUT'!$D$2:$D$9999,'QUALIFIED EFH'!DY$4,'HOURS&amp;CYCLES INPUT'!$E$2:$E$9999,'QUALIFIED EFH'!DY$5))</f>
        <v>0</v>
      </c>
      <c r="DZ123" s="476">
        <f>IF(DZ$2&lt;&gt;"",IF($C123&lt;&gt;"TBA",DZ$2/114,0),SUMIFS('HOURS&amp;CYCLES INPUT'!$F$2:$F$9999,'HOURS&amp;CYCLES INPUT'!$C$2:$C$9999,'QUALIFIED EFH'!$C123,'HOURS&amp;CYCLES INPUT'!$D$2:$D$9999,'QUALIFIED EFH'!DZ$4,'HOURS&amp;CYCLES INPUT'!$E$2:$E$9999,'QUALIFIED EFH'!DZ$5))</f>
        <v>0</v>
      </c>
      <c r="EA123" s="476">
        <f>IF(EA$2&lt;&gt;"",IF($C123&lt;&gt;"TBA",EA$2/114,0),SUMIFS('HOURS&amp;CYCLES INPUT'!$F$2:$F$9999,'HOURS&amp;CYCLES INPUT'!$C$2:$C$9999,'QUALIFIED EFH'!$C123,'HOURS&amp;CYCLES INPUT'!$D$2:$D$9999,'QUALIFIED EFH'!EA$4,'HOURS&amp;CYCLES INPUT'!$E$2:$E$9999,'QUALIFIED EFH'!EA$5))</f>
        <v>0</v>
      </c>
      <c r="EB123" s="476">
        <f>IF(EB$2&lt;&gt;"",IF($C123&lt;&gt;"TBA",EB$2/114,0),SUMIFS('HOURS&amp;CYCLES INPUT'!$F$2:$F$9999,'HOURS&amp;CYCLES INPUT'!$C$2:$C$9999,'QUALIFIED EFH'!$C123,'HOURS&amp;CYCLES INPUT'!$D$2:$D$9999,'QUALIFIED EFH'!EB$4,'HOURS&amp;CYCLES INPUT'!$E$2:$E$9999,'QUALIFIED EFH'!EB$5))</f>
        <v>0</v>
      </c>
      <c r="EC123" s="476">
        <f>IF(EC$2&lt;&gt;"",IF($C123&lt;&gt;"TBA",EC$2/114,0),SUMIFS('HOURS&amp;CYCLES INPUT'!$F$2:$F$9999,'HOURS&amp;CYCLES INPUT'!$C$2:$C$9999,'QUALIFIED EFH'!$C123,'HOURS&amp;CYCLES INPUT'!$D$2:$D$9999,'QUALIFIED EFH'!EC$4,'HOURS&amp;CYCLES INPUT'!$E$2:$E$9999,'QUALIFIED EFH'!EC$5))</f>
        <v>0</v>
      </c>
      <c r="ED123" s="476">
        <f>IF(ED$2&lt;&gt;"",IF($C123&lt;&gt;"TBA",ED$2/114,0),SUMIFS('HOURS&amp;CYCLES INPUT'!$F$2:$F$9999,'HOURS&amp;CYCLES INPUT'!$C$2:$C$9999,'QUALIFIED EFH'!$C123,'HOURS&amp;CYCLES INPUT'!$D$2:$D$9999,'QUALIFIED EFH'!ED$4,'HOURS&amp;CYCLES INPUT'!$E$2:$E$9999,'QUALIFIED EFH'!ED$5))</f>
        <v>0</v>
      </c>
      <c r="EE123" s="476">
        <f>IF(EE$2&lt;&gt;"",IF($C123&lt;&gt;"TBA",EE$2/114,0),SUMIFS('HOURS&amp;CYCLES INPUT'!$F$2:$F$9999,'HOURS&amp;CYCLES INPUT'!$C$2:$C$9999,'QUALIFIED EFH'!$C123,'HOURS&amp;CYCLES INPUT'!$D$2:$D$9999,'QUALIFIED EFH'!EE$4,'HOURS&amp;CYCLES INPUT'!$E$2:$E$9999,'QUALIFIED EFH'!EE$5))</f>
        <v>0</v>
      </c>
      <c r="EF123" s="476">
        <f>IF(EF$2&lt;&gt;"",IF($C123&lt;&gt;"TBA",EF$2/114,0),SUMIFS('HOURS&amp;CYCLES INPUT'!$F$2:$F$9999,'HOURS&amp;CYCLES INPUT'!$C$2:$C$9999,'QUALIFIED EFH'!$C123,'HOURS&amp;CYCLES INPUT'!$D$2:$D$9999,'QUALIFIED EFH'!EF$4,'HOURS&amp;CYCLES INPUT'!$E$2:$E$9999,'QUALIFIED EFH'!EF$5))</f>
        <v>0</v>
      </c>
      <c r="EG123" s="476">
        <f>IF(EG$2&lt;&gt;"",IF($C123&lt;&gt;"TBA",EG$2/114,0),SUMIFS('HOURS&amp;CYCLES INPUT'!$F$2:$F$9999,'HOURS&amp;CYCLES INPUT'!$C$2:$C$9999,'QUALIFIED EFH'!$C123,'HOURS&amp;CYCLES INPUT'!$D$2:$D$9999,'QUALIFIED EFH'!EG$4,'HOURS&amp;CYCLES INPUT'!$E$2:$E$9999,'QUALIFIED EFH'!EG$5))</f>
        <v>0</v>
      </c>
      <c r="EH123" s="476">
        <f>IF(EH$2&lt;&gt;"",IF($C123&lt;&gt;"TBA",EH$2/114,0),SUMIFS('HOURS&amp;CYCLES INPUT'!$F$2:$F$9999,'HOURS&amp;CYCLES INPUT'!$C$2:$C$9999,'QUALIFIED EFH'!$C123,'HOURS&amp;CYCLES INPUT'!$D$2:$D$9999,'QUALIFIED EFH'!EH$4,'HOURS&amp;CYCLES INPUT'!$E$2:$E$9999,'QUALIFIED EFH'!EH$5))</f>
        <v>0</v>
      </c>
      <c r="EI123" s="476">
        <f>IF(EI$2&lt;&gt;"",IF($C123&lt;&gt;"TBA",EI$2/114,0),SUMIFS('HOURS&amp;CYCLES INPUT'!$F$2:$F$9999,'HOURS&amp;CYCLES INPUT'!$C$2:$C$9999,'QUALIFIED EFH'!$C123,'HOURS&amp;CYCLES INPUT'!$D$2:$D$9999,'QUALIFIED EFH'!EI$4,'HOURS&amp;CYCLES INPUT'!$E$2:$E$9999,'QUALIFIED EFH'!EI$5))</f>
        <v>0</v>
      </c>
      <c r="EJ123" s="476">
        <f>IF(EJ$2&lt;&gt;"",IF($C123&lt;&gt;"TBA",EJ$2/114,0),SUMIFS('HOURS&amp;CYCLES INPUT'!$F$2:$F$9999,'HOURS&amp;CYCLES INPUT'!$C$2:$C$9999,'QUALIFIED EFH'!$C123,'HOURS&amp;CYCLES INPUT'!$D$2:$D$9999,'QUALIFIED EFH'!EJ$4,'HOURS&amp;CYCLES INPUT'!$E$2:$E$9999,'QUALIFIED EFH'!EJ$5))</f>
        <v>0</v>
      </c>
      <c r="EK123" s="476">
        <f>IF(EK$2&lt;&gt;"",IF($C123&lt;&gt;"TBA",EK$2/114,0),SUMIFS('HOURS&amp;CYCLES INPUT'!$F$2:$F$9999,'HOURS&amp;CYCLES INPUT'!$C$2:$C$9999,'QUALIFIED EFH'!$C123,'HOURS&amp;CYCLES INPUT'!$D$2:$D$9999,'QUALIFIED EFH'!EK$4,'HOURS&amp;CYCLES INPUT'!$E$2:$E$9999,'QUALIFIED EFH'!EK$5))</f>
        <v>0</v>
      </c>
      <c r="EL123" s="476">
        <f>IF(EL$2&lt;&gt;"",IF($C123&lt;&gt;"TBA",EL$2/114,0),SUMIFS('HOURS&amp;CYCLES INPUT'!$F$2:$F$9999,'HOURS&amp;CYCLES INPUT'!$C$2:$C$9999,'QUALIFIED EFH'!$C123,'HOURS&amp;CYCLES INPUT'!$D$2:$D$9999,'QUALIFIED EFH'!EL$4,'HOURS&amp;CYCLES INPUT'!$E$2:$E$9999,'QUALIFIED EFH'!EL$5))</f>
        <v>0</v>
      </c>
      <c r="EM123" s="476">
        <f>IF(EM$2&lt;&gt;"",IF($C123&lt;&gt;"TBA",EM$2/114,0),SUMIFS('HOURS&amp;CYCLES INPUT'!$F$2:$F$9999,'HOURS&amp;CYCLES INPUT'!$C$2:$C$9999,'QUALIFIED EFH'!$C123,'HOURS&amp;CYCLES INPUT'!$D$2:$D$9999,'QUALIFIED EFH'!EM$4,'HOURS&amp;CYCLES INPUT'!$E$2:$E$9999,'QUALIFIED EFH'!EM$5))</f>
        <v>0</v>
      </c>
      <c r="EN123" s="476">
        <f>IF(EN$2&lt;&gt;"",IF($C123&lt;&gt;"TBA",EN$2/114,0),SUMIFS('HOURS&amp;CYCLES INPUT'!$F$2:$F$9999,'HOURS&amp;CYCLES INPUT'!$C$2:$C$9999,'QUALIFIED EFH'!$C123,'HOURS&amp;CYCLES INPUT'!$D$2:$D$9999,'QUALIFIED EFH'!EN$4,'HOURS&amp;CYCLES INPUT'!$E$2:$E$9999,'QUALIFIED EFH'!EN$5))</f>
        <v>0</v>
      </c>
      <c r="EO123" s="476">
        <f>IF(EO$2&lt;&gt;"",IF($C123&lt;&gt;"TBA",EO$2/114,0),SUMIFS('HOURS&amp;CYCLES INPUT'!$F$2:$F$9999,'HOURS&amp;CYCLES INPUT'!$C$2:$C$9999,'QUALIFIED EFH'!$C123,'HOURS&amp;CYCLES INPUT'!$D$2:$D$9999,'QUALIFIED EFH'!EO$4,'HOURS&amp;CYCLES INPUT'!$E$2:$E$9999,'QUALIFIED EFH'!EO$5))</f>
        <v>0</v>
      </c>
      <c r="EP123" s="476">
        <f>IF(EP$2&lt;&gt;"",IF($C123&lt;&gt;"TBA",EP$2/114,0),SUMIFS('HOURS&amp;CYCLES INPUT'!$F$2:$F$9999,'HOURS&amp;CYCLES INPUT'!$C$2:$C$9999,'QUALIFIED EFH'!$C123,'HOURS&amp;CYCLES INPUT'!$D$2:$D$9999,'QUALIFIED EFH'!EP$4,'HOURS&amp;CYCLES INPUT'!$E$2:$E$9999,'QUALIFIED EFH'!EP$5))</f>
        <v>0</v>
      </c>
      <c r="EQ123" s="476">
        <f>IF(EQ$2&lt;&gt;"",IF($C123&lt;&gt;"TBA",EQ$2/114,0),SUMIFS('HOURS&amp;CYCLES INPUT'!$F$2:$F$9999,'HOURS&amp;CYCLES INPUT'!$C$2:$C$9999,'QUALIFIED EFH'!$C123,'HOURS&amp;CYCLES INPUT'!$D$2:$D$9999,'QUALIFIED EFH'!EQ$4,'HOURS&amp;CYCLES INPUT'!$E$2:$E$9999,'QUALIFIED EFH'!EQ$5))</f>
        <v>0</v>
      </c>
      <c r="ER123" s="476">
        <f>IF(ER$2&lt;&gt;"",IF($C123&lt;&gt;"TBA",ER$2/114,0),SUMIFS('HOURS&amp;CYCLES INPUT'!$F$2:$F$9999,'HOURS&amp;CYCLES INPUT'!$C$2:$C$9999,'QUALIFIED EFH'!$C123,'HOURS&amp;CYCLES INPUT'!$D$2:$D$9999,'QUALIFIED EFH'!ER$4,'HOURS&amp;CYCLES INPUT'!$E$2:$E$9999,'QUALIFIED EFH'!ER$5))</f>
        <v>0</v>
      </c>
      <c r="ES123" s="476">
        <f>IF(ES$2&lt;&gt;"",IF($C123&lt;&gt;"TBA",ES$2/114,0),SUMIFS('HOURS&amp;CYCLES INPUT'!$F$2:$F$9999,'HOURS&amp;CYCLES INPUT'!$C$2:$C$9999,'QUALIFIED EFH'!$C123,'HOURS&amp;CYCLES INPUT'!$D$2:$D$9999,'QUALIFIED EFH'!ES$4,'HOURS&amp;CYCLES INPUT'!$E$2:$E$9999,'QUALIFIED EFH'!ES$5))</f>
        <v>0</v>
      </c>
      <c r="ET123" s="476">
        <f>IF(ET$2&lt;&gt;"",IF($C123&lt;&gt;"TBA",ET$2/114,0),SUMIFS('HOURS&amp;CYCLES INPUT'!$F$2:$F$9999,'HOURS&amp;CYCLES INPUT'!$C$2:$C$9999,'QUALIFIED EFH'!$C123,'HOURS&amp;CYCLES INPUT'!$D$2:$D$9999,'QUALIFIED EFH'!ET$4,'HOURS&amp;CYCLES INPUT'!$E$2:$E$9999,'QUALIFIED EFH'!ET$5))</f>
        <v>0</v>
      </c>
      <c r="EU123" s="476">
        <f>IF(EU$2&lt;&gt;"",IF($C123&lt;&gt;"TBA",EU$2/114,0),SUMIFS('HOURS&amp;CYCLES INPUT'!$F$2:$F$9999,'HOURS&amp;CYCLES INPUT'!$C$2:$C$9999,'QUALIFIED EFH'!$C123,'HOURS&amp;CYCLES INPUT'!$D$2:$D$9999,'QUALIFIED EFH'!EU$4,'HOURS&amp;CYCLES INPUT'!$E$2:$E$9999,'QUALIFIED EFH'!EU$5))</f>
        <v>0</v>
      </c>
      <c r="EV123" s="476">
        <f>IF(EV$2&lt;&gt;"",IF($C123&lt;&gt;"TBA",EV$2/114,0),SUMIFS('HOURS&amp;CYCLES INPUT'!$F$2:$F$9999,'HOURS&amp;CYCLES INPUT'!$C$2:$C$9999,'QUALIFIED EFH'!$C123,'HOURS&amp;CYCLES INPUT'!$D$2:$D$9999,'QUALIFIED EFH'!EV$4,'HOURS&amp;CYCLES INPUT'!$E$2:$E$9999,'QUALIFIED EFH'!EV$5))</f>
        <v>0</v>
      </c>
      <c r="EW123" s="476">
        <f>IF(EW$2&lt;&gt;"",IF($C123&lt;&gt;"TBA",EW$2/114,0),SUMIFS('HOURS&amp;CYCLES INPUT'!$F$2:$F$9999,'HOURS&amp;CYCLES INPUT'!$C$2:$C$9999,'QUALIFIED EFH'!$C123,'HOURS&amp;CYCLES INPUT'!$D$2:$D$9999,'QUALIFIED EFH'!EW$4,'HOURS&amp;CYCLES INPUT'!$E$2:$E$9999,'QUALIFIED EFH'!EW$5))</f>
        <v>0</v>
      </c>
      <c r="EX123" s="476">
        <f>IF(EX$2&lt;&gt;"",IF($C123&lt;&gt;"TBA",EX$2/114,0),SUMIFS('HOURS&amp;CYCLES INPUT'!$F$2:$F$9999,'HOURS&amp;CYCLES INPUT'!$C$2:$C$9999,'QUALIFIED EFH'!$C123,'HOURS&amp;CYCLES INPUT'!$D$2:$D$9999,'QUALIFIED EFH'!EX$4,'HOURS&amp;CYCLES INPUT'!$E$2:$E$9999,'QUALIFIED EFH'!EX$5))</f>
        <v>0</v>
      </c>
      <c r="EY123" s="476">
        <f>IF(EY$2&lt;&gt;"",IF($C123&lt;&gt;"TBA",EY$2/114,0),SUMIFS('HOURS&amp;CYCLES INPUT'!$F$2:$F$9999,'HOURS&amp;CYCLES INPUT'!$C$2:$C$9999,'QUALIFIED EFH'!$C123,'HOURS&amp;CYCLES INPUT'!$D$2:$D$9999,'QUALIFIED EFH'!EY$4,'HOURS&amp;CYCLES INPUT'!$E$2:$E$9999,'QUALIFIED EFH'!EY$5))</f>
        <v>0</v>
      </c>
      <c r="EZ123" s="476">
        <f>IF(EZ$2&lt;&gt;"",IF($C123&lt;&gt;"TBA",EZ$2/114,0),SUMIFS('HOURS&amp;CYCLES INPUT'!$F$2:$F$9999,'HOURS&amp;CYCLES INPUT'!$C$2:$C$9999,'QUALIFIED EFH'!$C123,'HOURS&amp;CYCLES INPUT'!$D$2:$D$9999,'QUALIFIED EFH'!EZ$4,'HOURS&amp;CYCLES INPUT'!$E$2:$E$9999,'QUALIFIED EFH'!EZ$5))</f>
        <v>0</v>
      </c>
      <c r="FA123" s="476">
        <f>IF(FA$2&lt;&gt;"",IF($C123&lt;&gt;"TBA",FA$2/114,0),SUMIFS('HOURS&amp;CYCLES INPUT'!$F$2:$F$9999,'HOURS&amp;CYCLES INPUT'!$C$2:$C$9999,'QUALIFIED EFH'!$C123,'HOURS&amp;CYCLES INPUT'!$D$2:$D$9999,'QUALIFIED EFH'!FA$4,'HOURS&amp;CYCLES INPUT'!$E$2:$E$9999,'QUALIFIED EFH'!FA$5))</f>
        <v>0</v>
      </c>
      <c r="FB123" s="476">
        <f>IF(FB$2&lt;&gt;"",IF($C123&lt;&gt;"TBA",FB$2/114,0),SUMIFS('HOURS&amp;CYCLES INPUT'!$F$2:$F$9999,'HOURS&amp;CYCLES INPUT'!$C$2:$C$9999,'QUALIFIED EFH'!$C123,'HOURS&amp;CYCLES INPUT'!$D$2:$D$9999,'QUALIFIED EFH'!FB$4,'HOURS&amp;CYCLES INPUT'!$E$2:$E$9999,'QUALIFIED EFH'!FB$5))</f>
        <v>0</v>
      </c>
      <c r="FC123" s="476">
        <f>IF(FC$2&lt;&gt;"",IF($C123&lt;&gt;"TBA",FC$2/114,0),SUMIFS('HOURS&amp;CYCLES INPUT'!$F$2:$F$9999,'HOURS&amp;CYCLES INPUT'!$C$2:$C$9999,'QUALIFIED EFH'!$C123,'HOURS&amp;CYCLES INPUT'!$D$2:$D$9999,'QUALIFIED EFH'!FC$4,'HOURS&amp;CYCLES INPUT'!$E$2:$E$9999,'QUALIFIED EFH'!FC$5))</f>
        <v>0</v>
      </c>
      <c r="FD123" s="476">
        <f>IF(FD$2&lt;&gt;"",IF($C123&lt;&gt;"TBA",FD$2/114,0),SUMIFS('HOURS&amp;CYCLES INPUT'!$F$2:$F$9999,'HOURS&amp;CYCLES INPUT'!$C$2:$C$9999,'QUALIFIED EFH'!$C123,'HOURS&amp;CYCLES INPUT'!$D$2:$D$9999,'QUALIFIED EFH'!FD$4,'HOURS&amp;CYCLES INPUT'!$E$2:$E$9999,'QUALIFIED EFH'!FD$5))</f>
        <v>0</v>
      </c>
      <c r="FE123" s="476">
        <f>IF(FE$2&lt;&gt;"",IF($C123&lt;&gt;"TBA",FE$2/114,0),SUMIFS('HOURS&amp;CYCLES INPUT'!$F$2:$F$9999,'HOURS&amp;CYCLES INPUT'!$C$2:$C$9999,'QUALIFIED EFH'!$C123,'HOURS&amp;CYCLES INPUT'!$D$2:$D$9999,'QUALIFIED EFH'!FE$4,'HOURS&amp;CYCLES INPUT'!$E$2:$E$9999,'QUALIFIED EFH'!FE$5))</f>
        <v>0</v>
      </c>
      <c r="FF123" s="476">
        <f>IF(FF$2&lt;&gt;"",IF($C123&lt;&gt;"TBA",FF$2/114,0),SUMIFS('HOURS&amp;CYCLES INPUT'!$F$2:$F$9999,'HOURS&amp;CYCLES INPUT'!$C$2:$C$9999,'QUALIFIED EFH'!$C123,'HOURS&amp;CYCLES INPUT'!$D$2:$D$9999,'QUALIFIED EFH'!FF$4,'HOURS&amp;CYCLES INPUT'!$E$2:$E$9999,'QUALIFIED EFH'!FF$5))</f>
        <v>0</v>
      </c>
      <c r="FG123" s="476">
        <f>IF(FG$2&lt;&gt;"",IF($C123&lt;&gt;"TBA",FG$2/114,0),SUMIFS('HOURS&amp;CYCLES INPUT'!$F$2:$F$9999,'HOURS&amp;CYCLES INPUT'!$C$2:$C$9999,'QUALIFIED EFH'!$C123,'HOURS&amp;CYCLES INPUT'!$D$2:$D$9999,'QUALIFIED EFH'!FG$4,'HOURS&amp;CYCLES INPUT'!$E$2:$E$9999,'QUALIFIED EFH'!FG$5))</f>
        <v>0</v>
      </c>
      <c r="FH123" s="476">
        <f>IF(FH$2&lt;&gt;"",IF($C123&lt;&gt;"TBA",FH$2/114,0),SUMIFS('HOURS&amp;CYCLES INPUT'!$F$2:$F$9999,'HOURS&amp;CYCLES INPUT'!$C$2:$C$9999,'QUALIFIED EFH'!$C123,'HOURS&amp;CYCLES INPUT'!$D$2:$D$9999,'QUALIFIED EFH'!FH$4,'HOURS&amp;CYCLES INPUT'!$E$2:$E$9999,'QUALIFIED EFH'!FH$5))</f>
        <v>0</v>
      </c>
      <c r="FI123" s="476">
        <f>IF(FI$2&lt;&gt;"",IF($C123&lt;&gt;"TBA",FI$2/114,0),SUMIFS('HOURS&amp;CYCLES INPUT'!$F$2:$F$9999,'HOURS&amp;CYCLES INPUT'!$C$2:$C$9999,'QUALIFIED EFH'!$C123,'HOURS&amp;CYCLES INPUT'!$D$2:$D$9999,'QUALIFIED EFH'!FI$4,'HOURS&amp;CYCLES INPUT'!$E$2:$E$9999,'QUALIFIED EFH'!FI$5))</f>
        <v>0</v>
      </c>
      <c r="FJ123" s="476">
        <f>IF(FJ$2&lt;&gt;"",IF($C123&lt;&gt;"TBA",FJ$2/114,0),SUMIFS('HOURS&amp;CYCLES INPUT'!$F$2:$F$9999,'HOURS&amp;CYCLES INPUT'!$C$2:$C$9999,'QUALIFIED EFH'!$C123,'HOURS&amp;CYCLES INPUT'!$D$2:$D$9999,'QUALIFIED EFH'!FJ$4,'HOURS&amp;CYCLES INPUT'!$E$2:$E$9999,'QUALIFIED EFH'!FJ$5))</f>
        <v>0</v>
      </c>
      <c r="FK123" s="476">
        <f>IF(FK$2&lt;&gt;"",IF($C123&lt;&gt;"TBA",FK$2/114,0),SUMIFS('HOURS&amp;CYCLES INPUT'!$F$2:$F$9999,'HOURS&amp;CYCLES INPUT'!$C$2:$C$9999,'QUALIFIED EFH'!$C123,'HOURS&amp;CYCLES INPUT'!$D$2:$D$9999,'QUALIFIED EFH'!FK$4,'HOURS&amp;CYCLES INPUT'!$E$2:$E$9999,'QUALIFIED EFH'!FK$5))</f>
        <v>0</v>
      </c>
      <c r="FL123" s="476">
        <f>IF(FL$2&lt;&gt;"",IF($C123&lt;&gt;"TBA",FL$2/114,0),SUMIFS('HOURS&amp;CYCLES INPUT'!$F$2:$F$9999,'HOURS&amp;CYCLES INPUT'!$C$2:$C$9999,'QUALIFIED EFH'!$C123,'HOURS&amp;CYCLES INPUT'!$D$2:$D$9999,'QUALIFIED EFH'!FL$4,'HOURS&amp;CYCLES INPUT'!$E$2:$E$9999,'QUALIFIED EFH'!FL$5))</f>
        <v>0</v>
      </c>
      <c r="FM123" s="476">
        <f>IF(FM$2&lt;&gt;"",IF($C123&lt;&gt;"TBA",FM$2/114,0),SUMIFS('HOURS&amp;CYCLES INPUT'!$F$2:$F$9999,'HOURS&amp;CYCLES INPUT'!$C$2:$C$9999,'QUALIFIED EFH'!$C123,'HOURS&amp;CYCLES INPUT'!$D$2:$D$9999,'QUALIFIED EFH'!FM$4,'HOURS&amp;CYCLES INPUT'!$E$2:$E$9999,'QUALIFIED EFH'!FM$5))</f>
        <v>0</v>
      </c>
      <c r="FN123" s="476">
        <f>IF(FN$2&lt;&gt;"",IF($C123&lt;&gt;"TBA",FN$2/114,0),SUMIFS('HOURS&amp;CYCLES INPUT'!$F$2:$F$9999,'HOURS&amp;CYCLES INPUT'!$C$2:$C$9999,'QUALIFIED EFH'!$C123,'HOURS&amp;CYCLES INPUT'!$D$2:$D$9999,'QUALIFIED EFH'!FN$4,'HOURS&amp;CYCLES INPUT'!$E$2:$E$9999,'QUALIFIED EFH'!FN$5))</f>
        <v>0</v>
      </c>
      <c r="FO123" s="476">
        <f>IF(FO$2&lt;&gt;"",IF($C123&lt;&gt;"TBA",FO$2/114,0),SUMIFS('HOURS&amp;CYCLES INPUT'!$F$2:$F$9999,'HOURS&amp;CYCLES INPUT'!$C$2:$C$9999,'QUALIFIED EFH'!$C123,'HOURS&amp;CYCLES INPUT'!$D$2:$D$9999,'QUALIFIED EFH'!FO$4,'HOURS&amp;CYCLES INPUT'!$E$2:$E$9999,'QUALIFIED EFH'!FO$5))</f>
        <v>0</v>
      </c>
      <c r="FP123" s="476">
        <f>IF(FP$2&lt;&gt;"",IF($C123&lt;&gt;"TBA",FP$2/114,0),SUMIFS('HOURS&amp;CYCLES INPUT'!$F$2:$F$9999,'HOURS&amp;CYCLES INPUT'!$C$2:$C$9999,'QUALIFIED EFH'!$C123,'HOURS&amp;CYCLES INPUT'!$D$2:$D$9999,'QUALIFIED EFH'!FP$4,'HOURS&amp;CYCLES INPUT'!$E$2:$E$9999,'QUALIFIED EFH'!FP$5))</f>
        <v>0</v>
      </c>
      <c r="FQ123" s="476">
        <f>IF(FQ$2&lt;&gt;"",IF($C123&lt;&gt;"TBA",FQ$2/114,0),SUMIFS('HOURS&amp;CYCLES INPUT'!$F$2:$F$9999,'HOURS&amp;CYCLES INPUT'!$C$2:$C$9999,'QUALIFIED EFH'!$C123,'HOURS&amp;CYCLES INPUT'!$D$2:$D$9999,'QUALIFIED EFH'!FQ$4,'HOURS&amp;CYCLES INPUT'!$E$2:$E$9999,'QUALIFIED EFH'!FQ$5))</f>
        <v>0</v>
      </c>
      <c r="FR123" s="476">
        <f>IF(FR$2&lt;&gt;"",IF($C123&lt;&gt;"TBA",FR$2/114,0),SUMIFS('HOURS&amp;CYCLES INPUT'!$F$2:$F$9999,'HOURS&amp;CYCLES INPUT'!$C$2:$C$9999,'QUALIFIED EFH'!$C123,'HOURS&amp;CYCLES INPUT'!$D$2:$D$9999,'QUALIFIED EFH'!FR$4,'HOURS&amp;CYCLES INPUT'!$E$2:$E$9999,'QUALIFIED EFH'!FR$5))</f>
        <v>0</v>
      </c>
      <c r="FS123" s="476">
        <f>IF(FS$2&lt;&gt;"",IF($C123&lt;&gt;"TBA",FS$2/114,0),SUMIFS('HOURS&amp;CYCLES INPUT'!$F$2:$F$9999,'HOURS&amp;CYCLES INPUT'!$C$2:$C$9999,'QUALIFIED EFH'!$C123,'HOURS&amp;CYCLES INPUT'!$D$2:$D$9999,'QUALIFIED EFH'!FS$4,'HOURS&amp;CYCLES INPUT'!$E$2:$E$9999,'QUALIFIED EFH'!FS$5))</f>
        <v>0</v>
      </c>
      <c r="FT123" s="476">
        <f>IF(FT$2&lt;&gt;"",IF($C123&lt;&gt;"TBA",FT$2/114,0),SUMIFS('HOURS&amp;CYCLES INPUT'!$F$2:$F$9999,'HOURS&amp;CYCLES INPUT'!$C$2:$C$9999,'QUALIFIED EFH'!$C123,'HOURS&amp;CYCLES INPUT'!$D$2:$D$9999,'QUALIFIED EFH'!FT$4,'HOURS&amp;CYCLES INPUT'!$E$2:$E$9999,'QUALIFIED EFH'!FT$5))</f>
        <v>0</v>
      </c>
      <c r="FU123" s="476">
        <f>IF(FU$2&lt;&gt;"",IF($C123&lt;&gt;"TBA",FU$2/114,0),SUMIFS('HOURS&amp;CYCLES INPUT'!$F$2:$F$9999,'HOURS&amp;CYCLES INPUT'!$C$2:$C$9999,'QUALIFIED EFH'!$C123,'HOURS&amp;CYCLES INPUT'!$D$2:$D$9999,'QUALIFIED EFH'!FU$4,'HOURS&amp;CYCLES INPUT'!$E$2:$E$9999,'QUALIFIED EFH'!FU$5))</f>
        <v>0</v>
      </c>
      <c r="FV123" s="476">
        <f>IF(FV$2&lt;&gt;"",IF($C123&lt;&gt;"TBA",FV$2/114,0),SUMIFS('HOURS&amp;CYCLES INPUT'!$F$2:$F$9999,'HOURS&amp;CYCLES INPUT'!$C$2:$C$9999,'QUALIFIED EFH'!$C123,'HOURS&amp;CYCLES INPUT'!$D$2:$D$9999,'QUALIFIED EFH'!FV$4,'HOURS&amp;CYCLES INPUT'!$E$2:$E$9999,'QUALIFIED EFH'!FV$5))</f>
        <v>0</v>
      </c>
      <c r="FW123" s="476">
        <f>IF(FW$2&lt;&gt;"",IF($C123&lt;&gt;"TBA",FW$2/114,0),SUMIFS('HOURS&amp;CYCLES INPUT'!$F$2:$F$9999,'HOURS&amp;CYCLES INPUT'!$C$2:$C$9999,'QUALIFIED EFH'!$C123,'HOURS&amp;CYCLES INPUT'!$D$2:$D$9999,'QUALIFIED EFH'!FW$4,'HOURS&amp;CYCLES INPUT'!$E$2:$E$9999,'QUALIFIED EFH'!FW$5))</f>
        <v>0</v>
      </c>
      <c r="FX123" s="476">
        <f>IF(FX$2&lt;&gt;"",IF($C123&lt;&gt;"TBA",FX$2/114,0),SUMIFS('HOURS&amp;CYCLES INPUT'!$F$2:$F$9999,'HOURS&amp;CYCLES INPUT'!$C$2:$C$9999,'QUALIFIED EFH'!$C123,'HOURS&amp;CYCLES INPUT'!$D$2:$D$9999,'QUALIFIED EFH'!FX$4,'HOURS&amp;CYCLES INPUT'!$E$2:$E$9999,'QUALIFIED EFH'!FX$5))</f>
        <v>0</v>
      </c>
      <c r="FY123" s="476">
        <f>IF(FY$2&lt;&gt;"",IF($C123&lt;&gt;"TBA",FY$2/114,0),SUMIFS('HOURS&amp;CYCLES INPUT'!$F$2:$F$9999,'HOURS&amp;CYCLES INPUT'!$C$2:$C$9999,'QUALIFIED EFH'!$C123,'HOURS&amp;CYCLES INPUT'!$D$2:$D$9999,'QUALIFIED EFH'!FY$4,'HOURS&amp;CYCLES INPUT'!$E$2:$E$9999,'QUALIFIED EFH'!FY$5))</f>
        <v>0</v>
      </c>
      <c r="FZ123" s="476">
        <f>IF(FZ$2&lt;&gt;"",IF($C123&lt;&gt;"TBA",FZ$2/114,0),SUMIFS('HOURS&amp;CYCLES INPUT'!$F$2:$F$9999,'HOURS&amp;CYCLES INPUT'!$C$2:$C$9999,'QUALIFIED EFH'!$C123,'HOURS&amp;CYCLES INPUT'!$D$2:$D$9999,'QUALIFIED EFH'!FZ$4,'HOURS&amp;CYCLES INPUT'!$E$2:$E$9999,'QUALIFIED EFH'!FZ$5))</f>
        <v>0</v>
      </c>
      <c r="GA123" s="476">
        <f>IF(GA$2&lt;&gt;"",IF($C123&lt;&gt;"TBA",GA$2/114,0),SUMIFS('HOURS&amp;CYCLES INPUT'!$F$2:$F$9999,'HOURS&amp;CYCLES INPUT'!$C$2:$C$9999,'QUALIFIED EFH'!$C123,'HOURS&amp;CYCLES INPUT'!$D$2:$D$9999,'QUALIFIED EFH'!GA$4,'HOURS&amp;CYCLES INPUT'!$E$2:$E$9999,'QUALIFIED EFH'!GA$5))</f>
        <v>0</v>
      </c>
      <c r="GB123" s="476">
        <f>IF(GB$2&lt;&gt;"",IF($C123&lt;&gt;"TBA",GB$2/114,0),SUMIFS('HOURS&amp;CYCLES INPUT'!$F$2:$F$9999,'HOURS&amp;CYCLES INPUT'!$C$2:$C$9999,'QUALIFIED EFH'!$C123,'HOURS&amp;CYCLES INPUT'!$D$2:$D$9999,'QUALIFIED EFH'!GB$4,'HOURS&amp;CYCLES INPUT'!$E$2:$E$9999,'QUALIFIED EFH'!GB$5))</f>
        <v>0</v>
      </c>
    </row>
    <row r="124" spans="3:184" x14ac:dyDescent="0.35">
      <c r="C124" s="472">
        <f>'QUALIFIED ENGINES'!D157</f>
        <v>91527</v>
      </c>
      <c r="D124" s="476">
        <f>IF(D$2&lt;&gt;"",IF($C124&lt;&gt;"TBA",D$2/114,0),SUMIFS('HOURS&amp;CYCLES INPUT'!$F$2:$F$9999,'HOURS&amp;CYCLES INPUT'!$C$2:$C$9999,'QUALIFIED EFH'!$C124,'HOURS&amp;CYCLES INPUT'!$D$2:$D$9999,'QUALIFIED EFH'!D$4,'HOURS&amp;CYCLES INPUT'!$E$2:$E$9999,'QUALIFIED EFH'!D$5))</f>
        <v>0</v>
      </c>
      <c r="E124" s="476">
        <f>IF(E$2&lt;&gt;"",IF($C124&lt;&gt;"TBA",E$2/114,0),SUMIFS('HOURS&amp;CYCLES INPUT'!$F$2:$F$9999,'HOURS&amp;CYCLES INPUT'!$C$2:$C$9999,'QUALIFIED EFH'!$C124,'HOURS&amp;CYCLES INPUT'!$D$2:$D$9999,'QUALIFIED EFH'!E$4,'HOURS&amp;CYCLES INPUT'!$E$2:$E$9999,'QUALIFIED EFH'!E$5))</f>
        <v>0</v>
      </c>
      <c r="F124" s="476">
        <f>IF(F$2&lt;&gt;"",IF($C124&lt;&gt;"TBA",F$2/114,0),SUMIFS('HOURS&amp;CYCLES INPUT'!$F$2:$F$9999,'HOURS&amp;CYCLES INPUT'!$C$2:$C$9999,'QUALIFIED EFH'!$C124,'HOURS&amp;CYCLES INPUT'!$D$2:$D$9999,'QUALIFIED EFH'!F$4,'HOURS&amp;CYCLES INPUT'!$E$2:$E$9999,'QUALIFIED EFH'!F$5))</f>
        <v>0</v>
      </c>
      <c r="G124" s="476">
        <f>IF(G$2&lt;&gt;"",IF($C124&lt;&gt;"TBA",G$2/114,0),SUMIFS('HOURS&amp;CYCLES INPUT'!$F$2:$F$9999,'HOURS&amp;CYCLES INPUT'!$C$2:$C$9999,'QUALIFIED EFH'!$C124,'HOURS&amp;CYCLES INPUT'!$D$2:$D$9999,'QUALIFIED EFH'!G$4,'HOURS&amp;CYCLES INPUT'!$E$2:$E$9999,'QUALIFIED EFH'!G$5))</f>
        <v>0</v>
      </c>
      <c r="H124" s="476">
        <f>IF(H$2&lt;&gt;"",IF($C124&lt;&gt;"TBA",H$2/114,0),SUMIFS('HOURS&amp;CYCLES INPUT'!$F$2:$F$9999,'HOURS&amp;CYCLES INPUT'!$C$2:$C$9999,'QUALIFIED EFH'!$C124,'HOURS&amp;CYCLES INPUT'!$D$2:$D$9999,'QUALIFIED EFH'!H$4,'HOURS&amp;CYCLES INPUT'!$E$2:$E$9999,'QUALIFIED EFH'!H$5))</f>
        <v>0</v>
      </c>
      <c r="I124" s="476">
        <f>IF(I$2&lt;&gt;"",IF($C124&lt;&gt;"TBA",I$2/114,0),SUMIFS('HOURS&amp;CYCLES INPUT'!$F$2:$F$9999,'HOURS&amp;CYCLES INPUT'!$C$2:$C$9999,'QUALIFIED EFH'!$C124,'HOURS&amp;CYCLES INPUT'!$D$2:$D$9999,'QUALIFIED EFH'!I$4,'HOURS&amp;CYCLES INPUT'!$E$2:$E$9999,'QUALIFIED EFH'!I$5))</f>
        <v>0</v>
      </c>
      <c r="J124" s="476">
        <f>IF(J$2&lt;&gt;"",IF($C124&lt;&gt;"TBA",J$2/114,0),SUMIFS('HOURS&amp;CYCLES INPUT'!$F$2:$F$9999,'HOURS&amp;CYCLES INPUT'!$C$2:$C$9999,'QUALIFIED EFH'!$C124,'HOURS&amp;CYCLES INPUT'!$D$2:$D$9999,'QUALIFIED EFH'!J$4,'HOURS&amp;CYCLES INPUT'!$E$2:$E$9999,'QUALIFIED EFH'!J$5))</f>
        <v>0</v>
      </c>
      <c r="K124" s="476">
        <f>IF(K$2&lt;&gt;"",IF($C124&lt;&gt;"TBA",K$2/114,0),SUMIFS('HOURS&amp;CYCLES INPUT'!$F$2:$F$9999,'HOURS&amp;CYCLES INPUT'!$C$2:$C$9999,'QUALIFIED EFH'!$C124,'HOURS&amp;CYCLES INPUT'!$D$2:$D$9999,'QUALIFIED EFH'!K$4,'HOURS&amp;CYCLES INPUT'!$E$2:$E$9999,'QUALIFIED EFH'!K$5))</f>
        <v>0</v>
      </c>
      <c r="L124" s="476">
        <f>IF(L$2&lt;&gt;"",IF($C124&lt;&gt;"TBA",L$2/114,0),SUMIFS('HOURS&amp;CYCLES INPUT'!$F$2:$F$9999,'HOURS&amp;CYCLES INPUT'!$C$2:$C$9999,'QUALIFIED EFH'!$C124,'HOURS&amp;CYCLES INPUT'!$D$2:$D$9999,'QUALIFIED EFH'!L$4,'HOURS&amp;CYCLES INPUT'!$E$2:$E$9999,'QUALIFIED EFH'!L$5))</f>
        <v>0</v>
      </c>
      <c r="M124" s="476">
        <f>IF(M$2&lt;&gt;"",IF($C124&lt;&gt;"TBA",M$2/114,0),SUMIFS('HOURS&amp;CYCLES INPUT'!$F$2:$F$9999,'HOURS&amp;CYCLES INPUT'!$C$2:$C$9999,'QUALIFIED EFH'!$C124,'HOURS&amp;CYCLES INPUT'!$D$2:$D$9999,'QUALIFIED EFH'!M$4,'HOURS&amp;CYCLES INPUT'!$E$2:$E$9999,'QUALIFIED EFH'!M$5))</f>
        <v>0</v>
      </c>
      <c r="N124" s="476">
        <f>IF(N$2&lt;&gt;"",IF($C124&lt;&gt;"TBA",N$2/114,0),SUMIFS('HOURS&amp;CYCLES INPUT'!$F$2:$F$9999,'HOURS&amp;CYCLES INPUT'!$C$2:$C$9999,'QUALIFIED EFH'!$C124,'HOURS&amp;CYCLES INPUT'!$D$2:$D$9999,'QUALIFIED EFH'!N$4,'HOURS&amp;CYCLES INPUT'!$E$2:$E$9999,'QUALIFIED EFH'!N$5))</f>
        <v>0</v>
      </c>
      <c r="O124" s="476">
        <f>IF(O$2&lt;&gt;"",IF($C124&lt;&gt;"TBA",O$2/114,0),SUMIFS('HOURS&amp;CYCLES INPUT'!$F$2:$F$9999,'HOURS&amp;CYCLES INPUT'!$C$2:$C$9999,'QUALIFIED EFH'!$C124,'HOURS&amp;CYCLES INPUT'!$D$2:$D$9999,'QUALIFIED EFH'!O$4,'HOURS&amp;CYCLES INPUT'!$E$2:$E$9999,'QUALIFIED EFH'!O$5))</f>
        <v>0</v>
      </c>
      <c r="P124" s="476">
        <f>IF(P$2&lt;&gt;"",IF($C124&lt;&gt;"TBA",P$2/114,0),SUMIFS('HOURS&amp;CYCLES INPUT'!$F$2:$F$9999,'HOURS&amp;CYCLES INPUT'!$C$2:$C$9999,'QUALIFIED EFH'!$C124,'HOURS&amp;CYCLES INPUT'!$D$2:$D$9999,'QUALIFIED EFH'!P$4,'HOURS&amp;CYCLES INPUT'!$E$2:$E$9999,'QUALIFIED EFH'!P$5))</f>
        <v>0</v>
      </c>
      <c r="Q124" s="476">
        <f>IF(Q$2&lt;&gt;"",IF($C124&lt;&gt;"TBA",Q$2/114,0),SUMIFS('HOURS&amp;CYCLES INPUT'!$F$2:$F$9999,'HOURS&amp;CYCLES INPUT'!$C$2:$C$9999,'QUALIFIED EFH'!$C124,'HOURS&amp;CYCLES INPUT'!$D$2:$D$9999,'QUALIFIED EFH'!Q$4,'HOURS&amp;CYCLES INPUT'!$E$2:$E$9999,'QUALIFIED EFH'!Q$5))</f>
        <v>0</v>
      </c>
      <c r="R124" s="476">
        <f>IF(R$1&lt;&gt;"",IF($C124&lt;&gt;"TBA",R$1/114,0),SUMIFS('HOURS&amp;CYCLES INPUT'!$F$2:$F$9999,'HOURS&amp;CYCLES INPUT'!$C$2:$C$9999,'QUALIFIED EFH'!$C124,'HOURS&amp;CYCLES INPUT'!$D$2:$D$9999,'QUALIFIED EFH'!R$4,'HOURS&amp;CYCLES INPUT'!$E$2:$E$9999,'QUALIFIED EFH'!R$5))</f>
        <v>0</v>
      </c>
      <c r="S124" s="476">
        <f>IF(S$2&lt;&gt;"",IF($C124&lt;&gt;"TBA",S$2/114,0),SUMIFS('HOURS&amp;CYCLES INPUT'!$F$2:$F$9999,'HOURS&amp;CYCLES INPUT'!$C$2:$C$9999,'QUALIFIED EFH'!$C124,'HOURS&amp;CYCLES INPUT'!$D$2:$D$9999,'QUALIFIED EFH'!S$4,'HOURS&amp;CYCLES INPUT'!$E$2:$E$9999,'QUALIFIED EFH'!S$5))</f>
        <v>0</v>
      </c>
      <c r="T124" s="476">
        <f>IF(T$2&lt;&gt;"",IF($C124&lt;&gt;"TBA",T$2/114,0),SUMIFS('HOURS&amp;CYCLES INPUT'!$F$2:$F$9999,'HOURS&amp;CYCLES INPUT'!$C$2:$C$9999,'QUALIFIED EFH'!$C124,'HOURS&amp;CYCLES INPUT'!$D$2:$D$9999,'QUALIFIED EFH'!T$4,'HOURS&amp;CYCLES INPUT'!$E$2:$E$9999,'QUALIFIED EFH'!T$5))</f>
        <v>0</v>
      </c>
      <c r="U124" s="476">
        <f>IF(U$2&lt;&gt;"",IF($C124&lt;&gt;"TBA",U$2/114,0),SUMIFS('HOURS&amp;CYCLES INPUT'!$F$2:$F$9999,'HOURS&amp;CYCLES INPUT'!$C$2:$C$9999,'QUALIFIED EFH'!$C124,'HOURS&amp;CYCLES INPUT'!$D$2:$D$9999,'QUALIFIED EFH'!U$4,'HOURS&amp;CYCLES INPUT'!$E$2:$E$9999,'QUALIFIED EFH'!U$5))</f>
        <v>0</v>
      </c>
      <c r="V124" s="476">
        <f>IF(V$2&lt;&gt;"",IF($C124&lt;&gt;"TBA",V$2/114,0),SUMIFS('HOURS&amp;CYCLES INPUT'!$F$2:$F$9999,'HOURS&amp;CYCLES INPUT'!$C$2:$C$9999,'QUALIFIED EFH'!$C124,'HOURS&amp;CYCLES INPUT'!$D$2:$D$9999,'QUALIFIED EFH'!V$4,'HOURS&amp;CYCLES INPUT'!$E$2:$E$9999,'QUALIFIED EFH'!V$5))</f>
        <v>0</v>
      </c>
      <c r="W124" s="476">
        <f>IF(W$2&lt;&gt;"",IF($C124&lt;&gt;"TBA",W$2/114,0),SUMIFS('HOURS&amp;CYCLES INPUT'!$F$2:$F$9999,'HOURS&amp;CYCLES INPUT'!$C$2:$C$9999,'QUALIFIED EFH'!$C124,'HOURS&amp;CYCLES INPUT'!$D$2:$D$9999,'QUALIFIED EFH'!W$4,'HOURS&amp;CYCLES INPUT'!$E$2:$E$9999,'QUALIFIED EFH'!W$5))</f>
        <v>0</v>
      </c>
      <c r="X124" s="476">
        <f>IF(X$2&lt;&gt;"",IF($C124&lt;&gt;"TBA",X$2/114,0),SUMIFS('HOURS&amp;CYCLES INPUT'!$F$2:$F$9999,'HOURS&amp;CYCLES INPUT'!$C$2:$C$9999,'QUALIFIED EFH'!$C124,'HOURS&amp;CYCLES INPUT'!$D$2:$D$9999,'QUALIFIED EFH'!X$4,'HOURS&amp;CYCLES INPUT'!$E$2:$E$9999,'QUALIFIED EFH'!X$5))</f>
        <v>0</v>
      </c>
      <c r="Y124" s="476">
        <f>IF(Y$2&lt;&gt;"",IF($C124&lt;&gt;"TBA",Y$2/114,0),SUMIFS('HOURS&amp;CYCLES INPUT'!$F$2:$F$9999,'HOURS&amp;CYCLES INPUT'!$C$2:$C$9999,'QUALIFIED EFH'!$C124,'HOURS&amp;CYCLES INPUT'!$D$2:$D$9999,'QUALIFIED EFH'!Y$4,'HOURS&amp;CYCLES INPUT'!$E$2:$E$9999,'QUALIFIED EFH'!Y$5))</f>
        <v>0</v>
      </c>
      <c r="Z124" s="476">
        <f>IF(Z$2&lt;&gt;"",IF($C124&lt;&gt;"TBA",Z$2/114,0),SUMIFS('HOURS&amp;CYCLES INPUT'!$F$2:$F$9999,'HOURS&amp;CYCLES INPUT'!$C$2:$C$9999,'QUALIFIED EFH'!$C124,'HOURS&amp;CYCLES INPUT'!$D$2:$D$9999,'QUALIFIED EFH'!Z$4,'HOURS&amp;CYCLES INPUT'!$E$2:$E$9999,'QUALIFIED EFH'!Z$5))</f>
        <v>0</v>
      </c>
      <c r="AA124" s="476">
        <f>IF(AA$2&lt;&gt;"",IF($C124&lt;&gt;"TBA",AA$2/114,0),SUMIFS('HOURS&amp;CYCLES INPUT'!$F$2:$F$9999,'HOURS&amp;CYCLES INPUT'!$C$2:$C$9999,'QUALIFIED EFH'!$C124,'HOURS&amp;CYCLES INPUT'!$D$2:$D$9999,'QUALIFIED EFH'!AA$4,'HOURS&amp;CYCLES INPUT'!$E$2:$E$9999,'QUALIFIED EFH'!AA$5))</f>
        <v>0</v>
      </c>
      <c r="AB124" s="476">
        <f>IF(AB$2&lt;&gt;"",IF($C124&lt;&gt;"TBA",AB$2/114,0),SUMIFS('HOURS&amp;CYCLES INPUT'!$F$2:$F$9999,'HOURS&amp;CYCLES INPUT'!$C$2:$C$9999,'QUALIFIED EFH'!$C124,'HOURS&amp;CYCLES INPUT'!$D$2:$D$9999,'QUALIFIED EFH'!AB$4,'HOURS&amp;CYCLES INPUT'!$E$2:$E$9999,'QUALIFIED EFH'!AB$5))</f>
        <v>0</v>
      </c>
      <c r="AC124" s="476">
        <f>IF(AC$2&lt;&gt;"",IF($C124&lt;&gt;"TBA",AC$2/114,0),SUMIFS('HOURS&amp;CYCLES INPUT'!$F$2:$F$9999,'HOURS&amp;CYCLES INPUT'!$C$2:$C$9999,'QUALIFIED EFH'!$C124,'HOURS&amp;CYCLES INPUT'!$D$2:$D$9999,'QUALIFIED EFH'!AC$4,'HOURS&amp;CYCLES INPUT'!$E$2:$E$9999,'QUALIFIED EFH'!AC$5))</f>
        <v>0</v>
      </c>
      <c r="AD124" s="476">
        <f>IF(AD$2&lt;&gt;"",IF($C124&lt;&gt;"TBA",AD$2/114,0),SUMIFS('HOURS&amp;CYCLES INPUT'!$F$2:$F$9999,'HOURS&amp;CYCLES INPUT'!$C$2:$C$9999,'QUALIFIED EFH'!$C124,'HOURS&amp;CYCLES INPUT'!$D$2:$D$9999,'QUALIFIED EFH'!AD$4,'HOURS&amp;CYCLES INPUT'!$E$2:$E$9999,'QUALIFIED EFH'!AD$5))</f>
        <v>0</v>
      </c>
      <c r="AE124" s="476">
        <f>IF(AE$2&lt;&gt;"",IF($C124&lt;&gt;"TBA",AE$2/114,0),SUMIFS('HOURS&amp;CYCLES INPUT'!$F$2:$F$9999,'HOURS&amp;CYCLES INPUT'!$C$2:$C$9999,'QUALIFIED EFH'!$C124,'HOURS&amp;CYCLES INPUT'!$D$2:$D$9999,'QUALIFIED EFH'!AE$4,'HOURS&amp;CYCLES INPUT'!$E$2:$E$9999,'QUALIFIED EFH'!AE$5))</f>
        <v>0</v>
      </c>
      <c r="AF124" s="476">
        <f>IF(AF$2&lt;&gt;"",IF($C124&lt;&gt;"TBA",AF$2/114,0),SUMIFS('HOURS&amp;CYCLES INPUT'!$F$2:$F$9999,'HOURS&amp;CYCLES INPUT'!$C$2:$C$9999,'QUALIFIED EFH'!$C124,'HOURS&amp;CYCLES INPUT'!$D$2:$D$9999,'QUALIFIED EFH'!AF$4,'HOURS&amp;CYCLES INPUT'!$E$2:$E$9999,'QUALIFIED EFH'!AF$5))</f>
        <v>0</v>
      </c>
      <c r="AG124" s="476">
        <f>IF(AG$2&lt;&gt;"",IF($C124&lt;&gt;"TBA",AG$2/114,0),SUMIFS('HOURS&amp;CYCLES INPUT'!$F$2:$F$9999,'HOURS&amp;CYCLES INPUT'!$C$2:$C$9999,'QUALIFIED EFH'!$C124,'HOURS&amp;CYCLES INPUT'!$D$2:$D$9999,'QUALIFIED EFH'!AG$4,'HOURS&amp;CYCLES INPUT'!$E$2:$E$9999,'QUALIFIED EFH'!AG$5))</f>
        <v>0</v>
      </c>
      <c r="AH124" s="476">
        <f>IF(AH$2&lt;&gt;"",IF($C124&lt;&gt;"TBA",AH$2/114,0),SUMIFS('HOURS&amp;CYCLES INPUT'!$F$2:$F$9999,'HOURS&amp;CYCLES INPUT'!$C$2:$C$9999,'QUALIFIED EFH'!$C124,'HOURS&amp;CYCLES INPUT'!$D$2:$D$9999,'QUALIFIED EFH'!AH$4,'HOURS&amp;CYCLES INPUT'!$E$2:$E$9999,'QUALIFIED EFH'!AH$5))</f>
        <v>0</v>
      </c>
      <c r="AI124" s="476">
        <f>IF(AI$2&lt;&gt;"",IF($C124&lt;&gt;"TBA",AI$2/114,0),SUMIFS('HOURS&amp;CYCLES INPUT'!$F$2:$F$9999,'HOURS&amp;CYCLES INPUT'!$C$2:$C$9999,'QUALIFIED EFH'!$C124,'HOURS&amp;CYCLES INPUT'!$D$2:$D$9999,'QUALIFIED EFH'!AI$4,'HOURS&amp;CYCLES INPUT'!$E$2:$E$9999,'QUALIFIED EFH'!AI$5))</f>
        <v>0</v>
      </c>
      <c r="AJ124" s="476">
        <f>IF(AJ$2&lt;&gt;"",IF($C124&lt;&gt;"TBA",AJ$2/114,0),SUMIFS('HOURS&amp;CYCLES INPUT'!$F$2:$F$9999,'HOURS&amp;CYCLES INPUT'!$C$2:$C$9999,'QUALIFIED EFH'!$C124,'HOURS&amp;CYCLES INPUT'!$D$2:$D$9999,'QUALIFIED EFH'!AJ$4,'HOURS&amp;CYCLES INPUT'!$E$2:$E$9999,'QUALIFIED EFH'!AJ$5))</f>
        <v>0</v>
      </c>
      <c r="AK124" s="476">
        <f>IF(AK$2&lt;&gt;"",IF($C124&lt;&gt;"TBA",AK$2/114,0),SUMIFS('HOURS&amp;CYCLES INPUT'!$F$2:$F$9999,'HOURS&amp;CYCLES INPUT'!$C$2:$C$9999,'QUALIFIED EFH'!$C124,'HOURS&amp;CYCLES INPUT'!$D$2:$D$9999,'QUALIFIED EFH'!AK$4,'HOURS&amp;CYCLES INPUT'!$E$2:$E$9999,'QUALIFIED EFH'!AK$5))</f>
        <v>0</v>
      </c>
      <c r="AL124" s="476">
        <f>IF(AL$2&lt;&gt;"",IF($C124&lt;&gt;"TBA",AL$2/114,0),SUMIFS('HOURS&amp;CYCLES INPUT'!$F$2:$F$9999,'HOURS&amp;CYCLES INPUT'!$C$2:$C$9999,'QUALIFIED EFH'!$C124,'HOURS&amp;CYCLES INPUT'!$D$2:$D$9999,'QUALIFIED EFH'!AL$4,'HOURS&amp;CYCLES INPUT'!$E$2:$E$9999,'QUALIFIED EFH'!AL$5))</f>
        <v>0</v>
      </c>
      <c r="AM124" s="476">
        <f>IF(AM$2&lt;&gt;"",IF($C124&lt;&gt;"TBA",AM$2/114,0),SUMIFS('HOURS&amp;CYCLES INPUT'!$F$2:$F$9999,'HOURS&amp;CYCLES INPUT'!$C$2:$C$9999,'QUALIFIED EFH'!$C124,'HOURS&amp;CYCLES INPUT'!$D$2:$D$9999,'QUALIFIED EFH'!AM$4,'HOURS&amp;CYCLES INPUT'!$E$2:$E$9999,'QUALIFIED EFH'!AM$5))</f>
        <v>72.540000000000006</v>
      </c>
      <c r="AN124" s="476">
        <f>IF(AN$2&lt;&gt;"",IF($C124&lt;&gt;"TBA",AN$2/114,0),SUMIFS('HOURS&amp;CYCLES INPUT'!$F$2:$F$9999,'HOURS&amp;CYCLES INPUT'!$C$2:$C$9999,'QUALIFIED EFH'!$C124,'HOURS&amp;CYCLES INPUT'!$D$2:$D$9999,'QUALIFIED EFH'!AN$4,'HOURS&amp;CYCLES INPUT'!$E$2:$E$9999,'QUALIFIED EFH'!AN$5))</f>
        <v>319.37</v>
      </c>
      <c r="AO124" s="476">
        <f>IF(AO$2&lt;&gt;"",IF($C124&lt;&gt;"TBA",AO$2/114,0),SUMIFS('HOURS&amp;CYCLES INPUT'!$F$2:$F$9999,'HOURS&amp;CYCLES INPUT'!$C$2:$C$9999,'QUALIFIED EFH'!$C124,'HOURS&amp;CYCLES INPUT'!$D$2:$D$9999,'QUALIFIED EFH'!AO$4,'HOURS&amp;CYCLES INPUT'!$E$2:$E$9999,'QUALIFIED EFH'!AO$5))</f>
        <v>319.37</v>
      </c>
      <c r="AP124" s="476">
        <f>IF(AP$2&lt;&gt;"",IF($C124&lt;&gt;"TBA",AP$2/114,0),SUMIFS('HOURS&amp;CYCLES INPUT'!$F$2:$F$9999,'HOURS&amp;CYCLES INPUT'!$C$2:$C$9999,'QUALIFIED EFH'!$C124,'HOURS&amp;CYCLES INPUT'!$D$2:$D$9999,'QUALIFIED EFH'!AP$4,'HOURS&amp;CYCLES INPUT'!$E$2:$E$9999,'QUALIFIED EFH'!AP$5))</f>
        <v>298.76</v>
      </c>
      <c r="AQ124" s="476">
        <f>IF(AQ$2&lt;&gt;"",IF($C124&lt;&gt;"TBA",AQ$2/114,0),SUMIFS('HOURS&amp;CYCLES INPUT'!$F$2:$F$9999,'HOURS&amp;CYCLES INPUT'!$C$2:$C$9999,'QUALIFIED EFH'!$C124,'HOURS&amp;CYCLES INPUT'!$D$2:$D$9999,'QUALIFIED EFH'!AQ$4,'HOURS&amp;CYCLES INPUT'!$E$2:$E$9999,'QUALIFIED EFH'!AQ$5))</f>
        <v>268.11</v>
      </c>
      <c r="AR124" s="476">
        <f>IF(AR$2&lt;&gt;"",IF($C124&lt;&gt;"TBA",AR$2/114,0),SUMIFS('HOURS&amp;CYCLES INPUT'!$F$2:$F$9999,'HOURS&amp;CYCLES INPUT'!$C$2:$C$9999,'QUALIFIED EFH'!$C124,'HOURS&amp;CYCLES INPUT'!$D$2:$D$9999,'QUALIFIED EFH'!AR$4,'HOURS&amp;CYCLES INPUT'!$E$2:$E$9999,'QUALIFIED EFH'!AR$5))</f>
        <v>0</v>
      </c>
      <c r="AS124" s="476">
        <f>IF(AS$2&lt;&gt;"",IF($C124&lt;&gt;"TBA",AS$2/114,0),SUMIFS('HOURS&amp;CYCLES INPUT'!$F$2:$F$9999,'HOURS&amp;CYCLES INPUT'!$C$2:$C$9999,'QUALIFIED EFH'!$C124,'HOURS&amp;CYCLES INPUT'!$D$2:$D$9999,'QUALIFIED EFH'!AS$4,'HOURS&amp;CYCLES INPUT'!$E$2:$E$9999,'QUALIFIED EFH'!AS$5))</f>
        <v>0</v>
      </c>
      <c r="AT124" s="476">
        <f>IF(AT$2&lt;&gt;"",IF($C124&lt;&gt;"TBA",AT$2/114,0),SUMIFS('HOURS&amp;CYCLES INPUT'!$F$2:$F$9999,'HOURS&amp;CYCLES INPUT'!$C$2:$C$9999,'QUALIFIED EFH'!$C124,'HOURS&amp;CYCLES INPUT'!$D$2:$D$9999,'QUALIFIED EFH'!AT$4,'HOURS&amp;CYCLES INPUT'!$E$2:$E$9999,'QUALIFIED EFH'!AT$5))</f>
        <v>0</v>
      </c>
      <c r="AU124" s="476">
        <f>IF(AU$2&lt;&gt;"",IF($C124&lt;&gt;"TBA",AU$2/114,0),SUMIFS('HOURS&amp;CYCLES INPUT'!$F$2:$F$9999,'HOURS&amp;CYCLES INPUT'!$C$2:$C$9999,'QUALIFIED EFH'!$C124,'HOURS&amp;CYCLES INPUT'!$D$2:$D$9999,'QUALIFIED EFH'!AU$4,'HOURS&amp;CYCLES INPUT'!$E$2:$E$9999,'QUALIFIED EFH'!AU$5))</f>
        <v>39.299999999999997</v>
      </c>
      <c r="AV124" s="476">
        <f>IF(AV$2&lt;&gt;"",IF($C124&lt;&gt;"TBA",AV$2/114,0),SUMIFS('HOURS&amp;CYCLES INPUT'!$F$2:$F$9999,'HOURS&amp;CYCLES INPUT'!$C$2:$C$9999,'QUALIFIED EFH'!$C124,'HOURS&amp;CYCLES INPUT'!$D$2:$D$9999,'QUALIFIED EFH'!AV$4,'HOURS&amp;CYCLES INPUT'!$E$2:$E$9999,'QUALIFIED EFH'!AV$5))</f>
        <v>133.9</v>
      </c>
      <c r="AW124" s="476">
        <f>IF(AW$2&lt;&gt;"",IF($C124&lt;&gt;"TBA",AW$2/114,0),SUMIFS('HOURS&amp;CYCLES INPUT'!$F$2:$F$9999,'HOURS&amp;CYCLES INPUT'!$C$2:$C$9999,'QUALIFIED EFH'!$C124,'HOURS&amp;CYCLES INPUT'!$D$2:$D$9999,'QUALIFIED EFH'!AW$4,'HOURS&amp;CYCLES INPUT'!$E$2:$E$9999,'QUALIFIED EFH'!AW$5))</f>
        <v>115.77</v>
      </c>
      <c r="AX124" s="476">
        <f>IF(AX$2&lt;&gt;"",IF($C124&lt;&gt;"TBA",AX$2/114,0),SUMIFS('HOURS&amp;CYCLES INPUT'!$F$2:$F$9999,'HOURS&amp;CYCLES INPUT'!$C$2:$C$9999,'QUALIFIED EFH'!$C124,'HOURS&amp;CYCLES INPUT'!$D$2:$D$9999,'QUALIFIED EFH'!AX$4,'HOURS&amp;CYCLES INPUT'!$E$2:$E$9999,'QUALIFIED EFH'!AX$5))</f>
        <v>32.22</v>
      </c>
      <c r="AY124" s="476">
        <f>IF(AY$2&lt;&gt;"",IF($C124&lt;&gt;"TBA",AY$2/114,0),SUMIFS('HOURS&amp;CYCLES INPUT'!$F$2:$F$9999,'HOURS&amp;CYCLES INPUT'!$C$2:$C$9999,'QUALIFIED EFH'!$C124,'HOURS&amp;CYCLES INPUT'!$D$2:$D$9999,'QUALIFIED EFH'!AY$4,'HOURS&amp;CYCLES INPUT'!$E$2:$E$9999,'QUALIFIED EFH'!AY$5))</f>
        <v>0</v>
      </c>
      <c r="AZ124" s="476">
        <f>IF(AZ$2&lt;&gt;"",IF($C124&lt;&gt;"TBA",AZ$2/114,0),SUMIFS('HOURS&amp;CYCLES INPUT'!$F$2:$F$9999,'HOURS&amp;CYCLES INPUT'!$C$2:$C$9999,'QUALIFIED EFH'!$C124,'HOURS&amp;CYCLES INPUT'!$D$2:$D$9999,'QUALIFIED EFH'!AZ$4,'HOURS&amp;CYCLES INPUT'!$E$2:$E$9999,'QUALIFIED EFH'!AZ$5))</f>
        <v>0</v>
      </c>
      <c r="BA124" s="476">
        <f>IF(BA$2&lt;&gt;"",IF($C124&lt;&gt;"TBA",BA$2/114,0),SUMIFS('HOURS&amp;CYCLES INPUT'!$F$2:$F$9999,'HOURS&amp;CYCLES INPUT'!$C$2:$C$9999,'QUALIFIED EFH'!$C124,'HOURS&amp;CYCLES INPUT'!$D$2:$D$9999,'QUALIFIED EFH'!BA$4,'HOURS&amp;CYCLES INPUT'!$E$2:$E$9999,'QUALIFIED EFH'!BA$5))</f>
        <v>0</v>
      </c>
      <c r="BB124" s="476">
        <f>IF(BB$2&lt;&gt;"",IF($C124&lt;&gt;"TBA",BB$2/114,0),SUMIFS('HOURS&amp;CYCLES INPUT'!$F$2:$F$9999,'HOURS&amp;CYCLES INPUT'!$C$2:$C$9999,'QUALIFIED EFH'!$C124,'HOURS&amp;CYCLES INPUT'!$D$2:$D$9999,'QUALIFIED EFH'!BB$4,'HOURS&amp;CYCLES INPUT'!$E$2:$E$9999,'QUALIFIED EFH'!BB$5))</f>
        <v>0</v>
      </c>
      <c r="BC124" s="476">
        <f>IF(BC$2&lt;&gt;"",IF($C124&lt;&gt;"TBA",BC$2/114,0),SUMIFS('HOURS&amp;CYCLES INPUT'!$F$2:$F$9999,'HOURS&amp;CYCLES INPUT'!$C$2:$C$9999,'QUALIFIED EFH'!$C124,'HOURS&amp;CYCLES INPUT'!$D$2:$D$9999,'QUALIFIED EFH'!BC$4,'HOURS&amp;CYCLES INPUT'!$E$2:$E$9999,'QUALIFIED EFH'!BC$5))</f>
        <v>0</v>
      </c>
      <c r="BD124" s="476">
        <f>IF(BD$2&lt;&gt;"",IF($C124&lt;&gt;"TBA",BD$2/114,0),SUMIFS('HOURS&amp;CYCLES INPUT'!$F$2:$F$9999,'HOURS&amp;CYCLES INPUT'!$C$2:$C$9999,'QUALIFIED EFH'!$C124,'HOURS&amp;CYCLES INPUT'!$D$2:$D$9999,'QUALIFIED EFH'!BD$4,'HOURS&amp;CYCLES INPUT'!$E$2:$E$9999,'QUALIFIED EFH'!BD$5))</f>
        <v>42.96</v>
      </c>
      <c r="BE124" s="476">
        <f>IF(BE$2&lt;&gt;"",IF($C124&lt;&gt;"TBA",BE$2/114,0),SUMIFS('HOURS&amp;CYCLES INPUT'!$F$2:$F$9999,'HOURS&amp;CYCLES INPUT'!$C$2:$C$9999,'QUALIFIED EFH'!$C124,'HOURS&amp;CYCLES INPUT'!$D$2:$D$9999,'QUALIFIED EFH'!BE$4,'HOURS&amp;CYCLES INPUT'!$E$2:$E$9999,'QUALIFIED EFH'!BE$5))</f>
        <v>153.41999999999999</v>
      </c>
      <c r="BF124" s="476">
        <f>IF(BF$2&lt;&gt;"",IF($C124&lt;&gt;"TBA",BF$2/114,0),SUMIFS('HOURS&amp;CYCLES INPUT'!$F$2:$F$9999,'HOURS&amp;CYCLES INPUT'!$C$2:$C$9999,'QUALIFIED EFH'!$C124,'HOURS&amp;CYCLES INPUT'!$D$2:$D$9999,'QUALIFIED EFH'!BF$4,'HOURS&amp;CYCLES INPUT'!$E$2:$E$9999,'QUALIFIED EFH'!BF$5))</f>
        <v>148.47999999999999</v>
      </c>
      <c r="BG124" s="476">
        <f>IF(BG$2&lt;&gt;"",IF($C124&lt;&gt;"TBA",BG$2/114,0),SUMIFS('HOURS&amp;CYCLES INPUT'!$F$2:$F$9999,'HOURS&amp;CYCLES INPUT'!$C$2:$C$9999,'QUALIFIED EFH'!$C124,'HOURS&amp;CYCLES INPUT'!$D$2:$D$9999,'QUALIFIED EFH'!BG$4,'HOURS&amp;CYCLES INPUT'!$E$2:$E$9999,'QUALIFIED EFH'!BG$5))</f>
        <v>226.79</v>
      </c>
      <c r="BH124" s="476">
        <f>IF(BH$2&lt;&gt;"",IF($C124&lt;&gt;"TBA",BH$2/114,0),SUMIFS('HOURS&amp;CYCLES INPUT'!$F$2:$F$9999,'HOURS&amp;CYCLES INPUT'!$C$2:$C$9999,'QUALIFIED EFH'!$C124,'HOURS&amp;CYCLES INPUT'!$D$2:$D$9999,'QUALIFIED EFH'!BH$4,'HOURS&amp;CYCLES INPUT'!$E$2:$E$9999,'QUALIFIED EFH'!BH$5))</f>
        <v>291.51</v>
      </c>
      <c r="BI124" s="476">
        <f>IF(BI$2&lt;&gt;"",IF($C124&lt;&gt;"TBA",BI$2/114,0),SUMIFS('HOURS&amp;CYCLES INPUT'!$F$2:$F$9999,'HOURS&amp;CYCLES INPUT'!$C$2:$C$9999,'QUALIFIED EFH'!$C124,'HOURS&amp;CYCLES INPUT'!$D$2:$D$9999,'QUALIFIED EFH'!BI$4,'HOURS&amp;CYCLES INPUT'!$E$2:$E$9999,'QUALIFIED EFH'!BI$5))</f>
        <v>256.64999999999998</v>
      </c>
      <c r="BJ124" s="476">
        <f>IF(BJ$2&lt;&gt;"",IF($C124&lt;&gt;"TBA",BJ$2/114,0),SUMIFS('HOURS&amp;CYCLES INPUT'!$F$2:$F$9999,'HOURS&amp;CYCLES INPUT'!$C$2:$C$9999,'QUALIFIED EFH'!$C124,'HOURS&amp;CYCLES INPUT'!$D$2:$D$9999,'QUALIFIED EFH'!BJ$4,'HOURS&amp;CYCLES INPUT'!$E$2:$E$9999,'QUALIFIED EFH'!BJ$5))</f>
        <v>273.91000000000003</v>
      </c>
      <c r="BK124" s="476">
        <f>IF(BK$2&lt;&gt;"",IF($C124&lt;&gt;"TBA",BK$2/114,0),SUMIFS('HOURS&amp;CYCLES INPUT'!$F$2:$F$9999,'HOURS&amp;CYCLES INPUT'!$C$2:$C$9999,'QUALIFIED EFH'!$C124,'HOURS&amp;CYCLES INPUT'!$D$2:$D$9999,'QUALIFIED EFH'!BK$4,'HOURS&amp;CYCLES INPUT'!$E$2:$E$9999,'QUALIFIED EFH'!BK$5))</f>
        <v>404.83</v>
      </c>
      <c r="BL124" s="476">
        <f>IF(BL$2&lt;&gt;"",IF($C124&lt;&gt;"TBA",BL$2/114,0),SUMIFS('HOURS&amp;CYCLES INPUT'!$F$2:$F$9999,'HOURS&amp;CYCLES INPUT'!$C$2:$C$9999,'QUALIFIED EFH'!$C124,'HOURS&amp;CYCLES INPUT'!$D$2:$D$9999,'QUALIFIED EFH'!BL$4,'HOURS&amp;CYCLES INPUT'!$E$2:$E$9999,'QUALIFIED EFH'!BL$5))</f>
        <v>334.55</v>
      </c>
      <c r="BM124" s="476">
        <f>IF(BM$2&lt;&gt;"",IF($C124&lt;&gt;"TBA",BM$2/114,0),SUMIFS('HOURS&amp;CYCLES INPUT'!$F$2:$F$9999,'HOURS&amp;CYCLES INPUT'!$C$2:$C$9999,'QUALIFIED EFH'!$C124,'HOURS&amp;CYCLES INPUT'!$D$2:$D$9999,'QUALIFIED EFH'!BM$4,'HOURS&amp;CYCLES INPUT'!$E$2:$E$9999,'QUALIFIED EFH'!BM$5))</f>
        <v>381.41</v>
      </c>
      <c r="BN124" s="476">
        <f>IF(BN$2&lt;&gt;"",IF($C124&lt;&gt;"TBA",BN$2/114,0),SUMIFS('HOURS&amp;CYCLES INPUT'!$F$2:$F$9999,'HOURS&amp;CYCLES INPUT'!$C$2:$C$9999,'QUALIFIED EFH'!$C124,'HOURS&amp;CYCLES INPUT'!$D$2:$D$9999,'QUALIFIED EFH'!BN$4,'HOURS&amp;CYCLES INPUT'!$E$2:$E$9999,'QUALIFIED EFH'!BN$5))</f>
        <v>325.89</v>
      </c>
      <c r="BO124" s="476">
        <f>IF(BO$2&lt;&gt;"",IF($C124&lt;&gt;"TBA",BO$2/114,0),SUMIFS('HOURS&amp;CYCLES INPUT'!$F$2:$F$9999,'HOURS&amp;CYCLES INPUT'!$C$2:$C$9999,'QUALIFIED EFH'!$C124,'HOURS&amp;CYCLES INPUT'!$D$2:$D$9999,'QUALIFIED EFH'!BO$4,'HOURS&amp;CYCLES INPUT'!$E$2:$E$9999,'QUALIFIED EFH'!BO$5))</f>
        <v>280.16000000000003</v>
      </c>
      <c r="BP124" s="476">
        <f>IF(BP$2&lt;&gt;"",IF($C124&lt;&gt;"TBA",BP$2/114,0),SUMIFS('HOURS&amp;CYCLES INPUT'!$F$2:$F$9999,'HOURS&amp;CYCLES INPUT'!$C$2:$C$9999,'QUALIFIED EFH'!$C124,'HOURS&amp;CYCLES INPUT'!$D$2:$D$9999,'QUALIFIED EFH'!BP$4,'HOURS&amp;CYCLES INPUT'!$E$2:$E$9999,'QUALIFIED EFH'!BP$5))</f>
        <v>321.27</v>
      </c>
      <c r="BQ124" s="476">
        <f>IF(BQ$2&lt;&gt;"",IF($C124&lt;&gt;"TBA",BQ$2/114,0),SUMIFS('HOURS&amp;CYCLES INPUT'!$F$2:$F$9999,'HOURS&amp;CYCLES INPUT'!$C$2:$C$9999,'QUALIFIED EFH'!$C124,'HOURS&amp;CYCLES INPUT'!$D$2:$D$9999,'QUALIFIED EFH'!BQ$4,'HOURS&amp;CYCLES INPUT'!$E$2:$E$9999,'QUALIFIED EFH'!BQ$5))</f>
        <v>392.6</v>
      </c>
      <c r="BR124" s="476">
        <f>IF(BR$2&lt;&gt;"",IF($C124&lt;&gt;"TBA",BR$2/114,0),SUMIFS('HOURS&amp;CYCLES INPUT'!$F$2:$F$9999,'HOURS&amp;CYCLES INPUT'!$C$2:$C$9999,'QUALIFIED EFH'!$C124,'HOURS&amp;CYCLES INPUT'!$D$2:$D$9999,'QUALIFIED EFH'!BR$4,'HOURS&amp;CYCLES INPUT'!$E$2:$E$9999,'QUALIFIED EFH'!BR$5))</f>
        <v>332.85</v>
      </c>
      <c r="BS124" s="476">
        <f>IF(BS$2&lt;&gt;"",IF($C124&lt;&gt;"TBA",BS$2/114,0),SUMIFS('HOURS&amp;CYCLES INPUT'!$F$2:$F$9999,'HOURS&amp;CYCLES INPUT'!$C$2:$C$9999,'QUALIFIED EFH'!$C124,'HOURS&amp;CYCLES INPUT'!$D$2:$D$9999,'QUALIFIED EFH'!BS$4,'HOURS&amp;CYCLES INPUT'!$E$2:$E$9999,'QUALIFIED EFH'!BS$5))</f>
        <v>449.54</v>
      </c>
      <c r="BT124" s="476">
        <f>IF(BT$2&lt;&gt;"",IF($C124&lt;&gt;"TBA",BT$2/114,0),SUMIFS('HOURS&amp;CYCLES INPUT'!$F$2:$F$9999,'HOURS&amp;CYCLES INPUT'!$C$2:$C$9999,'QUALIFIED EFH'!$C124,'HOURS&amp;CYCLES INPUT'!$D$2:$D$9999,'QUALIFIED EFH'!BT$4,'HOURS&amp;CYCLES INPUT'!$E$2:$E$9999,'QUALIFIED EFH'!BT$5))</f>
        <v>447.6</v>
      </c>
      <c r="BU124" s="476">
        <f>IF(BU$2&lt;&gt;"",IF($C124&lt;&gt;"TBA",BU$2/114,0),SUMIFS('HOURS&amp;CYCLES INPUT'!$F$2:$F$9999,'HOURS&amp;CYCLES INPUT'!$C$2:$C$9999,'QUALIFIED EFH'!$C124,'HOURS&amp;CYCLES INPUT'!$D$2:$D$9999,'QUALIFIED EFH'!BU$4,'HOURS&amp;CYCLES INPUT'!$E$2:$E$9999,'QUALIFIED EFH'!BU$5))</f>
        <v>414.63</v>
      </c>
      <c r="BV124" s="476">
        <f>IF(BV$2&lt;&gt;"",IF($C124&lt;&gt;"TBA",BV$2/114,0),SUMIFS('HOURS&amp;CYCLES INPUT'!$F$2:$F$9999,'HOURS&amp;CYCLES INPUT'!$C$2:$C$9999,'QUALIFIED EFH'!$C124,'HOURS&amp;CYCLES INPUT'!$D$2:$D$9999,'QUALIFIED EFH'!BV$4,'HOURS&amp;CYCLES INPUT'!$E$2:$E$9999,'QUALIFIED EFH'!BV$5))</f>
        <v>389.57</v>
      </c>
      <c r="BW124" s="476">
        <f>IF(BW$2&lt;&gt;"",IF($C124&lt;&gt;"TBA",BW$2/114,0),SUMIFS('HOURS&amp;CYCLES INPUT'!$F$2:$F$9999,'HOURS&amp;CYCLES INPUT'!$C$2:$C$9999,'QUALIFIED EFH'!$C124,'HOURS&amp;CYCLES INPUT'!$D$2:$D$9999,'QUALIFIED EFH'!BW$4,'HOURS&amp;CYCLES INPUT'!$E$2:$E$9999,'QUALIFIED EFH'!BW$5))</f>
        <v>451.31</v>
      </c>
      <c r="BX124" s="476">
        <f>IF(BX$2&lt;&gt;"",IF($C124&lt;&gt;"TBA",BX$2/114,0),SUMIFS('HOURS&amp;CYCLES INPUT'!$F$2:$F$9999,'HOURS&amp;CYCLES INPUT'!$C$2:$C$9999,'QUALIFIED EFH'!$C124,'HOURS&amp;CYCLES INPUT'!$D$2:$D$9999,'QUALIFIED EFH'!BX$4,'HOURS&amp;CYCLES INPUT'!$E$2:$E$9999,'QUALIFIED EFH'!BX$5))</f>
        <v>404.52</v>
      </c>
      <c r="BY124" s="476">
        <f>IF(BY$2&lt;&gt;"",IF($C124&lt;&gt;"TBA",BY$2/114,0),SUMIFS('HOURS&amp;CYCLES INPUT'!$F$2:$F$9999,'HOURS&amp;CYCLES INPUT'!$C$2:$C$9999,'QUALIFIED EFH'!$C124,'HOURS&amp;CYCLES INPUT'!$D$2:$D$9999,'QUALIFIED EFH'!BY$4,'HOURS&amp;CYCLES INPUT'!$E$2:$E$9999,'QUALIFIED EFH'!BY$5))</f>
        <v>475.08</v>
      </c>
      <c r="BZ124" s="476">
        <f>IF(BZ$2&lt;&gt;"",IF($C124&lt;&gt;"TBA",BZ$2/114,0),SUMIFS('HOURS&amp;CYCLES INPUT'!$F$2:$F$9999,'HOURS&amp;CYCLES INPUT'!$C$2:$C$9999,'QUALIFIED EFH'!$C124,'HOURS&amp;CYCLES INPUT'!$D$2:$D$9999,'QUALIFIED EFH'!BZ$4,'HOURS&amp;CYCLES INPUT'!$E$2:$E$9999,'QUALIFIED EFH'!BZ$5))</f>
        <v>383.62</v>
      </c>
      <c r="CA124" s="476">
        <f>IF(CA$2&lt;&gt;"",IF($C124&lt;&gt;"TBA",CA$2/114,0),SUMIFS('HOURS&amp;CYCLES INPUT'!$F$2:$F$9999,'HOURS&amp;CYCLES INPUT'!$C$2:$C$9999,'QUALIFIED EFH'!$C124,'HOURS&amp;CYCLES INPUT'!$D$2:$D$9999,'QUALIFIED EFH'!CA$4,'HOURS&amp;CYCLES INPUT'!$E$2:$E$9999,'QUALIFIED EFH'!CA$5))</f>
        <v>393.83</v>
      </c>
      <c r="CB124" s="476">
        <f>IF(CB$2&lt;&gt;"",IF($C124&lt;&gt;"TBA",CB$2/114,0),SUMIFS('HOURS&amp;CYCLES INPUT'!$F$2:$F$9999,'HOURS&amp;CYCLES INPUT'!$C$2:$C$9999,'QUALIFIED EFH'!$C124,'HOURS&amp;CYCLES INPUT'!$D$2:$D$9999,'QUALIFIED EFH'!CB$4,'HOURS&amp;CYCLES INPUT'!$E$2:$E$9999,'QUALIFIED EFH'!CB$5))</f>
        <v>105.65</v>
      </c>
      <c r="CC124" s="476">
        <f>IF(CC$2&lt;&gt;"",IF($C124&lt;&gt;"TBA",CC$2/114,0),SUMIFS('HOURS&amp;CYCLES INPUT'!$F$2:$F$9999,'HOURS&amp;CYCLES INPUT'!$C$2:$C$9999,'QUALIFIED EFH'!$C124,'HOURS&amp;CYCLES INPUT'!$D$2:$D$9999,'QUALIFIED EFH'!CC$4,'HOURS&amp;CYCLES INPUT'!$E$2:$E$9999,'QUALIFIED EFH'!CC$5))</f>
        <v>192.5</v>
      </c>
      <c r="CD124" s="476">
        <f>IF(CD$2&lt;&gt;"",IF($C124&lt;&gt;"TBA",CD$2/114,0),SUMIFS('HOURS&amp;CYCLES INPUT'!$F$2:$F$9999,'HOURS&amp;CYCLES INPUT'!$C$2:$C$9999,'QUALIFIED EFH'!$C124,'HOURS&amp;CYCLES INPUT'!$D$2:$D$9999,'QUALIFIED EFH'!CD$4,'HOURS&amp;CYCLES INPUT'!$E$2:$E$9999,'QUALIFIED EFH'!CD$5))</f>
        <v>434.12</v>
      </c>
      <c r="CE124" s="476">
        <f>IF(CE$2&lt;&gt;"",IF($C124&lt;&gt;"TBA",CE$2/114,0),SUMIFS('HOURS&amp;CYCLES INPUT'!$F$2:$F$9999,'HOURS&amp;CYCLES INPUT'!$C$2:$C$9999,'QUALIFIED EFH'!$C124,'HOURS&amp;CYCLES INPUT'!$D$2:$D$9999,'QUALIFIED EFH'!CE$4,'HOURS&amp;CYCLES INPUT'!$E$2:$E$9999,'QUALIFIED EFH'!CE$5))</f>
        <v>161.93</v>
      </c>
      <c r="CF124" s="476">
        <f>IF(CF$2&lt;&gt;"",IF($C124&lt;&gt;"TBA",CF$2/114,0),SUMIFS('HOURS&amp;CYCLES INPUT'!$F$2:$F$9999,'HOURS&amp;CYCLES INPUT'!$C$2:$C$9999,'QUALIFIED EFH'!$C124,'HOURS&amp;CYCLES INPUT'!$D$2:$D$9999,'QUALIFIED EFH'!CF$4,'HOURS&amp;CYCLES INPUT'!$E$2:$E$9999,'QUALIFIED EFH'!CF$5))</f>
        <v>0</v>
      </c>
      <c r="CG124" s="476">
        <f>IF(CG$2&lt;&gt;"",IF($C124&lt;&gt;"TBA",CG$2/114,0),SUMIFS('HOURS&amp;CYCLES INPUT'!$F$2:$F$9999,'HOURS&amp;CYCLES INPUT'!$C$2:$C$9999,'QUALIFIED EFH'!$C124,'HOURS&amp;CYCLES INPUT'!$D$2:$D$9999,'QUALIFIED EFH'!CG$4,'HOURS&amp;CYCLES INPUT'!$E$2:$E$9999,'QUALIFIED EFH'!CG$5))</f>
        <v>0</v>
      </c>
      <c r="CH124" s="476">
        <f>IF(CH$2&lt;&gt;"",IF($C124&lt;&gt;"TBA",CH$2/114,0),SUMIFS('HOURS&amp;CYCLES INPUT'!$F$2:$F$9999,'HOURS&amp;CYCLES INPUT'!$C$2:$C$9999,'QUALIFIED EFH'!$C124,'HOURS&amp;CYCLES INPUT'!$D$2:$D$9999,'QUALIFIED EFH'!CH$4,'HOURS&amp;CYCLES INPUT'!$E$2:$E$9999,'QUALIFIED EFH'!CH$5))</f>
        <v>0</v>
      </c>
      <c r="CI124" s="476">
        <f>IF(CI$2&lt;&gt;"",IF($C124&lt;&gt;"TBA",CI$2/114,0),SUMIFS('HOURS&amp;CYCLES INPUT'!$F$2:$F$9999,'HOURS&amp;CYCLES INPUT'!$C$2:$C$9999,'QUALIFIED EFH'!$C124,'HOURS&amp;CYCLES INPUT'!$D$2:$D$9999,'QUALIFIED EFH'!CI$4,'HOURS&amp;CYCLES INPUT'!$E$2:$E$9999,'QUALIFIED EFH'!CI$5))</f>
        <v>0</v>
      </c>
      <c r="CJ124" s="476">
        <f>IF(CJ$2&lt;&gt;"",IF($C124&lt;&gt;"TBA",CJ$2/114,0),SUMIFS('HOURS&amp;CYCLES INPUT'!$F$2:$F$9999,'HOURS&amp;CYCLES INPUT'!$C$2:$C$9999,'QUALIFIED EFH'!$C124,'HOURS&amp;CYCLES INPUT'!$D$2:$D$9999,'QUALIFIED EFH'!CJ$4,'HOURS&amp;CYCLES INPUT'!$E$2:$E$9999,'QUALIFIED EFH'!CJ$5))</f>
        <v>0</v>
      </c>
      <c r="CK124" s="476">
        <f>IF(CK$2&lt;&gt;"",IF($C124&lt;&gt;"TBA",CK$2/114,0),SUMIFS('HOURS&amp;CYCLES INPUT'!$F$2:$F$9999,'HOURS&amp;CYCLES INPUT'!$C$2:$C$9999,'QUALIFIED EFH'!$C124,'HOURS&amp;CYCLES INPUT'!$D$2:$D$9999,'QUALIFIED EFH'!CK$4,'HOURS&amp;CYCLES INPUT'!$E$2:$E$9999,'QUALIFIED EFH'!CK$5))</f>
        <v>0</v>
      </c>
      <c r="CL124" s="476">
        <f>IF(CL$2&lt;&gt;"",IF($C124&lt;&gt;"TBA",CL$2/114,0),SUMIFS('HOURS&amp;CYCLES INPUT'!$F$2:$F$9999,'HOURS&amp;CYCLES INPUT'!$C$2:$C$9999,'QUALIFIED EFH'!$C124,'HOURS&amp;CYCLES INPUT'!$D$2:$D$9999,'QUALIFIED EFH'!CL$4,'HOURS&amp;CYCLES INPUT'!$E$2:$E$9999,'QUALIFIED EFH'!CL$5))</f>
        <v>0</v>
      </c>
      <c r="CM124" s="476">
        <f>IF(CM$2&lt;&gt;"",IF($C124&lt;&gt;"TBA",CM$2/114,0),SUMIFS('HOURS&amp;CYCLES INPUT'!$F$2:$F$9999,'HOURS&amp;CYCLES INPUT'!$C$2:$C$9999,'QUALIFIED EFH'!$C124,'HOURS&amp;CYCLES INPUT'!$D$2:$D$9999,'QUALIFIED EFH'!CM$4,'HOURS&amp;CYCLES INPUT'!$E$2:$E$9999,'QUALIFIED EFH'!CM$5))</f>
        <v>0</v>
      </c>
      <c r="CN124" s="476">
        <f>IF(CN$2&lt;&gt;"",IF($C124&lt;&gt;"TBA",CN$2/114,0),SUMIFS('HOURS&amp;CYCLES INPUT'!$F$2:$F$9999,'HOURS&amp;CYCLES INPUT'!$C$2:$C$9999,'QUALIFIED EFH'!$C124,'HOURS&amp;CYCLES INPUT'!$D$2:$D$9999,'QUALIFIED EFH'!CN$4,'HOURS&amp;CYCLES INPUT'!$E$2:$E$9999,'QUALIFIED EFH'!CN$5))</f>
        <v>0</v>
      </c>
      <c r="CO124" s="476">
        <f>IF(CO$2&lt;&gt;"",IF($C124&lt;&gt;"TBA",CO$2/114,0),SUMIFS('HOURS&amp;CYCLES INPUT'!$F$2:$F$9999,'HOURS&amp;CYCLES INPUT'!$C$2:$C$9999,'QUALIFIED EFH'!$C124,'HOURS&amp;CYCLES INPUT'!$D$2:$D$9999,'QUALIFIED EFH'!CO$4,'HOURS&amp;CYCLES INPUT'!$E$2:$E$9999,'QUALIFIED EFH'!CO$5))</f>
        <v>0</v>
      </c>
      <c r="CP124" s="476">
        <f>IF(CP$2&lt;&gt;"",IF($C124&lt;&gt;"TBA",CP$2/114,0),SUMIFS('HOURS&amp;CYCLES INPUT'!$F$2:$F$9999,'HOURS&amp;CYCLES INPUT'!$C$2:$C$9999,'QUALIFIED EFH'!$C124,'HOURS&amp;CYCLES INPUT'!$D$2:$D$9999,'QUALIFIED EFH'!CP$4,'HOURS&amp;CYCLES INPUT'!$E$2:$E$9999,'QUALIFIED EFH'!CP$5))</f>
        <v>0</v>
      </c>
      <c r="CQ124" s="476">
        <f>IF(CQ$2&lt;&gt;"",IF($C124&lt;&gt;"TBA",CQ$2/114,0),SUMIFS('HOURS&amp;CYCLES INPUT'!$F$2:$F$9999,'HOURS&amp;CYCLES INPUT'!$C$2:$C$9999,'QUALIFIED EFH'!$C124,'HOURS&amp;CYCLES INPUT'!$D$2:$D$9999,'QUALIFIED EFH'!CQ$4,'HOURS&amp;CYCLES INPUT'!$E$2:$E$9999,'QUALIFIED EFH'!CQ$5))</f>
        <v>0</v>
      </c>
      <c r="CR124" s="476">
        <f>IF(CR$2&lt;&gt;"",IF($C124&lt;&gt;"TBA",CR$2/114,0),SUMIFS('HOURS&amp;CYCLES INPUT'!$F$2:$F$9999,'HOURS&amp;CYCLES INPUT'!$C$2:$C$9999,'QUALIFIED EFH'!$C124,'HOURS&amp;CYCLES INPUT'!$D$2:$D$9999,'QUALIFIED EFH'!CR$4,'HOURS&amp;CYCLES INPUT'!$E$2:$E$9999,'QUALIFIED EFH'!CR$5))</f>
        <v>204.71</v>
      </c>
      <c r="CS124" s="476">
        <f>IF(CS$2&lt;&gt;"",IF($C124&lt;&gt;"TBA",CS$2/114,0),SUMIFS('HOURS&amp;CYCLES INPUT'!$F$2:$F$9999,'HOURS&amp;CYCLES INPUT'!$C$2:$C$9999,'QUALIFIED EFH'!$C124,'HOURS&amp;CYCLES INPUT'!$D$2:$D$9999,'QUALIFIED EFH'!CS$4,'HOURS&amp;CYCLES INPUT'!$E$2:$E$9999,'QUALIFIED EFH'!CS$5))</f>
        <v>434.58</v>
      </c>
      <c r="CT124" s="476">
        <f>IF(CT$2&lt;&gt;"",IF($C124&lt;&gt;"TBA",CT$2/114,0),SUMIFS('HOURS&amp;CYCLES INPUT'!$F$2:$F$9999,'HOURS&amp;CYCLES INPUT'!$C$2:$C$9999,'QUALIFIED EFH'!$C124,'HOURS&amp;CYCLES INPUT'!$D$2:$D$9999,'QUALIFIED EFH'!CT$4,'HOURS&amp;CYCLES INPUT'!$E$2:$E$9999,'QUALIFIED EFH'!CT$5))</f>
        <v>492.42</v>
      </c>
      <c r="CU124" s="476">
        <f>IF(CU$2&lt;&gt;"",IF($C124&lt;&gt;"TBA",CU$2/114,0),SUMIFS('HOURS&amp;CYCLES INPUT'!$F$2:$F$9999,'HOURS&amp;CYCLES INPUT'!$C$2:$C$9999,'QUALIFIED EFH'!$C124,'HOURS&amp;CYCLES INPUT'!$D$2:$D$9999,'QUALIFIED EFH'!CU$4,'HOURS&amp;CYCLES INPUT'!$E$2:$E$9999,'QUALIFIED EFH'!CU$5))</f>
        <v>475.65</v>
      </c>
      <c r="CV124" s="476">
        <f>IF(CV$2&lt;&gt;"",IF($C124&lt;&gt;"TBA",CV$2/114,0),SUMIFS('HOURS&amp;CYCLES INPUT'!$F$2:$F$9999,'HOURS&amp;CYCLES INPUT'!$C$2:$C$9999,'QUALIFIED EFH'!$C124,'HOURS&amp;CYCLES INPUT'!$D$2:$D$9999,'QUALIFIED EFH'!CV$4,'HOURS&amp;CYCLES INPUT'!$E$2:$E$9999,'QUALIFIED EFH'!CV$5))</f>
        <v>469.87</v>
      </c>
      <c r="CW124" s="476">
        <f>IF(CW$2&lt;&gt;"",IF($C124&lt;&gt;"TBA",CW$2/114,0),SUMIFS('HOURS&amp;CYCLES INPUT'!$F$2:$F$9999,'HOURS&amp;CYCLES INPUT'!$C$2:$C$9999,'QUALIFIED EFH'!$C124,'HOURS&amp;CYCLES INPUT'!$D$2:$D$9999,'QUALIFIED EFH'!CW$4,'HOURS&amp;CYCLES INPUT'!$E$2:$E$9999,'QUALIFIED EFH'!CW$5))</f>
        <v>460.25</v>
      </c>
      <c r="CX124" s="476">
        <f>IF(CX$2&lt;&gt;"",IF($C124&lt;&gt;"TBA",CX$2/114,0),SUMIFS('HOURS&amp;CYCLES INPUT'!$F$2:$F$9999,'HOURS&amp;CYCLES INPUT'!$C$2:$C$9999,'QUALIFIED EFH'!$C124,'HOURS&amp;CYCLES INPUT'!$D$2:$D$9999,'QUALIFIED EFH'!CX$4,'HOURS&amp;CYCLES INPUT'!$E$2:$E$9999,'QUALIFIED EFH'!CX$5))</f>
        <v>351.03</v>
      </c>
      <c r="CY124" s="476">
        <f>IF(CY$2&lt;&gt;"",IF($C124&lt;&gt;"TBA",CY$2/114,0),SUMIFS('HOURS&amp;CYCLES INPUT'!$F$2:$F$9999,'HOURS&amp;CYCLES INPUT'!$C$2:$C$9999,'QUALIFIED EFH'!$C124,'HOURS&amp;CYCLES INPUT'!$D$2:$D$9999,'QUALIFIED EFH'!CY$4,'HOURS&amp;CYCLES INPUT'!$E$2:$E$9999,'QUALIFIED EFH'!CY$5))</f>
        <v>464.77</v>
      </c>
      <c r="CZ124" s="476">
        <f>IF(CZ$2&lt;&gt;"",IF($C124&lt;&gt;"TBA",CZ$2/114,0),SUMIFS('HOURS&amp;CYCLES INPUT'!$F$2:$F$9999,'HOURS&amp;CYCLES INPUT'!$C$2:$C$9999,'QUALIFIED EFH'!$C124,'HOURS&amp;CYCLES INPUT'!$D$2:$D$9999,'QUALIFIED EFH'!CZ$4,'HOURS&amp;CYCLES INPUT'!$E$2:$E$9999,'QUALIFIED EFH'!CZ$5))</f>
        <v>447.01</v>
      </c>
      <c r="DA124" s="476">
        <f>IF(DA$2&lt;&gt;"",IF($C124&lt;&gt;"TBA",DA$2/114,0),SUMIFS('HOURS&amp;CYCLES INPUT'!$F$2:$F$9999,'HOURS&amp;CYCLES INPUT'!$C$2:$C$9999,'QUALIFIED EFH'!$C124,'HOURS&amp;CYCLES INPUT'!$D$2:$D$9999,'QUALIFIED EFH'!DA$4,'HOURS&amp;CYCLES INPUT'!$E$2:$E$9999,'QUALIFIED EFH'!DA$5))</f>
        <v>487.49</v>
      </c>
      <c r="DB124" s="476">
        <f>IF(DB$2&lt;&gt;"",IF($C124&lt;&gt;"TBA",DB$2/114,0),SUMIFS('HOURS&amp;CYCLES INPUT'!$F$2:$F$9999,'HOURS&amp;CYCLES INPUT'!$C$2:$C$9999,'QUALIFIED EFH'!$C124,'HOURS&amp;CYCLES INPUT'!$D$2:$D$9999,'QUALIFIED EFH'!DB$4,'HOURS&amp;CYCLES INPUT'!$E$2:$E$9999,'QUALIFIED EFH'!DB$5))</f>
        <v>431.23</v>
      </c>
      <c r="DC124" s="476">
        <f>IF(DC$2&lt;&gt;"",IF($C124&lt;&gt;"TBA",DC$2/114,0),SUMIFS('HOURS&amp;CYCLES INPUT'!$F$2:$F$9999,'HOURS&amp;CYCLES INPUT'!$C$2:$C$9999,'QUALIFIED EFH'!$C124,'HOURS&amp;CYCLES INPUT'!$D$2:$D$9999,'QUALIFIED EFH'!DC$4,'HOURS&amp;CYCLES INPUT'!$E$2:$E$9999,'QUALIFIED EFH'!DC$5))</f>
        <v>492.17</v>
      </c>
      <c r="DD124" s="476">
        <f>IF(DD$2&lt;&gt;"",IF($C124&lt;&gt;"TBA",DD$2/114,0),SUMIFS('HOURS&amp;CYCLES INPUT'!$F$2:$F$9999,'HOURS&amp;CYCLES INPUT'!$C$2:$C$9999,'QUALIFIED EFH'!$C124,'HOURS&amp;CYCLES INPUT'!$D$2:$D$9999,'QUALIFIED EFH'!DD$4,'HOURS&amp;CYCLES INPUT'!$E$2:$E$9999,'QUALIFIED EFH'!DD$5))</f>
        <v>462</v>
      </c>
      <c r="DE124" s="476">
        <f>IF(DE$2&lt;&gt;"",IF($C124&lt;&gt;"TBA",DE$2/114,0),SUMIFS('HOURS&amp;CYCLES INPUT'!$F$2:$F$9999,'HOURS&amp;CYCLES INPUT'!$C$2:$C$9999,'QUALIFIED EFH'!$C124,'HOURS&amp;CYCLES INPUT'!$D$2:$D$9999,'QUALIFIED EFH'!DE$4,'HOURS&amp;CYCLES INPUT'!$E$2:$E$9999,'QUALIFIED EFH'!DE$5))</f>
        <v>456.56</v>
      </c>
      <c r="DF124" s="476">
        <f>IF(DF$2&lt;&gt;"",IF($C124&lt;&gt;"TBA",DF$2/114,0),SUMIFS('HOURS&amp;CYCLES INPUT'!$F$2:$F$9999,'HOURS&amp;CYCLES INPUT'!$C$2:$C$9999,'QUALIFIED EFH'!$C124,'HOURS&amp;CYCLES INPUT'!$D$2:$D$9999,'QUALIFIED EFH'!DF$4,'HOURS&amp;CYCLES INPUT'!$E$2:$E$9999,'QUALIFIED EFH'!DF$5))</f>
        <v>433.2</v>
      </c>
      <c r="DG124" s="476">
        <f>IF(DG$2&lt;&gt;"",IF($C124&lt;&gt;"TBA",DG$2/114,0),SUMIFS('HOURS&amp;CYCLES INPUT'!$F$2:$F$9999,'HOURS&amp;CYCLES INPUT'!$C$2:$C$9999,'QUALIFIED EFH'!$C124,'HOURS&amp;CYCLES INPUT'!$D$2:$D$9999,'QUALIFIED EFH'!DG$4,'HOURS&amp;CYCLES INPUT'!$E$2:$E$9999,'QUALIFIED EFH'!DG$5))</f>
        <v>460.95</v>
      </c>
      <c r="DH124" s="476">
        <f>IF(DH$2&lt;&gt;"",IF($C124&lt;&gt;"TBA",DH$2/114,0),SUMIFS('HOURS&amp;CYCLES INPUT'!$F$2:$F$9999,'HOURS&amp;CYCLES INPUT'!$C$2:$C$9999,'QUALIFIED EFH'!$C124,'HOURS&amp;CYCLES INPUT'!$D$2:$D$9999,'QUALIFIED EFH'!DH$4,'HOURS&amp;CYCLES INPUT'!$E$2:$E$9999,'QUALIFIED EFH'!DH$5))</f>
        <v>0</v>
      </c>
      <c r="DI124" s="476">
        <f>IF(DI$2&lt;&gt;"",IF($C124&lt;&gt;"TBA",DI$2/114,0),SUMIFS('HOURS&amp;CYCLES INPUT'!$F$2:$F$9999,'HOURS&amp;CYCLES INPUT'!$C$2:$C$9999,'QUALIFIED EFH'!$C124,'HOURS&amp;CYCLES INPUT'!$D$2:$D$9999,'QUALIFIED EFH'!DI$4,'HOURS&amp;CYCLES INPUT'!$E$2:$E$9999,'QUALIFIED EFH'!DI$5))</f>
        <v>0</v>
      </c>
      <c r="DJ124" s="476">
        <f>IF(DJ$2&lt;&gt;"",IF($C124&lt;&gt;"TBA",DJ$2/114,0),SUMIFS('HOURS&amp;CYCLES INPUT'!$F$2:$F$9999,'HOURS&amp;CYCLES INPUT'!$C$2:$C$9999,'QUALIFIED EFH'!$C124,'HOURS&amp;CYCLES INPUT'!$D$2:$D$9999,'QUALIFIED EFH'!DJ$4,'HOURS&amp;CYCLES INPUT'!$E$2:$E$9999,'QUALIFIED EFH'!DJ$5))</f>
        <v>0</v>
      </c>
      <c r="DK124" s="476">
        <f>IF(DK$2&lt;&gt;"",IF($C124&lt;&gt;"TBA",DK$2/114,0),SUMIFS('HOURS&amp;CYCLES INPUT'!$F$2:$F$9999,'HOURS&amp;CYCLES INPUT'!$C$2:$C$9999,'QUALIFIED EFH'!$C124,'HOURS&amp;CYCLES INPUT'!$D$2:$D$9999,'QUALIFIED EFH'!DK$4,'HOURS&amp;CYCLES INPUT'!$E$2:$E$9999,'QUALIFIED EFH'!DK$5))</f>
        <v>0</v>
      </c>
      <c r="DL124" s="476">
        <f>IF(DL$2&lt;&gt;"",IF($C124&lt;&gt;"TBA",DL$2/114,0),SUMIFS('HOURS&amp;CYCLES INPUT'!$F$2:$F$9999,'HOURS&amp;CYCLES INPUT'!$C$2:$C$9999,'QUALIFIED EFH'!$C124,'HOURS&amp;CYCLES INPUT'!$D$2:$D$9999,'QUALIFIED EFH'!DL$4,'HOURS&amp;CYCLES INPUT'!$E$2:$E$9999,'QUALIFIED EFH'!DL$5))</f>
        <v>0</v>
      </c>
      <c r="DM124" s="476">
        <f>IF(DM$2&lt;&gt;"",IF($C124&lt;&gt;"TBA",DM$2/114,0),SUMIFS('HOURS&amp;CYCLES INPUT'!$F$2:$F$9999,'HOURS&amp;CYCLES INPUT'!$C$2:$C$9999,'QUALIFIED EFH'!$C124,'HOURS&amp;CYCLES INPUT'!$D$2:$D$9999,'QUALIFIED EFH'!DM$4,'HOURS&amp;CYCLES INPUT'!$E$2:$E$9999,'QUALIFIED EFH'!DM$5))</f>
        <v>0</v>
      </c>
      <c r="DN124" s="476">
        <f>IF(DN$2&lt;&gt;"",IF($C124&lt;&gt;"TBA",DN$2/114,0),SUMIFS('HOURS&amp;CYCLES INPUT'!$F$2:$F$9999,'HOURS&amp;CYCLES INPUT'!$C$2:$C$9999,'QUALIFIED EFH'!$C124,'HOURS&amp;CYCLES INPUT'!$D$2:$D$9999,'QUALIFIED EFH'!DN$4,'HOURS&amp;CYCLES INPUT'!$E$2:$E$9999,'QUALIFIED EFH'!DN$5))</f>
        <v>0</v>
      </c>
      <c r="DO124" s="476">
        <f>IF(DO$2&lt;&gt;"",IF($C124&lt;&gt;"TBA",DO$2/114,0),SUMIFS('HOURS&amp;CYCLES INPUT'!$F$2:$F$9999,'HOURS&amp;CYCLES INPUT'!$C$2:$C$9999,'QUALIFIED EFH'!$C124,'HOURS&amp;CYCLES INPUT'!$D$2:$D$9999,'QUALIFIED EFH'!DO$4,'HOURS&amp;CYCLES INPUT'!$E$2:$E$9999,'QUALIFIED EFH'!DO$5))</f>
        <v>0</v>
      </c>
      <c r="DP124" s="476">
        <f>IF(DP$2&lt;&gt;"",IF($C124&lt;&gt;"TBA",DP$2/114,0),SUMIFS('HOURS&amp;CYCLES INPUT'!$F$2:$F$9999,'HOURS&amp;CYCLES INPUT'!$C$2:$C$9999,'QUALIFIED EFH'!$C124,'HOURS&amp;CYCLES INPUT'!$D$2:$D$9999,'QUALIFIED EFH'!DP$4,'HOURS&amp;CYCLES INPUT'!$E$2:$E$9999,'QUALIFIED EFH'!DP$5))</f>
        <v>0</v>
      </c>
      <c r="DQ124" s="476">
        <f>IF(DQ$2&lt;&gt;"",IF($C124&lt;&gt;"TBA",DQ$2/114,0),SUMIFS('HOURS&amp;CYCLES INPUT'!$F$2:$F$9999,'HOURS&amp;CYCLES INPUT'!$C$2:$C$9999,'QUALIFIED EFH'!$C124,'HOURS&amp;CYCLES INPUT'!$D$2:$D$9999,'QUALIFIED EFH'!DQ$4,'HOURS&amp;CYCLES INPUT'!$E$2:$E$9999,'QUALIFIED EFH'!DQ$5))</f>
        <v>0</v>
      </c>
      <c r="DR124" s="476">
        <f>IF(DR$2&lt;&gt;"",IF($C124&lt;&gt;"TBA",DR$2/114,0),SUMIFS('HOURS&amp;CYCLES INPUT'!$F$2:$F$9999,'HOURS&amp;CYCLES INPUT'!$C$2:$C$9999,'QUALIFIED EFH'!$C124,'HOURS&amp;CYCLES INPUT'!$D$2:$D$9999,'QUALIFIED EFH'!DR$4,'HOURS&amp;CYCLES INPUT'!$E$2:$E$9999,'QUALIFIED EFH'!DR$5))</f>
        <v>0</v>
      </c>
      <c r="DS124" s="476">
        <f>IF(DS$2&lt;&gt;"",IF($C124&lt;&gt;"TBA",DS$2/114,0),SUMIFS('HOURS&amp;CYCLES INPUT'!$F$2:$F$9999,'HOURS&amp;CYCLES INPUT'!$C$2:$C$9999,'QUALIFIED EFH'!$C124,'HOURS&amp;CYCLES INPUT'!$D$2:$D$9999,'QUALIFIED EFH'!DS$4,'HOURS&amp;CYCLES INPUT'!$E$2:$E$9999,'QUALIFIED EFH'!DS$5))</f>
        <v>0</v>
      </c>
      <c r="DT124" s="476">
        <f>IF(DT$2&lt;&gt;"",IF($C124&lt;&gt;"TBA",DT$2/114,0),SUMIFS('HOURS&amp;CYCLES INPUT'!$F$2:$F$9999,'HOURS&amp;CYCLES INPUT'!$C$2:$C$9999,'QUALIFIED EFH'!$C124,'HOURS&amp;CYCLES INPUT'!$D$2:$D$9999,'QUALIFIED EFH'!DT$4,'HOURS&amp;CYCLES INPUT'!$E$2:$E$9999,'QUALIFIED EFH'!DT$5))</f>
        <v>0</v>
      </c>
      <c r="DU124" s="476">
        <f>IF(DU$2&lt;&gt;"",IF($C124&lt;&gt;"TBA",DU$2/114,0),SUMIFS('HOURS&amp;CYCLES INPUT'!$F$2:$F$9999,'HOURS&amp;CYCLES INPUT'!$C$2:$C$9999,'QUALIFIED EFH'!$C124,'HOURS&amp;CYCLES INPUT'!$D$2:$D$9999,'QUALIFIED EFH'!DU$4,'HOURS&amp;CYCLES INPUT'!$E$2:$E$9999,'QUALIFIED EFH'!DU$5))</f>
        <v>0</v>
      </c>
      <c r="DV124" s="476">
        <f>IF(DV$2&lt;&gt;"",IF($C124&lt;&gt;"TBA",DV$2/114,0),SUMIFS('HOURS&amp;CYCLES INPUT'!$F$2:$F$9999,'HOURS&amp;CYCLES INPUT'!$C$2:$C$9999,'QUALIFIED EFH'!$C124,'HOURS&amp;CYCLES INPUT'!$D$2:$D$9999,'QUALIFIED EFH'!DV$4,'HOURS&amp;CYCLES INPUT'!$E$2:$E$9999,'QUALIFIED EFH'!DV$5))</f>
        <v>0</v>
      </c>
      <c r="DW124" s="476">
        <f>IF(DW$2&lt;&gt;"",IF($C124&lt;&gt;"TBA",DW$2/114,0),SUMIFS('HOURS&amp;CYCLES INPUT'!$F$2:$F$9999,'HOURS&amp;CYCLES INPUT'!$C$2:$C$9999,'QUALIFIED EFH'!$C124,'HOURS&amp;CYCLES INPUT'!$D$2:$D$9999,'QUALIFIED EFH'!DW$4,'HOURS&amp;CYCLES INPUT'!$E$2:$E$9999,'QUALIFIED EFH'!DW$5))</f>
        <v>0</v>
      </c>
      <c r="DX124" s="476">
        <f>IF(DX$2&lt;&gt;"",IF($C124&lt;&gt;"TBA",DX$2/114,0),SUMIFS('HOURS&amp;CYCLES INPUT'!$F$2:$F$9999,'HOURS&amp;CYCLES INPUT'!$C$2:$C$9999,'QUALIFIED EFH'!$C124,'HOURS&amp;CYCLES INPUT'!$D$2:$D$9999,'QUALIFIED EFH'!DX$4,'HOURS&amp;CYCLES INPUT'!$E$2:$E$9999,'QUALIFIED EFH'!DX$5))</f>
        <v>0</v>
      </c>
      <c r="DY124" s="476">
        <f>IF(DY$2&lt;&gt;"",IF($C124&lt;&gt;"TBA",DY$2/114,0),SUMIFS('HOURS&amp;CYCLES INPUT'!$F$2:$F$9999,'HOURS&amp;CYCLES INPUT'!$C$2:$C$9999,'QUALIFIED EFH'!$C124,'HOURS&amp;CYCLES INPUT'!$D$2:$D$9999,'QUALIFIED EFH'!DY$4,'HOURS&amp;CYCLES INPUT'!$E$2:$E$9999,'QUALIFIED EFH'!DY$5))</f>
        <v>0</v>
      </c>
      <c r="DZ124" s="476">
        <f>IF(DZ$2&lt;&gt;"",IF($C124&lt;&gt;"TBA",DZ$2/114,0),SUMIFS('HOURS&amp;CYCLES INPUT'!$F$2:$F$9999,'HOURS&amp;CYCLES INPUT'!$C$2:$C$9999,'QUALIFIED EFH'!$C124,'HOURS&amp;CYCLES INPUT'!$D$2:$D$9999,'QUALIFIED EFH'!DZ$4,'HOURS&amp;CYCLES INPUT'!$E$2:$E$9999,'QUALIFIED EFH'!DZ$5))</f>
        <v>0</v>
      </c>
      <c r="EA124" s="476">
        <f>IF(EA$2&lt;&gt;"",IF($C124&lt;&gt;"TBA",EA$2/114,0),SUMIFS('HOURS&amp;CYCLES INPUT'!$F$2:$F$9999,'HOURS&amp;CYCLES INPUT'!$C$2:$C$9999,'QUALIFIED EFH'!$C124,'HOURS&amp;CYCLES INPUT'!$D$2:$D$9999,'QUALIFIED EFH'!EA$4,'HOURS&amp;CYCLES INPUT'!$E$2:$E$9999,'QUALIFIED EFH'!EA$5))</f>
        <v>0</v>
      </c>
      <c r="EB124" s="476">
        <f>IF(EB$2&lt;&gt;"",IF($C124&lt;&gt;"TBA",EB$2/114,0),SUMIFS('HOURS&amp;CYCLES INPUT'!$F$2:$F$9999,'HOURS&amp;CYCLES INPUT'!$C$2:$C$9999,'QUALIFIED EFH'!$C124,'HOURS&amp;CYCLES INPUT'!$D$2:$D$9999,'QUALIFIED EFH'!EB$4,'HOURS&amp;CYCLES INPUT'!$E$2:$E$9999,'QUALIFIED EFH'!EB$5))</f>
        <v>0</v>
      </c>
      <c r="EC124" s="476">
        <f>IF(EC$2&lt;&gt;"",IF($C124&lt;&gt;"TBA",EC$2/114,0),SUMIFS('HOURS&amp;CYCLES INPUT'!$F$2:$F$9999,'HOURS&amp;CYCLES INPUT'!$C$2:$C$9999,'QUALIFIED EFH'!$C124,'HOURS&amp;CYCLES INPUT'!$D$2:$D$9999,'QUALIFIED EFH'!EC$4,'HOURS&amp;CYCLES INPUT'!$E$2:$E$9999,'QUALIFIED EFH'!EC$5))</f>
        <v>0</v>
      </c>
      <c r="ED124" s="476">
        <f>IF(ED$2&lt;&gt;"",IF($C124&lt;&gt;"TBA",ED$2/114,0),SUMIFS('HOURS&amp;CYCLES INPUT'!$F$2:$F$9999,'HOURS&amp;CYCLES INPUT'!$C$2:$C$9999,'QUALIFIED EFH'!$C124,'HOURS&amp;CYCLES INPUT'!$D$2:$D$9999,'QUALIFIED EFH'!ED$4,'HOURS&amp;CYCLES INPUT'!$E$2:$E$9999,'QUALIFIED EFH'!ED$5))</f>
        <v>0</v>
      </c>
      <c r="EE124" s="476">
        <f>IF(EE$2&lt;&gt;"",IF($C124&lt;&gt;"TBA",EE$2/114,0),SUMIFS('HOURS&amp;CYCLES INPUT'!$F$2:$F$9999,'HOURS&amp;CYCLES INPUT'!$C$2:$C$9999,'QUALIFIED EFH'!$C124,'HOURS&amp;CYCLES INPUT'!$D$2:$D$9999,'QUALIFIED EFH'!EE$4,'HOURS&amp;CYCLES INPUT'!$E$2:$E$9999,'QUALIFIED EFH'!EE$5))</f>
        <v>0</v>
      </c>
      <c r="EF124" s="476">
        <f>IF(EF$2&lt;&gt;"",IF($C124&lt;&gt;"TBA",EF$2/114,0),SUMIFS('HOURS&amp;CYCLES INPUT'!$F$2:$F$9999,'HOURS&amp;CYCLES INPUT'!$C$2:$C$9999,'QUALIFIED EFH'!$C124,'HOURS&amp;CYCLES INPUT'!$D$2:$D$9999,'QUALIFIED EFH'!EF$4,'HOURS&amp;CYCLES INPUT'!$E$2:$E$9999,'QUALIFIED EFH'!EF$5))</f>
        <v>0</v>
      </c>
      <c r="EG124" s="476">
        <f>IF(EG$2&lt;&gt;"",IF($C124&lt;&gt;"TBA",EG$2/114,0),SUMIFS('HOURS&amp;CYCLES INPUT'!$F$2:$F$9999,'HOURS&amp;CYCLES INPUT'!$C$2:$C$9999,'QUALIFIED EFH'!$C124,'HOURS&amp;CYCLES INPUT'!$D$2:$D$9999,'QUALIFIED EFH'!EG$4,'HOURS&amp;CYCLES INPUT'!$E$2:$E$9999,'QUALIFIED EFH'!EG$5))</f>
        <v>0</v>
      </c>
      <c r="EH124" s="476">
        <f>IF(EH$2&lt;&gt;"",IF($C124&lt;&gt;"TBA",EH$2/114,0),SUMIFS('HOURS&amp;CYCLES INPUT'!$F$2:$F$9999,'HOURS&amp;CYCLES INPUT'!$C$2:$C$9999,'QUALIFIED EFH'!$C124,'HOURS&amp;CYCLES INPUT'!$D$2:$D$9999,'QUALIFIED EFH'!EH$4,'HOURS&amp;CYCLES INPUT'!$E$2:$E$9999,'QUALIFIED EFH'!EH$5))</f>
        <v>0</v>
      </c>
      <c r="EI124" s="476">
        <f>IF(EI$2&lt;&gt;"",IF($C124&lt;&gt;"TBA",EI$2/114,0),SUMIFS('HOURS&amp;CYCLES INPUT'!$F$2:$F$9999,'HOURS&amp;CYCLES INPUT'!$C$2:$C$9999,'QUALIFIED EFH'!$C124,'HOURS&amp;CYCLES INPUT'!$D$2:$D$9999,'QUALIFIED EFH'!EI$4,'HOURS&amp;CYCLES INPUT'!$E$2:$E$9999,'QUALIFIED EFH'!EI$5))</f>
        <v>0</v>
      </c>
      <c r="EJ124" s="476">
        <f>IF(EJ$2&lt;&gt;"",IF($C124&lt;&gt;"TBA",EJ$2/114,0),SUMIFS('HOURS&amp;CYCLES INPUT'!$F$2:$F$9999,'HOURS&amp;CYCLES INPUT'!$C$2:$C$9999,'QUALIFIED EFH'!$C124,'HOURS&amp;CYCLES INPUT'!$D$2:$D$9999,'QUALIFIED EFH'!EJ$4,'HOURS&amp;CYCLES INPUT'!$E$2:$E$9999,'QUALIFIED EFH'!EJ$5))</f>
        <v>0</v>
      </c>
      <c r="EK124" s="476">
        <f>IF(EK$2&lt;&gt;"",IF($C124&lt;&gt;"TBA",EK$2/114,0),SUMIFS('HOURS&amp;CYCLES INPUT'!$F$2:$F$9999,'HOURS&amp;CYCLES INPUT'!$C$2:$C$9999,'QUALIFIED EFH'!$C124,'HOURS&amp;CYCLES INPUT'!$D$2:$D$9999,'QUALIFIED EFH'!EK$4,'HOURS&amp;CYCLES INPUT'!$E$2:$E$9999,'QUALIFIED EFH'!EK$5))</f>
        <v>0</v>
      </c>
      <c r="EL124" s="476">
        <f>IF(EL$2&lt;&gt;"",IF($C124&lt;&gt;"TBA",EL$2/114,0),SUMIFS('HOURS&amp;CYCLES INPUT'!$F$2:$F$9999,'HOURS&amp;CYCLES INPUT'!$C$2:$C$9999,'QUALIFIED EFH'!$C124,'HOURS&amp;CYCLES INPUT'!$D$2:$D$9999,'QUALIFIED EFH'!EL$4,'HOURS&amp;CYCLES INPUT'!$E$2:$E$9999,'QUALIFIED EFH'!EL$5))</f>
        <v>0</v>
      </c>
      <c r="EM124" s="476">
        <f>IF(EM$2&lt;&gt;"",IF($C124&lt;&gt;"TBA",EM$2/114,0),SUMIFS('HOURS&amp;CYCLES INPUT'!$F$2:$F$9999,'HOURS&amp;CYCLES INPUT'!$C$2:$C$9999,'QUALIFIED EFH'!$C124,'HOURS&amp;CYCLES INPUT'!$D$2:$D$9999,'QUALIFIED EFH'!EM$4,'HOURS&amp;CYCLES INPUT'!$E$2:$E$9999,'QUALIFIED EFH'!EM$5))</f>
        <v>0</v>
      </c>
      <c r="EN124" s="476">
        <f>IF(EN$2&lt;&gt;"",IF($C124&lt;&gt;"TBA",EN$2/114,0),SUMIFS('HOURS&amp;CYCLES INPUT'!$F$2:$F$9999,'HOURS&amp;CYCLES INPUT'!$C$2:$C$9999,'QUALIFIED EFH'!$C124,'HOURS&amp;CYCLES INPUT'!$D$2:$D$9999,'QUALIFIED EFH'!EN$4,'HOURS&amp;CYCLES INPUT'!$E$2:$E$9999,'QUALIFIED EFH'!EN$5))</f>
        <v>0</v>
      </c>
      <c r="EO124" s="476">
        <f>IF(EO$2&lt;&gt;"",IF($C124&lt;&gt;"TBA",EO$2/114,0),SUMIFS('HOURS&amp;CYCLES INPUT'!$F$2:$F$9999,'HOURS&amp;CYCLES INPUT'!$C$2:$C$9999,'QUALIFIED EFH'!$C124,'HOURS&amp;CYCLES INPUT'!$D$2:$D$9999,'QUALIFIED EFH'!EO$4,'HOURS&amp;CYCLES INPUT'!$E$2:$E$9999,'QUALIFIED EFH'!EO$5))</f>
        <v>0</v>
      </c>
      <c r="EP124" s="476">
        <f>IF(EP$2&lt;&gt;"",IF($C124&lt;&gt;"TBA",EP$2/114,0),SUMIFS('HOURS&amp;CYCLES INPUT'!$F$2:$F$9999,'HOURS&amp;CYCLES INPUT'!$C$2:$C$9999,'QUALIFIED EFH'!$C124,'HOURS&amp;CYCLES INPUT'!$D$2:$D$9999,'QUALIFIED EFH'!EP$4,'HOURS&amp;CYCLES INPUT'!$E$2:$E$9999,'QUALIFIED EFH'!EP$5))</f>
        <v>0</v>
      </c>
      <c r="EQ124" s="476">
        <f>IF(EQ$2&lt;&gt;"",IF($C124&lt;&gt;"TBA",EQ$2/114,0),SUMIFS('HOURS&amp;CYCLES INPUT'!$F$2:$F$9999,'HOURS&amp;CYCLES INPUT'!$C$2:$C$9999,'QUALIFIED EFH'!$C124,'HOURS&amp;CYCLES INPUT'!$D$2:$D$9999,'QUALIFIED EFH'!EQ$4,'HOURS&amp;CYCLES INPUT'!$E$2:$E$9999,'QUALIFIED EFH'!EQ$5))</f>
        <v>0</v>
      </c>
      <c r="ER124" s="476">
        <f>IF(ER$2&lt;&gt;"",IF($C124&lt;&gt;"TBA",ER$2/114,0),SUMIFS('HOURS&amp;CYCLES INPUT'!$F$2:$F$9999,'HOURS&amp;CYCLES INPUT'!$C$2:$C$9999,'QUALIFIED EFH'!$C124,'HOURS&amp;CYCLES INPUT'!$D$2:$D$9999,'QUALIFIED EFH'!ER$4,'HOURS&amp;CYCLES INPUT'!$E$2:$E$9999,'QUALIFIED EFH'!ER$5))</f>
        <v>0</v>
      </c>
      <c r="ES124" s="476">
        <f>IF(ES$2&lt;&gt;"",IF($C124&lt;&gt;"TBA",ES$2/114,0),SUMIFS('HOURS&amp;CYCLES INPUT'!$F$2:$F$9999,'HOURS&amp;CYCLES INPUT'!$C$2:$C$9999,'QUALIFIED EFH'!$C124,'HOURS&amp;CYCLES INPUT'!$D$2:$D$9999,'QUALIFIED EFH'!ES$4,'HOURS&amp;CYCLES INPUT'!$E$2:$E$9999,'QUALIFIED EFH'!ES$5))</f>
        <v>0</v>
      </c>
      <c r="ET124" s="476">
        <f>IF(ET$2&lt;&gt;"",IF($C124&lt;&gt;"TBA",ET$2/114,0),SUMIFS('HOURS&amp;CYCLES INPUT'!$F$2:$F$9999,'HOURS&amp;CYCLES INPUT'!$C$2:$C$9999,'QUALIFIED EFH'!$C124,'HOURS&amp;CYCLES INPUT'!$D$2:$D$9999,'QUALIFIED EFH'!ET$4,'HOURS&amp;CYCLES INPUT'!$E$2:$E$9999,'QUALIFIED EFH'!ET$5))</f>
        <v>0</v>
      </c>
      <c r="EU124" s="476">
        <f>IF(EU$2&lt;&gt;"",IF($C124&lt;&gt;"TBA",EU$2/114,0),SUMIFS('HOURS&amp;CYCLES INPUT'!$F$2:$F$9999,'HOURS&amp;CYCLES INPUT'!$C$2:$C$9999,'QUALIFIED EFH'!$C124,'HOURS&amp;CYCLES INPUT'!$D$2:$D$9999,'QUALIFIED EFH'!EU$4,'HOURS&amp;CYCLES INPUT'!$E$2:$E$9999,'QUALIFIED EFH'!EU$5))</f>
        <v>0</v>
      </c>
      <c r="EV124" s="476">
        <f>IF(EV$2&lt;&gt;"",IF($C124&lt;&gt;"TBA",EV$2/114,0),SUMIFS('HOURS&amp;CYCLES INPUT'!$F$2:$F$9999,'HOURS&amp;CYCLES INPUT'!$C$2:$C$9999,'QUALIFIED EFH'!$C124,'HOURS&amp;CYCLES INPUT'!$D$2:$D$9999,'QUALIFIED EFH'!EV$4,'HOURS&amp;CYCLES INPUT'!$E$2:$E$9999,'QUALIFIED EFH'!EV$5))</f>
        <v>0</v>
      </c>
      <c r="EW124" s="476">
        <f>IF(EW$2&lt;&gt;"",IF($C124&lt;&gt;"TBA",EW$2/114,0),SUMIFS('HOURS&amp;CYCLES INPUT'!$F$2:$F$9999,'HOURS&amp;CYCLES INPUT'!$C$2:$C$9999,'QUALIFIED EFH'!$C124,'HOURS&amp;CYCLES INPUT'!$D$2:$D$9999,'QUALIFIED EFH'!EW$4,'HOURS&amp;CYCLES INPUT'!$E$2:$E$9999,'QUALIFIED EFH'!EW$5))</f>
        <v>0</v>
      </c>
      <c r="EX124" s="476">
        <f>IF(EX$2&lt;&gt;"",IF($C124&lt;&gt;"TBA",EX$2/114,0),SUMIFS('HOURS&amp;CYCLES INPUT'!$F$2:$F$9999,'HOURS&amp;CYCLES INPUT'!$C$2:$C$9999,'QUALIFIED EFH'!$C124,'HOURS&amp;CYCLES INPUT'!$D$2:$D$9999,'QUALIFIED EFH'!EX$4,'HOURS&amp;CYCLES INPUT'!$E$2:$E$9999,'QUALIFIED EFH'!EX$5))</f>
        <v>0</v>
      </c>
      <c r="EY124" s="476">
        <f>IF(EY$2&lt;&gt;"",IF($C124&lt;&gt;"TBA",EY$2/114,0),SUMIFS('HOURS&amp;CYCLES INPUT'!$F$2:$F$9999,'HOURS&amp;CYCLES INPUT'!$C$2:$C$9999,'QUALIFIED EFH'!$C124,'HOURS&amp;CYCLES INPUT'!$D$2:$D$9999,'QUALIFIED EFH'!EY$4,'HOURS&amp;CYCLES INPUT'!$E$2:$E$9999,'QUALIFIED EFH'!EY$5))</f>
        <v>0</v>
      </c>
      <c r="EZ124" s="476">
        <f>IF(EZ$2&lt;&gt;"",IF($C124&lt;&gt;"TBA",EZ$2/114,0),SUMIFS('HOURS&amp;CYCLES INPUT'!$F$2:$F$9999,'HOURS&amp;CYCLES INPUT'!$C$2:$C$9999,'QUALIFIED EFH'!$C124,'HOURS&amp;CYCLES INPUT'!$D$2:$D$9999,'QUALIFIED EFH'!EZ$4,'HOURS&amp;CYCLES INPUT'!$E$2:$E$9999,'QUALIFIED EFH'!EZ$5))</f>
        <v>0</v>
      </c>
      <c r="FA124" s="476">
        <f>IF(FA$2&lt;&gt;"",IF($C124&lt;&gt;"TBA",FA$2/114,0),SUMIFS('HOURS&amp;CYCLES INPUT'!$F$2:$F$9999,'HOURS&amp;CYCLES INPUT'!$C$2:$C$9999,'QUALIFIED EFH'!$C124,'HOURS&amp;CYCLES INPUT'!$D$2:$D$9999,'QUALIFIED EFH'!FA$4,'HOURS&amp;CYCLES INPUT'!$E$2:$E$9999,'QUALIFIED EFH'!FA$5))</f>
        <v>0</v>
      </c>
      <c r="FB124" s="476">
        <f>IF(FB$2&lt;&gt;"",IF($C124&lt;&gt;"TBA",FB$2/114,0),SUMIFS('HOURS&amp;CYCLES INPUT'!$F$2:$F$9999,'HOURS&amp;CYCLES INPUT'!$C$2:$C$9999,'QUALIFIED EFH'!$C124,'HOURS&amp;CYCLES INPUT'!$D$2:$D$9999,'QUALIFIED EFH'!FB$4,'HOURS&amp;CYCLES INPUT'!$E$2:$E$9999,'QUALIFIED EFH'!FB$5))</f>
        <v>0</v>
      </c>
      <c r="FC124" s="476">
        <f>IF(FC$2&lt;&gt;"",IF($C124&lt;&gt;"TBA",FC$2/114,0),SUMIFS('HOURS&amp;CYCLES INPUT'!$F$2:$F$9999,'HOURS&amp;CYCLES INPUT'!$C$2:$C$9999,'QUALIFIED EFH'!$C124,'HOURS&amp;CYCLES INPUT'!$D$2:$D$9999,'QUALIFIED EFH'!FC$4,'HOURS&amp;CYCLES INPUT'!$E$2:$E$9999,'QUALIFIED EFH'!FC$5))</f>
        <v>0</v>
      </c>
      <c r="FD124" s="476">
        <f>IF(FD$2&lt;&gt;"",IF($C124&lt;&gt;"TBA",FD$2/114,0),SUMIFS('HOURS&amp;CYCLES INPUT'!$F$2:$F$9999,'HOURS&amp;CYCLES INPUT'!$C$2:$C$9999,'QUALIFIED EFH'!$C124,'HOURS&amp;CYCLES INPUT'!$D$2:$D$9999,'QUALIFIED EFH'!FD$4,'HOURS&amp;CYCLES INPUT'!$E$2:$E$9999,'QUALIFIED EFH'!FD$5))</f>
        <v>0</v>
      </c>
      <c r="FE124" s="476">
        <f>IF(FE$2&lt;&gt;"",IF($C124&lt;&gt;"TBA",FE$2/114,0),SUMIFS('HOURS&amp;CYCLES INPUT'!$F$2:$F$9999,'HOURS&amp;CYCLES INPUT'!$C$2:$C$9999,'QUALIFIED EFH'!$C124,'HOURS&amp;CYCLES INPUT'!$D$2:$D$9999,'QUALIFIED EFH'!FE$4,'HOURS&amp;CYCLES INPUT'!$E$2:$E$9999,'QUALIFIED EFH'!FE$5))</f>
        <v>0</v>
      </c>
      <c r="FF124" s="476">
        <f>IF(FF$2&lt;&gt;"",IF($C124&lt;&gt;"TBA",FF$2/114,0),SUMIFS('HOURS&amp;CYCLES INPUT'!$F$2:$F$9999,'HOURS&amp;CYCLES INPUT'!$C$2:$C$9999,'QUALIFIED EFH'!$C124,'HOURS&amp;CYCLES INPUT'!$D$2:$D$9999,'QUALIFIED EFH'!FF$4,'HOURS&amp;CYCLES INPUT'!$E$2:$E$9999,'QUALIFIED EFH'!FF$5))</f>
        <v>0</v>
      </c>
      <c r="FG124" s="476">
        <f>IF(FG$2&lt;&gt;"",IF($C124&lt;&gt;"TBA",FG$2/114,0),SUMIFS('HOURS&amp;CYCLES INPUT'!$F$2:$F$9999,'HOURS&amp;CYCLES INPUT'!$C$2:$C$9999,'QUALIFIED EFH'!$C124,'HOURS&amp;CYCLES INPUT'!$D$2:$D$9999,'QUALIFIED EFH'!FG$4,'HOURS&amp;CYCLES INPUT'!$E$2:$E$9999,'QUALIFIED EFH'!FG$5))</f>
        <v>0</v>
      </c>
      <c r="FH124" s="476">
        <f>IF(FH$2&lt;&gt;"",IF($C124&lt;&gt;"TBA",FH$2/114,0),SUMIFS('HOURS&amp;CYCLES INPUT'!$F$2:$F$9999,'HOURS&amp;CYCLES INPUT'!$C$2:$C$9999,'QUALIFIED EFH'!$C124,'HOURS&amp;CYCLES INPUT'!$D$2:$D$9999,'QUALIFIED EFH'!FH$4,'HOURS&amp;CYCLES INPUT'!$E$2:$E$9999,'QUALIFIED EFH'!FH$5))</f>
        <v>0</v>
      </c>
      <c r="FI124" s="476">
        <f>IF(FI$2&lt;&gt;"",IF($C124&lt;&gt;"TBA",FI$2/114,0),SUMIFS('HOURS&amp;CYCLES INPUT'!$F$2:$F$9999,'HOURS&amp;CYCLES INPUT'!$C$2:$C$9999,'QUALIFIED EFH'!$C124,'HOURS&amp;CYCLES INPUT'!$D$2:$D$9999,'QUALIFIED EFH'!FI$4,'HOURS&amp;CYCLES INPUT'!$E$2:$E$9999,'QUALIFIED EFH'!FI$5))</f>
        <v>0</v>
      </c>
      <c r="FJ124" s="476">
        <f>IF(FJ$2&lt;&gt;"",IF($C124&lt;&gt;"TBA",FJ$2/114,0),SUMIFS('HOURS&amp;CYCLES INPUT'!$F$2:$F$9999,'HOURS&amp;CYCLES INPUT'!$C$2:$C$9999,'QUALIFIED EFH'!$C124,'HOURS&amp;CYCLES INPUT'!$D$2:$D$9999,'QUALIFIED EFH'!FJ$4,'HOURS&amp;CYCLES INPUT'!$E$2:$E$9999,'QUALIFIED EFH'!FJ$5))</f>
        <v>0</v>
      </c>
      <c r="FK124" s="476">
        <f>IF(FK$2&lt;&gt;"",IF($C124&lt;&gt;"TBA",FK$2/114,0),SUMIFS('HOURS&amp;CYCLES INPUT'!$F$2:$F$9999,'HOURS&amp;CYCLES INPUT'!$C$2:$C$9999,'QUALIFIED EFH'!$C124,'HOURS&amp;CYCLES INPUT'!$D$2:$D$9999,'QUALIFIED EFH'!FK$4,'HOURS&amp;CYCLES INPUT'!$E$2:$E$9999,'QUALIFIED EFH'!FK$5))</f>
        <v>0</v>
      </c>
      <c r="FL124" s="476">
        <f>IF(FL$2&lt;&gt;"",IF($C124&lt;&gt;"TBA",FL$2/114,0),SUMIFS('HOURS&amp;CYCLES INPUT'!$F$2:$F$9999,'HOURS&amp;CYCLES INPUT'!$C$2:$C$9999,'QUALIFIED EFH'!$C124,'HOURS&amp;CYCLES INPUT'!$D$2:$D$9999,'QUALIFIED EFH'!FL$4,'HOURS&amp;CYCLES INPUT'!$E$2:$E$9999,'QUALIFIED EFH'!FL$5))</f>
        <v>0</v>
      </c>
      <c r="FM124" s="476">
        <f>IF(FM$2&lt;&gt;"",IF($C124&lt;&gt;"TBA",FM$2/114,0),SUMIFS('HOURS&amp;CYCLES INPUT'!$F$2:$F$9999,'HOURS&amp;CYCLES INPUT'!$C$2:$C$9999,'QUALIFIED EFH'!$C124,'HOURS&amp;CYCLES INPUT'!$D$2:$D$9999,'QUALIFIED EFH'!FM$4,'HOURS&amp;CYCLES INPUT'!$E$2:$E$9999,'QUALIFIED EFH'!FM$5))</f>
        <v>0</v>
      </c>
      <c r="FN124" s="476">
        <f>IF(FN$2&lt;&gt;"",IF($C124&lt;&gt;"TBA",FN$2/114,0),SUMIFS('HOURS&amp;CYCLES INPUT'!$F$2:$F$9999,'HOURS&amp;CYCLES INPUT'!$C$2:$C$9999,'QUALIFIED EFH'!$C124,'HOURS&amp;CYCLES INPUT'!$D$2:$D$9999,'QUALIFIED EFH'!FN$4,'HOURS&amp;CYCLES INPUT'!$E$2:$E$9999,'QUALIFIED EFH'!FN$5))</f>
        <v>0</v>
      </c>
      <c r="FO124" s="476">
        <f>IF(FO$2&lt;&gt;"",IF($C124&lt;&gt;"TBA",FO$2/114,0),SUMIFS('HOURS&amp;CYCLES INPUT'!$F$2:$F$9999,'HOURS&amp;CYCLES INPUT'!$C$2:$C$9999,'QUALIFIED EFH'!$C124,'HOURS&amp;CYCLES INPUT'!$D$2:$D$9999,'QUALIFIED EFH'!FO$4,'HOURS&amp;CYCLES INPUT'!$E$2:$E$9999,'QUALIFIED EFH'!FO$5))</f>
        <v>0</v>
      </c>
      <c r="FP124" s="476">
        <f>IF(FP$2&lt;&gt;"",IF($C124&lt;&gt;"TBA",FP$2/114,0),SUMIFS('HOURS&amp;CYCLES INPUT'!$F$2:$F$9999,'HOURS&amp;CYCLES INPUT'!$C$2:$C$9999,'QUALIFIED EFH'!$C124,'HOURS&amp;CYCLES INPUT'!$D$2:$D$9999,'QUALIFIED EFH'!FP$4,'HOURS&amp;CYCLES INPUT'!$E$2:$E$9999,'QUALIFIED EFH'!FP$5))</f>
        <v>0</v>
      </c>
      <c r="FQ124" s="476">
        <f>IF(FQ$2&lt;&gt;"",IF($C124&lt;&gt;"TBA",FQ$2/114,0),SUMIFS('HOURS&amp;CYCLES INPUT'!$F$2:$F$9999,'HOURS&amp;CYCLES INPUT'!$C$2:$C$9999,'QUALIFIED EFH'!$C124,'HOURS&amp;CYCLES INPUT'!$D$2:$D$9999,'QUALIFIED EFH'!FQ$4,'HOURS&amp;CYCLES INPUT'!$E$2:$E$9999,'QUALIFIED EFH'!FQ$5))</f>
        <v>0</v>
      </c>
      <c r="FR124" s="476">
        <f>IF(FR$2&lt;&gt;"",IF($C124&lt;&gt;"TBA",FR$2/114,0),SUMIFS('HOURS&amp;CYCLES INPUT'!$F$2:$F$9999,'HOURS&amp;CYCLES INPUT'!$C$2:$C$9999,'QUALIFIED EFH'!$C124,'HOURS&amp;CYCLES INPUT'!$D$2:$D$9999,'QUALIFIED EFH'!FR$4,'HOURS&amp;CYCLES INPUT'!$E$2:$E$9999,'QUALIFIED EFH'!FR$5))</f>
        <v>0</v>
      </c>
      <c r="FS124" s="476">
        <f>IF(FS$2&lt;&gt;"",IF($C124&lt;&gt;"TBA",FS$2/114,0),SUMIFS('HOURS&amp;CYCLES INPUT'!$F$2:$F$9999,'HOURS&amp;CYCLES INPUT'!$C$2:$C$9999,'QUALIFIED EFH'!$C124,'HOURS&amp;CYCLES INPUT'!$D$2:$D$9999,'QUALIFIED EFH'!FS$4,'HOURS&amp;CYCLES INPUT'!$E$2:$E$9999,'QUALIFIED EFH'!FS$5))</f>
        <v>0</v>
      </c>
      <c r="FT124" s="476">
        <f>IF(FT$2&lt;&gt;"",IF($C124&lt;&gt;"TBA",FT$2/114,0),SUMIFS('HOURS&amp;CYCLES INPUT'!$F$2:$F$9999,'HOURS&amp;CYCLES INPUT'!$C$2:$C$9999,'QUALIFIED EFH'!$C124,'HOURS&amp;CYCLES INPUT'!$D$2:$D$9999,'QUALIFIED EFH'!FT$4,'HOURS&amp;CYCLES INPUT'!$E$2:$E$9999,'QUALIFIED EFH'!FT$5))</f>
        <v>0</v>
      </c>
      <c r="FU124" s="476">
        <f>IF(FU$2&lt;&gt;"",IF($C124&lt;&gt;"TBA",FU$2/114,0),SUMIFS('HOURS&amp;CYCLES INPUT'!$F$2:$F$9999,'HOURS&amp;CYCLES INPUT'!$C$2:$C$9999,'QUALIFIED EFH'!$C124,'HOURS&amp;CYCLES INPUT'!$D$2:$D$9999,'QUALIFIED EFH'!FU$4,'HOURS&amp;CYCLES INPUT'!$E$2:$E$9999,'QUALIFIED EFH'!FU$5))</f>
        <v>0</v>
      </c>
      <c r="FV124" s="476">
        <f>IF(FV$2&lt;&gt;"",IF($C124&lt;&gt;"TBA",FV$2/114,0),SUMIFS('HOURS&amp;CYCLES INPUT'!$F$2:$F$9999,'HOURS&amp;CYCLES INPUT'!$C$2:$C$9999,'QUALIFIED EFH'!$C124,'HOURS&amp;CYCLES INPUT'!$D$2:$D$9999,'QUALIFIED EFH'!FV$4,'HOURS&amp;CYCLES INPUT'!$E$2:$E$9999,'QUALIFIED EFH'!FV$5))</f>
        <v>0</v>
      </c>
      <c r="FW124" s="476">
        <f>IF(FW$2&lt;&gt;"",IF($C124&lt;&gt;"TBA",FW$2/114,0),SUMIFS('HOURS&amp;CYCLES INPUT'!$F$2:$F$9999,'HOURS&amp;CYCLES INPUT'!$C$2:$C$9999,'QUALIFIED EFH'!$C124,'HOURS&amp;CYCLES INPUT'!$D$2:$D$9999,'QUALIFIED EFH'!FW$4,'HOURS&amp;CYCLES INPUT'!$E$2:$E$9999,'QUALIFIED EFH'!FW$5))</f>
        <v>0</v>
      </c>
      <c r="FX124" s="476">
        <f>IF(FX$2&lt;&gt;"",IF($C124&lt;&gt;"TBA",FX$2/114,0),SUMIFS('HOURS&amp;CYCLES INPUT'!$F$2:$F$9999,'HOURS&amp;CYCLES INPUT'!$C$2:$C$9999,'QUALIFIED EFH'!$C124,'HOURS&amp;CYCLES INPUT'!$D$2:$D$9999,'QUALIFIED EFH'!FX$4,'HOURS&amp;CYCLES INPUT'!$E$2:$E$9999,'QUALIFIED EFH'!FX$5))</f>
        <v>0</v>
      </c>
      <c r="FY124" s="476">
        <f>IF(FY$2&lt;&gt;"",IF($C124&lt;&gt;"TBA",FY$2/114,0),SUMIFS('HOURS&amp;CYCLES INPUT'!$F$2:$F$9999,'HOURS&amp;CYCLES INPUT'!$C$2:$C$9999,'QUALIFIED EFH'!$C124,'HOURS&amp;CYCLES INPUT'!$D$2:$D$9999,'QUALIFIED EFH'!FY$4,'HOURS&amp;CYCLES INPUT'!$E$2:$E$9999,'QUALIFIED EFH'!FY$5))</f>
        <v>0</v>
      </c>
      <c r="FZ124" s="476">
        <f>IF(FZ$2&lt;&gt;"",IF($C124&lt;&gt;"TBA",FZ$2/114,0),SUMIFS('HOURS&amp;CYCLES INPUT'!$F$2:$F$9999,'HOURS&amp;CYCLES INPUT'!$C$2:$C$9999,'QUALIFIED EFH'!$C124,'HOURS&amp;CYCLES INPUT'!$D$2:$D$9999,'QUALIFIED EFH'!FZ$4,'HOURS&amp;CYCLES INPUT'!$E$2:$E$9999,'QUALIFIED EFH'!FZ$5))</f>
        <v>0</v>
      </c>
      <c r="GA124" s="476">
        <f>IF(GA$2&lt;&gt;"",IF($C124&lt;&gt;"TBA",GA$2/114,0),SUMIFS('HOURS&amp;CYCLES INPUT'!$F$2:$F$9999,'HOURS&amp;CYCLES INPUT'!$C$2:$C$9999,'QUALIFIED EFH'!$C124,'HOURS&amp;CYCLES INPUT'!$D$2:$D$9999,'QUALIFIED EFH'!GA$4,'HOURS&amp;CYCLES INPUT'!$E$2:$E$9999,'QUALIFIED EFH'!GA$5))</f>
        <v>0</v>
      </c>
      <c r="GB124" s="476">
        <f>IF(GB$2&lt;&gt;"",IF($C124&lt;&gt;"TBA",GB$2/114,0),SUMIFS('HOURS&amp;CYCLES INPUT'!$F$2:$F$9999,'HOURS&amp;CYCLES INPUT'!$C$2:$C$9999,'QUALIFIED EFH'!$C124,'HOURS&amp;CYCLES INPUT'!$D$2:$D$9999,'QUALIFIED EFH'!GB$4,'HOURS&amp;CYCLES INPUT'!$E$2:$E$9999,'QUALIFIED EFH'!GB$5))</f>
        <v>0</v>
      </c>
    </row>
    <row r="125" spans="3:184" x14ac:dyDescent="0.35">
      <c r="C125" s="472">
        <f>'QUALIFIED ENGINES'!D158</f>
        <v>0</v>
      </c>
      <c r="D125" s="476">
        <f>IF(D$2&lt;&gt;"",IF($C125&lt;&gt;"TBA",D$2/114,0),SUMIFS('HOURS&amp;CYCLES INPUT'!$F$2:$F$9999,'HOURS&amp;CYCLES INPUT'!$C$2:$C$9999,'QUALIFIED EFH'!$C125,'HOURS&amp;CYCLES INPUT'!$D$2:$D$9999,'QUALIFIED EFH'!D$4,'HOURS&amp;CYCLES INPUT'!$E$2:$E$9999,'QUALIFIED EFH'!D$5))</f>
        <v>0</v>
      </c>
      <c r="E125" s="476">
        <f>IF(E$2&lt;&gt;"",IF($C125&lt;&gt;"TBA",E$2/114,0),SUMIFS('HOURS&amp;CYCLES INPUT'!$F$2:$F$9999,'HOURS&amp;CYCLES INPUT'!$C$2:$C$9999,'QUALIFIED EFH'!$C125,'HOURS&amp;CYCLES INPUT'!$D$2:$D$9999,'QUALIFIED EFH'!E$4,'HOURS&amp;CYCLES INPUT'!$E$2:$E$9999,'QUALIFIED EFH'!E$5))</f>
        <v>0</v>
      </c>
      <c r="F125" s="476">
        <f>IF(F$2&lt;&gt;"",IF($C125&lt;&gt;"TBA",F$2/114,0),SUMIFS('HOURS&amp;CYCLES INPUT'!$F$2:$F$9999,'HOURS&amp;CYCLES INPUT'!$C$2:$C$9999,'QUALIFIED EFH'!$C125,'HOURS&amp;CYCLES INPUT'!$D$2:$D$9999,'QUALIFIED EFH'!F$4,'HOURS&amp;CYCLES INPUT'!$E$2:$E$9999,'QUALIFIED EFH'!F$5))</f>
        <v>0</v>
      </c>
      <c r="G125" s="476">
        <f>IF(G$2&lt;&gt;"",IF($C125&lt;&gt;"TBA",G$2/114,0),SUMIFS('HOURS&amp;CYCLES INPUT'!$F$2:$F$9999,'HOURS&amp;CYCLES INPUT'!$C$2:$C$9999,'QUALIFIED EFH'!$C125,'HOURS&amp;CYCLES INPUT'!$D$2:$D$9999,'QUALIFIED EFH'!G$4,'HOURS&amp;CYCLES INPUT'!$E$2:$E$9999,'QUALIFIED EFH'!G$5))</f>
        <v>0</v>
      </c>
      <c r="H125" s="476">
        <f>IF(H$2&lt;&gt;"",IF($C125&lt;&gt;"TBA",H$2/114,0),SUMIFS('HOURS&amp;CYCLES INPUT'!$F$2:$F$9999,'HOURS&amp;CYCLES INPUT'!$C$2:$C$9999,'QUALIFIED EFH'!$C125,'HOURS&amp;CYCLES INPUT'!$D$2:$D$9999,'QUALIFIED EFH'!H$4,'HOURS&amp;CYCLES INPUT'!$E$2:$E$9999,'QUALIFIED EFH'!H$5))</f>
        <v>0</v>
      </c>
      <c r="I125" s="476">
        <f>IF(I$2&lt;&gt;"",IF($C125&lt;&gt;"TBA",I$2/114,0),SUMIFS('HOURS&amp;CYCLES INPUT'!$F$2:$F$9999,'HOURS&amp;CYCLES INPUT'!$C$2:$C$9999,'QUALIFIED EFH'!$C125,'HOURS&amp;CYCLES INPUT'!$D$2:$D$9999,'QUALIFIED EFH'!I$4,'HOURS&amp;CYCLES INPUT'!$E$2:$E$9999,'QUALIFIED EFH'!I$5))</f>
        <v>0</v>
      </c>
      <c r="J125" s="476">
        <f>IF(J$2&lt;&gt;"",IF($C125&lt;&gt;"TBA",J$2/114,0),SUMIFS('HOURS&amp;CYCLES INPUT'!$F$2:$F$9999,'HOURS&amp;CYCLES INPUT'!$C$2:$C$9999,'QUALIFIED EFH'!$C125,'HOURS&amp;CYCLES INPUT'!$D$2:$D$9999,'QUALIFIED EFH'!J$4,'HOURS&amp;CYCLES INPUT'!$E$2:$E$9999,'QUALIFIED EFH'!J$5))</f>
        <v>0</v>
      </c>
      <c r="K125" s="476">
        <f>IF(K$2&lt;&gt;"",IF($C125&lt;&gt;"TBA",K$2/114,0),SUMIFS('HOURS&amp;CYCLES INPUT'!$F$2:$F$9999,'HOURS&amp;CYCLES INPUT'!$C$2:$C$9999,'QUALIFIED EFH'!$C125,'HOURS&amp;CYCLES INPUT'!$D$2:$D$9999,'QUALIFIED EFH'!K$4,'HOURS&amp;CYCLES INPUT'!$E$2:$E$9999,'QUALIFIED EFH'!K$5))</f>
        <v>0</v>
      </c>
      <c r="L125" s="476">
        <f>IF(L$2&lt;&gt;"",IF($C125&lt;&gt;"TBA",L$2/114,0),SUMIFS('HOURS&amp;CYCLES INPUT'!$F$2:$F$9999,'HOURS&amp;CYCLES INPUT'!$C$2:$C$9999,'QUALIFIED EFH'!$C125,'HOURS&amp;CYCLES INPUT'!$D$2:$D$9999,'QUALIFIED EFH'!L$4,'HOURS&amp;CYCLES INPUT'!$E$2:$E$9999,'QUALIFIED EFH'!L$5))</f>
        <v>0</v>
      </c>
      <c r="M125" s="476">
        <f>IF(M$2&lt;&gt;"",IF($C125&lt;&gt;"TBA",M$2/114,0),SUMIFS('HOURS&amp;CYCLES INPUT'!$F$2:$F$9999,'HOURS&amp;CYCLES INPUT'!$C$2:$C$9999,'QUALIFIED EFH'!$C125,'HOURS&amp;CYCLES INPUT'!$D$2:$D$9999,'QUALIFIED EFH'!M$4,'HOURS&amp;CYCLES INPUT'!$E$2:$E$9999,'QUALIFIED EFH'!M$5))</f>
        <v>0</v>
      </c>
      <c r="N125" s="476">
        <f>IF(N$2&lt;&gt;"",IF($C125&lt;&gt;"TBA",N$2/114,0),SUMIFS('HOURS&amp;CYCLES INPUT'!$F$2:$F$9999,'HOURS&amp;CYCLES INPUT'!$C$2:$C$9999,'QUALIFIED EFH'!$C125,'HOURS&amp;CYCLES INPUT'!$D$2:$D$9999,'QUALIFIED EFH'!N$4,'HOURS&amp;CYCLES INPUT'!$E$2:$E$9999,'QUALIFIED EFH'!N$5))</f>
        <v>0</v>
      </c>
      <c r="O125" s="476">
        <f>IF(O$2&lt;&gt;"",IF($C125&lt;&gt;"TBA",O$2/114,0),SUMIFS('HOURS&amp;CYCLES INPUT'!$F$2:$F$9999,'HOURS&amp;CYCLES INPUT'!$C$2:$C$9999,'QUALIFIED EFH'!$C125,'HOURS&amp;CYCLES INPUT'!$D$2:$D$9999,'QUALIFIED EFH'!O$4,'HOURS&amp;CYCLES INPUT'!$E$2:$E$9999,'QUALIFIED EFH'!O$5))</f>
        <v>0</v>
      </c>
      <c r="P125" s="476">
        <f>IF(P$2&lt;&gt;"",IF($C125&lt;&gt;"TBA",P$2/114,0),SUMIFS('HOURS&amp;CYCLES INPUT'!$F$2:$F$9999,'HOURS&amp;CYCLES INPUT'!$C$2:$C$9999,'QUALIFIED EFH'!$C125,'HOURS&amp;CYCLES INPUT'!$D$2:$D$9999,'QUALIFIED EFH'!P$4,'HOURS&amp;CYCLES INPUT'!$E$2:$E$9999,'QUALIFIED EFH'!P$5))</f>
        <v>0</v>
      </c>
      <c r="Q125" s="476">
        <f>IF(Q$2&lt;&gt;"",IF($C125&lt;&gt;"TBA",Q$2/114,0),SUMIFS('HOURS&amp;CYCLES INPUT'!$F$2:$F$9999,'HOURS&amp;CYCLES INPUT'!$C$2:$C$9999,'QUALIFIED EFH'!$C125,'HOURS&amp;CYCLES INPUT'!$D$2:$D$9999,'QUALIFIED EFH'!Q$4,'HOURS&amp;CYCLES INPUT'!$E$2:$E$9999,'QUALIFIED EFH'!Q$5))</f>
        <v>0</v>
      </c>
      <c r="R125" s="476">
        <f>IF(R$1&lt;&gt;"",IF($C125&lt;&gt;"TBA",R$1/114,0),SUMIFS('HOURS&amp;CYCLES INPUT'!$F$2:$F$9999,'HOURS&amp;CYCLES INPUT'!$C$2:$C$9999,'QUALIFIED EFH'!$C125,'HOURS&amp;CYCLES INPUT'!$D$2:$D$9999,'QUALIFIED EFH'!R$4,'HOURS&amp;CYCLES INPUT'!$E$2:$E$9999,'QUALIFIED EFH'!R$5))</f>
        <v>0</v>
      </c>
      <c r="S125" s="476">
        <f>IF(S$2&lt;&gt;"",IF($C125&lt;&gt;"TBA",S$2/114,0),SUMIFS('HOURS&amp;CYCLES INPUT'!$F$2:$F$9999,'HOURS&amp;CYCLES INPUT'!$C$2:$C$9999,'QUALIFIED EFH'!$C125,'HOURS&amp;CYCLES INPUT'!$D$2:$D$9999,'QUALIFIED EFH'!S$4,'HOURS&amp;CYCLES INPUT'!$E$2:$E$9999,'QUALIFIED EFH'!S$5))</f>
        <v>0</v>
      </c>
      <c r="T125" s="476">
        <f>IF(T$2&lt;&gt;"",IF($C125&lt;&gt;"TBA",T$2/114,0),SUMIFS('HOURS&amp;CYCLES INPUT'!$F$2:$F$9999,'HOURS&amp;CYCLES INPUT'!$C$2:$C$9999,'QUALIFIED EFH'!$C125,'HOURS&amp;CYCLES INPUT'!$D$2:$D$9999,'QUALIFIED EFH'!T$4,'HOURS&amp;CYCLES INPUT'!$E$2:$E$9999,'QUALIFIED EFH'!T$5))</f>
        <v>0</v>
      </c>
      <c r="U125" s="476">
        <f>IF(U$2&lt;&gt;"",IF($C125&lt;&gt;"TBA",U$2/114,0),SUMIFS('HOURS&amp;CYCLES INPUT'!$F$2:$F$9999,'HOURS&amp;CYCLES INPUT'!$C$2:$C$9999,'QUALIFIED EFH'!$C125,'HOURS&amp;CYCLES INPUT'!$D$2:$D$9999,'QUALIFIED EFH'!U$4,'HOURS&amp;CYCLES INPUT'!$E$2:$E$9999,'QUALIFIED EFH'!U$5))</f>
        <v>0</v>
      </c>
      <c r="V125" s="476">
        <f>IF(V$2&lt;&gt;"",IF($C125&lt;&gt;"TBA",V$2/114,0),SUMIFS('HOURS&amp;CYCLES INPUT'!$F$2:$F$9999,'HOURS&amp;CYCLES INPUT'!$C$2:$C$9999,'QUALIFIED EFH'!$C125,'HOURS&amp;CYCLES INPUT'!$D$2:$D$9999,'QUALIFIED EFH'!V$4,'HOURS&amp;CYCLES INPUT'!$E$2:$E$9999,'QUALIFIED EFH'!V$5))</f>
        <v>0</v>
      </c>
      <c r="W125" s="476">
        <f>IF(W$2&lt;&gt;"",IF($C125&lt;&gt;"TBA",W$2/114,0),SUMIFS('HOURS&amp;CYCLES INPUT'!$F$2:$F$9999,'HOURS&amp;CYCLES INPUT'!$C$2:$C$9999,'QUALIFIED EFH'!$C125,'HOURS&amp;CYCLES INPUT'!$D$2:$D$9999,'QUALIFIED EFH'!W$4,'HOURS&amp;CYCLES INPUT'!$E$2:$E$9999,'QUALIFIED EFH'!W$5))</f>
        <v>0</v>
      </c>
      <c r="X125" s="476">
        <f>IF(X$2&lt;&gt;"",IF($C125&lt;&gt;"TBA",X$2/114,0),SUMIFS('HOURS&amp;CYCLES INPUT'!$F$2:$F$9999,'HOURS&amp;CYCLES INPUT'!$C$2:$C$9999,'QUALIFIED EFH'!$C125,'HOURS&amp;CYCLES INPUT'!$D$2:$D$9999,'QUALIFIED EFH'!X$4,'HOURS&amp;CYCLES INPUT'!$E$2:$E$9999,'QUALIFIED EFH'!X$5))</f>
        <v>0</v>
      </c>
      <c r="Y125" s="476">
        <f>IF(Y$2&lt;&gt;"",IF($C125&lt;&gt;"TBA",Y$2/114,0),SUMIFS('HOURS&amp;CYCLES INPUT'!$F$2:$F$9999,'HOURS&amp;CYCLES INPUT'!$C$2:$C$9999,'QUALIFIED EFH'!$C125,'HOURS&amp;CYCLES INPUT'!$D$2:$D$9999,'QUALIFIED EFH'!Y$4,'HOURS&amp;CYCLES INPUT'!$E$2:$E$9999,'QUALIFIED EFH'!Y$5))</f>
        <v>0</v>
      </c>
      <c r="Z125" s="476">
        <f>IF(Z$2&lt;&gt;"",IF($C125&lt;&gt;"TBA",Z$2/114,0),SUMIFS('HOURS&amp;CYCLES INPUT'!$F$2:$F$9999,'HOURS&amp;CYCLES INPUT'!$C$2:$C$9999,'QUALIFIED EFH'!$C125,'HOURS&amp;CYCLES INPUT'!$D$2:$D$9999,'QUALIFIED EFH'!Z$4,'HOURS&amp;CYCLES INPUT'!$E$2:$E$9999,'QUALIFIED EFH'!Z$5))</f>
        <v>0</v>
      </c>
      <c r="AA125" s="476">
        <f>IF(AA$2&lt;&gt;"",IF($C125&lt;&gt;"TBA",AA$2/114,0),SUMIFS('HOURS&amp;CYCLES INPUT'!$F$2:$F$9999,'HOURS&amp;CYCLES INPUT'!$C$2:$C$9999,'QUALIFIED EFH'!$C125,'HOURS&amp;CYCLES INPUT'!$D$2:$D$9999,'QUALIFIED EFH'!AA$4,'HOURS&amp;CYCLES INPUT'!$E$2:$E$9999,'QUALIFIED EFH'!AA$5))</f>
        <v>0</v>
      </c>
      <c r="AB125" s="476">
        <f>IF(AB$2&lt;&gt;"",IF($C125&lt;&gt;"TBA",AB$2/114,0),SUMIFS('HOURS&amp;CYCLES INPUT'!$F$2:$F$9999,'HOURS&amp;CYCLES INPUT'!$C$2:$C$9999,'QUALIFIED EFH'!$C125,'HOURS&amp;CYCLES INPUT'!$D$2:$D$9999,'QUALIFIED EFH'!AB$4,'HOURS&amp;CYCLES INPUT'!$E$2:$E$9999,'QUALIFIED EFH'!AB$5))</f>
        <v>0</v>
      </c>
      <c r="AC125" s="476">
        <f>IF(AC$2&lt;&gt;"",IF($C125&lt;&gt;"TBA",AC$2/114,0),SUMIFS('HOURS&amp;CYCLES INPUT'!$F$2:$F$9999,'HOURS&amp;CYCLES INPUT'!$C$2:$C$9999,'QUALIFIED EFH'!$C125,'HOURS&amp;CYCLES INPUT'!$D$2:$D$9999,'QUALIFIED EFH'!AC$4,'HOURS&amp;CYCLES INPUT'!$E$2:$E$9999,'QUALIFIED EFH'!AC$5))</f>
        <v>0</v>
      </c>
      <c r="AD125" s="476">
        <f>IF(AD$2&lt;&gt;"",IF($C125&lt;&gt;"TBA",AD$2/114,0),SUMIFS('HOURS&amp;CYCLES INPUT'!$F$2:$F$9999,'HOURS&amp;CYCLES INPUT'!$C$2:$C$9999,'QUALIFIED EFH'!$C125,'HOURS&amp;CYCLES INPUT'!$D$2:$D$9999,'QUALIFIED EFH'!AD$4,'HOURS&amp;CYCLES INPUT'!$E$2:$E$9999,'QUALIFIED EFH'!AD$5))</f>
        <v>0</v>
      </c>
      <c r="AE125" s="476">
        <f>IF(AE$2&lt;&gt;"",IF($C125&lt;&gt;"TBA",AE$2/114,0),SUMIFS('HOURS&amp;CYCLES INPUT'!$F$2:$F$9999,'HOURS&amp;CYCLES INPUT'!$C$2:$C$9999,'QUALIFIED EFH'!$C125,'HOURS&amp;CYCLES INPUT'!$D$2:$D$9999,'QUALIFIED EFH'!AE$4,'HOURS&amp;CYCLES INPUT'!$E$2:$E$9999,'QUALIFIED EFH'!AE$5))</f>
        <v>0</v>
      </c>
      <c r="AF125" s="476">
        <f>IF(AF$2&lt;&gt;"",IF($C125&lt;&gt;"TBA",AF$2/114,0),SUMIFS('HOURS&amp;CYCLES INPUT'!$F$2:$F$9999,'HOURS&amp;CYCLES INPUT'!$C$2:$C$9999,'QUALIFIED EFH'!$C125,'HOURS&amp;CYCLES INPUT'!$D$2:$D$9999,'QUALIFIED EFH'!AF$4,'HOURS&amp;CYCLES INPUT'!$E$2:$E$9999,'QUALIFIED EFH'!AF$5))</f>
        <v>0</v>
      </c>
      <c r="AG125" s="476">
        <f>IF(AG$2&lt;&gt;"",IF($C125&lt;&gt;"TBA",AG$2/114,0),SUMIFS('HOURS&amp;CYCLES INPUT'!$F$2:$F$9999,'HOURS&amp;CYCLES INPUT'!$C$2:$C$9999,'QUALIFIED EFH'!$C125,'HOURS&amp;CYCLES INPUT'!$D$2:$D$9999,'QUALIFIED EFH'!AG$4,'HOURS&amp;CYCLES INPUT'!$E$2:$E$9999,'QUALIFIED EFH'!AG$5))</f>
        <v>0</v>
      </c>
      <c r="AH125" s="476">
        <f>IF(AH$2&lt;&gt;"",IF($C125&lt;&gt;"TBA",AH$2/114,0),SUMIFS('HOURS&amp;CYCLES INPUT'!$F$2:$F$9999,'HOURS&amp;CYCLES INPUT'!$C$2:$C$9999,'QUALIFIED EFH'!$C125,'HOURS&amp;CYCLES INPUT'!$D$2:$D$9999,'QUALIFIED EFH'!AH$4,'HOURS&amp;CYCLES INPUT'!$E$2:$E$9999,'QUALIFIED EFH'!AH$5))</f>
        <v>0</v>
      </c>
      <c r="AI125" s="476">
        <f>IF(AI$2&lt;&gt;"",IF($C125&lt;&gt;"TBA",AI$2/114,0),SUMIFS('HOURS&amp;CYCLES INPUT'!$F$2:$F$9999,'HOURS&amp;CYCLES INPUT'!$C$2:$C$9999,'QUALIFIED EFH'!$C125,'HOURS&amp;CYCLES INPUT'!$D$2:$D$9999,'QUALIFIED EFH'!AI$4,'HOURS&amp;CYCLES INPUT'!$E$2:$E$9999,'QUALIFIED EFH'!AI$5))</f>
        <v>0</v>
      </c>
      <c r="AJ125" s="476">
        <f>IF(AJ$2&lt;&gt;"",IF($C125&lt;&gt;"TBA",AJ$2/114,0),SUMIFS('HOURS&amp;CYCLES INPUT'!$F$2:$F$9999,'HOURS&amp;CYCLES INPUT'!$C$2:$C$9999,'QUALIFIED EFH'!$C125,'HOURS&amp;CYCLES INPUT'!$D$2:$D$9999,'QUALIFIED EFH'!AJ$4,'HOURS&amp;CYCLES INPUT'!$E$2:$E$9999,'QUALIFIED EFH'!AJ$5))</f>
        <v>0</v>
      </c>
      <c r="AK125" s="476">
        <f>IF(AK$2&lt;&gt;"",IF($C125&lt;&gt;"TBA",AK$2/114,0),SUMIFS('HOURS&amp;CYCLES INPUT'!$F$2:$F$9999,'HOURS&amp;CYCLES INPUT'!$C$2:$C$9999,'QUALIFIED EFH'!$C125,'HOURS&amp;CYCLES INPUT'!$D$2:$D$9999,'QUALIFIED EFH'!AK$4,'HOURS&amp;CYCLES INPUT'!$E$2:$E$9999,'QUALIFIED EFH'!AK$5))</f>
        <v>0</v>
      </c>
      <c r="AL125" s="476">
        <f>IF(AL$2&lt;&gt;"",IF($C125&lt;&gt;"TBA",AL$2/114,0),SUMIFS('HOURS&amp;CYCLES INPUT'!$F$2:$F$9999,'HOURS&amp;CYCLES INPUT'!$C$2:$C$9999,'QUALIFIED EFH'!$C125,'HOURS&amp;CYCLES INPUT'!$D$2:$D$9999,'QUALIFIED EFH'!AL$4,'HOURS&amp;CYCLES INPUT'!$E$2:$E$9999,'QUALIFIED EFH'!AL$5))</f>
        <v>0</v>
      </c>
      <c r="AM125" s="476">
        <f>IF(AM$2&lt;&gt;"",IF($C125&lt;&gt;"TBA",AM$2/114,0),SUMIFS('HOURS&amp;CYCLES INPUT'!$F$2:$F$9999,'HOURS&amp;CYCLES INPUT'!$C$2:$C$9999,'QUALIFIED EFH'!$C125,'HOURS&amp;CYCLES INPUT'!$D$2:$D$9999,'QUALIFIED EFH'!AM$4,'HOURS&amp;CYCLES INPUT'!$E$2:$E$9999,'QUALIFIED EFH'!AM$5))</f>
        <v>0</v>
      </c>
      <c r="AN125" s="476">
        <f>IF(AN$2&lt;&gt;"",IF($C125&lt;&gt;"TBA",AN$2/114,0),SUMIFS('HOURS&amp;CYCLES INPUT'!$F$2:$F$9999,'HOURS&amp;CYCLES INPUT'!$C$2:$C$9999,'QUALIFIED EFH'!$C125,'HOURS&amp;CYCLES INPUT'!$D$2:$D$9999,'QUALIFIED EFH'!AN$4,'HOURS&amp;CYCLES INPUT'!$E$2:$E$9999,'QUALIFIED EFH'!AN$5))</f>
        <v>0</v>
      </c>
      <c r="AO125" s="476">
        <f>IF(AO$2&lt;&gt;"",IF($C125&lt;&gt;"TBA",AO$2/114,0),SUMIFS('HOURS&amp;CYCLES INPUT'!$F$2:$F$9999,'HOURS&amp;CYCLES INPUT'!$C$2:$C$9999,'QUALIFIED EFH'!$C125,'HOURS&amp;CYCLES INPUT'!$D$2:$D$9999,'QUALIFIED EFH'!AO$4,'HOURS&amp;CYCLES INPUT'!$E$2:$E$9999,'QUALIFIED EFH'!AO$5))</f>
        <v>0</v>
      </c>
      <c r="AP125" s="476">
        <f>IF(AP$2&lt;&gt;"",IF($C125&lt;&gt;"TBA",AP$2/114,0),SUMIFS('HOURS&amp;CYCLES INPUT'!$F$2:$F$9999,'HOURS&amp;CYCLES INPUT'!$C$2:$C$9999,'QUALIFIED EFH'!$C125,'HOURS&amp;CYCLES INPUT'!$D$2:$D$9999,'QUALIFIED EFH'!AP$4,'HOURS&amp;CYCLES INPUT'!$E$2:$E$9999,'QUALIFIED EFH'!AP$5))</f>
        <v>0</v>
      </c>
      <c r="AQ125" s="476">
        <f>IF(AQ$2&lt;&gt;"",IF($C125&lt;&gt;"TBA",AQ$2/114,0),SUMIFS('HOURS&amp;CYCLES INPUT'!$F$2:$F$9999,'HOURS&amp;CYCLES INPUT'!$C$2:$C$9999,'QUALIFIED EFH'!$C125,'HOURS&amp;CYCLES INPUT'!$D$2:$D$9999,'QUALIFIED EFH'!AQ$4,'HOURS&amp;CYCLES INPUT'!$E$2:$E$9999,'QUALIFIED EFH'!AQ$5))</f>
        <v>0</v>
      </c>
      <c r="AR125" s="476">
        <f>IF(AR$2&lt;&gt;"",IF($C125&lt;&gt;"TBA",AR$2/114,0),SUMIFS('HOURS&amp;CYCLES INPUT'!$F$2:$F$9999,'HOURS&amp;CYCLES INPUT'!$C$2:$C$9999,'QUALIFIED EFH'!$C125,'HOURS&amp;CYCLES INPUT'!$D$2:$D$9999,'QUALIFIED EFH'!AR$4,'HOURS&amp;CYCLES INPUT'!$E$2:$E$9999,'QUALIFIED EFH'!AR$5))</f>
        <v>0</v>
      </c>
      <c r="AS125" s="476">
        <f>IF(AS$2&lt;&gt;"",IF($C125&lt;&gt;"TBA",AS$2/114,0),SUMIFS('HOURS&amp;CYCLES INPUT'!$F$2:$F$9999,'HOURS&amp;CYCLES INPUT'!$C$2:$C$9999,'QUALIFIED EFH'!$C125,'HOURS&amp;CYCLES INPUT'!$D$2:$D$9999,'QUALIFIED EFH'!AS$4,'HOURS&amp;CYCLES INPUT'!$E$2:$E$9999,'QUALIFIED EFH'!AS$5))</f>
        <v>0</v>
      </c>
      <c r="AT125" s="476">
        <f>IF(AT$2&lt;&gt;"",IF($C125&lt;&gt;"TBA",AT$2/114,0),SUMIFS('HOURS&amp;CYCLES INPUT'!$F$2:$F$9999,'HOURS&amp;CYCLES INPUT'!$C$2:$C$9999,'QUALIFIED EFH'!$C125,'HOURS&amp;CYCLES INPUT'!$D$2:$D$9999,'QUALIFIED EFH'!AT$4,'HOURS&amp;CYCLES INPUT'!$E$2:$E$9999,'QUALIFIED EFH'!AT$5))</f>
        <v>0</v>
      </c>
      <c r="AU125" s="476">
        <f>IF(AU$2&lt;&gt;"",IF($C125&lt;&gt;"TBA",AU$2/114,0),SUMIFS('HOURS&amp;CYCLES INPUT'!$F$2:$F$9999,'HOURS&amp;CYCLES INPUT'!$C$2:$C$9999,'QUALIFIED EFH'!$C125,'HOURS&amp;CYCLES INPUT'!$D$2:$D$9999,'QUALIFIED EFH'!AU$4,'HOURS&amp;CYCLES INPUT'!$E$2:$E$9999,'QUALIFIED EFH'!AU$5))</f>
        <v>0</v>
      </c>
      <c r="AV125" s="476">
        <f>IF(AV$2&lt;&gt;"",IF($C125&lt;&gt;"TBA",AV$2/114,0),SUMIFS('HOURS&amp;CYCLES INPUT'!$F$2:$F$9999,'HOURS&amp;CYCLES INPUT'!$C$2:$C$9999,'QUALIFIED EFH'!$C125,'HOURS&amp;CYCLES INPUT'!$D$2:$D$9999,'QUALIFIED EFH'!AV$4,'HOURS&amp;CYCLES INPUT'!$E$2:$E$9999,'QUALIFIED EFH'!AV$5))</f>
        <v>0</v>
      </c>
      <c r="AW125" s="476">
        <f>IF(AW$2&lt;&gt;"",IF($C125&lt;&gt;"TBA",AW$2/114,0),SUMIFS('HOURS&amp;CYCLES INPUT'!$F$2:$F$9999,'HOURS&amp;CYCLES INPUT'!$C$2:$C$9999,'QUALIFIED EFH'!$C125,'HOURS&amp;CYCLES INPUT'!$D$2:$D$9999,'QUALIFIED EFH'!AW$4,'HOURS&amp;CYCLES INPUT'!$E$2:$E$9999,'QUALIFIED EFH'!AW$5))</f>
        <v>0</v>
      </c>
      <c r="AX125" s="476">
        <f>IF(AX$2&lt;&gt;"",IF($C125&lt;&gt;"TBA",AX$2/114,0),SUMIFS('HOURS&amp;CYCLES INPUT'!$F$2:$F$9999,'HOURS&amp;CYCLES INPUT'!$C$2:$C$9999,'QUALIFIED EFH'!$C125,'HOURS&amp;CYCLES INPUT'!$D$2:$D$9999,'QUALIFIED EFH'!AX$4,'HOURS&amp;CYCLES INPUT'!$E$2:$E$9999,'QUALIFIED EFH'!AX$5))</f>
        <v>0</v>
      </c>
      <c r="AY125" s="476">
        <f>IF(AY$2&lt;&gt;"",IF($C125&lt;&gt;"TBA",AY$2/114,0),SUMIFS('HOURS&amp;CYCLES INPUT'!$F$2:$F$9999,'HOURS&amp;CYCLES INPUT'!$C$2:$C$9999,'QUALIFIED EFH'!$C125,'HOURS&amp;CYCLES INPUT'!$D$2:$D$9999,'QUALIFIED EFH'!AY$4,'HOURS&amp;CYCLES INPUT'!$E$2:$E$9999,'QUALIFIED EFH'!AY$5))</f>
        <v>0</v>
      </c>
      <c r="AZ125" s="476">
        <f>IF(AZ$2&lt;&gt;"",IF($C125&lt;&gt;"TBA",AZ$2/114,0),SUMIFS('HOURS&amp;CYCLES INPUT'!$F$2:$F$9999,'HOURS&amp;CYCLES INPUT'!$C$2:$C$9999,'QUALIFIED EFH'!$C125,'HOURS&amp;CYCLES INPUT'!$D$2:$D$9999,'QUALIFIED EFH'!AZ$4,'HOURS&amp;CYCLES INPUT'!$E$2:$E$9999,'QUALIFIED EFH'!AZ$5))</f>
        <v>0</v>
      </c>
      <c r="BA125" s="476">
        <f>IF(BA$2&lt;&gt;"",IF($C125&lt;&gt;"TBA",BA$2/114,0),SUMIFS('HOURS&amp;CYCLES INPUT'!$F$2:$F$9999,'HOURS&amp;CYCLES INPUT'!$C$2:$C$9999,'QUALIFIED EFH'!$C125,'HOURS&amp;CYCLES INPUT'!$D$2:$D$9999,'QUALIFIED EFH'!BA$4,'HOURS&amp;CYCLES INPUT'!$E$2:$E$9999,'QUALIFIED EFH'!BA$5))</f>
        <v>0</v>
      </c>
      <c r="BB125" s="476">
        <f>IF(BB$2&lt;&gt;"",IF($C125&lt;&gt;"TBA",BB$2/114,0),SUMIFS('HOURS&amp;CYCLES INPUT'!$F$2:$F$9999,'HOURS&amp;CYCLES INPUT'!$C$2:$C$9999,'QUALIFIED EFH'!$C125,'HOURS&amp;CYCLES INPUT'!$D$2:$D$9999,'QUALIFIED EFH'!BB$4,'HOURS&amp;CYCLES INPUT'!$E$2:$E$9999,'QUALIFIED EFH'!BB$5))</f>
        <v>0</v>
      </c>
      <c r="BC125" s="476">
        <f>IF(BC$2&lt;&gt;"",IF($C125&lt;&gt;"TBA",BC$2/114,0),SUMIFS('HOURS&amp;CYCLES INPUT'!$F$2:$F$9999,'HOURS&amp;CYCLES INPUT'!$C$2:$C$9999,'QUALIFIED EFH'!$C125,'HOURS&amp;CYCLES INPUT'!$D$2:$D$9999,'QUALIFIED EFH'!BC$4,'HOURS&amp;CYCLES INPUT'!$E$2:$E$9999,'QUALIFIED EFH'!BC$5))</f>
        <v>0</v>
      </c>
      <c r="BD125" s="476">
        <f>IF(BD$2&lt;&gt;"",IF($C125&lt;&gt;"TBA",BD$2/114,0),SUMIFS('HOURS&amp;CYCLES INPUT'!$F$2:$F$9999,'HOURS&amp;CYCLES INPUT'!$C$2:$C$9999,'QUALIFIED EFH'!$C125,'HOURS&amp;CYCLES INPUT'!$D$2:$D$9999,'QUALIFIED EFH'!BD$4,'HOURS&amp;CYCLES INPUT'!$E$2:$E$9999,'QUALIFIED EFH'!BD$5))</f>
        <v>0</v>
      </c>
      <c r="BE125" s="476">
        <f>IF(BE$2&lt;&gt;"",IF($C125&lt;&gt;"TBA",BE$2/114,0),SUMIFS('HOURS&amp;CYCLES INPUT'!$F$2:$F$9999,'HOURS&amp;CYCLES INPUT'!$C$2:$C$9999,'QUALIFIED EFH'!$C125,'HOURS&amp;CYCLES INPUT'!$D$2:$D$9999,'QUALIFIED EFH'!BE$4,'HOURS&amp;CYCLES INPUT'!$E$2:$E$9999,'QUALIFIED EFH'!BE$5))</f>
        <v>0</v>
      </c>
      <c r="BF125" s="476">
        <f>IF(BF$2&lt;&gt;"",IF($C125&lt;&gt;"TBA",BF$2/114,0),SUMIFS('HOURS&amp;CYCLES INPUT'!$F$2:$F$9999,'HOURS&amp;CYCLES INPUT'!$C$2:$C$9999,'QUALIFIED EFH'!$C125,'HOURS&amp;CYCLES INPUT'!$D$2:$D$9999,'QUALIFIED EFH'!BF$4,'HOURS&amp;CYCLES INPUT'!$E$2:$E$9999,'QUALIFIED EFH'!BF$5))</f>
        <v>0</v>
      </c>
      <c r="BG125" s="476">
        <f>IF(BG$2&lt;&gt;"",IF($C125&lt;&gt;"TBA",BG$2/114,0),SUMIFS('HOURS&amp;CYCLES INPUT'!$F$2:$F$9999,'HOURS&amp;CYCLES INPUT'!$C$2:$C$9999,'QUALIFIED EFH'!$C125,'HOURS&amp;CYCLES INPUT'!$D$2:$D$9999,'QUALIFIED EFH'!BG$4,'HOURS&amp;CYCLES INPUT'!$E$2:$E$9999,'QUALIFIED EFH'!BG$5))</f>
        <v>0</v>
      </c>
      <c r="BH125" s="476">
        <f>IF(BH$2&lt;&gt;"",IF($C125&lt;&gt;"TBA",BH$2/114,0),SUMIFS('HOURS&amp;CYCLES INPUT'!$F$2:$F$9999,'HOURS&amp;CYCLES INPUT'!$C$2:$C$9999,'QUALIFIED EFH'!$C125,'HOURS&amp;CYCLES INPUT'!$D$2:$D$9999,'QUALIFIED EFH'!BH$4,'HOURS&amp;CYCLES INPUT'!$E$2:$E$9999,'QUALIFIED EFH'!BH$5))</f>
        <v>0</v>
      </c>
      <c r="BI125" s="476">
        <f>IF(BI$2&lt;&gt;"",IF($C125&lt;&gt;"TBA",BI$2/114,0),SUMIFS('HOURS&amp;CYCLES INPUT'!$F$2:$F$9999,'HOURS&amp;CYCLES INPUT'!$C$2:$C$9999,'QUALIFIED EFH'!$C125,'HOURS&amp;CYCLES INPUT'!$D$2:$D$9999,'QUALIFIED EFH'!BI$4,'HOURS&amp;CYCLES INPUT'!$E$2:$E$9999,'QUALIFIED EFH'!BI$5))</f>
        <v>0</v>
      </c>
      <c r="BJ125" s="476">
        <f>IF(BJ$2&lt;&gt;"",IF($C125&lt;&gt;"TBA",BJ$2/114,0),SUMIFS('HOURS&amp;CYCLES INPUT'!$F$2:$F$9999,'HOURS&amp;CYCLES INPUT'!$C$2:$C$9999,'QUALIFIED EFH'!$C125,'HOURS&amp;CYCLES INPUT'!$D$2:$D$9999,'QUALIFIED EFH'!BJ$4,'HOURS&amp;CYCLES INPUT'!$E$2:$E$9999,'QUALIFIED EFH'!BJ$5))</f>
        <v>0</v>
      </c>
      <c r="BK125" s="476">
        <f>IF(BK$2&lt;&gt;"",IF($C125&lt;&gt;"TBA",BK$2/114,0),SUMIFS('HOURS&amp;CYCLES INPUT'!$F$2:$F$9999,'HOURS&amp;CYCLES INPUT'!$C$2:$C$9999,'QUALIFIED EFH'!$C125,'HOURS&amp;CYCLES INPUT'!$D$2:$D$9999,'QUALIFIED EFH'!BK$4,'HOURS&amp;CYCLES INPUT'!$E$2:$E$9999,'QUALIFIED EFH'!BK$5))</f>
        <v>0</v>
      </c>
      <c r="BL125" s="476">
        <f>IF(BL$2&lt;&gt;"",IF($C125&lt;&gt;"TBA",BL$2/114,0),SUMIFS('HOURS&amp;CYCLES INPUT'!$F$2:$F$9999,'HOURS&amp;CYCLES INPUT'!$C$2:$C$9999,'QUALIFIED EFH'!$C125,'HOURS&amp;CYCLES INPUT'!$D$2:$D$9999,'QUALIFIED EFH'!BL$4,'HOURS&amp;CYCLES INPUT'!$E$2:$E$9999,'QUALIFIED EFH'!BL$5))</f>
        <v>0</v>
      </c>
      <c r="BM125" s="476">
        <f>IF(BM$2&lt;&gt;"",IF($C125&lt;&gt;"TBA",BM$2/114,0),SUMIFS('HOURS&amp;CYCLES INPUT'!$F$2:$F$9999,'HOURS&amp;CYCLES INPUT'!$C$2:$C$9999,'QUALIFIED EFH'!$C125,'HOURS&amp;CYCLES INPUT'!$D$2:$D$9999,'QUALIFIED EFH'!BM$4,'HOURS&amp;CYCLES INPUT'!$E$2:$E$9999,'QUALIFIED EFH'!BM$5))</f>
        <v>0</v>
      </c>
      <c r="BN125" s="476">
        <f>IF(BN$2&lt;&gt;"",IF($C125&lt;&gt;"TBA",BN$2/114,0),SUMIFS('HOURS&amp;CYCLES INPUT'!$F$2:$F$9999,'HOURS&amp;CYCLES INPUT'!$C$2:$C$9999,'QUALIFIED EFH'!$C125,'HOURS&amp;CYCLES INPUT'!$D$2:$D$9999,'QUALIFIED EFH'!BN$4,'HOURS&amp;CYCLES INPUT'!$E$2:$E$9999,'QUALIFIED EFH'!BN$5))</f>
        <v>0</v>
      </c>
      <c r="BO125" s="476">
        <f>IF(BO$2&lt;&gt;"",IF($C125&lt;&gt;"TBA",BO$2/114,0),SUMIFS('HOURS&amp;CYCLES INPUT'!$F$2:$F$9999,'HOURS&amp;CYCLES INPUT'!$C$2:$C$9999,'QUALIFIED EFH'!$C125,'HOURS&amp;CYCLES INPUT'!$D$2:$D$9999,'QUALIFIED EFH'!BO$4,'HOURS&amp;CYCLES INPUT'!$E$2:$E$9999,'QUALIFIED EFH'!BO$5))</f>
        <v>0</v>
      </c>
      <c r="BP125" s="476">
        <f>IF(BP$2&lt;&gt;"",IF($C125&lt;&gt;"TBA",BP$2/114,0),SUMIFS('HOURS&amp;CYCLES INPUT'!$F$2:$F$9999,'HOURS&amp;CYCLES INPUT'!$C$2:$C$9999,'QUALIFIED EFH'!$C125,'HOURS&amp;CYCLES INPUT'!$D$2:$D$9999,'QUALIFIED EFH'!BP$4,'HOURS&amp;CYCLES INPUT'!$E$2:$E$9999,'QUALIFIED EFH'!BP$5))</f>
        <v>0</v>
      </c>
      <c r="BQ125" s="476">
        <f>IF(BQ$2&lt;&gt;"",IF($C125&lt;&gt;"TBA",BQ$2/114,0),SUMIFS('HOURS&amp;CYCLES INPUT'!$F$2:$F$9999,'HOURS&amp;CYCLES INPUT'!$C$2:$C$9999,'QUALIFIED EFH'!$C125,'HOURS&amp;CYCLES INPUT'!$D$2:$D$9999,'QUALIFIED EFH'!BQ$4,'HOURS&amp;CYCLES INPUT'!$E$2:$E$9999,'QUALIFIED EFH'!BQ$5))</f>
        <v>0</v>
      </c>
      <c r="BR125" s="476">
        <f>IF(BR$2&lt;&gt;"",IF($C125&lt;&gt;"TBA",BR$2/114,0),SUMIFS('HOURS&amp;CYCLES INPUT'!$F$2:$F$9999,'HOURS&amp;CYCLES INPUT'!$C$2:$C$9999,'QUALIFIED EFH'!$C125,'HOURS&amp;CYCLES INPUT'!$D$2:$D$9999,'QUALIFIED EFH'!BR$4,'HOURS&amp;CYCLES INPUT'!$E$2:$E$9999,'QUALIFIED EFH'!BR$5))</f>
        <v>0</v>
      </c>
      <c r="BS125" s="476">
        <f>IF(BS$2&lt;&gt;"",IF($C125&lt;&gt;"TBA",BS$2/114,0),SUMIFS('HOURS&amp;CYCLES INPUT'!$F$2:$F$9999,'HOURS&amp;CYCLES INPUT'!$C$2:$C$9999,'QUALIFIED EFH'!$C125,'HOURS&amp;CYCLES INPUT'!$D$2:$D$9999,'QUALIFIED EFH'!BS$4,'HOURS&amp;CYCLES INPUT'!$E$2:$E$9999,'QUALIFIED EFH'!BS$5))</f>
        <v>0</v>
      </c>
      <c r="BT125" s="476">
        <f>IF(BT$2&lt;&gt;"",IF($C125&lt;&gt;"TBA",BT$2/114,0),SUMIFS('HOURS&amp;CYCLES INPUT'!$F$2:$F$9999,'HOURS&amp;CYCLES INPUT'!$C$2:$C$9999,'QUALIFIED EFH'!$C125,'HOURS&amp;CYCLES INPUT'!$D$2:$D$9999,'QUALIFIED EFH'!BT$4,'HOURS&amp;CYCLES INPUT'!$E$2:$E$9999,'QUALIFIED EFH'!BT$5))</f>
        <v>0</v>
      </c>
      <c r="BU125" s="476">
        <f>IF(BU$2&lt;&gt;"",IF($C125&lt;&gt;"TBA",BU$2/114,0),SUMIFS('HOURS&amp;CYCLES INPUT'!$F$2:$F$9999,'HOURS&amp;CYCLES INPUT'!$C$2:$C$9999,'QUALIFIED EFH'!$C125,'HOURS&amp;CYCLES INPUT'!$D$2:$D$9999,'QUALIFIED EFH'!BU$4,'HOURS&amp;CYCLES INPUT'!$E$2:$E$9999,'QUALIFIED EFH'!BU$5))</f>
        <v>0</v>
      </c>
      <c r="BV125" s="476">
        <f>IF(BV$2&lt;&gt;"",IF($C125&lt;&gt;"TBA",BV$2/114,0),SUMIFS('HOURS&amp;CYCLES INPUT'!$F$2:$F$9999,'HOURS&amp;CYCLES INPUT'!$C$2:$C$9999,'QUALIFIED EFH'!$C125,'HOURS&amp;CYCLES INPUT'!$D$2:$D$9999,'QUALIFIED EFH'!BV$4,'HOURS&amp;CYCLES INPUT'!$E$2:$E$9999,'QUALIFIED EFH'!BV$5))</f>
        <v>0</v>
      </c>
      <c r="BW125" s="476">
        <f>IF(BW$2&lt;&gt;"",IF($C125&lt;&gt;"TBA",BW$2/114,0),SUMIFS('HOURS&amp;CYCLES INPUT'!$F$2:$F$9999,'HOURS&amp;CYCLES INPUT'!$C$2:$C$9999,'QUALIFIED EFH'!$C125,'HOURS&amp;CYCLES INPUT'!$D$2:$D$9999,'QUALIFIED EFH'!BW$4,'HOURS&amp;CYCLES INPUT'!$E$2:$E$9999,'QUALIFIED EFH'!BW$5))</f>
        <v>0</v>
      </c>
      <c r="BX125" s="476">
        <f>IF(BX$2&lt;&gt;"",IF($C125&lt;&gt;"TBA",BX$2/114,0),SUMIFS('HOURS&amp;CYCLES INPUT'!$F$2:$F$9999,'HOURS&amp;CYCLES INPUT'!$C$2:$C$9999,'QUALIFIED EFH'!$C125,'HOURS&amp;CYCLES INPUT'!$D$2:$D$9999,'QUALIFIED EFH'!BX$4,'HOURS&amp;CYCLES INPUT'!$E$2:$E$9999,'QUALIFIED EFH'!BX$5))</f>
        <v>0</v>
      </c>
      <c r="BY125" s="476">
        <f>IF(BY$2&lt;&gt;"",IF($C125&lt;&gt;"TBA",BY$2/114,0),SUMIFS('HOURS&amp;CYCLES INPUT'!$F$2:$F$9999,'HOURS&amp;CYCLES INPUT'!$C$2:$C$9999,'QUALIFIED EFH'!$C125,'HOURS&amp;CYCLES INPUT'!$D$2:$D$9999,'QUALIFIED EFH'!BY$4,'HOURS&amp;CYCLES INPUT'!$E$2:$E$9999,'QUALIFIED EFH'!BY$5))</f>
        <v>0</v>
      </c>
      <c r="BZ125" s="476">
        <f>IF(BZ$2&lt;&gt;"",IF($C125&lt;&gt;"TBA",BZ$2/114,0),SUMIFS('HOURS&amp;CYCLES INPUT'!$F$2:$F$9999,'HOURS&amp;CYCLES INPUT'!$C$2:$C$9999,'QUALIFIED EFH'!$C125,'HOURS&amp;CYCLES INPUT'!$D$2:$D$9999,'QUALIFIED EFH'!BZ$4,'HOURS&amp;CYCLES INPUT'!$E$2:$E$9999,'QUALIFIED EFH'!BZ$5))</f>
        <v>0</v>
      </c>
      <c r="CA125" s="476">
        <f>IF(CA$2&lt;&gt;"",IF($C125&lt;&gt;"TBA",CA$2/114,0),SUMIFS('HOURS&amp;CYCLES INPUT'!$F$2:$F$9999,'HOURS&amp;CYCLES INPUT'!$C$2:$C$9999,'QUALIFIED EFH'!$C125,'HOURS&amp;CYCLES INPUT'!$D$2:$D$9999,'QUALIFIED EFH'!CA$4,'HOURS&amp;CYCLES INPUT'!$E$2:$E$9999,'QUALIFIED EFH'!CA$5))</f>
        <v>0</v>
      </c>
      <c r="CB125" s="476">
        <f>IF(CB$2&lt;&gt;"",IF($C125&lt;&gt;"TBA",CB$2/114,0),SUMIFS('HOURS&amp;CYCLES INPUT'!$F$2:$F$9999,'HOURS&amp;CYCLES INPUT'!$C$2:$C$9999,'QUALIFIED EFH'!$C125,'HOURS&amp;CYCLES INPUT'!$D$2:$D$9999,'QUALIFIED EFH'!CB$4,'HOURS&amp;CYCLES INPUT'!$E$2:$E$9999,'QUALIFIED EFH'!CB$5))</f>
        <v>0</v>
      </c>
      <c r="CC125" s="476">
        <f>IF(CC$2&lt;&gt;"",IF($C125&lt;&gt;"TBA",CC$2/114,0),SUMIFS('HOURS&amp;CYCLES INPUT'!$F$2:$F$9999,'HOURS&amp;CYCLES INPUT'!$C$2:$C$9999,'QUALIFIED EFH'!$C125,'HOURS&amp;CYCLES INPUT'!$D$2:$D$9999,'QUALIFIED EFH'!CC$4,'HOURS&amp;CYCLES INPUT'!$E$2:$E$9999,'QUALIFIED EFH'!CC$5))</f>
        <v>0</v>
      </c>
      <c r="CD125" s="476">
        <f>IF(CD$2&lt;&gt;"",IF($C125&lt;&gt;"TBA",CD$2/114,0),SUMIFS('HOURS&amp;CYCLES INPUT'!$F$2:$F$9999,'HOURS&amp;CYCLES INPUT'!$C$2:$C$9999,'QUALIFIED EFH'!$C125,'HOURS&amp;CYCLES INPUT'!$D$2:$D$9999,'QUALIFIED EFH'!CD$4,'HOURS&amp;CYCLES INPUT'!$E$2:$E$9999,'QUALIFIED EFH'!CD$5))</f>
        <v>0</v>
      </c>
      <c r="CE125" s="476">
        <f>IF(CE$2&lt;&gt;"",IF($C125&lt;&gt;"TBA",CE$2/114,0),SUMIFS('HOURS&amp;CYCLES INPUT'!$F$2:$F$9999,'HOURS&amp;CYCLES INPUT'!$C$2:$C$9999,'QUALIFIED EFH'!$C125,'HOURS&amp;CYCLES INPUT'!$D$2:$D$9999,'QUALIFIED EFH'!CE$4,'HOURS&amp;CYCLES INPUT'!$E$2:$E$9999,'QUALIFIED EFH'!CE$5))</f>
        <v>0</v>
      </c>
      <c r="CF125" s="476">
        <f>IF(CF$2&lt;&gt;"",IF($C125&lt;&gt;"TBA",CF$2/114,0),SUMIFS('HOURS&amp;CYCLES INPUT'!$F$2:$F$9999,'HOURS&amp;CYCLES INPUT'!$C$2:$C$9999,'QUALIFIED EFH'!$C125,'HOURS&amp;CYCLES INPUT'!$D$2:$D$9999,'QUALIFIED EFH'!CF$4,'HOURS&amp;CYCLES INPUT'!$E$2:$E$9999,'QUALIFIED EFH'!CF$5))</f>
        <v>0</v>
      </c>
      <c r="CG125" s="476">
        <f>IF(CG$2&lt;&gt;"",IF($C125&lt;&gt;"TBA",CG$2/114,0),SUMIFS('HOURS&amp;CYCLES INPUT'!$F$2:$F$9999,'HOURS&amp;CYCLES INPUT'!$C$2:$C$9999,'QUALIFIED EFH'!$C125,'HOURS&amp;CYCLES INPUT'!$D$2:$D$9999,'QUALIFIED EFH'!CG$4,'HOURS&amp;CYCLES INPUT'!$E$2:$E$9999,'QUALIFIED EFH'!CG$5))</f>
        <v>0</v>
      </c>
      <c r="CH125" s="476">
        <f>IF(CH$2&lt;&gt;"",IF($C125&lt;&gt;"TBA",CH$2/114,0),SUMIFS('HOURS&amp;CYCLES INPUT'!$F$2:$F$9999,'HOURS&amp;CYCLES INPUT'!$C$2:$C$9999,'QUALIFIED EFH'!$C125,'HOURS&amp;CYCLES INPUT'!$D$2:$D$9999,'QUALIFIED EFH'!CH$4,'HOURS&amp;CYCLES INPUT'!$E$2:$E$9999,'QUALIFIED EFH'!CH$5))</f>
        <v>0</v>
      </c>
      <c r="CI125" s="476">
        <f>IF(CI$2&lt;&gt;"",IF($C125&lt;&gt;"TBA",CI$2/114,0),SUMIFS('HOURS&amp;CYCLES INPUT'!$F$2:$F$9999,'HOURS&amp;CYCLES INPUT'!$C$2:$C$9999,'QUALIFIED EFH'!$C125,'HOURS&amp;CYCLES INPUT'!$D$2:$D$9999,'QUALIFIED EFH'!CI$4,'HOURS&amp;CYCLES INPUT'!$E$2:$E$9999,'QUALIFIED EFH'!CI$5))</f>
        <v>0</v>
      </c>
      <c r="CJ125" s="476">
        <f>IF(CJ$2&lt;&gt;"",IF($C125&lt;&gt;"TBA",CJ$2/114,0),SUMIFS('HOURS&amp;CYCLES INPUT'!$F$2:$F$9999,'HOURS&amp;CYCLES INPUT'!$C$2:$C$9999,'QUALIFIED EFH'!$C125,'HOURS&amp;CYCLES INPUT'!$D$2:$D$9999,'QUALIFIED EFH'!CJ$4,'HOURS&amp;CYCLES INPUT'!$E$2:$E$9999,'QUALIFIED EFH'!CJ$5))</f>
        <v>0</v>
      </c>
      <c r="CK125" s="476">
        <f>IF(CK$2&lt;&gt;"",IF($C125&lt;&gt;"TBA",CK$2/114,0),SUMIFS('HOURS&amp;CYCLES INPUT'!$F$2:$F$9999,'HOURS&amp;CYCLES INPUT'!$C$2:$C$9999,'QUALIFIED EFH'!$C125,'HOURS&amp;CYCLES INPUT'!$D$2:$D$9999,'QUALIFIED EFH'!CK$4,'HOURS&amp;CYCLES INPUT'!$E$2:$E$9999,'QUALIFIED EFH'!CK$5))</f>
        <v>0</v>
      </c>
      <c r="CL125" s="476">
        <f>IF(CL$2&lt;&gt;"",IF($C125&lt;&gt;"TBA",CL$2/114,0),SUMIFS('HOURS&amp;CYCLES INPUT'!$F$2:$F$9999,'HOURS&amp;CYCLES INPUT'!$C$2:$C$9999,'QUALIFIED EFH'!$C125,'HOURS&amp;CYCLES INPUT'!$D$2:$D$9999,'QUALIFIED EFH'!CL$4,'HOURS&amp;CYCLES INPUT'!$E$2:$E$9999,'QUALIFIED EFH'!CL$5))</f>
        <v>0</v>
      </c>
      <c r="CM125" s="476">
        <f>IF(CM$2&lt;&gt;"",IF($C125&lt;&gt;"TBA",CM$2/114,0),SUMIFS('HOURS&amp;CYCLES INPUT'!$F$2:$F$9999,'HOURS&amp;CYCLES INPUT'!$C$2:$C$9999,'QUALIFIED EFH'!$C125,'HOURS&amp;CYCLES INPUT'!$D$2:$D$9999,'QUALIFIED EFH'!CM$4,'HOURS&amp;CYCLES INPUT'!$E$2:$E$9999,'QUALIFIED EFH'!CM$5))</f>
        <v>0</v>
      </c>
      <c r="CN125" s="476">
        <f>IF(CN$2&lt;&gt;"",IF($C125&lt;&gt;"TBA",CN$2/114,0),SUMIFS('HOURS&amp;CYCLES INPUT'!$F$2:$F$9999,'HOURS&amp;CYCLES INPUT'!$C$2:$C$9999,'QUALIFIED EFH'!$C125,'HOURS&amp;CYCLES INPUT'!$D$2:$D$9999,'QUALIFIED EFH'!CN$4,'HOURS&amp;CYCLES INPUT'!$E$2:$E$9999,'QUALIFIED EFH'!CN$5))</f>
        <v>0</v>
      </c>
      <c r="CO125" s="476">
        <f>IF(CO$2&lt;&gt;"",IF($C125&lt;&gt;"TBA",CO$2/114,0),SUMIFS('HOURS&amp;CYCLES INPUT'!$F$2:$F$9999,'HOURS&amp;CYCLES INPUT'!$C$2:$C$9999,'QUALIFIED EFH'!$C125,'HOURS&amp;CYCLES INPUT'!$D$2:$D$9999,'QUALIFIED EFH'!CO$4,'HOURS&amp;CYCLES INPUT'!$E$2:$E$9999,'QUALIFIED EFH'!CO$5))</f>
        <v>0</v>
      </c>
      <c r="CP125" s="476">
        <f>IF(CP$2&lt;&gt;"",IF($C125&lt;&gt;"TBA",CP$2/114,0),SUMIFS('HOURS&amp;CYCLES INPUT'!$F$2:$F$9999,'HOURS&amp;CYCLES INPUT'!$C$2:$C$9999,'QUALIFIED EFH'!$C125,'HOURS&amp;CYCLES INPUT'!$D$2:$D$9999,'QUALIFIED EFH'!CP$4,'HOURS&amp;CYCLES INPUT'!$E$2:$E$9999,'QUALIFIED EFH'!CP$5))</f>
        <v>0</v>
      </c>
      <c r="CQ125" s="476">
        <f>IF(CQ$2&lt;&gt;"",IF($C125&lt;&gt;"TBA",CQ$2/114,0),SUMIFS('HOURS&amp;CYCLES INPUT'!$F$2:$F$9999,'HOURS&amp;CYCLES INPUT'!$C$2:$C$9999,'QUALIFIED EFH'!$C125,'HOURS&amp;CYCLES INPUT'!$D$2:$D$9999,'QUALIFIED EFH'!CQ$4,'HOURS&amp;CYCLES INPUT'!$E$2:$E$9999,'QUALIFIED EFH'!CQ$5))</f>
        <v>0</v>
      </c>
      <c r="CR125" s="476">
        <f>IF(CR$2&lt;&gt;"",IF($C125&lt;&gt;"TBA",CR$2/114,0),SUMIFS('HOURS&amp;CYCLES INPUT'!$F$2:$F$9999,'HOURS&amp;CYCLES INPUT'!$C$2:$C$9999,'QUALIFIED EFH'!$C125,'HOURS&amp;CYCLES INPUT'!$D$2:$D$9999,'QUALIFIED EFH'!CR$4,'HOURS&amp;CYCLES INPUT'!$E$2:$E$9999,'QUALIFIED EFH'!CR$5))</f>
        <v>0</v>
      </c>
      <c r="CS125" s="476">
        <f>IF(CS$2&lt;&gt;"",IF($C125&lt;&gt;"TBA",CS$2/114,0),SUMIFS('HOURS&amp;CYCLES INPUT'!$F$2:$F$9999,'HOURS&amp;CYCLES INPUT'!$C$2:$C$9999,'QUALIFIED EFH'!$C125,'HOURS&amp;CYCLES INPUT'!$D$2:$D$9999,'QUALIFIED EFH'!CS$4,'HOURS&amp;CYCLES INPUT'!$E$2:$E$9999,'QUALIFIED EFH'!CS$5))</f>
        <v>0</v>
      </c>
      <c r="CT125" s="476">
        <f>IF(CT$2&lt;&gt;"",IF($C125&lt;&gt;"TBA",CT$2/114,0),SUMIFS('HOURS&amp;CYCLES INPUT'!$F$2:$F$9999,'HOURS&amp;CYCLES INPUT'!$C$2:$C$9999,'QUALIFIED EFH'!$C125,'HOURS&amp;CYCLES INPUT'!$D$2:$D$9999,'QUALIFIED EFH'!CT$4,'HOURS&amp;CYCLES INPUT'!$E$2:$E$9999,'QUALIFIED EFH'!CT$5))</f>
        <v>0</v>
      </c>
      <c r="CU125" s="476">
        <f>IF(CU$2&lt;&gt;"",IF($C125&lt;&gt;"TBA",CU$2/114,0),SUMIFS('HOURS&amp;CYCLES INPUT'!$F$2:$F$9999,'HOURS&amp;CYCLES INPUT'!$C$2:$C$9999,'QUALIFIED EFH'!$C125,'HOURS&amp;CYCLES INPUT'!$D$2:$D$9999,'QUALIFIED EFH'!CU$4,'HOURS&amp;CYCLES INPUT'!$E$2:$E$9999,'QUALIFIED EFH'!CU$5))</f>
        <v>0</v>
      </c>
      <c r="CV125" s="476">
        <f>IF(CV$2&lt;&gt;"",IF($C125&lt;&gt;"TBA",CV$2/114,0),SUMIFS('HOURS&amp;CYCLES INPUT'!$F$2:$F$9999,'HOURS&amp;CYCLES INPUT'!$C$2:$C$9999,'QUALIFIED EFH'!$C125,'HOURS&amp;CYCLES INPUT'!$D$2:$D$9999,'QUALIFIED EFH'!CV$4,'HOURS&amp;CYCLES INPUT'!$E$2:$E$9999,'QUALIFIED EFH'!CV$5))</f>
        <v>0</v>
      </c>
      <c r="CW125" s="476">
        <f>IF(CW$2&lt;&gt;"",IF($C125&lt;&gt;"TBA",CW$2/114,0),SUMIFS('HOURS&amp;CYCLES INPUT'!$F$2:$F$9999,'HOURS&amp;CYCLES INPUT'!$C$2:$C$9999,'QUALIFIED EFH'!$C125,'HOURS&amp;CYCLES INPUT'!$D$2:$D$9999,'QUALIFIED EFH'!CW$4,'HOURS&amp;CYCLES INPUT'!$E$2:$E$9999,'QUALIFIED EFH'!CW$5))</f>
        <v>0</v>
      </c>
      <c r="CX125" s="476">
        <f>IF(CX$2&lt;&gt;"",IF($C125&lt;&gt;"TBA",CX$2/114,0),SUMIFS('HOURS&amp;CYCLES INPUT'!$F$2:$F$9999,'HOURS&amp;CYCLES INPUT'!$C$2:$C$9999,'QUALIFIED EFH'!$C125,'HOURS&amp;CYCLES INPUT'!$D$2:$D$9999,'QUALIFIED EFH'!CX$4,'HOURS&amp;CYCLES INPUT'!$E$2:$E$9999,'QUALIFIED EFH'!CX$5))</f>
        <v>0</v>
      </c>
      <c r="CY125" s="476">
        <f>IF(CY$2&lt;&gt;"",IF($C125&lt;&gt;"TBA",CY$2/114,0),SUMIFS('HOURS&amp;CYCLES INPUT'!$F$2:$F$9999,'HOURS&amp;CYCLES INPUT'!$C$2:$C$9999,'QUALIFIED EFH'!$C125,'HOURS&amp;CYCLES INPUT'!$D$2:$D$9999,'QUALIFIED EFH'!CY$4,'HOURS&amp;CYCLES INPUT'!$E$2:$E$9999,'QUALIFIED EFH'!CY$5))</f>
        <v>0</v>
      </c>
      <c r="CZ125" s="476">
        <f>IF(CZ$2&lt;&gt;"",IF($C125&lt;&gt;"TBA",CZ$2/114,0),SUMIFS('HOURS&amp;CYCLES INPUT'!$F$2:$F$9999,'HOURS&amp;CYCLES INPUT'!$C$2:$C$9999,'QUALIFIED EFH'!$C125,'HOURS&amp;CYCLES INPUT'!$D$2:$D$9999,'QUALIFIED EFH'!CZ$4,'HOURS&amp;CYCLES INPUT'!$E$2:$E$9999,'QUALIFIED EFH'!CZ$5))</f>
        <v>0</v>
      </c>
      <c r="DA125" s="476">
        <f>IF(DA$2&lt;&gt;"",IF($C125&lt;&gt;"TBA",DA$2/114,0),SUMIFS('HOURS&amp;CYCLES INPUT'!$F$2:$F$9999,'HOURS&amp;CYCLES INPUT'!$C$2:$C$9999,'QUALIFIED EFH'!$C125,'HOURS&amp;CYCLES INPUT'!$D$2:$D$9999,'QUALIFIED EFH'!DA$4,'HOURS&amp;CYCLES INPUT'!$E$2:$E$9999,'QUALIFIED EFH'!DA$5))</f>
        <v>0</v>
      </c>
      <c r="DB125" s="476">
        <f>IF(DB$2&lt;&gt;"",IF($C125&lt;&gt;"TBA",DB$2/114,0),SUMIFS('HOURS&amp;CYCLES INPUT'!$F$2:$F$9999,'HOURS&amp;CYCLES INPUT'!$C$2:$C$9999,'QUALIFIED EFH'!$C125,'HOURS&amp;CYCLES INPUT'!$D$2:$D$9999,'QUALIFIED EFH'!DB$4,'HOURS&amp;CYCLES INPUT'!$E$2:$E$9999,'QUALIFIED EFH'!DB$5))</f>
        <v>0</v>
      </c>
      <c r="DC125" s="476">
        <f>IF(DC$2&lt;&gt;"",IF($C125&lt;&gt;"TBA",DC$2/114,0),SUMIFS('HOURS&amp;CYCLES INPUT'!$F$2:$F$9999,'HOURS&amp;CYCLES INPUT'!$C$2:$C$9999,'QUALIFIED EFH'!$C125,'HOURS&amp;CYCLES INPUT'!$D$2:$D$9999,'QUALIFIED EFH'!DC$4,'HOURS&amp;CYCLES INPUT'!$E$2:$E$9999,'QUALIFIED EFH'!DC$5))</f>
        <v>0</v>
      </c>
      <c r="DD125" s="476">
        <f>IF(DD$2&lt;&gt;"",IF($C125&lt;&gt;"TBA",DD$2/114,0),SUMIFS('HOURS&amp;CYCLES INPUT'!$F$2:$F$9999,'HOURS&amp;CYCLES INPUT'!$C$2:$C$9999,'QUALIFIED EFH'!$C125,'HOURS&amp;CYCLES INPUT'!$D$2:$D$9999,'QUALIFIED EFH'!DD$4,'HOURS&amp;CYCLES INPUT'!$E$2:$E$9999,'QUALIFIED EFH'!DD$5))</f>
        <v>0</v>
      </c>
      <c r="DE125" s="476">
        <f>IF(DE$2&lt;&gt;"",IF($C125&lt;&gt;"TBA",DE$2/114,0),SUMIFS('HOURS&amp;CYCLES INPUT'!$F$2:$F$9999,'HOURS&amp;CYCLES INPUT'!$C$2:$C$9999,'QUALIFIED EFH'!$C125,'HOURS&amp;CYCLES INPUT'!$D$2:$D$9999,'QUALIFIED EFH'!DE$4,'HOURS&amp;CYCLES INPUT'!$E$2:$E$9999,'QUALIFIED EFH'!DE$5))</f>
        <v>0</v>
      </c>
      <c r="DF125" s="476">
        <f>IF(DF$2&lt;&gt;"",IF($C125&lt;&gt;"TBA",DF$2/114,0),SUMIFS('HOURS&amp;CYCLES INPUT'!$F$2:$F$9999,'HOURS&amp;CYCLES INPUT'!$C$2:$C$9999,'QUALIFIED EFH'!$C125,'HOURS&amp;CYCLES INPUT'!$D$2:$D$9999,'QUALIFIED EFH'!DF$4,'HOURS&amp;CYCLES INPUT'!$E$2:$E$9999,'QUALIFIED EFH'!DF$5))</f>
        <v>0</v>
      </c>
      <c r="DG125" s="476">
        <f>IF(DG$2&lt;&gt;"",IF($C125&lt;&gt;"TBA",DG$2/114,0),SUMIFS('HOURS&amp;CYCLES INPUT'!$F$2:$F$9999,'HOURS&amp;CYCLES INPUT'!$C$2:$C$9999,'QUALIFIED EFH'!$C125,'HOURS&amp;CYCLES INPUT'!$D$2:$D$9999,'QUALIFIED EFH'!DG$4,'HOURS&amp;CYCLES INPUT'!$E$2:$E$9999,'QUALIFIED EFH'!DG$5))</f>
        <v>0</v>
      </c>
      <c r="DH125" s="476">
        <f>IF(DH$2&lt;&gt;"",IF($C125&lt;&gt;"TBA",DH$2/114,0),SUMIFS('HOURS&amp;CYCLES INPUT'!$F$2:$F$9999,'HOURS&amp;CYCLES INPUT'!$C$2:$C$9999,'QUALIFIED EFH'!$C125,'HOURS&amp;CYCLES INPUT'!$D$2:$D$9999,'QUALIFIED EFH'!DH$4,'HOURS&amp;CYCLES INPUT'!$E$2:$E$9999,'QUALIFIED EFH'!DH$5))</f>
        <v>0</v>
      </c>
      <c r="DI125" s="476">
        <f>IF(DI$2&lt;&gt;"",IF($C125&lt;&gt;"TBA",DI$2/114,0),SUMIFS('HOURS&amp;CYCLES INPUT'!$F$2:$F$9999,'HOURS&amp;CYCLES INPUT'!$C$2:$C$9999,'QUALIFIED EFH'!$C125,'HOURS&amp;CYCLES INPUT'!$D$2:$D$9999,'QUALIFIED EFH'!DI$4,'HOURS&amp;CYCLES INPUT'!$E$2:$E$9999,'QUALIFIED EFH'!DI$5))</f>
        <v>0</v>
      </c>
      <c r="DJ125" s="476">
        <f>IF(DJ$2&lt;&gt;"",IF($C125&lt;&gt;"TBA",DJ$2/114,0),SUMIFS('HOURS&amp;CYCLES INPUT'!$F$2:$F$9999,'HOURS&amp;CYCLES INPUT'!$C$2:$C$9999,'QUALIFIED EFH'!$C125,'HOURS&amp;CYCLES INPUT'!$D$2:$D$9999,'QUALIFIED EFH'!DJ$4,'HOURS&amp;CYCLES INPUT'!$E$2:$E$9999,'QUALIFIED EFH'!DJ$5))</f>
        <v>0</v>
      </c>
      <c r="DK125" s="476">
        <f>IF(DK$2&lt;&gt;"",IF($C125&lt;&gt;"TBA",DK$2/114,0),SUMIFS('HOURS&amp;CYCLES INPUT'!$F$2:$F$9999,'HOURS&amp;CYCLES INPUT'!$C$2:$C$9999,'QUALIFIED EFH'!$C125,'HOURS&amp;CYCLES INPUT'!$D$2:$D$9999,'QUALIFIED EFH'!DK$4,'HOURS&amp;CYCLES INPUT'!$E$2:$E$9999,'QUALIFIED EFH'!DK$5))</f>
        <v>0</v>
      </c>
      <c r="DL125" s="476">
        <f>IF(DL$2&lt;&gt;"",IF($C125&lt;&gt;"TBA",DL$2/114,0),SUMIFS('HOURS&amp;CYCLES INPUT'!$F$2:$F$9999,'HOURS&amp;CYCLES INPUT'!$C$2:$C$9999,'QUALIFIED EFH'!$C125,'HOURS&amp;CYCLES INPUT'!$D$2:$D$9999,'QUALIFIED EFH'!DL$4,'HOURS&amp;CYCLES INPUT'!$E$2:$E$9999,'QUALIFIED EFH'!DL$5))</f>
        <v>0</v>
      </c>
      <c r="DM125" s="476">
        <f>IF(DM$2&lt;&gt;"",IF($C125&lt;&gt;"TBA",DM$2/114,0),SUMIFS('HOURS&amp;CYCLES INPUT'!$F$2:$F$9999,'HOURS&amp;CYCLES INPUT'!$C$2:$C$9999,'QUALIFIED EFH'!$C125,'HOURS&amp;CYCLES INPUT'!$D$2:$D$9999,'QUALIFIED EFH'!DM$4,'HOURS&amp;CYCLES INPUT'!$E$2:$E$9999,'QUALIFIED EFH'!DM$5))</f>
        <v>0</v>
      </c>
      <c r="DN125" s="476">
        <f>IF(DN$2&lt;&gt;"",IF($C125&lt;&gt;"TBA",DN$2/114,0),SUMIFS('HOURS&amp;CYCLES INPUT'!$F$2:$F$9999,'HOURS&amp;CYCLES INPUT'!$C$2:$C$9999,'QUALIFIED EFH'!$C125,'HOURS&amp;CYCLES INPUT'!$D$2:$D$9999,'QUALIFIED EFH'!DN$4,'HOURS&amp;CYCLES INPUT'!$E$2:$E$9999,'QUALIFIED EFH'!DN$5))</f>
        <v>0</v>
      </c>
      <c r="DO125" s="476">
        <f>IF(DO$2&lt;&gt;"",IF($C125&lt;&gt;"TBA",DO$2/114,0),SUMIFS('HOURS&amp;CYCLES INPUT'!$F$2:$F$9999,'HOURS&amp;CYCLES INPUT'!$C$2:$C$9999,'QUALIFIED EFH'!$C125,'HOURS&amp;CYCLES INPUT'!$D$2:$D$9999,'QUALIFIED EFH'!DO$4,'HOURS&amp;CYCLES INPUT'!$E$2:$E$9999,'QUALIFIED EFH'!DO$5))</f>
        <v>0</v>
      </c>
      <c r="DP125" s="476">
        <f>IF(DP$2&lt;&gt;"",IF($C125&lt;&gt;"TBA",DP$2/114,0),SUMIFS('HOURS&amp;CYCLES INPUT'!$F$2:$F$9999,'HOURS&amp;CYCLES INPUT'!$C$2:$C$9999,'QUALIFIED EFH'!$C125,'HOURS&amp;CYCLES INPUT'!$D$2:$D$9999,'QUALIFIED EFH'!DP$4,'HOURS&amp;CYCLES INPUT'!$E$2:$E$9999,'QUALIFIED EFH'!DP$5))</f>
        <v>0</v>
      </c>
      <c r="DQ125" s="476">
        <f>IF(DQ$2&lt;&gt;"",IF($C125&lt;&gt;"TBA",DQ$2/114,0),SUMIFS('HOURS&amp;CYCLES INPUT'!$F$2:$F$9999,'HOURS&amp;CYCLES INPUT'!$C$2:$C$9999,'QUALIFIED EFH'!$C125,'HOURS&amp;CYCLES INPUT'!$D$2:$D$9999,'QUALIFIED EFH'!DQ$4,'HOURS&amp;CYCLES INPUT'!$E$2:$E$9999,'QUALIFIED EFH'!DQ$5))</f>
        <v>0</v>
      </c>
      <c r="DR125" s="476">
        <f>IF(DR$2&lt;&gt;"",IF($C125&lt;&gt;"TBA",DR$2/114,0),SUMIFS('HOURS&amp;CYCLES INPUT'!$F$2:$F$9999,'HOURS&amp;CYCLES INPUT'!$C$2:$C$9999,'QUALIFIED EFH'!$C125,'HOURS&amp;CYCLES INPUT'!$D$2:$D$9999,'QUALIFIED EFH'!DR$4,'HOURS&amp;CYCLES INPUT'!$E$2:$E$9999,'QUALIFIED EFH'!DR$5))</f>
        <v>0</v>
      </c>
      <c r="DS125" s="476">
        <f>IF(DS$2&lt;&gt;"",IF($C125&lt;&gt;"TBA",DS$2/114,0),SUMIFS('HOURS&amp;CYCLES INPUT'!$F$2:$F$9999,'HOURS&amp;CYCLES INPUT'!$C$2:$C$9999,'QUALIFIED EFH'!$C125,'HOURS&amp;CYCLES INPUT'!$D$2:$D$9999,'QUALIFIED EFH'!DS$4,'HOURS&amp;CYCLES INPUT'!$E$2:$E$9999,'QUALIFIED EFH'!DS$5))</f>
        <v>0</v>
      </c>
      <c r="DT125" s="476">
        <f>IF(DT$2&lt;&gt;"",IF($C125&lt;&gt;"TBA",DT$2/114,0),SUMIFS('HOURS&amp;CYCLES INPUT'!$F$2:$F$9999,'HOURS&amp;CYCLES INPUT'!$C$2:$C$9999,'QUALIFIED EFH'!$C125,'HOURS&amp;CYCLES INPUT'!$D$2:$D$9999,'QUALIFIED EFH'!DT$4,'HOURS&amp;CYCLES INPUT'!$E$2:$E$9999,'QUALIFIED EFH'!DT$5))</f>
        <v>0</v>
      </c>
      <c r="DU125" s="476">
        <f>IF(DU$2&lt;&gt;"",IF($C125&lt;&gt;"TBA",DU$2/114,0),SUMIFS('HOURS&amp;CYCLES INPUT'!$F$2:$F$9999,'HOURS&amp;CYCLES INPUT'!$C$2:$C$9999,'QUALIFIED EFH'!$C125,'HOURS&amp;CYCLES INPUT'!$D$2:$D$9999,'QUALIFIED EFH'!DU$4,'HOURS&amp;CYCLES INPUT'!$E$2:$E$9999,'QUALIFIED EFH'!DU$5))</f>
        <v>0</v>
      </c>
      <c r="DV125" s="476">
        <f>IF(DV$2&lt;&gt;"",IF($C125&lt;&gt;"TBA",DV$2/114,0),SUMIFS('HOURS&amp;CYCLES INPUT'!$F$2:$F$9999,'HOURS&amp;CYCLES INPUT'!$C$2:$C$9999,'QUALIFIED EFH'!$C125,'HOURS&amp;CYCLES INPUT'!$D$2:$D$9999,'QUALIFIED EFH'!DV$4,'HOURS&amp;CYCLES INPUT'!$E$2:$E$9999,'QUALIFIED EFH'!DV$5))</f>
        <v>0</v>
      </c>
      <c r="DW125" s="476">
        <f>IF(DW$2&lt;&gt;"",IF($C125&lt;&gt;"TBA",DW$2/114,0),SUMIFS('HOURS&amp;CYCLES INPUT'!$F$2:$F$9999,'HOURS&amp;CYCLES INPUT'!$C$2:$C$9999,'QUALIFIED EFH'!$C125,'HOURS&amp;CYCLES INPUT'!$D$2:$D$9999,'QUALIFIED EFH'!DW$4,'HOURS&amp;CYCLES INPUT'!$E$2:$E$9999,'QUALIFIED EFH'!DW$5))</f>
        <v>0</v>
      </c>
      <c r="DX125" s="476">
        <f>IF(DX$2&lt;&gt;"",IF($C125&lt;&gt;"TBA",DX$2/114,0),SUMIFS('HOURS&amp;CYCLES INPUT'!$F$2:$F$9999,'HOURS&amp;CYCLES INPUT'!$C$2:$C$9999,'QUALIFIED EFH'!$C125,'HOURS&amp;CYCLES INPUT'!$D$2:$D$9999,'QUALIFIED EFH'!DX$4,'HOURS&amp;CYCLES INPUT'!$E$2:$E$9999,'QUALIFIED EFH'!DX$5))</f>
        <v>0</v>
      </c>
      <c r="DY125" s="476">
        <f>IF(DY$2&lt;&gt;"",IF($C125&lt;&gt;"TBA",DY$2/114,0),SUMIFS('HOURS&amp;CYCLES INPUT'!$F$2:$F$9999,'HOURS&amp;CYCLES INPUT'!$C$2:$C$9999,'QUALIFIED EFH'!$C125,'HOURS&amp;CYCLES INPUT'!$D$2:$D$9999,'QUALIFIED EFH'!DY$4,'HOURS&amp;CYCLES INPUT'!$E$2:$E$9999,'QUALIFIED EFH'!DY$5))</f>
        <v>0</v>
      </c>
      <c r="DZ125" s="476">
        <f>IF(DZ$2&lt;&gt;"",IF($C125&lt;&gt;"TBA",DZ$2/114,0),SUMIFS('HOURS&amp;CYCLES INPUT'!$F$2:$F$9999,'HOURS&amp;CYCLES INPUT'!$C$2:$C$9999,'QUALIFIED EFH'!$C125,'HOURS&amp;CYCLES INPUT'!$D$2:$D$9999,'QUALIFIED EFH'!DZ$4,'HOURS&amp;CYCLES INPUT'!$E$2:$E$9999,'QUALIFIED EFH'!DZ$5))</f>
        <v>0</v>
      </c>
      <c r="EA125" s="476">
        <f>IF(EA$2&lt;&gt;"",IF($C125&lt;&gt;"TBA",EA$2/114,0),SUMIFS('HOURS&amp;CYCLES INPUT'!$F$2:$F$9999,'HOURS&amp;CYCLES INPUT'!$C$2:$C$9999,'QUALIFIED EFH'!$C125,'HOURS&amp;CYCLES INPUT'!$D$2:$D$9999,'QUALIFIED EFH'!EA$4,'HOURS&amp;CYCLES INPUT'!$E$2:$E$9999,'QUALIFIED EFH'!EA$5))</f>
        <v>0</v>
      </c>
      <c r="EB125" s="476">
        <f>IF(EB$2&lt;&gt;"",IF($C125&lt;&gt;"TBA",EB$2/114,0),SUMIFS('HOURS&amp;CYCLES INPUT'!$F$2:$F$9999,'HOURS&amp;CYCLES INPUT'!$C$2:$C$9999,'QUALIFIED EFH'!$C125,'HOURS&amp;CYCLES INPUT'!$D$2:$D$9999,'QUALIFIED EFH'!EB$4,'HOURS&amp;CYCLES INPUT'!$E$2:$E$9999,'QUALIFIED EFH'!EB$5))</f>
        <v>0</v>
      </c>
      <c r="EC125" s="476">
        <f>IF(EC$2&lt;&gt;"",IF($C125&lt;&gt;"TBA",EC$2/114,0),SUMIFS('HOURS&amp;CYCLES INPUT'!$F$2:$F$9999,'HOURS&amp;CYCLES INPUT'!$C$2:$C$9999,'QUALIFIED EFH'!$C125,'HOURS&amp;CYCLES INPUT'!$D$2:$D$9999,'QUALIFIED EFH'!EC$4,'HOURS&amp;CYCLES INPUT'!$E$2:$E$9999,'QUALIFIED EFH'!EC$5))</f>
        <v>0</v>
      </c>
      <c r="ED125" s="476">
        <f>IF(ED$2&lt;&gt;"",IF($C125&lt;&gt;"TBA",ED$2/114,0),SUMIFS('HOURS&amp;CYCLES INPUT'!$F$2:$F$9999,'HOURS&amp;CYCLES INPUT'!$C$2:$C$9999,'QUALIFIED EFH'!$C125,'HOURS&amp;CYCLES INPUT'!$D$2:$D$9999,'QUALIFIED EFH'!ED$4,'HOURS&amp;CYCLES INPUT'!$E$2:$E$9999,'QUALIFIED EFH'!ED$5))</f>
        <v>0</v>
      </c>
      <c r="EE125" s="476">
        <f>IF(EE$2&lt;&gt;"",IF($C125&lt;&gt;"TBA",EE$2/114,0),SUMIFS('HOURS&amp;CYCLES INPUT'!$F$2:$F$9999,'HOURS&amp;CYCLES INPUT'!$C$2:$C$9999,'QUALIFIED EFH'!$C125,'HOURS&amp;CYCLES INPUT'!$D$2:$D$9999,'QUALIFIED EFH'!EE$4,'HOURS&amp;CYCLES INPUT'!$E$2:$E$9999,'QUALIFIED EFH'!EE$5))</f>
        <v>0</v>
      </c>
      <c r="EF125" s="476">
        <f>IF(EF$2&lt;&gt;"",IF($C125&lt;&gt;"TBA",EF$2/114,0),SUMIFS('HOURS&amp;CYCLES INPUT'!$F$2:$F$9999,'HOURS&amp;CYCLES INPUT'!$C$2:$C$9999,'QUALIFIED EFH'!$C125,'HOURS&amp;CYCLES INPUT'!$D$2:$D$9999,'QUALIFIED EFH'!EF$4,'HOURS&amp;CYCLES INPUT'!$E$2:$E$9999,'QUALIFIED EFH'!EF$5))</f>
        <v>0</v>
      </c>
      <c r="EG125" s="476">
        <f>IF(EG$2&lt;&gt;"",IF($C125&lt;&gt;"TBA",EG$2/114,0),SUMIFS('HOURS&amp;CYCLES INPUT'!$F$2:$F$9999,'HOURS&amp;CYCLES INPUT'!$C$2:$C$9999,'QUALIFIED EFH'!$C125,'HOURS&amp;CYCLES INPUT'!$D$2:$D$9999,'QUALIFIED EFH'!EG$4,'HOURS&amp;CYCLES INPUT'!$E$2:$E$9999,'QUALIFIED EFH'!EG$5))</f>
        <v>0</v>
      </c>
      <c r="EH125" s="476">
        <f>IF(EH$2&lt;&gt;"",IF($C125&lt;&gt;"TBA",EH$2/114,0),SUMIFS('HOURS&amp;CYCLES INPUT'!$F$2:$F$9999,'HOURS&amp;CYCLES INPUT'!$C$2:$C$9999,'QUALIFIED EFH'!$C125,'HOURS&amp;CYCLES INPUT'!$D$2:$D$9999,'QUALIFIED EFH'!EH$4,'HOURS&amp;CYCLES INPUT'!$E$2:$E$9999,'QUALIFIED EFH'!EH$5))</f>
        <v>0</v>
      </c>
      <c r="EI125" s="476">
        <f>IF(EI$2&lt;&gt;"",IF($C125&lt;&gt;"TBA",EI$2/114,0),SUMIFS('HOURS&amp;CYCLES INPUT'!$F$2:$F$9999,'HOURS&amp;CYCLES INPUT'!$C$2:$C$9999,'QUALIFIED EFH'!$C125,'HOURS&amp;CYCLES INPUT'!$D$2:$D$9999,'QUALIFIED EFH'!EI$4,'HOURS&amp;CYCLES INPUT'!$E$2:$E$9999,'QUALIFIED EFH'!EI$5))</f>
        <v>0</v>
      </c>
      <c r="EJ125" s="476">
        <f>IF(EJ$2&lt;&gt;"",IF($C125&lt;&gt;"TBA",EJ$2/114,0),SUMIFS('HOURS&amp;CYCLES INPUT'!$F$2:$F$9999,'HOURS&amp;CYCLES INPUT'!$C$2:$C$9999,'QUALIFIED EFH'!$C125,'HOURS&amp;CYCLES INPUT'!$D$2:$D$9999,'QUALIFIED EFH'!EJ$4,'HOURS&amp;CYCLES INPUT'!$E$2:$E$9999,'QUALIFIED EFH'!EJ$5))</f>
        <v>0</v>
      </c>
      <c r="EK125" s="476">
        <f>IF(EK$2&lt;&gt;"",IF($C125&lt;&gt;"TBA",EK$2/114,0),SUMIFS('HOURS&amp;CYCLES INPUT'!$F$2:$F$9999,'HOURS&amp;CYCLES INPUT'!$C$2:$C$9999,'QUALIFIED EFH'!$C125,'HOURS&amp;CYCLES INPUT'!$D$2:$D$9999,'QUALIFIED EFH'!EK$4,'HOURS&amp;CYCLES INPUT'!$E$2:$E$9999,'QUALIFIED EFH'!EK$5))</f>
        <v>0</v>
      </c>
      <c r="EL125" s="476">
        <f>IF(EL$2&lt;&gt;"",IF($C125&lt;&gt;"TBA",EL$2/114,0),SUMIFS('HOURS&amp;CYCLES INPUT'!$F$2:$F$9999,'HOURS&amp;CYCLES INPUT'!$C$2:$C$9999,'QUALIFIED EFH'!$C125,'HOURS&amp;CYCLES INPUT'!$D$2:$D$9999,'QUALIFIED EFH'!EL$4,'HOURS&amp;CYCLES INPUT'!$E$2:$E$9999,'QUALIFIED EFH'!EL$5))</f>
        <v>0</v>
      </c>
      <c r="EM125" s="476">
        <f>IF(EM$2&lt;&gt;"",IF($C125&lt;&gt;"TBA",EM$2/114,0),SUMIFS('HOURS&amp;CYCLES INPUT'!$F$2:$F$9999,'HOURS&amp;CYCLES INPUT'!$C$2:$C$9999,'QUALIFIED EFH'!$C125,'HOURS&amp;CYCLES INPUT'!$D$2:$D$9999,'QUALIFIED EFH'!EM$4,'HOURS&amp;CYCLES INPUT'!$E$2:$E$9999,'QUALIFIED EFH'!EM$5))</f>
        <v>0</v>
      </c>
      <c r="EN125" s="476">
        <f>IF(EN$2&lt;&gt;"",IF($C125&lt;&gt;"TBA",EN$2/114,0),SUMIFS('HOURS&amp;CYCLES INPUT'!$F$2:$F$9999,'HOURS&amp;CYCLES INPUT'!$C$2:$C$9999,'QUALIFIED EFH'!$C125,'HOURS&amp;CYCLES INPUT'!$D$2:$D$9999,'QUALIFIED EFH'!EN$4,'HOURS&amp;CYCLES INPUT'!$E$2:$E$9999,'QUALIFIED EFH'!EN$5))</f>
        <v>0</v>
      </c>
      <c r="EO125" s="476">
        <f>IF(EO$2&lt;&gt;"",IF($C125&lt;&gt;"TBA",EO$2/114,0),SUMIFS('HOURS&amp;CYCLES INPUT'!$F$2:$F$9999,'HOURS&amp;CYCLES INPUT'!$C$2:$C$9999,'QUALIFIED EFH'!$C125,'HOURS&amp;CYCLES INPUT'!$D$2:$D$9999,'QUALIFIED EFH'!EO$4,'HOURS&amp;CYCLES INPUT'!$E$2:$E$9999,'QUALIFIED EFH'!EO$5))</f>
        <v>0</v>
      </c>
      <c r="EP125" s="476">
        <f>IF(EP$2&lt;&gt;"",IF($C125&lt;&gt;"TBA",EP$2/114,0),SUMIFS('HOURS&amp;CYCLES INPUT'!$F$2:$F$9999,'HOURS&amp;CYCLES INPUT'!$C$2:$C$9999,'QUALIFIED EFH'!$C125,'HOURS&amp;CYCLES INPUT'!$D$2:$D$9999,'QUALIFIED EFH'!EP$4,'HOURS&amp;CYCLES INPUT'!$E$2:$E$9999,'QUALIFIED EFH'!EP$5))</f>
        <v>0</v>
      </c>
      <c r="EQ125" s="476">
        <f>IF(EQ$2&lt;&gt;"",IF($C125&lt;&gt;"TBA",EQ$2/114,0),SUMIFS('HOURS&amp;CYCLES INPUT'!$F$2:$F$9999,'HOURS&amp;CYCLES INPUT'!$C$2:$C$9999,'QUALIFIED EFH'!$C125,'HOURS&amp;CYCLES INPUT'!$D$2:$D$9999,'QUALIFIED EFH'!EQ$4,'HOURS&amp;CYCLES INPUT'!$E$2:$E$9999,'QUALIFIED EFH'!EQ$5))</f>
        <v>0</v>
      </c>
      <c r="ER125" s="476">
        <f>IF(ER$2&lt;&gt;"",IF($C125&lt;&gt;"TBA",ER$2/114,0),SUMIFS('HOURS&amp;CYCLES INPUT'!$F$2:$F$9999,'HOURS&amp;CYCLES INPUT'!$C$2:$C$9999,'QUALIFIED EFH'!$C125,'HOURS&amp;CYCLES INPUT'!$D$2:$D$9999,'QUALIFIED EFH'!ER$4,'HOURS&amp;CYCLES INPUT'!$E$2:$E$9999,'QUALIFIED EFH'!ER$5))</f>
        <v>0</v>
      </c>
      <c r="ES125" s="476">
        <f>IF(ES$2&lt;&gt;"",IF($C125&lt;&gt;"TBA",ES$2/114,0),SUMIFS('HOURS&amp;CYCLES INPUT'!$F$2:$F$9999,'HOURS&amp;CYCLES INPUT'!$C$2:$C$9999,'QUALIFIED EFH'!$C125,'HOURS&amp;CYCLES INPUT'!$D$2:$D$9999,'QUALIFIED EFH'!ES$4,'HOURS&amp;CYCLES INPUT'!$E$2:$E$9999,'QUALIFIED EFH'!ES$5))</f>
        <v>0</v>
      </c>
      <c r="ET125" s="476">
        <f>IF(ET$2&lt;&gt;"",IF($C125&lt;&gt;"TBA",ET$2/114,0),SUMIFS('HOURS&amp;CYCLES INPUT'!$F$2:$F$9999,'HOURS&amp;CYCLES INPUT'!$C$2:$C$9999,'QUALIFIED EFH'!$C125,'HOURS&amp;CYCLES INPUT'!$D$2:$D$9999,'QUALIFIED EFH'!ET$4,'HOURS&amp;CYCLES INPUT'!$E$2:$E$9999,'QUALIFIED EFH'!ET$5))</f>
        <v>0</v>
      </c>
      <c r="EU125" s="476">
        <f>IF(EU$2&lt;&gt;"",IF($C125&lt;&gt;"TBA",EU$2/114,0),SUMIFS('HOURS&amp;CYCLES INPUT'!$F$2:$F$9999,'HOURS&amp;CYCLES INPUT'!$C$2:$C$9999,'QUALIFIED EFH'!$C125,'HOURS&amp;CYCLES INPUT'!$D$2:$D$9999,'QUALIFIED EFH'!EU$4,'HOURS&amp;CYCLES INPUT'!$E$2:$E$9999,'QUALIFIED EFH'!EU$5))</f>
        <v>0</v>
      </c>
      <c r="EV125" s="476">
        <f>IF(EV$2&lt;&gt;"",IF($C125&lt;&gt;"TBA",EV$2/114,0),SUMIFS('HOURS&amp;CYCLES INPUT'!$F$2:$F$9999,'HOURS&amp;CYCLES INPUT'!$C$2:$C$9999,'QUALIFIED EFH'!$C125,'HOURS&amp;CYCLES INPUT'!$D$2:$D$9999,'QUALIFIED EFH'!EV$4,'HOURS&amp;CYCLES INPUT'!$E$2:$E$9999,'QUALIFIED EFH'!EV$5))</f>
        <v>0</v>
      </c>
      <c r="EW125" s="476">
        <f>IF(EW$2&lt;&gt;"",IF($C125&lt;&gt;"TBA",EW$2/114,0),SUMIFS('HOURS&amp;CYCLES INPUT'!$F$2:$F$9999,'HOURS&amp;CYCLES INPUT'!$C$2:$C$9999,'QUALIFIED EFH'!$C125,'HOURS&amp;CYCLES INPUT'!$D$2:$D$9999,'QUALIFIED EFH'!EW$4,'HOURS&amp;CYCLES INPUT'!$E$2:$E$9999,'QUALIFIED EFH'!EW$5))</f>
        <v>0</v>
      </c>
      <c r="EX125" s="476">
        <f>IF(EX$2&lt;&gt;"",IF($C125&lt;&gt;"TBA",EX$2/114,0),SUMIFS('HOURS&amp;CYCLES INPUT'!$F$2:$F$9999,'HOURS&amp;CYCLES INPUT'!$C$2:$C$9999,'QUALIFIED EFH'!$C125,'HOURS&amp;CYCLES INPUT'!$D$2:$D$9999,'QUALIFIED EFH'!EX$4,'HOURS&amp;CYCLES INPUT'!$E$2:$E$9999,'QUALIFIED EFH'!EX$5))</f>
        <v>0</v>
      </c>
      <c r="EY125" s="476">
        <f>IF(EY$2&lt;&gt;"",IF($C125&lt;&gt;"TBA",EY$2/114,0),SUMIFS('HOURS&amp;CYCLES INPUT'!$F$2:$F$9999,'HOURS&amp;CYCLES INPUT'!$C$2:$C$9999,'QUALIFIED EFH'!$C125,'HOURS&amp;CYCLES INPUT'!$D$2:$D$9999,'QUALIFIED EFH'!EY$4,'HOURS&amp;CYCLES INPUT'!$E$2:$E$9999,'QUALIFIED EFH'!EY$5))</f>
        <v>0</v>
      </c>
      <c r="EZ125" s="476">
        <f>IF(EZ$2&lt;&gt;"",IF($C125&lt;&gt;"TBA",EZ$2/114,0),SUMIFS('HOURS&amp;CYCLES INPUT'!$F$2:$F$9999,'HOURS&amp;CYCLES INPUT'!$C$2:$C$9999,'QUALIFIED EFH'!$C125,'HOURS&amp;CYCLES INPUT'!$D$2:$D$9999,'QUALIFIED EFH'!EZ$4,'HOURS&amp;CYCLES INPUT'!$E$2:$E$9999,'QUALIFIED EFH'!EZ$5))</f>
        <v>0</v>
      </c>
      <c r="FA125" s="476">
        <f>IF(FA$2&lt;&gt;"",IF($C125&lt;&gt;"TBA",FA$2/114,0),SUMIFS('HOURS&amp;CYCLES INPUT'!$F$2:$F$9999,'HOURS&amp;CYCLES INPUT'!$C$2:$C$9999,'QUALIFIED EFH'!$C125,'HOURS&amp;CYCLES INPUT'!$D$2:$D$9999,'QUALIFIED EFH'!FA$4,'HOURS&amp;CYCLES INPUT'!$E$2:$E$9999,'QUALIFIED EFH'!FA$5))</f>
        <v>0</v>
      </c>
      <c r="FB125" s="476">
        <f>IF(FB$2&lt;&gt;"",IF($C125&lt;&gt;"TBA",FB$2/114,0),SUMIFS('HOURS&amp;CYCLES INPUT'!$F$2:$F$9999,'HOURS&amp;CYCLES INPUT'!$C$2:$C$9999,'QUALIFIED EFH'!$C125,'HOURS&amp;CYCLES INPUT'!$D$2:$D$9999,'QUALIFIED EFH'!FB$4,'HOURS&amp;CYCLES INPUT'!$E$2:$E$9999,'QUALIFIED EFH'!FB$5))</f>
        <v>0</v>
      </c>
      <c r="FC125" s="476">
        <f>IF(FC$2&lt;&gt;"",IF($C125&lt;&gt;"TBA",FC$2/114,0),SUMIFS('HOURS&amp;CYCLES INPUT'!$F$2:$F$9999,'HOURS&amp;CYCLES INPUT'!$C$2:$C$9999,'QUALIFIED EFH'!$C125,'HOURS&amp;CYCLES INPUT'!$D$2:$D$9999,'QUALIFIED EFH'!FC$4,'HOURS&amp;CYCLES INPUT'!$E$2:$E$9999,'QUALIFIED EFH'!FC$5))</f>
        <v>0</v>
      </c>
      <c r="FD125" s="476">
        <f>IF(FD$2&lt;&gt;"",IF($C125&lt;&gt;"TBA",FD$2/114,0),SUMIFS('HOURS&amp;CYCLES INPUT'!$F$2:$F$9999,'HOURS&amp;CYCLES INPUT'!$C$2:$C$9999,'QUALIFIED EFH'!$C125,'HOURS&amp;CYCLES INPUT'!$D$2:$D$9999,'QUALIFIED EFH'!FD$4,'HOURS&amp;CYCLES INPUT'!$E$2:$E$9999,'QUALIFIED EFH'!FD$5))</f>
        <v>0</v>
      </c>
      <c r="FE125" s="476">
        <f>IF(FE$2&lt;&gt;"",IF($C125&lt;&gt;"TBA",FE$2/114,0),SUMIFS('HOURS&amp;CYCLES INPUT'!$F$2:$F$9999,'HOURS&amp;CYCLES INPUT'!$C$2:$C$9999,'QUALIFIED EFH'!$C125,'HOURS&amp;CYCLES INPUT'!$D$2:$D$9999,'QUALIFIED EFH'!FE$4,'HOURS&amp;CYCLES INPUT'!$E$2:$E$9999,'QUALIFIED EFH'!FE$5))</f>
        <v>0</v>
      </c>
      <c r="FF125" s="476">
        <f>IF(FF$2&lt;&gt;"",IF($C125&lt;&gt;"TBA",FF$2/114,0),SUMIFS('HOURS&amp;CYCLES INPUT'!$F$2:$F$9999,'HOURS&amp;CYCLES INPUT'!$C$2:$C$9999,'QUALIFIED EFH'!$C125,'HOURS&amp;CYCLES INPUT'!$D$2:$D$9999,'QUALIFIED EFH'!FF$4,'HOURS&amp;CYCLES INPUT'!$E$2:$E$9999,'QUALIFIED EFH'!FF$5))</f>
        <v>0</v>
      </c>
      <c r="FG125" s="476">
        <f>IF(FG$2&lt;&gt;"",IF($C125&lt;&gt;"TBA",FG$2/114,0),SUMIFS('HOURS&amp;CYCLES INPUT'!$F$2:$F$9999,'HOURS&amp;CYCLES INPUT'!$C$2:$C$9999,'QUALIFIED EFH'!$C125,'HOURS&amp;CYCLES INPUT'!$D$2:$D$9999,'QUALIFIED EFH'!FG$4,'HOURS&amp;CYCLES INPUT'!$E$2:$E$9999,'QUALIFIED EFH'!FG$5))</f>
        <v>0</v>
      </c>
      <c r="FH125" s="476">
        <f>IF(FH$2&lt;&gt;"",IF($C125&lt;&gt;"TBA",FH$2/114,0),SUMIFS('HOURS&amp;CYCLES INPUT'!$F$2:$F$9999,'HOURS&amp;CYCLES INPUT'!$C$2:$C$9999,'QUALIFIED EFH'!$C125,'HOURS&amp;CYCLES INPUT'!$D$2:$D$9999,'QUALIFIED EFH'!FH$4,'HOURS&amp;CYCLES INPUT'!$E$2:$E$9999,'QUALIFIED EFH'!FH$5))</f>
        <v>0</v>
      </c>
      <c r="FI125" s="476">
        <f>IF(FI$2&lt;&gt;"",IF($C125&lt;&gt;"TBA",FI$2/114,0),SUMIFS('HOURS&amp;CYCLES INPUT'!$F$2:$F$9999,'HOURS&amp;CYCLES INPUT'!$C$2:$C$9999,'QUALIFIED EFH'!$C125,'HOURS&amp;CYCLES INPUT'!$D$2:$D$9999,'QUALIFIED EFH'!FI$4,'HOURS&amp;CYCLES INPUT'!$E$2:$E$9999,'QUALIFIED EFH'!FI$5))</f>
        <v>0</v>
      </c>
      <c r="FJ125" s="476">
        <f>IF(FJ$2&lt;&gt;"",IF($C125&lt;&gt;"TBA",FJ$2/114,0),SUMIFS('HOURS&amp;CYCLES INPUT'!$F$2:$F$9999,'HOURS&amp;CYCLES INPUT'!$C$2:$C$9999,'QUALIFIED EFH'!$C125,'HOURS&amp;CYCLES INPUT'!$D$2:$D$9999,'QUALIFIED EFH'!FJ$4,'HOURS&amp;CYCLES INPUT'!$E$2:$E$9999,'QUALIFIED EFH'!FJ$5))</f>
        <v>0</v>
      </c>
      <c r="FK125" s="476">
        <f>IF(FK$2&lt;&gt;"",IF($C125&lt;&gt;"TBA",FK$2/114,0),SUMIFS('HOURS&amp;CYCLES INPUT'!$F$2:$F$9999,'HOURS&amp;CYCLES INPUT'!$C$2:$C$9999,'QUALIFIED EFH'!$C125,'HOURS&amp;CYCLES INPUT'!$D$2:$D$9999,'QUALIFIED EFH'!FK$4,'HOURS&amp;CYCLES INPUT'!$E$2:$E$9999,'QUALIFIED EFH'!FK$5))</f>
        <v>0</v>
      </c>
      <c r="FL125" s="476">
        <f>IF(FL$2&lt;&gt;"",IF($C125&lt;&gt;"TBA",FL$2/114,0),SUMIFS('HOURS&amp;CYCLES INPUT'!$F$2:$F$9999,'HOURS&amp;CYCLES INPUT'!$C$2:$C$9999,'QUALIFIED EFH'!$C125,'HOURS&amp;CYCLES INPUT'!$D$2:$D$9999,'QUALIFIED EFH'!FL$4,'HOURS&amp;CYCLES INPUT'!$E$2:$E$9999,'QUALIFIED EFH'!FL$5))</f>
        <v>0</v>
      </c>
      <c r="FM125" s="476">
        <f>IF(FM$2&lt;&gt;"",IF($C125&lt;&gt;"TBA",FM$2/114,0),SUMIFS('HOURS&amp;CYCLES INPUT'!$F$2:$F$9999,'HOURS&amp;CYCLES INPUT'!$C$2:$C$9999,'QUALIFIED EFH'!$C125,'HOURS&amp;CYCLES INPUT'!$D$2:$D$9999,'QUALIFIED EFH'!FM$4,'HOURS&amp;CYCLES INPUT'!$E$2:$E$9999,'QUALIFIED EFH'!FM$5))</f>
        <v>0</v>
      </c>
      <c r="FN125" s="476">
        <f>IF(FN$2&lt;&gt;"",IF($C125&lt;&gt;"TBA",FN$2/114,0),SUMIFS('HOURS&amp;CYCLES INPUT'!$F$2:$F$9999,'HOURS&amp;CYCLES INPUT'!$C$2:$C$9999,'QUALIFIED EFH'!$C125,'HOURS&amp;CYCLES INPUT'!$D$2:$D$9999,'QUALIFIED EFH'!FN$4,'HOURS&amp;CYCLES INPUT'!$E$2:$E$9999,'QUALIFIED EFH'!FN$5))</f>
        <v>0</v>
      </c>
      <c r="FO125" s="476">
        <f>IF(FO$2&lt;&gt;"",IF($C125&lt;&gt;"TBA",FO$2/114,0),SUMIFS('HOURS&amp;CYCLES INPUT'!$F$2:$F$9999,'HOURS&amp;CYCLES INPUT'!$C$2:$C$9999,'QUALIFIED EFH'!$C125,'HOURS&amp;CYCLES INPUT'!$D$2:$D$9999,'QUALIFIED EFH'!FO$4,'HOURS&amp;CYCLES INPUT'!$E$2:$E$9999,'QUALIFIED EFH'!FO$5))</f>
        <v>0</v>
      </c>
      <c r="FP125" s="476">
        <f>IF(FP$2&lt;&gt;"",IF($C125&lt;&gt;"TBA",FP$2/114,0),SUMIFS('HOURS&amp;CYCLES INPUT'!$F$2:$F$9999,'HOURS&amp;CYCLES INPUT'!$C$2:$C$9999,'QUALIFIED EFH'!$C125,'HOURS&amp;CYCLES INPUT'!$D$2:$D$9999,'QUALIFIED EFH'!FP$4,'HOURS&amp;CYCLES INPUT'!$E$2:$E$9999,'QUALIFIED EFH'!FP$5))</f>
        <v>0</v>
      </c>
      <c r="FQ125" s="476">
        <f>IF(FQ$2&lt;&gt;"",IF($C125&lt;&gt;"TBA",FQ$2/114,0),SUMIFS('HOURS&amp;CYCLES INPUT'!$F$2:$F$9999,'HOURS&amp;CYCLES INPUT'!$C$2:$C$9999,'QUALIFIED EFH'!$C125,'HOURS&amp;CYCLES INPUT'!$D$2:$D$9999,'QUALIFIED EFH'!FQ$4,'HOURS&amp;CYCLES INPUT'!$E$2:$E$9999,'QUALIFIED EFH'!FQ$5))</f>
        <v>0</v>
      </c>
      <c r="FR125" s="476">
        <f>IF(FR$2&lt;&gt;"",IF($C125&lt;&gt;"TBA",FR$2/114,0),SUMIFS('HOURS&amp;CYCLES INPUT'!$F$2:$F$9999,'HOURS&amp;CYCLES INPUT'!$C$2:$C$9999,'QUALIFIED EFH'!$C125,'HOURS&amp;CYCLES INPUT'!$D$2:$D$9999,'QUALIFIED EFH'!FR$4,'HOURS&amp;CYCLES INPUT'!$E$2:$E$9999,'QUALIFIED EFH'!FR$5))</f>
        <v>0</v>
      </c>
      <c r="FS125" s="476">
        <f>IF(FS$2&lt;&gt;"",IF($C125&lt;&gt;"TBA",FS$2/114,0),SUMIFS('HOURS&amp;CYCLES INPUT'!$F$2:$F$9999,'HOURS&amp;CYCLES INPUT'!$C$2:$C$9999,'QUALIFIED EFH'!$C125,'HOURS&amp;CYCLES INPUT'!$D$2:$D$9999,'QUALIFIED EFH'!FS$4,'HOURS&amp;CYCLES INPUT'!$E$2:$E$9999,'QUALIFIED EFH'!FS$5))</f>
        <v>0</v>
      </c>
      <c r="FT125" s="476">
        <f>IF(FT$2&lt;&gt;"",IF($C125&lt;&gt;"TBA",FT$2/114,0),SUMIFS('HOURS&amp;CYCLES INPUT'!$F$2:$F$9999,'HOURS&amp;CYCLES INPUT'!$C$2:$C$9999,'QUALIFIED EFH'!$C125,'HOURS&amp;CYCLES INPUT'!$D$2:$D$9999,'QUALIFIED EFH'!FT$4,'HOURS&amp;CYCLES INPUT'!$E$2:$E$9999,'QUALIFIED EFH'!FT$5))</f>
        <v>0</v>
      </c>
      <c r="FU125" s="476">
        <f>IF(FU$2&lt;&gt;"",IF($C125&lt;&gt;"TBA",FU$2/114,0),SUMIFS('HOURS&amp;CYCLES INPUT'!$F$2:$F$9999,'HOURS&amp;CYCLES INPUT'!$C$2:$C$9999,'QUALIFIED EFH'!$C125,'HOURS&amp;CYCLES INPUT'!$D$2:$D$9999,'QUALIFIED EFH'!FU$4,'HOURS&amp;CYCLES INPUT'!$E$2:$E$9999,'QUALIFIED EFH'!FU$5))</f>
        <v>0</v>
      </c>
      <c r="FV125" s="476">
        <f>IF(FV$2&lt;&gt;"",IF($C125&lt;&gt;"TBA",FV$2/114,0),SUMIFS('HOURS&amp;CYCLES INPUT'!$F$2:$F$9999,'HOURS&amp;CYCLES INPUT'!$C$2:$C$9999,'QUALIFIED EFH'!$C125,'HOURS&amp;CYCLES INPUT'!$D$2:$D$9999,'QUALIFIED EFH'!FV$4,'HOURS&amp;CYCLES INPUT'!$E$2:$E$9999,'QUALIFIED EFH'!FV$5))</f>
        <v>0</v>
      </c>
      <c r="FW125" s="476">
        <f>IF(FW$2&lt;&gt;"",IF($C125&lt;&gt;"TBA",FW$2/114,0),SUMIFS('HOURS&amp;CYCLES INPUT'!$F$2:$F$9999,'HOURS&amp;CYCLES INPUT'!$C$2:$C$9999,'QUALIFIED EFH'!$C125,'HOURS&amp;CYCLES INPUT'!$D$2:$D$9999,'QUALIFIED EFH'!FW$4,'HOURS&amp;CYCLES INPUT'!$E$2:$E$9999,'QUALIFIED EFH'!FW$5))</f>
        <v>0</v>
      </c>
      <c r="FX125" s="476">
        <f>IF(FX$2&lt;&gt;"",IF($C125&lt;&gt;"TBA",FX$2/114,0),SUMIFS('HOURS&amp;CYCLES INPUT'!$F$2:$F$9999,'HOURS&amp;CYCLES INPUT'!$C$2:$C$9999,'QUALIFIED EFH'!$C125,'HOURS&amp;CYCLES INPUT'!$D$2:$D$9999,'QUALIFIED EFH'!FX$4,'HOURS&amp;CYCLES INPUT'!$E$2:$E$9999,'QUALIFIED EFH'!FX$5))</f>
        <v>0</v>
      </c>
      <c r="FY125" s="476">
        <f>IF(FY$2&lt;&gt;"",IF($C125&lt;&gt;"TBA",FY$2/114,0),SUMIFS('HOURS&amp;CYCLES INPUT'!$F$2:$F$9999,'HOURS&amp;CYCLES INPUT'!$C$2:$C$9999,'QUALIFIED EFH'!$C125,'HOURS&amp;CYCLES INPUT'!$D$2:$D$9999,'QUALIFIED EFH'!FY$4,'HOURS&amp;CYCLES INPUT'!$E$2:$E$9999,'QUALIFIED EFH'!FY$5))</f>
        <v>0</v>
      </c>
      <c r="FZ125" s="476">
        <f>IF(FZ$2&lt;&gt;"",IF($C125&lt;&gt;"TBA",FZ$2/114,0),SUMIFS('HOURS&amp;CYCLES INPUT'!$F$2:$F$9999,'HOURS&amp;CYCLES INPUT'!$C$2:$C$9999,'QUALIFIED EFH'!$C125,'HOURS&amp;CYCLES INPUT'!$D$2:$D$9999,'QUALIFIED EFH'!FZ$4,'HOURS&amp;CYCLES INPUT'!$E$2:$E$9999,'QUALIFIED EFH'!FZ$5))</f>
        <v>0</v>
      </c>
      <c r="GA125" s="476">
        <f>IF(GA$2&lt;&gt;"",IF($C125&lt;&gt;"TBA",GA$2/114,0),SUMIFS('HOURS&amp;CYCLES INPUT'!$F$2:$F$9999,'HOURS&amp;CYCLES INPUT'!$C$2:$C$9999,'QUALIFIED EFH'!$C125,'HOURS&amp;CYCLES INPUT'!$D$2:$D$9999,'QUALIFIED EFH'!GA$4,'HOURS&amp;CYCLES INPUT'!$E$2:$E$9999,'QUALIFIED EFH'!GA$5))</f>
        <v>0</v>
      </c>
      <c r="GB125" s="476">
        <f>IF(GB$2&lt;&gt;"",IF($C125&lt;&gt;"TBA",GB$2/114,0),SUMIFS('HOURS&amp;CYCLES INPUT'!$F$2:$F$9999,'HOURS&amp;CYCLES INPUT'!$C$2:$C$9999,'QUALIFIED EFH'!$C125,'HOURS&amp;CYCLES INPUT'!$D$2:$D$9999,'QUALIFIED EFH'!GB$4,'HOURS&amp;CYCLES INPUT'!$E$2:$E$9999,'QUALIFIED EFH'!GB$5))</f>
        <v>0</v>
      </c>
    </row>
    <row r="126" spans="3:184" x14ac:dyDescent="0.35">
      <c r="C126" s="472">
        <f>'QUALIFIED ENGINES'!D159</f>
        <v>91459</v>
      </c>
      <c r="D126" s="476">
        <f>IF(D$2&lt;&gt;"",IF($C126&lt;&gt;"TBA",D$2/114,0),SUMIFS('HOURS&amp;CYCLES INPUT'!$F$2:$F$9999,'HOURS&amp;CYCLES INPUT'!$C$2:$C$9999,'QUALIFIED EFH'!$C126,'HOURS&amp;CYCLES INPUT'!$D$2:$D$9999,'QUALIFIED EFH'!D$4,'HOURS&amp;CYCLES INPUT'!$E$2:$E$9999,'QUALIFIED EFH'!D$5))</f>
        <v>0</v>
      </c>
      <c r="E126" s="476">
        <f>IF(E$2&lt;&gt;"",IF($C126&lt;&gt;"TBA",E$2/114,0),SUMIFS('HOURS&amp;CYCLES INPUT'!$F$2:$F$9999,'HOURS&amp;CYCLES INPUT'!$C$2:$C$9999,'QUALIFIED EFH'!$C126,'HOURS&amp;CYCLES INPUT'!$D$2:$D$9999,'QUALIFIED EFH'!E$4,'HOURS&amp;CYCLES INPUT'!$E$2:$E$9999,'QUALIFIED EFH'!E$5))</f>
        <v>0</v>
      </c>
      <c r="F126" s="476">
        <f>IF(F$2&lt;&gt;"",IF($C126&lt;&gt;"TBA",F$2/114,0),SUMIFS('HOURS&amp;CYCLES INPUT'!$F$2:$F$9999,'HOURS&amp;CYCLES INPUT'!$C$2:$C$9999,'QUALIFIED EFH'!$C126,'HOURS&amp;CYCLES INPUT'!$D$2:$D$9999,'QUALIFIED EFH'!F$4,'HOURS&amp;CYCLES INPUT'!$E$2:$E$9999,'QUALIFIED EFH'!F$5))</f>
        <v>0</v>
      </c>
      <c r="G126" s="476">
        <f>IF(G$2&lt;&gt;"",IF($C126&lt;&gt;"TBA",G$2/114,0),SUMIFS('HOURS&amp;CYCLES INPUT'!$F$2:$F$9999,'HOURS&amp;CYCLES INPUT'!$C$2:$C$9999,'QUALIFIED EFH'!$C126,'HOURS&amp;CYCLES INPUT'!$D$2:$D$9999,'QUALIFIED EFH'!G$4,'HOURS&amp;CYCLES INPUT'!$E$2:$E$9999,'QUALIFIED EFH'!G$5))</f>
        <v>0</v>
      </c>
      <c r="H126" s="476">
        <f>IF(H$2&lt;&gt;"",IF($C126&lt;&gt;"TBA",H$2/114,0),SUMIFS('HOURS&amp;CYCLES INPUT'!$F$2:$F$9999,'HOURS&amp;CYCLES INPUT'!$C$2:$C$9999,'QUALIFIED EFH'!$C126,'HOURS&amp;CYCLES INPUT'!$D$2:$D$9999,'QUALIFIED EFH'!H$4,'HOURS&amp;CYCLES INPUT'!$E$2:$E$9999,'QUALIFIED EFH'!H$5))</f>
        <v>0</v>
      </c>
      <c r="I126" s="476">
        <f>IF(I$2&lt;&gt;"",IF($C126&lt;&gt;"TBA",I$2/114,0),SUMIFS('HOURS&amp;CYCLES INPUT'!$F$2:$F$9999,'HOURS&amp;CYCLES INPUT'!$C$2:$C$9999,'QUALIFIED EFH'!$C126,'HOURS&amp;CYCLES INPUT'!$D$2:$D$9999,'QUALIFIED EFH'!I$4,'HOURS&amp;CYCLES INPUT'!$E$2:$E$9999,'QUALIFIED EFH'!I$5))</f>
        <v>0</v>
      </c>
      <c r="J126" s="476">
        <f>IF(J$2&lt;&gt;"",IF($C126&lt;&gt;"TBA",J$2/114,0),SUMIFS('HOURS&amp;CYCLES INPUT'!$F$2:$F$9999,'HOURS&amp;CYCLES INPUT'!$C$2:$C$9999,'QUALIFIED EFH'!$C126,'HOURS&amp;CYCLES INPUT'!$D$2:$D$9999,'QUALIFIED EFH'!J$4,'HOURS&amp;CYCLES INPUT'!$E$2:$E$9999,'QUALIFIED EFH'!J$5))</f>
        <v>0</v>
      </c>
      <c r="K126" s="476">
        <f>IF(K$2&lt;&gt;"",IF($C126&lt;&gt;"TBA",K$2/114,0),SUMIFS('HOURS&amp;CYCLES INPUT'!$F$2:$F$9999,'HOURS&amp;CYCLES INPUT'!$C$2:$C$9999,'QUALIFIED EFH'!$C126,'HOURS&amp;CYCLES INPUT'!$D$2:$D$9999,'QUALIFIED EFH'!K$4,'HOURS&amp;CYCLES INPUT'!$E$2:$E$9999,'QUALIFIED EFH'!K$5))</f>
        <v>0</v>
      </c>
      <c r="L126" s="476">
        <f>IF(L$2&lt;&gt;"",IF($C126&lt;&gt;"TBA",L$2/114,0),SUMIFS('HOURS&amp;CYCLES INPUT'!$F$2:$F$9999,'HOURS&amp;CYCLES INPUT'!$C$2:$C$9999,'QUALIFIED EFH'!$C126,'HOURS&amp;CYCLES INPUT'!$D$2:$D$9999,'QUALIFIED EFH'!L$4,'HOURS&amp;CYCLES INPUT'!$E$2:$E$9999,'QUALIFIED EFH'!L$5))</f>
        <v>0</v>
      </c>
      <c r="M126" s="476">
        <f>IF(M$2&lt;&gt;"",IF($C126&lt;&gt;"TBA",M$2/114,0),SUMIFS('HOURS&amp;CYCLES INPUT'!$F$2:$F$9999,'HOURS&amp;CYCLES INPUT'!$C$2:$C$9999,'QUALIFIED EFH'!$C126,'HOURS&amp;CYCLES INPUT'!$D$2:$D$9999,'QUALIFIED EFH'!M$4,'HOURS&amp;CYCLES INPUT'!$E$2:$E$9999,'QUALIFIED EFH'!M$5))</f>
        <v>0</v>
      </c>
      <c r="N126" s="476">
        <f>IF(N$2&lt;&gt;"",IF($C126&lt;&gt;"TBA",N$2/114,0),SUMIFS('HOURS&amp;CYCLES INPUT'!$F$2:$F$9999,'HOURS&amp;CYCLES INPUT'!$C$2:$C$9999,'QUALIFIED EFH'!$C126,'HOURS&amp;CYCLES INPUT'!$D$2:$D$9999,'QUALIFIED EFH'!N$4,'HOURS&amp;CYCLES INPUT'!$E$2:$E$9999,'QUALIFIED EFH'!N$5))</f>
        <v>0</v>
      </c>
      <c r="O126" s="476">
        <f>IF(O$2&lt;&gt;"",IF($C126&lt;&gt;"TBA",O$2/114,0),SUMIFS('HOURS&amp;CYCLES INPUT'!$F$2:$F$9999,'HOURS&amp;CYCLES INPUT'!$C$2:$C$9999,'QUALIFIED EFH'!$C126,'HOURS&amp;CYCLES INPUT'!$D$2:$D$9999,'QUALIFIED EFH'!O$4,'HOURS&amp;CYCLES INPUT'!$E$2:$E$9999,'QUALIFIED EFH'!O$5))</f>
        <v>0</v>
      </c>
      <c r="P126" s="476">
        <f>IF(P$2&lt;&gt;"",IF($C126&lt;&gt;"TBA",P$2/114,0),SUMIFS('HOURS&amp;CYCLES INPUT'!$F$2:$F$9999,'HOURS&amp;CYCLES INPUT'!$C$2:$C$9999,'QUALIFIED EFH'!$C126,'HOURS&amp;CYCLES INPUT'!$D$2:$D$9999,'QUALIFIED EFH'!P$4,'HOURS&amp;CYCLES INPUT'!$E$2:$E$9999,'QUALIFIED EFH'!P$5))</f>
        <v>0</v>
      </c>
      <c r="Q126" s="476">
        <f>IF(Q$2&lt;&gt;"",IF($C126&lt;&gt;"TBA",Q$2/114,0),SUMIFS('HOURS&amp;CYCLES INPUT'!$F$2:$F$9999,'HOURS&amp;CYCLES INPUT'!$C$2:$C$9999,'QUALIFIED EFH'!$C126,'HOURS&amp;CYCLES INPUT'!$D$2:$D$9999,'QUALIFIED EFH'!Q$4,'HOURS&amp;CYCLES INPUT'!$E$2:$E$9999,'QUALIFIED EFH'!Q$5))</f>
        <v>0</v>
      </c>
      <c r="R126" s="476">
        <f>IF(R$1&lt;&gt;"",IF($C126&lt;&gt;"TBA",R$1/114,0),SUMIFS('HOURS&amp;CYCLES INPUT'!$F$2:$F$9999,'HOURS&amp;CYCLES INPUT'!$C$2:$C$9999,'QUALIFIED EFH'!$C126,'HOURS&amp;CYCLES INPUT'!$D$2:$D$9999,'QUALIFIED EFH'!R$4,'HOURS&amp;CYCLES INPUT'!$E$2:$E$9999,'QUALIFIED EFH'!R$5))</f>
        <v>0</v>
      </c>
      <c r="S126" s="476">
        <f>IF(S$2&lt;&gt;"",IF($C126&lt;&gt;"TBA",S$2/114,0),SUMIFS('HOURS&amp;CYCLES INPUT'!$F$2:$F$9999,'HOURS&amp;CYCLES INPUT'!$C$2:$C$9999,'QUALIFIED EFH'!$C126,'HOURS&amp;CYCLES INPUT'!$D$2:$D$9999,'QUALIFIED EFH'!S$4,'HOURS&amp;CYCLES INPUT'!$E$2:$E$9999,'QUALIFIED EFH'!S$5))</f>
        <v>0</v>
      </c>
      <c r="T126" s="476">
        <f>IF(T$2&lt;&gt;"",IF($C126&lt;&gt;"TBA",T$2/114,0),SUMIFS('HOURS&amp;CYCLES INPUT'!$F$2:$F$9999,'HOURS&amp;CYCLES INPUT'!$C$2:$C$9999,'QUALIFIED EFH'!$C126,'HOURS&amp;CYCLES INPUT'!$D$2:$D$9999,'QUALIFIED EFH'!T$4,'HOURS&amp;CYCLES INPUT'!$E$2:$E$9999,'QUALIFIED EFH'!T$5))</f>
        <v>0</v>
      </c>
      <c r="U126" s="476">
        <f>IF(U$2&lt;&gt;"",IF($C126&lt;&gt;"TBA",U$2/114,0),SUMIFS('HOURS&amp;CYCLES INPUT'!$F$2:$F$9999,'HOURS&amp;CYCLES INPUT'!$C$2:$C$9999,'QUALIFIED EFH'!$C126,'HOURS&amp;CYCLES INPUT'!$D$2:$D$9999,'QUALIFIED EFH'!U$4,'HOURS&amp;CYCLES INPUT'!$E$2:$E$9999,'QUALIFIED EFH'!U$5))</f>
        <v>0</v>
      </c>
      <c r="V126" s="476">
        <f>IF(V$2&lt;&gt;"",IF($C126&lt;&gt;"TBA",V$2/114,0),SUMIFS('HOURS&amp;CYCLES INPUT'!$F$2:$F$9999,'HOURS&amp;CYCLES INPUT'!$C$2:$C$9999,'QUALIFIED EFH'!$C126,'HOURS&amp;CYCLES INPUT'!$D$2:$D$9999,'QUALIFIED EFH'!V$4,'HOURS&amp;CYCLES INPUT'!$E$2:$E$9999,'QUALIFIED EFH'!V$5))</f>
        <v>0</v>
      </c>
      <c r="W126" s="476">
        <f>IF(W$2&lt;&gt;"",IF($C126&lt;&gt;"TBA",W$2/114,0),SUMIFS('HOURS&amp;CYCLES INPUT'!$F$2:$F$9999,'HOURS&amp;CYCLES INPUT'!$C$2:$C$9999,'QUALIFIED EFH'!$C126,'HOURS&amp;CYCLES INPUT'!$D$2:$D$9999,'QUALIFIED EFH'!W$4,'HOURS&amp;CYCLES INPUT'!$E$2:$E$9999,'QUALIFIED EFH'!W$5))</f>
        <v>0</v>
      </c>
      <c r="X126" s="476">
        <f>IF(X$2&lt;&gt;"",IF($C126&lt;&gt;"TBA",X$2/114,0),SUMIFS('HOURS&amp;CYCLES INPUT'!$F$2:$F$9999,'HOURS&amp;CYCLES INPUT'!$C$2:$C$9999,'QUALIFIED EFH'!$C126,'HOURS&amp;CYCLES INPUT'!$D$2:$D$9999,'QUALIFIED EFH'!X$4,'HOURS&amp;CYCLES INPUT'!$E$2:$E$9999,'QUALIFIED EFH'!X$5))</f>
        <v>0</v>
      </c>
      <c r="Y126" s="476">
        <f>IF(Y$2&lt;&gt;"",IF($C126&lt;&gt;"TBA",Y$2/114,0),SUMIFS('HOURS&amp;CYCLES INPUT'!$F$2:$F$9999,'HOURS&amp;CYCLES INPUT'!$C$2:$C$9999,'QUALIFIED EFH'!$C126,'HOURS&amp;CYCLES INPUT'!$D$2:$D$9999,'QUALIFIED EFH'!Y$4,'HOURS&amp;CYCLES INPUT'!$E$2:$E$9999,'QUALIFIED EFH'!Y$5))</f>
        <v>0</v>
      </c>
      <c r="Z126" s="476">
        <f>IF(Z$2&lt;&gt;"",IF($C126&lt;&gt;"TBA",Z$2/114,0),SUMIFS('HOURS&amp;CYCLES INPUT'!$F$2:$F$9999,'HOURS&amp;CYCLES INPUT'!$C$2:$C$9999,'QUALIFIED EFH'!$C126,'HOURS&amp;CYCLES INPUT'!$D$2:$D$9999,'QUALIFIED EFH'!Z$4,'HOURS&amp;CYCLES INPUT'!$E$2:$E$9999,'QUALIFIED EFH'!Z$5))</f>
        <v>0</v>
      </c>
      <c r="AA126" s="476">
        <f>IF(AA$2&lt;&gt;"",IF($C126&lt;&gt;"TBA",AA$2/114,0),SUMIFS('HOURS&amp;CYCLES INPUT'!$F$2:$F$9999,'HOURS&amp;CYCLES INPUT'!$C$2:$C$9999,'QUALIFIED EFH'!$C126,'HOURS&amp;CYCLES INPUT'!$D$2:$D$9999,'QUALIFIED EFH'!AA$4,'HOURS&amp;CYCLES INPUT'!$E$2:$E$9999,'QUALIFIED EFH'!AA$5))</f>
        <v>0</v>
      </c>
      <c r="AB126" s="476">
        <f>IF(AB$2&lt;&gt;"",IF($C126&lt;&gt;"TBA",AB$2/114,0),SUMIFS('HOURS&amp;CYCLES INPUT'!$F$2:$F$9999,'HOURS&amp;CYCLES INPUT'!$C$2:$C$9999,'QUALIFIED EFH'!$C126,'HOURS&amp;CYCLES INPUT'!$D$2:$D$9999,'QUALIFIED EFH'!AB$4,'HOURS&amp;CYCLES INPUT'!$E$2:$E$9999,'QUALIFIED EFH'!AB$5))</f>
        <v>254.1</v>
      </c>
      <c r="AC126" s="476">
        <f>IF(AC$2&lt;&gt;"",IF($C126&lt;&gt;"TBA",AC$2/114,0),SUMIFS('HOURS&amp;CYCLES INPUT'!$F$2:$F$9999,'HOURS&amp;CYCLES INPUT'!$C$2:$C$9999,'QUALIFIED EFH'!$C126,'HOURS&amp;CYCLES INPUT'!$D$2:$D$9999,'QUALIFIED EFH'!AC$4,'HOURS&amp;CYCLES INPUT'!$E$2:$E$9999,'QUALIFIED EFH'!AC$5))</f>
        <v>296.87</v>
      </c>
      <c r="AD126" s="476">
        <f>IF(AD$2&lt;&gt;"",IF($C126&lt;&gt;"TBA",AD$2/114,0),SUMIFS('HOURS&amp;CYCLES INPUT'!$F$2:$F$9999,'HOURS&amp;CYCLES INPUT'!$C$2:$C$9999,'QUALIFIED EFH'!$C126,'HOURS&amp;CYCLES INPUT'!$D$2:$D$9999,'QUALIFIED EFH'!AD$4,'HOURS&amp;CYCLES INPUT'!$E$2:$E$9999,'QUALIFIED EFH'!AD$5))</f>
        <v>317.61</v>
      </c>
      <c r="AE126" s="476">
        <f>IF(AE$2&lt;&gt;"",IF($C126&lt;&gt;"TBA",AE$2/114,0),SUMIFS('HOURS&amp;CYCLES INPUT'!$F$2:$F$9999,'HOURS&amp;CYCLES INPUT'!$C$2:$C$9999,'QUALIFIED EFH'!$C126,'HOURS&amp;CYCLES INPUT'!$D$2:$D$9999,'QUALIFIED EFH'!AE$4,'HOURS&amp;CYCLES INPUT'!$E$2:$E$9999,'QUALIFIED EFH'!AE$5))</f>
        <v>351.89</v>
      </c>
      <c r="AF126" s="476">
        <f>IF(AF$2&lt;&gt;"",IF($C126&lt;&gt;"TBA",AF$2/114,0),SUMIFS('HOURS&amp;CYCLES INPUT'!$F$2:$F$9999,'HOURS&amp;CYCLES INPUT'!$C$2:$C$9999,'QUALIFIED EFH'!$C126,'HOURS&amp;CYCLES INPUT'!$D$2:$D$9999,'QUALIFIED EFH'!AF$4,'HOURS&amp;CYCLES INPUT'!$E$2:$E$9999,'QUALIFIED EFH'!AF$5))</f>
        <v>352</v>
      </c>
      <c r="AG126" s="476">
        <f>IF(AG$2&lt;&gt;"",IF($C126&lt;&gt;"TBA",AG$2/114,0),SUMIFS('HOURS&amp;CYCLES INPUT'!$F$2:$F$9999,'HOURS&amp;CYCLES INPUT'!$C$2:$C$9999,'QUALIFIED EFH'!$C126,'HOURS&amp;CYCLES INPUT'!$D$2:$D$9999,'QUALIFIED EFH'!AG$4,'HOURS&amp;CYCLES INPUT'!$E$2:$E$9999,'QUALIFIED EFH'!AG$5))</f>
        <v>286.7</v>
      </c>
      <c r="AH126" s="476">
        <f>IF(AH$2&lt;&gt;"",IF($C126&lt;&gt;"TBA",AH$2/114,0),SUMIFS('HOURS&amp;CYCLES INPUT'!$F$2:$F$9999,'HOURS&amp;CYCLES INPUT'!$C$2:$C$9999,'QUALIFIED EFH'!$C126,'HOURS&amp;CYCLES INPUT'!$D$2:$D$9999,'QUALIFIED EFH'!AH$4,'HOURS&amp;CYCLES INPUT'!$E$2:$E$9999,'QUALIFIED EFH'!AH$5))</f>
        <v>294.85000000000002</v>
      </c>
      <c r="AI126" s="476">
        <f>IF(AI$2&lt;&gt;"",IF($C126&lt;&gt;"TBA",AI$2/114,0),SUMIFS('HOURS&amp;CYCLES INPUT'!$F$2:$F$9999,'HOURS&amp;CYCLES INPUT'!$C$2:$C$9999,'QUALIFIED EFH'!$C126,'HOURS&amp;CYCLES INPUT'!$D$2:$D$9999,'QUALIFIED EFH'!AI$4,'HOURS&amp;CYCLES INPUT'!$E$2:$E$9999,'QUALIFIED EFH'!AI$5))</f>
        <v>397.89</v>
      </c>
      <c r="AJ126" s="476">
        <f>IF(AJ$2&lt;&gt;"",IF($C126&lt;&gt;"TBA",AJ$2/114,0),SUMIFS('HOURS&amp;CYCLES INPUT'!$F$2:$F$9999,'HOURS&amp;CYCLES INPUT'!$C$2:$C$9999,'QUALIFIED EFH'!$C126,'HOURS&amp;CYCLES INPUT'!$D$2:$D$9999,'QUALIFIED EFH'!AJ$4,'HOURS&amp;CYCLES INPUT'!$E$2:$E$9999,'QUALIFIED EFH'!AJ$5))</f>
        <v>402.22</v>
      </c>
      <c r="AK126" s="476">
        <f>IF(AK$2&lt;&gt;"",IF($C126&lt;&gt;"TBA",AK$2/114,0),SUMIFS('HOURS&amp;CYCLES INPUT'!$F$2:$F$9999,'HOURS&amp;CYCLES INPUT'!$C$2:$C$9999,'QUALIFIED EFH'!$C126,'HOURS&amp;CYCLES INPUT'!$D$2:$D$9999,'QUALIFIED EFH'!AK$4,'HOURS&amp;CYCLES INPUT'!$E$2:$E$9999,'QUALIFIED EFH'!AK$5))</f>
        <v>389.55</v>
      </c>
      <c r="AL126" s="476">
        <f>IF(AL$2&lt;&gt;"",IF($C126&lt;&gt;"TBA",AL$2/114,0),SUMIFS('HOURS&amp;CYCLES INPUT'!$F$2:$F$9999,'HOURS&amp;CYCLES INPUT'!$C$2:$C$9999,'QUALIFIED EFH'!$C126,'HOURS&amp;CYCLES INPUT'!$D$2:$D$9999,'QUALIFIED EFH'!AL$4,'HOURS&amp;CYCLES INPUT'!$E$2:$E$9999,'QUALIFIED EFH'!AL$5))</f>
        <v>390.75</v>
      </c>
      <c r="AM126" s="476">
        <f>IF(AM$2&lt;&gt;"",IF($C126&lt;&gt;"TBA",AM$2/114,0),SUMIFS('HOURS&amp;CYCLES INPUT'!$F$2:$F$9999,'HOURS&amp;CYCLES INPUT'!$C$2:$C$9999,'QUALIFIED EFH'!$C126,'HOURS&amp;CYCLES INPUT'!$D$2:$D$9999,'QUALIFIED EFH'!AM$4,'HOURS&amp;CYCLES INPUT'!$E$2:$E$9999,'QUALIFIED EFH'!AM$5))</f>
        <v>319.54000000000002</v>
      </c>
      <c r="AN126" s="476">
        <f>IF(AN$2&lt;&gt;"",IF($C126&lt;&gt;"TBA",AN$2/114,0),SUMIFS('HOURS&amp;CYCLES INPUT'!$F$2:$F$9999,'HOURS&amp;CYCLES INPUT'!$C$2:$C$9999,'QUALIFIED EFH'!$C126,'HOURS&amp;CYCLES INPUT'!$D$2:$D$9999,'QUALIFIED EFH'!AN$4,'HOURS&amp;CYCLES INPUT'!$E$2:$E$9999,'QUALIFIED EFH'!AN$5))</f>
        <v>249.74</v>
      </c>
      <c r="AO126" s="476">
        <f>IF(AO$2&lt;&gt;"",IF($C126&lt;&gt;"TBA",AO$2/114,0),SUMIFS('HOURS&amp;CYCLES INPUT'!$F$2:$F$9999,'HOURS&amp;CYCLES INPUT'!$C$2:$C$9999,'QUALIFIED EFH'!$C126,'HOURS&amp;CYCLES INPUT'!$D$2:$D$9999,'QUALIFIED EFH'!AO$4,'HOURS&amp;CYCLES INPUT'!$E$2:$E$9999,'QUALIFIED EFH'!AO$5))</f>
        <v>371.9</v>
      </c>
      <c r="AP126" s="476">
        <f>IF(AP$2&lt;&gt;"",IF($C126&lt;&gt;"TBA",AP$2/114,0),SUMIFS('HOURS&amp;CYCLES INPUT'!$F$2:$F$9999,'HOURS&amp;CYCLES INPUT'!$C$2:$C$9999,'QUALIFIED EFH'!$C126,'HOURS&amp;CYCLES INPUT'!$D$2:$D$9999,'QUALIFIED EFH'!AP$4,'HOURS&amp;CYCLES INPUT'!$E$2:$E$9999,'QUALIFIED EFH'!AP$5))</f>
        <v>347.91</v>
      </c>
      <c r="AQ126" s="476">
        <f>IF(AQ$2&lt;&gt;"",IF($C126&lt;&gt;"TBA",AQ$2/114,0),SUMIFS('HOURS&amp;CYCLES INPUT'!$F$2:$F$9999,'HOURS&amp;CYCLES INPUT'!$C$2:$C$9999,'QUALIFIED EFH'!$C126,'HOURS&amp;CYCLES INPUT'!$D$2:$D$9999,'QUALIFIED EFH'!AQ$4,'HOURS&amp;CYCLES INPUT'!$E$2:$E$9999,'QUALIFIED EFH'!AQ$5))</f>
        <v>267.64</v>
      </c>
      <c r="AR126" s="476">
        <f>IF(AR$2&lt;&gt;"",IF($C126&lt;&gt;"TBA",AR$2/114,0),SUMIFS('HOURS&amp;CYCLES INPUT'!$F$2:$F$9999,'HOURS&amp;CYCLES INPUT'!$C$2:$C$9999,'QUALIFIED EFH'!$C126,'HOURS&amp;CYCLES INPUT'!$D$2:$D$9999,'QUALIFIED EFH'!AR$4,'HOURS&amp;CYCLES INPUT'!$E$2:$E$9999,'QUALIFIED EFH'!AR$5))</f>
        <v>0</v>
      </c>
      <c r="AS126" s="476">
        <f>IF(AS$2&lt;&gt;"",IF($C126&lt;&gt;"TBA",AS$2/114,0),SUMIFS('HOURS&amp;CYCLES INPUT'!$F$2:$F$9999,'HOURS&amp;CYCLES INPUT'!$C$2:$C$9999,'QUALIFIED EFH'!$C126,'HOURS&amp;CYCLES INPUT'!$D$2:$D$9999,'QUALIFIED EFH'!AS$4,'HOURS&amp;CYCLES INPUT'!$E$2:$E$9999,'QUALIFIED EFH'!AS$5))</f>
        <v>0</v>
      </c>
      <c r="AT126" s="476">
        <f>IF(AT$2&lt;&gt;"",IF($C126&lt;&gt;"TBA",AT$2/114,0),SUMIFS('HOURS&amp;CYCLES INPUT'!$F$2:$F$9999,'HOURS&amp;CYCLES INPUT'!$C$2:$C$9999,'QUALIFIED EFH'!$C126,'HOURS&amp;CYCLES INPUT'!$D$2:$D$9999,'QUALIFIED EFH'!AT$4,'HOURS&amp;CYCLES INPUT'!$E$2:$E$9999,'QUALIFIED EFH'!AT$5))</f>
        <v>0</v>
      </c>
      <c r="AU126" s="476">
        <f>IF(AU$2&lt;&gt;"",IF($C126&lt;&gt;"TBA",AU$2/114,0),SUMIFS('HOURS&amp;CYCLES INPUT'!$F$2:$F$9999,'HOURS&amp;CYCLES INPUT'!$C$2:$C$9999,'QUALIFIED EFH'!$C126,'HOURS&amp;CYCLES INPUT'!$D$2:$D$9999,'QUALIFIED EFH'!AU$4,'HOURS&amp;CYCLES INPUT'!$E$2:$E$9999,'QUALIFIED EFH'!AU$5))</f>
        <v>0</v>
      </c>
      <c r="AV126" s="476">
        <f>IF(AV$2&lt;&gt;"",IF($C126&lt;&gt;"TBA",AV$2/114,0),SUMIFS('HOURS&amp;CYCLES INPUT'!$F$2:$F$9999,'HOURS&amp;CYCLES INPUT'!$C$2:$C$9999,'QUALIFIED EFH'!$C126,'HOURS&amp;CYCLES INPUT'!$D$2:$D$9999,'QUALIFIED EFH'!AV$4,'HOURS&amp;CYCLES INPUT'!$E$2:$E$9999,'QUALIFIED EFH'!AV$5))</f>
        <v>0</v>
      </c>
      <c r="AW126" s="476">
        <f>IF(AW$2&lt;&gt;"",IF($C126&lt;&gt;"TBA",AW$2/114,0),SUMIFS('HOURS&amp;CYCLES INPUT'!$F$2:$F$9999,'HOURS&amp;CYCLES INPUT'!$C$2:$C$9999,'QUALIFIED EFH'!$C126,'HOURS&amp;CYCLES INPUT'!$D$2:$D$9999,'QUALIFIED EFH'!AW$4,'HOURS&amp;CYCLES INPUT'!$E$2:$E$9999,'QUALIFIED EFH'!AW$5))</f>
        <v>0.27</v>
      </c>
      <c r="AX126" s="476">
        <f>IF(AX$2&lt;&gt;"",IF($C126&lt;&gt;"TBA",AX$2/114,0),SUMIFS('HOURS&amp;CYCLES INPUT'!$F$2:$F$9999,'HOURS&amp;CYCLES INPUT'!$C$2:$C$9999,'QUALIFIED EFH'!$C126,'HOURS&amp;CYCLES INPUT'!$D$2:$D$9999,'QUALIFIED EFH'!AX$4,'HOURS&amp;CYCLES INPUT'!$E$2:$E$9999,'QUALIFIED EFH'!AX$5))</f>
        <v>0</v>
      </c>
      <c r="AY126" s="476">
        <f>IF(AY$2&lt;&gt;"",IF($C126&lt;&gt;"TBA",AY$2/114,0),SUMIFS('HOURS&amp;CYCLES INPUT'!$F$2:$F$9999,'HOURS&amp;CYCLES INPUT'!$C$2:$C$9999,'QUALIFIED EFH'!$C126,'HOURS&amp;CYCLES INPUT'!$D$2:$D$9999,'QUALIFIED EFH'!AY$4,'HOURS&amp;CYCLES INPUT'!$E$2:$E$9999,'QUALIFIED EFH'!AY$5))</f>
        <v>0</v>
      </c>
      <c r="AZ126" s="476">
        <f>IF(AZ$2&lt;&gt;"",IF($C126&lt;&gt;"TBA",AZ$2/114,0),SUMIFS('HOURS&amp;CYCLES INPUT'!$F$2:$F$9999,'HOURS&amp;CYCLES INPUT'!$C$2:$C$9999,'QUALIFIED EFH'!$C126,'HOURS&amp;CYCLES INPUT'!$D$2:$D$9999,'QUALIFIED EFH'!AZ$4,'HOURS&amp;CYCLES INPUT'!$E$2:$E$9999,'QUALIFIED EFH'!AZ$5))</f>
        <v>0.23</v>
      </c>
      <c r="BA126" s="476">
        <f>IF(BA$2&lt;&gt;"",IF($C126&lt;&gt;"TBA",BA$2/114,0),SUMIFS('HOURS&amp;CYCLES INPUT'!$F$2:$F$9999,'HOURS&amp;CYCLES INPUT'!$C$2:$C$9999,'QUALIFIED EFH'!$C126,'HOURS&amp;CYCLES INPUT'!$D$2:$D$9999,'QUALIFIED EFH'!BA$4,'HOURS&amp;CYCLES INPUT'!$E$2:$E$9999,'QUALIFIED EFH'!BA$5))</f>
        <v>0</v>
      </c>
      <c r="BB126" s="476">
        <f>IF(BB$2&lt;&gt;"",IF($C126&lt;&gt;"TBA",BB$2/114,0),SUMIFS('HOURS&amp;CYCLES INPUT'!$F$2:$F$9999,'HOURS&amp;CYCLES INPUT'!$C$2:$C$9999,'QUALIFIED EFH'!$C126,'HOURS&amp;CYCLES INPUT'!$D$2:$D$9999,'QUALIFIED EFH'!BB$4,'HOURS&amp;CYCLES INPUT'!$E$2:$E$9999,'QUALIFIED EFH'!BB$5))</f>
        <v>0</v>
      </c>
      <c r="BC126" s="476">
        <f>IF(BC$2&lt;&gt;"",IF($C126&lt;&gt;"TBA",BC$2/114,0),SUMIFS('HOURS&amp;CYCLES INPUT'!$F$2:$F$9999,'HOURS&amp;CYCLES INPUT'!$C$2:$C$9999,'QUALIFIED EFH'!$C126,'HOURS&amp;CYCLES INPUT'!$D$2:$D$9999,'QUALIFIED EFH'!BC$4,'HOURS&amp;CYCLES INPUT'!$E$2:$E$9999,'QUALIFIED EFH'!BC$5))</f>
        <v>0</v>
      </c>
      <c r="BD126" s="476">
        <f>IF(BD$2&lt;&gt;"",IF($C126&lt;&gt;"TBA",BD$2/114,0),SUMIFS('HOURS&amp;CYCLES INPUT'!$F$2:$F$9999,'HOURS&amp;CYCLES INPUT'!$C$2:$C$9999,'QUALIFIED EFH'!$C126,'HOURS&amp;CYCLES INPUT'!$D$2:$D$9999,'QUALIFIED EFH'!BD$4,'HOURS&amp;CYCLES INPUT'!$E$2:$E$9999,'QUALIFIED EFH'!BD$5))</f>
        <v>0</v>
      </c>
      <c r="BE126" s="476">
        <f>IF(BE$2&lt;&gt;"",IF($C126&lt;&gt;"TBA",BE$2/114,0),SUMIFS('HOURS&amp;CYCLES INPUT'!$F$2:$F$9999,'HOURS&amp;CYCLES INPUT'!$C$2:$C$9999,'QUALIFIED EFH'!$C126,'HOURS&amp;CYCLES INPUT'!$D$2:$D$9999,'QUALIFIED EFH'!BE$4,'HOURS&amp;CYCLES INPUT'!$E$2:$E$9999,'QUALIFIED EFH'!BE$5))</f>
        <v>0</v>
      </c>
      <c r="BF126" s="476">
        <f>IF(BF$2&lt;&gt;"",IF($C126&lt;&gt;"TBA",BF$2/114,0),SUMIFS('HOURS&amp;CYCLES INPUT'!$F$2:$F$9999,'HOURS&amp;CYCLES INPUT'!$C$2:$C$9999,'QUALIFIED EFH'!$C126,'HOURS&amp;CYCLES INPUT'!$D$2:$D$9999,'QUALIFIED EFH'!BF$4,'HOURS&amp;CYCLES INPUT'!$E$2:$E$9999,'QUALIFIED EFH'!BF$5))</f>
        <v>0</v>
      </c>
      <c r="BG126" s="476">
        <f>IF(BG$2&lt;&gt;"",IF($C126&lt;&gt;"TBA",BG$2/114,0),SUMIFS('HOURS&amp;CYCLES INPUT'!$F$2:$F$9999,'HOURS&amp;CYCLES INPUT'!$C$2:$C$9999,'QUALIFIED EFH'!$C126,'HOURS&amp;CYCLES INPUT'!$D$2:$D$9999,'QUALIFIED EFH'!BG$4,'HOURS&amp;CYCLES INPUT'!$E$2:$E$9999,'QUALIFIED EFH'!BG$5))</f>
        <v>0</v>
      </c>
      <c r="BH126" s="476">
        <f>IF(BH$2&lt;&gt;"",IF($C126&lt;&gt;"TBA",BH$2/114,0),SUMIFS('HOURS&amp;CYCLES INPUT'!$F$2:$F$9999,'HOURS&amp;CYCLES INPUT'!$C$2:$C$9999,'QUALIFIED EFH'!$C126,'HOURS&amp;CYCLES INPUT'!$D$2:$D$9999,'QUALIFIED EFH'!BH$4,'HOURS&amp;CYCLES INPUT'!$E$2:$E$9999,'QUALIFIED EFH'!BH$5))</f>
        <v>0</v>
      </c>
      <c r="BI126" s="476">
        <f>IF(BI$2&lt;&gt;"",IF($C126&lt;&gt;"TBA",BI$2/114,0),SUMIFS('HOURS&amp;CYCLES INPUT'!$F$2:$F$9999,'HOURS&amp;CYCLES INPUT'!$C$2:$C$9999,'QUALIFIED EFH'!$C126,'HOURS&amp;CYCLES INPUT'!$D$2:$D$9999,'QUALIFIED EFH'!BI$4,'HOURS&amp;CYCLES INPUT'!$E$2:$E$9999,'QUALIFIED EFH'!BI$5))</f>
        <v>13.32</v>
      </c>
      <c r="BJ126" s="476">
        <f>IF(BJ$2&lt;&gt;"",IF($C126&lt;&gt;"TBA",BJ$2/114,0),SUMIFS('HOURS&amp;CYCLES INPUT'!$F$2:$F$9999,'HOURS&amp;CYCLES INPUT'!$C$2:$C$9999,'QUALIFIED EFH'!$C126,'HOURS&amp;CYCLES INPUT'!$D$2:$D$9999,'QUALIFIED EFH'!BJ$4,'HOURS&amp;CYCLES INPUT'!$E$2:$E$9999,'QUALIFIED EFH'!BJ$5))</f>
        <v>193.94</v>
      </c>
      <c r="BK126" s="476">
        <f>IF(BK$2&lt;&gt;"",IF($C126&lt;&gt;"TBA",BK$2/114,0),SUMIFS('HOURS&amp;CYCLES INPUT'!$F$2:$F$9999,'HOURS&amp;CYCLES INPUT'!$C$2:$C$9999,'QUALIFIED EFH'!$C126,'HOURS&amp;CYCLES INPUT'!$D$2:$D$9999,'QUALIFIED EFH'!BK$4,'HOURS&amp;CYCLES INPUT'!$E$2:$E$9999,'QUALIFIED EFH'!BK$5))</f>
        <v>221.63</v>
      </c>
      <c r="BL126" s="476">
        <f>IF(BL$2&lt;&gt;"",IF($C126&lt;&gt;"TBA",BL$2/114,0),SUMIFS('HOURS&amp;CYCLES INPUT'!$F$2:$F$9999,'HOURS&amp;CYCLES INPUT'!$C$2:$C$9999,'QUALIFIED EFH'!$C126,'HOURS&amp;CYCLES INPUT'!$D$2:$D$9999,'QUALIFIED EFH'!BL$4,'HOURS&amp;CYCLES INPUT'!$E$2:$E$9999,'QUALIFIED EFH'!BL$5))</f>
        <v>264.41000000000003</v>
      </c>
      <c r="BM126" s="476">
        <f>IF(BM$2&lt;&gt;"",IF($C126&lt;&gt;"TBA",BM$2/114,0),SUMIFS('HOURS&amp;CYCLES INPUT'!$F$2:$F$9999,'HOURS&amp;CYCLES INPUT'!$C$2:$C$9999,'QUALIFIED EFH'!$C126,'HOURS&amp;CYCLES INPUT'!$D$2:$D$9999,'QUALIFIED EFH'!BM$4,'HOURS&amp;CYCLES INPUT'!$E$2:$E$9999,'QUALIFIED EFH'!BM$5))</f>
        <v>156.19</v>
      </c>
      <c r="BN126" s="476">
        <f>IF(BN$2&lt;&gt;"",IF($C126&lt;&gt;"TBA",BN$2/114,0),SUMIFS('HOURS&amp;CYCLES INPUT'!$F$2:$F$9999,'HOURS&amp;CYCLES INPUT'!$C$2:$C$9999,'QUALIFIED EFH'!$C126,'HOURS&amp;CYCLES INPUT'!$D$2:$D$9999,'QUALIFIED EFH'!BN$4,'HOURS&amp;CYCLES INPUT'!$E$2:$E$9999,'QUALIFIED EFH'!BN$5))</f>
        <v>162.22999999999999</v>
      </c>
      <c r="BO126" s="476">
        <f>IF(BO$2&lt;&gt;"",IF($C126&lt;&gt;"TBA",BO$2/114,0),SUMIFS('HOURS&amp;CYCLES INPUT'!$F$2:$F$9999,'HOURS&amp;CYCLES INPUT'!$C$2:$C$9999,'QUALIFIED EFH'!$C126,'HOURS&amp;CYCLES INPUT'!$D$2:$D$9999,'QUALIFIED EFH'!BO$4,'HOURS&amp;CYCLES INPUT'!$E$2:$E$9999,'QUALIFIED EFH'!BO$5))</f>
        <v>358.9</v>
      </c>
      <c r="BP126" s="476">
        <f>IF(BP$2&lt;&gt;"",IF($C126&lt;&gt;"TBA",BP$2/114,0),SUMIFS('HOURS&amp;CYCLES INPUT'!$F$2:$F$9999,'HOURS&amp;CYCLES INPUT'!$C$2:$C$9999,'QUALIFIED EFH'!$C126,'HOURS&amp;CYCLES INPUT'!$D$2:$D$9999,'QUALIFIED EFH'!BP$4,'HOURS&amp;CYCLES INPUT'!$E$2:$E$9999,'QUALIFIED EFH'!BP$5))</f>
        <v>308.45</v>
      </c>
      <c r="BQ126" s="476">
        <f>IF(BQ$2&lt;&gt;"",IF($C126&lt;&gt;"TBA",BQ$2/114,0),SUMIFS('HOURS&amp;CYCLES INPUT'!$F$2:$F$9999,'HOURS&amp;CYCLES INPUT'!$C$2:$C$9999,'QUALIFIED EFH'!$C126,'HOURS&amp;CYCLES INPUT'!$D$2:$D$9999,'QUALIFIED EFH'!BQ$4,'HOURS&amp;CYCLES INPUT'!$E$2:$E$9999,'QUALIFIED EFH'!BQ$5))</f>
        <v>100.97</v>
      </c>
      <c r="BR126" s="476">
        <f>IF(BR$2&lt;&gt;"",IF($C126&lt;&gt;"TBA",BR$2/114,0),SUMIFS('HOURS&amp;CYCLES INPUT'!$F$2:$F$9999,'HOURS&amp;CYCLES INPUT'!$C$2:$C$9999,'QUALIFIED EFH'!$C126,'HOURS&amp;CYCLES INPUT'!$D$2:$D$9999,'QUALIFIED EFH'!BR$4,'HOURS&amp;CYCLES INPUT'!$E$2:$E$9999,'QUALIFIED EFH'!BR$5))</f>
        <v>60.21</v>
      </c>
      <c r="BS126" s="476">
        <f>IF(BS$2&lt;&gt;"",IF($C126&lt;&gt;"TBA",BS$2/114,0),SUMIFS('HOURS&amp;CYCLES INPUT'!$F$2:$F$9999,'HOURS&amp;CYCLES INPUT'!$C$2:$C$9999,'QUALIFIED EFH'!$C126,'HOURS&amp;CYCLES INPUT'!$D$2:$D$9999,'QUALIFIED EFH'!BS$4,'HOURS&amp;CYCLES INPUT'!$E$2:$E$9999,'QUALIFIED EFH'!BS$5))</f>
        <v>247.73</v>
      </c>
      <c r="BT126" s="476">
        <f>IF(BT$2&lt;&gt;"",IF($C126&lt;&gt;"TBA",BT$2/114,0),SUMIFS('HOURS&amp;CYCLES INPUT'!$F$2:$F$9999,'HOURS&amp;CYCLES INPUT'!$C$2:$C$9999,'QUALIFIED EFH'!$C126,'HOURS&amp;CYCLES INPUT'!$D$2:$D$9999,'QUALIFIED EFH'!BT$4,'HOURS&amp;CYCLES INPUT'!$E$2:$E$9999,'QUALIFIED EFH'!BT$5))</f>
        <v>229.69</v>
      </c>
      <c r="BU126" s="476">
        <f>IF(BU$2&lt;&gt;"",IF($C126&lt;&gt;"TBA",BU$2/114,0),SUMIFS('HOURS&amp;CYCLES INPUT'!$F$2:$F$9999,'HOURS&amp;CYCLES INPUT'!$C$2:$C$9999,'QUALIFIED EFH'!$C126,'HOURS&amp;CYCLES INPUT'!$D$2:$D$9999,'QUALIFIED EFH'!BU$4,'HOURS&amp;CYCLES INPUT'!$E$2:$E$9999,'QUALIFIED EFH'!BU$5))</f>
        <v>197.62</v>
      </c>
      <c r="BV126" s="476">
        <f>IF(BV$2&lt;&gt;"",IF($C126&lt;&gt;"TBA",BV$2/114,0),SUMIFS('HOURS&amp;CYCLES INPUT'!$F$2:$F$9999,'HOURS&amp;CYCLES INPUT'!$C$2:$C$9999,'QUALIFIED EFH'!$C126,'HOURS&amp;CYCLES INPUT'!$D$2:$D$9999,'QUALIFIED EFH'!BV$4,'HOURS&amp;CYCLES INPUT'!$E$2:$E$9999,'QUALIFIED EFH'!BV$5))</f>
        <v>175.07</v>
      </c>
      <c r="BW126" s="476">
        <f>IF(BW$2&lt;&gt;"",IF($C126&lt;&gt;"TBA",BW$2/114,0),SUMIFS('HOURS&amp;CYCLES INPUT'!$F$2:$F$9999,'HOURS&amp;CYCLES INPUT'!$C$2:$C$9999,'QUALIFIED EFH'!$C126,'HOURS&amp;CYCLES INPUT'!$D$2:$D$9999,'QUALIFIED EFH'!BW$4,'HOURS&amp;CYCLES INPUT'!$E$2:$E$9999,'QUALIFIED EFH'!BW$5))</f>
        <v>219.3</v>
      </c>
      <c r="BX126" s="476">
        <f>IF(BX$2&lt;&gt;"",IF($C126&lt;&gt;"TBA",BX$2/114,0),SUMIFS('HOURS&amp;CYCLES INPUT'!$F$2:$F$9999,'HOURS&amp;CYCLES INPUT'!$C$2:$C$9999,'QUALIFIED EFH'!$C126,'HOURS&amp;CYCLES INPUT'!$D$2:$D$9999,'QUALIFIED EFH'!BX$4,'HOURS&amp;CYCLES INPUT'!$E$2:$E$9999,'QUALIFIED EFH'!BX$5))</f>
        <v>248.26</v>
      </c>
      <c r="BY126" s="476">
        <f>IF(BY$2&lt;&gt;"",IF($C126&lt;&gt;"TBA",BY$2/114,0),SUMIFS('HOURS&amp;CYCLES INPUT'!$F$2:$F$9999,'HOURS&amp;CYCLES INPUT'!$C$2:$C$9999,'QUALIFIED EFH'!$C126,'HOURS&amp;CYCLES INPUT'!$D$2:$D$9999,'QUALIFIED EFH'!BY$4,'HOURS&amp;CYCLES INPUT'!$E$2:$E$9999,'QUALIFIED EFH'!BY$5))</f>
        <v>325.64999999999998</v>
      </c>
      <c r="BZ126" s="476">
        <f>IF(BZ$2&lt;&gt;"",IF($C126&lt;&gt;"TBA",BZ$2/114,0),SUMIFS('HOURS&amp;CYCLES INPUT'!$F$2:$F$9999,'HOURS&amp;CYCLES INPUT'!$C$2:$C$9999,'QUALIFIED EFH'!$C126,'HOURS&amp;CYCLES INPUT'!$D$2:$D$9999,'QUALIFIED EFH'!BZ$4,'HOURS&amp;CYCLES INPUT'!$E$2:$E$9999,'QUALIFIED EFH'!BZ$5))</f>
        <v>285.92</v>
      </c>
      <c r="CA126" s="476">
        <f>IF(CA$2&lt;&gt;"",IF($C126&lt;&gt;"TBA",CA$2/114,0),SUMIFS('HOURS&amp;CYCLES INPUT'!$F$2:$F$9999,'HOURS&amp;CYCLES INPUT'!$C$2:$C$9999,'QUALIFIED EFH'!$C126,'HOURS&amp;CYCLES INPUT'!$D$2:$D$9999,'QUALIFIED EFH'!CA$4,'HOURS&amp;CYCLES INPUT'!$E$2:$E$9999,'QUALIFIED EFH'!CA$5))</f>
        <v>316.39999999999998</v>
      </c>
      <c r="CB126" s="476">
        <f>IF(CB$2&lt;&gt;"",IF($C126&lt;&gt;"TBA",CB$2/114,0),SUMIFS('HOURS&amp;CYCLES INPUT'!$F$2:$F$9999,'HOURS&amp;CYCLES INPUT'!$C$2:$C$9999,'QUALIFIED EFH'!$C126,'HOURS&amp;CYCLES INPUT'!$D$2:$D$9999,'QUALIFIED EFH'!CB$4,'HOURS&amp;CYCLES INPUT'!$E$2:$E$9999,'QUALIFIED EFH'!CB$5))</f>
        <v>292.07</v>
      </c>
      <c r="CC126" s="476">
        <f>IF(CC$2&lt;&gt;"",IF($C126&lt;&gt;"TBA",CC$2/114,0),SUMIFS('HOURS&amp;CYCLES INPUT'!$F$2:$F$9999,'HOURS&amp;CYCLES INPUT'!$C$2:$C$9999,'QUALIFIED EFH'!$C126,'HOURS&amp;CYCLES INPUT'!$D$2:$D$9999,'QUALIFIED EFH'!CC$4,'HOURS&amp;CYCLES INPUT'!$E$2:$E$9999,'QUALIFIED EFH'!CC$5))</f>
        <v>268.95999999999998</v>
      </c>
      <c r="CD126" s="476">
        <f>IF(CD$2&lt;&gt;"",IF($C126&lt;&gt;"TBA",CD$2/114,0),SUMIFS('HOURS&amp;CYCLES INPUT'!$F$2:$F$9999,'HOURS&amp;CYCLES INPUT'!$C$2:$C$9999,'QUALIFIED EFH'!$C126,'HOURS&amp;CYCLES INPUT'!$D$2:$D$9999,'QUALIFIED EFH'!CD$4,'HOURS&amp;CYCLES INPUT'!$E$2:$E$9999,'QUALIFIED EFH'!CD$5))</f>
        <v>252.66</v>
      </c>
      <c r="CE126" s="476">
        <f>IF(CE$2&lt;&gt;"",IF($C126&lt;&gt;"TBA",CE$2/114,0),SUMIFS('HOURS&amp;CYCLES INPUT'!$F$2:$F$9999,'HOURS&amp;CYCLES INPUT'!$C$2:$C$9999,'QUALIFIED EFH'!$C126,'HOURS&amp;CYCLES INPUT'!$D$2:$D$9999,'QUALIFIED EFH'!CE$4,'HOURS&amp;CYCLES INPUT'!$E$2:$E$9999,'QUALIFIED EFH'!CE$5))</f>
        <v>295.77999999999997</v>
      </c>
      <c r="CF126" s="476">
        <f>IF(CF$2&lt;&gt;"",IF($C126&lt;&gt;"TBA",CF$2/114,0),SUMIFS('HOURS&amp;CYCLES INPUT'!$F$2:$F$9999,'HOURS&amp;CYCLES INPUT'!$C$2:$C$9999,'QUALIFIED EFH'!$C126,'HOURS&amp;CYCLES INPUT'!$D$2:$D$9999,'QUALIFIED EFH'!CF$4,'HOURS&amp;CYCLES INPUT'!$E$2:$E$9999,'QUALIFIED EFH'!CF$5))</f>
        <v>361.26</v>
      </c>
      <c r="CG126" s="476">
        <f>IF(CG$2&lt;&gt;"",IF($C126&lt;&gt;"TBA",CG$2/114,0),SUMIFS('HOURS&amp;CYCLES INPUT'!$F$2:$F$9999,'HOURS&amp;CYCLES INPUT'!$C$2:$C$9999,'QUALIFIED EFH'!$C126,'HOURS&amp;CYCLES INPUT'!$D$2:$D$9999,'QUALIFIED EFH'!CG$4,'HOURS&amp;CYCLES INPUT'!$E$2:$E$9999,'QUALIFIED EFH'!CG$5))</f>
        <v>319.94</v>
      </c>
      <c r="CH126" s="476">
        <f>IF(CH$2&lt;&gt;"",IF($C126&lt;&gt;"TBA",CH$2/114,0),SUMIFS('HOURS&amp;CYCLES INPUT'!$F$2:$F$9999,'HOURS&amp;CYCLES INPUT'!$C$2:$C$9999,'QUALIFIED EFH'!$C126,'HOURS&amp;CYCLES INPUT'!$D$2:$D$9999,'QUALIFIED EFH'!CH$4,'HOURS&amp;CYCLES INPUT'!$E$2:$E$9999,'QUALIFIED EFH'!CH$5))</f>
        <v>407.25</v>
      </c>
      <c r="CI126" s="476">
        <f>IF(CI$2&lt;&gt;"",IF($C126&lt;&gt;"TBA",CI$2/114,0),SUMIFS('HOURS&amp;CYCLES INPUT'!$F$2:$F$9999,'HOURS&amp;CYCLES INPUT'!$C$2:$C$9999,'QUALIFIED EFH'!$C126,'HOURS&amp;CYCLES INPUT'!$D$2:$D$9999,'QUALIFIED EFH'!CI$4,'HOURS&amp;CYCLES INPUT'!$E$2:$E$9999,'QUALIFIED EFH'!CI$5))</f>
        <v>11.94</v>
      </c>
      <c r="CJ126" s="476">
        <f>IF(CJ$2&lt;&gt;"",IF($C126&lt;&gt;"TBA",CJ$2/114,0),SUMIFS('HOURS&amp;CYCLES INPUT'!$F$2:$F$9999,'HOURS&amp;CYCLES INPUT'!$C$2:$C$9999,'QUALIFIED EFH'!$C126,'HOURS&amp;CYCLES INPUT'!$D$2:$D$9999,'QUALIFIED EFH'!CJ$4,'HOURS&amp;CYCLES INPUT'!$E$2:$E$9999,'QUALIFIED EFH'!CJ$5))</f>
        <v>0</v>
      </c>
      <c r="CK126" s="476">
        <f>IF(CK$2&lt;&gt;"",IF($C126&lt;&gt;"TBA",CK$2/114,0),SUMIFS('HOURS&amp;CYCLES INPUT'!$F$2:$F$9999,'HOURS&amp;CYCLES INPUT'!$C$2:$C$9999,'QUALIFIED EFH'!$C126,'HOURS&amp;CYCLES INPUT'!$D$2:$D$9999,'QUALIFIED EFH'!CK$4,'HOURS&amp;CYCLES INPUT'!$E$2:$E$9999,'QUALIFIED EFH'!CK$5))</f>
        <v>0</v>
      </c>
      <c r="CL126" s="476">
        <f>IF(CL$2&lt;&gt;"",IF($C126&lt;&gt;"TBA",CL$2/114,0),SUMIFS('HOURS&amp;CYCLES INPUT'!$F$2:$F$9999,'HOURS&amp;CYCLES INPUT'!$C$2:$C$9999,'QUALIFIED EFH'!$C126,'HOURS&amp;CYCLES INPUT'!$D$2:$D$9999,'QUALIFIED EFH'!CL$4,'HOURS&amp;CYCLES INPUT'!$E$2:$E$9999,'QUALIFIED EFH'!CL$5))</f>
        <v>0</v>
      </c>
      <c r="CM126" s="476">
        <f>IF(CM$2&lt;&gt;"",IF($C126&lt;&gt;"TBA",CM$2/114,0),SUMIFS('HOURS&amp;CYCLES INPUT'!$F$2:$F$9999,'HOURS&amp;CYCLES INPUT'!$C$2:$C$9999,'QUALIFIED EFH'!$C126,'HOURS&amp;CYCLES INPUT'!$D$2:$D$9999,'QUALIFIED EFH'!CM$4,'HOURS&amp;CYCLES INPUT'!$E$2:$E$9999,'QUALIFIED EFH'!CM$5))</f>
        <v>0</v>
      </c>
      <c r="CN126" s="476">
        <f>IF(CN$2&lt;&gt;"",IF($C126&lt;&gt;"TBA",CN$2/114,0),SUMIFS('HOURS&amp;CYCLES INPUT'!$F$2:$F$9999,'HOURS&amp;CYCLES INPUT'!$C$2:$C$9999,'QUALIFIED EFH'!$C126,'HOURS&amp;CYCLES INPUT'!$D$2:$D$9999,'QUALIFIED EFH'!CN$4,'HOURS&amp;CYCLES INPUT'!$E$2:$E$9999,'QUALIFIED EFH'!CN$5))</f>
        <v>0</v>
      </c>
      <c r="CO126" s="476">
        <f>IF(CO$2&lt;&gt;"",IF($C126&lt;&gt;"TBA",CO$2/114,0),SUMIFS('HOURS&amp;CYCLES INPUT'!$F$2:$F$9999,'HOURS&amp;CYCLES INPUT'!$C$2:$C$9999,'QUALIFIED EFH'!$C126,'HOURS&amp;CYCLES INPUT'!$D$2:$D$9999,'QUALIFIED EFH'!CO$4,'HOURS&amp;CYCLES INPUT'!$E$2:$E$9999,'QUALIFIED EFH'!CO$5))</f>
        <v>0</v>
      </c>
      <c r="CP126" s="476">
        <f>IF(CP$2&lt;&gt;"",IF($C126&lt;&gt;"TBA",CP$2/114,0),SUMIFS('HOURS&amp;CYCLES INPUT'!$F$2:$F$9999,'HOURS&amp;CYCLES INPUT'!$C$2:$C$9999,'QUALIFIED EFH'!$C126,'HOURS&amp;CYCLES INPUT'!$D$2:$D$9999,'QUALIFIED EFH'!CP$4,'HOURS&amp;CYCLES INPUT'!$E$2:$E$9999,'QUALIFIED EFH'!CP$5))</f>
        <v>0</v>
      </c>
      <c r="CQ126" s="476">
        <f>IF(CQ$2&lt;&gt;"",IF($C126&lt;&gt;"TBA",CQ$2/114,0),SUMIFS('HOURS&amp;CYCLES INPUT'!$F$2:$F$9999,'HOURS&amp;CYCLES INPUT'!$C$2:$C$9999,'QUALIFIED EFH'!$C126,'HOURS&amp;CYCLES INPUT'!$D$2:$D$9999,'QUALIFIED EFH'!CQ$4,'HOURS&amp;CYCLES INPUT'!$E$2:$E$9999,'QUALIFIED EFH'!CQ$5))</f>
        <v>0</v>
      </c>
      <c r="CR126" s="476">
        <f>IF(CR$2&lt;&gt;"",IF($C126&lt;&gt;"TBA",CR$2/114,0),SUMIFS('HOURS&amp;CYCLES INPUT'!$F$2:$F$9999,'HOURS&amp;CYCLES INPUT'!$C$2:$C$9999,'QUALIFIED EFH'!$C126,'HOURS&amp;CYCLES INPUT'!$D$2:$D$9999,'QUALIFIED EFH'!CR$4,'HOURS&amp;CYCLES INPUT'!$E$2:$E$9999,'QUALIFIED EFH'!CR$5))</f>
        <v>0</v>
      </c>
      <c r="CS126" s="476">
        <f>IF(CS$2&lt;&gt;"",IF($C126&lt;&gt;"TBA",CS$2/114,0),SUMIFS('HOURS&amp;CYCLES INPUT'!$F$2:$F$9999,'HOURS&amp;CYCLES INPUT'!$C$2:$C$9999,'QUALIFIED EFH'!$C126,'HOURS&amp;CYCLES INPUT'!$D$2:$D$9999,'QUALIFIED EFH'!CS$4,'HOURS&amp;CYCLES INPUT'!$E$2:$E$9999,'QUALIFIED EFH'!CS$5))</f>
        <v>0</v>
      </c>
      <c r="CT126" s="476">
        <f>IF(CT$2&lt;&gt;"",IF($C126&lt;&gt;"TBA",CT$2/114,0),SUMIFS('HOURS&amp;CYCLES INPUT'!$F$2:$F$9999,'HOURS&amp;CYCLES INPUT'!$C$2:$C$9999,'QUALIFIED EFH'!$C126,'HOURS&amp;CYCLES INPUT'!$D$2:$D$9999,'QUALIFIED EFH'!CT$4,'HOURS&amp;CYCLES INPUT'!$E$2:$E$9999,'QUALIFIED EFH'!CT$5))</f>
        <v>0</v>
      </c>
      <c r="CU126" s="476">
        <f>IF(CU$2&lt;&gt;"",IF($C126&lt;&gt;"TBA",CU$2/114,0),SUMIFS('HOURS&amp;CYCLES INPUT'!$F$2:$F$9999,'HOURS&amp;CYCLES INPUT'!$C$2:$C$9999,'QUALIFIED EFH'!$C126,'HOURS&amp;CYCLES INPUT'!$D$2:$D$9999,'QUALIFIED EFH'!CU$4,'HOURS&amp;CYCLES INPUT'!$E$2:$E$9999,'QUALIFIED EFH'!CU$5))</f>
        <v>0</v>
      </c>
      <c r="CV126" s="476">
        <f>IF(CV$2&lt;&gt;"",IF($C126&lt;&gt;"TBA",CV$2/114,0),SUMIFS('HOURS&amp;CYCLES INPUT'!$F$2:$F$9999,'HOURS&amp;CYCLES INPUT'!$C$2:$C$9999,'QUALIFIED EFH'!$C126,'HOURS&amp;CYCLES INPUT'!$D$2:$D$9999,'QUALIFIED EFH'!CV$4,'HOURS&amp;CYCLES INPUT'!$E$2:$E$9999,'QUALIFIED EFH'!CV$5))</f>
        <v>90.02</v>
      </c>
      <c r="CW126" s="476">
        <f>IF(CW$2&lt;&gt;"",IF($C126&lt;&gt;"TBA",CW$2/114,0),SUMIFS('HOURS&amp;CYCLES INPUT'!$F$2:$F$9999,'HOURS&amp;CYCLES INPUT'!$C$2:$C$9999,'QUALIFIED EFH'!$C126,'HOURS&amp;CYCLES INPUT'!$D$2:$D$9999,'QUALIFIED EFH'!CW$4,'HOURS&amp;CYCLES INPUT'!$E$2:$E$9999,'QUALIFIED EFH'!CW$5))</f>
        <v>468.97</v>
      </c>
      <c r="CX126" s="476">
        <f>IF(CX$2&lt;&gt;"",IF($C126&lt;&gt;"TBA",CX$2/114,0),SUMIFS('HOURS&amp;CYCLES INPUT'!$F$2:$F$9999,'HOURS&amp;CYCLES INPUT'!$C$2:$C$9999,'QUALIFIED EFH'!$C126,'HOURS&amp;CYCLES INPUT'!$D$2:$D$9999,'QUALIFIED EFH'!CX$4,'HOURS&amp;CYCLES INPUT'!$E$2:$E$9999,'QUALIFIED EFH'!CX$5))</f>
        <v>322.60000000000002</v>
      </c>
      <c r="CY126" s="476">
        <f>IF(CY$2&lt;&gt;"",IF($C126&lt;&gt;"TBA",CY$2/114,0),SUMIFS('HOURS&amp;CYCLES INPUT'!$F$2:$F$9999,'HOURS&amp;CYCLES INPUT'!$C$2:$C$9999,'QUALIFIED EFH'!$C126,'HOURS&amp;CYCLES INPUT'!$D$2:$D$9999,'QUALIFIED EFH'!CY$4,'HOURS&amp;CYCLES INPUT'!$E$2:$E$9999,'QUALIFIED EFH'!CY$5))</f>
        <v>425.98</v>
      </c>
      <c r="CZ126" s="476">
        <f>IF(CZ$2&lt;&gt;"",IF($C126&lt;&gt;"TBA",CZ$2/114,0),SUMIFS('HOURS&amp;CYCLES INPUT'!$F$2:$F$9999,'HOURS&amp;CYCLES INPUT'!$C$2:$C$9999,'QUALIFIED EFH'!$C126,'HOURS&amp;CYCLES INPUT'!$D$2:$D$9999,'QUALIFIED EFH'!CZ$4,'HOURS&amp;CYCLES INPUT'!$E$2:$E$9999,'QUALIFIED EFH'!CZ$5))</f>
        <v>428.38</v>
      </c>
      <c r="DA126" s="476">
        <f>IF(DA$2&lt;&gt;"",IF($C126&lt;&gt;"TBA",DA$2/114,0),SUMIFS('HOURS&amp;CYCLES INPUT'!$F$2:$F$9999,'HOURS&amp;CYCLES INPUT'!$C$2:$C$9999,'QUALIFIED EFH'!$C126,'HOURS&amp;CYCLES INPUT'!$D$2:$D$9999,'QUALIFIED EFH'!DA$4,'HOURS&amp;CYCLES INPUT'!$E$2:$E$9999,'QUALIFIED EFH'!DA$5))</f>
        <v>455.92</v>
      </c>
      <c r="DB126" s="476">
        <f>IF(DB$2&lt;&gt;"",IF($C126&lt;&gt;"TBA",DB$2/114,0),SUMIFS('HOURS&amp;CYCLES INPUT'!$F$2:$F$9999,'HOURS&amp;CYCLES INPUT'!$C$2:$C$9999,'QUALIFIED EFH'!$C126,'HOURS&amp;CYCLES INPUT'!$D$2:$D$9999,'QUALIFIED EFH'!DB$4,'HOURS&amp;CYCLES INPUT'!$E$2:$E$9999,'QUALIFIED EFH'!DB$5))</f>
        <v>452.12</v>
      </c>
      <c r="DC126" s="476">
        <f>IF(DC$2&lt;&gt;"",IF($C126&lt;&gt;"TBA",DC$2/114,0),SUMIFS('HOURS&amp;CYCLES INPUT'!$F$2:$F$9999,'HOURS&amp;CYCLES INPUT'!$C$2:$C$9999,'QUALIFIED EFH'!$C126,'HOURS&amp;CYCLES INPUT'!$D$2:$D$9999,'QUALIFIED EFH'!DC$4,'HOURS&amp;CYCLES INPUT'!$E$2:$E$9999,'QUALIFIED EFH'!DC$5))</f>
        <v>448.06</v>
      </c>
      <c r="DD126" s="476">
        <f>IF(DD$2&lt;&gt;"",IF($C126&lt;&gt;"TBA",DD$2/114,0),SUMIFS('HOURS&amp;CYCLES INPUT'!$F$2:$F$9999,'HOURS&amp;CYCLES INPUT'!$C$2:$C$9999,'QUALIFIED EFH'!$C126,'HOURS&amp;CYCLES INPUT'!$D$2:$D$9999,'QUALIFIED EFH'!DD$4,'HOURS&amp;CYCLES INPUT'!$E$2:$E$9999,'QUALIFIED EFH'!DD$5))</f>
        <v>456.42</v>
      </c>
      <c r="DE126" s="476">
        <f>IF(DE$2&lt;&gt;"",IF($C126&lt;&gt;"TBA",DE$2/114,0),SUMIFS('HOURS&amp;CYCLES INPUT'!$F$2:$F$9999,'HOURS&amp;CYCLES INPUT'!$C$2:$C$9999,'QUALIFIED EFH'!$C126,'HOURS&amp;CYCLES INPUT'!$D$2:$D$9999,'QUALIFIED EFH'!DE$4,'HOURS&amp;CYCLES INPUT'!$E$2:$E$9999,'QUALIFIED EFH'!DE$5))</f>
        <v>451.03</v>
      </c>
      <c r="DF126" s="476">
        <f>IF(DF$2&lt;&gt;"",IF($C126&lt;&gt;"TBA",DF$2/114,0),SUMIFS('HOURS&amp;CYCLES INPUT'!$F$2:$F$9999,'HOURS&amp;CYCLES INPUT'!$C$2:$C$9999,'QUALIFIED EFH'!$C126,'HOURS&amp;CYCLES INPUT'!$D$2:$D$9999,'QUALIFIED EFH'!DF$4,'HOURS&amp;CYCLES INPUT'!$E$2:$E$9999,'QUALIFIED EFH'!DF$5))</f>
        <v>508.1</v>
      </c>
      <c r="DG126" s="476">
        <f>IF(DG$2&lt;&gt;"",IF($C126&lt;&gt;"TBA",DG$2/114,0),SUMIFS('HOURS&amp;CYCLES INPUT'!$F$2:$F$9999,'HOURS&amp;CYCLES INPUT'!$C$2:$C$9999,'QUALIFIED EFH'!$C126,'HOURS&amp;CYCLES INPUT'!$D$2:$D$9999,'QUALIFIED EFH'!DG$4,'HOURS&amp;CYCLES INPUT'!$E$2:$E$9999,'QUALIFIED EFH'!DG$5))</f>
        <v>479.87</v>
      </c>
      <c r="DH126" s="476">
        <f>IF(DH$2&lt;&gt;"",IF($C126&lt;&gt;"TBA",DH$2/114,0),SUMIFS('HOURS&amp;CYCLES INPUT'!$F$2:$F$9999,'HOURS&amp;CYCLES INPUT'!$C$2:$C$9999,'QUALIFIED EFH'!$C126,'HOURS&amp;CYCLES INPUT'!$D$2:$D$9999,'QUALIFIED EFH'!DH$4,'HOURS&amp;CYCLES INPUT'!$E$2:$E$9999,'QUALIFIED EFH'!DH$5))</f>
        <v>0</v>
      </c>
      <c r="DI126" s="476">
        <f>IF(DI$2&lt;&gt;"",IF($C126&lt;&gt;"TBA",DI$2/114,0),SUMIFS('HOURS&amp;CYCLES INPUT'!$F$2:$F$9999,'HOURS&amp;CYCLES INPUT'!$C$2:$C$9999,'QUALIFIED EFH'!$C126,'HOURS&amp;CYCLES INPUT'!$D$2:$D$9999,'QUALIFIED EFH'!DI$4,'HOURS&amp;CYCLES INPUT'!$E$2:$E$9999,'QUALIFIED EFH'!DI$5))</f>
        <v>0</v>
      </c>
      <c r="DJ126" s="476">
        <f>IF(DJ$2&lt;&gt;"",IF($C126&lt;&gt;"TBA",DJ$2/114,0),SUMIFS('HOURS&amp;CYCLES INPUT'!$F$2:$F$9999,'HOURS&amp;CYCLES INPUT'!$C$2:$C$9999,'QUALIFIED EFH'!$C126,'HOURS&amp;CYCLES INPUT'!$D$2:$D$9999,'QUALIFIED EFH'!DJ$4,'HOURS&amp;CYCLES INPUT'!$E$2:$E$9999,'QUALIFIED EFH'!DJ$5))</f>
        <v>0</v>
      </c>
      <c r="DK126" s="476">
        <f>IF(DK$2&lt;&gt;"",IF($C126&lt;&gt;"TBA",DK$2/114,0),SUMIFS('HOURS&amp;CYCLES INPUT'!$F$2:$F$9999,'HOURS&amp;CYCLES INPUT'!$C$2:$C$9999,'QUALIFIED EFH'!$C126,'HOURS&amp;CYCLES INPUT'!$D$2:$D$9999,'QUALIFIED EFH'!DK$4,'HOURS&amp;CYCLES INPUT'!$E$2:$E$9999,'QUALIFIED EFH'!DK$5))</f>
        <v>0</v>
      </c>
      <c r="DL126" s="476">
        <f>IF(DL$2&lt;&gt;"",IF($C126&lt;&gt;"TBA",DL$2/114,0),SUMIFS('HOURS&amp;CYCLES INPUT'!$F$2:$F$9999,'HOURS&amp;CYCLES INPUT'!$C$2:$C$9999,'QUALIFIED EFH'!$C126,'HOURS&amp;CYCLES INPUT'!$D$2:$D$9999,'QUALIFIED EFH'!DL$4,'HOURS&amp;CYCLES INPUT'!$E$2:$E$9999,'QUALIFIED EFH'!DL$5))</f>
        <v>0</v>
      </c>
      <c r="DM126" s="476">
        <f>IF(DM$2&lt;&gt;"",IF($C126&lt;&gt;"TBA",DM$2/114,0),SUMIFS('HOURS&amp;CYCLES INPUT'!$F$2:$F$9999,'HOURS&amp;CYCLES INPUT'!$C$2:$C$9999,'QUALIFIED EFH'!$C126,'HOURS&amp;CYCLES INPUT'!$D$2:$D$9999,'QUALIFIED EFH'!DM$4,'HOURS&amp;CYCLES INPUT'!$E$2:$E$9999,'QUALIFIED EFH'!DM$5))</f>
        <v>0</v>
      </c>
      <c r="DN126" s="476">
        <f>IF(DN$2&lt;&gt;"",IF($C126&lt;&gt;"TBA",DN$2/114,0),SUMIFS('HOURS&amp;CYCLES INPUT'!$F$2:$F$9999,'HOURS&amp;CYCLES INPUT'!$C$2:$C$9999,'QUALIFIED EFH'!$C126,'HOURS&amp;CYCLES INPUT'!$D$2:$D$9999,'QUALIFIED EFH'!DN$4,'HOURS&amp;CYCLES INPUT'!$E$2:$E$9999,'QUALIFIED EFH'!DN$5))</f>
        <v>0</v>
      </c>
      <c r="DO126" s="476">
        <f>IF(DO$2&lt;&gt;"",IF($C126&lt;&gt;"TBA",DO$2/114,0),SUMIFS('HOURS&amp;CYCLES INPUT'!$F$2:$F$9999,'HOURS&amp;CYCLES INPUT'!$C$2:$C$9999,'QUALIFIED EFH'!$C126,'HOURS&amp;CYCLES INPUT'!$D$2:$D$9999,'QUALIFIED EFH'!DO$4,'HOURS&amp;CYCLES INPUT'!$E$2:$E$9999,'QUALIFIED EFH'!DO$5))</f>
        <v>0</v>
      </c>
      <c r="DP126" s="476">
        <f>IF(DP$2&lt;&gt;"",IF($C126&lt;&gt;"TBA",DP$2/114,0),SUMIFS('HOURS&amp;CYCLES INPUT'!$F$2:$F$9999,'HOURS&amp;CYCLES INPUT'!$C$2:$C$9999,'QUALIFIED EFH'!$C126,'HOURS&amp;CYCLES INPUT'!$D$2:$D$9999,'QUALIFIED EFH'!DP$4,'HOURS&amp;CYCLES INPUT'!$E$2:$E$9999,'QUALIFIED EFH'!DP$5))</f>
        <v>0</v>
      </c>
      <c r="DQ126" s="476">
        <f>IF(DQ$2&lt;&gt;"",IF($C126&lt;&gt;"TBA",DQ$2/114,0),SUMIFS('HOURS&amp;CYCLES INPUT'!$F$2:$F$9999,'HOURS&amp;CYCLES INPUT'!$C$2:$C$9999,'QUALIFIED EFH'!$C126,'HOURS&amp;CYCLES INPUT'!$D$2:$D$9999,'QUALIFIED EFH'!DQ$4,'HOURS&amp;CYCLES INPUT'!$E$2:$E$9999,'QUALIFIED EFH'!DQ$5))</f>
        <v>0</v>
      </c>
      <c r="DR126" s="476">
        <f>IF(DR$2&lt;&gt;"",IF($C126&lt;&gt;"TBA",DR$2/114,0),SUMIFS('HOURS&amp;CYCLES INPUT'!$F$2:$F$9999,'HOURS&amp;CYCLES INPUT'!$C$2:$C$9999,'QUALIFIED EFH'!$C126,'HOURS&amp;CYCLES INPUT'!$D$2:$D$9999,'QUALIFIED EFH'!DR$4,'HOURS&amp;CYCLES INPUT'!$E$2:$E$9999,'QUALIFIED EFH'!DR$5))</f>
        <v>0</v>
      </c>
      <c r="DS126" s="476">
        <f>IF(DS$2&lt;&gt;"",IF($C126&lt;&gt;"TBA",DS$2/114,0),SUMIFS('HOURS&amp;CYCLES INPUT'!$F$2:$F$9999,'HOURS&amp;CYCLES INPUT'!$C$2:$C$9999,'QUALIFIED EFH'!$C126,'HOURS&amp;CYCLES INPUT'!$D$2:$D$9999,'QUALIFIED EFH'!DS$4,'HOURS&amp;CYCLES INPUT'!$E$2:$E$9999,'QUALIFIED EFH'!DS$5))</f>
        <v>0</v>
      </c>
      <c r="DT126" s="476">
        <f>IF(DT$2&lt;&gt;"",IF($C126&lt;&gt;"TBA",DT$2/114,0),SUMIFS('HOURS&amp;CYCLES INPUT'!$F$2:$F$9999,'HOURS&amp;CYCLES INPUT'!$C$2:$C$9999,'QUALIFIED EFH'!$C126,'HOURS&amp;CYCLES INPUT'!$D$2:$D$9999,'QUALIFIED EFH'!DT$4,'HOURS&amp;CYCLES INPUT'!$E$2:$E$9999,'QUALIFIED EFH'!DT$5))</f>
        <v>0</v>
      </c>
      <c r="DU126" s="476">
        <f>IF(DU$2&lt;&gt;"",IF($C126&lt;&gt;"TBA",DU$2/114,0),SUMIFS('HOURS&amp;CYCLES INPUT'!$F$2:$F$9999,'HOURS&amp;CYCLES INPUT'!$C$2:$C$9999,'QUALIFIED EFH'!$C126,'HOURS&amp;CYCLES INPUT'!$D$2:$D$9999,'QUALIFIED EFH'!DU$4,'HOURS&amp;CYCLES INPUT'!$E$2:$E$9999,'QUALIFIED EFH'!DU$5))</f>
        <v>0</v>
      </c>
      <c r="DV126" s="476">
        <f>IF(DV$2&lt;&gt;"",IF($C126&lt;&gt;"TBA",DV$2/114,0),SUMIFS('HOURS&amp;CYCLES INPUT'!$F$2:$F$9999,'HOURS&amp;CYCLES INPUT'!$C$2:$C$9999,'QUALIFIED EFH'!$C126,'HOURS&amp;CYCLES INPUT'!$D$2:$D$9999,'QUALIFIED EFH'!DV$4,'HOURS&amp;CYCLES INPUT'!$E$2:$E$9999,'QUALIFIED EFH'!DV$5))</f>
        <v>0</v>
      </c>
      <c r="DW126" s="476">
        <f>IF(DW$2&lt;&gt;"",IF($C126&lt;&gt;"TBA",DW$2/114,0),SUMIFS('HOURS&amp;CYCLES INPUT'!$F$2:$F$9999,'HOURS&amp;CYCLES INPUT'!$C$2:$C$9999,'QUALIFIED EFH'!$C126,'HOURS&amp;CYCLES INPUT'!$D$2:$D$9999,'QUALIFIED EFH'!DW$4,'HOURS&amp;CYCLES INPUT'!$E$2:$E$9999,'QUALIFIED EFH'!DW$5))</f>
        <v>0</v>
      </c>
      <c r="DX126" s="476">
        <f>IF(DX$2&lt;&gt;"",IF($C126&lt;&gt;"TBA",DX$2/114,0),SUMIFS('HOURS&amp;CYCLES INPUT'!$F$2:$F$9999,'HOURS&amp;CYCLES INPUT'!$C$2:$C$9999,'QUALIFIED EFH'!$C126,'HOURS&amp;CYCLES INPUT'!$D$2:$D$9999,'QUALIFIED EFH'!DX$4,'HOURS&amp;CYCLES INPUT'!$E$2:$E$9999,'QUALIFIED EFH'!DX$5))</f>
        <v>0</v>
      </c>
      <c r="DY126" s="476">
        <f>IF(DY$2&lt;&gt;"",IF($C126&lt;&gt;"TBA",DY$2/114,0),SUMIFS('HOURS&amp;CYCLES INPUT'!$F$2:$F$9999,'HOURS&amp;CYCLES INPUT'!$C$2:$C$9999,'QUALIFIED EFH'!$C126,'HOURS&amp;CYCLES INPUT'!$D$2:$D$9999,'QUALIFIED EFH'!DY$4,'HOURS&amp;CYCLES INPUT'!$E$2:$E$9999,'QUALIFIED EFH'!DY$5))</f>
        <v>0</v>
      </c>
      <c r="DZ126" s="476">
        <f>IF(DZ$2&lt;&gt;"",IF($C126&lt;&gt;"TBA",DZ$2/114,0),SUMIFS('HOURS&amp;CYCLES INPUT'!$F$2:$F$9999,'HOURS&amp;CYCLES INPUT'!$C$2:$C$9999,'QUALIFIED EFH'!$C126,'HOURS&amp;CYCLES INPUT'!$D$2:$D$9999,'QUALIFIED EFH'!DZ$4,'HOURS&amp;CYCLES INPUT'!$E$2:$E$9999,'QUALIFIED EFH'!DZ$5))</f>
        <v>0</v>
      </c>
      <c r="EA126" s="476">
        <f>IF(EA$2&lt;&gt;"",IF($C126&lt;&gt;"TBA",EA$2/114,0),SUMIFS('HOURS&amp;CYCLES INPUT'!$F$2:$F$9999,'HOURS&amp;CYCLES INPUT'!$C$2:$C$9999,'QUALIFIED EFH'!$C126,'HOURS&amp;CYCLES INPUT'!$D$2:$D$9999,'QUALIFIED EFH'!EA$4,'HOURS&amp;CYCLES INPUT'!$E$2:$E$9999,'QUALIFIED EFH'!EA$5))</f>
        <v>0</v>
      </c>
      <c r="EB126" s="476">
        <f>IF(EB$2&lt;&gt;"",IF($C126&lt;&gt;"TBA",EB$2/114,0),SUMIFS('HOURS&amp;CYCLES INPUT'!$F$2:$F$9999,'HOURS&amp;CYCLES INPUT'!$C$2:$C$9999,'QUALIFIED EFH'!$C126,'HOURS&amp;CYCLES INPUT'!$D$2:$D$9999,'QUALIFIED EFH'!EB$4,'HOURS&amp;CYCLES INPUT'!$E$2:$E$9999,'QUALIFIED EFH'!EB$5))</f>
        <v>0</v>
      </c>
      <c r="EC126" s="476">
        <f>IF(EC$2&lt;&gt;"",IF($C126&lt;&gt;"TBA",EC$2/114,0),SUMIFS('HOURS&amp;CYCLES INPUT'!$F$2:$F$9999,'HOURS&amp;CYCLES INPUT'!$C$2:$C$9999,'QUALIFIED EFH'!$C126,'HOURS&amp;CYCLES INPUT'!$D$2:$D$9999,'QUALIFIED EFH'!EC$4,'HOURS&amp;CYCLES INPUT'!$E$2:$E$9999,'QUALIFIED EFH'!EC$5))</f>
        <v>0</v>
      </c>
      <c r="ED126" s="476">
        <f>IF(ED$2&lt;&gt;"",IF($C126&lt;&gt;"TBA",ED$2/114,0),SUMIFS('HOURS&amp;CYCLES INPUT'!$F$2:$F$9999,'HOURS&amp;CYCLES INPUT'!$C$2:$C$9999,'QUALIFIED EFH'!$C126,'HOURS&amp;CYCLES INPUT'!$D$2:$D$9999,'QUALIFIED EFH'!ED$4,'HOURS&amp;CYCLES INPUT'!$E$2:$E$9999,'QUALIFIED EFH'!ED$5))</f>
        <v>0</v>
      </c>
      <c r="EE126" s="476">
        <f>IF(EE$2&lt;&gt;"",IF($C126&lt;&gt;"TBA",EE$2/114,0),SUMIFS('HOURS&amp;CYCLES INPUT'!$F$2:$F$9999,'HOURS&amp;CYCLES INPUT'!$C$2:$C$9999,'QUALIFIED EFH'!$C126,'HOURS&amp;CYCLES INPUT'!$D$2:$D$9999,'QUALIFIED EFH'!EE$4,'HOURS&amp;CYCLES INPUT'!$E$2:$E$9999,'QUALIFIED EFH'!EE$5))</f>
        <v>0</v>
      </c>
      <c r="EF126" s="476">
        <f>IF(EF$2&lt;&gt;"",IF($C126&lt;&gt;"TBA",EF$2/114,0),SUMIFS('HOURS&amp;CYCLES INPUT'!$F$2:$F$9999,'HOURS&amp;CYCLES INPUT'!$C$2:$C$9999,'QUALIFIED EFH'!$C126,'HOURS&amp;CYCLES INPUT'!$D$2:$D$9999,'QUALIFIED EFH'!EF$4,'HOURS&amp;CYCLES INPUT'!$E$2:$E$9999,'QUALIFIED EFH'!EF$5))</f>
        <v>0</v>
      </c>
      <c r="EG126" s="476">
        <f>IF(EG$2&lt;&gt;"",IF($C126&lt;&gt;"TBA",EG$2/114,0),SUMIFS('HOURS&amp;CYCLES INPUT'!$F$2:$F$9999,'HOURS&amp;CYCLES INPUT'!$C$2:$C$9999,'QUALIFIED EFH'!$C126,'HOURS&amp;CYCLES INPUT'!$D$2:$D$9999,'QUALIFIED EFH'!EG$4,'HOURS&amp;CYCLES INPUT'!$E$2:$E$9999,'QUALIFIED EFH'!EG$5))</f>
        <v>0</v>
      </c>
      <c r="EH126" s="476">
        <f>IF(EH$2&lt;&gt;"",IF($C126&lt;&gt;"TBA",EH$2/114,0),SUMIFS('HOURS&amp;CYCLES INPUT'!$F$2:$F$9999,'HOURS&amp;CYCLES INPUT'!$C$2:$C$9999,'QUALIFIED EFH'!$C126,'HOURS&amp;CYCLES INPUT'!$D$2:$D$9999,'QUALIFIED EFH'!EH$4,'HOURS&amp;CYCLES INPUT'!$E$2:$E$9999,'QUALIFIED EFH'!EH$5))</f>
        <v>0</v>
      </c>
      <c r="EI126" s="476">
        <f>IF(EI$2&lt;&gt;"",IF($C126&lt;&gt;"TBA",EI$2/114,0),SUMIFS('HOURS&amp;CYCLES INPUT'!$F$2:$F$9999,'HOURS&amp;CYCLES INPUT'!$C$2:$C$9999,'QUALIFIED EFH'!$C126,'HOURS&amp;CYCLES INPUT'!$D$2:$D$9999,'QUALIFIED EFH'!EI$4,'HOURS&amp;CYCLES INPUT'!$E$2:$E$9999,'QUALIFIED EFH'!EI$5))</f>
        <v>0</v>
      </c>
      <c r="EJ126" s="476">
        <f>IF(EJ$2&lt;&gt;"",IF($C126&lt;&gt;"TBA",EJ$2/114,0),SUMIFS('HOURS&amp;CYCLES INPUT'!$F$2:$F$9999,'HOURS&amp;CYCLES INPUT'!$C$2:$C$9999,'QUALIFIED EFH'!$C126,'HOURS&amp;CYCLES INPUT'!$D$2:$D$9999,'QUALIFIED EFH'!EJ$4,'HOURS&amp;CYCLES INPUT'!$E$2:$E$9999,'QUALIFIED EFH'!EJ$5))</f>
        <v>0</v>
      </c>
      <c r="EK126" s="476">
        <f>IF(EK$2&lt;&gt;"",IF($C126&lt;&gt;"TBA",EK$2/114,0),SUMIFS('HOURS&amp;CYCLES INPUT'!$F$2:$F$9999,'HOURS&amp;CYCLES INPUT'!$C$2:$C$9999,'QUALIFIED EFH'!$C126,'HOURS&amp;CYCLES INPUT'!$D$2:$D$9999,'QUALIFIED EFH'!EK$4,'HOURS&amp;CYCLES INPUT'!$E$2:$E$9999,'QUALIFIED EFH'!EK$5))</f>
        <v>0</v>
      </c>
      <c r="EL126" s="476">
        <f>IF(EL$2&lt;&gt;"",IF($C126&lt;&gt;"TBA",EL$2/114,0),SUMIFS('HOURS&amp;CYCLES INPUT'!$F$2:$F$9999,'HOURS&amp;CYCLES INPUT'!$C$2:$C$9999,'QUALIFIED EFH'!$C126,'HOURS&amp;CYCLES INPUT'!$D$2:$D$9999,'QUALIFIED EFH'!EL$4,'HOURS&amp;CYCLES INPUT'!$E$2:$E$9999,'QUALIFIED EFH'!EL$5))</f>
        <v>0</v>
      </c>
      <c r="EM126" s="476">
        <f>IF(EM$2&lt;&gt;"",IF($C126&lt;&gt;"TBA",EM$2/114,0),SUMIFS('HOURS&amp;CYCLES INPUT'!$F$2:$F$9999,'HOURS&amp;CYCLES INPUT'!$C$2:$C$9999,'QUALIFIED EFH'!$C126,'HOURS&amp;CYCLES INPUT'!$D$2:$D$9999,'QUALIFIED EFH'!EM$4,'HOURS&amp;CYCLES INPUT'!$E$2:$E$9999,'QUALIFIED EFH'!EM$5))</f>
        <v>0</v>
      </c>
      <c r="EN126" s="476">
        <f>IF(EN$2&lt;&gt;"",IF($C126&lt;&gt;"TBA",EN$2/114,0),SUMIFS('HOURS&amp;CYCLES INPUT'!$F$2:$F$9999,'HOURS&amp;CYCLES INPUT'!$C$2:$C$9999,'QUALIFIED EFH'!$C126,'HOURS&amp;CYCLES INPUT'!$D$2:$D$9999,'QUALIFIED EFH'!EN$4,'HOURS&amp;CYCLES INPUT'!$E$2:$E$9999,'QUALIFIED EFH'!EN$5))</f>
        <v>0</v>
      </c>
      <c r="EO126" s="476">
        <f>IF(EO$2&lt;&gt;"",IF($C126&lt;&gt;"TBA",EO$2/114,0),SUMIFS('HOURS&amp;CYCLES INPUT'!$F$2:$F$9999,'HOURS&amp;CYCLES INPUT'!$C$2:$C$9999,'QUALIFIED EFH'!$C126,'HOURS&amp;CYCLES INPUT'!$D$2:$D$9999,'QUALIFIED EFH'!EO$4,'HOURS&amp;CYCLES INPUT'!$E$2:$E$9999,'QUALIFIED EFH'!EO$5))</f>
        <v>0</v>
      </c>
      <c r="EP126" s="476">
        <f>IF(EP$2&lt;&gt;"",IF($C126&lt;&gt;"TBA",EP$2/114,0),SUMIFS('HOURS&amp;CYCLES INPUT'!$F$2:$F$9999,'HOURS&amp;CYCLES INPUT'!$C$2:$C$9999,'QUALIFIED EFH'!$C126,'HOURS&amp;CYCLES INPUT'!$D$2:$D$9999,'QUALIFIED EFH'!EP$4,'HOURS&amp;CYCLES INPUT'!$E$2:$E$9999,'QUALIFIED EFH'!EP$5))</f>
        <v>0</v>
      </c>
      <c r="EQ126" s="476">
        <f>IF(EQ$2&lt;&gt;"",IF($C126&lt;&gt;"TBA",EQ$2/114,0),SUMIFS('HOURS&amp;CYCLES INPUT'!$F$2:$F$9999,'HOURS&amp;CYCLES INPUT'!$C$2:$C$9999,'QUALIFIED EFH'!$C126,'HOURS&amp;CYCLES INPUT'!$D$2:$D$9999,'QUALIFIED EFH'!EQ$4,'HOURS&amp;CYCLES INPUT'!$E$2:$E$9999,'QUALIFIED EFH'!EQ$5))</f>
        <v>0</v>
      </c>
      <c r="ER126" s="476">
        <f>IF(ER$2&lt;&gt;"",IF($C126&lt;&gt;"TBA",ER$2/114,0),SUMIFS('HOURS&amp;CYCLES INPUT'!$F$2:$F$9999,'HOURS&amp;CYCLES INPUT'!$C$2:$C$9999,'QUALIFIED EFH'!$C126,'HOURS&amp;CYCLES INPUT'!$D$2:$D$9999,'QUALIFIED EFH'!ER$4,'HOURS&amp;CYCLES INPUT'!$E$2:$E$9999,'QUALIFIED EFH'!ER$5))</f>
        <v>0</v>
      </c>
      <c r="ES126" s="476">
        <f>IF(ES$2&lt;&gt;"",IF($C126&lt;&gt;"TBA",ES$2/114,0),SUMIFS('HOURS&amp;CYCLES INPUT'!$F$2:$F$9999,'HOURS&amp;CYCLES INPUT'!$C$2:$C$9999,'QUALIFIED EFH'!$C126,'HOURS&amp;CYCLES INPUT'!$D$2:$D$9999,'QUALIFIED EFH'!ES$4,'HOURS&amp;CYCLES INPUT'!$E$2:$E$9999,'QUALIFIED EFH'!ES$5))</f>
        <v>0</v>
      </c>
      <c r="ET126" s="476">
        <f>IF(ET$2&lt;&gt;"",IF($C126&lt;&gt;"TBA",ET$2/114,0),SUMIFS('HOURS&amp;CYCLES INPUT'!$F$2:$F$9999,'HOURS&amp;CYCLES INPUT'!$C$2:$C$9999,'QUALIFIED EFH'!$C126,'HOURS&amp;CYCLES INPUT'!$D$2:$D$9999,'QUALIFIED EFH'!ET$4,'HOURS&amp;CYCLES INPUT'!$E$2:$E$9999,'QUALIFIED EFH'!ET$5))</f>
        <v>0</v>
      </c>
      <c r="EU126" s="476">
        <f>IF(EU$2&lt;&gt;"",IF($C126&lt;&gt;"TBA",EU$2/114,0),SUMIFS('HOURS&amp;CYCLES INPUT'!$F$2:$F$9999,'HOURS&amp;CYCLES INPUT'!$C$2:$C$9999,'QUALIFIED EFH'!$C126,'HOURS&amp;CYCLES INPUT'!$D$2:$D$9999,'QUALIFIED EFH'!EU$4,'HOURS&amp;CYCLES INPUT'!$E$2:$E$9999,'QUALIFIED EFH'!EU$5))</f>
        <v>0</v>
      </c>
      <c r="EV126" s="476">
        <f>IF(EV$2&lt;&gt;"",IF($C126&lt;&gt;"TBA",EV$2/114,0),SUMIFS('HOURS&amp;CYCLES INPUT'!$F$2:$F$9999,'HOURS&amp;CYCLES INPUT'!$C$2:$C$9999,'QUALIFIED EFH'!$C126,'HOURS&amp;CYCLES INPUT'!$D$2:$D$9999,'QUALIFIED EFH'!EV$4,'HOURS&amp;CYCLES INPUT'!$E$2:$E$9999,'QUALIFIED EFH'!EV$5))</f>
        <v>0</v>
      </c>
      <c r="EW126" s="476">
        <f>IF(EW$2&lt;&gt;"",IF($C126&lt;&gt;"TBA",EW$2/114,0),SUMIFS('HOURS&amp;CYCLES INPUT'!$F$2:$F$9999,'HOURS&amp;CYCLES INPUT'!$C$2:$C$9999,'QUALIFIED EFH'!$C126,'HOURS&amp;CYCLES INPUT'!$D$2:$D$9999,'QUALIFIED EFH'!EW$4,'HOURS&amp;CYCLES INPUT'!$E$2:$E$9999,'QUALIFIED EFH'!EW$5))</f>
        <v>0</v>
      </c>
      <c r="EX126" s="476">
        <f>IF(EX$2&lt;&gt;"",IF($C126&lt;&gt;"TBA",EX$2/114,0),SUMIFS('HOURS&amp;CYCLES INPUT'!$F$2:$F$9999,'HOURS&amp;CYCLES INPUT'!$C$2:$C$9999,'QUALIFIED EFH'!$C126,'HOURS&amp;CYCLES INPUT'!$D$2:$D$9999,'QUALIFIED EFH'!EX$4,'HOURS&amp;CYCLES INPUT'!$E$2:$E$9999,'QUALIFIED EFH'!EX$5))</f>
        <v>0</v>
      </c>
      <c r="EY126" s="476">
        <f>IF(EY$2&lt;&gt;"",IF($C126&lt;&gt;"TBA",EY$2/114,0),SUMIFS('HOURS&amp;CYCLES INPUT'!$F$2:$F$9999,'HOURS&amp;CYCLES INPUT'!$C$2:$C$9999,'QUALIFIED EFH'!$C126,'HOURS&amp;CYCLES INPUT'!$D$2:$D$9999,'QUALIFIED EFH'!EY$4,'HOURS&amp;CYCLES INPUT'!$E$2:$E$9999,'QUALIFIED EFH'!EY$5))</f>
        <v>0</v>
      </c>
      <c r="EZ126" s="476">
        <f>IF(EZ$2&lt;&gt;"",IF($C126&lt;&gt;"TBA",EZ$2/114,0),SUMIFS('HOURS&amp;CYCLES INPUT'!$F$2:$F$9999,'HOURS&amp;CYCLES INPUT'!$C$2:$C$9999,'QUALIFIED EFH'!$C126,'HOURS&amp;CYCLES INPUT'!$D$2:$D$9999,'QUALIFIED EFH'!EZ$4,'HOURS&amp;CYCLES INPUT'!$E$2:$E$9999,'QUALIFIED EFH'!EZ$5))</f>
        <v>0</v>
      </c>
      <c r="FA126" s="476">
        <f>IF(FA$2&lt;&gt;"",IF($C126&lt;&gt;"TBA",FA$2/114,0),SUMIFS('HOURS&amp;CYCLES INPUT'!$F$2:$F$9999,'HOURS&amp;CYCLES INPUT'!$C$2:$C$9999,'QUALIFIED EFH'!$C126,'HOURS&amp;CYCLES INPUT'!$D$2:$D$9999,'QUALIFIED EFH'!FA$4,'HOURS&amp;CYCLES INPUT'!$E$2:$E$9999,'QUALIFIED EFH'!FA$5))</f>
        <v>0</v>
      </c>
      <c r="FB126" s="476">
        <f>IF(FB$2&lt;&gt;"",IF($C126&lt;&gt;"TBA",FB$2/114,0),SUMIFS('HOURS&amp;CYCLES INPUT'!$F$2:$F$9999,'HOURS&amp;CYCLES INPUT'!$C$2:$C$9999,'QUALIFIED EFH'!$C126,'HOURS&amp;CYCLES INPUT'!$D$2:$D$9999,'QUALIFIED EFH'!FB$4,'HOURS&amp;CYCLES INPUT'!$E$2:$E$9999,'QUALIFIED EFH'!FB$5))</f>
        <v>0</v>
      </c>
      <c r="FC126" s="476">
        <f>IF(FC$2&lt;&gt;"",IF($C126&lt;&gt;"TBA",FC$2/114,0),SUMIFS('HOURS&amp;CYCLES INPUT'!$F$2:$F$9999,'HOURS&amp;CYCLES INPUT'!$C$2:$C$9999,'QUALIFIED EFH'!$C126,'HOURS&amp;CYCLES INPUT'!$D$2:$D$9999,'QUALIFIED EFH'!FC$4,'HOURS&amp;CYCLES INPUT'!$E$2:$E$9999,'QUALIFIED EFH'!FC$5))</f>
        <v>0</v>
      </c>
      <c r="FD126" s="476">
        <f>IF(FD$2&lt;&gt;"",IF($C126&lt;&gt;"TBA",FD$2/114,0),SUMIFS('HOURS&amp;CYCLES INPUT'!$F$2:$F$9999,'HOURS&amp;CYCLES INPUT'!$C$2:$C$9999,'QUALIFIED EFH'!$C126,'HOURS&amp;CYCLES INPUT'!$D$2:$D$9999,'QUALIFIED EFH'!FD$4,'HOURS&amp;CYCLES INPUT'!$E$2:$E$9999,'QUALIFIED EFH'!FD$5))</f>
        <v>0</v>
      </c>
      <c r="FE126" s="476">
        <f>IF(FE$2&lt;&gt;"",IF($C126&lt;&gt;"TBA",FE$2/114,0),SUMIFS('HOURS&amp;CYCLES INPUT'!$F$2:$F$9999,'HOURS&amp;CYCLES INPUT'!$C$2:$C$9999,'QUALIFIED EFH'!$C126,'HOURS&amp;CYCLES INPUT'!$D$2:$D$9999,'QUALIFIED EFH'!FE$4,'HOURS&amp;CYCLES INPUT'!$E$2:$E$9999,'QUALIFIED EFH'!FE$5))</f>
        <v>0</v>
      </c>
      <c r="FF126" s="476">
        <f>IF(FF$2&lt;&gt;"",IF($C126&lt;&gt;"TBA",FF$2/114,0),SUMIFS('HOURS&amp;CYCLES INPUT'!$F$2:$F$9999,'HOURS&amp;CYCLES INPUT'!$C$2:$C$9999,'QUALIFIED EFH'!$C126,'HOURS&amp;CYCLES INPUT'!$D$2:$D$9999,'QUALIFIED EFH'!FF$4,'HOURS&amp;CYCLES INPUT'!$E$2:$E$9999,'QUALIFIED EFH'!FF$5))</f>
        <v>0</v>
      </c>
      <c r="FG126" s="476">
        <f>IF(FG$2&lt;&gt;"",IF($C126&lt;&gt;"TBA",FG$2/114,0),SUMIFS('HOURS&amp;CYCLES INPUT'!$F$2:$F$9999,'HOURS&amp;CYCLES INPUT'!$C$2:$C$9999,'QUALIFIED EFH'!$C126,'HOURS&amp;CYCLES INPUT'!$D$2:$D$9999,'QUALIFIED EFH'!FG$4,'HOURS&amp;CYCLES INPUT'!$E$2:$E$9999,'QUALIFIED EFH'!FG$5))</f>
        <v>0</v>
      </c>
      <c r="FH126" s="476">
        <f>IF(FH$2&lt;&gt;"",IF($C126&lt;&gt;"TBA",FH$2/114,0),SUMIFS('HOURS&amp;CYCLES INPUT'!$F$2:$F$9999,'HOURS&amp;CYCLES INPUT'!$C$2:$C$9999,'QUALIFIED EFH'!$C126,'HOURS&amp;CYCLES INPUT'!$D$2:$D$9999,'QUALIFIED EFH'!FH$4,'HOURS&amp;CYCLES INPUT'!$E$2:$E$9999,'QUALIFIED EFH'!FH$5))</f>
        <v>0</v>
      </c>
      <c r="FI126" s="476">
        <f>IF(FI$2&lt;&gt;"",IF($C126&lt;&gt;"TBA",FI$2/114,0),SUMIFS('HOURS&amp;CYCLES INPUT'!$F$2:$F$9999,'HOURS&amp;CYCLES INPUT'!$C$2:$C$9999,'QUALIFIED EFH'!$C126,'HOURS&amp;CYCLES INPUT'!$D$2:$D$9999,'QUALIFIED EFH'!FI$4,'HOURS&amp;CYCLES INPUT'!$E$2:$E$9999,'QUALIFIED EFH'!FI$5))</f>
        <v>0</v>
      </c>
      <c r="FJ126" s="476">
        <f>IF(FJ$2&lt;&gt;"",IF($C126&lt;&gt;"TBA",FJ$2/114,0),SUMIFS('HOURS&amp;CYCLES INPUT'!$F$2:$F$9999,'HOURS&amp;CYCLES INPUT'!$C$2:$C$9999,'QUALIFIED EFH'!$C126,'HOURS&amp;CYCLES INPUT'!$D$2:$D$9999,'QUALIFIED EFH'!FJ$4,'HOURS&amp;CYCLES INPUT'!$E$2:$E$9999,'QUALIFIED EFH'!FJ$5))</f>
        <v>0</v>
      </c>
      <c r="FK126" s="476">
        <f>IF(FK$2&lt;&gt;"",IF($C126&lt;&gt;"TBA",FK$2/114,0),SUMIFS('HOURS&amp;CYCLES INPUT'!$F$2:$F$9999,'HOURS&amp;CYCLES INPUT'!$C$2:$C$9999,'QUALIFIED EFH'!$C126,'HOURS&amp;CYCLES INPUT'!$D$2:$D$9999,'QUALIFIED EFH'!FK$4,'HOURS&amp;CYCLES INPUT'!$E$2:$E$9999,'QUALIFIED EFH'!FK$5))</f>
        <v>0</v>
      </c>
      <c r="FL126" s="476">
        <f>IF(FL$2&lt;&gt;"",IF($C126&lt;&gt;"TBA",FL$2/114,0),SUMIFS('HOURS&amp;CYCLES INPUT'!$F$2:$F$9999,'HOURS&amp;CYCLES INPUT'!$C$2:$C$9999,'QUALIFIED EFH'!$C126,'HOURS&amp;CYCLES INPUT'!$D$2:$D$9999,'QUALIFIED EFH'!FL$4,'HOURS&amp;CYCLES INPUT'!$E$2:$E$9999,'QUALIFIED EFH'!FL$5))</f>
        <v>0</v>
      </c>
      <c r="FM126" s="476">
        <f>IF(FM$2&lt;&gt;"",IF($C126&lt;&gt;"TBA",FM$2/114,0),SUMIFS('HOURS&amp;CYCLES INPUT'!$F$2:$F$9999,'HOURS&amp;CYCLES INPUT'!$C$2:$C$9999,'QUALIFIED EFH'!$C126,'HOURS&amp;CYCLES INPUT'!$D$2:$D$9999,'QUALIFIED EFH'!FM$4,'HOURS&amp;CYCLES INPUT'!$E$2:$E$9999,'QUALIFIED EFH'!FM$5))</f>
        <v>0</v>
      </c>
      <c r="FN126" s="476">
        <f>IF(FN$2&lt;&gt;"",IF($C126&lt;&gt;"TBA",FN$2/114,0),SUMIFS('HOURS&amp;CYCLES INPUT'!$F$2:$F$9999,'HOURS&amp;CYCLES INPUT'!$C$2:$C$9999,'QUALIFIED EFH'!$C126,'HOURS&amp;CYCLES INPUT'!$D$2:$D$9999,'QUALIFIED EFH'!FN$4,'HOURS&amp;CYCLES INPUT'!$E$2:$E$9999,'QUALIFIED EFH'!FN$5))</f>
        <v>0</v>
      </c>
      <c r="FO126" s="476">
        <f>IF(FO$2&lt;&gt;"",IF($C126&lt;&gt;"TBA",FO$2/114,0),SUMIFS('HOURS&amp;CYCLES INPUT'!$F$2:$F$9999,'HOURS&amp;CYCLES INPUT'!$C$2:$C$9999,'QUALIFIED EFH'!$C126,'HOURS&amp;CYCLES INPUT'!$D$2:$D$9999,'QUALIFIED EFH'!FO$4,'HOURS&amp;CYCLES INPUT'!$E$2:$E$9999,'QUALIFIED EFH'!FO$5))</f>
        <v>0</v>
      </c>
      <c r="FP126" s="476">
        <f>IF(FP$2&lt;&gt;"",IF($C126&lt;&gt;"TBA",FP$2/114,0),SUMIFS('HOURS&amp;CYCLES INPUT'!$F$2:$F$9999,'HOURS&amp;CYCLES INPUT'!$C$2:$C$9999,'QUALIFIED EFH'!$C126,'HOURS&amp;CYCLES INPUT'!$D$2:$D$9999,'QUALIFIED EFH'!FP$4,'HOURS&amp;CYCLES INPUT'!$E$2:$E$9999,'QUALIFIED EFH'!FP$5))</f>
        <v>0</v>
      </c>
      <c r="FQ126" s="476">
        <f>IF(FQ$2&lt;&gt;"",IF($C126&lt;&gt;"TBA",FQ$2/114,0),SUMIFS('HOURS&amp;CYCLES INPUT'!$F$2:$F$9999,'HOURS&amp;CYCLES INPUT'!$C$2:$C$9999,'QUALIFIED EFH'!$C126,'HOURS&amp;CYCLES INPUT'!$D$2:$D$9999,'QUALIFIED EFH'!FQ$4,'HOURS&amp;CYCLES INPUT'!$E$2:$E$9999,'QUALIFIED EFH'!FQ$5))</f>
        <v>0</v>
      </c>
      <c r="FR126" s="476">
        <f>IF(FR$2&lt;&gt;"",IF($C126&lt;&gt;"TBA",FR$2/114,0),SUMIFS('HOURS&amp;CYCLES INPUT'!$F$2:$F$9999,'HOURS&amp;CYCLES INPUT'!$C$2:$C$9999,'QUALIFIED EFH'!$C126,'HOURS&amp;CYCLES INPUT'!$D$2:$D$9999,'QUALIFIED EFH'!FR$4,'HOURS&amp;CYCLES INPUT'!$E$2:$E$9999,'QUALIFIED EFH'!FR$5))</f>
        <v>0</v>
      </c>
      <c r="FS126" s="476">
        <f>IF(FS$2&lt;&gt;"",IF($C126&lt;&gt;"TBA",FS$2/114,0),SUMIFS('HOURS&amp;CYCLES INPUT'!$F$2:$F$9999,'HOURS&amp;CYCLES INPUT'!$C$2:$C$9999,'QUALIFIED EFH'!$C126,'HOURS&amp;CYCLES INPUT'!$D$2:$D$9999,'QUALIFIED EFH'!FS$4,'HOURS&amp;CYCLES INPUT'!$E$2:$E$9999,'QUALIFIED EFH'!FS$5))</f>
        <v>0</v>
      </c>
      <c r="FT126" s="476">
        <f>IF(FT$2&lt;&gt;"",IF($C126&lt;&gt;"TBA",FT$2/114,0),SUMIFS('HOURS&amp;CYCLES INPUT'!$F$2:$F$9999,'HOURS&amp;CYCLES INPUT'!$C$2:$C$9999,'QUALIFIED EFH'!$C126,'HOURS&amp;CYCLES INPUT'!$D$2:$D$9999,'QUALIFIED EFH'!FT$4,'HOURS&amp;CYCLES INPUT'!$E$2:$E$9999,'QUALIFIED EFH'!FT$5))</f>
        <v>0</v>
      </c>
      <c r="FU126" s="476">
        <f>IF(FU$2&lt;&gt;"",IF($C126&lt;&gt;"TBA",FU$2/114,0),SUMIFS('HOURS&amp;CYCLES INPUT'!$F$2:$F$9999,'HOURS&amp;CYCLES INPUT'!$C$2:$C$9999,'QUALIFIED EFH'!$C126,'HOURS&amp;CYCLES INPUT'!$D$2:$D$9999,'QUALIFIED EFH'!FU$4,'HOURS&amp;CYCLES INPUT'!$E$2:$E$9999,'QUALIFIED EFH'!FU$5))</f>
        <v>0</v>
      </c>
      <c r="FV126" s="476">
        <f>IF(FV$2&lt;&gt;"",IF($C126&lt;&gt;"TBA",FV$2/114,0),SUMIFS('HOURS&amp;CYCLES INPUT'!$F$2:$F$9999,'HOURS&amp;CYCLES INPUT'!$C$2:$C$9999,'QUALIFIED EFH'!$C126,'HOURS&amp;CYCLES INPUT'!$D$2:$D$9999,'QUALIFIED EFH'!FV$4,'HOURS&amp;CYCLES INPUT'!$E$2:$E$9999,'QUALIFIED EFH'!FV$5))</f>
        <v>0</v>
      </c>
      <c r="FW126" s="476">
        <f>IF(FW$2&lt;&gt;"",IF($C126&lt;&gt;"TBA",FW$2/114,0),SUMIFS('HOURS&amp;CYCLES INPUT'!$F$2:$F$9999,'HOURS&amp;CYCLES INPUT'!$C$2:$C$9999,'QUALIFIED EFH'!$C126,'HOURS&amp;CYCLES INPUT'!$D$2:$D$9999,'QUALIFIED EFH'!FW$4,'HOURS&amp;CYCLES INPUT'!$E$2:$E$9999,'QUALIFIED EFH'!FW$5))</f>
        <v>0</v>
      </c>
      <c r="FX126" s="476">
        <f>IF(FX$2&lt;&gt;"",IF($C126&lt;&gt;"TBA",FX$2/114,0),SUMIFS('HOURS&amp;CYCLES INPUT'!$F$2:$F$9999,'HOURS&amp;CYCLES INPUT'!$C$2:$C$9999,'QUALIFIED EFH'!$C126,'HOURS&amp;CYCLES INPUT'!$D$2:$D$9999,'QUALIFIED EFH'!FX$4,'HOURS&amp;CYCLES INPUT'!$E$2:$E$9999,'QUALIFIED EFH'!FX$5))</f>
        <v>0</v>
      </c>
      <c r="FY126" s="476">
        <f>IF(FY$2&lt;&gt;"",IF($C126&lt;&gt;"TBA",FY$2/114,0),SUMIFS('HOURS&amp;CYCLES INPUT'!$F$2:$F$9999,'HOURS&amp;CYCLES INPUT'!$C$2:$C$9999,'QUALIFIED EFH'!$C126,'HOURS&amp;CYCLES INPUT'!$D$2:$D$9999,'QUALIFIED EFH'!FY$4,'HOURS&amp;CYCLES INPUT'!$E$2:$E$9999,'QUALIFIED EFH'!FY$5))</f>
        <v>0</v>
      </c>
      <c r="FZ126" s="476">
        <f>IF(FZ$2&lt;&gt;"",IF($C126&lt;&gt;"TBA",FZ$2/114,0),SUMIFS('HOURS&amp;CYCLES INPUT'!$F$2:$F$9999,'HOURS&amp;CYCLES INPUT'!$C$2:$C$9999,'QUALIFIED EFH'!$C126,'HOURS&amp;CYCLES INPUT'!$D$2:$D$9999,'QUALIFIED EFH'!FZ$4,'HOURS&amp;CYCLES INPUT'!$E$2:$E$9999,'QUALIFIED EFH'!FZ$5))</f>
        <v>0</v>
      </c>
      <c r="GA126" s="476">
        <f>IF(GA$2&lt;&gt;"",IF($C126&lt;&gt;"TBA",GA$2/114,0),SUMIFS('HOURS&amp;CYCLES INPUT'!$F$2:$F$9999,'HOURS&amp;CYCLES INPUT'!$C$2:$C$9999,'QUALIFIED EFH'!$C126,'HOURS&amp;CYCLES INPUT'!$D$2:$D$9999,'QUALIFIED EFH'!GA$4,'HOURS&amp;CYCLES INPUT'!$E$2:$E$9999,'QUALIFIED EFH'!GA$5))</f>
        <v>0</v>
      </c>
      <c r="GB126" s="476">
        <f>IF(GB$2&lt;&gt;"",IF($C126&lt;&gt;"TBA",GB$2/114,0),SUMIFS('HOURS&amp;CYCLES INPUT'!$F$2:$F$9999,'HOURS&amp;CYCLES INPUT'!$C$2:$C$9999,'QUALIFIED EFH'!$C126,'HOURS&amp;CYCLES INPUT'!$D$2:$D$9999,'QUALIFIED EFH'!GB$4,'HOURS&amp;CYCLES INPUT'!$E$2:$E$9999,'QUALIFIED EFH'!GB$5))</f>
        <v>0</v>
      </c>
    </row>
    <row r="127" spans="3:184" x14ac:dyDescent="0.35">
      <c r="C127" s="472">
        <f>'QUALIFIED ENGINES'!D160</f>
        <v>0</v>
      </c>
      <c r="D127" s="476">
        <f>IF(D$2&lt;&gt;"",IF($C127&lt;&gt;"TBA",D$2/114,0),SUMIFS('HOURS&amp;CYCLES INPUT'!$F$2:$F$9999,'HOURS&amp;CYCLES INPUT'!$C$2:$C$9999,'QUALIFIED EFH'!$C127,'HOURS&amp;CYCLES INPUT'!$D$2:$D$9999,'QUALIFIED EFH'!D$4,'HOURS&amp;CYCLES INPUT'!$E$2:$E$9999,'QUALIFIED EFH'!D$5))</f>
        <v>0</v>
      </c>
      <c r="E127" s="476">
        <f>IF(E$2&lt;&gt;"",IF($C127&lt;&gt;"TBA",E$2/114,0),SUMIFS('HOURS&amp;CYCLES INPUT'!$F$2:$F$9999,'HOURS&amp;CYCLES INPUT'!$C$2:$C$9999,'QUALIFIED EFH'!$C127,'HOURS&amp;CYCLES INPUT'!$D$2:$D$9999,'QUALIFIED EFH'!E$4,'HOURS&amp;CYCLES INPUT'!$E$2:$E$9999,'QUALIFIED EFH'!E$5))</f>
        <v>0</v>
      </c>
      <c r="F127" s="476">
        <f>IF(F$2&lt;&gt;"",IF($C127&lt;&gt;"TBA",F$2/114,0),SUMIFS('HOURS&amp;CYCLES INPUT'!$F$2:$F$9999,'HOURS&amp;CYCLES INPUT'!$C$2:$C$9999,'QUALIFIED EFH'!$C127,'HOURS&amp;CYCLES INPUT'!$D$2:$D$9999,'QUALIFIED EFH'!F$4,'HOURS&amp;CYCLES INPUT'!$E$2:$E$9999,'QUALIFIED EFH'!F$5))</f>
        <v>0</v>
      </c>
      <c r="G127" s="476">
        <f>IF(G$2&lt;&gt;"",IF($C127&lt;&gt;"TBA",G$2/114,0),SUMIFS('HOURS&amp;CYCLES INPUT'!$F$2:$F$9999,'HOURS&amp;CYCLES INPUT'!$C$2:$C$9999,'QUALIFIED EFH'!$C127,'HOURS&amp;CYCLES INPUT'!$D$2:$D$9999,'QUALIFIED EFH'!G$4,'HOURS&amp;CYCLES INPUT'!$E$2:$E$9999,'QUALIFIED EFH'!G$5))</f>
        <v>0</v>
      </c>
      <c r="H127" s="476">
        <f>IF(H$2&lt;&gt;"",IF($C127&lt;&gt;"TBA",H$2/114,0),SUMIFS('HOURS&amp;CYCLES INPUT'!$F$2:$F$9999,'HOURS&amp;CYCLES INPUT'!$C$2:$C$9999,'QUALIFIED EFH'!$C127,'HOURS&amp;CYCLES INPUT'!$D$2:$D$9999,'QUALIFIED EFH'!H$4,'HOURS&amp;CYCLES INPUT'!$E$2:$E$9999,'QUALIFIED EFH'!H$5))</f>
        <v>0</v>
      </c>
      <c r="I127" s="476">
        <f>IF(I$2&lt;&gt;"",IF($C127&lt;&gt;"TBA",I$2/114,0),SUMIFS('HOURS&amp;CYCLES INPUT'!$F$2:$F$9999,'HOURS&amp;CYCLES INPUT'!$C$2:$C$9999,'QUALIFIED EFH'!$C127,'HOURS&amp;CYCLES INPUT'!$D$2:$D$9999,'QUALIFIED EFH'!I$4,'HOURS&amp;CYCLES INPUT'!$E$2:$E$9999,'QUALIFIED EFH'!I$5))</f>
        <v>0</v>
      </c>
      <c r="J127" s="476">
        <f>IF(J$2&lt;&gt;"",IF($C127&lt;&gt;"TBA",J$2/114,0),SUMIFS('HOURS&amp;CYCLES INPUT'!$F$2:$F$9999,'HOURS&amp;CYCLES INPUT'!$C$2:$C$9999,'QUALIFIED EFH'!$C127,'HOURS&amp;CYCLES INPUT'!$D$2:$D$9999,'QUALIFIED EFH'!J$4,'HOURS&amp;CYCLES INPUT'!$E$2:$E$9999,'QUALIFIED EFH'!J$5))</f>
        <v>0</v>
      </c>
      <c r="K127" s="476">
        <f>IF(K$2&lt;&gt;"",IF($C127&lt;&gt;"TBA",K$2/114,0),SUMIFS('HOURS&amp;CYCLES INPUT'!$F$2:$F$9999,'HOURS&amp;CYCLES INPUT'!$C$2:$C$9999,'QUALIFIED EFH'!$C127,'HOURS&amp;CYCLES INPUT'!$D$2:$D$9999,'QUALIFIED EFH'!K$4,'HOURS&amp;CYCLES INPUT'!$E$2:$E$9999,'QUALIFIED EFH'!K$5))</f>
        <v>0</v>
      </c>
      <c r="L127" s="476">
        <f>IF(L$2&lt;&gt;"",IF($C127&lt;&gt;"TBA",L$2/114,0),SUMIFS('HOURS&amp;CYCLES INPUT'!$F$2:$F$9999,'HOURS&amp;CYCLES INPUT'!$C$2:$C$9999,'QUALIFIED EFH'!$C127,'HOURS&amp;CYCLES INPUT'!$D$2:$D$9999,'QUALIFIED EFH'!L$4,'HOURS&amp;CYCLES INPUT'!$E$2:$E$9999,'QUALIFIED EFH'!L$5))</f>
        <v>0</v>
      </c>
      <c r="M127" s="476">
        <f>IF(M$2&lt;&gt;"",IF($C127&lt;&gt;"TBA",M$2/114,0),SUMIFS('HOURS&amp;CYCLES INPUT'!$F$2:$F$9999,'HOURS&amp;CYCLES INPUT'!$C$2:$C$9999,'QUALIFIED EFH'!$C127,'HOURS&amp;CYCLES INPUT'!$D$2:$D$9999,'QUALIFIED EFH'!M$4,'HOURS&amp;CYCLES INPUT'!$E$2:$E$9999,'QUALIFIED EFH'!M$5))</f>
        <v>0</v>
      </c>
      <c r="N127" s="476">
        <f>IF(N$2&lt;&gt;"",IF($C127&lt;&gt;"TBA",N$2/114,0),SUMIFS('HOURS&amp;CYCLES INPUT'!$F$2:$F$9999,'HOURS&amp;CYCLES INPUT'!$C$2:$C$9999,'QUALIFIED EFH'!$C127,'HOURS&amp;CYCLES INPUT'!$D$2:$D$9999,'QUALIFIED EFH'!N$4,'HOURS&amp;CYCLES INPUT'!$E$2:$E$9999,'QUALIFIED EFH'!N$5))</f>
        <v>0</v>
      </c>
      <c r="O127" s="476">
        <f>IF(O$2&lt;&gt;"",IF($C127&lt;&gt;"TBA",O$2/114,0),SUMIFS('HOURS&amp;CYCLES INPUT'!$F$2:$F$9999,'HOURS&amp;CYCLES INPUT'!$C$2:$C$9999,'QUALIFIED EFH'!$C127,'HOURS&amp;CYCLES INPUT'!$D$2:$D$9999,'QUALIFIED EFH'!O$4,'HOURS&amp;CYCLES INPUT'!$E$2:$E$9999,'QUALIFIED EFH'!O$5))</f>
        <v>0</v>
      </c>
      <c r="P127" s="476">
        <f>IF(P$2&lt;&gt;"",IF($C127&lt;&gt;"TBA",P$2/114,0),SUMIFS('HOURS&amp;CYCLES INPUT'!$F$2:$F$9999,'HOURS&amp;CYCLES INPUT'!$C$2:$C$9999,'QUALIFIED EFH'!$C127,'HOURS&amp;CYCLES INPUT'!$D$2:$D$9999,'QUALIFIED EFH'!P$4,'HOURS&amp;CYCLES INPUT'!$E$2:$E$9999,'QUALIFIED EFH'!P$5))</f>
        <v>0</v>
      </c>
      <c r="Q127" s="476">
        <f>IF(Q$2&lt;&gt;"",IF($C127&lt;&gt;"TBA",Q$2/114,0),SUMIFS('HOURS&amp;CYCLES INPUT'!$F$2:$F$9999,'HOURS&amp;CYCLES INPUT'!$C$2:$C$9999,'QUALIFIED EFH'!$C127,'HOURS&amp;CYCLES INPUT'!$D$2:$D$9999,'QUALIFIED EFH'!Q$4,'HOURS&amp;CYCLES INPUT'!$E$2:$E$9999,'QUALIFIED EFH'!Q$5))</f>
        <v>0</v>
      </c>
      <c r="R127" s="476">
        <f>IF(R$1&lt;&gt;"",IF($C127&lt;&gt;"TBA",R$1/114,0),SUMIFS('HOURS&amp;CYCLES INPUT'!$F$2:$F$9999,'HOURS&amp;CYCLES INPUT'!$C$2:$C$9999,'QUALIFIED EFH'!$C127,'HOURS&amp;CYCLES INPUT'!$D$2:$D$9999,'QUALIFIED EFH'!R$4,'HOURS&amp;CYCLES INPUT'!$E$2:$E$9999,'QUALIFIED EFH'!R$5))</f>
        <v>0</v>
      </c>
      <c r="S127" s="476">
        <f>IF(S$2&lt;&gt;"",IF($C127&lt;&gt;"TBA",S$2/114,0),SUMIFS('HOURS&amp;CYCLES INPUT'!$F$2:$F$9999,'HOURS&amp;CYCLES INPUT'!$C$2:$C$9999,'QUALIFIED EFH'!$C127,'HOURS&amp;CYCLES INPUT'!$D$2:$D$9999,'QUALIFIED EFH'!S$4,'HOURS&amp;CYCLES INPUT'!$E$2:$E$9999,'QUALIFIED EFH'!S$5))</f>
        <v>0</v>
      </c>
      <c r="T127" s="476">
        <f>IF(T$2&lt;&gt;"",IF($C127&lt;&gt;"TBA",T$2/114,0),SUMIFS('HOURS&amp;CYCLES INPUT'!$F$2:$F$9999,'HOURS&amp;CYCLES INPUT'!$C$2:$C$9999,'QUALIFIED EFH'!$C127,'HOURS&amp;CYCLES INPUT'!$D$2:$D$9999,'QUALIFIED EFH'!T$4,'HOURS&amp;CYCLES INPUT'!$E$2:$E$9999,'QUALIFIED EFH'!T$5))</f>
        <v>0</v>
      </c>
      <c r="U127" s="476">
        <f>IF(U$2&lt;&gt;"",IF($C127&lt;&gt;"TBA",U$2/114,0),SUMIFS('HOURS&amp;CYCLES INPUT'!$F$2:$F$9999,'HOURS&amp;CYCLES INPUT'!$C$2:$C$9999,'QUALIFIED EFH'!$C127,'HOURS&amp;CYCLES INPUT'!$D$2:$D$9999,'QUALIFIED EFH'!U$4,'HOURS&amp;CYCLES INPUT'!$E$2:$E$9999,'QUALIFIED EFH'!U$5))</f>
        <v>0</v>
      </c>
      <c r="V127" s="476">
        <f>IF(V$2&lt;&gt;"",IF($C127&lt;&gt;"TBA",V$2/114,0),SUMIFS('HOURS&amp;CYCLES INPUT'!$F$2:$F$9999,'HOURS&amp;CYCLES INPUT'!$C$2:$C$9999,'QUALIFIED EFH'!$C127,'HOURS&amp;CYCLES INPUT'!$D$2:$D$9999,'QUALIFIED EFH'!V$4,'HOURS&amp;CYCLES INPUT'!$E$2:$E$9999,'QUALIFIED EFH'!V$5))</f>
        <v>0</v>
      </c>
      <c r="W127" s="476">
        <f>IF(W$2&lt;&gt;"",IF($C127&lt;&gt;"TBA",W$2/114,0),SUMIFS('HOURS&amp;CYCLES INPUT'!$F$2:$F$9999,'HOURS&amp;CYCLES INPUT'!$C$2:$C$9999,'QUALIFIED EFH'!$C127,'HOURS&amp;CYCLES INPUT'!$D$2:$D$9999,'QUALIFIED EFH'!W$4,'HOURS&amp;CYCLES INPUT'!$E$2:$E$9999,'QUALIFIED EFH'!W$5))</f>
        <v>0</v>
      </c>
      <c r="X127" s="476">
        <f>IF(X$2&lt;&gt;"",IF($C127&lt;&gt;"TBA",X$2/114,0),SUMIFS('HOURS&amp;CYCLES INPUT'!$F$2:$F$9999,'HOURS&amp;CYCLES INPUT'!$C$2:$C$9999,'QUALIFIED EFH'!$C127,'HOURS&amp;CYCLES INPUT'!$D$2:$D$9999,'QUALIFIED EFH'!X$4,'HOURS&amp;CYCLES INPUT'!$E$2:$E$9999,'QUALIFIED EFH'!X$5))</f>
        <v>0</v>
      </c>
      <c r="Y127" s="476">
        <f>IF(Y$2&lt;&gt;"",IF($C127&lt;&gt;"TBA",Y$2/114,0),SUMIFS('HOURS&amp;CYCLES INPUT'!$F$2:$F$9999,'HOURS&amp;CYCLES INPUT'!$C$2:$C$9999,'QUALIFIED EFH'!$C127,'HOURS&amp;CYCLES INPUT'!$D$2:$D$9999,'QUALIFIED EFH'!Y$4,'HOURS&amp;CYCLES INPUT'!$E$2:$E$9999,'QUALIFIED EFH'!Y$5))</f>
        <v>0</v>
      </c>
      <c r="Z127" s="476">
        <f>IF(Z$2&lt;&gt;"",IF($C127&lt;&gt;"TBA",Z$2/114,0),SUMIFS('HOURS&amp;CYCLES INPUT'!$F$2:$F$9999,'HOURS&amp;CYCLES INPUT'!$C$2:$C$9999,'QUALIFIED EFH'!$C127,'HOURS&amp;CYCLES INPUT'!$D$2:$D$9999,'QUALIFIED EFH'!Z$4,'HOURS&amp;CYCLES INPUT'!$E$2:$E$9999,'QUALIFIED EFH'!Z$5))</f>
        <v>0</v>
      </c>
      <c r="AA127" s="476">
        <f>IF(AA$2&lt;&gt;"",IF($C127&lt;&gt;"TBA",AA$2/114,0),SUMIFS('HOURS&amp;CYCLES INPUT'!$F$2:$F$9999,'HOURS&amp;CYCLES INPUT'!$C$2:$C$9999,'QUALIFIED EFH'!$C127,'HOURS&amp;CYCLES INPUT'!$D$2:$D$9999,'QUALIFIED EFH'!AA$4,'HOURS&amp;CYCLES INPUT'!$E$2:$E$9999,'QUALIFIED EFH'!AA$5))</f>
        <v>0</v>
      </c>
      <c r="AB127" s="476">
        <f>IF(AB$2&lt;&gt;"",IF($C127&lt;&gt;"TBA",AB$2/114,0),SUMIFS('HOURS&amp;CYCLES INPUT'!$F$2:$F$9999,'HOURS&amp;CYCLES INPUT'!$C$2:$C$9999,'QUALIFIED EFH'!$C127,'HOURS&amp;CYCLES INPUT'!$D$2:$D$9999,'QUALIFIED EFH'!AB$4,'HOURS&amp;CYCLES INPUT'!$E$2:$E$9999,'QUALIFIED EFH'!AB$5))</f>
        <v>0</v>
      </c>
      <c r="AC127" s="476">
        <f>IF(AC$2&lt;&gt;"",IF($C127&lt;&gt;"TBA",AC$2/114,0),SUMIFS('HOURS&amp;CYCLES INPUT'!$F$2:$F$9999,'HOURS&amp;CYCLES INPUT'!$C$2:$C$9999,'QUALIFIED EFH'!$C127,'HOURS&amp;CYCLES INPUT'!$D$2:$D$9999,'QUALIFIED EFH'!AC$4,'HOURS&amp;CYCLES INPUT'!$E$2:$E$9999,'QUALIFIED EFH'!AC$5))</f>
        <v>0</v>
      </c>
      <c r="AD127" s="476">
        <f>IF(AD$2&lt;&gt;"",IF($C127&lt;&gt;"TBA",AD$2/114,0),SUMIFS('HOURS&amp;CYCLES INPUT'!$F$2:$F$9999,'HOURS&amp;CYCLES INPUT'!$C$2:$C$9999,'QUALIFIED EFH'!$C127,'HOURS&amp;CYCLES INPUT'!$D$2:$D$9999,'QUALIFIED EFH'!AD$4,'HOURS&amp;CYCLES INPUT'!$E$2:$E$9999,'QUALIFIED EFH'!AD$5))</f>
        <v>0</v>
      </c>
      <c r="AE127" s="476">
        <f>IF(AE$2&lt;&gt;"",IF($C127&lt;&gt;"TBA",AE$2/114,0),SUMIFS('HOURS&amp;CYCLES INPUT'!$F$2:$F$9999,'HOURS&amp;CYCLES INPUT'!$C$2:$C$9999,'QUALIFIED EFH'!$C127,'HOURS&amp;CYCLES INPUT'!$D$2:$D$9999,'QUALIFIED EFH'!AE$4,'HOURS&amp;CYCLES INPUT'!$E$2:$E$9999,'QUALIFIED EFH'!AE$5))</f>
        <v>0</v>
      </c>
      <c r="AF127" s="476">
        <f>IF(AF$2&lt;&gt;"",IF($C127&lt;&gt;"TBA",AF$2/114,0),SUMIFS('HOURS&amp;CYCLES INPUT'!$F$2:$F$9999,'HOURS&amp;CYCLES INPUT'!$C$2:$C$9999,'QUALIFIED EFH'!$C127,'HOURS&amp;CYCLES INPUT'!$D$2:$D$9999,'QUALIFIED EFH'!AF$4,'HOURS&amp;CYCLES INPUT'!$E$2:$E$9999,'QUALIFIED EFH'!AF$5))</f>
        <v>0</v>
      </c>
      <c r="AG127" s="476">
        <f>IF(AG$2&lt;&gt;"",IF($C127&lt;&gt;"TBA",AG$2/114,0),SUMIFS('HOURS&amp;CYCLES INPUT'!$F$2:$F$9999,'HOURS&amp;CYCLES INPUT'!$C$2:$C$9999,'QUALIFIED EFH'!$C127,'HOURS&amp;CYCLES INPUT'!$D$2:$D$9999,'QUALIFIED EFH'!AG$4,'HOURS&amp;CYCLES INPUT'!$E$2:$E$9999,'QUALIFIED EFH'!AG$5))</f>
        <v>0</v>
      </c>
      <c r="AH127" s="476">
        <f>IF(AH$2&lt;&gt;"",IF($C127&lt;&gt;"TBA",AH$2/114,0),SUMIFS('HOURS&amp;CYCLES INPUT'!$F$2:$F$9999,'HOURS&amp;CYCLES INPUT'!$C$2:$C$9999,'QUALIFIED EFH'!$C127,'HOURS&amp;CYCLES INPUT'!$D$2:$D$9999,'QUALIFIED EFH'!AH$4,'HOURS&amp;CYCLES INPUT'!$E$2:$E$9999,'QUALIFIED EFH'!AH$5))</f>
        <v>0</v>
      </c>
      <c r="AI127" s="476">
        <f>IF(AI$2&lt;&gt;"",IF($C127&lt;&gt;"TBA",AI$2/114,0),SUMIFS('HOURS&amp;CYCLES INPUT'!$F$2:$F$9999,'HOURS&amp;CYCLES INPUT'!$C$2:$C$9999,'QUALIFIED EFH'!$C127,'HOURS&amp;CYCLES INPUT'!$D$2:$D$9999,'QUALIFIED EFH'!AI$4,'HOURS&amp;CYCLES INPUT'!$E$2:$E$9999,'QUALIFIED EFH'!AI$5))</f>
        <v>0</v>
      </c>
      <c r="AJ127" s="476">
        <f>IF(AJ$2&lt;&gt;"",IF($C127&lt;&gt;"TBA",AJ$2/114,0),SUMIFS('HOURS&amp;CYCLES INPUT'!$F$2:$F$9999,'HOURS&amp;CYCLES INPUT'!$C$2:$C$9999,'QUALIFIED EFH'!$C127,'HOURS&amp;CYCLES INPUT'!$D$2:$D$9999,'QUALIFIED EFH'!AJ$4,'HOURS&amp;CYCLES INPUT'!$E$2:$E$9999,'QUALIFIED EFH'!AJ$5))</f>
        <v>0</v>
      </c>
      <c r="AK127" s="476">
        <f>IF(AK$2&lt;&gt;"",IF($C127&lt;&gt;"TBA",AK$2/114,0),SUMIFS('HOURS&amp;CYCLES INPUT'!$F$2:$F$9999,'HOURS&amp;CYCLES INPUT'!$C$2:$C$9999,'QUALIFIED EFH'!$C127,'HOURS&amp;CYCLES INPUT'!$D$2:$D$9999,'QUALIFIED EFH'!AK$4,'HOURS&amp;CYCLES INPUT'!$E$2:$E$9999,'QUALIFIED EFH'!AK$5))</f>
        <v>0</v>
      </c>
      <c r="AL127" s="476">
        <f>IF(AL$2&lt;&gt;"",IF($C127&lt;&gt;"TBA",AL$2/114,0),SUMIFS('HOURS&amp;CYCLES INPUT'!$F$2:$F$9999,'HOURS&amp;CYCLES INPUT'!$C$2:$C$9999,'QUALIFIED EFH'!$C127,'HOURS&amp;CYCLES INPUT'!$D$2:$D$9999,'QUALIFIED EFH'!AL$4,'HOURS&amp;CYCLES INPUT'!$E$2:$E$9999,'QUALIFIED EFH'!AL$5))</f>
        <v>0</v>
      </c>
      <c r="AM127" s="476">
        <f>IF(AM$2&lt;&gt;"",IF($C127&lt;&gt;"TBA",AM$2/114,0),SUMIFS('HOURS&amp;CYCLES INPUT'!$F$2:$F$9999,'HOURS&amp;CYCLES INPUT'!$C$2:$C$9999,'QUALIFIED EFH'!$C127,'HOURS&amp;CYCLES INPUT'!$D$2:$D$9999,'QUALIFIED EFH'!AM$4,'HOURS&amp;CYCLES INPUT'!$E$2:$E$9999,'QUALIFIED EFH'!AM$5))</f>
        <v>0</v>
      </c>
      <c r="AN127" s="476">
        <f>IF(AN$2&lt;&gt;"",IF($C127&lt;&gt;"TBA",AN$2/114,0),SUMIFS('HOURS&amp;CYCLES INPUT'!$F$2:$F$9999,'HOURS&amp;CYCLES INPUT'!$C$2:$C$9999,'QUALIFIED EFH'!$C127,'HOURS&amp;CYCLES INPUT'!$D$2:$D$9999,'QUALIFIED EFH'!AN$4,'HOURS&amp;CYCLES INPUT'!$E$2:$E$9999,'QUALIFIED EFH'!AN$5))</f>
        <v>0</v>
      </c>
      <c r="AO127" s="476">
        <f>IF(AO$2&lt;&gt;"",IF($C127&lt;&gt;"TBA",AO$2/114,0),SUMIFS('HOURS&amp;CYCLES INPUT'!$F$2:$F$9999,'HOURS&amp;CYCLES INPUT'!$C$2:$C$9999,'QUALIFIED EFH'!$C127,'HOURS&amp;CYCLES INPUT'!$D$2:$D$9999,'QUALIFIED EFH'!AO$4,'HOURS&amp;CYCLES INPUT'!$E$2:$E$9999,'QUALIFIED EFH'!AO$5))</f>
        <v>0</v>
      </c>
      <c r="AP127" s="476">
        <f>IF(AP$2&lt;&gt;"",IF($C127&lt;&gt;"TBA",AP$2/114,0),SUMIFS('HOURS&amp;CYCLES INPUT'!$F$2:$F$9999,'HOURS&amp;CYCLES INPUT'!$C$2:$C$9999,'QUALIFIED EFH'!$C127,'HOURS&amp;CYCLES INPUT'!$D$2:$D$9999,'QUALIFIED EFH'!AP$4,'HOURS&amp;CYCLES INPUT'!$E$2:$E$9999,'QUALIFIED EFH'!AP$5))</f>
        <v>0</v>
      </c>
      <c r="AQ127" s="476">
        <f>IF(AQ$2&lt;&gt;"",IF($C127&lt;&gt;"TBA",AQ$2/114,0),SUMIFS('HOURS&amp;CYCLES INPUT'!$F$2:$F$9999,'HOURS&amp;CYCLES INPUT'!$C$2:$C$9999,'QUALIFIED EFH'!$C127,'HOURS&amp;CYCLES INPUT'!$D$2:$D$9999,'QUALIFIED EFH'!AQ$4,'HOURS&amp;CYCLES INPUT'!$E$2:$E$9999,'QUALIFIED EFH'!AQ$5))</f>
        <v>0</v>
      </c>
      <c r="AR127" s="476">
        <f>IF(AR$2&lt;&gt;"",IF($C127&lt;&gt;"TBA",AR$2/114,0),SUMIFS('HOURS&amp;CYCLES INPUT'!$F$2:$F$9999,'HOURS&amp;CYCLES INPUT'!$C$2:$C$9999,'QUALIFIED EFH'!$C127,'HOURS&amp;CYCLES INPUT'!$D$2:$D$9999,'QUALIFIED EFH'!AR$4,'HOURS&amp;CYCLES INPUT'!$E$2:$E$9999,'QUALIFIED EFH'!AR$5))</f>
        <v>0</v>
      </c>
      <c r="AS127" s="476">
        <f>IF(AS$2&lt;&gt;"",IF($C127&lt;&gt;"TBA",AS$2/114,0),SUMIFS('HOURS&amp;CYCLES INPUT'!$F$2:$F$9999,'HOURS&amp;CYCLES INPUT'!$C$2:$C$9999,'QUALIFIED EFH'!$C127,'HOURS&amp;CYCLES INPUT'!$D$2:$D$9999,'QUALIFIED EFH'!AS$4,'HOURS&amp;CYCLES INPUT'!$E$2:$E$9999,'QUALIFIED EFH'!AS$5))</f>
        <v>0</v>
      </c>
      <c r="AT127" s="476">
        <f>IF(AT$2&lt;&gt;"",IF($C127&lt;&gt;"TBA",AT$2/114,0),SUMIFS('HOURS&amp;CYCLES INPUT'!$F$2:$F$9999,'HOURS&amp;CYCLES INPUT'!$C$2:$C$9999,'QUALIFIED EFH'!$C127,'HOURS&amp;CYCLES INPUT'!$D$2:$D$9999,'QUALIFIED EFH'!AT$4,'HOURS&amp;CYCLES INPUT'!$E$2:$E$9999,'QUALIFIED EFH'!AT$5))</f>
        <v>0</v>
      </c>
      <c r="AU127" s="476">
        <f>IF(AU$2&lt;&gt;"",IF($C127&lt;&gt;"TBA",AU$2/114,0),SUMIFS('HOURS&amp;CYCLES INPUT'!$F$2:$F$9999,'HOURS&amp;CYCLES INPUT'!$C$2:$C$9999,'QUALIFIED EFH'!$C127,'HOURS&amp;CYCLES INPUT'!$D$2:$D$9999,'QUALIFIED EFH'!AU$4,'HOURS&amp;CYCLES INPUT'!$E$2:$E$9999,'QUALIFIED EFH'!AU$5))</f>
        <v>0</v>
      </c>
      <c r="AV127" s="476">
        <f>IF(AV$2&lt;&gt;"",IF($C127&lt;&gt;"TBA",AV$2/114,0),SUMIFS('HOURS&amp;CYCLES INPUT'!$F$2:$F$9999,'HOURS&amp;CYCLES INPUT'!$C$2:$C$9999,'QUALIFIED EFH'!$C127,'HOURS&amp;CYCLES INPUT'!$D$2:$D$9999,'QUALIFIED EFH'!AV$4,'HOURS&amp;CYCLES INPUT'!$E$2:$E$9999,'QUALIFIED EFH'!AV$5))</f>
        <v>0</v>
      </c>
      <c r="AW127" s="476">
        <f>IF(AW$2&lt;&gt;"",IF($C127&lt;&gt;"TBA",AW$2/114,0),SUMIFS('HOURS&amp;CYCLES INPUT'!$F$2:$F$9999,'HOURS&amp;CYCLES INPUT'!$C$2:$C$9999,'QUALIFIED EFH'!$C127,'HOURS&amp;CYCLES INPUT'!$D$2:$D$9999,'QUALIFIED EFH'!AW$4,'HOURS&amp;CYCLES INPUT'!$E$2:$E$9999,'QUALIFIED EFH'!AW$5))</f>
        <v>0</v>
      </c>
      <c r="AX127" s="476">
        <f>IF(AX$2&lt;&gt;"",IF($C127&lt;&gt;"TBA",AX$2/114,0),SUMIFS('HOURS&amp;CYCLES INPUT'!$F$2:$F$9999,'HOURS&amp;CYCLES INPUT'!$C$2:$C$9999,'QUALIFIED EFH'!$C127,'HOURS&amp;CYCLES INPUT'!$D$2:$D$9999,'QUALIFIED EFH'!AX$4,'HOURS&amp;CYCLES INPUT'!$E$2:$E$9999,'QUALIFIED EFH'!AX$5))</f>
        <v>0</v>
      </c>
      <c r="AY127" s="476">
        <f>IF(AY$2&lt;&gt;"",IF($C127&lt;&gt;"TBA",AY$2/114,0),SUMIFS('HOURS&amp;CYCLES INPUT'!$F$2:$F$9999,'HOURS&amp;CYCLES INPUT'!$C$2:$C$9999,'QUALIFIED EFH'!$C127,'HOURS&amp;CYCLES INPUT'!$D$2:$D$9999,'QUALIFIED EFH'!AY$4,'HOURS&amp;CYCLES INPUT'!$E$2:$E$9999,'QUALIFIED EFH'!AY$5))</f>
        <v>0</v>
      </c>
      <c r="AZ127" s="476">
        <f>IF(AZ$2&lt;&gt;"",IF($C127&lt;&gt;"TBA",AZ$2/114,0),SUMIFS('HOURS&amp;CYCLES INPUT'!$F$2:$F$9999,'HOURS&amp;CYCLES INPUT'!$C$2:$C$9999,'QUALIFIED EFH'!$C127,'HOURS&amp;CYCLES INPUT'!$D$2:$D$9999,'QUALIFIED EFH'!AZ$4,'HOURS&amp;CYCLES INPUT'!$E$2:$E$9999,'QUALIFIED EFH'!AZ$5))</f>
        <v>0</v>
      </c>
      <c r="BA127" s="476">
        <f>IF(BA$2&lt;&gt;"",IF($C127&lt;&gt;"TBA",BA$2/114,0),SUMIFS('HOURS&amp;CYCLES INPUT'!$F$2:$F$9999,'HOURS&amp;CYCLES INPUT'!$C$2:$C$9999,'QUALIFIED EFH'!$C127,'HOURS&amp;CYCLES INPUT'!$D$2:$D$9999,'QUALIFIED EFH'!BA$4,'HOURS&amp;CYCLES INPUT'!$E$2:$E$9999,'QUALIFIED EFH'!BA$5))</f>
        <v>0</v>
      </c>
      <c r="BB127" s="476">
        <f>IF(BB$2&lt;&gt;"",IF($C127&lt;&gt;"TBA",BB$2/114,0),SUMIFS('HOURS&amp;CYCLES INPUT'!$F$2:$F$9999,'HOURS&amp;CYCLES INPUT'!$C$2:$C$9999,'QUALIFIED EFH'!$C127,'HOURS&amp;CYCLES INPUT'!$D$2:$D$9999,'QUALIFIED EFH'!BB$4,'HOURS&amp;CYCLES INPUT'!$E$2:$E$9999,'QUALIFIED EFH'!BB$5))</f>
        <v>0</v>
      </c>
      <c r="BC127" s="476">
        <f>IF(BC$2&lt;&gt;"",IF($C127&lt;&gt;"TBA",BC$2/114,0),SUMIFS('HOURS&amp;CYCLES INPUT'!$F$2:$F$9999,'HOURS&amp;CYCLES INPUT'!$C$2:$C$9999,'QUALIFIED EFH'!$C127,'HOURS&amp;CYCLES INPUT'!$D$2:$D$9999,'QUALIFIED EFH'!BC$4,'HOURS&amp;CYCLES INPUT'!$E$2:$E$9999,'QUALIFIED EFH'!BC$5))</f>
        <v>0</v>
      </c>
      <c r="BD127" s="476">
        <f>IF(BD$2&lt;&gt;"",IF($C127&lt;&gt;"TBA",BD$2/114,0),SUMIFS('HOURS&amp;CYCLES INPUT'!$F$2:$F$9999,'HOURS&amp;CYCLES INPUT'!$C$2:$C$9999,'QUALIFIED EFH'!$C127,'HOURS&amp;CYCLES INPUT'!$D$2:$D$9999,'QUALIFIED EFH'!BD$4,'HOURS&amp;CYCLES INPUT'!$E$2:$E$9999,'QUALIFIED EFH'!BD$5))</f>
        <v>0</v>
      </c>
      <c r="BE127" s="476">
        <f>IF(BE$2&lt;&gt;"",IF($C127&lt;&gt;"TBA",BE$2/114,0),SUMIFS('HOURS&amp;CYCLES INPUT'!$F$2:$F$9999,'HOURS&amp;CYCLES INPUT'!$C$2:$C$9999,'QUALIFIED EFH'!$C127,'HOURS&amp;CYCLES INPUT'!$D$2:$D$9999,'QUALIFIED EFH'!BE$4,'HOURS&amp;CYCLES INPUT'!$E$2:$E$9999,'QUALIFIED EFH'!BE$5))</f>
        <v>0</v>
      </c>
      <c r="BF127" s="476">
        <f>IF(BF$2&lt;&gt;"",IF($C127&lt;&gt;"TBA",BF$2/114,0),SUMIFS('HOURS&amp;CYCLES INPUT'!$F$2:$F$9999,'HOURS&amp;CYCLES INPUT'!$C$2:$C$9999,'QUALIFIED EFH'!$C127,'HOURS&amp;CYCLES INPUT'!$D$2:$D$9999,'QUALIFIED EFH'!BF$4,'HOURS&amp;CYCLES INPUT'!$E$2:$E$9999,'QUALIFIED EFH'!BF$5))</f>
        <v>0</v>
      </c>
      <c r="BG127" s="476">
        <f>IF(BG$2&lt;&gt;"",IF($C127&lt;&gt;"TBA",BG$2/114,0),SUMIFS('HOURS&amp;CYCLES INPUT'!$F$2:$F$9999,'HOURS&amp;CYCLES INPUT'!$C$2:$C$9999,'QUALIFIED EFH'!$C127,'HOURS&amp;CYCLES INPUT'!$D$2:$D$9999,'QUALIFIED EFH'!BG$4,'HOURS&amp;CYCLES INPUT'!$E$2:$E$9999,'QUALIFIED EFH'!BG$5))</f>
        <v>0</v>
      </c>
      <c r="BH127" s="476">
        <f>IF(BH$2&lt;&gt;"",IF($C127&lt;&gt;"TBA",BH$2/114,0),SUMIFS('HOURS&amp;CYCLES INPUT'!$F$2:$F$9999,'HOURS&amp;CYCLES INPUT'!$C$2:$C$9999,'QUALIFIED EFH'!$C127,'HOURS&amp;CYCLES INPUT'!$D$2:$D$9999,'QUALIFIED EFH'!BH$4,'HOURS&amp;CYCLES INPUT'!$E$2:$E$9999,'QUALIFIED EFH'!BH$5))</f>
        <v>0</v>
      </c>
      <c r="BI127" s="476">
        <f>IF(BI$2&lt;&gt;"",IF($C127&lt;&gt;"TBA",BI$2/114,0),SUMIFS('HOURS&amp;CYCLES INPUT'!$F$2:$F$9999,'HOURS&amp;CYCLES INPUT'!$C$2:$C$9999,'QUALIFIED EFH'!$C127,'HOURS&amp;CYCLES INPUT'!$D$2:$D$9999,'QUALIFIED EFH'!BI$4,'HOURS&amp;CYCLES INPUT'!$E$2:$E$9999,'QUALIFIED EFH'!BI$5))</f>
        <v>0</v>
      </c>
      <c r="BJ127" s="476">
        <f>IF(BJ$2&lt;&gt;"",IF($C127&lt;&gt;"TBA",BJ$2/114,0),SUMIFS('HOURS&amp;CYCLES INPUT'!$F$2:$F$9999,'HOURS&amp;CYCLES INPUT'!$C$2:$C$9999,'QUALIFIED EFH'!$C127,'HOURS&amp;CYCLES INPUT'!$D$2:$D$9999,'QUALIFIED EFH'!BJ$4,'HOURS&amp;CYCLES INPUT'!$E$2:$E$9999,'QUALIFIED EFH'!BJ$5))</f>
        <v>0</v>
      </c>
      <c r="BK127" s="476">
        <f>IF(BK$2&lt;&gt;"",IF($C127&lt;&gt;"TBA",BK$2/114,0),SUMIFS('HOURS&amp;CYCLES INPUT'!$F$2:$F$9999,'HOURS&amp;CYCLES INPUT'!$C$2:$C$9999,'QUALIFIED EFH'!$C127,'HOURS&amp;CYCLES INPUT'!$D$2:$D$9999,'QUALIFIED EFH'!BK$4,'HOURS&amp;CYCLES INPUT'!$E$2:$E$9999,'QUALIFIED EFH'!BK$5))</f>
        <v>0</v>
      </c>
      <c r="BL127" s="476">
        <f>IF(BL$2&lt;&gt;"",IF($C127&lt;&gt;"TBA",BL$2/114,0),SUMIFS('HOURS&amp;CYCLES INPUT'!$F$2:$F$9999,'HOURS&amp;CYCLES INPUT'!$C$2:$C$9999,'QUALIFIED EFH'!$C127,'HOURS&amp;CYCLES INPUT'!$D$2:$D$9999,'QUALIFIED EFH'!BL$4,'HOURS&amp;CYCLES INPUT'!$E$2:$E$9999,'QUALIFIED EFH'!BL$5))</f>
        <v>0</v>
      </c>
      <c r="BM127" s="476">
        <f>IF(BM$2&lt;&gt;"",IF($C127&lt;&gt;"TBA",BM$2/114,0),SUMIFS('HOURS&amp;CYCLES INPUT'!$F$2:$F$9999,'HOURS&amp;CYCLES INPUT'!$C$2:$C$9999,'QUALIFIED EFH'!$C127,'HOURS&amp;CYCLES INPUT'!$D$2:$D$9999,'QUALIFIED EFH'!BM$4,'HOURS&amp;CYCLES INPUT'!$E$2:$E$9999,'QUALIFIED EFH'!BM$5))</f>
        <v>0</v>
      </c>
      <c r="BN127" s="476">
        <f>IF(BN$2&lt;&gt;"",IF($C127&lt;&gt;"TBA",BN$2/114,0),SUMIFS('HOURS&amp;CYCLES INPUT'!$F$2:$F$9999,'HOURS&amp;CYCLES INPUT'!$C$2:$C$9999,'QUALIFIED EFH'!$C127,'HOURS&amp;CYCLES INPUT'!$D$2:$D$9999,'QUALIFIED EFH'!BN$4,'HOURS&amp;CYCLES INPUT'!$E$2:$E$9999,'QUALIFIED EFH'!BN$5))</f>
        <v>0</v>
      </c>
      <c r="BO127" s="476">
        <f>IF(BO$2&lt;&gt;"",IF($C127&lt;&gt;"TBA",BO$2/114,0),SUMIFS('HOURS&amp;CYCLES INPUT'!$F$2:$F$9999,'HOURS&amp;CYCLES INPUT'!$C$2:$C$9999,'QUALIFIED EFH'!$C127,'HOURS&amp;CYCLES INPUT'!$D$2:$D$9999,'QUALIFIED EFH'!BO$4,'HOURS&amp;CYCLES INPUT'!$E$2:$E$9999,'QUALIFIED EFH'!BO$5))</f>
        <v>0</v>
      </c>
      <c r="BP127" s="476">
        <f>IF(BP$2&lt;&gt;"",IF($C127&lt;&gt;"TBA",BP$2/114,0),SUMIFS('HOURS&amp;CYCLES INPUT'!$F$2:$F$9999,'HOURS&amp;CYCLES INPUT'!$C$2:$C$9999,'QUALIFIED EFH'!$C127,'HOURS&amp;CYCLES INPUT'!$D$2:$D$9999,'QUALIFIED EFH'!BP$4,'HOURS&amp;CYCLES INPUT'!$E$2:$E$9999,'QUALIFIED EFH'!BP$5))</f>
        <v>0</v>
      </c>
      <c r="BQ127" s="476">
        <f>IF(BQ$2&lt;&gt;"",IF($C127&lt;&gt;"TBA",BQ$2/114,0),SUMIFS('HOURS&amp;CYCLES INPUT'!$F$2:$F$9999,'HOURS&amp;CYCLES INPUT'!$C$2:$C$9999,'QUALIFIED EFH'!$C127,'HOURS&amp;CYCLES INPUT'!$D$2:$D$9999,'QUALIFIED EFH'!BQ$4,'HOURS&amp;CYCLES INPUT'!$E$2:$E$9999,'QUALIFIED EFH'!BQ$5))</f>
        <v>0</v>
      </c>
      <c r="BR127" s="476">
        <f>IF(BR$2&lt;&gt;"",IF($C127&lt;&gt;"TBA",BR$2/114,0),SUMIFS('HOURS&amp;CYCLES INPUT'!$F$2:$F$9999,'HOURS&amp;CYCLES INPUT'!$C$2:$C$9999,'QUALIFIED EFH'!$C127,'HOURS&amp;CYCLES INPUT'!$D$2:$D$9999,'QUALIFIED EFH'!BR$4,'HOURS&amp;CYCLES INPUT'!$E$2:$E$9999,'QUALIFIED EFH'!BR$5))</f>
        <v>0</v>
      </c>
      <c r="BS127" s="476">
        <f>IF(BS$2&lt;&gt;"",IF($C127&lt;&gt;"TBA",BS$2/114,0),SUMIFS('HOURS&amp;CYCLES INPUT'!$F$2:$F$9999,'HOURS&amp;CYCLES INPUT'!$C$2:$C$9999,'QUALIFIED EFH'!$C127,'HOURS&amp;CYCLES INPUT'!$D$2:$D$9999,'QUALIFIED EFH'!BS$4,'HOURS&amp;CYCLES INPUT'!$E$2:$E$9999,'QUALIFIED EFH'!BS$5))</f>
        <v>0</v>
      </c>
      <c r="BT127" s="476">
        <f>IF(BT$2&lt;&gt;"",IF($C127&lt;&gt;"TBA",BT$2/114,0),SUMIFS('HOURS&amp;CYCLES INPUT'!$F$2:$F$9999,'HOURS&amp;CYCLES INPUT'!$C$2:$C$9999,'QUALIFIED EFH'!$C127,'HOURS&amp;CYCLES INPUT'!$D$2:$D$9999,'QUALIFIED EFH'!BT$4,'HOURS&amp;CYCLES INPUT'!$E$2:$E$9999,'QUALIFIED EFH'!BT$5))</f>
        <v>0</v>
      </c>
      <c r="BU127" s="476">
        <f>IF(BU$2&lt;&gt;"",IF($C127&lt;&gt;"TBA",BU$2/114,0),SUMIFS('HOURS&amp;CYCLES INPUT'!$F$2:$F$9999,'HOURS&amp;CYCLES INPUT'!$C$2:$C$9999,'QUALIFIED EFH'!$C127,'HOURS&amp;CYCLES INPUT'!$D$2:$D$9999,'QUALIFIED EFH'!BU$4,'HOURS&amp;CYCLES INPUT'!$E$2:$E$9999,'QUALIFIED EFH'!BU$5))</f>
        <v>0</v>
      </c>
      <c r="BV127" s="476">
        <f>IF(BV$2&lt;&gt;"",IF($C127&lt;&gt;"TBA",BV$2/114,0),SUMIFS('HOURS&amp;CYCLES INPUT'!$F$2:$F$9999,'HOURS&amp;CYCLES INPUT'!$C$2:$C$9999,'QUALIFIED EFH'!$C127,'HOURS&amp;CYCLES INPUT'!$D$2:$D$9999,'QUALIFIED EFH'!BV$4,'HOURS&amp;CYCLES INPUT'!$E$2:$E$9999,'QUALIFIED EFH'!BV$5))</f>
        <v>0</v>
      </c>
      <c r="BW127" s="476">
        <f>IF(BW$2&lt;&gt;"",IF($C127&lt;&gt;"TBA",BW$2/114,0),SUMIFS('HOURS&amp;CYCLES INPUT'!$F$2:$F$9999,'HOURS&amp;CYCLES INPUT'!$C$2:$C$9999,'QUALIFIED EFH'!$C127,'HOURS&amp;CYCLES INPUT'!$D$2:$D$9999,'QUALIFIED EFH'!BW$4,'HOURS&amp;CYCLES INPUT'!$E$2:$E$9999,'QUALIFIED EFH'!BW$5))</f>
        <v>0</v>
      </c>
      <c r="BX127" s="476">
        <f>IF(BX$2&lt;&gt;"",IF($C127&lt;&gt;"TBA",BX$2/114,0),SUMIFS('HOURS&amp;CYCLES INPUT'!$F$2:$F$9999,'HOURS&amp;CYCLES INPUT'!$C$2:$C$9999,'QUALIFIED EFH'!$C127,'HOURS&amp;CYCLES INPUT'!$D$2:$D$9999,'QUALIFIED EFH'!BX$4,'HOURS&amp;CYCLES INPUT'!$E$2:$E$9999,'QUALIFIED EFH'!BX$5))</f>
        <v>0</v>
      </c>
      <c r="BY127" s="476">
        <f>IF(BY$2&lt;&gt;"",IF($C127&lt;&gt;"TBA",BY$2/114,0),SUMIFS('HOURS&amp;CYCLES INPUT'!$F$2:$F$9999,'HOURS&amp;CYCLES INPUT'!$C$2:$C$9999,'QUALIFIED EFH'!$C127,'HOURS&amp;CYCLES INPUT'!$D$2:$D$9999,'QUALIFIED EFH'!BY$4,'HOURS&amp;CYCLES INPUT'!$E$2:$E$9999,'QUALIFIED EFH'!BY$5))</f>
        <v>0</v>
      </c>
      <c r="BZ127" s="476">
        <f>IF(BZ$2&lt;&gt;"",IF($C127&lt;&gt;"TBA",BZ$2/114,0),SUMIFS('HOURS&amp;CYCLES INPUT'!$F$2:$F$9999,'HOURS&amp;CYCLES INPUT'!$C$2:$C$9999,'QUALIFIED EFH'!$C127,'HOURS&amp;CYCLES INPUT'!$D$2:$D$9999,'QUALIFIED EFH'!BZ$4,'HOURS&amp;CYCLES INPUT'!$E$2:$E$9999,'QUALIFIED EFH'!BZ$5))</f>
        <v>0</v>
      </c>
      <c r="CA127" s="476">
        <f>IF(CA$2&lt;&gt;"",IF($C127&lt;&gt;"TBA",CA$2/114,0),SUMIFS('HOURS&amp;CYCLES INPUT'!$F$2:$F$9999,'HOURS&amp;CYCLES INPUT'!$C$2:$C$9999,'QUALIFIED EFH'!$C127,'HOURS&amp;CYCLES INPUT'!$D$2:$D$9999,'QUALIFIED EFH'!CA$4,'HOURS&amp;CYCLES INPUT'!$E$2:$E$9999,'QUALIFIED EFH'!CA$5))</f>
        <v>0</v>
      </c>
      <c r="CB127" s="476">
        <f>IF(CB$2&lt;&gt;"",IF($C127&lt;&gt;"TBA",CB$2/114,0),SUMIFS('HOURS&amp;CYCLES INPUT'!$F$2:$F$9999,'HOURS&amp;CYCLES INPUT'!$C$2:$C$9999,'QUALIFIED EFH'!$C127,'HOURS&amp;CYCLES INPUT'!$D$2:$D$9999,'QUALIFIED EFH'!CB$4,'HOURS&amp;CYCLES INPUT'!$E$2:$E$9999,'QUALIFIED EFH'!CB$5))</f>
        <v>0</v>
      </c>
      <c r="CC127" s="476">
        <f>IF(CC$2&lt;&gt;"",IF($C127&lt;&gt;"TBA",CC$2/114,0),SUMIFS('HOURS&amp;CYCLES INPUT'!$F$2:$F$9999,'HOURS&amp;CYCLES INPUT'!$C$2:$C$9999,'QUALIFIED EFH'!$C127,'HOURS&amp;CYCLES INPUT'!$D$2:$D$9999,'QUALIFIED EFH'!CC$4,'HOURS&amp;CYCLES INPUT'!$E$2:$E$9999,'QUALIFIED EFH'!CC$5))</f>
        <v>0</v>
      </c>
      <c r="CD127" s="476">
        <f>IF(CD$2&lt;&gt;"",IF($C127&lt;&gt;"TBA",CD$2/114,0),SUMIFS('HOURS&amp;CYCLES INPUT'!$F$2:$F$9999,'HOURS&amp;CYCLES INPUT'!$C$2:$C$9999,'QUALIFIED EFH'!$C127,'HOURS&amp;CYCLES INPUT'!$D$2:$D$9999,'QUALIFIED EFH'!CD$4,'HOURS&amp;CYCLES INPUT'!$E$2:$E$9999,'QUALIFIED EFH'!CD$5))</f>
        <v>0</v>
      </c>
      <c r="CE127" s="476">
        <f>IF(CE$2&lt;&gt;"",IF($C127&lt;&gt;"TBA",CE$2/114,0),SUMIFS('HOURS&amp;CYCLES INPUT'!$F$2:$F$9999,'HOURS&amp;CYCLES INPUT'!$C$2:$C$9999,'QUALIFIED EFH'!$C127,'HOURS&amp;CYCLES INPUT'!$D$2:$D$9999,'QUALIFIED EFH'!CE$4,'HOURS&amp;CYCLES INPUT'!$E$2:$E$9999,'QUALIFIED EFH'!CE$5))</f>
        <v>0</v>
      </c>
      <c r="CF127" s="476">
        <f>IF(CF$2&lt;&gt;"",IF($C127&lt;&gt;"TBA",CF$2/114,0),SUMIFS('HOURS&amp;CYCLES INPUT'!$F$2:$F$9999,'HOURS&amp;CYCLES INPUT'!$C$2:$C$9999,'QUALIFIED EFH'!$C127,'HOURS&amp;CYCLES INPUT'!$D$2:$D$9999,'QUALIFIED EFH'!CF$4,'HOURS&amp;CYCLES INPUT'!$E$2:$E$9999,'QUALIFIED EFH'!CF$5))</f>
        <v>0</v>
      </c>
      <c r="CG127" s="476">
        <f>IF(CG$2&lt;&gt;"",IF($C127&lt;&gt;"TBA",CG$2/114,0),SUMIFS('HOURS&amp;CYCLES INPUT'!$F$2:$F$9999,'HOURS&amp;CYCLES INPUT'!$C$2:$C$9999,'QUALIFIED EFH'!$C127,'HOURS&amp;CYCLES INPUT'!$D$2:$D$9999,'QUALIFIED EFH'!CG$4,'HOURS&amp;CYCLES INPUT'!$E$2:$E$9999,'QUALIFIED EFH'!CG$5))</f>
        <v>0</v>
      </c>
      <c r="CH127" s="476">
        <f>IF(CH$2&lt;&gt;"",IF($C127&lt;&gt;"TBA",CH$2/114,0),SUMIFS('HOURS&amp;CYCLES INPUT'!$F$2:$F$9999,'HOURS&amp;CYCLES INPUT'!$C$2:$C$9999,'QUALIFIED EFH'!$C127,'HOURS&amp;CYCLES INPUT'!$D$2:$D$9999,'QUALIFIED EFH'!CH$4,'HOURS&amp;CYCLES INPUT'!$E$2:$E$9999,'QUALIFIED EFH'!CH$5))</f>
        <v>0</v>
      </c>
      <c r="CI127" s="476">
        <f>IF(CI$2&lt;&gt;"",IF($C127&lt;&gt;"TBA",CI$2/114,0),SUMIFS('HOURS&amp;CYCLES INPUT'!$F$2:$F$9999,'HOURS&amp;CYCLES INPUT'!$C$2:$C$9999,'QUALIFIED EFH'!$C127,'HOURS&amp;CYCLES INPUT'!$D$2:$D$9999,'QUALIFIED EFH'!CI$4,'HOURS&amp;CYCLES INPUT'!$E$2:$E$9999,'QUALIFIED EFH'!CI$5))</f>
        <v>0</v>
      </c>
      <c r="CJ127" s="476">
        <f>IF(CJ$2&lt;&gt;"",IF($C127&lt;&gt;"TBA",CJ$2/114,0),SUMIFS('HOURS&amp;CYCLES INPUT'!$F$2:$F$9999,'HOURS&amp;CYCLES INPUT'!$C$2:$C$9999,'QUALIFIED EFH'!$C127,'HOURS&amp;CYCLES INPUT'!$D$2:$D$9999,'QUALIFIED EFH'!CJ$4,'HOURS&amp;CYCLES INPUT'!$E$2:$E$9999,'QUALIFIED EFH'!CJ$5))</f>
        <v>0</v>
      </c>
      <c r="CK127" s="476">
        <f>IF(CK$2&lt;&gt;"",IF($C127&lt;&gt;"TBA",CK$2/114,0),SUMIFS('HOURS&amp;CYCLES INPUT'!$F$2:$F$9999,'HOURS&amp;CYCLES INPUT'!$C$2:$C$9999,'QUALIFIED EFH'!$C127,'HOURS&amp;CYCLES INPUT'!$D$2:$D$9999,'QUALIFIED EFH'!CK$4,'HOURS&amp;CYCLES INPUT'!$E$2:$E$9999,'QUALIFIED EFH'!CK$5))</f>
        <v>0</v>
      </c>
      <c r="CL127" s="476">
        <f>IF(CL$2&lt;&gt;"",IF($C127&lt;&gt;"TBA",CL$2/114,0),SUMIFS('HOURS&amp;CYCLES INPUT'!$F$2:$F$9999,'HOURS&amp;CYCLES INPUT'!$C$2:$C$9999,'QUALIFIED EFH'!$C127,'HOURS&amp;CYCLES INPUT'!$D$2:$D$9999,'QUALIFIED EFH'!CL$4,'HOURS&amp;CYCLES INPUT'!$E$2:$E$9999,'QUALIFIED EFH'!CL$5))</f>
        <v>0</v>
      </c>
      <c r="CM127" s="476">
        <f>IF(CM$2&lt;&gt;"",IF($C127&lt;&gt;"TBA",CM$2/114,0),SUMIFS('HOURS&amp;CYCLES INPUT'!$F$2:$F$9999,'HOURS&amp;CYCLES INPUT'!$C$2:$C$9999,'QUALIFIED EFH'!$C127,'HOURS&amp;CYCLES INPUT'!$D$2:$D$9999,'QUALIFIED EFH'!CM$4,'HOURS&amp;CYCLES INPUT'!$E$2:$E$9999,'QUALIFIED EFH'!CM$5))</f>
        <v>0</v>
      </c>
      <c r="CN127" s="476">
        <f>IF(CN$2&lt;&gt;"",IF($C127&lt;&gt;"TBA",CN$2/114,0),SUMIFS('HOURS&amp;CYCLES INPUT'!$F$2:$F$9999,'HOURS&amp;CYCLES INPUT'!$C$2:$C$9999,'QUALIFIED EFH'!$C127,'HOURS&amp;CYCLES INPUT'!$D$2:$D$9999,'QUALIFIED EFH'!CN$4,'HOURS&amp;CYCLES INPUT'!$E$2:$E$9999,'QUALIFIED EFH'!CN$5))</f>
        <v>0</v>
      </c>
      <c r="CO127" s="476">
        <f>IF(CO$2&lt;&gt;"",IF($C127&lt;&gt;"TBA",CO$2/114,0),SUMIFS('HOURS&amp;CYCLES INPUT'!$F$2:$F$9999,'HOURS&amp;CYCLES INPUT'!$C$2:$C$9999,'QUALIFIED EFH'!$C127,'HOURS&amp;CYCLES INPUT'!$D$2:$D$9999,'QUALIFIED EFH'!CO$4,'HOURS&amp;CYCLES INPUT'!$E$2:$E$9999,'QUALIFIED EFH'!CO$5))</f>
        <v>0</v>
      </c>
      <c r="CP127" s="476">
        <f>IF(CP$2&lt;&gt;"",IF($C127&lt;&gt;"TBA",CP$2/114,0),SUMIFS('HOURS&amp;CYCLES INPUT'!$F$2:$F$9999,'HOURS&amp;CYCLES INPUT'!$C$2:$C$9999,'QUALIFIED EFH'!$C127,'HOURS&amp;CYCLES INPUT'!$D$2:$D$9999,'QUALIFIED EFH'!CP$4,'HOURS&amp;CYCLES INPUT'!$E$2:$E$9999,'QUALIFIED EFH'!CP$5))</f>
        <v>0</v>
      </c>
      <c r="CQ127" s="476">
        <f>IF(CQ$2&lt;&gt;"",IF($C127&lt;&gt;"TBA",CQ$2/114,0),SUMIFS('HOURS&amp;CYCLES INPUT'!$F$2:$F$9999,'HOURS&amp;CYCLES INPUT'!$C$2:$C$9999,'QUALIFIED EFH'!$C127,'HOURS&amp;CYCLES INPUT'!$D$2:$D$9999,'QUALIFIED EFH'!CQ$4,'HOURS&amp;CYCLES INPUT'!$E$2:$E$9999,'QUALIFIED EFH'!CQ$5))</f>
        <v>0</v>
      </c>
      <c r="CR127" s="476">
        <f>IF(CR$2&lt;&gt;"",IF($C127&lt;&gt;"TBA",CR$2/114,0),SUMIFS('HOURS&amp;CYCLES INPUT'!$F$2:$F$9999,'HOURS&amp;CYCLES INPUT'!$C$2:$C$9999,'QUALIFIED EFH'!$C127,'HOURS&amp;CYCLES INPUT'!$D$2:$D$9999,'QUALIFIED EFH'!CR$4,'HOURS&amp;CYCLES INPUT'!$E$2:$E$9999,'QUALIFIED EFH'!CR$5))</f>
        <v>0</v>
      </c>
      <c r="CS127" s="476">
        <f>IF(CS$2&lt;&gt;"",IF($C127&lt;&gt;"TBA",CS$2/114,0),SUMIFS('HOURS&amp;CYCLES INPUT'!$F$2:$F$9999,'HOURS&amp;CYCLES INPUT'!$C$2:$C$9999,'QUALIFIED EFH'!$C127,'HOURS&amp;CYCLES INPUT'!$D$2:$D$9999,'QUALIFIED EFH'!CS$4,'HOURS&amp;CYCLES INPUT'!$E$2:$E$9999,'QUALIFIED EFH'!CS$5))</f>
        <v>0</v>
      </c>
      <c r="CT127" s="476">
        <f>IF(CT$2&lt;&gt;"",IF($C127&lt;&gt;"TBA",CT$2/114,0),SUMIFS('HOURS&amp;CYCLES INPUT'!$F$2:$F$9999,'HOURS&amp;CYCLES INPUT'!$C$2:$C$9999,'QUALIFIED EFH'!$C127,'HOURS&amp;CYCLES INPUT'!$D$2:$D$9999,'QUALIFIED EFH'!CT$4,'HOURS&amp;CYCLES INPUT'!$E$2:$E$9999,'QUALIFIED EFH'!CT$5))</f>
        <v>0</v>
      </c>
      <c r="CU127" s="476">
        <f>IF(CU$2&lt;&gt;"",IF($C127&lt;&gt;"TBA",CU$2/114,0),SUMIFS('HOURS&amp;CYCLES INPUT'!$F$2:$F$9999,'HOURS&amp;CYCLES INPUT'!$C$2:$C$9999,'QUALIFIED EFH'!$C127,'HOURS&amp;CYCLES INPUT'!$D$2:$D$9999,'QUALIFIED EFH'!CU$4,'HOURS&amp;CYCLES INPUT'!$E$2:$E$9999,'QUALIFIED EFH'!CU$5))</f>
        <v>0</v>
      </c>
      <c r="CV127" s="476">
        <f>IF(CV$2&lt;&gt;"",IF($C127&lt;&gt;"TBA",CV$2/114,0),SUMIFS('HOURS&amp;CYCLES INPUT'!$F$2:$F$9999,'HOURS&amp;CYCLES INPUT'!$C$2:$C$9999,'QUALIFIED EFH'!$C127,'HOURS&amp;CYCLES INPUT'!$D$2:$D$9999,'QUALIFIED EFH'!CV$4,'HOURS&amp;CYCLES INPUT'!$E$2:$E$9999,'QUALIFIED EFH'!CV$5))</f>
        <v>0</v>
      </c>
      <c r="CW127" s="476">
        <f>IF(CW$2&lt;&gt;"",IF($C127&lt;&gt;"TBA",CW$2/114,0),SUMIFS('HOURS&amp;CYCLES INPUT'!$F$2:$F$9999,'HOURS&amp;CYCLES INPUT'!$C$2:$C$9999,'QUALIFIED EFH'!$C127,'HOURS&amp;CYCLES INPUT'!$D$2:$D$9999,'QUALIFIED EFH'!CW$4,'HOURS&amp;CYCLES INPUT'!$E$2:$E$9999,'QUALIFIED EFH'!CW$5))</f>
        <v>0</v>
      </c>
      <c r="CX127" s="476">
        <f>IF(CX$2&lt;&gt;"",IF($C127&lt;&gt;"TBA",CX$2/114,0),SUMIFS('HOURS&amp;CYCLES INPUT'!$F$2:$F$9999,'HOURS&amp;CYCLES INPUT'!$C$2:$C$9999,'QUALIFIED EFH'!$C127,'HOURS&amp;CYCLES INPUT'!$D$2:$D$9999,'QUALIFIED EFH'!CX$4,'HOURS&amp;CYCLES INPUT'!$E$2:$E$9999,'QUALIFIED EFH'!CX$5))</f>
        <v>0</v>
      </c>
      <c r="CY127" s="476">
        <f>IF(CY$2&lt;&gt;"",IF($C127&lt;&gt;"TBA",CY$2/114,0),SUMIFS('HOURS&amp;CYCLES INPUT'!$F$2:$F$9999,'HOURS&amp;CYCLES INPUT'!$C$2:$C$9999,'QUALIFIED EFH'!$C127,'HOURS&amp;CYCLES INPUT'!$D$2:$D$9999,'QUALIFIED EFH'!CY$4,'HOURS&amp;CYCLES INPUT'!$E$2:$E$9999,'QUALIFIED EFH'!CY$5))</f>
        <v>0</v>
      </c>
      <c r="CZ127" s="476">
        <f>IF(CZ$2&lt;&gt;"",IF($C127&lt;&gt;"TBA",CZ$2/114,0),SUMIFS('HOURS&amp;CYCLES INPUT'!$F$2:$F$9999,'HOURS&amp;CYCLES INPUT'!$C$2:$C$9999,'QUALIFIED EFH'!$C127,'HOURS&amp;CYCLES INPUT'!$D$2:$D$9999,'QUALIFIED EFH'!CZ$4,'HOURS&amp;CYCLES INPUT'!$E$2:$E$9999,'QUALIFIED EFH'!CZ$5))</f>
        <v>0</v>
      </c>
      <c r="DA127" s="476">
        <f>IF(DA$2&lt;&gt;"",IF($C127&lt;&gt;"TBA",DA$2/114,0),SUMIFS('HOURS&amp;CYCLES INPUT'!$F$2:$F$9999,'HOURS&amp;CYCLES INPUT'!$C$2:$C$9999,'QUALIFIED EFH'!$C127,'HOURS&amp;CYCLES INPUT'!$D$2:$D$9999,'QUALIFIED EFH'!DA$4,'HOURS&amp;CYCLES INPUT'!$E$2:$E$9999,'QUALIFIED EFH'!DA$5))</f>
        <v>0</v>
      </c>
      <c r="DB127" s="476">
        <f>IF(DB$2&lt;&gt;"",IF($C127&lt;&gt;"TBA",DB$2/114,0),SUMIFS('HOURS&amp;CYCLES INPUT'!$F$2:$F$9999,'HOURS&amp;CYCLES INPUT'!$C$2:$C$9999,'QUALIFIED EFH'!$C127,'HOURS&amp;CYCLES INPUT'!$D$2:$D$9999,'QUALIFIED EFH'!DB$4,'HOURS&amp;CYCLES INPUT'!$E$2:$E$9999,'QUALIFIED EFH'!DB$5))</f>
        <v>0</v>
      </c>
      <c r="DC127" s="476">
        <f>IF(DC$2&lt;&gt;"",IF($C127&lt;&gt;"TBA",DC$2/114,0),SUMIFS('HOURS&amp;CYCLES INPUT'!$F$2:$F$9999,'HOURS&amp;CYCLES INPUT'!$C$2:$C$9999,'QUALIFIED EFH'!$C127,'HOURS&amp;CYCLES INPUT'!$D$2:$D$9999,'QUALIFIED EFH'!DC$4,'HOURS&amp;CYCLES INPUT'!$E$2:$E$9999,'QUALIFIED EFH'!DC$5))</f>
        <v>0</v>
      </c>
      <c r="DD127" s="476">
        <f>IF(DD$2&lt;&gt;"",IF($C127&lt;&gt;"TBA",DD$2/114,0),SUMIFS('HOURS&amp;CYCLES INPUT'!$F$2:$F$9999,'HOURS&amp;CYCLES INPUT'!$C$2:$C$9999,'QUALIFIED EFH'!$C127,'HOURS&amp;CYCLES INPUT'!$D$2:$D$9999,'QUALIFIED EFH'!DD$4,'HOURS&amp;CYCLES INPUT'!$E$2:$E$9999,'QUALIFIED EFH'!DD$5))</f>
        <v>0</v>
      </c>
      <c r="DE127" s="476">
        <f>IF(DE$2&lt;&gt;"",IF($C127&lt;&gt;"TBA",DE$2/114,0),SUMIFS('HOURS&amp;CYCLES INPUT'!$F$2:$F$9999,'HOURS&amp;CYCLES INPUT'!$C$2:$C$9999,'QUALIFIED EFH'!$C127,'HOURS&amp;CYCLES INPUT'!$D$2:$D$9999,'QUALIFIED EFH'!DE$4,'HOURS&amp;CYCLES INPUT'!$E$2:$E$9999,'QUALIFIED EFH'!DE$5))</f>
        <v>0</v>
      </c>
      <c r="DF127" s="476">
        <f>IF(DF$2&lt;&gt;"",IF($C127&lt;&gt;"TBA",DF$2/114,0),SUMIFS('HOURS&amp;CYCLES INPUT'!$F$2:$F$9999,'HOURS&amp;CYCLES INPUT'!$C$2:$C$9999,'QUALIFIED EFH'!$C127,'HOURS&amp;CYCLES INPUT'!$D$2:$D$9999,'QUALIFIED EFH'!DF$4,'HOURS&amp;CYCLES INPUT'!$E$2:$E$9999,'QUALIFIED EFH'!DF$5))</f>
        <v>0</v>
      </c>
      <c r="DG127" s="476">
        <f>IF(DG$2&lt;&gt;"",IF($C127&lt;&gt;"TBA",DG$2/114,0),SUMIFS('HOURS&amp;CYCLES INPUT'!$F$2:$F$9999,'HOURS&amp;CYCLES INPUT'!$C$2:$C$9999,'QUALIFIED EFH'!$C127,'HOURS&amp;CYCLES INPUT'!$D$2:$D$9999,'QUALIFIED EFH'!DG$4,'HOURS&amp;CYCLES INPUT'!$E$2:$E$9999,'QUALIFIED EFH'!DG$5))</f>
        <v>0</v>
      </c>
      <c r="DH127" s="476">
        <f>IF(DH$2&lt;&gt;"",IF($C127&lt;&gt;"TBA",DH$2/114,0),SUMIFS('HOURS&amp;CYCLES INPUT'!$F$2:$F$9999,'HOURS&amp;CYCLES INPUT'!$C$2:$C$9999,'QUALIFIED EFH'!$C127,'HOURS&amp;CYCLES INPUT'!$D$2:$D$9999,'QUALIFIED EFH'!DH$4,'HOURS&amp;CYCLES INPUT'!$E$2:$E$9999,'QUALIFIED EFH'!DH$5))</f>
        <v>0</v>
      </c>
      <c r="DI127" s="476">
        <f>IF(DI$2&lt;&gt;"",IF($C127&lt;&gt;"TBA",DI$2/114,0),SUMIFS('HOURS&amp;CYCLES INPUT'!$F$2:$F$9999,'HOURS&amp;CYCLES INPUT'!$C$2:$C$9999,'QUALIFIED EFH'!$C127,'HOURS&amp;CYCLES INPUT'!$D$2:$D$9999,'QUALIFIED EFH'!DI$4,'HOURS&amp;CYCLES INPUT'!$E$2:$E$9999,'QUALIFIED EFH'!DI$5))</f>
        <v>0</v>
      </c>
      <c r="DJ127" s="476">
        <f>IF(DJ$2&lt;&gt;"",IF($C127&lt;&gt;"TBA",DJ$2/114,0),SUMIFS('HOURS&amp;CYCLES INPUT'!$F$2:$F$9999,'HOURS&amp;CYCLES INPUT'!$C$2:$C$9999,'QUALIFIED EFH'!$C127,'HOURS&amp;CYCLES INPUT'!$D$2:$D$9999,'QUALIFIED EFH'!DJ$4,'HOURS&amp;CYCLES INPUT'!$E$2:$E$9999,'QUALIFIED EFH'!DJ$5))</f>
        <v>0</v>
      </c>
      <c r="DK127" s="476">
        <f>IF(DK$2&lt;&gt;"",IF($C127&lt;&gt;"TBA",DK$2/114,0),SUMIFS('HOURS&amp;CYCLES INPUT'!$F$2:$F$9999,'HOURS&amp;CYCLES INPUT'!$C$2:$C$9999,'QUALIFIED EFH'!$C127,'HOURS&amp;CYCLES INPUT'!$D$2:$D$9999,'QUALIFIED EFH'!DK$4,'HOURS&amp;CYCLES INPUT'!$E$2:$E$9999,'QUALIFIED EFH'!DK$5))</f>
        <v>0</v>
      </c>
      <c r="DL127" s="476">
        <f>IF(DL$2&lt;&gt;"",IF($C127&lt;&gt;"TBA",DL$2/114,0),SUMIFS('HOURS&amp;CYCLES INPUT'!$F$2:$F$9999,'HOURS&amp;CYCLES INPUT'!$C$2:$C$9999,'QUALIFIED EFH'!$C127,'HOURS&amp;CYCLES INPUT'!$D$2:$D$9999,'QUALIFIED EFH'!DL$4,'HOURS&amp;CYCLES INPUT'!$E$2:$E$9999,'QUALIFIED EFH'!DL$5))</f>
        <v>0</v>
      </c>
      <c r="DM127" s="476">
        <f>IF(DM$2&lt;&gt;"",IF($C127&lt;&gt;"TBA",DM$2/114,0),SUMIFS('HOURS&amp;CYCLES INPUT'!$F$2:$F$9999,'HOURS&amp;CYCLES INPUT'!$C$2:$C$9999,'QUALIFIED EFH'!$C127,'HOURS&amp;CYCLES INPUT'!$D$2:$D$9999,'QUALIFIED EFH'!DM$4,'HOURS&amp;CYCLES INPUT'!$E$2:$E$9999,'QUALIFIED EFH'!DM$5))</f>
        <v>0</v>
      </c>
      <c r="DN127" s="476">
        <f>IF(DN$2&lt;&gt;"",IF($C127&lt;&gt;"TBA",DN$2/114,0),SUMIFS('HOURS&amp;CYCLES INPUT'!$F$2:$F$9999,'HOURS&amp;CYCLES INPUT'!$C$2:$C$9999,'QUALIFIED EFH'!$C127,'HOURS&amp;CYCLES INPUT'!$D$2:$D$9999,'QUALIFIED EFH'!DN$4,'HOURS&amp;CYCLES INPUT'!$E$2:$E$9999,'QUALIFIED EFH'!DN$5))</f>
        <v>0</v>
      </c>
      <c r="DO127" s="476">
        <f>IF(DO$2&lt;&gt;"",IF($C127&lt;&gt;"TBA",DO$2/114,0),SUMIFS('HOURS&amp;CYCLES INPUT'!$F$2:$F$9999,'HOURS&amp;CYCLES INPUT'!$C$2:$C$9999,'QUALIFIED EFH'!$C127,'HOURS&amp;CYCLES INPUT'!$D$2:$D$9999,'QUALIFIED EFH'!DO$4,'HOURS&amp;CYCLES INPUT'!$E$2:$E$9999,'QUALIFIED EFH'!DO$5))</f>
        <v>0</v>
      </c>
      <c r="DP127" s="476">
        <f>IF(DP$2&lt;&gt;"",IF($C127&lt;&gt;"TBA",DP$2/114,0),SUMIFS('HOURS&amp;CYCLES INPUT'!$F$2:$F$9999,'HOURS&amp;CYCLES INPUT'!$C$2:$C$9999,'QUALIFIED EFH'!$C127,'HOURS&amp;CYCLES INPUT'!$D$2:$D$9999,'QUALIFIED EFH'!DP$4,'HOURS&amp;CYCLES INPUT'!$E$2:$E$9999,'QUALIFIED EFH'!DP$5))</f>
        <v>0</v>
      </c>
      <c r="DQ127" s="476">
        <f>IF(DQ$2&lt;&gt;"",IF($C127&lt;&gt;"TBA",DQ$2/114,0),SUMIFS('HOURS&amp;CYCLES INPUT'!$F$2:$F$9999,'HOURS&amp;CYCLES INPUT'!$C$2:$C$9999,'QUALIFIED EFH'!$C127,'HOURS&amp;CYCLES INPUT'!$D$2:$D$9999,'QUALIFIED EFH'!DQ$4,'HOURS&amp;CYCLES INPUT'!$E$2:$E$9999,'QUALIFIED EFH'!DQ$5))</f>
        <v>0</v>
      </c>
      <c r="DR127" s="476">
        <f>IF(DR$2&lt;&gt;"",IF($C127&lt;&gt;"TBA",DR$2/114,0),SUMIFS('HOURS&amp;CYCLES INPUT'!$F$2:$F$9999,'HOURS&amp;CYCLES INPUT'!$C$2:$C$9999,'QUALIFIED EFH'!$C127,'HOURS&amp;CYCLES INPUT'!$D$2:$D$9999,'QUALIFIED EFH'!DR$4,'HOURS&amp;CYCLES INPUT'!$E$2:$E$9999,'QUALIFIED EFH'!DR$5))</f>
        <v>0</v>
      </c>
      <c r="DS127" s="476">
        <f>IF(DS$2&lt;&gt;"",IF($C127&lt;&gt;"TBA",DS$2/114,0),SUMIFS('HOURS&amp;CYCLES INPUT'!$F$2:$F$9999,'HOURS&amp;CYCLES INPUT'!$C$2:$C$9999,'QUALIFIED EFH'!$C127,'HOURS&amp;CYCLES INPUT'!$D$2:$D$9999,'QUALIFIED EFH'!DS$4,'HOURS&amp;CYCLES INPUT'!$E$2:$E$9999,'QUALIFIED EFH'!DS$5))</f>
        <v>0</v>
      </c>
      <c r="DT127" s="476">
        <f>IF(DT$2&lt;&gt;"",IF($C127&lt;&gt;"TBA",DT$2/114,0),SUMIFS('HOURS&amp;CYCLES INPUT'!$F$2:$F$9999,'HOURS&amp;CYCLES INPUT'!$C$2:$C$9999,'QUALIFIED EFH'!$C127,'HOURS&amp;CYCLES INPUT'!$D$2:$D$9999,'QUALIFIED EFH'!DT$4,'HOURS&amp;CYCLES INPUT'!$E$2:$E$9999,'QUALIFIED EFH'!DT$5))</f>
        <v>0</v>
      </c>
      <c r="DU127" s="476">
        <f>IF(DU$2&lt;&gt;"",IF($C127&lt;&gt;"TBA",DU$2/114,0),SUMIFS('HOURS&amp;CYCLES INPUT'!$F$2:$F$9999,'HOURS&amp;CYCLES INPUT'!$C$2:$C$9999,'QUALIFIED EFH'!$C127,'HOURS&amp;CYCLES INPUT'!$D$2:$D$9999,'QUALIFIED EFH'!DU$4,'HOURS&amp;CYCLES INPUT'!$E$2:$E$9999,'QUALIFIED EFH'!DU$5))</f>
        <v>0</v>
      </c>
      <c r="DV127" s="476">
        <f>IF(DV$2&lt;&gt;"",IF($C127&lt;&gt;"TBA",DV$2/114,0),SUMIFS('HOURS&amp;CYCLES INPUT'!$F$2:$F$9999,'HOURS&amp;CYCLES INPUT'!$C$2:$C$9999,'QUALIFIED EFH'!$C127,'HOURS&amp;CYCLES INPUT'!$D$2:$D$9999,'QUALIFIED EFH'!DV$4,'HOURS&amp;CYCLES INPUT'!$E$2:$E$9999,'QUALIFIED EFH'!DV$5))</f>
        <v>0</v>
      </c>
      <c r="DW127" s="476">
        <f>IF(DW$2&lt;&gt;"",IF($C127&lt;&gt;"TBA",DW$2/114,0),SUMIFS('HOURS&amp;CYCLES INPUT'!$F$2:$F$9999,'HOURS&amp;CYCLES INPUT'!$C$2:$C$9999,'QUALIFIED EFH'!$C127,'HOURS&amp;CYCLES INPUT'!$D$2:$D$9999,'QUALIFIED EFH'!DW$4,'HOURS&amp;CYCLES INPUT'!$E$2:$E$9999,'QUALIFIED EFH'!DW$5))</f>
        <v>0</v>
      </c>
      <c r="DX127" s="476">
        <f>IF(DX$2&lt;&gt;"",IF($C127&lt;&gt;"TBA",DX$2/114,0),SUMIFS('HOURS&amp;CYCLES INPUT'!$F$2:$F$9999,'HOURS&amp;CYCLES INPUT'!$C$2:$C$9999,'QUALIFIED EFH'!$C127,'HOURS&amp;CYCLES INPUT'!$D$2:$D$9999,'QUALIFIED EFH'!DX$4,'HOURS&amp;CYCLES INPUT'!$E$2:$E$9999,'QUALIFIED EFH'!DX$5))</f>
        <v>0</v>
      </c>
      <c r="DY127" s="476">
        <f>IF(DY$2&lt;&gt;"",IF($C127&lt;&gt;"TBA",DY$2/114,0),SUMIFS('HOURS&amp;CYCLES INPUT'!$F$2:$F$9999,'HOURS&amp;CYCLES INPUT'!$C$2:$C$9999,'QUALIFIED EFH'!$C127,'HOURS&amp;CYCLES INPUT'!$D$2:$D$9999,'QUALIFIED EFH'!DY$4,'HOURS&amp;CYCLES INPUT'!$E$2:$E$9999,'QUALIFIED EFH'!DY$5))</f>
        <v>0</v>
      </c>
      <c r="DZ127" s="476">
        <f>IF(DZ$2&lt;&gt;"",IF($C127&lt;&gt;"TBA",DZ$2/114,0),SUMIFS('HOURS&amp;CYCLES INPUT'!$F$2:$F$9999,'HOURS&amp;CYCLES INPUT'!$C$2:$C$9999,'QUALIFIED EFH'!$C127,'HOURS&amp;CYCLES INPUT'!$D$2:$D$9999,'QUALIFIED EFH'!DZ$4,'HOURS&amp;CYCLES INPUT'!$E$2:$E$9999,'QUALIFIED EFH'!DZ$5))</f>
        <v>0</v>
      </c>
      <c r="EA127" s="476">
        <f>IF(EA$2&lt;&gt;"",IF($C127&lt;&gt;"TBA",EA$2/114,0),SUMIFS('HOURS&amp;CYCLES INPUT'!$F$2:$F$9999,'HOURS&amp;CYCLES INPUT'!$C$2:$C$9999,'QUALIFIED EFH'!$C127,'HOURS&amp;CYCLES INPUT'!$D$2:$D$9999,'QUALIFIED EFH'!EA$4,'HOURS&amp;CYCLES INPUT'!$E$2:$E$9999,'QUALIFIED EFH'!EA$5))</f>
        <v>0</v>
      </c>
      <c r="EB127" s="476">
        <f>IF(EB$2&lt;&gt;"",IF($C127&lt;&gt;"TBA",EB$2/114,0),SUMIFS('HOURS&amp;CYCLES INPUT'!$F$2:$F$9999,'HOURS&amp;CYCLES INPUT'!$C$2:$C$9999,'QUALIFIED EFH'!$C127,'HOURS&amp;CYCLES INPUT'!$D$2:$D$9999,'QUALIFIED EFH'!EB$4,'HOURS&amp;CYCLES INPUT'!$E$2:$E$9999,'QUALIFIED EFH'!EB$5))</f>
        <v>0</v>
      </c>
      <c r="EC127" s="476">
        <f>IF(EC$2&lt;&gt;"",IF($C127&lt;&gt;"TBA",EC$2/114,0),SUMIFS('HOURS&amp;CYCLES INPUT'!$F$2:$F$9999,'HOURS&amp;CYCLES INPUT'!$C$2:$C$9999,'QUALIFIED EFH'!$C127,'HOURS&amp;CYCLES INPUT'!$D$2:$D$9999,'QUALIFIED EFH'!EC$4,'HOURS&amp;CYCLES INPUT'!$E$2:$E$9999,'QUALIFIED EFH'!EC$5))</f>
        <v>0</v>
      </c>
      <c r="ED127" s="476">
        <f>IF(ED$2&lt;&gt;"",IF($C127&lt;&gt;"TBA",ED$2/114,0),SUMIFS('HOURS&amp;CYCLES INPUT'!$F$2:$F$9999,'HOURS&amp;CYCLES INPUT'!$C$2:$C$9999,'QUALIFIED EFH'!$C127,'HOURS&amp;CYCLES INPUT'!$D$2:$D$9999,'QUALIFIED EFH'!ED$4,'HOURS&amp;CYCLES INPUT'!$E$2:$E$9999,'QUALIFIED EFH'!ED$5))</f>
        <v>0</v>
      </c>
      <c r="EE127" s="476">
        <f>IF(EE$2&lt;&gt;"",IF($C127&lt;&gt;"TBA",EE$2/114,0),SUMIFS('HOURS&amp;CYCLES INPUT'!$F$2:$F$9999,'HOURS&amp;CYCLES INPUT'!$C$2:$C$9999,'QUALIFIED EFH'!$C127,'HOURS&amp;CYCLES INPUT'!$D$2:$D$9999,'QUALIFIED EFH'!EE$4,'HOURS&amp;CYCLES INPUT'!$E$2:$E$9999,'QUALIFIED EFH'!EE$5))</f>
        <v>0</v>
      </c>
      <c r="EF127" s="476">
        <f>IF(EF$2&lt;&gt;"",IF($C127&lt;&gt;"TBA",EF$2/114,0),SUMIFS('HOURS&amp;CYCLES INPUT'!$F$2:$F$9999,'HOURS&amp;CYCLES INPUT'!$C$2:$C$9999,'QUALIFIED EFH'!$C127,'HOURS&amp;CYCLES INPUT'!$D$2:$D$9999,'QUALIFIED EFH'!EF$4,'HOURS&amp;CYCLES INPUT'!$E$2:$E$9999,'QUALIFIED EFH'!EF$5))</f>
        <v>0</v>
      </c>
      <c r="EG127" s="476">
        <f>IF(EG$2&lt;&gt;"",IF($C127&lt;&gt;"TBA",EG$2/114,0),SUMIFS('HOURS&amp;CYCLES INPUT'!$F$2:$F$9999,'HOURS&amp;CYCLES INPUT'!$C$2:$C$9999,'QUALIFIED EFH'!$C127,'HOURS&amp;CYCLES INPUT'!$D$2:$D$9999,'QUALIFIED EFH'!EG$4,'HOURS&amp;CYCLES INPUT'!$E$2:$E$9999,'QUALIFIED EFH'!EG$5))</f>
        <v>0</v>
      </c>
      <c r="EH127" s="476">
        <f>IF(EH$2&lt;&gt;"",IF($C127&lt;&gt;"TBA",EH$2/114,0),SUMIFS('HOURS&amp;CYCLES INPUT'!$F$2:$F$9999,'HOURS&amp;CYCLES INPUT'!$C$2:$C$9999,'QUALIFIED EFH'!$C127,'HOURS&amp;CYCLES INPUT'!$D$2:$D$9999,'QUALIFIED EFH'!EH$4,'HOURS&amp;CYCLES INPUT'!$E$2:$E$9999,'QUALIFIED EFH'!EH$5))</f>
        <v>0</v>
      </c>
      <c r="EI127" s="476">
        <f>IF(EI$2&lt;&gt;"",IF($C127&lt;&gt;"TBA",EI$2/114,0),SUMIFS('HOURS&amp;CYCLES INPUT'!$F$2:$F$9999,'HOURS&amp;CYCLES INPUT'!$C$2:$C$9999,'QUALIFIED EFH'!$C127,'HOURS&amp;CYCLES INPUT'!$D$2:$D$9999,'QUALIFIED EFH'!EI$4,'HOURS&amp;CYCLES INPUT'!$E$2:$E$9999,'QUALIFIED EFH'!EI$5))</f>
        <v>0</v>
      </c>
      <c r="EJ127" s="476">
        <f>IF(EJ$2&lt;&gt;"",IF($C127&lt;&gt;"TBA",EJ$2/114,0),SUMIFS('HOURS&amp;CYCLES INPUT'!$F$2:$F$9999,'HOURS&amp;CYCLES INPUT'!$C$2:$C$9999,'QUALIFIED EFH'!$C127,'HOURS&amp;CYCLES INPUT'!$D$2:$D$9999,'QUALIFIED EFH'!EJ$4,'HOURS&amp;CYCLES INPUT'!$E$2:$E$9999,'QUALIFIED EFH'!EJ$5))</f>
        <v>0</v>
      </c>
      <c r="EK127" s="476">
        <f>IF(EK$2&lt;&gt;"",IF($C127&lt;&gt;"TBA",EK$2/114,0),SUMIFS('HOURS&amp;CYCLES INPUT'!$F$2:$F$9999,'HOURS&amp;CYCLES INPUT'!$C$2:$C$9999,'QUALIFIED EFH'!$C127,'HOURS&amp;CYCLES INPUT'!$D$2:$D$9999,'QUALIFIED EFH'!EK$4,'HOURS&amp;CYCLES INPUT'!$E$2:$E$9999,'QUALIFIED EFH'!EK$5))</f>
        <v>0</v>
      </c>
      <c r="EL127" s="476">
        <f>IF(EL$2&lt;&gt;"",IF($C127&lt;&gt;"TBA",EL$2/114,0),SUMIFS('HOURS&amp;CYCLES INPUT'!$F$2:$F$9999,'HOURS&amp;CYCLES INPUT'!$C$2:$C$9999,'QUALIFIED EFH'!$C127,'HOURS&amp;CYCLES INPUT'!$D$2:$D$9999,'QUALIFIED EFH'!EL$4,'HOURS&amp;CYCLES INPUT'!$E$2:$E$9999,'QUALIFIED EFH'!EL$5))</f>
        <v>0</v>
      </c>
      <c r="EM127" s="476">
        <f>IF(EM$2&lt;&gt;"",IF($C127&lt;&gt;"TBA",EM$2/114,0),SUMIFS('HOURS&amp;CYCLES INPUT'!$F$2:$F$9999,'HOURS&amp;CYCLES INPUT'!$C$2:$C$9999,'QUALIFIED EFH'!$C127,'HOURS&amp;CYCLES INPUT'!$D$2:$D$9999,'QUALIFIED EFH'!EM$4,'HOURS&amp;CYCLES INPUT'!$E$2:$E$9999,'QUALIFIED EFH'!EM$5))</f>
        <v>0</v>
      </c>
      <c r="EN127" s="476">
        <f>IF(EN$2&lt;&gt;"",IF($C127&lt;&gt;"TBA",EN$2/114,0),SUMIFS('HOURS&amp;CYCLES INPUT'!$F$2:$F$9999,'HOURS&amp;CYCLES INPUT'!$C$2:$C$9999,'QUALIFIED EFH'!$C127,'HOURS&amp;CYCLES INPUT'!$D$2:$D$9999,'QUALIFIED EFH'!EN$4,'HOURS&amp;CYCLES INPUT'!$E$2:$E$9999,'QUALIFIED EFH'!EN$5))</f>
        <v>0</v>
      </c>
      <c r="EO127" s="476">
        <f>IF(EO$2&lt;&gt;"",IF($C127&lt;&gt;"TBA",EO$2/114,0),SUMIFS('HOURS&amp;CYCLES INPUT'!$F$2:$F$9999,'HOURS&amp;CYCLES INPUT'!$C$2:$C$9999,'QUALIFIED EFH'!$C127,'HOURS&amp;CYCLES INPUT'!$D$2:$D$9999,'QUALIFIED EFH'!EO$4,'HOURS&amp;CYCLES INPUT'!$E$2:$E$9999,'QUALIFIED EFH'!EO$5))</f>
        <v>0</v>
      </c>
      <c r="EP127" s="476">
        <f>IF(EP$2&lt;&gt;"",IF($C127&lt;&gt;"TBA",EP$2/114,0),SUMIFS('HOURS&amp;CYCLES INPUT'!$F$2:$F$9999,'HOURS&amp;CYCLES INPUT'!$C$2:$C$9999,'QUALIFIED EFH'!$C127,'HOURS&amp;CYCLES INPUT'!$D$2:$D$9999,'QUALIFIED EFH'!EP$4,'HOURS&amp;CYCLES INPUT'!$E$2:$E$9999,'QUALIFIED EFH'!EP$5))</f>
        <v>0</v>
      </c>
      <c r="EQ127" s="476">
        <f>IF(EQ$2&lt;&gt;"",IF($C127&lt;&gt;"TBA",EQ$2/114,0),SUMIFS('HOURS&amp;CYCLES INPUT'!$F$2:$F$9999,'HOURS&amp;CYCLES INPUT'!$C$2:$C$9999,'QUALIFIED EFH'!$C127,'HOURS&amp;CYCLES INPUT'!$D$2:$D$9999,'QUALIFIED EFH'!EQ$4,'HOURS&amp;CYCLES INPUT'!$E$2:$E$9999,'QUALIFIED EFH'!EQ$5))</f>
        <v>0</v>
      </c>
      <c r="ER127" s="476">
        <f>IF(ER$2&lt;&gt;"",IF($C127&lt;&gt;"TBA",ER$2/114,0),SUMIFS('HOURS&amp;CYCLES INPUT'!$F$2:$F$9999,'HOURS&amp;CYCLES INPUT'!$C$2:$C$9999,'QUALIFIED EFH'!$C127,'HOURS&amp;CYCLES INPUT'!$D$2:$D$9999,'QUALIFIED EFH'!ER$4,'HOURS&amp;CYCLES INPUT'!$E$2:$E$9999,'QUALIFIED EFH'!ER$5))</f>
        <v>0</v>
      </c>
      <c r="ES127" s="476">
        <f>IF(ES$2&lt;&gt;"",IF($C127&lt;&gt;"TBA",ES$2/114,0),SUMIFS('HOURS&amp;CYCLES INPUT'!$F$2:$F$9999,'HOURS&amp;CYCLES INPUT'!$C$2:$C$9999,'QUALIFIED EFH'!$C127,'HOURS&amp;CYCLES INPUT'!$D$2:$D$9999,'QUALIFIED EFH'!ES$4,'HOURS&amp;CYCLES INPUT'!$E$2:$E$9999,'QUALIFIED EFH'!ES$5))</f>
        <v>0</v>
      </c>
      <c r="ET127" s="476">
        <f>IF(ET$2&lt;&gt;"",IF($C127&lt;&gt;"TBA",ET$2/114,0),SUMIFS('HOURS&amp;CYCLES INPUT'!$F$2:$F$9999,'HOURS&amp;CYCLES INPUT'!$C$2:$C$9999,'QUALIFIED EFH'!$C127,'HOURS&amp;CYCLES INPUT'!$D$2:$D$9999,'QUALIFIED EFH'!ET$4,'HOURS&amp;CYCLES INPUT'!$E$2:$E$9999,'QUALIFIED EFH'!ET$5))</f>
        <v>0</v>
      </c>
      <c r="EU127" s="476">
        <f>IF(EU$2&lt;&gt;"",IF($C127&lt;&gt;"TBA",EU$2/114,0),SUMIFS('HOURS&amp;CYCLES INPUT'!$F$2:$F$9999,'HOURS&amp;CYCLES INPUT'!$C$2:$C$9999,'QUALIFIED EFH'!$C127,'HOURS&amp;CYCLES INPUT'!$D$2:$D$9999,'QUALIFIED EFH'!EU$4,'HOURS&amp;CYCLES INPUT'!$E$2:$E$9999,'QUALIFIED EFH'!EU$5))</f>
        <v>0</v>
      </c>
      <c r="EV127" s="476">
        <f>IF(EV$2&lt;&gt;"",IF($C127&lt;&gt;"TBA",EV$2/114,0),SUMIFS('HOURS&amp;CYCLES INPUT'!$F$2:$F$9999,'HOURS&amp;CYCLES INPUT'!$C$2:$C$9999,'QUALIFIED EFH'!$C127,'HOURS&amp;CYCLES INPUT'!$D$2:$D$9999,'QUALIFIED EFH'!EV$4,'HOURS&amp;CYCLES INPUT'!$E$2:$E$9999,'QUALIFIED EFH'!EV$5))</f>
        <v>0</v>
      </c>
      <c r="EW127" s="476">
        <f>IF(EW$2&lt;&gt;"",IF($C127&lt;&gt;"TBA",EW$2/114,0),SUMIFS('HOURS&amp;CYCLES INPUT'!$F$2:$F$9999,'HOURS&amp;CYCLES INPUT'!$C$2:$C$9999,'QUALIFIED EFH'!$C127,'HOURS&amp;CYCLES INPUT'!$D$2:$D$9999,'QUALIFIED EFH'!EW$4,'HOURS&amp;CYCLES INPUT'!$E$2:$E$9999,'QUALIFIED EFH'!EW$5))</f>
        <v>0</v>
      </c>
      <c r="EX127" s="476">
        <f>IF(EX$2&lt;&gt;"",IF($C127&lt;&gt;"TBA",EX$2/114,0),SUMIFS('HOURS&amp;CYCLES INPUT'!$F$2:$F$9999,'HOURS&amp;CYCLES INPUT'!$C$2:$C$9999,'QUALIFIED EFH'!$C127,'HOURS&amp;CYCLES INPUT'!$D$2:$D$9999,'QUALIFIED EFH'!EX$4,'HOURS&amp;CYCLES INPUT'!$E$2:$E$9999,'QUALIFIED EFH'!EX$5))</f>
        <v>0</v>
      </c>
      <c r="EY127" s="476">
        <f>IF(EY$2&lt;&gt;"",IF($C127&lt;&gt;"TBA",EY$2/114,0),SUMIFS('HOURS&amp;CYCLES INPUT'!$F$2:$F$9999,'HOURS&amp;CYCLES INPUT'!$C$2:$C$9999,'QUALIFIED EFH'!$C127,'HOURS&amp;CYCLES INPUT'!$D$2:$D$9999,'QUALIFIED EFH'!EY$4,'HOURS&amp;CYCLES INPUT'!$E$2:$E$9999,'QUALIFIED EFH'!EY$5))</f>
        <v>0</v>
      </c>
      <c r="EZ127" s="476">
        <f>IF(EZ$2&lt;&gt;"",IF($C127&lt;&gt;"TBA",EZ$2/114,0),SUMIFS('HOURS&amp;CYCLES INPUT'!$F$2:$F$9999,'HOURS&amp;CYCLES INPUT'!$C$2:$C$9999,'QUALIFIED EFH'!$C127,'HOURS&amp;CYCLES INPUT'!$D$2:$D$9999,'QUALIFIED EFH'!EZ$4,'HOURS&amp;CYCLES INPUT'!$E$2:$E$9999,'QUALIFIED EFH'!EZ$5))</f>
        <v>0</v>
      </c>
      <c r="FA127" s="476">
        <f>IF(FA$2&lt;&gt;"",IF($C127&lt;&gt;"TBA",FA$2/114,0),SUMIFS('HOURS&amp;CYCLES INPUT'!$F$2:$F$9999,'HOURS&amp;CYCLES INPUT'!$C$2:$C$9999,'QUALIFIED EFH'!$C127,'HOURS&amp;CYCLES INPUT'!$D$2:$D$9999,'QUALIFIED EFH'!FA$4,'HOURS&amp;CYCLES INPUT'!$E$2:$E$9999,'QUALIFIED EFH'!FA$5))</f>
        <v>0</v>
      </c>
      <c r="FB127" s="476">
        <f>IF(FB$2&lt;&gt;"",IF($C127&lt;&gt;"TBA",FB$2/114,0),SUMIFS('HOURS&amp;CYCLES INPUT'!$F$2:$F$9999,'HOURS&amp;CYCLES INPUT'!$C$2:$C$9999,'QUALIFIED EFH'!$C127,'HOURS&amp;CYCLES INPUT'!$D$2:$D$9999,'QUALIFIED EFH'!FB$4,'HOURS&amp;CYCLES INPUT'!$E$2:$E$9999,'QUALIFIED EFH'!FB$5))</f>
        <v>0</v>
      </c>
      <c r="FC127" s="476">
        <f>IF(FC$2&lt;&gt;"",IF($C127&lt;&gt;"TBA",FC$2/114,0),SUMIFS('HOURS&amp;CYCLES INPUT'!$F$2:$F$9999,'HOURS&amp;CYCLES INPUT'!$C$2:$C$9999,'QUALIFIED EFH'!$C127,'HOURS&amp;CYCLES INPUT'!$D$2:$D$9999,'QUALIFIED EFH'!FC$4,'HOURS&amp;CYCLES INPUT'!$E$2:$E$9999,'QUALIFIED EFH'!FC$5))</f>
        <v>0</v>
      </c>
      <c r="FD127" s="476">
        <f>IF(FD$2&lt;&gt;"",IF($C127&lt;&gt;"TBA",FD$2/114,0),SUMIFS('HOURS&amp;CYCLES INPUT'!$F$2:$F$9999,'HOURS&amp;CYCLES INPUT'!$C$2:$C$9999,'QUALIFIED EFH'!$C127,'HOURS&amp;CYCLES INPUT'!$D$2:$D$9999,'QUALIFIED EFH'!FD$4,'HOURS&amp;CYCLES INPUT'!$E$2:$E$9999,'QUALIFIED EFH'!FD$5))</f>
        <v>0</v>
      </c>
      <c r="FE127" s="476">
        <f>IF(FE$2&lt;&gt;"",IF($C127&lt;&gt;"TBA",FE$2/114,0),SUMIFS('HOURS&amp;CYCLES INPUT'!$F$2:$F$9999,'HOURS&amp;CYCLES INPUT'!$C$2:$C$9999,'QUALIFIED EFH'!$C127,'HOURS&amp;CYCLES INPUT'!$D$2:$D$9999,'QUALIFIED EFH'!FE$4,'HOURS&amp;CYCLES INPUT'!$E$2:$E$9999,'QUALIFIED EFH'!FE$5))</f>
        <v>0</v>
      </c>
      <c r="FF127" s="476">
        <f>IF(FF$2&lt;&gt;"",IF($C127&lt;&gt;"TBA",FF$2/114,0),SUMIFS('HOURS&amp;CYCLES INPUT'!$F$2:$F$9999,'HOURS&amp;CYCLES INPUT'!$C$2:$C$9999,'QUALIFIED EFH'!$C127,'HOURS&amp;CYCLES INPUT'!$D$2:$D$9999,'QUALIFIED EFH'!FF$4,'HOURS&amp;CYCLES INPUT'!$E$2:$E$9999,'QUALIFIED EFH'!FF$5))</f>
        <v>0</v>
      </c>
      <c r="FG127" s="476">
        <f>IF(FG$2&lt;&gt;"",IF($C127&lt;&gt;"TBA",FG$2/114,0),SUMIFS('HOURS&amp;CYCLES INPUT'!$F$2:$F$9999,'HOURS&amp;CYCLES INPUT'!$C$2:$C$9999,'QUALIFIED EFH'!$C127,'HOURS&amp;CYCLES INPUT'!$D$2:$D$9999,'QUALIFIED EFH'!FG$4,'HOURS&amp;CYCLES INPUT'!$E$2:$E$9999,'QUALIFIED EFH'!FG$5))</f>
        <v>0</v>
      </c>
      <c r="FH127" s="476">
        <f>IF(FH$2&lt;&gt;"",IF($C127&lt;&gt;"TBA",FH$2/114,0),SUMIFS('HOURS&amp;CYCLES INPUT'!$F$2:$F$9999,'HOURS&amp;CYCLES INPUT'!$C$2:$C$9999,'QUALIFIED EFH'!$C127,'HOURS&amp;CYCLES INPUT'!$D$2:$D$9999,'QUALIFIED EFH'!FH$4,'HOURS&amp;CYCLES INPUT'!$E$2:$E$9999,'QUALIFIED EFH'!FH$5))</f>
        <v>0</v>
      </c>
      <c r="FI127" s="476">
        <f>IF(FI$2&lt;&gt;"",IF($C127&lt;&gt;"TBA",FI$2/114,0),SUMIFS('HOURS&amp;CYCLES INPUT'!$F$2:$F$9999,'HOURS&amp;CYCLES INPUT'!$C$2:$C$9999,'QUALIFIED EFH'!$C127,'HOURS&amp;CYCLES INPUT'!$D$2:$D$9999,'QUALIFIED EFH'!FI$4,'HOURS&amp;CYCLES INPUT'!$E$2:$E$9999,'QUALIFIED EFH'!FI$5))</f>
        <v>0</v>
      </c>
      <c r="FJ127" s="476">
        <f>IF(FJ$2&lt;&gt;"",IF($C127&lt;&gt;"TBA",FJ$2/114,0),SUMIFS('HOURS&amp;CYCLES INPUT'!$F$2:$F$9999,'HOURS&amp;CYCLES INPUT'!$C$2:$C$9999,'QUALIFIED EFH'!$C127,'HOURS&amp;CYCLES INPUT'!$D$2:$D$9999,'QUALIFIED EFH'!FJ$4,'HOURS&amp;CYCLES INPUT'!$E$2:$E$9999,'QUALIFIED EFH'!FJ$5))</f>
        <v>0</v>
      </c>
      <c r="FK127" s="476">
        <f>IF(FK$2&lt;&gt;"",IF($C127&lt;&gt;"TBA",FK$2/114,0),SUMIFS('HOURS&amp;CYCLES INPUT'!$F$2:$F$9999,'HOURS&amp;CYCLES INPUT'!$C$2:$C$9999,'QUALIFIED EFH'!$C127,'HOURS&amp;CYCLES INPUT'!$D$2:$D$9999,'QUALIFIED EFH'!FK$4,'HOURS&amp;CYCLES INPUT'!$E$2:$E$9999,'QUALIFIED EFH'!FK$5))</f>
        <v>0</v>
      </c>
      <c r="FL127" s="476">
        <f>IF(FL$2&lt;&gt;"",IF($C127&lt;&gt;"TBA",FL$2/114,0),SUMIFS('HOURS&amp;CYCLES INPUT'!$F$2:$F$9999,'HOURS&amp;CYCLES INPUT'!$C$2:$C$9999,'QUALIFIED EFH'!$C127,'HOURS&amp;CYCLES INPUT'!$D$2:$D$9999,'QUALIFIED EFH'!FL$4,'HOURS&amp;CYCLES INPUT'!$E$2:$E$9999,'QUALIFIED EFH'!FL$5))</f>
        <v>0</v>
      </c>
      <c r="FM127" s="476">
        <f>IF(FM$2&lt;&gt;"",IF($C127&lt;&gt;"TBA",FM$2/114,0),SUMIFS('HOURS&amp;CYCLES INPUT'!$F$2:$F$9999,'HOURS&amp;CYCLES INPUT'!$C$2:$C$9999,'QUALIFIED EFH'!$C127,'HOURS&amp;CYCLES INPUT'!$D$2:$D$9999,'QUALIFIED EFH'!FM$4,'HOURS&amp;CYCLES INPUT'!$E$2:$E$9999,'QUALIFIED EFH'!FM$5))</f>
        <v>0</v>
      </c>
      <c r="FN127" s="476">
        <f>IF(FN$2&lt;&gt;"",IF($C127&lt;&gt;"TBA",FN$2/114,0),SUMIFS('HOURS&amp;CYCLES INPUT'!$F$2:$F$9999,'HOURS&amp;CYCLES INPUT'!$C$2:$C$9999,'QUALIFIED EFH'!$C127,'HOURS&amp;CYCLES INPUT'!$D$2:$D$9999,'QUALIFIED EFH'!FN$4,'HOURS&amp;CYCLES INPUT'!$E$2:$E$9999,'QUALIFIED EFH'!FN$5))</f>
        <v>0</v>
      </c>
      <c r="FO127" s="476">
        <f>IF(FO$2&lt;&gt;"",IF($C127&lt;&gt;"TBA",FO$2/114,0),SUMIFS('HOURS&amp;CYCLES INPUT'!$F$2:$F$9999,'HOURS&amp;CYCLES INPUT'!$C$2:$C$9999,'QUALIFIED EFH'!$C127,'HOURS&amp;CYCLES INPUT'!$D$2:$D$9999,'QUALIFIED EFH'!FO$4,'HOURS&amp;CYCLES INPUT'!$E$2:$E$9999,'QUALIFIED EFH'!FO$5))</f>
        <v>0</v>
      </c>
      <c r="FP127" s="476">
        <f>IF(FP$2&lt;&gt;"",IF($C127&lt;&gt;"TBA",FP$2/114,0),SUMIFS('HOURS&amp;CYCLES INPUT'!$F$2:$F$9999,'HOURS&amp;CYCLES INPUT'!$C$2:$C$9999,'QUALIFIED EFH'!$C127,'HOURS&amp;CYCLES INPUT'!$D$2:$D$9999,'QUALIFIED EFH'!FP$4,'HOURS&amp;CYCLES INPUT'!$E$2:$E$9999,'QUALIFIED EFH'!FP$5))</f>
        <v>0</v>
      </c>
      <c r="FQ127" s="476">
        <f>IF(FQ$2&lt;&gt;"",IF($C127&lt;&gt;"TBA",FQ$2/114,0),SUMIFS('HOURS&amp;CYCLES INPUT'!$F$2:$F$9999,'HOURS&amp;CYCLES INPUT'!$C$2:$C$9999,'QUALIFIED EFH'!$C127,'HOURS&amp;CYCLES INPUT'!$D$2:$D$9999,'QUALIFIED EFH'!FQ$4,'HOURS&amp;CYCLES INPUT'!$E$2:$E$9999,'QUALIFIED EFH'!FQ$5))</f>
        <v>0</v>
      </c>
      <c r="FR127" s="476">
        <f>IF(FR$2&lt;&gt;"",IF($C127&lt;&gt;"TBA",FR$2/114,0),SUMIFS('HOURS&amp;CYCLES INPUT'!$F$2:$F$9999,'HOURS&amp;CYCLES INPUT'!$C$2:$C$9999,'QUALIFIED EFH'!$C127,'HOURS&amp;CYCLES INPUT'!$D$2:$D$9999,'QUALIFIED EFH'!FR$4,'HOURS&amp;CYCLES INPUT'!$E$2:$E$9999,'QUALIFIED EFH'!FR$5))</f>
        <v>0</v>
      </c>
      <c r="FS127" s="476">
        <f>IF(FS$2&lt;&gt;"",IF($C127&lt;&gt;"TBA",FS$2/114,0),SUMIFS('HOURS&amp;CYCLES INPUT'!$F$2:$F$9999,'HOURS&amp;CYCLES INPUT'!$C$2:$C$9999,'QUALIFIED EFH'!$C127,'HOURS&amp;CYCLES INPUT'!$D$2:$D$9999,'QUALIFIED EFH'!FS$4,'HOURS&amp;CYCLES INPUT'!$E$2:$E$9999,'QUALIFIED EFH'!FS$5))</f>
        <v>0</v>
      </c>
      <c r="FT127" s="476">
        <f>IF(FT$2&lt;&gt;"",IF($C127&lt;&gt;"TBA",FT$2/114,0),SUMIFS('HOURS&amp;CYCLES INPUT'!$F$2:$F$9999,'HOURS&amp;CYCLES INPUT'!$C$2:$C$9999,'QUALIFIED EFH'!$C127,'HOURS&amp;CYCLES INPUT'!$D$2:$D$9999,'QUALIFIED EFH'!FT$4,'HOURS&amp;CYCLES INPUT'!$E$2:$E$9999,'QUALIFIED EFH'!FT$5))</f>
        <v>0</v>
      </c>
      <c r="FU127" s="476">
        <f>IF(FU$2&lt;&gt;"",IF($C127&lt;&gt;"TBA",FU$2/114,0),SUMIFS('HOURS&amp;CYCLES INPUT'!$F$2:$F$9999,'HOURS&amp;CYCLES INPUT'!$C$2:$C$9999,'QUALIFIED EFH'!$C127,'HOURS&amp;CYCLES INPUT'!$D$2:$D$9999,'QUALIFIED EFH'!FU$4,'HOURS&amp;CYCLES INPUT'!$E$2:$E$9999,'QUALIFIED EFH'!FU$5))</f>
        <v>0</v>
      </c>
      <c r="FV127" s="476">
        <f>IF(FV$2&lt;&gt;"",IF($C127&lt;&gt;"TBA",FV$2/114,0),SUMIFS('HOURS&amp;CYCLES INPUT'!$F$2:$F$9999,'HOURS&amp;CYCLES INPUT'!$C$2:$C$9999,'QUALIFIED EFH'!$C127,'HOURS&amp;CYCLES INPUT'!$D$2:$D$9999,'QUALIFIED EFH'!FV$4,'HOURS&amp;CYCLES INPUT'!$E$2:$E$9999,'QUALIFIED EFH'!FV$5))</f>
        <v>0</v>
      </c>
      <c r="FW127" s="476">
        <f>IF(FW$2&lt;&gt;"",IF($C127&lt;&gt;"TBA",FW$2/114,0),SUMIFS('HOURS&amp;CYCLES INPUT'!$F$2:$F$9999,'HOURS&amp;CYCLES INPUT'!$C$2:$C$9999,'QUALIFIED EFH'!$C127,'HOURS&amp;CYCLES INPUT'!$D$2:$D$9999,'QUALIFIED EFH'!FW$4,'HOURS&amp;CYCLES INPUT'!$E$2:$E$9999,'QUALIFIED EFH'!FW$5))</f>
        <v>0</v>
      </c>
      <c r="FX127" s="476">
        <f>IF(FX$2&lt;&gt;"",IF($C127&lt;&gt;"TBA",FX$2/114,0),SUMIFS('HOURS&amp;CYCLES INPUT'!$F$2:$F$9999,'HOURS&amp;CYCLES INPUT'!$C$2:$C$9999,'QUALIFIED EFH'!$C127,'HOURS&amp;CYCLES INPUT'!$D$2:$D$9999,'QUALIFIED EFH'!FX$4,'HOURS&amp;CYCLES INPUT'!$E$2:$E$9999,'QUALIFIED EFH'!FX$5))</f>
        <v>0</v>
      </c>
      <c r="FY127" s="476">
        <f>IF(FY$2&lt;&gt;"",IF($C127&lt;&gt;"TBA",FY$2/114,0),SUMIFS('HOURS&amp;CYCLES INPUT'!$F$2:$F$9999,'HOURS&amp;CYCLES INPUT'!$C$2:$C$9999,'QUALIFIED EFH'!$C127,'HOURS&amp;CYCLES INPUT'!$D$2:$D$9999,'QUALIFIED EFH'!FY$4,'HOURS&amp;CYCLES INPUT'!$E$2:$E$9999,'QUALIFIED EFH'!FY$5))</f>
        <v>0</v>
      </c>
      <c r="FZ127" s="476">
        <f>IF(FZ$2&lt;&gt;"",IF($C127&lt;&gt;"TBA",FZ$2/114,0),SUMIFS('HOURS&amp;CYCLES INPUT'!$F$2:$F$9999,'HOURS&amp;CYCLES INPUT'!$C$2:$C$9999,'QUALIFIED EFH'!$C127,'HOURS&amp;CYCLES INPUT'!$D$2:$D$9999,'QUALIFIED EFH'!FZ$4,'HOURS&amp;CYCLES INPUT'!$E$2:$E$9999,'QUALIFIED EFH'!FZ$5))</f>
        <v>0</v>
      </c>
      <c r="GA127" s="476">
        <f>IF(GA$2&lt;&gt;"",IF($C127&lt;&gt;"TBA",GA$2/114,0),SUMIFS('HOURS&amp;CYCLES INPUT'!$F$2:$F$9999,'HOURS&amp;CYCLES INPUT'!$C$2:$C$9999,'QUALIFIED EFH'!$C127,'HOURS&amp;CYCLES INPUT'!$D$2:$D$9999,'QUALIFIED EFH'!GA$4,'HOURS&amp;CYCLES INPUT'!$E$2:$E$9999,'QUALIFIED EFH'!GA$5))</f>
        <v>0</v>
      </c>
      <c r="GB127" s="476">
        <f>IF(GB$2&lt;&gt;"",IF($C127&lt;&gt;"TBA",GB$2/114,0),SUMIFS('HOURS&amp;CYCLES INPUT'!$F$2:$F$9999,'HOURS&amp;CYCLES INPUT'!$C$2:$C$9999,'QUALIFIED EFH'!$C127,'HOURS&amp;CYCLES INPUT'!$D$2:$D$9999,'QUALIFIED EFH'!GB$4,'HOURS&amp;CYCLES INPUT'!$E$2:$E$9999,'QUALIFIED EFH'!GB$5))</f>
        <v>0</v>
      </c>
    </row>
    <row r="128" spans="3:184" x14ac:dyDescent="0.35">
      <c r="C128" s="472">
        <f>'QUALIFIED ENGINES'!D161</f>
        <v>0</v>
      </c>
      <c r="D128" s="476">
        <f>IF(D$2&lt;&gt;"",IF($C128&lt;&gt;"TBA",D$2/114,0),SUMIFS('HOURS&amp;CYCLES INPUT'!$F$2:$F$9999,'HOURS&amp;CYCLES INPUT'!$C$2:$C$9999,'QUALIFIED EFH'!$C128,'HOURS&amp;CYCLES INPUT'!$D$2:$D$9999,'QUALIFIED EFH'!D$4,'HOURS&amp;CYCLES INPUT'!$E$2:$E$9999,'QUALIFIED EFH'!D$5))</f>
        <v>0</v>
      </c>
      <c r="E128" s="476">
        <f>IF(E$2&lt;&gt;"",IF($C128&lt;&gt;"TBA",E$2/114,0),SUMIFS('HOURS&amp;CYCLES INPUT'!$F$2:$F$9999,'HOURS&amp;CYCLES INPUT'!$C$2:$C$9999,'QUALIFIED EFH'!$C128,'HOURS&amp;CYCLES INPUT'!$D$2:$D$9999,'QUALIFIED EFH'!E$4,'HOURS&amp;CYCLES INPUT'!$E$2:$E$9999,'QUALIFIED EFH'!E$5))</f>
        <v>0</v>
      </c>
      <c r="F128" s="476">
        <f>IF(F$2&lt;&gt;"",IF($C128&lt;&gt;"TBA",F$2/114,0),SUMIFS('HOURS&amp;CYCLES INPUT'!$F$2:$F$9999,'HOURS&amp;CYCLES INPUT'!$C$2:$C$9999,'QUALIFIED EFH'!$C128,'HOURS&amp;CYCLES INPUT'!$D$2:$D$9999,'QUALIFIED EFH'!F$4,'HOURS&amp;CYCLES INPUT'!$E$2:$E$9999,'QUALIFIED EFH'!F$5))</f>
        <v>0</v>
      </c>
      <c r="G128" s="476">
        <f>IF(G$2&lt;&gt;"",IF($C128&lt;&gt;"TBA",G$2/114,0),SUMIFS('HOURS&amp;CYCLES INPUT'!$F$2:$F$9999,'HOURS&amp;CYCLES INPUT'!$C$2:$C$9999,'QUALIFIED EFH'!$C128,'HOURS&amp;CYCLES INPUT'!$D$2:$D$9999,'QUALIFIED EFH'!G$4,'HOURS&amp;CYCLES INPUT'!$E$2:$E$9999,'QUALIFIED EFH'!G$5))</f>
        <v>0</v>
      </c>
      <c r="H128" s="476">
        <f>IF(H$2&lt;&gt;"",IF($C128&lt;&gt;"TBA",H$2/114,0),SUMIFS('HOURS&amp;CYCLES INPUT'!$F$2:$F$9999,'HOURS&amp;CYCLES INPUT'!$C$2:$C$9999,'QUALIFIED EFH'!$C128,'HOURS&amp;CYCLES INPUT'!$D$2:$D$9999,'QUALIFIED EFH'!H$4,'HOURS&amp;CYCLES INPUT'!$E$2:$E$9999,'QUALIFIED EFH'!H$5))</f>
        <v>0</v>
      </c>
      <c r="I128" s="476">
        <f>IF(I$2&lt;&gt;"",IF($C128&lt;&gt;"TBA",I$2/114,0),SUMIFS('HOURS&amp;CYCLES INPUT'!$F$2:$F$9999,'HOURS&amp;CYCLES INPUT'!$C$2:$C$9999,'QUALIFIED EFH'!$C128,'HOURS&amp;CYCLES INPUT'!$D$2:$D$9999,'QUALIFIED EFH'!I$4,'HOURS&amp;CYCLES INPUT'!$E$2:$E$9999,'QUALIFIED EFH'!I$5))</f>
        <v>0</v>
      </c>
      <c r="J128" s="476">
        <f>IF(J$2&lt;&gt;"",IF($C128&lt;&gt;"TBA",J$2/114,0),SUMIFS('HOURS&amp;CYCLES INPUT'!$F$2:$F$9999,'HOURS&amp;CYCLES INPUT'!$C$2:$C$9999,'QUALIFIED EFH'!$C128,'HOURS&amp;CYCLES INPUT'!$D$2:$D$9999,'QUALIFIED EFH'!J$4,'HOURS&amp;CYCLES INPUT'!$E$2:$E$9999,'QUALIFIED EFH'!J$5))</f>
        <v>0</v>
      </c>
      <c r="K128" s="476">
        <f>IF(K$2&lt;&gt;"",IF($C128&lt;&gt;"TBA",K$2/114,0),SUMIFS('HOURS&amp;CYCLES INPUT'!$F$2:$F$9999,'HOURS&amp;CYCLES INPUT'!$C$2:$C$9999,'QUALIFIED EFH'!$C128,'HOURS&amp;CYCLES INPUT'!$D$2:$D$9999,'QUALIFIED EFH'!K$4,'HOURS&amp;CYCLES INPUT'!$E$2:$E$9999,'QUALIFIED EFH'!K$5))</f>
        <v>0</v>
      </c>
      <c r="L128" s="476">
        <f>IF(L$2&lt;&gt;"",IF($C128&lt;&gt;"TBA",L$2/114,0),SUMIFS('HOURS&amp;CYCLES INPUT'!$F$2:$F$9999,'HOURS&amp;CYCLES INPUT'!$C$2:$C$9999,'QUALIFIED EFH'!$C128,'HOURS&amp;CYCLES INPUT'!$D$2:$D$9999,'QUALIFIED EFH'!L$4,'HOURS&amp;CYCLES INPUT'!$E$2:$E$9999,'QUALIFIED EFH'!L$5))</f>
        <v>0</v>
      </c>
      <c r="M128" s="476">
        <f>IF(M$2&lt;&gt;"",IF($C128&lt;&gt;"TBA",M$2/114,0),SUMIFS('HOURS&amp;CYCLES INPUT'!$F$2:$F$9999,'HOURS&amp;CYCLES INPUT'!$C$2:$C$9999,'QUALIFIED EFH'!$C128,'HOURS&amp;CYCLES INPUT'!$D$2:$D$9999,'QUALIFIED EFH'!M$4,'HOURS&amp;CYCLES INPUT'!$E$2:$E$9999,'QUALIFIED EFH'!M$5))</f>
        <v>0</v>
      </c>
      <c r="N128" s="476">
        <f>IF(N$2&lt;&gt;"",IF($C128&lt;&gt;"TBA",N$2/114,0),SUMIFS('HOURS&amp;CYCLES INPUT'!$F$2:$F$9999,'HOURS&amp;CYCLES INPUT'!$C$2:$C$9999,'QUALIFIED EFH'!$C128,'HOURS&amp;CYCLES INPUT'!$D$2:$D$9999,'QUALIFIED EFH'!N$4,'HOURS&amp;CYCLES INPUT'!$E$2:$E$9999,'QUALIFIED EFH'!N$5))</f>
        <v>0</v>
      </c>
      <c r="O128" s="476">
        <f>IF(O$2&lt;&gt;"",IF($C128&lt;&gt;"TBA",O$2/114,0),SUMIFS('HOURS&amp;CYCLES INPUT'!$F$2:$F$9999,'HOURS&amp;CYCLES INPUT'!$C$2:$C$9999,'QUALIFIED EFH'!$C128,'HOURS&amp;CYCLES INPUT'!$D$2:$D$9999,'QUALIFIED EFH'!O$4,'HOURS&amp;CYCLES INPUT'!$E$2:$E$9999,'QUALIFIED EFH'!O$5))</f>
        <v>0</v>
      </c>
      <c r="P128" s="476">
        <f>IF(P$2&lt;&gt;"",IF($C128&lt;&gt;"TBA",P$2/114,0),SUMIFS('HOURS&amp;CYCLES INPUT'!$F$2:$F$9999,'HOURS&amp;CYCLES INPUT'!$C$2:$C$9999,'QUALIFIED EFH'!$C128,'HOURS&amp;CYCLES INPUT'!$D$2:$D$9999,'QUALIFIED EFH'!P$4,'HOURS&amp;CYCLES INPUT'!$E$2:$E$9999,'QUALIFIED EFH'!P$5))</f>
        <v>0</v>
      </c>
      <c r="Q128" s="476">
        <f>IF(Q$2&lt;&gt;"",IF($C128&lt;&gt;"TBA",Q$2/114,0),SUMIFS('HOURS&amp;CYCLES INPUT'!$F$2:$F$9999,'HOURS&amp;CYCLES INPUT'!$C$2:$C$9999,'QUALIFIED EFH'!$C128,'HOURS&amp;CYCLES INPUT'!$D$2:$D$9999,'QUALIFIED EFH'!Q$4,'HOURS&amp;CYCLES INPUT'!$E$2:$E$9999,'QUALIFIED EFH'!Q$5))</f>
        <v>0</v>
      </c>
      <c r="R128" s="476">
        <f>IF(R$1&lt;&gt;"",IF($C128&lt;&gt;"TBA",R$1/114,0),SUMIFS('HOURS&amp;CYCLES INPUT'!$F$2:$F$9999,'HOURS&amp;CYCLES INPUT'!$C$2:$C$9999,'QUALIFIED EFH'!$C128,'HOURS&amp;CYCLES INPUT'!$D$2:$D$9999,'QUALIFIED EFH'!R$4,'HOURS&amp;CYCLES INPUT'!$E$2:$E$9999,'QUALIFIED EFH'!R$5))</f>
        <v>0</v>
      </c>
      <c r="S128" s="476">
        <f>IF(S$2&lt;&gt;"",IF($C128&lt;&gt;"TBA",S$2/114,0),SUMIFS('HOURS&amp;CYCLES INPUT'!$F$2:$F$9999,'HOURS&amp;CYCLES INPUT'!$C$2:$C$9999,'QUALIFIED EFH'!$C128,'HOURS&amp;CYCLES INPUT'!$D$2:$D$9999,'QUALIFIED EFH'!S$4,'HOURS&amp;CYCLES INPUT'!$E$2:$E$9999,'QUALIFIED EFH'!S$5))</f>
        <v>0</v>
      </c>
      <c r="T128" s="476">
        <f>IF(T$2&lt;&gt;"",IF($C128&lt;&gt;"TBA",T$2/114,0),SUMIFS('HOURS&amp;CYCLES INPUT'!$F$2:$F$9999,'HOURS&amp;CYCLES INPUT'!$C$2:$C$9999,'QUALIFIED EFH'!$C128,'HOURS&amp;CYCLES INPUT'!$D$2:$D$9999,'QUALIFIED EFH'!T$4,'HOURS&amp;CYCLES INPUT'!$E$2:$E$9999,'QUALIFIED EFH'!T$5))</f>
        <v>0</v>
      </c>
      <c r="U128" s="476">
        <f>IF(U$2&lt;&gt;"",IF($C128&lt;&gt;"TBA",U$2/114,0),SUMIFS('HOURS&amp;CYCLES INPUT'!$F$2:$F$9999,'HOURS&amp;CYCLES INPUT'!$C$2:$C$9999,'QUALIFIED EFH'!$C128,'HOURS&amp;CYCLES INPUT'!$D$2:$D$9999,'QUALIFIED EFH'!U$4,'HOURS&amp;CYCLES INPUT'!$E$2:$E$9999,'QUALIFIED EFH'!U$5))</f>
        <v>0</v>
      </c>
      <c r="V128" s="476">
        <f>IF(V$2&lt;&gt;"",IF($C128&lt;&gt;"TBA",V$2/114,0),SUMIFS('HOURS&amp;CYCLES INPUT'!$F$2:$F$9999,'HOURS&amp;CYCLES INPUT'!$C$2:$C$9999,'QUALIFIED EFH'!$C128,'HOURS&amp;CYCLES INPUT'!$D$2:$D$9999,'QUALIFIED EFH'!V$4,'HOURS&amp;CYCLES INPUT'!$E$2:$E$9999,'QUALIFIED EFH'!V$5))</f>
        <v>0</v>
      </c>
      <c r="W128" s="476">
        <f>IF(W$2&lt;&gt;"",IF($C128&lt;&gt;"TBA",W$2/114,0),SUMIFS('HOURS&amp;CYCLES INPUT'!$F$2:$F$9999,'HOURS&amp;CYCLES INPUT'!$C$2:$C$9999,'QUALIFIED EFH'!$C128,'HOURS&amp;CYCLES INPUT'!$D$2:$D$9999,'QUALIFIED EFH'!W$4,'HOURS&amp;CYCLES INPUT'!$E$2:$E$9999,'QUALIFIED EFH'!W$5))</f>
        <v>0</v>
      </c>
      <c r="X128" s="476">
        <f>IF(X$2&lt;&gt;"",IF($C128&lt;&gt;"TBA",X$2/114,0),SUMIFS('HOURS&amp;CYCLES INPUT'!$F$2:$F$9999,'HOURS&amp;CYCLES INPUT'!$C$2:$C$9999,'QUALIFIED EFH'!$C128,'HOURS&amp;CYCLES INPUT'!$D$2:$D$9999,'QUALIFIED EFH'!X$4,'HOURS&amp;CYCLES INPUT'!$E$2:$E$9999,'QUALIFIED EFH'!X$5))</f>
        <v>0</v>
      </c>
      <c r="Y128" s="476">
        <f>IF(Y$2&lt;&gt;"",IF($C128&lt;&gt;"TBA",Y$2/114,0),SUMIFS('HOURS&amp;CYCLES INPUT'!$F$2:$F$9999,'HOURS&amp;CYCLES INPUT'!$C$2:$C$9999,'QUALIFIED EFH'!$C128,'HOURS&amp;CYCLES INPUT'!$D$2:$D$9999,'QUALIFIED EFH'!Y$4,'HOURS&amp;CYCLES INPUT'!$E$2:$E$9999,'QUALIFIED EFH'!Y$5))</f>
        <v>0</v>
      </c>
      <c r="Z128" s="476">
        <f>IF(Z$2&lt;&gt;"",IF($C128&lt;&gt;"TBA",Z$2/114,0),SUMIFS('HOURS&amp;CYCLES INPUT'!$F$2:$F$9999,'HOURS&amp;CYCLES INPUT'!$C$2:$C$9999,'QUALIFIED EFH'!$C128,'HOURS&amp;CYCLES INPUT'!$D$2:$D$9999,'QUALIFIED EFH'!Z$4,'HOURS&amp;CYCLES INPUT'!$E$2:$E$9999,'QUALIFIED EFH'!Z$5))</f>
        <v>0</v>
      </c>
      <c r="AA128" s="476">
        <f>IF(AA$2&lt;&gt;"",IF($C128&lt;&gt;"TBA",AA$2/114,0),SUMIFS('HOURS&amp;CYCLES INPUT'!$F$2:$F$9999,'HOURS&amp;CYCLES INPUT'!$C$2:$C$9999,'QUALIFIED EFH'!$C128,'HOURS&amp;CYCLES INPUT'!$D$2:$D$9999,'QUALIFIED EFH'!AA$4,'HOURS&amp;CYCLES INPUT'!$E$2:$E$9999,'QUALIFIED EFH'!AA$5))</f>
        <v>0</v>
      </c>
      <c r="AB128" s="476">
        <f>IF(AB$2&lt;&gt;"",IF($C128&lt;&gt;"TBA",AB$2/114,0),SUMIFS('HOURS&amp;CYCLES INPUT'!$F$2:$F$9999,'HOURS&amp;CYCLES INPUT'!$C$2:$C$9999,'QUALIFIED EFH'!$C128,'HOURS&amp;CYCLES INPUT'!$D$2:$D$9999,'QUALIFIED EFH'!AB$4,'HOURS&amp;CYCLES INPUT'!$E$2:$E$9999,'QUALIFIED EFH'!AB$5))</f>
        <v>0</v>
      </c>
      <c r="AC128" s="476">
        <f>IF(AC$2&lt;&gt;"",IF($C128&lt;&gt;"TBA",AC$2/114,0),SUMIFS('HOURS&amp;CYCLES INPUT'!$F$2:$F$9999,'HOURS&amp;CYCLES INPUT'!$C$2:$C$9999,'QUALIFIED EFH'!$C128,'HOURS&amp;CYCLES INPUT'!$D$2:$D$9999,'QUALIFIED EFH'!AC$4,'HOURS&amp;CYCLES INPUT'!$E$2:$E$9999,'QUALIFIED EFH'!AC$5))</f>
        <v>0</v>
      </c>
      <c r="AD128" s="476">
        <f>IF(AD$2&lt;&gt;"",IF($C128&lt;&gt;"TBA",AD$2/114,0),SUMIFS('HOURS&amp;CYCLES INPUT'!$F$2:$F$9999,'HOURS&amp;CYCLES INPUT'!$C$2:$C$9999,'QUALIFIED EFH'!$C128,'HOURS&amp;CYCLES INPUT'!$D$2:$D$9999,'QUALIFIED EFH'!AD$4,'HOURS&amp;CYCLES INPUT'!$E$2:$E$9999,'QUALIFIED EFH'!AD$5))</f>
        <v>0</v>
      </c>
      <c r="AE128" s="476">
        <f>IF(AE$2&lt;&gt;"",IF($C128&lt;&gt;"TBA",AE$2/114,0),SUMIFS('HOURS&amp;CYCLES INPUT'!$F$2:$F$9999,'HOURS&amp;CYCLES INPUT'!$C$2:$C$9999,'QUALIFIED EFH'!$C128,'HOURS&amp;CYCLES INPUT'!$D$2:$D$9999,'QUALIFIED EFH'!AE$4,'HOURS&amp;CYCLES INPUT'!$E$2:$E$9999,'QUALIFIED EFH'!AE$5))</f>
        <v>0</v>
      </c>
      <c r="AF128" s="476">
        <f>IF(AF$2&lt;&gt;"",IF($C128&lt;&gt;"TBA",AF$2/114,0),SUMIFS('HOURS&amp;CYCLES INPUT'!$F$2:$F$9999,'HOURS&amp;CYCLES INPUT'!$C$2:$C$9999,'QUALIFIED EFH'!$C128,'HOURS&amp;CYCLES INPUT'!$D$2:$D$9999,'QUALIFIED EFH'!AF$4,'HOURS&amp;CYCLES INPUT'!$E$2:$E$9999,'QUALIFIED EFH'!AF$5))</f>
        <v>0</v>
      </c>
      <c r="AG128" s="476">
        <f>IF(AG$2&lt;&gt;"",IF($C128&lt;&gt;"TBA",AG$2/114,0),SUMIFS('HOURS&amp;CYCLES INPUT'!$F$2:$F$9999,'HOURS&amp;CYCLES INPUT'!$C$2:$C$9999,'QUALIFIED EFH'!$C128,'HOURS&amp;CYCLES INPUT'!$D$2:$D$9999,'QUALIFIED EFH'!AG$4,'HOURS&amp;CYCLES INPUT'!$E$2:$E$9999,'QUALIFIED EFH'!AG$5))</f>
        <v>0</v>
      </c>
      <c r="AH128" s="476">
        <f>IF(AH$2&lt;&gt;"",IF($C128&lt;&gt;"TBA",AH$2/114,0),SUMIFS('HOURS&amp;CYCLES INPUT'!$F$2:$F$9999,'HOURS&amp;CYCLES INPUT'!$C$2:$C$9999,'QUALIFIED EFH'!$C128,'HOURS&amp;CYCLES INPUT'!$D$2:$D$9999,'QUALIFIED EFH'!AH$4,'HOURS&amp;CYCLES INPUT'!$E$2:$E$9999,'QUALIFIED EFH'!AH$5))</f>
        <v>0</v>
      </c>
      <c r="AI128" s="476">
        <f>IF(AI$2&lt;&gt;"",IF($C128&lt;&gt;"TBA",AI$2/114,0),SUMIFS('HOURS&amp;CYCLES INPUT'!$F$2:$F$9999,'HOURS&amp;CYCLES INPUT'!$C$2:$C$9999,'QUALIFIED EFH'!$C128,'HOURS&amp;CYCLES INPUT'!$D$2:$D$9999,'QUALIFIED EFH'!AI$4,'HOURS&amp;CYCLES INPUT'!$E$2:$E$9999,'QUALIFIED EFH'!AI$5))</f>
        <v>0</v>
      </c>
      <c r="AJ128" s="476">
        <f>IF(AJ$2&lt;&gt;"",IF($C128&lt;&gt;"TBA",AJ$2/114,0),SUMIFS('HOURS&amp;CYCLES INPUT'!$F$2:$F$9999,'HOURS&amp;CYCLES INPUT'!$C$2:$C$9999,'QUALIFIED EFH'!$C128,'HOURS&amp;CYCLES INPUT'!$D$2:$D$9999,'QUALIFIED EFH'!AJ$4,'HOURS&amp;CYCLES INPUT'!$E$2:$E$9999,'QUALIFIED EFH'!AJ$5))</f>
        <v>0</v>
      </c>
      <c r="AK128" s="476">
        <f>IF(AK$2&lt;&gt;"",IF($C128&lt;&gt;"TBA",AK$2/114,0),SUMIFS('HOURS&amp;CYCLES INPUT'!$F$2:$F$9999,'HOURS&amp;CYCLES INPUT'!$C$2:$C$9999,'QUALIFIED EFH'!$C128,'HOURS&amp;CYCLES INPUT'!$D$2:$D$9999,'QUALIFIED EFH'!AK$4,'HOURS&amp;CYCLES INPUT'!$E$2:$E$9999,'QUALIFIED EFH'!AK$5))</f>
        <v>0</v>
      </c>
      <c r="AL128" s="476">
        <f>IF(AL$2&lt;&gt;"",IF($C128&lt;&gt;"TBA",AL$2/114,0),SUMIFS('HOURS&amp;CYCLES INPUT'!$F$2:$F$9999,'HOURS&amp;CYCLES INPUT'!$C$2:$C$9999,'QUALIFIED EFH'!$C128,'HOURS&amp;CYCLES INPUT'!$D$2:$D$9999,'QUALIFIED EFH'!AL$4,'HOURS&amp;CYCLES INPUT'!$E$2:$E$9999,'QUALIFIED EFH'!AL$5))</f>
        <v>0</v>
      </c>
      <c r="AM128" s="476">
        <f>IF(AM$2&lt;&gt;"",IF($C128&lt;&gt;"TBA",AM$2/114,0),SUMIFS('HOURS&amp;CYCLES INPUT'!$F$2:$F$9999,'HOURS&amp;CYCLES INPUT'!$C$2:$C$9999,'QUALIFIED EFH'!$C128,'HOURS&amp;CYCLES INPUT'!$D$2:$D$9999,'QUALIFIED EFH'!AM$4,'HOURS&amp;CYCLES INPUT'!$E$2:$E$9999,'QUALIFIED EFH'!AM$5))</f>
        <v>0</v>
      </c>
      <c r="AN128" s="476">
        <f>IF(AN$2&lt;&gt;"",IF($C128&lt;&gt;"TBA",AN$2/114,0),SUMIFS('HOURS&amp;CYCLES INPUT'!$F$2:$F$9999,'HOURS&amp;CYCLES INPUT'!$C$2:$C$9999,'QUALIFIED EFH'!$C128,'HOURS&amp;CYCLES INPUT'!$D$2:$D$9999,'QUALIFIED EFH'!AN$4,'HOURS&amp;CYCLES INPUT'!$E$2:$E$9999,'QUALIFIED EFH'!AN$5))</f>
        <v>0</v>
      </c>
      <c r="AO128" s="476">
        <f>IF(AO$2&lt;&gt;"",IF($C128&lt;&gt;"TBA",AO$2/114,0),SUMIFS('HOURS&amp;CYCLES INPUT'!$F$2:$F$9999,'HOURS&amp;CYCLES INPUT'!$C$2:$C$9999,'QUALIFIED EFH'!$C128,'HOURS&amp;CYCLES INPUT'!$D$2:$D$9999,'QUALIFIED EFH'!AO$4,'HOURS&amp;CYCLES INPUT'!$E$2:$E$9999,'QUALIFIED EFH'!AO$5))</f>
        <v>0</v>
      </c>
      <c r="AP128" s="476">
        <f>IF(AP$2&lt;&gt;"",IF($C128&lt;&gt;"TBA",AP$2/114,0),SUMIFS('HOURS&amp;CYCLES INPUT'!$F$2:$F$9999,'HOURS&amp;CYCLES INPUT'!$C$2:$C$9999,'QUALIFIED EFH'!$C128,'HOURS&amp;CYCLES INPUT'!$D$2:$D$9999,'QUALIFIED EFH'!AP$4,'HOURS&amp;CYCLES INPUT'!$E$2:$E$9999,'QUALIFIED EFH'!AP$5))</f>
        <v>0</v>
      </c>
      <c r="AQ128" s="476">
        <f>IF(AQ$2&lt;&gt;"",IF($C128&lt;&gt;"TBA",AQ$2/114,0),SUMIFS('HOURS&amp;CYCLES INPUT'!$F$2:$F$9999,'HOURS&amp;CYCLES INPUT'!$C$2:$C$9999,'QUALIFIED EFH'!$C128,'HOURS&amp;CYCLES INPUT'!$D$2:$D$9999,'QUALIFIED EFH'!AQ$4,'HOURS&amp;CYCLES INPUT'!$E$2:$E$9999,'QUALIFIED EFH'!AQ$5))</f>
        <v>0</v>
      </c>
      <c r="AR128" s="476">
        <f>IF(AR$2&lt;&gt;"",IF($C128&lt;&gt;"TBA",AR$2/114,0),SUMIFS('HOURS&amp;CYCLES INPUT'!$F$2:$F$9999,'HOURS&amp;CYCLES INPUT'!$C$2:$C$9999,'QUALIFIED EFH'!$C128,'HOURS&amp;CYCLES INPUT'!$D$2:$D$9999,'QUALIFIED EFH'!AR$4,'HOURS&amp;CYCLES INPUT'!$E$2:$E$9999,'QUALIFIED EFH'!AR$5))</f>
        <v>0</v>
      </c>
      <c r="AS128" s="476">
        <f>IF(AS$2&lt;&gt;"",IF($C128&lt;&gt;"TBA",AS$2/114,0),SUMIFS('HOURS&amp;CYCLES INPUT'!$F$2:$F$9999,'HOURS&amp;CYCLES INPUT'!$C$2:$C$9999,'QUALIFIED EFH'!$C128,'HOURS&amp;CYCLES INPUT'!$D$2:$D$9999,'QUALIFIED EFH'!AS$4,'HOURS&amp;CYCLES INPUT'!$E$2:$E$9999,'QUALIFIED EFH'!AS$5))</f>
        <v>0</v>
      </c>
      <c r="AT128" s="476">
        <f>IF(AT$2&lt;&gt;"",IF($C128&lt;&gt;"TBA",AT$2/114,0),SUMIFS('HOURS&amp;CYCLES INPUT'!$F$2:$F$9999,'HOURS&amp;CYCLES INPUT'!$C$2:$C$9999,'QUALIFIED EFH'!$C128,'HOURS&amp;CYCLES INPUT'!$D$2:$D$9999,'QUALIFIED EFH'!AT$4,'HOURS&amp;CYCLES INPUT'!$E$2:$E$9999,'QUALIFIED EFH'!AT$5))</f>
        <v>0</v>
      </c>
      <c r="AU128" s="476">
        <f>IF(AU$2&lt;&gt;"",IF($C128&lt;&gt;"TBA",AU$2/114,0),SUMIFS('HOURS&amp;CYCLES INPUT'!$F$2:$F$9999,'HOURS&amp;CYCLES INPUT'!$C$2:$C$9999,'QUALIFIED EFH'!$C128,'HOURS&amp;CYCLES INPUT'!$D$2:$D$9999,'QUALIFIED EFH'!AU$4,'HOURS&amp;CYCLES INPUT'!$E$2:$E$9999,'QUALIFIED EFH'!AU$5))</f>
        <v>0</v>
      </c>
      <c r="AV128" s="476">
        <f>IF(AV$2&lt;&gt;"",IF($C128&lt;&gt;"TBA",AV$2/114,0),SUMIFS('HOURS&amp;CYCLES INPUT'!$F$2:$F$9999,'HOURS&amp;CYCLES INPUT'!$C$2:$C$9999,'QUALIFIED EFH'!$C128,'HOURS&amp;CYCLES INPUT'!$D$2:$D$9999,'QUALIFIED EFH'!AV$4,'HOURS&amp;CYCLES INPUT'!$E$2:$E$9999,'QUALIFIED EFH'!AV$5))</f>
        <v>0</v>
      </c>
      <c r="AW128" s="476">
        <f>IF(AW$2&lt;&gt;"",IF($C128&lt;&gt;"TBA",AW$2/114,0),SUMIFS('HOURS&amp;CYCLES INPUT'!$F$2:$F$9999,'HOURS&amp;CYCLES INPUT'!$C$2:$C$9999,'QUALIFIED EFH'!$C128,'HOURS&amp;CYCLES INPUT'!$D$2:$D$9999,'QUALIFIED EFH'!AW$4,'HOURS&amp;CYCLES INPUT'!$E$2:$E$9999,'QUALIFIED EFH'!AW$5))</f>
        <v>0</v>
      </c>
      <c r="AX128" s="476">
        <f>IF(AX$2&lt;&gt;"",IF($C128&lt;&gt;"TBA",AX$2/114,0),SUMIFS('HOURS&amp;CYCLES INPUT'!$F$2:$F$9999,'HOURS&amp;CYCLES INPUT'!$C$2:$C$9999,'QUALIFIED EFH'!$C128,'HOURS&amp;CYCLES INPUT'!$D$2:$D$9999,'QUALIFIED EFH'!AX$4,'HOURS&amp;CYCLES INPUT'!$E$2:$E$9999,'QUALIFIED EFH'!AX$5))</f>
        <v>0</v>
      </c>
      <c r="AY128" s="476">
        <f>IF(AY$2&lt;&gt;"",IF($C128&lt;&gt;"TBA",AY$2/114,0),SUMIFS('HOURS&amp;CYCLES INPUT'!$F$2:$F$9999,'HOURS&amp;CYCLES INPUT'!$C$2:$C$9999,'QUALIFIED EFH'!$C128,'HOURS&amp;CYCLES INPUT'!$D$2:$D$9999,'QUALIFIED EFH'!AY$4,'HOURS&amp;CYCLES INPUT'!$E$2:$E$9999,'QUALIFIED EFH'!AY$5))</f>
        <v>0</v>
      </c>
      <c r="AZ128" s="476">
        <f>IF(AZ$2&lt;&gt;"",IF($C128&lt;&gt;"TBA",AZ$2/114,0),SUMIFS('HOURS&amp;CYCLES INPUT'!$F$2:$F$9999,'HOURS&amp;CYCLES INPUT'!$C$2:$C$9999,'QUALIFIED EFH'!$C128,'HOURS&amp;CYCLES INPUT'!$D$2:$D$9999,'QUALIFIED EFH'!AZ$4,'HOURS&amp;CYCLES INPUT'!$E$2:$E$9999,'QUALIFIED EFH'!AZ$5))</f>
        <v>0</v>
      </c>
      <c r="BA128" s="476">
        <f>IF(BA$2&lt;&gt;"",IF($C128&lt;&gt;"TBA",BA$2/114,0),SUMIFS('HOURS&amp;CYCLES INPUT'!$F$2:$F$9999,'HOURS&amp;CYCLES INPUT'!$C$2:$C$9999,'QUALIFIED EFH'!$C128,'HOURS&amp;CYCLES INPUT'!$D$2:$D$9999,'QUALIFIED EFH'!BA$4,'HOURS&amp;CYCLES INPUT'!$E$2:$E$9999,'QUALIFIED EFH'!BA$5))</f>
        <v>0</v>
      </c>
      <c r="BB128" s="476">
        <f>IF(BB$2&lt;&gt;"",IF($C128&lt;&gt;"TBA",BB$2/114,0),SUMIFS('HOURS&amp;CYCLES INPUT'!$F$2:$F$9999,'HOURS&amp;CYCLES INPUT'!$C$2:$C$9999,'QUALIFIED EFH'!$C128,'HOURS&amp;CYCLES INPUT'!$D$2:$D$9999,'QUALIFIED EFH'!BB$4,'HOURS&amp;CYCLES INPUT'!$E$2:$E$9999,'QUALIFIED EFH'!BB$5))</f>
        <v>0</v>
      </c>
      <c r="BC128" s="476">
        <f>IF(BC$2&lt;&gt;"",IF($C128&lt;&gt;"TBA",BC$2/114,0),SUMIFS('HOURS&amp;CYCLES INPUT'!$F$2:$F$9999,'HOURS&amp;CYCLES INPUT'!$C$2:$C$9999,'QUALIFIED EFH'!$C128,'HOURS&amp;CYCLES INPUT'!$D$2:$D$9999,'QUALIFIED EFH'!BC$4,'HOURS&amp;CYCLES INPUT'!$E$2:$E$9999,'QUALIFIED EFH'!BC$5))</f>
        <v>0</v>
      </c>
      <c r="BD128" s="476">
        <f>IF(BD$2&lt;&gt;"",IF($C128&lt;&gt;"TBA",BD$2/114,0),SUMIFS('HOURS&amp;CYCLES INPUT'!$F$2:$F$9999,'HOURS&amp;CYCLES INPUT'!$C$2:$C$9999,'QUALIFIED EFH'!$C128,'HOURS&amp;CYCLES INPUT'!$D$2:$D$9999,'QUALIFIED EFH'!BD$4,'HOURS&amp;CYCLES INPUT'!$E$2:$E$9999,'QUALIFIED EFH'!BD$5))</f>
        <v>0</v>
      </c>
      <c r="BE128" s="476">
        <f>IF(BE$2&lt;&gt;"",IF($C128&lt;&gt;"TBA",BE$2/114,0),SUMIFS('HOURS&amp;CYCLES INPUT'!$F$2:$F$9999,'HOURS&amp;CYCLES INPUT'!$C$2:$C$9999,'QUALIFIED EFH'!$C128,'HOURS&amp;CYCLES INPUT'!$D$2:$D$9999,'QUALIFIED EFH'!BE$4,'HOURS&amp;CYCLES INPUT'!$E$2:$E$9999,'QUALIFIED EFH'!BE$5))</f>
        <v>0</v>
      </c>
      <c r="BF128" s="476">
        <f>IF(BF$2&lt;&gt;"",IF($C128&lt;&gt;"TBA",BF$2/114,0),SUMIFS('HOURS&amp;CYCLES INPUT'!$F$2:$F$9999,'HOURS&amp;CYCLES INPUT'!$C$2:$C$9999,'QUALIFIED EFH'!$C128,'HOURS&amp;CYCLES INPUT'!$D$2:$D$9999,'QUALIFIED EFH'!BF$4,'HOURS&amp;CYCLES INPUT'!$E$2:$E$9999,'QUALIFIED EFH'!BF$5))</f>
        <v>0</v>
      </c>
      <c r="BG128" s="476">
        <f>IF(BG$2&lt;&gt;"",IF($C128&lt;&gt;"TBA",BG$2/114,0),SUMIFS('HOURS&amp;CYCLES INPUT'!$F$2:$F$9999,'HOURS&amp;CYCLES INPUT'!$C$2:$C$9999,'QUALIFIED EFH'!$C128,'HOURS&amp;CYCLES INPUT'!$D$2:$D$9999,'QUALIFIED EFH'!BG$4,'HOURS&amp;CYCLES INPUT'!$E$2:$E$9999,'QUALIFIED EFH'!BG$5))</f>
        <v>0</v>
      </c>
      <c r="BH128" s="476">
        <f>IF(BH$2&lt;&gt;"",IF($C128&lt;&gt;"TBA",BH$2/114,0),SUMIFS('HOURS&amp;CYCLES INPUT'!$F$2:$F$9999,'HOURS&amp;CYCLES INPUT'!$C$2:$C$9999,'QUALIFIED EFH'!$C128,'HOURS&amp;CYCLES INPUT'!$D$2:$D$9999,'QUALIFIED EFH'!BH$4,'HOURS&amp;CYCLES INPUT'!$E$2:$E$9999,'QUALIFIED EFH'!BH$5))</f>
        <v>0</v>
      </c>
      <c r="BI128" s="476">
        <f>IF(BI$2&lt;&gt;"",IF($C128&lt;&gt;"TBA",BI$2/114,0),SUMIFS('HOURS&amp;CYCLES INPUT'!$F$2:$F$9999,'HOURS&amp;CYCLES INPUT'!$C$2:$C$9999,'QUALIFIED EFH'!$C128,'HOURS&amp;CYCLES INPUT'!$D$2:$D$9999,'QUALIFIED EFH'!BI$4,'HOURS&amp;CYCLES INPUT'!$E$2:$E$9999,'QUALIFIED EFH'!BI$5))</f>
        <v>0</v>
      </c>
      <c r="BJ128" s="476">
        <f>IF(BJ$2&lt;&gt;"",IF($C128&lt;&gt;"TBA",BJ$2/114,0),SUMIFS('HOURS&amp;CYCLES INPUT'!$F$2:$F$9999,'HOURS&amp;CYCLES INPUT'!$C$2:$C$9999,'QUALIFIED EFH'!$C128,'HOURS&amp;CYCLES INPUT'!$D$2:$D$9999,'QUALIFIED EFH'!BJ$4,'HOURS&amp;CYCLES INPUT'!$E$2:$E$9999,'QUALIFIED EFH'!BJ$5))</f>
        <v>0</v>
      </c>
      <c r="BK128" s="476">
        <f>IF(BK$2&lt;&gt;"",IF($C128&lt;&gt;"TBA",BK$2/114,0),SUMIFS('HOURS&amp;CYCLES INPUT'!$F$2:$F$9999,'HOURS&amp;CYCLES INPUT'!$C$2:$C$9999,'QUALIFIED EFH'!$C128,'HOURS&amp;CYCLES INPUT'!$D$2:$D$9999,'QUALIFIED EFH'!BK$4,'HOURS&amp;CYCLES INPUT'!$E$2:$E$9999,'QUALIFIED EFH'!BK$5))</f>
        <v>0</v>
      </c>
      <c r="BL128" s="476">
        <f>IF(BL$2&lt;&gt;"",IF($C128&lt;&gt;"TBA",BL$2/114,0),SUMIFS('HOURS&amp;CYCLES INPUT'!$F$2:$F$9999,'HOURS&amp;CYCLES INPUT'!$C$2:$C$9999,'QUALIFIED EFH'!$C128,'HOURS&amp;CYCLES INPUT'!$D$2:$D$9999,'QUALIFIED EFH'!BL$4,'HOURS&amp;CYCLES INPUT'!$E$2:$E$9999,'QUALIFIED EFH'!BL$5))</f>
        <v>0</v>
      </c>
      <c r="BM128" s="476">
        <f>IF(BM$2&lt;&gt;"",IF($C128&lt;&gt;"TBA",BM$2/114,0),SUMIFS('HOURS&amp;CYCLES INPUT'!$F$2:$F$9999,'HOURS&amp;CYCLES INPUT'!$C$2:$C$9999,'QUALIFIED EFH'!$C128,'HOURS&amp;CYCLES INPUT'!$D$2:$D$9999,'QUALIFIED EFH'!BM$4,'HOURS&amp;CYCLES INPUT'!$E$2:$E$9999,'QUALIFIED EFH'!BM$5))</f>
        <v>0</v>
      </c>
      <c r="BN128" s="476">
        <f>IF(BN$2&lt;&gt;"",IF($C128&lt;&gt;"TBA",BN$2/114,0),SUMIFS('HOURS&amp;CYCLES INPUT'!$F$2:$F$9999,'HOURS&amp;CYCLES INPUT'!$C$2:$C$9999,'QUALIFIED EFH'!$C128,'HOURS&amp;CYCLES INPUT'!$D$2:$D$9999,'QUALIFIED EFH'!BN$4,'HOURS&amp;CYCLES INPUT'!$E$2:$E$9999,'QUALIFIED EFH'!BN$5))</f>
        <v>0</v>
      </c>
      <c r="BO128" s="476">
        <f>IF(BO$2&lt;&gt;"",IF($C128&lt;&gt;"TBA",BO$2/114,0),SUMIFS('HOURS&amp;CYCLES INPUT'!$F$2:$F$9999,'HOURS&amp;CYCLES INPUT'!$C$2:$C$9999,'QUALIFIED EFH'!$C128,'HOURS&amp;CYCLES INPUT'!$D$2:$D$9999,'QUALIFIED EFH'!BO$4,'HOURS&amp;CYCLES INPUT'!$E$2:$E$9999,'QUALIFIED EFH'!BO$5))</f>
        <v>0</v>
      </c>
      <c r="BP128" s="476">
        <f>IF(BP$2&lt;&gt;"",IF($C128&lt;&gt;"TBA",BP$2/114,0),SUMIFS('HOURS&amp;CYCLES INPUT'!$F$2:$F$9999,'HOURS&amp;CYCLES INPUT'!$C$2:$C$9999,'QUALIFIED EFH'!$C128,'HOURS&amp;CYCLES INPUT'!$D$2:$D$9999,'QUALIFIED EFH'!BP$4,'HOURS&amp;CYCLES INPUT'!$E$2:$E$9999,'QUALIFIED EFH'!BP$5))</f>
        <v>0</v>
      </c>
      <c r="BQ128" s="476">
        <f>IF(BQ$2&lt;&gt;"",IF($C128&lt;&gt;"TBA",BQ$2/114,0),SUMIFS('HOURS&amp;CYCLES INPUT'!$F$2:$F$9999,'HOURS&amp;CYCLES INPUT'!$C$2:$C$9999,'QUALIFIED EFH'!$C128,'HOURS&amp;CYCLES INPUT'!$D$2:$D$9999,'QUALIFIED EFH'!BQ$4,'HOURS&amp;CYCLES INPUT'!$E$2:$E$9999,'QUALIFIED EFH'!BQ$5))</f>
        <v>0</v>
      </c>
      <c r="BR128" s="476">
        <f>IF(BR$2&lt;&gt;"",IF($C128&lt;&gt;"TBA",BR$2/114,0),SUMIFS('HOURS&amp;CYCLES INPUT'!$F$2:$F$9999,'HOURS&amp;CYCLES INPUT'!$C$2:$C$9999,'QUALIFIED EFH'!$C128,'HOURS&amp;CYCLES INPUT'!$D$2:$D$9999,'QUALIFIED EFH'!BR$4,'HOURS&amp;CYCLES INPUT'!$E$2:$E$9999,'QUALIFIED EFH'!BR$5))</f>
        <v>0</v>
      </c>
      <c r="BS128" s="476">
        <f>IF(BS$2&lt;&gt;"",IF($C128&lt;&gt;"TBA",BS$2/114,0),SUMIFS('HOURS&amp;CYCLES INPUT'!$F$2:$F$9999,'HOURS&amp;CYCLES INPUT'!$C$2:$C$9999,'QUALIFIED EFH'!$C128,'HOURS&amp;CYCLES INPUT'!$D$2:$D$9999,'QUALIFIED EFH'!BS$4,'HOURS&amp;CYCLES INPUT'!$E$2:$E$9999,'QUALIFIED EFH'!BS$5))</f>
        <v>0</v>
      </c>
      <c r="BT128" s="476">
        <f>IF(BT$2&lt;&gt;"",IF($C128&lt;&gt;"TBA",BT$2/114,0),SUMIFS('HOURS&amp;CYCLES INPUT'!$F$2:$F$9999,'HOURS&amp;CYCLES INPUT'!$C$2:$C$9999,'QUALIFIED EFH'!$C128,'HOURS&amp;CYCLES INPUT'!$D$2:$D$9999,'QUALIFIED EFH'!BT$4,'HOURS&amp;CYCLES INPUT'!$E$2:$E$9999,'QUALIFIED EFH'!BT$5))</f>
        <v>0</v>
      </c>
      <c r="BU128" s="476">
        <f>IF(BU$2&lt;&gt;"",IF($C128&lt;&gt;"TBA",BU$2/114,0),SUMIFS('HOURS&amp;CYCLES INPUT'!$F$2:$F$9999,'HOURS&amp;CYCLES INPUT'!$C$2:$C$9999,'QUALIFIED EFH'!$C128,'HOURS&amp;CYCLES INPUT'!$D$2:$D$9999,'QUALIFIED EFH'!BU$4,'HOURS&amp;CYCLES INPUT'!$E$2:$E$9999,'QUALIFIED EFH'!BU$5))</f>
        <v>0</v>
      </c>
      <c r="BV128" s="476">
        <f>IF(BV$2&lt;&gt;"",IF($C128&lt;&gt;"TBA",BV$2/114,0),SUMIFS('HOURS&amp;CYCLES INPUT'!$F$2:$F$9999,'HOURS&amp;CYCLES INPUT'!$C$2:$C$9999,'QUALIFIED EFH'!$C128,'HOURS&amp;CYCLES INPUT'!$D$2:$D$9999,'QUALIFIED EFH'!BV$4,'HOURS&amp;CYCLES INPUT'!$E$2:$E$9999,'QUALIFIED EFH'!BV$5))</f>
        <v>0</v>
      </c>
      <c r="BW128" s="476">
        <f>IF(BW$2&lt;&gt;"",IF($C128&lt;&gt;"TBA",BW$2/114,0),SUMIFS('HOURS&amp;CYCLES INPUT'!$F$2:$F$9999,'HOURS&amp;CYCLES INPUT'!$C$2:$C$9999,'QUALIFIED EFH'!$C128,'HOURS&amp;CYCLES INPUT'!$D$2:$D$9999,'QUALIFIED EFH'!BW$4,'HOURS&amp;CYCLES INPUT'!$E$2:$E$9999,'QUALIFIED EFH'!BW$5))</f>
        <v>0</v>
      </c>
      <c r="BX128" s="476">
        <f>IF(BX$2&lt;&gt;"",IF($C128&lt;&gt;"TBA",BX$2/114,0),SUMIFS('HOURS&amp;CYCLES INPUT'!$F$2:$F$9999,'HOURS&amp;CYCLES INPUT'!$C$2:$C$9999,'QUALIFIED EFH'!$C128,'HOURS&amp;CYCLES INPUT'!$D$2:$D$9999,'QUALIFIED EFH'!BX$4,'HOURS&amp;CYCLES INPUT'!$E$2:$E$9999,'QUALIFIED EFH'!BX$5))</f>
        <v>0</v>
      </c>
      <c r="BY128" s="476">
        <f>IF(BY$2&lt;&gt;"",IF($C128&lt;&gt;"TBA",BY$2/114,0),SUMIFS('HOURS&amp;CYCLES INPUT'!$F$2:$F$9999,'HOURS&amp;CYCLES INPUT'!$C$2:$C$9999,'QUALIFIED EFH'!$C128,'HOURS&amp;CYCLES INPUT'!$D$2:$D$9999,'QUALIFIED EFH'!BY$4,'HOURS&amp;CYCLES INPUT'!$E$2:$E$9999,'QUALIFIED EFH'!BY$5))</f>
        <v>0</v>
      </c>
      <c r="BZ128" s="476">
        <f>IF(BZ$2&lt;&gt;"",IF($C128&lt;&gt;"TBA",BZ$2/114,0),SUMIFS('HOURS&amp;CYCLES INPUT'!$F$2:$F$9999,'HOURS&amp;CYCLES INPUT'!$C$2:$C$9999,'QUALIFIED EFH'!$C128,'HOURS&amp;CYCLES INPUT'!$D$2:$D$9999,'QUALIFIED EFH'!BZ$4,'HOURS&amp;CYCLES INPUT'!$E$2:$E$9999,'QUALIFIED EFH'!BZ$5))</f>
        <v>0</v>
      </c>
      <c r="CA128" s="476">
        <f>IF(CA$2&lt;&gt;"",IF($C128&lt;&gt;"TBA",CA$2/114,0),SUMIFS('HOURS&amp;CYCLES INPUT'!$F$2:$F$9999,'HOURS&amp;CYCLES INPUT'!$C$2:$C$9999,'QUALIFIED EFH'!$C128,'HOURS&amp;CYCLES INPUT'!$D$2:$D$9999,'QUALIFIED EFH'!CA$4,'HOURS&amp;CYCLES INPUT'!$E$2:$E$9999,'QUALIFIED EFH'!CA$5))</f>
        <v>0</v>
      </c>
      <c r="CB128" s="476">
        <f>IF(CB$2&lt;&gt;"",IF($C128&lt;&gt;"TBA",CB$2/114,0),SUMIFS('HOURS&amp;CYCLES INPUT'!$F$2:$F$9999,'HOURS&amp;CYCLES INPUT'!$C$2:$C$9999,'QUALIFIED EFH'!$C128,'HOURS&amp;CYCLES INPUT'!$D$2:$D$9999,'QUALIFIED EFH'!CB$4,'HOURS&amp;CYCLES INPUT'!$E$2:$E$9999,'QUALIFIED EFH'!CB$5))</f>
        <v>0</v>
      </c>
      <c r="CC128" s="476">
        <f>IF(CC$2&lt;&gt;"",IF($C128&lt;&gt;"TBA",CC$2/114,0),SUMIFS('HOURS&amp;CYCLES INPUT'!$F$2:$F$9999,'HOURS&amp;CYCLES INPUT'!$C$2:$C$9999,'QUALIFIED EFH'!$C128,'HOURS&amp;CYCLES INPUT'!$D$2:$D$9999,'QUALIFIED EFH'!CC$4,'HOURS&amp;CYCLES INPUT'!$E$2:$E$9999,'QUALIFIED EFH'!CC$5))</f>
        <v>0</v>
      </c>
      <c r="CD128" s="476">
        <f>IF(CD$2&lt;&gt;"",IF($C128&lt;&gt;"TBA",CD$2/114,0),SUMIFS('HOURS&amp;CYCLES INPUT'!$F$2:$F$9999,'HOURS&amp;CYCLES INPUT'!$C$2:$C$9999,'QUALIFIED EFH'!$C128,'HOURS&amp;CYCLES INPUT'!$D$2:$D$9999,'QUALIFIED EFH'!CD$4,'HOURS&amp;CYCLES INPUT'!$E$2:$E$9999,'QUALIFIED EFH'!CD$5))</f>
        <v>0</v>
      </c>
      <c r="CE128" s="476">
        <f>IF(CE$2&lt;&gt;"",IF($C128&lt;&gt;"TBA",CE$2/114,0),SUMIFS('HOURS&amp;CYCLES INPUT'!$F$2:$F$9999,'HOURS&amp;CYCLES INPUT'!$C$2:$C$9999,'QUALIFIED EFH'!$C128,'HOURS&amp;CYCLES INPUT'!$D$2:$D$9999,'QUALIFIED EFH'!CE$4,'HOURS&amp;CYCLES INPUT'!$E$2:$E$9999,'QUALIFIED EFH'!CE$5))</f>
        <v>0</v>
      </c>
      <c r="CF128" s="476">
        <f>IF(CF$2&lt;&gt;"",IF($C128&lt;&gt;"TBA",CF$2/114,0),SUMIFS('HOURS&amp;CYCLES INPUT'!$F$2:$F$9999,'HOURS&amp;CYCLES INPUT'!$C$2:$C$9999,'QUALIFIED EFH'!$C128,'HOURS&amp;CYCLES INPUT'!$D$2:$D$9999,'QUALIFIED EFH'!CF$4,'HOURS&amp;CYCLES INPUT'!$E$2:$E$9999,'QUALIFIED EFH'!CF$5))</f>
        <v>0</v>
      </c>
      <c r="CG128" s="476">
        <f>IF(CG$2&lt;&gt;"",IF($C128&lt;&gt;"TBA",CG$2/114,0),SUMIFS('HOURS&amp;CYCLES INPUT'!$F$2:$F$9999,'HOURS&amp;CYCLES INPUT'!$C$2:$C$9999,'QUALIFIED EFH'!$C128,'HOURS&amp;CYCLES INPUT'!$D$2:$D$9999,'QUALIFIED EFH'!CG$4,'HOURS&amp;CYCLES INPUT'!$E$2:$E$9999,'QUALIFIED EFH'!CG$5))</f>
        <v>0</v>
      </c>
      <c r="CH128" s="476">
        <f>IF(CH$2&lt;&gt;"",IF($C128&lt;&gt;"TBA",CH$2/114,0),SUMIFS('HOURS&amp;CYCLES INPUT'!$F$2:$F$9999,'HOURS&amp;CYCLES INPUT'!$C$2:$C$9999,'QUALIFIED EFH'!$C128,'HOURS&amp;CYCLES INPUT'!$D$2:$D$9999,'QUALIFIED EFH'!CH$4,'HOURS&amp;CYCLES INPUT'!$E$2:$E$9999,'QUALIFIED EFH'!CH$5))</f>
        <v>0</v>
      </c>
      <c r="CI128" s="476">
        <f>IF(CI$2&lt;&gt;"",IF($C128&lt;&gt;"TBA",CI$2/114,0),SUMIFS('HOURS&amp;CYCLES INPUT'!$F$2:$F$9999,'HOURS&amp;CYCLES INPUT'!$C$2:$C$9999,'QUALIFIED EFH'!$C128,'HOURS&amp;CYCLES INPUT'!$D$2:$D$9999,'QUALIFIED EFH'!CI$4,'HOURS&amp;CYCLES INPUT'!$E$2:$E$9999,'QUALIFIED EFH'!CI$5))</f>
        <v>0</v>
      </c>
      <c r="CJ128" s="476">
        <f>IF(CJ$2&lt;&gt;"",IF($C128&lt;&gt;"TBA",CJ$2/114,0),SUMIFS('HOURS&amp;CYCLES INPUT'!$F$2:$F$9999,'HOURS&amp;CYCLES INPUT'!$C$2:$C$9999,'QUALIFIED EFH'!$C128,'HOURS&amp;CYCLES INPUT'!$D$2:$D$9999,'QUALIFIED EFH'!CJ$4,'HOURS&amp;CYCLES INPUT'!$E$2:$E$9999,'QUALIFIED EFH'!CJ$5))</f>
        <v>0</v>
      </c>
      <c r="CK128" s="476">
        <f>IF(CK$2&lt;&gt;"",IF($C128&lt;&gt;"TBA",CK$2/114,0),SUMIFS('HOURS&amp;CYCLES INPUT'!$F$2:$F$9999,'HOURS&amp;CYCLES INPUT'!$C$2:$C$9999,'QUALIFIED EFH'!$C128,'HOURS&amp;CYCLES INPUT'!$D$2:$D$9999,'QUALIFIED EFH'!CK$4,'HOURS&amp;CYCLES INPUT'!$E$2:$E$9999,'QUALIFIED EFH'!CK$5))</f>
        <v>0</v>
      </c>
      <c r="CL128" s="476">
        <f>IF(CL$2&lt;&gt;"",IF($C128&lt;&gt;"TBA",CL$2/114,0),SUMIFS('HOURS&amp;CYCLES INPUT'!$F$2:$F$9999,'HOURS&amp;CYCLES INPUT'!$C$2:$C$9999,'QUALIFIED EFH'!$C128,'HOURS&amp;CYCLES INPUT'!$D$2:$D$9999,'QUALIFIED EFH'!CL$4,'HOURS&amp;CYCLES INPUT'!$E$2:$E$9999,'QUALIFIED EFH'!CL$5))</f>
        <v>0</v>
      </c>
      <c r="CM128" s="476">
        <f>IF(CM$2&lt;&gt;"",IF($C128&lt;&gt;"TBA",CM$2/114,0),SUMIFS('HOURS&amp;CYCLES INPUT'!$F$2:$F$9999,'HOURS&amp;CYCLES INPUT'!$C$2:$C$9999,'QUALIFIED EFH'!$C128,'HOURS&amp;CYCLES INPUT'!$D$2:$D$9999,'QUALIFIED EFH'!CM$4,'HOURS&amp;CYCLES INPUT'!$E$2:$E$9999,'QUALIFIED EFH'!CM$5))</f>
        <v>0</v>
      </c>
      <c r="CN128" s="476">
        <f>IF(CN$2&lt;&gt;"",IF($C128&lt;&gt;"TBA",CN$2/114,0),SUMIFS('HOURS&amp;CYCLES INPUT'!$F$2:$F$9999,'HOURS&amp;CYCLES INPUT'!$C$2:$C$9999,'QUALIFIED EFH'!$C128,'HOURS&amp;CYCLES INPUT'!$D$2:$D$9999,'QUALIFIED EFH'!CN$4,'HOURS&amp;CYCLES INPUT'!$E$2:$E$9999,'QUALIFIED EFH'!CN$5))</f>
        <v>0</v>
      </c>
      <c r="CO128" s="476">
        <f>IF(CO$2&lt;&gt;"",IF($C128&lt;&gt;"TBA",CO$2/114,0),SUMIFS('HOURS&amp;CYCLES INPUT'!$F$2:$F$9999,'HOURS&amp;CYCLES INPUT'!$C$2:$C$9999,'QUALIFIED EFH'!$C128,'HOURS&amp;CYCLES INPUT'!$D$2:$D$9999,'QUALIFIED EFH'!CO$4,'HOURS&amp;CYCLES INPUT'!$E$2:$E$9999,'QUALIFIED EFH'!CO$5))</f>
        <v>0</v>
      </c>
      <c r="CP128" s="476">
        <f>IF(CP$2&lt;&gt;"",IF($C128&lt;&gt;"TBA",CP$2/114,0),SUMIFS('HOURS&amp;CYCLES INPUT'!$F$2:$F$9999,'HOURS&amp;CYCLES INPUT'!$C$2:$C$9999,'QUALIFIED EFH'!$C128,'HOURS&amp;CYCLES INPUT'!$D$2:$D$9999,'QUALIFIED EFH'!CP$4,'HOURS&amp;CYCLES INPUT'!$E$2:$E$9999,'QUALIFIED EFH'!CP$5))</f>
        <v>0</v>
      </c>
      <c r="CQ128" s="476">
        <f>IF(CQ$2&lt;&gt;"",IF($C128&lt;&gt;"TBA",CQ$2/114,0),SUMIFS('HOURS&amp;CYCLES INPUT'!$F$2:$F$9999,'HOURS&amp;CYCLES INPUT'!$C$2:$C$9999,'QUALIFIED EFH'!$C128,'HOURS&amp;CYCLES INPUT'!$D$2:$D$9999,'QUALIFIED EFH'!CQ$4,'HOURS&amp;CYCLES INPUT'!$E$2:$E$9999,'QUALIFIED EFH'!CQ$5))</f>
        <v>0</v>
      </c>
      <c r="CR128" s="476">
        <f>IF(CR$2&lt;&gt;"",IF($C128&lt;&gt;"TBA",CR$2/114,0),SUMIFS('HOURS&amp;CYCLES INPUT'!$F$2:$F$9999,'HOURS&amp;CYCLES INPUT'!$C$2:$C$9999,'QUALIFIED EFH'!$C128,'HOURS&amp;CYCLES INPUT'!$D$2:$D$9999,'QUALIFIED EFH'!CR$4,'HOURS&amp;CYCLES INPUT'!$E$2:$E$9999,'QUALIFIED EFH'!CR$5))</f>
        <v>0</v>
      </c>
      <c r="CS128" s="476">
        <f>IF(CS$2&lt;&gt;"",IF($C128&lt;&gt;"TBA",CS$2/114,0),SUMIFS('HOURS&amp;CYCLES INPUT'!$F$2:$F$9999,'HOURS&amp;CYCLES INPUT'!$C$2:$C$9999,'QUALIFIED EFH'!$C128,'HOURS&amp;CYCLES INPUT'!$D$2:$D$9999,'QUALIFIED EFH'!CS$4,'HOURS&amp;CYCLES INPUT'!$E$2:$E$9999,'QUALIFIED EFH'!CS$5))</f>
        <v>0</v>
      </c>
      <c r="CT128" s="476">
        <f>IF(CT$2&lt;&gt;"",IF($C128&lt;&gt;"TBA",CT$2/114,0),SUMIFS('HOURS&amp;CYCLES INPUT'!$F$2:$F$9999,'HOURS&amp;CYCLES INPUT'!$C$2:$C$9999,'QUALIFIED EFH'!$C128,'HOURS&amp;CYCLES INPUT'!$D$2:$D$9999,'QUALIFIED EFH'!CT$4,'HOURS&amp;CYCLES INPUT'!$E$2:$E$9999,'QUALIFIED EFH'!CT$5))</f>
        <v>0</v>
      </c>
      <c r="CU128" s="476">
        <f>IF(CU$2&lt;&gt;"",IF($C128&lt;&gt;"TBA",CU$2/114,0),SUMIFS('HOURS&amp;CYCLES INPUT'!$F$2:$F$9999,'HOURS&amp;CYCLES INPUT'!$C$2:$C$9999,'QUALIFIED EFH'!$C128,'HOURS&amp;CYCLES INPUT'!$D$2:$D$9999,'QUALIFIED EFH'!CU$4,'HOURS&amp;CYCLES INPUT'!$E$2:$E$9999,'QUALIFIED EFH'!CU$5))</f>
        <v>0</v>
      </c>
      <c r="CV128" s="476">
        <f>IF(CV$2&lt;&gt;"",IF($C128&lt;&gt;"TBA",CV$2/114,0),SUMIFS('HOURS&amp;CYCLES INPUT'!$F$2:$F$9999,'HOURS&amp;CYCLES INPUT'!$C$2:$C$9999,'QUALIFIED EFH'!$C128,'HOURS&amp;CYCLES INPUT'!$D$2:$D$9999,'QUALIFIED EFH'!CV$4,'HOURS&amp;CYCLES INPUT'!$E$2:$E$9999,'QUALIFIED EFH'!CV$5))</f>
        <v>0</v>
      </c>
      <c r="CW128" s="476">
        <f>IF(CW$2&lt;&gt;"",IF($C128&lt;&gt;"TBA",CW$2/114,0),SUMIFS('HOURS&amp;CYCLES INPUT'!$F$2:$F$9999,'HOURS&amp;CYCLES INPUT'!$C$2:$C$9999,'QUALIFIED EFH'!$C128,'HOURS&amp;CYCLES INPUT'!$D$2:$D$9999,'QUALIFIED EFH'!CW$4,'HOURS&amp;CYCLES INPUT'!$E$2:$E$9999,'QUALIFIED EFH'!CW$5))</f>
        <v>0</v>
      </c>
      <c r="CX128" s="476">
        <f>IF(CX$2&lt;&gt;"",IF($C128&lt;&gt;"TBA",CX$2/114,0),SUMIFS('HOURS&amp;CYCLES INPUT'!$F$2:$F$9999,'HOURS&amp;CYCLES INPUT'!$C$2:$C$9999,'QUALIFIED EFH'!$C128,'HOURS&amp;CYCLES INPUT'!$D$2:$D$9999,'QUALIFIED EFH'!CX$4,'HOURS&amp;CYCLES INPUT'!$E$2:$E$9999,'QUALIFIED EFH'!CX$5))</f>
        <v>0</v>
      </c>
      <c r="CY128" s="476">
        <f>IF(CY$2&lt;&gt;"",IF($C128&lt;&gt;"TBA",CY$2/114,0),SUMIFS('HOURS&amp;CYCLES INPUT'!$F$2:$F$9999,'HOURS&amp;CYCLES INPUT'!$C$2:$C$9999,'QUALIFIED EFH'!$C128,'HOURS&amp;CYCLES INPUT'!$D$2:$D$9999,'QUALIFIED EFH'!CY$4,'HOURS&amp;CYCLES INPUT'!$E$2:$E$9999,'QUALIFIED EFH'!CY$5))</f>
        <v>0</v>
      </c>
      <c r="CZ128" s="476">
        <f>IF(CZ$2&lt;&gt;"",IF($C128&lt;&gt;"TBA",CZ$2/114,0),SUMIFS('HOURS&amp;CYCLES INPUT'!$F$2:$F$9999,'HOURS&amp;CYCLES INPUT'!$C$2:$C$9999,'QUALIFIED EFH'!$C128,'HOURS&amp;CYCLES INPUT'!$D$2:$D$9999,'QUALIFIED EFH'!CZ$4,'HOURS&amp;CYCLES INPUT'!$E$2:$E$9999,'QUALIFIED EFH'!CZ$5))</f>
        <v>0</v>
      </c>
      <c r="DA128" s="476">
        <f>IF(DA$2&lt;&gt;"",IF($C128&lt;&gt;"TBA",DA$2/114,0),SUMIFS('HOURS&amp;CYCLES INPUT'!$F$2:$F$9999,'HOURS&amp;CYCLES INPUT'!$C$2:$C$9999,'QUALIFIED EFH'!$C128,'HOURS&amp;CYCLES INPUT'!$D$2:$D$9999,'QUALIFIED EFH'!DA$4,'HOURS&amp;CYCLES INPUT'!$E$2:$E$9999,'QUALIFIED EFH'!DA$5))</f>
        <v>0</v>
      </c>
      <c r="DB128" s="476">
        <f>IF(DB$2&lt;&gt;"",IF($C128&lt;&gt;"TBA",DB$2/114,0),SUMIFS('HOURS&amp;CYCLES INPUT'!$F$2:$F$9999,'HOURS&amp;CYCLES INPUT'!$C$2:$C$9999,'QUALIFIED EFH'!$C128,'HOURS&amp;CYCLES INPUT'!$D$2:$D$9999,'QUALIFIED EFH'!DB$4,'HOURS&amp;CYCLES INPUT'!$E$2:$E$9999,'QUALIFIED EFH'!DB$5))</f>
        <v>0</v>
      </c>
      <c r="DC128" s="476">
        <f>IF(DC$2&lt;&gt;"",IF($C128&lt;&gt;"TBA",DC$2/114,0),SUMIFS('HOURS&amp;CYCLES INPUT'!$F$2:$F$9999,'HOURS&amp;CYCLES INPUT'!$C$2:$C$9999,'QUALIFIED EFH'!$C128,'HOURS&amp;CYCLES INPUT'!$D$2:$D$9999,'QUALIFIED EFH'!DC$4,'HOURS&amp;CYCLES INPUT'!$E$2:$E$9999,'QUALIFIED EFH'!DC$5))</f>
        <v>0</v>
      </c>
      <c r="DD128" s="476">
        <f>IF(DD$2&lt;&gt;"",IF($C128&lt;&gt;"TBA",DD$2/114,0),SUMIFS('HOURS&amp;CYCLES INPUT'!$F$2:$F$9999,'HOURS&amp;CYCLES INPUT'!$C$2:$C$9999,'QUALIFIED EFH'!$C128,'HOURS&amp;CYCLES INPUT'!$D$2:$D$9999,'QUALIFIED EFH'!DD$4,'HOURS&amp;CYCLES INPUT'!$E$2:$E$9999,'QUALIFIED EFH'!DD$5))</f>
        <v>0</v>
      </c>
      <c r="DE128" s="476">
        <f>IF(DE$2&lt;&gt;"",IF($C128&lt;&gt;"TBA",DE$2/114,0),SUMIFS('HOURS&amp;CYCLES INPUT'!$F$2:$F$9999,'HOURS&amp;CYCLES INPUT'!$C$2:$C$9999,'QUALIFIED EFH'!$C128,'HOURS&amp;CYCLES INPUT'!$D$2:$D$9999,'QUALIFIED EFH'!DE$4,'HOURS&amp;CYCLES INPUT'!$E$2:$E$9999,'QUALIFIED EFH'!DE$5))</f>
        <v>0</v>
      </c>
      <c r="DF128" s="476">
        <f>IF(DF$2&lt;&gt;"",IF($C128&lt;&gt;"TBA",DF$2/114,0),SUMIFS('HOURS&amp;CYCLES INPUT'!$F$2:$F$9999,'HOURS&amp;CYCLES INPUT'!$C$2:$C$9999,'QUALIFIED EFH'!$C128,'HOURS&amp;CYCLES INPUT'!$D$2:$D$9999,'QUALIFIED EFH'!DF$4,'HOURS&amp;CYCLES INPUT'!$E$2:$E$9999,'QUALIFIED EFH'!DF$5))</f>
        <v>0</v>
      </c>
      <c r="DG128" s="476">
        <f>IF(DG$2&lt;&gt;"",IF($C128&lt;&gt;"TBA",DG$2/114,0),SUMIFS('HOURS&amp;CYCLES INPUT'!$F$2:$F$9999,'HOURS&amp;CYCLES INPUT'!$C$2:$C$9999,'QUALIFIED EFH'!$C128,'HOURS&amp;CYCLES INPUT'!$D$2:$D$9999,'QUALIFIED EFH'!DG$4,'HOURS&amp;CYCLES INPUT'!$E$2:$E$9999,'QUALIFIED EFH'!DG$5))</f>
        <v>0</v>
      </c>
      <c r="DH128" s="476">
        <f>IF(DH$2&lt;&gt;"",IF($C128&lt;&gt;"TBA",DH$2/114,0),SUMIFS('HOURS&amp;CYCLES INPUT'!$F$2:$F$9999,'HOURS&amp;CYCLES INPUT'!$C$2:$C$9999,'QUALIFIED EFH'!$C128,'HOURS&amp;CYCLES INPUT'!$D$2:$D$9999,'QUALIFIED EFH'!DH$4,'HOURS&amp;CYCLES INPUT'!$E$2:$E$9999,'QUALIFIED EFH'!DH$5))</f>
        <v>0</v>
      </c>
      <c r="DI128" s="476">
        <f>IF(DI$2&lt;&gt;"",IF($C128&lt;&gt;"TBA",DI$2/114,0),SUMIFS('HOURS&amp;CYCLES INPUT'!$F$2:$F$9999,'HOURS&amp;CYCLES INPUT'!$C$2:$C$9999,'QUALIFIED EFH'!$C128,'HOURS&amp;CYCLES INPUT'!$D$2:$D$9999,'QUALIFIED EFH'!DI$4,'HOURS&amp;CYCLES INPUT'!$E$2:$E$9999,'QUALIFIED EFH'!DI$5))</f>
        <v>0</v>
      </c>
      <c r="DJ128" s="476">
        <f>IF(DJ$2&lt;&gt;"",IF($C128&lt;&gt;"TBA",DJ$2/114,0),SUMIFS('HOURS&amp;CYCLES INPUT'!$F$2:$F$9999,'HOURS&amp;CYCLES INPUT'!$C$2:$C$9999,'QUALIFIED EFH'!$C128,'HOURS&amp;CYCLES INPUT'!$D$2:$D$9999,'QUALIFIED EFH'!DJ$4,'HOURS&amp;CYCLES INPUT'!$E$2:$E$9999,'QUALIFIED EFH'!DJ$5))</f>
        <v>0</v>
      </c>
      <c r="DK128" s="476">
        <f>IF(DK$2&lt;&gt;"",IF($C128&lt;&gt;"TBA",DK$2/114,0),SUMIFS('HOURS&amp;CYCLES INPUT'!$F$2:$F$9999,'HOURS&amp;CYCLES INPUT'!$C$2:$C$9999,'QUALIFIED EFH'!$C128,'HOURS&amp;CYCLES INPUT'!$D$2:$D$9999,'QUALIFIED EFH'!DK$4,'HOURS&amp;CYCLES INPUT'!$E$2:$E$9999,'QUALIFIED EFH'!DK$5))</f>
        <v>0</v>
      </c>
      <c r="DL128" s="476">
        <f>IF(DL$2&lt;&gt;"",IF($C128&lt;&gt;"TBA",DL$2/114,0),SUMIFS('HOURS&amp;CYCLES INPUT'!$F$2:$F$9999,'HOURS&amp;CYCLES INPUT'!$C$2:$C$9999,'QUALIFIED EFH'!$C128,'HOURS&amp;CYCLES INPUT'!$D$2:$D$9999,'QUALIFIED EFH'!DL$4,'HOURS&amp;CYCLES INPUT'!$E$2:$E$9999,'QUALIFIED EFH'!DL$5))</f>
        <v>0</v>
      </c>
      <c r="DM128" s="476">
        <f>IF(DM$2&lt;&gt;"",IF($C128&lt;&gt;"TBA",DM$2/114,0),SUMIFS('HOURS&amp;CYCLES INPUT'!$F$2:$F$9999,'HOURS&amp;CYCLES INPUT'!$C$2:$C$9999,'QUALIFIED EFH'!$C128,'HOURS&amp;CYCLES INPUT'!$D$2:$D$9999,'QUALIFIED EFH'!DM$4,'HOURS&amp;CYCLES INPUT'!$E$2:$E$9999,'QUALIFIED EFH'!DM$5))</f>
        <v>0</v>
      </c>
      <c r="DN128" s="476">
        <f>IF(DN$2&lt;&gt;"",IF($C128&lt;&gt;"TBA",DN$2/114,0),SUMIFS('HOURS&amp;CYCLES INPUT'!$F$2:$F$9999,'HOURS&amp;CYCLES INPUT'!$C$2:$C$9999,'QUALIFIED EFH'!$C128,'HOURS&amp;CYCLES INPUT'!$D$2:$D$9999,'QUALIFIED EFH'!DN$4,'HOURS&amp;CYCLES INPUT'!$E$2:$E$9999,'QUALIFIED EFH'!DN$5))</f>
        <v>0</v>
      </c>
      <c r="DO128" s="476">
        <f>IF(DO$2&lt;&gt;"",IF($C128&lt;&gt;"TBA",DO$2/114,0),SUMIFS('HOURS&amp;CYCLES INPUT'!$F$2:$F$9999,'HOURS&amp;CYCLES INPUT'!$C$2:$C$9999,'QUALIFIED EFH'!$C128,'HOURS&amp;CYCLES INPUT'!$D$2:$D$9999,'QUALIFIED EFH'!DO$4,'HOURS&amp;CYCLES INPUT'!$E$2:$E$9999,'QUALIFIED EFH'!DO$5))</f>
        <v>0</v>
      </c>
      <c r="DP128" s="476">
        <f>IF(DP$2&lt;&gt;"",IF($C128&lt;&gt;"TBA",DP$2/114,0),SUMIFS('HOURS&amp;CYCLES INPUT'!$F$2:$F$9999,'HOURS&amp;CYCLES INPUT'!$C$2:$C$9999,'QUALIFIED EFH'!$C128,'HOURS&amp;CYCLES INPUT'!$D$2:$D$9999,'QUALIFIED EFH'!DP$4,'HOURS&amp;CYCLES INPUT'!$E$2:$E$9999,'QUALIFIED EFH'!DP$5))</f>
        <v>0</v>
      </c>
      <c r="DQ128" s="476">
        <f>IF(DQ$2&lt;&gt;"",IF($C128&lt;&gt;"TBA",DQ$2/114,0),SUMIFS('HOURS&amp;CYCLES INPUT'!$F$2:$F$9999,'HOURS&amp;CYCLES INPUT'!$C$2:$C$9999,'QUALIFIED EFH'!$C128,'HOURS&amp;CYCLES INPUT'!$D$2:$D$9999,'QUALIFIED EFH'!DQ$4,'HOURS&amp;CYCLES INPUT'!$E$2:$E$9999,'QUALIFIED EFH'!DQ$5))</f>
        <v>0</v>
      </c>
      <c r="DR128" s="476">
        <f>IF(DR$2&lt;&gt;"",IF($C128&lt;&gt;"TBA",DR$2/114,0),SUMIFS('HOURS&amp;CYCLES INPUT'!$F$2:$F$9999,'HOURS&amp;CYCLES INPUT'!$C$2:$C$9999,'QUALIFIED EFH'!$C128,'HOURS&amp;CYCLES INPUT'!$D$2:$D$9999,'QUALIFIED EFH'!DR$4,'HOURS&amp;CYCLES INPUT'!$E$2:$E$9999,'QUALIFIED EFH'!DR$5))</f>
        <v>0</v>
      </c>
      <c r="DS128" s="476">
        <f>IF(DS$2&lt;&gt;"",IF($C128&lt;&gt;"TBA",DS$2/114,0),SUMIFS('HOURS&amp;CYCLES INPUT'!$F$2:$F$9999,'HOURS&amp;CYCLES INPUT'!$C$2:$C$9999,'QUALIFIED EFH'!$C128,'HOURS&amp;CYCLES INPUT'!$D$2:$D$9999,'QUALIFIED EFH'!DS$4,'HOURS&amp;CYCLES INPUT'!$E$2:$E$9999,'QUALIFIED EFH'!DS$5))</f>
        <v>0</v>
      </c>
      <c r="DT128" s="476">
        <f>IF(DT$2&lt;&gt;"",IF($C128&lt;&gt;"TBA",DT$2/114,0),SUMIFS('HOURS&amp;CYCLES INPUT'!$F$2:$F$9999,'HOURS&amp;CYCLES INPUT'!$C$2:$C$9999,'QUALIFIED EFH'!$C128,'HOURS&amp;CYCLES INPUT'!$D$2:$D$9999,'QUALIFIED EFH'!DT$4,'HOURS&amp;CYCLES INPUT'!$E$2:$E$9999,'QUALIFIED EFH'!DT$5))</f>
        <v>0</v>
      </c>
      <c r="DU128" s="476">
        <f>IF(DU$2&lt;&gt;"",IF($C128&lt;&gt;"TBA",DU$2/114,0),SUMIFS('HOURS&amp;CYCLES INPUT'!$F$2:$F$9999,'HOURS&amp;CYCLES INPUT'!$C$2:$C$9999,'QUALIFIED EFH'!$C128,'HOURS&amp;CYCLES INPUT'!$D$2:$D$9999,'QUALIFIED EFH'!DU$4,'HOURS&amp;CYCLES INPUT'!$E$2:$E$9999,'QUALIFIED EFH'!DU$5))</f>
        <v>0</v>
      </c>
      <c r="DV128" s="476">
        <f>IF(DV$2&lt;&gt;"",IF($C128&lt;&gt;"TBA",DV$2/114,0),SUMIFS('HOURS&amp;CYCLES INPUT'!$F$2:$F$9999,'HOURS&amp;CYCLES INPUT'!$C$2:$C$9999,'QUALIFIED EFH'!$C128,'HOURS&amp;CYCLES INPUT'!$D$2:$D$9999,'QUALIFIED EFH'!DV$4,'HOURS&amp;CYCLES INPUT'!$E$2:$E$9999,'QUALIFIED EFH'!DV$5))</f>
        <v>0</v>
      </c>
      <c r="DW128" s="476">
        <f>IF(DW$2&lt;&gt;"",IF($C128&lt;&gt;"TBA",DW$2/114,0),SUMIFS('HOURS&amp;CYCLES INPUT'!$F$2:$F$9999,'HOURS&amp;CYCLES INPUT'!$C$2:$C$9999,'QUALIFIED EFH'!$C128,'HOURS&amp;CYCLES INPUT'!$D$2:$D$9999,'QUALIFIED EFH'!DW$4,'HOURS&amp;CYCLES INPUT'!$E$2:$E$9999,'QUALIFIED EFH'!DW$5))</f>
        <v>0</v>
      </c>
      <c r="DX128" s="476">
        <f>IF(DX$2&lt;&gt;"",IF($C128&lt;&gt;"TBA",DX$2/114,0),SUMIFS('HOURS&amp;CYCLES INPUT'!$F$2:$F$9999,'HOURS&amp;CYCLES INPUT'!$C$2:$C$9999,'QUALIFIED EFH'!$C128,'HOURS&amp;CYCLES INPUT'!$D$2:$D$9999,'QUALIFIED EFH'!DX$4,'HOURS&amp;CYCLES INPUT'!$E$2:$E$9999,'QUALIFIED EFH'!DX$5))</f>
        <v>0</v>
      </c>
      <c r="DY128" s="476">
        <f>IF(DY$2&lt;&gt;"",IF($C128&lt;&gt;"TBA",DY$2/114,0),SUMIFS('HOURS&amp;CYCLES INPUT'!$F$2:$F$9999,'HOURS&amp;CYCLES INPUT'!$C$2:$C$9999,'QUALIFIED EFH'!$C128,'HOURS&amp;CYCLES INPUT'!$D$2:$D$9999,'QUALIFIED EFH'!DY$4,'HOURS&amp;CYCLES INPUT'!$E$2:$E$9999,'QUALIFIED EFH'!DY$5))</f>
        <v>0</v>
      </c>
      <c r="DZ128" s="476">
        <f>IF(DZ$2&lt;&gt;"",IF($C128&lt;&gt;"TBA",DZ$2/114,0),SUMIFS('HOURS&amp;CYCLES INPUT'!$F$2:$F$9999,'HOURS&amp;CYCLES INPUT'!$C$2:$C$9999,'QUALIFIED EFH'!$C128,'HOURS&amp;CYCLES INPUT'!$D$2:$D$9999,'QUALIFIED EFH'!DZ$4,'HOURS&amp;CYCLES INPUT'!$E$2:$E$9999,'QUALIFIED EFH'!DZ$5))</f>
        <v>0</v>
      </c>
      <c r="EA128" s="476">
        <f>IF(EA$2&lt;&gt;"",IF($C128&lt;&gt;"TBA",EA$2/114,0),SUMIFS('HOURS&amp;CYCLES INPUT'!$F$2:$F$9999,'HOURS&amp;CYCLES INPUT'!$C$2:$C$9999,'QUALIFIED EFH'!$C128,'HOURS&amp;CYCLES INPUT'!$D$2:$D$9999,'QUALIFIED EFH'!EA$4,'HOURS&amp;CYCLES INPUT'!$E$2:$E$9999,'QUALIFIED EFH'!EA$5))</f>
        <v>0</v>
      </c>
      <c r="EB128" s="476">
        <f>IF(EB$2&lt;&gt;"",IF($C128&lt;&gt;"TBA",EB$2/114,0),SUMIFS('HOURS&amp;CYCLES INPUT'!$F$2:$F$9999,'HOURS&amp;CYCLES INPUT'!$C$2:$C$9999,'QUALIFIED EFH'!$C128,'HOURS&amp;CYCLES INPUT'!$D$2:$D$9999,'QUALIFIED EFH'!EB$4,'HOURS&amp;CYCLES INPUT'!$E$2:$E$9999,'QUALIFIED EFH'!EB$5))</f>
        <v>0</v>
      </c>
      <c r="EC128" s="476">
        <f>IF(EC$2&lt;&gt;"",IF($C128&lt;&gt;"TBA",EC$2/114,0),SUMIFS('HOURS&amp;CYCLES INPUT'!$F$2:$F$9999,'HOURS&amp;CYCLES INPUT'!$C$2:$C$9999,'QUALIFIED EFH'!$C128,'HOURS&amp;CYCLES INPUT'!$D$2:$D$9999,'QUALIFIED EFH'!EC$4,'HOURS&amp;CYCLES INPUT'!$E$2:$E$9999,'QUALIFIED EFH'!EC$5))</f>
        <v>0</v>
      </c>
      <c r="ED128" s="476">
        <f>IF(ED$2&lt;&gt;"",IF($C128&lt;&gt;"TBA",ED$2/114,0),SUMIFS('HOURS&amp;CYCLES INPUT'!$F$2:$F$9999,'HOURS&amp;CYCLES INPUT'!$C$2:$C$9999,'QUALIFIED EFH'!$C128,'HOURS&amp;CYCLES INPUT'!$D$2:$D$9999,'QUALIFIED EFH'!ED$4,'HOURS&amp;CYCLES INPUT'!$E$2:$E$9999,'QUALIFIED EFH'!ED$5))</f>
        <v>0</v>
      </c>
      <c r="EE128" s="476">
        <f>IF(EE$2&lt;&gt;"",IF($C128&lt;&gt;"TBA",EE$2/114,0),SUMIFS('HOURS&amp;CYCLES INPUT'!$F$2:$F$9999,'HOURS&amp;CYCLES INPUT'!$C$2:$C$9999,'QUALIFIED EFH'!$C128,'HOURS&amp;CYCLES INPUT'!$D$2:$D$9999,'QUALIFIED EFH'!EE$4,'HOURS&amp;CYCLES INPUT'!$E$2:$E$9999,'QUALIFIED EFH'!EE$5))</f>
        <v>0</v>
      </c>
      <c r="EF128" s="476">
        <f>IF(EF$2&lt;&gt;"",IF($C128&lt;&gt;"TBA",EF$2/114,0),SUMIFS('HOURS&amp;CYCLES INPUT'!$F$2:$F$9999,'HOURS&amp;CYCLES INPUT'!$C$2:$C$9999,'QUALIFIED EFH'!$C128,'HOURS&amp;CYCLES INPUT'!$D$2:$D$9999,'QUALIFIED EFH'!EF$4,'HOURS&amp;CYCLES INPUT'!$E$2:$E$9999,'QUALIFIED EFH'!EF$5))</f>
        <v>0</v>
      </c>
      <c r="EG128" s="476">
        <f>IF(EG$2&lt;&gt;"",IF($C128&lt;&gt;"TBA",EG$2/114,0),SUMIFS('HOURS&amp;CYCLES INPUT'!$F$2:$F$9999,'HOURS&amp;CYCLES INPUT'!$C$2:$C$9999,'QUALIFIED EFH'!$C128,'HOURS&amp;CYCLES INPUT'!$D$2:$D$9999,'QUALIFIED EFH'!EG$4,'HOURS&amp;CYCLES INPUT'!$E$2:$E$9999,'QUALIFIED EFH'!EG$5))</f>
        <v>0</v>
      </c>
      <c r="EH128" s="476">
        <f>IF(EH$2&lt;&gt;"",IF($C128&lt;&gt;"TBA",EH$2/114,0),SUMIFS('HOURS&amp;CYCLES INPUT'!$F$2:$F$9999,'HOURS&amp;CYCLES INPUT'!$C$2:$C$9999,'QUALIFIED EFH'!$C128,'HOURS&amp;CYCLES INPUT'!$D$2:$D$9999,'QUALIFIED EFH'!EH$4,'HOURS&amp;CYCLES INPUT'!$E$2:$E$9999,'QUALIFIED EFH'!EH$5))</f>
        <v>0</v>
      </c>
      <c r="EI128" s="476">
        <f>IF(EI$2&lt;&gt;"",IF($C128&lt;&gt;"TBA",EI$2/114,0),SUMIFS('HOURS&amp;CYCLES INPUT'!$F$2:$F$9999,'HOURS&amp;CYCLES INPUT'!$C$2:$C$9999,'QUALIFIED EFH'!$C128,'HOURS&amp;CYCLES INPUT'!$D$2:$D$9999,'QUALIFIED EFH'!EI$4,'HOURS&amp;CYCLES INPUT'!$E$2:$E$9999,'QUALIFIED EFH'!EI$5))</f>
        <v>0</v>
      </c>
      <c r="EJ128" s="476">
        <f>IF(EJ$2&lt;&gt;"",IF($C128&lt;&gt;"TBA",EJ$2/114,0),SUMIFS('HOURS&amp;CYCLES INPUT'!$F$2:$F$9999,'HOURS&amp;CYCLES INPUT'!$C$2:$C$9999,'QUALIFIED EFH'!$C128,'HOURS&amp;CYCLES INPUT'!$D$2:$D$9999,'QUALIFIED EFH'!EJ$4,'HOURS&amp;CYCLES INPUT'!$E$2:$E$9999,'QUALIFIED EFH'!EJ$5))</f>
        <v>0</v>
      </c>
      <c r="EK128" s="476">
        <f>IF(EK$2&lt;&gt;"",IF($C128&lt;&gt;"TBA",EK$2/114,0),SUMIFS('HOURS&amp;CYCLES INPUT'!$F$2:$F$9999,'HOURS&amp;CYCLES INPUT'!$C$2:$C$9999,'QUALIFIED EFH'!$C128,'HOURS&amp;CYCLES INPUT'!$D$2:$D$9999,'QUALIFIED EFH'!EK$4,'HOURS&amp;CYCLES INPUT'!$E$2:$E$9999,'QUALIFIED EFH'!EK$5))</f>
        <v>0</v>
      </c>
      <c r="EL128" s="476">
        <f>IF(EL$2&lt;&gt;"",IF($C128&lt;&gt;"TBA",EL$2/114,0),SUMIFS('HOURS&amp;CYCLES INPUT'!$F$2:$F$9999,'HOURS&amp;CYCLES INPUT'!$C$2:$C$9999,'QUALIFIED EFH'!$C128,'HOURS&amp;CYCLES INPUT'!$D$2:$D$9999,'QUALIFIED EFH'!EL$4,'HOURS&amp;CYCLES INPUT'!$E$2:$E$9999,'QUALIFIED EFH'!EL$5))</f>
        <v>0</v>
      </c>
      <c r="EM128" s="476">
        <f>IF(EM$2&lt;&gt;"",IF($C128&lt;&gt;"TBA",EM$2/114,0),SUMIFS('HOURS&amp;CYCLES INPUT'!$F$2:$F$9999,'HOURS&amp;CYCLES INPUT'!$C$2:$C$9999,'QUALIFIED EFH'!$C128,'HOURS&amp;CYCLES INPUT'!$D$2:$D$9999,'QUALIFIED EFH'!EM$4,'HOURS&amp;CYCLES INPUT'!$E$2:$E$9999,'QUALIFIED EFH'!EM$5))</f>
        <v>0</v>
      </c>
      <c r="EN128" s="476">
        <f>IF(EN$2&lt;&gt;"",IF($C128&lt;&gt;"TBA",EN$2/114,0),SUMIFS('HOURS&amp;CYCLES INPUT'!$F$2:$F$9999,'HOURS&amp;CYCLES INPUT'!$C$2:$C$9999,'QUALIFIED EFH'!$C128,'HOURS&amp;CYCLES INPUT'!$D$2:$D$9999,'QUALIFIED EFH'!EN$4,'HOURS&amp;CYCLES INPUT'!$E$2:$E$9999,'QUALIFIED EFH'!EN$5))</f>
        <v>0</v>
      </c>
      <c r="EO128" s="476">
        <f>IF(EO$2&lt;&gt;"",IF($C128&lt;&gt;"TBA",EO$2/114,0),SUMIFS('HOURS&amp;CYCLES INPUT'!$F$2:$F$9999,'HOURS&amp;CYCLES INPUT'!$C$2:$C$9999,'QUALIFIED EFH'!$C128,'HOURS&amp;CYCLES INPUT'!$D$2:$D$9999,'QUALIFIED EFH'!EO$4,'HOURS&amp;CYCLES INPUT'!$E$2:$E$9999,'QUALIFIED EFH'!EO$5))</f>
        <v>0</v>
      </c>
      <c r="EP128" s="476">
        <f>IF(EP$2&lt;&gt;"",IF($C128&lt;&gt;"TBA",EP$2/114,0),SUMIFS('HOURS&amp;CYCLES INPUT'!$F$2:$F$9999,'HOURS&amp;CYCLES INPUT'!$C$2:$C$9999,'QUALIFIED EFH'!$C128,'HOURS&amp;CYCLES INPUT'!$D$2:$D$9999,'QUALIFIED EFH'!EP$4,'HOURS&amp;CYCLES INPUT'!$E$2:$E$9999,'QUALIFIED EFH'!EP$5))</f>
        <v>0</v>
      </c>
      <c r="EQ128" s="476">
        <f>IF(EQ$2&lt;&gt;"",IF($C128&lt;&gt;"TBA",EQ$2/114,0),SUMIFS('HOURS&amp;CYCLES INPUT'!$F$2:$F$9999,'HOURS&amp;CYCLES INPUT'!$C$2:$C$9999,'QUALIFIED EFH'!$C128,'HOURS&amp;CYCLES INPUT'!$D$2:$D$9999,'QUALIFIED EFH'!EQ$4,'HOURS&amp;CYCLES INPUT'!$E$2:$E$9999,'QUALIFIED EFH'!EQ$5))</f>
        <v>0</v>
      </c>
      <c r="ER128" s="476">
        <f>IF(ER$2&lt;&gt;"",IF($C128&lt;&gt;"TBA",ER$2/114,0),SUMIFS('HOURS&amp;CYCLES INPUT'!$F$2:$F$9999,'HOURS&amp;CYCLES INPUT'!$C$2:$C$9999,'QUALIFIED EFH'!$C128,'HOURS&amp;CYCLES INPUT'!$D$2:$D$9999,'QUALIFIED EFH'!ER$4,'HOURS&amp;CYCLES INPUT'!$E$2:$E$9999,'QUALIFIED EFH'!ER$5))</f>
        <v>0</v>
      </c>
      <c r="ES128" s="476">
        <f>IF(ES$2&lt;&gt;"",IF($C128&lt;&gt;"TBA",ES$2/114,0),SUMIFS('HOURS&amp;CYCLES INPUT'!$F$2:$F$9999,'HOURS&amp;CYCLES INPUT'!$C$2:$C$9999,'QUALIFIED EFH'!$C128,'HOURS&amp;CYCLES INPUT'!$D$2:$D$9999,'QUALIFIED EFH'!ES$4,'HOURS&amp;CYCLES INPUT'!$E$2:$E$9999,'QUALIFIED EFH'!ES$5))</f>
        <v>0</v>
      </c>
      <c r="ET128" s="476">
        <f>IF(ET$2&lt;&gt;"",IF($C128&lt;&gt;"TBA",ET$2/114,0),SUMIFS('HOURS&amp;CYCLES INPUT'!$F$2:$F$9999,'HOURS&amp;CYCLES INPUT'!$C$2:$C$9999,'QUALIFIED EFH'!$C128,'HOURS&amp;CYCLES INPUT'!$D$2:$D$9999,'QUALIFIED EFH'!ET$4,'HOURS&amp;CYCLES INPUT'!$E$2:$E$9999,'QUALIFIED EFH'!ET$5))</f>
        <v>0</v>
      </c>
      <c r="EU128" s="476">
        <f>IF(EU$2&lt;&gt;"",IF($C128&lt;&gt;"TBA",EU$2/114,0),SUMIFS('HOURS&amp;CYCLES INPUT'!$F$2:$F$9999,'HOURS&amp;CYCLES INPUT'!$C$2:$C$9999,'QUALIFIED EFH'!$C128,'HOURS&amp;CYCLES INPUT'!$D$2:$D$9999,'QUALIFIED EFH'!EU$4,'HOURS&amp;CYCLES INPUT'!$E$2:$E$9999,'QUALIFIED EFH'!EU$5))</f>
        <v>0</v>
      </c>
      <c r="EV128" s="476">
        <f>IF(EV$2&lt;&gt;"",IF($C128&lt;&gt;"TBA",EV$2/114,0),SUMIFS('HOURS&amp;CYCLES INPUT'!$F$2:$F$9999,'HOURS&amp;CYCLES INPUT'!$C$2:$C$9999,'QUALIFIED EFH'!$C128,'HOURS&amp;CYCLES INPUT'!$D$2:$D$9999,'QUALIFIED EFH'!EV$4,'HOURS&amp;CYCLES INPUT'!$E$2:$E$9999,'QUALIFIED EFH'!EV$5))</f>
        <v>0</v>
      </c>
      <c r="EW128" s="476">
        <f>IF(EW$2&lt;&gt;"",IF($C128&lt;&gt;"TBA",EW$2/114,0),SUMIFS('HOURS&amp;CYCLES INPUT'!$F$2:$F$9999,'HOURS&amp;CYCLES INPUT'!$C$2:$C$9999,'QUALIFIED EFH'!$C128,'HOURS&amp;CYCLES INPUT'!$D$2:$D$9999,'QUALIFIED EFH'!EW$4,'HOURS&amp;CYCLES INPUT'!$E$2:$E$9999,'QUALIFIED EFH'!EW$5))</f>
        <v>0</v>
      </c>
      <c r="EX128" s="476">
        <f>IF(EX$2&lt;&gt;"",IF($C128&lt;&gt;"TBA",EX$2/114,0),SUMIFS('HOURS&amp;CYCLES INPUT'!$F$2:$F$9999,'HOURS&amp;CYCLES INPUT'!$C$2:$C$9999,'QUALIFIED EFH'!$C128,'HOURS&amp;CYCLES INPUT'!$D$2:$D$9999,'QUALIFIED EFH'!EX$4,'HOURS&amp;CYCLES INPUT'!$E$2:$E$9999,'QUALIFIED EFH'!EX$5))</f>
        <v>0</v>
      </c>
      <c r="EY128" s="476">
        <f>IF(EY$2&lt;&gt;"",IF($C128&lt;&gt;"TBA",EY$2/114,0),SUMIFS('HOURS&amp;CYCLES INPUT'!$F$2:$F$9999,'HOURS&amp;CYCLES INPUT'!$C$2:$C$9999,'QUALIFIED EFH'!$C128,'HOURS&amp;CYCLES INPUT'!$D$2:$D$9999,'QUALIFIED EFH'!EY$4,'HOURS&amp;CYCLES INPUT'!$E$2:$E$9999,'QUALIFIED EFH'!EY$5))</f>
        <v>0</v>
      </c>
      <c r="EZ128" s="476">
        <f>IF(EZ$2&lt;&gt;"",IF($C128&lt;&gt;"TBA",EZ$2/114,0),SUMIFS('HOURS&amp;CYCLES INPUT'!$F$2:$F$9999,'HOURS&amp;CYCLES INPUT'!$C$2:$C$9999,'QUALIFIED EFH'!$C128,'HOURS&amp;CYCLES INPUT'!$D$2:$D$9999,'QUALIFIED EFH'!EZ$4,'HOURS&amp;CYCLES INPUT'!$E$2:$E$9999,'QUALIFIED EFH'!EZ$5))</f>
        <v>0</v>
      </c>
      <c r="FA128" s="476">
        <f>IF(FA$2&lt;&gt;"",IF($C128&lt;&gt;"TBA",FA$2/114,0),SUMIFS('HOURS&amp;CYCLES INPUT'!$F$2:$F$9999,'HOURS&amp;CYCLES INPUT'!$C$2:$C$9999,'QUALIFIED EFH'!$C128,'HOURS&amp;CYCLES INPUT'!$D$2:$D$9999,'QUALIFIED EFH'!FA$4,'HOURS&amp;CYCLES INPUT'!$E$2:$E$9999,'QUALIFIED EFH'!FA$5))</f>
        <v>0</v>
      </c>
      <c r="FB128" s="476">
        <f>IF(FB$2&lt;&gt;"",IF($C128&lt;&gt;"TBA",FB$2/114,0),SUMIFS('HOURS&amp;CYCLES INPUT'!$F$2:$F$9999,'HOURS&amp;CYCLES INPUT'!$C$2:$C$9999,'QUALIFIED EFH'!$C128,'HOURS&amp;CYCLES INPUT'!$D$2:$D$9999,'QUALIFIED EFH'!FB$4,'HOURS&amp;CYCLES INPUT'!$E$2:$E$9999,'QUALIFIED EFH'!FB$5))</f>
        <v>0</v>
      </c>
      <c r="FC128" s="476">
        <f>IF(FC$2&lt;&gt;"",IF($C128&lt;&gt;"TBA",FC$2/114,0),SUMIFS('HOURS&amp;CYCLES INPUT'!$F$2:$F$9999,'HOURS&amp;CYCLES INPUT'!$C$2:$C$9999,'QUALIFIED EFH'!$C128,'HOURS&amp;CYCLES INPUT'!$D$2:$D$9999,'QUALIFIED EFH'!FC$4,'HOURS&amp;CYCLES INPUT'!$E$2:$E$9999,'QUALIFIED EFH'!FC$5))</f>
        <v>0</v>
      </c>
      <c r="FD128" s="476">
        <f>IF(FD$2&lt;&gt;"",IF($C128&lt;&gt;"TBA",FD$2/114,0),SUMIFS('HOURS&amp;CYCLES INPUT'!$F$2:$F$9999,'HOURS&amp;CYCLES INPUT'!$C$2:$C$9999,'QUALIFIED EFH'!$C128,'HOURS&amp;CYCLES INPUT'!$D$2:$D$9999,'QUALIFIED EFH'!FD$4,'HOURS&amp;CYCLES INPUT'!$E$2:$E$9999,'QUALIFIED EFH'!FD$5))</f>
        <v>0</v>
      </c>
      <c r="FE128" s="476">
        <f>IF(FE$2&lt;&gt;"",IF($C128&lt;&gt;"TBA",FE$2/114,0),SUMIFS('HOURS&amp;CYCLES INPUT'!$F$2:$F$9999,'HOURS&amp;CYCLES INPUT'!$C$2:$C$9999,'QUALIFIED EFH'!$C128,'HOURS&amp;CYCLES INPUT'!$D$2:$D$9999,'QUALIFIED EFH'!FE$4,'HOURS&amp;CYCLES INPUT'!$E$2:$E$9999,'QUALIFIED EFH'!FE$5))</f>
        <v>0</v>
      </c>
      <c r="FF128" s="476">
        <f>IF(FF$2&lt;&gt;"",IF($C128&lt;&gt;"TBA",FF$2/114,0),SUMIFS('HOURS&amp;CYCLES INPUT'!$F$2:$F$9999,'HOURS&amp;CYCLES INPUT'!$C$2:$C$9999,'QUALIFIED EFH'!$C128,'HOURS&amp;CYCLES INPUT'!$D$2:$D$9999,'QUALIFIED EFH'!FF$4,'HOURS&amp;CYCLES INPUT'!$E$2:$E$9999,'QUALIFIED EFH'!FF$5))</f>
        <v>0</v>
      </c>
      <c r="FG128" s="476">
        <f>IF(FG$2&lt;&gt;"",IF($C128&lt;&gt;"TBA",FG$2/114,0),SUMIFS('HOURS&amp;CYCLES INPUT'!$F$2:$F$9999,'HOURS&amp;CYCLES INPUT'!$C$2:$C$9999,'QUALIFIED EFH'!$C128,'HOURS&amp;CYCLES INPUT'!$D$2:$D$9999,'QUALIFIED EFH'!FG$4,'HOURS&amp;CYCLES INPUT'!$E$2:$E$9999,'QUALIFIED EFH'!FG$5))</f>
        <v>0</v>
      </c>
      <c r="FH128" s="476">
        <f>IF(FH$2&lt;&gt;"",IF($C128&lt;&gt;"TBA",FH$2/114,0),SUMIFS('HOURS&amp;CYCLES INPUT'!$F$2:$F$9999,'HOURS&amp;CYCLES INPUT'!$C$2:$C$9999,'QUALIFIED EFH'!$C128,'HOURS&amp;CYCLES INPUT'!$D$2:$D$9999,'QUALIFIED EFH'!FH$4,'HOURS&amp;CYCLES INPUT'!$E$2:$E$9999,'QUALIFIED EFH'!FH$5))</f>
        <v>0</v>
      </c>
      <c r="FI128" s="476">
        <f>IF(FI$2&lt;&gt;"",IF($C128&lt;&gt;"TBA",FI$2/114,0),SUMIFS('HOURS&amp;CYCLES INPUT'!$F$2:$F$9999,'HOURS&amp;CYCLES INPUT'!$C$2:$C$9999,'QUALIFIED EFH'!$C128,'HOURS&amp;CYCLES INPUT'!$D$2:$D$9999,'QUALIFIED EFH'!FI$4,'HOURS&amp;CYCLES INPUT'!$E$2:$E$9999,'QUALIFIED EFH'!FI$5))</f>
        <v>0</v>
      </c>
      <c r="FJ128" s="476">
        <f>IF(FJ$2&lt;&gt;"",IF($C128&lt;&gt;"TBA",FJ$2/114,0),SUMIFS('HOURS&amp;CYCLES INPUT'!$F$2:$F$9999,'HOURS&amp;CYCLES INPUT'!$C$2:$C$9999,'QUALIFIED EFH'!$C128,'HOURS&amp;CYCLES INPUT'!$D$2:$D$9999,'QUALIFIED EFH'!FJ$4,'HOURS&amp;CYCLES INPUT'!$E$2:$E$9999,'QUALIFIED EFH'!FJ$5))</f>
        <v>0</v>
      </c>
      <c r="FK128" s="476">
        <f>IF(FK$2&lt;&gt;"",IF($C128&lt;&gt;"TBA",FK$2/114,0),SUMIFS('HOURS&amp;CYCLES INPUT'!$F$2:$F$9999,'HOURS&amp;CYCLES INPUT'!$C$2:$C$9999,'QUALIFIED EFH'!$C128,'HOURS&amp;CYCLES INPUT'!$D$2:$D$9999,'QUALIFIED EFH'!FK$4,'HOURS&amp;CYCLES INPUT'!$E$2:$E$9999,'QUALIFIED EFH'!FK$5))</f>
        <v>0</v>
      </c>
      <c r="FL128" s="476">
        <f>IF(FL$2&lt;&gt;"",IF($C128&lt;&gt;"TBA",FL$2/114,0),SUMIFS('HOURS&amp;CYCLES INPUT'!$F$2:$F$9999,'HOURS&amp;CYCLES INPUT'!$C$2:$C$9999,'QUALIFIED EFH'!$C128,'HOURS&amp;CYCLES INPUT'!$D$2:$D$9999,'QUALIFIED EFH'!FL$4,'HOURS&amp;CYCLES INPUT'!$E$2:$E$9999,'QUALIFIED EFH'!FL$5))</f>
        <v>0</v>
      </c>
      <c r="FM128" s="476">
        <f>IF(FM$2&lt;&gt;"",IF($C128&lt;&gt;"TBA",FM$2/114,0),SUMIFS('HOURS&amp;CYCLES INPUT'!$F$2:$F$9999,'HOURS&amp;CYCLES INPUT'!$C$2:$C$9999,'QUALIFIED EFH'!$C128,'HOURS&amp;CYCLES INPUT'!$D$2:$D$9999,'QUALIFIED EFH'!FM$4,'HOURS&amp;CYCLES INPUT'!$E$2:$E$9999,'QUALIFIED EFH'!FM$5))</f>
        <v>0</v>
      </c>
      <c r="FN128" s="476">
        <f>IF(FN$2&lt;&gt;"",IF($C128&lt;&gt;"TBA",FN$2/114,0),SUMIFS('HOURS&amp;CYCLES INPUT'!$F$2:$F$9999,'HOURS&amp;CYCLES INPUT'!$C$2:$C$9999,'QUALIFIED EFH'!$C128,'HOURS&amp;CYCLES INPUT'!$D$2:$D$9999,'QUALIFIED EFH'!FN$4,'HOURS&amp;CYCLES INPUT'!$E$2:$E$9999,'QUALIFIED EFH'!FN$5))</f>
        <v>0</v>
      </c>
      <c r="FO128" s="476">
        <f>IF(FO$2&lt;&gt;"",IF($C128&lt;&gt;"TBA",FO$2/114,0),SUMIFS('HOURS&amp;CYCLES INPUT'!$F$2:$F$9999,'HOURS&amp;CYCLES INPUT'!$C$2:$C$9999,'QUALIFIED EFH'!$C128,'HOURS&amp;CYCLES INPUT'!$D$2:$D$9999,'QUALIFIED EFH'!FO$4,'HOURS&amp;CYCLES INPUT'!$E$2:$E$9999,'QUALIFIED EFH'!FO$5))</f>
        <v>0</v>
      </c>
      <c r="FP128" s="476">
        <f>IF(FP$2&lt;&gt;"",IF($C128&lt;&gt;"TBA",FP$2/114,0),SUMIFS('HOURS&amp;CYCLES INPUT'!$F$2:$F$9999,'HOURS&amp;CYCLES INPUT'!$C$2:$C$9999,'QUALIFIED EFH'!$C128,'HOURS&amp;CYCLES INPUT'!$D$2:$D$9999,'QUALIFIED EFH'!FP$4,'HOURS&amp;CYCLES INPUT'!$E$2:$E$9999,'QUALIFIED EFH'!FP$5))</f>
        <v>0</v>
      </c>
      <c r="FQ128" s="476">
        <f>IF(FQ$2&lt;&gt;"",IF($C128&lt;&gt;"TBA",FQ$2/114,0),SUMIFS('HOURS&amp;CYCLES INPUT'!$F$2:$F$9999,'HOURS&amp;CYCLES INPUT'!$C$2:$C$9999,'QUALIFIED EFH'!$C128,'HOURS&amp;CYCLES INPUT'!$D$2:$D$9999,'QUALIFIED EFH'!FQ$4,'HOURS&amp;CYCLES INPUT'!$E$2:$E$9999,'QUALIFIED EFH'!FQ$5))</f>
        <v>0</v>
      </c>
      <c r="FR128" s="476">
        <f>IF(FR$2&lt;&gt;"",IF($C128&lt;&gt;"TBA",FR$2/114,0),SUMIFS('HOURS&amp;CYCLES INPUT'!$F$2:$F$9999,'HOURS&amp;CYCLES INPUT'!$C$2:$C$9999,'QUALIFIED EFH'!$C128,'HOURS&amp;CYCLES INPUT'!$D$2:$D$9999,'QUALIFIED EFH'!FR$4,'HOURS&amp;CYCLES INPUT'!$E$2:$E$9999,'QUALIFIED EFH'!FR$5))</f>
        <v>0</v>
      </c>
      <c r="FS128" s="476">
        <f>IF(FS$2&lt;&gt;"",IF($C128&lt;&gt;"TBA",FS$2/114,0),SUMIFS('HOURS&amp;CYCLES INPUT'!$F$2:$F$9999,'HOURS&amp;CYCLES INPUT'!$C$2:$C$9999,'QUALIFIED EFH'!$C128,'HOURS&amp;CYCLES INPUT'!$D$2:$D$9999,'QUALIFIED EFH'!FS$4,'HOURS&amp;CYCLES INPUT'!$E$2:$E$9999,'QUALIFIED EFH'!FS$5))</f>
        <v>0</v>
      </c>
      <c r="FT128" s="476">
        <f>IF(FT$2&lt;&gt;"",IF($C128&lt;&gt;"TBA",FT$2/114,0),SUMIFS('HOURS&amp;CYCLES INPUT'!$F$2:$F$9999,'HOURS&amp;CYCLES INPUT'!$C$2:$C$9999,'QUALIFIED EFH'!$C128,'HOURS&amp;CYCLES INPUT'!$D$2:$D$9999,'QUALIFIED EFH'!FT$4,'HOURS&amp;CYCLES INPUT'!$E$2:$E$9999,'QUALIFIED EFH'!FT$5))</f>
        <v>0</v>
      </c>
      <c r="FU128" s="476">
        <f>IF(FU$2&lt;&gt;"",IF($C128&lt;&gt;"TBA",FU$2/114,0),SUMIFS('HOURS&amp;CYCLES INPUT'!$F$2:$F$9999,'HOURS&amp;CYCLES INPUT'!$C$2:$C$9999,'QUALIFIED EFH'!$C128,'HOURS&amp;CYCLES INPUT'!$D$2:$D$9999,'QUALIFIED EFH'!FU$4,'HOURS&amp;CYCLES INPUT'!$E$2:$E$9999,'QUALIFIED EFH'!FU$5))</f>
        <v>0</v>
      </c>
      <c r="FV128" s="476">
        <f>IF(FV$2&lt;&gt;"",IF($C128&lt;&gt;"TBA",FV$2/114,0),SUMIFS('HOURS&amp;CYCLES INPUT'!$F$2:$F$9999,'HOURS&amp;CYCLES INPUT'!$C$2:$C$9999,'QUALIFIED EFH'!$C128,'HOURS&amp;CYCLES INPUT'!$D$2:$D$9999,'QUALIFIED EFH'!FV$4,'HOURS&amp;CYCLES INPUT'!$E$2:$E$9999,'QUALIFIED EFH'!FV$5))</f>
        <v>0</v>
      </c>
      <c r="FW128" s="476">
        <f>IF(FW$2&lt;&gt;"",IF($C128&lt;&gt;"TBA",FW$2/114,0),SUMIFS('HOURS&amp;CYCLES INPUT'!$F$2:$F$9999,'HOURS&amp;CYCLES INPUT'!$C$2:$C$9999,'QUALIFIED EFH'!$C128,'HOURS&amp;CYCLES INPUT'!$D$2:$D$9999,'QUALIFIED EFH'!FW$4,'HOURS&amp;CYCLES INPUT'!$E$2:$E$9999,'QUALIFIED EFH'!FW$5))</f>
        <v>0</v>
      </c>
      <c r="FX128" s="476">
        <f>IF(FX$2&lt;&gt;"",IF($C128&lt;&gt;"TBA",FX$2/114,0),SUMIFS('HOURS&amp;CYCLES INPUT'!$F$2:$F$9999,'HOURS&amp;CYCLES INPUT'!$C$2:$C$9999,'QUALIFIED EFH'!$C128,'HOURS&amp;CYCLES INPUT'!$D$2:$D$9999,'QUALIFIED EFH'!FX$4,'HOURS&amp;CYCLES INPUT'!$E$2:$E$9999,'QUALIFIED EFH'!FX$5))</f>
        <v>0</v>
      </c>
      <c r="FY128" s="476">
        <f>IF(FY$2&lt;&gt;"",IF($C128&lt;&gt;"TBA",FY$2/114,0),SUMIFS('HOURS&amp;CYCLES INPUT'!$F$2:$F$9999,'HOURS&amp;CYCLES INPUT'!$C$2:$C$9999,'QUALIFIED EFH'!$C128,'HOURS&amp;CYCLES INPUT'!$D$2:$D$9999,'QUALIFIED EFH'!FY$4,'HOURS&amp;CYCLES INPUT'!$E$2:$E$9999,'QUALIFIED EFH'!FY$5))</f>
        <v>0</v>
      </c>
      <c r="FZ128" s="476">
        <f>IF(FZ$2&lt;&gt;"",IF($C128&lt;&gt;"TBA",FZ$2/114,0),SUMIFS('HOURS&amp;CYCLES INPUT'!$F$2:$F$9999,'HOURS&amp;CYCLES INPUT'!$C$2:$C$9999,'QUALIFIED EFH'!$C128,'HOURS&amp;CYCLES INPUT'!$D$2:$D$9999,'QUALIFIED EFH'!FZ$4,'HOURS&amp;CYCLES INPUT'!$E$2:$E$9999,'QUALIFIED EFH'!FZ$5))</f>
        <v>0</v>
      </c>
      <c r="GA128" s="476">
        <f>IF(GA$2&lt;&gt;"",IF($C128&lt;&gt;"TBA",GA$2/114,0),SUMIFS('HOURS&amp;CYCLES INPUT'!$F$2:$F$9999,'HOURS&amp;CYCLES INPUT'!$C$2:$C$9999,'QUALIFIED EFH'!$C128,'HOURS&amp;CYCLES INPUT'!$D$2:$D$9999,'QUALIFIED EFH'!GA$4,'HOURS&amp;CYCLES INPUT'!$E$2:$E$9999,'QUALIFIED EFH'!GA$5))</f>
        <v>0</v>
      </c>
      <c r="GB128" s="476">
        <f>IF(GB$2&lt;&gt;"",IF($C128&lt;&gt;"TBA",GB$2/114,0),SUMIFS('HOURS&amp;CYCLES INPUT'!$F$2:$F$9999,'HOURS&amp;CYCLES INPUT'!$C$2:$C$9999,'QUALIFIED EFH'!$C128,'HOURS&amp;CYCLES INPUT'!$D$2:$D$9999,'QUALIFIED EFH'!GB$4,'HOURS&amp;CYCLES INPUT'!$E$2:$E$9999,'QUALIFIED EFH'!GB$5))</f>
        <v>0</v>
      </c>
    </row>
    <row r="129" spans="2:184" x14ac:dyDescent="0.35">
      <c r="C129" s="472">
        <f>'QUALIFIED ENGINES'!D162</f>
        <v>0</v>
      </c>
      <c r="D129" s="476">
        <f>IF(D$2&lt;&gt;"",IF($C129&lt;&gt;"TBA",D$2/114,0),SUMIFS('HOURS&amp;CYCLES INPUT'!$F$2:$F$9999,'HOURS&amp;CYCLES INPUT'!$C$2:$C$9999,'QUALIFIED EFH'!$C129,'HOURS&amp;CYCLES INPUT'!$D$2:$D$9999,'QUALIFIED EFH'!D$4,'HOURS&amp;CYCLES INPUT'!$E$2:$E$9999,'QUALIFIED EFH'!D$5))</f>
        <v>0</v>
      </c>
      <c r="E129" s="476">
        <f>IF(E$2&lt;&gt;"",IF($C129&lt;&gt;"TBA",E$2/114,0),SUMIFS('HOURS&amp;CYCLES INPUT'!$F$2:$F$9999,'HOURS&amp;CYCLES INPUT'!$C$2:$C$9999,'QUALIFIED EFH'!$C129,'HOURS&amp;CYCLES INPUT'!$D$2:$D$9999,'QUALIFIED EFH'!E$4,'HOURS&amp;CYCLES INPUT'!$E$2:$E$9999,'QUALIFIED EFH'!E$5))</f>
        <v>0</v>
      </c>
      <c r="F129" s="476">
        <f>IF(F$2&lt;&gt;"",IF($C129&lt;&gt;"TBA",F$2/114,0),SUMIFS('HOURS&amp;CYCLES INPUT'!$F$2:$F$9999,'HOURS&amp;CYCLES INPUT'!$C$2:$C$9999,'QUALIFIED EFH'!$C129,'HOURS&amp;CYCLES INPUT'!$D$2:$D$9999,'QUALIFIED EFH'!F$4,'HOURS&amp;CYCLES INPUT'!$E$2:$E$9999,'QUALIFIED EFH'!F$5))</f>
        <v>0</v>
      </c>
      <c r="G129" s="476">
        <f>IF(G$2&lt;&gt;"",IF($C129&lt;&gt;"TBA",G$2/114,0),SUMIFS('HOURS&amp;CYCLES INPUT'!$F$2:$F$9999,'HOURS&amp;CYCLES INPUT'!$C$2:$C$9999,'QUALIFIED EFH'!$C129,'HOURS&amp;CYCLES INPUT'!$D$2:$D$9999,'QUALIFIED EFH'!G$4,'HOURS&amp;CYCLES INPUT'!$E$2:$E$9999,'QUALIFIED EFH'!G$5))</f>
        <v>0</v>
      </c>
      <c r="H129" s="476">
        <f>IF(H$2&lt;&gt;"",IF($C129&lt;&gt;"TBA",H$2/114,0),SUMIFS('HOURS&amp;CYCLES INPUT'!$F$2:$F$9999,'HOURS&amp;CYCLES INPUT'!$C$2:$C$9999,'QUALIFIED EFH'!$C129,'HOURS&amp;CYCLES INPUT'!$D$2:$D$9999,'QUALIFIED EFH'!H$4,'HOURS&amp;CYCLES INPUT'!$E$2:$E$9999,'QUALIFIED EFH'!H$5))</f>
        <v>0</v>
      </c>
      <c r="I129" s="476">
        <f>IF(I$2&lt;&gt;"",IF($C129&lt;&gt;"TBA",I$2/114,0),SUMIFS('HOURS&amp;CYCLES INPUT'!$F$2:$F$9999,'HOURS&amp;CYCLES INPUT'!$C$2:$C$9999,'QUALIFIED EFH'!$C129,'HOURS&amp;CYCLES INPUT'!$D$2:$D$9999,'QUALIFIED EFH'!I$4,'HOURS&amp;CYCLES INPUT'!$E$2:$E$9999,'QUALIFIED EFH'!I$5))</f>
        <v>0</v>
      </c>
      <c r="J129" s="476">
        <f>IF(J$2&lt;&gt;"",IF($C129&lt;&gt;"TBA",J$2/114,0),SUMIFS('HOURS&amp;CYCLES INPUT'!$F$2:$F$9999,'HOURS&amp;CYCLES INPUT'!$C$2:$C$9999,'QUALIFIED EFH'!$C129,'HOURS&amp;CYCLES INPUT'!$D$2:$D$9999,'QUALIFIED EFH'!J$4,'HOURS&amp;CYCLES INPUT'!$E$2:$E$9999,'QUALIFIED EFH'!J$5))</f>
        <v>0</v>
      </c>
      <c r="K129" s="476">
        <f>IF(K$2&lt;&gt;"",IF($C129&lt;&gt;"TBA",K$2/114,0),SUMIFS('HOURS&amp;CYCLES INPUT'!$F$2:$F$9999,'HOURS&amp;CYCLES INPUT'!$C$2:$C$9999,'QUALIFIED EFH'!$C129,'HOURS&amp;CYCLES INPUT'!$D$2:$D$9999,'QUALIFIED EFH'!K$4,'HOURS&amp;CYCLES INPUT'!$E$2:$E$9999,'QUALIFIED EFH'!K$5))</f>
        <v>0</v>
      </c>
      <c r="L129" s="476">
        <f>IF(L$2&lt;&gt;"",IF($C129&lt;&gt;"TBA",L$2/114,0),SUMIFS('HOURS&amp;CYCLES INPUT'!$F$2:$F$9999,'HOURS&amp;CYCLES INPUT'!$C$2:$C$9999,'QUALIFIED EFH'!$C129,'HOURS&amp;CYCLES INPUT'!$D$2:$D$9999,'QUALIFIED EFH'!L$4,'HOURS&amp;CYCLES INPUT'!$E$2:$E$9999,'QUALIFIED EFH'!L$5))</f>
        <v>0</v>
      </c>
      <c r="M129" s="476">
        <f>IF(M$2&lt;&gt;"",IF($C129&lt;&gt;"TBA",M$2/114,0),SUMIFS('HOURS&amp;CYCLES INPUT'!$F$2:$F$9999,'HOURS&amp;CYCLES INPUT'!$C$2:$C$9999,'QUALIFIED EFH'!$C129,'HOURS&amp;CYCLES INPUT'!$D$2:$D$9999,'QUALIFIED EFH'!M$4,'HOURS&amp;CYCLES INPUT'!$E$2:$E$9999,'QUALIFIED EFH'!M$5))</f>
        <v>0</v>
      </c>
      <c r="N129" s="476">
        <f>IF(N$2&lt;&gt;"",IF($C129&lt;&gt;"TBA",N$2/114,0),SUMIFS('HOURS&amp;CYCLES INPUT'!$F$2:$F$9999,'HOURS&amp;CYCLES INPUT'!$C$2:$C$9999,'QUALIFIED EFH'!$C129,'HOURS&amp;CYCLES INPUT'!$D$2:$D$9999,'QUALIFIED EFH'!N$4,'HOURS&amp;CYCLES INPUT'!$E$2:$E$9999,'QUALIFIED EFH'!N$5))</f>
        <v>0</v>
      </c>
      <c r="O129" s="476">
        <f>IF(O$2&lt;&gt;"",IF($C129&lt;&gt;"TBA",O$2/114,0),SUMIFS('HOURS&amp;CYCLES INPUT'!$F$2:$F$9999,'HOURS&amp;CYCLES INPUT'!$C$2:$C$9999,'QUALIFIED EFH'!$C129,'HOURS&amp;CYCLES INPUT'!$D$2:$D$9999,'QUALIFIED EFH'!O$4,'HOURS&amp;CYCLES INPUT'!$E$2:$E$9999,'QUALIFIED EFH'!O$5))</f>
        <v>0</v>
      </c>
      <c r="P129" s="476">
        <f>IF(P$2&lt;&gt;"",IF($C129&lt;&gt;"TBA",P$2/114,0),SUMIFS('HOURS&amp;CYCLES INPUT'!$F$2:$F$9999,'HOURS&amp;CYCLES INPUT'!$C$2:$C$9999,'QUALIFIED EFH'!$C129,'HOURS&amp;CYCLES INPUT'!$D$2:$D$9999,'QUALIFIED EFH'!P$4,'HOURS&amp;CYCLES INPUT'!$E$2:$E$9999,'QUALIFIED EFH'!P$5))</f>
        <v>0</v>
      </c>
      <c r="Q129" s="476">
        <f>IF(Q$2&lt;&gt;"",IF($C129&lt;&gt;"TBA",Q$2/114,0),SUMIFS('HOURS&amp;CYCLES INPUT'!$F$2:$F$9999,'HOURS&amp;CYCLES INPUT'!$C$2:$C$9999,'QUALIFIED EFH'!$C129,'HOURS&amp;CYCLES INPUT'!$D$2:$D$9999,'QUALIFIED EFH'!Q$4,'HOURS&amp;CYCLES INPUT'!$E$2:$E$9999,'QUALIFIED EFH'!Q$5))</f>
        <v>0</v>
      </c>
      <c r="R129" s="476">
        <f>IF(R$1&lt;&gt;"",IF($C129&lt;&gt;"TBA",R$1/114,0),SUMIFS('HOURS&amp;CYCLES INPUT'!$F$2:$F$9999,'HOURS&amp;CYCLES INPUT'!$C$2:$C$9999,'QUALIFIED EFH'!$C129,'HOURS&amp;CYCLES INPUT'!$D$2:$D$9999,'QUALIFIED EFH'!R$4,'HOURS&amp;CYCLES INPUT'!$E$2:$E$9999,'QUALIFIED EFH'!R$5))</f>
        <v>0</v>
      </c>
      <c r="S129" s="476">
        <f>IF(S$2&lt;&gt;"",IF($C129&lt;&gt;"TBA",S$2/114,0),SUMIFS('HOURS&amp;CYCLES INPUT'!$F$2:$F$9999,'HOURS&amp;CYCLES INPUT'!$C$2:$C$9999,'QUALIFIED EFH'!$C129,'HOURS&amp;CYCLES INPUT'!$D$2:$D$9999,'QUALIFIED EFH'!S$4,'HOURS&amp;CYCLES INPUT'!$E$2:$E$9999,'QUALIFIED EFH'!S$5))</f>
        <v>0</v>
      </c>
      <c r="T129" s="476">
        <f>IF(T$2&lt;&gt;"",IF($C129&lt;&gt;"TBA",T$2/114,0),SUMIFS('HOURS&amp;CYCLES INPUT'!$F$2:$F$9999,'HOURS&amp;CYCLES INPUT'!$C$2:$C$9999,'QUALIFIED EFH'!$C129,'HOURS&amp;CYCLES INPUT'!$D$2:$D$9999,'QUALIFIED EFH'!T$4,'HOURS&amp;CYCLES INPUT'!$E$2:$E$9999,'QUALIFIED EFH'!T$5))</f>
        <v>0</v>
      </c>
      <c r="U129" s="476">
        <f>IF(U$2&lt;&gt;"",IF($C129&lt;&gt;"TBA",U$2/114,0),SUMIFS('HOURS&amp;CYCLES INPUT'!$F$2:$F$9999,'HOURS&amp;CYCLES INPUT'!$C$2:$C$9999,'QUALIFIED EFH'!$C129,'HOURS&amp;CYCLES INPUT'!$D$2:$D$9999,'QUALIFIED EFH'!U$4,'HOURS&amp;CYCLES INPUT'!$E$2:$E$9999,'QUALIFIED EFH'!U$5))</f>
        <v>0</v>
      </c>
      <c r="V129" s="476">
        <f>IF(V$2&lt;&gt;"",IF($C129&lt;&gt;"TBA",V$2/114,0),SUMIFS('HOURS&amp;CYCLES INPUT'!$F$2:$F$9999,'HOURS&amp;CYCLES INPUT'!$C$2:$C$9999,'QUALIFIED EFH'!$C129,'HOURS&amp;CYCLES INPUT'!$D$2:$D$9999,'QUALIFIED EFH'!V$4,'HOURS&amp;CYCLES INPUT'!$E$2:$E$9999,'QUALIFIED EFH'!V$5))</f>
        <v>0</v>
      </c>
      <c r="W129" s="476">
        <f>IF(W$2&lt;&gt;"",IF($C129&lt;&gt;"TBA",W$2/114,0),SUMIFS('HOURS&amp;CYCLES INPUT'!$F$2:$F$9999,'HOURS&amp;CYCLES INPUT'!$C$2:$C$9999,'QUALIFIED EFH'!$C129,'HOURS&amp;CYCLES INPUT'!$D$2:$D$9999,'QUALIFIED EFH'!W$4,'HOURS&amp;CYCLES INPUT'!$E$2:$E$9999,'QUALIFIED EFH'!W$5))</f>
        <v>0</v>
      </c>
      <c r="X129" s="476">
        <f>IF(X$2&lt;&gt;"",IF($C129&lt;&gt;"TBA",X$2/114,0),SUMIFS('HOURS&amp;CYCLES INPUT'!$F$2:$F$9999,'HOURS&amp;CYCLES INPUT'!$C$2:$C$9999,'QUALIFIED EFH'!$C129,'HOURS&amp;CYCLES INPUT'!$D$2:$D$9999,'QUALIFIED EFH'!X$4,'HOURS&amp;CYCLES INPUT'!$E$2:$E$9999,'QUALIFIED EFH'!X$5))</f>
        <v>0</v>
      </c>
      <c r="Y129" s="476">
        <f>IF(Y$2&lt;&gt;"",IF($C129&lt;&gt;"TBA",Y$2/114,0),SUMIFS('HOURS&amp;CYCLES INPUT'!$F$2:$F$9999,'HOURS&amp;CYCLES INPUT'!$C$2:$C$9999,'QUALIFIED EFH'!$C129,'HOURS&amp;CYCLES INPUT'!$D$2:$D$9999,'QUALIFIED EFH'!Y$4,'HOURS&amp;CYCLES INPUT'!$E$2:$E$9999,'QUALIFIED EFH'!Y$5))</f>
        <v>0</v>
      </c>
      <c r="Z129" s="476">
        <f>IF(Z$2&lt;&gt;"",IF($C129&lt;&gt;"TBA",Z$2/114,0),SUMIFS('HOURS&amp;CYCLES INPUT'!$F$2:$F$9999,'HOURS&amp;CYCLES INPUT'!$C$2:$C$9999,'QUALIFIED EFH'!$C129,'HOURS&amp;CYCLES INPUT'!$D$2:$D$9999,'QUALIFIED EFH'!Z$4,'HOURS&amp;CYCLES INPUT'!$E$2:$E$9999,'QUALIFIED EFH'!Z$5))</f>
        <v>0</v>
      </c>
      <c r="AA129" s="476">
        <f>IF(AA$2&lt;&gt;"",IF($C129&lt;&gt;"TBA",AA$2/114,0),SUMIFS('HOURS&amp;CYCLES INPUT'!$F$2:$F$9999,'HOURS&amp;CYCLES INPUT'!$C$2:$C$9999,'QUALIFIED EFH'!$C129,'HOURS&amp;CYCLES INPUT'!$D$2:$D$9999,'QUALIFIED EFH'!AA$4,'HOURS&amp;CYCLES INPUT'!$E$2:$E$9999,'QUALIFIED EFH'!AA$5))</f>
        <v>0</v>
      </c>
      <c r="AB129" s="476">
        <f>IF(AB$2&lt;&gt;"",IF($C129&lt;&gt;"TBA",AB$2/114,0),SUMIFS('HOURS&amp;CYCLES INPUT'!$F$2:$F$9999,'HOURS&amp;CYCLES INPUT'!$C$2:$C$9999,'QUALIFIED EFH'!$C129,'HOURS&amp;CYCLES INPUT'!$D$2:$D$9999,'QUALIFIED EFH'!AB$4,'HOURS&amp;CYCLES INPUT'!$E$2:$E$9999,'QUALIFIED EFH'!AB$5))</f>
        <v>0</v>
      </c>
      <c r="AC129" s="476">
        <f>IF(AC$2&lt;&gt;"",IF($C129&lt;&gt;"TBA",AC$2/114,0),SUMIFS('HOURS&amp;CYCLES INPUT'!$F$2:$F$9999,'HOURS&amp;CYCLES INPUT'!$C$2:$C$9999,'QUALIFIED EFH'!$C129,'HOURS&amp;CYCLES INPUT'!$D$2:$D$9999,'QUALIFIED EFH'!AC$4,'HOURS&amp;CYCLES INPUT'!$E$2:$E$9999,'QUALIFIED EFH'!AC$5))</f>
        <v>0</v>
      </c>
      <c r="AD129" s="476">
        <f>IF(AD$2&lt;&gt;"",IF($C129&lt;&gt;"TBA",AD$2/114,0),SUMIFS('HOURS&amp;CYCLES INPUT'!$F$2:$F$9999,'HOURS&amp;CYCLES INPUT'!$C$2:$C$9999,'QUALIFIED EFH'!$C129,'HOURS&amp;CYCLES INPUT'!$D$2:$D$9999,'QUALIFIED EFH'!AD$4,'HOURS&amp;CYCLES INPUT'!$E$2:$E$9999,'QUALIFIED EFH'!AD$5))</f>
        <v>0</v>
      </c>
      <c r="AE129" s="476">
        <f>IF(AE$2&lt;&gt;"",IF($C129&lt;&gt;"TBA",AE$2/114,0),SUMIFS('HOURS&amp;CYCLES INPUT'!$F$2:$F$9999,'HOURS&amp;CYCLES INPUT'!$C$2:$C$9999,'QUALIFIED EFH'!$C129,'HOURS&amp;CYCLES INPUT'!$D$2:$D$9999,'QUALIFIED EFH'!AE$4,'HOURS&amp;CYCLES INPUT'!$E$2:$E$9999,'QUALIFIED EFH'!AE$5))</f>
        <v>0</v>
      </c>
      <c r="AF129" s="476">
        <f>IF(AF$2&lt;&gt;"",IF($C129&lt;&gt;"TBA",AF$2/114,0),SUMIFS('HOURS&amp;CYCLES INPUT'!$F$2:$F$9999,'HOURS&amp;CYCLES INPUT'!$C$2:$C$9999,'QUALIFIED EFH'!$C129,'HOURS&amp;CYCLES INPUT'!$D$2:$D$9999,'QUALIFIED EFH'!AF$4,'HOURS&amp;CYCLES INPUT'!$E$2:$E$9999,'QUALIFIED EFH'!AF$5))</f>
        <v>0</v>
      </c>
      <c r="AG129" s="476">
        <f>IF(AG$2&lt;&gt;"",IF($C129&lt;&gt;"TBA",AG$2/114,0),SUMIFS('HOURS&amp;CYCLES INPUT'!$F$2:$F$9999,'HOURS&amp;CYCLES INPUT'!$C$2:$C$9999,'QUALIFIED EFH'!$C129,'HOURS&amp;CYCLES INPUT'!$D$2:$D$9999,'QUALIFIED EFH'!AG$4,'HOURS&amp;CYCLES INPUT'!$E$2:$E$9999,'QUALIFIED EFH'!AG$5))</f>
        <v>0</v>
      </c>
      <c r="AH129" s="476">
        <f>IF(AH$2&lt;&gt;"",IF($C129&lt;&gt;"TBA",AH$2/114,0),SUMIFS('HOURS&amp;CYCLES INPUT'!$F$2:$F$9999,'HOURS&amp;CYCLES INPUT'!$C$2:$C$9999,'QUALIFIED EFH'!$C129,'HOURS&amp;CYCLES INPUT'!$D$2:$D$9999,'QUALIFIED EFH'!AH$4,'HOURS&amp;CYCLES INPUT'!$E$2:$E$9999,'QUALIFIED EFH'!AH$5))</f>
        <v>0</v>
      </c>
      <c r="AI129" s="476">
        <f>IF(AI$2&lt;&gt;"",IF($C129&lt;&gt;"TBA",AI$2/114,0),SUMIFS('HOURS&amp;CYCLES INPUT'!$F$2:$F$9999,'HOURS&amp;CYCLES INPUT'!$C$2:$C$9999,'QUALIFIED EFH'!$C129,'HOURS&amp;CYCLES INPUT'!$D$2:$D$9999,'QUALIFIED EFH'!AI$4,'HOURS&amp;CYCLES INPUT'!$E$2:$E$9999,'QUALIFIED EFH'!AI$5))</f>
        <v>0</v>
      </c>
      <c r="AJ129" s="476">
        <f>IF(AJ$2&lt;&gt;"",IF($C129&lt;&gt;"TBA",AJ$2/114,0),SUMIFS('HOURS&amp;CYCLES INPUT'!$F$2:$F$9999,'HOURS&amp;CYCLES INPUT'!$C$2:$C$9999,'QUALIFIED EFH'!$C129,'HOURS&amp;CYCLES INPUT'!$D$2:$D$9999,'QUALIFIED EFH'!AJ$4,'HOURS&amp;CYCLES INPUT'!$E$2:$E$9999,'QUALIFIED EFH'!AJ$5))</f>
        <v>0</v>
      </c>
      <c r="AK129" s="476">
        <f>IF(AK$2&lt;&gt;"",IF($C129&lt;&gt;"TBA",AK$2/114,0),SUMIFS('HOURS&amp;CYCLES INPUT'!$F$2:$F$9999,'HOURS&amp;CYCLES INPUT'!$C$2:$C$9999,'QUALIFIED EFH'!$C129,'HOURS&amp;CYCLES INPUT'!$D$2:$D$9999,'QUALIFIED EFH'!AK$4,'HOURS&amp;CYCLES INPUT'!$E$2:$E$9999,'QUALIFIED EFH'!AK$5))</f>
        <v>0</v>
      </c>
      <c r="AL129" s="476">
        <f>IF(AL$2&lt;&gt;"",IF($C129&lt;&gt;"TBA",AL$2/114,0),SUMIFS('HOURS&amp;CYCLES INPUT'!$F$2:$F$9999,'HOURS&amp;CYCLES INPUT'!$C$2:$C$9999,'QUALIFIED EFH'!$C129,'HOURS&amp;CYCLES INPUT'!$D$2:$D$9999,'QUALIFIED EFH'!AL$4,'HOURS&amp;CYCLES INPUT'!$E$2:$E$9999,'QUALIFIED EFH'!AL$5))</f>
        <v>0</v>
      </c>
      <c r="AM129" s="476">
        <f>IF(AM$2&lt;&gt;"",IF($C129&lt;&gt;"TBA",AM$2/114,0),SUMIFS('HOURS&amp;CYCLES INPUT'!$F$2:$F$9999,'HOURS&amp;CYCLES INPUT'!$C$2:$C$9999,'QUALIFIED EFH'!$C129,'HOURS&amp;CYCLES INPUT'!$D$2:$D$9999,'QUALIFIED EFH'!AM$4,'HOURS&amp;CYCLES INPUT'!$E$2:$E$9999,'QUALIFIED EFH'!AM$5))</f>
        <v>0</v>
      </c>
      <c r="AN129" s="476">
        <f>IF(AN$2&lt;&gt;"",IF($C129&lt;&gt;"TBA",AN$2/114,0),SUMIFS('HOURS&amp;CYCLES INPUT'!$F$2:$F$9999,'HOURS&amp;CYCLES INPUT'!$C$2:$C$9999,'QUALIFIED EFH'!$C129,'HOURS&amp;CYCLES INPUT'!$D$2:$D$9999,'QUALIFIED EFH'!AN$4,'HOURS&amp;CYCLES INPUT'!$E$2:$E$9999,'QUALIFIED EFH'!AN$5))</f>
        <v>0</v>
      </c>
      <c r="AO129" s="476">
        <f>IF(AO$2&lt;&gt;"",IF($C129&lt;&gt;"TBA",AO$2/114,0),SUMIFS('HOURS&amp;CYCLES INPUT'!$F$2:$F$9999,'HOURS&amp;CYCLES INPUT'!$C$2:$C$9999,'QUALIFIED EFH'!$C129,'HOURS&amp;CYCLES INPUT'!$D$2:$D$9999,'QUALIFIED EFH'!AO$4,'HOURS&amp;CYCLES INPUT'!$E$2:$E$9999,'QUALIFIED EFH'!AO$5))</f>
        <v>0</v>
      </c>
      <c r="AP129" s="476">
        <f>IF(AP$2&lt;&gt;"",IF($C129&lt;&gt;"TBA",AP$2/114,0),SUMIFS('HOURS&amp;CYCLES INPUT'!$F$2:$F$9999,'HOURS&amp;CYCLES INPUT'!$C$2:$C$9999,'QUALIFIED EFH'!$C129,'HOURS&amp;CYCLES INPUT'!$D$2:$D$9999,'QUALIFIED EFH'!AP$4,'HOURS&amp;CYCLES INPUT'!$E$2:$E$9999,'QUALIFIED EFH'!AP$5))</f>
        <v>0</v>
      </c>
      <c r="AQ129" s="476">
        <f>IF(AQ$2&lt;&gt;"",IF($C129&lt;&gt;"TBA",AQ$2/114,0),SUMIFS('HOURS&amp;CYCLES INPUT'!$F$2:$F$9999,'HOURS&amp;CYCLES INPUT'!$C$2:$C$9999,'QUALIFIED EFH'!$C129,'HOURS&amp;CYCLES INPUT'!$D$2:$D$9999,'QUALIFIED EFH'!AQ$4,'HOURS&amp;CYCLES INPUT'!$E$2:$E$9999,'QUALIFIED EFH'!AQ$5))</f>
        <v>0</v>
      </c>
      <c r="AR129" s="476">
        <f>IF(AR$2&lt;&gt;"",IF($C129&lt;&gt;"TBA",AR$2/114,0),SUMIFS('HOURS&amp;CYCLES INPUT'!$F$2:$F$9999,'HOURS&amp;CYCLES INPUT'!$C$2:$C$9999,'QUALIFIED EFH'!$C129,'HOURS&amp;CYCLES INPUT'!$D$2:$D$9999,'QUALIFIED EFH'!AR$4,'HOURS&amp;CYCLES INPUT'!$E$2:$E$9999,'QUALIFIED EFH'!AR$5))</f>
        <v>0</v>
      </c>
      <c r="AS129" s="476">
        <f>IF(AS$2&lt;&gt;"",IF($C129&lt;&gt;"TBA",AS$2/114,0),SUMIFS('HOURS&amp;CYCLES INPUT'!$F$2:$F$9999,'HOURS&amp;CYCLES INPUT'!$C$2:$C$9999,'QUALIFIED EFH'!$C129,'HOURS&amp;CYCLES INPUT'!$D$2:$D$9999,'QUALIFIED EFH'!AS$4,'HOURS&amp;CYCLES INPUT'!$E$2:$E$9999,'QUALIFIED EFH'!AS$5))</f>
        <v>0</v>
      </c>
      <c r="AT129" s="476">
        <f>IF(AT$2&lt;&gt;"",IF($C129&lt;&gt;"TBA",AT$2/114,0),SUMIFS('HOURS&amp;CYCLES INPUT'!$F$2:$F$9999,'HOURS&amp;CYCLES INPUT'!$C$2:$C$9999,'QUALIFIED EFH'!$C129,'HOURS&amp;CYCLES INPUT'!$D$2:$D$9999,'QUALIFIED EFH'!AT$4,'HOURS&amp;CYCLES INPUT'!$E$2:$E$9999,'QUALIFIED EFH'!AT$5))</f>
        <v>0</v>
      </c>
      <c r="AU129" s="476">
        <f>IF(AU$2&lt;&gt;"",IF($C129&lt;&gt;"TBA",AU$2/114,0),SUMIFS('HOURS&amp;CYCLES INPUT'!$F$2:$F$9999,'HOURS&amp;CYCLES INPUT'!$C$2:$C$9999,'QUALIFIED EFH'!$C129,'HOURS&amp;CYCLES INPUT'!$D$2:$D$9999,'QUALIFIED EFH'!AU$4,'HOURS&amp;CYCLES INPUT'!$E$2:$E$9999,'QUALIFIED EFH'!AU$5))</f>
        <v>0</v>
      </c>
      <c r="AV129" s="476">
        <f>IF(AV$2&lt;&gt;"",IF($C129&lt;&gt;"TBA",AV$2/114,0),SUMIFS('HOURS&amp;CYCLES INPUT'!$F$2:$F$9999,'HOURS&amp;CYCLES INPUT'!$C$2:$C$9999,'QUALIFIED EFH'!$C129,'HOURS&amp;CYCLES INPUT'!$D$2:$D$9999,'QUALIFIED EFH'!AV$4,'HOURS&amp;CYCLES INPUT'!$E$2:$E$9999,'QUALIFIED EFH'!AV$5))</f>
        <v>0</v>
      </c>
      <c r="AW129" s="476">
        <f>IF(AW$2&lt;&gt;"",IF($C129&lt;&gt;"TBA",AW$2/114,0),SUMIFS('HOURS&amp;CYCLES INPUT'!$F$2:$F$9999,'HOURS&amp;CYCLES INPUT'!$C$2:$C$9999,'QUALIFIED EFH'!$C129,'HOURS&amp;CYCLES INPUT'!$D$2:$D$9999,'QUALIFIED EFH'!AW$4,'HOURS&amp;CYCLES INPUT'!$E$2:$E$9999,'QUALIFIED EFH'!AW$5))</f>
        <v>0</v>
      </c>
      <c r="AX129" s="476">
        <f>IF(AX$2&lt;&gt;"",IF($C129&lt;&gt;"TBA",AX$2/114,0),SUMIFS('HOURS&amp;CYCLES INPUT'!$F$2:$F$9999,'HOURS&amp;CYCLES INPUT'!$C$2:$C$9999,'QUALIFIED EFH'!$C129,'HOURS&amp;CYCLES INPUT'!$D$2:$D$9999,'QUALIFIED EFH'!AX$4,'HOURS&amp;CYCLES INPUT'!$E$2:$E$9999,'QUALIFIED EFH'!AX$5))</f>
        <v>0</v>
      </c>
      <c r="AY129" s="476">
        <f>IF(AY$2&lt;&gt;"",IF($C129&lt;&gt;"TBA",AY$2/114,0),SUMIFS('HOURS&amp;CYCLES INPUT'!$F$2:$F$9999,'HOURS&amp;CYCLES INPUT'!$C$2:$C$9999,'QUALIFIED EFH'!$C129,'HOURS&amp;CYCLES INPUT'!$D$2:$D$9999,'QUALIFIED EFH'!AY$4,'HOURS&amp;CYCLES INPUT'!$E$2:$E$9999,'QUALIFIED EFH'!AY$5))</f>
        <v>0</v>
      </c>
      <c r="AZ129" s="476">
        <f>IF(AZ$2&lt;&gt;"",IF($C129&lt;&gt;"TBA",AZ$2/114,0),SUMIFS('HOURS&amp;CYCLES INPUT'!$F$2:$F$9999,'HOURS&amp;CYCLES INPUT'!$C$2:$C$9999,'QUALIFIED EFH'!$C129,'HOURS&amp;CYCLES INPUT'!$D$2:$D$9999,'QUALIFIED EFH'!AZ$4,'HOURS&amp;CYCLES INPUT'!$E$2:$E$9999,'QUALIFIED EFH'!AZ$5))</f>
        <v>0</v>
      </c>
      <c r="BA129" s="476">
        <f>IF(BA$2&lt;&gt;"",IF($C129&lt;&gt;"TBA",BA$2/114,0),SUMIFS('HOURS&amp;CYCLES INPUT'!$F$2:$F$9999,'HOURS&amp;CYCLES INPUT'!$C$2:$C$9999,'QUALIFIED EFH'!$C129,'HOURS&amp;CYCLES INPUT'!$D$2:$D$9999,'QUALIFIED EFH'!BA$4,'HOURS&amp;CYCLES INPUT'!$E$2:$E$9999,'QUALIFIED EFH'!BA$5))</f>
        <v>0</v>
      </c>
      <c r="BB129" s="476">
        <f>IF(BB$2&lt;&gt;"",IF($C129&lt;&gt;"TBA",BB$2/114,0),SUMIFS('HOURS&amp;CYCLES INPUT'!$F$2:$F$9999,'HOURS&amp;CYCLES INPUT'!$C$2:$C$9999,'QUALIFIED EFH'!$C129,'HOURS&amp;CYCLES INPUT'!$D$2:$D$9999,'QUALIFIED EFH'!BB$4,'HOURS&amp;CYCLES INPUT'!$E$2:$E$9999,'QUALIFIED EFH'!BB$5))</f>
        <v>0</v>
      </c>
      <c r="BC129" s="476">
        <f>IF(BC$2&lt;&gt;"",IF($C129&lt;&gt;"TBA",BC$2/114,0),SUMIFS('HOURS&amp;CYCLES INPUT'!$F$2:$F$9999,'HOURS&amp;CYCLES INPUT'!$C$2:$C$9999,'QUALIFIED EFH'!$C129,'HOURS&amp;CYCLES INPUT'!$D$2:$D$9999,'QUALIFIED EFH'!BC$4,'HOURS&amp;CYCLES INPUT'!$E$2:$E$9999,'QUALIFIED EFH'!BC$5))</f>
        <v>0</v>
      </c>
      <c r="BD129" s="476">
        <f>IF(BD$2&lt;&gt;"",IF($C129&lt;&gt;"TBA",BD$2/114,0),SUMIFS('HOURS&amp;CYCLES INPUT'!$F$2:$F$9999,'HOURS&amp;CYCLES INPUT'!$C$2:$C$9999,'QUALIFIED EFH'!$C129,'HOURS&amp;CYCLES INPUT'!$D$2:$D$9999,'QUALIFIED EFH'!BD$4,'HOURS&amp;CYCLES INPUT'!$E$2:$E$9999,'QUALIFIED EFH'!BD$5))</f>
        <v>0</v>
      </c>
      <c r="BE129" s="476">
        <f>IF(BE$2&lt;&gt;"",IF($C129&lt;&gt;"TBA",BE$2/114,0),SUMIFS('HOURS&amp;CYCLES INPUT'!$F$2:$F$9999,'HOURS&amp;CYCLES INPUT'!$C$2:$C$9999,'QUALIFIED EFH'!$C129,'HOURS&amp;CYCLES INPUT'!$D$2:$D$9999,'QUALIFIED EFH'!BE$4,'HOURS&amp;CYCLES INPUT'!$E$2:$E$9999,'QUALIFIED EFH'!BE$5))</f>
        <v>0</v>
      </c>
      <c r="BF129" s="476">
        <f>IF(BF$2&lt;&gt;"",IF($C129&lt;&gt;"TBA",BF$2/114,0),SUMIFS('HOURS&amp;CYCLES INPUT'!$F$2:$F$9999,'HOURS&amp;CYCLES INPUT'!$C$2:$C$9999,'QUALIFIED EFH'!$C129,'HOURS&amp;CYCLES INPUT'!$D$2:$D$9999,'QUALIFIED EFH'!BF$4,'HOURS&amp;CYCLES INPUT'!$E$2:$E$9999,'QUALIFIED EFH'!BF$5))</f>
        <v>0</v>
      </c>
      <c r="BG129" s="476">
        <f>IF(BG$2&lt;&gt;"",IF($C129&lt;&gt;"TBA",BG$2/114,0),SUMIFS('HOURS&amp;CYCLES INPUT'!$F$2:$F$9999,'HOURS&amp;CYCLES INPUT'!$C$2:$C$9999,'QUALIFIED EFH'!$C129,'HOURS&amp;CYCLES INPUT'!$D$2:$D$9999,'QUALIFIED EFH'!BG$4,'HOURS&amp;CYCLES INPUT'!$E$2:$E$9999,'QUALIFIED EFH'!BG$5))</f>
        <v>0</v>
      </c>
      <c r="BH129" s="476">
        <f>IF(BH$2&lt;&gt;"",IF($C129&lt;&gt;"TBA",BH$2/114,0),SUMIFS('HOURS&amp;CYCLES INPUT'!$F$2:$F$9999,'HOURS&amp;CYCLES INPUT'!$C$2:$C$9999,'QUALIFIED EFH'!$C129,'HOURS&amp;CYCLES INPUT'!$D$2:$D$9999,'QUALIFIED EFH'!BH$4,'HOURS&amp;CYCLES INPUT'!$E$2:$E$9999,'QUALIFIED EFH'!BH$5))</f>
        <v>0</v>
      </c>
      <c r="BI129" s="476">
        <f>IF(BI$2&lt;&gt;"",IF($C129&lt;&gt;"TBA",BI$2/114,0),SUMIFS('HOURS&amp;CYCLES INPUT'!$F$2:$F$9999,'HOURS&amp;CYCLES INPUT'!$C$2:$C$9999,'QUALIFIED EFH'!$C129,'HOURS&amp;CYCLES INPUT'!$D$2:$D$9999,'QUALIFIED EFH'!BI$4,'HOURS&amp;CYCLES INPUT'!$E$2:$E$9999,'QUALIFIED EFH'!BI$5))</f>
        <v>0</v>
      </c>
      <c r="BJ129" s="476">
        <f>IF(BJ$2&lt;&gt;"",IF($C129&lt;&gt;"TBA",BJ$2/114,0),SUMIFS('HOURS&amp;CYCLES INPUT'!$F$2:$F$9999,'HOURS&amp;CYCLES INPUT'!$C$2:$C$9999,'QUALIFIED EFH'!$C129,'HOURS&amp;CYCLES INPUT'!$D$2:$D$9999,'QUALIFIED EFH'!BJ$4,'HOURS&amp;CYCLES INPUT'!$E$2:$E$9999,'QUALIFIED EFH'!BJ$5))</f>
        <v>0</v>
      </c>
      <c r="BK129" s="476">
        <f>IF(BK$2&lt;&gt;"",IF($C129&lt;&gt;"TBA",BK$2/114,0),SUMIFS('HOURS&amp;CYCLES INPUT'!$F$2:$F$9999,'HOURS&amp;CYCLES INPUT'!$C$2:$C$9999,'QUALIFIED EFH'!$C129,'HOURS&amp;CYCLES INPUT'!$D$2:$D$9999,'QUALIFIED EFH'!BK$4,'HOURS&amp;CYCLES INPUT'!$E$2:$E$9999,'QUALIFIED EFH'!BK$5))</f>
        <v>0</v>
      </c>
      <c r="BL129" s="476">
        <f>IF(BL$2&lt;&gt;"",IF($C129&lt;&gt;"TBA",BL$2/114,0),SUMIFS('HOURS&amp;CYCLES INPUT'!$F$2:$F$9999,'HOURS&amp;CYCLES INPUT'!$C$2:$C$9999,'QUALIFIED EFH'!$C129,'HOURS&amp;CYCLES INPUT'!$D$2:$D$9999,'QUALIFIED EFH'!BL$4,'HOURS&amp;CYCLES INPUT'!$E$2:$E$9999,'QUALIFIED EFH'!BL$5))</f>
        <v>0</v>
      </c>
      <c r="BM129" s="476">
        <f>IF(BM$2&lt;&gt;"",IF($C129&lt;&gt;"TBA",BM$2/114,0),SUMIFS('HOURS&amp;CYCLES INPUT'!$F$2:$F$9999,'HOURS&amp;CYCLES INPUT'!$C$2:$C$9999,'QUALIFIED EFH'!$C129,'HOURS&amp;CYCLES INPUT'!$D$2:$D$9999,'QUALIFIED EFH'!BM$4,'HOURS&amp;CYCLES INPUT'!$E$2:$E$9999,'QUALIFIED EFH'!BM$5))</f>
        <v>0</v>
      </c>
      <c r="BN129" s="476">
        <f>IF(BN$2&lt;&gt;"",IF($C129&lt;&gt;"TBA",BN$2/114,0),SUMIFS('HOURS&amp;CYCLES INPUT'!$F$2:$F$9999,'HOURS&amp;CYCLES INPUT'!$C$2:$C$9999,'QUALIFIED EFH'!$C129,'HOURS&amp;CYCLES INPUT'!$D$2:$D$9999,'QUALIFIED EFH'!BN$4,'HOURS&amp;CYCLES INPUT'!$E$2:$E$9999,'QUALIFIED EFH'!BN$5))</f>
        <v>0</v>
      </c>
      <c r="BO129" s="476">
        <f>IF(BO$2&lt;&gt;"",IF($C129&lt;&gt;"TBA",BO$2/114,0),SUMIFS('HOURS&amp;CYCLES INPUT'!$F$2:$F$9999,'HOURS&amp;CYCLES INPUT'!$C$2:$C$9999,'QUALIFIED EFH'!$C129,'HOURS&amp;CYCLES INPUT'!$D$2:$D$9999,'QUALIFIED EFH'!BO$4,'HOURS&amp;CYCLES INPUT'!$E$2:$E$9999,'QUALIFIED EFH'!BO$5))</f>
        <v>0</v>
      </c>
      <c r="BP129" s="476">
        <f>IF(BP$2&lt;&gt;"",IF($C129&lt;&gt;"TBA",BP$2/114,0),SUMIFS('HOURS&amp;CYCLES INPUT'!$F$2:$F$9999,'HOURS&amp;CYCLES INPUT'!$C$2:$C$9999,'QUALIFIED EFH'!$C129,'HOURS&amp;CYCLES INPUT'!$D$2:$D$9999,'QUALIFIED EFH'!BP$4,'HOURS&amp;CYCLES INPUT'!$E$2:$E$9999,'QUALIFIED EFH'!BP$5))</f>
        <v>0</v>
      </c>
      <c r="BQ129" s="476">
        <f>IF(BQ$2&lt;&gt;"",IF($C129&lt;&gt;"TBA",BQ$2/114,0),SUMIFS('HOURS&amp;CYCLES INPUT'!$F$2:$F$9999,'HOURS&amp;CYCLES INPUT'!$C$2:$C$9999,'QUALIFIED EFH'!$C129,'HOURS&amp;CYCLES INPUT'!$D$2:$D$9999,'QUALIFIED EFH'!BQ$4,'HOURS&amp;CYCLES INPUT'!$E$2:$E$9999,'QUALIFIED EFH'!BQ$5))</f>
        <v>0</v>
      </c>
      <c r="BR129" s="476">
        <f>IF(BR$2&lt;&gt;"",IF($C129&lt;&gt;"TBA",BR$2/114,0),SUMIFS('HOURS&amp;CYCLES INPUT'!$F$2:$F$9999,'HOURS&amp;CYCLES INPUT'!$C$2:$C$9999,'QUALIFIED EFH'!$C129,'HOURS&amp;CYCLES INPUT'!$D$2:$D$9999,'QUALIFIED EFH'!BR$4,'HOURS&amp;CYCLES INPUT'!$E$2:$E$9999,'QUALIFIED EFH'!BR$5))</f>
        <v>0</v>
      </c>
      <c r="BS129" s="476">
        <f>IF(BS$2&lt;&gt;"",IF($C129&lt;&gt;"TBA",BS$2/114,0),SUMIFS('HOURS&amp;CYCLES INPUT'!$F$2:$F$9999,'HOURS&amp;CYCLES INPUT'!$C$2:$C$9999,'QUALIFIED EFH'!$C129,'HOURS&amp;CYCLES INPUT'!$D$2:$D$9999,'QUALIFIED EFH'!BS$4,'HOURS&amp;CYCLES INPUT'!$E$2:$E$9999,'QUALIFIED EFH'!BS$5))</f>
        <v>0</v>
      </c>
      <c r="BT129" s="476">
        <f>IF(BT$2&lt;&gt;"",IF($C129&lt;&gt;"TBA",BT$2/114,0),SUMIFS('HOURS&amp;CYCLES INPUT'!$F$2:$F$9999,'HOURS&amp;CYCLES INPUT'!$C$2:$C$9999,'QUALIFIED EFH'!$C129,'HOURS&amp;CYCLES INPUT'!$D$2:$D$9999,'QUALIFIED EFH'!BT$4,'HOURS&amp;CYCLES INPUT'!$E$2:$E$9999,'QUALIFIED EFH'!BT$5))</f>
        <v>0</v>
      </c>
      <c r="BU129" s="476">
        <f>IF(BU$2&lt;&gt;"",IF($C129&lt;&gt;"TBA",BU$2/114,0),SUMIFS('HOURS&amp;CYCLES INPUT'!$F$2:$F$9999,'HOURS&amp;CYCLES INPUT'!$C$2:$C$9999,'QUALIFIED EFH'!$C129,'HOURS&amp;CYCLES INPUT'!$D$2:$D$9999,'QUALIFIED EFH'!BU$4,'HOURS&amp;CYCLES INPUT'!$E$2:$E$9999,'QUALIFIED EFH'!BU$5))</f>
        <v>0</v>
      </c>
      <c r="BV129" s="476">
        <f>IF(BV$2&lt;&gt;"",IF($C129&lt;&gt;"TBA",BV$2/114,0),SUMIFS('HOURS&amp;CYCLES INPUT'!$F$2:$F$9999,'HOURS&amp;CYCLES INPUT'!$C$2:$C$9999,'QUALIFIED EFH'!$C129,'HOURS&amp;CYCLES INPUT'!$D$2:$D$9999,'QUALIFIED EFH'!BV$4,'HOURS&amp;CYCLES INPUT'!$E$2:$E$9999,'QUALIFIED EFH'!BV$5))</f>
        <v>0</v>
      </c>
      <c r="BW129" s="476">
        <f>IF(BW$2&lt;&gt;"",IF($C129&lt;&gt;"TBA",BW$2/114,0),SUMIFS('HOURS&amp;CYCLES INPUT'!$F$2:$F$9999,'HOURS&amp;CYCLES INPUT'!$C$2:$C$9999,'QUALIFIED EFH'!$C129,'HOURS&amp;CYCLES INPUT'!$D$2:$D$9999,'QUALIFIED EFH'!BW$4,'HOURS&amp;CYCLES INPUT'!$E$2:$E$9999,'QUALIFIED EFH'!BW$5))</f>
        <v>0</v>
      </c>
      <c r="BX129" s="476">
        <f>IF(BX$2&lt;&gt;"",IF($C129&lt;&gt;"TBA",BX$2/114,0),SUMIFS('HOURS&amp;CYCLES INPUT'!$F$2:$F$9999,'HOURS&amp;CYCLES INPUT'!$C$2:$C$9999,'QUALIFIED EFH'!$C129,'HOURS&amp;CYCLES INPUT'!$D$2:$D$9999,'QUALIFIED EFH'!BX$4,'HOURS&amp;CYCLES INPUT'!$E$2:$E$9999,'QUALIFIED EFH'!BX$5))</f>
        <v>0</v>
      </c>
      <c r="BY129" s="476">
        <f>IF(BY$2&lt;&gt;"",IF($C129&lt;&gt;"TBA",BY$2/114,0),SUMIFS('HOURS&amp;CYCLES INPUT'!$F$2:$F$9999,'HOURS&amp;CYCLES INPUT'!$C$2:$C$9999,'QUALIFIED EFH'!$C129,'HOURS&amp;CYCLES INPUT'!$D$2:$D$9999,'QUALIFIED EFH'!BY$4,'HOURS&amp;CYCLES INPUT'!$E$2:$E$9999,'QUALIFIED EFH'!BY$5))</f>
        <v>0</v>
      </c>
      <c r="BZ129" s="476">
        <f>IF(BZ$2&lt;&gt;"",IF($C129&lt;&gt;"TBA",BZ$2/114,0),SUMIFS('HOURS&amp;CYCLES INPUT'!$F$2:$F$9999,'HOURS&amp;CYCLES INPUT'!$C$2:$C$9999,'QUALIFIED EFH'!$C129,'HOURS&amp;CYCLES INPUT'!$D$2:$D$9999,'QUALIFIED EFH'!BZ$4,'HOURS&amp;CYCLES INPUT'!$E$2:$E$9999,'QUALIFIED EFH'!BZ$5))</f>
        <v>0</v>
      </c>
      <c r="CA129" s="476">
        <f>IF(CA$2&lt;&gt;"",IF($C129&lt;&gt;"TBA",CA$2/114,0),SUMIFS('HOURS&amp;CYCLES INPUT'!$F$2:$F$9999,'HOURS&amp;CYCLES INPUT'!$C$2:$C$9999,'QUALIFIED EFH'!$C129,'HOURS&amp;CYCLES INPUT'!$D$2:$D$9999,'QUALIFIED EFH'!CA$4,'HOURS&amp;CYCLES INPUT'!$E$2:$E$9999,'QUALIFIED EFH'!CA$5))</f>
        <v>0</v>
      </c>
      <c r="CB129" s="476">
        <f>IF(CB$2&lt;&gt;"",IF($C129&lt;&gt;"TBA",CB$2/114,0),SUMIFS('HOURS&amp;CYCLES INPUT'!$F$2:$F$9999,'HOURS&amp;CYCLES INPUT'!$C$2:$C$9999,'QUALIFIED EFH'!$C129,'HOURS&amp;CYCLES INPUT'!$D$2:$D$9999,'QUALIFIED EFH'!CB$4,'HOURS&amp;CYCLES INPUT'!$E$2:$E$9999,'QUALIFIED EFH'!CB$5))</f>
        <v>0</v>
      </c>
      <c r="CC129" s="476">
        <f>IF(CC$2&lt;&gt;"",IF($C129&lt;&gt;"TBA",CC$2/114,0),SUMIFS('HOURS&amp;CYCLES INPUT'!$F$2:$F$9999,'HOURS&amp;CYCLES INPUT'!$C$2:$C$9999,'QUALIFIED EFH'!$C129,'HOURS&amp;CYCLES INPUT'!$D$2:$D$9999,'QUALIFIED EFH'!CC$4,'HOURS&amp;CYCLES INPUT'!$E$2:$E$9999,'QUALIFIED EFH'!CC$5))</f>
        <v>0</v>
      </c>
      <c r="CD129" s="476">
        <f>IF(CD$2&lt;&gt;"",IF($C129&lt;&gt;"TBA",CD$2/114,0),SUMIFS('HOURS&amp;CYCLES INPUT'!$F$2:$F$9999,'HOURS&amp;CYCLES INPUT'!$C$2:$C$9999,'QUALIFIED EFH'!$C129,'HOURS&amp;CYCLES INPUT'!$D$2:$D$9999,'QUALIFIED EFH'!CD$4,'HOURS&amp;CYCLES INPUT'!$E$2:$E$9999,'QUALIFIED EFH'!CD$5))</f>
        <v>0</v>
      </c>
      <c r="CE129" s="476">
        <f>IF(CE$2&lt;&gt;"",IF($C129&lt;&gt;"TBA",CE$2/114,0),SUMIFS('HOURS&amp;CYCLES INPUT'!$F$2:$F$9999,'HOURS&amp;CYCLES INPUT'!$C$2:$C$9999,'QUALIFIED EFH'!$C129,'HOURS&amp;CYCLES INPUT'!$D$2:$D$9999,'QUALIFIED EFH'!CE$4,'HOURS&amp;CYCLES INPUT'!$E$2:$E$9999,'QUALIFIED EFH'!CE$5))</f>
        <v>0</v>
      </c>
      <c r="CF129" s="476">
        <f>IF(CF$2&lt;&gt;"",IF($C129&lt;&gt;"TBA",CF$2/114,0),SUMIFS('HOURS&amp;CYCLES INPUT'!$F$2:$F$9999,'HOURS&amp;CYCLES INPUT'!$C$2:$C$9999,'QUALIFIED EFH'!$C129,'HOURS&amp;CYCLES INPUT'!$D$2:$D$9999,'QUALIFIED EFH'!CF$4,'HOURS&amp;CYCLES INPUT'!$E$2:$E$9999,'QUALIFIED EFH'!CF$5))</f>
        <v>0</v>
      </c>
      <c r="CG129" s="476">
        <f>IF(CG$2&lt;&gt;"",IF($C129&lt;&gt;"TBA",CG$2/114,0),SUMIFS('HOURS&amp;CYCLES INPUT'!$F$2:$F$9999,'HOURS&amp;CYCLES INPUT'!$C$2:$C$9999,'QUALIFIED EFH'!$C129,'HOURS&amp;CYCLES INPUT'!$D$2:$D$9999,'QUALIFIED EFH'!CG$4,'HOURS&amp;CYCLES INPUT'!$E$2:$E$9999,'QUALIFIED EFH'!CG$5))</f>
        <v>0</v>
      </c>
      <c r="CH129" s="476">
        <f>IF(CH$2&lt;&gt;"",IF($C129&lt;&gt;"TBA",CH$2/114,0),SUMIFS('HOURS&amp;CYCLES INPUT'!$F$2:$F$9999,'HOURS&amp;CYCLES INPUT'!$C$2:$C$9999,'QUALIFIED EFH'!$C129,'HOURS&amp;CYCLES INPUT'!$D$2:$D$9999,'QUALIFIED EFH'!CH$4,'HOURS&amp;CYCLES INPUT'!$E$2:$E$9999,'QUALIFIED EFH'!CH$5))</f>
        <v>0</v>
      </c>
      <c r="CI129" s="476">
        <f>IF(CI$2&lt;&gt;"",IF($C129&lt;&gt;"TBA",CI$2/114,0),SUMIFS('HOURS&amp;CYCLES INPUT'!$F$2:$F$9999,'HOURS&amp;CYCLES INPUT'!$C$2:$C$9999,'QUALIFIED EFH'!$C129,'HOURS&amp;CYCLES INPUT'!$D$2:$D$9999,'QUALIFIED EFH'!CI$4,'HOURS&amp;CYCLES INPUT'!$E$2:$E$9999,'QUALIFIED EFH'!CI$5))</f>
        <v>0</v>
      </c>
      <c r="CJ129" s="476">
        <f>IF(CJ$2&lt;&gt;"",IF($C129&lt;&gt;"TBA",CJ$2/114,0),SUMIFS('HOURS&amp;CYCLES INPUT'!$F$2:$F$9999,'HOURS&amp;CYCLES INPUT'!$C$2:$C$9999,'QUALIFIED EFH'!$C129,'HOURS&amp;CYCLES INPUT'!$D$2:$D$9999,'QUALIFIED EFH'!CJ$4,'HOURS&amp;CYCLES INPUT'!$E$2:$E$9999,'QUALIFIED EFH'!CJ$5))</f>
        <v>0</v>
      </c>
      <c r="CK129" s="476">
        <f>IF(CK$2&lt;&gt;"",IF($C129&lt;&gt;"TBA",CK$2/114,0),SUMIFS('HOURS&amp;CYCLES INPUT'!$F$2:$F$9999,'HOURS&amp;CYCLES INPUT'!$C$2:$C$9999,'QUALIFIED EFH'!$C129,'HOURS&amp;CYCLES INPUT'!$D$2:$D$9999,'QUALIFIED EFH'!CK$4,'HOURS&amp;CYCLES INPUT'!$E$2:$E$9999,'QUALIFIED EFH'!CK$5))</f>
        <v>0</v>
      </c>
      <c r="CL129" s="476">
        <f>IF(CL$2&lt;&gt;"",IF($C129&lt;&gt;"TBA",CL$2/114,0),SUMIFS('HOURS&amp;CYCLES INPUT'!$F$2:$F$9999,'HOURS&amp;CYCLES INPUT'!$C$2:$C$9999,'QUALIFIED EFH'!$C129,'HOURS&amp;CYCLES INPUT'!$D$2:$D$9999,'QUALIFIED EFH'!CL$4,'HOURS&amp;CYCLES INPUT'!$E$2:$E$9999,'QUALIFIED EFH'!CL$5))</f>
        <v>0</v>
      </c>
      <c r="CM129" s="476">
        <f>IF(CM$2&lt;&gt;"",IF($C129&lt;&gt;"TBA",CM$2/114,0),SUMIFS('HOURS&amp;CYCLES INPUT'!$F$2:$F$9999,'HOURS&amp;CYCLES INPUT'!$C$2:$C$9999,'QUALIFIED EFH'!$C129,'HOURS&amp;CYCLES INPUT'!$D$2:$D$9999,'QUALIFIED EFH'!CM$4,'HOURS&amp;CYCLES INPUT'!$E$2:$E$9999,'QUALIFIED EFH'!CM$5))</f>
        <v>0</v>
      </c>
      <c r="CN129" s="476">
        <f>IF(CN$2&lt;&gt;"",IF($C129&lt;&gt;"TBA",CN$2/114,0),SUMIFS('HOURS&amp;CYCLES INPUT'!$F$2:$F$9999,'HOURS&amp;CYCLES INPUT'!$C$2:$C$9999,'QUALIFIED EFH'!$C129,'HOURS&amp;CYCLES INPUT'!$D$2:$D$9999,'QUALIFIED EFH'!CN$4,'HOURS&amp;CYCLES INPUT'!$E$2:$E$9999,'QUALIFIED EFH'!CN$5))</f>
        <v>0</v>
      </c>
      <c r="CO129" s="476">
        <f>IF(CO$2&lt;&gt;"",IF($C129&lt;&gt;"TBA",CO$2/114,0),SUMIFS('HOURS&amp;CYCLES INPUT'!$F$2:$F$9999,'HOURS&amp;CYCLES INPUT'!$C$2:$C$9999,'QUALIFIED EFH'!$C129,'HOURS&amp;CYCLES INPUT'!$D$2:$D$9999,'QUALIFIED EFH'!CO$4,'HOURS&amp;CYCLES INPUT'!$E$2:$E$9999,'QUALIFIED EFH'!CO$5))</f>
        <v>0</v>
      </c>
      <c r="CP129" s="476">
        <f>IF(CP$2&lt;&gt;"",IF($C129&lt;&gt;"TBA",CP$2/114,0),SUMIFS('HOURS&amp;CYCLES INPUT'!$F$2:$F$9999,'HOURS&amp;CYCLES INPUT'!$C$2:$C$9999,'QUALIFIED EFH'!$C129,'HOURS&amp;CYCLES INPUT'!$D$2:$D$9999,'QUALIFIED EFH'!CP$4,'HOURS&amp;CYCLES INPUT'!$E$2:$E$9999,'QUALIFIED EFH'!CP$5))</f>
        <v>0</v>
      </c>
      <c r="CQ129" s="476">
        <f>IF(CQ$2&lt;&gt;"",IF($C129&lt;&gt;"TBA",CQ$2/114,0),SUMIFS('HOURS&amp;CYCLES INPUT'!$F$2:$F$9999,'HOURS&amp;CYCLES INPUT'!$C$2:$C$9999,'QUALIFIED EFH'!$C129,'HOURS&amp;CYCLES INPUT'!$D$2:$D$9999,'QUALIFIED EFH'!CQ$4,'HOURS&amp;CYCLES INPUT'!$E$2:$E$9999,'QUALIFIED EFH'!CQ$5))</f>
        <v>0</v>
      </c>
      <c r="CR129" s="476">
        <f>IF(CR$2&lt;&gt;"",IF($C129&lt;&gt;"TBA",CR$2/114,0),SUMIFS('HOURS&amp;CYCLES INPUT'!$F$2:$F$9999,'HOURS&amp;CYCLES INPUT'!$C$2:$C$9999,'QUALIFIED EFH'!$C129,'HOURS&amp;CYCLES INPUT'!$D$2:$D$9999,'QUALIFIED EFH'!CR$4,'HOURS&amp;CYCLES INPUT'!$E$2:$E$9999,'QUALIFIED EFH'!CR$5))</f>
        <v>0</v>
      </c>
      <c r="CS129" s="476">
        <f>IF(CS$2&lt;&gt;"",IF($C129&lt;&gt;"TBA",CS$2/114,0),SUMIFS('HOURS&amp;CYCLES INPUT'!$F$2:$F$9999,'HOURS&amp;CYCLES INPUT'!$C$2:$C$9999,'QUALIFIED EFH'!$C129,'HOURS&amp;CYCLES INPUT'!$D$2:$D$9999,'QUALIFIED EFH'!CS$4,'HOURS&amp;CYCLES INPUT'!$E$2:$E$9999,'QUALIFIED EFH'!CS$5))</f>
        <v>0</v>
      </c>
      <c r="CT129" s="476">
        <f>IF(CT$2&lt;&gt;"",IF($C129&lt;&gt;"TBA",CT$2/114,0),SUMIFS('HOURS&amp;CYCLES INPUT'!$F$2:$F$9999,'HOURS&amp;CYCLES INPUT'!$C$2:$C$9999,'QUALIFIED EFH'!$C129,'HOURS&amp;CYCLES INPUT'!$D$2:$D$9999,'QUALIFIED EFH'!CT$4,'HOURS&amp;CYCLES INPUT'!$E$2:$E$9999,'QUALIFIED EFH'!CT$5))</f>
        <v>0</v>
      </c>
      <c r="CU129" s="476">
        <f>IF(CU$2&lt;&gt;"",IF($C129&lt;&gt;"TBA",CU$2/114,0),SUMIFS('HOURS&amp;CYCLES INPUT'!$F$2:$F$9999,'HOURS&amp;CYCLES INPUT'!$C$2:$C$9999,'QUALIFIED EFH'!$C129,'HOURS&amp;CYCLES INPUT'!$D$2:$D$9999,'QUALIFIED EFH'!CU$4,'HOURS&amp;CYCLES INPUT'!$E$2:$E$9999,'QUALIFIED EFH'!CU$5))</f>
        <v>0</v>
      </c>
      <c r="CV129" s="476">
        <f>IF(CV$2&lt;&gt;"",IF($C129&lt;&gt;"TBA",CV$2/114,0),SUMIFS('HOURS&amp;CYCLES INPUT'!$F$2:$F$9999,'HOURS&amp;CYCLES INPUT'!$C$2:$C$9999,'QUALIFIED EFH'!$C129,'HOURS&amp;CYCLES INPUT'!$D$2:$D$9999,'QUALIFIED EFH'!CV$4,'HOURS&amp;CYCLES INPUT'!$E$2:$E$9999,'QUALIFIED EFH'!CV$5))</f>
        <v>0</v>
      </c>
      <c r="CW129" s="476">
        <f>IF(CW$2&lt;&gt;"",IF($C129&lt;&gt;"TBA",CW$2/114,0),SUMIFS('HOURS&amp;CYCLES INPUT'!$F$2:$F$9999,'HOURS&amp;CYCLES INPUT'!$C$2:$C$9999,'QUALIFIED EFH'!$C129,'HOURS&amp;CYCLES INPUT'!$D$2:$D$9999,'QUALIFIED EFH'!CW$4,'HOURS&amp;CYCLES INPUT'!$E$2:$E$9999,'QUALIFIED EFH'!CW$5))</f>
        <v>0</v>
      </c>
      <c r="CX129" s="476">
        <f>IF(CX$2&lt;&gt;"",IF($C129&lt;&gt;"TBA",CX$2/114,0),SUMIFS('HOURS&amp;CYCLES INPUT'!$F$2:$F$9999,'HOURS&amp;CYCLES INPUT'!$C$2:$C$9999,'QUALIFIED EFH'!$C129,'HOURS&amp;CYCLES INPUT'!$D$2:$D$9999,'QUALIFIED EFH'!CX$4,'HOURS&amp;CYCLES INPUT'!$E$2:$E$9999,'QUALIFIED EFH'!CX$5))</f>
        <v>0</v>
      </c>
      <c r="CY129" s="476">
        <f>IF(CY$2&lt;&gt;"",IF($C129&lt;&gt;"TBA",CY$2/114,0),SUMIFS('HOURS&amp;CYCLES INPUT'!$F$2:$F$9999,'HOURS&amp;CYCLES INPUT'!$C$2:$C$9999,'QUALIFIED EFH'!$C129,'HOURS&amp;CYCLES INPUT'!$D$2:$D$9999,'QUALIFIED EFH'!CY$4,'HOURS&amp;CYCLES INPUT'!$E$2:$E$9999,'QUALIFIED EFH'!CY$5))</f>
        <v>0</v>
      </c>
      <c r="CZ129" s="476">
        <f>IF(CZ$2&lt;&gt;"",IF($C129&lt;&gt;"TBA",CZ$2/114,0),SUMIFS('HOURS&amp;CYCLES INPUT'!$F$2:$F$9999,'HOURS&amp;CYCLES INPUT'!$C$2:$C$9999,'QUALIFIED EFH'!$C129,'HOURS&amp;CYCLES INPUT'!$D$2:$D$9999,'QUALIFIED EFH'!CZ$4,'HOURS&amp;CYCLES INPUT'!$E$2:$E$9999,'QUALIFIED EFH'!CZ$5))</f>
        <v>0</v>
      </c>
      <c r="DA129" s="476">
        <f>IF(DA$2&lt;&gt;"",IF($C129&lt;&gt;"TBA",DA$2/114,0),SUMIFS('HOURS&amp;CYCLES INPUT'!$F$2:$F$9999,'HOURS&amp;CYCLES INPUT'!$C$2:$C$9999,'QUALIFIED EFH'!$C129,'HOURS&amp;CYCLES INPUT'!$D$2:$D$9999,'QUALIFIED EFH'!DA$4,'HOURS&amp;CYCLES INPUT'!$E$2:$E$9999,'QUALIFIED EFH'!DA$5))</f>
        <v>0</v>
      </c>
      <c r="DB129" s="476">
        <f>IF(DB$2&lt;&gt;"",IF($C129&lt;&gt;"TBA",DB$2/114,0),SUMIFS('HOURS&amp;CYCLES INPUT'!$F$2:$F$9999,'HOURS&amp;CYCLES INPUT'!$C$2:$C$9999,'QUALIFIED EFH'!$C129,'HOURS&amp;CYCLES INPUT'!$D$2:$D$9999,'QUALIFIED EFH'!DB$4,'HOURS&amp;CYCLES INPUT'!$E$2:$E$9999,'QUALIFIED EFH'!DB$5))</f>
        <v>0</v>
      </c>
      <c r="DC129" s="476">
        <f>IF(DC$2&lt;&gt;"",IF($C129&lt;&gt;"TBA",DC$2/114,0),SUMIFS('HOURS&amp;CYCLES INPUT'!$F$2:$F$9999,'HOURS&amp;CYCLES INPUT'!$C$2:$C$9999,'QUALIFIED EFH'!$C129,'HOURS&amp;CYCLES INPUT'!$D$2:$D$9999,'QUALIFIED EFH'!DC$4,'HOURS&amp;CYCLES INPUT'!$E$2:$E$9999,'QUALIFIED EFH'!DC$5))</f>
        <v>0</v>
      </c>
      <c r="DD129" s="476">
        <f>IF(DD$2&lt;&gt;"",IF($C129&lt;&gt;"TBA",DD$2/114,0),SUMIFS('HOURS&amp;CYCLES INPUT'!$F$2:$F$9999,'HOURS&amp;CYCLES INPUT'!$C$2:$C$9999,'QUALIFIED EFH'!$C129,'HOURS&amp;CYCLES INPUT'!$D$2:$D$9999,'QUALIFIED EFH'!DD$4,'HOURS&amp;CYCLES INPUT'!$E$2:$E$9999,'QUALIFIED EFH'!DD$5))</f>
        <v>0</v>
      </c>
      <c r="DE129" s="476">
        <f>IF(DE$2&lt;&gt;"",IF($C129&lt;&gt;"TBA",DE$2/114,0),SUMIFS('HOURS&amp;CYCLES INPUT'!$F$2:$F$9999,'HOURS&amp;CYCLES INPUT'!$C$2:$C$9999,'QUALIFIED EFH'!$C129,'HOURS&amp;CYCLES INPUT'!$D$2:$D$9999,'QUALIFIED EFH'!DE$4,'HOURS&amp;CYCLES INPUT'!$E$2:$E$9999,'QUALIFIED EFH'!DE$5))</f>
        <v>0</v>
      </c>
      <c r="DF129" s="476">
        <f>IF(DF$2&lt;&gt;"",IF($C129&lt;&gt;"TBA",DF$2/114,0),SUMIFS('HOURS&amp;CYCLES INPUT'!$F$2:$F$9999,'HOURS&amp;CYCLES INPUT'!$C$2:$C$9999,'QUALIFIED EFH'!$C129,'HOURS&amp;CYCLES INPUT'!$D$2:$D$9999,'QUALIFIED EFH'!DF$4,'HOURS&amp;CYCLES INPUT'!$E$2:$E$9999,'QUALIFIED EFH'!DF$5))</f>
        <v>0</v>
      </c>
      <c r="DG129" s="476">
        <f>IF(DG$2&lt;&gt;"",IF($C129&lt;&gt;"TBA",DG$2/114,0),SUMIFS('HOURS&amp;CYCLES INPUT'!$F$2:$F$9999,'HOURS&amp;CYCLES INPUT'!$C$2:$C$9999,'QUALIFIED EFH'!$C129,'HOURS&amp;CYCLES INPUT'!$D$2:$D$9999,'QUALIFIED EFH'!DG$4,'HOURS&amp;CYCLES INPUT'!$E$2:$E$9999,'QUALIFIED EFH'!DG$5))</f>
        <v>0</v>
      </c>
      <c r="DH129" s="476">
        <f>IF(DH$2&lt;&gt;"",IF($C129&lt;&gt;"TBA",DH$2/114,0),SUMIFS('HOURS&amp;CYCLES INPUT'!$F$2:$F$9999,'HOURS&amp;CYCLES INPUT'!$C$2:$C$9999,'QUALIFIED EFH'!$C129,'HOURS&amp;CYCLES INPUT'!$D$2:$D$9999,'QUALIFIED EFH'!DH$4,'HOURS&amp;CYCLES INPUT'!$E$2:$E$9999,'QUALIFIED EFH'!DH$5))</f>
        <v>0</v>
      </c>
      <c r="DI129" s="476">
        <f>IF(DI$2&lt;&gt;"",IF($C129&lt;&gt;"TBA",DI$2/114,0),SUMIFS('HOURS&amp;CYCLES INPUT'!$F$2:$F$9999,'HOURS&amp;CYCLES INPUT'!$C$2:$C$9999,'QUALIFIED EFH'!$C129,'HOURS&amp;CYCLES INPUT'!$D$2:$D$9999,'QUALIFIED EFH'!DI$4,'HOURS&amp;CYCLES INPUT'!$E$2:$E$9999,'QUALIFIED EFH'!DI$5))</f>
        <v>0</v>
      </c>
      <c r="DJ129" s="476">
        <f>IF(DJ$2&lt;&gt;"",IF($C129&lt;&gt;"TBA",DJ$2/114,0),SUMIFS('HOURS&amp;CYCLES INPUT'!$F$2:$F$9999,'HOURS&amp;CYCLES INPUT'!$C$2:$C$9999,'QUALIFIED EFH'!$C129,'HOURS&amp;CYCLES INPUT'!$D$2:$D$9999,'QUALIFIED EFH'!DJ$4,'HOURS&amp;CYCLES INPUT'!$E$2:$E$9999,'QUALIFIED EFH'!DJ$5))</f>
        <v>0</v>
      </c>
      <c r="DK129" s="476">
        <f>IF(DK$2&lt;&gt;"",IF($C129&lt;&gt;"TBA",DK$2/114,0),SUMIFS('HOURS&amp;CYCLES INPUT'!$F$2:$F$9999,'HOURS&amp;CYCLES INPUT'!$C$2:$C$9999,'QUALIFIED EFH'!$C129,'HOURS&amp;CYCLES INPUT'!$D$2:$D$9999,'QUALIFIED EFH'!DK$4,'HOURS&amp;CYCLES INPUT'!$E$2:$E$9999,'QUALIFIED EFH'!DK$5))</f>
        <v>0</v>
      </c>
      <c r="DL129" s="476">
        <f>IF(DL$2&lt;&gt;"",IF($C129&lt;&gt;"TBA",DL$2/114,0),SUMIFS('HOURS&amp;CYCLES INPUT'!$F$2:$F$9999,'HOURS&amp;CYCLES INPUT'!$C$2:$C$9999,'QUALIFIED EFH'!$C129,'HOURS&amp;CYCLES INPUT'!$D$2:$D$9999,'QUALIFIED EFH'!DL$4,'HOURS&amp;CYCLES INPUT'!$E$2:$E$9999,'QUALIFIED EFH'!DL$5))</f>
        <v>0</v>
      </c>
      <c r="DM129" s="476">
        <f>IF(DM$2&lt;&gt;"",IF($C129&lt;&gt;"TBA",DM$2/114,0),SUMIFS('HOURS&amp;CYCLES INPUT'!$F$2:$F$9999,'HOURS&amp;CYCLES INPUT'!$C$2:$C$9999,'QUALIFIED EFH'!$C129,'HOURS&amp;CYCLES INPUT'!$D$2:$D$9999,'QUALIFIED EFH'!DM$4,'HOURS&amp;CYCLES INPUT'!$E$2:$E$9999,'QUALIFIED EFH'!DM$5))</f>
        <v>0</v>
      </c>
      <c r="DN129" s="476">
        <f>IF(DN$2&lt;&gt;"",IF($C129&lt;&gt;"TBA",DN$2/114,0),SUMIFS('HOURS&amp;CYCLES INPUT'!$F$2:$F$9999,'HOURS&amp;CYCLES INPUT'!$C$2:$C$9999,'QUALIFIED EFH'!$C129,'HOURS&amp;CYCLES INPUT'!$D$2:$D$9999,'QUALIFIED EFH'!DN$4,'HOURS&amp;CYCLES INPUT'!$E$2:$E$9999,'QUALIFIED EFH'!DN$5))</f>
        <v>0</v>
      </c>
      <c r="DO129" s="476">
        <f>IF(DO$2&lt;&gt;"",IF($C129&lt;&gt;"TBA",DO$2/114,0),SUMIFS('HOURS&amp;CYCLES INPUT'!$F$2:$F$9999,'HOURS&amp;CYCLES INPUT'!$C$2:$C$9999,'QUALIFIED EFH'!$C129,'HOURS&amp;CYCLES INPUT'!$D$2:$D$9999,'QUALIFIED EFH'!DO$4,'HOURS&amp;CYCLES INPUT'!$E$2:$E$9999,'QUALIFIED EFH'!DO$5))</f>
        <v>0</v>
      </c>
      <c r="DP129" s="476">
        <f>IF(DP$2&lt;&gt;"",IF($C129&lt;&gt;"TBA",DP$2/114,0),SUMIFS('HOURS&amp;CYCLES INPUT'!$F$2:$F$9999,'HOURS&amp;CYCLES INPUT'!$C$2:$C$9999,'QUALIFIED EFH'!$C129,'HOURS&amp;CYCLES INPUT'!$D$2:$D$9999,'QUALIFIED EFH'!DP$4,'HOURS&amp;CYCLES INPUT'!$E$2:$E$9999,'QUALIFIED EFH'!DP$5))</f>
        <v>0</v>
      </c>
      <c r="DQ129" s="476">
        <f>IF(DQ$2&lt;&gt;"",IF($C129&lt;&gt;"TBA",DQ$2/114,0),SUMIFS('HOURS&amp;CYCLES INPUT'!$F$2:$F$9999,'HOURS&amp;CYCLES INPUT'!$C$2:$C$9999,'QUALIFIED EFH'!$C129,'HOURS&amp;CYCLES INPUT'!$D$2:$D$9999,'QUALIFIED EFH'!DQ$4,'HOURS&amp;CYCLES INPUT'!$E$2:$E$9999,'QUALIFIED EFH'!DQ$5))</f>
        <v>0</v>
      </c>
      <c r="DR129" s="476">
        <f>IF(DR$2&lt;&gt;"",IF($C129&lt;&gt;"TBA",DR$2/114,0),SUMIFS('HOURS&amp;CYCLES INPUT'!$F$2:$F$9999,'HOURS&amp;CYCLES INPUT'!$C$2:$C$9999,'QUALIFIED EFH'!$C129,'HOURS&amp;CYCLES INPUT'!$D$2:$D$9999,'QUALIFIED EFH'!DR$4,'HOURS&amp;CYCLES INPUT'!$E$2:$E$9999,'QUALIFIED EFH'!DR$5))</f>
        <v>0</v>
      </c>
      <c r="DS129" s="476">
        <f>IF(DS$2&lt;&gt;"",IF($C129&lt;&gt;"TBA",DS$2/114,0),SUMIFS('HOURS&amp;CYCLES INPUT'!$F$2:$F$9999,'HOURS&amp;CYCLES INPUT'!$C$2:$C$9999,'QUALIFIED EFH'!$C129,'HOURS&amp;CYCLES INPUT'!$D$2:$D$9999,'QUALIFIED EFH'!DS$4,'HOURS&amp;CYCLES INPUT'!$E$2:$E$9999,'QUALIFIED EFH'!DS$5))</f>
        <v>0</v>
      </c>
      <c r="DT129" s="476">
        <f>IF(DT$2&lt;&gt;"",IF($C129&lt;&gt;"TBA",DT$2/114,0),SUMIFS('HOURS&amp;CYCLES INPUT'!$F$2:$F$9999,'HOURS&amp;CYCLES INPUT'!$C$2:$C$9999,'QUALIFIED EFH'!$C129,'HOURS&amp;CYCLES INPUT'!$D$2:$D$9999,'QUALIFIED EFH'!DT$4,'HOURS&amp;CYCLES INPUT'!$E$2:$E$9999,'QUALIFIED EFH'!DT$5))</f>
        <v>0</v>
      </c>
      <c r="DU129" s="476">
        <f>IF(DU$2&lt;&gt;"",IF($C129&lt;&gt;"TBA",DU$2/114,0),SUMIFS('HOURS&amp;CYCLES INPUT'!$F$2:$F$9999,'HOURS&amp;CYCLES INPUT'!$C$2:$C$9999,'QUALIFIED EFH'!$C129,'HOURS&amp;CYCLES INPUT'!$D$2:$D$9999,'QUALIFIED EFH'!DU$4,'HOURS&amp;CYCLES INPUT'!$E$2:$E$9999,'QUALIFIED EFH'!DU$5))</f>
        <v>0</v>
      </c>
      <c r="DV129" s="476">
        <f>IF(DV$2&lt;&gt;"",IF($C129&lt;&gt;"TBA",DV$2/114,0),SUMIFS('HOURS&amp;CYCLES INPUT'!$F$2:$F$9999,'HOURS&amp;CYCLES INPUT'!$C$2:$C$9999,'QUALIFIED EFH'!$C129,'HOURS&amp;CYCLES INPUT'!$D$2:$D$9999,'QUALIFIED EFH'!DV$4,'HOURS&amp;CYCLES INPUT'!$E$2:$E$9999,'QUALIFIED EFH'!DV$5))</f>
        <v>0</v>
      </c>
      <c r="DW129" s="476">
        <f>IF(DW$2&lt;&gt;"",IF($C129&lt;&gt;"TBA",DW$2/114,0),SUMIFS('HOURS&amp;CYCLES INPUT'!$F$2:$F$9999,'HOURS&amp;CYCLES INPUT'!$C$2:$C$9999,'QUALIFIED EFH'!$C129,'HOURS&amp;CYCLES INPUT'!$D$2:$D$9999,'QUALIFIED EFH'!DW$4,'HOURS&amp;CYCLES INPUT'!$E$2:$E$9999,'QUALIFIED EFH'!DW$5))</f>
        <v>0</v>
      </c>
      <c r="DX129" s="476">
        <f>IF(DX$2&lt;&gt;"",IF($C129&lt;&gt;"TBA",DX$2/114,0),SUMIFS('HOURS&amp;CYCLES INPUT'!$F$2:$F$9999,'HOURS&amp;CYCLES INPUT'!$C$2:$C$9999,'QUALIFIED EFH'!$C129,'HOURS&amp;CYCLES INPUT'!$D$2:$D$9999,'QUALIFIED EFH'!DX$4,'HOURS&amp;CYCLES INPUT'!$E$2:$E$9999,'QUALIFIED EFH'!DX$5))</f>
        <v>0</v>
      </c>
      <c r="DY129" s="476">
        <f>IF(DY$2&lt;&gt;"",IF($C129&lt;&gt;"TBA",DY$2/114,0),SUMIFS('HOURS&amp;CYCLES INPUT'!$F$2:$F$9999,'HOURS&amp;CYCLES INPUT'!$C$2:$C$9999,'QUALIFIED EFH'!$C129,'HOURS&amp;CYCLES INPUT'!$D$2:$D$9999,'QUALIFIED EFH'!DY$4,'HOURS&amp;CYCLES INPUT'!$E$2:$E$9999,'QUALIFIED EFH'!DY$5))</f>
        <v>0</v>
      </c>
      <c r="DZ129" s="476">
        <f>IF(DZ$2&lt;&gt;"",IF($C129&lt;&gt;"TBA",DZ$2/114,0),SUMIFS('HOURS&amp;CYCLES INPUT'!$F$2:$F$9999,'HOURS&amp;CYCLES INPUT'!$C$2:$C$9999,'QUALIFIED EFH'!$C129,'HOURS&amp;CYCLES INPUT'!$D$2:$D$9999,'QUALIFIED EFH'!DZ$4,'HOURS&amp;CYCLES INPUT'!$E$2:$E$9999,'QUALIFIED EFH'!DZ$5))</f>
        <v>0</v>
      </c>
      <c r="EA129" s="476">
        <f>IF(EA$2&lt;&gt;"",IF($C129&lt;&gt;"TBA",EA$2/114,0),SUMIFS('HOURS&amp;CYCLES INPUT'!$F$2:$F$9999,'HOURS&amp;CYCLES INPUT'!$C$2:$C$9999,'QUALIFIED EFH'!$C129,'HOURS&amp;CYCLES INPUT'!$D$2:$D$9999,'QUALIFIED EFH'!EA$4,'HOURS&amp;CYCLES INPUT'!$E$2:$E$9999,'QUALIFIED EFH'!EA$5))</f>
        <v>0</v>
      </c>
      <c r="EB129" s="476">
        <f>IF(EB$2&lt;&gt;"",IF($C129&lt;&gt;"TBA",EB$2/114,0),SUMIFS('HOURS&amp;CYCLES INPUT'!$F$2:$F$9999,'HOURS&amp;CYCLES INPUT'!$C$2:$C$9999,'QUALIFIED EFH'!$C129,'HOURS&amp;CYCLES INPUT'!$D$2:$D$9999,'QUALIFIED EFH'!EB$4,'HOURS&amp;CYCLES INPUT'!$E$2:$E$9999,'QUALIFIED EFH'!EB$5))</f>
        <v>0</v>
      </c>
      <c r="EC129" s="476">
        <f>IF(EC$2&lt;&gt;"",IF($C129&lt;&gt;"TBA",EC$2/114,0),SUMIFS('HOURS&amp;CYCLES INPUT'!$F$2:$F$9999,'HOURS&amp;CYCLES INPUT'!$C$2:$C$9999,'QUALIFIED EFH'!$C129,'HOURS&amp;CYCLES INPUT'!$D$2:$D$9999,'QUALIFIED EFH'!EC$4,'HOURS&amp;CYCLES INPUT'!$E$2:$E$9999,'QUALIFIED EFH'!EC$5))</f>
        <v>0</v>
      </c>
      <c r="ED129" s="476">
        <f>IF(ED$2&lt;&gt;"",IF($C129&lt;&gt;"TBA",ED$2/114,0),SUMIFS('HOURS&amp;CYCLES INPUT'!$F$2:$F$9999,'HOURS&amp;CYCLES INPUT'!$C$2:$C$9999,'QUALIFIED EFH'!$C129,'HOURS&amp;CYCLES INPUT'!$D$2:$D$9999,'QUALIFIED EFH'!ED$4,'HOURS&amp;CYCLES INPUT'!$E$2:$E$9999,'QUALIFIED EFH'!ED$5))</f>
        <v>0</v>
      </c>
      <c r="EE129" s="476">
        <f>IF(EE$2&lt;&gt;"",IF($C129&lt;&gt;"TBA",EE$2/114,0),SUMIFS('HOURS&amp;CYCLES INPUT'!$F$2:$F$9999,'HOURS&amp;CYCLES INPUT'!$C$2:$C$9999,'QUALIFIED EFH'!$C129,'HOURS&amp;CYCLES INPUT'!$D$2:$D$9999,'QUALIFIED EFH'!EE$4,'HOURS&amp;CYCLES INPUT'!$E$2:$E$9999,'QUALIFIED EFH'!EE$5))</f>
        <v>0</v>
      </c>
      <c r="EF129" s="476">
        <f>IF(EF$2&lt;&gt;"",IF($C129&lt;&gt;"TBA",EF$2/114,0),SUMIFS('HOURS&amp;CYCLES INPUT'!$F$2:$F$9999,'HOURS&amp;CYCLES INPUT'!$C$2:$C$9999,'QUALIFIED EFH'!$C129,'HOURS&amp;CYCLES INPUT'!$D$2:$D$9999,'QUALIFIED EFH'!EF$4,'HOURS&amp;CYCLES INPUT'!$E$2:$E$9999,'QUALIFIED EFH'!EF$5))</f>
        <v>0</v>
      </c>
      <c r="EG129" s="476">
        <f>IF(EG$2&lt;&gt;"",IF($C129&lt;&gt;"TBA",EG$2/114,0),SUMIFS('HOURS&amp;CYCLES INPUT'!$F$2:$F$9999,'HOURS&amp;CYCLES INPUT'!$C$2:$C$9999,'QUALIFIED EFH'!$C129,'HOURS&amp;CYCLES INPUT'!$D$2:$D$9999,'QUALIFIED EFH'!EG$4,'HOURS&amp;CYCLES INPUT'!$E$2:$E$9999,'QUALIFIED EFH'!EG$5))</f>
        <v>0</v>
      </c>
      <c r="EH129" s="476">
        <f>IF(EH$2&lt;&gt;"",IF($C129&lt;&gt;"TBA",EH$2/114,0),SUMIFS('HOURS&amp;CYCLES INPUT'!$F$2:$F$9999,'HOURS&amp;CYCLES INPUT'!$C$2:$C$9999,'QUALIFIED EFH'!$C129,'HOURS&amp;CYCLES INPUT'!$D$2:$D$9999,'QUALIFIED EFH'!EH$4,'HOURS&amp;CYCLES INPUT'!$E$2:$E$9999,'QUALIFIED EFH'!EH$5))</f>
        <v>0</v>
      </c>
      <c r="EI129" s="476">
        <f>IF(EI$2&lt;&gt;"",IF($C129&lt;&gt;"TBA",EI$2/114,0),SUMIFS('HOURS&amp;CYCLES INPUT'!$F$2:$F$9999,'HOURS&amp;CYCLES INPUT'!$C$2:$C$9999,'QUALIFIED EFH'!$C129,'HOURS&amp;CYCLES INPUT'!$D$2:$D$9999,'QUALIFIED EFH'!EI$4,'HOURS&amp;CYCLES INPUT'!$E$2:$E$9999,'QUALIFIED EFH'!EI$5))</f>
        <v>0</v>
      </c>
      <c r="EJ129" s="476">
        <f>IF(EJ$2&lt;&gt;"",IF($C129&lt;&gt;"TBA",EJ$2/114,0),SUMIFS('HOURS&amp;CYCLES INPUT'!$F$2:$F$9999,'HOURS&amp;CYCLES INPUT'!$C$2:$C$9999,'QUALIFIED EFH'!$C129,'HOURS&amp;CYCLES INPUT'!$D$2:$D$9999,'QUALIFIED EFH'!EJ$4,'HOURS&amp;CYCLES INPUT'!$E$2:$E$9999,'QUALIFIED EFH'!EJ$5))</f>
        <v>0</v>
      </c>
      <c r="EK129" s="476">
        <f>IF(EK$2&lt;&gt;"",IF($C129&lt;&gt;"TBA",EK$2/114,0),SUMIFS('HOURS&amp;CYCLES INPUT'!$F$2:$F$9999,'HOURS&amp;CYCLES INPUT'!$C$2:$C$9999,'QUALIFIED EFH'!$C129,'HOURS&amp;CYCLES INPUT'!$D$2:$D$9999,'QUALIFIED EFH'!EK$4,'HOURS&amp;CYCLES INPUT'!$E$2:$E$9999,'QUALIFIED EFH'!EK$5))</f>
        <v>0</v>
      </c>
      <c r="EL129" s="476">
        <f>IF(EL$2&lt;&gt;"",IF($C129&lt;&gt;"TBA",EL$2/114,0),SUMIFS('HOURS&amp;CYCLES INPUT'!$F$2:$F$9999,'HOURS&amp;CYCLES INPUT'!$C$2:$C$9999,'QUALIFIED EFH'!$C129,'HOURS&amp;CYCLES INPUT'!$D$2:$D$9999,'QUALIFIED EFH'!EL$4,'HOURS&amp;CYCLES INPUT'!$E$2:$E$9999,'QUALIFIED EFH'!EL$5))</f>
        <v>0</v>
      </c>
      <c r="EM129" s="476">
        <f>IF(EM$2&lt;&gt;"",IF($C129&lt;&gt;"TBA",EM$2/114,0),SUMIFS('HOURS&amp;CYCLES INPUT'!$F$2:$F$9999,'HOURS&amp;CYCLES INPUT'!$C$2:$C$9999,'QUALIFIED EFH'!$C129,'HOURS&amp;CYCLES INPUT'!$D$2:$D$9999,'QUALIFIED EFH'!EM$4,'HOURS&amp;CYCLES INPUT'!$E$2:$E$9999,'QUALIFIED EFH'!EM$5))</f>
        <v>0</v>
      </c>
      <c r="EN129" s="476">
        <f>IF(EN$2&lt;&gt;"",IF($C129&lt;&gt;"TBA",EN$2/114,0),SUMIFS('HOURS&amp;CYCLES INPUT'!$F$2:$F$9999,'HOURS&amp;CYCLES INPUT'!$C$2:$C$9999,'QUALIFIED EFH'!$C129,'HOURS&amp;CYCLES INPUT'!$D$2:$D$9999,'QUALIFIED EFH'!EN$4,'HOURS&amp;CYCLES INPUT'!$E$2:$E$9999,'QUALIFIED EFH'!EN$5))</f>
        <v>0</v>
      </c>
      <c r="EO129" s="476">
        <f>IF(EO$2&lt;&gt;"",IF($C129&lt;&gt;"TBA",EO$2/114,0),SUMIFS('HOURS&amp;CYCLES INPUT'!$F$2:$F$9999,'HOURS&amp;CYCLES INPUT'!$C$2:$C$9999,'QUALIFIED EFH'!$C129,'HOURS&amp;CYCLES INPUT'!$D$2:$D$9999,'QUALIFIED EFH'!EO$4,'HOURS&amp;CYCLES INPUT'!$E$2:$E$9999,'QUALIFIED EFH'!EO$5))</f>
        <v>0</v>
      </c>
      <c r="EP129" s="476">
        <f>IF(EP$2&lt;&gt;"",IF($C129&lt;&gt;"TBA",EP$2/114,0),SUMIFS('HOURS&amp;CYCLES INPUT'!$F$2:$F$9999,'HOURS&amp;CYCLES INPUT'!$C$2:$C$9999,'QUALIFIED EFH'!$C129,'HOURS&amp;CYCLES INPUT'!$D$2:$D$9999,'QUALIFIED EFH'!EP$4,'HOURS&amp;CYCLES INPUT'!$E$2:$E$9999,'QUALIFIED EFH'!EP$5))</f>
        <v>0</v>
      </c>
      <c r="EQ129" s="476">
        <f>IF(EQ$2&lt;&gt;"",IF($C129&lt;&gt;"TBA",EQ$2/114,0),SUMIFS('HOURS&amp;CYCLES INPUT'!$F$2:$F$9999,'HOURS&amp;CYCLES INPUT'!$C$2:$C$9999,'QUALIFIED EFH'!$C129,'HOURS&amp;CYCLES INPUT'!$D$2:$D$9999,'QUALIFIED EFH'!EQ$4,'HOURS&amp;CYCLES INPUT'!$E$2:$E$9999,'QUALIFIED EFH'!EQ$5))</f>
        <v>0</v>
      </c>
      <c r="ER129" s="476">
        <f>IF(ER$2&lt;&gt;"",IF($C129&lt;&gt;"TBA",ER$2/114,0),SUMIFS('HOURS&amp;CYCLES INPUT'!$F$2:$F$9999,'HOURS&amp;CYCLES INPUT'!$C$2:$C$9999,'QUALIFIED EFH'!$C129,'HOURS&amp;CYCLES INPUT'!$D$2:$D$9999,'QUALIFIED EFH'!ER$4,'HOURS&amp;CYCLES INPUT'!$E$2:$E$9999,'QUALIFIED EFH'!ER$5))</f>
        <v>0</v>
      </c>
      <c r="ES129" s="476">
        <f>IF(ES$2&lt;&gt;"",IF($C129&lt;&gt;"TBA",ES$2/114,0),SUMIFS('HOURS&amp;CYCLES INPUT'!$F$2:$F$9999,'HOURS&amp;CYCLES INPUT'!$C$2:$C$9999,'QUALIFIED EFH'!$C129,'HOURS&amp;CYCLES INPUT'!$D$2:$D$9999,'QUALIFIED EFH'!ES$4,'HOURS&amp;CYCLES INPUT'!$E$2:$E$9999,'QUALIFIED EFH'!ES$5))</f>
        <v>0</v>
      </c>
      <c r="ET129" s="476">
        <f>IF(ET$2&lt;&gt;"",IF($C129&lt;&gt;"TBA",ET$2/114,0),SUMIFS('HOURS&amp;CYCLES INPUT'!$F$2:$F$9999,'HOURS&amp;CYCLES INPUT'!$C$2:$C$9999,'QUALIFIED EFH'!$C129,'HOURS&amp;CYCLES INPUT'!$D$2:$D$9999,'QUALIFIED EFH'!ET$4,'HOURS&amp;CYCLES INPUT'!$E$2:$E$9999,'QUALIFIED EFH'!ET$5))</f>
        <v>0</v>
      </c>
      <c r="EU129" s="476">
        <f>IF(EU$2&lt;&gt;"",IF($C129&lt;&gt;"TBA",EU$2/114,0),SUMIFS('HOURS&amp;CYCLES INPUT'!$F$2:$F$9999,'HOURS&amp;CYCLES INPUT'!$C$2:$C$9999,'QUALIFIED EFH'!$C129,'HOURS&amp;CYCLES INPUT'!$D$2:$D$9999,'QUALIFIED EFH'!EU$4,'HOURS&amp;CYCLES INPUT'!$E$2:$E$9999,'QUALIFIED EFH'!EU$5))</f>
        <v>0</v>
      </c>
      <c r="EV129" s="476">
        <f>IF(EV$2&lt;&gt;"",IF($C129&lt;&gt;"TBA",EV$2/114,0),SUMIFS('HOURS&amp;CYCLES INPUT'!$F$2:$F$9999,'HOURS&amp;CYCLES INPUT'!$C$2:$C$9999,'QUALIFIED EFH'!$C129,'HOURS&amp;CYCLES INPUT'!$D$2:$D$9999,'QUALIFIED EFH'!EV$4,'HOURS&amp;CYCLES INPUT'!$E$2:$E$9999,'QUALIFIED EFH'!EV$5))</f>
        <v>0</v>
      </c>
      <c r="EW129" s="476">
        <f>IF(EW$2&lt;&gt;"",IF($C129&lt;&gt;"TBA",EW$2/114,0),SUMIFS('HOURS&amp;CYCLES INPUT'!$F$2:$F$9999,'HOURS&amp;CYCLES INPUT'!$C$2:$C$9999,'QUALIFIED EFH'!$C129,'HOURS&amp;CYCLES INPUT'!$D$2:$D$9999,'QUALIFIED EFH'!EW$4,'HOURS&amp;CYCLES INPUT'!$E$2:$E$9999,'QUALIFIED EFH'!EW$5))</f>
        <v>0</v>
      </c>
      <c r="EX129" s="476">
        <f>IF(EX$2&lt;&gt;"",IF($C129&lt;&gt;"TBA",EX$2/114,0),SUMIFS('HOURS&amp;CYCLES INPUT'!$F$2:$F$9999,'HOURS&amp;CYCLES INPUT'!$C$2:$C$9999,'QUALIFIED EFH'!$C129,'HOURS&amp;CYCLES INPUT'!$D$2:$D$9999,'QUALIFIED EFH'!EX$4,'HOURS&amp;CYCLES INPUT'!$E$2:$E$9999,'QUALIFIED EFH'!EX$5))</f>
        <v>0</v>
      </c>
      <c r="EY129" s="476">
        <f>IF(EY$2&lt;&gt;"",IF($C129&lt;&gt;"TBA",EY$2/114,0),SUMIFS('HOURS&amp;CYCLES INPUT'!$F$2:$F$9999,'HOURS&amp;CYCLES INPUT'!$C$2:$C$9999,'QUALIFIED EFH'!$C129,'HOURS&amp;CYCLES INPUT'!$D$2:$D$9999,'QUALIFIED EFH'!EY$4,'HOURS&amp;CYCLES INPUT'!$E$2:$E$9999,'QUALIFIED EFH'!EY$5))</f>
        <v>0</v>
      </c>
      <c r="EZ129" s="476">
        <f>IF(EZ$2&lt;&gt;"",IF($C129&lt;&gt;"TBA",EZ$2/114,0),SUMIFS('HOURS&amp;CYCLES INPUT'!$F$2:$F$9999,'HOURS&amp;CYCLES INPUT'!$C$2:$C$9999,'QUALIFIED EFH'!$C129,'HOURS&amp;CYCLES INPUT'!$D$2:$D$9999,'QUALIFIED EFH'!EZ$4,'HOURS&amp;CYCLES INPUT'!$E$2:$E$9999,'QUALIFIED EFH'!EZ$5))</f>
        <v>0</v>
      </c>
      <c r="FA129" s="476">
        <f>IF(FA$2&lt;&gt;"",IF($C129&lt;&gt;"TBA",FA$2/114,0),SUMIFS('HOURS&amp;CYCLES INPUT'!$F$2:$F$9999,'HOURS&amp;CYCLES INPUT'!$C$2:$C$9999,'QUALIFIED EFH'!$C129,'HOURS&amp;CYCLES INPUT'!$D$2:$D$9999,'QUALIFIED EFH'!FA$4,'HOURS&amp;CYCLES INPUT'!$E$2:$E$9999,'QUALIFIED EFH'!FA$5))</f>
        <v>0</v>
      </c>
      <c r="FB129" s="476">
        <f>IF(FB$2&lt;&gt;"",IF($C129&lt;&gt;"TBA",FB$2/114,0),SUMIFS('HOURS&amp;CYCLES INPUT'!$F$2:$F$9999,'HOURS&amp;CYCLES INPUT'!$C$2:$C$9999,'QUALIFIED EFH'!$C129,'HOURS&amp;CYCLES INPUT'!$D$2:$D$9999,'QUALIFIED EFH'!FB$4,'HOURS&amp;CYCLES INPUT'!$E$2:$E$9999,'QUALIFIED EFH'!FB$5))</f>
        <v>0</v>
      </c>
      <c r="FC129" s="476">
        <f>IF(FC$2&lt;&gt;"",IF($C129&lt;&gt;"TBA",FC$2/114,0),SUMIFS('HOURS&amp;CYCLES INPUT'!$F$2:$F$9999,'HOURS&amp;CYCLES INPUT'!$C$2:$C$9999,'QUALIFIED EFH'!$C129,'HOURS&amp;CYCLES INPUT'!$D$2:$D$9999,'QUALIFIED EFH'!FC$4,'HOURS&amp;CYCLES INPUT'!$E$2:$E$9999,'QUALIFIED EFH'!FC$5))</f>
        <v>0</v>
      </c>
      <c r="FD129" s="476">
        <f>IF(FD$2&lt;&gt;"",IF($C129&lt;&gt;"TBA",FD$2/114,0),SUMIFS('HOURS&amp;CYCLES INPUT'!$F$2:$F$9999,'HOURS&amp;CYCLES INPUT'!$C$2:$C$9999,'QUALIFIED EFH'!$C129,'HOURS&amp;CYCLES INPUT'!$D$2:$D$9999,'QUALIFIED EFH'!FD$4,'HOURS&amp;CYCLES INPUT'!$E$2:$E$9999,'QUALIFIED EFH'!FD$5))</f>
        <v>0</v>
      </c>
      <c r="FE129" s="476">
        <f>IF(FE$2&lt;&gt;"",IF($C129&lt;&gt;"TBA",FE$2/114,0),SUMIFS('HOURS&amp;CYCLES INPUT'!$F$2:$F$9999,'HOURS&amp;CYCLES INPUT'!$C$2:$C$9999,'QUALIFIED EFH'!$C129,'HOURS&amp;CYCLES INPUT'!$D$2:$D$9999,'QUALIFIED EFH'!FE$4,'HOURS&amp;CYCLES INPUT'!$E$2:$E$9999,'QUALIFIED EFH'!FE$5))</f>
        <v>0</v>
      </c>
      <c r="FF129" s="476">
        <f>IF(FF$2&lt;&gt;"",IF($C129&lt;&gt;"TBA",FF$2/114,0),SUMIFS('HOURS&amp;CYCLES INPUT'!$F$2:$F$9999,'HOURS&amp;CYCLES INPUT'!$C$2:$C$9999,'QUALIFIED EFH'!$C129,'HOURS&amp;CYCLES INPUT'!$D$2:$D$9999,'QUALIFIED EFH'!FF$4,'HOURS&amp;CYCLES INPUT'!$E$2:$E$9999,'QUALIFIED EFH'!FF$5))</f>
        <v>0</v>
      </c>
      <c r="FG129" s="476">
        <f>IF(FG$2&lt;&gt;"",IF($C129&lt;&gt;"TBA",FG$2/114,0),SUMIFS('HOURS&amp;CYCLES INPUT'!$F$2:$F$9999,'HOURS&amp;CYCLES INPUT'!$C$2:$C$9999,'QUALIFIED EFH'!$C129,'HOURS&amp;CYCLES INPUT'!$D$2:$D$9999,'QUALIFIED EFH'!FG$4,'HOURS&amp;CYCLES INPUT'!$E$2:$E$9999,'QUALIFIED EFH'!FG$5))</f>
        <v>0</v>
      </c>
      <c r="FH129" s="476">
        <f>IF(FH$2&lt;&gt;"",IF($C129&lt;&gt;"TBA",FH$2/114,0),SUMIFS('HOURS&amp;CYCLES INPUT'!$F$2:$F$9999,'HOURS&amp;CYCLES INPUT'!$C$2:$C$9999,'QUALIFIED EFH'!$C129,'HOURS&amp;CYCLES INPUT'!$D$2:$D$9999,'QUALIFIED EFH'!FH$4,'HOURS&amp;CYCLES INPUT'!$E$2:$E$9999,'QUALIFIED EFH'!FH$5))</f>
        <v>0</v>
      </c>
      <c r="FI129" s="476">
        <f>IF(FI$2&lt;&gt;"",IF($C129&lt;&gt;"TBA",FI$2/114,0),SUMIFS('HOURS&amp;CYCLES INPUT'!$F$2:$F$9999,'HOURS&amp;CYCLES INPUT'!$C$2:$C$9999,'QUALIFIED EFH'!$C129,'HOURS&amp;CYCLES INPUT'!$D$2:$D$9999,'QUALIFIED EFH'!FI$4,'HOURS&amp;CYCLES INPUT'!$E$2:$E$9999,'QUALIFIED EFH'!FI$5))</f>
        <v>0</v>
      </c>
      <c r="FJ129" s="476">
        <f>IF(FJ$2&lt;&gt;"",IF($C129&lt;&gt;"TBA",FJ$2/114,0),SUMIFS('HOURS&amp;CYCLES INPUT'!$F$2:$F$9999,'HOURS&amp;CYCLES INPUT'!$C$2:$C$9999,'QUALIFIED EFH'!$C129,'HOURS&amp;CYCLES INPUT'!$D$2:$D$9999,'QUALIFIED EFH'!FJ$4,'HOURS&amp;CYCLES INPUT'!$E$2:$E$9999,'QUALIFIED EFH'!FJ$5))</f>
        <v>0</v>
      </c>
      <c r="FK129" s="476">
        <f>IF(FK$2&lt;&gt;"",IF($C129&lt;&gt;"TBA",FK$2/114,0),SUMIFS('HOURS&amp;CYCLES INPUT'!$F$2:$F$9999,'HOURS&amp;CYCLES INPUT'!$C$2:$C$9999,'QUALIFIED EFH'!$C129,'HOURS&amp;CYCLES INPUT'!$D$2:$D$9999,'QUALIFIED EFH'!FK$4,'HOURS&amp;CYCLES INPUT'!$E$2:$E$9999,'QUALIFIED EFH'!FK$5))</f>
        <v>0</v>
      </c>
      <c r="FL129" s="476">
        <f>IF(FL$2&lt;&gt;"",IF($C129&lt;&gt;"TBA",FL$2/114,0),SUMIFS('HOURS&amp;CYCLES INPUT'!$F$2:$F$9999,'HOURS&amp;CYCLES INPUT'!$C$2:$C$9999,'QUALIFIED EFH'!$C129,'HOURS&amp;CYCLES INPUT'!$D$2:$D$9999,'QUALIFIED EFH'!FL$4,'HOURS&amp;CYCLES INPUT'!$E$2:$E$9999,'QUALIFIED EFH'!FL$5))</f>
        <v>0</v>
      </c>
      <c r="FM129" s="476">
        <f>IF(FM$2&lt;&gt;"",IF($C129&lt;&gt;"TBA",FM$2/114,0),SUMIFS('HOURS&amp;CYCLES INPUT'!$F$2:$F$9999,'HOURS&amp;CYCLES INPUT'!$C$2:$C$9999,'QUALIFIED EFH'!$C129,'HOURS&amp;CYCLES INPUT'!$D$2:$D$9999,'QUALIFIED EFH'!FM$4,'HOURS&amp;CYCLES INPUT'!$E$2:$E$9999,'QUALIFIED EFH'!FM$5))</f>
        <v>0</v>
      </c>
      <c r="FN129" s="476">
        <f>IF(FN$2&lt;&gt;"",IF($C129&lt;&gt;"TBA",FN$2/114,0),SUMIFS('HOURS&amp;CYCLES INPUT'!$F$2:$F$9999,'HOURS&amp;CYCLES INPUT'!$C$2:$C$9999,'QUALIFIED EFH'!$C129,'HOURS&amp;CYCLES INPUT'!$D$2:$D$9999,'QUALIFIED EFH'!FN$4,'HOURS&amp;CYCLES INPUT'!$E$2:$E$9999,'QUALIFIED EFH'!FN$5))</f>
        <v>0</v>
      </c>
      <c r="FO129" s="476">
        <f>IF(FO$2&lt;&gt;"",IF($C129&lt;&gt;"TBA",FO$2/114,0),SUMIFS('HOURS&amp;CYCLES INPUT'!$F$2:$F$9999,'HOURS&amp;CYCLES INPUT'!$C$2:$C$9999,'QUALIFIED EFH'!$C129,'HOURS&amp;CYCLES INPUT'!$D$2:$D$9999,'QUALIFIED EFH'!FO$4,'HOURS&amp;CYCLES INPUT'!$E$2:$E$9999,'QUALIFIED EFH'!FO$5))</f>
        <v>0</v>
      </c>
      <c r="FP129" s="476">
        <f>IF(FP$2&lt;&gt;"",IF($C129&lt;&gt;"TBA",FP$2/114,0),SUMIFS('HOURS&amp;CYCLES INPUT'!$F$2:$F$9999,'HOURS&amp;CYCLES INPUT'!$C$2:$C$9999,'QUALIFIED EFH'!$C129,'HOURS&amp;CYCLES INPUT'!$D$2:$D$9999,'QUALIFIED EFH'!FP$4,'HOURS&amp;CYCLES INPUT'!$E$2:$E$9999,'QUALIFIED EFH'!FP$5))</f>
        <v>0</v>
      </c>
      <c r="FQ129" s="476">
        <f>IF(FQ$2&lt;&gt;"",IF($C129&lt;&gt;"TBA",FQ$2/114,0),SUMIFS('HOURS&amp;CYCLES INPUT'!$F$2:$F$9999,'HOURS&amp;CYCLES INPUT'!$C$2:$C$9999,'QUALIFIED EFH'!$C129,'HOURS&amp;CYCLES INPUT'!$D$2:$D$9999,'QUALIFIED EFH'!FQ$4,'HOURS&amp;CYCLES INPUT'!$E$2:$E$9999,'QUALIFIED EFH'!FQ$5))</f>
        <v>0</v>
      </c>
      <c r="FR129" s="476">
        <f>IF(FR$2&lt;&gt;"",IF($C129&lt;&gt;"TBA",FR$2/114,0),SUMIFS('HOURS&amp;CYCLES INPUT'!$F$2:$F$9999,'HOURS&amp;CYCLES INPUT'!$C$2:$C$9999,'QUALIFIED EFH'!$C129,'HOURS&amp;CYCLES INPUT'!$D$2:$D$9999,'QUALIFIED EFH'!FR$4,'HOURS&amp;CYCLES INPUT'!$E$2:$E$9999,'QUALIFIED EFH'!FR$5))</f>
        <v>0</v>
      </c>
      <c r="FS129" s="476">
        <f>IF(FS$2&lt;&gt;"",IF($C129&lt;&gt;"TBA",FS$2/114,0),SUMIFS('HOURS&amp;CYCLES INPUT'!$F$2:$F$9999,'HOURS&amp;CYCLES INPUT'!$C$2:$C$9999,'QUALIFIED EFH'!$C129,'HOURS&amp;CYCLES INPUT'!$D$2:$D$9999,'QUALIFIED EFH'!FS$4,'HOURS&amp;CYCLES INPUT'!$E$2:$E$9999,'QUALIFIED EFH'!FS$5))</f>
        <v>0</v>
      </c>
      <c r="FT129" s="476">
        <f>IF(FT$2&lt;&gt;"",IF($C129&lt;&gt;"TBA",FT$2/114,0),SUMIFS('HOURS&amp;CYCLES INPUT'!$F$2:$F$9999,'HOURS&amp;CYCLES INPUT'!$C$2:$C$9999,'QUALIFIED EFH'!$C129,'HOURS&amp;CYCLES INPUT'!$D$2:$D$9999,'QUALIFIED EFH'!FT$4,'HOURS&amp;CYCLES INPUT'!$E$2:$E$9999,'QUALIFIED EFH'!FT$5))</f>
        <v>0</v>
      </c>
      <c r="FU129" s="476">
        <f>IF(FU$2&lt;&gt;"",IF($C129&lt;&gt;"TBA",FU$2/114,0),SUMIFS('HOURS&amp;CYCLES INPUT'!$F$2:$F$9999,'HOURS&amp;CYCLES INPUT'!$C$2:$C$9999,'QUALIFIED EFH'!$C129,'HOURS&amp;CYCLES INPUT'!$D$2:$D$9999,'QUALIFIED EFH'!FU$4,'HOURS&amp;CYCLES INPUT'!$E$2:$E$9999,'QUALIFIED EFH'!FU$5))</f>
        <v>0</v>
      </c>
      <c r="FV129" s="476">
        <f>IF(FV$2&lt;&gt;"",IF($C129&lt;&gt;"TBA",FV$2/114,0),SUMIFS('HOURS&amp;CYCLES INPUT'!$F$2:$F$9999,'HOURS&amp;CYCLES INPUT'!$C$2:$C$9999,'QUALIFIED EFH'!$C129,'HOURS&amp;CYCLES INPUT'!$D$2:$D$9999,'QUALIFIED EFH'!FV$4,'HOURS&amp;CYCLES INPUT'!$E$2:$E$9999,'QUALIFIED EFH'!FV$5))</f>
        <v>0</v>
      </c>
      <c r="FW129" s="476">
        <f>IF(FW$2&lt;&gt;"",IF($C129&lt;&gt;"TBA",FW$2/114,0),SUMIFS('HOURS&amp;CYCLES INPUT'!$F$2:$F$9999,'HOURS&amp;CYCLES INPUT'!$C$2:$C$9999,'QUALIFIED EFH'!$C129,'HOURS&amp;CYCLES INPUT'!$D$2:$D$9999,'QUALIFIED EFH'!FW$4,'HOURS&amp;CYCLES INPUT'!$E$2:$E$9999,'QUALIFIED EFH'!FW$5))</f>
        <v>0</v>
      </c>
      <c r="FX129" s="476">
        <f>IF(FX$2&lt;&gt;"",IF($C129&lt;&gt;"TBA",FX$2/114,0),SUMIFS('HOURS&amp;CYCLES INPUT'!$F$2:$F$9999,'HOURS&amp;CYCLES INPUT'!$C$2:$C$9999,'QUALIFIED EFH'!$C129,'HOURS&amp;CYCLES INPUT'!$D$2:$D$9999,'QUALIFIED EFH'!FX$4,'HOURS&amp;CYCLES INPUT'!$E$2:$E$9999,'QUALIFIED EFH'!FX$5))</f>
        <v>0</v>
      </c>
      <c r="FY129" s="476">
        <f>IF(FY$2&lt;&gt;"",IF($C129&lt;&gt;"TBA",FY$2/114,0),SUMIFS('HOURS&amp;CYCLES INPUT'!$F$2:$F$9999,'HOURS&amp;CYCLES INPUT'!$C$2:$C$9999,'QUALIFIED EFH'!$C129,'HOURS&amp;CYCLES INPUT'!$D$2:$D$9999,'QUALIFIED EFH'!FY$4,'HOURS&amp;CYCLES INPUT'!$E$2:$E$9999,'QUALIFIED EFH'!FY$5))</f>
        <v>0</v>
      </c>
      <c r="FZ129" s="476">
        <f>IF(FZ$2&lt;&gt;"",IF($C129&lt;&gt;"TBA",FZ$2/114,0),SUMIFS('HOURS&amp;CYCLES INPUT'!$F$2:$F$9999,'HOURS&amp;CYCLES INPUT'!$C$2:$C$9999,'QUALIFIED EFH'!$C129,'HOURS&amp;CYCLES INPUT'!$D$2:$D$9999,'QUALIFIED EFH'!FZ$4,'HOURS&amp;CYCLES INPUT'!$E$2:$E$9999,'QUALIFIED EFH'!FZ$5))</f>
        <v>0</v>
      </c>
      <c r="GA129" s="476">
        <f>IF(GA$2&lt;&gt;"",IF($C129&lt;&gt;"TBA",GA$2/114,0),SUMIFS('HOURS&amp;CYCLES INPUT'!$F$2:$F$9999,'HOURS&amp;CYCLES INPUT'!$C$2:$C$9999,'QUALIFIED EFH'!$C129,'HOURS&amp;CYCLES INPUT'!$D$2:$D$9999,'QUALIFIED EFH'!GA$4,'HOURS&amp;CYCLES INPUT'!$E$2:$E$9999,'QUALIFIED EFH'!GA$5))</f>
        <v>0</v>
      </c>
      <c r="GB129" s="476">
        <f>IF(GB$2&lt;&gt;"",IF($C129&lt;&gt;"TBA",GB$2/114,0),SUMIFS('HOURS&amp;CYCLES INPUT'!$F$2:$F$9999,'HOURS&amp;CYCLES INPUT'!$C$2:$C$9999,'QUALIFIED EFH'!$C129,'HOURS&amp;CYCLES INPUT'!$D$2:$D$9999,'QUALIFIED EFH'!GB$4,'HOURS&amp;CYCLES INPUT'!$E$2:$E$9999,'QUALIFIED EFH'!GB$5))</f>
        <v>0</v>
      </c>
    </row>
    <row r="130" spans="2:184" x14ac:dyDescent="0.35">
      <c r="C130" s="472">
        <f>'QUALIFIED ENGINES'!D163</f>
        <v>0</v>
      </c>
      <c r="D130" s="476">
        <f>IF(D$2&lt;&gt;"",IF($C130&lt;&gt;"TBA",D$2/114,0),SUMIFS('HOURS&amp;CYCLES INPUT'!$F$2:$F$9999,'HOURS&amp;CYCLES INPUT'!$C$2:$C$9999,'QUALIFIED EFH'!$C130,'HOURS&amp;CYCLES INPUT'!$D$2:$D$9999,'QUALIFIED EFH'!D$4,'HOURS&amp;CYCLES INPUT'!$E$2:$E$9999,'QUALIFIED EFH'!D$5))</f>
        <v>0</v>
      </c>
      <c r="E130" s="476">
        <f>IF(E$2&lt;&gt;"",IF($C130&lt;&gt;"TBA",E$2/114,0),SUMIFS('HOURS&amp;CYCLES INPUT'!$F$2:$F$9999,'HOURS&amp;CYCLES INPUT'!$C$2:$C$9999,'QUALIFIED EFH'!$C130,'HOURS&amp;CYCLES INPUT'!$D$2:$D$9999,'QUALIFIED EFH'!E$4,'HOURS&amp;CYCLES INPUT'!$E$2:$E$9999,'QUALIFIED EFH'!E$5))</f>
        <v>0</v>
      </c>
      <c r="F130" s="476">
        <f>IF(F$2&lt;&gt;"",IF($C130&lt;&gt;"TBA",F$2/114,0),SUMIFS('HOURS&amp;CYCLES INPUT'!$F$2:$F$9999,'HOURS&amp;CYCLES INPUT'!$C$2:$C$9999,'QUALIFIED EFH'!$C130,'HOURS&amp;CYCLES INPUT'!$D$2:$D$9999,'QUALIFIED EFH'!F$4,'HOURS&amp;CYCLES INPUT'!$E$2:$E$9999,'QUALIFIED EFH'!F$5))</f>
        <v>0</v>
      </c>
      <c r="G130" s="476">
        <f>IF(G$2&lt;&gt;"",IF($C130&lt;&gt;"TBA",G$2/114,0),SUMIFS('HOURS&amp;CYCLES INPUT'!$F$2:$F$9999,'HOURS&amp;CYCLES INPUT'!$C$2:$C$9999,'QUALIFIED EFH'!$C130,'HOURS&amp;CYCLES INPUT'!$D$2:$D$9999,'QUALIFIED EFH'!G$4,'HOURS&amp;CYCLES INPUT'!$E$2:$E$9999,'QUALIFIED EFH'!G$5))</f>
        <v>0</v>
      </c>
      <c r="H130" s="476">
        <f>IF(H$2&lt;&gt;"",IF($C130&lt;&gt;"TBA",H$2/114,0),SUMIFS('HOURS&amp;CYCLES INPUT'!$F$2:$F$9999,'HOURS&amp;CYCLES INPUT'!$C$2:$C$9999,'QUALIFIED EFH'!$C130,'HOURS&amp;CYCLES INPUT'!$D$2:$D$9999,'QUALIFIED EFH'!H$4,'HOURS&amp;CYCLES INPUT'!$E$2:$E$9999,'QUALIFIED EFH'!H$5))</f>
        <v>0</v>
      </c>
      <c r="I130" s="476">
        <f>IF(I$2&lt;&gt;"",IF($C130&lt;&gt;"TBA",I$2/114,0),SUMIFS('HOURS&amp;CYCLES INPUT'!$F$2:$F$9999,'HOURS&amp;CYCLES INPUT'!$C$2:$C$9999,'QUALIFIED EFH'!$C130,'HOURS&amp;CYCLES INPUT'!$D$2:$D$9999,'QUALIFIED EFH'!I$4,'HOURS&amp;CYCLES INPUT'!$E$2:$E$9999,'QUALIFIED EFH'!I$5))</f>
        <v>0</v>
      </c>
      <c r="J130" s="476">
        <f>IF(J$2&lt;&gt;"",IF($C130&lt;&gt;"TBA",J$2/114,0),SUMIFS('HOURS&amp;CYCLES INPUT'!$F$2:$F$9999,'HOURS&amp;CYCLES INPUT'!$C$2:$C$9999,'QUALIFIED EFH'!$C130,'HOURS&amp;CYCLES INPUT'!$D$2:$D$9999,'QUALIFIED EFH'!J$4,'HOURS&amp;CYCLES INPUT'!$E$2:$E$9999,'QUALIFIED EFH'!J$5))</f>
        <v>0</v>
      </c>
      <c r="K130" s="476">
        <f>IF(K$2&lt;&gt;"",IF($C130&lt;&gt;"TBA",K$2/114,0),SUMIFS('HOURS&amp;CYCLES INPUT'!$F$2:$F$9999,'HOURS&amp;CYCLES INPUT'!$C$2:$C$9999,'QUALIFIED EFH'!$C130,'HOURS&amp;CYCLES INPUT'!$D$2:$D$9999,'QUALIFIED EFH'!K$4,'HOURS&amp;CYCLES INPUT'!$E$2:$E$9999,'QUALIFIED EFH'!K$5))</f>
        <v>0</v>
      </c>
      <c r="L130" s="476">
        <f>IF(L$2&lt;&gt;"",IF($C130&lt;&gt;"TBA",L$2/114,0),SUMIFS('HOURS&amp;CYCLES INPUT'!$F$2:$F$9999,'HOURS&amp;CYCLES INPUT'!$C$2:$C$9999,'QUALIFIED EFH'!$C130,'HOURS&amp;CYCLES INPUT'!$D$2:$D$9999,'QUALIFIED EFH'!L$4,'HOURS&amp;CYCLES INPUT'!$E$2:$E$9999,'QUALIFIED EFH'!L$5))</f>
        <v>0</v>
      </c>
      <c r="M130" s="476">
        <f>IF(M$2&lt;&gt;"",IF($C130&lt;&gt;"TBA",M$2/114,0),SUMIFS('HOURS&amp;CYCLES INPUT'!$F$2:$F$9999,'HOURS&amp;CYCLES INPUT'!$C$2:$C$9999,'QUALIFIED EFH'!$C130,'HOURS&amp;CYCLES INPUT'!$D$2:$D$9999,'QUALIFIED EFH'!M$4,'HOURS&amp;CYCLES INPUT'!$E$2:$E$9999,'QUALIFIED EFH'!M$5))</f>
        <v>0</v>
      </c>
      <c r="N130" s="476">
        <f>IF(N$2&lt;&gt;"",IF($C130&lt;&gt;"TBA",N$2/114,0),SUMIFS('HOURS&amp;CYCLES INPUT'!$F$2:$F$9999,'HOURS&amp;CYCLES INPUT'!$C$2:$C$9999,'QUALIFIED EFH'!$C130,'HOURS&amp;CYCLES INPUT'!$D$2:$D$9999,'QUALIFIED EFH'!N$4,'HOURS&amp;CYCLES INPUT'!$E$2:$E$9999,'QUALIFIED EFH'!N$5))</f>
        <v>0</v>
      </c>
      <c r="O130" s="476">
        <f>IF(O$2&lt;&gt;"",IF($C130&lt;&gt;"TBA",O$2/114,0),SUMIFS('HOURS&amp;CYCLES INPUT'!$F$2:$F$9999,'HOURS&amp;CYCLES INPUT'!$C$2:$C$9999,'QUALIFIED EFH'!$C130,'HOURS&amp;CYCLES INPUT'!$D$2:$D$9999,'QUALIFIED EFH'!O$4,'HOURS&amp;CYCLES INPUT'!$E$2:$E$9999,'QUALIFIED EFH'!O$5))</f>
        <v>0</v>
      </c>
      <c r="P130" s="476">
        <f>IF(P$2&lt;&gt;"",IF($C130&lt;&gt;"TBA",P$2/114,0),SUMIFS('HOURS&amp;CYCLES INPUT'!$F$2:$F$9999,'HOURS&amp;CYCLES INPUT'!$C$2:$C$9999,'QUALIFIED EFH'!$C130,'HOURS&amp;CYCLES INPUT'!$D$2:$D$9999,'QUALIFIED EFH'!P$4,'HOURS&amp;CYCLES INPUT'!$E$2:$E$9999,'QUALIFIED EFH'!P$5))</f>
        <v>0</v>
      </c>
      <c r="Q130" s="476">
        <f>IF(Q$2&lt;&gt;"",IF($C130&lt;&gt;"TBA",Q$2/114,0),SUMIFS('HOURS&amp;CYCLES INPUT'!$F$2:$F$9999,'HOURS&amp;CYCLES INPUT'!$C$2:$C$9999,'QUALIFIED EFH'!$C130,'HOURS&amp;CYCLES INPUT'!$D$2:$D$9999,'QUALIFIED EFH'!Q$4,'HOURS&amp;CYCLES INPUT'!$E$2:$E$9999,'QUALIFIED EFH'!Q$5))</f>
        <v>0</v>
      </c>
      <c r="R130" s="476">
        <f>IF(R$1&lt;&gt;"",IF($C130&lt;&gt;"TBA",R$1/114,0),SUMIFS('HOURS&amp;CYCLES INPUT'!$F$2:$F$9999,'HOURS&amp;CYCLES INPUT'!$C$2:$C$9999,'QUALIFIED EFH'!$C130,'HOURS&amp;CYCLES INPUT'!$D$2:$D$9999,'QUALIFIED EFH'!R$4,'HOURS&amp;CYCLES INPUT'!$E$2:$E$9999,'QUALIFIED EFH'!R$5))</f>
        <v>0</v>
      </c>
      <c r="S130" s="476">
        <f>IF(S$2&lt;&gt;"",IF($C130&lt;&gt;"TBA",S$2/114,0),SUMIFS('HOURS&amp;CYCLES INPUT'!$F$2:$F$9999,'HOURS&amp;CYCLES INPUT'!$C$2:$C$9999,'QUALIFIED EFH'!$C130,'HOURS&amp;CYCLES INPUT'!$D$2:$D$9999,'QUALIFIED EFH'!S$4,'HOURS&amp;CYCLES INPUT'!$E$2:$E$9999,'QUALIFIED EFH'!S$5))</f>
        <v>0</v>
      </c>
      <c r="T130" s="476">
        <f>IF(T$2&lt;&gt;"",IF($C130&lt;&gt;"TBA",T$2/114,0),SUMIFS('HOURS&amp;CYCLES INPUT'!$F$2:$F$9999,'HOURS&amp;CYCLES INPUT'!$C$2:$C$9999,'QUALIFIED EFH'!$C130,'HOURS&amp;CYCLES INPUT'!$D$2:$D$9999,'QUALIFIED EFH'!T$4,'HOURS&amp;CYCLES INPUT'!$E$2:$E$9999,'QUALIFIED EFH'!T$5))</f>
        <v>0</v>
      </c>
      <c r="U130" s="476">
        <f>IF(U$2&lt;&gt;"",IF($C130&lt;&gt;"TBA",U$2/114,0),SUMIFS('HOURS&amp;CYCLES INPUT'!$F$2:$F$9999,'HOURS&amp;CYCLES INPUT'!$C$2:$C$9999,'QUALIFIED EFH'!$C130,'HOURS&amp;CYCLES INPUT'!$D$2:$D$9999,'QUALIFIED EFH'!U$4,'HOURS&amp;CYCLES INPUT'!$E$2:$E$9999,'QUALIFIED EFH'!U$5))</f>
        <v>0</v>
      </c>
      <c r="V130" s="476">
        <f>IF(V$2&lt;&gt;"",IF($C130&lt;&gt;"TBA",V$2/114,0),SUMIFS('HOURS&amp;CYCLES INPUT'!$F$2:$F$9999,'HOURS&amp;CYCLES INPUT'!$C$2:$C$9999,'QUALIFIED EFH'!$C130,'HOURS&amp;CYCLES INPUT'!$D$2:$D$9999,'QUALIFIED EFH'!V$4,'HOURS&amp;CYCLES INPUT'!$E$2:$E$9999,'QUALIFIED EFH'!V$5))</f>
        <v>0</v>
      </c>
      <c r="W130" s="476">
        <f>IF(W$2&lt;&gt;"",IF($C130&lt;&gt;"TBA",W$2/114,0),SUMIFS('HOURS&amp;CYCLES INPUT'!$F$2:$F$9999,'HOURS&amp;CYCLES INPUT'!$C$2:$C$9999,'QUALIFIED EFH'!$C130,'HOURS&amp;CYCLES INPUT'!$D$2:$D$9999,'QUALIFIED EFH'!W$4,'HOURS&amp;CYCLES INPUT'!$E$2:$E$9999,'QUALIFIED EFH'!W$5))</f>
        <v>0</v>
      </c>
      <c r="X130" s="476">
        <f>IF(X$2&lt;&gt;"",IF($C130&lt;&gt;"TBA",X$2/114,0),SUMIFS('HOURS&amp;CYCLES INPUT'!$F$2:$F$9999,'HOURS&amp;CYCLES INPUT'!$C$2:$C$9999,'QUALIFIED EFH'!$C130,'HOURS&amp;CYCLES INPUT'!$D$2:$D$9999,'QUALIFIED EFH'!X$4,'HOURS&amp;CYCLES INPUT'!$E$2:$E$9999,'QUALIFIED EFH'!X$5))</f>
        <v>0</v>
      </c>
      <c r="Y130" s="476">
        <f>IF(Y$2&lt;&gt;"",IF($C130&lt;&gt;"TBA",Y$2/114,0),SUMIFS('HOURS&amp;CYCLES INPUT'!$F$2:$F$9999,'HOURS&amp;CYCLES INPUT'!$C$2:$C$9999,'QUALIFIED EFH'!$C130,'HOURS&amp;CYCLES INPUT'!$D$2:$D$9999,'QUALIFIED EFH'!Y$4,'HOURS&amp;CYCLES INPUT'!$E$2:$E$9999,'QUALIFIED EFH'!Y$5))</f>
        <v>0</v>
      </c>
      <c r="Z130" s="476">
        <f>IF(Z$2&lt;&gt;"",IF($C130&lt;&gt;"TBA",Z$2/114,0),SUMIFS('HOURS&amp;CYCLES INPUT'!$F$2:$F$9999,'HOURS&amp;CYCLES INPUT'!$C$2:$C$9999,'QUALIFIED EFH'!$C130,'HOURS&amp;CYCLES INPUT'!$D$2:$D$9999,'QUALIFIED EFH'!Z$4,'HOURS&amp;CYCLES INPUT'!$E$2:$E$9999,'QUALIFIED EFH'!Z$5))</f>
        <v>0</v>
      </c>
      <c r="AA130" s="476">
        <f>IF(AA$2&lt;&gt;"",IF($C130&lt;&gt;"TBA",AA$2/114,0),SUMIFS('HOURS&amp;CYCLES INPUT'!$F$2:$F$9999,'HOURS&amp;CYCLES INPUT'!$C$2:$C$9999,'QUALIFIED EFH'!$C130,'HOURS&amp;CYCLES INPUT'!$D$2:$D$9999,'QUALIFIED EFH'!AA$4,'HOURS&amp;CYCLES INPUT'!$E$2:$E$9999,'QUALIFIED EFH'!AA$5))</f>
        <v>0</v>
      </c>
      <c r="AB130" s="476">
        <f>IF(AB$2&lt;&gt;"",IF($C130&lt;&gt;"TBA",AB$2/114,0),SUMIFS('HOURS&amp;CYCLES INPUT'!$F$2:$F$9999,'HOURS&amp;CYCLES INPUT'!$C$2:$C$9999,'QUALIFIED EFH'!$C130,'HOURS&amp;CYCLES INPUT'!$D$2:$D$9999,'QUALIFIED EFH'!AB$4,'HOURS&amp;CYCLES INPUT'!$E$2:$E$9999,'QUALIFIED EFH'!AB$5))</f>
        <v>0</v>
      </c>
      <c r="AC130" s="476">
        <f>IF(AC$2&lt;&gt;"",IF($C130&lt;&gt;"TBA",AC$2/114,0),SUMIFS('HOURS&amp;CYCLES INPUT'!$F$2:$F$9999,'HOURS&amp;CYCLES INPUT'!$C$2:$C$9999,'QUALIFIED EFH'!$C130,'HOURS&amp;CYCLES INPUT'!$D$2:$D$9999,'QUALIFIED EFH'!AC$4,'HOURS&amp;CYCLES INPUT'!$E$2:$E$9999,'QUALIFIED EFH'!AC$5))</f>
        <v>0</v>
      </c>
      <c r="AD130" s="476">
        <f>IF(AD$2&lt;&gt;"",IF($C130&lt;&gt;"TBA",AD$2/114,0),SUMIFS('HOURS&amp;CYCLES INPUT'!$F$2:$F$9999,'HOURS&amp;CYCLES INPUT'!$C$2:$C$9999,'QUALIFIED EFH'!$C130,'HOURS&amp;CYCLES INPUT'!$D$2:$D$9999,'QUALIFIED EFH'!AD$4,'HOURS&amp;CYCLES INPUT'!$E$2:$E$9999,'QUALIFIED EFH'!AD$5))</f>
        <v>0</v>
      </c>
      <c r="AE130" s="476">
        <f>IF(AE$2&lt;&gt;"",IF($C130&lt;&gt;"TBA",AE$2/114,0),SUMIFS('HOURS&amp;CYCLES INPUT'!$F$2:$F$9999,'HOURS&amp;CYCLES INPUT'!$C$2:$C$9999,'QUALIFIED EFH'!$C130,'HOURS&amp;CYCLES INPUT'!$D$2:$D$9999,'QUALIFIED EFH'!AE$4,'HOURS&amp;CYCLES INPUT'!$E$2:$E$9999,'QUALIFIED EFH'!AE$5))</f>
        <v>0</v>
      </c>
      <c r="AF130" s="476">
        <f>IF(AF$2&lt;&gt;"",IF($C130&lt;&gt;"TBA",AF$2/114,0),SUMIFS('HOURS&amp;CYCLES INPUT'!$F$2:$F$9999,'HOURS&amp;CYCLES INPUT'!$C$2:$C$9999,'QUALIFIED EFH'!$C130,'HOURS&amp;CYCLES INPUT'!$D$2:$D$9999,'QUALIFIED EFH'!AF$4,'HOURS&amp;CYCLES INPUT'!$E$2:$E$9999,'QUALIFIED EFH'!AF$5))</f>
        <v>0</v>
      </c>
      <c r="AG130" s="476">
        <f>IF(AG$2&lt;&gt;"",IF($C130&lt;&gt;"TBA",AG$2/114,0),SUMIFS('HOURS&amp;CYCLES INPUT'!$F$2:$F$9999,'HOURS&amp;CYCLES INPUT'!$C$2:$C$9999,'QUALIFIED EFH'!$C130,'HOURS&amp;CYCLES INPUT'!$D$2:$D$9999,'QUALIFIED EFH'!AG$4,'HOURS&amp;CYCLES INPUT'!$E$2:$E$9999,'QUALIFIED EFH'!AG$5))</f>
        <v>0</v>
      </c>
      <c r="AH130" s="476">
        <f>IF(AH$2&lt;&gt;"",IF($C130&lt;&gt;"TBA",AH$2/114,0),SUMIFS('HOURS&amp;CYCLES INPUT'!$F$2:$F$9999,'HOURS&amp;CYCLES INPUT'!$C$2:$C$9999,'QUALIFIED EFH'!$C130,'HOURS&amp;CYCLES INPUT'!$D$2:$D$9999,'QUALIFIED EFH'!AH$4,'HOURS&amp;CYCLES INPUT'!$E$2:$E$9999,'QUALIFIED EFH'!AH$5))</f>
        <v>0</v>
      </c>
      <c r="AI130" s="476">
        <f>IF(AI$2&lt;&gt;"",IF($C130&lt;&gt;"TBA",AI$2/114,0),SUMIFS('HOURS&amp;CYCLES INPUT'!$F$2:$F$9999,'HOURS&amp;CYCLES INPUT'!$C$2:$C$9999,'QUALIFIED EFH'!$C130,'HOURS&amp;CYCLES INPUT'!$D$2:$D$9999,'QUALIFIED EFH'!AI$4,'HOURS&amp;CYCLES INPUT'!$E$2:$E$9999,'QUALIFIED EFH'!AI$5))</f>
        <v>0</v>
      </c>
      <c r="AJ130" s="476">
        <f>IF(AJ$2&lt;&gt;"",IF($C130&lt;&gt;"TBA",AJ$2/114,0),SUMIFS('HOURS&amp;CYCLES INPUT'!$F$2:$F$9999,'HOURS&amp;CYCLES INPUT'!$C$2:$C$9999,'QUALIFIED EFH'!$C130,'HOURS&amp;CYCLES INPUT'!$D$2:$D$9999,'QUALIFIED EFH'!AJ$4,'HOURS&amp;CYCLES INPUT'!$E$2:$E$9999,'QUALIFIED EFH'!AJ$5))</f>
        <v>0</v>
      </c>
      <c r="AK130" s="476">
        <f>IF(AK$2&lt;&gt;"",IF($C130&lt;&gt;"TBA",AK$2/114,0),SUMIFS('HOURS&amp;CYCLES INPUT'!$F$2:$F$9999,'HOURS&amp;CYCLES INPUT'!$C$2:$C$9999,'QUALIFIED EFH'!$C130,'HOURS&amp;CYCLES INPUT'!$D$2:$D$9999,'QUALIFIED EFH'!AK$4,'HOURS&amp;CYCLES INPUT'!$E$2:$E$9999,'QUALIFIED EFH'!AK$5))</f>
        <v>0</v>
      </c>
      <c r="AL130" s="476">
        <f>IF(AL$2&lt;&gt;"",IF($C130&lt;&gt;"TBA",AL$2/114,0),SUMIFS('HOURS&amp;CYCLES INPUT'!$F$2:$F$9999,'HOURS&amp;CYCLES INPUT'!$C$2:$C$9999,'QUALIFIED EFH'!$C130,'HOURS&amp;CYCLES INPUT'!$D$2:$D$9999,'QUALIFIED EFH'!AL$4,'HOURS&amp;CYCLES INPUT'!$E$2:$E$9999,'QUALIFIED EFH'!AL$5))</f>
        <v>0</v>
      </c>
      <c r="AM130" s="476">
        <f>IF(AM$2&lt;&gt;"",IF($C130&lt;&gt;"TBA",AM$2/114,0),SUMIFS('HOURS&amp;CYCLES INPUT'!$F$2:$F$9999,'HOURS&amp;CYCLES INPUT'!$C$2:$C$9999,'QUALIFIED EFH'!$C130,'HOURS&amp;CYCLES INPUT'!$D$2:$D$9999,'QUALIFIED EFH'!AM$4,'HOURS&amp;CYCLES INPUT'!$E$2:$E$9999,'QUALIFIED EFH'!AM$5))</f>
        <v>0</v>
      </c>
      <c r="AN130" s="476">
        <f>IF(AN$2&lt;&gt;"",IF($C130&lt;&gt;"TBA",AN$2/114,0),SUMIFS('HOURS&amp;CYCLES INPUT'!$F$2:$F$9999,'HOURS&amp;CYCLES INPUT'!$C$2:$C$9999,'QUALIFIED EFH'!$C130,'HOURS&amp;CYCLES INPUT'!$D$2:$D$9999,'QUALIFIED EFH'!AN$4,'HOURS&amp;CYCLES INPUT'!$E$2:$E$9999,'QUALIFIED EFH'!AN$5))</f>
        <v>0</v>
      </c>
      <c r="AO130" s="476">
        <f>IF(AO$2&lt;&gt;"",IF($C130&lt;&gt;"TBA",AO$2/114,0),SUMIFS('HOURS&amp;CYCLES INPUT'!$F$2:$F$9999,'HOURS&amp;CYCLES INPUT'!$C$2:$C$9999,'QUALIFIED EFH'!$C130,'HOURS&amp;CYCLES INPUT'!$D$2:$D$9999,'QUALIFIED EFH'!AO$4,'HOURS&amp;CYCLES INPUT'!$E$2:$E$9999,'QUALIFIED EFH'!AO$5))</f>
        <v>0</v>
      </c>
      <c r="AP130" s="476">
        <f>IF(AP$2&lt;&gt;"",IF($C130&lt;&gt;"TBA",AP$2/114,0),SUMIFS('HOURS&amp;CYCLES INPUT'!$F$2:$F$9999,'HOURS&amp;CYCLES INPUT'!$C$2:$C$9999,'QUALIFIED EFH'!$C130,'HOURS&amp;CYCLES INPUT'!$D$2:$D$9999,'QUALIFIED EFH'!AP$4,'HOURS&amp;CYCLES INPUT'!$E$2:$E$9999,'QUALIFIED EFH'!AP$5))</f>
        <v>0</v>
      </c>
      <c r="AQ130" s="476">
        <f>IF(AQ$2&lt;&gt;"",IF($C130&lt;&gt;"TBA",AQ$2/114,0),SUMIFS('HOURS&amp;CYCLES INPUT'!$F$2:$F$9999,'HOURS&amp;CYCLES INPUT'!$C$2:$C$9999,'QUALIFIED EFH'!$C130,'HOURS&amp;CYCLES INPUT'!$D$2:$D$9999,'QUALIFIED EFH'!AQ$4,'HOURS&amp;CYCLES INPUT'!$E$2:$E$9999,'QUALIFIED EFH'!AQ$5))</f>
        <v>0</v>
      </c>
      <c r="AR130" s="476">
        <f>IF(AR$2&lt;&gt;"",IF($C130&lt;&gt;"TBA",AR$2/114,0),SUMIFS('HOURS&amp;CYCLES INPUT'!$F$2:$F$9999,'HOURS&amp;CYCLES INPUT'!$C$2:$C$9999,'QUALIFIED EFH'!$C130,'HOURS&amp;CYCLES INPUT'!$D$2:$D$9999,'QUALIFIED EFH'!AR$4,'HOURS&amp;CYCLES INPUT'!$E$2:$E$9999,'QUALIFIED EFH'!AR$5))</f>
        <v>0</v>
      </c>
      <c r="AS130" s="476">
        <f>IF(AS$2&lt;&gt;"",IF($C130&lt;&gt;"TBA",AS$2/114,0),SUMIFS('HOURS&amp;CYCLES INPUT'!$F$2:$F$9999,'HOURS&amp;CYCLES INPUT'!$C$2:$C$9999,'QUALIFIED EFH'!$C130,'HOURS&amp;CYCLES INPUT'!$D$2:$D$9999,'QUALIFIED EFH'!AS$4,'HOURS&amp;CYCLES INPUT'!$E$2:$E$9999,'QUALIFIED EFH'!AS$5))</f>
        <v>0</v>
      </c>
      <c r="AT130" s="476">
        <f>IF(AT$2&lt;&gt;"",IF($C130&lt;&gt;"TBA",AT$2/114,0),SUMIFS('HOURS&amp;CYCLES INPUT'!$F$2:$F$9999,'HOURS&amp;CYCLES INPUT'!$C$2:$C$9999,'QUALIFIED EFH'!$C130,'HOURS&amp;CYCLES INPUT'!$D$2:$D$9999,'QUALIFIED EFH'!AT$4,'HOURS&amp;CYCLES INPUT'!$E$2:$E$9999,'QUALIFIED EFH'!AT$5))</f>
        <v>0</v>
      </c>
      <c r="AU130" s="476">
        <f>IF(AU$2&lt;&gt;"",IF($C130&lt;&gt;"TBA",AU$2/114,0),SUMIFS('HOURS&amp;CYCLES INPUT'!$F$2:$F$9999,'HOURS&amp;CYCLES INPUT'!$C$2:$C$9999,'QUALIFIED EFH'!$C130,'HOURS&amp;CYCLES INPUT'!$D$2:$D$9999,'QUALIFIED EFH'!AU$4,'HOURS&amp;CYCLES INPUT'!$E$2:$E$9999,'QUALIFIED EFH'!AU$5))</f>
        <v>0</v>
      </c>
      <c r="AV130" s="476">
        <f>IF(AV$2&lt;&gt;"",IF($C130&lt;&gt;"TBA",AV$2/114,0),SUMIFS('HOURS&amp;CYCLES INPUT'!$F$2:$F$9999,'HOURS&amp;CYCLES INPUT'!$C$2:$C$9999,'QUALIFIED EFH'!$C130,'HOURS&amp;CYCLES INPUT'!$D$2:$D$9999,'QUALIFIED EFH'!AV$4,'HOURS&amp;CYCLES INPUT'!$E$2:$E$9999,'QUALIFIED EFH'!AV$5))</f>
        <v>0</v>
      </c>
      <c r="AW130" s="476">
        <f>IF(AW$2&lt;&gt;"",IF($C130&lt;&gt;"TBA",AW$2/114,0),SUMIFS('HOURS&amp;CYCLES INPUT'!$F$2:$F$9999,'HOURS&amp;CYCLES INPUT'!$C$2:$C$9999,'QUALIFIED EFH'!$C130,'HOURS&amp;CYCLES INPUT'!$D$2:$D$9999,'QUALIFIED EFH'!AW$4,'HOURS&amp;CYCLES INPUT'!$E$2:$E$9999,'QUALIFIED EFH'!AW$5))</f>
        <v>0</v>
      </c>
      <c r="AX130" s="476">
        <f>IF(AX$2&lt;&gt;"",IF($C130&lt;&gt;"TBA",AX$2/114,0),SUMIFS('HOURS&amp;CYCLES INPUT'!$F$2:$F$9999,'HOURS&amp;CYCLES INPUT'!$C$2:$C$9999,'QUALIFIED EFH'!$C130,'HOURS&amp;CYCLES INPUT'!$D$2:$D$9999,'QUALIFIED EFH'!AX$4,'HOURS&amp;CYCLES INPUT'!$E$2:$E$9999,'QUALIFIED EFH'!AX$5))</f>
        <v>0</v>
      </c>
      <c r="AY130" s="476">
        <f>IF(AY$2&lt;&gt;"",IF($C130&lt;&gt;"TBA",AY$2/114,0),SUMIFS('HOURS&amp;CYCLES INPUT'!$F$2:$F$9999,'HOURS&amp;CYCLES INPUT'!$C$2:$C$9999,'QUALIFIED EFH'!$C130,'HOURS&amp;CYCLES INPUT'!$D$2:$D$9999,'QUALIFIED EFH'!AY$4,'HOURS&amp;CYCLES INPUT'!$E$2:$E$9999,'QUALIFIED EFH'!AY$5))</f>
        <v>0</v>
      </c>
      <c r="AZ130" s="476">
        <f>IF(AZ$2&lt;&gt;"",IF($C130&lt;&gt;"TBA",AZ$2/114,0),SUMIFS('HOURS&amp;CYCLES INPUT'!$F$2:$F$9999,'HOURS&amp;CYCLES INPUT'!$C$2:$C$9999,'QUALIFIED EFH'!$C130,'HOURS&amp;CYCLES INPUT'!$D$2:$D$9999,'QUALIFIED EFH'!AZ$4,'HOURS&amp;CYCLES INPUT'!$E$2:$E$9999,'QUALIFIED EFH'!AZ$5))</f>
        <v>0</v>
      </c>
      <c r="BA130" s="476">
        <f>IF(BA$2&lt;&gt;"",IF($C130&lt;&gt;"TBA",BA$2/114,0),SUMIFS('HOURS&amp;CYCLES INPUT'!$F$2:$F$9999,'HOURS&amp;CYCLES INPUT'!$C$2:$C$9999,'QUALIFIED EFH'!$C130,'HOURS&amp;CYCLES INPUT'!$D$2:$D$9999,'QUALIFIED EFH'!BA$4,'HOURS&amp;CYCLES INPUT'!$E$2:$E$9999,'QUALIFIED EFH'!BA$5))</f>
        <v>0</v>
      </c>
      <c r="BB130" s="476">
        <f>IF(BB$2&lt;&gt;"",IF($C130&lt;&gt;"TBA",BB$2/114,0),SUMIFS('HOURS&amp;CYCLES INPUT'!$F$2:$F$9999,'HOURS&amp;CYCLES INPUT'!$C$2:$C$9999,'QUALIFIED EFH'!$C130,'HOURS&amp;CYCLES INPUT'!$D$2:$D$9999,'QUALIFIED EFH'!BB$4,'HOURS&amp;CYCLES INPUT'!$E$2:$E$9999,'QUALIFIED EFH'!BB$5))</f>
        <v>0</v>
      </c>
      <c r="BC130" s="476">
        <f>IF(BC$2&lt;&gt;"",IF($C130&lt;&gt;"TBA",BC$2/114,0),SUMIFS('HOURS&amp;CYCLES INPUT'!$F$2:$F$9999,'HOURS&amp;CYCLES INPUT'!$C$2:$C$9999,'QUALIFIED EFH'!$C130,'HOURS&amp;CYCLES INPUT'!$D$2:$D$9999,'QUALIFIED EFH'!BC$4,'HOURS&amp;CYCLES INPUT'!$E$2:$E$9999,'QUALIFIED EFH'!BC$5))</f>
        <v>0</v>
      </c>
      <c r="BD130" s="476">
        <f>IF(BD$2&lt;&gt;"",IF($C130&lt;&gt;"TBA",BD$2/114,0),SUMIFS('HOURS&amp;CYCLES INPUT'!$F$2:$F$9999,'HOURS&amp;CYCLES INPUT'!$C$2:$C$9999,'QUALIFIED EFH'!$C130,'HOURS&amp;CYCLES INPUT'!$D$2:$D$9999,'QUALIFIED EFH'!BD$4,'HOURS&amp;CYCLES INPUT'!$E$2:$E$9999,'QUALIFIED EFH'!BD$5))</f>
        <v>0</v>
      </c>
      <c r="BE130" s="476">
        <f>IF(BE$2&lt;&gt;"",IF($C130&lt;&gt;"TBA",BE$2/114,0),SUMIFS('HOURS&amp;CYCLES INPUT'!$F$2:$F$9999,'HOURS&amp;CYCLES INPUT'!$C$2:$C$9999,'QUALIFIED EFH'!$C130,'HOURS&amp;CYCLES INPUT'!$D$2:$D$9999,'QUALIFIED EFH'!BE$4,'HOURS&amp;CYCLES INPUT'!$E$2:$E$9999,'QUALIFIED EFH'!BE$5))</f>
        <v>0</v>
      </c>
      <c r="BF130" s="476">
        <f>IF(BF$2&lt;&gt;"",IF($C130&lt;&gt;"TBA",BF$2/114,0),SUMIFS('HOURS&amp;CYCLES INPUT'!$F$2:$F$9999,'HOURS&amp;CYCLES INPUT'!$C$2:$C$9999,'QUALIFIED EFH'!$C130,'HOURS&amp;CYCLES INPUT'!$D$2:$D$9999,'QUALIFIED EFH'!BF$4,'HOURS&amp;CYCLES INPUT'!$E$2:$E$9999,'QUALIFIED EFH'!BF$5))</f>
        <v>0</v>
      </c>
      <c r="BG130" s="476">
        <f>IF(BG$2&lt;&gt;"",IF($C130&lt;&gt;"TBA",BG$2/114,0),SUMIFS('HOURS&amp;CYCLES INPUT'!$F$2:$F$9999,'HOURS&amp;CYCLES INPUT'!$C$2:$C$9999,'QUALIFIED EFH'!$C130,'HOURS&amp;CYCLES INPUT'!$D$2:$D$9999,'QUALIFIED EFH'!BG$4,'HOURS&amp;CYCLES INPUT'!$E$2:$E$9999,'QUALIFIED EFH'!BG$5))</f>
        <v>0</v>
      </c>
      <c r="BH130" s="476">
        <f>IF(BH$2&lt;&gt;"",IF($C130&lt;&gt;"TBA",BH$2/114,0),SUMIFS('HOURS&amp;CYCLES INPUT'!$F$2:$F$9999,'HOURS&amp;CYCLES INPUT'!$C$2:$C$9999,'QUALIFIED EFH'!$C130,'HOURS&amp;CYCLES INPUT'!$D$2:$D$9999,'QUALIFIED EFH'!BH$4,'HOURS&amp;CYCLES INPUT'!$E$2:$E$9999,'QUALIFIED EFH'!BH$5))</f>
        <v>0</v>
      </c>
      <c r="BI130" s="476">
        <f>IF(BI$2&lt;&gt;"",IF($C130&lt;&gt;"TBA",BI$2/114,0),SUMIFS('HOURS&amp;CYCLES INPUT'!$F$2:$F$9999,'HOURS&amp;CYCLES INPUT'!$C$2:$C$9999,'QUALIFIED EFH'!$C130,'HOURS&amp;CYCLES INPUT'!$D$2:$D$9999,'QUALIFIED EFH'!BI$4,'HOURS&amp;CYCLES INPUT'!$E$2:$E$9999,'QUALIFIED EFH'!BI$5))</f>
        <v>0</v>
      </c>
      <c r="BJ130" s="476">
        <f>IF(BJ$2&lt;&gt;"",IF($C130&lt;&gt;"TBA",BJ$2/114,0),SUMIFS('HOURS&amp;CYCLES INPUT'!$F$2:$F$9999,'HOURS&amp;CYCLES INPUT'!$C$2:$C$9999,'QUALIFIED EFH'!$C130,'HOURS&amp;CYCLES INPUT'!$D$2:$D$9999,'QUALIFIED EFH'!BJ$4,'HOURS&amp;CYCLES INPUT'!$E$2:$E$9999,'QUALIFIED EFH'!BJ$5))</f>
        <v>0</v>
      </c>
      <c r="BK130" s="476">
        <f>IF(BK$2&lt;&gt;"",IF($C130&lt;&gt;"TBA",BK$2/114,0),SUMIFS('HOURS&amp;CYCLES INPUT'!$F$2:$F$9999,'HOURS&amp;CYCLES INPUT'!$C$2:$C$9999,'QUALIFIED EFH'!$C130,'HOURS&amp;CYCLES INPUT'!$D$2:$D$9999,'QUALIFIED EFH'!BK$4,'HOURS&amp;CYCLES INPUT'!$E$2:$E$9999,'QUALIFIED EFH'!BK$5))</f>
        <v>0</v>
      </c>
      <c r="BL130" s="476">
        <f>IF(BL$2&lt;&gt;"",IF($C130&lt;&gt;"TBA",BL$2/114,0),SUMIFS('HOURS&amp;CYCLES INPUT'!$F$2:$F$9999,'HOURS&amp;CYCLES INPUT'!$C$2:$C$9999,'QUALIFIED EFH'!$C130,'HOURS&amp;CYCLES INPUT'!$D$2:$D$9999,'QUALIFIED EFH'!BL$4,'HOURS&amp;CYCLES INPUT'!$E$2:$E$9999,'QUALIFIED EFH'!BL$5))</f>
        <v>0</v>
      </c>
      <c r="BM130" s="476">
        <f>IF(BM$2&lt;&gt;"",IF($C130&lt;&gt;"TBA",BM$2/114,0),SUMIFS('HOURS&amp;CYCLES INPUT'!$F$2:$F$9999,'HOURS&amp;CYCLES INPUT'!$C$2:$C$9999,'QUALIFIED EFH'!$C130,'HOURS&amp;CYCLES INPUT'!$D$2:$D$9999,'QUALIFIED EFH'!BM$4,'HOURS&amp;CYCLES INPUT'!$E$2:$E$9999,'QUALIFIED EFH'!BM$5))</f>
        <v>0</v>
      </c>
      <c r="BN130" s="476">
        <f>IF(BN$2&lt;&gt;"",IF($C130&lt;&gt;"TBA",BN$2/114,0),SUMIFS('HOURS&amp;CYCLES INPUT'!$F$2:$F$9999,'HOURS&amp;CYCLES INPUT'!$C$2:$C$9999,'QUALIFIED EFH'!$C130,'HOURS&amp;CYCLES INPUT'!$D$2:$D$9999,'QUALIFIED EFH'!BN$4,'HOURS&amp;CYCLES INPUT'!$E$2:$E$9999,'QUALIFIED EFH'!BN$5))</f>
        <v>0</v>
      </c>
      <c r="BO130" s="476">
        <f>IF(BO$2&lt;&gt;"",IF($C130&lt;&gt;"TBA",BO$2/114,0),SUMIFS('HOURS&amp;CYCLES INPUT'!$F$2:$F$9999,'HOURS&amp;CYCLES INPUT'!$C$2:$C$9999,'QUALIFIED EFH'!$C130,'HOURS&amp;CYCLES INPUT'!$D$2:$D$9999,'QUALIFIED EFH'!BO$4,'HOURS&amp;CYCLES INPUT'!$E$2:$E$9999,'QUALIFIED EFH'!BO$5))</f>
        <v>0</v>
      </c>
      <c r="BP130" s="476">
        <f>IF(BP$2&lt;&gt;"",IF($C130&lt;&gt;"TBA",BP$2/114,0),SUMIFS('HOURS&amp;CYCLES INPUT'!$F$2:$F$9999,'HOURS&amp;CYCLES INPUT'!$C$2:$C$9999,'QUALIFIED EFH'!$C130,'HOURS&amp;CYCLES INPUT'!$D$2:$D$9999,'QUALIFIED EFH'!BP$4,'HOURS&amp;CYCLES INPUT'!$E$2:$E$9999,'QUALIFIED EFH'!BP$5))</f>
        <v>0</v>
      </c>
      <c r="BQ130" s="476">
        <f>IF(BQ$2&lt;&gt;"",IF($C130&lt;&gt;"TBA",BQ$2/114,0),SUMIFS('HOURS&amp;CYCLES INPUT'!$F$2:$F$9999,'HOURS&amp;CYCLES INPUT'!$C$2:$C$9999,'QUALIFIED EFH'!$C130,'HOURS&amp;CYCLES INPUT'!$D$2:$D$9999,'QUALIFIED EFH'!BQ$4,'HOURS&amp;CYCLES INPUT'!$E$2:$E$9999,'QUALIFIED EFH'!BQ$5))</f>
        <v>0</v>
      </c>
      <c r="BR130" s="476">
        <f>IF(BR$2&lt;&gt;"",IF($C130&lt;&gt;"TBA",BR$2/114,0),SUMIFS('HOURS&amp;CYCLES INPUT'!$F$2:$F$9999,'HOURS&amp;CYCLES INPUT'!$C$2:$C$9999,'QUALIFIED EFH'!$C130,'HOURS&amp;CYCLES INPUT'!$D$2:$D$9999,'QUALIFIED EFH'!BR$4,'HOURS&amp;CYCLES INPUT'!$E$2:$E$9999,'QUALIFIED EFH'!BR$5))</f>
        <v>0</v>
      </c>
      <c r="BS130" s="476">
        <f>IF(BS$2&lt;&gt;"",IF($C130&lt;&gt;"TBA",BS$2/114,0),SUMIFS('HOURS&amp;CYCLES INPUT'!$F$2:$F$9999,'HOURS&amp;CYCLES INPUT'!$C$2:$C$9999,'QUALIFIED EFH'!$C130,'HOURS&amp;CYCLES INPUT'!$D$2:$D$9999,'QUALIFIED EFH'!BS$4,'HOURS&amp;CYCLES INPUT'!$E$2:$E$9999,'QUALIFIED EFH'!BS$5))</f>
        <v>0</v>
      </c>
      <c r="BT130" s="476">
        <f>IF(BT$2&lt;&gt;"",IF($C130&lt;&gt;"TBA",BT$2/114,0),SUMIFS('HOURS&amp;CYCLES INPUT'!$F$2:$F$9999,'HOURS&amp;CYCLES INPUT'!$C$2:$C$9999,'QUALIFIED EFH'!$C130,'HOURS&amp;CYCLES INPUT'!$D$2:$D$9999,'QUALIFIED EFH'!BT$4,'HOURS&amp;CYCLES INPUT'!$E$2:$E$9999,'QUALIFIED EFH'!BT$5))</f>
        <v>0</v>
      </c>
      <c r="BU130" s="476">
        <f>IF(BU$2&lt;&gt;"",IF($C130&lt;&gt;"TBA",BU$2/114,0),SUMIFS('HOURS&amp;CYCLES INPUT'!$F$2:$F$9999,'HOURS&amp;CYCLES INPUT'!$C$2:$C$9999,'QUALIFIED EFH'!$C130,'HOURS&amp;CYCLES INPUT'!$D$2:$D$9999,'QUALIFIED EFH'!BU$4,'HOURS&amp;CYCLES INPUT'!$E$2:$E$9999,'QUALIFIED EFH'!BU$5))</f>
        <v>0</v>
      </c>
      <c r="BV130" s="476">
        <f>IF(BV$2&lt;&gt;"",IF($C130&lt;&gt;"TBA",BV$2/114,0),SUMIFS('HOURS&amp;CYCLES INPUT'!$F$2:$F$9999,'HOURS&amp;CYCLES INPUT'!$C$2:$C$9999,'QUALIFIED EFH'!$C130,'HOURS&amp;CYCLES INPUT'!$D$2:$D$9999,'QUALIFIED EFH'!BV$4,'HOURS&amp;CYCLES INPUT'!$E$2:$E$9999,'QUALIFIED EFH'!BV$5))</f>
        <v>0</v>
      </c>
      <c r="BW130" s="476">
        <f>IF(BW$2&lt;&gt;"",IF($C130&lt;&gt;"TBA",BW$2/114,0),SUMIFS('HOURS&amp;CYCLES INPUT'!$F$2:$F$9999,'HOURS&amp;CYCLES INPUT'!$C$2:$C$9999,'QUALIFIED EFH'!$C130,'HOURS&amp;CYCLES INPUT'!$D$2:$D$9999,'QUALIFIED EFH'!BW$4,'HOURS&amp;CYCLES INPUT'!$E$2:$E$9999,'QUALIFIED EFH'!BW$5))</f>
        <v>0</v>
      </c>
      <c r="BX130" s="476">
        <f>IF(BX$2&lt;&gt;"",IF($C130&lt;&gt;"TBA",BX$2/114,0),SUMIFS('HOURS&amp;CYCLES INPUT'!$F$2:$F$9999,'HOURS&amp;CYCLES INPUT'!$C$2:$C$9999,'QUALIFIED EFH'!$C130,'HOURS&amp;CYCLES INPUT'!$D$2:$D$9999,'QUALIFIED EFH'!BX$4,'HOURS&amp;CYCLES INPUT'!$E$2:$E$9999,'QUALIFIED EFH'!BX$5))</f>
        <v>0</v>
      </c>
      <c r="BY130" s="476">
        <f>IF(BY$2&lt;&gt;"",IF($C130&lt;&gt;"TBA",BY$2/114,0),SUMIFS('HOURS&amp;CYCLES INPUT'!$F$2:$F$9999,'HOURS&amp;CYCLES INPUT'!$C$2:$C$9999,'QUALIFIED EFH'!$C130,'HOURS&amp;CYCLES INPUT'!$D$2:$D$9999,'QUALIFIED EFH'!BY$4,'HOURS&amp;CYCLES INPUT'!$E$2:$E$9999,'QUALIFIED EFH'!BY$5))</f>
        <v>0</v>
      </c>
      <c r="BZ130" s="476">
        <f>IF(BZ$2&lt;&gt;"",IF($C130&lt;&gt;"TBA",BZ$2/114,0),SUMIFS('HOURS&amp;CYCLES INPUT'!$F$2:$F$9999,'HOURS&amp;CYCLES INPUT'!$C$2:$C$9999,'QUALIFIED EFH'!$C130,'HOURS&amp;CYCLES INPUT'!$D$2:$D$9999,'QUALIFIED EFH'!BZ$4,'HOURS&amp;CYCLES INPUT'!$E$2:$E$9999,'QUALIFIED EFH'!BZ$5))</f>
        <v>0</v>
      </c>
      <c r="CA130" s="476">
        <f>IF(CA$2&lt;&gt;"",IF($C130&lt;&gt;"TBA",CA$2/114,0),SUMIFS('HOURS&amp;CYCLES INPUT'!$F$2:$F$9999,'HOURS&amp;CYCLES INPUT'!$C$2:$C$9999,'QUALIFIED EFH'!$C130,'HOURS&amp;CYCLES INPUT'!$D$2:$D$9999,'QUALIFIED EFH'!CA$4,'HOURS&amp;CYCLES INPUT'!$E$2:$E$9999,'QUALIFIED EFH'!CA$5))</f>
        <v>0</v>
      </c>
      <c r="CB130" s="476">
        <f>IF(CB$2&lt;&gt;"",IF($C130&lt;&gt;"TBA",CB$2/114,0),SUMIFS('HOURS&amp;CYCLES INPUT'!$F$2:$F$9999,'HOURS&amp;CYCLES INPUT'!$C$2:$C$9999,'QUALIFIED EFH'!$C130,'HOURS&amp;CYCLES INPUT'!$D$2:$D$9999,'QUALIFIED EFH'!CB$4,'HOURS&amp;CYCLES INPUT'!$E$2:$E$9999,'QUALIFIED EFH'!CB$5))</f>
        <v>0</v>
      </c>
      <c r="CC130" s="476">
        <f>IF(CC$2&lt;&gt;"",IF($C130&lt;&gt;"TBA",CC$2/114,0),SUMIFS('HOURS&amp;CYCLES INPUT'!$F$2:$F$9999,'HOURS&amp;CYCLES INPUT'!$C$2:$C$9999,'QUALIFIED EFH'!$C130,'HOURS&amp;CYCLES INPUT'!$D$2:$D$9999,'QUALIFIED EFH'!CC$4,'HOURS&amp;CYCLES INPUT'!$E$2:$E$9999,'QUALIFIED EFH'!CC$5))</f>
        <v>0</v>
      </c>
      <c r="CD130" s="476">
        <f>IF(CD$2&lt;&gt;"",IF($C130&lt;&gt;"TBA",CD$2/114,0),SUMIFS('HOURS&amp;CYCLES INPUT'!$F$2:$F$9999,'HOURS&amp;CYCLES INPUT'!$C$2:$C$9999,'QUALIFIED EFH'!$C130,'HOURS&amp;CYCLES INPUT'!$D$2:$D$9999,'QUALIFIED EFH'!CD$4,'HOURS&amp;CYCLES INPUT'!$E$2:$E$9999,'QUALIFIED EFH'!CD$5))</f>
        <v>0</v>
      </c>
      <c r="CE130" s="476">
        <f>IF(CE$2&lt;&gt;"",IF($C130&lt;&gt;"TBA",CE$2/114,0),SUMIFS('HOURS&amp;CYCLES INPUT'!$F$2:$F$9999,'HOURS&amp;CYCLES INPUT'!$C$2:$C$9999,'QUALIFIED EFH'!$C130,'HOURS&amp;CYCLES INPUT'!$D$2:$D$9999,'QUALIFIED EFH'!CE$4,'HOURS&amp;CYCLES INPUT'!$E$2:$E$9999,'QUALIFIED EFH'!CE$5))</f>
        <v>0</v>
      </c>
      <c r="CF130" s="476">
        <f>IF(CF$2&lt;&gt;"",IF($C130&lt;&gt;"TBA",CF$2/114,0),SUMIFS('HOURS&amp;CYCLES INPUT'!$F$2:$F$9999,'HOURS&amp;CYCLES INPUT'!$C$2:$C$9999,'QUALIFIED EFH'!$C130,'HOURS&amp;CYCLES INPUT'!$D$2:$D$9999,'QUALIFIED EFH'!CF$4,'HOURS&amp;CYCLES INPUT'!$E$2:$E$9999,'QUALIFIED EFH'!CF$5))</f>
        <v>0</v>
      </c>
      <c r="CG130" s="476">
        <f>IF(CG$2&lt;&gt;"",IF($C130&lt;&gt;"TBA",CG$2/114,0),SUMIFS('HOURS&amp;CYCLES INPUT'!$F$2:$F$9999,'HOURS&amp;CYCLES INPUT'!$C$2:$C$9999,'QUALIFIED EFH'!$C130,'HOURS&amp;CYCLES INPUT'!$D$2:$D$9999,'QUALIFIED EFH'!CG$4,'HOURS&amp;CYCLES INPUT'!$E$2:$E$9999,'QUALIFIED EFH'!CG$5))</f>
        <v>0</v>
      </c>
      <c r="CH130" s="476">
        <f>IF(CH$2&lt;&gt;"",IF($C130&lt;&gt;"TBA",CH$2/114,0),SUMIFS('HOURS&amp;CYCLES INPUT'!$F$2:$F$9999,'HOURS&amp;CYCLES INPUT'!$C$2:$C$9999,'QUALIFIED EFH'!$C130,'HOURS&amp;CYCLES INPUT'!$D$2:$D$9999,'QUALIFIED EFH'!CH$4,'HOURS&amp;CYCLES INPUT'!$E$2:$E$9999,'QUALIFIED EFH'!CH$5))</f>
        <v>0</v>
      </c>
      <c r="CI130" s="476">
        <f>IF(CI$2&lt;&gt;"",IF($C130&lt;&gt;"TBA",CI$2/114,0),SUMIFS('HOURS&amp;CYCLES INPUT'!$F$2:$F$9999,'HOURS&amp;CYCLES INPUT'!$C$2:$C$9999,'QUALIFIED EFH'!$C130,'HOURS&amp;CYCLES INPUT'!$D$2:$D$9999,'QUALIFIED EFH'!CI$4,'HOURS&amp;CYCLES INPUT'!$E$2:$E$9999,'QUALIFIED EFH'!CI$5))</f>
        <v>0</v>
      </c>
      <c r="CJ130" s="476">
        <f>IF(CJ$2&lt;&gt;"",IF($C130&lt;&gt;"TBA",CJ$2/114,0),SUMIFS('HOURS&amp;CYCLES INPUT'!$F$2:$F$9999,'HOURS&amp;CYCLES INPUT'!$C$2:$C$9999,'QUALIFIED EFH'!$C130,'HOURS&amp;CYCLES INPUT'!$D$2:$D$9999,'QUALIFIED EFH'!CJ$4,'HOURS&amp;CYCLES INPUT'!$E$2:$E$9999,'QUALIFIED EFH'!CJ$5))</f>
        <v>0</v>
      </c>
      <c r="CK130" s="476">
        <f>IF(CK$2&lt;&gt;"",IF($C130&lt;&gt;"TBA",CK$2/114,0),SUMIFS('HOURS&amp;CYCLES INPUT'!$F$2:$F$9999,'HOURS&amp;CYCLES INPUT'!$C$2:$C$9999,'QUALIFIED EFH'!$C130,'HOURS&amp;CYCLES INPUT'!$D$2:$D$9999,'QUALIFIED EFH'!CK$4,'HOURS&amp;CYCLES INPUT'!$E$2:$E$9999,'QUALIFIED EFH'!CK$5))</f>
        <v>0</v>
      </c>
      <c r="CL130" s="476">
        <f>IF(CL$2&lt;&gt;"",IF($C130&lt;&gt;"TBA",CL$2/114,0),SUMIFS('HOURS&amp;CYCLES INPUT'!$F$2:$F$9999,'HOURS&amp;CYCLES INPUT'!$C$2:$C$9999,'QUALIFIED EFH'!$C130,'HOURS&amp;CYCLES INPUT'!$D$2:$D$9999,'QUALIFIED EFH'!CL$4,'HOURS&amp;CYCLES INPUT'!$E$2:$E$9999,'QUALIFIED EFH'!CL$5))</f>
        <v>0</v>
      </c>
      <c r="CM130" s="476">
        <f>IF(CM$2&lt;&gt;"",IF($C130&lt;&gt;"TBA",CM$2/114,0),SUMIFS('HOURS&amp;CYCLES INPUT'!$F$2:$F$9999,'HOURS&amp;CYCLES INPUT'!$C$2:$C$9999,'QUALIFIED EFH'!$C130,'HOURS&amp;CYCLES INPUT'!$D$2:$D$9999,'QUALIFIED EFH'!CM$4,'HOURS&amp;CYCLES INPUT'!$E$2:$E$9999,'QUALIFIED EFH'!CM$5))</f>
        <v>0</v>
      </c>
      <c r="CN130" s="476">
        <f>IF(CN$2&lt;&gt;"",IF($C130&lt;&gt;"TBA",CN$2/114,0),SUMIFS('HOURS&amp;CYCLES INPUT'!$F$2:$F$9999,'HOURS&amp;CYCLES INPUT'!$C$2:$C$9999,'QUALIFIED EFH'!$C130,'HOURS&amp;CYCLES INPUT'!$D$2:$D$9999,'QUALIFIED EFH'!CN$4,'HOURS&amp;CYCLES INPUT'!$E$2:$E$9999,'QUALIFIED EFH'!CN$5))</f>
        <v>0</v>
      </c>
      <c r="CO130" s="476">
        <f>IF(CO$2&lt;&gt;"",IF($C130&lt;&gt;"TBA",CO$2/114,0),SUMIFS('HOURS&amp;CYCLES INPUT'!$F$2:$F$9999,'HOURS&amp;CYCLES INPUT'!$C$2:$C$9999,'QUALIFIED EFH'!$C130,'HOURS&amp;CYCLES INPUT'!$D$2:$D$9999,'QUALIFIED EFH'!CO$4,'HOURS&amp;CYCLES INPUT'!$E$2:$E$9999,'QUALIFIED EFH'!CO$5))</f>
        <v>0</v>
      </c>
      <c r="CP130" s="476">
        <f>IF(CP$2&lt;&gt;"",IF($C130&lt;&gt;"TBA",CP$2/114,0),SUMIFS('HOURS&amp;CYCLES INPUT'!$F$2:$F$9999,'HOURS&amp;CYCLES INPUT'!$C$2:$C$9999,'QUALIFIED EFH'!$C130,'HOURS&amp;CYCLES INPUT'!$D$2:$D$9999,'QUALIFIED EFH'!CP$4,'HOURS&amp;CYCLES INPUT'!$E$2:$E$9999,'QUALIFIED EFH'!CP$5))</f>
        <v>0</v>
      </c>
      <c r="CQ130" s="476">
        <f>IF(CQ$2&lt;&gt;"",IF($C130&lt;&gt;"TBA",CQ$2/114,0),SUMIFS('HOURS&amp;CYCLES INPUT'!$F$2:$F$9999,'HOURS&amp;CYCLES INPUT'!$C$2:$C$9999,'QUALIFIED EFH'!$C130,'HOURS&amp;CYCLES INPUT'!$D$2:$D$9999,'QUALIFIED EFH'!CQ$4,'HOURS&amp;CYCLES INPUT'!$E$2:$E$9999,'QUALIFIED EFH'!CQ$5))</f>
        <v>0</v>
      </c>
      <c r="CR130" s="476">
        <f>IF(CR$2&lt;&gt;"",IF($C130&lt;&gt;"TBA",CR$2/114,0),SUMIFS('HOURS&amp;CYCLES INPUT'!$F$2:$F$9999,'HOURS&amp;CYCLES INPUT'!$C$2:$C$9999,'QUALIFIED EFH'!$C130,'HOURS&amp;CYCLES INPUT'!$D$2:$D$9999,'QUALIFIED EFH'!CR$4,'HOURS&amp;CYCLES INPUT'!$E$2:$E$9999,'QUALIFIED EFH'!CR$5))</f>
        <v>0</v>
      </c>
      <c r="CS130" s="476">
        <f>IF(CS$2&lt;&gt;"",IF($C130&lt;&gt;"TBA",CS$2/114,0),SUMIFS('HOURS&amp;CYCLES INPUT'!$F$2:$F$9999,'HOURS&amp;CYCLES INPUT'!$C$2:$C$9999,'QUALIFIED EFH'!$C130,'HOURS&amp;CYCLES INPUT'!$D$2:$D$9999,'QUALIFIED EFH'!CS$4,'HOURS&amp;CYCLES INPUT'!$E$2:$E$9999,'QUALIFIED EFH'!CS$5))</f>
        <v>0</v>
      </c>
      <c r="CT130" s="476">
        <f>IF(CT$2&lt;&gt;"",IF($C130&lt;&gt;"TBA",CT$2/114,0),SUMIFS('HOURS&amp;CYCLES INPUT'!$F$2:$F$9999,'HOURS&amp;CYCLES INPUT'!$C$2:$C$9999,'QUALIFIED EFH'!$C130,'HOURS&amp;CYCLES INPUT'!$D$2:$D$9999,'QUALIFIED EFH'!CT$4,'HOURS&amp;CYCLES INPUT'!$E$2:$E$9999,'QUALIFIED EFH'!CT$5))</f>
        <v>0</v>
      </c>
      <c r="CU130" s="476">
        <f>IF(CU$2&lt;&gt;"",IF($C130&lt;&gt;"TBA",CU$2/114,0),SUMIFS('HOURS&amp;CYCLES INPUT'!$F$2:$F$9999,'HOURS&amp;CYCLES INPUT'!$C$2:$C$9999,'QUALIFIED EFH'!$C130,'HOURS&amp;CYCLES INPUT'!$D$2:$D$9999,'QUALIFIED EFH'!CU$4,'HOURS&amp;CYCLES INPUT'!$E$2:$E$9999,'QUALIFIED EFH'!CU$5))</f>
        <v>0</v>
      </c>
      <c r="CV130" s="476">
        <f>IF(CV$2&lt;&gt;"",IF($C130&lt;&gt;"TBA",CV$2/114,0),SUMIFS('HOURS&amp;CYCLES INPUT'!$F$2:$F$9999,'HOURS&amp;CYCLES INPUT'!$C$2:$C$9999,'QUALIFIED EFH'!$C130,'HOURS&amp;CYCLES INPUT'!$D$2:$D$9999,'QUALIFIED EFH'!CV$4,'HOURS&amp;CYCLES INPUT'!$E$2:$E$9999,'QUALIFIED EFH'!CV$5))</f>
        <v>0</v>
      </c>
      <c r="CW130" s="476">
        <f>IF(CW$2&lt;&gt;"",IF($C130&lt;&gt;"TBA",CW$2/114,0),SUMIFS('HOURS&amp;CYCLES INPUT'!$F$2:$F$9999,'HOURS&amp;CYCLES INPUT'!$C$2:$C$9999,'QUALIFIED EFH'!$C130,'HOURS&amp;CYCLES INPUT'!$D$2:$D$9999,'QUALIFIED EFH'!CW$4,'HOURS&amp;CYCLES INPUT'!$E$2:$E$9999,'QUALIFIED EFH'!CW$5))</f>
        <v>0</v>
      </c>
      <c r="CX130" s="476">
        <f>IF(CX$2&lt;&gt;"",IF($C130&lt;&gt;"TBA",CX$2/114,0),SUMIFS('HOURS&amp;CYCLES INPUT'!$F$2:$F$9999,'HOURS&amp;CYCLES INPUT'!$C$2:$C$9999,'QUALIFIED EFH'!$C130,'HOURS&amp;CYCLES INPUT'!$D$2:$D$9999,'QUALIFIED EFH'!CX$4,'HOURS&amp;CYCLES INPUT'!$E$2:$E$9999,'QUALIFIED EFH'!CX$5))</f>
        <v>0</v>
      </c>
      <c r="CY130" s="476">
        <f>IF(CY$2&lt;&gt;"",IF($C130&lt;&gt;"TBA",CY$2/114,0),SUMIFS('HOURS&amp;CYCLES INPUT'!$F$2:$F$9999,'HOURS&amp;CYCLES INPUT'!$C$2:$C$9999,'QUALIFIED EFH'!$C130,'HOURS&amp;CYCLES INPUT'!$D$2:$D$9999,'QUALIFIED EFH'!CY$4,'HOURS&amp;CYCLES INPUT'!$E$2:$E$9999,'QUALIFIED EFH'!CY$5))</f>
        <v>0</v>
      </c>
      <c r="CZ130" s="476">
        <f>IF(CZ$2&lt;&gt;"",IF($C130&lt;&gt;"TBA",CZ$2/114,0),SUMIFS('HOURS&amp;CYCLES INPUT'!$F$2:$F$9999,'HOURS&amp;CYCLES INPUT'!$C$2:$C$9999,'QUALIFIED EFH'!$C130,'HOURS&amp;CYCLES INPUT'!$D$2:$D$9999,'QUALIFIED EFH'!CZ$4,'HOURS&amp;CYCLES INPUT'!$E$2:$E$9999,'QUALIFIED EFH'!CZ$5))</f>
        <v>0</v>
      </c>
      <c r="DA130" s="476">
        <f>IF(DA$2&lt;&gt;"",IF($C130&lt;&gt;"TBA",DA$2/114,0),SUMIFS('HOURS&amp;CYCLES INPUT'!$F$2:$F$9999,'HOURS&amp;CYCLES INPUT'!$C$2:$C$9999,'QUALIFIED EFH'!$C130,'HOURS&amp;CYCLES INPUT'!$D$2:$D$9999,'QUALIFIED EFH'!DA$4,'HOURS&amp;CYCLES INPUT'!$E$2:$E$9999,'QUALIFIED EFH'!DA$5))</f>
        <v>0</v>
      </c>
      <c r="DB130" s="476">
        <f>IF(DB$2&lt;&gt;"",IF($C130&lt;&gt;"TBA",DB$2/114,0),SUMIFS('HOURS&amp;CYCLES INPUT'!$F$2:$F$9999,'HOURS&amp;CYCLES INPUT'!$C$2:$C$9999,'QUALIFIED EFH'!$C130,'HOURS&amp;CYCLES INPUT'!$D$2:$D$9999,'QUALIFIED EFH'!DB$4,'HOURS&amp;CYCLES INPUT'!$E$2:$E$9999,'QUALIFIED EFH'!DB$5))</f>
        <v>0</v>
      </c>
      <c r="DC130" s="476">
        <f>IF(DC$2&lt;&gt;"",IF($C130&lt;&gt;"TBA",DC$2/114,0),SUMIFS('HOURS&amp;CYCLES INPUT'!$F$2:$F$9999,'HOURS&amp;CYCLES INPUT'!$C$2:$C$9999,'QUALIFIED EFH'!$C130,'HOURS&amp;CYCLES INPUT'!$D$2:$D$9999,'QUALIFIED EFH'!DC$4,'HOURS&amp;CYCLES INPUT'!$E$2:$E$9999,'QUALIFIED EFH'!DC$5))</f>
        <v>0</v>
      </c>
      <c r="DD130" s="476">
        <f>IF(DD$2&lt;&gt;"",IF($C130&lt;&gt;"TBA",DD$2/114,0),SUMIFS('HOURS&amp;CYCLES INPUT'!$F$2:$F$9999,'HOURS&amp;CYCLES INPUT'!$C$2:$C$9999,'QUALIFIED EFH'!$C130,'HOURS&amp;CYCLES INPUT'!$D$2:$D$9999,'QUALIFIED EFH'!DD$4,'HOURS&amp;CYCLES INPUT'!$E$2:$E$9999,'QUALIFIED EFH'!DD$5))</f>
        <v>0</v>
      </c>
      <c r="DE130" s="476">
        <f>IF(DE$2&lt;&gt;"",IF($C130&lt;&gt;"TBA",DE$2/114,0),SUMIFS('HOURS&amp;CYCLES INPUT'!$F$2:$F$9999,'HOURS&amp;CYCLES INPUT'!$C$2:$C$9999,'QUALIFIED EFH'!$C130,'HOURS&amp;CYCLES INPUT'!$D$2:$D$9999,'QUALIFIED EFH'!DE$4,'HOURS&amp;CYCLES INPUT'!$E$2:$E$9999,'QUALIFIED EFH'!DE$5))</f>
        <v>0</v>
      </c>
      <c r="DF130" s="476">
        <f>IF(DF$2&lt;&gt;"",IF($C130&lt;&gt;"TBA",DF$2/114,0),SUMIFS('HOURS&amp;CYCLES INPUT'!$F$2:$F$9999,'HOURS&amp;CYCLES INPUT'!$C$2:$C$9999,'QUALIFIED EFH'!$C130,'HOURS&amp;CYCLES INPUT'!$D$2:$D$9999,'QUALIFIED EFH'!DF$4,'HOURS&amp;CYCLES INPUT'!$E$2:$E$9999,'QUALIFIED EFH'!DF$5))</f>
        <v>0</v>
      </c>
      <c r="DG130" s="476">
        <f>IF(DG$2&lt;&gt;"",IF($C130&lt;&gt;"TBA",DG$2/114,0),SUMIFS('HOURS&amp;CYCLES INPUT'!$F$2:$F$9999,'HOURS&amp;CYCLES INPUT'!$C$2:$C$9999,'QUALIFIED EFH'!$C130,'HOURS&amp;CYCLES INPUT'!$D$2:$D$9999,'QUALIFIED EFH'!DG$4,'HOURS&amp;CYCLES INPUT'!$E$2:$E$9999,'QUALIFIED EFH'!DG$5))</f>
        <v>0</v>
      </c>
      <c r="DH130" s="476">
        <f>IF(DH$2&lt;&gt;"",IF($C130&lt;&gt;"TBA",DH$2/114,0),SUMIFS('HOURS&amp;CYCLES INPUT'!$F$2:$F$9999,'HOURS&amp;CYCLES INPUT'!$C$2:$C$9999,'QUALIFIED EFH'!$C130,'HOURS&amp;CYCLES INPUT'!$D$2:$D$9999,'QUALIFIED EFH'!DH$4,'HOURS&amp;CYCLES INPUT'!$E$2:$E$9999,'QUALIFIED EFH'!DH$5))</f>
        <v>0</v>
      </c>
      <c r="DI130" s="476">
        <f>IF(DI$2&lt;&gt;"",IF($C130&lt;&gt;"TBA",DI$2/114,0),SUMIFS('HOURS&amp;CYCLES INPUT'!$F$2:$F$9999,'HOURS&amp;CYCLES INPUT'!$C$2:$C$9999,'QUALIFIED EFH'!$C130,'HOURS&amp;CYCLES INPUT'!$D$2:$D$9999,'QUALIFIED EFH'!DI$4,'HOURS&amp;CYCLES INPUT'!$E$2:$E$9999,'QUALIFIED EFH'!DI$5))</f>
        <v>0</v>
      </c>
      <c r="DJ130" s="476">
        <f>IF(DJ$2&lt;&gt;"",IF($C130&lt;&gt;"TBA",DJ$2/114,0),SUMIFS('HOURS&amp;CYCLES INPUT'!$F$2:$F$9999,'HOURS&amp;CYCLES INPUT'!$C$2:$C$9999,'QUALIFIED EFH'!$C130,'HOURS&amp;CYCLES INPUT'!$D$2:$D$9999,'QUALIFIED EFH'!DJ$4,'HOURS&amp;CYCLES INPUT'!$E$2:$E$9999,'QUALIFIED EFH'!DJ$5))</f>
        <v>0</v>
      </c>
      <c r="DK130" s="476">
        <f>IF(DK$2&lt;&gt;"",IF($C130&lt;&gt;"TBA",DK$2/114,0),SUMIFS('HOURS&amp;CYCLES INPUT'!$F$2:$F$9999,'HOURS&amp;CYCLES INPUT'!$C$2:$C$9999,'QUALIFIED EFH'!$C130,'HOURS&amp;CYCLES INPUT'!$D$2:$D$9999,'QUALIFIED EFH'!DK$4,'HOURS&amp;CYCLES INPUT'!$E$2:$E$9999,'QUALIFIED EFH'!DK$5))</f>
        <v>0</v>
      </c>
      <c r="DL130" s="476">
        <f>IF(DL$2&lt;&gt;"",IF($C130&lt;&gt;"TBA",DL$2/114,0),SUMIFS('HOURS&amp;CYCLES INPUT'!$F$2:$F$9999,'HOURS&amp;CYCLES INPUT'!$C$2:$C$9999,'QUALIFIED EFH'!$C130,'HOURS&amp;CYCLES INPUT'!$D$2:$D$9999,'QUALIFIED EFH'!DL$4,'HOURS&amp;CYCLES INPUT'!$E$2:$E$9999,'QUALIFIED EFH'!DL$5))</f>
        <v>0</v>
      </c>
      <c r="DM130" s="476">
        <f>IF(DM$2&lt;&gt;"",IF($C130&lt;&gt;"TBA",DM$2/114,0),SUMIFS('HOURS&amp;CYCLES INPUT'!$F$2:$F$9999,'HOURS&amp;CYCLES INPUT'!$C$2:$C$9999,'QUALIFIED EFH'!$C130,'HOURS&amp;CYCLES INPUT'!$D$2:$D$9999,'QUALIFIED EFH'!DM$4,'HOURS&amp;CYCLES INPUT'!$E$2:$E$9999,'QUALIFIED EFH'!DM$5))</f>
        <v>0</v>
      </c>
      <c r="DN130" s="476">
        <f>IF(DN$2&lt;&gt;"",IF($C130&lt;&gt;"TBA",DN$2/114,0),SUMIFS('HOURS&amp;CYCLES INPUT'!$F$2:$F$9999,'HOURS&amp;CYCLES INPUT'!$C$2:$C$9999,'QUALIFIED EFH'!$C130,'HOURS&amp;CYCLES INPUT'!$D$2:$D$9999,'QUALIFIED EFH'!DN$4,'HOURS&amp;CYCLES INPUT'!$E$2:$E$9999,'QUALIFIED EFH'!DN$5))</f>
        <v>0</v>
      </c>
      <c r="DO130" s="476">
        <f>IF(DO$2&lt;&gt;"",IF($C130&lt;&gt;"TBA",DO$2/114,0),SUMIFS('HOURS&amp;CYCLES INPUT'!$F$2:$F$9999,'HOURS&amp;CYCLES INPUT'!$C$2:$C$9999,'QUALIFIED EFH'!$C130,'HOURS&amp;CYCLES INPUT'!$D$2:$D$9999,'QUALIFIED EFH'!DO$4,'HOURS&amp;CYCLES INPUT'!$E$2:$E$9999,'QUALIFIED EFH'!DO$5))</f>
        <v>0</v>
      </c>
      <c r="DP130" s="476">
        <f>IF(DP$2&lt;&gt;"",IF($C130&lt;&gt;"TBA",DP$2/114,0),SUMIFS('HOURS&amp;CYCLES INPUT'!$F$2:$F$9999,'HOURS&amp;CYCLES INPUT'!$C$2:$C$9999,'QUALIFIED EFH'!$C130,'HOURS&amp;CYCLES INPUT'!$D$2:$D$9999,'QUALIFIED EFH'!DP$4,'HOURS&amp;CYCLES INPUT'!$E$2:$E$9999,'QUALIFIED EFH'!DP$5))</f>
        <v>0</v>
      </c>
      <c r="DQ130" s="476">
        <f>IF(DQ$2&lt;&gt;"",IF($C130&lt;&gt;"TBA",DQ$2/114,0),SUMIFS('HOURS&amp;CYCLES INPUT'!$F$2:$F$9999,'HOURS&amp;CYCLES INPUT'!$C$2:$C$9999,'QUALIFIED EFH'!$C130,'HOURS&amp;CYCLES INPUT'!$D$2:$D$9999,'QUALIFIED EFH'!DQ$4,'HOURS&amp;CYCLES INPUT'!$E$2:$E$9999,'QUALIFIED EFH'!DQ$5))</f>
        <v>0</v>
      </c>
      <c r="DR130" s="476">
        <f>IF(DR$2&lt;&gt;"",IF($C130&lt;&gt;"TBA",DR$2/114,0),SUMIFS('HOURS&amp;CYCLES INPUT'!$F$2:$F$9999,'HOURS&amp;CYCLES INPUT'!$C$2:$C$9999,'QUALIFIED EFH'!$C130,'HOURS&amp;CYCLES INPUT'!$D$2:$D$9999,'QUALIFIED EFH'!DR$4,'HOURS&amp;CYCLES INPUT'!$E$2:$E$9999,'QUALIFIED EFH'!DR$5))</f>
        <v>0</v>
      </c>
      <c r="DS130" s="476">
        <f>IF(DS$2&lt;&gt;"",IF($C130&lt;&gt;"TBA",DS$2/114,0),SUMIFS('HOURS&amp;CYCLES INPUT'!$F$2:$F$9999,'HOURS&amp;CYCLES INPUT'!$C$2:$C$9999,'QUALIFIED EFH'!$C130,'HOURS&amp;CYCLES INPUT'!$D$2:$D$9999,'QUALIFIED EFH'!DS$4,'HOURS&amp;CYCLES INPUT'!$E$2:$E$9999,'QUALIFIED EFH'!DS$5))</f>
        <v>0</v>
      </c>
      <c r="DT130" s="476">
        <f>IF(DT$2&lt;&gt;"",IF($C130&lt;&gt;"TBA",DT$2/114,0),SUMIFS('HOURS&amp;CYCLES INPUT'!$F$2:$F$9999,'HOURS&amp;CYCLES INPUT'!$C$2:$C$9999,'QUALIFIED EFH'!$C130,'HOURS&amp;CYCLES INPUT'!$D$2:$D$9999,'QUALIFIED EFH'!DT$4,'HOURS&amp;CYCLES INPUT'!$E$2:$E$9999,'QUALIFIED EFH'!DT$5))</f>
        <v>0</v>
      </c>
      <c r="DU130" s="476">
        <f>IF(DU$2&lt;&gt;"",IF($C130&lt;&gt;"TBA",DU$2/114,0),SUMIFS('HOURS&amp;CYCLES INPUT'!$F$2:$F$9999,'HOURS&amp;CYCLES INPUT'!$C$2:$C$9999,'QUALIFIED EFH'!$C130,'HOURS&amp;CYCLES INPUT'!$D$2:$D$9999,'QUALIFIED EFH'!DU$4,'HOURS&amp;CYCLES INPUT'!$E$2:$E$9999,'QUALIFIED EFH'!DU$5))</f>
        <v>0</v>
      </c>
      <c r="DV130" s="476">
        <f>IF(DV$2&lt;&gt;"",IF($C130&lt;&gt;"TBA",DV$2/114,0),SUMIFS('HOURS&amp;CYCLES INPUT'!$F$2:$F$9999,'HOURS&amp;CYCLES INPUT'!$C$2:$C$9999,'QUALIFIED EFH'!$C130,'HOURS&amp;CYCLES INPUT'!$D$2:$D$9999,'QUALIFIED EFH'!DV$4,'HOURS&amp;CYCLES INPUT'!$E$2:$E$9999,'QUALIFIED EFH'!DV$5))</f>
        <v>0</v>
      </c>
      <c r="DW130" s="476">
        <f>IF(DW$2&lt;&gt;"",IF($C130&lt;&gt;"TBA",DW$2/114,0),SUMIFS('HOURS&amp;CYCLES INPUT'!$F$2:$F$9999,'HOURS&amp;CYCLES INPUT'!$C$2:$C$9999,'QUALIFIED EFH'!$C130,'HOURS&amp;CYCLES INPUT'!$D$2:$D$9999,'QUALIFIED EFH'!DW$4,'HOURS&amp;CYCLES INPUT'!$E$2:$E$9999,'QUALIFIED EFH'!DW$5))</f>
        <v>0</v>
      </c>
      <c r="DX130" s="476">
        <f>IF(DX$2&lt;&gt;"",IF($C130&lt;&gt;"TBA",DX$2/114,0),SUMIFS('HOURS&amp;CYCLES INPUT'!$F$2:$F$9999,'HOURS&amp;CYCLES INPUT'!$C$2:$C$9999,'QUALIFIED EFH'!$C130,'HOURS&amp;CYCLES INPUT'!$D$2:$D$9999,'QUALIFIED EFH'!DX$4,'HOURS&amp;CYCLES INPUT'!$E$2:$E$9999,'QUALIFIED EFH'!DX$5))</f>
        <v>0</v>
      </c>
      <c r="DY130" s="476">
        <f>IF(DY$2&lt;&gt;"",IF($C130&lt;&gt;"TBA",DY$2/114,0),SUMIFS('HOURS&amp;CYCLES INPUT'!$F$2:$F$9999,'HOURS&amp;CYCLES INPUT'!$C$2:$C$9999,'QUALIFIED EFH'!$C130,'HOURS&amp;CYCLES INPUT'!$D$2:$D$9999,'QUALIFIED EFH'!DY$4,'HOURS&amp;CYCLES INPUT'!$E$2:$E$9999,'QUALIFIED EFH'!DY$5))</f>
        <v>0</v>
      </c>
      <c r="DZ130" s="476">
        <f>IF(DZ$2&lt;&gt;"",IF($C130&lt;&gt;"TBA",DZ$2/114,0),SUMIFS('HOURS&amp;CYCLES INPUT'!$F$2:$F$9999,'HOURS&amp;CYCLES INPUT'!$C$2:$C$9999,'QUALIFIED EFH'!$C130,'HOURS&amp;CYCLES INPUT'!$D$2:$D$9999,'QUALIFIED EFH'!DZ$4,'HOURS&amp;CYCLES INPUT'!$E$2:$E$9999,'QUALIFIED EFH'!DZ$5))</f>
        <v>0</v>
      </c>
      <c r="EA130" s="476">
        <f>IF(EA$2&lt;&gt;"",IF($C130&lt;&gt;"TBA",EA$2/114,0),SUMIFS('HOURS&amp;CYCLES INPUT'!$F$2:$F$9999,'HOURS&amp;CYCLES INPUT'!$C$2:$C$9999,'QUALIFIED EFH'!$C130,'HOURS&amp;CYCLES INPUT'!$D$2:$D$9999,'QUALIFIED EFH'!EA$4,'HOURS&amp;CYCLES INPUT'!$E$2:$E$9999,'QUALIFIED EFH'!EA$5))</f>
        <v>0</v>
      </c>
      <c r="EB130" s="476">
        <f>IF(EB$2&lt;&gt;"",IF($C130&lt;&gt;"TBA",EB$2/114,0),SUMIFS('HOURS&amp;CYCLES INPUT'!$F$2:$F$9999,'HOURS&amp;CYCLES INPUT'!$C$2:$C$9999,'QUALIFIED EFH'!$C130,'HOURS&amp;CYCLES INPUT'!$D$2:$D$9999,'QUALIFIED EFH'!EB$4,'HOURS&amp;CYCLES INPUT'!$E$2:$E$9999,'QUALIFIED EFH'!EB$5))</f>
        <v>0</v>
      </c>
      <c r="EC130" s="476">
        <f>IF(EC$2&lt;&gt;"",IF($C130&lt;&gt;"TBA",EC$2/114,0),SUMIFS('HOURS&amp;CYCLES INPUT'!$F$2:$F$9999,'HOURS&amp;CYCLES INPUT'!$C$2:$C$9999,'QUALIFIED EFH'!$C130,'HOURS&amp;CYCLES INPUT'!$D$2:$D$9999,'QUALIFIED EFH'!EC$4,'HOURS&amp;CYCLES INPUT'!$E$2:$E$9999,'QUALIFIED EFH'!EC$5))</f>
        <v>0</v>
      </c>
      <c r="ED130" s="476">
        <f>IF(ED$2&lt;&gt;"",IF($C130&lt;&gt;"TBA",ED$2/114,0),SUMIFS('HOURS&amp;CYCLES INPUT'!$F$2:$F$9999,'HOURS&amp;CYCLES INPUT'!$C$2:$C$9999,'QUALIFIED EFH'!$C130,'HOURS&amp;CYCLES INPUT'!$D$2:$D$9999,'QUALIFIED EFH'!ED$4,'HOURS&amp;CYCLES INPUT'!$E$2:$E$9999,'QUALIFIED EFH'!ED$5))</f>
        <v>0</v>
      </c>
      <c r="EE130" s="476">
        <f>IF(EE$2&lt;&gt;"",IF($C130&lt;&gt;"TBA",EE$2/114,0),SUMIFS('HOURS&amp;CYCLES INPUT'!$F$2:$F$9999,'HOURS&amp;CYCLES INPUT'!$C$2:$C$9999,'QUALIFIED EFH'!$C130,'HOURS&amp;CYCLES INPUT'!$D$2:$D$9999,'QUALIFIED EFH'!EE$4,'HOURS&amp;CYCLES INPUT'!$E$2:$E$9999,'QUALIFIED EFH'!EE$5))</f>
        <v>0</v>
      </c>
      <c r="EF130" s="476">
        <f>IF(EF$2&lt;&gt;"",IF($C130&lt;&gt;"TBA",EF$2/114,0),SUMIFS('HOURS&amp;CYCLES INPUT'!$F$2:$F$9999,'HOURS&amp;CYCLES INPUT'!$C$2:$C$9999,'QUALIFIED EFH'!$C130,'HOURS&amp;CYCLES INPUT'!$D$2:$D$9999,'QUALIFIED EFH'!EF$4,'HOURS&amp;CYCLES INPUT'!$E$2:$E$9999,'QUALIFIED EFH'!EF$5))</f>
        <v>0</v>
      </c>
      <c r="EG130" s="476">
        <f>IF(EG$2&lt;&gt;"",IF($C130&lt;&gt;"TBA",EG$2/114,0),SUMIFS('HOURS&amp;CYCLES INPUT'!$F$2:$F$9999,'HOURS&amp;CYCLES INPUT'!$C$2:$C$9999,'QUALIFIED EFH'!$C130,'HOURS&amp;CYCLES INPUT'!$D$2:$D$9999,'QUALIFIED EFH'!EG$4,'HOURS&amp;CYCLES INPUT'!$E$2:$E$9999,'QUALIFIED EFH'!EG$5))</f>
        <v>0</v>
      </c>
      <c r="EH130" s="476">
        <f>IF(EH$2&lt;&gt;"",IF($C130&lt;&gt;"TBA",EH$2/114,0),SUMIFS('HOURS&amp;CYCLES INPUT'!$F$2:$F$9999,'HOURS&amp;CYCLES INPUT'!$C$2:$C$9999,'QUALIFIED EFH'!$C130,'HOURS&amp;CYCLES INPUT'!$D$2:$D$9999,'QUALIFIED EFH'!EH$4,'HOURS&amp;CYCLES INPUT'!$E$2:$E$9999,'QUALIFIED EFH'!EH$5))</f>
        <v>0</v>
      </c>
      <c r="EI130" s="476">
        <f>IF(EI$2&lt;&gt;"",IF($C130&lt;&gt;"TBA",EI$2/114,0),SUMIFS('HOURS&amp;CYCLES INPUT'!$F$2:$F$9999,'HOURS&amp;CYCLES INPUT'!$C$2:$C$9999,'QUALIFIED EFH'!$C130,'HOURS&amp;CYCLES INPUT'!$D$2:$D$9999,'QUALIFIED EFH'!EI$4,'HOURS&amp;CYCLES INPUT'!$E$2:$E$9999,'QUALIFIED EFH'!EI$5))</f>
        <v>0</v>
      </c>
      <c r="EJ130" s="476">
        <f>IF(EJ$2&lt;&gt;"",IF($C130&lt;&gt;"TBA",EJ$2/114,0),SUMIFS('HOURS&amp;CYCLES INPUT'!$F$2:$F$9999,'HOURS&amp;CYCLES INPUT'!$C$2:$C$9999,'QUALIFIED EFH'!$C130,'HOURS&amp;CYCLES INPUT'!$D$2:$D$9999,'QUALIFIED EFH'!EJ$4,'HOURS&amp;CYCLES INPUT'!$E$2:$E$9999,'QUALIFIED EFH'!EJ$5))</f>
        <v>0</v>
      </c>
      <c r="EK130" s="476">
        <f>IF(EK$2&lt;&gt;"",IF($C130&lt;&gt;"TBA",EK$2/114,0),SUMIFS('HOURS&amp;CYCLES INPUT'!$F$2:$F$9999,'HOURS&amp;CYCLES INPUT'!$C$2:$C$9999,'QUALIFIED EFH'!$C130,'HOURS&amp;CYCLES INPUT'!$D$2:$D$9999,'QUALIFIED EFH'!EK$4,'HOURS&amp;CYCLES INPUT'!$E$2:$E$9999,'QUALIFIED EFH'!EK$5))</f>
        <v>0</v>
      </c>
      <c r="EL130" s="476">
        <f>IF(EL$2&lt;&gt;"",IF($C130&lt;&gt;"TBA",EL$2/114,0),SUMIFS('HOURS&amp;CYCLES INPUT'!$F$2:$F$9999,'HOURS&amp;CYCLES INPUT'!$C$2:$C$9999,'QUALIFIED EFH'!$C130,'HOURS&amp;CYCLES INPUT'!$D$2:$D$9999,'QUALIFIED EFH'!EL$4,'HOURS&amp;CYCLES INPUT'!$E$2:$E$9999,'QUALIFIED EFH'!EL$5))</f>
        <v>0</v>
      </c>
      <c r="EM130" s="476">
        <f>IF(EM$2&lt;&gt;"",IF($C130&lt;&gt;"TBA",EM$2/114,0),SUMIFS('HOURS&amp;CYCLES INPUT'!$F$2:$F$9999,'HOURS&amp;CYCLES INPUT'!$C$2:$C$9999,'QUALIFIED EFH'!$C130,'HOURS&amp;CYCLES INPUT'!$D$2:$D$9999,'QUALIFIED EFH'!EM$4,'HOURS&amp;CYCLES INPUT'!$E$2:$E$9999,'QUALIFIED EFH'!EM$5))</f>
        <v>0</v>
      </c>
      <c r="EN130" s="476">
        <f>IF(EN$2&lt;&gt;"",IF($C130&lt;&gt;"TBA",EN$2/114,0),SUMIFS('HOURS&amp;CYCLES INPUT'!$F$2:$F$9999,'HOURS&amp;CYCLES INPUT'!$C$2:$C$9999,'QUALIFIED EFH'!$C130,'HOURS&amp;CYCLES INPUT'!$D$2:$D$9999,'QUALIFIED EFH'!EN$4,'HOURS&amp;CYCLES INPUT'!$E$2:$E$9999,'QUALIFIED EFH'!EN$5))</f>
        <v>0</v>
      </c>
      <c r="EO130" s="476">
        <f>IF(EO$2&lt;&gt;"",IF($C130&lt;&gt;"TBA",EO$2/114,0),SUMIFS('HOURS&amp;CYCLES INPUT'!$F$2:$F$9999,'HOURS&amp;CYCLES INPUT'!$C$2:$C$9999,'QUALIFIED EFH'!$C130,'HOURS&amp;CYCLES INPUT'!$D$2:$D$9999,'QUALIFIED EFH'!EO$4,'HOURS&amp;CYCLES INPUT'!$E$2:$E$9999,'QUALIFIED EFH'!EO$5))</f>
        <v>0</v>
      </c>
      <c r="EP130" s="476">
        <f>IF(EP$2&lt;&gt;"",IF($C130&lt;&gt;"TBA",EP$2/114,0),SUMIFS('HOURS&amp;CYCLES INPUT'!$F$2:$F$9999,'HOURS&amp;CYCLES INPUT'!$C$2:$C$9999,'QUALIFIED EFH'!$C130,'HOURS&amp;CYCLES INPUT'!$D$2:$D$9999,'QUALIFIED EFH'!EP$4,'HOURS&amp;CYCLES INPUT'!$E$2:$E$9999,'QUALIFIED EFH'!EP$5))</f>
        <v>0</v>
      </c>
      <c r="EQ130" s="476">
        <f>IF(EQ$2&lt;&gt;"",IF($C130&lt;&gt;"TBA",EQ$2/114,0),SUMIFS('HOURS&amp;CYCLES INPUT'!$F$2:$F$9999,'HOURS&amp;CYCLES INPUT'!$C$2:$C$9999,'QUALIFIED EFH'!$C130,'HOURS&amp;CYCLES INPUT'!$D$2:$D$9999,'QUALIFIED EFH'!EQ$4,'HOURS&amp;CYCLES INPUT'!$E$2:$E$9999,'QUALIFIED EFH'!EQ$5))</f>
        <v>0</v>
      </c>
      <c r="ER130" s="476">
        <f>IF(ER$2&lt;&gt;"",IF($C130&lt;&gt;"TBA",ER$2/114,0),SUMIFS('HOURS&amp;CYCLES INPUT'!$F$2:$F$9999,'HOURS&amp;CYCLES INPUT'!$C$2:$C$9999,'QUALIFIED EFH'!$C130,'HOURS&amp;CYCLES INPUT'!$D$2:$D$9999,'QUALIFIED EFH'!ER$4,'HOURS&amp;CYCLES INPUT'!$E$2:$E$9999,'QUALIFIED EFH'!ER$5))</f>
        <v>0</v>
      </c>
      <c r="ES130" s="476">
        <f>IF(ES$2&lt;&gt;"",IF($C130&lt;&gt;"TBA",ES$2/114,0),SUMIFS('HOURS&amp;CYCLES INPUT'!$F$2:$F$9999,'HOURS&amp;CYCLES INPUT'!$C$2:$C$9999,'QUALIFIED EFH'!$C130,'HOURS&amp;CYCLES INPUT'!$D$2:$D$9999,'QUALIFIED EFH'!ES$4,'HOURS&amp;CYCLES INPUT'!$E$2:$E$9999,'QUALIFIED EFH'!ES$5))</f>
        <v>0</v>
      </c>
      <c r="ET130" s="476">
        <f>IF(ET$2&lt;&gt;"",IF($C130&lt;&gt;"TBA",ET$2/114,0),SUMIFS('HOURS&amp;CYCLES INPUT'!$F$2:$F$9999,'HOURS&amp;CYCLES INPUT'!$C$2:$C$9999,'QUALIFIED EFH'!$C130,'HOURS&amp;CYCLES INPUT'!$D$2:$D$9999,'QUALIFIED EFH'!ET$4,'HOURS&amp;CYCLES INPUT'!$E$2:$E$9999,'QUALIFIED EFH'!ET$5))</f>
        <v>0</v>
      </c>
      <c r="EU130" s="476">
        <f>IF(EU$2&lt;&gt;"",IF($C130&lt;&gt;"TBA",EU$2/114,0),SUMIFS('HOURS&amp;CYCLES INPUT'!$F$2:$F$9999,'HOURS&amp;CYCLES INPUT'!$C$2:$C$9999,'QUALIFIED EFH'!$C130,'HOURS&amp;CYCLES INPUT'!$D$2:$D$9999,'QUALIFIED EFH'!EU$4,'HOURS&amp;CYCLES INPUT'!$E$2:$E$9999,'QUALIFIED EFH'!EU$5))</f>
        <v>0</v>
      </c>
      <c r="EV130" s="476">
        <f>IF(EV$2&lt;&gt;"",IF($C130&lt;&gt;"TBA",EV$2/114,0),SUMIFS('HOURS&amp;CYCLES INPUT'!$F$2:$F$9999,'HOURS&amp;CYCLES INPUT'!$C$2:$C$9999,'QUALIFIED EFH'!$C130,'HOURS&amp;CYCLES INPUT'!$D$2:$D$9999,'QUALIFIED EFH'!EV$4,'HOURS&amp;CYCLES INPUT'!$E$2:$E$9999,'QUALIFIED EFH'!EV$5))</f>
        <v>0</v>
      </c>
      <c r="EW130" s="476">
        <f>IF(EW$2&lt;&gt;"",IF($C130&lt;&gt;"TBA",EW$2/114,0),SUMIFS('HOURS&amp;CYCLES INPUT'!$F$2:$F$9999,'HOURS&amp;CYCLES INPUT'!$C$2:$C$9999,'QUALIFIED EFH'!$C130,'HOURS&amp;CYCLES INPUT'!$D$2:$D$9999,'QUALIFIED EFH'!EW$4,'HOURS&amp;CYCLES INPUT'!$E$2:$E$9999,'QUALIFIED EFH'!EW$5))</f>
        <v>0</v>
      </c>
      <c r="EX130" s="476">
        <f>IF(EX$2&lt;&gt;"",IF($C130&lt;&gt;"TBA",EX$2/114,0),SUMIFS('HOURS&amp;CYCLES INPUT'!$F$2:$F$9999,'HOURS&amp;CYCLES INPUT'!$C$2:$C$9999,'QUALIFIED EFH'!$C130,'HOURS&amp;CYCLES INPUT'!$D$2:$D$9999,'QUALIFIED EFH'!EX$4,'HOURS&amp;CYCLES INPUT'!$E$2:$E$9999,'QUALIFIED EFH'!EX$5))</f>
        <v>0</v>
      </c>
      <c r="EY130" s="476">
        <f>IF(EY$2&lt;&gt;"",IF($C130&lt;&gt;"TBA",EY$2/114,0),SUMIFS('HOURS&amp;CYCLES INPUT'!$F$2:$F$9999,'HOURS&amp;CYCLES INPUT'!$C$2:$C$9999,'QUALIFIED EFH'!$C130,'HOURS&amp;CYCLES INPUT'!$D$2:$D$9999,'QUALIFIED EFH'!EY$4,'HOURS&amp;CYCLES INPUT'!$E$2:$E$9999,'QUALIFIED EFH'!EY$5))</f>
        <v>0</v>
      </c>
      <c r="EZ130" s="476">
        <f>IF(EZ$2&lt;&gt;"",IF($C130&lt;&gt;"TBA",EZ$2/114,0),SUMIFS('HOURS&amp;CYCLES INPUT'!$F$2:$F$9999,'HOURS&amp;CYCLES INPUT'!$C$2:$C$9999,'QUALIFIED EFH'!$C130,'HOURS&amp;CYCLES INPUT'!$D$2:$D$9999,'QUALIFIED EFH'!EZ$4,'HOURS&amp;CYCLES INPUT'!$E$2:$E$9999,'QUALIFIED EFH'!EZ$5))</f>
        <v>0</v>
      </c>
      <c r="FA130" s="476">
        <f>IF(FA$2&lt;&gt;"",IF($C130&lt;&gt;"TBA",FA$2/114,0),SUMIFS('HOURS&amp;CYCLES INPUT'!$F$2:$F$9999,'HOURS&amp;CYCLES INPUT'!$C$2:$C$9999,'QUALIFIED EFH'!$C130,'HOURS&amp;CYCLES INPUT'!$D$2:$D$9999,'QUALIFIED EFH'!FA$4,'HOURS&amp;CYCLES INPUT'!$E$2:$E$9999,'QUALIFIED EFH'!FA$5))</f>
        <v>0</v>
      </c>
      <c r="FB130" s="476">
        <f>IF(FB$2&lt;&gt;"",IF($C130&lt;&gt;"TBA",FB$2/114,0),SUMIFS('HOURS&amp;CYCLES INPUT'!$F$2:$F$9999,'HOURS&amp;CYCLES INPUT'!$C$2:$C$9999,'QUALIFIED EFH'!$C130,'HOURS&amp;CYCLES INPUT'!$D$2:$D$9999,'QUALIFIED EFH'!FB$4,'HOURS&amp;CYCLES INPUT'!$E$2:$E$9999,'QUALIFIED EFH'!FB$5))</f>
        <v>0</v>
      </c>
      <c r="FC130" s="476">
        <f>IF(FC$2&lt;&gt;"",IF($C130&lt;&gt;"TBA",FC$2/114,0),SUMIFS('HOURS&amp;CYCLES INPUT'!$F$2:$F$9999,'HOURS&amp;CYCLES INPUT'!$C$2:$C$9999,'QUALIFIED EFH'!$C130,'HOURS&amp;CYCLES INPUT'!$D$2:$D$9999,'QUALIFIED EFH'!FC$4,'HOURS&amp;CYCLES INPUT'!$E$2:$E$9999,'QUALIFIED EFH'!FC$5))</f>
        <v>0</v>
      </c>
      <c r="FD130" s="476">
        <f>IF(FD$2&lt;&gt;"",IF($C130&lt;&gt;"TBA",FD$2/114,0),SUMIFS('HOURS&amp;CYCLES INPUT'!$F$2:$F$9999,'HOURS&amp;CYCLES INPUT'!$C$2:$C$9999,'QUALIFIED EFH'!$C130,'HOURS&amp;CYCLES INPUT'!$D$2:$D$9999,'QUALIFIED EFH'!FD$4,'HOURS&amp;CYCLES INPUT'!$E$2:$E$9999,'QUALIFIED EFH'!FD$5))</f>
        <v>0</v>
      </c>
      <c r="FE130" s="476">
        <f>IF(FE$2&lt;&gt;"",IF($C130&lt;&gt;"TBA",FE$2/114,0),SUMIFS('HOURS&amp;CYCLES INPUT'!$F$2:$F$9999,'HOURS&amp;CYCLES INPUT'!$C$2:$C$9999,'QUALIFIED EFH'!$C130,'HOURS&amp;CYCLES INPUT'!$D$2:$D$9999,'QUALIFIED EFH'!FE$4,'HOURS&amp;CYCLES INPUT'!$E$2:$E$9999,'QUALIFIED EFH'!FE$5))</f>
        <v>0</v>
      </c>
      <c r="FF130" s="476">
        <f>IF(FF$2&lt;&gt;"",IF($C130&lt;&gt;"TBA",FF$2/114,0),SUMIFS('HOURS&amp;CYCLES INPUT'!$F$2:$F$9999,'HOURS&amp;CYCLES INPUT'!$C$2:$C$9999,'QUALIFIED EFH'!$C130,'HOURS&amp;CYCLES INPUT'!$D$2:$D$9999,'QUALIFIED EFH'!FF$4,'HOURS&amp;CYCLES INPUT'!$E$2:$E$9999,'QUALIFIED EFH'!FF$5))</f>
        <v>0</v>
      </c>
      <c r="FG130" s="476">
        <f>IF(FG$2&lt;&gt;"",IF($C130&lt;&gt;"TBA",FG$2/114,0),SUMIFS('HOURS&amp;CYCLES INPUT'!$F$2:$F$9999,'HOURS&amp;CYCLES INPUT'!$C$2:$C$9999,'QUALIFIED EFH'!$C130,'HOURS&amp;CYCLES INPUT'!$D$2:$D$9999,'QUALIFIED EFH'!FG$4,'HOURS&amp;CYCLES INPUT'!$E$2:$E$9999,'QUALIFIED EFH'!FG$5))</f>
        <v>0</v>
      </c>
      <c r="FH130" s="476">
        <f>IF(FH$2&lt;&gt;"",IF($C130&lt;&gt;"TBA",FH$2/114,0),SUMIFS('HOURS&amp;CYCLES INPUT'!$F$2:$F$9999,'HOURS&amp;CYCLES INPUT'!$C$2:$C$9999,'QUALIFIED EFH'!$C130,'HOURS&amp;CYCLES INPUT'!$D$2:$D$9999,'QUALIFIED EFH'!FH$4,'HOURS&amp;CYCLES INPUT'!$E$2:$E$9999,'QUALIFIED EFH'!FH$5))</f>
        <v>0</v>
      </c>
      <c r="FI130" s="476">
        <f>IF(FI$2&lt;&gt;"",IF($C130&lt;&gt;"TBA",FI$2/114,0),SUMIFS('HOURS&amp;CYCLES INPUT'!$F$2:$F$9999,'HOURS&amp;CYCLES INPUT'!$C$2:$C$9999,'QUALIFIED EFH'!$C130,'HOURS&amp;CYCLES INPUT'!$D$2:$D$9999,'QUALIFIED EFH'!FI$4,'HOURS&amp;CYCLES INPUT'!$E$2:$E$9999,'QUALIFIED EFH'!FI$5))</f>
        <v>0</v>
      </c>
      <c r="FJ130" s="476">
        <f>IF(FJ$2&lt;&gt;"",IF($C130&lt;&gt;"TBA",FJ$2/114,0),SUMIFS('HOURS&amp;CYCLES INPUT'!$F$2:$F$9999,'HOURS&amp;CYCLES INPUT'!$C$2:$C$9999,'QUALIFIED EFH'!$C130,'HOURS&amp;CYCLES INPUT'!$D$2:$D$9999,'QUALIFIED EFH'!FJ$4,'HOURS&amp;CYCLES INPUT'!$E$2:$E$9999,'QUALIFIED EFH'!FJ$5))</f>
        <v>0</v>
      </c>
      <c r="FK130" s="476">
        <f>IF(FK$2&lt;&gt;"",IF($C130&lt;&gt;"TBA",FK$2/114,0),SUMIFS('HOURS&amp;CYCLES INPUT'!$F$2:$F$9999,'HOURS&amp;CYCLES INPUT'!$C$2:$C$9999,'QUALIFIED EFH'!$C130,'HOURS&amp;CYCLES INPUT'!$D$2:$D$9999,'QUALIFIED EFH'!FK$4,'HOURS&amp;CYCLES INPUT'!$E$2:$E$9999,'QUALIFIED EFH'!FK$5))</f>
        <v>0</v>
      </c>
      <c r="FL130" s="476">
        <f>IF(FL$2&lt;&gt;"",IF($C130&lt;&gt;"TBA",FL$2/114,0),SUMIFS('HOURS&amp;CYCLES INPUT'!$F$2:$F$9999,'HOURS&amp;CYCLES INPUT'!$C$2:$C$9999,'QUALIFIED EFH'!$C130,'HOURS&amp;CYCLES INPUT'!$D$2:$D$9999,'QUALIFIED EFH'!FL$4,'HOURS&amp;CYCLES INPUT'!$E$2:$E$9999,'QUALIFIED EFH'!FL$5))</f>
        <v>0</v>
      </c>
      <c r="FM130" s="476">
        <f>IF(FM$2&lt;&gt;"",IF($C130&lt;&gt;"TBA",FM$2/114,0),SUMIFS('HOURS&amp;CYCLES INPUT'!$F$2:$F$9999,'HOURS&amp;CYCLES INPUT'!$C$2:$C$9999,'QUALIFIED EFH'!$C130,'HOURS&amp;CYCLES INPUT'!$D$2:$D$9999,'QUALIFIED EFH'!FM$4,'HOURS&amp;CYCLES INPUT'!$E$2:$E$9999,'QUALIFIED EFH'!FM$5))</f>
        <v>0</v>
      </c>
      <c r="FN130" s="476">
        <f>IF(FN$2&lt;&gt;"",IF($C130&lt;&gt;"TBA",FN$2/114,0),SUMIFS('HOURS&amp;CYCLES INPUT'!$F$2:$F$9999,'HOURS&amp;CYCLES INPUT'!$C$2:$C$9999,'QUALIFIED EFH'!$C130,'HOURS&amp;CYCLES INPUT'!$D$2:$D$9999,'QUALIFIED EFH'!FN$4,'HOURS&amp;CYCLES INPUT'!$E$2:$E$9999,'QUALIFIED EFH'!FN$5))</f>
        <v>0</v>
      </c>
      <c r="FO130" s="476">
        <f>IF(FO$2&lt;&gt;"",IF($C130&lt;&gt;"TBA",FO$2/114,0),SUMIFS('HOURS&amp;CYCLES INPUT'!$F$2:$F$9999,'HOURS&amp;CYCLES INPUT'!$C$2:$C$9999,'QUALIFIED EFH'!$C130,'HOURS&amp;CYCLES INPUT'!$D$2:$D$9999,'QUALIFIED EFH'!FO$4,'HOURS&amp;CYCLES INPUT'!$E$2:$E$9999,'QUALIFIED EFH'!FO$5))</f>
        <v>0</v>
      </c>
      <c r="FP130" s="476">
        <f>IF(FP$2&lt;&gt;"",IF($C130&lt;&gt;"TBA",FP$2/114,0),SUMIFS('HOURS&amp;CYCLES INPUT'!$F$2:$F$9999,'HOURS&amp;CYCLES INPUT'!$C$2:$C$9999,'QUALIFIED EFH'!$C130,'HOURS&amp;CYCLES INPUT'!$D$2:$D$9999,'QUALIFIED EFH'!FP$4,'HOURS&amp;CYCLES INPUT'!$E$2:$E$9999,'QUALIFIED EFH'!FP$5))</f>
        <v>0</v>
      </c>
      <c r="FQ130" s="476">
        <f>IF(FQ$2&lt;&gt;"",IF($C130&lt;&gt;"TBA",FQ$2/114,0),SUMIFS('HOURS&amp;CYCLES INPUT'!$F$2:$F$9999,'HOURS&amp;CYCLES INPUT'!$C$2:$C$9999,'QUALIFIED EFH'!$C130,'HOURS&amp;CYCLES INPUT'!$D$2:$D$9999,'QUALIFIED EFH'!FQ$4,'HOURS&amp;CYCLES INPUT'!$E$2:$E$9999,'QUALIFIED EFH'!FQ$5))</f>
        <v>0</v>
      </c>
      <c r="FR130" s="476">
        <f>IF(FR$2&lt;&gt;"",IF($C130&lt;&gt;"TBA",FR$2/114,0),SUMIFS('HOURS&amp;CYCLES INPUT'!$F$2:$F$9999,'HOURS&amp;CYCLES INPUT'!$C$2:$C$9999,'QUALIFIED EFH'!$C130,'HOURS&amp;CYCLES INPUT'!$D$2:$D$9999,'QUALIFIED EFH'!FR$4,'HOURS&amp;CYCLES INPUT'!$E$2:$E$9999,'QUALIFIED EFH'!FR$5))</f>
        <v>0</v>
      </c>
      <c r="FS130" s="476">
        <f>IF(FS$2&lt;&gt;"",IF($C130&lt;&gt;"TBA",FS$2/114,0),SUMIFS('HOURS&amp;CYCLES INPUT'!$F$2:$F$9999,'HOURS&amp;CYCLES INPUT'!$C$2:$C$9999,'QUALIFIED EFH'!$C130,'HOURS&amp;CYCLES INPUT'!$D$2:$D$9999,'QUALIFIED EFH'!FS$4,'HOURS&amp;CYCLES INPUT'!$E$2:$E$9999,'QUALIFIED EFH'!FS$5))</f>
        <v>0</v>
      </c>
      <c r="FT130" s="476">
        <f>IF(FT$2&lt;&gt;"",IF($C130&lt;&gt;"TBA",FT$2/114,0),SUMIFS('HOURS&amp;CYCLES INPUT'!$F$2:$F$9999,'HOURS&amp;CYCLES INPUT'!$C$2:$C$9999,'QUALIFIED EFH'!$C130,'HOURS&amp;CYCLES INPUT'!$D$2:$D$9999,'QUALIFIED EFH'!FT$4,'HOURS&amp;CYCLES INPUT'!$E$2:$E$9999,'QUALIFIED EFH'!FT$5))</f>
        <v>0</v>
      </c>
      <c r="FU130" s="476">
        <f>IF(FU$2&lt;&gt;"",IF($C130&lt;&gt;"TBA",FU$2/114,0),SUMIFS('HOURS&amp;CYCLES INPUT'!$F$2:$F$9999,'HOURS&amp;CYCLES INPUT'!$C$2:$C$9999,'QUALIFIED EFH'!$C130,'HOURS&amp;CYCLES INPUT'!$D$2:$D$9999,'QUALIFIED EFH'!FU$4,'HOURS&amp;CYCLES INPUT'!$E$2:$E$9999,'QUALIFIED EFH'!FU$5))</f>
        <v>0</v>
      </c>
      <c r="FV130" s="476">
        <f>IF(FV$2&lt;&gt;"",IF($C130&lt;&gt;"TBA",FV$2/114,0),SUMIFS('HOURS&amp;CYCLES INPUT'!$F$2:$F$9999,'HOURS&amp;CYCLES INPUT'!$C$2:$C$9999,'QUALIFIED EFH'!$C130,'HOURS&amp;CYCLES INPUT'!$D$2:$D$9999,'QUALIFIED EFH'!FV$4,'HOURS&amp;CYCLES INPUT'!$E$2:$E$9999,'QUALIFIED EFH'!FV$5))</f>
        <v>0</v>
      </c>
      <c r="FW130" s="476">
        <f>IF(FW$2&lt;&gt;"",IF($C130&lt;&gt;"TBA",FW$2/114,0),SUMIFS('HOURS&amp;CYCLES INPUT'!$F$2:$F$9999,'HOURS&amp;CYCLES INPUT'!$C$2:$C$9999,'QUALIFIED EFH'!$C130,'HOURS&amp;CYCLES INPUT'!$D$2:$D$9999,'QUALIFIED EFH'!FW$4,'HOURS&amp;CYCLES INPUT'!$E$2:$E$9999,'QUALIFIED EFH'!FW$5))</f>
        <v>0</v>
      </c>
      <c r="FX130" s="476">
        <f>IF(FX$2&lt;&gt;"",IF($C130&lt;&gt;"TBA",FX$2/114,0),SUMIFS('HOURS&amp;CYCLES INPUT'!$F$2:$F$9999,'HOURS&amp;CYCLES INPUT'!$C$2:$C$9999,'QUALIFIED EFH'!$C130,'HOURS&amp;CYCLES INPUT'!$D$2:$D$9999,'QUALIFIED EFH'!FX$4,'HOURS&amp;CYCLES INPUT'!$E$2:$E$9999,'QUALIFIED EFH'!FX$5))</f>
        <v>0</v>
      </c>
      <c r="FY130" s="476">
        <f>IF(FY$2&lt;&gt;"",IF($C130&lt;&gt;"TBA",FY$2/114,0),SUMIFS('HOURS&amp;CYCLES INPUT'!$F$2:$F$9999,'HOURS&amp;CYCLES INPUT'!$C$2:$C$9999,'QUALIFIED EFH'!$C130,'HOURS&amp;CYCLES INPUT'!$D$2:$D$9999,'QUALIFIED EFH'!FY$4,'HOURS&amp;CYCLES INPUT'!$E$2:$E$9999,'QUALIFIED EFH'!FY$5))</f>
        <v>0</v>
      </c>
      <c r="FZ130" s="476">
        <f>IF(FZ$2&lt;&gt;"",IF($C130&lt;&gt;"TBA",FZ$2/114,0),SUMIFS('HOURS&amp;CYCLES INPUT'!$F$2:$F$9999,'HOURS&amp;CYCLES INPUT'!$C$2:$C$9999,'QUALIFIED EFH'!$C130,'HOURS&amp;CYCLES INPUT'!$D$2:$D$9999,'QUALIFIED EFH'!FZ$4,'HOURS&amp;CYCLES INPUT'!$E$2:$E$9999,'QUALIFIED EFH'!FZ$5))</f>
        <v>0</v>
      </c>
      <c r="GA130" s="476">
        <f>IF(GA$2&lt;&gt;"",IF($C130&lt;&gt;"TBA",GA$2/114,0),SUMIFS('HOURS&amp;CYCLES INPUT'!$F$2:$F$9999,'HOURS&amp;CYCLES INPUT'!$C$2:$C$9999,'QUALIFIED EFH'!$C130,'HOURS&amp;CYCLES INPUT'!$D$2:$D$9999,'QUALIFIED EFH'!GA$4,'HOURS&amp;CYCLES INPUT'!$E$2:$E$9999,'QUALIFIED EFH'!GA$5))</f>
        <v>0</v>
      </c>
      <c r="GB130" s="476">
        <f>IF(GB$2&lt;&gt;"",IF($C130&lt;&gt;"TBA",GB$2/114,0),SUMIFS('HOURS&amp;CYCLES INPUT'!$F$2:$F$9999,'HOURS&amp;CYCLES INPUT'!$C$2:$C$9999,'QUALIFIED EFH'!$C130,'HOURS&amp;CYCLES INPUT'!$D$2:$D$9999,'QUALIFIED EFH'!GB$4,'HOURS&amp;CYCLES INPUT'!$E$2:$E$9999,'QUALIFIED EFH'!GB$5))</f>
        <v>0</v>
      </c>
    </row>
    <row r="131" spans="2:184" x14ac:dyDescent="0.35">
      <c r="C131" s="472">
        <f>'QUALIFIED ENGINES'!D164</f>
        <v>0</v>
      </c>
      <c r="D131" s="476">
        <f>IF(D$2&lt;&gt;"",IF($C131&lt;&gt;"TBA",D$2/114,0),SUMIFS('HOURS&amp;CYCLES INPUT'!$F$2:$F$9999,'HOURS&amp;CYCLES INPUT'!$C$2:$C$9999,'QUALIFIED EFH'!$C131,'HOURS&amp;CYCLES INPUT'!$D$2:$D$9999,'QUALIFIED EFH'!D$4,'HOURS&amp;CYCLES INPUT'!$E$2:$E$9999,'QUALIFIED EFH'!D$5))</f>
        <v>0</v>
      </c>
      <c r="E131" s="476">
        <f>IF(E$2&lt;&gt;"",IF($C131&lt;&gt;"TBA",E$2/114,0),SUMIFS('HOURS&amp;CYCLES INPUT'!$F$2:$F$9999,'HOURS&amp;CYCLES INPUT'!$C$2:$C$9999,'QUALIFIED EFH'!$C131,'HOURS&amp;CYCLES INPUT'!$D$2:$D$9999,'QUALIFIED EFH'!E$4,'HOURS&amp;CYCLES INPUT'!$E$2:$E$9999,'QUALIFIED EFH'!E$5))</f>
        <v>0</v>
      </c>
      <c r="F131" s="476">
        <f>IF(F$2&lt;&gt;"",IF($C131&lt;&gt;"TBA",F$2/114,0),SUMIFS('HOURS&amp;CYCLES INPUT'!$F$2:$F$9999,'HOURS&amp;CYCLES INPUT'!$C$2:$C$9999,'QUALIFIED EFH'!$C131,'HOURS&amp;CYCLES INPUT'!$D$2:$D$9999,'QUALIFIED EFH'!F$4,'HOURS&amp;CYCLES INPUT'!$E$2:$E$9999,'QUALIFIED EFH'!F$5))</f>
        <v>0</v>
      </c>
      <c r="G131" s="476">
        <f>IF(G$2&lt;&gt;"",IF($C131&lt;&gt;"TBA",G$2/114,0),SUMIFS('HOURS&amp;CYCLES INPUT'!$F$2:$F$9999,'HOURS&amp;CYCLES INPUT'!$C$2:$C$9999,'QUALIFIED EFH'!$C131,'HOURS&amp;CYCLES INPUT'!$D$2:$D$9999,'QUALIFIED EFH'!G$4,'HOURS&amp;CYCLES INPUT'!$E$2:$E$9999,'QUALIFIED EFH'!G$5))</f>
        <v>0</v>
      </c>
      <c r="H131" s="476">
        <f>IF(H$2&lt;&gt;"",IF($C131&lt;&gt;"TBA",H$2/114,0),SUMIFS('HOURS&amp;CYCLES INPUT'!$F$2:$F$9999,'HOURS&amp;CYCLES INPUT'!$C$2:$C$9999,'QUALIFIED EFH'!$C131,'HOURS&amp;CYCLES INPUT'!$D$2:$D$9999,'QUALIFIED EFH'!H$4,'HOURS&amp;CYCLES INPUT'!$E$2:$E$9999,'QUALIFIED EFH'!H$5))</f>
        <v>0</v>
      </c>
      <c r="I131" s="476">
        <f>IF(I$2&lt;&gt;"",IF($C131&lt;&gt;"TBA",I$2/114,0),SUMIFS('HOURS&amp;CYCLES INPUT'!$F$2:$F$9999,'HOURS&amp;CYCLES INPUT'!$C$2:$C$9999,'QUALIFIED EFH'!$C131,'HOURS&amp;CYCLES INPUT'!$D$2:$D$9999,'QUALIFIED EFH'!I$4,'HOURS&amp;CYCLES INPUT'!$E$2:$E$9999,'QUALIFIED EFH'!I$5))</f>
        <v>0</v>
      </c>
      <c r="J131" s="476">
        <f>IF(J$2&lt;&gt;"",IF($C131&lt;&gt;"TBA",J$2/114,0),SUMIFS('HOURS&amp;CYCLES INPUT'!$F$2:$F$9999,'HOURS&amp;CYCLES INPUT'!$C$2:$C$9999,'QUALIFIED EFH'!$C131,'HOURS&amp;CYCLES INPUT'!$D$2:$D$9999,'QUALIFIED EFH'!J$4,'HOURS&amp;CYCLES INPUT'!$E$2:$E$9999,'QUALIFIED EFH'!J$5))</f>
        <v>0</v>
      </c>
      <c r="K131" s="476">
        <f>IF(K$2&lt;&gt;"",IF($C131&lt;&gt;"TBA",K$2/114,0),SUMIFS('HOURS&amp;CYCLES INPUT'!$F$2:$F$9999,'HOURS&amp;CYCLES INPUT'!$C$2:$C$9999,'QUALIFIED EFH'!$C131,'HOURS&amp;CYCLES INPUT'!$D$2:$D$9999,'QUALIFIED EFH'!K$4,'HOURS&amp;CYCLES INPUT'!$E$2:$E$9999,'QUALIFIED EFH'!K$5))</f>
        <v>0</v>
      </c>
      <c r="L131" s="476">
        <f>IF(L$2&lt;&gt;"",IF($C131&lt;&gt;"TBA",L$2/114,0),SUMIFS('HOURS&amp;CYCLES INPUT'!$F$2:$F$9999,'HOURS&amp;CYCLES INPUT'!$C$2:$C$9999,'QUALIFIED EFH'!$C131,'HOURS&amp;CYCLES INPUT'!$D$2:$D$9999,'QUALIFIED EFH'!L$4,'HOURS&amp;CYCLES INPUT'!$E$2:$E$9999,'QUALIFIED EFH'!L$5))</f>
        <v>0</v>
      </c>
      <c r="M131" s="476">
        <f>IF(M$2&lt;&gt;"",IF($C131&lt;&gt;"TBA",M$2/114,0),SUMIFS('HOURS&amp;CYCLES INPUT'!$F$2:$F$9999,'HOURS&amp;CYCLES INPUT'!$C$2:$C$9999,'QUALIFIED EFH'!$C131,'HOURS&amp;CYCLES INPUT'!$D$2:$D$9999,'QUALIFIED EFH'!M$4,'HOURS&amp;CYCLES INPUT'!$E$2:$E$9999,'QUALIFIED EFH'!M$5))</f>
        <v>0</v>
      </c>
      <c r="N131" s="476">
        <f>IF(N$2&lt;&gt;"",IF($C131&lt;&gt;"TBA",N$2/114,0),SUMIFS('HOURS&amp;CYCLES INPUT'!$F$2:$F$9999,'HOURS&amp;CYCLES INPUT'!$C$2:$C$9999,'QUALIFIED EFH'!$C131,'HOURS&amp;CYCLES INPUT'!$D$2:$D$9999,'QUALIFIED EFH'!N$4,'HOURS&amp;CYCLES INPUT'!$E$2:$E$9999,'QUALIFIED EFH'!N$5))</f>
        <v>0</v>
      </c>
      <c r="O131" s="476">
        <f>IF(O$2&lt;&gt;"",IF($C131&lt;&gt;"TBA",O$2/114,0),SUMIFS('HOURS&amp;CYCLES INPUT'!$F$2:$F$9999,'HOURS&amp;CYCLES INPUT'!$C$2:$C$9999,'QUALIFIED EFH'!$C131,'HOURS&amp;CYCLES INPUT'!$D$2:$D$9999,'QUALIFIED EFH'!O$4,'HOURS&amp;CYCLES INPUT'!$E$2:$E$9999,'QUALIFIED EFH'!O$5))</f>
        <v>0</v>
      </c>
      <c r="P131" s="476">
        <f>IF(P$2&lt;&gt;"",IF($C131&lt;&gt;"TBA",P$2/114,0),SUMIFS('HOURS&amp;CYCLES INPUT'!$F$2:$F$9999,'HOURS&amp;CYCLES INPUT'!$C$2:$C$9999,'QUALIFIED EFH'!$C131,'HOURS&amp;CYCLES INPUT'!$D$2:$D$9999,'QUALIFIED EFH'!P$4,'HOURS&amp;CYCLES INPUT'!$E$2:$E$9999,'QUALIFIED EFH'!P$5))</f>
        <v>0</v>
      </c>
      <c r="Q131" s="476">
        <f>IF(Q$2&lt;&gt;"",IF($C131&lt;&gt;"TBA",Q$2/114,0),SUMIFS('HOURS&amp;CYCLES INPUT'!$F$2:$F$9999,'HOURS&amp;CYCLES INPUT'!$C$2:$C$9999,'QUALIFIED EFH'!$C131,'HOURS&amp;CYCLES INPUT'!$D$2:$D$9999,'QUALIFIED EFH'!Q$4,'HOURS&amp;CYCLES INPUT'!$E$2:$E$9999,'QUALIFIED EFH'!Q$5))</f>
        <v>0</v>
      </c>
      <c r="R131" s="476">
        <f>IF(R$1&lt;&gt;"",IF($C131&lt;&gt;"TBA",R$1/114,0),SUMIFS('HOURS&amp;CYCLES INPUT'!$F$2:$F$9999,'HOURS&amp;CYCLES INPUT'!$C$2:$C$9999,'QUALIFIED EFH'!$C131,'HOURS&amp;CYCLES INPUT'!$D$2:$D$9999,'QUALIFIED EFH'!R$4,'HOURS&amp;CYCLES INPUT'!$E$2:$E$9999,'QUALIFIED EFH'!R$5))</f>
        <v>0</v>
      </c>
      <c r="S131" s="476">
        <f>IF(S$2&lt;&gt;"",IF($C131&lt;&gt;"TBA",S$2/114,0),SUMIFS('HOURS&amp;CYCLES INPUT'!$F$2:$F$9999,'HOURS&amp;CYCLES INPUT'!$C$2:$C$9999,'QUALIFIED EFH'!$C131,'HOURS&amp;CYCLES INPUT'!$D$2:$D$9999,'QUALIFIED EFH'!S$4,'HOURS&amp;CYCLES INPUT'!$E$2:$E$9999,'QUALIFIED EFH'!S$5))</f>
        <v>0</v>
      </c>
      <c r="T131" s="476">
        <f>IF(T$2&lt;&gt;"",IF($C131&lt;&gt;"TBA",T$2/114,0),SUMIFS('HOURS&amp;CYCLES INPUT'!$F$2:$F$9999,'HOURS&amp;CYCLES INPUT'!$C$2:$C$9999,'QUALIFIED EFH'!$C131,'HOURS&amp;CYCLES INPUT'!$D$2:$D$9999,'QUALIFIED EFH'!T$4,'HOURS&amp;CYCLES INPUT'!$E$2:$E$9999,'QUALIFIED EFH'!T$5))</f>
        <v>0</v>
      </c>
      <c r="U131" s="476">
        <f>IF(U$2&lt;&gt;"",IF($C131&lt;&gt;"TBA",U$2/114,0),SUMIFS('HOURS&amp;CYCLES INPUT'!$F$2:$F$9999,'HOURS&amp;CYCLES INPUT'!$C$2:$C$9999,'QUALIFIED EFH'!$C131,'HOURS&amp;CYCLES INPUT'!$D$2:$D$9999,'QUALIFIED EFH'!U$4,'HOURS&amp;CYCLES INPUT'!$E$2:$E$9999,'QUALIFIED EFH'!U$5))</f>
        <v>0</v>
      </c>
      <c r="V131" s="476">
        <f>IF(V$2&lt;&gt;"",IF($C131&lt;&gt;"TBA",V$2/114,0),SUMIFS('HOURS&amp;CYCLES INPUT'!$F$2:$F$9999,'HOURS&amp;CYCLES INPUT'!$C$2:$C$9999,'QUALIFIED EFH'!$C131,'HOURS&amp;CYCLES INPUT'!$D$2:$D$9999,'QUALIFIED EFH'!V$4,'HOURS&amp;CYCLES INPUT'!$E$2:$E$9999,'QUALIFIED EFH'!V$5))</f>
        <v>0</v>
      </c>
      <c r="W131" s="476">
        <f>IF(W$2&lt;&gt;"",IF($C131&lt;&gt;"TBA",W$2/114,0),SUMIFS('HOURS&amp;CYCLES INPUT'!$F$2:$F$9999,'HOURS&amp;CYCLES INPUT'!$C$2:$C$9999,'QUALIFIED EFH'!$C131,'HOURS&amp;CYCLES INPUT'!$D$2:$D$9999,'QUALIFIED EFH'!W$4,'HOURS&amp;CYCLES INPUT'!$E$2:$E$9999,'QUALIFIED EFH'!W$5))</f>
        <v>0</v>
      </c>
      <c r="X131" s="476">
        <f>IF(X$2&lt;&gt;"",IF($C131&lt;&gt;"TBA",X$2/114,0),SUMIFS('HOURS&amp;CYCLES INPUT'!$F$2:$F$9999,'HOURS&amp;CYCLES INPUT'!$C$2:$C$9999,'QUALIFIED EFH'!$C131,'HOURS&amp;CYCLES INPUT'!$D$2:$D$9999,'QUALIFIED EFH'!X$4,'HOURS&amp;CYCLES INPUT'!$E$2:$E$9999,'QUALIFIED EFH'!X$5))</f>
        <v>0</v>
      </c>
      <c r="Y131" s="476">
        <f>IF(Y$2&lt;&gt;"",IF($C131&lt;&gt;"TBA",Y$2/114,0),SUMIFS('HOURS&amp;CYCLES INPUT'!$F$2:$F$9999,'HOURS&amp;CYCLES INPUT'!$C$2:$C$9999,'QUALIFIED EFH'!$C131,'HOURS&amp;CYCLES INPUT'!$D$2:$D$9999,'QUALIFIED EFH'!Y$4,'HOURS&amp;CYCLES INPUT'!$E$2:$E$9999,'QUALIFIED EFH'!Y$5))</f>
        <v>0</v>
      </c>
      <c r="Z131" s="476">
        <f>IF(Z$2&lt;&gt;"",IF($C131&lt;&gt;"TBA",Z$2/114,0),SUMIFS('HOURS&amp;CYCLES INPUT'!$F$2:$F$9999,'HOURS&amp;CYCLES INPUT'!$C$2:$C$9999,'QUALIFIED EFH'!$C131,'HOURS&amp;CYCLES INPUT'!$D$2:$D$9999,'QUALIFIED EFH'!Z$4,'HOURS&amp;CYCLES INPUT'!$E$2:$E$9999,'QUALIFIED EFH'!Z$5))</f>
        <v>0</v>
      </c>
      <c r="AA131" s="476">
        <f>IF(AA$2&lt;&gt;"",IF($C131&lt;&gt;"TBA",AA$2/114,0),SUMIFS('HOURS&amp;CYCLES INPUT'!$F$2:$F$9999,'HOURS&amp;CYCLES INPUT'!$C$2:$C$9999,'QUALIFIED EFH'!$C131,'HOURS&amp;CYCLES INPUT'!$D$2:$D$9999,'QUALIFIED EFH'!AA$4,'HOURS&amp;CYCLES INPUT'!$E$2:$E$9999,'QUALIFIED EFH'!AA$5))</f>
        <v>0</v>
      </c>
      <c r="AB131" s="476">
        <f>IF(AB$2&lt;&gt;"",IF($C131&lt;&gt;"TBA",AB$2/114,0),SUMIFS('HOURS&amp;CYCLES INPUT'!$F$2:$F$9999,'HOURS&amp;CYCLES INPUT'!$C$2:$C$9999,'QUALIFIED EFH'!$C131,'HOURS&amp;CYCLES INPUT'!$D$2:$D$9999,'QUALIFIED EFH'!AB$4,'HOURS&amp;CYCLES INPUT'!$E$2:$E$9999,'QUALIFIED EFH'!AB$5))</f>
        <v>0</v>
      </c>
      <c r="AC131" s="476">
        <f>IF(AC$2&lt;&gt;"",IF($C131&lt;&gt;"TBA",AC$2/114,0),SUMIFS('HOURS&amp;CYCLES INPUT'!$F$2:$F$9999,'HOURS&amp;CYCLES INPUT'!$C$2:$C$9999,'QUALIFIED EFH'!$C131,'HOURS&amp;CYCLES INPUT'!$D$2:$D$9999,'QUALIFIED EFH'!AC$4,'HOURS&amp;CYCLES INPUT'!$E$2:$E$9999,'QUALIFIED EFH'!AC$5))</f>
        <v>0</v>
      </c>
      <c r="AD131" s="476">
        <f>IF(AD$2&lt;&gt;"",IF($C131&lt;&gt;"TBA",AD$2/114,0),SUMIFS('HOURS&amp;CYCLES INPUT'!$F$2:$F$9999,'HOURS&amp;CYCLES INPUT'!$C$2:$C$9999,'QUALIFIED EFH'!$C131,'HOURS&amp;CYCLES INPUT'!$D$2:$D$9999,'QUALIFIED EFH'!AD$4,'HOURS&amp;CYCLES INPUT'!$E$2:$E$9999,'QUALIFIED EFH'!AD$5))</f>
        <v>0</v>
      </c>
      <c r="AE131" s="476">
        <f>IF(AE$2&lt;&gt;"",IF($C131&lt;&gt;"TBA",AE$2/114,0),SUMIFS('HOURS&amp;CYCLES INPUT'!$F$2:$F$9999,'HOURS&amp;CYCLES INPUT'!$C$2:$C$9999,'QUALIFIED EFH'!$C131,'HOURS&amp;CYCLES INPUT'!$D$2:$D$9999,'QUALIFIED EFH'!AE$4,'HOURS&amp;CYCLES INPUT'!$E$2:$E$9999,'QUALIFIED EFH'!AE$5))</f>
        <v>0</v>
      </c>
      <c r="AF131" s="476">
        <f>IF(AF$2&lt;&gt;"",IF($C131&lt;&gt;"TBA",AF$2/114,0),SUMIFS('HOURS&amp;CYCLES INPUT'!$F$2:$F$9999,'HOURS&amp;CYCLES INPUT'!$C$2:$C$9999,'QUALIFIED EFH'!$C131,'HOURS&amp;CYCLES INPUT'!$D$2:$D$9999,'QUALIFIED EFH'!AF$4,'HOURS&amp;CYCLES INPUT'!$E$2:$E$9999,'QUALIFIED EFH'!AF$5))</f>
        <v>0</v>
      </c>
      <c r="AG131" s="476">
        <f>IF(AG$2&lt;&gt;"",IF($C131&lt;&gt;"TBA",AG$2/114,0),SUMIFS('HOURS&amp;CYCLES INPUT'!$F$2:$F$9999,'HOURS&amp;CYCLES INPUT'!$C$2:$C$9999,'QUALIFIED EFH'!$C131,'HOURS&amp;CYCLES INPUT'!$D$2:$D$9999,'QUALIFIED EFH'!AG$4,'HOURS&amp;CYCLES INPUT'!$E$2:$E$9999,'QUALIFIED EFH'!AG$5))</f>
        <v>0</v>
      </c>
      <c r="AH131" s="476">
        <f>IF(AH$2&lt;&gt;"",IF($C131&lt;&gt;"TBA",AH$2/114,0),SUMIFS('HOURS&amp;CYCLES INPUT'!$F$2:$F$9999,'HOURS&amp;CYCLES INPUT'!$C$2:$C$9999,'QUALIFIED EFH'!$C131,'HOURS&amp;CYCLES INPUT'!$D$2:$D$9999,'QUALIFIED EFH'!AH$4,'HOURS&amp;CYCLES INPUT'!$E$2:$E$9999,'QUALIFIED EFH'!AH$5))</f>
        <v>0</v>
      </c>
      <c r="AI131" s="476">
        <f>IF(AI$2&lt;&gt;"",IF($C131&lt;&gt;"TBA",AI$2/114,0),SUMIFS('HOURS&amp;CYCLES INPUT'!$F$2:$F$9999,'HOURS&amp;CYCLES INPUT'!$C$2:$C$9999,'QUALIFIED EFH'!$C131,'HOURS&amp;CYCLES INPUT'!$D$2:$D$9999,'QUALIFIED EFH'!AI$4,'HOURS&amp;CYCLES INPUT'!$E$2:$E$9999,'QUALIFIED EFH'!AI$5))</f>
        <v>0</v>
      </c>
      <c r="AJ131" s="476">
        <f>IF(AJ$2&lt;&gt;"",IF($C131&lt;&gt;"TBA",AJ$2/114,0),SUMIFS('HOURS&amp;CYCLES INPUT'!$F$2:$F$9999,'HOURS&amp;CYCLES INPUT'!$C$2:$C$9999,'QUALIFIED EFH'!$C131,'HOURS&amp;CYCLES INPUT'!$D$2:$D$9999,'QUALIFIED EFH'!AJ$4,'HOURS&amp;CYCLES INPUT'!$E$2:$E$9999,'QUALIFIED EFH'!AJ$5))</f>
        <v>0</v>
      </c>
      <c r="AK131" s="476">
        <f>IF(AK$2&lt;&gt;"",IF($C131&lt;&gt;"TBA",AK$2/114,0),SUMIFS('HOURS&amp;CYCLES INPUT'!$F$2:$F$9999,'HOURS&amp;CYCLES INPUT'!$C$2:$C$9999,'QUALIFIED EFH'!$C131,'HOURS&amp;CYCLES INPUT'!$D$2:$D$9999,'QUALIFIED EFH'!AK$4,'HOURS&amp;CYCLES INPUT'!$E$2:$E$9999,'QUALIFIED EFH'!AK$5))</f>
        <v>0</v>
      </c>
      <c r="AL131" s="476">
        <f>IF(AL$2&lt;&gt;"",IF($C131&lt;&gt;"TBA",AL$2/114,0),SUMIFS('HOURS&amp;CYCLES INPUT'!$F$2:$F$9999,'HOURS&amp;CYCLES INPUT'!$C$2:$C$9999,'QUALIFIED EFH'!$C131,'HOURS&amp;CYCLES INPUT'!$D$2:$D$9999,'QUALIFIED EFH'!AL$4,'HOURS&amp;CYCLES INPUT'!$E$2:$E$9999,'QUALIFIED EFH'!AL$5))</f>
        <v>0</v>
      </c>
      <c r="AM131" s="476">
        <f>IF(AM$2&lt;&gt;"",IF($C131&lt;&gt;"TBA",AM$2/114,0),SUMIFS('HOURS&amp;CYCLES INPUT'!$F$2:$F$9999,'HOURS&amp;CYCLES INPUT'!$C$2:$C$9999,'QUALIFIED EFH'!$C131,'HOURS&amp;CYCLES INPUT'!$D$2:$D$9999,'QUALIFIED EFH'!AM$4,'HOURS&amp;CYCLES INPUT'!$E$2:$E$9999,'QUALIFIED EFH'!AM$5))</f>
        <v>0</v>
      </c>
      <c r="AN131" s="476">
        <f>IF(AN$2&lt;&gt;"",IF($C131&lt;&gt;"TBA",AN$2/114,0),SUMIFS('HOURS&amp;CYCLES INPUT'!$F$2:$F$9999,'HOURS&amp;CYCLES INPUT'!$C$2:$C$9999,'QUALIFIED EFH'!$C131,'HOURS&amp;CYCLES INPUT'!$D$2:$D$9999,'QUALIFIED EFH'!AN$4,'HOURS&amp;CYCLES INPUT'!$E$2:$E$9999,'QUALIFIED EFH'!AN$5))</f>
        <v>0</v>
      </c>
      <c r="AO131" s="476">
        <f>IF(AO$2&lt;&gt;"",IF($C131&lt;&gt;"TBA",AO$2/114,0),SUMIFS('HOURS&amp;CYCLES INPUT'!$F$2:$F$9999,'HOURS&amp;CYCLES INPUT'!$C$2:$C$9999,'QUALIFIED EFH'!$C131,'HOURS&amp;CYCLES INPUT'!$D$2:$D$9999,'QUALIFIED EFH'!AO$4,'HOURS&amp;CYCLES INPUT'!$E$2:$E$9999,'QUALIFIED EFH'!AO$5))</f>
        <v>0</v>
      </c>
      <c r="AP131" s="476">
        <f>IF(AP$2&lt;&gt;"",IF($C131&lt;&gt;"TBA",AP$2/114,0),SUMIFS('HOURS&amp;CYCLES INPUT'!$F$2:$F$9999,'HOURS&amp;CYCLES INPUT'!$C$2:$C$9999,'QUALIFIED EFH'!$C131,'HOURS&amp;CYCLES INPUT'!$D$2:$D$9999,'QUALIFIED EFH'!AP$4,'HOURS&amp;CYCLES INPUT'!$E$2:$E$9999,'QUALIFIED EFH'!AP$5))</f>
        <v>0</v>
      </c>
      <c r="AQ131" s="476">
        <f>IF(AQ$2&lt;&gt;"",IF($C131&lt;&gt;"TBA",AQ$2/114,0),SUMIFS('HOURS&amp;CYCLES INPUT'!$F$2:$F$9999,'HOURS&amp;CYCLES INPUT'!$C$2:$C$9999,'QUALIFIED EFH'!$C131,'HOURS&amp;CYCLES INPUT'!$D$2:$D$9999,'QUALIFIED EFH'!AQ$4,'HOURS&amp;CYCLES INPUT'!$E$2:$E$9999,'QUALIFIED EFH'!AQ$5))</f>
        <v>0</v>
      </c>
      <c r="AR131" s="476">
        <f>IF(AR$2&lt;&gt;"",IF($C131&lt;&gt;"TBA",AR$2/114,0),SUMIFS('HOURS&amp;CYCLES INPUT'!$F$2:$F$9999,'HOURS&amp;CYCLES INPUT'!$C$2:$C$9999,'QUALIFIED EFH'!$C131,'HOURS&amp;CYCLES INPUT'!$D$2:$D$9999,'QUALIFIED EFH'!AR$4,'HOURS&amp;CYCLES INPUT'!$E$2:$E$9999,'QUALIFIED EFH'!AR$5))</f>
        <v>0</v>
      </c>
      <c r="AS131" s="476">
        <f>IF(AS$2&lt;&gt;"",IF($C131&lt;&gt;"TBA",AS$2/114,0),SUMIFS('HOURS&amp;CYCLES INPUT'!$F$2:$F$9999,'HOURS&amp;CYCLES INPUT'!$C$2:$C$9999,'QUALIFIED EFH'!$C131,'HOURS&amp;CYCLES INPUT'!$D$2:$D$9999,'QUALIFIED EFH'!AS$4,'HOURS&amp;CYCLES INPUT'!$E$2:$E$9999,'QUALIFIED EFH'!AS$5))</f>
        <v>0</v>
      </c>
      <c r="AT131" s="476">
        <f>IF(AT$2&lt;&gt;"",IF($C131&lt;&gt;"TBA",AT$2/114,0),SUMIFS('HOURS&amp;CYCLES INPUT'!$F$2:$F$9999,'HOURS&amp;CYCLES INPUT'!$C$2:$C$9999,'QUALIFIED EFH'!$C131,'HOURS&amp;CYCLES INPUT'!$D$2:$D$9999,'QUALIFIED EFH'!AT$4,'HOURS&amp;CYCLES INPUT'!$E$2:$E$9999,'QUALIFIED EFH'!AT$5))</f>
        <v>0</v>
      </c>
      <c r="AU131" s="476">
        <f>IF(AU$2&lt;&gt;"",IF($C131&lt;&gt;"TBA",AU$2/114,0),SUMIFS('HOURS&amp;CYCLES INPUT'!$F$2:$F$9999,'HOURS&amp;CYCLES INPUT'!$C$2:$C$9999,'QUALIFIED EFH'!$C131,'HOURS&amp;CYCLES INPUT'!$D$2:$D$9999,'QUALIFIED EFH'!AU$4,'HOURS&amp;CYCLES INPUT'!$E$2:$E$9999,'QUALIFIED EFH'!AU$5))</f>
        <v>0</v>
      </c>
      <c r="AV131" s="476">
        <f>IF(AV$2&lt;&gt;"",IF($C131&lt;&gt;"TBA",AV$2/114,0),SUMIFS('HOURS&amp;CYCLES INPUT'!$F$2:$F$9999,'HOURS&amp;CYCLES INPUT'!$C$2:$C$9999,'QUALIFIED EFH'!$C131,'HOURS&amp;CYCLES INPUT'!$D$2:$D$9999,'QUALIFIED EFH'!AV$4,'HOURS&amp;CYCLES INPUT'!$E$2:$E$9999,'QUALIFIED EFH'!AV$5))</f>
        <v>0</v>
      </c>
      <c r="AW131" s="476">
        <f>IF(AW$2&lt;&gt;"",IF($C131&lt;&gt;"TBA",AW$2/114,0),SUMIFS('HOURS&amp;CYCLES INPUT'!$F$2:$F$9999,'HOURS&amp;CYCLES INPUT'!$C$2:$C$9999,'QUALIFIED EFH'!$C131,'HOURS&amp;CYCLES INPUT'!$D$2:$D$9999,'QUALIFIED EFH'!AW$4,'HOURS&amp;CYCLES INPUT'!$E$2:$E$9999,'QUALIFIED EFH'!AW$5))</f>
        <v>0</v>
      </c>
      <c r="AX131" s="476">
        <f>IF(AX$2&lt;&gt;"",IF($C131&lt;&gt;"TBA",AX$2/114,0),SUMIFS('HOURS&amp;CYCLES INPUT'!$F$2:$F$9999,'HOURS&amp;CYCLES INPUT'!$C$2:$C$9999,'QUALIFIED EFH'!$C131,'HOURS&amp;CYCLES INPUT'!$D$2:$D$9999,'QUALIFIED EFH'!AX$4,'HOURS&amp;CYCLES INPUT'!$E$2:$E$9999,'QUALIFIED EFH'!AX$5))</f>
        <v>0</v>
      </c>
      <c r="AY131" s="476">
        <f>IF(AY$2&lt;&gt;"",IF($C131&lt;&gt;"TBA",AY$2/114,0),SUMIFS('HOURS&amp;CYCLES INPUT'!$F$2:$F$9999,'HOURS&amp;CYCLES INPUT'!$C$2:$C$9999,'QUALIFIED EFH'!$C131,'HOURS&amp;CYCLES INPUT'!$D$2:$D$9999,'QUALIFIED EFH'!AY$4,'HOURS&amp;CYCLES INPUT'!$E$2:$E$9999,'QUALIFIED EFH'!AY$5))</f>
        <v>0</v>
      </c>
      <c r="AZ131" s="476">
        <f>IF(AZ$2&lt;&gt;"",IF($C131&lt;&gt;"TBA",AZ$2/114,0),SUMIFS('HOURS&amp;CYCLES INPUT'!$F$2:$F$9999,'HOURS&amp;CYCLES INPUT'!$C$2:$C$9999,'QUALIFIED EFH'!$C131,'HOURS&amp;CYCLES INPUT'!$D$2:$D$9999,'QUALIFIED EFH'!AZ$4,'HOURS&amp;CYCLES INPUT'!$E$2:$E$9999,'QUALIFIED EFH'!AZ$5))</f>
        <v>0</v>
      </c>
      <c r="BA131" s="476">
        <f>IF(BA$2&lt;&gt;"",IF($C131&lt;&gt;"TBA",BA$2/114,0),SUMIFS('HOURS&amp;CYCLES INPUT'!$F$2:$F$9999,'HOURS&amp;CYCLES INPUT'!$C$2:$C$9999,'QUALIFIED EFH'!$C131,'HOURS&amp;CYCLES INPUT'!$D$2:$D$9999,'QUALIFIED EFH'!BA$4,'HOURS&amp;CYCLES INPUT'!$E$2:$E$9999,'QUALIFIED EFH'!BA$5))</f>
        <v>0</v>
      </c>
      <c r="BB131" s="476">
        <f>IF(BB$2&lt;&gt;"",IF($C131&lt;&gt;"TBA",BB$2/114,0),SUMIFS('HOURS&amp;CYCLES INPUT'!$F$2:$F$9999,'HOURS&amp;CYCLES INPUT'!$C$2:$C$9999,'QUALIFIED EFH'!$C131,'HOURS&amp;CYCLES INPUT'!$D$2:$D$9999,'QUALIFIED EFH'!BB$4,'HOURS&amp;CYCLES INPUT'!$E$2:$E$9999,'QUALIFIED EFH'!BB$5))</f>
        <v>0</v>
      </c>
      <c r="BC131" s="476">
        <f>IF(BC$2&lt;&gt;"",IF($C131&lt;&gt;"TBA",BC$2/114,0),SUMIFS('HOURS&amp;CYCLES INPUT'!$F$2:$F$9999,'HOURS&amp;CYCLES INPUT'!$C$2:$C$9999,'QUALIFIED EFH'!$C131,'HOURS&amp;CYCLES INPUT'!$D$2:$D$9999,'QUALIFIED EFH'!BC$4,'HOURS&amp;CYCLES INPUT'!$E$2:$E$9999,'QUALIFIED EFH'!BC$5))</f>
        <v>0</v>
      </c>
      <c r="BD131" s="476">
        <f>IF(BD$2&lt;&gt;"",IF($C131&lt;&gt;"TBA",BD$2/114,0),SUMIFS('HOURS&amp;CYCLES INPUT'!$F$2:$F$9999,'HOURS&amp;CYCLES INPUT'!$C$2:$C$9999,'QUALIFIED EFH'!$C131,'HOURS&amp;CYCLES INPUT'!$D$2:$D$9999,'QUALIFIED EFH'!BD$4,'HOURS&amp;CYCLES INPUT'!$E$2:$E$9999,'QUALIFIED EFH'!BD$5))</f>
        <v>0</v>
      </c>
      <c r="BE131" s="476">
        <f>IF(BE$2&lt;&gt;"",IF($C131&lt;&gt;"TBA",BE$2/114,0),SUMIFS('HOURS&amp;CYCLES INPUT'!$F$2:$F$9999,'HOURS&amp;CYCLES INPUT'!$C$2:$C$9999,'QUALIFIED EFH'!$C131,'HOURS&amp;CYCLES INPUT'!$D$2:$D$9999,'QUALIFIED EFH'!BE$4,'HOURS&amp;CYCLES INPUT'!$E$2:$E$9999,'QUALIFIED EFH'!BE$5))</f>
        <v>0</v>
      </c>
      <c r="BF131" s="476">
        <f>IF(BF$2&lt;&gt;"",IF($C131&lt;&gt;"TBA",BF$2/114,0),SUMIFS('HOURS&amp;CYCLES INPUT'!$F$2:$F$9999,'HOURS&amp;CYCLES INPUT'!$C$2:$C$9999,'QUALIFIED EFH'!$C131,'HOURS&amp;CYCLES INPUT'!$D$2:$D$9999,'QUALIFIED EFH'!BF$4,'HOURS&amp;CYCLES INPUT'!$E$2:$E$9999,'QUALIFIED EFH'!BF$5))</f>
        <v>0</v>
      </c>
      <c r="BG131" s="476">
        <f>IF(BG$2&lt;&gt;"",IF($C131&lt;&gt;"TBA",BG$2/114,0),SUMIFS('HOURS&amp;CYCLES INPUT'!$F$2:$F$9999,'HOURS&amp;CYCLES INPUT'!$C$2:$C$9999,'QUALIFIED EFH'!$C131,'HOURS&amp;CYCLES INPUT'!$D$2:$D$9999,'QUALIFIED EFH'!BG$4,'HOURS&amp;CYCLES INPUT'!$E$2:$E$9999,'QUALIFIED EFH'!BG$5))</f>
        <v>0</v>
      </c>
      <c r="BH131" s="476">
        <f>IF(BH$2&lt;&gt;"",IF($C131&lt;&gt;"TBA",BH$2/114,0),SUMIFS('HOURS&amp;CYCLES INPUT'!$F$2:$F$9999,'HOURS&amp;CYCLES INPUT'!$C$2:$C$9999,'QUALIFIED EFH'!$C131,'HOURS&amp;CYCLES INPUT'!$D$2:$D$9999,'QUALIFIED EFH'!BH$4,'HOURS&amp;CYCLES INPUT'!$E$2:$E$9999,'QUALIFIED EFH'!BH$5))</f>
        <v>0</v>
      </c>
      <c r="BI131" s="476">
        <f>IF(BI$2&lt;&gt;"",IF($C131&lt;&gt;"TBA",BI$2/114,0),SUMIFS('HOURS&amp;CYCLES INPUT'!$F$2:$F$9999,'HOURS&amp;CYCLES INPUT'!$C$2:$C$9999,'QUALIFIED EFH'!$C131,'HOURS&amp;CYCLES INPUT'!$D$2:$D$9999,'QUALIFIED EFH'!BI$4,'HOURS&amp;CYCLES INPUT'!$E$2:$E$9999,'QUALIFIED EFH'!BI$5))</f>
        <v>0</v>
      </c>
      <c r="BJ131" s="476">
        <f>IF(BJ$2&lt;&gt;"",IF($C131&lt;&gt;"TBA",BJ$2/114,0),SUMIFS('HOURS&amp;CYCLES INPUT'!$F$2:$F$9999,'HOURS&amp;CYCLES INPUT'!$C$2:$C$9999,'QUALIFIED EFH'!$C131,'HOURS&amp;CYCLES INPUT'!$D$2:$D$9999,'QUALIFIED EFH'!BJ$4,'HOURS&amp;CYCLES INPUT'!$E$2:$E$9999,'QUALIFIED EFH'!BJ$5))</f>
        <v>0</v>
      </c>
      <c r="BK131" s="476">
        <f>IF(BK$2&lt;&gt;"",IF($C131&lt;&gt;"TBA",BK$2/114,0),SUMIFS('HOURS&amp;CYCLES INPUT'!$F$2:$F$9999,'HOURS&amp;CYCLES INPUT'!$C$2:$C$9999,'QUALIFIED EFH'!$C131,'HOURS&amp;CYCLES INPUT'!$D$2:$D$9999,'QUALIFIED EFH'!BK$4,'HOURS&amp;CYCLES INPUT'!$E$2:$E$9999,'QUALIFIED EFH'!BK$5))</f>
        <v>0</v>
      </c>
      <c r="BL131" s="476">
        <f>IF(BL$2&lt;&gt;"",IF($C131&lt;&gt;"TBA",BL$2/114,0),SUMIFS('HOURS&amp;CYCLES INPUT'!$F$2:$F$9999,'HOURS&amp;CYCLES INPUT'!$C$2:$C$9999,'QUALIFIED EFH'!$C131,'HOURS&amp;CYCLES INPUT'!$D$2:$D$9999,'QUALIFIED EFH'!BL$4,'HOURS&amp;CYCLES INPUT'!$E$2:$E$9999,'QUALIFIED EFH'!BL$5))</f>
        <v>0</v>
      </c>
      <c r="BM131" s="476">
        <f>IF(BM$2&lt;&gt;"",IF($C131&lt;&gt;"TBA",BM$2/114,0),SUMIFS('HOURS&amp;CYCLES INPUT'!$F$2:$F$9999,'HOURS&amp;CYCLES INPUT'!$C$2:$C$9999,'QUALIFIED EFH'!$C131,'HOURS&amp;CYCLES INPUT'!$D$2:$D$9999,'QUALIFIED EFH'!BM$4,'HOURS&amp;CYCLES INPUT'!$E$2:$E$9999,'QUALIFIED EFH'!BM$5))</f>
        <v>0</v>
      </c>
      <c r="BN131" s="476">
        <f>IF(BN$2&lt;&gt;"",IF($C131&lt;&gt;"TBA",BN$2/114,0),SUMIFS('HOURS&amp;CYCLES INPUT'!$F$2:$F$9999,'HOURS&amp;CYCLES INPUT'!$C$2:$C$9999,'QUALIFIED EFH'!$C131,'HOURS&amp;CYCLES INPUT'!$D$2:$D$9999,'QUALIFIED EFH'!BN$4,'HOURS&amp;CYCLES INPUT'!$E$2:$E$9999,'QUALIFIED EFH'!BN$5))</f>
        <v>0</v>
      </c>
      <c r="BO131" s="476">
        <f>IF(BO$2&lt;&gt;"",IF($C131&lt;&gt;"TBA",BO$2/114,0),SUMIFS('HOURS&amp;CYCLES INPUT'!$F$2:$F$9999,'HOURS&amp;CYCLES INPUT'!$C$2:$C$9999,'QUALIFIED EFH'!$C131,'HOURS&amp;CYCLES INPUT'!$D$2:$D$9999,'QUALIFIED EFH'!BO$4,'HOURS&amp;CYCLES INPUT'!$E$2:$E$9999,'QUALIFIED EFH'!BO$5))</f>
        <v>0</v>
      </c>
      <c r="BP131" s="476">
        <f>IF(BP$2&lt;&gt;"",IF($C131&lt;&gt;"TBA",BP$2/114,0),SUMIFS('HOURS&amp;CYCLES INPUT'!$F$2:$F$9999,'HOURS&amp;CYCLES INPUT'!$C$2:$C$9999,'QUALIFIED EFH'!$C131,'HOURS&amp;CYCLES INPUT'!$D$2:$D$9999,'QUALIFIED EFH'!BP$4,'HOURS&amp;CYCLES INPUT'!$E$2:$E$9999,'QUALIFIED EFH'!BP$5))</f>
        <v>0</v>
      </c>
      <c r="BQ131" s="476">
        <f>IF(BQ$2&lt;&gt;"",IF($C131&lt;&gt;"TBA",BQ$2/114,0),SUMIFS('HOURS&amp;CYCLES INPUT'!$F$2:$F$9999,'HOURS&amp;CYCLES INPUT'!$C$2:$C$9999,'QUALIFIED EFH'!$C131,'HOURS&amp;CYCLES INPUT'!$D$2:$D$9999,'QUALIFIED EFH'!BQ$4,'HOURS&amp;CYCLES INPUT'!$E$2:$E$9999,'QUALIFIED EFH'!BQ$5))</f>
        <v>0</v>
      </c>
      <c r="BR131" s="476">
        <f>IF(BR$2&lt;&gt;"",IF($C131&lt;&gt;"TBA",BR$2/114,0),SUMIFS('HOURS&amp;CYCLES INPUT'!$F$2:$F$9999,'HOURS&amp;CYCLES INPUT'!$C$2:$C$9999,'QUALIFIED EFH'!$C131,'HOURS&amp;CYCLES INPUT'!$D$2:$D$9999,'QUALIFIED EFH'!BR$4,'HOURS&amp;CYCLES INPUT'!$E$2:$E$9999,'QUALIFIED EFH'!BR$5))</f>
        <v>0</v>
      </c>
      <c r="BS131" s="476">
        <f>IF(BS$2&lt;&gt;"",IF($C131&lt;&gt;"TBA",BS$2/114,0),SUMIFS('HOURS&amp;CYCLES INPUT'!$F$2:$F$9999,'HOURS&amp;CYCLES INPUT'!$C$2:$C$9999,'QUALIFIED EFH'!$C131,'HOURS&amp;CYCLES INPUT'!$D$2:$D$9999,'QUALIFIED EFH'!BS$4,'HOURS&amp;CYCLES INPUT'!$E$2:$E$9999,'QUALIFIED EFH'!BS$5))</f>
        <v>0</v>
      </c>
      <c r="BT131" s="476">
        <f>IF(BT$2&lt;&gt;"",IF($C131&lt;&gt;"TBA",BT$2/114,0),SUMIFS('HOURS&amp;CYCLES INPUT'!$F$2:$F$9999,'HOURS&amp;CYCLES INPUT'!$C$2:$C$9999,'QUALIFIED EFH'!$C131,'HOURS&amp;CYCLES INPUT'!$D$2:$D$9999,'QUALIFIED EFH'!BT$4,'HOURS&amp;CYCLES INPUT'!$E$2:$E$9999,'QUALIFIED EFH'!BT$5))</f>
        <v>0</v>
      </c>
      <c r="BU131" s="476">
        <f>IF(BU$2&lt;&gt;"",IF($C131&lt;&gt;"TBA",BU$2/114,0),SUMIFS('HOURS&amp;CYCLES INPUT'!$F$2:$F$9999,'HOURS&amp;CYCLES INPUT'!$C$2:$C$9999,'QUALIFIED EFH'!$C131,'HOURS&amp;CYCLES INPUT'!$D$2:$D$9999,'QUALIFIED EFH'!BU$4,'HOURS&amp;CYCLES INPUT'!$E$2:$E$9999,'QUALIFIED EFH'!BU$5))</f>
        <v>0</v>
      </c>
      <c r="BV131" s="476">
        <f>IF(BV$2&lt;&gt;"",IF($C131&lt;&gt;"TBA",BV$2/114,0),SUMIFS('HOURS&amp;CYCLES INPUT'!$F$2:$F$9999,'HOURS&amp;CYCLES INPUT'!$C$2:$C$9999,'QUALIFIED EFH'!$C131,'HOURS&amp;CYCLES INPUT'!$D$2:$D$9999,'QUALIFIED EFH'!BV$4,'HOURS&amp;CYCLES INPUT'!$E$2:$E$9999,'QUALIFIED EFH'!BV$5))</f>
        <v>0</v>
      </c>
      <c r="BW131" s="476">
        <f>IF(BW$2&lt;&gt;"",IF($C131&lt;&gt;"TBA",BW$2/114,0),SUMIFS('HOURS&amp;CYCLES INPUT'!$F$2:$F$9999,'HOURS&amp;CYCLES INPUT'!$C$2:$C$9999,'QUALIFIED EFH'!$C131,'HOURS&amp;CYCLES INPUT'!$D$2:$D$9999,'QUALIFIED EFH'!BW$4,'HOURS&amp;CYCLES INPUT'!$E$2:$E$9999,'QUALIFIED EFH'!BW$5))</f>
        <v>0</v>
      </c>
      <c r="BX131" s="476">
        <f>IF(BX$2&lt;&gt;"",IF($C131&lt;&gt;"TBA",BX$2/114,0),SUMIFS('HOURS&amp;CYCLES INPUT'!$F$2:$F$9999,'HOURS&amp;CYCLES INPUT'!$C$2:$C$9999,'QUALIFIED EFH'!$C131,'HOURS&amp;CYCLES INPUT'!$D$2:$D$9999,'QUALIFIED EFH'!BX$4,'HOURS&amp;CYCLES INPUT'!$E$2:$E$9999,'QUALIFIED EFH'!BX$5))</f>
        <v>0</v>
      </c>
      <c r="BY131" s="476">
        <f>IF(BY$2&lt;&gt;"",IF($C131&lt;&gt;"TBA",BY$2/114,0),SUMIFS('HOURS&amp;CYCLES INPUT'!$F$2:$F$9999,'HOURS&amp;CYCLES INPUT'!$C$2:$C$9999,'QUALIFIED EFH'!$C131,'HOURS&amp;CYCLES INPUT'!$D$2:$D$9999,'QUALIFIED EFH'!BY$4,'HOURS&amp;CYCLES INPUT'!$E$2:$E$9999,'QUALIFIED EFH'!BY$5))</f>
        <v>0</v>
      </c>
      <c r="BZ131" s="476">
        <f>IF(BZ$2&lt;&gt;"",IF($C131&lt;&gt;"TBA",BZ$2/114,0),SUMIFS('HOURS&amp;CYCLES INPUT'!$F$2:$F$9999,'HOURS&amp;CYCLES INPUT'!$C$2:$C$9999,'QUALIFIED EFH'!$C131,'HOURS&amp;CYCLES INPUT'!$D$2:$D$9999,'QUALIFIED EFH'!BZ$4,'HOURS&amp;CYCLES INPUT'!$E$2:$E$9999,'QUALIFIED EFH'!BZ$5))</f>
        <v>0</v>
      </c>
      <c r="CA131" s="476">
        <f>IF(CA$2&lt;&gt;"",IF($C131&lt;&gt;"TBA",CA$2/114,0),SUMIFS('HOURS&amp;CYCLES INPUT'!$F$2:$F$9999,'HOURS&amp;CYCLES INPUT'!$C$2:$C$9999,'QUALIFIED EFH'!$C131,'HOURS&amp;CYCLES INPUT'!$D$2:$D$9999,'QUALIFIED EFH'!CA$4,'HOURS&amp;CYCLES INPUT'!$E$2:$E$9999,'QUALIFIED EFH'!CA$5))</f>
        <v>0</v>
      </c>
      <c r="CB131" s="476">
        <f>IF(CB$2&lt;&gt;"",IF($C131&lt;&gt;"TBA",CB$2/114,0),SUMIFS('HOURS&amp;CYCLES INPUT'!$F$2:$F$9999,'HOURS&amp;CYCLES INPUT'!$C$2:$C$9999,'QUALIFIED EFH'!$C131,'HOURS&amp;CYCLES INPUT'!$D$2:$D$9999,'QUALIFIED EFH'!CB$4,'HOURS&amp;CYCLES INPUT'!$E$2:$E$9999,'QUALIFIED EFH'!CB$5))</f>
        <v>0</v>
      </c>
      <c r="CC131" s="476">
        <f>IF(CC$2&lt;&gt;"",IF($C131&lt;&gt;"TBA",CC$2/114,0),SUMIFS('HOURS&amp;CYCLES INPUT'!$F$2:$F$9999,'HOURS&amp;CYCLES INPUT'!$C$2:$C$9999,'QUALIFIED EFH'!$C131,'HOURS&amp;CYCLES INPUT'!$D$2:$D$9999,'QUALIFIED EFH'!CC$4,'HOURS&amp;CYCLES INPUT'!$E$2:$E$9999,'QUALIFIED EFH'!CC$5))</f>
        <v>0</v>
      </c>
      <c r="CD131" s="476">
        <f>IF(CD$2&lt;&gt;"",IF($C131&lt;&gt;"TBA",CD$2/114,0),SUMIFS('HOURS&amp;CYCLES INPUT'!$F$2:$F$9999,'HOURS&amp;CYCLES INPUT'!$C$2:$C$9999,'QUALIFIED EFH'!$C131,'HOURS&amp;CYCLES INPUT'!$D$2:$D$9999,'QUALIFIED EFH'!CD$4,'HOURS&amp;CYCLES INPUT'!$E$2:$E$9999,'QUALIFIED EFH'!CD$5))</f>
        <v>0</v>
      </c>
      <c r="CE131" s="476">
        <f>IF(CE$2&lt;&gt;"",IF($C131&lt;&gt;"TBA",CE$2/114,0),SUMIFS('HOURS&amp;CYCLES INPUT'!$F$2:$F$9999,'HOURS&amp;CYCLES INPUT'!$C$2:$C$9999,'QUALIFIED EFH'!$C131,'HOURS&amp;CYCLES INPUT'!$D$2:$D$9999,'QUALIFIED EFH'!CE$4,'HOURS&amp;CYCLES INPUT'!$E$2:$E$9999,'QUALIFIED EFH'!CE$5))</f>
        <v>0</v>
      </c>
      <c r="CF131" s="476">
        <f>IF(CF$2&lt;&gt;"",IF($C131&lt;&gt;"TBA",CF$2/114,0),SUMIFS('HOURS&amp;CYCLES INPUT'!$F$2:$F$9999,'HOURS&amp;CYCLES INPUT'!$C$2:$C$9999,'QUALIFIED EFH'!$C131,'HOURS&amp;CYCLES INPUT'!$D$2:$D$9999,'QUALIFIED EFH'!CF$4,'HOURS&amp;CYCLES INPUT'!$E$2:$E$9999,'QUALIFIED EFH'!CF$5))</f>
        <v>0</v>
      </c>
      <c r="CG131" s="476">
        <f>IF(CG$2&lt;&gt;"",IF($C131&lt;&gt;"TBA",CG$2/114,0),SUMIFS('HOURS&amp;CYCLES INPUT'!$F$2:$F$9999,'HOURS&amp;CYCLES INPUT'!$C$2:$C$9999,'QUALIFIED EFH'!$C131,'HOURS&amp;CYCLES INPUT'!$D$2:$D$9999,'QUALIFIED EFH'!CG$4,'HOURS&amp;CYCLES INPUT'!$E$2:$E$9999,'QUALIFIED EFH'!CG$5))</f>
        <v>0</v>
      </c>
      <c r="CH131" s="476">
        <f>IF(CH$2&lt;&gt;"",IF($C131&lt;&gt;"TBA",CH$2/114,0),SUMIFS('HOURS&amp;CYCLES INPUT'!$F$2:$F$9999,'HOURS&amp;CYCLES INPUT'!$C$2:$C$9999,'QUALIFIED EFH'!$C131,'HOURS&amp;CYCLES INPUT'!$D$2:$D$9999,'QUALIFIED EFH'!CH$4,'HOURS&amp;CYCLES INPUT'!$E$2:$E$9999,'QUALIFIED EFH'!CH$5))</f>
        <v>0</v>
      </c>
      <c r="CI131" s="476">
        <f>IF(CI$2&lt;&gt;"",IF($C131&lt;&gt;"TBA",CI$2/114,0),SUMIFS('HOURS&amp;CYCLES INPUT'!$F$2:$F$9999,'HOURS&amp;CYCLES INPUT'!$C$2:$C$9999,'QUALIFIED EFH'!$C131,'HOURS&amp;CYCLES INPUT'!$D$2:$D$9999,'QUALIFIED EFH'!CI$4,'HOURS&amp;CYCLES INPUT'!$E$2:$E$9999,'QUALIFIED EFH'!CI$5))</f>
        <v>0</v>
      </c>
      <c r="CJ131" s="476">
        <f>IF(CJ$2&lt;&gt;"",IF($C131&lt;&gt;"TBA",CJ$2/114,0),SUMIFS('HOURS&amp;CYCLES INPUT'!$F$2:$F$9999,'HOURS&amp;CYCLES INPUT'!$C$2:$C$9999,'QUALIFIED EFH'!$C131,'HOURS&amp;CYCLES INPUT'!$D$2:$D$9999,'QUALIFIED EFH'!CJ$4,'HOURS&amp;CYCLES INPUT'!$E$2:$E$9999,'QUALIFIED EFH'!CJ$5))</f>
        <v>0</v>
      </c>
      <c r="CK131" s="476">
        <f>IF(CK$2&lt;&gt;"",IF($C131&lt;&gt;"TBA",CK$2/114,0),SUMIFS('HOURS&amp;CYCLES INPUT'!$F$2:$F$9999,'HOURS&amp;CYCLES INPUT'!$C$2:$C$9999,'QUALIFIED EFH'!$C131,'HOURS&amp;CYCLES INPUT'!$D$2:$D$9999,'QUALIFIED EFH'!CK$4,'HOURS&amp;CYCLES INPUT'!$E$2:$E$9999,'QUALIFIED EFH'!CK$5))</f>
        <v>0</v>
      </c>
      <c r="CL131" s="476">
        <f>IF(CL$2&lt;&gt;"",IF($C131&lt;&gt;"TBA",CL$2/114,0),SUMIFS('HOURS&amp;CYCLES INPUT'!$F$2:$F$9999,'HOURS&amp;CYCLES INPUT'!$C$2:$C$9999,'QUALIFIED EFH'!$C131,'HOURS&amp;CYCLES INPUT'!$D$2:$D$9999,'QUALIFIED EFH'!CL$4,'HOURS&amp;CYCLES INPUT'!$E$2:$E$9999,'QUALIFIED EFH'!CL$5))</f>
        <v>0</v>
      </c>
      <c r="CM131" s="476">
        <f>IF(CM$2&lt;&gt;"",IF($C131&lt;&gt;"TBA",CM$2/114,0),SUMIFS('HOURS&amp;CYCLES INPUT'!$F$2:$F$9999,'HOURS&amp;CYCLES INPUT'!$C$2:$C$9999,'QUALIFIED EFH'!$C131,'HOURS&amp;CYCLES INPUT'!$D$2:$D$9999,'QUALIFIED EFH'!CM$4,'HOURS&amp;CYCLES INPUT'!$E$2:$E$9999,'QUALIFIED EFH'!CM$5))</f>
        <v>0</v>
      </c>
      <c r="CN131" s="476">
        <f>IF(CN$2&lt;&gt;"",IF($C131&lt;&gt;"TBA",CN$2/114,0),SUMIFS('HOURS&amp;CYCLES INPUT'!$F$2:$F$9999,'HOURS&amp;CYCLES INPUT'!$C$2:$C$9999,'QUALIFIED EFH'!$C131,'HOURS&amp;CYCLES INPUT'!$D$2:$D$9999,'QUALIFIED EFH'!CN$4,'HOURS&amp;CYCLES INPUT'!$E$2:$E$9999,'QUALIFIED EFH'!CN$5))</f>
        <v>0</v>
      </c>
      <c r="CO131" s="476">
        <f>IF(CO$2&lt;&gt;"",IF($C131&lt;&gt;"TBA",CO$2/114,0),SUMIFS('HOURS&amp;CYCLES INPUT'!$F$2:$F$9999,'HOURS&amp;CYCLES INPUT'!$C$2:$C$9999,'QUALIFIED EFH'!$C131,'HOURS&amp;CYCLES INPUT'!$D$2:$D$9999,'QUALIFIED EFH'!CO$4,'HOURS&amp;CYCLES INPUT'!$E$2:$E$9999,'QUALIFIED EFH'!CO$5))</f>
        <v>0</v>
      </c>
      <c r="CP131" s="476">
        <f>IF(CP$2&lt;&gt;"",IF($C131&lt;&gt;"TBA",CP$2/114,0),SUMIFS('HOURS&amp;CYCLES INPUT'!$F$2:$F$9999,'HOURS&amp;CYCLES INPUT'!$C$2:$C$9999,'QUALIFIED EFH'!$C131,'HOURS&amp;CYCLES INPUT'!$D$2:$D$9999,'QUALIFIED EFH'!CP$4,'HOURS&amp;CYCLES INPUT'!$E$2:$E$9999,'QUALIFIED EFH'!CP$5))</f>
        <v>0</v>
      </c>
      <c r="CQ131" s="476">
        <f>IF(CQ$2&lt;&gt;"",IF($C131&lt;&gt;"TBA",CQ$2/114,0),SUMIFS('HOURS&amp;CYCLES INPUT'!$F$2:$F$9999,'HOURS&amp;CYCLES INPUT'!$C$2:$C$9999,'QUALIFIED EFH'!$C131,'HOURS&amp;CYCLES INPUT'!$D$2:$D$9999,'QUALIFIED EFH'!CQ$4,'HOURS&amp;CYCLES INPUT'!$E$2:$E$9999,'QUALIFIED EFH'!CQ$5))</f>
        <v>0</v>
      </c>
      <c r="CR131" s="476">
        <f>IF(CR$2&lt;&gt;"",IF($C131&lt;&gt;"TBA",CR$2/114,0),SUMIFS('HOURS&amp;CYCLES INPUT'!$F$2:$F$9999,'HOURS&amp;CYCLES INPUT'!$C$2:$C$9999,'QUALIFIED EFH'!$C131,'HOURS&amp;CYCLES INPUT'!$D$2:$D$9999,'QUALIFIED EFH'!CR$4,'HOURS&amp;CYCLES INPUT'!$E$2:$E$9999,'QUALIFIED EFH'!CR$5))</f>
        <v>0</v>
      </c>
      <c r="CS131" s="476">
        <f>IF(CS$2&lt;&gt;"",IF($C131&lt;&gt;"TBA",CS$2/114,0),SUMIFS('HOURS&amp;CYCLES INPUT'!$F$2:$F$9999,'HOURS&amp;CYCLES INPUT'!$C$2:$C$9999,'QUALIFIED EFH'!$C131,'HOURS&amp;CYCLES INPUT'!$D$2:$D$9999,'QUALIFIED EFH'!CS$4,'HOURS&amp;CYCLES INPUT'!$E$2:$E$9999,'QUALIFIED EFH'!CS$5))</f>
        <v>0</v>
      </c>
      <c r="CT131" s="476">
        <f>IF(CT$2&lt;&gt;"",IF($C131&lt;&gt;"TBA",CT$2/114,0),SUMIFS('HOURS&amp;CYCLES INPUT'!$F$2:$F$9999,'HOURS&amp;CYCLES INPUT'!$C$2:$C$9999,'QUALIFIED EFH'!$C131,'HOURS&amp;CYCLES INPUT'!$D$2:$D$9999,'QUALIFIED EFH'!CT$4,'HOURS&amp;CYCLES INPUT'!$E$2:$E$9999,'QUALIFIED EFH'!CT$5))</f>
        <v>0</v>
      </c>
      <c r="CU131" s="476">
        <f>IF(CU$2&lt;&gt;"",IF($C131&lt;&gt;"TBA",CU$2/114,0),SUMIFS('HOURS&amp;CYCLES INPUT'!$F$2:$F$9999,'HOURS&amp;CYCLES INPUT'!$C$2:$C$9999,'QUALIFIED EFH'!$C131,'HOURS&amp;CYCLES INPUT'!$D$2:$D$9999,'QUALIFIED EFH'!CU$4,'HOURS&amp;CYCLES INPUT'!$E$2:$E$9999,'QUALIFIED EFH'!CU$5))</f>
        <v>0</v>
      </c>
      <c r="CV131" s="476">
        <f>IF(CV$2&lt;&gt;"",IF($C131&lt;&gt;"TBA",CV$2/114,0),SUMIFS('HOURS&amp;CYCLES INPUT'!$F$2:$F$9999,'HOURS&amp;CYCLES INPUT'!$C$2:$C$9999,'QUALIFIED EFH'!$C131,'HOURS&amp;CYCLES INPUT'!$D$2:$D$9999,'QUALIFIED EFH'!CV$4,'HOURS&amp;CYCLES INPUT'!$E$2:$E$9999,'QUALIFIED EFH'!CV$5))</f>
        <v>0</v>
      </c>
      <c r="CW131" s="476">
        <f>IF(CW$2&lt;&gt;"",IF($C131&lt;&gt;"TBA",CW$2/114,0),SUMIFS('HOURS&amp;CYCLES INPUT'!$F$2:$F$9999,'HOURS&amp;CYCLES INPUT'!$C$2:$C$9999,'QUALIFIED EFH'!$C131,'HOURS&amp;CYCLES INPUT'!$D$2:$D$9999,'QUALIFIED EFH'!CW$4,'HOURS&amp;CYCLES INPUT'!$E$2:$E$9999,'QUALIFIED EFH'!CW$5))</f>
        <v>0</v>
      </c>
      <c r="CX131" s="476">
        <f>IF(CX$2&lt;&gt;"",IF($C131&lt;&gt;"TBA",CX$2/114,0),SUMIFS('HOURS&amp;CYCLES INPUT'!$F$2:$F$9999,'HOURS&amp;CYCLES INPUT'!$C$2:$C$9999,'QUALIFIED EFH'!$C131,'HOURS&amp;CYCLES INPUT'!$D$2:$D$9999,'QUALIFIED EFH'!CX$4,'HOURS&amp;CYCLES INPUT'!$E$2:$E$9999,'QUALIFIED EFH'!CX$5))</f>
        <v>0</v>
      </c>
      <c r="CY131" s="476">
        <f>IF(CY$2&lt;&gt;"",IF($C131&lt;&gt;"TBA",CY$2/114,0),SUMIFS('HOURS&amp;CYCLES INPUT'!$F$2:$F$9999,'HOURS&amp;CYCLES INPUT'!$C$2:$C$9999,'QUALIFIED EFH'!$C131,'HOURS&amp;CYCLES INPUT'!$D$2:$D$9999,'QUALIFIED EFH'!CY$4,'HOURS&amp;CYCLES INPUT'!$E$2:$E$9999,'QUALIFIED EFH'!CY$5))</f>
        <v>0</v>
      </c>
      <c r="CZ131" s="476">
        <f>IF(CZ$2&lt;&gt;"",IF($C131&lt;&gt;"TBA",CZ$2/114,0),SUMIFS('HOURS&amp;CYCLES INPUT'!$F$2:$F$9999,'HOURS&amp;CYCLES INPUT'!$C$2:$C$9999,'QUALIFIED EFH'!$C131,'HOURS&amp;CYCLES INPUT'!$D$2:$D$9999,'QUALIFIED EFH'!CZ$4,'HOURS&amp;CYCLES INPUT'!$E$2:$E$9999,'QUALIFIED EFH'!CZ$5))</f>
        <v>0</v>
      </c>
      <c r="DA131" s="476">
        <f>IF(DA$2&lt;&gt;"",IF($C131&lt;&gt;"TBA",DA$2/114,0),SUMIFS('HOURS&amp;CYCLES INPUT'!$F$2:$F$9999,'HOURS&amp;CYCLES INPUT'!$C$2:$C$9999,'QUALIFIED EFH'!$C131,'HOURS&amp;CYCLES INPUT'!$D$2:$D$9999,'QUALIFIED EFH'!DA$4,'HOURS&amp;CYCLES INPUT'!$E$2:$E$9999,'QUALIFIED EFH'!DA$5))</f>
        <v>0</v>
      </c>
      <c r="DB131" s="476">
        <f>IF(DB$2&lt;&gt;"",IF($C131&lt;&gt;"TBA",DB$2/114,0),SUMIFS('HOURS&amp;CYCLES INPUT'!$F$2:$F$9999,'HOURS&amp;CYCLES INPUT'!$C$2:$C$9999,'QUALIFIED EFH'!$C131,'HOURS&amp;CYCLES INPUT'!$D$2:$D$9999,'QUALIFIED EFH'!DB$4,'HOURS&amp;CYCLES INPUT'!$E$2:$E$9999,'QUALIFIED EFH'!DB$5))</f>
        <v>0</v>
      </c>
      <c r="DC131" s="476">
        <f>IF(DC$2&lt;&gt;"",IF($C131&lt;&gt;"TBA",DC$2/114,0),SUMIFS('HOURS&amp;CYCLES INPUT'!$F$2:$F$9999,'HOURS&amp;CYCLES INPUT'!$C$2:$C$9999,'QUALIFIED EFH'!$C131,'HOURS&amp;CYCLES INPUT'!$D$2:$D$9999,'QUALIFIED EFH'!DC$4,'HOURS&amp;CYCLES INPUT'!$E$2:$E$9999,'QUALIFIED EFH'!DC$5))</f>
        <v>0</v>
      </c>
      <c r="DD131" s="476">
        <f>IF(DD$2&lt;&gt;"",IF($C131&lt;&gt;"TBA",DD$2/114,0),SUMIFS('HOURS&amp;CYCLES INPUT'!$F$2:$F$9999,'HOURS&amp;CYCLES INPUT'!$C$2:$C$9999,'QUALIFIED EFH'!$C131,'HOURS&amp;CYCLES INPUT'!$D$2:$D$9999,'QUALIFIED EFH'!DD$4,'HOURS&amp;CYCLES INPUT'!$E$2:$E$9999,'QUALIFIED EFH'!DD$5))</f>
        <v>0</v>
      </c>
      <c r="DE131" s="476">
        <f>IF(DE$2&lt;&gt;"",IF($C131&lt;&gt;"TBA",DE$2/114,0),SUMIFS('HOURS&amp;CYCLES INPUT'!$F$2:$F$9999,'HOURS&amp;CYCLES INPUT'!$C$2:$C$9999,'QUALIFIED EFH'!$C131,'HOURS&amp;CYCLES INPUT'!$D$2:$D$9999,'QUALIFIED EFH'!DE$4,'HOURS&amp;CYCLES INPUT'!$E$2:$E$9999,'QUALIFIED EFH'!DE$5))</f>
        <v>0</v>
      </c>
      <c r="DF131" s="476">
        <f>IF(DF$2&lt;&gt;"",IF($C131&lt;&gt;"TBA",DF$2/114,0),SUMIFS('HOURS&amp;CYCLES INPUT'!$F$2:$F$9999,'HOURS&amp;CYCLES INPUT'!$C$2:$C$9999,'QUALIFIED EFH'!$C131,'HOURS&amp;CYCLES INPUT'!$D$2:$D$9999,'QUALIFIED EFH'!DF$4,'HOURS&amp;CYCLES INPUT'!$E$2:$E$9999,'QUALIFIED EFH'!DF$5))</f>
        <v>0</v>
      </c>
      <c r="DG131" s="476">
        <f>IF(DG$2&lt;&gt;"",IF($C131&lt;&gt;"TBA",DG$2/114,0),SUMIFS('HOURS&amp;CYCLES INPUT'!$F$2:$F$9999,'HOURS&amp;CYCLES INPUT'!$C$2:$C$9999,'QUALIFIED EFH'!$C131,'HOURS&amp;CYCLES INPUT'!$D$2:$D$9999,'QUALIFIED EFH'!DG$4,'HOURS&amp;CYCLES INPUT'!$E$2:$E$9999,'QUALIFIED EFH'!DG$5))</f>
        <v>0</v>
      </c>
      <c r="DH131" s="476">
        <f>IF(DH$2&lt;&gt;"",IF($C131&lt;&gt;"TBA",DH$2/114,0),SUMIFS('HOURS&amp;CYCLES INPUT'!$F$2:$F$9999,'HOURS&amp;CYCLES INPUT'!$C$2:$C$9999,'QUALIFIED EFH'!$C131,'HOURS&amp;CYCLES INPUT'!$D$2:$D$9999,'QUALIFIED EFH'!DH$4,'HOURS&amp;CYCLES INPUT'!$E$2:$E$9999,'QUALIFIED EFH'!DH$5))</f>
        <v>0</v>
      </c>
      <c r="DI131" s="476">
        <f>IF(DI$2&lt;&gt;"",IF($C131&lt;&gt;"TBA",DI$2/114,0),SUMIFS('HOURS&amp;CYCLES INPUT'!$F$2:$F$9999,'HOURS&amp;CYCLES INPUT'!$C$2:$C$9999,'QUALIFIED EFH'!$C131,'HOURS&amp;CYCLES INPUT'!$D$2:$D$9999,'QUALIFIED EFH'!DI$4,'HOURS&amp;CYCLES INPUT'!$E$2:$E$9999,'QUALIFIED EFH'!DI$5))</f>
        <v>0</v>
      </c>
      <c r="DJ131" s="476">
        <f>IF(DJ$2&lt;&gt;"",IF($C131&lt;&gt;"TBA",DJ$2/114,0),SUMIFS('HOURS&amp;CYCLES INPUT'!$F$2:$F$9999,'HOURS&amp;CYCLES INPUT'!$C$2:$C$9999,'QUALIFIED EFH'!$C131,'HOURS&amp;CYCLES INPUT'!$D$2:$D$9999,'QUALIFIED EFH'!DJ$4,'HOURS&amp;CYCLES INPUT'!$E$2:$E$9999,'QUALIFIED EFH'!DJ$5))</f>
        <v>0</v>
      </c>
      <c r="DK131" s="476">
        <f>IF(DK$2&lt;&gt;"",IF($C131&lt;&gt;"TBA",DK$2/114,0),SUMIFS('HOURS&amp;CYCLES INPUT'!$F$2:$F$9999,'HOURS&amp;CYCLES INPUT'!$C$2:$C$9999,'QUALIFIED EFH'!$C131,'HOURS&amp;CYCLES INPUT'!$D$2:$D$9999,'QUALIFIED EFH'!DK$4,'HOURS&amp;CYCLES INPUT'!$E$2:$E$9999,'QUALIFIED EFH'!DK$5))</f>
        <v>0</v>
      </c>
      <c r="DL131" s="476">
        <f>IF(DL$2&lt;&gt;"",IF($C131&lt;&gt;"TBA",DL$2/114,0),SUMIFS('HOURS&amp;CYCLES INPUT'!$F$2:$F$9999,'HOURS&amp;CYCLES INPUT'!$C$2:$C$9999,'QUALIFIED EFH'!$C131,'HOURS&amp;CYCLES INPUT'!$D$2:$D$9999,'QUALIFIED EFH'!DL$4,'HOURS&amp;CYCLES INPUT'!$E$2:$E$9999,'QUALIFIED EFH'!DL$5))</f>
        <v>0</v>
      </c>
      <c r="DM131" s="476">
        <f>IF(DM$2&lt;&gt;"",IF($C131&lt;&gt;"TBA",DM$2/114,0),SUMIFS('HOURS&amp;CYCLES INPUT'!$F$2:$F$9999,'HOURS&amp;CYCLES INPUT'!$C$2:$C$9999,'QUALIFIED EFH'!$C131,'HOURS&amp;CYCLES INPUT'!$D$2:$D$9999,'QUALIFIED EFH'!DM$4,'HOURS&amp;CYCLES INPUT'!$E$2:$E$9999,'QUALIFIED EFH'!DM$5))</f>
        <v>0</v>
      </c>
      <c r="DN131" s="476">
        <f>IF(DN$2&lt;&gt;"",IF($C131&lt;&gt;"TBA",DN$2/114,0),SUMIFS('HOURS&amp;CYCLES INPUT'!$F$2:$F$9999,'HOURS&amp;CYCLES INPUT'!$C$2:$C$9999,'QUALIFIED EFH'!$C131,'HOURS&amp;CYCLES INPUT'!$D$2:$D$9999,'QUALIFIED EFH'!DN$4,'HOURS&amp;CYCLES INPUT'!$E$2:$E$9999,'QUALIFIED EFH'!DN$5))</f>
        <v>0</v>
      </c>
      <c r="DO131" s="476">
        <f>IF(DO$2&lt;&gt;"",IF($C131&lt;&gt;"TBA",DO$2/114,0),SUMIFS('HOURS&amp;CYCLES INPUT'!$F$2:$F$9999,'HOURS&amp;CYCLES INPUT'!$C$2:$C$9999,'QUALIFIED EFH'!$C131,'HOURS&amp;CYCLES INPUT'!$D$2:$D$9999,'QUALIFIED EFH'!DO$4,'HOURS&amp;CYCLES INPUT'!$E$2:$E$9999,'QUALIFIED EFH'!DO$5))</f>
        <v>0</v>
      </c>
      <c r="DP131" s="476">
        <f>IF(DP$2&lt;&gt;"",IF($C131&lt;&gt;"TBA",DP$2/114,0),SUMIFS('HOURS&amp;CYCLES INPUT'!$F$2:$F$9999,'HOURS&amp;CYCLES INPUT'!$C$2:$C$9999,'QUALIFIED EFH'!$C131,'HOURS&amp;CYCLES INPUT'!$D$2:$D$9999,'QUALIFIED EFH'!DP$4,'HOURS&amp;CYCLES INPUT'!$E$2:$E$9999,'QUALIFIED EFH'!DP$5))</f>
        <v>0</v>
      </c>
      <c r="DQ131" s="476">
        <f>IF(DQ$2&lt;&gt;"",IF($C131&lt;&gt;"TBA",DQ$2/114,0),SUMIFS('HOURS&amp;CYCLES INPUT'!$F$2:$F$9999,'HOURS&amp;CYCLES INPUT'!$C$2:$C$9999,'QUALIFIED EFH'!$C131,'HOURS&amp;CYCLES INPUT'!$D$2:$D$9999,'QUALIFIED EFH'!DQ$4,'HOURS&amp;CYCLES INPUT'!$E$2:$E$9999,'QUALIFIED EFH'!DQ$5))</f>
        <v>0</v>
      </c>
      <c r="DR131" s="476">
        <f>IF(DR$2&lt;&gt;"",IF($C131&lt;&gt;"TBA",DR$2/114,0),SUMIFS('HOURS&amp;CYCLES INPUT'!$F$2:$F$9999,'HOURS&amp;CYCLES INPUT'!$C$2:$C$9999,'QUALIFIED EFH'!$C131,'HOURS&amp;CYCLES INPUT'!$D$2:$D$9999,'QUALIFIED EFH'!DR$4,'HOURS&amp;CYCLES INPUT'!$E$2:$E$9999,'QUALIFIED EFH'!DR$5))</f>
        <v>0</v>
      </c>
      <c r="DS131" s="476">
        <f>IF(DS$2&lt;&gt;"",IF($C131&lt;&gt;"TBA",DS$2/114,0),SUMIFS('HOURS&amp;CYCLES INPUT'!$F$2:$F$9999,'HOURS&amp;CYCLES INPUT'!$C$2:$C$9999,'QUALIFIED EFH'!$C131,'HOURS&amp;CYCLES INPUT'!$D$2:$D$9999,'QUALIFIED EFH'!DS$4,'HOURS&amp;CYCLES INPUT'!$E$2:$E$9999,'QUALIFIED EFH'!DS$5))</f>
        <v>0</v>
      </c>
      <c r="DT131" s="476">
        <f>IF(DT$2&lt;&gt;"",IF($C131&lt;&gt;"TBA",DT$2/114,0),SUMIFS('HOURS&amp;CYCLES INPUT'!$F$2:$F$9999,'HOURS&amp;CYCLES INPUT'!$C$2:$C$9999,'QUALIFIED EFH'!$C131,'HOURS&amp;CYCLES INPUT'!$D$2:$D$9999,'QUALIFIED EFH'!DT$4,'HOURS&amp;CYCLES INPUT'!$E$2:$E$9999,'QUALIFIED EFH'!DT$5))</f>
        <v>0</v>
      </c>
      <c r="DU131" s="476">
        <f>IF(DU$2&lt;&gt;"",IF($C131&lt;&gt;"TBA",DU$2/114,0),SUMIFS('HOURS&amp;CYCLES INPUT'!$F$2:$F$9999,'HOURS&amp;CYCLES INPUT'!$C$2:$C$9999,'QUALIFIED EFH'!$C131,'HOURS&amp;CYCLES INPUT'!$D$2:$D$9999,'QUALIFIED EFH'!DU$4,'HOURS&amp;CYCLES INPUT'!$E$2:$E$9999,'QUALIFIED EFH'!DU$5))</f>
        <v>0</v>
      </c>
      <c r="DV131" s="476">
        <f>IF(DV$2&lt;&gt;"",IF($C131&lt;&gt;"TBA",DV$2/114,0),SUMIFS('HOURS&amp;CYCLES INPUT'!$F$2:$F$9999,'HOURS&amp;CYCLES INPUT'!$C$2:$C$9999,'QUALIFIED EFH'!$C131,'HOURS&amp;CYCLES INPUT'!$D$2:$D$9999,'QUALIFIED EFH'!DV$4,'HOURS&amp;CYCLES INPUT'!$E$2:$E$9999,'QUALIFIED EFH'!DV$5))</f>
        <v>0</v>
      </c>
      <c r="DW131" s="476">
        <f>IF(DW$2&lt;&gt;"",IF($C131&lt;&gt;"TBA",DW$2/114,0),SUMIFS('HOURS&amp;CYCLES INPUT'!$F$2:$F$9999,'HOURS&amp;CYCLES INPUT'!$C$2:$C$9999,'QUALIFIED EFH'!$C131,'HOURS&amp;CYCLES INPUT'!$D$2:$D$9999,'QUALIFIED EFH'!DW$4,'HOURS&amp;CYCLES INPUT'!$E$2:$E$9999,'QUALIFIED EFH'!DW$5))</f>
        <v>0</v>
      </c>
      <c r="DX131" s="476">
        <f>IF(DX$2&lt;&gt;"",IF($C131&lt;&gt;"TBA",DX$2/114,0),SUMIFS('HOURS&amp;CYCLES INPUT'!$F$2:$F$9999,'HOURS&amp;CYCLES INPUT'!$C$2:$C$9999,'QUALIFIED EFH'!$C131,'HOURS&amp;CYCLES INPUT'!$D$2:$D$9999,'QUALIFIED EFH'!DX$4,'HOURS&amp;CYCLES INPUT'!$E$2:$E$9999,'QUALIFIED EFH'!DX$5))</f>
        <v>0</v>
      </c>
      <c r="DY131" s="476">
        <f>IF(DY$2&lt;&gt;"",IF($C131&lt;&gt;"TBA",DY$2/114,0),SUMIFS('HOURS&amp;CYCLES INPUT'!$F$2:$F$9999,'HOURS&amp;CYCLES INPUT'!$C$2:$C$9999,'QUALIFIED EFH'!$C131,'HOURS&amp;CYCLES INPUT'!$D$2:$D$9999,'QUALIFIED EFH'!DY$4,'HOURS&amp;CYCLES INPUT'!$E$2:$E$9999,'QUALIFIED EFH'!DY$5))</f>
        <v>0</v>
      </c>
      <c r="DZ131" s="476">
        <f>IF(DZ$2&lt;&gt;"",IF($C131&lt;&gt;"TBA",DZ$2/114,0),SUMIFS('HOURS&amp;CYCLES INPUT'!$F$2:$F$9999,'HOURS&amp;CYCLES INPUT'!$C$2:$C$9999,'QUALIFIED EFH'!$C131,'HOURS&amp;CYCLES INPUT'!$D$2:$D$9999,'QUALIFIED EFH'!DZ$4,'HOURS&amp;CYCLES INPUT'!$E$2:$E$9999,'QUALIFIED EFH'!DZ$5))</f>
        <v>0</v>
      </c>
      <c r="EA131" s="476">
        <f>IF(EA$2&lt;&gt;"",IF($C131&lt;&gt;"TBA",EA$2/114,0),SUMIFS('HOURS&amp;CYCLES INPUT'!$F$2:$F$9999,'HOURS&amp;CYCLES INPUT'!$C$2:$C$9999,'QUALIFIED EFH'!$C131,'HOURS&amp;CYCLES INPUT'!$D$2:$D$9999,'QUALIFIED EFH'!EA$4,'HOURS&amp;CYCLES INPUT'!$E$2:$E$9999,'QUALIFIED EFH'!EA$5))</f>
        <v>0</v>
      </c>
      <c r="EB131" s="476">
        <f>IF(EB$2&lt;&gt;"",IF($C131&lt;&gt;"TBA",EB$2/114,0),SUMIFS('HOURS&amp;CYCLES INPUT'!$F$2:$F$9999,'HOURS&amp;CYCLES INPUT'!$C$2:$C$9999,'QUALIFIED EFH'!$C131,'HOURS&amp;CYCLES INPUT'!$D$2:$D$9999,'QUALIFIED EFH'!EB$4,'HOURS&amp;CYCLES INPUT'!$E$2:$E$9999,'QUALIFIED EFH'!EB$5))</f>
        <v>0</v>
      </c>
      <c r="EC131" s="476">
        <f>IF(EC$2&lt;&gt;"",IF($C131&lt;&gt;"TBA",EC$2/114,0),SUMIFS('HOURS&amp;CYCLES INPUT'!$F$2:$F$9999,'HOURS&amp;CYCLES INPUT'!$C$2:$C$9999,'QUALIFIED EFH'!$C131,'HOURS&amp;CYCLES INPUT'!$D$2:$D$9999,'QUALIFIED EFH'!EC$4,'HOURS&amp;CYCLES INPUT'!$E$2:$E$9999,'QUALIFIED EFH'!EC$5))</f>
        <v>0</v>
      </c>
      <c r="ED131" s="476">
        <f>IF(ED$2&lt;&gt;"",IF($C131&lt;&gt;"TBA",ED$2/114,0),SUMIFS('HOURS&amp;CYCLES INPUT'!$F$2:$F$9999,'HOURS&amp;CYCLES INPUT'!$C$2:$C$9999,'QUALIFIED EFH'!$C131,'HOURS&amp;CYCLES INPUT'!$D$2:$D$9999,'QUALIFIED EFH'!ED$4,'HOURS&amp;CYCLES INPUT'!$E$2:$E$9999,'QUALIFIED EFH'!ED$5))</f>
        <v>0</v>
      </c>
      <c r="EE131" s="476">
        <f>IF(EE$2&lt;&gt;"",IF($C131&lt;&gt;"TBA",EE$2/114,0),SUMIFS('HOURS&amp;CYCLES INPUT'!$F$2:$F$9999,'HOURS&amp;CYCLES INPUT'!$C$2:$C$9999,'QUALIFIED EFH'!$C131,'HOURS&amp;CYCLES INPUT'!$D$2:$D$9999,'QUALIFIED EFH'!EE$4,'HOURS&amp;CYCLES INPUT'!$E$2:$E$9999,'QUALIFIED EFH'!EE$5))</f>
        <v>0</v>
      </c>
      <c r="EF131" s="476">
        <f>IF(EF$2&lt;&gt;"",IF($C131&lt;&gt;"TBA",EF$2/114,0),SUMIFS('HOURS&amp;CYCLES INPUT'!$F$2:$F$9999,'HOURS&amp;CYCLES INPUT'!$C$2:$C$9999,'QUALIFIED EFH'!$C131,'HOURS&amp;CYCLES INPUT'!$D$2:$D$9999,'QUALIFIED EFH'!EF$4,'HOURS&amp;CYCLES INPUT'!$E$2:$E$9999,'QUALIFIED EFH'!EF$5))</f>
        <v>0</v>
      </c>
      <c r="EG131" s="476">
        <f>IF(EG$2&lt;&gt;"",IF($C131&lt;&gt;"TBA",EG$2/114,0),SUMIFS('HOURS&amp;CYCLES INPUT'!$F$2:$F$9999,'HOURS&amp;CYCLES INPUT'!$C$2:$C$9999,'QUALIFIED EFH'!$C131,'HOURS&amp;CYCLES INPUT'!$D$2:$D$9999,'QUALIFIED EFH'!EG$4,'HOURS&amp;CYCLES INPUT'!$E$2:$E$9999,'QUALIFIED EFH'!EG$5))</f>
        <v>0</v>
      </c>
      <c r="EH131" s="476">
        <f>IF(EH$2&lt;&gt;"",IF($C131&lt;&gt;"TBA",EH$2/114,0),SUMIFS('HOURS&amp;CYCLES INPUT'!$F$2:$F$9999,'HOURS&amp;CYCLES INPUT'!$C$2:$C$9999,'QUALIFIED EFH'!$C131,'HOURS&amp;CYCLES INPUT'!$D$2:$D$9999,'QUALIFIED EFH'!EH$4,'HOURS&amp;CYCLES INPUT'!$E$2:$E$9999,'QUALIFIED EFH'!EH$5))</f>
        <v>0</v>
      </c>
      <c r="EI131" s="476">
        <f>IF(EI$2&lt;&gt;"",IF($C131&lt;&gt;"TBA",EI$2/114,0),SUMIFS('HOURS&amp;CYCLES INPUT'!$F$2:$F$9999,'HOURS&amp;CYCLES INPUT'!$C$2:$C$9999,'QUALIFIED EFH'!$C131,'HOURS&amp;CYCLES INPUT'!$D$2:$D$9999,'QUALIFIED EFH'!EI$4,'HOURS&amp;CYCLES INPUT'!$E$2:$E$9999,'QUALIFIED EFH'!EI$5))</f>
        <v>0</v>
      </c>
      <c r="EJ131" s="476">
        <f>IF(EJ$2&lt;&gt;"",IF($C131&lt;&gt;"TBA",EJ$2/114,0),SUMIFS('HOURS&amp;CYCLES INPUT'!$F$2:$F$9999,'HOURS&amp;CYCLES INPUT'!$C$2:$C$9999,'QUALIFIED EFH'!$C131,'HOURS&amp;CYCLES INPUT'!$D$2:$D$9999,'QUALIFIED EFH'!EJ$4,'HOURS&amp;CYCLES INPUT'!$E$2:$E$9999,'QUALIFIED EFH'!EJ$5))</f>
        <v>0</v>
      </c>
      <c r="EK131" s="476">
        <f>IF(EK$2&lt;&gt;"",IF($C131&lt;&gt;"TBA",EK$2/114,0),SUMIFS('HOURS&amp;CYCLES INPUT'!$F$2:$F$9999,'HOURS&amp;CYCLES INPUT'!$C$2:$C$9999,'QUALIFIED EFH'!$C131,'HOURS&amp;CYCLES INPUT'!$D$2:$D$9999,'QUALIFIED EFH'!EK$4,'HOURS&amp;CYCLES INPUT'!$E$2:$E$9999,'QUALIFIED EFH'!EK$5))</f>
        <v>0</v>
      </c>
      <c r="EL131" s="476">
        <f>IF(EL$2&lt;&gt;"",IF($C131&lt;&gt;"TBA",EL$2/114,0),SUMIFS('HOURS&amp;CYCLES INPUT'!$F$2:$F$9999,'HOURS&amp;CYCLES INPUT'!$C$2:$C$9999,'QUALIFIED EFH'!$C131,'HOURS&amp;CYCLES INPUT'!$D$2:$D$9999,'QUALIFIED EFH'!EL$4,'HOURS&amp;CYCLES INPUT'!$E$2:$E$9999,'QUALIFIED EFH'!EL$5))</f>
        <v>0</v>
      </c>
      <c r="EM131" s="476">
        <f>IF(EM$2&lt;&gt;"",IF($C131&lt;&gt;"TBA",EM$2/114,0),SUMIFS('HOURS&amp;CYCLES INPUT'!$F$2:$F$9999,'HOURS&amp;CYCLES INPUT'!$C$2:$C$9999,'QUALIFIED EFH'!$C131,'HOURS&amp;CYCLES INPUT'!$D$2:$D$9999,'QUALIFIED EFH'!EM$4,'HOURS&amp;CYCLES INPUT'!$E$2:$E$9999,'QUALIFIED EFH'!EM$5))</f>
        <v>0</v>
      </c>
      <c r="EN131" s="476">
        <f>IF(EN$2&lt;&gt;"",IF($C131&lt;&gt;"TBA",EN$2/114,0),SUMIFS('HOURS&amp;CYCLES INPUT'!$F$2:$F$9999,'HOURS&amp;CYCLES INPUT'!$C$2:$C$9999,'QUALIFIED EFH'!$C131,'HOURS&amp;CYCLES INPUT'!$D$2:$D$9999,'QUALIFIED EFH'!EN$4,'HOURS&amp;CYCLES INPUT'!$E$2:$E$9999,'QUALIFIED EFH'!EN$5))</f>
        <v>0</v>
      </c>
      <c r="EO131" s="476">
        <f>IF(EO$2&lt;&gt;"",IF($C131&lt;&gt;"TBA",EO$2/114,0),SUMIFS('HOURS&amp;CYCLES INPUT'!$F$2:$F$9999,'HOURS&amp;CYCLES INPUT'!$C$2:$C$9999,'QUALIFIED EFH'!$C131,'HOURS&amp;CYCLES INPUT'!$D$2:$D$9999,'QUALIFIED EFH'!EO$4,'HOURS&amp;CYCLES INPUT'!$E$2:$E$9999,'QUALIFIED EFH'!EO$5))</f>
        <v>0</v>
      </c>
      <c r="EP131" s="476">
        <f>IF(EP$2&lt;&gt;"",IF($C131&lt;&gt;"TBA",EP$2/114,0),SUMIFS('HOURS&amp;CYCLES INPUT'!$F$2:$F$9999,'HOURS&amp;CYCLES INPUT'!$C$2:$C$9999,'QUALIFIED EFH'!$C131,'HOURS&amp;CYCLES INPUT'!$D$2:$D$9999,'QUALIFIED EFH'!EP$4,'HOURS&amp;CYCLES INPUT'!$E$2:$E$9999,'QUALIFIED EFH'!EP$5))</f>
        <v>0</v>
      </c>
      <c r="EQ131" s="476">
        <f>IF(EQ$2&lt;&gt;"",IF($C131&lt;&gt;"TBA",EQ$2/114,0),SUMIFS('HOURS&amp;CYCLES INPUT'!$F$2:$F$9999,'HOURS&amp;CYCLES INPUT'!$C$2:$C$9999,'QUALIFIED EFH'!$C131,'HOURS&amp;CYCLES INPUT'!$D$2:$D$9999,'QUALIFIED EFH'!EQ$4,'HOURS&amp;CYCLES INPUT'!$E$2:$E$9999,'QUALIFIED EFH'!EQ$5))</f>
        <v>0</v>
      </c>
      <c r="ER131" s="476">
        <f>IF(ER$2&lt;&gt;"",IF($C131&lt;&gt;"TBA",ER$2/114,0),SUMIFS('HOURS&amp;CYCLES INPUT'!$F$2:$F$9999,'HOURS&amp;CYCLES INPUT'!$C$2:$C$9999,'QUALIFIED EFH'!$C131,'HOURS&amp;CYCLES INPUT'!$D$2:$D$9999,'QUALIFIED EFH'!ER$4,'HOURS&amp;CYCLES INPUT'!$E$2:$E$9999,'QUALIFIED EFH'!ER$5))</f>
        <v>0</v>
      </c>
      <c r="ES131" s="476">
        <f>IF(ES$2&lt;&gt;"",IF($C131&lt;&gt;"TBA",ES$2/114,0),SUMIFS('HOURS&amp;CYCLES INPUT'!$F$2:$F$9999,'HOURS&amp;CYCLES INPUT'!$C$2:$C$9999,'QUALIFIED EFH'!$C131,'HOURS&amp;CYCLES INPUT'!$D$2:$D$9999,'QUALIFIED EFH'!ES$4,'HOURS&amp;CYCLES INPUT'!$E$2:$E$9999,'QUALIFIED EFH'!ES$5))</f>
        <v>0</v>
      </c>
      <c r="ET131" s="476">
        <f>IF(ET$2&lt;&gt;"",IF($C131&lt;&gt;"TBA",ET$2/114,0),SUMIFS('HOURS&amp;CYCLES INPUT'!$F$2:$F$9999,'HOURS&amp;CYCLES INPUT'!$C$2:$C$9999,'QUALIFIED EFH'!$C131,'HOURS&amp;CYCLES INPUT'!$D$2:$D$9999,'QUALIFIED EFH'!ET$4,'HOURS&amp;CYCLES INPUT'!$E$2:$E$9999,'QUALIFIED EFH'!ET$5))</f>
        <v>0</v>
      </c>
      <c r="EU131" s="476">
        <f>IF(EU$2&lt;&gt;"",IF($C131&lt;&gt;"TBA",EU$2/114,0),SUMIFS('HOURS&amp;CYCLES INPUT'!$F$2:$F$9999,'HOURS&amp;CYCLES INPUT'!$C$2:$C$9999,'QUALIFIED EFH'!$C131,'HOURS&amp;CYCLES INPUT'!$D$2:$D$9999,'QUALIFIED EFH'!EU$4,'HOURS&amp;CYCLES INPUT'!$E$2:$E$9999,'QUALIFIED EFH'!EU$5))</f>
        <v>0</v>
      </c>
      <c r="EV131" s="476">
        <f>IF(EV$2&lt;&gt;"",IF($C131&lt;&gt;"TBA",EV$2/114,0),SUMIFS('HOURS&amp;CYCLES INPUT'!$F$2:$F$9999,'HOURS&amp;CYCLES INPUT'!$C$2:$C$9999,'QUALIFIED EFH'!$C131,'HOURS&amp;CYCLES INPUT'!$D$2:$D$9999,'QUALIFIED EFH'!EV$4,'HOURS&amp;CYCLES INPUT'!$E$2:$E$9999,'QUALIFIED EFH'!EV$5))</f>
        <v>0</v>
      </c>
      <c r="EW131" s="476">
        <f>IF(EW$2&lt;&gt;"",IF($C131&lt;&gt;"TBA",EW$2/114,0),SUMIFS('HOURS&amp;CYCLES INPUT'!$F$2:$F$9999,'HOURS&amp;CYCLES INPUT'!$C$2:$C$9999,'QUALIFIED EFH'!$C131,'HOURS&amp;CYCLES INPUT'!$D$2:$D$9999,'QUALIFIED EFH'!EW$4,'HOURS&amp;CYCLES INPUT'!$E$2:$E$9999,'QUALIFIED EFH'!EW$5))</f>
        <v>0</v>
      </c>
      <c r="EX131" s="476">
        <f>IF(EX$2&lt;&gt;"",IF($C131&lt;&gt;"TBA",EX$2/114,0),SUMIFS('HOURS&amp;CYCLES INPUT'!$F$2:$F$9999,'HOURS&amp;CYCLES INPUT'!$C$2:$C$9999,'QUALIFIED EFH'!$C131,'HOURS&amp;CYCLES INPUT'!$D$2:$D$9999,'QUALIFIED EFH'!EX$4,'HOURS&amp;CYCLES INPUT'!$E$2:$E$9999,'QUALIFIED EFH'!EX$5))</f>
        <v>0</v>
      </c>
      <c r="EY131" s="476">
        <f>IF(EY$2&lt;&gt;"",IF($C131&lt;&gt;"TBA",EY$2/114,0),SUMIFS('HOURS&amp;CYCLES INPUT'!$F$2:$F$9999,'HOURS&amp;CYCLES INPUT'!$C$2:$C$9999,'QUALIFIED EFH'!$C131,'HOURS&amp;CYCLES INPUT'!$D$2:$D$9999,'QUALIFIED EFH'!EY$4,'HOURS&amp;CYCLES INPUT'!$E$2:$E$9999,'QUALIFIED EFH'!EY$5))</f>
        <v>0</v>
      </c>
      <c r="EZ131" s="476">
        <f>IF(EZ$2&lt;&gt;"",IF($C131&lt;&gt;"TBA",EZ$2/114,0),SUMIFS('HOURS&amp;CYCLES INPUT'!$F$2:$F$9999,'HOURS&amp;CYCLES INPUT'!$C$2:$C$9999,'QUALIFIED EFH'!$C131,'HOURS&amp;CYCLES INPUT'!$D$2:$D$9999,'QUALIFIED EFH'!EZ$4,'HOURS&amp;CYCLES INPUT'!$E$2:$E$9999,'QUALIFIED EFH'!EZ$5))</f>
        <v>0</v>
      </c>
      <c r="FA131" s="476">
        <f>IF(FA$2&lt;&gt;"",IF($C131&lt;&gt;"TBA",FA$2/114,0),SUMIFS('HOURS&amp;CYCLES INPUT'!$F$2:$F$9999,'HOURS&amp;CYCLES INPUT'!$C$2:$C$9999,'QUALIFIED EFH'!$C131,'HOURS&amp;CYCLES INPUT'!$D$2:$D$9999,'QUALIFIED EFH'!FA$4,'HOURS&amp;CYCLES INPUT'!$E$2:$E$9999,'QUALIFIED EFH'!FA$5))</f>
        <v>0</v>
      </c>
      <c r="FB131" s="476">
        <f>IF(FB$2&lt;&gt;"",IF($C131&lt;&gt;"TBA",FB$2/114,0),SUMIFS('HOURS&amp;CYCLES INPUT'!$F$2:$F$9999,'HOURS&amp;CYCLES INPUT'!$C$2:$C$9999,'QUALIFIED EFH'!$C131,'HOURS&amp;CYCLES INPUT'!$D$2:$D$9999,'QUALIFIED EFH'!FB$4,'HOURS&amp;CYCLES INPUT'!$E$2:$E$9999,'QUALIFIED EFH'!FB$5))</f>
        <v>0</v>
      </c>
      <c r="FC131" s="476">
        <f>IF(FC$2&lt;&gt;"",IF($C131&lt;&gt;"TBA",FC$2/114,0),SUMIFS('HOURS&amp;CYCLES INPUT'!$F$2:$F$9999,'HOURS&amp;CYCLES INPUT'!$C$2:$C$9999,'QUALIFIED EFH'!$C131,'HOURS&amp;CYCLES INPUT'!$D$2:$D$9999,'QUALIFIED EFH'!FC$4,'HOURS&amp;CYCLES INPUT'!$E$2:$E$9999,'QUALIFIED EFH'!FC$5))</f>
        <v>0</v>
      </c>
      <c r="FD131" s="476">
        <f>IF(FD$2&lt;&gt;"",IF($C131&lt;&gt;"TBA",FD$2/114,0),SUMIFS('HOURS&amp;CYCLES INPUT'!$F$2:$F$9999,'HOURS&amp;CYCLES INPUT'!$C$2:$C$9999,'QUALIFIED EFH'!$C131,'HOURS&amp;CYCLES INPUT'!$D$2:$D$9999,'QUALIFIED EFH'!FD$4,'HOURS&amp;CYCLES INPUT'!$E$2:$E$9999,'QUALIFIED EFH'!FD$5))</f>
        <v>0</v>
      </c>
      <c r="FE131" s="476">
        <f>IF(FE$2&lt;&gt;"",IF($C131&lt;&gt;"TBA",FE$2/114,0),SUMIFS('HOURS&amp;CYCLES INPUT'!$F$2:$F$9999,'HOURS&amp;CYCLES INPUT'!$C$2:$C$9999,'QUALIFIED EFH'!$C131,'HOURS&amp;CYCLES INPUT'!$D$2:$D$9999,'QUALIFIED EFH'!FE$4,'HOURS&amp;CYCLES INPUT'!$E$2:$E$9999,'QUALIFIED EFH'!FE$5))</f>
        <v>0</v>
      </c>
      <c r="FF131" s="476">
        <f>IF(FF$2&lt;&gt;"",IF($C131&lt;&gt;"TBA",FF$2/114,0),SUMIFS('HOURS&amp;CYCLES INPUT'!$F$2:$F$9999,'HOURS&amp;CYCLES INPUT'!$C$2:$C$9999,'QUALIFIED EFH'!$C131,'HOURS&amp;CYCLES INPUT'!$D$2:$D$9999,'QUALIFIED EFH'!FF$4,'HOURS&amp;CYCLES INPUT'!$E$2:$E$9999,'QUALIFIED EFH'!FF$5))</f>
        <v>0</v>
      </c>
      <c r="FG131" s="476">
        <f>IF(FG$2&lt;&gt;"",IF($C131&lt;&gt;"TBA",FG$2/114,0),SUMIFS('HOURS&amp;CYCLES INPUT'!$F$2:$F$9999,'HOURS&amp;CYCLES INPUT'!$C$2:$C$9999,'QUALIFIED EFH'!$C131,'HOURS&amp;CYCLES INPUT'!$D$2:$D$9999,'QUALIFIED EFH'!FG$4,'HOURS&amp;CYCLES INPUT'!$E$2:$E$9999,'QUALIFIED EFH'!FG$5))</f>
        <v>0</v>
      </c>
      <c r="FH131" s="476">
        <f>IF(FH$2&lt;&gt;"",IF($C131&lt;&gt;"TBA",FH$2/114,0),SUMIFS('HOURS&amp;CYCLES INPUT'!$F$2:$F$9999,'HOURS&amp;CYCLES INPUT'!$C$2:$C$9999,'QUALIFIED EFH'!$C131,'HOURS&amp;CYCLES INPUT'!$D$2:$D$9999,'QUALIFIED EFH'!FH$4,'HOURS&amp;CYCLES INPUT'!$E$2:$E$9999,'QUALIFIED EFH'!FH$5))</f>
        <v>0</v>
      </c>
      <c r="FI131" s="476">
        <f>IF(FI$2&lt;&gt;"",IF($C131&lt;&gt;"TBA",FI$2/114,0),SUMIFS('HOURS&amp;CYCLES INPUT'!$F$2:$F$9999,'HOURS&amp;CYCLES INPUT'!$C$2:$C$9999,'QUALIFIED EFH'!$C131,'HOURS&amp;CYCLES INPUT'!$D$2:$D$9999,'QUALIFIED EFH'!FI$4,'HOURS&amp;CYCLES INPUT'!$E$2:$E$9999,'QUALIFIED EFH'!FI$5))</f>
        <v>0</v>
      </c>
      <c r="FJ131" s="476">
        <f>IF(FJ$2&lt;&gt;"",IF($C131&lt;&gt;"TBA",FJ$2/114,0),SUMIFS('HOURS&amp;CYCLES INPUT'!$F$2:$F$9999,'HOURS&amp;CYCLES INPUT'!$C$2:$C$9999,'QUALIFIED EFH'!$C131,'HOURS&amp;CYCLES INPUT'!$D$2:$D$9999,'QUALIFIED EFH'!FJ$4,'HOURS&amp;CYCLES INPUT'!$E$2:$E$9999,'QUALIFIED EFH'!FJ$5))</f>
        <v>0</v>
      </c>
      <c r="FK131" s="476">
        <f>IF(FK$2&lt;&gt;"",IF($C131&lt;&gt;"TBA",FK$2/114,0),SUMIFS('HOURS&amp;CYCLES INPUT'!$F$2:$F$9999,'HOURS&amp;CYCLES INPUT'!$C$2:$C$9999,'QUALIFIED EFH'!$C131,'HOURS&amp;CYCLES INPUT'!$D$2:$D$9999,'QUALIFIED EFH'!FK$4,'HOURS&amp;CYCLES INPUT'!$E$2:$E$9999,'QUALIFIED EFH'!FK$5))</f>
        <v>0</v>
      </c>
      <c r="FL131" s="476">
        <f>IF(FL$2&lt;&gt;"",IF($C131&lt;&gt;"TBA",FL$2/114,0),SUMIFS('HOURS&amp;CYCLES INPUT'!$F$2:$F$9999,'HOURS&amp;CYCLES INPUT'!$C$2:$C$9999,'QUALIFIED EFH'!$C131,'HOURS&amp;CYCLES INPUT'!$D$2:$D$9999,'QUALIFIED EFH'!FL$4,'HOURS&amp;CYCLES INPUT'!$E$2:$E$9999,'QUALIFIED EFH'!FL$5))</f>
        <v>0</v>
      </c>
      <c r="FM131" s="476">
        <f>IF(FM$2&lt;&gt;"",IF($C131&lt;&gt;"TBA",FM$2/114,0),SUMIFS('HOURS&amp;CYCLES INPUT'!$F$2:$F$9999,'HOURS&amp;CYCLES INPUT'!$C$2:$C$9999,'QUALIFIED EFH'!$C131,'HOURS&amp;CYCLES INPUT'!$D$2:$D$9999,'QUALIFIED EFH'!FM$4,'HOURS&amp;CYCLES INPUT'!$E$2:$E$9999,'QUALIFIED EFH'!FM$5))</f>
        <v>0</v>
      </c>
      <c r="FN131" s="476">
        <f>IF(FN$2&lt;&gt;"",IF($C131&lt;&gt;"TBA",FN$2/114,0),SUMIFS('HOURS&amp;CYCLES INPUT'!$F$2:$F$9999,'HOURS&amp;CYCLES INPUT'!$C$2:$C$9999,'QUALIFIED EFH'!$C131,'HOURS&amp;CYCLES INPUT'!$D$2:$D$9999,'QUALIFIED EFH'!FN$4,'HOURS&amp;CYCLES INPUT'!$E$2:$E$9999,'QUALIFIED EFH'!FN$5))</f>
        <v>0</v>
      </c>
      <c r="FO131" s="476">
        <f>IF(FO$2&lt;&gt;"",IF($C131&lt;&gt;"TBA",FO$2/114,0),SUMIFS('HOURS&amp;CYCLES INPUT'!$F$2:$F$9999,'HOURS&amp;CYCLES INPUT'!$C$2:$C$9999,'QUALIFIED EFH'!$C131,'HOURS&amp;CYCLES INPUT'!$D$2:$D$9999,'QUALIFIED EFH'!FO$4,'HOURS&amp;CYCLES INPUT'!$E$2:$E$9999,'QUALIFIED EFH'!FO$5))</f>
        <v>0</v>
      </c>
      <c r="FP131" s="476">
        <f>IF(FP$2&lt;&gt;"",IF($C131&lt;&gt;"TBA",FP$2/114,0),SUMIFS('HOURS&amp;CYCLES INPUT'!$F$2:$F$9999,'HOURS&amp;CYCLES INPUT'!$C$2:$C$9999,'QUALIFIED EFH'!$C131,'HOURS&amp;CYCLES INPUT'!$D$2:$D$9999,'QUALIFIED EFH'!FP$4,'HOURS&amp;CYCLES INPUT'!$E$2:$E$9999,'QUALIFIED EFH'!FP$5))</f>
        <v>0</v>
      </c>
      <c r="FQ131" s="476">
        <f>IF(FQ$2&lt;&gt;"",IF($C131&lt;&gt;"TBA",FQ$2/114,0),SUMIFS('HOURS&amp;CYCLES INPUT'!$F$2:$F$9999,'HOURS&amp;CYCLES INPUT'!$C$2:$C$9999,'QUALIFIED EFH'!$C131,'HOURS&amp;CYCLES INPUT'!$D$2:$D$9999,'QUALIFIED EFH'!FQ$4,'HOURS&amp;CYCLES INPUT'!$E$2:$E$9999,'QUALIFIED EFH'!FQ$5))</f>
        <v>0</v>
      </c>
      <c r="FR131" s="476">
        <f>IF(FR$2&lt;&gt;"",IF($C131&lt;&gt;"TBA",FR$2/114,0),SUMIFS('HOURS&amp;CYCLES INPUT'!$F$2:$F$9999,'HOURS&amp;CYCLES INPUT'!$C$2:$C$9999,'QUALIFIED EFH'!$C131,'HOURS&amp;CYCLES INPUT'!$D$2:$D$9999,'QUALIFIED EFH'!FR$4,'HOURS&amp;CYCLES INPUT'!$E$2:$E$9999,'QUALIFIED EFH'!FR$5))</f>
        <v>0</v>
      </c>
      <c r="FS131" s="476">
        <f>IF(FS$2&lt;&gt;"",IF($C131&lt;&gt;"TBA",FS$2/114,0),SUMIFS('HOURS&amp;CYCLES INPUT'!$F$2:$F$9999,'HOURS&amp;CYCLES INPUT'!$C$2:$C$9999,'QUALIFIED EFH'!$C131,'HOURS&amp;CYCLES INPUT'!$D$2:$D$9999,'QUALIFIED EFH'!FS$4,'HOURS&amp;CYCLES INPUT'!$E$2:$E$9999,'QUALIFIED EFH'!FS$5))</f>
        <v>0</v>
      </c>
      <c r="FT131" s="476">
        <f>IF(FT$2&lt;&gt;"",IF($C131&lt;&gt;"TBA",FT$2/114,0),SUMIFS('HOURS&amp;CYCLES INPUT'!$F$2:$F$9999,'HOURS&amp;CYCLES INPUT'!$C$2:$C$9999,'QUALIFIED EFH'!$C131,'HOURS&amp;CYCLES INPUT'!$D$2:$D$9999,'QUALIFIED EFH'!FT$4,'HOURS&amp;CYCLES INPUT'!$E$2:$E$9999,'QUALIFIED EFH'!FT$5))</f>
        <v>0</v>
      </c>
      <c r="FU131" s="476">
        <f>IF(FU$2&lt;&gt;"",IF($C131&lt;&gt;"TBA",FU$2/114,0),SUMIFS('HOURS&amp;CYCLES INPUT'!$F$2:$F$9999,'HOURS&amp;CYCLES INPUT'!$C$2:$C$9999,'QUALIFIED EFH'!$C131,'HOURS&amp;CYCLES INPUT'!$D$2:$D$9999,'QUALIFIED EFH'!FU$4,'HOURS&amp;CYCLES INPUT'!$E$2:$E$9999,'QUALIFIED EFH'!FU$5))</f>
        <v>0</v>
      </c>
      <c r="FV131" s="476">
        <f>IF(FV$2&lt;&gt;"",IF($C131&lt;&gt;"TBA",FV$2/114,0),SUMIFS('HOURS&amp;CYCLES INPUT'!$F$2:$F$9999,'HOURS&amp;CYCLES INPUT'!$C$2:$C$9999,'QUALIFIED EFH'!$C131,'HOURS&amp;CYCLES INPUT'!$D$2:$D$9999,'QUALIFIED EFH'!FV$4,'HOURS&amp;CYCLES INPUT'!$E$2:$E$9999,'QUALIFIED EFH'!FV$5))</f>
        <v>0</v>
      </c>
      <c r="FW131" s="476">
        <f>IF(FW$2&lt;&gt;"",IF($C131&lt;&gt;"TBA",FW$2/114,0),SUMIFS('HOURS&amp;CYCLES INPUT'!$F$2:$F$9999,'HOURS&amp;CYCLES INPUT'!$C$2:$C$9999,'QUALIFIED EFH'!$C131,'HOURS&amp;CYCLES INPUT'!$D$2:$D$9999,'QUALIFIED EFH'!FW$4,'HOURS&amp;CYCLES INPUT'!$E$2:$E$9999,'QUALIFIED EFH'!FW$5))</f>
        <v>0</v>
      </c>
      <c r="FX131" s="476">
        <f>IF(FX$2&lt;&gt;"",IF($C131&lt;&gt;"TBA",FX$2/114,0),SUMIFS('HOURS&amp;CYCLES INPUT'!$F$2:$F$9999,'HOURS&amp;CYCLES INPUT'!$C$2:$C$9999,'QUALIFIED EFH'!$C131,'HOURS&amp;CYCLES INPUT'!$D$2:$D$9999,'QUALIFIED EFH'!FX$4,'HOURS&amp;CYCLES INPUT'!$E$2:$E$9999,'QUALIFIED EFH'!FX$5))</f>
        <v>0</v>
      </c>
      <c r="FY131" s="476">
        <f>IF(FY$2&lt;&gt;"",IF($C131&lt;&gt;"TBA",FY$2/114,0),SUMIFS('HOURS&amp;CYCLES INPUT'!$F$2:$F$9999,'HOURS&amp;CYCLES INPUT'!$C$2:$C$9999,'QUALIFIED EFH'!$C131,'HOURS&amp;CYCLES INPUT'!$D$2:$D$9999,'QUALIFIED EFH'!FY$4,'HOURS&amp;CYCLES INPUT'!$E$2:$E$9999,'QUALIFIED EFH'!FY$5))</f>
        <v>0</v>
      </c>
      <c r="FZ131" s="476">
        <f>IF(FZ$2&lt;&gt;"",IF($C131&lt;&gt;"TBA",FZ$2/114,0),SUMIFS('HOURS&amp;CYCLES INPUT'!$F$2:$F$9999,'HOURS&amp;CYCLES INPUT'!$C$2:$C$9999,'QUALIFIED EFH'!$C131,'HOURS&amp;CYCLES INPUT'!$D$2:$D$9999,'QUALIFIED EFH'!FZ$4,'HOURS&amp;CYCLES INPUT'!$E$2:$E$9999,'QUALIFIED EFH'!FZ$5))</f>
        <v>0</v>
      </c>
      <c r="GA131" s="476">
        <f>IF(GA$2&lt;&gt;"",IF($C131&lt;&gt;"TBA",GA$2/114,0),SUMIFS('HOURS&amp;CYCLES INPUT'!$F$2:$F$9999,'HOURS&amp;CYCLES INPUT'!$C$2:$C$9999,'QUALIFIED EFH'!$C131,'HOURS&amp;CYCLES INPUT'!$D$2:$D$9999,'QUALIFIED EFH'!GA$4,'HOURS&amp;CYCLES INPUT'!$E$2:$E$9999,'QUALIFIED EFH'!GA$5))</f>
        <v>0</v>
      </c>
      <c r="GB131" s="476">
        <f>IF(GB$2&lt;&gt;"",IF($C131&lt;&gt;"TBA",GB$2/114,0),SUMIFS('HOURS&amp;CYCLES INPUT'!$F$2:$F$9999,'HOURS&amp;CYCLES INPUT'!$C$2:$C$9999,'QUALIFIED EFH'!$C131,'HOURS&amp;CYCLES INPUT'!$D$2:$D$9999,'QUALIFIED EFH'!GB$4,'HOURS&amp;CYCLES INPUT'!$E$2:$E$9999,'QUALIFIED EFH'!GB$5))</f>
        <v>0</v>
      </c>
    </row>
    <row r="132" spans="2:184" x14ac:dyDescent="0.35">
      <c r="C132" s="472">
        <f>'QUALIFIED ENGINES'!D165</f>
        <v>0</v>
      </c>
      <c r="D132" s="476">
        <f>IF(D$2&lt;&gt;"",IF($C132&lt;&gt;"TBA",D$2/114,0),SUMIFS('HOURS&amp;CYCLES INPUT'!$F$2:$F$9999,'HOURS&amp;CYCLES INPUT'!$C$2:$C$9999,'QUALIFIED EFH'!$C132,'HOURS&amp;CYCLES INPUT'!$D$2:$D$9999,'QUALIFIED EFH'!D$4,'HOURS&amp;CYCLES INPUT'!$E$2:$E$9999,'QUALIFIED EFH'!D$5))</f>
        <v>0</v>
      </c>
      <c r="E132" s="476">
        <f>IF(E$2&lt;&gt;"",IF($C132&lt;&gt;"TBA",E$2/114,0),SUMIFS('HOURS&amp;CYCLES INPUT'!$F$2:$F$9999,'HOURS&amp;CYCLES INPUT'!$C$2:$C$9999,'QUALIFIED EFH'!$C132,'HOURS&amp;CYCLES INPUT'!$D$2:$D$9999,'QUALIFIED EFH'!E$4,'HOURS&amp;CYCLES INPUT'!$E$2:$E$9999,'QUALIFIED EFH'!E$5))</f>
        <v>0</v>
      </c>
      <c r="F132" s="476">
        <f>IF(F$2&lt;&gt;"",IF($C132&lt;&gt;"TBA",F$2/114,0),SUMIFS('HOURS&amp;CYCLES INPUT'!$F$2:$F$9999,'HOURS&amp;CYCLES INPUT'!$C$2:$C$9999,'QUALIFIED EFH'!$C132,'HOURS&amp;CYCLES INPUT'!$D$2:$D$9999,'QUALIFIED EFH'!F$4,'HOURS&amp;CYCLES INPUT'!$E$2:$E$9999,'QUALIFIED EFH'!F$5))</f>
        <v>0</v>
      </c>
      <c r="G132" s="476">
        <f>IF(G$2&lt;&gt;"",IF($C132&lt;&gt;"TBA",G$2/114,0),SUMIFS('HOURS&amp;CYCLES INPUT'!$F$2:$F$9999,'HOURS&amp;CYCLES INPUT'!$C$2:$C$9999,'QUALIFIED EFH'!$C132,'HOURS&amp;CYCLES INPUT'!$D$2:$D$9999,'QUALIFIED EFH'!G$4,'HOURS&amp;CYCLES INPUT'!$E$2:$E$9999,'QUALIFIED EFH'!G$5))</f>
        <v>0</v>
      </c>
      <c r="H132" s="476">
        <f>IF(H$2&lt;&gt;"",IF($C132&lt;&gt;"TBA",H$2/114,0),SUMIFS('HOURS&amp;CYCLES INPUT'!$F$2:$F$9999,'HOURS&amp;CYCLES INPUT'!$C$2:$C$9999,'QUALIFIED EFH'!$C132,'HOURS&amp;CYCLES INPUT'!$D$2:$D$9999,'QUALIFIED EFH'!H$4,'HOURS&amp;CYCLES INPUT'!$E$2:$E$9999,'QUALIFIED EFH'!H$5))</f>
        <v>0</v>
      </c>
      <c r="I132" s="476">
        <f>IF(I$2&lt;&gt;"",IF($C132&lt;&gt;"TBA",I$2/114,0),SUMIFS('HOURS&amp;CYCLES INPUT'!$F$2:$F$9999,'HOURS&amp;CYCLES INPUT'!$C$2:$C$9999,'QUALIFIED EFH'!$C132,'HOURS&amp;CYCLES INPUT'!$D$2:$D$9999,'QUALIFIED EFH'!I$4,'HOURS&amp;CYCLES INPUT'!$E$2:$E$9999,'QUALIFIED EFH'!I$5))</f>
        <v>0</v>
      </c>
      <c r="J132" s="476">
        <f>IF(J$2&lt;&gt;"",IF($C132&lt;&gt;"TBA",J$2/114,0),SUMIFS('HOURS&amp;CYCLES INPUT'!$F$2:$F$9999,'HOURS&amp;CYCLES INPUT'!$C$2:$C$9999,'QUALIFIED EFH'!$C132,'HOURS&amp;CYCLES INPUT'!$D$2:$D$9999,'QUALIFIED EFH'!J$4,'HOURS&amp;CYCLES INPUT'!$E$2:$E$9999,'QUALIFIED EFH'!J$5))</f>
        <v>0</v>
      </c>
      <c r="K132" s="476">
        <f>IF(K$2&lt;&gt;"",IF($C132&lt;&gt;"TBA",K$2/114,0),SUMIFS('HOURS&amp;CYCLES INPUT'!$F$2:$F$9999,'HOURS&amp;CYCLES INPUT'!$C$2:$C$9999,'QUALIFIED EFH'!$C132,'HOURS&amp;CYCLES INPUT'!$D$2:$D$9999,'QUALIFIED EFH'!K$4,'HOURS&amp;CYCLES INPUT'!$E$2:$E$9999,'QUALIFIED EFH'!K$5))</f>
        <v>0</v>
      </c>
      <c r="L132" s="476">
        <f>IF(L$2&lt;&gt;"",IF($C132&lt;&gt;"TBA",L$2/114,0),SUMIFS('HOURS&amp;CYCLES INPUT'!$F$2:$F$9999,'HOURS&amp;CYCLES INPUT'!$C$2:$C$9999,'QUALIFIED EFH'!$C132,'HOURS&amp;CYCLES INPUT'!$D$2:$D$9999,'QUALIFIED EFH'!L$4,'HOURS&amp;CYCLES INPUT'!$E$2:$E$9999,'QUALIFIED EFH'!L$5))</f>
        <v>0</v>
      </c>
      <c r="M132" s="476">
        <f>IF(M$2&lt;&gt;"",IF($C132&lt;&gt;"TBA",M$2/114,0),SUMIFS('HOURS&amp;CYCLES INPUT'!$F$2:$F$9999,'HOURS&amp;CYCLES INPUT'!$C$2:$C$9999,'QUALIFIED EFH'!$C132,'HOURS&amp;CYCLES INPUT'!$D$2:$D$9999,'QUALIFIED EFH'!M$4,'HOURS&amp;CYCLES INPUT'!$E$2:$E$9999,'QUALIFIED EFH'!M$5))</f>
        <v>0</v>
      </c>
      <c r="N132" s="476">
        <f>IF(N$2&lt;&gt;"",IF($C132&lt;&gt;"TBA",N$2/114,0),SUMIFS('HOURS&amp;CYCLES INPUT'!$F$2:$F$9999,'HOURS&amp;CYCLES INPUT'!$C$2:$C$9999,'QUALIFIED EFH'!$C132,'HOURS&amp;CYCLES INPUT'!$D$2:$D$9999,'QUALIFIED EFH'!N$4,'HOURS&amp;CYCLES INPUT'!$E$2:$E$9999,'QUALIFIED EFH'!N$5))</f>
        <v>0</v>
      </c>
      <c r="O132" s="476">
        <f>IF(O$2&lt;&gt;"",IF($C132&lt;&gt;"TBA",O$2/114,0),SUMIFS('HOURS&amp;CYCLES INPUT'!$F$2:$F$9999,'HOURS&amp;CYCLES INPUT'!$C$2:$C$9999,'QUALIFIED EFH'!$C132,'HOURS&amp;CYCLES INPUT'!$D$2:$D$9999,'QUALIFIED EFH'!O$4,'HOURS&amp;CYCLES INPUT'!$E$2:$E$9999,'QUALIFIED EFH'!O$5))</f>
        <v>0</v>
      </c>
      <c r="P132" s="476">
        <f>IF(P$2&lt;&gt;"",IF($C132&lt;&gt;"TBA",P$2/114,0),SUMIFS('HOURS&amp;CYCLES INPUT'!$F$2:$F$9999,'HOURS&amp;CYCLES INPUT'!$C$2:$C$9999,'QUALIFIED EFH'!$C132,'HOURS&amp;CYCLES INPUT'!$D$2:$D$9999,'QUALIFIED EFH'!P$4,'HOURS&amp;CYCLES INPUT'!$E$2:$E$9999,'QUALIFIED EFH'!P$5))</f>
        <v>0</v>
      </c>
      <c r="Q132" s="476">
        <f>IF(Q$2&lt;&gt;"",IF($C132&lt;&gt;"TBA",Q$2/114,0),SUMIFS('HOURS&amp;CYCLES INPUT'!$F$2:$F$9999,'HOURS&amp;CYCLES INPUT'!$C$2:$C$9999,'QUALIFIED EFH'!$C132,'HOURS&amp;CYCLES INPUT'!$D$2:$D$9999,'QUALIFIED EFH'!Q$4,'HOURS&amp;CYCLES INPUT'!$E$2:$E$9999,'QUALIFIED EFH'!Q$5))</f>
        <v>0</v>
      </c>
      <c r="R132" s="476">
        <f>IF(R$1&lt;&gt;"",IF($C132&lt;&gt;"TBA",R$1/114,0),SUMIFS('HOURS&amp;CYCLES INPUT'!$F$2:$F$9999,'HOURS&amp;CYCLES INPUT'!$C$2:$C$9999,'QUALIFIED EFH'!$C132,'HOURS&amp;CYCLES INPUT'!$D$2:$D$9999,'QUALIFIED EFH'!R$4,'HOURS&amp;CYCLES INPUT'!$E$2:$E$9999,'QUALIFIED EFH'!R$5))</f>
        <v>0</v>
      </c>
      <c r="S132" s="476">
        <f>IF(S$2&lt;&gt;"",IF($C132&lt;&gt;"TBA",S$2/114,0),SUMIFS('HOURS&amp;CYCLES INPUT'!$F$2:$F$9999,'HOURS&amp;CYCLES INPUT'!$C$2:$C$9999,'QUALIFIED EFH'!$C132,'HOURS&amp;CYCLES INPUT'!$D$2:$D$9999,'QUALIFIED EFH'!S$4,'HOURS&amp;CYCLES INPUT'!$E$2:$E$9999,'QUALIFIED EFH'!S$5))</f>
        <v>0</v>
      </c>
      <c r="T132" s="476">
        <f>IF(T$2&lt;&gt;"",IF($C132&lt;&gt;"TBA",T$2/114,0),SUMIFS('HOURS&amp;CYCLES INPUT'!$F$2:$F$9999,'HOURS&amp;CYCLES INPUT'!$C$2:$C$9999,'QUALIFIED EFH'!$C132,'HOURS&amp;CYCLES INPUT'!$D$2:$D$9999,'QUALIFIED EFH'!T$4,'HOURS&amp;CYCLES INPUT'!$E$2:$E$9999,'QUALIFIED EFH'!T$5))</f>
        <v>0</v>
      </c>
      <c r="U132" s="476">
        <f>IF(U$2&lt;&gt;"",IF($C132&lt;&gt;"TBA",U$2/114,0),SUMIFS('HOURS&amp;CYCLES INPUT'!$F$2:$F$9999,'HOURS&amp;CYCLES INPUT'!$C$2:$C$9999,'QUALIFIED EFH'!$C132,'HOURS&amp;CYCLES INPUT'!$D$2:$D$9999,'QUALIFIED EFH'!U$4,'HOURS&amp;CYCLES INPUT'!$E$2:$E$9999,'QUALIFIED EFH'!U$5))</f>
        <v>0</v>
      </c>
      <c r="V132" s="476">
        <f>IF(V$2&lt;&gt;"",IF($C132&lt;&gt;"TBA",V$2/114,0),SUMIFS('HOURS&amp;CYCLES INPUT'!$F$2:$F$9999,'HOURS&amp;CYCLES INPUT'!$C$2:$C$9999,'QUALIFIED EFH'!$C132,'HOURS&amp;CYCLES INPUT'!$D$2:$D$9999,'QUALIFIED EFH'!V$4,'HOURS&amp;CYCLES INPUT'!$E$2:$E$9999,'QUALIFIED EFH'!V$5))</f>
        <v>0</v>
      </c>
      <c r="W132" s="476">
        <f>IF(W$2&lt;&gt;"",IF($C132&lt;&gt;"TBA",W$2/114,0),SUMIFS('HOURS&amp;CYCLES INPUT'!$F$2:$F$9999,'HOURS&amp;CYCLES INPUT'!$C$2:$C$9999,'QUALIFIED EFH'!$C132,'HOURS&amp;CYCLES INPUT'!$D$2:$D$9999,'QUALIFIED EFH'!W$4,'HOURS&amp;CYCLES INPUT'!$E$2:$E$9999,'QUALIFIED EFH'!W$5))</f>
        <v>0</v>
      </c>
      <c r="X132" s="476">
        <f>IF(X$2&lt;&gt;"",IF($C132&lt;&gt;"TBA",X$2/114,0),SUMIFS('HOURS&amp;CYCLES INPUT'!$F$2:$F$9999,'HOURS&amp;CYCLES INPUT'!$C$2:$C$9999,'QUALIFIED EFH'!$C132,'HOURS&amp;CYCLES INPUT'!$D$2:$D$9999,'QUALIFIED EFH'!X$4,'HOURS&amp;CYCLES INPUT'!$E$2:$E$9999,'QUALIFIED EFH'!X$5))</f>
        <v>0</v>
      </c>
      <c r="Y132" s="476">
        <f>IF(Y$2&lt;&gt;"",IF($C132&lt;&gt;"TBA",Y$2/114,0),SUMIFS('HOURS&amp;CYCLES INPUT'!$F$2:$F$9999,'HOURS&amp;CYCLES INPUT'!$C$2:$C$9999,'QUALIFIED EFH'!$C132,'HOURS&amp;CYCLES INPUT'!$D$2:$D$9999,'QUALIFIED EFH'!Y$4,'HOURS&amp;CYCLES INPUT'!$E$2:$E$9999,'QUALIFIED EFH'!Y$5))</f>
        <v>0</v>
      </c>
      <c r="Z132" s="476">
        <f>IF(Z$2&lt;&gt;"",IF($C132&lt;&gt;"TBA",Z$2/114,0),SUMIFS('HOURS&amp;CYCLES INPUT'!$F$2:$F$9999,'HOURS&amp;CYCLES INPUT'!$C$2:$C$9999,'QUALIFIED EFH'!$C132,'HOURS&amp;CYCLES INPUT'!$D$2:$D$9999,'QUALIFIED EFH'!Z$4,'HOURS&amp;CYCLES INPUT'!$E$2:$E$9999,'QUALIFIED EFH'!Z$5))</f>
        <v>0</v>
      </c>
      <c r="AA132" s="476">
        <f>IF(AA$2&lt;&gt;"",IF($C132&lt;&gt;"TBA",AA$2/114,0),SUMIFS('HOURS&amp;CYCLES INPUT'!$F$2:$F$9999,'HOURS&amp;CYCLES INPUT'!$C$2:$C$9999,'QUALIFIED EFH'!$C132,'HOURS&amp;CYCLES INPUT'!$D$2:$D$9999,'QUALIFIED EFH'!AA$4,'HOURS&amp;CYCLES INPUT'!$E$2:$E$9999,'QUALIFIED EFH'!AA$5))</f>
        <v>0</v>
      </c>
      <c r="AB132" s="476">
        <f>IF(AB$2&lt;&gt;"",IF($C132&lt;&gt;"TBA",AB$2/114,0),SUMIFS('HOURS&amp;CYCLES INPUT'!$F$2:$F$9999,'HOURS&amp;CYCLES INPUT'!$C$2:$C$9999,'QUALIFIED EFH'!$C132,'HOURS&amp;CYCLES INPUT'!$D$2:$D$9999,'QUALIFIED EFH'!AB$4,'HOURS&amp;CYCLES INPUT'!$E$2:$E$9999,'QUALIFIED EFH'!AB$5))</f>
        <v>0</v>
      </c>
      <c r="AC132" s="476">
        <f>IF(AC$2&lt;&gt;"",IF($C132&lt;&gt;"TBA",AC$2/114,0),SUMIFS('HOURS&amp;CYCLES INPUT'!$F$2:$F$9999,'HOURS&amp;CYCLES INPUT'!$C$2:$C$9999,'QUALIFIED EFH'!$C132,'HOURS&amp;CYCLES INPUT'!$D$2:$D$9999,'QUALIFIED EFH'!AC$4,'HOURS&amp;CYCLES INPUT'!$E$2:$E$9999,'QUALIFIED EFH'!AC$5))</f>
        <v>0</v>
      </c>
      <c r="AD132" s="476">
        <f>IF(AD$2&lt;&gt;"",IF($C132&lt;&gt;"TBA",AD$2/114,0),SUMIFS('HOURS&amp;CYCLES INPUT'!$F$2:$F$9999,'HOURS&amp;CYCLES INPUT'!$C$2:$C$9999,'QUALIFIED EFH'!$C132,'HOURS&amp;CYCLES INPUT'!$D$2:$D$9999,'QUALIFIED EFH'!AD$4,'HOURS&amp;CYCLES INPUT'!$E$2:$E$9999,'QUALIFIED EFH'!AD$5))</f>
        <v>0</v>
      </c>
      <c r="AE132" s="476">
        <f>IF(AE$2&lt;&gt;"",IF($C132&lt;&gt;"TBA",AE$2/114,0),SUMIFS('HOURS&amp;CYCLES INPUT'!$F$2:$F$9999,'HOURS&amp;CYCLES INPUT'!$C$2:$C$9999,'QUALIFIED EFH'!$C132,'HOURS&amp;CYCLES INPUT'!$D$2:$D$9999,'QUALIFIED EFH'!AE$4,'HOURS&amp;CYCLES INPUT'!$E$2:$E$9999,'QUALIFIED EFH'!AE$5))</f>
        <v>0</v>
      </c>
      <c r="AF132" s="476">
        <f>IF(AF$2&lt;&gt;"",IF($C132&lt;&gt;"TBA",AF$2/114,0),SUMIFS('HOURS&amp;CYCLES INPUT'!$F$2:$F$9999,'HOURS&amp;CYCLES INPUT'!$C$2:$C$9999,'QUALIFIED EFH'!$C132,'HOURS&amp;CYCLES INPUT'!$D$2:$D$9999,'QUALIFIED EFH'!AF$4,'HOURS&amp;CYCLES INPUT'!$E$2:$E$9999,'QUALIFIED EFH'!AF$5))</f>
        <v>0</v>
      </c>
      <c r="AG132" s="476">
        <f>IF(AG$2&lt;&gt;"",IF($C132&lt;&gt;"TBA",AG$2/114,0),SUMIFS('HOURS&amp;CYCLES INPUT'!$F$2:$F$9999,'HOURS&amp;CYCLES INPUT'!$C$2:$C$9999,'QUALIFIED EFH'!$C132,'HOURS&amp;CYCLES INPUT'!$D$2:$D$9999,'QUALIFIED EFH'!AG$4,'HOURS&amp;CYCLES INPUT'!$E$2:$E$9999,'QUALIFIED EFH'!AG$5))</f>
        <v>0</v>
      </c>
      <c r="AH132" s="476">
        <f>IF(AH$2&lt;&gt;"",IF($C132&lt;&gt;"TBA",AH$2/114,0),SUMIFS('HOURS&amp;CYCLES INPUT'!$F$2:$F$9999,'HOURS&amp;CYCLES INPUT'!$C$2:$C$9999,'QUALIFIED EFH'!$C132,'HOURS&amp;CYCLES INPUT'!$D$2:$D$9999,'QUALIFIED EFH'!AH$4,'HOURS&amp;CYCLES INPUT'!$E$2:$E$9999,'QUALIFIED EFH'!AH$5))</f>
        <v>0</v>
      </c>
      <c r="AI132" s="476">
        <f>IF(AI$2&lt;&gt;"",IF($C132&lt;&gt;"TBA",AI$2/114,0),SUMIFS('HOURS&amp;CYCLES INPUT'!$F$2:$F$9999,'HOURS&amp;CYCLES INPUT'!$C$2:$C$9999,'QUALIFIED EFH'!$C132,'HOURS&amp;CYCLES INPUT'!$D$2:$D$9999,'QUALIFIED EFH'!AI$4,'HOURS&amp;CYCLES INPUT'!$E$2:$E$9999,'QUALIFIED EFH'!AI$5))</f>
        <v>0</v>
      </c>
      <c r="AJ132" s="476">
        <f>IF(AJ$2&lt;&gt;"",IF($C132&lt;&gt;"TBA",AJ$2/114,0),SUMIFS('HOURS&amp;CYCLES INPUT'!$F$2:$F$9999,'HOURS&amp;CYCLES INPUT'!$C$2:$C$9999,'QUALIFIED EFH'!$C132,'HOURS&amp;CYCLES INPUT'!$D$2:$D$9999,'QUALIFIED EFH'!AJ$4,'HOURS&amp;CYCLES INPUT'!$E$2:$E$9999,'QUALIFIED EFH'!AJ$5))</f>
        <v>0</v>
      </c>
      <c r="AK132" s="476">
        <f>IF(AK$2&lt;&gt;"",IF($C132&lt;&gt;"TBA",AK$2/114,0),SUMIFS('HOURS&amp;CYCLES INPUT'!$F$2:$F$9999,'HOURS&amp;CYCLES INPUT'!$C$2:$C$9999,'QUALIFIED EFH'!$C132,'HOURS&amp;CYCLES INPUT'!$D$2:$D$9999,'QUALIFIED EFH'!AK$4,'HOURS&amp;CYCLES INPUT'!$E$2:$E$9999,'QUALIFIED EFH'!AK$5))</f>
        <v>0</v>
      </c>
      <c r="AL132" s="476">
        <f>IF(AL$2&lt;&gt;"",IF($C132&lt;&gt;"TBA",AL$2/114,0),SUMIFS('HOURS&amp;CYCLES INPUT'!$F$2:$F$9999,'HOURS&amp;CYCLES INPUT'!$C$2:$C$9999,'QUALIFIED EFH'!$C132,'HOURS&amp;CYCLES INPUT'!$D$2:$D$9999,'QUALIFIED EFH'!AL$4,'HOURS&amp;CYCLES INPUT'!$E$2:$E$9999,'QUALIFIED EFH'!AL$5))</f>
        <v>0</v>
      </c>
      <c r="AM132" s="476">
        <f>IF(AM$2&lt;&gt;"",IF($C132&lt;&gt;"TBA",AM$2/114,0),SUMIFS('HOURS&amp;CYCLES INPUT'!$F$2:$F$9999,'HOURS&amp;CYCLES INPUT'!$C$2:$C$9999,'QUALIFIED EFH'!$C132,'HOURS&amp;CYCLES INPUT'!$D$2:$D$9999,'QUALIFIED EFH'!AM$4,'HOURS&amp;CYCLES INPUT'!$E$2:$E$9999,'QUALIFIED EFH'!AM$5))</f>
        <v>0</v>
      </c>
      <c r="AN132" s="476">
        <f>IF(AN$2&lt;&gt;"",IF($C132&lt;&gt;"TBA",AN$2/114,0),SUMIFS('HOURS&amp;CYCLES INPUT'!$F$2:$F$9999,'HOURS&amp;CYCLES INPUT'!$C$2:$C$9999,'QUALIFIED EFH'!$C132,'HOURS&amp;CYCLES INPUT'!$D$2:$D$9999,'QUALIFIED EFH'!AN$4,'HOURS&amp;CYCLES INPUT'!$E$2:$E$9999,'QUALIFIED EFH'!AN$5))</f>
        <v>0</v>
      </c>
      <c r="AO132" s="476">
        <f>IF(AO$2&lt;&gt;"",IF($C132&lt;&gt;"TBA",AO$2/114,0),SUMIFS('HOURS&amp;CYCLES INPUT'!$F$2:$F$9999,'HOURS&amp;CYCLES INPUT'!$C$2:$C$9999,'QUALIFIED EFH'!$C132,'HOURS&amp;CYCLES INPUT'!$D$2:$D$9999,'QUALIFIED EFH'!AO$4,'HOURS&amp;CYCLES INPUT'!$E$2:$E$9999,'QUALIFIED EFH'!AO$5))</f>
        <v>0</v>
      </c>
      <c r="AP132" s="476">
        <f>IF(AP$2&lt;&gt;"",IF($C132&lt;&gt;"TBA",AP$2/114,0),SUMIFS('HOURS&amp;CYCLES INPUT'!$F$2:$F$9999,'HOURS&amp;CYCLES INPUT'!$C$2:$C$9999,'QUALIFIED EFH'!$C132,'HOURS&amp;CYCLES INPUT'!$D$2:$D$9999,'QUALIFIED EFH'!AP$4,'HOURS&amp;CYCLES INPUT'!$E$2:$E$9999,'QUALIFIED EFH'!AP$5))</f>
        <v>0</v>
      </c>
      <c r="AQ132" s="476">
        <f>IF(AQ$2&lt;&gt;"",IF($C132&lt;&gt;"TBA",AQ$2/114,0),SUMIFS('HOURS&amp;CYCLES INPUT'!$F$2:$F$9999,'HOURS&amp;CYCLES INPUT'!$C$2:$C$9999,'QUALIFIED EFH'!$C132,'HOURS&amp;CYCLES INPUT'!$D$2:$D$9999,'QUALIFIED EFH'!AQ$4,'HOURS&amp;CYCLES INPUT'!$E$2:$E$9999,'QUALIFIED EFH'!AQ$5))</f>
        <v>0</v>
      </c>
      <c r="AR132" s="476">
        <f>IF(AR$2&lt;&gt;"",IF($C132&lt;&gt;"TBA",AR$2/114,0),SUMIFS('HOURS&amp;CYCLES INPUT'!$F$2:$F$9999,'HOURS&amp;CYCLES INPUT'!$C$2:$C$9999,'QUALIFIED EFH'!$C132,'HOURS&amp;CYCLES INPUT'!$D$2:$D$9999,'QUALIFIED EFH'!AR$4,'HOURS&amp;CYCLES INPUT'!$E$2:$E$9999,'QUALIFIED EFH'!AR$5))</f>
        <v>0</v>
      </c>
      <c r="AS132" s="476">
        <f>IF(AS$2&lt;&gt;"",IF($C132&lt;&gt;"TBA",AS$2/114,0),SUMIFS('HOURS&amp;CYCLES INPUT'!$F$2:$F$9999,'HOURS&amp;CYCLES INPUT'!$C$2:$C$9999,'QUALIFIED EFH'!$C132,'HOURS&amp;CYCLES INPUT'!$D$2:$D$9999,'QUALIFIED EFH'!AS$4,'HOURS&amp;CYCLES INPUT'!$E$2:$E$9999,'QUALIFIED EFH'!AS$5))</f>
        <v>0</v>
      </c>
      <c r="AT132" s="476">
        <f>IF(AT$2&lt;&gt;"",IF($C132&lt;&gt;"TBA",AT$2/114,0),SUMIFS('HOURS&amp;CYCLES INPUT'!$F$2:$F$9999,'HOURS&amp;CYCLES INPUT'!$C$2:$C$9999,'QUALIFIED EFH'!$C132,'HOURS&amp;CYCLES INPUT'!$D$2:$D$9999,'QUALIFIED EFH'!AT$4,'HOURS&amp;CYCLES INPUT'!$E$2:$E$9999,'QUALIFIED EFH'!AT$5))</f>
        <v>0</v>
      </c>
      <c r="AU132" s="476">
        <f>IF(AU$2&lt;&gt;"",IF($C132&lt;&gt;"TBA",AU$2/114,0),SUMIFS('HOURS&amp;CYCLES INPUT'!$F$2:$F$9999,'HOURS&amp;CYCLES INPUT'!$C$2:$C$9999,'QUALIFIED EFH'!$C132,'HOURS&amp;CYCLES INPUT'!$D$2:$D$9999,'QUALIFIED EFH'!AU$4,'HOURS&amp;CYCLES INPUT'!$E$2:$E$9999,'QUALIFIED EFH'!AU$5))</f>
        <v>0</v>
      </c>
      <c r="AV132" s="476">
        <f>IF(AV$2&lt;&gt;"",IF($C132&lt;&gt;"TBA",AV$2/114,0),SUMIFS('HOURS&amp;CYCLES INPUT'!$F$2:$F$9999,'HOURS&amp;CYCLES INPUT'!$C$2:$C$9999,'QUALIFIED EFH'!$C132,'HOURS&amp;CYCLES INPUT'!$D$2:$D$9999,'QUALIFIED EFH'!AV$4,'HOURS&amp;CYCLES INPUT'!$E$2:$E$9999,'QUALIFIED EFH'!AV$5))</f>
        <v>0</v>
      </c>
      <c r="AW132" s="476">
        <f>IF(AW$2&lt;&gt;"",IF($C132&lt;&gt;"TBA",AW$2/114,0),SUMIFS('HOURS&amp;CYCLES INPUT'!$F$2:$F$9999,'HOURS&amp;CYCLES INPUT'!$C$2:$C$9999,'QUALIFIED EFH'!$C132,'HOURS&amp;CYCLES INPUT'!$D$2:$D$9999,'QUALIFIED EFH'!AW$4,'HOURS&amp;CYCLES INPUT'!$E$2:$E$9999,'QUALIFIED EFH'!AW$5))</f>
        <v>0</v>
      </c>
      <c r="AX132" s="476">
        <f>IF(AX$2&lt;&gt;"",IF($C132&lt;&gt;"TBA",AX$2/114,0),SUMIFS('HOURS&amp;CYCLES INPUT'!$F$2:$F$9999,'HOURS&amp;CYCLES INPUT'!$C$2:$C$9999,'QUALIFIED EFH'!$C132,'HOURS&amp;CYCLES INPUT'!$D$2:$D$9999,'QUALIFIED EFH'!AX$4,'HOURS&amp;CYCLES INPUT'!$E$2:$E$9999,'QUALIFIED EFH'!AX$5))</f>
        <v>0</v>
      </c>
      <c r="AY132" s="476">
        <f>IF(AY$2&lt;&gt;"",IF($C132&lt;&gt;"TBA",AY$2/114,0),SUMIFS('HOURS&amp;CYCLES INPUT'!$F$2:$F$9999,'HOURS&amp;CYCLES INPUT'!$C$2:$C$9999,'QUALIFIED EFH'!$C132,'HOURS&amp;CYCLES INPUT'!$D$2:$D$9999,'QUALIFIED EFH'!AY$4,'HOURS&amp;CYCLES INPUT'!$E$2:$E$9999,'QUALIFIED EFH'!AY$5))</f>
        <v>0</v>
      </c>
      <c r="AZ132" s="476">
        <f>IF(AZ$2&lt;&gt;"",IF($C132&lt;&gt;"TBA",AZ$2/114,0),SUMIFS('HOURS&amp;CYCLES INPUT'!$F$2:$F$9999,'HOURS&amp;CYCLES INPUT'!$C$2:$C$9999,'QUALIFIED EFH'!$C132,'HOURS&amp;CYCLES INPUT'!$D$2:$D$9999,'QUALIFIED EFH'!AZ$4,'HOURS&amp;CYCLES INPUT'!$E$2:$E$9999,'QUALIFIED EFH'!AZ$5))</f>
        <v>0</v>
      </c>
      <c r="BA132" s="476">
        <f>IF(BA$2&lt;&gt;"",IF($C132&lt;&gt;"TBA",BA$2/114,0),SUMIFS('HOURS&amp;CYCLES INPUT'!$F$2:$F$9999,'HOURS&amp;CYCLES INPUT'!$C$2:$C$9999,'QUALIFIED EFH'!$C132,'HOURS&amp;CYCLES INPUT'!$D$2:$D$9999,'QUALIFIED EFH'!BA$4,'HOURS&amp;CYCLES INPUT'!$E$2:$E$9999,'QUALIFIED EFH'!BA$5))</f>
        <v>0</v>
      </c>
      <c r="BB132" s="476">
        <f>IF(BB$2&lt;&gt;"",IF($C132&lt;&gt;"TBA",BB$2/114,0),SUMIFS('HOURS&amp;CYCLES INPUT'!$F$2:$F$9999,'HOURS&amp;CYCLES INPUT'!$C$2:$C$9999,'QUALIFIED EFH'!$C132,'HOURS&amp;CYCLES INPUT'!$D$2:$D$9999,'QUALIFIED EFH'!BB$4,'HOURS&amp;CYCLES INPUT'!$E$2:$E$9999,'QUALIFIED EFH'!BB$5))</f>
        <v>0</v>
      </c>
      <c r="BC132" s="476">
        <f>IF(BC$2&lt;&gt;"",IF($C132&lt;&gt;"TBA",BC$2/114,0),SUMIFS('HOURS&amp;CYCLES INPUT'!$F$2:$F$9999,'HOURS&amp;CYCLES INPUT'!$C$2:$C$9999,'QUALIFIED EFH'!$C132,'HOURS&amp;CYCLES INPUT'!$D$2:$D$9999,'QUALIFIED EFH'!BC$4,'HOURS&amp;CYCLES INPUT'!$E$2:$E$9999,'QUALIFIED EFH'!BC$5))</f>
        <v>0</v>
      </c>
      <c r="BD132" s="476">
        <f>IF(BD$2&lt;&gt;"",IF($C132&lt;&gt;"TBA",BD$2/114,0),SUMIFS('HOURS&amp;CYCLES INPUT'!$F$2:$F$9999,'HOURS&amp;CYCLES INPUT'!$C$2:$C$9999,'QUALIFIED EFH'!$C132,'HOURS&amp;CYCLES INPUT'!$D$2:$D$9999,'QUALIFIED EFH'!BD$4,'HOURS&amp;CYCLES INPUT'!$E$2:$E$9999,'QUALIFIED EFH'!BD$5))</f>
        <v>0</v>
      </c>
      <c r="BE132" s="476">
        <f>IF(BE$2&lt;&gt;"",IF($C132&lt;&gt;"TBA",BE$2/114,0),SUMIFS('HOURS&amp;CYCLES INPUT'!$F$2:$F$9999,'HOURS&amp;CYCLES INPUT'!$C$2:$C$9999,'QUALIFIED EFH'!$C132,'HOURS&amp;CYCLES INPUT'!$D$2:$D$9999,'QUALIFIED EFH'!BE$4,'HOURS&amp;CYCLES INPUT'!$E$2:$E$9999,'QUALIFIED EFH'!BE$5))</f>
        <v>0</v>
      </c>
      <c r="BF132" s="476">
        <f>IF(BF$2&lt;&gt;"",IF($C132&lt;&gt;"TBA",BF$2/114,0),SUMIFS('HOURS&amp;CYCLES INPUT'!$F$2:$F$9999,'HOURS&amp;CYCLES INPUT'!$C$2:$C$9999,'QUALIFIED EFH'!$C132,'HOURS&amp;CYCLES INPUT'!$D$2:$D$9999,'QUALIFIED EFH'!BF$4,'HOURS&amp;CYCLES INPUT'!$E$2:$E$9999,'QUALIFIED EFH'!BF$5))</f>
        <v>0</v>
      </c>
      <c r="BG132" s="476">
        <f>IF(BG$2&lt;&gt;"",IF($C132&lt;&gt;"TBA",BG$2/114,0),SUMIFS('HOURS&amp;CYCLES INPUT'!$F$2:$F$9999,'HOURS&amp;CYCLES INPUT'!$C$2:$C$9999,'QUALIFIED EFH'!$C132,'HOURS&amp;CYCLES INPUT'!$D$2:$D$9999,'QUALIFIED EFH'!BG$4,'HOURS&amp;CYCLES INPUT'!$E$2:$E$9999,'QUALIFIED EFH'!BG$5))</f>
        <v>0</v>
      </c>
      <c r="BH132" s="476">
        <f>IF(BH$2&lt;&gt;"",IF($C132&lt;&gt;"TBA",BH$2/114,0),SUMIFS('HOURS&amp;CYCLES INPUT'!$F$2:$F$9999,'HOURS&amp;CYCLES INPUT'!$C$2:$C$9999,'QUALIFIED EFH'!$C132,'HOURS&amp;CYCLES INPUT'!$D$2:$D$9999,'QUALIFIED EFH'!BH$4,'HOURS&amp;CYCLES INPUT'!$E$2:$E$9999,'QUALIFIED EFH'!BH$5))</f>
        <v>0</v>
      </c>
      <c r="BI132" s="476">
        <f>IF(BI$2&lt;&gt;"",IF($C132&lt;&gt;"TBA",BI$2/114,0),SUMIFS('HOURS&amp;CYCLES INPUT'!$F$2:$F$9999,'HOURS&amp;CYCLES INPUT'!$C$2:$C$9999,'QUALIFIED EFH'!$C132,'HOURS&amp;CYCLES INPUT'!$D$2:$D$9999,'QUALIFIED EFH'!BI$4,'HOURS&amp;CYCLES INPUT'!$E$2:$E$9999,'QUALIFIED EFH'!BI$5))</f>
        <v>0</v>
      </c>
      <c r="BJ132" s="476">
        <f>IF(BJ$2&lt;&gt;"",IF($C132&lt;&gt;"TBA",BJ$2/114,0),SUMIFS('HOURS&amp;CYCLES INPUT'!$F$2:$F$9999,'HOURS&amp;CYCLES INPUT'!$C$2:$C$9999,'QUALIFIED EFH'!$C132,'HOURS&amp;CYCLES INPUT'!$D$2:$D$9999,'QUALIFIED EFH'!BJ$4,'HOURS&amp;CYCLES INPUT'!$E$2:$E$9999,'QUALIFIED EFH'!BJ$5))</f>
        <v>0</v>
      </c>
      <c r="BK132" s="476">
        <f>IF(BK$2&lt;&gt;"",IF($C132&lt;&gt;"TBA",BK$2/114,0),SUMIFS('HOURS&amp;CYCLES INPUT'!$F$2:$F$9999,'HOURS&amp;CYCLES INPUT'!$C$2:$C$9999,'QUALIFIED EFH'!$C132,'HOURS&amp;CYCLES INPUT'!$D$2:$D$9999,'QUALIFIED EFH'!BK$4,'HOURS&amp;CYCLES INPUT'!$E$2:$E$9999,'QUALIFIED EFH'!BK$5))</f>
        <v>0</v>
      </c>
      <c r="BL132" s="476">
        <f>IF(BL$2&lt;&gt;"",IF($C132&lt;&gt;"TBA",BL$2/114,0),SUMIFS('HOURS&amp;CYCLES INPUT'!$F$2:$F$9999,'HOURS&amp;CYCLES INPUT'!$C$2:$C$9999,'QUALIFIED EFH'!$C132,'HOURS&amp;CYCLES INPUT'!$D$2:$D$9999,'QUALIFIED EFH'!BL$4,'HOURS&amp;CYCLES INPUT'!$E$2:$E$9999,'QUALIFIED EFH'!BL$5))</f>
        <v>0</v>
      </c>
      <c r="BM132" s="476">
        <f>IF(BM$2&lt;&gt;"",IF($C132&lt;&gt;"TBA",BM$2/114,0),SUMIFS('HOURS&amp;CYCLES INPUT'!$F$2:$F$9999,'HOURS&amp;CYCLES INPUT'!$C$2:$C$9999,'QUALIFIED EFH'!$C132,'HOURS&amp;CYCLES INPUT'!$D$2:$D$9999,'QUALIFIED EFH'!BM$4,'HOURS&amp;CYCLES INPUT'!$E$2:$E$9999,'QUALIFIED EFH'!BM$5))</f>
        <v>0</v>
      </c>
      <c r="BN132" s="476">
        <f>IF(BN$2&lt;&gt;"",IF($C132&lt;&gt;"TBA",BN$2/114,0),SUMIFS('HOURS&amp;CYCLES INPUT'!$F$2:$F$9999,'HOURS&amp;CYCLES INPUT'!$C$2:$C$9999,'QUALIFIED EFH'!$C132,'HOURS&amp;CYCLES INPUT'!$D$2:$D$9999,'QUALIFIED EFH'!BN$4,'HOURS&amp;CYCLES INPUT'!$E$2:$E$9999,'QUALIFIED EFH'!BN$5))</f>
        <v>0</v>
      </c>
      <c r="BO132" s="476">
        <f>IF(BO$2&lt;&gt;"",IF($C132&lt;&gt;"TBA",BO$2/114,0),SUMIFS('HOURS&amp;CYCLES INPUT'!$F$2:$F$9999,'HOURS&amp;CYCLES INPUT'!$C$2:$C$9999,'QUALIFIED EFH'!$C132,'HOURS&amp;CYCLES INPUT'!$D$2:$D$9999,'QUALIFIED EFH'!BO$4,'HOURS&amp;CYCLES INPUT'!$E$2:$E$9999,'QUALIFIED EFH'!BO$5))</f>
        <v>0</v>
      </c>
      <c r="BP132" s="476">
        <f>IF(BP$2&lt;&gt;"",IF($C132&lt;&gt;"TBA",BP$2/114,0),SUMIFS('HOURS&amp;CYCLES INPUT'!$F$2:$F$9999,'HOURS&amp;CYCLES INPUT'!$C$2:$C$9999,'QUALIFIED EFH'!$C132,'HOURS&amp;CYCLES INPUT'!$D$2:$D$9999,'QUALIFIED EFH'!BP$4,'HOURS&amp;CYCLES INPUT'!$E$2:$E$9999,'QUALIFIED EFH'!BP$5))</f>
        <v>0</v>
      </c>
      <c r="BQ132" s="476">
        <f>IF(BQ$2&lt;&gt;"",IF($C132&lt;&gt;"TBA",BQ$2/114,0),SUMIFS('HOURS&amp;CYCLES INPUT'!$F$2:$F$9999,'HOURS&amp;CYCLES INPUT'!$C$2:$C$9999,'QUALIFIED EFH'!$C132,'HOURS&amp;CYCLES INPUT'!$D$2:$D$9999,'QUALIFIED EFH'!BQ$4,'HOURS&amp;CYCLES INPUT'!$E$2:$E$9999,'QUALIFIED EFH'!BQ$5))</f>
        <v>0</v>
      </c>
      <c r="BR132" s="476">
        <f>IF(BR$2&lt;&gt;"",IF($C132&lt;&gt;"TBA",BR$2/114,0),SUMIFS('HOURS&amp;CYCLES INPUT'!$F$2:$F$9999,'HOURS&amp;CYCLES INPUT'!$C$2:$C$9999,'QUALIFIED EFH'!$C132,'HOURS&amp;CYCLES INPUT'!$D$2:$D$9999,'QUALIFIED EFH'!BR$4,'HOURS&amp;CYCLES INPUT'!$E$2:$E$9999,'QUALIFIED EFH'!BR$5))</f>
        <v>0</v>
      </c>
      <c r="BS132" s="476">
        <f>IF(BS$2&lt;&gt;"",IF($C132&lt;&gt;"TBA",BS$2/114,0),SUMIFS('HOURS&amp;CYCLES INPUT'!$F$2:$F$9999,'HOURS&amp;CYCLES INPUT'!$C$2:$C$9999,'QUALIFIED EFH'!$C132,'HOURS&amp;CYCLES INPUT'!$D$2:$D$9999,'QUALIFIED EFH'!BS$4,'HOURS&amp;CYCLES INPUT'!$E$2:$E$9999,'QUALIFIED EFH'!BS$5))</f>
        <v>0</v>
      </c>
      <c r="BT132" s="476">
        <f>IF(BT$2&lt;&gt;"",IF($C132&lt;&gt;"TBA",BT$2/114,0),SUMIFS('HOURS&amp;CYCLES INPUT'!$F$2:$F$9999,'HOURS&amp;CYCLES INPUT'!$C$2:$C$9999,'QUALIFIED EFH'!$C132,'HOURS&amp;CYCLES INPUT'!$D$2:$D$9999,'QUALIFIED EFH'!BT$4,'HOURS&amp;CYCLES INPUT'!$E$2:$E$9999,'QUALIFIED EFH'!BT$5))</f>
        <v>0</v>
      </c>
      <c r="BU132" s="476">
        <f>IF(BU$2&lt;&gt;"",IF($C132&lt;&gt;"TBA",BU$2/114,0),SUMIFS('HOURS&amp;CYCLES INPUT'!$F$2:$F$9999,'HOURS&amp;CYCLES INPUT'!$C$2:$C$9999,'QUALIFIED EFH'!$C132,'HOURS&amp;CYCLES INPUT'!$D$2:$D$9999,'QUALIFIED EFH'!BU$4,'HOURS&amp;CYCLES INPUT'!$E$2:$E$9999,'QUALIFIED EFH'!BU$5))</f>
        <v>0</v>
      </c>
      <c r="BV132" s="476">
        <f>IF(BV$2&lt;&gt;"",IF($C132&lt;&gt;"TBA",BV$2/114,0),SUMIFS('HOURS&amp;CYCLES INPUT'!$F$2:$F$9999,'HOURS&amp;CYCLES INPUT'!$C$2:$C$9999,'QUALIFIED EFH'!$C132,'HOURS&amp;CYCLES INPUT'!$D$2:$D$9999,'QUALIFIED EFH'!BV$4,'HOURS&amp;CYCLES INPUT'!$E$2:$E$9999,'QUALIFIED EFH'!BV$5))</f>
        <v>0</v>
      </c>
      <c r="BW132" s="476">
        <f>IF(BW$2&lt;&gt;"",IF($C132&lt;&gt;"TBA",BW$2/114,0),SUMIFS('HOURS&amp;CYCLES INPUT'!$F$2:$F$9999,'HOURS&amp;CYCLES INPUT'!$C$2:$C$9999,'QUALIFIED EFH'!$C132,'HOURS&amp;CYCLES INPUT'!$D$2:$D$9999,'QUALIFIED EFH'!BW$4,'HOURS&amp;CYCLES INPUT'!$E$2:$E$9999,'QUALIFIED EFH'!BW$5))</f>
        <v>0</v>
      </c>
      <c r="BX132" s="476">
        <f>IF(BX$2&lt;&gt;"",IF($C132&lt;&gt;"TBA",BX$2/114,0),SUMIFS('HOURS&amp;CYCLES INPUT'!$F$2:$F$9999,'HOURS&amp;CYCLES INPUT'!$C$2:$C$9999,'QUALIFIED EFH'!$C132,'HOURS&amp;CYCLES INPUT'!$D$2:$D$9999,'QUALIFIED EFH'!BX$4,'HOURS&amp;CYCLES INPUT'!$E$2:$E$9999,'QUALIFIED EFH'!BX$5))</f>
        <v>0</v>
      </c>
      <c r="BY132" s="476">
        <f>IF(BY$2&lt;&gt;"",IF($C132&lt;&gt;"TBA",BY$2/114,0),SUMIFS('HOURS&amp;CYCLES INPUT'!$F$2:$F$9999,'HOURS&amp;CYCLES INPUT'!$C$2:$C$9999,'QUALIFIED EFH'!$C132,'HOURS&amp;CYCLES INPUT'!$D$2:$D$9999,'QUALIFIED EFH'!BY$4,'HOURS&amp;CYCLES INPUT'!$E$2:$E$9999,'QUALIFIED EFH'!BY$5))</f>
        <v>0</v>
      </c>
      <c r="BZ132" s="476">
        <f>IF(BZ$2&lt;&gt;"",IF($C132&lt;&gt;"TBA",BZ$2/114,0),SUMIFS('HOURS&amp;CYCLES INPUT'!$F$2:$F$9999,'HOURS&amp;CYCLES INPUT'!$C$2:$C$9999,'QUALIFIED EFH'!$C132,'HOURS&amp;CYCLES INPUT'!$D$2:$D$9999,'QUALIFIED EFH'!BZ$4,'HOURS&amp;CYCLES INPUT'!$E$2:$E$9999,'QUALIFIED EFH'!BZ$5))</f>
        <v>0</v>
      </c>
      <c r="CA132" s="476">
        <f>IF(CA$2&lt;&gt;"",IF($C132&lt;&gt;"TBA",CA$2/114,0),SUMIFS('HOURS&amp;CYCLES INPUT'!$F$2:$F$9999,'HOURS&amp;CYCLES INPUT'!$C$2:$C$9999,'QUALIFIED EFH'!$C132,'HOURS&amp;CYCLES INPUT'!$D$2:$D$9999,'QUALIFIED EFH'!CA$4,'HOURS&amp;CYCLES INPUT'!$E$2:$E$9999,'QUALIFIED EFH'!CA$5))</f>
        <v>0</v>
      </c>
      <c r="CB132" s="476">
        <f>IF(CB$2&lt;&gt;"",IF($C132&lt;&gt;"TBA",CB$2/114,0),SUMIFS('HOURS&amp;CYCLES INPUT'!$F$2:$F$9999,'HOURS&amp;CYCLES INPUT'!$C$2:$C$9999,'QUALIFIED EFH'!$C132,'HOURS&amp;CYCLES INPUT'!$D$2:$D$9999,'QUALIFIED EFH'!CB$4,'HOURS&amp;CYCLES INPUT'!$E$2:$E$9999,'QUALIFIED EFH'!CB$5))</f>
        <v>0</v>
      </c>
      <c r="CC132" s="476">
        <f>IF(CC$2&lt;&gt;"",IF($C132&lt;&gt;"TBA",CC$2/114,0),SUMIFS('HOURS&amp;CYCLES INPUT'!$F$2:$F$9999,'HOURS&amp;CYCLES INPUT'!$C$2:$C$9999,'QUALIFIED EFH'!$C132,'HOURS&amp;CYCLES INPUT'!$D$2:$D$9999,'QUALIFIED EFH'!CC$4,'HOURS&amp;CYCLES INPUT'!$E$2:$E$9999,'QUALIFIED EFH'!CC$5))</f>
        <v>0</v>
      </c>
      <c r="CD132" s="476">
        <f>IF(CD$2&lt;&gt;"",IF($C132&lt;&gt;"TBA",CD$2/114,0),SUMIFS('HOURS&amp;CYCLES INPUT'!$F$2:$F$9999,'HOURS&amp;CYCLES INPUT'!$C$2:$C$9999,'QUALIFIED EFH'!$C132,'HOURS&amp;CYCLES INPUT'!$D$2:$D$9999,'QUALIFIED EFH'!CD$4,'HOURS&amp;CYCLES INPUT'!$E$2:$E$9999,'QUALIFIED EFH'!CD$5))</f>
        <v>0</v>
      </c>
      <c r="CE132" s="476">
        <f>IF(CE$2&lt;&gt;"",IF($C132&lt;&gt;"TBA",CE$2/114,0),SUMIFS('HOURS&amp;CYCLES INPUT'!$F$2:$F$9999,'HOURS&amp;CYCLES INPUT'!$C$2:$C$9999,'QUALIFIED EFH'!$C132,'HOURS&amp;CYCLES INPUT'!$D$2:$D$9999,'QUALIFIED EFH'!CE$4,'HOURS&amp;CYCLES INPUT'!$E$2:$E$9999,'QUALIFIED EFH'!CE$5))</f>
        <v>0</v>
      </c>
      <c r="CF132" s="476">
        <f>IF(CF$2&lt;&gt;"",IF($C132&lt;&gt;"TBA",CF$2/114,0),SUMIFS('HOURS&amp;CYCLES INPUT'!$F$2:$F$9999,'HOURS&amp;CYCLES INPUT'!$C$2:$C$9999,'QUALIFIED EFH'!$C132,'HOURS&amp;CYCLES INPUT'!$D$2:$D$9999,'QUALIFIED EFH'!CF$4,'HOURS&amp;CYCLES INPUT'!$E$2:$E$9999,'QUALIFIED EFH'!CF$5))</f>
        <v>0</v>
      </c>
      <c r="CG132" s="476">
        <f>IF(CG$2&lt;&gt;"",IF($C132&lt;&gt;"TBA",CG$2/114,0),SUMIFS('HOURS&amp;CYCLES INPUT'!$F$2:$F$9999,'HOURS&amp;CYCLES INPUT'!$C$2:$C$9999,'QUALIFIED EFH'!$C132,'HOURS&amp;CYCLES INPUT'!$D$2:$D$9999,'QUALIFIED EFH'!CG$4,'HOURS&amp;CYCLES INPUT'!$E$2:$E$9999,'QUALIFIED EFH'!CG$5))</f>
        <v>0</v>
      </c>
      <c r="CH132" s="476">
        <f>IF(CH$2&lt;&gt;"",IF($C132&lt;&gt;"TBA",CH$2/114,0),SUMIFS('HOURS&amp;CYCLES INPUT'!$F$2:$F$9999,'HOURS&amp;CYCLES INPUT'!$C$2:$C$9999,'QUALIFIED EFH'!$C132,'HOURS&amp;CYCLES INPUT'!$D$2:$D$9999,'QUALIFIED EFH'!CH$4,'HOURS&amp;CYCLES INPUT'!$E$2:$E$9999,'QUALIFIED EFH'!CH$5))</f>
        <v>0</v>
      </c>
      <c r="CI132" s="476">
        <f>IF(CI$2&lt;&gt;"",IF($C132&lt;&gt;"TBA",CI$2/114,0),SUMIFS('HOURS&amp;CYCLES INPUT'!$F$2:$F$9999,'HOURS&amp;CYCLES INPUT'!$C$2:$C$9999,'QUALIFIED EFH'!$C132,'HOURS&amp;CYCLES INPUT'!$D$2:$D$9999,'QUALIFIED EFH'!CI$4,'HOURS&amp;CYCLES INPUT'!$E$2:$E$9999,'QUALIFIED EFH'!CI$5))</f>
        <v>0</v>
      </c>
      <c r="CJ132" s="476">
        <f>IF(CJ$2&lt;&gt;"",IF($C132&lt;&gt;"TBA",CJ$2/114,0),SUMIFS('HOURS&amp;CYCLES INPUT'!$F$2:$F$9999,'HOURS&amp;CYCLES INPUT'!$C$2:$C$9999,'QUALIFIED EFH'!$C132,'HOURS&amp;CYCLES INPUT'!$D$2:$D$9999,'QUALIFIED EFH'!CJ$4,'HOURS&amp;CYCLES INPUT'!$E$2:$E$9999,'QUALIFIED EFH'!CJ$5))</f>
        <v>0</v>
      </c>
      <c r="CK132" s="476">
        <f>IF(CK$2&lt;&gt;"",IF($C132&lt;&gt;"TBA",CK$2/114,0),SUMIFS('HOURS&amp;CYCLES INPUT'!$F$2:$F$9999,'HOURS&amp;CYCLES INPUT'!$C$2:$C$9999,'QUALIFIED EFH'!$C132,'HOURS&amp;CYCLES INPUT'!$D$2:$D$9999,'QUALIFIED EFH'!CK$4,'HOURS&amp;CYCLES INPUT'!$E$2:$E$9999,'QUALIFIED EFH'!CK$5))</f>
        <v>0</v>
      </c>
      <c r="CL132" s="476">
        <f>IF(CL$2&lt;&gt;"",IF($C132&lt;&gt;"TBA",CL$2/114,0),SUMIFS('HOURS&amp;CYCLES INPUT'!$F$2:$F$9999,'HOURS&amp;CYCLES INPUT'!$C$2:$C$9999,'QUALIFIED EFH'!$C132,'HOURS&amp;CYCLES INPUT'!$D$2:$D$9999,'QUALIFIED EFH'!CL$4,'HOURS&amp;CYCLES INPUT'!$E$2:$E$9999,'QUALIFIED EFH'!CL$5))</f>
        <v>0</v>
      </c>
      <c r="CM132" s="476">
        <f>IF(CM$2&lt;&gt;"",IF($C132&lt;&gt;"TBA",CM$2/114,0),SUMIFS('HOURS&amp;CYCLES INPUT'!$F$2:$F$9999,'HOURS&amp;CYCLES INPUT'!$C$2:$C$9999,'QUALIFIED EFH'!$C132,'HOURS&amp;CYCLES INPUT'!$D$2:$D$9999,'QUALIFIED EFH'!CM$4,'HOURS&amp;CYCLES INPUT'!$E$2:$E$9999,'QUALIFIED EFH'!CM$5))</f>
        <v>0</v>
      </c>
      <c r="CN132" s="476">
        <f>IF(CN$2&lt;&gt;"",IF($C132&lt;&gt;"TBA",CN$2/114,0),SUMIFS('HOURS&amp;CYCLES INPUT'!$F$2:$F$9999,'HOURS&amp;CYCLES INPUT'!$C$2:$C$9999,'QUALIFIED EFH'!$C132,'HOURS&amp;CYCLES INPUT'!$D$2:$D$9999,'QUALIFIED EFH'!CN$4,'HOURS&amp;CYCLES INPUT'!$E$2:$E$9999,'QUALIFIED EFH'!CN$5))</f>
        <v>0</v>
      </c>
      <c r="CO132" s="476">
        <f>IF(CO$2&lt;&gt;"",IF($C132&lt;&gt;"TBA",CO$2/114,0),SUMIFS('HOURS&amp;CYCLES INPUT'!$F$2:$F$9999,'HOURS&amp;CYCLES INPUT'!$C$2:$C$9999,'QUALIFIED EFH'!$C132,'HOURS&amp;CYCLES INPUT'!$D$2:$D$9999,'QUALIFIED EFH'!CO$4,'HOURS&amp;CYCLES INPUT'!$E$2:$E$9999,'QUALIFIED EFH'!CO$5))</f>
        <v>0</v>
      </c>
      <c r="CP132" s="476">
        <f>IF(CP$2&lt;&gt;"",IF($C132&lt;&gt;"TBA",CP$2/114,0),SUMIFS('HOURS&amp;CYCLES INPUT'!$F$2:$F$9999,'HOURS&amp;CYCLES INPUT'!$C$2:$C$9999,'QUALIFIED EFH'!$C132,'HOURS&amp;CYCLES INPUT'!$D$2:$D$9999,'QUALIFIED EFH'!CP$4,'HOURS&amp;CYCLES INPUT'!$E$2:$E$9999,'QUALIFIED EFH'!CP$5))</f>
        <v>0</v>
      </c>
      <c r="CQ132" s="476">
        <f>IF(CQ$2&lt;&gt;"",IF($C132&lt;&gt;"TBA",CQ$2/114,0),SUMIFS('HOURS&amp;CYCLES INPUT'!$F$2:$F$9999,'HOURS&amp;CYCLES INPUT'!$C$2:$C$9999,'QUALIFIED EFH'!$C132,'HOURS&amp;CYCLES INPUT'!$D$2:$D$9999,'QUALIFIED EFH'!CQ$4,'HOURS&amp;CYCLES INPUT'!$E$2:$E$9999,'QUALIFIED EFH'!CQ$5))</f>
        <v>0</v>
      </c>
      <c r="CR132" s="476">
        <f>IF(CR$2&lt;&gt;"",IF($C132&lt;&gt;"TBA",CR$2/114,0),SUMIFS('HOURS&amp;CYCLES INPUT'!$F$2:$F$9999,'HOURS&amp;CYCLES INPUT'!$C$2:$C$9999,'QUALIFIED EFH'!$C132,'HOURS&amp;CYCLES INPUT'!$D$2:$D$9999,'QUALIFIED EFH'!CR$4,'HOURS&amp;CYCLES INPUT'!$E$2:$E$9999,'QUALIFIED EFH'!CR$5))</f>
        <v>0</v>
      </c>
      <c r="CS132" s="476">
        <f>IF(CS$2&lt;&gt;"",IF($C132&lt;&gt;"TBA",CS$2/114,0),SUMIFS('HOURS&amp;CYCLES INPUT'!$F$2:$F$9999,'HOURS&amp;CYCLES INPUT'!$C$2:$C$9999,'QUALIFIED EFH'!$C132,'HOURS&amp;CYCLES INPUT'!$D$2:$D$9999,'QUALIFIED EFH'!CS$4,'HOURS&amp;CYCLES INPUT'!$E$2:$E$9999,'QUALIFIED EFH'!CS$5))</f>
        <v>0</v>
      </c>
      <c r="CT132" s="476">
        <f>IF(CT$2&lt;&gt;"",IF($C132&lt;&gt;"TBA",CT$2/114,0),SUMIFS('HOURS&amp;CYCLES INPUT'!$F$2:$F$9999,'HOURS&amp;CYCLES INPUT'!$C$2:$C$9999,'QUALIFIED EFH'!$C132,'HOURS&amp;CYCLES INPUT'!$D$2:$D$9999,'QUALIFIED EFH'!CT$4,'HOURS&amp;CYCLES INPUT'!$E$2:$E$9999,'QUALIFIED EFH'!CT$5))</f>
        <v>0</v>
      </c>
      <c r="CU132" s="476">
        <f>IF(CU$2&lt;&gt;"",IF($C132&lt;&gt;"TBA",CU$2/114,0),SUMIFS('HOURS&amp;CYCLES INPUT'!$F$2:$F$9999,'HOURS&amp;CYCLES INPUT'!$C$2:$C$9999,'QUALIFIED EFH'!$C132,'HOURS&amp;CYCLES INPUT'!$D$2:$D$9999,'QUALIFIED EFH'!CU$4,'HOURS&amp;CYCLES INPUT'!$E$2:$E$9999,'QUALIFIED EFH'!CU$5))</f>
        <v>0</v>
      </c>
      <c r="CV132" s="476">
        <f>IF(CV$2&lt;&gt;"",IF($C132&lt;&gt;"TBA",CV$2/114,0),SUMIFS('HOURS&amp;CYCLES INPUT'!$F$2:$F$9999,'HOURS&amp;CYCLES INPUT'!$C$2:$C$9999,'QUALIFIED EFH'!$C132,'HOURS&amp;CYCLES INPUT'!$D$2:$D$9999,'QUALIFIED EFH'!CV$4,'HOURS&amp;CYCLES INPUT'!$E$2:$E$9999,'QUALIFIED EFH'!CV$5))</f>
        <v>0</v>
      </c>
      <c r="CW132" s="476">
        <f>IF(CW$2&lt;&gt;"",IF($C132&lt;&gt;"TBA",CW$2/114,0),SUMIFS('HOURS&amp;CYCLES INPUT'!$F$2:$F$9999,'HOURS&amp;CYCLES INPUT'!$C$2:$C$9999,'QUALIFIED EFH'!$C132,'HOURS&amp;CYCLES INPUT'!$D$2:$D$9999,'QUALIFIED EFH'!CW$4,'HOURS&amp;CYCLES INPUT'!$E$2:$E$9999,'QUALIFIED EFH'!CW$5))</f>
        <v>0</v>
      </c>
      <c r="CX132" s="476">
        <f>IF(CX$2&lt;&gt;"",IF($C132&lt;&gt;"TBA",CX$2/114,0),SUMIFS('HOURS&amp;CYCLES INPUT'!$F$2:$F$9999,'HOURS&amp;CYCLES INPUT'!$C$2:$C$9999,'QUALIFIED EFH'!$C132,'HOURS&amp;CYCLES INPUT'!$D$2:$D$9999,'QUALIFIED EFH'!CX$4,'HOURS&amp;CYCLES INPUT'!$E$2:$E$9999,'QUALIFIED EFH'!CX$5))</f>
        <v>0</v>
      </c>
      <c r="CY132" s="476">
        <f>IF(CY$2&lt;&gt;"",IF($C132&lt;&gt;"TBA",CY$2/114,0),SUMIFS('HOURS&amp;CYCLES INPUT'!$F$2:$F$9999,'HOURS&amp;CYCLES INPUT'!$C$2:$C$9999,'QUALIFIED EFH'!$C132,'HOURS&amp;CYCLES INPUT'!$D$2:$D$9999,'QUALIFIED EFH'!CY$4,'HOURS&amp;CYCLES INPUT'!$E$2:$E$9999,'QUALIFIED EFH'!CY$5))</f>
        <v>0</v>
      </c>
      <c r="CZ132" s="476">
        <f>IF(CZ$2&lt;&gt;"",IF($C132&lt;&gt;"TBA",CZ$2/114,0),SUMIFS('HOURS&amp;CYCLES INPUT'!$F$2:$F$9999,'HOURS&amp;CYCLES INPUT'!$C$2:$C$9999,'QUALIFIED EFH'!$C132,'HOURS&amp;CYCLES INPUT'!$D$2:$D$9999,'QUALIFIED EFH'!CZ$4,'HOURS&amp;CYCLES INPUT'!$E$2:$E$9999,'QUALIFIED EFH'!CZ$5))</f>
        <v>0</v>
      </c>
      <c r="DA132" s="476">
        <f>IF(DA$2&lt;&gt;"",IF($C132&lt;&gt;"TBA",DA$2/114,0),SUMIFS('HOURS&amp;CYCLES INPUT'!$F$2:$F$9999,'HOURS&amp;CYCLES INPUT'!$C$2:$C$9999,'QUALIFIED EFH'!$C132,'HOURS&amp;CYCLES INPUT'!$D$2:$D$9999,'QUALIFIED EFH'!DA$4,'HOURS&amp;CYCLES INPUT'!$E$2:$E$9999,'QUALIFIED EFH'!DA$5))</f>
        <v>0</v>
      </c>
      <c r="DB132" s="476">
        <f>IF(DB$2&lt;&gt;"",IF($C132&lt;&gt;"TBA",DB$2/114,0),SUMIFS('HOURS&amp;CYCLES INPUT'!$F$2:$F$9999,'HOURS&amp;CYCLES INPUT'!$C$2:$C$9999,'QUALIFIED EFH'!$C132,'HOURS&amp;CYCLES INPUT'!$D$2:$D$9999,'QUALIFIED EFH'!DB$4,'HOURS&amp;CYCLES INPUT'!$E$2:$E$9999,'QUALIFIED EFH'!DB$5))</f>
        <v>0</v>
      </c>
      <c r="DC132" s="476">
        <f>IF(DC$2&lt;&gt;"",IF($C132&lt;&gt;"TBA",DC$2/114,0),SUMIFS('HOURS&amp;CYCLES INPUT'!$F$2:$F$9999,'HOURS&amp;CYCLES INPUT'!$C$2:$C$9999,'QUALIFIED EFH'!$C132,'HOURS&amp;CYCLES INPUT'!$D$2:$D$9999,'QUALIFIED EFH'!DC$4,'HOURS&amp;CYCLES INPUT'!$E$2:$E$9999,'QUALIFIED EFH'!DC$5))</f>
        <v>0</v>
      </c>
      <c r="DD132" s="476">
        <f>IF(DD$2&lt;&gt;"",IF($C132&lt;&gt;"TBA",DD$2/114,0),SUMIFS('HOURS&amp;CYCLES INPUT'!$F$2:$F$9999,'HOURS&amp;CYCLES INPUT'!$C$2:$C$9999,'QUALIFIED EFH'!$C132,'HOURS&amp;CYCLES INPUT'!$D$2:$D$9999,'QUALIFIED EFH'!DD$4,'HOURS&amp;CYCLES INPUT'!$E$2:$E$9999,'QUALIFIED EFH'!DD$5))</f>
        <v>0</v>
      </c>
      <c r="DE132" s="476">
        <f>IF(DE$2&lt;&gt;"",IF($C132&lt;&gt;"TBA",DE$2/114,0),SUMIFS('HOURS&amp;CYCLES INPUT'!$F$2:$F$9999,'HOURS&amp;CYCLES INPUT'!$C$2:$C$9999,'QUALIFIED EFH'!$C132,'HOURS&amp;CYCLES INPUT'!$D$2:$D$9999,'QUALIFIED EFH'!DE$4,'HOURS&amp;CYCLES INPUT'!$E$2:$E$9999,'QUALIFIED EFH'!DE$5))</f>
        <v>0</v>
      </c>
      <c r="DF132" s="476">
        <f>IF(DF$2&lt;&gt;"",IF($C132&lt;&gt;"TBA",DF$2/114,0),SUMIFS('HOURS&amp;CYCLES INPUT'!$F$2:$F$9999,'HOURS&amp;CYCLES INPUT'!$C$2:$C$9999,'QUALIFIED EFH'!$C132,'HOURS&amp;CYCLES INPUT'!$D$2:$D$9999,'QUALIFIED EFH'!DF$4,'HOURS&amp;CYCLES INPUT'!$E$2:$E$9999,'QUALIFIED EFH'!DF$5))</f>
        <v>0</v>
      </c>
      <c r="DG132" s="476">
        <f>IF(DG$2&lt;&gt;"",IF($C132&lt;&gt;"TBA",DG$2/114,0),SUMIFS('HOURS&amp;CYCLES INPUT'!$F$2:$F$9999,'HOURS&amp;CYCLES INPUT'!$C$2:$C$9999,'QUALIFIED EFH'!$C132,'HOURS&amp;CYCLES INPUT'!$D$2:$D$9999,'QUALIFIED EFH'!DG$4,'HOURS&amp;CYCLES INPUT'!$E$2:$E$9999,'QUALIFIED EFH'!DG$5))</f>
        <v>0</v>
      </c>
      <c r="DH132" s="476">
        <f>IF(DH$2&lt;&gt;"",IF($C132&lt;&gt;"TBA",DH$2/114,0),SUMIFS('HOURS&amp;CYCLES INPUT'!$F$2:$F$9999,'HOURS&amp;CYCLES INPUT'!$C$2:$C$9999,'QUALIFIED EFH'!$C132,'HOURS&amp;CYCLES INPUT'!$D$2:$D$9999,'QUALIFIED EFH'!DH$4,'HOURS&amp;CYCLES INPUT'!$E$2:$E$9999,'QUALIFIED EFH'!DH$5))</f>
        <v>0</v>
      </c>
      <c r="DI132" s="476">
        <f>IF(DI$2&lt;&gt;"",IF($C132&lt;&gt;"TBA",DI$2/114,0),SUMIFS('HOURS&amp;CYCLES INPUT'!$F$2:$F$9999,'HOURS&amp;CYCLES INPUT'!$C$2:$C$9999,'QUALIFIED EFH'!$C132,'HOURS&amp;CYCLES INPUT'!$D$2:$D$9999,'QUALIFIED EFH'!DI$4,'HOURS&amp;CYCLES INPUT'!$E$2:$E$9999,'QUALIFIED EFH'!DI$5))</f>
        <v>0</v>
      </c>
      <c r="DJ132" s="476">
        <f>IF(DJ$2&lt;&gt;"",IF($C132&lt;&gt;"TBA",DJ$2/114,0),SUMIFS('HOURS&amp;CYCLES INPUT'!$F$2:$F$9999,'HOURS&amp;CYCLES INPUT'!$C$2:$C$9999,'QUALIFIED EFH'!$C132,'HOURS&amp;CYCLES INPUT'!$D$2:$D$9999,'QUALIFIED EFH'!DJ$4,'HOURS&amp;CYCLES INPUT'!$E$2:$E$9999,'QUALIFIED EFH'!DJ$5))</f>
        <v>0</v>
      </c>
      <c r="DK132" s="476">
        <f>IF(DK$2&lt;&gt;"",IF($C132&lt;&gt;"TBA",DK$2/114,0),SUMIFS('HOURS&amp;CYCLES INPUT'!$F$2:$F$9999,'HOURS&amp;CYCLES INPUT'!$C$2:$C$9999,'QUALIFIED EFH'!$C132,'HOURS&amp;CYCLES INPUT'!$D$2:$D$9999,'QUALIFIED EFH'!DK$4,'HOURS&amp;CYCLES INPUT'!$E$2:$E$9999,'QUALIFIED EFH'!DK$5))</f>
        <v>0</v>
      </c>
      <c r="DL132" s="476">
        <f>IF(DL$2&lt;&gt;"",IF($C132&lt;&gt;"TBA",DL$2/114,0),SUMIFS('HOURS&amp;CYCLES INPUT'!$F$2:$F$9999,'HOURS&amp;CYCLES INPUT'!$C$2:$C$9999,'QUALIFIED EFH'!$C132,'HOURS&amp;CYCLES INPUT'!$D$2:$D$9999,'QUALIFIED EFH'!DL$4,'HOURS&amp;CYCLES INPUT'!$E$2:$E$9999,'QUALIFIED EFH'!DL$5))</f>
        <v>0</v>
      </c>
      <c r="DM132" s="476">
        <f>IF(DM$2&lt;&gt;"",IF($C132&lt;&gt;"TBA",DM$2/114,0),SUMIFS('HOURS&amp;CYCLES INPUT'!$F$2:$F$9999,'HOURS&amp;CYCLES INPUT'!$C$2:$C$9999,'QUALIFIED EFH'!$C132,'HOURS&amp;CYCLES INPUT'!$D$2:$D$9999,'QUALIFIED EFH'!DM$4,'HOURS&amp;CYCLES INPUT'!$E$2:$E$9999,'QUALIFIED EFH'!DM$5))</f>
        <v>0</v>
      </c>
      <c r="DN132" s="476">
        <f>IF(DN$2&lt;&gt;"",IF($C132&lt;&gt;"TBA",DN$2/114,0),SUMIFS('HOURS&amp;CYCLES INPUT'!$F$2:$F$9999,'HOURS&amp;CYCLES INPUT'!$C$2:$C$9999,'QUALIFIED EFH'!$C132,'HOURS&amp;CYCLES INPUT'!$D$2:$D$9999,'QUALIFIED EFH'!DN$4,'HOURS&amp;CYCLES INPUT'!$E$2:$E$9999,'QUALIFIED EFH'!DN$5))</f>
        <v>0</v>
      </c>
      <c r="DO132" s="476">
        <f>IF(DO$2&lt;&gt;"",IF($C132&lt;&gt;"TBA",DO$2/114,0),SUMIFS('HOURS&amp;CYCLES INPUT'!$F$2:$F$9999,'HOURS&amp;CYCLES INPUT'!$C$2:$C$9999,'QUALIFIED EFH'!$C132,'HOURS&amp;CYCLES INPUT'!$D$2:$D$9999,'QUALIFIED EFH'!DO$4,'HOURS&amp;CYCLES INPUT'!$E$2:$E$9999,'QUALIFIED EFH'!DO$5))</f>
        <v>0</v>
      </c>
      <c r="DP132" s="476">
        <f>IF(DP$2&lt;&gt;"",IF($C132&lt;&gt;"TBA",DP$2/114,0),SUMIFS('HOURS&amp;CYCLES INPUT'!$F$2:$F$9999,'HOURS&amp;CYCLES INPUT'!$C$2:$C$9999,'QUALIFIED EFH'!$C132,'HOURS&amp;CYCLES INPUT'!$D$2:$D$9999,'QUALIFIED EFH'!DP$4,'HOURS&amp;CYCLES INPUT'!$E$2:$E$9999,'QUALIFIED EFH'!DP$5))</f>
        <v>0</v>
      </c>
      <c r="DQ132" s="476">
        <f>IF(DQ$2&lt;&gt;"",IF($C132&lt;&gt;"TBA",DQ$2/114,0),SUMIFS('HOURS&amp;CYCLES INPUT'!$F$2:$F$9999,'HOURS&amp;CYCLES INPUT'!$C$2:$C$9999,'QUALIFIED EFH'!$C132,'HOURS&amp;CYCLES INPUT'!$D$2:$D$9999,'QUALIFIED EFH'!DQ$4,'HOURS&amp;CYCLES INPUT'!$E$2:$E$9999,'QUALIFIED EFH'!DQ$5))</f>
        <v>0</v>
      </c>
      <c r="DR132" s="476">
        <f>IF(DR$2&lt;&gt;"",IF($C132&lt;&gt;"TBA",DR$2/114,0),SUMIFS('HOURS&amp;CYCLES INPUT'!$F$2:$F$9999,'HOURS&amp;CYCLES INPUT'!$C$2:$C$9999,'QUALIFIED EFH'!$C132,'HOURS&amp;CYCLES INPUT'!$D$2:$D$9999,'QUALIFIED EFH'!DR$4,'HOURS&amp;CYCLES INPUT'!$E$2:$E$9999,'QUALIFIED EFH'!DR$5))</f>
        <v>0</v>
      </c>
      <c r="DS132" s="476">
        <f>IF(DS$2&lt;&gt;"",IF($C132&lt;&gt;"TBA",DS$2/114,0),SUMIFS('HOURS&amp;CYCLES INPUT'!$F$2:$F$9999,'HOURS&amp;CYCLES INPUT'!$C$2:$C$9999,'QUALIFIED EFH'!$C132,'HOURS&amp;CYCLES INPUT'!$D$2:$D$9999,'QUALIFIED EFH'!DS$4,'HOURS&amp;CYCLES INPUT'!$E$2:$E$9999,'QUALIFIED EFH'!DS$5))</f>
        <v>0</v>
      </c>
      <c r="DT132" s="476">
        <f>IF(DT$2&lt;&gt;"",IF($C132&lt;&gt;"TBA",DT$2/114,0),SUMIFS('HOURS&amp;CYCLES INPUT'!$F$2:$F$9999,'HOURS&amp;CYCLES INPUT'!$C$2:$C$9999,'QUALIFIED EFH'!$C132,'HOURS&amp;CYCLES INPUT'!$D$2:$D$9999,'QUALIFIED EFH'!DT$4,'HOURS&amp;CYCLES INPUT'!$E$2:$E$9999,'QUALIFIED EFH'!DT$5))</f>
        <v>0</v>
      </c>
      <c r="DU132" s="476">
        <f>IF(DU$2&lt;&gt;"",IF($C132&lt;&gt;"TBA",DU$2/114,0),SUMIFS('HOURS&amp;CYCLES INPUT'!$F$2:$F$9999,'HOURS&amp;CYCLES INPUT'!$C$2:$C$9999,'QUALIFIED EFH'!$C132,'HOURS&amp;CYCLES INPUT'!$D$2:$D$9999,'QUALIFIED EFH'!DU$4,'HOURS&amp;CYCLES INPUT'!$E$2:$E$9999,'QUALIFIED EFH'!DU$5))</f>
        <v>0</v>
      </c>
      <c r="DV132" s="476">
        <f>IF(DV$2&lt;&gt;"",IF($C132&lt;&gt;"TBA",DV$2/114,0),SUMIFS('HOURS&amp;CYCLES INPUT'!$F$2:$F$9999,'HOURS&amp;CYCLES INPUT'!$C$2:$C$9999,'QUALIFIED EFH'!$C132,'HOURS&amp;CYCLES INPUT'!$D$2:$D$9999,'QUALIFIED EFH'!DV$4,'HOURS&amp;CYCLES INPUT'!$E$2:$E$9999,'QUALIFIED EFH'!DV$5))</f>
        <v>0</v>
      </c>
      <c r="DW132" s="476">
        <f>IF(DW$2&lt;&gt;"",IF($C132&lt;&gt;"TBA",DW$2/114,0),SUMIFS('HOURS&amp;CYCLES INPUT'!$F$2:$F$9999,'HOURS&amp;CYCLES INPUT'!$C$2:$C$9999,'QUALIFIED EFH'!$C132,'HOURS&amp;CYCLES INPUT'!$D$2:$D$9999,'QUALIFIED EFH'!DW$4,'HOURS&amp;CYCLES INPUT'!$E$2:$E$9999,'QUALIFIED EFH'!DW$5))</f>
        <v>0</v>
      </c>
      <c r="DX132" s="476">
        <f>IF(DX$2&lt;&gt;"",IF($C132&lt;&gt;"TBA",DX$2/114,0),SUMIFS('HOURS&amp;CYCLES INPUT'!$F$2:$F$9999,'HOURS&amp;CYCLES INPUT'!$C$2:$C$9999,'QUALIFIED EFH'!$C132,'HOURS&amp;CYCLES INPUT'!$D$2:$D$9999,'QUALIFIED EFH'!DX$4,'HOURS&amp;CYCLES INPUT'!$E$2:$E$9999,'QUALIFIED EFH'!DX$5))</f>
        <v>0</v>
      </c>
      <c r="DY132" s="476">
        <f>IF(DY$2&lt;&gt;"",IF($C132&lt;&gt;"TBA",DY$2/114,0),SUMIFS('HOURS&amp;CYCLES INPUT'!$F$2:$F$9999,'HOURS&amp;CYCLES INPUT'!$C$2:$C$9999,'QUALIFIED EFH'!$C132,'HOURS&amp;CYCLES INPUT'!$D$2:$D$9999,'QUALIFIED EFH'!DY$4,'HOURS&amp;CYCLES INPUT'!$E$2:$E$9999,'QUALIFIED EFH'!DY$5))</f>
        <v>0</v>
      </c>
      <c r="DZ132" s="476">
        <f>IF(DZ$2&lt;&gt;"",IF($C132&lt;&gt;"TBA",DZ$2/114,0),SUMIFS('HOURS&amp;CYCLES INPUT'!$F$2:$F$9999,'HOURS&amp;CYCLES INPUT'!$C$2:$C$9999,'QUALIFIED EFH'!$C132,'HOURS&amp;CYCLES INPUT'!$D$2:$D$9999,'QUALIFIED EFH'!DZ$4,'HOURS&amp;CYCLES INPUT'!$E$2:$E$9999,'QUALIFIED EFH'!DZ$5))</f>
        <v>0</v>
      </c>
      <c r="EA132" s="476">
        <f>IF(EA$2&lt;&gt;"",IF($C132&lt;&gt;"TBA",EA$2/114,0),SUMIFS('HOURS&amp;CYCLES INPUT'!$F$2:$F$9999,'HOURS&amp;CYCLES INPUT'!$C$2:$C$9999,'QUALIFIED EFH'!$C132,'HOURS&amp;CYCLES INPUT'!$D$2:$D$9999,'QUALIFIED EFH'!EA$4,'HOURS&amp;CYCLES INPUT'!$E$2:$E$9999,'QUALIFIED EFH'!EA$5))</f>
        <v>0</v>
      </c>
      <c r="EB132" s="476">
        <f>IF(EB$2&lt;&gt;"",IF($C132&lt;&gt;"TBA",EB$2/114,0),SUMIFS('HOURS&amp;CYCLES INPUT'!$F$2:$F$9999,'HOURS&amp;CYCLES INPUT'!$C$2:$C$9999,'QUALIFIED EFH'!$C132,'HOURS&amp;CYCLES INPUT'!$D$2:$D$9999,'QUALIFIED EFH'!EB$4,'HOURS&amp;CYCLES INPUT'!$E$2:$E$9999,'QUALIFIED EFH'!EB$5))</f>
        <v>0</v>
      </c>
      <c r="EC132" s="476">
        <f>IF(EC$2&lt;&gt;"",IF($C132&lt;&gt;"TBA",EC$2/114,0),SUMIFS('HOURS&amp;CYCLES INPUT'!$F$2:$F$9999,'HOURS&amp;CYCLES INPUT'!$C$2:$C$9999,'QUALIFIED EFH'!$C132,'HOURS&amp;CYCLES INPUT'!$D$2:$D$9999,'QUALIFIED EFH'!EC$4,'HOURS&amp;CYCLES INPUT'!$E$2:$E$9999,'QUALIFIED EFH'!EC$5))</f>
        <v>0</v>
      </c>
      <c r="ED132" s="476">
        <f>IF(ED$2&lt;&gt;"",IF($C132&lt;&gt;"TBA",ED$2/114,0),SUMIFS('HOURS&amp;CYCLES INPUT'!$F$2:$F$9999,'HOURS&amp;CYCLES INPUT'!$C$2:$C$9999,'QUALIFIED EFH'!$C132,'HOURS&amp;CYCLES INPUT'!$D$2:$D$9999,'QUALIFIED EFH'!ED$4,'HOURS&amp;CYCLES INPUT'!$E$2:$E$9999,'QUALIFIED EFH'!ED$5))</f>
        <v>0</v>
      </c>
      <c r="EE132" s="476">
        <f>IF(EE$2&lt;&gt;"",IF($C132&lt;&gt;"TBA",EE$2/114,0),SUMIFS('HOURS&amp;CYCLES INPUT'!$F$2:$F$9999,'HOURS&amp;CYCLES INPUT'!$C$2:$C$9999,'QUALIFIED EFH'!$C132,'HOURS&amp;CYCLES INPUT'!$D$2:$D$9999,'QUALIFIED EFH'!EE$4,'HOURS&amp;CYCLES INPUT'!$E$2:$E$9999,'QUALIFIED EFH'!EE$5))</f>
        <v>0</v>
      </c>
      <c r="EF132" s="476">
        <f>IF(EF$2&lt;&gt;"",IF($C132&lt;&gt;"TBA",EF$2/114,0),SUMIFS('HOURS&amp;CYCLES INPUT'!$F$2:$F$9999,'HOURS&amp;CYCLES INPUT'!$C$2:$C$9999,'QUALIFIED EFH'!$C132,'HOURS&amp;CYCLES INPUT'!$D$2:$D$9999,'QUALIFIED EFH'!EF$4,'HOURS&amp;CYCLES INPUT'!$E$2:$E$9999,'QUALIFIED EFH'!EF$5))</f>
        <v>0</v>
      </c>
      <c r="EG132" s="476">
        <f>IF(EG$2&lt;&gt;"",IF($C132&lt;&gt;"TBA",EG$2/114,0),SUMIFS('HOURS&amp;CYCLES INPUT'!$F$2:$F$9999,'HOURS&amp;CYCLES INPUT'!$C$2:$C$9999,'QUALIFIED EFH'!$C132,'HOURS&amp;CYCLES INPUT'!$D$2:$D$9999,'QUALIFIED EFH'!EG$4,'HOURS&amp;CYCLES INPUT'!$E$2:$E$9999,'QUALIFIED EFH'!EG$5))</f>
        <v>0</v>
      </c>
      <c r="EH132" s="476">
        <f>IF(EH$2&lt;&gt;"",IF($C132&lt;&gt;"TBA",EH$2/114,0),SUMIFS('HOURS&amp;CYCLES INPUT'!$F$2:$F$9999,'HOURS&amp;CYCLES INPUT'!$C$2:$C$9999,'QUALIFIED EFH'!$C132,'HOURS&amp;CYCLES INPUT'!$D$2:$D$9999,'QUALIFIED EFH'!EH$4,'HOURS&amp;CYCLES INPUT'!$E$2:$E$9999,'QUALIFIED EFH'!EH$5))</f>
        <v>0</v>
      </c>
      <c r="EI132" s="476">
        <f>IF(EI$2&lt;&gt;"",IF($C132&lt;&gt;"TBA",EI$2/114,0),SUMIFS('HOURS&amp;CYCLES INPUT'!$F$2:$F$9999,'HOURS&amp;CYCLES INPUT'!$C$2:$C$9999,'QUALIFIED EFH'!$C132,'HOURS&amp;CYCLES INPUT'!$D$2:$D$9999,'QUALIFIED EFH'!EI$4,'HOURS&amp;CYCLES INPUT'!$E$2:$E$9999,'QUALIFIED EFH'!EI$5))</f>
        <v>0</v>
      </c>
      <c r="EJ132" s="476">
        <f>IF(EJ$2&lt;&gt;"",IF($C132&lt;&gt;"TBA",EJ$2/114,0),SUMIFS('HOURS&amp;CYCLES INPUT'!$F$2:$F$9999,'HOURS&amp;CYCLES INPUT'!$C$2:$C$9999,'QUALIFIED EFH'!$C132,'HOURS&amp;CYCLES INPUT'!$D$2:$D$9999,'QUALIFIED EFH'!EJ$4,'HOURS&amp;CYCLES INPUT'!$E$2:$E$9999,'QUALIFIED EFH'!EJ$5))</f>
        <v>0</v>
      </c>
      <c r="EK132" s="476">
        <f>IF(EK$2&lt;&gt;"",IF($C132&lt;&gt;"TBA",EK$2/114,0),SUMIFS('HOURS&amp;CYCLES INPUT'!$F$2:$F$9999,'HOURS&amp;CYCLES INPUT'!$C$2:$C$9999,'QUALIFIED EFH'!$C132,'HOURS&amp;CYCLES INPUT'!$D$2:$D$9999,'QUALIFIED EFH'!EK$4,'HOURS&amp;CYCLES INPUT'!$E$2:$E$9999,'QUALIFIED EFH'!EK$5))</f>
        <v>0</v>
      </c>
      <c r="EL132" s="476">
        <f>IF(EL$2&lt;&gt;"",IF($C132&lt;&gt;"TBA",EL$2/114,0),SUMIFS('HOURS&amp;CYCLES INPUT'!$F$2:$F$9999,'HOURS&amp;CYCLES INPUT'!$C$2:$C$9999,'QUALIFIED EFH'!$C132,'HOURS&amp;CYCLES INPUT'!$D$2:$D$9999,'QUALIFIED EFH'!EL$4,'HOURS&amp;CYCLES INPUT'!$E$2:$E$9999,'QUALIFIED EFH'!EL$5))</f>
        <v>0</v>
      </c>
      <c r="EM132" s="476">
        <f>IF(EM$2&lt;&gt;"",IF($C132&lt;&gt;"TBA",EM$2/114,0),SUMIFS('HOURS&amp;CYCLES INPUT'!$F$2:$F$9999,'HOURS&amp;CYCLES INPUT'!$C$2:$C$9999,'QUALIFIED EFH'!$C132,'HOURS&amp;CYCLES INPUT'!$D$2:$D$9999,'QUALIFIED EFH'!EM$4,'HOURS&amp;CYCLES INPUT'!$E$2:$E$9999,'QUALIFIED EFH'!EM$5))</f>
        <v>0</v>
      </c>
      <c r="EN132" s="476">
        <f>IF(EN$2&lt;&gt;"",IF($C132&lt;&gt;"TBA",EN$2/114,0),SUMIFS('HOURS&amp;CYCLES INPUT'!$F$2:$F$9999,'HOURS&amp;CYCLES INPUT'!$C$2:$C$9999,'QUALIFIED EFH'!$C132,'HOURS&amp;CYCLES INPUT'!$D$2:$D$9999,'QUALIFIED EFH'!EN$4,'HOURS&amp;CYCLES INPUT'!$E$2:$E$9999,'QUALIFIED EFH'!EN$5))</f>
        <v>0</v>
      </c>
      <c r="EO132" s="476">
        <f>IF(EO$2&lt;&gt;"",IF($C132&lt;&gt;"TBA",EO$2/114,0),SUMIFS('HOURS&amp;CYCLES INPUT'!$F$2:$F$9999,'HOURS&amp;CYCLES INPUT'!$C$2:$C$9999,'QUALIFIED EFH'!$C132,'HOURS&amp;CYCLES INPUT'!$D$2:$D$9999,'QUALIFIED EFH'!EO$4,'HOURS&amp;CYCLES INPUT'!$E$2:$E$9999,'QUALIFIED EFH'!EO$5))</f>
        <v>0</v>
      </c>
      <c r="EP132" s="476">
        <f>IF(EP$2&lt;&gt;"",IF($C132&lt;&gt;"TBA",EP$2/114,0),SUMIFS('HOURS&amp;CYCLES INPUT'!$F$2:$F$9999,'HOURS&amp;CYCLES INPUT'!$C$2:$C$9999,'QUALIFIED EFH'!$C132,'HOURS&amp;CYCLES INPUT'!$D$2:$D$9999,'QUALIFIED EFH'!EP$4,'HOURS&amp;CYCLES INPUT'!$E$2:$E$9999,'QUALIFIED EFH'!EP$5))</f>
        <v>0</v>
      </c>
      <c r="EQ132" s="476">
        <f>IF(EQ$2&lt;&gt;"",IF($C132&lt;&gt;"TBA",EQ$2/114,0),SUMIFS('HOURS&amp;CYCLES INPUT'!$F$2:$F$9999,'HOURS&amp;CYCLES INPUT'!$C$2:$C$9999,'QUALIFIED EFH'!$C132,'HOURS&amp;CYCLES INPUT'!$D$2:$D$9999,'QUALIFIED EFH'!EQ$4,'HOURS&amp;CYCLES INPUT'!$E$2:$E$9999,'QUALIFIED EFH'!EQ$5))</f>
        <v>0</v>
      </c>
      <c r="ER132" s="476">
        <f>IF(ER$2&lt;&gt;"",IF($C132&lt;&gt;"TBA",ER$2/114,0),SUMIFS('HOURS&amp;CYCLES INPUT'!$F$2:$F$9999,'HOURS&amp;CYCLES INPUT'!$C$2:$C$9999,'QUALIFIED EFH'!$C132,'HOURS&amp;CYCLES INPUT'!$D$2:$D$9999,'QUALIFIED EFH'!ER$4,'HOURS&amp;CYCLES INPUT'!$E$2:$E$9999,'QUALIFIED EFH'!ER$5))</f>
        <v>0</v>
      </c>
      <c r="ES132" s="476">
        <f>IF(ES$2&lt;&gt;"",IF($C132&lt;&gt;"TBA",ES$2/114,0),SUMIFS('HOURS&amp;CYCLES INPUT'!$F$2:$F$9999,'HOURS&amp;CYCLES INPUT'!$C$2:$C$9999,'QUALIFIED EFH'!$C132,'HOURS&amp;CYCLES INPUT'!$D$2:$D$9999,'QUALIFIED EFH'!ES$4,'HOURS&amp;CYCLES INPUT'!$E$2:$E$9999,'QUALIFIED EFH'!ES$5))</f>
        <v>0</v>
      </c>
      <c r="ET132" s="476">
        <f>IF(ET$2&lt;&gt;"",IF($C132&lt;&gt;"TBA",ET$2/114,0),SUMIFS('HOURS&amp;CYCLES INPUT'!$F$2:$F$9999,'HOURS&amp;CYCLES INPUT'!$C$2:$C$9999,'QUALIFIED EFH'!$C132,'HOURS&amp;CYCLES INPUT'!$D$2:$D$9999,'QUALIFIED EFH'!ET$4,'HOURS&amp;CYCLES INPUT'!$E$2:$E$9999,'QUALIFIED EFH'!ET$5))</f>
        <v>0</v>
      </c>
      <c r="EU132" s="476">
        <f>IF(EU$2&lt;&gt;"",IF($C132&lt;&gt;"TBA",EU$2/114,0),SUMIFS('HOURS&amp;CYCLES INPUT'!$F$2:$F$9999,'HOURS&amp;CYCLES INPUT'!$C$2:$C$9999,'QUALIFIED EFH'!$C132,'HOURS&amp;CYCLES INPUT'!$D$2:$D$9999,'QUALIFIED EFH'!EU$4,'HOURS&amp;CYCLES INPUT'!$E$2:$E$9999,'QUALIFIED EFH'!EU$5))</f>
        <v>0</v>
      </c>
      <c r="EV132" s="476">
        <f>IF(EV$2&lt;&gt;"",IF($C132&lt;&gt;"TBA",EV$2/114,0),SUMIFS('HOURS&amp;CYCLES INPUT'!$F$2:$F$9999,'HOURS&amp;CYCLES INPUT'!$C$2:$C$9999,'QUALIFIED EFH'!$C132,'HOURS&amp;CYCLES INPUT'!$D$2:$D$9999,'QUALIFIED EFH'!EV$4,'HOURS&amp;CYCLES INPUT'!$E$2:$E$9999,'QUALIFIED EFH'!EV$5))</f>
        <v>0</v>
      </c>
      <c r="EW132" s="476">
        <f>IF(EW$2&lt;&gt;"",IF($C132&lt;&gt;"TBA",EW$2/114,0),SUMIFS('HOURS&amp;CYCLES INPUT'!$F$2:$F$9999,'HOURS&amp;CYCLES INPUT'!$C$2:$C$9999,'QUALIFIED EFH'!$C132,'HOURS&amp;CYCLES INPUT'!$D$2:$D$9999,'QUALIFIED EFH'!EW$4,'HOURS&amp;CYCLES INPUT'!$E$2:$E$9999,'QUALIFIED EFH'!EW$5))</f>
        <v>0</v>
      </c>
      <c r="EX132" s="476">
        <f>IF(EX$2&lt;&gt;"",IF($C132&lt;&gt;"TBA",EX$2/114,0),SUMIFS('HOURS&amp;CYCLES INPUT'!$F$2:$F$9999,'HOURS&amp;CYCLES INPUT'!$C$2:$C$9999,'QUALIFIED EFH'!$C132,'HOURS&amp;CYCLES INPUT'!$D$2:$D$9999,'QUALIFIED EFH'!EX$4,'HOURS&amp;CYCLES INPUT'!$E$2:$E$9999,'QUALIFIED EFH'!EX$5))</f>
        <v>0</v>
      </c>
      <c r="EY132" s="476">
        <f>IF(EY$2&lt;&gt;"",IF($C132&lt;&gt;"TBA",EY$2/114,0),SUMIFS('HOURS&amp;CYCLES INPUT'!$F$2:$F$9999,'HOURS&amp;CYCLES INPUT'!$C$2:$C$9999,'QUALIFIED EFH'!$C132,'HOURS&amp;CYCLES INPUT'!$D$2:$D$9999,'QUALIFIED EFH'!EY$4,'HOURS&amp;CYCLES INPUT'!$E$2:$E$9999,'QUALIFIED EFH'!EY$5))</f>
        <v>0</v>
      </c>
      <c r="EZ132" s="476">
        <f>IF(EZ$2&lt;&gt;"",IF($C132&lt;&gt;"TBA",EZ$2/114,0),SUMIFS('HOURS&amp;CYCLES INPUT'!$F$2:$F$9999,'HOURS&amp;CYCLES INPUT'!$C$2:$C$9999,'QUALIFIED EFH'!$C132,'HOURS&amp;CYCLES INPUT'!$D$2:$D$9999,'QUALIFIED EFH'!EZ$4,'HOURS&amp;CYCLES INPUT'!$E$2:$E$9999,'QUALIFIED EFH'!EZ$5))</f>
        <v>0</v>
      </c>
      <c r="FA132" s="476">
        <f>IF(FA$2&lt;&gt;"",IF($C132&lt;&gt;"TBA",FA$2/114,0),SUMIFS('HOURS&amp;CYCLES INPUT'!$F$2:$F$9999,'HOURS&amp;CYCLES INPUT'!$C$2:$C$9999,'QUALIFIED EFH'!$C132,'HOURS&amp;CYCLES INPUT'!$D$2:$D$9999,'QUALIFIED EFH'!FA$4,'HOURS&amp;CYCLES INPUT'!$E$2:$E$9999,'QUALIFIED EFH'!FA$5))</f>
        <v>0</v>
      </c>
      <c r="FB132" s="476">
        <f>IF(FB$2&lt;&gt;"",IF($C132&lt;&gt;"TBA",FB$2/114,0),SUMIFS('HOURS&amp;CYCLES INPUT'!$F$2:$F$9999,'HOURS&amp;CYCLES INPUT'!$C$2:$C$9999,'QUALIFIED EFH'!$C132,'HOURS&amp;CYCLES INPUT'!$D$2:$D$9999,'QUALIFIED EFH'!FB$4,'HOURS&amp;CYCLES INPUT'!$E$2:$E$9999,'QUALIFIED EFH'!FB$5))</f>
        <v>0</v>
      </c>
      <c r="FC132" s="476">
        <f>IF(FC$2&lt;&gt;"",IF($C132&lt;&gt;"TBA",FC$2/114,0),SUMIFS('HOURS&amp;CYCLES INPUT'!$F$2:$F$9999,'HOURS&amp;CYCLES INPUT'!$C$2:$C$9999,'QUALIFIED EFH'!$C132,'HOURS&amp;CYCLES INPUT'!$D$2:$D$9999,'QUALIFIED EFH'!FC$4,'HOURS&amp;CYCLES INPUT'!$E$2:$E$9999,'QUALIFIED EFH'!FC$5))</f>
        <v>0</v>
      </c>
      <c r="FD132" s="476">
        <f>IF(FD$2&lt;&gt;"",IF($C132&lt;&gt;"TBA",FD$2/114,0),SUMIFS('HOURS&amp;CYCLES INPUT'!$F$2:$F$9999,'HOURS&amp;CYCLES INPUT'!$C$2:$C$9999,'QUALIFIED EFH'!$C132,'HOURS&amp;CYCLES INPUT'!$D$2:$D$9999,'QUALIFIED EFH'!FD$4,'HOURS&amp;CYCLES INPUT'!$E$2:$E$9999,'QUALIFIED EFH'!FD$5))</f>
        <v>0</v>
      </c>
      <c r="FE132" s="476">
        <f>IF(FE$2&lt;&gt;"",IF($C132&lt;&gt;"TBA",FE$2/114,0),SUMIFS('HOURS&amp;CYCLES INPUT'!$F$2:$F$9999,'HOURS&amp;CYCLES INPUT'!$C$2:$C$9999,'QUALIFIED EFH'!$C132,'HOURS&amp;CYCLES INPUT'!$D$2:$D$9999,'QUALIFIED EFH'!FE$4,'HOURS&amp;CYCLES INPUT'!$E$2:$E$9999,'QUALIFIED EFH'!FE$5))</f>
        <v>0</v>
      </c>
      <c r="FF132" s="476">
        <f>IF(FF$2&lt;&gt;"",IF($C132&lt;&gt;"TBA",FF$2/114,0),SUMIFS('HOURS&amp;CYCLES INPUT'!$F$2:$F$9999,'HOURS&amp;CYCLES INPUT'!$C$2:$C$9999,'QUALIFIED EFH'!$C132,'HOURS&amp;CYCLES INPUT'!$D$2:$D$9999,'QUALIFIED EFH'!FF$4,'HOURS&amp;CYCLES INPUT'!$E$2:$E$9999,'QUALIFIED EFH'!FF$5))</f>
        <v>0</v>
      </c>
      <c r="FG132" s="476">
        <f>IF(FG$2&lt;&gt;"",IF($C132&lt;&gt;"TBA",FG$2/114,0),SUMIFS('HOURS&amp;CYCLES INPUT'!$F$2:$F$9999,'HOURS&amp;CYCLES INPUT'!$C$2:$C$9999,'QUALIFIED EFH'!$C132,'HOURS&amp;CYCLES INPUT'!$D$2:$D$9999,'QUALIFIED EFH'!FG$4,'HOURS&amp;CYCLES INPUT'!$E$2:$E$9999,'QUALIFIED EFH'!FG$5))</f>
        <v>0</v>
      </c>
      <c r="FH132" s="476">
        <f>IF(FH$2&lt;&gt;"",IF($C132&lt;&gt;"TBA",FH$2/114,0),SUMIFS('HOURS&amp;CYCLES INPUT'!$F$2:$F$9999,'HOURS&amp;CYCLES INPUT'!$C$2:$C$9999,'QUALIFIED EFH'!$C132,'HOURS&amp;CYCLES INPUT'!$D$2:$D$9999,'QUALIFIED EFH'!FH$4,'HOURS&amp;CYCLES INPUT'!$E$2:$E$9999,'QUALIFIED EFH'!FH$5))</f>
        <v>0</v>
      </c>
      <c r="FI132" s="476">
        <f>IF(FI$2&lt;&gt;"",IF($C132&lt;&gt;"TBA",FI$2/114,0),SUMIFS('HOURS&amp;CYCLES INPUT'!$F$2:$F$9999,'HOURS&amp;CYCLES INPUT'!$C$2:$C$9999,'QUALIFIED EFH'!$C132,'HOURS&amp;CYCLES INPUT'!$D$2:$D$9999,'QUALIFIED EFH'!FI$4,'HOURS&amp;CYCLES INPUT'!$E$2:$E$9999,'QUALIFIED EFH'!FI$5))</f>
        <v>0</v>
      </c>
      <c r="FJ132" s="476">
        <f>IF(FJ$2&lt;&gt;"",IF($C132&lt;&gt;"TBA",FJ$2/114,0),SUMIFS('HOURS&amp;CYCLES INPUT'!$F$2:$F$9999,'HOURS&amp;CYCLES INPUT'!$C$2:$C$9999,'QUALIFIED EFH'!$C132,'HOURS&amp;CYCLES INPUT'!$D$2:$D$9999,'QUALIFIED EFH'!FJ$4,'HOURS&amp;CYCLES INPUT'!$E$2:$E$9999,'QUALIFIED EFH'!FJ$5))</f>
        <v>0</v>
      </c>
      <c r="FK132" s="476">
        <f>IF(FK$2&lt;&gt;"",IF($C132&lt;&gt;"TBA",FK$2/114,0),SUMIFS('HOURS&amp;CYCLES INPUT'!$F$2:$F$9999,'HOURS&amp;CYCLES INPUT'!$C$2:$C$9999,'QUALIFIED EFH'!$C132,'HOURS&amp;CYCLES INPUT'!$D$2:$D$9999,'QUALIFIED EFH'!FK$4,'HOURS&amp;CYCLES INPUT'!$E$2:$E$9999,'QUALIFIED EFH'!FK$5))</f>
        <v>0</v>
      </c>
      <c r="FL132" s="476">
        <f>IF(FL$2&lt;&gt;"",IF($C132&lt;&gt;"TBA",FL$2/114,0),SUMIFS('HOURS&amp;CYCLES INPUT'!$F$2:$F$9999,'HOURS&amp;CYCLES INPUT'!$C$2:$C$9999,'QUALIFIED EFH'!$C132,'HOURS&amp;CYCLES INPUT'!$D$2:$D$9999,'QUALIFIED EFH'!FL$4,'HOURS&amp;CYCLES INPUT'!$E$2:$E$9999,'QUALIFIED EFH'!FL$5))</f>
        <v>0</v>
      </c>
      <c r="FM132" s="476">
        <f>IF(FM$2&lt;&gt;"",IF($C132&lt;&gt;"TBA",FM$2/114,0),SUMIFS('HOURS&amp;CYCLES INPUT'!$F$2:$F$9999,'HOURS&amp;CYCLES INPUT'!$C$2:$C$9999,'QUALIFIED EFH'!$C132,'HOURS&amp;CYCLES INPUT'!$D$2:$D$9999,'QUALIFIED EFH'!FM$4,'HOURS&amp;CYCLES INPUT'!$E$2:$E$9999,'QUALIFIED EFH'!FM$5))</f>
        <v>0</v>
      </c>
      <c r="FN132" s="476">
        <f>IF(FN$2&lt;&gt;"",IF($C132&lt;&gt;"TBA",FN$2/114,0),SUMIFS('HOURS&amp;CYCLES INPUT'!$F$2:$F$9999,'HOURS&amp;CYCLES INPUT'!$C$2:$C$9999,'QUALIFIED EFH'!$C132,'HOURS&amp;CYCLES INPUT'!$D$2:$D$9999,'QUALIFIED EFH'!FN$4,'HOURS&amp;CYCLES INPUT'!$E$2:$E$9999,'QUALIFIED EFH'!FN$5))</f>
        <v>0</v>
      </c>
      <c r="FO132" s="476">
        <f>IF(FO$2&lt;&gt;"",IF($C132&lt;&gt;"TBA",FO$2/114,0),SUMIFS('HOURS&amp;CYCLES INPUT'!$F$2:$F$9999,'HOURS&amp;CYCLES INPUT'!$C$2:$C$9999,'QUALIFIED EFH'!$C132,'HOURS&amp;CYCLES INPUT'!$D$2:$D$9999,'QUALIFIED EFH'!FO$4,'HOURS&amp;CYCLES INPUT'!$E$2:$E$9999,'QUALIFIED EFH'!FO$5))</f>
        <v>0</v>
      </c>
      <c r="FP132" s="476">
        <f>IF(FP$2&lt;&gt;"",IF($C132&lt;&gt;"TBA",FP$2/114,0),SUMIFS('HOURS&amp;CYCLES INPUT'!$F$2:$F$9999,'HOURS&amp;CYCLES INPUT'!$C$2:$C$9999,'QUALIFIED EFH'!$C132,'HOURS&amp;CYCLES INPUT'!$D$2:$D$9999,'QUALIFIED EFH'!FP$4,'HOURS&amp;CYCLES INPUT'!$E$2:$E$9999,'QUALIFIED EFH'!FP$5))</f>
        <v>0</v>
      </c>
      <c r="FQ132" s="476">
        <f>IF(FQ$2&lt;&gt;"",IF($C132&lt;&gt;"TBA",FQ$2/114,0),SUMIFS('HOURS&amp;CYCLES INPUT'!$F$2:$F$9999,'HOURS&amp;CYCLES INPUT'!$C$2:$C$9999,'QUALIFIED EFH'!$C132,'HOURS&amp;CYCLES INPUT'!$D$2:$D$9999,'QUALIFIED EFH'!FQ$4,'HOURS&amp;CYCLES INPUT'!$E$2:$E$9999,'QUALIFIED EFH'!FQ$5))</f>
        <v>0</v>
      </c>
      <c r="FR132" s="476">
        <f>IF(FR$2&lt;&gt;"",IF($C132&lt;&gt;"TBA",FR$2/114,0),SUMIFS('HOURS&amp;CYCLES INPUT'!$F$2:$F$9999,'HOURS&amp;CYCLES INPUT'!$C$2:$C$9999,'QUALIFIED EFH'!$C132,'HOURS&amp;CYCLES INPUT'!$D$2:$D$9999,'QUALIFIED EFH'!FR$4,'HOURS&amp;CYCLES INPUT'!$E$2:$E$9999,'QUALIFIED EFH'!FR$5))</f>
        <v>0</v>
      </c>
      <c r="FS132" s="476">
        <f>IF(FS$2&lt;&gt;"",IF($C132&lt;&gt;"TBA",FS$2/114,0),SUMIFS('HOURS&amp;CYCLES INPUT'!$F$2:$F$9999,'HOURS&amp;CYCLES INPUT'!$C$2:$C$9999,'QUALIFIED EFH'!$C132,'HOURS&amp;CYCLES INPUT'!$D$2:$D$9999,'QUALIFIED EFH'!FS$4,'HOURS&amp;CYCLES INPUT'!$E$2:$E$9999,'QUALIFIED EFH'!FS$5))</f>
        <v>0</v>
      </c>
      <c r="FT132" s="476">
        <f>IF(FT$2&lt;&gt;"",IF($C132&lt;&gt;"TBA",FT$2/114,0),SUMIFS('HOURS&amp;CYCLES INPUT'!$F$2:$F$9999,'HOURS&amp;CYCLES INPUT'!$C$2:$C$9999,'QUALIFIED EFH'!$C132,'HOURS&amp;CYCLES INPUT'!$D$2:$D$9999,'QUALIFIED EFH'!FT$4,'HOURS&amp;CYCLES INPUT'!$E$2:$E$9999,'QUALIFIED EFH'!FT$5))</f>
        <v>0</v>
      </c>
      <c r="FU132" s="476">
        <f>IF(FU$2&lt;&gt;"",IF($C132&lt;&gt;"TBA",FU$2/114,0),SUMIFS('HOURS&amp;CYCLES INPUT'!$F$2:$F$9999,'HOURS&amp;CYCLES INPUT'!$C$2:$C$9999,'QUALIFIED EFH'!$C132,'HOURS&amp;CYCLES INPUT'!$D$2:$D$9999,'QUALIFIED EFH'!FU$4,'HOURS&amp;CYCLES INPUT'!$E$2:$E$9999,'QUALIFIED EFH'!FU$5))</f>
        <v>0</v>
      </c>
      <c r="FV132" s="476">
        <f>IF(FV$2&lt;&gt;"",IF($C132&lt;&gt;"TBA",FV$2/114,0),SUMIFS('HOURS&amp;CYCLES INPUT'!$F$2:$F$9999,'HOURS&amp;CYCLES INPUT'!$C$2:$C$9999,'QUALIFIED EFH'!$C132,'HOURS&amp;CYCLES INPUT'!$D$2:$D$9999,'QUALIFIED EFH'!FV$4,'HOURS&amp;CYCLES INPUT'!$E$2:$E$9999,'QUALIFIED EFH'!FV$5))</f>
        <v>0</v>
      </c>
      <c r="FW132" s="476">
        <f>IF(FW$2&lt;&gt;"",IF($C132&lt;&gt;"TBA",FW$2/114,0),SUMIFS('HOURS&amp;CYCLES INPUT'!$F$2:$F$9999,'HOURS&amp;CYCLES INPUT'!$C$2:$C$9999,'QUALIFIED EFH'!$C132,'HOURS&amp;CYCLES INPUT'!$D$2:$D$9999,'QUALIFIED EFH'!FW$4,'HOURS&amp;CYCLES INPUT'!$E$2:$E$9999,'QUALIFIED EFH'!FW$5))</f>
        <v>0</v>
      </c>
      <c r="FX132" s="476">
        <f>IF(FX$2&lt;&gt;"",IF($C132&lt;&gt;"TBA",FX$2/114,0),SUMIFS('HOURS&amp;CYCLES INPUT'!$F$2:$F$9999,'HOURS&amp;CYCLES INPUT'!$C$2:$C$9999,'QUALIFIED EFH'!$C132,'HOURS&amp;CYCLES INPUT'!$D$2:$D$9999,'QUALIFIED EFH'!FX$4,'HOURS&amp;CYCLES INPUT'!$E$2:$E$9999,'QUALIFIED EFH'!FX$5))</f>
        <v>0</v>
      </c>
      <c r="FY132" s="476">
        <f>IF(FY$2&lt;&gt;"",IF($C132&lt;&gt;"TBA",FY$2/114,0),SUMIFS('HOURS&amp;CYCLES INPUT'!$F$2:$F$9999,'HOURS&amp;CYCLES INPUT'!$C$2:$C$9999,'QUALIFIED EFH'!$C132,'HOURS&amp;CYCLES INPUT'!$D$2:$D$9999,'QUALIFIED EFH'!FY$4,'HOURS&amp;CYCLES INPUT'!$E$2:$E$9999,'QUALIFIED EFH'!FY$5))</f>
        <v>0</v>
      </c>
      <c r="FZ132" s="476">
        <f>IF(FZ$2&lt;&gt;"",IF($C132&lt;&gt;"TBA",FZ$2/114,0),SUMIFS('HOURS&amp;CYCLES INPUT'!$F$2:$F$9999,'HOURS&amp;CYCLES INPUT'!$C$2:$C$9999,'QUALIFIED EFH'!$C132,'HOURS&amp;CYCLES INPUT'!$D$2:$D$9999,'QUALIFIED EFH'!FZ$4,'HOURS&amp;CYCLES INPUT'!$E$2:$E$9999,'QUALIFIED EFH'!FZ$5))</f>
        <v>0</v>
      </c>
      <c r="GA132" s="476">
        <f>IF(GA$2&lt;&gt;"",IF($C132&lt;&gt;"TBA",GA$2/114,0),SUMIFS('HOURS&amp;CYCLES INPUT'!$F$2:$F$9999,'HOURS&amp;CYCLES INPUT'!$C$2:$C$9999,'QUALIFIED EFH'!$C132,'HOURS&amp;CYCLES INPUT'!$D$2:$D$9999,'QUALIFIED EFH'!GA$4,'HOURS&amp;CYCLES INPUT'!$E$2:$E$9999,'QUALIFIED EFH'!GA$5))</f>
        <v>0</v>
      </c>
      <c r="GB132" s="476">
        <f>IF(GB$2&lt;&gt;"",IF($C132&lt;&gt;"TBA",GB$2/114,0),SUMIFS('HOURS&amp;CYCLES INPUT'!$F$2:$F$9999,'HOURS&amp;CYCLES INPUT'!$C$2:$C$9999,'QUALIFIED EFH'!$C132,'HOURS&amp;CYCLES INPUT'!$D$2:$D$9999,'QUALIFIED EFH'!GB$4,'HOURS&amp;CYCLES INPUT'!$E$2:$E$9999,'QUALIFIED EFH'!GB$5))</f>
        <v>0</v>
      </c>
    </row>
    <row r="133" spans="2:184" x14ac:dyDescent="0.35">
      <c r="C133" s="472">
        <f>'QUALIFIED ENGINES'!D166</f>
        <v>91467</v>
      </c>
      <c r="D133" s="476">
        <f>IF(D$2&lt;&gt;"",IF($C133&lt;&gt;"TBA",D$2/114,0),SUMIFS('HOURS&amp;CYCLES INPUT'!$F$2:$F$9999,'HOURS&amp;CYCLES INPUT'!$C$2:$C$9999,'QUALIFIED EFH'!$C133,'HOURS&amp;CYCLES INPUT'!$D$2:$D$9999,'QUALIFIED EFH'!D$4,'HOURS&amp;CYCLES INPUT'!$E$2:$E$9999,'QUALIFIED EFH'!D$5))</f>
        <v>0</v>
      </c>
      <c r="E133" s="476">
        <f>IF(E$2&lt;&gt;"",IF($C133&lt;&gt;"TBA",E$2/114,0),SUMIFS('HOURS&amp;CYCLES INPUT'!$F$2:$F$9999,'HOURS&amp;CYCLES INPUT'!$C$2:$C$9999,'QUALIFIED EFH'!$C133,'HOURS&amp;CYCLES INPUT'!$D$2:$D$9999,'QUALIFIED EFH'!E$4,'HOURS&amp;CYCLES INPUT'!$E$2:$E$9999,'QUALIFIED EFH'!E$5))</f>
        <v>0</v>
      </c>
      <c r="F133" s="476">
        <f>IF(F$2&lt;&gt;"",IF($C133&lt;&gt;"TBA",F$2/114,0),SUMIFS('HOURS&amp;CYCLES INPUT'!$F$2:$F$9999,'HOURS&amp;CYCLES INPUT'!$C$2:$C$9999,'QUALIFIED EFH'!$C133,'HOURS&amp;CYCLES INPUT'!$D$2:$D$9999,'QUALIFIED EFH'!F$4,'HOURS&amp;CYCLES INPUT'!$E$2:$E$9999,'QUALIFIED EFH'!F$5))</f>
        <v>0</v>
      </c>
      <c r="G133" s="476">
        <f>IF(G$2&lt;&gt;"",IF($C133&lt;&gt;"TBA",G$2/114,0),SUMIFS('HOURS&amp;CYCLES INPUT'!$F$2:$F$9999,'HOURS&amp;CYCLES INPUT'!$C$2:$C$9999,'QUALIFIED EFH'!$C133,'HOURS&amp;CYCLES INPUT'!$D$2:$D$9999,'QUALIFIED EFH'!G$4,'HOURS&amp;CYCLES INPUT'!$E$2:$E$9999,'QUALIFIED EFH'!G$5))</f>
        <v>0</v>
      </c>
      <c r="H133" s="476">
        <f>IF(H$2&lt;&gt;"",IF($C133&lt;&gt;"TBA",H$2/114,0),SUMIFS('HOURS&amp;CYCLES INPUT'!$F$2:$F$9999,'HOURS&amp;CYCLES INPUT'!$C$2:$C$9999,'QUALIFIED EFH'!$C133,'HOURS&amp;CYCLES INPUT'!$D$2:$D$9999,'QUALIFIED EFH'!H$4,'HOURS&amp;CYCLES INPUT'!$E$2:$E$9999,'QUALIFIED EFH'!H$5))</f>
        <v>0</v>
      </c>
      <c r="I133" s="476">
        <f>IF(I$2&lt;&gt;"",IF($C133&lt;&gt;"TBA",I$2/114,0),SUMIFS('HOURS&amp;CYCLES INPUT'!$F$2:$F$9999,'HOURS&amp;CYCLES INPUT'!$C$2:$C$9999,'QUALIFIED EFH'!$C133,'HOURS&amp;CYCLES INPUT'!$D$2:$D$9999,'QUALIFIED EFH'!I$4,'HOURS&amp;CYCLES INPUT'!$E$2:$E$9999,'QUALIFIED EFH'!I$5))</f>
        <v>0</v>
      </c>
      <c r="J133" s="476">
        <f>IF(J$2&lt;&gt;"",IF($C133&lt;&gt;"TBA",J$2/114,0),SUMIFS('HOURS&amp;CYCLES INPUT'!$F$2:$F$9999,'HOURS&amp;CYCLES INPUT'!$C$2:$C$9999,'QUALIFIED EFH'!$C133,'HOURS&amp;CYCLES INPUT'!$D$2:$D$9999,'QUALIFIED EFH'!J$4,'HOURS&amp;CYCLES INPUT'!$E$2:$E$9999,'QUALIFIED EFH'!J$5))</f>
        <v>0</v>
      </c>
      <c r="K133" s="476">
        <f>IF(K$2&lt;&gt;"",IF($C133&lt;&gt;"TBA",K$2/114,0),SUMIFS('HOURS&amp;CYCLES INPUT'!$F$2:$F$9999,'HOURS&amp;CYCLES INPUT'!$C$2:$C$9999,'QUALIFIED EFH'!$C133,'HOURS&amp;CYCLES INPUT'!$D$2:$D$9999,'QUALIFIED EFH'!K$4,'HOURS&amp;CYCLES INPUT'!$E$2:$E$9999,'QUALIFIED EFH'!K$5))</f>
        <v>0</v>
      </c>
      <c r="L133" s="476">
        <f>IF(L$2&lt;&gt;"",IF($C133&lt;&gt;"TBA",L$2/114,0),SUMIFS('HOURS&amp;CYCLES INPUT'!$F$2:$F$9999,'HOURS&amp;CYCLES INPUT'!$C$2:$C$9999,'QUALIFIED EFH'!$C133,'HOURS&amp;CYCLES INPUT'!$D$2:$D$9999,'QUALIFIED EFH'!L$4,'HOURS&amp;CYCLES INPUT'!$E$2:$E$9999,'QUALIFIED EFH'!L$5))</f>
        <v>0</v>
      </c>
      <c r="M133" s="476">
        <f>IF(M$2&lt;&gt;"",IF($C133&lt;&gt;"TBA",M$2/114,0),SUMIFS('HOURS&amp;CYCLES INPUT'!$F$2:$F$9999,'HOURS&amp;CYCLES INPUT'!$C$2:$C$9999,'QUALIFIED EFH'!$C133,'HOURS&amp;CYCLES INPUT'!$D$2:$D$9999,'QUALIFIED EFH'!M$4,'HOURS&amp;CYCLES INPUT'!$E$2:$E$9999,'QUALIFIED EFH'!M$5))</f>
        <v>0</v>
      </c>
      <c r="N133" s="476">
        <f>IF(N$2&lt;&gt;"",IF($C133&lt;&gt;"TBA",N$2/114,0),SUMIFS('HOURS&amp;CYCLES INPUT'!$F$2:$F$9999,'HOURS&amp;CYCLES INPUT'!$C$2:$C$9999,'QUALIFIED EFH'!$C133,'HOURS&amp;CYCLES INPUT'!$D$2:$D$9999,'QUALIFIED EFH'!N$4,'HOURS&amp;CYCLES INPUT'!$E$2:$E$9999,'QUALIFIED EFH'!N$5))</f>
        <v>0</v>
      </c>
      <c r="O133" s="476">
        <f>IF(O$2&lt;&gt;"",IF($C133&lt;&gt;"TBA",O$2/114,0),SUMIFS('HOURS&amp;CYCLES INPUT'!$F$2:$F$9999,'HOURS&amp;CYCLES INPUT'!$C$2:$C$9999,'QUALIFIED EFH'!$C133,'HOURS&amp;CYCLES INPUT'!$D$2:$D$9999,'QUALIFIED EFH'!O$4,'HOURS&amp;CYCLES INPUT'!$E$2:$E$9999,'QUALIFIED EFH'!O$5))</f>
        <v>0</v>
      </c>
      <c r="P133" s="476">
        <f>IF(P$2&lt;&gt;"",IF($C133&lt;&gt;"TBA",P$2/114,0),SUMIFS('HOURS&amp;CYCLES INPUT'!$F$2:$F$9999,'HOURS&amp;CYCLES INPUT'!$C$2:$C$9999,'QUALIFIED EFH'!$C133,'HOURS&amp;CYCLES INPUT'!$D$2:$D$9999,'QUALIFIED EFH'!P$4,'HOURS&amp;CYCLES INPUT'!$E$2:$E$9999,'QUALIFIED EFH'!P$5))</f>
        <v>179.46</v>
      </c>
      <c r="Q133" s="476">
        <f>IF(Q$2&lt;&gt;"",IF($C133&lt;&gt;"TBA",Q$2/114,0),SUMIFS('HOURS&amp;CYCLES INPUT'!$F$2:$F$9999,'HOURS&amp;CYCLES INPUT'!$C$2:$C$9999,'QUALIFIED EFH'!$C133,'HOURS&amp;CYCLES INPUT'!$D$2:$D$9999,'QUALIFIED EFH'!Q$4,'HOURS&amp;CYCLES INPUT'!$E$2:$E$9999,'QUALIFIED EFH'!Q$5))</f>
        <v>333.85</v>
      </c>
      <c r="R133" s="476">
        <f>IF(R$1&lt;&gt;"",IF($C133&lt;&gt;"TBA",R$1/114,0),SUMIFS('HOURS&amp;CYCLES INPUT'!$F$2:$F$9999,'HOURS&amp;CYCLES INPUT'!$C$2:$C$9999,'QUALIFIED EFH'!$C133,'HOURS&amp;CYCLES INPUT'!$D$2:$D$9999,'QUALIFIED EFH'!R$4,'HOURS&amp;CYCLES INPUT'!$E$2:$E$9999,'QUALIFIED EFH'!R$5))</f>
        <v>0</v>
      </c>
      <c r="S133" s="476">
        <f>IF(S$2&lt;&gt;"",IF($C133&lt;&gt;"TBA",S$2/114,0),SUMIFS('HOURS&amp;CYCLES INPUT'!$F$2:$F$9999,'HOURS&amp;CYCLES INPUT'!$C$2:$C$9999,'QUALIFIED EFH'!$C133,'HOURS&amp;CYCLES INPUT'!$D$2:$D$9999,'QUALIFIED EFH'!S$4,'HOURS&amp;CYCLES INPUT'!$E$2:$E$9999,'QUALIFIED EFH'!S$5))</f>
        <v>327.23</v>
      </c>
      <c r="T133" s="476">
        <f>IF(T$2&lt;&gt;"",IF($C133&lt;&gt;"TBA",T$2/114,0),SUMIFS('HOURS&amp;CYCLES INPUT'!$F$2:$F$9999,'HOURS&amp;CYCLES INPUT'!$C$2:$C$9999,'QUALIFIED EFH'!$C133,'HOURS&amp;CYCLES INPUT'!$D$2:$D$9999,'QUALIFIED EFH'!T$4,'HOURS&amp;CYCLES INPUT'!$E$2:$E$9999,'QUALIFIED EFH'!T$5))</f>
        <v>411.77</v>
      </c>
      <c r="U133" s="476">
        <f>IF(U$2&lt;&gt;"",IF($C133&lt;&gt;"TBA",U$2/114,0),SUMIFS('HOURS&amp;CYCLES INPUT'!$F$2:$F$9999,'HOURS&amp;CYCLES INPUT'!$C$2:$C$9999,'QUALIFIED EFH'!$C133,'HOURS&amp;CYCLES INPUT'!$D$2:$D$9999,'QUALIFIED EFH'!U$4,'HOURS&amp;CYCLES INPUT'!$E$2:$E$9999,'QUALIFIED EFH'!U$5))</f>
        <v>331.25</v>
      </c>
      <c r="V133" s="476">
        <f>IF(V$2&lt;&gt;"",IF($C133&lt;&gt;"TBA",V$2/114,0),SUMIFS('HOURS&amp;CYCLES INPUT'!$F$2:$F$9999,'HOURS&amp;CYCLES INPUT'!$C$2:$C$9999,'QUALIFIED EFH'!$C133,'HOURS&amp;CYCLES INPUT'!$D$2:$D$9999,'QUALIFIED EFH'!V$4,'HOURS&amp;CYCLES INPUT'!$E$2:$E$9999,'QUALIFIED EFH'!V$5))</f>
        <v>341.92</v>
      </c>
      <c r="W133" s="476">
        <f>IF(W$2&lt;&gt;"",IF($C133&lt;&gt;"TBA",W$2/114,0),SUMIFS('HOURS&amp;CYCLES INPUT'!$F$2:$F$9999,'HOURS&amp;CYCLES INPUT'!$C$2:$C$9999,'QUALIFIED EFH'!$C133,'HOURS&amp;CYCLES INPUT'!$D$2:$D$9999,'QUALIFIED EFH'!W$4,'HOURS&amp;CYCLES INPUT'!$E$2:$E$9999,'QUALIFIED EFH'!W$5))</f>
        <v>352.38</v>
      </c>
      <c r="X133" s="476">
        <f>IF(X$2&lt;&gt;"",IF($C133&lt;&gt;"TBA",X$2/114,0),SUMIFS('HOURS&amp;CYCLES INPUT'!$F$2:$F$9999,'HOURS&amp;CYCLES INPUT'!$C$2:$C$9999,'QUALIFIED EFH'!$C133,'HOURS&amp;CYCLES INPUT'!$D$2:$D$9999,'QUALIFIED EFH'!X$4,'HOURS&amp;CYCLES INPUT'!$E$2:$E$9999,'QUALIFIED EFH'!X$5))</f>
        <v>369.35</v>
      </c>
      <c r="Y133" s="476">
        <f>IF(Y$2&lt;&gt;"",IF($C133&lt;&gt;"TBA",Y$2/114,0),SUMIFS('HOURS&amp;CYCLES INPUT'!$F$2:$F$9999,'HOURS&amp;CYCLES INPUT'!$C$2:$C$9999,'QUALIFIED EFH'!$C133,'HOURS&amp;CYCLES INPUT'!$D$2:$D$9999,'QUALIFIED EFH'!Y$4,'HOURS&amp;CYCLES INPUT'!$E$2:$E$9999,'QUALIFIED EFH'!Y$5))</f>
        <v>361.37</v>
      </c>
      <c r="Z133" s="476">
        <f>IF(Z$2&lt;&gt;"",IF($C133&lt;&gt;"TBA",Z$2/114,0),SUMIFS('HOURS&amp;CYCLES INPUT'!$F$2:$F$9999,'HOURS&amp;CYCLES INPUT'!$C$2:$C$9999,'QUALIFIED EFH'!$C133,'HOURS&amp;CYCLES INPUT'!$D$2:$D$9999,'QUALIFIED EFH'!Z$4,'HOURS&amp;CYCLES INPUT'!$E$2:$E$9999,'QUALIFIED EFH'!Z$5))</f>
        <v>367.85</v>
      </c>
      <c r="AA133" s="476">
        <f>IF(AA$2&lt;&gt;"",IF($C133&lt;&gt;"TBA",AA$2/114,0),SUMIFS('HOURS&amp;CYCLES INPUT'!$F$2:$F$9999,'HOURS&amp;CYCLES INPUT'!$C$2:$C$9999,'QUALIFIED EFH'!$C133,'HOURS&amp;CYCLES INPUT'!$D$2:$D$9999,'QUALIFIED EFH'!AA$4,'HOURS&amp;CYCLES INPUT'!$E$2:$E$9999,'QUALIFIED EFH'!AA$5))</f>
        <v>361.53</v>
      </c>
      <c r="AB133" s="476">
        <f>IF(AB$2&lt;&gt;"",IF($C133&lt;&gt;"TBA",AB$2/114,0),SUMIFS('HOURS&amp;CYCLES INPUT'!$F$2:$F$9999,'HOURS&amp;CYCLES INPUT'!$C$2:$C$9999,'QUALIFIED EFH'!$C133,'HOURS&amp;CYCLES INPUT'!$D$2:$D$9999,'QUALIFIED EFH'!AB$4,'HOURS&amp;CYCLES INPUT'!$E$2:$E$9999,'QUALIFIED EFH'!AB$5))</f>
        <v>350.25</v>
      </c>
      <c r="AC133" s="476">
        <f>IF(AC$2&lt;&gt;"",IF($C133&lt;&gt;"TBA",AC$2/114,0),SUMIFS('HOURS&amp;CYCLES INPUT'!$F$2:$F$9999,'HOURS&amp;CYCLES INPUT'!$C$2:$C$9999,'QUALIFIED EFH'!$C133,'HOURS&amp;CYCLES INPUT'!$D$2:$D$9999,'QUALIFIED EFH'!AC$4,'HOURS&amp;CYCLES INPUT'!$E$2:$E$9999,'QUALIFIED EFH'!AC$5))</f>
        <v>280.45</v>
      </c>
      <c r="AD133" s="476">
        <f>IF(AD$2&lt;&gt;"",IF($C133&lt;&gt;"TBA",AD$2/114,0),SUMIFS('HOURS&amp;CYCLES INPUT'!$F$2:$F$9999,'HOURS&amp;CYCLES INPUT'!$C$2:$C$9999,'QUALIFIED EFH'!$C133,'HOURS&amp;CYCLES INPUT'!$D$2:$D$9999,'QUALIFIED EFH'!AD$4,'HOURS&amp;CYCLES INPUT'!$E$2:$E$9999,'QUALIFIED EFH'!AD$5))</f>
        <v>322.58</v>
      </c>
      <c r="AE133" s="476">
        <f>IF(AE$2&lt;&gt;"",IF($C133&lt;&gt;"TBA",AE$2/114,0),SUMIFS('HOURS&amp;CYCLES INPUT'!$F$2:$F$9999,'HOURS&amp;CYCLES INPUT'!$C$2:$C$9999,'QUALIFIED EFH'!$C133,'HOURS&amp;CYCLES INPUT'!$D$2:$D$9999,'QUALIFIED EFH'!AE$4,'HOURS&amp;CYCLES INPUT'!$E$2:$E$9999,'QUALIFIED EFH'!AE$5))</f>
        <v>317.22000000000003</v>
      </c>
      <c r="AF133" s="476">
        <f>IF(AF$2&lt;&gt;"",IF($C133&lt;&gt;"TBA",AF$2/114,0),SUMIFS('HOURS&amp;CYCLES INPUT'!$F$2:$F$9999,'HOURS&amp;CYCLES INPUT'!$C$2:$C$9999,'QUALIFIED EFH'!$C133,'HOURS&amp;CYCLES INPUT'!$D$2:$D$9999,'QUALIFIED EFH'!AF$4,'HOURS&amp;CYCLES INPUT'!$E$2:$E$9999,'QUALIFIED EFH'!AF$5))</f>
        <v>289.64999999999998</v>
      </c>
      <c r="AG133" s="476">
        <f>IF(AG$2&lt;&gt;"",IF($C133&lt;&gt;"TBA",AG$2/114,0),SUMIFS('HOURS&amp;CYCLES INPUT'!$F$2:$F$9999,'HOURS&amp;CYCLES INPUT'!$C$2:$C$9999,'QUALIFIED EFH'!$C133,'HOURS&amp;CYCLES INPUT'!$D$2:$D$9999,'QUALIFIED EFH'!AG$4,'HOURS&amp;CYCLES INPUT'!$E$2:$E$9999,'QUALIFIED EFH'!AG$5))</f>
        <v>257.62</v>
      </c>
      <c r="AH133" s="476">
        <f>IF(AH$2&lt;&gt;"",IF($C133&lt;&gt;"TBA",AH$2/114,0),SUMIFS('HOURS&amp;CYCLES INPUT'!$F$2:$F$9999,'HOURS&amp;CYCLES INPUT'!$C$2:$C$9999,'QUALIFIED EFH'!$C133,'HOURS&amp;CYCLES INPUT'!$D$2:$D$9999,'QUALIFIED EFH'!AH$4,'HOURS&amp;CYCLES INPUT'!$E$2:$E$9999,'QUALIFIED EFH'!AH$5))</f>
        <v>369.1</v>
      </c>
      <c r="AI133" s="476">
        <f>IF(AI$2&lt;&gt;"",IF($C133&lt;&gt;"TBA",AI$2/114,0),SUMIFS('HOURS&amp;CYCLES INPUT'!$F$2:$F$9999,'HOURS&amp;CYCLES INPUT'!$C$2:$C$9999,'QUALIFIED EFH'!$C133,'HOURS&amp;CYCLES INPUT'!$D$2:$D$9999,'QUALIFIED EFH'!AI$4,'HOURS&amp;CYCLES INPUT'!$E$2:$E$9999,'QUALIFIED EFH'!AI$5))</f>
        <v>415.63</v>
      </c>
      <c r="AJ133" s="476">
        <f>IF(AJ$2&lt;&gt;"",IF($C133&lt;&gt;"TBA",AJ$2/114,0),SUMIFS('HOURS&amp;CYCLES INPUT'!$F$2:$F$9999,'HOURS&amp;CYCLES INPUT'!$C$2:$C$9999,'QUALIFIED EFH'!$C133,'HOURS&amp;CYCLES INPUT'!$D$2:$D$9999,'QUALIFIED EFH'!AJ$4,'HOURS&amp;CYCLES INPUT'!$E$2:$E$9999,'QUALIFIED EFH'!AJ$5))</f>
        <v>372.98</v>
      </c>
      <c r="AK133" s="476">
        <f>IF(AK$2&lt;&gt;"",IF($C133&lt;&gt;"TBA",AK$2/114,0),SUMIFS('HOURS&amp;CYCLES INPUT'!$F$2:$F$9999,'HOURS&amp;CYCLES INPUT'!$C$2:$C$9999,'QUALIFIED EFH'!$C133,'HOURS&amp;CYCLES INPUT'!$D$2:$D$9999,'QUALIFIED EFH'!AK$4,'HOURS&amp;CYCLES INPUT'!$E$2:$E$9999,'QUALIFIED EFH'!AK$5))</f>
        <v>360.62</v>
      </c>
      <c r="AL133" s="476">
        <f>IF(AL$2&lt;&gt;"",IF($C133&lt;&gt;"TBA",AL$2/114,0),SUMIFS('HOURS&amp;CYCLES INPUT'!$F$2:$F$9999,'HOURS&amp;CYCLES INPUT'!$C$2:$C$9999,'QUALIFIED EFH'!$C133,'HOURS&amp;CYCLES INPUT'!$D$2:$D$9999,'QUALIFIED EFH'!AL$4,'HOURS&amp;CYCLES INPUT'!$E$2:$E$9999,'QUALIFIED EFH'!AL$5))</f>
        <v>399.1</v>
      </c>
      <c r="AM133" s="476">
        <f>IF(AM$2&lt;&gt;"",IF($C133&lt;&gt;"TBA",AM$2/114,0),SUMIFS('HOURS&amp;CYCLES INPUT'!$F$2:$F$9999,'HOURS&amp;CYCLES INPUT'!$C$2:$C$9999,'QUALIFIED EFH'!$C133,'HOURS&amp;CYCLES INPUT'!$D$2:$D$9999,'QUALIFIED EFH'!AM$4,'HOURS&amp;CYCLES INPUT'!$E$2:$E$9999,'QUALIFIED EFH'!AM$5))</f>
        <v>291.82</v>
      </c>
      <c r="AN133" s="476">
        <f>IF(AN$2&lt;&gt;"",IF($C133&lt;&gt;"TBA",AN$2/114,0),SUMIFS('HOURS&amp;CYCLES INPUT'!$F$2:$F$9999,'HOURS&amp;CYCLES INPUT'!$C$2:$C$9999,'QUALIFIED EFH'!$C133,'HOURS&amp;CYCLES INPUT'!$D$2:$D$9999,'QUALIFIED EFH'!AN$4,'HOURS&amp;CYCLES INPUT'!$E$2:$E$9999,'QUALIFIED EFH'!AN$5))</f>
        <v>390.94</v>
      </c>
      <c r="AO133" s="476">
        <f>IF(AO$2&lt;&gt;"",IF($C133&lt;&gt;"TBA",AO$2/114,0),SUMIFS('HOURS&amp;CYCLES INPUT'!$F$2:$F$9999,'HOURS&amp;CYCLES INPUT'!$C$2:$C$9999,'QUALIFIED EFH'!$C133,'HOURS&amp;CYCLES INPUT'!$D$2:$D$9999,'QUALIFIED EFH'!AO$4,'HOURS&amp;CYCLES INPUT'!$E$2:$E$9999,'QUALIFIED EFH'!AO$5))</f>
        <v>244.47</v>
      </c>
      <c r="AP133" s="476">
        <f>IF(AP$2&lt;&gt;"",IF($C133&lt;&gt;"TBA",AP$2/114,0),SUMIFS('HOURS&amp;CYCLES INPUT'!$F$2:$F$9999,'HOURS&amp;CYCLES INPUT'!$C$2:$C$9999,'QUALIFIED EFH'!$C133,'HOURS&amp;CYCLES INPUT'!$D$2:$D$9999,'QUALIFIED EFH'!AP$4,'HOURS&amp;CYCLES INPUT'!$E$2:$E$9999,'QUALIFIED EFH'!AP$5))</f>
        <v>0</v>
      </c>
      <c r="AQ133" s="476">
        <f>IF(AQ$2&lt;&gt;"",IF($C133&lt;&gt;"TBA",AQ$2/114,0),SUMIFS('HOURS&amp;CYCLES INPUT'!$F$2:$F$9999,'HOURS&amp;CYCLES INPUT'!$C$2:$C$9999,'QUALIFIED EFH'!$C133,'HOURS&amp;CYCLES INPUT'!$D$2:$D$9999,'QUALIFIED EFH'!AQ$4,'HOURS&amp;CYCLES INPUT'!$E$2:$E$9999,'QUALIFIED EFH'!AQ$5))</f>
        <v>0</v>
      </c>
      <c r="AR133" s="476">
        <f>IF(AR$2&lt;&gt;"",IF($C133&lt;&gt;"TBA",AR$2/114,0),SUMIFS('HOURS&amp;CYCLES INPUT'!$F$2:$F$9999,'HOURS&amp;CYCLES INPUT'!$C$2:$C$9999,'QUALIFIED EFH'!$C133,'HOURS&amp;CYCLES INPUT'!$D$2:$D$9999,'QUALIFIED EFH'!AR$4,'HOURS&amp;CYCLES INPUT'!$E$2:$E$9999,'QUALIFIED EFH'!AR$5))</f>
        <v>0</v>
      </c>
      <c r="AS133" s="476">
        <f>IF(AS$2&lt;&gt;"",IF($C133&lt;&gt;"TBA",AS$2/114,0),SUMIFS('HOURS&amp;CYCLES INPUT'!$F$2:$F$9999,'HOURS&amp;CYCLES INPUT'!$C$2:$C$9999,'QUALIFIED EFH'!$C133,'HOURS&amp;CYCLES INPUT'!$D$2:$D$9999,'QUALIFIED EFH'!AS$4,'HOURS&amp;CYCLES INPUT'!$E$2:$E$9999,'QUALIFIED EFH'!AS$5))</f>
        <v>0</v>
      </c>
      <c r="AT133" s="476">
        <f>IF(AT$2&lt;&gt;"",IF($C133&lt;&gt;"TBA",AT$2/114,0),SUMIFS('HOURS&amp;CYCLES INPUT'!$F$2:$F$9999,'HOURS&amp;CYCLES INPUT'!$C$2:$C$9999,'QUALIFIED EFH'!$C133,'HOURS&amp;CYCLES INPUT'!$D$2:$D$9999,'QUALIFIED EFH'!AT$4,'HOURS&amp;CYCLES INPUT'!$E$2:$E$9999,'QUALIFIED EFH'!AT$5))</f>
        <v>0</v>
      </c>
      <c r="AU133" s="476">
        <f>IF(AU$2&lt;&gt;"",IF($C133&lt;&gt;"TBA",AU$2/114,0),SUMIFS('HOURS&amp;CYCLES INPUT'!$F$2:$F$9999,'HOURS&amp;CYCLES INPUT'!$C$2:$C$9999,'QUALIFIED EFH'!$C133,'HOURS&amp;CYCLES INPUT'!$D$2:$D$9999,'QUALIFIED EFH'!AU$4,'HOURS&amp;CYCLES INPUT'!$E$2:$E$9999,'QUALIFIED EFH'!AU$5))</f>
        <v>0</v>
      </c>
      <c r="AV133" s="476">
        <f>IF(AV$2&lt;&gt;"",IF($C133&lt;&gt;"TBA",AV$2/114,0),SUMIFS('HOURS&amp;CYCLES INPUT'!$F$2:$F$9999,'HOURS&amp;CYCLES INPUT'!$C$2:$C$9999,'QUALIFIED EFH'!$C133,'HOURS&amp;CYCLES INPUT'!$D$2:$D$9999,'QUALIFIED EFH'!AV$4,'HOURS&amp;CYCLES INPUT'!$E$2:$E$9999,'QUALIFIED EFH'!AV$5))</f>
        <v>0</v>
      </c>
      <c r="AW133" s="476">
        <f>IF(AW$2&lt;&gt;"",IF($C133&lt;&gt;"TBA",AW$2/114,0),SUMIFS('HOURS&amp;CYCLES INPUT'!$F$2:$F$9999,'HOURS&amp;CYCLES INPUT'!$C$2:$C$9999,'QUALIFIED EFH'!$C133,'HOURS&amp;CYCLES INPUT'!$D$2:$D$9999,'QUALIFIED EFH'!AW$4,'HOURS&amp;CYCLES INPUT'!$E$2:$E$9999,'QUALIFIED EFH'!AW$5))</f>
        <v>0</v>
      </c>
      <c r="AX133" s="476">
        <f>IF(AX$2&lt;&gt;"",IF($C133&lt;&gt;"TBA",AX$2/114,0),SUMIFS('HOURS&amp;CYCLES INPUT'!$F$2:$F$9999,'HOURS&amp;CYCLES INPUT'!$C$2:$C$9999,'QUALIFIED EFH'!$C133,'HOURS&amp;CYCLES INPUT'!$D$2:$D$9999,'QUALIFIED EFH'!AX$4,'HOURS&amp;CYCLES INPUT'!$E$2:$E$9999,'QUALIFIED EFH'!AX$5))</f>
        <v>0</v>
      </c>
      <c r="AY133" s="476">
        <f>IF(AY$2&lt;&gt;"",IF($C133&lt;&gt;"TBA",AY$2/114,0),SUMIFS('HOURS&amp;CYCLES INPUT'!$F$2:$F$9999,'HOURS&amp;CYCLES INPUT'!$C$2:$C$9999,'QUALIFIED EFH'!$C133,'HOURS&amp;CYCLES INPUT'!$D$2:$D$9999,'QUALIFIED EFH'!AY$4,'HOURS&amp;CYCLES INPUT'!$E$2:$E$9999,'QUALIFIED EFH'!AY$5))</f>
        <v>0</v>
      </c>
      <c r="AZ133" s="476">
        <f>IF(AZ$2&lt;&gt;"",IF($C133&lt;&gt;"TBA",AZ$2/114,0),SUMIFS('HOURS&amp;CYCLES INPUT'!$F$2:$F$9999,'HOURS&amp;CYCLES INPUT'!$C$2:$C$9999,'QUALIFIED EFH'!$C133,'HOURS&amp;CYCLES INPUT'!$D$2:$D$9999,'QUALIFIED EFH'!AZ$4,'HOURS&amp;CYCLES INPUT'!$E$2:$E$9999,'QUALIFIED EFH'!AZ$5))</f>
        <v>0</v>
      </c>
      <c r="BA133" s="476">
        <f>IF(BA$2&lt;&gt;"",IF($C133&lt;&gt;"TBA",BA$2/114,0),SUMIFS('HOURS&amp;CYCLES INPUT'!$F$2:$F$9999,'HOURS&amp;CYCLES INPUT'!$C$2:$C$9999,'QUALIFIED EFH'!$C133,'HOURS&amp;CYCLES INPUT'!$D$2:$D$9999,'QUALIFIED EFH'!BA$4,'HOURS&amp;CYCLES INPUT'!$E$2:$E$9999,'QUALIFIED EFH'!BA$5))</f>
        <v>0</v>
      </c>
      <c r="BB133" s="476">
        <f>IF(BB$2&lt;&gt;"",IF($C133&lt;&gt;"TBA",BB$2/114,0),SUMIFS('HOURS&amp;CYCLES INPUT'!$F$2:$F$9999,'HOURS&amp;CYCLES INPUT'!$C$2:$C$9999,'QUALIFIED EFH'!$C133,'HOURS&amp;CYCLES INPUT'!$D$2:$D$9999,'QUALIFIED EFH'!BB$4,'HOURS&amp;CYCLES INPUT'!$E$2:$E$9999,'QUALIFIED EFH'!BB$5))</f>
        <v>0</v>
      </c>
      <c r="BC133" s="476">
        <f>IF(BC$2&lt;&gt;"",IF($C133&lt;&gt;"TBA",BC$2/114,0),SUMIFS('HOURS&amp;CYCLES INPUT'!$F$2:$F$9999,'HOURS&amp;CYCLES INPUT'!$C$2:$C$9999,'QUALIFIED EFH'!$C133,'HOURS&amp;CYCLES INPUT'!$D$2:$D$9999,'QUALIFIED EFH'!BC$4,'HOURS&amp;CYCLES INPUT'!$E$2:$E$9999,'QUALIFIED EFH'!BC$5))</f>
        <v>0</v>
      </c>
      <c r="BD133" s="476">
        <f>IF(BD$2&lt;&gt;"",IF($C133&lt;&gt;"TBA",BD$2/114,0),SUMIFS('HOURS&amp;CYCLES INPUT'!$F$2:$F$9999,'HOURS&amp;CYCLES INPUT'!$C$2:$C$9999,'QUALIFIED EFH'!$C133,'HOURS&amp;CYCLES INPUT'!$D$2:$D$9999,'QUALIFIED EFH'!BD$4,'HOURS&amp;CYCLES INPUT'!$E$2:$E$9999,'QUALIFIED EFH'!BD$5))</f>
        <v>0</v>
      </c>
      <c r="BE133" s="476">
        <f>IF(BE$2&lt;&gt;"",IF($C133&lt;&gt;"TBA",BE$2/114,0),SUMIFS('HOURS&amp;CYCLES INPUT'!$F$2:$F$9999,'HOURS&amp;CYCLES INPUT'!$C$2:$C$9999,'QUALIFIED EFH'!$C133,'HOURS&amp;CYCLES INPUT'!$D$2:$D$9999,'QUALIFIED EFH'!BE$4,'HOURS&amp;CYCLES INPUT'!$E$2:$E$9999,'QUALIFIED EFH'!BE$5))</f>
        <v>0</v>
      </c>
      <c r="BF133" s="476">
        <f>IF(BF$2&lt;&gt;"",IF($C133&lt;&gt;"TBA",BF$2/114,0),SUMIFS('HOURS&amp;CYCLES INPUT'!$F$2:$F$9999,'HOURS&amp;CYCLES INPUT'!$C$2:$C$9999,'QUALIFIED EFH'!$C133,'HOURS&amp;CYCLES INPUT'!$D$2:$D$9999,'QUALIFIED EFH'!BF$4,'HOURS&amp;CYCLES INPUT'!$E$2:$E$9999,'QUALIFIED EFH'!BF$5))</f>
        <v>0</v>
      </c>
      <c r="BG133" s="476">
        <f>IF(BG$2&lt;&gt;"",IF($C133&lt;&gt;"TBA",BG$2/114,0),SUMIFS('HOURS&amp;CYCLES INPUT'!$F$2:$F$9999,'HOURS&amp;CYCLES INPUT'!$C$2:$C$9999,'QUALIFIED EFH'!$C133,'HOURS&amp;CYCLES INPUT'!$D$2:$D$9999,'QUALIFIED EFH'!BG$4,'HOURS&amp;CYCLES INPUT'!$E$2:$E$9999,'QUALIFIED EFH'!BG$5))</f>
        <v>0</v>
      </c>
      <c r="BH133" s="476">
        <f>IF(BH$2&lt;&gt;"",IF($C133&lt;&gt;"TBA",BH$2/114,0),SUMIFS('HOURS&amp;CYCLES INPUT'!$F$2:$F$9999,'HOURS&amp;CYCLES INPUT'!$C$2:$C$9999,'QUALIFIED EFH'!$C133,'HOURS&amp;CYCLES INPUT'!$D$2:$D$9999,'QUALIFIED EFH'!BH$4,'HOURS&amp;CYCLES INPUT'!$E$2:$E$9999,'QUALIFIED EFH'!BH$5))</f>
        <v>0</v>
      </c>
      <c r="BI133" s="476">
        <f>IF(BI$2&lt;&gt;"",IF($C133&lt;&gt;"TBA",BI$2/114,0),SUMIFS('HOURS&amp;CYCLES INPUT'!$F$2:$F$9999,'HOURS&amp;CYCLES INPUT'!$C$2:$C$9999,'QUALIFIED EFH'!$C133,'HOURS&amp;CYCLES INPUT'!$D$2:$D$9999,'QUALIFIED EFH'!BI$4,'HOURS&amp;CYCLES INPUT'!$E$2:$E$9999,'QUALIFIED EFH'!BI$5))</f>
        <v>0</v>
      </c>
      <c r="BJ133" s="476">
        <f>IF(BJ$2&lt;&gt;"",IF($C133&lt;&gt;"TBA",BJ$2/114,0),SUMIFS('HOURS&amp;CYCLES INPUT'!$F$2:$F$9999,'HOURS&amp;CYCLES INPUT'!$C$2:$C$9999,'QUALIFIED EFH'!$C133,'HOURS&amp;CYCLES INPUT'!$D$2:$D$9999,'QUALIFIED EFH'!BJ$4,'HOURS&amp;CYCLES INPUT'!$E$2:$E$9999,'QUALIFIED EFH'!BJ$5))</f>
        <v>0</v>
      </c>
      <c r="BK133" s="476">
        <f>IF(BK$2&lt;&gt;"",IF($C133&lt;&gt;"TBA",BK$2/114,0),SUMIFS('HOURS&amp;CYCLES INPUT'!$F$2:$F$9999,'HOURS&amp;CYCLES INPUT'!$C$2:$C$9999,'QUALIFIED EFH'!$C133,'HOURS&amp;CYCLES INPUT'!$D$2:$D$9999,'QUALIFIED EFH'!BK$4,'HOURS&amp;CYCLES INPUT'!$E$2:$E$9999,'QUALIFIED EFH'!BK$5))</f>
        <v>0</v>
      </c>
      <c r="BL133" s="476">
        <f>IF(BL$2&lt;&gt;"",IF($C133&lt;&gt;"TBA",BL$2/114,0),SUMIFS('HOURS&amp;CYCLES INPUT'!$F$2:$F$9999,'HOURS&amp;CYCLES INPUT'!$C$2:$C$9999,'QUALIFIED EFH'!$C133,'HOURS&amp;CYCLES INPUT'!$D$2:$D$9999,'QUALIFIED EFH'!BL$4,'HOURS&amp;CYCLES INPUT'!$E$2:$E$9999,'QUALIFIED EFH'!BL$5))</f>
        <v>0</v>
      </c>
      <c r="BM133" s="476">
        <f>IF(BM$2&lt;&gt;"",IF($C133&lt;&gt;"TBA",BM$2/114,0),SUMIFS('HOURS&amp;CYCLES INPUT'!$F$2:$F$9999,'HOURS&amp;CYCLES INPUT'!$C$2:$C$9999,'QUALIFIED EFH'!$C133,'HOURS&amp;CYCLES INPUT'!$D$2:$D$9999,'QUALIFIED EFH'!BM$4,'HOURS&amp;CYCLES INPUT'!$E$2:$E$9999,'QUALIFIED EFH'!BM$5))</f>
        <v>0</v>
      </c>
      <c r="BN133" s="476">
        <f>IF(BN$2&lt;&gt;"",IF($C133&lt;&gt;"TBA",BN$2/114,0),SUMIFS('HOURS&amp;CYCLES INPUT'!$F$2:$F$9999,'HOURS&amp;CYCLES INPUT'!$C$2:$C$9999,'QUALIFIED EFH'!$C133,'HOURS&amp;CYCLES INPUT'!$D$2:$D$9999,'QUALIFIED EFH'!BN$4,'HOURS&amp;CYCLES INPUT'!$E$2:$E$9999,'QUALIFIED EFH'!BN$5))</f>
        <v>0</v>
      </c>
      <c r="BO133" s="476">
        <f>IF(BO$2&lt;&gt;"",IF($C133&lt;&gt;"TBA",BO$2/114,0),SUMIFS('HOURS&amp;CYCLES INPUT'!$F$2:$F$9999,'HOURS&amp;CYCLES INPUT'!$C$2:$C$9999,'QUALIFIED EFH'!$C133,'HOURS&amp;CYCLES INPUT'!$D$2:$D$9999,'QUALIFIED EFH'!BO$4,'HOURS&amp;CYCLES INPUT'!$E$2:$E$9999,'QUALIFIED EFH'!BO$5))</f>
        <v>0</v>
      </c>
      <c r="BP133" s="476">
        <f>IF(BP$2&lt;&gt;"",IF($C133&lt;&gt;"TBA",BP$2/114,0),SUMIFS('HOURS&amp;CYCLES INPUT'!$F$2:$F$9999,'HOURS&amp;CYCLES INPUT'!$C$2:$C$9999,'QUALIFIED EFH'!$C133,'HOURS&amp;CYCLES INPUT'!$D$2:$D$9999,'QUALIFIED EFH'!BP$4,'HOURS&amp;CYCLES INPUT'!$E$2:$E$9999,'QUALIFIED EFH'!BP$5))</f>
        <v>0</v>
      </c>
      <c r="BQ133" s="476">
        <f>IF(BQ$2&lt;&gt;"",IF($C133&lt;&gt;"TBA",BQ$2/114,0),SUMIFS('HOURS&amp;CYCLES INPUT'!$F$2:$F$9999,'HOURS&amp;CYCLES INPUT'!$C$2:$C$9999,'QUALIFIED EFH'!$C133,'HOURS&amp;CYCLES INPUT'!$D$2:$D$9999,'QUALIFIED EFH'!BQ$4,'HOURS&amp;CYCLES INPUT'!$E$2:$E$9999,'QUALIFIED EFH'!BQ$5))</f>
        <v>0</v>
      </c>
      <c r="BR133" s="476">
        <f>IF(BR$2&lt;&gt;"",IF($C133&lt;&gt;"TBA",BR$2/114,0),SUMIFS('HOURS&amp;CYCLES INPUT'!$F$2:$F$9999,'HOURS&amp;CYCLES INPUT'!$C$2:$C$9999,'QUALIFIED EFH'!$C133,'HOURS&amp;CYCLES INPUT'!$D$2:$D$9999,'QUALIFIED EFH'!BR$4,'HOURS&amp;CYCLES INPUT'!$E$2:$E$9999,'QUALIFIED EFH'!BR$5))</f>
        <v>0</v>
      </c>
      <c r="BS133" s="476">
        <f>IF(BS$2&lt;&gt;"",IF($C133&lt;&gt;"TBA",BS$2/114,0),SUMIFS('HOURS&amp;CYCLES INPUT'!$F$2:$F$9999,'HOURS&amp;CYCLES INPUT'!$C$2:$C$9999,'QUALIFIED EFH'!$C133,'HOURS&amp;CYCLES INPUT'!$D$2:$D$9999,'QUALIFIED EFH'!BS$4,'HOURS&amp;CYCLES INPUT'!$E$2:$E$9999,'QUALIFIED EFH'!BS$5))</f>
        <v>0</v>
      </c>
      <c r="BT133" s="476">
        <f>IF(BT$2&lt;&gt;"",IF($C133&lt;&gt;"TBA",BT$2/114,0),SUMIFS('HOURS&amp;CYCLES INPUT'!$F$2:$F$9999,'HOURS&amp;CYCLES INPUT'!$C$2:$C$9999,'QUALIFIED EFH'!$C133,'HOURS&amp;CYCLES INPUT'!$D$2:$D$9999,'QUALIFIED EFH'!BT$4,'HOURS&amp;CYCLES INPUT'!$E$2:$E$9999,'QUALIFIED EFH'!BT$5))</f>
        <v>0</v>
      </c>
      <c r="BU133" s="476">
        <f>IF(BU$2&lt;&gt;"",IF($C133&lt;&gt;"TBA",BU$2/114,0),SUMIFS('HOURS&amp;CYCLES INPUT'!$F$2:$F$9999,'HOURS&amp;CYCLES INPUT'!$C$2:$C$9999,'QUALIFIED EFH'!$C133,'HOURS&amp;CYCLES INPUT'!$D$2:$D$9999,'QUALIFIED EFH'!BU$4,'HOURS&amp;CYCLES INPUT'!$E$2:$E$9999,'QUALIFIED EFH'!BU$5))</f>
        <v>0</v>
      </c>
      <c r="BV133" s="476">
        <f>IF(BV$2&lt;&gt;"",IF($C133&lt;&gt;"TBA",BV$2/114,0),SUMIFS('HOURS&amp;CYCLES INPUT'!$F$2:$F$9999,'HOURS&amp;CYCLES INPUT'!$C$2:$C$9999,'QUALIFIED EFH'!$C133,'HOURS&amp;CYCLES INPUT'!$D$2:$D$9999,'QUALIFIED EFH'!BV$4,'HOURS&amp;CYCLES INPUT'!$E$2:$E$9999,'QUALIFIED EFH'!BV$5))</f>
        <v>0</v>
      </c>
      <c r="BW133" s="476">
        <f>IF(BW$2&lt;&gt;"",IF($C133&lt;&gt;"TBA",BW$2/114,0),SUMIFS('HOURS&amp;CYCLES INPUT'!$F$2:$F$9999,'HOURS&amp;CYCLES INPUT'!$C$2:$C$9999,'QUALIFIED EFH'!$C133,'HOURS&amp;CYCLES INPUT'!$D$2:$D$9999,'QUALIFIED EFH'!BW$4,'HOURS&amp;CYCLES INPUT'!$E$2:$E$9999,'QUALIFIED EFH'!BW$5))</f>
        <v>0</v>
      </c>
      <c r="BX133" s="476">
        <f>IF(BX$2&lt;&gt;"",IF($C133&lt;&gt;"TBA",BX$2/114,0),SUMIFS('HOURS&amp;CYCLES INPUT'!$F$2:$F$9999,'HOURS&amp;CYCLES INPUT'!$C$2:$C$9999,'QUALIFIED EFH'!$C133,'HOURS&amp;CYCLES INPUT'!$D$2:$D$9999,'QUALIFIED EFH'!BX$4,'HOURS&amp;CYCLES INPUT'!$E$2:$E$9999,'QUALIFIED EFH'!BX$5))</f>
        <v>0</v>
      </c>
      <c r="BY133" s="476">
        <f>IF(BY$2&lt;&gt;"",IF($C133&lt;&gt;"TBA",BY$2/114,0),SUMIFS('HOURS&amp;CYCLES INPUT'!$F$2:$F$9999,'HOURS&amp;CYCLES INPUT'!$C$2:$C$9999,'QUALIFIED EFH'!$C133,'HOURS&amp;CYCLES INPUT'!$D$2:$D$9999,'QUALIFIED EFH'!BY$4,'HOURS&amp;CYCLES INPUT'!$E$2:$E$9999,'QUALIFIED EFH'!BY$5))</f>
        <v>0</v>
      </c>
      <c r="BZ133" s="476">
        <f>IF(BZ$2&lt;&gt;"",IF($C133&lt;&gt;"TBA",BZ$2/114,0),SUMIFS('HOURS&amp;CYCLES INPUT'!$F$2:$F$9999,'HOURS&amp;CYCLES INPUT'!$C$2:$C$9999,'QUALIFIED EFH'!$C133,'HOURS&amp;CYCLES INPUT'!$D$2:$D$9999,'QUALIFIED EFH'!BZ$4,'HOURS&amp;CYCLES INPUT'!$E$2:$E$9999,'QUALIFIED EFH'!BZ$5))</f>
        <v>0</v>
      </c>
      <c r="CA133" s="476">
        <f>IF(CA$2&lt;&gt;"",IF($C133&lt;&gt;"TBA",CA$2/114,0),SUMIFS('HOURS&amp;CYCLES INPUT'!$F$2:$F$9999,'HOURS&amp;CYCLES INPUT'!$C$2:$C$9999,'QUALIFIED EFH'!$C133,'HOURS&amp;CYCLES INPUT'!$D$2:$D$9999,'QUALIFIED EFH'!CA$4,'HOURS&amp;CYCLES INPUT'!$E$2:$E$9999,'QUALIFIED EFH'!CA$5))</f>
        <v>0</v>
      </c>
      <c r="CB133" s="476">
        <f>IF(CB$2&lt;&gt;"",IF($C133&lt;&gt;"TBA",CB$2/114,0),SUMIFS('HOURS&amp;CYCLES INPUT'!$F$2:$F$9999,'HOURS&amp;CYCLES INPUT'!$C$2:$C$9999,'QUALIFIED EFH'!$C133,'HOURS&amp;CYCLES INPUT'!$D$2:$D$9999,'QUALIFIED EFH'!CB$4,'HOURS&amp;CYCLES INPUT'!$E$2:$E$9999,'QUALIFIED EFH'!CB$5))</f>
        <v>0</v>
      </c>
      <c r="CC133" s="476">
        <f>IF(CC$2&lt;&gt;"",IF($C133&lt;&gt;"TBA",CC$2/114,0),SUMIFS('HOURS&amp;CYCLES INPUT'!$F$2:$F$9999,'HOURS&amp;CYCLES INPUT'!$C$2:$C$9999,'QUALIFIED EFH'!$C133,'HOURS&amp;CYCLES INPUT'!$D$2:$D$9999,'QUALIFIED EFH'!CC$4,'HOURS&amp;CYCLES INPUT'!$E$2:$E$9999,'QUALIFIED EFH'!CC$5))</f>
        <v>0</v>
      </c>
      <c r="CD133" s="476">
        <f>IF(CD$2&lt;&gt;"",IF($C133&lt;&gt;"TBA",CD$2/114,0),SUMIFS('HOURS&amp;CYCLES INPUT'!$F$2:$F$9999,'HOURS&amp;CYCLES INPUT'!$C$2:$C$9999,'QUALIFIED EFH'!$C133,'HOURS&amp;CYCLES INPUT'!$D$2:$D$9999,'QUALIFIED EFH'!CD$4,'HOURS&amp;CYCLES INPUT'!$E$2:$E$9999,'QUALIFIED EFH'!CD$5))</f>
        <v>266.66000000000003</v>
      </c>
      <c r="CE133" s="476">
        <f>IF(CE$2&lt;&gt;"",IF($C133&lt;&gt;"TBA",CE$2/114,0),SUMIFS('HOURS&amp;CYCLES INPUT'!$F$2:$F$9999,'HOURS&amp;CYCLES INPUT'!$C$2:$C$9999,'QUALIFIED EFH'!$C133,'HOURS&amp;CYCLES INPUT'!$D$2:$D$9999,'QUALIFIED EFH'!CE$4,'HOURS&amp;CYCLES INPUT'!$E$2:$E$9999,'QUALIFIED EFH'!CE$5))</f>
        <v>425.38</v>
      </c>
      <c r="CF133" s="476">
        <f>IF(CF$2&lt;&gt;"",IF($C133&lt;&gt;"TBA",CF$2/114,0),SUMIFS('HOURS&amp;CYCLES INPUT'!$F$2:$F$9999,'HOURS&amp;CYCLES INPUT'!$C$2:$C$9999,'QUALIFIED EFH'!$C133,'HOURS&amp;CYCLES INPUT'!$D$2:$D$9999,'QUALIFIED EFH'!CF$4,'HOURS&amp;CYCLES INPUT'!$E$2:$E$9999,'QUALIFIED EFH'!CF$5))</f>
        <v>400.26</v>
      </c>
      <c r="CG133" s="476">
        <f>IF(CG$2&lt;&gt;"",IF($C133&lt;&gt;"TBA",CG$2/114,0),SUMIFS('HOURS&amp;CYCLES INPUT'!$F$2:$F$9999,'HOURS&amp;CYCLES INPUT'!$C$2:$C$9999,'QUALIFIED EFH'!$C133,'HOURS&amp;CYCLES INPUT'!$D$2:$D$9999,'QUALIFIED EFH'!CG$4,'HOURS&amp;CYCLES INPUT'!$E$2:$E$9999,'QUALIFIED EFH'!CG$5))</f>
        <v>447.59</v>
      </c>
      <c r="CH133" s="476">
        <f>IF(CH$2&lt;&gt;"",IF($C133&lt;&gt;"TBA",CH$2/114,0),SUMIFS('HOURS&amp;CYCLES INPUT'!$F$2:$F$9999,'HOURS&amp;CYCLES INPUT'!$C$2:$C$9999,'QUALIFIED EFH'!$C133,'HOURS&amp;CYCLES INPUT'!$D$2:$D$9999,'QUALIFIED EFH'!CH$4,'HOURS&amp;CYCLES INPUT'!$E$2:$E$9999,'QUALIFIED EFH'!CH$5))</f>
        <v>229.05</v>
      </c>
      <c r="CI133" s="476">
        <f>IF(CI$2&lt;&gt;"",IF($C133&lt;&gt;"TBA",CI$2/114,0),SUMIFS('HOURS&amp;CYCLES INPUT'!$F$2:$F$9999,'HOURS&amp;CYCLES INPUT'!$C$2:$C$9999,'QUALIFIED EFH'!$C133,'HOURS&amp;CYCLES INPUT'!$D$2:$D$9999,'QUALIFIED EFH'!CI$4,'HOURS&amp;CYCLES INPUT'!$E$2:$E$9999,'QUALIFIED EFH'!CI$5))</f>
        <v>333.23</v>
      </c>
      <c r="CJ133" s="476">
        <f>IF(CJ$2&lt;&gt;"",IF($C133&lt;&gt;"TBA",CJ$2/114,0),SUMIFS('HOURS&amp;CYCLES INPUT'!$F$2:$F$9999,'HOURS&amp;CYCLES INPUT'!$C$2:$C$9999,'QUALIFIED EFH'!$C133,'HOURS&amp;CYCLES INPUT'!$D$2:$D$9999,'QUALIFIED EFH'!CJ$4,'HOURS&amp;CYCLES INPUT'!$E$2:$E$9999,'QUALIFIED EFH'!CJ$5))</f>
        <v>491.7</v>
      </c>
      <c r="CK133" s="476">
        <f>IF(CK$2&lt;&gt;"",IF($C133&lt;&gt;"TBA",CK$2/114,0),SUMIFS('HOURS&amp;CYCLES INPUT'!$F$2:$F$9999,'HOURS&amp;CYCLES INPUT'!$C$2:$C$9999,'QUALIFIED EFH'!$C133,'HOURS&amp;CYCLES INPUT'!$D$2:$D$9999,'QUALIFIED EFH'!CK$4,'HOURS&amp;CYCLES INPUT'!$E$2:$E$9999,'QUALIFIED EFH'!CK$5))</f>
        <v>436.03</v>
      </c>
      <c r="CL133" s="476">
        <f>IF(CL$2&lt;&gt;"",IF($C133&lt;&gt;"TBA",CL$2/114,0),SUMIFS('HOURS&amp;CYCLES INPUT'!$F$2:$F$9999,'HOURS&amp;CYCLES INPUT'!$C$2:$C$9999,'QUALIFIED EFH'!$C133,'HOURS&amp;CYCLES INPUT'!$D$2:$D$9999,'QUALIFIED EFH'!CL$4,'HOURS&amp;CYCLES INPUT'!$E$2:$E$9999,'QUALIFIED EFH'!CL$5))</f>
        <v>452.39</v>
      </c>
      <c r="CM133" s="476">
        <f>IF(CM$2&lt;&gt;"",IF($C133&lt;&gt;"TBA",CM$2/114,0),SUMIFS('HOURS&amp;CYCLES INPUT'!$F$2:$F$9999,'HOURS&amp;CYCLES INPUT'!$C$2:$C$9999,'QUALIFIED EFH'!$C133,'HOURS&amp;CYCLES INPUT'!$D$2:$D$9999,'QUALIFIED EFH'!CM$4,'HOURS&amp;CYCLES INPUT'!$E$2:$E$9999,'QUALIFIED EFH'!CM$5))</f>
        <v>480.43</v>
      </c>
      <c r="CN133" s="476">
        <f>IF(CN$2&lt;&gt;"",IF($C133&lt;&gt;"TBA",CN$2/114,0),SUMIFS('HOURS&amp;CYCLES INPUT'!$F$2:$F$9999,'HOURS&amp;CYCLES INPUT'!$C$2:$C$9999,'QUALIFIED EFH'!$C133,'HOURS&amp;CYCLES INPUT'!$D$2:$D$9999,'QUALIFIED EFH'!CN$4,'HOURS&amp;CYCLES INPUT'!$E$2:$E$9999,'QUALIFIED EFH'!CN$5))</f>
        <v>462.02</v>
      </c>
      <c r="CO133" s="476">
        <f>IF(CO$2&lt;&gt;"",IF($C133&lt;&gt;"TBA",CO$2/114,0),SUMIFS('HOURS&amp;CYCLES INPUT'!$F$2:$F$9999,'HOURS&amp;CYCLES INPUT'!$C$2:$C$9999,'QUALIFIED EFH'!$C133,'HOURS&amp;CYCLES INPUT'!$D$2:$D$9999,'QUALIFIED EFH'!CO$4,'HOURS&amp;CYCLES INPUT'!$E$2:$E$9999,'QUALIFIED EFH'!CO$5))</f>
        <v>429.05</v>
      </c>
      <c r="CP133" s="476">
        <f>IF(CP$2&lt;&gt;"",IF($C133&lt;&gt;"TBA",CP$2/114,0),SUMIFS('HOURS&amp;CYCLES INPUT'!$F$2:$F$9999,'HOURS&amp;CYCLES INPUT'!$C$2:$C$9999,'QUALIFIED EFH'!$C133,'HOURS&amp;CYCLES INPUT'!$D$2:$D$9999,'QUALIFIED EFH'!CP$4,'HOURS&amp;CYCLES INPUT'!$E$2:$E$9999,'QUALIFIED EFH'!CP$5))</f>
        <v>268.61</v>
      </c>
      <c r="CQ133" s="476">
        <f>IF(CQ$2&lt;&gt;"",IF($C133&lt;&gt;"TBA",CQ$2/114,0),SUMIFS('HOURS&amp;CYCLES INPUT'!$F$2:$F$9999,'HOURS&amp;CYCLES INPUT'!$C$2:$C$9999,'QUALIFIED EFH'!$C133,'HOURS&amp;CYCLES INPUT'!$D$2:$D$9999,'QUALIFIED EFH'!CQ$4,'HOURS&amp;CYCLES INPUT'!$E$2:$E$9999,'QUALIFIED EFH'!CQ$5))</f>
        <v>459.82</v>
      </c>
      <c r="CR133" s="476">
        <f>IF(CR$2&lt;&gt;"",IF($C133&lt;&gt;"TBA",CR$2/114,0),SUMIFS('HOURS&amp;CYCLES INPUT'!$F$2:$F$9999,'HOURS&amp;CYCLES INPUT'!$C$2:$C$9999,'QUALIFIED EFH'!$C133,'HOURS&amp;CYCLES INPUT'!$D$2:$D$9999,'QUALIFIED EFH'!CR$4,'HOURS&amp;CYCLES INPUT'!$E$2:$E$9999,'QUALIFIED EFH'!CR$5))</f>
        <v>499.21</v>
      </c>
      <c r="CS133" s="476">
        <f>IF(CS$2&lt;&gt;"",IF($C133&lt;&gt;"TBA",CS$2/114,0),SUMIFS('HOURS&amp;CYCLES INPUT'!$F$2:$F$9999,'HOURS&amp;CYCLES INPUT'!$C$2:$C$9999,'QUALIFIED EFH'!$C133,'HOURS&amp;CYCLES INPUT'!$D$2:$D$9999,'QUALIFIED EFH'!CS$4,'HOURS&amp;CYCLES INPUT'!$E$2:$E$9999,'QUALIFIED EFH'!CS$5))</f>
        <v>420.19</v>
      </c>
      <c r="CT133" s="476">
        <f>IF(CT$2&lt;&gt;"",IF($C133&lt;&gt;"TBA",CT$2/114,0),SUMIFS('HOURS&amp;CYCLES INPUT'!$F$2:$F$9999,'HOURS&amp;CYCLES INPUT'!$C$2:$C$9999,'QUALIFIED EFH'!$C133,'HOURS&amp;CYCLES INPUT'!$D$2:$D$9999,'QUALIFIED EFH'!CT$4,'HOURS&amp;CYCLES INPUT'!$E$2:$E$9999,'QUALIFIED EFH'!CT$5))</f>
        <v>442.95</v>
      </c>
      <c r="CU133" s="476">
        <f>IF(CU$2&lt;&gt;"",IF($C133&lt;&gt;"TBA",CU$2/114,0),SUMIFS('HOURS&amp;CYCLES INPUT'!$F$2:$F$9999,'HOURS&amp;CYCLES INPUT'!$C$2:$C$9999,'QUALIFIED EFH'!$C133,'HOURS&amp;CYCLES INPUT'!$D$2:$D$9999,'QUALIFIED EFH'!CU$4,'HOURS&amp;CYCLES INPUT'!$E$2:$E$9999,'QUALIFIED EFH'!CU$5))</f>
        <v>439.05</v>
      </c>
      <c r="CV133" s="476">
        <f>IF(CV$2&lt;&gt;"",IF($C133&lt;&gt;"TBA",CV$2/114,0),SUMIFS('HOURS&amp;CYCLES INPUT'!$F$2:$F$9999,'HOURS&amp;CYCLES INPUT'!$C$2:$C$9999,'QUALIFIED EFH'!$C133,'HOURS&amp;CYCLES INPUT'!$D$2:$D$9999,'QUALIFIED EFH'!CV$4,'HOURS&amp;CYCLES INPUT'!$E$2:$E$9999,'QUALIFIED EFH'!CV$5))</f>
        <v>438.25</v>
      </c>
      <c r="CW133" s="476">
        <f>IF(CW$2&lt;&gt;"",IF($C133&lt;&gt;"TBA",CW$2/114,0),SUMIFS('HOURS&amp;CYCLES INPUT'!$F$2:$F$9999,'HOURS&amp;CYCLES INPUT'!$C$2:$C$9999,'QUALIFIED EFH'!$C133,'HOURS&amp;CYCLES INPUT'!$D$2:$D$9999,'QUALIFIED EFH'!CW$4,'HOURS&amp;CYCLES INPUT'!$E$2:$E$9999,'QUALIFIED EFH'!CW$5))</f>
        <v>457.44</v>
      </c>
      <c r="CX133" s="476">
        <f>IF(CX$2&lt;&gt;"",IF($C133&lt;&gt;"TBA",CX$2/114,0),SUMIFS('HOURS&amp;CYCLES INPUT'!$F$2:$F$9999,'HOURS&amp;CYCLES INPUT'!$C$2:$C$9999,'QUALIFIED EFH'!$C133,'HOURS&amp;CYCLES INPUT'!$D$2:$D$9999,'QUALIFIED EFH'!CX$4,'HOURS&amp;CYCLES INPUT'!$E$2:$E$9999,'QUALIFIED EFH'!CX$5))</f>
        <v>448.91</v>
      </c>
      <c r="CY133" s="476">
        <f>IF(CY$2&lt;&gt;"",IF($C133&lt;&gt;"TBA",CY$2/114,0),SUMIFS('HOURS&amp;CYCLES INPUT'!$F$2:$F$9999,'HOURS&amp;CYCLES INPUT'!$C$2:$C$9999,'QUALIFIED EFH'!$C133,'HOURS&amp;CYCLES INPUT'!$D$2:$D$9999,'QUALIFIED EFH'!CY$4,'HOURS&amp;CYCLES INPUT'!$E$2:$E$9999,'QUALIFIED EFH'!CY$5))</f>
        <v>498.73</v>
      </c>
      <c r="CZ133" s="476">
        <f>IF(CZ$2&lt;&gt;"",IF($C133&lt;&gt;"TBA",CZ$2/114,0),SUMIFS('HOURS&amp;CYCLES INPUT'!$F$2:$F$9999,'HOURS&amp;CYCLES INPUT'!$C$2:$C$9999,'QUALIFIED EFH'!$C133,'HOURS&amp;CYCLES INPUT'!$D$2:$D$9999,'QUALIFIED EFH'!CZ$4,'HOURS&amp;CYCLES INPUT'!$E$2:$E$9999,'QUALIFIED EFH'!CZ$5))</f>
        <v>408.34</v>
      </c>
      <c r="DA133" s="476">
        <f>IF(DA$2&lt;&gt;"",IF($C133&lt;&gt;"TBA",DA$2/114,0),SUMIFS('HOURS&amp;CYCLES INPUT'!$F$2:$F$9999,'HOURS&amp;CYCLES INPUT'!$C$2:$C$9999,'QUALIFIED EFH'!$C133,'HOURS&amp;CYCLES INPUT'!$D$2:$D$9999,'QUALIFIED EFH'!DA$4,'HOURS&amp;CYCLES INPUT'!$E$2:$E$9999,'QUALIFIED EFH'!DA$5))</f>
        <v>475.67</v>
      </c>
      <c r="DB133" s="476">
        <f>IF(DB$2&lt;&gt;"",IF($C133&lt;&gt;"TBA",DB$2/114,0),SUMIFS('HOURS&amp;CYCLES INPUT'!$F$2:$F$9999,'HOURS&amp;CYCLES INPUT'!$C$2:$C$9999,'QUALIFIED EFH'!$C133,'HOURS&amp;CYCLES INPUT'!$D$2:$D$9999,'QUALIFIED EFH'!DB$4,'HOURS&amp;CYCLES INPUT'!$E$2:$E$9999,'QUALIFIED EFH'!DB$5))</f>
        <v>463.08</v>
      </c>
      <c r="DC133" s="476">
        <f>IF(DC$2&lt;&gt;"",IF($C133&lt;&gt;"TBA",DC$2/114,0),SUMIFS('HOURS&amp;CYCLES INPUT'!$F$2:$F$9999,'HOURS&amp;CYCLES INPUT'!$C$2:$C$9999,'QUALIFIED EFH'!$C133,'HOURS&amp;CYCLES INPUT'!$D$2:$D$9999,'QUALIFIED EFH'!DC$4,'HOURS&amp;CYCLES INPUT'!$E$2:$E$9999,'QUALIFIED EFH'!DC$5))</f>
        <v>431.25</v>
      </c>
      <c r="DD133" s="476">
        <f>IF(DD$2&lt;&gt;"",IF($C133&lt;&gt;"TBA",DD$2/114,0),SUMIFS('HOURS&amp;CYCLES INPUT'!$F$2:$F$9999,'HOURS&amp;CYCLES INPUT'!$C$2:$C$9999,'QUALIFIED EFH'!$C133,'HOURS&amp;CYCLES INPUT'!$D$2:$D$9999,'QUALIFIED EFH'!DD$4,'HOURS&amp;CYCLES INPUT'!$E$2:$E$9999,'QUALIFIED EFH'!DD$5))</f>
        <v>459.26</v>
      </c>
      <c r="DE133" s="476">
        <f>IF(DE$2&lt;&gt;"",IF($C133&lt;&gt;"TBA",DE$2/114,0),SUMIFS('HOURS&amp;CYCLES INPUT'!$F$2:$F$9999,'HOURS&amp;CYCLES INPUT'!$C$2:$C$9999,'QUALIFIED EFH'!$C133,'HOURS&amp;CYCLES INPUT'!$D$2:$D$9999,'QUALIFIED EFH'!DE$4,'HOURS&amp;CYCLES INPUT'!$E$2:$E$9999,'QUALIFIED EFH'!DE$5))</f>
        <v>483.2</v>
      </c>
      <c r="DF133" s="476">
        <f>IF(DF$2&lt;&gt;"",IF($C133&lt;&gt;"TBA",DF$2/114,0),SUMIFS('HOURS&amp;CYCLES INPUT'!$F$2:$F$9999,'HOURS&amp;CYCLES INPUT'!$C$2:$C$9999,'QUALIFIED EFH'!$C133,'HOURS&amp;CYCLES INPUT'!$D$2:$D$9999,'QUALIFIED EFH'!DF$4,'HOURS&amp;CYCLES INPUT'!$E$2:$E$9999,'QUALIFIED EFH'!DF$5))</f>
        <v>244.14</v>
      </c>
      <c r="DG133" s="476">
        <f>IF(DG$2&lt;&gt;"",IF($C133&lt;&gt;"TBA",DG$2/114,0),SUMIFS('HOURS&amp;CYCLES INPUT'!$F$2:$F$9999,'HOURS&amp;CYCLES INPUT'!$C$2:$C$9999,'QUALIFIED EFH'!$C133,'HOURS&amp;CYCLES INPUT'!$D$2:$D$9999,'QUALIFIED EFH'!DG$4,'HOURS&amp;CYCLES INPUT'!$E$2:$E$9999,'QUALIFIED EFH'!DG$5))</f>
        <v>0</v>
      </c>
      <c r="DH133" s="476">
        <f>IF(DH$2&lt;&gt;"",IF($C133&lt;&gt;"TBA",DH$2/114,0),SUMIFS('HOURS&amp;CYCLES INPUT'!$F$2:$F$9999,'HOURS&amp;CYCLES INPUT'!$C$2:$C$9999,'QUALIFIED EFH'!$C133,'HOURS&amp;CYCLES INPUT'!$D$2:$D$9999,'QUALIFIED EFH'!DH$4,'HOURS&amp;CYCLES INPUT'!$E$2:$E$9999,'QUALIFIED EFH'!DH$5))</f>
        <v>0</v>
      </c>
      <c r="DI133" s="476">
        <f>IF(DI$2&lt;&gt;"",IF($C133&lt;&gt;"TBA",DI$2/114,0),SUMIFS('HOURS&amp;CYCLES INPUT'!$F$2:$F$9999,'HOURS&amp;CYCLES INPUT'!$C$2:$C$9999,'QUALIFIED EFH'!$C133,'HOURS&amp;CYCLES INPUT'!$D$2:$D$9999,'QUALIFIED EFH'!DI$4,'HOURS&amp;CYCLES INPUT'!$E$2:$E$9999,'QUALIFIED EFH'!DI$5))</f>
        <v>0</v>
      </c>
      <c r="DJ133" s="476">
        <f>IF(DJ$2&lt;&gt;"",IF($C133&lt;&gt;"TBA",DJ$2/114,0),SUMIFS('HOURS&amp;CYCLES INPUT'!$F$2:$F$9999,'HOURS&amp;CYCLES INPUT'!$C$2:$C$9999,'QUALIFIED EFH'!$C133,'HOURS&amp;CYCLES INPUT'!$D$2:$D$9999,'QUALIFIED EFH'!DJ$4,'HOURS&amp;CYCLES INPUT'!$E$2:$E$9999,'QUALIFIED EFH'!DJ$5))</f>
        <v>0</v>
      </c>
      <c r="DK133" s="476">
        <f>IF(DK$2&lt;&gt;"",IF($C133&lt;&gt;"TBA",DK$2/114,0),SUMIFS('HOURS&amp;CYCLES INPUT'!$F$2:$F$9999,'HOURS&amp;CYCLES INPUT'!$C$2:$C$9999,'QUALIFIED EFH'!$C133,'HOURS&amp;CYCLES INPUT'!$D$2:$D$9999,'QUALIFIED EFH'!DK$4,'HOURS&amp;CYCLES INPUT'!$E$2:$E$9999,'QUALIFIED EFH'!DK$5))</f>
        <v>0</v>
      </c>
      <c r="DL133" s="476">
        <f>IF(DL$2&lt;&gt;"",IF($C133&lt;&gt;"TBA",DL$2/114,0),SUMIFS('HOURS&amp;CYCLES INPUT'!$F$2:$F$9999,'HOURS&amp;CYCLES INPUT'!$C$2:$C$9999,'QUALIFIED EFH'!$C133,'HOURS&amp;CYCLES INPUT'!$D$2:$D$9999,'QUALIFIED EFH'!DL$4,'HOURS&amp;CYCLES INPUT'!$E$2:$E$9999,'QUALIFIED EFH'!DL$5))</f>
        <v>0</v>
      </c>
      <c r="DM133" s="476">
        <f>IF(DM$2&lt;&gt;"",IF($C133&lt;&gt;"TBA",DM$2/114,0),SUMIFS('HOURS&amp;CYCLES INPUT'!$F$2:$F$9999,'HOURS&amp;CYCLES INPUT'!$C$2:$C$9999,'QUALIFIED EFH'!$C133,'HOURS&amp;CYCLES INPUT'!$D$2:$D$9999,'QUALIFIED EFH'!DM$4,'HOURS&amp;CYCLES INPUT'!$E$2:$E$9999,'QUALIFIED EFH'!DM$5))</f>
        <v>0</v>
      </c>
      <c r="DN133" s="476">
        <f>IF(DN$2&lt;&gt;"",IF($C133&lt;&gt;"TBA",DN$2/114,0),SUMIFS('HOURS&amp;CYCLES INPUT'!$F$2:$F$9999,'HOURS&amp;CYCLES INPUT'!$C$2:$C$9999,'QUALIFIED EFH'!$C133,'HOURS&amp;CYCLES INPUT'!$D$2:$D$9999,'QUALIFIED EFH'!DN$4,'HOURS&amp;CYCLES INPUT'!$E$2:$E$9999,'QUALIFIED EFH'!DN$5))</f>
        <v>0</v>
      </c>
      <c r="DO133" s="476">
        <f>IF(DO$2&lt;&gt;"",IF($C133&lt;&gt;"TBA",DO$2/114,0),SUMIFS('HOURS&amp;CYCLES INPUT'!$F$2:$F$9999,'HOURS&amp;CYCLES INPUT'!$C$2:$C$9999,'QUALIFIED EFH'!$C133,'HOURS&amp;CYCLES INPUT'!$D$2:$D$9999,'QUALIFIED EFH'!DO$4,'HOURS&amp;CYCLES INPUT'!$E$2:$E$9999,'QUALIFIED EFH'!DO$5))</f>
        <v>0</v>
      </c>
      <c r="DP133" s="476">
        <f>IF(DP$2&lt;&gt;"",IF($C133&lt;&gt;"TBA",DP$2/114,0),SUMIFS('HOURS&amp;CYCLES INPUT'!$F$2:$F$9999,'HOURS&amp;CYCLES INPUT'!$C$2:$C$9999,'QUALIFIED EFH'!$C133,'HOURS&amp;CYCLES INPUT'!$D$2:$D$9999,'QUALIFIED EFH'!DP$4,'HOURS&amp;CYCLES INPUT'!$E$2:$E$9999,'QUALIFIED EFH'!DP$5))</f>
        <v>0</v>
      </c>
      <c r="DQ133" s="476">
        <f>IF(DQ$2&lt;&gt;"",IF($C133&lt;&gt;"TBA",DQ$2/114,0),SUMIFS('HOURS&amp;CYCLES INPUT'!$F$2:$F$9999,'HOURS&amp;CYCLES INPUT'!$C$2:$C$9999,'QUALIFIED EFH'!$C133,'HOURS&amp;CYCLES INPUT'!$D$2:$D$9999,'QUALIFIED EFH'!DQ$4,'HOURS&amp;CYCLES INPUT'!$E$2:$E$9999,'QUALIFIED EFH'!DQ$5))</f>
        <v>0</v>
      </c>
      <c r="DR133" s="476">
        <f>IF(DR$2&lt;&gt;"",IF($C133&lt;&gt;"TBA",DR$2/114,0),SUMIFS('HOURS&amp;CYCLES INPUT'!$F$2:$F$9999,'HOURS&amp;CYCLES INPUT'!$C$2:$C$9999,'QUALIFIED EFH'!$C133,'HOURS&amp;CYCLES INPUT'!$D$2:$D$9999,'QUALIFIED EFH'!DR$4,'HOURS&amp;CYCLES INPUT'!$E$2:$E$9999,'QUALIFIED EFH'!DR$5))</f>
        <v>0</v>
      </c>
      <c r="DS133" s="476">
        <f>IF(DS$2&lt;&gt;"",IF($C133&lt;&gt;"TBA",DS$2/114,0),SUMIFS('HOURS&amp;CYCLES INPUT'!$F$2:$F$9999,'HOURS&amp;CYCLES INPUT'!$C$2:$C$9999,'QUALIFIED EFH'!$C133,'HOURS&amp;CYCLES INPUT'!$D$2:$D$9999,'QUALIFIED EFH'!DS$4,'HOURS&amp;CYCLES INPUT'!$E$2:$E$9999,'QUALIFIED EFH'!DS$5))</f>
        <v>0</v>
      </c>
      <c r="DT133" s="476">
        <f>IF(DT$2&lt;&gt;"",IF($C133&lt;&gt;"TBA",DT$2/114,0),SUMIFS('HOURS&amp;CYCLES INPUT'!$F$2:$F$9999,'HOURS&amp;CYCLES INPUT'!$C$2:$C$9999,'QUALIFIED EFH'!$C133,'HOURS&amp;CYCLES INPUT'!$D$2:$D$9999,'QUALIFIED EFH'!DT$4,'HOURS&amp;CYCLES INPUT'!$E$2:$E$9999,'QUALIFIED EFH'!DT$5))</f>
        <v>0</v>
      </c>
      <c r="DU133" s="476">
        <f>IF(DU$2&lt;&gt;"",IF($C133&lt;&gt;"TBA",DU$2/114,0),SUMIFS('HOURS&amp;CYCLES INPUT'!$F$2:$F$9999,'HOURS&amp;CYCLES INPUT'!$C$2:$C$9999,'QUALIFIED EFH'!$C133,'HOURS&amp;CYCLES INPUT'!$D$2:$D$9999,'QUALIFIED EFH'!DU$4,'HOURS&amp;CYCLES INPUT'!$E$2:$E$9999,'QUALIFIED EFH'!DU$5))</f>
        <v>0</v>
      </c>
      <c r="DV133" s="476">
        <f>IF(DV$2&lt;&gt;"",IF($C133&lt;&gt;"TBA",DV$2/114,0),SUMIFS('HOURS&amp;CYCLES INPUT'!$F$2:$F$9999,'HOURS&amp;CYCLES INPUT'!$C$2:$C$9999,'QUALIFIED EFH'!$C133,'HOURS&amp;CYCLES INPUT'!$D$2:$D$9999,'QUALIFIED EFH'!DV$4,'HOURS&amp;CYCLES INPUT'!$E$2:$E$9999,'QUALIFIED EFH'!DV$5))</f>
        <v>0</v>
      </c>
      <c r="DW133" s="476">
        <f>IF(DW$2&lt;&gt;"",IF($C133&lt;&gt;"TBA",DW$2/114,0),SUMIFS('HOURS&amp;CYCLES INPUT'!$F$2:$F$9999,'HOURS&amp;CYCLES INPUT'!$C$2:$C$9999,'QUALIFIED EFH'!$C133,'HOURS&amp;CYCLES INPUT'!$D$2:$D$9999,'QUALIFIED EFH'!DW$4,'HOURS&amp;CYCLES INPUT'!$E$2:$E$9999,'QUALIFIED EFH'!DW$5))</f>
        <v>0</v>
      </c>
      <c r="DX133" s="476">
        <f>IF(DX$2&lt;&gt;"",IF($C133&lt;&gt;"TBA",DX$2/114,0),SUMIFS('HOURS&amp;CYCLES INPUT'!$F$2:$F$9999,'HOURS&amp;CYCLES INPUT'!$C$2:$C$9999,'QUALIFIED EFH'!$C133,'HOURS&amp;CYCLES INPUT'!$D$2:$D$9999,'QUALIFIED EFH'!DX$4,'HOURS&amp;CYCLES INPUT'!$E$2:$E$9999,'QUALIFIED EFH'!DX$5))</f>
        <v>0</v>
      </c>
      <c r="DY133" s="476">
        <f>IF(DY$2&lt;&gt;"",IF($C133&lt;&gt;"TBA",DY$2/114,0),SUMIFS('HOURS&amp;CYCLES INPUT'!$F$2:$F$9999,'HOURS&amp;CYCLES INPUT'!$C$2:$C$9999,'QUALIFIED EFH'!$C133,'HOURS&amp;CYCLES INPUT'!$D$2:$D$9999,'QUALIFIED EFH'!DY$4,'HOURS&amp;CYCLES INPUT'!$E$2:$E$9999,'QUALIFIED EFH'!DY$5))</f>
        <v>0</v>
      </c>
      <c r="DZ133" s="476">
        <f>IF(DZ$2&lt;&gt;"",IF($C133&lt;&gt;"TBA",DZ$2/114,0),SUMIFS('HOURS&amp;CYCLES INPUT'!$F$2:$F$9999,'HOURS&amp;CYCLES INPUT'!$C$2:$C$9999,'QUALIFIED EFH'!$C133,'HOURS&amp;CYCLES INPUT'!$D$2:$D$9999,'QUALIFIED EFH'!DZ$4,'HOURS&amp;CYCLES INPUT'!$E$2:$E$9999,'QUALIFIED EFH'!DZ$5))</f>
        <v>0</v>
      </c>
      <c r="EA133" s="476">
        <f>IF(EA$2&lt;&gt;"",IF($C133&lt;&gt;"TBA",EA$2/114,0),SUMIFS('HOURS&amp;CYCLES INPUT'!$F$2:$F$9999,'HOURS&amp;CYCLES INPUT'!$C$2:$C$9999,'QUALIFIED EFH'!$C133,'HOURS&amp;CYCLES INPUT'!$D$2:$D$9999,'QUALIFIED EFH'!EA$4,'HOURS&amp;CYCLES INPUT'!$E$2:$E$9999,'QUALIFIED EFH'!EA$5))</f>
        <v>0</v>
      </c>
      <c r="EB133" s="476">
        <f>IF(EB$2&lt;&gt;"",IF($C133&lt;&gt;"TBA",EB$2/114,0),SUMIFS('HOURS&amp;CYCLES INPUT'!$F$2:$F$9999,'HOURS&amp;CYCLES INPUT'!$C$2:$C$9999,'QUALIFIED EFH'!$C133,'HOURS&amp;CYCLES INPUT'!$D$2:$D$9999,'QUALIFIED EFH'!EB$4,'HOURS&amp;CYCLES INPUT'!$E$2:$E$9999,'QUALIFIED EFH'!EB$5))</f>
        <v>0</v>
      </c>
      <c r="EC133" s="476">
        <f>IF(EC$2&lt;&gt;"",IF($C133&lt;&gt;"TBA",EC$2/114,0),SUMIFS('HOURS&amp;CYCLES INPUT'!$F$2:$F$9999,'HOURS&amp;CYCLES INPUT'!$C$2:$C$9999,'QUALIFIED EFH'!$C133,'HOURS&amp;CYCLES INPUT'!$D$2:$D$9999,'QUALIFIED EFH'!EC$4,'HOURS&amp;CYCLES INPUT'!$E$2:$E$9999,'QUALIFIED EFH'!EC$5))</f>
        <v>0</v>
      </c>
      <c r="ED133" s="476">
        <f>IF(ED$2&lt;&gt;"",IF($C133&lt;&gt;"TBA",ED$2/114,0),SUMIFS('HOURS&amp;CYCLES INPUT'!$F$2:$F$9999,'HOURS&amp;CYCLES INPUT'!$C$2:$C$9999,'QUALIFIED EFH'!$C133,'HOURS&amp;CYCLES INPUT'!$D$2:$D$9999,'QUALIFIED EFH'!ED$4,'HOURS&amp;CYCLES INPUT'!$E$2:$E$9999,'QUALIFIED EFH'!ED$5))</f>
        <v>0</v>
      </c>
      <c r="EE133" s="476">
        <f>IF(EE$2&lt;&gt;"",IF($C133&lt;&gt;"TBA",EE$2/114,0),SUMIFS('HOURS&amp;CYCLES INPUT'!$F$2:$F$9999,'HOURS&amp;CYCLES INPUT'!$C$2:$C$9999,'QUALIFIED EFH'!$C133,'HOURS&amp;CYCLES INPUT'!$D$2:$D$9999,'QUALIFIED EFH'!EE$4,'HOURS&amp;CYCLES INPUT'!$E$2:$E$9999,'QUALIFIED EFH'!EE$5))</f>
        <v>0</v>
      </c>
      <c r="EF133" s="476">
        <f>IF(EF$2&lt;&gt;"",IF($C133&lt;&gt;"TBA",EF$2/114,0),SUMIFS('HOURS&amp;CYCLES INPUT'!$F$2:$F$9999,'HOURS&amp;CYCLES INPUT'!$C$2:$C$9999,'QUALIFIED EFH'!$C133,'HOURS&amp;CYCLES INPUT'!$D$2:$D$9999,'QUALIFIED EFH'!EF$4,'HOURS&amp;CYCLES INPUT'!$E$2:$E$9999,'QUALIFIED EFH'!EF$5))</f>
        <v>0</v>
      </c>
      <c r="EG133" s="476">
        <f>IF(EG$2&lt;&gt;"",IF($C133&lt;&gt;"TBA",EG$2/114,0),SUMIFS('HOURS&amp;CYCLES INPUT'!$F$2:$F$9999,'HOURS&amp;CYCLES INPUT'!$C$2:$C$9999,'QUALIFIED EFH'!$C133,'HOURS&amp;CYCLES INPUT'!$D$2:$D$9999,'QUALIFIED EFH'!EG$4,'HOURS&amp;CYCLES INPUT'!$E$2:$E$9999,'QUALIFIED EFH'!EG$5))</f>
        <v>0</v>
      </c>
      <c r="EH133" s="476">
        <f>IF(EH$2&lt;&gt;"",IF($C133&lt;&gt;"TBA",EH$2/114,0),SUMIFS('HOURS&amp;CYCLES INPUT'!$F$2:$F$9999,'HOURS&amp;CYCLES INPUT'!$C$2:$C$9999,'QUALIFIED EFH'!$C133,'HOURS&amp;CYCLES INPUT'!$D$2:$D$9999,'QUALIFIED EFH'!EH$4,'HOURS&amp;CYCLES INPUT'!$E$2:$E$9999,'QUALIFIED EFH'!EH$5))</f>
        <v>0</v>
      </c>
      <c r="EI133" s="476">
        <f>IF(EI$2&lt;&gt;"",IF($C133&lt;&gt;"TBA",EI$2/114,0),SUMIFS('HOURS&amp;CYCLES INPUT'!$F$2:$F$9999,'HOURS&amp;CYCLES INPUT'!$C$2:$C$9999,'QUALIFIED EFH'!$C133,'HOURS&amp;CYCLES INPUT'!$D$2:$D$9999,'QUALIFIED EFH'!EI$4,'HOURS&amp;CYCLES INPUT'!$E$2:$E$9999,'QUALIFIED EFH'!EI$5))</f>
        <v>0</v>
      </c>
      <c r="EJ133" s="476">
        <f>IF(EJ$2&lt;&gt;"",IF($C133&lt;&gt;"TBA",EJ$2/114,0),SUMIFS('HOURS&amp;CYCLES INPUT'!$F$2:$F$9999,'HOURS&amp;CYCLES INPUT'!$C$2:$C$9999,'QUALIFIED EFH'!$C133,'HOURS&amp;CYCLES INPUT'!$D$2:$D$9999,'QUALIFIED EFH'!EJ$4,'HOURS&amp;CYCLES INPUT'!$E$2:$E$9999,'QUALIFIED EFH'!EJ$5))</f>
        <v>0</v>
      </c>
      <c r="EK133" s="476">
        <f>IF(EK$2&lt;&gt;"",IF($C133&lt;&gt;"TBA",EK$2/114,0),SUMIFS('HOURS&amp;CYCLES INPUT'!$F$2:$F$9999,'HOURS&amp;CYCLES INPUT'!$C$2:$C$9999,'QUALIFIED EFH'!$C133,'HOURS&amp;CYCLES INPUT'!$D$2:$D$9999,'QUALIFIED EFH'!EK$4,'HOURS&amp;CYCLES INPUT'!$E$2:$E$9999,'QUALIFIED EFH'!EK$5))</f>
        <v>0</v>
      </c>
      <c r="EL133" s="476">
        <f>IF(EL$2&lt;&gt;"",IF($C133&lt;&gt;"TBA",EL$2/114,0),SUMIFS('HOURS&amp;CYCLES INPUT'!$F$2:$F$9999,'HOURS&amp;CYCLES INPUT'!$C$2:$C$9999,'QUALIFIED EFH'!$C133,'HOURS&amp;CYCLES INPUT'!$D$2:$D$9999,'QUALIFIED EFH'!EL$4,'HOURS&amp;CYCLES INPUT'!$E$2:$E$9999,'QUALIFIED EFH'!EL$5))</f>
        <v>0</v>
      </c>
      <c r="EM133" s="476">
        <f>IF(EM$2&lt;&gt;"",IF($C133&lt;&gt;"TBA",EM$2/114,0),SUMIFS('HOURS&amp;CYCLES INPUT'!$F$2:$F$9999,'HOURS&amp;CYCLES INPUT'!$C$2:$C$9999,'QUALIFIED EFH'!$C133,'HOURS&amp;CYCLES INPUT'!$D$2:$D$9999,'QUALIFIED EFH'!EM$4,'HOURS&amp;CYCLES INPUT'!$E$2:$E$9999,'QUALIFIED EFH'!EM$5))</f>
        <v>0</v>
      </c>
      <c r="EN133" s="476">
        <f>IF(EN$2&lt;&gt;"",IF($C133&lt;&gt;"TBA",EN$2/114,0),SUMIFS('HOURS&amp;CYCLES INPUT'!$F$2:$F$9999,'HOURS&amp;CYCLES INPUT'!$C$2:$C$9999,'QUALIFIED EFH'!$C133,'HOURS&amp;CYCLES INPUT'!$D$2:$D$9999,'QUALIFIED EFH'!EN$4,'HOURS&amp;CYCLES INPUT'!$E$2:$E$9999,'QUALIFIED EFH'!EN$5))</f>
        <v>0</v>
      </c>
      <c r="EO133" s="476">
        <f>IF(EO$2&lt;&gt;"",IF($C133&lt;&gt;"TBA",EO$2/114,0),SUMIFS('HOURS&amp;CYCLES INPUT'!$F$2:$F$9999,'HOURS&amp;CYCLES INPUT'!$C$2:$C$9999,'QUALIFIED EFH'!$C133,'HOURS&amp;CYCLES INPUT'!$D$2:$D$9999,'QUALIFIED EFH'!EO$4,'HOURS&amp;CYCLES INPUT'!$E$2:$E$9999,'QUALIFIED EFH'!EO$5))</f>
        <v>0</v>
      </c>
      <c r="EP133" s="476">
        <f>IF(EP$2&lt;&gt;"",IF($C133&lt;&gt;"TBA",EP$2/114,0),SUMIFS('HOURS&amp;CYCLES INPUT'!$F$2:$F$9999,'HOURS&amp;CYCLES INPUT'!$C$2:$C$9999,'QUALIFIED EFH'!$C133,'HOURS&amp;CYCLES INPUT'!$D$2:$D$9999,'QUALIFIED EFH'!EP$4,'HOURS&amp;CYCLES INPUT'!$E$2:$E$9999,'QUALIFIED EFH'!EP$5))</f>
        <v>0</v>
      </c>
      <c r="EQ133" s="476">
        <f>IF(EQ$2&lt;&gt;"",IF($C133&lt;&gt;"TBA",EQ$2/114,0),SUMIFS('HOURS&amp;CYCLES INPUT'!$F$2:$F$9999,'HOURS&amp;CYCLES INPUT'!$C$2:$C$9999,'QUALIFIED EFH'!$C133,'HOURS&amp;CYCLES INPUT'!$D$2:$D$9999,'QUALIFIED EFH'!EQ$4,'HOURS&amp;CYCLES INPUT'!$E$2:$E$9999,'QUALIFIED EFH'!EQ$5))</f>
        <v>0</v>
      </c>
      <c r="ER133" s="476">
        <f>IF(ER$2&lt;&gt;"",IF($C133&lt;&gt;"TBA",ER$2/114,0),SUMIFS('HOURS&amp;CYCLES INPUT'!$F$2:$F$9999,'HOURS&amp;CYCLES INPUT'!$C$2:$C$9999,'QUALIFIED EFH'!$C133,'HOURS&amp;CYCLES INPUT'!$D$2:$D$9999,'QUALIFIED EFH'!ER$4,'HOURS&amp;CYCLES INPUT'!$E$2:$E$9999,'QUALIFIED EFH'!ER$5))</f>
        <v>0</v>
      </c>
      <c r="ES133" s="476">
        <f>IF(ES$2&lt;&gt;"",IF($C133&lt;&gt;"TBA",ES$2/114,0),SUMIFS('HOURS&amp;CYCLES INPUT'!$F$2:$F$9999,'HOURS&amp;CYCLES INPUT'!$C$2:$C$9999,'QUALIFIED EFH'!$C133,'HOURS&amp;CYCLES INPUT'!$D$2:$D$9999,'QUALIFIED EFH'!ES$4,'HOURS&amp;CYCLES INPUT'!$E$2:$E$9999,'QUALIFIED EFH'!ES$5))</f>
        <v>0</v>
      </c>
      <c r="ET133" s="476">
        <f>IF(ET$2&lt;&gt;"",IF($C133&lt;&gt;"TBA",ET$2/114,0),SUMIFS('HOURS&amp;CYCLES INPUT'!$F$2:$F$9999,'HOURS&amp;CYCLES INPUT'!$C$2:$C$9999,'QUALIFIED EFH'!$C133,'HOURS&amp;CYCLES INPUT'!$D$2:$D$9999,'QUALIFIED EFH'!ET$4,'HOURS&amp;CYCLES INPUT'!$E$2:$E$9999,'QUALIFIED EFH'!ET$5))</f>
        <v>0</v>
      </c>
      <c r="EU133" s="476">
        <f>IF(EU$2&lt;&gt;"",IF($C133&lt;&gt;"TBA",EU$2/114,0),SUMIFS('HOURS&amp;CYCLES INPUT'!$F$2:$F$9999,'HOURS&amp;CYCLES INPUT'!$C$2:$C$9999,'QUALIFIED EFH'!$C133,'HOURS&amp;CYCLES INPUT'!$D$2:$D$9999,'QUALIFIED EFH'!EU$4,'HOURS&amp;CYCLES INPUT'!$E$2:$E$9999,'QUALIFIED EFH'!EU$5))</f>
        <v>0</v>
      </c>
      <c r="EV133" s="476">
        <f>IF(EV$2&lt;&gt;"",IF($C133&lt;&gt;"TBA",EV$2/114,0),SUMIFS('HOURS&amp;CYCLES INPUT'!$F$2:$F$9999,'HOURS&amp;CYCLES INPUT'!$C$2:$C$9999,'QUALIFIED EFH'!$C133,'HOURS&amp;CYCLES INPUT'!$D$2:$D$9999,'QUALIFIED EFH'!EV$4,'HOURS&amp;CYCLES INPUT'!$E$2:$E$9999,'QUALIFIED EFH'!EV$5))</f>
        <v>0</v>
      </c>
      <c r="EW133" s="476">
        <f>IF(EW$2&lt;&gt;"",IF($C133&lt;&gt;"TBA",EW$2/114,0),SUMIFS('HOURS&amp;CYCLES INPUT'!$F$2:$F$9999,'HOURS&amp;CYCLES INPUT'!$C$2:$C$9999,'QUALIFIED EFH'!$C133,'HOURS&amp;CYCLES INPUT'!$D$2:$D$9999,'QUALIFIED EFH'!EW$4,'HOURS&amp;CYCLES INPUT'!$E$2:$E$9999,'QUALIFIED EFH'!EW$5))</f>
        <v>0</v>
      </c>
      <c r="EX133" s="476">
        <f>IF(EX$2&lt;&gt;"",IF($C133&lt;&gt;"TBA",EX$2/114,0),SUMIFS('HOURS&amp;CYCLES INPUT'!$F$2:$F$9999,'HOURS&amp;CYCLES INPUT'!$C$2:$C$9999,'QUALIFIED EFH'!$C133,'HOURS&amp;CYCLES INPUT'!$D$2:$D$9999,'QUALIFIED EFH'!EX$4,'HOURS&amp;CYCLES INPUT'!$E$2:$E$9999,'QUALIFIED EFH'!EX$5))</f>
        <v>0</v>
      </c>
      <c r="EY133" s="476">
        <f>IF(EY$2&lt;&gt;"",IF($C133&lt;&gt;"TBA",EY$2/114,0),SUMIFS('HOURS&amp;CYCLES INPUT'!$F$2:$F$9999,'HOURS&amp;CYCLES INPUT'!$C$2:$C$9999,'QUALIFIED EFH'!$C133,'HOURS&amp;CYCLES INPUT'!$D$2:$D$9999,'QUALIFIED EFH'!EY$4,'HOURS&amp;CYCLES INPUT'!$E$2:$E$9999,'QUALIFIED EFH'!EY$5))</f>
        <v>0</v>
      </c>
      <c r="EZ133" s="476">
        <f>IF(EZ$2&lt;&gt;"",IF($C133&lt;&gt;"TBA",EZ$2/114,0),SUMIFS('HOURS&amp;CYCLES INPUT'!$F$2:$F$9999,'HOURS&amp;CYCLES INPUT'!$C$2:$C$9999,'QUALIFIED EFH'!$C133,'HOURS&amp;CYCLES INPUT'!$D$2:$D$9999,'QUALIFIED EFH'!EZ$4,'HOURS&amp;CYCLES INPUT'!$E$2:$E$9999,'QUALIFIED EFH'!EZ$5))</f>
        <v>0</v>
      </c>
      <c r="FA133" s="476">
        <f>IF(FA$2&lt;&gt;"",IF($C133&lt;&gt;"TBA",FA$2/114,0),SUMIFS('HOURS&amp;CYCLES INPUT'!$F$2:$F$9999,'HOURS&amp;CYCLES INPUT'!$C$2:$C$9999,'QUALIFIED EFH'!$C133,'HOURS&amp;CYCLES INPUT'!$D$2:$D$9999,'QUALIFIED EFH'!FA$4,'HOURS&amp;CYCLES INPUT'!$E$2:$E$9999,'QUALIFIED EFH'!FA$5))</f>
        <v>0</v>
      </c>
      <c r="FB133" s="476">
        <f>IF(FB$2&lt;&gt;"",IF($C133&lt;&gt;"TBA",FB$2/114,0),SUMIFS('HOURS&amp;CYCLES INPUT'!$F$2:$F$9999,'HOURS&amp;CYCLES INPUT'!$C$2:$C$9999,'QUALIFIED EFH'!$C133,'HOURS&amp;CYCLES INPUT'!$D$2:$D$9999,'QUALIFIED EFH'!FB$4,'HOURS&amp;CYCLES INPUT'!$E$2:$E$9999,'QUALIFIED EFH'!FB$5))</f>
        <v>0</v>
      </c>
      <c r="FC133" s="476">
        <f>IF(FC$2&lt;&gt;"",IF($C133&lt;&gt;"TBA",FC$2/114,0),SUMIFS('HOURS&amp;CYCLES INPUT'!$F$2:$F$9999,'HOURS&amp;CYCLES INPUT'!$C$2:$C$9999,'QUALIFIED EFH'!$C133,'HOURS&amp;CYCLES INPUT'!$D$2:$D$9999,'QUALIFIED EFH'!FC$4,'HOURS&amp;CYCLES INPUT'!$E$2:$E$9999,'QUALIFIED EFH'!FC$5))</f>
        <v>0</v>
      </c>
      <c r="FD133" s="476">
        <f>IF(FD$2&lt;&gt;"",IF($C133&lt;&gt;"TBA",FD$2/114,0),SUMIFS('HOURS&amp;CYCLES INPUT'!$F$2:$F$9999,'HOURS&amp;CYCLES INPUT'!$C$2:$C$9999,'QUALIFIED EFH'!$C133,'HOURS&amp;CYCLES INPUT'!$D$2:$D$9999,'QUALIFIED EFH'!FD$4,'HOURS&amp;CYCLES INPUT'!$E$2:$E$9999,'QUALIFIED EFH'!FD$5))</f>
        <v>0</v>
      </c>
      <c r="FE133" s="476">
        <f>IF(FE$2&lt;&gt;"",IF($C133&lt;&gt;"TBA",FE$2/114,0),SUMIFS('HOURS&amp;CYCLES INPUT'!$F$2:$F$9999,'HOURS&amp;CYCLES INPUT'!$C$2:$C$9999,'QUALIFIED EFH'!$C133,'HOURS&amp;CYCLES INPUT'!$D$2:$D$9999,'QUALIFIED EFH'!FE$4,'HOURS&amp;CYCLES INPUT'!$E$2:$E$9999,'QUALIFIED EFH'!FE$5))</f>
        <v>0</v>
      </c>
      <c r="FF133" s="476">
        <f>IF(FF$2&lt;&gt;"",IF($C133&lt;&gt;"TBA",FF$2/114,0),SUMIFS('HOURS&amp;CYCLES INPUT'!$F$2:$F$9999,'HOURS&amp;CYCLES INPUT'!$C$2:$C$9999,'QUALIFIED EFH'!$C133,'HOURS&amp;CYCLES INPUT'!$D$2:$D$9999,'QUALIFIED EFH'!FF$4,'HOURS&amp;CYCLES INPUT'!$E$2:$E$9999,'QUALIFIED EFH'!FF$5))</f>
        <v>0</v>
      </c>
      <c r="FG133" s="476">
        <f>IF(FG$2&lt;&gt;"",IF($C133&lt;&gt;"TBA",FG$2/114,0),SUMIFS('HOURS&amp;CYCLES INPUT'!$F$2:$F$9999,'HOURS&amp;CYCLES INPUT'!$C$2:$C$9999,'QUALIFIED EFH'!$C133,'HOURS&amp;CYCLES INPUT'!$D$2:$D$9999,'QUALIFIED EFH'!FG$4,'HOURS&amp;CYCLES INPUT'!$E$2:$E$9999,'QUALIFIED EFH'!FG$5))</f>
        <v>0</v>
      </c>
      <c r="FH133" s="476">
        <f>IF(FH$2&lt;&gt;"",IF($C133&lt;&gt;"TBA",FH$2/114,0),SUMIFS('HOURS&amp;CYCLES INPUT'!$F$2:$F$9999,'HOURS&amp;CYCLES INPUT'!$C$2:$C$9999,'QUALIFIED EFH'!$C133,'HOURS&amp;CYCLES INPUT'!$D$2:$D$9999,'QUALIFIED EFH'!FH$4,'HOURS&amp;CYCLES INPUT'!$E$2:$E$9999,'QUALIFIED EFH'!FH$5))</f>
        <v>0</v>
      </c>
      <c r="FI133" s="476">
        <f>IF(FI$2&lt;&gt;"",IF($C133&lt;&gt;"TBA",FI$2/114,0),SUMIFS('HOURS&amp;CYCLES INPUT'!$F$2:$F$9999,'HOURS&amp;CYCLES INPUT'!$C$2:$C$9999,'QUALIFIED EFH'!$C133,'HOURS&amp;CYCLES INPUT'!$D$2:$D$9999,'QUALIFIED EFH'!FI$4,'HOURS&amp;CYCLES INPUT'!$E$2:$E$9999,'QUALIFIED EFH'!FI$5))</f>
        <v>0</v>
      </c>
      <c r="FJ133" s="476">
        <f>IF(FJ$2&lt;&gt;"",IF($C133&lt;&gt;"TBA",FJ$2/114,0),SUMIFS('HOURS&amp;CYCLES INPUT'!$F$2:$F$9999,'HOURS&amp;CYCLES INPUT'!$C$2:$C$9999,'QUALIFIED EFH'!$C133,'HOURS&amp;CYCLES INPUT'!$D$2:$D$9999,'QUALIFIED EFH'!FJ$4,'HOURS&amp;CYCLES INPUT'!$E$2:$E$9999,'QUALIFIED EFH'!FJ$5))</f>
        <v>0</v>
      </c>
      <c r="FK133" s="476">
        <f>IF(FK$2&lt;&gt;"",IF($C133&lt;&gt;"TBA",FK$2/114,0),SUMIFS('HOURS&amp;CYCLES INPUT'!$F$2:$F$9999,'HOURS&amp;CYCLES INPUT'!$C$2:$C$9999,'QUALIFIED EFH'!$C133,'HOURS&amp;CYCLES INPUT'!$D$2:$D$9999,'QUALIFIED EFH'!FK$4,'HOURS&amp;CYCLES INPUT'!$E$2:$E$9999,'QUALIFIED EFH'!FK$5))</f>
        <v>0</v>
      </c>
      <c r="FL133" s="476">
        <f>IF(FL$2&lt;&gt;"",IF($C133&lt;&gt;"TBA",FL$2/114,0),SUMIFS('HOURS&amp;CYCLES INPUT'!$F$2:$F$9999,'HOURS&amp;CYCLES INPUT'!$C$2:$C$9999,'QUALIFIED EFH'!$C133,'HOURS&amp;CYCLES INPUT'!$D$2:$D$9999,'QUALIFIED EFH'!FL$4,'HOURS&amp;CYCLES INPUT'!$E$2:$E$9999,'QUALIFIED EFH'!FL$5))</f>
        <v>0</v>
      </c>
      <c r="FM133" s="476">
        <f>IF(FM$2&lt;&gt;"",IF($C133&lt;&gt;"TBA",FM$2/114,0),SUMIFS('HOURS&amp;CYCLES INPUT'!$F$2:$F$9999,'HOURS&amp;CYCLES INPUT'!$C$2:$C$9999,'QUALIFIED EFH'!$C133,'HOURS&amp;CYCLES INPUT'!$D$2:$D$9999,'QUALIFIED EFH'!FM$4,'HOURS&amp;CYCLES INPUT'!$E$2:$E$9999,'QUALIFIED EFH'!FM$5))</f>
        <v>0</v>
      </c>
      <c r="FN133" s="476">
        <f>IF(FN$2&lt;&gt;"",IF($C133&lt;&gt;"TBA",FN$2/114,0),SUMIFS('HOURS&amp;CYCLES INPUT'!$F$2:$F$9999,'HOURS&amp;CYCLES INPUT'!$C$2:$C$9999,'QUALIFIED EFH'!$C133,'HOURS&amp;CYCLES INPUT'!$D$2:$D$9999,'QUALIFIED EFH'!FN$4,'HOURS&amp;CYCLES INPUT'!$E$2:$E$9999,'QUALIFIED EFH'!FN$5))</f>
        <v>0</v>
      </c>
      <c r="FO133" s="476">
        <f>IF(FO$2&lt;&gt;"",IF($C133&lt;&gt;"TBA",FO$2/114,0),SUMIFS('HOURS&amp;CYCLES INPUT'!$F$2:$F$9999,'HOURS&amp;CYCLES INPUT'!$C$2:$C$9999,'QUALIFIED EFH'!$C133,'HOURS&amp;CYCLES INPUT'!$D$2:$D$9999,'QUALIFIED EFH'!FO$4,'HOURS&amp;CYCLES INPUT'!$E$2:$E$9999,'QUALIFIED EFH'!FO$5))</f>
        <v>0</v>
      </c>
      <c r="FP133" s="476">
        <f>IF(FP$2&lt;&gt;"",IF($C133&lt;&gt;"TBA",FP$2/114,0),SUMIFS('HOURS&amp;CYCLES INPUT'!$F$2:$F$9999,'HOURS&amp;CYCLES INPUT'!$C$2:$C$9999,'QUALIFIED EFH'!$C133,'HOURS&amp;CYCLES INPUT'!$D$2:$D$9999,'QUALIFIED EFH'!FP$4,'HOURS&amp;CYCLES INPUT'!$E$2:$E$9999,'QUALIFIED EFH'!FP$5))</f>
        <v>0</v>
      </c>
      <c r="FQ133" s="476">
        <f>IF(FQ$2&lt;&gt;"",IF($C133&lt;&gt;"TBA",FQ$2/114,0),SUMIFS('HOURS&amp;CYCLES INPUT'!$F$2:$F$9999,'HOURS&amp;CYCLES INPUT'!$C$2:$C$9999,'QUALIFIED EFH'!$C133,'HOURS&amp;CYCLES INPUT'!$D$2:$D$9999,'QUALIFIED EFH'!FQ$4,'HOURS&amp;CYCLES INPUT'!$E$2:$E$9999,'QUALIFIED EFH'!FQ$5))</f>
        <v>0</v>
      </c>
      <c r="FR133" s="476">
        <f>IF(FR$2&lt;&gt;"",IF($C133&lt;&gt;"TBA",FR$2/114,0),SUMIFS('HOURS&amp;CYCLES INPUT'!$F$2:$F$9999,'HOURS&amp;CYCLES INPUT'!$C$2:$C$9999,'QUALIFIED EFH'!$C133,'HOURS&amp;CYCLES INPUT'!$D$2:$D$9999,'QUALIFIED EFH'!FR$4,'HOURS&amp;CYCLES INPUT'!$E$2:$E$9999,'QUALIFIED EFH'!FR$5))</f>
        <v>0</v>
      </c>
      <c r="FS133" s="476">
        <f>IF(FS$2&lt;&gt;"",IF($C133&lt;&gt;"TBA",FS$2/114,0),SUMIFS('HOURS&amp;CYCLES INPUT'!$F$2:$F$9999,'HOURS&amp;CYCLES INPUT'!$C$2:$C$9999,'QUALIFIED EFH'!$C133,'HOURS&amp;CYCLES INPUT'!$D$2:$D$9999,'QUALIFIED EFH'!FS$4,'HOURS&amp;CYCLES INPUT'!$E$2:$E$9999,'QUALIFIED EFH'!FS$5))</f>
        <v>0</v>
      </c>
      <c r="FT133" s="476">
        <f>IF(FT$2&lt;&gt;"",IF($C133&lt;&gt;"TBA",FT$2/114,0),SUMIFS('HOURS&amp;CYCLES INPUT'!$F$2:$F$9999,'HOURS&amp;CYCLES INPUT'!$C$2:$C$9999,'QUALIFIED EFH'!$C133,'HOURS&amp;CYCLES INPUT'!$D$2:$D$9999,'QUALIFIED EFH'!FT$4,'HOURS&amp;CYCLES INPUT'!$E$2:$E$9999,'QUALIFIED EFH'!FT$5))</f>
        <v>0</v>
      </c>
      <c r="FU133" s="476">
        <f>IF(FU$2&lt;&gt;"",IF($C133&lt;&gt;"TBA",FU$2/114,0),SUMIFS('HOURS&amp;CYCLES INPUT'!$F$2:$F$9999,'HOURS&amp;CYCLES INPUT'!$C$2:$C$9999,'QUALIFIED EFH'!$C133,'HOURS&amp;CYCLES INPUT'!$D$2:$D$9999,'QUALIFIED EFH'!FU$4,'HOURS&amp;CYCLES INPUT'!$E$2:$E$9999,'QUALIFIED EFH'!FU$5))</f>
        <v>0</v>
      </c>
      <c r="FV133" s="476">
        <f>IF(FV$2&lt;&gt;"",IF($C133&lt;&gt;"TBA",FV$2/114,0),SUMIFS('HOURS&amp;CYCLES INPUT'!$F$2:$F$9999,'HOURS&amp;CYCLES INPUT'!$C$2:$C$9999,'QUALIFIED EFH'!$C133,'HOURS&amp;CYCLES INPUT'!$D$2:$D$9999,'QUALIFIED EFH'!FV$4,'HOURS&amp;CYCLES INPUT'!$E$2:$E$9999,'QUALIFIED EFH'!FV$5))</f>
        <v>0</v>
      </c>
      <c r="FW133" s="476">
        <f>IF(FW$2&lt;&gt;"",IF($C133&lt;&gt;"TBA",FW$2/114,0),SUMIFS('HOURS&amp;CYCLES INPUT'!$F$2:$F$9999,'HOURS&amp;CYCLES INPUT'!$C$2:$C$9999,'QUALIFIED EFH'!$C133,'HOURS&amp;CYCLES INPUT'!$D$2:$D$9999,'QUALIFIED EFH'!FW$4,'HOURS&amp;CYCLES INPUT'!$E$2:$E$9999,'QUALIFIED EFH'!FW$5))</f>
        <v>0</v>
      </c>
      <c r="FX133" s="476">
        <f>IF(FX$2&lt;&gt;"",IF($C133&lt;&gt;"TBA",FX$2/114,0),SUMIFS('HOURS&amp;CYCLES INPUT'!$F$2:$F$9999,'HOURS&amp;CYCLES INPUT'!$C$2:$C$9999,'QUALIFIED EFH'!$C133,'HOURS&amp;CYCLES INPUT'!$D$2:$D$9999,'QUALIFIED EFH'!FX$4,'HOURS&amp;CYCLES INPUT'!$E$2:$E$9999,'QUALIFIED EFH'!FX$5))</f>
        <v>0</v>
      </c>
      <c r="FY133" s="476">
        <f>IF(FY$2&lt;&gt;"",IF($C133&lt;&gt;"TBA",FY$2/114,0),SUMIFS('HOURS&amp;CYCLES INPUT'!$F$2:$F$9999,'HOURS&amp;CYCLES INPUT'!$C$2:$C$9999,'QUALIFIED EFH'!$C133,'HOURS&amp;CYCLES INPUT'!$D$2:$D$9999,'QUALIFIED EFH'!FY$4,'HOURS&amp;CYCLES INPUT'!$E$2:$E$9999,'QUALIFIED EFH'!FY$5))</f>
        <v>0</v>
      </c>
      <c r="FZ133" s="476">
        <f>IF(FZ$2&lt;&gt;"",IF($C133&lt;&gt;"TBA",FZ$2/114,0),SUMIFS('HOURS&amp;CYCLES INPUT'!$F$2:$F$9999,'HOURS&amp;CYCLES INPUT'!$C$2:$C$9999,'QUALIFIED EFH'!$C133,'HOURS&amp;CYCLES INPUT'!$D$2:$D$9999,'QUALIFIED EFH'!FZ$4,'HOURS&amp;CYCLES INPUT'!$E$2:$E$9999,'QUALIFIED EFH'!FZ$5))</f>
        <v>0</v>
      </c>
      <c r="GA133" s="476">
        <f>IF(GA$2&lt;&gt;"",IF($C133&lt;&gt;"TBA",GA$2/114,0),SUMIFS('HOURS&amp;CYCLES INPUT'!$F$2:$F$9999,'HOURS&amp;CYCLES INPUT'!$C$2:$C$9999,'QUALIFIED EFH'!$C133,'HOURS&amp;CYCLES INPUT'!$D$2:$D$9999,'QUALIFIED EFH'!GA$4,'HOURS&amp;CYCLES INPUT'!$E$2:$E$9999,'QUALIFIED EFH'!GA$5))</f>
        <v>0</v>
      </c>
      <c r="GB133" s="476">
        <f>IF(GB$2&lt;&gt;"",IF($C133&lt;&gt;"TBA",GB$2/114,0),SUMIFS('HOURS&amp;CYCLES INPUT'!$F$2:$F$9999,'HOURS&amp;CYCLES INPUT'!$C$2:$C$9999,'QUALIFIED EFH'!$C133,'HOURS&amp;CYCLES INPUT'!$D$2:$D$9999,'QUALIFIED EFH'!GB$4,'HOURS&amp;CYCLES INPUT'!$E$2:$E$9999,'QUALIFIED EFH'!GB$5))</f>
        <v>0</v>
      </c>
    </row>
    <row r="134" spans="2:184" x14ac:dyDescent="0.35">
      <c r="C134" s="472">
        <f>'QUALIFIED ENGINES'!D167</f>
        <v>91608</v>
      </c>
      <c r="D134" s="476">
        <f>IF(D$2&lt;&gt;"",IF($C134&lt;&gt;"TBA",D$2/114,0),SUMIFS('HOURS&amp;CYCLES INPUT'!$F$2:$F$9999,'HOURS&amp;CYCLES INPUT'!$C$2:$C$9999,'QUALIFIED EFH'!$C134,'HOURS&amp;CYCLES INPUT'!$D$2:$D$9999,'QUALIFIED EFH'!D$4,'HOURS&amp;CYCLES INPUT'!$E$2:$E$9999,'QUALIFIED EFH'!D$5))</f>
        <v>0</v>
      </c>
      <c r="E134" s="476">
        <f>IF(E$2&lt;&gt;"",IF($C134&lt;&gt;"TBA",E$2/114,0),SUMIFS('HOURS&amp;CYCLES INPUT'!$F$2:$F$9999,'HOURS&amp;CYCLES INPUT'!$C$2:$C$9999,'QUALIFIED EFH'!$C134,'HOURS&amp;CYCLES INPUT'!$D$2:$D$9999,'QUALIFIED EFH'!E$4,'HOURS&amp;CYCLES INPUT'!$E$2:$E$9999,'QUALIFIED EFH'!E$5))</f>
        <v>0</v>
      </c>
      <c r="F134" s="476">
        <f>IF(F$2&lt;&gt;"",IF($C134&lt;&gt;"TBA",F$2/114,0),SUMIFS('HOURS&amp;CYCLES INPUT'!$F$2:$F$9999,'HOURS&amp;CYCLES INPUT'!$C$2:$C$9999,'QUALIFIED EFH'!$C134,'HOURS&amp;CYCLES INPUT'!$D$2:$D$9999,'QUALIFIED EFH'!F$4,'HOURS&amp;CYCLES INPUT'!$E$2:$E$9999,'QUALIFIED EFH'!F$5))</f>
        <v>0</v>
      </c>
      <c r="G134" s="476">
        <f>IF(G$2&lt;&gt;"",IF($C134&lt;&gt;"TBA",G$2/114,0),SUMIFS('HOURS&amp;CYCLES INPUT'!$F$2:$F$9999,'HOURS&amp;CYCLES INPUT'!$C$2:$C$9999,'QUALIFIED EFH'!$C134,'HOURS&amp;CYCLES INPUT'!$D$2:$D$9999,'QUALIFIED EFH'!G$4,'HOURS&amp;CYCLES INPUT'!$E$2:$E$9999,'QUALIFIED EFH'!G$5))</f>
        <v>0</v>
      </c>
      <c r="H134" s="476">
        <f>IF(H$2&lt;&gt;"",IF($C134&lt;&gt;"TBA",H$2/114,0),SUMIFS('HOURS&amp;CYCLES INPUT'!$F$2:$F$9999,'HOURS&amp;CYCLES INPUT'!$C$2:$C$9999,'QUALIFIED EFH'!$C134,'HOURS&amp;CYCLES INPUT'!$D$2:$D$9999,'QUALIFIED EFH'!H$4,'HOURS&amp;CYCLES INPUT'!$E$2:$E$9999,'QUALIFIED EFH'!H$5))</f>
        <v>0</v>
      </c>
      <c r="I134" s="476">
        <f>IF(I$2&lt;&gt;"",IF($C134&lt;&gt;"TBA",I$2/114,0),SUMIFS('HOURS&amp;CYCLES INPUT'!$F$2:$F$9999,'HOURS&amp;CYCLES INPUT'!$C$2:$C$9999,'QUALIFIED EFH'!$C134,'HOURS&amp;CYCLES INPUT'!$D$2:$D$9999,'QUALIFIED EFH'!I$4,'HOURS&amp;CYCLES INPUT'!$E$2:$E$9999,'QUALIFIED EFH'!I$5))</f>
        <v>0</v>
      </c>
      <c r="J134" s="476">
        <f>IF(J$2&lt;&gt;"",IF($C134&lt;&gt;"TBA",J$2/114,0),SUMIFS('HOURS&amp;CYCLES INPUT'!$F$2:$F$9999,'HOURS&amp;CYCLES INPUT'!$C$2:$C$9999,'QUALIFIED EFH'!$C134,'HOURS&amp;CYCLES INPUT'!$D$2:$D$9999,'QUALIFIED EFH'!J$4,'HOURS&amp;CYCLES INPUT'!$E$2:$E$9999,'QUALIFIED EFH'!J$5))</f>
        <v>0</v>
      </c>
      <c r="K134" s="476">
        <f>IF(K$2&lt;&gt;"",IF($C134&lt;&gt;"TBA",K$2/114,0),SUMIFS('HOURS&amp;CYCLES INPUT'!$F$2:$F$9999,'HOURS&amp;CYCLES INPUT'!$C$2:$C$9999,'QUALIFIED EFH'!$C134,'HOURS&amp;CYCLES INPUT'!$D$2:$D$9999,'QUALIFIED EFH'!K$4,'HOURS&amp;CYCLES INPUT'!$E$2:$E$9999,'QUALIFIED EFH'!K$5))</f>
        <v>0</v>
      </c>
      <c r="L134" s="476">
        <f>IF(L$2&lt;&gt;"",IF($C134&lt;&gt;"TBA",L$2/114,0),SUMIFS('HOURS&amp;CYCLES INPUT'!$F$2:$F$9999,'HOURS&amp;CYCLES INPUT'!$C$2:$C$9999,'QUALIFIED EFH'!$C134,'HOURS&amp;CYCLES INPUT'!$D$2:$D$9999,'QUALIFIED EFH'!L$4,'HOURS&amp;CYCLES INPUT'!$E$2:$E$9999,'QUALIFIED EFH'!L$5))</f>
        <v>0</v>
      </c>
      <c r="M134" s="476">
        <f>IF(M$2&lt;&gt;"",IF($C134&lt;&gt;"TBA",M$2/114,0),SUMIFS('HOURS&amp;CYCLES INPUT'!$F$2:$F$9999,'HOURS&amp;CYCLES INPUT'!$C$2:$C$9999,'QUALIFIED EFH'!$C134,'HOURS&amp;CYCLES INPUT'!$D$2:$D$9999,'QUALIFIED EFH'!M$4,'HOURS&amp;CYCLES INPUT'!$E$2:$E$9999,'QUALIFIED EFH'!M$5))</f>
        <v>0</v>
      </c>
      <c r="N134" s="476">
        <f>IF(N$2&lt;&gt;"",IF($C134&lt;&gt;"TBA",N$2/114,0),SUMIFS('HOURS&amp;CYCLES INPUT'!$F$2:$F$9999,'HOURS&amp;CYCLES INPUT'!$C$2:$C$9999,'QUALIFIED EFH'!$C134,'HOURS&amp;CYCLES INPUT'!$D$2:$D$9999,'QUALIFIED EFH'!N$4,'HOURS&amp;CYCLES INPUT'!$E$2:$E$9999,'QUALIFIED EFH'!N$5))</f>
        <v>0</v>
      </c>
      <c r="O134" s="476">
        <f>IF(O$2&lt;&gt;"",IF($C134&lt;&gt;"TBA",O$2/114,0),SUMIFS('HOURS&amp;CYCLES INPUT'!$F$2:$F$9999,'HOURS&amp;CYCLES INPUT'!$C$2:$C$9999,'QUALIFIED EFH'!$C134,'HOURS&amp;CYCLES INPUT'!$D$2:$D$9999,'QUALIFIED EFH'!O$4,'HOURS&amp;CYCLES INPUT'!$E$2:$E$9999,'QUALIFIED EFH'!O$5))</f>
        <v>0</v>
      </c>
      <c r="P134" s="476">
        <f>IF(P$2&lt;&gt;"",IF($C134&lt;&gt;"TBA",P$2/114,0),SUMIFS('HOURS&amp;CYCLES INPUT'!$F$2:$F$9999,'HOURS&amp;CYCLES INPUT'!$C$2:$C$9999,'QUALIFIED EFH'!$C134,'HOURS&amp;CYCLES INPUT'!$D$2:$D$9999,'QUALIFIED EFH'!P$4,'HOURS&amp;CYCLES INPUT'!$E$2:$E$9999,'QUALIFIED EFH'!P$5))</f>
        <v>0</v>
      </c>
      <c r="Q134" s="476">
        <f>IF(Q$2&lt;&gt;"",IF($C134&lt;&gt;"TBA",Q$2/114,0),SUMIFS('HOURS&amp;CYCLES INPUT'!$F$2:$F$9999,'HOURS&amp;CYCLES INPUT'!$C$2:$C$9999,'QUALIFIED EFH'!$C134,'HOURS&amp;CYCLES INPUT'!$D$2:$D$9999,'QUALIFIED EFH'!Q$4,'HOURS&amp;CYCLES INPUT'!$E$2:$E$9999,'QUALIFIED EFH'!Q$5))</f>
        <v>0</v>
      </c>
      <c r="R134" s="476">
        <f>IF(R$1&lt;&gt;"",IF($C134&lt;&gt;"TBA",R$1/114,0),SUMIFS('HOURS&amp;CYCLES INPUT'!$F$2:$F$9999,'HOURS&amp;CYCLES INPUT'!$C$2:$C$9999,'QUALIFIED EFH'!$C134,'HOURS&amp;CYCLES INPUT'!$D$2:$D$9999,'QUALIFIED EFH'!R$4,'HOURS&amp;CYCLES INPUT'!$E$2:$E$9999,'QUALIFIED EFH'!R$5))</f>
        <v>0</v>
      </c>
      <c r="S134" s="476">
        <f>IF(S$2&lt;&gt;"",IF($C134&lt;&gt;"TBA",S$2/114,0),SUMIFS('HOURS&amp;CYCLES INPUT'!$F$2:$F$9999,'HOURS&amp;CYCLES INPUT'!$C$2:$C$9999,'QUALIFIED EFH'!$C134,'HOURS&amp;CYCLES INPUT'!$D$2:$D$9999,'QUALIFIED EFH'!S$4,'HOURS&amp;CYCLES INPUT'!$E$2:$E$9999,'QUALIFIED EFH'!S$5))</f>
        <v>0</v>
      </c>
      <c r="T134" s="476">
        <f>IF(T$2&lt;&gt;"",IF($C134&lt;&gt;"TBA",T$2/114,0),SUMIFS('HOURS&amp;CYCLES INPUT'!$F$2:$F$9999,'HOURS&amp;CYCLES INPUT'!$C$2:$C$9999,'QUALIFIED EFH'!$C134,'HOURS&amp;CYCLES INPUT'!$D$2:$D$9999,'QUALIFIED EFH'!T$4,'HOURS&amp;CYCLES INPUT'!$E$2:$E$9999,'QUALIFIED EFH'!T$5))</f>
        <v>0</v>
      </c>
      <c r="U134" s="476">
        <f>IF(U$2&lt;&gt;"",IF($C134&lt;&gt;"TBA",U$2/114,0),SUMIFS('HOURS&amp;CYCLES INPUT'!$F$2:$F$9999,'HOURS&amp;CYCLES INPUT'!$C$2:$C$9999,'QUALIFIED EFH'!$C134,'HOURS&amp;CYCLES INPUT'!$D$2:$D$9999,'QUALIFIED EFH'!U$4,'HOURS&amp;CYCLES INPUT'!$E$2:$E$9999,'QUALIFIED EFH'!U$5))</f>
        <v>0</v>
      </c>
      <c r="V134" s="476">
        <f>IF(V$2&lt;&gt;"",IF($C134&lt;&gt;"TBA",V$2/114,0),SUMIFS('HOURS&amp;CYCLES INPUT'!$F$2:$F$9999,'HOURS&amp;CYCLES INPUT'!$C$2:$C$9999,'QUALIFIED EFH'!$C134,'HOURS&amp;CYCLES INPUT'!$D$2:$D$9999,'QUALIFIED EFH'!V$4,'HOURS&amp;CYCLES INPUT'!$E$2:$E$9999,'QUALIFIED EFH'!V$5))</f>
        <v>0</v>
      </c>
      <c r="W134" s="476">
        <f>IF(W$2&lt;&gt;"",IF($C134&lt;&gt;"TBA",W$2/114,0),SUMIFS('HOURS&amp;CYCLES INPUT'!$F$2:$F$9999,'HOURS&amp;CYCLES INPUT'!$C$2:$C$9999,'QUALIFIED EFH'!$C134,'HOURS&amp;CYCLES INPUT'!$D$2:$D$9999,'QUALIFIED EFH'!W$4,'HOURS&amp;CYCLES INPUT'!$E$2:$E$9999,'QUALIFIED EFH'!W$5))</f>
        <v>0</v>
      </c>
      <c r="X134" s="476">
        <f>IF(X$2&lt;&gt;"",IF($C134&lt;&gt;"TBA",X$2/114,0),SUMIFS('HOURS&amp;CYCLES INPUT'!$F$2:$F$9999,'HOURS&amp;CYCLES INPUT'!$C$2:$C$9999,'QUALIFIED EFH'!$C134,'HOURS&amp;CYCLES INPUT'!$D$2:$D$9999,'QUALIFIED EFH'!X$4,'HOURS&amp;CYCLES INPUT'!$E$2:$E$9999,'QUALIFIED EFH'!X$5))</f>
        <v>0</v>
      </c>
      <c r="Y134" s="476">
        <f>IF(Y$2&lt;&gt;"",IF($C134&lt;&gt;"TBA",Y$2/114,0),SUMIFS('HOURS&amp;CYCLES INPUT'!$F$2:$F$9999,'HOURS&amp;CYCLES INPUT'!$C$2:$C$9999,'QUALIFIED EFH'!$C134,'HOURS&amp;CYCLES INPUT'!$D$2:$D$9999,'QUALIFIED EFH'!Y$4,'HOURS&amp;CYCLES INPUT'!$E$2:$E$9999,'QUALIFIED EFH'!Y$5))</f>
        <v>0</v>
      </c>
      <c r="Z134" s="476">
        <f>IF(Z$2&lt;&gt;"",IF($C134&lt;&gt;"TBA",Z$2/114,0),SUMIFS('HOURS&amp;CYCLES INPUT'!$F$2:$F$9999,'HOURS&amp;CYCLES INPUT'!$C$2:$C$9999,'QUALIFIED EFH'!$C134,'HOURS&amp;CYCLES INPUT'!$D$2:$D$9999,'QUALIFIED EFH'!Z$4,'HOURS&amp;CYCLES INPUT'!$E$2:$E$9999,'QUALIFIED EFH'!Z$5))</f>
        <v>0</v>
      </c>
      <c r="AA134" s="476">
        <f>IF(AA$2&lt;&gt;"",IF($C134&lt;&gt;"TBA",AA$2/114,0),SUMIFS('HOURS&amp;CYCLES INPUT'!$F$2:$F$9999,'HOURS&amp;CYCLES INPUT'!$C$2:$C$9999,'QUALIFIED EFH'!$C134,'HOURS&amp;CYCLES INPUT'!$D$2:$D$9999,'QUALIFIED EFH'!AA$4,'HOURS&amp;CYCLES INPUT'!$E$2:$E$9999,'QUALIFIED EFH'!AA$5))</f>
        <v>0</v>
      </c>
      <c r="AB134" s="476">
        <f>IF(AB$2&lt;&gt;"",IF($C134&lt;&gt;"TBA",AB$2/114,0),SUMIFS('HOURS&amp;CYCLES INPUT'!$F$2:$F$9999,'HOURS&amp;CYCLES INPUT'!$C$2:$C$9999,'QUALIFIED EFH'!$C134,'HOURS&amp;CYCLES INPUT'!$D$2:$D$9999,'QUALIFIED EFH'!AB$4,'HOURS&amp;CYCLES INPUT'!$E$2:$E$9999,'QUALIFIED EFH'!AB$5))</f>
        <v>0</v>
      </c>
      <c r="AC134" s="476">
        <f>IF(AC$2&lt;&gt;"",IF($C134&lt;&gt;"TBA",AC$2/114,0),SUMIFS('HOURS&amp;CYCLES INPUT'!$F$2:$F$9999,'HOURS&amp;CYCLES INPUT'!$C$2:$C$9999,'QUALIFIED EFH'!$C134,'HOURS&amp;CYCLES INPUT'!$D$2:$D$9999,'QUALIFIED EFH'!AC$4,'HOURS&amp;CYCLES INPUT'!$E$2:$E$9999,'QUALIFIED EFH'!AC$5))</f>
        <v>0</v>
      </c>
      <c r="AD134" s="476">
        <f>IF(AD$2&lt;&gt;"",IF($C134&lt;&gt;"TBA",AD$2/114,0),SUMIFS('HOURS&amp;CYCLES INPUT'!$F$2:$F$9999,'HOURS&amp;CYCLES INPUT'!$C$2:$C$9999,'QUALIFIED EFH'!$C134,'HOURS&amp;CYCLES INPUT'!$D$2:$D$9999,'QUALIFIED EFH'!AD$4,'HOURS&amp;CYCLES INPUT'!$E$2:$E$9999,'QUALIFIED EFH'!AD$5))</f>
        <v>0</v>
      </c>
      <c r="AE134" s="476">
        <f>IF(AE$2&lt;&gt;"",IF($C134&lt;&gt;"TBA",AE$2/114,0),SUMIFS('HOURS&amp;CYCLES INPUT'!$F$2:$F$9999,'HOURS&amp;CYCLES INPUT'!$C$2:$C$9999,'QUALIFIED EFH'!$C134,'HOURS&amp;CYCLES INPUT'!$D$2:$D$9999,'QUALIFIED EFH'!AE$4,'HOURS&amp;CYCLES INPUT'!$E$2:$E$9999,'QUALIFIED EFH'!AE$5))</f>
        <v>0</v>
      </c>
      <c r="AF134" s="476">
        <f>IF(AF$2&lt;&gt;"",IF($C134&lt;&gt;"TBA",AF$2/114,0),SUMIFS('HOURS&amp;CYCLES INPUT'!$F$2:$F$9999,'HOURS&amp;CYCLES INPUT'!$C$2:$C$9999,'QUALIFIED EFH'!$C134,'HOURS&amp;CYCLES INPUT'!$D$2:$D$9999,'QUALIFIED EFH'!AF$4,'HOURS&amp;CYCLES INPUT'!$E$2:$E$9999,'QUALIFIED EFH'!AF$5))</f>
        <v>0</v>
      </c>
      <c r="AG134" s="476">
        <f>IF(AG$2&lt;&gt;"",IF($C134&lt;&gt;"TBA",AG$2/114,0),SUMIFS('HOURS&amp;CYCLES INPUT'!$F$2:$F$9999,'HOURS&amp;CYCLES INPUT'!$C$2:$C$9999,'QUALIFIED EFH'!$C134,'HOURS&amp;CYCLES INPUT'!$D$2:$D$9999,'QUALIFIED EFH'!AG$4,'HOURS&amp;CYCLES INPUT'!$E$2:$E$9999,'QUALIFIED EFH'!AG$5))</f>
        <v>0</v>
      </c>
      <c r="AH134" s="476">
        <f>IF(AH$2&lt;&gt;"",IF($C134&lt;&gt;"TBA",AH$2/114,0),SUMIFS('HOURS&amp;CYCLES INPUT'!$F$2:$F$9999,'HOURS&amp;CYCLES INPUT'!$C$2:$C$9999,'QUALIFIED EFH'!$C134,'HOURS&amp;CYCLES INPUT'!$D$2:$D$9999,'QUALIFIED EFH'!AH$4,'HOURS&amp;CYCLES INPUT'!$E$2:$E$9999,'QUALIFIED EFH'!AH$5))</f>
        <v>0</v>
      </c>
      <c r="AI134" s="476">
        <f>IF(AI$2&lt;&gt;"",IF($C134&lt;&gt;"TBA",AI$2/114,0),SUMIFS('HOURS&amp;CYCLES INPUT'!$F$2:$F$9999,'HOURS&amp;CYCLES INPUT'!$C$2:$C$9999,'QUALIFIED EFH'!$C134,'HOURS&amp;CYCLES INPUT'!$D$2:$D$9999,'QUALIFIED EFH'!AI$4,'HOURS&amp;CYCLES INPUT'!$E$2:$E$9999,'QUALIFIED EFH'!AI$5))</f>
        <v>0</v>
      </c>
      <c r="AJ134" s="476">
        <f>IF(AJ$2&lt;&gt;"",IF($C134&lt;&gt;"TBA",AJ$2/114,0),SUMIFS('HOURS&amp;CYCLES INPUT'!$F$2:$F$9999,'HOURS&amp;CYCLES INPUT'!$C$2:$C$9999,'QUALIFIED EFH'!$C134,'HOURS&amp;CYCLES INPUT'!$D$2:$D$9999,'QUALIFIED EFH'!AJ$4,'HOURS&amp;CYCLES INPUT'!$E$2:$E$9999,'QUALIFIED EFH'!AJ$5))</f>
        <v>0</v>
      </c>
      <c r="AK134" s="476">
        <f>IF(AK$2&lt;&gt;"",IF($C134&lt;&gt;"TBA",AK$2/114,0),SUMIFS('HOURS&amp;CYCLES INPUT'!$F$2:$F$9999,'HOURS&amp;CYCLES INPUT'!$C$2:$C$9999,'QUALIFIED EFH'!$C134,'HOURS&amp;CYCLES INPUT'!$D$2:$D$9999,'QUALIFIED EFH'!AK$4,'HOURS&amp;CYCLES INPUT'!$E$2:$E$9999,'QUALIFIED EFH'!AK$5))</f>
        <v>0</v>
      </c>
      <c r="AL134" s="476">
        <f>IF(AL$2&lt;&gt;"",IF($C134&lt;&gt;"TBA",AL$2/114,0),SUMIFS('HOURS&amp;CYCLES INPUT'!$F$2:$F$9999,'HOURS&amp;CYCLES INPUT'!$C$2:$C$9999,'QUALIFIED EFH'!$C134,'HOURS&amp;CYCLES INPUT'!$D$2:$D$9999,'QUALIFIED EFH'!AL$4,'HOURS&amp;CYCLES INPUT'!$E$2:$E$9999,'QUALIFIED EFH'!AL$5))</f>
        <v>0</v>
      </c>
      <c r="AM134" s="476">
        <f>IF(AM$2&lt;&gt;"",IF($C134&lt;&gt;"TBA",AM$2/114,0),SUMIFS('HOURS&amp;CYCLES INPUT'!$F$2:$F$9999,'HOURS&amp;CYCLES INPUT'!$C$2:$C$9999,'QUALIFIED EFH'!$C134,'HOURS&amp;CYCLES INPUT'!$D$2:$D$9999,'QUALIFIED EFH'!AM$4,'HOURS&amp;CYCLES INPUT'!$E$2:$E$9999,'QUALIFIED EFH'!AM$5))</f>
        <v>0</v>
      </c>
      <c r="AN134" s="476">
        <f>IF(AN$2&lt;&gt;"",IF($C134&lt;&gt;"TBA",AN$2/114,0),SUMIFS('HOURS&amp;CYCLES INPUT'!$F$2:$F$9999,'HOURS&amp;CYCLES INPUT'!$C$2:$C$9999,'QUALIFIED EFH'!$C134,'HOURS&amp;CYCLES INPUT'!$D$2:$D$9999,'QUALIFIED EFH'!AN$4,'HOURS&amp;CYCLES INPUT'!$E$2:$E$9999,'QUALIFIED EFH'!AN$5))</f>
        <v>0</v>
      </c>
      <c r="AO134" s="476">
        <f>IF(AO$2&lt;&gt;"",IF($C134&lt;&gt;"TBA",AO$2/114,0),SUMIFS('HOURS&amp;CYCLES INPUT'!$F$2:$F$9999,'HOURS&amp;CYCLES INPUT'!$C$2:$C$9999,'QUALIFIED EFH'!$C134,'HOURS&amp;CYCLES INPUT'!$D$2:$D$9999,'QUALIFIED EFH'!AO$4,'HOURS&amp;CYCLES INPUT'!$E$2:$E$9999,'QUALIFIED EFH'!AO$5))</f>
        <v>0</v>
      </c>
      <c r="AP134" s="476">
        <f>IF(AP$2&lt;&gt;"",IF($C134&lt;&gt;"TBA",AP$2/114,0),SUMIFS('HOURS&amp;CYCLES INPUT'!$F$2:$F$9999,'HOURS&amp;CYCLES INPUT'!$C$2:$C$9999,'QUALIFIED EFH'!$C134,'HOURS&amp;CYCLES INPUT'!$D$2:$D$9999,'QUALIFIED EFH'!AP$4,'HOURS&amp;CYCLES INPUT'!$E$2:$E$9999,'QUALIFIED EFH'!AP$5))</f>
        <v>0</v>
      </c>
      <c r="AQ134" s="476">
        <f>IF(AQ$2&lt;&gt;"",IF($C134&lt;&gt;"TBA",AQ$2/114,0),SUMIFS('HOURS&amp;CYCLES INPUT'!$F$2:$F$9999,'HOURS&amp;CYCLES INPUT'!$C$2:$C$9999,'QUALIFIED EFH'!$C134,'HOURS&amp;CYCLES INPUT'!$D$2:$D$9999,'QUALIFIED EFH'!AQ$4,'HOURS&amp;CYCLES INPUT'!$E$2:$E$9999,'QUALIFIED EFH'!AQ$5))</f>
        <v>0</v>
      </c>
      <c r="AR134" s="476">
        <f>IF(AR$2&lt;&gt;"",IF($C134&lt;&gt;"TBA",AR$2/114,0),SUMIFS('HOURS&amp;CYCLES INPUT'!$F$2:$F$9999,'HOURS&amp;CYCLES INPUT'!$C$2:$C$9999,'QUALIFIED EFH'!$C134,'HOURS&amp;CYCLES INPUT'!$D$2:$D$9999,'QUALIFIED EFH'!AR$4,'HOURS&amp;CYCLES INPUT'!$E$2:$E$9999,'QUALIFIED EFH'!AR$5))</f>
        <v>0</v>
      </c>
      <c r="AS134" s="476">
        <f>IF(AS$2&lt;&gt;"",IF($C134&lt;&gt;"TBA",AS$2/114,0),SUMIFS('HOURS&amp;CYCLES INPUT'!$F$2:$F$9999,'HOURS&amp;CYCLES INPUT'!$C$2:$C$9999,'QUALIFIED EFH'!$C134,'HOURS&amp;CYCLES INPUT'!$D$2:$D$9999,'QUALIFIED EFH'!AS$4,'HOURS&amp;CYCLES INPUT'!$E$2:$E$9999,'QUALIFIED EFH'!AS$5))</f>
        <v>0</v>
      </c>
      <c r="AT134" s="476">
        <f>IF(AT$2&lt;&gt;"",IF($C134&lt;&gt;"TBA",AT$2/114,0),SUMIFS('HOURS&amp;CYCLES INPUT'!$F$2:$F$9999,'HOURS&amp;CYCLES INPUT'!$C$2:$C$9999,'QUALIFIED EFH'!$C134,'HOURS&amp;CYCLES INPUT'!$D$2:$D$9999,'QUALIFIED EFH'!AT$4,'HOURS&amp;CYCLES INPUT'!$E$2:$E$9999,'QUALIFIED EFH'!AT$5))</f>
        <v>0</v>
      </c>
      <c r="AU134" s="476">
        <f>IF(AU$2&lt;&gt;"",IF($C134&lt;&gt;"TBA",AU$2/114,0),SUMIFS('HOURS&amp;CYCLES INPUT'!$F$2:$F$9999,'HOURS&amp;CYCLES INPUT'!$C$2:$C$9999,'QUALIFIED EFH'!$C134,'HOURS&amp;CYCLES INPUT'!$D$2:$D$9999,'QUALIFIED EFH'!AU$4,'HOURS&amp;CYCLES INPUT'!$E$2:$E$9999,'QUALIFIED EFH'!AU$5))</f>
        <v>0</v>
      </c>
      <c r="AV134" s="476">
        <f>IF(AV$2&lt;&gt;"",IF($C134&lt;&gt;"TBA",AV$2/114,0),SUMIFS('HOURS&amp;CYCLES INPUT'!$F$2:$F$9999,'HOURS&amp;CYCLES INPUT'!$C$2:$C$9999,'QUALIFIED EFH'!$C134,'HOURS&amp;CYCLES INPUT'!$D$2:$D$9999,'QUALIFIED EFH'!AV$4,'HOURS&amp;CYCLES INPUT'!$E$2:$E$9999,'QUALIFIED EFH'!AV$5))</f>
        <v>0</v>
      </c>
      <c r="AW134" s="476">
        <f>IF(AW$2&lt;&gt;"",IF($C134&lt;&gt;"TBA",AW$2/114,0),SUMIFS('HOURS&amp;CYCLES INPUT'!$F$2:$F$9999,'HOURS&amp;CYCLES INPUT'!$C$2:$C$9999,'QUALIFIED EFH'!$C134,'HOURS&amp;CYCLES INPUT'!$D$2:$D$9999,'QUALIFIED EFH'!AW$4,'HOURS&amp;CYCLES INPUT'!$E$2:$E$9999,'QUALIFIED EFH'!AW$5))</f>
        <v>0</v>
      </c>
      <c r="AX134" s="476">
        <f>IF(AX$2&lt;&gt;"",IF($C134&lt;&gt;"TBA",AX$2/114,0),SUMIFS('HOURS&amp;CYCLES INPUT'!$F$2:$F$9999,'HOURS&amp;CYCLES INPUT'!$C$2:$C$9999,'QUALIFIED EFH'!$C134,'HOURS&amp;CYCLES INPUT'!$D$2:$D$9999,'QUALIFIED EFH'!AX$4,'HOURS&amp;CYCLES INPUT'!$E$2:$E$9999,'QUALIFIED EFH'!AX$5))</f>
        <v>0</v>
      </c>
      <c r="AY134" s="476">
        <f>IF(AY$2&lt;&gt;"",IF($C134&lt;&gt;"TBA",AY$2/114,0),SUMIFS('HOURS&amp;CYCLES INPUT'!$F$2:$F$9999,'HOURS&amp;CYCLES INPUT'!$C$2:$C$9999,'QUALIFIED EFH'!$C134,'HOURS&amp;CYCLES INPUT'!$D$2:$D$9999,'QUALIFIED EFH'!AY$4,'HOURS&amp;CYCLES INPUT'!$E$2:$E$9999,'QUALIFIED EFH'!AY$5))</f>
        <v>0</v>
      </c>
      <c r="AZ134" s="476">
        <f>IF(AZ$2&lt;&gt;"",IF($C134&lt;&gt;"TBA",AZ$2/114,0),SUMIFS('HOURS&amp;CYCLES INPUT'!$F$2:$F$9999,'HOURS&amp;CYCLES INPUT'!$C$2:$C$9999,'QUALIFIED EFH'!$C134,'HOURS&amp;CYCLES INPUT'!$D$2:$D$9999,'QUALIFIED EFH'!AZ$4,'HOURS&amp;CYCLES INPUT'!$E$2:$E$9999,'QUALIFIED EFH'!AZ$5))</f>
        <v>0</v>
      </c>
      <c r="BA134" s="476">
        <f>IF(BA$2&lt;&gt;"",IF($C134&lt;&gt;"TBA",BA$2/114,0),SUMIFS('HOURS&amp;CYCLES INPUT'!$F$2:$F$9999,'HOURS&amp;CYCLES INPUT'!$C$2:$C$9999,'QUALIFIED EFH'!$C134,'HOURS&amp;CYCLES INPUT'!$D$2:$D$9999,'QUALIFIED EFH'!BA$4,'HOURS&amp;CYCLES INPUT'!$E$2:$E$9999,'QUALIFIED EFH'!BA$5))</f>
        <v>0</v>
      </c>
      <c r="BB134" s="476">
        <f>IF(BB$2&lt;&gt;"",IF($C134&lt;&gt;"TBA",BB$2/114,0),SUMIFS('HOURS&amp;CYCLES INPUT'!$F$2:$F$9999,'HOURS&amp;CYCLES INPUT'!$C$2:$C$9999,'QUALIFIED EFH'!$C134,'HOURS&amp;CYCLES INPUT'!$D$2:$D$9999,'QUALIFIED EFH'!BB$4,'HOURS&amp;CYCLES INPUT'!$E$2:$E$9999,'QUALIFIED EFH'!BB$5))</f>
        <v>0</v>
      </c>
      <c r="BC134" s="476">
        <f>IF(BC$2&lt;&gt;"",IF($C134&lt;&gt;"TBA",BC$2/114,0),SUMIFS('HOURS&amp;CYCLES INPUT'!$F$2:$F$9999,'HOURS&amp;CYCLES INPUT'!$C$2:$C$9999,'QUALIFIED EFH'!$C134,'HOURS&amp;CYCLES INPUT'!$D$2:$D$9999,'QUALIFIED EFH'!BC$4,'HOURS&amp;CYCLES INPUT'!$E$2:$E$9999,'QUALIFIED EFH'!BC$5))</f>
        <v>0</v>
      </c>
      <c r="BD134" s="476">
        <f>IF(BD$2&lt;&gt;"",IF($C134&lt;&gt;"TBA",BD$2/114,0),SUMIFS('HOURS&amp;CYCLES INPUT'!$F$2:$F$9999,'HOURS&amp;CYCLES INPUT'!$C$2:$C$9999,'QUALIFIED EFH'!$C134,'HOURS&amp;CYCLES INPUT'!$D$2:$D$9999,'QUALIFIED EFH'!BD$4,'HOURS&amp;CYCLES INPUT'!$E$2:$E$9999,'QUALIFIED EFH'!BD$5))</f>
        <v>0</v>
      </c>
      <c r="BE134" s="476">
        <f>IF(BE$2&lt;&gt;"",IF($C134&lt;&gt;"TBA",BE$2/114,0),SUMIFS('HOURS&amp;CYCLES INPUT'!$F$2:$F$9999,'HOURS&amp;CYCLES INPUT'!$C$2:$C$9999,'QUALIFIED EFH'!$C134,'HOURS&amp;CYCLES INPUT'!$D$2:$D$9999,'QUALIFIED EFH'!BE$4,'HOURS&amp;CYCLES INPUT'!$E$2:$E$9999,'QUALIFIED EFH'!BE$5))</f>
        <v>0</v>
      </c>
      <c r="BF134" s="476">
        <f>IF(BF$2&lt;&gt;"",IF($C134&lt;&gt;"TBA",BF$2/114,0),SUMIFS('HOURS&amp;CYCLES INPUT'!$F$2:$F$9999,'HOURS&amp;CYCLES INPUT'!$C$2:$C$9999,'QUALIFIED EFH'!$C134,'HOURS&amp;CYCLES INPUT'!$D$2:$D$9999,'QUALIFIED EFH'!BF$4,'HOURS&amp;CYCLES INPUT'!$E$2:$E$9999,'QUALIFIED EFH'!BF$5))</f>
        <v>0</v>
      </c>
      <c r="BG134" s="476">
        <f>IF(BG$2&lt;&gt;"",IF($C134&lt;&gt;"TBA",BG$2/114,0),SUMIFS('HOURS&amp;CYCLES INPUT'!$F$2:$F$9999,'HOURS&amp;CYCLES INPUT'!$C$2:$C$9999,'QUALIFIED EFH'!$C134,'HOURS&amp;CYCLES INPUT'!$D$2:$D$9999,'QUALIFIED EFH'!BG$4,'HOURS&amp;CYCLES INPUT'!$E$2:$E$9999,'QUALIFIED EFH'!BG$5))</f>
        <v>0</v>
      </c>
      <c r="BH134" s="476">
        <f>IF(BH$2&lt;&gt;"",IF($C134&lt;&gt;"TBA",BH$2/114,0),SUMIFS('HOURS&amp;CYCLES INPUT'!$F$2:$F$9999,'HOURS&amp;CYCLES INPUT'!$C$2:$C$9999,'QUALIFIED EFH'!$C134,'HOURS&amp;CYCLES INPUT'!$D$2:$D$9999,'QUALIFIED EFH'!BH$4,'HOURS&amp;CYCLES INPUT'!$E$2:$E$9999,'QUALIFIED EFH'!BH$5))</f>
        <v>0</v>
      </c>
      <c r="BI134" s="476">
        <f>IF(BI$2&lt;&gt;"",IF($C134&lt;&gt;"TBA",BI$2/114,0),SUMIFS('HOURS&amp;CYCLES INPUT'!$F$2:$F$9999,'HOURS&amp;CYCLES INPUT'!$C$2:$C$9999,'QUALIFIED EFH'!$C134,'HOURS&amp;CYCLES INPUT'!$D$2:$D$9999,'QUALIFIED EFH'!BI$4,'HOURS&amp;CYCLES INPUT'!$E$2:$E$9999,'QUALIFIED EFH'!BI$5))</f>
        <v>0</v>
      </c>
      <c r="BJ134" s="476">
        <f>IF(BJ$2&lt;&gt;"",IF($C134&lt;&gt;"TBA",BJ$2/114,0),SUMIFS('HOURS&amp;CYCLES INPUT'!$F$2:$F$9999,'HOURS&amp;CYCLES INPUT'!$C$2:$C$9999,'QUALIFIED EFH'!$C134,'HOURS&amp;CYCLES INPUT'!$D$2:$D$9999,'QUALIFIED EFH'!BJ$4,'HOURS&amp;CYCLES INPUT'!$E$2:$E$9999,'QUALIFIED EFH'!BJ$5))</f>
        <v>0</v>
      </c>
      <c r="BK134" s="476">
        <f>IF(BK$2&lt;&gt;"",IF($C134&lt;&gt;"TBA",BK$2/114,0),SUMIFS('HOURS&amp;CYCLES INPUT'!$F$2:$F$9999,'HOURS&amp;CYCLES INPUT'!$C$2:$C$9999,'QUALIFIED EFH'!$C134,'HOURS&amp;CYCLES INPUT'!$D$2:$D$9999,'QUALIFIED EFH'!BK$4,'HOURS&amp;CYCLES INPUT'!$E$2:$E$9999,'QUALIFIED EFH'!BK$5))</f>
        <v>0</v>
      </c>
      <c r="BL134" s="476">
        <f>IF(BL$2&lt;&gt;"",IF($C134&lt;&gt;"TBA",BL$2/114,0),SUMIFS('HOURS&amp;CYCLES INPUT'!$F$2:$F$9999,'HOURS&amp;CYCLES INPUT'!$C$2:$C$9999,'QUALIFIED EFH'!$C134,'HOURS&amp;CYCLES INPUT'!$D$2:$D$9999,'QUALIFIED EFH'!BL$4,'HOURS&amp;CYCLES INPUT'!$E$2:$E$9999,'QUALIFIED EFH'!BL$5))</f>
        <v>0</v>
      </c>
      <c r="BM134" s="476">
        <f>IF(BM$2&lt;&gt;"",IF($C134&lt;&gt;"TBA",BM$2/114,0),SUMIFS('HOURS&amp;CYCLES INPUT'!$F$2:$F$9999,'HOURS&amp;CYCLES INPUT'!$C$2:$C$9999,'QUALIFIED EFH'!$C134,'HOURS&amp;CYCLES INPUT'!$D$2:$D$9999,'QUALIFIED EFH'!BM$4,'HOURS&amp;CYCLES INPUT'!$E$2:$E$9999,'QUALIFIED EFH'!BM$5))</f>
        <v>0</v>
      </c>
      <c r="BN134" s="476">
        <f>IF(BN$2&lt;&gt;"",IF($C134&lt;&gt;"TBA",BN$2/114,0),SUMIFS('HOURS&amp;CYCLES INPUT'!$F$2:$F$9999,'HOURS&amp;CYCLES INPUT'!$C$2:$C$9999,'QUALIFIED EFH'!$C134,'HOURS&amp;CYCLES INPUT'!$D$2:$D$9999,'QUALIFIED EFH'!BN$4,'HOURS&amp;CYCLES INPUT'!$E$2:$E$9999,'QUALIFIED EFH'!BN$5))</f>
        <v>0</v>
      </c>
      <c r="BO134" s="476">
        <f>IF(BO$2&lt;&gt;"",IF($C134&lt;&gt;"TBA",BO$2/114,0),SUMIFS('HOURS&amp;CYCLES INPUT'!$F$2:$F$9999,'HOURS&amp;CYCLES INPUT'!$C$2:$C$9999,'QUALIFIED EFH'!$C134,'HOURS&amp;CYCLES INPUT'!$D$2:$D$9999,'QUALIFIED EFH'!BO$4,'HOURS&amp;CYCLES INPUT'!$E$2:$E$9999,'QUALIFIED EFH'!BO$5))</f>
        <v>0</v>
      </c>
      <c r="BP134" s="476">
        <f>IF(BP$2&lt;&gt;"",IF($C134&lt;&gt;"TBA",BP$2/114,0),SUMIFS('HOURS&amp;CYCLES INPUT'!$F$2:$F$9999,'HOURS&amp;CYCLES INPUT'!$C$2:$C$9999,'QUALIFIED EFH'!$C134,'HOURS&amp;CYCLES INPUT'!$D$2:$D$9999,'QUALIFIED EFH'!BP$4,'HOURS&amp;CYCLES INPUT'!$E$2:$E$9999,'QUALIFIED EFH'!BP$5))</f>
        <v>0</v>
      </c>
      <c r="BQ134" s="476">
        <f>IF(BQ$2&lt;&gt;"",IF($C134&lt;&gt;"TBA",BQ$2/114,0),SUMIFS('HOURS&amp;CYCLES INPUT'!$F$2:$F$9999,'HOURS&amp;CYCLES INPUT'!$C$2:$C$9999,'QUALIFIED EFH'!$C134,'HOURS&amp;CYCLES INPUT'!$D$2:$D$9999,'QUALIFIED EFH'!BQ$4,'HOURS&amp;CYCLES INPUT'!$E$2:$E$9999,'QUALIFIED EFH'!BQ$5))</f>
        <v>0</v>
      </c>
      <c r="BR134" s="476">
        <f>IF(BR$2&lt;&gt;"",IF($C134&lt;&gt;"TBA",BR$2/114,0),SUMIFS('HOURS&amp;CYCLES INPUT'!$F$2:$F$9999,'HOURS&amp;CYCLES INPUT'!$C$2:$C$9999,'QUALIFIED EFH'!$C134,'HOURS&amp;CYCLES INPUT'!$D$2:$D$9999,'QUALIFIED EFH'!BR$4,'HOURS&amp;CYCLES INPUT'!$E$2:$E$9999,'QUALIFIED EFH'!BR$5))</f>
        <v>0</v>
      </c>
      <c r="BS134" s="476">
        <f>IF(BS$2&lt;&gt;"",IF($C134&lt;&gt;"TBA",BS$2/114,0),SUMIFS('HOURS&amp;CYCLES INPUT'!$F$2:$F$9999,'HOURS&amp;CYCLES INPUT'!$C$2:$C$9999,'QUALIFIED EFH'!$C134,'HOURS&amp;CYCLES INPUT'!$D$2:$D$9999,'QUALIFIED EFH'!BS$4,'HOURS&amp;CYCLES INPUT'!$E$2:$E$9999,'QUALIFIED EFH'!BS$5))</f>
        <v>0</v>
      </c>
      <c r="BT134" s="476">
        <f>IF(BT$2&lt;&gt;"",IF($C134&lt;&gt;"TBA",BT$2/114,0),SUMIFS('HOURS&amp;CYCLES INPUT'!$F$2:$F$9999,'HOURS&amp;CYCLES INPUT'!$C$2:$C$9999,'QUALIFIED EFH'!$C134,'HOURS&amp;CYCLES INPUT'!$D$2:$D$9999,'QUALIFIED EFH'!BT$4,'HOURS&amp;CYCLES INPUT'!$E$2:$E$9999,'QUALIFIED EFH'!BT$5))</f>
        <v>0</v>
      </c>
      <c r="BU134" s="476">
        <f>IF(BU$2&lt;&gt;"",IF($C134&lt;&gt;"TBA",BU$2/114,0),SUMIFS('HOURS&amp;CYCLES INPUT'!$F$2:$F$9999,'HOURS&amp;CYCLES INPUT'!$C$2:$C$9999,'QUALIFIED EFH'!$C134,'HOURS&amp;CYCLES INPUT'!$D$2:$D$9999,'QUALIFIED EFH'!BU$4,'HOURS&amp;CYCLES INPUT'!$E$2:$E$9999,'QUALIFIED EFH'!BU$5))</f>
        <v>0</v>
      </c>
      <c r="BV134" s="476">
        <f>IF(BV$2&lt;&gt;"",IF($C134&lt;&gt;"TBA",BV$2/114,0),SUMIFS('HOURS&amp;CYCLES INPUT'!$F$2:$F$9999,'HOURS&amp;CYCLES INPUT'!$C$2:$C$9999,'QUALIFIED EFH'!$C134,'HOURS&amp;CYCLES INPUT'!$D$2:$D$9999,'QUALIFIED EFH'!BV$4,'HOURS&amp;CYCLES INPUT'!$E$2:$E$9999,'QUALIFIED EFH'!BV$5))</f>
        <v>0</v>
      </c>
      <c r="BW134" s="476">
        <f>IF(BW$2&lt;&gt;"",IF($C134&lt;&gt;"TBA",BW$2/114,0),SUMIFS('HOURS&amp;CYCLES INPUT'!$F$2:$F$9999,'HOURS&amp;CYCLES INPUT'!$C$2:$C$9999,'QUALIFIED EFH'!$C134,'HOURS&amp;CYCLES INPUT'!$D$2:$D$9999,'QUALIFIED EFH'!BW$4,'HOURS&amp;CYCLES INPUT'!$E$2:$E$9999,'QUALIFIED EFH'!BW$5))</f>
        <v>0</v>
      </c>
      <c r="BX134" s="476">
        <f>IF(BX$2&lt;&gt;"",IF($C134&lt;&gt;"TBA",BX$2/114,0),SUMIFS('HOURS&amp;CYCLES INPUT'!$F$2:$F$9999,'HOURS&amp;CYCLES INPUT'!$C$2:$C$9999,'QUALIFIED EFH'!$C134,'HOURS&amp;CYCLES INPUT'!$D$2:$D$9999,'QUALIFIED EFH'!BX$4,'HOURS&amp;CYCLES INPUT'!$E$2:$E$9999,'QUALIFIED EFH'!BX$5))</f>
        <v>0</v>
      </c>
      <c r="BY134" s="476">
        <f>IF(BY$2&lt;&gt;"",IF($C134&lt;&gt;"TBA",BY$2/114,0),SUMIFS('HOURS&amp;CYCLES INPUT'!$F$2:$F$9999,'HOURS&amp;CYCLES INPUT'!$C$2:$C$9999,'QUALIFIED EFH'!$C134,'HOURS&amp;CYCLES INPUT'!$D$2:$D$9999,'QUALIFIED EFH'!BY$4,'HOURS&amp;CYCLES INPUT'!$E$2:$E$9999,'QUALIFIED EFH'!BY$5))</f>
        <v>0</v>
      </c>
      <c r="BZ134" s="476">
        <f>IF(BZ$2&lt;&gt;"",IF($C134&lt;&gt;"TBA",BZ$2/114,0),SUMIFS('HOURS&amp;CYCLES INPUT'!$F$2:$F$9999,'HOURS&amp;CYCLES INPUT'!$C$2:$C$9999,'QUALIFIED EFH'!$C134,'HOURS&amp;CYCLES INPUT'!$D$2:$D$9999,'QUALIFIED EFH'!BZ$4,'HOURS&amp;CYCLES INPUT'!$E$2:$E$9999,'QUALIFIED EFH'!BZ$5))</f>
        <v>0</v>
      </c>
      <c r="CA134" s="476">
        <f>IF(CA$2&lt;&gt;"",IF($C134&lt;&gt;"TBA",CA$2/114,0),SUMIFS('HOURS&amp;CYCLES INPUT'!$F$2:$F$9999,'HOURS&amp;CYCLES INPUT'!$C$2:$C$9999,'QUALIFIED EFH'!$C134,'HOURS&amp;CYCLES INPUT'!$D$2:$D$9999,'QUALIFIED EFH'!CA$4,'HOURS&amp;CYCLES INPUT'!$E$2:$E$9999,'QUALIFIED EFH'!CA$5))</f>
        <v>0</v>
      </c>
      <c r="CB134" s="476">
        <f>IF(CB$2&lt;&gt;"",IF($C134&lt;&gt;"TBA",CB$2/114,0),SUMIFS('HOURS&amp;CYCLES INPUT'!$F$2:$F$9999,'HOURS&amp;CYCLES INPUT'!$C$2:$C$9999,'QUALIFIED EFH'!$C134,'HOURS&amp;CYCLES INPUT'!$D$2:$D$9999,'QUALIFIED EFH'!CB$4,'HOURS&amp;CYCLES INPUT'!$E$2:$E$9999,'QUALIFIED EFH'!CB$5))</f>
        <v>0</v>
      </c>
      <c r="CC134" s="476">
        <f>IF(CC$2&lt;&gt;"",IF($C134&lt;&gt;"TBA",CC$2/114,0),SUMIFS('HOURS&amp;CYCLES INPUT'!$F$2:$F$9999,'HOURS&amp;CYCLES INPUT'!$C$2:$C$9999,'QUALIFIED EFH'!$C134,'HOURS&amp;CYCLES INPUT'!$D$2:$D$9999,'QUALIFIED EFH'!CC$4,'HOURS&amp;CYCLES INPUT'!$E$2:$E$9999,'QUALIFIED EFH'!CC$5))</f>
        <v>0</v>
      </c>
      <c r="CD134" s="476">
        <f>IF(CD$2&lt;&gt;"",IF($C134&lt;&gt;"TBA",CD$2/114,0),SUMIFS('HOURS&amp;CYCLES INPUT'!$F$2:$F$9999,'HOURS&amp;CYCLES INPUT'!$C$2:$C$9999,'QUALIFIED EFH'!$C134,'HOURS&amp;CYCLES INPUT'!$D$2:$D$9999,'QUALIFIED EFH'!CD$4,'HOURS&amp;CYCLES INPUT'!$E$2:$E$9999,'QUALIFIED EFH'!CD$5))</f>
        <v>0</v>
      </c>
      <c r="CE134" s="476">
        <f>IF(CE$2&lt;&gt;"",IF($C134&lt;&gt;"TBA",CE$2/114,0),SUMIFS('HOURS&amp;CYCLES INPUT'!$F$2:$F$9999,'HOURS&amp;CYCLES INPUT'!$C$2:$C$9999,'QUALIFIED EFH'!$C134,'HOURS&amp;CYCLES INPUT'!$D$2:$D$9999,'QUALIFIED EFH'!CE$4,'HOURS&amp;CYCLES INPUT'!$E$2:$E$9999,'QUALIFIED EFH'!CE$5))</f>
        <v>0</v>
      </c>
      <c r="CF134" s="476">
        <f>IF(CF$2&lt;&gt;"",IF($C134&lt;&gt;"TBA",CF$2/114,0),SUMIFS('HOURS&amp;CYCLES INPUT'!$F$2:$F$9999,'HOURS&amp;CYCLES INPUT'!$C$2:$C$9999,'QUALIFIED EFH'!$C134,'HOURS&amp;CYCLES INPUT'!$D$2:$D$9999,'QUALIFIED EFH'!CF$4,'HOURS&amp;CYCLES INPUT'!$E$2:$E$9999,'QUALIFIED EFH'!CF$5))</f>
        <v>0</v>
      </c>
      <c r="CG134" s="476">
        <f>IF(CG$2&lt;&gt;"",IF($C134&lt;&gt;"TBA",CG$2/114,0),SUMIFS('HOURS&amp;CYCLES INPUT'!$F$2:$F$9999,'HOURS&amp;CYCLES INPUT'!$C$2:$C$9999,'QUALIFIED EFH'!$C134,'HOURS&amp;CYCLES INPUT'!$D$2:$D$9999,'QUALIFIED EFH'!CG$4,'HOURS&amp;CYCLES INPUT'!$E$2:$E$9999,'QUALIFIED EFH'!CG$5))</f>
        <v>0</v>
      </c>
      <c r="CH134" s="476">
        <f>IF(CH$2&lt;&gt;"",IF($C134&lt;&gt;"TBA",CH$2/114,0),SUMIFS('HOURS&amp;CYCLES INPUT'!$F$2:$F$9999,'HOURS&amp;CYCLES INPUT'!$C$2:$C$9999,'QUALIFIED EFH'!$C134,'HOURS&amp;CYCLES INPUT'!$D$2:$D$9999,'QUALIFIED EFH'!CH$4,'HOURS&amp;CYCLES INPUT'!$E$2:$E$9999,'QUALIFIED EFH'!CH$5))</f>
        <v>0</v>
      </c>
      <c r="CI134" s="476">
        <f>IF(CI$2&lt;&gt;"",IF($C134&lt;&gt;"TBA",CI$2/114,0),SUMIFS('HOURS&amp;CYCLES INPUT'!$F$2:$F$9999,'HOURS&amp;CYCLES INPUT'!$C$2:$C$9999,'QUALIFIED EFH'!$C134,'HOURS&amp;CYCLES INPUT'!$D$2:$D$9999,'QUALIFIED EFH'!CI$4,'HOURS&amp;CYCLES INPUT'!$E$2:$E$9999,'QUALIFIED EFH'!CI$5))</f>
        <v>0</v>
      </c>
      <c r="CJ134" s="476">
        <f>IF(CJ$2&lt;&gt;"",IF($C134&lt;&gt;"TBA",CJ$2/114,0),SUMIFS('HOURS&amp;CYCLES INPUT'!$F$2:$F$9999,'HOURS&amp;CYCLES INPUT'!$C$2:$C$9999,'QUALIFIED EFH'!$C134,'HOURS&amp;CYCLES INPUT'!$D$2:$D$9999,'QUALIFIED EFH'!CJ$4,'HOURS&amp;CYCLES INPUT'!$E$2:$E$9999,'QUALIFIED EFH'!CJ$5))</f>
        <v>0</v>
      </c>
      <c r="CK134" s="476">
        <f>IF(CK$2&lt;&gt;"",IF($C134&lt;&gt;"TBA",CK$2/114,0),SUMIFS('HOURS&amp;CYCLES INPUT'!$F$2:$F$9999,'HOURS&amp;CYCLES INPUT'!$C$2:$C$9999,'QUALIFIED EFH'!$C134,'HOURS&amp;CYCLES INPUT'!$D$2:$D$9999,'QUALIFIED EFH'!CK$4,'HOURS&amp;CYCLES INPUT'!$E$2:$E$9999,'QUALIFIED EFH'!CK$5))</f>
        <v>0</v>
      </c>
      <c r="CL134" s="476">
        <f>IF(CL$2&lt;&gt;"",IF($C134&lt;&gt;"TBA",CL$2/114,0),SUMIFS('HOURS&amp;CYCLES INPUT'!$F$2:$F$9999,'HOURS&amp;CYCLES INPUT'!$C$2:$C$9999,'QUALIFIED EFH'!$C134,'HOURS&amp;CYCLES INPUT'!$D$2:$D$9999,'QUALIFIED EFH'!CL$4,'HOURS&amp;CYCLES INPUT'!$E$2:$E$9999,'QUALIFIED EFH'!CL$5))</f>
        <v>0</v>
      </c>
      <c r="CM134" s="476">
        <f>IF(CM$2&lt;&gt;"",IF($C134&lt;&gt;"TBA",CM$2/114,0),SUMIFS('HOURS&amp;CYCLES INPUT'!$F$2:$F$9999,'HOURS&amp;CYCLES INPUT'!$C$2:$C$9999,'QUALIFIED EFH'!$C134,'HOURS&amp;CYCLES INPUT'!$D$2:$D$9999,'QUALIFIED EFH'!CM$4,'HOURS&amp;CYCLES INPUT'!$E$2:$E$9999,'QUALIFIED EFH'!CM$5))</f>
        <v>0</v>
      </c>
      <c r="CN134" s="476">
        <f>IF(CN$2&lt;&gt;"",IF($C134&lt;&gt;"TBA",CN$2/114,0),SUMIFS('HOURS&amp;CYCLES INPUT'!$F$2:$F$9999,'HOURS&amp;CYCLES INPUT'!$C$2:$C$9999,'QUALIFIED EFH'!$C134,'HOURS&amp;CYCLES INPUT'!$D$2:$D$9999,'QUALIFIED EFH'!CN$4,'HOURS&amp;CYCLES INPUT'!$E$2:$E$9999,'QUALIFIED EFH'!CN$5))</f>
        <v>0</v>
      </c>
      <c r="CO134" s="476">
        <f>IF(CO$2&lt;&gt;"",IF($C134&lt;&gt;"TBA",CO$2/114,0),SUMIFS('HOURS&amp;CYCLES INPUT'!$F$2:$F$9999,'HOURS&amp;CYCLES INPUT'!$C$2:$C$9999,'QUALIFIED EFH'!$C134,'HOURS&amp;CYCLES INPUT'!$D$2:$D$9999,'QUALIFIED EFH'!CO$4,'HOURS&amp;CYCLES INPUT'!$E$2:$E$9999,'QUALIFIED EFH'!CO$5))</f>
        <v>0</v>
      </c>
      <c r="CP134" s="476">
        <f>IF(CP$2&lt;&gt;"",IF($C134&lt;&gt;"TBA",CP$2/114,0),SUMIFS('HOURS&amp;CYCLES INPUT'!$F$2:$F$9999,'HOURS&amp;CYCLES INPUT'!$C$2:$C$9999,'QUALIFIED EFH'!$C134,'HOURS&amp;CYCLES INPUT'!$D$2:$D$9999,'QUALIFIED EFH'!CP$4,'HOURS&amp;CYCLES INPUT'!$E$2:$E$9999,'QUALIFIED EFH'!CP$5))</f>
        <v>0</v>
      </c>
      <c r="CQ134" s="476">
        <f>IF(CQ$2&lt;&gt;"",IF($C134&lt;&gt;"TBA",CQ$2/114,0),SUMIFS('HOURS&amp;CYCLES INPUT'!$F$2:$F$9999,'HOURS&amp;CYCLES INPUT'!$C$2:$C$9999,'QUALIFIED EFH'!$C134,'HOURS&amp;CYCLES INPUT'!$D$2:$D$9999,'QUALIFIED EFH'!CQ$4,'HOURS&amp;CYCLES INPUT'!$E$2:$E$9999,'QUALIFIED EFH'!CQ$5))</f>
        <v>0</v>
      </c>
      <c r="CR134" s="476">
        <f>IF(CR$2&lt;&gt;"",IF($C134&lt;&gt;"TBA",CR$2/114,0),SUMIFS('HOURS&amp;CYCLES INPUT'!$F$2:$F$9999,'HOURS&amp;CYCLES INPUT'!$C$2:$C$9999,'QUALIFIED EFH'!$C134,'HOURS&amp;CYCLES INPUT'!$D$2:$D$9999,'QUALIFIED EFH'!CR$4,'HOURS&amp;CYCLES INPUT'!$E$2:$E$9999,'QUALIFIED EFH'!CR$5))</f>
        <v>0</v>
      </c>
      <c r="CS134" s="476">
        <f>IF(CS$2&lt;&gt;"",IF($C134&lt;&gt;"TBA",CS$2/114,0),SUMIFS('HOURS&amp;CYCLES INPUT'!$F$2:$F$9999,'HOURS&amp;CYCLES INPUT'!$C$2:$C$9999,'QUALIFIED EFH'!$C134,'HOURS&amp;CYCLES INPUT'!$D$2:$D$9999,'QUALIFIED EFH'!CS$4,'HOURS&amp;CYCLES INPUT'!$E$2:$E$9999,'QUALIFIED EFH'!CS$5))</f>
        <v>0</v>
      </c>
      <c r="CT134" s="476">
        <f>IF(CT$2&lt;&gt;"",IF($C134&lt;&gt;"TBA",CT$2/114,0),SUMIFS('HOURS&amp;CYCLES INPUT'!$F$2:$F$9999,'HOURS&amp;CYCLES INPUT'!$C$2:$C$9999,'QUALIFIED EFH'!$C134,'HOURS&amp;CYCLES INPUT'!$D$2:$D$9999,'QUALIFIED EFH'!CT$4,'HOURS&amp;CYCLES INPUT'!$E$2:$E$9999,'QUALIFIED EFH'!CT$5))</f>
        <v>0</v>
      </c>
      <c r="CU134" s="476">
        <f>IF(CU$2&lt;&gt;"",IF($C134&lt;&gt;"TBA",CU$2/114,0),SUMIFS('HOURS&amp;CYCLES INPUT'!$F$2:$F$9999,'HOURS&amp;CYCLES INPUT'!$C$2:$C$9999,'QUALIFIED EFH'!$C134,'HOURS&amp;CYCLES INPUT'!$D$2:$D$9999,'QUALIFIED EFH'!CU$4,'HOURS&amp;CYCLES INPUT'!$E$2:$E$9999,'QUALIFIED EFH'!CU$5))</f>
        <v>0</v>
      </c>
      <c r="CV134" s="476">
        <f>IF(CV$2&lt;&gt;"",IF($C134&lt;&gt;"TBA",CV$2/114,0),SUMIFS('HOURS&amp;CYCLES INPUT'!$F$2:$F$9999,'HOURS&amp;CYCLES INPUT'!$C$2:$C$9999,'QUALIFIED EFH'!$C134,'HOURS&amp;CYCLES INPUT'!$D$2:$D$9999,'QUALIFIED EFH'!CV$4,'HOURS&amp;CYCLES INPUT'!$E$2:$E$9999,'QUALIFIED EFH'!CV$5))</f>
        <v>0</v>
      </c>
      <c r="CW134" s="476">
        <f>IF(CW$2&lt;&gt;"",IF($C134&lt;&gt;"TBA",CW$2/114,0),SUMIFS('HOURS&amp;CYCLES INPUT'!$F$2:$F$9999,'HOURS&amp;CYCLES INPUT'!$C$2:$C$9999,'QUALIFIED EFH'!$C134,'HOURS&amp;CYCLES INPUT'!$D$2:$D$9999,'QUALIFIED EFH'!CW$4,'HOURS&amp;CYCLES INPUT'!$E$2:$E$9999,'QUALIFIED EFH'!CW$5))</f>
        <v>0</v>
      </c>
      <c r="CX134" s="476">
        <f>IF(CX$2&lt;&gt;"",IF($C134&lt;&gt;"TBA",CX$2/114,0),SUMIFS('HOURS&amp;CYCLES INPUT'!$F$2:$F$9999,'HOURS&amp;CYCLES INPUT'!$C$2:$C$9999,'QUALIFIED EFH'!$C134,'HOURS&amp;CYCLES INPUT'!$D$2:$D$9999,'QUALIFIED EFH'!CX$4,'HOURS&amp;CYCLES INPUT'!$E$2:$E$9999,'QUALIFIED EFH'!CX$5))</f>
        <v>0</v>
      </c>
      <c r="CY134" s="476">
        <f>IF(CY$2&lt;&gt;"",IF($C134&lt;&gt;"TBA",CY$2/114,0),SUMIFS('HOURS&amp;CYCLES INPUT'!$F$2:$F$9999,'HOURS&amp;CYCLES INPUT'!$C$2:$C$9999,'QUALIFIED EFH'!$C134,'HOURS&amp;CYCLES INPUT'!$D$2:$D$9999,'QUALIFIED EFH'!CY$4,'HOURS&amp;CYCLES INPUT'!$E$2:$E$9999,'QUALIFIED EFH'!CY$5))</f>
        <v>0</v>
      </c>
      <c r="CZ134" s="476">
        <f>IF(CZ$2&lt;&gt;"",IF($C134&lt;&gt;"TBA",CZ$2/114,0),SUMIFS('HOURS&amp;CYCLES INPUT'!$F$2:$F$9999,'HOURS&amp;CYCLES INPUT'!$C$2:$C$9999,'QUALIFIED EFH'!$C134,'HOURS&amp;CYCLES INPUT'!$D$2:$D$9999,'QUALIFIED EFH'!CZ$4,'HOURS&amp;CYCLES INPUT'!$E$2:$E$9999,'QUALIFIED EFH'!CZ$5))</f>
        <v>0</v>
      </c>
      <c r="DA134" s="476">
        <f>IF(DA$2&lt;&gt;"",IF($C134&lt;&gt;"TBA",DA$2/114,0),SUMIFS('HOURS&amp;CYCLES INPUT'!$F$2:$F$9999,'HOURS&amp;CYCLES INPUT'!$C$2:$C$9999,'QUALIFIED EFH'!$C134,'HOURS&amp;CYCLES INPUT'!$D$2:$D$9999,'QUALIFIED EFH'!DA$4,'HOURS&amp;CYCLES INPUT'!$E$2:$E$9999,'QUALIFIED EFH'!DA$5))</f>
        <v>0</v>
      </c>
      <c r="DB134" s="476">
        <f>IF(DB$2&lt;&gt;"",IF($C134&lt;&gt;"TBA",DB$2/114,0),SUMIFS('HOURS&amp;CYCLES INPUT'!$F$2:$F$9999,'HOURS&amp;CYCLES INPUT'!$C$2:$C$9999,'QUALIFIED EFH'!$C134,'HOURS&amp;CYCLES INPUT'!$D$2:$D$9999,'QUALIFIED EFH'!DB$4,'HOURS&amp;CYCLES INPUT'!$E$2:$E$9999,'QUALIFIED EFH'!DB$5))</f>
        <v>0</v>
      </c>
      <c r="DC134" s="476">
        <f>IF(DC$2&lt;&gt;"",IF($C134&lt;&gt;"TBA",DC$2/114,0),SUMIFS('HOURS&amp;CYCLES INPUT'!$F$2:$F$9999,'HOURS&amp;CYCLES INPUT'!$C$2:$C$9999,'QUALIFIED EFH'!$C134,'HOURS&amp;CYCLES INPUT'!$D$2:$D$9999,'QUALIFIED EFH'!DC$4,'HOURS&amp;CYCLES INPUT'!$E$2:$E$9999,'QUALIFIED EFH'!DC$5))</f>
        <v>0</v>
      </c>
      <c r="DD134" s="476">
        <f>IF(DD$2&lt;&gt;"",IF($C134&lt;&gt;"TBA",DD$2/114,0),SUMIFS('HOURS&amp;CYCLES INPUT'!$F$2:$F$9999,'HOURS&amp;CYCLES INPUT'!$C$2:$C$9999,'QUALIFIED EFH'!$C134,'HOURS&amp;CYCLES INPUT'!$D$2:$D$9999,'QUALIFIED EFH'!DD$4,'HOURS&amp;CYCLES INPUT'!$E$2:$E$9999,'QUALIFIED EFH'!DD$5))</f>
        <v>0</v>
      </c>
      <c r="DE134" s="476">
        <f>IF(DE$2&lt;&gt;"",IF($C134&lt;&gt;"TBA",DE$2/114,0),SUMIFS('HOURS&amp;CYCLES INPUT'!$F$2:$F$9999,'HOURS&amp;CYCLES INPUT'!$C$2:$C$9999,'QUALIFIED EFH'!$C134,'HOURS&amp;CYCLES INPUT'!$D$2:$D$9999,'QUALIFIED EFH'!DE$4,'HOURS&amp;CYCLES INPUT'!$E$2:$E$9999,'QUALIFIED EFH'!DE$5))</f>
        <v>0</v>
      </c>
      <c r="DF134" s="476">
        <f>IF(DF$2&lt;&gt;"",IF($C134&lt;&gt;"TBA",DF$2/114,0),SUMIFS('HOURS&amp;CYCLES INPUT'!$F$2:$F$9999,'HOURS&amp;CYCLES INPUT'!$C$2:$C$9999,'QUALIFIED EFH'!$C134,'HOURS&amp;CYCLES INPUT'!$D$2:$D$9999,'QUALIFIED EFH'!DF$4,'HOURS&amp;CYCLES INPUT'!$E$2:$E$9999,'QUALIFIED EFH'!DF$5))</f>
        <v>0</v>
      </c>
      <c r="DG134" s="476">
        <f>IF(DG$2&lt;&gt;"",IF($C134&lt;&gt;"TBA",DG$2/114,0),SUMIFS('HOURS&amp;CYCLES INPUT'!$F$2:$F$9999,'HOURS&amp;CYCLES INPUT'!$C$2:$C$9999,'QUALIFIED EFH'!$C134,'HOURS&amp;CYCLES INPUT'!$D$2:$D$9999,'QUALIFIED EFH'!DG$4,'HOURS&amp;CYCLES INPUT'!$E$2:$E$9999,'QUALIFIED EFH'!DG$5))</f>
        <v>0</v>
      </c>
      <c r="DH134" s="476">
        <f>IF(DH$2&lt;&gt;"",IF($C134&lt;&gt;"TBA",DH$2/114,0),SUMIFS('HOURS&amp;CYCLES INPUT'!$F$2:$F$9999,'HOURS&amp;CYCLES INPUT'!$C$2:$C$9999,'QUALIFIED EFH'!$C134,'HOURS&amp;CYCLES INPUT'!$D$2:$D$9999,'QUALIFIED EFH'!DH$4,'HOURS&amp;CYCLES INPUT'!$E$2:$E$9999,'QUALIFIED EFH'!DH$5))</f>
        <v>0</v>
      </c>
      <c r="DI134" s="476">
        <f>IF(DI$2&lt;&gt;"",IF($C134&lt;&gt;"TBA",DI$2/114,0),SUMIFS('HOURS&amp;CYCLES INPUT'!$F$2:$F$9999,'HOURS&amp;CYCLES INPUT'!$C$2:$C$9999,'QUALIFIED EFH'!$C134,'HOURS&amp;CYCLES INPUT'!$D$2:$D$9999,'QUALIFIED EFH'!DI$4,'HOURS&amp;CYCLES INPUT'!$E$2:$E$9999,'QUALIFIED EFH'!DI$5))</f>
        <v>0</v>
      </c>
      <c r="DJ134" s="476">
        <f>IF(DJ$2&lt;&gt;"",IF($C134&lt;&gt;"TBA",DJ$2/114,0),SUMIFS('HOURS&amp;CYCLES INPUT'!$F$2:$F$9999,'HOURS&amp;CYCLES INPUT'!$C$2:$C$9999,'QUALIFIED EFH'!$C134,'HOURS&amp;CYCLES INPUT'!$D$2:$D$9999,'QUALIFIED EFH'!DJ$4,'HOURS&amp;CYCLES INPUT'!$E$2:$E$9999,'QUALIFIED EFH'!DJ$5))</f>
        <v>0</v>
      </c>
      <c r="DK134" s="476">
        <f>IF(DK$2&lt;&gt;"",IF($C134&lt;&gt;"TBA",DK$2/114,0),SUMIFS('HOURS&amp;CYCLES INPUT'!$F$2:$F$9999,'HOURS&amp;CYCLES INPUT'!$C$2:$C$9999,'QUALIFIED EFH'!$C134,'HOURS&amp;CYCLES INPUT'!$D$2:$D$9999,'QUALIFIED EFH'!DK$4,'HOURS&amp;CYCLES INPUT'!$E$2:$E$9999,'QUALIFIED EFH'!DK$5))</f>
        <v>0</v>
      </c>
      <c r="DL134" s="476">
        <f>IF(DL$2&lt;&gt;"",IF($C134&lt;&gt;"TBA",DL$2/114,0),SUMIFS('HOURS&amp;CYCLES INPUT'!$F$2:$F$9999,'HOURS&amp;CYCLES INPUT'!$C$2:$C$9999,'QUALIFIED EFH'!$C134,'HOURS&amp;CYCLES INPUT'!$D$2:$D$9999,'QUALIFIED EFH'!DL$4,'HOURS&amp;CYCLES INPUT'!$E$2:$E$9999,'QUALIFIED EFH'!DL$5))</f>
        <v>0</v>
      </c>
      <c r="DM134" s="476">
        <f>IF(DM$2&lt;&gt;"",IF($C134&lt;&gt;"TBA",DM$2/114,0),SUMIFS('HOURS&amp;CYCLES INPUT'!$F$2:$F$9999,'HOURS&amp;CYCLES INPUT'!$C$2:$C$9999,'QUALIFIED EFH'!$C134,'HOURS&amp;CYCLES INPUT'!$D$2:$D$9999,'QUALIFIED EFH'!DM$4,'HOURS&amp;CYCLES INPUT'!$E$2:$E$9999,'QUALIFIED EFH'!DM$5))</f>
        <v>0</v>
      </c>
      <c r="DN134" s="476">
        <f>IF(DN$2&lt;&gt;"",IF($C134&lt;&gt;"TBA",DN$2/114,0),SUMIFS('HOURS&amp;CYCLES INPUT'!$F$2:$F$9999,'HOURS&amp;CYCLES INPUT'!$C$2:$C$9999,'QUALIFIED EFH'!$C134,'HOURS&amp;CYCLES INPUT'!$D$2:$D$9999,'QUALIFIED EFH'!DN$4,'HOURS&amp;CYCLES INPUT'!$E$2:$E$9999,'QUALIFIED EFH'!DN$5))</f>
        <v>0</v>
      </c>
      <c r="DO134" s="476">
        <f>IF(DO$2&lt;&gt;"",IF($C134&lt;&gt;"TBA",DO$2/114,0),SUMIFS('HOURS&amp;CYCLES INPUT'!$F$2:$F$9999,'HOURS&amp;CYCLES INPUT'!$C$2:$C$9999,'QUALIFIED EFH'!$C134,'HOURS&amp;CYCLES INPUT'!$D$2:$D$9999,'QUALIFIED EFH'!DO$4,'HOURS&amp;CYCLES INPUT'!$E$2:$E$9999,'QUALIFIED EFH'!DO$5))</f>
        <v>0</v>
      </c>
      <c r="DP134" s="476">
        <f>IF(DP$2&lt;&gt;"",IF($C134&lt;&gt;"TBA",DP$2/114,0),SUMIFS('HOURS&amp;CYCLES INPUT'!$F$2:$F$9999,'HOURS&amp;CYCLES INPUT'!$C$2:$C$9999,'QUALIFIED EFH'!$C134,'HOURS&amp;CYCLES INPUT'!$D$2:$D$9999,'QUALIFIED EFH'!DP$4,'HOURS&amp;CYCLES INPUT'!$E$2:$E$9999,'QUALIFIED EFH'!DP$5))</f>
        <v>0</v>
      </c>
      <c r="DQ134" s="476">
        <f>IF(DQ$2&lt;&gt;"",IF($C134&lt;&gt;"TBA",DQ$2/114,0),SUMIFS('HOURS&amp;CYCLES INPUT'!$F$2:$F$9999,'HOURS&amp;CYCLES INPUT'!$C$2:$C$9999,'QUALIFIED EFH'!$C134,'HOURS&amp;CYCLES INPUT'!$D$2:$D$9999,'QUALIFIED EFH'!DQ$4,'HOURS&amp;CYCLES INPUT'!$E$2:$E$9999,'QUALIFIED EFH'!DQ$5))</f>
        <v>0</v>
      </c>
      <c r="DR134" s="476">
        <f>IF(DR$2&lt;&gt;"",IF($C134&lt;&gt;"TBA",DR$2/114,0),SUMIFS('HOURS&amp;CYCLES INPUT'!$F$2:$F$9999,'HOURS&amp;CYCLES INPUT'!$C$2:$C$9999,'QUALIFIED EFH'!$C134,'HOURS&amp;CYCLES INPUT'!$D$2:$D$9999,'QUALIFIED EFH'!DR$4,'HOURS&amp;CYCLES INPUT'!$E$2:$E$9999,'QUALIFIED EFH'!DR$5))</f>
        <v>0</v>
      </c>
      <c r="DS134" s="476">
        <f>IF(DS$2&lt;&gt;"",IF($C134&lt;&gt;"TBA",DS$2/114,0),SUMIFS('HOURS&amp;CYCLES INPUT'!$F$2:$F$9999,'HOURS&amp;CYCLES INPUT'!$C$2:$C$9999,'QUALIFIED EFH'!$C134,'HOURS&amp;CYCLES INPUT'!$D$2:$D$9999,'QUALIFIED EFH'!DS$4,'HOURS&amp;CYCLES INPUT'!$E$2:$E$9999,'QUALIFIED EFH'!DS$5))</f>
        <v>0</v>
      </c>
      <c r="DT134" s="476">
        <f>IF(DT$2&lt;&gt;"",IF($C134&lt;&gt;"TBA",DT$2/114,0),SUMIFS('HOURS&amp;CYCLES INPUT'!$F$2:$F$9999,'HOURS&amp;CYCLES INPUT'!$C$2:$C$9999,'QUALIFIED EFH'!$C134,'HOURS&amp;CYCLES INPUT'!$D$2:$D$9999,'QUALIFIED EFH'!DT$4,'HOURS&amp;CYCLES INPUT'!$E$2:$E$9999,'QUALIFIED EFH'!DT$5))</f>
        <v>0</v>
      </c>
      <c r="DU134" s="476">
        <f>IF(DU$2&lt;&gt;"",IF($C134&lt;&gt;"TBA",DU$2/114,0),SUMIFS('HOURS&amp;CYCLES INPUT'!$F$2:$F$9999,'HOURS&amp;CYCLES INPUT'!$C$2:$C$9999,'QUALIFIED EFH'!$C134,'HOURS&amp;CYCLES INPUT'!$D$2:$D$9999,'QUALIFIED EFH'!DU$4,'HOURS&amp;CYCLES INPUT'!$E$2:$E$9999,'QUALIFIED EFH'!DU$5))</f>
        <v>0</v>
      </c>
      <c r="DV134" s="476">
        <f>IF(DV$2&lt;&gt;"",IF($C134&lt;&gt;"TBA",DV$2/114,0),SUMIFS('HOURS&amp;CYCLES INPUT'!$F$2:$F$9999,'HOURS&amp;CYCLES INPUT'!$C$2:$C$9999,'QUALIFIED EFH'!$C134,'HOURS&amp;CYCLES INPUT'!$D$2:$D$9999,'QUALIFIED EFH'!DV$4,'HOURS&amp;CYCLES INPUT'!$E$2:$E$9999,'QUALIFIED EFH'!DV$5))</f>
        <v>0</v>
      </c>
      <c r="DW134" s="476">
        <f>IF(DW$2&lt;&gt;"",IF($C134&lt;&gt;"TBA",DW$2/114,0),SUMIFS('HOURS&amp;CYCLES INPUT'!$F$2:$F$9999,'HOURS&amp;CYCLES INPUT'!$C$2:$C$9999,'QUALIFIED EFH'!$C134,'HOURS&amp;CYCLES INPUT'!$D$2:$D$9999,'QUALIFIED EFH'!DW$4,'HOURS&amp;CYCLES INPUT'!$E$2:$E$9999,'QUALIFIED EFH'!DW$5))</f>
        <v>0</v>
      </c>
      <c r="DX134" s="476">
        <f>IF(DX$2&lt;&gt;"",IF($C134&lt;&gt;"TBA",DX$2/114,0),SUMIFS('HOURS&amp;CYCLES INPUT'!$F$2:$F$9999,'HOURS&amp;CYCLES INPUT'!$C$2:$C$9999,'QUALIFIED EFH'!$C134,'HOURS&amp;CYCLES INPUT'!$D$2:$D$9999,'QUALIFIED EFH'!DX$4,'HOURS&amp;CYCLES INPUT'!$E$2:$E$9999,'QUALIFIED EFH'!DX$5))</f>
        <v>0</v>
      </c>
      <c r="DY134" s="476">
        <f>IF(DY$2&lt;&gt;"",IF($C134&lt;&gt;"TBA",DY$2/114,0),SUMIFS('HOURS&amp;CYCLES INPUT'!$F$2:$F$9999,'HOURS&amp;CYCLES INPUT'!$C$2:$C$9999,'QUALIFIED EFH'!$C134,'HOURS&amp;CYCLES INPUT'!$D$2:$D$9999,'QUALIFIED EFH'!DY$4,'HOURS&amp;CYCLES INPUT'!$E$2:$E$9999,'QUALIFIED EFH'!DY$5))</f>
        <v>0</v>
      </c>
      <c r="DZ134" s="476">
        <f>IF(DZ$2&lt;&gt;"",IF($C134&lt;&gt;"TBA",DZ$2/114,0),SUMIFS('HOURS&amp;CYCLES INPUT'!$F$2:$F$9999,'HOURS&amp;CYCLES INPUT'!$C$2:$C$9999,'QUALIFIED EFH'!$C134,'HOURS&amp;CYCLES INPUT'!$D$2:$D$9999,'QUALIFIED EFH'!DZ$4,'HOURS&amp;CYCLES INPUT'!$E$2:$E$9999,'QUALIFIED EFH'!DZ$5))</f>
        <v>0</v>
      </c>
      <c r="EA134" s="476">
        <f>IF(EA$2&lt;&gt;"",IF($C134&lt;&gt;"TBA",EA$2/114,0),SUMIFS('HOURS&amp;CYCLES INPUT'!$F$2:$F$9999,'HOURS&amp;CYCLES INPUT'!$C$2:$C$9999,'QUALIFIED EFH'!$C134,'HOURS&amp;CYCLES INPUT'!$D$2:$D$9999,'QUALIFIED EFH'!EA$4,'HOURS&amp;CYCLES INPUT'!$E$2:$E$9999,'QUALIFIED EFH'!EA$5))</f>
        <v>0</v>
      </c>
      <c r="EB134" s="476">
        <f>IF(EB$2&lt;&gt;"",IF($C134&lt;&gt;"TBA",EB$2/114,0),SUMIFS('HOURS&amp;CYCLES INPUT'!$F$2:$F$9999,'HOURS&amp;CYCLES INPUT'!$C$2:$C$9999,'QUALIFIED EFH'!$C134,'HOURS&amp;CYCLES INPUT'!$D$2:$D$9999,'QUALIFIED EFH'!EB$4,'HOURS&amp;CYCLES INPUT'!$E$2:$E$9999,'QUALIFIED EFH'!EB$5))</f>
        <v>0</v>
      </c>
      <c r="EC134" s="476">
        <f>IF(EC$2&lt;&gt;"",IF($C134&lt;&gt;"TBA",EC$2/114,0),SUMIFS('HOURS&amp;CYCLES INPUT'!$F$2:$F$9999,'HOURS&amp;CYCLES INPUT'!$C$2:$C$9999,'QUALIFIED EFH'!$C134,'HOURS&amp;CYCLES INPUT'!$D$2:$D$9999,'QUALIFIED EFH'!EC$4,'HOURS&amp;CYCLES INPUT'!$E$2:$E$9999,'QUALIFIED EFH'!EC$5))</f>
        <v>0</v>
      </c>
      <c r="ED134" s="476">
        <f>IF(ED$2&lt;&gt;"",IF($C134&lt;&gt;"TBA",ED$2/114,0),SUMIFS('HOURS&amp;CYCLES INPUT'!$F$2:$F$9999,'HOURS&amp;CYCLES INPUT'!$C$2:$C$9999,'QUALIFIED EFH'!$C134,'HOURS&amp;CYCLES INPUT'!$D$2:$D$9999,'QUALIFIED EFH'!ED$4,'HOURS&amp;CYCLES INPUT'!$E$2:$E$9999,'QUALIFIED EFH'!ED$5))</f>
        <v>0</v>
      </c>
      <c r="EE134" s="476">
        <f>IF(EE$2&lt;&gt;"",IF($C134&lt;&gt;"TBA",EE$2/114,0),SUMIFS('HOURS&amp;CYCLES INPUT'!$F$2:$F$9999,'HOURS&amp;CYCLES INPUT'!$C$2:$C$9999,'QUALIFIED EFH'!$C134,'HOURS&amp;CYCLES INPUT'!$D$2:$D$9999,'QUALIFIED EFH'!EE$4,'HOURS&amp;CYCLES INPUT'!$E$2:$E$9999,'QUALIFIED EFH'!EE$5))</f>
        <v>0</v>
      </c>
      <c r="EF134" s="476">
        <f>IF(EF$2&lt;&gt;"",IF($C134&lt;&gt;"TBA",EF$2/114,0),SUMIFS('HOURS&amp;CYCLES INPUT'!$F$2:$F$9999,'HOURS&amp;CYCLES INPUT'!$C$2:$C$9999,'QUALIFIED EFH'!$C134,'HOURS&amp;CYCLES INPUT'!$D$2:$D$9999,'QUALIFIED EFH'!EF$4,'HOURS&amp;CYCLES INPUT'!$E$2:$E$9999,'QUALIFIED EFH'!EF$5))</f>
        <v>0</v>
      </c>
      <c r="EG134" s="476">
        <f>IF(EG$2&lt;&gt;"",IF($C134&lt;&gt;"TBA",EG$2/114,0),SUMIFS('HOURS&amp;CYCLES INPUT'!$F$2:$F$9999,'HOURS&amp;CYCLES INPUT'!$C$2:$C$9999,'QUALIFIED EFH'!$C134,'HOURS&amp;CYCLES INPUT'!$D$2:$D$9999,'QUALIFIED EFH'!EG$4,'HOURS&amp;CYCLES INPUT'!$E$2:$E$9999,'QUALIFIED EFH'!EG$5))</f>
        <v>0</v>
      </c>
      <c r="EH134" s="476">
        <f>IF(EH$2&lt;&gt;"",IF($C134&lt;&gt;"TBA",EH$2/114,0),SUMIFS('HOURS&amp;CYCLES INPUT'!$F$2:$F$9999,'HOURS&amp;CYCLES INPUT'!$C$2:$C$9999,'QUALIFIED EFH'!$C134,'HOURS&amp;CYCLES INPUT'!$D$2:$D$9999,'QUALIFIED EFH'!EH$4,'HOURS&amp;CYCLES INPUT'!$E$2:$E$9999,'QUALIFIED EFH'!EH$5))</f>
        <v>0</v>
      </c>
      <c r="EI134" s="476">
        <f>IF(EI$2&lt;&gt;"",IF($C134&lt;&gt;"TBA",EI$2/114,0),SUMIFS('HOURS&amp;CYCLES INPUT'!$F$2:$F$9999,'HOURS&amp;CYCLES INPUT'!$C$2:$C$9999,'QUALIFIED EFH'!$C134,'HOURS&amp;CYCLES INPUT'!$D$2:$D$9999,'QUALIFIED EFH'!EI$4,'HOURS&amp;CYCLES INPUT'!$E$2:$E$9999,'QUALIFIED EFH'!EI$5))</f>
        <v>0</v>
      </c>
      <c r="EJ134" s="476">
        <f>IF(EJ$2&lt;&gt;"",IF($C134&lt;&gt;"TBA",EJ$2/114,0),SUMIFS('HOURS&amp;CYCLES INPUT'!$F$2:$F$9999,'HOURS&amp;CYCLES INPUT'!$C$2:$C$9999,'QUALIFIED EFH'!$C134,'HOURS&amp;CYCLES INPUT'!$D$2:$D$9999,'QUALIFIED EFH'!EJ$4,'HOURS&amp;CYCLES INPUT'!$E$2:$E$9999,'QUALIFIED EFH'!EJ$5))</f>
        <v>0</v>
      </c>
      <c r="EK134" s="476">
        <f>IF(EK$2&lt;&gt;"",IF($C134&lt;&gt;"TBA",EK$2/114,0),SUMIFS('HOURS&amp;CYCLES INPUT'!$F$2:$F$9999,'HOURS&amp;CYCLES INPUT'!$C$2:$C$9999,'QUALIFIED EFH'!$C134,'HOURS&amp;CYCLES INPUT'!$D$2:$D$9999,'QUALIFIED EFH'!EK$4,'HOURS&amp;CYCLES INPUT'!$E$2:$E$9999,'QUALIFIED EFH'!EK$5))</f>
        <v>0</v>
      </c>
      <c r="EL134" s="476">
        <f>IF(EL$2&lt;&gt;"",IF($C134&lt;&gt;"TBA",EL$2/114,0),SUMIFS('HOURS&amp;CYCLES INPUT'!$F$2:$F$9999,'HOURS&amp;CYCLES INPUT'!$C$2:$C$9999,'QUALIFIED EFH'!$C134,'HOURS&amp;CYCLES INPUT'!$D$2:$D$9999,'QUALIFIED EFH'!EL$4,'HOURS&amp;CYCLES INPUT'!$E$2:$E$9999,'QUALIFIED EFH'!EL$5))</f>
        <v>0</v>
      </c>
      <c r="EM134" s="476">
        <f>IF(EM$2&lt;&gt;"",IF($C134&lt;&gt;"TBA",EM$2/114,0),SUMIFS('HOURS&amp;CYCLES INPUT'!$F$2:$F$9999,'HOURS&amp;CYCLES INPUT'!$C$2:$C$9999,'QUALIFIED EFH'!$C134,'HOURS&amp;CYCLES INPUT'!$D$2:$D$9999,'QUALIFIED EFH'!EM$4,'HOURS&amp;CYCLES INPUT'!$E$2:$E$9999,'QUALIFIED EFH'!EM$5))</f>
        <v>0</v>
      </c>
      <c r="EN134" s="476">
        <f>IF(EN$2&lt;&gt;"",IF($C134&lt;&gt;"TBA",EN$2/114,0),SUMIFS('HOURS&amp;CYCLES INPUT'!$F$2:$F$9999,'HOURS&amp;CYCLES INPUT'!$C$2:$C$9999,'QUALIFIED EFH'!$C134,'HOURS&amp;CYCLES INPUT'!$D$2:$D$9999,'QUALIFIED EFH'!EN$4,'HOURS&amp;CYCLES INPUT'!$E$2:$E$9999,'QUALIFIED EFH'!EN$5))</f>
        <v>0</v>
      </c>
      <c r="EO134" s="476">
        <f>IF(EO$2&lt;&gt;"",IF($C134&lt;&gt;"TBA",EO$2/114,0),SUMIFS('HOURS&amp;CYCLES INPUT'!$F$2:$F$9999,'HOURS&amp;CYCLES INPUT'!$C$2:$C$9999,'QUALIFIED EFH'!$C134,'HOURS&amp;CYCLES INPUT'!$D$2:$D$9999,'QUALIFIED EFH'!EO$4,'HOURS&amp;CYCLES INPUT'!$E$2:$E$9999,'QUALIFIED EFH'!EO$5))</f>
        <v>0</v>
      </c>
      <c r="EP134" s="476">
        <f>IF(EP$2&lt;&gt;"",IF($C134&lt;&gt;"TBA",EP$2/114,0),SUMIFS('HOURS&amp;CYCLES INPUT'!$F$2:$F$9999,'HOURS&amp;CYCLES INPUT'!$C$2:$C$9999,'QUALIFIED EFH'!$C134,'HOURS&amp;CYCLES INPUT'!$D$2:$D$9999,'QUALIFIED EFH'!EP$4,'HOURS&amp;CYCLES INPUT'!$E$2:$E$9999,'QUALIFIED EFH'!EP$5))</f>
        <v>0</v>
      </c>
      <c r="EQ134" s="476">
        <f>IF(EQ$2&lt;&gt;"",IF($C134&lt;&gt;"TBA",EQ$2/114,0),SUMIFS('HOURS&amp;CYCLES INPUT'!$F$2:$F$9999,'HOURS&amp;CYCLES INPUT'!$C$2:$C$9999,'QUALIFIED EFH'!$C134,'HOURS&amp;CYCLES INPUT'!$D$2:$D$9999,'QUALIFIED EFH'!EQ$4,'HOURS&amp;CYCLES INPUT'!$E$2:$E$9999,'QUALIFIED EFH'!EQ$5))</f>
        <v>0</v>
      </c>
      <c r="ER134" s="476">
        <f>IF(ER$2&lt;&gt;"",IF($C134&lt;&gt;"TBA",ER$2/114,0),SUMIFS('HOURS&amp;CYCLES INPUT'!$F$2:$F$9999,'HOURS&amp;CYCLES INPUT'!$C$2:$C$9999,'QUALIFIED EFH'!$C134,'HOURS&amp;CYCLES INPUT'!$D$2:$D$9999,'QUALIFIED EFH'!ER$4,'HOURS&amp;CYCLES INPUT'!$E$2:$E$9999,'QUALIFIED EFH'!ER$5))</f>
        <v>0</v>
      </c>
      <c r="ES134" s="476">
        <f>IF(ES$2&lt;&gt;"",IF($C134&lt;&gt;"TBA",ES$2/114,0),SUMIFS('HOURS&amp;CYCLES INPUT'!$F$2:$F$9999,'HOURS&amp;CYCLES INPUT'!$C$2:$C$9999,'QUALIFIED EFH'!$C134,'HOURS&amp;CYCLES INPUT'!$D$2:$D$9999,'QUALIFIED EFH'!ES$4,'HOURS&amp;CYCLES INPUT'!$E$2:$E$9999,'QUALIFIED EFH'!ES$5))</f>
        <v>0</v>
      </c>
      <c r="ET134" s="476">
        <f>IF(ET$2&lt;&gt;"",IF($C134&lt;&gt;"TBA",ET$2/114,0),SUMIFS('HOURS&amp;CYCLES INPUT'!$F$2:$F$9999,'HOURS&amp;CYCLES INPUT'!$C$2:$C$9999,'QUALIFIED EFH'!$C134,'HOURS&amp;CYCLES INPUT'!$D$2:$D$9999,'QUALIFIED EFH'!ET$4,'HOURS&amp;CYCLES INPUT'!$E$2:$E$9999,'QUALIFIED EFH'!ET$5))</f>
        <v>0</v>
      </c>
      <c r="EU134" s="476">
        <f>IF(EU$2&lt;&gt;"",IF($C134&lt;&gt;"TBA",EU$2/114,0),SUMIFS('HOURS&amp;CYCLES INPUT'!$F$2:$F$9999,'HOURS&amp;CYCLES INPUT'!$C$2:$C$9999,'QUALIFIED EFH'!$C134,'HOURS&amp;CYCLES INPUT'!$D$2:$D$9999,'QUALIFIED EFH'!EU$4,'HOURS&amp;CYCLES INPUT'!$E$2:$E$9999,'QUALIFIED EFH'!EU$5))</f>
        <v>0</v>
      </c>
      <c r="EV134" s="476">
        <f>IF(EV$2&lt;&gt;"",IF($C134&lt;&gt;"TBA",EV$2/114,0),SUMIFS('HOURS&amp;CYCLES INPUT'!$F$2:$F$9999,'HOURS&amp;CYCLES INPUT'!$C$2:$C$9999,'QUALIFIED EFH'!$C134,'HOURS&amp;CYCLES INPUT'!$D$2:$D$9999,'QUALIFIED EFH'!EV$4,'HOURS&amp;CYCLES INPUT'!$E$2:$E$9999,'QUALIFIED EFH'!EV$5))</f>
        <v>0</v>
      </c>
      <c r="EW134" s="476">
        <f>IF(EW$2&lt;&gt;"",IF($C134&lt;&gt;"TBA",EW$2/114,0),SUMIFS('HOURS&amp;CYCLES INPUT'!$F$2:$F$9999,'HOURS&amp;CYCLES INPUT'!$C$2:$C$9999,'QUALIFIED EFH'!$C134,'HOURS&amp;CYCLES INPUT'!$D$2:$D$9999,'QUALIFIED EFH'!EW$4,'HOURS&amp;CYCLES INPUT'!$E$2:$E$9999,'QUALIFIED EFH'!EW$5))</f>
        <v>0</v>
      </c>
      <c r="EX134" s="476">
        <f>IF(EX$2&lt;&gt;"",IF($C134&lt;&gt;"TBA",EX$2/114,0),SUMIFS('HOURS&amp;CYCLES INPUT'!$F$2:$F$9999,'HOURS&amp;CYCLES INPUT'!$C$2:$C$9999,'QUALIFIED EFH'!$C134,'HOURS&amp;CYCLES INPUT'!$D$2:$D$9999,'QUALIFIED EFH'!EX$4,'HOURS&amp;CYCLES INPUT'!$E$2:$E$9999,'QUALIFIED EFH'!EX$5))</f>
        <v>0</v>
      </c>
      <c r="EY134" s="476">
        <f>IF(EY$2&lt;&gt;"",IF($C134&lt;&gt;"TBA",EY$2/114,0),SUMIFS('HOURS&amp;CYCLES INPUT'!$F$2:$F$9999,'HOURS&amp;CYCLES INPUT'!$C$2:$C$9999,'QUALIFIED EFH'!$C134,'HOURS&amp;CYCLES INPUT'!$D$2:$D$9999,'QUALIFIED EFH'!EY$4,'HOURS&amp;CYCLES INPUT'!$E$2:$E$9999,'QUALIFIED EFH'!EY$5))</f>
        <v>0</v>
      </c>
      <c r="EZ134" s="476">
        <f>IF(EZ$2&lt;&gt;"",IF($C134&lt;&gt;"TBA",EZ$2/114,0),SUMIFS('HOURS&amp;CYCLES INPUT'!$F$2:$F$9999,'HOURS&amp;CYCLES INPUT'!$C$2:$C$9999,'QUALIFIED EFH'!$C134,'HOURS&amp;CYCLES INPUT'!$D$2:$D$9999,'QUALIFIED EFH'!EZ$4,'HOURS&amp;CYCLES INPUT'!$E$2:$E$9999,'QUALIFIED EFH'!EZ$5))</f>
        <v>0</v>
      </c>
      <c r="FA134" s="476">
        <f>IF(FA$2&lt;&gt;"",IF($C134&lt;&gt;"TBA",FA$2/114,0),SUMIFS('HOURS&amp;CYCLES INPUT'!$F$2:$F$9999,'HOURS&amp;CYCLES INPUT'!$C$2:$C$9999,'QUALIFIED EFH'!$C134,'HOURS&amp;CYCLES INPUT'!$D$2:$D$9999,'QUALIFIED EFH'!FA$4,'HOURS&amp;CYCLES INPUT'!$E$2:$E$9999,'QUALIFIED EFH'!FA$5))</f>
        <v>0</v>
      </c>
      <c r="FB134" s="476">
        <f>IF(FB$2&lt;&gt;"",IF($C134&lt;&gt;"TBA",FB$2/114,0),SUMIFS('HOURS&amp;CYCLES INPUT'!$F$2:$F$9999,'HOURS&amp;CYCLES INPUT'!$C$2:$C$9999,'QUALIFIED EFH'!$C134,'HOURS&amp;CYCLES INPUT'!$D$2:$D$9999,'QUALIFIED EFH'!FB$4,'HOURS&amp;CYCLES INPUT'!$E$2:$E$9999,'QUALIFIED EFH'!FB$5))</f>
        <v>0</v>
      </c>
      <c r="FC134" s="476">
        <f>IF(FC$2&lt;&gt;"",IF($C134&lt;&gt;"TBA",FC$2/114,0),SUMIFS('HOURS&amp;CYCLES INPUT'!$F$2:$F$9999,'HOURS&amp;CYCLES INPUT'!$C$2:$C$9999,'QUALIFIED EFH'!$C134,'HOURS&amp;CYCLES INPUT'!$D$2:$D$9999,'QUALIFIED EFH'!FC$4,'HOURS&amp;CYCLES INPUT'!$E$2:$E$9999,'QUALIFIED EFH'!FC$5))</f>
        <v>0</v>
      </c>
      <c r="FD134" s="476">
        <f>IF(FD$2&lt;&gt;"",IF($C134&lt;&gt;"TBA",FD$2/114,0),SUMIFS('HOURS&amp;CYCLES INPUT'!$F$2:$F$9999,'HOURS&amp;CYCLES INPUT'!$C$2:$C$9999,'QUALIFIED EFH'!$C134,'HOURS&amp;CYCLES INPUT'!$D$2:$D$9999,'QUALIFIED EFH'!FD$4,'HOURS&amp;CYCLES INPUT'!$E$2:$E$9999,'QUALIFIED EFH'!FD$5))</f>
        <v>0</v>
      </c>
      <c r="FE134" s="476">
        <f>IF(FE$2&lt;&gt;"",IF($C134&lt;&gt;"TBA",FE$2/114,0),SUMIFS('HOURS&amp;CYCLES INPUT'!$F$2:$F$9999,'HOURS&amp;CYCLES INPUT'!$C$2:$C$9999,'QUALIFIED EFH'!$C134,'HOURS&amp;CYCLES INPUT'!$D$2:$D$9999,'QUALIFIED EFH'!FE$4,'HOURS&amp;CYCLES INPUT'!$E$2:$E$9999,'QUALIFIED EFH'!FE$5))</f>
        <v>0</v>
      </c>
      <c r="FF134" s="476">
        <f>IF(FF$2&lt;&gt;"",IF($C134&lt;&gt;"TBA",FF$2/114,0),SUMIFS('HOURS&amp;CYCLES INPUT'!$F$2:$F$9999,'HOURS&amp;CYCLES INPUT'!$C$2:$C$9999,'QUALIFIED EFH'!$C134,'HOURS&amp;CYCLES INPUT'!$D$2:$D$9999,'QUALIFIED EFH'!FF$4,'HOURS&amp;CYCLES INPUT'!$E$2:$E$9999,'QUALIFIED EFH'!FF$5))</f>
        <v>0</v>
      </c>
      <c r="FG134" s="476">
        <f>IF(FG$2&lt;&gt;"",IF($C134&lt;&gt;"TBA",FG$2/114,0),SUMIFS('HOURS&amp;CYCLES INPUT'!$F$2:$F$9999,'HOURS&amp;CYCLES INPUT'!$C$2:$C$9999,'QUALIFIED EFH'!$C134,'HOURS&amp;CYCLES INPUT'!$D$2:$D$9999,'QUALIFIED EFH'!FG$4,'HOURS&amp;CYCLES INPUT'!$E$2:$E$9999,'QUALIFIED EFH'!FG$5))</f>
        <v>0</v>
      </c>
      <c r="FH134" s="476">
        <f>IF(FH$2&lt;&gt;"",IF($C134&lt;&gt;"TBA",FH$2/114,0),SUMIFS('HOURS&amp;CYCLES INPUT'!$F$2:$F$9999,'HOURS&amp;CYCLES INPUT'!$C$2:$C$9999,'QUALIFIED EFH'!$C134,'HOURS&amp;CYCLES INPUT'!$D$2:$D$9999,'QUALIFIED EFH'!FH$4,'HOURS&amp;CYCLES INPUT'!$E$2:$E$9999,'QUALIFIED EFH'!FH$5))</f>
        <v>0</v>
      </c>
      <c r="FI134" s="476">
        <f>IF(FI$2&lt;&gt;"",IF($C134&lt;&gt;"TBA",FI$2/114,0),SUMIFS('HOURS&amp;CYCLES INPUT'!$F$2:$F$9999,'HOURS&amp;CYCLES INPUT'!$C$2:$C$9999,'QUALIFIED EFH'!$C134,'HOURS&amp;CYCLES INPUT'!$D$2:$D$9999,'QUALIFIED EFH'!FI$4,'HOURS&amp;CYCLES INPUT'!$E$2:$E$9999,'QUALIFIED EFH'!FI$5))</f>
        <v>0</v>
      </c>
      <c r="FJ134" s="476">
        <f>IF(FJ$2&lt;&gt;"",IF($C134&lt;&gt;"TBA",FJ$2/114,0),SUMIFS('HOURS&amp;CYCLES INPUT'!$F$2:$F$9999,'HOURS&amp;CYCLES INPUT'!$C$2:$C$9999,'QUALIFIED EFH'!$C134,'HOURS&amp;CYCLES INPUT'!$D$2:$D$9999,'QUALIFIED EFH'!FJ$4,'HOURS&amp;CYCLES INPUT'!$E$2:$E$9999,'QUALIFIED EFH'!FJ$5))</f>
        <v>0</v>
      </c>
      <c r="FK134" s="476">
        <f>IF(FK$2&lt;&gt;"",IF($C134&lt;&gt;"TBA",FK$2/114,0),SUMIFS('HOURS&amp;CYCLES INPUT'!$F$2:$F$9999,'HOURS&amp;CYCLES INPUT'!$C$2:$C$9999,'QUALIFIED EFH'!$C134,'HOURS&amp;CYCLES INPUT'!$D$2:$D$9999,'QUALIFIED EFH'!FK$4,'HOURS&amp;CYCLES INPUT'!$E$2:$E$9999,'QUALIFIED EFH'!FK$5))</f>
        <v>0</v>
      </c>
      <c r="FL134" s="476">
        <f>IF(FL$2&lt;&gt;"",IF($C134&lt;&gt;"TBA",FL$2/114,0),SUMIFS('HOURS&amp;CYCLES INPUT'!$F$2:$F$9999,'HOURS&amp;CYCLES INPUT'!$C$2:$C$9999,'QUALIFIED EFH'!$C134,'HOURS&amp;CYCLES INPUT'!$D$2:$D$9999,'QUALIFIED EFH'!FL$4,'HOURS&amp;CYCLES INPUT'!$E$2:$E$9999,'QUALIFIED EFH'!FL$5))</f>
        <v>0</v>
      </c>
      <c r="FM134" s="476">
        <f>IF(FM$2&lt;&gt;"",IF($C134&lt;&gt;"TBA",FM$2/114,0),SUMIFS('HOURS&amp;CYCLES INPUT'!$F$2:$F$9999,'HOURS&amp;CYCLES INPUT'!$C$2:$C$9999,'QUALIFIED EFH'!$C134,'HOURS&amp;CYCLES INPUT'!$D$2:$D$9999,'QUALIFIED EFH'!FM$4,'HOURS&amp;CYCLES INPUT'!$E$2:$E$9999,'QUALIFIED EFH'!FM$5))</f>
        <v>0</v>
      </c>
      <c r="FN134" s="476">
        <f>IF(FN$2&lt;&gt;"",IF($C134&lt;&gt;"TBA",FN$2/114,0),SUMIFS('HOURS&amp;CYCLES INPUT'!$F$2:$F$9999,'HOURS&amp;CYCLES INPUT'!$C$2:$C$9999,'QUALIFIED EFH'!$C134,'HOURS&amp;CYCLES INPUT'!$D$2:$D$9999,'QUALIFIED EFH'!FN$4,'HOURS&amp;CYCLES INPUT'!$E$2:$E$9999,'QUALIFIED EFH'!FN$5))</f>
        <v>0</v>
      </c>
      <c r="FO134" s="476">
        <f>IF(FO$2&lt;&gt;"",IF($C134&lt;&gt;"TBA",FO$2/114,0),SUMIFS('HOURS&amp;CYCLES INPUT'!$F$2:$F$9999,'HOURS&amp;CYCLES INPUT'!$C$2:$C$9999,'QUALIFIED EFH'!$C134,'HOURS&amp;CYCLES INPUT'!$D$2:$D$9999,'QUALIFIED EFH'!FO$4,'HOURS&amp;CYCLES INPUT'!$E$2:$E$9999,'QUALIFIED EFH'!FO$5))</f>
        <v>0</v>
      </c>
      <c r="FP134" s="476">
        <f>IF(FP$2&lt;&gt;"",IF($C134&lt;&gt;"TBA",FP$2/114,0),SUMIFS('HOURS&amp;CYCLES INPUT'!$F$2:$F$9999,'HOURS&amp;CYCLES INPUT'!$C$2:$C$9999,'QUALIFIED EFH'!$C134,'HOURS&amp;CYCLES INPUT'!$D$2:$D$9999,'QUALIFIED EFH'!FP$4,'HOURS&amp;CYCLES INPUT'!$E$2:$E$9999,'QUALIFIED EFH'!FP$5))</f>
        <v>0</v>
      </c>
      <c r="FQ134" s="476">
        <f>IF(FQ$2&lt;&gt;"",IF($C134&lt;&gt;"TBA",FQ$2/114,0),SUMIFS('HOURS&amp;CYCLES INPUT'!$F$2:$F$9999,'HOURS&amp;CYCLES INPUT'!$C$2:$C$9999,'QUALIFIED EFH'!$C134,'HOURS&amp;CYCLES INPUT'!$D$2:$D$9999,'QUALIFIED EFH'!FQ$4,'HOURS&amp;CYCLES INPUT'!$E$2:$E$9999,'QUALIFIED EFH'!FQ$5))</f>
        <v>0</v>
      </c>
      <c r="FR134" s="476">
        <f>IF(FR$2&lt;&gt;"",IF($C134&lt;&gt;"TBA",FR$2/114,0),SUMIFS('HOURS&amp;CYCLES INPUT'!$F$2:$F$9999,'HOURS&amp;CYCLES INPUT'!$C$2:$C$9999,'QUALIFIED EFH'!$C134,'HOURS&amp;CYCLES INPUT'!$D$2:$D$9999,'QUALIFIED EFH'!FR$4,'HOURS&amp;CYCLES INPUT'!$E$2:$E$9999,'QUALIFIED EFH'!FR$5))</f>
        <v>0</v>
      </c>
      <c r="FS134" s="476">
        <f>IF(FS$2&lt;&gt;"",IF($C134&lt;&gt;"TBA",FS$2/114,0),SUMIFS('HOURS&amp;CYCLES INPUT'!$F$2:$F$9999,'HOURS&amp;CYCLES INPUT'!$C$2:$C$9999,'QUALIFIED EFH'!$C134,'HOURS&amp;CYCLES INPUT'!$D$2:$D$9999,'QUALIFIED EFH'!FS$4,'HOURS&amp;CYCLES INPUT'!$E$2:$E$9999,'QUALIFIED EFH'!FS$5))</f>
        <v>0</v>
      </c>
      <c r="FT134" s="476">
        <f>IF(FT$2&lt;&gt;"",IF($C134&lt;&gt;"TBA",FT$2/114,0),SUMIFS('HOURS&amp;CYCLES INPUT'!$F$2:$F$9999,'HOURS&amp;CYCLES INPUT'!$C$2:$C$9999,'QUALIFIED EFH'!$C134,'HOURS&amp;CYCLES INPUT'!$D$2:$D$9999,'QUALIFIED EFH'!FT$4,'HOURS&amp;CYCLES INPUT'!$E$2:$E$9999,'QUALIFIED EFH'!FT$5))</f>
        <v>0</v>
      </c>
      <c r="FU134" s="476">
        <f>IF(FU$2&lt;&gt;"",IF($C134&lt;&gt;"TBA",FU$2/114,0),SUMIFS('HOURS&amp;CYCLES INPUT'!$F$2:$F$9999,'HOURS&amp;CYCLES INPUT'!$C$2:$C$9999,'QUALIFIED EFH'!$C134,'HOURS&amp;CYCLES INPUT'!$D$2:$D$9999,'QUALIFIED EFH'!FU$4,'HOURS&amp;CYCLES INPUT'!$E$2:$E$9999,'QUALIFIED EFH'!FU$5))</f>
        <v>0</v>
      </c>
      <c r="FV134" s="476">
        <f>IF(FV$2&lt;&gt;"",IF($C134&lt;&gt;"TBA",FV$2/114,0),SUMIFS('HOURS&amp;CYCLES INPUT'!$F$2:$F$9999,'HOURS&amp;CYCLES INPUT'!$C$2:$C$9999,'QUALIFIED EFH'!$C134,'HOURS&amp;CYCLES INPUT'!$D$2:$D$9999,'QUALIFIED EFH'!FV$4,'HOURS&amp;CYCLES INPUT'!$E$2:$E$9999,'QUALIFIED EFH'!FV$5))</f>
        <v>0</v>
      </c>
      <c r="FW134" s="476">
        <f>IF(FW$2&lt;&gt;"",IF($C134&lt;&gt;"TBA",FW$2/114,0),SUMIFS('HOURS&amp;CYCLES INPUT'!$F$2:$F$9999,'HOURS&amp;CYCLES INPUT'!$C$2:$C$9999,'QUALIFIED EFH'!$C134,'HOURS&amp;CYCLES INPUT'!$D$2:$D$9999,'QUALIFIED EFH'!FW$4,'HOURS&amp;CYCLES INPUT'!$E$2:$E$9999,'QUALIFIED EFH'!FW$5))</f>
        <v>0</v>
      </c>
      <c r="FX134" s="476">
        <f>IF(FX$2&lt;&gt;"",IF($C134&lt;&gt;"TBA",FX$2/114,0),SUMIFS('HOURS&amp;CYCLES INPUT'!$F$2:$F$9999,'HOURS&amp;CYCLES INPUT'!$C$2:$C$9999,'QUALIFIED EFH'!$C134,'HOURS&amp;CYCLES INPUT'!$D$2:$D$9999,'QUALIFIED EFH'!FX$4,'HOURS&amp;CYCLES INPUT'!$E$2:$E$9999,'QUALIFIED EFH'!FX$5))</f>
        <v>0</v>
      </c>
      <c r="FY134" s="476">
        <f>IF(FY$2&lt;&gt;"",IF($C134&lt;&gt;"TBA",FY$2/114,0),SUMIFS('HOURS&amp;CYCLES INPUT'!$F$2:$F$9999,'HOURS&amp;CYCLES INPUT'!$C$2:$C$9999,'QUALIFIED EFH'!$C134,'HOURS&amp;CYCLES INPUT'!$D$2:$D$9999,'QUALIFIED EFH'!FY$4,'HOURS&amp;CYCLES INPUT'!$E$2:$E$9999,'QUALIFIED EFH'!FY$5))</f>
        <v>0</v>
      </c>
      <c r="FZ134" s="476">
        <f>IF(FZ$2&lt;&gt;"",IF($C134&lt;&gt;"TBA",FZ$2/114,0),SUMIFS('HOURS&amp;CYCLES INPUT'!$F$2:$F$9999,'HOURS&amp;CYCLES INPUT'!$C$2:$C$9999,'QUALIFIED EFH'!$C134,'HOURS&amp;CYCLES INPUT'!$D$2:$D$9999,'QUALIFIED EFH'!FZ$4,'HOURS&amp;CYCLES INPUT'!$E$2:$E$9999,'QUALIFIED EFH'!FZ$5))</f>
        <v>0</v>
      </c>
      <c r="GA134" s="476">
        <f>IF(GA$2&lt;&gt;"",IF($C134&lt;&gt;"TBA",GA$2/114,0),SUMIFS('HOURS&amp;CYCLES INPUT'!$F$2:$F$9999,'HOURS&amp;CYCLES INPUT'!$C$2:$C$9999,'QUALIFIED EFH'!$C134,'HOURS&amp;CYCLES INPUT'!$D$2:$D$9999,'QUALIFIED EFH'!GA$4,'HOURS&amp;CYCLES INPUT'!$E$2:$E$9999,'QUALIFIED EFH'!GA$5))</f>
        <v>0</v>
      </c>
      <c r="GB134" s="476">
        <f>IF(GB$2&lt;&gt;"",IF($C134&lt;&gt;"TBA",GB$2/114,0),SUMIFS('HOURS&amp;CYCLES INPUT'!$F$2:$F$9999,'HOURS&amp;CYCLES INPUT'!$C$2:$C$9999,'QUALIFIED EFH'!$C134,'HOURS&amp;CYCLES INPUT'!$D$2:$D$9999,'QUALIFIED EFH'!GB$4,'HOURS&amp;CYCLES INPUT'!$E$2:$E$9999,'QUALIFIED EFH'!GB$5))</f>
        <v>0</v>
      </c>
    </row>
    <row r="136" spans="2:184" ht="30.5" x14ac:dyDescent="0.5">
      <c r="B136" s="536" t="s">
        <v>345</v>
      </c>
      <c r="C136" s="474" t="s">
        <v>542</v>
      </c>
    </row>
    <row r="137" spans="2:184" x14ac:dyDescent="0.35">
      <c r="B137" s="517">
        <f>VLOOKUP(C137,'QUALIFIED ENGINES'!$D$7:$P$9999,13,FALSE)</f>
        <v>45291</v>
      </c>
      <c r="C137" s="472">
        <f>'QUALIFIED ENGINES'!D7</f>
        <v>91412</v>
      </c>
      <c r="D137" s="475">
        <f t="shared" ref="D137:D168" si="1">_xlfn.IFNA(IF($B137=0,0,IF(DATE(D$4,D$5,1)&gt;=$B137,D6,0)),0)</f>
        <v>0</v>
      </c>
      <c r="E137" s="475">
        <f t="shared" ref="E137:BP138" si="2">_xlfn.IFNA(IF($B137=0,0,IF(DATE(E$4,E$5,1)&gt;=$B137,E6,0)),0)</f>
        <v>0</v>
      </c>
      <c r="F137" s="475">
        <f t="shared" si="2"/>
        <v>0</v>
      </c>
      <c r="G137" s="475">
        <f t="shared" si="2"/>
        <v>0</v>
      </c>
      <c r="H137" s="475">
        <f t="shared" si="2"/>
        <v>0</v>
      </c>
      <c r="I137" s="475">
        <f t="shared" si="2"/>
        <v>0</v>
      </c>
      <c r="J137" s="475">
        <f t="shared" si="2"/>
        <v>0</v>
      </c>
      <c r="K137" s="475">
        <f t="shared" si="2"/>
        <v>0</v>
      </c>
      <c r="L137" s="475">
        <f t="shared" si="2"/>
        <v>0</v>
      </c>
      <c r="M137" s="475">
        <f t="shared" si="2"/>
        <v>0</v>
      </c>
      <c r="N137" s="475">
        <f t="shared" si="2"/>
        <v>0</v>
      </c>
      <c r="O137" s="475">
        <f t="shared" si="2"/>
        <v>0</v>
      </c>
      <c r="P137" s="475">
        <f t="shared" si="2"/>
        <v>0</v>
      </c>
      <c r="Q137" s="475">
        <f t="shared" si="2"/>
        <v>0</v>
      </c>
      <c r="R137" s="475">
        <f t="shared" si="2"/>
        <v>0</v>
      </c>
      <c r="S137" s="475">
        <f t="shared" si="2"/>
        <v>0</v>
      </c>
      <c r="T137" s="475">
        <f t="shared" si="2"/>
        <v>0</v>
      </c>
      <c r="U137" s="475">
        <f t="shared" si="2"/>
        <v>0</v>
      </c>
      <c r="V137" s="475">
        <f t="shared" si="2"/>
        <v>0</v>
      </c>
      <c r="W137" s="475">
        <f t="shared" si="2"/>
        <v>0</v>
      </c>
      <c r="X137" s="475">
        <f t="shared" si="2"/>
        <v>0</v>
      </c>
      <c r="Y137" s="475">
        <f t="shared" si="2"/>
        <v>0</v>
      </c>
      <c r="Z137" s="475">
        <f t="shared" si="2"/>
        <v>0</v>
      </c>
      <c r="AA137" s="475">
        <f t="shared" si="2"/>
        <v>0</v>
      </c>
      <c r="AB137" s="475">
        <f t="shared" si="2"/>
        <v>0</v>
      </c>
      <c r="AC137" s="475">
        <f t="shared" si="2"/>
        <v>0</v>
      </c>
      <c r="AD137" s="475">
        <f t="shared" si="2"/>
        <v>0</v>
      </c>
      <c r="AE137" s="475">
        <f t="shared" si="2"/>
        <v>0</v>
      </c>
      <c r="AF137" s="475">
        <f t="shared" si="2"/>
        <v>0</v>
      </c>
      <c r="AG137" s="475">
        <f t="shared" si="2"/>
        <v>0</v>
      </c>
      <c r="AH137" s="475">
        <f t="shared" si="2"/>
        <v>0</v>
      </c>
      <c r="AI137" s="475">
        <f t="shared" si="2"/>
        <v>0</v>
      </c>
      <c r="AJ137" s="475">
        <f t="shared" si="2"/>
        <v>0</v>
      </c>
      <c r="AK137" s="475">
        <f t="shared" si="2"/>
        <v>0</v>
      </c>
      <c r="AL137" s="475">
        <f t="shared" si="2"/>
        <v>0</v>
      </c>
      <c r="AM137" s="475">
        <f t="shared" si="2"/>
        <v>0</v>
      </c>
      <c r="AN137" s="475">
        <f t="shared" si="2"/>
        <v>0</v>
      </c>
      <c r="AO137" s="475">
        <f t="shared" si="2"/>
        <v>0</v>
      </c>
      <c r="AP137" s="475">
        <f t="shared" si="2"/>
        <v>0</v>
      </c>
      <c r="AQ137" s="475">
        <f t="shared" si="2"/>
        <v>0</v>
      </c>
      <c r="AR137" s="475">
        <f t="shared" si="2"/>
        <v>0</v>
      </c>
      <c r="AS137" s="475">
        <f t="shared" si="2"/>
        <v>0</v>
      </c>
      <c r="AT137" s="475">
        <f t="shared" si="2"/>
        <v>0</v>
      </c>
      <c r="AU137" s="475">
        <f t="shared" si="2"/>
        <v>0</v>
      </c>
      <c r="AV137" s="475">
        <f t="shared" si="2"/>
        <v>0</v>
      </c>
      <c r="AW137" s="475">
        <f t="shared" si="2"/>
        <v>0</v>
      </c>
      <c r="AX137" s="475">
        <f t="shared" si="2"/>
        <v>0</v>
      </c>
      <c r="AY137" s="475">
        <f t="shared" si="2"/>
        <v>0</v>
      </c>
      <c r="AZ137" s="475">
        <f t="shared" si="2"/>
        <v>0</v>
      </c>
      <c r="BA137" s="475">
        <f t="shared" si="2"/>
        <v>0</v>
      </c>
      <c r="BB137" s="475">
        <f t="shared" si="2"/>
        <v>0</v>
      </c>
      <c r="BC137" s="475">
        <f t="shared" si="2"/>
        <v>0</v>
      </c>
      <c r="BD137" s="475">
        <f t="shared" si="2"/>
        <v>0</v>
      </c>
      <c r="BE137" s="475">
        <f t="shared" si="2"/>
        <v>0</v>
      </c>
      <c r="BF137" s="475">
        <f t="shared" si="2"/>
        <v>0</v>
      </c>
      <c r="BG137" s="475">
        <f t="shared" si="2"/>
        <v>0</v>
      </c>
      <c r="BH137" s="475">
        <f t="shared" si="2"/>
        <v>0</v>
      </c>
      <c r="BI137" s="475">
        <f t="shared" si="2"/>
        <v>0</v>
      </c>
      <c r="BJ137" s="475">
        <f t="shared" si="2"/>
        <v>0</v>
      </c>
      <c r="BK137" s="475">
        <f t="shared" si="2"/>
        <v>0</v>
      </c>
      <c r="BL137" s="475">
        <f t="shared" si="2"/>
        <v>0</v>
      </c>
      <c r="BM137" s="475">
        <f t="shared" si="2"/>
        <v>0</v>
      </c>
      <c r="BN137" s="475">
        <f t="shared" si="2"/>
        <v>0</v>
      </c>
      <c r="BO137" s="475">
        <f t="shared" si="2"/>
        <v>0</v>
      </c>
      <c r="BP137" s="475">
        <f t="shared" si="2"/>
        <v>0</v>
      </c>
      <c r="BQ137" s="475">
        <f t="shared" ref="BQ137:EB140" si="3">_xlfn.IFNA(IF($B137=0,0,IF(DATE(BQ$4,BQ$5,1)&gt;=$B137,BQ6,0)),0)</f>
        <v>0</v>
      </c>
      <c r="BR137" s="475">
        <f t="shared" si="3"/>
        <v>0</v>
      </c>
      <c r="BS137" s="475">
        <f t="shared" si="3"/>
        <v>0</v>
      </c>
      <c r="BT137" s="475">
        <f t="shared" si="3"/>
        <v>0</v>
      </c>
      <c r="BU137" s="475">
        <f t="shared" si="3"/>
        <v>0</v>
      </c>
      <c r="BV137" s="475">
        <f t="shared" si="3"/>
        <v>0</v>
      </c>
      <c r="BW137" s="475">
        <f t="shared" si="3"/>
        <v>0</v>
      </c>
      <c r="BX137" s="475">
        <f t="shared" si="3"/>
        <v>0</v>
      </c>
      <c r="BY137" s="475">
        <f t="shared" si="3"/>
        <v>0</v>
      </c>
      <c r="BZ137" s="475">
        <f t="shared" si="3"/>
        <v>0</v>
      </c>
      <c r="CA137" s="475">
        <f t="shared" si="3"/>
        <v>0</v>
      </c>
      <c r="CB137" s="475">
        <f t="shared" si="3"/>
        <v>0</v>
      </c>
      <c r="CC137" s="475">
        <f t="shared" si="3"/>
        <v>0</v>
      </c>
      <c r="CD137" s="475">
        <f t="shared" si="3"/>
        <v>0</v>
      </c>
      <c r="CE137" s="475">
        <f t="shared" si="3"/>
        <v>0</v>
      </c>
      <c r="CF137" s="475">
        <f t="shared" si="3"/>
        <v>0</v>
      </c>
      <c r="CG137" s="475">
        <f t="shared" si="3"/>
        <v>0</v>
      </c>
      <c r="CH137" s="475">
        <f t="shared" si="3"/>
        <v>0</v>
      </c>
      <c r="CI137" s="475">
        <f t="shared" si="3"/>
        <v>0</v>
      </c>
      <c r="CJ137" s="475">
        <f t="shared" si="3"/>
        <v>0</v>
      </c>
      <c r="CK137" s="475">
        <f t="shared" si="3"/>
        <v>25.08</v>
      </c>
      <c r="CL137" s="475">
        <f t="shared" si="3"/>
        <v>368.78</v>
      </c>
      <c r="CM137" s="475">
        <f t="shared" si="3"/>
        <v>365.12</v>
      </c>
      <c r="CN137" s="475">
        <f t="shared" si="3"/>
        <v>372.1</v>
      </c>
      <c r="CO137" s="475">
        <f t="shared" si="3"/>
        <v>357.53</v>
      </c>
      <c r="CP137" s="475">
        <f t="shared" si="3"/>
        <v>316.69</v>
      </c>
      <c r="CQ137" s="475">
        <f t="shared" si="3"/>
        <v>408.61</v>
      </c>
      <c r="CR137" s="475">
        <f t="shared" si="3"/>
        <v>319.12</v>
      </c>
      <c r="CS137" s="475">
        <f t="shared" si="3"/>
        <v>17.989999999999998</v>
      </c>
      <c r="CT137" s="475">
        <f t="shared" si="3"/>
        <v>0</v>
      </c>
      <c r="CU137" s="475">
        <f t="shared" si="3"/>
        <v>0</v>
      </c>
      <c r="CV137" s="475">
        <f t="shared" si="3"/>
        <v>0</v>
      </c>
      <c r="CW137" s="475">
        <f t="shared" si="3"/>
        <v>0</v>
      </c>
      <c r="CX137" s="475">
        <f t="shared" si="3"/>
        <v>0</v>
      </c>
      <c r="CY137" s="475">
        <f t="shared" si="3"/>
        <v>0</v>
      </c>
      <c r="CZ137" s="475">
        <f t="shared" si="3"/>
        <v>0</v>
      </c>
      <c r="DA137" s="475">
        <f t="shared" si="3"/>
        <v>0</v>
      </c>
      <c r="DB137" s="475">
        <f t="shared" si="3"/>
        <v>0</v>
      </c>
      <c r="DC137" s="475">
        <f t="shared" si="3"/>
        <v>0</v>
      </c>
      <c r="DD137" s="475">
        <f t="shared" si="3"/>
        <v>0</v>
      </c>
      <c r="DE137" s="475">
        <f t="shared" si="3"/>
        <v>0</v>
      </c>
      <c r="DF137" s="475">
        <f t="shared" si="3"/>
        <v>0</v>
      </c>
      <c r="DG137" s="475">
        <f t="shared" si="3"/>
        <v>236.13</v>
      </c>
      <c r="DH137" s="475">
        <f t="shared" si="3"/>
        <v>0</v>
      </c>
      <c r="DI137" s="475">
        <f t="shared" si="3"/>
        <v>0</v>
      </c>
      <c r="DJ137" s="475">
        <f t="shared" si="3"/>
        <v>0</v>
      </c>
      <c r="DK137" s="475">
        <f t="shared" si="3"/>
        <v>0</v>
      </c>
      <c r="DL137" s="475">
        <f t="shared" si="3"/>
        <v>0</v>
      </c>
      <c r="DM137" s="475">
        <f t="shared" si="3"/>
        <v>0</v>
      </c>
      <c r="DN137" s="475">
        <f t="shared" si="3"/>
        <v>0</v>
      </c>
      <c r="DO137" s="475">
        <f t="shared" si="3"/>
        <v>0</v>
      </c>
      <c r="DP137" s="475">
        <f t="shared" si="3"/>
        <v>0</v>
      </c>
      <c r="DQ137" s="475">
        <f t="shared" si="3"/>
        <v>0</v>
      </c>
      <c r="DR137" s="475">
        <f t="shared" si="3"/>
        <v>0</v>
      </c>
      <c r="DS137" s="475">
        <f t="shared" si="3"/>
        <v>0</v>
      </c>
      <c r="DT137" s="475">
        <f t="shared" si="3"/>
        <v>0</v>
      </c>
      <c r="DU137" s="475">
        <f t="shared" si="3"/>
        <v>0</v>
      </c>
      <c r="DV137" s="475">
        <f t="shared" si="3"/>
        <v>0</v>
      </c>
      <c r="DW137" s="475">
        <f t="shared" si="3"/>
        <v>0</v>
      </c>
      <c r="DX137" s="475">
        <f t="shared" si="3"/>
        <v>0</v>
      </c>
      <c r="DY137" s="475">
        <f t="shared" si="3"/>
        <v>0</v>
      </c>
      <c r="DZ137" s="475">
        <f t="shared" si="3"/>
        <v>0</v>
      </c>
      <c r="EA137" s="475">
        <f t="shared" si="3"/>
        <v>0</v>
      </c>
      <c r="EB137" s="475">
        <f t="shared" si="3"/>
        <v>0</v>
      </c>
      <c r="EC137" s="475">
        <f t="shared" ref="EC137:GB139" si="4">_xlfn.IFNA(IF($B137=0,0,IF(DATE(EC$4,EC$5,1)&gt;=$B137,EC6,0)),0)</f>
        <v>0</v>
      </c>
      <c r="ED137" s="475">
        <f t="shared" si="4"/>
        <v>0</v>
      </c>
      <c r="EE137" s="475">
        <f t="shared" si="4"/>
        <v>0</v>
      </c>
      <c r="EF137" s="475">
        <f t="shared" si="4"/>
        <v>0</v>
      </c>
      <c r="EG137" s="475">
        <f t="shared" si="4"/>
        <v>0</v>
      </c>
      <c r="EH137" s="475">
        <f t="shared" si="4"/>
        <v>0</v>
      </c>
      <c r="EI137" s="475">
        <f t="shared" si="4"/>
        <v>0</v>
      </c>
      <c r="EJ137" s="475">
        <f t="shared" si="4"/>
        <v>0</v>
      </c>
      <c r="EK137" s="475">
        <f t="shared" si="4"/>
        <v>0</v>
      </c>
      <c r="EL137" s="475">
        <f t="shared" si="4"/>
        <v>0</v>
      </c>
      <c r="EM137" s="475">
        <f t="shared" si="4"/>
        <v>0</v>
      </c>
      <c r="EN137" s="475">
        <f t="shared" si="4"/>
        <v>0</v>
      </c>
      <c r="EO137" s="475">
        <f t="shared" si="4"/>
        <v>0</v>
      </c>
      <c r="EP137" s="475">
        <f t="shared" si="4"/>
        <v>0</v>
      </c>
      <c r="EQ137" s="475">
        <f t="shared" si="4"/>
        <v>0</v>
      </c>
      <c r="ER137" s="475">
        <f t="shared" si="4"/>
        <v>0</v>
      </c>
      <c r="ES137" s="475">
        <f t="shared" si="4"/>
        <v>0</v>
      </c>
      <c r="ET137" s="475">
        <f t="shared" si="4"/>
        <v>0</v>
      </c>
      <c r="EU137" s="475">
        <f t="shared" si="4"/>
        <v>0</v>
      </c>
      <c r="EV137" s="475">
        <f t="shared" si="4"/>
        <v>0</v>
      </c>
      <c r="EW137" s="475">
        <f t="shared" si="4"/>
        <v>0</v>
      </c>
      <c r="EX137" s="475">
        <f t="shared" si="4"/>
        <v>0</v>
      </c>
      <c r="EY137" s="475">
        <f t="shared" si="4"/>
        <v>0</v>
      </c>
      <c r="EZ137" s="475">
        <f t="shared" si="4"/>
        <v>0</v>
      </c>
      <c r="FA137" s="475">
        <f t="shared" si="4"/>
        <v>0</v>
      </c>
      <c r="FB137" s="475">
        <f t="shared" si="4"/>
        <v>0</v>
      </c>
      <c r="FC137" s="475">
        <f t="shared" si="4"/>
        <v>0</v>
      </c>
      <c r="FD137" s="475">
        <f t="shared" si="4"/>
        <v>0</v>
      </c>
      <c r="FE137" s="475">
        <f t="shared" si="4"/>
        <v>0</v>
      </c>
      <c r="FF137" s="475">
        <f t="shared" si="4"/>
        <v>0</v>
      </c>
      <c r="FG137" s="475">
        <f t="shared" si="4"/>
        <v>0</v>
      </c>
      <c r="FH137" s="475">
        <f t="shared" si="4"/>
        <v>0</v>
      </c>
      <c r="FI137" s="475">
        <f t="shared" si="4"/>
        <v>0</v>
      </c>
      <c r="FJ137" s="475">
        <f t="shared" si="4"/>
        <v>0</v>
      </c>
      <c r="FK137" s="475">
        <f t="shared" si="4"/>
        <v>0</v>
      </c>
      <c r="FL137" s="475">
        <f t="shared" si="4"/>
        <v>0</v>
      </c>
      <c r="FM137" s="475">
        <f t="shared" si="4"/>
        <v>0</v>
      </c>
      <c r="FN137" s="475">
        <f t="shared" si="4"/>
        <v>0</v>
      </c>
      <c r="FO137" s="475">
        <f t="shared" si="4"/>
        <v>0</v>
      </c>
      <c r="FP137" s="475">
        <f t="shared" si="4"/>
        <v>0</v>
      </c>
      <c r="FQ137" s="475">
        <f t="shared" si="4"/>
        <v>0</v>
      </c>
      <c r="FR137" s="475">
        <f t="shared" si="4"/>
        <v>0</v>
      </c>
      <c r="FS137" s="475">
        <f t="shared" si="4"/>
        <v>0</v>
      </c>
      <c r="FT137" s="475">
        <f t="shared" si="4"/>
        <v>0</v>
      </c>
      <c r="FU137" s="475">
        <f t="shared" si="4"/>
        <v>0</v>
      </c>
      <c r="FV137" s="475">
        <f t="shared" si="4"/>
        <v>0</v>
      </c>
      <c r="FW137" s="475">
        <f t="shared" si="4"/>
        <v>0</v>
      </c>
      <c r="FX137" s="475">
        <f t="shared" si="4"/>
        <v>0</v>
      </c>
      <c r="FY137" s="475">
        <f t="shared" si="4"/>
        <v>0</v>
      </c>
      <c r="FZ137" s="475">
        <f t="shared" si="4"/>
        <v>0</v>
      </c>
      <c r="GA137" s="475">
        <f t="shared" si="4"/>
        <v>0</v>
      </c>
      <c r="GB137" s="475">
        <f t="shared" si="4"/>
        <v>0</v>
      </c>
    </row>
    <row r="138" spans="2:184" x14ac:dyDescent="0.35">
      <c r="B138" s="517">
        <f>VLOOKUP(C138,'QUALIFIED ENGINES'!$D$7:$P$9999,13,FALSE)</f>
        <v>45291</v>
      </c>
      <c r="C138" s="472">
        <f>'QUALIFIED ENGINES'!D8</f>
        <v>91410</v>
      </c>
      <c r="D138" s="475">
        <f t="shared" si="1"/>
        <v>0</v>
      </c>
      <c r="E138" s="475">
        <f t="shared" ref="E138:S138" si="5">_xlfn.IFNA(IF($B138=0,0,IF(DATE(E$4,E$5,1)&gt;=$B138,E7,0)),0)</f>
        <v>0</v>
      </c>
      <c r="F138" s="475">
        <f t="shared" si="5"/>
        <v>0</v>
      </c>
      <c r="G138" s="475">
        <f t="shared" si="5"/>
        <v>0</v>
      </c>
      <c r="H138" s="475">
        <f t="shared" si="5"/>
        <v>0</v>
      </c>
      <c r="I138" s="475">
        <f t="shared" si="5"/>
        <v>0</v>
      </c>
      <c r="J138" s="475">
        <f t="shared" si="5"/>
        <v>0</v>
      </c>
      <c r="K138" s="475">
        <f t="shared" si="5"/>
        <v>0</v>
      </c>
      <c r="L138" s="475">
        <f t="shared" si="5"/>
        <v>0</v>
      </c>
      <c r="M138" s="475">
        <f t="shared" si="5"/>
        <v>0</v>
      </c>
      <c r="N138" s="475">
        <f t="shared" si="5"/>
        <v>0</v>
      </c>
      <c r="O138" s="475">
        <f t="shared" si="5"/>
        <v>0</v>
      </c>
      <c r="P138" s="475">
        <f t="shared" si="5"/>
        <v>0</v>
      </c>
      <c r="Q138" s="475">
        <f t="shared" si="5"/>
        <v>0</v>
      </c>
      <c r="R138" s="475">
        <f t="shared" si="5"/>
        <v>0</v>
      </c>
      <c r="S138" s="475">
        <f t="shared" si="5"/>
        <v>0</v>
      </c>
      <c r="T138" s="475">
        <f t="shared" si="2"/>
        <v>0</v>
      </c>
      <c r="U138" s="475">
        <f t="shared" si="2"/>
        <v>0</v>
      </c>
      <c r="V138" s="475">
        <f t="shared" si="2"/>
        <v>0</v>
      </c>
      <c r="W138" s="475">
        <f t="shared" si="2"/>
        <v>0</v>
      </c>
      <c r="X138" s="475">
        <f t="shared" si="2"/>
        <v>0</v>
      </c>
      <c r="Y138" s="475">
        <f t="shared" si="2"/>
        <v>0</v>
      </c>
      <c r="Z138" s="475">
        <f t="shared" si="2"/>
        <v>0</v>
      </c>
      <c r="AA138" s="475">
        <f t="shared" si="2"/>
        <v>0</v>
      </c>
      <c r="AB138" s="475">
        <f t="shared" si="2"/>
        <v>0</v>
      </c>
      <c r="AC138" s="475">
        <f t="shared" si="2"/>
        <v>0</v>
      </c>
      <c r="AD138" s="475">
        <f t="shared" si="2"/>
        <v>0</v>
      </c>
      <c r="AE138" s="475">
        <f t="shared" si="2"/>
        <v>0</v>
      </c>
      <c r="AF138" s="475">
        <f t="shared" si="2"/>
        <v>0</v>
      </c>
      <c r="AG138" s="475">
        <f t="shared" si="2"/>
        <v>0</v>
      </c>
      <c r="AH138" s="475">
        <f t="shared" si="2"/>
        <v>0</v>
      </c>
      <c r="AI138" s="475">
        <f t="shared" si="2"/>
        <v>0</v>
      </c>
      <c r="AJ138" s="475">
        <f t="shared" si="2"/>
        <v>0</v>
      </c>
      <c r="AK138" s="475">
        <f t="shared" si="2"/>
        <v>0</v>
      </c>
      <c r="AL138" s="475">
        <f t="shared" si="2"/>
        <v>0</v>
      </c>
      <c r="AM138" s="475">
        <f t="shared" si="2"/>
        <v>0</v>
      </c>
      <c r="AN138" s="475">
        <f t="shared" si="2"/>
        <v>0</v>
      </c>
      <c r="AO138" s="475">
        <f t="shared" si="2"/>
        <v>0</v>
      </c>
      <c r="AP138" s="475">
        <f t="shared" si="2"/>
        <v>0</v>
      </c>
      <c r="AQ138" s="475">
        <f t="shared" si="2"/>
        <v>0</v>
      </c>
      <c r="AR138" s="475">
        <f t="shared" si="2"/>
        <v>0</v>
      </c>
      <c r="AS138" s="475">
        <f t="shared" si="2"/>
        <v>0</v>
      </c>
      <c r="AT138" s="475">
        <f t="shared" si="2"/>
        <v>0</v>
      </c>
      <c r="AU138" s="475">
        <f t="shared" si="2"/>
        <v>0</v>
      </c>
      <c r="AV138" s="475">
        <f t="shared" si="2"/>
        <v>0</v>
      </c>
      <c r="AW138" s="475">
        <f t="shared" si="2"/>
        <v>0</v>
      </c>
      <c r="AX138" s="475">
        <f t="shared" si="2"/>
        <v>0</v>
      </c>
      <c r="AY138" s="475">
        <f t="shared" si="2"/>
        <v>0</v>
      </c>
      <c r="AZ138" s="475">
        <f t="shared" si="2"/>
        <v>0</v>
      </c>
      <c r="BA138" s="475">
        <f t="shared" si="2"/>
        <v>0</v>
      </c>
      <c r="BB138" s="475">
        <f t="shared" si="2"/>
        <v>0</v>
      </c>
      <c r="BC138" s="475">
        <f t="shared" si="2"/>
        <v>0</v>
      </c>
      <c r="BD138" s="475">
        <f t="shared" si="2"/>
        <v>0</v>
      </c>
      <c r="BE138" s="475">
        <f t="shared" si="2"/>
        <v>0</v>
      </c>
      <c r="BF138" s="475">
        <f t="shared" si="2"/>
        <v>0</v>
      </c>
      <c r="BG138" s="475">
        <f t="shared" si="2"/>
        <v>0</v>
      </c>
      <c r="BH138" s="475">
        <f t="shared" si="2"/>
        <v>0</v>
      </c>
      <c r="BI138" s="475">
        <f t="shared" si="2"/>
        <v>0</v>
      </c>
      <c r="BJ138" s="475">
        <f t="shared" si="2"/>
        <v>0</v>
      </c>
      <c r="BK138" s="475">
        <f t="shared" si="2"/>
        <v>0</v>
      </c>
      <c r="BL138" s="475">
        <f t="shared" si="2"/>
        <v>0</v>
      </c>
      <c r="BM138" s="475">
        <f t="shared" si="2"/>
        <v>0</v>
      </c>
      <c r="BN138" s="475">
        <f t="shared" si="2"/>
        <v>0</v>
      </c>
      <c r="BO138" s="475">
        <f t="shared" si="2"/>
        <v>0</v>
      </c>
      <c r="BP138" s="475">
        <f t="shared" si="2"/>
        <v>0</v>
      </c>
      <c r="BQ138" s="475">
        <f t="shared" si="3"/>
        <v>0</v>
      </c>
      <c r="BR138" s="475">
        <f t="shared" si="3"/>
        <v>0</v>
      </c>
      <c r="BS138" s="475">
        <f t="shared" si="3"/>
        <v>0</v>
      </c>
      <c r="BT138" s="475">
        <f t="shared" si="3"/>
        <v>0</v>
      </c>
      <c r="BU138" s="475">
        <f t="shared" si="3"/>
        <v>0</v>
      </c>
      <c r="BV138" s="475">
        <f t="shared" si="3"/>
        <v>0</v>
      </c>
      <c r="BW138" s="475">
        <f t="shared" si="3"/>
        <v>0</v>
      </c>
      <c r="BX138" s="475">
        <f t="shared" si="3"/>
        <v>0</v>
      </c>
      <c r="BY138" s="475">
        <f t="shared" si="3"/>
        <v>0</v>
      </c>
      <c r="BZ138" s="475">
        <f t="shared" si="3"/>
        <v>0</v>
      </c>
      <c r="CA138" s="475">
        <f t="shared" si="3"/>
        <v>0</v>
      </c>
      <c r="CB138" s="475">
        <f t="shared" si="3"/>
        <v>0</v>
      </c>
      <c r="CC138" s="475">
        <f t="shared" si="3"/>
        <v>0</v>
      </c>
      <c r="CD138" s="475">
        <f t="shared" si="3"/>
        <v>0</v>
      </c>
      <c r="CE138" s="475">
        <f t="shared" si="3"/>
        <v>0</v>
      </c>
      <c r="CF138" s="475">
        <f t="shared" si="3"/>
        <v>0</v>
      </c>
      <c r="CG138" s="475">
        <f t="shared" si="3"/>
        <v>0</v>
      </c>
      <c r="CH138" s="475">
        <f t="shared" si="3"/>
        <v>0</v>
      </c>
      <c r="CI138" s="475">
        <f t="shared" si="3"/>
        <v>0</v>
      </c>
      <c r="CJ138" s="475">
        <f t="shared" si="3"/>
        <v>0</v>
      </c>
      <c r="CK138" s="475">
        <f t="shared" si="3"/>
        <v>172.3</v>
      </c>
      <c r="CL138" s="475">
        <f t="shared" si="3"/>
        <v>0</v>
      </c>
      <c r="CM138" s="475">
        <f t="shared" si="3"/>
        <v>303</v>
      </c>
      <c r="CN138" s="475">
        <f t="shared" si="3"/>
        <v>332.25</v>
      </c>
      <c r="CO138" s="475">
        <f t="shared" si="3"/>
        <v>311.7</v>
      </c>
      <c r="CP138" s="475">
        <f t="shared" si="3"/>
        <v>359.13</v>
      </c>
      <c r="CQ138" s="475">
        <f t="shared" si="3"/>
        <v>378.72</v>
      </c>
      <c r="CR138" s="475">
        <f t="shared" si="3"/>
        <v>373.41</v>
      </c>
      <c r="CS138" s="475">
        <f t="shared" si="3"/>
        <v>414.47</v>
      </c>
      <c r="CT138" s="475">
        <f t="shared" si="3"/>
        <v>413.98</v>
      </c>
      <c r="CU138" s="475">
        <f t="shared" si="3"/>
        <v>396.37</v>
      </c>
      <c r="CV138" s="475">
        <f t="shared" si="3"/>
        <v>403.85</v>
      </c>
      <c r="CW138" s="475">
        <f t="shared" si="3"/>
        <v>37.42</v>
      </c>
      <c r="CX138" s="475">
        <f t="shared" si="3"/>
        <v>0</v>
      </c>
      <c r="CY138" s="475">
        <f t="shared" si="3"/>
        <v>0</v>
      </c>
      <c r="CZ138" s="475">
        <f t="shared" si="3"/>
        <v>0</v>
      </c>
      <c r="DA138" s="475">
        <f t="shared" si="3"/>
        <v>0</v>
      </c>
      <c r="DB138" s="475">
        <f t="shared" si="3"/>
        <v>0</v>
      </c>
      <c r="DC138" s="475">
        <f t="shared" si="3"/>
        <v>0</v>
      </c>
      <c r="DD138" s="475">
        <f t="shared" si="3"/>
        <v>0</v>
      </c>
      <c r="DE138" s="475">
        <f t="shared" si="3"/>
        <v>0</v>
      </c>
      <c r="DF138" s="475">
        <f t="shared" si="3"/>
        <v>0</v>
      </c>
      <c r="DG138" s="475">
        <f t="shared" si="3"/>
        <v>0</v>
      </c>
      <c r="DH138" s="475">
        <f t="shared" si="3"/>
        <v>0</v>
      </c>
      <c r="DI138" s="475">
        <f t="shared" si="3"/>
        <v>0</v>
      </c>
      <c r="DJ138" s="475">
        <f t="shared" si="3"/>
        <v>0</v>
      </c>
      <c r="DK138" s="475">
        <f t="shared" si="3"/>
        <v>0</v>
      </c>
      <c r="DL138" s="475">
        <f t="shared" si="3"/>
        <v>0</v>
      </c>
      <c r="DM138" s="475">
        <f t="shared" si="3"/>
        <v>0</v>
      </c>
      <c r="DN138" s="475">
        <f t="shared" si="3"/>
        <v>0</v>
      </c>
      <c r="DO138" s="475">
        <f t="shared" si="3"/>
        <v>0</v>
      </c>
      <c r="DP138" s="475">
        <f t="shared" si="3"/>
        <v>0</v>
      </c>
      <c r="DQ138" s="475">
        <f t="shared" si="3"/>
        <v>0</v>
      </c>
      <c r="DR138" s="475">
        <f t="shared" si="3"/>
        <v>0</v>
      </c>
      <c r="DS138" s="475">
        <f t="shared" si="3"/>
        <v>0</v>
      </c>
      <c r="DT138" s="475">
        <f t="shared" si="3"/>
        <v>0</v>
      </c>
      <c r="DU138" s="475">
        <f t="shared" si="3"/>
        <v>0</v>
      </c>
      <c r="DV138" s="475">
        <f t="shared" si="3"/>
        <v>0</v>
      </c>
      <c r="DW138" s="475">
        <f t="shared" si="3"/>
        <v>0</v>
      </c>
      <c r="DX138" s="475">
        <f t="shared" si="3"/>
        <v>0</v>
      </c>
      <c r="DY138" s="475">
        <f t="shared" si="3"/>
        <v>0</v>
      </c>
      <c r="DZ138" s="475">
        <f t="shared" si="3"/>
        <v>0</v>
      </c>
      <c r="EA138" s="475">
        <f t="shared" si="3"/>
        <v>0</v>
      </c>
      <c r="EB138" s="475">
        <f t="shared" si="3"/>
        <v>0</v>
      </c>
      <c r="EC138" s="475">
        <f t="shared" si="4"/>
        <v>0</v>
      </c>
      <c r="ED138" s="475">
        <f t="shared" si="4"/>
        <v>0</v>
      </c>
      <c r="EE138" s="475">
        <f t="shared" si="4"/>
        <v>0</v>
      </c>
      <c r="EF138" s="475">
        <f t="shared" si="4"/>
        <v>0</v>
      </c>
      <c r="EG138" s="475">
        <f t="shared" si="4"/>
        <v>0</v>
      </c>
      <c r="EH138" s="475">
        <f t="shared" si="4"/>
        <v>0</v>
      </c>
      <c r="EI138" s="475">
        <f t="shared" si="4"/>
        <v>0</v>
      </c>
      <c r="EJ138" s="475">
        <f t="shared" si="4"/>
        <v>0</v>
      </c>
      <c r="EK138" s="475">
        <f t="shared" si="4"/>
        <v>0</v>
      </c>
      <c r="EL138" s="475">
        <f t="shared" si="4"/>
        <v>0</v>
      </c>
      <c r="EM138" s="475">
        <f t="shared" si="4"/>
        <v>0</v>
      </c>
      <c r="EN138" s="475">
        <f t="shared" si="4"/>
        <v>0</v>
      </c>
      <c r="EO138" s="475">
        <f t="shared" si="4"/>
        <v>0</v>
      </c>
      <c r="EP138" s="475">
        <f t="shared" si="4"/>
        <v>0</v>
      </c>
      <c r="EQ138" s="475">
        <f t="shared" si="4"/>
        <v>0</v>
      </c>
      <c r="ER138" s="475">
        <f t="shared" si="4"/>
        <v>0</v>
      </c>
      <c r="ES138" s="475">
        <f t="shared" si="4"/>
        <v>0</v>
      </c>
      <c r="ET138" s="475">
        <f t="shared" si="4"/>
        <v>0</v>
      </c>
      <c r="EU138" s="475">
        <f t="shared" si="4"/>
        <v>0</v>
      </c>
      <c r="EV138" s="475">
        <f t="shared" si="4"/>
        <v>0</v>
      </c>
      <c r="EW138" s="475">
        <f t="shared" si="4"/>
        <v>0</v>
      </c>
      <c r="EX138" s="475">
        <f t="shared" si="4"/>
        <v>0</v>
      </c>
      <c r="EY138" s="475">
        <f t="shared" si="4"/>
        <v>0</v>
      </c>
      <c r="EZ138" s="475">
        <f t="shared" si="4"/>
        <v>0</v>
      </c>
      <c r="FA138" s="475">
        <f t="shared" si="4"/>
        <v>0</v>
      </c>
      <c r="FB138" s="475">
        <f t="shared" si="4"/>
        <v>0</v>
      </c>
      <c r="FC138" s="475">
        <f t="shared" si="4"/>
        <v>0</v>
      </c>
      <c r="FD138" s="475">
        <f t="shared" si="4"/>
        <v>0</v>
      </c>
      <c r="FE138" s="475">
        <f t="shared" si="4"/>
        <v>0</v>
      </c>
      <c r="FF138" s="475">
        <f t="shared" si="4"/>
        <v>0</v>
      </c>
      <c r="FG138" s="475">
        <f t="shared" si="4"/>
        <v>0</v>
      </c>
      <c r="FH138" s="475">
        <f t="shared" si="4"/>
        <v>0</v>
      </c>
      <c r="FI138" s="475">
        <f t="shared" si="4"/>
        <v>0</v>
      </c>
      <c r="FJ138" s="475">
        <f t="shared" si="4"/>
        <v>0</v>
      </c>
      <c r="FK138" s="475">
        <f t="shared" si="4"/>
        <v>0</v>
      </c>
      <c r="FL138" s="475">
        <f t="shared" si="4"/>
        <v>0</v>
      </c>
      <c r="FM138" s="475">
        <f t="shared" si="4"/>
        <v>0</v>
      </c>
      <c r="FN138" s="475">
        <f t="shared" si="4"/>
        <v>0</v>
      </c>
      <c r="FO138" s="475">
        <f t="shared" si="4"/>
        <v>0</v>
      </c>
      <c r="FP138" s="475">
        <f t="shared" si="4"/>
        <v>0</v>
      </c>
      <c r="FQ138" s="475">
        <f t="shared" si="4"/>
        <v>0</v>
      </c>
      <c r="FR138" s="475">
        <f t="shared" si="4"/>
        <v>0</v>
      </c>
      <c r="FS138" s="475">
        <f t="shared" si="4"/>
        <v>0</v>
      </c>
      <c r="FT138" s="475">
        <f t="shared" si="4"/>
        <v>0</v>
      </c>
      <c r="FU138" s="475">
        <f t="shared" si="4"/>
        <v>0</v>
      </c>
      <c r="FV138" s="475">
        <f t="shared" si="4"/>
        <v>0</v>
      </c>
      <c r="FW138" s="475">
        <f t="shared" si="4"/>
        <v>0</v>
      </c>
      <c r="FX138" s="475">
        <f t="shared" si="4"/>
        <v>0</v>
      </c>
      <c r="FY138" s="475">
        <f t="shared" si="4"/>
        <v>0</v>
      </c>
      <c r="FZ138" s="475">
        <f t="shared" si="4"/>
        <v>0</v>
      </c>
      <c r="GA138" s="475">
        <f t="shared" si="4"/>
        <v>0</v>
      </c>
      <c r="GB138" s="475">
        <f t="shared" si="4"/>
        <v>0</v>
      </c>
    </row>
    <row r="139" spans="2:184" x14ac:dyDescent="0.35">
      <c r="B139" s="517">
        <f>VLOOKUP(C139,'QUALIFIED ENGINES'!$D$7:$P$9999,13,FALSE)</f>
        <v>44657.041666666664</v>
      </c>
      <c r="C139" s="472">
        <f>'QUALIFIED ENGINES'!D9</f>
        <v>91409</v>
      </c>
      <c r="D139" s="475">
        <f t="shared" si="1"/>
        <v>0</v>
      </c>
      <c r="E139" s="475">
        <f t="shared" ref="E139:BP142" si="6">_xlfn.IFNA(IF($B139=0,0,IF(DATE(E$4,E$5,1)&gt;=$B139,E8,0)),0)</f>
        <v>0</v>
      </c>
      <c r="F139" s="475">
        <f t="shared" si="6"/>
        <v>0</v>
      </c>
      <c r="G139" s="475">
        <f t="shared" si="6"/>
        <v>0</v>
      </c>
      <c r="H139" s="475">
        <f t="shared" si="6"/>
        <v>0</v>
      </c>
      <c r="I139" s="475">
        <f t="shared" si="6"/>
        <v>0</v>
      </c>
      <c r="J139" s="475">
        <f t="shared" si="6"/>
        <v>0</v>
      </c>
      <c r="K139" s="475">
        <f t="shared" si="6"/>
        <v>0</v>
      </c>
      <c r="L139" s="475">
        <f t="shared" si="6"/>
        <v>0</v>
      </c>
      <c r="M139" s="475">
        <f t="shared" si="6"/>
        <v>0</v>
      </c>
      <c r="N139" s="475">
        <f t="shared" si="6"/>
        <v>0</v>
      </c>
      <c r="O139" s="475">
        <f t="shared" si="6"/>
        <v>0</v>
      </c>
      <c r="P139" s="475">
        <f t="shared" si="6"/>
        <v>0</v>
      </c>
      <c r="Q139" s="475">
        <f t="shared" si="6"/>
        <v>0</v>
      </c>
      <c r="R139" s="475">
        <f t="shared" si="6"/>
        <v>0</v>
      </c>
      <c r="S139" s="475">
        <f t="shared" si="6"/>
        <v>0</v>
      </c>
      <c r="T139" s="475">
        <f t="shared" si="6"/>
        <v>0</v>
      </c>
      <c r="U139" s="475">
        <f t="shared" si="6"/>
        <v>0</v>
      </c>
      <c r="V139" s="475">
        <f t="shared" si="6"/>
        <v>0</v>
      </c>
      <c r="W139" s="475">
        <f t="shared" si="6"/>
        <v>0</v>
      </c>
      <c r="X139" s="475">
        <f t="shared" si="6"/>
        <v>0</v>
      </c>
      <c r="Y139" s="475">
        <f t="shared" si="6"/>
        <v>0</v>
      </c>
      <c r="Z139" s="475">
        <f t="shared" si="6"/>
        <v>0</v>
      </c>
      <c r="AA139" s="475">
        <f t="shared" si="6"/>
        <v>0</v>
      </c>
      <c r="AB139" s="475">
        <f t="shared" si="6"/>
        <v>0</v>
      </c>
      <c r="AC139" s="475">
        <f t="shared" si="6"/>
        <v>0</v>
      </c>
      <c r="AD139" s="475">
        <f t="shared" si="6"/>
        <v>0</v>
      </c>
      <c r="AE139" s="475">
        <f t="shared" si="6"/>
        <v>0</v>
      </c>
      <c r="AF139" s="475">
        <f t="shared" si="6"/>
        <v>0</v>
      </c>
      <c r="AG139" s="475">
        <f t="shared" si="6"/>
        <v>0</v>
      </c>
      <c r="AH139" s="475">
        <f t="shared" si="6"/>
        <v>0</v>
      </c>
      <c r="AI139" s="475">
        <f t="shared" si="6"/>
        <v>0</v>
      </c>
      <c r="AJ139" s="475">
        <f t="shared" si="6"/>
        <v>0</v>
      </c>
      <c r="AK139" s="475">
        <f t="shared" si="6"/>
        <v>0</v>
      </c>
      <c r="AL139" s="475">
        <f t="shared" si="6"/>
        <v>0</v>
      </c>
      <c r="AM139" s="475">
        <f t="shared" si="6"/>
        <v>0</v>
      </c>
      <c r="AN139" s="475">
        <f t="shared" si="6"/>
        <v>0</v>
      </c>
      <c r="AO139" s="475">
        <f t="shared" si="6"/>
        <v>0</v>
      </c>
      <c r="AP139" s="475">
        <f t="shared" si="6"/>
        <v>0</v>
      </c>
      <c r="AQ139" s="475">
        <f t="shared" si="6"/>
        <v>0</v>
      </c>
      <c r="AR139" s="475">
        <f t="shared" si="6"/>
        <v>0</v>
      </c>
      <c r="AS139" s="475">
        <f t="shared" si="6"/>
        <v>0</v>
      </c>
      <c r="AT139" s="475">
        <f t="shared" si="6"/>
        <v>0</v>
      </c>
      <c r="AU139" s="475">
        <f t="shared" si="6"/>
        <v>0</v>
      </c>
      <c r="AV139" s="475">
        <f t="shared" si="6"/>
        <v>0</v>
      </c>
      <c r="AW139" s="475">
        <f t="shared" si="6"/>
        <v>0</v>
      </c>
      <c r="AX139" s="475">
        <f t="shared" si="6"/>
        <v>0</v>
      </c>
      <c r="AY139" s="475">
        <f t="shared" si="6"/>
        <v>0</v>
      </c>
      <c r="AZ139" s="475">
        <f t="shared" si="6"/>
        <v>0</v>
      </c>
      <c r="BA139" s="475">
        <f t="shared" si="6"/>
        <v>0</v>
      </c>
      <c r="BB139" s="475">
        <f t="shared" si="6"/>
        <v>0</v>
      </c>
      <c r="BC139" s="475">
        <f t="shared" si="6"/>
        <v>0</v>
      </c>
      <c r="BD139" s="475">
        <f t="shared" si="6"/>
        <v>0</v>
      </c>
      <c r="BE139" s="475">
        <f t="shared" si="6"/>
        <v>0</v>
      </c>
      <c r="BF139" s="475">
        <f t="shared" si="6"/>
        <v>0</v>
      </c>
      <c r="BG139" s="475">
        <f t="shared" si="6"/>
        <v>0</v>
      </c>
      <c r="BH139" s="475">
        <f t="shared" si="6"/>
        <v>0</v>
      </c>
      <c r="BI139" s="475">
        <f t="shared" si="6"/>
        <v>0</v>
      </c>
      <c r="BJ139" s="475">
        <f t="shared" si="6"/>
        <v>0</v>
      </c>
      <c r="BK139" s="475">
        <f t="shared" si="6"/>
        <v>0</v>
      </c>
      <c r="BL139" s="475">
        <f t="shared" si="6"/>
        <v>0</v>
      </c>
      <c r="BM139" s="475">
        <f t="shared" si="6"/>
        <v>0</v>
      </c>
      <c r="BN139" s="475">
        <f t="shared" si="6"/>
        <v>0</v>
      </c>
      <c r="BO139" s="475">
        <f t="shared" si="6"/>
        <v>0</v>
      </c>
      <c r="BP139" s="475">
        <f t="shared" si="6"/>
        <v>0</v>
      </c>
      <c r="BQ139" s="475">
        <f t="shared" si="3"/>
        <v>0</v>
      </c>
      <c r="BR139" s="475">
        <f t="shared" si="3"/>
        <v>0</v>
      </c>
      <c r="BS139" s="475">
        <f t="shared" si="3"/>
        <v>0</v>
      </c>
      <c r="BT139" s="475">
        <f t="shared" si="3"/>
        <v>0</v>
      </c>
      <c r="BU139" s="475">
        <f t="shared" si="3"/>
        <v>0</v>
      </c>
      <c r="BV139" s="475">
        <f t="shared" si="3"/>
        <v>0</v>
      </c>
      <c r="BW139" s="475">
        <f t="shared" si="3"/>
        <v>0</v>
      </c>
      <c r="BX139" s="475">
        <f t="shared" si="3"/>
        <v>0</v>
      </c>
      <c r="BY139" s="475">
        <f t="shared" si="3"/>
        <v>0</v>
      </c>
      <c r="BZ139" s="475">
        <f t="shared" si="3"/>
        <v>77.459999999999994</v>
      </c>
      <c r="CA139" s="475">
        <f t="shared" si="3"/>
        <v>258.77999999999997</v>
      </c>
      <c r="CB139" s="475">
        <f t="shared" si="3"/>
        <v>373.79</v>
      </c>
      <c r="CC139" s="475">
        <f t="shared" si="3"/>
        <v>342.96</v>
      </c>
      <c r="CD139" s="475">
        <f t="shared" si="3"/>
        <v>376.32</v>
      </c>
      <c r="CE139" s="475">
        <f t="shared" si="3"/>
        <v>370.77</v>
      </c>
      <c r="CF139" s="475">
        <f t="shared" si="3"/>
        <v>398.03</v>
      </c>
      <c r="CG139" s="475">
        <f t="shared" si="3"/>
        <v>363.52</v>
      </c>
      <c r="CH139" s="475">
        <f t="shared" si="3"/>
        <v>388.93</v>
      </c>
      <c r="CI139" s="475">
        <f t="shared" si="3"/>
        <v>357.11</v>
      </c>
      <c r="CJ139" s="475">
        <f t="shared" si="3"/>
        <v>366.78</v>
      </c>
      <c r="CK139" s="475">
        <f t="shared" si="3"/>
        <v>371.26</v>
      </c>
      <c r="CL139" s="475">
        <f t="shared" si="3"/>
        <v>297.85000000000002</v>
      </c>
      <c r="CM139" s="475">
        <f t="shared" si="3"/>
        <v>45.85</v>
      </c>
      <c r="CN139" s="475">
        <f t="shared" si="3"/>
        <v>0</v>
      </c>
      <c r="CO139" s="475">
        <f t="shared" si="3"/>
        <v>245.92</v>
      </c>
      <c r="CP139" s="475">
        <f t="shared" si="3"/>
        <v>355.55</v>
      </c>
      <c r="CQ139" s="475">
        <f t="shared" si="3"/>
        <v>326.75</v>
      </c>
      <c r="CR139" s="475">
        <f t="shared" si="3"/>
        <v>328.38</v>
      </c>
      <c r="CS139" s="475">
        <f t="shared" si="3"/>
        <v>6.86</v>
      </c>
      <c r="CT139" s="475">
        <f t="shared" si="3"/>
        <v>0</v>
      </c>
      <c r="CU139" s="475">
        <f t="shared" si="3"/>
        <v>0</v>
      </c>
      <c r="CV139" s="475">
        <f t="shared" si="3"/>
        <v>143.07</v>
      </c>
      <c r="CW139" s="475">
        <f t="shared" si="3"/>
        <v>387.74</v>
      </c>
      <c r="CX139" s="475">
        <f t="shared" si="3"/>
        <v>330.85</v>
      </c>
      <c r="CY139" s="475">
        <f t="shared" si="3"/>
        <v>396.93</v>
      </c>
      <c r="CZ139" s="475">
        <f t="shared" si="3"/>
        <v>406.52</v>
      </c>
      <c r="DA139" s="475">
        <f t="shared" si="3"/>
        <v>348.15</v>
      </c>
      <c r="DB139" s="475">
        <f t="shared" si="3"/>
        <v>334.86</v>
      </c>
      <c r="DC139" s="475">
        <f t="shared" si="3"/>
        <v>312.44</v>
      </c>
      <c r="DD139" s="475">
        <f t="shared" si="3"/>
        <v>335.06</v>
      </c>
      <c r="DE139" s="475">
        <f t="shared" si="3"/>
        <v>411.32</v>
      </c>
      <c r="DF139" s="475">
        <f t="shared" si="3"/>
        <v>380.43</v>
      </c>
      <c r="DG139" s="475">
        <f t="shared" si="3"/>
        <v>358.07</v>
      </c>
      <c r="DH139" s="475">
        <f t="shared" si="3"/>
        <v>0</v>
      </c>
      <c r="DI139" s="475">
        <f t="shared" si="3"/>
        <v>0</v>
      </c>
      <c r="DJ139" s="475">
        <f t="shared" si="3"/>
        <v>0</v>
      </c>
      <c r="DK139" s="475">
        <f t="shared" si="3"/>
        <v>0</v>
      </c>
      <c r="DL139" s="475">
        <f t="shared" si="3"/>
        <v>0</v>
      </c>
      <c r="DM139" s="475">
        <f t="shared" si="3"/>
        <v>0</v>
      </c>
      <c r="DN139" s="475">
        <f t="shared" si="3"/>
        <v>0</v>
      </c>
      <c r="DO139" s="475">
        <f t="shared" si="3"/>
        <v>0</v>
      </c>
      <c r="DP139" s="475">
        <f t="shared" si="3"/>
        <v>0</v>
      </c>
      <c r="DQ139" s="475">
        <f t="shared" si="3"/>
        <v>0</v>
      </c>
      <c r="DR139" s="475">
        <f t="shared" si="3"/>
        <v>0</v>
      </c>
      <c r="DS139" s="475">
        <f t="shared" si="3"/>
        <v>0</v>
      </c>
      <c r="DT139" s="475">
        <f t="shared" si="3"/>
        <v>0</v>
      </c>
      <c r="DU139" s="475">
        <f t="shared" si="3"/>
        <v>0</v>
      </c>
      <c r="DV139" s="475">
        <f t="shared" si="3"/>
        <v>0</v>
      </c>
      <c r="DW139" s="475">
        <f t="shared" si="3"/>
        <v>0</v>
      </c>
      <c r="DX139" s="475">
        <f t="shared" si="3"/>
        <v>0</v>
      </c>
      <c r="DY139" s="475">
        <f t="shared" si="3"/>
        <v>0</v>
      </c>
      <c r="DZ139" s="475">
        <f t="shared" si="3"/>
        <v>0</v>
      </c>
      <c r="EA139" s="475">
        <f t="shared" si="3"/>
        <v>0</v>
      </c>
      <c r="EB139" s="475">
        <f t="shared" si="3"/>
        <v>0</v>
      </c>
      <c r="EC139" s="475">
        <f t="shared" si="4"/>
        <v>0</v>
      </c>
      <c r="ED139" s="475">
        <f t="shared" si="4"/>
        <v>0</v>
      </c>
      <c r="EE139" s="475">
        <f t="shared" si="4"/>
        <v>0</v>
      </c>
      <c r="EF139" s="475">
        <f t="shared" si="4"/>
        <v>0</v>
      </c>
      <c r="EG139" s="475">
        <f t="shared" si="4"/>
        <v>0</v>
      </c>
      <c r="EH139" s="475">
        <f t="shared" si="4"/>
        <v>0</v>
      </c>
      <c r="EI139" s="475">
        <f t="shared" si="4"/>
        <v>0</v>
      </c>
      <c r="EJ139" s="475">
        <f t="shared" si="4"/>
        <v>0</v>
      </c>
      <c r="EK139" s="475">
        <f t="shared" si="4"/>
        <v>0</v>
      </c>
      <c r="EL139" s="475">
        <f t="shared" si="4"/>
        <v>0</v>
      </c>
      <c r="EM139" s="475">
        <f t="shared" si="4"/>
        <v>0</v>
      </c>
      <c r="EN139" s="475">
        <f t="shared" si="4"/>
        <v>0</v>
      </c>
      <c r="EO139" s="475">
        <f t="shared" si="4"/>
        <v>0</v>
      </c>
      <c r="EP139" s="475">
        <f t="shared" si="4"/>
        <v>0</v>
      </c>
      <c r="EQ139" s="475">
        <f t="shared" si="4"/>
        <v>0</v>
      </c>
      <c r="ER139" s="475">
        <f t="shared" si="4"/>
        <v>0</v>
      </c>
      <c r="ES139" s="475">
        <f t="shared" si="4"/>
        <v>0</v>
      </c>
      <c r="ET139" s="475">
        <f t="shared" si="4"/>
        <v>0</v>
      </c>
      <c r="EU139" s="475">
        <f t="shared" si="4"/>
        <v>0</v>
      </c>
      <c r="EV139" s="475">
        <f t="shared" si="4"/>
        <v>0</v>
      </c>
      <c r="EW139" s="475">
        <f t="shared" si="4"/>
        <v>0</v>
      </c>
      <c r="EX139" s="475">
        <f t="shared" si="4"/>
        <v>0</v>
      </c>
      <c r="EY139" s="475">
        <f t="shared" si="4"/>
        <v>0</v>
      </c>
      <c r="EZ139" s="475">
        <f t="shared" si="4"/>
        <v>0</v>
      </c>
      <c r="FA139" s="475">
        <f t="shared" si="4"/>
        <v>0</v>
      </c>
      <c r="FB139" s="475">
        <f t="shared" si="4"/>
        <v>0</v>
      </c>
      <c r="FC139" s="475">
        <f t="shared" si="4"/>
        <v>0</v>
      </c>
      <c r="FD139" s="475">
        <f t="shared" si="4"/>
        <v>0</v>
      </c>
      <c r="FE139" s="475">
        <f t="shared" si="4"/>
        <v>0</v>
      </c>
      <c r="FF139" s="475">
        <f t="shared" si="4"/>
        <v>0</v>
      </c>
      <c r="FG139" s="475">
        <f t="shared" si="4"/>
        <v>0</v>
      </c>
      <c r="FH139" s="475">
        <f t="shared" si="4"/>
        <v>0</v>
      </c>
      <c r="FI139" s="475">
        <f t="shared" si="4"/>
        <v>0</v>
      </c>
      <c r="FJ139" s="475">
        <f t="shared" si="4"/>
        <v>0</v>
      </c>
      <c r="FK139" s="475">
        <f t="shared" si="4"/>
        <v>0</v>
      </c>
      <c r="FL139" s="475">
        <f t="shared" si="4"/>
        <v>0</v>
      </c>
      <c r="FM139" s="475">
        <f t="shared" si="4"/>
        <v>0</v>
      </c>
      <c r="FN139" s="475">
        <f t="shared" si="4"/>
        <v>0</v>
      </c>
      <c r="FO139" s="475">
        <f t="shared" si="4"/>
        <v>0</v>
      </c>
      <c r="FP139" s="475">
        <f t="shared" si="4"/>
        <v>0</v>
      </c>
      <c r="FQ139" s="475">
        <f t="shared" si="4"/>
        <v>0</v>
      </c>
      <c r="FR139" s="475">
        <f t="shared" si="4"/>
        <v>0</v>
      </c>
      <c r="FS139" s="475">
        <f t="shared" si="4"/>
        <v>0</v>
      </c>
      <c r="FT139" s="475">
        <f t="shared" si="4"/>
        <v>0</v>
      </c>
      <c r="FU139" s="475">
        <f t="shared" si="4"/>
        <v>0</v>
      </c>
      <c r="FV139" s="475">
        <f t="shared" si="4"/>
        <v>0</v>
      </c>
      <c r="FW139" s="475">
        <f t="shared" si="4"/>
        <v>0</v>
      </c>
      <c r="FX139" s="475">
        <f t="shared" si="4"/>
        <v>0</v>
      </c>
      <c r="FY139" s="475">
        <f t="shared" si="4"/>
        <v>0</v>
      </c>
      <c r="FZ139" s="475">
        <f t="shared" si="4"/>
        <v>0</v>
      </c>
      <c r="GA139" s="475">
        <f t="shared" si="4"/>
        <v>0</v>
      </c>
      <c r="GB139" s="475">
        <f t="shared" si="4"/>
        <v>0</v>
      </c>
    </row>
    <row r="140" spans="2:184" x14ac:dyDescent="0.35">
      <c r="B140" s="517">
        <f>VLOOKUP(C140,'QUALIFIED ENGINES'!$D$7:$P$9999,13,FALSE)</f>
        <v>44733</v>
      </c>
      <c r="C140" s="472">
        <f>'QUALIFIED ENGINES'!D10</f>
        <v>91411</v>
      </c>
      <c r="D140" s="475">
        <f t="shared" si="1"/>
        <v>0</v>
      </c>
      <c r="E140" s="475">
        <f t="shared" si="6"/>
        <v>0</v>
      </c>
      <c r="F140" s="475">
        <f t="shared" si="6"/>
        <v>0</v>
      </c>
      <c r="G140" s="475">
        <f t="shared" si="6"/>
        <v>0</v>
      </c>
      <c r="H140" s="475">
        <f t="shared" si="6"/>
        <v>0</v>
      </c>
      <c r="I140" s="475">
        <f t="shared" si="6"/>
        <v>0</v>
      </c>
      <c r="J140" s="475">
        <f t="shared" si="6"/>
        <v>0</v>
      </c>
      <c r="K140" s="475">
        <f t="shared" si="6"/>
        <v>0</v>
      </c>
      <c r="L140" s="475">
        <f t="shared" si="6"/>
        <v>0</v>
      </c>
      <c r="M140" s="475">
        <f t="shared" si="6"/>
        <v>0</v>
      </c>
      <c r="N140" s="475">
        <f t="shared" si="6"/>
        <v>0</v>
      </c>
      <c r="O140" s="475">
        <f t="shared" si="6"/>
        <v>0</v>
      </c>
      <c r="P140" s="475">
        <f t="shared" si="6"/>
        <v>0</v>
      </c>
      <c r="Q140" s="475">
        <f t="shared" si="6"/>
        <v>0</v>
      </c>
      <c r="R140" s="475">
        <f t="shared" si="6"/>
        <v>0</v>
      </c>
      <c r="S140" s="475">
        <f t="shared" si="6"/>
        <v>0</v>
      </c>
      <c r="T140" s="475">
        <f t="shared" si="6"/>
        <v>0</v>
      </c>
      <c r="U140" s="475">
        <f t="shared" si="6"/>
        <v>0</v>
      </c>
      <c r="V140" s="475">
        <f t="shared" si="6"/>
        <v>0</v>
      </c>
      <c r="W140" s="475">
        <f t="shared" si="6"/>
        <v>0</v>
      </c>
      <c r="X140" s="475">
        <f t="shared" si="6"/>
        <v>0</v>
      </c>
      <c r="Y140" s="475">
        <f t="shared" si="6"/>
        <v>0</v>
      </c>
      <c r="Z140" s="475">
        <f t="shared" si="6"/>
        <v>0</v>
      </c>
      <c r="AA140" s="475">
        <f t="shared" si="6"/>
        <v>0</v>
      </c>
      <c r="AB140" s="475">
        <f t="shared" si="6"/>
        <v>0</v>
      </c>
      <c r="AC140" s="475">
        <f t="shared" si="6"/>
        <v>0</v>
      </c>
      <c r="AD140" s="475">
        <f t="shared" si="6"/>
        <v>0</v>
      </c>
      <c r="AE140" s="475">
        <f t="shared" si="6"/>
        <v>0</v>
      </c>
      <c r="AF140" s="475">
        <f t="shared" si="6"/>
        <v>0</v>
      </c>
      <c r="AG140" s="475">
        <f t="shared" si="6"/>
        <v>0</v>
      </c>
      <c r="AH140" s="475">
        <f t="shared" si="6"/>
        <v>0</v>
      </c>
      <c r="AI140" s="475">
        <f t="shared" si="6"/>
        <v>0</v>
      </c>
      <c r="AJ140" s="475">
        <f t="shared" si="6"/>
        <v>0</v>
      </c>
      <c r="AK140" s="475">
        <f t="shared" si="6"/>
        <v>0</v>
      </c>
      <c r="AL140" s="475">
        <f t="shared" si="6"/>
        <v>0</v>
      </c>
      <c r="AM140" s="475">
        <f t="shared" si="6"/>
        <v>0</v>
      </c>
      <c r="AN140" s="475">
        <f t="shared" si="6"/>
        <v>0</v>
      </c>
      <c r="AO140" s="475">
        <f t="shared" si="6"/>
        <v>0</v>
      </c>
      <c r="AP140" s="475">
        <f t="shared" si="6"/>
        <v>0</v>
      </c>
      <c r="AQ140" s="475">
        <f t="shared" si="6"/>
        <v>0</v>
      </c>
      <c r="AR140" s="475">
        <f t="shared" si="6"/>
        <v>0</v>
      </c>
      <c r="AS140" s="475">
        <f t="shared" si="6"/>
        <v>0</v>
      </c>
      <c r="AT140" s="475">
        <f t="shared" si="6"/>
        <v>0</v>
      </c>
      <c r="AU140" s="475">
        <f t="shared" si="6"/>
        <v>0</v>
      </c>
      <c r="AV140" s="475">
        <f t="shared" si="6"/>
        <v>0</v>
      </c>
      <c r="AW140" s="475">
        <f t="shared" si="6"/>
        <v>0</v>
      </c>
      <c r="AX140" s="475">
        <f t="shared" si="6"/>
        <v>0</v>
      </c>
      <c r="AY140" s="475">
        <f t="shared" si="6"/>
        <v>0</v>
      </c>
      <c r="AZ140" s="475">
        <f t="shared" si="6"/>
        <v>0</v>
      </c>
      <c r="BA140" s="475">
        <f t="shared" si="6"/>
        <v>0</v>
      </c>
      <c r="BB140" s="475">
        <f t="shared" si="6"/>
        <v>0</v>
      </c>
      <c r="BC140" s="475">
        <f t="shared" si="6"/>
        <v>0</v>
      </c>
      <c r="BD140" s="475">
        <f t="shared" si="6"/>
        <v>0</v>
      </c>
      <c r="BE140" s="475">
        <f t="shared" si="6"/>
        <v>0</v>
      </c>
      <c r="BF140" s="475">
        <f t="shared" si="6"/>
        <v>0</v>
      </c>
      <c r="BG140" s="475">
        <f t="shared" si="6"/>
        <v>0</v>
      </c>
      <c r="BH140" s="475">
        <f t="shared" si="6"/>
        <v>0</v>
      </c>
      <c r="BI140" s="475">
        <f t="shared" si="6"/>
        <v>0</v>
      </c>
      <c r="BJ140" s="475">
        <f t="shared" si="6"/>
        <v>0</v>
      </c>
      <c r="BK140" s="475">
        <f t="shared" si="6"/>
        <v>0</v>
      </c>
      <c r="BL140" s="475">
        <f t="shared" si="6"/>
        <v>0</v>
      </c>
      <c r="BM140" s="475">
        <f t="shared" si="6"/>
        <v>0</v>
      </c>
      <c r="BN140" s="475">
        <f t="shared" si="6"/>
        <v>0</v>
      </c>
      <c r="BO140" s="475">
        <f t="shared" si="6"/>
        <v>0</v>
      </c>
      <c r="BP140" s="475">
        <f t="shared" si="6"/>
        <v>0</v>
      </c>
      <c r="BQ140" s="475">
        <f t="shared" si="3"/>
        <v>0</v>
      </c>
      <c r="BR140" s="475">
        <f t="shared" si="3"/>
        <v>0</v>
      </c>
      <c r="BS140" s="475">
        <f t="shared" si="3"/>
        <v>128.01</v>
      </c>
      <c r="BT140" s="475">
        <f t="shared" si="3"/>
        <v>200.5</v>
      </c>
      <c r="BU140" s="475">
        <f t="shared" si="3"/>
        <v>206.65</v>
      </c>
      <c r="BV140" s="475">
        <f t="shared" si="3"/>
        <v>217.53</v>
      </c>
      <c r="BW140" s="475">
        <f t="shared" si="3"/>
        <v>286.29000000000002</v>
      </c>
      <c r="BX140" s="475">
        <f t="shared" si="3"/>
        <v>252.98</v>
      </c>
      <c r="BY140" s="475">
        <f t="shared" si="3"/>
        <v>303.55</v>
      </c>
      <c r="BZ140" s="475">
        <f t="shared" si="3"/>
        <v>192.83</v>
      </c>
      <c r="CA140" s="475">
        <f t="shared" si="3"/>
        <v>212.59</v>
      </c>
      <c r="CB140" s="475">
        <f t="shared" si="3"/>
        <v>198.88</v>
      </c>
      <c r="CC140" s="475">
        <f t="shared" si="3"/>
        <v>262.27999999999997</v>
      </c>
      <c r="CD140" s="475">
        <f t="shared" si="3"/>
        <v>243.48</v>
      </c>
      <c r="CE140" s="475">
        <f t="shared" si="3"/>
        <v>282.07</v>
      </c>
      <c r="CF140" s="475">
        <f t="shared" si="3"/>
        <v>269.67</v>
      </c>
      <c r="CG140" s="475">
        <f t="shared" si="3"/>
        <v>275.7</v>
      </c>
      <c r="CH140" s="475">
        <f t="shared" si="3"/>
        <v>268</v>
      </c>
      <c r="CI140" s="475">
        <f t="shared" si="3"/>
        <v>294.16000000000003</v>
      </c>
      <c r="CJ140" s="475">
        <f t="shared" si="3"/>
        <v>238.39</v>
      </c>
      <c r="CK140" s="475">
        <f t="shared" si="3"/>
        <v>172.3</v>
      </c>
      <c r="CL140" s="475">
        <f t="shared" si="3"/>
        <v>0</v>
      </c>
      <c r="CM140" s="475">
        <f t="shared" si="3"/>
        <v>303</v>
      </c>
      <c r="CN140" s="475">
        <f t="shared" si="3"/>
        <v>332.25</v>
      </c>
      <c r="CO140" s="475">
        <f t="shared" si="3"/>
        <v>311.7</v>
      </c>
      <c r="CP140" s="475">
        <f t="shared" si="3"/>
        <v>359.13</v>
      </c>
      <c r="CQ140" s="475">
        <f t="shared" si="3"/>
        <v>378.72</v>
      </c>
      <c r="CR140" s="475">
        <f t="shared" si="3"/>
        <v>373.41</v>
      </c>
      <c r="CS140" s="475">
        <f t="shared" si="3"/>
        <v>414.47</v>
      </c>
      <c r="CT140" s="475">
        <f t="shared" si="3"/>
        <v>413.98</v>
      </c>
      <c r="CU140" s="475">
        <f t="shared" si="3"/>
        <v>396.37</v>
      </c>
      <c r="CV140" s="475">
        <f t="shared" si="3"/>
        <v>7.34</v>
      </c>
      <c r="CW140" s="475">
        <f t="shared" si="3"/>
        <v>0</v>
      </c>
      <c r="CX140" s="475">
        <f t="shared" si="3"/>
        <v>0</v>
      </c>
      <c r="CY140" s="475">
        <f t="shared" si="3"/>
        <v>0</v>
      </c>
      <c r="CZ140" s="475">
        <f t="shared" si="3"/>
        <v>0</v>
      </c>
      <c r="DA140" s="475">
        <f t="shared" si="3"/>
        <v>0</v>
      </c>
      <c r="DB140" s="475">
        <f t="shared" si="3"/>
        <v>0</v>
      </c>
      <c r="DC140" s="475">
        <f t="shared" si="3"/>
        <v>0</v>
      </c>
      <c r="DD140" s="475">
        <f t="shared" si="3"/>
        <v>0</v>
      </c>
      <c r="DE140" s="475">
        <f t="shared" si="3"/>
        <v>0</v>
      </c>
      <c r="DF140" s="475">
        <f t="shared" si="3"/>
        <v>0</v>
      </c>
      <c r="DG140" s="475">
        <f t="shared" si="3"/>
        <v>0</v>
      </c>
      <c r="DH140" s="475">
        <f t="shared" si="3"/>
        <v>0</v>
      </c>
      <c r="DI140" s="475">
        <f t="shared" si="3"/>
        <v>0</v>
      </c>
      <c r="DJ140" s="475">
        <f t="shared" si="3"/>
        <v>0</v>
      </c>
      <c r="DK140" s="475">
        <f t="shared" si="3"/>
        <v>0</v>
      </c>
      <c r="DL140" s="475">
        <f t="shared" si="3"/>
        <v>0</v>
      </c>
      <c r="DM140" s="475">
        <f t="shared" si="3"/>
        <v>0</v>
      </c>
      <c r="DN140" s="475">
        <f t="shared" si="3"/>
        <v>0</v>
      </c>
      <c r="DO140" s="475">
        <f t="shared" si="3"/>
        <v>0</v>
      </c>
      <c r="DP140" s="475">
        <f t="shared" si="3"/>
        <v>0</v>
      </c>
      <c r="DQ140" s="475">
        <f t="shared" si="3"/>
        <v>0</v>
      </c>
      <c r="DR140" s="475">
        <f t="shared" si="3"/>
        <v>0</v>
      </c>
      <c r="DS140" s="475">
        <f t="shared" si="3"/>
        <v>0</v>
      </c>
      <c r="DT140" s="475">
        <f t="shared" si="3"/>
        <v>0</v>
      </c>
      <c r="DU140" s="475">
        <f t="shared" si="3"/>
        <v>0</v>
      </c>
      <c r="DV140" s="475">
        <f t="shared" si="3"/>
        <v>0</v>
      </c>
      <c r="DW140" s="475">
        <f t="shared" si="3"/>
        <v>0</v>
      </c>
      <c r="DX140" s="475">
        <f t="shared" si="3"/>
        <v>0</v>
      </c>
      <c r="DY140" s="475">
        <f t="shared" si="3"/>
        <v>0</v>
      </c>
      <c r="DZ140" s="475">
        <f t="shared" si="3"/>
        <v>0</v>
      </c>
      <c r="EA140" s="475">
        <f t="shared" si="3"/>
        <v>0</v>
      </c>
      <c r="EB140" s="475">
        <f t="shared" ref="EB140:GB144" si="7">_xlfn.IFNA(IF($B140=0,0,IF(DATE(EB$4,EB$5,1)&gt;=$B140,EB9,0)),0)</f>
        <v>0</v>
      </c>
      <c r="EC140" s="475">
        <f t="shared" si="7"/>
        <v>0</v>
      </c>
      <c r="ED140" s="475">
        <f t="shared" si="7"/>
        <v>0</v>
      </c>
      <c r="EE140" s="475">
        <f t="shared" si="7"/>
        <v>0</v>
      </c>
      <c r="EF140" s="475">
        <f t="shared" si="7"/>
        <v>0</v>
      </c>
      <c r="EG140" s="475">
        <f t="shared" si="7"/>
        <v>0</v>
      </c>
      <c r="EH140" s="475">
        <f t="shared" si="7"/>
        <v>0</v>
      </c>
      <c r="EI140" s="475">
        <f t="shared" si="7"/>
        <v>0</v>
      </c>
      <c r="EJ140" s="475">
        <f t="shared" si="7"/>
        <v>0</v>
      </c>
      <c r="EK140" s="475">
        <f t="shared" si="7"/>
        <v>0</v>
      </c>
      <c r="EL140" s="475">
        <f t="shared" si="7"/>
        <v>0</v>
      </c>
      <c r="EM140" s="475">
        <f t="shared" si="7"/>
        <v>0</v>
      </c>
      <c r="EN140" s="475">
        <f t="shared" si="7"/>
        <v>0</v>
      </c>
      <c r="EO140" s="475">
        <f t="shared" si="7"/>
        <v>0</v>
      </c>
      <c r="EP140" s="475">
        <f t="shared" si="7"/>
        <v>0</v>
      </c>
      <c r="EQ140" s="475">
        <f t="shared" si="7"/>
        <v>0</v>
      </c>
      <c r="ER140" s="475">
        <f t="shared" si="7"/>
        <v>0</v>
      </c>
      <c r="ES140" s="475">
        <f t="shared" si="7"/>
        <v>0</v>
      </c>
      <c r="ET140" s="475">
        <f t="shared" si="7"/>
        <v>0</v>
      </c>
      <c r="EU140" s="475">
        <f t="shared" si="7"/>
        <v>0</v>
      </c>
      <c r="EV140" s="475">
        <f t="shared" si="7"/>
        <v>0</v>
      </c>
      <c r="EW140" s="475">
        <f t="shared" si="7"/>
        <v>0</v>
      </c>
      <c r="EX140" s="475">
        <f t="shared" si="7"/>
        <v>0</v>
      </c>
      <c r="EY140" s="475">
        <f t="shared" si="7"/>
        <v>0</v>
      </c>
      <c r="EZ140" s="475">
        <f t="shared" si="7"/>
        <v>0</v>
      </c>
      <c r="FA140" s="475">
        <f t="shared" si="7"/>
        <v>0</v>
      </c>
      <c r="FB140" s="475">
        <f t="shared" si="7"/>
        <v>0</v>
      </c>
      <c r="FC140" s="475">
        <f t="shared" si="7"/>
        <v>0</v>
      </c>
      <c r="FD140" s="475">
        <f t="shared" si="7"/>
        <v>0</v>
      </c>
      <c r="FE140" s="475">
        <f t="shared" si="7"/>
        <v>0</v>
      </c>
      <c r="FF140" s="475">
        <f t="shared" si="7"/>
        <v>0</v>
      </c>
      <c r="FG140" s="475">
        <f t="shared" si="7"/>
        <v>0</v>
      </c>
      <c r="FH140" s="475">
        <f t="shared" si="7"/>
        <v>0</v>
      </c>
      <c r="FI140" s="475">
        <f t="shared" si="7"/>
        <v>0</v>
      </c>
      <c r="FJ140" s="475">
        <f t="shared" si="7"/>
        <v>0</v>
      </c>
      <c r="FK140" s="475">
        <f t="shared" si="7"/>
        <v>0</v>
      </c>
      <c r="FL140" s="475">
        <f t="shared" si="7"/>
        <v>0</v>
      </c>
      <c r="FM140" s="475">
        <f t="shared" si="7"/>
        <v>0</v>
      </c>
      <c r="FN140" s="475">
        <f t="shared" si="7"/>
        <v>0</v>
      </c>
      <c r="FO140" s="475">
        <f t="shared" si="7"/>
        <v>0</v>
      </c>
      <c r="FP140" s="475">
        <f t="shared" si="7"/>
        <v>0</v>
      </c>
      <c r="FQ140" s="475">
        <f t="shared" si="7"/>
        <v>0</v>
      </c>
      <c r="FR140" s="475">
        <f t="shared" si="7"/>
        <v>0</v>
      </c>
      <c r="FS140" s="475">
        <f t="shared" si="7"/>
        <v>0</v>
      </c>
      <c r="FT140" s="475">
        <f t="shared" si="7"/>
        <v>0</v>
      </c>
      <c r="FU140" s="475">
        <f t="shared" si="7"/>
        <v>0</v>
      </c>
      <c r="FV140" s="475">
        <f t="shared" si="7"/>
        <v>0</v>
      </c>
      <c r="FW140" s="475">
        <f t="shared" si="7"/>
        <v>0</v>
      </c>
      <c r="FX140" s="475">
        <f t="shared" si="7"/>
        <v>0</v>
      </c>
      <c r="FY140" s="475">
        <f t="shared" si="7"/>
        <v>0</v>
      </c>
      <c r="FZ140" s="475">
        <f t="shared" si="7"/>
        <v>0</v>
      </c>
      <c r="GA140" s="475">
        <f t="shared" si="7"/>
        <v>0</v>
      </c>
      <c r="GB140" s="475">
        <f t="shared" si="7"/>
        <v>0</v>
      </c>
    </row>
    <row r="141" spans="2:184" x14ac:dyDescent="0.35">
      <c r="B141" s="517">
        <f>VLOOKUP(C141,'QUALIFIED ENGINES'!$D$7:$P$9999,13,FALSE)</f>
        <v>45075</v>
      </c>
      <c r="C141" s="472">
        <f>'QUALIFIED ENGINES'!D11</f>
        <v>91416</v>
      </c>
      <c r="D141" s="475">
        <f t="shared" si="1"/>
        <v>0</v>
      </c>
      <c r="E141" s="475">
        <f t="shared" si="6"/>
        <v>0</v>
      </c>
      <c r="F141" s="475">
        <f t="shared" si="6"/>
        <v>0</v>
      </c>
      <c r="G141" s="475">
        <f t="shared" si="6"/>
        <v>0</v>
      </c>
      <c r="H141" s="475">
        <f t="shared" si="6"/>
        <v>0</v>
      </c>
      <c r="I141" s="475">
        <f t="shared" si="6"/>
        <v>0</v>
      </c>
      <c r="J141" s="475">
        <f t="shared" si="6"/>
        <v>0</v>
      </c>
      <c r="K141" s="475">
        <f t="shared" si="6"/>
        <v>0</v>
      </c>
      <c r="L141" s="475">
        <f t="shared" si="6"/>
        <v>0</v>
      </c>
      <c r="M141" s="475">
        <f t="shared" si="6"/>
        <v>0</v>
      </c>
      <c r="N141" s="475">
        <f t="shared" si="6"/>
        <v>0</v>
      </c>
      <c r="O141" s="475">
        <f t="shared" si="6"/>
        <v>0</v>
      </c>
      <c r="P141" s="475">
        <f t="shared" si="6"/>
        <v>0</v>
      </c>
      <c r="Q141" s="475">
        <f t="shared" si="6"/>
        <v>0</v>
      </c>
      <c r="R141" s="475">
        <f t="shared" si="6"/>
        <v>0</v>
      </c>
      <c r="S141" s="475">
        <f t="shared" si="6"/>
        <v>0</v>
      </c>
      <c r="T141" s="475">
        <f t="shared" si="6"/>
        <v>0</v>
      </c>
      <c r="U141" s="475">
        <f t="shared" si="6"/>
        <v>0</v>
      </c>
      <c r="V141" s="475">
        <f t="shared" si="6"/>
        <v>0</v>
      </c>
      <c r="W141" s="475">
        <f t="shared" si="6"/>
        <v>0</v>
      </c>
      <c r="X141" s="475">
        <f t="shared" si="6"/>
        <v>0</v>
      </c>
      <c r="Y141" s="475">
        <f t="shared" si="6"/>
        <v>0</v>
      </c>
      <c r="Z141" s="475">
        <f t="shared" si="6"/>
        <v>0</v>
      </c>
      <c r="AA141" s="475">
        <f t="shared" si="6"/>
        <v>0</v>
      </c>
      <c r="AB141" s="475">
        <f t="shared" si="6"/>
        <v>0</v>
      </c>
      <c r="AC141" s="475">
        <f t="shared" si="6"/>
        <v>0</v>
      </c>
      <c r="AD141" s="475">
        <f t="shared" si="6"/>
        <v>0</v>
      </c>
      <c r="AE141" s="475">
        <f t="shared" si="6"/>
        <v>0</v>
      </c>
      <c r="AF141" s="475">
        <f t="shared" si="6"/>
        <v>0</v>
      </c>
      <c r="AG141" s="475">
        <f t="shared" si="6"/>
        <v>0</v>
      </c>
      <c r="AH141" s="475">
        <f t="shared" si="6"/>
        <v>0</v>
      </c>
      <c r="AI141" s="475">
        <f t="shared" si="6"/>
        <v>0</v>
      </c>
      <c r="AJ141" s="475">
        <f t="shared" si="6"/>
        <v>0</v>
      </c>
      <c r="AK141" s="475">
        <f t="shared" si="6"/>
        <v>0</v>
      </c>
      <c r="AL141" s="475">
        <f t="shared" si="6"/>
        <v>0</v>
      </c>
      <c r="AM141" s="475">
        <f t="shared" si="6"/>
        <v>0</v>
      </c>
      <c r="AN141" s="475">
        <f t="shared" si="6"/>
        <v>0</v>
      </c>
      <c r="AO141" s="475">
        <f t="shared" si="6"/>
        <v>0</v>
      </c>
      <c r="AP141" s="475">
        <f t="shared" si="6"/>
        <v>0</v>
      </c>
      <c r="AQ141" s="475">
        <f t="shared" si="6"/>
        <v>0</v>
      </c>
      <c r="AR141" s="475">
        <f t="shared" si="6"/>
        <v>0</v>
      </c>
      <c r="AS141" s="475">
        <f t="shared" si="6"/>
        <v>0</v>
      </c>
      <c r="AT141" s="475">
        <f t="shared" si="6"/>
        <v>0</v>
      </c>
      <c r="AU141" s="475">
        <f t="shared" si="6"/>
        <v>0</v>
      </c>
      <c r="AV141" s="475">
        <f t="shared" si="6"/>
        <v>0</v>
      </c>
      <c r="AW141" s="475">
        <f t="shared" si="6"/>
        <v>0</v>
      </c>
      <c r="AX141" s="475">
        <f t="shared" si="6"/>
        <v>0</v>
      </c>
      <c r="AY141" s="475">
        <f t="shared" si="6"/>
        <v>0</v>
      </c>
      <c r="AZ141" s="475">
        <f t="shared" si="6"/>
        <v>0</v>
      </c>
      <c r="BA141" s="475">
        <f t="shared" si="6"/>
        <v>0</v>
      </c>
      <c r="BB141" s="475">
        <f t="shared" si="6"/>
        <v>0</v>
      </c>
      <c r="BC141" s="475">
        <f t="shared" si="6"/>
        <v>0</v>
      </c>
      <c r="BD141" s="475">
        <f t="shared" si="6"/>
        <v>0</v>
      </c>
      <c r="BE141" s="475">
        <f t="shared" si="6"/>
        <v>0</v>
      </c>
      <c r="BF141" s="475">
        <f t="shared" si="6"/>
        <v>0</v>
      </c>
      <c r="BG141" s="475">
        <f t="shared" si="6"/>
        <v>0</v>
      </c>
      <c r="BH141" s="475">
        <f t="shared" si="6"/>
        <v>0</v>
      </c>
      <c r="BI141" s="475">
        <f t="shared" si="6"/>
        <v>0</v>
      </c>
      <c r="BJ141" s="475">
        <f t="shared" si="6"/>
        <v>0</v>
      </c>
      <c r="BK141" s="475">
        <f t="shared" si="6"/>
        <v>0</v>
      </c>
      <c r="BL141" s="475">
        <f t="shared" si="6"/>
        <v>0</v>
      </c>
      <c r="BM141" s="475">
        <f t="shared" si="6"/>
        <v>0</v>
      </c>
      <c r="BN141" s="475">
        <f t="shared" si="6"/>
        <v>0</v>
      </c>
      <c r="BO141" s="475">
        <f t="shared" si="6"/>
        <v>0</v>
      </c>
      <c r="BP141" s="475">
        <f t="shared" si="6"/>
        <v>0</v>
      </c>
      <c r="BQ141" s="475">
        <f t="shared" ref="BQ141:CV141" si="8">_xlfn.IFNA(IF($B141=0,0,IF(DATE(BQ$4,BQ$5,1)&gt;=$B141,BQ10,0)),0)</f>
        <v>0</v>
      </c>
      <c r="BR141" s="475">
        <f t="shared" ref="BR141:BX141" si="9">_xlfn.IFNA(IF($B141=0,0,IF(DATE(BR$4,BR$5,1)&gt;=$B141,BR10,0)),0)</f>
        <v>0</v>
      </c>
      <c r="BS141" s="475">
        <f t="shared" si="9"/>
        <v>0</v>
      </c>
      <c r="BT141" s="475">
        <f t="shared" si="9"/>
        <v>0</v>
      </c>
      <c r="BU141" s="475">
        <f t="shared" si="9"/>
        <v>0</v>
      </c>
      <c r="BV141" s="475">
        <f t="shared" si="9"/>
        <v>0</v>
      </c>
      <c r="BW141" s="475">
        <f t="shared" si="9"/>
        <v>0</v>
      </c>
      <c r="BX141" s="475">
        <f t="shared" si="9"/>
        <v>0</v>
      </c>
      <c r="BY141" s="475">
        <f t="shared" si="8"/>
        <v>0</v>
      </c>
      <c r="BZ141" s="475">
        <f t="shared" si="8"/>
        <v>0</v>
      </c>
      <c r="CA141" s="475">
        <f t="shared" si="8"/>
        <v>0</v>
      </c>
      <c r="CB141" s="475">
        <f t="shared" si="8"/>
        <v>0</v>
      </c>
      <c r="CC141" s="475">
        <f t="shared" si="8"/>
        <v>0</v>
      </c>
      <c r="CD141" s="475">
        <f t="shared" si="8"/>
        <v>0</v>
      </c>
      <c r="CE141" s="475">
        <f t="shared" si="8"/>
        <v>0</v>
      </c>
      <c r="CF141" s="475">
        <f t="shared" si="8"/>
        <v>0</v>
      </c>
      <c r="CG141" s="475">
        <f t="shared" si="8"/>
        <v>0</v>
      </c>
      <c r="CH141" s="475">
        <f t="shared" si="8"/>
        <v>0</v>
      </c>
      <c r="CI141" s="475">
        <f t="shared" si="8"/>
        <v>0</v>
      </c>
      <c r="CJ141" s="475">
        <f t="shared" si="8"/>
        <v>0</v>
      </c>
      <c r="CK141" s="475">
        <f t="shared" si="8"/>
        <v>0</v>
      </c>
      <c r="CL141" s="475">
        <f t="shared" si="8"/>
        <v>0</v>
      </c>
      <c r="CM141" s="475">
        <f t="shared" si="8"/>
        <v>0</v>
      </c>
      <c r="CN141" s="475">
        <f t="shared" si="8"/>
        <v>0</v>
      </c>
      <c r="CO141" s="475">
        <f t="shared" si="8"/>
        <v>0</v>
      </c>
      <c r="CP141" s="475">
        <f t="shared" si="8"/>
        <v>24.24</v>
      </c>
      <c r="CQ141" s="475">
        <f t="shared" si="8"/>
        <v>393</v>
      </c>
      <c r="CR141" s="475">
        <f t="shared" si="8"/>
        <v>386.11</v>
      </c>
      <c r="CS141" s="475">
        <f t="shared" si="8"/>
        <v>337.74</v>
      </c>
      <c r="CT141" s="475">
        <f t="shared" si="8"/>
        <v>291.27</v>
      </c>
      <c r="CU141" s="475">
        <f t="shared" si="8"/>
        <v>373.52</v>
      </c>
      <c r="CV141" s="475">
        <f t="shared" si="8"/>
        <v>409.14</v>
      </c>
      <c r="CW141" s="475">
        <f t="shared" ref="CW141:EB141" si="10">_xlfn.IFNA(IF($B141=0,0,IF(DATE(CW$4,CW$5,1)&gt;=$B141,CW10,0)),0)</f>
        <v>355.83</v>
      </c>
      <c r="CX141" s="475">
        <f t="shared" si="10"/>
        <v>340.2</v>
      </c>
      <c r="CY141" s="475">
        <f t="shared" si="10"/>
        <v>415.9</v>
      </c>
      <c r="CZ141" s="475">
        <f t="shared" si="10"/>
        <v>334.45</v>
      </c>
      <c r="DA141" s="475">
        <f t="shared" si="10"/>
        <v>407.05</v>
      </c>
      <c r="DB141" s="475">
        <f t="shared" si="10"/>
        <v>367.95</v>
      </c>
      <c r="DC141" s="475">
        <f t="shared" si="10"/>
        <v>384.1</v>
      </c>
      <c r="DD141" s="475">
        <f t="shared" si="10"/>
        <v>382.2</v>
      </c>
      <c r="DE141" s="475">
        <f t="shared" si="10"/>
        <v>107.63</v>
      </c>
      <c r="DF141" s="475">
        <f t="shared" si="10"/>
        <v>397.92</v>
      </c>
      <c r="DG141" s="475">
        <f t="shared" si="10"/>
        <v>397.27</v>
      </c>
      <c r="DH141" s="475">
        <f t="shared" si="10"/>
        <v>0</v>
      </c>
      <c r="DI141" s="475">
        <f t="shared" si="10"/>
        <v>0</v>
      </c>
      <c r="DJ141" s="475">
        <f t="shared" si="10"/>
        <v>0</v>
      </c>
      <c r="DK141" s="475">
        <f t="shared" si="10"/>
        <v>0</v>
      </c>
      <c r="DL141" s="475">
        <f t="shared" si="10"/>
        <v>0</v>
      </c>
      <c r="DM141" s="475">
        <f t="shared" si="10"/>
        <v>0</v>
      </c>
      <c r="DN141" s="475">
        <f t="shared" si="10"/>
        <v>0</v>
      </c>
      <c r="DO141" s="475">
        <f t="shared" si="10"/>
        <v>0</v>
      </c>
      <c r="DP141" s="475">
        <f t="shared" si="10"/>
        <v>0</v>
      </c>
      <c r="DQ141" s="475">
        <f t="shared" si="10"/>
        <v>0</v>
      </c>
      <c r="DR141" s="475">
        <f t="shared" si="10"/>
        <v>0</v>
      </c>
      <c r="DS141" s="475">
        <f t="shared" si="10"/>
        <v>0</v>
      </c>
      <c r="DT141" s="475">
        <f t="shared" si="10"/>
        <v>0</v>
      </c>
      <c r="DU141" s="475">
        <f t="shared" si="10"/>
        <v>0</v>
      </c>
      <c r="DV141" s="475">
        <f t="shared" si="10"/>
        <v>0</v>
      </c>
      <c r="DW141" s="475">
        <f t="shared" si="10"/>
        <v>0</v>
      </c>
      <c r="DX141" s="475">
        <f t="shared" si="10"/>
        <v>0</v>
      </c>
      <c r="DY141" s="475">
        <f t="shared" si="10"/>
        <v>0</v>
      </c>
      <c r="DZ141" s="475">
        <f t="shared" si="10"/>
        <v>0</v>
      </c>
      <c r="EA141" s="475">
        <f t="shared" si="10"/>
        <v>0</v>
      </c>
      <c r="EB141" s="475">
        <f t="shared" si="10"/>
        <v>0</v>
      </c>
      <c r="EC141" s="475">
        <f t="shared" si="7"/>
        <v>0</v>
      </c>
      <c r="ED141" s="475">
        <f t="shared" si="7"/>
        <v>0</v>
      </c>
      <c r="EE141" s="475">
        <f t="shared" si="7"/>
        <v>0</v>
      </c>
      <c r="EF141" s="475">
        <f t="shared" si="7"/>
        <v>0</v>
      </c>
      <c r="EG141" s="475">
        <f t="shared" si="7"/>
        <v>0</v>
      </c>
      <c r="EH141" s="475">
        <f t="shared" si="7"/>
        <v>0</v>
      </c>
      <c r="EI141" s="475">
        <f t="shared" si="7"/>
        <v>0</v>
      </c>
      <c r="EJ141" s="475">
        <f t="shared" si="7"/>
        <v>0</v>
      </c>
      <c r="EK141" s="475">
        <f t="shared" si="7"/>
        <v>0</v>
      </c>
      <c r="EL141" s="475">
        <f t="shared" si="7"/>
        <v>0</v>
      </c>
      <c r="EM141" s="475">
        <f t="shared" si="7"/>
        <v>0</v>
      </c>
      <c r="EN141" s="475">
        <f t="shared" si="7"/>
        <v>0</v>
      </c>
      <c r="EO141" s="475">
        <f t="shared" si="7"/>
        <v>0</v>
      </c>
      <c r="EP141" s="475">
        <f t="shared" si="7"/>
        <v>0</v>
      </c>
      <c r="EQ141" s="475">
        <f t="shared" si="7"/>
        <v>0</v>
      </c>
      <c r="ER141" s="475">
        <f t="shared" si="7"/>
        <v>0</v>
      </c>
      <c r="ES141" s="475">
        <f t="shared" si="7"/>
        <v>0</v>
      </c>
      <c r="ET141" s="475">
        <f t="shared" si="7"/>
        <v>0</v>
      </c>
      <c r="EU141" s="475">
        <f t="shared" si="7"/>
        <v>0</v>
      </c>
      <c r="EV141" s="475">
        <f t="shared" si="7"/>
        <v>0</v>
      </c>
      <c r="EW141" s="475">
        <f t="shared" si="7"/>
        <v>0</v>
      </c>
      <c r="EX141" s="475">
        <f t="shared" si="7"/>
        <v>0</v>
      </c>
      <c r="EY141" s="475">
        <f t="shared" si="7"/>
        <v>0</v>
      </c>
      <c r="EZ141" s="475">
        <f t="shared" si="7"/>
        <v>0</v>
      </c>
      <c r="FA141" s="475">
        <f t="shared" si="7"/>
        <v>0</v>
      </c>
      <c r="FB141" s="475">
        <f t="shared" si="7"/>
        <v>0</v>
      </c>
      <c r="FC141" s="475">
        <f t="shared" si="7"/>
        <v>0</v>
      </c>
      <c r="FD141" s="475">
        <f t="shared" si="7"/>
        <v>0</v>
      </c>
      <c r="FE141" s="475">
        <f t="shared" si="7"/>
        <v>0</v>
      </c>
      <c r="FF141" s="475">
        <f t="shared" si="7"/>
        <v>0</v>
      </c>
      <c r="FG141" s="475">
        <f t="shared" si="7"/>
        <v>0</v>
      </c>
      <c r="FH141" s="475">
        <f t="shared" si="7"/>
        <v>0</v>
      </c>
      <c r="FI141" s="475">
        <f t="shared" si="7"/>
        <v>0</v>
      </c>
      <c r="FJ141" s="475">
        <f t="shared" si="7"/>
        <v>0</v>
      </c>
      <c r="FK141" s="475">
        <f t="shared" si="7"/>
        <v>0</v>
      </c>
      <c r="FL141" s="475">
        <f t="shared" si="7"/>
        <v>0</v>
      </c>
      <c r="FM141" s="475">
        <f t="shared" si="7"/>
        <v>0</v>
      </c>
      <c r="FN141" s="475">
        <f t="shared" si="7"/>
        <v>0</v>
      </c>
      <c r="FO141" s="475">
        <f t="shared" si="7"/>
        <v>0</v>
      </c>
      <c r="FP141" s="475">
        <f t="shared" si="7"/>
        <v>0</v>
      </c>
      <c r="FQ141" s="475">
        <f t="shared" si="7"/>
        <v>0</v>
      </c>
      <c r="FR141" s="475">
        <f t="shared" si="7"/>
        <v>0</v>
      </c>
      <c r="FS141" s="475">
        <f t="shared" si="7"/>
        <v>0</v>
      </c>
      <c r="FT141" s="475">
        <f t="shared" si="7"/>
        <v>0</v>
      </c>
      <c r="FU141" s="475">
        <f t="shared" si="7"/>
        <v>0</v>
      </c>
      <c r="FV141" s="475">
        <f t="shared" si="7"/>
        <v>0</v>
      </c>
      <c r="FW141" s="475">
        <f t="shared" si="7"/>
        <v>0</v>
      </c>
      <c r="FX141" s="475">
        <f t="shared" si="7"/>
        <v>0</v>
      </c>
      <c r="FY141" s="475">
        <f t="shared" si="7"/>
        <v>0</v>
      </c>
      <c r="FZ141" s="475">
        <f t="shared" si="7"/>
        <v>0</v>
      </c>
      <c r="GA141" s="475">
        <f t="shared" si="7"/>
        <v>0</v>
      </c>
      <c r="GB141" s="475">
        <f t="shared" si="7"/>
        <v>0</v>
      </c>
    </row>
    <row r="142" spans="2:184" x14ac:dyDescent="0.35">
      <c r="B142" s="517">
        <f>VLOOKUP(C142,'QUALIFIED ENGINES'!$D$7:$P$9999,13,FALSE)</f>
        <v>45116</v>
      </c>
      <c r="C142" s="472">
        <f>'QUALIFIED ENGINES'!D12</f>
        <v>91414</v>
      </c>
      <c r="D142" s="475">
        <f t="shared" si="1"/>
        <v>0</v>
      </c>
      <c r="E142" s="475">
        <f t="shared" si="6"/>
        <v>0</v>
      </c>
      <c r="F142" s="475">
        <f t="shared" si="6"/>
        <v>0</v>
      </c>
      <c r="G142" s="475">
        <f t="shared" si="6"/>
        <v>0</v>
      </c>
      <c r="H142" s="475">
        <f t="shared" si="6"/>
        <v>0</v>
      </c>
      <c r="I142" s="475">
        <f t="shared" si="6"/>
        <v>0</v>
      </c>
      <c r="J142" s="475">
        <f t="shared" si="6"/>
        <v>0</v>
      </c>
      <c r="K142" s="475">
        <f t="shared" si="6"/>
        <v>0</v>
      </c>
      <c r="L142" s="475">
        <f t="shared" si="6"/>
        <v>0</v>
      </c>
      <c r="M142" s="475">
        <f t="shared" si="6"/>
        <v>0</v>
      </c>
      <c r="N142" s="475">
        <f t="shared" si="6"/>
        <v>0</v>
      </c>
      <c r="O142" s="475">
        <f t="shared" si="6"/>
        <v>0</v>
      </c>
      <c r="P142" s="475">
        <f t="shared" si="6"/>
        <v>0</v>
      </c>
      <c r="Q142" s="475">
        <f t="shared" si="6"/>
        <v>0</v>
      </c>
      <c r="R142" s="475">
        <f t="shared" si="6"/>
        <v>0</v>
      </c>
      <c r="S142" s="475">
        <f t="shared" si="6"/>
        <v>0</v>
      </c>
      <c r="T142" s="475">
        <f t="shared" si="6"/>
        <v>0</v>
      </c>
      <c r="U142" s="475">
        <f t="shared" si="6"/>
        <v>0</v>
      </c>
      <c r="V142" s="475">
        <f t="shared" si="6"/>
        <v>0</v>
      </c>
      <c r="W142" s="475">
        <f t="shared" si="6"/>
        <v>0</v>
      </c>
      <c r="X142" s="475">
        <f t="shared" si="6"/>
        <v>0</v>
      </c>
      <c r="Y142" s="475">
        <f t="shared" si="6"/>
        <v>0</v>
      </c>
      <c r="Z142" s="475">
        <f t="shared" si="6"/>
        <v>0</v>
      </c>
      <c r="AA142" s="475">
        <f t="shared" si="6"/>
        <v>0</v>
      </c>
      <c r="AB142" s="475">
        <f t="shared" si="6"/>
        <v>0</v>
      </c>
      <c r="AC142" s="475">
        <f t="shared" si="6"/>
        <v>0</v>
      </c>
      <c r="AD142" s="475">
        <f t="shared" si="6"/>
        <v>0</v>
      </c>
      <c r="AE142" s="475">
        <f t="shared" si="6"/>
        <v>0</v>
      </c>
      <c r="AF142" s="475">
        <f t="shared" si="6"/>
        <v>0</v>
      </c>
      <c r="AG142" s="475">
        <f t="shared" si="6"/>
        <v>0</v>
      </c>
      <c r="AH142" s="475">
        <f t="shared" si="6"/>
        <v>0</v>
      </c>
      <c r="AI142" s="475">
        <f t="shared" si="6"/>
        <v>0</v>
      </c>
      <c r="AJ142" s="475">
        <f t="shared" si="6"/>
        <v>0</v>
      </c>
      <c r="AK142" s="475">
        <f t="shared" si="6"/>
        <v>0</v>
      </c>
      <c r="AL142" s="475">
        <f t="shared" si="6"/>
        <v>0</v>
      </c>
      <c r="AM142" s="475">
        <f t="shared" si="6"/>
        <v>0</v>
      </c>
      <c r="AN142" s="475">
        <f t="shared" si="6"/>
        <v>0</v>
      </c>
      <c r="AO142" s="475">
        <f t="shared" si="6"/>
        <v>0</v>
      </c>
      <c r="AP142" s="475">
        <f t="shared" si="6"/>
        <v>0</v>
      </c>
      <c r="AQ142" s="475">
        <f t="shared" si="6"/>
        <v>0</v>
      </c>
      <c r="AR142" s="475">
        <f t="shared" si="6"/>
        <v>0</v>
      </c>
      <c r="AS142" s="475">
        <f t="shared" si="6"/>
        <v>0</v>
      </c>
      <c r="AT142" s="475">
        <f t="shared" si="6"/>
        <v>0</v>
      </c>
      <c r="AU142" s="475">
        <f t="shared" si="6"/>
        <v>0</v>
      </c>
      <c r="AV142" s="475">
        <f t="shared" si="6"/>
        <v>0</v>
      </c>
      <c r="AW142" s="475">
        <f t="shared" si="6"/>
        <v>0</v>
      </c>
      <c r="AX142" s="475">
        <f t="shared" si="6"/>
        <v>0</v>
      </c>
      <c r="AY142" s="475">
        <f t="shared" si="6"/>
        <v>0</v>
      </c>
      <c r="AZ142" s="475">
        <f t="shared" si="6"/>
        <v>0</v>
      </c>
      <c r="BA142" s="475">
        <f t="shared" si="6"/>
        <v>0</v>
      </c>
      <c r="BB142" s="475">
        <f t="shared" si="6"/>
        <v>0</v>
      </c>
      <c r="BC142" s="475">
        <f t="shared" si="6"/>
        <v>0</v>
      </c>
      <c r="BD142" s="475">
        <f t="shared" si="6"/>
        <v>0</v>
      </c>
      <c r="BE142" s="475">
        <f t="shared" si="6"/>
        <v>0</v>
      </c>
      <c r="BF142" s="475">
        <f t="shared" si="6"/>
        <v>0</v>
      </c>
      <c r="BG142" s="475">
        <f t="shared" si="6"/>
        <v>0</v>
      </c>
      <c r="BH142" s="475">
        <f t="shared" si="6"/>
        <v>0</v>
      </c>
      <c r="BI142" s="475">
        <f t="shared" si="6"/>
        <v>0</v>
      </c>
      <c r="BJ142" s="475">
        <f t="shared" si="6"/>
        <v>0</v>
      </c>
      <c r="BK142" s="475">
        <f t="shared" si="6"/>
        <v>0</v>
      </c>
      <c r="BL142" s="475">
        <f t="shared" si="6"/>
        <v>0</v>
      </c>
      <c r="BM142" s="475">
        <f t="shared" si="6"/>
        <v>0</v>
      </c>
      <c r="BN142" s="475">
        <f t="shared" si="6"/>
        <v>0</v>
      </c>
      <c r="BO142" s="475">
        <f t="shared" si="6"/>
        <v>0</v>
      </c>
      <c r="BP142" s="475">
        <f t="shared" ref="BP142:EA145" si="11">_xlfn.IFNA(IF($B142=0,0,IF(DATE(BP$4,BP$5,1)&gt;=$B142,BP11,0)),0)</f>
        <v>0</v>
      </c>
      <c r="BQ142" s="475">
        <f t="shared" si="11"/>
        <v>0</v>
      </c>
      <c r="BR142" s="475">
        <f t="shared" ref="BR142:BX142" si="12">_xlfn.IFNA(IF($B142=0,0,IF(DATE(BR$4,BR$5,1)&gt;=$B142,BR11,0)),0)</f>
        <v>0</v>
      </c>
      <c r="BS142" s="475">
        <f t="shared" si="12"/>
        <v>0</v>
      </c>
      <c r="BT142" s="475">
        <f t="shared" si="12"/>
        <v>0</v>
      </c>
      <c r="BU142" s="475">
        <f t="shared" si="12"/>
        <v>0</v>
      </c>
      <c r="BV142" s="475">
        <f t="shared" si="12"/>
        <v>0</v>
      </c>
      <c r="BW142" s="475">
        <f t="shared" si="12"/>
        <v>0</v>
      </c>
      <c r="BX142" s="475">
        <f t="shared" si="12"/>
        <v>0</v>
      </c>
      <c r="BY142" s="475">
        <f t="shared" si="11"/>
        <v>0</v>
      </c>
      <c r="BZ142" s="475">
        <f t="shared" si="11"/>
        <v>0</v>
      </c>
      <c r="CA142" s="475">
        <f t="shared" si="11"/>
        <v>0</v>
      </c>
      <c r="CB142" s="475">
        <f t="shared" si="11"/>
        <v>0</v>
      </c>
      <c r="CC142" s="475">
        <f t="shared" si="11"/>
        <v>0</v>
      </c>
      <c r="CD142" s="475">
        <f t="shared" si="11"/>
        <v>0</v>
      </c>
      <c r="CE142" s="475">
        <f t="shared" si="11"/>
        <v>0</v>
      </c>
      <c r="CF142" s="475">
        <f t="shared" si="11"/>
        <v>96.25</v>
      </c>
      <c r="CG142" s="475">
        <f t="shared" si="11"/>
        <v>0</v>
      </c>
      <c r="CH142" s="475">
        <f t="shared" si="11"/>
        <v>0</v>
      </c>
      <c r="CI142" s="475">
        <f t="shared" si="11"/>
        <v>0</v>
      </c>
      <c r="CJ142" s="475">
        <f t="shared" si="11"/>
        <v>27.33</v>
      </c>
      <c r="CK142" s="475">
        <f t="shared" si="11"/>
        <v>478.74</v>
      </c>
      <c r="CL142" s="475">
        <f t="shared" si="11"/>
        <v>396.52</v>
      </c>
      <c r="CM142" s="475">
        <f t="shared" si="11"/>
        <v>421.8</v>
      </c>
      <c r="CN142" s="475">
        <f t="shared" si="11"/>
        <v>445.99</v>
      </c>
      <c r="CO142" s="475">
        <f t="shared" si="11"/>
        <v>264.18</v>
      </c>
      <c r="CP142" s="475">
        <f t="shared" si="11"/>
        <v>0</v>
      </c>
      <c r="CQ142" s="475">
        <f t="shared" si="11"/>
        <v>225.13</v>
      </c>
      <c r="CR142" s="475">
        <f t="shared" si="11"/>
        <v>421.85</v>
      </c>
      <c r="CS142" s="475">
        <f t="shared" si="11"/>
        <v>405.2</v>
      </c>
      <c r="CT142" s="475">
        <f t="shared" si="11"/>
        <v>450.63</v>
      </c>
      <c r="CU142" s="475">
        <f t="shared" si="11"/>
        <v>443.24</v>
      </c>
      <c r="CV142" s="475">
        <f t="shared" si="11"/>
        <v>445.27</v>
      </c>
      <c r="CW142" s="475">
        <f t="shared" si="11"/>
        <v>364.55</v>
      </c>
      <c r="CX142" s="475">
        <f t="shared" si="11"/>
        <v>395.75</v>
      </c>
      <c r="CY142" s="475">
        <f t="shared" si="11"/>
        <v>393.43</v>
      </c>
      <c r="CZ142" s="475">
        <f t="shared" si="11"/>
        <v>125.9</v>
      </c>
      <c r="DA142" s="475">
        <f t="shared" si="11"/>
        <v>0</v>
      </c>
      <c r="DB142" s="475">
        <f t="shared" si="11"/>
        <v>0</v>
      </c>
      <c r="DC142" s="475">
        <f t="shared" si="11"/>
        <v>127.3</v>
      </c>
      <c r="DD142" s="475">
        <f t="shared" si="11"/>
        <v>0</v>
      </c>
      <c r="DE142" s="475">
        <f t="shared" si="11"/>
        <v>0</v>
      </c>
      <c r="DF142" s="475">
        <f t="shared" si="11"/>
        <v>0</v>
      </c>
      <c r="DG142" s="475">
        <f t="shared" si="11"/>
        <v>0</v>
      </c>
      <c r="DH142" s="475">
        <f t="shared" si="11"/>
        <v>0</v>
      </c>
      <c r="DI142" s="475">
        <f t="shared" si="11"/>
        <v>0</v>
      </c>
      <c r="DJ142" s="475">
        <f t="shared" si="11"/>
        <v>0</v>
      </c>
      <c r="DK142" s="475">
        <f t="shared" si="11"/>
        <v>0</v>
      </c>
      <c r="DL142" s="475">
        <f t="shared" si="11"/>
        <v>0</v>
      </c>
      <c r="DM142" s="475">
        <f t="shared" si="11"/>
        <v>0</v>
      </c>
      <c r="DN142" s="475">
        <f t="shared" si="11"/>
        <v>0</v>
      </c>
      <c r="DO142" s="475">
        <f t="shared" si="11"/>
        <v>0</v>
      </c>
      <c r="DP142" s="475">
        <f t="shared" si="11"/>
        <v>0</v>
      </c>
      <c r="DQ142" s="475">
        <f t="shared" si="11"/>
        <v>0</v>
      </c>
      <c r="DR142" s="475">
        <f t="shared" si="11"/>
        <v>0</v>
      </c>
      <c r="DS142" s="475">
        <f t="shared" si="11"/>
        <v>0</v>
      </c>
      <c r="DT142" s="475">
        <f t="shared" si="11"/>
        <v>0</v>
      </c>
      <c r="DU142" s="475">
        <f t="shared" si="11"/>
        <v>0</v>
      </c>
      <c r="DV142" s="475">
        <f t="shared" si="11"/>
        <v>0</v>
      </c>
      <c r="DW142" s="475">
        <f t="shared" si="11"/>
        <v>0</v>
      </c>
      <c r="DX142" s="475">
        <f t="shared" si="11"/>
        <v>0</v>
      </c>
      <c r="DY142" s="475">
        <f t="shared" si="11"/>
        <v>0</v>
      </c>
      <c r="DZ142" s="475">
        <f t="shared" si="11"/>
        <v>0</v>
      </c>
      <c r="EA142" s="475">
        <f t="shared" si="11"/>
        <v>0</v>
      </c>
      <c r="EB142" s="475">
        <f t="shared" ref="EB142:EB156" si="13">_xlfn.IFNA(IF($B142=0,0,IF(DATE(EB$4,EB$5,1)&gt;=$B142,EB11,0)),0)</f>
        <v>0</v>
      </c>
      <c r="EC142" s="475">
        <f t="shared" si="7"/>
        <v>0</v>
      </c>
      <c r="ED142" s="475">
        <f t="shared" si="7"/>
        <v>0</v>
      </c>
      <c r="EE142" s="475">
        <f t="shared" si="7"/>
        <v>0</v>
      </c>
      <c r="EF142" s="475">
        <f t="shared" si="7"/>
        <v>0</v>
      </c>
      <c r="EG142" s="475">
        <f t="shared" si="7"/>
        <v>0</v>
      </c>
      <c r="EH142" s="475">
        <f t="shared" si="7"/>
        <v>0</v>
      </c>
      <c r="EI142" s="475">
        <f t="shared" si="7"/>
        <v>0</v>
      </c>
      <c r="EJ142" s="475">
        <f t="shared" si="7"/>
        <v>0</v>
      </c>
      <c r="EK142" s="475">
        <f t="shared" si="7"/>
        <v>0</v>
      </c>
      <c r="EL142" s="475">
        <f t="shared" si="7"/>
        <v>0</v>
      </c>
      <c r="EM142" s="475">
        <f t="shared" si="7"/>
        <v>0</v>
      </c>
      <c r="EN142" s="475">
        <f t="shared" si="7"/>
        <v>0</v>
      </c>
      <c r="EO142" s="475">
        <f t="shared" si="7"/>
        <v>0</v>
      </c>
      <c r="EP142" s="475">
        <f t="shared" si="7"/>
        <v>0</v>
      </c>
      <c r="EQ142" s="475">
        <f t="shared" si="7"/>
        <v>0</v>
      </c>
      <c r="ER142" s="475">
        <f t="shared" si="7"/>
        <v>0</v>
      </c>
      <c r="ES142" s="475">
        <f t="shared" si="7"/>
        <v>0</v>
      </c>
      <c r="ET142" s="475">
        <f t="shared" si="7"/>
        <v>0</v>
      </c>
      <c r="EU142" s="475">
        <f t="shared" si="7"/>
        <v>0</v>
      </c>
      <c r="EV142" s="475">
        <f t="shared" si="7"/>
        <v>0</v>
      </c>
      <c r="EW142" s="475">
        <f t="shared" si="7"/>
        <v>0</v>
      </c>
      <c r="EX142" s="475">
        <f t="shared" si="7"/>
        <v>0</v>
      </c>
      <c r="EY142" s="475">
        <f t="shared" si="7"/>
        <v>0</v>
      </c>
      <c r="EZ142" s="475">
        <f t="shared" si="7"/>
        <v>0</v>
      </c>
      <c r="FA142" s="475">
        <f t="shared" si="7"/>
        <v>0</v>
      </c>
      <c r="FB142" s="475">
        <f t="shared" si="7"/>
        <v>0</v>
      </c>
      <c r="FC142" s="475">
        <f t="shared" si="7"/>
        <v>0</v>
      </c>
      <c r="FD142" s="475">
        <f t="shared" si="7"/>
        <v>0</v>
      </c>
      <c r="FE142" s="475">
        <f t="shared" si="7"/>
        <v>0</v>
      </c>
      <c r="FF142" s="475">
        <f t="shared" si="7"/>
        <v>0</v>
      </c>
      <c r="FG142" s="475">
        <f t="shared" si="7"/>
        <v>0</v>
      </c>
      <c r="FH142" s="475">
        <f t="shared" si="7"/>
        <v>0</v>
      </c>
      <c r="FI142" s="475">
        <f t="shared" si="7"/>
        <v>0</v>
      </c>
      <c r="FJ142" s="475">
        <f t="shared" si="7"/>
        <v>0</v>
      </c>
      <c r="FK142" s="475">
        <f t="shared" si="7"/>
        <v>0</v>
      </c>
      <c r="FL142" s="475">
        <f t="shared" si="7"/>
        <v>0</v>
      </c>
      <c r="FM142" s="475">
        <f t="shared" si="7"/>
        <v>0</v>
      </c>
      <c r="FN142" s="475">
        <f t="shared" si="7"/>
        <v>0</v>
      </c>
      <c r="FO142" s="475">
        <f t="shared" si="7"/>
        <v>0</v>
      </c>
      <c r="FP142" s="475">
        <f t="shared" si="7"/>
        <v>0</v>
      </c>
      <c r="FQ142" s="475">
        <f t="shared" si="7"/>
        <v>0</v>
      </c>
      <c r="FR142" s="475">
        <f t="shared" si="7"/>
        <v>0</v>
      </c>
      <c r="FS142" s="475">
        <f t="shared" si="7"/>
        <v>0</v>
      </c>
      <c r="FT142" s="475">
        <f t="shared" si="7"/>
        <v>0</v>
      </c>
      <c r="FU142" s="475">
        <f t="shared" si="7"/>
        <v>0</v>
      </c>
      <c r="FV142" s="475">
        <f t="shared" si="7"/>
        <v>0</v>
      </c>
      <c r="FW142" s="475">
        <f t="shared" si="7"/>
        <v>0</v>
      </c>
      <c r="FX142" s="475">
        <f t="shared" si="7"/>
        <v>0</v>
      </c>
      <c r="FY142" s="475">
        <f t="shared" si="7"/>
        <v>0</v>
      </c>
      <c r="FZ142" s="475">
        <f t="shared" si="7"/>
        <v>0</v>
      </c>
      <c r="GA142" s="475">
        <f t="shared" si="7"/>
        <v>0</v>
      </c>
      <c r="GB142" s="475">
        <f t="shared" si="7"/>
        <v>0</v>
      </c>
    </row>
    <row r="143" spans="2:184" x14ac:dyDescent="0.35">
      <c r="B143" s="517">
        <f>VLOOKUP(C143,'QUALIFIED ENGINES'!$D$7:$P$9999,13,FALSE)</f>
        <v>45291</v>
      </c>
      <c r="C143" s="472">
        <f>'QUALIFIED ENGINES'!D13</f>
        <v>91415</v>
      </c>
      <c r="D143" s="475">
        <f t="shared" si="1"/>
        <v>0</v>
      </c>
      <c r="E143" s="475">
        <f t="shared" ref="E143:BP146" si="14">_xlfn.IFNA(IF($B143=0,0,IF(DATE(E$4,E$5,1)&gt;=$B143,E12,0)),0)</f>
        <v>0</v>
      </c>
      <c r="F143" s="475">
        <f t="shared" si="14"/>
        <v>0</v>
      </c>
      <c r="G143" s="475">
        <f t="shared" si="14"/>
        <v>0</v>
      </c>
      <c r="H143" s="475">
        <f t="shared" si="14"/>
        <v>0</v>
      </c>
      <c r="I143" s="475">
        <f t="shared" si="14"/>
        <v>0</v>
      </c>
      <c r="J143" s="475">
        <f t="shared" si="14"/>
        <v>0</v>
      </c>
      <c r="K143" s="475">
        <f t="shared" si="14"/>
        <v>0</v>
      </c>
      <c r="L143" s="475">
        <f t="shared" si="14"/>
        <v>0</v>
      </c>
      <c r="M143" s="475">
        <f t="shared" si="14"/>
        <v>0</v>
      </c>
      <c r="N143" s="475">
        <f t="shared" si="14"/>
        <v>0</v>
      </c>
      <c r="O143" s="475">
        <f t="shared" si="14"/>
        <v>0</v>
      </c>
      <c r="P143" s="475">
        <f t="shared" si="14"/>
        <v>0</v>
      </c>
      <c r="Q143" s="475">
        <f t="shared" si="14"/>
        <v>0</v>
      </c>
      <c r="R143" s="475">
        <f t="shared" si="14"/>
        <v>0</v>
      </c>
      <c r="S143" s="475">
        <f t="shared" si="14"/>
        <v>0</v>
      </c>
      <c r="T143" s="475">
        <f t="shared" si="14"/>
        <v>0</v>
      </c>
      <c r="U143" s="475">
        <f t="shared" si="14"/>
        <v>0</v>
      </c>
      <c r="V143" s="475">
        <f t="shared" si="14"/>
        <v>0</v>
      </c>
      <c r="W143" s="475">
        <f t="shared" si="14"/>
        <v>0</v>
      </c>
      <c r="X143" s="475">
        <f t="shared" si="14"/>
        <v>0</v>
      </c>
      <c r="Y143" s="475">
        <f t="shared" si="14"/>
        <v>0</v>
      </c>
      <c r="Z143" s="475">
        <f t="shared" si="14"/>
        <v>0</v>
      </c>
      <c r="AA143" s="475">
        <f t="shared" si="14"/>
        <v>0</v>
      </c>
      <c r="AB143" s="475">
        <f t="shared" si="14"/>
        <v>0</v>
      </c>
      <c r="AC143" s="475">
        <f t="shared" si="14"/>
        <v>0</v>
      </c>
      <c r="AD143" s="475">
        <f t="shared" si="14"/>
        <v>0</v>
      </c>
      <c r="AE143" s="475">
        <f t="shared" si="14"/>
        <v>0</v>
      </c>
      <c r="AF143" s="475">
        <f t="shared" si="14"/>
        <v>0</v>
      </c>
      <c r="AG143" s="475">
        <f t="shared" si="14"/>
        <v>0</v>
      </c>
      <c r="AH143" s="475">
        <f t="shared" si="14"/>
        <v>0</v>
      </c>
      <c r="AI143" s="475">
        <f t="shared" si="14"/>
        <v>0</v>
      </c>
      <c r="AJ143" s="475">
        <f t="shared" si="14"/>
        <v>0</v>
      </c>
      <c r="AK143" s="475">
        <f t="shared" si="14"/>
        <v>0</v>
      </c>
      <c r="AL143" s="475">
        <f t="shared" si="14"/>
        <v>0</v>
      </c>
      <c r="AM143" s="475">
        <f t="shared" si="14"/>
        <v>0</v>
      </c>
      <c r="AN143" s="475">
        <f t="shared" si="14"/>
        <v>0</v>
      </c>
      <c r="AO143" s="475">
        <f t="shared" si="14"/>
        <v>0</v>
      </c>
      <c r="AP143" s="475">
        <f t="shared" si="14"/>
        <v>0</v>
      </c>
      <c r="AQ143" s="475">
        <f t="shared" si="14"/>
        <v>0</v>
      </c>
      <c r="AR143" s="475">
        <f t="shared" si="14"/>
        <v>0</v>
      </c>
      <c r="AS143" s="475">
        <f t="shared" si="14"/>
        <v>0</v>
      </c>
      <c r="AT143" s="475">
        <f t="shared" si="14"/>
        <v>0</v>
      </c>
      <c r="AU143" s="475">
        <f t="shared" si="14"/>
        <v>0</v>
      </c>
      <c r="AV143" s="475">
        <f t="shared" si="14"/>
        <v>0</v>
      </c>
      <c r="AW143" s="475">
        <f t="shared" si="14"/>
        <v>0</v>
      </c>
      <c r="AX143" s="475">
        <f t="shared" si="14"/>
        <v>0</v>
      </c>
      <c r="AY143" s="475">
        <f t="shared" si="14"/>
        <v>0</v>
      </c>
      <c r="AZ143" s="475">
        <f t="shared" si="14"/>
        <v>0</v>
      </c>
      <c r="BA143" s="475">
        <f t="shared" si="14"/>
        <v>0</v>
      </c>
      <c r="BB143" s="475">
        <f t="shared" si="14"/>
        <v>0</v>
      </c>
      <c r="BC143" s="475">
        <f t="shared" si="14"/>
        <v>0</v>
      </c>
      <c r="BD143" s="475">
        <f t="shared" si="14"/>
        <v>0</v>
      </c>
      <c r="BE143" s="475">
        <f t="shared" si="14"/>
        <v>0</v>
      </c>
      <c r="BF143" s="475">
        <f t="shared" si="14"/>
        <v>0</v>
      </c>
      <c r="BG143" s="475">
        <f t="shared" si="14"/>
        <v>0</v>
      </c>
      <c r="BH143" s="475">
        <f t="shared" si="14"/>
        <v>0</v>
      </c>
      <c r="BI143" s="475">
        <f t="shared" si="14"/>
        <v>0</v>
      </c>
      <c r="BJ143" s="475">
        <f t="shared" si="14"/>
        <v>0</v>
      </c>
      <c r="BK143" s="475">
        <f t="shared" si="14"/>
        <v>0</v>
      </c>
      <c r="BL143" s="475">
        <f t="shared" si="14"/>
        <v>0</v>
      </c>
      <c r="BM143" s="475">
        <f t="shared" si="14"/>
        <v>0</v>
      </c>
      <c r="BN143" s="475">
        <f t="shared" si="14"/>
        <v>0</v>
      </c>
      <c r="BO143" s="475">
        <f t="shared" si="14"/>
        <v>0</v>
      </c>
      <c r="BP143" s="475">
        <f t="shared" si="14"/>
        <v>0</v>
      </c>
      <c r="BQ143" s="475">
        <f t="shared" si="11"/>
        <v>0</v>
      </c>
      <c r="BR143" s="475">
        <f t="shared" ref="BR143:BX143" si="15">_xlfn.IFNA(IF($B143=0,0,IF(DATE(BR$4,BR$5,1)&gt;=$B143,BR12,0)),0)</f>
        <v>0</v>
      </c>
      <c r="BS143" s="475">
        <f t="shared" si="15"/>
        <v>0</v>
      </c>
      <c r="BT143" s="475">
        <f t="shared" si="15"/>
        <v>0</v>
      </c>
      <c r="BU143" s="475">
        <f t="shared" si="15"/>
        <v>0</v>
      </c>
      <c r="BV143" s="475">
        <f t="shared" si="15"/>
        <v>0</v>
      </c>
      <c r="BW143" s="475">
        <f t="shared" si="15"/>
        <v>0</v>
      </c>
      <c r="BX143" s="475">
        <f t="shared" si="15"/>
        <v>0</v>
      </c>
      <c r="BY143" s="475">
        <f t="shared" si="11"/>
        <v>0</v>
      </c>
      <c r="BZ143" s="475">
        <f t="shared" si="11"/>
        <v>0</v>
      </c>
      <c r="CA143" s="475">
        <f t="shared" si="11"/>
        <v>0</v>
      </c>
      <c r="CB143" s="475">
        <f t="shared" si="11"/>
        <v>0</v>
      </c>
      <c r="CC143" s="475">
        <f t="shared" si="11"/>
        <v>0</v>
      </c>
      <c r="CD143" s="475">
        <f t="shared" si="11"/>
        <v>0</v>
      </c>
      <c r="CE143" s="475">
        <f t="shared" si="11"/>
        <v>0</v>
      </c>
      <c r="CF143" s="475">
        <f t="shared" si="11"/>
        <v>0</v>
      </c>
      <c r="CG143" s="475">
        <f t="shared" si="11"/>
        <v>0</v>
      </c>
      <c r="CH143" s="475">
        <f t="shared" si="11"/>
        <v>0</v>
      </c>
      <c r="CI143" s="475">
        <f t="shared" si="11"/>
        <v>0</v>
      </c>
      <c r="CJ143" s="475">
        <f t="shared" si="11"/>
        <v>0</v>
      </c>
      <c r="CK143" s="475">
        <f t="shared" si="11"/>
        <v>0</v>
      </c>
      <c r="CL143" s="475">
        <f t="shared" si="11"/>
        <v>0</v>
      </c>
      <c r="CM143" s="475">
        <f t="shared" si="11"/>
        <v>0</v>
      </c>
      <c r="CN143" s="475">
        <f t="shared" si="11"/>
        <v>0</v>
      </c>
      <c r="CO143" s="475">
        <f t="shared" si="11"/>
        <v>0</v>
      </c>
      <c r="CP143" s="475">
        <f t="shared" si="11"/>
        <v>0</v>
      </c>
      <c r="CQ143" s="475">
        <f t="shared" si="11"/>
        <v>0</v>
      </c>
      <c r="CR143" s="475">
        <f t="shared" si="11"/>
        <v>0</v>
      </c>
      <c r="CS143" s="475">
        <f t="shared" si="11"/>
        <v>0</v>
      </c>
      <c r="CT143" s="475">
        <f t="shared" si="11"/>
        <v>163.66</v>
      </c>
      <c r="CU143" s="475">
        <f t="shared" si="11"/>
        <v>373.52</v>
      </c>
      <c r="CV143" s="475">
        <f t="shared" si="11"/>
        <v>409.14</v>
      </c>
      <c r="CW143" s="475">
        <f t="shared" si="11"/>
        <v>355.83</v>
      </c>
      <c r="CX143" s="475">
        <f t="shared" si="11"/>
        <v>340.2</v>
      </c>
      <c r="CY143" s="475">
        <f t="shared" si="11"/>
        <v>415.9</v>
      </c>
      <c r="CZ143" s="475">
        <f t="shared" si="11"/>
        <v>334.45</v>
      </c>
      <c r="DA143" s="475">
        <f t="shared" si="11"/>
        <v>407.05</v>
      </c>
      <c r="DB143" s="475">
        <f t="shared" si="11"/>
        <v>367.95</v>
      </c>
      <c r="DC143" s="475">
        <f t="shared" si="11"/>
        <v>384.1</v>
      </c>
      <c r="DD143" s="475">
        <f t="shared" si="11"/>
        <v>382.2</v>
      </c>
      <c r="DE143" s="475">
        <f t="shared" si="11"/>
        <v>107.63</v>
      </c>
      <c r="DF143" s="475">
        <f t="shared" si="11"/>
        <v>397.92</v>
      </c>
      <c r="DG143" s="475">
        <f t="shared" si="11"/>
        <v>397.27</v>
      </c>
      <c r="DH143" s="475">
        <f t="shared" si="11"/>
        <v>0</v>
      </c>
      <c r="DI143" s="475">
        <f t="shared" si="11"/>
        <v>0</v>
      </c>
      <c r="DJ143" s="475">
        <f t="shared" si="11"/>
        <v>0</v>
      </c>
      <c r="DK143" s="475">
        <f t="shared" si="11"/>
        <v>0</v>
      </c>
      <c r="DL143" s="475">
        <f t="shared" si="11"/>
        <v>0</v>
      </c>
      <c r="DM143" s="475">
        <f t="shared" si="11"/>
        <v>0</v>
      </c>
      <c r="DN143" s="475">
        <f t="shared" si="11"/>
        <v>0</v>
      </c>
      <c r="DO143" s="475">
        <f t="shared" si="11"/>
        <v>0</v>
      </c>
      <c r="DP143" s="475">
        <f t="shared" si="11"/>
        <v>0</v>
      </c>
      <c r="DQ143" s="475">
        <f t="shared" si="11"/>
        <v>0</v>
      </c>
      <c r="DR143" s="475">
        <f t="shared" si="11"/>
        <v>0</v>
      </c>
      <c r="DS143" s="475">
        <f t="shared" si="11"/>
        <v>0</v>
      </c>
      <c r="DT143" s="475">
        <f t="shared" si="11"/>
        <v>0</v>
      </c>
      <c r="DU143" s="475">
        <f t="shared" si="11"/>
        <v>0</v>
      </c>
      <c r="DV143" s="475">
        <f t="shared" si="11"/>
        <v>0</v>
      </c>
      <c r="DW143" s="475">
        <f t="shared" si="11"/>
        <v>0</v>
      </c>
      <c r="DX143" s="475">
        <f t="shared" si="11"/>
        <v>0</v>
      </c>
      <c r="DY143" s="475">
        <f t="shared" si="11"/>
        <v>0</v>
      </c>
      <c r="DZ143" s="475">
        <f t="shared" si="11"/>
        <v>0</v>
      </c>
      <c r="EA143" s="475">
        <f t="shared" si="11"/>
        <v>0</v>
      </c>
      <c r="EB143" s="475">
        <f t="shared" si="13"/>
        <v>0</v>
      </c>
      <c r="EC143" s="475">
        <f t="shared" si="7"/>
        <v>0</v>
      </c>
      <c r="ED143" s="475">
        <f t="shared" si="7"/>
        <v>0</v>
      </c>
      <c r="EE143" s="475">
        <f t="shared" si="7"/>
        <v>0</v>
      </c>
      <c r="EF143" s="475">
        <f t="shared" si="7"/>
        <v>0</v>
      </c>
      <c r="EG143" s="475">
        <f t="shared" si="7"/>
        <v>0</v>
      </c>
      <c r="EH143" s="475">
        <f t="shared" si="7"/>
        <v>0</v>
      </c>
      <c r="EI143" s="475">
        <f t="shared" si="7"/>
        <v>0</v>
      </c>
      <c r="EJ143" s="475">
        <f t="shared" si="7"/>
        <v>0</v>
      </c>
      <c r="EK143" s="475">
        <f t="shared" si="7"/>
        <v>0</v>
      </c>
      <c r="EL143" s="475">
        <f t="shared" si="7"/>
        <v>0</v>
      </c>
      <c r="EM143" s="475">
        <f t="shared" si="7"/>
        <v>0</v>
      </c>
      <c r="EN143" s="475">
        <f t="shared" si="7"/>
        <v>0</v>
      </c>
      <c r="EO143" s="475">
        <f t="shared" si="7"/>
        <v>0</v>
      </c>
      <c r="EP143" s="475">
        <f t="shared" si="7"/>
        <v>0</v>
      </c>
      <c r="EQ143" s="475">
        <f t="shared" si="7"/>
        <v>0</v>
      </c>
      <c r="ER143" s="475">
        <f t="shared" si="7"/>
        <v>0</v>
      </c>
      <c r="ES143" s="475">
        <f t="shared" si="7"/>
        <v>0</v>
      </c>
      <c r="ET143" s="475">
        <f t="shared" si="7"/>
        <v>0</v>
      </c>
      <c r="EU143" s="475">
        <f t="shared" si="7"/>
        <v>0</v>
      </c>
      <c r="EV143" s="475">
        <f t="shared" si="7"/>
        <v>0</v>
      </c>
      <c r="EW143" s="475">
        <f t="shared" si="7"/>
        <v>0</v>
      </c>
      <c r="EX143" s="475">
        <f t="shared" si="7"/>
        <v>0</v>
      </c>
      <c r="EY143" s="475">
        <f t="shared" si="7"/>
        <v>0</v>
      </c>
      <c r="EZ143" s="475">
        <f t="shared" si="7"/>
        <v>0</v>
      </c>
      <c r="FA143" s="475">
        <f t="shared" si="7"/>
        <v>0</v>
      </c>
      <c r="FB143" s="475">
        <f t="shared" si="7"/>
        <v>0</v>
      </c>
      <c r="FC143" s="475">
        <f t="shared" si="7"/>
        <v>0</v>
      </c>
      <c r="FD143" s="475">
        <f t="shared" si="7"/>
        <v>0</v>
      </c>
      <c r="FE143" s="475">
        <f t="shared" si="7"/>
        <v>0</v>
      </c>
      <c r="FF143" s="475">
        <f t="shared" si="7"/>
        <v>0</v>
      </c>
      <c r="FG143" s="475">
        <f t="shared" si="7"/>
        <v>0</v>
      </c>
      <c r="FH143" s="475">
        <f t="shared" si="7"/>
        <v>0</v>
      </c>
      <c r="FI143" s="475">
        <f t="shared" si="7"/>
        <v>0</v>
      </c>
      <c r="FJ143" s="475">
        <f t="shared" si="7"/>
        <v>0</v>
      </c>
      <c r="FK143" s="475">
        <f t="shared" si="7"/>
        <v>0</v>
      </c>
      <c r="FL143" s="475">
        <f t="shared" si="7"/>
        <v>0</v>
      </c>
      <c r="FM143" s="475">
        <f t="shared" si="7"/>
        <v>0</v>
      </c>
      <c r="FN143" s="475">
        <f t="shared" si="7"/>
        <v>0</v>
      </c>
      <c r="FO143" s="475">
        <f t="shared" si="7"/>
        <v>0</v>
      </c>
      <c r="FP143" s="475">
        <f t="shared" si="7"/>
        <v>0</v>
      </c>
      <c r="FQ143" s="475">
        <f t="shared" si="7"/>
        <v>0</v>
      </c>
      <c r="FR143" s="475">
        <f t="shared" si="7"/>
        <v>0</v>
      </c>
      <c r="FS143" s="475">
        <f t="shared" si="7"/>
        <v>0</v>
      </c>
      <c r="FT143" s="475">
        <f t="shared" si="7"/>
        <v>0</v>
      </c>
      <c r="FU143" s="475">
        <f t="shared" si="7"/>
        <v>0</v>
      </c>
      <c r="FV143" s="475">
        <f t="shared" si="7"/>
        <v>0</v>
      </c>
      <c r="FW143" s="475">
        <f t="shared" si="7"/>
        <v>0</v>
      </c>
      <c r="FX143" s="475">
        <f t="shared" si="7"/>
        <v>0</v>
      </c>
      <c r="FY143" s="475">
        <f t="shared" si="7"/>
        <v>0</v>
      </c>
      <c r="FZ143" s="475">
        <f t="shared" si="7"/>
        <v>0</v>
      </c>
      <c r="GA143" s="475">
        <f t="shared" si="7"/>
        <v>0</v>
      </c>
      <c r="GB143" s="475">
        <f t="shared" si="7"/>
        <v>0</v>
      </c>
    </row>
    <row r="144" spans="2:184" x14ac:dyDescent="0.35">
      <c r="B144" s="517">
        <f>VLOOKUP(C144,'QUALIFIED ENGINES'!$D$7:$P$9999,13,FALSE)</f>
        <v>45291</v>
      </c>
      <c r="C144" s="472">
        <f>'QUALIFIED ENGINES'!D14</f>
        <v>91413</v>
      </c>
      <c r="D144" s="475">
        <f t="shared" si="1"/>
        <v>0</v>
      </c>
      <c r="E144" s="475">
        <f t="shared" si="14"/>
        <v>0</v>
      </c>
      <c r="F144" s="475">
        <f t="shared" si="14"/>
        <v>0</v>
      </c>
      <c r="G144" s="475">
        <f t="shared" si="14"/>
        <v>0</v>
      </c>
      <c r="H144" s="475">
        <f t="shared" si="14"/>
        <v>0</v>
      </c>
      <c r="I144" s="475">
        <f t="shared" si="14"/>
        <v>0</v>
      </c>
      <c r="J144" s="475">
        <f t="shared" si="14"/>
        <v>0</v>
      </c>
      <c r="K144" s="475">
        <f t="shared" si="14"/>
        <v>0</v>
      </c>
      <c r="L144" s="475">
        <f t="shared" si="14"/>
        <v>0</v>
      </c>
      <c r="M144" s="475">
        <f t="shared" si="14"/>
        <v>0</v>
      </c>
      <c r="N144" s="475">
        <f t="shared" si="14"/>
        <v>0</v>
      </c>
      <c r="O144" s="475">
        <f t="shared" si="14"/>
        <v>0</v>
      </c>
      <c r="P144" s="475">
        <f t="shared" si="14"/>
        <v>0</v>
      </c>
      <c r="Q144" s="475">
        <f t="shared" si="14"/>
        <v>0</v>
      </c>
      <c r="R144" s="475">
        <f t="shared" si="14"/>
        <v>0</v>
      </c>
      <c r="S144" s="475">
        <f t="shared" si="14"/>
        <v>0</v>
      </c>
      <c r="T144" s="475">
        <f t="shared" si="14"/>
        <v>0</v>
      </c>
      <c r="U144" s="475">
        <f t="shared" si="14"/>
        <v>0</v>
      </c>
      <c r="V144" s="475">
        <f t="shared" si="14"/>
        <v>0</v>
      </c>
      <c r="W144" s="475">
        <f t="shared" si="14"/>
        <v>0</v>
      </c>
      <c r="X144" s="475">
        <f t="shared" si="14"/>
        <v>0</v>
      </c>
      <c r="Y144" s="475">
        <f t="shared" si="14"/>
        <v>0</v>
      </c>
      <c r="Z144" s="475">
        <f t="shared" si="14"/>
        <v>0</v>
      </c>
      <c r="AA144" s="475">
        <f t="shared" si="14"/>
        <v>0</v>
      </c>
      <c r="AB144" s="475">
        <f t="shared" si="14"/>
        <v>0</v>
      </c>
      <c r="AC144" s="475">
        <f t="shared" si="14"/>
        <v>0</v>
      </c>
      <c r="AD144" s="475">
        <f t="shared" si="14"/>
        <v>0</v>
      </c>
      <c r="AE144" s="475">
        <f t="shared" si="14"/>
        <v>0</v>
      </c>
      <c r="AF144" s="475">
        <f t="shared" si="14"/>
        <v>0</v>
      </c>
      <c r="AG144" s="475">
        <f t="shared" si="14"/>
        <v>0</v>
      </c>
      <c r="AH144" s="475">
        <f t="shared" si="14"/>
        <v>0</v>
      </c>
      <c r="AI144" s="475">
        <f t="shared" si="14"/>
        <v>0</v>
      </c>
      <c r="AJ144" s="475">
        <f t="shared" si="14"/>
        <v>0</v>
      </c>
      <c r="AK144" s="475">
        <f t="shared" si="14"/>
        <v>0</v>
      </c>
      <c r="AL144" s="475">
        <f t="shared" si="14"/>
        <v>0</v>
      </c>
      <c r="AM144" s="475">
        <f t="shared" si="14"/>
        <v>0</v>
      </c>
      <c r="AN144" s="475">
        <f t="shared" si="14"/>
        <v>0</v>
      </c>
      <c r="AO144" s="475">
        <f t="shared" si="14"/>
        <v>0</v>
      </c>
      <c r="AP144" s="475">
        <f t="shared" si="14"/>
        <v>0</v>
      </c>
      <c r="AQ144" s="475">
        <f t="shared" si="14"/>
        <v>0</v>
      </c>
      <c r="AR144" s="475">
        <f t="shared" si="14"/>
        <v>0</v>
      </c>
      <c r="AS144" s="475">
        <f t="shared" si="14"/>
        <v>0</v>
      </c>
      <c r="AT144" s="475">
        <f t="shared" si="14"/>
        <v>0</v>
      </c>
      <c r="AU144" s="475">
        <f t="shared" si="14"/>
        <v>0</v>
      </c>
      <c r="AV144" s="475">
        <f t="shared" si="14"/>
        <v>0</v>
      </c>
      <c r="AW144" s="475">
        <f t="shared" si="14"/>
        <v>0</v>
      </c>
      <c r="AX144" s="475">
        <f t="shared" si="14"/>
        <v>0</v>
      </c>
      <c r="AY144" s="475">
        <f t="shared" si="14"/>
        <v>0</v>
      </c>
      <c r="AZ144" s="475">
        <f t="shared" si="14"/>
        <v>0</v>
      </c>
      <c r="BA144" s="475">
        <f t="shared" si="14"/>
        <v>0</v>
      </c>
      <c r="BB144" s="475">
        <f t="shared" si="14"/>
        <v>0</v>
      </c>
      <c r="BC144" s="475">
        <f t="shared" si="14"/>
        <v>0</v>
      </c>
      <c r="BD144" s="475">
        <f t="shared" si="14"/>
        <v>0</v>
      </c>
      <c r="BE144" s="475">
        <f t="shared" si="14"/>
        <v>0</v>
      </c>
      <c r="BF144" s="475">
        <f t="shared" si="14"/>
        <v>0</v>
      </c>
      <c r="BG144" s="475">
        <f t="shared" si="14"/>
        <v>0</v>
      </c>
      <c r="BH144" s="475">
        <f t="shared" si="14"/>
        <v>0</v>
      </c>
      <c r="BI144" s="475">
        <f t="shared" si="14"/>
        <v>0</v>
      </c>
      <c r="BJ144" s="475">
        <f t="shared" si="14"/>
        <v>0</v>
      </c>
      <c r="BK144" s="475">
        <f t="shared" si="14"/>
        <v>0</v>
      </c>
      <c r="BL144" s="475">
        <f t="shared" si="14"/>
        <v>0</v>
      </c>
      <c r="BM144" s="475">
        <f t="shared" si="14"/>
        <v>0</v>
      </c>
      <c r="BN144" s="475">
        <f t="shared" si="14"/>
        <v>0</v>
      </c>
      <c r="BO144" s="475">
        <f t="shared" si="14"/>
        <v>0</v>
      </c>
      <c r="BP144" s="475">
        <f t="shared" si="14"/>
        <v>0</v>
      </c>
      <c r="BQ144" s="475">
        <f t="shared" si="11"/>
        <v>0</v>
      </c>
      <c r="BR144" s="475">
        <f t="shared" ref="BR144:BX144" si="16">_xlfn.IFNA(IF($B144=0,0,IF(DATE(BR$4,BR$5,1)&gt;=$B144,BR13,0)),0)</f>
        <v>0</v>
      </c>
      <c r="BS144" s="475">
        <f t="shared" si="16"/>
        <v>0</v>
      </c>
      <c r="BT144" s="475">
        <f t="shared" si="16"/>
        <v>0</v>
      </c>
      <c r="BU144" s="475">
        <f t="shared" si="16"/>
        <v>0</v>
      </c>
      <c r="BV144" s="475">
        <f t="shared" si="16"/>
        <v>0</v>
      </c>
      <c r="BW144" s="475">
        <f t="shared" si="16"/>
        <v>0</v>
      </c>
      <c r="BX144" s="475">
        <f t="shared" si="16"/>
        <v>0</v>
      </c>
      <c r="BY144" s="475">
        <f t="shared" si="11"/>
        <v>0</v>
      </c>
      <c r="BZ144" s="475">
        <f t="shared" si="11"/>
        <v>0</v>
      </c>
      <c r="CA144" s="475">
        <f t="shared" si="11"/>
        <v>0</v>
      </c>
      <c r="CB144" s="475">
        <f t="shared" si="11"/>
        <v>0</v>
      </c>
      <c r="CC144" s="475">
        <f t="shared" si="11"/>
        <v>0</v>
      </c>
      <c r="CD144" s="475">
        <f t="shared" si="11"/>
        <v>0</v>
      </c>
      <c r="CE144" s="475">
        <f t="shared" si="11"/>
        <v>0</v>
      </c>
      <c r="CF144" s="475">
        <f t="shared" si="11"/>
        <v>0</v>
      </c>
      <c r="CG144" s="475">
        <f t="shared" si="11"/>
        <v>0</v>
      </c>
      <c r="CH144" s="475">
        <f t="shared" si="11"/>
        <v>0</v>
      </c>
      <c r="CI144" s="475">
        <f t="shared" si="11"/>
        <v>0</v>
      </c>
      <c r="CJ144" s="475">
        <f t="shared" si="11"/>
        <v>0</v>
      </c>
      <c r="CK144" s="475">
        <f t="shared" si="11"/>
        <v>0</v>
      </c>
      <c r="CL144" s="475">
        <f t="shared" si="11"/>
        <v>0</v>
      </c>
      <c r="CM144" s="475">
        <f t="shared" si="11"/>
        <v>0</v>
      </c>
      <c r="CN144" s="475">
        <f t="shared" si="11"/>
        <v>0</v>
      </c>
      <c r="CO144" s="475">
        <f t="shared" si="11"/>
        <v>0</v>
      </c>
      <c r="CP144" s="475">
        <f t="shared" si="11"/>
        <v>0</v>
      </c>
      <c r="CQ144" s="475">
        <f t="shared" si="11"/>
        <v>0</v>
      </c>
      <c r="CR144" s="475">
        <f t="shared" si="11"/>
        <v>0</v>
      </c>
      <c r="CS144" s="475">
        <f t="shared" si="11"/>
        <v>0</v>
      </c>
      <c r="CT144" s="475">
        <f t="shared" si="11"/>
        <v>0</v>
      </c>
      <c r="CU144" s="475">
        <f t="shared" si="11"/>
        <v>0</v>
      </c>
      <c r="CV144" s="475">
        <f t="shared" si="11"/>
        <v>0</v>
      </c>
      <c r="CW144" s="475">
        <f t="shared" si="11"/>
        <v>105.69</v>
      </c>
      <c r="CX144" s="475">
        <f t="shared" si="11"/>
        <v>417.8</v>
      </c>
      <c r="CY144" s="475">
        <f t="shared" si="11"/>
        <v>469.6</v>
      </c>
      <c r="CZ144" s="475">
        <f t="shared" si="11"/>
        <v>463.25</v>
      </c>
      <c r="DA144" s="475">
        <f t="shared" si="11"/>
        <v>391.57</v>
      </c>
      <c r="DB144" s="475">
        <f t="shared" si="11"/>
        <v>479.91</v>
      </c>
      <c r="DC144" s="475">
        <f t="shared" si="11"/>
        <v>444.69</v>
      </c>
      <c r="DD144" s="475">
        <f t="shared" si="11"/>
        <v>418.58</v>
      </c>
      <c r="DE144" s="475">
        <f t="shared" si="11"/>
        <v>356.57</v>
      </c>
      <c r="DF144" s="475">
        <f t="shared" si="11"/>
        <v>229.36</v>
      </c>
      <c r="DG144" s="475">
        <f t="shared" si="11"/>
        <v>181.65</v>
      </c>
      <c r="DH144" s="475">
        <f t="shared" si="11"/>
        <v>0</v>
      </c>
      <c r="DI144" s="475">
        <f t="shared" si="11"/>
        <v>0</v>
      </c>
      <c r="DJ144" s="475">
        <f t="shared" si="11"/>
        <v>0</v>
      </c>
      <c r="DK144" s="475">
        <f t="shared" si="11"/>
        <v>0</v>
      </c>
      <c r="DL144" s="475">
        <f t="shared" si="11"/>
        <v>0</v>
      </c>
      <c r="DM144" s="475">
        <f t="shared" si="11"/>
        <v>0</v>
      </c>
      <c r="DN144" s="475">
        <f t="shared" si="11"/>
        <v>0</v>
      </c>
      <c r="DO144" s="475">
        <f t="shared" si="11"/>
        <v>0</v>
      </c>
      <c r="DP144" s="475">
        <f t="shared" si="11"/>
        <v>0</v>
      </c>
      <c r="DQ144" s="475">
        <f t="shared" si="11"/>
        <v>0</v>
      </c>
      <c r="DR144" s="475">
        <f t="shared" si="11"/>
        <v>0</v>
      </c>
      <c r="DS144" s="475">
        <f t="shared" si="11"/>
        <v>0</v>
      </c>
      <c r="DT144" s="475">
        <f t="shared" si="11"/>
        <v>0</v>
      </c>
      <c r="DU144" s="475">
        <f t="shared" si="11"/>
        <v>0</v>
      </c>
      <c r="DV144" s="475">
        <f t="shared" si="11"/>
        <v>0</v>
      </c>
      <c r="DW144" s="475">
        <f t="shared" si="11"/>
        <v>0</v>
      </c>
      <c r="DX144" s="475">
        <f t="shared" si="11"/>
        <v>0</v>
      </c>
      <c r="DY144" s="475">
        <f t="shared" si="11"/>
        <v>0</v>
      </c>
      <c r="DZ144" s="475">
        <f t="shared" si="11"/>
        <v>0</v>
      </c>
      <c r="EA144" s="475">
        <f t="shared" si="11"/>
        <v>0</v>
      </c>
      <c r="EB144" s="475">
        <f t="shared" si="13"/>
        <v>0</v>
      </c>
      <c r="EC144" s="475">
        <f t="shared" si="7"/>
        <v>0</v>
      </c>
      <c r="ED144" s="475">
        <f t="shared" si="7"/>
        <v>0</v>
      </c>
      <c r="EE144" s="475">
        <f t="shared" si="7"/>
        <v>0</v>
      </c>
      <c r="EF144" s="475">
        <f t="shared" si="7"/>
        <v>0</v>
      </c>
      <c r="EG144" s="475">
        <f t="shared" si="7"/>
        <v>0</v>
      </c>
      <c r="EH144" s="475">
        <f t="shared" si="7"/>
        <v>0</v>
      </c>
      <c r="EI144" s="475">
        <f t="shared" si="7"/>
        <v>0</v>
      </c>
      <c r="EJ144" s="475">
        <f t="shared" si="7"/>
        <v>0</v>
      </c>
      <c r="EK144" s="475">
        <f t="shared" si="7"/>
        <v>0</v>
      </c>
      <c r="EL144" s="475">
        <f t="shared" si="7"/>
        <v>0</v>
      </c>
      <c r="EM144" s="475">
        <f t="shared" si="7"/>
        <v>0</v>
      </c>
      <c r="EN144" s="475">
        <f t="shared" si="7"/>
        <v>0</v>
      </c>
      <c r="EO144" s="475">
        <f t="shared" si="7"/>
        <v>0</v>
      </c>
      <c r="EP144" s="475">
        <f t="shared" si="7"/>
        <v>0</v>
      </c>
      <c r="EQ144" s="475">
        <f t="shared" si="7"/>
        <v>0</v>
      </c>
      <c r="ER144" s="475">
        <f t="shared" si="7"/>
        <v>0</v>
      </c>
      <c r="ES144" s="475">
        <f t="shared" si="7"/>
        <v>0</v>
      </c>
      <c r="ET144" s="475">
        <f t="shared" si="7"/>
        <v>0</v>
      </c>
      <c r="EU144" s="475">
        <f t="shared" si="7"/>
        <v>0</v>
      </c>
      <c r="EV144" s="475">
        <f t="shared" si="7"/>
        <v>0</v>
      </c>
      <c r="EW144" s="475">
        <f t="shared" si="7"/>
        <v>0</v>
      </c>
      <c r="EX144" s="475">
        <f t="shared" si="7"/>
        <v>0</v>
      </c>
      <c r="EY144" s="475">
        <f t="shared" si="7"/>
        <v>0</v>
      </c>
      <c r="EZ144" s="475">
        <f t="shared" si="7"/>
        <v>0</v>
      </c>
      <c r="FA144" s="475">
        <f t="shared" si="7"/>
        <v>0</v>
      </c>
      <c r="FB144" s="475">
        <f t="shared" si="7"/>
        <v>0</v>
      </c>
      <c r="FC144" s="475">
        <f t="shared" si="7"/>
        <v>0</v>
      </c>
      <c r="FD144" s="475">
        <f t="shared" si="7"/>
        <v>0</v>
      </c>
      <c r="FE144" s="475">
        <f t="shared" si="7"/>
        <v>0</v>
      </c>
      <c r="FF144" s="475">
        <f t="shared" si="7"/>
        <v>0</v>
      </c>
      <c r="FG144" s="475">
        <f t="shared" si="7"/>
        <v>0</v>
      </c>
      <c r="FH144" s="475">
        <f t="shared" si="7"/>
        <v>0</v>
      </c>
      <c r="FI144" s="475">
        <f t="shared" si="7"/>
        <v>0</v>
      </c>
      <c r="FJ144" s="475">
        <f t="shared" si="7"/>
        <v>0</v>
      </c>
      <c r="FK144" s="475">
        <f t="shared" si="7"/>
        <v>0</v>
      </c>
      <c r="FL144" s="475">
        <f t="shared" si="7"/>
        <v>0</v>
      </c>
      <c r="FM144" s="475">
        <f t="shared" si="7"/>
        <v>0</v>
      </c>
      <c r="FN144" s="475">
        <f t="shared" si="7"/>
        <v>0</v>
      </c>
      <c r="FO144" s="475">
        <f t="shared" si="7"/>
        <v>0</v>
      </c>
      <c r="FP144" s="475">
        <f t="shared" si="7"/>
        <v>0</v>
      </c>
      <c r="FQ144" s="475">
        <f t="shared" si="7"/>
        <v>0</v>
      </c>
      <c r="FR144" s="475">
        <f t="shared" si="7"/>
        <v>0</v>
      </c>
      <c r="FS144" s="475">
        <f t="shared" si="7"/>
        <v>0</v>
      </c>
      <c r="FT144" s="475">
        <f t="shared" si="7"/>
        <v>0</v>
      </c>
      <c r="FU144" s="475">
        <f t="shared" si="7"/>
        <v>0</v>
      </c>
      <c r="FV144" s="475">
        <f t="shared" si="7"/>
        <v>0</v>
      </c>
      <c r="FW144" s="475">
        <f t="shared" ref="FW144:GB144" si="17">_xlfn.IFNA(IF($B144=0,0,IF(DATE(FW$4,FW$5,1)&gt;=$B144,FW13,0)),0)</f>
        <v>0</v>
      </c>
      <c r="FX144" s="475">
        <f t="shared" si="17"/>
        <v>0</v>
      </c>
      <c r="FY144" s="475">
        <f t="shared" si="17"/>
        <v>0</v>
      </c>
      <c r="FZ144" s="475">
        <f t="shared" si="17"/>
        <v>0</v>
      </c>
      <c r="GA144" s="475">
        <f t="shared" si="17"/>
        <v>0</v>
      </c>
      <c r="GB144" s="475">
        <f t="shared" si="17"/>
        <v>0</v>
      </c>
    </row>
    <row r="145" spans="2:184" x14ac:dyDescent="0.35">
      <c r="B145" s="517">
        <f>VLOOKUP(C145,'QUALIFIED ENGINES'!$D$7:$P$9999,13,FALSE)</f>
        <v>45291</v>
      </c>
      <c r="C145" s="472">
        <f>'QUALIFIED ENGINES'!D15</f>
        <v>91420</v>
      </c>
      <c r="D145" s="475">
        <f t="shared" si="1"/>
        <v>0</v>
      </c>
      <c r="E145" s="475">
        <f t="shared" si="14"/>
        <v>0</v>
      </c>
      <c r="F145" s="475">
        <f t="shared" si="14"/>
        <v>0</v>
      </c>
      <c r="G145" s="475">
        <f t="shared" si="14"/>
        <v>0</v>
      </c>
      <c r="H145" s="475">
        <f t="shared" si="14"/>
        <v>0</v>
      </c>
      <c r="I145" s="475">
        <f t="shared" si="14"/>
        <v>0</v>
      </c>
      <c r="J145" s="475">
        <f t="shared" si="14"/>
        <v>0</v>
      </c>
      <c r="K145" s="475">
        <f t="shared" si="14"/>
        <v>0</v>
      </c>
      <c r="L145" s="475">
        <f t="shared" si="14"/>
        <v>0</v>
      </c>
      <c r="M145" s="475">
        <f t="shared" si="14"/>
        <v>0</v>
      </c>
      <c r="N145" s="475">
        <f t="shared" si="14"/>
        <v>0</v>
      </c>
      <c r="O145" s="475">
        <f t="shared" si="14"/>
        <v>0</v>
      </c>
      <c r="P145" s="475">
        <f t="shared" si="14"/>
        <v>0</v>
      </c>
      <c r="Q145" s="475">
        <f t="shared" si="14"/>
        <v>0</v>
      </c>
      <c r="R145" s="475">
        <f t="shared" si="14"/>
        <v>0</v>
      </c>
      <c r="S145" s="475">
        <f t="shared" si="14"/>
        <v>0</v>
      </c>
      <c r="T145" s="475">
        <f t="shared" si="14"/>
        <v>0</v>
      </c>
      <c r="U145" s="475">
        <f t="shared" si="14"/>
        <v>0</v>
      </c>
      <c r="V145" s="475">
        <f t="shared" si="14"/>
        <v>0</v>
      </c>
      <c r="W145" s="475">
        <f t="shared" si="14"/>
        <v>0</v>
      </c>
      <c r="X145" s="475">
        <f t="shared" si="14"/>
        <v>0</v>
      </c>
      <c r="Y145" s="475">
        <f t="shared" si="14"/>
        <v>0</v>
      </c>
      <c r="Z145" s="475">
        <f t="shared" si="14"/>
        <v>0</v>
      </c>
      <c r="AA145" s="475">
        <f t="shared" si="14"/>
        <v>0</v>
      </c>
      <c r="AB145" s="475">
        <f t="shared" si="14"/>
        <v>0</v>
      </c>
      <c r="AC145" s="475">
        <f t="shared" si="14"/>
        <v>0</v>
      </c>
      <c r="AD145" s="475">
        <f t="shared" si="14"/>
        <v>0</v>
      </c>
      <c r="AE145" s="475">
        <f t="shared" si="14"/>
        <v>0</v>
      </c>
      <c r="AF145" s="475">
        <f t="shared" si="14"/>
        <v>0</v>
      </c>
      <c r="AG145" s="475">
        <f t="shared" si="14"/>
        <v>0</v>
      </c>
      <c r="AH145" s="475">
        <f t="shared" si="14"/>
        <v>0</v>
      </c>
      <c r="AI145" s="475">
        <f t="shared" si="14"/>
        <v>0</v>
      </c>
      <c r="AJ145" s="475">
        <f t="shared" si="14"/>
        <v>0</v>
      </c>
      <c r="AK145" s="475">
        <f t="shared" si="14"/>
        <v>0</v>
      </c>
      <c r="AL145" s="475">
        <f t="shared" si="14"/>
        <v>0</v>
      </c>
      <c r="AM145" s="475">
        <f t="shared" si="14"/>
        <v>0</v>
      </c>
      <c r="AN145" s="475">
        <f t="shared" si="14"/>
        <v>0</v>
      </c>
      <c r="AO145" s="475">
        <f t="shared" si="14"/>
        <v>0</v>
      </c>
      <c r="AP145" s="475">
        <f t="shared" si="14"/>
        <v>0</v>
      </c>
      <c r="AQ145" s="475">
        <f t="shared" si="14"/>
        <v>0</v>
      </c>
      <c r="AR145" s="475">
        <f t="shared" si="14"/>
        <v>0</v>
      </c>
      <c r="AS145" s="475">
        <f t="shared" si="14"/>
        <v>0</v>
      </c>
      <c r="AT145" s="475">
        <f t="shared" si="14"/>
        <v>0</v>
      </c>
      <c r="AU145" s="475">
        <f t="shared" si="14"/>
        <v>0</v>
      </c>
      <c r="AV145" s="475">
        <f t="shared" si="14"/>
        <v>0</v>
      </c>
      <c r="AW145" s="475">
        <f t="shared" si="14"/>
        <v>0</v>
      </c>
      <c r="AX145" s="475">
        <f t="shared" si="14"/>
        <v>0</v>
      </c>
      <c r="AY145" s="475">
        <f t="shared" si="14"/>
        <v>0</v>
      </c>
      <c r="AZ145" s="475">
        <f t="shared" si="14"/>
        <v>0</v>
      </c>
      <c r="BA145" s="475">
        <f t="shared" si="14"/>
        <v>0</v>
      </c>
      <c r="BB145" s="475">
        <f t="shared" si="14"/>
        <v>0</v>
      </c>
      <c r="BC145" s="475">
        <f t="shared" si="14"/>
        <v>0</v>
      </c>
      <c r="BD145" s="475">
        <f t="shared" si="14"/>
        <v>0</v>
      </c>
      <c r="BE145" s="475">
        <f t="shared" si="14"/>
        <v>0</v>
      </c>
      <c r="BF145" s="475">
        <f t="shared" si="14"/>
        <v>0</v>
      </c>
      <c r="BG145" s="475">
        <f t="shared" si="14"/>
        <v>0</v>
      </c>
      <c r="BH145" s="475">
        <f t="shared" si="14"/>
        <v>0</v>
      </c>
      <c r="BI145" s="475">
        <f t="shared" si="14"/>
        <v>0</v>
      </c>
      <c r="BJ145" s="475">
        <f t="shared" si="14"/>
        <v>0</v>
      </c>
      <c r="BK145" s="475">
        <f t="shared" si="14"/>
        <v>0</v>
      </c>
      <c r="BL145" s="475">
        <f t="shared" si="14"/>
        <v>0</v>
      </c>
      <c r="BM145" s="475">
        <f t="shared" si="14"/>
        <v>0</v>
      </c>
      <c r="BN145" s="475">
        <f t="shared" si="14"/>
        <v>0</v>
      </c>
      <c r="BO145" s="475">
        <f t="shared" si="14"/>
        <v>0</v>
      </c>
      <c r="BP145" s="475">
        <f t="shared" si="14"/>
        <v>0</v>
      </c>
      <c r="BQ145" s="475">
        <f t="shared" si="11"/>
        <v>0</v>
      </c>
      <c r="BR145" s="475">
        <f t="shared" ref="BR145:BX145" si="18">_xlfn.IFNA(IF($B145=0,0,IF(DATE(BR$4,BR$5,1)&gt;=$B145,BR14,0)),0)</f>
        <v>0</v>
      </c>
      <c r="BS145" s="475">
        <f t="shared" si="18"/>
        <v>0</v>
      </c>
      <c r="BT145" s="475">
        <f t="shared" si="18"/>
        <v>0</v>
      </c>
      <c r="BU145" s="475">
        <f t="shared" si="18"/>
        <v>0</v>
      </c>
      <c r="BV145" s="475">
        <f t="shared" si="18"/>
        <v>0</v>
      </c>
      <c r="BW145" s="475">
        <f t="shared" si="18"/>
        <v>0</v>
      </c>
      <c r="BX145" s="475">
        <f t="shared" si="18"/>
        <v>0</v>
      </c>
      <c r="BY145" s="475">
        <f t="shared" si="11"/>
        <v>0</v>
      </c>
      <c r="BZ145" s="475">
        <f t="shared" si="11"/>
        <v>0</v>
      </c>
      <c r="CA145" s="475">
        <f t="shared" si="11"/>
        <v>0</v>
      </c>
      <c r="CB145" s="475">
        <f t="shared" si="11"/>
        <v>0</v>
      </c>
      <c r="CC145" s="475">
        <f t="shared" si="11"/>
        <v>0</v>
      </c>
      <c r="CD145" s="475">
        <f t="shared" si="11"/>
        <v>0</v>
      </c>
      <c r="CE145" s="475">
        <f t="shared" si="11"/>
        <v>0</v>
      </c>
      <c r="CF145" s="475">
        <f t="shared" si="11"/>
        <v>0</v>
      </c>
      <c r="CG145" s="475">
        <f t="shared" si="11"/>
        <v>0</v>
      </c>
      <c r="CH145" s="475">
        <f t="shared" si="11"/>
        <v>0</v>
      </c>
      <c r="CI145" s="475">
        <f t="shared" si="11"/>
        <v>0</v>
      </c>
      <c r="CJ145" s="475">
        <f t="shared" si="11"/>
        <v>0</v>
      </c>
      <c r="CK145" s="475">
        <f t="shared" si="11"/>
        <v>0</v>
      </c>
      <c r="CL145" s="475">
        <f t="shared" si="11"/>
        <v>0</v>
      </c>
      <c r="CM145" s="475">
        <f t="shared" si="11"/>
        <v>0</v>
      </c>
      <c r="CN145" s="475">
        <f t="shared" si="11"/>
        <v>0</v>
      </c>
      <c r="CO145" s="475">
        <f t="shared" si="11"/>
        <v>0</v>
      </c>
      <c r="CP145" s="475">
        <f t="shared" si="11"/>
        <v>0</v>
      </c>
      <c r="CQ145" s="475">
        <f t="shared" si="11"/>
        <v>0</v>
      </c>
      <c r="CR145" s="475">
        <f t="shared" si="11"/>
        <v>0</v>
      </c>
      <c r="CS145" s="475">
        <f t="shared" si="11"/>
        <v>0</v>
      </c>
      <c r="CT145" s="475">
        <f t="shared" si="11"/>
        <v>0</v>
      </c>
      <c r="CU145" s="475">
        <f t="shared" si="11"/>
        <v>0</v>
      </c>
      <c r="CV145" s="475">
        <f t="shared" si="11"/>
        <v>0</v>
      </c>
      <c r="CW145" s="475">
        <f t="shared" si="11"/>
        <v>0</v>
      </c>
      <c r="CX145" s="475">
        <f t="shared" si="11"/>
        <v>44.68</v>
      </c>
      <c r="CY145" s="475">
        <f t="shared" si="11"/>
        <v>421.45</v>
      </c>
      <c r="CZ145" s="475">
        <f t="shared" si="11"/>
        <v>458.33</v>
      </c>
      <c r="DA145" s="475">
        <f t="shared" si="11"/>
        <v>426.07</v>
      </c>
      <c r="DB145" s="475">
        <f t="shared" si="11"/>
        <v>456.83</v>
      </c>
      <c r="DC145" s="475">
        <f t="shared" si="11"/>
        <v>489.72</v>
      </c>
      <c r="DD145" s="475">
        <f t="shared" si="11"/>
        <v>423.35</v>
      </c>
      <c r="DE145" s="475">
        <f t="shared" si="11"/>
        <v>439.53</v>
      </c>
      <c r="DF145" s="475">
        <f t="shared" si="11"/>
        <v>495.05</v>
      </c>
      <c r="DG145" s="475">
        <f t="shared" si="11"/>
        <v>507.19</v>
      </c>
      <c r="DH145" s="475">
        <f t="shared" si="11"/>
        <v>0</v>
      </c>
      <c r="DI145" s="475">
        <f t="shared" si="11"/>
        <v>0</v>
      </c>
      <c r="DJ145" s="475">
        <f t="shared" si="11"/>
        <v>0</v>
      </c>
      <c r="DK145" s="475">
        <f t="shared" si="11"/>
        <v>0</v>
      </c>
      <c r="DL145" s="475">
        <f t="shared" si="11"/>
        <v>0</v>
      </c>
      <c r="DM145" s="475">
        <f t="shared" si="11"/>
        <v>0</v>
      </c>
      <c r="DN145" s="475">
        <f t="shared" si="11"/>
        <v>0</v>
      </c>
      <c r="DO145" s="475">
        <f t="shared" si="11"/>
        <v>0</v>
      </c>
      <c r="DP145" s="475">
        <f t="shared" si="11"/>
        <v>0</v>
      </c>
      <c r="DQ145" s="475">
        <f t="shared" si="11"/>
        <v>0</v>
      </c>
      <c r="DR145" s="475">
        <f t="shared" si="11"/>
        <v>0</v>
      </c>
      <c r="DS145" s="475">
        <f t="shared" si="11"/>
        <v>0</v>
      </c>
      <c r="DT145" s="475">
        <f t="shared" si="11"/>
        <v>0</v>
      </c>
      <c r="DU145" s="475">
        <f t="shared" si="11"/>
        <v>0</v>
      </c>
      <c r="DV145" s="475">
        <f t="shared" si="11"/>
        <v>0</v>
      </c>
      <c r="DW145" s="475">
        <f t="shared" si="11"/>
        <v>0</v>
      </c>
      <c r="DX145" s="475">
        <f t="shared" si="11"/>
        <v>0</v>
      </c>
      <c r="DY145" s="475">
        <f t="shared" si="11"/>
        <v>0</v>
      </c>
      <c r="DZ145" s="475">
        <f t="shared" si="11"/>
        <v>0</v>
      </c>
      <c r="EA145" s="475">
        <f t="shared" si="11"/>
        <v>0</v>
      </c>
      <c r="EB145" s="475">
        <f t="shared" si="13"/>
        <v>0</v>
      </c>
      <c r="EC145" s="475">
        <f t="shared" ref="EC145:GB149" si="19">_xlfn.IFNA(IF($B145=0,0,IF(DATE(EC$4,EC$5,1)&gt;=$B145,EC14,0)),0)</f>
        <v>0</v>
      </c>
      <c r="ED145" s="475">
        <f t="shared" si="19"/>
        <v>0</v>
      </c>
      <c r="EE145" s="475">
        <f t="shared" si="19"/>
        <v>0</v>
      </c>
      <c r="EF145" s="475">
        <f t="shared" si="19"/>
        <v>0</v>
      </c>
      <c r="EG145" s="475">
        <f t="shared" si="19"/>
        <v>0</v>
      </c>
      <c r="EH145" s="475">
        <f t="shared" si="19"/>
        <v>0</v>
      </c>
      <c r="EI145" s="475">
        <f t="shared" si="19"/>
        <v>0</v>
      </c>
      <c r="EJ145" s="475">
        <f t="shared" si="19"/>
        <v>0</v>
      </c>
      <c r="EK145" s="475">
        <f t="shared" si="19"/>
        <v>0</v>
      </c>
      <c r="EL145" s="475">
        <f t="shared" si="19"/>
        <v>0</v>
      </c>
      <c r="EM145" s="475">
        <f t="shared" si="19"/>
        <v>0</v>
      </c>
      <c r="EN145" s="475">
        <f t="shared" si="19"/>
        <v>0</v>
      </c>
      <c r="EO145" s="475">
        <f t="shared" si="19"/>
        <v>0</v>
      </c>
      <c r="EP145" s="475">
        <f t="shared" si="19"/>
        <v>0</v>
      </c>
      <c r="EQ145" s="475">
        <f t="shared" si="19"/>
        <v>0</v>
      </c>
      <c r="ER145" s="475">
        <f t="shared" si="19"/>
        <v>0</v>
      </c>
      <c r="ES145" s="475">
        <f t="shared" si="19"/>
        <v>0</v>
      </c>
      <c r="ET145" s="475">
        <f t="shared" si="19"/>
        <v>0</v>
      </c>
      <c r="EU145" s="475">
        <f t="shared" si="19"/>
        <v>0</v>
      </c>
      <c r="EV145" s="475">
        <f t="shared" si="19"/>
        <v>0</v>
      </c>
      <c r="EW145" s="475">
        <f t="shared" si="19"/>
        <v>0</v>
      </c>
      <c r="EX145" s="475">
        <f t="shared" si="19"/>
        <v>0</v>
      </c>
      <c r="EY145" s="475">
        <f t="shared" si="19"/>
        <v>0</v>
      </c>
      <c r="EZ145" s="475">
        <f t="shared" si="19"/>
        <v>0</v>
      </c>
      <c r="FA145" s="475">
        <f t="shared" si="19"/>
        <v>0</v>
      </c>
      <c r="FB145" s="475">
        <f t="shared" si="19"/>
        <v>0</v>
      </c>
      <c r="FC145" s="475">
        <f t="shared" si="19"/>
        <v>0</v>
      </c>
      <c r="FD145" s="475">
        <f t="shared" si="19"/>
        <v>0</v>
      </c>
      <c r="FE145" s="475">
        <f t="shared" si="19"/>
        <v>0</v>
      </c>
      <c r="FF145" s="475">
        <f t="shared" si="19"/>
        <v>0</v>
      </c>
      <c r="FG145" s="475">
        <f t="shared" si="19"/>
        <v>0</v>
      </c>
      <c r="FH145" s="475">
        <f t="shared" si="19"/>
        <v>0</v>
      </c>
      <c r="FI145" s="475">
        <f t="shared" si="19"/>
        <v>0</v>
      </c>
      <c r="FJ145" s="475">
        <f t="shared" si="19"/>
        <v>0</v>
      </c>
      <c r="FK145" s="475">
        <f t="shared" si="19"/>
        <v>0</v>
      </c>
      <c r="FL145" s="475">
        <f t="shared" si="19"/>
        <v>0</v>
      </c>
      <c r="FM145" s="475">
        <f t="shared" si="19"/>
        <v>0</v>
      </c>
      <c r="FN145" s="475">
        <f t="shared" si="19"/>
        <v>0</v>
      </c>
      <c r="FO145" s="475">
        <f t="shared" si="19"/>
        <v>0</v>
      </c>
      <c r="FP145" s="475">
        <f t="shared" si="19"/>
        <v>0</v>
      </c>
      <c r="FQ145" s="475">
        <f t="shared" si="19"/>
        <v>0</v>
      </c>
      <c r="FR145" s="475">
        <f t="shared" si="19"/>
        <v>0</v>
      </c>
      <c r="FS145" s="475">
        <f t="shared" si="19"/>
        <v>0</v>
      </c>
      <c r="FT145" s="475">
        <f t="shared" si="19"/>
        <v>0</v>
      </c>
      <c r="FU145" s="475">
        <f t="shared" si="19"/>
        <v>0</v>
      </c>
      <c r="FV145" s="475">
        <f t="shared" si="19"/>
        <v>0</v>
      </c>
      <c r="FW145" s="475">
        <f t="shared" si="19"/>
        <v>0</v>
      </c>
      <c r="FX145" s="475">
        <f t="shared" si="19"/>
        <v>0</v>
      </c>
      <c r="FY145" s="475">
        <f t="shared" si="19"/>
        <v>0</v>
      </c>
      <c r="FZ145" s="475">
        <f t="shared" si="19"/>
        <v>0</v>
      </c>
      <c r="GA145" s="475">
        <f t="shared" si="19"/>
        <v>0</v>
      </c>
      <c r="GB145" s="475">
        <f t="shared" si="19"/>
        <v>0</v>
      </c>
    </row>
    <row r="146" spans="2:184" x14ac:dyDescent="0.35">
      <c r="B146" s="517">
        <f>VLOOKUP(C146,'QUALIFIED ENGINES'!$D$7:$P$9999,13,FALSE)</f>
        <v>45291</v>
      </c>
      <c r="C146" s="472">
        <f>'QUALIFIED ENGINES'!D16</f>
        <v>91419</v>
      </c>
      <c r="D146" s="475">
        <f t="shared" si="1"/>
        <v>0</v>
      </c>
      <c r="E146" s="475">
        <f t="shared" si="14"/>
        <v>0</v>
      </c>
      <c r="F146" s="475">
        <f t="shared" si="14"/>
        <v>0</v>
      </c>
      <c r="G146" s="475">
        <f t="shared" si="14"/>
        <v>0</v>
      </c>
      <c r="H146" s="475">
        <f t="shared" si="14"/>
        <v>0</v>
      </c>
      <c r="I146" s="475">
        <f t="shared" si="14"/>
        <v>0</v>
      </c>
      <c r="J146" s="475">
        <f t="shared" si="14"/>
        <v>0</v>
      </c>
      <c r="K146" s="475">
        <f t="shared" si="14"/>
        <v>0</v>
      </c>
      <c r="L146" s="475">
        <f t="shared" si="14"/>
        <v>0</v>
      </c>
      <c r="M146" s="475">
        <f t="shared" si="14"/>
        <v>0</v>
      </c>
      <c r="N146" s="475">
        <f t="shared" si="14"/>
        <v>0</v>
      </c>
      <c r="O146" s="475">
        <f t="shared" si="14"/>
        <v>0</v>
      </c>
      <c r="P146" s="475">
        <f t="shared" si="14"/>
        <v>0</v>
      </c>
      <c r="Q146" s="475">
        <f t="shared" si="14"/>
        <v>0</v>
      </c>
      <c r="R146" s="475">
        <f t="shared" si="14"/>
        <v>0</v>
      </c>
      <c r="S146" s="475">
        <f t="shared" si="14"/>
        <v>0</v>
      </c>
      <c r="T146" s="475">
        <f t="shared" si="14"/>
        <v>0</v>
      </c>
      <c r="U146" s="475">
        <f t="shared" si="14"/>
        <v>0</v>
      </c>
      <c r="V146" s="475">
        <f t="shared" si="14"/>
        <v>0</v>
      </c>
      <c r="W146" s="475">
        <f t="shared" si="14"/>
        <v>0</v>
      </c>
      <c r="X146" s="475">
        <f t="shared" si="14"/>
        <v>0</v>
      </c>
      <c r="Y146" s="475">
        <f t="shared" si="14"/>
        <v>0</v>
      </c>
      <c r="Z146" s="475">
        <f t="shared" si="14"/>
        <v>0</v>
      </c>
      <c r="AA146" s="475">
        <f t="shared" si="14"/>
        <v>0</v>
      </c>
      <c r="AB146" s="475">
        <f t="shared" si="14"/>
        <v>0</v>
      </c>
      <c r="AC146" s="475">
        <f t="shared" si="14"/>
        <v>0</v>
      </c>
      <c r="AD146" s="475">
        <f t="shared" si="14"/>
        <v>0</v>
      </c>
      <c r="AE146" s="475">
        <f t="shared" si="14"/>
        <v>0</v>
      </c>
      <c r="AF146" s="475">
        <f t="shared" si="14"/>
        <v>0</v>
      </c>
      <c r="AG146" s="475">
        <f t="shared" si="14"/>
        <v>0</v>
      </c>
      <c r="AH146" s="475">
        <f t="shared" si="14"/>
        <v>0</v>
      </c>
      <c r="AI146" s="475">
        <f t="shared" si="14"/>
        <v>0</v>
      </c>
      <c r="AJ146" s="475">
        <f t="shared" si="14"/>
        <v>0</v>
      </c>
      <c r="AK146" s="475">
        <f t="shared" si="14"/>
        <v>0</v>
      </c>
      <c r="AL146" s="475">
        <f t="shared" si="14"/>
        <v>0</v>
      </c>
      <c r="AM146" s="475">
        <f t="shared" si="14"/>
        <v>0</v>
      </c>
      <c r="AN146" s="475">
        <f t="shared" si="14"/>
        <v>0</v>
      </c>
      <c r="AO146" s="475">
        <f t="shared" si="14"/>
        <v>0</v>
      </c>
      <c r="AP146" s="475">
        <f t="shared" si="14"/>
        <v>0</v>
      </c>
      <c r="AQ146" s="475">
        <f t="shared" si="14"/>
        <v>0</v>
      </c>
      <c r="AR146" s="475">
        <f t="shared" si="14"/>
        <v>0</v>
      </c>
      <c r="AS146" s="475">
        <f t="shared" si="14"/>
        <v>0</v>
      </c>
      <c r="AT146" s="475">
        <f t="shared" si="14"/>
        <v>0</v>
      </c>
      <c r="AU146" s="475">
        <f t="shared" si="14"/>
        <v>0</v>
      </c>
      <c r="AV146" s="475">
        <f t="shared" si="14"/>
        <v>0</v>
      </c>
      <c r="AW146" s="475">
        <f t="shared" si="14"/>
        <v>0</v>
      </c>
      <c r="AX146" s="475">
        <f t="shared" si="14"/>
        <v>0</v>
      </c>
      <c r="AY146" s="475">
        <f t="shared" si="14"/>
        <v>0</v>
      </c>
      <c r="AZ146" s="475">
        <f t="shared" si="14"/>
        <v>0</v>
      </c>
      <c r="BA146" s="475">
        <f t="shared" si="14"/>
        <v>0</v>
      </c>
      <c r="BB146" s="475">
        <f t="shared" si="14"/>
        <v>0</v>
      </c>
      <c r="BC146" s="475">
        <f t="shared" si="14"/>
        <v>0</v>
      </c>
      <c r="BD146" s="475">
        <f t="shared" si="14"/>
        <v>0</v>
      </c>
      <c r="BE146" s="475">
        <f t="shared" si="14"/>
        <v>0</v>
      </c>
      <c r="BF146" s="475">
        <f t="shared" si="14"/>
        <v>0</v>
      </c>
      <c r="BG146" s="475">
        <f t="shared" si="14"/>
        <v>0</v>
      </c>
      <c r="BH146" s="475">
        <f t="shared" si="14"/>
        <v>0</v>
      </c>
      <c r="BI146" s="475">
        <f t="shared" si="14"/>
        <v>0</v>
      </c>
      <c r="BJ146" s="475">
        <f t="shared" si="14"/>
        <v>0</v>
      </c>
      <c r="BK146" s="475">
        <f t="shared" si="14"/>
        <v>0</v>
      </c>
      <c r="BL146" s="475">
        <f t="shared" si="14"/>
        <v>0</v>
      </c>
      <c r="BM146" s="475">
        <f t="shared" si="14"/>
        <v>0</v>
      </c>
      <c r="BN146" s="475">
        <f t="shared" si="14"/>
        <v>0</v>
      </c>
      <c r="BO146" s="475">
        <f t="shared" si="14"/>
        <v>0</v>
      </c>
      <c r="BP146" s="475">
        <f t="shared" ref="BP146:EA149" si="20">_xlfn.IFNA(IF($B146=0,0,IF(DATE(BP$4,BP$5,1)&gt;=$B146,BP15,0)),0)</f>
        <v>0</v>
      </c>
      <c r="BQ146" s="475">
        <f t="shared" si="20"/>
        <v>0</v>
      </c>
      <c r="BR146" s="475">
        <f t="shared" ref="BR146:BX146" si="21">_xlfn.IFNA(IF($B146=0,0,IF(DATE(BR$4,BR$5,1)&gt;=$B146,BR15,0)),0)</f>
        <v>0</v>
      </c>
      <c r="BS146" s="475">
        <f t="shared" si="21"/>
        <v>0</v>
      </c>
      <c r="BT146" s="475">
        <f t="shared" si="21"/>
        <v>0</v>
      </c>
      <c r="BU146" s="475">
        <f t="shared" si="21"/>
        <v>0</v>
      </c>
      <c r="BV146" s="475">
        <f t="shared" si="21"/>
        <v>0</v>
      </c>
      <c r="BW146" s="475">
        <f t="shared" si="21"/>
        <v>0</v>
      </c>
      <c r="BX146" s="475">
        <f t="shared" si="21"/>
        <v>0</v>
      </c>
      <c r="BY146" s="475">
        <f t="shared" si="20"/>
        <v>0</v>
      </c>
      <c r="BZ146" s="475">
        <f t="shared" si="20"/>
        <v>0</v>
      </c>
      <c r="CA146" s="475">
        <f t="shared" si="20"/>
        <v>0</v>
      </c>
      <c r="CB146" s="475">
        <f t="shared" si="20"/>
        <v>0</v>
      </c>
      <c r="CC146" s="475">
        <f t="shared" si="20"/>
        <v>0</v>
      </c>
      <c r="CD146" s="475">
        <f t="shared" si="20"/>
        <v>0</v>
      </c>
      <c r="CE146" s="475">
        <f t="shared" si="20"/>
        <v>0</v>
      </c>
      <c r="CF146" s="475">
        <f t="shared" si="20"/>
        <v>0</v>
      </c>
      <c r="CG146" s="475">
        <f t="shared" si="20"/>
        <v>0</v>
      </c>
      <c r="CH146" s="475">
        <f t="shared" si="20"/>
        <v>0</v>
      </c>
      <c r="CI146" s="475">
        <f t="shared" si="20"/>
        <v>0</v>
      </c>
      <c r="CJ146" s="475">
        <f t="shared" si="20"/>
        <v>0</v>
      </c>
      <c r="CK146" s="475">
        <f t="shared" si="20"/>
        <v>0</v>
      </c>
      <c r="CL146" s="475">
        <f t="shared" si="20"/>
        <v>0</v>
      </c>
      <c r="CM146" s="475">
        <f t="shared" si="20"/>
        <v>0</v>
      </c>
      <c r="CN146" s="475">
        <f t="shared" si="20"/>
        <v>0</v>
      </c>
      <c r="CO146" s="475">
        <f t="shared" si="20"/>
        <v>0</v>
      </c>
      <c r="CP146" s="475">
        <f t="shared" si="20"/>
        <v>0</v>
      </c>
      <c r="CQ146" s="475">
        <f t="shared" si="20"/>
        <v>0</v>
      </c>
      <c r="CR146" s="475">
        <f t="shared" si="20"/>
        <v>0</v>
      </c>
      <c r="CS146" s="475">
        <f t="shared" si="20"/>
        <v>0</v>
      </c>
      <c r="CT146" s="475">
        <f t="shared" si="20"/>
        <v>0</v>
      </c>
      <c r="CU146" s="475">
        <f t="shared" si="20"/>
        <v>0</v>
      </c>
      <c r="CV146" s="475">
        <f t="shared" si="20"/>
        <v>0</v>
      </c>
      <c r="CW146" s="475">
        <f t="shared" si="20"/>
        <v>228.47</v>
      </c>
      <c r="CX146" s="475">
        <f t="shared" si="20"/>
        <v>458.71</v>
      </c>
      <c r="CY146" s="475">
        <f t="shared" si="20"/>
        <v>422.69</v>
      </c>
      <c r="CZ146" s="475">
        <f t="shared" si="20"/>
        <v>377.13</v>
      </c>
      <c r="DA146" s="475">
        <f t="shared" si="20"/>
        <v>393.36</v>
      </c>
      <c r="DB146" s="475">
        <f t="shared" si="20"/>
        <v>435.74</v>
      </c>
      <c r="DC146" s="475">
        <f t="shared" si="20"/>
        <v>447.5</v>
      </c>
      <c r="DD146" s="475">
        <f t="shared" si="20"/>
        <v>494.87</v>
      </c>
      <c r="DE146" s="475">
        <f t="shared" si="20"/>
        <v>449.03</v>
      </c>
      <c r="DF146" s="475">
        <f t="shared" si="20"/>
        <v>491.77</v>
      </c>
      <c r="DG146" s="475">
        <f t="shared" si="20"/>
        <v>463.85</v>
      </c>
      <c r="DH146" s="475">
        <f t="shared" si="20"/>
        <v>0</v>
      </c>
      <c r="DI146" s="475">
        <f t="shared" si="20"/>
        <v>0</v>
      </c>
      <c r="DJ146" s="475">
        <f t="shared" si="20"/>
        <v>0</v>
      </c>
      <c r="DK146" s="475">
        <f t="shared" si="20"/>
        <v>0</v>
      </c>
      <c r="DL146" s="475">
        <f t="shared" si="20"/>
        <v>0</v>
      </c>
      <c r="DM146" s="475">
        <f t="shared" si="20"/>
        <v>0</v>
      </c>
      <c r="DN146" s="475">
        <f t="shared" si="20"/>
        <v>0</v>
      </c>
      <c r="DO146" s="475">
        <f t="shared" si="20"/>
        <v>0</v>
      </c>
      <c r="DP146" s="475">
        <f t="shared" si="20"/>
        <v>0</v>
      </c>
      <c r="DQ146" s="475">
        <f t="shared" si="20"/>
        <v>0</v>
      </c>
      <c r="DR146" s="475">
        <f t="shared" si="20"/>
        <v>0</v>
      </c>
      <c r="DS146" s="475">
        <f t="shared" si="20"/>
        <v>0</v>
      </c>
      <c r="DT146" s="475">
        <f t="shared" si="20"/>
        <v>0</v>
      </c>
      <c r="DU146" s="475">
        <f t="shared" si="20"/>
        <v>0</v>
      </c>
      <c r="DV146" s="475">
        <f t="shared" si="20"/>
        <v>0</v>
      </c>
      <c r="DW146" s="475">
        <f t="shared" si="20"/>
        <v>0</v>
      </c>
      <c r="DX146" s="475">
        <f t="shared" si="20"/>
        <v>0</v>
      </c>
      <c r="DY146" s="475">
        <f t="shared" si="20"/>
        <v>0</v>
      </c>
      <c r="DZ146" s="475">
        <f t="shared" si="20"/>
        <v>0</v>
      </c>
      <c r="EA146" s="475">
        <f t="shared" si="20"/>
        <v>0</v>
      </c>
      <c r="EB146" s="475">
        <f t="shared" si="13"/>
        <v>0</v>
      </c>
      <c r="EC146" s="475">
        <f t="shared" si="19"/>
        <v>0</v>
      </c>
      <c r="ED146" s="475">
        <f t="shared" si="19"/>
        <v>0</v>
      </c>
      <c r="EE146" s="475">
        <f t="shared" si="19"/>
        <v>0</v>
      </c>
      <c r="EF146" s="475">
        <f t="shared" si="19"/>
        <v>0</v>
      </c>
      <c r="EG146" s="475">
        <f t="shared" si="19"/>
        <v>0</v>
      </c>
      <c r="EH146" s="475">
        <f t="shared" si="19"/>
        <v>0</v>
      </c>
      <c r="EI146" s="475">
        <f t="shared" si="19"/>
        <v>0</v>
      </c>
      <c r="EJ146" s="475">
        <f t="shared" si="19"/>
        <v>0</v>
      </c>
      <c r="EK146" s="475">
        <f t="shared" si="19"/>
        <v>0</v>
      </c>
      <c r="EL146" s="475">
        <f t="shared" si="19"/>
        <v>0</v>
      </c>
      <c r="EM146" s="475">
        <f t="shared" si="19"/>
        <v>0</v>
      </c>
      <c r="EN146" s="475">
        <f t="shared" si="19"/>
        <v>0</v>
      </c>
      <c r="EO146" s="475">
        <f t="shared" si="19"/>
        <v>0</v>
      </c>
      <c r="EP146" s="475">
        <f t="shared" si="19"/>
        <v>0</v>
      </c>
      <c r="EQ146" s="475">
        <f t="shared" si="19"/>
        <v>0</v>
      </c>
      <c r="ER146" s="475">
        <f t="shared" si="19"/>
        <v>0</v>
      </c>
      <c r="ES146" s="475">
        <f t="shared" si="19"/>
        <v>0</v>
      </c>
      <c r="ET146" s="475">
        <f t="shared" si="19"/>
        <v>0</v>
      </c>
      <c r="EU146" s="475">
        <f t="shared" si="19"/>
        <v>0</v>
      </c>
      <c r="EV146" s="475">
        <f t="shared" si="19"/>
        <v>0</v>
      </c>
      <c r="EW146" s="475">
        <f t="shared" si="19"/>
        <v>0</v>
      </c>
      <c r="EX146" s="475">
        <f t="shared" si="19"/>
        <v>0</v>
      </c>
      <c r="EY146" s="475">
        <f t="shared" si="19"/>
        <v>0</v>
      </c>
      <c r="EZ146" s="475">
        <f t="shared" si="19"/>
        <v>0</v>
      </c>
      <c r="FA146" s="475">
        <f t="shared" si="19"/>
        <v>0</v>
      </c>
      <c r="FB146" s="475">
        <f t="shared" si="19"/>
        <v>0</v>
      </c>
      <c r="FC146" s="475">
        <f t="shared" si="19"/>
        <v>0</v>
      </c>
      <c r="FD146" s="475">
        <f t="shared" si="19"/>
        <v>0</v>
      </c>
      <c r="FE146" s="475">
        <f t="shared" si="19"/>
        <v>0</v>
      </c>
      <c r="FF146" s="475">
        <f t="shared" si="19"/>
        <v>0</v>
      </c>
      <c r="FG146" s="475">
        <f t="shared" si="19"/>
        <v>0</v>
      </c>
      <c r="FH146" s="475">
        <f t="shared" si="19"/>
        <v>0</v>
      </c>
      <c r="FI146" s="475">
        <f t="shared" si="19"/>
        <v>0</v>
      </c>
      <c r="FJ146" s="475">
        <f t="shared" si="19"/>
        <v>0</v>
      </c>
      <c r="FK146" s="475">
        <f t="shared" si="19"/>
        <v>0</v>
      </c>
      <c r="FL146" s="475">
        <f t="shared" si="19"/>
        <v>0</v>
      </c>
      <c r="FM146" s="475">
        <f t="shared" si="19"/>
        <v>0</v>
      </c>
      <c r="FN146" s="475">
        <f t="shared" si="19"/>
        <v>0</v>
      </c>
      <c r="FO146" s="475">
        <f t="shared" si="19"/>
        <v>0</v>
      </c>
      <c r="FP146" s="475">
        <f t="shared" si="19"/>
        <v>0</v>
      </c>
      <c r="FQ146" s="475">
        <f t="shared" si="19"/>
        <v>0</v>
      </c>
      <c r="FR146" s="475">
        <f t="shared" si="19"/>
        <v>0</v>
      </c>
      <c r="FS146" s="475">
        <f t="shared" si="19"/>
        <v>0</v>
      </c>
      <c r="FT146" s="475">
        <f t="shared" si="19"/>
        <v>0</v>
      </c>
      <c r="FU146" s="475">
        <f t="shared" si="19"/>
        <v>0</v>
      </c>
      <c r="FV146" s="475">
        <f t="shared" si="19"/>
        <v>0</v>
      </c>
      <c r="FW146" s="475">
        <f t="shared" si="19"/>
        <v>0</v>
      </c>
      <c r="FX146" s="475">
        <f t="shared" si="19"/>
        <v>0</v>
      </c>
      <c r="FY146" s="475">
        <f t="shared" si="19"/>
        <v>0</v>
      </c>
      <c r="FZ146" s="475">
        <f t="shared" si="19"/>
        <v>0</v>
      </c>
      <c r="GA146" s="475">
        <f t="shared" si="19"/>
        <v>0</v>
      </c>
      <c r="GB146" s="475">
        <f t="shared" si="19"/>
        <v>0</v>
      </c>
    </row>
    <row r="147" spans="2:184" x14ac:dyDescent="0.35">
      <c r="B147" s="517">
        <f>VLOOKUP(C147,'QUALIFIED ENGINES'!$D$7:$P$9999,13,FALSE)</f>
        <v>43479</v>
      </c>
      <c r="C147" s="472">
        <f>'QUALIFIED ENGINES'!D17</f>
        <v>91418</v>
      </c>
      <c r="D147" s="475">
        <f t="shared" si="1"/>
        <v>0</v>
      </c>
      <c r="E147" s="475">
        <f t="shared" ref="E147:BP150" si="22">_xlfn.IFNA(IF($B147=0,0,IF(DATE(E$4,E$5,1)&gt;=$B147,E16,0)),0)</f>
        <v>0</v>
      </c>
      <c r="F147" s="475">
        <f t="shared" si="22"/>
        <v>0</v>
      </c>
      <c r="G147" s="475">
        <f t="shared" si="22"/>
        <v>0</v>
      </c>
      <c r="H147" s="475">
        <f t="shared" si="22"/>
        <v>0</v>
      </c>
      <c r="I147" s="475">
        <f t="shared" si="22"/>
        <v>0</v>
      </c>
      <c r="J147" s="475">
        <f t="shared" si="22"/>
        <v>0</v>
      </c>
      <c r="K147" s="475">
        <f t="shared" si="22"/>
        <v>0</v>
      </c>
      <c r="L147" s="475">
        <f t="shared" si="22"/>
        <v>0</v>
      </c>
      <c r="M147" s="475">
        <f t="shared" si="22"/>
        <v>0</v>
      </c>
      <c r="N147" s="475">
        <f t="shared" si="22"/>
        <v>0</v>
      </c>
      <c r="O147" s="475">
        <f t="shared" si="22"/>
        <v>0</v>
      </c>
      <c r="P147" s="475">
        <f t="shared" si="22"/>
        <v>0</v>
      </c>
      <c r="Q147" s="475">
        <f t="shared" si="22"/>
        <v>0</v>
      </c>
      <c r="R147" s="475">
        <f t="shared" si="22"/>
        <v>0</v>
      </c>
      <c r="S147" s="475">
        <f t="shared" si="22"/>
        <v>0</v>
      </c>
      <c r="T147" s="475">
        <f t="shared" si="22"/>
        <v>0</v>
      </c>
      <c r="U147" s="475">
        <f t="shared" si="22"/>
        <v>0</v>
      </c>
      <c r="V147" s="475">
        <f t="shared" si="22"/>
        <v>0</v>
      </c>
      <c r="W147" s="475">
        <f t="shared" si="22"/>
        <v>0</v>
      </c>
      <c r="X147" s="475">
        <f t="shared" si="22"/>
        <v>0</v>
      </c>
      <c r="Y147" s="475">
        <f t="shared" si="22"/>
        <v>0</v>
      </c>
      <c r="Z147" s="475">
        <f t="shared" si="22"/>
        <v>0</v>
      </c>
      <c r="AA147" s="475">
        <f t="shared" si="22"/>
        <v>0</v>
      </c>
      <c r="AB147" s="475">
        <f t="shared" si="22"/>
        <v>0</v>
      </c>
      <c r="AC147" s="475">
        <f t="shared" si="22"/>
        <v>0</v>
      </c>
      <c r="AD147" s="475">
        <f t="shared" si="22"/>
        <v>0</v>
      </c>
      <c r="AE147" s="475">
        <f t="shared" si="22"/>
        <v>192.68</v>
      </c>
      <c r="AF147" s="475">
        <f t="shared" si="22"/>
        <v>315.17</v>
      </c>
      <c r="AG147" s="475">
        <f t="shared" si="22"/>
        <v>395.93</v>
      </c>
      <c r="AH147" s="475">
        <f t="shared" si="22"/>
        <v>369.37</v>
      </c>
      <c r="AI147" s="475">
        <f t="shared" si="22"/>
        <v>447.71</v>
      </c>
      <c r="AJ147" s="475">
        <f t="shared" si="22"/>
        <v>323.19</v>
      </c>
      <c r="AK147" s="475">
        <f t="shared" si="22"/>
        <v>136.66999999999999</v>
      </c>
      <c r="AL147" s="475">
        <f t="shared" si="22"/>
        <v>0</v>
      </c>
      <c r="AM147" s="475">
        <f t="shared" si="22"/>
        <v>0</v>
      </c>
      <c r="AN147" s="475">
        <f t="shared" si="22"/>
        <v>0</v>
      </c>
      <c r="AO147" s="475">
        <f t="shared" si="22"/>
        <v>0</v>
      </c>
      <c r="AP147" s="475">
        <f t="shared" si="22"/>
        <v>0</v>
      </c>
      <c r="AQ147" s="475">
        <f t="shared" si="22"/>
        <v>0</v>
      </c>
      <c r="AR147" s="475">
        <f t="shared" si="22"/>
        <v>0</v>
      </c>
      <c r="AS147" s="475">
        <f t="shared" si="22"/>
        <v>0</v>
      </c>
      <c r="AT147" s="475">
        <f t="shared" si="22"/>
        <v>0</v>
      </c>
      <c r="AU147" s="475">
        <f t="shared" si="22"/>
        <v>0</v>
      </c>
      <c r="AV147" s="475">
        <f t="shared" si="22"/>
        <v>0</v>
      </c>
      <c r="AW147" s="475">
        <f t="shared" si="22"/>
        <v>0</v>
      </c>
      <c r="AX147" s="475">
        <f t="shared" si="22"/>
        <v>0</v>
      </c>
      <c r="AY147" s="475">
        <f t="shared" si="22"/>
        <v>0</v>
      </c>
      <c r="AZ147" s="475">
        <f t="shared" si="22"/>
        <v>0</v>
      </c>
      <c r="BA147" s="475">
        <f t="shared" si="22"/>
        <v>0</v>
      </c>
      <c r="BB147" s="475">
        <f t="shared" si="22"/>
        <v>0</v>
      </c>
      <c r="BC147" s="475">
        <f t="shared" si="22"/>
        <v>0</v>
      </c>
      <c r="BD147" s="475">
        <f t="shared" si="22"/>
        <v>0</v>
      </c>
      <c r="BE147" s="475">
        <f t="shared" si="22"/>
        <v>0</v>
      </c>
      <c r="BF147" s="475">
        <f t="shared" si="22"/>
        <v>0</v>
      </c>
      <c r="BG147" s="475">
        <f t="shared" si="22"/>
        <v>0</v>
      </c>
      <c r="BH147" s="475">
        <f t="shared" si="22"/>
        <v>0</v>
      </c>
      <c r="BI147" s="475">
        <f t="shared" si="22"/>
        <v>0</v>
      </c>
      <c r="BJ147" s="475">
        <f t="shared" si="22"/>
        <v>0</v>
      </c>
      <c r="BK147" s="475">
        <f t="shared" si="22"/>
        <v>0</v>
      </c>
      <c r="BL147" s="475">
        <f t="shared" si="22"/>
        <v>0</v>
      </c>
      <c r="BM147" s="475">
        <f t="shared" si="22"/>
        <v>0</v>
      </c>
      <c r="BN147" s="475">
        <f t="shared" si="22"/>
        <v>0</v>
      </c>
      <c r="BO147" s="475">
        <f t="shared" si="22"/>
        <v>0</v>
      </c>
      <c r="BP147" s="475">
        <f t="shared" si="22"/>
        <v>0</v>
      </c>
      <c r="BQ147" s="475">
        <f t="shared" si="20"/>
        <v>0</v>
      </c>
      <c r="BR147" s="475">
        <f t="shared" ref="BR147:BX147" si="23">_xlfn.IFNA(IF($B147=0,0,IF(DATE(BR$4,BR$5,1)&gt;=$B147,BR16,0)),0)</f>
        <v>0</v>
      </c>
      <c r="BS147" s="475">
        <f t="shared" si="23"/>
        <v>0</v>
      </c>
      <c r="BT147" s="475">
        <f t="shared" si="23"/>
        <v>0</v>
      </c>
      <c r="BU147" s="475">
        <f t="shared" si="23"/>
        <v>0</v>
      </c>
      <c r="BV147" s="475">
        <f t="shared" si="23"/>
        <v>152.11000000000001</v>
      </c>
      <c r="BW147" s="475">
        <f t="shared" si="23"/>
        <v>227.79</v>
      </c>
      <c r="BX147" s="475">
        <f t="shared" si="23"/>
        <v>260.76</v>
      </c>
      <c r="BY147" s="475">
        <f t="shared" si="20"/>
        <v>288.39</v>
      </c>
      <c r="BZ147" s="475">
        <f t="shared" si="20"/>
        <v>310.06</v>
      </c>
      <c r="CA147" s="475">
        <f t="shared" si="20"/>
        <v>336.75</v>
      </c>
      <c r="CB147" s="475">
        <f t="shared" si="20"/>
        <v>334.85</v>
      </c>
      <c r="CC147" s="475">
        <f t="shared" si="20"/>
        <v>357.25</v>
      </c>
      <c r="CD147" s="475">
        <f t="shared" si="20"/>
        <v>371.66</v>
      </c>
      <c r="CE147" s="475">
        <f t="shared" si="20"/>
        <v>374.09</v>
      </c>
      <c r="CF147" s="475">
        <f t="shared" si="20"/>
        <v>379.94</v>
      </c>
      <c r="CG147" s="475">
        <f t="shared" si="20"/>
        <v>392.56</v>
      </c>
      <c r="CH147" s="475">
        <f t="shared" si="20"/>
        <v>395.22</v>
      </c>
      <c r="CI147" s="475">
        <f t="shared" si="20"/>
        <v>207.98</v>
      </c>
      <c r="CJ147" s="475">
        <f t="shared" si="20"/>
        <v>316.01</v>
      </c>
      <c r="CK147" s="475">
        <f t="shared" si="20"/>
        <v>0</v>
      </c>
      <c r="CL147" s="475">
        <f t="shared" si="20"/>
        <v>0</v>
      </c>
      <c r="CM147" s="475">
        <f t="shared" si="20"/>
        <v>104</v>
      </c>
      <c r="CN147" s="475">
        <f t="shared" si="20"/>
        <v>0</v>
      </c>
      <c r="CO147" s="475">
        <f t="shared" si="20"/>
        <v>0</v>
      </c>
      <c r="CP147" s="475">
        <f t="shared" si="20"/>
        <v>0</v>
      </c>
      <c r="CQ147" s="475">
        <f t="shared" si="20"/>
        <v>0</v>
      </c>
      <c r="CR147" s="475">
        <f t="shared" si="20"/>
        <v>0</v>
      </c>
      <c r="CS147" s="475">
        <f t="shared" si="20"/>
        <v>0</v>
      </c>
      <c r="CT147" s="475">
        <f t="shared" si="20"/>
        <v>0</v>
      </c>
      <c r="CU147" s="475">
        <f t="shared" si="20"/>
        <v>0</v>
      </c>
      <c r="CV147" s="475">
        <f t="shared" si="20"/>
        <v>347.3</v>
      </c>
      <c r="CW147" s="475">
        <f t="shared" si="20"/>
        <v>427.27</v>
      </c>
      <c r="CX147" s="475">
        <f t="shared" si="20"/>
        <v>380.33</v>
      </c>
      <c r="CY147" s="475">
        <f t="shared" si="20"/>
        <v>474.73</v>
      </c>
      <c r="CZ147" s="475">
        <f t="shared" si="20"/>
        <v>424.84</v>
      </c>
      <c r="DA147" s="475">
        <f t="shared" si="20"/>
        <v>503.7</v>
      </c>
      <c r="DB147" s="475">
        <f t="shared" si="20"/>
        <v>447.55</v>
      </c>
      <c r="DC147" s="475">
        <f t="shared" si="20"/>
        <v>446.58</v>
      </c>
      <c r="DD147" s="475">
        <f t="shared" si="20"/>
        <v>381.92</v>
      </c>
      <c r="DE147" s="475">
        <f t="shared" si="20"/>
        <v>432.26</v>
      </c>
      <c r="DF147" s="475">
        <f t="shared" si="20"/>
        <v>481.05</v>
      </c>
      <c r="DG147" s="475">
        <f t="shared" si="20"/>
        <v>474.39</v>
      </c>
      <c r="DH147" s="475">
        <f t="shared" si="20"/>
        <v>0</v>
      </c>
      <c r="DI147" s="475">
        <f t="shared" si="20"/>
        <v>0</v>
      </c>
      <c r="DJ147" s="475">
        <f t="shared" si="20"/>
        <v>0</v>
      </c>
      <c r="DK147" s="475">
        <f t="shared" si="20"/>
        <v>0</v>
      </c>
      <c r="DL147" s="475">
        <f t="shared" si="20"/>
        <v>0</v>
      </c>
      <c r="DM147" s="475">
        <f t="shared" si="20"/>
        <v>0</v>
      </c>
      <c r="DN147" s="475">
        <f t="shared" si="20"/>
        <v>0</v>
      </c>
      <c r="DO147" s="475">
        <f t="shared" si="20"/>
        <v>0</v>
      </c>
      <c r="DP147" s="475">
        <f t="shared" si="20"/>
        <v>0</v>
      </c>
      <c r="DQ147" s="475">
        <f t="shared" si="20"/>
        <v>0</v>
      </c>
      <c r="DR147" s="475">
        <f t="shared" si="20"/>
        <v>0</v>
      </c>
      <c r="DS147" s="475">
        <f t="shared" si="20"/>
        <v>0</v>
      </c>
      <c r="DT147" s="475">
        <f t="shared" si="20"/>
        <v>0</v>
      </c>
      <c r="DU147" s="475">
        <f t="shared" si="20"/>
        <v>0</v>
      </c>
      <c r="DV147" s="475">
        <f t="shared" si="20"/>
        <v>0</v>
      </c>
      <c r="DW147" s="475">
        <f t="shared" si="20"/>
        <v>0</v>
      </c>
      <c r="DX147" s="475">
        <f t="shared" si="20"/>
        <v>0</v>
      </c>
      <c r="DY147" s="475">
        <f t="shared" si="20"/>
        <v>0</v>
      </c>
      <c r="DZ147" s="475">
        <f t="shared" si="20"/>
        <v>0</v>
      </c>
      <c r="EA147" s="475">
        <f t="shared" si="20"/>
        <v>0</v>
      </c>
      <c r="EB147" s="475">
        <f t="shared" si="13"/>
        <v>0</v>
      </c>
      <c r="EC147" s="475">
        <f t="shared" si="19"/>
        <v>0</v>
      </c>
      <c r="ED147" s="475">
        <f t="shared" si="19"/>
        <v>0</v>
      </c>
      <c r="EE147" s="475">
        <f t="shared" si="19"/>
        <v>0</v>
      </c>
      <c r="EF147" s="475">
        <f t="shared" si="19"/>
        <v>0</v>
      </c>
      <c r="EG147" s="475">
        <f t="shared" si="19"/>
        <v>0</v>
      </c>
      <c r="EH147" s="475">
        <f t="shared" si="19"/>
        <v>0</v>
      </c>
      <c r="EI147" s="475">
        <f t="shared" si="19"/>
        <v>0</v>
      </c>
      <c r="EJ147" s="475">
        <f t="shared" si="19"/>
        <v>0</v>
      </c>
      <c r="EK147" s="475">
        <f t="shared" si="19"/>
        <v>0</v>
      </c>
      <c r="EL147" s="475">
        <f t="shared" si="19"/>
        <v>0</v>
      </c>
      <c r="EM147" s="475">
        <f t="shared" si="19"/>
        <v>0</v>
      </c>
      <c r="EN147" s="475">
        <f t="shared" si="19"/>
        <v>0</v>
      </c>
      <c r="EO147" s="475">
        <f t="shared" si="19"/>
        <v>0</v>
      </c>
      <c r="EP147" s="475">
        <f t="shared" si="19"/>
        <v>0</v>
      </c>
      <c r="EQ147" s="475">
        <f t="shared" si="19"/>
        <v>0</v>
      </c>
      <c r="ER147" s="475">
        <f t="shared" si="19"/>
        <v>0</v>
      </c>
      <c r="ES147" s="475">
        <f t="shared" si="19"/>
        <v>0</v>
      </c>
      <c r="ET147" s="475">
        <f t="shared" si="19"/>
        <v>0</v>
      </c>
      <c r="EU147" s="475">
        <f t="shared" si="19"/>
        <v>0</v>
      </c>
      <c r="EV147" s="475">
        <f t="shared" si="19"/>
        <v>0</v>
      </c>
      <c r="EW147" s="475">
        <f t="shared" si="19"/>
        <v>0</v>
      </c>
      <c r="EX147" s="475">
        <f t="shared" si="19"/>
        <v>0</v>
      </c>
      <c r="EY147" s="475">
        <f t="shared" si="19"/>
        <v>0</v>
      </c>
      <c r="EZ147" s="475">
        <f t="shared" si="19"/>
        <v>0</v>
      </c>
      <c r="FA147" s="475">
        <f t="shared" si="19"/>
        <v>0</v>
      </c>
      <c r="FB147" s="475">
        <f t="shared" si="19"/>
        <v>0</v>
      </c>
      <c r="FC147" s="475">
        <f t="shared" si="19"/>
        <v>0</v>
      </c>
      <c r="FD147" s="475">
        <f t="shared" si="19"/>
        <v>0</v>
      </c>
      <c r="FE147" s="475">
        <f t="shared" si="19"/>
        <v>0</v>
      </c>
      <c r="FF147" s="475">
        <f t="shared" si="19"/>
        <v>0</v>
      </c>
      <c r="FG147" s="475">
        <f t="shared" si="19"/>
        <v>0</v>
      </c>
      <c r="FH147" s="475">
        <f t="shared" si="19"/>
        <v>0</v>
      </c>
      <c r="FI147" s="475">
        <f t="shared" si="19"/>
        <v>0</v>
      </c>
      <c r="FJ147" s="475">
        <f t="shared" si="19"/>
        <v>0</v>
      </c>
      <c r="FK147" s="475">
        <f t="shared" si="19"/>
        <v>0</v>
      </c>
      <c r="FL147" s="475">
        <f t="shared" si="19"/>
        <v>0</v>
      </c>
      <c r="FM147" s="475">
        <f t="shared" si="19"/>
        <v>0</v>
      </c>
      <c r="FN147" s="475">
        <f t="shared" si="19"/>
        <v>0</v>
      </c>
      <c r="FO147" s="475">
        <f t="shared" si="19"/>
        <v>0</v>
      </c>
      <c r="FP147" s="475">
        <f t="shared" si="19"/>
        <v>0</v>
      </c>
      <c r="FQ147" s="475">
        <f t="shared" si="19"/>
        <v>0</v>
      </c>
      <c r="FR147" s="475">
        <f t="shared" si="19"/>
        <v>0</v>
      </c>
      <c r="FS147" s="475">
        <f t="shared" si="19"/>
        <v>0</v>
      </c>
      <c r="FT147" s="475">
        <f t="shared" si="19"/>
        <v>0</v>
      </c>
      <c r="FU147" s="475">
        <f t="shared" si="19"/>
        <v>0</v>
      </c>
      <c r="FV147" s="475">
        <f t="shared" si="19"/>
        <v>0</v>
      </c>
      <c r="FW147" s="475">
        <f t="shared" si="19"/>
        <v>0</v>
      </c>
      <c r="FX147" s="475">
        <f t="shared" si="19"/>
        <v>0</v>
      </c>
      <c r="FY147" s="475">
        <f t="shared" si="19"/>
        <v>0</v>
      </c>
      <c r="FZ147" s="475">
        <f t="shared" si="19"/>
        <v>0</v>
      </c>
      <c r="GA147" s="475">
        <f t="shared" si="19"/>
        <v>0</v>
      </c>
      <c r="GB147" s="475">
        <f t="shared" si="19"/>
        <v>0</v>
      </c>
    </row>
    <row r="148" spans="2:184" x14ac:dyDescent="0.35">
      <c r="B148" s="517">
        <f>VLOOKUP(C148,'QUALIFIED ENGINES'!$D$7:$P$9999,13,FALSE)</f>
        <v>45291</v>
      </c>
      <c r="C148" s="472">
        <f>'QUALIFIED ENGINES'!D18</f>
        <v>91417</v>
      </c>
      <c r="D148" s="475">
        <f t="shared" si="1"/>
        <v>0</v>
      </c>
      <c r="E148" s="475">
        <f t="shared" si="22"/>
        <v>0</v>
      </c>
      <c r="F148" s="475">
        <f t="shared" si="22"/>
        <v>0</v>
      </c>
      <c r="G148" s="475">
        <f t="shared" si="22"/>
        <v>0</v>
      </c>
      <c r="H148" s="475">
        <f t="shared" si="22"/>
        <v>0</v>
      </c>
      <c r="I148" s="475">
        <f t="shared" si="22"/>
        <v>0</v>
      </c>
      <c r="J148" s="475">
        <f t="shared" si="22"/>
        <v>0</v>
      </c>
      <c r="K148" s="475">
        <f t="shared" si="22"/>
        <v>0</v>
      </c>
      <c r="L148" s="475">
        <f t="shared" si="22"/>
        <v>0</v>
      </c>
      <c r="M148" s="475">
        <f t="shared" si="22"/>
        <v>0</v>
      </c>
      <c r="N148" s="475">
        <f t="shared" si="22"/>
        <v>0</v>
      </c>
      <c r="O148" s="475">
        <f t="shared" si="22"/>
        <v>0</v>
      </c>
      <c r="P148" s="475">
        <f t="shared" si="22"/>
        <v>0</v>
      </c>
      <c r="Q148" s="475">
        <f t="shared" si="22"/>
        <v>0</v>
      </c>
      <c r="R148" s="475">
        <f t="shared" si="22"/>
        <v>0</v>
      </c>
      <c r="S148" s="475">
        <f t="shared" si="22"/>
        <v>0</v>
      </c>
      <c r="T148" s="475">
        <f t="shared" si="22"/>
        <v>0</v>
      </c>
      <c r="U148" s="475">
        <f t="shared" si="22"/>
        <v>0</v>
      </c>
      <c r="V148" s="475">
        <f t="shared" si="22"/>
        <v>0</v>
      </c>
      <c r="W148" s="475">
        <f t="shared" si="22"/>
        <v>0</v>
      </c>
      <c r="X148" s="475">
        <f t="shared" si="22"/>
        <v>0</v>
      </c>
      <c r="Y148" s="475">
        <f t="shared" si="22"/>
        <v>0</v>
      </c>
      <c r="Z148" s="475">
        <f t="shared" si="22"/>
        <v>0</v>
      </c>
      <c r="AA148" s="475">
        <f t="shared" si="22"/>
        <v>0</v>
      </c>
      <c r="AB148" s="475">
        <f t="shared" si="22"/>
        <v>0</v>
      </c>
      <c r="AC148" s="475">
        <f t="shared" si="22"/>
        <v>0</v>
      </c>
      <c r="AD148" s="475">
        <f t="shared" si="22"/>
        <v>0</v>
      </c>
      <c r="AE148" s="475">
        <f t="shared" si="22"/>
        <v>0</v>
      </c>
      <c r="AF148" s="475">
        <f t="shared" si="22"/>
        <v>0</v>
      </c>
      <c r="AG148" s="475">
        <f t="shared" si="22"/>
        <v>0</v>
      </c>
      <c r="AH148" s="475">
        <f t="shared" si="22"/>
        <v>0</v>
      </c>
      <c r="AI148" s="475">
        <f t="shared" si="22"/>
        <v>0</v>
      </c>
      <c r="AJ148" s="475">
        <f t="shared" si="22"/>
        <v>0</v>
      </c>
      <c r="AK148" s="475">
        <f t="shared" si="22"/>
        <v>0</v>
      </c>
      <c r="AL148" s="475">
        <f t="shared" si="22"/>
        <v>0</v>
      </c>
      <c r="AM148" s="475">
        <f t="shared" si="22"/>
        <v>0</v>
      </c>
      <c r="AN148" s="475">
        <f t="shared" si="22"/>
        <v>0</v>
      </c>
      <c r="AO148" s="475">
        <f t="shared" si="22"/>
        <v>0</v>
      </c>
      <c r="AP148" s="475">
        <f t="shared" si="22"/>
        <v>0</v>
      </c>
      <c r="AQ148" s="475">
        <f t="shared" si="22"/>
        <v>0</v>
      </c>
      <c r="AR148" s="475">
        <f t="shared" si="22"/>
        <v>0</v>
      </c>
      <c r="AS148" s="475">
        <f t="shared" si="22"/>
        <v>0</v>
      </c>
      <c r="AT148" s="475">
        <f t="shared" si="22"/>
        <v>0</v>
      </c>
      <c r="AU148" s="475">
        <f t="shared" si="22"/>
        <v>0</v>
      </c>
      <c r="AV148" s="475">
        <f t="shared" si="22"/>
        <v>0</v>
      </c>
      <c r="AW148" s="475">
        <f t="shared" si="22"/>
        <v>0</v>
      </c>
      <c r="AX148" s="475">
        <f t="shared" si="22"/>
        <v>0</v>
      </c>
      <c r="AY148" s="475">
        <f t="shared" si="22"/>
        <v>0</v>
      </c>
      <c r="AZ148" s="475">
        <f t="shared" si="22"/>
        <v>0</v>
      </c>
      <c r="BA148" s="475">
        <f t="shared" si="22"/>
        <v>0</v>
      </c>
      <c r="BB148" s="475">
        <f t="shared" si="22"/>
        <v>0</v>
      </c>
      <c r="BC148" s="475">
        <f t="shared" si="22"/>
        <v>0</v>
      </c>
      <c r="BD148" s="475">
        <f t="shared" si="22"/>
        <v>0</v>
      </c>
      <c r="BE148" s="475">
        <f t="shared" si="22"/>
        <v>0</v>
      </c>
      <c r="BF148" s="475">
        <f t="shared" si="22"/>
        <v>0</v>
      </c>
      <c r="BG148" s="475">
        <f t="shared" si="22"/>
        <v>0</v>
      </c>
      <c r="BH148" s="475">
        <f t="shared" si="22"/>
        <v>0</v>
      </c>
      <c r="BI148" s="475">
        <f t="shared" si="22"/>
        <v>0</v>
      </c>
      <c r="BJ148" s="475">
        <f t="shared" si="22"/>
        <v>0</v>
      </c>
      <c r="BK148" s="475">
        <f t="shared" si="22"/>
        <v>0</v>
      </c>
      <c r="BL148" s="475">
        <f t="shared" si="22"/>
        <v>0</v>
      </c>
      <c r="BM148" s="475">
        <f t="shared" si="22"/>
        <v>0</v>
      </c>
      <c r="BN148" s="475">
        <f t="shared" si="22"/>
        <v>0</v>
      </c>
      <c r="BO148" s="475">
        <f t="shared" si="22"/>
        <v>0</v>
      </c>
      <c r="BP148" s="475">
        <f t="shared" si="22"/>
        <v>0</v>
      </c>
      <c r="BQ148" s="475">
        <f t="shared" si="20"/>
        <v>0</v>
      </c>
      <c r="BR148" s="475">
        <f t="shared" ref="BR148:BX148" si="24">_xlfn.IFNA(IF($B148=0,0,IF(DATE(BR$4,BR$5,1)&gt;=$B148,BR17,0)),0)</f>
        <v>0</v>
      </c>
      <c r="BS148" s="475">
        <f t="shared" si="24"/>
        <v>0</v>
      </c>
      <c r="BT148" s="475">
        <f t="shared" si="24"/>
        <v>0</v>
      </c>
      <c r="BU148" s="475">
        <f t="shared" si="24"/>
        <v>0</v>
      </c>
      <c r="BV148" s="475">
        <f t="shared" si="24"/>
        <v>0</v>
      </c>
      <c r="BW148" s="475">
        <f t="shared" si="24"/>
        <v>0</v>
      </c>
      <c r="BX148" s="475">
        <f t="shared" si="24"/>
        <v>0</v>
      </c>
      <c r="BY148" s="475">
        <f t="shared" si="20"/>
        <v>0</v>
      </c>
      <c r="BZ148" s="475">
        <f t="shared" si="20"/>
        <v>0</v>
      </c>
      <c r="CA148" s="475">
        <f t="shared" si="20"/>
        <v>0</v>
      </c>
      <c r="CB148" s="475">
        <f t="shared" si="20"/>
        <v>0</v>
      </c>
      <c r="CC148" s="475">
        <f t="shared" si="20"/>
        <v>0</v>
      </c>
      <c r="CD148" s="475">
        <f t="shared" si="20"/>
        <v>0</v>
      </c>
      <c r="CE148" s="475">
        <f t="shared" si="20"/>
        <v>0</v>
      </c>
      <c r="CF148" s="475">
        <f t="shared" si="20"/>
        <v>0</v>
      </c>
      <c r="CG148" s="475">
        <f t="shared" si="20"/>
        <v>0</v>
      </c>
      <c r="CH148" s="475">
        <f t="shared" si="20"/>
        <v>0</v>
      </c>
      <c r="CI148" s="475">
        <f t="shared" si="20"/>
        <v>0</v>
      </c>
      <c r="CJ148" s="475">
        <f t="shared" si="20"/>
        <v>0</v>
      </c>
      <c r="CK148" s="475">
        <f t="shared" si="20"/>
        <v>386.93</v>
      </c>
      <c r="CL148" s="475">
        <f t="shared" si="20"/>
        <v>332.83</v>
      </c>
      <c r="CM148" s="475">
        <f t="shared" si="20"/>
        <v>0</v>
      </c>
      <c r="CN148" s="475">
        <f t="shared" si="20"/>
        <v>0</v>
      </c>
      <c r="CO148" s="475">
        <f t="shared" si="20"/>
        <v>0</v>
      </c>
      <c r="CP148" s="475">
        <f t="shared" si="20"/>
        <v>0</v>
      </c>
      <c r="CQ148" s="475">
        <f t="shared" si="20"/>
        <v>0</v>
      </c>
      <c r="CR148" s="475">
        <f t="shared" si="20"/>
        <v>0</v>
      </c>
      <c r="CS148" s="475">
        <f t="shared" si="20"/>
        <v>0</v>
      </c>
      <c r="CT148" s="475">
        <f t="shared" si="20"/>
        <v>0</v>
      </c>
      <c r="CU148" s="475">
        <f t="shared" si="20"/>
        <v>0</v>
      </c>
      <c r="CV148" s="475">
        <f t="shared" si="20"/>
        <v>0</v>
      </c>
      <c r="CW148" s="475">
        <f t="shared" si="20"/>
        <v>0</v>
      </c>
      <c r="CX148" s="475">
        <f t="shared" si="20"/>
        <v>0</v>
      </c>
      <c r="CY148" s="475">
        <f t="shared" si="20"/>
        <v>0</v>
      </c>
      <c r="CZ148" s="475">
        <f t="shared" si="20"/>
        <v>0</v>
      </c>
      <c r="DA148" s="475">
        <f t="shared" si="20"/>
        <v>0</v>
      </c>
      <c r="DB148" s="475">
        <f t="shared" si="20"/>
        <v>0</v>
      </c>
      <c r="DC148" s="475">
        <f t="shared" si="20"/>
        <v>0</v>
      </c>
      <c r="DD148" s="475">
        <f t="shared" si="20"/>
        <v>0</v>
      </c>
      <c r="DE148" s="475">
        <f t="shared" si="20"/>
        <v>0</v>
      </c>
      <c r="DF148" s="475">
        <f t="shared" si="20"/>
        <v>0</v>
      </c>
      <c r="DG148" s="475">
        <f t="shared" si="20"/>
        <v>0</v>
      </c>
      <c r="DH148" s="475">
        <f t="shared" si="20"/>
        <v>0</v>
      </c>
      <c r="DI148" s="475">
        <f t="shared" si="20"/>
        <v>0</v>
      </c>
      <c r="DJ148" s="475">
        <f t="shared" si="20"/>
        <v>0</v>
      </c>
      <c r="DK148" s="475">
        <f t="shared" si="20"/>
        <v>0</v>
      </c>
      <c r="DL148" s="475">
        <f t="shared" si="20"/>
        <v>0</v>
      </c>
      <c r="DM148" s="475">
        <f t="shared" si="20"/>
        <v>0</v>
      </c>
      <c r="DN148" s="475">
        <f t="shared" si="20"/>
        <v>0</v>
      </c>
      <c r="DO148" s="475">
        <f t="shared" si="20"/>
        <v>0</v>
      </c>
      <c r="DP148" s="475">
        <f t="shared" si="20"/>
        <v>0</v>
      </c>
      <c r="DQ148" s="475">
        <f t="shared" si="20"/>
        <v>0</v>
      </c>
      <c r="DR148" s="475">
        <f t="shared" si="20"/>
        <v>0</v>
      </c>
      <c r="DS148" s="475">
        <f t="shared" si="20"/>
        <v>0</v>
      </c>
      <c r="DT148" s="475">
        <f t="shared" si="20"/>
        <v>0</v>
      </c>
      <c r="DU148" s="475">
        <f t="shared" si="20"/>
        <v>0</v>
      </c>
      <c r="DV148" s="475">
        <f t="shared" si="20"/>
        <v>0</v>
      </c>
      <c r="DW148" s="475">
        <f t="shared" si="20"/>
        <v>0</v>
      </c>
      <c r="DX148" s="475">
        <f t="shared" si="20"/>
        <v>0</v>
      </c>
      <c r="DY148" s="475">
        <f t="shared" si="20"/>
        <v>0</v>
      </c>
      <c r="DZ148" s="475">
        <f t="shared" si="20"/>
        <v>0</v>
      </c>
      <c r="EA148" s="475">
        <f t="shared" si="20"/>
        <v>0</v>
      </c>
      <c r="EB148" s="475">
        <f t="shared" si="13"/>
        <v>0</v>
      </c>
      <c r="EC148" s="475">
        <f t="shared" si="19"/>
        <v>0</v>
      </c>
      <c r="ED148" s="475">
        <f t="shared" si="19"/>
        <v>0</v>
      </c>
      <c r="EE148" s="475">
        <f t="shared" si="19"/>
        <v>0</v>
      </c>
      <c r="EF148" s="475">
        <f t="shared" si="19"/>
        <v>0</v>
      </c>
      <c r="EG148" s="475">
        <f t="shared" si="19"/>
        <v>0</v>
      </c>
      <c r="EH148" s="475">
        <f t="shared" si="19"/>
        <v>0</v>
      </c>
      <c r="EI148" s="475">
        <f t="shared" si="19"/>
        <v>0</v>
      </c>
      <c r="EJ148" s="475">
        <f t="shared" si="19"/>
        <v>0</v>
      </c>
      <c r="EK148" s="475">
        <f t="shared" si="19"/>
        <v>0</v>
      </c>
      <c r="EL148" s="475">
        <f t="shared" si="19"/>
        <v>0</v>
      </c>
      <c r="EM148" s="475">
        <f t="shared" si="19"/>
        <v>0</v>
      </c>
      <c r="EN148" s="475">
        <f t="shared" si="19"/>
        <v>0</v>
      </c>
      <c r="EO148" s="475">
        <f t="shared" si="19"/>
        <v>0</v>
      </c>
      <c r="EP148" s="475">
        <f t="shared" si="19"/>
        <v>0</v>
      </c>
      <c r="EQ148" s="475">
        <f t="shared" si="19"/>
        <v>0</v>
      </c>
      <c r="ER148" s="475">
        <f t="shared" si="19"/>
        <v>0</v>
      </c>
      <c r="ES148" s="475">
        <f t="shared" si="19"/>
        <v>0</v>
      </c>
      <c r="ET148" s="475">
        <f t="shared" si="19"/>
        <v>0</v>
      </c>
      <c r="EU148" s="475">
        <f t="shared" si="19"/>
        <v>0</v>
      </c>
      <c r="EV148" s="475">
        <f t="shared" si="19"/>
        <v>0</v>
      </c>
      <c r="EW148" s="475">
        <f t="shared" si="19"/>
        <v>0</v>
      </c>
      <c r="EX148" s="475">
        <f t="shared" si="19"/>
        <v>0</v>
      </c>
      <c r="EY148" s="475">
        <f t="shared" si="19"/>
        <v>0</v>
      </c>
      <c r="EZ148" s="475">
        <f t="shared" si="19"/>
        <v>0</v>
      </c>
      <c r="FA148" s="475">
        <f t="shared" si="19"/>
        <v>0</v>
      </c>
      <c r="FB148" s="475">
        <f t="shared" si="19"/>
        <v>0</v>
      </c>
      <c r="FC148" s="475">
        <f t="shared" si="19"/>
        <v>0</v>
      </c>
      <c r="FD148" s="475">
        <f t="shared" si="19"/>
        <v>0</v>
      </c>
      <c r="FE148" s="475">
        <f t="shared" si="19"/>
        <v>0</v>
      </c>
      <c r="FF148" s="475">
        <f t="shared" si="19"/>
        <v>0</v>
      </c>
      <c r="FG148" s="475">
        <f t="shared" si="19"/>
        <v>0</v>
      </c>
      <c r="FH148" s="475">
        <f t="shared" si="19"/>
        <v>0</v>
      </c>
      <c r="FI148" s="475">
        <f t="shared" si="19"/>
        <v>0</v>
      </c>
      <c r="FJ148" s="475">
        <f t="shared" si="19"/>
        <v>0</v>
      </c>
      <c r="FK148" s="475">
        <f t="shared" si="19"/>
        <v>0</v>
      </c>
      <c r="FL148" s="475">
        <f t="shared" si="19"/>
        <v>0</v>
      </c>
      <c r="FM148" s="475">
        <f t="shared" si="19"/>
        <v>0</v>
      </c>
      <c r="FN148" s="475">
        <f t="shared" si="19"/>
        <v>0</v>
      </c>
      <c r="FO148" s="475">
        <f t="shared" si="19"/>
        <v>0</v>
      </c>
      <c r="FP148" s="475">
        <f t="shared" si="19"/>
        <v>0</v>
      </c>
      <c r="FQ148" s="475">
        <f t="shared" si="19"/>
        <v>0</v>
      </c>
      <c r="FR148" s="475">
        <f t="shared" si="19"/>
        <v>0</v>
      </c>
      <c r="FS148" s="475">
        <f t="shared" si="19"/>
        <v>0</v>
      </c>
      <c r="FT148" s="475">
        <f t="shared" si="19"/>
        <v>0</v>
      </c>
      <c r="FU148" s="475">
        <f t="shared" si="19"/>
        <v>0</v>
      </c>
      <c r="FV148" s="475">
        <f t="shared" si="19"/>
        <v>0</v>
      </c>
      <c r="FW148" s="475">
        <f t="shared" si="19"/>
        <v>0</v>
      </c>
      <c r="FX148" s="475">
        <f t="shared" si="19"/>
        <v>0</v>
      </c>
      <c r="FY148" s="475">
        <f t="shared" si="19"/>
        <v>0</v>
      </c>
      <c r="FZ148" s="475">
        <f t="shared" si="19"/>
        <v>0</v>
      </c>
      <c r="GA148" s="475">
        <f t="shared" si="19"/>
        <v>0</v>
      </c>
      <c r="GB148" s="475">
        <f t="shared" si="19"/>
        <v>0</v>
      </c>
    </row>
    <row r="149" spans="2:184" x14ac:dyDescent="0.35">
      <c r="B149" s="517" t="str">
        <f>VLOOKUP(C149,'QUALIFIED ENGINES'!$D$7:$P$9999,13,FALSE)</f>
        <v xml:space="preserve"> 30/05/2022</v>
      </c>
      <c r="C149" s="472">
        <f>'QUALIFIED ENGINES'!D19</f>
        <v>91423</v>
      </c>
      <c r="D149" s="475">
        <f t="shared" si="1"/>
        <v>0</v>
      </c>
      <c r="E149" s="475">
        <f t="shared" si="22"/>
        <v>0</v>
      </c>
      <c r="F149" s="475">
        <f t="shared" si="22"/>
        <v>0</v>
      </c>
      <c r="G149" s="475">
        <f t="shared" si="22"/>
        <v>0</v>
      </c>
      <c r="H149" s="475">
        <f t="shared" si="22"/>
        <v>0</v>
      </c>
      <c r="I149" s="475">
        <f t="shared" si="22"/>
        <v>0</v>
      </c>
      <c r="J149" s="475">
        <f t="shared" si="22"/>
        <v>0</v>
      </c>
      <c r="K149" s="475">
        <f t="shared" si="22"/>
        <v>0</v>
      </c>
      <c r="L149" s="475">
        <f t="shared" si="22"/>
        <v>0</v>
      </c>
      <c r="M149" s="475">
        <f t="shared" si="22"/>
        <v>0</v>
      </c>
      <c r="N149" s="475">
        <f t="shared" si="22"/>
        <v>0</v>
      </c>
      <c r="O149" s="475">
        <f t="shared" si="22"/>
        <v>0</v>
      </c>
      <c r="P149" s="475">
        <f t="shared" si="22"/>
        <v>0</v>
      </c>
      <c r="Q149" s="475">
        <f t="shared" si="22"/>
        <v>0</v>
      </c>
      <c r="R149" s="475">
        <f t="shared" si="22"/>
        <v>0</v>
      </c>
      <c r="S149" s="475">
        <f t="shared" si="22"/>
        <v>0</v>
      </c>
      <c r="T149" s="475">
        <f t="shared" si="22"/>
        <v>0</v>
      </c>
      <c r="U149" s="475">
        <f t="shared" si="22"/>
        <v>0</v>
      </c>
      <c r="V149" s="475">
        <f t="shared" si="22"/>
        <v>0</v>
      </c>
      <c r="W149" s="475">
        <f t="shared" si="22"/>
        <v>0</v>
      </c>
      <c r="X149" s="475">
        <f t="shared" si="22"/>
        <v>0</v>
      </c>
      <c r="Y149" s="475">
        <f t="shared" si="22"/>
        <v>0</v>
      </c>
      <c r="Z149" s="475">
        <f t="shared" si="22"/>
        <v>0</v>
      </c>
      <c r="AA149" s="475">
        <f t="shared" si="22"/>
        <v>0</v>
      </c>
      <c r="AB149" s="475">
        <f t="shared" si="22"/>
        <v>0</v>
      </c>
      <c r="AC149" s="475">
        <f t="shared" si="22"/>
        <v>0</v>
      </c>
      <c r="AD149" s="475">
        <f t="shared" si="22"/>
        <v>0</v>
      </c>
      <c r="AE149" s="475">
        <f t="shared" si="22"/>
        <v>0</v>
      </c>
      <c r="AF149" s="475">
        <f t="shared" si="22"/>
        <v>0</v>
      </c>
      <c r="AG149" s="475">
        <f t="shared" si="22"/>
        <v>0</v>
      </c>
      <c r="AH149" s="475">
        <f t="shared" si="22"/>
        <v>0</v>
      </c>
      <c r="AI149" s="475">
        <f t="shared" si="22"/>
        <v>0</v>
      </c>
      <c r="AJ149" s="475">
        <f t="shared" si="22"/>
        <v>0</v>
      </c>
      <c r="AK149" s="475">
        <f t="shared" si="22"/>
        <v>0</v>
      </c>
      <c r="AL149" s="475">
        <f t="shared" si="22"/>
        <v>0</v>
      </c>
      <c r="AM149" s="475">
        <f t="shared" si="22"/>
        <v>0</v>
      </c>
      <c r="AN149" s="475">
        <f t="shared" si="22"/>
        <v>0</v>
      </c>
      <c r="AO149" s="475">
        <f t="shared" si="22"/>
        <v>0</v>
      </c>
      <c r="AP149" s="475">
        <f t="shared" si="22"/>
        <v>0</v>
      </c>
      <c r="AQ149" s="475">
        <f t="shared" si="22"/>
        <v>0</v>
      </c>
      <c r="AR149" s="475">
        <f t="shared" si="22"/>
        <v>0</v>
      </c>
      <c r="AS149" s="475">
        <f t="shared" si="22"/>
        <v>0</v>
      </c>
      <c r="AT149" s="475">
        <f t="shared" si="22"/>
        <v>0</v>
      </c>
      <c r="AU149" s="475">
        <f t="shared" si="22"/>
        <v>0</v>
      </c>
      <c r="AV149" s="475">
        <f t="shared" si="22"/>
        <v>0</v>
      </c>
      <c r="AW149" s="475">
        <f t="shared" si="22"/>
        <v>0</v>
      </c>
      <c r="AX149" s="475">
        <f t="shared" si="22"/>
        <v>0</v>
      </c>
      <c r="AY149" s="475">
        <f t="shared" si="22"/>
        <v>0</v>
      </c>
      <c r="AZ149" s="475">
        <f t="shared" si="22"/>
        <v>0</v>
      </c>
      <c r="BA149" s="475">
        <f t="shared" si="22"/>
        <v>0</v>
      </c>
      <c r="BB149" s="475">
        <f t="shared" si="22"/>
        <v>0</v>
      </c>
      <c r="BC149" s="475">
        <f t="shared" si="22"/>
        <v>0</v>
      </c>
      <c r="BD149" s="475">
        <f t="shared" si="22"/>
        <v>0</v>
      </c>
      <c r="BE149" s="475">
        <f t="shared" si="22"/>
        <v>0</v>
      </c>
      <c r="BF149" s="475">
        <f t="shared" si="22"/>
        <v>0</v>
      </c>
      <c r="BG149" s="475">
        <f t="shared" si="22"/>
        <v>0</v>
      </c>
      <c r="BH149" s="475">
        <f t="shared" si="22"/>
        <v>0</v>
      </c>
      <c r="BI149" s="475">
        <f t="shared" si="22"/>
        <v>0</v>
      </c>
      <c r="BJ149" s="475">
        <f t="shared" si="22"/>
        <v>0</v>
      </c>
      <c r="BK149" s="475">
        <f t="shared" si="22"/>
        <v>0</v>
      </c>
      <c r="BL149" s="475">
        <f t="shared" si="22"/>
        <v>0</v>
      </c>
      <c r="BM149" s="475">
        <f t="shared" si="22"/>
        <v>0</v>
      </c>
      <c r="BN149" s="475">
        <f t="shared" si="22"/>
        <v>0</v>
      </c>
      <c r="BO149" s="475">
        <f t="shared" si="22"/>
        <v>0</v>
      </c>
      <c r="BP149" s="475">
        <f t="shared" si="22"/>
        <v>0</v>
      </c>
      <c r="BQ149" s="475">
        <f t="shared" si="20"/>
        <v>0</v>
      </c>
      <c r="BR149" s="475">
        <f t="shared" ref="BR149:BX149" si="25">_xlfn.IFNA(IF($B149=0,0,IF(DATE(BR$4,BR$5,1)&gt;=$B149,BR18,0)),0)</f>
        <v>0</v>
      </c>
      <c r="BS149" s="475">
        <f t="shared" si="25"/>
        <v>0</v>
      </c>
      <c r="BT149" s="475">
        <f t="shared" si="25"/>
        <v>0</v>
      </c>
      <c r="BU149" s="475">
        <f t="shared" si="25"/>
        <v>0</v>
      </c>
      <c r="BV149" s="475">
        <f t="shared" si="25"/>
        <v>0</v>
      </c>
      <c r="BW149" s="475">
        <f t="shared" si="25"/>
        <v>0</v>
      </c>
      <c r="BX149" s="475">
        <f t="shared" si="25"/>
        <v>0</v>
      </c>
      <c r="BY149" s="475">
        <f t="shared" si="20"/>
        <v>0</v>
      </c>
      <c r="BZ149" s="475">
        <f t="shared" si="20"/>
        <v>0</v>
      </c>
      <c r="CA149" s="475">
        <f t="shared" si="20"/>
        <v>0</v>
      </c>
      <c r="CB149" s="475">
        <f t="shared" si="20"/>
        <v>0</v>
      </c>
      <c r="CC149" s="475">
        <f t="shared" si="20"/>
        <v>0</v>
      </c>
      <c r="CD149" s="475">
        <f t="shared" si="20"/>
        <v>0</v>
      </c>
      <c r="CE149" s="475">
        <f t="shared" si="20"/>
        <v>0</v>
      </c>
      <c r="CF149" s="475">
        <f t="shared" si="20"/>
        <v>0</v>
      </c>
      <c r="CG149" s="475">
        <f t="shared" si="20"/>
        <v>0</v>
      </c>
      <c r="CH149" s="475">
        <f t="shared" si="20"/>
        <v>0</v>
      </c>
      <c r="CI149" s="475">
        <f t="shared" si="20"/>
        <v>0</v>
      </c>
      <c r="CJ149" s="475">
        <f t="shared" si="20"/>
        <v>0</v>
      </c>
      <c r="CK149" s="475">
        <f t="shared" si="20"/>
        <v>0</v>
      </c>
      <c r="CL149" s="475">
        <f t="shared" si="20"/>
        <v>0</v>
      </c>
      <c r="CM149" s="475">
        <f t="shared" si="20"/>
        <v>0</v>
      </c>
      <c r="CN149" s="475">
        <f t="shared" si="20"/>
        <v>0</v>
      </c>
      <c r="CO149" s="475">
        <f t="shared" si="20"/>
        <v>0</v>
      </c>
      <c r="CP149" s="475">
        <f t="shared" si="20"/>
        <v>0</v>
      </c>
      <c r="CQ149" s="475">
        <f t="shared" si="20"/>
        <v>0</v>
      </c>
      <c r="CR149" s="475">
        <f t="shared" si="20"/>
        <v>0</v>
      </c>
      <c r="CS149" s="475">
        <f t="shared" si="20"/>
        <v>0</v>
      </c>
      <c r="CT149" s="475">
        <f t="shared" si="20"/>
        <v>0</v>
      </c>
      <c r="CU149" s="475">
        <f t="shared" si="20"/>
        <v>0</v>
      </c>
      <c r="CV149" s="475">
        <f t="shared" si="20"/>
        <v>0</v>
      </c>
      <c r="CW149" s="475">
        <f t="shared" si="20"/>
        <v>0</v>
      </c>
      <c r="CX149" s="475">
        <f t="shared" si="20"/>
        <v>0</v>
      </c>
      <c r="CY149" s="475">
        <f t="shared" si="20"/>
        <v>0</v>
      </c>
      <c r="CZ149" s="475">
        <f t="shared" si="20"/>
        <v>0</v>
      </c>
      <c r="DA149" s="475">
        <f t="shared" si="20"/>
        <v>0</v>
      </c>
      <c r="DB149" s="475">
        <f t="shared" si="20"/>
        <v>0</v>
      </c>
      <c r="DC149" s="475">
        <f t="shared" si="20"/>
        <v>0</v>
      </c>
      <c r="DD149" s="475">
        <f t="shared" si="20"/>
        <v>0</v>
      </c>
      <c r="DE149" s="475">
        <f t="shared" si="20"/>
        <v>0</v>
      </c>
      <c r="DF149" s="475">
        <f t="shared" si="20"/>
        <v>0</v>
      </c>
      <c r="DG149" s="475">
        <f t="shared" si="20"/>
        <v>0</v>
      </c>
      <c r="DH149" s="475">
        <f t="shared" si="20"/>
        <v>0</v>
      </c>
      <c r="DI149" s="475">
        <f t="shared" si="20"/>
        <v>0</v>
      </c>
      <c r="DJ149" s="475">
        <f t="shared" si="20"/>
        <v>0</v>
      </c>
      <c r="DK149" s="475">
        <f t="shared" si="20"/>
        <v>0</v>
      </c>
      <c r="DL149" s="475">
        <f t="shared" si="20"/>
        <v>0</v>
      </c>
      <c r="DM149" s="475">
        <f t="shared" si="20"/>
        <v>0</v>
      </c>
      <c r="DN149" s="475">
        <f t="shared" si="20"/>
        <v>0</v>
      </c>
      <c r="DO149" s="475">
        <f t="shared" si="20"/>
        <v>0</v>
      </c>
      <c r="DP149" s="475">
        <f t="shared" si="20"/>
        <v>0</v>
      </c>
      <c r="DQ149" s="475">
        <f t="shared" si="20"/>
        <v>0</v>
      </c>
      <c r="DR149" s="475">
        <f t="shared" si="20"/>
        <v>0</v>
      </c>
      <c r="DS149" s="475">
        <f t="shared" si="20"/>
        <v>0</v>
      </c>
      <c r="DT149" s="475">
        <f t="shared" si="20"/>
        <v>0</v>
      </c>
      <c r="DU149" s="475">
        <f t="shared" si="20"/>
        <v>0</v>
      </c>
      <c r="DV149" s="475">
        <f t="shared" si="20"/>
        <v>0</v>
      </c>
      <c r="DW149" s="475">
        <f t="shared" si="20"/>
        <v>0</v>
      </c>
      <c r="DX149" s="475">
        <f t="shared" si="20"/>
        <v>0</v>
      </c>
      <c r="DY149" s="475">
        <f t="shared" si="20"/>
        <v>0</v>
      </c>
      <c r="DZ149" s="475">
        <f t="shared" si="20"/>
        <v>0</v>
      </c>
      <c r="EA149" s="475">
        <f t="shared" si="20"/>
        <v>0</v>
      </c>
      <c r="EB149" s="475">
        <f t="shared" si="13"/>
        <v>0</v>
      </c>
      <c r="EC149" s="475">
        <f t="shared" si="19"/>
        <v>0</v>
      </c>
      <c r="ED149" s="475">
        <f t="shared" si="19"/>
        <v>0</v>
      </c>
      <c r="EE149" s="475">
        <f t="shared" si="19"/>
        <v>0</v>
      </c>
      <c r="EF149" s="475">
        <f t="shared" si="19"/>
        <v>0</v>
      </c>
      <c r="EG149" s="475">
        <f t="shared" si="19"/>
        <v>0</v>
      </c>
      <c r="EH149" s="475">
        <f t="shared" si="19"/>
        <v>0</v>
      </c>
      <c r="EI149" s="475">
        <f t="shared" si="19"/>
        <v>0</v>
      </c>
      <c r="EJ149" s="475">
        <f t="shared" si="19"/>
        <v>0</v>
      </c>
      <c r="EK149" s="475">
        <f t="shared" si="19"/>
        <v>0</v>
      </c>
      <c r="EL149" s="475">
        <f t="shared" si="19"/>
        <v>0</v>
      </c>
      <c r="EM149" s="475">
        <f t="shared" si="19"/>
        <v>0</v>
      </c>
      <c r="EN149" s="475">
        <f t="shared" si="19"/>
        <v>0</v>
      </c>
      <c r="EO149" s="475">
        <f t="shared" si="19"/>
        <v>0</v>
      </c>
      <c r="EP149" s="475">
        <f t="shared" si="19"/>
        <v>0</v>
      </c>
      <c r="EQ149" s="475">
        <f t="shared" si="19"/>
        <v>0</v>
      </c>
      <c r="ER149" s="475">
        <f t="shared" si="19"/>
        <v>0</v>
      </c>
      <c r="ES149" s="475">
        <f t="shared" si="19"/>
        <v>0</v>
      </c>
      <c r="ET149" s="475">
        <f t="shared" si="19"/>
        <v>0</v>
      </c>
      <c r="EU149" s="475">
        <f t="shared" si="19"/>
        <v>0</v>
      </c>
      <c r="EV149" s="475">
        <f t="shared" si="19"/>
        <v>0</v>
      </c>
      <c r="EW149" s="475">
        <f t="shared" si="19"/>
        <v>0</v>
      </c>
      <c r="EX149" s="475">
        <f t="shared" si="19"/>
        <v>0</v>
      </c>
      <c r="EY149" s="475">
        <f t="shared" si="19"/>
        <v>0</v>
      </c>
      <c r="EZ149" s="475">
        <f t="shared" si="19"/>
        <v>0</v>
      </c>
      <c r="FA149" s="475">
        <f t="shared" si="19"/>
        <v>0</v>
      </c>
      <c r="FB149" s="475">
        <f t="shared" si="19"/>
        <v>0</v>
      </c>
      <c r="FC149" s="475">
        <f t="shared" si="19"/>
        <v>0</v>
      </c>
      <c r="FD149" s="475">
        <f t="shared" si="19"/>
        <v>0</v>
      </c>
      <c r="FE149" s="475">
        <f t="shared" si="19"/>
        <v>0</v>
      </c>
      <c r="FF149" s="475">
        <f t="shared" si="19"/>
        <v>0</v>
      </c>
      <c r="FG149" s="475">
        <f t="shared" si="19"/>
        <v>0</v>
      </c>
      <c r="FH149" s="475">
        <f t="shared" si="19"/>
        <v>0</v>
      </c>
      <c r="FI149" s="475">
        <f t="shared" si="19"/>
        <v>0</v>
      </c>
      <c r="FJ149" s="475">
        <f t="shared" si="19"/>
        <v>0</v>
      </c>
      <c r="FK149" s="475">
        <f t="shared" si="19"/>
        <v>0</v>
      </c>
      <c r="FL149" s="475">
        <f t="shared" si="19"/>
        <v>0</v>
      </c>
      <c r="FM149" s="475">
        <f t="shared" si="19"/>
        <v>0</v>
      </c>
      <c r="FN149" s="475">
        <f t="shared" si="19"/>
        <v>0</v>
      </c>
      <c r="FO149" s="475">
        <f t="shared" si="19"/>
        <v>0</v>
      </c>
      <c r="FP149" s="475">
        <f t="shared" si="19"/>
        <v>0</v>
      </c>
      <c r="FQ149" s="475">
        <f t="shared" si="19"/>
        <v>0</v>
      </c>
      <c r="FR149" s="475">
        <f t="shared" si="19"/>
        <v>0</v>
      </c>
      <c r="FS149" s="475">
        <f t="shared" si="19"/>
        <v>0</v>
      </c>
      <c r="FT149" s="475">
        <f t="shared" si="19"/>
        <v>0</v>
      </c>
      <c r="FU149" s="475">
        <f t="shared" si="19"/>
        <v>0</v>
      </c>
      <c r="FV149" s="475">
        <f t="shared" si="19"/>
        <v>0</v>
      </c>
      <c r="FW149" s="475">
        <f t="shared" si="19"/>
        <v>0</v>
      </c>
      <c r="FX149" s="475">
        <f>_xlfn.IFNA(IF($B149=0,0,IF(DATE(FX$4,FX$5,1)&gt;=$B149,FX18,0)),0)</f>
        <v>0</v>
      </c>
      <c r="FY149" s="475">
        <f>_xlfn.IFNA(IF($B149=0,0,IF(DATE(FY$4,FY$5,1)&gt;=$B149,FY18,0)),0)</f>
        <v>0</v>
      </c>
      <c r="FZ149" s="475">
        <f>_xlfn.IFNA(IF($B149=0,0,IF(DATE(FZ$4,FZ$5,1)&gt;=$B149,FZ18,0)),0)</f>
        <v>0</v>
      </c>
      <c r="GA149" s="475">
        <f>_xlfn.IFNA(IF($B149=0,0,IF(DATE(GA$4,GA$5,1)&gt;=$B149,GA18,0)),0)</f>
        <v>0</v>
      </c>
      <c r="GB149" s="475">
        <f>_xlfn.IFNA(IF($B149=0,0,IF(DATE(GB$4,GB$5,1)&gt;=$B149,GB18,0)),0)</f>
        <v>0</v>
      </c>
    </row>
    <row r="150" spans="2:184" x14ac:dyDescent="0.35">
      <c r="B150" s="517">
        <f>VLOOKUP(C150,'QUALIFIED ENGINES'!$D$7:$P$9999,13,FALSE)</f>
        <v>45291</v>
      </c>
      <c r="C150" s="472">
        <f>'QUALIFIED ENGINES'!D20</f>
        <v>91421</v>
      </c>
      <c r="D150" s="475">
        <f t="shared" si="1"/>
        <v>0</v>
      </c>
      <c r="E150" s="475">
        <f t="shared" si="22"/>
        <v>0</v>
      </c>
      <c r="F150" s="475">
        <f t="shared" si="22"/>
        <v>0</v>
      </c>
      <c r="G150" s="475">
        <f t="shared" si="22"/>
        <v>0</v>
      </c>
      <c r="H150" s="475">
        <f t="shared" si="22"/>
        <v>0</v>
      </c>
      <c r="I150" s="475">
        <f t="shared" si="22"/>
        <v>0</v>
      </c>
      <c r="J150" s="475">
        <f t="shared" si="22"/>
        <v>0</v>
      </c>
      <c r="K150" s="475">
        <f t="shared" si="22"/>
        <v>0</v>
      </c>
      <c r="L150" s="475">
        <f t="shared" si="22"/>
        <v>0</v>
      </c>
      <c r="M150" s="475">
        <f t="shared" si="22"/>
        <v>0</v>
      </c>
      <c r="N150" s="475">
        <f t="shared" si="22"/>
        <v>0</v>
      </c>
      <c r="O150" s="475">
        <f t="shared" si="22"/>
        <v>0</v>
      </c>
      <c r="P150" s="475">
        <f t="shared" si="22"/>
        <v>0</v>
      </c>
      <c r="Q150" s="475">
        <f t="shared" si="22"/>
        <v>0</v>
      </c>
      <c r="R150" s="475">
        <f t="shared" si="22"/>
        <v>0</v>
      </c>
      <c r="S150" s="475">
        <f t="shared" si="22"/>
        <v>0</v>
      </c>
      <c r="T150" s="475">
        <f t="shared" si="22"/>
        <v>0</v>
      </c>
      <c r="U150" s="475">
        <f t="shared" si="22"/>
        <v>0</v>
      </c>
      <c r="V150" s="475">
        <f t="shared" si="22"/>
        <v>0</v>
      </c>
      <c r="W150" s="475">
        <f t="shared" si="22"/>
        <v>0</v>
      </c>
      <c r="X150" s="475">
        <f t="shared" si="22"/>
        <v>0</v>
      </c>
      <c r="Y150" s="475">
        <f t="shared" si="22"/>
        <v>0</v>
      </c>
      <c r="Z150" s="475">
        <f t="shared" si="22"/>
        <v>0</v>
      </c>
      <c r="AA150" s="475">
        <f t="shared" si="22"/>
        <v>0</v>
      </c>
      <c r="AB150" s="475">
        <f t="shared" si="22"/>
        <v>0</v>
      </c>
      <c r="AC150" s="475">
        <f t="shared" si="22"/>
        <v>0</v>
      </c>
      <c r="AD150" s="475">
        <f t="shared" si="22"/>
        <v>0</v>
      </c>
      <c r="AE150" s="475">
        <f t="shared" si="22"/>
        <v>0</v>
      </c>
      <c r="AF150" s="475">
        <f t="shared" si="22"/>
        <v>0</v>
      </c>
      <c r="AG150" s="475">
        <f t="shared" si="22"/>
        <v>0</v>
      </c>
      <c r="AH150" s="475">
        <f t="shared" si="22"/>
        <v>0</v>
      </c>
      <c r="AI150" s="475">
        <f t="shared" si="22"/>
        <v>0</v>
      </c>
      <c r="AJ150" s="475">
        <f t="shared" si="22"/>
        <v>0</v>
      </c>
      <c r="AK150" s="475">
        <f t="shared" si="22"/>
        <v>0</v>
      </c>
      <c r="AL150" s="475">
        <f t="shared" si="22"/>
        <v>0</v>
      </c>
      <c r="AM150" s="475">
        <f t="shared" si="22"/>
        <v>0</v>
      </c>
      <c r="AN150" s="475">
        <f t="shared" si="22"/>
        <v>0</v>
      </c>
      <c r="AO150" s="475">
        <f t="shared" si="22"/>
        <v>0</v>
      </c>
      <c r="AP150" s="475">
        <f t="shared" si="22"/>
        <v>0</v>
      </c>
      <c r="AQ150" s="475">
        <f t="shared" si="22"/>
        <v>0</v>
      </c>
      <c r="AR150" s="475">
        <f t="shared" si="22"/>
        <v>0</v>
      </c>
      <c r="AS150" s="475">
        <f t="shared" si="22"/>
        <v>0</v>
      </c>
      <c r="AT150" s="475">
        <f t="shared" si="22"/>
        <v>0</v>
      </c>
      <c r="AU150" s="475">
        <f t="shared" si="22"/>
        <v>0</v>
      </c>
      <c r="AV150" s="475">
        <f t="shared" si="22"/>
        <v>0</v>
      </c>
      <c r="AW150" s="475">
        <f t="shared" si="22"/>
        <v>0</v>
      </c>
      <c r="AX150" s="475">
        <f t="shared" si="22"/>
        <v>0</v>
      </c>
      <c r="AY150" s="475">
        <f t="shared" si="22"/>
        <v>0</v>
      </c>
      <c r="AZ150" s="475">
        <f t="shared" si="22"/>
        <v>0</v>
      </c>
      <c r="BA150" s="475">
        <f t="shared" si="22"/>
        <v>0</v>
      </c>
      <c r="BB150" s="475">
        <f t="shared" si="22"/>
        <v>0</v>
      </c>
      <c r="BC150" s="475">
        <f t="shared" si="22"/>
        <v>0</v>
      </c>
      <c r="BD150" s="475">
        <f t="shared" si="22"/>
        <v>0</v>
      </c>
      <c r="BE150" s="475">
        <f t="shared" si="22"/>
        <v>0</v>
      </c>
      <c r="BF150" s="475">
        <f t="shared" si="22"/>
        <v>0</v>
      </c>
      <c r="BG150" s="475">
        <f t="shared" si="22"/>
        <v>0</v>
      </c>
      <c r="BH150" s="475">
        <f t="shared" si="22"/>
        <v>0</v>
      </c>
      <c r="BI150" s="475">
        <f t="shared" si="22"/>
        <v>0</v>
      </c>
      <c r="BJ150" s="475">
        <f t="shared" si="22"/>
        <v>0</v>
      </c>
      <c r="BK150" s="475">
        <f t="shared" si="22"/>
        <v>0</v>
      </c>
      <c r="BL150" s="475">
        <f t="shared" si="22"/>
        <v>0</v>
      </c>
      <c r="BM150" s="475">
        <f t="shared" si="22"/>
        <v>0</v>
      </c>
      <c r="BN150" s="475">
        <f t="shared" si="22"/>
        <v>0</v>
      </c>
      <c r="BO150" s="475">
        <f t="shared" si="22"/>
        <v>0</v>
      </c>
      <c r="BP150" s="475">
        <f t="shared" ref="BP150:EA153" si="26">_xlfn.IFNA(IF($B150=0,0,IF(DATE(BP$4,BP$5,1)&gt;=$B150,BP19,0)),0)</f>
        <v>0</v>
      </c>
      <c r="BQ150" s="475">
        <f t="shared" si="26"/>
        <v>0</v>
      </c>
      <c r="BR150" s="475">
        <f t="shared" ref="BR150:BX150" si="27">_xlfn.IFNA(IF($B150=0,0,IF(DATE(BR$4,BR$5,1)&gt;=$B150,BR19,0)),0)</f>
        <v>0</v>
      </c>
      <c r="BS150" s="475">
        <f t="shared" si="27"/>
        <v>0</v>
      </c>
      <c r="BT150" s="475">
        <f t="shared" si="27"/>
        <v>0</v>
      </c>
      <c r="BU150" s="475">
        <f t="shared" si="27"/>
        <v>0</v>
      </c>
      <c r="BV150" s="475">
        <f t="shared" si="27"/>
        <v>0</v>
      </c>
      <c r="BW150" s="475">
        <f t="shared" si="27"/>
        <v>0</v>
      </c>
      <c r="BX150" s="475">
        <f t="shared" si="27"/>
        <v>0</v>
      </c>
      <c r="BY150" s="475">
        <f t="shared" si="26"/>
        <v>0</v>
      </c>
      <c r="BZ150" s="475">
        <f t="shared" si="26"/>
        <v>0</v>
      </c>
      <c r="CA150" s="475">
        <f t="shared" si="26"/>
        <v>0</v>
      </c>
      <c r="CB150" s="475">
        <f t="shared" si="26"/>
        <v>0</v>
      </c>
      <c r="CC150" s="475">
        <f t="shared" si="26"/>
        <v>0</v>
      </c>
      <c r="CD150" s="475">
        <f t="shared" si="26"/>
        <v>0</v>
      </c>
      <c r="CE150" s="475">
        <f t="shared" si="26"/>
        <v>0</v>
      </c>
      <c r="CF150" s="475">
        <f t="shared" si="26"/>
        <v>0</v>
      </c>
      <c r="CG150" s="475">
        <f t="shared" si="26"/>
        <v>0</v>
      </c>
      <c r="CH150" s="475">
        <f t="shared" si="26"/>
        <v>0</v>
      </c>
      <c r="CI150" s="475">
        <f t="shared" si="26"/>
        <v>0</v>
      </c>
      <c r="CJ150" s="475">
        <f t="shared" si="26"/>
        <v>0</v>
      </c>
      <c r="CK150" s="475">
        <f t="shared" si="26"/>
        <v>371.26</v>
      </c>
      <c r="CL150" s="475">
        <f t="shared" si="26"/>
        <v>297.85000000000002</v>
      </c>
      <c r="CM150" s="475">
        <f t="shared" si="26"/>
        <v>45.85</v>
      </c>
      <c r="CN150" s="475">
        <f t="shared" si="26"/>
        <v>0</v>
      </c>
      <c r="CO150" s="475">
        <f t="shared" si="26"/>
        <v>245.92</v>
      </c>
      <c r="CP150" s="475">
        <f t="shared" si="26"/>
        <v>355.55</v>
      </c>
      <c r="CQ150" s="475">
        <f t="shared" si="26"/>
        <v>316.22000000000003</v>
      </c>
      <c r="CR150" s="475">
        <f t="shared" si="26"/>
        <v>0</v>
      </c>
      <c r="CS150" s="475">
        <f t="shared" si="26"/>
        <v>0</v>
      </c>
      <c r="CT150" s="475">
        <f t="shared" si="26"/>
        <v>0</v>
      </c>
      <c r="CU150" s="475">
        <f t="shared" si="26"/>
        <v>0</v>
      </c>
      <c r="CV150" s="475">
        <f t="shared" si="26"/>
        <v>0</v>
      </c>
      <c r="CW150" s="475">
        <f t="shared" si="26"/>
        <v>0</v>
      </c>
      <c r="CX150" s="475">
        <f t="shared" si="26"/>
        <v>0</v>
      </c>
      <c r="CY150" s="475">
        <f t="shared" si="26"/>
        <v>0</v>
      </c>
      <c r="CZ150" s="475">
        <f t="shared" si="26"/>
        <v>0</v>
      </c>
      <c r="DA150" s="475">
        <f t="shared" si="26"/>
        <v>0</v>
      </c>
      <c r="DB150" s="475">
        <f t="shared" si="26"/>
        <v>0</v>
      </c>
      <c r="DC150" s="475">
        <f t="shared" si="26"/>
        <v>0</v>
      </c>
      <c r="DD150" s="475">
        <f t="shared" si="26"/>
        <v>0</v>
      </c>
      <c r="DE150" s="475">
        <f t="shared" si="26"/>
        <v>0</v>
      </c>
      <c r="DF150" s="475">
        <f t="shared" si="26"/>
        <v>0</v>
      </c>
      <c r="DG150" s="475">
        <f t="shared" si="26"/>
        <v>0</v>
      </c>
      <c r="DH150" s="475">
        <f t="shared" si="26"/>
        <v>0</v>
      </c>
      <c r="DI150" s="475">
        <f t="shared" si="26"/>
        <v>0</v>
      </c>
      <c r="DJ150" s="475">
        <f t="shared" si="26"/>
        <v>0</v>
      </c>
      <c r="DK150" s="475">
        <f t="shared" si="26"/>
        <v>0</v>
      </c>
      <c r="DL150" s="475">
        <f t="shared" si="26"/>
        <v>0</v>
      </c>
      <c r="DM150" s="475">
        <f t="shared" si="26"/>
        <v>0</v>
      </c>
      <c r="DN150" s="475">
        <f t="shared" si="26"/>
        <v>0</v>
      </c>
      <c r="DO150" s="475">
        <f t="shared" si="26"/>
        <v>0</v>
      </c>
      <c r="DP150" s="475">
        <f t="shared" si="26"/>
        <v>0</v>
      </c>
      <c r="DQ150" s="475">
        <f t="shared" si="26"/>
        <v>0</v>
      </c>
      <c r="DR150" s="475">
        <f t="shared" si="26"/>
        <v>0</v>
      </c>
      <c r="DS150" s="475">
        <f t="shared" si="26"/>
        <v>0</v>
      </c>
      <c r="DT150" s="475">
        <f t="shared" si="26"/>
        <v>0</v>
      </c>
      <c r="DU150" s="475">
        <f t="shared" si="26"/>
        <v>0</v>
      </c>
      <c r="DV150" s="475">
        <f t="shared" si="26"/>
        <v>0</v>
      </c>
      <c r="DW150" s="475">
        <f t="shared" si="26"/>
        <v>0</v>
      </c>
      <c r="DX150" s="475">
        <f t="shared" si="26"/>
        <v>0</v>
      </c>
      <c r="DY150" s="475">
        <f t="shared" si="26"/>
        <v>0</v>
      </c>
      <c r="DZ150" s="475">
        <f t="shared" si="26"/>
        <v>0</v>
      </c>
      <c r="EA150" s="475">
        <f t="shared" si="26"/>
        <v>0</v>
      </c>
      <c r="EB150" s="475">
        <f t="shared" si="13"/>
        <v>0</v>
      </c>
      <c r="EC150" s="475">
        <f t="shared" ref="EC150:GB154" si="28">_xlfn.IFNA(IF($B150=0,0,IF(DATE(EC$4,EC$5,1)&gt;=$B150,EC19,0)),0)</f>
        <v>0</v>
      </c>
      <c r="ED150" s="475">
        <f t="shared" si="28"/>
        <v>0</v>
      </c>
      <c r="EE150" s="475">
        <f t="shared" si="28"/>
        <v>0</v>
      </c>
      <c r="EF150" s="475">
        <f t="shared" si="28"/>
        <v>0</v>
      </c>
      <c r="EG150" s="475">
        <f t="shared" si="28"/>
        <v>0</v>
      </c>
      <c r="EH150" s="475">
        <f t="shared" si="28"/>
        <v>0</v>
      </c>
      <c r="EI150" s="475">
        <f t="shared" si="28"/>
        <v>0</v>
      </c>
      <c r="EJ150" s="475">
        <f t="shared" si="28"/>
        <v>0</v>
      </c>
      <c r="EK150" s="475">
        <f t="shared" si="28"/>
        <v>0</v>
      </c>
      <c r="EL150" s="475">
        <f t="shared" si="28"/>
        <v>0</v>
      </c>
      <c r="EM150" s="475">
        <f t="shared" si="28"/>
        <v>0</v>
      </c>
      <c r="EN150" s="475">
        <f t="shared" si="28"/>
        <v>0</v>
      </c>
      <c r="EO150" s="475">
        <f t="shared" si="28"/>
        <v>0</v>
      </c>
      <c r="EP150" s="475">
        <f t="shared" si="28"/>
        <v>0</v>
      </c>
      <c r="EQ150" s="475">
        <f t="shared" si="28"/>
        <v>0</v>
      </c>
      <c r="ER150" s="475">
        <f t="shared" si="28"/>
        <v>0</v>
      </c>
      <c r="ES150" s="475">
        <f t="shared" si="28"/>
        <v>0</v>
      </c>
      <c r="ET150" s="475">
        <f t="shared" si="28"/>
        <v>0</v>
      </c>
      <c r="EU150" s="475">
        <f t="shared" si="28"/>
        <v>0</v>
      </c>
      <c r="EV150" s="475">
        <f t="shared" si="28"/>
        <v>0</v>
      </c>
      <c r="EW150" s="475">
        <f t="shared" si="28"/>
        <v>0</v>
      </c>
      <c r="EX150" s="475">
        <f t="shared" si="28"/>
        <v>0</v>
      </c>
      <c r="EY150" s="475">
        <f t="shared" si="28"/>
        <v>0</v>
      </c>
      <c r="EZ150" s="475">
        <f t="shared" si="28"/>
        <v>0</v>
      </c>
      <c r="FA150" s="475">
        <f t="shared" si="28"/>
        <v>0</v>
      </c>
      <c r="FB150" s="475">
        <f t="shared" si="28"/>
        <v>0</v>
      </c>
      <c r="FC150" s="475">
        <f t="shared" si="28"/>
        <v>0</v>
      </c>
      <c r="FD150" s="475">
        <f t="shared" si="28"/>
        <v>0</v>
      </c>
      <c r="FE150" s="475">
        <f t="shared" si="28"/>
        <v>0</v>
      </c>
      <c r="FF150" s="475">
        <f t="shared" si="28"/>
        <v>0</v>
      </c>
      <c r="FG150" s="475">
        <f t="shared" si="28"/>
        <v>0</v>
      </c>
      <c r="FH150" s="475">
        <f t="shared" si="28"/>
        <v>0</v>
      </c>
      <c r="FI150" s="475">
        <f t="shared" si="28"/>
        <v>0</v>
      </c>
      <c r="FJ150" s="475">
        <f t="shared" si="28"/>
        <v>0</v>
      </c>
      <c r="FK150" s="475">
        <f t="shared" si="28"/>
        <v>0</v>
      </c>
      <c r="FL150" s="475">
        <f t="shared" si="28"/>
        <v>0</v>
      </c>
      <c r="FM150" s="475">
        <f t="shared" si="28"/>
        <v>0</v>
      </c>
      <c r="FN150" s="475">
        <f t="shared" si="28"/>
        <v>0</v>
      </c>
      <c r="FO150" s="475">
        <f t="shared" si="28"/>
        <v>0</v>
      </c>
      <c r="FP150" s="475">
        <f t="shared" si="28"/>
        <v>0</v>
      </c>
      <c r="FQ150" s="475">
        <f t="shared" si="28"/>
        <v>0</v>
      </c>
      <c r="FR150" s="475">
        <f t="shared" si="28"/>
        <v>0</v>
      </c>
      <c r="FS150" s="475">
        <f t="shared" si="28"/>
        <v>0</v>
      </c>
      <c r="FT150" s="475">
        <f t="shared" si="28"/>
        <v>0</v>
      </c>
      <c r="FU150" s="475">
        <f t="shared" si="28"/>
        <v>0</v>
      </c>
      <c r="FV150" s="475">
        <f t="shared" si="28"/>
        <v>0</v>
      </c>
      <c r="FW150" s="475">
        <f t="shared" si="28"/>
        <v>0</v>
      </c>
      <c r="FX150" s="475">
        <f t="shared" si="28"/>
        <v>0</v>
      </c>
      <c r="FY150" s="475">
        <f t="shared" si="28"/>
        <v>0</v>
      </c>
      <c r="FZ150" s="475">
        <f t="shared" si="28"/>
        <v>0</v>
      </c>
      <c r="GA150" s="475">
        <f t="shared" si="28"/>
        <v>0</v>
      </c>
      <c r="GB150" s="475">
        <f t="shared" si="28"/>
        <v>0</v>
      </c>
    </row>
    <row r="151" spans="2:184" x14ac:dyDescent="0.35">
      <c r="B151" s="517" t="str">
        <f>VLOOKUP(C151,'QUALIFIED ENGINES'!$D$7:$P$9999,13,FALSE)</f>
        <v xml:space="preserve"> 21/11/2022</v>
      </c>
      <c r="C151" s="472">
        <f>'QUALIFIED ENGINES'!D21</f>
        <v>91422</v>
      </c>
      <c r="D151" s="475">
        <f t="shared" si="1"/>
        <v>0</v>
      </c>
      <c r="E151" s="475">
        <f t="shared" ref="E151:BP154" si="29">_xlfn.IFNA(IF($B151=0,0,IF(DATE(E$4,E$5,1)&gt;=$B151,E20,0)),0)</f>
        <v>0</v>
      </c>
      <c r="F151" s="475">
        <f t="shared" si="29"/>
        <v>0</v>
      </c>
      <c r="G151" s="475">
        <f t="shared" si="29"/>
        <v>0</v>
      </c>
      <c r="H151" s="475">
        <f t="shared" si="29"/>
        <v>0</v>
      </c>
      <c r="I151" s="475">
        <f t="shared" si="29"/>
        <v>0</v>
      </c>
      <c r="J151" s="475">
        <f t="shared" si="29"/>
        <v>0</v>
      </c>
      <c r="K151" s="475">
        <f t="shared" si="29"/>
        <v>0</v>
      </c>
      <c r="L151" s="475">
        <f t="shared" si="29"/>
        <v>0</v>
      </c>
      <c r="M151" s="475">
        <f t="shared" si="29"/>
        <v>0</v>
      </c>
      <c r="N151" s="475">
        <f t="shared" si="29"/>
        <v>0</v>
      </c>
      <c r="O151" s="475">
        <f t="shared" si="29"/>
        <v>0</v>
      </c>
      <c r="P151" s="475">
        <f t="shared" si="29"/>
        <v>0</v>
      </c>
      <c r="Q151" s="475">
        <f t="shared" si="29"/>
        <v>0</v>
      </c>
      <c r="R151" s="475">
        <f t="shared" si="29"/>
        <v>0</v>
      </c>
      <c r="S151" s="475">
        <f t="shared" si="29"/>
        <v>0</v>
      </c>
      <c r="T151" s="475">
        <f t="shared" si="29"/>
        <v>0</v>
      </c>
      <c r="U151" s="475">
        <f t="shared" si="29"/>
        <v>0</v>
      </c>
      <c r="V151" s="475">
        <f t="shared" si="29"/>
        <v>0</v>
      </c>
      <c r="W151" s="475">
        <f t="shared" si="29"/>
        <v>0</v>
      </c>
      <c r="X151" s="475">
        <f t="shared" si="29"/>
        <v>0</v>
      </c>
      <c r="Y151" s="475">
        <f t="shared" si="29"/>
        <v>0</v>
      </c>
      <c r="Z151" s="475">
        <f t="shared" si="29"/>
        <v>0</v>
      </c>
      <c r="AA151" s="475">
        <f t="shared" si="29"/>
        <v>0</v>
      </c>
      <c r="AB151" s="475">
        <f t="shared" si="29"/>
        <v>0</v>
      </c>
      <c r="AC151" s="475">
        <f t="shared" si="29"/>
        <v>0</v>
      </c>
      <c r="AD151" s="475">
        <f t="shared" si="29"/>
        <v>0</v>
      </c>
      <c r="AE151" s="475">
        <f t="shared" si="29"/>
        <v>0</v>
      </c>
      <c r="AF151" s="475">
        <f t="shared" si="29"/>
        <v>0</v>
      </c>
      <c r="AG151" s="475">
        <f t="shared" si="29"/>
        <v>0</v>
      </c>
      <c r="AH151" s="475">
        <f t="shared" si="29"/>
        <v>0</v>
      </c>
      <c r="AI151" s="475">
        <f t="shared" si="29"/>
        <v>0</v>
      </c>
      <c r="AJ151" s="475">
        <f t="shared" si="29"/>
        <v>0</v>
      </c>
      <c r="AK151" s="475">
        <f t="shared" si="29"/>
        <v>0</v>
      </c>
      <c r="AL151" s="475">
        <f t="shared" si="29"/>
        <v>0</v>
      </c>
      <c r="AM151" s="475">
        <f t="shared" si="29"/>
        <v>0</v>
      </c>
      <c r="AN151" s="475">
        <f t="shared" si="29"/>
        <v>0</v>
      </c>
      <c r="AO151" s="475">
        <f t="shared" si="29"/>
        <v>0</v>
      </c>
      <c r="AP151" s="475">
        <f t="shared" si="29"/>
        <v>0</v>
      </c>
      <c r="AQ151" s="475">
        <f t="shared" si="29"/>
        <v>0</v>
      </c>
      <c r="AR151" s="475">
        <f t="shared" si="29"/>
        <v>0</v>
      </c>
      <c r="AS151" s="475">
        <f t="shared" si="29"/>
        <v>0</v>
      </c>
      <c r="AT151" s="475">
        <f t="shared" si="29"/>
        <v>0</v>
      </c>
      <c r="AU151" s="475">
        <f t="shared" si="29"/>
        <v>0</v>
      </c>
      <c r="AV151" s="475">
        <f t="shared" si="29"/>
        <v>0</v>
      </c>
      <c r="AW151" s="475">
        <f t="shared" si="29"/>
        <v>0</v>
      </c>
      <c r="AX151" s="475">
        <f t="shared" si="29"/>
        <v>0</v>
      </c>
      <c r="AY151" s="475">
        <f t="shared" si="29"/>
        <v>0</v>
      </c>
      <c r="AZ151" s="475">
        <f t="shared" si="29"/>
        <v>0</v>
      </c>
      <c r="BA151" s="475">
        <f t="shared" si="29"/>
        <v>0</v>
      </c>
      <c r="BB151" s="475">
        <f t="shared" si="29"/>
        <v>0</v>
      </c>
      <c r="BC151" s="475">
        <f t="shared" si="29"/>
        <v>0</v>
      </c>
      <c r="BD151" s="475">
        <f t="shared" si="29"/>
        <v>0</v>
      </c>
      <c r="BE151" s="475">
        <f t="shared" si="29"/>
        <v>0</v>
      </c>
      <c r="BF151" s="475">
        <f t="shared" si="29"/>
        <v>0</v>
      </c>
      <c r="BG151" s="475">
        <f t="shared" si="29"/>
        <v>0</v>
      </c>
      <c r="BH151" s="475">
        <f t="shared" si="29"/>
        <v>0</v>
      </c>
      <c r="BI151" s="475">
        <f t="shared" si="29"/>
        <v>0</v>
      </c>
      <c r="BJ151" s="475">
        <f t="shared" si="29"/>
        <v>0</v>
      </c>
      <c r="BK151" s="475">
        <f t="shared" si="29"/>
        <v>0</v>
      </c>
      <c r="BL151" s="475">
        <f t="shared" si="29"/>
        <v>0</v>
      </c>
      <c r="BM151" s="475">
        <f t="shared" si="29"/>
        <v>0</v>
      </c>
      <c r="BN151" s="475">
        <f t="shared" si="29"/>
        <v>0</v>
      </c>
      <c r="BO151" s="475">
        <f t="shared" si="29"/>
        <v>0</v>
      </c>
      <c r="BP151" s="475">
        <f t="shared" si="29"/>
        <v>0</v>
      </c>
      <c r="BQ151" s="475">
        <f t="shared" si="26"/>
        <v>0</v>
      </c>
      <c r="BR151" s="475">
        <f t="shared" ref="BR151:BX151" si="30">_xlfn.IFNA(IF($B151=0,0,IF(DATE(BR$4,BR$5,1)&gt;=$B151,BR20,0)),0)</f>
        <v>0</v>
      </c>
      <c r="BS151" s="475">
        <f t="shared" si="30"/>
        <v>0</v>
      </c>
      <c r="BT151" s="475">
        <f t="shared" si="30"/>
        <v>0</v>
      </c>
      <c r="BU151" s="475">
        <f t="shared" si="30"/>
        <v>0</v>
      </c>
      <c r="BV151" s="475">
        <f t="shared" si="30"/>
        <v>0</v>
      </c>
      <c r="BW151" s="475">
        <f t="shared" si="30"/>
        <v>0</v>
      </c>
      <c r="BX151" s="475">
        <f t="shared" si="30"/>
        <v>0</v>
      </c>
      <c r="BY151" s="475">
        <f t="shared" si="26"/>
        <v>0</v>
      </c>
      <c r="BZ151" s="475">
        <f t="shared" si="26"/>
        <v>0</v>
      </c>
      <c r="CA151" s="475">
        <f t="shared" si="26"/>
        <v>0</v>
      </c>
      <c r="CB151" s="475">
        <f t="shared" si="26"/>
        <v>0</v>
      </c>
      <c r="CC151" s="475">
        <f t="shared" si="26"/>
        <v>0</v>
      </c>
      <c r="CD151" s="475">
        <f t="shared" si="26"/>
        <v>0</v>
      </c>
      <c r="CE151" s="475">
        <f t="shared" si="26"/>
        <v>0</v>
      </c>
      <c r="CF151" s="475">
        <f t="shared" si="26"/>
        <v>0</v>
      </c>
      <c r="CG151" s="475">
        <f t="shared" si="26"/>
        <v>0</v>
      </c>
      <c r="CH151" s="475">
        <f t="shared" si="26"/>
        <v>0</v>
      </c>
      <c r="CI151" s="475">
        <f t="shared" si="26"/>
        <v>0</v>
      </c>
      <c r="CJ151" s="475">
        <f t="shared" si="26"/>
        <v>0</v>
      </c>
      <c r="CK151" s="475">
        <f t="shared" si="26"/>
        <v>0</v>
      </c>
      <c r="CL151" s="475">
        <f t="shared" si="26"/>
        <v>0</v>
      </c>
      <c r="CM151" s="475">
        <f t="shared" si="26"/>
        <v>0</v>
      </c>
      <c r="CN151" s="475">
        <f t="shared" si="26"/>
        <v>0</v>
      </c>
      <c r="CO151" s="475">
        <f t="shared" si="26"/>
        <v>0</v>
      </c>
      <c r="CP151" s="475">
        <f t="shared" si="26"/>
        <v>0</v>
      </c>
      <c r="CQ151" s="475">
        <f t="shared" si="26"/>
        <v>0</v>
      </c>
      <c r="CR151" s="475">
        <f t="shared" si="26"/>
        <v>0</v>
      </c>
      <c r="CS151" s="475">
        <f t="shared" si="26"/>
        <v>0</v>
      </c>
      <c r="CT151" s="475">
        <f t="shared" si="26"/>
        <v>0</v>
      </c>
      <c r="CU151" s="475">
        <f t="shared" si="26"/>
        <v>0</v>
      </c>
      <c r="CV151" s="475">
        <f t="shared" si="26"/>
        <v>0</v>
      </c>
      <c r="CW151" s="475">
        <f t="shared" si="26"/>
        <v>0</v>
      </c>
      <c r="CX151" s="475">
        <f t="shared" si="26"/>
        <v>0</v>
      </c>
      <c r="CY151" s="475">
        <f t="shared" si="26"/>
        <v>0</v>
      </c>
      <c r="CZ151" s="475">
        <f t="shared" si="26"/>
        <v>0</v>
      </c>
      <c r="DA151" s="475">
        <f t="shared" si="26"/>
        <v>0</v>
      </c>
      <c r="DB151" s="475">
        <f t="shared" si="26"/>
        <v>0</v>
      </c>
      <c r="DC151" s="475">
        <f t="shared" si="26"/>
        <v>0</v>
      </c>
      <c r="DD151" s="475">
        <f t="shared" si="26"/>
        <v>0</v>
      </c>
      <c r="DE151" s="475">
        <f t="shared" si="26"/>
        <v>0</v>
      </c>
      <c r="DF151" s="475">
        <f t="shared" si="26"/>
        <v>0</v>
      </c>
      <c r="DG151" s="475">
        <f t="shared" si="26"/>
        <v>0</v>
      </c>
      <c r="DH151" s="475">
        <f t="shared" si="26"/>
        <v>0</v>
      </c>
      <c r="DI151" s="475">
        <f t="shared" si="26"/>
        <v>0</v>
      </c>
      <c r="DJ151" s="475">
        <f t="shared" si="26"/>
        <v>0</v>
      </c>
      <c r="DK151" s="475">
        <f t="shared" si="26"/>
        <v>0</v>
      </c>
      <c r="DL151" s="475">
        <f t="shared" si="26"/>
        <v>0</v>
      </c>
      <c r="DM151" s="475">
        <f t="shared" si="26"/>
        <v>0</v>
      </c>
      <c r="DN151" s="475">
        <f t="shared" si="26"/>
        <v>0</v>
      </c>
      <c r="DO151" s="475">
        <f t="shared" si="26"/>
        <v>0</v>
      </c>
      <c r="DP151" s="475">
        <f t="shared" si="26"/>
        <v>0</v>
      </c>
      <c r="DQ151" s="475">
        <f t="shared" si="26"/>
        <v>0</v>
      </c>
      <c r="DR151" s="475">
        <f t="shared" si="26"/>
        <v>0</v>
      </c>
      <c r="DS151" s="475">
        <f t="shared" si="26"/>
        <v>0</v>
      </c>
      <c r="DT151" s="475">
        <f t="shared" si="26"/>
        <v>0</v>
      </c>
      <c r="DU151" s="475">
        <f t="shared" si="26"/>
        <v>0</v>
      </c>
      <c r="DV151" s="475">
        <f t="shared" si="26"/>
        <v>0</v>
      </c>
      <c r="DW151" s="475">
        <f t="shared" si="26"/>
        <v>0</v>
      </c>
      <c r="DX151" s="475">
        <f t="shared" si="26"/>
        <v>0</v>
      </c>
      <c r="DY151" s="475">
        <f t="shared" si="26"/>
        <v>0</v>
      </c>
      <c r="DZ151" s="475">
        <f t="shared" si="26"/>
        <v>0</v>
      </c>
      <c r="EA151" s="475">
        <f t="shared" si="26"/>
        <v>0</v>
      </c>
      <c r="EB151" s="475">
        <f t="shared" si="13"/>
        <v>0</v>
      </c>
      <c r="EC151" s="475">
        <f t="shared" si="28"/>
        <v>0</v>
      </c>
      <c r="ED151" s="475">
        <f t="shared" si="28"/>
        <v>0</v>
      </c>
      <c r="EE151" s="475">
        <f t="shared" si="28"/>
        <v>0</v>
      </c>
      <c r="EF151" s="475">
        <f t="shared" si="28"/>
        <v>0</v>
      </c>
      <c r="EG151" s="475">
        <f t="shared" si="28"/>
        <v>0</v>
      </c>
      <c r="EH151" s="475">
        <f t="shared" si="28"/>
        <v>0</v>
      </c>
      <c r="EI151" s="475">
        <f t="shared" si="28"/>
        <v>0</v>
      </c>
      <c r="EJ151" s="475">
        <f t="shared" si="28"/>
        <v>0</v>
      </c>
      <c r="EK151" s="475">
        <f t="shared" si="28"/>
        <v>0</v>
      </c>
      <c r="EL151" s="475">
        <f t="shared" si="28"/>
        <v>0</v>
      </c>
      <c r="EM151" s="475">
        <f t="shared" si="28"/>
        <v>0</v>
      </c>
      <c r="EN151" s="475">
        <f t="shared" si="28"/>
        <v>0</v>
      </c>
      <c r="EO151" s="475">
        <f t="shared" si="28"/>
        <v>0</v>
      </c>
      <c r="EP151" s="475">
        <f t="shared" si="28"/>
        <v>0</v>
      </c>
      <c r="EQ151" s="475">
        <f t="shared" si="28"/>
        <v>0</v>
      </c>
      <c r="ER151" s="475">
        <f t="shared" si="28"/>
        <v>0</v>
      </c>
      <c r="ES151" s="475">
        <f t="shared" si="28"/>
        <v>0</v>
      </c>
      <c r="ET151" s="475">
        <f t="shared" si="28"/>
        <v>0</v>
      </c>
      <c r="EU151" s="475">
        <f t="shared" si="28"/>
        <v>0</v>
      </c>
      <c r="EV151" s="475">
        <f t="shared" si="28"/>
        <v>0</v>
      </c>
      <c r="EW151" s="475">
        <f t="shared" si="28"/>
        <v>0</v>
      </c>
      <c r="EX151" s="475">
        <f t="shared" si="28"/>
        <v>0</v>
      </c>
      <c r="EY151" s="475">
        <f t="shared" si="28"/>
        <v>0</v>
      </c>
      <c r="EZ151" s="475">
        <f t="shared" si="28"/>
        <v>0</v>
      </c>
      <c r="FA151" s="475">
        <f t="shared" si="28"/>
        <v>0</v>
      </c>
      <c r="FB151" s="475">
        <f t="shared" si="28"/>
        <v>0</v>
      </c>
      <c r="FC151" s="475">
        <f t="shared" si="28"/>
        <v>0</v>
      </c>
      <c r="FD151" s="475">
        <f t="shared" si="28"/>
        <v>0</v>
      </c>
      <c r="FE151" s="475">
        <f t="shared" si="28"/>
        <v>0</v>
      </c>
      <c r="FF151" s="475">
        <f t="shared" si="28"/>
        <v>0</v>
      </c>
      <c r="FG151" s="475">
        <f t="shared" si="28"/>
        <v>0</v>
      </c>
      <c r="FH151" s="475">
        <f t="shared" si="28"/>
        <v>0</v>
      </c>
      <c r="FI151" s="475">
        <f t="shared" si="28"/>
        <v>0</v>
      </c>
      <c r="FJ151" s="475">
        <f t="shared" si="28"/>
        <v>0</v>
      </c>
      <c r="FK151" s="475">
        <f t="shared" si="28"/>
        <v>0</v>
      </c>
      <c r="FL151" s="475">
        <f t="shared" si="28"/>
        <v>0</v>
      </c>
      <c r="FM151" s="475">
        <f t="shared" si="28"/>
        <v>0</v>
      </c>
      <c r="FN151" s="475">
        <f t="shared" si="28"/>
        <v>0</v>
      </c>
      <c r="FO151" s="475">
        <f t="shared" si="28"/>
        <v>0</v>
      </c>
      <c r="FP151" s="475">
        <f t="shared" si="28"/>
        <v>0</v>
      </c>
      <c r="FQ151" s="475">
        <f t="shared" si="28"/>
        <v>0</v>
      </c>
      <c r="FR151" s="475">
        <f t="shared" si="28"/>
        <v>0</v>
      </c>
      <c r="FS151" s="475">
        <f t="shared" si="28"/>
        <v>0</v>
      </c>
      <c r="FT151" s="475">
        <f t="shared" si="28"/>
        <v>0</v>
      </c>
      <c r="FU151" s="475">
        <f t="shared" si="28"/>
        <v>0</v>
      </c>
      <c r="FV151" s="475">
        <f t="shared" si="28"/>
        <v>0</v>
      </c>
      <c r="FW151" s="475">
        <f t="shared" si="28"/>
        <v>0</v>
      </c>
      <c r="FX151" s="475">
        <f t="shared" si="28"/>
        <v>0</v>
      </c>
      <c r="FY151" s="475">
        <f t="shared" si="28"/>
        <v>0</v>
      </c>
      <c r="FZ151" s="475">
        <f t="shared" si="28"/>
        <v>0</v>
      </c>
      <c r="GA151" s="475">
        <f t="shared" si="28"/>
        <v>0</v>
      </c>
      <c r="GB151" s="475">
        <f t="shared" si="28"/>
        <v>0</v>
      </c>
    </row>
    <row r="152" spans="2:184" x14ac:dyDescent="0.35">
      <c r="B152" s="517" t="str">
        <f>VLOOKUP(C152,'QUALIFIED ENGINES'!$D$7:$P$9999,13,FALSE)</f>
        <v xml:space="preserve"> 01/05/2022</v>
      </c>
      <c r="C152" s="472">
        <f>'QUALIFIED ENGINES'!D22</f>
        <v>91425</v>
      </c>
      <c r="D152" s="475">
        <f t="shared" si="1"/>
        <v>0</v>
      </c>
      <c r="E152" s="475">
        <f t="shared" si="29"/>
        <v>0</v>
      </c>
      <c r="F152" s="475">
        <f t="shared" si="29"/>
        <v>0</v>
      </c>
      <c r="G152" s="475">
        <f t="shared" si="29"/>
        <v>0</v>
      </c>
      <c r="H152" s="475">
        <f t="shared" si="29"/>
        <v>0</v>
      </c>
      <c r="I152" s="475">
        <f t="shared" si="29"/>
        <v>0</v>
      </c>
      <c r="J152" s="475">
        <f t="shared" si="29"/>
        <v>0</v>
      </c>
      <c r="K152" s="475">
        <f t="shared" si="29"/>
        <v>0</v>
      </c>
      <c r="L152" s="475">
        <f t="shared" si="29"/>
        <v>0</v>
      </c>
      <c r="M152" s="475">
        <f t="shared" si="29"/>
        <v>0</v>
      </c>
      <c r="N152" s="475">
        <f t="shared" si="29"/>
        <v>0</v>
      </c>
      <c r="O152" s="475">
        <f t="shared" si="29"/>
        <v>0</v>
      </c>
      <c r="P152" s="475">
        <f t="shared" si="29"/>
        <v>0</v>
      </c>
      <c r="Q152" s="475">
        <f t="shared" si="29"/>
        <v>0</v>
      </c>
      <c r="R152" s="475">
        <f t="shared" si="29"/>
        <v>0</v>
      </c>
      <c r="S152" s="475">
        <f t="shared" si="29"/>
        <v>0</v>
      </c>
      <c r="T152" s="475">
        <f t="shared" si="29"/>
        <v>0</v>
      </c>
      <c r="U152" s="475">
        <f t="shared" si="29"/>
        <v>0</v>
      </c>
      <c r="V152" s="475">
        <f t="shared" si="29"/>
        <v>0</v>
      </c>
      <c r="W152" s="475">
        <f t="shared" si="29"/>
        <v>0</v>
      </c>
      <c r="X152" s="475">
        <f t="shared" si="29"/>
        <v>0</v>
      </c>
      <c r="Y152" s="475">
        <f t="shared" si="29"/>
        <v>0</v>
      </c>
      <c r="Z152" s="475">
        <f t="shared" si="29"/>
        <v>0</v>
      </c>
      <c r="AA152" s="475">
        <f t="shared" si="29"/>
        <v>0</v>
      </c>
      <c r="AB152" s="475">
        <f t="shared" si="29"/>
        <v>0</v>
      </c>
      <c r="AC152" s="475">
        <f t="shared" si="29"/>
        <v>0</v>
      </c>
      <c r="AD152" s="475">
        <f t="shared" si="29"/>
        <v>0</v>
      </c>
      <c r="AE152" s="475">
        <f t="shared" si="29"/>
        <v>0</v>
      </c>
      <c r="AF152" s="475">
        <f t="shared" si="29"/>
        <v>0</v>
      </c>
      <c r="AG152" s="475">
        <f t="shared" si="29"/>
        <v>0</v>
      </c>
      <c r="AH152" s="475">
        <f t="shared" si="29"/>
        <v>0</v>
      </c>
      <c r="AI152" s="475">
        <f t="shared" si="29"/>
        <v>0</v>
      </c>
      <c r="AJ152" s="475">
        <f t="shared" si="29"/>
        <v>0</v>
      </c>
      <c r="AK152" s="475">
        <f t="shared" si="29"/>
        <v>0</v>
      </c>
      <c r="AL152" s="475">
        <f t="shared" si="29"/>
        <v>0</v>
      </c>
      <c r="AM152" s="475">
        <f t="shared" si="29"/>
        <v>0</v>
      </c>
      <c r="AN152" s="475">
        <f t="shared" si="29"/>
        <v>0</v>
      </c>
      <c r="AO152" s="475">
        <f t="shared" si="29"/>
        <v>0</v>
      </c>
      <c r="AP152" s="475">
        <f t="shared" si="29"/>
        <v>0</v>
      </c>
      <c r="AQ152" s="475">
        <f t="shared" si="29"/>
        <v>0</v>
      </c>
      <c r="AR152" s="475">
        <f t="shared" si="29"/>
        <v>0</v>
      </c>
      <c r="AS152" s="475">
        <f t="shared" si="29"/>
        <v>0</v>
      </c>
      <c r="AT152" s="475">
        <f t="shared" si="29"/>
        <v>0</v>
      </c>
      <c r="AU152" s="475">
        <f t="shared" si="29"/>
        <v>0</v>
      </c>
      <c r="AV152" s="475">
        <f t="shared" si="29"/>
        <v>0</v>
      </c>
      <c r="AW152" s="475">
        <f t="shared" si="29"/>
        <v>0</v>
      </c>
      <c r="AX152" s="475">
        <f t="shared" si="29"/>
        <v>0</v>
      </c>
      <c r="AY152" s="475">
        <f t="shared" si="29"/>
        <v>0</v>
      </c>
      <c r="AZ152" s="475">
        <f t="shared" si="29"/>
        <v>0</v>
      </c>
      <c r="BA152" s="475">
        <f t="shared" si="29"/>
        <v>0</v>
      </c>
      <c r="BB152" s="475">
        <f t="shared" si="29"/>
        <v>0</v>
      </c>
      <c r="BC152" s="475">
        <f t="shared" si="29"/>
        <v>0</v>
      </c>
      <c r="BD152" s="475">
        <f t="shared" si="29"/>
        <v>0</v>
      </c>
      <c r="BE152" s="475">
        <f t="shared" si="29"/>
        <v>0</v>
      </c>
      <c r="BF152" s="475">
        <f t="shared" si="29"/>
        <v>0</v>
      </c>
      <c r="BG152" s="475">
        <f t="shared" si="29"/>
        <v>0</v>
      </c>
      <c r="BH152" s="475">
        <f t="shared" si="29"/>
        <v>0</v>
      </c>
      <c r="BI152" s="475">
        <f t="shared" si="29"/>
        <v>0</v>
      </c>
      <c r="BJ152" s="475">
        <f t="shared" si="29"/>
        <v>0</v>
      </c>
      <c r="BK152" s="475">
        <f t="shared" si="29"/>
        <v>0</v>
      </c>
      <c r="BL152" s="475">
        <f t="shared" si="29"/>
        <v>0</v>
      </c>
      <c r="BM152" s="475">
        <f t="shared" si="29"/>
        <v>0</v>
      </c>
      <c r="BN152" s="475">
        <f t="shared" si="29"/>
        <v>0</v>
      </c>
      <c r="BO152" s="475">
        <f t="shared" si="29"/>
        <v>0</v>
      </c>
      <c r="BP152" s="475">
        <f t="shared" si="29"/>
        <v>0</v>
      </c>
      <c r="BQ152" s="475">
        <f t="shared" si="26"/>
        <v>0</v>
      </c>
      <c r="BR152" s="475">
        <f t="shared" ref="BR152:BX152" si="31">_xlfn.IFNA(IF($B152=0,0,IF(DATE(BR$4,BR$5,1)&gt;=$B152,BR21,0)),0)</f>
        <v>0</v>
      </c>
      <c r="BS152" s="475">
        <f t="shared" si="31"/>
        <v>0</v>
      </c>
      <c r="BT152" s="475">
        <f t="shared" si="31"/>
        <v>0</v>
      </c>
      <c r="BU152" s="475">
        <f t="shared" si="31"/>
        <v>0</v>
      </c>
      <c r="BV152" s="475">
        <f t="shared" si="31"/>
        <v>0</v>
      </c>
      <c r="BW152" s="475">
        <f t="shared" si="31"/>
        <v>0</v>
      </c>
      <c r="BX152" s="475">
        <f t="shared" si="31"/>
        <v>0</v>
      </c>
      <c r="BY152" s="475">
        <f t="shared" si="26"/>
        <v>0</v>
      </c>
      <c r="BZ152" s="475">
        <f t="shared" si="26"/>
        <v>0</v>
      </c>
      <c r="CA152" s="475">
        <f t="shared" si="26"/>
        <v>0</v>
      </c>
      <c r="CB152" s="475">
        <f t="shared" si="26"/>
        <v>0</v>
      </c>
      <c r="CC152" s="475">
        <f t="shared" si="26"/>
        <v>0</v>
      </c>
      <c r="CD152" s="475">
        <f t="shared" si="26"/>
        <v>0</v>
      </c>
      <c r="CE152" s="475">
        <f t="shared" si="26"/>
        <v>0</v>
      </c>
      <c r="CF152" s="475">
        <f t="shared" si="26"/>
        <v>0</v>
      </c>
      <c r="CG152" s="475">
        <f t="shared" si="26"/>
        <v>0</v>
      </c>
      <c r="CH152" s="475">
        <f t="shared" si="26"/>
        <v>0</v>
      </c>
      <c r="CI152" s="475">
        <f t="shared" si="26"/>
        <v>0</v>
      </c>
      <c r="CJ152" s="475">
        <f t="shared" si="26"/>
        <v>0</v>
      </c>
      <c r="CK152" s="475">
        <f t="shared" si="26"/>
        <v>0</v>
      </c>
      <c r="CL152" s="475">
        <f t="shared" si="26"/>
        <v>0</v>
      </c>
      <c r="CM152" s="475">
        <f t="shared" si="26"/>
        <v>0</v>
      </c>
      <c r="CN152" s="475">
        <f t="shared" si="26"/>
        <v>0</v>
      </c>
      <c r="CO152" s="475">
        <f t="shared" si="26"/>
        <v>0</v>
      </c>
      <c r="CP152" s="475">
        <f t="shared" si="26"/>
        <v>0</v>
      </c>
      <c r="CQ152" s="475">
        <f t="shared" si="26"/>
        <v>0</v>
      </c>
      <c r="CR152" s="475">
        <f t="shared" si="26"/>
        <v>0</v>
      </c>
      <c r="CS152" s="475">
        <f t="shared" si="26"/>
        <v>0</v>
      </c>
      <c r="CT152" s="475">
        <f t="shared" si="26"/>
        <v>0</v>
      </c>
      <c r="CU152" s="475">
        <f t="shared" si="26"/>
        <v>0</v>
      </c>
      <c r="CV152" s="475">
        <f t="shared" si="26"/>
        <v>0</v>
      </c>
      <c r="CW152" s="475">
        <f t="shared" si="26"/>
        <v>0</v>
      </c>
      <c r="CX152" s="475">
        <f t="shared" si="26"/>
        <v>0</v>
      </c>
      <c r="CY152" s="475">
        <f t="shared" si="26"/>
        <v>0</v>
      </c>
      <c r="CZ152" s="475">
        <f t="shared" si="26"/>
        <v>0</v>
      </c>
      <c r="DA152" s="475">
        <f t="shared" si="26"/>
        <v>0</v>
      </c>
      <c r="DB152" s="475">
        <f t="shared" si="26"/>
        <v>0</v>
      </c>
      <c r="DC152" s="475">
        <f t="shared" si="26"/>
        <v>0</v>
      </c>
      <c r="DD152" s="475">
        <f t="shared" si="26"/>
        <v>0</v>
      </c>
      <c r="DE152" s="475">
        <f t="shared" si="26"/>
        <v>0</v>
      </c>
      <c r="DF152" s="475">
        <f t="shared" si="26"/>
        <v>0</v>
      </c>
      <c r="DG152" s="475">
        <f t="shared" si="26"/>
        <v>0</v>
      </c>
      <c r="DH152" s="475">
        <f t="shared" si="26"/>
        <v>0</v>
      </c>
      <c r="DI152" s="475">
        <f t="shared" si="26"/>
        <v>0</v>
      </c>
      <c r="DJ152" s="475">
        <f t="shared" si="26"/>
        <v>0</v>
      </c>
      <c r="DK152" s="475">
        <f t="shared" si="26"/>
        <v>0</v>
      </c>
      <c r="DL152" s="475">
        <f t="shared" si="26"/>
        <v>0</v>
      </c>
      <c r="DM152" s="475">
        <f t="shared" si="26"/>
        <v>0</v>
      </c>
      <c r="DN152" s="475">
        <f t="shared" si="26"/>
        <v>0</v>
      </c>
      <c r="DO152" s="475">
        <f t="shared" si="26"/>
        <v>0</v>
      </c>
      <c r="DP152" s="475">
        <f t="shared" si="26"/>
        <v>0</v>
      </c>
      <c r="DQ152" s="475">
        <f t="shared" si="26"/>
        <v>0</v>
      </c>
      <c r="DR152" s="475">
        <f t="shared" si="26"/>
        <v>0</v>
      </c>
      <c r="DS152" s="475">
        <f t="shared" si="26"/>
        <v>0</v>
      </c>
      <c r="DT152" s="475">
        <f t="shared" si="26"/>
        <v>0</v>
      </c>
      <c r="DU152" s="475">
        <f t="shared" si="26"/>
        <v>0</v>
      </c>
      <c r="DV152" s="475">
        <f t="shared" si="26"/>
        <v>0</v>
      </c>
      <c r="DW152" s="475">
        <f t="shared" si="26"/>
        <v>0</v>
      </c>
      <c r="DX152" s="475">
        <f t="shared" si="26"/>
        <v>0</v>
      </c>
      <c r="DY152" s="475">
        <f t="shared" si="26"/>
        <v>0</v>
      </c>
      <c r="DZ152" s="475">
        <f t="shared" si="26"/>
        <v>0</v>
      </c>
      <c r="EA152" s="475">
        <f t="shared" si="26"/>
        <v>0</v>
      </c>
      <c r="EB152" s="475">
        <f t="shared" si="13"/>
        <v>0</v>
      </c>
      <c r="EC152" s="475">
        <f t="shared" si="28"/>
        <v>0</v>
      </c>
      <c r="ED152" s="475">
        <f t="shared" si="28"/>
        <v>0</v>
      </c>
      <c r="EE152" s="475">
        <f t="shared" si="28"/>
        <v>0</v>
      </c>
      <c r="EF152" s="475">
        <f t="shared" si="28"/>
        <v>0</v>
      </c>
      <c r="EG152" s="475">
        <f t="shared" si="28"/>
        <v>0</v>
      </c>
      <c r="EH152" s="475">
        <f t="shared" si="28"/>
        <v>0</v>
      </c>
      <c r="EI152" s="475">
        <f t="shared" si="28"/>
        <v>0</v>
      </c>
      <c r="EJ152" s="475">
        <f t="shared" si="28"/>
        <v>0</v>
      </c>
      <c r="EK152" s="475">
        <f t="shared" si="28"/>
        <v>0</v>
      </c>
      <c r="EL152" s="475">
        <f t="shared" si="28"/>
        <v>0</v>
      </c>
      <c r="EM152" s="475">
        <f t="shared" si="28"/>
        <v>0</v>
      </c>
      <c r="EN152" s="475">
        <f t="shared" si="28"/>
        <v>0</v>
      </c>
      <c r="EO152" s="475">
        <f t="shared" si="28"/>
        <v>0</v>
      </c>
      <c r="EP152" s="475">
        <f t="shared" si="28"/>
        <v>0</v>
      </c>
      <c r="EQ152" s="475">
        <f t="shared" si="28"/>
        <v>0</v>
      </c>
      <c r="ER152" s="475">
        <f t="shared" si="28"/>
        <v>0</v>
      </c>
      <c r="ES152" s="475">
        <f t="shared" si="28"/>
        <v>0</v>
      </c>
      <c r="ET152" s="475">
        <f t="shared" si="28"/>
        <v>0</v>
      </c>
      <c r="EU152" s="475">
        <f t="shared" si="28"/>
        <v>0</v>
      </c>
      <c r="EV152" s="475">
        <f t="shared" si="28"/>
        <v>0</v>
      </c>
      <c r="EW152" s="475">
        <f t="shared" si="28"/>
        <v>0</v>
      </c>
      <c r="EX152" s="475">
        <f t="shared" si="28"/>
        <v>0</v>
      </c>
      <c r="EY152" s="475">
        <f t="shared" si="28"/>
        <v>0</v>
      </c>
      <c r="EZ152" s="475">
        <f t="shared" si="28"/>
        <v>0</v>
      </c>
      <c r="FA152" s="475">
        <f t="shared" si="28"/>
        <v>0</v>
      </c>
      <c r="FB152" s="475">
        <f t="shared" si="28"/>
        <v>0</v>
      </c>
      <c r="FC152" s="475">
        <f t="shared" si="28"/>
        <v>0</v>
      </c>
      <c r="FD152" s="475">
        <f t="shared" si="28"/>
        <v>0</v>
      </c>
      <c r="FE152" s="475">
        <f t="shared" si="28"/>
        <v>0</v>
      </c>
      <c r="FF152" s="475">
        <f t="shared" si="28"/>
        <v>0</v>
      </c>
      <c r="FG152" s="475">
        <f t="shared" si="28"/>
        <v>0</v>
      </c>
      <c r="FH152" s="475">
        <f t="shared" si="28"/>
        <v>0</v>
      </c>
      <c r="FI152" s="475">
        <f t="shared" si="28"/>
        <v>0</v>
      </c>
      <c r="FJ152" s="475">
        <f t="shared" si="28"/>
        <v>0</v>
      </c>
      <c r="FK152" s="475">
        <f t="shared" si="28"/>
        <v>0</v>
      </c>
      <c r="FL152" s="475">
        <f t="shared" si="28"/>
        <v>0</v>
      </c>
      <c r="FM152" s="475">
        <f t="shared" si="28"/>
        <v>0</v>
      </c>
      <c r="FN152" s="475">
        <f t="shared" si="28"/>
        <v>0</v>
      </c>
      <c r="FO152" s="475">
        <f t="shared" si="28"/>
        <v>0</v>
      </c>
      <c r="FP152" s="475">
        <f t="shared" si="28"/>
        <v>0</v>
      </c>
      <c r="FQ152" s="475">
        <f t="shared" si="28"/>
        <v>0</v>
      </c>
      <c r="FR152" s="475">
        <f t="shared" si="28"/>
        <v>0</v>
      </c>
      <c r="FS152" s="475">
        <f t="shared" si="28"/>
        <v>0</v>
      </c>
      <c r="FT152" s="475">
        <f t="shared" si="28"/>
        <v>0</v>
      </c>
      <c r="FU152" s="475">
        <f t="shared" si="28"/>
        <v>0</v>
      </c>
      <c r="FV152" s="475">
        <f t="shared" si="28"/>
        <v>0</v>
      </c>
      <c r="FW152" s="475">
        <f t="shared" si="28"/>
        <v>0</v>
      </c>
      <c r="FX152" s="475">
        <f t="shared" si="28"/>
        <v>0</v>
      </c>
      <c r="FY152" s="475">
        <f t="shared" si="28"/>
        <v>0</v>
      </c>
      <c r="FZ152" s="475">
        <f t="shared" si="28"/>
        <v>0</v>
      </c>
      <c r="GA152" s="475">
        <f t="shared" si="28"/>
        <v>0</v>
      </c>
      <c r="GB152" s="475">
        <f t="shared" si="28"/>
        <v>0</v>
      </c>
    </row>
    <row r="153" spans="2:184" x14ac:dyDescent="0.35">
      <c r="B153" s="517" t="str">
        <f>VLOOKUP(C153,'QUALIFIED ENGINES'!$D$7:$P$9999,13,FALSE)</f>
        <v xml:space="preserve"> 11/05/2022</v>
      </c>
      <c r="C153" s="472">
        <f>'QUALIFIED ENGINES'!D23</f>
        <v>91429</v>
      </c>
      <c r="D153" s="475">
        <f t="shared" si="1"/>
        <v>0</v>
      </c>
      <c r="E153" s="475">
        <f t="shared" si="29"/>
        <v>0</v>
      </c>
      <c r="F153" s="475">
        <f t="shared" si="29"/>
        <v>0</v>
      </c>
      <c r="G153" s="475">
        <f t="shared" si="29"/>
        <v>0</v>
      </c>
      <c r="H153" s="475">
        <f t="shared" si="29"/>
        <v>0</v>
      </c>
      <c r="I153" s="475">
        <f t="shared" si="29"/>
        <v>0</v>
      </c>
      <c r="J153" s="475">
        <f t="shared" si="29"/>
        <v>0</v>
      </c>
      <c r="K153" s="475">
        <f t="shared" si="29"/>
        <v>0</v>
      </c>
      <c r="L153" s="475">
        <f t="shared" si="29"/>
        <v>0</v>
      </c>
      <c r="M153" s="475">
        <f t="shared" si="29"/>
        <v>0</v>
      </c>
      <c r="N153" s="475">
        <f t="shared" si="29"/>
        <v>0</v>
      </c>
      <c r="O153" s="475">
        <f t="shared" si="29"/>
        <v>0</v>
      </c>
      <c r="P153" s="475">
        <f t="shared" si="29"/>
        <v>0</v>
      </c>
      <c r="Q153" s="475">
        <f t="shared" si="29"/>
        <v>0</v>
      </c>
      <c r="R153" s="475">
        <f t="shared" si="29"/>
        <v>0</v>
      </c>
      <c r="S153" s="475">
        <f t="shared" si="29"/>
        <v>0</v>
      </c>
      <c r="T153" s="475">
        <f t="shared" si="29"/>
        <v>0</v>
      </c>
      <c r="U153" s="475">
        <f t="shared" si="29"/>
        <v>0</v>
      </c>
      <c r="V153" s="475">
        <f t="shared" si="29"/>
        <v>0</v>
      </c>
      <c r="W153" s="475">
        <f t="shared" si="29"/>
        <v>0</v>
      </c>
      <c r="X153" s="475">
        <f t="shared" si="29"/>
        <v>0</v>
      </c>
      <c r="Y153" s="475">
        <f t="shared" si="29"/>
        <v>0</v>
      </c>
      <c r="Z153" s="475">
        <f t="shared" si="29"/>
        <v>0</v>
      </c>
      <c r="AA153" s="475">
        <f t="shared" si="29"/>
        <v>0</v>
      </c>
      <c r="AB153" s="475">
        <f t="shared" si="29"/>
        <v>0</v>
      </c>
      <c r="AC153" s="475">
        <f t="shared" si="29"/>
        <v>0</v>
      </c>
      <c r="AD153" s="475">
        <f t="shared" si="29"/>
        <v>0</v>
      </c>
      <c r="AE153" s="475">
        <f t="shared" si="29"/>
        <v>0</v>
      </c>
      <c r="AF153" s="475">
        <f t="shared" si="29"/>
        <v>0</v>
      </c>
      <c r="AG153" s="475">
        <f t="shared" si="29"/>
        <v>0</v>
      </c>
      <c r="AH153" s="475">
        <f t="shared" si="29"/>
        <v>0</v>
      </c>
      <c r="AI153" s="475">
        <f t="shared" si="29"/>
        <v>0</v>
      </c>
      <c r="AJ153" s="475">
        <f t="shared" si="29"/>
        <v>0</v>
      </c>
      <c r="AK153" s="475">
        <f t="shared" si="29"/>
        <v>0</v>
      </c>
      <c r="AL153" s="475">
        <f t="shared" si="29"/>
        <v>0</v>
      </c>
      <c r="AM153" s="475">
        <f t="shared" si="29"/>
        <v>0</v>
      </c>
      <c r="AN153" s="475">
        <f t="shared" si="29"/>
        <v>0</v>
      </c>
      <c r="AO153" s="475">
        <f t="shared" si="29"/>
        <v>0</v>
      </c>
      <c r="AP153" s="475">
        <f t="shared" si="29"/>
        <v>0</v>
      </c>
      <c r="AQ153" s="475">
        <f t="shared" si="29"/>
        <v>0</v>
      </c>
      <c r="AR153" s="475">
        <f t="shared" si="29"/>
        <v>0</v>
      </c>
      <c r="AS153" s="475">
        <f t="shared" si="29"/>
        <v>0</v>
      </c>
      <c r="AT153" s="475">
        <f t="shared" si="29"/>
        <v>0</v>
      </c>
      <c r="AU153" s="475">
        <f t="shared" si="29"/>
        <v>0</v>
      </c>
      <c r="AV153" s="475">
        <f t="shared" si="29"/>
        <v>0</v>
      </c>
      <c r="AW153" s="475">
        <f t="shared" si="29"/>
        <v>0</v>
      </c>
      <c r="AX153" s="475">
        <f t="shared" si="29"/>
        <v>0</v>
      </c>
      <c r="AY153" s="475">
        <f t="shared" si="29"/>
        <v>0</v>
      </c>
      <c r="AZ153" s="475">
        <f t="shared" si="29"/>
        <v>0</v>
      </c>
      <c r="BA153" s="475">
        <f t="shared" si="29"/>
        <v>0</v>
      </c>
      <c r="BB153" s="475">
        <f t="shared" si="29"/>
        <v>0</v>
      </c>
      <c r="BC153" s="475">
        <f t="shared" si="29"/>
        <v>0</v>
      </c>
      <c r="BD153" s="475">
        <f t="shared" si="29"/>
        <v>0</v>
      </c>
      <c r="BE153" s="475">
        <f t="shared" si="29"/>
        <v>0</v>
      </c>
      <c r="BF153" s="475">
        <f t="shared" si="29"/>
        <v>0</v>
      </c>
      <c r="BG153" s="475">
        <f t="shared" si="29"/>
        <v>0</v>
      </c>
      <c r="BH153" s="475">
        <f t="shared" si="29"/>
        <v>0</v>
      </c>
      <c r="BI153" s="475">
        <f t="shared" si="29"/>
        <v>0</v>
      </c>
      <c r="BJ153" s="475">
        <f t="shared" si="29"/>
        <v>0</v>
      </c>
      <c r="BK153" s="475">
        <f t="shared" si="29"/>
        <v>0</v>
      </c>
      <c r="BL153" s="475">
        <f t="shared" si="29"/>
        <v>0</v>
      </c>
      <c r="BM153" s="475">
        <f t="shared" si="29"/>
        <v>0</v>
      </c>
      <c r="BN153" s="475">
        <f t="shared" si="29"/>
        <v>0</v>
      </c>
      <c r="BO153" s="475">
        <f t="shared" si="29"/>
        <v>0</v>
      </c>
      <c r="BP153" s="475">
        <f t="shared" si="29"/>
        <v>0</v>
      </c>
      <c r="BQ153" s="475">
        <f t="shared" si="26"/>
        <v>0</v>
      </c>
      <c r="BR153" s="475">
        <f t="shared" ref="BR153:BX153" si="32">_xlfn.IFNA(IF($B153=0,0,IF(DATE(BR$4,BR$5,1)&gt;=$B153,BR22,0)),0)</f>
        <v>0</v>
      </c>
      <c r="BS153" s="475">
        <f t="shared" si="32"/>
        <v>0</v>
      </c>
      <c r="BT153" s="475">
        <f t="shared" si="32"/>
        <v>0</v>
      </c>
      <c r="BU153" s="475">
        <f t="shared" si="32"/>
        <v>0</v>
      </c>
      <c r="BV153" s="475">
        <f t="shared" si="32"/>
        <v>0</v>
      </c>
      <c r="BW153" s="475">
        <f t="shared" si="32"/>
        <v>0</v>
      </c>
      <c r="BX153" s="475">
        <f t="shared" si="32"/>
        <v>0</v>
      </c>
      <c r="BY153" s="475">
        <f t="shared" si="26"/>
        <v>0</v>
      </c>
      <c r="BZ153" s="475">
        <f t="shared" si="26"/>
        <v>0</v>
      </c>
      <c r="CA153" s="475">
        <f t="shared" si="26"/>
        <v>0</v>
      </c>
      <c r="CB153" s="475">
        <f t="shared" si="26"/>
        <v>0</v>
      </c>
      <c r="CC153" s="475">
        <f t="shared" si="26"/>
        <v>0</v>
      </c>
      <c r="CD153" s="475">
        <f t="shared" si="26"/>
        <v>0</v>
      </c>
      <c r="CE153" s="475">
        <f t="shared" si="26"/>
        <v>0</v>
      </c>
      <c r="CF153" s="475">
        <f t="shared" si="26"/>
        <v>0</v>
      </c>
      <c r="CG153" s="475">
        <f t="shared" si="26"/>
        <v>0</v>
      </c>
      <c r="CH153" s="475">
        <f t="shared" si="26"/>
        <v>0</v>
      </c>
      <c r="CI153" s="475">
        <f t="shared" si="26"/>
        <v>0</v>
      </c>
      <c r="CJ153" s="475">
        <f t="shared" si="26"/>
        <v>0</v>
      </c>
      <c r="CK153" s="475">
        <f t="shared" si="26"/>
        <v>0</v>
      </c>
      <c r="CL153" s="475">
        <f t="shared" si="26"/>
        <v>0</v>
      </c>
      <c r="CM153" s="475">
        <f t="shared" si="26"/>
        <v>0</v>
      </c>
      <c r="CN153" s="475">
        <f t="shared" si="26"/>
        <v>0</v>
      </c>
      <c r="CO153" s="475">
        <f t="shared" si="26"/>
        <v>0</v>
      </c>
      <c r="CP153" s="475">
        <f t="shared" si="26"/>
        <v>0</v>
      </c>
      <c r="CQ153" s="475">
        <f t="shared" si="26"/>
        <v>0</v>
      </c>
      <c r="CR153" s="475">
        <f t="shared" si="26"/>
        <v>0</v>
      </c>
      <c r="CS153" s="475">
        <f t="shared" si="26"/>
        <v>0</v>
      </c>
      <c r="CT153" s="475">
        <f t="shared" si="26"/>
        <v>0</v>
      </c>
      <c r="CU153" s="475">
        <f t="shared" si="26"/>
        <v>0</v>
      </c>
      <c r="CV153" s="475">
        <f t="shared" si="26"/>
        <v>0</v>
      </c>
      <c r="CW153" s="475">
        <f t="shared" si="26"/>
        <v>0</v>
      </c>
      <c r="CX153" s="475">
        <f t="shared" si="26"/>
        <v>0</v>
      </c>
      <c r="CY153" s="475">
        <f t="shared" si="26"/>
        <v>0</v>
      </c>
      <c r="CZ153" s="475">
        <f t="shared" si="26"/>
        <v>0</v>
      </c>
      <c r="DA153" s="475">
        <f t="shared" si="26"/>
        <v>0</v>
      </c>
      <c r="DB153" s="475">
        <f t="shared" si="26"/>
        <v>0</v>
      </c>
      <c r="DC153" s="475">
        <f t="shared" si="26"/>
        <v>0</v>
      </c>
      <c r="DD153" s="475">
        <f t="shared" si="26"/>
        <v>0</v>
      </c>
      <c r="DE153" s="475">
        <f t="shared" si="26"/>
        <v>0</v>
      </c>
      <c r="DF153" s="475">
        <f t="shared" si="26"/>
        <v>0</v>
      </c>
      <c r="DG153" s="475">
        <f t="shared" si="26"/>
        <v>0</v>
      </c>
      <c r="DH153" s="475">
        <f t="shared" si="26"/>
        <v>0</v>
      </c>
      <c r="DI153" s="475">
        <f t="shared" si="26"/>
        <v>0</v>
      </c>
      <c r="DJ153" s="475">
        <f t="shared" si="26"/>
        <v>0</v>
      </c>
      <c r="DK153" s="475">
        <f t="shared" si="26"/>
        <v>0</v>
      </c>
      <c r="DL153" s="475">
        <f t="shared" si="26"/>
        <v>0</v>
      </c>
      <c r="DM153" s="475">
        <f t="shared" si="26"/>
        <v>0</v>
      </c>
      <c r="DN153" s="475">
        <f t="shared" si="26"/>
        <v>0</v>
      </c>
      <c r="DO153" s="475">
        <f t="shared" si="26"/>
        <v>0</v>
      </c>
      <c r="DP153" s="475">
        <f t="shared" si="26"/>
        <v>0</v>
      </c>
      <c r="DQ153" s="475">
        <f t="shared" si="26"/>
        <v>0</v>
      </c>
      <c r="DR153" s="475">
        <f t="shared" si="26"/>
        <v>0</v>
      </c>
      <c r="DS153" s="475">
        <f t="shared" si="26"/>
        <v>0</v>
      </c>
      <c r="DT153" s="475">
        <f t="shared" si="26"/>
        <v>0</v>
      </c>
      <c r="DU153" s="475">
        <f t="shared" si="26"/>
        <v>0</v>
      </c>
      <c r="DV153" s="475">
        <f t="shared" si="26"/>
        <v>0</v>
      </c>
      <c r="DW153" s="475">
        <f t="shared" si="26"/>
        <v>0</v>
      </c>
      <c r="DX153" s="475">
        <f t="shared" si="26"/>
        <v>0</v>
      </c>
      <c r="DY153" s="475">
        <f t="shared" si="26"/>
        <v>0</v>
      </c>
      <c r="DZ153" s="475">
        <f t="shared" si="26"/>
        <v>0</v>
      </c>
      <c r="EA153" s="475">
        <f t="shared" si="26"/>
        <v>0</v>
      </c>
      <c r="EB153" s="475">
        <f t="shared" si="13"/>
        <v>0</v>
      </c>
      <c r="EC153" s="475">
        <f t="shared" si="28"/>
        <v>0</v>
      </c>
      <c r="ED153" s="475">
        <f t="shared" si="28"/>
        <v>0</v>
      </c>
      <c r="EE153" s="475">
        <f t="shared" si="28"/>
        <v>0</v>
      </c>
      <c r="EF153" s="475">
        <f t="shared" si="28"/>
        <v>0</v>
      </c>
      <c r="EG153" s="475">
        <f t="shared" si="28"/>
        <v>0</v>
      </c>
      <c r="EH153" s="475">
        <f t="shared" si="28"/>
        <v>0</v>
      </c>
      <c r="EI153" s="475">
        <f t="shared" si="28"/>
        <v>0</v>
      </c>
      <c r="EJ153" s="475">
        <f t="shared" si="28"/>
        <v>0</v>
      </c>
      <c r="EK153" s="475">
        <f t="shared" si="28"/>
        <v>0</v>
      </c>
      <c r="EL153" s="475">
        <f t="shared" si="28"/>
        <v>0</v>
      </c>
      <c r="EM153" s="475">
        <f t="shared" si="28"/>
        <v>0</v>
      </c>
      <c r="EN153" s="475">
        <f t="shared" si="28"/>
        <v>0</v>
      </c>
      <c r="EO153" s="475">
        <f t="shared" si="28"/>
        <v>0</v>
      </c>
      <c r="EP153" s="475">
        <f t="shared" si="28"/>
        <v>0</v>
      </c>
      <c r="EQ153" s="475">
        <f t="shared" si="28"/>
        <v>0</v>
      </c>
      <c r="ER153" s="475">
        <f t="shared" si="28"/>
        <v>0</v>
      </c>
      <c r="ES153" s="475">
        <f t="shared" si="28"/>
        <v>0</v>
      </c>
      <c r="ET153" s="475">
        <f t="shared" si="28"/>
        <v>0</v>
      </c>
      <c r="EU153" s="475">
        <f t="shared" si="28"/>
        <v>0</v>
      </c>
      <c r="EV153" s="475">
        <f t="shared" si="28"/>
        <v>0</v>
      </c>
      <c r="EW153" s="475">
        <f t="shared" si="28"/>
        <v>0</v>
      </c>
      <c r="EX153" s="475">
        <f t="shared" si="28"/>
        <v>0</v>
      </c>
      <c r="EY153" s="475">
        <f t="shared" si="28"/>
        <v>0</v>
      </c>
      <c r="EZ153" s="475">
        <f t="shared" si="28"/>
        <v>0</v>
      </c>
      <c r="FA153" s="475">
        <f t="shared" si="28"/>
        <v>0</v>
      </c>
      <c r="FB153" s="475">
        <f t="shared" si="28"/>
        <v>0</v>
      </c>
      <c r="FC153" s="475">
        <f t="shared" si="28"/>
        <v>0</v>
      </c>
      <c r="FD153" s="475">
        <f t="shared" si="28"/>
        <v>0</v>
      </c>
      <c r="FE153" s="475">
        <f t="shared" si="28"/>
        <v>0</v>
      </c>
      <c r="FF153" s="475">
        <f t="shared" si="28"/>
        <v>0</v>
      </c>
      <c r="FG153" s="475">
        <f t="shared" si="28"/>
        <v>0</v>
      </c>
      <c r="FH153" s="475">
        <f t="shared" si="28"/>
        <v>0</v>
      </c>
      <c r="FI153" s="475">
        <f t="shared" si="28"/>
        <v>0</v>
      </c>
      <c r="FJ153" s="475">
        <f t="shared" si="28"/>
        <v>0</v>
      </c>
      <c r="FK153" s="475">
        <f t="shared" si="28"/>
        <v>0</v>
      </c>
      <c r="FL153" s="475">
        <f t="shared" si="28"/>
        <v>0</v>
      </c>
      <c r="FM153" s="475">
        <f t="shared" si="28"/>
        <v>0</v>
      </c>
      <c r="FN153" s="475">
        <f t="shared" si="28"/>
        <v>0</v>
      </c>
      <c r="FO153" s="475">
        <f t="shared" si="28"/>
        <v>0</v>
      </c>
      <c r="FP153" s="475">
        <f t="shared" si="28"/>
        <v>0</v>
      </c>
      <c r="FQ153" s="475">
        <f t="shared" si="28"/>
        <v>0</v>
      </c>
      <c r="FR153" s="475">
        <f t="shared" si="28"/>
        <v>0</v>
      </c>
      <c r="FS153" s="475">
        <f t="shared" si="28"/>
        <v>0</v>
      </c>
      <c r="FT153" s="475">
        <f t="shared" si="28"/>
        <v>0</v>
      </c>
      <c r="FU153" s="475">
        <f t="shared" si="28"/>
        <v>0</v>
      </c>
      <c r="FV153" s="475">
        <f t="shared" si="28"/>
        <v>0</v>
      </c>
      <c r="FW153" s="475">
        <f t="shared" si="28"/>
        <v>0</v>
      </c>
      <c r="FX153" s="475">
        <f t="shared" si="28"/>
        <v>0</v>
      </c>
      <c r="FY153" s="475">
        <f t="shared" si="28"/>
        <v>0</v>
      </c>
      <c r="FZ153" s="475">
        <f t="shared" si="28"/>
        <v>0</v>
      </c>
      <c r="GA153" s="475">
        <f t="shared" si="28"/>
        <v>0</v>
      </c>
      <c r="GB153" s="475">
        <f t="shared" si="28"/>
        <v>0</v>
      </c>
    </row>
    <row r="154" spans="2:184" x14ac:dyDescent="0.35">
      <c r="B154" s="517" t="str">
        <f>VLOOKUP(C154,'QUALIFIED ENGINES'!$D$7:$P$9999,13,FALSE)</f>
        <v xml:space="preserve"> 04/03/2022</v>
      </c>
      <c r="C154" s="472">
        <f>'QUALIFIED ENGINES'!D24</f>
        <v>91428</v>
      </c>
      <c r="D154" s="475">
        <f t="shared" si="1"/>
        <v>0</v>
      </c>
      <c r="E154" s="475">
        <f t="shared" si="29"/>
        <v>0</v>
      </c>
      <c r="F154" s="475">
        <f t="shared" si="29"/>
        <v>0</v>
      </c>
      <c r="G154" s="475">
        <f t="shared" si="29"/>
        <v>0</v>
      </c>
      <c r="H154" s="475">
        <f t="shared" si="29"/>
        <v>0</v>
      </c>
      <c r="I154" s="475">
        <f t="shared" si="29"/>
        <v>0</v>
      </c>
      <c r="J154" s="475">
        <f t="shared" si="29"/>
        <v>0</v>
      </c>
      <c r="K154" s="475">
        <f t="shared" si="29"/>
        <v>0</v>
      </c>
      <c r="L154" s="475">
        <f t="shared" si="29"/>
        <v>0</v>
      </c>
      <c r="M154" s="475">
        <f t="shared" si="29"/>
        <v>0</v>
      </c>
      <c r="N154" s="475">
        <f t="shared" si="29"/>
        <v>0</v>
      </c>
      <c r="O154" s="475">
        <f t="shared" si="29"/>
        <v>0</v>
      </c>
      <c r="P154" s="475">
        <f t="shared" si="29"/>
        <v>0</v>
      </c>
      <c r="Q154" s="475">
        <f t="shared" si="29"/>
        <v>0</v>
      </c>
      <c r="R154" s="475">
        <f t="shared" si="29"/>
        <v>0</v>
      </c>
      <c r="S154" s="475">
        <f t="shared" si="29"/>
        <v>0</v>
      </c>
      <c r="T154" s="475">
        <f t="shared" si="29"/>
        <v>0</v>
      </c>
      <c r="U154" s="475">
        <f t="shared" si="29"/>
        <v>0</v>
      </c>
      <c r="V154" s="475">
        <f t="shared" si="29"/>
        <v>0</v>
      </c>
      <c r="W154" s="475">
        <f t="shared" si="29"/>
        <v>0</v>
      </c>
      <c r="X154" s="475">
        <f t="shared" si="29"/>
        <v>0</v>
      </c>
      <c r="Y154" s="475">
        <f t="shared" si="29"/>
        <v>0</v>
      </c>
      <c r="Z154" s="475">
        <f t="shared" si="29"/>
        <v>0</v>
      </c>
      <c r="AA154" s="475">
        <f t="shared" si="29"/>
        <v>0</v>
      </c>
      <c r="AB154" s="475">
        <f t="shared" si="29"/>
        <v>0</v>
      </c>
      <c r="AC154" s="475">
        <f t="shared" si="29"/>
        <v>0</v>
      </c>
      <c r="AD154" s="475">
        <f t="shared" si="29"/>
        <v>0</v>
      </c>
      <c r="AE154" s="475">
        <f t="shared" si="29"/>
        <v>0</v>
      </c>
      <c r="AF154" s="475">
        <f t="shared" si="29"/>
        <v>0</v>
      </c>
      <c r="AG154" s="475">
        <f t="shared" si="29"/>
        <v>0</v>
      </c>
      <c r="AH154" s="475">
        <f t="shared" si="29"/>
        <v>0</v>
      </c>
      <c r="AI154" s="475">
        <f t="shared" si="29"/>
        <v>0</v>
      </c>
      <c r="AJ154" s="475">
        <f t="shared" si="29"/>
        <v>0</v>
      </c>
      <c r="AK154" s="475">
        <f t="shared" si="29"/>
        <v>0</v>
      </c>
      <c r="AL154" s="475">
        <f t="shared" si="29"/>
        <v>0</v>
      </c>
      <c r="AM154" s="475">
        <f t="shared" si="29"/>
        <v>0</v>
      </c>
      <c r="AN154" s="475">
        <f t="shared" si="29"/>
        <v>0</v>
      </c>
      <c r="AO154" s="475">
        <f t="shared" si="29"/>
        <v>0</v>
      </c>
      <c r="AP154" s="475">
        <f t="shared" si="29"/>
        <v>0</v>
      </c>
      <c r="AQ154" s="475">
        <f t="shared" si="29"/>
        <v>0</v>
      </c>
      <c r="AR154" s="475">
        <f t="shared" si="29"/>
        <v>0</v>
      </c>
      <c r="AS154" s="475">
        <f t="shared" si="29"/>
        <v>0</v>
      </c>
      <c r="AT154" s="475">
        <f t="shared" si="29"/>
        <v>0</v>
      </c>
      <c r="AU154" s="475">
        <f t="shared" si="29"/>
        <v>0</v>
      </c>
      <c r="AV154" s="475">
        <f t="shared" si="29"/>
        <v>0</v>
      </c>
      <c r="AW154" s="475">
        <f t="shared" si="29"/>
        <v>0</v>
      </c>
      <c r="AX154" s="475">
        <f t="shared" si="29"/>
        <v>0</v>
      </c>
      <c r="AY154" s="475">
        <f t="shared" si="29"/>
        <v>0</v>
      </c>
      <c r="AZ154" s="475">
        <f t="shared" si="29"/>
        <v>0</v>
      </c>
      <c r="BA154" s="475">
        <f t="shared" si="29"/>
        <v>0</v>
      </c>
      <c r="BB154" s="475">
        <f t="shared" si="29"/>
        <v>0</v>
      </c>
      <c r="BC154" s="475">
        <f t="shared" si="29"/>
        <v>0</v>
      </c>
      <c r="BD154" s="475">
        <f t="shared" si="29"/>
        <v>0</v>
      </c>
      <c r="BE154" s="475">
        <f t="shared" si="29"/>
        <v>0</v>
      </c>
      <c r="BF154" s="475">
        <f t="shared" si="29"/>
        <v>0</v>
      </c>
      <c r="BG154" s="475">
        <f t="shared" si="29"/>
        <v>0</v>
      </c>
      <c r="BH154" s="475">
        <f t="shared" si="29"/>
        <v>0</v>
      </c>
      <c r="BI154" s="475">
        <f t="shared" si="29"/>
        <v>0</v>
      </c>
      <c r="BJ154" s="475">
        <f t="shared" si="29"/>
        <v>0</v>
      </c>
      <c r="BK154" s="475">
        <f t="shared" si="29"/>
        <v>0</v>
      </c>
      <c r="BL154" s="475">
        <f t="shared" si="29"/>
        <v>0</v>
      </c>
      <c r="BM154" s="475">
        <f t="shared" si="29"/>
        <v>0</v>
      </c>
      <c r="BN154" s="475">
        <f t="shared" si="29"/>
        <v>0</v>
      </c>
      <c r="BO154" s="475">
        <f t="shared" si="29"/>
        <v>0</v>
      </c>
      <c r="BP154" s="475">
        <f t="shared" ref="BP154:EA157" si="33">_xlfn.IFNA(IF($B154=0,0,IF(DATE(BP$4,BP$5,1)&gt;=$B154,BP23,0)),0)</f>
        <v>0</v>
      </c>
      <c r="BQ154" s="475">
        <f t="shared" si="33"/>
        <v>0</v>
      </c>
      <c r="BR154" s="475">
        <f t="shared" ref="BR154:BX154" si="34">_xlfn.IFNA(IF($B154=0,0,IF(DATE(BR$4,BR$5,1)&gt;=$B154,BR23,0)),0)</f>
        <v>0</v>
      </c>
      <c r="BS154" s="475">
        <f t="shared" si="34"/>
        <v>0</v>
      </c>
      <c r="BT154" s="475">
        <f t="shared" si="34"/>
        <v>0</v>
      </c>
      <c r="BU154" s="475">
        <f t="shared" si="34"/>
        <v>0</v>
      </c>
      <c r="BV154" s="475">
        <f t="shared" si="34"/>
        <v>0</v>
      </c>
      <c r="BW154" s="475">
        <f t="shared" si="34"/>
        <v>0</v>
      </c>
      <c r="BX154" s="475">
        <f t="shared" si="34"/>
        <v>0</v>
      </c>
      <c r="BY154" s="475">
        <f t="shared" si="33"/>
        <v>0</v>
      </c>
      <c r="BZ154" s="475">
        <f t="shared" si="33"/>
        <v>0</v>
      </c>
      <c r="CA154" s="475">
        <f t="shared" si="33"/>
        <v>0</v>
      </c>
      <c r="CB154" s="475">
        <f t="shared" si="33"/>
        <v>0</v>
      </c>
      <c r="CC154" s="475">
        <f t="shared" si="33"/>
        <v>0</v>
      </c>
      <c r="CD154" s="475">
        <f t="shared" si="33"/>
        <v>0</v>
      </c>
      <c r="CE154" s="475">
        <f t="shared" si="33"/>
        <v>0</v>
      </c>
      <c r="CF154" s="475">
        <f t="shared" si="33"/>
        <v>0</v>
      </c>
      <c r="CG154" s="475">
        <f t="shared" si="33"/>
        <v>0</v>
      </c>
      <c r="CH154" s="475">
        <f t="shared" si="33"/>
        <v>0</v>
      </c>
      <c r="CI154" s="475">
        <f t="shared" si="33"/>
        <v>0</v>
      </c>
      <c r="CJ154" s="475">
        <f t="shared" si="33"/>
        <v>0</v>
      </c>
      <c r="CK154" s="475">
        <f t="shared" si="33"/>
        <v>0</v>
      </c>
      <c r="CL154" s="475">
        <f t="shared" si="33"/>
        <v>0</v>
      </c>
      <c r="CM154" s="475">
        <f t="shared" si="33"/>
        <v>0</v>
      </c>
      <c r="CN154" s="475">
        <f t="shared" si="33"/>
        <v>0</v>
      </c>
      <c r="CO154" s="475">
        <f t="shared" si="33"/>
        <v>0</v>
      </c>
      <c r="CP154" s="475">
        <f t="shared" si="33"/>
        <v>0</v>
      </c>
      <c r="CQ154" s="475">
        <f t="shared" si="33"/>
        <v>0</v>
      </c>
      <c r="CR154" s="475">
        <f t="shared" si="33"/>
        <v>0</v>
      </c>
      <c r="CS154" s="475">
        <f t="shared" si="33"/>
        <v>0</v>
      </c>
      <c r="CT154" s="475">
        <f t="shared" si="33"/>
        <v>0</v>
      </c>
      <c r="CU154" s="475">
        <f t="shared" si="33"/>
        <v>0</v>
      </c>
      <c r="CV154" s="475">
        <f t="shared" si="33"/>
        <v>0</v>
      </c>
      <c r="CW154" s="475">
        <f t="shared" si="33"/>
        <v>0</v>
      </c>
      <c r="CX154" s="475">
        <f t="shared" si="33"/>
        <v>0</v>
      </c>
      <c r="CY154" s="475">
        <f t="shared" si="33"/>
        <v>0</v>
      </c>
      <c r="CZ154" s="475">
        <f t="shared" si="33"/>
        <v>0</v>
      </c>
      <c r="DA154" s="475">
        <f t="shared" si="33"/>
        <v>0</v>
      </c>
      <c r="DB154" s="475">
        <f t="shared" si="33"/>
        <v>0</v>
      </c>
      <c r="DC154" s="475">
        <f t="shared" si="33"/>
        <v>0</v>
      </c>
      <c r="DD154" s="475">
        <f t="shared" si="33"/>
        <v>0</v>
      </c>
      <c r="DE154" s="475">
        <f t="shared" si="33"/>
        <v>0</v>
      </c>
      <c r="DF154" s="475">
        <f t="shared" si="33"/>
        <v>0</v>
      </c>
      <c r="DG154" s="475">
        <f t="shared" si="33"/>
        <v>0</v>
      </c>
      <c r="DH154" s="475">
        <f t="shared" si="33"/>
        <v>0</v>
      </c>
      <c r="DI154" s="475">
        <f t="shared" si="33"/>
        <v>0</v>
      </c>
      <c r="DJ154" s="475">
        <f t="shared" si="33"/>
        <v>0</v>
      </c>
      <c r="DK154" s="475">
        <f t="shared" si="33"/>
        <v>0</v>
      </c>
      <c r="DL154" s="475">
        <f t="shared" si="33"/>
        <v>0</v>
      </c>
      <c r="DM154" s="475">
        <f t="shared" si="33"/>
        <v>0</v>
      </c>
      <c r="DN154" s="475">
        <f t="shared" si="33"/>
        <v>0</v>
      </c>
      <c r="DO154" s="475">
        <f t="shared" si="33"/>
        <v>0</v>
      </c>
      <c r="DP154" s="475">
        <f t="shared" si="33"/>
        <v>0</v>
      </c>
      <c r="DQ154" s="475">
        <f t="shared" si="33"/>
        <v>0</v>
      </c>
      <c r="DR154" s="475">
        <f t="shared" si="33"/>
        <v>0</v>
      </c>
      <c r="DS154" s="475">
        <f t="shared" si="33"/>
        <v>0</v>
      </c>
      <c r="DT154" s="475">
        <f t="shared" si="33"/>
        <v>0</v>
      </c>
      <c r="DU154" s="475">
        <f t="shared" si="33"/>
        <v>0</v>
      </c>
      <c r="DV154" s="475">
        <f t="shared" si="33"/>
        <v>0</v>
      </c>
      <c r="DW154" s="475">
        <f t="shared" si="33"/>
        <v>0</v>
      </c>
      <c r="DX154" s="475">
        <f t="shared" si="33"/>
        <v>0</v>
      </c>
      <c r="DY154" s="475">
        <f t="shared" si="33"/>
        <v>0</v>
      </c>
      <c r="DZ154" s="475">
        <f t="shared" si="33"/>
        <v>0</v>
      </c>
      <c r="EA154" s="475">
        <f t="shared" si="33"/>
        <v>0</v>
      </c>
      <c r="EB154" s="475">
        <f t="shared" si="13"/>
        <v>0</v>
      </c>
      <c r="EC154" s="475">
        <f t="shared" si="28"/>
        <v>0</v>
      </c>
      <c r="ED154" s="475">
        <f t="shared" si="28"/>
        <v>0</v>
      </c>
      <c r="EE154" s="475">
        <f t="shared" si="28"/>
        <v>0</v>
      </c>
      <c r="EF154" s="475">
        <f t="shared" si="28"/>
        <v>0</v>
      </c>
      <c r="EG154" s="475">
        <f t="shared" si="28"/>
        <v>0</v>
      </c>
      <c r="EH154" s="475">
        <f t="shared" si="28"/>
        <v>0</v>
      </c>
      <c r="EI154" s="475">
        <f t="shared" si="28"/>
        <v>0</v>
      </c>
      <c r="EJ154" s="475">
        <f t="shared" si="28"/>
        <v>0</v>
      </c>
      <c r="EK154" s="475">
        <f t="shared" si="28"/>
        <v>0</v>
      </c>
      <c r="EL154" s="475">
        <f t="shared" si="28"/>
        <v>0</v>
      </c>
      <c r="EM154" s="475">
        <f t="shared" si="28"/>
        <v>0</v>
      </c>
      <c r="EN154" s="475">
        <f t="shared" si="28"/>
        <v>0</v>
      </c>
      <c r="EO154" s="475">
        <f t="shared" si="28"/>
        <v>0</v>
      </c>
      <c r="EP154" s="475">
        <f t="shared" si="28"/>
        <v>0</v>
      </c>
      <c r="EQ154" s="475">
        <f t="shared" si="28"/>
        <v>0</v>
      </c>
      <c r="ER154" s="475">
        <f t="shared" si="28"/>
        <v>0</v>
      </c>
      <c r="ES154" s="475">
        <f t="shared" si="28"/>
        <v>0</v>
      </c>
      <c r="ET154" s="475">
        <f t="shared" si="28"/>
        <v>0</v>
      </c>
      <c r="EU154" s="475">
        <f t="shared" si="28"/>
        <v>0</v>
      </c>
      <c r="EV154" s="475">
        <f t="shared" si="28"/>
        <v>0</v>
      </c>
      <c r="EW154" s="475">
        <f t="shared" si="28"/>
        <v>0</v>
      </c>
      <c r="EX154" s="475">
        <f t="shared" si="28"/>
        <v>0</v>
      </c>
      <c r="EY154" s="475">
        <f t="shared" si="28"/>
        <v>0</v>
      </c>
      <c r="EZ154" s="475">
        <f t="shared" si="28"/>
        <v>0</v>
      </c>
      <c r="FA154" s="475">
        <f t="shared" si="28"/>
        <v>0</v>
      </c>
      <c r="FB154" s="475">
        <f t="shared" si="28"/>
        <v>0</v>
      </c>
      <c r="FC154" s="475">
        <f t="shared" si="28"/>
        <v>0</v>
      </c>
      <c r="FD154" s="475">
        <f t="shared" si="28"/>
        <v>0</v>
      </c>
      <c r="FE154" s="475">
        <f t="shared" si="28"/>
        <v>0</v>
      </c>
      <c r="FF154" s="475">
        <f t="shared" si="28"/>
        <v>0</v>
      </c>
      <c r="FG154" s="475">
        <f t="shared" si="28"/>
        <v>0</v>
      </c>
      <c r="FH154" s="475">
        <f t="shared" si="28"/>
        <v>0</v>
      </c>
      <c r="FI154" s="475">
        <f t="shared" si="28"/>
        <v>0</v>
      </c>
      <c r="FJ154" s="475">
        <f t="shared" si="28"/>
        <v>0</v>
      </c>
      <c r="FK154" s="475">
        <f t="shared" si="28"/>
        <v>0</v>
      </c>
      <c r="FL154" s="475">
        <f t="shared" si="28"/>
        <v>0</v>
      </c>
      <c r="FM154" s="475">
        <f t="shared" si="28"/>
        <v>0</v>
      </c>
      <c r="FN154" s="475">
        <f t="shared" si="28"/>
        <v>0</v>
      </c>
      <c r="FO154" s="475">
        <f t="shared" si="28"/>
        <v>0</v>
      </c>
      <c r="FP154" s="475">
        <f t="shared" si="28"/>
        <v>0</v>
      </c>
      <c r="FQ154" s="475">
        <f t="shared" si="28"/>
        <v>0</v>
      </c>
      <c r="FR154" s="475">
        <f t="shared" si="28"/>
        <v>0</v>
      </c>
      <c r="FS154" s="475">
        <f t="shared" si="28"/>
        <v>0</v>
      </c>
      <c r="FT154" s="475">
        <f t="shared" si="28"/>
        <v>0</v>
      </c>
      <c r="FU154" s="475">
        <f t="shared" si="28"/>
        <v>0</v>
      </c>
      <c r="FV154" s="475">
        <f t="shared" si="28"/>
        <v>0</v>
      </c>
      <c r="FW154" s="475">
        <f t="shared" si="28"/>
        <v>0</v>
      </c>
      <c r="FX154" s="475">
        <f>_xlfn.IFNA(IF($B154=0,0,IF(DATE(FX$4,FX$5,1)&gt;=$B154,FX23,0)),0)</f>
        <v>0</v>
      </c>
      <c r="FY154" s="475">
        <f>_xlfn.IFNA(IF($B154=0,0,IF(DATE(FY$4,FY$5,1)&gt;=$B154,FY23,0)),0)</f>
        <v>0</v>
      </c>
      <c r="FZ154" s="475">
        <f>_xlfn.IFNA(IF($B154=0,0,IF(DATE(FZ$4,FZ$5,1)&gt;=$B154,FZ23,0)),0)</f>
        <v>0</v>
      </c>
      <c r="GA154" s="475">
        <f>_xlfn.IFNA(IF($B154=0,0,IF(DATE(GA$4,GA$5,1)&gt;=$B154,GA23,0)),0)</f>
        <v>0</v>
      </c>
      <c r="GB154" s="475">
        <f>_xlfn.IFNA(IF($B154=0,0,IF(DATE(GB$4,GB$5,1)&gt;=$B154,GB23,0)),0)</f>
        <v>0</v>
      </c>
    </row>
    <row r="155" spans="2:184" x14ac:dyDescent="0.35">
      <c r="B155" s="517" t="str">
        <f>VLOOKUP(C155,'QUALIFIED ENGINES'!$D$7:$P$9999,13,FALSE)</f>
        <v xml:space="preserve"> 08/06/2022</v>
      </c>
      <c r="C155" s="472">
        <f>'QUALIFIED ENGINES'!D25</f>
        <v>91427</v>
      </c>
      <c r="D155" s="475">
        <f t="shared" si="1"/>
        <v>0</v>
      </c>
      <c r="E155" s="475">
        <f t="shared" ref="E155:BP158" si="35">_xlfn.IFNA(IF($B155=0,0,IF(DATE(E$4,E$5,1)&gt;=$B155,E24,0)),0)</f>
        <v>0</v>
      </c>
      <c r="F155" s="475">
        <f t="shared" si="35"/>
        <v>0</v>
      </c>
      <c r="G155" s="475">
        <f t="shared" si="35"/>
        <v>0</v>
      </c>
      <c r="H155" s="475">
        <f t="shared" si="35"/>
        <v>0</v>
      </c>
      <c r="I155" s="475">
        <f t="shared" si="35"/>
        <v>0</v>
      </c>
      <c r="J155" s="475">
        <f t="shared" si="35"/>
        <v>0</v>
      </c>
      <c r="K155" s="475">
        <f t="shared" si="35"/>
        <v>0</v>
      </c>
      <c r="L155" s="475">
        <f t="shared" si="35"/>
        <v>0</v>
      </c>
      <c r="M155" s="475">
        <f t="shared" si="35"/>
        <v>0</v>
      </c>
      <c r="N155" s="475">
        <f t="shared" si="35"/>
        <v>0</v>
      </c>
      <c r="O155" s="475">
        <f t="shared" si="35"/>
        <v>0</v>
      </c>
      <c r="P155" s="475">
        <f t="shared" si="35"/>
        <v>0</v>
      </c>
      <c r="Q155" s="475">
        <f t="shared" si="35"/>
        <v>0</v>
      </c>
      <c r="R155" s="475">
        <f t="shared" si="35"/>
        <v>0</v>
      </c>
      <c r="S155" s="475">
        <f t="shared" si="35"/>
        <v>0</v>
      </c>
      <c r="T155" s="475">
        <f t="shared" si="35"/>
        <v>0</v>
      </c>
      <c r="U155" s="475">
        <f t="shared" si="35"/>
        <v>0</v>
      </c>
      <c r="V155" s="475">
        <f t="shared" si="35"/>
        <v>0</v>
      </c>
      <c r="W155" s="475">
        <f t="shared" si="35"/>
        <v>0</v>
      </c>
      <c r="X155" s="475">
        <f t="shared" si="35"/>
        <v>0</v>
      </c>
      <c r="Y155" s="475">
        <f t="shared" si="35"/>
        <v>0</v>
      </c>
      <c r="Z155" s="475">
        <f t="shared" si="35"/>
        <v>0</v>
      </c>
      <c r="AA155" s="475">
        <f t="shared" si="35"/>
        <v>0</v>
      </c>
      <c r="AB155" s="475">
        <f t="shared" si="35"/>
        <v>0</v>
      </c>
      <c r="AC155" s="475">
        <f t="shared" si="35"/>
        <v>0</v>
      </c>
      <c r="AD155" s="475">
        <f t="shared" si="35"/>
        <v>0</v>
      </c>
      <c r="AE155" s="475">
        <f t="shared" si="35"/>
        <v>0</v>
      </c>
      <c r="AF155" s="475">
        <f t="shared" si="35"/>
        <v>0</v>
      </c>
      <c r="AG155" s="475">
        <f t="shared" si="35"/>
        <v>0</v>
      </c>
      <c r="AH155" s="475">
        <f t="shared" si="35"/>
        <v>0</v>
      </c>
      <c r="AI155" s="475">
        <f t="shared" si="35"/>
        <v>0</v>
      </c>
      <c r="AJ155" s="475">
        <f t="shared" si="35"/>
        <v>0</v>
      </c>
      <c r="AK155" s="475">
        <f t="shared" si="35"/>
        <v>0</v>
      </c>
      <c r="AL155" s="475">
        <f t="shared" si="35"/>
        <v>0</v>
      </c>
      <c r="AM155" s="475">
        <f t="shared" si="35"/>
        <v>0</v>
      </c>
      <c r="AN155" s="475">
        <f t="shared" si="35"/>
        <v>0</v>
      </c>
      <c r="AO155" s="475">
        <f t="shared" si="35"/>
        <v>0</v>
      </c>
      <c r="AP155" s="475">
        <f t="shared" si="35"/>
        <v>0</v>
      </c>
      <c r="AQ155" s="475">
        <f t="shared" si="35"/>
        <v>0</v>
      </c>
      <c r="AR155" s="475">
        <f t="shared" si="35"/>
        <v>0</v>
      </c>
      <c r="AS155" s="475">
        <f t="shared" si="35"/>
        <v>0</v>
      </c>
      <c r="AT155" s="475">
        <f t="shared" si="35"/>
        <v>0</v>
      </c>
      <c r="AU155" s="475">
        <f t="shared" si="35"/>
        <v>0</v>
      </c>
      <c r="AV155" s="475">
        <f t="shared" si="35"/>
        <v>0</v>
      </c>
      <c r="AW155" s="475">
        <f t="shared" si="35"/>
        <v>0</v>
      </c>
      <c r="AX155" s="475">
        <f t="shared" si="35"/>
        <v>0</v>
      </c>
      <c r="AY155" s="475">
        <f t="shared" si="35"/>
        <v>0</v>
      </c>
      <c r="AZ155" s="475">
        <f t="shared" si="35"/>
        <v>0</v>
      </c>
      <c r="BA155" s="475">
        <f t="shared" si="35"/>
        <v>0</v>
      </c>
      <c r="BB155" s="475">
        <f t="shared" si="35"/>
        <v>0</v>
      </c>
      <c r="BC155" s="475">
        <f t="shared" si="35"/>
        <v>0</v>
      </c>
      <c r="BD155" s="475">
        <f t="shared" si="35"/>
        <v>0</v>
      </c>
      <c r="BE155" s="475">
        <f t="shared" si="35"/>
        <v>0</v>
      </c>
      <c r="BF155" s="475">
        <f t="shared" si="35"/>
        <v>0</v>
      </c>
      <c r="BG155" s="475">
        <f t="shared" si="35"/>
        <v>0</v>
      </c>
      <c r="BH155" s="475">
        <f t="shared" si="35"/>
        <v>0</v>
      </c>
      <c r="BI155" s="475">
        <f t="shared" si="35"/>
        <v>0</v>
      </c>
      <c r="BJ155" s="475">
        <f t="shared" si="35"/>
        <v>0</v>
      </c>
      <c r="BK155" s="475">
        <f t="shared" si="35"/>
        <v>0</v>
      </c>
      <c r="BL155" s="475">
        <f t="shared" si="35"/>
        <v>0</v>
      </c>
      <c r="BM155" s="475">
        <f t="shared" si="35"/>
        <v>0</v>
      </c>
      <c r="BN155" s="475">
        <f t="shared" si="35"/>
        <v>0</v>
      </c>
      <c r="BO155" s="475">
        <f t="shared" si="35"/>
        <v>0</v>
      </c>
      <c r="BP155" s="475">
        <f t="shared" si="35"/>
        <v>0</v>
      </c>
      <c r="BQ155" s="475">
        <f t="shared" si="33"/>
        <v>0</v>
      </c>
      <c r="BR155" s="475">
        <f t="shared" ref="BR155:BX155" si="36">_xlfn.IFNA(IF($B155=0,0,IF(DATE(BR$4,BR$5,1)&gt;=$B155,BR24,0)),0)</f>
        <v>0</v>
      </c>
      <c r="BS155" s="475">
        <f t="shared" si="36"/>
        <v>0</v>
      </c>
      <c r="BT155" s="475">
        <f t="shared" si="36"/>
        <v>0</v>
      </c>
      <c r="BU155" s="475">
        <f t="shared" si="36"/>
        <v>0</v>
      </c>
      <c r="BV155" s="475">
        <f t="shared" si="36"/>
        <v>0</v>
      </c>
      <c r="BW155" s="475">
        <f t="shared" si="36"/>
        <v>0</v>
      </c>
      <c r="BX155" s="475">
        <f t="shared" si="36"/>
        <v>0</v>
      </c>
      <c r="BY155" s="475">
        <f t="shared" si="33"/>
        <v>0</v>
      </c>
      <c r="BZ155" s="475">
        <f t="shared" si="33"/>
        <v>0</v>
      </c>
      <c r="CA155" s="475">
        <f t="shared" si="33"/>
        <v>0</v>
      </c>
      <c r="CB155" s="475">
        <f t="shared" si="33"/>
        <v>0</v>
      </c>
      <c r="CC155" s="475">
        <f t="shared" si="33"/>
        <v>0</v>
      </c>
      <c r="CD155" s="475">
        <f t="shared" si="33"/>
        <v>0</v>
      </c>
      <c r="CE155" s="475">
        <f t="shared" si="33"/>
        <v>0</v>
      </c>
      <c r="CF155" s="475">
        <f t="shared" si="33"/>
        <v>0</v>
      </c>
      <c r="CG155" s="475">
        <f t="shared" si="33"/>
        <v>0</v>
      </c>
      <c r="CH155" s="475">
        <f t="shared" si="33"/>
        <v>0</v>
      </c>
      <c r="CI155" s="475">
        <f t="shared" si="33"/>
        <v>0</v>
      </c>
      <c r="CJ155" s="475">
        <f t="shared" si="33"/>
        <v>0</v>
      </c>
      <c r="CK155" s="475">
        <f t="shared" si="33"/>
        <v>0</v>
      </c>
      <c r="CL155" s="475">
        <f t="shared" si="33"/>
        <v>0</v>
      </c>
      <c r="CM155" s="475">
        <f t="shared" si="33"/>
        <v>0</v>
      </c>
      <c r="CN155" s="475">
        <f t="shared" si="33"/>
        <v>0</v>
      </c>
      <c r="CO155" s="475">
        <f t="shared" si="33"/>
        <v>0</v>
      </c>
      <c r="CP155" s="475">
        <f t="shared" si="33"/>
        <v>0</v>
      </c>
      <c r="CQ155" s="475">
        <f t="shared" si="33"/>
        <v>0</v>
      </c>
      <c r="CR155" s="475">
        <f t="shared" si="33"/>
        <v>0</v>
      </c>
      <c r="CS155" s="475">
        <f t="shared" si="33"/>
        <v>0</v>
      </c>
      <c r="CT155" s="475">
        <f t="shared" si="33"/>
        <v>0</v>
      </c>
      <c r="CU155" s="475">
        <f t="shared" si="33"/>
        <v>0</v>
      </c>
      <c r="CV155" s="475">
        <f t="shared" si="33"/>
        <v>0</v>
      </c>
      <c r="CW155" s="475">
        <f t="shared" si="33"/>
        <v>0</v>
      </c>
      <c r="CX155" s="475">
        <f t="shared" si="33"/>
        <v>0</v>
      </c>
      <c r="CY155" s="475">
        <f t="shared" si="33"/>
        <v>0</v>
      </c>
      <c r="CZ155" s="475">
        <f t="shared" si="33"/>
        <v>0</v>
      </c>
      <c r="DA155" s="475">
        <f t="shared" si="33"/>
        <v>0</v>
      </c>
      <c r="DB155" s="475">
        <f t="shared" si="33"/>
        <v>0</v>
      </c>
      <c r="DC155" s="475">
        <f t="shared" si="33"/>
        <v>0</v>
      </c>
      <c r="DD155" s="475">
        <f t="shared" si="33"/>
        <v>0</v>
      </c>
      <c r="DE155" s="475">
        <f t="shared" si="33"/>
        <v>0</v>
      </c>
      <c r="DF155" s="475">
        <f t="shared" si="33"/>
        <v>0</v>
      </c>
      <c r="DG155" s="475">
        <f t="shared" si="33"/>
        <v>0</v>
      </c>
      <c r="DH155" s="475">
        <f t="shared" si="33"/>
        <v>0</v>
      </c>
      <c r="DI155" s="475">
        <f t="shared" si="33"/>
        <v>0</v>
      </c>
      <c r="DJ155" s="475">
        <f t="shared" si="33"/>
        <v>0</v>
      </c>
      <c r="DK155" s="475">
        <f t="shared" si="33"/>
        <v>0</v>
      </c>
      <c r="DL155" s="475">
        <f t="shared" si="33"/>
        <v>0</v>
      </c>
      <c r="DM155" s="475">
        <f t="shared" si="33"/>
        <v>0</v>
      </c>
      <c r="DN155" s="475">
        <f t="shared" si="33"/>
        <v>0</v>
      </c>
      <c r="DO155" s="475">
        <f t="shared" si="33"/>
        <v>0</v>
      </c>
      <c r="DP155" s="475">
        <f t="shared" si="33"/>
        <v>0</v>
      </c>
      <c r="DQ155" s="475">
        <f t="shared" si="33"/>
        <v>0</v>
      </c>
      <c r="DR155" s="475">
        <f t="shared" si="33"/>
        <v>0</v>
      </c>
      <c r="DS155" s="475">
        <f t="shared" si="33"/>
        <v>0</v>
      </c>
      <c r="DT155" s="475">
        <f t="shared" si="33"/>
        <v>0</v>
      </c>
      <c r="DU155" s="475">
        <f t="shared" si="33"/>
        <v>0</v>
      </c>
      <c r="DV155" s="475">
        <f t="shared" si="33"/>
        <v>0</v>
      </c>
      <c r="DW155" s="475">
        <f t="shared" si="33"/>
        <v>0</v>
      </c>
      <c r="DX155" s="475">
        <f t="shared" si="33"/>
        <v>0</v>
      </c>
      <c r="DY155" s="475">
        <f t="shared" si="33"/>
        <v>0</v>
      </c>
      <c r="DZ155" s="475">
        <f t="shared" si="33"/>
        <v>0</v>
      </c>
      <c r="EA155" s="475">
        <f t="shared" si="33"/>
        <v>0</v>
      </c>
      <c r="EB155" s="475">
        <f t="shared" si="13"/>
        <v>0</v>
      </c>
      <c r="EC155" s="475">
        <f t="shared" ref="EC155:GB156" si="37">_xlfn.IFNA(IF($B155=0,0,IF(DATE(EC$4,EC$5,1)&gt;=$B155,EC24,0)),0)</f>
        <v>0</v>
      </c>
      <c r="ED155" s="475">
        <f t="shared" si="37"/>
        <v>0</v>
      </c>
      <c r="EE155" s="475">
        <f t="shared" si="37"/>
        <v>0</v>
      </c>
      <c r="EF155" s="475">
        <f t="shared" si="37"/>
        <v>0</v>
      </c>
      <c r="EG155" s="475">
        <f t="shared" si="37"/>
        <v>0</v>
      </c>
      <c r="EH155" s="475">
        <f t="shared" si="37"/>
        <v>0</v>
      </c>
      <c r="EI155" s="475">
        <f t="shared" si="37"/>
        <v>0</v>
      </c>
      <c r="EJ155" s="475">
        <f t="shared" si="37"/>
        <v>0</v>
      </c>
      <c r="EK155" s="475">
        <f t="shared" si="37"/>
        <v>0</v>
      </c>
      <c r="EL155" s="475">
        <f t="shared" si="37"/>
        <v>0</v>
      </c>
      <c r="EM155" s="475">
        <f t="shared" si="37"/>
        <v>0</v>
      </c>
      <c r="EN155" s="475">
        <f t="shared" si="37"/>
        <v>0</v>
      </c>
      <c r="EO155" s="475">
        <f t="shared" si="37"/>
        <v>0</v>
      </c>
      <c r="EP155" s="475">
        <f t="shared" si="37"/>
        <v>0</v>
      </c>
      <c r="EQ155" s="475">
        <f t="shared" si="37"/>
        <v>0</v>
      </c>
      <c r="ER155" s="475">
        <f t="shared" si="37"/>
        <v>0</v>
      </c>
      <c r="ES155" s="475">
        <f t="shared" si="37"/>
        <v>0</v>
      </c>
      <c r="ET155" s="475">
        <f t="shared" si="37"/>
        <v>0</v>
      </c>
      <c r="EU155" s="475">
        <f t="shared" si="37"/>
        <v>0</v>
      </c>
      <c r="EV155" s="475">
        <f t="shared" si="37"/>
        <v>0</v>
      </c>
      <c r="EW155" s="475">
        <f t="shared" si="37"/>
        <v>0</v>
      </c>
      <c r="EX155" s="475">
        <f t="shared" si="37"/>
        <v>0</v>
      </c>
      <c r="EY155" s="475">
        <f t="shared" si="37"/>
        <v>0</v>
      </c>
      <c r="EZ155" s="475">
        <f t="shared" si="37"/>
        <v>0</v>
      </c>
      <c r="FA155" s="475">
        <f t="shared" si="37"/>
        <v>0</v>
      </c>
      <c r="FB155" s="475">
        <f t="shared" si="37"/>
        <v>0</v>
      </c>
      <c r="FC155" s="475">
        <f t="shared" si="37"/>
        <v>0</v>
      </c>
      <c r="FD155" s="475">
        <f t="shared" si="37"/>
        <v>0</v>
      </c>
      <c r="FE155" s="475">
        <f t="shared" si="37"/>
        <v>0</v>
      </c>
      <c r="FF155" s="475">
        <f t="shared" si="37"/>
        <v>0</v>
      </c>
      <c r="FG155" s="475">
        <f t="shared" si="37"/>
        <v>0</v>
      </c>
      <c r="FH155" s="475">
        <f t="shared" si="37"/>
        <v>0</v>
      </c>
      <c r="FI155" s="475">
        <f t="shared" si="37"/>
        <v>0</v>
      </c>
      <c r="FJ155" s="475">
        <f t="shared" si="37"/>
        <v>0</v>
      </c>
      <c r="FK155" s="475">
        <f t="shared" si="37"/>
        <v>0</v>
      </c>
      <c r="FL155" s="475">
        <f t="shared" si="37"/>
        <v>0</v>
      </c>
      <c r="FM155" s="475">
        <f t="shared" si="37"/>
        <v>0</v>
      </c>
      <c r="FN155" s="475">
        <f t="shared" si="37"/>
        <v>0</v>
      </c>
      <c r="FO155" s="475">
        <f t="shared" si="37"/>
        <v>0</v>
      </c>
      <c r="FP155" s="475">
        <f t="shared" si="37"/>
        <v>0</v>
      </c>
      <c r="FQ155" s="475">
        <f t="shared" si="37"/>
        <v>0</v>
      </c>
      <c r="FR155" s="475">
        <f t="shared" si="37"/>
        <v>0</v>
      </c>
      <c r="FS155" s="475">
        <f t="shared" si="37"/>
        <v>0</v>
      </c>
      <c r="FT155" s="475">
        <f t="shared" si="37"/>
        <v>0</v>
      </c>
      <c r="FU155" s="475">
        <f t="shared" si="37"/>
        <v>0</v>
      </c>
      <c r="FV155" s="475">
        <f t="shared" si="37"/>
        <v>0</v>
      </c>
      <c r="FW155" s="475">
        <f t="shared" si="37"/>
        <v>0</v>
      </c>
      <c r="FX155" s="475">
        <f t="shared" si="37"/>
        <v>0</v>
      </c>
      <c r="FY155" s="475">
        <f t="shared" si="37"/>
        <v>0</v>
      </c>
      <c r="FZ155" s="475">
        <f t="shared" si="37"/>
        <v>0</v>
      </c>
      <c r="GA155" s="475">
        <f t="shared" si="37"/>
        <v>0</v>
      </c>
      <c r="GB155" s="475">
        <f t="shared" si="37"/>
        <v>0</v>
      </c>
    </row>
    <row r="156" spans="2:184" x14ac:dyDescent="0.35">
      <c r="B156" s="517" t="str">
        <f>VLOOKUP(C156,'QUALIFIED ENGINES'!$D$7:$P$9999,13,FALSE)</f>
        <v xml:space="preserve"> 19/05/2022</v>
      </c>
      <c r="C156" s="472">
        <f>'QUALIFIED ENGINES'!D26</f>
        <v>91452</v>
      </c>
      <c r="D156" s="475">
        <f t="shared" si="1"/>
        <v>0</v>
      </c>
      <c r="E156" s="475">
        <f t="shared" si="35"/>
        <v>0</v>
      </c>
      <c r="F156" s="475">
        <f t="shared" si="35"/>
        <v>0</v>
      </c>
      <c r="G156" s="475">
        <f t="shared" si="35"/>
        <v>0</v>
      </c>
      <c r="H156" s="475">
        <f t="shared" si="35"/>
        <v>0</v>
      </c>
      <c r="I156" s="475">
        <f t="shared" si="35"/>
        <v>0</v>
      </c>
      <c r="J156" s="475">
        <f t="shared" si="35"/>
        <v>0</v>
      </c>
      <c r="K156" s="475">
        <f t="shared" si="35"/>
        <v>0</v>
      </c>
      <c r="L156" s="475">
        <f t="shared" si="35"/>
        <v>0</v>
      </c>
      <c r="M156" s="475">
        <f t="shared" si="35"/>
        <v>0</v>
      </c>
      <c r="N156" s="475">
        <f t="shared" si="35"/>
        <v>0</v>
      </c>
      <c r="O156" s="475">
        <f t="shared" si="35"/>
        <v>0</v>
      </c>
      <c r="P156" s="475">
        <f t="shared" si="35"/>
        <v>0</v>
      </c>
      <c r="Q156" s="475">
        <f t="shared" si="35"/>
        <v>0</v>
      </c>
      <c r="R156" s="475">
        <f t="shared" si="35"/>
        <v>0</v>
      </c>
      <c r="S156" s="475">
        <f t="shared" si="35"/>
        <v>0</v>
      </c>
      <c r="T156" s="475">
        <f t="shared" si="35"/>
        <v>0</v>
      </c>
      <c r="U156" s="475">
        <f t="shared" si="35"/>
        <v>0</v>
      </c>
      <c r="V156" s="475">
        <f t="shared" si="35"/>
        <v>0</v>
      </c>
      <c r="W156" s="475">
        <f t="shared" si="35"/>
        <v>0</v>
      </c>
      <c r="X156" s="475">
        <f t="shared" si="35"/>
        <v>0</v>
      </c>
      <c r="Y156" s="475">
        <f t="shared" si="35"/>
        <v>0</v>
      </c>
      <c r="Z156" s="475">
        <f t="shared" si="35"/>
        <v>0</v>
      </c>
      <c r="AA156" s="475">
        <f t="shared" si="35"/>
        <v>0</v>
      </c>
      <c r="AB156" s="475">
        <f t="shared" si="35"/>
        <v>0</v>
      </c>
      <c r="AC156" s="475">
        <f t="shared" si="35"/>
        <v>0</v>
      </c>
      <c r="AD156" s="475">
        <f t="shared" si="35"/>
        <v>0</v>
      </c>
      <c r="AE156" s="475">
        <f t="shared" si="35"/>
        <v>0</v>
      </c>
      <c r="AF156" s="475">
        <f t="shared" si="35"/>
        <v>0</v>
      </c>
      <c r="AG156" s="475">
        <f t="shared" si="35"/>
        <v>0</v>
      </c>
      <c r="AH156" s="475">
        <f t="shared" si="35"/>
        <v>0</v>
      </c>
      <c r="AI156" s="475">
        <f t="shared" si="35"/>
        <v>0</v>
      </c>
      <c r="AJ156" s="475">
        <f t="shared" si="35"/>
        <v>0</v>
      </c>
      <c r="AK156" s="475">
        <f t="shared" si="35"/>
        <v>0</v>
      </c>
      <c r="AL156" s="475">
        <f t="shared" si="35"/>
        <v>0</v>
      </c>
      <c r="AM156" s="475">
        <f t="shared" si="35"/>
        <v>0</v>
      </c>
      <c r="AN156" s="475">
        <f t="shared" si="35"/>
        <v>0</v>
      </c>
      <c r="AO156" s="475">
        <f t="shared" si="35"/>
        <v>0</v>
      </c>
      <c r="AP156" s="475">
        <f t="shared" si="35"/>
        <v>0</v>
      </c>
      <c r="AQ156" s="475">
        <f t="shared" si="35"/>
        <v>0</v>
      </c>
      <c r="AR156" s="475">
        <f t="shared" si="35"/>
        <v>0</v>
      </c>
      <c r="AS156" s="475">
        <f t="shared" si="35"/>
        <v>0</v>
      </c>
      <c r="AT156" s="475">
        <f t="shared" si="35"/>
        <v>0</v>
      </c>
      <c r="AU156" s="475">
        <f t="shared" si="35"/>
        <v>0</v>
      </c>
      <c r="AV156" s="475">
        <f t="shared" si="35"/>
        <v>0</v>
      </c>
      <c r="AW156" s="475">
        <f t="shared" si="35"/>
        <v>0</v>
      </c>
      <c r="AX156" s="475">
        <f t="shared" si="35"/>
        <v>0</v>
      </c>
      <c r="AY156" s="475">
        <f t="shared" si="35"/>
        <v>0</v>
      </c>
      <c r="AZ156" s="475">
        <f t="shared" si="35"/>
        <v>0</v>
      </c>
      <c r="BA156" s="475">
        <f t="shared" si="35"/>
        <v>0</v>
      </c>
      <c r="BB156" s="475">
        <f t="shared" si="35"/>
        <v>0</v>
      </c>
      <c r="BC156" s="475">
        <f t="shared" si="35"/>
        <v>0</v>
      </c>
      <c r="BD156" s="475">
        <f t="shared" si="35"/>
        <v>0</v>
      </c>
      <c r="BE156" s="475">
        <f t="shared" si="35"/>
        <v>0</v>
      </c>
      <c r="BF156" s="475">
        <f t="shared" si="35"/>
        <v>0</v>
      </c>
      <c r="BG156" s="475">
        <f t="shared" si="35"/>
        <v>0</v>
      </c>
      <c r="BH156" s="475">
        <f t="shared" si="35"/>
        <v>0</v>
      </c>
      <c r="BI156" s="475">
        <f t="shared" si="35"/>
        <v>0</v>
      </c>
      <c r="BJ156" s="475">
        <f t="shared" si="35"/>
        <v>0</v>
      </c>
      <c r="BK156" s="475">
        <f t="shared" si="35"/>
        <v>0</v>
      </c>
      <c r="BL156" s="475">
        <f t="shared" si="35"/>
        <v>0</v>
      </c>
      <c r="BM156" s="475">
        <f t="shared" si="35"/>
        <v>0</v>
      </c>
      <c r="BN156" s="475">
        <f t="shared" si="35"/>
        <v>0</v>
      </c>
      <c r="BO156" s="475">
        <f t="shared" si="35"/>
        <v>0</v>
      </c>
      <c r="BP156" s="475">
        <f t="shared" si="35"/>
        <v>0</v>
      </c>
      <c r="BQ156" s="475">
        <f t="shared" si="33"/>
        <v>0</v>
      </c>
      <c r="BR156" s="475">
        <f t="shared" ref="BR156:BX156" si="38">_xlfn.IFNA(IF($B156=0,0,IF(DATE(BR$4,BR$5,1)&gt;=$B156,BR25,0)),0)</f>
        <v>0</v>
      </c>
      <c r="BS156" s="475">
        <f t="shared" si="38"/>
        <v>0</v>
      </c>
      <c r="BT156" s="475">
        <f t="shared" si="38"/>
        <v>0</v>
      </c>
      <c r="BU156" s="475">
        <f t="shared" si="38"/>
        <v>0</v>
      </c>
      <c r="BV156" s="475">
        <f t="shared" si="38"/>
        <v>0</v>
      </c>
      <c r="BW156" s="475">
        <f t="shared" si="38"/>
        <v>0</v>
      </c>
      <c r="BX156" s="475">
        <f t="shared" si="38"/>
        <v>0</v>
      </c>
      <c r="BY156" s="475">
        <f t="shared" si="33"/>
        <v>0</v>
      </c>
      <c r="BZ156" s="475">
        <f t="shared" si="33"/>
        <v>0</v>
      </c>
      <c r="CA156" s="475">
        <f t="shared" si="33"/>
        <v>0</v>
      </c>
      <c r="CB156" s="475">
        <f t="shared" si="33"/>
        <v>0</v>
      </c>
      <c r="CC156" s="475">
        <f t="shared" si="33"/>
        <v>0</v>
      </c>
      <c r="CD156" s="475">
        <f t="shared" si="33"/>
        <v>0</v>
      </c>
      <c r="CE156" s="475">
        <f t="shared" si="33"/>
        <v>0</v>
      </c>
      <c r="CF156" s="475">
        <f t="shared" si="33"/>
        <v>0</v>
      </c>
      <c r="CG156" s="475">
        <f t="shared" si="33"/>
        <v>0</v>
      </c>
      <c r="CH156" s="475">
        <f t="shared" si="33"/>
        <v>0</v>
      </c>
      <c r="CI156" s="475">
        <f t="shared" si="33"/>
        <v>0</v>
      </c>
      <c r="CJ156" s="475">
        <f t="shared" si="33"/>
        <v>0</v>
      </c>
      <c r="CK156" s="475">
        <f t="shared" si="33"/>
        <v>0</v>
      </c>
      <c r="CL156" s="475">
        <f t="shared" si="33"/>
        <v>0</v>
      </c>
      <c r="CM156" s="475">
        <f t="shared" si="33"/>
        <v>0</v>
      </c>
      <c r="CN156" s="475">
        <f t="shared" si="33"/>
        <v>0</v>
      </c>
      <c r="CO156" s="475">
        <f t="shared" si="33"/>
        <v>0</v>
      </c>
      <c r="CP156" s="475">
        <f t="shared" si="33"/>
        <v>0</v>
      </c>
      <c r="CQ156" s="475">
        <f t="shared" si="33"/>
        <v>0</v>
      </c>
      <c r="CR156" s="475">
        <f t="shared" si="33"/>
        <v>0</v>
      </c>
      <c r="CS156" s="475">
        <f t="shared" si="33"/>
        <v>0</v>
      </c>
      <c r="CT156" s="475">
        <f t="shared" si="33"/>
        <v>0</v>
      </c>
      <c r="CU156" s="475">
        <f t="shared" si="33"/>
        <v>0</v>
      </c>
      <c r="CV156" s="475">
        <f t="shared" si="33"/>
        <v>0</v>
      </c>
      <c r="CW156" s="475">
        <f t="shared" si="33"/>
        <v>0</v>
      </c>
      <c r="CX156" s="475">
        <f t="shared" si="33"/>
        <v>0</v>
      </c>
      <c r="CY156" s="475">
        <f t="shared" si="33"/>
        <v>0</v>
      </c>
      <c r="CZ156" s="475">
        <f t="shared" si="33"/>
        <v>0</v>
      </c>
      <c r="DA156" s="475">
        <f t="shared" si="33"/>
        <v>0</v>
      </c>
      <c r="DB156" s="475">
        <f t="shared" si="33"/>
        <v>0</v>
      </c>
      <c r="DC156" s="475">
        <f t="shared" si="33"/>
        <v>0</v>
      </c>
      <c r="DD156" s="475">
        <f t="shared" si="33"/>
        <v>0</v>
      </c>
      <c r="DE156" s="475">
        <f t="shared" si="33"/>
        <v>0</v>
      </c>
      <c r="DF156" s="475">
        <f t="shared" si="33"/>
        <v>0</v>
      </c>
      <c r="DG156" s="475">
        <f t="shared" si="33"/>
        <v>0</v>
      </c>
      <c r="DH156" s="475">
        <f t="shared" si="33"/>
        <v>0</v>
      </c>
      <c r="DI156" s="475">
        <f t="shared" si="33"/>
        <v>0</v>
      </c>
      <c r="DJ156" s="475">
        <f t="shared" si="33"/>
        <v>0</v>
      </c>
      <c r="DK156" s="475">
        <f t="shared" si="33"/>
        <v>0</v>
      </c>
      <c r="DL156" s="475">
        <f t="shared" si="33"/>
        <v>0</v>
      </c>
      <c r="DM156" s="475">
        <f t="shared" si="33"/>
        <v>0</v>
      </c>
      <c r="DN156" s="475">
        <f t="shared" si="33"/>
        <v>0</v>
      </c>
      <c r="DO156" s="475">
        <f t="shared" si="33"/>
        <v>0</v>
      </c>
      <c r="DP156" s="475">
        <f t="shared" si="33"/>
        <v>0</v>
      </c>
      <c r="DQ156" s="475">
        <f t="shared" si="33"/>
        <v>0</v>
      </c>
      <c r="DR156" s="475">
        <f t="shared" si="33"/>
        <v>0</v>
      </c>
      <c r="DS156" s="475">
        <f t="shared" si="33"/>
        <v>0</v>
      </c>
      <c r="DT156" s="475">
        <f t="shared" si="33"/>
        <v>0</v>
      </c>
      <c r="DU156" s="475">
        <f t="shared" si="33"/>
        <v>0</v>
      </c>
      <c r="DV156" s="475">
        <f t="shared" si="33"/>
        <v>0</v>
      </c>
      <c r="DW156" s="475">
        <f t="shared" si="33"/>
        <v>0</v>
      </c>
      <c r="DX156" s="475">
        <f t="shared" si="33"/>
        <v>0</v>
      </c>
      <c r="DY156" s="475">
        <f t="shared" si="33"/>
        <v>0</v>
      </c>
      <c r="DZ156" s="475">
        <f t="shared" si="33"/>
        <v>0</v>
      </c>
      <c r="EA156" s="475">
        <f t="shared" si="33"/>
        <v>0</v>
      </c>
      <c r="EB156" s="475">
        <f t="shared" si="13"/>
        <v>0</v>
      </c>
      <c r="EC156" s="475">
        <f t="shared" si="37"/>
        <v>0</v>
      </c>
      <c r="ED156" s="475">
        <f t="shared" si="37"/>
        <v>0</v>
      </c>
      <c r="EE156" s="475">
        <f t="shared" si="37"/>
        <v>0</v>
      </c>
      <c r="EF156" s="475">
        <f t="shared" si="37"/>
        <v>0</v>
      </c>
      <c r="EG156" s="475">
        <f t="shared" si="37"/>
        <v>0</v>
      </c>
      <c r="EH156" s="475">
        <f t="shared" si="37"/>
        <v>0</v>
      </c>
      <c r="EI156" s="475">
        <f t="shared" si="37"/>
        <v>0</v>
      </c>
      <c r="EJ156" s="475">
        <f t="shared" si="37"/>
        <v>0</v>
      </c>
      <c r="EK156" s="475">
        <f t="shared" si="37"/>
        <v>0</v>
      </c>
      <c r="EL156" s="475">
        <f t="shared" si="37"/>
        <v>0</v>
      </c>
      <c r="EM156" s="475">
        <f t="shared" si="37"/>
        <v>0</v>
      </c>
      <c r="EN156" s="475">
        <f t="shared" si="37"/>
        <v>0</v>
      </c>
      <c r="EO156" s="475">
        <f t="shared" si="37"/>
        <v>0</v>
      </c>
      <c r="EP156" s="475">
        <f t="shared" si="37"/>
        <v>0</v>
      </c>
      <c r="EQ156" s="475">
        <f t="shared" si="37"/>
        <v>0</v>
      </c>
      <c r="ER156" s="475">
        <f t="shared" si="37"/>
        <v>0</v>
      </c>
      <c r="ES156" s="475">
        <f t="shared" si="37"/>
        <v>0</v>
      </c>
      <c r="ET156" s="475">
        <f t="shared" si="37"/>
        <v>0</v>
      </c>
      <c r="EU156" s="475">
        <f t="shared" si="37"/>
        <v>0</v>
      </c>
      <c r="EV156" s="475">
        <f t="shared" si="37"/>
        <v>0</v>
      </c>
      <c r="EW156" s="475">
        <f t="shared" si="37"/>
        <v>0</v>
      </c>
      <c r="EX156" s="475">
        <f t="shared" si="37"/>
        <v>0</v>
      </c>
      <c r="EY156" s="475">
        <f t="shared" si="37"/>
        <v>0</v>
      </c>
      <c r="EZ156" s="475">
        <f t="shared" si="37"/>
        <v>0</v>
      </c>
      <c r="FA156" s="475">
        <f t="shared" si="37"/>
        <v>0</v>
      </c>
      <c r="FB156" s="475">
        <f t="shared" si="37"/>
        <v>0</v>
      </c>
      <c r="FC156" s="475">
        <f t="shared" si="37"/>
        <v>0</v>
      </c>
      <c r="FD156" s="475">
        <f t="shared" si="37"/>
        <v>0</v>
      </c>
      <c r="FE156" s="475">
        <f t="shared" si="37"/>
        <v>0</v>
      </c>
      <c r="FF156" s="475">
        <f t="shared" si="37"/>
        <v>0</v>
      </c>
      <c r="FG156" s="475">
        <f t="shared" si="37"/>
        <v>0</v>
      </c>
      <c r="FH156" s="475">
        <f t="shared" si="37"/>
        <v>0</v>
      </c>
      <c r="FI156" s="475">
        <f t="shared" si="37"/>
        <v>0</v>
      </c>
      <c r="FJ156" s="475">
        <f t="shared" si="37"/>
        <v>0</v>
      </c>
      <c r="FK156" s="475">
        <f t="shared" si="37"/>
        <v>0</v>
      </c>
      <c r="FL156" s="475">
        <f t="shared" si="37"/>
        <v>0</v>
      </c>
      <c r="FM156" s="475">
        <f t="shared" si="37"/>
        <v>0</v>
      </c>
      <c r="FN156" s="475">
        <f t="shared" si="37"/>
        <v>0</v>
      </c>
      <c r="FO156" s="475">
        <f t="shared" si="37"/>
        <v>0</v>
      </c>
      <c r="FP156" s="475">
        <f t="shared" si="37"/>
        <v>0</v>
      </c>
      <c r="FQ156" s="475">
        <f t="shared" si="37"/>
        <v>0</v>
      </c>
      <c r="FR156" s="475">
        <f t="shared" si="37"/>
        <v>0</v>
      </c>
      <c r="FS156" s="475">
        <f t="shared" si="37"/>
        <v>0</v>
      </c>
      <c r="FT156" s="475">
        <f t="shared" si="37"/>
        <v>0</v>
      </c>
      <c r="FU156" s="475">
        <f t="shared" si="37"/>
        <v>0</v>
      </c>
      <c r="FV156" s="475">
        <f t="shared" si="37"/>
        <v>0</v>
      </c>
      <c r="FW156" s="475">
        <f t="shared" si="37"/>
        <v>0</v>
      </c>
      <c r="FX156" s="475">
        <f t="shared" si="37"/>
        <v>0</v>
      </c>
      <c r="FY156" s="475">
        <f t="shared" si="37"/>
        <v>0</v>
      </c>
      <c r="FZ156" s="475">
        <f t="shared" si="37"/>
        <v>0</v>
      </c>
      <c r="GA156" s="475">
        <f t="shared" si="37"/>
        <v>0</v>
      </c>
      <c r="GB156" s="475">
        <f t="shared" si="37"/>
        <v>0</v>
      </c>
    </row>
    <row r="157" spans="2:184" x14ac:dyDescent="0.35">
      <c r="B157" s="517" t="str">
        <f>VLOOKUP(C157,'QUALIFIED ENGINES'!$D$7:$P$9999,13,FALSE)</f>
        <v xml:space="preserve"> 28/04/2022</v>
      </c>
      <c r="C157" s="472">
        <f>'QUALIFIED ENGINES'!D27</f>
        <v>91455</v>
      </c>
      <c r="D157" s="475">
        <f t="shared" si="1"/>
        <v>0</v>
      </c>
      <c r="E157" s="475">
        <f t="shared" si="35"/>
        <v>0</v>
      </c>
      <c r="F157" s="475">
        <f t="shared" si="35"/>
        <v>0</v>
      </c>
      <c r="G157" s="475">
        <f t="shared" si="35"/>
        <v>0</v>
      </c>
      <c r="H157" s="475">
        <f t="shared" si="35"/>
        <v>0</v>
      </c>
      <c r="I157" s="475">
        <f t="shared" si="35"/>
        <v>0</v>
      </c>
      <c r="J157" s="475">
        <f t="shared" si="35"/>
        <v>0</v>
      </c>
      <c r="K157" s="475">
        <f t="shared" si="35"/>
        <v>0</v>
      </c>
      <c r="L157" s="475">
        <f t="shared" si="35"/>
        <v>0</v>
      </c>
      <c r="M157" s="475">
        <f t="shared" si="35"/>
        <v>0</v>
      </c>
      <c r="N157" s="475">
        <f t="shared" si="35"/>
        <v>0</v>
      </c>
      <c r="O157" s="475">
        <f t="shared" si="35"/>
        <v>0</v>
      </c>
      <c r="P157" s="475">
        <f t="shared" si="35"/>
        <v>0</v>
      </c>
      <c r="Q157" s="475">
        <f t="shared" si="35"/>
        <v>0</v>
      </c>
      <c r="R157" s="475">
        <f t="shared" si="35"/>
        <v>0</v>
      </c>
      <c r="S157" s="475">
        <f t="shared" si="35"/>
        <v>0</v>
      </c>
      <c r="T157" s="475">
        <f t="shared" si="35"/>
        <v>0</v>
      </c>
      <c r="U157" s="475">
        <f t="shared" si="35"/>
        <v>0</v>
      </c>
      <c r="V157" s="475">
        <f t="shared" si="35"/>
        <v>0</v>
      </c>
      <c r="W157" s="475">
        <f t="shared" si="35"/>
        <v>0</v>
      </c>
      <c r="X157" s="475">
        <f t="shared" si="35"/>
        <v>0</v>
      </c>
      <c r="Y157" s="475">
        <f t="shared" si="35"/>
        <v>0</v>
      </c>
      <c r="Z157" s="475">
        <f t="shared" si="35"/>
        <v>0</v>
      </c>
      <c r="AA157" s="475">
        <f t="shared" si="35"/>
        <v>0</v>
      </c>
      <c r="AB157" s="475">
        <f t="shared" si="35"/>
        <v>0</v>
      </c>
      <c r="AC157" s="475">
        <f t="shared" si="35"/>
        <v>0</v>
      </c>
      <c r="AD157" s="475">
        <f t="shared" si="35"/>
        <v>0</v>
      </c>
      <c r="AE157" s="475">
        <f t="shared" si="35"/>
        <v>0</v>
      </c>
      <c r="AF157" s="475">
        <f t="shared" si="35"/>
        <v>0</v>
      </c>
      <c r="AG157" s="475">
        <f t="shared" si="35"/>
        <v>0</v>
      </c>
      <c r="AH157" s="475">
        <f t="shared" si="35"/>
        <v>0</v>
      </c>
      <c r="AI157" s="475">
        <f t="shared" si="35"/>
        <v>0</v>
      </c>
      <c r="AJ157" s="475">
        <f t="shared" si="35"/>
        <v>0</v>
      </c>
      <c r="AK157" s="475">
        <f t="shared" si="35"/>
        <v>0</v>
      </c>
      <c r="AL157" s="475">
        <f t="shared" si="35"/>
        <v>0</v>
      </c>
      <c r="AM157" s="475">
        <f t="shared" si="35"/>
        <v>0</v>
      </c>
      <c r="AN157" s="475">
        <f t="shared" si="35"/>
        <v>0</v>
      </c>
      <c r="AO157" s="475">
        <f t="shared" si="35"/>
        <v>0</v>
      </c>
      <c r="AP157" s="475">
        <f t="shared" si="35"/>
        <v>0</v>
      </c>
      <c r="AQ157" s="475">
        <f t="shared" si="35"/>
        <v>0</v>
      </c>
      <c r="AR157" s="475">
        <f t="shared" si="35"/>
        <v>0</v>
      </c>
      <c r="AS157" s="475">
        <f t="shared" si="35"/>
        <v>0</v>
      </c>
      <c r="AT157" s="475">
        <f t="shared" si="35"/>
        <v>0</v>
      </c>
      <c r="AU157" s="475">
        <f t="shared" si="35"/>
        <v>0</v>
      </c>
      <c r="AV157" s="475">
        <f t="shared" si="35"/>
        <v>0</v>
      </c>
      <c r="AW157" s="475">
        <f t="shared" si="35"/>
        <v>0</v>
      </c>
      <c r="AX157" s="475">
        <f t="shared" si="35"/>
        <v>0</v>
      </c>
      <c r="AY157" s="475">
        <f t="shared" si="35"/>
        <v>0</v>
      </c>
      <c r="AZ157" s="475">
        <f t="shared" si="35"/>
        <v>0</v>
      </c>
      <c r="BA157" s="475">
        <f t="shared" si="35"/>
        <v>0</v>
      </c>
      <c r="BB157" s="475">
        <f t="shared" si="35"/>
        <v>0</v>
      </c>
      <c r="BC157" s="475">
        <f t="shared" si="35"/>
        <v>0</v>
      </c>
      <c r="BD157" s="475">
        <f t="shared" si="35"/>
        <v>0</v>
      </c>
      <c r="BE157" s="475">
        <f t="shared" si="35"/>
        <v>0</v>
      </c>
      <c r="BF157" s="475">
        <f t="shared" si="35"/>
        <v>0</v>
      </c>
      <c r="BG157" s="475">
        <f t="shared" si="35"/>
        <v>0</v>
      </c>
      <c r="BH157" s="475">
        <f t="shared" si="35"/>
        <v>0</v>
      </c>
      <c r="BI157" s="475">
        <f t="shared" si="35"/>
        <v>0</v>
      </c>
      <c r="BJ157" s="475">
        <f t="shared" si="35"/>
        <v>0</v>
      </c>
      <c r="BK157" s="475">
        <f t="shared" si="35"/>
        <v>0</v>
      </c>
      <c r="BL157" s="475">
        <f t="shared" si="35"/>
        <v>0</v>
      </c>
      <c r="BM157" s="475">
        <f t="shared" si="35"/>
        <v>0</v>
      </c>
      <c r="BN157" s="475">
        <f t="shared" si="35"/>
        <v>0</v>
      </c>
      <c r="BO157" s="475">
        <f t="shared" si="35"/>
        <v>0</v>
      </c>
      <c r="BP157" s="475">
        <f t="shared" si="35"/>
        <v>0</v>
      </c>
      <c r="BQ157" s="475">
        <f t="shared" si="33"/>
        <v>0</v>
      </c>
      <c r="BR157" s="475">
        <f t="shared" ref="BR157:BX157" si="39">_xlfn.IFNA(IF($B157=0,0,IF(DATE(BR$4,BR$5,1)&gt;=$B157,BR26,0)),0)</f>
        <v>0</v>
      </c>
      <c r="BS157" s="475">
        <f t="shared" si="39"/>
        <v>0</v>
      </c>
      <c r="BT157" s="475">
        <f t="shared" si="39"/>
        <v>0</v>
      </c>
      <c r="BU157" s="475">
        <f t="shared" si="39"/>
        <v>0</v>
      </c>
      <c r="BV157" s="475">
        <f t="shared" si="39"/>
        <v>0</v>
      </c>
      <c r="BW157" s="475">
        <f t="shared" si="39"/>
        <v>0</v>
      </c>
      <c r="BX157" s="475">
        <f t="shared" si="39"/>
        <v>0</v>
      </c>
      <c r="BY157" s="475">
        <f t="shared" si="33"/>
        <v>0</v>
      </c>
      <c r="BZ157" s="475">
        <f t="shared" si="33"/>
        <v>0</v>
      </c>
      <c r="CA157" s="475">
        <f t="shared" si="33"/>
        <v>0</v>
      </c>
      <c r="CB157" s="475">
        <f t="shared" si="33"/>
        <v>0</v>
      </c>
      <c r="CC157" s="475">
        <f t="shared" si="33"/>
        <v>0</v>
      </c>
      <c r="CD157" s="475">
        <f t="shared" si="33"/>
        <v>0</v>
      </c>
      <c r="CE157" s="475">
        <f t="shared" si="33"/>
        <v>0</v>
      </c>
      <c r="CF157" s="475">
        <f t="shared" si="33"/>
        <v>0</v>
      </c>
      <c r="CG157" s="475">
        <f t="shared" si="33"/>
        <v>0</v>
      </c>
      <c r="CH157" s="475">
        <f t="shared" si="33"/>
        <v>0</v>
      </c>
      <c r="CI157" s="475">
        <f t="shared" si="33"/>
        <v>0</v>
      </c>
      <c r="CJ157" s="475">
        <f t="shared" si="33"/>
        <v>0</v>
      </c>
      <c r="CK157" s="475">
        <f t="shared" si="33"/>
        <v>0</v>
      </c>
      <c r="CL157" s="475">
        <f t="shared" si="33"/>
        <v>0</v>
      </c>
      <c r="CM157" s="475">
        <f t="shared" si="33"/>
        <v>0</v>
      </c>
      <c r="CN157" s="475">
        <f t="shared" si="33"/>
        <v>0</v>
      </c>
      <c r="CO157" s="475">
        <f t="shared" si="33"/>
        <v>0</v>
      </c>
      <c r="CP157" s="475">
        <f t="shared" si="33"/>
        <v>0</v>
      </c>
      <c r="CQ157" s="475">
        <f t="shared" si="33"/>
        <v>0</v>
      </c>
      <c r="CR157" s="475">
        <f t="shared" si="33"/>
        <v>0</v>
      </c>
      <c r="CS157" s="475">
        <f t="shared" si="33"/>
        <v>0</v>
      </c>
      <c r="CT157" s="475">
        <f t="shared" si="33"/>
        <v>0</v>
      </c>
      <c r="CU157" s="475">
        <f t="shared" si="33"/>
        <v>0</v>
      </c>
      <c r="CV157" s="475">
        <f t="shared" si="33"/>
        <v>0</v>
      </c>
      <c r="CW157" s="475">
        <f t="shared" si="33"/>
        <v>0</v>
      </c>
      <c r="CX157" s="475">
        <f t="shared" si="33"/>
        <v>0</v>
      </c>
      <c r="CY157" s="475">
        <f t="shared" si="33"/>
        <v>0</v>
      </c>
      <c r="CZ157" s="475">
        <f t="shared" si="33"/>
        <v>0</v>
      </c>
      <c r="DA157" s="475">
        <f t="shared" si="33"/>
        <v>0</v>
      </c>
      <c r="DB157" s="475">
        <f t="shared" si="33"/>
        <v>0</v>
      </c>
      <c r="DC157" s="475">
        <f t="shared" si="33"/>
        <v>0</v>
      </c>
      <c r="DD157" s="475">
        <f t="shared" si="33"/>
        <v>0</v>
      </c>
      <c r="DE157" s="475">
        <f t="shared" si="33"/>
        <v>0</v>
      </c>
      <c r="DF157" s="475">
        <f t="shared" si="33"/>
        <v>0</v>
      </c>
      <c r="DG157" s="475">
        <f t="shared" si="33"/>
        <v>0</v>
      </c>
      <c r="DH157" s="475">
        <f t="shared" si="33"/>
        <v>0</v>
      </c>
      <c r="DI157" s="475">
        <f t="shared" si="33"/>
        <v>0</v>
      </c>
      <c r="DJ157" s="475">
        <f t="shared" si="33"/>
        <v>0</v>
      </c>
      <c r="DK157" s="475">
        <f t="shared" si="33"/>
        <v>0</v>
      </c>
      <c r="DL157" s="475">
        <f t="shared" si="33"/>
        <v>0</v>
      </c>
      <c r="DM157" s="475">
        <f t="shared" si="33"/>
        <v>0</v>
      </c>
      <c r="DN157" s="475">
        <f t="shared" si="33"/>
        <v>0</v>
      </c>
      <c r="DO157" s="475">
        <f t="shared" si="33"/>
        <v>0</v>
      </c>
      <c r="DP157" s="475">
        <f t="shared" si="33"/>
        <v>0</v>
      </c>
      <c r="DQ157" s="475">
        <f t="shared" si="33"/>
        <v>0</v>
      </c>
      <c r="DR157" s="475">
        <f t="shared" si="33"/>
        <v>0</v>
      </c>
      <c r="DS157" s="475">
        <f t="shared" si="33"/>
        <v>0</v>
      </c>
      <c r="DT157" s="475">
        <f t="shared" si="33"/>
        <v>0</v>
      </c>
      <c r="DU157" s="475">
        <f t="shared" si="33"/>
        <v>0</v>
      </c>
      <c r="DV157" s="475">
        <f t="shared" si="33"/>
        <v>0</v>
      </c>
      <c r="DW157" s="475">
        <f t="shared" si="33"/>
        <v>0</v>
      </c>
      <c r="DX157" s="475">
        <f t="shared" si="33"/>
        <v>0</v>
      </c>
      <c r="DY157" s="475">
        <f t="shared" si="33"/>
        <v>0</v>
      </c>
      <c r="DZ157" s="475">
        <f t="shared" si="33"/>
        <v>0</v>
      </c>
      <c r="EA157" s="475">
        <f t="shared" si="33"/>
        <v>0</v>
      </c>
      <c r="EB157" s="475">
        <f t="shared" ref="EB157:GB161" si="40">_xlfn.IFNA(IF($B157=0,0,IF(DATE(EB$4,EB$5,1)&gt;=$B157,EB26,0)),0)</f>
        <v>0</v>
      </c>
      <c r="EC157" s="475">
        <f t="shared" si="40"/>
        <v>0</v>
      </c>
      <c r="ED157" s="475">
        <f t="shared" si="40"/>
        <v>0</v>
      </c>
      <c r="EE157" s="475">
        <f t="shared" si="40"/>
        <v>0</v>
      </c>
      <c r="EF157" s="475">
        <f t="shared" si="40"/>
        <v>0</v>
      </c>
      <c r="EG157" s="475">
        <f t="shared" si="40"/>
        <v>0</v>
      </c>
      <c r="EH157" s="475">
        <f t="shared" si="40"/>
        <v>0</v>
      </c>
      <c r="EI157" s="475">
        <f t="shared" si="40"/>
        <v>0</v>
      </c>
      <c r="EJ157" s="475">
        <f t="shared" si="40"/>
        <v>0</v>
      </c>
      <c r="EK157" s="475">
        <f t="shared" si="40"/>
        <v>0</v>
      </c>
      <c r="EL157" s="475">
        <f t="shared" si="40"/>
        <v>0</v>
      </c>
      <c r="EM157" s="475">
        <f t="shared" si="40"/>
        <v>0</v>
      </c>
      <c r="EN157" s="475">
        <f t="shared" si="40"/>
        <v>0</v>
      </c>
      <c r="EO157" s="475">
        <f t="shared" si="40"/>
        <v>0</v>
      </c>
      <c r="EP157" s="475">
        <f t="shared" si="40"/>
        <v>0</v>
      </c>
      <c r="EQ157" s="475">
        <f t="shared" si="40"/>
        <v>0</v>
      </c>
      <c r="ER157" s="475">
        <f t="shared" si="40"/>
        <v>0</v>
      </c>
      <c r="ES157" s="475">
        <f t="shared" si="40"/>
        <v>0</v>
      </c>
      <c r="ET157" s="475">
        <f t="shared" si="40"/>
        <v>0</v>
      </c>
      <c r="EU157" s="475">
        <f t="shared" si="40"/>
        <v>0</v>
      </c>
      <c r="EV157" s="475">
        <f t="shared" si="40"/>
        <v>0</v>
      </c>
      <c r="EW157" s="475">
        <f t="shared" si="40"/>
        <v>0</v>
      </c>
      <c r="EX157" s="475">
        <f t="shared" si="40"/>
        <v>0</v>
      </c>
      <c r="EY157" s="475">
        <f t="shared" si="40"/>
        <v>0</v>
      </c>
      <c r="EZ157" s="475">
        <f t="shared" si="40"/>
        <v>0</v>
      </c>
      <c r="FA157" s="475">
        <f t="shared" si="40"/>
        <v>0</v>
      </c>
      <c r="FB157" s="475">
        <f t="shared" si="40"/>
        <v>0</v>
      </c>
      <c r="FC157" s="475">
        <f t="shared" si="40"/>
        <v>0</v>
      </c>
      <c r="FD157" s="475">
        <f t="shared" si="40"/>
        <v>0</v>
      </c>
      <c r="FE157" s="475">
        <f t="shared" si="40"/>
        <v>0</v>
      </c>
      <c r="FF157" s="475">
        <f t="shared" si="40"/>
        <v>0</v>
      </c>
      <c r="FG157" s="475">
        <f t="shared" si="40"/>
        <v>0</v>
      </c>
      <c r="FH157" s="475">
        <f t="shared" si="40"/>
        <v>0</v>
      </c>
      <c r="FI157" s="475">
        <f t="shared" si="40"/>
        <v>0</v>
      </c>
      <c r="FJ157" s="475">
        <f t="shared" si="40"/>
        <v>0</v>
      </c>
      <c r="FK157" s="475">
        <f t="shared" si="40"/>
        <v>0</v>
      </c>
      <c r="FL157" s="475">
        <f t="shared" si="40"/>
        <v>0</v>
      </c>
      <c r="FM157" s="475">
        <f t="shared" si="40"/>
        <v>0</v>
      </c>
      <c r="FN157" s="475">
        <f t="shared" si="40"/>
        <v>0</v>
      </c>
      <c r="FO157" s="475">
        <f t="shared" si="40"/>
        <v>0</v>
      </c>
      <c r="FP157" s="475">
        <f t="shared" si="40"/>
        <v>0</v>
      </c>
      <c r="FQ157" s="475">
        <f t="shared" si="40"/>
        <v>0</v>
      </c>
      <c r="FR157" s="475">
        <f t="shared" si="40"/>
        <v>0</v>
      </c>
      <c r="FS157" s="475">
        <f t="shared" si="40"/>
        <v>0</v>
      </c>
      <c r="FT157" s="475">
        <f t="shared" si="40"/>
        <v>0</v>
      </c>
      <c r="FU157" s="475">
        <f t="shared" si="40"/>
        <v>0</v>
      </c>
      <c r="FV157" s="475">
        <f t="shared" si="40"/>
        <v>0</v>
      </c>
      <c r="FW157" s="475">
        <f t="shared" si="40"/>
        <v>0</v>
      </c>
      <c r="FX157" s="475">
        <f t="shared" si="40"/>
        <v>0</v>
      </c>
      <c r="FY157" s="475">
        <f t="shared" si="40"/>
        <v>0</v>
      </c>
      <c r="FZ157" s="475">
        <f t="shared" si="40"/>
        <v>0</v>
      </c>
      <c r="GA157" s="475">
        <f t="shared" si="40"/>
        <v>0</v>
      </c>
      <c r="GB157" s="475">
        <f t="shared" si="40"/>
        <v>0</v>
      </c>
    </row>
    <row r="158" spans="2:184" x14ac:dyDescent="0.35">
      <c r="B158" s="517" t="str">
        <f>VLOOKUP(C158,'QUALIFIED ENGINES'!$D$7:$P$9999,13,FALSE)</f>
        <v xml:space="preserve"> 01/05/2022</v>
      </c>
      <c r="C158" s="472">
        <f>'QUALIFIED ENGINES'!D28</f>
        <v>91445</v>
      </c>
      <c r="D158" s="475">
        <f t="shared" si="1"/>
        <v>0</v>
      </c>
      <c r="E158" s="475">
        <f t="shared" si="35"/>
        <v>0</v>
      </c>
      <c r="F158" s="475">
        <f t="shared" si="35"/>
        <v>0</v>
      </c>
      <c r="G158" s="475">
        <f t="shared" si="35"/>
        <v>0</v>
      </c>
      <c r="H158" s="475">
        <f t="shared" si="35"/>
        <v>0</v>
      </c>
      <c r="I158" s="475">
        <f t="shared" si="35"/>
        <v>0</v>
      </c>
      <c r="J158" s="475">
        <f t="shared" si="35"/>
        <v>0</v>
      </c>
      <c r="K158" s="475">
        <f t="shared" si="35"/>
        <v>0</v>
      </c>
      <c r="L158" s="475">
        <f t="shared" si="35"/>
        <v>0</v>
      </c>
      <c r="M158" s="475">
        <f t="shared" si="35"/>
        <v>0</v>
      </c>
      <c r="N158" s="475">
        <f t="shared" si="35"/>
        <v>0</v>
      </c>
      <c r="O158" s="475">
        <f t="shared" si="35"/>
        <v>0</v>
      </c>
      <c r="P158" s="475">
        <f t="shared" si="35"/>
        <v>0</v>
      </c>
      <c r="Q158" s="475">
        <f t="shared" si="35"/>
        <v>0</v>
      </c>
      <c r="R158" s="475">
        <f t="shared" si="35"/>
        <v>0</v>
      </c>
      <c r="S158" s="475">
        <f t="shared" si="35"/>
        <v>0</v>
      </c>
      <c r="T158" s="475">
        <f t="shared" si="35"/>
        <v>0</v>
      </c>
      <c r="U158" s="475">
        <f t="shared" si="35"/>
        <v>0</v>
      </c>
      <c r="V158" s="475">
        <f t="shared" si="35"/>
        <v>0</v>
      </c>
      <c r="W158" s="475">
        <f t="shared" si="35"/>
        <v>0</v>
      </c>
      <c r="X158" s="475">
        <f t="shared" si="35"/>
        <v>0</v>
      </c>
      <c r="Y158" s="475">
        <f t="shared" si="35"/>
        <v>0</v>
      </c>
      <c r="Z158" s="475">
        <f t="shared" si="35"/>
        <v>0</v>
      </c>
      <c r="AA158" s="475">
        <f t="shared" si="35"/>
        <v>0</v>
      </c>
      <c r="AB158" s="475">
        <f t="shared" si="35"/>
        <v>0</v>
      </c>
      <c r="AC158" s="475">
        <f t="shared" si="35"/>
        <v>0</v>
      </c>
      <c r="AD158" s="475">
        <f t="shared" si="35"/>
        <v>0</v>
      </c>
      <c r="AE158" s="475">
        <f t="shared" si="35"/>
        <v>0</v>
      </c>
      <c r="AF158" s="475">
        <f t="shared" si="35"/>
        <v>0</v>
      </c>
      <c r="AG158" s="475">
        <f t="shared" si="35"/>
        <v>0</v>
      </c>
      <c r="AH158" s="475">
        <f t="shared" si="35"/>
        <v>0</v>
      </c>
      <c r="AI158" s="475">
        <f t="shared" si="35"/>
        <v>0</v>
      </c>
      <c r="AJ158" s="475">
        <f t="shared" si="35"/>
        <v>0</v>
      </c>
      <c r="AK158" s="475">
        <f t="shared" si="35"/>
        <v>0</v>
      </c>
      <c r="AL158" s="475">
        <f t="shared" si="35"/>
        <v>0</v>
      </c>
      <c r="AM158" s="475">
        <f t="shared" si="35"/>
        <v>0</v>
      </c>
      <c r="AN158" s="475">
        <f t="shared" si="35"/>
        <v>0</v>
      </c>
      <c r="AO158" s="475">
        <f t="shared" si="35"/>
        <v>0</v>
      </c>
      <c r="AP158" s="475">
        <f t="shared" si="35"/>
        <v>0</v>
      </c>
      <c r="AQ158" s="475">
        <f t="shared" si="35"/>
        <v>0</v>
      </c>
      <c r="AR158" s="475">
        <f t="shared" si="35"/>
        <v>0</v>
      </c>
      <c r="AS158" s="475">
        <f t="shared" si="35"/>
        <v>0</v>
      </c>
      <c r="AT158" s="475">
        <f t="shared" si="35"/>
        <v>0</v>
      </c>
      <c r="AU158" s="475">
        <f t="shared" si="35"/>
        <v>0</v>
      </c>
      <c r="AV158" s="475">
        <f t="shared" si="35"/>
        <v>0</v>
      </c>
      <c r="AW158" s="475">
        <f t="shared" si="35"/>
        <v>0</v>
      </c>
      <c r="AX158" s="475">
        <f t="shared" si="35"/>
        <v>0</v>
      </c>
      <c r="AY158" s="475">
        <f t="shared" si="35"/>
        <v>0</v>
      </c>
      <c r="AZ158" s="475">
        <f t="shared" si="35"/>
        <v>0</v>
      </c>
      <c r="BA158" s="475">
        <f t="shared" si="35"/>
        <v>0</v>
      </c>
      <c r="BB158" s="475">
        <f t="shared" si="35"/>
        <v>0</v>
      </c>
      <c r="BC158" s="475">
        <f t="shared" si="35"/>
        <v>0</v>
      </c>
      <c r="BD158" s="475">
        <f t="shared" si="35"/>
        <v>0</v>
      </c>
      <c r="BE158" s="475">
        <f t="shared" si="35"/>
        <v>0</v>
      </c>
      <c r="BF158" s="475">
        <f t="shared" si="35"/>
        <v>0</v>
      </c>
      <c r="BG158" s="475">
        <f t="shared" si="35"/>
        <v>0</v>
      </c>
      <c r="BH158" s="475">
        <f t="shared" si="35"/>
        <v>0</v>
      </c>
      <c r="BI158" s="475">
        <f t="shared" si="35"/>
        <v>0</v>
      </c>
      <c r="BJ158" s="475">
        <f t="shared" si="35"/>
        <v>0</v>
      </c>
      <c r="BK158" s="475">
        <f t="shared" si="35"/>
        <v>0</v>
      </c>
      <c r="BL158" s="475">
        <f t="shared" si="35"/>
        <v>0</v>
      </c>
      <c r="BM158" s="475">
        <f t="shared" si="35"/>
        <v>0</v>
      </c>
      <c r="BN158" s="475">
        <f t="shared" si="35"/>
        <v>0</v>
      </c>
      <c r="BO158" s="475">
        <f t="shared" si="35"/>
        <v>0</v>
      </c>
      <c r="BP158" s="475">
        <f t="shared" ref="BP158:EA161" si="41">_xlfn.IFNA(IF($B158=0,0,IF(DATE(BP$4,BP$5,1)&gt;=$B158,BP27,0)),0)</f>
        <v>0</v>
      </c>
      <c r="BQ158" s="475">
        <f t="shared" si="41"/>
        <v>0</v>
      </c>
      <c r="BR158" s="475">
        <f t="shared" ref="BR158:BX158" si="42">_xlfn.IFNA(IF($B158=0,0,IF(DATE(BR$4,BR$5,1)&gt;=$B158,BR27,0)),0)</f>
        <v>0</v>
      </c>
      <c r="BS158" s="475">
        <f t="shared" si="42"/>
        <v>0</v>
      </c>
      <c r="BT158" s="475">
        <f t="shared" si="42"/>
        <v>0</v>
      </c>
      <c r="BU158" s="475">
        <f t="shared" si="42"/>
        <v>0</v>
      </c>
      <c r="BV158" s="475">
        <f t="shared" si="42"/>
        <v>0</v>
      </c>
      <c r="BW158" s="475">
        <f t="shared" si="42"/>
        <v>0</v>
      </c>
      <c r="BX158" s="475">
        <f t="shared" si="42"/>
        <v>0</v>
      </c>
      <c r="BY158" s="475">
        <f t="shared" si="41"/>
        <v>0</v>
      </c>
      <c r="BZ158" s="475">
        <f t="shared" si="41"/>
        <v>0</v>
      </c>
      <c r="CA158" s="475">
        <f t="shared" si="41"/>
        <v>0</v>
      </c>
      <c r="CB158" s="475">
        <f t="shared" si="41"/>
        <v>0</v>
      </c>
      <c r="CC158" s="475">
        <f t="shared" si="41"/>
        <v>0</v>
      </c>
      <c r="CD158" s="475">
        <f t="shared" si="41"/>
        <v>0</v>
      </c>
      <c r="CE158" s="475">
        <f t="shared" si="41"/>
        <v>0</v>
      </c>
      <c r="CF158" s="475">
        <f t="shared" si="41"/>
        <v>0</v>
      </c>
      <c r="CG158" s="475">
        <f t="shared" si="41"/>
        <v>0</v>
      </c>
      <c r="CH158" s="475">
        <f t="shared" si="41"/>
        <v>0</v>
      </c>
      <c r="CI158" s="475">
        <f t="shared" si="41"/>
        <v>0</v>
      </c>
      <c r="CJ158" s="475">
        <f t="shared" si="41"/>
        <v>0</v>
      </c>
      <c r="CK158" s="475">
        <f t="shared" si="41"/>
        <v>0</v>
      </c>
      <c r="CL158" s="475">
        <f t="shared" si="41"/>
        <v>0</v>
      </c>
      <c r="CM158" s="475">
        <f t="shared" si="41"/>
        <v>0</v>
      </c>
      <c r="CN158" s="475">
        <f t="shared" si="41"/>
        <v>0</v>
      </c>
      <c r="CO158" s="475">
        <f t="shared" si="41"/>
        <v>0</v>
      </c>
      <c r="CP158" s="475">
        <f t="shared" si="41"/>
        <v>0</v>
      </c>
      <c r="CQ158" s="475">
        <f t="shared" si="41"/>
        <v>0</v>
      </c>
      <c r="CR158" s="475">
        <f t="shared" si="41"/>
        <v>0</v>
      </c>
      <c r="CS158" s="475">
        <f t="shared" si="41"/>
        <v>0</v>
      </c>
      <c r="CT158" s="475">
        <f t="shared" si="41"/>
        <v>0</v>
      </c>
      <c r="CU158" s="475">
        <f t="shared" si="41"/>
        <v>0</v>
      </c>
      <c r="CV158" s="475">
        <f t="shared" si="41"/>
        <v>0</v>
      </c>
      <c r="CW158" s="475">
        <f t="shared" si="41"/>
        <v>0</v>
      </c>
      <c r="CX158" s="475">
        <f t="shared" si="41"/>
        <v>0</v>
      </c>
      <c r="CY158" s="475">
        <f t="shared" si="41"/>
        <v>0</v>
      </c>
      <c r="CZ158" s="475">
        <f t="shared" si="41"/>
        <v>0</v>
      </c>
      <c r="DA158" s="475">
        <f t="shared" si="41"/>
        <v>0</v>
      </c>
      <c r="DB158" s="475">
        <f t="shared" si="41"/>
        <v>0</v>
      </c>
      <c r="DC158" s="475">
        <f t="shared" si="41"/>
        <v>0</v>
      </c>
      <c r="DD158" s="475">
        <f t="shared" si="41"/>
        <v>0</v>
      </c>
      <c r="DE158" s="475">
        <f t="shared" si="41"/>
        <v>0</v>
      </c>
      <c r="DF158" s="475">
        <f t="shared" si="41"/>
        <v>0</v>
      </c>
      <c r="DG158" s="475">
        <f t="shared" si="41"/>
        <v>0</v>
      </c>
      <c r="DH158" s="475">
        <f t="shared" si="41"/>
        <v>0</v>
      </c>
      <c r="DI158" s="475">
        <f t="shared" si="41"/>
        <v>0</v>
      </c>
      <c r="DJ158" s="475">
        <f t="shared" si="41"/>
        <v>0</v>
      </c>
      <c r="DK158" s="475">
        <f t="shared" si="41"/>
        <v>0</v>
      </c>
      <c r="DL158" s="475">
        <f t="shared" si="41"/>
        <v>0</v>
      </c>
      <c r="DM158" s="475">
        <f t="shared" si="41"/>
        <v>0</v>
      </c>
      <c r="DN158" s="475">
        <f t="shared" si="41"/>
        <v>0</v>
      </c>
      <c r="DO158" s="475">
        <f t="shared" si="41"/>
        <v>0</v>
      </c>
      <c r="DP158" s="475">
        <f t="shared" si="41"/>
        <v>0</v>
      </c>
      <c r="DQ158" s="475">
        <f t="shared" si="41"/>
        <v>0</v>
      </c>
      <c r="DR158" s="475">
        <f t="shared" si="41"/>
        <v>0</v>
      </c>
      <c r="DS158" s="475">
        <f t="shared" si="41"/>
        <v>0</v>
      </c>
      <c r="DT158" s="475">
        <f t="shared" si="41"/>
        <v>0</v>
      </c>
      <c r="DU158" s="475">
        <f t="shared" si="41"/>
        <v>0</v>
      </c>
      <c r="DV158" s="475">
        <f t="shared" si="41"/>
        <v>0</v>
      </c>
      <c r="DW158" s="475">
        <f t="shared" si="41"/>
        <v>0</v>
      </c>
      <c r="DX158" s="475">
        <f t="shared" si="41"/>
        <v>0</v>
      </c>
      <c r="DY158" s="475">
        <f t="shared" si="41"/>
        <v>0</v>
      </c>
      <c r="DZ158" s="475">
        <f t="shared" si="41"/>
        <v>0</v>
      </c>
      <c r="EA158" s="475">
        <f t="shared" si="41"/>
        <v>0</v>
      </c>
      <c r="EB158" s="475">
        <f t="shared" si="40"/>
        <v>0</v>
      </c>
      <c r="EC158" s="475">
        <f t="shared" si="40"/>
        <v>0</v>
      </c>
      <c r="ED158" s="475">
        <f t="shared" si="40"/>
        <v>0</v>
      </c>
      <c r="EE158" s="475">
        <f t="shared" si="40"/>
        <v>0</v>
      </c>
      <c r="EF158" s="475">
        <f t="shared" si="40"/>
        <v>0</v>
      </c>
      <c r="EG158" s="475">
        <f t="shared" si="40"/>
        <v>0</v>
      </c>
      <c r="EH158" s="475">
        <f t="shared" si="40"/>
        <v>0</v>
      </c>
      <c r="EI158" s="475">
        <f t="shared" si="40"/>
        <v>0</v>
      </c>
      <c r="EJ158" s="475">
        <f t="shared" si="40"/>
        <v>0</v>
      </c>
      <c r="EK158" s="475">
        <f t="shared" si="40"/>
        <v>0</v>
      </c>
      <c r="EL158" s="475">
        <f t="shared" si="40"/>
        <v>0</v>
      </c>
      <c r="EM158" s="475">
        <f t="shared" si="40"/>
        <v>0</v>
      </c>
      <c r="EN158" s="475">
        <f t="shared" si="40"/>
        <v>0</v>
      </c>
      <c r="EO158" s="475">
        <f t="shared" si="40"/>
        <v>0</v>
      </c>
      <c r="EP158" s="475">
        <f t="shared" si="40"/>
        <v>0</v>
      </c>
      <c r="EQ158" s="475">
        <f t="shared" si="40"/>
        <v>0</v>
      </c>
      <c r="ER158" s="475">
        <f t="shared" si="40"/>
        <v>0</v>
      </c>
      <c r="ES158" s="475">
        <f t="shared" si="40"/>
        <v>0</v>
      </c>
      <c r="ET158" s="475">
        <f t="shared" si="40"/>
        <v>0</v>
      </c>
      <c r="EU158" s="475">
        <f t="shared" si="40"/>
        <v>0</v>
      </c>
      <c r="EV158" s="475">
        <f t="shared" si="40"/>
        <v>0</v>
      </c>
      <c r="EW158" s="475">
        <f t="shared" si="40"/>
        <v>0</v>
      </c>
      <c r="EX158" s="475">
        <f t="shared" si="40"/>
        <v>0</v>
      </c>
      <c r="EY158" s="475">
        <f t="shared" si="40"/>
        <v>0</v>
      </c>
      <c r="EZ158" s="475">
        <f t="shared" si="40"/>
        <v>0</v>
      </c>
      <c r="FA158" s="475">
        <f t="shared" si="40"/>
        <v>0</v>
      </c>
      <c r="FB158" s="475">
        <f t="shared" si="40"/>
        <v>0</v>
      </c>
      <c r="FC158" s="475">
        <f t="shared" si="40"/>
        <v>0</v>
      </c>
      <c r="FD158" s="475">
        <f t="shared" si="40"/>
        <v>0</v>
      </c>
      <c r="FE158" s="475">
        <f t="shared" si="40"/>
        <v>0</v>
      </c>
      <c r="FF158" s="475">
        <f t="shared" si="40"/>
        <v>0</v>
      </c>
      <c r="FG158" s="475">
        <f t="shared" si="40"/>
        <v>0</v>
      </c>
      <c r="FH158" s="475">
        <f t="shared" si="40"/>
        <v>0</v>
      </c>
      <c r="FI158" s="475">
        <f t="shared" si="40"/>
        <v>0</v>
      </c>
      <c r="FJ158" s="475">
        <f t="shared" si="40"/>
        <v>0</v>
      </c>
      <c r="FK158" s="475">
        <f t="shared" si="40"/>
        <v>0</v>
      </c>
      <c r="FL158" s="475">
        <f t="shared" si="40"/>
        <v>0</v>
      </c>
      <c r="FM158" s="475">
        <f t="shared" si="40"/>
        <v>0</v>
      </c>
      <c r="FN158" s="475">
        <f t="shared" si="40"/>
        <v>0</v>
      </c>
      <c r="FO158" s="475">
        <f t="shared" si="40"/>
        <v>0</v>
      </c>
      <c r="FP158" s="475">
        <f t="shared" si="40"/>
        <v>0</v>
      </c>
      <c r="FQ158" s="475">
        <f t="shared" si="40"/>
        <v>0</v>
      </c>
      <c r="FR158" s="475">
        <f t="shared" si="40"/>
        <v>0</v>
      </c>
      <c r="FS158" s="475">
        <f t="shared" si="40"/>
        <v>0</v>
      </c>
      <c r="FT158" s="475">
        <f t="shared" si="40"/>
        <v>0</v>
      </c>
      <c r="FU158" s="475">
        <f t="shared" si="40"/>
        <v>0</v>
      </c>
      <c r="FV158" s="475">
        <f t="shared" si="40"/>
        <v>0</v>
      </c>
      <c r="FW158" s="475">
        <f t="shared" si="40"/>
        <v>0</v>
      </c>
      <c r="FX158" s="475">
        <f t="shared" si="40"/>
        <v>0</v>
      </c>
      <c r="FY158" s="475">
        <f t="shared" si="40"/>
        <v>0</v>
      </c>
      <c r="FZ158" s="475">
        <f t="shared" si="40"/>
        <v>0</v>
      </c>
      <c r="GA158" s="475">
        <f t="shared" si="40"/>
        <v>0</v>
      </c>
      <c r="GB158" s="475">
        <f t="shared" si="40"/>
        <v>0</v>
      </c>
    </row>
    <row r="159" spans="2:184" x14ac:dyDescent="0.35">
      <c r="B159" s="517" t="str">
        <f>VLOOKUP(C159,'QUALIFIED ENGINES'!$D$7:$P$9999,13,FALSE)</f>
        <v xml:space="preserve"> 06/12/2022</v>
      </c>
      <c r="C159" s="472">
        <f>'QUALIFIED ENGINES'!D29</f>
        <v>91457</v>
      </c>
      <c r="D159" s="475">
        <f t="shared" si="1"/>
        <v>0</v>
      </c>
      <c r="E159" s="475">
        <f t="shared" ref="E159:BP162" si="43">_xlfn.IFNA(IF($B159=0,0,IF(DATE(E$4,E$5,1)&gt;=$B159,E28,0)),0)</f>
        <v>0</v>
      </c>
      <c r="F159" s="475">
        <f t="shared" si="43"/>
        <v>0</v>
      </c>
      <c r="G159" s="475">
        <f t="shared" si="43"/>
        <v>0</v>
      </c>
      <c r="H159" s="475">
        <f t="shared" si="43"/>
        <v>0</v>
      </c>
      <c r="I159" s="475">
        <f t="shared" si="43"/>
        <v>0</v>
      </c>
      <c r="J159" s="475">
        <f t="shared" si="43"/>
        <v>0</v>
      </c>
      <c r="K159" s="475">
        <f t="shared" si="43"/>
        <v>0</v>
      </c>
      <c r="L159" s="475">
        <f t="shared" si="43"/>
        <v>0</v>
      </c>
      <c r="M159" s="475">
        <f t="shared" si="43"/>
        <v>0</v>
      </c>
      <c r="N159" s="475">
        <f t="shared" si="43"/>
        <v>0</v>
      </c>
      <c r="O159" s="475">
        <f t="shared" si="43"/>
        <v>0</v>
      </c>
      <c r="P159" s="475">
        <f t="shared" si="43"/>
        <v>0</v>
      </c>
      <c r="Q159" s="475">
        <f t="shared" si="43"/>
        <v>0</v>
      </c>
      <c r="R159" s="475">
        <f t="shared" si="43"/>
        <v>0</v>
      </c>
      <c r="S159" s="475">
        <f t="shared" si="43"/>
        <v>0</v>
      </c>
      <c r="T159" s="475">
        <f t="shared" si="43"/>
        <v>0</v>
      </c>
      <c r="U159" s="475">
        <f t="shared" si="43"/>
        <v>0</v>
      </c>
      <c r="V159" s="475">
        <f t="shared" si="43"/>
        <v>0</v>
      </c>
      <c r="W159" s="475">
        <f t="shared" si="43"/>
        <v>0</v>
      </c>
      <c r="X159" s="475">
        <f t="shared" si="43"/>
        <v>0</v>
      </c>
      <c r="Y159" s="475">
        <f t="shared" si="43"/>
        <v>0</v>
      </c>
      <c r="Z159" s="475">
        <f t="shared" si="43"/>
        <v>0</v>
      </c>
      <c r="AA159" s="475">
        <f t="shared" si="43"/>
        <v>0</v>
      </c>
      <c r="AB159" s="475">
        <f t="shared" si="43"/>
        <v>0</v>
      </c>
      <c r="AC159" s="475">
        <f t="shared" si="43"/>
        <v>0</v>
      </c>
      <c r="AD159" s="475">
        <f t="shared" si="43"/>
        <v>0</v>
      </c>
      <c r="AE159" s="475">
        <f t="shared" si="43"/>
        <v>0</v>
      </c>
      <c r="AF159" s="475">
        <f t="shared" si="43"/>
        <v>0</v>
      </c>
      <c r="AG159" s="475">
        <f t="shared" si="43"/>
        <v>0</v>
      </c>
      <c r="AH159" s="475">
        <f t="shared" si="43"/>
        <v>0</v>
      </c>
      <c r="AI159" s="475">
        <f t="shared" si="43"/>
        <v>0</v>
      </c>
      <c r="AJ159" s="475">
        <f t="shared" si="43"/>
        <v>0</v>
      </c>
      <c r="AK159" s="475">
        <f t="shared" si="43"/>
        <v>0</v>
      </c>
      <c r="AL159" s="475">
        <f t="shared" si="43"/>
        <v>0</v>
      </c>
      <c r="AM159" s="475">
        <f t="shared" si="43"/>
        <v>0</v>
      </c>
      <c r="AN159" s="475">
        <f t="shared" si="43"/>
        <v>0</v>
      </c>
      <c r="AO159" s="475">
        <f t="shared" si="43"/>
        <v>0</v>
      </c>
      <c r="AP159" s="475">
        <f t="shared" si="43"/>
        <v>0</v>
      </c>
      <c r="AQ159" s="475">
        <f t="shared" si="43"/>
        <v>0</v>
      </c>
      <c r="AR159" s="475">
        <f t="shared" si="43"/>
        <v>0</v>
      </c>
      <c r="AS159" s="475">
        <f t="shared" si="43"/>
        <v>0</v>
      </c>
      <c r="AT159" s="475">
        <f t="shared" si="43"/>
        <v>0</v>
      </c>
      <c r="AU159" s="475">
        <f t="shared" si="43"/>
        <v>0</v>
      </c>
      <c r="AV159" s="475">
        <f t="shared" si="43"/>
        <v>0</v>
      </c>
      <c r="AW159" s="475">
        <f t="shared" si="43"/>
        <v>0</v>
      </c>
      <c r="AX159" s="475">
        <f t="shared" si="43"/>
        <v>0</v>
      </c>
      <c r="AY159" s="475">
        <f t="shared" si="43"/>
        <v>0</v>
      </c>
      <c r="AZ159" s="475">
        <f t="shared" si="43"/>
        <v>0</v>
      </c>
      <c r="BA159" s="475">
        <f t="shared" si="43"/>
        <v>0</v>
      </c>
      <c r="BB159" s="475">
        <f t="shared" si="43"/>
        <v>0</v>
      </c>
      <c r="BC159" s="475">
        <f t="shared" si="43"/>
        <v>0</v>
      </c>
      <c r="BD159" s="475">
        <f t="shared" si="43"/>
        <v>0</v>
      </c>
      <c r="BE159" s="475">
        <f t="shared" si="43"/>
        <v>0</v>
      </c>
      <c r="BF159" s="475">
        <f t="shared" si="43"/>
        <v>0</v>
      </c>
      <c r="BG159" s="475">
        <f t="shared" si="43"/>
        <v>0</v>
      </c>
      <c r="BH159" s="475">
        <f t="shared" si="43"/>
        <v>0</v>
      </c>
      <c r="BI159" s="475">
        <f t="shared" si="43"/>
        <v>0</v>
      </c>
      <c r="BJ159" s="475">
        <f t="shared" si="43"/>
        <v>0</v>
      </c>
      <c r="BK159" s="475">
        <f t="shared" si="43"/>
        <v>0</v>
      </c>
      <c r="BL159" s="475">
        <f t="shared" si="43"/>
        <v>0</v>
      </c>
      <c r="BM159" s="475">
        <f t="shared" si="43"/>
        <v>0</v>
      </c>
      <c r="BN159" s="475">
        <f t="shared" si="43"/>
        <v>0</v>
      </c>
      <c r="BO159" s="475">
        <f t="shared" si="43"/>
        <v>0</v>
      </c>
      <c r="BP159" s="475">
        <f t="shared" si="43"/>
        <v>0</v>
      </c>
      <c r="BQ159" s="475">
        <f t="shared" si="41"/>
        <v>0</v>
      </c>
      <c r="BR159" s="475">
        <f t="shared" ref="BR159:BX159" si="44">_xlfn.IFNA(IF($B159=0,0,IF(DATE(BR$4,BR$5,1)&gt;=$B159,BR28,0)),0)</f>
        <v>0</v>
      </c>
      <c r="BS159" s="475">
        <f t="shared" si="44"/>
        <v>0</v>
      </c>
      <c r="BT159" s="475">
        <f t="shared" si="44"/>
        <v>0</v>
      </c>
      <c r="BU159" s="475">
        <f t="shared" si="44"/>
        <v>0</v>
      </c>
      <c r="BV159" s="475">
        <f t="shared" si="44"/>
        <v>0</v>
      </c>
      <c r="BW159" s="475">
        <f t="shared" si="44"/>
        <v>0</v>
      </c>
      <c r="BX159" s="475">
        <f t="shared" si="44"/>
        <v>0</v>
      </c>
      <c r="BY159" s="475">
        <f t="shared" si="41"/>
        <v>0</v>
      </c>
      <c r="BZ159" s="475">
        <f t="shared" si="41"/>
        <v>0</v>
      </c>
      <c r="CA159" s="475">
        <f t="shared" si="41"/>
        <v>0</v>
      </c>
      <c r="CB159" s="475">
        <f t="shared" si="41"/>
        <v>0</v>
      </c>
      <c r="CC159" s="475">
        <f t="shared" si="41"/>
        <v>0</v>
      </c>
      <c r="CD159" s="475">
        <f t="shared" si="41"/>
        <v>0</v>
      </c>
      <c r="CE159" s="475">
        <f t="shared" si="41"/>
        <v>0</v>
      </c>
      <c r="CF159" s="475">
        <f t="shared" si="41"/>
        <v>0</v>
      </c>
      <c r="CG159" s="475">
        <f t="shared" si="41"/>
        <v>0</v>
      </c>
      <c r="CH159" s="475">
        <f t="shared" si="41"/>
        <v>0</v>
      </c>
      <c r="CI159" s="475">
        <f t="shared" si="41"/>
        <v>0</v>
      </c>
      <c r="CJ159" s="475">
        <f t="shared" si="41"/>
        <v>0</v>
      </c>
      <c r="CK159" s="475">
        <f t="shared" si="41"/>
        <v>0</v>
      </c>
      <c r="CL159" s="475">
        <f t="shared" si="41"/>
        <v>0</v>
      </c>
      <c r="CM159" s="475">
        <f t="shared" si="41"/>
        <v>0</v>
      </c>
      <c r="CN159" s="475">
        <f t="shared" si="41"/>
        <v>0</v>
      </c>
      <c r="CO159" s="475">
        <f t="shared" si="41"/>
        <v>0</v>
      </c>
      <c r="CP159" s="475">
        <f t="shared" si="41"/>
        <v>0</v>
      </c>
      <c r="CQ159" s="475">
        <f t="shared" si="41"/>
        <v>0</v>
      </c>
      <c r="CR159" s="475">
        <f t="shared" si="41"/>
        <v>0</v>
      </c>
      <c r="CS159" s="475">
        <f t="shared" si="41"/>
        <v>0</v>
      </c>
      <c r="CT159" s="475">
        <f t="shared" si="41"/>
        <v>0</v>
      </c>
      <c r="CU159" s="475">
        <f t="shared" si="41"/>
        <v>0</v>
      </c>
      <c r="CV159" s="475">
        <f t="shared" si="41"/>
        <v>0</v>
      </c>
      <c r="CW159" s="475">
        <f t="shared" si="41"/>
        <v>0</v>
      </c>
      <c r="CX159" s="475">
        <f t="shared" si="41"/>
        <v>0</v>
      </c>
      <c r="CY159" s="475">
        <f t="shared" si="41"/>
        <v>0</v>
      </c>
      <c r="CZ159" s="475">
        <f t="shared" si="41"/>
        <v>0</v>
      </c>
      <c r="DA159" s="475">
        <f t="shared" si="41"/>
        <v>0</v>
      </c>
      <c r="DB159" s="475">
        <f t="shared" si="41"/>
        <v>0</v>
      </c>
      <c r="DC159" s="475">
        <f t="shared" si="41"/>
        <v>0</v>
      </c>
      <c r="DD159" s="475">
        <f t="shared" si="41"/>
        <v>0</v>
      </c>
      <c r="DE159" s="475">
        <f t="shared" si="41"/>
        <v>0</v>
      </c>
      <c r="DF159" s="475">
        <f t="shared" si="41"/>
        <v>0</v>
      </c>
      <c r="DG159" s="475">
        <f t="shared" si="41"/>
        <v>0</v>
      </c>
      <c r="DH159" s="475">
        <f t="shared" si="41"/>
        <v>0</v>
      </c>
      <c r="DI159" s="475">
        <f t="shared" si="41"/>
        <v>0</v>
      </c>
      <c r="DJ159" s="475">
        <f t="shared" si="41"/>
        <v>0</v>
      </c>
      <c r="DK159" s="475">
        <f t="shared" si="41"/>
        <v>0</v>
      </c>
      <c r="DL159" s="475">
        <f t="shared" si="41"/>
        <v>0</v>
      </c>
      <c r="DM159" s="475">
        <f t="shared" si="41"/>
        <v>0</v>
      </c>
      <c r="DN159" s="475">
        <f t="shared" si="41"/>
        <v>0</v>
      </c>
      <c r="DO159" s="475">
        <f t="shared" si="41"/>
        <v>0</v>
      </c>
      <c r="DP159" s="475">
        <f t="shared" si="41"/>
        <v>0</v>
      </c>
      <c r="DQ159" s="475">
        <f t="shared" si="41"/>
        <v>0</v>
      </c>
      <c r="DR159" s="475">
        <f t="shared" si="41"/>
        <v>0</v>
      </c>
      <c r="DS159" s="475">
        <f t="shared" si="41"/>
        <v>0</v>
      </c>
      <c r="DT159" s="475">
        <f t="shared" si="41"/>
        <v>0</v>
      </c>
      <c r="DU159" s="475">
        <f t="shared" si="41"/>
        <v>0</v>
      </c>
      <c r="DV159" s="475">
        <f t="shared" si="41"/>
        <v>0</v>
      </c>
      <c r="DW159" s="475">
        <f t="shared" si="41"/>
        <v>0</v>
      </c>
      <c r="DX159" s="475">
        <f t="shared" si="41"/>
        <v>0</v>
      </c>
      <c r="DY159" s="475">
        <f t="shared" si="41"/>
        <v>0</v>
      </c>
      <c r="DZ159" s="475">
        <f t="shared" si="41"/>
        <v>0</v>
      </c>
      <c r="EA159" s="475">
        <f t="shared" si="41"/>
        <v>0</v>
      </c>
      <c r="EB159" s="475">
        <f t="shared" si="40"/>
        <v>0</v>
      </c>
      <c r="EC159" s="475">
        <f t="shared" si="40"/>
        <v>0</v>
      </c>
      <c r="ED159" s="475">
        <f t="shared" si="40"/>
        <v>0</v>
      </c>
      <c r="EE159" s="475">
        <f t="shared" si="40"/>
        <v>0</v>
      </c>
      <c r="EF159" s="475">
        <f t="shared" si="40"/>
        <v>0</v>
      </c>
      <c r="EG159" s="475">
        <f t="shared" si="40"/>
        <v>0</v>
      </c>
      <c r="EH159" s="475">
        <f t="shared" si="40"/>
        <v>0</v>
      </c>
      <c r="EI159" s="475">
        <f t="shared" si="40"/>
        <v>0</v>
      </c>
      <c r="EJ159" s="475">
        <f t="shared" si="40"/>
        <v>0</v>
      </c>
      <c r="EK159" s="475">
        <f t="shared" si="40"/>
        <v>0</v>
      </c>
      <c r="EL159" s="475">
        <f t="shared" si="40"/>
        <v>0</v>
      </c>
      <c r="EM159" s="475">
        <f t="shared" si="40"/>
        <v>0</v>
      </c>
      <c r="EN159" s="475">
        <f t="shared" si="40"/>
        <v>0</v>
      </c>
      <c r="EO159" s="475">
        <f t="shared" si="40"/>
        <v>0</v>
      </c>
      <c r="EP159" s="475">
        <f t="shared" si="40"/>
        <v>0</v>
      </c>
      <c r="EQ159" s="475">
        <f t="shared" si="40"/>
        <v>0</v>
      </c>
      <c r="ER159" s="475">
        <f t="shared" si="40"/>
        <v>0</v>
      </c>
      <c r="ES159" s="475">
        <f t="shared" si="40"/>
        <v>0</v>
      </c>
      <c r="ET159" s="475">
        <f t="shared" si="40"/>
        <v>0</v>
      </c>
      <c r="EU159" s="475">
        <f t="shared" si="40"/>
        <v>0</v>
      </c>
      <c r="EV159" s="475">
        <f t="shared" si="40"/>
        <v>0</v>
      </c>
      <c r="EW159" s="475">
        <f t="shared" si="40"/>
        <v>0</v>
      </c>
      <c r="EX159" s="475">
        <f t="shared" si="40"/>
        <v>0</v>
      </c>
      <c r="EY159" s="475">
        <f t="shared" si="40"/>
        <v>0</v>
      </c>
      <c r="EZ159" s="475">
        <f t="shared" si="40"/>
        <v>0</v>
      </c>
      <c r="FA159" s="475">
        <f t="shared" si="40"/>
        <v>0</v>
      </c>
      <c r="FB159" s="475">
        <f t="shared" si="40"/>
        <v>0</v>
      </c>
      <c r="FC159" s="475">
        <f t="shared" si="40"/>
        <v>0</v>
      </c>
      <c r="FD159" s="475">
        <f t="shared" si="40"/>
        <v>0</v>
      </c>
      <c r="FE159" s="475">
        <f t="shared" si="40"/>
        <v>0</v>
      </c>
      <c r="FF159" s="475">
        <f t="shared" si="40"/>
        <v>0</v>
      </c>
      <c r="FG159" s="475">
        <f t="shared" si="40"/>
        <v>0</v>
      </c>
      <c r="FH159" s="475">
        <f t="shared" si="40"/>
        <v>0</v>
      </c>
      <c r="FI159" s="475">
        <f t="shared" si="40"/>
        <v>0</v>
      </c>
      <c r="FJ159" s="475">
        <f t="shared" si="40"/>
        <v>0</v>
      </c>
      <c r="FK159" s="475">
        <f t="shared" si="40"/>
        <v>0</v>
      </c>
      <c r="FL159" s="475">
        <f t="shared" si="40"/>
        <v>0</v>
      </c>
      <c r="FM159" s="475">
        <f t="shared" si="40"/>
        <v>0</v>
      </c>
      <c r="FN159" s="475">
        <f t="shared" si="40"/>
        <v>0</v>
      </c>
      <c r="FO159" s="475">
        <f t="shared" si="40"/>
        <v>0</v>
      </c>
      <c r="FP159" s="475">
        <f t="shared" si="40"/>
        <v>0</v>
      </c>
      <c r="FQ159" s="475">
        <f t="shared" si="40"/>
        <v>0</v>
      </c>
      <c r="FR159" s="475">
        <f t="shared" si="40"/>
        <v>0</v>
      </c>
      <c r="FS159" s="475">
        <f t="shared" si="40"/>
        <v>0</v>
      </c>
      <c r="FT159" s="475">
        <f t="shared" si="40"/>
        <v>0</v>
      </c>
      <c r="FU159" s="475">
        <f t="shared" si="40"/>
        <v>0</v>
      </c>
      <c r="FV159" s="475">
        <f t="shared" si="40"/>
        <v>0</v>
      </c>
      <c r="FW159" s="475">
        <f t="shared" si="40"/>
        <v>0</v>
      </c>
      <c r="FX159" s="475">
        <f t="shared" si="40"/>
        <v>0</v>
      </c>
      <c r="FY159" s="475">
        <f t="shared" si="40"/>
        <v>0</v>
      </c>
      <c r="FZ159" s="475">
        <f t="shared" si="40"/>
        <v>0</v>
      </c>
      <c r="GA159" s="475">
        <f t="shared" si="40"/>
        <v>0</v>
      </c>
      <c r="GB159" s="475">
        <f t="shared" si="40"/>
        <v>0</v>
      </c>
    </row>
    <row r="160" spans="2:184" x14ac:dyDescent="0.35">
      <c r="B160" s="517">
        <f>VLOOKUP(C160,'QUALIFIED ENGINES'!$D$7:$P$9999,13,FALSE)</f>
        <v>43762.041666666664</v>
      </c>
      <c r="C160" s="472">
        <f>'QUALIFIED ENGINES'!D30</f>
        <v>91453</v>
      </c>
      <c r="D160" s="475">
        <f t="shared" si="1"/>
        <v>0</v>
      </c>
      <c r="E160" s="475">
        <f t="shared" si="43"/>
        <v>0</v>
      </c>
      <c r="F160" s="475">
        <f t="shared" si="43"/>
        <v>0</v>
      </c>
      <c r="G160" s="475">
        <f t="shared" si="43"/>
        <v>0</v>
      </c>
      <c r="H160" s="475">
        <f t="shared" si="43"/>
        <v>0</v>
      </c>
      <c r="I160" s="475">
        <f t="shared" si="43"/>
        <v>0</v>
      </c>
      <c r="J160" s="475">
        <f t="shared" si="43"/>
        <v>0</v>
      </c>
      <c r="K160" s="475">
        <f t="shared" si="43"/>
        <v>0</v>
      </c>
      <c r="L160" s="475">
        <f t="shared" si="43"/>
        <v>0</v>
      </c>
      <c r="M160" s="475">
        <f t="shared" si="43"/>
        <v>0</v>
      </c>
      <c r="N160" s="475">
        <f t="shared" si="43"/>
        <v>0</v>
      </c>
      <c r="O160" s="475">
        <f t="shared" si="43"/>
        <v>0</v>
      </c>
      <c r="P160" s="475">
        <f t="shared" si="43"/>
        <v>0</v>
      </c>
      <c r="Q160" s="475">
        <f t="shared" si="43"/>
        <v>0</v>
      </c>
      <c r="R160" s="475">
        <f t="shared" si="43"/>
        <v>0</v>
      </c>
      <c r="S160" s="475">
        <f t="shared" si="43"/>
        <v>0</v>
      </c>
      <c r="T160" s="475">
        <f t="shared" si="43"/>
        <v>0</v>
      </c>
      <c r="U160" s="475">
        <f t="shared" si="43"/>
        <v>0</v>
      </c>
      <c r="V160" s="475">
        <f t="shared" si="43"/>
        <v>0</v>
      </c>
      <c r="W160" s="475">
        <f t="shared" si="43"/>
        <v>0</v>
      </c>
      <c r="X160" s="475">
        <f t="shared" si="43"/>
        <v>0</v>
      </c>
      <c r="Y160" s="475">
        <f t="shared" si="43"/>
        <v>0</v>
      </c>
      <c r="Z160" s="475">
        <f t="shared" si="43"/>
        <v>0</v>
      </c>
      <c r="AA160" s="475">
        <f t="shared" si="43"/>
        <v>0</v>
      </c>
      <c r="AB160" s="475">
        <f t="shared" si="43"/>
        <v>0</v>
      </c>
      <c r="AC160" s="475">
        <f t="shared" si="43"/>
        <v>0</v>
      </c>
      <c r="AD160" s="475">
        <f t="shared" si="43"/>
        <v>0</v>
      </c>
      <c r="AE160" s="475">
        <f t="shared" si="43"/>
        <v>0</v>
      </c>
      <c r="AF160" s="475">
        <f t="shared" si="43"/>
        <v>0</v>
      </c>
      <c r="AG160" s="475">
        <f t="shared" si="43"/>
        <v>0</v>
      </c>
      <c r="AH160" s="475">
        <f t="shared" si="43"/>
        <v>0</v>
      </c>
      <c r="AI160" s="475">
        <f t="shared" si="43"/>
        <v>0</v>
      </c>
      <c r="AJ160" s="475">
        <f t="shared" si="43"/>
        <v>0</v>
      </c>
      <c r="AK160" s="475">
        <f t="shared" si="43"/>
        <v>0</v>
      </c>
      <c r="AL160" s="475">
        <f t="shared" si="43"/>
        <v>0</v>
      </c>
      <c r="AM160" s="475">
        <f t="shared" si="43"/>
        <v>131.31</v>
      </c>
      <c r="AN160" s="475">
        <f t="shared" si="43"/>
        <v>358.21</v>
      </c>
      <c r="AO160" s="475">
        <f t="shared" si="43"/>
        <v>364.31</v>
      </c>
      <c r="AP160" s="475">
        <f t="shared" si="43"/>
        <v>340.81</v>
      </c>
      <c r="AQ160" s="475">
        <f t="shared" si="43"/>
        <v>149.65</v>
      </c>
      <c r="AR160" s="475">
        <f t="shared" si="43"/>
        <v>0</v>
      </c>
      <c r="AS160" s="475">
        <f t="shared" si="43"/>
        <v>0</v>
      </c>
      <c r="AT160" s="475">
        <f t="shared" si="43"/>
        <v>0</v>
      </c>
      <c r="AU160" s="475">
        <f t="shared" si="43"/>
        <v>0</v>
      </c>
      <c r="AV160" s="475">
        <f t="shared" si="43"/>
        <v>0.32</v>
      </c>
      <c r="AW160" s="475">
        <f t="shared" si="43"/>
        <v>0</v>
      </c>
      <c r="AX160" s="475">
        <f t="shared" si="43"/>
        <v>0</v>
      </c>
      <c r="AY160" s="475">
        <f t="shared" si="43"/>
        <v>0</v>
      </c>
      <c r="AZ160" s="475">
        <f t="shared" si="43"/>
        <v>0</v>
      </c>
      <c r="BA160" s="475">
        <f t="shared" si="43"/>
        <v>0.71</v>
      </c>
      <c r="BB160" s="475">
        <f t="shared" si="43"/>
        <v>0</v>
      </c>
      <c r="BC160" s="475">
        <f t="shared" si="43"/>
        <v>0</v>
      </c>
      <c r="BD160" s="475">
        <f t="shared" si="43"/>
        <v>0</v>
      </c>
      <c r="BE160" s="475">
        <f t="shared" si="43"/>
        <v>0</v>
      </c>
      <c r="BF160" s="475">
        <f t="shared" si="43"/>
        <v>0</v>
      </c>
      <c r="BG160" s="475">
        <f t="shared" si="43"/>
        <v>0</v>
      </c>
      <c r="BH160" s="475">
        <f t="shared" si="43"/>
        <v>0</v>
      </c>
      <c r="BI160" s="475">
        <f t="shared" si="43"/>
        <v>0</v>
      </c>
      <c r="BJ160" s="475">
        <f t="shared" si="43"/>
        <v>0.62</v>
      </c>
      <c r="BK160" s="475">
        <f t="shared" si="43"/>
        <v>13.92</v>
      </c>
      <c r="BL160" s="475">
        <f t="shared" si="43"/>
        <v>250.33</v>
      </c>
      <c r="BM160" s="475">
        <f t="shared" si="43"/>
        <v>210.22</v>
      </c>
      <c r="BN160" s="475">
        <f t="shared" si="43"/>
        <v>151.63</v>
      </c>
      <c r="BO160" s="475">
        <f t="shared" si="43"/>
        <v>287.45</v>
      </c>
      <c r="BP160" s="475">
        <f t="shared" si="43"/>
        <v>314.7</v>
      </c>
      <c r="BQ160" s="475">
        <f t="shared" si="41"/>
        <v>95.93</v>
      </c>
      <c r="BR160" s="475">
        <f t="shared" ref="BR160:BX160" si="45">_xlfn.IFNA(IF($B160=0,0,IF(DATE(BR$4,BR$5,1)&gt;=$B160,BR29,0)),0)</f>
        <v>80.900000000000006</v>
      </c>
      <c r="BS160" s="475">
        <f t="shared" si="45"/>
        <v>194.04</v>
      </c>
      <c r="BT160" s="475">
        <f t="shared" si="45"/>
        <v>208.3</v>
      </c>
      <c r="BU160" s="475">
        <f t="shared" si="45"/>
        <v>242.12</v>
      </c>
      <c r="BV160" s="475">
        <f t="shared" si="45"/>
        <v>263.41000000000003</v>
      </c>
      <c r="BW160" s="475">
        <f t="shared" si="45"/>
        <v>297.39999999999998</v>
      </c>
      <c r="BX160" s="475">
        <f t="shared" si="45"/>
        <v>347.59</v>
      </c>
      <c r="BY160" s="475">
        <f t="shared" si="41"/>
        <v>326.05</v>
      </c>
      <c r="BZ160" s="475">
        <f t="shared" si="41"/>
        <v>182.82</v>
      </c>
      <c r="CA160" s="475">
        <f t="shared" si="41"/>
        <v>0</v>
      </c>
      <c r="CB160" s="475">
        <f t="shared" si="41"/>
        <v>0</v>
      </c>
      <c r="CC160" s="475">
        <f t="shared" si="41"/>
        <v>0</v>
      </c>
      <c r="CD160" s="475">
        <f t="shared" si="41"/>
        <v>0</v>
      </c>
      <c r="CE160" s="475">
        <f t="shared" si="41"/>
        <v>0</v>
      </c>
      <c r="CF160" s="475">
        <f t="shared" si="41"/>
        <v>0</v>
      </c>
      <c r="CG160" s="475">
        <f t="shared" si="41"/>
        <v>0</v>
      </c>
      <c r="CH160" s="475">
        <f t="shared" si="41"/>
        <v>0</v>
      </c>
      <c r="CI160" s="475">
        <f t="shared" si="41"/>
        <v>0</v>
      </c>
      <c r="CJ160" s="475">
        <f t="shared" si="41"/>
        <v>0</v>
      </c>
      <c r="CK160" s="475">
        <f t="shared" si="41"/>
        <v>0</v>
      </c>
      <c r="CL160" s="475">
        <f t="shared" si="41"/>
        <v>0</v>
      </c>
      <c r="CM160" s="475">
        <f t="shared" si="41"/>
        <v>0</v>
      </c>
      <c r="CN160" s="475">
        <f t="shared" si="41"/>
        <v>368.52</v>
      </c>
      <c r="CO160" s="475">
        <f t="shared" si="41"/>
        <v>470.82</v>
      </c>
      <c r="CP160" s="475">
        <f t="shared" si="41"/>
        <v>469.66</v>
      </c>
      <c r="CQ160" s="475">
        <f t="shared" si="41"/>
        <v>450.87</v>
      </c>
      <c r="CR160" s="475">
        <f t="shared" si="41"/>
        <v>458.41</v>
      </c>
      <c r="CS160" s="475">
        <f t="shared" si="41"/>
        <v>395.39</v>
      </c>
      <c r="CT160" s="475">
        <f t="shared" si="41"/>
        <v>430.35</v>
      </c>
      <c r="CU160" s="475">
        <f t="shared" si="41"/>
        <v>462.17</v>
      </c>
      <c r="CV160" s="475">
        <f t="shared" si="41"/>
        <v>491.86</v>
      </c>
      <c r="CW160" s="475">
        <f t="shared" si="41"/>
        <v>277.63</v>
      </c>
      <c r="CX160" s="475">
        <f t="shared" si="41"/>
        <v>0</v>
      </c>
      <c r="CY160" s="475">
        <f t="shared" si="41"/>
        <v>0</v>
      </c>
      <c r="CZ160" s="475">
        <f t="shared" si="41"/>
        <v>0</v>
      </c>
      <c r="DA160" s="475">
        <f t="shared" si="41"/>
        <v>0</v>
      </c>
      <c r="DB160" s="475">
        <f t="shared" si="41"/>
        <v>0</v>
      </c>
      <c r="DC160" s="475">
        <f t="shared" si="41"/>
        <v>0</v>
      </c>
      <c r="DD160" s="475">
        <f t="shared" si="41"/>
        <v>0</v>
      </c>
      <c r="DE160" s="475">
        <f t="shared" si="41"/>
        <v>0</v>
      </c>
      <c r="DF160" s="475">
        <f t="shared" si="41"/>
        <v>0</v>
      </c>
      <c r="DG160" s="475">
        <f t="shared" si="41"/>
        <v>0</v>
      </c>
      <c r="DH160" s="475">
        <f t="shared" si="41"/>
        <v>0</v>
      </c>
      <c r="DI160" s="475">
        <f t="shared" si="41"/>
        <v>0</v>
      </c>
      <c r="DJ160" s="475">
        <f t="shared" si="41"/>
        <v>0</v>
      </c>
      <c r="DK160" s="475">
        <f t="shared" si="41"/>
        <v>0</v>
      </c>
      <c r="DL160" s="475">
        <f t="shared" si="41"/>
        <v>0</v>
      </c>
      <c r="DM160" s="475">
        <f t="shared" si="41"/>
        <v>0</v>
      </c>
      <c r="DN160" s="475">
        <f t="shared" si="41"/>
        <v>0</v>
      </c>
      <c r="DO160" s="475">
        <f t="shared" si="41"/>
        <v>0</v>
      </c>
      <c r="DP160" s="475">
        <f t="shared" si="41"/>
        <v>0</v>
      </c>
      <c r="DQ160" s="475">
        <f t="shared" si="41"/>
        <v>0</v>
      </c>
      <c r="DR160" s="475">
        <f t="shared" si="41"/>
        <v>0</v>
      </c>
      <c r="DS160" s="475">
        <f t="shared" si="41"/>
        <v>0</v>
      </c>
      <c r="DT160" s="475">
        <f t="shared" si="41"/>
        <v>0</v>
      </c>
      <c r="DU160" s="475">
        <f t="shared" si="41"/>
        <v>0</v>
      </c>
      <c r="DV160" s="475">
        <f t="shared" si="41"/>
        <v>0</v>
      </c>
      <c r="DW160" s="475">
        <f t="shared" si="41"/>
        <v>0</v>
      </c>
      <c r="DX160" s="475">
        <f t="shared" si="41"/>
        <v>0</v>
      </c>
      <c r="DY160" s="475">
        <f t="shared" si="41"/>
        <v>0</v>
      </c>
      <c r="DZ160" s="475">
        <f t="shared" si="41"/>
        <v>0</v>
      </c>
      <c r="EA160" s="475">
        <f t="shared" si="41"/>
        <v>0</v>
      </c>
      <c r="EB160" s="475">
        <f t="shared" si="40"/>
        <v>0</v>
      </c>
      <c r="EC160" s="475">
        <f t="shared" si="40"/>
        <v>0</v>
      </c>
      <c r="ED160" s="475">
        <f t="shared" si="40"/>
        <v>0</v>
      </c>
      <c r="EE160" s="475">
        <f t="shared" si="40"/>
        <v>0</v>
      </c>
      <c r="EF160" s="475">
        <f t="shared" si="40"/>
        <v>0</v>
      </c>
      <c r="EG160" s="475">
        <f t="shared" si="40"/>
        <v>0</v>
      </c>
      <c r="EH160" s="475">
        <f t="shared" si="40"/>
        <v>0</v>
      </c>
      <c r="EI160" s="475">
        <f t="shared" si="40"/>
        <v>0</v>
      </c>
      <c r="EJ160" s="475">
        <f t="shared" si="40"/>
        <v>0</v>
      </c>
      <c r="EK160" s="475">
        <f t="shared" si="40"/>
        <v>0</v>
      </c>
      <c r="EL160" s="475">
        <f t="shared" si="40"/>
        <v>0</v>
      </c>
      <c r="EM160" s="475">
        <f t="shared" si="40"/>
        <v>0</v>
      </c>
      <c r="EN160" s="475">
        <f t="shared" si="40"/>
        <v>0</v>
      </c>
      <c r="EO160" s="475">
        <f t="shared" si="40"/>
        <v>0</v>
      </c>
      <c r="EP160" s="475">
        <f t="shared" si="40"/>
        <v>0</v>
      </c>
      <c r="EQ160" s="475">
        <f t="shared" si="40"/>
        <v>0</v>
      </c>
      <c r="ER160" s="475">
        <f t="shared" si="40"/>
        <v>0</v>
      </c>
      <c r="ES160" s="475">
        <f t="shared" si="40"/>
        <v>0</v>
      </c>
      <c r="ET160" s="475">
        <f t="shared" si="40"/>
        <v>0</v>
      </c>
      <c r="EU160" s="475">
        <f t="shared" si="40"/>
        <v>0</v>
      </c>
      <c r="EV160" s="475">
        <f t="shared" si="40"/>
        <v>0</v>
      </c>
      <c r="EW160" s="475">
        <f t="shared" si="40"/>
        <v>0</v>
      </c>
      <c r="EX160" s="475">
        <f t="shared" si="40"/>
        <v>0</v>
      </c>
      <c r="EY160" s="475">
        <f t="shared" si="40"/>
        <v>0</v>
      </c>
      <c r="EZ160" s="475">
        <f t="shared" si="40"/>
        <v>0</v>
      </c>
      <c r="FA160" s="475">
        <f t="shared" si="40"/>
        <v>0</v>
      </c>
      <c r="FB160" s="475">
        <f t="shared" si="40"/>
        <v>0</v>
      </c>
      <c r="FC160" s="475">
        <f t="shared" si="40"/>
        <v>0</v>
      </c>
      <c r="FD160" s="475">
        <f t="shared" si="40"/>
        <v>0</v>
      </c>
      <c r="FE160" s="475">
        <f t="shared" si="40"/>
        <v>0</v>
      </c>
      <c r="FF160" s="475">
        <f t="shared" si="40"/>
        <v>0</v>
      </c>
      <c r="FG160" s="475">
        <f t="shared" si="40"/>
        <v>0</v>
      </c>
      <c r="FH160" s="475">
        <f t="shared" si="40"/>
        <v>0</v>
      </c>
      <c r="FI160" s="475">
        <f t="shared" si="40"/>
        <v>0</v>
      </c>
      <c r="FJ160" s="475">
        <f t="shared" si="40"/>
        <v>0</v>
      </c>
      <c r="FK160" s="475">
        <f t="shared" si="40"/>
        <v>0</v>
      </c>
      <c r="FL160" s="475">
        <f t="shared" si="40"/>
        <v>0</v>
      </c>
      <c r="FM160" s="475">
        <f t="shared" si="40"/>
        <v>0</v>
      </c>
      <c r="FN160" s="475">
        <f t="shared" si="40"/>
        <v>0</v>
      </c>
      <c r="FO160" s="475">
        <f t="shared" si="40"/>
        <v>0</v>
      </c>
      <c r="FP160" s="475">
        <f t="shared" si="40"/>
        <v>0</v>
      </c>
      <c r="FQ160" s="475">
        <f t="shared" si="40"/>
        <v>0</v>
      </c>
      <c r="FR160" s="475">
        <f t="shared" si="40"/>
        <v>0</v>
      </c>
      <c r="FS160" s="475">
        <f t="shared" si="40"/>
        <v>0</v>
      </c>
      <c r="FT160" s="475">
        <f t="shared" si="40"/>
        <v>0</v>
      </c>
      <c r="FU160" s="475">
        <f t="shared" si="40"/>
        <v>0</v>
      </c>
      <c r="FV160" s="475">
        <f t="shared" si="40"/>
        <v>0</v>
      </c>
      <c r="FW160" s="475">
        <f t="shared" si="40"/>
        <v>0</v>
      </c>
      <c r="FX160" s="475">
        <f t="shared" si="40"/>
        <v>0</v>
      </c>
      <c r="FY160" s="475">
        <f t="shared" si="40"/>
        <v>0</v>
      </c>
      <c r="FZ160" s="475">
        <f t="shared" si="40"/>
        <v>0</v>
      </c>
      <c r="GA160" s="475">
        <f t="shared" si="40"/>
        <v>0</v>
      </c>
      <c r="GB160" s="475">
        <f t="shared" si="40"/>
        <v>0</v>
      </c>
    </row>
    <row r="161" spans="2:184" x14ac:dyDescent="0.35">
      <c r="B161" s="517">
        <f>VLOOKUP(C161,'QUALIFIED ENGINES'!$D$7:$P$9999,13,FALSE)</f>
        <v>44911.041666666664</v>
      </c>
      <c r="C161" s="472">
        <f>'QUALIFIED ENGINES'!D31</f>
        <v>91442</v>
      </c>
      <c r="D161" s="475">
        <f t="shared" si="1"/>
        <v>0</v>
      </c>
      <c r="E161" s="475">
        <f t="shared" si="43"/>
        <v>0</v>
      </c>
      <c r="F161" s="475">
        <f t="shared" si="43"/>
        <v>0</v>
      </c>
      <c r="G161" s="475">
        <f t="shared" si="43"/>
        <v>0</v>
      </c>
      <c r="H161" s="475">
        <f t="shared" si="43"/>
        <v>0</v>
      </c>
      <c r="I161" s="475">
        <f t="shared" si="43"/>
        <v>0</v>
      </c>
      <c r="J161" s="475">
        <f t="shared" si="43"/>
        <v>0</v>
      </c>
      <c r="K161" s="475">
        <f t="shared" si="43"/>
        <v>0</v>
      </c>
      <c r="L161" s="475">
        <f t="shared" si="43"/>
        <v>0</v>
      </c>
      <c r="M161" s="475">
        <f t="shared" si="43"/>
        <v>0</v>
      </c>
      <c r="N161" s="475">
        <f t="shared" si="43"/>
        <v>0</v>
      </c>
      <c r="O161" s="475">
        <f t="shared" si="43"/>
        <v>0</v>
      </c>
      <c r="P161" s="475">
        <f t="shared" si="43"/>
        <v>0</v>
      </c>
      <c r="Q161" s="475">
        <f t="shared" si="43"/>
        <v>0</v>
      </c>
      <c r="R161" s="475">
        <f t="shared" si="43"/>
        <v>0</v>
      </c>
      <c r="S161" s="475">
        <f t="shared" si="43"/>
        <v>0</v>
      </c>
      <c r="T161" s="475">
        <f t="shared" si="43"/>
        <v>0</v>
      </c>
      <c r="U161" s="475">
        <f t="shared" si="43"/>
        <v>0</v>
      </c>
      <c r="V161" s="475">
        <f t="shared" si="43"/>
        <v>0</v>
      </c>
      <c r="W161" s="475">
        <f t="shared" si="43"/>
        <v>0</v>
      </c>
      <c r="X161" s="475">
        <f t="shared" si="43"/>
        <v>0</v>
      </c>
      <c r="Y161" s="475">
        <f t="shared" si="43"/>
        <v>0</v>
      </c>
      <c r="Z161" s="475">
        <f t="shared" si="43"/>
        <v>0</v>
      </c>
      <c r="AA161" s="475">
        <f t="shared" si="43"/>
        <v>0</v>
      </c>
      <c r="AB161" s="475">
        <f t="shared" si="43"/>
        <v>0</v>
      </c>
      <c r="AC161" s="475">
        <f t="shared" si="43"/>
        <v>0</v>
      </c>
      <c r="AD161" s="475">
        <f t="shared" si="43"/>
        <v>0</v>
      </c>
      <c r="AE161" s="475">
        <f t="shared" si="43"/>
        <v>0</v>
      </c>
      <c r="AF161" s="475">
        <f t="shared" si="43"/>
        <v>0</v>
      </c>
      <c r="AG161" s="475">
        <f t="shared" si="43"/>
        <v>0</v>
      </c>
      <c r="AH161" s="475">
        <f t="shared" si="43"/>
        <v>0</v>
      </c>
      <c r="AI161" s="475">
        <f t="shared" si="43"/>
        <v>0</v>
      </c>
      <c r="AJ161" s="475">
        <f t="shared" si="43"/>
        <v>0</v>
      </c>
      <c r="AK161" s="475">
        <f t="shared" si="43"/>
        <v>0</v>
      </c>
      <c r="AL161" s="475">
        <f t="shared" si="43"/>
        <v>0</v>
      </c>
      <c r="AM161" s="475">
        <f t="shared" si="43"/>
        <v>0</v>
      </c>
      <c r="AN161" s="475">
        <f t="shared" si="43"/>
        <v>0</v>
      </c>
      <c r="AO161" s="475">
        <f t="shared" si="43"/>
        <v>0</v>
      </c>
      <c r="AP161" s="475">
        <f t="shared" si="43"/>
        <v>0</v>
      </c>
      <c r="AQ161" s="475">
        <f t="shared" si="43"/>
        <v>0</v>
      </c>
      <c r="AR161" s="475">
        <f t="shared" si="43"/>
        <v>0</v>
      </c>
      <c r="AS161" s="475">
        <f t="shared" si="43"/>
        <v>0</v>
      </c>
      <c r="AT161" s="475">
        <f t="shared" si="43"/>
        <v>0</v>
      </c>
      <c r="AU161" s="475">
        <f t="shared" si="43"/>
        <v>0</v>
      </c>
      <c r="AV161" s="475">
        <f t="shared" si="43"/>
        <v>0</v>
      </c>
      <c r="AW161" s="475">
        <f t="shared" si="43"/>
        <v>0</v>
      </c>
      <c r="AX161" s="475">
        <f t="shared" si="43"/>
        <v>0</v>
      </c>
      <c r="AY161" s="475">
        <f t="shared" si="43"/>
        <v>0</v>
      </c>
      <c r="AZ161" s="475">
        <f t="shared" si="43"/>
        <v>0</v>
      </c>
      <c r="BA161" s="475">
        <f t="shared" si="43"/>
        <v>0</v>
      </c>
      <c r="BB161" s="475">
        <f t="shared" si="43"/>
        <v>0</v>
      </c>
      <c r="BC161" s="475">
        <f t="shared" si="43"/>
        <v>0</v>
      </c>
      <c r="BD161" s="475">
        <f t="shared" si="43"/>
        <v>0</v>
      </c>
      <c r="BE161" s="475">
        <f t="shared" si="43"/>
        <v>0</v>
      </c>
      <c r="BF161" s="475">
        <f t="shared" si="43"/>
        <v>0</v>
      </c>
      <c r="BG161" s="475">
        <f t="shared" si="43"/>
        <v>0</v>
      </c>
      <c r="BH161" s="475">
        <f t="shared" si="43"/>
        <v>0</v>
      </c>
      <c r="BI161" s="475">
        <f t="shared" si="43"/>
        <v>0</v>
      </c>
      <c r="BJ161" s="475">
        <f t="shared" si="43"/>
        <v>0</v>
      </c>
      <c r="BK161" s="475">
        <f t="shared" si="43"/>
        <v>0</v>
      </c>
      <c r="BL161" s="475">
        <f t="shared" si="43"/>
        <v>0</v>
      </c>
      <c r="BM161" s="475">
        <f t="shared" si="43"/>
        <v>0</v>
      </c>
      <c r="BN161" s="475">
        <f t="shared" si="43"/>
        <v>0</v>
      </c>
      <c r="BO161" s="475">
        <f t="shared" si="43"/>
        <v>0</v>
      </c>
      <c r="BP161" s="475">
        <f t="shared" si="43"/>
        <v>0</v>
      </c>
      <c r="BQ161" s="475">
        <f t="shared" si="41"/>
        <v>0</v>
      </c>
      <c r="BR161" s="475">
        <f t="shared" ref="BR161:BX161" si="46">_xlfn.IFNA(IF($B161=0,0,IF(DATE(BR$4,BR$5,1)&gt;=$B161,BR30,0)),0)</f>
        <v>0</v>
      </c>
      <c r="BS161" s="475">
        <f t="shared" si="46"/>
        <v>0</v>
      </c>
      <c r="BT161" s="475">
        <f t="shared" si="46"/>
        <v>0</v>
      </c>
      <c r="BU161" s="475">
        <f t="shared" si="46"/>
        <v>0</v>
      </c>
      <c r="BV161" s="475">
        <f t="shared" si="46"/>
        <v>0</v>
      </c>
      <c r="BW161" s="475">
        <f t="shared" si="46"/>
        <v>0</v>
      </c>
      <c r="BX161" s="475">
        <f t="shared" si="46"/>
        <v>0</v>
      </c>
      <c r="BY161" s="475">
        <f t="shared" si="41"/>
        <v>0</v>
      </c>
      <c r="BZ161" s="475">
        <f t="shared" si="41"/>
        <v>0</v>
      </c>
      <c r="CA161" s="475">
        <f t="shared" si="41"/>
        <v>0</v>
      </c>
      <c r="CB161" s="475">
        <f t="shared" si="41"/>
        <v>0</v>
      </c>
      <c r="CC161" s="475">
        <f t="shared" si="41"/>
        <v>0</v>
      </c>
      <c r="CD161" s="475">
        <f t="shared" si="41"/>
        <v>0</v>
      </c>
      <c r="CE161" s="475">
        <f t="shared" si="41"/>
        <v>0</v>
      </c>
      <c r="CF161" s="475">
        <f t="shared" si="41"/>
        <v>0</v>
      </c>
      <c r="CG161" s="475">
        <f t="shared" si="41"/>
        <v>0</v>
      </c>
      <c r="CH161" s="475">
        <f t="shared" si="41"/>
        <v>0</v>
      </c>
      <c r="CI161" s="475">
        <f t="shared" si="41"/>
        <v>0</v>
      </c>
      <c r="CJ161" s="475">
        <f t="shared" si="41"/>
        <v>0</v>
      </c>
      <c r="CK161" s="475">
        <f t="shared" si="41"/>
        <v>225.17</v>
      </c>
      <c r="CL161" s="475">
        <f t="shared" si="41"/>
        <v>408.79</v>
      </c>
      <c r="CM161" s="475">
        <f t="shared" si="41"/>
        <v>471.23</v>
      </c>
      <c r="CN161" s="475">
        <f t="shared" si="41"/>
        <v>428.77</v>
      </c>
      <c r="CO161" s="475">
        <f t="shared" si="41"/>
        <v>477.58</v>
      </c>
      <c r="CP161" s="475">
        <f t="shared" si="41"/>
        <v>434.82</v>
      </c>
      <c r="CQ161" s="475">
        <f t="shared" si="41"/>
        <v>440.8</v>
      </c>
      <c r="CR161" s="475">
        <f t="shared" si="41"/>
        <v>468.38</v>
      </c>
      <c r="CS161" s="475">
        <f t="shared" si="41"/>
        <v>446.15</v>
      </c>
      <c r="CT161" s="475">
        <f t="shared" si="41"/>
        <v>452.28</v>
      </c>
      <c r="CU161" s="475">
        <f t="shared" si="41"/>
        <v>489.34</v>
      </c>
      <c r="CV161" s="475">
        <f t="shared" si="41"/>
        <v>517.73</v>
      </c>
      <c r="CW161" s="475">
        <f t="shared" si="41"/>
        <v>472.94</v>
      </c>
      <c r="CX161" s="475">
        <f t="shared" si="41"/>
        <v>357.55</v>
      </c>
      <c r="CY161" s="475">
        <f t="shared" si="41"/>
        <v>479.23</v>
      </c>
      <c r="CZ161" s="475">
        <f t="shared" si="41"/>
        <v>446.82</v>
      </c>
      <c r="DA161" s="475">
        <f t="shared" si="41"/>
        <v>487.8</v>
      </c>
      <c r="DB161" s="475">
        <f t="shared" si="41"/>
        <v>447.66</v>
      </c>
      <c r="DC161" s="475">
        <f t="shared" si="41"/>
        <v>464.04</v>
      </c>
      <c r="DD161" s="475">
        <f t="shared" si="41"/>
        <v>507.75</v>
      </c>
      <c r="DE161" s="475">
        <f t="shared" si="41"/>
        <v>437.85</v>
      </c>
      <c r="DF161" s="475">
        <f t="shared" si="41"/>
        <v>458.66</v>
      </c>
      <c r="DG161" s="475">
        <f t="shared" si="41"/>
        <v>492.24</v>
      </c>
      <c r="DH161" s="475">
        <f t="shared" si="41"/>
        <v>0</v>
      </c>
      <c r="DI161" s="475">
        <f t="shared" si="41"/>
        <v>0</v>
      </c>
      <c r="DJ161" s="475">
        <f t="shared" si="41"/>
        <v>0</v>
      </c>
      <c r="DK161" s="475">
        <f t="shared" si="41"/>
        <v>0</v>
      </c>
      <c r="DL161" s="475">
        <f t="shared" si="41"/>
        <v>0</v>
      </c>
      <c r="DM161" s="475">
        <f t="shared" si="41"/>
        <v>0</v>
      </c>
      <c r="DN161" s="475">
        <f t="shared" si="41"/>
        <v>0</v>
      </c>
      <c r="DO161" s="475">
        <f t="shared" si="41"/>
        <v>0</v>
      </c>
      <c r="DP161" s="475">
        <f t="shared" si="41"/>
        <v>0</v>
      </c>
      <c r="DQ161" s="475">
        <f t="shared" si="41"/>
        <v>0</v>
      </c>
      <c r="DR161" s="475">
        <f t="shared" si="41"/>
        <v>0</v>
      </c>
      <c r="DS161" s="475">
        <f t="shared" si="41"/>
        <v>0</v>
      </c>
      <c r="DT161" s="475">
        <f t="shared" si="41"/>
        <v>0</v>
      </c>
      <c r="DU161" s="475">
        <f t="shared" si="41"/>
        <v>0</v>
      </c>
      <c r="DV161" s="475">
        <f t="shared" si="41"/>
        <v>0</v>
      </c>
      <c r="DW161" s="475">
        <f t="shared" si="41"/>
        <v>0</v>
      </c>
      <c r="DX161" s="475">
        <f t="shared" si="41"/>
        <v>0</v>
      </c>
      <c r="DY161" s="475">
        <f t="shared" si="41"/>
        <v>0</v>
      </c>
      <c r="DZ161" s="475">
        <f t="shared" si="41"/>
        <v>0</v>
      </c>
      <c r="EA161" s="475">
        <f t="shared" si="41"/>
        <v>0</v>
      </c>
      <c r="EB161" s="475">
        <f t="shared" si="40"/>
        <v>0</v>
      </c>
      <c r="EC161" s="475">
        <f t="shared" si="40"/>
        <v>0</v>
      </c>
      <c r="ED161" s="475">
        <f t="shared" si="40"/>
        <v>0</v>
      </c>
      <c r="EE161" s="475">
        <f t="shared" si="40"/>
        <v>0</v>
      </c>
      <c r="EF161" s="475">
        <f t="shared" si="40"/>
        <v>0</v>
      </c>
      <c r="EG161" s="475">
        <f t="shared" si="40"/>
        <v>0</v>
      </c>
      <c r="EH161" s="475">
        <f t="shared" si="40"/>
        <v>0</v>
      </c>
      <c r="EI161" s="475">
        <f t="shared" si="40"/>
        <v>0</v>
      </c>
      <c r="EJ161" s="475">
        <f t="shared" si="40"/>
        <v>0</v>
      </c>
      <c r="EK161" s="475">
        <f t="shared" si="40"/>
        <v>0</v>
      </c>
      <c r="EL161" s="475">
        <f t="shared" si="40"/>
        <v>0</v>
      </c>
      <c r="EM161" s="475">
        <f t="shared" si="40"/>
        <v>0</v>
      </c>
      <c r="EN161" s="475">
        <f t="shared" si="40"/>
        <v>0</v>
      </c>
      <c r="EO161" s="475">
        <f t="shared" si="40"/>
        <v>0</v>
      </c>
      <c r="EP161" s="475">
        <f t="shared" si="40"/>
        <v>0</v>
      </c>
      <c r="EQ161" s="475">
        <f t="shared" si="40"/>
        <v>0</v>
      </c>
      <c r="ER161" s="475">
        <f t="shared" si="40"/>
        <v>0</v>
      </c>
      <c r="ES161" s="475">
        <f t="shared" si="40"/>
        <v>0</v>
      </c>
      <c r="ET161" s="475">
        <f t="shared" si="40"/>
        <v>0</v>
      </c>
      <c r="EU161" s="475">
        <f t="shared" si="40"/>
        <v>0</v>
      </c>
      <c r="EV161" s="475">
        <f t="shared" si="40"/>
        <v>0</v>
      </c>
      <c r="EW161" s="475">
        <f t="shared" si="40"/>
        <v>0</v>
      </c>
      <c r="EX161" s="475">
        <f t="shared" si="40"/>
        <v>0</v>
      </c>
      <c r="EY161" s="475">
        <f t="shared" si="40"/>
        <v>0</v>
      </c>
      <c r="EZ161" s="475">
        <f t="shared" si="40"/>
        <v>0</v>
      </c>
      <c r="FA161" s="475">
        <f t="shared" si="40"/>
        <v>0</v>
      </c>
      <c r="FB161" s="475">
        <f t="shared" si="40"/>
        <v>0</v>
      </c>
      <c r="FC161" s="475">
        <f t="shared" si="40"/>
        <v>0</v>
      </c>
      <c r="FD161" s="475">
        <f t="shared" si="40"/>
        <v>0</v>
      </c>
      <c r="FE161" s="475">
        <f t="shared" si="40"/>
        <v>0</v>
      </c>
      <c r="FF161" s="475">
        <f t="shared" si="40"/>
        <v>0</v>
      </c>
      <c r="FG161" s="475">
        <f t="shared" si="40"/>
        <v>0</v>
      </c>
      <c r="FH161" s="475">
        <f t="shared" si="40"/>
        <v>0</v>
      </c>
      <c r="FI161" s="475">
        <f t="shared" si="40"/>
        <v>0</v>
      </c>
      <c r="FJ161" s="475">
        <f t="shared" si="40"/>
        <v>0</v>
      </c>
      <c r="FK161" s="475">
        <f t="shared" si="40"/>
        <v>0</v>
      </c>
      <c r="FL161" s="475">
        <f t="shared" si="40"/>
        <v>0</v>
      </c>
      <c r="FM161" s="475">
        <f t="shared" si="40"/>
        <v>0</v>
      </c>
      <c r="FN161" s="475">
        <f t="shared" si="40"/>
        <v>0</v>
      </c>
      <c r="FO161" s="475">
        <f t="shared" si="40"/>
        <v>0</v>
      </c>
      <c r="FP161" s="475">
        <f t="shared" si="40"/>
        <v>0</v>
      </c>
      <c r="FQ161" s="475">
        <f t="shared" si="40"/>
        <v>0</v>
      </c>
      <c r="FR161" s="475">
        <f t="shared" si="40"/>
        <v>0</v>
      </c>
      <c r="FS161" s="475">
        <f t="shared" ref="FS161:GB161" si="47">_xlfn.IFNA(IF($B161=0,0,IF(DATE(FS$4,FS$5,1)&gt;=$B161,FS30,0)),0)</f>
        <v>0</v>
      </c>
      <c r="FT161" s="475">
        <f t="shared" si="47"/>
        <v>0</v>
      </c>
      <c r="FU161" s="475">
        <f t="shared" si="47"/>
        <v>0</v>
      </c>
      <c r="FV161" s="475">
        <f t="shared" si="47"/>
        <v>0</v>
      </c>
      <c r="FW161" s="475">
        <f t="shared" si="47"/>
        <v>0</v>
      </c>
      <c r="FX161" s="475">
        <f t="shared" si="47"/>
        <v>0</v>
      </c>
      <c r="FY161" s="475">
        <f t="shared" si="47"/>
        <v>0</v>
      </c>
      <c r="FZ161" s="475">
        <f t="shared" si="47"/>
        <v>0</v>
      </c>
      <c r="GA161" s="475">
        <f t="shared" si="47"/>
        <v>0</v>
      </c>
      <c r="GB161" s="475">
        <f t="shared" si="47"/>
        <v>0</v>
      </c>
    </row>
    <row r="162" spans="2:184" x14ac:dyDescent="0.35">
      <c r="B162" s="517" t="str">
        <f>VLOOKUP(C162,'QUALIFIED ENGINES'!$D$7:$P$9999,13,FALSE)</f>
        <v xml:space="preserve"> 13/04/2022</v>
      </c>
      <c r="C162" s="472">
        <f>'QUALIFIED ENGINES'!D32</f>
        <v>91461</v>
      </c>
      <c r="D162" s="475">
        <f t="shared" si="1"/>
        <v>0</v>
      </c>
      <c r="E162" s="475">
        <f t="shared" si="43"/>
        <v>0</v>
      </c>
      <c r="F162" s="475">
        <f t="shared" si="43"/>
        <v>0</v>
      </c>
      <c r="G162" s="475">
        <f t="shared" si="43"/>
        <v>0</v>
      </c>
      <c r="H162" s="475">
        <f t="shared" si="43"/>
        <v>0</v>
      </c>
      <c r="I162" s="475">
        <f t="shared" si="43"/>
        <v>0</v>
      </c>
      <c r="J162" s="475">
        <f t="shared" si="43"/>
        <v>0</v>
      </c>
      <c r="K162" s="475">
        <f t="shared" si="43"/>
        <v>0</v>
      </c>
      <c r="L162" s="475">
        <f t="shared" si="43"/>
        <v>0</v>
      </c>
      <c r="M162" s="475">
        <f t="shared" si="43"/>
        <v>0</v>
      </c>
      <c r="N162" s="475">
        <f t="shared" si="43"/>
        <v>0</v>
      </c>
      <c r="O162" s="475">
        <f t="shared" si="43"/>
        <v>0</v>
      </c>
      <c r="P162" s="475">
        <f t="shared" si="43"/>
        <v>0</v>
      </c>
      <c r="Q162" s="475">
        <f t="shared" si="43"/>
        <v>0</v>
      </c>
      <c r="R162" s="475">
        <f t="shared" si="43"/>
        <v>0</v>
      </c>
      <c r="S162" s="475">
        <f t="shared" si="43"/>
        <v>0</v>
      </c>
      <c r="T162" s="475">
        <f t="shared" si="43"/>
        <v>0</v>
      </c>
      <c r="U162" s="475">
        <f t="shared" si="43"/>
        <v>0</v>
      </c>
      <c r="V162" s="475">
        <f t="shared" si="43"/>
        <v>0</v>
      </c>
      <c r="W162" s="475">
        <f t="shared" si="43"/>
        <v>0</v>
      </c>
      <c r="X162" s="475">
        <f t="shared" si="43"/>
        <v>0</v>
      </c>
      <c r="Y162" s="475">
        <f t="shared" si="43"/>
        <v>0</v>
      </c>
      <c r="Z162" s="475">
        <f t="shared" si="43"/>
        <v>0</v>
      </c>
      <c r="AA162" s="475">
        <f t="shared" si="43"/>
        <v>0</v>
      </c>
      <c r="AB162" s="475">
        <f t="shared" si="43"/>
        <v>0</v>
      </c>
      <c r="AC162" s="475">
        <f t="shared" si="43"/>
        <v>0</v>
      </c>
      <c r="AD162" s="475">
        <f t="shared" si="43"/>
        <v>0</v>
      </c>
      <c r="AE162" s="475">
        <f t="shared" si="43"/>
        <v>0</v>
      </c>
      <c r="AF162" s="475">
        <f t="shared" si="43"/>
        <v>0</v>
      </c>
      <c r="AG162" s="475">
        <f t="shared" si="43"/>
        <v>0</v>
      </c>
      <c r="AH162" s="475">
        <f t="shared" si="43"/>
        <v>0</v>
      </c>
      <c r="AI162" s="475">
        <f t="shared" si="43"/>
        <v>0</v>
      </c>
      <c r="AJ162" s="475">
        <f t="shared" si="43"/>
        <v>0</v>
      </c>
      <c r="AK162" s="475">
        <f t="shared" si="43"/>
        <v>0</v>
      </c>
      <c r="AL162" s="475">
        <f t="shared" si="43"/>
        <v>0</v>
      </c>
      <c r="AM162" s="475">
        <f t="shared" si="43"/>
        <v>0</v>
      </c>
      <c r="AN162" s="475">
        <f t="shared" si="43"/>
        <v>0</v>
      </c>
      <c r="AO162" s="475">
        <f t="shared" si="43"/>
        <v>0</v>
      </c>
      <c r="AP162" s="475">
        <f t="shared" si="43"/>
        <v>0</v>
      </c>
      <c r="AQ162" s="475">
        <f t="shared" si="43"/>
        <v>0</v>
      </c>
      <c r="AR162" s="475">
        <f t="shared" si="43"/>
        <v>0</v>
      </c>
      <c r="AS162" s="475">
        <f t="shared" si="43"/>
        <v>0</v>
      </c>
      <c r="AT162" s="475">
        <f t="shared" si="43"/>
        <v>0</v>
      </c>
      <c r="AU162" s="475">
        <f t="shared" si="43"/>
        <v>0</v>
      </c>
      <c r="AV162" s="475">
        <f t="shared" si="43"/>
        <v>0</v>
      </c>
      <c r="AW162" s="475">
        <f t="shared" si="43"/>
        <v>0</v>
      </c>
      <c r="AX162" s="475">
        <f t="shared" si="43"/>
        <v>0</v>
      </c>
      <c r="AY162" s="475">
        <f t="shared" si="43"/>
        <v>0</v>
      </c>
      <c r="AZ162" s="475">
        <f t="shared" si="43"/>
        <v>0</v>
      </c>
      <c r="BA162" s="475">
        <f t="shared" si="43"/>
        <v>0</v>
      </c>
      <c r="BB162" s="475">
        <f t="shared" si="43"/>
        <v>0</v>
      </c>
      <c r="BC162" s="475">
        <f t="shared" si="43"/>
        <v>0</v>
      </c>
      <c r="BD162" s="475">
        <f t="shared" si="43"/>
        <v>0</v>
      </c>
      <c r="BE162" s="475">
        <f t="shared" si="43"/>
        <v>0</v>
      </c>
      <c r="BF162" s="475">
        <f t="shared" si="43"/>
        <v>0</v>
      </c>
      <c r="BG162" s="475">
        <f t="shared" si="43"/>
        <v>0</v>
      </c>
      <c r="BH162" s="475">
        <f t="shared" si="43"/>
        <v>0</v>
      </c>
      <c r="BI162" s="475">
        <f t="shared" si="43"/>
        <v>0</v>
      </c>
      <c r="BJ162" s="475">
        <f t="shared" si="43"/>
        <v>0</v>
      </c>
      <c r="BK162" s="475">
        <f t="shared" si="43"/>
        <v>0</v>
      </c>
      <c r="BL162" s="475">
        <f t="shared" si="43"/>
        <v>0</v>
      </c>
      <c r="BM162" s="475">
        <f t="shared" si="43"/>
        <v>0</v>
      </c>
      <c r="BN162" s="475">
        <f t="shared" si="43"/>
        <v>0</v>
      </c>
      <c r="BO162" s="475">
        <f t="shared" si="43"/>
        <v>0</v>
      </c>
      <c r="BP162" s="475">
        <f t="shared" ref="BP162:EA165" si="48">_xlfn.IFNA(IF($B162=0,0,IF(DATE(BP$4,BP$5,1)&gt;=$B162,BP31,0)),0)</f>
        <v>0</v>
      </c>
      <c r="BQ162" s="475">
        <f t="shared" si="48"/>
        <v>0</v>
      </c>
      <c r="BR162" s="475">
        <f t="shared" ref="BR162:BX162" si="49">_xlfn.IFNA(IF($B162=0,0,IF(DATE(BR$4,BR$5,1)&gt;=$B162,BR31,0)),0)</f>
        <v>0</v>
      </c>
      <c r="BS162" s="475">
        <f t="shared" si="49"/>
        <v>0</v>
      </c>
      <c r="BT162" s="475">
        <f t="shared" si="49"/>
        <v>0</v>
      </c>
      <c r="BU162" s="475">
        <f t="shared" si="49"/>
        <v>0</v>
      </c>
      <c r="BV162" s="475">
        <f t="shared" si="49"/>
        <v>0</v>
      </c>
      <c r="BW162" s="475">
        <f t="shared" si="49"/>
        <v>0</v>
      </c>
      <c r="BX162" s="475">
        <f t="shared" si="49"/>
        <v>0</v>
      </c>
      <c r="BY162" s="475">
        <f t="shared" si="48"/>
        <v>0</v>
      </c>
      <c r="BZ162" s="475">
        <f t="shared" si="48"/>
        <v>0</v>
      </c>
      <c r="CA162" s="475">
        <f t="shared" si="48"/>
        <v>0</v>
      </c>
      <c r="CB162" s="475">
        <f t="shared" si="48"/>
        <v>0</v>
      </c>
      <c r="CC162" s="475">
        <f t="shared" si="48"/>
        <v>0</v>
      </c>
      <c r="CD162" s="475">
        <f t="shared" si="48"/>
        <v>0</v>
      </c>
      <c r="CE162" s="475">
        <f t="shared" si="48"/>
        <v>0</v>
      </c>
      <c r="CF162" s="475">
        <f t="shared" si="48"/>
        <v>0</v>
      </c>
      <c r="CG162" s="475">
        <f t="shared" si="48"/>
        <v>0</v>
      </c>
      <c r="CH162" s="475">
        <f t="shared" si="48"/>
        <v>0</v>
      </c>
      <c r="CI162" s="475">
        <f t="shared" si="48"/>
        <v>0</v>
      </c>
      <c r="CJ162" s="475">
        <f t="shared" si="48"/>
        <v>0</v>
      </c>
      <c r="CK162" s="475">
        <f t="shared" si="48"/>
        <v>0</v>
      </c>
      <c r="CL162" s="475">
        <f t="shared" si="48"/>
        <v>0</v>
      </c>
      <c r="CM162" s="475">
        <f t="shared" si="48"/>
        <v>0</v>
      </c>
      <c r="CN162" s="475">
        <f t="shared" si="48"/>
        <v>0</v>
      </c>
      <c r="CO162" s="475">
        <f t="shared" si="48"/>
        <v>0</v>
      </c>
      <c r="CP162" s="475">
        <f t="shared" si="48"/>
        <v>0</v>
      </c>
      <c r="CQ162" s="475">
        <f t="shared" si="48"/>
        <v>0</v>
      </c>
      <c r="CR162" s="475">
        <f t="shared" si="48"/>
        <v>0</v>
      </c>
      <c r="CS162" s="475">
        <f t="shared" si="48"/>
        <v>0</v>
      </c>
      <c r="CT162" s="475">
        <f t="shared" si="48"/>
        <v>0</v>
      </c>
      <c r="CU162" s="475">
        <f t="shared" si="48"/>
        <v>0</v>
      </c>
      <c r="CV162" s="475">
        <f t="shared" si="48"/>
        <v>0</v>
      </c>
      <c r="CW162" s="475">
        <f t="shared" si="48"/>
        <v>0</v>
      </c>
      <c r="CX162" s="475">
        <f t="shared" si="48"/>
        <v>0</v>
      </c>
      <c r="CY162" s="475">
        <f t="shared" si="48"/>
        <v>0</v>
      </c>
      <c r="CZ162" s="475">
        <f t="shared" si="48"/>
        <v>0</v>
      </c>
      <c r="DA162" s="475">
        <f t="shared" si="48"/>
        <v>0</v>
      </c>
      <c r="DB162" s="475">
        <f t="shared" si="48"/>
        <v>0</v>
      </c>
      <c r="DC162" s="475">
        <f t="shared" si="48"/>
        <v>0</v>
      </c>
      <c r="DD162" s="475">
        <f t="shared" si="48"/>
        <v>0</v>
      </c>
      <c r="DE162" s="475">
        <f t="shared" si="48"/>
        <v>0</v>
      </c>
      <c r="DF162" s="475">
        <f t="shared" si="48"/>
        <v>0</v>
      </c>
      <c r="DG162" s="475">
        <f t="shared" si="48"/>
        <v>0</v>
      </c>
      <c r="DH162" s="475">
        <f t="shared" si="48"/>
        <v>0</v>
      </c>
      <c r="DI162" s="475">
        <f t="shared" si="48"/>
        <v>0</v>
      </c>
      <c r="DJ162" s="475">
        <f t="shared" si="48"/>
        <v>0</v>
      </c>
      <c r="DK162" s="475">
        <f t="shared" si="48"/>
        <v>0</v>
      </c>
      <c r="DL162" s="475">
        <f t="shared" si="48"/>
        <v>0</v>
      </c>
      <c r="DM162" s="475">
        <f t="shared" si="48"/>
        <v>0</v>
      </c>
      <c r="DN162" s="475">
        <f t="shared" si="48"/>
        <v>0</v>
      </c>
      <c r="DO162" s="475">
        <f t="shared" si="48"/>
        <v>0</v>
      </c>
      <c r="DP162" s="475">
        <f t="shared" si="48"/>
        <v>0</v>
      </c>
      <c r="DQ162" s="475">
        <f t="shared" si="48"/>
        <v>0</v>
      </c>
      <c r="DR162" s="475">
        <f t="shared" si="48"/>
        <v>0</v>
      </c>
      <c r="DS162" s="475">
        <f t="shared" si="48"/>
        <v>0</v>
      </c>
      <c r="DT162" s="475">
        <f t="shared" si="48"/>
        <v>0</v>
      </c>
      <c r="DU162" s="475">
        <f t="shared" si="48"/>
        <v>0</v>
      </c>
      <c r="DV162" s="475">
        <f t="shared" si="48"/>
        <v>0</v>
      </c>
      <c r="DW162" s="475">
        <f t="shared" si="48"/>
        <v>0</v>
      </c>
      <c r="DX162" s="475">
        <f t="shared" si="48"/>
        <v>0</v>
      </c>
      <c r="DY162" s="475">
        <f t="shared" si="48"/>
        <v>0</v>
      </c>
      <c r="DZ162" s="475">
        <f t="shared" si="48"/>
        <v>0</v>
      </c>
      <c r="EA162" s="475">
        <f t="shared" si="48"/>
        <v>0</v>
      </c>
      <c r="EB162" s="475">
        <f t="shared" ref="EB162:GB166" si="50">_xlfn.IFNA(IF($B162=0,0,IF(DATE(EB$4,EB$5,1)&gt;=$B162,EB31,0)),0)</f>
        <v>0</v>
      </c>
      <c r="EC162" s="475">
        <f t="shared" si="50"/>
        <v>0</v>
      </c>
      <c r="ED162" s="475">
        <f t="shared" si="50"/>
        <v>0</v>
      </c>
      <c r="EE162" s="475">
        <f t="shared" si="50"/>
        <v>0</v>
      </c>
      <c r="EF162" s="475">
        <f t="shared" si="50"/>
        <v>0</v>
      </c>
      <c r="EG162" s="475">
        <f t="shared" si="50"/>
        <v>0</v>
      </c>
      <c r="EH162" s="475">
        <f t="shared" si="50"/>
        <v>0</v>
      </c>
      <c r="EI162" s="475">
        <f t="shared" si="50"/>
        <v>0</v>
      </c>
      <c r="EJ162" s="475">
        <f t="shared" si="50"/>
        <v>0</v>
      </c>
      <c r="EK162" s="475">
        <f t="shared" si="50"/>
        <v>0</v>
      </c>
      <c r="EL162" s="475">
        <f t="shared" si="50"/>
        <v>0</v>
      </c>
      <c r="EM162" s="475">
        <f t="shared" si="50"/>
        <v>0</v>
      </c>
      <c r="EN162" s="475">
        <f t="shared" si="50"/>
        <v>0</v>
      </c>
      <c r="EO162" s="475">
        <f t="shared" si="50"/>
        <v>0</v>
      </c>
      <c r="EP162" s="475">
        <f t="shared" si="50"/>
        <v>0</v>
      </c>
      <c r="EQ162" s="475">
        <f t="shared" si="50"/>
        <v>0</v>
      </c>
      <c r="ER162" s="475">
        <f t="shared" si="50"/>
        <v>0</v>
      </c>
      <c r="ES162" s="475">
        <f t="shared" si="50"/>
        <v>0</v>
      </c>
      <c r="ET162" s="475">
        <f t="shared" si="50"/>
        <v>0</v>
      </c>
      <c r="EU162" s="475">
        <f t="shared" si="50"/>
        <v>0</v>
      </c>
      <c r="EV162" s="475">
        <f t="shared" si="50"/>
        <v>0</v>
      </c>
      <c r="EW162" s="475">
        <f t="shared" si="50"/>
        <v>0</v>
      </c>
      <c r="EX162" s="475">
        <f t="shared" si="50"/>
        <v>0</v>
      </c>
      <c r="EY162" s="475">
        <f t="shared" si="50"/>
        <v>0</v>
      </c>
      <c r="EZ162" s="475">
        <f t="shared" si="50"/>
        <v>0</v>
      </c>
      <c r="FA162" s="475">
        <f t="shared" si="50"/>
        <v>0</v>
      </c>
      <c r="FB162" s="475">
        <f t="shared" si="50"/>
        <v>0</v>
      </c>
      <c r="FC162" s="475">
        <f t="shared" si="50"/>
        <v>0</v>
      </c>
      <c r="FD162" s="475">
        <f t="shared" si="50"/>
        <v>0</v>
      </c>
      <c r="FE162" s="475">
        <f t="shared" si="50"/>
        <v>0</v>
      </c>
      <c r="FF162" s="475">
        <f t="shared" si="50"/>
        <v>0</v>
      </c>
      <c r="FG162" s="475">
        <f t="shared" si="50"/>
        <v>0</v>
      </c>
      <c r="FH162" s="475">
        <f t="shared" si="50"/>
        <v>0</v>
      </c>
      <c r="FI162" s="475">
        <f t="shared" si="50"/>
        <v>0</v>
      </c>
      <c r="FJ162" s="475">
        <f t="shared" si="50"/>
        <v>0</v>
      </c>
      <c r="FK162" s="475">
        <f t="shared" si="50"/>
        <v>0</v>
      </c>
      <c r="FL162" s="475">
        <f t="shared" si="50"/>
        <v>0</v>
      </c>
      <c r="FM162" s="475">
        <f t="shared" si="50"/>
        <v>0</v>
      </c>
      <c r="FN162" s="475">
        <f t="shared" si="50"/>
        <v>0</v>
      </c>
      <c r="FO162" s="475">
        <f t="shared" si="50"/>
        <v>0</v>
      </c>
      <c r="FP162" s="475">
        <f t="shared" si="50"/>
        <v>0</v>
      </c>
      <c r="FQ162" s="475">
        <f t="shared" si="50"/>
        <v>0</v>
      </c>
      <c r="FR162" s="475">
        <f t="shared" si="50"/>
        <v>0</v>
      </c>
      <c r="FS162" s="475">
        <f t="shared" si="50"/>
        <v>0</v>
      </c>
      <c r="FT162" s="475">
        <f t="shared" si="50"/>
        <v>0</v>
      </c>
      <c r="FU162" s="475">
        <f t="shared" si="50"/>
        <v>0</v>
      </c>
      <c r="FV162" s="475">
        <f t="shared" si="50"/>
        <v>0</v>
      </c>
      <c r="FW162" s="475">
        <f t="shared" si="50"/>
        <v>0</v>
      </c>
      <c r="FX162" s="475">
        <f t="shared" si="50"/>
        <v>0</v>
      </c>
      <c r="FY162" s="475">
        <f t="shared" si="50"/>
        <v>0</v>
      </c>
      <c r="FZ162" s="475">
        <f t="shared" si="50"/>
        <v>0</v>
      </c>
      <c r="GA162" s="475">
        <f t="shared" si="50"/>
        <v>0</v>
      </c>
      <c r="GB162" s="475">
        <f t="shared" si="50"/>
        <v>0</v>
      </c>
    </row>
    <row r="163" spans="2:184" x14ac:dyDescent="0.35">
      <c r="B163" s="517">
        <f>VLOOKUP(C163,'QUALIFIED ENGINES'!$D$7:$P$9999,13,FALSE)</f>
        <v>44896.041666666664</v>
      </c>
      <c r="C163" s="472">
        <f>'QUALIFIED ENGINES'!D33</f>
        <v>91444</v>
      </c>
      <c r="D163" s="475">
        <f t="shared" si="1"/>
        <v>0</v>
      </c>
      <c r="E163" s="475">
        <f t="shared" ref="E163:BP166" si="51">_xlfn.IFNA(IF($B163=0,0,IF(DATE(E$4,E$5,1)&gt;=$B163,E32,0)),0)</f>
        <v>0</v>
      </c>
      <c r="F163" s="475">
        <f t="shared" si="51"/>
        <v>0</v>
      </c>
      <c r="G163" s="475">
        <f t="shared" si="51"/>
        <v>0</v>
      </c>
      <c r="H163" s="475">
        <f t="shared" si="51"/>
        <v>0</v>
      </c>
      <c r="I163" s="475">
        <f t="shared" si="51"/>
        <v>0</v>
      </c>
      <c r="J163" s="475">
        <f t="shared" si="51"/>
        <v>0</v>
      </c>
      <c r="K163" s="475">
        <f t="shared" si="51"/>
        <v>0</v>
      </c>
      <c r="L163" s="475">
        <f t="shared" si="51"/>
        <v>0</v>
      </c>
      <c r="M163" s="475">
        <f t="shared" si="51"/>
        <v>0</v>
      </c>
      <c r="N163" s="475">
        <f t="shared" si="51"/>
        <v>0</v>
      </c>
      <c r="O163" s="475">
        <f t="shared" si="51"/>
        <v>0</v>
      </c>
      <c r="P163" s="475">
        <f t="shared" si="51"/>
        <v>0</v>
      </c>
      <c r="Q163" s="475">
        <f t="shared" si="51"/>
        <v>0</v>
      </c>
      <c r="R163" s="475">
        <f t="shared" si="51"/>
        <v>0</v>
      </c>
      <c r="S163" s="475">
        <f t="shared" si="51"/>
        <v>0</v>
      </c>
      <c r="T163" s="475">
        <f t="shared" si="51"/>
        <v>0</v>
      </c>
      <c r="U163" s="475">
        <f t="shared" si="51"/>
        <v>0</v>
      </c>
      <c r="V163" s="475">
        <f t="shared" si="51"/>
        <v>0</v>
      </c>
      <c r="W163" s="475">
        <f t="shared" si="51"/>
        <v>0</v>
      </c>
      <c r="X163" s="475">
        <f t="shared" si="51"/>
        <v>0</v>
      </c>
      <c r="Y163" s="475">
        <f t="shared" si="51"/>
        <v>0</v>
      </c>
      <c r="Z163" s="475">
        <f t="shared" si="51"/>
        <v>0</v>
      </c>
      <c r="AA163" s="475">
        <f t="shared" si="51"/>
        <v>0</v>
      </c>
      <c r="AB163" s="475">
        <f t="shared" si="51"/>
        <v>0</v>
      </c>
      <c r="AC163" s="475">
        <f t="shared" si="51"/>
        <v>0</v>
      </c>
      <c r="AD163" s="475">
        <f t="shared" si="51"/>
        <v>0</v>
      </c>
      <c r="AE163" s="475">
        <f t="shared" si="51"/>
        <v>0</v>
      </c>
      <c r="AF163" s="475">
        <f t="shared" si="51"/>
        <v>0</v>
      </c>
      <c r="AG163" s="475">
        <f t="shared" si="51"/>
        <v>0</v>
      </c>
      <c r="AH163" s="475">
        <f t="shared" si="51"/>
        <v>0</v>
      </c>
      <c r="AI163" s="475">
        <f t="shared" si="51"/>
        <v>0</v>
      </c>
      <c r="AJ163" s="475">
        <f t="shared" si="51"/>
        <v>0</v>
      </c>
      <c r="AK163" s="475">
        <f t="shared" si="51"/>
        <v>0</v>
      </c>
      <c r="AL163" s="475">
        <f t="shared" si="51"/>
        <v>0</v>
      </c>
      <c r="AM163" s="475">
        <f t="shared" si="51"/>
        <v>0</v>
      </c>
      <c r="AN163" s="475">
        <f t="shared" si="51"/>
        <v>0</v>
      </c>
      <c r="AO163" s="475">
        <f t="shared" si="51"/>
        <v>0</v>
      </c>
      <c r="AP163" s="475">
        <f t="shared" si="51"/>
        <v>0</v>
      </c>
      <c r="AQ163" s="475">
        <f t="shared" si="51"/>
        <v>0</v>
      </c>
      <c r="AR163" s="475">
        <f t="shared" si="51"/>
        <v>0</v>
      </c>
      <c r="AS163" s="475">
        <f t="shared" si="51"/>
        <v>0</v>
      </c>
      <c r="AT163" s="475">
        <f t="shared" si="51"/>
        <v>0</v>
      </c>
      <c r="AU163" s="475">
        <f t="shared" si="51"/>
        <v>0</v>
      </c>
      <c r="AV163" s="475">
        <f t="shared" si="51"/>
        <v>0</v>
      </c>
      <c r="AW163" s="475">
        <f t="shared" si="51"/>
        <v>0</v>
      </c>
      <c r="AX163" s="475">
        <f t="shared" si="51"/>
        <v>0</v>
      </c>
      <c r="AY163" s="475">
        <f t="shared" si="51"/>
        <v>0</v>
      </c>
      <c r="AZ163" s="475">
        <f t="shared" si="51"/>
        <v>0</v>
      </c>
      <c r="BA163" s="475">
        <f t="shared" si="51"/>
        <v>0</v>
      </c>
      <c r="BB163" s="475">
        <f t="shared" si="51"/>
        <v>0</v>
      </c>
      <c r="BC163" s="475">
        <f t="shared" si="51"/>
        <v>0</v>
      </c>
      <c r="BD163" s="475">
        <f t="shared" si="51"/>
        <v>0</v>
      </c>
      <c r="BE163" s="475">
        <f t="shared" si="51"/>
        <v>0</v>
      </c>
      <c r="BF163" s="475">
        <f t="shared" si="51"/>
        <v>0</v>
      </c>
      <c r="BG163" s="475">
        <f t="shared" si="51"/>
        <v>0</v>
      </c>
      <c r="BH163" s="475">
        <f t="shared" si="51"/>
        <v>0</v>
      </c>
      <c r="BI163" s="475">
        <f t="shared" si="51"/>
        <v>0</v>
      </c>
      <c r="BJ163" s="475">
        <f t="shared" si="51"/>
        <v>0</v>
      </c>
      <c r="BK163" s="475">
        <f t="shared" si="51"/>
        <v>0</v>
      </c>
      <c r="BL163" s="475">
        <f t="shared" si="51"/>
        <v>0</v>
      </c>
      <c r="BM163" s="475">
        <f t="shared" si="51"/>
        <v>0</v>
      </c>
      <c r="BN163" s="475">
        <f t="shared" si="51"/>
        <v>0</v>
      </c>
      <c r="BO163" s="475">
        <f t="shared" si="51"/>
        <v>0</v>
      </c>
      <c r="BP163" s="475">
        <f t="shared" si="51"/>
        <v>0</v>
      </c>
      <c r="BQ163" s="475">
        <f t="shared" si="48"/>
        <v>0</v>
      </c>
      <c r="BR163" s="475">
        <f t="shared" ref="BR163:BX163" si="52">_xlfn.IFNA(IF($B163=0,0,IF(DATE(BR$4,BR$5,1)&gt;=$B163,BR32,0)),0)</f>
        <v>0</v>
      </c>
      <c r="BS163" s="475">
        <f t="shared" si="52"/>
        <v>0</v>
      </c>
      <c r="BT163" s="475">
        <f t="shared" si="52"/>
        <v>0</v>
      </c>
      <c r="BU163" s="475">
        <f t="shared" si="52"/>
        <v>0</v>
      </c>
      <c r="BV163" s="475">
        <f t="shared" si="52"/>
        <v>0</v>
      </c>
      <c r="BW163" s="475">
        <f t="shared" si="52"/>
        <v>0</v>
      </c>
      <c r="BX163" s="475">
        <f t="shared" si="52"/>
        <v>0</v>
      </c>
      <c r="BY163" s="475">
        <f t="shared" si="48"/>
        <v>137.69</v>
      </c>
      <c r="BZ163" s="475">
        <f t="shared" si="48"/>
        <v>318.49</v>
      </c>
      <c r="CA163" s="475">
        <f t="shared" si="48"/>
        <v>431.68</v>
      </c>
      <c r="CB163" s="475">
        <f t="shared" si="48"/>
        <v>447.12</v>
      </c>
      <c r="CC163" s="475">
        <f t="shared" si="48"/>
        <v>439.38</v>
      </c>
      <c r="CD163" s="475">
        <f t="shared" si="48"/>
        <v>383.68</v>
      </c>
      <c r="CE163" s="475">
        <f t="shared" si="48"/>
        <v>75.67</v>
      </c>
      <c r="CF163" s="475">
        <f t="shared" si="48"/>
        <v>429.78</v>
      </c>
      <c r="CG163" s="475">
        <f t="shared" si="48"/>
        <v>426.39</v>
      </c>
      <c r="CH163" s="475">
        <f t="shared" si="48"/>
        <v>470.05</v>
      </c>
      <c r="CI163" s="475">
        <f t="shared" si="48"/>
        <v>318.11</v>
      </c>
      <c r="CJ163" s="475">
        <f t="shared" si="48"/>
        <v>440.72</v>
      </c>
      <c r="CK163" s="475">
        <f t="shared" si="48"/>
        <v>427.18</v>
      </c>
      <c r="CL163" s="475">
        <f t="shared" si="48"/>
        <v>401.95</v>
      </c>
      <c r="CM163" s="475">
        <f t="shared" si="48"/>
        <v>453.93</v>
      </c>
      <c r="CN163" s="475">
        <f t="shared" si="48"/>
        <v>415.73</v>
      </c>
      <c r="CO163" s="475">
        <f t="shared" si="48"/>
        <v>394.51</v>
      </c>
      <c r="CP163" s="475">
        <f t="shared" si="48"/>
        <v>448.93</v>
      </c>
      <c r="CQ163" s="475">
        <f t="shared" si="48"/>
        <v>326</v>
      </c>
      <c r="CR163" s="475">
        <f t="shared" si="48"/>
        <v>0</v>
      </c>
      <c r="CS163" s="475">
        <f t="shared" si="48"/>
        <v>0</v>
      </c>
      <c r="CT163" s="475">
        <f t="shared" si="48"/>
        <v>0</v>
      </c>
      <c r="CU163" s="475">
        <f t="shared" si="48"/>
        <v>0</v>
      </c>
      <c r="CV163" s="475">
        <f t="shared" si="48"/>
        <v>0</v>
      </c>
      <c r="CW163" s="475">
        <f t="shared" si="48"/>
        <v>0</v>
      </c>
      <c r="CX163" s="475">
        <f t="shared" si="48"/>
        <v>0</v>
      </c>
      <c r="CY163" s="475">
        <f t="shared" si="48"/>
        <v>0</v>
      </c>
      <c r="CZ163" s="475">
        <f t="shared" si="48"/>
        <v>0</v>
      </c>
      <c r="DA163" s="475">
        <f t="shared" si="48"/>
        <v>17.559999999999999</v>
      </c>
      <c r="DB163" s="475">
        <f t="shared" si="48"/>
        <v>454.34</v>
      </c>
      <c r="DC163" s="475">
        <f t="shared" si="48"/>
        <v>455.65</v>
      </c>
      <c r="DD163" s="475">
        <f t="shared" si="48"/>
        <v>482.74</v>
      </c>
      <c r="DE163" s="475">
        <f t="shared" si="48"/>
        <v>318.93</v>
      </c>
      <c r="DF163" s="475">
        <f t="shared" si="48"/>
        <v>281.68</v>
      </c>
      <c r="DG163" s="475">
        <f t="shared" si="48"/>
        <v>131.09</v>
      </c>
      <c r="DH163" s="475">
        <f t="shared" si="48"/>
        <v>0</v>
      </c>
      <c r="DI163" s="475">
        <f t="shared" si="48"/>
        <v>0</v>
      </c>
      <c r="DJ163" s="475">
        <f t="shared" si="48"/>
        <v>0</v>
      </c>
      <c r="DK163" s="475">
        <f t="shared" si="48"/>
        <v>0</v>
      </c>
      <c r="DL163" s="475">
        <f t="shared" si="48"/>
        <v>0</v>
      </c>
      <c r="DM163" s="475">
        <f t="shared" si="48"/>
        <v>0</v>
      </c>
      <c r="DN163" s="475">
        <f t="shared" si="48"/>
        <v>0</v>
      </c>
      <c r="DO163" s="475">
        <f t="shared" si="48"/>
        <v>0</v>
      </c>
      <c r="DP163" s="475">
        <f t="shared" si="48"/>
        <v>0</v>
      </c>
      <c r="DQ163" s="475">
        <f t="shared" si="48"/>
        <v>0</v>
      </c>
      <c r="DR163" s="475">
        <f t="shared" si="48"/>
        <v>0</v>
      </c>
      <c r="DS163" s="475">
        <f t="shared" si="48"/>
        <v>0</v>
      </c>
      <c r="DT163" s="475">
        <f t="shared" si="48"/>
        <v>0</v>
      </c>
      <c r="DU163" s="475">
        <f t="shared" si="48"/>
        <v>0</v>
      </c>
      <c r="DV163" s="475">
        <f t="shared" si="48"/>
        <v>0</v>
      </c>
      <c r="DW163" s="475">
        <f t="shared" si="48"/>
        <v>0</v>
      </c>
      <c r="DX163" s="475">
        <f t="shared" si="48"/>
        <v>0</v>
      </c>
      <c r="DY163" s="475">
        <f t="shared" si="48"/>
        <v>0</v>
      </c>
      <c r="DZ163" s="475">
        <f t="shared" si="48"/>
        <v>0</v>
      </c>
      <c r="EA163" s="475">
        <f t="shared" si="48"/>
        <v>0</v>
      </c>
      <c r="EB163" s="475">
        <f t="shared" si="50"/>
        <v>0</v>
      </c>
      <c r="EC163" s="475">
        <f t="shared" si="50"/>
        <v>0</v>
      </c>
      <c r="ED163" s="475">
        <f t="shared" si="50"/>
        <v>0</v>
      </c>
      <c r="EE163" s="475">
        <f t="shared" si="50"/>
        <v>0</v>
      </c>
      <c r="EF163" s="475">
        <f t="shared" si="50"/>
        <v>0</v>
      </c>
      <c r="EG163" s="475">
        <f t="shared" si="50"/>
        <v>0</v>
      </c>
      <c r="EH163" s="475">
        <f t="shared" si="50"/>
        <v>0</v>
      </c>
      <c r="EI163" s="475">
        <f t="shared" si="50"/>
        <v>0</v>
      </c>
      <c r="EJ163" s="475">
        <f t="shared" si="50"/>
        <v>0</v>
      </c>
      <c r="EK163" s="475">
        <f t="shared" si="50"/>
        <v>0</v>
      </c>
      <c r="EL163" s="475">
        <f t="shared" si="50"/>
        <v>0</v>
      </c>
      <c r="EM163" s="475">
        <f t="shared" si="50"/>
        <v>0</v>
      </c>
      <c r="EN163" s="475">
        <f t="shared" si="50"/>
        <v>0</v>
      </c>
      <c r="EO163" s="475">
        <f t="shared" si="50"/>
        <v>0</v>
      </c>
      <c r="EP163" s="475">
        <f t="shared" si="50"/>
        <v>0</v>
      </c>
      <c r="EQ163" s="475">
        <f t="shared" si="50"/>
        <v>0</v>
      </c>
      <c r="ER163" s="475">
        <f t="shared" si="50"/>
        <v>0</v>
      </c>
      <c r="ES163" s="475">
        <f t="shared" si="50"/>
        <v>0</v>
      </c>
      <c r="ET163" s="475">
        <f t="shared" si="50"/>
        <v>0</v>
      </c>
      <c r="EU163" s="475">
        <f t="shared" si="50"/>
        <v>0</v>
      </c>
      <c r="EV163" s="475">
        <f t="shared" si="50"/>
        <v>0</v>
      </c>
      <c r="EW163" s="475">
        <f t="shared" si="50"/>
        <v>0</v>
      </c>
      <c r="EX163" s="475">
        <f t="shared" si="50"/>
        <v>0</v>
      </c>
      <c r="EY163" s="475">
        <f t="shared" si="50"/>
        <v>0</v>
      </c>
      <c r="EZ163" s="475">
        <f t="shared" si="50"/>
        <v>0</v>
      </c>
      <c r="FA163" s="475">
        <f t="shared" si="50"/>
        <v>0</v>
      </c>
      <c r="FB163" s="475">
        <f t="shared" si="50"/>
        <v>0</v>
      </c>
      <c r="FC163" s="475">
        <f t="shared" si="50"/>
        <v>0</v>
      </c>
      <c r="FD163" s="475">
        <f t="shared" si="50"/>
        <v>0</v>
      </c>
      <c r="FE163" s="475">
        <f t="shared" si="50"/>
        <v>0</v>
      </c>
      <c r="FF163" s="475">
        <f t="shared" si="50"/>
        <v>0</v>
      </c>
      <c r="FG163" s="475">
        <f t="shared" si="50"/>
        <v>0</v>
      </c>
      <c r="FH163" s="475">
        <f t="shared" si="50"/>
        <v>0</v>
      </c>
      <c r="FI163" s="475">
        <f t="shared" si="50"/>
        <v>0</v>
      </c>
      <c r="FJ163" s="475">
        <f t="shared" si="50"/>
        <v>0</v>
      </c>
      <c r="FK163" s="475">
        <f t="shared" si="50"/>
        <v>0</v>
      </c>
      <c r="FL163" s="475">
        <f t="shared" si="50"/>
        <v>0</v>
      </c>
      <c r="FM163" s="475">
        <f t="shared" si="50"/>
        <v>0</v>
      </c>
      <c r="FN163" s="475">
        <f t="shared" si="50"/>
        <v>0</v>
      </c>
      <c r="FO163" s="475">
        <f t="shared" si="50"/>
        <v>0</v>
      </c>
      <c r="FP163" s="475">
        <f t="shared" si="50"/>
        <v>0</v>
      </c>
      <c r="FQ163" s="475">
        <f t="shared" si="50"/>
        <v>0</v>
      </c>
      <c r="FR163" s="475">
        <f t="shared" si="50"/>
        <v>0</v>
      </c>
      <c r="FS163" s="475">
        <f t="shared" si="50"/>
        <v>0</v>
      </c>
      <c r="FT163" s="475">
        <f t="shared" si="50"/>
        <v>0</v>
      </c>
      <c r="FU163" s="475">
        <f t="shared" si="50"/>
        <v>0</v>
      </c>
      <c r="FV163" s="475">
        <f t="shared" si="50"/>
        <v>0</v>
      </c>
      <c r="FW163" s="475">
        <f t="shared" si="50"/>
        <v>0</v>
      </c>
      <c r="FX163" s="475">
        <f t="shared" si="50"/>
        <v>0</v>
      </c>
      <c r="FY163" s="475">
        <f t="shared" si="50"/>
        <v>0</v>
      </c>
      <c r="FZ163" s="475">
        <f t="shared" si="50"/>
        <v>0</v>
      </c>
      <c r="GA163" s="475">
        <f t="shared" si="50"/>
        <v>0</v>
      </c>
      <c r="GB163" s="475">
        <f t="shared" si="50"/>
        <v>0</v>
      </c>
    </row>
    <row r="164" spans="2:184" x14ac:dyDescent="0.35">
      <c r="B164" s="517">
        <f>VLOOKUP(C164,'QUALIFIED ENGINES'!$D$7:$P$9999,13,FALSE)</f>
        <v>44942.041666666664</v>
      </c>
      <c r="C164" s="472">
        <f>'QUALIFIED ENGINES'!D34</f>
        <v>91465</v>
      </c>
      <c r="D164" s="475">
        <f t="shared" si="1"/>
        <v>0</v>
      </c>
      <c r="E164" s="475">
        <f t="shared" si="51"/>
        <v>0</v>
      </c>
      <c r="F164" s="475">
        <f t="shared" si="51"/>
        <v>0</v>
      </c>
      <c r="G164" s="475">
        <f t="shared" si="51"/>
        <v>0</v>
      </c>
      <c r="H164" s="475">
        <f t="shared" si="51"/>
        <v>0</v>
      </c>
      <c r="I164" s="475">
        <f t="shared" si="51"/>
        <v>0</v>
      </c>
      <c r="J164" s="475">
        <f t="shared" si="51"/>
        <v>0</v>
      </c>
      <c r="K164" s="475">
        <f t="shared" si="51"/>
        <v>0</v>
      </c>
      <c r="L164" s="475">
        <f t="shared" si="51"/>
        <v>0</v>
      </c>
      <c r="M164" s="475">
        <f t="shared" si="51"/>
        <v>0</v>
      </c>
      <c r="N164" s="475">
        <f t="shared" si="51"/>
        <v>0</v>
      </c>
      <c r="O164" s="475">
        <f t="shared" si="51"/>
        <v>0</v>
      </c>
      <c r="P164" s="475">
        <f t="shared" si="51"/>
        <v>0</v>
      </c>
      <c r="Q164" s="475">
        <f t="shared" si="51"/>
        <v>0</v>
      </c>
      <c r="R164" s="475">
        <f t="shared" si="51"/>
        <v>0</v>
      </c>
      <c r="S164" s="475">
        <f t="shared" si="51"/>
        <v>0</v>
      </c>
      <c r="T164" s="475">
        <f t="shared" si="51"/>
        <v>0</v>
      </c>
      <c r="U164" s="475">
        <f t="shared" si="51"/>
        <v>0</v>
      </c>
      <c r="V164" s="475">
        <f t="shared" si="51"/>
        <v>0</v>
      </c>
      <c r="W164" s="475">
        <f t="shared" si="51"/>
        <v>0</v>
      </c>
      <c r="X164" s="475">
        <f t="shared" si="51"/>
        <v>0</v>
      </c>
      <c r="Y164" s="475">
        <f t="shared" si="51"/>
        <v>0</v>
      </c>
      <c r="Z164" s="475">
        <f t="shared" si="51"/>
        <v>0</v>
      </c>
      <c r="AA164" s="475">
        <f t="shared" si="51"/>
        <v>0</v>
      </c>
      <c r="AB164" s="475">
        <f t="shared" si="51"/>
        <v>0</v>
      </c>
      <c r="AC164" s="475">
        <f t="shared" si="51"/>
        <v>0</v>
      </c>
      <c r="AD164" s="475">
        <f t="shared" si="51"/>
        <v>0</v>
      </c>
      <c r="AE164" s="475">
        <f t="shared" si="51"/>
        <v>0</v>
      </c>
      <c r="AF164" s="475">
        <f t="shared" si="51"/>
        <v>0</v>
      </c>
      <c r="AG164" s="475">
        <f t="shared" si="51"/>
        <v>0</v>
      </c>
      <c r="AH164" s="475">
        <f t="shared" si="51"/>
        <v>0</v>
      </c>
      <c r="AI164" s="475">
        <f t="shared" si="51"/>
        <v>0</v>
      </c>
      <c r="AJ164" s="475">
        <f t="shared" si="51"/>
        <v>0</v>
      </c>
      <c r="AK164" s="475">
        <f t="shared" si="51"/>
        <v>0</v>
      </c>
      <c r="AL164" s="475">
        <f t="shared" si="51"/>
        <v>0</v>
      </c>
      <c r="AM164" s="475">
        <f t="shared" si="51"/>
        <v>0</v>
      </c>
      <c r="AN164" s="475">
        <f t="shared" si="51"/>
        <v>0</v>
      </c>
      <c r="AO164" s="475">
        <f t="shared" si="51"/>
        <v>0</v>
      </c>
      <c r="AP164" s="475">
        <f t="shared" si="51"/>
        <v>0</v>
      </c>
      <c r="AQ164" s="475">
        <f t="shared" si="51"/>
        <v>0</v>
      </c>
      <c r="AR164" s="475">
        <f t="shared" si="51"/>
        <v>0</v>
      </c>
      <c r="AS164" s="475">
        <f t="shared" si="51"/>
        <v>0</v>
      </c>
      <c r="AT164" s="475">
        <f t="shared" si="51"/>
        <v>0</v>
      </c>
      <c r="AU164" s="475">
        <f t="shared" si="51"/>
        <v>0</v>
      </c>
      <c r="AV164" s="475">
        <f t="shared" si="51"/>
        <v>0</v>
      </c>
      <c r="AW164" s="475">
        <f t="shared" si="51"/>
        <v>0</v>
      </c>
      <c r="AX164" s="475">
        <f t="shared" si="51"/>
        <v>0</v>
      </c>
      <c r="AY164" s="475">
        <f t="shared" si="51"/>
        <v>0</v>
      </c>
      <c r="AZ164" s="475">
        <f t="shared" si="51"/>
        <v>0</v>
      </c>
      <c r="BA164" s="475">
        <f t="shared" si="51"/>
        <v>0</v>
      </c>
      <c r="BB164" s="475">
        <f t="shared" si="51"/>
        <v>0</v>
      </c>
      <c r="BC164" s="475">
        <f t="shared" si="51"/>
        <v>0</v>
      </c>
      <c r="BD164" s="475">
        <f t="shared" si="51"/>
        <v>0</v>
      </c>
      <c r="BE164" s="475">
        <f t="shared" si="51"/>
        <v>0</v>
      </c>
      <c r="BF164" s="475">
        <f t="shared" si="51"/>
        <v>0</v>
      </c>
      <c r="BG164" s="475">
        <f t="shared" si="51"/>
        <v>0</v>
      </c>
      <c r="BH164" s="475">
        <f t="shared" si="51"/>
        <v>0</v>
      </c>
      <c r="BI164" s="475">
        <f t="shared" si="51"/>
        <v>0</v>
      </c>
      <c r="BJ164" s="475">
        <f t="shared" si="51"/>
        <v>0</v>
      </c>
      <c r="BK164" s="475">
        <f t="shared" si="51"/>
        <v>0</v>
      </c>
      <c r="BL164" s="475">
        <f t="shared" si="51"/>
        <v>0</v>
      </c>
      <c r="BM164" s="475">
        <f t="shared" si="51"/>
        <v>0</v>
      </c>
      <c r="BN164" s="475">
        <f t="shared" si="51"/>
        <v>0</v>
      </c>
      <c r="BO164" s="475">
        <f t="shared" si="51"/>
        <v>0</v>
      </c>
      <c r="BP164" s="475">
        <f t="shared" si="51"/>
        <v>0</v>
      </c>
      <c r="BQ164" s="475">
        <f t="shared" si="48"/>
        <v>0</v>
      </c>
      <c r="BR164" s="475">
        <f t="shared" ref="BR164:BX164" si="53">_xlfn.IFNA(IF($B164=0,0,IF(DATE(BR$4,BR$5,1)&gt;=$B164,BR33,0)),0)</f>
        <v>0</v>
      </c>
      <c r="BS164" s="475">
        <f t="shared" si="53"/>
        <v>0</v>
      </c>
      <c r="BT164" s="475">
        <f t="shared" si="53"/>
        <v>0</v>
      </c>
      <c r="BU164" s="475">
        <f t="shared" si="53"/>
        <v>0</v>
      </c>
      <c r="BV164" s="475">
        <f t="shared" si="53"/>
        <v>0</v>
      </c>
      <c r="BW164" s="475">
        <f t="shared" si="53"/>
        <v>0</v>
      </c>
      <c r="BX164" s="475">
        <f t="shared" si="53"/>
        <v>0</v>
      </c>
      <c r="BY164" s="475">
        <f t="shared" si="48"/>
        <v>0</v>
      </c>
      <c r="BZ164" s="475">
        <f t="shared" si="48"/>
        <v>0</v>
      </c>
      <c r="CA164" s="475">
        <f t="shared" si="48"/>
        <v>0</v>
      </c>
      <c r="CB164" s="475">
        <f t="shared" si="48"/>
        <v>0</v>
      </c>
      <c r="CC164" s="475">
        <f t="shared" si="48"/>
        <v>339.96</v>
      </c>
      <c r="CD164" s="475">
        <f t="shared" si="48"/>
        <v>449.42</v>
      </c>
      <c r="CE164" s="475">
        <f t="shared" si="48"/>
        <v>447.56</v>
      </c>
      <c r="CF164" s="475">
        <f t="shared" si="48"/>
        <v>423.14</v>
      </c>
      <c r="CG164" s="475">
        <f t="shared" si="48"/>
        <v>419.01</v>
      </c>
      <c r="CH164" s="475">
        <f t="shared" si="48"/>
        <v>464.85</v>
      </c>
      <c r="CI164" s="475">
        <f t="shared" si="48"/>
        <v>405.88</v>
      </c>
      <c r="CJ164" s="475">
        <f t="shared" si="48"/>
        <v>459.96</v>
      </c>
      <c r="CK164" s="475">
        <f t="shared" si="48"/>
        <v>436.11</v>
      </c>
      <c r="CL164" s="475">
        <f t="shared" si="48"/>
        <v>394.65</v>
      </c>
      <c r="CM164" s="475">
        <f t="shared" si="48"/>
        <v>418.35</v>
      </c>
      <c r="CN164" s="475">
        <f t="shared" si="48"/>
        <v>434.74</v>
      </c>
      <c r="CO164" s="475">
        <f t="shared" si="48"/>
        <v>454.06</v>
      </c>
      <c r="CP164" s="475">
        <f t="shared" si="48"/>
        <v>411.55</v>
      </c>
      <c r="CQ164" s="475">
        <f t="shared" si="48"/>
        <v>460.2</v>
      </c>
      <c r="CR164" s="475">
        <f t="shared" si="48"/>
        <v>489.07</v>
      </c>
      <c r="CS164" s="475">
        <f t="shared" si="48"/>
        <v>439.1</v>
      </c>
      <c r="CT164" s="475">
        <f t="shared" si="48"/>
        <v>478.65</v>
      </c>
      <c r="CU164" s="475">
        <f t="shared" si="48"/>
        <v>321.8</v>
      </c>
      <c r="CV164" s="475">
        <f t="shared" si="48"/>
        <v>0</v>
      </c>
      <c r="CW164" s="475">
        <f t="shared" si="48"/>
        <v>266.64999999999998</v>
      </c>
      <c r="CX164" s="475">
        <f t="shared" si="48"/>
        <v>457.15</v>
      </c>
      <c r="CY164" s="475">
        <f t="shared" si="48"/>
        <v>456.7</v>
      </c>
      <c r="CZ164" s="475">
        <f t="shared" si="48"/>
        <v>458.55</v>
      </c>
      <c r="DA164" s="475">
        <f t="shared" si="48"/>
        <v>431.34</v>
      </c>
      <c r="DB164" s="475">
        <f t="shared" si="48"/>
        <v>265.69</v>
      </c>
      <c r="DC164" s="475">
        <f t="shared" si="48"/>
        <v>0</v>
      </c>
      <c r="DD164" s="475">
        <f t="shared" si="48"/>
        <v>0</v>
      </c>
      <c r="DE164" s="475">
        <f t="shared" si="48"/>
        <v>38.57</v>
      </c>
      <c r="DF164" s="475">
        <f t="shared" si="48"/>
        <v>403.2</v>
      </c>
      <c r="DG164" s="475">
        <f t="shared" si="48"/>
        <v>454.03</v>
      </c>
      <c r="DH164" s="475">
        <f t="shared" si="48"/>
        <v>0</v>
      </c>
      <c r="DI164" s="475">
        <f t="shared" si="48"/>
        <v>0</v>
      </c>
      <c r="DJ164" s="475">
        <f t="shared" si="48"/>
        <v>0</v>
      </c>
      <c r="DK164" s="475">
        <f t="shared" si="48"/>
        <v>0</v>
      </c>
      <c r="DL164" s="475">
        <f t="shared" si="48"/>
        <v>0</v>
      </c>
      <c r="DM164" s="475">
        <f t="shared" si="48"/>
        <v>0</v>
      </c>
      <c r="DN164" s="475">
        <f t="shared" si="48"/>
        <v>0</v>
      </c>
      <c r="DO164" s="475">
        <f t="shared" si="48"/>
        <v>0</v>
      </c>
      <c r="DP164" s="475">
        <f t="shared" si="48"/>
        <v>0</v>
      </c>
      <c r="DQ164" s="475">
        <f t="shared" si="48"/>
        <v>0</v>
      </c>
      <c r="DR164" s="475">
        <f t="shared" si="48"/>
        <v>0</v>
      </c>
      <c r="DS164" s="475">
        <f t="shared" si="48"/>
        <v>0</v>
      </c>
      <c r="DT164" s="475">
        <f t="shared" si="48"/>
        <v>0</v>
      </c>
      <c r="DU164" s="475">
        <f t="shared" si="48"/>
        <v>0</v>
      </c>
      <c r="DV164" s="475">
        <f t="shared" si="48"/>
        <v>0</v>
      </c>
      <c r="DW164" s="475">
        <f t="shared" si="48"/>
        <v>0</v>
      </c>
      <c r="DX164" s="475">
        <f t="shared" si="48"/>
        <v>0</v>
      </c>
      <c r="DY164" s="475">
        <f t="shared" si="48"/>
        <v>0</v>
      </c>
      <c r="DZ164" s="475">
        <f t="shared" si="48"/>
        <v>0</v>
      </c>
      <c r="EA164" s="475">
        <f t="shared" si="48"/>
        <v>0</v>
      </c>
      <c r="EB164" s="475">
        <f t="shared" si="50"/>
        <v>0</v>
      </c>
      <c r="EC164" s="475">
        <f t="shared" si="50"/>
        <v>0</v>
      </c>
      <c r="ED164" s="475">
        <f t="shared" si="50"/>
        <v>0</v>
      </c>
      <c r="EE164" s="475">
        <f t="shared" si="50"/>
        <v>0</v>
      </c>
      <c r="EF164" s="475">
        <f t="shared" si="50"/>
        <v>0</v>
      </c>
      <c r="EG164" s="475">
        <f t="shared" si="50"/>
        <v>0</v>
      </c>
      <c r="EH164" s="475">
        <f t="shared" si="50"/>
        <v>0</v>
      </c>
      <c r="EI164" s="475">
        <f t="shared" si="50"/>
        <v>0</v>
      </c>
      <c r="EJ164" s="475">
        <f t="shared" si="50"/>
        <v>0</v>
      </c>
      <c r="EK164" s="475">
        <f t="shared" si="50"/>
        <v>0</v>
      </c>
      <c r="EL164" s="475">
        <f t="shared" si="50"/>
        <v>0</v>
      </c>
      <c r="EM164" s="475">
        <f t="shared" si="50"/>
        <v>0</v>
      </c>
      <c r="EN164" s="475">
        <f t="shared" si="50"/>
        <v>0</v>
      </c>
      <c r="EO164" s="475">
        <f t="shared" si="50"/>
        <v>0</v>
      </c>
      <c r="EP164" s="475">
        <f t="shared" si="50"/>
        <v>0</v>
      </c>
      <c r="EQ164" s="475">
        <f t="shared" si="50"/>
        <v>0</v>
      </c>
      <c r="ER164" s="475">
        <f t="shared" si="50"/>
        <v>0</v>
      </c>
      <c r="ES164" s="475">
        <f t="shared" si="50"/>
        <v>0</v>
      </c>
      <c r="ET164" s="475">
        <f t="shared" si="50"/>
        <v>0</v>
      </c>
      <c r="EU164" s="475">
        <f t="shared" si="50"/>
        <v>0</v>
      </c>
      <c r="EV164" s="475">
        <f t="shared" si="50"/>
        <v>0</v>
      </c>
      <c r="EW164" s="475">
        <f t="shared" si="50"/>
        <v>0</v>
      </c>
      <c r="EX164" s="475">
        <f t="shared" si="50"/>
        <v>0</v>
      </c>
      <c r="EY164" s="475">
        <f t="shared" si="50"/>
        <v>0</v>
      </c>
      <c r="EZ164" s="475">
        <f t="shared" si="50"/>
        <v>0</v>
      </c>
      <c r="FA164" s="475">
        <f t="shared" si="50"/>
        <v>0</v>
      </c>
      <c r="FB164" s="475">
        <f t="shared" si="50"/>
        <v>0</v>
      </c>
      <c r="FC164" s="475">
        <f t="shared" si="50"/>
        <v>0</v>
      </c>
      <c r="FD164" s="475">
        <f t="shared" si="50"/>
        <v>0</v>
      </c>
      <c r="FE164" s="475">
        <f t="shared" si="50"/>
        <v>0</v>
      </c>
      <c r="FF164" s="475">
        <f t="shared" si="50"/>
        <v>0</v>
      </c>
      <c r="FG164" s="475">
        <f t="shared" si="50"/>
        <v>0</v>
      </c>
      <c r="FH164" s="475">
        <f t="shared" si="50"/>
        <v>0</v>
      </c>
      <c r="FI164" s="475">
        <f t="shared" si="50"/>
        <v>0</v>
      </c>
      <c r="FJ164" s="475">
        <f t="shared" si="50"/>
        <v>0</v>
      </c>
      <c r="FK164" s="475">
        <f t="shared" si="50"/>
        <v>0</v>
      </c>
      <c r="FL164" s="475">
        <f t="shared" si="50"/>
        <v>0</v>
      </c>
      <c r="FM164" s="475">
        <f t="shared" si="50"/>
        <v>0</v>
      </c>
      <c r="FN164" s="475">
        <f t="shared" si="50"/>
        <v>0</v>
      </c>
      <c r="FO164" s="475">
        <f t="shared" si="50"/>
        <v>0</v>
      </c>
      <c r="FP164" s="475">
        <f t="shared" si="50"/>
        <v>0</v>
      </c>
      <c r="FQ164" s="475">
        <f t="shared" si="50"/>
        <v>0</v>
      </c>
      <c r="FR164" s="475">
        <f t="shared" si="50"/>
        <v>0</v>
      </c>
      <c r="FS164" s="475">
        <f t="shared" si="50"/>
        <v>0</v>
      </c>
      <c r="FT164" s="475">
        <f t="shared" si="50"/>
        <v>0</v>
      </c>
      <c r="FU164" s="475">
        <f t="shared" si="50"/>
        <v>0</v>
      </c>
      <c r="FV164" s="475">
        <f t="shared" si="50"/>
        <v>0</v>
      </c>
      <c r="FW164" s="475">
        <f t="shared" si="50"/>
        <v>0</v>
      </c>
      <c r="FX164" s="475">
        <f t="shared" si="50"/>
        <v>0</v>
      </c>
      <c r="FY164" s="475">
        <f t="shared" si="50"/>
        <v>0</v>
      </c>
      <c r="FZ164" s="475">
        <f t="shared" si="50"/>
        <v>0</v>
      </c>
      <c r="GA164" s="475">
        <f t="shared" si="50"/>
        <v>0</v>
      </c>
      <c r="GB164" s="475">
        <f t="shared" si="50"/>
        <v>0</v>
      </c>
    </row>
    <row r="165" spans="2:184" x14ac:dyDescent="0.35">
      <c r="B165" s="517">
        <f>VLOOKUP(C165,'QUALIFIED ENGINES'!$D$7:$P$9999,13,FALSE)</f>
        <v>43839.041666666664</v>
      </c>
      <c r="C165" s="472">
        <f>'QUALIFIED ENGINES'!D35</f>
        <v>91473</v>
      </c>
      <c r="D165" s="475">
        <f t="shared" si="1"/>
        <v>0</v>
      </c>
      <c r="E165" s="475">
        <f t="shared" si="51"/>
        <v>0</v>
      </c>
      <c r="F165" s="475">
        <f t="shared" si="51"/>
        <v>0</v>
      </c>
      <c r="G165" s="475">
        <f t="shared" si="51"/>
        <v>0</v>
      </c>
      <c r="H165" s="475">
        <f t="shared" si="51"/>
        <v>0</v>
      </c>
      <c r="I165" s="475">
        <f t="shared" si="51"/>
        <v>0</v>
      </c>
      <c r="J165" s="475">
        <f t="shared" si="51"/>
        <v>0</v>
      </c>
      <c r="K165" s="475">
        <f t="shared" si="51"/>
        <v>0</v>
      </c>
      <c r="L165" s="475">
        <f t="shared" si="51"/>
        <v>0</v>
      </c>
      <c r="M165" s="475">
        <f t="shared" si="51"/>
        <v>0</v>
      </c>
      <c r="N165" s="475">
        <f t="shared" si="51"/>
        <v>0</v>
      </c>
      <c r="O165" s="475">
        <f t="shared" si="51"/>
        <v>0</v>
      </c>
      <c r="P165" s="475">
        <f t="shared" si="51"/>
        <v>0</v>
      </c>
      <c r="Q165" s="475">
        <f t="shared" si="51"/>
        <v>0</v>
      </c>
      <c r="R165" s="475">
        <f t="shared" si="51"/>
        <v>0</v>
      </c>
      <c r="S165" s="475">
        <f t="shared" si="51"/>
        <v>0</v>
      </c>
      <c r="T165" s="475">
        <f t="shared" si="51"/>
        <v>0</v>
      </c>
      <c r="U165" s="475">
        <f t="shared" si="51"/>
        <v>0</v>
      </c>
      <c r="V165" s="475">
        <f t="shared" si="51"/>
        <v>0</v>
      </c>
      <c r="W165" s="475">
        <f t="shared" si="51"/>
        <v>0</v>
      </c>
      <c r="X165" s="475">
        <f t="shared" si="51"/>
        <v>0</v>
      </c>
      <c r="Y165" s="475">
        <f t="shared" si="51"/>
        <v>0</v>
      </c>
      <c r="Z165" s="475">
        <f t="shared" si="51"/>
        <v>0</v>
      </c>
      <c r="AA165" s="475">
        <f t="shared" si="51"/>
        <v>0</v>
      </c>
      <c r="AB165" s="475">
        <f t="shared" si="51"/>
        <v>0</v>
      </c>
      <c r="AC165" s="475">
        <f t="shared" si="51"/>
        <v>0</v>
      </c>
      <c r="AD165" s="475">
        <f t="shared" si="51"/>
        <v>0</v>
      </c>
      <c r="AE165" s="475">
        <f t="shared" si="51"/>
        <v>0</v>
      </c>
      <c r="AF165" s="475">
        <f t="shared" si="51"/>
        <v>0</v>
      </c>
      <c r="AG165" s="475">
        <f t="shared" si="51"/>
        <v>0</v>
      </c>
      <c r="AH165" s="475">
        <f t="shared" si="51"/>
        <v>0</v>
      </c>
      <c r="AI165" s="475">
        <f t="shared" si="51"/>
        <v>0</v>
      </c>
      <c r="AJ165" s="475">
        <f t="shared" si="51"/>
        <v>0</v>
      </c>
      <c r="AK165" s="475">
        <f t="shared" si="51"/>
        <v>0</v>
      </c>
      <c r="AL165" s="475">
        <f t="shared" si="51"/>
        <v>0</v>
      </c>
      <c r="AM165" s="475">
        <f t="shared" si="51"/>
        <v>0</v>
      </c>
      <c r="AN165" s="475">
        <f t="shared" si="51"/>
        <v>0</v>
      </c>
      <c r="AO165" s="475">
        <f t="shared" si="51"/>
        <v>0</v>
      </c>
      <c r="AP165" s="475">
        <f t="shared" si="51"/>
        <v>123.84</v>
      </c>
      <c r="AQ165" s="475">
        <f t="shared" si="51"/>
        <v>267.64</v>
      </c>
      <c r="AR165" s="475">
        <f t="shared" si="51"/>
        <v>0</v>
      </c>
      <c r="AS165" s="475">
        <f t="shared" si="51"/>
        <v>0</v>
      </c>
      <c r="AT165" s="475">
        <f t="shared" si="51"/>
        <v>0</v>
      </c>
      <c r="AU165" s="475">
        <f t="shared" si="51"/>
        <v>0</v>
      </c>
      <c r="AV165" s="475">
        <f t="shared" si="51"/>
        <v>0</v>
      </c>
      <c r="AW165" s="475">
        <f t="shared" si="51"/>
        <v>0.27</v>
      </c>
      <c r="AX165" s="475">
        <f t="shared" si="51"/>
        <v>0</v>
      </c>
      <c r="AY165" s="475">
        <f t="shared" si="51"/>
        <v>0</v>
      </c>
      <c r="AZ165" s="475">
        <f t="shared" si="51"/>
        <v>0.23</v>
      </c>
      <c r="BA165" s="475">
        <f t="shared" si="51"/>
        <v>0</v>
      </c>
      <c r="BB165" s="475">
        <f t="shared" si="51"/>
        <v>0</v>
      </c>
      <c r="BC165" s="475">
        <f t="shared" si="51"/>
        <v>0</v>
      </c>
      <c r="BD165" s="475">
        <f t="shared" si="51"/>
        <v>0</v>
      </c>
      <c r="BE165" s="475">
        <f t="shared" si="51"/>
        <v>0</v>
      </c>
      <c r="BF165" s="475">
        <f t="shared" si="51"/>
        <v>0</v>
      </c>
      <c r="BG165" s="475">
        <f t="shared" si="51"/>
        <v>0</v>
      </c>
      <c r="BH165" s="475">
        <f t="shared" si="51"/>
        <v>0</v>
      </c>
      <c r="BI165" s="475">
        <f t="shared" si="51"/>
        <v>13.32</v>
      </c>
      <c r="BJ165" s="475">
        <f t="shared" si="51"/>
        <v>193.94</v>
      </c>
      <c r="BK165" s="475">
        <f t="shared" si="51"/>
        <v>221.63</v>
      </c>
      <c r="BL165" s="475">
        <f t="shared" si="51"/>
        <v>264.41000000000003</v>
      </c>
      <c r="BM165" s="475">
        <f t="shared" si="51"/>
        <v>156.19</v>
      </c>
      <c r="BN165" s="475">
        <f t="shared" si="51"/>
        <v>162.22999999999999</v>
      </c>
      <c r="BO165" s="475">
        <f t="shared" si="51"/>
        <v>358.9</v>
      </c>
      <c r="BP165" s="475">
        <f t="shared" si="51"/>
        <v>308.45</v>
      </c>
      <c r="BQ165" s="475">
        <f t="shared" si="48"/>
        <v>100.97</v>
      </c>
      <c r="BR165" s="475">
        <f t="shared" ref="BR165:BX165" si="54">_xlfn.IFNA(IF($B165=0,0,IF(DATE(BR$4,BR$5,1)&gt;=$B165,BR34,0)),0)</f>
        <v>60.21</v>
      </c>
      <c r="BS165" s="475">
        <f t="shared" si="54"/>
        <v>247.73</v>
      </c>
      <c r="BT165" s="475">
        <f t="shared" si="54"/>
        <v>229.69</v>
      </c>
      <c r="BU165" s="475">
        <f t="shared" si="54"/>
        <v>197.62</v>
      </c>
      <c r="BV165" s="475">
        <f t="shared" si="54"/>
        <v>175.07</v>
      </c>
      <c r="BW165" s="475">
        <f t="shared" si="54"/>
        <v>219.3</v>
      </c>
      <c r="BX165" s="475">
        <f t="shared" si="54"/>
        <v>248.26</v>
      </c>
      <c r="BY165" s="475">
        <f t="shared" si="48"/>
        <v>325.64999999999998</v>
      </c>
      <c r="BZ165" s="475">
        <f t="shared" si="48"/>
        <v>285.92</v>
      </c>
      <c r="CA165" s="475">
        <f t="shared" si="48"/>
        <v>316.39999999999998</v>
      </c>
      <c r="CB165" s="475">
        <f t="shared" si="48"/>
        <v>169.56</v>
      </c>
      <c r="CC165" s="475">
        <f t="shared" si="48"/>
        <v>0</v>
      </c>
      <c r="CD165" s="475">
        <f t="shared" si="48"/>
        <v>0</v>
      </c>
      <c r="CE165" s="475">
        <f t="shared" si="48"/>
        <v>0</v>
      </c>
      <c r="CF165" s="475">
        <f t="shared" si="48"/>
        <v>0</v>
      </c>
      <c r="CG165" s="475">
        <f t="shared" si="48"/>
        <v>0</v>
      </c>
      <c r="CH165" s="475">
        <f t="shared" si="48"/>
        <v>0</v>
      </c>
      <c r="CI165" s="475">
        <f t="shared" si="48"/>
        <v>0</v>
      </c>
      <c r="CJ165" s="475">
        <f t="shared" si="48"/>
        <v>0</v>
      </c>
      <c r="CK165" s="475">
        <f t="shared" si="48"/>
        <v>0</v>
      </c>
      <c r="CL165" s="475">
        <f t="shared" si="48"/>
        <v>0</v>
      </c>
      <c r="CM165" s="475">
        <f t="shared" si="48"/>
        <v>0</v>
      </c>
      <c r="CN165" s="475">
        <f t="shared" si="48"/>
        <v>0</v>
      </c>
      <c r="CO165" s="475">
        <f t="shared" si="48"/>
        <v>0</v>
      </c>
      <c r="CP165" s="475">
        <f t="shared" si="48"/>
        <v>0</v>
      </c>
      <c r="CQ165" s="475">
        <f t="shared" si="48"/>
        <v>0</v>
      </c>
      <c r="CR165" s="475">
        <f t="shared" si="48"/>
        <v>71.36</v>
      </c>
      <c r="CS165" s="475">
        <f t="shared" si="48"/>
        <v>426.89</v>
      </c>
      <c r="CT165" s="475">
        <f t="shared" si="48"/>
        <v>467.28</v>
      </c>
      <c r="CU165" s="475">
        <f t="shared" si="48"/>
        <v>447.79</v>
      </c>
      <c r="CV165" s="475">
        <f t="shared" si="48"/>
        <v>462.01</v>
      </c>
      <c r="CW165" s="475">
        <f t="shared" si="48"/>
        <v>410.17</v>
      </c>
      <c r="CX165" s="475">
        <f t="shared" si="48"/>
        <v>348.1</v>
      </c>
      <c r="CY165" s="475">
        <f t="shared" si="48"/>
        <v>421.45</v>
      </c>
      <c r="CZ165" s="475">
        <f t="shared" si="48"/>
        <v>458.33</v>
      </c>
      <c r="DA165" s="475">
        <f t="shared" si="48"/>
        <v>426.07</v>
      </c>
      <c r="DB165" s="475">
        <f t="shared" si="48"/>
        <v>456.83</v>
      </c>
      <c r="DC165" s="475">
        <f t="shared" si="48"/>
        <v>489.72</v>
      </c>
      <c r="DD165" s="475">
        <f t="shared" si="48"/>
        <v>423.35</v>
      </c>
      <c r="DE165" s="475">
        <f t="shared" si="48"/>
        <v>439.53</v>
      </c>
      <c r="DF165" s="475">
        <f t="shared" si="48"/>
        <v>495.05</v>
      </c>
      <c r="DG165" s="475">
        <f t="shared" si="48"/>
        <v>507.19</v>
      </c>
      <c r="DH165" s="475">
        <f t="shared" si="48"/>
        <v>0</v>
      </c>
      <c r="DI165" s="475">
        <f t="shared" si="48"/>
        <v>0</v>
      </c>
      <c r="DJ165" s="475">
        <f t="shared" si="48"/>
        <v>0</v>
      </c>
      <c r="DK165" s="475">
        <f t="shared" si="48"/>
        <v>0</v>
      </c>
      <c r="DL165" s="475">
        <f t="shared" si="48"/>
        <v>0</v>
      </c>
      <c r="DM165" s="475">
        <f t="shared" si="48"/>
        <v>0</v>
      </c>
      <c r="DN165" s="475">
        <f t="shared" si="48"/>
        <v>0</v>
      </c>
      <c r="DO165" s="475">
        <f t="shared" si="48"/>
        <v>0</v>
      </c>
      <c r="DP165" s="475">
        <f t="shared" si="48"/>
        <v>0</v>
      </c>
      <c r="DQ165" s="475">
        <f t="shared" si="48"/>
        <v>0</v>
      </c>
      <c r="DR165" s="475">
        <f t="shared" si="48"/>
        <v>0</v>
      </c>
      <c r="DS165" s="475">
        <f t="shared" si="48"/>
        <v>0</v>
      </c>
      <c r="DT165" s="475">
        <f t="shared" si="48"/>
        <v>0</v>
      </c>
      <c r="DU165" s="475">
        <f t="shared" si="48"/>
        <v>0</v>
      </c>
      <c r="DV165" s="475">
        <f t="shared" si="48"/>
        <v>0</v>
      </c>
      <c r="DW165" s="475">
        <f t="shared" si="48"/>
        <v>0</v>
      </c>
      <c r="DX165" s="475">
        <f t="shared" si="48"/>
        <v>0</v>
      </c>
      <c r="DY165" s="475">
        <f t="shared" si="48"/>
        <v>0</v>
      </c>
      <c r="DZ165" s="475">
        <f t="shared" si="48"/>
        <v>0</v>
      </c>
      <c r="EA165" s="475">
        <f t="shared" si="48"/>
        <v>0</v>
      </c>
      <c r="EB165" s="475">
        <f t="shared" si="50"/>
        <v>0</v>
      </c>
      <c r="EC165" s="475">
        <f t="shared" si="50"/>
        <v>0</v>
      </c>
      <c r="ED165" s="475">
        <f t="shared" si="50"/>
        <v>0</v>
      </c>
      <c r="EE165" s="475">
        <f t="shared" si="50"/>
        <v>0</v>
      </c>
      <c r="EF165" s="475">
        <f t="shared" si="50"/>
        <v>0</v>
      </c>
      <c r="EG165" s="475">
        <f t="shared" si="50"/>
        <v>0</v>
      </c>
      <c r="EH165" s="475">
        <f t="shared" si="50"/>
        <v>0</v>
      </c>
      <c r="EI165" s="475">
        <f t="shared" si="50"/>
        <v>0</v>
      </c>
      <c r="EJ165" s="475">
        <f t="shared" si="50"/>
        <v>0</v>
      </c>
      <c r="EK165" s="475">
        <f t="shared" si="50"/>
        <v>0</v>
      </c>
      <c r="EL165" s="475">
        <f t="shared" si="50"/>
        <v>0</v>
      </c>
      <c r="EM165" s="475">
        <f t="shared" si="50"/>
        <v>0</v>
      </c>
      <c r="EN165" s="475">
        <f t="shared" si="50"/>
        <v>0</v>
      </c>
      <c r="EO165" s="475">
        <f t="shared" si="50"/>
        <v>0</v>
      </c>
      <c r="EP165" s="475">
        <f t="shared" si="50"/>
        <v>0</v>
      </c>
      <c r="EQ165" s="475">
        <f t="shared" si="50"/>
        <v>0</v>
      </c>
      <c r="ER165" s="475">
        <f t="shared" si="50"/>
        <v>0</v>
      </c>
      <c r="ES165" s="475">
        <f t="shared" si="50"/>
        <v>0</v>
      </c>
      <c r="ET165" s="475">
        <f t="shared" si="50"/>
        <v>0</v>
      </c>
      <c r="EU165" s="475">
        <f t="shared" si="50"/>
        <v>0</v>
      </c>
      <c r="EV165" s="475">
        <f t="shared" si="50"/>
        <v>0</v>
      </c>
      <c r="EW165" s="475">
        <f t="shared" si="50"/>
        <v>0</v>
      </c>
      <c r="EX165" s="475">
        <f t="shared" si="50"/>
        <v>0</v>
      </c>
      <c r="EY165" s="475">
        <f t="shared" si="50"/>
        <v>0</v>
      </c>
      <c r="EZ165" s="475">
        <f t="shared" si="50"/>
        <v>0</v>
      </c>
      <c r="FA165" s="475">
        <f t="shared" si="50"/>
        <v>0</v>
      </c>
      <c r="FB165" s="475">
        <f t="shared" si="50"/>
        <v>0</v>
      </c>
      <c r="FC165" s="475">
        <f t="shared" si="50"/>
        <v>0</v>
      </c>
      <c r="FD165" s="475">
        <f t="shared" si="50"/>
        <v>0</v>
      </c>
      <c r="FE165" s="475">
        <f t="shared" si="50"/>
        <v>0</v>
      </c>
      <c r="FF165" s="475">
        <f t="shared" si="50"/>
        <v>0</v>
      </c>
      <c r="FG165" s="475">
        <f t="shared" si="50"/>
        <v>0</v>
      </c>
      <c r="FH165" s="475">
        <f t="shared" si="50"/>
        <v>0</v>
      </c>
      <c r="FI165" s="475">
        <f t="shared" si="50"/>
        <v>0</v>
      </c>
      <c r="FJ165" s="475">
        <f t="shared" si="50"/>
        <v>0</v>
      </c>
      <c r="FK165" s="475">
        <f t="shared" si="50"/>
        <v>0</v>
      </c>
      <c r="FL165" s="475">
        <f t="shared" si="50"/>
        <v>0</v>
      </c>
      <c r="FM165" s="475">
        <f t="shared" si="50"/>
        <v>0</v>
      </c>
      <c r="FN165" s="475">
        <f t="shared" si="50"/>
        <v>0</v>
      </c>
      <c r="FO165" s="475">
        <f t="shared" si="50"/>
        <v>0</v>
      </c>
      <c r="FP165" s="475">
        <f t="shared" si="50"/>
        <v>0</v>
      </c>
      <c r="FQ165" s="475">
        <f t="shared" si="50"/>
        <v>0</v>
      </c>
      <c r="FR165" s="475">
        <f t="shared" si="50"/>
        <v>0</v>
      </c>
      <c r="FS165" s="475">
        <f t="shared" si="50"/>
        <v>0</v>
      </c>
      <c r="FT165" s="475">
        <f t="shared" si="50"/>
        <v>0</v>
      </c>
      <c r="FU165" s="475">
        <f t="shared" si="50"/>
        <v>0</v>
      </c>
      <c r="FV165" s="475">
        <f t="shared" si="50"/>
        <v>0</v>
      </c>
      <c r="FW165" s="475">
        <f t="shared" si="50"/>
        <v>0</v>
      </c>
      <c r="FX165" s="475">
        <f t="shared" si="50"/>
        <v>0</v>
      </c>
      <c r="FY165" s="475">
        <f t="shared" si="50"/>
        <v>0</v>
      </c>
      <c r="FZ165" s="475">
        <f t="shared" si="50"/>
        <v>0</v>
      </c>
      <c r="GA165" s="475">
        <f t="shared" si="50"/>
        <v>0</v>
      </c>
      <c r="GB165" s="475">
        <f t="shared" si="50"/>
        <v>0</v>
      </c>
    </row>
    <row r="166" spans="2:184" x14ac:dyDescent="0.35">
      <c r="B166" s="517" t="str">
        <f>VLOOKUP(C166,'QUALIFIED ENGINES'!$D$7:$P$9999,13,FALSE)</f>
        <v xml:space="preserve"> 20/05/2022</v>
      </c>
      <c r="C166" s="472">
        <f>'QUALIFIED ENGINES'!D36</f>
        <v>91447</v>
      </c>
      <c r="D166" s="475">
        <f t="shared" si="1"/>
        <v>0</v>
      </c>
      <c r="E166" s="475">
        <f t="shared" si="51"/>
        <v>0</v>
      </c>
      <c r="F166" s="475">
        <f t="shared" si="51"/>
        <v>0</v>
      </c>
      <c r="G166" s="475">
        <f t="shared" si="51"/>
        <v>0</v>
      </c>
      <c r="H166" s="475">
        <f t="shared" si="51"/>
        <v>0</v>
      </c>
      <c r="I166" s="475">
        <f t="shared" si="51"/>
        <v>0</v>
      </c>
      <c r="J166" s="475">
        <f t="shared" si="51"/>
        <v>0</v>
      </c>
      <c r="K166" s="475">
        <f t="shared" si="51"/>
        <v>0</v>
      </c>
      <c r="L166" s="475">
        <f t="shared" si="51"/>
        <v>0</v>
      </c>
      <c r="M166" s="475">
        <f t="shared" si="51"/>
        <v>0</v>
      </c>
      <c r="N166" s="475">
        <f t="shared" si="51"/>
        <v>0</v>
      </c>
      <c r="O166" s="475">
        <f t="shared" si="51"/>
        <v>0</v>
      </c>
      <c r="P166" s="475">
        <f t="shared" si="51"/>
        <v>0</v>
      </c>
      <c r="Q166" s="475">
        <f t="shared" si="51"/>
        <v>0</v>
      </c>
      <c r="R166" s="475">
        <f t="shared" si="51"/>
        <v>0</v>
      </c>
      <c r="S166" s="475">
        <f t="shared" si="51"/>
        <v>0</v>
      </c>
      <c r="T166" s="475">
        <f t="shared" si="51"/>
        <v>0</v>
      </c>
      <c r="U166" s="475">
        <f t="shared" si="51"/>
        <v>0</v>
      </c>
      <c r="V166" s="475">
        <f t="shared" si="51"/>
        <v>0</v>
      </c>
      <c r="W166" s="475">
        <f t="shared" si="51"/>
        <v>0</v>
      </c>
      <c r="X166" s="475">
        <f t="shared" si="51"/>
        <v>0</v>
      </c>
      <c r="Y166" s="475">
        <f t="shared" si="51"/>
        <v>0</v>
      </c>
      <c r="Z166" s="475">
        <f t="shared" si="51"/>
        <v>0</v>
      </c>
      <c r="AA166" s="475">
        <f t="shared" si="51"/>
        <v>0</v>
      </c>
      <c r="AB166" s="475">
        <f t="shared" si="51"/>
        <v>0</v>
      </c>
      <c r="AC166" s="475">
        <f t="shared" si="51"/>
        <v>0</v>
      </c>
      <c r="AD166" s="475">
        <f t="shared" si="51"/>
        <v>0</v>
      </c>
      <c r="AE166" s="475">
        <f t="shared" si="51"/>
        <v>0</v>
      </c>
      <c r="AF166" s="475">
        <f t="shared" si="51"/>
        <v>0</v>
      </c>
      <c r="AG166" s="475">
        <f t="shared" si="51"/>
        <v>0</v>
      </c>
      <c r="AH166" s="475">
        <f t="shared" si="51"/>
        <v>0</v>
      </c>
      <c r="AI166" s="475">
        <f t="shared" si="51"/>
        <v>0</v>
      </c>
      <c r="AJ166" s="475">
        <f t="shared" si="51"/>
        <v>0</v>
      </c>
      <c r="AK166" s="475">
        <f t="shared" si="51"/>
        <v>0</v>
      </c>
      <c r="AL166" s="475">
        <f t="shared" si="51"/>
        <v>0</v>
      </c>
      <c r="AM166" s="475">
        <f t="shared" si="51"/>
        <v>0</v>
      </c>
      <c r="AN166" s="475">
        <f t="shared" si="51"/>
        <v>0</v>
      </c>
      <c r="AO166" s="475">
        <f t="shared" si="51"/>
        <v>0</v>
      </c>
      <c r="AP166" s="475">
        <f t="shared" si="51"/>
        <v>0</v>
      </c>
      <c r="AQ166" s="475">
        <f t="shared" si="51"/>
        <v>0</v>
      </c>
      <c r="AR166" s="475">
        <f t="shared" si="51"/>
        <v>0</v>
      </c>
      <c r="AS166" s="475">
        <f t="shared" si="51"/>
        <v>0</v>
      </c>
      <c r="AT166" s="475">
        <f t="shared" si="51"/>
        <v>0</v>
      </c>
      <c r="AU166" s="475">
        <f t="shared" si="51"/>
        <v>0</v>
      </c>
      <c r="AV166" s="475">
        <f t="shared" si="51"/>
        <v>0</v>
      </c>
      <c r="AW166" s="475">
        <f t="shared" si="51"/>
        <v>0</v>
      </c>
      <c r="AX166" s="475">
        <f t="shared" si="51"/>
        <v>0</v>
      </c>
      <c r="AY166" s="475">
        <f t="shared" si="51"/>
        <v>0</v>
      </c>
      <c r="AZ166" s="475">
        <f t="shared" si="51"/>
        <v>0</v>
      </c>
      <c r="BA166" s="475">
        <f t="shared" si="51"/>
        <v>0</v>
      </c>
      <c r="BB166" s="475">
        <f t="shared" si="51"/>
        <v>0</v>
      </c>
      <c r="BC166" s="475">
        <f t="shared" si="51"/>
        <v>0</v>
      </c>
      <c r="BD166" s="475">
        <f t="shared" si="51"/>
        <v>0</v>
      </c>
      <c r="BE166" s="475">
        <f t="shared" si="51"/>
        <v>0</v>
      </c>
      <c r="BF166" s="475">
        <f t="shared" si="51"/>
        <v>0</v>
      </c>
      <c r="BG166" s="475">
        <f t="shared" si="51"/>
        <v>0</v>
      </c>
      <c r="BH166" s="475">
        <f t="shared" si="51"/>
        <v>0</v>
      </c>
      <c r="BI166" s="475">
        <f t="shared" si="51"/>
        <v>0</v>
      </c>
      <c r="BJ166" s="475">
        <f t="shared" si="51"/>
        <v>0</v>
      </c>
      <c r="BK166" s="475">
        <f t="shared" si="51"/>
        <v>0</v>
      </c>
      <c r="BL166" s="475">
        <f t="shared" si="51"/>
        <v>0</v>
      </c>
      <c r="BM166" s="475">
        <f t="shared" si="51"/>
        <v>0</v>
      </c>
      <c r="BN166" s="475">
        <f t="shared" si="51"/>
        <v>0</v>
      </c>
      <c r="BO166" s="475">
        <f t="shared" si="51"/>
        <v>0</v>
      </c>
      <c r="BP166" s="475">
        <f t="shared" ref="BP166:EA169" si="55">_xlfn.IFNA(IF($B166=0,0,IF(DATE(BP$4,BP$5,1)&gt;=$B166,BP35,0)),0)</f>
        <v>0</v>
      </c>
      <c r="BQ166" s="475">
        <f t="shared" si="55"/>
        <v>0</v>
      </c>
      <c r="BR166" s="475">
        <f t="shared" ref="BR166:BX166" si="56">_xlfn.IFNA(IF($B166=0,0,IF(DATE(BR$4,BR$5,1)&gt;=$B166,BR35,0)),0)</f>
        <v>0</v>
      </c>
      <c r="BS166" s="475">
        <f t="shared" si="56"/>
        <v>0</v>
      </c>
      <c r="BT166" s="475">
        <f t="shared" si="56"/>
        <v>0</v>
      </c>
      <c r="BU166" s="475">
        <f t="shared" si="56"/>
        <v>0</v>
      </c>
      <c r="BV166" s="475">
        <f t="shared" si="56"/>
        <v>0</v>
      </c>
      <c r="BW166" s="475">
        <f t="shared" si="56"/>
        <v>0</v>
      </c>
      <c r="BX166" s="475">
        <f t="shared" si="56"/>
        <v>0</v>
      </c>
      <c r="BY166" s="475">
        <f t="shared" si="55"/>
        <v>0</v>
      </c>
      <c r="BZ166" s="475">
        <f t="shared" si="55"/>
        <v>0</v>
      </c>
      <c r="CA166" s="475">
        <f t="shared" si="55"/>
        <v>0</v>
      </c>
      <c r="CB166" s="475">
        <f t="shared" si="55"/>
        <v>0</v>
      </c>
      <c r="CC166" s="475">
        <f t="shared" si="55"/>
        <v>0</v>
      </c>
      <c r="CD166" s="475">
        <f t="shared" si="55"/>
        <v>0</v>
      </c>
      <c r="CE166" s="475">
        <f t="shared" si="55"/>
        <v>0</v>
      </c>
      <c r="CF166" s="475">
        <f t="shared" si="55"/>
        <v>0</v>
      </c>
      <c r="CG166" s="475">
        <f t="shared" si="55"/>
        <v>0</v>
      </c>
      <c r="CH166" s="475">
        <f t="shared" si="55"/>
        <v>0</v>
      </c>
      <c r="CI166" s="475">
        <f t="shared" si="55"/>
        <v>0</v>
      </c>
      <c r="CJ166" s="475">
        <f t="shared" si="55"/>
        <v>0</v>
      </c>
      <c r="CK166" s="475">
        <f t="shared" si="55"/>
        <v>0</v>
      </c>
      <c r="CL166" s="475">
        <f t="shared" si="55"/>
        <v>0</v>
      </c>
      <c r="CM166" s="475">
        <f t="shared" si="55"/>
        <v>0</v>
      </c>
      <c r="CN166" s="475">
        <f t="shared" si="55"/>
        <v>0</v>
      </c>
      <c r="CO166" s="475">
        <f t="shared" si="55"/>
        <v>0</v>
      </c>
      <c r="CP166" s="475">
        <f t="shared" si="55"/>
        <v>0</v>
      </c>
      <c r="CQ166" s="475">
        <f t="shared" si="55"/>
        <v>0</v>
      </c>
      <c r="CR166" s="475">
        <f t="shared" si="55"/>
        <v>0</v>
      </c>
      <c r="CS166" s="475">
        <f t="shared" si="55"/>
        <v>0</v>
      </c>
      <c r="CT166" s="475">
        <f t="shared" si="55"/>
        <v>0</v>
      </c>
      <c r="CU166" s="475">
        <f t="shared" si="55"/>
        <v>0</v>
      </c>
      <c r="CV166" s="475">
        <f t="shared" si="55"/>
        <v>0</v>
      </c>
      <c r="CW166" s="475">
        <f t="shared" si="55"/>
        <v>0</v>
      </c>
      <c r="CX166" s="475">
        <f t="shared" si="55"/>
        <v>0</v>
      </c>
      <c r="CY166" s="475">
        <f t="shared" si="55"/>
        <v>0</v>
      </c>
      <c r="CZ166" s="475">
        <f t="shared" si="55"/>
        <v>0</v>
      </c>
      <c r="DA166" s="475">
        <f t="shared" si="55"/>
        <v>0</v>
      </c>
      <c r="DB166" s="475">
        <f t="shared" si="55"/>
        <v>0</v>
      </c>
      <c r="DC166" s="475">
        <f t="shared" si="55"/>
        <v>0</v>
      </c>
      <c r="DD166" s="475">
        <f t="shared" si="55"/>
        <v>0</v>
      </c>
      <c r="DE166" s="475">
        <f t="shared" si="55"/>
        <v>0</v>
      </c>
      <c r="DF166" s="475">
        <f t="shared" si="55"/>
        <v>0</v>
      </c>
      <c r="DG166" s="475">
        <f t="shared" si="55"/>
        <v>0</v>
      </c>
      <c r="DH166" s="475">
        <f t="shared" si="55"/>
        <v>0</v>
      </c>
      <c r="DI166" s="475">
        <f t="shared" si="55"/>
        <v>0</v>
      </c>
      <c r="DJ166" s="475">
        <f t="shared" si="55"/>
        <v>0</v>
      </c>
      <c r="DK166" s="475">
        <f t="shared" si="55"/>
        <v>0</v>
      </c>
      <c r="DL166" s="475">
        <f t="shared" si="55"/>
        <v>0</v>
      </c>
      <c r="DM166" s="475">
        <f t="shared" si="55"/>
        <v>0</v>
      </c>
      <c r="DN166" s="475">
        <f t="shared" si="55"/>
        <v>0</v>
      </c>
      <c r="DO166" s="475">
        <f t="shared" si="55"/>
        <v>0</v>
      </c>
      <c r="DP166" s="475">
        <f t="shared" si="55"/>
        <v>0</v>
      </c>
      <c r="DQ166" s="475">
        <f t="shared" si="55"/>
        <v>0</v>
      </c>
      <c r="DR166" s="475">
        <f t="shared" si="55"/>
        <v>0</v>
      </c>
      <c r="DS166" s="475">
        <f t="shared" si="55"/>
        <v>0</v>
      </c>
      <c r="DT166" s="475">
        <f t="shared" si="55"/>
        <v>0</v>
      </c>
      <c r="DU166" s="475">
        <f t="shared" si="55"/>
        <v>0</v>
      </c>
      <c r="DV166" s="475">
        <f t="shared" si="55"/>
        <v>0</v>
      </c>
      <c r="DW166" s="475">
        <f t="shared" si="55"/>
        <v>0</v>
      </c>
      <c r="DX166" s="475">
        <f t="shared" si="55"/>
        <v>0</v>
      </c>
      <c r="DY166" s="475">
        <f t="shared" si="55"/>
        <v>0</v>
      </c>
      <c r="DZ166" s="475">
        <f t="shared" si="55"/>
        <v>0</v>
      </c>
      <c r="EA166" s="475">
        <f t="shared" si="55"/>
        <v>0</v>
      </c>
      <c r="EB166" s="475">
        <f t="shared" si="50"/>
        <v>0</v>
      </c>
      <c r="EC166" s="475">
        <f t="shared" si="50"/>
        <v>0</v>
      </c>
      <c r="ED166" s="475">
        <f t="shared" si="50"/>
        <v>0</v>
      </c>
      <c r="EE166" s="475">
        <f t="shared" si="50"/>
        <v>0</v>
      </c>
      <c r="EF166" s="475">
        <f t="shared" si="50"/>
        <v>0</v>
      </c>
      <c r="EG166" s="475">
        <f t="shared" si="50"/>
        <v>0</v>
      </c>
      <c r="EH166" s="475">
        <f t="shared" si="50"/>
        <v>0</v>
      </c>
      <c r="EI166" s="475">
        <f t="shared" si="50"/>
        <v>0</v>
      </c>
      <c r="EJ166" s="475">
        <f t="shared" si="50"/>
        <v>0</v>
      </c>
      <c r="EK166" s="475">
        <f t="shared" si="50"/>
        <v>0</v>
      </c>
      <c r="EL166" s="475">
        <f t="shared" si="50"/>
        <v>0</v>
      </c>
      <c r="EM166" s="475">
        <f t="shared" si="50"/>
        <v>0</v>
      </c>
      <c r="EN166" s="475">
        <f t="shared" si="50"/>
        <v>0</v>
      </c>
      <c r="EO166" s="475">
        <f t="shared" si="50"/>
        <v>0</v>
      </c>
      <c r="EP166" s="475">
        <f t="shared" si="50"/>
        <v>0</v>
      </c>
      <c r="EQ166" s="475">
        <f t="shared" si="50"/>
        <v>0</v>
      </c>
      <c r="ER166" s="475">
        <f t="shared" si="50"/>
        <v>0</v>
      </c>
      <c r="ES166" s="475">
        <f t="shared" si="50"/>
        <v>0</v>
      </c>
      <c r="ET166" s="475">
        <f t="shared" si="50"/>
        <v>0</v>
      </c>
      <c r="EU166" s="475">
        <f t="shared" si="50"/>
        <v>0</v>
      </c>
      <c r="EV166" s="475">
        <f t="shared" si="50"/>
        <v>0</v>
      </c>
      <c r="EW166" s="475">
        <f t="shared" si="50"/>
        <v>0</v>
      </c>
      <c r="EX166" s="475">
        <f t="shared" si="50"/>
        <v>0</v>
      </c>
      <c r="EY166" s="475">
        <f t="shared" si="50"/>
        <v>0</v>
      </c>
      <c r="EZ166" s="475">
        <f t="shared" si="50"/>
        <v>0</v>
      </c>
      <c r="FA166" s="475">
        <f t="shared" si="50"/>
        <v>0</v>
      </c>
      <c r="FB166" s="475">
        <f t="shared" si="50"/>
        <v>0</v>
      </c>
      <c r="FC166" s="475">
        <f t="shared" si="50"/>
        <v>0</v>
      </c>
      <c r="FD166" s="475">
        <f t="shared" si="50"/>
        <v>0</v>
      </c>
      <c r="FE166" s="475">
        <f t="shared" si="50"/>
        <v>0</v>
      </c>
      <c r="FF166" s="475">
        <f t="shared" si="50"/>
        <v>0</v>
      </c>
      <c r="FG166" s="475">
        <f t="shared" si="50"/>
        <v>0</v>
      </c>
      <c r="FH166" s="475">
        <f t="shared" si="50"/>
        <v>0</v>
      </c>
      <c r="FI166" s="475">
        <f t="shared" si="50"/>
        <v>0</v>
      </c>
      <c r="FJ166" s="475">
        <f t="shared" si="50"/>
        <v>0</v>
      </c>
      <c r="FK166" s="475">
        <f t="shared" si="50"/>
        <v>0</v>
      </c>
      <c r="FL166" s="475">
        <f t="shared" si="50"/>
        <v>0</v>
      </c>
      <c r="FM166" s="475">
        <f t="shared" si="50"/>
        <v>0</v>
      </c>
      <c r="FN166" s="475">
        <f t="shared" si="50"/>
        <v>0</v>
      </c>
      <c r="FO166" s="475">
        <f t="shared" si="50"/>
        <v>0</v>
      </c>
      <c r="FP166" s="475">
        <f t="shared" si="50"/>
        <v>0</v>
      </c>
      <c r="FQ166" s="475">
        <f t="shared" si="50"/>
        <v>0</v>
      </c>
      <c r="FR166" s="475">
        <f t="shared" si="50"/>
        <v>0</v>
      </c>
      <c r="FS166" s="475">
        <f t="shared" ref="FS166:GB166" si="57">_xlfn.IFNA(IF($B166=0,0,IF(DATE(FS$4,FS$5,1)&gt;=$B166,FS35,0)),0)</f>
        <v>0</v>
      </c>
      <c r="FT166" s="475">
        <f t="shared" si="57"/>
        <v>0</v>
      </c>
      <c r="FU166" s="475">
        <f t="shared" si="57"/>
        <v>0</v>
      </c>
      <c r="FV166" s="475">
        <f t="shared" si="57"/>
        <v>0</v>
      </c>
      <c r="FW166" s="475">
        <f t="shared" si="57"/>
        <v>0</v>
      </c>
      <c r="FX166" s="475">
        <f t="shared" si="57"/>
        <v>0</v>
      </c>
      <c r="FY166" s="475">
        <f t="shared" si="57"/>
        <v>0</v>
      </c>
      <c r="FZ166" s="475">
        <f t="shared" si="57"/>
        <v>0</v>
      </c>
      <c r="GA166" s="475">
        <f t="shared" si="57"/>
        <v>0</v>
      </c>
      <c r="GB166" s="475">
        <f t="shared" si="57"/>
        <v>0</v>
      </c>
    </row>
    <row r="167" spans="2:184" x14ac:dyDescent="0.35">
      <c r="B167" s="517" t="str">
        <f>VLOOKUP(C167,'QUALIFIED ENGINES'!$D$7:$P$9999,13,FALSE)</f>
        <v xml:space="preserve"> 28/04/2022</v>
      </c>
      <c r="C167" s="472">
        <f>'QUALIFIED ENGINES'!D37</f>
        <v>91448</v>
      </c>
      <c r="D167" s="475">
        <f t="shared" si="1"/>
        <v>0</v>
      </c>
      <c r="E167" s="475">
        <f t="shared" ref="E167:BP170" si="58">_xlfn.IFNA(IF($B167=0,0,IF(DATE(E$4,E$5,1)&gt;=$B167,E36,0)),0)</f>
        <v>0</v>
      </c>
      <c r="F167" s="475">
        <f t="shared" si="58"/>
        <v>0</v>
      </c>
      <c r="G167" s="475">
        <f t="shared" si="58"/>
        <v>0</v>
      </c>
      <c r="H167" s="475">
        <f t="shared" si="58"/>
        <v>0</v>
      </c>
      <c r="I167" s="475">
        <f t="shared" si="58"/>
        <v>0</v>
      </c>
      <c r="J167" s="475">
        <f t="shared" si="58"/>
        <v>0</v>
      </c>
      <c r="K167" s="475">
        <f t="shared" si="58"/>
        <v>0</v>
      </c>
      <c r="L167" s="475">
        <f t="shared" si="58"/>
        <v>0</v>
      </c>
      <c r="M167" s="475">
        <f t="shared" si="58"/>
        <v>0</v>
      </c>
      <c r="N167" s="475">
        <f t="shared" si="58"/>
        <v>0</v>
      </c>
      <c r="O167" s="475">
        <f t="shared" si="58"/>
        <v>0</v>
      </c>
      <c r="P167" s="475">
        <f t="shared" si="58"/>
        <v>0</v>
      </c>
      <c r="Q167" s="475">
        <f t="shared" si="58"/>
        <v>0</v>
      </c>
      <c r="R167" s="475">
        <f t="shared" si="58"/>
        <v>0</v>
      </c>
      <c r="S167" s="475">
        <f t="shared" si="58"/>
        <v>0</v>
      </c>
      <c r="T167" s="475">
        <f t="shared" si="58"/>
        <v>0</v>
      </c>
      <c r="U167" s="475">
        <f t="shared" si="58"/>
        <v>0</v>
      </c>
      <c r="V167" s="475">
        <f t="shared" si="58"/>
        <v>0</v>
      </c>
      <c r="W167" s="475">
        <f t="shared" si="58"/>
        <v>0</v>
      </c>
      <c r="X167" s="475">
        <f t="shared" si="58"/>
        <v>0</v>
      </c>
      <c r="Y167" s="475">
        <f t="shared" si="58"/>
        <v>0</v>
      </c>
      <c r="Z167" s="475">
        <f t="shared" si="58"/>
        <v>0</v>
      </c>
      <c r="AA167" s="475">
        <f t="shared" si="58"/>
        <v>0</v>
      </c>
      <c r="AB167" s="475">
        <f t="shared" si="58"/>
        <v>0</v>
      </c>
      <c r="AC167" s="475">
        <f t="shared" si="58"/>
        <v>0</v>
      </c>
      <c r="AD167" s="475">
        <f t="shared" si="58"/>
        <v>0</v>
      </c>
      <c r="AE167" s="475">
        <f t="shared" si="58"/>
        <v>0</v>
      </c>
      <c r="AF167" s="475">
        <f t="shared" si="58"/>
        <v>0</v>
      </c>
      <c r="AG167" s="475">
        <f t="shared" si="58"/>
        <v>0</v>
      </c>
      <c r="AH167" s="475">
        <f t="shared" si="58"/>
        <v>0</v>
      </c>
      <c r="AI167" s="475">
        <f t="shared" si="58"/>
        <v>0</v>
      </c>
      <c r="AJ167" s="475">
        <f t="shared" si="58"/>
        <v>0</v>
      </c>
      <c r="AK167" s="475">
        <f t="shared" si="58"/>
        <v>0</v>
      </c>
      <c r="AL167" s="475">
        <f t="shared" si="58"/>
        <v>0</v>
      </c>
      <c r="AM167" s="475">
        <f t="shared" si="58"/>
        <v>0</v>
      </c>
      <c r="AN167" s="475">
        <f t="shared" si="58"/>
        <v>0</v>
      </c>
      <c r="AO167" s="475">
        <f t="shared" si="58"/>
        <v>0</v>
      </c>
      <c r="AP167" s="475">
        <f t="shared" si="58"/>
        <v>0</v>
      </c>
      <c r="AQ167" s="475">
        <f t="shared" si="58"/>
        <v>0</v>
      </c>
      <c r="AR167" s="475">
        <f t="shared" si="58"/>
        <v>0</v>
      </c>
      <c r="AS167" s="475">
        <f t="shared" si="58"/>
        <v>0</v>
      </c>
      <c r="AT167" s="475">
        <f t="shared" si="58"/>
        <v>0</v>
      </c>
      <c r="AU167" s="475">
        <f t="shared" si="58"/>
        <v>0</v>
      </c>
      <c r="AV167" s="475">
        <f t="shared" si="58"/>
        <v>0</v>
      </c>
      <c r="AW167" s="475">
        <f t="shared" si="58"/>
        <v>0</v>
      </c>
      <c r="AX167" s="475">
        <f t="shared" si="58"/>
        <v>0</v>
      </c>
      <c r="AY167" s="475">
        <f t="shared" si="58"/>
        <v>0</v>
      </c>
      <c r="AZ167" s="475">
        <f t="shared" si="58"/>
        <v>0</v>
      </c>
      <c r="BA167" s="475">
        <f t="shared" si="58"/>
        <v>0</v>
      </c>
      <c r="BB167" s="475">
        <f t="shared" si="58"/>
        <v>0</v>
      </c>
      <c r="BC167" s="475">
        <f t="shared" si="58"/>
        <v>0</v>
      </c>
      <c r="BD167" s="475">
        <f t="shared" si="58"/>
        <v>0</v>
      </c>
      <c r="BE167" s="475">
        <f t="shared" si="58"/>
        <v>0</v>
      </c>
      <c r="BF167" s="475">
        <f t="shared" si="58"/>
        <v>0</v>
      </c>
      <c r="BG167" s="475">
        <f t="shared" si="58"/>
        <v>0</v>
      </c>
      <c r="BH167" s="475">
        <f t="shared" si="58"/>
        <v>0</v>
      </c>
      <c r="BI167" s="475">
        <f t="shared" si="58"/>
        <v>0</v>
      </c>
      <c r="BJ167" s="475">
        <f t="shared" si="58"/>
        <v>0</v>
      </c>
      <c r="BK167" s="475">
        <f t="shared" si="58"/>
        <v>0</v>
      </c>
      <c r="BL167" s="475">
        <f t="shared" si="58"/>
        <v>0</v>
      </c>
      <c r="BM167" s="475">
        <f t="shared" si="58"/>
        <v>0</v>
      </c>
      <c r="BN167" s="475">
        <f t="shared" si="58"/>
        <v>0</v>
      </c>
      <c r="BO167" s="475">
        <f t="shared" si="58"/>
        <v>0</v>
      </c>
      <c r="BP167" s="475">
        <f t="shared" si="58"/>
        <v>0</v>
      </c>
      <c r="BQ167" s="475">
        <f t="shared" si="55"/>
        <v>0</v>
      </c>
      <c r="BR167" s="475">
        <f t="shared" ref="BR167:BX167" si="59">_xlfn.IFNA(IF($B167=0,0,IF(DATE(BR$4,BR$5,1)&gt;=$B167,BR36,0)),0)</f>
        <v>0</v>
      </c>
      <c r="BS167" s="475">
        <f t="shared" si="59"/>
        <v>0</v>
      </c>
      <c r="BT167" s="475">
        <f t="shared" si="59"/>
        <v>0</v>
      </c>
      <c r="BU167" s="475">
        <f t="shared" si="59"/>
        <v>0</v>
      </c>
      <c r="BV167" s="475">
        <f t="shared" si="59"/>
        <v>0</v>
      </c>
      <c r="BW167" s="475">
        <f t="shared" si="59"/>
        <v>0</v>
      </c>
      <c r="BX167" s="475">
        <f t="shared" si="59"/>
        <v>0</v>
      </c>
      <c r="BY167" s="475">
        <f t="shared" si="55"/>
        <v>0</v>
      </c>
      <c r="BZ167" s="475">
        <f t="shared" si="55"/>
        <v>0</v>
      </c>
      <c r="CA167" s="475">
        <f t="shared" si="55"/>
        <v>0</v>
      </c>
      <c r="CB167" s="475">
        <f t="shared" si="55"/>
        <v>0</v>
      </c>
      <c r="CC167" s="475">
        <f t="shared" si="55"/>
        <v>0</v>
      </c>
      <c r="CD167" s="475">
        <f t="shared" si="55"/>
        <v>0</v>
      </c>
      <c r="CE167" s="475">
        <f t="shared" si="55"/>
        <v>0</v>
      </c>
      <c r="CF167" s="475">
        <f t="shared" si="55"/>
        <v>0</v>
      </c>
      <c r="CG167" s="475">
        <f t="shared" si="55"/>
        <v>0</v>
      </c>
      <c r="CH167" s="475">
        <f t="shared" si="55"/>
        <v>0</v>
      </c>
      <c r="CI167" s="475">
        <f t="shared" si="55"/>
        <v>0</v>
      </c>
      <c r="CJ167" s="475">
        <f t="shared" si="55"/>
        <v>0</v>
      </c>
      <c r="CK167" s="475">
        <f t="shared" si="55"/>
        <v>0</v>
      </c>
      <c r="CL167" s="475">
        <f t="shared" si="55"/>
        <v>0</v>
      </c>
      <c r="CM167" s="475">
        <f t="shared" si="55"/>
        <v>0</v>
      </c>
      <c r="CN167" s="475">
        <f t="shared" si="55"/>
        <v>0</v>
      </c>
      <c r="CO167" s="475">
        <f t="shared" si="55"/>
        <v>0</v>
      </c>
      <c r="CP167" s="475">
        <f t="shared" si="55"/>
        <v>0</v>
      </c>
      <c r="CQ167" s="475">
        <f t="shared" si="55"/>
        <v>0</v>
      </c>
      <c r="CR167" s="475">
        <f t="shared" si="55"/>
        <v>0</v>
      </c>
      <c r="CS167" s="475">
        <f t="shared" si="55"/>
        <v>0</v>
      </c>
      <c r="CT167" s="475">
        <f t="shared" si="55"/>
        <v>0</v>
      </c>
      <c r="CU167" s="475">
        <f t="shared" si="55"/>
        <v>0</v>
      </c>
      <c r="CV167" s="475">
        <f t="shared" si="55"/>
        <v>0</v>
      </c>
      <c r="CW167" s="475">
        <f t="shared" si="55"/>
        <v>0</v>
      </c>
      <c r="CX167" s="475">
        <f t="shared" si="55"/>
        <v>0</v>
      </c>
      <c r="CY167" s="475">
        <f t="shared" si="55"/>
        <v>0</v>
      </c>
      <c r="CZ167" s="475">
        <f t="shared" si="55"/>
        <v>0</v>
      </c>
      <c r="DA167" s="475">
        <f t="shared" si="55"/>
        <v>0</v>
      </c>
      <c r="DB167" s="475">
        <f t="shared" si="55"/>
        <v>0</v>
      </c>
      <c r="DC167" s="475">
        <f t="shared" si="55"/>
        <v>0</v>
      </c>
      <c r="DD167" s="475">
        <f t="shared" si="55"/>
        <v>0</v>
      </c>
      <c r="DE167" s="475">
        <f t="shared" si="55"/>
        <v>0</v>
      </c>
      <c r="DF167" s="475">
        <f t="shared" si="55"/>
        <v>0</v>
      </c>
      <c r="DG167" s="475">
        <f t="shared" si="55"/>
        <v>0</v>
      </c>
      <c r="DH167" s="475">
        <f t="shared" si="55"/>
        <v>0</v>
      </c>
      <c r="DI167" s="475">
        <f t="shared" si="55"/>
        <v>0</v>
      </c>
      <c r="DJ167" s="475">
        <f t="shared" si="55"/>
        <v>0</v>
      </c>
      <c r="DK167" s="475">
        <f t="shared" si="55"/>
        <v>0</v>
      </c>
      <c r="DL167" s="475">
        <f t="shared" si="55"/>
        <v>0</v>
      </c>
      <c r="DM167" s="475">
        <f t="shared" si="55"/>
        <v>0</v>
      </c>
      <c r="DN167" s="475">
        <f t="shared" si="55"/>
        <v>0</v>
      </c>
      <c r="DO167" s="475">
        <f t="shared" si="55"/>
        <v>0</v>
      </c>
      <c r="DP167" s="475">
        <f t="shared" si="55"/>
        <v>0</v>
      </c>
      <c r="DQ167" s="475">
        <f t="shared" si="55"/>
        <v>0</v>
      </c>
      <c r="DR167" s="475">
        <f t="shared" si="55"/>
        <v>0</v>
      </c>
      <c r="DS167" s="475">
        <f t="shared" si="55"/>
        <v>0</v>
      </c>
      <c r="DT167" s="475">
        <f t="shared" si="55"/>
        <v>0</v>
      </c>
      <c r="DU167" s="475">
        <f t="shared" si="55"/>
        <v>0</v>
      </c>
      <c r="DV167" s="475">
        <f t="shared" si="55"/>
        <v>0</v>
      </c>
      <c r="DW167" s="475">
        <f t="shared" si="55"/>
        <v>0</v>
      </c>
      <c r="DX167" s="475">
        <f t="shared" si="55"/>
        <v>0</v>
      </c>
      <c r="DY167" s="475">
        <f t="shared" si="55"/>
        <v>0</v>
      </c>
      <c r="DZ167" s="475">
        <f t="shared" si="55"/>
        <v>0</v>
      </c>
      <c r="EA167" s="475">
        <f t="shared" si="55"/>
        <v>0</v>
      </c>
      <c r="EB167" s="475">
        <f t="shared" ref="EB167:GB171" si="60">_xlfn.IFNA(IF($B167=0,0,IF(DATE(EB$4,EB$5,1)&gt;=$B167,EB36,0)),0)</f>
        <v>0</v>
      </c>
      <c r="EC167" s="475">
        <f t="shared" si="60"/>
        <v>0</v>
      </c>
      <c r="ED167" s="475">
        <f t="shared" si="60"/>
        <v>0</v>
      </c>
      <c r="EE167" s="475">
        <f t="shared" si="60"/>
        <v>0</v>
      </c>
      <c r="EF167" s="475">
        <f t="shared" si="60"/>
        <v>0</v>
      </c>
      <c r="EG167" s="475">
        <f t="shared" si="60"/>
        <v>0</v>
      </c>
      <c r="EH167" s="475">
        <f t="shared" si="60"/>
        <v>0</v>
      </c>
      <c r="EI167" s="475">
        <f t="shared" si="60"/>
        <v>0</v>
      </c>
      <c r="EJ167" s="475">
        <f t="shared" si="60"/>
        <v>0</v>
      </c>
      <c r="EK167" s="475">
        <f t="shared" si="60"/>
        <v>0</v>
      </c>
      <c r="EL167" s="475">
        <f t="shared" si="60"/>
        <v>0</v>
      </c>
      <c r="EM167" s="475">
        <f t="shared" si="60"/>
        <v>0</v>
      </c>
      <c r="EN167" s="475">
        <f t="shared" si="60"/>
        <v>0</v>
      </c>
      <c r="EO167" s="475">
        <f t="shared" si="60"/>
        <v>0</v>
      </c>
      <c r="EP167" s="475">
        <f t="shared" si="60"/>
        <v>0</v>
      </c>
      <c r="EQ167" s="475">
        <f t="shared" si="60"/>
        <v>0</v>
      </c>
      <c r="ER167" s="475">
        <f t="shared" si="60"/>
        <v>0</v>
      </c>
      <c r="ES167" s="475">
        <f t="shared" si="60"/>
        <v>0</v>
      </c>
      <c r="ET167" s="475">
        <f t="shared" si="60"/>
        <v>0</v>
      </c>
      <c r="EU167" s="475">
        <f t="shared" si="60"/>
        <v>0</v>
      </c>
      <c r="EV167" s="475">
        <f t="shared" si="60"/>
        <v>0</v>
      </c>
      <c r="EW167" s="475">
        <f t="shared" si="60"/>
        <v>0</v>
      </c>
      <c r="EX167" s="475">
        <f t="shared" si="60"/>
        <v>0</v>
      </c>
      <c r="EY167" s="475">
        <f t="shared" si="60"/>
        <v>0</v>
      </c>
      <c r="EZ167" s="475">
        <f t="shared" si="60"/>
        <v>0</v>
      </c>
      <c r="FA167" s="475">
        <f t="shared" si="60"/>
        <v>0</v>
      </c>
      <c r="FB167" s="475">
        <f t="shared" si="60"/>
        <v>0</v>
      </c>
      <c r="FC167" s="475">
        <f t="shared" si="60"/>
        <v>0</v>
      </c>
      <c r="FD167" s="475">
        <f t="shared" si="60"/>
        <v>0</v>
      </c>
      <c r="FE167" s="475">
        <f t="shared" si="60"/>
        <v>0</v>
      </c>
      <c r="FF167" s="475">
        <f t="shared" si="60"/>
        <v>0</v>
      </c>
      <c r="FG167" s="475">
        <f t="shared" si="60"/>
        <v>0</v>
      </c>
      <c r="FH167" s="475">
        <f t="shared" si="60"/>
        <v>0</v>
      </c>
      <c r="FI167" s="475">
        <f t="shared" si="60"/>
        <v>0</v>
      </c>
      <c r="FJ167" s="475">
        <f t="shared" si="60"/>
        <v>0</v>
      </c>
      <c r="FK167" s="475">
        <f t="shared" si="60"/>
        <v>0</v>
      </c>
      <c r="FL167" s="475">
        <f t="shared" si="60"/>
        <v>0</v>
      </c>
      <c r="FM167" s="475">
        <f t="shared" si="60"/>
        <v>0</v>
      </c>
      <c r="FN167" s="475">
        <f t="shared" si="60"/>
        <v>0</v>
      </c>
      <c r="FO167" s="475">
        <f t="shared" si="60"/>
        <v>0</v>
      </c>
      <c r="FP167" s="475">
        <f t="shared" si="60"/>
        <v>0</v>
      </c>
      <c r="FQ167" s="475">
        <f t="shared" si="60"/>
        <v>0</v>
      </c>
      <c r="FR167" s="475">
        <f t="shared" si="60"/>
        <v>0</v>
      </c>
      <c r="FS167" s="475">
        <f t="shared" si="60"/>
        <v>0</v>
      </c>
      <c r="FT167" s="475">
        <f t="shared" si="60"/>
        <v>0</v>
      </c>
      <c r="FU167" s="475">
        <f t="shared" si="60"/>
        <v>0</v>
      </c>
      <c r="FV167" s="475">
        <f t="shared" si="60"/>
        <v>0</v>
      </c>
      <c r="FW167" s="475">
        <f t="shared" si="60"/>
        <v>0</v>
      </c>
      <c r="FX167" s="475">
        <f t="shared" si="60"/>
        <v>0</v>
      </c>
      <c r="FY167" s="475">
        <f t="shared" si="60"/>
        <v>0</v>
      </c>
      <c r="FZ167" s="475">
        <f t="shared" si="60"/>
        <v>0</v>
      </c>
      <c r="GA167" s="475">
        <f t="shared" si="60"/>
        <v>0</v>
      </c>
      <c r="GB167" s="475">
        <f t="shared" si="60"/>
        <v>0</v>
      </c>
    </row>
    <row r="168" spans="2:184" x14ac:dyDescent="0.35">
      <c r="B168" s="517">
        <f>VLOOKUP(C168,'QUALIFIED ENGINES'!$D$7:$P$9999,13,FALSE)</f>
        <v>44671</v>
      </c>
      <c r="C168" s="472">
        <f>'QUALIFIED ENGINES'!D38</f>
        <v>91449</v>
      </c>
      <c r="D168" s="475">
        <f t="shared" si="1"/>
        <v>0</v>
      </c>
      <c r="E168" s="475">
        <f t="shared" si="58"/>
        <v>0</v>
      </c>
      <c r="F168" s="475">
        <f t="shared" si="58"/>
        <v>0</v>
      </c>
      <c r="G168" s="475">
        <f t="shared" si="58"/>
        <v>0</v>
      </c>
      <c r="H168" s="475">
        <f t="shared" si="58"/>
        <v>0</v>
      </c>
      <c r="I168" s="475">
        <f t="shared" si="58"/>
        <v>0</v>
      </c>
      <c r="J168" s="475">
        <f t="shared" si="58"/>
        <v>0</v>
      </c>
      <c r="K168" s="475">
        <f t="shared" si="58"/>
        <v>0</v>
      </c>
      <c r="L168" s="475">
        <f t="shared" si="58"/>
        <v>0</v>
      </c>
      <c r="M168" s="475">
        <f t="shared" si="58"/>
        <v>0</v>
      </c>
      <c r="N168" s="475">
        <f t="shared" si="58"/>
        <v>0</v>
      </c>
      <c r="O168" s="475">
        <f t="shared" si="58"/>
        <v>0</v>
      </c>
      <c r="P168" s="475">
        <f t="shared" si="58"/>
        <v>0</v>
      </c>
      <c r="Q168" s="475">
        <f t="shared" si="58"/>
        <v>0</v>
      </c>
      <c r="R168" s="475">
        <f t="shared" si="58"/>
        <v>0</v>
      </c>
      <c r="S168" s="475">
        <f t="shared" si="58"/>
        <v>0</v>
      </c>
      <c r="T168" s="475">
        <f t="shared" si="58"/>
        <v>0</v>
      </c>
      <c r="U168" s="475">
        <f t="shared" si="58"/>
        <v>0</v>
      </c>
      <c r="V168" s="475">
        <f t="shared" si="58"/>
        <v>0</v>
      </c>
      <c r="W168" s="475">
        <f t="shared" si="58"/>
        <v>0</v>
      </c>
      <c r="X168" s="475">
        <f t="shared" si="58"/>
        <v>0</v>
      </c>
      <c r="Y168" s="475">
        <f t="shared" si="58"/>
        <v>0</v>
      </c>
      <c r="Z168" s="475">
        <f t="shared" si="58"/>
        <v>0</v>
      </c>
      <c r="AA168" s="475">
        <f t="shared" si="58"/>
        <v>0</v>
      </c>
      <c r="AB168" s="475">
        <f t="shared" si="58"/>
        <v>0</v>
      </c>
      <c r="AC168" s="475">
        <f t="shared" si="58"/>
        <v>0</v>
      </c>
      <c r="AD168" s="475">
        <f t="shared" si="58"/>
        <v>0</v>
      </c>
      <c r="AE168" s="475">
        <f t="shared" si="58"/>
        <v>0</v>
      </c>
      <c r="AF168" s="475">
        <f t="shared" si="58"/>
        <v>0</v>
      </c>
      <c r="AG168" s="475">
        <f t="shared" si="58"/>
        <v>0</v>
      </c>
      <c r="AH168" s="475">
        <f t="shared" si="58"/>
        <v>0</v>
      </c>
      <c r="AI168" s="475">
        <f t="shared" si="58"/>
        <v>0</v>
      </c>
      <c r="AJ168" s="475">
        <f t="shared" si="58"/>
        <v>0</v>
      </c>
      <c r="AK168" s="475">
        <f t="shared" si="58"/>
        <v>0</v>
      </c>
      <c r="AL168" s="475">
        <f t="shared" si="58"/>
        <v>0</v>
      </c>
      <c r="AM168" s="475">
        <f t="shared" si="58"/>
        <v>0</v>
      </c>
      <c r="AN168" s="475">
        <f t="shared" si="58"/>
        <v>0</v>
      </c>
      <c r="AO168" s="475">
        <f t="shared" si="58"/>
        <v>0</v>
      </c>
      <c r="AP168" s="475">
        <f t="shared" si="58"/>
        <v>0</v>
      </c>
      <c r="AQ168" s="475">
        <f t="shared" si="58"/>
        <v>0</v>
      </c>
      <c r="AR168" s="475">
        <f t="shared" si="58"/>
        <v>0</v>
      </c>
      <c r="AS168" s="475">
        <f t="shared" si="58"/>
        <v>0</v>
      </c>
      <c r="AT168" s="475">
        <f t="shared" si="58"/>
        <v>0</v>
      </c>
      <c r="AU168" s="475">
        <f t="shared" si="58"/>
        <v>0</v>
      </c>
      <c r="AV168" s="475">
        <f t="shared" si="58"/>
        <v>0</v>
      </c>
      <c r="AW168" s="475">
        <f t="shared" si="58"/>
        <v>0</v>
      </c>
      <c r="AX168" s="475">
        <f t="shared" si="58"/>
        <v>0</v>
      </c>
      <c r="AY168" s="475">
        <f t="shared" si="58"/>
        <v>0</v>
      </c>
      <c r="AZ168" s="475">
        <f t="shared" si="58"/>
        <v>0</v>
      </c>
      <c r="BA168" s="475">
        <f t="shared" si="58"/>
        <v>0</v>
      </c>
      <c r="BB168" s="475">
        <f t="shared" si="58"/>
        <v>0</v>
      </c>
      <c r="BC168" s="475">
        <f t="shared" si="58"/>
        <v>0</v>
      </c>
      <c r="BD168" s="475">
        <f t="shared" si="58"/>
        <v>0</v>
      </c>
      <c r="BE168" s="475">
        <f t="shared" si="58"/>
        <v>0</v>
      </c>
      <c r="BF168" s="475">
        <f t="shared" si="58"/>
        <v>0</v>
      </c>
      <c r="BG168" s="475">
        <f t="shared" si="58"/>
        <v>0</v>
      </c>
      <c r="BH168" s="475">
        <f t="shared" si="58"/>
        <v>0</v>
      </c>
      <c r="BI168" s="475">
        <f t="shared" si="58"/>
        <v>0</v>
      </c>
      <c r="BJ168" s="475">
        <f t="shared" si="58"/>
        <v>0</v>
      </c>
      <c r="BK168" s="475">
        <f t="shared" si="58"/>
        <v>0</v>
      </c>
      <c r="BL168" s="475">
        <f t="shared" si="58"/>
        <v>0</v>
      </c>
      <c r="BM168" s="475">
        <f t="shared" si="58"/>
        <v>0</v>
      </c>
      <c r="BN168" s="475">
        <f t="shared" si="58"/>
        <v>0</v>
      </c>
      <c r="BO168" s="475">
        <f t="shared" si="58"/>
        <v>0</v>
      </c>
      <c r="BP168" s="475">
        <f t="shared" si="58"/>
        <v>0</v>
      </c>
      <c r="BQ168" s="475">
        <f t="shared" si="55"/>
        <v>0</v>
      </c>
      <c r="BR168" s="475">
        <f t="shared" ref="BR168:BX168" si="61">_xlfn.IFNA(IF($B168=0,0,IF(DATE(BR$4,BR$5,1)&gt;=$B168,BR37,0)),0)</f>
        <v>0</v>
      </c>
      <c r="BS168" s="475">
        <f t="shared" si="61"/>
        <v>0</v>
      </c>
      <c r="BT168" s="475">
        <f t="shared" si="61"/>
        <v>0</v>
      </c>
      <c r="BU168" s="475">
        <f t="shared" si="61"/>
        <v>0</v>
      </c>
      <c r="BV168" s="475">
        <f t="shared" si="61"/>
        <v>0</v>
      </c>
      <c r="BW168" s="475">
        <f t="shared" si="61"/>
        <v>0</v>
      </c>
      <c r="BX168" s="475">
        <f t="shared" si="61"/>
        <v>0</v>
      </c>
      <c r="BY168" s="475">
        <f t="shared" si="55"/>
        <v>56.59</v>
      </c>
      <c r="BZ168" s="475">
        <f t="shared" si="55"/>
        <v>372.77</v>
      </c>
      <c r="CA168" s="475">
        <f t="shared" si="55"/>
        <v>398.2</v>
      </c>
      <c r="CB168" s="475">
        <f t="shared" si="55"/>
        <v>422.51</v>
      </c>
      <c r="CC168" s="475">
        <f t="shared" si="55"/>
        <v>422.92</v>
      </c>
      <c r="CD168" s="475">
        <f t="shared" si="55"/>
        <v>416.48</v>
      </c>
      <c r="CE168" s="475">
        <f t="shared" si="55"/>
        <v>412.85</v>
      </c>
      <c r="CF168" s="475">
        <f t="shared" si="55"/>
        <v>407.02</v>
      </c>
      <c r="CG168" s="475">
        <f t="shared" si="55"/>
        <v>384.65</v>
      </c>
      <c r="CH168" s="475">
        <f t="shared" si="55"/>
        <v>443.02</v>
      </c>
      <c r="CI168" s="475">
        <f t="shared" si="55"/>
        <v>436.68</v>
      </c>
      <c r="CJ168" s="475">
        <f t="shared" si="55"/>
        <v>407.49</v>
      </c>
      <c r="CK168" s="475">
        <f t="shared" si="55"/>
        <v>405.21</v>
      </c>
      <c r="CL168" s="475">
        <f t="shared" si="55"/>
        <v>341.15</v>
      </c>
      <c r="CM168" s="475">
        <f t="shared" si="55"/>
        <v>368.51</v>
      </c>
      <c r="CN168" s="475">
        <f t="shared" si="55"/>
        <v>312.86</v>
      </c>
      <c r="CO168" s="475">
        <f t="shared" si="55"/>
        <v>0</v>
      </c>
      <c r="CP168" s="475">
        <f t="shared" si="55"/>
        <v>216.65</v>
      </c>
      <c r="CQ168" s="475">
        <f t="shared" si="55"/>
        <v>463.3</v>
      </c>
      <c r="CR168" s="475">
        <f t="shared" si="55"/>
        <v>443.69</v>
      </c>
      <c r="CS168" s="475">
        <f t="shared" si="55"/>
        <v>482.05</v>
      </c>
      <c r="CT168" s="475">
        <f t="shared" si="55"/>
        <v>462.72</v>
      </c>
      <c r="CU168" s="475">
        <f t="shared" si="55"/>
        <v>506.62</v>
      </c>
      <c r="CV168" s="475">
        <f t="shared" si="55"/>
        <v>495.42</v>
      </c>
      <c r="CW168" s="475">
        <f t="shared" si="55"/>
        <v>516.83000000000004</v>
      </c>
      <c r="CX168" s="475">
        <f t="shared" si="55"/>
        <v>383.85</v>
      </c>
      <c r="CY168" s="475">
        <f t="shared" si="55"/>
        <v>496.95</v>
      </c>
      <c r="CZ168" s="475">
        <f t="shared" si="55"/>
        <v>452.7</v>
      </c>
      <c r="DA168" s="475">
        <f t="shared" si="55"/>
        <v>462.8</v>
      </c>
      <c r="DB168" s="475">
        <f t="shared" si="55"/>
        <v>457.97</v>
      </c>
      <c r="DC168" s="475">
        <f t="shared" si="55"/>
        <v>335.6</v>
      </c>
      <c r="DD168" s="475">
        <f t="shared" si="55"/>
        <v>499.96</v>
      </c>
      <c r="DE168" s="475">
        <f t="shared" si="55"/>
        <v>476.27</v>
      </c>
      <c r="DF168" s="475">
        <f t="shared" si="55"/>
        <v>496.73</v>
      </c>
      <c r="DG168" s="475">
        <f t="shared" si="55"/>
        <v>174.77</v>
      </c>
      <c r="DH168" s="475">
        <f t="shared" si="55"/>
        <v>0</v>
      </c>
      <c r="DI168" s="475">
        <f t="shared" si="55"/>
        <v>0</v>
      </c>
      <c r="DJ168" s="475">
        <f t="shared" si="55"/>
        <v>0</v>
      </c>
      <c r="DK168" s="475">
        <f t="shared" si="55"/>
        <v>0</v>
      </c>
      <c r="DL168" s="475">
        <f t="shared" si="55"/>
        <v>0</v>
      </c>
      <c r="DM168" s="475">
        <f t="shared" si="55"/>
        <v>0</v>
      </c>
      <c r="DN168" s="475">
        <f t="shared" si="55"/>
        <v>0</v>
      </c>
      <c r="DO168" s="475">
        <f t="shared" si="55"/>
        <v>0</v>
      </c>
      <c r="DP168" s="475">
        <f t="shared" si="55"/>
        <v>0</v>
      </c>
      <c r="DQ168" s="475">
        <f t="shared" si="55"/>
        <v>0</v>
      </c>
      <c r="DR168" s="475">
        <f t="shared" si="55"/>
        <v>0</v>
      </c>
      <c r="DS168" s="475">
        <f t="shared" si="55"/>
        <v>0</v>
      </c>
      <c r="DT168" s="475">
        <f t="shared" si="55"/>
        <v>0</v>
      </c>
      <c r="DU168" s="475">
        <f t="shared" si="55"/>
        <v>0</v>
      </c>
      <c r="DV168" s="475">
        <f t="shared" si="55"/>
        <v>0</v>
      </c>
      <c r="DW168" s="475">
        <f t="shared" si="55"/>
        <v>0</v>
      </c>
      <c r="DX168" s="475">
        <f t="shared" si="55"/>
        <v>0</v>
      </c>
      <c r="DY168" s="475">
        <f t="shared" si="55"/>
        <v>0</v>
      </c>
      <c r="DZ168" s="475">
        <f t="shared" si="55"/>
        <v>0</v>
      </c>
      <c r="EA168" s="475">
        <f t="shared" si="55"/>
        <v>0</v>
      </c>
      <c r="EB168" s="475">
        <f t="shared" si="60"/>
        <v>0</v>
      </c>
      <c r="EC168" s="475">
        <f t="shared" si="60"/>
        <v>0</v>
      </c>
      <c r="ED168" s="475">
        <f t="shared" si="60"/>
        <v>0</v>
      </c>
      <c r="EE168" s="475">
        <f t="shared" si="60"/>
        <v>0</v>
      </c>
      <c r="EF168" s="475">
        <f t="shared" si="60"/>
        <v>0</v>
      </c>
      <c r="EG168" s="475">
        <f t="shared" si="60"/>
        <v>0</v>
      </c>
      <c r="EH168" s="475">
        <f t="shared" si="60"/>
        <v>0</v>
      </c>
      <c r="EI168" s="475">
        <f t="shared" si="60"/>
        <v>0</v>
      </c>
      <c r="EJ168" s="475">
        <f t="shared" si="60"/>
        <v>0</v>
      </c>
      <c r="EK168" s="475">
        <f t="shared" si="60"/>
        <v>0</v>
      </c>
      <c r="EL168" s="475">
        <f t="shared" si="60"/>
        <v>0</v>
      </c>
      <c r="EM168" s="475">
        <f t="shared" si="60"/>
        <v>0</v>
      </c>
      <c r="EN168" s="475">
        <f t="shared" si="60"/>
        <v>0</v>
      </c>
      <c r="EO168" s="475">
        <f t="shared" si="60"/>
        <v>0</v>
      </c>
      <c r="EP168" s="475">
        <f t="shared" si="60"/>
        <v>0</v>
      </c>
      <c r="EQ168" s="475">
        <f t="shared" si="60"/>
        <v>0</v>
      </c>
      <c r="ER168" s="475">
        <f t="shared" si="60"/>
        <v>0</v>
      </c>
      <c r="ES168" s="475">
        <f t="shared" si="60"/>
        <v>0</v>
      </c>
      <c r="ET168" s="475">
        <f t="shared" si="60"/>
        <v>0</v>
      </c>
      <c r="EU168" s="475">
        <f t="shared" si="60"/>
        <v>0</v>
      </c>
      <c r="EV168" s="475">
        <f t="shared" si="60"/>
        <v>0</v>
      </c>
      <c r="EW168" s="475">
        <f t="shared" si="60"/>
        <v>0</v>
      </c>
      <c r="EX168" s="475">
        <f t="shared" si="60"/>
        <v>0</v>
      </c>
      <c r="EY168" s="475">
        <f t="shared" si="60"/>
        <v>0</v>
      </c>
      <c r="EZ168" s="475">
        <f t="shared" si="60"/>
        <v>0</v>
      </c>
      <c r="FA168" s="475">
        <f t="shared" si="60"/>
        <v>0</v>
      </c>
      <c r="FB168" s="475">
        <f t="shared" si="60"/>
        <v>0</v>
      </c>
      <c r="FC168" s="475">
        <f t="shared" si="60"/>
        <v>0</v>
      </c>
      <c r="FD168" s="475">
        <f t="shared" si="60"/>
        <v>0</v>
      </c>
      <c r="FE168" s="475">
        <f t="shared" si="60"/>
        <v>0</v>
      </c>
      <c r="FF168" s="475">
        <f t="shared" si="60"/>
        <v>0</v>
      </c>
      <c r="FG168" s="475">
        <f t="shared" si="60"/>
        <v>0</v>
      </c>
      <c r="FH168" s="475">
        <f t="shared" si="60"/>
        <v>0</v>
      </c>
      <c r="FI168" s="475">
        <f t="shared" si="60"/>
        <v>0</v>
      </c>
      <c r="FJ168" s="475">
        <f t="shared" si="60"/>
        <v>0</v>
      </c>
      <c r="FK168" s="475">
        <f t="shared" si="60"/>
        <v>0</v>
      </c>
      <c r="FL168" s="475">
        <f t="shared" si="60"/>
        <v>0</v>
      </c>
      <c r="FM168" s="475">
        <f t="shared" si="60"/>
        <v>0</v>
      </c>
      <c r="FN168" s="475">
        <f t="shared" si="60"/>
        <v>0</v>
      </c>
      <c r="FO168" s="475">
        <f t="shared" si="60"/>
        <v>0</v>
      </c>
      <c r="FP168" s="475">
        <f t="shared" si="60"/>
        <v>0</v>
      </c>
      <c r="FQ168" s="475">
        <f t="shared" si="60"/>
        <v>0</v>
      </c>
      <c r="FR168" s="475">
        <f t="shared" si="60"/>
        <v>0</v>
      </c>
      <c r="FS168" s="475">
        <f t="shared" si="60"/>
        <v>0</v>
      </c>
      <c r="FT168" s="475">
        <f t="shared" si="60"/>
        <v>0</v>
      </c>
      <c r="FU168" s="475">
        <f t="shared" si="60"/>
        <v>0</v>
      </c>
      <c r="FV168" s="475">
        <f t="shared" si="60"/>
        <v>0</v>
      </c>
      <c r="FW168" s="475">
        <f t="shared" si="60"/>
        <v>0</v>
      </c>
      <c r="FX168" s="475">
        <f t="shared" si="60"/>
        <v>0</v>
      </c>
      <c r="FY168" s="475">
        <f t="shared" si="60"/>
        <v>0</v>
      </c>
      <c r="FZ168" s="475">
        <f t="shared" si="60"/>
        <v>0</v>
      </c>
      <c r="GA168" s="475">
        <f t="shared" si="60"/>
        <v>0</v>
      </c>
      <c r="GB168" s="475">
        <f t="shared" si="60"/>
        <v>0</v>
      </c>
    </row>
    <row r="169" spans="2:184" x14ac:dyDescent="0.35">
      <c r="B169" s="517" t="str">
        <f>VLOOKUP(C169,'QUALIFIED ENGINES'!$D$7:$P$9999,13,FALSE)</f>
        <v xml:space="preserve"> 17/02/2022</v>
      </c>
      <c r="C169" s="472">
        <f>'QUALIFIED ENGINES'!D39</f>
        <v>91484</v>
      </c>
      <c r="D169" s="475">
        <f t="shared" ref="D169:D200" si="62">_xlfn.IFNA(IF($B169=0,0,IF(DATE(D$4,D$5,1)&gt;=$B169,D38,0)),0)</f>
        <v>0</v>
      </c>
      <c r="E169" s="475">
        <f t="shared" si="58"/>
        <v>0</v>
      </c>
      <c r="F169" s="475">
        <f t="shared" si="58"/>
        <v>0</v>
      </c>
      <c r="G169" s="475">
        <f t="shared" si="58"/>
        <v>0</v>
      </c>
      <c r="H169" s="475">
        <f t="shared" si="58"/>
        <v>0</v>
      </c>
      <c r="I169" s="475">
        <f t="shared" si="58"/>
        <v>0</v>
      </c>
      <c r="J169" s="475">
        <f t="shared" si="58"/>
        <v>0</v>
      </c>
      <c r="K169" s="475">
        <f t="shared" si="58"/>
        <v>0</v>
      </c>
      <c r="L169" s="475">
        <f t="shared" si="58"/>
        <v>0</v>
      </c>
      <c r="M169" s="475">
        <f t="shared" si="58"/>
        <v>0</v>
      </c>
      <c r="N169" s="475">
        <f t="shared" si="58"/>
        <v>0</v>
      </c>
      <c r="O169" s="475">
        <f t="shared" si="58"/>
        <v>0</v>
      </c>
      <c r="P169" s="475">
        <f t="shared" si="58"/>
        <v>0</v>
      </c>
      <c r="Q169" s="475">
        <f t="shared" si="58"/>
        <v>0</v>
      </c>
      <c r="R169" s="475">
        <f t="shared" si="58"/>
        <v>0</v>
      </c>
      <c r="S169" s="475">
        <f t="shared" si="58"/>
        <v>0</v>
      </c>
      <c r="T169" s="475">
        <f t="shared" si="58"/>
        <v>0</v>
      </c>
      <c r="U169" s="475">
        <f t="shared" si="58"/>
        <v>0</v>
      </c>
      <c r="V169" s="475">
        <f t="shared" si="58"/>
        <v>0</v>
      </c>
      <c r="W169" s="475">
        <f t="shared" si="58"/>
        <v>0</v>
      </c>
      <c r="X169" s="475">
        <f t="shared" si="58"/>
        <v>0</v>
      </c>
      <c r="Y169" s="475">
        <f t="shared" si="58"/>
        <v>0</v>
      </c>
      <c r="Z169" s="475">
        <f t="shared" si="58"/>
        <v>0</v>
      </c>
      <c r="AA169" s="475">
        <f t="shared" si="58"/>
        <v>0</v>
      </c>
      <c r="AB169" s="475">
        <f t="shared" si="58"/>
        <v>0</v>
      </c>
      <c r="AC169" s="475">
        <f t="shared" si="58"/>
        <v>0</v>
      </c>
      <c r="AD169" s="475">
        <f t="shared" si="58"/>
        <v>0</v>
      </c>
      <c r="AE169" s="475">
        <f t="shared" si="58"/>
        <v>0</v>
      </c>
      <c r="AF169" s="475">
        <f t="shared" si="58"/>
        <v>0</v>
      </c>
      <c r="AG169" s="475">
        <f t="shared" si="58"/>
        <v>0</v>
      </c>
      <c r="AH169" s="475">
        <f t="shared" si="58"/>
        <v>0</v>
      </c>
      <c r="AI169" s="475">
        <f t="shared" si="58"/>
        <v>0</v>
      </c>
      <c r="AJ169" s="475">
        <f t="shared" si="58"/>
        <v>0</v>
      </c>
      <c r="AK169" s="475">
        <f t="shared" si="58"/>
        <v>0</v>
      </c>
      <c r="AL169" s="475">
        <f t="shared" si="58"/>
        <v>0</v>
      </c>
      <c r="AM169" s="475">
        <f t="shared" si="58"/>
        <v>0</v>
      </c>
      <c r="AN169" s="475">
        <f t="shared" si="58"/>
        <v>0</v>
      </c>
      <c r="AO169" s="475">
        <f t="shared" si="58"/>
        <v>0</v>
      </c>
      <c r="AP169" s="475">
        <f t="shared" si="58"/>
        <v>0</v>
      </c>
      <c r="AQ169" s="475">
        <f t="shared" si="58"/>
        <v>0</v>
      </c>
      <c r="AR169" s="475">
        <f t="shared" si="58"/>
        <v>0</v>
      </c>
      <c r="AS169" s="475">
        <f t="shared" si="58"/>
        <v>0</v>
      </c>
      <c r="AT169" s="475">
        <f t="shared" si="58"/>
        <v>0</v>
      </c>
      <c r="AU169" s="475">
        <f t="shared" si="58"/>
        <v>0</v>
      </c>
      <c r="AV169" s="475">
        <f t="shared" si="58"/>
        <v>0</v>
      </c>
      <c r="AW169" s="475">
        <f t="shared" si="58"/>
        <v>0</v>
      </c>
      <c r="AX169" s="475">
        <f t="shared" si="58"/>
        <v>0</v>
      </c>
      <c r="AY169" s="475">
        <f t="shared" si="58"/>
        <v>0</v>
      </c>
      <c r="AZ169" s="475">
        <f t="shared" si="58"/>
        <v>0</v>
      </c>
      <c r="BA169" s="475">
        <f t="shared" si="58"/>
        <v>0</v>
      </c>
      <c r="BB169" s="475">
        <f t="shared" si="58"/>
        <v>0</v>
      </c>
      <c r="BC169" s="475">
        <f t="shared" si="58"/>
        <v>0</v>
      </c>
      <c r="BD169" s="475">
        <f t="shared" si="58"/>
        <v>0</v>
      </c>
      <c r="BE169" s="475">
        <f t="shared" si="58"/>
        <v>0</v>
      </c>
      <c r="BF169" s="475">
        <f t="shared" si="58"/>
        <v>0</v>
      </c>
      <c r="BG169" s="475">
        <f t="shared" si="58"/>
        <v>0</v>
      </c>
      <c r="BH169" s="475">
        <f t="shared" si="58"/>
        <v>0</v>
      </c>
      <c r="BI169" s="475">
        <f t="shared" si="58"/>
        <v>0</v>
      </c>
      <c r="BJ169" s="475">
        <f t="shared" si="58"/>
        <v>0</v>
      </c>
      <c r="BK169" s="475">
        <f t="shared" si="58"/>
        <v>0</v>
      </c>
      <c r="BL169" s="475">
        <f t="shared" si="58"/>
        <v>0</v>
      </c>
      <c r="BM169" s="475">
        <f t="shared" si="58"/>
        <v>0</v>
      </c>
      <c r="BN169" s="475">
        <f t="shared" si="58"/>
        <v>0</v>
      </c>
      <c r="BO169" s="475">
        <f t="shared" si="58"/>
        <v>0</v>
      </c>
      <c r="BP169" s="475">
        <f t="shared" si="58"/>
        <v>0</v>
      </c>
      <c r="BQ169" s="475">
        <f t="shared" si="55"/>
        <v>0</v>
      </c>
      <c r="BR169" s="475">
        <f t="shared" ref="BR169:BX169" si="63">_xlfn.IFNA(IF($B169=0,0,IF(DATE(BR$4,BR$5,1)&gt;=$B169,BR38,0)),0)</f>
        <v>0</v>
      </c>
      <c r="BS169" s="475">
        <f t="shared" si="63"/>
        <v>0</v>
      </c>
      <c r="BT169" s="475">
        <f t="shared" si="63"/>
        <v>0</v>
      </c>
      <c r="BU169" s="475">
        <f t="shared" si="63"/>
        <v>0</v>
      </c>
      <c r="BV169" s="475">
        <f t="shared" si="63"/>
        <v>0</v>
      </c>
      <c r="BW169" s="475">
        <f t="shared" si="63"/>
        <v>0</v>
      </c>
      <c r="BX169" s="475">
        <f t="shared" si="63"/>
        <v>0</v>
      </c>
      <c r="BY169" s="475">
        <f t="shared" si="55"/>
        <v>0</v>
      </c>
      <c r="BZ169" s="475">
        <f t="shared" si="55"/>
        <v>0</v>
      </c>
      <c r="CA169" s="475">
        <f t="shared" si="55"/>
        <v>0</v>
      </c>
      <c r="CB169" s="475">
        <f t="shared" si="55"/>
        <v>0</v>
      </c>
      <c r="CC169" s="475">
        <f t="shared" si="55"/>
        <v>0</v>
      </c>
      <c r="CD169" s="475">
        <f t="shared" si="55"/>
        <v>0</v>
      </c>
      <c r="CE169" s="475">
        <f t="shared" si="55"/>
        <v>0</v>
      </c>
      <c r="CF169" s="475">
        <f t="shared" si="55"/>
        <v>0</v>
      </c>
      <c r="CG169" s="475">
        <f t="shared" si="55"/>
        <v>0</v>
      </c>
      <c r="CH169" s="475">
        <f t="shared" si="55"/>
        <v>0</v>
      </c>
      <c r="CI169" s="475">
        <f t="shared" si="55"/>
        <v>0</v>
      </c>
      <c r="CJ169" s="475">
        <f t="shared" si="55"/>
        <v>0</v>
      </c>
      <c r="CK169" s="475">
        <f t="shared" si="55"/>
        <v>0</v>
      </c>
      <c r="CL169" s="475">
        <f t="shared" si="55"/>
        <v>0</v>
      </c>
      <c r="CM169" s="475">
        <f t="shared" si="55"/>
        <v>0</v>
      </c>
      <c r="CN169" s="475">
        <f t="shared" si="55"/>
        <v>0</v>
      </c>
      <c r="CO169" s="475">
        <f t="shared" si="55"/>
        <v>0</v>
      </c>
      <c r="CP169" s="475">
        <f t="shared" si="55"/>
        <v>0</v>
      </c>
      <c r="CQ169" s="475">
        <f t="shared" si="55"/>
        <v>0</v>
      </c>
      <c r="CR169" s="475">
        <f t="shared" si="55"/>
        <v>0</v>
      </c>
      <c r="CS169" s="475">
        <f t="shared" si="55"/>
        <v>0</v>
      </c>
      <c r="CT169" s="475">
        <f t="shared" si="55"/>
        <v>0</v>
      </c>
      <c r="CU169" s="475">
        <f t="shared" si="55"/>
        <v>0</v>
      </c>
      <c r="CV169" s="475">
        <f t="shared" si="55"/>
        <v>0</v>
      </c>
      <c r="CW169" s="475">
        <f t="shared" si="55"/>
        <v>0</v>
      </c>
      <c r="CX169" s="475">
        <f t="shared" si="55"/>
        <v>0</v>
      </c>
      <c r="CY169" s="475">
        <f t="shared" si="55"/>
        <v>0</v>
      </c>
      <c r="CZ169" s="475">
        <f t="shared" si="55"/>
        <v>0</v>
      </c>
      <c r="DA169" s="475">
        <f t="shared" si="55"/>
        <v>0</v>
      </c>
      <c r="DB169" s="475">
        <f t="shared" si="55"/>
        <v>0</v>
      </c>
      <c r="DC169" s="475">
        <f t="shared" si="55"/>
        <v>0</v>
      </c>
      <c r="DD169" s="475">
        <f t="shared" si="55"/>
        <v>0</v>
      </c>
      <c r="DE169" s="475">
        <f t="shared" si="55"/>
        <v>0</v>
      </c>
      <c r="DF169" s="475">
        <f t="shared" si="55"/>
        <v>0</v>
      </c>
      <c r="DG169" s="475">
        <f t="shared" si="55"/>
        <v>0</v>
      </c>
      <c r="DH169" s="475">
        <f t="shared" si="55"/>
        <v>0</v>
      </c>
      <c r="DI169" s="475">
        <f t="shared" si="55"/>
        <v>0</v>
      </c>
      <c r="DJ169" s="475">
        <f t="shared" si="55"/>
        <v>0</v>
      </c>
      <c r="DK169" s="475">
        <f t="shared" si="55"/>
        <v>0</v>
      </c>
      <c r="DL169" s="475">
        <f t="shared" si="55"/>
        <v>0</v>
      </c>
      <c r="DM169" s="475">
        <f t="shared" si="55"/>
        <v>0</v>
      </c>
      <c r="DN169" s="475">
        <f t="shared" si="55"/>
        <v>0</v>
      </c>
      <c r="DO169" s="475">
        <f t="shared" si="55"/>
        <v>0</v>
      </c>
      <c r="DP169" s="475">
        <f t="shared" si="55"/>
        <v>0</v>
      </c>
      <c r="DQ169" s="475">
        <f t="shared" si="55"/>
        <v>0</v>
      </c>
      <c r="DR169" s="475">
        <f t="shared" si="55"/>
        <v>0</v>
      </c>
      <c r="DS169" s="475">
        <f t="shared" si="55"/>
        <v>0</v>
      </c>
      <c r="DT169" s="475">
        <f t="shared" si="55"/>
        <v>0</v>
      </c>
      <c r="DU169" s="475">
        <f t="shared" si="55"/>
        <v>0</v>
      </c>
      <c r="DV169" s="475">
        <f t="shared" si="55"/>
        <v>0</v>
      </c>
      <c r="DW169" s="475">
        <f t="shared" si="55"/>
        <v>0</v>
      </c>
      <c r="DX169" s="475">
        <f t="shared" si="55"/>
        <v>0</v>
      </c>
      <c r="DY169" s="475">
        <f t="shared" si="55"/>
        <v>0</v>
      </c>
      <c r="DZ169" s="475">
        <f t="shared" si="55"/>
        <v>0</v>
      </c>
      <c r="EA169" s="475">
        <f t="shared" si="55"/>
        <v>0</v>
      </c>
      <c r="EB169" s="475">
        <f t="shared" si="60"/>
        <v>0</v>
      </c>
      <c r="EC169" s="475">
        <f t="shared" si="60"/>
        <v>0</v>
      </c>
      <c r="ED169" s="475">
        <f t="shared" si="60"/>
        <v>0</v>
      </c>
      <c r="EE169" s="475">
        <f t="shared" si="60"/>
        <v>0</v>
      </c>
      <c r="EF169" s="475">
        <f t="shared" si="60"/>
        <v>0</v>
      </c>
      <c r="EG169" s="475">
        <f t="shared" si="60"/>
        <v>0</v>
      </c>
      <c r="EH169" s="475">
        <f t="shared" si="60"/>
        <v>0</v>
      </c>
      <c r="EI169" s="475">
        <f t="shared" si="60"/>
        <v>0</v>
      </c>
      <c r="EJ169" s="475">
        <f t="shared" si="60"/>
        <v>0</v>
      </c>
      <c r="EK169" s="475">
        <f t="shared" si="60"/>
        <v>0</v>
      </c>
      <c r="EL169" s="475">
        <f t="shared" si="60"/>
        <v>0</v>
      </c>
      <c r="EM169" s="475">
        <f t="shared" si="60"/>
        <v>0</v>
      </c>
      <c r="EN169" s="475">
        <f t="shared" si="60"/>
        <v>0</v>
      </c>
      <c r="EO169" s="475">
        <f t="shared" si="60"/>
        <v>0</v>
      </c>
      <c r="EP169" s="475">
        <f t="shared" si="60"/>
        <v>0</v>
      </c>
      <c r="EQ169" s="475">
        <f t="shared" si="60"/>
        <v>0</v>
      </c>
      <c r="ER169" s="475">
        <f t="shared" si="60"/>
        <v>0</v>
      </c>
      <c r="ES169" s="475">
        <f t="shared" si="60"/>
        <v>0</v>
      </c>
      <c r="ET169" s="475">
        <f t="shared" si="60"/>
        <v>0</v>
      </c>
      <c r="EU169" s="475">
        <f t="shared" si="60"/>
        <v>0</v>
      </c>
      <c r="EV169" s="475">
        <f t="shared" si="60"/>
        <v>0</v>
      </c>
      <c r="EW169" s="475">
        <f t="shared" si="60"/>
        <v>0</v>
      </c>
      <c r="EX169" s="475">
        <f t="shared" si="60"/>
        <v>0</v>
      </c>
      <c r="EY169" s="475">
        <f t="shared" si="60"/>
        <v>0</v>
      </c>
      <c r="EZ169" s="475">
        <f t="shared" si="60"/>
        <v>0</v>
      </c>
      <c r="FA169" s="475">
        <f t="shared" si="60"/>
        <v>0</v>
      </c>
      <c r="FB169" s="475">
        <f t="shared" si="60"/>
        <v>0</v>
      </c>
      <c r="FC169" s="475">
        <f t="shared" si="60"/>
        <v>0</v>
      </c>
      <c r="FD169" s="475">
        <f t="shared" si="60"/>
        <v>0</v>
      </c>
      <c r="FE169" s="475">
        <f t="shared" si="60"/>
        <v>0</v>
      </c>
      <c r="FF169" s="475">
        <f t="shared" si="60"/>
        <v>0</v>
      </c>
      <c r="FG169" s="475">
        <f t="shared" si="60"/>
        <v>0</v>
      </c>
      <c r="FH169" s="475">
        <f t="shared" si="60"/>
        <v>0</v>
      </c>
      <c r="FI169" s="475">
        <f t="shared" si="60"/>
        <v>0</v>
      </c>
      <c r="FJ169" s="475">
        <f t="shared" si="60"/>
        <v>0</v>
      </c>
      <c r="FK169" s="475">
        <f t="shared" si="60"/>
        <v>0</v>
      </c>
      <c r="FL169" s="475">
        <f t="shared" si="60"/>
        <v>0</v>
      </c>
      <c r="FM169" s="475">
        <f t="shared" si="60"/>
        <v>0</v>
      </c>
      <c r="FN169" s="475">
        <f t="shared" si="60"/>
        <v>0</v>
      </c>
      <c r="FO169" s="475">
        <f t="shared" si="60"/>
        <v>0</v>
      </c>
      <c r="FP169" s="475">
        <f t="shared" si="60"/>
        <v>0</v>
      </c>
      <c r="FQ169" s="475">
        <f t="shared" si="60"/>
        <v>0</v>
      </c>
      <c r="FR169" s="475">
        <f t="shared" si="60"/>
        <v>0</v>
      </c>
      <c r="FS169" s="475">
        <f t="shared" si="60"/>
        <v>0</v>
      </c>
      <c r="FT169" s="475">
        <f t="shared" si="60"/>
        <v>0</v>
      </c>
      <c r="FU169" s="475">
        <f t="shared" si="60"/>
        <v>0</v>
      </c>
      <c r="FV169" s="475">
        <f t="shared" si="60"/>
        <v>0</v>
      </c>
      <c r="FW169" s="475">
        <f t="shared" si="60"/>
        <v>0</v>
      </c>
      <c r="FX169" s="475">
        <f t="shared" si="60"/>
        <v>0</v>
      </c>
      <c r="FY169" s="475">
        <f t="shared" si="60"/>
        <v>0</v>
      </c>
      <c r="FZ169" s="475">
        <f t="shared" si="60"/>
        <v>0</v>
      </c>
      <c r="GA169" s="475">
        <f t="shared" si="60"/>
        <v>0</v>
      </c>
      <c r="GB169" s="475">
        <f t="shared" si="60"/>
        <v>0</v>
      </c>
    </row>
    <row r="170" spans="2:184" x14ac:dyDescent="0.35">
      <c r="B170" s="517">
        <f>VLOOKUP(C170,'QUALIFIED ENGINES'!$D$7:$P$9999,13,FALSE)</f>
        <v>44722.041666666664</v>
      </c>
      <c r="C170" s="472">
        <f>'QUALIFIED ENGINES'!D40</f>
        <v>91480</v>
      </c>
      <c r="D170" s="475">
        <f t="shared" si="62"/>
        <v>0</v>
      </c>
      <c r="E170" s="475">
        <f t="shared" si="58"/>
        <v>0</v>
      </c>
      <c r="F170" s="475">
        <f t="shared" si="58"/>
        <v>0</v>
      </c>
      <c r="G170" s="475">
        <f t="shared" si="58"/>
        <v>0</v>
      </c>
      <c r="H170" s="475">
        <f t="shared" si="58"/>
        <v>0</v>
      </c>
      <c r="I170" s="475">
        <f t="shared" si="58"/>
        <v>0</v>
      </c>
      <c r="J170" s="475">
        <f t="shared" si="58"/>
        <v>0</v>
      </c>
      <c r="K170" s="475">
        <f t="shared" si="58"/>
        <v>0</v>
      </c>
      <c r="L170" s="475">
        <f t="shared" si="58"/>
        <v>0</v>
      </c>
      <c r="M170" s="475">
        <f t="shared" si="58"/>
        <v>0</v>
      </c>
      <c r="N170" s="475">
        <f t="shared" si="58"/>
        <v>0</v>
      </c>
      <c r="O170" s="475">
        <f t="shared" si="58"/>
        <v>0</v>
      </c>
      <c r="P170" s="475">
        <f t="shared" si="58"/>
        <v>0</v>
      </c>
      <c r="Q170" s="475">
        <f t="shared" si="58"/>
        <v>0</v>
      </c>
      <c r="R170" s="475">
        <f t="shared" si="58"/>
        <v>0</v>
      </c>
      <c r="S170" s="475">
        <f t="shared" si="58"/>
        <v>0</v>
      </c>
      <c r="T170" s="475">
        <f t="shared" si="58"/>
        <v>0</v>
      </c>
      <c r="U170" s="475">
        <f t="shared" si="58"/>
        <v>0</v>
      </c>
      <c r="V170" s="475">
        <f t="shared" si="58"/>
        <v>0</v>
      </c>
      <c r="W170" s="475">
        <f t="shared" si="58"/>
        <v>0</v>
      </c>
      <c r="X170" s="475">
        <f t="shared" si="58"/>
        <v>0</v>
      </c>
      <c r="Y170" s="475">
        <f t="shared" si="58"/>
        <v>0</v>
      </c>
      <c r="Z170" s="475">
        <f t="shared" si="58"/>
        <v>0</v>
      </c>
      <c r="AA170" s="475">
        <f t="shared" si="58"/>
        <v>0</v>
      </c>
      <c r="AB170" s="475">
        <f t="shared" si="58"/>
        <v>0</v>
      </c>
      <c r="AC170" s="475">
        <f t="shared" si="58"/>
        <v>0</v>
      </c>
      <c r="AD170" s="475">
        <f t="shared" si="58"/>
        <v>0</v>
      </c>
      <c r="AE170" s="475">
        <f t="shared" si="58"/>
        <v>0</v>
      </c>
      <c r="AF170" s="475">
        <f t="shared" si="58"/>
        <v>0</v>
      </c>
      <c r="AG170" s="475">
        <f t="shared" si="58"/>
        <v>0</v>
      </c>
      <c r="AH170" s="475">
        <f t="shared" si="58"/>
        <v>0</v>
      </c>
      <c r="AI170" s="475">
        <f t="shared" si="58"/>
        <v>0</v>
      </c>
      <c r="AJ170" s="475">
        <f t="shared" si="58"/>
        <v>0</v>
      </c>
      <c r="AK170" s="475">
        <f t="shared" si="58"/>
        <v>0</v>
      </c>
      <c r="AL170" s="475">
        <f t="shared" si="58"/>
        <v>0</v>
      </c>
      <c r="AM170" s="475">
        <f t="shared" si="58"/>
        <v>0</v>
      </c>
      <c r="AN170" s="475">
        <f t="shared" si="58"/>
        <v>0</v>
      </c>
      <c r="AO170" s="475">
        <f t="shared" si="58"/>
        <v>0</v>
      </c>
      <c r="AP170" s="475">
        <f t="shared" si="58"/>
        <v>0</v>
      </c>
      <c r="AQ170" s="475">
        <f t="shared" si="58"/>
        <v>0</v>
      </c>
      <c r="AR170" s="475">
        <f t="shared" si="58"/>
        <v>0</v>
      </c>
      <c r="AS170" s="475">
        <f t="shared" si="58"/>
        <v>0</v>
      </c>
      <c r="AT170" s="475">
        <f t="shared" si="58"/>
        <v>0</v>
      </c>
      <c r="AU170" s="475">
        <f t="shared" si="58"/>
        <v>0</v>
      </c>
      <c r="AV170" s="475">
        <f t="shared" si="58"/>
        <v>0</v>
      </c>
      <c r="AW170" s="475">
        <f t="shared" si="58"/>
        <v>0</v>
      </c>
      <c r="AX170" s="475">
        <f t="shared" si="58"/>
        <v>0</v>
      </c>
      <c r="AY170" s="475">
        <f t="shared" si="58"/>
        <v>0</v>
      </c>
      <c r="AZ170" s="475">
        <f t="shared" si="58"/>
        <v>0</v>
      </c>
      <c r="BA170" s="475">
        <f t="shared" si="58"/>
        <v>0</v>
      </c>
      <c r="BB170" s="475">
        <f t="shared" si="58"/>
        <v>0</v>
      </c>
      <c r="BC170" s="475">
        <f t="shared" si="58"/>
        <v>0</v>
      </c>
      <c r="BD170" s="475">
        <f t="shared" si="58"/>
        <v>0</v>
      </c>
      <c r="BE170" s="475">
        <f t="shared" si="58"/>
        <v>0</v>
      </c>
      <c r="BF170" s="475">
        <f t="shared" si="58"/>
        <v>0</v>
      </c>
      <c r="BG170" s="475">
        <f t="shared" si="58"/>
        <v>0</v>
      </c>
      <c r="BH170" s="475">
        <f t="shared" si="58"/>
        <v>0</v>
      </c>
      <c r="BI170" s="475">
        <f t="shared" si="58"/>
        <v>0</v>
      </c>
      <c r="BJ170" s="475">
        <f t="shared" si="58"/>
        <v>0</v>
      </c>
      <c r="BK170" s="475">
        <f t="shared" si="58"/>
        <v>0</v>
      </c>
      <c r="BL170" s="475">
        <f t="shared" si="58"/>
        <v>0</v>
      </c>
      <c r="BM170" s="475">
        <f t="shared" si="58"/>
        <v>0</v>
      </c>
      <c r="BN170" s="475">
        <f t="shared" si="58"/>
        <v>0</v>
      </c>
      <c r="BO170" s="475">
        <f t="shared" si="58"/>
        <v>0</v>
      </c>
      <c r="BP170" s="475">
        <f t="shared" ref="BP170:EA173" si="64">_xlfn.IFNA(IF($B170=0,0,IF(DATE(BP$4,BP$5,1)&gt;=$B170,BP39,0)),0)</f>
        <v>0</v>
      </c>
      <c r="BQ170" s="475">
        <f t="shared" si="64"/>
        <v>0</v>
      </c>
      <c r="BR170" s="475">
        <f t="shared" ref="BR170:BX170" si="65">_xlfn.IFNA(IF($B170=0,0,IF(DATE(BR$4,BR$5,1)&gt;=$B170,BR39,0)),0)</f>
        <v>0</v>
      </c>
      <c r="BS170" s="475">
        <f t="shared" si="65"/>
        <v>0</v>
      </c>
      <c r="BT170" s="475">
        <f t="shared" si="65"/>
        <v>0</v>
      </c>
      <c r="BU170" s="475">
        <f t="shared" si="65"/>
        <v>0</v>
      </c>
      <c r="BV170" s="475">
        <f t="shared" si="65"/>
        <v>0</v>
      </c>
      <c r="BW170" s="475">
        <f t="shared" si="65"/>
        <v>0</v>
      </c>
      <c r="BX170" s="475">
        <f t="shared" si="65"/>
        <v>346.95</v>
      </c>
      <c r="BY170" s="475">
        <f t="shared" si="64"/>
        <v>274.45</v>
      </c>
      <c r="BZ170" s="475">
        <f t="shared" si="64"/>
        <v>67.650000000000006</v>
      </c>
      <c r="CA170" s="475">
        <f t="shared" si="64"/>
        <v>369.15</v>
      </c>
      <c r="CB170" s="475">
        <f t="shared" si="64"/>
        <v>361.64</v>
      </c>
      <c r="CC170" s="475">
        <f t="shared" si="64"/>
        <v>416.18</v>
      </c>
      <c r="CD170" s="475">
        <f t="shared" si="64"/>
        <v>449.42</v>
      </c>
      <c r="CE170" s="475">
        <f t="shared" si="64"/>
        <v>447.56</v>
      </c>
      <c r="CF170" s="475">
        <f t="shared" si="64"/>
        <v>423.14</v>
      </c>
      <c r="CG170" s="475">
        <f t="shared" si="64"/>
        <v>419.01</v>
      </c>
      <c r="CH170" s="475">
        <f t="shared" si="64"/>
        <v>464.85</v>
      </c>
      <c r="CI170" s="475">
        <f t="shared" si="64"/>
        <v>405.88</v>
      </c>
      <c r="CJ170" s="475">
        <f t="shared" si="64"/>
        <v>459.96</v>
      </c>
      <c r="CK170" s="475">
        <f t="shared" si="64"/>
        <v>436.11</v>
      </c>
      <c r="CL170" s="475">
        <f t="shared" si="64"/>
        <v>394.65</v>
      </c>
      <c r="CM170" s="475">
        <f t="shared" si="64"/>
        <v>418.35</v>
      </c>
      <c r="CN170" s="475">
        <f t="shared" si="64"/>
        <v>434.74</v>
      </c>
      <c r="CO170" s="475">
        <f t="shared" si="64"/>
        <v>454.06</v>
      </c>
      <c r="CP170" s="475">
        <f t="shared" si="64"/>
        <v>411.55</v>
      </c>
      <c r="CQ170" s="475">
        <f t="shared" si="64"/>
        <v>460.2</v>
      </c>
      <c r="CR170" s="475">
        <f t="shared" si="64"/>
        <v>489.07</v>
      </c>
      <c r="CS170" s="475">
        <f t="shared" si="64"/>
        <v>439.1</v>
      </c>
      <c r="CT170" s="475">
        <f t="shared" si="64"/>
        <v>478.65</v>
      </c>
      <c r="CU170" s="475">
        <f t="shared" si="64"/>
        <v>321.8</v>
      </c>
      <c r="CV170" s="475">
        <f t="shared" si="64"/>
        <v>0</v>
      </c>
      <c r="CW170" s="475">
        <f t="shared" si="64"/>
        <v>266.64999999999998</v>
      </c>
      <c r="CX170" s="475">
        <f t="shared" si="64"/>
        <v>457.15</v>
      </c>
      <c r="CY170" s="475">
        <f t="shared" si="64"/>
        <v>456.7</v>
      </c>
      <c r="CZ170" s="475">
        <f t="shared" si="64"/>
        <v>458.55</v>
      </c>
      <c r="DA170" s="475">
        <f t="shared" si="64"/>
        <v>431.34</v>
      </c>
      <c r="DB170" s="475">
        <f t="shared" si="64"/>
        <v>265.69</v>
      </c>
      <c r="DC170" s="475">
        <f t="shared" si="64"/>
        <v>0</v>
      </c>
      <c r="DD170" s="475">
        <f t="shared" si="64"/>
        <v>0</v>
      </c>
      <c r="DE170" s="475">
        <f t="shared" si="64"/>
        <v>38.57</v>
      </c>
      <c r="DF170" s="475">
        <f t="shared" si="64"/>
        <v>403.2</v>
      </c>
      <c r="DG170" s="475">
        <f t="shared" si="64"/>
        <v>454.03</v>
      </c>
      <c r="DH170" s="475">
        <f t="shared" si="64"/>
        <v>0</v>
      </c>
      <c r="DI170" s="475">
        <f t="shared" si="64"/>
        <v>0</v>
      </c>
      <c r="DJ170" s="475">
        <f t="shared" si="64"/>
        <v>0</v>
      </c>
      <c r="DK170" s="475">
        <f t="shared" si="64"/>
        <v>0</v>
      </c>
      <c r="DL170" s="475">
        <f t="shared" si="64"/>
        <v>0</v>
      </c>
      <c r="DM170" s="475">
        <f t="shared" si="64"/>
        <v>0</v>
      </c>
      <c r="DN170" s="475">
        <f t="shared" si="64"/>
        <v>0</v>
      </c>
      <c r="DO170" s="475">
        <f t="shared" si="64"/>
        <v>0</v>
      </c>
      <c r="DP170" s="475">
        <f t="shared" si="64"/>
        <v>0</v>
      </c>
      <c r="DQ170" s="475">
        <f t="shared" si="64"/>
        <v>0</v>
      </c>
      <c r="DR170" s="475">
        <f t="shared" si="64"/>
        <v>0</v>
      </c>
      <c r="DS170" s="475">
        <f t="shared" si="64"/>
        <v>0</v>
      </c>
      <c r="DT170" s="475">
        <f t="shared" si="64"/>
        <v>0</v>
      </c>
      <c r="DU170" s="475">
        <f t="shared" si="64"/>
        <v>0</v>
      </c>
      <c r="DV170" s="475">
        <f t="shared" si="64"/>
        <v>0</v>
      </c>
      <c r="DW170" s="475">
        <f t="shared" si="64"/>
        <v>0</v>
      </c>
      <c r="DX170" s="475">
        <f t="shared" si="64"/>
        <v>0</v>
      </c>
      <c r="DY170" s="475">
        <f t="shared" si="64"/>
        <v>0</v>
      </c>
      <c r="DZ170" s="475">
        <f t="shared" si="64"/>
        <v>0</v>
      </c>
      <c r="EA170" s="475">
        <f t="shared" si="64"/>
        <v>0</v>
      </c>
      <c r="EB170" s="475">
        <f t="shared" si="60"/>
        <v>0</v>
      </c>
      <c r="EC170" s="475">
        <f t="shared" si="60"/>
        <v>0</v>
      </c>
      <c r="ED170" s="475">
        <f t="shared" si="60"/>
        <v>0</v>
      </c>
      <c r="EE170" s="475">
        <f t="shared" si="60"/>
        <v>0</v>
      </c>
      <c r="EF170" s="475">
        <f t="shared" si="60"/>
        <v>0</v>
      </c>
      <c r="EG170" s="475">
        <f t="shared" si="60"/>
        <v>0</v>
      </c>
      <c r="EH170" s="475">
        <f t="shared" si="60"/>
        <v>0</v>
      </c>
      <c r="EI170" s="475">
        <f t="shared" si="60"/>
        <v>0</v>
      </c>
      <c r="EJ170" s="475">
        <f t="shared" si="60"/>
        <v>0</v>
      </c>
      <c r="EK170" s="475">
        <f t="shared" si="60"/>
        <v>0</v>
      </c>
      <c r="EL170" s="475">
        <f t="shared" si="60"/>
        <v>0</v>
      </c>
      <c r="EM170" s="475">
        <f t="shared" si="60"/>
        <v>0</v>
      </c>
      <c r="EN170" s="475">
        <f t="shared" si="60"/>
        <v>0</v>
      </c>
      <c r="EO170" s="475">
        <f t="shared" si="60"/>
        <v>0</v>
      </c>
      <c r="EP170" s="475">
        <f t="shared" si="60"/>
        <v>0</v>
      </c>
      <c r="EQ170" s="475">
        <f t="shared" si="60"/>
        <v>0</v>
      </c>
      <c r="ER170" s="475">
        <f t="shared" si="60"/>
        <v>0</v>
      </c>
      <c r="ES170" s="475">
        <f t="shared" si="60"/>
        <v>0</v>
      </c>
      <c r="ET170" s="475">
        <f t="shared" si="60"/>
        <v>0</v>
      </c>
      <c r="EU170" s="475">
        <f t="shared" si="60"/>
        <v>0</v>
      </c>
      <c r="EV170" s="475">
        <f t="shared" si="60"/>
        <v>0</v>
      </c>
      <c r="EW170" s="475">
        <f t="shared" si="60"/>
        <v>0</v>
      </c>
      <c r="EX170" s="475">
        <f t="shared" si="60"/>
        <v>0</v>
      </c>
      <c r="EY170" s="475">
        <f t="shared" si="60"/>
        <v>0</v>
      </c>
      <c r="EZ170" s="475">
        <f t="shared" si="60"/>
        <v>0</v>
      </c>
      <c r="FA170" s="475">
        <f t="shared" si="60"/>
        <v>0</v>
      </c>
      <c r="FB170" s="475">
        <f t="shared" si="60"/>
        <v>0</v>
      </c>
      <c r="FC170" s="475">
        <f t="shared" si="60"/>
        <v>0</v>
      </c>
      <c r="FD170" s="475">
        <f t="shared" si="60"/>
        <v>0</v>
      </c>
      <c r="FE170" s="475">
        <f t="shared" si="60"/>
        <v>0</v>
      </c>
      <c r="FF170" s="475">
        <f t="shared" si="60"/>
        <v>0</v>
      </c>
      <c r="FG170" s="475">
        <f t="shared" si="60"/>
        <v>0</v>
      </c>
      <c r="FH170" s="475">
        <f t="shared" si="60"/>
        <v>0</v>
      </c>
      <c r="FI170" s="475">
        <f t="shared" si="60"/>
        <v>0</v>
      </c>
      <c r="FJ170" s="475">
        <f t="shared" si="60"/>
        <v>0</v>
      </c>
      <c r="FK170" s="475">
        <f t="shared" si="60"/>
        <v>0</v>
      </c>
      <c r="FL170" s="475">
        <f t="shared" si="60"/>
        <v>0</v>
      </c>
      <c r="FM170" s="475">
        <f t="shared" si="60"/>
        <v>0</v>
      </c>
      <c r="FN170" s="475">
        <f t="shared" si="60"/>
        <v>0</v>
      </c>
      <c r="FO170" s="475">
        <f t="shared" si="60"/>
        <v>0</v>
      </c>
      <c r="FP170" s="475">
        <f t="shared" si="60"/>
        <v>0</v>
      </c>
      <c r="FQ170" s="475">
        <f t="shared" si="60"/>
        <v>0</v>
      </c>
      <c r="FR170" s="475">
        <f t="shared" si="60"/>
        <v>0</v>
      </c>
      <c r="FS170" s="475">
        <f t="shared" si="60"/>
        <v>0</v>
      </c>
      <c r="FT170" s="475">
        <f t="shared" si="60"/>
        <v>0</v>
      </c>
      <c r="FU170" s="475">
        <f t="shared" si="60"/>
        <v>0</v>
      </c>
      <c r="FV170" s="475">
        <f t="shared" si="60"/>
        <v>0</v>
      </c>
      <c r="FW170" s="475">
        <f t="shared" si="60"/>
        <v>0</v>
      </c>
      <c r="FX170" s="475">
        <f t="shared" si="60"/>
        <v>0</v>
      </c>
      <c r="FY170" s="475">
        <f t="shared" si="60"/>
        <v>0</v>
      </c>
      <c r="FZ170" s="475">
        <f t="shared" si="60"/>
        <v>0</v>
      </c>
      <c r="GA170" s="475">
        <f t="shared" si="60"/>
        <v>0</v>
      </c>
      <c r="GB170" s="475">
        <f t="shared" si="60"/>
        <v>0</v>
      </c>
    </row>
    <row r="171" spans="2:184" x14ac:dyDescent="0.35">
      <c r="B171" s="517" t="str">
        <f>VLOOKUP(C171,'QUALIFIED ENGINES'!$D$7:$P$9999,13,FALSE)</f>
        <v xml:space="preserve"> 20/12/2022</v>
      </c>
      <c r="C171" s="472">
        <f>'QUALIFIED ENGINES'!D41</f>
        <v>91502</v>
      </c>
      <c r="D171" s="475">
        <f t="shared" si="62"/>
        <v>0</v>
      </c>
      <c r="E171" s="475">
        <f t="shared" ref="E171:BP174" si="66">_xlfn.IFNA(IF($B171=0,0,IF(DATE(E$4,E$5,1)&gt;=$B171,E40,0)),0)</f>
        <v>0</v>
      </c>
      <c r="F171" s="475">
        <f t="shared" si="66"/>
        <v>0</v>
      </c>
      <c r="G171" s="475">
        <f t="shared" si="66"/>
        <v>0</v>
      </c>
      <c r="H171" s="475">
        <f t="shared" si="66"/>
        <v>0</v>
      </c>
      <c r="I171" s="475">
        <f t="shared" si="66"/>
        <v>0</v>
      </c>
      <c r="J171" s="475">
        <f t="shared" si="66"/>
        <v>0</v>
      </c>
      <c r="K171" s="475">
        <f t="shared" si="66"/>
        <v>0</v>
      </c>
      <c r="L171" s="475">
        <f t="shared" si="66"/>
        <v>0</v>
      </c>
      <c r="M171" s="475">
        <f t="shared" si="66"/>
        <v>0</v>
      </c>
      <c r="N171" s="475">
        <f t="shared" si="66"/>
        <v>0</v>
      </c>
      <c r="O171" s="475">
        <f t="shared" si="66"/>
        <v>0</v>
      </c>
      <c r="P171" s="475">
        <f t="shared" si="66"/>
        <v>0</v>
      </c>
      <c r="Q171" s="475">
        <f t="shared" si="66"/>
        <v>0</v>
      </c>
      <c r="R171" s="475">
        <f t="shared" si="66"/>
        <v>0</v>
      </c>
      <c r="S171" s="475">
        <f t="shared" si="66"/>
        <v>0</v>
      </c>
      <c r="T171" s="475">
        <f t="shared" si="66"/>
        <v>0</v>
      </c>
      <c r="U171" s="475">
        <f t="shared" si="66"/>
        <v>0</v>
      </c>
      <c r="V171" s="475">
        <f t="shared" si="66"/>
        <v>0</v>
      </c>
      <c r="W171" s="475">
        <f t="shared" si="66"/>
        <v>0</v>
      </c>
      <c r="X171" s="475">
        <f t="shared" si="66"/>
        <v>0</v>
      </c>
      <c r="Y171" s="475">
        <f t="shared" si="66"/>
        <v>0</v>
      </c>
      <c r="Z171" s="475">
        <f t="shared" si="66"/>
        <v>0</v>
      </c>
      <c r="AA171" s="475">
        <f t="shared" si="66"/>
        <v>0</v>
      </c>
      <c r="AB171" s="475">
        <f t="shared" si="66"/>
        <v>0</v>
      </c>
      <c r="AC171" s="475">
        <f t="shared" si="66"/>
        <v>0</v>
      </c>
      <c r="AD171" s="475">
        <f t="shared" si="66"/>
        <v>0</v>
      </c>
      <c r="AE171" s="475">
        <f t="shared" si="66"/>
        <v>0</v>
      </c>
      <c r="AF171" s="475">
        <f t="shared" si="66"/>
        <v>0</v>
      </c>
      <c r="AG171" s="475">
        <f t="shared" si="66"/>
        <v>0</v>
      </c>
      <c r="AH171" s="475">
        <f t="shared" si="66"/>
        <v>0</v>
      </c>
      <c r="AI171" s="475">
        <f t="shared" si="66"/>
        <v>0</v>
      </c>
      <c r="AJ171" s="475">
        <f t="shared" si="66"/>
        <v>0</v>
      </c>
      <c r="AK171" s="475">
        <f t="shared" si="66"/>
        <v>0</v>
      </c>
      <c r="AL171" s="475">
        <f t="shared" si="66"/>
        <v>0</v>
      </c>
      <c r="AM171" s="475">
        <f t="shared" si="66"/>
        <v>0</v>
      </c>
      <c r="AN171" s="475">
        <f t="shared" si="66"/>
        <v>0</v>
      </c>
      <c r="AO171" s="475">
        <f t="shared" si="66"/>
        <v>0</v>
      </c>
      <c r="AP171" s="475">
        <f t="shared" si="66"/>
        <v>0</v>
      </c>
      <c r="AQ171" s="475">
        <f t="shared" si="66"/>
        <v>0</v>
      </c>
      <c r="AR171" s="475">
        <f t="shared" si="66"/>
        <v>0</v>
      </c>
      <c r="AS171" s="475">
        <f t="shared" si="66"/>
        <v>0</v>
      </c>
      <c r="AT171" s="475">
        <f t="shared" si="66"/>
        <v>0</v>
      </c>
      <c r="AU171" s="475">
        <f t="shared" si="66"/>
        <v>0</v>
      </c>
      <c r="AV171" s="475">
        <f t="shared" si="66"/>
        <v>0</v>
      </c>
      <c r="AW171" s="475">
        <f t="shared" si="66"/>
        <v>0</v>
      </c>
      <c r="AX171" s="475">
        <f t="shared" si="66"/>
        <v>0</v>
      </c>
      <c r="AY171" s="475">
        <f t="shared" si="66"/>
        <v>0</v>
      </c>
      <c r="AZ171" s="475">
        <f t="shared" si="66"/>
        <v>0</v>
      </c>
      <c r="BA171" s="475">
        <f t="shared" si="66"/>
        <v>0</v>
      </c>
      <c r="BB171" s="475">
        <f t="shared" si="66"/>
        <v>0</v>
      </c>
      <c r="BC171" s="475">
        <f t="shared" si="66"/>
        <v>0</v>
      </c>
      <c r="BD171" s="475">
        <f t="shared" si="66"/>
        <v>0</v>
      </c>
      <c r="BE171" s="475">
        <f t="shared" si="66"/>
        <v>0</v>
      </c>
      <c r="BF171" s="475">
        <f t="shared" si="66"/>
        <v>0</v>
      </c>
      <c r="BG171" s="475">
        <f t="shared" si="66"/>
        <v>0</v>
      </c>
      <c r="BH171" s="475">
        <f t="shared" si="66"/>
        <v>0</v>
      </c>
      <c r="BI171" s="475">
        <f t="shared" si="66"/>
        <v>0</v>
      </c>
      <c r="BJ171" s="475">
        <f t="shared" si="66"/>
        <v>0</v>
      </c>
      <c r="BK171" s="475">
        <f t="shared" si="66"/>
        <v>0</v>
      </c>
      <c r="BL171" s="475">
        <f t="shared" si="66"/>
        <v>0</v>
      </c>
      <c r="BM171" s="475">
        <f t="shared" si="66"/>
        <v>0</v>
      </c>
      <c r="BN171" s="475">
        <f t="shared" si="66"/>
        <v>0</v>
      </c>
      <c r="BO171" s="475">
        <f t="shared" si="66"/>
        <v>0</v>
      </c>
      <c r="BP171" s="475">
        <f t="shared" si="66"/>
        <v>0</v>
      </c>
      <c r="BQ171" s="475">
        <f t="shared" si="64"/>
        <v>0</v>
      </c>
      <c r="BR171" s="475">
        <f t="shared" ref="BR171:BX171" si="67">_xlfn.IFNA(IF($B171=0,0,IF(DATE(BR$4,BR$5,1)&gt;=$B171,BR40,0)),0)</f>
        <v>0</v>
      </c>
      <c r="BS171" s="475">
        <f t="shared" si="67"/>
        <v>0</v>
      </c>
      <c r="BT171" s="475">
        <f t="shared" si="67"/>
        <v>0</v>
      </c>
      <c r="BU171" s="475">
        <f t="shared" si="67"/>
        <v>0</v>
      </c>
      <c r="BV171" s="475">
        <f t="shared" si="67"/>
        <v>0</v>
      </c>
      <c r="BW171" s="475">
        <f t="shared" si="67"/>
        <v>0</v>
      </c>
      <c r="BX171" s="475">
        <f t="shared" si="67"/>
        <v>0</v>
      </c>
      <c r="BY171" s="475">
        <f t="shared" si="64"/>
        <v>0</v>
      </c>
      <c r="BZ171" s="475">
        <f t="shared" si="64"/>
        <v>0</v>
      </c>
      <c r="CA171" s="475">
        <f t="shared" si="64"/>
        <v>0</v>
      </c>
      <c r="CB171" s="475">
        <f t="shared" si="64"/>
        <v>0</v>
      </c>
      <c r="CC171" s="475">
        <f t="shared" si="64"/>
        <v>0</v>
      </c>
      <c r="CD171" s="475">
        <f t="shared" si="64"/>
        <v>0</v>
      </c>
      <c r="CE171" s="475">
        <f t="shared" si="64"/>
        <v>0</v>
      </c>
      <c r="CF171" s="475">
        <f t="shared" si="64"/>
        <v>0</v>
      </c>
      <c r="CG171" s="475">
        <f t="shared" si="64"/>
        <v>0</v>
      </c>
      <c r="CH171" s="475">
        <f t="shared" si="64"/>
        <v>0</v>
      </c>
      <c r="CI171" s="475">
        <f t="shared" si="64"/>
        <v>0</v>
      </c>
      <c r="CJ171" s="475">
        <f t="shared" si="64"/>
        <v>0</v>
      </c>
      <c r="CK171" s="475">
        <f t="shared" si="64"/>
        <v>0</v>
      </c>
      <c r="CL171" s="475">
        <f t="shared" si="64"/>
        <v>0</v>
      </c>
      <c r="CM171" s="475">
        <f t="shared" si="64"/>
        <v>0</v>
      </c>
      <c r="CN171" s="475">
        <f t="shared" si="64"/>
        <v>0</v>
      </c>
      <c r="CO171" s="475">
        <f t="shared" si="64"/>
        <v>0</v>
      </c>
      <c r="CP171" s="475">
        <f t="shared" si="64"/>
        <v>0</v>
      </c>
      <c r="CQ171" s="475">
        <f t="shared" si="64"/>
        <v>0</v>
      </c>
      <c r="CR171" s="475">
        <f t="shared" si="64"/>
        <v>0</v>
      </c>
      <c r="CS171" s="475">
        <f t="shared" si="64"/>
        <v>0</v>
      </c>
      <c r="CT171" s="475">
        <f t="shared" si="64"/>
        <v>0</v>
      </c>
      <c r="CU171" s="475">
        <f t="shared" si="64"/>
        <v>0</v>
      </c>
      <c r="CV171" s="475">
        <f t="shared" si="64"/>
        <v>0</v>
      </c>
      <c r="CW171" s="475">
        <f t="shared" si="64"/>
        <v>0</v>
      </c>
      <c r="CX171" s="475">
        <f t="shared" si="64"/>
        <v>0</v>
      </c>
      <c r="CY171" s="475">
        <f t="shared" si="64"/>
        <v>0</v>
      </c>
      <c r="CZ171" s="475">
        <f t="shared" si="64"/>
        <v>0</v>
      </c>
      <c r="DA171" s="475">
        <f t="shared" si="64"/>
        <v>0</v>
      </c>
      <c r="DB171" s="475">
        <f t="shared" si="64"/>
        <v>0</v>
      </c>
      <c r="DC171" s="475">
        <f t="shared" si="64"/>
        <v>0</v>
      </c>
      <c r="DD171" s="475">
        <f t="shared" si="64"/>
        <v>0</v>
      </c>
      <c r="DE171" s="475">
        <f t="shared" si="64"/>
        <v>0</v>
      </c>
      <c r="DF171" s="475">
        <f t="shared" si="64"/>
        <v>0</v>
      </c>
      <c r="DG171" s="475">
        <f t="shared" si="64"/>
        <v>0</v>
      </c>
      <c r="DH171" s="475">
        <f t="shared" si="64"/>
        <v>0</v>
      </c>
      <c r="DI171" s="475">
        <f t="shared" si="64"/>
        <v>0</v>
      </c>
      <c r="DJ171" s="475">
        <f t="shared" si="64"/>
        <v>0</v>
      </c>
      <c r="DK171" s="475">
        <f t="shared" si="64"/>
        <v>0</v>
      </c>
      <c r="DL171" s="475">
        <f t="shared" si="64"/>
        <v>0</v>
      </c>
      <c r="DM171" s="475">
        <f t="shared" si="64"/>
        <v>0</v>
      </c>
      <c r="DN171" s="475">
        <f t="shared" si="64"/>
        <v>0</v>
      </c>
      <c r="DO171" s="475">
        <f t="shared" si="64"/>
        <v>0</v>
      </c>
      <c r="DP171" s="475">
        <f t="shared" si="64"/>
        <v>0</v>
      </c>
      <c r="DQ171" s="475">
        <f t="shared" si="64"/>
        <v>0</v>
      </c>
      <c r="DR171" s="475">
        <f t="shared" si="64"/>
        <v>0</v>
      </c>
      <c r="DS171" s="475">
        <f t="shared" si="64"/>
        <v>0</v>
      </c>
      <c r="DT171" s="475">
        <f t="shared" si="64"/>
        <v>0</v>
      </c>
      <c r="DU171" s="475">
        <f t="shared" si="64"/>
        <v>0</v>
      </c>
      <c r="DV171" s="475">
        <f t="shared" si="64"/>
        <v>0</v>
      </c>
      <c r="DW171" s="475">
        <f t="shared" si="64"/>
        <v>0</v>
      </c>
      <c r="DX171" s="475">
        <f t="shared" si="64"/>
        <v>0</v>
      </c>
      <c r="DY171" s="475">
        <f t="shared" si="64"/>
        <v>0</v>
      </c>
      <c r="DZ171" s="475">
        <f t="shared" si="64"/>
        <v>0</v>
      </c>
      <c r="EA171" s="475">
        <f t="shared" si="64"/>
        <v>0</v>
      </c>
      <c r="EB171" s="475">
        <f t="shared" si="60"/>
        <v>0</v>
      </c>
      <c r="EC171" s="475">
        <f t="shared" si="60"/>
        <v>0</v>
      </c>
      <c r="ED171" s="475">
        <f t="shared" si="60"/>
        <v>0</v>
      </c>
      <c r="EE171" s="475">
        <f t="shared" si="60"/>
        <v>0</v>
      </c>
      <c r="EF171" s="475">
        <f t="shared" si="60"/>
        <v>0</v>
      </c>
      <c r="EG171" s="475">
        <f t="shared" si="60"/>
        <v>0</v>
      </c>
      <c r="EH171" s="475">
        <f t="shared" si="60"/>
        <v>0</v>
      </c>
      <c r="EI171" s="475">
        <f t="shared" si="60"/>
        <v>0</v>
      </c>
      <c r="EJ171" s="475">
        <f t="shared" si="60"/>
        <v>0</v>
      </c>
      <c r="EK171" s="475">
        <f t="shared" si="60"/>
        <v>0</v>
      </c>
      <c r="EL171" s="475">
        <f t="shared" si="60"/>
        <v>0</v>
      </c>
      <c r="EM171" s="475">
        <f t="shared" si="60"/>
        <v>0</v>
      </c>
      <c r="EN171" s="475">
        <f t="shared" si="60"/>
        <v>0</v>
      </c>
      <c r="EO171" s="475">
        <f t="shared" si="60"/>
        <v>0</v>
      </c>
      <c r="EP171" s="475">
        <f t="shared" si="60"/>
        <v>0</v>
      </c>
      <c r="EQ171" s="475">
        <f t="shared" si="60"/>
        <v>0</v>
      </c>
      <c r="ER171" s="475">
        <f t="shared" si="60"/>
        <v>0</v>
      </c>
      <c r="ES171" s="475">
        <f t="shared" si="60"/>
        <v>0</v>
      </c>
      <c r="ET171" s="475">
        <f t="shared" si="60"/>
        <v>0</v>
      </c>
      <c r="EU171" s="475">
        <f t="shared" si="60"/>
        <v>0</v>
      </c>
      <c r="EV171" s="475">
        <f t="shared" si="60"/>
        <v>0</v>
      </c>
      <c r="EW171" s="475">
        <f t="shared" si="60"/>
        <v>0</v>
      </c>
      <c r="EX171" s="475">
        <f t="shared" si="60"/>
        <v>0</v>
      </c>
      <c r="EY171" s="475">
        <f t="shared" si="60"/>
        <v>0</v>
      </c>
      <c r="EZ171" s="475">
        <f t="shared" si="60"/>
        <v>0</v>
      </c>
      <c r="FA171" s="475">
        <f t="shared" si="60"/>
        <v>0</v>
      </c>
      <c r="FB171" s="475">
        <f t="shared" si="60"/>
        <v>0</v>
      </c>
      <c r="FC171" s="475">
        <f t="shared" si="60"/>
        <v>0</v>
      </c>
      <c r="FD171" s="475">
        <f t="shared" si="60"/>
        <v>0</v>
      </c>
      <c r="FE171" s="475">
        <f t="shared" si="60"/>
        <v>0</v>
      </c>
      <c r="FF171" s="475">
        <f t="shared" si="60"/>
        <v>0</v>
      </c>
      <c r="FG171" s="475">
        <f t="shared" si="60"/>
        <v>0</v>
      </c>
      <c r="FH171" s="475">
        <f t="shared" si="60"/>
        <v>0</v>
      </c>
      <c r="FI171" s="475">
        <f t="shared" si="60"/>
        <v>0</v>
      </c>
      <c r="FJ171" s="475">
        <f t="shared" si="60"/>
        <v>0</v>
      </c>
      <c r="FK171" s="475">
        <f t="shared" si="60"/>
        <v>0</v>
      </c>
      <c r="FL171" s="475">
        <f t="shared" si="60"/>
        <v>0</v>
      </c>
      <c r="FM171" s="475">
        <f t="shared" si="60"/>
        <v>0</v>
      </c>
      <c r="FN171" s="475">
        <f t="shared" si="60"/>
        <v>0</v>
      </c>
      <c r="FO171" s="475">
        <f t="shared" si="60"/>
        <v>0</v>
      </c>
      <c r="FP171" s="475">
        <f t="shared" si="60"/>
        <v>0</v>
      </c>
      <c r="FQ171" s="475">
        <f t="shared" si="60"/>
        <v>0</v>
      </c>
      <c r="FR171" s="475">
        <f t="shared" si="60"/>
        <v>0</v>
      </c>
      <c r="FS171" s="475">
        <f t="shared" ref="FS171:GB171" si="68">_xlfn.IFNA(IF($B171=0,0,IF(DATE(FS$4,FS$5,1)&gt;=$B171,FS40,0)),0)</f>
        <v>0</v>
      </c>
      <c r="FT171" s="475">
        <f t="shared" si="68"/>
        <v>0</v>
      </c>
      <c r="FU171" s="475">
        <f t="shared" si="68"/>
        <v>0</v>
      </c>
      <c r="FV171" s="475">
        <f t="shared" si="68"/>
        <v>0</v>
      </c>
      <c r="FW171" s="475">
        <f t="shared" si="68"/>
        <v>0</v>
      </c>
      <c r="FX171" s="475">
        <f t="shared" si="68"/>
        <v>0</v>
      </c>
      <c r="FY171" s="475">
        <f t="shared" si="68"/>
        <v>0</v>
      </c>
      <c r="FZ171" s="475">
        <f t="shared" si="68"/>
        <v>0</v>
      </c>
      <c r="GA171" s="475">
        <f t="shared" si="68"/>
        <v>0</v>
      </c>
      <c r="GB171" s="475">
        <f t="shared" si="68"/>
        <v>0</v>
      </c>
    </row>
    <row r="172" spans="2:184" x14ac:dyDescent="0.35">
      <c r="B172" s="517">
        <f>VLOOKUP(C172,'QUALIFIED ENGINES'!$D$7:$P$9999,13,FALSE)</f>
        <v>45291</v>
      </c>
      <c r="C172" s="472">
        <f>'QUALIFIED ENGINES'!D42</f>
        <v>91483</v>
      </c>
      <c r="D172" s="475">
        <f t="shared" si="62"/>
        <v>0</v>
      </c>
      <c r="E172" s="475">
        <f t="shared" si="66"/>
        <v>0</v>
      </c>
      <c r="F172" s="475">
        <f t="shared" si="66"/>
        <v>0</v>
      </c>
      <c r="G172" s="475">
        <f t="shared" si="66"/>
        <v>0</v>
      </c>
      <c r="H172" s="475">
        <f t="shared" si="66"/>
        <v>0</v>
      </c>
      <c r="I172" s="475">
        <f t="shared" si="66"/>
        <v>0</v>
      </c>
      <c r="J172" s="475">
        <f t="shared" si="66"/>
        <v>0</v>
      </c>
      <c r="K172" s="475">
        <f t="shared" si="66"/>
        <v>0</v>
      </c>
      <c r="L172" s="475">
        <f t="shared" si="66"/>
        <v>0</v>
      </c>
      <c r="M172" s="475">
        <f t="shared" si="66"/>
        <v>0</v>
      </c>
      <c r="N172" s="475">
        <f t="shared" si="66"/>
        <v>0</v>
      </c>
      <c r="O172" s="475">
        <f t="shared" si="66"/>
        <v>0</v>
      </c>
      <c r="P172" s="475">
        <f t="shared" si="66"/>
        <v>0</v>
      </c>
      <c r="Q172" s="475">
        <f t="shared" si="66"/>
        <v>0</v>
      </c>
      <c r="R172" s="475">
        <f t="shared" si="66"/>
        <v>0</v>
      </c>
      <c r="S172" s="475">
        <f t="shared" si="66"/>
        <v>0</v>
      </c>
      <c r="T172" s="475">
        <f t="shared" si="66"/>
        <v>0</v>
      </c>
      <c r="U172" s="475">
        <f t="shared" si="66"/>
        <v>0</v>
      </c>
      <c r="V172" s="475">
        <f t="shared" si="66"/>
        <v>0</v>
      </c>
      <c r="W172" s="475">
        <f t="shared" si="66"/>
        <v>0</v>
      </c>
      <c r="X172" s="475">
        <f t="shared" si="66"/>
        <v>0</v>
      </c>
      <c r="Y172" s="475">
        <f t="shared" si="66"/>
        <v>0</v>
      </c>
      <c r="Z172" s="475">
        <f t="shared" si="66"/>
        <v>0</v>
      </c>
      <c r="AA172" s="475">
        <f t="shared" si="66"/>
        <v>0</v>
      </c>
      <c r="AB172" s="475">
        <f t="shared" si="66"/>
        <v>0</v>
      </c>
      <c r="AC172" s="475">
        <f t="shared" si="66"/>
        <v>0</v>
      </c>
      <c r="AD172" s="475">
        <f t="shared" si="66"/>
        <v>0</v>
      </c>
      <c r="AE172" s="475">
        <f t="shared" si="66"/>
        <v>0</v>
      </c>
      <c r="AF172" s="475">
        <f t="shared" si="66"/>
        <v>0</v>
      </c>
      <c r="AG172" s="475">
        <f t="shared" si="66"/>
        <v>0</v>
      </c>
      <c r="AH172" s="475">
        <f t="shared" si="66"/>
        <v>0</v>
      </c>
      <c r="AI172" s="475">
        <f t="shared" si="66"/>
        <v>0</v>
      </c>
      <c r="AJ172" s="475">
        <f t="shared" si="66"/>
        <v>0</v>
      </c>
      <c r="AK172" s="475">
        <f t="shared" si="66"/>
        <v>0</v>
      </c>
      <c r="AL172" s="475">
        <f t="shared" si="66"/>
        <v>0</v>
      </c>
      <c r="AM172" s="475">
        <f t="shared" si="66"/>
        <v>0</v>
      </c>
      <c r="AN172" s="475">
        <f t="shared" si="66"/>
        <v>0</v>
      </c>
      <c r="AO172" s="475">
        <f t="shared" si="66"/>
        <v>0</v>
      </c>
      <c r="AP172" s="475">
        <f t="shared" si="66"/>
        <v>0</v>
      </c>
      <c r="AQ172" s="475">
        <f t="shared" si="66"/>
        <v>0</v>
      </c>
      <c r="AR172" s="475">
        <f t="shared" si="66"/>
        <v>0</v>
      </c>
      <c r="AS172" s="475">
        <f t="shared" si="66"/>
        <v>0</v>
      </c>
      <c r="AT172" s="475">
        <f t="shared" si="66"/>
        <v>0</v>
      </c>
      <c r="AU172" s="475">
        <f t="shared" si="66"/>
        <v>0</v>
      </c>
      <c r="AV172" s="475">
        <f t="shared" si="66"/>
        <v>0</v>
      </c>
      <c r="AW172" s="475">
        <f t="shared" si="66"/>
        <v>0</v>
      </c>
      <c r="AX172" s="475">
        <f t="shared" si="66"/>
        <v>0</v>
      </c>
      <c r="AY172" s="475">
        <f t="shared" si="66"/>
        <v>0</v>
      </c>
      <c r="AZ172" s="475">
        <f t="shared" si="66"/>
        <v>0</v>
      </c>
      <c r="BA172" s="475">
        <f t="shared" si="66"/>
        <v>0</v>
      </c>
      <c r="BB172" s="475">
        <f t="shared" si="66"/>
        <v>0</v>
      </c>
      <c r="BC172" s="475">
        <f t="shared" si="66"/>
        <v>0</v>
      </c>
      <c r="BD172" s="475">
        <f t="shared" si="66"/>
        <v>0</v>
      </c>
      <c r="BE172" s="475">
        <f t="shared" si="66"/>
        <v>0</v>
      </c>
      <c r="BF172" s="475">
        <f t="shared" si="66"/>
        <v>0</v>
      </c>
      <c r="BG172" s="475">
        <f t="shared" si="66"/>
        <v>0</v>
      </c>
      <c r="BH172" s="475">
        <f t="shared" si="66"/>
        <v>0</v>
      </c>
      <c r="BI172" s="475">
        <f t="shared" si="66"/>
        <v>0</v>
      </c>
      <c r="BJ172" s="475">
        <f t="shared" si="66"/>
        <v>0</v>
      </c>
      <c r="BK172" s="475">
        <f t="shared" si="66"/>
        <v>0</v>
      </c>
      <c r="BL172" s="475">
        <f t="shared" si="66"/>
        <v>0</v>
      </c>
      <c r="BM172" s="475">
        <f t="shared" si="66"/>
        <v>0</v>
      </c>
      <c r="BN172" s="475">
        <f t="shared" si="66"/>
        <v>0</v>
      </c>
      <c r="BO172" s="475">
        <f t="shared" si="66"/>
        <v>0</v>
      </c>
      <c r="BP172" s="475">
        <f t="shared" si="66"/>
        <v>0</v>
      </c>
      <c r="BQ172" s="475">
        <f t="shared" si="64"/>
        <v>0</v>
      </c>
      <c r="BR172" s="475">
        <f t="shared" ref="BR172:BX172" si="69">_xlfn.IFNA(IF($B172=0,0,IF(DATE(BR$4,BR$5,1)&gt;=$B172,BR41,0)),0)</f>
        <v>0</v>
      </c>
      <c r="BS172" s="475">
        <f t="shared" si="69"/>
        <v>0</v>
      </c>
      <c r="BT172" s="475">
        <f t="shared" si="69"/>
        <v>0</v>
      </c>
      <c r="BU172" s="475">
        <f t="shared" si="69"/>
        <v>0</v>
      </c>
      <c r="BV172" s="475">
        <f t="shared" si="69"/>
        <v>0</v>
      </c>
      <c r="BW172" s="475">
        <f t="shared" si="69"/>
        <v>0</v>
      </c>
      <c r="BX172" s="475">
        <f t="shared" si="69"/>
        <v>0</v>
      </c>
      <c r="BY172" s="475">
        <f t="shared" si="64"/>
        <v>0</v>
      </c>
      <c r="BZ172" s="475">
        <f t="shared" si="64"/>
        <v>0</v>
      </c>
      <c r="CA172" s="475">
        <f t="shared" si="64"/>
        <v>0</v>
      </c>
      <c r="CB172" s="475">
        <f t="shared" si="64"/>
        <v>0</v>
      </c>
      <c r="CC172" s="475">
        <f t="shared" si="64"/>
        <v>0</v>
      </c>
      <c r="CD172" s="475">
        <f t="shared" si="64"/>
        <v>0</v>
      </c>
      <c r="CE172" s="475">
        <f t="shared" si="64"/>
        <v>0</v>
      </c>
      <c r="CF172" s="475">
        <f t="shared" si="64"/>
        <v>0</v>
      </c>
      <c r="CG172" s="475">
        <f t="shared" si="64"/>
        <v>0</v>
      </c>
      <c r="CH172" s="475">
        <f t="shared" si="64"/>
        <v>0</v>
      </c>
      <c r="CI172" s="475">
        <f t="shared" si="64"/>
        <v>0</v>
      </c>
      <c r="CJ172" s="475">
        <f t="shared" si="64"/>
        <v>0</v>
      </c>
      <c r="CK172" s="475">
        <f t="shared" si="64"/>
        <v>0</v>
      </c>
      <c r="CL172" s="475">
        <f t="shared" si="64"/>
        <v>2.0499999999999998</v>
      </c>
      <c r="CM172" s="475">
        <f t="shared" si="64"/>
        <v>328.93</v>
      </c>
      <c r="CN172" s="475">
        <f t="shared" si="64"/>
        <v>350.71</v>
      </c>
      <c r="CO172" s="475">
        <f t="shared" si="64"/>
        <v>356.38</v>
      </c>
      <c r="CP172" s="475">
        <f t="shared" si="64"/>
        <v>266.66000000000003</v>
      </c>
      <c r="CQ172" s="475">
        <f t="shared" si="64"/>
        <v>0</v>
      </c>
      <c r="CR172" s="475">
        <f t="shared" si="64"/>
        <v>0</v>
      </c>
      <c r="CS172" s="475">
        <f t="shared" si="64"/>
        <v>0</v>
      </c>
      <c r="CT172" s="475">
        <f t="shared" si="64"/>
        <v>0</v>
      </c>
      <c r="CU172" s="475">
        <f t="shared" si="64"/>
        <v>0</v>
      </c>
      <c r="CV172" s="475">
        <f t="shared" si="64"/>
        <v>0</v>
      </c>
      <c r="CW172" s="475">
        <f t="shared" si="64"/>
        <v>0</v>
      </c>
      <c r="CX172" s="475">
        <f t="shared" si="64"/>
        <v>0</v>
      </c>
      <c r="CY172" s="475">
        <f t="shared" si="64"/>
        <v>0</v>
      </c>
      <c r="CZ172" s="475">
        <f t="shared" si="64"/>
        <v>327.36</v>
      </c>
      <c r="DA172" s="475">
        <f t="shared" si="64"/>
        <v>487.21</v>
      </c>
      <c r="DB172" s="475">
        <f t="shared" si="64"/>
        <v>329.01</v>
      </c>
      <c r="DC172" s="475">
        <f t="shared" si="64"/>
        <v>0</v>
      </c>
      <c r="DD172" s="475">
        <f t="shared" si="64"/>
        <v>236.48</v>
      </c>
      <c r="DE172" s="475">
        <f t="shared" si="64"/>
        <v>489.69</v>
      </c>
      <c r="DF172" s="475">
        <f t="shared" si="64"/>
        <v>467.96</v>
      </c>
      <c r="DG172" s="475">
        <f t="shared" si="64"/>
        <v>486.97</v>
      </c>
      <c r="DH172" s="475">
        <f t="shared" si="64"/>
        <v>0</v>
      </c>
      <c r="DI172" s="475">
        <f t="shared" si="64"/>
        <v>0</v>
      </c>
      <c r="DJ172" s="475">
        <f t="shared" si="64"/>
        <v>0</v>
      </c>
      <c r="DK172" s="475">
        <f t="shared" si="64"/>
        <v>0</v>
      </c>
      <c r="DL172" s="475">
        <f t="shared" si="64"/>
        <v>0</v>
      </c>
      <c r="DM172" s="475">
        <f t="shared" si="64"/>
        <v>0</v>
      </c>
      <c r="DN172" s="475">
        <f t="shared" si="64"/>
        <v>0</v>
      </c>
      <c r="DO172" s="475">
        <f t="shared" si="64"/>
        <v>0</v>
      </c>
      <c r="DP172" s="475">
        <f t="shared" si="64"/>
        <v>0</v>
      </c>
      <c r="DQ172" s="475">
        <f t="shared" si="64"/>
        <v>0</v>
      </c>
      <c r="DR172" s="475">
        <f t="shared" si="64"/>
        <v>0</v>
      </c>
      <c r="DS172" s="475">
        <f t="shared" si="64"/>
        <v>0</v>
      </c>
      <c r="DT172" s="475">
        <f t="shared" si="64"/>
        <v>0</v>
      </c>
      <c r="DU172" s="475">
        <f t="shared" si="64"/>
        <v>0</v>
      </c>
      <c r="DV172" s="475">
        <f t="shared" si="64"/>
        <v>0</v>
      </c>
      <c r="DW172" s="475">
        <f t="shared" si="64"/>
        <v>0</v>
      </c>
      <c r="DX172" s="475">
        <f t="shared" si="64"/>
        <v>0</v>
      </c>
      <c r="DY172" s="475">
        <f t="shared" si="64"/>
        <v>0</v>
      </c>
      <c r="DZ172" s="475">
        <f t="shared" si="64"/>
        <v>0</v>
      </c>
      <c r="EA172" s="475">
        <f t="shared" si="64"/>
        <v>0</v>
      </c>
      <c r="EB172" s="475">
        <f t="shared" ref="EB172:GB176" si="70">_xlfn.IFNA(IF($B172=0,0,IF(DATE(EB$4,EB$5,1)&gt;=$B172,EB41,0)),0)</f>
        <v>0</v>
      </c>
      <c r="EC172" s="475">
        <f t="shared" si="70"/>
        <v>0</v>
      </c>
      <c r="ED172" s="475">
        <f t="shared" si="70"/>
        <v>0</v>
      </c>
      <c r="EE172" s="475">
        <f t="shared" si="70"/>
        <v>0</v>
      </c>
      <c r="EF172" s="475">
        <f t="shared" si="70"/>
        <v>0</v>
      </c>
      <c r="EG172" s="475">
        <f t="shared" si="70"/>
        <v>0</v>
      </c>
      <c r="EH172" s="475">
        <f t="shared" si="70"/>
        <v>0</v>
      </c>
      <c r="EI172" s="475">
        <f t="shared" si="70"/>
        <v>0</v>
      </c>
      <c r="EJ172" s="475">
        <f t="shared" si="70"/>
        <v>0</v>
      </c>
      <c r="EK172" s="475">
        <f t="shared" si="70"/>
        <v>0</v>
      </c>
      <c r="EL172" s="475">
        <f t="shared" si="70"/>
        <v>0</v>
      </c>
      <c r="EM172" s="475">
        <f t="shared" si="70"/>
        <v>0</v>
      </c>
      <c r="EN172" s="475">
        <f t="shared" si="70"/>
        <v>0</v>
      </c>
      <c r="EO172" s="475">
        <f t="shared" si="70"/>
        <v>0</v>
      </c>
      <c r="EP172" s="475">
        <f t="shared" si="70"/>
        <v>0</v>
      </c>
      <c r="EQ172" s="475">
        <f t="shared" si="70"/>
        <v>0</v>
      </c>
      <c r="ER172" s="475">
        <f t="shared" si="70"/>
        <v>0</v>
      </c>
      <c r="ES172" s="475">
        <f t="shared" si="70"/>
        <v>0</v>
      </c>
      <c r="ET172" s="475">
        <f t="shared" si="70"/>
        <v>0</v>
      </c>
      <c r="EU172" s="475">
        <f t="shared" si="70"/>
        <v>0</v>
      </c>
      <c r="EV172" s="475">
        <f t="shared" si="70"/>
        <v>0</v>
      </c>
      <c r="EW172" s="475">
        <f t="shared" si="70"/>
        <v>0</v>
      </c>
      <c r="EX172" s="475">
        <f t="shared" si="70"/>
        <v>0</v>
      </c>
      <c r="EY172" s="475">
        <f t="shared" si="70"/>
        <v>0</v>
      </c>
      <c r="EZ172" s="475">
        <f t="shared" si="70"/>
        <v>0</v>
      </c>
      <c r="FA172" s="475">
        <f t="shared" si="70"/>
        <v>0</v>
      </c>
      <c r="FB172" s="475">
        <f t="shared" si="70"/>
        <v>0</v>
      </c>
      <c r="FC172" s="475">
        <f t="shared" si="70"/>
        <v>0</v>
      </c>
      <c r="FD172" s="475">
        <f t="shared" si="70"/>
        <v>0</v>
      </c>
      <c r="FE172" s="475">
        <f t="shared" si="70"/>
        <v>0</v>
      </c>
      <c r="FF172" s="475">
        <f t="shared" si="70"/>
        <v>0</v>
      </c>
      <c r="FG172" s="475">
        <f t="shared" si="70"/>
        <v>0</v>
      </c>
      <c r="FH172" s="475">
        <f t="shared" si="70"/>
        <v>0</v>
      </c>
      <c r="FI172" s="475">
        <f t="shared" si="70"/>
        <v>0</v>
      </c>
      <c r="FJ172" s="475">
        <f t="shared" si="70"/>
        <v>0</v>
      </c>
      <c r="FK172" s="475">
        <f t="shared" si="70"/>
        <v>0</v>
      </c>
      <c r="FL172" s="475">
        <f t="shared" si="70"/>
        <v>0</v>
      </c>
      <c r="FM172" s="475">
        <f t="shared" si="70"/>
        <v>0</v>
      </c>
      <c r="FN172" s="475">
        <f t="shared" si="70"/>
        <v>0</v>
      </c>
      <c r="FO172" s="475">
        <f t="shared" si="70"/>
        <v>0</v>
      </c>
      <c r="FP172" s="475">
        <f t="shared" si="70"/>
        <v>0</v>
      </c>
      <c r="FQ172" s="475">
        <f t="shared" si="70"/>
        <v>0</v>
      </c>
      <c r="FR172" s="475">
        <f t="shared" si="70"/>
        <v>0</v>
      </c>
      <c r="FS172" s="475">
        <f t="shared" si="70"/>
        <v>0</v>
      </c>
      <c r="FT172" s="475">
        <f t="shared" si="70"/>
        <v>0</v>
      </c>
      <c r="FU172" s="475">
        <f t="shared" si="70"/>
        <v>0</v>
      </c>
      <c r="FV172" s="475">
        <f t="shared" si="70"/>
        <v>0</v>
      </c>
      <c r="FW172" s="475">
        <f t="shared" si="70"/>
        <v>0</v>
      </c>
      <c r="FX172" s="475">
        <f t="shared" si="70"/>
        <v>0</v>
      </c>
      <c r="FY172" s="475">
        <f t="shared" si="70"/>
        <v>0</v>
      </c>
      <c r="FZ172" s="475">
        <f t="shared" si="70"/>
        <v>0</v>
      </c>
      <c r="GA172" s="475">
        <f t="shared" si="70"/>
        <v>0</v>
      </c>
      <c r="GB172" s="475">
        <f t="shared" si="70"/>
        <v>0</v>
      </c>
    </row>
    <row r="173" spans="2:184" x14ac:dyDescent="0.35">
      <c r="B173" s="517">
        <f>VLOOKUP(C173,'QUALIFIED ENGINES'!$D$7:$P$9999,13,FALSE)</f>
        <v>45107.041666666664</v>
      </c>
      <c r="C173" s="472">
        <f>'QUALIFIED ENGINES'!D43</f>
        <v>91492</v>
      </c>
      <c r="D173" s="475">
        <f t="shared" si="62"/>
        <v>0</v>
      </c>
      <c r="E173" s="475">
        <f t="shared" si="66"/>
        <v>0</v>
      </c>
      <c r="F173" s="475">
        <f t="shared" si="66"/>
        <v>0</v>
      </c>
      <c r="G173" s="475">
        <f t="shared" si="66"/>
        <v>0</v>
      </c>
      <c r="H173" s="475">
        <f t="shared" si="66"/>
        <v>0</v>
      </c>
      <c r="I173" s="475">
        <f t="shared" si="66"/>
        <v>0</v>
      </c>
      <c r="J173" s="475">
        <f t="shared" si="66"/>
        <v>0</v>
      </c>
      <c r="K173" s="475">
        <f t="shared" si="66"/>
        <v>0</v>
      </c>
      <c r="L173" s="475">
        <f t="shared" si="66"/>
        <v>0</v>
      </c>
      <c r="M173" s="475">
        <f t="shared" si="66"/>
        <v>0</v>
      </c>
      <c r="N173" s="475">
        <f t="shared" si="66"/>
        <v>0</v>
      </c>
      <c r="O173" s="475">
        <f t="shared" si="66"/>
        <v>0</v>
      </c>
      <c r="P173" s="475">
        <f t="shared" si="66"/>
        <v>0</v>
      </c>
      <c r="Q173" s="475">
        <f t="shared" si="66"/>
        <v>0</v>
      </c>
      <c r="R173" s="475">
        <f t="shared" si="66"/>
        <v>0</v>
      </c>
      <c r="S173" s="475">
        <f t="shared" si="66"/>
        <v>0</v>
      </c>
      <c r="T173" s="475">
        <f t="shared" si="66"/>
        <v>0</v>
      </c>
      <c r="U173" s="475">
        <f t="shared" si="66"/>
        <v>0</v>
      </c>
      <c r="V173" s="475">
        <f t="shared" si="66"/>
        <v>0</v>
      </c>
      <c r="W173" s="475">
        <f t="shared" si="66"/>
        <v>0</v>
      </c>
      <c r="X173" s="475">
        <f t="shared" si="66"/>
        <v>0</v>
      </c>
      <c r="Y173" s="475">
        <f t="shared" si="66"/>
        <v>0</v>
      </c>
      <c r="Z173" s="475">
        <f t="shared" si="66"/>
        <v>0</v>
      </c>
      <c r="AA173" s="475">
        <f t="shared" si="66"/>
        <v>0</v>
      </c>
      <c r="AB173" s="475">
        <f t="shared" si="66"/>
        <v>0</v>
      </c>
      <c r="AC173" s="475">
        <f t="shared" si="66"/>
        <v>0</v>
      </c>
      <c r="AD173" s="475">
        <f t="shared" si="66"/>
        <v>0</v>
      </c>
      <c r="AE173" s="475">
        <f t="shared" si="66"/>
        <v>0</v>
      </c>
      <c r="AF173" s="475">
        <f t="shared" si="66"/>
        <v>0</v>
      </c>
      <c r="AG173" s="475">
        <f t="shared" si="66"/>
        <v>0</v>
      </c>
      <c r="AH173" s="475">
        <f t="shared" si="66"/>
        <v>0</v>
      </c>
      <c r="AI173" s="475">
        <f t="shared" si="66"/>
        <v>0</v>
      </c>
      <c r="AJ173" s="475">
        <f t="shared" si="66"/>
        <v>0</v>
      </c>
      <c r="AK173" s="475">
        <f t="shared" si="66"/>
        <v>0</v>
      </c>
      <c r="AL173" s="475">
        <f t="shared" si="66"/>
        <v>0</v>
      </c>
      <c r="AM173" s="475">
        <f t="shared" si="66"/>
        <v>0</v>
      </c>
      <c r="AN173" s="475">
        <f t="shared" si="66"/>
        <v>0</v>
      </c>
      <c r="AO173" s="475">
        <f t="shared" si="66"/>
        <v>0</v>
      </c>
      <c r="AP173" s="475">
        <f t="shared" si="66"/>
        <v>0</v>
      </c>
      <c r="AQ173" s="475">
        <f t="shared" si="66"/>
        <v>0</v>
      </c>
      <c r="AR173" s="475">
        <f t="shared" si="66"/>
        <v>0</v>
      </c>
      <c r="AS173" s="475">
        <f t="shared" si="66"/>
        <v>0</v>
      </c>
      <c r="AT173" s="475">
        <f t="shared" si="66"/>
        <v>0</v>
      </c>
      <c r="AU173" s="475">
        <f t="shared" si="66"/>
        <v>0</v>
      </c>
      <c r="AV173" s="475">
        <f t="shared" si="66"/>
        <v>0</v>
      </c>
      <c r="AW173" s="475">
        <f t="shared" si="66"/>
        <v>0</v>
      </c>
      <c r="AX173" s="475">
        <f t="shared" si="66"/>
        <v>0</v>
      </c>
      <c r="AY173" s="475">
        <f t="shared" si="66"/>
        <v>0</v>
      </c>
      <c r="AZ173" s="475">
        <f t="shared" si="66"/>
        <v>0</v>
      </c>
      <c r="BA173" s="475">
        <f t="shared" si="66"/>
        <v>0</v>
      </c>
      <c r="BB173" s="475">
        <f t="shared" si="66"/>
        <v>0</v>
      </c>
      <c r="BC173" s="475">
        <f t="shared" si="66"/>
        <v>0</v>
      </c>
      <c r="BD173" s="475">
        <f t="shared" si="66"/>
        <v>0</v>
      </c>
      <c r="BE173" s="475">
        <f t="shared" si="66"/>
        <v>0</v>
      </c>
      <c r="BF173" s="475">
        <f t="shared" si="66"/>
        <v>0</v>
      </c>
      <c r="BG173" s="475">
        <f t="shared" si="66"/>
        <v>0</v>
      </c>
      <c r="BH173" s="475">
        <f t="shared" si="66"/>
        <v>0</v>
      </c>
      <c r="BI173" s="475">
        <f t="shared" si="66"/>
        <v>0</v>
      </c>
      <c r="BJ173" s="475">
        <f t="shared" si="66"/>
        <v>0</v>
      </c>
      <c r="BK173" s="475">
        <f t="shared" si="66"/>
        <v>0</v>
      </c>
      <c r="BL173" s="475">
        <f t="shared" si="66"/>
        <v>0</v>
      </c>
      <c r="BM173" s="475">
        <f t="shared" si="66"/>
        <v>0</v>
      </c>
      <c r="BN173" s="475">
        <f t="shared" si="66"/>
        <v>0</v>
      </c>
      <c r="BO173" s="475">
        <f t="shared" si="66"/>
        <v>0</v>
      </c>
      <c r="BP173" s="475">
        <f t="shared" si="66"/>
        <v>0</v>
      </c>
      <c r="BQ173" s="475">
        <f t="shared" si="64"/>
        <v>0</v>
      </c>
      <c r="BR173" s="475">
        <f t="shared" ref="BR173:BX173" si="71">_xlfn.IFNA(IF($B173=0,0,IF(DATE(BR$4,BR$5,1)&gt;=$B173,BR42,0)),0)</f>
        <v>0</v>
      </c>
      <c r="BS173" s="475">
        <f t="shared" si="71"/>
        <v>0</v>
      </c>
      <c r="BT173" s="475">
        <f t="shared" si="71"/>
        <v>0</v>
      </c>
      <c r="BU173" s="475">
        <f t="shared" si="71"/>
        <v>0</v>
      </c>
      <c r="BV173" s="475">
        <f t="shared" si="71"/>
        <v>0</v>
      </c>
      <c r="BW173" s="475">
        <f t="shared" si="71"/>
        <v>0</v>
      </c>
      <c r="BX173" s="475">
        <f t="shared" si="71"/>
        <v>0</v>
      </c>
      <c r="BY173" s="475">
        <f t="shared" si="64"/>
        <v>0</v>
      </c>
      <c r="BZ173" s="475">
        <f t="shared" si="64"/>
        <v>0</v>
      </c>
      <c r="CA173" s="475">
        <f t="shared" si="64"/>
        <v>0</v>
      </c>
      <c r="CB173" s="475">
        <f t="shared" si="64"/>
        <v>0</v>
      </c>
      <c r="CC173" s="475">
        <f t="shared" si="64"/>
        <v>0</v>
      </c>
      <c r="CD173" s="475">
        <f t="shared" si="64"/>
        <v>0</v>
      </c>
      <c r="CE173" s="475">
        <f t="shared" si="64"/>
        <v>0</v>
      </c>
      <c r="CF173" s="475">
        <f t="shared" si="64"/>
        <v>114.39</v>
      </c>
      <c r="CG173" s="475">
        <f t="shared" si="64"/>
        <v>419.28</v>
      </c>
      <c r="CH173" s="475">
        <f t="shared" si="64"/>
        <v>462.7</v>
      </c>
      <c r="CI173" s="475">
        <f t="shared" si="64"/>
        <v>464.42</v>
      </c>
      <c r="CJ173" s="475">
        <f t="shared" si="64"/>
        <v>425.14</v>
      </c>
      <c r="CK173" s="475">
        <f t="shared" si="64"/>
        <v>443.01</v>
      </c>
      <c r="CL173" s="475">
        <f t="shared" si="64"/>
        <v>462.3</v>
      </c>
      <c r="CM173" s="475">
        <f t="shared" si="64"/>
        <v>484.7</v>
      </c>
      <c r="CN173" s="475">
        <f t="shared" si="64"/>
        <v>474.8</v>
      </c>
      <c r="CO173" s="475">
        <f t="shared" si="64"/>
        <v>409.58</v>
      </c>
      <c r="CP173" s="475">
        <f t="shared" si="64"/>
        <v>483.1</v>
      </c>
      <c r="CQ173" s="475">
        <f t="shared" si="64"/>
        <v>490.9</v>
      </c>
      <c r="CR173" s="475">
        <f t="shared" si="64"/>
        <v>445.45</v>
      </c>
      <c r="CS173" s="475">
        <f t="shared" si="64"/>
        <v>407.33</v>
      </c>
      <c r="CT173" s="475">
        <f t="shared" si="64"/>
        <v>483.05</v>
      </c>
      <c r="CU173" s="475">
        <f t="shared" si="64"/>
        <v>476.84</v>
      </c>
      <c r="CV173" s="475">
        <f t="shared" si="64"/>
        <v>459.97</v>
      </c>
      <c r="CW173" s="475">
        <f t="shared" si="64"/>
        <v>380.33</v>
      </c>
      <c r="CX173" s="475">
        <f t="shared" si="64"/>
        <v>433.93</v>
      </c>
      <c r="CY173" s="475">
        <f t="shared" si="64"/>
        <v>415.99</v>
      </c>
      <c r="CZ173" s="475">
        <f t="shared" si="64"/>
        <v>487.7</v>
      </c>
      <c r="DA173" s="475">
        <f t="shared" si="64"/>
        <v>457.28</v>
      </c>
      <c r="DB173" s="475">
        <f t="shared" si="64"/>
        <v>447.25</v>
      </c>
      <c r="DC173" s="475">
        <f t="shared" si="64"/>
        <v>437.55</v>
      </c>
      <c r="DD173" s="475">
        <f t="shared" si="64"/>
        <v>473.68</v>
      </c>
      <c r="DE173" s="475">
        <f t="shared" si="64"/>
        <v>416.62</v>
      </c>
      <c r="DF173" s="475">
        <f t="shared" si="64"/>
        <v>469.62</v>
      </c>
      <c r="DG173" s="475">
        <f t="shared" si="64"/>
        <v>372.86</v>
      </c>
      <c r="DH173" s="475">
        <f t="shared" si="64"/>
        <v>0</v>
      </c>
      <c r="DI173" s="475">
        <f t="shared" si="64"/>
        <v>0</v>
      </c>
      <c r="DJ173" s="475">
        <f t="shared" si="64"/>
        <v>0</v>
      </c>
      <c r="DK173" s="475">
        <f t="shared" si="64"/>
        <v>0</v>
      </c>
      <c r="DL173" s="475">
        <f t="shared" si="64"/>
        <v>0</v>
      </c>
      <c r="DM173" s="475">
        <f t="shared" si="64"/>
        <v>0</v>
      </c>
      <c r="DN173" s="475">
        <f t="shared" si="64"/>
        <v>0</v>
      </c>
      <c r="DO173" s="475">
        <f t="shared" si="64"/>
        <v>0</v>
      </c>
      <c r="DP173" s="475">
        <f t="shared" si="64"/>
        <v>0</v>
      </c>
      <c r="DQ173" s="475">
        <f t="shared" si="64"/>
        <v>0</v>
      </c>
      <c r="DR173" s="475">
        <f t="shared" si="64"/>
        <v>0</v>
      </c>
      <c r="DS173" s="475">
        <f t="shared" si="64"/>
        <v>0</v>
      </c>
      <c r="DT173" s="475">
        <f t="shared" si="64"/>
        <v>0</v>
      </c>
      <c r="DU173" s="475">
        <f t="shared" si="64"/>
        <v>0</v>
      </c>
      <c r="DV173" s="475">
        <f t="shared" si="64"/>
        <v>0</v>
      </c>
      <c r="DW173" s="475">
        <f t="shared" si="64"/>
        <v>0</v>
      </c>
      <c r="DX173" s="475">
        <f t="shared" si="64"/>
        <v>0</v>
      </c>
      <c r="DY173" s="475">
        <f t="shared" si="64"/>
        <v>0</v>
      </c>
      <c r="DZ173" s="475">
        <f t="shared" si="64"/>
        <v>0</v>
      </c>
      <c r="EA173" s="475">
        <f t="shared" si="64"/>
        <v>0</v>
      </c>
      <c r="EB173" s="475">
        <f t="shared" si="70"/>
        <v>0</v>
      </c>
      <c r="EC173" s="475">
        <f t="shared" si="70"/>
        <v>0</v>
      </c>
      <c r="ED173" s="475">
        <f t="shared" si="70"/>
        <v>0</v>
      </c>
      <c r="EE173" s="475">
        <f t="shared" si="70"/>
        <v>0</v>
      </c>
      <c r="EF173" s="475">
        <f t="shared" si="70"/>
        <v>0</v>
      </c>
      <c r="EG173" s="475">
        <f t="shared" si="70"/>
        <v>0</v>
      </c>
      <c r="EH173" s="475">
        <f t="shared" si="70"/>
        <v>0</v>
      </c>
      <c r="EI173" s="475">
        <f t="shared" si="70"/>
        <v>0</v>
      </c>
      <c r="EJ173" s="475">
        <f t="shared" si="70"/>
        <v>0</v>
      </c>
      <c r="EK173" s="475">
        <f t="shared" si="70"/>
        <v>0</v>
      </c>
      <c r="EL173" s="475">
        <f t="shared" si="70"/>
        <v>0</v>
      </c>
      <c r="EM173" s="475">
        <f t="shared" si="70"/>
        <v>0</v>
      </c>
      <c r="EN173" s="475">
        <f t="shared" si="70"/>
        <v>0</v>
      </c>
      <c r="EO173" s="475">
        <f t="shared" si="70"/>
        <v>0</v>
      </c>
      <c r="EP173" s="475">
        <f t="shared" si="70"/>
        <v>0</v>
      </c>
      <c r="EQ173" s="475">
        <f t="shared" si="70"/>
        <v>0</v>
      </c>
      <c r="ER173" s="475">
        <f t="shared" si="70"/>
        <v>0</v>
      </c>
      <c r="ES173" s="475">
        <f t="shared" si="70"/>
        <v>0</v>
      </c>
      <c r="ET173" s="475">
        <f t="shared" si="70"/>
        <v>0</v>
      </c>
      <c r="EU173" s="475">
        <f t="shared" si="70"/>
        <v>0</v>
      </c>
      <c r="EV173" s="475">
        <f t="shared" si="70"/>
        <v>0</v>
      </c>
      <c r="EW173" s="475">
        <f t="shared" si="70"/>
        <v>0</v>
      </c>
      <c r="EX173" s="475">
        <f t="shared" si="70"/>
        <v>0</v>
      </c>
      <c r="EY173" s="475">
        <f t="shared" si="70"/>
        <v>0</v>
      </c>
      <c r="EZ173" s="475">
        <f t="shared" si="70"/>
        <v>0</v>
      </c>
      <c r="FA173" s="475">
        <f t="shared" si="70"/>
        <v>0</v>
      </c>
      <c r="FB173" s="475">
        <f t="shared" si="70"/>
        <v>0</v>
      </c>
      <c r="FC173" s="475">
        <f t="shared" si="70"/>
        <v>0</v>
      </c>
      <c r="FD173" s="475">
        <f t="shared" si="70"/>
        <v>0</v>
      </c>
      <c r="FE173" s="475">
        <f t="shared" si="70"/>
        <v>0</v>
      </c>
      <c r="FF173" s="475">
        <f t="shared" si="70"/>
        <v>0</v>
      </c>
      <c r="FG173" s="475">
        <f t="shared" si="70"/>
        <v>0</v>
      </c>
      <c r="FH173" s="475">
        <f t="shared" si="70"/>
        <v>0</v>
      </c>
      <c r="FI173" s="475">
        <f t="shared" si="70"/>
        <v>0</v>
      </c>
      <c r="FJ173" s="475">
        <f t="shared" si="70"/>
        <v>0</v>
      </c>
      <c r="FK173" s="475">
        <f t="shared" si="70"/>
        <v>0</v>
      </c>
      <c r="FL173" s="475">
        <f t="shared" si="70"/>
        <v>0</v>
      </c>
      <c r="FM173" s="475">
        <f t="shared" si="70"/>
        <v>0</v>
      </c>
      <c r="FN173" s="475">
        <f t="shared" si="70"/>
        <v>0</v>
      </c>
      <c r="FO173" s="475">
        <f t="shared" si="70"/>
        <v>0</v>
      </c>
      <c r="FP173" s="475">
        <f t="shared" si="70"/>
        <v>0</v>
      </c>
      <c r="FQ173" s="475">
        <f t="shared" si="70"/>
        <v>0</v>
      </c>
      <c r="FR173" s="475">
        <f t="shared" si="70"/>
        <v>0</v>
      </c>
      <c r="FS173" s="475">
        <f t="shared" si="70"/>
        <v>0</v>
      </c>
      <c r="FT173" s="475">
        <f t="shared" si="70"/>
        <v>0</v>
      </c>
      <c r="FU173" s="475">
        <f t="shared" si="70"/>
        <v>0</v>
      </c>
      <c r="FV173" s="475">
        <f t="shared" si="70"/>
        <v>0</v>
      </c>
      <c r="FW173" s="475">
        <f t="shared" si="70"/>
        <v>0</v>
      </c>
      <c r="FX173" s="475">
        <f t="shared" si="70"/>
        <v>0</v>
      </c>
      <c r="FY173" s="475">
        <f t="shared" si="70"/>
        <v>0</v>
      </c>
      <c r="FZ173" s="475">
        <f t="shared" si="70"/>
        <v>0</v>
      </c>
      <c r="GA173" s="475">
        <f t="shared" si="70"/>
        <v>0</v>
      </c>
      <c r="GB173" s="475">
        <f t="shared" si="70"/>
        <v>0</v>
      </c>
    </row>
    <row r="174" spans="2:184" x14ac:dyDescent="0.35">
      <c r="B174" s="517" t="str">
        <f>VLOOKUP(C174,'QUALIFIED ENGINES'!$D$7:$P$9999,13,FALSE)</f>
        <v xml:space="preserve"> 09/05/2022</v>
      </c>
      <c r="C174" s="472">
        <f>'QUALIFIED ENGINES'!D44</f>
        <v>91490</v>
      </c>
      <c r="D174" s="475">
        <f t="shared" si="62"/>
        <v>0</v>
      </c>
      <c r="E174" s="475">
        <f t="shared" si="66"/>
        <v>0</v>
      </c>
      <c r="F174" s="475">
        <f t="shared" si="66"/>
        <v>0</v>
      </c>
      <c r="G174" s="475">
        <f t="shared" si="66"/>
        <v>0</v>
      </c>
      <c r="H174" s="475">
        <f t="shared" si="66"/>
        <v>0</v>
      </c>
      <c r="I174" s="475">
        <f t="shared" si="66"/>
        <v>0</v>
      </c>
      <c r="J174" s="475">
        <f t="shared" si="66"/>
        <v>0</v>
      </c>
      <c r="K174" s="475">
        <f t="shared" si="66"/>
        <v>0</v>
      </c>
      <c r="L174" s="475">
        <f t="shared" si="66"/>
        <v>0</v>
      </c>
      <c r="M174" s="475">
        <f t="shared" si="66"/>
        <v>0</v>
      </c>
      <c r="N174" s="475">
        <f t="shared" si="66"/>
        <v>0</v>
      </c>
      <c r="O174" s="475">
        <f t="shared" si="66"/>
        <v>0</v>
      </c>
      <c r="P174" s="475">
        <f t="shared" si="66"/>
        <v>0</v>
      </c>
      <c r="Q174" s="475">
        <f t="shared" si="66"/>
        <v>0</v>
      </c>
      <c r="R174" s="475">
        <f t="shared" si="66"/>
        <v>0</v>
      </c>
      <c r="S174" s="475">
        <f t="shared" si="66"/>
        <v>0</v>
      </c>
      <c r="T174" s="475">
        <f t="shared" si="66"/>
        <v>0</v>
      </c>
      <c r="U174" s="475">
        <f t="shared" si="66"/>
        <v>0</v>
      </c>
      <c r="V174" s="475">
        <f t="shared" si="66"/>
        <v>0</v>
      </c>
      <c r="W174" s="475">
        <f t="shared" si="66"/>
        <v>0</v>
      </c>
      <c r="X174" s="475">
        <f t="shared" si="66"/>
        <v>0</v>
      </c>
      <c r="Y174" s="475">
        <f t="shared" si="66"/>
        <v>0</v>
      </c>
      <c r="Z174" s="475">
        <f t="shared" si="66"/>
        <v>0</v>
      </c>
      <c r="AA174" s="475">
        <f t="shared" si="66"/>
        <v>0</v>
      </c>
      <c r="AB174" s="475">
        <f t="shared" si="66"/>
        <v>0</v>
      </c>
      <c r="AC174" s="475">
        <f t="shared" si="66"/>
        <v>0</v>
      </c>
      <c r="AD174" s="475">
        <f t="shared" si="66"/>
        <v>0</v>
      </c>
      <c r="AE174" s="475">
        <f t="shared" si="66"/>
        <v>0</v>
      </c>
      <c r="AF174" s="475">
        <f t="shared" si="66"/>
        <v>0</v>
      </c>
      <c r="AG174" s="475">
        <f t="shared" si="66"/>
        <v>0</v>
      </c>
      <c r="AH174" s="475">
        <f t="shared" si="66"/>
        <v>0</v>
      </c>
      <c r="AI174" s="475">
        <f t="shared" si="66"/>
        <v>0</v>
      </c>
      <c r="AJ174" s="475">
        <f t="shared" si="66"/>
        <v>0</v>
      </c>
      <c r="AK174" s="475">
        <f t="shared" si="66"/>
        <v>0</v>
      </c>
      <c r="AL174" s="475">
        <f t="shared" si="66"/>
        <v>0</v>
      </c>
      <c r="AM174" s="475">
        <f t="shared" si="66"/>
        <v>0</v>
      </c>
      <c r="AN174" s="475">
        <f t="shared" si="66"/>
        <v>0</v>
      </c>
      <c r="AO174" s="475">
        <f t="shared" si="66"/>
        <v>0</v>
      </c>
      <c r="AP174" s="475">
        <f t="shared" si="66"/>
        <v>0</v>
      </c>
      <c r="AQ174" s="475">
        <f t="shared" si="66"/>
        <v>0</v>
      </c>
      <c r="AR174" s="475">
        <f t="shared" si="66"/>
        <v>0</v>
      </c>
      <c r="AS174" s="475">
        <f t="shared" si="66"/>
        <v>0</v>
      </c>
      <c r="AT174" s="475">
        <f t="shared" si="66"/>
        <v>0</v>
      </c>
      <c r="AU174" s="475">
        <f t="shared" si="66"/>
        <v>0</v>
      </c>
      <c r="AV174" s="475">
        <f t="shared" si="66"/>
        <v>0</v>
      </c>
      <c r="AW174" s="475">
        <f t="shared" si="66"/>
        <v>0</v>
      </c>
      <c r="AX174" s="475">
        <f t="shared" si="66"/>
        <v>0</v>
      </c>
      <c r="AY174" s="475">
        <f t="shared" si="66"/>
        <v>0</v>
      </c>
      <c r="AZ174" s="475">
        <f t="shared" si="66"/>
        <v>0</v>
      </c>
      <c r="BA174" s="475">
        <f t="shared" si="66"/>
        <v>0</v>
      </c>
      <c r="BB174" s="475">
        <f t="shared" si="66"/>
        <v>0</v>
      </c>
      <c r="BC174" s="475">
        <f t="shared" si="66"/>
        <v>0</v>
      </c>
      <c r="BD174" s="475">
        <f t="shared" si="66"/>
        <v>0</v>
      </c>
      <c r="BE174" s="475">
        <f t="shared" si="66"/>
        <v>0</v>
      </c>
      <c r="BF174" s="475">
        <f t="shared" si="66"/>
        <v>0</v>
      </c>
      <c r="BG174" s="475">
        <f t="shared" si="66"/>
        <v>0</v>
      </c>
      <c r="BH174" s="475">
        <f t="shared" si="66"/>
        <v>0</v>
      </c>
      <c r="BI174" s="475">
        <f t="shared" si="66"/>
        <v>0</v>
      </c>
      <c r="BJ174" s="475">
        <f t="shared" si="66"/>
        <v>0</v>
      </c>
      <c r="BK174" s="475">
        <f t="shared" si="66"/>
        <v>0</v>
      </c>
      <c r="BL174" s="475">
        <f t="shared" si="66"/>
        <v>0</v>
      </c>
      <c r="BM174" s="475">
        <f t="shared" si="66"/>
        <v>0</v>
      </c>
      <c r="BN174" s="475">
        <f t="shared" si="66"/>
        <v>0</v>
      </c>
      <c r="BO174" s="475">
        <f t="shared" si="66"/>
        <v>0</v>
      </c>
      <c r="BP174" s="475">
        <f t="shared" ref="BP174:EA177" si="72">_xlfn.IFNA(IF($B174=0,0,IF(DATE(BP$4,BP$5,1)&gt;=$B174,BP43,0)),0)</f>
        <v>0</v>
      </c>
      <c r="BQ174" s="475">
        <f t="shared" si="72"/>
        <v>0</v>
      </c>
      <c r="BR174" s="475">
        <f t="shared" ref="BR174:BX174" si="73">_xlfn.IFNA(IF($B174=0,0,IF(DATE(BR$4,BR$5,1)&gt;=$B174,BR43,0)),0)</f>
        <v>0</v>
      </c>
      <c r="BS174" s="475">
        <f t="shared" si="73"/>
        <v>0</v>
      </c>
      <c r="BT174" s="475">
        <f t="shared" si="73"/>
        <v>0</v>
      </c>
      <c r="BU174" s="475">
        <f t="shared" si="73"/>
        <v>0</v>
      </c>
      <c r="BV174" s="475">
        <f t="shared" si="73"/>
        <v>0</v>
      </c>
      <c r="BW174" s="475">
        <f t="shared" si="73"/>
        <v>0</v>
      </c>
      <c r="BX174" s="475">
        <f t="shared" si="73"/>
        <v>0</v>
      </c>
      <c r="BY174" s="475">
        <f t="shared" si="72"/>
        <v>0</v>
      </c>
      <c r="BZ174" s="475">
        <f t="shared" si="72"/>
        <v>0</v>
      </c>
      <c r="CA174" s="475">
        <f t="shared" si="72"/>
        <v>0</v>
      </c>
      <c r="CB174" s="475">
        <f t="shared" si="72"/>
        <v>0</v>
      </c>
      <c r="CC174" s="475">
        <f t="shared" si="72"/>
        <v>0</v>
      </c>
      <c r="CD174" s="475">
        <f t="shared" si="72"/>
        <v>0</v>
      </c>
      <c r="CE174" s="475">
        <f t="shared" si="72"/>
        <v>0</v>
      </c>
      <c r="CF174" s="475">
        <f t="shared" si="72"/>
        <v>0</v>
      </c>
      <c r="CG174" s="475">
        <f t="shared" si="72"/>
        <v>0</v>
      </c>
      <c r="CH174" s="475">
        <f t="shared" si="72"/>
        <v>0</v>
      </c>
      <c r="CI174" s="475">
        <f t="shared" si="72"/>
        <v>0</v>
      </c>
      <c r="CJ174" s="475">
        <f t="shared" si="72"/>
        <v>0</v>
      </c>
      <c r="CK174" s="475">
        <f t="shared" si="72"/>
        <v>0</v>
      </c>
      <c r="CL174" s="475">
        <f t="shared" si="72"/>
        <v>0</v>
      </c>
      <c r="CM174" s="475">
        <f t="shared" si="72"/>
        <v>0</v>
      </c>
      <c r="CN174" s="475">
        <f t="shared" si="72"/>
        <v>0</v>
      </c>
      <c r="CO174" s="475">
        <f t="shared" si="72"/>
        <v>0</v>
      </c>
      <c r="CP174" s="475">
        <f t="shared" si="72"/>
        <v>0</v>
      </c>
      <c r="CQ174" s="475">
        <f t="shared" si="72"/>
        <v>0</v>
      </c>
      <c r="CR174" s="475">
        <f t="shared" si="72"/>
        <v>0</v>
      </c>
      <c r="CS174" s="475">
        <f t="shared" si="72"/>
        <v>0</v>
      </c>
      <c r="CT174" s="475">
        <f t="shared" si="72"/>
        <v>0</v>
      </c>
      <c r="CU174" s="475">
        <f t="shared" si="72"/>
        <v>0</v>
      </c>
      <c r="CV174" s="475">
        <f t="shared" si="72"/>
        <v>0</v>
      </c>
      <c r="CW174" s="475">
        <f t="shared" si="72"/>
        <v>0</v>
      </c>
      <c r="CX174" s="475">
        <f t="shared" si="72"/>
        <v>0</v>
      </c>
      <c r="CY174" s="475">
        <f t="shared" si="72"/>
        <v>0</v>
      </c>
      <c r="CZ174" s="475">
        <f t="shared" si="72"/>
        <v>0</v>
      </c>
      <c r="DA174" s="475">
        <f t="shared" si="72"/>
        <v>0</v>
      </c>
      <c r="DB174" s="475">
        <f t="shared" si="72"/>
        <v>0</v>
      </c>
      <c r="DC174" s="475">
        <f t="shared" si="72"/>
        <v>0</v>
      </c>
      <c r="DD174" s="475">
        <f t="shared" si="72"/>
        <v>0</v>
      </c>
      <c r="DE174" s="475">
        <f t="shared" si="72"/>
        <v>0</v>
      </c>
      <c r="DF174" s="475">
        <f t="shared" si="72"/>
        <v>0</v>
      </c>
      <c r="DG174" s="475">
        <f t="shared" si="72"/>
        <v>0</v>
      </c>
      <c r="DH174" s="475">
        <f t="shared" si="72"/>
        <v>0</v>
      </c>
      <c r="DI174" s="475">
        <f t="shared" si="72"/>
        <v>0</v>
      </c>
      <c r="DJ174" s="475">
        <f t="shared" si="72"/>
        <v>0</v>
      </c>
      <c r="DK174" s="475">
        <f t="shared" si="72"/>
        <v>0</v>
      </c>
      <c r="DL174" s="475">
        <f t="shared" si="72"/>
        <v>0</v>
      </c>
      <c r="DM174" s="475">
        <f t="shared" si="72"/>
        <v>0</v>
      </c>
      <c r="DN174" s="475">
        <f t="shared" si="72"/>
        <v>0</v>
      </c>
      <c r="DO174" s="475">
        <f t="shared" si="72"/>
        <v>0</v>
      </c>
      <c r="DP174" s="475">
        <f t="shared" si="72"/>
        <v>0</v>
      </c>
      <c r="DQ174" s="475">
        <f t="shared" si="72"/>
        <v>0</v>
      </c>
      <c r="DR174" s="475">
        <f t="shared" si="72"/>
        <v>0</v>
      </c>
      <c r="DS174" s="475">
        <f t="shared" si="72"/>
        <v>0</v>
      </c>
      <c r="DT174" s="475">
        <f t="shared" si="72"/>
        <v>0</v>
      </c>
      <c r="DU174" s="475">
        <f t="shared" si="72"/>
        <v>0</v>
      </c>
      <c r="DV174" s="475">
        <f t="shared" si="72"/>
        <v>0</v>
      </c>
      <c r="DW174" s="475">
        <f t="shared" si="72"/>
        <v>0</v>
      </c>
      <c r="DX174" s="475">
        <f t="shared" si="72"/>
        <v>0</v>
      </c>
      <c r="DY174" s="475">
        <f t="shared" si="72"/>
        <v>0</v>
      </c>
      <c r="DZ174" s="475">
        <f t="shared" si="72"/>
        <v>0</v>
      </c>
      <c r="EA174" s="475">
        <f t="shared" si="72"/>
        <v>0</v>
      </c>
      <c r="EB174" s="475">
        <f t="shared" si="70"/>
        <v>0</v>
      </c>
      <c r="EC174" s="475">
        <f t="shared" si="70"/>
        <v>0</v>
      </c>
      <c r="ED174" s="475">
        <f t="shared" si="70"/>
        <v>0</v>
      </c>
      <c r="EE174" s="475">
        <f t="shared" si="70"/>
        <v>0</v>
      </c>
      <c r="EF174" s="475">
        <f t="shared" si="70"/>
        <v>0</v>
      </c>
      <c r="EG174" s="475">
        <f t="shared" si="70"/>
        <v>0</v>
      </c>
      <c r="EH174" s="475">
        <f t="shared" si="70"/>
        <v>0</v>
      </c>
      <c r="EI174" s="475">
        <f t="shared" si="70"/>
        <v>0</v>
      </c>
      <c r="EJ174" s="475">
        <f t="shared" si="70"/>
        <v>0</v>
      </c>
      <c r="EK174" s="475">
        <f t="shared" si="70"/>
        <v>0</v>
      </c>
      <c r="EL174" s="475">
        <f t="shared" si="70"/>
        <v>0</v>
      </c>
      <c r="EM174" s="475">
        <f t="shared" si="70"/>
        <v>0</v>
      </c>
      <c r="EN174" s="475">
        <f t="shared" si="70"/>
        <v>0</v>
      </c>
      <c r="EO174" s="475">
        <f t="shared" si="70"/>
        <v>0</v>
      </c>
      <c r="EP174" s="475">
        <f t="shared" si="70"/>
        <v>0</v>
      </c>
      <c r="EQ174" s="475">
        <f t="shared" si="70"/>
        <v>0</v>
      </c>
      <c r="ER174" s="475">
        <f t="shared" si="70"/>
        <v>0</v>
      </c>
      <c r="ES174" s="475">
        <f t="shared" si="70"/>
        <v>0</v>
      </c>
      <c r="ET174" s="475">
        <f t="shared" si="70"/>
        <v>0</v>
      </c>
      <c r="EU174" s="475">
        <f t="shared" si="70"/>
        <v>0</v>
      </c>
      <c r="EV174" s="475">
        <f t="shared" si="70"/>
        <v>0</v>
      </c>
      <c r="EW174" s="475">
        <f t="shared" si="70"/>
        <v>0</v>
      </c>
      <c r="EX174" s="475">
        <f t="shared" si="70"/>
        <v>0</v>
      </c>
      <c r="EY174" s="475">
        <f t="shared" si="70"/>
        <v>0</v>
      </c>
      <c r="EZ174" s="475">
        <f t="shared" si="70"/>
        <v>0</v>
      </c>
      <c r="FA174" s="475">
        <f t="shared" si="70"/>
        <v>0</v>
      </c>
      <c r="FB174" s="475">
        <f t="shared" si="70"/>
        <v>0</v>
      </c>
      <c r="FC174" s="475">
        <f t="shared" si="70"/>
        <v>0</v>
      </c>
      <c r="FD174" s="475">
        <f t="shared" si="70"/>
        <v>0</v>
      </c>
      <c r="FE174" s="475">
        <f t="shared" si="70"/>
        <v>0</v>
      </c>
      <c r="FF174" s="475">
        <f t="shared" si="70"/>
        <v>0</v>
      </c>
      <c r="FG174" s="475">
        <f t="shared" si="70"/>
        <v>0</v>
      </c>
      <c r="FH174" s="475">
        <f t="shared" si="70"/>
        <v>0</v>
      </c>
      <c r="FI174" s="475">
        <f t="shared" si="70"/>
        <v>0</v>
      </c>
      <c r="FJ174" s="475">
        <f t="shared" si="70"/>
        <v>0</v>
      </c>
      <c r="FK174" s="475">
        <f t="shared" si="70"/>
        <v>0</v>
      </c>
      <c r="FL174" s="475">
        <f t="shared" si="70"/>
        <v>0</v>
      </c>
      <c r="FM174" s="475">
        <f t="shared" si="70"/>
        <v>0</v>
      </c>
      <c r="FN174" s="475">
        <f t="shared" si="70"/>
        <v>0</v>
      </c>
      <c r="FO174" s="475">
        <f t="shared" si="70"/>
        <v>0</v>
      </c>
      <c r="FP174" s="475">
        <f t="shared" si="70"/>
        <v>0</v>
      </c>
      <c r="FQ174" s="475">
        <f t="shared" si="70"/>
        <v>0</v>
      </c>
      <c r="FR174" s="475">
        <f t="shared" si="70"/>
        <v>0</v>
      </c>
      <c r="FS174" s="475">
        <f t="shared" si="70"/>
        <v>0</v>
      </c>
      <c r="FT174" s="475">
        <f t="shared" si="70"/>
        <v>0</v>
      </c>
      <c r="FU174" s="475">
        <f t="shared" si="70"/>
        <v>0</v>
      </c>
      <c r="FV174" s="475">
        <f t="shared" si="70"/>
        <v>0</v>
      </c>
      <c r="FW174" s="475">
        <f t="shared" si="70"/>
        <v>0</v>
      </c>
      <c r="FX174" s="475">
        <f t="shared" si="70"/>
        <v>0</v>
      </c>
      <c r="FY174" s="475">
        <f t="shared" si="70"/>
        <v>0</v>
      </c>
      <c r="FZ174" s="475">
        <f t="shared" si="70"/>
        <v>0</v>
      </c>
      <c r="GA174" s="475">
        <f t="shared" si="70"/>
        <v>0</v>
      </c>
      <c r="GB174" s="475">
        <f t="shared" si="70"/>
        <v>0</v>
      </c>
    </row>
    <row r="175" spans="2:184" x14ac:dyDescent="0.35">
      <c r="B175" s="517">
        <f>VLOOKUP(C175,'QUALIFIED ENGINES'!$D$7:$P$9999,13,FALSE)</f>
        <v>44799.041666666664</v>
      </c>
      <c r="C175" s="472">
        <f>'QUALIFIED ENGINES'!D45</f>
        <v>91493</v>
      </c>
      <c r="D175" s="475">
        <f t="shared" si="62"/>
        <v>0</v>
      </c>
      <c r="E175" s="475">
        <f t="shared" ref="E175:BP178" si="74">_xlfn.IFNA(IF($B175=0,0,IF(DATE(E$4,E$5,1)&gt;=$B175,E44,0)),0)</f>
        <v>0</v>
      </c>
      <c r="F175" s="475">
        <f t="shared" si="74"/>
        <v>0</v>
      </c>
      <c r="G175" s="475">
        <f t="shared" si="74"/>
        <v>0</v>
      </c>
      <c r="H175" s="475">
        <f t="shared" si="74"/>
        <v>0</v>
      </c>
      <c r="I175" s="475">
        <f t="shared" si="74"/>
        <v>0</v>
      </c>
      <c r="J175" s="475">
        <f t="shared" si="74"/>
        <v>0</v>
      </c>
      <c r="K175" s="475">
        <f t="shared" si="74"/>
        <v>0</v>
      </c>
      <c r="L175" s="475">
        <f t="shared" si="74"/>
        <v>0</v>
      </c>
      <c r="M175" s="475">
        <f t="shared" si="74"/>
        <v>0</v>
      </c>
      <c r="N175" s="475">
        <f t="shared" si="74"/>
        <v>0</v>
      </c>
      <c r="O175" s="475">
        <f t="shared" si="74"/>
        <v>0</v>
      </c>
      <c r="P175" s="475">
        <f t="shared" si="74"/>
        <v>0</v>
      </c>
      <c r="Q175" s="475">
        <f t="shared" si="74"/>
        <v>0</v>
      </c>
      <c r="R175" s="475">
        <f t="shared" si="74"/>
        <v>0</v>
      </c>
      <c r="S175" s="475">
        <f t="shared" si="74"/>
        <v>0</v>
      </c>
      <c r="T175" s="475">
        <f t="shared" si="74"/>
        <v>0</v>
      </c>
      <c r="U175" s="475">
        <f t="shared" si="74"/>
        <v>0</v>
      </c>
      <c r="V175" s="475">
        <f t="shared" si="74"/>
        <v>0</v>
      </c>
      <c r="W175" s="475">
        <f t="shared" si="74"/>
        <v>0</v>
      </c>
      <c r="X175" s="475">
        <f t="shared" si="74"/>
        <v>0</v>
      </c>
      <c r="Y175" s="475">
        <f t="shared" si="74"/>
        <v>0</v>
      </c>
      <c r="Z175" s="475">
        <f t="shared" si="74"/>
        <v>0</v>
      </c>
      <c r="AA175" s="475">
        <f t="shared" si="74"/>
        <v>0</v>
      </c>
      <c r="AB175" s="475">
        <f t="shared" si="74"/>
        <v>0</v>
      </c>
      <c r="AC175" s="475">
        <f t="shared" si="74"/>
        <v>0</v>
      </c>
      <c r="AD175" s="475">
        <f t="shared" si="74"/>
        <v>0</v>
      </c>
      <c r="AE175" s="475">
        <f t="shared" si="74"/>
        <v>0</v>
      </c>
      <c r="AF175" s="475">
        <f t="shared" si="74"/>
        <v>0</v>
      </c>
      <c r="AG175" s="475">
        <f t="shared" si="74"/>
        <v>0</v>
      </c>
      <c r="AH175" s="475">
        <f t="shared" si="74"/>
        <v>0</v>
      </c>
      <c r="AI175" s="475">
        <f t="shared" si="74"/>
        <v>0</v>
      </c>
      <c r="AJ175" s="475">
        <f t="shared" si="74"/>
        <v>0</v>
      </c>
      <c r="AK175" s="475">
        <f t="shared" si="74"/>
        <v>0</v>
      </c>
      <c r="AL175" s="475">
        <f t="shared" si="74"/>
        <v>0</v>
      </c>
      <c r="AM175" s="475">
        <f t="shared" si="74"/>
        <v>0</v>
      </c>
      <c r="AN175" s="475">
        <f t="shared" si="74"/>
        <v>0</v>
      </c>
      <c r="AO175" s="475">
        <f t="shared" si="74"/>
        <v>0</v>
      </c>
      <c r="AP175" s="475">
        <f t="shared" si="74"/>
        <v>0</v>
      </c>
      <c r="AQ175" s="475">
        <f t="shared" si="74"/>
        <v>0</v>
      </c>
      <c r="AR175" s="475">
        <f t="shared" si="74"/>
        <v>0</v>
      </c>
      <c r="AS175" s="475">
        <f t="shared" si="74"/>
        <v>0</v>
      </c>
      <c r="AT175" s="475">
        <f t="shared" si="74"/>
        <v>0</v>
      </c>
      <c r="AU175" s="475">
        <f t="shared" si="74"/>
        <v>0</v>
      </c>
      <c r="AV175" s="475">
        <f t="shared" si="74"/>
        <v>0</v>
      </c>
      <c r="AW175" s="475">
        <f t="shared" si="74"/>
        <v>0</v>
      </c>
      <c r="AX175" s="475">
        <f t="shared" si="74"/>
        <v>0</v>
      </c>
      <c r="AY175" s="475">
        <f t="shared" si="74"/>
        <v>0</v>
      </c>
      <c r="AZ175" s="475">
        <f t="shared" si="74"/>
        <v>0</v>
      </c>
      <c r="BA175" s="475">
        <f t="shared" si="74"/>
        <v>0</v>
      </c>
      <c r="BB175" s="475">
        <f t="shared" si="74"/>
        <v>0</v>
      </c>
      <c r="BC175" s="475">
        <f t="shared" si="74"/>
        <v>0</v>
      </c>
      <c r="BD175" s="475">
        <f t="shared" si="74"/>
        <v>0</v>
      </c>
      <c r="BE175" s="475">
        <f t="shared" si="74"/>
        <v>0</v>
      </c>
      <c r="BF175" s="475">
        <f t="shared" si="74"/>
        <v>0</v>
      </c>
      <c r="BG175" s="475">
        <f t="shared" si="74"/>
        <v>0</v>
      </c>
      <c r="BH175" s="475">
        <f t="shared" si="74"/>
        <v>0</v>
      </c>
      <c r="BI175" s="475">
        <f t="shared" si="74"/>
        <v>0</v>
      </c>
      <c r="BJ175" s="475">
        <f t="shared" si="74"/>
        <v>0</v>
      </c>
      <c r="BK175" s="475">
        <f t="shared" si="74"/>
        <v>0</v>
      </c>
      <c r="BL175" s="475">
        <f t="shared" si="74"/>
        <v>0</v>
      </c>
      <c r="BM175" s="475">
        <f t="shared" si="74"/>
        <v>0</v>
      </c>
      <c r="BN175" s="475">
        <f t="shared" si="74"/>
        <v>0</v>
      </c>
      <c r="BO175" s="475">
        <f t="shared" si="74"/>
        <v>0</v>
      </c>
      <c r="BP175" s="475">
        <f t="shared" si="74"/>
        <v>0</v>
      </c>
      <c r="BQ175" s="475">
        <f t="shared" si="72"/>
        <v>0</v>
      </c>
      <c r="BR175" s="475">
        <f t="shared" ref="BR175:BX175" si="75">_xlfn.IFNA(IF($B175=0,0,IF(DATE(BR$4,BR$5,1)&gt;=$B175,BR44,0)),0)</f>
        <v>0</v>
      </c>
      <c r="BS175" s="475">
        <f t="shared" si="75"/>
        <v>0</v>
      </c>
      <c r="BT175" s="475">
        <f t="shared" si="75"/>
        <v>0</v>
      </c>
      <c r="BU175" s="475">
        <f t="shared" si="75"/>
        <v>0</v>
      </c>
      <c r="BV175" s="475">
        <f t="shared" si="75"/>
        <v>0</v>
      </c>
      <c r="BW175" s="475">
        <f t="shared" si="75"/>
        <v>0</v>
      </c>
      <c r="BX175" s="475">
        <f t="shared" si="75"/>
        <v>0</v>
      </c>
      <c r="BY175" s="475">
        <f t="shared" si="72"/>
        <v>231.91</v>
      </c>
      <c r="BZ175" s="475">
        <f t="shared" si="72"/>
        <v>318.49</v>
      </c>
      <c r="CA175" s="475">
        <f t="shared" si="72"/>
        <v>431.68</v>
      </c>
      <c r="CB175" s="475">
        <f t="shared" si="72"/>
        <v>447.12</v>
      </c>
      <c r="CC175" s="475">
        <f t="shared" si="72"/>
        <v>439.38</v>
      </c>
      <c r="CD175" s="475">
        <f t="shared" si="72"/>
        <v>383.68</v>
      </c>
      <c r="CE175" s="475">
        <f t="shared" si="72"/>
        <v>75.67</v>
      </c>
      <c r="CF175" s="475">
        <f t="shared" si="72"/>
        <v>429.78</v>
      </c>
      <c r="CG175" s="475">
        <f t="shared" si="72"/>
        <v>426.39</v>
      </c>
      <c r="CH175" s="475">
        <f t="shared" si="72"/>
        <v>470.05</v>
      </c>
      <c r="CI175" s="475">
        <f t="shared" si="72"/>
        <v>318.11</v>
      </c>
      <c r="CJ175" s="475">
        <f t="shared" si="72"/>
        <v>440.72</v>
      </c>
      <c r="CK175" s="475">
        <f t="shared" si="72"/>
        <v>427.18</v>
      </c>
      <c r="CL175" s="475">
        <f t="shared" si="72"/>
        <v>401.95</v>
      </c>
      <c r="CM175" s="475">
        <f t="shared" si="72"/>
        <v>453.93</v>
      </c>
      <c r="CN175" s="475">
        <f t="shared" si="72"/>
        <v>415.73</v>
      </c>
      <c r="CO175" s="475">
        <f t="shared" si="72"/>
        <v>394.51</v>
      </c>
      <c r="CP175" s="475">
        <f t="shared" si="72"/>
        <v>448.93</v>
      </c>
      <c r="CQ175" s="475">
        <f t="shared" si="72"/>
        <v>348.47</v>
      </c>
      <c r="CR175" s="475">
        <f t="shared" si="72"/>
        <v>443.16</v>
      </c>
      <c r="CS175" s="475">
        <f t="shared" si="72"/>
        <v>372.9</v>
      </c>
      <c r="CT175" s="475">
        <f t="shared" si="72"/>
        <v>0</v>
      </c>
      <c r="CU175" s="475">
        <f t="shared" si="72"/>
        <v>178.01</v>
      </c>
      <c r="CV175" s="475">
        <f t="shared" si="72"/>
        <v>526.5</v>
      </c>
      <c r="CW175" s="475">
        <f t="shared" si="72"/>
        <v>449.45</v>
      </c>
      <c r="CX175" s="475">
        <f t="shared" si="72"/>
        <v>437.28</v>
      </c>
      <c r="CY175" s="475">
        <f t="shared" si="72"/>
        <v>405.98</v>
      </c>
      <c r="CZ175" s="475">
        <f t="shared" si="72"/>
        <v>400.85</v>
      </c>
      <c r="DA175" s="475">
        <f t="shared" si="72"/>
        <v>487.21</v>
      </c>
      <c r="DB175" s="475">
        <f t="shared" si="72"/>
        <v>329.01</v>
      </c>
      <c r="DC175" s="475">
        <f t="shared" si="72"/>
        <v>0</v>
      </c>
      <c r="DD175" s="475">
        <f t="shared" si="72"/>
        <v>236.48</v>
      </c>
      <c r="DE175" s="475">
        <f t="shared" si="72"/>
        <v>489.69</v>
      </c>
      <c r="DF175" s="475">
        <f t="shared" si="72"/>
        <v>467.96</v>
      </c>
      <c r="DG175" s="475">
        <f t="shared" si="72"/>
        <v>486.97</v>
      </c>
      <c r="DH175" s="475">
        <f t="shared" si="72"/>
        <v>0</v>
      </c>
      <c r="DI175" s="475">
        <f t="shared" si="72"/>
        <v>0</v>
      </c>
      <c r="DJ175" s="475">
        <f t="shared" si="72"/>
        <v>0</v>
      </c>
      <c r="DK175" s="475">
        <f t="shared" si="72"/>
        <v>0</v>
      </c>
      <c r="DL175" s="475">
        <f t="shared" si="72"/>
        <v>0</v>
      </c>
      <c r="DM175" s="475">
        <f t="shared" si="72"/>
        <v>0</v>
      </c>
      <c r="DN175" s="475">
        <f t="shared" si="72"/>
        <v>0</v>
      </c>
      <c r="DO175" s="475">
        <f t="shared" si="72"/>
        <v>0</v>
      </c>
      <c r="DP175" s="475">
        <f t="shared" si="72"/>
        <v>0</v>
      </c>
      <c r="DQ175" s="475">
        <f t="shared" si="72"/>
        <v>0</v>
      </c>
      <c r="DR175" s="475">
        <f t="shared" si="72"/>
        <v>0</v>
      </c>
      <c r="DS175" s="475">
        <f t="shared" si="72"/>
        <v>0</v>
      </c>
      <c r="DT175" s="475">
        <f t="shared" si="72"/>
        <v>0</v>
      </c>
      <c r="DU175" s="475">
        <f t="shared" si="72"/>
        <v>0</v>
      </c>
      <c r="DV175" s="475">
        <f t="shared" si="72"/>
        <v>0</v>
      </c>
      <c r="DW175" s="475">
        <f t="shared" si="72"/>
        <v>0</v>
      </c>
      <c r="DX175" s="475">
        <f t="shared" si="72"/>
        <v>0</v>
      </c>
      <c r="DY175" s="475">
        <f t="shared" si="72"/>
        <v>0</v>
      </c>
      <c r="DZ175" s="475">
        <f t="shared" si="72"/>
        <v>0</v>
      </c>
      <c r="EA175" s="475">
        <f t="shared" si="72"/>
        <v>0</v>
      </c>
      <c r="EB175" s="475">
        <f t="shared" si="70"/>
        <v>0</v>
      </c>
      <c r="EC175" s="475">
        <f t="shared" si="70"/>
        <v>0</v>
      </c>
      <c r="ED175" s="475">
        <f t="shared" si="70"/>
        <v>0</v>
      </c>
      <c r="EE175" s="475">
        <f t="shared" si="70"/>
        <v>0</v>
      </c>
      <c r="EF175" s="475">
        <f t="shared" si="70"/>
        <v>0</v>
      </c>
      <c r="EG175" s="475">
        <f t="shared" si="70"/>
        <v>0</v>
      </c>
      <c r="EH175" s="475">
        <f t="shared" si="70"/>
        <v>0</v>
      </c>
      <c r="EI175" s="475">
        <f t="shared" si="70"/>
        <v>0</v>
      </c>
      <c r="EJ175" s="475">
        <f t="shared" si="70"/>
        <v>0</v>
      </c>
      <c r="EK175" s="475">
        <f t="shared" si="70"/>
        <v>0</v>
      </c>
      <c r="EL175" s="475">
        <f t="shared" si="70"/>
        <v>0</v>
      </c>
      <c r="EM175" s="475">
        <f t="shared" si="70"/>
        <v>0</v>
      </c>
      <c r="EN175" s="475">
        <f t="shared" si="70"/>
        <v>0</v>
      </c>
      <c r="EO175" s="475">
        <f t="shared" si="70"/>
        <v>0</v>
      </c>
      <c r="EP175" s="475">
        <f t="shared" si="70"/>
        <v>0</v>
      </c>
      <c r="EQ175" s="475">
        <f t="shared" si="70"/>
        <v>0</v>
      </c>
      <c r="ER175" s="475">
        <f t="shared" si="70"/>
        <v>0</v>
      </c>
      <c r="ES175" s="475">
        <f t="shared" si="70"/>
        <v>0</v>
      </c>
      <c r="ET175" s="475">
        <f t="shared" si="70"/>
        <v>0</v>
      </c>
      <c r="EU175" s="475">
        <f t="shared" si="70"/>
        <v>0</v>
      </c>
      <c r="EV175" s="475">
        <f t="shared" si="70"/>
        <v>0</v>
      </c>
      <c r="EW175" s="475">
        <f t="shared" si="70"/>
        <v>0</v>
      </c>
      <c r="EX175" s="475">
        <f t="shared" si="70"/>
        <v>0</v>
      </c>
      <c r="EY175" s="475">
        <f t="shared" si="70"/>
        <v>0</v>
      </c>
      <c r="EZ175" s="475">
        <f t="shared" si="70"/>
        <v>0</v>
      </c>
      <c r="FA175" s="475">
        <f t="shared" si="70"/>
        <v>0</v>
      </c>
      <c r="FB175" s="475">
        <f t="shared" si="70"/>
        <v>0</v>
      </c>
      <c r="FC175" s="475">
        <f t="shared" si="70"/>
        <v>0</v>
      </c>
      <c r="FD175" s="475">
        <f t="shared" si="70"/>
        <v>0</v>
      </c>
      <c r="FE175" s="475">
        <f t="shared" si="70"/>
        <v>0</v>
      </c>
      <c r="FF175" s="475">
        <f t="shared" si="70"/>
        <v>0</v>
      </c>
      <c r="FG175" s="475">
        <f t="shared" si="70"/>
        <v>0</v>
      </c>
      <c r="FH175" s="475">
        <f t="shared" si="70"/>
        <v>0</v>
      </c>
      <c r="FI175" s="475">
        <f t="shared" si="70"/>
        <v>0</v>
      </c>
      <c r="FJ175" s="475">
        <f t="shared" si="70"/>
        <v>0</v>
      </c>
      <c r="FK175" s="475">
        <f t="shared" si="70"/>
        <v>0</v>
      </c>
      <c r="FL175" s="475">
        <f t="shared" si="70"/>
        <v>0</v>
      </c>
      <c r="FM175" s="475">
        <f t="shared" si="70"/>
        <v>0</v>
      </c>
      <c r="FN175" s="475">
        <f t="shared" si="70"/>
        <v>0</v>
      </c>
      <c r="FO175" s="475">
        <f t="shared" si="70"/>
        <v>0</v>
      </c>
      <c r="FP175" s="475">
        <f t="shared" si="70"/>
        <v>0</v>
      </c>
      <c r="FQ175" s="475">
        <f t="shared" si="70"/>
        <v>0</v>
      </c>
      <c r="FR175" s="475">
        <f t="shared" si="70"/>
        <v>0</v>
      </c>
      <c r="FS175" s="475">
        <f t="shared" si="70"/>
        <v>0</v>
      </c>
      <c r="FT175" s="475">
        <f t="shared" si="70"/>
        <v>0</v>
      </c>
      <c r="FU175" s="475">
        <f t="shared" si="70"/>
        <v>0</v>
      </c>
      <c r="FV175" s="475">
        <f t="shared" si="70"/>
        <v>0</v>
      </c>
      <c r="FW175" s="475">
        <f t="shared" si="70"/>
        <v>0</v>
      </c>
      <c r="FX175" s="475">
        <f t="shared" si="70"/>
        <v>0</v>
      </c>
      <c r="FY175" s="475">
        <f t="shared" si="70"/>
        <v>0</v>
      </c>
      <c r="FZ175" s="475">
        <f t="shared" si="70"/>
        <v>0</v>
      </c>
      <c r="GA175" s="475">
        <f t="shared" si="70"/>
        <v>0</v>
      </c>
      <c r="GB175" s="475">
        <f t="shared" si="70"/>
        <v>0</v>
      </c>
    </row>
    <row r="176" spans="2:184" x14ac:dyDescent="0.35">
      <c r="B176" s="517">
        <f>VLOOKUP(C176,'QUALIFIED ENGINES'!$D$7:$P$9999,13,FALSE)</f>
        <v>45053.041666666664</v>
      </c>
      <c r="C176" s="472">
        <f>'QUALIFIED ENGINES'!D46</f>
        <v>91498</v>
      </c>
      <c r="D176" s="475">
        <f t="shared" si="62"/>
        <v>0</v>
      </c>
      <c r="E176" s="475">
        <f t="shared" si="74"/>
        <v>0</v>
      </c>
      <c r="F176" s="475">
        <f t="shared" si="74"/>
        <v>0</v>
      </c>
      <c r="G176" s="475">
        <f t="shared" si="74"/>
        <v>0</v>
      </c>
      <c r="H176" s="475">
        <f t="shared" si="74"/>
        <v>0</v>
      </c>
      <c r="I176" s="475">
        <f t="shared" si="74"/>
        <v>0</v>
      </c>
      <c r="J176" s="475">
        <f t="shared" si="74"/>
        <v>0</v>
      </c>
      <c r="K176" s="475">
        <f t="shared" si="74"/>
        <v>0</v>
      </c>
      <c r="L176" s="475">
        <f t="shared" si="74"/>
        <v>0</v>
      </c>
      <c r="M176" s="475">
        <f t="shared" si="74"/>
        <v>0</v>
      </c>
      <c r="N176" s="475">
        <f t="shared" si="74"/>
        <v>0</v>
      </c>
      <c r="O176" s="475">
        <f t="shared" si="74"/>
        <v>0</v>
      </c>
      <c r="P176" s="475">
        <f t="shared" si="74"/>
        <v>0</v>
      </c>
      <c r="Q176" s="475">
        <f t="shared" si="74"/>
        <v>0</v>
      </c>
      <c r="R176" s="475">
        <f t="shared" si="74"/>
        <v>0</v>
      </c>
      <c r="S176" s="475">
        <f t="shared" si="74"/>
        <v>0</v>
      </c>
      <c r="T176" s="475">
        <f t="shared" si="74"/>
        <v>0</v>
      </c>
      <c r="U176" s="475">
        <f t="shared" si="74"/>
        <v>0</v>
      </c>
      <c r="V176" s="475">
        <f t="shared" si="74"/>
        <v>0</v>
      </c>
      <c r="W176" s="475">
        <f t="shared" si="74"/>
        <v>0</v>
      </c>
      <c r="X176" s="475">
        <f t="shared" si="74"/>
        <v>0</v>
      </c>
      <c r="Y176" s="475">
        <f t="shared" si="74"/>
        <v>0</v>
      </c>
      <c r="Z176" s="475">
        <f t="shared" si="74"/>
        <v>0</v>
      </c>
      <c r="AA176" s="475">
        <f t="shared" si="74"/>
        <v>0</v>
      </c>
      <c r="AB176" s="475">
        <f t="shared" si="74"/>
        <v>0</v>
      </c>
      <c r="AC176" s="475">
        <f t="shared" si="74"/>
        <v>0</v>
      </c>
      <c r="AD176" s="475">
        <f t="shared" si="74"/>
        <v>0</v>
      </c>
      <c r="AE176" s="475">
        <f t="shared" si="74"/>
        <v>0</v>
      </c>
      <c r="AF176" s="475">
        <f t="shared" si="74"/>
        <v>0</v>
      </c>
      <c r="AG176" s="475">
        <f t="shared" si="74"/>
        <v>0</v>
      </c>
      <c r="AH176" s="475">
        <f t="shared" si="74"/>
        <v>0</v>
      </c>
      <c r="AI176" s="475">
        <f t="shared" si="74"/>
        <v>0</v>
      </c>
      <c r="AJ176" s="475">
        <f t="shared" si="74"/>
        <v>0</v>
      </c>
      <c r="AK176" s="475">
        <f t="shared" si="74"/>
        <v>0</v>
      </c>
      <c r="AL176" s="475">
        <f t="shared" si="74"/>
        <v>0</v>
      </c>
      <c r="AM176" s="475">
        <f t="shared" si="74"/>
        <v>0</v>
      </c>
      <c r="AN176" s="475">
        <f t="shared" si="74"/>
        <v>0</v>
      </c>
      <c r="AO176" s="475">
        <f t="shared" si="74"/>
        <v>0</v>
      </c>
      <c r="AP176" s="475">
        <f t="shared" si="74"/>
        <v>0</v>
      </c>
      <c r="AQ176" s="475">
        <f t="shared" si="74"/>
        <v>0</v>
      </c>
      <c r="AR176" s="475">
        <f t="shared" si="74"/>
        <v>0</v>
      </c>
      <c r="AS176" s="475">
        <f t="shared" si="74"/>
        <v>0</v>
      </c>
      <c r="AT176" s="475">
        <f t="shared" si="74"/>
        <v>0</v>
      </c>
      <c r="AU176" s="475">
        <f t="shared" si="74"/>
        <v>0</v>
      </c>
      <c r="AV176" s="475">
        <f t="shared" si="74"/>
        <v>0</v>
      </c>
      <c r="AW176" s="475">
        <f t="shared" si="74"/>
        <v>0</v>
      </c>
      <c r="AX176" s="475">
        <f t="shared" si="74"/>
        <v>0</v>
      </c>
      <c r="AY176" s="475">
        <f t="shared" si="74"/>
        <v>0</v>
      </c>
      <c r="AZ176" s="475">
        <f t="shared" si="74"/>
        <v>0</v>
      </c>
      <c r="BA176" s="475">
        <f t="shared" si="74"/>
        <v>0</v>
      </c>
      <c r="BB176" s="475">
        <f t="shared" si="74"/>
        <v>0</v>
      </c>
      <c r="BC176" s="475">
        <f t="shared" si="74"/>
        <v>0</v>
      </c>
      <c r="BD176" s="475">
        <f t="shared" si="74"/>
        <v>0</v>
      </c>
      <c r="BE176" s="475">
        <f t="shared" si="74"/>
        <v>0</v>
      </c>
      <c r="BF176" s="475">
        <f t="shared" si="74"/>
        <v>0</v>
      </c>
      <c r="BG176" s="475">
        <f t="shared" si="74"/>
        <v>0</v>
      </c>
      <c r="BH176" s="475">
        <f t="shared" si="74"/>
        <v>0</v>
      </c>
      <c r="BI176" s="475">
        <f t="shared" si="74"/>
        <v>0</v>
      </c>
      <c r="BJ176" s="475">
        <f t="shared" si="74"/>
        <v>0</v>
      </c>
      <c r="BK176" s="475">
        <f t="shared" si="74"/>
        <v>0</v>
      </c>
      <c r="BL176" s="475">
        <f t="shared" si="74"/>
        <v>0</v>
      </c>
      <c r="BM176" s="475">
        <f t="shared" si="74"/>
        <v>0</v>
      </c>
      <c r="BN176" s="475">
        <f t="shared" si="74"/>
        <v>0</v>
      </c>
      <c r="BO176" s="475">
        <f t="shared" si="74"/>
        <v>0</v>
      </c>
      <c r="BP176" s="475">
        <f t="shared" si="74"/>
        <v>0</v>
      </c>
      <c r="BQ176" s="475">
        <f t="shared" si="72"/>
        <v>0</v>
      </c>
      <c r="BR176" s="475">
        <f t="shared" ref="BR176:BX176" si="76">_xlfn.IFNA(IF($B176=0,0,IF(DATE(BR$4,BR$5,1)&gt;=$B176,BR45,0)),0)</f>
        <v>0</v>
      </c>
      <c r="BS176" s="475">
        <f t="shared" si="76"/>
        <v>0</v>
      </c>
      <c r="BT176" s="475">
        <f t="shared" si="76"/>
        <v>0</v>
      </c>
      <c r="BU176" s="475">
        <f t="shared" si="76"/>
        <v>0</v>
      </c>
      <c r="BV176" s="475">
        <f t="shared" si="76"/>
        <v>0</v>
      </c>
      <c r="BW176" s="475">
        <f t="shared" si="76"/>
        <v>0</v>
      </c>
      <c r="BX176" s="475">
        <f t="shared" si="76"/>
        <v>0</v>
      </c>
      <c r="BY176" s="475">
        <f t="shared" si="72"/>
        <v>0</v>
      </c>
      <c r="BZ176" s="475">
        <f t="shared" si="72"/>
        <v>0</v>
      </c>
      <c r="CA176" s="475">
        <f t="shared" si="72"/>
        <v>0</v>
      </c>
      <c r="CB176" s="475">
        <f t="shared" si="72"/>
        <v>0</v>
      </c>
      <c r="CC176" s="475">
        <f t="shared" si="72"/>
        <v>0</v>
      </c>
      <c r="CD176" s="475">
        <f t="shared" si="72"/>
        <v>0</v>
      </c>
      <c r="CE176" s="475">
        <f t="shared" si="72"/>
        <v>379.77</v>
      </c>
      <c r="CF176" s="475">
        <f t="shared" si="72"/>
        <v>412.18</v>
      </c>
      <c r="CG176" s="475">
        <f t="shared" si="72"/>
        <v>433.75</v>
      </c>
      <c r="CH176" s="475">
        <f t="shared" si="72"/>
        <v>424.5</v>
      </c>
      <c r="CI176" s="475">
        <f t="shared" si="72"/>
        <v>439.55</v>
      </c>
      <c r="CJ176" s="475">
        <f t="shared" si="72"/>
        <v>435.87</v>
      </c>
      <c r="CK176" s="475">
        <f t="shared" si="72"/>
        <v>440.98</v>
      </c>
      <c r="CL176" s="475">
        <f t="shared" si="72"/>
        <v>451.44</v>
      </c>
      <c r="CM176" s="475">
        <f t="shared" si="72"/>
        <v>498.74</v>
      </c>
      <c r="CN176" s="475">
        <f t="shared" si="72"/>
        <v>411.84</v>
      </c>
      <c r="CO176" s="475">
        <f t="shared" si="72"/>
        <v>393.03</v>
      </c>
      <c r="CP176" s="475">
        <f t="shared" si="72"/>
        <v>451.7</v>
      </c>
      <c r="CQ176" s="475">
        <f t="shared" si="72"/>
        <v>435.39</v>
      </c>
      <c r="CR176" s="475">
        <f t="shared" si="72"/>
        <v>477.26</v>
      </c>
      <c r="CS176" s="475">
        <f t="shared" si="72"/>
        <v>416.5</v>
      </c>
      <c r="CT176" s="475">
        <f t="shared" si="72"/>
        <v>478.45</v>
      </c>
      <c r="CU176" s="475">
        <f t="shared" si="72"/>
        <v>482.89</v>
      </c>
      <c r="CV176" s="475">
        <f t="shared" si="72"/>
        <v>435.1</v>
      </c>
      <c r="CW176" s="475">
        <f t="shared" si="72"/>
        <v>484.98</v>
      </c>
      <c r="CX176" s="475">
        <f t="shared" si="72"/>
        <v>358.05</v>
      </c>
      <c r="CY176" s="475">
        <f t="shared" si="72"/>
        <v>444.07</v>
      </c>
      <c r="CZ176" s="475">
        <f t="shared" si="72"/>
        <v>450.86</v>
      </c>
      <c r="DA176" s="475">
        <f t="shared" si="72"/>
        <v>479.27</v>
      </c>
      <c r="DB176" s="475">
        <f t="shared" si="72"/>
        <v>423.7</v>
      </c>
      <c r="DC176" s="475">
        <f t="shared" si="72"/>
        <v>452.98</v>
      </c>
      <c r="DD176" s="475">
        <f t="shared" si="72"/>
        <v>91.9</v>
      </c>
      <c r="DE176" s="475">
        <f t="shared" si="72"/>
        <v>0</v>
      </c>
      <c r="DF176" s="475">
        <f t="shared" si="72"/>
        <v>0</v>
      </c>
      <c r="DG176" s="475">
        <f t="shared" si="72"/>
        <v>0</v>
      </c>
      <c r="DH176" s="475">
        <f t="shared" si="72"/>
        <v>0</v>
      </c>
      <c r="DI176" s="475">
        <f t="shared" si="72"/>
        <v>0</v>
      </c>
      <c r="DJ176" s="475">
        <f t="shared" si="72"/>
        <v>0</v>
      </c>
      <c r="DK176" s="475">
        <f t="shared" si="72"/>
        <v>0</v>
      </c>
      <c r="DL176" s="475">
        <f t="shared" si="72"/>
        <v>0</v>
      </c>
      <c r="DM176" s="475">
        <f t="shared" si="72"/>
        <v>0</v>
      </c>
      <c r="DN176" s="475">
        <f t="shared" si="72"/>
        <v>0</v>
      </c>
      <c r="DO176" s="475">
        <f t="shared" si="72"/>
        <v>0</v>
      </c>
      <c r="DP176" s="475">
        <f t="shared" si="72"/>
        <v>0</v>
      </c>
      <c r="DQ176" s="475">
        <f t="shared" si="72"/>
        <v>0</v>
      </c>
      <c r="DR176" s="475">
        <f t="shared" si="72"/>
        <v>0</v>
      </c>
      <c r="DS176" s="475">
        <f t="shared" si="72"/>
        <v>0</v>
      </c>
      <c r="DT176" s="475">
        <f t="shared" si="72"/>
        <v>0</v>
      </c>
      <c r="DU176" s="475">
        <f t="shared" si="72"/>
        <v>0</v>
      </c>
      <c r="DV176" s="475">
        <f t="shared" si="72"/>
        <v>0</v>
      </c>
      <c r="DW176" s="475">
        <f t="shared" si="72"/>
        <v>0</v>
      </c>
      <c r="DX176" s="475">
        <f t="shared" si="72"/>
        <v>0</v>
      </c>
      <c r="DY176" s="475">
        <f t="shared" si="72"/>
        <v>0</v>
      </c>
      <c r="DZ176" s="475">
        <f t="shared" si="72"/>
        <v>0</v>
      </c>
      <c r="EA176" s="475">
        <f t="shared" si="72"/>
        <v>0</v>
      </c>
      <c r="EB176" s="475">
        <f t="shared" si="70"/>
        <v>0</v>
      </c>
      <c r="EC176" s="475">
        <f t="shared" si="70"/>
        <v>0</v>
      </c>
      <c r="ED176" s="475">
        <f t="shared" si="70"/>
        <v>0</v>
      </c>
      <c r="EE176" s="475">
        <f t="shared" si="70"/>
        <v>0</v>
      </c>
      <c r="EF176" s="475">
        <f t="shared" si="70"/>
        <v>0</v>
      </c>
      <c r="EG176" s="475">
        <f t="shared" si="70"/>
        <v>0</v>
      </c>
      <c r="EH176" s="475">
        <f t="shared" si="70"/>
        <v>0</v>
      </c>
      <c r="EI176" s="475">
        <f t="shared" si="70"/>
        <v>0</v>
      </c>
      <c r="EJ176" s="475">
        <f t="shared" si="70"/>
        <v>0</v>
      </c>
      <c r="EK176" s="475">
        <f t="shared" si="70"/>
        <v>0</v>
      </c>
      <c r="EL176" s="475">
        <f t="shared" si="70"/>
        <v>0</v>
      </c>
      <c r="EM176" s="475">
        <f t="shared" si="70"/>
        <v>0</v>
      </c>
      <c r="EN176" s="475">
        <f t="shared" si="70"/>
        <v>0</v>
      </c>
      <c r="EO176" s="475">
        <f t="shared" si="70"/>
        <v>0</v>
      </c>
      <c r="EP176" s="475">
        <f t="shared" si="70"/>
        <v>0</v>
      </c>
      <c r="EQ176" s="475">
        <f t="shared" si="70"/>
        <v>0</v>
      </c>
      <c r="ER176" s="475">
        <f t="shared" si="70"/>
        <v>0</v>
      </c>
      <c r="ES176" s="475">
        <f t="shared" si="70"/>
        <v>0</v>
      </c>
      <c r="ET176" s="475">
        <f t="shared" si="70"/>
        <v>0</v>
      </c>
      <c r="EU176" s="475">
        <f t="shared" si="70"/>
        <v>0</v>
      </c>
      <c r="EV176" s="475">
        <f t="shared" si="70"/>
        <v>0</v>
      </c>
      <c r="EW176" s="475">
        <f t="shared" si="70"/>
        <v>0</v>
      </c>
      <c r="EX176" s="475">
        <f t="shared" si="70"/>
        <v>0</v>
      </c>
      <c r="EY176" s="475">
        <f t="shared" si="70"/>
        <v>0</v>
      </c>
      <c r="EZ176" s="475">
        <f t="shared" si="70"/>
        <v>0</v>
      </c>
      <c r="FA176" s="475">
        <f t="shared" si="70"/>
        <v>0</v>
      </c>
      <c r="FB176" s="475">
        <f t="shared" si="70"/>
        <v>0</v>
      </c>
      <c r="FC176" s="475">
        <f t="shared" si="70"/>
        <v>0</v>
      </c>
      <c r="FD176" s="475">
        <f t="shared" si="70"/>
        <v>0</v>
      </c>
      <c r="FE176" s="475">
        <f t="shared" si="70"/>
        <v>0</v>
      </c>
      <c r="FF176" s="475">
        <f t="shared" si="70"/>
        <v>0</v>
      </c>
      <c r="FG176" s="475">
        <f t="shared" si="70"/>
        <v>0</v>
      </c>
      <c r="FH176" s="475">
        <f t="shared" si="70"/>
        <v>0</v>
      </c>
      <c r="FI176" s="475">
        <f t="shared" si="70"/>
        <v>0</v>
      </c>
      <c r="FJ176" s="475">
        <f t="shared" si="70"/>
        <v>0</v>
      </c>
      <c r="FK176" s="475">
        <f t="shared" si="70"/>
        <v>0</v>
      </c>
      <c r="FL176" s="475">
        <f t="shared" si="70"/>
        <v>0</v>
      </c>
      <c r="FM176" s="475">
        <f t="shared" si="70"/>
        <v>0</v>
      </c>
      <c r="FN176" s="475">
        <f t="shared" si="70"/>
        <v>0</v>
      </c>
      <c r="FO176" s="475">
        <f t="shared" si="70"/>
        <v>0</v>
      </c>
      <c r="FP176" s="475">
        <f t="shared" si="70"/>
        <v>0</v>
      </c>
      <c r="FQ176" s="475">
        <f t="shared" si="70"/>
        <v>0</v>
      </c>
      <c r="FR176" s="475">
        <f t="shared" si="70"/>
        <v>0</v>
      </c>
      <c r="FS176" s="475">
        <f t="shared" ref="FS176:GB176" si="77">_xlfn.IFNA(IF($B176=0,0,IF(DATE(FS$4,FS$5,1)&gt;=$B176,FS45,0)),0)</f>
        <v>0</v>
      </c>
      <c r="FT176" s="475">
        <f t="shared" si="77"/>
        <v>0</v>
      </c>
      <c r="FU176" s="475">
        <f t="shared" si="77"/>
        <v>0</v>
      </c>
      <c r="FV176" s="475">
        <f t="shared" si="77"/>
        <v>0</v>
      </c>
      <c r="FW176" s="475">
        <f t="shared" si="77"/>
        <v>0</v>
      </c>
      <c r="FX176" s="475">
        <f t="shared" si="77"/>
        <v>0</v>
      </c>
      <c r="FY176" s="475">
        <f t="shared" si="77"/>
        <v>0</v>
      </c>
      <c r="FZ176" s="475">
        <f t="shared" si="77"/>
        <v>0</v>
      </c>
      <c r="GA176" s="475">
        <f t="shared" si="77"/>
        <v>0</v>
      </c>
      <c r="GB176" s="475">
        <f t="shared" si="77"/>
        <v>0</v>
      </c>
    </row>
    <row r="177" spans="2:184" x14ac:dyDescent="0.35">
      <c r="B177" s="517">
        <f>VLOOKUP(C177,'QUALIFIED ENGINES'!$D$7:$P$9999,13,FALSE)</f>
        <v>45291</v>
      </c>
      <c r="C177" s="472">
        <f>'QUALIFIED ENGINES'!D47</f>
        <v>91495</v>
      </c>
      <c r="D177" s="475">
        <f t="shared" si="62"/>
        <v>0</v>
      </c>
      <c r="E177" s="475">
        <f t="shared" si="74"/>
        <v>0</v>
      </c>
      <c r="F177" s="475">
        <f t="shared" si="74"/>
        <v>0</v>
      </c>
      <c r="G177" s="475">
        <f t="shared" si="74"/>
        <v>0</v>
      </c>
      <c r="H177" s="475">
        <f t="shared" si="74"/>
        <v>0</v>
      </c>
      <c r="I177" s="475">
        <f t="shared" si="74"/>
        <v>0</v>
      </c>
      <c r="J177" s="475">
        <f t="shared" si="74"/>
        <v>0</v>
      </c>
      <c r="K177" s="475">
        <f t="shared" si="74"/>
        <v>0</v>
      </c>
      <c r="L177" s="475">
        <f t="shared" si="74"/>
        <v>0</v>
      </c>
      <c r="M177" s="475">
        <f t="shared" si="74"/>
        <v>0</v>
      </c>
      <c r="N177" s="475">
        <f t="shared" si="74"/>
        <v>0</v>
      </c>
      <c r="O177" s="475">
        <f t="shared" si="74"/>
        <v>0</v>
      </c>
      <c r="P177" s="475">
        <f t="shared" si="74"/>
        <v>0</v>
      </c>
      <c r="Q177" s="475">
        <f t="shared" si="74"/>
        <v>0</v>
      </c>
      <c r="R177" s="475">
        <f t="shared" si="74"/>
        <v>0</v>
      </c>
      <c r="S177" s="475">
        <f t="shared" si="74"/>
        <v>0</v>
      </c>
      <c r="T177" s="475">
        <f t="shared" si="74"/>
        <v>0</v>
      </c>
      <c r="U177" s="475">
        <f t="shared" si="74"/>
        <v>0</v>
      </c>
      <c r="V177" s="475">
        <f t="shared" si="74"/>
        <v>0</v>
      </c>
      <c r="W177" s="475">
        <f t="shared" si="74"/>
        <v>0</v>
      </c>
      <c r="X177" s="475">
        <f t="shared" si="74"/>
        <v>0</v>
      </c>
      <c r="Y177" s="475">
        <f t="shared" si="74"/>
        <v>0</v>
      </c>
      <c r="Z177" s="475">
        <f t="shared" si="74"/>
        <v>0</v>
      </c>
      <c r="AA177" s="475">
        <f t="shared" si="74"/>
        <v>0</v>
      </c>
      <c r="AB177" s="475">
        <f t="shared" si="74"/>
        <v>0</v>
      </c>
      <c r="AC177" s="475">
        <f t="shared" si="74"/>
        <v>0</v>
      </c>
      <c r="AD177" s="475">
        <f t="shared" si="74"/>
        <v>0</v>
      </c>
      <c r="AE177" s="475">
        <f t="shared" si="74"/>
        <v>0</v>
      </c>
      <c r="AF177" s="475">
        <f t="shared" si="74"/>
        <v>0</v>
      </c>
      <c r="AG177" s="475">
        <f t="shared" si="74"/>
        <v>0</v>
      </c>
      <c r="AH177" s="475">
        <f t="shared" si="74"/>
        <v>0</v>
      </c>
      <c r="AI177" s="475">
        <f t="shared" si="74"/>
        <v>0</v>
      </c>
      <c r="AJ177" s="475">
        <f t="shared" si="74"/>
        <v>0</v>
      </c>
      <c r="AK177" s="475">
        <f t="shared" si="74"/>
        <v>0</v>
      </c>
      <c r="AL177" s="475">
        <f t="shared" si="74"/>
        <v>0</v>
      </c>
      <c r="AM177" s="475">
        <f t="shared" si="74"/>
        <v>0</v>
      </c>
      <c r="AN177" s="475">
        <f t="shared" si="74"/>
        <v>0</v>
      </c>
      <c r="AO177" s="475">
        <f t="shared" si="74"/>
        <v>0</v>
      </c>
      <c r="AP177" s="475">
        <f t="shared" si="74"/>
        <v>0</v>
      </c>
      <c r="AQ177" s="475">
        <f t="shared" si="74"/>
        <v>0</v>
      </c>
      <c r="AR177" s="475">
        <f t="shared" si="74"/>
        <v>0</v>
      </c>
      <c r="AS177" s="475">
        <f t="shared" si="74"/>
        <v>0</v>
      </c>
      <c r="AT177" s="475">
        <f t="shared" si="74"/>
        <v>0</v>
      </c>
      <c r="AU177" s="475">
        <f t="shared" si="74"/>
        <v>0</v>
      </c>
      <c r="AV177" s="475">
        <f t="shared" si="74"/>
        <v>0</v>
      </c>
      <c r="AW177" s="475">
        <f t="shared" si="74"/>
        <v>0</v>
      </c>
      <c r="AX177" s="475">
        <f t="shared" si="74"/>
        <v>0</v>
      </c>
      <c r="AY177" s="475">
        <f t="shared" si="74"/>
        <v>0</v>
      </c>
      <c r="AZ177" s="475">
        <f t="shared" si="74"/>
        <v>0</v>
      </c>
      <c r="BA177" s="475">
        <f t="shared" si="74"/>
        <v>0</v>
      </c>
      <c r="BB177" s="475">
        <f t="shared" si="74"/>
        <v>0</v>
      </c>
      <c r="BC177" s="475">
        <f t="shared" si="74"/>
        <v>0</v>
      </c>
      <c r="BD177" s="475">
        <f t="shared" si="74"/>
        <v>0</v>
      </c>
      <c r="BE177" s="475">
        <f t="shared" si="74"/>
        <v>0</v>
      </c>
      <c r="BF177" s="475">
        <f t="shared" si="74"/>
        <v>0</v>
      </c>
      <c r="BG177" s="475">
        <f t="shared" si="74"/>
        <v>0</v>
      </c>
      <c r="BH177" s="475">
        <f t="shared" si="74"/>
        <v>0</v>
      </c>
      <c r="BI177" s="475">
        <f t="shared" si="74"/>
        <v>0</v>
      </c>
      <c r="BJ177" s="475">
        <f t="shared" si="74"/>
        <v>0</v>
      </c>
      <c r="BK177" s="475">
        <f t="shared" si="74"/>
        <v>0</v>
      </c>
      <c r="BL177" s="475">
        <f t="shared" si="74"/>
        <v>0</v>
      </c>
      <c r="BM177" s="475">
        <f t="shared" si="74"/>
        <v>0</v>
      </c>
      <c r="BN177" s="475">
        <f t="shared" si="74"/>
        <v>0</v>
      </c>
      <c r="BO177" s="475">
        <f t="shared" si="74"/>
        <v>0</v>
      </c>
      <c r="BP177" s="475">
        <f t="shared" si="74"/>
        <v>0</v>
      </c>
      <c r="BQ177" s="475">
        <f t="shared" si="72"/>
        <v>0</v>
      </c>
      <c r="BR177" s="475">
        <f t="shared" ref="BR177:BX177" si="78">_xlfn.IFNA(IF($B177=0,0,IF(DATE(BR$4,BR$5,1)&gt;=$B177,BR46,0)),0)</f>
        <v>0</v>
      </c>
      <c r="BS177" s="475">
        <f t="shared" si="78"/>
        <v>0</v>
      </c>
      <c r="BT177" s="475">
        <f t="shared" si="78"/>
        <v>0</v>
      </c>
      <c r="BU177" s="475">
        <f t="shared" si="78"/>
        <v>0</v>
      </c>
      <c r="BV177" s="475">
        <f t="shared" si="78"/>
        <v>0</v>
      </c>
      <c r="BW177" s="475">
        <f t="shared" si="78"/>
        <v>0</v>
      </c>
      <c r="BX177" s="475">
        <f t="shared" si="78"/>
        <v>0</v>
      </c>
      <c r="BY177" s="475">
        <f t="shared" si="72"/>
        <v>0</v>
      </c>
      <c r="BZ177" s="475">
        <f t="shared" si="72"/>
        <v>0</v>
      </c>
      <c r="CA177" s="475">
        <f t="shared" si="72"/>
        <v>0</v>
      </c>
      <c r="CB177" s="475">
        <f t="shared" si="72"/>
        <v>0</v>
      </c>
      <c r="CC177" s="475">
        <f t="shared" si="72"/>
        <v>0</v>
      </c>
      <c r="CD177" s="475">
        <f t="shared" si="72"/>
        <v>0</v>
      </c>
      <c r="CE177" s="475">
        <f t="shared" si="72"/>
        <v>0</v>
      </c>
      <c r="CF177" s="475">
        <f t="shared" si="72"/>
        <v>0</v>
      </c>
      <c r="CG177" s="475">
        <f t="shared" si="72"/>
        <v>0</v>
      </c>
      <c r="CH177" s="475">
        <f t="shared" si="72"/>
        <v>0</v>
      </c>
      <c r="CI177" s="475">
        <f t="shared" si="72"/>
        <v>0</v>
      </c>
      <c r="CJ177" s="475">
        <f t="shared" si="72"/>
        <v>0</v>
      </c>
      <c r="CK177" s="475">
        <f t="shared" si="72"/>
        <v>0</v>
      </c>
      <c r="CL177" s="475">
        <f t="shared" si="72"/>
        <v>0</v>
      </c>
      <c r="CM177" s="475">
        <f t="shared" si="72"/>
        <v>0</v>
      </c>
      <c r="CN177" s="475">
        <f t="shared" si="72"/>
        <v>0</v>
      </c>
      <c r="CO177" s="475">
        <f t="shared" si="72"/>
        <v>0</v>
      </c>
      <c r="CP177" s="475">
        <f t="shared" si="72"/>
        <v>0</v>
      </c>
      <c r="CQ177" s="475">
        <f t="shared" si="72"/>
        <v>0</v>
      </c>
      <c r="CR177" s="475">
        <f t="shared" si="72"/>
        <v>0</v>
      </c>
      <c r="CS177" s="475">
        <f t="shared" si="72"/>
        <v>232.92</v>
      </c>
      <c r="CT177" s="475">
        <f t="shared" si="72"/>
        <v>423.44</v>
      </c>
      <c r="CU177" s="475">
        <f t="shared" si="72"/>
        <v>299.02</v>
      </c>
      <c r="CV177" s="475">
        <f t="shared" si="72"/>
        <v>456.6</v>
      </c>
      <c r="CW177" s="475">
        <f t="shared" si="72"/>
        <v>516.87</v>
      </c>
      <c r="CX177" s="475">
        <f t="shared" si="72"/>
        <v>434.09</v>
      </c>
      <c r="CY177" s="475">
        <f t="shared" si="72"/>
        <v>443.82</v>
      </c>
      <c r="CZ177" s="475">
        <f t="shared" si="72"/>
        <v>472.92</v>
      </c>
      <c r="DA177" s="475">
        <f t="shared" si="72"/>
        <v>475.97</v>
      </c>
      <c r="DB177" s="475">
        <f t="shared" si="72"/>
        <v>462.34</v>
      </c>
      <c r="DC177" s="475">
        <f t="shared" si="72"/>
        <v>406.89</v>
      </c>
      <c r="DD177" s="475">
        <f t="shared" si="72"/>
        <v>420.43</v>
      </c>
      <c r="DE177" s="475">
        <f t="shared" si="72"/>
        <v>408.97</v>
      </c>
      <c r="DF177" s="475">
        <f t="shared" si="72"/>
        <v>509.11</v>
      </c>
      <c r="DG177" s="475">
        <f t="shared" si="72"/>
        <v>445.95</v>
      </c>
      <c r="DH177" s="475">
        <f t="shared" si="72"/>
        <v>0</v>
      </c>
      <c r="DI177" s="475">
        <f t="shared" si="72"/>
        <v>0</v>
      </c>
      <c r="DJ177" s="475">
        <f t="shared" si="72"/>
        <v>0</v>
      </c>
      <c r="DK177" s="475">
        <f t="shared" si="72"/>
        <v>0</v>
      </c>
      <c r="DL177" s="475">
        <f t="shared" si="72"/>
        <v>0</v>
      </c>
      <c r="DM177" s="475">
        <f t="shared" si="72"/>
        <v>0</v>
      </c>
      <c r="DN177" s="475">
        <f t="shared" si="72"/>
        <v>0</v>
      </c>
      <c r="DO177" s="475">
        <f t="shared" si="72"/>
        <v>0</v>
      </c>
      <c r="DP177" s="475">
        <f t="shared" si="72"/>
        <v>0</v>
      </c>
      <c r="DQ177" s="475">
        <f t="shared" si="72"/>
        <v>0</v>
      </c>
      <c r="DR177" s="475">
        <f t="shared" si="72"/>
        <v>0</v>
      </c>
      <c r="DS177" s="475">
        <f t="shared" si="72"/>
        <v>0</v>
      </c>
      <c r="DT177" s="475">
        <f t="shared" si="72"/>
        <v>0</v>
      </c>
      <c r="DU177" s="475">
        <f t="shared" si="72"/>
        <v>0</v>
      </c>
      <c r="DV177" s="475">
        <f t="shared" si="72"/>
        <v>0</v>
      </c>
      <c r="DW177" s="475">
        <f t="shared" si="72"/>
        <v>0</v>
      </c>
      <c r="DX177" s="475">
        <f t="shared" si="72"/>
        <v>0</v>
      </c>
      <c r="DY177" s="475">
        <f t="shared" si="72"/>
        <v>0</v>
      </c>
      <c r="DZ177" s="475">
        <f t="shared" si="72"/>
        <v>0</v>
      </c>
      <c r="EA177" s="475">
        <f t="shared" si="72"/>
        <v>0</v>
      </c>
      <c r="EB177" s="475">
        <f t="shared" ref="EB177:GB181" si="79">_xlfn.IFNA(IF($B177=0,0,IF(DATE(EB$4,EB$5,1)&gt;=$B177,EB46,0)),0)</f>
        <v>0</v>
      </c>
      <c r="EC177" s="475">
        <f t="shared" si="79"/>
        <v>0</v>
      </c>
      <c r="ED177" s="475">
        <f t="shared" si="79"/>
        <v>0</v>
      </c>
      <c r="EE177" s="475">
        <f t="shared" si="79"/>
        <v>0</v>
      </c>
      <c r="EF177" s="475">
        <f t="shared" si="79"/>
        <v>0</v>
      </c>
      <c r="EG177" s="475">
        <f t="shared" si="79"/>
        <v>0</v>
      </c>
      <c r="EH177" s="475">
        <f t="shared" si="79"/>
        <v>0</v>
      </c>
      <c r="EI177" s="475">
        <f t="shared" si="79"/>
        <v>0</v>
      </c>
      <c r="EJ177" s="475">
        <f t="shared" si="79"/>
        <v>0</v>
      </c>
      <c r="EK177" s="475">
        <f t="shared" si="79"/>
        <v>0</v>
      </c>
      <c r="EL177" s="475">
        <f t="shared" si="79"/>
        <v>0</v>
      </c>
      <c r="EM177" s="475">
        <f t="shared" si="79"/>
        <v>0</v>
      </c>
      <c r="EN177" s="475">
        <f t="shared" si="79"/>
        <v>0</v>
      </c>
      <c r="EO177" s="475">
        <f t="shared" si="79"/>
        <v>0</v>
      </c>
      <c r="EP177" s="475">
        <f t="shared" si="79"/>
        <v>0</v>
      </c>
      <c r="EQ177" s="475">
        <f t="shared" si="79"/>
        <v>0</v>
      </c>
      <c r="ER177" s="475">
        <f t="shared" si="79"/>
        <v>0</v>
      </c>
      <c r="ES177" s="475">
        <f t="shared" si="79"/>
        <v>0</v>
      </c>
      <c r="ET177" s="475">
        <f t="shared" si="79"/>
        <v>0</v>
      </c>
      <c r="EU177" s="475">
        <f t="shared" si="79"/>
        <v>0</v>
      </c>
      <c r="EV177" s="475">
        <f t="shared" si="79"/>
        <v>0</v>
      </c>
      <c r="EW177" s="475">
        <f t="shared" si="79"/>
        <v>0</v>
      </c>
      <c r="EX177" s="475">
        <f t="shared" si="79"/>
        <v>0</v>
      </c>
      <c r="EY177" s="475">
        <f t="shared" si="79"/>
        <v>0</v>
      </c>
      <c r="EZ177" s="475">
        <f t="shared" si="79"/>
        <v>0</v>
      </c>
      <c r="FA177" s="475">
        <f t="shared" si="79"/>
        <v>0</v>
      </c>
      <c r="FB177" s="475">
        <f t="shared" si="79"/>
        <v>0</v>
      </c>
      <c r="FC177" s="475">
        <f t="shared" si="79"/>
        <v>0</v>
      </c>
      <c r="FD177" s="475">
        <f t="shared" si="79"/>
        <v>0</v>
      </c>
      <c r="FE177" s="475">
        <f t="shared" si="79"/>
        <v>0</v>
      </c>
      <c r="FF177" s="475">
        <f t="shared" si="79"/>
        <v>0</v>
      </c>
      <c r="FG177" s="475">
        <f t="shared" si="79"/>
        <v>0</v>
      </c>
      <c r="FH177" s="475">
        <f t="shared" si="79"/>
        <v>0</v>
      </c>
      <c r="FI177" s="475">
        <f t="shared" si="79"/>
        <v>0</v>
      </c>
      <c r="FJ177" s="475">
        <f t="shared" si="79"/>
        <v>0</v>
      </c>
      <c r="FK177" s="475">
        <f t="shared" si="79"/>
        <v>0</v>
      </c>
      <c r="FL177" s="475">
        <f t="shared" si="79"/>
        <v>0</v>
      </c>
      <c r="FM177" s="475">
        <f t="shared" si="79"/>
        <v>0</v>
      </c>
      <c r="FN177" s="475">
        <f t="shared" si="79"/>
        <v>0</v>
      </c>
      <c r="FO177" s="475">
        <f t="shared" si="79"/>
        <v>0</v>
      </c>
      <c r="FP177" s="475">
        <f t="shared" si="79"/>
        <v>0</v>
      </c>
      <c r="FQ177" s="475">
        <f t="shared" si="79"/>
        <v>0</v>
      </c>
      <c r="FR177" s="475">
        <f t="shared" si="79"/>
        <v>0</v>
      </c>
      <c r="FS177" s="475">
        <f t="shared" si="79"/>
        <v>0</v>
      </c>
      <c r="FT177" s="475">
        <f t="shared" si="79"/>
        <v>0</v>
      </c>
      <c r="FU177" s="475">
        <f t="shared" si="79"/>
        <v>0</v>
      </c>
      <c r="FV177" s="475">
        <f t="shared" si="79"/>
        <v>0</v>
      </c>
      <c r="FW177" s="475">
        <f t="shared" si="79"/>
        <v>0</v>
      </c>
      <c r="FX177" s="475">
        <f t="shared" si="79"/>
        <v>0</v>
      </c>
      <c r="FY177" s="475">
        <f t="shared" si="79"/>
        <v>0</v>
      </c>
      <c r="FZ177" s="475">
        <f t="shared" si="79"/>
        <v>0</v>
      </c>
      <c r="GA177" s="475">
        <f t="shared" si="79"/>
        <v>0</v>
      </c>
      <c r="GB177" s="475">
        <f t="shared" si="79"/>
        <v>0</v>
      </c>
    </row>
    <row r="178" spans="2:184" x14ac:dyDescent="0.35">
      <c r="B178" s="517" t="str">
        <f>VLOOKUP(C178,'QUALIFIED ENGINES'!$D$7:$P$9999,13,FALSE)</f>
        <v xml:space="preserve"> 20/04/2023</v>
      </c>
      <c r="C178" s="472">
        <f>'QUALIFIED ENGINES'!D48</f>
        <v>91494</v>
      </c>
      <c r="D178" s="475">
        <f t="shared" si="62"/>
        <v>0</v>
      </c>
      <c r="E178" s="475">
        <f t="shared" si="74"/>
        <v>0</v>
      </c>
      <c r="F178" s="475">
        <f t="shared" si="74"/>
        <v>0</v>
      </c>
      <c r="G178" s="475">
        <f t="shared" si="74"/>
        <v>0</v>
      </c>
      <c r="H178" s="475">
        <f t="shared" si="74"/>
        <v>0</v>
      </c>
      <c r="I178" s="475">
        <f t="shared" si="74"/>
        <v>0</v>
      </c>
      <c r="J178" s="475">
        <f t="shared" si="74"/>
        <v>0</v>
      </c>
      <c r="K178" s="475">
        <f t="shared" si="74"/>
        <v>0</v>
      </c>
      <c r="L178" s="475">
        <f t="shared" si="74"/>
        <v>0</v>
      </c>
      <c r="M178" s="475">
        <f t="shared" si="74"/>
        <v>0</v>
      </c>
      <c r="N178" s="475">
        <f t="shared" si="74"/>
        <v>0</v>
      </c>
      <c r="O178" s="475">
        <f t="shared" si="74"/>
        <v>0</v>
      </c>
      <c r="P178" s="475">
        <f t="shared" si="74"/>
        <v>0</v>
      </c>
      <c r="Q178" s="475">
        <f t="shared" si="74"/>
        <v>0</v>
      </c>
      <c r="R178" s="475">
        <f t="shared" si="74"/>
        <v>0</v>
      </c>
      <c r="S178" s="475">
        <f t="shared" si="74"/>
        <v>0</v>
      </c>
      <c r="T178" s="475">
        <f t="shared" si="74"/>
        <v>0</v>
      </c>
      <c r="U178" s="475">
        <f t="shared" si="74"/>
        <v>0</v>
      </c>
      <c r="V178" s="475">
        <f t="shared" si="74"/>
        <v>0</v>
      </c>
      <c r="W178" s="475">
        <f t="shared" si="74"/>
        <v>0</v>
      </c>
      <c r="X178" s="475">
        <f t="shared" si="74"/>
        <v>0</v>
      </c>
      <c r="Y178" s="475">
        <f t="shared" si="74"/>
        <v>0</v>
      </c>
      <c r="Z178" s="475">
        <f t="shared" si="74"/>
        <v>0</v>
      </c>
      <c r="AA178" s="475">
        <f t="shared" si="74"/>
        <v>0</v>
      </c>
      <c r="AB178" s="475">
        <f t="shared" si="74"/>
        <v>0</v>
      </c>
      <c r="AC178" s="475">
        <f t="shared" si="74"/>
        <v>0</v>
      </c>
      <c r="AD178" s="475">
        <f t="shared" si="74"/>
        <v>0</v>
      </c>
      <c r="AE178" s="475">
        <f t="shared" si="74"/>
        <v>0</v>
      </c>
      <c r="AF178" s="475">
        <f t="shared" si="74"/>
        <v>0</v>
      </c>
      <c r="AG178" s="475">
        <f t="shared" si="74"/>
        <v>0</v>
      </c>
      <c r="AH178" s="475">
        <f t="shared" si="74"/>
        <v>0</v>
      </c>
      <c r="AI178" s="475">
        <f t="shared" si="74"/>
        <v>0</v>
      </c>
      <c r="AJ178" s="475">
        <f t="shared" si="74"/>
        <v>0</v>
      </c>
      <c r="AK178" s="475">
        <f t="shared" si="74"/>
        <v>0</v>
      </c>
      <c r="AL178" s="475">
        <f t="shared" si="74"/>
        <v>0</v>
      </c>
      <c r="AM178" s="475">
        <f t="shared" si="74"/>
        <v>0</v>
      </c>
      <c r="AN178" s="475">
        <f t="shared" si="74"/>
        <v>0</v>
      </c>
      <c r="AO178" s="475">
        <f t="shared" si="74"/>
        <v>0</v>
      </c>
      <c r="AP178" s="475">
        <f t="shared" si="74"/>
        <v>0</v>
      </c>
      <c r="AQ178" s="475">
        <f t="shared" si="74"/>
        <v>0</v>
      </c>
      <c r="AR178" s="475">
        <f t="shared" si="74"/>
        <v>0</v>
      </c>
      <c r="AS178" s="475">
        <f t="shared" si="74"/>
        <v>0</v>
      </c>
      <c r="AT178" s="475">
        <f t="shared" si="74"/>
        <v>0</v>
      </c>
      <c r="AU178" s="475">
        <f t="shared" si="74"/>
        <v>0</v>
      </c>
      <c r="AV178" s="475">
        <f t="shared" si="74"/>
        <v>0</v>
      </c>
      <c r="AW178" s="475">
        <f t="shared" si="74"/>
        <v>0</v>
      </c>
      <c r="AX178" s="475">
        <f t="shared" si="74"/>
        <v>0</v>
      </c>
      <c r="AY178" s="475">
        <f t="shared" si="74"/>
        <v>0</v>
      </c>
      <c r="AZ178" s="475">
        <f t="shared" si="74"/>
        <v>0</v>
      </c>
      <c r="BA178" s="475">
        <f t="shared" si="74"/>
        <v>0</v>
      </c>
      <c r="BB178" s="475">
        <f t="shared" si="74"/>
        <v>0</v>
      </c>
      <c r="BC178" s="475">
        <f t="shared" si="74"/>
        <v>0</v>
      </c>
      <c r="BD178" s="475">
        <f t="shared" si="74"/>
        <v>0</v>
      </c>
      <c r="BE178" s="475">
        <f t="shared" si="74"/>
        <v>0</v>
      </c>
      <c r="BF178" s="475">
        <f t="shared" si="74"/>
        <v>0</v>
      </c>
      <c r="BG178" s="475">
        <f t="shared" si="74"/>
        <v>0</v>
      </c>
      <c r="BH178" s="475">
        <f t="shared" si="74"/>
        <v>0</v>
      </c>
      <c r="BI178" s="475">
        <f t="shared" si="74"/>
        <v>0</v>
      </c>
      <c r="BJ178" s="475">
        <f t="shared" si="74"/>
        <v>0</v>
      </c>
      <c r="BK178" s="475">
        <f t="shared" si="74"/>
        <v>0</v>
      </c>
      <c r="BL178" s="475">
        <f t="shared" si="74"/>
        <v>0</v>
      </c>
      <c r="BM178" s="475">
        <f t="shared" si="74"/>
        <v>0</v>
      </c>
      <c r="BN178" s="475">
        <f t="shared" si="74"/>
        <v>0</v>
      </c>
      <c r="BO178" s="475">
        <f t="shared" si="74"/>
        <v>0</v>
      </c>
      <c r="BP178" s="475">
        <f t="shared" ref="BP178:EA181" si="80">_xlfn.IFNA(IF($B178=0,0,IF(DATE(BP$4,BP$5,1)&gt;=$B178,BP47,0)),0)</f>
        <v>0</v>
      </c>
      <c r="BQ178" s="475">
        <f t="shared" si="80"/>
        <v>0</v>
      </c>
      <c r="BR178" s="475">
        <f t="shared" ref="BR178:BX178" si="81">_xlfn.IFNA(IF($B178=0,0,IF(DATE(BR$4,BR$5,1)&gt;=$B178,BR47,0)),0)</f>
        <v>0</v>
      </c>
      <c r="BS178" s="475">
        <f t="shared" si="81"/>
        <v>0</v>
      </c>
      <c r="BT178" s="475">
        <f t="shared" si="81"/>
        <v>0</v>
      </c>
      <c r="BU178" s="475">
        <f t="shared" si="81"/>
        <v>0</v>
      </c>
      <c r="BV178" s="475">
        <f t="shared" si="81"/>
        <v>0</v>
      </c>
      <c r="BW178" s="475">
        <f t="shared" si="81"/>
        <v>0</v>
      </c>
      <c r="BX178" s="475">
        <f t="shared" si="81"/>
        <v>0</v>
      </c>
      <c r="BY178" s="475">
        <f t="shared" si="80"/>
        <v>0</v>
      </c>
      <c r="BZ178" s="475">
        <f t="shared" si="80"/>
        <v>0</v>
      </c>
      <c r="CA178" s="475">
        <f t="shared" si="80"/>
        <v>0</v>
      </c>
      <c r="CB178" s="475">
        <f t="shared" si="80"/>
        <v>0</v>
      </c>
      <c r="CC178" s="475">
        <f t="shared" si="80"/>
        <v>0</v>
      </c>
      <c r="CD178" s="475">
        <f t="shared" si="80"/>
        <v>0</v>
      </c>
      <c r="CE178" s="475">
        <f t="shared" si="80"/>
        <v>0</v>
      </c>
      <c r="CF178" s="475">
        <f t="shared" si="80"/>
        <v>0</v>
      </c>
      <c r="CG178" s="475">
        <f t="shared" si="80"/>
        <v>0</v>
      </c>
      <c r="CH178" s="475">
        <f t="shared" si="80"/>
        <v>0</v>
      </c>
      <c r="CI178" s="475">
        <f t="shared" si="80"/>
        <v>0</v>
      </c>
      <c r="CJ178" s="475">
        <f t="shared" si="80"/>
        <v>0</v>
      </c>
      <c r="CK178" s="475">
        <f t="shared" si="80"/>
        <v>0</v>
      </c>
      <c r="CL178" s="475">
        <f t="shared" si="80"/>
        <v>0</v>
      </c>
      <c r="CM178" s="475">
        <f t="shared" si="80"/>
        <v>0</v>
      </c>
      <c r="CN178" s="475">
        <f t="shared" si="80"/>
        <v>0</v>
      </c>
      <c r="CO178" s="475">
        <f t="shared" si="80"/>
        <v>0</v>
      </c>
      <c r="CP178" s="475">
        <f t="shared" si="80"/>
        <v>0</v>
      </c>
      <c r="CQ178" s="475">
        <f t="shared" si="80"/>
        <v>0</v>
      </c>
      <c r="CR178" s="475">
        <f t="shared" si="80"/>
        <v>0</v>
      </c>
      <c r="CS178" s="475">
        <f t="shared" si="80"/>
        <v>0</v>
      </c>
      <c r="CT178" s="475">
        <f t="shared" si="80"/>
        <v>0</v>
      </c>
      <c r="CU178" s="475">
        <f t="shared" si="80"/>
        <v>0</v>
      </c>
      <c r="CV178" s="475">
        <f t="shared" si="80"/>
        <v>0</v>
      </c>
      <c r="CW178" s="475">
        <f t="shared" si="80"/>
        <v>0</v>
      </c>
      <c r="CX178" s="475">
        <f t="shared" si="80"/>
        <v>0</v>
      </c>
      <c r="CY178" s="475">
        <f t="shared" si="80"/>
        <v>0</v>
      </c>
      <c r="CZ178" s="475">
        <f t="shared" si="80"/>
        <v>0</v>
      </c>
      <c r="DA178" s="475">
        <f t="shared" si="80"/>
        <v>0</v>
      </c>
      <c r="DB178" s="475">
        <f t="shared" si="80"/>
        <v>0</v>
      </c>
      <c r="DC178" s="475">
        <f t="shared" si="80"/>
        <v>0</v>
      </c>
      <c r="DD178" s="475">
        <f t="shared" si="80"/>
        <v>0</v>
      </c>
      <c r="DE178" s="475">
        <f t="shared" si="80"/>
        <v>0</v>
      </c>
      <c r="DF178" s="475">
        <f t="shared" si="80"/>
        <v>0</v>
      </c>
      <c r="DG178" s="475">
        <f t="shared" si="80"/>
        <v>0</v>
      </c>
      <c r="DH178" s="475">
        <f t="shared" si="80"/>
        <v>0</v>
      </c>
      <c r="DI178" s="475">
        <f t="shared" si="80"/>
        <v>0</v>
      </c>
      <c r="DJ178" s="475">
        <f t="shared" si="80"/>
        <v>0</v>
      </c>
      <c r="DK178" s="475">
        <f t="shared" si="80"/>
        <v>0</v>
      </c>
      <c r="DL178" s="475">
        <f t="shared" si="80"/>
        <v>0</v>
      </c>
      <c r="DM178" s="475">
        <f t="shared" si="80"/>
        <v>0</v>
      </c>
      <c r="DN178" s="475">
        <f t="shared" si="80"/>
        <v>0</v>
      </c>
      <c r="DO178" s="475">
        <f t="shared" si="80"/>
        <v>0</v>
      </c>
      <c r="DP178" s="475">
        <f t="shared" si="80"/>
        <v>0</v>
      </c>
      <c r="DQ178" s="475">
        <f t="shared" si="80"/>
        <v>0</v>
      </c>
      <c r="DR178" s="475">
        <f t="shared" si="80"/>
        <v>0</v>
      </c>
      <c r="DS178" s="475">
        <f t="shared" si="80"/>
        <v>0</v>
      </c>
      <c r="DT178" s="475">
        <f t="shared" si="80"/>
        <v>0</v>
      </c>
      <c r="DU178" s="475">
        <f t="shared" si="80"/>
        <v>0</v>
      </c>
      <c r="DV178" s="475">
        <f t="shared" si="80"/>
        <v>0</v>
      </c>
      <c r="DW178" s="475">
        <f t="shared" si="80"/>
        <v>0</v>
      </c>
      <c r="DX178" s="475">
        <f t="shared" si="80"/>
        <v>0</v>
      </c>
      <c r="DY178" s="475">
        <f t="shared" si="80"/>
        <v>0</v>
      </c>
      <c r="DZ178" s="475">
        <f t="shared" si="80"/>
        <v>0</v>
      </c>
      <c r="EA178" s="475">
        <f t="shared" si="80"/>
        <v>0</v>
      </c>
      <c r="EB178" s="475">
        <f t="shared" si="79"/>
        <v>0</v>
      </c>
      <c r="EC178" s="475">
        <f t="shared" si="79"/>
        <v>0</v>
      </c>
      <c r="ED178" s="475">
        <f t="shared" si="79"/>
        <v>0</v>
      </c>
      <c r="EE178" s="475">
        <f t="shared" si="79"/>
        <v>0</v>
      </c>
      <c r="EF178" s="475">
        <f t="shared" si="79"/>
        <v>0</v>
      </c>
      <c r="EG178" s="475">
        <f t="shared" si="79"/>
        <v>0</v>
      </c>
      <c r="EH178" s="475">
        <f t="shared" si="79"/>
        <v>0</v>
      </c>
      <c r="EI178" s="475">
        <f t="shared" si="79"/>
        <v>0</v>
      </c>
      <c r="EJ178" s="475">
        <f t="shared" si="79"/>
        <v>0</v>
      </c>
      <c r="EK178" s="475">
        <f t="shared" si="79"/>
        <v>0</v>
      </c>
      <c r="EL178" s="475">
        <f t="shared" si="79"/>
        <v>0</v>
      </c>
      <c r="EM178" s="475">
        <f t="shared" si="79"/>
        <v>0</v>
      </c>
      <c r="EN178" s="475">
        <f t="shared" si="79"/>
        <v>0</v>
      </c>
      <c r="EO178" s="475">
        <f t="shared" si="79"/>
        <v>0</v>
      </c>
      <c r="EP178" s="475">
        <f t="shared" si="79"/>
        <v>0</v>
      </c>
      <c r="EQ178" s="475">
        <f t="shared" si="79"/>
        <v>0</v>
      </c>
      <c r="ER178" s="475">
        <f t="shared" si="79"/>
        <v>0</v>
      </c>
      <c r="ES178" s="475">
        <f t="shared" si="79"/>
        <v>0</v>
      </c>
      <c r="ET178" s="475">
        <f t="shared" si="79"/>
        <v>0</v>
      </c>
      <c r="EU178" s="475">
        <f t="shared" si="79"/>
        <v>0</v>
      </c>
      <c r="EV178" s="475">
        <f t="shared" si="79"/>
        <v>0</v>
      </c>
      <c r="EW178" s="475">
        <f t="shared" si="79"/>
        <v>0</v>
      </c>
      <c r="EX178" s="475">
        <f t="shared" si="79"/>
        <v>0</v>
      </c>
      <c r="EY178" s="475">
        <f t="shared" si="79"/>
        <v>0</v>
      </c>
      <c r="EZ178" s="475">
        <f t="shared" si="79"/>
        <v>0</v>
      </c>
      <c r="FA178" s="475">
        <f t="shared" si="79"/>
        <v>0</v>
      </c>
      <c r="FB178" s="475">
        <f t="shared" si="79"/>
        <v>0</v>
      </c>
      <c r="FC178" s="475">
        <f t="shared" si="79"/>
        <v>0</v>
      </c>
      <c r="FD178" s="475">
        <f t="shared" si="79"/>
        <v>0</v>
      </c>
      <c r="FE178" s="475">
        <f t="shared" si="79"/>
        <v>0</v>
      </c>
      <c r="FF178" s="475">
        <f t="shared" si="79"/>
        <v>0</v>
      </c>
      <c r="FG178" s="475">
        <f t="shared" si="79"/>
        <v>0</v>
      </c>
      <c r="FH178" s="475">
        <f t="shared" si="79"/>
        <v>0</v>
      </c>
      <c r="FI178" s="475">
        <f t="shared" si="79"/>
        <v>0</v>
      </c>
      <c r="FJ178" s="475">
        <f t="shared" si="79"/>
        <v>0</v>
      </c>
      <c r="FK178" s="475">
        <f t="shared" si="79"/>
        <v>0</v>
      </c>
      <c r="FL178" s="475">
        <f t="shared" si="79"/>
        <v>0</v>
      </c>
      <c r="FM178" s="475">
        <f t="shared" si="79"/>
        <v>0</v>
      </c>
      <c r="FN178" s="475">
        <f t="shared" si="79"/>
        <v>0</v>
      </c>
      <c r="FO178" s="475">
        <f t="shared" si="79"/>
        <v>0</v>
      </c>
      <c r="FP178" s="475">
        <f t="shared" si="79"/>
        <v>0</v>
      </c>
      <c r="FQ178" s="475">
        <f t="shared" si="79"/>
        <v>0</v>
      </c>
      <c r="FR178" s="475">
        <f t="shared" si="79"/>
        <v>0</v>
      </c>
      <c r="FS178" s="475">
        <f t="shared" si="79"/>
        <v>0</v>
      </c>
      <c r="FT178" s="475">
        <f t="shared" si="79"/>
        <v>0</v>
      </c>
      <c r="FU178" s="475">
        <f t="shared" si="79"/>
        <v>0</v>
      </c>
      <c r="FV178" s="475">
        <f t="shared" si="79"/>
        <v>0</v>
      </c>
      <c r="FW178" s="475">
        <f t="shared" si="79"/>
        <v>0</v>
      </c>
      <c r="FX178" s="475">
        <f t="shared" si="79"/>
        <v>0</v>
      </c>
      <c r="FY178" s="475">
        <f t="shared" si="79"/>
        <v>0</v>
      </c>
      <c r="FZ178" s="475">
        <f t="shared" si="79"/>
        <v>0</v>
      </c>
      <c r="GA178" s="475">
        <f t="shared" si="79"/>
        <v>0</v>
      </c>
      <c r="GB178" s="475">
        <f t="shared" si="79"/>
        <v>0</v>
      </c>
    </row>
    <row r="179" spans="2:184" x14ac:dyDescent="0.35">
      <c r="B179" s="517">
        <f>VLOOKUP(C179,'QUALIFIED ENGINES'!$D$7:$P$9999,13,FALSE)</f>
        <v>45291</v>
      </c>
      <c r="C179" s="472">
        <f>'QUALIFIED ENGINES'!D49</f>
        <v>91501</v>
      </c>
      <c r="D179" s="475">
        <f t="shared" si="62"/>
        <v>0</v>
      </c>
      <c r="E179" s="475">
        <f t="shared" ref="E179:BP182" si="82">_xlfn.IFNA(IF($B179=0,0,IF(DATE(E$4,E$5,1)&gt;=$B179,E48,0)),0)</f>
        <v>0</v>
      </c>
      <c r="F179" s="475">
        <f t="shared" si="82"/>
        <v>0</v>
      </c>
      <c r="G179" s="475">
        <f t="shared" si="82"/>
        <v>0</v>
      </c>
      <c r="H179" s="475">
        <f t="shared" si="82"/>
        <v>0</v>
      </c>
      <c r="I179" s="475">
        <f t="shared" si="82"/>
        <v>0</v>
      </c>
      <c r="J179" s="475">
        <f t="shared" si="82"/>
        <v>0</v>
      </c>
      <c r="K179" s="475">
        <f t="shared" si="82"/>
        <v>0</v>
      </c>
      <c r="L179" s="475">
        <f t="shared" si="82"/>
        <v>0</v>
      </c>
      <c r="M179" s="475">
        <f t="shared" si="82"/>
        <v>0</v>
      </c>
      <c r="N179" s="475">
        <f t="shared" si="82"/>
        <v>0</v>
      </c>
      <c r="O179" s="475">
        <f t="shared" si="82"/>
        <v>0</v>
      </c>
      <c r="P179" s="475">
        <f t="shared" si="82"/>
        <v>0</v>
      </c>
      <c r="Q179" s="475">
        <f t="shared" si="82"/>
        <v>0</v>
      </c>
      <c r="R179" s="475">
        <f t="shared" si="82"/>
        <v>0</v>
      </c>
      <c r="S179" s="475">
        <f t="shared" si="82"/>
        <v>0</v>
      </c>
      <c r="T179" s="475">
        <f t="shared" si="82"/>
        <v>0</v>
      </c>
      <c r="U179" s="475">
        <f t="shared" si="82"/>
        <v>0</v>
      </c>
      <c r="V179" s="475">
        <f t="shared" si="82"/>
        <v>0</v>
      </c>
      <c r="W179" s="475">
        <f t="shared" si="82"/>
        <v>0</v>
      </c>
      <c r="X179" s="475">
        <f t="shared" si="82"/>
        <v>0</v>
      </c>
      <c r="Y179" s="475">
        <f t="shared" si="82"/>
        <v>0</v>
      </c>
      <c r="Z179" s="475">
        <f t="shared" si="82"/>
        <v>0</v>
      </c>
      <c r="AA179" s="475">
        <f t="shared" si="82"/>
        <v>0</v>
      </c>
      <c r="AB179" s="475">
        <f t="shared" si="82"/>
        <v>0</v>
      </c>
      <c r="AC179" s="475">
        <f t="shared" si="82"/>
        <v>0</v>
      </c>
      <c r="AD179" s="475">
        <f t="shared" si="82"/>
        <v>0</v>
      </c>
      <c r="AE179" s="475">
        <f t="shared" si="82"/>
        <v>0</v>
      </c>
      <c r="AF179" s="475">
        <f t="shared" si="82"/>
        <v>0</v>
      </c>
      <c r="AG179" s="475">
        <f t="shared" si="82"/>
        <v>0</v>
      </c>
      <c r="AH179" s="475">
        <f t="shared" si="82"/>
        <v>0</v>
      </c>
      <c r="AI179" s="475">
        <f t="shared" si="82"/>
        <v>0</v>
      </c>
      <c r="AJ179" s="475">
        <f t="shared" si="82"/>
        <v>0</v>
      </c>
      <c r="AK179" s="475">
        <f t="shared" si="82"/>
        <v>0</v>
      </c>
      <c r="AL179" s="475">
        <f t="shared" si="82"/>
        <v>0</v>
      </c>
      <c r="AM179" s="475">
        <f t="shared" si="82"/>
        <v>0</v>
      </c>
      <c r="AN179" s="475">
        <f t="shared" si="82"/>
        <v>0</v>
      </c>
      <c r="AO179" s="475">
        <f t="shared" si="82"/>
        <v>0</v>
      </c>
      <c r="AP179" s="475">
        <f t="shared" si="82"/>
        <v>0</v>
      </c>
      <c r="AQ179" s="475">
        <f t="shared" si="82"/>
        <v>0</v>
      </c>
      <c r="AR179" s="475">
        <f t="shared" si="82"/>
        <v>0</v>
      </c>
      <c r="AS179" s="475">
        <f t="shared" si="82"/>
        <v>0</v>
      </c>
      <c r="AT179" s="475">
        <f t="shared" si="82"/>
        <v>0</v>
      </c>
      <c r="AU179" s="475">
        <f t="shared" si="82"/>
        <v>0</v>
      </c>
      <c r="AV179" s="475">
        <f t="shared" si="82"/>
        <v>0</v>
      </c>
      <c r="AW179" s="475">
        <f t="shared" si="82"/>
        <v>0</v>
      </c>
      <c r="AX179" s="475">
        <f t="shared" si="82"/>
        <v>0</v>
      </c>
      <c r="AY179" s="475">
        <f t="shared" si="82"/>
        <v>0</v>
      </c>
      <c r="AZ179" s="475">
        <f t="shared" si="82"/>
        <v>0</v>
      </c>
      <c r="BA179" s="475">
        <f t="shared" si="82"/>
        <v>0</v>
      </c>
      <c r="BB179" s="475">
        <f t="shared" si="82"/>
        <v>0</v>
      </c>
      <c r="BC179" s="475">
        <f t="shared" si="82"/>
        <v>0</v>
      </c>
      <c r="BD179" s="475">
        <f t="shared" si="82"/>
        <v>0</v>
      </c>
      <c r="BE179" s="475">
        <f t="shared" si="82"/>
        <v>0</v>
      </c>
      <c r="BF179" s="475">
        <f t="shared" si="82"/>
        <v>0</v>
      </c>
      <c r="BG179" s="475">
        <f t="shared" si="82"/>
        <v>0</v>
      </c>
      <c r="BH179" s="475">
        <f t="shared" si="82"/>
        <v>0</v>
      </c>
      <c r="BI179" s="475">
        <f t="shared" si="82"/>
        <v>0</v>
      </c>
      <c r="BJ179" s="475">
        <f t="shared" si="82"/>
        <v>0</v>
      </c>
      <c r="BK179" s="475">
        <f t="shared" si="82"/>
        <v>0</v>
      </c>
      <c r="BL179" s="475">
        <f t="shared" si="82"/>
        <v>0</v>
      </c>
      <c r="BM179" s="475">
        <f t="shared" si="82"/>
        <v>0</v>
      </c>
      <c r="BN179" s="475">
        <f t="shared" si="82"/>
        <v>0</v>
      </c>
      <c r="BO179" s="475">
        <f t="shared" si="82"/>
        <v>0</v>
      </c>
      <c r="BP179" s="475">
        <f t="shared" si="82"/>
        <v>0</v>
      </c>
      <c r="BQ179" s="475">
        <f t="shared" si="80"/>
        <v>0</v>
      </c>
      <c r="BR179" s="475">
        <f t="shared" ref="BR179:BX179" si="83">_xlfn.IFNA(IF($B179=0,0,IF(DATE(BR$4,BR$5,1)&gt;=$B179,BR48,0)),0)</f>
        <v>0</v>
      </c>
      <c r="BS179" s="475">
        <f t="shared" si="83"/>
        <v>0</v>
      </c>
      <c r="BT179" s="475">
        <f t="shared" si="83"/>
        <v>0</v>
      </c>
      <c r="BU179" s="475">
        <f t="shared" si="83"/>
        <v>0</v>
      </c>
      <c r="BV179" s="475">
        <f t="shared" si="83"/>
        <v>0</v>
      </c>
      <c r="BW179" s="475">
        <f t="shared" si="83"/>
        <v>0</v>
      </c>
      <c r="BX179" s="475">
        <f t="shared" si="83"/>
        <v>0</v>
      </c>
      <c r="BY179" s="475">
        <f t="shared" si="80"/>
        <v>0</v>
      </c>
      <c r="BZ179" s="475">
        <f t="shared" si="80"/>
        <v>0</v>
      </c>
      <c r="CA179" s="475">
        <f t="shared" si="80"/>
        <v>0</v>
      </c>
      <c r="CB179" s="475">
        <f t="shared" si="80"/>
        <v>0</v>
      </c>
      <c r="CC179" s="475">
        <f t="shared" si="80"/>
        <v>0</v>
      </c>
      <c r="CD179" s="475">
        <f t="shared" si="80"/>
        <v>0</v>
      </c>
      <c r="CE179" s="475">
        <f t="shared" si="80"/>
        <v>0</v>
      </c>
      <c r="CF179" s="475">
        <f t="shared" si="80"/>
        <v>0</v>
      </c>
      <c r="CG179" s="475">
        <f t="shared" si="80"/>
        <v>0</v>
      </c>
      <c r="CH179" s="475">
        <f t="shared" si="80"/>
        <v>0</v>
      </c>
      <c r="CI179" s="475">
        <f t="shared" si="80"/>
        <v>0</v>
      </c>
      <c r="CJ179" s="475">
        <f t="shared" si="80"/>
        <v>0</v>
      </c>
      <c r="CK179" s="475">
        <f t="shared" si="80"/>
        <v>0</v>
      </c>
      <c r="CL179" s="475">
        <f t="shared" si="80"/>
        <v>0</v>
      </c>
      <c r="CM179" s="475">
        <f t="shared" si="80"/>
        <v>0</v>
      </c>
      <c r="CN179" s="475">
        <f t="shared" si="80"/>
        <v>0</v>
      </c>
      <c r="CO179" s="475">
        <f t="shared" si="80"/>
        <v>0</v>
      </c>
      <c r="CP179" s="475">
        <f t="shared" si="80"/>
        <v>0</v>
      </c>
      <c r="CQ179" s="475">
        <f t="shared" si="80"/>
        <v>14.5</v>
      </c>
      <c r="CR179" s="475">
        <f t="shared" si="80"/>
        <v>421.85</v>
      </c>
      <c r="CS179" s="475">
        <f t="shared" si="80"/>
        <v>405.2</v>
      </c>
      <c r="CT179" s="475">
        <f t="shared" si="80"/>
        <v>450.63</v>
      </c>
      <c r="CU179" s="475">
        <f t="shared" si="80"/>
        <v>443.24</v>
      </c>
      <c r="CV179" s="475">
        <f t="shared" si="80"/>
        <v>445.27</v>
      </c>
      <c r="CW179" s="475">
        <f t="shared" si="80"/>
        <v>364.55</v>
      </c>
      <c r="CX179" s="475">
        <f t="shared" si="80"/>
        <v>395.75</v>
      </c>
      <c r="CY179" s="475">
        <f t="shared" si="80"/>
        <v>393.43</v>
      </c>
      <c r="CZ179" s="475">
        <f t="shared" si="80"/>
        <v>125.9</v>
      </c>
      <c r="DA179" s="475">
        <f t="shared" si="80"/>
        <v>0</v>
      </c>
      <c r="DB179" s="475">
        <f t="shared" si="80"/>
        <v>0</v>
      </c>
      <c r="DC179" s="475">
        <f t="shared" si="80"/>
        <v>161.9</v>
      </c>
      <c r="DD179" s="475">
        <f t="shared" si="80"/>
        <v>388.4</v>
      </c>
      <c r="DE179" s="475">
        <f t="shared" si="80"/>
        <v>423.72</v>
      </c>
      <c r="DF179" s="475">
        <f t="shared" si="80"/>
        <v>461.68</v>
      </c>
      <c r="DG179" s="475">
        <f t="shared" si="80"/>
        <v>441.37</v>
      </c>
      <c r="DH179" s="475">
        <f t="shared" si="80"/>
        <v>0</v>
      </c>
      <c r="DI179" s="475">
        <f t="shared" si="80"/>
        <v>0</v>
      </c>
      <c r="DJ179" s="475">
        <f t="shared" si="80"/>
        <v>0</v>
      </c>
      <c r="DK179" s="475">
        <f t="shared" si="80"/>
        <v>0</v>
      </c>
      <c r="DL179" s="475">
        <f t="shared" si="80"/>
        <v>0</v>
      </c>
      <c r="DM179" s="475">
        <f t="shared" si="80"/>
        <v>0</v>
      </c>
      <c r="DN179" s="475">
        <f t="shared" si="80"/>
        <v>0</v>
      </c>
      <c r="DO179" s="475">
        <f t="shared" si="80"/>
        <v>0</v>
      </c>
      <c r="DP179" s="475">
        <f t="shared" si="80"/>
        <v>0</v>
      </c>
      <c r="DQ179" s="475">
        <f t="shared" si="80"/>
        <v>0</v>
      </c>
      <c r="DR179" s="475">
        <f t="shared" si="80"/>
        <v>0</v>
      </c>
      <c r="DS179" s="475">
        <f t="shared" si="80"/>
        <v>0</v>
      </c>
      <c r="DT179" s="475">
        <f t="shared" si="80"/>
        <v>0</v>
      </c>
      <c r="DU179" s="475">
        <f t="shared" si="80"/>
        <v>0</v>
      </c>
      <c r="DV179" s="475">
        <f t="shared" si="80"/>
        <v>0</v>
      </c>
      <c r="DW179" s="475">
        <f t="shared" si="80"/>
        <v>0</v>
      </c>
      <c r="DX179" s="475">
        <f t="shared" si="80"/>
        <v>0</v>
      </c>
      <c r="DY179" s="475">
        <f t="shared" si="80"/>
        <v>0</v>
      </c>
      <c r="DZ179" s="475">
        <f t="shared" si="80"/>
        <v>0</v>
      </c>
      <c r="EA179" s="475">
        <f t="shared" si="80"/>
        <v>0</v>
      </c>
      <c r="EB179" s="475">
        <f t="shared" si="79"/>
        <v>0</v>
      </c>
      <c r="EC179" s="475">
        <f t="shared" si="79"/>
        <v>0</v>
      </c>
      <c r="ED179" s="475">
        <f t="shared" si="79"/>
        <v>0</v>
      </c>
      <c r="EE179" s="475">
        <f t="shared" si="79"/>
        <v>0</v>
      </c>
      <c r="EF179" s="475">
        <f t="shared" si="79"/>
        <v>0</v>
      </c>
      <c r="EG179" s="475">
        <f t="shared" si="79"/>
        <v>0</v>
      </c>
      <c r="EH179" s="475">
        <f t="shared" si="79"/>
        <v>0</v>
      </c>
      <c r="EI179" s="475">
        <f t="shared" si="79"/>
        <v>0</v>
      </c>
      <c r="EJ179" s="475">
        <f t="shared" si="79"/>
        <v>0</v>
      </c>
      <c r="EK179" s="475">
        <f t="shared" si="79"/>
        <v>0</v>
      </c>
      <c r="EL179" s="475">
        <f t="shared" si="79"/>
        <v>0</v>
      </c>
      <c r="EM179" s="475">
        <f t="shared" si="79"/>
        <v>0</v>
      </c>
      <c r="EN179" s="475">
        <f t="shared" si="79"/>
        <v>0</v>
      </c>
      <c r="EO179" s="475">
        <f t="shared" si="79"/>
        <v>0</v>
      </c>
      <c r="EP179" s="475">
        <f t="shared" si="79"/>
        <v>0</v>
      </c>
      <c r="EQ179" s="475">
        <f t="shared" si="79"/>
        <v>0</v>
      </c>
      <c r="ER179" s="475">
        <f t="shared" si="79"/>
        <v>0</v>
      </c>
      <c r="ES179" s="475">
        <f t="shared" si="79"/>
        <v>0</v>
      </c>
      <c r="ET179" s="475">
        <f t="shared" si="79"/>
        <v>0</v>
      </c>
      <c r="EU179" s="475">
        <f t="shared" si="79"/>
        <v>0</v>
      </c>
      <c r="EV179" s="475">
        <f t="shared" si="79"/>
        <v>0</v>
      </c>
      <c r="EW179" s="475">
        <f t="shared" si="79"/>
        <v>0</v>
      </c>
      <c r="EX179" s="475">
        <f t="shared" si="79"/>
        <v>0</v>
      </c>
      <c r="EY179" s="475">
        <f t="shared" si="79"/>
        <v>0</v>
      </c>
      <c r="EZ179" s="475">
        <f t="shared" si="79"/>
        <v>0</v>
      </c>
      <c r="FA179" s="475">
        <f t="shared" si="79"/>
        <v>0</v>
      </c>
      <c r="FB179" s="475">
        <f t="shared" si="79"/>
        <v>0</v>
      </c>
      <c r="FC179" s="475">
        <f t="shared" si="79"/>
        <v>0</v>
      </c>
      <c r="FD179" s="475">
        <f t="shared" si="79"/>
        <v>0</v>
      </c>
      <c r="FE179" s="475">
        <f t="shared" si="79"/>
        <v>0</v>
      </c>
      <c r="FF179" s="475">
        <f t="shared" si="79"/>
        <v>0</v>
      </c>
      <c r="FG179" s="475">
        <f t="shared" si="79"/>
        <v>0</v>
      </c>
      <c r="FH179" s="475">
        <f t="shared" si="79"/>
        <v>0</v>
      </c>
      <c r="FI179" s="475">
        <f t="shared" si="79"/>
        <v>0</v>
      </c>
      <c r="FJ179" s="475">
        <f t="shared" si="79"/>
        <v>0</v>
      </c>
      <c r="FK179" s="475">
        <f t="shared" si="79"/>
        <v>0</v>
      </c>
      <c r="FL179" s="475">
        <f t="shared" si="79"/>
        <v>0</v>
      </c>
      <c r="FM179" s="475">
        <f t="shared" si="79"/>
        <v>0</v>
      </c>
      <c r="FN179" s="475">
        <f t="shared" si="79"/>
        <v>0</v>
      </c>
      <c r="FO179" s="475">
        <f t="shared" si="79"/>
        <v>0</v>
      </c>
      <c r="FP179" s="475">
        <f t="shared" si="79"/>
        <v>0</v>
      </c>
      <c r="FQ179" s="475">
        <f t="shared" si="79"/>
        <v>0</v>
      </c>
      <c r="FR179" s="475">
        <f t="shared" si="79"/>
        <v>0</v>
      </c>
      <c r="FS179" s="475">
        <f t="shared" si="79"/>
        <v>0</v>
      </c>
      <c r="FT179" s="475">
        <f t="shared" si="79"/>
        <v>0</v>
      </c>
      <c r="FU179" s="475">
        <f t="shared" si="79"/>
        <v>0</v>
      </c>
      <c r="FV179" s="475">
        <f t="shared" si="79"/>
        <v>0</v>
      </c>
      <c r="FW179" s="475">
        <f t="shared" si="79"/>
        <v>0</v>
      </c>
      <c r="FX179" s="475">
        <f t="shared" si="79"/>
        <v>0</v>
      </c>
      <c r="FY179" s="475">
        <f t="shared" si="79"/>
        <v>0</v>
      </c>
      <c r="FZ179" s="475">
        <f t="shared" si="79"/>
        <v>0</v>
      </c>
      <c r="GA179" s="475">
        <f t="shared" si="79"/>
        <v>0</v>
      </c>
      <c r="GB179" s="475">
        <f t="shared" si="79"/>
        <v>0</v>
      </c>
    </row>
    <row r="180" spans="2:184" x14ac:dyDescent="0.35">
      <c r="B180" s="517" t="str">
        <f>VLOOKUP(C180,'QUALIFIED ENGINES'!$D$7:$P$9999,13,FALSE)</f>
        <v xml:space="preserve"> 05/11/2022</v>
      </c>
      <c r="C180" s="472">
        <f>'QUALIFIED ENGINES'!D50</f>
        <v>91497</v>
      </c>
      <c r="D180" s="475">
        <f t="shared" si="62"/>
        <v>0</v>
      </c>
      <c r="E180" s="475">
        <f t="shared" si="82"/>
        <v>0</v>
      </c>
      <c r="F180" s="475">
        <f t="shared" si="82"/>
        <v>0</v>
      </c>
      <c r="G180" s="475">
        <f t="shared" si="82"/>
        <v>0</v>
      </c>
      <c r="H180" s="475">
        <f t="shared" si="82"/>
        <v>0</v>
      </c>
      <c r="I180" s="475">
        <f t="shared" si="82"/>
        <v>0</v>
      </c>
      <c r="J180" s="475">
        <f t="shared" si="82"/>
        <v>0</v>
      </c>
      <c r="K180" s="475">
        <f t="shared" si="82"/>
        <v>0</v>
      </c>
      <c r="L180" s="475">
        <f t="shared" si="82"/>
        <v>0</v>
      </c>
      <c r="M180" s="475">
        <f t="shared" si="82"/>
        <v>0</v>
      </c>
      <c r="N180" s="475">
        <f t="shared" si="82"/>
        <v>0</v>
      </c>
      <c r="O180" s="475">
        <f t="shared" si="82"/>
        <v>0</v>
      </c>
      <c r="P180" s="475">
        <f t="shared" si="82"/>
        <v>0</v>
      </c>
      <c r="Q180" s="475">
        <f t="shared" si="82"/>
        <v>0</v>
      </c>
      <c r="R180" s="475">
        <f t="shared" si="82"/>
        <v>0</v>
      </c>
      <c r="S180" s="475">
        <f t="shared" si="82"/>
        <v>0</v>
      </c>
      <c r="T180" s="475">
        <f t="shared" si="82"/>
        <v>0</v>
      </c>
      <c r="U180" s="475">
        <f t="shared" si="82"/>
        <v>0</v>
      </c>
      <c r="V180" s="475">
        <f t="shared" si="82"/>
        <v>0</v>
      </c>
      <c r="W180" s="475">
        <f t="shared" si="82"/>
        <v>0</v>
      </c>
      <c r="X180" s="475">
        <f t="shared" si="82"/>
        <v>0</v>
      </c>
      <c r="Y180" s="475">
        <f t="shared" si="82"/>
        <v>0</v>
      </c>
      <c r="Z180" s="475">
        <f t="shared" si="82"/>
        <v>0</v>
      </c>
      <c r="AA180" s="475">
        <f t="shared" si="82"/>
        <v>0</v>
      </c>
      <c r="AB180" s="475">
        <f t="shared" si="82"/>
        <v>0</v>
      </c>
      <c r="AC180" s="475">
        <f t="shared" si="82"/>
        <v>0</v>
      </c>
      <c r="AD180" s="475">
        <f t="shared" si="82"/>
        <v>0</v>
      </c>
      <c r="AE180" s="475">
        <f t="shared" si="82"/>
        <v>0</v>
      </c>
      <c r="AF180" s="475">
        <f t="shared" si="82"/>
        <v>0</v>
      </c>
      <c r="AG180" s="475">
        <f t="shared" si="82"/>
        <v>0</v>
      </c>
      <c r="AH180" s="475">
        <f t="shared" si="82"/>
        <v>0</v>
      </c>
      <c r="AI180" s="475">
        <f t="shared" si="82"/>
        <v>0</v>
      </c>
      <c r="AJ180" s="475">
        <f t="shared" si="82"/>
        <v>0</v>
      </c>
      <c r="AK180" s="475">
        <f t="shared" si="82"/>
        <v>0</v>
      </c>
      <c r="AL180" s="475">
        <f t="shared" si="82"/>
        <v>0</v>
      </c>
      <c r="AM180" s="475">
        <f t="shared" si="82"/>
        <v>0</v>
      </c>
      <c r="AN180" s="475">
        <f t="shared" si="82"/>
        <v>0</v>
      </c>
      <c r="AO180" s="475">
        <f t="shared" si="82"/>
        <v>0</v>
      </c>
      <c r="AP180" s="475">
        <f t="shared" si="82"/>
        <v>0</v>
      </c>
      <c r="AQ180" s="475">
        <f t="shared" si="82"/>
        <v>0</v>
      </c>
      <c r="AR180" s="475">
        <f t="shared" si="82"/>
        <v>0</v>
      </c>
      <c r="AS180" s="475">
        <f t="shared" si="82"/>
        <v>0</v>
      </c>
      <c r="AT180" s="475">
        <f t="shared" si="82"/>
        <v>0</v>
      </c>
      <c r="AU180" s="475">
        <f t="shared" si="82"/>
        <v>0</v>
      </c>
      <c r="AV180" s="475">
        <f t="shared" si="82"/>
        <v>0</v>
      </c>
      <c r="AW180" s="475">
        <f t="shared" si="82"/>
        <v>0</v>
      </c>
      <c r="AX180" s="475">
        <f t="shared" si="82"/>
        <v>0</v>
      </c>
      <c r="AY180" s="475">
        <f t="shared" si="82"/>
        <v>0</v>
      </c>
      <c r="AZ180" s="475">
        <f t="shared" si="82"/>
        <v>0</v>
      </c>
      <c r="BA180" s="475">
        <f t="shared" si="82"/>
        <v>0</v>
      </c>
      <c r="BB180" s="475">
        <f t="shared" si="82"/>
        <v>0</v>
      </c>
      <c r="BC180" s="475">
        <f t="shared" si="82"/>
        <v>0</v>
      </c>
      <c r="BD180" s="475">
        <f t="shared" si="82"/>
        <v>0</v>
      </c>
      <c r="BE180" s="475">
        <f t="shared" si="82"/>
        <v>0</v>
      </c>
      <c r="BF180" s="475">
        <f t="shared" si="82"/>
        <v>0</v>
      </c>
      <c r="BG180" s="475">
        <f t="shared" si="82"/>
        <v>0</v>
      </c>
      <c r="BH180" s="475">
        <f t="shared" si="82"/>
        <v>0</v>
      </c>
      <c r="BI180" s="475">
        <f t="shared" si="82"/>
        <v>0</v>
      </c>
      <c r="BJ180" s="475">
        <f t="shared" si="82"/>
        <v>0</v>
      </c>
      <c r="BK180" s="475">
        <f t="shared" si="82"/>
        <v>0</v>
      </c>
      <c r="BL180" s="475">
        <f t="shared" si="82"/>
        <v>0</v>
      </c>
      <c r="BM180" s="475">
        <f t="shared" si="82"/>
        <v>0</v>
      </c>
      <c r="BN180" s="475">
        <f t="shared" si="82"/>
        <v>0</v>
      </c>
      <c r="BO180" s="475">
        <f t="shared" si="82"/>
        <v>0</v>
      </c>
      <c r="BP180" s="475">
        <f t="shared" si="82"/>
        <v>0</v>
      </c>
      <c r="BQ180" s="475">
        <f t="shared" si="80"/>
        <v>0</v>
      </c>
      <c r="BR180" s="475">
        <f t="shared" ref="BR180:BX180" si="84">_xlfn.IFNA(IF($B180=0,0,IF(DATE(BR$4,BR$5,1)&gt;=$B180,BR49,0)),0)</f>
        <v>0</v>
      </c>
      <c r="BS180" s="475">
        <f t="shared" si="84"/>
        <v>0</v>
      </c>
      <c r="BT180" s="475">
        <f t="shared" si="84"/>
        <v>0</v>
      </c>
      <c r="BU180" s="475">
        <f t="shared" si="84"/>
        <v>0</v>
      </c>
      <c r="BV180" s="475">
        <f t="shared" si="84"/>
        <v>0</v>
      </c>
      <c r="BW180" s="475">
        <f t="shared" si="84"/>
        <v>0</v>
      </c>
      <c r="BX180" s="475">
        <f t="shared" si="84"/>
        <v>0</v>
      </c>
      <c r="BY180" s="475">
        <f t="shared" si="80"/>
        <v>0</v>
      </c>
      <c r="BZ180" s="475">
        <f t="shared" si="80"/>
        <v>0</v>
      </c>
      <c r="CA180" s="475">
        <f t="shared" si="80"/>
        <v>0</v>
      </c>
      <c r="CB180" s="475">
        <f t="shared" si="80"/>
        <v>0</v>
      </c>
      <c r="CC180" s="475">
        <f t="shared" si="80"/>
        <v>0</v>
      </c>
      <c r="CD180" s="475">
        <f t="shared" si="80"/>
        <v>0</v>
      </c>
      <c r="CE180" s="475">
        <f t="shared" si="80"/>
        <v>0</v>
      </c>
      <c r="CF180" s="475">
        <f t="shared" si="80"/>
        <v>0</v>
      </c>
      <c r="CG180" s="475">
        <f t="shared" si="80"/>
        <v>0</v>
      </c>
      <c r="CH180" s="475">
        <f t="shared" si="80"/>
        <v>0</v>
      </c>
      <c r="CI180" s="475">
        <f t="shared" si="80"/>
        <v>0</v>
      </c>
      <c r="CJ180" s="475">
        <f t="shared" si="80"/>
        <v>0</v>
      </c>
      <c r="CK180" s="475">
        <f t="shared" si="80"/>
        <v>0</v>
      </c>
      <c r="CL180" s="475">
        <f t="shared" si="80"/>
        <v>0</v>
      </c>
      <c r="CM180" s="475">
        <f t="shared" si="80"/>
        <v>0</v>
      </c>
      <c r="CN180" s="475">
        <f t="shared" si="80"/>
        <v>0</v>
      </c>
      <c r="CO180" s="475">
        <f t="shared" si="80"/>
        <v>0</v>
      </c>
      <c r="CP180" s="475">
        <f t="shared" si="80"/>
        <v>0</v>
      </c>
      <c r="CQ180" s="475">
        <f t="shared" si="80"/>
        <v>0</v>
      </c>
      <c r="CR180" s="475">
        <f t="shared" si="80"/>
        <v>0</v>
      </c>
      <c r="CS180" s="475">
        <f t="shared" si="80"/>
        <v>0</v>
      </c>
      <c r="CT180" s="475">
        <f t="shared" si="80"/>
        <v>0</v>
      </c>
      <c r="CU180" s="475">
        <f t="shared" si="80"/>
        <v>0</v>
      </c>
      <c r="CV180" s="475">
        <f t="shared" si="80"/>
        <v>0</v>
      </c>
      <c r="CW180" s="475">
        <f t="shared" si="80"/>
        <v>0</v>
      </c>
      <c r="CX180" s="475">
        <f t="shared" si="80"/>
        <v>0</v>
      </c>
      <c r="CY180" s="475">
        <f t="shared" si="80"/>
        <v>0</v>
      </c>
      <c r="CZ180" s="475">
        <f t="shared" si="80"/>
        <v>0</v>
      </c>
      <c r="DA180" s="475">
        <f t="shared" si="80"/>
        <v>0</v>
      </c>
      <c r="DB180" s="475">
        <f t="shared" si="80"/>
        <v>0</v>
      </c>
      <c r="DC180" s="475">
        <f t="shared" si="80"/>
        <v>0</v>
      </c>
      <c r="DD180" s="475">
        <f t="shared" si="80"/>
        <v>0</v>
      </c>
      <c r="DE180" s="475">
        <f t="shared" si="80"/>
        <v>0</v>
      </c>
      <c r="DF180" s="475">
        <f t="shared" si="80"/>
        <v>0</v>
      </c>
      <c r="DG180" s="475">
        <f t="shared" si="80"/>
        <v>0</v>
      </c>
      <c r="DH180" s="475">
        <f t="shared" si="80"/>
        <v>0</v>
      </c>
      <c r="DI180" s="475">
        <f t="shared" si="80"/>
        <v>0</v>
      </c>
      <c r="DJ180" s="475">
        <f t="shared" si="80"/>
        <v>0</v>
      </c>
      <c r="DK180" s="475">
        <f t="shared" si="80"/>
        <v>0</v>
      </c>
      <c r="DL180" s="475">
        <f t="shared" si="80"/>
        <v>0</v>
      </c>
      <c r="DM180" s="475">
        <f t="shared" si="80"/>
        <v>0</v>
      </c>
      <c r="DN180" s="475">
        <f t="shared" si="80"/>
        <v>0</v>
      </c>
      <c r="DO180" s="475">
        <f t="shared" si="80"/>
        <v>0</v>
      </c>
      <c r="DP180" s="475">
        <f t="shared" si="80"/>
        <v>0</v>
      </c>
      <c r="DQ180" s="475">
        <f t="shared" si="80"/>
        <v>0</v>
      </c>
      <c r="DR180" s="475">
        <f t="shared" si="80"/>
        <v>0</v>
      </c>
      <c r="DS180" s="475">
        <f t="shared" si="80"/>
        <v>0</v>
      </c>
      <c r="DT180" s="475">
        <f t="shared" si="80"/>
        <v>0</v>
      </c>
      <c r="DU180" s="475">
        <f t="shared" si="80"/>
        <v>0</v>
      </c>
      <c r="DV180" s="475">
        <f t="shared" si="80"/>
        <v>0</v>
      </c>
      <c r="DW180" s="475">
        <f t="shared" si="80"/>
        <v>0</v>
      </c>
      <c r="DX180" s="475">
        <f t="shared" si="80"/>
        <v>0</v>
      </c>
      <c r="DY180" s="475">
        <f t="shared" si="80"/>
        <v>0</v>
      </c>
      <c r="DZ180" s="475">
        <f t="shared" si="80"/>
        <v>0</v>
      </c>
      <c r="EA180" s="475">
        <f t="shared" si="80"/>
        <v>0</v>
      </c>
      <c r="EB180" s="475">
        <f t="shared" si="79"/>
        <v>0</v>
      </c>
      <c r="EC180" s="475">
        <f t="shared" si="79"/>
        <v>0</v>
      </c>
      <c r="ED180" s="475">
        <f t="shared" si="79"/>
        <v>0</v>
      </c>
      <c r="EE180" s="475">
        <f t="shared" si="79"/>
        <v>0</v>
      </c>
      <c r="EF180" s="475">
        <f t="shared" si="79"/>
        <v>0</v>
      </c>
      <c r="EG180" s="475">
        <f t="shared" si="79"/>
        <v>0</v>
      </c>
      <c r="EH180" s="475">
        <f t="shared" si="79"/>
        <v>0</v>
      </c>
      <c r="EI180" s="475">
        <f t="shared" si="79"/>
        <v>0</v>
      </c>
      <c r="EJ180" s="475">
        <f t="shared" si="79"/>
        <v>0</v>
      </c>
      <c r="EK180" s="475">
        <f t="shared" si="79"/>
        <v>0</v>
      </c>
      <c r="EL180" s="475">
        <f t="shared" si="79"/>
        <v>0</v>
      </c>
      <c r="EM180" s="475">
        <f t="shared" si="79"/>
        <v>0</v>
      </c>
      <c r="EN180" s="475">
        <f t="shared" si="79"/>
        <v>0</v>
      </c>
      <c r="EO180" s="475">
        <f t="shared" si="79"/>
        <v>0</v>
      </c>
      <c r="EP180" s="475">
        <f t="shared" si="79"/>
        <v>0</v>
      </c>
      <c r="EQ180" s="475">
        <f t="shared" si="79"/>
        <v>0</v>
      </c>
      <c r="ER180" s="475">
        <f t="shared" si="79"/>
        <v>0</v>
      </c>
      <c r="ES180" s="475">
        <f t="shared" si="79"/>
        <v>0</v>
      </c>
      <c r="ET180" s="475">
        <f t="shared" si="79"/>
        <v>0</v>
      </c>
      <c r="EU180" s="475">
        <f t="shared" si="79"/>
        <v>0</v>
      </c>
      <c r="EV180" s="475">
        <f t="shared" si="79"/>
        <v>0</v>
      </c>
      <c r="EW180" s="475">
        <f t="shared" si="79"/>
        <v>0</v>
      </c>
      <c r="EX180" s="475">
        <f t="shared" si="79"/>
        <v>0</v>
      </c>
      <c r="EY180" s="475">
        <f t="shared" si="79"/>
        <v>0</v>
      </c>
      <c r="EZ180" s="475">
        <f t="shared" si="79"/>
        <v>0</v>
      </c>
      <c r="FA180" s="475">
        <f t="shared" si="79"/>
        <v>0</v>
      </c>
      <c r="FB180" s="475">
        <f t="shared" si="79"/>
        <v>0</v>
      </c>
      <c r="FC180" s="475">
        <f t="shared" si="79"/>
        <v>0</v>
      </c>
      <c r="FD180" s="475">
        <f t="shared" si="79"/>
        <v>0</v>
      </c>
      <c r="FE180" s="475">
        <f t="shared" si="79"/>
        <v>0</v>
      </c>
      <c r="FF180" s="475">
        <f t="shared" si="79"/>
        <v>0</v>
      </c>
      <c r="FG180" s="475">
        <f t="shared" si="79"/>
        <v>0</v>
      </c>
      <c r="FH180" s="475">
        <f t="shared" si="79"/>
        <v>0</v>
      </c>
      <c r="FI180" s="475">
        <f t="shared" si="79"/>
        <v>0</v>
      </c>
      <c r="FJ180" s="475">
        <f t="shared" si="79"/>
        <v>0</v>
      </c>
      <c r="FK180" s="475">
        <f t="shared" si="79"/>
        <v>0</v>
      </c>
      <c r="FL180" s="475">
        <f t="shared" si="79"/>
        <v>0</v>
      </c>
      <c r="FM180" s="475">
        <f t="shared" si="79"/>
        <v>0</v>
      </c>
      <c r="FN180" s="475">
        <f t="shared" si="79"/>
        <v>0</v>
      </c>
      <c r="FO180" s="475">
        <f t="shared" si="79"/>
        <v>0</v>
      </c>
      <c r="FP180" s="475">
        <f t="shared" si="79"/>
        <v>0</v>
      </c>
      <c r="FQ180" s="475">
        <f t="shared" si="79"/>
        <v>0</v>
      </c>
      <c r="FR180" s="475">
        <f t="shared" si="79"/>
        <v>0</v>
      </c>
      <c r="FS180" s="475">
        <f t="shared" si="79"/>
        <v>0</v>
      </c>
      <c r="FT180" s="475">
        <f t="shared" si="79"/>
        <v>0</v>
      </c>
      <c r="FU180" s="475">
        <f t="shared" si="79"/>
        <v>0</v>
      </c>
      <c r="FV180" s="475">
        <f t="shared" si="79"/>
        <v>0</v>
      </c>
      <c r="FW180" s="475">
        <f t="shared" si="79"/>
        <v>0</v>
      </c>
      <c r="FX180" s="475">
        <f t="shared" si="79"/>
        <v>0</v>
      </c>
      <c r="FY180" s="475">
        <f t="shared" si="79"/>
        <v>0</v>
      </c>
      <c r="FZ180" s="475">
        <f t="shared" si="79"/>
        <v>0</v>
      </c>
      <c r="GA180" s="475">
        <f t="shared" si="79"/>
        <v>0</v>
      </c>
      <c r="GB180" s="475">
        <f t="shared" si="79"/>
        <v>0</v>
      </c>
    </row>
    <row r="181" spans="2:184" x14ac:dyDescent="0.35">
      <c r="B181" s="517">
        <f>VLOOKUP(C181,'QUALIFIED ENGINES'!$D$7:$P$9999,13,FALSE)</f>
        <v>44872.041666666664</v>
      </c>
      <c r="C181" s="472">
        <f>'QUALIFIED ENGINES'!D51</f>
        <v>91508</v>
      </c>
      <c r="D181" s="475">
        <f t="shared" si="62"/>
        <v>0</v>
      </c>
      <c r="E181" s="475">
        <f t="shared" si="82"/>
        <v>0</v>
      </c>
      <c r="F181" s="475">
        <f t="shared" si="82"/>
        <v>0</v>
      </c>
      <c r="G181" s="475">
        <f t="shared" si="82"/>
        <v>0</v>
      </c>
      <c r="H181" s="475">
        <f t="shared" si="82"/>
        <v>0</v>
      </c>
      <c r="I181" s="475">
        <f t="shared" si="82"/>
        <v>0</v>
      </c>
      <c r="J181" s="475">
        <f t="shared" si="82"/>
        <v>0</v>
      </c>
      <c r="K181" s="475">
        <f t="shared" si="82"/>
        <v>0</v>
      </c>
      <c r="L181" s="475">
        <f t="shared" si="82"/>
        <v>0</v>
      </c>
      <c r="M181" s="475">
        <f t="shared" si="82"/>
        <v>0</v>
      </c>
      <c r="N181" s="475">
        <f t="shared" si="82"/>
        <v>0</v>
      </c>
      <c r="O181" s="475">
        <f t="shared" si="82"/>
        <v>0</v>
      </c>
      <c r="P181" s="475">
        <f t="shared" si="82"/>
        <v>0</v>
      </c>
      <c r="Q181" s="475">
        <f t="shared" si="82"/>
        <v>0</v>
      </c>
      <c r="R181" s="475">
        <f t="shared" si="82"/>
        <v>0</v>
      </c>
      <c r="S181" s="475">
        <f t="shared" si="82"/>
        <v>0</v>
      </c>
      <c r="T181" s="475">
        <f t="shared" si="82"/>
        <v>0</v>
      </c>
      <c r="U181" s="475">
        <f t="shared" si="82"/>
        <v>0</v>
      </c>
      <c r="V181" s="475">
        <f t="shared" si="82"/>
        <v>0</v>
      </c>
      <c r="W181" s="475">
        <f t="shared" si="82"/>
        <v>0</v>
      </c>
      <c r="X181" s="475">
        <f t="shared" si="82"/>
        <v>0</v>
      </c>
      <c r="Y181" s="475">
        <f t="shared" si="82"/>
        <v>0</v>
      </c>
      <c r="Z181" s="475">
        <f t="shared" si="82"/>
        <v>0</v>
      </c>
      <c r="AA181" s="475">
        <f t="shared" si="82"/>
        <v>0</v>
      </c>
      <c r="AB181" s="475">
        <f t="shared" si="82"/>
        <v>0</v>
      </c>
      <c r="AC181" s="475">
        <f t="shared" si="82"/>
        <v>0</v>
      </c>
      <c r="AD181" s="475">
        <f t="shared" si="82"/>
        <v>0</v>
      </c>
      <c r="AE181" s="475">
        <f t="shared" si="82"/>
        <v>0</v>
      </c>
      <c r="AF181" s="475">
        <f t="shared" si="82"/>
        <v>0</v>
      </c>
      <c r="AG181" s="475">
        <f t="shared" si="82"/>
        <v>0</v>
      </c>
      <c r="AH181" s="475">
        <f t="shared" si="82"/>
        <v>0</v>
      </c>
      <c r="AI181" s="475">
        <f t="shared" si="82"/>
        <v>0</v>
      </c>
      <c r="AJ181" s="475">
        <f t="shared" si="82"/>
        <v>0</v>
      </c>
      <c r="AK181" s="475">
        <f t="shared" si="82"/>
        <v>0</v>
      </c>
      <c r="AL181" s="475">
        <f t="shared" si="82"/>
        <v>0</v>
      </c>
      <c r="AM181" s="475">
        <f t="shared" si="82"/>
        <v>0</v>
      </c>
      <c r="AN181" s="475">
        <f t="shared" si="82"/>
        <v>0</v>
      </c>
      <c r="AO181" s="475">
        <f t="shared" si="82"/>
        <v>0</v>
      </c>
      <c r="AP181" s="475">
        <f t="shared" si="82"/>
        <v>0</v>
      </c>
      <c r="AQ181" s="475">
        <f t="shared" si="82"/>
        <v>0</v>
      </c>
      <c r="AR181" s="475">
        <f t="shared" si="82"/>
        <v>0</v>
      </c>
      <c r="AS181" s="475">
        <f t="shared" si="82"/>
        <v>0</v>
      </c>
      <c r="AT181" s="475">
        <f t="shared" si="82"/>
        <v>0</v>
      </c>
      <c r="AU181" s="475">
        <f t="shared" si="82"/>
        <v>0</v>
      </c>
      <c r="AV181" s="475">
        <f t="shared" si="82"/>
        <v>0</v>
      </c>
      <c r="AW181" s="475">
        <f t="shared" si="82"/>
        <v>0</v>
      </c>
      <c r="AX181" s="475">
        <f t="shared" si="82"/>
        <v>0</v>
      </c>
      <c r="AY181" s="475">
        <f t="shared" si="82"/>
        <v>0</v>
      </c>
      <c r="AZ181" s="475">
        <f t="shared" si="82"/>
        <v>0</v>
      </c>
      <c r="BA181" s="475">
        <f t="shared" si="82"/>
        <v>0</v>
      </c>
      <c r="BB181" s="475">
        <f t="shared" si="82"/>
        <v>0</v>
      </c>
      <c r="BC181" s="475">
        <f t="shared" si="82"/>
        <v>0</v>
      </c>
      <c r="BD181" s="475">
        <f t="shared" si="82"/>
        <v>0</v>
      </c>
      <c r="BE181" s="475">
        <f t="shared" si="82"/>
        <v>0</v>
      </c>
      <c r="BF181" s="475">
        <f t="shared" si="82"/>
        <v>0</v>
      </c>
      <c r="BG181" s="475">
        <f t="shared" si="82"/>
        <v>0</v>
      </c>
      <c r="BH181" s="475">
        <f t="shared" si="82"/>
        <v>0</v>
      </c>
      <c r="BI181" s="475">
        <f t="shared" si="82"/>
        <v>0</v>
      </c>
      <c r="BJ181" s="475">
        <f t="shared" si="82"/>
        <v>0</v>
      </c>
      <c r="BK181" s="475">
        <f t="shared" si="82"/>
        <v>0</v>
      </c>
      <c r="BL181" s="475">
        <f t="shared" si="82"/>
        <v>0</v>
      </c>
      <c r="BM181" s="475">
        <f t="shared" si="82"/>
        <v>0</v>
      </c>
      <c r="BN181" s="475">
        <f t="shared" si="82"/>
        <v>0</v>
      </c>
      <c r="BO181" s="475">
        <f t="shared" si="82"/>
        <v>0</v>
      </c>
      <c r="BP181" s="475">
        <f t="shared" si="82"/>
        <v>0</v>
      </c>
      <c r="BQ181" s="475">
        <f t="shared" si="80"/>
        <v>0</v>
      </c>
      <c r="BR181" s="475">
        <f t="shared" ref="BR181:BX181" si="85">_xlfn.IFNA(IF($B181=0,0,IF(DATE(BR$4,BR$5,1)&gt;=$B181,BR50,0)),0)</f>
        <v>0</v>
      </c>
      <c r="BS181" s="475">
        <f t="shared" si="85"/>
        <v>0</v>
      </c>
      <c r="BT181" s="475">
        <f t="shared" si="85"/>
        <v>0</v>
      </c>
      <c r="BU181" s="475">
        <f t="shared" si="85"/>
        <v>0</v>
      </c>
      <c r="BV181" s="475">
        <f t="shared" si="85"/>
        <v>0</v>
      </c>
      <c r="BW181" s="475">
        <f t="shared" si="85"/>
        <v>0</v>
      </c>
      <c r="BX181" s="475">
        <f t="shared" si="85"/>
        <v>0</v>
      </c>
      <c r="BY181" s="475">
        <f t="shared" si="80"/>
        <v>0</v>
      </c>
      <c r="BZ181" s="475">
        <f t="shared" si="80"/>
        <v>217.98</v>
      </c>
      <c r="CA181" s="475">
        <f t="shared" si="80"/>
        <v>400.27</v>
      </c>
      <c r="CB181" s="475">
        <f t="shared" si="80"/>
        <v>463.48</v>
      </c>
      <c r="CC181" s="475">
        <f t="shared" si="80"/>
        <v>380.64</v>
      </c>
      <c r="CD181" s="475">
        <f t="shared" si="80"/>
        <v>233.25</v>
      </c>
      <c r="CE181" s="475">
        <f t="shared" si="80"/>
        <v>241.03</v>
      </c>
      <c r="CF181" s="475">
        <f t="shared" si="80"/>
        <v>385.6</v>
      </c>
      <c r="CG181" s="475">
        <f t="shared" si="80"/>
        <v>419.28</v>
      </c>
      <c r="CH181" s="475">
        <f t="shared" si="80"/>
        <v>462.7</v>
      </c>
      <c r="CI181" s="475">
        <f t="shared" si="80"/>
        <v>464.42</v>
      </c>
      <c r="CJ181" s="475">
        <f t="shared" si="80"/>
        <v>425.14</v>
      </c>
      <c r="CK181" s="475">
        <f t="shared" si="80"/>
        <v>443.01</v>
      </c>
      <c r="CL181" s="475">
        <f t="shared" si="80"/>
        <v>462.3</v>
      </c>
      <c r="CM181" s="475">
        <f t="shared" si="80"/>
        <v>484.7</v>
      </c>
      <c r="CN181" s="475">
        <f t="shared" si="80"/>
        <v>474.8</v>
      </c>
      <c r="CO181" s="475">
        <f t="shared" si="80"/>
        <v>409.58</v>
      </c>
      <c r="CP181" s="475">
        <f t="shared" si="80"/>
        <v>483.1</v>
      </c>
      <c r="CQ181" s="475">
        <f t="shared" si="80"/>
        <v>490.9</v>
      </c>
      <c r="CR181" s="475">
        <f t="shared" si="80"/>
        <v>445.45</v>
      </c>
      <c r="CS181" s="475">
        <f t="shared" si="80"/>
        <v>407.33</v>
      </c>
      <c r="CT181" s="475">
        <f t="shared" si="80"/>
        <v>483.05</v>
      </c>
      <c r="CU181" s="475">
        <f t="shared" si="80"/>
        <v>476.84</v>
      </c>
      <c r="CV181" s="475">
        <f t="shared" si="80"/>
        <v>459.97</v>
      </c>
      <c r="CW181" s="475">
        <f t="shared" si="80"/>
        <v>380.33</v>
      </c>
      <c r="CX181" s="475">
        <f t="shared" si="80"/>
        <v>433.93</v>
      </c>
      <c r="CY181" s="475">
        <f t="shared" si="80"/>
        <v>415.99</v>
      </c>
      <c r="CZ181" s="475">
        <f t="shared" si="80"/>
        <v>487.7</v>
      </c>
      <c r="DA181" s="475">
        <f t="shared" si="80"/>
        <v>457.28</v>
      </c>
      <c r="DB181" s="475">
        <f t="shared" si="80"/>
        <v>447.25</v>
      </c>
      <c r="DC181" s="475">
        <f t="shared" si="80"/>
        <v>437.55</v>
      </c>
      <c r="DD181" s="475">
        <f t="shared" si="80"/>
        <v>473.68</v>
      </c>
      <c r="DE181" s="475">
        <f t="shared" si="80"/>
        <v>416.62</v>
      </c>
      <c r="DF181" s="475">
        <f t="shared" si="80"/>
        <v>469.62</v>
      </c>
      <c r="DG181" s="475">
        <f t="shared" si="80"/>
        <v>372.86</v>
      </c>
      <c r="DH181" s="475">
        <f t="shared" si="80"/>
        <v>0</v>
      </c>
      <c r="DI181" s="475">
        <f t="shared" si="80"/>
        <v>0</v>
      </c>
      <c r="DJ181" s="475">
        <f t="shared" si="80"/>
        <v>0</v>
      </c>
      <c r="DK181" s="475">
        <f t="shared" si="80"/>
        <v>0</v>
      </c>
      <c r="DL181" s="475">
        <f t="shared" si="80"/>
        <v>0</v>
      </c>
      <c r="DM181" s="475">
        <f t="shared" si="80"/>
        <v>0</v>
      </c>
      <c r="DN181" s="475">
        <f t="shared" si="80"/>
        <v>0</v>
      </c>
      <c r="DO181" s="475">
        <f t="shared" si="80"/>
        <v>0</v>
      </c>
      <c r="DP181" s="475">
        <f t="shared" si="80"/>
        <v>0</v>
      </c>
      <c r="DQ181" s="475">
        <f t="shared" si="80"/>
        <v>0</v>
      </c>
      <c r="DR181" s="475">
        <f t="shared" si="80"/>
        <v>0</v>
      </c>
      <c r="DS181" s="475">
        <f t="shared" si="80"/>
        <v>0</v>
      </c>
      <c r="DT181" s="475">
        <f t="shared" si="80"/>
        <v>0</v>
      </c>
      <c r="DU181" s="475">
        <f t="shared" si="80"/>
        <v>0</v>
      </c>
      <c r="DV181" s="475">
        <f t="shared" si="80"/>
        <v>0</v>
      </c>
      <c r="DW181" s="475">
        <f t="shared" si="80"/>
        <v>0</v>
      </c>
      <c r="DX181" s="475">
        <f t="shared" si="80"/>
        <v>0</v>
      </c>
      <c r="DY181" s="475">
        <f t="shared" si="80"/>
        <v>0</v>
      </c>
      <c r="DZ181" s="475">
        <f t="shared" si="80"/>
        <v>0</v>
      </c>
      <c r="EA181" s="475">
        <f t="shared" si="80"/>
        <v>0</v>
      </c>
      <c r="EB181" s="475">
        <f t="shared" si="79"/>
        <v>0</v>
      </c>
      <c r="EC181" s="475">
        <f t="shared" si="79"/>
        <v>0</v>
      </c>
      <c r="ED181" s="475">
        <f t="shared" si="79"/>
        <v>0</v>
      </c>
      <c r="EE181" s="475">
        <f t="shared" si="79"/>
        <v>0</v>
      </c>
      <c r="EF181" s="475">
        <f t="shared" si="79"/>
        <v>0</v>
      </c>
      <c r="EG181" s="475">
        <f t="shared" si="79"/>
        <v>0</v>
      </c>
      <c r="EH181" s="475">
        <f t="shared" si="79"/>
        <v>0</v>
      </c>
      <c r="EI181" s="475">
        <f t="shared" si="79"/>
        <v>0</v>
      </c>
      <c r="EJ181" s="475">
        <f t="shared" si="79"/>
        <v>0</v>
      </c>
      <c r="EK181" s="475">
        <f t="shared" si="79"/>
        <v>0</v>
      </c>
      <c r="EL181" s="475">
        <f t="shared" si="79"/>
        <v>0</v>
      </c>
      <c r="EM181" s="475">
        <f t="shared" si="79"/>
        <v>0</v>
      </c>
      <c r="EN181" s="475">
        <f t="shared" si="79"/>
        <v>0</v>
      </c>
      <c r="EO181" s="475">
        <f t="shared" si="79"/>
        <v>0</v>
      </c>
      <c r="EP181" s="475">
        <f t="shared" si="79"/>
        <v>0</v>
      </c>
      <c r="EQ181" s="475">
        <f t="shared" si="79"/>
        <v>0</v>
      </c>
      <c r="ER181" s="475">
        <f t="shared" si="79"/>
        <v>0</v>
      </c>
      <c r="ES181" s="475">
        <f t="shared" si="79"/>
        <v>0</v>
      </c>
      <c r="ET181" s="475">
        <f t="shared" si="79"/>
        <v>0</v>
      </c>
      <c r="EU181" s="475">
        <f t="shared" si="79"/>
        <v>0</v>
      </c>
      <c r="EV181" s="475">
        <f t="shared" si="79"/>
        <v>0</v>
      </c>
      <c r="EW181" s="475">
        <f t="shared" si="79"/>
        <v>0</v>
      </c>
      <c r="EX181" s="475">
        <f t="shared" si="79"/>
        <v>0</v>
      </c>
      <c r="EY181" s="475">
        <f t="shared" si="79"/>
        <v>0</v>
      </c>
      <c r="EZ181" s="475">
        <f t="shared" si="79"/>
        <v>0</v>
      </c>
      <c r="FA181" s="475">
        <f t="shared" si="79"/>
        <v>0</v>
      </c>
      <c r="FB181" s="475">
        <f t="shared" si="79"/>
        <v>0</v>
      </c>
      <c r="FC181" s="475">
        <f t="shared" si="79"/>
        <v>0</v>
      </c>
      <c r="FD181" s="475">
        <f t="shared" si="79"/>
        <v>0</v>
      </c>
      <c r="FE181" s="475">
        <f t="shared" si="79"/>
        <v>0</v>
      </c>
      <c r="FF181" s="475">
        <f t="shared" si="79"/>
        <v>0</v>
      </c>
      <c r="FG181" s="475">
        <f t="shared" si="79"/>
        <v>0</v>
      </c>
      <c r="FH181" s="475">
        <f t="shared" si="79"/>
        <v>0</v>
      </c>
      <c r="FI181" s="475">
        <f t="shared" si="79"/>
        <v>0</v>
      </c>
      <c r="FJ181" s="475">
        <f t="shared" si="79"/>
        <v>0</v>
      </c>
      <c r="FK181" s="475">
        <f t="shared" si="79"/>
        <v>0</v>
      </c>
      <c r="FL181" s="475">
        <f t="shared" si="79"/>
        <v>0</v>
      </c>
      <c r="FM181" s="475">
        <f t="shared" si="79"/>
        <v>0</v>
      </c>
      <c r="FN181" s="475">
        <f t="shared" si="79"/>
        <v>0</v>
      </c>
      <c r="FO181" s="475">
        <f t="shared" si="79"/>
        <v>0</v>
      </c>
      <c r="FP181" s="475">
        <f t="shared" si="79"/>
        <v>0</v>
      </c>
      <c r="FQ181" s="475">
        <f t="shared" si="79"/>
        <v>0</v>
      </c>
      <c r="FR181" s="475">
        <f t="shared" si="79"/>
        <v>0</v>
      </c>
      <c r="FS181" s="475">
        <f t="shared" ref="FS181:GB181" si="86">_xlfn.IFNA(IF($B181=0,0,IF(DATE(FS$4,FS$5,1)&gt;=$B181,FS50,0)),0)</f>
        <v>0</v>
      </c>
      <c r="FT181" s="475">
        <f t="shared" si="86"/>
        <v>0</v>
      </c>
      <c r="FU181" s="475">
        <f t="shared" si="86"/>
        <v>0</v>
      </c>
      <c r="FV181" s="475">
        <f t="shared" si="86"/>
        <v>0</v>
      </c>
      <c r="FW181" s="475">
        <f t="shared" si="86"/>
        <v>0</v>
      </c>
      <c r="FX181" s="475">
        <f t="shared" si="86"/>
        <v>0</v>
      </c>
      <c r="FY181" s="475">
        <f t="shared" si="86"/>
        <v>0</v>
      </c>
      <c r="FZ181" s="475">
        <f t="shared" si="86"/>
        <v>0</v>
      </c>
      <c r="GA181" s="475">
        <f t="shared" si="86"/>
        <v>0</v>
      </c>
      <c r="GB181" s="475">
        <f t="shared" si="86"/>
        <v>0</v>
      </c>
    </row>
    <row r="182" spans="2:184" x14ac:dyDescent="0.35">
      <c r="B182" s="517">
        <f>VLOOKUP(C182,'QUALIFIED ENGINES'!$D$7:$P$9999,13,FALSE)</f>
        <v>45132.041666666664</v>
      </c>
      <c r="C182" s="472">
        <f>'QUALIFIED ENGINES'!D52</f>
        <v>91482</v>
      </c>
      <c r="D182" s="475">
        <f t="shared" si="62"/>
        <v>0</v>
      </c>
      <c r="E182" s="475">
        <f t="shared" si="82"/>
        <v>0</v>
      </c>
      <c r="F182" s="475">
        <f t="shared" si="82"/>
        <v>0</v>
      </c>
      <c r="G182" s="475">
        <f t="shared" si="82"/>
        <v>0</v>
      </c>
      <c r="H182" s="475">
        <f t="shared" si="82"/>
        <v>0</v>
      </c>
      <c r="I182" s="475">
        <f t="shared" si="82"/>
        <v>0</v>
      </c>
      <c r="J182" s="475">
        <f t="shared" si="82"/>
        <v>0</v>
      </c>
      <c r="K182" s="475">
        <f t="shared" si="82"/>
        <v>0</v>
      </c>
      <c r="L182" s="475">
        <f t="shared" si="82"/>
        <v>0</v>
      </c>
      <c r="M182" s="475">
        <f t="shared" si="82"/>
        <v>0</v>
      </c>
      <c r="N182" s="475">
        <f t="shared" si="82"/>
        <v>0</v>
      </c>
      <c r="O182" s="475">
        <f t="shared" si="82"/>
        <v>0</v>
      </c>
      <c r="P182" s="475">
        <f t="shared" si="82"/>
        <v>0</v>
      </c>
      <c r="Q182" s="475">
        <f t="shared" si="82"/>
        <v>0</v>
      </c>
      <c r="R182" s="475">
        <f t="shared" si="82"/>
        <v>0</v>
      </c>
      <c r="S182" s="475">
        <f t="shared" si="82"/>
        <v>0</v>
      </c>
      <c r="T182" s="475">
        <f t="shared" si="82"/>
        <v>0</v>
      </c>
      <c r="U182" s="475">
        <f t="shared" si="82"/>
        <v>0</v>
      </c>
      <c r="V182" s="475">
        <f t="shared" si="82"/>
        <v>0</v>
      </c>
      <c r="W182" s="475">
        <f t="shared" si="82"/>
        <v>0</v>
      </c>
      <c r="X182" s="475">
        <f t="shared" si="82"/>
        <v>0</v>
      </c>
      <c r="Y182" s="475">
        <f t="shared" si="82"/>
        <v>0</v>
      </c>
      <c r="Z182" s="475">
        <f t="shared" si="82"/>
        <v>0</v>
      </c>
      <c r="AA182" s="475">
        <f t="shared" si="82"/>
        <v>0</v>
      </c>
      <c r="AB182" s="475">
        <f t="shared" si="82"/>
        <v>0</v>
      </c>
      <c r="AC182" s="475">
        <f t="shared" si="82"/>
        <v>0</v>
      </c>
      <c r="AD182" s="475">
        <f t="shared" si="82"/>
        <v>0</v>
      </c>
      <c r="AE182" s="475">
        <f t="shared" si="82"/>
        <v>0</v>
      </c>
      <c r="AF182" s="475">
        <f t="shared" si="82"/>
        <v>0</v>
      </c>
      <c r="AG182" s="475">
        <f t="shared" si="82"/>
        <v>0</v>
      </c>
      <c r="AH182" s="475">
        <f t="shared" si="82"/>
        <v>0</v>
      </c>
      <c r="AI182" s="475">
        <f t="shared" si="82"/>
        <v>0</v>
      </c>
      <c r="AJ182" s="475">
        <f t="shared" si="82"/>
        <v>0</v>
      </c>
      <c r="AK182" s="475">
        <f t="shared" si="82"/>
        <v>0</v>
      </c>
      <c r="AL182" s="475">
        <f t="shared" si="82"/>
        <v>0</v>
      </c>
      <c r="AM182" s="475">
        <f t="shared" si="82"/>
        <v>0</v>
      </c>
      <c r="AN182" s="475">
        <f t="shared" si="82"/>
        <v>0</v>
      </c>
      <c r="AO182" s="475">
        <f t="shared" si="82"/>
        <v>0</v>
      </c>
      <c r="AP182" s="475">
        <f t="shared" si="82"/>
        <v>0</v>
      </c>
      <c r="AQ182" s="475">
        <f t="shared" si="82"/>
        <v>0</v>
      </c>
      <c r="AR182" s="475">
        <f t="shared" si="82"/>
        <v>0</v>
      </c>
      <c r="AS182" s="475">
        <f t="shared" si="82"/>
        <v>0</v>
      </c>
      <c r="AT182" s="475">
        <f t="shared" si="82"/>
        <v>0</v>
      </c>
      <c r="AU182" s="475">
        <f t="shared" si="82"/>
        <v>0</v>
      </c>
      <c r="AV182" s="475">
        <f t="shared" si="82"/>
        <v>0</v>
      </c>
      <c r="AW182" s="475">
        <f t="shared" si="82"/>
        <v>0</v>
      </c>
      <c r="AX182" s="475">
        <f t="shared" si="82"/>
        <v>0</v>
      </c>
      <c r="AY182" s="475">
        <f t="shared" si="82"/>
        <v>0</v>
      </c>
      <c r="AZ182" s="475">
        <f t="shared" si="82"/>
        <v>0</v>
      </c>
      <c r="BA182" s="475">
        <f t="shared" si="82"/>
        <v>0</v>
      </c>
      <c r="BB182" s="475">
        <f t="shared" si="82"/>
        <v>0</v>
      </c>
      <c r="BC182" s="475">
        <f t="shared" si="82"/>
        <v>0</v>
      </c>
      <c r="BD182" s="475">
        <f t="shared" si="82"/>
        <v>0</v>
      </c>
      <c r="BE182" s="475">
        <f t="shared" si="82"/>
        <v>0</v>
      </c>
      <c r="BF182" s="475">
        <f t="shared" si="82"/>
        <v>0</v>
      </c>
      <c r="BG182" s="475">
        <f t="shared" si="82"/>
        <v>0</v>
      </c>
      <c r="BH182" s="475">
        <f t="shared" si="82"/>
        <v>0</v>
      </c>
      <c r="BI182" s="475">
        <f t="shared" si="82"/>
        <v>0</v>
      </c>
      <c r="BJ182" s="475">
        <f t="shared" si="82"/>
        <v>0</v>
      </c>
      <c r="BK182" s="475">
        <f t="shared" si="82"/>
        <v>0</v>
      </c>
      <c r="BL182" s="475">
        <f t="shared" si="82"/>
        <v>0</v>
      </c>
      <c r="BM182" s="475">
        <f t="shared" si="82"/>
        <v>0</v>
      </c>
      <c r="BN182" s="475">
        <f t="shared" si="82"/>
        <v>0</v>
      </c>
      <c r="BO182" s="475">
        <f t="shared" si="82"/>
        <v>0</v>
      </c>
      <c r="BP182" s="475">
        <f t="shared" ref="BP182:EA185" si="87">_xlfn.IFNA(IF($B182=0,0,IF(DATE(BP$4,BP$5,1)&gt;=$B182,BP51,0)),0)</f>
        <v>0</v>
      </c>
      <c r="BQ182" s="475">
        <f t="shared" si="87"/>
        <v>0</v>
      </c>
      <c r="BR182" s="475">
        <f t="shared" ref="BR182:BX182" si="88">_xlfn.IFNA(IF($B182=0,0,IF(DATE(BR$4,BR$5,1)&gt;=$B182,BR51,0)),0)</f>
        <v>0</v>
      </c>
      <c r="BS182" s="475">
        <f t="shared" si="88"/>
        <v>0</v>
      </c>
      <c r="BT182" s="475">
        <f t="shared" si="88"/>
        <v>0</v>
      </c>
      <c r="BU182" s="475">
        <f t="shared" si="88"/>
        <v>0</v>
      </c>
      <c r="BV182" s="475">
        <f t="shared" si="88"/>
        <v>0</v>
      </c>
      <c r="BW182" s="475">
        <f t="shared" si="88"/>
        <v>0</v>
      </c>
      <c r="BX182" s="475">
        <f t="shared" si="88"/>
        <v>0</v>
      </c>
      <c r="BY182" s="475">
        <f t="shared" si="87"/>
        <v>0</v>
      </c>
      <c r="BZ182" s="475">
        <f t="shared" si="87"/>
        <v>0</v>
      </c>
      <c r="CA182" s="475">
        <f t="shared" si="87"/>
        <v>0</v>
      </c>
      <c r="CB182" s="475">
        <f t="shared" si="87"/>
        <v>0</v>
      </c>
      <c r="CC182" s="475">
        <f t="shared" si="87"/>
        <v>0</v>
      </c>
      <c r="CD182" s="475">
        <f t="shared" si="87"/>
        <v>0</v>
      </c>
      <c r="CE182" s="475">
        <f t="shared" si="87"/>
        <v>0</v>
      </c>
      <c r="CF182" s="475">
        <f t="shared" si="87"/>
        <v>0</v>
      </c>
      <c r="CG182" s="475">
        <f t="shared" si="87"/>
        <v>0</v>
      </c>
      <c r="CH182" s="475">
        <f t="shared" si="87"/>
        <v>333.48</v>
      </c>
      <c r="CI182" s="475">
        <f t="shared" si="87"/>
        <v>439.7</v>
      </c>
      <c r="CJ182" s="475">
        <f t="shared" si="87"/>
        <v>521.09</v>
      </c>
      <c r="CK182" s="475">
        <f t="shared" si="87"/>
        <v>454.74</v>
      </c>
      <c r="CL182" s="475">
        <f t="shared" si="87"/>
        <v>409.5</v>
      </c>
      <c r="CM182" s="475">
        <f t="shared" si="87"/>
        <v>441.28</v>
      </c>
      <c r="CN182" s="475">
        <f t="shared" si="87"/>
        <v>444.31</v>
      </c>
      <c r="CO182" s="475">
        <f t="shared" si="87"/>
        <v>437.86</v>
      </c>
      <c r="CP182" s="475">
        <f t="shared" si="87"/>
        <v>414</v>
      </c>
      <c r="CQ182" s="475">
        <f t="shared" si="87"/>
        <v>436.77</v>
      </c>
      <c r="CR182" s="475">
        <f t="shared" si="87"/>
        <v>448.61</v>
      </c>
      <c r="CS182" s="475">
        <f t="shared" si="87"/>
        <v>424.64</v>
      </c>
      <c r="CT182" s="475">
        <f t="shared" si="87"/>
        <v>524.76</v>
      </c>
      <c r="CU182" s="475">
        <f t="shared" si="87"/>
        <v>414.79</v>
      </c>
      <c r="CV182" s="475">
        <f t="shared" si="87"/>
        <v>492.93</v>
      </c>
      <c r="CW182" s="475">
        <f t="shared" si="87"/>
        <v>484.26</v>
      </c>
      <c r="CX182" s="475">
        <f t="shared" si="87"/>
        <v>443.19</v>
      </c>
      <c r="CY182" s="475">
        <f t="shared" si="87"/>
        <v>393.32</v>
      </c>
      <c r="CZ182" s="475">
        <f t="shared" si="87"/>
        <v>473.4</v>
      </c>
      <c r="DA182" s="475">
        <f t="shared" si="87"/>
        <v>522.24</v>
      </c>
      <c r="DB182" s="475">
        <f t="shared" si="87"/>
        <v>459.84</v>
      </c>
      <c r="DC182" s="475">
        <f t="shared" si="87"/>
        <v>434.7</v>
      </c>
      <c r="DD182" s="475">
        <f t="shared" si="87"/>
        <v>515.24</v>
      </c>
      <c r="DE182" s="475">
        <f t="shared" si="87"/>
        <v>364.6</v>
      </c>
      <c r="DF182" s="475">
        <f t="shared" si="87"/>
        <v>454.21</v>
      </c>
      <c r="DG182" s="475">
        <f t="shared" si="87"/>
        <v>449.82</v>
      </c>
      <c r="DH182" s="475">
        <f t="shared" si="87"/>
        <v>0</v>
      </c>
      <c r="DI182" s="475">
        <f t="shared" si="87"/>
        <v>0</v>
      </c>
      <c r="DJ182" s="475">
        <f t="shared" si="87"/>
        <v>0</v>
      </c>
      <c r="DK182" s="475">
        <f t="shared" si="87"/>
        <v>0</v>
      </c>
      <c r="DL182" s="475">
        <f t="shared" si="87"/>
        <v>0</v>
      </c>
      <c r="DM182" s="475">
        <f t="shared" si="87"/>
        <v>0</v>
      </c>
      <c r="DN182" s="475">
        <f t="shared" si="87"/>
        <v>0</v>
      </c>
      <c r="DO182" s="475">
        <f t="shared" si="87"/>
        <v>0</v>
      </c>
      <c r="DP182" s="475">
        <f t="shared" si="87"/>
        <v>0</v>
      </c>
      <c r="DQ182" s="475">
        <f t="shared" si="87"/>
        <v>0</v>
      </c>
      <c r="DR182" s="475">
        <f t="shared" si="87"/>
        <v>0</v>
      </c>
      <c r="DS182" s="475">
        <f t="shared" si="87"/>
        <v>0</v>
      </c>
      <c r="DT182" s="475">
        <f t="shared" si="87"/>
        <v>0</v>
      </c>
      <c r="DU182" s="475">
        <f t="shared" si="87"/>
        <v>0</v>
      </c>
      <c r="DV182" s="475">
        <f t="shared" si="87"/>
        <v>0</v>
      </c>
      <c r="DW182" s="475">
        <f t="shared" si="87"/>
        <v>0</v>
      </c>
      <c r="DX182" s="475">
        <f t="shared" si="87"/>
        <v>0</v>
      </c>
      <c r="DY182" s="475">
        <f t="shared" si="87"/>
        <v>0</v>
      </c>
      <c r="DZ182" s="475">
        <f t="shared" si="87"/>
        <v>0</v>
      </c>
      <c r="EA182" s="475">
        <f t="shared" si="87"/>
        <v>0</v>
      </c>
      <c r="EB182" s="475">
        <f t="shared" ref="EB182:GB186" si="89">_xlfn.IFNA(IF($B182=0,0,IF(DATE(EB$4,EB$5,1)&gt;=$B182,EB51,0)),0)</f>
        <v>0</v>
      </c>
      <c r="EC182" s="475">
        <f t="shared" si="89"/>
        <v>0</v>
      </c>
      <c r="ED182" s="475">
        <f t="shared" si="89"/>
        <v>0</v>
      </c>
      <c r="EE182" s="475">
        <f t="shared" si="89"/>
        <v>0</v>
      </c>
      <c r="EF182" s="475">
        <f t="shared" si="89"/>
        <v>0</v>
      </c>
      <c r="EG182" s="475">
        <f t="shared" si="89"/>
        <v>0</v>
      </c>
      <c r="EH182" s="475">
        <f t="shared" si="89"/>
        <v>0</v>
      </c>
      <c r="EI182" s="475">
        <f t="shared" si="89"/>
        <v>0</v>
      </c>
      <c r="EJ182" s="475">
        <f t="shared" si="89"/>
        <v>0</v>
      </c>
      <c r="EK182" s="475">
        <f t="shared" si="89"/>
        <v>0</v>
      </c>
      <c r="EL182" s="475">
        <f t="shared" si="89"/>
        <v>0</v>
      </c>
      <c r="EM182" s="475">
        <f t="shared" si="89"/>
        <v>0</v>
      </c>
      <c r="EN182" s="475">
        <f t="shared" si="89"/>
        <v>0</v>
      </c>
      <c r="EO182" s="475">
        <f t="shared" si="89"/>
        <v>0</v>
      </c>
      <c r="EP182" s="475">
        <f t="shared" si="89"/>
        <v>0</v>
      </c>
      <c r="EQ182" s="475">
        <f t="shared" si="89"/>
        <v>0</v>
      </c>
      <c r="ER182" s="475">
        <f t="shared" si="89"/>
        <v>0</v>
      </c>
      <c r="ES182" s="475">
        <f t="shared" si="89"/>
        <v>0</v>
      </c>
      <c r="ET182" s="475">
        <f t="shared" si="89"/>
        <v>0</v>
      </c>
      <c r="EU182" s="475">
        <f t="shared" si="89"/>
        <v>0</v>
      </c>
      <c r="EV182" s="475">
        <f t="shared" si="89"/>
        <v>0</v>
      </c>
      <c r="EW182" s="475">
        <f t="shared" si="89"/>
        <v>0</v>
      </c>
      <c r="EX182" s="475">
        <f t="shared" si="89"/>
        <v>0</v>
      </c>
      <c r="EY182" s="475">
        <f t="shared" si="89"/>
        <v>0</v>
      </c>
      <c r="EZ182" s="475">
        <f t="shared" si="89"/>
        <v>0</v>
      </c>
      <c r="FA182" s="475">
        <f t="shared" si="89"/>
        <v>0</v>
      </c>
      <c r="FB182" s="475">
        <f t="shared" si="89"/>
        <v>0</v>
      </c>
      <c r="FC182" s="475">
        <f t="shared" si="89"/>
        <v>0</v>
      </c>
      <c r="FD182" s="475">
        <f t="shared" si="89"/>
        <v>0</v>
      </c>
      <c r="FE182" s="475">
        <f t="shared" si="89"/>
        <v>0</v>
      </c>
      <c r="FF182" s="475">
        <f t="shared" si="89"/>
        <v>0</v>
      </c>
      <c r="FG182" s="475">
        <f t="shared" si="89"/>
        <v>0</v>
      </c>
      <c r="FH182" s="475">
        <f t="shared" si="89"/>
        <v>0</v>
      </c>
      <c r="FI182" s="475">
        <f t="shared" si="89"/>
        <v>0</v>
      </c>
      <c r="FJ182" s="475">
        <f t="shared" si="89"/>
        <v>0</v>
      </c>
      <c r="FK182" s="475">
        <f t="shared" si="89"/>
        <v>0</v>
      </c>
      <c r="FL182" s="475">
        <f t="shared" si="89"/>
        <v>0</v>
      </c>
      <c r="FM182" s="475">
        <f t="shared" si="89"/>
        <v>0</v>
      </c>
      <c r="FN182" s="475">
        <f t="shared" si="89"/>
        <v>0</v>
      </c>
      <c r="FO182" s="475">
        <f t="shared" si="89"/>
        <v>0</v>
      </c>
      <c r="FP182" s="475">
        <f t="shared" si="89"/>
        <v>0</v>
      </c>
      <c r="FQ182" s="475">
        <f t="shared" si="89"/>
        <v>0</v>
      </c>
      <c r="FR182" s="475">
        <f t="shared" si="89"/>
        <v>0</v>
      </c>
      <c r="FS182" s="475">
        <f t="shared" si="89"/>
        <v>0</v>
      </c>
      <c r="FT182" s="475">
        <f t="shared" si="89"/>
        <v>0</v>
      </c>
      <c r="FU182" s="475">
        <f t="shared" si="89"/>
        <v>0</v>
      </c>
      <c r="FV182" s="475">
        <f t="shared" si="89"/>
        <v>0</v>
      </c>
      <c r="FW182" s="475">
        <f t="shared" si="89"/>
        <v>0</v>
      </c>
      <c r="FX182" s="475">
        <f t="shared" si="89"/>
        <v>0</v>
      </c>
      <c r="FY182" s="475">
        <f t="shared" si="89"/>
        <v>0</v>
      </c>
      <c r="FZ182" s="475">
        <f t="shared" si="89"/>
        <v>0</v>
      </c>
      <c r="GA182" s="475">
        <f t="shared" si="89"/>
        <v>0</v>
      </c>
      <c r="GB182" s="475">
        <f t="shared" si="89"/>
        <v>0</v>
      </c>
    </row>
    <row r="183" spans="2:184" x14ac:dyDescent="0.35">
      <c r="B183" s="517">
        <f>VLOOKUP(C183,'QUALIFIED ENGINES'!$D$7:$P$9999,13,FALSE)</f>
        <v>44974.041666666664</v>
      </c>
      <c r="C183" s="472">
        <f>'QUALIFIED ENGINES'!D53</f>
        <v>91487</v>
      </c>
      <c r="D183" s="475">
        <f t="shared" si="62"/>
        <v>0</v>
      </c>
      <c r="E183" s="475">
        <f t="shared" ref="E183:BP186" si="90">_xlfn.IFNA(IF($B183=0,0,IF(DATE(E$4,E$5,1)&gt;=$B183,E52,0)),0)</f>
        <v>0</v>
      </c>
      <c r="F183" s="475">
        <f t="shared" si="90"/>
        <v>0</v>
      </c>
      <c r="G183" s="475">
        <f t="shared" si="90"/>
        <v>0</v>
      </c>
      <c r="H183" s="475">
        <f t="shared" si="90"/>
        <v>0</v>
      </c>
      <c r="I183" s="475">
        <f t="shared" si="90"/>
        <v>0</v>
      </c>
      <c r="J183" s="475">
        <f t="shared" si="90"/>
        <v>0</v>
      </c>
      <c r="K183" s="475">
        <f t="shared" si="90"/>
        <v>0</v>
      </c>
      <c r="L183" s="475">
        <f t="shared" si="90"/>
        <v>0</v>
      </c>
      <c r="M183" s="475">
        <f t="shared" si="90"/>
        <v>0</v>
      </c>
      <c r="N183" s="475">
        <f t="shared" si="90"/>
        <v>0</v>
      </c>
      <c r="O183" s="475">
        <f t="shared" si="90"/>
        <v>0</v>
      </c>
      <c r="P183" s="475">
        <f t="shared" si="90"/>
        <v>0</v>
      </c>
      <c r="Q183" s="475">
        <f t="shared" si="90"/>
        <v>0</v>
      </c>
      <c r="R183" s="475">
        <f t="shared" si="90"/>
        <v>0</v>
      </c>
      <c r="S183" s="475">
        <f t="shared" si="90"/>
        <v>0</v>
      </c>
      <c r="T183" s="475">
        <f t="shared" si="90"/>
        <v>0</v>
      </c>
      <c r="U183" s="475">
        <f t="shared" si="90"/>
        <v>0</v>
      </c>
      <c r="V183" s="475">
        <f t="shared" si="90"/>
        <v>0</v>
      </c>
      <c r="W183" s="475">
        <f t="shared" si="90"/>
        <v>0</v>
      </c>
      <c r="X183" s="475">
        <f t="shared" si="90"/>
        <v>0</v>
      </c>
      <c r="Y183" s="475">
        <f t="shared" si="90"/>
        <v>0</v>
      </c>
      <c r="Z183" s="475">
        <f t="shared" si="90"/>
        <v>0</v>
      </c>
      <c r="AA183" s="475">
        <f t="shared" si="90"/>
        <v>0</v>
      </c>
      <c r="AB183" s="475">
        <f t="shared" si="90"/>
        <v>0</v>
      </c>
      <c r="AC183" s="475">
        <f t="shared" si="90"/>
        <v>0</v>
      </c>
      <c r="AD183" s="475">
        <f t="shared" si="90"/>
        <v>0</v>
      </c>
      <c r="AE183" s="475">
        <f t="shared" si="90"/>
        <v>0</v>
      </c>
      <c r="AF183" s="475">
        <f t="shared" si="90"/>
        <v>0</v>
      </c>
      <c r="AG183" s="475">
        <f t="shared" si="90"/>
        <v>0</v>
      </c>
      <c r="AH183" s="475">
        <f t="shared" si="90"/>
        <v>0</v>
      </c>
      <c r="AI183" s="475">
        <f t="shared" si="90"/>
        <v>0</v>
      </c>
      <c r="AJ183" s="475">
        <f t="shared" si="90"/>
        <v>0</v>
      </c>
      <c r="AK183" s="475">
        <f t="shared" si="90"/>
        <v>0</v>
      </c>
      <c r="AL183" s="475">
        <f t="shared" si="90"/>
        <v>0</v>
      </c>
      <c r="AM183" s="475">
        <f t="shared" si="90"/>
        <v>0</v>
      </c>
      <c r="AN183" s="475">
        <f t="shared" si="90"/>
        <v>0</v>
      </c>
      <c r="AO183" s="475">
        <f t="shared" si="90"/>
        <v>0</v>
      </c>
      <c r="AP183" s="475">
        <f t="shared" si="90"/>
        <v>0</v>
      </c>
      <c r="AQ183" s="475">
        <f t="shared" si="90"/>
        <v>0</v>
      </c>
      <c r="AR183" s="475">
        <f t="shared" si="90"/>
        <v>0</v>
      </c>
      <c r="AS183" s="475">
        <f t="shared" si="90"/>
        <v>0</v>
      </c>
      <c r="AT183" s="475">
        <f t="shared" si="90"/>
        <v>0</v>
      </c>
      <c r="AU183" s="475">
        <f t="shared" si="90"/>
        <v>0</v>
      </c>
      <c r="AV183" s="475">
        <f t="shared" si="90"/>
        <v>0</v>
      </c>
      <c r="AW183" s="475">
        <f t="shared" si="90"/>
        <v>0</v>
      </c>
      <c r="AX183" s="475">
        <f t="shared" si="90"/>
        <v>0</v>
      </c>
      <c r="AY183" s="475">
        <f t="shared" si="90"/>
        <v>0</v>
      </c>
      <c r="AZ183" s="475">
        <f t="shared" si="90"/>
        <v>0</v>
      </c>
      <c r="BA183" s="475">
        <f t="shared" si="90"/>
        <v>0</v>
      </c>
      <c r="BB183" s="475">
        <f t="shared" si="90"/>
        <v>0</v>
      </c>
      <c r="BC183" s="475">
        <f t="shared" si="90"/>
        <v>0</v>
      </c>
      <c r="BD183" s="475">
        <f t="shared" si="90"/>
        <v>0</v>
      </c>
      <c r="BE183" s="475">
        <f t="shared" si="90"/>
        <v>0</v>
      </c>
      <c r="BF183" s="475">
        <f t="shared" si="90"/>
        <v>0</v>
      </c>
      <c r="BG183" s="475">
        <f t="shared" si="90"/>
        <v>0</v>
      </c>
      <c r="BH183" s="475">
        <f t="shared" si="90"/>
        <v>0</v>
      </c>
      <c r="BI183" s="475">
        <f t="shared" si="90"/>
        <v>0</v>
      </c>
      <c r="BJ183" s="475">
        <f t="shared" si="90"/>
        <v>0</v>
      </c>
      <c r="BK183" s="475">
        <f t="shared" si="90"/>
        <v>0</v>
      </c>
      <c r="BL183" s="475">
        <f t="shared" si="90"/>
        <v>0</v>
      </c>
      <c r="BM183" s="475">
        <f t="shared" si="90"/>
        <v>0</v>
      </c>
      <c r="BN183" s="475">
        <f t="shared" si="90"/>
        <v>0</v>
      </c>
      <c r="BO183" s="475">
        <f t="shared" si="90"/>
        <v>0</v>
      </c>
      <c r="BP183" s="475">
        <f t="shared" si="90"/>
        <v>0</v>
      </c>
      <c r="BQ183" s="475">
        <f t="shared" si="87"/>
        <v>0</v>
      </c>
      <c r="BR183" s="475">
        <f t="shared" ref="BR183:BX183" si="91">_xlfn.IFNA(IF($B183=0,0,IF(DATE(BR$4,BR$5,1)&gt;=$B183,BR52,0)),0)</f>
        <v>0</v>
      </c>
      <c r="BS183" s="475">
        <f t="shared" si="91"/>
        <v>0</v>
      </c>
      <c r="BT183" s="475">
        <f t="shared" si="91"/>
        <v>0</v>
      </c>
      <c r="BU183" s="475">
        <f t="shared" si="91"/>
        <v>0</v>
      </c>
      <c r="BV183" s="475">
        <f t="shared" si="91"/>
        <v>0</v>
      </c>
      <c r="BW183" s="475">
        <f t="shared" si="91"/>
        <v>0</v>
      </c>
      <c r="BX183" s="475">
        <f t="shared" si="91"/>
        <v>0</v>
      </c>
      <c r="BY183" s="475">
        <f t="shared" si="87"/>
        <v>0</v>
      </c>
      <c r="BZ183" s="475">
        <f t="shared" si="87"/>
        <v>0</v>
      </c>
      <c r="CA183" s="475">
        <f t="shared" si="87"/>
        <v>0</v>
      </c>
      <c r="CB183" s="475">
        <f t="shared" si="87"/>
        <v>0</v>
      </c>
      <c r="CC183" s="475">
        <f t="shared" si="87"/>
        <v>85.64</v>
      </c>
      <c r="CD183" s="475">
        <f t="shared" si="87"/>
        <v>383.22</v>
      </c>
      <c r="CE183" s="475">
        <f t="shared" si="87"/>
        <v>425.38</v>
      </c>
      <c r="CF183" s="475">
        <f t="shared" si="87"/>
        <v>400.26</v>
      </c>
      <c r="CG183" s="475">
        <f t="shared" si="87"/>
        <v>447.59</v>
      </c>
      <c r="CH183" s="475">
        <f t="shared" si="87"/>
        <v>229.05</v>
      </c>
      <c r="CI183" s="475">
        <f t="shared" si="87"/>
        <v>333.23</v>
      </c>
      <c r="CJ183" s="475">
        <f t="shared" si="87"/>
        <v>491.7</v>
      </c>
      <c r="CK183" s="475">
        <f t="shared" si="87"/>
        <v>436.03</v>
      </c>
      <c r="CL183" s="475">
        <f t="shared" si="87"/>
        <v>452.39</v>
      </c>
      <c r="CM183" s="475">
        <f t="shared" si="87"/>
        <v>480.43</v>
      </c>
      <c r="CN183" s="475">
        <f t="shared" si="87"/>
        <v>462.02</v>
      </c>
      <c r="CO183" s="475">
        <f t="shared" si="87"/>
        <v>429.05</v>
      </c>
      <c r="CP183" s="475">
        <f t="shared" si="87"/>
        <v>268.61</v>
      </c>
      <c r="CQ183" s="475">
        <f t="shared" si="87"/>
        <v>459.82</v>
      </c>
      <c r="CR183" s="475">
        <f t="shared" si="87"/>
        <v>499.21</v>
      </c>
      <c r="CS183" s="475">
        <f t="shared" si="87"/>
        <v>420.19</v>
      </c>
      <c r="CT183" s="475">
        <f t="shared" si="87"/>
        <v>442.95</v>
      </c>
      <c r="CU183" s="475">
        <f t="shared" si="87"/>
        <v>439.05</v>
      </c>
      <c r="CV183" s="475">
        <f t="shared" si="87"/>
        <v>438.25</v>
      </c>
      <c r="CW183" s="475">
        <f t="shared" si="87"/>
        <v>457.44</v>
      </c>
      <c r="CX183" s="475">
        <f t="shared" si="87"/>
        <v>448.91</v>
      </c>
      <c r="CY183" s="475">
        <f t="shared" si="87"/>
        <v>498.73</v>
      </c>
      <c r="CZ183" s="475">
        <f t="shared" si="87"/>
        <v>408.34</v>
      </c>
      <c r="DA183" s="475">
        <f t="shared" si="87"/>
        <v>475.67</v>
      </c>
      <c r="DB183" s="475">
        <f t="shared" si="87"/>
        <v>463.08</v>
      </c>
      <c r="DC183" s="475">
        <f t="shared" si="87"/>
        <v>431.25</v>
      </c>
      <c r="DD183" s="475">
        <f t="shared" si="87"/>
        <v>459.26</v>
      </c>
      <c r="DE183" s="475">
        <f t="shared" si="87"/>
        <v>483.2</v>
      </c>
      <c r="DF183" s="475">
        <f t="shared" si="87"/>
        <v>244.14</v>
      </c>
      <c r="DG183" s="475">
        <f t="shared" si="87"/>
        <v>0</v>
      </c>
      <c r="DH183" s="475">
        <f t="shared" si="87"/>
        <v>0</v>
      </c>
      <c r="DI183" s="475">
        <f t="shared" si="87"/>
        <v>0</v>
      </c>
      <c r="DJ183" s="475">
        <f t="shared" si="87"/>
        <v>0</v>
      </c>
      <c r="DK183" s="475">
        <f t="shared" si="87"/>
        <v>0</v>
      </c>
      <c r="DL183" s="475">
        <f t="shared" si="87"/>
        <v>0</v>
      </c>
      <c r="DM183" s="475">
        <f t="shared" si="87"/>
        <v>0</v>
      </c>
      <c r="DN183" s="475">
        <f t="shared" si="87"/>
        <v>0</v>
      </c>
      <c r="DO183" s="475">
        <f t="shared" si="87"/>
        <v>0</v>
      </c>
      <c r="DP183" s="475">
        <f t="shared" si="87"/>
        <v>0</v>
      </c>
      <c r="DQ183" s="475">
        <f t="shared" si="87"/>
        <v>0</v>
      </c>
      <c r="DR183" s="475">
        <f t="shared" si="87"/>
        <v>0</v>
      </c>
      <c r="DS183" s="475">
        <f t="shared" si="87"/>
        <v>0</v>
      </c>
      <c r="DT183" s="475">
        <f t="shared" si="87"/>
        <v>0</v>
      </c>
      <c r="DU183" s="475">
        <f t="shared" si="87"/>
        <v>0</v>
      </c>
      <c r="DV183" s="475">
        <f t="shared" si="87"/>
        <v>0</v>
      </c>
      <c r="DW183" s="475">
        <f t="shared" si="87"/>
        <v>0</v>
      </c>
      <c r="DX183" s="475">
        <f t="shared" si="87"/>
        <v>0</v>
      </c>
      <c r="DY183" s="475">
        <f t="shared" si="87"/>
        <v>0</v>
      </c>
      <c r="DZ183" s="475">
        <f t="shared" si="87"/>
        <v>0</v>
      </c>
      <c r="EA183" s="475">
        <f t="shared" si="87"/>
        <v>0</v>
      </c>
      <c r="EB183" s="475">
        <f t="shared" si="89"/>
        <v>0</v>
      </c>
      <c r="EC183" s="475">
        <f t="shared" si="89"/>
        <v>0</v>
      </c>
      <c r="ED183" s="475">
        <f t="shared" si="89"/>
        <v>0</v>
      </c>
      <c r="EE183" s="475">
        <f t="shared" si="89"/>
        <v>0</v>
      </c>
      <c r="EF183" s="475">
        <f t="shared" si="89"/>
        <v>0</v>
      </c>
      <c r="EG183" s="475">
        <f t="shared" si="89"/>
        <v>0</v>
      </c>
      <c r="EH183" s="475">
        <f t="shared" si="89"/>
        <v>0</v>
      </c>
      <c r="EI183" s="475">
        <f t="shared" si="89"/>
        <v>0</v>
      </c>
      <c r="EJ183" s="475">
        <f t="shared" si="89"/>
        <v>0</v>
      </c>
      <c r="EK183" s="475">
        <f t="shared" si="89"/>
        <v>0</v>
      </c>
      <c r="EL183" s="475">
        <f t="shared" si="89"/>
        <v>0</v>
      </c>
      <c r="EM183" s="475">
        <f t="shared" si="89"/>
        <v>0</v>
      </c>
      <c r="EN183" s="475">
        <f t="shared" si="89"/>
        <v>0</v>
      </c>
      <c r="EO183" s="475">
        <f t="shared" si="89"/>
        <v>0</v>
      </c>
      <c r="EP183" s="475">
        <f t="shared" si="89"/>
        <v>0</v>
      </c>
      <c r="EQ183" s="475">
        <f t="shared" si="89"/>
        <v>0</v>
      </c>
      <c r="ER183" s="475">
        <f t="shared" si="89"/>
        <v>0</v>
      </c>
      <c r="ES183" s="475">
        <f t="shared" si="89"/>
        <v>0</v>
      </c>
      <c r="ET183" s="475">
        <f t="shared" si="89"/>
        <v>0</v>
      </c>
      <c r="EU183" s="475">
        <f t="shared" si="89"/>
        <v>0</v>
      </c>
      <c r="EV183" s="475">
        <f t="shared" si="89"/>
        <v>0</v>
      </c>
      <c r="EW183" s="475">
        <f t="shared" si="89"/>
        <v>0</v>
      </c>
      <c r="EX183" s="475">
        <f t="shared" si="89"/>
        <v>0</v>
      </c>
      <c r="EY183" s="475">
        <f t="shared" si="89"/>
        <v>0</v>
      </c>
      <c r="EZ183" s="475">
        <f t="shared" si="89"/>
        <v>0</v>
      </c>
      <c r="FA183" s="475">
        <f t="shared" si="89"/>
        <v>0</v>
      </c>
      <c r="FB183" s="475">
        <f t="shared" si="89"/>
        <v>0</v>
      </c>
      <c r="FC183" s="475">
        <f t="shared" si="89"/>
        <v>0</v>
      </c>
      <c r="FD183" s="475">
        <f t="shared" si="89"/>
        <v>0</v>
      </c>
      <c r="FE183" s="475">
        <f t="shared" si="89"/>
        <v>0</v>
      </c>
      <c r="FF183" s="475">
        <f t="shared" si="89"/>
        <v>0</v>
      </c>
      <c r="FG183" s="475">
        <f t="shared" si="89"/>
        <v>0</v>
      </c>
      <c r="FH183" s="475">
        <f t="shared" si="89"/>
        <v>0</v>
      </c>
      <c r="FI183" s="475">
        <f t="shared" si="89"/>
        <v>0</v>
      </c>
      <c r="FJ183" s="475">
        <f t="shared" si="89"/>
        <v>0</v>
      </c>
      <c r="FK183" s="475">
        <f t="shared" si="89"/>
        <v>0</v>
      </c>
      <c r="FL183" s="475">
        <f t="shared" si="89"/>
        <v>0</v>
      </c>
      <c r="FM183" s="475">
        <f t="shared" si="89"/>
        <v>0</v>
      </c>
      <c r="FN183" s="475">
        <f t="shared" si="89"/>
        <v>0</v>
      </c>
      <c r="FO183" s="475">
        <f t="shared" si="89"/>
        <v>0</v>
      </c>
      <c r="FP183" s="475">
        <f t="shared" si="89"/>
        <v>0</v>
      </c>
      <c r="FQ183" s="475">
        <f t="shared" si="89"/>
        <v>0</v>
      </c>
      <c r="FR183" s="475">
        <f t="shared" si="89"/>
        <v>0</v>
      </c>
      <c r="FS183" s="475">
        <f t="shared" si="89"/>
        <v>0</v>
      </c>
      <c r="FT183" s="475">
        <f t="shared" si="89"/>
        <v>0</v>
      </c>
      <c r="FU183" s="475">
        <f t="shared" si="89"/>
        <v>0</v>
      </c>
      <c r="FV183" s="475">
        <f t="shared" si="89"/>
        <v>0</v>
      </c>
      <c r="FW183" s="475">
        <f t="shared" si="89"/>
        <v>0</v>
      </c>
      <c r="FX183" s="475">
        <f t="shared" si="89"/>
        <v>0</v>
      </c>
      <c r="FY183" s="475">
        <f t="shared" si="89"/>
        <v>0</v>
      </c>
      <c r="FZ183" s="475">
        <f t="shared" si="89"/>
        <v>0</v>
      </c>
      <c r="GA183" s="475">
        <f t="shared" si="89"/>
        <v>0</v>
      </c>
      <c r="GB183" s="475">
        <f t="shared" si="89"/>
        <v>0</v>
      </c>
    </row>
    <row r="184" spans="2:184" x14ac:dyDescent="0.35">
      <c r="B184" s="517">
        <f>VLOOKUP(C184,'QUALIFIED ENGINES'!$D$7:$P$9999,13,FALSE)</f>
        <v>44763.041666666664</v>
      </c>
      <c r="C184" s="472">
        <f>'QUALIFIED ENGINES'!D54</f>
        <v>91491</v>
      </c>
      <c r="D184" s="475">
        <f t="shared" si="62"/>
        <v>0</v>
      </c>
      <c r="E184" s="475">
        <f t="shared" si="90"/>
        <v>0</v>
      </c>
      <c r="F184" s="475">
        <f t="shared" si="90"/>
        <v>0</v>
      </c>
      <c r="G184" s="475">
        <f t="shared" si="90"/>
        <v>0</v>
      </c>
      <c r="H184" s="475">
        <f t="shared" si="90"/>
        <v>0</v>
      </c>
      <c r="I184" s="475">
        <f t="shared" si="90"/>
        <v>0</v>
      </c>
      <c r="J184" s="475">
        <f t="shared" si="90"/>
        <v>0</v>
      </c>
      <c r="K184" s="475">
        <f t="shared" si="90"/>
        <v>0</v>
      </c>
      <c r="L184" s="475">
        <f t="shared" si="90"/>
        <v>0</v>
      </c>
      <c r="M184" s="475">
        <f t="shared" si="90"/>
        <v>0</v>
      </c>
      <c r="N184" s="475">
        <f t="shared" si="90"/>
        <v>0</v>
      </c>
      <c r="O184" s="475">
        <f t="shared" si="90"/>
        <v>0</v>
      </c>
      <c r="P184" s="475">
        <f t="shared" si="90"/>
        <v>0</v>
      </c>
      <c r="Q184" s="475">
        <f t="shared" si="90"/>
        <v>0</v>
      </c>
      <c r="R184" s="475">
        <f t="shared" si="90"/>
        <v>0</v>
      </c>
      <c r="S184" s="475">
        <f t="shared" si="90"/>
        <v>0</v>
      </c>
      <c r="T184" s="475">
        <f t="shared" si="90"/>
        <v>0</v>
      </c>
      <c r="U184" s="475">
        <f t="shared" si="90"/>
        <v>0</v>
      </c>
      <c r="V184" s="475">
        <f t="shared" si="90"/>
        <v>0</v>
      </c>
      <c r="W184" s="475">
        <f t="shared" si="90"/>
        <v>0</v>
      </c>
      <c r="X184" s="475">
        <f t="shared" si="90"/>
        <v>0</v>
      </c>
      <c r="Y184" s="475">
        <f t="shared" si="90"/>
        <v>0</v>
      </c>
      <c r="Z184" s="475">
        <f t="shared" si="90"/>
        <v>0</v>
      </c>
      <c r="AA184" s="475">
        <f t="shared" si="90"/>
        <v>0</v>
      </c>
      <c r="AB184" s="475">
        <f t="shared" si="90"/>
        <v>0</v>
      </c>
      <c r="AC184" s="475">
        <f t="shared" si="90"/>
        <v>0</v>
      </c>
      <c r="AD184" s="475">
        <f t="shared" si="90"/>
        <v>0</v>
      </c>
      <c r="AE184" s="475">
        <f t="shared" si="90"/>
        <v>0</v>
      </c>
      <c r="AF184" s="475">
        <f t="shared" si="90"/>
        <v>0</v>
      </c>
      <c r="AG184" s="475">
        <f t="shared" si="90"/>
        <v>0</v>
      </c>
      <c r="AH184" s="475">
        <f t="shared" si="90"/>
        <v>0</v>
      </c>
      <c r="AI184" s="475">
        <f t="shared" si="90"/>
        <v>0</v>
      </c>
      <c r="AJ184" s="475">
        <f t="shared" si="90"/>
        <v>0</v>
      </c>
      <c r="AK184" s="475">
        <f t="shared" si="90"/>
        <v>0</v>
      </c>
      <c r="AL184" s="475">
        <f t="shared" si="90"/>
        <v>0</v>
      </c>
      <c r="AM184" s="475">
        <f t="shared" si="90"/>
        <v>0</v>
      </c>
      <c r="AN184" s="475">
        <f t="shared" si="90"/>
        <v>0</v>
      </c>
      <c r="AO184" s="475">
        <f t="shared" si="90"/>
        <v>0</v>
      </c>
      <c r="AP184" s="475">
        <f t="shared" si="90"/>
        <v>0</v>
      </c>
      <c r="AQ184" s="475">
        <f t="shared" si="90"/>
        <v>0</v>
      </c>
      <c r="AR184" s="475">
        <f t="shared" si="90"/>
        <v>0</v>
      </c>
      <c r="AS184" s="475">
        <f t="shared" si="90"/>
        <v>0</v>
      </c>
      <c r="AT184" s="475">
        <f t="shared" si="90"/>
        <v>0</v>
      </c>
      <c r="AU184" s="475">
        <f t="shared" si="90"/>
        <v>0</v>
      </c>
      <c r="AV184" s="475">
        <f t="shared" si="90"/>
        <v>0</v>
      </c>
      <c r="AW184" s="475">
        <f t="shared" si="90"/>
        <v>0</v>
      </c>
      <c r="AX184" s="475">
        <f t="shared" si="90"/>
        <v>0</v>
      </c>
      <c r="AY184" s="475">
        <f t="shared" si="90"/>
        <v>0</v>
      </c>
      <c r="AZ184" s="475">
        <f t="shared" si="90"/>
        <v>0</v>
      </c>
      <c r="BA184" s="475">
        <f t="shared" si="90"/>
        <v>0</v>
      </c>
      <c r="BB184" s="475">
        <f t="shared" si="90"/>
        <v>0</v>
      </c>
      <c r="BC184" s="475">
        <f t="shared" si="90"/>
        <v>0</v>
      </c>
      <c r="BD184" s="475">
        <f t="shared" si="90"/>
        <v>0</v>
      </c>
      <c r="BE184" s="475">
        <f t="shared" si="90"/>
        <v>0</v>
      </c>
      <c r="BF184" s="475">
        <f t="shared" si="90"/>
        <v>0</v>
      </c>
      <c r="BG184" s="475">
        <f t="shared" si="90"/>
        <v>0</v>
      </c>
      <c r="BH184" s="475">
        <f t="shared" si="90"/>
        <v>0</v>
      </c>
      <c r="BI184" s="475">
        <f t="shared" si="90"/>
        <v>0</v>
      </c>
      <c r="BJ184" s="475">
        <f t="shared" si="90"/>
        <v>0</v>
      </c>
      <c r="BK184" s="475">
        <f t="shared" si="90"/>
        <v>0</v>
      </c>
      <c r="BL184" s="475">
        <f t="shared" si="90"/>
        <v>0</v>
      </c>
      <c r="BM184" s="475">
        <f t="shared" si="90"/>
        <v>0</v>
      </c>
      <c r="BN184" s="475">
        <f t="shared" si="90"/>
        <v>0</v>
      </c>
      <c r="BO184" s="475">
        <f t="shared" si="90"/>
        <v>0</v>
      </c>
      <c r="BP184" s="475">
        <f t="shared" si="90"/>
        <v>0</v>
      </c>
      <c r="BQ184" s="475">
        <f t="shared" si="87"/>
        <v>0</v>
      </c>
      <c r="BR184" s="475">
        <f t="shared" ref="BR184:BX184" si="92">_xlfn.IFNA(IF($B184=0,0,IF(DATE(BR$4,BR$5,1)&gt;=$B184,BR53,0)),0)</f>
        <v>0</v>
      </c>
      <c r="BS184" s="475">
        <f t="shared" si="92"/>
        <v>0</v>
      </c>
      <c r="BT184" s="475">
        <f t="shared" si="92"/>
        <v>0</v>
      </c>
      <c r="BU184" s="475">
        <f t="shared" si="92"/>
        <v>0</v>
      </c>
      <c r="BV184" s="475">
        <f t="shared" si="92"/>
        <v>0</v>
      </c>
      <c r="BW184" s="475">
        <f t="shared" si="92"/>
        <v>0</v>
      </c>
      <c r="BX184" s="475">
        <f t="shared" si="92"/>
        <v>0</v>
      </c>
      <c r="BY184" s="475">
        <f t="shared" si="87"/>
        <v>135.85</v>
      </c>
      <c r="BZ184" s="475">
        <f t="shared" si="87"/>
        <v>0</v>
      </c>
      <c r="CA184" s="475">
        <f t="shared" si="87"/>
        <v>0</v>
      </c>
      <c r="CB184" s="475">
        <f t="shared" si="87"/>
        <v>0</v>
      </c>
      <c r="CC184" s="475">
        <f t="shared" si="87"/>
        <v>0</v>
      </c>
      <c r="CD184" s="475">
        <f t="shared" si="87"/>
        <v>0</v>
      </c>
      <c r="CE184" s="475">
        <f t="shared" si="87"/>
        <v>0</v>
      </c>
      <c r="CF184" s="475">
        <f t="shared" si="87"/>
        <v>0</v>
      </c>
      <c r="CG184" s="475">
        <f t="shared" si="87"/>
        <v>0</v>
      </c>
      <c r="CH184" s="475">
        <f t="shared" si="87"/>
        <v>0</v>
      </c>
      <c r="CI184" s="475">
        <f t="shared" si="87"/>
        <v>284.88</v>
      </c>
      <c r="CJ184" s="475">
        <f t="shared" si="87"/>
        <v>482.29</v>
      </c>
      <c r="CK184" s="475">
        <f t="shared" si="87"/>
        <v>456.18</v>
      </c>
      <c r="CL184" s="475">
        <f t="shared" si="87"/>
        <v>422.39</v>
      </c>
      <c r="CM184" s="475">
        <f t="shared" si="87"/>
        <v>448.14</v>
      </c>
      <c r="CN184" s="475">
        <f t="shared" si="87"/>
        <v>386.36</v>
      </c>
      <c r="CO184" s="475">
        <f t="shared" si="87"/>
        <v>195.71</v>
      </c>
      <c r="CP184" s="475">
        <f t="shared" si="87"/>
        <v>467.04</v>
      </c>
      <c r="CQ184" s="475">
        <f t="shared" si="87"/>
        <v>462.83</v>
      </c>
      <c r="CR184" s="475">
        <f t="shared" si="87"/>
        <v>423.1</v>
      </c>
      <c r="CS184" s="475">
        <f t="shared" si="87"/>
        <v>434.58</v>
      </c>
      <c r="CT184" s="475">
        <f t="shared" si="87"/>
        <v>492.42</v>
      </c>
      <c r="CU184" s="475">
        <f t="shared" si="87"/>
        <v>475.65</v>
      </c>
      <c r="CV184" s="475">
        <f t="shared" si="87"/>
        <v>469.87</v>
      </c>
      <c r="CW184" s="475">
        <f t="shared" si="87"/>
        <v>460.25</v>
      </c>
      <c r="CX184" s="475">
        <f t="shared" si="87"/>
        <v>351.03</v>
      </c>
      <c r="CY184" s="475">
        <f t="shared" si="87"/>
        <v>464.77</v>
      </c>
      <c r="CZ184" s="475">
        <f t="shared" si="87"/>
        <v>447.01</v>
      </c>
      <c r="DA184" s="475">
        <f t="shared" si="87"/>
        <v>487.49</v>
      </c>
      <c r="DB184" s="475">
        <f t="shared" si="87"/>
        <v>431.23</v>
      </c>
      <c r="DC184" s="475">
        <f t="shared" si="87"/>
        <v>492.17</v>
      </c>
      <c r="DD184" s="475">
        <f t="shared" si="87"/>
        <v>462</v>
      </c>
      <c r="DE184" s="475">
        <f t="shared" si="87"/>
        <v>456.56</v>
      </c>
      <c r="DF184" s="475">
        <f t="shared" si="87"/>
        <v>433.2</v>
      </c>
      <c r="DG184" s="475">
        <f t="shared" si="87"/>
        <v>460.95</v>
      </c>
      <c r="DH184" s="475">
        <f t="shared" si="87"/>
        <v>0</v>
      </c>
      <c r="DI184" s="475">
        <f t="shared" si="87"/>
        <v>0</v>
      </c>
      <c r="DJ184" s="475">
        <f t="shared" si="87"/>
        <v>0</v>
      </c>
      <c r="DK184" s="475">
        <f t="shared" si="87"/>
        <v>0</v>
      </c>
      <c r="DL184" s="475">
        <f t="shared" si="87"/>
        <v>0</v>
      </c>
      <c r="DM184" s="475">
        <f t="shared" si="87"/>
        <v>0</v>
      </c>
      <c r="DN184" s="475">
        <f t="shared" si="87"/>
        <v>0</v>
      </c>
      <c r="DO184" s="475">
        <f t="shared" si="87"/>
        <v>0</v>
      </c>
      <c r="DP184" s="475">
        <f t="shared" si="87"/>
        <v>0</v>
      </c>
      <c r="DQ184" s="475">
        <f t="shared" si="87"/>
        <v>0</v>
      </c>
      <c r="DR184" s="475">
        <f t="shared" si="87"/>
        <v>0</v>
      </c>
      <c r="DS184" s="475">
        <f t="shared" si="87"/>
        <v>0</v>
      </c>
      <c r="DT184" s="475">
        <f t="shared" si="87"/>
        <v>0</v>
      </c>
      <c r="DU184" s="475">
        <f t="shared" si="87"/>
        <v>0</v>
      </c>
      <c r="DV184" s="475">
        <f t="shared" si="87"/>
        <v>0</v>
      </c>
      <c r="DW184" s="475">
        <f t="shared" si="87"/>
        <v>0</v>
      </c>
      <c r="DX184" s="475">
        <f t="shared" si="87"/>
        <v>0</v>
      </c>
      <c r="DY184" s="475">
        <f t="shared" si="87"/>
        <v>0</v>
      </c>
      <c r="DZ184" s="475">
        <f t="shared" si="87"/>
        <v>0</v>
      </c>
      <c r="EA184" s="475">
        <f t="shared" si="87"/>
        <v>0</v>
      </c>
      <c r="EB184" s="475">
        <f t="shared" si="89"/>
        <v>0</v>
      </c>
      <c r="EC184" s="475">
        <f t="shared" si="89"/>
        <v>0</v>
      </c>
      <c r="ED184" s="475">
        <f t="shared" si="89"/>
        <v>0</v>
      </c>
      <c r="EE184" s="475">
        <f t="shared" si="89"/>
        <v>0</v>
      </c>
      <c r="EF184" s="475">
        <f t="shared" si="89"/>
        <v>0</v>
      </c>
      <c r="EG184" s="475">
        <f t="shared" si="89"/>
        <v>0</v>
      </c>
      <c r="EH184" s="475">
        <f t="shared" si="89"/>
        <v>0</v>
      </c>
      <c r="EI184" s="475">
        <f t="shared" si="89"/>
        <v>0</v>
      </c>
      <c r="EJ184" s="475">
        <f t="shared" si="89"/>
        <v>0</v>
      </c>
      <c r="EK184" s="475">
        <f t="shared" si="89"/>
        <v>0</v>
      </c>
      <c r="EL184" s="475">
        <f t="shared" si="89"/>
        <v>0</v>
      </c>
      <c r="EM184" s="475">
        <f t="shared" si="89"/>
        <v>0</v>
      </c>
      <c r="EN184" s="475">
        <f t="shared" si="89"/>
        <v>0</v>
      </c>
      <c r="EO184" s="475">
        <f t="shared" si="89"/>
        <v>0</v>
      </c>
      <c r="EP184" s="475">
        <f t="shared" si="89"/>
        <v>0</v>
      </c>
      <c r="EQ184" s="475">
        <f t="shared" si="89"/>
        <v>0</v>
      </c>
      <c r="ER184" s="475">
        <f t="shared" si="89"/>
        <v>0</v>
      </c>
      <c r="ES184" s="475">
        <f t="shared" si="89"/>
        <v>0</v>
      </c>
      <c r="ET184" s="475">
        <f t="shared" si="89"/>
        <v>0</v>
      </c>
      <c r="EU184" s="475">
        <f t="shared" si="89"/>
        <v>0</v>
      </c>
      <c r="EV184" s="475">
        <f t="shared" si="89"/>
        <v>0</v>
      </c>
      <c r="EW184" s="475">
        <f t="shared" si="89"/>
        <v>0</v>
      </c>
      <c r="EX184" s="475">
        <f t="shared" si="89"/>
        <v>0</v>
      </c>
      <c r="EY184" s="475">
        <f t="shared" si="89"/>
        <v>0</v>
      </c>
      <c r="EZ184" s="475">
        <f t="shared" si="89"/>
        <v>0</v>
      </c>
      <c r="FA184" s="475">
        <f t="shared" si="89"/>
        <v>0</v>
      </c>
      <c r="FB184" s="475">
        <f t="shared" si="89"/>
        <v>0</v>
      </c>
      <c r="FC184" s="475">
        <f t="shared" si="89"/>
        <v>0</v>
      </c>
      <c r="FD184" s="475">
        <f t="shared" si="89"/>
        <v>0</v>
      </c>
      <c r="FE184" s="475">
        <f t="shared" si="89"/>
        <v>0</v>
      </c>
      <c r="FF184" s="475">
        <f t="shared" si="89"/>
        <v>0</v>
      </c>
      <c r="FG184" s="475">
        <f t="shared" si="89"/>
        <v>0</v>
      </c>
      <c r="FH184" s="475">
        <f t="shared" si="89"/>
        <v>0</v>
      </c>
      <c r="FI184" s="475">
        <f t="shared" si="89"/>
        <v>0</v>
      </c>
      <c r="FJ184" s="475">
        <f t="shared" si="89"/>
        <v>0</v>
      </c>
      <c r="FK184" s="475">
        <f t="shared" si="89"/>
        <v>0</v>
      </c>
      <c r="FL184" s="475">
        <f t="shared" si="89"/>
        <v>0</v>
      </c>
      <c r="FM184" s="475">
        <f t="shared" si="89"/>
        <v>0</v>
      </c>
      <c r="FN184" s="475">
        <f t="shared" si="89"/>
        <v>0</v>
      </c>
      <c r="FO184" s="475">
        <f t="shared" si="89"/>
        <v>0</v>
      </c>
      <c r="FP184" s="475">
        <f t="shared" si="89"/>
        <v>0</v>
      </c>
      <c r="FQ184" s="475">
        <f t="shared" si="89"/>
        <v>0</v>
      </c>
      <c r="FR184" s="475">
        <f t="shared" si="89"/>
        <v>0</v>
      </c>
      <c r="FS184" s="475">
        <f t="shared" si="89"/>
        <v>0</v>
      </c>
      <c r="FT184" s="475">
        <f t="shared" si="89"/>
        <v>0</v>
      </c>
      <c r="FU184" s="475">
        <f t="shared" si="89"/>
        <v>0</v>
      </c>
      <c r="FV184" s="475">
        <f t="shared" si="89"/>
        <v>0</v>
      </c>
      <c r="FW184" s="475">
        <f t="shared" si="89"/>
        <v>0</v>
      </c>
      <c r="FX184" s="475">
        <f t="shared" si="89"/>
        <v>0</v>
      </c>
      <c r="FY184" s="475">
        <f t="shared" si="89"/>
        <v>0</v>
      </c>
      <c r="FZ184" s="475">
        <f t="shared" si="89"/>
        <v>0</v>
      </c>
      <c r="GA184" s="475">
        <f t="shared" si="89"/>
        <v>0</v>
      </c>
      <c r="GB184" s="475">
        <f t="shared" si="89"/>
        <v>0</v>
      </c>
    </row>
    <row r="185" spans="2:184" x14ac:dyDescent="0.35">
      <c r="B185" s="517">
        <f>VLOOKUP(C185,'QUALIFIED ENGINES'!$D$7:$P$9999,13,FALSE)</f>
        <v>45291</v>
      </c>
      <c r="C185" s="472">
        <f>'QUALIFIED ENGINES'!D55</f>
        <v>91472</v>
      </c>
      <c r="D185" s="475">
        <f t="shared" si="62"/>
        <v>0</v>
      </c>
      <c r="E185" s="475">
        <f t="shared" si="90"/>
        <v>0</v>
      </c>
      <c r="F185" s="475">
        <f t="shared" si="90"/>
        <v>0</v>
      </c>
      <c r="G185" s="475">
        <f t="shared" si="90"/>
        <v>0</v>
      </c>
      <c r="H185" s="475">
        <f t="shared" si="90"/>
        <v>0</v>
      </c>
      <c r="I185" s="475">
        <f t="shared" si="90"/>
        <v>0</v>
      </c>
      <c r="J185" s="475">
        <f t="shared" si="90"/>
        <v>0</v>
      </c>
      <c r="K185" s="475">
        <f t="shared" si="90"/>
        <v>0</v>
      </c>
      <c r="L185" s="475">
        <f t="shared" si="90"/>
        <v>0</v>
      </c>
      <c r="M185" s="475">
        <f t="shared" si="90"/>
        <v>0</v>
      </c>
      <c r="N185" s="475">
        <f t="shared" si="90"/>
        <v>0</v>
      </c>
      <c r="O185" s="475">
        <f t="shared" si="90"/>
        <v>0</v>
      </c>
      <c r="P185" s="475">
        <f t="shared" si="90"/>
        <v>0</v>
      </c>
      <c r="Q185" s="475">
        <f t="shared" si="90"/>
        <v>0</v>
      </c>
      <c r="R185" s="475">
        <f t="shared" si="90"/>
        <v>0</v>
      </c>
      <c r="S185" s="475">
        <f t="shared" si="90"/>
        <v>0</v>
      </c>
      <c r="T185" s="475">
        <f t="shared" si="90"/>
        <v>0</v>
      </c>
      <c r="U185" s="475">
        <f t="shared" si="90"/>
        <v>0</v>
      </c>
      <c r="V185" s="475">
        <f t="shared" si="90"/>
        <v>0</v>
      </c>
      <c r="W185" s="475">
        <f t="shared" si="90"/>
        <v>0</v>
      </c>
      <c r="X185" s="475">
        <f t="shared" si="90"/>
        <v>0</v>
      </c>
      <c r="Y185" s="475">
        <f t="shared" si="90"/>
        <v>0</v>
      </c>
      <c r="Z185" s="475">
        <f t="shared" si="90"/>
        <v>0</v>
      </c>
      <c r="AA185" s="475">
        <f t="shared" si="90"/>
        <v>0</v>
      </c>
      <c r="AB185" s="475">
        <f t="shared" si="90"/>
        <v>0</v>
      </c>
      <c r="AC185" s="475">
        <f t="shared" si="90"/>
        <v>0</v>
      </c>
      <c r="AD185" s="475">
        <f t="shared" si="90"/>
        <v>0</v>
      </c>
      <c r="AE185" s="475">
        <f t="shared" si="90"/>
        <v>0</v>
      </c>
      <c r="AF185" s="475">
        <f t="shared" si="90"/>
        <v>0</v>
      </c>
      <c r="AG185" s="475">
        <f t="shared" si="90"/>
        <v>0</v>
      </c>
      <c r="AH185" s="475">
        <f t="shared" si="90"/>
        <v>0</v>
      </c>
      <c r="AI185" s="475">
        <f t="shared" si="90"/>
        <v>0</v>
      </c>
      <c r="AJ185" s="475">
        <f t="shared" si="90"/>
        <v>0</v>
      </c>
      <c r="AK185" s="475">
        <f t="shared" si="90"/>
        <v>0</v>
      </c>
      <c r="AL185" s="475">
        <f t="shared" si="90"/>
        <v>0</v>
      </c>
      <c r="AM185" s="475">
        <f t="shared" si="90"/>
        <v>0</v>
      </c>
      <c r="AN185" s="475">
        <f t="shared" si="90"/>
        <v>0</v>
      </c>
      <c r="AO185" s="475">
        <f t="shared" si="90"/>
        <v>0</v>
      </c>
      <c r="AP185" s="475">
        <f t="shared" si="90"/>
        <v>0</v>
      </c>
      <c r="AQ185" s="475">
        <f t="shared" si="90"/>
        <v>0</v>
      </c>
      <c r="AR185" s="475">
        <f t="shared" si="90"/>
        <v>0</v>
      </c>
      <c r="AS185" s="475">
        <f t="shared" si="90"/>
        <v>0</v>
      </c>
      <c r="AT185" s="475">
        <f t="shared" si="90"/>
        <v>0</v>
      </c>
      <c r="AU185" s="475">
        <f t="shared" si="90"/>
        <v>0</v>
      </c>
      <c r="AV185" s="475">
        <f t="shared" si="90"/>
        <v>0</v>
      </c>
      <c r="AW185" s="475">
        <f t="shared" si="90"/>
        <v>0</v>
      </c>
      <c r="AX185" s="475">
        <f t="shared" si="90"/>
        <v>0</v>
      </c>
      <c r="AY185" s="475">
        <f t="shared" si="90"/>
        <v>0</v>
      </c>
      <c r="AZ185" s="475">
        <f t="shared" si="90"/>
        <v>0</v>
      </c>
      <c r="BA185" s="475">
        <f t="shared" si="90"/>
        <v>0</v>
      </c>
      <c r="BB185" s="475">
        <f t="shared" si="90"/>
        <v>0</v>
      </c>
      <c r="BC185" s="475">
        <f t="shared" si="90"/>
        <v>0</v>
      </c>
      <c r="BD185" s="475">
        <f t="shared" si="90"/>
        <v>0</v>
      </c>
      <c r="BE185" s="475">
        <f t="shared" si="90"/>
        <v>0</v>
      </c>
      <c r="BF185" s="475">
        <f t="shared" si="90"/>
        <v>0</v>
      </c>
      <c r="BG185" s="475">
        <f t="shared" si="90"/>
        <v>0</v>
      </c>
      <c r="BH185" s="475">
        <f t="shared" si="90"/>
        <v>0</v>
      </c>
      <c r="BI185" s="475">
        <f t="shared" si="90"/>
        <v>0</v>
      </c>
      <c r="BJ185" s="475">
        <f t="shared" si="90"/>
        <v>0</v>
      </c>
      <c r="BK185" s="475">
        <f t="shared" si="90"/>
        <v>0</v>
      </c>
      <c r="BL185" s="475">
        <f t="shared" si="90"/>
        <v>0</v>
      </c>
      <c r="BM185" s="475">
        <f t="shared" si="90"/>
        <v>0</v>
      </c>
      <c r="BN185" s="475">
        <f t="shared" si="90"/>
        <v>0</v>
      </c>
      <c r="BO185" s="475">
        <f t="shared" si="90"/>
        <v>0</v>
      </c>
      <c r="BP185" s="475">
        <f t="shared" si="90"/>
        <v>0</v>
      </c>
      <c r="BQ185" s="475">
        <f t="shared" si="87"/>
        <v>0</v>
      </c>
      <c r="BR185" s="475">
        <f t="shared" ref="BR185:BX185" si="93">_xlfn.IFNA(IF($B185=0,0,IF(DATE(BR$4,BR$5,1)&gt;=$B185,BR54,0)),0)</f>
        <v>0</v>
      </c>
      <c r="BS185" s="475">
        <f t="shared" si="93"/>
        <v>0</v>
      </c>
      <c r="BT185" s="475">
        <f t="shared" si="93"/>
        <v>0</v>
      </c>
      <c r="BU185" s="475">
        <f t="shared" si="93"/>
        <v>0</v>
      </c>
      <c r="BV185" s="475">
        <f t="shared" si="93"/>
        <v>0</v>
      </c>
      <c r="BW185" s="475">
        <f t="shared" si="93"/>
        <v>0</v>
      </c>
      <c r="BX185" s="475">
        <f t="shared" si="93"/>
        <v>0</v>
      </c>
      <c r="BY185" s="475">
        <f t="shared" si="87"/>
        <v>0</v>
      </c>
      <c r="BZ185" s="475">
        <f t="shared" si="87"/>
        <v>0</v>
      </c>
      <c r="CA185" s="475">
        <f t="shared" si="87"/>
        <v>0</v>
      </c>
      <c r="CB185" s="475">
        <f t="shared" si="87"/>
        <v>0</v>
      </c>
      <c r="CC185" s="475">
        <f t="shared" si="87"/>
        <v>0</v>
      </c>
      <c r="CD185" s="475">
        <f t="shared" si="87"/>
        <v>0</v>
      </c>
      <c r="CE185" s="475">
        <f t="shared" si="87"/>
        <v>0</v>
      </c>
      <c r="CF185" s="475">
        <f t="shared" si="87"/>
        <v>0</v>
      </c>
      <c r="CG185" s="475">
        <f t="shared" si="87"/>
        <v>0</v>
      </c>
      <c r="CH185" s="475">
        <f t="shared" si="87"/>
        <v>0</v>
      </c>
      <c r="CI185" s="475">
        <f t="shared" si="87"/>
        <v>0</v>
      </c>
      <c r="CJ185" s="475">
        <f t="shared" si="87"/>
        <v>0</v>
      </c>
      <c r="CK185" s="475">
        <f t="shared" si="87"/>
        <v>0</v>
      </c>
      <c r="CL185" s="475">
        <f t="shared" si="87"/>
        <v>0</v>
      </c>
      <c r="CM185" s="475">
        <f t="shared" si="87"/>
        <v>0</v>
      </c>
      <c r="CN185" s="475">
        <f t="shared" si="87"/>
        <v>0</v>
      </c>
      <c r="CO185" s="475">
        <f t="shared" si="87"/>
        <v>0</v>
      </c>
      <c r="CP185" s="475">
        <f t="shared" si="87"/>
        <v>0</v>
      </c>
      <c r="CQ185" s="475">
        <f t="shared" si="87"/>
        <v>0</v>
      </c>
      <c r="CR185" s="475">
        <f t="shared" si="87"/>
        <v>0</v>
      </c>
      <c r="CS185" s="475">
        <f t="shared" si="87"/>
        <v>0</v>
      </c>
      <c r="CT185" s="475">
        <f t="shared" si="87"/>
        <v>0</v>
      </c>
      <c r="CU185" s="475">
        <f t="shared" si="87"/>
        <v>0</v>
      </c>
      <c r="CV185" s="475">
        <f t="shared" si="87"/>
        <v>178.92</v>
      </c>
      <c r="CW185" s="475">
        <f t="shared" si="87"/>
        <v>415.05</v>
      </c>
      <c r="CX185" s="475">
        <f t="shared" si="87"/>
        <v>330.85</v>
      </c>
      <c r="CY185" s="475">
        <f t="shared" si="87"/>
        <v>467.85</v>
      </c>
      <c r="CZ185" s="475">
        <f t="shared" si="87"/>
        <v>438.41</v>
      </c>
      <c r="DA185" s="475">
        <f t="shared" si="87"/>
        <v>449.49</v>
      </c>
      <c r="DB185" s="475">
        <f t="shared" si="87"/>
        <v>478.25</v>
      </c>
      <c r="DC185" s="475">
        <f t="shared" si="87"/>
        <v>497.83</v>
      </c>
      <c r="DD185" s="475">
        <f t="shared" si="87"/>
        <v>456.48</v>
      </c>
      <c r="DE185" s="475">
        <f t="shared" si="87"/>
        <v>443.45</v>
      </c>
      <c r="DF185" s="475">
        <f t="shared" si="87"/>
        <v>512.66999999999996</v>
      </c>
      <c r="DG185" s="475">
        <f t="shared" si="87"/>
        <v>461.58</v>
      </c>
      <c r="DH185" s="475">
        <f t="shared" si="87"/>
        <v>0</v>
      </c>
      <c r="DI185" s="475">
        <f t="shared" si="87"/>
        <v>0</v>
      </c>
      <c r="DJ185" s="475">
        <f t="shared" si="87"/>
        <v>0</v>
      </c>
      <c r="DK185" s="475">
        <f t="shared" si="87"/>
        <v>0</v>
      </c>
      <c r="DL185" s="475">
        <f t="shared" si="87"/>
        <v>0</v>
      </c>
      <c r="DM185" s="475">
        <f t="shared" si="87"/>
        <v>0</v>
      </c>
      <c r="DN185" s="475">
        <f t="shared" si="87"/>
        <v>0</v>
      </c>
      <c r="DO185" s="475">
        <f t="shared" si="87"/>
        <v>0</v>
      </c>
      <c r="DP185" s="475">
        <f t="shared" si="87"/>
        <v>0</v>
      </c>
      <c r="DQ185" s="475">
        <f t="shared" si="87"/>
        <v>0</v>
      </c>
      <c r="DR185" s="475">
        <f t="shared" si="87"/>
        <v>0</v>
      </c>
      <c r="DS185" s="475">
        <f t="shared" si="87"/>
        <v>0</v>
      </c>
      <c r="DT185" s="475">
        <f t="shared" si="87"/>
        <v>0</v>
      </c>
      <c r="DU185" s="475">
        <f t="shared" si="87"/>
        <v>0</v>
      </c>
      <c r="DV185" s="475">
        <f t="shared" si="87"/>
        <v>0</v>
      </c>
      <c r="DW185" s="475">
        <f t="shared" si="87"/>
        <v>0</v>
      </c>
      <c r="DX185" s="475">
        <f t="shared" si="87"/>
        <v>0</v>
      </c>
      <c r="DY185" s="475">
        <f t="shared" si="87"/>
        <v>0</v>
      </c>
      <c r="DZ185" s="475">
        <f t="shared" si="87"/>
        <v>0</v>
      </c>
      <c r="EA185" s="475">
        <f t="shared" si="87"/>
        <v>0</v>
      </c>
      <c r="EB185" s="475">
        <f t="shared" si="89"/>
        <v>0</v>
      </c>
      <c r="EC185" s="475">
        <f t="shared" si="89"/>
        <v>0</v>
      </c>
      <c r="ED185" s="475">
        <f t="shared" si="89"/>
        <v>0</v>
      </c>
      <c r="EE185" s="475">
        <f t="shared" si="89"/>
        <v>0</v>
      </c>
      <c r="EF185" s="475">
        <f t="shared" si="89"/>
        <v>0</v>
      </c>
      <c r="EG185" s="475">
        <f t="shared" si="89"/>
        <v>0</v>
      </c>
      <c r="EH185" s="475">
        <f t="shared" si="89"/>
        <v>0</v>
      </c>
      <c r="EI185" s="475">
        <f t="shared" si="89"/>
        <v>0</v>
      </c>
      <c r="EJ185" s="475">
        <f t="shared" si="89"/>
        <v>0</v>
      </c>
      <c r="EK185" s="475">
        <f t="shared" si="89"/>
        <v>0</v>
      </c>
      <c r="EL185" s="475">
        <f t="shared" si="89"/>
        <v>0</v>
      </c>
      <c r="EM185" s="475">
        <f t="shared" si="89"/>
        <v>0</v>
      </c>
      <c r="EN185" s="475">
        <f t="shared" si="89"/>
        <v>0</v>
      </c>
      <c r="EO185" s="475">
        <f t="shared" si="89"/>
        <v>0</v>
      </c>
      <c r="EP185" s="475">
        <f t="shared" si="89"/>
        <v>0</v>
      </c>
      <c r="EQ185" s="475">
        <f t="shared" si="89"/>
        <v>0</v>
      </c>
      <c r="ER185" s="475">
        <f t="shared" si="89"/>
        <v>0</v>
      </c>
      <c r="ES185" s="475">
        <f t="shared" si="89"/>
        <v>0</v>
      </c>
      <c r="ET185" s="475">
        <f t="shared" si="89"/>
        <v>0</v>
      </c>
      <c r="EU185" s="475">
        <f t="shared" si="89"/>
        <v>0</v>
      </c>
      <c r="EV185" s="475">
        <f t="shared" si="89"/>
        <v>0</v>
      </c>
      <c r="EW185" s="475">
        <f t="shared" si="89"/>
        <v>0</v>
      </c>
      <c r="EX185" s="475">
        <f t="shared" si="89"/>
        <v>0</v>
      </c>
      <c r="EY185" s="475">
        <f t="shared" si="89"/>
        <v>0</v>
      </c>
      <c r="EZ185" s="475">
        <f t="shared" si="89"/>
        <v>0</v>
      </c>
      <c r="FA185" s="475">
        <f t="shared" si="89"/>
        <v>0</v>
      </c>
      <c r="FB185" s="475">
        <f t="shared" si="89"/>
        <v>0</v>
      </c>
      <c r="FC185" s="475">
        <f t="shared" si="89"/>
        <v>0</v>
      </c>
      <c r="FD185" s="475">
        <f t="shared" si="89"/>
        <v>0</v>
      </c>
      <c r="FE185" s="475">
        <f t="shared" si="89"/>
        <v>0</v>
      </c>
      <c r="FF185" s="475">
        <f t="shared" si="89"/>
        <v>0</v>
      </c>
      <c r="FG185" s="475">
        <f t="shared" si="89"/>
        <v>0</v>
      </c>
      <c r="FH185" s="475">
        <f t="shared" si="89"/>
        <v>0</v>
      </c>
      <c r="FI185" s="475">
        <f t="shared" si="89"/>
        <v>0</v>
      </c>
      <c r="FJ185" s="475">
        <f t="shared" si="89"/>
        <v>0</v>
      </c>
      <c r="FK185" s="475">
        <f t="shared" si="89"/>
        <v>0</v>
      </c>
      <c r="FL185" s="475">
        <f t="shared" si="89"/>
        <v>0</v>
      </c>
      <c r="FM185" s="475">
        <f t="shared" si="89"/>
        <v>0</v>
      </c>
      <c r="FN185" s="475">
        <f t="shared" si="89"/>
        <v>0</v>
      </c>
      <c r="FO185" s="475">
        <f t="shared" si="89"/>
        <v>0</v>
      </c>
      <c r="FP185" s="475">
        <f t="shared" si="89"/>
        <v>0</v>
      </c>
      <c r="FQ185" s="475">
        <f t="shared" si="89"/>
        <v>0</v>
      </c>
      <c r="FR185" s="475">
        <f t="shared" si="89"/>
        <v>0</v>
      </c>
      <c r="FS185" s="475">
        <f t="shared" si="89"/>
        <v>0</v>
      </c>
      <c r="FT185" s="475">
        <f t="shared" si="89"/>
        <v>0</v>
      </c>
      <c r="FU185" s="475">
        <f t="shared" si="89"/>
        <v>0</v>
      </c>
      <c r="FV185" s="475">
        <f t="shared" si="89"/>
        <v>0</v>
      </c>
      <c r="FW185" s="475">
        <f t="shared" si="89"/>
        <v>0</v>
      </c>
      <c r="FX185" s="475">
        <f t="shared" si="89"/>
        <v>0</v>
      </c>
      <c r="FY185" s="475">
        <f t="shared" si="89"/>
        <v>0</v>
      </c>
      <c r="FZ185" s="475">
        <f t="shared" si="89"/>
        <v>0</v>
      </c>
      <c r="GA185" s="475">
        <f t="shared" si="89"/>
        <v>0</v>
      </c>
      <c r="GB185" s="475">
        <f t="shared" si="89"/>
        <v>0</v>
      </c>
    </row>
    <row r="186" spans="2:184" x14ac:dyDescent="0.35">
      <c r="B186" s="517">
        <f>VLOOKUP(C186,'QUALIFIED ENGINES'!$D$7:$P$9999,13,FALSE)</f>
        <v>43999.041666666664</v>
      </c>
      <c r="C186" s="472">
        <f>'QUALIFIED ENGINES'!D56</f>
        <v>91476</v>
      </c>
      <c r="D186" s="475">
        <f t="shared" si="62"/>
        <v>0</v>
      </c>
      <c r="E186" s="475">
        <f t="shared" si="90"/>
        <v>0</v>
      </c>
      <c r="F186" s="475">
        <f t="shared" si="90"/>
        <v>0</v>
      </c>
      <c r="G186" s="475">
        <f t="shared" si="90"/>
        <v>0</v>
      </c>
      <c r="H186" s="475">
        <f t="shared" si="90"/>
        <v>0</v>
      </c>
      <c r="I186" s="475">
        <f t="shared" si="90"/>
        <v>0</v>
      </c>
      <c r="J186" s="475">
        <f t="shared" si="90"/>
        <v>0</v>
      </c>
      <c r="K186" s="475">
        <f t="shared" si="90"/>
        <v>0</v>
      </c>
      <c r="L186" s="475">
        <f t="shared" si="90"/>
        <v>0</v>
      </c>
      <c r="M186" s="475">
        <f t="shared" si="90"/>
        <v>0</v>
      </c>
      <c r="N186" s="475">
        <f t="shared" si="90"/>
        <v>0</v>
      </c>
      <c r="O186" s="475">
        <f t="shared" si="90"/>
        <v>0</v>
      </c>
      <c r="P186" s="475">
        <f t="shared" si="90"/>
        <v>0</v>
      </c>
      <c r="Q186" s="475">
        <f t="shared" si="90"/>
        <v>0</v>
      </c>
      <c r="R186" s="475">
        <f t="shared" si="90"/>
        <v>0</v>
      </c>
      <c r="S186" s="475">
        <f t="shared" si="90"/>
        <v>0</v>
      </c>
      <c r="T186" s="475">
        <f t="shared" si="90"/>
        <v>0</v>
      </c>
      <c r="U186" s="475">
        <f t="shared" si="90"/>
        <v>0</v>
      </c>
      <c r="V186" s="475">
        <f t="shared" si="90"/>
        <v>0</v>
      </c>
      <c r="W186" s="475">
        <f t="shared" si="90"/>
        <v>0</v>
      </c>
      <c r="X186" s="475">
        <f t="shared" si="90"/>
        <v>0</v>
      </c>
      <c r="Y186" s="475">
        <f t="shared" si="90"/>
        <v>0</v>
      </c>
      <c r="Z186" s="475">
        <f t="shared" si="90"/>
        <v>0</v>
      </c>
      <c r="AA186" s="475">
        <f t="shared" si="90"/>
        <v>0</v>
      </c>
      <c r="AB186" s="475">
        <f t="shared" si="90"/>
        <v>0</v>
      </c>
      <c r="AC186" s="475">
        <f t="shared" si="90"/>
        <v>0</v>
      </c>
      <c r="AD186" s="475">
        <f t="shared" si="90"/>
        <v>0</v>
      </c>
      <c r="AE186" s="475">
        <f t="shared" si="90"/>
        <v>0</v>
      </c>
      <c r="AF186" s="475">
        <f t="shared" si="90"/>
        <v>0</v>
      </c>
      <c r="AG186" s="475">
        <f t="shared" si="90"/>
        <v>0</v>
      </c>
      <c r="AH186" s="475">
        <f t="shared" si="90"/>
        <v>0</v>
      </c>
      <c r="AI186" s="475">
        <f t="shared" si="90"/>
        <v>0</v>
      </c>
      <c r="AJ186" s="475">
        <f t="shared" si="90"/>
        <v>0</v>
      </c>
      <c r="AK186" s="475">
        <f t="shared" si="90"/>
        <v>0</v>
      </c>
      <c r="AL186" s="475">
        <f t="shared" si="90"/>
        <v>0</v>
      </c>
      <c r="AM186" s="475">
        <f t="shared" si="90"/>
        <v>0</v>
      </c>
      <c r="AN186" s="475">
        <f t="shared" si="90"/>
        <v>0</v>
      </c>
      <c r="AO186" s="475">
        <f t="shared" si="90"/>
        <v>0</v>
      </c>
      <c r="AP186" s="475">
        <f t="shared" si="90"/>
        <v>0</v>
      </c>
      <c r="AQ186" s="475">
        <f t="shared" si="90"/>
        <v>0</v>
      </c>
      <c r="AR186" s="475">
        <f t="shared" si="90"/>
        <v>0</v>
      </c>
      <c r="AS186" s="475">
        <f t="shared" si="90"/>
        <v>0</v>
      </c>
      <c r="AT186" s="475">
        <f t="shared" si="90"/>
        <v>0</v>
      </c>
      <c r="AU186" s="475">
        <f t="shared" si="90"/>
        <v>0</v>
      </c>
      <c r="AV186" s="475">
        <f t="shared" si="90"/>
        <v>0</v>
      </c>
      <c r="AW186" s="475">
        <f t="shared" si="90"/>
        <v>0</v>
      </c>
      <c r="AX186" s="475">
        <f t="shared" si="90"/>
        <v>0</v>
      </c>
      <c r="AY186" s="475">
        <f t="shared" si="90"/>
        <v>0</v>
      </c>
      <c r="AZ186" s="475">
        <f t="shared" si="90"/>
        <v>0</v>
      </c>
      <c r="BA186" s="475">
        <f t="shared" si="90"/>
        <v>0</v>
      </c>
      <c r="BB186" s="475">
        <f t="shared" si="90"/>
        <v>0</v>
      </c>
      <c r="BC186" s="475">
        <f t="shared" si="90"/>
        <v>0</v>
      </c>
      <c r="BD186" s="475">
        <f t="shared" si="90"/>
        <v>0</v>
      </c>
      <c r="BE186" s="475">
        <f t="shared" si="90"/>
        <v>0</v>
      </c>
      <c r="BF186" s="475">
        <f t="shared" si="90"/>
        <v>0</v>
      </c>
      <c r="BG186" s="475">
        <f t="shared" si="90"/>
        <v>0</v>
      </c>
      <c r="BH186" s="475">
        <f t="shared" si="90"/>
        <v>0</v>
      </c>
      <c r="BI186" s="475">
        <f t="shared" si="90"/>
        <v>0</v>
      </c>
      <c r="BJ186" s="475">
        <f t="shared" si="90"/>
        <v>0</v>
      </c>
      <c r="BK186" s="475">
        <f t="shared" si="90"/>
        <v>0</v>
      </c>
      <c r="BL186" s="475">
        <f t="shared" si="90"/>
        <v>0</v>
      </c>
      <c r="BM186" s="475">
        <f t="shared" si="90"/>
        <v>0</v>
      </c>
      <c r="BN186" s="475">
        <f t="shared" si="90"/>
        <v>0</v>
      </c>
      <c r="BO186" s="475">
        <f t="shared" si="90"/>
        <v>140.99</v>
      </c>
      <c r="BP186" s="475">
        <f t="shared" ref="BP186:EA189" si="94">_xlfn.IFNA(IF($B186=0,0,IF(DATE(BP$4,BP$5,1)&gt;=$B186,BP55,0)),0)</f>
        <v>332.95</v>
      </c>
      <c r="BQ186" s="475">
        <f t="shared" si="94"/>
        <v>453.63</v>
      </c>
      <c r="BR186" s="475">
        <f t="shared" ref="BR186:BX186" si="95">_xlfn.IFNA(IF($B186=0,0,IF(DATE(BR$4,BR$5,1)&gt;=$B186,BR55,0)),0)</f>
        <v>392.12</v>
      </c>
      <c r="BS186" s="475">
        <f t="shared" si="95"/>
        <v>412.34</v>
      </c>
      <c r="BT186" s="475">
        <f t="shared" si="95"/>
        <v>365</v>
      </c>
      <c r="BU186" s="475">
        <f t="shared" si="95"/>
        <v>351.41</v>
      </c>
      <c r="BV186" s="475">
        <f t="shared" si="95"/>
        <v>425.95</v>
      </c>
      <c r="BW186" s="475">
        <f t="shared" si="95"/>
        <v>388.52</v>
      </c>
      <c r="BX186" s="475">
        <f t="shared" si="95"/>
        <v>418.43</v>
      </c>
      <c r="BY186" s="475">
        <f t="shared" si="94"/>
        <v>372.57</v>
      </c>
      <c r="BZ186" s="475">
        <f t="shared" si="94"/>
        <v>372.77</v>
      </c>
      <c r="CA186" s="475">
        <f t="shared" si="94"/>
        <v>398.2</v>
      </c>
      <c r="CB186" s="475">
        <f t="shared" si="94"/>
        <v>422.51</v>
      </c>
      <c r="CC186" s="475">
        <f t="shared" si="94"/>
        <v>422.92</v>
      </c>
      <c r="CD186" s="475">
        <f t="shared" si="94"/>
        <v>416.48</v>
      </c>
      <c r="CE186" s="475">
        <f t="shared" si="94"/>
        <v>412.85</v>
      </c>
      <c r="CF186" s="475">
        <f t="shared" si="94"/>
        <v>407.02</v>
      </c>
      <c r="CG186" s="475">
        <f t="shared" si="94"/>
        <v>384.65</v>
      </c>
      <c r="CH186" s="475">
        <f t="shared" si="94"/>
        <v>443.02</v>
      </c>
      <c r="CI186" s="475">
        <f t="shared" si="94"/>
        <v>436.68</v>
      </c>
      <c r="CJ186" s="475">
        <f t="shared" si="94"/>
        <v>407.49</v>
      </c>
      <c r="CK186" s="475">
        <f t="shared" si="94"/>
        <v>405.21</v>
      </c>
      <c r="CL186" s="475">
        <f t="shared" si="94"/>
        <v>217.74</v>
      </c>
      <c r="CM186" s="475">
        <f t="shared" si="94"/>
        <v>0</v>
      </c>
      <c r="CN186" s="475">
        <f t="shared" si="94"/>
        <v>0</v>
      </c>
      <c r="CO186" s="475">
        <f t="shared" si="94"/>
        <v>0</v>
      </c>
      <c r="CP186" s="475">
        <f t="shared" si="94"/>
        <v>0</v>
      </c>
      <c r="CQ186" s="475">
        <f t="shared" si="94"/>
        <v>0</v>
      </c>
      <c r="CR186" s="475">
        <f t="shared" si="94"/>
        <v>0</v>
      </c>
      <c r="CS186" s="475">
        <f t="shared" si="94"/>
        <v>0</v>
      </c>
      <c r="CT186" s="475">
        <f t="shared" si="94"/>
        <v>0</v>
      </c>
      <c r="CU186" s="475">
        <f t="shared" si="94"/>
        <v>0</v>
      </c>
      <c r="CV186" s="475">
        <f t="shared" si="94"/>
        <v>0</v>
      </c>
      <c r="CW186" s="475">
        <f t="shared" si="94"/>
        <v>0</v>
      </c>
      <c r="CX186" s="475">
        <f t="shared" si="94"/>
        <v>0</v>
      </c>
      <c r="CY186" s="475">
        <f t="shared" si="94"/>
        <v>0</v>
      </c>
      <c r="CZ186" s="475">
        <f t="shared" si="94"/>
        <v>0</v>
      </c>
      <c r="DA186" s="475">
        <f t="shared" si="94"/>
        <v>0</v>
      </c>
      <c r="DB186" s="475">
        <f t="shared" si="94"/>
        <v>0</v>
      </c>
      <c r="DC186" s="475">
        <f t="shared" si="94"/>
        <v>0</v>
      </c>
      <c r="DD186" s="475">
        <f t="shared" si="94"/>
        <v>0</v>
      </c>
      <c r="DE186" s="475">
        <f t="shared" si="94"/>
        <v>0</v>
      </c>
      <c r="DF186" s="475">
        <f t="shared" si="94"/>
        <v>286.81</v>
      </c>
      <c r="DG186" s="475">
        <f t="shared" si="94"/>
        <v>337.3</v>
      </c>
      <c r="DH186" s="475">
        <f t="shared" si="94"/>
        <v>0</v>
      </c>
      <c r="DI186" s="475">
        <f t="shared" si="94"/>
        <v>0</v>
      </c>
      <c r="DJ186" s="475">
        <f t="shared" si="94"/>
        <v>0</v>
      </c>
      <c r="DK186" s="475">
        <f t="shared" si="94"/>
        <v>0</v>
      </c>
      <c r="DL186" s="475">
        <f t="shared" si="94"/>
        <v>0</v>
      </c>
      <c r="DM186" s="475">
        <f t="shared" si="94"/>
        <v>0</v>
      </c>
      <c r="DN186" s="475">
        <f t="shared" si="94"/>
        <v>0</v>
      </c>
      <c r="DO186" s="475">
        <f t="shared" si="94"/>
        <v>0</v>
      </c>
      <c r="DP186" s="475">
        <f t="shared" si="94"/>
        <v>0</v>
      </c>
      <c r="DQ186" s="475">
        <f t="shared" si="94"/>
        <v>0</v>
      </c>
      <c r="DR186" s="475">
        <f t="shared" si="94"/>
        <v>0</v>
      </c>
      <c r="DS186" s="475">
        <f t="shared" si="94"/>
        <v>0</v>
      </c>
      <c r="DT186" s="475">
        <f t="shared" si="94"/>
        <v>0</v>
      </c>
      <c r="DU186" s="475">
        <f t="shared" si="94"/>
        <v>0</v>
      </c>
      <c r="DV186" s="475">
        <f t="shared" si="94"/>
        <v>0</v>
      </c>
      <c r="DW186" s="475">
        <f t="shared" si="94"/>
        <v>0</v>
      </c>
      <c r="DX186" s="475">
        <f t="shared" si="94"/>
        <v>0</v>
      </c>
      <c r="DY186" s="475">
        <f t="shared" si="94"/>
        <v>0</v>
      </c>
      <c r="DZ186" s="475">
        <f t="shared" si="94"/>
        <v>0</v>
      </c>
      <c r="EA186" s="475">
        <f t="shared" si="94"/>
        <v>0</v>
      </c>
      <c r="EB186" s="475">
        <f t="shared" si="89"/>
        <v>0</v>
      </c>
      <c r="EC186" s="475">
        <f t="shared" si="89"/>
        <v>0</v>
      </c>
      <c r="ED186" s="475">
        <f t="shared" si="89"/>
        <v>0</v>
      </c>
      <c r="EE186" s="475">
        <f t="shared" si="89"/>
        <v>0</v>
      </c>
      <c r="EF186" s="475">
        <f t="shared" si="89"/>
        <v>0</v>
      </c>
      <c r="EG186" s="475">
        <f t="shared" si="89"/>
        <v>0</v>
      </c>
      <c r="EH186" s="475">
        <f t="shared" si="89"/>
        <v>0</v>
      </c>
      <c r="EI186" s="475">
        <f t="shared" si="89"/>
        <v>0</v>
      </c>
      <c r="EJ186" s="475">
        <f t="shared" si="89"/>
        <v>0</v>
      </c>
      <c r="EK186" s="475">
        <f t="shared" si="89"/>
        <v>0</v>
      </c>
      <c r="EL186" s="475">
        <f t="shared" si="89"/>
        <v>0</v>
      </c>
      <c r="EM186" s="475">
        <f t="shared" si="89"/>
        <v>0</v>
      </c>
      <c r="EN186" s="475">
        <f t="shared" si="89"/>
        <v>0</v>
      </c>
      <c r="EO186" s="475">
        <f t="shared" si="89"/>
        <v>0</v>
      </c>
      <c r="EP186" s="475">
        <f t="shared" si="89"/>
        <v>0</v>
      </c>
      <c r="EQ186" s="475">
        <f t="shared" si="89"/>
        <v>0</v>
      </c>
      <c r="ER186" s="475">
        <f t="shared" si="89"/>
        <v>0</v>
      </c>
      <c r="ES186" s="475">
        <f t="shared" si="89"/>
        <v>0</v>
      </c>
      <c r="ET186" s="475">
        <f t="shared" si="89"/>
        <v>0</v>
      </c>
      <c r="EU186" s="475">
        <f t="shared" si="89"/>
        <v>0</v>
      </c>
      <c r="EV186" s="475">
        <f t="shared" si="89"/>
        <v>0</v>
      </c>
      <c r="EW186" s="475">
        <f t="shared" si="89"/>
        <v>0</v>
      </c>
      <c r="EX186" s="475">
        <f t="shared" si="89"/>
        <v>0</v>
      </c>
      <c r="EY186" s="475">
        <f t="shared" si="89"/>
        <v>0</v>
      </c>
      <c r="EZ186" s="475">
        <f t="shared" si="89"/>
        <v>0</v>
      </c>
      <c r="FA186" s="475">
        <f t="shared" si="89"/>
        <v>0</v>
      </c>
      <c r="FB186" s="475">
        <f t="shared" si="89"/>
        <v>0</v>
      </c>
      <c r="FC186" s="475">
        <f t="shared" si="89"/>
        <v>0</v>
      </c>
      <c r="FD186" s="475">
        <f t="shared" si="89"/>
        <v>0</v>
      </c>
      <c r="FE186" s="475">
        <f t="shared" si="89"/>
        <v>0</v>
      </c>
      <c r="FF186" s="475">
        <f t="shared" si="89"/>
        <v>0</v>
      </c>
      <c r="FG186" s="475">
        <f t="shared" si="89"/>
        <v>0</v>
      </c>
      <c r="FH186" s="475">
        <f t="shared" si="89"/>
        <v>0</v>
      </c>
      <c r="FI186" s="475">
        <f t="shared" si="89"/>
        <v>0</v>
      </c>
      <c r="FJ186" s="475">
        <f t="shared" si="89"/>
        <v>0</v>
      </c>
      <c r="FK186" s="475">
        <f t="shared" si="89"/>
        <v>0</v>
      </c>
      <c r="FL186" s="475">
        <f t="shared" si="89"/>
        <v>0</v>
      </c>
      <c r="FM186" s="475">
        <f t="shared" si="89"/>
        <v>0</v>
      </c>
      <c r="FN186" s="475">
        <f t="shared" si="89"/>
        <v>0</v>
      </c>
      <c r="FO186" s="475">
        <f t="shared" si="89"/>
        <v>0</v>
      </c>
      <c r="FP186" s="475">
        <f t="shared" si="89"/>
        <v>0</v>
      </c>
      <c r="FQ186" s="475">
        <f t="shared" si="89"/>
        <v>0</v>
      </c>
      <c r="FR186" s="475">
        <f t="shared" si="89"/>
        <v>0</v>
      </c>
      <c r="FS186" s="475">
        <f t="shared" ref="FS186:GB186" si="96">_xlfn.IFNA(IF($B186=0,0,IF(DATE(FS$4,FS$5,1)&gt;=$B186,FS55,0)),0)</f>
        <v>0</v>
      </c>
      <c r="FT186" s="475">
        <f t="shared" si="96"/>
        <v>0</v>
      </c>
      <c r="FU186" s="475">
        <f t="shared" si="96"/>
        <v>0</v>
      </c>
      <c r="FV186" s="475">
        <f t="shared" si="96"/>
        <v>0</v>
      </c>
      <c r="FW186" s="475">
        <f t="shared" si="96"/>
        <v>0</v>
      </c>
      <c r="FX186" s="475">
        <f t="shared" si="96"/>
        <v>0</v>
      </c>
      <c r="FY186" s="475">
        <f t="shared" si="96"/>
        <v>0</v>
      </c>
      <c r="FZ186" s="475">
        <f t="shared" si="96"/>
        <v>0</v>
      </c>
      <c r="GA186" s="475">
        <f t="shared" si="96"/>
        <v>0</v>
      </c>
      <c r="GB186" s="475">
        <f t="shared" si="96"/>
        <v>0</v>
      </c>
    </row>
    <row r="187" spans="2:184" x14ac:dyDescent="0.35">
      <c r="B187" s="517">
        <f>VLOOKUP(C187,'QUALIFIED ENGINES'!$D$7:$P$9999,13,FALSE)</f>
        <v>45015.041666666664</v>
      </c>
      <c r="C187" s="472">
        <f>'QUALIFIED ENGINES'!D57</f>
        <v>91446</v>
      </c>
      <c r="D187" s="475">
        <f t="shared" si="62"/>
        <v>0</v>
      </c>
      <c r="E187" s="475">
        <f t="shared" ref="E187:BP190" si="97">_xlfn.IFNA(IF($B187=0,0,IF(DATE(E$4,E$5,1)&gt;=$B187,E56,0)),0)</f>
        <v>0</v>
      </c>
      <c r="F187" s="475">
        <f t="shared" si="97"/>
        <v>0</v>
      </c>
      <c r="G187" s="475">
        <f t="shared" si="97"/>
        <v>0</v>
      </c>
      <c r="H187" s="475">
        <f t="shared" si="97"/>
        <v>0</v>
      </c>
      <c r="I187" s="475">
        <f t="shared" si="97"/>
        <v>0</v>
      </c>
      <c r="J187" s="475">
        <f t="shared" si="97"/>
        <v>0</v>
      </c>
      <c r="K187" s="475">
        <f t="shared" si="97"/>
        <v>0</v>
      </c>
      <c r="L187" s="475">
        <f t="shared" si="97"/>
        <v>0</v>
      </c>
      <c r="M187" s="475">
        <f t="shared" si="97"/>
        <v>0</v>
      </c>
      <c r="N187" s="475">
        <f t="shared" si="97"/>
        <v>0</v>
      </c>
      <c r="O187" s="475">
        <f t="shared" si="97"/>
        <v>0</v>
      </c>
      <c r="P187" s="475">
        <f t="shared" si="97"/>
        <v>0</v>
      </c>
      <c r="Q187" s="475">
        <f t="shared" si="97"/>
        <v>0</v>
      </c>
      <c r="R187" s="475">
        <f t="shared" si="97"/>
        <v>0</v>
      </c>
      <c r="S187" s="475">
        <f t="shared" si="97"/>
        <v>0</v>
      </c>
      <c r="T187" s="475">
        <f t="shared" si="97"/>
        <v>0</v>
      </c>
      <c r="U187" s="475">
        <f t="shared" si="97"/>
        <v>0</v>
      </c>
      <c r="V187" s="475">
        <f t="shared" si="97"/>
        <v>0</v>
      </c>
      <c r="W187" s="475">
        <f t="shared" si="97"/>
        <v>0</v>
      </c>
      <c r="X187" s="475">
        <f t="shared" si="97"/>
        <v>0</v>
      </c>
      <c r="Y187" s="475">
        <f t="shared" si="97"/>
        <v>0</v>
      </c>
      <c r="Z187" s="475">
        <f t="shared" si="97"/>
        <v>0</v>
      </c>
      <c r="AA187" s="475">
        <f t="shared" si="97"/>
        <v>0</v>
      </c>
      <c r="AB187" s="475">
        <f t="shared" si="97"/>
        <v>0</v>
      </c>
      <c r="AC187" s="475">
        <f t="shared" si="97"/>
        <v>0</v>
      </c>
      <c r="AD187" s="475">
        <f t="shared" si="97"/>
        <v>0</v>
      </c>
      <c r="AE187" s="475">
        <f t="shared" si="97"/>
        <v>0</v>
      </c>
      <c r="AF187" s="475">
        <f t="shared" si="97"/>
        <v>0</v>
      </c>
      <c r="AG187" s="475">
        <f t="shared" si="97"/>
        <v>0</v>
      </c>
      <c r="AH187" s="475">
        <f t="shared" si="97"/>
        <v>0</v>
      </c>
      <c r="AI187" s="475">
        <f t="shared" si="97"/>
        <v>0</v>
      </c>
      <c r="AJ187" s="475">
        <f t="shared" si="97"/>
        <v>0</v>
      </c>
      <c r="AK187" s="475">
        <f t="shared" si="97"/>
        <v>0</v>
      </c>
      <c r="AL187" s="475">
        <f t="shared" si="97"/>
        <v>0</v>
      </c>
      <c r="AM187" s="475">
        <f t="shared" si="97"/>
        <v>0</v>
      </c>
      <c r="AN187" s="475">
        <f t="shared" si="97"/>
        <v>0</v>
      </c>
      <c r="AO187" s="475">
        <f t="shared" si="97"/>
        <v>0</v>
      </c>
      <c r="AP187" s="475">
        <f t="shared" si="97"/>
        <v>0</v>
      </c>
      <c r="AQ187" s="475">
        <f t="shared" si="97"/>
        <v>0</v>
      </c>
      <c r="AR187" s="475">
        <f t="shared" si="97"/>
        <v>0</v>
      </c>
      <c r="AS187" s="475">
        <f t="shared" si="97"/>
        <v>0</v>
      </c>
      <c r="AT187" s="475">
        <f t="shared" si="97"/>
        <v>0</v>
      </c>
      <c r="AU187" s="475">
        <f t="shared" si="97"/>
        <v>0</v>
      </c>
      <c r="AV187" s="475">
        <f t="shared" si="97"/>
        <v>0</v>
      </c>
      <c r="AW187" s="475">
        <f t="shared" si="97"/>
        <v>0</v>
      </c>
      <c r="AX187" s="475">
        <f t="shared" si="97"/>
        <v>0</v>
      </c>
      <c r="AY187" s="475">
        <f t="shared" si="97"/>
        <v>0</v>
      </c>
      <c r="AZ187" s="475">
        <f t="shared" si="97"/>
        <v>0</v>
      </c>
      <c r="BA187" s="475">
        <f t="shared" si="97"/>
        <v>0</v>
      </c>
      <c r="BB187" s="475">
        <f t="shared" si="97"/>
        <v>0</v>
      </c>
      <c r="BC187" s="475">
        <f t="shared" si="97"/>
        <v>0</v>
      </c>
      <c r="BD187" s="475">
        <f t="shared" si="97"/>
        <v>0</v>
      </c>
      <c r="BE187" s="475">
        <f t="shared" si="97"/>
        <v>0</v>
      </c>
      <c r="BF187" s="475">
        <f t="shared" si="97"/>
        <v>0</v>
      </c>
      <c r="BG187" s="475">
        <f t="shared" si="97"/>
        <v>0</v>
      </c>
      <c r="BH187" s="475">
        <f t="shared" si="97"/>
        <v>0</v>
      </c>
      <c r="BI187" s="475">
        <f t="shared" si="97"/>
        <v>0</v>
      </c>
      <c r="BJ187" s="475">
        <f t="shared" si="97"/>
        <v>0</v>
      </c>
      <c r="BK187" s="475">
        <f t="shared" si="97"/>
        <v>0</v>
      </c>
      <c r="BL187" s="475">
        <f t="shared" si="97"/>
        <v>0</v>
      </c>
      <c r="BM187" s="475">
        <f t="shared" si="97"/>
        <v>0</v>
      </c>
      <c r="BN187" s="475">
        <f t="shared" si="97"/>
        <v>0</v>
      </c>
      <c r="BO187" s="475">
        <f t="shared" si="97"/>
        <v>0</v>
      </c>
      <c r="BP187" s="475">
        <f t="shared" si="97"/>
        <v>0</v>
      </c>
      <c r="BQ187" s="475">
        <f t="shared" si="94"/>
        <v>0</v>
      </c>
      <c r="BR187" s="475">
        <f t="shared" ref="BR187:BX187" si="98">_xlfn.IFNA(IF($B187=0,0,IF(DATE(BR$4,BR$5,1)&gt;=$B187,BR56,0)),0)</f>
        <v>0</v>
      </c>
      <c r="BS187" s="475">
        <f t="shared" si="98"/>
        <v>0</v>
      </c>
      <c r="BT187" s="475">
        <f t="shared" si="98"/>
        <v>0</v>
      </c>
      <c r="BU187" s="475">
        <f t="shared" si="98"/>
        <v>0</v>
      </c>
      <c r="BV187" s="475">
        <f t="shared" si="98"/>
        <v>0</v>
      </c>
      <c r="BW187" s="475">
        <f t="shared" si="98"/>
        <v>0</v>
      </c>
      <c r="BX187" s="475">
        <f t="shared" si="98"/>
        <v>0</v>
      </c>
      <c r="BY187" s="475">
        <f t="shared" si="94"/>
        <v>0</v>
      </c>
      <c r="BZ187" s="475">
        <f t="shared" si="94"/>
        <v>0</v>
      </c>
      <c r="CA187" s="475">
        <f t="shared" si="94"/>
        <v>0</v>
      </c>
      <c r="CB187" s="475">
        <f t="shared" si="94"/>
        <v>0</v>
      </c>
      <c r="CC187" s="475">
        <f t="shared" si="94"/>
        <v>0</v>
      </c>
      <c r="CD187" s="475">
        <f t="shared" si="94"/>
        <v>20.65</v>
      </c>
      <c r="CE187" s="475">
        <f t="shared" si="94"/>
        <v>241.03</v>
      </c>
      <c r="CF187" s="475">
        <f t="shared" si="94"/>
        <v>385.6</v>
      </c>
      <c r="CG187" s="475">
        <f t="shared" si="94"/>
        <v>419.28</v>
      </c>
      <c r="CH187" s="475">
        <f t="shared" si="94"/>
        <v>462.7</v>
      </c>
      <c r="CI187" s="475">
        <f t="shared" si="94"/>
        <v>464.42</v>
      </c>
      <c r="CJ187" s="475">
        <f t="shared" si="94"/>
        <v>425.14</v>
      </c>
      <c r="CK187" s="475">
        <f t="shared" si="94"/>
        <v>443.01</v>
      </c>
      <c r="CL187" s="475">
        <f t="shared" si="94"/>
        <v>462.3</v>
      </c>
      <c r="CM187" s="475">
        <f t="shared" si="94"/>
        <v>484.7</v>
      </c>
      <c r="CN187" s="475">
        <f t="shared" si="94"/>
        <v>474.8</v>
      </c>
      <c r="CO187" s="475">
        <f t="shared" si="94"/>
        <v>409.58</v>
      </c>
      <c r="CP187" s="475">
        <f t="shared" si="94"/>
        <v>483.1</v>
      </c>
      <c r="CQ187" s="475">
        <f t="shared" si="94"/>
        <v>490.9</v>
      </c>
      <c r="CR187" s="475">
        <f t="shared" si="94"/>
        <v>445.45</v>
      </c>
      <c r="CS187" s="475">
        <f t="shared" si="94"/>
        <v>407.33</v>
      </c>
      <c r="CT187" s="475">
        <f t="shared" si="94"/>
        <v>483.05</v>
      </c>
      <c r="CU187" s="475">
        <f t="shared" si="94"/>
        <v>476.84</v>
      </c>
      <c r="CV187" s="475">
        <f t="shared" si="94"/>
        <v>459.97</v>
      </c>
      <c r="CW187" s="475">
        <f t="shared" si="94"/>
        <v>380.33</v>
      </c>
      <c r="CX187" s="475">
        <f t="shared" si="94"/>
        <v>433.93</v>
      </c>
      <c r="CY187" s="475">
        <f t="shared" si="94"/>
        <v>415.99</v>
      </c>
      <c r="CZ187" s="475">
        <f t="shared" si="94"/>
        <v>487.7</v>
      </c>
      <c r="DA187" s="475">
        <f t="shared" si="94"/>
        <v>457.28</v>
      </c>
      <c r="DB187" s="475">
        <f t="shared" si="94"/>
        <v>447.25</v>
      </c>
      <c r="DC187" s="475">
        <f t="shared" si="94"/>
        <v>437.55</v>
      </c>
      <c r="DD187" s="475">
        <f t="shared" si="94"/>
        <v>473.68</v>
      </c>
      <c r="DE187" s="475">
        <f t="shared" si="94"/>
        <v>416.62</v>
      </c>
      <c r="DF187" s="475">
        <f t="shared" si="94"/>
        <v>469.62</v>
      </c>
      <c r="DG187" s="475">
        <f t="shared" si="94"/>
        <v>372.86</v>
      </c>
      <c r="DH187" s="475">
        <f t="shared" si="94"/>
        <v>0</v>
      </c>
      <c r="DI187" s="475">
        <f t="shared" si="94"/>
        <v>0</v>
      </c>
      <c r="DJ187" s="475">
        <f t="shared" si="94"/>
        <v>0</v>
      </c>
      <c r="DK187" s="475">
        <f t="shared" si="94"/>
        <v>0</v>
      </c>
      <c r="DL187" s="475">
        <f t="shared" si="94"/>
        <v>0</v>
      </c>
      <c r="DM187" s="475">
        <f t="shared" si="94"/>
        <v>0</v>
      </c>
      <c r="DN187" s="475">
        <f t="shared" si="94"/>
        <v>0</v>
      </c>
      <c r="DO187" s="475">
        <f t="shared" si="94"/>
        <v>0</v>
      </c>
      <c r="DP187" s="475">
        <f t="shared" si="94"/>
        <v>0</v>
      </c>
      <c r="DQ187" s="475">
        <f t="shared" si="94"/>
        <v>0</v>
      </c>
      <c r="DR187" s="475">
        <f t="shared" si="94"/>
        <v>0</v>
      </c>
      <c r="DS187" s="475">
        <f t="shared" si="94"/>
        <v>0</v>
      </c>
      <c r="DT187" s="475">
        <f t="shared" si="94"/>
        <v>0</v>
      </c>
      <c r="DU187" s="475">
        <f t="shared" si="94"/>
        <v>0</v>
      </c>
      <c r="DV187" s="475">
        <f t="shared" si="94"/>
        <v>0</v>
      </c>
      <c r="DW187" s="475">
        <f t="shared" si="94"/>
        <v>0</v>
      </c>
      <c r="DX187" s="475">
        <f t="shared" si="94"/>
        <v>0</v>
      </c>
      <c r="DY187" s="475">
        <f t="shared" si="94"/>
        <v>0</v>
      </c>
      <c r="DZ187" s="475">
        <f t="shared" si="94"/>
        <v>0</v>
      </c>
      <c r="EA187" s="475">
        <f t="shared" si="94"/>
        <v>0</v>
      </c>
      <c r="EB187" s="475">
        <f t="shared" ref="EB187:GB191" si="99">_xlfn.IFNA(IF($B187=0,0,IF(DATE(EB$4,EB$5,1)&gt;=$B187,EB56,0)),0)</f>
        <v>0</v>
      </c>
      <c r="EC187" s="475">
        <f t="shared" si="99"/>
        <v>0</v>
      </c>
      <c r="ED187" s="475">
        <f t="shared" si="99"/>
        <v>0</v>
      </c>
      <c r="EE187" s="475">
        <f t="shared" si="99"/>
        <v>0</v>
      </c>
      <c r="EF187" s="475">
        <f t="shared" si="99"/>
        <v>0</v>
      </c>
      <c r="EG187" s="475">
        <f t="shared" si="99"/>
        <v>0</v>
      </c>
      <c r="EH187" s="475">
        <f t="shared" si="99"/>
        <v>0</v>
      </c>
      <c r="EI187" s="475">
        <f t="shared" si="99"/>
        <v>0</v>
      </c>
      <c r="EJ187" s="475">
        <f t="shared" si="99"/>
        <v>0</v>
      </c>
      <c r="EK187" s="475">
        <f t="shared" si="99"/>
        <v>0</v>
      </c>
      <c r="EL187" s="475">
        <f t="shared" si="99"/>
        <v>0</v>
      </c>
      <c r="EM187" s="475">
        <f t="shared" si="99"/>
        <v>0</v>
      </c>
      <c r="EN187" s="475">
        <f t="shared" si="99"/>
        <v>0</v>
      </c>
      <c r="EO187" s="475">
        <f t="shared" si="99"/>
        <v>0</v>
      </c>
      <c r="EP187" s="475">
        <f t="shared" si="99"/>
        <v>0</v>
      </c>
      <c r="EQ187" s="475">
        <f t="shared" si="99"/>
        <v>0</v>
      </c>
      <c r="ER187" s="475">
        <f t="shared" si="99"/>
        <v>0</v>
      </c>
      <c r="ES187" s="475">
        <f t="shared" si="99"/>
        <v>0</v>
      </c>
      <c r="ET187" s="475">
        <f t="shared" si="99"/>
        <v>0</v>
      </c>
      <c r="EU187" s="475">
        <f t="shared" si="99"/>
        <v>0</v>
      </c>
      <c r="EV187" s="475">
        <f t="shared" si="99"/>
        <v>0</v>
      </c>
      <c r="EW187" s="475">
        <f t="shared" si="99"/>
        <v>0</v>
      </c>
      <c r="EX187" s="475">
        <f t="shared" si="99"/>
        <v>0</v>
      </c>
      <c r="EY187" s="475">
        <f t="shared" si="99"/>
        <v>0</v>
      </c>
      <c r="EZ187" s="475">
        <f t="shared" si="99"/>
        <v>0</v>
      </c>
      <c r="FA187" s="475">
        <f t="shared" si="99"/>
        <v>0</v>
      </c>
      <c r="FB187" s="475">
        <f t="shared" si="99"/>
        <v>0</v>
      </c>
      <c r="FC187" s="475">
        <f t="shared" si="99"/>
        <v>0</v>
      </c>
      <c r="FD187" s="475">
        <f t="shared" si="99"/>
        <v>0</v>
      </c>
      <c r="FE187" s="475">
        <f t="shared" si="99"/>
        <v>0</v>
      </c>
      <c r="FF187" s="475">
        <f t="shared" si="99"/>
        <v>0</v>
      </c>
      <c r="FG187" s="475">
        <f t="shared" si="99"/>
        <v>0</v>
      </c>
      <c r="FH187" s="475">
        <f t="shared" si="99"/>
        <v>0</v>
      </c>
      <c r="FI187" s="475">
        <f t="shared" si="99"/>
        <v>0</v>
      </c>
      <c r="FJ187" s="475">
        <f t="shared" si="99"/>
        <v>0</v>
      </c>
      <c r="FK187" s="475">
        <f t="shared" si="99"/>
        <v>0</v>
      </c>
      <c r="FL187" s="475">
        <f t="shared" si="99"/>
        <v>0</v>
      </c>
      <c r="FM187" s="475">
        <f t="shared" si="99"/>
        <v>0</v>
      </c>
      <c r="FN187" s="475">
        <f t="shared" si="99"/>
        <v>0</v>
      </c>
      <c r="FO187" s="475">
        <f t="shared" si="99"/>
        <v>0</v>
      </c>
      <c r="FP187" s="475">
        <f t="shared" si="99"/>
        <v>0</v>
      </c>
      <c r="FQ187" s="475">
        <f t="shared" si="99"/>
        <v>0</v>
      </c>
      <c r="FR187" s="475">
        <f t="shared" si="99"/>
        <v>0</v>
      </c>
      <c r="FS187" s="475">
        <f t="shared" si="99"/>
        <v>0</v>
      </c>
      <c r="FT187" s="475">
        <f t="shared" si="99"/>
        <v>0</v>
      </c>
      <c r="FU187" s="475">
        <f t="shared" si="99"/>
        <v>0</v>
      </c>
      <c r="FV187" s="475">
        <f t="shared" si="99"/>
        <v>0</v>
      </c>
      <c r="FW187" s="475">
        <f t="shared" si="99"/>
        <v>0</v>
      </c>
      <c r="FX187" s="475">
        <f t="shared" si="99"/>
        <v>0</v>
      </c>
      <c r="FY187" s="475">
        <f t="shared" si="99"/>
        <v>0</v>
      </c>
      <c r="FZ187" s="475">
        <f t="shared" si="99"/>
        <v>0</v>
      </c>
      <c r="GA187" s="475">
        <f t="shared" si="99"/>
        <v>0</v>
      </c>
      <c r="GB187" s="475">
        <f t="shared" si="99"/>
        <v>0</v>
      </c>
    </row>
    <row r="188" spans="2:184" x14ac:dyDescent="0.35">
      <c r="B188" s="517" t="str">
        <f>VLOOKUP(C188,'QUALIFIED ENGINES'!$D$7:$P$9999,13,FALSE)</f>
        <v xml:space="preserve"> 21/03/2022</v>
      </c>
      <c r="C188" s="472">
        <f>'QUALIFIED ENGINES'!D58</f>
        <v>91437</v>
      </c>
      <c r="D188" s="475">
        <f t="shared" si="62"/>
        <v>0</v>
      </c>
      <c r="E188" s="475">
        <f t="shared" si="97"/>
        <v>0</v>
      </c>
      <c r="F188" s="475">
        <f t="shared" si="97"/>
        <v>0</v>
      </c>
      <c r="G188" s="475">
        <f t="shared" si="97"/>
        <v>0</v>
      </c>
      <c r="H188" s="475">
        <f t="shared" si="97"/>
        <v>0</v>
      </c>
      <c r="I188" s="475">
        <f t="shared" si="97"/>
        <v>0</v>
      </c>
      <c r="J188" s="475">
        <f t="shared" si="97"/>
        <v>0</v>
      </c>
      <c r="K188" s="475">
        <f t="shared" si="97"/>
        <v>0</v>
      </c>
      <c r="L188" s="475">
        <f t="shared" si="97"/>
        <v>0</v>
      </c>
      <c r="M188" s="475">
        <f t="shared" si="97"/>
        <v>0</v>
      </c>
      <c r="N188" s="475">
        <f t="shared" si="97"/>
        <v>0</v>
      </c>
      <c r="O188" s="475">
        <f t="shared" si="97"/>
        <v>0</v>
      </c>
      <c r="P188" s="475">
        <f t="shared" si="97"/>
        <v>0</v>
      </c>
      <c r="Q188" s="475">
        <f t="shared" si="97"/>
        <v>0</v>
      </c>
      <c r="R188" s="475">
        <f t="shared" si="97"/>
        <v>0</v>
      </c>
      <c r="S188" s="475">
        <f t="shared" si="97"/>
        <v>0</v>
      </c>
      <c r="T188" s="475">
        <f t="shared" si="97"/>
        <v>0</v>
      </c>
      <c r="U188" s="475">
        <f t="shared" si="97"/>
        <v>0</v>
      </c>
      <c r="V188" s="475">
        <f t="shared" si="97"/>
        <v>0</v>
      </c>
      <c r="W188" s="475">
        <f t="shared" si="97"/>
        <v>0</v>
      </c>
      <c r="X188" s="475">
        <f t="shared" si="97"/>
        <v>0</v>
      </c>
      <c r="Y188" s="475">
        <f t="shared" si="97"/>
        <v>0</v>
      </c>
      <c r="Z188" s="475">
        <f t="shared" si="97"/>
        <v>0</v>
      </c>
      <c r="AA188" s="475">
        <f t="shared" si="97"/>
        <v>0</v>
      </c>
      <c r="AB188" s="475">
        <f t="shared" si="97"/>
        <v>0</v>
      </c>
      <c r="AC188" s="475">
        <f t="shared" si="97"/>
        <v>0</v>
      </c>
      <c r="AD188" s="475">
        <f t="shared" si="97"/>
        <v>0</v>
      </c>
      <c r="AE188" s="475">
        <f t="shared" si="97"/>
        <v>0</v>
      </c>
      <c r="AF188" s="475">
        <f t="shared" si="97"/>
        <v>0</v>
      </c>
      <c r="AG188" s="475">
        <f t="shared" si="97"/>
        <v>0</v>
      </c>
      <c r="AH188" s="475">
        <f t="shared" si="97"/>
        <v>0</v>
      </c>
      <c r="AI188" s="475">
        <f t="shared" si="97"/>
        <v>0</v>
      </c>
      <c r="AJ188" s="475">
        <f t="shared" si="97"/>
        <v>0</v>
      </c>
      <c r="AK188" s="475">
        <f t="shared" si="97"/>
        <v>0</v>
      </c>
      <c r="AL188" s="475">
        <f t="shared" si="97"/>
        <v>0</v>
      </c>
      <c r="AM188" s="475">
        <f t="shared" si="97"/>
        <v>0</v>
      </c>
      <c r="AN188" s="475">
        <f t="shared" si="97"/>
        <v>0</v>
      </c>
      <c r="AO188" s="475">
        <f t="shared" si="97"/>
        <v>0</v>
      </c>
      <c r="AP188" s="475">
        <f t="shared" si="97"/>
        <v>0</v>
      </c>
      <c r="AQ188" s="475">
        <f t="shared" si="97"/>
        <v>0</v>
      </c>
      <c r="AR188" s="475">
        <f t="shared" si="97"/>
        <v>0</v>
      </c>
      <c r="AS188" s="475">
        <f t="shared" si="97"/>
        <v>0</v>
      </c>
      <c r="AT188" s="475">
        <f t="shared" si="97"/>
        <v>0</v>
      </c>
      <c r="AU188" s="475">
        <f t="shared" si="97"/>
        <v>0</v>
      </c>
      <c r="AV188" s="475">
        <f t="shared" si="97"/>
        <v>0</v>
      </c>
      <c r="AW188" s="475">
        <f t="shared" si="97"/>
        <v>0</v>
      </c>
      <c r="AX188" s="475">
        <f t="shared" si="97"/>
        <v>0</v>
      </c>
      <c r="AY188" s="475">
        <f t="shared" si="97"/>
        <v>0</v>
      </c>
      <c r="AZ188" s="475">
        <f t="shared" si="97"/>
        <v>0</v>
      </c>
      <c r="BA188" s="475">
        <f t="shared" si="97"/>
        <v>0</v>
      </c>
      <c r="BB188" s="475">
        <f t="shared" si="97"/>
        <v>0</v>
      </c>
      <c r="BC188" s="475">
        <f t="shared" si="97"/>
        <v>0</v>
      </c>
      <c r="BD188" s="475">
        <f t="shared" si="97"/>
        <v>0</v>
      </c>
      <c r="BE188" s="475">
        <f t="shared" si="97"/>
        <v>0</v>
      </c>
      <c r="BF188" s="475">
        <f t="shared" si="97"/>
        <v>0</v>
      </c>
      <c r="BG188" s="475">
        <f t="shared" si="97"/>
        <v>0</v>
      </c>
      <c r="BH188" s="475">
        <f t="shared" si="97"/>
        <v>0</v>
      </c>
      <c r="BI188" s="475">
        <f t="shared" si="97"/>
        <v>0</v>
      </c>
      <c r="BJ188" s="475">
        <f t="shared" si="97"/>
        <v>0</v>
      </c>
      <c r="BK188" s="475">
        <f t="shared" si="97"/>
        <v>0</v>
      </c>
      <c r="BL188" s="475">
        <f t="shared" si="97"/>
        <v>0</v>
      </c>
      <c r="BM188" s="475">
        <f t="shared" si="97"/>
        <v>0</v>
      </c>
      <c r="BN188" s="475">
        <f t="shared" si="97"/>
        <v>0</v>
      </c>
      <c r="BO188" s="475">
        <f t="shared" si="97"/>
        <v>0</v>
      </c>
      <c r="BP188" s="475">
        <f t="shared" si="97"/>
        <v>0</v>
      </c>
      <c r="BQ188" s="475">
        <f t="shared" si="94"/>
        <v>0</v>
      </c>
      <c r="BR188" s="475">
        <f t="shared" ref="BR188:BX188" si="100">_xlfn.IFNA(IF($B188=0,0,IF(DATE(BR$4,BR$5,1)&gt;=$B188,BR57,0)),0)</f>
        <v>0</v>
      </c>
      <c r="BS188" s="475">
        <f t="shared" si="100"/>
        <v>0</v>
      </c>
      <c r="BT188" s="475">
        <f t="shared" si="100"/>
        <v>0</v>
      </c>
      <c r="BU188" s="475">
        <f t="shared" si="100"/>
        <v>0</v>
      </c>
      <c r="BV188" s="475">
        <f t="shared" si="100"/>
        <v>0</v>
      </c>
      <c r="BW188" s="475">
        <f t="shared" si="100"/>
        <v>0</v>
      </c>
      <c r="BX188" s="475">
        <f t="shared" si="100"/>
        <v>0</v>
      </c>
      <c r="BY188" s="475">
        <f t="shared" si="94"/>
        <v>0</v>
      </c>
      <c r="BZ188" s="475">
        <f t="shared" si="94"/>
        <v>0</v>
      </c>
      <c r="CA188" s="475">
        <f t="shared" si="94"/>
        <v>0</v>
      </c>
      <c r="CB188" s="475">
        <f t="shared" si="94"/>
        <v>0</v>
      </c>
      <c r="CC188" s="475">
        <f t="shared" si="94"/>
        <v>0</v>
      </c>
      <c r="CD188" s="475">
        <f t="shared" si="94"/>
        <v>0</v>
      </c>
      <c r="CE188" s="475">
        <f t="shared" si="94"/>
        <v>0</v>
      </c>
      <c r="CF188" s="475">
        <f t="shared" si="94"/>
        <v>0</v>
      </c>
      <c r="CG188" s="475">
        <f t="shared" si="94"/>
        <v>0</v>
      </c>
      <c r="CH188" s="475">
        <f t="shared" si="94"/>
        <v>0</v>
      </c>
      <c r="CI188" s="475">
        <f t="shared" si="94"/>
        <v>0</v>
      </c>
      <c r="CJ188" s="475">
        <f t="shared" si="94"/>
        <v>0</v>
      </c>
      <c r="CK188" s="475">
        <f t="shared" si="94"/>
        <v>0</v>
      </c>
      <c r="CL188" s="475">
        <f t="shared" si="94"/>
        <v>0</v>
      </c>
      <c r="CM188" s="475">
        <f t="shared" si="94"/>
        <v>0</v>
      </c>
      <c r="CN188" s="475">
        <f t="shared" si="94"/>
        <v>0</v>
      </c>
      <c r="CO188" s="475">
        <f t="shared" si="94"/>
        <v>0</v>
      </c>
      <c r="CP188" s="475">
        <f t="shared" si="94"/>
        <v>0</v>
      </c>
      <c r="CQ188" s="475">
        <f t="shared" si="94"/>
        <v>0</v>
      </c>
      <c r="CR188" s="475">
        <f t="shared" si="94"/>
        <v>0</v>
      </c>
      <c r="CS188" s="475">
        <f t="shared" si="94"/>
        <v>0</v>
      </c>
      <c r="CT188" s="475">
        <f t="shared" si="94"/>
        <v>0</v>
      </c>
      <c r="CU188" s="475">
        <f t="shared" si="94"/>
        <v>0</v>
      </c>
      <c r="CV188" s="475">
        <f t="shared" si="94"/>
        <v>0</v>
      </c>
      <c r="CW188" s="475">
        <f t="shared" si="94"/>
        <v>0</v>
      </c>
      <c r="CX188" s="475">
        <f t="shared" si="94"/>
        <v>0</v>
      </c>
      <c r="CY188" s="475">
        <f t="shared" si="94"/>
        <v>0</v>
      </c>
      <c r="CZ188" s="475">
        <f t="shared" si="94"/>
        <v>0</v>
      </c>
      <c r="DA188" s="475">
        <f t="shared" si="94"/>
        <v>0</v>
      </c>
      <c r="DB188" s="475">
        <f t="shared" si="94"/>
        <v>0</v>
      </c>
      <c r="DC188" s="475">
        <f t="shared" si="94"/>
        <v>0</v>
      </c>
      <c r="DD188" s="475">
        <f t="shared" si="94"/>
        <v>0</v>
      </c>
      <c r="DE188" s="475">
        <f t="shared" si="94"/>
        <v>0</v>
      </c>
      <c r="DF188" s="475">
        <f t="shared" si="94"/>
        <v>0</v>
      </c>
      <c r="DG188" s="475">
        <f t="shared" si="94"/>
        <v>0</v>
      </c>
      <c r="DH188" s="475">
        <f t="shared" si="94"/>
        <v>0</v>
      </c>
      <c r="DI188" s="475">
        <f t="shared" si="94"/>
        <v>0</v>
      </c>
      <c r="DJ188" s="475">
        <f t="shared" si="94"/>
        <v>0</v>
      </c>
      <c r="DK188" s="475">
        <f t="shared" si="94"/>
        <v>0</v>
      </c>
      <c r="DL188" s="475">
        <f t="shared" si="94"/>
        <v>0</v>
      </c>
      <c r="DM188" s="475">
        <f t="shared" si="94"/>
        <v>0</v>
      </c>
      <c r="DN188" s="475">
        <f t="shared" si="94"/>
        <v>0</v>
      </c>
      <c r="DO188" s="475">
        <f t="shared" si="94"/>
        <v>0</v>
      </c>
      <c r="DP188" s="475">
        <f t="shared" si="94"/>
        <v>0</v>
      </c>
      <c r="DQ188" s="475">
        <f t="shared" si="94"/>
        <v>0</v>
      </c>
      <c r="DR188" s="475">
        <f t="shared" si="94"/>
        <v>0</v>
      </c>
      <c r="DS188" s="475">
        <f t="shared" si="94"/>
        <v>0</v>
      </c>
      <c r="DT188" s="475">
        <f t="shared" si="94"/>
        <v>0</v>
      </c>
      <c r="DU188" s="475">
        <f t="shared" si="94"/>
        <v>0</v>
      </c>
      <c r="DV188" s="475">
        <f t="shared" si="94"/>
        <v>0</v>
      </c>
      <c r="DW188" s="475">
        <f t="shared" si="94"/>
        <v>0</v>
      </c>
      <c r="DX188" s="475">
        <f t="shared" si="94"/>
        <v>0</v>
      </c>
      <c r="DY188" s="475">
        <f t="shared" si="94"/>
        <v>0</v>
      </c>
      <c r="DZ188" s="475">
        <f t="shared" si="94"/>
        <v>0</v>
      </c>
      <c r="EA188" s="475">
        <f t="shared" si="94"/>
        <v>0</v>
      </c>
      <c r="EB188" s="475">
        <f t="shared" si="99"/>
        <v>0</v>
      </c>
      <c r="EC188" s="475">
        <f t="shared" si="99"/>
        <v>0</v>
      </c>
      <c r="ED188" s="475">
        <f t="shared" si="99"/>
        <v>0</v>
      </c>
      <c r="EE188" s="475">
        <f t="shared" si="99"/>
        <v>0</v>
      </c>
      <c r="EF188" s="475">
        <f t="shared" si="99"/>
        <v>0</v>
      </c>
      <c r="EG188" s="475">
        <f t="shared" si="99"/>
        <v>0</v>
      </c>
      <c r="EH188" s="475">
        <f t="shared" si="99"/>
        <v>0</v>
      </c>
      <c r="EI188" s="475">
        <f t="shared" si="99"/>
        <v>0</v>
      </c>
      <c r="EJ188" s="475">
        <f t="shared" si="99"/>
        <v>0</v>
      </c>
      <c r="EK188" s="475">
        <f t="shared" si="99"/>
        <v>0</v>
      </c>
      <c r="EL188" s="475">
        <f t="shared" si="99"/>
        <v>0</v>
      </c>
      <c r="EM188" s="475">
        <f t="shared" si="99"/>
        <v>0</v>
      </c>
      <c r="EN188" s="475">
        <f t="shared" si="99"/>
        <v>0</v>
      </c>
      <c r="EO188" s="475">
        <f t="shared" si="99"/>
        <v>0</v>
      </c>
      <c r="EP188" s="475">
        <f t="shared" si="99"/>
        <v>0</v>
      </c>
      <c r="EQ188" s="475">
        <f t="shared" si="99"/>
        <v>0</v>
      </c>
      <c r="ER188" s="475">
        <f t="shared" si="99"/>
        <v>0</v>
      </c>
      <c r="ES188" s="475">
        <f t="shared" si="99"/>
        <v>0</v>
      </c>
      <c r="ET188" s="475">
        <f t="shared" si="99"/>
        <v>0</v>
      </c>
      <c r="EU188" s="475">
        <f t="shared" si="99"/>
        <v>0</v>
      </c>
      <c r="EV188" s="475">
        <f t="shared" si="99"/>
        <v>0</v>
      </c>
      <c r="EW188" s="475">
        <f t="shared" si="99"/>
        <v>0</v>
      </c>
      <c r="EX188" s="475">
        <f t="shared" si="99"/>
        <v>0</v>
      </c>
      <c r="EY188" s="475">
        <f t="shared" si="99"/>
        <v>0</v>
      </c>
      <c r="EZ188" s="475">
        <f t="shared" si="99"/>
        <v>0</v>
      </c>
      <c r="FA188" s="475">
        <f t="shared" si="99"/>
        <v>0</v>
      </c>
      <c r="FB188" s="475">
        <f t="shared" si="99"/>
        <v>0</v>
      </c>
      <c r="FC188" s="475">
        <f t="shared" si="99"/>
        <v>0</v>
      </c>
      <c r="FD188" s="475">
        <f t="shared" si="99"/>
        <v>0</v>
      </c>
      <c r="FE188" s="475">
        <f t="shared" si="99"/>
        <v>0</v>
      </c>
      <c r="FF188" s="475">
        <f t="shared" si="99"/>
        <v>0</v>
      </c>
      <c r="FG188" s="475">
        <f t="shared" si="99"/>
        <v>0</v>
      </c>
      <c r="FH188" s="475">
        <f t="shared" si="99"/>
        <v>0</v>
      </c>
      <c r="FI188" s="475">
        <f t="shared" si="99"/>
        <v>0</v>
      </c>
      <c r="FJ188" s="475">
        <f t="shared" si="99"/>
        <v>0</v>
      </c>
      <c r="FK188" s="475">
        <f t="shared" si="99"/>
        <v>0</v>
      </c>
      <c r="FL188" s="475">
        <f t="shared" si="99"/>
        <v>0</v>
      </c>
      <c r="FM188" s="475">
        <f t="shared" si="99"/>
        <v>0</v>
      </c>
      <c r="FN188" s="475">
        <f t="shared" si="99"/>
        <v>0</v>
      </c>
      <c r="FO188" s="475">
        <f t="shared" si="99"/>
        <v>0</v>
      </c>
      <c r="FP188" s="475">
        <f t="shared" si="99"/>
        <v>0</v>
      </c>
      <c r="FQ188" s="475">
        <f t="shared" si="99"/>
        <v>0</v>
      </c>
      <c r="FR188" s="475">
        <f t="shared" si="99"/>
        <v>0</v>
      </c>
      <c r="FS188" s="475">
        <f t="shared" si="99"/>
        <v>0</v>
      </c>
      <c r="FT188" s="475">
        <f t="shared" si="99"/>
        <v>0</v>
      </c>
      <c r="FU188" s="475">
        <f t="shared" si="99"/>
        <v>0</v>
      </c>
      <c r="FV188" s="475">
        <f t="shared" si="99"/>
        <v>0</v>
      </c>
      <c r="FW188" s="475">
        <f t="shared" si="99"/>
        <v>0</v>
      </c>
      <c r="FX188" s="475">
        <f t="shared" si="99"/>
        <v>0</v>
      </c>
      <c r="FY188" s="475">
        <f t="shared" si="99"/>
        <v>0</v>
      </c>
      <c r="FZ188" s="475">
        <f t="shared" si="99"/>
        <v>0</v>
      </c>
      <c r="GA188" s="475">
        <f t="shared" si="99"/>
        <v>0</v>
      </c>
      <c r="GB188" s="475">
        <f t="shared" si="99"/>
        <v>0</v>
      </c>
    </row>
    <row r="189" spans="2:184" x14ac:dyDescent="0.35">
      <c r="B189" s="517">
        <f>VLOOKUP(C189,'QUALIFIED ENGINES'!$D$7:$P$9999,13,FALSE)</f>
        <v>45162.041666666664</v>
      </c>
      <c r="C189" s="472">
        <f>'QUALIFIED ENGINES'!D59</f>
        <v>91511</v>
      </c>
      <c r="D189" s="475">
        <f t="shared" si="62"/>
        <v>0</v>
      </c>
      <c r="E189" s="475">
        <f t="shared" si="97"/>
        <v>0</v>
      </c>
      <c r="F189" s="475">
        <f t="shared" si="97"/>
        <v>0</v>
      </c>
      <c r="G189" s="475">
        <f t="shared" si="97"/>
        <v>0</v>
      </c>
      <c r="H189" s="475">
        <f t="shared" si="97"/>
        <v>0</v>
      </c>
      <c r="I189" s="475">
        <f t="shared" si="97"/>
        <v>0</v>
      </c>
      <c r="J189" s="475">
        <f t="shared" si="97"/>
        <v>0</v>
      </c>
      <c r="K189" s="475">
        <f t="shared" si="97"/>
        <v>0</v>
      </c>
      <c r="L189" s="475">
        <f t="shared" si="97"/>
        <v>0</v>
      </c>
      <c r="M189" s="475">
        <f t="shared" si="97"/>
        <v>0</v>
      </c>
      <c r="N189" s="475">
        <f t="shared" si="97"/>
        <v>0</v>
      </c>
      <c r="O189" s="475">
        <f t="shared" si="97"/>
        <v>0</v>
      </c>
      <c r="P189" s="475">
        <f t="shared" si="97"/>
        <v>0</v>
      </c>
      <c r="Q189" s="475">
        <f t="shared" si="97"/>
        <v>0</v>
      </c>
      <c r="R189" s="475">
        <f t="shared" si="97"/>
        <v>0</v>
      </c>
      <c r="S189" s="475">
        <f t="shared" si="97"/>
        <v>0</v>
      </c>
      <c r="T189" s="475">
        <f t="shared" si="97"/>
        <v>0</v>
      </c>
      <c r="U189" s="475">
        <f t="shared" si="97"/>
        <v>0</v>
      </c>
      <c r="V189" s="475">
        <f t="shared" si="97"/>
        <v>0</v>
      </c>
      <c r="W189" s="475">
        <f t="shared" si="97"/>
        <v>0</v>
      </c>
      <c r="X189" s="475">
        <f t="shared" si="97"/>
        <v>0</v>
      </c>
      <c r="Y189" s="475">
        <f t="shared" si="97"/>
        <v>0</v>
      </c>
      <c r="Z189" s="475">
        <f t="shared" si="97"/>
        <v>0</v>
      </c>
      <c r="AA189" s="475">
        <f t="shared" si="97"/>
        <v>0</v>
      </c>
      <c r="AB189" s="475">
        <f t="shared" si="97"/>
        <v>0</v>
      </c>
      <c r="AC189" s="475">
        <f t="shared" si="97"/>
        <v>0</v>
      </c>
      <c r="AD189" s="475">
        <f t="shared" si="97"/>
        <v>0</v>
      </c>
      <c r="AE189" s="475">
        <f t="shared" si="97"/>
        <v>0</v>
      </c>
      <c r="AF189" s="475">
        <f t="shared" si="97"/>
        <v>0</v>
      </c>
      <c r="AG189" s="475">
        <f t="shared" si="97"/>
        <v>0</v>
      </c>
      <c r="AH189" s="475">
        <f t="shared" si="97"/>
        <v>0</v>
      </c>
      <c r="AI189" s="475">
        <f t="shared" si="97"/>
        <v>0</v>
      </c>
      <c r="AJ189" s="475">
        <f t="shared" si="97"/>
        <v>0</v>
      </c>
      <c r="AK189" s="475">
        <f t="shared" si="97"/>
        <v>0</v>
      </c>
      <c r="AL189" s="475">
        <f t="shared" si="97"/>
        <v>0</v>
      </c>
      <c r="AM189" s="475">
        <f t="shared" si="97"/>
        <v>0</v>
      </c>
      <c r="AN189" s="475">
        <f t="shared" si="97"/>
        <v>0</v>
      </c>
      <c r="AO189" s="475">
        <f t="shared" si="97"/>
        <v>0</v>
      </c>
      <c r="AP189" s="475">
        <f t="shared" si="97"/>
        <v>0</v>
      </c>
      <c r="AQ189" s="475">
        <f t="shared" si="97"/>
        <v>0</v>
      </c>
      <c r="AR189" s="475">
        <f t="shared" si="97"/>
        <v>0</v>
      </c>
      <c r="AS189" s="475">
        <f t="shared" si="97"/>
        <v>0</v>
      </c>
      <c r="AT189" s="475">
        <f t="shared" si="97"/>
        <v>0</v>
      </c>
      <c r="AU189" s="475">
        <f t="shared" si="97"/>
        <v>0</v>
      </c>
      <c r="AV189" s="475">
        <f t="shared" si="97"/>
        <v>0</v>
      </c>
      <c r="AW189" s="475">
        <f t="shared" si="97"/>
        <v>0</v>
      </c>
      <c r="AX189" s="475">
        <f t="shared" si="97"/>
        <v>0</v>
      </c>
      <c r="AY189" s="475">
        <f t="shared" si="97"/>
        <v>0</v>
      </c>
      <c r="AZ189" s="475">
        <f t="shared" si="97"/>
        <v>0</v>
      </c>
      <c r="BA189" s="475">
        <f t="shared" si="97"/>
        <v>0</v>
      </c>
      <c r="BB189" s="475">
        <f t="shared" si="97"/>
        <v>0</v>
      </c>
      <c r="BC189" s="475">
        <f t="shared" si="97"/>
        <v>0</v>
      </c>
      <c r="BD189" s="475">
        <f t="shared" si="97"/>
        <v>0</v>
      </c>
      <c r="BE189" s="475">
        <f t="shared" si="97"/>
        <v>0</v>
      </c>
      <c r="BF189" s="475">
        <f t="shared" si="97"/>
        <v>0</v>
      </c>
      <c r="BG189" s="475">
        <f t="shared" si="97"/>
        <v>0</v>
      </c>
      <c r="BH189" s="475">
        <f t="shared" si="97"/>
        <v>0</v>
      </c>
      <c r="BI189" s="475">
        <f t="shared" si="97"/>
        <v>0</v>
      </c>
      <c r="BJ189" s="475">
        <f t="shared" si="97"/>
        <v>0</v>
      </c>
      <c r="BK189" s="475">
        <f t="shared" si="97"/>
        <v>0</v>
      </c>
      <c r="BL189" s="475">
        <f t="shared" si="97"/>
        <v>0</v>
      </c>
      <c r="BM189" s="475">
        <f t="shared" si="97"/>
        <v>0</v>
      </c>
      <c r="BN189" s="475">
        <f t="shared" si="97"/>
        <v>0</v>
      </c>
      <c r="BO189" s="475">
        <f t="shared" si="97"/>
        <v>0</v>
      </c>
      <c r="BP189" s="475">
        <f t="shared" si="97"/>
        <v>0</v>
      </c>
      <c r="BQ189" s="475">
        <f t="shared" si="94"/>
        <v>0</v>
      </c>
      <c r="BR189" s="475">
        <f t="shared" ref="BR189:BX189" si="101">_xlfn.IFNA(IF($B189=0,0,IF(DATE(BR$4,BR$5,1)&gt;=$B189,BR58,0)),0)</f>
        <v>0</v>
      </c>
      <c r="BS189" s="475">
        <f t="shared" si="101"/>
        <v>0</v>
      </c>
      <c r="BT189" s="475">
        <f t="shared" si="101"/>
        <v>0</v>
      </c>
      <c r="BU189" s="475">
        <f t="shared" si="101"/>
        <v>0</v>
      </c>
      <c r="BV189" s="475">
        <f t="shared" si="101"/>
        <v>0</v>
      </c>
      <c r="BW189" s="475">
        <f t="shared" si="101"/>
        <v>0</v>
      </c>
      <c r="BX189" s="475">
        <f t="shared" si="101"/>
        <v>0</v>
      </c>
      <c r="BY189" s="475">
        <f t="shared" si="94"/>
        <v>0</v>
      </c>
      <c r="BZ189" s="475">
        <f t="shared" si="94"/>
        <v>0</v>
      </c>
      <c r="CA189" s="475">
        <f t="shared" si="94"/>
        <v>0</v>
      </c>
      <c r="CB189" s="475">
        <f t="shared" si="94"/>
        <v>0</v>
      </c>
      <c r="CC189" s="475">
        <f t="shared" si="94"/>
        <v>0</v>
      </c>
      <c r="CD189" s="475">
        <f t="shared" si="94"/>
        <v>0</v>
      </c>
      <c r="CE189" s="475">
        <f t="shared" si="94"/>
        <v>0</v>
      </c>
      <c r="CF189" s="475">
        <f t="shared" si="94"/>
        <v>0</v>
      </c>
      <c r="CG189" s="475">
        <f t="shared" si="94"/>
        <v>0</v>
      </c>
      <c r="CH189" s="475">
        <f t="shared" si="94"/>
        <v>173.34</v>
      </c>
      <c r="CI189" s="475">
        <f t="shared" si="94"/>
        <v>412.83</v>
      </c>
      <c r="CJ189" s="475">
        <f t="shared" si="94"/>
        <v>465.53</v>
      </c>
      <c r="CK189" s="475">
        <f t="shared" si="94"/>
        <v>454.04</v>
      </c>
      <c r="CL189" s="475">
        <f t="shared" si="94"/>
        <v>441</v>
      </c>
      <c r="CM189" s="475">
        <f t="shared" si="94"/>
        <v>438.75</v>
      </c>
      <c r="CN189" s="475">
        <f t="shared" si="94"/>
        <v>440.91</v>
      </c>
      <c r="CO189" s="475">
        <f t="shared" si="94"/>
        <v>448.24</v>
      </c>
      <c r="CP189" s="475">
        <f t="shared" si="94"/>
        <v>405.49</v>
      </c>
      <c r="CQ189" s="475">
        <f t="shared" si="94"/>
        <v>496.6</v>
      </c>
      <c r="CR189" s="475">
        <f t="shared" si="94"/>
        <v>452.58</v>
      </c>
      <c r="CS189" s="475">
        <f t="shared" si="94"/>
        <v>444.46</v>
      </c>
      <c r="CT189" s="475">
        <f t="shared" si="94"/>
        <v>397.55</v>
      </c>
      <c r="CU189" s="475">
        <f t="shared" si="94"/>
        <v>396.29</v>
      </c>
      <c r="CV189" s="475">
        <f t="shared" si="94"/>
        <v>432.02</v>
      </c>
      <c r="CW189" s="475">
        <f t="shared" si="94"/>
        <v>502.05</v>
      </c>
      <c r="CX189" s="475">
        <f t="shared" si="94"/>
        <v>179.33</v>
      </c>
      <c r="CY189" s="475">
        <f t="shared" si="94"/>
        <v>0</v>
      </c>
      <c r="CZ189" s="475">
        <f t="shared" si="94"/>
        <v>384.98</v>
      </c>
      <c r="DA189" s="475">
        <f t="shared" si="94"/>
        <v>442.61</v>
      </c>
      <c r="DB189" s="475">
        <f t="shared" si="94"/>
        <v>471.93</v>
      </c>
      <c r="DC189" s="475">
        <f t="shared" si="94"/>
        <v>454.18</v>
      </c>
      <c r="DD189" s="475">
        <f t="shared" si="94"/>
        <v>147.83000000000001</v>
      </c>
      <c r="DE189" s="475">
        <f t="shared" si="94"/>
        <v>0</v>
      </c>
      <c r="DF189" s="475">
        <f t="shared" si="94"/>
        <v>0</v>
      </c>
      <c r="DG189" s="475">
        <f t="shared" si="94"/>
        <v>0</v>
      </c>
      <c r="DH189" s="475">
        <f t="shared" si="94"/>
        <v>0</v>
      </c>
      <c r="DI189" s="475">
        <f t="shared" si="94"/>
        <v>0</v>
      </c>
      <c r="DJ189" s="475">
        <f t="shared" si="94"/>
        <v>0</v>
      </c>
      <c r="DK189" s="475">
        <f t="shared" si="94"/>
        <v>0</v>
      </c>
      <c r="DL189" s="475">
        <f t="shared" si="94"/>
        <v>0</v>
      </c>
      <c r="DM189" s="475">
        <f t="shared" si="94"/>
        <v>0</v>
      </c>
      <c r="DN189" s="475">
        <f t="shared" si="94"/>
        <v>0</v>
      </c>
      <c r="DO189" s="475">
        <f t="shared" si="94"/>
        <v>0</v>
      </c>
      <c r="DP189" s="475">
        <f t="shared" si="94"/>
        <v>0</v>
      </c>
      <c r="DQ189" s="475">
        <f t="shared" si="94"/>
        <v>0</v>
      </c>
      <c r="DR189" s="475">
        <f t="shared" si="94"/>
        <v>0</v>
      </c>
      <c r="DS189" s="475">
        <f t="shared" si="94"/>
        <v>0</v>
      </c>
      <c r="DT189" s="475">
        <f t="shared" si="94"/>
        <v>0</v>
      </c>
      <c r="DU189" s="475">
        <f t="shared" si="94"/>
        <v>0</v>
      </c>
      <c r="DV189" s="475">
        <f t="shared" si="94"/>
        <v>0</v>
      </c>
      <c r="DW189" s="475">
        <f t="shared" si="94"/>
        <v>0</v>
      </c>
      <c r="DX189" s="475">
        <f t="shared" si="94"/>
        <v>0</v>
      </c>
      <c r="DY189" s="475">
        <f t="shared" si="94"/>
        <v>0</v>
      </c>
      <c r="DZ189" s="475">
        <f t="shared" si="94"/>
        <v>0</v>
      </c>
      <c r="EA189" s="475">
        <f t="shared" si="94"/>
        <v>0</v>
      </c>
      <c r="EB189" s="475">
        <f t="shared" si="99"/>
        <v>0</v>
      </c>
      <c r="EC189" s="475">
        <f t="shared" si="99"/>
        <v>0</v>
      </c>
      <c r="ED189" s="475">
        <f t="shared" si="99"/>
        <v>0</v>
      </c>
      <c r="EE189" s="475">
        <f t="shared" si="99"/>
        <v>0</v>
      </c>
      <c r="EF189" s="475">
        <f t="shared" si="99"/>
        <v>0</v>
      </c>
      <c r="EG189" s="475">
        <f t="shared" si="99"/>
        <v>0</v>
      </c>
      <c r="EH189" s="475">
        <f t="shared" si="99"/>
        <v>0</v>
      </c>
      <c r="EI189" s="475">
        <f t="shared" si="99"/>
        <v>0</v>
      </c>
      <c r="EJ189" s="475">
        <f t="shared" si="99"/>
        <v>0</v>
      </c>
      <c r="EK189" s="475">
        <f t="shared" si="99"/>
        <v>0</v>
      </c>
      <c r="EL189" s="475">
        <f t="shared" si="99"/>
        <v>0</v>
      </c>
      <c r="EM189" s="475">
        <f t="shared" si="99"/>
        <v>0</v>
      </c>
      <c r="EN189" s="475">
        <f t="shared" si="99"/>
        <v>0</v>
      </c>
      <c r="EO189" s="475">
        <f t="shared" si="99"/>
        <v>0</v>
      </c>
      <c r="EP189" s="475">
        <f t="shared" si="99"/>
        <v>0</v>
      </c>
      <c r="EQ189" s="475">
        <f t="shared" si="99"/>
        <v>0</v>
      </c>
      <c r="ER189" s="475">
        <f t="shared" si="99"/>
        <v>0</v>
      </c>
      <c r="ES189" s="475">
        <f t="shared" si="99"/>
        <v>0</v>
      </c>
      <c r="ET189" s="475">
        <f t="shared" si="99"/>
        <v>0</v>
      </c>
      <c r="EU189" s="475">
        <f t="shared" si="99"/>
        <v>0</v>
      </c>
      <c r="EV189" s="475">
        <f t="shared" si="99"/>
        <v>0</v>
      </c>
      <c r="EW189" s="475">
        <f t="shared" si="99"/>
        <v>0</v>
      </c>
      <c r="EX189" s="475">
        <f t="shared" si="99"/>
        <v>0</v>
      </c>
      <c r="EY189" s="475">
        <f t="shared" si="99"/>
        <v>0</v>
      </c>
      <c r="EZ189" s="475">
        <f t="shared" si="99"/>
        <v>0</v>
      </c>
      <c r="FA189" s="475">
        <f t="shared" si="99"/>
        <v>0</v>
      </c>
      <c r="FB189" s="475">
        <f t="shared" si="99"/>
        <v>0</v>
      </c>
      <c r="FC189" s="475">
        <f t="shared" si="99"/>
        <v>0</v>
      </c>
      <c r="FD189" s="475">
        <f t="shared" si="99"/>
        <v>0</v>
      </c>
      <c r="FE189" s="475">
        <f t="shared" si="99"/>
        <v>0</v>
      </c>
      <c r="FF189" s="475">
        <f t="shared" si="99"/>
        <v>0</v>
      </c>
      <c r="FG189" s="475">
        <f t="shared" si="99"/>
        <v>0</v>
      </c>
      <c r="FH189" s="475">
        <f t="shared" si="99"/>
        <v>0</v>
      </c>
      <c r="FI189" s="475">
        <f t="shared" si="99"/>
        <v>0</v>
      </c>
      <c r="FJ189" s="475">
        <f t="shared" si="99"/>
        <v>0</v>
      </c>
      <c r="FK189" s="475">
        <f t="shared" si="99"/>
        <v>0</v>
      </c>
      <c r="FL189" s="475">
        <f t="shared" si="99"/>
        <v>0</v>
      </c>
      <c r="FM189" s="475">
        <f t="shared" si="99"/>
        <v>0</v>
      </c>
      <c r="FN189" s="475">
        <f t="shared" si="99"/>
        <v>0</v>
      </c>
      <c r="FO189" s="475">
        <f t="shared" si="99"/>
        <v>0</v>
      </c>
      <c r="FP189" s="475">
        <f t="shared" si="99"/>
        <v>0</v>
      </c>
      <c r="FQ189" s="475">
        <f t="shared" si="99"/>
        <v>0</v>
      </c>
      <c r="FR189" s="475">
        <f t="shared" si="99"/>
        <v>0</v>
      </c>
      <c r="FS189" s="475">
        <f t="shared" si="99"/>
        <v>0</v>
      </c>
      <c r="FT189" s="475">
        <f t="shared" si="99"/>
        <v>0</v>
      </c>
      <c r="FU189" s="475">
        <f t="shared" si="99"/>
        <v>0</v>
      </c>
      <c r="FV189" s="475">
        <f t="shared" si="99"/>
        <v>0</v>
      </c>
      <c r="FW189" s="475">
        <f t="shared" si="99"/>
        <v>0</v>
      </c>
      <c r="FX189" s="475">
        <f t="shared" si="99"/>
        <v>0</v>
      </c>
      <c r="FY189" s="475">
        <f t="shared" si="99"/>
        <v>0</v>
      </c>
      <c r="FZ189" s="475">
        <f t="shared" si="99"/>
        <v>0</v>
      </c>
      <c r="GA189" s="475">
        <f t="shared" si="99"/>
        <v>0</v>
      </c>
      <c r="GB189" s="475">
        <f t="shared" si="99"/>
        <v>0</v>
      </c>
    </row>
    <row r="190" spans="2:184" x14ac:dyDescent="0.35">
      <c r="B190" s="517">
        <f>VLOOKUP(C190,'QUALIFIED ENGINES'!$D$7:$P$9999,13,FALSE)</f>
        <v>44979.041666666664</v>
      </c>
      <c r="C190" s="472">
        <f>'QUALIFIED ENGINES'!D60</f>
        <v>91512</v>
      </c>
      <c r="D190" s="475">
        <f t="shared" si="62"/>
        <v>0</v>
      </c>
      <c r="E190" s="475">
        <f t="shared" si="97"/>
        <v>0</v>
      </c>
      <c r="F190" s="475">
        <f t="shared" si="97"/>
        <v>0</v>
      </c>
      <c r="G190" s="475">
        <f t="shared" si="97"/>
        <v>0</v>
      </c>
      <c r="H190" s="475">
        <f t="shared" si="97"/>
        <v>0</v>
      </c>
      <c r="I190" s="475">
        <f t="shared" si="97"/>
        <v>0</v>
      </c>
      <c r="J190" s="475">
        <f t="shared" si="97"/>
        <v>0</v>
      </c>
      <c r="K190" s="475">
        <f t="shared" si="97"/>
        <v>0</v>
      </c>
      <c r="L190" s="475">
        <f t="shared" si="97"/>
        <v>0</v>
      </c>
      <c r="M190" s="475">
        <f t="shared" si="97"/>
        <v>0</v>
      </c>
      <c r="N190" s="475">
        <f t="shared" si="97"/>
        <v>0</v>
      </c>
      <c r="O190" s="475">
        <f t="shared" si="97"/>
        <v>0</v>
      </c>
      <c r="P190" s="475">
        <f t="shared" si="97"/>
        <v>0</v>
      </c>
      <c r="Q190" s="475">
        <f t="shared" si="97"/>
        <v>0</v>
      </c>
      <c r="R190" s="475">
        <f t="shared" si="97"/>
        <v>0</v>
      </c>
      <c r="S190" s="475">
        <f t="shared" si="97"/>
        <v>0</v>
      </c>
      <c r="T190" s="475">
        <f t="shared" si="97"/>
        <v>0</v>
      </c>
      <c r="U190" s="475">
        <f t="shared" si="97"/>
        <v>0</v>
      </c>
      <c r="V190" s="475">
        <f t="shared" si="97"/>
        <v>0</v>
      </c>
      <c r="W190" s="475">
        <f t="shared" si="97"/>
        <v>0</v>
      </c>
      <c r="X190" s="475">
        <f t="shared" si="97"/>
        <v>0</v>
      </c>
      <c r="Y190" s="475">
        <f t="shared" si="97"/>
        <v>0</v>
      </c>
      <c r="Z190" s="475">
        <f t="shared" si="97"/>
        <v>0</v>
      </c>
      <c r="AA190" s="475">
        <f t="shared" si="97"/>
        <v>0</v>
      </c>
      <c r="AB190" s="475">
        <f t="shared" si="97"/>
        <v>0</v>
      </c>
      <c r="AC190" s="475">
        <f t="shared" si="97"/>
        <v>0</v>
      </c>
      <c r="AD190" s="475">
        <f t="shared" si="97"/>
        <v>0</v>
      </c>
      <c r="AE190" s="475">
        <f t="shared" si="97"/>
        <v>0</v>
      </c>
      <c r="AF190" s="475">
        <f t="shared" si="97"/>
        <v>0</v>
      </c>
      <c r="AG190" s="475">
        <f t="shared" si="97"/>
        <v>0</v>
      </c>
      <c r="AH190" s="475">
        <f t="shared" si="97"/>
        <v>0</v>
      </c>
      <c r="AI190" s="475">
        <f t="shared" si="97"/>
        <v>0</v>
      </c>
      <c r="AJ190" s="475">
        <f t="shared" si="97"/>
        <v>0</v>
      </c>
      <c r="AK190" s="475">
        <f t="shared" si="97"/>
        <v>0</v>
      </c>
      <c r="AL190" s="475">
        <f t="shared" si="97"/>
        <v>0</v>
      </c>
      <c r="AM190" s="475">
        <f t="shared" si="97"/>
        <v>0</v>
      </c>
      <c r="AN190" s="475">
        <f t="shared" si="97"/>
        <v>0</v>
      </c>
      <c r="AO190" s="475">
        <f t="shared" si="97"/>
        <v>0</v>
      </c>
      <c r="AP190" s="475">
        <f t="shared" si="97"/>
        <v>0</v>
      </c>
      <c r="AQ190" s="475">
        <f t="shared" si="97"/>
        <v>0</v>
      </c>
      <c r="AR190" s="475">
        <f t="shared" si="97"/>
        <v>0</v>
      </c>
      <c r="AS190" s="475">
        <f t="shared" si="97"/>
        <v>0</v>
      </c>
      <c r="AT190" s="475">
        <f t="shared" si="97"/>
        <v>0</v>
      </c>
      <c r="AU190" s="475">
        <f t="shared" si="97"/>
        <v>0</v>
      </c>
      <c r="AV190" s="475">
        <f t="shared" si="97"/>
        <v>0</v>
      </c>
      <c r="AW190" s="475">
        <f t="shared" si="97"/>
        <v>0</v>
      </c>
      <c r="AX190" s="475">
        <f t="shared" si="97"/>
        <v>0</v>
      </c>
      <c r="AY190" s="475">
        <f t="shared" si="97"/>
        <v>0</v>
      </c>
      <c r="AZ190" s="475">
        <f t="shared" si="97"/>
        <v>0</v>
      </c>
      <c r="BA190" s="475">
        <f t="shared" si="97"/>
        <v>0</v>
      </c>
      <c r="BB190" s="475">
        <f t="shared" si="97"/>
        <v>0</v>
      </c>
      <c r="BC190" s="475">
        <f t="shared" si="97"/>
        <v>0</v>
      </c>
      <c r="BD190" s="475">
        <f t="shared" si="97"/>
        <v>0</v>
      </c>
      <c r="BE190" s="475">
        <f t="shared" si="97"/>
        <v>0</v>
      </c>
      <c r="BF190" s="475">
        <f t="shared" si="97"/>
        <v>0</v>
      </c>
      <c r="BG190" s="475">
        <f t="shared" si="97"/>
        <v>0</v>
      </c>
      <c r="BH190" s="475">
        <f t="shared" si="97"/>
        <v>0</v>
      </c>
      <c r="BI190" s="475">
        <f t="shared" si="97"/>
        <v>0</v>
      </c>
      <c r="BJ190" s="475">
        <f t="shared" si="97"/>
        <v>0</v>
      </c>
      <c r="BK190" s="475">
        <f t="shared" si="97"/>
        <v>0</v>
      </c>
      <c r="BL190" s="475">
        <f t="shared" si="97"/>
        <v>0</v>
      </c>
      <c r="BM190" s="475">
        <f t="shared" si="97"/>
        <v>0</v>
      </c>
      <c r="BN190" s="475">
        <f t="shared" si="97"/>
        <v>0</v>
      </c>
      <c r="BO190" s="475">
        <f t="shared" si="97"/>
        <v>0</v>
      </c>
      <c r="BP190" s="475">
        <f t="shared" ref="BP190:EA193" si="102">_xlfn.IFNA(IF($B190=0,0,IF(DATE(BP$4,BP$5,1)&gt;=$B190,BP59,0)),0)</f>
        <v>0</v>
      </c>
      <c r="BQ190" s="475">
        <f t="shared" si="102"/>
        <v>0</v>
      </c>
      <c r="BR190" s="475">
        <f t="shared" ref="BR190:BX190" si="103">_xlfn.IFNA(IF($B190=0,0,IF(DATE(BR$4,BR$5,1)&gt;=$B190,BR59,0)),0)</f>
        <v>0</v>
      </c>
      <c r="BS190" s="475">
        <f t="shared" si="103"/>
        <v>0</v>
      </c>
      <c r="BT190" s="475">
        <f t="shared" si="103"/>
        <v>0</v>
      </c>
      <c r="BU190" s="475">
        <f t="shared" si="103"/>
        <v>0</v>
      </c>
      <c r="BV190" s="475">
        <f t="shared" si="103"/>
        <v>0</v>
      </c>
      <c r="BW190" s="475">
        <f t="shared" si="103"/>
        <v>0</v>
      </c>
      <c r="BX190" s="475">
        <f t="shared" si="103"/>
        <v>0</v>
      </c>
      <c r="BY190" s="475">
        <f t="shared" si="102"/>
        <v>0</v>
      </c>
      <c r="BZ190" s="475">
        <f t="shared" si="102"/>
        <v>0</v>
      </c>
      <c r="CA190" s="475">
        <f t="shared" si="102"/>
        <v>0</v>
      </c>
      <c r="CB190" s="475">
        <f t="shared" si="102"/>
        <v>0</v>
      </c>
      <c r="CC190" s="475">
        <f t="shared" si="102"/>
        <v>0</v>
      </c>
      <c r="CD190" s="475">
        <f t="shared" si="102"/>
        <v>0</v>
      </c>
      <c r="CE190" s="475">
        <f t="shared" si="102"/>
        <v>0</v>
      </c>
      <c r="CF190" s="475">
        <f t="shared" si="102"/>
        <v>0</v>
      </c>
      <c r="CG190" s="475">
        <f t="shared" si="102"/>
        <v>0</v>
      </c>
      <c r="CH190" s="475">
        <f t="shared" si="102"/>
        <v>58.38</v>
      </c>
      <c r="CI190" s="475">
        <f t="shared" si="102"/>
        <v>473.99</v>
      </c>
      <c r="CJ190" s="475">
        <f t="shared" si="102"/>
        <v>441.59</v>
      </c>
      <c r="CK190" s="475">
        <f t="shared" si="102"/>
        <v>474.33</v>
      </c>
      <c r="CL190" s="475">
        <f t="shared" si="102"/>
        <v>448.97</v>
      </c>
      <c r="CM190" s="475">
        <f t="shared" si="102"/>
        <v>482.2</v>
      </c>
      <c r="CN190" s="475">
        <f t="shared" si="102"/>
        <v>488.29</v>
      </c>
      <c r="CO190" s="475">
        <f t="shared" si="102"/>
        <v>446.76</v>
      </c>
      <c r="CP190" s="475">
        <f t="shared" si="102"/>
        <v>436.33</v>
      </c>
      <c r="CQ190" s="475">
        <f t="shared" si="102"/>
        <v>436.59</v>
      </c>
      <c r="CR190" s="475">
        <f t="shared" si="102"/>
        <v>460.59</v>
      </c>
      <c r="CS190" s="475">
        <f t="shared" si="102"/>
        <v>469.25</v>
      </c>
      <c r="CT190" s="475">
        <f t="shared" si="102"/>
        <v>426.89</v>
      </c>
      <c r="CU190" s="475">
        <f t="shared" si="102"/>
        <v>402.13</v>
      </c>
      <c r="CV190" s="475">
        <f t="shared" si="102"/>
        <v>407.59</v>
      </c>
      <c r="CW190" s="475">
        <f t="shared" si="102"/>
        <v>415.05</v>
      </c>
      <c r="CX190" s="475">
        <f t="shared" si="102"/>
        <v>330.85</v>
      </c>
      <c r="CY190" s="475">
        <f t="shared" si="102"/>
        <v>467.85</v>
      </c>
      <c r="CZ190" s="475">
        <f t="shared" si="102"/>
        <v>438.41</v>
      </c>
      <c r="DA190" s="475">
        <f t="shared" si="102"/>
        <v>449.49</v>
      </c>
      <c r="DB190" s="475">
        <f t="shared" si="102"/>
        <v>478.25</v>
      </c>
      <c r="DC190" s="475">
        <f t="shared" si="102"/>
        <v>497.83</v>
      </c>
      <c r="DD190" s="475">
        <f t="shared" si="102"/>
        <v>456.48</v>
      </c>
      <c r="DE190" s="475">
        <f t="shared" si="102"/>
        <v>443.45</v>
      </c>
      <c r="DF190" s="475">
        <f t="shared" si="102"/>
        <v>512.66999999999996</v>
      </c>
      <c r="DG190" s="475">
        <f t="shared" si="102"/>
        <v>461.58</v>
      </c>
      <c r="DH190" s="475">
        <f t="shared" si="102"/>
        <v>0</v>
      </c>
      <c r="DI190" s="475">
        <f t="shared" si="102"/>
        <v>0</v>
      </c>
      <c r="DJ190" s="475">
        <f t="shared" si="102"/>
        <v>0</v>
      </c>
      <c r="DK190" s="475">
        <f t="shared" si="102"/>
        <v>0</v>
      </c>
      <c r="DL190" s="475">
        <f t="shared" si="102"/>
        <v>0</v>
      </c>
      <c r="DM190" s="475">
        <f t="shared" si="102"/>
        <v>0</v>
      </c>
      <c r="DN190" s="475">
        <f t="shared" si="102"/>
        <v>0</v>
      </c>
      <c r="DO190" s="475">
        <f t="shared" si="102"/>
        <v>0</v>
      </c>
      <c r="DP190" s="475">
        <f t="shared" si="102"/>
        <v>0</v>
      </c>
      <c r="DQ190" s="475">
        <f t="shared" si="102"/>
        <v>0</v>
      </c>
      <c r="DR190" s="475">
        <f t="shared" si="102"/>
        <v>0</v>
      </c>
      <c r="DS190" s="475">
        <f t="shared" si="102"/>
        <v>0</v>
      </c>
      <c r="DT190" s="475">
        <f t="shared" si="102"/>
        <v>0</v>
      </c>
      <c r="DU190" s="475">
        <f t="shared" si="102"/>
        <v>0</v>
      </c>
      <c r="DV190" s="475">
        <f t="shared" si="102"/>
        <v>0</v>
      </c>
      <c r="DW190" s="475">
        <f t="shared" si="102"/>
        <v>0</v>
      </c>
      <c r="DX190" s="475">
        <f t="shared" si="102"/>
        <v>0</v>
      </c>
      <c r="DY190" s="475">
        <f t="shared" si="102"/>
        <v>0</v>
      </c>
      <c r="DZ190" s="475">
        <f t="shared" si="102"/>
        <v>0</v>
      </c>
      <c r="EA190" s="475">
        <f t="shared" si="102"/>
        <v>0</v>
      </c>
      <c r="EB190" s="475">
        <f t="shared" si="99"/>
        <v>0</v>
      </c>
      <c r="EC190" s="475">
        <f t="shared" si="99"/>
        <v>0</v>
      </c>
      <c r="ED190" s="475">
        <f t="shared" si="99"/>
        <v>0</v>
      </c>
      <c r="EE190" s="475">
        <f t="shared" si="99"/>
        <v>0</v>
      </c>
      <c r="EF190" s="475">
        <f t="shared" si="99"/>
        <v>0</v>
      </c>
      <c r="EG190" s="475">
        <f t="shared" si="99"/>
        <v>0</v>
      </c>
      <c r="EH190" s="475">
        <f t="shared" si="99"/>
        <v>0</v>
      </c>
      <c r="EI190" s="475">
        <f t="shared" si="99"/>
        <v>0</v>
      </c>
      <c r="EJ190" s="475">
        <f t="shared" si="99"/>
        <v>0</v>
      </c>
      <c r="EK190" s="475">
        <f t="shared" si="99"/>
        <v>0</v>
      </c>
      <c r="EL190" s="475">
        <f t="shared" si="99"/>
        <v>0</v>
      </c>
      <c r="EM190" s="475">
        <f t="shared" si="99"/>
        <v>0</v>
      </c>
      <c r="EN190" s="475">
        <f t="shared" si="99"/>
        <v>0</v>
      </c>
      <c r="EO190" s="475">
        <f t="shared" si="99"/>
        <v>0</v>
      </c>
      <c r="EP190" s="475">
        <f t="shared" si="99"/>
        <v>0</v>
      </c>
      <c r="EQ190" s="475">
        <f t="shared" si="99"/>
        <v>0</v>
      </c>
      <c r="ER190" s="475">
        <f t="shared" si="99"/>
        <v>0</v>
      </c>
      <c r="ES190" s="475">
        <f t="shared" si="99"/>
        <v>0</v>
      </c>
      <c r="ET190" s="475">
        <f t="shared" si="99"/>
        <v>0</v>
      </c>
      <c r="EU190" s="475">
        <f t="shared" si="99"/>
        <v>0</v>
      </c>
      <c r="EV190" s="475">
        <f t="shared" si="99"/>
        <v>0</v>
      </c>
      <c r="EW190" s="475">
        <f t="shared" si="99"/>
        <v>0</v>
      </c>
      <c r="EX190" s="475">
        <f t="shared" si="99"/>
        <v>0</v>
      </c>
      <c r="EY190" s="475">
        <f t="shared" si="99"/>
        <v>0</v>
      </c>
      <c r="EZ190" s="475">
        <f t="shared" si="99"/>
        <v>0</v>
      </c>
      <c r="FA190" s="475">
        <f t="shared" si="99"/>
        <v>0</v>
      </c>
      <c r="FB190" s="475">
        <f t="shared" si="99"/>
        <v>0</v>
      </c>
      <c r="FC190" s="475">
        <f t="shared" si="99"/>
        <v>0</v>
      </c>
      <c r="FD190" s="475">
        <f t="shared" si="99"/>
        <v>0</v>
      </c>
      <c r="FE190" s="475">
        <f t="shared" si="99"/>
        <v>0</v>
      </c>
      <c r="FF190" s="475">
        <f t="shared" si="99"/>
        <v>0</v>
      </c>
      <c r="FG190" s="475">
        <f t="shared" si="99"/>
        <v>0</v>
      </c>
      <c r="FH190" s="475">
        <f t="shared" si="99"/>
        <v>0</v>
      </c>
      <c r="FI190" s="475">
        <f t="shared" si="99"/>
        <v>0</v>
      </c>
      <c r="FJ190" s="475">
        <f t="shared" si="99"/>
        <v>0</v>
      </c>
      <c r="FK190" s="475">
        <f t="shared" si="99"/>
        <v>0</v>
      </c>
      <c r="FL190" s="475">
        <f t="shared" si="99"/>
        <v>0</v>
      </c>
      <c r="FM190" s="475">
        <f t="shared" si="99"/>
        <v>0</v>
      </c>
      <c r="FN190" s="475">
        <f t="shared" si="99"/>
        <v>0</v>
      </c>
      <c r="FO190" s="475">
        <f t="shared" si="99"/>
        <v>0</v>
      </c>
      <c r="FP190" s="475">
        <f t="shared" si="99"/>
        <v>0</v>
      </c>
      <c r="FQ190" s="475">
        <f t="shared" si="99"/>
        <v>0</v>
      </c>
      <c r="FR190" s="475">
        <f t="shared" si="99"/>
        <v>0</v>
      </c>
      <c r="FS190" s="475">
        <f t="shared" si="99"/>
        <v>0</v>
      </c>
      <c r="FT190" s="475">
        <f t="shared" si="99"/>
        <v>0</v>
      </c>
      <c r="FU190" s="475">
        <f t="shared" si="99"/>
        <v>0</v>
      </c>
      <c r="FV190" s="475">
        <f t="shared" si="99"/>
        <v>0</v>
      </c>
      <c r="FW190" s="475">
        <f t="shared" si="99"/>
        <v>0</v>
      </c>
      <c r="FX190" s="475">
        <f t="shared" si="99"/>
        <v>0</v>
      </c>
      <c r="FY190" s="475">
        <f t="shared" si="99"/>
        <v>0</v>
      </c>
      <c r="FZ190" s="475">
        <f t="shared" si="99"/>
        <v>0</v>
      </c>
      <c r="GA190" s="475">
        <f t="shared" si="99"/>
        <v>0</v>
      </c>
      <c r="GB190" s="475">
        <f t="shared" si="99"/>
        <v>0</v>
      </c>
    </row>
    <row r="191" spans="2:184" x14ac:dyDescent="0.35">
      <c r="B191" s="517">
        <f>VLOOKUP(C191,'QUALIFIED ENGINES'!$D$7:$P$9999,13,FALSE)</f>
        <v>45042.041666666664</v>
      </c>
      <c r="C191" s="472">
        <f>'QUALIFIED ENGINES'!D61</f>
        <v>91524</v>
      </c>
      <c r="D191" s="475">
        <f t="shared" si="62"/>
        <v>0</v>
      </c>
      <c r="E191" s="475">
        <f t="shared" ref="E191:BP194" si="104">_xlfn.IFNA(IF($B191=0,0,IF(DATE(E$4,E$5,1)&gt;=$B191,E60,0)),0)</f>
        <v>0</v>
      </c>
      <c r="F191" s="475">
        <f t="shared" si="104"/>
        <v>0</v>
      </c>
      <c r="G191" s="475">
        <f t="shared" si="104"/>
        <v>0</v>
      </c>
      <c r="H191" s="475">
        <f t="shared" si="104"/>
        <v>0</v>
      </c>
      <c r="I191" s="475">
        <f t="shared" si="104"/>
        <v>0</v>
      </c>
      <c r="J191" s="475">
        <f t="shared" si="104"/>
        <v>0</v>
      </c>
      <c r="K191" s="475">
        <f t="shared" si="104"/>
        <v>0</v>
      </c>
      <c r="L191" s="475">
        <f t="shared" si="104"/>
        <v>0</v>
      </c>
      <c r="M191" s="475">
        <f t="shared" si="104"/>
        <v>0</v>
      </c>
      <c r="N191" s="475">
        <f t="shared" si="104"/>
        <v>0</v>
      </c>
      <c r="O191" s="475">
        <f t="shared" si="104"/>
        <v>0</v>
      </c>
      <c r="P191" s="475">
        <f t="shared" si="104"/>
        <v>0</v>
      </c>
      <c r="Q191" s="475">
        <f t="shared" si="104"/>
        <v>0</v>
      </c>
      <c r="R191" s="475">
        <f t="shared" si="104"/>
        <v>0</v>
      </c>
      <c r="S191" s="475">
        <f t="shared" si="104"/>
        <v>0</v>
      </c>
      <c r="T191" s="475">
        <f t="shared" si="104"/>
        <v>0</v>
      </c>
      <c r="U191" s="475">
        <f t="shared" si="104"/>
        <v>0</v>
      </c>
      <c r="V191" s="475">
        <f t="shared" si="104"/>
        <v>0</v>
      </c>
      <c r="W191" s="475">
        <f t="shared" si="104"/>
        <v>0</v>
      </c>
      <c r="X191" s="475">
        <f t="shared" si="104"/>
        <v>0</v>
      </c>
      <c r="Y191" s="475">
        <f t="shared" si="104"/>
        <v>0</v>
      </c>
      <c r="Z191" s="475">
        <f t="shared" si="104"/>
        <v>0</v>
      </c>
      <c r="AA191" s="475">
        <f t="shared" si="104"/>
        <v>0</v>
      </c>
      <c r="AB191" s="475">
        <f t="shared" si="104"/>
        <v>0</v>
      </c>
      <c r="AC191" s="475">
        <f t="shared" si="104"/>
        <v>0</v>
      </c>
      <c r="AD191" s="475">
        <f t="shared" si="104"/>
        <v>0</v>
      </c>
      <c r="AE191" s="475">
        <f t="shared" si="104"/>
        <v>0</v>
      </c>
      <c r="AF191" s="475">
        <f t="shared" si="104"/>
        <v>0</v>
      </c>
      <c r="AG191" s="475">
        <f t="shared" si="104"/>
        <v>0</v>
      </c>
      <c r="AH191" s="475">
        <f t="shared" si="104"/>
        <v>0</v>
      </c>
      <c r="AI191" s="475">
        <f t="shared" si="104"/>
        <v>0</v>
      </c>
      <c r="AJ191" s="475">
        <f t="shared" si="104"/>
        <v>0</v>
      </c>
      <c r="AK191" s="475">
        <f t="shared" si="104"/>
        <v>0</v>
      </c>
      <c r="AL191" s="475">
        <f t="shared" si="104"/>
        <v>0</v>
      </c>
      <c r="AM191" s="475">
        <f t="shared" si="104"/>
        <v>0</v>
      </c>
      <c r="AN191" s="475">
        <f t="shared" si="104"/>
        <v>0</v>
      </c>
      <c r="AO191" s="475">
        <f t="shared" si="104"/>
        <v>0</v>
      </c>
      <c r="AP191" s="475">
        <f t="shared" si="104"/>
        <v>0</v>
      </c>
      <c r="AQ191" s="475">
        <f t="shared" si="104"/>
        <v>0</v>
      </c>
      <c r="AR191" s="475">
        <f t="shared" si="104"/>
        <v>0</v>
      </c>
      <c r="AS191" s="475">
        <f t="shared" si="104"/>
        <v>0</v>
      </c>
      <c r="AT191" s="475">
        <f t="shared" si="104"/>
        <v>0</v>
      </c>
      <c r="AU191" s="475">
        <f t="shared" si="104"/>
        <v>0</v>
      </c>
      <c r="AV191" s="475">
        <f t="shared" si="104"/>
        <v>0</v>
      </c>
      <c r="AW191" s="475">
        <f t="shared" si="104"/>
        <v>0</v>
      </c>
      <c r="AX191" s="475">
        <f t="shared" si="104"/>
        <v>0</v>
      </c>
      <c r="AY191" s="475">
        <f t="shared" si="104"/>
        <v>0</v>
      </c>
      <c r="AZ191" s="475">
        <f t="shared" si="104"/>
        <v>0</v>
      </c>
      <c r="BA191" s="475">
        <f t="shared" si="104"/>
        <v>0</v>
      </c>
      <c r="BB191" s="475">
        <f t="shared" si="104"/>
        <v>0</v>
      </c>
      <c r="BC191" s="475">
        <f t="shared" si="104"/>
        <v>0</v>
      </c>
      <c r="BD191" s="475">
        <f t="shared" si="104"/>
        <v>0</v>
      </c>
      <c r="BE191" s="475">
        <f t="shared" si="104"/>
        <v>0</v>
      </c>
      <c r="BF191" s="475">
        <f t="shared" si="104"/>
        <v>0</v>
      </c>
      <c r="BG191" s="475">
        <f t="shared" si="104"/>
        <v>0</v>
      </c>
      <c r="BH191" s="475">
        <f t="shared" si="104"/>
        <v>0</v>
      </c>
      <c r="BI191" s="475">
        <f t="shared" si="104"/>
        <v>0</v>
      </c>
      <c r="BJ191" s="475">
        <f t="shared" si="104"/>
        <v>0</v>
      </c>
      <c r="BK191" s="475">
        <f t="shared" si="104"/>
        <v>0</v>
      </c>
      <c r="BL191" s="475">
        <f t="shared" si="104"/>
        <v>0</v>
      </c>
      <c r="BM191" s="475">
        <f t="shared" si="104"/>
        <v>0</v>
      </c>
      <c r="BN191" s="475">
        <f t="shared" si="104"/>
        <v>0</v>
      </c>
      <c r="BO191" s="475">
        <f t="shared" si="104"/>
        <v>0</v>
      </c>
      <c r="BP191" s="475">
        <f t="shared" si="104"/>
        <v>0</v>
      </c>
      <c r="BQ191" s="475">
        <f t="shared" si="102"/>
        <v>0</v>
      </c>
      <c r="BR191" s="475">
        <f t="shared" ref="BR191:BX191" si="105">_xlfn.IFNA(IF($B191=0,0,IF(DATE(BR$4,BR$5,1)&gt;=$B191,BR60,0)),0)</f>
        <v>0</v>
      </c>
      <c r="BS191" s="475">
        <f t="shared" si="105"/>
        <v>0</v>
      </c>
      <c r="BT191" s="475">
        <f t="shared" si="105"/>
        <v>0</v>
      </c>
      <c r="BU191" s="475">
        <f t="shared" si="105"/>
        <v>0</v>
      </c>
      <c r="BV191" s="475">
        <f t="shared" si="105"/>
        <v>0</v>
      </c>
      <c r="BW191" s="475">
        <f t="shared" si="105"/>
        <v>0</v>
      </c>
      <c r="BX191" s="475">
        <f t="shared" si="105"/>
        <v>0</v>
      </c>
      <c r="BY191" s="475">
        <f t="shared" si="102"/>
        <v>0</v>
      </c>
      <c r="BZ191" s="475">
        <f t="shared" si="102"/>
        <v>0</v>
      </c>
      <c r="CA191" s="475">
        <f t="shared" si="102"/>
        <v>0</v>
      </c>
      <c r="CB191" s="475">
        <f t="shared" si="102"/>
        <v>0</v>
      </c>
      <c r="CC191" s="475">
        <f t="shared" si="102"/>
        <v>0</v>
      </c>
      <c r="CD191" s="475">
        <f t="shared" si="102"/>
        <v>0</v>
      </c>
      <c r="CE191" s="475">
        <f t="shared" si="102"/>
        <v>0</v>
      </c>
      <c r="CF191" s="475">
        <f t="shared" si="102"/>
        <v>117.31</v>
      </c>
      <c r="CG191" s="475">
        <f t="shared" si="102"/>
        <v>447.59</v>
      </c>
      <c r="CH191" s="475">
        <f t="shared" si="102"/>
        <v>229.05</v>
      </c>
      <c r="CI191" s="475">
        <f t="shared" si="102"/>
        <v>333.23</v>
      </c>
      <c r="CJ191" s="475">
        <f t="shared" si="102"/>
        <v>491.7</v>
      </c>
      <c r="CK191" s="475">
        <f t="shared" si="102"/>
        <v>436.03</v>
      </c>
      <c r="CL191" s="475">
        <f t="shared" si="102"/>
        <v>452.39</v>
      </c>
      <c r="CM191" s="475">
        <f t="shared" si="102"/>
        <v>480.43</v>
      </c>
      <c r="CN191" s="475">
        <f t="shared" si="102"/>
        <v>462.02</v>
      </c>
      <c r="CO191" s="475">
        <f t="shared" si="102"/>
        <v>429.05</v>
      </c>
      <c r="CP191" s="475">
        <f t="shared" si="102"/>
        <v>268.61</v>
      </c>
      <c r="CQ191" s="475">
        <f t="shared" si="102"/>
        <v>459.82</v>
      </c>
      <c r="CR191" s="475">
        <f t="shared" si="102"/>
        <v>499.21</v>
      </c>
      <c r="CS191" s="475">
        <f t="shared" si="102"/>
        <v>420.19</v>
      </c>
      <c r="CT191" s="475">
        <f t="shared" si="102"/>
        <v>442.95</v>
      </c>
      <c r="CU191" s="475">
        <f t="shared" si="102"/>
        <v>439.05</v>
      </c>
      <c r="CV191" s="475">
        <f t="shared" si="102"/>
        <v>438.25</v>
      </c>
      <c r="CW191" s="475">
        <f t="shared" si="102"/>
        <v>457.44</v>
      </c>
      <c r="CX191" s="475">
        <f t="shared" si="102"/>
        <v>448.91</v>
      </c>
      <c r="CY191" s="475">
        <f t="shared" si="102"/>
        <v>498.73</v>
      </c>
      <c r="CZ191" s="475">
        <f t="shared" si="102"/>
        <v>408.34</v>
      </c>
      <c r="DA191" s="475">
        <f t="shared" si="102"/>
        <v>475.67</v>
      </c>
      <c r="DB191" s="475">
        <f t="shared" si="102"/>
        <v>463.08</v>
      </c>
      <c r="DC191" s="475">
        <f t="shared" si="102"/>
        <v>431.25</v>
      </c>
      <c r="DD191" s="475">
        <f t="shared" si="102"/>
        <v>459.26</v>
      </c>
      <c r="DE191" s="475">
        <f t="shared" si="102"/>
        <v>483.2</v>
      </c>
      <c r="DF191" s="475">
        <f t="shared" si="102"/>
        <v>244.14</v>
      </c>
      <c r="DG191" s="475">
        <f t="shared" si="102"/>
        <v>0</v>
      </c>
      <c r="DH191" s="475">
        <f t="shared" si="102"/>
        <v>0</v>
      </c>
      <c r="DI191" s="475">
        <f t="shared" si="102"/>
        <v>0</v>
      </c>
      <c r="DJ191" s="475">
        <f t="shared" si="102"/>
        <v>0</v>
      </c>
      <c r="DK191" s="475">
        <f t="shared" si="102"/>
        <v>0</v>
      </c>
      <c r="DL191" s="475">
        <f t="shared" si="102"/>
        <v>0</v>
      </c>
      <c r="DM191" s="475">
        <f t="shared" si="102"/>
        <v>0</v>
      </c>
      <c r="DN191" s="475">
        <f t="shared" si="102"/>
        <v>0</v>
      </c>
      <c r="DO191" s="475">
        <f t="shared" si="102"/>
        <v>0</v>
      </c>
      <c r="DP191" s="475">
        <f t="shared" si="102"/>
        <v>0</v>
      </c>
      <c r="DQ191" s="475">
        <f t="shared" si="102"/>
        <v>0</v>
      </c>
      <c r="DR191" s="475">
        <f t="shared" si="102"/>
        <v>0</v>
      </c>
      <c r="DS191" s="475">
        <f t="shared" si="102"/>
        <v>0</v>
      </c>
      <c r="DT191" s="475">
        <f t="shared" si="102"/>
        <v>0</v>
      </c>
      <c r="DU191" s="475">
        <f t="shared" si="102"/>
        <v>0</v>
      </c>
      <c r="DV191" s="475">
        <f t="shared" si="102"/>
        <v>0</v>
      </c>
      <c r="DW191" s="475">
        <f t="shared" si="102"/>
        <v>0</v>
      </c>
      <c r="DX191" s="475">
        <f t="shared" si="102"/>
        <v>0</v>
      </c>
      <c r="DY191" s="475">
        <f t="shared" si="102"/>
        <v>0</v>
      </c>
      <c r="DZ191" s="475">
        <f t="shared" si="102"/>
        <v>0</v>
      </c>
      <c r="EA191" s="475">
        <f t="shared" si="102"/>
        <v>0</v>
      </c>
      <c r="EB191" s="475">
        <f t="shared" si="99"/>
        <v>0</v>
      </c>
      <c r="EC191" s="475">
        <f t="shared" si="99"/>
        <v>0</v>
      </c>
      <c r="ED191" s="475">
        <f t="shared" si="99"/>
        <v>0</v>
      </c>
      <c r="EE191" s="475">
        <f t="shared" si="99"/>
        <v>0</v>
      </c>
      <c r="EF191" s="475">
        <f t="shared" si="99"/>
        <v>0</v>
      </c>
      <c r="EG191" s="475">
        <f t="shared" si="99"/>
        <v>0</v>
      </c>
      <c r="EH191" s="475">
        <f t="shared" si="99"/>
        <v>0</v>
      </c>
      <c r="EI191" s="475">
        <f t="shared" si="99"/>
        <v>0</v>
      </c>
      <c r="EJ191" s="475">
        <f t="shared" si="99"/>
        <v>0</v>
      </c>
      <c r="EK191" s="475">
        <f t="shared" si="99"/>
        <v>0</v>
      </c>
      <c r="EL191" s="475">
        <f t="shared" si="99"/>
        <v>0</v>
      </c>
      <c r="EM191" s="475">
        <f t="shared" si="99"/>
        <v>0</v>
      </c>
      <c r="EN191" s="475">
        <f t="shared" si="99"/>
        <v>0</v>
      </c>
      <c r="EO191" s="475">
        <f t="shared" si="99"/>
        <v>0</v>
      </c>
      <c r="EP191" s="475">
        <f t="shared" si="99"/>
        <v>0</v>
      </c>
      <c r="EQ191" s="475">
        <f t="shared" si="99"/>
        <v>0</v>
      </c>
      <c r="ER191" s="475">
        <f t="shared" si="99"/>
        <v>0</v>
      </c>
      <c r="ES191" s="475">
        <f t="shared" si="99"/>
        <v>0</v>
      </c>
      <c r="ET191" s="475">
        <f t="shared" si="99"/>
        <v>0</v>
      </c>
      <c r="EU191" s="475">
        <f t="shared" si="99"/>
        <v>0</v>
      </c>
      <c r="EV191" s="475">
        <f t="shared" si="99"/>
        <v>0</v>
      </c>
      <c r="EW191" s="475">
        <f t="shared" si="99"/>
        <v>0</v>
      </c>
      <c r="EX191" s="475">
        <f t="shared" si="99"/>
        <v>0</v>
      </c>
      <c r="EY191" s="475">
        <f t="shared" si="99"/>
        <v>0</v>
      </c>
      <c r="EZ191" s="475">
        <f t="shared" si="99"/>
        <v>0</v>
      </c>
      <c r="FA191" s="475">
        <f t="shared" si="99"/>
        <v>0</v>
      </c>
      <c r="FB191" s="475">
        <f t="shared" si="99"/>
        <v>0</v>
      </c>
      <c r="FC191" s="475">
        <f t="shared" si="99"/>
        <v>0</v>
      </c>
      <c r="FD191" s="475">
        <f t="shared" si="99"/>
        <v>0</v>
      </c>
      <c r="FE191" s="475">
        <f t="shared" si="99"/>
        <v>0</v>
      </c>
      <c r="FF191" s="475">
        <f t="shared" si="99"/>
        <v>0</v>
      </c>
      <c r="FG191" s="475">
        <f t="shared" si="99"/>
        <v>0</v>
      </c>
      <c r="FH191" s="475">
        <f t="shared" si="99"/>
        <v>0</v>
      </c>
      <c r="FI191" s="475">
        <f t="shared" si="99"/>
        <v>0</v>
      </c>
      <c r="FJ191" s="475">
        <f t="shared" si="99"/>
        <v>0</v>
      </c>
      <c r="FK191" s="475">
        <f t="shared" si="99"/>
        <v>0</v>
      </c>
      <c r="FL191" s="475">
        <f t="shared" si="99"/>
        <v>0</v>
      </c>
      <c r="FM191" s="475">
        <f t="shared" si="99"/>
        <v>0</v>
      </c>
      <c r="FN191" s="475">
        <f t="shared" si="99"/>
        <v>0</v>
      </c>
      <c r="FO191" s="475">
        <f t="shared" si="99"/>
        <v>0</v>
      </c>
      <c r="FP191" s="475">
        <f t="shared" si="99"/>
        <v>0</v>
      </c>
      <c r="FQ191" s="475">
        <f t="shared" si="99"/>
        <v>0</v>
      </c>
      <c r="FR191" s="475">
        <f t="shared" si="99"/>
        <v>0</v>
      </c>
      <c r="FS191" s="475">
        <f t="shared" ref="FS191:GB191" si="106">_xlfn.IFNA(IF($B191=0,0,IF(DATE(FS$4,FS$5,1)&gt;=$B191,FS60,0)),0)</f>
        <v>0</v>
      </c>
      <c r="FT191" s="475">
        <f t="shared" si="106"/>
        <v>0</v>
      </c>
      <c r="FU191" s="475">
        <f t="shared" si="106"/>
        <v>0</v>
      </c>
      <c r="FV191" s="475">
        <f t="shared" si="106"/>
        <v>0</v>
      </c>
      <c r="FW191" s="475">
        <f t="shared" si="106"/>
        <v>0</v>
      </c>
      <c r="FX191" s="475">
        <f t="shared" si="106"/>
        <v>0</v>
      </c>
      <c r="FY191" s="475">
        <f t="shared" si="106"/>
        <v>0</v>
      </c>
      <c r="FZ191" s="475">
        <f t="shared" si="106"/>
        <v>0</v>
      </c>
      <c r="GA191" s="475">
        <f t="shared" si="106"/>
        <v>0</v>
      </c>
      <c r="GB191" s="475">
        <f t="shared" si="106"/>
        <v>0</v>
      </c>
    </row>
    <row r="192" spans="2:184" x14ac:dyDescent="0.35">
      <c r="B192" s="517">
        <f>VLOOKUP(C192,'QUALIFIED ENGINES'!$D$7:$P$9999,13,FALSE)</f>
        <v>45715.041666666664</v>
      </c>
      <c r="C192" s="472">
        <f>'QUALIFIED ENGINES'!D62</f>
        <v>91522</v>
      </c>
      <c r="D192" s="475">
        <f t="shared" si="62"/>
        <v>0</v>
      </c>
      <c r="E192" s="475">
        <f t="shared" si="104"/>
        <v>0</v>
      </c>
      <c r="F192" s="475">
        <f t="shared" si="104"/>
        <v>0</v>
      </c>
      <c r="G192" s="475">
        <f t="shared" si="104"/>
        <v>0</v>
      </c>
      <c r="H192" s="475">
        <f t="shared" si="104"/>
        <v>0</v>
      </c>
      <c r="I192" s="475">
        <f t="shared" si="104"/>
        <v>0</v>
      </c>
      <c r="J192" s="475">
        <f t="shared" si="104"/>
        <v>0</v>
      </c>
      <c r="K192" s="475">
        <f t="shared" si="104"/>
        <v>0</v>
      </c>
      <c r="L192" s="475">
        <f t="shared" si="104"/>
        <v>0</v>
      </c>
      <c r="M192" s="475">
        <f t="shared" si="104"/>
        <v>0</v>
      </c>
      <c r="N192" s="475">
        <f t="shared" si="104"/>
        <v>0</v>
      </c>
      <c r="O192" s="475">
        <f t="shared" si="104"/>
        <v>0</v>
      </c>
      <c r="P192" s="475">
        <f t="shared" si="104"/>
        <v>0</v>
      </c>
      <c r="Q192" s="475">
        <f t="shared" si="104"/>
        <v>0</v>
      </c>
      <c r="R192" s="475">
        <f t="shared" si="104"/>
        <v>0</v>
      </c>
      <c r="S192" s="475">
        <f t="shared" si="104"/>
        <v>0</v>
      </c>
      <c r="T192" s="475">
        <f t="shared" si="104"/>
        <v>0</v>
      </c>
      <c r="U192" s="475">
        <f t="shared" si="104"/>
        <v>0</v>
      </c>
      <c r="V192" s="475">
        <f t="shared" si="104"/>
        <v>0</v>
      </c>
      <c r="W192" s="475">
        <f t="shared" si="104"/>
        <v>0</v>
      </c>
      <c r="X192" s="475">
        <f t="shared" si="104"/>
        <v>0</v>
      </c>
      <c r="Y192" s="475">
        <f t="shared" si="104"/>
        <v>0</v>
      </c>
      <c r="Z192" s="475">
        <f t="shared" si="104"/>
        <v>0</v>
      </c>
      <c r="AA192" s="475">
        <f t="shared" si="104"/>
        <v>0</v>
      </c>
      <c r="AB192" s="475">
        <f t="shared" si="104"/>
        <v>0</v>
      </c>
      <c r="AC192" s="475">
        <f t="shared" si="104"/>
        <v>0</v>
      </c>
      <c r="AD192" s="475">
        <f t="shared" si="104"/>
        <v>0</v>
      </c>
      <c r="AE192" s="475">
        <f t="shared" si="104"/>
        <v>0</v>
      </c>
      <c r="AF192" s="475">
        <f t="shared" si="104"/>
        <v>0</v>
      </c>
      <c r="AG192" s="475">
        <f t="shared" si="104"/>
        <v>0</v>
      </c>
      <c r="AH192" s="475">
        <f t="shared" si="104"/>
        <v>0</v>
      </c>
      <c r="AI192" s="475">
        <f t="shared" si="104"/>
        <v>0</v>
      </c>
      <c r="AJ192" s="475">
        <f t="shared" si="104"/>
        <v>0</v>
      </c>
      <c r="AK192" s="475">
        <f t="shared" si="104"/>
        <v>0</v>
      </c>
      <c r="AL192" s="475">
        <f t="shared" si="104"/>
        <v>0</v>
      </c>
      <c r="AM192" s="475">
        <f t="shared" si="104"/>
        <v>0</v>
      </c>
      <c r="AN192" s="475">
        <f t="shared" si="104"/>
        <v>0</v>
      </c>
      <c r="AO192" s="475">
        <f t="shared" si="104"/>
        <v>0</v>
      </c>
      <c r="AP192" s="475">
        <f t="shared" si="104"/>
        <v>0</v>
      </c>
      <c r="AQ192" s="475">
        <f t="shared" si="104"/>
        <v>0</v>
      </c>
      <c r="AR192" s="475">
        <f t="shared" si="104"/>
        <v>0</v>
      </c>
      <c r="AS192" s="475">
        <f t="shared" si="104"/>
        <v>0</v>
      </c>
      <c r="AT192" s="475">
        <f t="shared" si="104"/>
        <v>0</v>
      </c>
      <c r="AU192" s="475">
        <f t="shared" si="104"/>
        <v>0</v>
      </c>
      <c r="AV192" s="475">
        <f t="shared" si="104"/>
        <v>0</v>
      </c>
      <c r="AW192" s="475">
        <f t="shared" si="104"/>
        <v>0</v>
      </c>
      <c r="AX192" s="475">
        <f t="shared" si="104"/>
        <v>0</v>
      </c>
      <c r="AY192" s="475">
        <f t="shared" si="104"/>
        <v>0</v>
      </c>
      <c r="AZ192" s="475">
        <f t="shared" si="104"/>
        <v>0</v>
      </c>
      <c r="BA192" s="475">
        <f t="shared" si="104"/>
        <v>0</v>
      </c>
      <c r="BB192" s="475">
        <f t="shared" si="104"/>
        <v>0</v>
      </c>
      <c r="BC192" s="475">
        <f t="shared" si="104"/>
        <v>0</v>
      </c>
      <c r="BD192" s="475">
        <f t="shared" si="104"/>
        <v>0</v>
      </c>
      <c r="BE192" s="475">
        <f t="shared" si="104"/>
        <v>0</v>
      </c>
      <c r="BF192" s="475">
        <f t="shared" si="104"/>
        <v>0</v>
      </c>
      <c r="BG192" s="475">
        <f t="shared" si="104"/>
        <v>0</v>
      </c>
      <c r="BH192" s="475">
        <f t="shared" si="104"/>
        <v>0</v>
      </c>
      <c r="BI192" s="475">
        <f t="shared" si="104"/>
        <v>0</v>
      </c>
      <c r="BJ192" s="475">
        <f t="shared" si="104"/>
        <v>0</v>
      </c>
      <c r="BK192" s="475">
        <f t="shared" si="104"/>
        <v>0</v>
      </c>
      <c r="BL192" s="475">
        <f t="shared" si="104"/>
        <v>0</v>
      </c>
      <c r="BM192" s="475">
        <f t="shared" si="104"/>
        <v>0</v>
      </c>
      <c r="BN192" s="475">
        <f t="shared" si="104"/>
        <v>0</v>
      </c>
      <c r="BO192" s="475">
        <f t="shared" si="104"/>
        <v>0</v>
      </c>
      <c r="BP192" s="475">
        <f t="shared" si="104"/>
        <v>0</v>
      </c>
      <c r="BQ192" s="475">
        <f t="shared" si="102"/>
        <v>0</v>
      </c>
      <c r="BR192" s="475">
        <f t="shared" ref="BR192:BX192" si="107">_xlfn.IFNA(IF($B192=0,0,IF(DATE(BR$4,BR$5,1)&gt;=$B192,BR61,0)),0)</f>
        <v>0</v>
      </c>
      <c r="BS192" s="475">
        <f t="shared" si="107"/>
        <v>0</v>
      </c>
      <c r="BT192" s="475">
        <f t="shared" si="107"/>
        <v>0</v>
      </c>
      <c r="BU192" s="475">
        <f t="shared" si="107"/>
        <v>0</v>
      </c>
      <c r="BV192" s="475">
        <f t="shared" si="107"/>
        <v>0</v>
      </c>
      <c r="BW192" s="475">
        <f t="shared" si="107"/>
        <v>0</v>
      </c>
      <c r="BX192" s="475">
        <f t="shared" si="107"/>
        <v>0</v>
      </c>
      <c r="BY192" s="475">
        <f t="shared" si="102"/>
        <v>0</v>
      </c>
      <c r="BZ192" s="475">
        <f t="shared" si="102"/>
        <v>0</v>
      </c>
      <c r="CA192" s="475">
        <f t="shared" si="102"/>
        <v>0</v>
      </c>
      <c r="CB192" s="475">
        <f t="shared" si="102"/>
        <v>0</v>
      </c>
      <c r="CC192" s="475">
        <f t="shared" si="102"/>
        <v>0</v>
      </c>
      <c r="CD192" s="475">
        <f t="shared" si="102"/>
        <v>0</v>
      </c>
      <c r="CE192" s="475">
        <f t="shared" si="102"/>
        <v>0</v>
      </c>
      <c r="CF192" s="475">
        <f t="shared" si="102"/>
        <v>0</v>
      </c>
      <c r="CG192" s="475">
        <f t="shared" si="102"/>
        <v>0</v>
      </c>
      <c r="CH192" s="475">
        <f t="shared" si="102"/>
        <v>0</v>
      </c>
      <c r="CI192" s="475">
        <f t="shared" si="102"/>
        <v>0</v>
      </c>
      <c r="CJ192" s="475">
        <f t="shared" si="102"/>
        <v>0</v>
      </c>
      <c r="CK192" s="475">
        <f t="shared" si="102"/>
        <v>0</v>
      </c>
      <c r="CL192" s="475">
        <f t="shared" si="102"/>
        <v>0</v>
      </c>
      <c r="CM192" s="475">
        <f t="shared" si="102"/>
        <v>0</v>
      </c>
      <c r="CN192" s="475">
        <f t="shared" si="102"/>
        <v>0</v>
      </c>
      <c r="CO192" s="475">
        <f t="shared" si="102"/>
        <v>0</v>
      </c>
      <c r="CP192" s="475">
        <f t="shared" si="102"/>
        <v>0</v>
      </c>
      <c r="CQ192" s="475">
        <f t="shared" si="102"/>
        <v>0</v>
      </c>
      <c r="CR192" s="475">
        <f t="shared" si="102"/>
        <v>0</v>
      </c>
      <c r="CS192" s="475">
        <f t="shared" si="102"/>
        <v>0</v>
      </c>
      <c r="CT192" s="475">
        <f t="shared" si="102"/>
        <v>0</v>
      </c>
      <c r="CU192" s="475">
        <f t="shared" si="102"/>
        <v>0</v>
      </c>
      <c r="CV192" s="475">
        <f t="shared" si="102"/>
        <v>0</v>
      </c>
      <c r="CW192" s="475">
        <f t="shared" si="102"/>
        <v>0</v>
      </c>
      <c r="CX192" s="475">
        <f t="shared" si="102"/>
        <v>0</v>
      </c>
      <c r="CY192" s="475">
        <f t="shared" si="102"/>
        <v>187.86</v>
      </c>
      <c r="CZ192" s="475">
        <f t="shared" si="102"/>
        <v>428.38</v>
      </c>
      <c r="DA192" s="475">
        <f t="shared" si="102"/>
        <v>455.92</v>
      </c>
      <c r="DB192" s="475">
        <f t="shared" si="102"/>
        <v>452.12</v>
      </c>
      <c r="DC192" s="475">
        <f t="shared" si="102"/>
        <v>448.06</v>
      </c>
      <c r="DD192" s="475">
        <f t="shared" si="102"/>
        <v>456.42</v>
      </c>
      <c r="DE192" s="475">
        <f t="shared" si="102"/>
        <v>451.03</v>
      </c>
      <c r="DF192" s="475">
        <f t="shared" si="102"/>
        <v>508.1</v>
      </c>
      <c r="DG192" s="475">
        <f t="shared" si="102"/>
        <v>479.87</v>
      </c>
      <c r="DH192" s="475">
        <f t="shared" si="102"/>
        <v>0</v>
      </c>
      <c r="DI192" s="475">
        <f t="shared" si="102"/>
        <v>0</v>
      </c>
      <c r="DJ192" s="475">
        <f t="shared" si="102"/>
        <v>0</v>
      </c>
      <c r="DK192" s="475">
        <f t="shared" si="102"/>
        <v>0</v>
      </c>
      <c r="DL192" s="475">
        <f t="shared" si="102"/>
        <v>0</v>
      </c>
      <c r="DM192" s="475">
        <f t="shared" si="102"/>
        <v>0</v>
      </c>
      <c r="DN192" s="475">
        <f t="shared" si="102"/>
        <v>0</v>
      </c>
      <c r="DO192" s="475">
        <f t="shared" si="102"/>
        <v>0</v>
      </c>
      <c r="DP192" s="475">
        <f t="shared" si="102"/>
        <v>0</v>
      </c>
      <c r="DQ192" s="475">
        <f t="shared" si="102"/>
        <v>0</v>
      </c>
      <c r="DR192" s="475">
        <f t="shared" si="102"/>
        <v>0</v>
      </c>
      <c r="DS192" s="475">
        <f t="shared" si="102"/>
        <v>0</v>
      </c>
      <c r="DT192" s="475">
        <f t="shared" si="102"/>
        <v>0</v>
      </c>
      <c r="DU192" s="475">
        <f t="shared" si="102"/>
        <v>0</v>
      </c>
      <c r="DV192" s="475">
        <f t="shared" si="102"/>
        <v>0</v>
      </c>
      <c r="DW192" s="475">
        <f t="shared" si="102"/>
        <v>0</v>
      </c>
      <c r="DX192" s="475">
        <f t="shared" si="102"/>
        <v>0</v>
      </c>
      <c r="DY192" s="475">
        <f t="shared" si="102"/>
        <v>0</v>
      </c>
      <c r="DZ192" s="475">
        <f t="shared" si="102"/>
        <v>0</v>
      </c>
      <c r="EA192" s="475">
        <f t="shared" si="102"/>
        <v>0</v>
      </c>
      <c r="EB192" s="475">
        <f t="shared" ref="EB192:GB196" si="108">_xlfn.IFNA(IF($B192=0,0,IF(DATE(EB$4,EB$5,1)&gt;=$B192,EB61,0)),0)</f>
        <v>0</v>
      </c>
      <c r="EC192" s="475">
        <f t="shared" si="108"/>
        <v>0</v>
      </c>
      <c r="ED192" s="475">
        <f t="shared" si="108"/>
        <v>0</v>
      </c>
      <c r="EE192" s="475">
        <f t="shared" si="108"/>
        <v>0</v>
      </c>
      <c r="EF192" s="475">
        <f t="shared" si="108"/>
        <v>0</v>
      </c>
      <c r="EG192" s="475">
        <f t="shared" si="108"/>
        <v>0</v>
      </c>
      <c r="EH192" s="475">
        <f t="shared" si="108"/>
        <v>0</v>
      </c>
      <c r="EI192" s="475">
        <f t="shared" si="108"/>
        <v>0</v>
      </c>
      <c r="EJ192" s="475">
        <f t="shared" si="108"/>
        <v>0</v>
      </c>
      <c r="EK192" s="475">
        <f t="shared" si="108"/>
        <v>0</v>
      </c>
      <c r="EL192" s="475">
        <f t="shared" si="108"/>
        <v>0</v>
      </c>
      <c r="EM192" s="475">
        <f t="shared" si="108"/>
        <v>0</v>
      </c>
      <c r="EN192" s="475">
        <f t="shared" si="108"/>
        <v>0</v>
      </c>
      <c r="EO192" s="475">
        <f t="shared" si="108"/>
        <v>0</v>
      </c>
      <c r="EP192" s="475">
        <f t="shared" si="108"/>
        <v>0</v>
      </c>
      <c r="EQ192" s="475">
        <f t="shared" si="108"/>
        <v>0</v>
      </c>
      <c r="ER192" s="475">
        <f t="shared" si="108"/>
        <v>0</v>
      </c>
      <c r="ES192" s="475">
        <f t="shared" si="108"/>
        <v>0</v>
      </c>
      <c r="ET192" s="475">
        <f t="shared" si="108"/>
        <v>0</v>
      </c>
      <c r="EU192" s="475">
        <f t="shared" si="108"/>
        <v>0</v>
      </c>
      <c r="EV192" s="475">
        <f t="shared" si="108"/>
        <v>0</v>
      </c>
      <c r="EW192" s="475">
        <f t="shared" si="108"/>
        <v>0</v>
      </c>
      <c r="EX192" s="475">
        <f t="shared" si="108"/>
        <v>0</v>
      </c>
      <c r="EY192" s="475">
        <f t="shared" si="108"/>
        <v>0</v>
      </c>
      <c r="EZ192" s="475">
        <f t="shared" si="108"/>
        <v>0</v>
      </c>
      <c r="FA192" s="475">
        <f t="shared" si="108"/>
        <v>0</v>
      </c>
      <c r="FB192" s="475">
        <f t="shared" si="108"/>
        <v>0</v>
      </c>
      <c r="FC192" s="475">
        <f t="shared" si="108"/>
        <v>0</v>
      </c>
      <c r="FD192" s="475">
        <f t="shared" si="108"/>
        <v>0</v>
      </c>
      <c r="FE192" s="475">
        <f t="shared" si="108"/>
        <v>0</v>
      </c>
      <c r="FF192" s="475">
        <f t="shared" si="108"/>
        <v>0</v>
      </c>
      <c r="FG192" s="475">
        <f t="shared" si="108"/>
        <v>0</v>
      </c>
      <c r="FH192" s="475">
        <f t="shared" si="108"/>
        <v>0</v>
      </c>
      <c r="FI192" s="475">
        <f t="shared" si="108"/>
        <v>0</v>
      </c>
      <c r="FJ192" s="475">
        <f t="shared" si="108"/>
        <v>0</v>
      </c>
      <c r="FK192" s="475">
        <f t="shared" si="108"/>
        <v>0</v>
      </c>
      <c r="FL192" s="475">
        <f t="shared" si="108"/>
        <v>0</v>
      </c>
      <c r="FM192" s="475">
        <f t="shared" si="108"/>
        <v>0</v>
      </c>
      <c r="FN192" s="475">
        <f t="shared" si="108"/>
        <v>0</v>
      </c>
      <c r="FO192" s="475">
        <f t="shared" si="108"/>
        <v>0</v>
      </c>
      <c r="FP192" s="475">
        <f t="shared" si="108"/>
        <v>0</v>
      </c>
      <c r="FQ192" s="475">
        <f t="shared" si="108"/>
        <v>0</v>
      </c>
      <c r="FR192" s="475">
        <f t="shared" si="108"/>
        <v>0</v>
      </c>
      <c r="FS192" s="475">
        <f t="shared" si="108"/>
        <v>0</v>
      </c>
      <c r="FT192" s="475">
        <f t="shared" si="108"/>
        <v>0</v>
      </c>
      <c r="FU192" s="475">
        <f t="shared" si="108"/>
        <v>0</v>
      </c>
      <c r="FV192" s="475">
        <f t="shared" si="108"/>
        <v>0</v>
      </c>
      <c r="FW192" s="475">
        <f t="shared" si="108"/>
        <v>0</v>
      </c>
      <c r="FX192" s="475">
        <f t="shared" si="108"/>
        <v>0</v>
      </c>
      <c r="FY192" s="475">
        <f t="shared" si="108"/>
        <v>0</v>
      </c>
      <c r="FZ192" s="475">
        <f t="shared" si="108"/>
        <v>0</v>
      </c>
      <c r="GA192" s="475">
        <f t="shared" si="108"/>
        <v>0</v>
      </c>
      <c r="GB192" s="475">
        <f t="shared" si="108"/>
        <v>0</v>
      </c>
    </row>
    <row r="193" spans="2:184" x14ac:dyDescent="0.35">
      <c r="B193" s="517">
        <f>VLOOKUP(C193,'QUALIFIED ENGINES'!$D$7:$P$9999,13,FALSE)</f>
        <v>44665.041666666664</v>
      </c>
      <c r="C193" s="472">
        <f>'QUALIFIED ENGINES'!D63</f>
        <v>91534</v>
      </c>
      <c r="D193" s="475">
        <f t="shared" si="62"/>
        <v>0</v>
      </c>
      <c r="E193" s="475">
        <f t="shared" si="104"/>
        <v>0</v>
      </c>
      <c r="F193" s="475">
        <f t="shared" si="104"/>
        <v>0</v>
      </c>
      <c r="G193" s="475">
        <f t="shared" si="104"/>
        <v>0</v>
      </c>
      <c r="H193" s="475">
        <f t="shared" si="104"/>
        <v>0</v>
      </c>
      <c r="I193" s="475">
        <f t="shared" si="104"/>
        <v>0</v>
      </c>
      <c r="J193" s="475">
        <f t="shared" si="104"/>
        <v>0</v>
      </c>
      <c r="K193" s="475">
        <f t="shared" si="104"/>
        <v>0</v>
      </c>
      <c r="L193" s="475">
        <f t="shared" si="104"/>
        <v>0</v>
      </c>
      <c r="M193" s="475">
        <f t="shared" si="104"/>
        <v>0</v>
      </c>
      <c r="N193" s="475">
        <f t="shared" si="104"/>
        <v>0</v>
      </c>
      <c r="O193" s="475">
        <f t="shared" si="104"/>
        <v>0</v>
      </c>
      <c r="P193" s="475">
        <f t="shared" si="104"/>
        <v>0</v>
      </c>
      <c r="Q193" s="475">
        <f t="shared" si="104"/>
        <v>0</v>
      </c>
      <c r="R193" s="475">
        <f t="shared" si="104"/>
        <v>0</v>
      </c>
      <c r="S193" s="475">
        <f t="shared" si="104"/>
        <v>0</v>
      </c>
      <c r="T193" s="475">
        <f t="shared" si="104"/>
        <v>0</v>
      </c>
      <c r="U193" s="475">
        <f t="shared" si="104"/>
        <v>0</v>
      </c>
      <c r="V193" s="475">
        <f t="shared" si="104"/>
        <v>0</v>
      </c>
      <c r="W193" s="475">
        <f t="shared" si="104"/>
        <v>0</v>
      </c>
      <c r="X193" s="475">
        <f t="shared" si="104"/>
        <v>0</v>
      </c>
      <c r="Y193" s="475">
        <f t="shared" si="104"/>
        <v>0</v>
      </c>
      <c r="Z193" s="475">
        <f t="shared" si="104"/>
        <v>0</v>
      </c>
      <c r="AA193" s="475">
        <f t="shared" si="104"/>
        <v>0</v>
      </c>
      <c r="AB193" s="475">
        <f t="shared" si="104"/>
        <v>0</v>
      </c>
      <c r="AC193" s="475">
        <f t="shared" si="104"/>
        <v>0</v>
      </c>
      <c r="AD193" s="475">
        <f t="shared" si="104"/>
        <v>0</v>
      </c>
      <c r="AE193" s="475">
        <f t="shared" si="104"/>
        <v>0</v>
      </c>
      <c r="AF193" s="475">
        <f t="shared" si="104"/>
        <v>0</v>
      </c>
      <c r="AG193" s="475">
        <f t="shared" si="104"/>
        <v>0</v>
      </c>
      <c r="AH193" s="475">
        <f t="shared" si="104"/>
        <v>0</v>
      </c>
      <c r="AI193" s="475">
        <f t="shared" si="104"/>
        <v>0</v>
      </c>
      <c r="AJ193" s="475">
        <f t="shared" si="104"/>
        <v>0</v>
      </c>
      <c r="AK193" s="475">
        <f t="shared" si="104"/>
        <v>0</v>
      </c>
      <c r="AL193" s="475">
        <f t="shared" si="104"/>
        <v>0</v>
      </c>
      <c r="AM193" s="475">
        <f t="shared" si="104"/>
        <v>0</v>
      </c>
      <c r="AN193" s="475">
        <f t="shared" si="104"/>
        <v>0</v>
      </c>
      <c r="AO193" s="475">
        <f t="shared" si="104"/>
        <v>0</v>
      </c>
      <c r="AP193" s="475">
        <f t="shared" si="104"/>
        <v>0</v>
      </c>
      <c r="AQ193" s="475">
        <f t="shared" si="104"/>
        <v>0</v>
      </c>
      <c r="AR193" s="475">
        <f t="shared" si="104"/>
        <v>0</v>
      </c>
      <c r="AS193" s="475">
        <f t="shared" si="104"/>
        <v>0</v>
      </c>
      <c r="AT193" s="475">
        <f t="shared" si="104"/>
        <v>0</v>
      </c>
      <c r="AU193" s="475">
        <f t="shared" si="104"/>
        <v>0</v>
      </c>
      <c r="AV193" s="475">
        <f t="shared" si="104"/>
        <v>0</v>
      </c>
      <c r="AW193" s="475">
        <f t="shared" si="104"/>
        <v>0</v>
      </c>
      <c r="AX193" s="475">
        <f t="shared" si="104"/>
        <v>0</v>
      </c>
      <c r="AY193" s="475">
        <f t="shared" si="104"/>
        <v>0</v>
      </c>
      <c r="AZ193" s="475">
        <f t="shared" si="104"/>
        <v>0</v>
      </c>
      <c r="BA193" s="475">
        <f t="shared" si="104"/>
        <v>0</v>
      </c>
      <c r="BB193" s="475">
        <f t="shared" si="104"/>
        <v>0</v>
      </c>
      <c r="BC193" s="475">
        <f t="shared" si="104"/>
        <v>0</v>
      </c>
      <c r="BD193" s="475">
        <f t="shared" si="104"/>
        <v>0</v>
      </c>
      <c r="BE193" s="475">
        <f t="shared" si="104"/>
        <v>0</v>
      </c>
      <c r="BF193" s="475">
        <f t="shared" si="104"/>
        <v>0</v>
      </c>
      <c r="BG193" s="475">
        <f t="shared" si="104"/>
        <v>0</v>
      </c>
      <c r="BH193" s="475">
        <f t="shared" si="104"/>
        <v>0</v>
      </c>
      <c r="BI193" s="475">
        <f t="shared" si="104"/>
        <v>0</v>
      </c>
      <c r="BJ193" s="475">
        <f t="shared" si="104"/>
        <v>0</v>
      </c>
      <c r="BK193" s="475">
        <f t="shared" si="104"/>
        <v>0</v>
      </c>
      <c r="BL193" s="475">
        <f t="shared" si="104"/>
        <v>0</v>
      </c>
      <c r="BM193" s="475">
        <f t="shared" si="104"/>
        <v>0</v>
      </c>
      <c r="BN193" s="475">
        <f t="shared" si="104"/>
        <v>0</v>
      </c>
      <c r="BO193" s="475">
        <f t="shared" si="104"/>
        <v>0</v>
      </c>
      <c r="BP193" s="475">
        <f t="shared" si="104"/>
        <v>0</v>
      </c>
      <c r="BQ193" s="475">
        <f t="shared" si="102"/>
        <v>0</v>
      </c>
      <c r="BR193" s="475">
        <f t="shared" ref="BR193:BX193" si="109">_xlfn.IFNA(IF($B193=0,0,IF(DATE(BR$4,BR$5,1)&gt;=$B193,BR62,0)),0)</f>
        <v>0</v>
      </c>
      <c r="BS193" s="475">
        <f t="shared" si="109"/>
        <v>0</v>
      </c>
      <c r="BT193" s="475">
        <f t="shared" si="109"/>
        <v>0</v>
      </c>
      <c r="BU193" s="475">
        <f t="shared" si="109"/>
        <v>0</v>
      </c>
      <c r="BV193" s="475">
        <f t="shared" si="109"/>
        <v>0</v>
      </c>
      <c r="BW193" s="475">
        <f t="shared" si="109"/>
        <v>0</v>
      </c>
      <c r="BX193" s="475">
        <f t="shared" si="109"/>
        <v>0</v>
      </c>
      <c r="BY193" s="475">
        <f t="shared" si="102"/>
        <v>0</v>
      </c>
      <c r="BZ193" s="475">
        <f t="shared" si="102"/>
        <v>0</v>
      </c>
      <c r="CA193" s="475">
        <f t="shared" si="102"/>
        <v>0</v>
      </c>
      <c r="CB193" s="475">
        <f t="shared" si="102"/>
        <v>233.44</v>
      </c>
      <c r="CC193" s="475">
        <f t="shared" si="102"/>
        <v>402</v>
      </c>
      <c r="CD193" s="475">
        <f t="shared" si="102"/>
        <v>421.52</v>
      </c>
      <c r="CE193" s="475">
        <f t="shared" si="102"/>
        <v>409.05</v>
      </c>
      <c r="CF193" s="475">
        <f t="shared" si="102"/>
        <v>412.18</v>
      </c>
      <c r="CG193" s="475">
        <f t="shared" si="102"/>
        <v>433.75</v>
      </c>
      <c r="CH193" s="475">
        <f t="shared" si="102"/>
        <v>424.5</v>
      </c>
      <c r="CI193" s="475">
        <f t="shared" si="102"/>
        <v>439.55</v>
      </c>
      <c r="CJ193" s="475">
        <f t="shared" si="102"/>
        <v>435.87</v>
      </c>
      <c r="CK193" s="475">
        <f t="shared" si="102"/>
        <v>440.98</v>
      </c>
      <c r="CL193" s="475">
        <f t="shared" si="102"/>
        <v>451.44</v>
      </c>
      <c r="CM193" s="475">
        <f t="shared" si="102"/>
        <v>498.74</v>
      </c>
      <c r="CN193" s="475">
        <f t="shared" si="102"/>
        <v>411.84</v>
      </c>
      <c r="CO193" s="475">
        <f t="shared" si="102"/>
        <v>393.03</v>
      </c>
      <c r="CP193" s="475">
        <f t="shared" si="102"/>
        <v>451.7</v>
      </c>
      <c r="CQ193" s="475">
        <f t="shared" si="102"/>
        <v>435.39</v>
      </c>
      <c r="CR193" s="475">
        <f t="shared" si="102"/>
        <v>477.26</v>
      </c>
      <c r="CS193" s="475">
        <f t="shared" si="102"/>
        <v>416.5</v>
      </c>
      <c r="CT193" s="475">
        <f t="shared" si="102"/>
        <v>478.45</v>
      </c>
      <c r="CU193" s="475">
        <f t="shared" si="102"/>
        <v>482.89</v>
      </c>
      <c r="CV193" s="475">
        <f t="shared" si="102"/>
        <v>435.1</v>
      </c>
      <c r="CW193" s="475">
        <f t="shared" si="102"/>
        <v>484.98</v>
      </c>
      <c r="CX193" s="475">
        <f t="shared" si="102"/>
        <v>358.05</v>
      </c>
      <c r="CY193" s="475">
        <f t="shared" si="102"/>
        <v>444.07</v>
      </c>
      <c r="CZ193" s="475">
        <f t="shared" si="102"/>
        <v>450.86</v>
      </c>
      <c r="DA193" s="475">
        <f t="shared" si="102"/>
        <v>479.27</v>
      </c>
      <c r="DB193" s="475">
        <f t="shared" si="102"/>
        <v>423.7</v>
      </c>
      <c r="DC193" s="475">
        <f t="shared" si="102"/>
        <v>452.98</v>
      </c>
      <c r="DD193" s="475">
        <f t="shared" si="102"/>
        <v>91.9</v>
      </c>
      <c r="DE193" s="475">
        <f t="shared" si="102"/>
        <v>0</v>
      </c>
      <c r="DF193" s="475">
        <f t="shared" si="102"/>
        <v>224.17</v>
      </c>
      <c r="DG193" s="475">
        <f t="shared" si="102"/>
        <v>355.29</v>
      </c>
      <c r="DH193" s="475">
        <f t="shared" si="102"/>
        <v>0</v>
      </c>
      <c r="DI193" s="475">
        <f t="shared" si="102"/>
        <v>0</v>
      </c>
      <c r="DJ193" s="475">
        <f t="shared" si="102"/>
        <v>0</v>
      </c>
      <c r="DK193" s="475">
        <f t="shared" si="102"/>
        <v>0</v>
      </c>
      <c r="DL193" s="475">
        <f t="shared" si="102"/>
        <v>0</v>
      </c>
      <c r="DM193" s="475">
        <f t="shared" si="102"/>
        <v>0</v>
      </c>
      <c r="DN193" s="475">
        <f t="shared" si="102"/>
        <v>0</v>
      </c>
      <c r="DO193" s="475">
        <f t="shared" si="102"/>
        <v>0</v>
      </c>
      <c r="DP193" s="475">
        <f t="shared" si="102"/>
        <v>0</v>
      </c>
      <c r="DQ193" s="475">
        <f t="shared" si="102"/>
        <v>0</v>
      </c>
      <c r="DR193" s="475">
        <f t="shared" si="102"/>
        <v>0</v>
      </c>
      <c r="DS193" s="475">
        <f t="shared" si="102"/>
        <v>0</v>
      </c>
      <c r="DT193" s="475">
        <f t="shared" si="102"/>
        <v>0</v>
      </c>
      <c r="DU193" s="475">
        <f t="shared" si="102"/>
        <v>0</v>
      </c>
      <c r="DV193" s="475">
        <f t="shared" si="102"/>
        <v>0</v>
      </c>
      <c r="DW193" s="475">
        <f t="shared" si="102"/>
        <v>0</v>
      </c>
      <c r="DX193" s="475">
        <f t="shared" si="102"/>
        <v>0</v>
      </c>
      <c r="DY193" s="475">
        <f t="shared" si="102"/>
        <v>0</v>
      </c>
      <c r="DZ193" s="475">
        <f t="shared" si="102"/>
        <v>0</v>
      </c>
      <c r="EA193" s="475">
        <f t="shared" si="102"/>
        <v>0</v>
      </c>
      <c r="EB193" s="475">
        <f t="shared" si="108"/>
        <v>0</v>
      </c>
      <c r="EC193" s="475">
        <f t="shared" si="108"/>
        <v>0</v>
      </c>
      <c r="ED193" s="475">
        <f t="shared" si="108"/>
        <v>0</v>
      </c>
      <c r="EE193" s="475">
        <f t="shared" si="108"/>
        <v>0</v>
      </c>
      <c r="EF193" s="475">
        <f t="shared" si="108"/>
        <v>0</v>
      </c>
      <c r="EG193" s="475">
        <f t="shared" si="108"/>
        <v>0</v>
      </c>
      <c r="EH193" s="475">
        <f t="shared" si="108"/>
        <v>0</v>
      </c>
      <c r="EI193" s="475">
        <f t="shared" si="108"/>
        <v>0</v>
      </c>
      <c r="EJ193" s="475">
        <f t="shared" si="108"/>
        <v>0</v>
      </c>
      <c r="EK193" s="475">
        <f t="shared" si="108"/>
        <v>0</v>
      </c>
      <c r="EL193" s="475">
        <f t="shared" si="108"/>
        <v>0</v>
      </c>
      <c r="EM193" s="475">
        <f t="shared" si="108"/>
        <v>0</v>
      </c>
      <c r="EN193" s="475">
        <f t="shared" si="108"/>
        <v>0</v>
      </c>
      <c r="EO193" s="475">
        <f t="shared" si="108"/>
        <v>0</v>
      </c>
      <c r="EP193" s="475">
        <f t="shared" si="108"/>
        <v>0</v>
      </c>
      <c r="EQ193" s="475">
        <f t="shared" si="108"/>
        <v>0</v>
      </c>
      <c r="ER193" s="475">
        <f t="shared" si="108"/>
        <v>0</v>
      </c>
      <c r="ES193" s="475">
        <f t="shared" si="108"/>
        <v>0</v>
      </c>
      <c r="ET193" s="475">
        <f t="shared" si="108"/>
        <v>0</v>
      </c>
      <c r="EU193" s="475">
        <f t="shared" si="108"/>
        <v>0</v>
      </c>
      <c r="EV193" s="475">
        <f t="shared" si="108"/>
        <v>0</v>
      </c>
      <c r="EW193" s="475">
        <f t="shared" si="108"/>
        <v>0</v>
      </c>
      <c r="EX193" s="475">
        <f t="shared" si="108"/>
        <v>0</v>
      </c>
      <c r="EY193" s="475">
        <f t="shared" si="108"/>
        <v>0</v>
      </c>
      <c r="EZ193" s="475">
        <f t="shared" si="108"/>
        <v>0</v>
      </c>
      <c r="FA193" s="475">
        <f t="shared" si="108"/>
        <v>0</v>
      </c>
      <c r="FB193" s="475">
        <f t="shared" si="108"/>
        <v>0</v>
      </c>
      <c r="FC193" s="475">
        <f t="shared" si="108"/>
        <v>0</v>
      </c>
      <c r="FD193" s="475">
        <f t="shared" si="108"/>
        <v>0</v>
      </c>
      <c r="FE193" s="475">
        <f t="shared" si="108"/>
        <v>0</v>
      </c>
      <c r="FF193" s="475">
        <f t="shared" si="108"/>
        <v>0</v>
      </c>
      <c r="FG193" s="475">
        <f t="shared" si="108"/>
        <v>0</v>
      </c>
      <c r="FH193" s="475">
        <f t="shared" si="108"/>
        <v>0</v>
      </c>
      <c r="FI193" s="475">
        <f t="shared" si="108"/>
        <v>0</v>
      </c>
      <c r="FJ193" s="475">
        <f t="shared" si="108"/>
        <v>0</v>
      </c>
      <c r="FK193" s="475">
        <f t="shared" si="108"/>
        <v>0</v>
      </c>
      <c r="FL193" s="475">
        <f t="shared" si="108"/>
        <v>0</v>
      </c>
      <c r="FM193" s="475">
        <f t="shared" si="108"/>
        <v>0</v>
      </c>
      <c r="FN193" s="475">
        <f t="shared" si="108"/>
        <v>0</v>
      </c>
      <c r="FO193" s="475">
        <f t="shared" si="108"/>
        <v>0</v>
      </c>
      <c r="FP193" s="475">
        <f t="shared" si="108"/>
        <v>0</v>
      </c>
      <c r="FQ193" s="475">
        <f t="shared" si="108"/>
        <v>0</v>
      </c>
      <c r="FR193" s="475">
        <f t="shared" si="108"/>
        <v>0</v>
      </c>
      <c r="FS193" s="475">
        <f t="shared" si="108"/>
        <v>0</v>
      </c>
      <c r="FT193" s="475">
        <f t="shared" si="108"/>
        <v>0</v>
      </c>
      <c r="FU193" s="475">
        <f t="shared" si="108"/>
        <v>0</v>
      </c>
      <c r="FV193" s="475">
        <f t="shared" si="108"/>
        <v>0</v>
      </c>
      <c r="FW193" s="475">
        <f t="shared" si="108"/>
        <v>0</v>
      </c>
      <c r="FX193" s="475">
        <f t="shared" si="108"/>
        <v>0</v>
      </c>
      <c r="FY193" s="475">
        <f t="shared" si="108"/>
        <v>0</v>
      </c>
      <c r="FZ193" s="475">
        <f t="shared" si="108"/>
        <v>0</v>
      </c>
      <c r="GA193" s="475">
        <f t="shared" si="108"/>
        <v>0</v>
      </c>
      <c r="GB193" s="475">
        <f t="shared" si="108"/>
        <v>0</v>
      </c>
    </row>
    <row r="194" spans="2:184" x14ac:dyDescent="0.35">
      <c r="B194" s="517">
        <f>VLOOKUP(C194,'QUALIFIED ENGINES'!$D$7:$P$9999,13,FALSE)</f>
        <v>44953.041666666664</v>
      </c>
      <c r="C194" s="472">
        <f>'QUALIFIED ENGINES'!D64</f>
        <v>91530</v>
      </c>
      <c r="D194" s="475">
        <f t="shared" si="62"/>
        <v>0</v>
      </c>
      <c r="E194" s="475">
        <f t="shared" si="104"/>
        <v>0</v>
      </c>
      <c r="F194" s="475">
        <f t="shared" si="104"/>
        <v>0</v>
      </c>
      <c r="G194" s="475">
        <f t="shared" si="104"/>
        <v>0</v>
      </c>
      <c r="H194" s="475">
        <f t="shared" si="104"/>
        <v>0</v>
      </c>
      <c r="I194" s="475">
        <f t="shared" si="104"/>
        <v>0</v>
      </c>
      <c r="J194" s="475">
        <f t="shared" si="104"/>
        <v>0</v>
      </c>
      <c r="K194" s="475">
        <f t="shared" si="104"/>
        <v>0</v>
      </c>
      <c r="L194" s="475">
        <f t="shared" si="104"/>
        <v>0</v>
      </c>
      <c r="M194" s="475">
        <f t="shared" si="104"/>
        <v>0</v>
      </c>
      <c r="N194" s="475">
        <f t="shared" si="104"/>
        <v>0</v>
      </c>
      <c r="O194" s="475">
        <f t="shared" si="104"/>
        <v>0</v>
      </c>
      <c r="P194" s="475">
        <f t="shared" si="104"/>
        <v>0</v>
      </c>
      <c r="Q194" s="475">
        <f t="shared" si="104"/>
        <v>0</v>
      </c>
      <c r="R194" s="475">
        <f t="shared" si="104"/>
        <v>0</v>
      </c>
      <c r="S194" s="475">
        <f t="shared" si="104"/>
        <v>0</v>
      </c>
      <c r="T194" s="475">
        <f t="shared" si="104"/>
        <v>0</v>
      </c>
      <c r="U194" s="475">
        <f t="shared" si="104"/>
        <v>0</v>
      </c>
      <c r="V194" s="475">
        <f t="shared" si="104"/>
        <v>0</v>
      </c>
      <c r="W194" s="475">
        <f t="shared" si="104"/>
        <v>0</v>
      </c>
      <c r="X194" s="475">
        <f t="shared" si="104"/>
        <v>0</v>
      </c>
      <c r="Y194" s="475">
        <f t="shared" si="104"/>
        <v>0</v>
      </c>
      <c r="Z194" s="475">
        <f t="shared" si="104"/>
        <v>0</v>
      </c>
      <c r="AA194" s="475">
        <f t="shared" si="104"/>
        <v>0</v>
      </c>
      <c r="AB194" s="475">
        <f t="shared" si="104"/>
        <v>0</v>
      </c>
      <c r="AC194" s="475">
        <f t="shared" si="104"/>
        <v>0</v>
      </c>
      <c r="AD194" s="475">
        <f t="shared" si="104"/>
        <v>0</v>
      </c>
      <c r="AE194" s="475">
        <f t="shared" si="104"/>
        <v>0</v>
      </c>
      <c r="AF194" s="475">
        <f t="shared" si="104"/>
        <v>0</v>
      </c>
      <c r="AG194" s="475">
        <f t="shared" si="104"/>
        <v>0</v>
      </c>
      <c r="AH194" s="475">
        <f t="shared" si="104"/>
        <v>0</v>
      </c>
      <c r="AI194" s="475">
        <f t="shared" si="104"/>
        <v>0</v>
      </c>
      <c r="AJ194" s="475">
        <f t="shared" si="104"/>
        <v>0</v>
      </c>
      <c r="AK194" s="475">
        <f t="shared" si="104"/>
        <v>0</v>
      </c>
      <c r="AL194" s="475">
        <f t="shared" si="104"/>
        <v>0</v>
      </c>
      <c r="AM194" s="475">
        <f t="shared" si="104"/>
        <v>0</v>
      </c>
      <c r="AN194" s="475">
        <f t="shared" si="104"/>
        <v>0</v>
      </c>
      <c r="AO194" s="475">
        <f t="shared" si="104"/>
        <v>0</v>
      </c>
      <c r="AP194" s="475">
        <f t="shared" si="104"/>
        <v>0</v>
      </c>
      <c r="AQ194" s="475">
        <f t="shared" si="104"/>
        <v>0</v>
      </c>
      <c r="AR194" s="475">
        <f t="shared" si="104"/>
        <v>0</v>
      </c>
      <c r="AS194" s="475">
        <f t="shared" si="104"/>
        <v>0</v>
      </c>
      <c r="AT194" s="475">
        <f t="shared" si="104"/>
        <v>0</v>
      </c>
      <c r="AU194" s="475">
        <f t="shared" si="104"/>
        <v>0</v>
      </c>
      <c r="AV194" s="475">
        <f t="shared" si="104"/>
        <v>0</v>
      </c>
      <c r="AW194" s="475">
        <f t="shared" si="104"/>
        <v>0</v>
      </c>
      <c r="AX194" s="475">
        <f t="shared" si="104"/>
        <v>0</v>
      </c>
      <c r="AY194" s="475">
        <f t="shared" si="104"/>
        <v>0</v>
      </c>
      <c r="AZ194" s="475">
        <f t="shared" si="104"/>
        <v>0</v>
      </c>
      <c r="BA194" s="475">
        <f t="shared" si="104"/>
        <v>0</v>
      </c>
      <c r="BB194" s="475">
        <f t="shared" si="104"/>
        <v>0</v>
      </c>
      <c r="BC194" s="475">
        <f t="shared" si="104"/>
        <v>0</v>
      </c>
      <c r="BD194" s="475">
        <f t="shared" si="104"/>
        <v>0</v>
      </c>
      <c r="BE194" s="475">
        <f t="shared" si="104"/>
        <v>0</v>
      </c>
      <c r="BF194" s="475">
        <f t="shared" si="104"/>
        <v>0</v>
      </c>
      <c r="BG194" s="475">
        <f t="shared" si="104"/>
        <v>0</v>
      </c>
      <c r="BH194" s="475">
        <f t="shared" si="104"/>
        <v>0</v>
      </c>
      <c r="BI194" s="475">
        <f t="shared" si="104"/>
        <v>0</v>
      </c>
      <c r="BJ194" s="475">
        <f t="shared" si="104"/>
        <v>0</v>
      </c>
      <c r="BK194" s="475">
        <f t="shared" si="104"/>
        <v>0</v>
      </c>
      <c r="BL194" s="475">
        <f t="shared" si="104"/>
        <v>0</v>
      </c>
      <c r="BM194" s="475">
        <f t="shared" si="104"/>
        <v>0</v>
      </c>
      <c r="BN194" s="475">
        <f t="shared" si="104"/>
        <v>0</v>
      </c>
      <c r="BO194" s="475">
        <f t="shared" si="104"/>
        <v>0</v>
      </c>
      <c r="BP194" s="475">
        <f t="shared" ref="BP194:EA197" si="110">_xlfn.IFNA(IF($B194=0,0,IF(DATE(BP$4,BP$5,1)&gt;=$B194,BP63,0)),0)</f>
        <v>0</v>
      </c>
      <c r="BQ194" s="475">
        <f t="shared" si="110"/>
        <v>0</v>
      </c>
      <c r="BR194" s="475">
        <f t="shared" ref="BR194:BX194" si="111">_xlfn.IFNA(IF($B194=0,0,IF(DATE(BR$4,BR$5,1)&gt;=$B194,BR63,0)),0)</f>
        <v>0</v>
      </c>
      <c r="BS194" s="475">
        <f t="shared" si="111"/>
        <v>0</v>
      </c>
      <c r="BT194" s="475">
        <f t="shared" si="111"/>
        <v>0</v>
      </c>
      <c r="BU194" s="475">
        <f t="shared" si="111"/>
        <v>0</v>
      </c>
      <c r="BV194" s="475">
        <f t="shared" si="111"/>
        <v>0</v>
      </c>
      <c r="BW194" s="475">
        <f t="shared" si="111"/>
        <v>0</v>
      </c>
      <c r="BX194" s="475">
        <f t="shared" si="111"/>
        <v>0</v>
      </c>
      <c r="BY194" s="475">
        <f t="shared" si="110"/>
        <v>0</v>
      </c>
      <c r="BZ194" s="475">
        <f t="shared" si="110"/>
        <v>0</v>
      </c>
      <c r="CA194" s="475">
        <f t="shared" si="110"/>
        <v>0</v>
      </c>
      <c r="CB194" s="475">
        <f t="shared" si="110"/>
        <v>0</v>
      </c>
      <c r="CC194" s="475">
        <f t="shared" si="110"/>
        <v>295.49</v>
      </c>
      <c r="CD194" s="475">
        <f t="shared" si="110"/>
        <v>399.17</v>
      </c>
      <c r="CE194" s="475">
        <f t="shared" si="110"/>
        <v>349.48</v>
      </c>
      <c r="CF194" s="475">
        <f t="shared" si="110"/>
        <v>479.05</v>
      </c>
      <c r="CG194" s="475">
        <f t="shared" si="110"/>
        <v>427.02</v>
      </c>
      <c r="CH194" s="475">
        <f t="shared" si="110"/>
        <v>464.26</v>
      </c>
      <c r="CI194" s="475">
        <f t="shared" si="110"/>
        <v>457.12</v>
      </c>
      <c r="CJ194" s="475">
        <f t="shared" si="110"/>
        <v>458.75</v>
      </c>
      <c r="CK194" s="475">
        <f t="shared" si="110"/>
        <v>438.26</v>
      </c>
      <c r="CL194" s="475">
        <f t="shared" si="110"/>
        <v>465.74</v>
      </c>
      <c r="CM194" s="475">
        <f t="shared" si="110"/>
        <v>475.3</v>
      </c>
      <c r="CN194" s="475">
        <f t="shared" si="110"/>
        <v>391.32</v>
      </c>
      <c r="CO194" s="475">
        <f t="shared" si="110"/>
        <v>436.35</v>
      </c>
      <c r="CP194" s="475">
        <f t="shared" si="110"/>
        <v>474.78</v>
      </c>
      <c r="CQ194" s="475">
        <f t="shared" si="110"/>
        <v>379.77</v>
      </c>
      <c r="CR194" s="475">
        <f t="shared" si="110"/>
        <v>0</v>
      </c>
      <c r="CS194" s="475">
        <f t="shared" si="110"/>
        <v>110.86</v>
      </c>
      <c r="CT194" s="475">
        <f t="shared" si="110"/>
        <v>434.73</v>
      </c>
      <c r="CU194" s="475">
        <f t="shared" si="110"/>
        <v>446.01</v>
      </c>
      <c r="CV194" s="475">
        <f t="shared" si="110"/>
        <v>481.68</v>
      </c>
      <c r="CW194" s="475">
        <f t="shared" si="110"/>
        <v>444.5</v>
      </c>
      <c r="CX194" s="475">
        <f t="shared" si="110"/>
        <v>458.2</v>
      </c>
      <c r="CY194" s="475">
        <f t="shared" si="110"/>
        <v>483.6</v>
      </c>
      <c r="CZ194" s="475">
        <f t="shared" si="110"/>
        <v>466.4</v>
      </c>
      <c r="DA194" s="475">
        <f t="shared" si="110"/>
        <v>417.35</v>
      </c>
      <c r="DB194" s="475">
        <f t="shared" si="110"/>
        <v>416.17</v>
      </c>
      <c r="DC194" s="475">
        <f t="shared" si="110"/>
        <v>150.69999999999999</v>
      </c>
      <c r="DD194" s="475">
        <f t="shared" si="110"/>
        <v>0</v>
      </c>
      <c r="DE194" s="475">
        <f t="shared" si="110"/>
        <v>0</v>
      </c>
      <c r="DF194" s="475">
        <f t="shared" si="110"/>
        <v>331.05</v>
      </c>
      <c r="DG194" s="475">
        <f t="shared" si="110"/>
        <v>469.3</v>
      </c>
      <c r="DH194" s="475">
        <f t="shared" si="110"/>
        <v>0</v>
      </c>
      <c r="DI194" s="475">
        <f t="shared" si="110"/>
        <v>0</v>
      </c>
      <c r="DJ194" s="475">
        <f t="shared" si="110"/>
        <v>0</v>
      </c>
      <c r="DK194" s="475">
        <f t="shared" si="110"/>
        <v>0</v>
      </c>
      <c r="DL194" s="475">
        <f t="shared" si="110"/>
        <v>0</v>
      </c>
      <c r="DM194" s="475">
        <f t="shared" si="110"/>
        <v>0</v>
      </c>
      <c r="DN194" s="475">
        <f t="shared" si="110"/>
        <v>0</v>
      </c>
      <c r="DO194" s="475">
        <f t="shared" si="110"/>
        <v>0</v>
      </c>
      <c r="DP194" s="475">
        <f t="shared" si="110"/>
        <v>0</v>
      </c>
      <c r="DQ194" s="475">
        <f t="shared" si="110"/>
        <v>0</v>
      </c>
      <c r="DR194" s="475">
        <f t="shared" si="110"/>
        <v>0</v>
      </c>
      <c r="DS194" s="475">
        <f t="shared" si="110"/>
        <v>0</v>
      </c>
      <c r="DT194" s="475">
        <f t="shared" si="110"/>
        <v>0</v>
      </c>
      <c r="DU194" s="475">
        <f t="shared" si="110"/>
        <v>0</v>
      </c>
      <c r="DV194" s="475">
        <f t="shared" si="110"/>
        <v>0</v>
      </c>
      <c r="DW194" s="475">
        <f t="shared" si="110"/>
        <v>0</v>
      </c>
      <c r="DX194" s="475">
        <f t="shared" si="110"/>
        <v>0</v>
      </c>
      <c r="DY194" s="475">
        <f t="shared" si="110"/>
        <v>0</v>
      </c>
      <c r="DZ194" s="475">
        <f t="shared" si="110"/>
        <v>0</v>
      </c>
      <c r="EA194" s="475">
        <f t="shared" si="110"/>
        <v>0</v>
      </c>
      <c r="EB194" s="475">
        <f t="shared" si="108"/>
        <v>0</v>
      </c>
      <c r="EC194" s="475">
        <f t="shared" si="108"/>
        <v>0</v>
      </c>
      <c r="ED194" s="475">
        <f t="shared" si="108"/>
        <v>0</v>
      </c>
      <c r="EE194" s="475">
        <f t="shared" si="108"/>
        <v>0</v>
      </c>
      <c r="EF194" s="475">
        <f t="shared" si="108"/>
        <v>0</v>
      </c>
      <c r="EG194" s="475">
        <f t="shared" si="108"/>
        <v>0</v>
      </c>
      <c r="EH194" s="475">
        <f t="shared" si="108"/>
        <v>0</v>
      </c>
      <c r="EI194" s="475">
        <f t="shared" si="108"/>
        <v>0</v>
      </c>
      <c r="EJ194" s="475">
        <f t="shared" si="108"/>
        <v>0</v>
      </c>
      <c r="EK194" s="475">
        <f t="shared" si="108"/>
        <v>0</v>
      </c>
      <c r="EL194" s="475">
        <f t="shared" si="108"/>
        <v>0</v>
      </c>
      <c r="EM194" s="475">
        <f t="shared" si="108"/>
        <v>0</v>
      </c>
      <c r="EN194" s="475">
        <f t="shared" si="108"/>
        <v>0</v>
      </c>
      <c r="EO194" s="475">
        <f t="shared" si="108"/>
        <v>0</v>
      </c>
      <c r="EP194" s="475">
        <f t="shared" si="108"/>
        <v>0</v>
      </c>
      <c r="EQ194" s="475">
        <f t="shared" si="108"/>
        <v>0</v>
      </c>
      <c r="ER194" s="475">
        <f t="shared" si="108"/>
        <v>0</v>
      </c>
      <c r="ES194" s="475">
        <f t="shared" si="108"/>
        <v>0</v>
      </c>
      <c r="ET194" s="475">
        <f t="shared" si="108"/>
        <v>0</v>
      </c>
      <c r="EU194" s="475">
        <f t="shared" si="108"/>
        <v>0</v>
      </c>
      <c r="EV194" s="475">
        <f t="shared" si="108"/>
        <v>0</v>
      </c>
      <c r="EW194" s="475">
        <f t="shared" si="108"/>
        <v>0</v>
      </c>
      <c r="EX194" s="475">
        <f t="shared" si="108"/>
        <v>0</v>
      </c>
      <c r="EY194" s="475">
        <f t="shared" si="108"/>
        <v>0</v>
      </c>
      <c r="EZ194" s="475">
        <f t="shared" si="108"/>
        <v>0</v>
      </c>
      <c r="FA194" s="475">
        <f t="shared" si="108"/>
        <v>0</v>
      </c>
      <c r="FB194" s="475">
        <f t="shared" si="108"/>
        <v>0</v>
      </c>
      <c r="FC194" s="475">
        <f t="shared" si="108"/>
        <v>0</v>
      </c>
      <c r="FD194" s="475">
        <f t="shared" si="108"/>
        <v>0</v>
      </c>
      <c r="FE194" s="475">
        <f t="shared" si="108"/>
        <v>0</v>
      </c>
      <c r="FF194" s="475">
        <f t="shared" si="108"/>
        <v>0</v>
      </c>
      <c r="FG194" s="475">
        <f t="shared" si="108"/>
        <v>0</v>
      </c>
      <c r="FH194" s="475">
        <f t="shared" si="108"/>
        <v>0</v>
      </c>
      <c r="FI194" s="475">
        <f t="shared" si="108"/>
        <v>0</v>
      </c>
      <c r="FJ194" s="475">
        <f t="shared" si="108"/>
        <v>0</v>
      </c>
      <c r="FK194" s="475">
        <f t="shared" si="108"/>
        <v>0</v>
      </c>
      <c r="FL194" s="475">
        <f t="shared" si="108"/>
        <v>0</v>
      </c>
      <c r="FM194" s="475">
        <f t="shared" si="108"/>
        <v>0</v>
      </c>
      <c r="FN194" s="475">
        <f t="shared" si="108"/>
        <v>0</v>
      </c>
      <c r="FO194" s="475">
        <f t="shared" si="108"/>
        <v>0</v>
      </c>
      <c r="FP194" s="475">
        <f t="shared" si="108"/>
        <v>0</v>
      </c>
      <c r="FQ194" s="475">
        <f t="shared" si="108"/>
        <v>0</v>
      </c>
      <c r="FR194" s="475">
        <f t="shared" si="108"/>
        <v>0</v>
      </c>
      <c r="FS194" s="475">
        <f t="shared" si="108"/>
        <v>0</v>
      </c>
      <c r="FT194" s="475">
        <f t="shared" si="108"/>
        <v>0</v>
      </c>
      <c r="FU194" s="475">
        <f t="shared" si="108"/>
        <v>0</v>
      </c>
      <c r="FV194" s="475">
        <f t="shared" si="108"/>
        <v>0</v>
      </c>
      <c r="FW194" s="475">
        <f t="shared" si="108"/>
        <v>0</v>
      </c>
      <c r="FX194" s="475">
        <f t="shared" si="108"/>
        <v>0</v>
      </c>
      <c r="FY194" s="475">
        <f t="shared" si="108"/>
        <v>0</v>
      </c>
      <c r="FZ194" s="475">
        <f t="shared" si="108"/>
        <v>0</v>
      </c>
      <c r="GA194" s="475">
        <f t="shared" si="108"/>
        <v>0</v>
      </c>
      <c r="GB194" s="475">
        <f t="shared" si="108"/>
        <v>0</v>
      </c>
    </row>
    <row r="195" spans="2:184" x14ac:dyDescent="0.35">
      <c r="B195" s="517">
        <f>VLOOKUP(C195,'QUALIFIED ENGINES'!$D$7:$P$9999,13,FALSE)</f>
        <v>45291</v>
      </c>
      <c r="C195" s="472">
        <f>'QUALIFIED ENGINES'!D65</f>
        <v>91535</v>
      </c>
      <c r="D195" s="475">
        <f t="shared" si="62"/>
        <v>0</v>
      </c>
      <c r="E195" s="475">
        <f t="shared" ref="E195:BP198" si="112">_xlfn.IFNA(IF($B195=0,0,IF(DATE(E$4,E$5,1)&gt;=$B195,E64,0)),0)</f>
        <v>0</v>
      </c>
      <c r="F195" s="475">
        <f t="shared" si="112"/>
        <v>0</v>
      </c>
      <c r="G195" s="475">
        <f t="shared" si="112"/>
        <v>0</v>
      </c>
      <c r="H195" s="475">
        <f t="shared" si="112"/>
        <v>0</v>
      </c>
      <c r="I195" s="475">
        <f t="shared" si="112"/>
        <v>0</v>
      </c>
      <c r="J195" s="475">
        <f t="shared" si="112"/>
        <v>0</v>
      </c>
      <c r="K195" s="475">
        <f t="shared" si="112"/>
        <v>0</v>
      </c>
      <c r="L195" s="475">
        <f t="shared" si="112"/>
        <v>0</v>
      </c>
      <c r="M195" s="475">
        <f t="shared" si="112"/>
        <v>0</v>
      </c>
      <c r="N195" s="475">
        <f t="shared" si="112"/>
        <v>0</v>
      </c>
      <c r="O195" s="475">
        <f t="shared" si="112"/>
        <v>0</v>
      </c>
      <c r="P195" s="475">
        <f t="shared" si="112"/>
        <v>0</v>
      </c>
      <c r="Q195" s="475">
        <f t="shared" si="112"/>
        <v>0</v>
      </c>
      <c r="R195" s="475">
        <f t="shared" si="112"/>
        <v>0</v>
      </c>
      <c r="S195" s="475">
        <f t="shared" si="112"/>
        <v>0</v>
      </c>
      <c r="T195" s="475">
        <f t="shared" si="112"/>
        <v>0</v>
      </c>
      <c r="U195" s="475">
        <f t="shared" si="112"/>
        <v>0</v>
      </c>
      <c r="V195" s="475">
        <f t="shared" si="112"/>
        <v>0</v>
      </c>
      <c r="W195" s="475">
        <f t="shared" si="112"/>
        <v>0</v>
      </c>
      <c r="X195" s="475">
        <f t="shared" si="112"/>
        <v>0</v>
      </c>
      <c r="Y195" s="475">
        <f t="shared" si="112"/>
        <v>0</v>
      </c>
      <c r="Z195" s="475">
        <f t="shared" si="112"/>
        <v>0</v>
      </c>
      <c r="AA195" s="475">
        <f t="shared" si="112"/>
        <v>0</v>
      </c>
      <c r="AB195" s="475">
        <f t="shared" si="112"/>
        <v>0</v>
      </c>
      <c r="AC195" s="475">
        <f t="shared" si="112"/>
        <v>0</v>
      </c>
      <c r="AD195" s="475">
        <f t="shared" si="112"/>
        <v>0</v>
      </c>
      <c r="AE195" s="475">
        <f t="shared" si="112"/>
        <v>0</v>
      </c>
      <c r="AF195" s="475">
        <f t="shared" si="112"/>
        <v>0</v>
      </c>
      <c r="AG195" s="475">
        <f t="shared" si="112"/>
        <v>0</v>
      </c>
      <c r="AH195" s="475">
        <f t="shared" si="112"/>
        <v>0</v>
      </c>
      <c r="AI195" s="475">
        <f t="shared" si="112"/>
        <v>0</v>
      </c>
      <c r="AJ195" s="475">
        <f t="shared" si="112"/>
        <v>0</v>
      </c>
      <c r="AK195" s="475">
        <f t="shared" si="112"/>
        <v>0</v>
      </c>
      <c r="AL195" s="475">
        <f t="shared" si="112"/>
        <v>0</v>
      </c>
      <c r="AM195" s="475">
        <f t="shared" si="112"/>
        <v>0</v>
      </c>
      <c r="AN195" s="475">
        <f t="shared" si="112"/>
        <v>0</v>
      </c>
      <c r="AO195" s="475">
        <f t="shared" si="112"/>
        <v>0</v>
      </c>
      <c r="AP195" s="475">
        <f t="shared" si="112"/>
        <v>0</v>
      </c>
      <c r="AQ195" s="475">
        <f t="shared" si="112"/>
        <v>0</v>
      </c>
      <c r="AR195" s="475">
        <f t="shared" si="112"/>
        <v>0</v>
      </c>
      <c r="AS195" s="475">
        <f t="shared" si="112"/>
        <v>0</v>
      </c>
      <c r="AT195" s="475">
        <f t="shared" si="112"/>
        <v>0</v>
      </c>
      <c r="AU195" s="475">
        <f t="shared" si="112"/>
        <v>0</v>
      </c>
      <c r="AV195" s="475">
        <f t="shared" si="112"/>
        <v>0</v>
      </c>
      <c r="AW195" s="475">
        <f t="shared" si="112"/>
        <v>0</v>
      </c>
      <c r="AX195" s="475">
        <f t="shared" si="112"/>
        <v>0</v>
      </c>
      <c r="AY195" s="475">
        <f t="shared" si="112"/>
        <v>0</v>
      </c>
      <c r="AZ195" s="475">
        <f t="shared" si="112"/>
        <v>0</v>
      </c>
      <c r="BA195" s="475">
        <f t="shared" si="112"/>
        <v>0</v>
      </c>
      <c r="BB195" s="475">
        <f t="shared" si="112"/>
        <v>0</v>
      </c>
      <c r="BC195" s="475">
        <f t="shared" si="112"/>
        <v>0</v>
      </c>
      <c r="BD195" s="475">
        <f t="shared" si="112"/>
        <v>0</v>
      </c>
      <c r="BE195" s="475">
        <f t="shared" si="112"/>
        <v>0</v>
      </c>
      <c r="BF195" s="475">
        <f t="shared" si="112"/>
        <v>0</v>
      </c>
      <c r="BG195" s="475">
        <f t="shared" si="112"/>
        <v>0</v>
      </c>
      <c r="BH195" s="475">
        <f t="shared" si="112"/>
        <v>0</v>
      </c>
      <c r="BI195" s="475">
        <f t="shared" si="112"/>
        <v>0</v>
      </c>
      <c r="BJ195" s="475">
        <f t="shared" si="112"/>
        <v>0</v>
      </c>
      <c r="BK195" s="475">
        <f t="shared" si="112"/>
        <v>0</v>
      </c>
      <c r="BL195" s="475">
        <f t="shared" si="112"/>
        <v>0</v>
      </c>
      <c r="BM195" s="475">
        <f t="shared" si="112"/>
        <v>0</v>
      </c>
      <c r="BN195" s="475">
        <f t="shared" si="112"/>
        <v>0</v>
      </c>
      <c r="BO195" s="475">
        <f t="shared" si="112"/>
        <v>0</v>
      </c>
      <c r="BP195" s="475">
        <f t="shared" si="112"/>
        <v>0</v>
      </c>
      <c r="BQ195" s="475">
        <f t="shared" si="110"/>
        <v>0</v>
      </c>
      <c r="BR195" s="475">
        <f t="shared" ref="BR195:BX195" si="113">_xlfn.IFNA(IF($B195=0,0,IF(DATE(BR$4,BR$5,1)&gt;=$B195,BR64,0)),0)</f>
        <v>0</v>
      </c>
      <c r="BS195" s="475">
        <f t="shared" si="113"/>
        <v>0</v>
      </c>
      <c r="BT195" s="475">
        <f t="shared" si="113"/>
        <v>0</v>
      </c>
      <c r="BU195" s="475">
        <f t="shared" si="113"/>
        <v>0</v>
      </c>
      <c r="BV195" s="475">
        <f t="shared" si="113"/>
        <v>0</v>
      </c>
      <c r="BW195" s="475">
        <f t="shared" si="113"/>
        <v>0</v>
      </c>
      <c r="BX195" s="475">
        <f t="shared" si="113"/>
        <v>0</v>
      </c>
      <c r="BY195" s="475">
        <f t="shared" si="110"/>
        <v>0</v>
      </c>
      <c r="BZ195" s="475">
        <f t="shared" si="110"/>
        <v>0</v>
      </c>
      <c r="CA195" s="475">
        <f t="shared" si="110"/>
        <v>0</v>
      </c>
      <c r="CB195" s="475">
        <f t="shared" si="110"/>
        <v>0</v>
      </c>
      <c r="CC195" s="475">
        <f t="shared" si="110"/>
        <v>0</v>
      </c>
      <c r="CD195" s="475">
        <f t="shared" si="110"/>
        <v>0</v>
      </c>
      <c r="CE195" s="475">
        <f t="shared" si="110"/>
        <v>0</v>
      </c>
      <c r="CF195" s="475">
        <f t="shared" si="110"/>
        <v>0</v>
      </c>
      <c r="CG195" s="475">
        <f t="shared" si="110"/>
        <v>0</v>
      </c>
      <c r="CH195" s="475">
        <f t="shared" si="110"/>
        <v>0</v>
      </c>
      <c r="CI195" s="475">
        <f t="shared" si="110"/>
        <v>0</v>
      </c>
      <c r="CJ195" s="475">
        <f t="shared" si="110"/>
        <v>0</v>
      </c>
      <c r="CK195" s="475">
        <f t="shared" si="110"/>
        <v>0</v>
      </c>
      <c r="CL195" s="475">
        <f t="shared" si="110"/>
        <v>0</v>
      </c>
      <c r="CM195" s="475">
        <f t="shared" si="110"/>
        <v>0</v>
      </c>
      <c r="CN195" s="475">
        <f t="shared" si="110"/>
        <v>0</v>
      </c>
      <c r="CO195" s="475">
        <f t="shared" si="110"/>
        <v>0</v>
      </c>
      <c r="CP195" s="475">
        <f t="shared" si="110"/>
        <v>0</v>
      </c>
      <c r="CQ195" s="475">
        <f t="shared" si="110"/>
        <v>22.47</v>
      </c>
      <c r="CR195" s="475">
        <f t="shared" si="110"/>
        <v>443.16</v>
      </c>
      <c r="CS195" s="475">
        <f t="shared" si="110"/>
        <v>372.9</v>
      </c>
      <c r="CT195" s="475">
        <f t="shared" si="110"/>
        <v>0</v>
      </c>
      <c r="CU195" s="475">
        <f t="shared" si="110"/>
        <v>178.01</v>
      </c>
      <c r="CV195" s="475">
        <f t="shared" si="110"/>
        <v>526.5</v>
      </c>
      <c r="CW195" s="475">
        <f t="shared" si="110"/>
        <v>449.45</v>
      </c>
      <c r="CX195" s="475">
        <f t="shared" si="110"/>
        <v>437.28</v>
      </c>
      <c r="CY195" s="475">
        <f t="shared" si="110"/>
        <v>405.98</v>
      </c>
      <c r="CZ195" s="475">
        <f t="shared" si="110"/>
        <v>400.85</v>
      </c>
      <c r="DA195" s="475">
        <f t="shared" si="110"/>
        <v>487.21</v>
      </c>
      <c r="DB195" s="475">
        <f t="shared" si="110"/>
        <v>329.01</v>
      </c>
      <c r="DC195" s="475">
        <f t="shared" si="110"/>
        <v>0</v>
      </c>
      <c r="DD195" s="475">
        <f t="shared" si="110"/>
        <v>236.48</v>
      </c>
      <c r="DE195" s="475">
        <f t="shared" si="110"/>
        <v>489.69</v>
      </c>
      <c r="DF195" s="475">
        <f t="shared" si="110"/>
        <v>467.96</v>
      </c>
      <c r="DG195" s="475">
        <f t="shared" si="110"/>
        <v>486.97</v>
      </c>
      <c r="DH195" s="475">
        <f t="shared" si="110"/>
        <v>0</v>
      </c>
      <c r="DI195" s="475">
        <f t="shared" si="110"/>
        <v>0</v>
      </c>
      <c r="DJ195" s="475">
        <f t="shared" si="110"/>
        <v>0</v>
      </c>
      <c r="DK195" s="475">
        <f t="shared" si="110"/>
        <v>0</v>
      </c>
      <c r="DL195" s="475">
        <f t="shared" si="110"/>
        <v>0</v>
      </c>
      <c r="DM195" s="475">
        <f t="shared" si="110"/>
        <v>0</v>
      </c>
      <c r="DN195" s="475">
        <f t="shared" si="110"/>
        <v>0</v>
      </c>
      <c r="DO195" s="475">
        <f t="shared" si="110"/>
        <v>0</v>
      </c>
      <c r="DP195" s="475">
        <f t="shared" si="110"/>
        <v>0</v>
      </c>
      <c r="DQ195" s="475">
        <f t="shared" si="110"/>
        <v>0</v>
      </c>
      <c r="DR195" s="475">
        <f t="shared" si="110"/>
        <v>0</v>
      </c>
      <c r="DS195" s="475">
        <f t="shared" si="110"/>
        <v>0</v>
      </c>
      <c r="DT195" s="475">
        <f t="shared" si="110"/>
        <v>0</v>
      </c>
      <c r="DU195" s="475">
        <f t="shared" si="110"/>
        <v>0</v>
      </c>
      <c r="DV195" s="475">
        <f t="shared" si="110"/>
        <v>0</v>
      </c>
      <c r="DW195" s="475">
        <f t="shared" si="110"/>
        <v>0</v>
      </c>
      <c r="DX195" s="475">
        <f t="shared" si="110"/>
        <v>0</v>
      </c>
      <c r="DY195" s="475">
        <f t="shared" si="110"/>
        <v>0</v>
      </c>
      <c r="DZ195" s="475">
        <f t="shared" si="110"/>
        <v>0</v>
      </c>
      <c r="EA195" s="475">
        <f t="shared" si="110"/>
        <v>0</v>
      </c>
      <c r="EB195" s="475">
        <f t="shared" si="108"/>
        <v>0</v>
      </c>
      <c r="EC195" s="475">
        <f t="shared" si="108"/>
        <v>0</v>
      </c>
      <c r="ED195" s="475">
        <f t="shared" si="108"/>
        <v>0</v>
      </c>
      <c r="EE195" s="475">
        <f t="shared" si="108"/>
        <v>0</v>
      </c>
      <c r="EF195" s="475">
        <f t="shared" si="108"/>
        <v>0</v>
      </c>
      <c r="EG195" s="475">
        <f t="shared" si="108"/>
        <v>0</v>
      </c>
      <c r="EH195" s="475">
        <f t="shared" si="108"/>
        <v>0</v>
      </c>
      <c r="EI195" s="475">
        <f t="shared" si="108"/>
        <v>0</v>
      </c>
      <c r="EJ195" s="475">
        <f t="shared" si="108"/>
        <v>0</v>
      </c>
      <c r="EK195" s="475">
        <f t="shared" si="108"/>
        <v>0</v>
      </c>
      <c r="EL195" s="475">
        <f t="shared" si="108"/>
        <v>0</v>
      </c>
      <c r="EM195" s="475">
        <f t="shared" si="108"/>
        <v>0</v>
      </c>
      <c r="EN195" s="475">
        <f t="shared" si="108"/>
        <v>0</v>
      </c>
      <c r="EO195" s="475">
        <f t="shared" si="108"/>
        <v>0</v>
      </c>
      <c r="EP195" s="475">
        <f t="shared" si="108"/>
        <v>0</v>
      </c>
      <c r="EQ195" s="475">
        <f t="shared" si="108"/>
        <v>0</v>
      </c>
      <c r="ER195" s="475">
        <f t="shared" si="108"/>
        <v>0</v>
      </c>
      <c r="ES195" s="475">
        <f t="shared" si="108"/>
        <v>0</v>
      </c>
      <c r="ET195" s="475">
        <f t="shared" si="108"/>
        <v>0</v>
      </c>
      <c r="EU195" s="475">
        <f t="shared" si="108"/>
        <v>0</v>
      </c>
      <c r="EV195" s="475">
        <f t="shared" si="108"/>
        <v>0</v>
      </c>
      <c r="EW195" s="475">
        <f t="shared" si="108"/>
        <v>0</v>
      </c>
      <c r="EX195" s="475">
        <f t="shared" si="108"/>
        <v>0</v>
      </c>
      <c r="EY195" s="475">
        <f t="shared" si="108"/>
        <v>0</v>
      </c>
      <c r="EZ195" s="475">
        <f t="shared" si="108"/>
        <v>0</v>
      </c>
      <c r="FA195" s="475">
        <f t="shared" si="108"/>
        <v>0</v>
      </c>
      <c r="FB195" s="475">
        <f t="shared" si="108"/>
        <v>0</v>
      </c>
      <c r="FC195" s="475">
        <f t="shared" si="108"/>
        <v>0</v>
      </c>
      <c r="FD195" s="475">
        <f t="shared" si="108"/>
        <v>0</v>
      </c>
      <c r="FE195" s="475">
        <f t="shared" si="108"/>
        <v>0</v>
      </c>
      <c r="FF195" s="475">
        <f t="shared" si="108"/>
        <v>0</v>
      </c>
      <c r="FG195" s="475">
        <f t="shared" si="108"/>
        <v>0</v>
      </c>
      <c r="FH195" s="475">
        <f t="shared" si="108"/>
        <v>0</v>
      </c>
      <c r="FI195" s="475">
        <f t="shared" si="108"/>
        <v>0</v>
      </c>
      <c r="FJ195" s="475">
        <f t="shared" si="108"/>
        <v>0</v>
      </c>
      <c r="FK195" s="475">
        <f t="shared" si="108"/>
        <v>0</v>
      </c>
      <c r="FL195" s="475">
        <f t="shared" si="108"/>
        <v>0</v>
      </c>
      <c r="FM195" s="475">
        <f t="shared" si="108"/>
        <v>0</v>
      </c>
      <c r="FN195" s="475">
        <f t="shared" si="108"/>
        <v>0</v>
      </c>
      <c r="FO195" s="475">
        <f t="shared" si="108"/>
        <v>0</v>
      </c>
      <c r="FP195" s="475">
        <f t="shared" si="108"/>
        <v>0</v>
      </c>
      <c r="FQ195" s="475">
        <f t="shared" si="108"/>
        <v>0</v>
      </c>
      <c r="FR195" s="475">
        <f t="shared" si="108"/>
        <v>0</v>
      </c>
      <c r="FS195" s="475">
        <f t="shared" si="108"/>
        <v>0</v>
      </c>
      <c r="FT195" s="475">
        <f t="shared" si="108"/>
        <v>0</v>
      </c>
      <c r="FU195" s="475">
        <f t="shared" si="108"/>
        <v>0</v>
      </c>
      <c r="FV195" s="475">
        <f t="shared" si="108"/>
        <v>0</v>
      </c>
      <c r="FW195" s="475">
        <f t="shared" si="108"/>
        <v>0</v>
      </c>
      <c r="FX195" s="475">
        <f t="shared" si="108"/>
        <v>0</v>
      </c>
      <c r="FY195" s="475">
        <f t="shared" si="108"/>
        <v>0</v>
      </c>
      <c r="FZ195" s="475">
        <f t="shared" si="108"/>
        <v>0</v>
      </c>
      <c r="GA195" s="475">
        <f t="shared" si="108"/>
        <v>0</v>
      </c>
      <c r="GB195" s="475">
        <f t="shared" si="108"/>
        <v>0</v>
      </c>
    </row>
    <row r="196" spans="2:184" x14ac:dyDescent="0.35">
      <c r="B196" s="517">
        <f>VLOOKUP(C196,'QUALIFIED ENGINES'!$D$7:$P$9999,13,FALSE)</f>
        <v>45291</v>
      </c>
      <c r="C196" s="472">
        <f>'QUALIFIED ENGINES'!D66</f>
        <v>91528</v>
      </c>
      <c r="D196" s="475">
        <f t="shared" si="62"/>
        <v>0</v>
      </c>
      <c r="E196" s="475">
        <f t="shared" si="112"/>
        <v>0</v>
      </c>
      <c r="F196" s="475">
        <f t="shared" si="112"/>
        <v>0</v>
      </c>
      <c r="G196" s="475">
        <f t="shared" si="112"/>
        <v>0</v>
      </c>
      <c r="H196" s="475">
        <f t="shared" si="112"/>
        <v>0</v>
      </c>
      <c r="I196" s="475">
        <f t="shared" si="112"/>
        <v>0</v>
      </c>
      <c r="J196" s="475">
        <f t="shared" si="112"/>
        <v>0</v>
      </c>
      <c r="K196" s="475">
        <f t="shared" si="112"/>
        <v>0</v>
      </c>
      <c r="L196" s="475">
        <f t="shared" si="112"/>
        <v>0</v>
      </c>
      <c r="M196" s="475">
        <f t="shared" si="112"/>
        <v>0</v>
      </c>
      <c r="N196" s="475">
        <f t="shared" si="112"/>
        <v>0</v>
      </c>
      <c r="O196" s="475">
        <f t="shared" si="112"/>
        <v>0</v>
      </c>
      <c r="P196" s="475">
        <f t="shared" si="112"/>
        <v>0</v>
      </c>
      <c r="Q196" s="475">
        <f t="shared" si="112"/>
        <v>0</v>
      </c>
      <c r="R196" s="475">
        <f t="shared" si="112"/>
        <v>0</v>
      </c>
      <c r="S196" s="475">
        <f t="shared" si="112"/>
        <v>0</v>
      </c>
      <c r="T196" s="475">
        <f t="shared" si="112"/>
        <v>0</v>
      </c>
      <c r="U196" s="475">
        <f t="shared" si="112"/>
        <v>0</v>
      </c>
      <c r="V196" s="475">
        <f t="shared" si="112"/>
        <v>0</v>
      </c>
      <c r="W196" s="475">
        <f t="shared" si="112"/>
        <v>0</v>
      </c>
      <c r="X196" s="475">
        <f t="shared" si="112"/>
        <v>0</v>
      </c>
      <c r="Y196" s="475">
        <f t="shared" si="112"/>
        <v>0</v>
      </c>
      <c r="Z196" s="475">
        <f t="shared" si="112"/>
        <v>0</v>
      </c>
      <c r="AA196" s="475">
        <f t="shared" si="112"/>
        <v>0</v>
      </c>
      <c r="AB196" s="475">
        <f t="shared" si="112"/>
        <v>0</v>
      </c>
      <c r="AC196" s="475">
        <f t="shared" si="112"/>
        <v>0</v>
      </c>
      <c r="AD196" s="475">
        <f t="shared" si="112"/>
        <v>0</v>
      </c>
      <c r="AE196" s="475">
        <f t="shared" si="112"/>
        <v>0</v>
      </c>
      <c r="AF196" s="475">
        <f t="shared" si="112"/>
        <v>0</v>
      </c>
      <c r="AG196" s="475">
        <f t="shared" si="112"/>
        <v>0</v>
      </c>
      <c r="AH196" s="475">
        <f t="shared" si="112"/>
        <v>0</v>
      </c>
      <c r="AI196" s="475">
        <f t="shared" si="112"/>
        <v>0</v>
      </c>
      <c r="AJ196" s="475">
        <f t="shared" si="112"/>
        <v>0</v>
      </c>
      <c r="AK196" s="475">
        <f t="shared" si="112"/>
        <v>0</v>
      </c>
      <c r="AL196" s="475">
        <f t="shared" si="112"/>
        <v>0</v>
      </c>
      <c r="AM196" s="475">
        <f t="shared" si="112"/>
        <v>0</v>
      </c>
      <c r="AN196" s="475">
        <f t="shared" si="112"/>
        <v>0</v>
      </c>
      <c r="AO196" s="475">
        <f t="shared" si="112"/>
        <v>0</v>
      </c>
      <c r="AP196" s="475">
        <f t="shared" si="112"/>
        <v>0</v>
      </c>
      <c r="AQ196" s="475">
        <f t="shared" si="112"/>
        <v>0</v>
      </c>
      <c r="AR196" s="475">
        <f t="shared" si="112"/>
        <v>0</v>
      </c>
      <c r="AS196" s="475">
        <f t="shared" si="112"/>
        <v>0</v>
      </c>
      <c r="AT196" s="475">
        <f t="shared" si="112"/>
        <v>0</v>
      </c>
      <c r="AU196" s="475">
        <f t="shared" si="112"/>
        <v>0</v>
      </c>
      <c r="AV196" s="475">
        <f t="shared" si="112"/>
        <v>0</v>
      </c>
      <c r="AW196" s="475">
        <f t="shared" si="112"/>
        <v>0</v>
      </c>
      <c r="AX196" s="475">
        <f t="shared" si="112"/>
        <v>0</v>
      </c>
      <c r="AY196" s="475">
        <f t="shared" si="112"/>
        <v>0</v>
      </c>
      <c r="AZ196" s="475">
        <f t="shared" si="112"/>
        <v>0</v>
      </c>
      <c r="BA196" s="475">
        <f t="shared" si="112"/>
        <v>0</v>
      </c>
      <c r="BB196" s="475">
        <f t="shared" si="112"/>
        <v>0</v>
      </c>
      <c r="BC196" s="475">
        <f t="shared" si="112"/>
        <v>0</v>
      </c>
      <c r="BD196" s="475">
        <f t="shared" si="112"/>
        <v>0</v>
      </c>
      <c r="BE196" s="475">
        <f t="shared" si="112"/>
        <v>0</v>
      </c>
      <c r="BF196" s="475">
        <f t="shared" si="112"/>
        <v>0</v>
      </c>
      <c r="BG196" s="475">
        <f t="shared" si="112"/>
        <v>0</v>
      </c>
      <c r="BH196" s="475">
        <f t="shared" si="112"/>
        <v>0</v>
      </c>
      <c r="BI196" s="475">
        <f t="shared" si="112"/>
        <v>0</v>
      </c>
      <c r="BJ196" s="475">
        <f t="shared" si="112"/>
        <v>0</v>
      </c>
      <c r="BK196" s="475">
        <f t="shared" si="112"/>
        <v>0</v>
      </c>
      <c r="BL196" s="475">
        <f t="shared" si="112"/>
        <v>0</v>
      </c>
      <c r="BM196" s="475">
        <f t="shared" si="112"/>
        <v>0</v>
      </c>
      <c r="BN196" s="475">
        <f t="shared" si="112"/>
        <v>0</v>
      </c>
      <c r="BO196" s="475">
        <f t="shared" si="112"/>
        <v>0</v>
      </c>
      <c r="BP196" s="475">
        <f t="shared" si="112"/>
        <v>0</v>
      </c>
      <c r="BQ196" s="475">
        <f t="shared" si="110"/>
        <v>0</v>
      </c>
      <c r="BR196" s="475">
        <f t="shared" ref="BR196:BX196" si="114">_xlfn.IFNA(IF($B196=0,0,IF(DATE(BR$4,BR$5,1)&gt;=$B196,BR65,0)),0)</f>
        <v>0</v>
      </c>
      <c r="BS196" s="475">
        <f t="shared" si="114"/>
        <v>0</v>
      </c>
      <c r="BT196" s="475">
        <f t="shared" si="114"/>
        <v>0</v>
      </c>
      <c r="BU196" s="475">
        <f t="shared" si="114"/>
        <v>0</v>
      </c>
      <c r="BV196" s="475">
        <f t="shared" si="114"/>
        <v>0</v>
      </c>
      <c r="BW196" s="475">
        <f t="shared" si="114"/>
        <v>0</v>
      </c>
      <c r="BX196" s="475">
        <f t="shared" si="114"/>
        <v>0</v>
      </c>
      <c r="BY196" s="475">
        <f t="shared" si="110"/>
        <v>0</v>
      </c>
      <c r="BZ196" s="475">
        <f t="shared" si="110"/>
        <v>0</v>
      </c>
      <c r="CA196" s="475">
        <f t="shared" si="110"/>
        <v>0</v>
      </c>
      <c r="CB196" s="475">
        <f t="shared" si="110"/>
        <v>0</v>
      </c>
      <c r="CC196" s="475">
        <f t="shared" si="110"/>
        <v>0</v>
      </c>
      <c r="CD196" s="475">
        <f t="shared" si="110"/>
        <v>0</v>
      </c>
      <c r="CE196" s="475">
        <f t="shared" si="110"/>
        <v>0</v>
      </c>
      <c r="CF196" s="475">
        <f t="shared" si="110"/>
        <v>0</v>
      </c>
      <c r="CG196" s="475">
        <f t="shared" si="110"/>
        <v>0</v>
      </c>
      <c r="CH196" s="475">
        <f t="shared" si="110"/>
        <v>0</v>
      </c>
      <c r="CI196" s="475">
        <f t="shared" si="110"/>
        <v>0</v>
      </c>
      <c r="CJ196" s="475">
        <f t="shared" si="110"/>
        <v>0</v>
      </c>
      <c r="CK196" s="475">
        <f t="shared" si="110"/>
        <v>0</v>
      </c>
      <c r="CL196" s="475">
        <f t="shared" si="110"/>
        <v>0</v>
      </c>
      <c r="CM196" s="475">
        <f t="shared" si="110"/>
        <v>0</v>
      </c>
      <c r="CN196" s="475">
        <f t="shared" si="110"/>
        <v>0</v>
      </c>
      <c r="CO196" s="475">
        <f t="shared" si="110"/>
        <v>271.27</v>
      </c>
      <c r="CP196" s="475">
        <f t="shared" si="110"/>
        <v>359.13</v>
      </c>
      <c r="CQ196" s="475">
        <f t="shared" si="110"/>
        <v>378.72</v>
      </c>
      <c r="CR196" s="475">
        <f t="shared" si="110"/>
        <v>373.41</v>
      </c>
      <c r="CS196" s="475">
        <f t="shared" si="110"/>
        <v>414.47</v>
      </c>
      <c r="CT196" s="475">
        <f t="shared" si="110"/>
        <v>413.98</v>
      </c>
      <c r="CU196" s="475">
        <f t="shared" si="110"/>
        <v>396.37</v>
      </c>
      <c r="CV196" s="475">
        <f t="shared" si="110"/>
        <v>403.85</v>
      </c>
      <c r="CW196" s="475">
        <f t="shared" si="110"/>
        <v>339.34</v>
      </c>
      <c r="CX196" s="475">
        <f t="shared" si="110"/>
        <v>372.93</v>
      </c>
      <c r="CY196" s="475">
        <f t="shared" si="110"/>
        <v>389.05</v>
      </c>
      <c r="CZ196" s="475">
        <f t="shared" si="110"/>
        <v>67.680000000000007</v>
      </c>
      <c r="DA196" s="475">
        <f t="shared" si="110"/>
        <v>0</v>
      </c>
      <c r="DB196" s="475">
        <f t="shared" si="110"/>
        <v>65.05</v>
      </c>
      <c r="DC196" s="475">
        <f t="shared" si="110"/>
        <v>439.05</v>
      </c>
      <c r="DD196" s="475">
        <f t="shared" si="110"/>
        <v>411.37</v>
      </c>
      <c r="DE196" s="475">
        <f t="shared" si="110"/>
        <v>427.05</v>
      </c>
      <c r="DF196" s="475">
        <f t="shared" si="110"/>
        <v>435.42</v>
      </c>
      <c r="DG196" s="475">
        <f t="shared" si="110"/>
        <v>404.76</v>
      </c>
      <c r="DH196" s="475">
        <f t="shared" si="110"/>
        <v>0</v>
      </c>
      <c r="DI196" s="475">
        <f t="shared" si="110"/>
        <v>0</v>
      </c>
      <c r="DJ196" s="475">
        <f t="shared" si="110"/>
        <v>0</v>
      </c>
      <c r="DK196" s="475">
        <f t="shared" si="110"/>
        <v>0</v>
      </c>
      <c r="DL196" s="475">
        <f t="shared" si="110"/>
        <v>0</v>
      </c>
      <c r="DM196" s="475">
        <f t="shared" si="110"/>
        <v>0</v>
      </c>
      <c r="DN196" s="475">
        <f t="shared" si="110"/>
        <v>0</v>
      </c>
      <c r="DO196" s="475">
        <f t="shared" si="110"/>
        <v>0</v>
      </c>
      <c r="DP196" s="475">
        <f t="shared" si="110"/>
        <v>0</v>
      </c>
      <c r="DQ196" s="475">
        <f t="shared" si="110"/>
        <v>0</v>
      </c>
      <c r="DR196" s="475">
        <f t="shared" si="110"/>
        <v>0</v>
      </c>
      <c r="DS196" s="475">
        <f t="shared" si="110"/>
        <v>0</v>
      </c>
      <c r="DT196" s="475">
        <f t="shared" si="110"/>
        <v>0</v>
      </c>
      <c r="DU196" s="475">
        <f t="shared" si="110"/>
        <v>0</v>
      </c>
      <c r="DV196" s="475">
        <f t="shared" si="110"/>
        <v>0</v>
      </c>
      <c r="DW196" s="475">
        <f t="shared" si="110"/>
        <v>0</v>
      </c>
      <c r="DX196" s="475">
        <f t="shared" si="110"/>
        <v>0</v>
      </c>
      <c r="DY196" s="475">
        <f t="shared" si="110"/>
        <v>0</v>
      </c>
      <c r="DZ196" s="475">
        <f t="shared" si="110"/>
        <v>0</v>
      </c>
      <c r="EA196" s="475">
        <f t="shared" si="110"/>
        <v>0</v>
      </c>
      <c r="EB196" s="475">
        <f t="shared" si="108"/>
        <v>0</v>
      </c>
      <c r="EC196" s="475">
        <f t="shared" si="108"/>
        <v>0</v>
      </c>
      <c r="ED196" s="475">
        <f t="shared" si="108"/>
        <v>0</v>
      </c>
      <c r="EE196" s="475">
        <f t="shared" si="108"/>
        <v>0</v>
      </c>
      <c r="EF196" s="475">
        <f t="shared" si="108"/>
        <v>0</v>
      </c>
      <c r="EG196" s="475">
        <f t="shared" si="108"/>
        <v>0</v>
      </c>
      <c r="EH196" s="475">
        <f t="shared" si="108"/>
        <v>0</v>
      </c>
      <c r="EI196" s="475">
        <f t="shared" si="108"/>
        <v>0</v>
      </c>
      <c r="EJ196" s="475">
        <f t="shared" si="108"/>
        <v>0</v>
      </c>
      <c r="EK196" s="475">
        <f t="shared" si="108"/>
        <v>0</v>
      </c>
      <c r="EL196" s="475">
        <f t="shared" si="108"/>
        <v>0</v>
      </c>
      <c r="EM196" s="475">
        <f t="shared" si="108"/>
        <v>0</v>
      </c>
      <c r="EN196" s="475">
        <f t="shared" si="108"/>
        <v>0</v>
      </c>
      <c r="EO196" s="475">
        <f t="shared" si="108"/>
        <v>0</v>
      </c>
      <c r="EP196" s="475">
        <f t="shared" si="108"/>
        <v>0</v>
      </c>
      <c r="EQ196" s="475">
        <f t="shared" si="108"/>
        <v>0</v>
      </c>
      <c r="ER196" s="475">
        <f t="shared" si="108"/>
        <v>0</v>
      </c>
      <c r="ES196" s="475">
        <f t="shared" si="108"/>
        <v>0</v>
      </c>
      <c r="ET196" s="475">
        <f t="shared" si="108"/>
        <v>0</v>
      </c>
      <c r="EU196" s="475">
        <f t="shared" si="108"/>
        <v>0</v>
      </c>
      <c r="EV196" s="475">
        <f t="shared" si="108"/>
        <v>0</v>
      </c>
      <c r="EW196" s="475">
        <f t="shared" si="108"/>
        <v>0</v>
      </c>
      <c r="EX196" s="475">
        <f t="shared" si="108"/>
        <v>0</v>
      </c>
      <c r="EY196" s="475">
        <f t="shared" si="108"/>
        <v>0</v>
      </c>
      <c r="EZ196" s="475">
        <f t="shared" si="108"/>
        <v>0</v>
      </c>
      <c r="FA196" s="475">
        <f t="shared" si="108"/>
        <v>0</v>
      </c>
      <c r="FB196" s="475">
        <f t="shared" si="108"/>
        <v>0</v>
      </c>
      <c r="FC196" s="475">
        <f t="shared" si="108"/>
        <v>0</v>
      </c>
      <c r="FD196" s="475">
        <f t="shared" si="108"/>
        <v>0</v>
      </c>
      <c r="FE196" s="475">
        <f t="shared" si="108"/>
        <v>0</v>
      </c>
      <c r="FF196" s="475">
        <f t="shared" si="108"/>
        <v>0</v>
      </c>
      <c r="FG196" s="475">
        <f t="shared" si="108"/>
        <v>0</v>
      </c>
      <c r="FH196" s="475">
        <f t="shared" si="108"/>
        <v>0</v>
      </c>
      <c r="FI196" s="475">
        <f t="shared" si="108"/>
        <v>0</v>
      </c>
      <c r="FJ196" s="475">
        <f t="shared" si="108"/>
        <v>0</v>
      </c>
      <c r="FK196" s="475">
        <f t="shared" si="108"/>
        <v>0</v>
      </c>
      <c r="FL196" s="475">
        <f t="shared" si="108"/>
        <v>0</v>
      </c>
      <c r="FM196" s="475">
        <f t="shared" si="108"/>
        <v>0</v>
      </c>
      <c r="FN196" s="475">
        <f t="shared" si="108"/>
        <v>0</v>
      </c>
      <c r="FO196" s="475">
        <f t="shared" si="108"/>
        <v>0</v>
      </c>
      <c r="FP196" s="475">
        <f t="shared" si="108"/>
        <v>0</v>
      </c>
      <c r="FQ196" s="475">
        <f t="shared" si="108"/>
        <v>0</v>
      </c>
      <c r="FR196" s="475">
        <f t="shared" si="108"/>
        <v>0</v>
      </c>
      <c r="FS196" s="475">
        <f t="shared" ref="FS196:GB196" si="115">_xlfn.IFNA(IF($B196=0,0,IF(DATE(FS$4,FS$5,1)&gt;=$B196,FS65,0)),0)</f>
        <v>0</v>
      </c>
      <c r="FT196" s="475">
        <f t="shared" si="115"/>
        <v>0</v>
      </c>
      <c r="FU196" s="475">
        <f t="shared" si="115"/>
        <v>0</v>
      </c>
      <c r="FV196" s="475">
        <f t="shared" si="115"/>
        <v>0</v>
      </c>
      <c r="FW196" s="475">
        <f t="shared" si="115"/>
        <v>0</v>
      </c>
      <c r="FX196" s="475">
        <f t="shared" si="115"/>
        <v>0</v>
      </c>
      <c r="FY196" s="475">
        <f t="shared" si="115"/>
        <v>0</v>
      </c>
      <c r="FZ196" s="475">
        <f t="shared" si="115"/>
        <v>0</v>
      </c>
      <c r="GA196" s="475">
        <f t="shared" si="115"/>
        <v>0</v>
      </c>
      <c r="GB196" s="475">
        <f t="shared" si="115"/>
        <v>0</v>
      </c>
    </row>
    <row r="197" spans="2:184" x14ac:dyDescent="0.35">
      <c r="B197" s="517">
        <f>VLOOKUP(C197,'QUALIFIED ENGINES'!$D$7:$P$9999,13,FALSE)</f>
        <v>45291</v>
      </c>
      <c r="C197" s="472">
        <f>'QUALIFIED ENGINES'!D67</f>
        <v>91507</v>
      </c>
      <c r="D197" s="475">
        <f t="shared" si="62"/>
        <v>0</v>
      </c>
      <c r="E197" s="475">
        <f t="shared" si="112"/>
        <v>0</v>
      </c>
      <c r="F197" s="475">
        <f t="shared" si="112"/>
        <v>0</v>
      </c>
      <c r="G197" s="475">
        <f t="shared" si="112"/>
        <v>0</v>
      </c>
      <c r="H197" s="475">
        <f t="shared" si="112"/>
        <v>0</v>
      </c>
      <c r="I197" s="475">
        <f t="shared" si="112"/>
        <v>0</v>
      </c>
      <c r="J197" s="475">
        <f t="shared" si="112"/>
        <v>0</v>
      </c>
      <c r="K197" s="475">
        <f t="shared" si="112"/>
        <v>0</v>
      </c>
      <c r="L197" s="475">
        <f t="shared" si="112"/>
        <v>0</v>
      </c>
      <c r="M197" s="475">
        <f t="shared" si="112"/>
        <v>0</v>
      </c>
      <c r="N197" s="475">
        <f t="shared" si="112"/>
        <v>0</v>
      </c>
      <c r="O197" s="475">
        <f t="shared" si="112"/>
        <v>0</v>
      </c>
      <c r="P197" s="475">
        <f t="shared" si="112"/>
        <v>0</v>
      </c>
      <c r="Q197" s="475">
        <f t="shared" si="112"/>
        <v>0</v>
      </c>
      <c r="R197" s="475">
        <f t="shared" si="112"/>
        <v>0</v>
      </c>
      <c r="S197" s="475">
        <f t="shared" si="112"/>
        <v>0</v>
      </c>
      <c r="T197" s="475">
        <f t="shared" si="112"/>
        <v>0</v>
      </c>
      <c r="U197" s="475">
        <f t="shared" si="112"/>
        <v>0</v>
      </c>
      <c r="V197" s="475">
        <f t="shared" si="112"/>
        <v>0</v>
      </c>
      <c r="W197" s="475">
        <f t="shared" si="112"/>
        <v>0</v>
      </c>
      <c r="X197" s="475">
        <f t="shared" si="112"/>
        <v>0</v>
      </c>
      <c r="Y197" s="475">
        <f t="shared" si="112"/>
        <v>0</v>
      </c>
      <c r="Z197" s="475">
        <f t="shared" si="112"/>
        <v>0</v>
      </c>
      <c r="AA197" s="475">
        <f t="shared" si="112"/>
        <v>0</v>
      </c>
      <c r="AB197" s="475">
        <f t="shared" si="112"/>
        <v>0</v>
      </c>
      <c r="AC197" s="475">
        <f t="shared" si="112"/>
        <v>0</v>
      </c>
      <c r="AD197" s="475">
        <f t="shared" si="112"/>
        <v>0</v>
      </c>
      <c r="AE197" s="475">
        <f t="shared" si="112"/>
        <v>0</v>
      </c>
      <c r="AF197" s="475">
        <f t="shared" si="112"/>
        <v>0</v>
      </c>
      <c r="AG197" s="475">
        <f t="shared" si="112"/>
        <v>0</v>
      </c>
      <c r="AH197" s="475">
        <f t="shared" si="112"/>
        <v>0</v>
      </c>
      <c r="AI197" s="475">
        <f t="shared" si="112"/>
        <v>0</v>
      </c>
      <c r="AJ197" s="475">
        <f t="shared" si="112"/>
        <v>0</v>
      </c>
      <c r="AK197" s="475">
        <f t="shared" si="112"/>
        <v>0</v>
      </c>
      <c r="AL197" s="475">
        <f t="shared" si="112"/>
        <v>0</v>
      </c>
      <c r="AM197" s="475">
        <f t="shared" si="112"/>
        <v>0</v>
      </c>
      <c r="AN197" s="475">
        <f t="shared" si="112"/>
        <v>0</v>
      </c>
      <c r="AO197" s="475">
        <f t="shared" si="112"/>
        <v>0</v>
      </c>
      <c r="AP197" s="475">
        <f t="shared" si="112"/>
        <v>0</v>
      </c>
      <c r="AQ197" s="475">
        <f t="shared" si="112"/>
        <v>0</v>
      </c>
      <c r="AR197" s="475">
        <f t="shared" si="112"/>
        <v>0</v>
      </c>
      <c r="AS197" s="475">
        <f t="shared" si="112"/>
        <v>0</v>
      </c>
      <c r="AT197" s="475">
        <f t="shared" si="112"/>
        <v>0</v>
      </c>
      <c r="AU197" s="475">
        <f t="shared" si="112"/>
        <v>0</v>
      </c>
      <c r="AV197" s="475">
        <f t="shared" si="112"/>
        <v>0</v>
      </c>
      <c r="AW197" s="475">
        <f t="shared" si="112"/>
        <v>0</v>
      </c>
      <c r="AX197" s="475">
        <f t="shared" si="112"/>
        <v>0</v>
      </c>
      <c r="AY197" s="475">
        <f t="shared" si="112"/>
        <v>0</v>
      </c>
      <c r="AZ197" s="475">
        <f t="shared" si="112"/>
        <v>0</v>
      </c>
      <c r="BA197" s="475">
        <f t="shared" si="112"/>
        <v>0</v>
      </c>
      <c r="BB197" s="475">
        <f t="shared" si="112"/>
        <v>0</v>
      </c>
      <c r="BC197" s="475">
        <f t="shared" si="112"/>
        <v>0</v>
      </c>
      <c r="BD197" s="475">
        <f t="shared" si="112"/>
        <v>0</v>
      </c>
      <c r="BE197" s="475">
        <f t="shared" si="112"/>
        <v>0</v>
      </c>
      <c r="BF197" s="475">
        <f t="shared" si="112"/>
        <v>0</v>
      </c>
      <c r="BG197" s="475">
        <f t="shared" si="112"/>
        <v>0</v>
      </c>
      <c r="BH197" s="475">
        <f t="shared" si="112"/>
        <v>0</v>
      </c>
      <c r="BI197" s="475">
        <f t="shared" si="112"/>
        <v>0</v>
      </c>
      <c r="BJ197" s="475">
        <f t="shared" si="112"/>
        <v>0</v>
      </c>
      <c r="BK197" s="475">
        <f t="shared" si="112"/>
        <v>0</v>
      </c>
      <c r="BL197" s="475">
        <f t="shared" si="112"/>
        <v>0</v>
      </c>
      <c r="BM197" s="475">
        <f t="shared" si="112"/>
        <v>0</v>
      </c>
      <c r="BN197" s="475">
        <f t="shared" si="112"/>
        <v>0</v>
      </c>
      <c r="BO197" s="475">
        <f t="shared" si="112"/>
        <v>0</v>
      </c>
      <c r="BP197" s="475">
        <f t="shared" si="112"/>
        <v>0</v>
      </c>
      <c r="BQ197" s="475">
        <f t="shared" si="110"/>
        <v>0</v>
      </c>
      <c r="BR197" s="475">
        <f t="shared" ref="BR197:BX202" si="116">_xlfn.IFNA(IF($B197=0,0,IF(DATE(BR$4,BR$5,1)&gt;=$B197,BR66,0)),0)</f>
        <v>0</v>
      </c>
      <c r="BS197" s="475">
        <f t="shared" si="116"/>
        <v>0</v>
      </c>
      <c r="BT197" s="475">
        <f t="shared" si="116"/>
        <v>0</v>
      </c>
      <c r="BU197" s="475">
        <f t="shared" si="116"/>
        <v>0</v>
      </c>
      <c r="BV197" s="475">
        <f t="shared" si="116"/>
        <v>0</v>
      </c>
      <c r="BW197" s="475">
        <f t="shared" si="116"/>
        <v>0</v>
      </c>
      <c r="BX197" s="475">
        <f t="shared" si="116"/>
        <v>0</v>
      </c>
      <c r="BY197" s="475">
        <f t="shared" si="110"/>
        <v>0</v>
      </c>
      <c r="BZ197" s="475">
        <f t="shared" si="110"/>
        <v>0</v>
      </c>
      <c r="CA197" s="475">
        <f t="shared" si="110"/>
        <v>0</v>
      </c>
      <c r="CB197" s="475">
        <f t="shared" si="110"/>
        <v>0</v>
      </c>
      <c r="CC197" s="475">
        <f t="shared" si="110"/>
        <v>0</v>
      </c>
      <c r="CD197" s="475">
        <f t="shared" si="110"/>
        <v>0</v>
      </c>
      <c r="CE197" s="475">
        <f t="shared" si="110"/>
        <v>0</v>
      </c>
      <c r="CF197" s="475">
        <f t="shared" si="110"/>
        <v>0</v>
      </c>
      <c r="CG197" s="475">
        <f t="shared" si="110"/>
        <v>0</v>
      </c>
      <c r="CH197" s="475">
        <f t="shared" si="110"/>
        <v>0</v>
      </c>
      <c r="CI197" s="475">
        <f t="shared" si="110"/>
        <v>0</v>
      </c>
      <c r="CJ197" s="475">
        <f t="shared" si="110"/>
        <v>0</v>
      </c>
      <c r="CK197" s="475">
        <f t="shared" si="110"/>
        <v>172.3</v>
      </c>
      <c r="CL197" s="475">
        <f t="shared" si="110"/>
        <v>0</v>
      </c>
      <c r="CM197" s="475">
        <f t="shared" si="110"/>
        <v>303</v>
      </c>
      <c r="CN197" s="475">
        <f t="shared" si="110"/>
        <v>332.25</v>
      </c>
      <c r="CO197" s="475">
        <f t="shared" si="110"/>
        <v>311.7</v>
      </c>
      <c r="CP197" s="475">
        <f t="shared" si="110"/>
        <v>227.45</v>
      </c>
      <c r="CQ197" s="475">
        <f t="shared" si="110"/>
        <v>0</v>
      </c>
      <c r="CR197" s="475">
        <f t="shared" si="110"/>
        <v>0</v>
      </c>
      <c r="CS197" s="475">
        <f t="shared" si="110"/>
        <v>0</v>
      </c>
      <c r="CT197" s="475">
        <f t="shared" si="110"/>
        <v>0</v>
      </c>
      <c r="CU197" s="475">
        <f t="shared" si="110"/>
        <v>0</v>
      </c>
      <c r="CV197" s="475">
        <f t="shared" si="110"/>
        <v>0</v>
      </c>
      <c r="CW197" s="475">
        <f t="shared" si="110"/>
        <v>0</v>
      </c>
      <c r="CX197" s="475">
        <f t="shared" si="110"/>
        <v>0</v>
      </c>
      <c r="CY197" s="475">
        <f t="shared" si="110"/>
        <v>0</v>
      </c>
      <c r="CZ197" s="475">
        <f t="shared" si="110"/>
        <v>221.36</v>
      </c>
      <c r="DA197" s="475">
        <f t="shared" si="110"/>
        <v>368.49</v>
      </c>
      <c r="DB197" s="475">
        <f t="shared" si="110"/>
        <v>342.13</v>
      </c>
      <c r="DC197" s="475">
        <f t="shared" si="110"/>
        <v>374.33</v>
      </c>
      <c r="DD197" s="475">
        <f t="shared" si="110"/>
        <v>400.19</v>
      </c>
      <c r="DE197" s="475">
        <f t="shared" si="110"/>
        <v>395.6</v>
      </c>
      <c r="DF197" s="475">
        <f t="shared" si="110"/>
        <v>371.48</v>
      </c>
      <c r="DG197" s="475">
        <f t="shared" si="110"/>
        <v>327.8</v>
      </c>
      <c r="DH197" s="475">
        <f t="shared" si="110"/>
        <v>0</v>
      </c>
      <c r="DI197" s="475">
        <f t="shared" si="110"/>
        <v>0</v>
      </c>
      <c r="DJ197" s="475">
        <f t="shared" si="110"/>
        <v>0</v>
      </c>
      <c r="DK197" s="475">
        <f t="shared" si="110"/>
        <v>0</v>
      </c>
      <c r="DL197" s="475">
        <f t="shared" si="110"/>
        <v>0</v>
      </c>
      <c r="DM197" s="475">
        <f t="shared" si="110"/>
        <v>0</v>
      </c>
      <c r="DN197" s="475">
        <f t="shared" si="110"/>
        <v>0</v>
      </c>
      <c r="DO197" s="475">
        <f t="shared" si="110"/>
        <v>0</v>
      </c>
      <c r="DP197" s="475">
        <f t="shared" si="110"/>
        <v>0</v>
      </c>
      <c r="DQ197" s="475">
        <f t="shared" si="110"/>
        <v>0</v>
      </c>
      <c r="DR197" s="475">
        <f t="shared" si="110"/>
        <v>0</v>
      </c>
      <c r="DS197" s="475">
        <f t="shared" si="110"/>
        <v>0</v>
      </c>
      <c r="DT197" s="475">
        <f t="shared" si="110"/>
        <v>0</v>
      </c>
      <c r="DU197" s="475">
        <f t="shared" si="110"/>
        <v>0</v>
      </c>
      <c r="DV197" s="475">
        <f t="shared" si="110"/>
        <v>0</v>
      </c>
      <c r="DW197" s="475">
        <f t="shared" si="110"/>
        <v>0</v>
      </c>
      <c r="DX197" s="475">
        <f t="shared" si="110"/>
        <v>0</v>
      </c>
      <c r="DY197" s="475">
        <f t="shared" si="110"/>
        <v>0</v>
      </c>
      <c r="DZ197" s="475">
        <f t="shared" si="110"/>
        <v>0</v>
      </c>
      <c r="EA197" s="475">
        <f t="shared" si="110"/>
        <v>0</v>
      </c>
      <c r="EB197" s="475">
        <f t="shared" ref="EB197:GB201" si="117">_xlfn.IFNA(IF($B197=0,0,IF(DATE(EB$4,EB$5,1)&gt;=$B197,EB66,0)),0)</f>
        <v>0</v>
      </c>
      <c r="EC197" s="475">
        <f t="shared" si="117"/>
        <v>0</v>
      </c>
      <c r="ED197" s="475">
        <f t="shared" si="117"/>
        <v>0</v>
      </c>
      <c r="EE197" s="475">
        <f t="shared" si="117"/>
        <v>0</v>
      </c>
      <c r="EF197" s="475">
        <f t="shared" si="117"/>
        <v>0</v>
      </c>
      <c r="EG197" s="475">
        <f t="shared" si="117"/>
        <v>0</v>
      </c>
      <c r="EH197" s="475">
        <f t="shared" si="117"/>
        <v>0</v>
      </c>
      <c r="EI197" s="475">
        <f t="shared" si="117"/>
        <v>0</v>
      </c>
      <c r="EJ197" s="475">
        <f t="shared" si="117"/>
        <v>0</v>
      </c>
      <c r="EK197" s="475">
        <f t="shared" si="117"/>
        <v>0</v>
      </c>
      <c r="EL197" s="475">
        <f t="shared" si="117"/>
        <v>0</v>
      </c>
      <c r="EM197" s="475">
        <f t="shared" si="117"/>
        <v>0</v>
      </c>
      <c r="EN197" s="475">
        <f t="shared" si="117"/>
        <v>0</v>
      </c>
      <c r="EO197" s="475">
        <f t="shared" si="117"/>
        <v>0</v>
      </c>
      <c r="EP197" s="475">
        <f t="shared" si="117"/>
        <v>0</v>
      </c>
      <c r="EQ197" s="475">
        <f t="shared" si="117"/>
        <v>0</v>
      </c>
      <c r="ER197" s="475">
        <f t="shared" si="117"/>
        <v>0</v>
      </c>
      <c r="ES197" s="475">
        <f t="shared" si="117"/>
        <v>0</v>
      </c>
      <c r="ET197" s="475">
        <f t="shared" si="117"/>
        <v>0</v>
      </c>
      <c r="EU197" s="475">
        <f t="shared" si="117"/>
        <v>0</v>
      </c>
      <c r="EV197" s="475">
        <f t="shared" si="117"/>
        <v>0</v>
      </c>
      <c r="EW197" s="475">
        <f t="shared" si="117"/>
        <v>0</v>
      </c>
      <c r="EX197" s="475">
        <f t="shared" si="117"/>
        <v>0</v>
      </c>
      <c r="EY197" s="475">
        <f t="shared" si="117"/>
        <v>0</v>
      </c>
      <c r="EZ197" s="475">
        <f t="shared" si="117"/>
        <v>0</v>
      </c>
      <c r="FA197" s="475">
        <f t="shared" si="117"/>
        <v>0</v>
      </c>
      <c r="FB197" s="475">
        <f t="shared" si="117"/>
        <v>0</v>
      </c>
      <c r="FC197" s="475">
        <f t="shared" si="117"/>
        <v>0</v>
      </c>
      <c r="FD197" s="475">
        <f t="shared" si="117"/>
        <v>0</v>
      </c>
      <c r="FE197" s="475">
        <f t="shared" si="117"/>
        <v>0</v>
      </c>
      <c r="FF197" s="475">
        <f t="shared" si="117"/>
        <v>0</v>
      </c>
      <c r="FG197" s="475">
        <f t="shared" si="117"/>
        <v>0</v>
      </c>
      <c r="FH197" s="475">
        <f t="shared" si="117"/>
        <v>0</v>
      </c>
      <c r="FI197" s="475">
        <f t="shared" si="117"/>
        <v>0</v>
      </c>
      <c r="FJ197" s="475">
        <f t="shared" si="117"/>
        <v>0</v>
      </c>
      <c r="FK197" s="475">
        <f t="shared" si="117"/>
        <v>0</v>
      </c>
      <c r="FL197" s="475">
        <f t="shared" si="117"/>
        <v>0</v>
      </c>
      <c r="FM197" s="475">
        <f t="shared" si="117"/>
        <v>0</v>
      </c>
      <c r="FN197" s="475">
        <f t="shared" si="117"/>
        <v>0</v>
      </c>
      <c r="FO197" s="475">
        <f t="shared" si="117"/>
        <v>0</v>
      </c>
      <c r="FP197" s="475">
        <f t="shared" si="117"/>
        <v>0</v>
      </c>
      <c r="FQ197" s="475">
        <f t="shared" si="117"/>
        <v>0</v>
      </c>
      <c r="FR197" s="475">
        <f t="shared" si="117"/>
        <v>0</v>
      </c>
      <c r="FS197" s="475">
        <f t="shared" si="117"/>
        <v>0</v>
      </c>
      <c r="FT197" s="475">
        <f t="shared" si="117"/>
        <v>0</v>
      </c>
      <c r="FU197" s="475">
        <f t="shared" si="117"/>
        <v>0</v>
      </c>
      <c r="FV197" s="475">
        <f t="shared" si="117"/>
        <v>0</v>
      </c>
      <c r="FW197" s="475">
        <f t="shared" si="117"/>
        <v>0</v>
      </c>
      <c r="FX197" s="475">
        <f t="shared" si="117"/>
        <v>0</v>
      </c>
      <c r="FY197" s="475">
        <f t="shared" si="117"/>
        <v>0</v>
      </c>
      <c r="FZ197" s="475">
        <f t="shared" si="117"/>
        <v>0</v>
      </c>
      <c r="GA197" s="475">
        <f t="shared" si="117"/>
        <v>0</v>
      </c>
      <c r="GB197" s="475">
        <f t="shared" si="117"/>
        <v>0</v>
      </c>
    </row>
    <row r="198" spans="2:184" x14ac:dyDescent="0.35">
      <c r="B198" s="517">
        <f>VLOOKUP(C198,'QUALIFIED ENGINES'!$D$7:$P$9999,13,FALSE)</f>
        <v>45291</v>
      </c>
      <c r="C198" s="472">
        <f>'QUALIFIED ENGINES'!D68</f>
        <v>91506</v>
      </c>
      <c r="D198" s="475">
        <f t="shared" si="62"/>
        <v>0</v>
      </c>
      <c r="E198" s="475">
        <f t="shared" si="112"/>
        <v>0</v>
      </c>
      <c r="F198" s="475">
        <f t="shared" si="112"/>
        <v>0</v>
      </c>
      <c r="G198" s="475">
        <f t="shared" si="112"/>
        <v>0</v>
      </c>
      <c r="H198" s="475">
        <f t="shared" si="112"/>
        <v>0</v>
      </c>
      <c r="I198" s="475">
        <f t="shared" si="112"/>
        <v>0</v>
      </c>
      <c r="J198" s="475">
        <f t="shared" si="112"/>
        <v>0</v>
      </c>
      <c r="K198" s="475">
        <f t="shared" si="112"/>
        <v>0</v>
      </c>
      <c r="L198" s="475">
        <f t="shared" si="112"/>
        <v>0</v>
      </c>
      <c r="M198" s="475">
        <f t="shared" si="112"/>
        <v>0</v>
      </c>
      <c r="N198" s="475">
        <f t="shared" si="112"/>
        <v>0</v>
      </c>
      <c r="O198" s="475">
        <f t="shared" si="112"/>
        <v>0</v>
      </c>
      <c r="P198" s="475">
        <f t="shared" si="112"/>
        <v>0</v>
      </c>
      <c r="Q198" s="475">
        <f t="shared" si="112"/>
        <v>0</v>
      </c>
      <c r="R198" s="475">
        <f t="shared" si="112"/>
        <v>0</v>
      </c>
      <c r="S198" s="475">
        <f t="shared" si="112"/>
        <v>0</v>
      </c>
      <c r="T198" s="475">
        <f t="shared" si="112"/>
        <v>0</v>
      </c>
      <c r="U198" s="475">
        <f t="shared" si="112"/>
        <v>0</v>
      </c>
      <c r="V198" s="475">
        <f t="shared" si="112"/>
        <v>0</v>
      </c>
      <c r="W198" s="475">
        <f t="shared" si="112"/>
        <v>0</v>
      </c>
      <c r="X198" s="475">
        <f t="shared" si="112"/>
        <v>0</v>
      </c>
      <c r="Y198" s="475">
        <f t="shared" si="112"/>
        <v>0</v>
      </c>
      <c r="Z198" s="475">
        <f t="shared" si="112"/>
        <v>0</v>
      </c>
      <c r="AA198" s="475">
        <f t="shared" si="112"/>
        <v>0</v>
      </c>
      <c r="AB198" s="475">
        <f t="shared" si="112"/>
        <v>0</v>
      </c>
      <c r="AC198" s="475">
        <f t="shared" si="112"/>
        <v>0</v>
      </c>
      <c r="AD198" s="475">
        <f t="shared" si="112"/>
        <v>0</v>
      </c>
      <c r="AE198" s="475">
        <f t="shared" si="112"/>
        <v>0</v>
      </c>
      <c r="AF198" s="475">
        <f t="shared" si="112"/>
        <v>0</v>
      </c>
      <c r="AG198" s="475">
        <f t="shared" si="112"/>
        <v>0</v>
      </c>
      <c r="AH198" s="475">
        <f t="shared" si="112"/>
        <v>0</v>
      </c>
      <c r="AI198" s="475">
        <f t="shared" si="112"/>
        <v>0</v>
      </c>
      <c r="AJ198" s="475">
        <f t="shared" si="112"/>
        <v>0</v>
      </c>
      <c r="AK198" s="475">
        <f t="shared" si="112"/>
        <v>0</v>
      </c>
      <c r="AL198" s="475">
        <f t="shared" si="112"/>
        <v>0</v>
      </c>
      <c r="AM198" s="475">
        <f t="shared" si="112"/>
        <v>0</v>
      </c>
      <c r="AN198" s="475">
        <f t="shared" si="112"/>
        <v>0</v>
      </c>
      <c r="AO198" s="475">
        <f t="shared" si="112"/>
        <v>0</v>
      </c>
      <c r="AP198" s="475">
        <f t="shared" si="112"/>
        <v>0</v>
      </c>
      <c r="AQ198" s="475">
        <f t="shared" si="112"/>
        <v>0</v>
      </c>
      <c r="AR198" s="475">
        <f t="shared" si="112"/>
        <v>0</v>
      </c>
      <c r="AS198" s="475">
        <f t="shared" si="112"/>
        <v>0</v>
      </c>
      <c r="AT198" s="475">
        <f t="shared" si="112"/>
        <v>0</v>
      </c>
      <c r="AU198" s="475">
        <f t="shared" si="112"/>
        <v>0</v>
      </c>
      <c r="AV198" s="475">
        <f t="shared" si="112"/>
        <v>0</v>
      </c>
      <c r="AW198" s="475">
        <f t="shared" si="112"/>
        <v>0</v>
      </c>
      <c r="AX198" s="475">
        <f t="shared" si="112"/>
        <v>0</v>
      </c>
      <c r="AY198" s="475">
        <f t="shared" si="112"/>
        <v>0</v>
      </c>
      <c r="AZ198" s="475">
        <f t="shared" si="112"/>
        <v>0</v>
      </c>
      <c r="BA198" s="475">
        <f t="shared" si="112"/>
        <v>0</v>
      </c>
      <c r="BB198" s="475">
        <f t="shared" si="112"/>
        <v>0</v>
      </c>
      <c r="BC198" s="475">
        <f t="shared" si="112"/>
        <v>0</v>
      </c>
      <c r="BD198" s="475">
        <f t="shared" si="112"/>
        <v>0</v>
      </c>
      <c r="BE198" s="475">
        <f t="shared" si="112"/>
        <v>0</v>
      </c>
      <c r="BF198" s="475">
        <f t="shared" si="112"/>
        <v>0</v>
      </c>
      <c r="BG198" s="475">
        <f t="shared" si="112"/>
        <v>0</v>
      </c>
      <c r="BH198" s="475">
        <f t="shared" si="112"/>
        <v>0</v>
      </c>
      <c r="BI198" s="475">
        <f t="shared" si="112"/>
        <v>0</v>
      </c>
      <c r="BJ198" s="475">
        <f t="shared" si="112"/>
        <v>0</v>
      </c>
      <c r="BK198" s="475">
        <f t="shared" si="112"/>
        <v>0</v>
      </c>
      <c r="BL198" s="475">
        <f t="shared" si="112"/>
        <v>0</v>
      </c>
      <c r="BM198" s="475">
        <f t="shared" si="112"/>
        <v>0</v>
      </c>
      <c r="BN198" s="475">
        <f t="shared" si="112"/>
        <v>0</v>
      </c>
      <c r="BO198" s="475">
        <f t="shared" si="112"/>
        <v>0</v>
      </c>
      <c r="BP198" s="475">
        <f t="shared" ref="BP198:EA202" si="118">_xlfn.IFNA(IF($B198=0,0,IF(DATE(BP$4,BP$5,1)&gt;=$B198,BP67,0)),0)</f>
        <v>0</v>
      </c>
      <c r="BQ198" s="475">
        <f t="shared" si="118"/>
        <v>0</v>
      </c>
      <c r="BR198" s="475">
        <f t="shared" si="116"/>
        <v>0</v>
      </c>
      <c r="BS198" s="475">
        <f t="shared" si="116"/>
        <v>0</v>
      </c>
      <c r="BT198" s="475">
        <f t="shared" si="116"/>
        <v>0</v>
      </c>
      <c r="BU198" s="475">
        <f t="shared" si="116"/>
        <v>0</v>
      </c>
      <c r="BV198" s="475">
        <f t="shared" si="116"/>
        <v>0</v>
      </c>
      <c r="BW198" s="475">
        <f t="shared" si="116"/>
        <v>0</v>
      </c>
      <c r="BX198" s="475">
        <f t="shared" si="116"/>
        <v>0</v>
      </c>
      <c r="BY198" s="475">
        <f t="shared" si="118"/>
        <v>0</v>
      </c>
      <c r="BZ198" s="475">
        <f t="shared" si="118"/>
        <v>0</v>
      </c>
      <c r="CA198" s="475">
        <f t="shared" si="118"/>
        <v>0</v>
      </c>
      <c r="CB198" s="475">
        <f t="shared" si="118"/>
        <v>0</v>
      </c>
      <c r="CC198" s="475">
        <f t="shared" si="118"/>
        <v>0</v>
      </c>
      <c r="CD198" s="475">
        <f t="shared" si="118"/>
        <v>0</v>
      </c>
      <c r="CE198" s="475">
        <f t="shared" si="118"/>
        <v>0</v>
      </c>
      <c r="CF198" s="475">
        <f t="shared" si="118"/>
        <v>0</v>
      </c>
      <c r="CG198" s="475">
        <f t="shared" si="118"/>
        <v>0</v>
      </c>
      <c r="CH198" s="475">
        <f t="shared" si="118"/>
        <v>0</v>
      </c>
      <c r="CI198" s="475">
        <f t="shared" si="118"/>
        <v>0</v>
      </c>
      <c r="CJ198" s="475">
        <f t="shared" si="118"/>
        <v>0</v>
      </c>
      <c r="CK198" s="475">
        <f t="shared" si="118"/>
        <v>0</v>
      </c>
      <c r="CL198" s="475">
        <f t="shared" si="118"/>
        <v>0</v>
      </c>
      <c r="CM198" s="475">
        <f t="shared" si="118"/>
        <v>0</v>
      </c>
      <c r="CN198" s="475">
        <f t="shared" si="118"/>
        <v>0</v>
      </c>
      <c r="CO198" s="475">
        <f t="shared" si="118"/>
        <v>0</v>
      </c>
      <c r="CP198" s="475">
        <f t="shared" si="118"/>
        <v>0</v>
      </c>
      <c r="CQ198" s="475">
        <f t="shared" si="118"/>
        <v>0</v>
      </c>
      <c r="CR198" s="475">
        <f t="shared" si="118"/>
        <v>0</v>
      </c>
      <c r="CS198" s="475">
        <f t="shared" si="118"/>
        <v>247.4</v>
      </c>
      <c r="CT198" s="475">
        <f t="shared" si="118"/>
        <v>459.43</v>
      </c>
      <c r="CU198" s="475">
        <f t="shared" si="118"/>
        <v>420.15</v>
      </c>
      <c r="CV198" s="475">
        <f t="shared" si="118"/>
        <v>439.12</v>
      </c>
      <c r="CW198" s="475">
        <f t="shared" si="118"/>
        <v>468.97</v>
      </c>
      <c r="CX198" s="475">
        <f t="shared" si="118"/>
        <v>322.60000000000002</v>
      </c>
      <c r="CY198" s="475">
        <f t="shared" si="118"/>
        <v>425.98</v>
      </c>
      <c r="CZ198" s="475">
        <f t="shared" si="118"/>
        <v>428.38</v>
      </c>
      <c r="DA198" s="475">
        <f t="shared" si="118"/>
        <v>455.92</v>
      </c>
      <c r="DB198" s="475">
        <f t="shared" si="118"/>
        <v>452.12</v>
      </c>
      <c r="DC198" s="475">
        <f t="shared" si="118"/>
        <v>448.06</v>
      </c>
      <c r="DD198" s="475">
        <f t="shared" si="118"/>
        <v>456.42</v>
      </c>
      <c r="DE198" s="475">
        <f t="shared" si="118"/>
        <v>451.03</v>
      </c>
      <c r="DF198" s="475">
        <f t="shared" si="118"/>
        <v>508.1</v>
      </c>
      <c r="DG198" s="475">
        <f t="shared" si="118"/>
        <v>479.87</v>
      </c>
      <c r="DH198" s="475">
        <f t="shared" si="118"/>
        <v>0</v>
      </c>
      <c r="DI198" s="475">
        <f t="shared" si="118"/>
        <v>0</v>
      </c>
      <c r="DJ198" s="475">
        <f t="shared" si="118"/>
        <v>0</v>
      </c>
      <c r="DK198" s="475">
        <f t="shared" si="118"/>
        <v>0</v>
      </c>
      <c r="DL198" s="475">
        <f t="shared" si="118"/>
        <v>0</v>
      </c>
      <c r="DM198" s="475">
        <f t="shared" si="118"/>
        <v>0</v>
      </c>
      <c r="DN198" s="475">
        <f t="shared" si="118"/>
        <v>0</v>
      </c>
      <c r="DO198" s="475">
        <f t="shared" si="118"/>
        <v>0</v>
      </c>
      <c r="DP198" s="475">
        <f t="shared" si="118"/>
        <v>0</v>
      </c>
      <c r="DQ198" s="475">
        <f t="shared" si="118"/>
        <v>0</v>
      </c>
      <c r="DR198" s="475">
        <f t="shared" si="118"/>
        <v>0</v>
      </c>
      <c r="DS198" s="475">
        <f t="shared" si="118"/>
        <v>0</v>
      </c>
      <c r="DT198" s="475">
        <f t="shared" si="118"/>
        <v>0</v>
      </c>
      <c r="DU198" s="475">
        <f t="shared" si="118"/>
        <v>0</v>
      </c>
      <c r="DV198" s="475">
        <f t="shared" si="118"/>
        <v>0</v>
      </c>
      <c r="DW198" s="475">
        <f t="shared" si="118"/>
        <v>0</v>
      </c>
      <c r="DX198" s="475">
        <f t="shared" si="118"/>
        <v>0</v>
      </c>
      <c r="DY198" s="475">
        <f t="shared" si="118"/>
        <v>0</v>
      </c>
      <c r="DZ198" s="475">
        <f t="shared" si="118"/>
        <v>0</v>
      </c>
      <c r="EA198" s="475">
        <f t="shared" si="118"/>
        <v>0</v>
      </c>
      <c r="EB198" s="475">
        <f t="shared" si="117"/>
        <v>0</v>
      </c>
      <c r="EC198" s="475">
        <f t="shared" si="117"/>
        <v>0</v>
      </c>
      <c r="ED198" s="475">
        <f t="shared" si="117"/>
        <v>0</v>
      </c>
      <c r="EE198" s="475">
        <f t="shared" si="117"/>
        <v>0</v>
      </c>
      <c r="EF198" s="475">
        <f t="shared" si="117"/>
        <v>0</v>
      </c>
      <c r="EG198" s="475">
        <f t="shared" si="117"/>
        <v>0</v>
      </c>
      <c r="EH198" s="475">
        <f t="shared" si="117"/>
        <v>0</v>
      </c>
      <c r="EI198" s="475">
        <f t="shared" si="117"/>
        <v>0</v>
      </c>
      <c r="EJ198" s="475">
        <f t="shared" si="117"/>
        <v>0</v>
      </c>
      <c r="EK198" s="475">
        <f t="shared" si="117"/>
        <v>0</v>
      </c>
      <c r="EL198" s="475">
        <f t="shared" si="117"/>
        <v>0</v>
      </c>
      <c r="EM198" s="475">
        <f t="shared" si="117"/>
        <v>0</v>
      </c>
      <c r="EN198" s="475">
        <f t="shared" si="117"/>
        <v>0</v>
      </c>
      <c r="EO198" s="475">
        <f t="shared" si="117"/>
        <v>0</v>
      </c>
      <c r="EP198" s="475">
        <f t="shared" si="117"/>
        <v>0</v>
      </c>
      <c r="EQ198" s="475">
        <f t="shared" si="117"/>
        <v>0</v>
      </c>
      <c r="ER198" s="475">
        <f t="shared" si="117"/>
        <v>0</v>
      </c>
      <c r="ES198" s="475">
        <f t="shared" si="117"/>
        <v>0</v>
      </c>
      <c r="ET198" s="475">
        <f t="shared" si="117"/>
        <v>0</v>
      </c>
      <c r="EU198" s="475">
        <f t="shared" si="117"/>
        <v>0</v>
      </c>
      <c r="EV198" s="475">
        <f t="shared" si="117"/>
        <v>0</v>
      </c>
      <c r="EW198" s="475">
        <f t="shared" si="117"/>
        <v>0</v>
      </c>
      <c r="EX198" s="475">
        <f t="shared" si="117"/>
        <v>0</v>
      </c>
      <c r="EY198" s="475">
        <f t="shared" si="117"/>
        <v>0</v>
      </c>
      <c r="EZ198" s="475">
        <f t="shared" si="117"/>
        <v>0</v>
      </c>
      <c r="FA198" s="475">
        <f t="shared" si="117"/>
        <v>0</v>
      </c>
      <c r="FB198" s="475">
        <f t="shared" si="117"/>
        <v>0</v>
      </c>
      <c r="FC198" s="475">
        <f t="shared" si="117"/>
        <v>0</v>
      </c>
      <c r="FD198" s="475">
        <f t="shared" si="117"/>
        <v>0</v>
      </c>
      <c r="FE198" s="475">
        <f t="shared" si="117"/>
        <v>0</v>
      </c>
      <c r="FF198" s="475">
        <f t="shared" si="117"/>
        <v>0</v>
      </c>
      <c r="FG198" s="475">
        <f t="shared" si="117"/>
        <v>0</v>
      </c>
      <c r="FH198" s="475">
        <f t="shared" si="117"/>
        <v>0</v>
      </c>
      <c r="FI198" s="475">
        <f t="shared" si="117"/>
        <v>0</v>
      </c>
      <c r="FJ198" s="475">
        <f t="shared" si="117"/>
        <v>0</v>
      </c>
      <c r="FK198" s="475">
        <f t="shared" si="117"/>
        <v>0</v>
      </c>
      <c r="FL198" s="475">
        <f t="shared" si="117"/>
        <v>0</v>
      </c>
      <c r="FM198" s="475">
        <f t="shared" si="117"/>
        <v>0</v>
      </c>
      <c r="FN198" s="475">
        <f t="shared" si="117"/>
        <v>0</v>
      </c>
      <c r="FO198" s="475">
        <f t="shared" si="117"/>
        <v>0</v>
      </c>
      <c r="FP198" s="475">
        <f t="shared" si="117"/>
        <v>0</v>
      </c>
      <c r="FQ198" s="475">
        <f t="shared" si="117"/>
        <v>0</v>
      </c>
      <c r="FR198" s="475">
        <f t="shared" si="117"/>
        <v>0</v>
      </c>
      <c r="FS198" s="475">
        <f t="shared" si="117"/>
        <v>0</v>
      </c>
      <c r="FT198" s="475">
        <f t="shared" si="117"/>
        <v>0</v>
      </c>
      <c r="FU198" s="475">
        <f t="shared" si="117"/>
        <v>0</v>
      </c>
      <c r="FV198" s="475">
        <f t="shared" si="117"/>
        <v>0</v>
      </c>
      <c r="FW198" s="475">
        <f t="shared" si="117"/>
        <v>0</v>
      </c>
      <c r="FX198" s="475">
        <f t="shared" si="117"/>
        <v>0</v>
      </c>
      <c r="FY198" s="475">
        <f t="shared" si="117"/>
        <v>0</v>
      </c>
      <c r="FZ198" s="475">
        <f t="shared" si="117"/>
        <v>0</v>
      </c>
      <c r="GA198" s="475">
        <f t="shared" si="117"/>
        <v>0</v>
      </c>
      <c r="GB198" s="475">
        <f t="shared" si="117"/>
        <v>0</v>
      </c>
    </row>
    <row r="199" spans="2:184" x14ac:dyDescent="0.35">
      <c r="B199" s="517">
        <f>VLOOKUP(C199,'QUALIFIED ENGINES'!$D$7:$P$9999,13,FALSE)</f>
        <v>45291</v>
      </c>
      <c r="C199" s="472">
        <f>'QUALIFIED ENGINES'!D69</f>
        <v>91486</v>
      </c>
      <c r="D199" s="475">
        <f t="shared" si="62"/>
        <v>0</v>
      </c>
      <c r="E199" s="475">
        <f t="shared" ref="E199:BP202" si="119">_xlfn.IFNA(IF($B199=0,0,IF(DATE(E$4,E$5,1)&gt;=$B199,E68,0)),0)</f>
        <v>0</v>
      </c>
      <c r="F199" s="475">
        <f t="shared" si="119"/>
        <v>0</v>
      </c>
      <c r="G199" s="475">
        <f t="shared" si="119"/>
        <v>0</v>
      </c>
      <c r="H199" s="475">
        <f t="shared" si="119"/>
        <v>0</v>
      </c>
      <c r="I199" s="475">
        <f t="shared" si="119"/>
        <v>0</v>
      </c>
      <c r="J199" s="475">
        <f t="shared" si="119"/>
        <v>0</v>
      </c>
      <c r="K199" s="475">
        <f t="shared" si="119"/>
        <v>0</v>
      </c>
      <c r="L199" s="475">
        <f t="shared" si="119"/>
        <v>0</v>
      </c>
      <c r="M199" s="475">
        <f t="shared" si="119"/>
        <v>0</v>
      </c>
      <c r="N199" s="475">
        <f t="shared" si="119"/>
        <v>0</v>
      </c>
      <c r="O199" s="475">
        <f t="shared" si="119"/>
        <v>0</v>
      </c>
      <c r="P199" s="475">
        <f t="shared" si="119"/>
        <v>0</v>
      </c>
      <c r="Q199" s="475">
        <f t="shared" si="119"/>
        <v>0</v>
      </c>
      <c r="R199" s="475">
        <f t="shared" si="119"/>
        <v>0</v>
      </c>
      <c r="S199" s="475">
        <f t="shared" si="119"/>
        <v>0</v>
      </c>
      <c r="T199" s="475">
        <f t="shared" si="119"/>
        <v>0</v>
      </c>
      <c r="U199" s="475">
        <f t="shared" si="119"/>
        <v>0</v>
      </c>
      <c r="V199" s="475">
        <f t="shared" si="119"/>
        <v>0</v>
      </c>
      <c r="W199" s="475">
        <f t="shared" si="119"/>
        <v>0</v>
      </c>
      <c r="X199" s="475">
        <f t="shared" si="119"/>
        <v>0</v>
      </c>
      <c r="Y199" s="475">
        <f t="shared" si="119"/>
        <v>0</v>
      </c>
      <c r="Z199" s="475">
        <f t="shared" si="119"/>
        <v>0</v>
      </c>
      <c r="AA199" s="475">
        <f t="shared" si="119"/>
        <v>0</v>
      </c>
      <c r="AB199" s="475">
        <f t="shared" si="119"/>
        <v>0</v>
      </c>
      <c r="AC199" s="475">
        <f t="shared" si="119"/>
        <v>0</v>
      </c>
      <c r="AD199" s="475">
        <f t="shared" si="119"/>
        <v>0</v>
      </c>
      <c r="AE199" s="475">
        <f t="shared" si="119"/>
        <v>0</v>
      </c>
      <c r="AF199" s="475">
        <f t="shared" si="119"/>
        <v>0</v>
      </c>
      <c r="AG199" s="475">
        <f t="shared" si="119"/>
        <v>0</v>
      </c>
      <c r="AH199" s="475">
        <f t="shared" si="119"/>
        <v>0</v>
      </c>
      <c r="AI199" s="475">
        <f t="shared" si="119"/>
        <v>0</v>
      </c>
      <c r="AJ199" s="475">
        <f t="shared" si="119"/>
        <v>0</v>
      </c>
      <c r="AK199" s="475">
        <f t="shared" si="119"/>
        <v>0</v>
      </c>
      <c r="AL199" s="475">
        <f t="shared" si="119"/>
        <v>0</v>
      </c>
      <c r="AM199" s="475">
        <f t="shared" si="119"/>
        <v>0</v>
      </c>
      <c r="AN199" s="475">
        <f t="shared" si="119"/>
        <v>0</v>
      </c>
      <c r="AO199" s="475">
        <f t="shared" si="119"/>
        <v>0</v>
      </c>
      <c r="AP199" s="475">
        <f t="shared" si="119"/>
        <v>0</v>
      </c>
      <c r="AQ199" s="475">
        <f t="shared" si="119"/>
        <v>0</v>
      </c>
      <c r="AR199" s="475">
        <f t="shared" si="119"/>
        <v>0</v>
      </c>
      <c r="AS199" s="475">
        <f t="shared" si="119"/>
        <v>0</v>
      </c>
      <c r="AT199" s="475">
        <f t="shared" si="119"/>
        <v>0</v>
      </c>
      <c r="AU199" s="475">
        <f t="shared" si="119"/>
        <v>0</v>
      </c>
      <c r="AV199" s="475">
        <f t="shared" si="119"/>
        <v>0</v>
      </c>
      <c r="AW199" s="475">
        <f t="shared" si="119"/>
        <v>0</v>
      </c>
      <c r="AX199" s="475">
        <f t="shared" si="119"/>
        <v>0</v>
      </c>
      <c r="AY199" s="475">
        <f t="shared" si="119"/>
        <v>0</v>
      </c>
      <c r="AZ199" s="475">
        <f t="shared" si="119"/>
        <v>0</v>
      </c>
      <c r="BA199" s="475">
        <f t="shared" si="119"/>
        <v>0</v>
      </c>
      <c r="BB199" s="475">
        <f t="shared" si="119"/>
        <v>0</v>
      </c>
      <c r="BC199" s="475">
        <f t="shared" si="119"/>
        <v>0</v>
      </c>
      <c r="BD199" s="475">
        <f t="shared" si="119"/>
        <v>0</v>
      </c>
      <c r="BE199" s="475">
        <f t="shared" si="119"/>
        <v>0</v>
      </c>
      <c r="BF199" s="475">
        <f t="shared" si="119"/>
        <v>0</v>
      </c>
      <c r="BG199" s="475">
        <f t="shared" si="119"/>
        <v>0</v>
      </c>
      <c r="BH199" s="475">
        <f t="shared" si="119"/>
        <v>0</v>
      </c>
      <c r="BI199" s="475">
        <f t="shared" si="119"/>
        <v>0</v>
      </c>
      <c r="BJ199" s="475">
        <f t="shared" si="119"/>
        <v>0</v>
      </c>
      <c r="BK199" s="475">
        <f t="shared" si="119"/>
        <v>0</v>
      </c>
      <c r="BL199" s="475">
        <f t="shared" si="119"/>
        <v>0</v>
      </c>
      <c r="BM199" s="475">
        <f t="shared" si="119"/>
        <v>0</v>
      </c>
      <c r="BN199" s="475">
        <f t="shared" si="119"/>
        <v>0</v>
      </c>
      <c r="BO199" s="475">
        <f t="shared" si="119"/>
        <v>0</v>
      </c>
      <c r="BP199" s="475">
        <f t="shared" si="119"/>
        <v>0</v>
      </c>
      <c r="BQ199" s="475">
        <f t="shared" si="118"/>
        <v>0</v>
      </c>
      <c r="BR199" s="475">
        <f t="shared" si="116"/>
        <v>0</v>
      </c>
      <c r="BS199" s="475">
        <f t="shared" si="116"/>
        <v>0</v>
      </c>
      <c r="BT199" s="475">
        <f t="shared" si="116"/>
        <v>0</v>
      </c>
      <c r="BU199" s="475">
        <f t="shared" si="116"/>
        <v>0</v>
      </c>
      <c r="BV199" s="475">
        <f t="shared" si="116"/>
        <v>0</v>
      </c>
      <c r="BW199" s="475">
        <f t="shared" si="116"/>
        <v>0</v>
      </c>
      <c r="BX199" s="475">
        <f t="shared" si="116"/>
        <v>0</v>
      </c>
      <c r="BY199" s="475">
        <f t="shared" si="118"/>
        <v>0</v>
      </c>
      <c r="BZ199" s="475">
        <f t="shared" si="118"/>
        <v>0</v>
      </c>
      <c r="CA199" s="475">
        <f t="shared" si="118"/>
        <v>0</v>
      </c>
      <c r="CB199" s="475">
        <f t="shared" si="118"/>
        <v>0</v>
      </c>
      <c r="CC199" s="475">
        <f t="shared" si="118"/>
        <v>0</v>
      </c>
      <c r="CD199" s="475">
        <f t="shared" si="118"/>
        <v>0</v>
      </c>
      <c r="CE199" s="475">
        <f t="shared" si="118"/>
        <v>0</v>
      </c>
      <c r="CF199" s="475">
        <f t="shared" si="118"/>
        <v>0</v>
      </c>
      <c r="CG199" s="475">
        <f t="shared" si="118"/>
        <v>0</v>
      </c>
      <c r="CH199" s="475">
        <f t="shared" si="118"/>
        <v>0</v>
      </c>
      <c r="CI199" s="475">
        <f t="shared" si="118"/>
        <v>0</v>
      </c>
      <c r="CJ199" s="475">
        <f t="shared" si="118"/>
        <v>0</v>
      </c>
      <c r="CK199" s="475">
        <f t="shared" si="118"/>
        <v>172.3</v>
      </c>
      <c r="CL199" s="475">
        <f t="shared" si="118"/>
        <v>0</v>
      </c>
      <c r="CM199" s="475">
        <f t="shared" si="118"/>
        <v>303</v>
      </c>
      <c r="CN199" s="475">
        <f t="shared" si="118"/>
        <v>332.25</v>
      </c>
      <c r="CO199" s="475">
        <f t="shared" si="118"/>
        <v>40.43</v>
      </c>
      <c r="CP199" s="475">
        <f t="shared" si="118"/>
        <v>0</v>
      </c>
      <c r="CQ199" s="475">
        <f t="shared" si="118"/>
        <v>0</v>
      </c>
      <c r="CR199" s="475">
        <f t="shared" si="118"/>
        <v>0</v>
      </c>
      <c r="CS199" s="475">
        <f t="shared" si="118"/>
        <v>0</v>
      </c>
      <c r="CT199" s="475">
        <f t="shared" si="118"/>
        <v>0</v>
      </c>
      <c r="CU199" s="475">
        <f t="shared" si="118"/>
        <v>0</v>
      </c>
      <c r="CV199" s="475">
        <f t="shared" si="118"/>
        <v>96.66</v>
      </c>
      <c r="CW199" s="475">
        <f t="shared" si="118"/>
        <v>470.47</v>
      </c>
      <c r="CX199" s="475">
        <f t="shared" si="118"/>
        <v>410.56</v>
      </c>
      <c r="CY199" s="475">
        <f t="shared" si="118"/>
        <v>461.78</v>
      </c>
      <c r="CZ199" s="475">
        <f t="shared" si="118"/>
        <v>442.85</v>
      </c>
      <c r="DA199" s="475">
        <f t="shared" si="118"/>
        <v>443.39</v>
      </c>
      <c r="DB199" s="475">
        <f t="shared" si="118"/>
        <v>394.28</v>
      </c>
      <c r="DC199" s="475">
        <f t="shared" si="118"/>
        <v>456.92</v>
      </c>
      <c r="DD199" s="475">
        <f t="shared" si="118"/>
        <v>453.26</v>
      </c>
      <c r="DE199" s="475">
        <f t="shared" si="118"/>
        <v>407.94</v>
      </c>
      <c r="DF199" s="475">
        <f t="shared" si="118"/>
        <v>232.13</v>
      </c>
      <c r="DG199" s="475">
        <f t="shared" si="118"/>
        <v>0</v>
      </c>
      <c r="DH199" s="475">
        <f t="shared" si="118"/>
        <v>0</v>
      </c>
      <c r="DI199" s="475">
        <f t="shared" si="118"/>
        <v>0</v>
      </c>
      <c r="DJ199" s="475">
        <f t="shared" si="118"/>
        <v>0</v>
      </c>
      <c r="DK199" s="475">
        <f t="shared" si="118"/>
        <v>0</v>
      </c>
      <c r="DL199" s="475">
        <f t="shared" si="118"/>
        <v>0</v>
      </c>
      <c r="DM199" s="475">
        <f t="shared" si="118"/>
        <v>0</v>
      </c>
      <c r="DN199" s="475">
        <f t="shared" si="118"/>
        <v>0</v>
      </c>
      <c r="DO199" s="475">
        <f t="shared" si="118"/>
        <v>0</v>
      </c>
      <c r="DP199" s="475">
        <f t="shared" si="118"/>
        <v>0</v>
      </c>
      <c r="DQ199" s="475">
        <f t="shared" si="118"/>
        <v>0</v>
      </c>
      <c r="DR199" s="475">
        <f t="shared" si="118"/>
        <v>0</v>
      </c>
      <c r="DS199" s="475">
        <f t="shared" si="118"/>
        <v>0</v>
      </c>
      <c r="DT199" s="475">
        <f t="shared" si="118"/>
        <v>0</v>
      </c>
      <c r="DU199" s="475">
        <f t="shared" si="118"/>
        <v>0</v>
      </c>
      <c r="DV199" s="475">
        <f t="shared" si="118"/>
        <v>0</v>
      </c>
      <c r="DW199" s="475">
        <f t="shared" si="118"/>
        <v>0</v>
      </c>
      <c r="DX199" s="475">
        <f t="shared" si="118"/>
        <v>0</v>
      </c>
      <c r="DY199" s="475">
        <f t="shared" si="118"/>
        <v>0</v>
      </c>
      <c r="DZ199" s="475">
        <f t="shared" si="118"/>
        <v>0</v>
      </c>
      <c r="EA199" s="475">
        <f t="shared" si="118"/>
        <v>0</v>
      </c>
      <c r="EB199" s="475">
        <f t="shared" si="117"/>
        <v>0</v>
      </c>
      <c r="EC199" s="475">
        <f t="shared" si="117"/>
        <v>0</v>
      </c>
      <c r="ED199" s="475">
        <f t="shared" si="117"/>
        <v>0</v>
      </c>
      <c r="EE199" s="475">
        <f t="shared" si="117"/>
        <v>0</v>
      </c>
      <c r="EF199" s="475">
        <f t="shared" si="117"/>
        <v>0</v>
      </c>
      <c r="EG199" s="475">
        <f t="shared" si="117"/>
        <v>0</v>
      </c>
      <c r="EH199" s="475">
        <f t="shared" si="117"/>
        <v>0</v>
      </c>
      <c r="EI199" s="475">
        <f t="shared" si="117"/>
        <v>0</v>
      </c>
      <c r="EJ199" s="475">
        <f t="shared" si="117"/>
        <v>0</v>
      </c>
      <c r="EK199" s="475">
        <f t="shared" si="117"/>
        <v>0</v>
      </c>
      <c r="EL199" s="475">
        <f t="shared" si="117"/>
        <v>0</v>
      </c>
      <c r="EM199" s="475">
        <f t="shared" si="117"/>
        <v>0</v>
      </c>
      <c r="EN199" s="475">
        <f t="shared" si="117"/>
        <v>0</v>
      </c>
      <c r="EO199" s="475">
        <f t="shared" si="117"/>
        <v>0</v>
      </c>
      <c r="EP199" s="475">
        <f t="shared" si="117"/>
        <v>0</v>
      </c>
      <c r="EQ199" s="475">
        <f t="shared" si="117"/>
        <v>0</v>
      </c>
      <c r="ER199" s="475">
        <f t="shared" si="117"/>
        <v>0</v>
      </c>
      <c r="ES199" s="475">
        <f t="shared" si="117"/>
        <v>0</v>
      </c>
      <c r="ET199" s="475">
        <f t="shared" si="117"/>
        <v>0</v>
      </c>
      <c r="EU199" s="475">
        <f t="shared" si="117"/>
        <v>0</v>
      </c>
      <c r="EV199" s="475">
        <f t="shared" si="117"/>
        <v>0</v>
      </c>
      <c r="EW199" s="475">
        <f t="shared" si="117"/>
        <v>0</v>
      </c>
      <c r="EX199" s="475">
        <f t="shared" si="117"/>
        <v>0</v>
      </c>
      <c r="EY199" s="475">
        <f t="shared" si="117"/>
        <v>0</v>
      </c>
      <c r="EZ199" s="475">
        <f t="shared" si="117"/>
        <v>0</v>
      </c>
      <c r="FA199" s="475">
        <f t="shared" si="117"/>
        <v>0</v>
      </c>
      <c r="FB199" s="475">
        <f t="shared" si="117"/>
        <v>0</v>
      </c>
      <c r="FC199" s="475">
        <f t="shared" si="117"/>
        <v>0</v>
      </c>
      <c r="FD199" s="475">
        <f t="shared" si="117"/>
        <v>0</v>
      </c>
      <c r="FE199" s="475">
        <f t="shared" si="117"/>
        <v>0</v>
      </c>
      <c r="FF199" s="475">
        <f t="shared" si="117"/>
        <v>0</v>
      </c>
      <c r="FG199" s="475">
        <f t="shared" si="117"/>
        <v>0</v>
      </c>
      <c r="FH199" s="475">
        <f t="shared" si="117"/>
        <v>0</v>
      </c>
      <c r="FI199" s="475">
        <f t="shared" si="117"/>
        <v>0</v>
      </c>
      <c r="FJ199" s="475">
        <f t="shared" si="117"/>
        <v>0</v>
      </c>
      <c r="FK199" s="475">
        <f t="shared" si="117"/>
        <v>0</v>
      </c>
      <c r="FL199" s="475">
        <f t="shared" si="117"/>
        <v>0</v>
      </c>
      <c r="FM199" s="475">
        <f t="shared" si="117"/>
        <v>0</v>
      </c>
      <c r="FN199" s="475">
        <f t="shared" si="117"/>
        <v>0</v>
      </c>
      <c r="FO199" s="475">
        <f t="shared" si="117"/>
        <v>0</v>
      </c>
      <c r="FP199" s="475">
        <f t="shared" si="117"/>
        <v>0</v>
      </c>
      <c r="FQ199" s="475">
        <f t="shared" si="117"/>
        <v>0</v>
      </c>
      <c r="FR199" s="475">
        <f t="shared" si="117"/>
        <v>0</v>
      </c>
      <c r="FS199" s="475">
        <f t="shared" si="117"/>
        <v>0</v>
      </c>
      <c r="FT199" s="475">
        <f t="shared" si="117"/>
        <v>0</v>
      </c>
      <c r="FU199" s="475">
        <f t="shared" si="117"/>
        <v>0</v>
      </c>
      <c r="FV199" s="475">
        <f t="shared" si="117"/>
        <v>0</v>
      </c>
      <c r="FW199" s="475">
        <f t="shared" si="117"/>
        <v>0</v>
      </c>
      <c r="FX199" s="475">
        <f t="shared" si="117"/>
        <v>0</v>
      </c>
      <c r="FY199" s="475">
        <f t="shared" si="117"/>
        <v>0</v>
      </c>
      <c r="FZ199" s="475">
        <f t="shared" si="117"/>
        <v>0</v>
      </c>
      <c r="GA199" s="475">
        <f t="shared" si="117"/>
        <v>0</v>
      </c>
      <c r="GB199" s="475">
        <f t="shared" si="117"/>
        <v>0</v>
      </c>
    </row>
    <row r="200" spans="2:184" x14ac:dyDescent="0.35">
      <c r="B200" s="517">
        <f>VLOOKUP(C200,'QUALIFIED ENGINES'!$D$7:$P$9999,13,FALSE)</f>
        <v>45291</v>
      </c>
      <c r="C200" s="472">
        <f>'QUALIFIED ENGINES'!D70</f>
        <v>91499</v>
      </c>
      <c r="D200" s="475">
        <f t="shared" si="62"/>
        <v>0</v>
      </c>
      <c r="E200" s="475">
        <f t="shared" si="119"/>
        <v>0</v>
      </c>
      <c r="F200" s="475">
        <f t="shared" si="119"/>
        <v>0</v>
      </c>
      <c r="G200" s="475">
        <f t="shared" si="119"/>
        <v>0</v>
      </c>
      <c r="H200" s="475">
        <f t="shared" si="119"/>
        <v>0</v>
      </c>
      <c r="I200" s="475">
        <f t="shared" si="119"/>
        <v>0</v>
      </c>
      <c r="J200" s="475">
        <f t="shared" si="119"/>
        <v>0</v>
      </c>
      <c r="K200" s="475">
        <f t="shared" si="119"/>
        <v>0</v>
      </c>
      <c r="L200" s="475">
        <f t="shared" si="119"/>
        <v>0</v>
      </c>
      <c r="M200" s="475">
        <f t="shared" si="119"/>
        <v>0</v>
      </c>
      <c r="N200" s="475">
        <f t="shared" si="119"/>
        <v>0</v>
      </c>
      <c r="O200" s="475">
        <f t="shared" si="119"/>
        <v>0</v>
      </c>
      <c r="P200" s="475">
        <f t="shared" si="119"/>
        <v>0</v>
      </c>
      <c r="Q200" s="475">
        <f t="shared" si="119"/>
        <v>0</v>
      </c>
      <c r="R200" s="475">
        <f t="shared" si="119"/>
        <v>0</v>
      </c>
      <c r="S200" s="475">
        <f t="shared" si="119"/>
        <v>0</v>
      </c>
      <c r="T200" s="475">
        <f t="shared" si="119"/>
        <v>0</v>
      </c>
      <c r="U200" s="475">
        <f t="shared" si="119"/>
        <v>0</v>
      </c>
      <c r="V200" s="475">
        <f t="shared" si="119"/>
        <v>0</v>
      </c>
      <c r="W200" s="475">
        <f t="shared" si="119"/>
        <v>0</v>
      </c>
      <c r="X200" s="475">
        <f t="shared" si="119"/>
        <v>0</v>
      </c>
      <c r="Y200" s="475">
        <f t="shared" si="119"/>
        <v>0</v>
      </c>
      <c r="Z200" s="475">
        <f t="shared" si="119"/>
        <v>0</v>
      </c>
      <c r="AA200" s="475">
        <f t="shared" si="119"/>
        <v>0</v>
      </c>
      <c r="AB200" s="475">
        <f t="shared" si="119"/>
        <v>0</v>
      </c>
      <c r="AC200" s="475">
        <f t="shared" si="119"/>
        <v>0</v>
      </c>
      <c r="AD200" s="475">
        <f t="shared" si="119"/>
        <v>0</v>
      </c>
      <c r="AE200" s="475">
        <f t="shared" si="119"/>
        <v>0</v>
      </c>
      <c r="AF200" s="475">
        <f t="shared" si="119"/>
        <v>0</v>
      </c>
      <c r="AG200" s="475">
        <f t="shared" si="119"/>
        <v>0</v>
      </c>
      <c r="AH200" s="475">
        <f t="shared" si="119"/>
        <v>0</v>
      </c>
      <c r="AI200" s="475">
        <f t="shared" si="119"/>
        <v>0</v>
      </c>
      <c r="AJ200" s="475">
        <f t="shared" si="119"/>
        <v>0</v>
      </c>
      <c r="AK200" s="475">
        <f t="shared" si="119"/>
        <v>0</v>
      </c>
      <c r="AL200" s="475">
        <f t="shared" si="119"/>
        <v>0</v>
      </c>
      <c r="AM200" s="475">
        <f t="shared" si="119"/>
        <v>0</v>
      </c>
      <c r="AN200" s="475">
        <f t="shared" si="119"/>
        <v>0</v>
      </c>
      <c r="AO200" s="475">
        <f t="shared" si="119"/>
        <v>0</v>
      </c>
      <c r="AP200" s="475">
        <f t="shared" si="119"/>
        <v>0</v>
      </c>
      <c r="AQ200" s="475">
        <f t="shared" si="119"/>
        <v>0</v>
      </c>
      <c r="AR200" s="475">
        <f t="shared" si="119"/>
        <v>0</v>
      </c>
      <c r="AS200" s="475">
        <f t="shared" si="119"/>
        <v>0</v>
      </c>
      <c r="AT200" s="475">
        <f t="shared" si="119"/>
        <v>0</v>
      </c>
      <c r="AU200" s="475">
        <f t="shared" si="119"/>
        <v>0</v>
      </c>
      <c r="AV200" s="475">
        <f t="shared" si="119"/>
        <v>0</v>
      </c>
      <c r="AW200" s="475">
        <f t="shared" si="119"/>
        <v>0</v>
      </c>
      <c r="AX200" s="475">
        <f t="shared" si="119"/>
        <v>0</v>
      </c>
      <c r="AY200" s="475">
        <f t="shared" si="119"/>
        <v>0</v>
      </c>
      <c r="AZ200" s="475">
        <f t="shared" si="119"/>
        <v>0</v>
      </c>
      <c r="BA200" s="475">
        <f t="shared" si="119"/>
        <v>0</v>
      </c>
      <c r="BB200" s="475">
        <f t="shared" si="119"/>
        <v>0</v>
      </c>
      <c r="BC200" s="475">
        <f t="shared" si="119"/>
        <v>0</v>
      </c>
      <c r="BD200" s="475">
        <f t="shared" si="119"/>
        <v>0</v>
      </c>
      <c r="BE200" s="475">
        <f t="shared" si="119"/>
        <v>0</v>
      </c>
      <c r="BF200" s="475">
        <f t="shared" si="119"/>
        <v>0</v>
      </c>
      <c r="BG200" s="475">
        <f t="shared" si="119"/>
        <v>0</v>
      </c>
      <c r="BH200" s="475">
        <f t="shared" si="119"/>
        <v>0</v>
      </c>
      <c r="BI200" s="475">
        <f t="shared" si="119"/>
        <v>0</v>
      </c>
      <c r="BJ200" s="475">
        <f t="shared" si="119"/>
        <v>0</v>
      </c>
      <c r="BK200" s="475">
        <f t="shared" si="119"/>
        <v>0</v>
      </c>
      <c r="BL200" s="475">
        <f t="shared" si="119"/>
        <v>0</v>
      </c>
      <c r="BM200" s="475">
        <f t="shared" si="119"/>
        <v>0</v>
      </c>
      <c r="BN200" s="475">
        <f t="shared" si="119"/>
        <v>0</v>
      </c>
      <c r="BO200" s="475">
        <f t="shared" si="119"/>
        <v>0</v>
      </c>
      <c r="BP200" s="475">
        <f t="shared" si="119"/>
        <v>0</v>
      </c>
      <c r="BQ200" s="475">
        <f t="shared" si="118"/>
        <v>0</v>
      </c>
      <c r="BR200" s="475">
        <f t="shared" si="116"/>
        <v>0</v>
      </c>
      <c r="BS200" s="475">
        <f t="shared" si="116"/>
        <v>0</v>
      </c>
      <c r="BT200" s="475">
        <f t="shared" si="116"/>
        <v>0</v>
      </c>
      <c r="BU200" s="475">
        <f t="shared" si="116"/>
        <v>0</v>
      </c>
      <c r="BV200" s="475">
        <f t="shared" si="116"/>
        <v>0</v>
      </c>
      <c r="BW200" s="475">
        <f t="shared" si="116"/>
        <v>0</v>
      </c>
      <c r="BX200" s="475">
        <f t="shared" si="116"/>
        <v>0</v>
      </c>
      <c r="BY200" s="475">
        <f t="shared" si="118"/>
        <v>0</v>
      </c>
      <c r="BZ200" s="475">
        <f t="shared" si="118"/>
        <v>0</v>
      </c>
      <c r="CA200" s="475">
        <f t="shared" si="118"/>
        <v>0</v>
      </c>
      <c r="CB200" s="475">
        <f t="shared" si="118"/>
        <v>0</v>
      </c>
      <c r="CC200" s="475">
        <f t="shared" si="118"/>
        <v>0</v>
      </c>
      <c r="CD200" s="475">
        <f t="shared" si="118"/>
        <v>0</v>
      </c>
      <c r="CE200" s="475">
        <f t="shared" si="118"/>
        <v>0</v>
      </c>
      <c r="CF200" s="475">
        <f t="shared" si="118"/>
        <v>0</v>
      </c>
      <c r="CG200" s="475">
        <f t="shared" si="118"/>
        <v>0</v>
      </c>
      <c r="CH200" s="475">
        <f t="shared" si="118"/>
        <v>0</v>
      </c>
      <c r="CI200" s="475">
        <f t="shared" si="118"/>
        <v>0</v>
      </c>
      <c r="CJ200" s="475">
        <f t="shared" si="118"/>
        <v>0</v>
      </c>
      <c r="CK200" s="475">
        <f t="shared" si="118"/>
        <v>285.55</v>
      </c>
      <c r="CL200" s="475">
        <f t="shared" si="118"/>
        <v>0</v>
      </c>
      <c r="CM200" s="475">
        <f t="shared" si="118"/>
        <v>0</v>
      </c>
      <c r="CN200" s="475">
        <f t="shared" si="118"/>
        <v>0</v>
      </c>
      <c r="CO200" s="475">
        <f t="shared" si="118"/>
        <v>0</v>
      </c>
      <c r="CP200" s="475">
        <f t="shared" si="118"/>
        <v>0</v>
      </c>
      <c r="CQ200" s="475">
        <f t="shared" si="118"/>
        <v>0</v>
      </c>
      <c r="CR200" s="475">
        <f t="shared" si="118"/>
        <v>0</v>
      </c>
      <c r="CS200" s="475">
        <f t="shared" si="118"/>
        <v>0</v>
      </c>
      <c r="CT200" s="475">
        <f t="shared" si="118"/>
        <v>0</v>
      </c>
      <c r="CU200" s="475">
        <f t="shared" si="118"/>
        <v>0</v>
      </c>
      <c r="CV200" s="475">
        <f t="shared" si="118"/>
        <v>0</v>
      </c>
      <c r="CW200" s="475">
        <f t="shared" si="118"/>
        <v>0</v>
      </c>
      <c r="CX200" s="475">
        <f t="shared" si="118"/>
        <v>0</v>
      </c>
      <c r="CY200" s="475">
        <f t="shared" si="118"/>
        <v>0</v>
      </c>
      <c r="CZ200" s="475">
        <f t="shared" si="118"/>
        <v>159.30000000000001</v>
      </c>
      <c r="DA200" s="475">
        <f t="shared" si="118"/>
        <v>368.49</v>
      </c>
      <c r="DB200" s="475">
        <f t="shared" si="118"/>
        <v>342.13</v>
      </c>
      <c r="DC200" s="475">
        <f t="shared" si="118"/>
        <v>374.33</v>
      </c>
      <c r="DD200" s="475">
        <f t="shared" si="118"/>
        <v>400.19</v>
      </c>
      <c r="DE200" s="475">
        <f t="shared" si="118"/>
        <v>395.6</v>
      </c>
      <c r="DF200" s="475">
        <f t="shared" si="118"/>
        <v>371.48</v>
      </c>
      <c r="DG200" s="475">
        <f t="shared" si="118"/>
        <v>327.8</v>
      </c>
      <c r="DH200" s="475">
        <f t="shared" si="118"/>
        <v>0</v>
      </c>
      <c r="DI200" s="475">
        <f t="shared" si="118"/>
        <v>0</v>
      </c>
      <c r="DJ200" s="475">
        <f t="shared" si="118"/>
        <v>0</v>
      </c>
      <c r="DK200" s="475">
        <f t="shared" si="118"/>
        <v>0</v>
      </c>
      <c r="DL200" s="475">
        <f t="shared" si="118"/>
        <v>0</v>
      </c>
      <c r="DM200" s="475">
        <f t="shared" si="118"/>
        <v>0</v>
      </c>
      <c r="DN200" s="475">
        <f t="shared" si="118"/>
        <v>0</v>
      </c>
      <c r="DO200" s="475">
        <f t="shared" si="118"/>
        <v>0</v>
      </c>
      <c r="DP200" s="475">
        <f t="shared" si="118"/>
        <v>0</v>
      </c>
      <c r="DQ200" s="475">
        <f t="shared" si="118"/>
        <v>0</v>
      </c>
      <c r="DR200" s="475">
        <f t="shared" si="118"/>
        <v>0</v>
      </c>
      <c r="DS200" s="475">
        <f t="shared" si="118"/>
        <v>0</v>
      </c>
      <c r="DT200" s="475">
        <f t="shared" si="118"/>
        <v>0</v>
      </c>
      <c r="DU200" s="475">
        <f t="shared" si="118"/>
        <v>0</v>
      </c>
      <c r="DV200" s="475">
        <f t="shared" si="118"/>
        <v>0</v>
      </c>
      <c r="DW200" s="475">
        <f t="shared" si="118"/>
        <v>0</v>
      </c>
      <c r="DX200" s="475">
        <f t="shared" si="118"/>
        <v>0</v>
      </c>
      <c r="DY200" s="475">
        <f t="shared" si="118"/>
        <v>0</v>
      </c>
      <c r="DZ200" s="475">
        <f t="shared" si="118"/>
        <v>0</v>
      </c>
      <c r="EA200" s="475">
        <f t="shared" si="118"/>
        <v>0</v>
      </c>
      <c r="EB200" s="475">
        <f t="shared" si="117"/>
        <v>0</v>
      </c>
      <c r="EC200" s="475">
        <f t="shared" si="117"/>
        <v>0</v>
      </c>
      <c r="ED200" s="475">
        <f t="shared" si="117"/>
        <v>0</v>
      </c>
      <c r="EE200" s="475">
        <f t="shared" si="117"/>
        <v>0</v>
      </c>
      <c r="EF200" s="475">
        <f t="shared" si="117"/>
        <v>0</v>
      </c>
      <c r="EG200" s="475">
        <f t="shared" si="117"/>
        <v>0</v>
      </c>
      <c r="EH200" s="475">
        <f t="shared" si="117"/>
        <v>0</v>
      </c>
      <c r="EI200" s="475">
        <f t="shared" si="117"/>
        <v>0</v>
      </c>
      <c r="EJ200" s="475">
        <f t="shared" si="117"/>
        <v>0</v>
      </c>
      <c r="EK200" s="475">
        <f t="shared" si="117"/>
        <v>0</v>
      </c>
      <c r="EL200" s="475">
        <f t="shared" si="117"/>
        <v>0</v>
      </c>
      <c r="EM200" s="475">
        <f t="shared" si="117"/>
        <v>0</v>
      </c>
      <c r="EN200" s="475">
        <f t="shared" si="117"/>
        <v>0</v>
      </c>
      <c r="EO200" s="475">
        <f t="shared" si="117"/>
        <v>0</v>
      </c>
      <c r="EP200" s="475">
        <f t="shared" si="117"/>
        <v>0</v>
      </c>
      <c r="EQ200" s="475">
        <f t="shared" si="117"/>
        <v>0</v>
      </c>
      <c r="ER200" s="475">
        <f t="shared" si="117"/>
        <v>0</v>
      </c>
      <c r="ES200" s="475">
        <f t="shared" si="117"/>
        <v>0</v>
      </c>
      <c r="ET200" s="475">
        <f t="shared" si="117"/>
        <v>0</v>
      </c>
      <c r="EU200" s="475">
        <f t="shared" si="117"/>
        <v>0</v>
      </c>
      <c r="EV200" s="475">
        <f t="shared" si="117"/>
        <v>0</v>
      </c>
      <c r="EW200" s="475">
        <f t="shared" si="117"/>
        <v>0</v>
      </c>
      <c r="EX200" s="475">
        <f t="shared" si="117"/>
        <v>0</v>
      </c>
      <c r="EY200" s="475">
        <f t="shared" si="117"/>
        <v>0</v>
      </c>
      <c r="EZ200" s="475">
        <f t="shared" si="117"/>
        <v>0</v>
      </c>
      <c r="FA200" s="475">
        <f t="shared" si="117"/>
        <v>0</v>
      </c>
      <c r="FB200" s="475">
        <f t="shared" si="117"/>
        <v>0</v>
      </c>
      <c r="FC200" s="475">
        <f t="shared" si="117"/>
        <v>0</v>
      </c>
      <c r="FD200" s="475">
        <f t="shared" si="117"/>
        <v>0</v>
      </c>
      <c r="FE200" s="475">
        <f t="shared" si="117"/>
        <v>0</v>
      </c>
      <c r="FF200" s="475">
        <f t="shared" si="117"/>
        <v>0</v>
      </c>
      <c r="FG200" s="475">
        <f t="shared" si="117"/>
        <v>0</v>
      </c>
      <c r="FH200" s="475">
        <f t="shared" si="117"/>
        <v>0</v>
      </c>
      <c r="FI200" s="475">
        <f t="shared" si="117"/>
        <v>0</v>
      </c>
      <c r="FJ200" s="475">
        <f t="shared" si="117"/>
        <v>0</v>
      </c>
      <c r="FK200" s="475">
        <f t="shared" si="117"/>
        <v>0</v>
      </c>
      <c r="FL200" s="475">
        <f t="shared" si="117"/>
        <v>0</v>
      </c>
      <c r="FM200" s="475">
        <f t="shared" si="117"/>
        <v>0</v>
      </c>
      <c r="FN200" s="475">
        <f t="shared" si="117"/>
        <v>0</v>
      </c>
      <c r="FO200" s="475">
        <f t="shared" si="117"/>
        <v>0</v>
      </c>
      <c r="FP200" s="475">
        <f t="shared" si="117"/>
        <v>0</v>
      </c>
      <c r="FQ200" s="475">
        <f t="shared" si="117"/>
        <v>0</v>
      </c>
      <c r="FR200" s="475">
        <f t="shared" si="117"/>
        <v>0</v>
      </c>
      <c r="FS200" s="475">
        <f t="shared" si="117"/>
        <v>0</v>
      </c>
      <c r="FT200" s="475">
        <f t="shared" si="117"/>
        <v>0</v>
      </c>
      <c r="FU200" s="475">
        <f t="shared" si="117"/>
        <v>0</v>
      </c>
      <c r="FV200" s="475">
        <f t="shared" si="117"/>
        <v>0</v>
      </c>
      <c r="FW200" s="475">
        <f t="shared" si="117"/>
        <v>0</v>
      </c>
      <c r="FX200" s="475">
        <f t="shared" si="117"/>
        <v>0</v>
      </c>
      <c r="FY200" s="475">
        <f t="shared" si="117"/>
        <v>0</v>
      </c>
      <c r="FZ200" s="475">
        <f t="shared" si="117"/>
        <v>0</v>
      </c>
      <c r="GA200" s="475">
        <f t="shared" si="117"/>
        <v>0</v>
      </c>
      <c r="GB200" s="475">
        <f t="shared" si="117"/>
        <v>0</v>
      </c>
    </row>
    <row r="201" spans="2:184" x14ac:dyDescent="0.35">
      <c r="B201" s="517" t="str">
        <f>VLOOKUP(C201,'QUALIFIED ENGINES'!$D$7:$P$9999,13,FALSE)</f>
        <v xml:space="preserve"> 18/07/2023</v>
      </c>
      <c r="C201" s="472">
        <f>'QUALIFIED ENGINES'!D71</f>
        <v>91547</v>
      </c>
      <c r="D201" s="475">
        <f t="shared" ref="D201:D232" si="120">_xlfn.IFNA(IF($B201=0,0,IF(DATE(D$4,D$5,1)&gt;=$B201,D70,0)),0)</f>
        <v>0</v>
      </c>
      <c r="E201" s="475">
        <f t="shared" si="119"/>
        <v>0</v>
      </c>
      <c r="F201" s="475">
        <f t="shared" si="119"/>
        <v>0</v>
      </c>
      <c r="G201" s="475">
        <f t="shared" si="119"/>
        <v>0</v>
      </c>
      <c r="H201" s="475">
        <f t="shared" si="119"/>
        <v>0</v>
      </c>
      <c r="I201" s="475">
        <f t="shared" si="119"/>
        <v>0</v>
      </c>
      <c r="J201" s="475">
        <f t="shared" si="119"/>
        <v>0</v>
      </c>
      <c r="K201" s="475">
        <f t="shared" si="119"/>
        <v>0</v>
      </c>
      <c r="L201" s="475">
        <f t="shared" si="119"/>
        <v>0</v>
      </c>
      <c r="M201" s="475">
        <f t="shared" si="119"/>
        <v>0</v>
      </c>
      <c r="N201" s="475">
        <f t="shared" si="119"/>
        <v>0</v>
      </c>
      <c r="O201" s="475">
        <f t="shared" si="119"/>
        <v>0</v>
      </c>
      <c r="P201" s="475">
        <f t="shared" si="119"/>
        <v>0</v>
      </c>
      <c r="Q201" s="475">
        <f t="shared" si="119"/>
        <v>0</v>
      </c>
      <c r="R201" s="475">
        <f t="shared" si="119"/>
        <v>0</v>
      </c>
      <c r="S201" s="475">
        <f t="shared" si="119"/>
        <v>0</v>
      </c>
      <c r="T201" s="475">
        <f t="shared" si="119"/>
        <v>0</v>
      </c>
      <c r="U201" s="475">
        <f t="shared" si="119"/>
        <v>0</v>
      </c>
      <c r="V201" s="475">
        <f t="shared" si="119"/>
        <v>0</v>
      </c>
      <c r="W201" s="475">
        <f t="shared" si="119"/>
        <v>0</v>
      </c>
      <c r="X201" s="475">
        <f t="shared" si="119"/>
        <v>0</v>
      </c>
      <c r="Y201" s="475">
        <f t="shared" si="119"/>
        <v>0</v>
      </c>
      <c r="Z201" s="475">
        <f t="shared" si="119"/>
        <v>0</v>
      </c>
      <c r="AA201" s="475">
        <f t="shared" si="119"/>
        <v>0</v>
      </c>
      <c r="AB201" s="475">
        <f t="shared" si="119"/>
        <v>0</v>
      </c>
      <c r="AC201" s="475">
        <f t="shared" si="119"/>
        <v>0</v>
      </c>
      <c r="AD201" s="475">
        <f t="shared" si="119"/>
        <v>0</v>
      </c>
      <c r="AE201" s="475">
        <f t="shared" si="119"/>
        <v>0</v>
      </c>
      <c r="AF201" s="475">
        <f t="shared" si="119"/>
        <v>0</v>
      </c>
      <c r="AG201" s="475">
        <f t="shared" si="119"/>
        <v>0</v>
      </c>
      <c r="AH201" s="475">
        <f t="shared" si="119"/>
        <v>0</v>
      </c>
      <c r="AI201" s="475">
        <f t="shared" si="119"/>
        <v>0</v>
      </c>
      <c r="AJ201" s="475">
        <f t="shared" si="119"/>
        <v>0</v>
      </c>
      <c r="AK201" s="475">
        <f t="shared" si="119"/>
        <v>0</v>
      </c>
      <c r="AL201" s="475">
        <f t="shared" si="119"/>
        <v>0</v>
      </c>
      <c r="AM201" s="475">
        <f t="shared" si="119"/>
        <v>0</v>
      </c>
      <c r="AN201" s="475">
        <f t="shared" si="119"/>
        <v>0</v>
      </c>
      <c r="AO201" s="475">
        <f t="shared" si="119"/>
        <v>0</v>
      </c>
      <c r="AP201" s="475">
        <f t="shared" si="119"/>
        <v>0</v>
      </c>
      <c r="AQ201" s="475">
        <f t="shared" si="119"/>
        <v>0</v>
      </c>
      <c r="AR201" s="475">
        <f t="shared" si="119"/>
        <v>0</v>
      </c>
      <c r="AS201" s="475">
        <f t="shared" si="119"/>
        <v>0</v>
      </c>
      <c r="AT201" s="475">
        <f t="shared" si="119"/>
        <v>0</v>
      </c>
      <c r="AU201" s="475">
        <f t="shared" si="119"/>
        <v>0</v>
      </c>
      <c r="AV201" s="475">
        <f t="shared" si="119"/>
        <v>0</v>
      </c>
      <c r="AW201" s="475">
        <f t="shared" si="119"/>
        <v>0</v>
      </c>
      <c r="AX201" s="475">
        <f t="shared" si="119"/>
        <v>0</v>
      </c>
      <c r="AY201" s="475">
        <f t="shared" si="119"/>
        <v>0</v>
      </c>
      <c r="AZ201" s="475">
        <f t="shared" si="119"/>
        <v>0</v>
      </c>
      <c r="BA201" s="475">
        <f t="shared" si="119"/>
        <v>0</v>
      </c>
      <c r="BB201" s="475">
        <f t="shared" si="119"/>
        <v>0</v>
      </c>
      <c r="BC201" s="475">
        <f t="shared" si="119"/>
        <v>0</v>
      </c>
      <c r="BD201" s="475">
        <f t="shared" si="119"/>
        <v>0</v>
      </c>
      <c r="BE201" s="475">
        <f t="shared" si="119"/>
        <v>0</v>
      </c>
      <c r="BF201" s="475">
        <f t="shared" si="119"/>
        <v>0</v>
      </c>
      <c r="BG201" s="475">
        <f t="shared" si="119"/>
        <v>0</v>
      </c>
      <c r="BH201" s="475">
        <f t="shared" si="119"/>
        <v>0</v>
      </c>
      <c r="BI201" s="475">
        <f t="shared" si="119"/>
        <v>0</v>
      </c>
      <c r="BJ201" s="475">
        <f t="shared" si="119"/>
        <v>0</v>
      </c>
      <c r="BK201" s="475">
        <f t="shared" si="119"/>
        <v>0</v>
      </c>
      <c r="BL201" s="475">
        <f t="shared" si="119"/>
        <v>0</v>
      </c>
      <c r="BM201" s="475">
        <f t="shared" si="119"/>
        <v>0</v>
      </c>
      <c r="BN201" s="475">
        <f t="shared" si="119"/>
        <v>0</v>
      </c>
      <c r="BO201" s="475">
        <f t="shared" si="119"/>
        <v>0</v>
      </c>
      <c r="BP201" s="475">
        <f t="shared" si="119"/>
        <v>0</v>
      </c>
      <c r="BQ201" s="475">
        <f t="shared" si="118"/>
        <v>0</v>
      </c>
      <c r="BR201" s="475">
        <f t="shared" si="116"/>
        <v>0</v>
      </c>
      <c r="BS201" s="475">
        <f t="shared" si="116"/>
        <v>0</v>
      </c>
      <c r="BT201" s="475">
        <f t="shared" si="116"/>
        <v>0</v>
      </c>
      <c r="BU201" s="475">
        <f t="shared" si="116"/>
        <v>0</v>
      </c>
      <c r="BV201" s="475">
        <f t="shared" si="116"/>
        <v>0</v>
      </c>
      <c r="BW201" s="475">
        <f t="shared" si="116"/>
        <v>0</v>
      </c>
      <c r="BX201" s="475">
        <f t="shared" si="116"/>
        <v>0</v>
      </c>
      <c r="BY201" s="475">
        <f t="shared" si="118"/>
        <v>0</v>
      </c>
      <c r="BZ201" s="475">
        <f t="shared" si="118"/>
        <v>0</v>
      </c>
      <c r="CA201" s="475">
        <f t="shared" si="118"/>
        <v>0</v>
      </c>
      <c r="CB201" s="475">
        <f t="shared" si="118"/>
        <v>0</v>
      </c>
      <c r="CC201" s="475">
        <f t="shared" si="118"/>
        <v>0</v>
      </c>
      <c r="CD201" s="475">
        <f t="shared" si="118"/>
        <v>0</v>
      </c>
      <c r="CE201" s="475">
        <f t="shared" si="118"/>
        <v>0</v>
      </c>
      <c r="CF201" s="475">
        <f t="shared" si="118"/>
        <v>0</v>
      </c>
      <c r="CG201" s="475">
        <f t="shared" si="118"/>
        <v>0</v>
      </c>
      <c r="CH201" s="475">
        <f t="shared" si="118"/>
        <v>0</v>
      </c>
      <c r="CI201" s="475">
        <f t="shared" si="118"/>
        <v>0</v>
      </c>
      <c r="CJ201" s="475">
        <f t="shared" si="118"/>
        <v>0</v>
      </c>
      <c r="CK201" s="475">
        <f t="shared" si="118"/>
        <v>0</v>
      </c>
      <c r="CL201" s="475">
        <f t="shared" si="118"/>
        <v>0</v>
      </c>
      <c r="CM201" s="475">
        <f t="shared" si="118"/>
        <v>0</v>
      </c>
      <c r="CN201" s="475">
        <f t="shared" si="118"/>
        <v>0</v>
      </c>
      <c r="CO201" s="475">
        <f t="shared" si="118"/>
        <v>0</v>
      </c>
      <c r="CP201" s="475">
        <f t="shared" si="118"/>
        <v>0</v>
      </c>
      <c r="CQ201" s="475">
        <f t="shared" si="118"/>
        <v>0</v>
      </c>
      <c r="CR201" s="475">
        <f t="shared" si="118"/>
        <v>0</v>
      </c>
      <c r="CS201" s="475">
        <f t="shared" si="118"/>
        <v>0</v>
      </c>
      <c r="CT201" s="475">
        <f t="shared" si="118"/>
        <v>0</v>
      </c>
      <c r="CU201" s="475">
        <f t="shared" si="118"/>
        <v>0</v>
      </c>
      <c r="CV201" s="475">
        <f t="shared" si="118"/>
        <v>0</v>
      </c>
      <c r="CW201" s="475">
        <f t="shared" si="118"/>
        <v>0</v>
      </c>
      <c r="CX201" s="475">
        <f t="shared" si="118"/>
        <v>0</v>
      </c>
      <c r="CY201" s="475">
        <f t="shared" si="118"/>
        <v>0</v>
      </c>
      <c r="CZ201" s="475">
        <f t="shared" si="118"/>
        <v>0</v>
      </c>
      <c r="DA201" s="475">
        <f t="shared" si="118"/>
        <v>0</v>
      </c>
      <c r="DB201" s="475">
        <f t="shared" si="118"/>
        <v>0</v>
      </c>
      <c r="DC201" s="475">
        <f t="shared" si="118"/>
        <v>0</v>
      </c>
      <c r="DD201" s="475">
        <f t="shared" si="118"/>
        <v>0</v>
      </c>
      <c r="DE201" s="475">
        <f t="shared" si="118"/>
        <v>0</v>
      </c>
      <c r="DF201" s="475">
        <f t="shared" si="118"/>
        <v>0</v>
      </c>
      <c r="DG201" s="475">
        <f t="shared" si="118"/>
        <v>0</v>
      </c>
      <c r="DH201" s="475">
        <f t="shared" si="118"/>
        <v>0</v>
      </c>
      <c r="DI201" s="475">
        <f t="shared" si="118"/>
        <v>0</v>
      </c>
      <c r="DJ201" s="475">
        <f t="shared" si="118"/>
        <v>0</v>
      </c>
      <c r="DK201" s="475">
        <f t="shared" si="118"/>
        <v>0</v>
      </c>
      <c r="DL201" s="475">
        <f t="shared" si="118"/>
        <v>0</v>
      </c>
      <c r="DM201" s="475">
        <f t="shared" si="118"/>
        <v>0</v>
      </c>
      <c r="DN201" s="475">
        <f t="shared" si="118"/>
        <v>0</v>
      </c>
      <c r="DO201" s="475">
        <f t="shared" si="118"/>
        <v>0</v>
      </c>
      <c r="DP201" s="475">
        <f t="shared" si="118"/>
        <v>0</v>
      </c>
      <c r="DQ201" s="475">
        <f t="shared" si="118"/>
        <v>0</v>
      </c>
      <c r="DR201" s="475">
        <f t="shared" si="118"/>
        <v>0</v>
      </c>
      <c r="DS201" s="475">
        <f t="shared" si="118"/>
        <v>0</v>
      </c>
      <c r="DT201" s="475">
        <f t="shared" si="118"/>
        <v>0</v>
      </c>
      <c r="DU201" s="475">
        <f t="shared" si="118"/>
        <v>0</v>
      </c>
      <c r="DV201" s="475">
        <f t="shared" si="118"/>
        <v>0</v>
      </c>
      <c r="DW201" s="475">
        <f t="shared" si="118"/>
        <v>0</v>
      </c>
      <c r="DX201" s="475">
        <f t="shared" si="118"/>
        <v>0</v>
      </c>
      <c r="DY201" s="475">
        <f t="shared" si="118"/>
        <v>0</v>
      </c>
      <c r="DZ201" s="475">
        <f t="shared" si="118"/>
        <v>0</v>
      </c>
      <c r="EA201" s="475">
        <f t="shared" si="118"/>
        <v>0</v>
      </c>
      <c r="EB201" s="475">
        <f t="shared" si="117"/>
        <v>0</v>
      </c>
      <c r="EC201" s="475">
        <f t="shared" si="117"/>
        <v>0</v>
      </c>
      <c r="ED201" s="475">
        <f t="shared" si="117"/>
        <v>0</v>
      </c>
      <c r="EE201" s="475">
        <f t="shared" si="117"/>
        <v>0</v>
      </c>
      <c r="EF201" s="475">
        <f t="shared" si="117"/>
        <v>0</v>
      </c>
      <c r="EG201" s="475">
        <f t="shared" si="117"/>
        <v>0</v>
      </c>
      <c r="EH201" s="475">
        <f t="shared" si="117"/>
        <v>0</v>
      </c>
      <c r="EI201" s="475">
        <f t="shared" si="117"/>
        <v>0</v>
      </c>
      <c r="EJ201" s="475">
        <f t="shared" si="117"/>
        <v>0</v>
      </c>
      <c r="EK201" s="475">
        <f t="shared" si="117"/>
        <v>0</v>
      </c>
      <c r="EL201" s="475">
        <f t="shared" si="117"/>
        <v>0</v>
      </c>
      <c r="EM201" s="475">
        <f t="shared" si="117"/>
        <v>0</v>
      </c>
      <c r="EN201" s="475">
        <f t="shared" si="117"/>
        <v>0</v>
      </c>
      <c r="EO201" s="475">
        <f t="shared" si="117"/>
        <v>0</v>
      </c>
      <c r="EP201" s="475">
        <f t="shared" si="117"/>
        <v>0</v>
      </c>
      <c r="EQ201" s="475">
        <f t="shared" si="117"/>
        <v>0</v>
      </c>
      <c r="ER201" s="475">
        <f t="shared" si="117"/>
        <v>0</v>
      </c>
      <c r="ES201" s="475">
        <f t="shared" si="117"/>
        <v>0</v>
      </c>
      <c r="ET201" s="475">
        <f t="shared" si="117"/>
        <v>0</v>
      </c>
      <c r="EU201" s="475">
        <f t="shared" si="117"/>
        <v>0</v>
      </c>
      <c r="EV201" s="475">
        <f t="shared" si="117"/>
        <v>0</v>
      </c>
      <c r="EW201" s="475">
        <f t="shared" si="117"/>
        <v>0</v>
      </c>
      <c r="EX201" s="475">
        <f t="shared" si="117"/>
        <v>0</v>
      </c>
      <c r="EY201" s="475">
        <f t="shared" si="117"/>
        <v>0</v>
      </c>
      <c r="EZ201" s="475">
        <f t="shared" si="117"/>
        <v>0</v>
      </c>
      <c r="FA201" s="475">
        <f t="shared" si="117"/>
        <v>0</v>
      </c>
      <c r="FB201" s="475">
        <f t="shared" si="117"/>
        <v>0</v>
      </c>
      <c r="FC201" s="475">
        <f t="shared" si="117"/>
        <v>0</v>
      </c>
      <c r="FD201" s="475">
        <f t="shared" si="117"/>
        <v>0</v>
      </c>
      <c r="FE201" s="475">
        <f t="shared" si="117"/>
        <v>0</v>
      </c>
      <c r="FF201" s="475">
        <f t="shared" si="117"/>
        <v>0</v>
      </c>
      <c r="FG201" s="475">
        <f t="shared" si="117"/>
        <v>0</v>
      </c>
      <c r="FH201" s="475">
        <f t="shared" si="117"/>
        <v>0</v>
      </c>
      <c r="FI201" s="475">
        <f t="shared" si="117"/>
        <v>0</v>
      </c>
      <c r="FJ201" s="475">
        <f t="shared" si="117"/>
        <v>0</v>
      </c>
      <c r="FK201" s="475">
        <f t="shared" si="117"/>
        <v>0</v>
      </c>
      <c r="FL201" s="475">
        <f t="shared" si="117"/>
        <v>0</v>
      </c>
      <c r="FM201" s="475">
        <f t="shared" si="117"/>
        <v>0</v>
      </c>
      <c r="FN201" s="475">
        <f t="shared" si="117"/>
        <v>0</v>
      </c>
      <c r="FO201" s="475">
        <f t="shared" si="117"/>
        <v>0</v>
      </c>
      <c r="FP201" s="475">
        <f t="shared" si="117"/>
        <v>0</v>
      </c>
      <c r="FQ201" s="475">
        <f t="shared" si="117"/>
        <v>0</v>
      </c>
      <c r="FR201" s="475">
        <f t="shared" si="117"/>
        <v>0</v>
      </c>
      <c r="FS201" s="475">
        <f t="shared" ref="FS201:GB201" si="121">_xlfn.IFNA(IF($B201=0,0,IF(DATE(FS$4,FS$5,1)&gt;=$B201,FS70,0)),0)</f>
        <v>0</v>
      </c>
      <c r="FT201" s="475">
        <f t="shared" si="121"/>
        <v>0</v>
      </c>
      <c r="FU201" s="475">
        <f t="shared" si="121"/>
        <v>0</v>
      </c>
      <c r="FV201" s="475">
        <f t="shared" si="121"/>
        <v>0</v>
      </c>
      <c r="FW201" s="475">
        <f t="shared" si="121"/>
        <v>0</v>
      </c>
      <c r="FX201" s="475">
        <f t="shared" si="121"/>
        <v>0</v>
      </c>
      <c r="FY201" s="475">
        <f t="shared" si="121"/>
        <v>0</v>
      </c>
      <c r="FZ201" s="475">
        <f t="shared" si="121"/>
        <v>0</v>
      </c>
      <c r="GA201" s="475">
        <f t="shared" si="121"/>
        <v>0</v>
      </c>
      <c r="GB201" s="475">
        <f t="shared" si="121"/>
        <v>0</v>
      </c>
    </row>
    <row r="202" spans="2:184" x14ac:dyDescent="0.35">
      <c r="B202" s="517">
        <f>VLOOKUP(C202,'QUALIFIED ENGINES'!$D$7:$P$9999,13,FALSE)</f>
        <v>45260.041666666664</v>
      </c>
      <c r="C202" s="472">
        <f>'QUALIFIED ENGINES'!D72</f>
        <v>91513</v>
      </c>
      <c r="D202" s="475">
        <f t="shared" si="120"/>
        <v>0</v>
      </c>
      <c r="E202" s="475">
        <f t="shared" ref="E202:S202" si="122">_xlfn.IFNA(IF($B202=0,0,IF(DATE(E$4,E$5,1)&gt;=$B202,E71,0)),0)</f>
        <v>0</v>
      </c>
      <c r="F202" s="475">
        <f t="shared" si="122"/>
        <v>0</v>
      </c>
      <c r="G202" s="475">
        <f t="shared" si="122"/>
        <v>0</v>
      </c>
      <c r="H202" s="475">
        <f t="shared" si="122"/>
        <v>0</v>
      </c>
      <c r="I202" s="475">
        <f t="shared" si="122"/>
        <v>0</v>
      </c>
      <c r="J202" s="475">
        <f t="shared" si="122"/>
        <v>0</v>
      </c>
      <c r="K202" s="475">
        <f t="shared" si="122"/>
        <v>0</v>
      </c>
      <c r="L202" s="475">
        <f t="shared" si="122"/>
        <v>0</v>
      </c>
      <c r="M202" s="475">
        <f t="shared" si="122"/>
        <v>0</v>
      </c>
      <c r="N202" s="475">
        <f t="shared" si="122"/>
        <v>0</v>
      </c>
      <c r="O202" s="475">
        <f t="shared" si="122"/>
        <v>0</v>
      </c>
      <c r="P202" s="475">
        <f t="shared" si="122"/>
        <v>0</v>
      </c>
      <c r="Q202" s="475">
        <f t="shared" si="122"/>
        <v>0</v>
      </c>
      <c r="R202" s="475">
        <f t="shared" si="122"/>
        <v>0</v>
      </c>
      <c r="S202" s="475">
        <f t="shared" si="122"/>
        <v>0</v>
      </c>
      <c r="T202" s="475">
        <f t="shared" si="119"/>
        <v>0</v>
      </c>
      <c r="U202" s="475">
        <f t="shared" si="119"/>
        <v>0</v>
      </c>
      <c r="V202" s="475">
        <f t="shared" si="119"/>
        <v>0</v>
      </c>
      <c r="W202" s="475">
        <f t="shared" si="119"/>
        <v>0</v>
      </c>
      <c r="X202" s="475">
        <f t="shared" si="119"/>
        <v>0</v>
      </c>
      <c r="Y202" s="475">
        <f t="shared" si="119"/>
        <v>0</v>
      </c>
      <c r="Z202" s="475">
        <f t="shared" si="119"/>
        <v>0</v>
      </c>
      <c r="AA202" s="475">
        <f t="shared" si="119"/>
        <v>0</v>
      </c>
      <c r="AB202" s="475">
        <f t="shared" si="119"/>
        <v>0</v>
      </c>
      <c r="AC202" s="475">
        <f t="shared" si="119"/>
        <v>0</v>
      </c>
      <c r="AD202" s="475">
        <f t="shared" si="119"/>
        <v>0</v>
      </c>
      <c r="AE202" s="475">
        <f t="shared" si="119"/>
        <v>0</v>
      </c>
      <c r="AF202" s="475">
        <f t="shared" si="119"/>
        <v>0</v>
      </c>
      <c r="AG202" s="475">
        <f t="shared" si="119"/>
        <v>0</v>
      </c>
      <c r="AH202" s="475">
        <f t="shared" si="119"/>
        <v>0</v>
      </c>
      <c r="AI202" s="475">
        <f t="shared" si="119"/>
        <v>0</v>
      </c>
      <c r="AJ202" s="475">
        <f t="shared" si="119"/>
        <v>0</v>
      </c>
      <c r="AK202" s="475">
        <f t="shared" si="119"/>
        <v>0</v>
      </c>
      <c r="AL202" s="475">
        <f t="shared" si="119"/>
        <v>0</v>
      </c>
      <c r="AM202" s="475">
        <f t="shared" si="119"/>
        <v>0</v>
      </c>
      <c r="AN202" s="475">
        <f t="shared" si="119"/>
        <v>0</v>
      </c>
      <c r="AO202" s="475">
        <f t="shared" si="119"/>
        <v>0</v>
      </c>
      <c r="AP202" s="475">
        <f t="shared" si="119"/>
        <v>0</v>
      </c>
      <c r="AQ202" s="475">
        <f t="shared" si="119"/>
        <v>0</v>
      </c>
      <c r="AR202" s="475">
        <f t="shared" si="119"/>
        <v>0</v>
      </c>
      <c r="AS202" s="475">
        <f t="shared" si="119"/>
        <v>0</v>
      </c>
      <c r="AT202" s="475">
        <f t="shared" si="119"/>
        <v>0</v>
      </c>
      <c r="AU202" s="475">
        <f t="shared" si="119"/>
        <v>0</v>
      </c>
      <c r="AV202" s="475">
        <f t="shared" si="119"/>
        <v>0</v>
      </c>
      <c r="AW202" s="475">
        <f t="shared" si="119"/>
        <v>0</v>
      </c>
      <c r="AX202" s="475">
        <f t="shared" si="119"/>
        <v>0</v>
      </c>
      <c r="AY202" s="475">
        <f t="shared" si="119"/>
        <v>0</v>
      </c>
      <c r="AZ202" s="475">
        <f t="shared" si="119"/>
        <v>0</v>
      </c>
      <c r="BA202" s="475">
        <f t="shared" si="119"/>
        <v>0</v>
      </c>
      <c r="BB202" s="475">
        <f t="shared" si="119"/>
        <v>0</v>
      </c>
      <c r="BC202" s="475">
        <f t="shared" si="119"/>
        <v>0</v>
      </c>
      <c r="BD202" s="475">
        <f t="shared" si="119"/>
        <v>0</v>
      </c>
      <c r="BE202" s="475">
        <f t="shared" si="119"/>
        <v>0</v>
      </c>
      <c r="BF202" s="475">
        <f t="shared" si="119"/>
        <v>0</v>
      </c>
      <c r="BG202" s="475">
        <f t="shared" si="119"/>
        <v>0</v>
      </c>
      <c r="BH202" s="475">
        <f t="shared" si="119"/>
        <v>0</v>
      </c>
      <c r="BI202" s="475">
        <f t="shared" si="119"/>
        <v>0</v>
      </c>
      <c r="BJ202" s="475">
        <f t="shared" si="119"/>
        <v>0</v>
      </c>
      <c r="BK202" s="475">
        <f t="shared" si="119"/>
        <v>0</v>
      </c>
      <c r="BL202" s="475">
        <f t="shared" si="119"/>
        <v>0</v>
      </c>
      <c r="BM202" s="475">
        <f t="shared" si="119"/>
        <v>0</v>
      </c>
      <c r="BN202" s="475">
        <f t="shared" si="119"/>
        <v>0</v>
      </c>
      <c r="BO202" s="475">
        <f t="shared" si="119"/>
        <v>0</v>
      </c>
      <c r="BP202" s="475">
        <f t="shared" si="119"/>
        <v>0</v>
      </c>
      <c r="BQ202" s="475">
        <f t="shared" si="118"/>
        <v>0</v>
      </c>
      <c r="BR202" s="475">
        <f t="shared" si="116"/>
        <v>0</v>
      </c>
      <c r="BS202" s="475">
        <f t="shared" si="116"/>
        <v>0</v>
      </c>
      <c r="BT202" s="475">
        <f t="shared" si="116"/>
        <v>0</v>
      </c>
      <c r="BU202" s="475">
        <f t="shared" si="116"/>
        <v>0</v>
      </c>
      <c r="BV202" s="475">
        <f t="shared" si="116"/>
        <v>0</v>
      </c>
      <c r="BW202" s="475">
        <f t="shared" si="116"/>
        <v>0</v>
      </c>
      <c r="BX202" s="475">
        <f t="shared" si="116"/>
        <v>0</v>
      </c>
      <c r="BY202" s="475">
        <f t="shared" ref="BY202:CX202" si="123">_xlfn.IFNA(IF($B202=0,0,IF(DATE(BY$4,BY$5,1)&gt;=$B202,BY71,0)),0)</f>
        <v>0</v>
      </c>
      <c r="BZ202" s="475">
        <f t="shared" si="123"/>
        <v>0</v>
      </c>
      <c r="CA202" s="475">
        <f t="shared" si="123"/>
        <v>0</v>
      </c>
      <c r="CB202" s="475">
        <f t="shared" si="123"/>
        <v>0</v>
      </c>
      <c r="CC202" s="475">
        <f t="shared" si="123"/>
        <v>0</v>
      </c>
      <c r="CD202" s="475">
        <f t="shared" si="123"/>
        <v>0</v>
      </c>
      <c r="CE202" s="475">
        <f t="shared" si="123"/>
        <v>0</v>
      </c>
      <c r="CF202" s="475">
        <f t="shared" si="123"/>
        <v>0</v>
      </c>
      <c r="CG202" s="475">
        <f t="shared" si="123"/>
        <v>0</v>
      </c>
      <c r="CH202" s="475">
        <f t="shared" si="123"/>
        <v>0</v>
      </c>
      <c r="CI202" s="475">
        <f t="shared" si="123"/>
        <v>0</v>
      </c>
      <c r="CJ202" s="475">
        <f t="shared" si="123"/>
        <v>0</v>
      </c>
      <c r="CK202" s="475">
        <f t="shared" si="123"/>
        <v>7.08</v>
      </c>
      <c r="CL202" s="475">
        <f t="shared" si="123"/>
        <v>301.58</v>
      </c>
      <c r="CM202" s="475">
        <f t="shared" si="123"/>
        <v>381.43</v>
      </c>
      <c r="CN202" s="475">
        <f t="shared" si="123"/>
        <v>353.04</v>
      </c>
      <c r="CO202" s="475">
        <f t="shared" si="123"/>
        <v>332.97</v>
      </c>
      <c r="CP202" s="475">
        <f t="shared" si="123"/>
        <v>371</v>
      </c>
      <c r="CQ202" s="475">
        <f t="shared" si="123"/>
        <v>386.98</v>
      </c>
      <c r="CR202" s="475">
        <f t="shared" si="123"/>
        <v>396.25</v>
      </c>
      <c r="CS202" s="475">
        <f t="shared" si="123"/>
        <v>332.2</v>
      </c>
      <c r="CT202" s="475">
        <f t="shared" si="123"/>
        <v>194.79</v>
      </c>
      <c r="CU202" s="475">
        <f t="shared" si="123"/>
        <v>373.52</v>
      </c>
      <c r="CV202" s="475">
        <f t="shared" si="123"/>
        <v>409.14</v>
      </c>
      <c r="CW202" s="475">
        <f t="shared" si="123"/>
        <v>355.83</v>
      </c>
      <c r="CX202" s="475">
        <f t="shared" si="123"/>
        <v>340.2</v>
      </c>
      <c r="CY202" s="475">
        <f t="shared" ref="CY202:ED202" si="124">_xlfn.IFNA(IF($B202=0,0,IF(DATE(CY$4,CY$5,1)&gt;=$B202,CY71,0)),0)</f>
        <v>415.9</v>
      </c>
      <c r="CZ202" s="475">
        <f t="shared" si="124"/>
        <v>334.45</v>
      </c>
      <c r="DA202" s="475">
        <f t="shared" si="124"/>
        <v>407.05</v>
      </c>
      <c r="DB202" s="475">
        <f t="shared" si="124"/>
        <v>367.95</v>
      </c>
      <c r="DC202" s="475">
        <f t="shared" si="124"/>
        <v>384.1</v>
      </c>
      <c r="DD202" s="475">
        <f t="shared" si="124"/>
        <v>382.2</v>
      </c>
      <c r="DE202" s="475">
        <f t="shared" si="124"/>
        <v>107.63</v>
      </c>
      <c r="DF202" s="475">
        <f t="shared" si="124"/>
        <v>397.92</v>
      </c>
      <c r="DG202" s="475">
        <f t="shared" si="124"/>
        <v>397.27</v>
      </c>
      <c r="DH202" s="475">
        <f t="shared" si="124"/>
        <v>0</v>
      </c>
      <c r="DI202" s="475">
        <f t="shared" si="124"/>
        <v>0</v>
      </c>
      <c r="DJ202" s="475">
        <f t="shared" si="124"/>
        <v>0</v>
      </c>
      <c r="DK202" s="475">
        <f t="shared" si="124"/>
        <v>0</v>
      </c>
      <c r="DL202" s="475">
        <f t="shared" si="124"/>
        <v>0</v>
      </c>
      <c r="DM202" s="475">
        <f t="shared" si="124"/>
        <v>0</v>
      </c>
      <c r="DN202" s="475">
        <f t="shared" si="124"/>
        <v>0</v>
      </c>
      <c r="DO202" s="475">
        <f t="shared" si="124"/>
        <v>0</v>
      </c>
      <c r="DP202" s="475">
        <f t="shared" si="124"/>
        <v>0</v>
      </c>
      <c r="DQ202" s="475">
        <f t="shared" si="124"/>
        <v>0</v>
      </c>
      <c r="DR202" s="475">
        <f t="shared" si="124"/>
        <v>0</v>
      </c>
      <c r="DS202" s="475">
        <f t="shared" si="124"/>
        <v>0</v>
      </c>
      <c r="DT202" s="475">
        <f t="shared" si="124"/>
        <v>0</v>
      </c>
      <c r="DU202" s="475">
        <f t="shared" si="124"/>
        <v>0</v>
      </c>
      <c r="DV202" s="475">
        <f t="shared" si="124"/>
        <v>0</v>
      </c>
      <c r="DW202" s="475">
        <f t="shared" si="124"/>
        <v>0</v>
      </c>
      <c r="DX202" s="475">
        <f t="shared" si="124"/>
        <v>0</v>
      </c>
      <c r="DY202" s="475">
        <f t="shared" si="124"/>
        <v>0</v>
      </c>
      <c r="DZ202" s="475">
        <f t="shared" si="124"/>
        <v>0</v>
      </c>
      <c r="EA202" s="475">
        <f t="shared" si="124"/>
        <v>0</v>
      </c>
      <c r="EB202" s="475">
        <f t="shared" si="124"/>
        <v>0</v>
      </c>
      <c r="EC202" s="475">
        <f t="shared" si="124"/>
        <v>0</v>
      </c>
      <c r="ED202" s="475">
        <f t="shared" si="124"/>
        <v>0</v>
      </c>
      <c r="EE202" s="475">
        <f t="shared" ref="EE202:GB207" si="125">_xlfn.IFNA(IF($B202=0,0,IF(DATE(EE$4,EE$5,1)&gt;=$B202,EE71,0)),0)</f>
        <v>0</v>
      </c>
      <c r="EF202" s="475">
        <f t="shared" si="125"/>
        <v>0</v>
      </c>
      <c r="EG202" s="475">
        <f t="shared" si="125"/>
        <v>0</v>
      </c>
      <c r="EH202" s="475">
        <f t="shared" si="125"/>
        <v>0</v>
      </c>
      <c r="EI202" s="475">
        <f t="shared" si="125"/>
        <v>0</v>
      </c>
      <c r="EJ202" s="475">
        <f t="shared" si="125"/>
        <v>0</v>
      </c>
      <c r="EK202" s="475">
        <f t="shared" si="125"/>
        <v>0</v>
      </c>
      <c r="EL202" s="475">
        <f t="shared" si="125"/>
        <v>0</v>
      </c>
      <c r="EM202" s="475">
        <f t="shared" si="125"/>
        <v>0</v>
      </c>
      <c r="EN202" s="475">
        <f t="shared" si="125"/>
        <v>0</v>
      </c>
      <c r="EO202" s="475">
        <f t="shared" si="125"/>
        <v>0</v>
      </c>
      <c r="EP202" s="475">
        <f t="shared" si="125"/>
        <v>0</v>
      </c>
      <c r="EQ202" s="475">
        <f t="shared" si="125"/>
        <v>0</v>
      </c>
      <c r="ER202" s="475">
        <f t="shared" si="125"/>
        <v>0</v>
      </c>
      <c r="ES202" s="475">
        <f t="shared" si="125"/>
        <v>0</v>
      </c>
      <c r="ET202" s="475">
        <f t="shared" si="125"/>
        <v>0</v>
      </c>
      <c r="EU202" s="475">
        <f t="shared" si="125"/>
        <v>0</v>
      </c>
      <c r="EV202" s="475">
        <f t="shared" si="125"/>
        <v>0</v>
      </c>
      <c r="EW202" s="475">
        <f t="shared" si="125"/>
        <v>0</v>
      </c>
      <c r="EX202" s="475">
        <f t="shared" si="125"/>
        <v>0</v>
      </c>
      <c r="EY202" s="475">
        <f t="shared" si="125"/>
        <v>0</v>
      </c>
      <c r="EZ202" s="475">
        <f t="shared" si="125"/>
        <v>0</v>
      </c>
      <c r="FA202" s="475">
        <f t="shared" si="125"/>
        <v>0</v>
      </c>
      <c r="FB202" s="475">
        <f t="shared" si="125"/>
        <v>0</v>
      </c>
      <c r="FC202" s="475">
        <f t="shared" si="125"/>
        <v>0</v>
      </c>
      <c r="FD202" s="475">
        <f t="shared" si="125"/>
        <v>0</v>
      </c>
      <c r="FE202" s="475">
        <f t="shared" si="125"/>
        <v>0</v>
      </c>
      <c r="FF202" s="475">
        <f t="shared" si="125"/>
        <v>0</v>
      </c>
      <c r="FG202" s="475">
        <f t="shared" si="125"/>
        <v>0</v>
      </c>
      <c r="FH202" s="475">
        <f t="shared" si="125"/>
        <v>0</v>
      </c>
      <c r="FI202" s="475">
        <f t="shared" si="125"/>
        <v>0</v>
      </c>
      <c r="FJ202" s="475">
        <f t="shared" si="125"/>
        <v>0</v>
      </c>
      <c r="FK202" s="475">
        <f t="shared" si="125"/>
        <v>0</v>
      </c>
      <c r="FL202" s="475">
        <f t="shared" si="125"/>
        <v>0</v>
      </c>
      <c r="FM202" s="475">
        <f t="shared" si="125"/>
        <v>0</v>
      </c>
      <c r="FN202" s="475">
        <f t="shared" si="125"/>
        <v>0</v>
      </c>
      <c r="FO202" s="475">
        <f t="shared" si="125"/>
        <v>0</v>
      </c>
      <c r="FP202" s="475">
        <f t="shared" si="125"/>
        <v>0</v>
      </c>
      <c r="FQ202" s="475">
        <f t="shared" si="125"/>
        <v>0</v>
      </c>
      <c r="FR202" s="475">
        <f t="shared" si="125"/>
        <v>0</v>
      </c>
      <c r="FS202" s="475">
        <f t="shared" si="125"/>
        <v>0</v>
      </c>
      <c r="FT202" s="475">
        <f t="shared" si="125"/>
        <v>0</v>
      </c>
      <c r="FU202" s="475">
        <f t="shared" si="125"/>
        <v>0</v>
      </c>
      <c r="FV202" s="475">
        <f t="shared" si="125"/>
        <v>0</v>
      </c>
      <c r="FW202" s="475">
        <f t="shared" si="125"/>
        <v>0</v>
      </c>
      <c r="FX202" s="475">
        <f t="shared" si="125"/>
        <v>0</v>
      </c>
      <c r="FY202" s="475">
        <f t="shared" si="125"/>
        <v>0</v>
      </c>
      <c r="FZ202" s="475">
        <f t="shared" si="125"/>
        <v>0</v>
      </c>
      <c r="GA202" s="475">
        <f t="shared" si="125"/>
        <v>0</v>
      </c>
      <c r="GB202" s="475">
        <f t="shared" si="125"/>
        <v>0</v>
      </c>
    </row>
    <row r="203" spans="2:184" x14ac:dyDescent="0.35">
      <c r="B203" s="517">
        <f>VLOOKUP(C203,'QUALIFIED ENGINES'!$D$7:$P$9999,13,FALSE)</f>
        <v>45057.041666666664</v>
      </c>
      <c r="C203" s="472">
        <f>'QUALIFIED ENGINES'!D73</f>
        <v>91518</v>
      </c>
      <c r="D203" s="475">
        <f t="shared" si="120"/>
        <v>0</v>
      </c>
      <c r="E203" s="475">
        <f t="shared" ref="E203:BP206" si="126">_xlfn.IFNA(IF($B203=0,0,IF(DATE(E$4,E$5,1)&gt;=$B203,E72,0)),0)</f>
        <v>0</v>
      </c>
      <c r="F203" s="475">
        <f t="shared" si="126"/>
        <v>0</v>
      </c>
      <c r="G203" s="475">
        <f t="shared" si="126"/>
        <v>0</v>
      </c>
      <c r="H203" s="475">
        <f t="shared" si="126"/>
        <v>0</v>
      </c>
      <c r="I203" s="475">
        <f t="shared" si="126"/>
        <v>0</v>
      </c>
      <c r="J203" s="475">
        <f t="shared" si="126"/>
        <v>0</v>
      </c>
      <c r="K203" s="475">
        <f t="shared" si="126"/>
        <v>0</v>
      </c>
      <c r="L203" s="475">
        <f t="shared" si="126"/>
        <v>0</v>
      </c>
      <c r="M203" s="475">
        <f t="shared" si="126"/>
        <v>0</v>
      </c>
      <c r="N203" s="475">
        <f t="shared" si="126"/>
        <v>0</v>
      </c>
      <c r="O203" s="475">
        <f t="shared" si="126"/>
        <v>0</v>
      </c>
      <c r="P203" s="475">
        <f t="shared" si="126"/>
        <v>0</v>
      </c>
      <c r="Q203" s="475">
        <f t="shared" si="126"/>
        <v>0</v>
      </c>
      <c r="R203" s="475">
        <f t="shared" si="126"/>
        <v>0</v>
      </c>
      <c r="S203" s="475">
        <f t="shared" si="126"/>
        <v>0</v>
      </c>
      <c r="T203" s="475">
        <f t="shared" si="126"/>
        <v>0</v>
      </c>
      <c r="U203" s="475">
        <f t="shared" si="126"/>
        <v>0</v>
      </c>
      <c r="V203" s="475">
        <f t="shared" si="126"/>
        <v>0</v>
      </c>
      <c r="W203" s="475">
        <f t="shared" si="126"/>
        <v>0</v>
      </c>
      <c r="X203" s="475">
        <f t="shared" si="126"/>
        <v>0</v>
      </c>
      <c r="Y203" s="475">
        <f t="shared" si="126"/>
        <v>0</v>
      </c>
      <c r="Z203" s="475">
        <f t="shared" si="126"/>
        <v>0</v>
      </c>
      <c r="AA203" s="475">
        <f t="shared" si="126"/>
        <v>0</v>
      </c>
      <c r="AB203" s="475">
        <f t="shared" si="126"/>
        <v>0</v>
      </c>
      <c r="AC203" s="475">
        <f t="shared" si="126"/>
        <v>0</v>
      </c>
      <c r="AD203" s="475">
        <f t="shared" si="126"/>
        <v>0</v>
      </c>
      <c r="AE203" s="475">
        <f t="shared" si="126"/>
        <v>0</v>
      </c>
      <c r="AF203" s="475">
        <f t="shared" si="126"/>
        <v>0</v>
      </c>
      <c r="AG203" s="475">
        <f t="shared" si="126"/>
        <v>0</v>
      </c>
      <c r="AH203" s="475">
        <f t="shared" si="126"/>
        <v>0</v>
      </c>
      <c r="AI203" s="475">
        <f t="shared" si="126"/>
        <v>0</v>
      </c>
      <c r="AJ203" s="475">
        <f t="shared" si="126"/>
        <v>0</v>
      </c>
      <c r="AK203" s="475">
        <f t="shared" si="126"/>
        <v>0</v>
      </c>
      <c r="AL203" s="475">
        <f t="shared" si="126"/>
        <v>0</v>
      </c>
      <c r="AM203" s="475">
        <f t="shared" si="126"/>
        <v>0</v>
      </c>
      <c r="AN203" s="475">
        <f t="shared" si="126"/>
        <v>0</v>
      </c>
      <c r="AO203" s="475">
        <f t="shared" si="126"/>
        <v>0</v>
      </c>
      <c r="AP203" s="475">
        <f t="shared" si="126"/>
        <v>0</v>
      </c>
      <c r="AQ203" s="475">
        <f t="shared" si="126"/>
        <v>0</v>
      </c>
      <c r="AR203" s="475">
        <f t="shared" si="126"/>
        <v>0</v>
      </c>
      <c r="AS203" s="475">
        <f t="shared" si="126"/>
        <v>0</v>
      </c>
      <c r="AT203" s="475">
        <f t="shared" si="126"/>
        <v>0</v>
      </c>
      <c r="AU203" s="475">
        <f t="shared" si="126"/>
        <v>0</v>
      </c>
      <c r="AV203" s="475">
        <f t="shared" si="126"/>
        <v>0</v>
      </c>
      <c r="AW203" s="475">
        <f t="shared" si="126"/>
        <v>0</v>
      </c>
      <c r="AX203" s="475">
        <f t="shared" si="126"/>
        <v>0</v>
      </c>
      <c r="AY203" s="475">
        <f t="shared" si="126"/>
        <v>0</v>
      </c>
      <c r="AZ203" s="475">
        <f t="shared" si="126"/>
        <v>0</v>
      </c>
      <c r="BA203" s="475">
        <f t="shared" si="126"/>
        <v>0</v>
      </c>
      <c r="BB203" s="475">
        <f t="shared" si="126"/>
        <v>0</v>
      </c>
      <c r="BC203" s="475">
        <f t="shared" si="126"/>
        <v>0</v>
      </c>
      <c r="BD203" s="475">
        <f t="shared" si="126"/>
        <v>0</v>
      </c>
      <c r="BE203" s="475">
        <f t="shared" si="126"/>
        <v>0</v>
      </c>
      <c r="BF203" s="475">
        <f t="shared" si="126"/>
        <v>0</v>
      </c>
      <c r="BG203" s="475">
        <f t="shared" si="126"/>
        <v>0</v>
      </c>
      <c r="BH203" s="475">
        <f t="shared" si="126"/>
        <v>0</v>
      </c>
      <c r="BI203" s="475">
        <f t="shared" si="126"/>
        <v>0</v>
      </c>
      <c r="BJ203" s="475">
        <f t="shared" si="126"/>
        <v>0</v>
      </c>
      <c r="BK203" s="475">
        <f t="shared" si="126"/>
        <v>0</v>
      </c>
      <c r="BL203" s="475">
        <f t="shared" si="126"/>
        <v>0</v>
      </c>
      <c r="BM203" s="475">
        <f t="shared" si="126"/>
        <v>0</v>
      </c>
      <c r="BN203" s="475">
        <f t="shared" si="126"/>
        <v>0</v>
      </c>
      <c r="BO203" s="475">
        <f t="shared" si="126"/>
        <v>0</v>
      </c>
      <c r="BP203" s="475">
        <f t="shared" si="126"/>
        <v>0</v>
      </c>
      <c r="BQ203" s="475">
        <f>_xlfn.IFNA(IF($B203=0,0,IF(DATE(BQ$4,BQ$5,1)&gt;=$B203,BQ72,0)),0)</f>
        <v>0</v>
      </c>
      <c r="BR203" s="475">
        <f t="shared" ref="BR203:BX203" si="127">_xlfn.IFNA(IF($B203=0,0,IF(DATE(BR$4,BR$5,1)&gt;=$B203,BR72,0)),0)</f>
        <v>0</v>
      </c>
      <c r="BS203" s="475">
        <f t="shared" si="127"/>
        <v>0</v>
      </c>
      <c r="BT203" s="475">
        <f t="shared" si="127"/>
        <v>0</v>
      </c>
      <c r="BU203" s="475">
        <f t="shared" si="127"/>
        <v>0</v>
      </c>
      <c r="BV203" s="475">
        <f t="shared" si="127"/>
        <v>0</v>
      </c>
      <c r="BW203" s="475">
        <f t="shared" si="127"/>
        <v>0</v>
      </c>
      <c r="BX203" s="475">
        <f t="shared" si="127"/>
        <v>0</v>
      </c>
      <c r="BY203" s="475">
        <f t="shared" ref="BY203:CX203" si="128">_xlfn.IFNA(IF($B203=0,0,IF(DATE(BY$4,BY$5,1)&gt;=$B203,BY72,0)),0)</f>
        <v>0</v>
      </c>
      <c r="BZ203" s="475">
        <f t="shared" si="128"/>
        <v>0</v>
      </c>
      <c r="CA203" s="475">
        <f t="shared" si="128"/>
        <v>0</v>
      </c>
      <c r="CB203" s="475">
        <f t="shared" si="128"/>
        <v>0</v>
      </c>
      <c r="CC203" s="475">
        <f t="shared" si="128"/>
        <v>0</v>
      </c>
      <c r="CD203" s="475">
        <f t="shared" si="128"/>
        <v>0</v>
      </c>
      <c r="CE203" s="475">
        <f t="shared" si="128"/>
        <v>0</v>
      </c>
      <c r="CF203" s="475">
        <f t="shared" si="128"/>
        <v>337.72</v>
      </c>
      <c r="CG203" s="475">
        <f t="shared" si="128"/>
        <v>447.59</v>
      </c>
      <c r="CH203" s="475">
        <f t="shared" si="128"/>
        <v>229.05</v>
      </c>
      <c r="CI203" s="475">
        <f t="shared" si="128"/>
        <v>333.23</v>
      </c>
      <c r="CJ203" s="475">
        <f t="shared" si="128"/>
        <v>491.7</v>
      </c>
      <c r="CK203" s="475">
        <f t="shared" si="128"/>
        <v>436.03</v>
      </c>
      <c r="CL203" s="475">
        <f t="shared" si="128"/>
        <v>452.39</v>
      </c>
      <c r="CM203" s="475">
        <f t="shared" si="128"/>
        <v>480.43</v>
      </c>
      <c r="CN203" s="475">
        <f t="shared" si="128"/>
        <v>462.02</v>
      </c>
      <c r="CO203" s="475">
        <f t="shared" si="128"/>
        <v>429.05</v>
      </c>
      <c r="CP203" s="475">
        <f t="shared" si="128"/>
        <v>268.61</v>
      </c>
      <c r="CQ203" s="475">
        <f t="shared" si="128"/>
        <v>459.82</v>
      </c>
      <c r="CR203" s="475">
        <f t="shared" si="128"/>
        <v>499.21</v>
      </c>
      <c r="CS203" s="475">
        <f t="shared" si="128"/>
        <v>420.19</v>
      </c>
      <c r="CT203" s="475">
        <f t="shared" si="128"/>
        <v>442.95</v>
      </c>
      <c r="CU203" s="475">
        <f t="shared" si="128"/>
        <v>439.05</v>
      </c>
      <c r="CV203" s="475">
        <f t="shared" si="128"/>
        <v>438.25</v>
      </c>
      <c r="CW203" s="475">
        <f t="shared" si="128"/>
        <v>457.44</v>
      </c>
      <c r="CX203" s="475">
        <f t="shared" si="128"/>
        <v>448.91</v>
      </c>
      <c r="CY203" s="475">
        <f t="shared" ref="CY203:ED203" si="129">_xlfn.IFNA(IF($B203=0,0,IF(DATE(CY$4,CY$5,1)&gt;=$B203,CY72,0)),0)</f>
        <v>498.73</v>
      </c>
      <c r="CZ203" s="475">
        <f t="shared" si="129"/>
        <v>408.34</v>
      </c>
      <c r="DA203" s="475">
        <f t="shared" si="129"/>
        <v>475.67</v>
      </c>
      <c r="DB203" s="475">
        <f t="shared" si="129"/>
        <v>463.08</v>
      </c>
      <c r="DC203" s="475">
        <f t="shared" si="129"/>
        <v>431.25</v>
      </c>
      <c r="DD203" s="475">
        <f t="shared" si="129"/>
        <v>459.26</v>
      </c>
      <c r="DE203" s="475">
        <f t="shared" si="129"/>
        <v>483.2</v>
      </c>
      <c r="DF203" s="475">
        <f t="shared" si="129"/>
        <v>244.14</v>
      </c>
      <c r="DG203" s="475">
        <f t="shared" si="129"/>
        <v>0</v>
      </c>
      <c r="DH203" s="475">
        <f t="shared" si="129"/>
        <v>0</v>
      </c>
      <c r="DI203" s="475">
        <f t="shared" si="129"/>
        <v>0</v>
      </c>
      <c r="DJ203" s="475">
        <f t="shared" si="129"/>
        <v>0</v>
      </c>
      <c r="DK203" s="475">
        <f t="shared" si="129"/>
        <v>0</v>
      </c>
      <c r="DL203" s="475">
        <f t="shared" si="129"/>
        <v>0</v>
      </c>
      <c r="DM203" s="475">
        <f t="shared" si="129"/>
        <v>0</v>
      </c>
      <c r="DN203" s="475">
        <f t="shared" si="129"/>
        <v>0</v>
      </c>
      <c r="DO203" s="475">
        <f t="shared" si="129"/>
        <v>0</v>
      </c>
      <c r="DP203" s="475">
        <f t="shared" si="129"/>
        <v>0</v>
      </c>
      <c r="DQ203" s="475">
        <f t="shared" si="129"/>
        <v>0</v>
      </c>
      <c r="DR203" s="475">
        <f t="shared" si="129"/>
        <v>0</v>
      </c>
      <c r="DS203" s="475">
        <f t="shared" si="129"/>
        <v>0</v>
      </c>
      <c r="DT203" s="475">
        <f t="shared" si="129"/>
        <v>0</v>
      </c>
      <c r="DU203" s="475">
        <f t="shared" si="129"/>
        <v>0</v>
      </c>
      <c r="DV203" s="475">
        <f t="shared" si="129"/>
        <v>0</v>
      </c>
      <c r="DW203" s="475">
        <f t="shared" si="129"/>
        <v>0</v>
      </c>
      <c r="DX203" s="475">
        <f t="shared" si="129"/>
        <v>0</v>
      </c>
      <c r="DY203" s="475">
        <f t="shared" si="129"/>
        <v>0</v>
      </c>
      <c r="DZ203" s="475">
        <f t="shared" si="129"/>
        <v>0</v>
      </c>
      <c r="EA203" s="475">
        <f t="shared" si="129"/>
        <v>0</v>
      </c>
      <c r="EB203" s="475">
        <f t="shared" si="129"/>
        <v>0</v>
      </c>
      <c r="EC203" s="475">
        <f t="shared" si="129"/>
        <v>0</v>
      </c>
      <c r="ED203" s="475">
        <f t="shared" si="129"/>
        <v>0</v>
      </c>
      <c r="EE203" s="475">
        <f t="shared" si="125"/>
        <v>0</v>
      </c>
      <c r="EF203" s="475">
        <f t="shared" si="125"/>
        <v>0</v>
      </c>
      <c r="EG203" s="475">
        <f t="shared" si="125"/>
        <v>0</v>
      </c>
      <c r="EH203" s="475">
        <f t="shared" si="125"/>
        <v>0</v>
      </c>
      <c r="EI203" s="475">
        <f t="shared" si="125"/>
        <v>0</v>
      </c>
      <c r="EJ203" s="475">
        <f t="shared" si="125"/>
        <v>0</v>
      </c>
      <c r="EK203" s="475">
        <f t="shared" si="125"/>
        <v>0</v>
      </c>
      <c r="EL203" s="475">
        <f t="shared" si="125"/>
        <v>0</v>
      </c>
      <c r="EM203" s="475">
        <f t="shared" si="125"/>
        <v>0</v>
      </c>
      <c r="EN203" s="475">
        <f t="shared" si="125"/>
        <v>0</v>
      </c>
      <c r="EO203" s="475">
        <f t="shared" si="125"/>
        <v>0</v>
      </c>
      <c r="EP203" s="475">
        <f t="shared" si="125"/>
        <v>0</v>
      </c>
      <c r="EQ203" s="475">
        <f t="shared" si="125"/>
        <v>0</v>
      </c>
      <c r="ER203" s="475">
        <f t="shared" si="125"/>
        <v>0</v>
      </c>
      <c r="ES203" s="475">
        <f t="shared" si="125"/>
        <v>0</v>
      </c>
      <c r="ET203" s="475">
        <f t="shared" si="125"/>
        <v>0</v>
      </c>
      <c r="EU203" s="475">
        <f t="shared" si="125"/>
        <v>0</v>
      </c>
      <c r="EV203" s="475">
        <f t="shared" si="125"/>
        <v>0</v>
      </c>
      <c r="EW203" s="475">
        <f t="shared" si="125"/>
        <v>0</v>
      </c>
      <c r="EX203" s="475">
        <f t="shared" si="125"/>
        <v>0</v>
      </c>
      <c r="EY203" s="475">
        <f t="shared" si="125"/>
        <v>0</v>
      </c>
      <c r="EZ203" s="475">
        <f t="shared" si="125"/>
        <v>0</v>
      </c>
      <c r="FA203" s="475">
        <f t="shared" si="125"/>
        <v>0</v>
      </c>
      <c r="FB203" s="475">
        <f t="shared" si="125"/>
        <v>0</v>
      </c>
      <c r="FC203" s="475">
        <f t="shared" si="125"/>
        <v>0</v>
      </c>
      <c r="FD203" s="475">
        <f t="shared" si="125"/>
        <v>0</v>
      </c>
      <c r="FE203" s="475">
        <f t="shared" si="125"/>
        <v>0</v>
      </c>
      <c r="FF203" s="475">
        <f t="shared" si="125"/>
        <v>0</v>
      </c>
      <c r="FG203" s="475">
        <f t="shared" si="125"/>
        <v>0</v>
      </c>
      <c r="FH203" s="475">
        <f t="shared" si="125"/>
        <v>0</v>
      </c>
      <c r="FI203" s="475">
        <f t="shared" si="125"/>
        <v>0</v>
      </c>
      <c r="FJ203" s="475">
        <f t="shared" si="125"/>
        <v>0</v>
      </c>
      <c r="FK203" s="475">
        <f t="shared" si="125"/>
        <v>0</v>
      </c>
      <c r="FL203" s="475">
        <f t="shared" si="125"/>
        <v>0</v>
      </c>
      <c r="FM203" s="475">
        <f t="shared" si="125"/>
        <v>0</v>
      </c>
      <c r="FN203" s="475">
        <f t="shared" si="125"/>
        <v>0</v>
      </c>
      <c r="FO203" s="475">
        <f t="shared" si="125"/>
        <v>0</v>
      </c>
      <c r="FP203" s="475">
        <f t="shared" si="125"/>
        <v>0</v>
      </c>
      <c r="FQ203" s="475">
        <f t="shared" si="125"/>
        <v>0</v>
      </c>
      <c r="FR203" s="475">
        <f t="shared" si="125"/>
        <v>0</v>
      </c>
      <c r="FS203" s="475">
        <f t="shared" si="125"/>
        <v>0</v>
      </c>
      <c r="FT203" s="475">
        <f t="shared" si="125"/>
        <v>0</v>
      </c>
      <c r="FU203" s="475">
        <f t="shared" si="125"/>
        <v>0</v>
      </c>
      <c r="FV203" s="475">
        <f t="shared" si="125"/>
        <v>0</v>
      </c>
      <c r="FW203" s="475">
        <f t="shared" si="125"/>
        <v>0</v>
      </c>
      <c r="FX203" s="475">
        <f t="shared" si="125"/>
        <v>0</v>
      </c>
      <c r="FY203" s="475">
        <f t="shared" si="125"/>
        <v>0</v>
      </c>
      <c r="FZ203" s="475">
        <f t="shared" si="125"/>
        <v>0</v>
      </c>
      <c r="GA203" s="475">
        <f t="shared" si="125"/>
        <v>0</v>
      </c>
      <c r="GB203" s="475">
        <f t="shared" si="125"/>
        <v>0</v>
      </c>
    </row>
    <row r="204" spans="2:184" x14ac:dyDescent="0.35">
      <c r="B204" s="517">
        <f>VLOOKUP(C204,'QUALIFIED ENGINES'!$D$7:$P$9999,13,FALSE)</f>
        <v>44995.041666666664</v>
      </c>
      <c r="C204" s="472">
        <f>'QUALIFIED ENGINES'!D74</f>
        <v>91514</v>
      </c>
      <c r="D204" s="475">
        <f t="shared" si="120"/>
        <v>0</v>
      </c>
      <c r="E204" s="475">
        <f t="shared" si="126"/>
        <v>0</v>
      </c>
      <c r="F204" s="475">
        <f t="shared" si="126"/>
        <v>0</v>
      </c>
      <c r="G204" s="475">
        <f t="shared" si="126"/>
        <v>0</v>
      </c>
      <c r="H204" s="475">
        <f t="shared" si="126"/>
        <v>0</v>
      </c>
      <c r="I204" s="475">
        <f t="shared" si="126"/>
        <v>0</v>
      </c>
      <c r="J204" s="475">
        <f t="shared" si="126"/>
        <v>0</v>
      </c>
      <c r="K204" s="475">
        <f t="shared" si="126"/>
        <v>0</v>
      </c>
      <c r="L204" s="475">
        <f t="shared" si="126"/>
        <v>0</v>
      </c>
      <c r="M204" s="475">
        <f t="shared" si="126"/>
        <v>0</v>
      </c>
      <c r="N204" s="475">
        <f t="shared" si="126"/>
        <v>0</v>
      </c>
      <c r="O204" s="475">
        <f t="shared" si="126"/>
        <v>0</v>
      </c>
      <c r="P204" s="475">
        <f t="shared" si="126"/>
        <v>0</v>
      </c>
      <c r="Q204" s="475">
        <f t="shared" si="126"/>
        <v>0</v>
      </c>
      <c r="R204" s="475">
        <f t="shared" si="126"/>
        <v>0</v>
      </c>
      <c r="S204" s="475">
        <f t="shared" si="126"/>
        <v>0</v>
      </c>
      <c r="T204" s="475">
        <f t="shared" si="126"/>
        <v>0</v>
      </c>
      <c r="U204" s="475">
        <f t="shared" si="126"/>
        <v>0</v>
      </c>
      <c r="V204" s="475">
        <f t="shared" si="126"/>
        <v>0</v>
      </c>
      <c r="W204" s="475">
        <f t="shared" si="126"/>
        <v>0</v>
      </c>
      <c r="X204" s="475">
        <f t="shared" si="126"/>
        <v>0</v>
      </c>
      <c r="Y204" s="475">
        <f t="shared" si="126"/>
        <v>0</v>
      </c>
      <c r="Z204" s="475">
        <f t="shared" si="126"/>
        <v>0</v>
      </c>
      <c r="AA204" s="475">
        <f t="shared" si="126"/>
        <v>0</v>
      </c>
      <c r="AB204" s="475">
        <f t="shared" si="126"/>
        <v>0</v>
      </c>
      <c r="AC204" s="475">
        <f t="shared" si="126"/>
        <v>0</v>
      </c>
      <c r="AD204" s="475">
        <f t="shared" si="126"/>
        <v>0</v>
      </c>
      <c r="AE204" s="475">
        <f t="shared" si="126"/>
        <v>0</v>
      </c>
      <c r="AF204" s="475">
        <f t="shared" si="126"/>
        <v>0</v>
      </c>
      <c r="AG204" s="475">
        <f t="shared" si="126"/>
        <v>0</v>
      </c>
      <c r="AH204" s="475">
        <f t="shared" si="126"/>
        <v>0</v>
      </c>
      <c r="AI204" s="475">
        <f t="shared" si="126"/>
        <v>0</v>
      </c>
      <c r="AJ204" s="475">
        <f t="shared" si="126"/>
        <v>0</v>
      </c>
      <c r="AK204" s="475">
        <f t="shared" si="126"/>
        <v>0</v>
      </c>
      <c r="AL204" s="475">
        <f t="shared" si="126"/>
        <v>0</v>
      </c>
      <c r="AM204" s="475">
        <f t="shared" si="126"/>
        <v>0</v>
      </c>
      <c r="AN204" s="475">
        <f t="shared" si="126"/>
        <v>0</v>
      </c>
      <c r="AO204" s="475">
        <f t="shared" si="126"/>
        <v>0</v>
      </c>
      <c r="AP204" s="475">
        <f t="shared" si="126"/>
        <v>0</v>
      </c>
      <c r="AQ204" s="475">
        <f t="shared" si="126"/>
        <v>0</v>
      </c>
      <c r="AR204" s="475">
        <f t="shared" si="126"/>
        <v>0</v>
      </c>
      <c r="AS204" s="475">
        <f t="shared" si="126"/>
        <v>0</v>
      </c>
      <c r="AT204" s="475">
        <f t="shared" si="126"/>
        <v>0</v>
      </c>
      <c r="AU204" s="475">
        <f t="shared" si="126"/>
        <v>0</v>
      </c>
      <c r="AV204" s="475">
        <f t="shared" si="126"/>
        <v>0</v>
      </c>
      <c r="AW204" s="475">
        <f t="shared" si="126"/>
        <v>0</v>
      </c>
      <c r="AX204" s="475">
        <f t="shared" si="126"/>
        <v>0</v>
      </c>
      <c r="AY204" s="475">
        <f t="shared" si="126"/>
        <v>0</v>
      </c>
      <c r="AZ204" s="475">
        <f t="shared" si="126"/>
        <v>0</v>
      </c>
      <c r="BA204" s="475">
        <f t="shared" si="126"/>
        <v>0</v>
      </c>
      <c r="BB204" s="475">
        <f t="shared" si="126"/>
        <v>0</v>
      </c>
      <c r="BC204" s="475">
        <f t="shared" si="126"/>
        <v>0</v>
      </c>
      <c r="BD204" s="475">
        <f t="shared" si="126"/>
        <v>0</v>
      </c>
      <c r="BE204" s="475">
        <f t="shared" si="126"/>
        <v>0</v>
      </c>
      <c r="BF204" s="475">
        <f t="shared" si="126"/>
        <v>0</v>
      </c>
      <c r="BG204" s="475">
        <f t="shared" si="126"/>
        <v>0</v>
      </c>
      <c r="BH204" s="475">
        <f t="shared" si="126"/>
        <v>0</v>
      </c>
      <c r="BI204" s="475">
        <f t="shared" si="126"/>
        <v>0</v>
      </c>
      <c r="BJ204" s="475">
        <f t="shared" si="126"/>
        <v>0</v>
      </c>
      <c r="BK204" s="475">
        <f t="shared" si="126"/>
        <v>0</v>
      </c>
      <c r="BL204" s="475">
        <f t="shared" si="126"/>
        <v>0</v>
      </c>
      <c r="BM204" s="475">
        <f t="shared" si="126"/>
        <v>0</v>
      </c>
      <c r="BN204" s="475">
        <f t="shared" si="126"/>
        <v>0</v>
      </c>
      <c r="BO204" s="475">
        <f t="shared" si="126"/>
        <v>0</v>
      </c>
      <c r="BP204" s="475">
        <f t="shared" si="126"/>
        <v>0</v>
      </c>
      <c r="BQ204" s="475">
        <f>_xlfn.IFNA(IF($B204=0,0,IF(DATE(BQ$4,BQ$5,1)&gt;=$B204,BQ73,0)),0)</f>
        <v>0</v>
      </c>
      <c r="BR204" s="475">
        <f t="shared" ref="BR204:BX204" si="130">_xlfn.IFNA(IF($B204=0,0,IF(DATE(BR$4,BR$5,1)&gt;=$B204,BR73,0)),0)</f>
        <v>0</v>
      </c>
      <c r="BS204" s="475">
        <f t="shared" si="130"/>
        <v>0</v>
      </c>
      <c r="BT204" s="475">
        <f t="shared" si="130"/>
        <v>0</v>
      </c>
      <c r="BU204" s="475">
        <f t="shared" si="130"/>
        <v>0</v>
      </c>
      <c r="BV204" s="475">
        <f t="shared" si="130"/>
        <v>0</v>
      </c>
      <c r="BW204" s="475">
        <f t="shared" si="130"/>
        <v>0</v>
      </c>
      <c r="BX204" s="475">
        <f t="shared" si="130"/>
        <v>0</v>
      </c>
      <c r="BY204" s="475">
        <f t="shared" ref="BY204:CX204" si="131">_xlfn.IFNA(IF($B204=0,0,IF(DATE(BY$4,BY$5,1)&gt;=$B204,BY73,0)),0)</f>
        <v>0</v>
      </c>
      <c r="BZ204" s="475">
        <f t="shared" si="131"/>
        <v>0</v>
      </c>
      <c r="CA204" s="475">
        <f t="shared" si="131"/>
        <v>0</v>
      </c>
      <c r="CB204" s="475">
        <f t="shared" si="131"/>
        <v>0</v>
      </c>
      <c r="CC204" s="475">
        <f t="shared" si="131"/>
        <v>0</v>
      </c>
      <c r="CD204" s="475">
        <f t="shared" si="131"/>
        <v>0</v>
      </c>
      <c r="CE204" s="475">
        <f t="shared" si="131"/>
        <v>0</v>
      </c>
      <c r="CF204" s="475">
        <f t="shared" si="131"/>
        <v>0</v>
      </c>
      <c r="CG204" s="475">
        <f t="shared" si="131"/>
        <v>0</v>
      </c>
      <c r="CH204" s="475">
        <f t="shared" si="131"/>
        <v>98.46</v>
      </c>
      <c r="CI204" s="475">
        <f t="shared" si="131"/>
        <v>368.28</v>
      </c>
      <c r="CJ204" s="475">
        <f t="shared" si="131"/>
        <v>355.22</v>
      </c>
      <c r="CK204" s="475">
        <f t="shared" si="131"/>
        <v>299.81</v>
      </c>
      <c r="CL204" s="475">
        <f t="shared" si="131"/>
        <v>194.72</v>
      </c>
      <c r="CM204" s="475">
        <f t="shared" si="131"/>
        <v>0</v>
      </c>
      <c r="CN204" s="475">
        <f t="shared" si="131"/>
        <v>168.54</v>
      </c>
      <c r="CO204" s="475">
        <f t="shared" si="131"/>
        <v>176.11</v>
      </c>
      <c r="CP204" s="475">
        <f t="shared" si="131"/>
        <v>0</v>
      </c>
      <c r="CQ204" s="475">
        <f t="shared" si="131"/>
        <v>0</v>
      </c>
      <c r="CR204" s="475">
        <f t="shared" si="131"/>
        <v>0</v>
      </c>
      <c r="CS204" s="475">
        <f t="shared" si="131"/>
        <v>295.05</v>
      </c>
      <c r="CT204" s="475">
        <f t="shared" si="131"/>
        <v>406.88</v>
      </c>
      <c r="CU204" s="475">
        <f t="shared" si="131"/>
        <v>348.92</v>
      </c>
      <c r="CV204" s="475">
        <f t="shared" si="131"/>
        <v>398.73</v>
      </c>
      <c r="CW204" s="475">
        <f t="shared" si="131"/>
        <v>338.12</v>
      </c>
      <c r="CX204" s="475">
        <f t="shared" si="131"/>
        <v>378.43</v>
      </c>
      <c r="CY204" s="475">
        <f t="shared" ref="CY204:ED204" si="132">_xlfn.IFNA(IF($B204=0,0,IF(DATE(CY$4,CY$5,1)&gt;=$B204,CY73,0)),0)</f>
        <v>354.39</v>
      </c>
      <c r="CZ204" s="475">
        <f t="shared" si="132"/>
        <v>361.93</v>
      </c>
      <c r="DA204" s="475">
        <f t="shared" si="132"/>
        <v>398.39</v>
      </c>
      <c r="DB204" s="475">
        <f t="shared" si="132"/>
        <v>364.18</v>
      </c>
      <c r="DC204" s="475">
        <f t="shared" si="132"/>
        <v>398.66</v>
      </c>
      <c r="DD204" s="475">
        <f t="shared" si="132"/>
        <v>410.7</v>
      </c>
      <c r="DE204" s="475">
        <f t="shared" si="132"/>
        <v>316.83999999999997</v>
      </c>
      <c r="DF204" s="475">
        <f t="shared" si="132"/>
        <v>363.63</v>
      </c>
      <c r="DG204" s="475">
        <f t="shared" si="132"/>
        <v>320.8</v>
      </c>
      <c r="DH204" s="475">
        <f t="shared" si="132"/>
        <v>0</v>
      </c>
      <c r="DI204" s="475">
        <f t="shared" si="132"/>
        <v>0</v>
      </c>
      <c r="DJ204" s="475">
        <f t="shared" si="132"/>
        <v>0</v>
      </c>
      <c r="DK204" s="475">
        <f t="shared" si="132"/>
        <v>0</v>
      </c>
      <c r="DL204" s="475">
        <f t="shared" si="132"/>
        <v>0</v>
      </c>
      <c r="DM204" s="475">
        <f t="shared" si="132"/>
        <v>0</v>
      </c>
      <c r="DN204" s="475">
        <f t="shared" si="132"/>
        <v>0</v>
      </c>
      <c r="DO204" s="475">
        <f t="shared" si="132"/>
        <v>0</v>
      </c>
      <c r="DP204" s="475">
        <f t="shared" si="132"/>
        <v>0</v>
      </c>
      <c r="DQ204" s="475">
        <f t="shared" si="132"/>
        <v>0</v>
      </c>
      <c r="DR204" s="475">
        <f t="shared" si="132"/>
        <v>0</v>
      </c>
      <c r="DS204" s="475">
        <f t="shared" si="132"/>
        <v>0</v>
      </c>
      <c r="DT204" s="475">
        <f t="shared" si="132"/>
        <v>0</v>
      </c>
      <c r="DU204" s="475">
        <f t="shared" si="132"/>
        <v>0</v>
      </c>
      <c r="DV204" s="475">
        <f t="shared" si="132"/>
        <v>0</v>
      </c>
      <c r="DW204" s="475">
        <f t="shared" si="132"/>
        <v>0</v>
      </c>
      <c r="DX204" s="475">
        <f t="shared" si="132"/>
        <v>0</v>
      </c>
      <c r="DY204" s="475">
        <f t="shared" si="132"/>
        <v>0</v>
      </c>
      <c r="DZ204" s="475">
        <f t="shared" si="132"/>
        <v>0</v>
      </c>
      <c r="EA204" s="475">
        <f t="shared" si="132"/>
        <v>0</v>
      </c>
      <c r="EB204" s="475">
        <f t="shared" si="132"/>
        <v>0</v>
      </c>
      <c r="EC204" s="475">
        <f t="shared" si="132"/>
        <v>0</v>
      </c>
      <c r="ED204" s="475">
        <f t="shared" si="132"/>
        <v>0</v>
      </c>
      <c r="EE204" s="475">
        <f t="shared" si="125"/>
        <v>0</v>
      </c>
      <c r="EF204" s="475">
        <f t="shared" si="125"/>
        <v>0</v>
      </c>
      <c r="EG204" s="475">
        <f t="shared" si="125"/>
        <v>0</v>
      </c>
      <c r="EH204" s="475">
        <f t="shared" si="125"/>
        <v>0</v>
      </c>
      <c r="EI204" s="475">
        <f t="shared" si="125"/>
        <v>0</v>
      </c>
      <c r="EJ204" s="475">
        <f t="shared" si="125"/>
        <v>0</v>
      </c>
      <c r="EK204" s="475">
        <f t="shared" si="125"/>
        <v>0</v>
      </c>
      <c r="EL204" s="475">
        <f t="shared" si="125"/>
        <v>0</v>
      </c>
      <c r="EM204" s="475">
        <f t="shared" si="125"/>
        <v>0</v>
      </c>
      <c r="EN204" s="475">
        <f t="shared" si="125"/>
        <v>0</v>
      </c>
      <c r="EO204" s="475">
        <f t="shared" si="125"/>
        <v>0</v>
      </c>
      <c r="EP204" s="475">
        <f t="shared" si="125"/>
        <v>0</v>
      </c>
      <c r="EQ204" s="475">
        <f t="shared" si="125"/>
        <v>0</v>
      </c>
      <c r="ER204" s="475">
        <f t="shared" si="125"/>
        <v>0</v>
      </c>
      <c r="ES204" s="475">
        <f t="shared" si="125"/>
        <v>0</v>
      </c>
      <c r="ET204" s="475">
        <f t="shared" si="125"/>
        <v>0</v>
      </c>
      <c r="EU204" s="475">
        <f t="shared" si="125"/>
        <v>0</v>
      </c>
      <c r="EV204" s="475">
        <f t="shared" si="125"/>
        <v>0</v>
      </c>
      <c r="EW204" s="475">
        <f t="shared" si="125"/>
        <v>0</v>
      </c>
      <c r="EX204" s="475">
        <f t="shared" si="125"/>
        <v>0</v>
      </c>
      <c r="EY204" s="475">
        <f t="shared" si="125"/>
        <v>0</v>
      </c>
      <c r="EZ204" s="475">
        <f t="shared" si="125"/>
        <v>0</v>
      </c>
      <c r="FA204" s="475">
        <f t="shared" si="125"/>
        <v>0</v>
      </c>
      <c r="FB204" s="475">
        <f t="shared" si="125"/>
        <v>0</v>
      </c>
      <c r="FC204" s="475">
        <f t="shared" si="125"/>
        <v>0</v>
      </c>
      <c r="FD204" s="475">
        <f t="shared" si="125"/>
        <v>0</v>
      </c>
      <c r="FE204" s="475">
        <f t="shared" si="125"/>
        <v>0</v>
      </c>
      <c r="FF204" s="475">
        <f t="shared" si="125"/>
        <v>0</v>
      </c>
      <c r="FG204" s="475">
        <f t="shared" si="125"/>
        <v>0</v>
      </c>
      <c r="FH204" s="475">
        <f t="shared" si="125"/>
        <v>0</v>
      </c>
      <c r="FI204" s="475">
        <f t="shared" si="125"/>
        <v>0</v>
      </c>
      <c r="FJ204" s="475">
        <f t="shared" si="125"/>
        <v>0</v>
      </c>
      <c r="FK204" s="475">
        <f t="shared" si="125"/>
        <v>0</v>
      </c>
      <c r="FL204" s="475">
        <f t="shared" si="125"/>
        <v>0</v>
      </c>
      <c r="FM204" s="475">
        <f t="shared" si="125"/>
        <v>0</v>
      </c>
      <c r="FN204" s="475">
        <f t="shared" si="125"/>
        <v>0</v>
      </c>
      <c r="FO204" s="475">
        <f t="shared" si="125"/>
        <v>0</v>
      </c>
      <c r="FP204" s="475">
        <f t="shared" si="125"/>
        <v>0</v>
      </c>
      <c r="FQ204" s="475">
        <f t="shared" si="125"/>
        <v>0</v>
      </c>
      <c r="FR204" s="475">
        <f t="shared" si="125"/>
        <v>0</v>
      </c>
      <c r="FS204" s="475">
        <f t="shared" si="125"/>
        <v>0</v>
      </c>
      <c r="FT204" s="475">
        <f t="shared" si="125"/>
        <v>0</v>
      </c>
      <c r="FU204" s="475">
        <f t="shared" si="125"/>
        <v>0</v>
      </c>
      <c r="FV204" s="475">
        <f t="shared" si="125"/>
        <v>0</v>
      </c>
      <c r="FW204" s="475">
        <f t="shared" si="125"/>
        <v>0</v>
      </c>
      <c r="FX204" s="475">
        <f t="shared" si="125"/>
        <v>0</v>
      </c>
      <c r="FY204" s="475">
        <f t="shared" si="125"/>
        <v>0</v>
      </c>
      <c r="FZ204" s="475">
        <f t="shared" si="125"/>
        <v>0</v>
      </c>
      <c r="GA204" s="475">
        <f t="shared" si="125"/>
        <v>0</v>
      </c>
      <c r="GB204" s="475">
        <f t="shared" si="125"/>
        <v>0</v>
      </c>
    </row>
    <row r="205" spans="2:184" x14ac:dyDescent="0.35">
      <c r="B205" s="517">
        <f>VLOOKUP(C205,'QUALIFIED ENGINES'!$D$7:$P$9999,13,FALSE)</f>
        <v>45291</v>
      </c>
      <c r="C205" s="472">
        <f>'QUALIFIED ENGINES'!D75</f>
        <v>91538</v>
      </c>
      <c r="D205" s="475">
        <f t="shared" si="120"/>
        <v>0</v>
      </c>
      <c r="E205" s="475">
        <f t="shared" si="126"/>
        <v>0</v>
      </c>
      <c r="F205" s="475">
        <f t="shared" si="126"/>
        <v>0</v>
      </c>
      <c r="G205" s="475">
        <f t="shared" si="126"/>
        <v>0</v>
      </c>
      <c r="H205" s="475">
        <f t="shared" si="126"/>
        <v>0</v>
      </c>
      <c r="I205" s="475">
        <f t="shared" si="126"/>
        <v>0</v>
      </c>
      <c r="J205" s="475">
        <f t="shared" si="126"/>
        <v>0</v>
      </c>
      <c r="K205" s="475">
        <f t="shared" si="126"/>
        <v>0</v>
      </c>
      <c r="L205" s="475">
        <f t="shared" si="126"/>
        <v>0</v>
      </c>
      <c r="M205" s="475">
        <f t="shared" si="126"/>
        <v>0</v>
      </c>
      <c r="N205" s="475">
        <f t="shared" si="126"/>
        <v>0</v>
      </c>
      <c r="O205" s="475">
        <f t="shared" si="126"/>
        <v>0</v>
      </c>
      <c r="P205" s="475">
        <f t="shared" si="126"/>
        <v>0</v>
      </c>
      <c r="Q205" s="475">
        <f t="shared" si="126"/>
        <v>0</v>
      </c>
      <c r="R205" s="475">
        <f t="shared" si="126"/>
        <v>0</v>
      </c>
      <c r="S205" s="475">
        <f t="shared" si="126"/>
        <v>0</v>
      </c>
      <c r="T205" s="475">
        <f t="shared" si="126"/>
        <v>0</v>
      </c>
      <c r="U205" s="475">
        <f t="shared" si="126"/>
        <v>0</v>
      </c>
      <c r="V205" s="475">
        <f t="shared" si="126"/>
        <v>0</v>
      </c>
      <c r="W205" s="475">
        <f t="shared" si="126"/>
        <v>0</v>
      </c>
      <c r="X205" s="475">
        <f t="shared" si="126"/>
        <v>0</v>
      </c>
      <c r="Y205" s="475">
        <f t="shared" si="126"/>
        <v>0</v>
      </c>
      <c r="Z205" s="475">
        <f t="shared" si="126"/>
        <v>0</v>
      </c>
      <c r="AA205" s="475">
        <f t="shared" si="126"/>
        <v>0</v>
      </c>
      <c r="AB205" s="475">
        <f t="shared" si="126"/>
        <v>0</v>
      </c>
      <c r="AC205" s="475">
        <f t="shared" si="126"/>
        <v>0</v>
      </c>
      <c r="AD205" s="475">
        <f t="shared" si="126"/>
        <v>0</v>
      </c>
      <c r="AE205" s="475">
        <f t="shared" si="126"/>
        <v>0</v>
      </c>
      <c r="AF205" s="475">
        <f t="shared" si="126"/>
        <v>0</v>
      </c>
      <c r="AG205" s="475">
        <f t="shared" si="126"/>
        <v>0</v>
      </c>
      <c r="AH205" s="475">
        <f t="shared" si="126"/>
        <v>0</v>
      </c>
      <c r="AI205" s="475">
        <f t="shared" si="126"/>
        <v>0</v>
      </c>
      <c r="AJ205" s="475">
        <f t="shared" si="126"/>
        <v>0</v>
      </c>
      <c r="AK205" s="475">
        <f t="shared" si="126"/>
        <v>0</v>
      </c>
      <c r="AL205" s="475">
        <f t="shared" si="126"/>
        <v>0</v>
      </c>
      <c r="AM205" s="475">
        <f t="shared" si="126"/>
        <v>0</v>
      </c>
      <c r="AN205" s="475">
        <f t="shared" si="126"/>
        <v>0</v>
      </c>
      <c r="AO205" s="475">
        <f t="shared" si="126"/>
        <v>0</v>
      </c>
      <c r="AP205" s="475">
        <f t="shared" si="126"/>
        <v>0</v>
      </c>
      <c r="AQ205" s="475">
        <f t="shared" si="126"/>
        <v>0</v>
      </c>
      <c r="AR205" s="475">
        <f t="shared" si="126"/>
        <v>0</v>
      </c>
      <c r="AS205" s="475">
        <f t="shared" si="126"/>
        <v>0</v>
      </c>
      <c r="AT205" s="475">
        <f t="shared" si="126"/>
        <v>0</v>
      </c>
      <c r="AU205" s="475">
        <f t="shared" si="126"/>
        <v>0</v>
      </c>
      <c r="AV205" s="475">
        <f t="shared" si="126"/>
        <v>0</v>
      </c>
      <c r="AW205" s="475">
        <f t="shared" si="126"/>
        <v>0</v>
      </c>
      <c r="AX205" s="475">
        <f t="shared" si="126"/>
        <v>0</v>
      </c>
      <c r="AY205" s="475">
        <f t="shared" si="126"/>
        <v>0</v>
      </c>
      <c r="AZ205" s="475">
        <f t="shared" si="126"/>
        <v>0</v>
      </c>
      <c r="BA205" s="475">
        <f t="shared" si="126"/>
        <v>0</v>
      </c>
      <c r="BB205" s="475">
        <f t="shared" si="126"/>
        <v>0</v>
      </c>
      <c r="BC205" s="475">
        <f t="shared" si="126"/>
        <v>0</v>
      </c>
      <c r="BD205" s="475">
        <f t="shared" si="126"/>
        <v>0</v>
      </c>
      <c r="BE205" s="475">
        <f t="shared" si="126"/>
        <v>0</v>
      </c>
      <c r="BF205" s="475">
        <f t="shared" si="126"/>
        <v>0</v>
      </c>
      <c r="BG205" s="475">
        <f t="shared" si="126"/>
        <v>0</v>
      </c>
      <c r="BH205" s="475">
        <f t="shared" si="126"/>
        <v>0</v>
      </c>
      <c r="BI205" s="475">
        <f t="shared" si="126"/>
        <v>0</v>
      </c>
      <c r="BJ205" s="475">
        <f t="shared" si="126"/>
        <v>0</v>
      </c>
      <c r="BK205" s="475">
        <f t="shared" si="126"/>
        <v>0</v>
      </c>
      <c r="BL205" s="475">
        <f t="shared" si="126"/>
        <v>0</v>
      </c>
      <c r="BM205" s="475">
        <f t="shared" si="126"/>
        <v>0</v>
      </c>
      <c r="BN205" s="475">
        <f t="shared" si="126"/>
        <v>0</v>
      </c>
      <c r="BO205" s="475">
        <f t="shared" si="126"/>
        <v>0</v>
      </c>
      <c r="BP205" s="475">
        <f t="shared" si="126"/>
        <v>0</v>
      </c>
      <c r="BQ205" s="475">
        <f>_xlfn.IFNA(IF($B205=0,0,IF(DATE(BQ$4,BQ$5,1)&gt;=$B205,BQ74,0)),0)</f>
        <v>0</v>
      </c>
      <c r="BR205" s="475">
        <f t="shared" ref="BR205:BX205" si="133">_xlfn.IFNA(IF($B205=0,0,IF(DATE(BR$4,BR$5,1)&gt;=$B205,BR74,0)),0)</f>
        <v>0</v>
      </c>
      <c r="BS205" s="475">
        <f t="shared" si="133"/>
        <v>0</v>
      </c>
      <c r="BT205" s="475">
        <f t="shared" si="133"/>
        <v>0</v>
      </c>
      <c r="BU205" s="475">
        <f t="shared" si="133"/>
        <v>0</v>
      </c>
      <c r="BV205" s="475">
        <f t="shared" si="133"/>
        <v>0</v>
      </c>
      <c r="BW205" s="475">
        <f t="shared" si="133"/>
        <v>0</v>
      </c>
      <c r="BX205" s="475">
        <f t="shared" si="133"/>
        <v>0</v>
      </c>
      <c r="BY205" s="475">
        <f t="shared" ref="BY205:CX205" si="134">_xlfn.IFNA(IF($B205=0,0,IF(DATE(BY$4,BY$5,1)&gt;=$B205,BY74,0)),0)</f>
        <v>0</v>
      </c>
      <c r="BZ205" s="475">
        <f t="shared" si="134"/>
        <v>0</v>
      </c>
      <c r="CA205" s="475">
        <f t="shared" si="134"/>
        <v>0</v>
      </c>
      <c r="CB205" s="475">
        <f t="shared" si="134"/>
        <v>0</v>
      </c>
      <c r="CC205" s="475">
        <f t="shared" si="134"/>
        <v>0</v>
      </c>
      <c r="CD205" s="475">
        <f t="shared" si="134"/>
        <v>0</v>
      </c>
      <c r="CE205" s="475">
        <f t="shared" si="134"/>
        <v>0</v>
      </c>
      <c r="CF205" s="475">
        <f t="shared" si="134"/>
        <v>0</v>
      </c>
      <c r="CG205" s="475">
        <f t="shared" si="134"/>
        <v>0</v>
      </c>
      <c r="CH205" s="475">
        <f t="shared" si="134"/>
        <v>0</v>
      </c>
      <c r="CI205" s="475">
        <f t="shared" si="134"/>
        <v>0</v>
      </c>
      <c r="CJ205" s="475">
        <f t="shared" si="134"/>
        <v>0</v>
      </c>
      <c r="CK205" s="475">
        <f t="shared" si="134"/>
        <v>0</v>
      </c>
      <c r="CL205" s="475">
        <f t="shared" si="134"/>
        <v>0</v>
      </c>
      <c r="CM205" s="475">
        <f t="shared" si="134"/>
        <v>0</v>
      </c>
      <c r="CN205" s="475">
        <f t="shared" si="134"/>
        <v>0</v>
      </c>
      <c r="CO205" s="475">
        <f t="shared" si="134"/>
        <v>0</v>
      </c>
      <c r="CP205" s="475">
        <f t="shared" si="134"/>
        <v>0</v>
      </c>
      <c r="CQ205" s="475">
        <f t="shared" si="134"/>
        <v>346.07</v>
      </c>
      <c r="CR205" s="475">
        <f t="shared" si="134"/>
        <v>448.61</v>
      </c>
      <c r="CS205" s="475">
        <f t="shared" si="134"/>
        <v>424.64</v>
      </c>
      <c r="CT205" s="475">
        <f t="shared" si="134"/>
        <v>524.76</v>
      </c>
      <c r="CU205" s="475">
        <f t="shared" si="134"/>
        <v>414.79</v>
      </c>
      <c r="CV205" s="475">
        <f t="shared" si="134"/>
        <v>492.93</v>
      </c>
      <c r="CW205" s="475">
        <f t="shared" si="134"/>
        <v>484.26</v>
      </c>
      <c r="CX205" s="475">
        <f t="shared" si="134"/>
        <v>443.19</v>
      </c>
      <c r="CY205" s="475">
        <f t="shared" ref="CY205:ED205" si="135">_xlfn.IFNA(IF($B205=0,0,IF(DATE(CY$4,CY$5,1)&gt;=$B205,CY74,0)),0)</f>
        <v>393.32</v>
      </c>
      <c r="CZ205" s="475">
        <f t="shared" si="135"/>
        <v>473.4</v>
      </c>
      <c r="DA205" s="475">
        <f t="shared" si="135"/>
        <v>522.24</v>
      </c>
      <c r="DB205" s="475">
        <f t="shared" si="135"/>
        <v>459.84</v>
      </c>
      <c r="DC205" s="475">
        <f t="shared" si="135"/>
        <v>434.7</v>
      </c>
      <c r="DD205" s="475">
        <f t="shared" si="135"/>
        <v>515.24</v>
      </c>
      <c r="DE205" s="475">
        <f t="shared" si="135"/>
        <v>364.6</v>
      </c>
      <c r="DF205" s="475">
        <f t="shared" si="135"/>
        <v>454.21</v>
      </c>
      <c r="DG205" s="475">
        <f t="shared" si="135"/>
        <v>449.82</v>
      </c>
      <c r="DH205" s="475">
        <f t="shared" si="135"/>
        <v>0</v>
      </c>
      <c r="DI205" s="475">
        <f t="shared" si="135"/>
        <v>0</v>
      </c>
      <c r="DJ205" s="475">
        <f t="shared" si="135"/>
        <v>0</v>
      </c>
      <c r="DK205" s="475">
        <f t="shared" si="135"/>
        <v>0</v>
      </c>
      <c r="DL205" s="475">
        <f t="shared" si="135"/>
        <v>0</v>
      </c>
      <c r="DM205" s="475">
        <f t="shared" si="135"/>
        <v>0</v>
      </c>
      <c r="DN205" s="475">
        <f t="shared" si="135"/>
        <v>0</v>
      </c>
      <c r="DO205" s="475">
        <f t="shared" si="135"/>
        <v>0</v>
      </c>
      <c r="DP205" s="475">
        <f t="shared" si="135"/>
        <v>0</v>
      </c>
      <c r="DQ205" s="475">
        <f t="shared" si="135"/>
        <v>0</v>
      </c>
      <c r="DR205" s="475">
        <f t="shared" si="135"/>
        <v>0</v>
      </c>
      <c r="DS205" s="475">
        <f t="shared" si="135"/>
        <v>0</v>
      </c>
      <c r="DT205" s="475">
        <f t="shared" si="135"/>
        <v>0</v>
      </c>
      <c r="DU205" s="475">
        <f t="shared" si="135"/>
        <v>0</v>
      </c>
      <c r="DV205" s="475">
        <f t="shared" si="135"/>
        <v>0</v>
      </c>
      <c r="DW205" s="475">
        <f t="shared" si="135"/>
        <v>0</v>
      </c>
      <c r="DX205" s="475">
        <f t="shared" si="135"/>
        <v>0</v>
      </c>
      <c r="DY205" s="475">
        <f t="shared" si="135"/>
        <v>0</v>
      </c>
      <c r="DZ205" s="475">
        <f t="shared" si="135"/>
        <v>0</v>
      </c>
      <c r="EA205" s="475">
        <f t="shared" si="135"/>
        <v>0</v>
      </c>
      <c r="EB205" s="475">
        <f t="shared" si="135"/>
        <v>0</v>
      </c>
      <c r="EC205" s="475">
        <f t="shared" si="135"/>
        <v>0</v>
      </c>
      <c r="ED205" s="475">
        <f t="shared" si="135"/>
        <v>0</v>
      </c>
      <c r="EE205" s="475">
        <f t="shared" si="125"/>
        <v>0</v>
      </c>
      <c r="EF205" s="475">
        <f t="shared" si="125"/>
        <v>0</v>
      </c>
      <c r="EG205" s="475">
        <f t="shared" si="125"/>
        <v>0</v>
      </c>
      <c r="EH205" s="475">
        <f t="shared" si="125"/>
        <v>0</v>
      </c>
      <c r="EI205" s="475">
        <f t="shared" si="125"/>
        <v>0</v>
      </c>
      <c r="EJ205" s="475">
        <f t="shared" si="125"/>
        <v>0</v>
      </c>
      <c r="EK205" s="475">
        <f t="shared" si="125"/>
        <v>0</v>
      </c>
      <c r="EL205" s="475">
        <f t="shared" si="125"/>
        <v>0</v>
      </c>
      <c r="EM205" s="475">
        <f t="shared" si="125"/>
        <v>0</v>
      </c>
      <c r="EN205" s="475">
        <f t="shared" si="125"/>
        <v>0</v>
      </c>
      <c r="EO205" s="475">
        <f t="shared" si="125"/>
        <v>0</v>
      </c>
      <c r="EP205" s="475">
        <f t="shared" si="125"/>
        <v>0</v>
      </c>
      <c r="EQ205" s="475">
        <f t="shared" si="125"/>
        <v>0</v>
      </c>
      <c r="ER205" s="475">
        <f t="shared" si="125"/>
        <v>0</v>
      </c>
      <c r="ES205" s="475">
        <f t="shared" si="125"/>
        <v>0</v>
      </c>
      <c r="ET205" s="475">
        <f t="shared" si="125"/>
        <v>0</v>
      </c>
      <c r="EU205" s="475">
        <f t="shared" si="125"/>
        <v>0</v>
      </c>
      <c r="EV205" s="475">
        <f t="shared" si="125"/>
        <v>0</v>
      </c>
      <c r="EW205" s="475">
        <f t="shared" si="125"/>
        <v>0</v>
      </c>
      <c r="EX205" s="475">
        <f t="shared" si="125"/>
        <v>0</v>
      </c>
      <c r="EY205" s="475">
        <f t="shared" si="125"/>
        <v>0</v>
      </c>
      <c r="EZ205" s="475">
        <f t="shared" si="125"/>
        <v>0</v>
      </c>
      <c r="FA205" s="475">
        <f t="shared" si="125"/>
        <v>0</v>
      </c>
      <c r="FB205" s="475">
        <f t="shared" si="125"/>
        <v>0</v>
      </c>
      <c r="FC205" s="475">
        <f t="shared" si="125"/>
        <v>0</v>
      </c>
      <c r="FD205" s="475">
        <f t="shared" si="125"/>
        <v>0</v>
      </c>
      <c r="FE205" s="475">
        <f t="shared" si="125"/>
        <v>0</v>
      </c>
      <c r="FF205" s="475">
        <f t="shared" si="125"/>
        <v>0</v>
      </c>
      <c r="FG205" s="475">
        <f t="shared" si="125"/>
        <v>0</v>
      </c>
      <c r="FH205" s="475">
        <f t="shared" si="125"/>
        <v>0</v>
      </c>
      <c r="FI205" s="475">
        <f t="shared" si="125"/>
        <v>0</v>
      </c>
      <c r="FJ205" s="475">
        <f t="shared" si="125"/>
        <v>0</v>
      </c>
      <c r="FK205" s="475">
        <f t="shared" si="125"/>
        <v>0</v>
      </c>
      <c r="FL205" s="475">
        <f t="shared" si="125"/>
        <v>0</v>
      </c>
      <c r="FM205" s="475">
        <f t="shared" si="125"/>
        <v>0</v>
      </c>
      <c r="FN205" s="475">
        <f t="shared" si="125"/>
        <v>0</v>
      </c>
      <c r="FO205" s="475">
        <f t="shared" si="125"/>
        <v>0</v>
      </c>
      <c r="FP205" s="475">
        <f t="shared" si="125"/>
        <v>0</v>
      </c>
      <c r="FQ205" s="475">
        <f t="shared" si="125"/>
        <v>0</v>
      </c>
      <c r="FR205" s="475">
        <f t="shared" si="125"/>
        <v>0</v>
      </c>
      <c r="FS205" s="475">
        <f t="shared" si="125"/>
        <v>0</v>
      </c>
      <c r="FT205" s="475">
        <f t="shared" si="125"/>
        <v>0</v>
      </c>
      <c r="FU205" s="475">
        <f t="shared" si="125"/>
        <v>0</v>
      </c>
      <c r="FV205" s="475">
        <f t="shared" si="125"/>
        <v>0</v>
      </c>
      <c r="FW205" s="475">
        <f t="shared" si="125"/>
        <v>0</v>
      </c>
      <c r="FX205" s="475">
        <f t="shared" si="125"/>
        <v>0</v>
      </c>
      <c r="FY205" s="475">
        <f t="shared" si="125"/>
        <v>0</v>
      </c>
      <c r="FZ205" s="475">
        <f t="shared" si="125"/>
        <v>0</v>
      </c>
      <c r="GA205" s="475">
        <f t="shared" si="125"/>
        <v>0</v>
      </c>
      <c r="GB205" s="475">
        <f t="shared" si="125"/>
        <v>0</v>
      </c>
    </row>
    <row r="206" spans="2:184" x14ac:dyDescent="0.35">
      <c r="B206" s="517">
        <f>VLOOKUP(C206,'QUALIFIED ENGINES'!$D$7:$P$9999,13,FALSE)</f>
        <v>44903.041666666664</v>
      </c>
      <c r="C206" s="472">
        <f>'QUALIFIED ENGINES'!D76</f>
        <v>91531</v>
      </c>
      <c r="D206" s="475">
        <f t="shared" si="120"/>
        <v>0</v>
      </c>
      <c r="E206" s="475">
        <f t="shared" si="126"/>
        <v>0</v>
      </c>
      <c r="F206" s="475">
        <f t="shared" si="126"/>
        <v>0</v>
      </c>
      <c r="G206" s="475">
        <f t="shared" si="126"/>
        <v>0</v>
      </c>
      <c r="H206" s="475">
        <f t="shared" si="126"/>
        <v>0</v>
      </c>
      <c r="I206" s="475">
        <f t="shared" si="126"/>
        <v>0</v>
      </c>
      <c r="J206" s="475">
        <f t="shared" si="126"/>
        <v>0</v>
      </c>
      <c r="K206" s="475">
        <f t="shared" si="126"/>
        <v>0</v>
      </c>
      <c r="L206" s="475">
        <f t="shared" si="126"/>
        <v>0</v>
      </c>
      <c r="M206" s="475">
        <f t="shared" si="126"/>
        <v>0</v>
      </c>
      <c r="N206" s="475">
        <f t="shared" si="126"/>
        <v>0</v>
      </c>
      <c r="O206" s="475">
        <f t="shared" si="126"/>
        <v>0</v>
      </c>
      <c r="P206" s="475">
        <f t="shared" si="126"/>
        <v>0</v>
      </c>
      <c r="Q206" s="475">
        <f t="shared" si="126"/>
        <v>0</v>
      </c>
      <c r="R206" s="475">
        <f t="shared" si="126"/>
        <v>0</v>
      </c>
      <c r="S206" s="475">
        <f t="shared" si="126"/>
        <v>0</v>
      </c>
      <c r="T206" s="475">
        <f t="shared" si="126"/>
        <v>0</v>
      </c>
      <c r="U206" s="475">
        <f t="shared" si="126"/>
        <v>0</v>
      </c>
      <c r="V206" s="475">
        <f t="shared" si="126"/>
        <v>0</v>
      </c>
      <c r="W206" s="475">
        <f t="shared" si="126"/>
        <v>0</v>
      </c>
      <c r="X206" s="475">
        <f t="shared" si="126"/>
        <v>0</v>
      </c>
      <c r="Y206" s="475">
        <f t="shared" si="126"/>
        <v>0</v>
      </c>
      <c r="Z206" s="475">
        <f t="shared" si="126"/>
        <v>0</v>
      </c>
      <c r="AA206" s="475">
        <f t="shared" si="126"/>
        <v>0</v>
      </c>
      <c r="AB206" s="475">
        <f t="shared" si="126"/>
        <v>0</v>
      </c>
      <c r="AC206" s="475">
        <f t="shared" si="126"/>
        <v>0</v>
      </c>
      <c r="AD206" s="475">
        <f t="shared" si="126"/>
        <v>0</v>
      </c>
      <c r="AE206" s="475">
        <f t="shared" si="126"/>
        <v>0</v>
      </c>
      <c r="AF206" s="475">
        <f t="shared" si="126"/>
        <v>0</v>
      </c>
      <c r="AG206" s="475">
        <f t="shared" si="126"/>
        <v>0</v>
      </c>
      <c r="AH206" s="475">
        <f t="shared" si="126"/>
        <v>0</v>
      </c>
      <c r="AI206" s="475">
        <f t="shared" si="126"/>
        <v>0</v>
      </c>
      <c r="AJ206" s="475">
        <f t="shared" si="126"/>
        <v>0</v>
      </c>
      <c r="AK206" s="475">
        <f t="shared" si="126"/>
        <v>0</v>
      </c>
      <c r="AL206" s="475">
        <f t="shared" si="126"/>
        <v>0</v>
      </c>
      <c r="AM206" s="475">
        <f t="shared" si="126"/>
        <v>0</v>
      </c>
      <c r="AN206" s="475">
        <f t="shared" si="126"/>
        <v>0</v>
      </c>
      <c r="AO206" s="475">
        <f t="shared" si="126"/>
        <v>0</v>
      </c>
      <c r="AP206" s="475">
        <f t="shared" si="126"/>
        <v>0</v>
      </c>
      <c r="AQ206" s="475">
        <f t="shared" si="126"/>
        <v>0</v>
      </c>
      <c r="AR206" s="475">
        <f t="shared" si="126"/>
        <v>0</v>
      </c>
      <c r="AS206" s="475">
        <f t="shared" si="126"/>
        <v>0</v>
      </c>
      <c r="AT206" s="475">
        <f t="shared" si="126"/>
        <v>0</v>
      </c>
      <c r="AU206" s="475">
        <f t="shared" si="126"/>
        <v>0</v>
      </c>
      <c r="AV206" s="475">
        <f t="shared" si="126"/>
        <v>0</v>
      </c>
      <c r="AW206" s="475">
        <f t="shared" si="126"/>
        <v>0</v>
      </c>
      <c r="AX206" s="475">
        <f t="shared" si="126"/>
        <v>0</v>
      </c>
      <c r="AY206" s="475">
        <f t="shared" si="126"/>
        <v>0</v>
      </c>
      <c r="AZ206" s="475">
        <f t="shared" si="126"/>
        <v>0</v>
      </c>
      <c r="BA206" s="475">
        <f t="shared" si="126"/>
        <v>0</v>
      </c>
      <c r="BB206" s="475">
        <f t="shared" si="126"/>
        <v>0</v>
      </c>
      <c r="BC206" s="475">
        <f t="shared" si="126"/>
        <v>0</v>
      </c>
      <c r="BD206" s="475">
        <f t="shared" si="126"/>
        <v>0</v>
      </c>
      <c r="BE206" s="475">
        <f t="shared" si="126"/>
        <v>0</v>
      </c>
      <c r="BF206" s="475">
        <f t="shared" si="126"/>
        <v>0</v>
      </c>
      <c r="BG206" s="475">
        <f t="shared" si="126"/>
        <v>0</v>
      </c>
      <c r="BH206" s="475">
        <f t="shared" si="126"/>
        <v>0</v>
      </c>
      <c r="BI206" s="475">
        <f t="shared" si="126"/>
        <v>0</v>
      </c>
      <c r="BJ206" s="475">
        <f t="shared" si="126"/>
        <v>0</v>
      </c>
      <c r="BK206" s="475">
        <f t="shared" si="126"/>
        <v>0</v>
      </c>
      <c r="BL206" s="475">
        <f t="shared" si="126"/>
        <v>0</v>
      </c>
      <c r="BM206" s="475">
        <f t="shared" si="126"/>
        <v>0</v>
      </c>
      <c r="BN206" s="475">
        <f t="shared" si="126"/>
        <v>0</v>
      </c>
      <c r="BO206" s="475">
        <f t="shared" si="126"/>
        <v>0</v>
      </c>
      <c r="BP206" s="475">
        <f t="shared" ref="BP206:EA209" si="136">_xlfn.IFNA(IF($B206=0,0,IF(DATE(BP$4,BP$5,1)&gt;=$B206,BP75,0)),0)</f>
        <v>0</v>
      </c>
      <c r="BQ206" s="475">
        <f t="shared" si="136"/>
        <v>0</v>
      </c>
      <c r="BR206" s="475">
        <f t="shared" ref="BR206:BX206" si="137">_xlfn.IFNA(IF($B206=0,0,IF(DATE(BR$4,BR$5,1)&gt;=$B206,BR75,0)),0)</f>
        <v>0</v>
      </c>
      <c r="BS206" s="475">
        <f t="shared" si="137"/>
        <v>0</v>
      </c>
      <c r="BT206" s="475">
        <f t="shared" si="137"/>
        <v>0</v>
      </c>
      <c r="BU206" s="475">
        <f t="shared" si="137"/>
        <v>0</v>
      </c>
      <c r="BV206" s="475">
        <f t="shared" si="137"/>
        <v>0</v>
      </c>
      <c r="BW206" s="475">
        <f t="shared" si="137"/>
        <v>0</v>
      </c>
      <c r="BX206" s="475">
        <f t="shared" si="137"/>
        <v>0</v>
      </c>
      <c r="BY206" s="475">
        <f t="shared" si="136"/>
        <v>0</v>
      </c>
      <c r="BZ206" s="475">
        <f t="shared" si="136"/>
        <v>0</v>
      </c>
      <c r="CA206" s="475">
        <f t="shared" si="136"/>
        <v>0</v>
      </c>
      <c r="CB206" s="475">
        <f t="shared" si="136"/>
        <v>62.08</v>
      </c>
      <c r="CC206" s="475">
        <f t="shared" si="136"/>
        <v>398.32</v>
      </c>
      <c r="CD206" s="475">
        <f t="shared" si="136"/>
        <v>416.84</v>
      </c>
      <c r="CE206" s="475">
        <f t="shared" si="136"/>
        <v>375.86</v>
      </c>
      <c r="CF206" s="475">
        <f t="shared" si="136"/>
        <v>444.97</v>
      </c>
      <c r="CG206" s="475">
        <f t="shared" si="136"/>
        <v>397.18</v>
      </c>
      <c r="CH206" s="475">
        <f t="shared" si="136"/>
        <v>469.85</v>
      </c>
      <c r="CI206" s="475">
        <f t="shared" si="136"/>
        <v>459.55</v>
      </c>
      <c r="CJ206" s="475">
        <f t="shared" si="136"/>
        <v>452.54</v>
      </c>
      <c r="CK206" s="475">
        <f t="shared" si="136"/>
        <v>439.31</v>
      </c>
      <c r="CL206" s="475">
        <f t="shared" si="136"/>
        <v>413.12</v>
      </c>
      <c r="CM206" s="475">
        <f t="shared" si="136"/>
        <v>146.16</v>
      </c>
      <c r="CN206" s="475">
        <f t="shared" si="136"/>
        <v>32.79</v>
      </c>
      <c r="CO206" s="475">
        <f t="shared" si="136"/>
        <v>493.86</v>
      </c>
      <c r="CP206" s="475">
        <f t="shared" si="136"/>
        <v>442.75</v>
      </c>
      <c r="CQ206" s="475">
        <f t="shared" si="136"/>
        <v>480.5</v>
      </c>
      <c r="CR206" s="475">
        <f t="shared" si="136"/>
        <v>501.2</v>
      </c>
      <c r="CS206" s="475">
        <f t="shared" si="136"/>
        <v>421.07</v>
      </c>
      <c r="CT206" s="475">
        <f t="shared" si="136"/>
        <v>454.55</v>
      </c>
      <c r="CU206" s="475">
        <f t="shared" si="136"/>
        <v>492.23</v>
      </c>
      <c r="CV206" s="475">
        <f t="shared" si="136"/>
        <v>431.97</v>
      </c>
      <c r="CW206" s="475">
        <f t="shared" si="136"/>
        <v>427.27</v>
      </c>
      <c r="CX206" s="475">
        <f t="shared" si="136"/>
        <v>380.33</v>
      </c>
      <c r="CY206" s="475">
        <f t="shared" si="136"/>
        <v>474.73</v>
      </c>
      <c r="CZ206" s="475">
        <f t="shared" si="136"/>
        <v>424.84</v>
      </c>
      <c r="DA206" s="475">
        <f t="shared" si="136"/>
        <v>503.7</v>
      </c>
      <c r="DB206" s="475">
        <f t="shared" si="136"/>
        <v>447.55</v>
      </c>
      <c r="DC206" s="475">
        <f t="shared" si="136"/>
        <v>446.58</v>
      </c>
      <c r="DD206" s="475">
        <f t="shared" si="136"/>
        <v>58.57</v>
      </c>
      <c r="DE206" s="475">
        <f t="shared" si="136"/>
        <v>0</v>
      </c>
      <c r="DF206" s="475">
        <f t="shared" si="136"/>
        <v>0</v>
      </c>
      <c r="DG206" s="475">
        <f t="shared" si="136"/>
        <v>0</v>
      </c>
      <c r="DH206" s="475">
        <f t="shared" si="136"/>
        <v>0</v>
      </c>
      <c r="DI206" s="475">
        <f t="shared" si="136"/>
        <v>0</v>
      </c>
      <c r="DJ206" s="475">
        <f t="shared" si="136"/>
        <v>0</v>
      </c>
      <c r="DK206" s="475">
        <f t="shared" si="136"/>
        <v>0</v>
      </c>
      <c r="DL206" s="475">
        <f t="shared" si="136"/>
        <v>0</v>
      </c>
      <c r="DM206" s="475">
        <f t="shared" si="136"/>
        <v>0</v>
      </c>
      <c r="DN206" s="475">
        <f t="shared" si="136"/>
        <v>0</v>
      </c>
      <c r="DO206" s="475">
        <f t="shared" si="136"/>
        <v>0</v>
      </c>
      <c r="DP206" s="475">
        <f t="shared" si="136"/>
        <v>0</v>
      </c>
      <c r="DQ206" s="475">
        <f t="shared" si="136"/>
        <v>0</v>
      </c>
      <c r="DR206" s="475">
        <f t="shared" si="136"/>
        <v>0</v>
      </c>
      <c r="DS206" s="475">
        <f t="shared" si="136"/>
        <v>0</v>
      </c>
      <c r="DT206" s="475">
        <f t="shared" si="136"/>
        <v>0</v>
      </c>
      <c r="DU206" s="475">
        <f t="shared" si="136"/>
        <v>0</v>
      </c>
      <c r="DV206" s="475">
        <f t="shared" si="136"/>
        <v>0</v>
      </c>
      <c r="DW206" s="475">
        <f t="shared" si="136"/>
        <v>0</v>
      </c>
      <c r="DX206" s="475">
        <f t="shared" si="136"/>
        <v>0</v>
      </c>
      <c r="DY206" s="475">
        <f t="shared" si="136"/>
        <v>0</v>
      </c>
      <c r="DZ206" s="475">
        <f t="shared" si="136"/>
        <v>0</v>
      </c>
      <c r="EA206" s="475">
        <f t="shared" si="136"/>
        <v>0</v>
      </c>
      <c r="EB206" s="475">
        <f t="shared" ref="EB206:ED217" si="138">_xlfn.IFNA(IF($B206=0,0,IF(DATE(EB$4,EB$5,1)&gt;=$B206,EB75,0)),0)</f>
        <v>0</v>
      </c>
      <c r="EC206" s="475">
        <f t="shared" si="138"/>
        <v>0</v>
      </c>
      <c r="ED206" s="475">
        <f t="shared" si="138"/>
        <v>0</v>
      </c>
      <c r="EE206" s="475">
        <f t="shared" si="125"/>
        <v>0</v>
      </c>
      <c r="EF206" s="475">
        <f t="shared" si="125"/>
        <v>0</v>
      </c>
      <c r="EG206" s="475">
        <f t="shared" si="125"/>
        <v>0</v>
      </c>
      <c r="EH206" s="475">
        <f t="shared" si="125"/>
        <v>0</v>
      </c>
      <c r="EI206" s="475">
        <f t="shared" si="125"/>
        <v>0</v>
      </c>
      <c r="EJ206" s="475">
        <f t="shared" si="125"/>
        <v>0</v>
      </c>
      <c r="EK206" s="475">
        <f t="shared" si="125"/>
        <v>0</v>
      </c>
      <c r="EL206" s="475">
        <f t="shared" si="125"/>
        <v>0</v>
      </c>
      <c r="EM206" s="475">
        <f t="shared" si="125"/>
        <v>0</v>
      </c>
      <c r="EN206" s="475">
        <f t="shared" si="125"/>
        <v>0</v>
      </c>
      <c r="EO206" s="475">
        <f t="shared" si="125"/>
        <v>0</v>
      </c>
      <c r="EP206" s="475">
        <f t="shared" si="125"/>
        <v>0</v>
      </c>
      <c r="EQ206" s="475">
        <f t="shared" si="125"/>
        <v>0</v>
      </c>
      <c r="ER206" s="475">
        <f t="shared" si="125"/>
        <v>0</v>
      </c>
      <c r="ES206" s="475">
        <f t="shared" si="125"/>
        <v>0</v>
      </c>
      <c r="ET206" s="475">
        <f t="shared" si="125"/>
        <v>0</v>
      </c>
      <c r="EU206" s="475">
        <f t="shared" si="125"/>
        <v>0</v>
      </c>
      <c r="EV206" s="475">
        <f t="shared" si="125"/>
        <v>0</v>
      </c>
      <c r="EW206" s="475">
        <f t="shared" si="125"/>
        <v>0</v>
      </c>
      <c r="EX206" s="475">
        <f t="shared" si="125"/>
        <v>0</v>
      </c>
      <c r="EY206" s="475">
        <f t="shared" si="125"/>
        <v>0</v>
      </c>
      <c r="EZ206" s="475">
        <f t="shared" si="125"/>
        <v>0</v>
      </c>
      <c r="FA206" s="475">
        <f t="shared" si="125"/>
        <v>0</v>
      </c>
      <c r="FB206" s="475">
        <f t="shared" si="125"/>
        <v>0</v>
      </c>
      <c r="FC206" s="475">
        <f t="shared" si="125"/>
        <v>0</v>
      </c>
      <c r="FD206" s="475">
        <f t="shared" si="125"/>
        <v>0</v>
      </c>
      <c r="FE206" s="475">
        <f t="shared" si="125"/>
        <v>0</v>
      </c>
      <c r="FF206" s="475">
        <f t="shared" si="125"/>
        <v>0</v>
      </c>
      <c r="FG206" s="475">
        <f t="shared" si="125"/>
        <v>0</v>
      </c>
      <c r="FH206" s="475">
        <f t="shared" si="125"/>
        <v>0</v>
      </c>
      <c r="FI206" s="475">
        <f t="shared" si="125"/>
        <v>0</v>
      </c>
      <c r="FJ206" s="475">
        <f t="shared" si="125"/>
        <v>0</v>
      </c>
      <c r="FK206" s="475">
        <f t="shared" si="125"/>
        <v>0</v>
      </c>
      <c r="FL206" s="475">
        <f t="shared" si="125"/>
        <v>0</v>
      </c>
      <c r="FM206" s="475">
        <f t="shared" si="125"/>
        <v>0</v>
      </c>
      <c r="FN206" s="475">
        <f t="shared" si="125"/>
        <v>0</v>
      </c>
      <c r="FO206" s="475">
        <f t="shared" si="125"/>
        <v>0</v>
      </c>
      <c r="FP206" s="475">
        <f t="shared" si="125"/>
        <v>0</v>
      </c>
      <c r="FQ206" s="475">
        <f t="shared" si="125"/>
        <v>0</v>
      </c>
      <c r="FR206" s="475">
        <f t="shared" si="125"/>
        <v>0</v>
      </c>
      <c r="FS206" s="475">
        <f t="shared" si="125"/>
        <v>0</v>
      </c>
      <c r="FT206" s="475">
        <f t="shared" si="125"/>
        <v>0</v>
      </c>
      <c r="FU206" s="475">
        <f t="shared" si="125"/>
        <v>0</v>
      </c>
      <c r="FV206" s="475">
        <f t="shared" si="125"/>
        <v>0</v>
      </c>
      <c r="FW206" s="475">
        <f t="shared" si="125"/>
        <v>0</v>
      </c>
      <c r="FX206" s="475">
        <f t="shared" si="125"/>
        <v>0</v>
      </c>
      <c r="FY206" s="475">
        <f t="shared" si="125"/>
        <v>0</v>
      </c>
      <c r="FZ206" s="475">
        <f t="shared" si="125"/>
        <v>0</v>
      </c>
      <c r="GA206" s="475">
        <f t="shared" si="125"/>
        <v>0</v>
      </c>
      <c r="GB206" s="475">
        <f t="shared" si="125"/>
        <v>0</v>
      </c>
    </row>
    <row r="207" spans="2:184" x14ac:dyDescent="0.35">
      <c r="B207" s="517">
        <f>VLOOKUP(C207,'QUALIFIED ENGINES'!$D$7:$P$9999,13,FALSE)</f>
        <v>44631.041666666664</v>
      </c>
      <c r="C207" s="472">
        <f>'QUALIFIED ENGINES'!D77</f>
        <v>91537</v>
      </c>
      <c r="D207" s="475">
        <f t="shared" si="120"/>
        <v>0</v>
      </c>
      <c r="E207" s="475">
        <f t="shared" ref="E207:BP210" si="139">_xlfn.IFNA(IF($B207=0,0,IF(DATE(E$4,E$5,1)&gt;=$B207,E76,0)),0)</f>
        <v>0</v>
      </c>
      <c r="F207" s="475">
        <f t="shared" si="139"/>
        <v>0</v>
      </c>
      <c r="G207" s="475">
        <f t="shared" si="139"/>
        <v>0</v>
      </c>
      <c r="H207" s="475">
        <f t="shared" si="139"/>
        <v>0</v>
      </c>
      <c r="I207" s="475">
        <f t="shared" si="139"/>
        <v>0</v>
      </c>
      <c r="J207" s="475">
        <f t="shared" si="139"/>
        <v>0</v>
      </c>
      <c r="K207" s="475">
        <f t="shared" si="139"/>
        <v>0</v>
      </c>
      <c r="L207" s="475">
        <f t="shared" si="139"/>
        <v>0</v>
      </c>
      <c r="M207" s="475">
        <f t="shared" si="139"/>
        <v>0</v>
      </c>
      <c r="N207" s="475">
        <f t="shared" si="139"/>
        <v>0</v>
      </c>
      <c r="O207" s="475">
        <f t="shared" si="139"/>
        <v>0</v>
      </c>
      <c r="P207" s="475">
        <f t="shared" si="139"/>
        <v>0</v>
      </c>
      <c r="Q207" s="475">
        <f t="shared" si="139"/>
        <v>0</v>
      </c>
      <c r="R207" s="475">
        <f t="shared" si="139"/>
        <v>0</v>
      </c>
      <c r="S207" s="475">
        <f t="shared" si="139"/>
        <v>0</v>
      </c>
      <c r="T207" s="475">
        <f t="shared" si="139"/>
        <v>0</v>
      </c>
      <c r="U207" s="475">
        <f t="shared" si="139"/>
        <v>0</v>
      </c>
      <c r="V207" s="475">
        <f t="shared" si="139"/>
        <v>0</v>
      </c>
      <c r="W207" s="475">
        <f t="shared" si="139"/>
        <v>0</v>
      </c>
      <c r="X207" s="475">
        <f t="shared" si="139"/>
        <v>0</v>
      </c>
      <c r="Y207" s="475">
        <f t="shared" si="139"/>
        <v>0</v>
      </c>
      <c r="Z207" s="475">
        <f t="shared" si="139"/>
        <v>0</v>
      </c>
      <c r="AA207" s="475">
        <f t="shared" si="139"/>
        <v>0</v>
      </c>
      <c r="AB207" s="475">
        <f t="shared" si="139"/>
        <v>0</v>
      </c>
      <c r="AC207" s="475">
        <f t="shared" si="139"/>
        <v>0</v>
      </c>
      <c r="AD207" s="475">
        <f t="shared" si="139"/>
        <v>0</v>
      </c>
      <c r="AE207" s="475">
        <f t="shared" si="139"/>
        <v>0</v>
      </c>
      <c r="AF207" s="475">
        <f t="shared" si="139"/>
        <v>0</v>
      </c>
      <c r="AG207" s="475">
        <f t="shared" si="139"/>
        <v>0</v>
      </c>
      <c r="AH207" s="475">
        <f t="shared" si="139"/>
        <v>0</v>
      </c>
      <c r="AI207" s="475">
        <f t="shared" si="139"/>
        <v>0</v>
      </c>
      <c r="AJ207" s="475">
        <f t="shared" si="139"/>
        <v>0</v>
      </c>
      <c r="AK207" s="475">
        <f t="shared" si="139"/>
        <v>0</v>
      </c>
      <c r="AL207" s="475">
        <f t="shared" si="139"/>
        <v>0</v>
      </c>
      <c r="AM207" s="475">
        <f t="shared" si="139"/>
        <v>0</v>
      </c>
      <c r="AN207" s="475">
        <f t="shared" si="139"/>
        <v>0</v>
      </c>
      <c r="AO207" s="475">
        <f t="shared" si="139"/>
        <v>0</v>
      </c>
      <c r="AP207" s="475">
        <f t="shared" si="139"/>
        <v>0</v>
      </c>
      <c r="AQ207" s="475">
        <f t="shared" si="139"/>
        <v>0</v>
      </c>
      <c r="AR207" s="475">
        <f t="shared" si="139"/>
        <v>0</v>
      </c>
      <c r="AS207" s="475">
        <f t="shared" si="139"/>
        <v>0</v>
      </c>
      <c r="AT207" s="475">
        <f t="shared" si="139"/>
        <v>0</v>
      </c>
      <c r="AU207" s="475">
        <f t="shared" si="139"/>
        <v>0</v>
      </c>
      <c r="AV207" s="475">
        <f t="shared" si="139"/>
        <v>0</v>
      </c>
      <c r="AW207" s="475">
        <f t="shared" si="139"/>
        <v>0</v>
      </c>
      <c r="AX207" s="475">
        <f t="shared" si="139"/>
        <v>0</v>
      </c>
      <c r="AY207" s="475">
        <f t="shared" si="139"/>
        <v>0</v>
      </c>
      <c r="AZ207" s="475">
        <f t="shared" si="139"/>
        <v>0</v>
      </c>
      <c r="BA207" s="475">
        <f t="shared" si="139"/>
        <v>0</v>
      </c>
      <c r="BB207" s="475">
        <f t="shared" si="139"/>
        <v>0</v>
      </c>
      <c r="BC207" s="475">
        <f t="shared" si="139"/>
        <v>0</v>
      </c>
      <c r="BD207" s="475">
        <f t="shared" si="139"/>
        <v>0</v>
      </c>
      <c r="BE207" s="475">
        <f t="shared" si="139"/>
        <v>0</v>
      </c>
      <c r="BF207" s="475">
        <f t="shared" si="139"/>
        <v>0</v>
      </c>
      <c r="BG207" s="475">
        <f t="shared" si="139"/>
        <v>0</v>
      </c>
      <c r="BH207" s="475">
        <f t="shared" si="139"/>
        <v>0</v>
      </c>
      <c r="BI207" s="475">
        <f t="shared" si="139"/>
        <v>0</v>
      </c>
      <c r="BJ207" s="475">
        <f t="shared" si="139"/>
        <v>0</v>
      </c>
      <c r="BK207" s="475">
        <f t="shared" si="139"/>
        <v>0</v>
      </c>
      <c r="BL207" s="475">
        <f t="shared" si="139"/>
        <v>0</v>
      </c>
      <c r="BM207" s="475">
        <f t="shared" si="139"/>
        <v>0</v>
      </c>
      <c r="BN207" s="475">
        <f t="shared" si="139"/>
        <v>0</v>
      </c>
      <c r="BO207" s="475">
        <f t="shared" si="139"/>
        <v>0</v>
      </c>
      <c r="BP207" s="475">
        <f t="shared" si="139"/>
        <v>0</v>
      </c>
      <c r="BQ207" s="475">
        <f t="shared" si="136"/>
        <v>0</v>
      </c>
      <c r="BR207" s="475">
        <f t="shared" ref="BR207:BX207" si="140">_xlfn.IFNA(IF($B207=0,0,IF(DATE(BR$4,BR$5,1)&gt;=$B207,BR76,0)),0)</f>
        <v>0</v>
      </c>
      <c r="BS207" s="475">
        <f t="shared" si="140"/>
        <v>0</v>
      </c>
      <c r="BT207" s="475">
        <f t="shared" si="140"/>
        <v>0</v>
      </c>
      <c r="BU207" s="475">
        <f t="shared" si="140"/>
        <v>0</v>
      </c>
      <c r="BV207" s="475">
        <f t="shared" si="140"/>
        <v>0</v>
      </c>
      <c r="BW207" s="475">
        <f t="shared" si="140"/>
        <v>0</v>
      </c>
      <c r="BX207" s="475">
        <f t="shared" si="140"/>
        <v>270.05</v>
      </c>
      <c r="BY207" s="475">
        <f t="shared" si="136"/>
        <v>417.7</v>
      </c>
      <c r="BZ207" s="475">
        <f t="shared" si="136"/>
        <v>401.94</v>
      </c>
      <c r="CA207" s="475">
        <f t="shared" si="136"/>
        <v>379.88</v>
      </c>
      <c r="CB207" s="475">
        <f t="shared" si="136"/>
        <v>415.57</v>
      </c>
      <c r="CC207" s="475">
        <f t="shared" si="136"/>
        <v>102.7</v>
      </c>
      <c r="CD207" s="475">
        <f t="shared" si="136"/>
        <v>463.02</v>
      </c>
      <c r="CE207" s="475">
        <f t="shared" si="136"/>
        <v>408.23</v>
      </c>
      <c r="CF207" s="475">
        <f t="shared" si="136"/>
        <v>474.18</v>
      </c>
      <c r="CG207" s="475">
        <f t="shared" si="136"/>
        <v>398.15</v>
      </c>
      <c r="CH207" s="475">
        <f t="shared" si="136"/>
        <v>446.8</v>
      </c>
      <c r="CI207" s="475">
        <f t="shared" si="136"/>
        <v>437.83</v>
      </c>
      <c r="CJ207" s="475">
        <f t="shared" si="136"/>
        <v>515.89</v>
      </c>
      <c r="CK207" s="475">
        <f t="shared" si="136"/>
        <v>391.29</v>
      </c>
      <c r="CL207" s="475">
        <f t="shared" si="136"/>
        <v>450.36</v>
      </c>
      <c r="CM207" s="475">
        <f t="shared" si="136"/>
        <v>446.08</v>
      </c>
      <c r="CN207" s="475">
        <f t="shared" si="136"/>
        <v>445.87</v>
      </c>
      <c r="CO207" s="475">
        <f t="shared" si="136"/>
        <v>464.53</v>
      </c>
      <c r="CP207" s="475">
        <f t="shared" si="136"/>
        <v>409.9</v>
      </c>
      <c r="CQ207" s="475">
        <f t="shared" si="136"/>
        <v>476.22</v>
      </c>
      <c r="CR207" s="475">
        <f t="shared" si="136"/>
        <v>436.09</v>
      </c>
      <c r="CS207" s="475">
        <f t="shared" si="136"/>
        <v>421.15</v>
      </c>
      <c r="CT207" s="475">
        <f t="shared" si="136"/>
        <v>479.85</v>
      </c>
      <c r="CU207" s="475">
        <f t="shared" si="136"/>
        <v>468.62</v>
      </c>
      <c r="CV207" s="475">
        <f t="shared" si="136"/>
        <v>482.97</v>
      </c>
      <c r="CW207" s="475">
        <f t="shared" si="136"/>
        <v>482.37</v>
      </c>
      <c r="CX207" s="475">
        <f t="shared" si="136"/>
        <v>452.21</v>
      </c>
      <c r="CY207" s="475">
        <f t="shared" si="136"/>
        <v>414.79</v>
      </c>
      <c r="CZ207" s="475">
        <f t="shared" si="136"/>
        <v>79.78</v>
      </c>
      <c r="DA207" s="475">
        <f t="shared" si="136"/>
        <v>54.44</v>
      </c>
      <c r="DB207" s="475">
        <f t="shared" si="136"/>
        <v>454.34</v>
      </c>
      <c r="DC207" s="475">
        <f t="shared" si="136"/>
        <v>455.65</v>
      </c>
      <c r="DD207" s="475">
        <f t="shared" si="136"/>
        <v>482.74</v>
      </c>
      <c r="DE207" s="475">
        <f t="shared" si="136"/>
        <v>318.93</v>
      </c>
      <c r="DF207" s="475">
        <f t="shared" si="136"/>
        <v>281.68</v>
      </c>
      <c r="DG207" s="475">
        <f t="shared" si="136"/>
        <v>131.09</v>
      </c>
      <c r="DH207" s="475">
        <f t="shared" si="136"/>
        <v>0</v>
      </c>
      <c r="DI207" s="475">
        <f t="shared" si="136"/>
        <v>0</v>
      </c>
      <c r="DJ207" s="475">
        <f t="shared" si="136"/>
        <v>0</v>
      </c>
      <c r="DK207" s="475">
        <f t="shared" si="136"/>
        <v>0</v>
      </c>
      <c r="DL207" s="475">
        <f t="shared" si="136"/>
        <v>0</v>
      </c>
      <c r="DM207" s="475">
        <f t="shared" si="136"/>
        <v>0</v>
      </c>
      <c r="DN207" s="475">
        <f t="shared" si="136"/>
        <v>0</v>
      </c>
      <c r="DO207" s="475">
        <f t="shared" si="136"/>
        <v>0</v>
      </c>
      <c r="DP207" s="475">
        <f t="shared" si="136"/>
        <v>0</v>
      </c>
      <c r="DQ207" s="475">
        <f t="shared" si="136"/>
        <v>0</v>
      </c>
      <c r="DR207" s="475">
        <f t="shared" si="136"/>
        <v>0</v>
      </c>
      <c r="DS207" s="475">
        <f t="shared" si="136"/>
        <v>0</v>
      </c>
      <c r="DT207" s="475">
        <f t="shared" si="136"/>
        <v>0</v>
      </c>
      <c r="DU207" s="475">
        <f t="shared" si="136"/>
        <v>0</v>
      </c>
      <c r="DV207" s="475">
        <f t="shared" si="136"/>
        <v>0</v>
      </c>
      <c r="DW207" s="475">
        <f t="shared" si="136"/>
        <v>0</v>
      </c>
      <c r="DX207" s="475">
        <f t="shared" si="136"/>
        <v>0</v>
      </c>
      <c r="DY207" s="475">
        <f t="shared" si="136"/>
        <v>0</v>
      </c>
      <c r="DZ207" s="475">
        <f t="shared" si="136"/>
        <v>0</v>
      </c>
      <c r="EA207" s="475">
        <f t="shared" si="136"/>
        <v>0</v>
      </c>
      <c r="EB207" s="475">
        <f t="shared" si="138"/>
        <v>0</v>
      </c>
      <c r="EC207" s="475">
        <f t="shared" si="138"/>
        <v>0</v>
      </c>
      <c r="ED207" s="475">
        <f t="shared" si="138"/>
        <v>0</v>
      </c>
      <c r="EE207" s="475">
        <f t="shared" si="125"/>
        <v>0</v>
      </c>
      <c r="EF207" s="475">
        <f t="shared" si="125"/>
        <v>0</v>
      </c>
      <c r="EG207" s="475">
        <f t="shared" si="125"/>
        <v>0</v>
      </c>
      <c r="EH207" s="475">
        <f t="shared" si="125"/>
        <v>0</v>
      </c>
      <c r="EI207" s="475">
        <f t="shared" si="125"/>
        <v>0</v>
      </c>
      <c r="EJ207" s="475">
        <f t="shared" ref="EJ207:GB207" si="141">_xlfn.IFNA(IF($B207=0,0,IF(DATE(EJ$4,EJ$5,1)&gt;=$B207,EJ76,0)),0)</f>
        <v>0</v>
      </c>
      <c r="EK207" s="475">
        <f t="shared" si="141"/>
        <v>0</v>
      </c>
      <c r="EL207" s="475">
        <f t="shared" si="141"/>
        <v>0</v>
      </c>
      <c r="EM207" s="475">
        <f t="shared" si="141"/>
        <v>0</v>
      </c>
      <c r="EN207" s="475">
        <f t="shared" si="141"/>
        <v>0</v>
      </c>
      <c r="EO207" s="475">
        <f t="shared" si="141"/>
        <v>0</v>
      </c>
      <c r="EP207" s="475">
        <f t="shared" si="141"/>
        <v>0</v>
      </c>
      <c r="EQ207" s="475">
        <f t="shared" si="141"/>
        <v>0</v>
      </c>
      <c r="ER207" s="475">
        <f t="shared" si="141"/>
        <v>0</v>
      </c>
      <c r="ES207" s="475">
        <f t="shared" si="141"/>
        <v>0</v>
      </c>
      <c r="ET207" s="475">
        <f t="shared" si="141"/>
        <v>0</v>
      </c>
      <c r="EU207" s="475">
        <f t="shared" si="141"/>
        <v>0</v>
      </c>
      <c r="EV207" s="475">
        <f t="shared" si="141"/>
        <v>0</v>
      </c>
      <c r="EW207" s="475">
        <f t="shared" si="141"/>
        <v>0</v>
      </c>
      <c r="EX207" s="475">
        <f t="shared" si="141"/>
        <v>0</v>
      </c>
      <c r="EY207" s="475">
        <f t="shared" si="141"/>
        <v>0</v>
      </c>
      <c r="EZ207" s="475">
        <f t="shared" si="141"/>
        <v>0</v>
      </c>
      <c r="FA207" s="475">
        <f t="shared" si="141"/>
        <v>0</v>
      </c>
      <c r="FB207" s="475">
        <f t="shared" si="141"/>
        <v>0</v>
      </c>
      <c r="FC207" s="475">
        <f t="shared" si="141"/>
        <v>0</v>
      </c>
      <c r="FD207" s="475">
        <f t="shared" si="141"/>
        <v>0</v>
      </c>
      <c r="FE207" s="475">
        <f t="shared" si="141"/>
        <v>0</v>
      </c>
      <c r="FF207" s="475">
        <f t="shared" si="141"/>
        <v>0</v>
      </c>
      <c r="FG207" s="475">
        <f t="shared" si="141"/>
        <v>0</v>
      </c>
      <c r="FH207" s="475">
        <f t="shared" si="141"/>
        <v>0</v>
      </c>
      <c r="FI207" s="475">
        <f t="shared" si="141"/>
        <v>0</v>
      </c>
      <c r="FJ207" s="475">
        <f t="shared" si="141"/>
        <v>0</v>
      </c>
      <c r="FK207" s="475">
        <f t="shared" si="141"/>
        <v>0</v>
      </c>
      <c r="FL207" s="475">
        <f t="shared" si="141"/>
        <v>0</v>
      </c>
      <c r="FM207" s="475">
        <f t="shared" si="141"/>
        <v>0</v>
      </c>
      <c r="FN207" s="475">
        <f t="shared" si="141"/>
        <v>0</v>
      </c>
      <c r="FO207" s="475">
        <f t="shared" si="141"/>
        <v>0</v>
      </c>
      <c r="FP207" s="475">
        <f t="shared" si="141"/>
        <v>0</v>
      </c>
      <c r="FQ207" s="475">
        <f t="shared" si="141"/>
        <v>0</v>
      </c>
      <c r="FR207" s="475">
        <f t="shared" si="141"/>
        <v>0</v>
      </c>
      <c r="FS207" s="475">
        <f t="shared" si="141"/>
        <v>0</v>
      </c>
      <c r="FT207" s="475">
        <f t="shared" si="141"/>
        <v>0</v>
      </c>
      <c r="FU207" s="475">
        <f t="shared" si="141"/>
        <v>0</v>
      </c>
      <c r="FV207" s="475">
        <f t="shared" si="141"/>
        <v>0</v>
      </c>
      <c r="FW207" s="475">
        <f t="shared" si="141"/>
        <v>0</v>
      </c>
      <c r="FX207" s="475">
        <f t="shared" si="141"/>
        <v>0</v>
      </c>
      <c r="FY207" s="475">
        <f t="shared" si="141"/>
        <v>0</v>
      </c>
      <c r="FZ207" s="475">
        <f t="shared" si="141"/>
        <v>0</v>
      </c>
      <c r="GA207" s="475">
        <f t="shared" si="141"/>
        <v>0</v>
      </c>
      <c r="GB207" s="475">
        <f t="shared" si="141"/>
        <v>0</v>
      </c>
    </row>
    <row r="208" spans="2:184" x14ac:dyDescent="0.35">
      <c r="B208" s="517">
        <f>VLOOKUP(C208,'QUALIFIED ENGINES'!$D$7:$P$9999,13,FALSE)</f>
        <v>44652.041666666664</v>
      </c>
      <c r="C208" s="472">
        <f>'QUALIFIED ENGINES'!D78</f>
        <v>91532</v>
      </c>
      <c r="D208" s="475">
        <f t="shared" si="120"/>
        <v>0</v>
      </c>
      <c r="E208" s="475">
        <f t="shared" si="139"/>
        <v>0</v>
      </c>
      <c r="F208" s="475">
        <f t="shared" si="139"/>
        <v>0</v>
      </c>
      <c r="G208" s="475">
        <f t="shared" si="139"/>
        <v>0</v>
      </c>
      <c r="H208" s="475">
        <f t="shared" si="139"/>
        <v>0</v>
      </c>
      <c r="I208" s="475">
        <f t="shared" si="139"/>
        <v>0</v>
      </c>
      <c r="J208" s="475">
        <f t="shared" si="139"/>
        <v>0</v>
      </c>
      <c r="K208" s="475">
        <f t="shared" si="139"/>
        <v>0</v>
      </c>
      <c r="L208" s="475">
        <f t="shared" si="139"/>
        <v>0</v>
      </c>
      <c r="M208" s="475">
        <f t="shared" si="139"/>
        <v>0</v>
      </c>
      <c r="N208" s="475">
        <f t="shared" si="139"/>
        <v>0</v>
      </c>
      <c r="O208" s="475">
        <f t="shared" si="139"/>
        <v>0</v>
      </c>
      <c r="P208" s="475">
        <f t="shared" si="139"/>
        <v>0</v>
      </c>
      <c r="Q208" s="475">
        <f t="shared" si="139"/>
        <v>0</v>
      </c>
      <c r="R208" s="475">
        <f t="shared" si="139"/>
        <v>0</v>
      </c>
      <c r="S208" s="475">
        <f t="shared" si="139"/>
        <v>0</v>
      </c>
      <c r="T208" s="475">
        <f t="shared" si="139"/>
        <v>0</v>
      </c>
      <c r="U208" s="475">
        <f t="shared" si="139"/>
        <v>0</v>
      </c>
      <c r="V208" s="475">
        <f t="shared" si="139"/>
        <v>0</v>
      </c>
      <c r="W208" s="475">
        <f t="shared" si="139"/>
        <v>0</v>
      </c>
      <c r="X208" s="475">
        <f t="shared" si="139"/>
        <v>0</v>
      </c>
      <c r="Y208" s="475">
        <f t="shared" si="139"/>
        <v>0</v>
      </c>
      <c r="Z208" s="475">
        <f t="shared" si="139"/>
        <v>0</v>
      </c>
      <c r="AA208" s="475">
        <f t="shared" si="139"/>
        <v>0</v>
      </c>
      <c r="AB208" s="475">
        <f t="shared" si="139"/>
        <v>0</v>
      </c>
      <c r="AC208" s="475">
        <f t="shared" si="139"/>
        <v>0</v>
      </c>
      <c r="AD208" s="475">
        <f t="shared" si="139"/>
        <v>0</v>
      </c>
      <c r="AE208" s="475">
        <f t="shared" si="139"/>
        <v>0</v>
      </c>
      <c r="AF208" s="475">
        <f t="shared" si="139"/>
        <v>0</v>
      </c>
      <c r="AG208" s="475">
        <f t="shared" si="139"/>
        <v>0</v>
      </c>
      <c r="AH208" s="475">
        <f t="shared" si="139"/>
        <v>0</v>
      </c>
      <c r="AI208" s="475">
        <f t="shared" si="139"/>
        <v>0</v>
      </c>
      <c r="AJ208" s="475">
        <f t="shared" si="139"/>
        <v>0</v>
      </c>
      <c r="AK208" s="475">
        <f t="shared" si="139"/>
        <v>0</v>
      </c>
      <c r="AL208" s="475">
        <f t="shared" si="139"/>
        <v>0</v>
      </c>
      <c r="AM208" s="475">
        <f t="shared" si="139"/>
        <v>0</v>
      </c>
      <c r="AN208" s="475">
        <f t="shared" si="139"/>
        <v>0</v>
      </c>
      <c r="AO208" s="475">
        <f t="shared" si="139"/>
        <v>0</v>
      </c>
      <c r="AP208" s="475">
        <f t="shared" si="139"/>
        <v>0</v>
      </c>
      <c r="AQ208" s="475">
        <f t="shared" si="139"/>
        <v>0</v>
      </c>
      <c r="AR208" s="475">
        <f t="shared" si="139"/>
        <v>0</v>
      </c>
      <c r="AS208" s="475">
        <f t="shared" si="139"/>
        <v>0</v>
      </c>
      <c r="AT208" s="475">
        <f t="shared" si="139"/>
        <v>0</v>
      </c>
      <c r="AU208" s="475">
        <f t="shared" si="139"/>
        <v>0</v>
      </c>
      <c r="AV208" s="475">
        <f t="shared" si="139"/>
        <v>0</v>
      </c>
      <c r="AW208" s="475">
        <f t="shared" si="139"/>
        <v>0</v>
      </c>
      <c r="AX208" s="475">
        <f t="shared" si="139"/>
        <v>0</v>
      </c>
      <c r="AY208" s="475">
        <f t="shared" si="139"/>
        <v>0</v>
      </c>
      <c r="AZ208" s="475">
        <f t="shared" si="139"/>
        <v>0</v>
      </c>
      <c r="BA208" s="475">
        <f t="shared" si="139"/>
        <v>0</v>
      </c>
      <c r="BB208" s="475">
        <f t="shared" si="139"/>
        <v>0</v>
      </c>
      <c r="BC208" s="475">
        <f t="shared" si="139"/>
        <v>0</v>
      </c>
      <c r="BD208" s="475">
        <f t="shared" si="139"/>
        <v>0</v>
      </c>
      <c r="BE208" s="475">
        <f t="shared" si="139"/>
        <v>0</v>
      </c>
      <c r="BF208" s="475">
        <f t="shared" si="139"/>
        <v>0</v>
      </c>
      <c r="BG208" s="475">
        <f t="shared" si="139"/>
        <v>0</v>
      </c>
      <c r="BH208" s="475">
        <f t="shared" si="139"/>
        <v>0</v>
      </c>
      <c r="BI208" s="475">
        <f t="shared" si="139"/>
        <v>0</v>
      </c>
      <c r="BJ208" s="475">
        <f t="shared" si="139"/>
        <v>0</v>
      </c>
      <c r="BK208" s="475">
        <f t="shared" si="139"/>
        <v>0</v>
      </c>
      <c r="BL208" s="475">
        <f t="shared" si="139"/>
        <v>0</v>
      </c>
      <c r="BM208" s="475">
        <f t="shared" si="139"/>
        <v>0</v>
      </c>
      <c r="BN208" s="475">
        <f t="shared" si="139"/>
        <v>0</v>
      </c>
      <c r="BO208" s="475">
        <f t="shared" si="139"/>
        <v>0</v>
      </c>
      <c r="BP208" s="475">
        <f t="shared" si="139"/>
        <v>0</v>
      </c>
      <c r="BQ208" s="475">
        <f t="shared" si="136"/>
        <v>0</v>
      </c>
      <c r="BR208" s="475">
        <f t="shared" ref="BR208:BX208" si="142">_xlfn.IFNA(IF($B208=0,0,IF(DATE(BR$4,BR$5,1)&gt;=$B208,BR77,0)),0)</f>
        <v>0</v>
      </c>
      <c r="BS208" s="475">
        <f t="shared" si="142"/>
        <v>0</v>
      </c>
      <c r="BT208" s="475">
        <f t="shared" si="142"/>
        <v>0</v>
      </c>
      <c r="BU208" s="475">
        <f t="shared" si="142"/>
        <v>0</v>
      </c>
      <c r="BV208" s="475">
        <f t="shared" si="142"/>
        <v>0</v>
      </c>
      <c r="BW208" s="475">
        <f t="shared" si="142"/>
        <v>0</v>
      </c>
      <c r="BX208" s="475">
        <f t="shared" si="142"/>
        <v>335.61</v>
      </c>
      <c r="BY208" s="475">
        <f t="shared" si="136"/>
        <v>358.3</v>
      </c>
      <c r="BZ208" s="475">
        <f t="shared" si="136"/>
        <v>380.65</v>
      </c>
      <c r="CA208" s="475">
        <f t="shared" si="136"/>
        <v>256.5</v>
      </c>
      <c r="CB208" s="475">
        <f t="shared" si="136"/>
        <v>33.090000000000003</v>
      </c>
      <c r="CC208" s="475">
        <f t="shared" si="136"/>
        <v>437.81</v>
      </c>
      <c r="CD208" s="475">
        <f t="shared" si="136"/>
        <v>429.39</v>
      </c>
      <c r="CE208" s="475">
        <f t="shared" si="136"/>
        <v>470.51</v>
      </c>
      <c r="CF208" s="475">
        <f t="shared" si="136"/>
        <v>434.65</v>
      </c>
      <c r="CG208" s="475">
        <f t="shared" si="136"/>
        <v>412.42</v>
      </c>
      <c r="CH208" s="475">
        <f t="shared" si="136"/>
        <v>464.28</v>
      </c>
      <c r="CI208" s="475">
        <f t="shared" si="136"/>
        <v>451.68</v>
      </c>
      <c r="CJ208" s="475">
        <f t="shared" si="136"/>
        <v>354.04</v>
      </c>
      <c r="CK208" s="475">
        <f t="shared" si="136"/>
        <v>456.46</v>
      </c>
      <c r="CL208" s="475">
        <f t="shared" si="136"/>
        <v>447.24</v>
      </c>
      <c r="CM208" s="475">
        <f t="shared" si="136"/>
        <v>463.1</v>
      </c>
      <c r="CN208" s="475">
        <f t="shared" si="136"/>
        <v>413.35</v>
      </c>
      <c r="CO208" s="475">
        <f t="shared" si="136"/>
        <v>470.82</v>
      </c>
      <c r="CP208" s="475">
        <f t="shared" si="136"/>
        <v>469.66</v>
      </c>
      <c r="CQ208" s="475">
        <f t="shared" si="136"/>
        <v>450.87</v>
      </c>
      <c r="CR208" s="475">
        <f t="shared" si="136"/>
        <v>458.41</v>
      </c>
      <c r="CS208" s="475">
        <f t="shared" si="136"/>
        <v>395.39</v>
      </c>
      <c r="CT208" s="475">
        <f t="shared" si="136"/>
        <v>430.35</v>
      </c>
      <c r="CU208" s="475">
        <f t="shared" si="136"/>
        <v>462.17</v>
      </c>
      <c r="CV208" s="475">
        <f t="shared" si="136"/>
        <v>491.86</v>
      </c>
      <c r="CW208" s="475">
        <f t="shared" si="136"/>
        <v>383.32</v>
      </c>
      <c r="CX208" s="475">
        <f t="shared" si="136"/>
        <v>417.8</v>
      </c>
      <c r="CY208" s="475">
        <f t="shared" si="136"/>
        <v>469.6</v>
      </c>
      <c r="CZ208" s="475">
        <f t="shared" si="136"/>
        <v>463.25</v>
      </c>
      <c r="DA208" s="475">
        <f t="shared" si="136"/>
        <v>391.57</v>
      </c>
      <c r="DB208" s="475">
        <f t="shared" si="136"/>
        <v>479.91</v>
      </c>
      <c r="DC208" s="475">
        <f t="shared" si="136"/>
        <v>444.69</v>
      </c>
      <c r="DD208" s="475">
        <f t="shared" si="136"/>
        <v>418.58</v>
      </c>
      <c r="DE208" s="475">
        <f t="shared" si="136"/>
        <v>356.57</v>
      </c>
      <c r="DF208" s="475">
        <f t="shared" si="136"/>
        <v>229.36</v>
      </c>
      <c r="DG208" s="475">
        <f t="shared" si="136"/>
        <v>142.09</v>
      </c>
      <c r="DH208" s="475">
        <f t="shared" si="136"/>
        <v>0</v>
      </c>
      <c r="DI208" s="475">
        <f t="shared" si="136"/>
        <v>0</v>
      </c>
      <c r="DJ208" s="475">
        <f t="shared" si="136"/>
        <v>0</v>
      </c>
      <c r="DK208" s="475">
        <f t="shared" si="136"/>
        <v>0</v>
      </c>
      <c r="DL208" s="475">
        <f t="shared" si="136"/>
        <v>0</v>
      </c>
      <c r="DM208" s="475">
        <f t="shared" si="136"/>
        <v>0</v>
      </c>
      <c r="DN208" s="475">
        <f t="shared" si="136"/>
        <v>0</v>
      </c>
      <c r="DO208" s="475">
        <f t="shared" si="136"/>
        <v>0</v>
      </c>
      <c r="DP208" s="475">
        <f t="shared" si="136"/>
        <v>0</v>
      </c>
      <c r="DQ208" s="475">
        <f t="shared" si="136"/>
        <v>0</v>
      </c>
      <c r="DR208" s="475">
        <f t="shared" si="136"/>
        <v>0</v>
      </c>
      <c r="DS208" s="475">
        <f t="shared" si="136"/>
        <v>0</v>
      </c>
      <c r="DT208" s="475">
        <f t="shared" si="136"/>
        <v>0</v>
      </c>
      <c r="DU208" s="475">
        <f t="shared" si="136"/>
        <v>0</v>
      </c>
      <c r="DV208" s="475">
        <f t="shared" si="136"/>
        <v>0</v>
      </c>
      <c r="DW208" s="475">
        <f t="shared" si="136"/>
        <v>0</v>
      </c>
      <c r="DX208" s="475">
        <f t="shared" si="136"/>
        <v>0</v>
      </c>
      <c r="DY208" s="475">
        <f t="shared" si="136"/>
        <v>0</v>
      </c>
      <c r="DZ208" s="475">
        <f t="shared" si="136"/>
        <v>0</v>
      </c>
      <c r="EA208" s="475">
        <f t="shared" si="136"/>
        <v>0</v>
      </c>
      <c r="EB208" s="475">
        <f t="shared" si="138"/>
        <v>0</v>
      </c>
      <c r="EC208" s="475">
        <f t="shared" si="138"/>
        <v>0</v>
      </c>
      <c r="ED208" s="475">
        <f t="shared" si="138"/>
        <v>0</v>
      </c>
      <c r="EE208" s="475">
        <f t="shared" ref="EE208:GB213" si="143">_xlfn.IFNA(IF($B208=0,0,IF(DATE(EE$4,EE$5,1)&gt;=$B208,EE77,0)),0)</f>
        <v>0</v>
      </c>
      <c r="EF208" s="475">
        <f t="shared" si="143"/>
        <v>0</v>
      </c>
      <c r="EG208" s="475">
        <f t="shared" si="143"/>
        <v>0</v>
      </c>
      <c r="EH208" s="475">
        <f t="shared" si="143"/>
        <v>0</v>
      </c>
      <c r="EI208" s="475">
        <f t="shared" si="143"/>
        <v>0</v>
      </c>
      <c r="EJ208" s="475">
        <f t="shared" si="143"/>
        <v>0</v>
      </c>
      <c r="EK208" s="475">
        <f t="shared" si="143"/>
        <v>0</v>
      </c>
      <c r="EL208" s="475">
        <f t="shared" si="143"/>
        <v>0</v>
      </c>
      <c r="EM208" s="475">
        <f t="shared" si="143"/>
        <v>0</v>
      </c>
      <c r="EN208" s="475">
        <f t="shared" si="143"/>
        <v>0</v>
      </c>
      <c r="EO208" s="475">
        <f t="shared" si="143"/>
        <v>0</v>
      </c>
      <c r="EP208" s="475">
        <f t="shared" si="143"/>
        <v>0</v>
      </c>
      <c r="EQ208" s="475">
        <f t="shared" si="143"/>
        <v>0</v>
      </c>
      <c r="ER208" s="475">
        <f t="shared" si="143"/>
        <v>0</v>
      </c>
      <c r="ES208" s="475">
        <f t="shared" si="143"/>
        <v>0</v>
      </c>
      <c r="ET208" s="475">
        <f t="shared" si="143"/>
        <v>0</v>
      </c>
      <c r="EU208" s="475">
        <f t="shared" si="143"/>
        <v>0</v>
      </c>
      <c r="EV208" s="475">
        <f t="shared" si="143"/>
        <v>0</v>
      </c>
      <c r="EW208" s="475">
        <f t="shared" si="143"/>
        <v>0</v>
      </c>
      <c r="EX208" s="475">
        <f t="shared" si="143"/>
        <v>0</v>
      </c>
      <c r="EY208" s="475">
        <f t="shared" si="143"/>
        <v>0</v>
      </c>
      <c r="EZ208" s="475">
        <f t="shared" si="143"/>
        <v>0</v>
      </c>
      <c r="FA208" s="475">
        <f t="shared" si="143"/>
        <v>0</v>
      </c>
      <c r="FB208" s="475">
        <f t="shared" si="143"/>
        <v>0</v>
      </c>
      <c r="FC208" s="475">
        <f t="shared" si="143"/>
        <v>0</v>
      </c>
      <c r="FD208" s="475">
        <f t="shared" si="143"/>
        <v>0</v>
      </c>
      <c r="FE208" s="475">
        <f t="shared" si="143"/>
        <v>0</v>
      </c>
      <c r="FF208" s="475">
        <f t="shared" si="143"/>
        <v>0</v>
      </c>
      <c r="FG208" s="475">
        <f t="shared" si="143"/>
        <v>0</v>
      </c>
      <c r="FH208" s="475">
        <f t="shared" si="143"/>
        <v>0</v>
      </c>
      <c r="FI208" s="475">
        <f t="shared" si="143"/>
        <v>0</v>
      </c>
      <c r="FJ208" s="475">
        <f t="shared" si="143"/>
        <v>0</v>
      </c>
      <c r="FK208" s="475">
        <f t="shared" si="143"/>
        <v>0</v>
      </c>
      <c r="FL208" s="475">
        <f t="shared" si="143"/>
        <v>0</v>
      </c>
      <c r="FM208" s="475">
        <f t="shared" si="143"/>
        <v>0</v>
      </c>
      <c r="FN208" s="475">
        <f t="shared" si="143"/>
        <v>0</v>
      </c>
      <c r="FO208" s="475">
        <f t="shared" si="143"/>
        <v>0</v>
      </c>
      <c r="FP208" s="475">
        <f t="shared" si="143"/>
        <v>0</v>
      </c>
      <c r="FQ208" s="475">
        <f t="shared" si="143"/>
        <v>0</v>
      </c>
      <c r="FR208" s="475">
        <f t="shared" si="143"/>
        <v>0</v>
      </c>
      <c r="FS208" s="475">
        <f t="shared" si="143"/>
        <v>0</v>
      </c>
      <c r="FT208" s="475">
        <f t="shared" si="143"/>
        <v>0</v>
      </c>
      <c r="FU208" s="475">
        <f t="shared" si="143"/>
        <v>0</v>
      </c>
      <c r="FV208" s="475">
        <f t="shared" si="143"/>
        <v>0</v>
      </c>
      <c r="FW208" s="475">
        <f t="shared" si="143"/>
        <v>0</v>
      </c>
      <c r="FX208" s="475">
        <f t="shared" si="143"/>
        <v>0</v>
      </c>
      <c r="FY208" s="475">
        <f t="shared" si="143"/>
        <v>0</v>
      </c>
      <c r="FZ208" s="475">
        <f t="shared" si="143"/>
        <v>0</v>
      </c>
      <c r="GA208" s="475">
        <f t="shared" si="143"/>
        <v>0</v>
      </c>
      <c r="GB208" s="475">
        <f t="shared" si="143"/>
        <v>0</v>
      </c>
    </row>
    <row r="209" spans="2:184" x14ac:dyDescent="0.35">
      <c r="B209" s="517">
        <f>VLOOKUP(C209,'QUALIFIED ENGINES'!$D$7:$P$9999,13,FALSE)</f>
        <v>45291</v>
      </c>
      <c r="C209" s="472">
        <f>'QUALIFIED ENGINES'!D79</f>
        <v>91539</v>
      </c>
      <c r="D209" s="475">
        <f t="shared" si="120"/>
        <v>0</v>
      </c>
      <c r="E209" s="475">
        <f t="shared" si="139"/>
        <v>0</v>
      </c>
      <c r="F209" s="475">
        <f t="shared" si="139"/>
        <v>0</v>
      </c>
      <c r="G209" s="475">
        <f t="shared" si="139"/>
        <v>0</v>
      </c>
      <c r="H209" s="475">
        <f t="shared" si="139"/>
        <v>0</v>
      </c>
      <c r="I209" s="475">
        <f t="shared" si="139"/>
        <v>0</v>
      </c>
      <c r="J209" s="475">
        <f t="shared" si="139"/>
        <v>0</v>
      </c>
      <c r="K209" s="475">
        <f t="shared" si="139"/>
        <v>0</v>
      </c>
      <c r="L209" s="475">
        <f t="shared" si="139"/>
        <v>0</v>
      </c>
      <c r="M209" s="475">
        <f t="shared" si="139"/>
        <v>0</v>
      </c>
      <c r="N209" s="475">
        <f t="shared" si="139"/>
        <v>0</v>
      </c>
      <c r="O209" s="475">
        <f t="shared" si="139"/>
        <v>0</v>
      </c>
      <c r="P209" s="475">
        <f t="shared" si="139"/>
        <v>0</v>
      </c>
      <c r="Q209" s="475">
        <f t="shared" si="139"/>
        <v>0</v>
      </c>
      <c r="R209" s="475">
        <f t="shared" si="139"/>
        <v>0</v>
      </c>
      <c r="S209" s="475">
        <f t="shared" si="139"/>
        <v>0</v>
      </c>
      <c r="T209" s="475">
        <f t="shared" si="139"/>
        <v>0</v>
      </c>
      <c r="U209" s="475">
        <f t="shared" si="139"/>
        <v>0</v>
      </c>
      <c r="V209" s="475">
        <f t="shared" si="139"/>
        <v>0</v>
      </c>
      <c r="W209" s="475">
        <f t="shared" si="139"/>
        <v>0</v>
      </c>
      <c r="X209" s="475">
        <f t="shared" si="139"/>
        <v>0</v>
      </c>
      <c r="Y209" s="475">
        <f t="shared" si="139"/>
        <v>0</v>
      </c>
      <c r="Z209" s="475">
        <f t="shared" si="139"/>
        <v>0</v>
      </c>
      <c r="AA209" s="475">
        <f t="shared" si="139"/>
        <v>0</v>
      </c>
      <c r="AB209" s="475">
        <f t="shared" si="139"/>
        <v>0</v>
      </c>
      <c r="AC209" s="475">
        <f t="shared" si="139"/>
        <v>0</v>
      </c>
      <c r="AD209" s="475">
        <f t="shared" si="139"/>
        <v>0</v>
      </c>
      <c r="AE209" s="475">
        <f t="shared" si="139"/>
        <v>0</v>
      </c>
      <c r="AF209" s="475">
        <f t="shared" si="139"/>
        <v>0</v>
      </c>
      <c r="AG209" s="475">
        <f t="shared" si="139"/>
        <v>0</v>
      </c>
      <c r="AH209" s="475">
        <f t="shared" si="139"/>
        <v>0</v>
      </c>
      <c r="AI209" s="475">
        <f t="shared" si="139"/>
        <v>0</v>
      </c>
      <c r="AJ209" s="475">
        <f t="shared" si="139"/>
        <v>0</v>
      </c>
      <c r="AK209" s="475">
        <f t="shared" si="139"/>
        <v>0</v>
      </c>
      <c r="AL209" s="475">
        <f t="shared" si="139"/>
        <v>0</v>
      </c>
      <c r="AM209" s="475">
        <f t="shared" si="139"/>
        <v>0</v>
      </c>
      <c r="AN209" s="475">
        <f t="shared" si="139"/>
        <v>0</v>
      </c>
      <c r="AO209" s="475">
        <f t="shared" si="139"/>
        <v>0</v>
      </c>
      <c r="AP209" s="475">
        <f t="shared" si="139"/>
        <v>0</v>
      </c>
      <c r="AQ209" s="475">
        <f t="shared" si="139"/>
        <v>0</v>
      </c>
      <c r="AR209" s="475">
        <f t="shared" si="139"/>
        <v>0</v>
      </c>
      <c r="AS209" s="475">
        <f t="shared" si="139"/>
        <v>0</v>
      </c>
      <c r="AT209" s="475">
        <f t="shared" si="139"/>
        <v>0</v>
      </c>
      <c r="AU209" s="475">
        <f t="shared" si="139"/>
        <v>0</v>
      </c>
      <c r="AV209" s="475">
        <f t="shared" si="139"/>
        <v>0</v>
      </c>
      <c r="AW209" s="475">
        <f t="shared" si="139"/>
        <v>0</v>
      </c>
      <c r="AX209" s="475">
        <f t="shared" si="139"/>
        <v>0</v>
      </c>
      <c r="AY209" s="475">
        <f t="shared" si="139"/>
        <v>0</v>
      </c>
      <c r="AZ209" s="475">
        <f t="shared" si="139"/>
        <v>0</v>
      </c>
      <c r="BA209" s="475">
        <f t="shared" si="139"/>
        <v>0</v>
      </c>
      <c r="BB209" s="475">
        <f t="shared" si="139"/>
        <v>0</v>
      </c>
      <c r="BC209" s="475">
        <f t="shared" si="139"/>
        <v>0</v>
      </c>
      <c r="BD209" s="475">
        <f t="shared" si="139"/>
        <v>0</v>
      </c>
      <c r="BE209" s="475">
        <f t="shared" si="139"/>
        <v>0</v>
      </c>
      <c r="BF209" s="475">
        <f t="shared" si="139"/>
        <v>0</v>
      </c>
      <c r="BG209" s="475">
        <f t="shared" si="139"/>
        <v>0</v>
      </c>
      <c r="BH209" s="475">
        <f t="shared" si="139"/>
        <v>0</v>
      </c>
      <c r="BI209" s="475">
        <f t="shared" si="139"/>
        <v>0</v>
      </c>
      <c r="BJ209" s="475">
        <f t="shared" si="139"/>
        <v>0</v>
      </c>
      <c r="BK209" s="475">
        <f t="shared" si="139"/>
        <v>0</v>
      </c>
      <c r="BL209" s="475">
        <f t="shared" si="139"/>
        <v>0</v>
      </c>
      <c r="BM209" s="475">
        <f t="shared" si="139"/>
        <v>0</v>
      </c>
      <c r="BN209" s="475">
        <f t="shared" si="139"/>
        <v>0</v>
      </c>
      <c r="BO209" s="475">
        <f t="shared" si="139"/>
        <v>0</v>
      </c>
      <c r="BP209" s="475">
        <f t="shared" si="139"/>
        <v>0</v>
      </c>
      <c r="BQ209" s="475">
        <f t="shared" si="136"/>
        <v>0</v>
      </c>
      <c r="BR209" s="475">
        <f t="shared" ref="BR209:BX209" si="144">_xlfn.IFNA(IF($B209=0,0,IF(DATE(BR$4,BR$5,1)&gt;=$B209,BR78,0)),0)</f>
        <v>0</v>
      </c>
      <c r="BS209" s="475">
        <f t="shared" si="144"/>
        <v>0</v>
      </c>
      <c r="BT209" s="475">
        <f t="shared" si="144"/>
        <v>0</v>
      </c>
      <c r="BU209" s="475">
        <f t="shared" si="144"/>
        <v>0</v>
      </c>
      <c r="BV209" s="475">
        <f t="shared" si="144"/>
        <v>0</v>
      </c>
      <c r="BW209" s="475">
        <f t="shared" si="144"/>
        <v>0</v>
      </c>
      <c r="BX209" s="475">
        <f t="shared" si="144"/>
        <v>0</v>
      </c>
      <c r="BY209" s="475">
        <f t="shared" si="136"/>
        <v>0</v>
      </c>
      <c r="BZ209" s="475">
        <f t="shared" si="136"/>
        <v>0</v>
      </c>
      <c r="CA209" s="475">
        <f t="shared" si="136"/>
        <v>0</v>
      </c>
      <c r="CB209" s="475">
        <f t="shared" si="136"/>
        <v>0</v>
      </c>
      <c r="CC209" s="475">
        <f t="shared" si="136"/>
        <v>0</v>
      </c>
      <c r="CD209" s="475">
        <f t="shared" si="136"/>
        <v>0</v>
      </c>
      <c r="CE209" s="475">
        <f t="shared" si="136"/>
        <v>0</v>
      </c>
      <c r="CF209" s="475">
        <f t="shared" si="136"/>
        <v>0</v>
      </c>
      <c r="CG209" s="475">
        <f t="shared" si="136"/>
        <v>0</v>
      </c>
      <c r="CH209" s="475">
        <f t="shared" si="136"/>
        <v>0</v>
      </c>
      <c r="CI209" s="475">
        <f t="shared" si="136"/>
        <v>0</v>
      </c>
      <c r="CJ209" s="475">
        <f t="shared" si="136"/>
        <v>0</v>
      </c>
      <c r="CK209" s="475">
        <f t="shared" si="136"/>
        <v>213.17</v>
      </c>
      <c r="CL209" s="475">
        <f t="shared" si="136"/>
        <v>0</v>
      </c>
      <c r="CM209" s="475">
        <f t="shared" si="136"/>
        <v>0</v>
      </c>
      <c r="CN209" s="475">
        <f t="shared" si="136"/>
        <v>0</v>
      </c>
      <c r="CO209" s="475">
        <f t="shared" si="136"/>
        <v>0</v>
      </c>
      <c r="CP209" s="475">
        <f t="shared" si="136"/>
        <v>0</v>
      </c>
      <c r="CQ209" s="475">
        <f t="shared" si="136"/>
        <v>0</v>
      </c>
      <c r="CR209" s="475">
        <f t="shared" si="136"/>
        <v>0</v>
      </c>
      <c r="CS209" s="475">
        <f t="shared" si="136"/>
        <v>0</v>
      </c>
      <c r="CT209" s="475">
        <f t="shared" si="136"/>
        <v>0</v>
      </c>
      <c r="CU209" s="475">
        <f t="shared" si="136"/>
        <v>0</v>
      </c>
      <c r="CV209" s="475">
        <f t="shared" si="136"/>
        <v>33.79</v>
      </c>
      <c r="CW209" s="475">
        <f t="shared" si="136"/>
        <v>470.47</v>
      </c>
      <c r="CX209" s="475">
        <f t="shared" si="136"/>
        <v>410.56</v>
      </c>
      <c r="CY209" s="475">
        <f t="shared" si="136"/>
        <v>461.78</v>
      </c>
      <c r="CZ209" s="475">
        <f t="shared" si="136"/>
        <v>442.85</v>
      </c>
      <c r="DA209" s="475">
        <f t="shared" si="136"/>
        <v>443.39</v>
      </c>
      <c r="DB209" s="475">
        <f t="shared" si="136"/>
        <v>394.28</v>
      </c>
      <c r="DC209" s="475">
        <f t="shared" si="136"/>
        <v>456.92</v>
      </c>
      <c r="DD209" s="475">
        <f t="shared" si="136"/>
        <v>453.26</v>
      </c>
      <c r="DE209" s="475">
        <f t="shared" si="136"/>
        <v>407.94</v>
      </c>
      <c r="DF209" s="475">
        <f t="shared" si="136"/>
        <v>232.13</v>
      </c>
      <c r="DG209" s="475">
        <f t="shared" si="136"/>
        <v>0</v>
      </c>
      <c r="DH209" s="475">
        <f t="shared" si="136"/>
        <v>0</v>
      </c>
      <c r="DI209" s="475">
        <f t="shared" si="136"/>
        <v>0</v>
      </c>
      <c r="DJ209" s="475">
        <f t="shared" si="136"/>
        <v>0</v>
      </c>
      <c r="DK209" s="475">
        <f t="shared" si="136"/>
        <v>0</v>
      </c>
      <c r="DL209" s="475">
        <f t="shared" si="136"/>
        <v>0</v>
      </c>
      <c r="DM209" s="475">
        <f t="shared" si="136"/>
        <v>0</v>
      </c>
      <c r="DN209" s="475">
        <f t="shared" si="136"/>
        <v>0</v>
      </c>
      <c r="DO209" s="475">
        <f t="shared" si="136"/>
        <v>0</v>
      </c>
      <c r="DP209" s="475">
        <f t="shared" si="136"/>
        <v>0</v>
      </c>
      <c r="DQ209" s="475">
        <f t="shared" si="136"/>
        <v>0</v>
      </c>
      <c r="DR209" s="475">
        <f t="shared" si="136"/>
        <v>0</v>
      </c>
      <c r="DS209" s="475">
        <f t="shared" si="136"/>
        <v>0</v>
      </c>
      <c r="DT209" s="475">
        <f t="shared" si="136"/>
        <v>0</v>
      </c>
      <c r="DU209" s="475">
        <f t="shared" si="136"/>
        <v>0</v>
      </c>
      <c r="DV209" s="475">
        <f t="shared" si="136"/>
        <v>0</v>
      </c>
      <c r="DW209" s="475">
        <f t="shared" si="136"/>
        <v>0</v>
      </c>
      <c r="DX209" s="475">
        <f t="shared" si="136"/>
        <v>0</v>
      </c>
      <c r="DY209" s="475">
        <f t="shared" si="136"/>
        <v>0</v>
      </c>
      <c r="DZ209" s="475">
        <f t="shared" si="136"/>
        <v>0</v>
      </c>
      <c r="EA209" s="475">
        <f t="shared" si="136"/>
        <v>0</v>
      </c>
      <c r="EB209" s="475">
        <f t="shared" si="138"/>
        <v>0</v>
      </c>
      <c r="EC209" s="475">
        <f t="shared" si="138"/>
        <v>0</v>
      </c>
      <c r="ED209" s="475">
        <f t="shared" si="138"/>
        <v>0</v>
      </c>
      <c r="EE209" s="475">
        <f t="shared" si="143"/>
        <v>0</v>
      </c>
      <c r="EF209" s="475">
        <f t="shared" si="143"/>
        <v>0</v>
      </c>
      <c r="EG209" s="475">
        <f t="shared" si="143"/>
        <v>0</v>
      </c>
      <c r="EH209" s="475">
        <f t="shared" si="143"/>
        <v>0</v>
      </c>
      <c r="EI209" s="475">
        <f t="shared" si="143"/>
        <v>0</v>
      </c>
      <c r="EJ209" s="475">
        <f t="shared" si="143"/>
        <v>0</v>
      </c>
      <c r="EK209" s="475">
        <f t="shared" si="143"/>
        <v>0</v>
      </c>
      <c r="EL209" s="475">
        <f t="shared" si="143"/>
        <v>0</v>
      </c>
      <c r="EM209" s="475">
        <f t="shared" si="143"/>
        <v>0</v>
      </c>
      <c r="EN209" s="475">
        <f t="shared" si="143"/>
        <v>0</v>
      </c>
      <c r="EO209" s="475">
        <f t="shared" si="143"/>
        <v>0</v>
      </c>
      <c r="EP209" s="475">
        <f t="shared" si="143"/>
        <v>0</v>
      </c>
      <c r="EQ209" s="475">
        <f t="shared" si="143"/>
        <v>0</v>
      </c>
      <c r="ER209" s="475">
        <f t="shared" si="143"/>
        <v>0</v>
      </c>
      <c r="ES209" s="475">
        <f t="shared" si="143"/>
        <v>0</v>
      </c>
      <c r="ET209" s="475">
        <f t="shared" si="143"/>
        <v>0</v>
      </c>
      <c r="EU209" s="475">
        <f t="shared" si="143"/>
        <v>0</v>
      </c>
      <c r="EV209" s="475">
        <f t="shared" si="143"/>
        <v>0</v>
      </c>
      <c r="EW209" s="475">
        <f t="shared" si="143"/>
        <v>0</v>
      </c>
      <c r="EX209" s="475">
        <f t="shared" si="143"/>
        <v>0</v>
      </c>
      <c r="EY209" s="475">
        <f t="shared" si="143"/>
        <v>0</v>
      </c>
      <c r="EZ209" s="475">
        <f t="shared" si="143"/>
        <v>0</v>
      </c>
      <c r="FA209" s="475">
        <f t="shared" si="143"/>
        <v>0</v>
      </c>
      <c r="FB209" s="475">
        <f t="shared" si="143"/>
        <v>0</v>
      </c>
      <c r="FC209" s="475">
        <f t="shared" si="143"/>
        <v>0</v>
      </c>
      <c r="FD209" s="475">
        <f t="shared" si="143"/>
        <v>0</v>
      </c>
      <c r="FE209" s="475">
        <f t="shared" si="143"/>
        <v>0</v>
      </c>
      <c r="FF209" s="475">
        <f t="shared" si="143"/>
        <v>0</v>
      </c>
      <c r="FG209" s="475">
        <f t="shared" si="143"/>
        <v>0</v>
      </c>
      <c r="FH209" s="475">
        <f t="shared" si="143"/>
        <v>0</v>
      </c>
      <c r="FI209" s="475">
        <f t="shared" si="143"/>
        <v>0</v>
      </c>
      <c r="FJ209" s="475">
        <f t="shared" si="143"/>
        <v>0</v>
      </c>
      <c r="FK209" s="475">
        <f t="shared" si="143"/>
        <v>0</v>
      </c>
      <c r="FL209" s="475">
        <f t="shared" si="143"/>
        <v>0</v>
      </c>
      <c r="FM209" s="475">
        <f t="shared" si="143"/>
        <v>0</v>
      </c>
      <c r="FN209" s="475">
        <f t="shared" si="143"/>
        <v>0</v>
      </c>
      <c r="FO209" s="475">
        <f t="shared" si="143"/>
        <v>0</v>
      </c>
      <c r="FP209" s="475">
        <f t="shared" si="143"/>
        <v>0</v>
      </c>
      <c r="FQ209" s="475">
        <f t="shared" si="143"/>
        <v>0</v>
      </c>
      <c r="FR209" s="475">
        <f t="shared" si="143"/>
        <v>0</v>
      </c>
      <c r="FS209" s="475">
        <f t="shared" si="143"/>
        <v>0</v>
      </c>
      <c r="FT209" s="475">
        <f t="shared" si="143"/>
        <v>0</v>
      </c>
      <c r="FU209" s="475">
        <f t="shared" si="143"/>
        <v>0</v>
      </c>
      <c r="FV209" s="475">
        <f t="shared" si="143"/>
        <v>0</v>
      </c>
      <c r="FW209" s="475">
        <f t="shared" si="143"/>
        <v>0</v>
      </c>
      <c r="FX209" s="475">
        <f t="shared" si="143"/>
        <v>0</v>
      </c>
      <c r="FY209" s="475">
        <f t="shared" si="143"/>
        <v>0</v>
      </c>
      <c r="FZ209" s="475">
        <f t="shared" si="143"/>
        <v>0</v>
      </c>
      <c r="GA209" s="475">
        <f t="shared" si="143"/>
        <v>0</v>
      </c>
      <c r="GB209" s="475">
        <f t="shared" si="143"/>
        <v>0</v>
      </c>
    </row>
    <row r="210" spans="2:184" x14ac:dyDescent="0.35">
      <c r="B210" s="517">
        <f>VLOOKUP(C210,'QUALIFIED ENGINES'!$D$7:$P$9999,13,FALSE)</f>
        <v>45195.041666666664</v>
      </c>
      <c r="C210" s="472">
        <f>'QUALIFIED ENGINES'!D80</f>
        <v>91541</v>
      </c>
      <c r="D210" s="475">
        <f t="shared" si="120"/>
        <v>0</v>
      </c>
      <c r="E210" s="475">
        <f t="shared" si="139"/>
        <v>0</v>
      </c>
      <c r="F210" s="475">
        <f t="shared" si="139"/>
        <v>0</v>
      </c>
      <c r="G210" s="475">
        <f t="shared" si="139"/>
        <v>0</v>
      </c>
      <c r="H210" s="475">
        <f t="shared" si="139"/>
        <v>0</v>
      </c>
      <c r="I210" s="475">
        <f t="shared" si="139"/>
        <v>0</v>
      </c>
      <c r="J210" s="475">
        <f t="shared" si="139"/>
        <v>0</v>
      </c>
      <c r="K210" s="475">
        <f t="shared" si="139"/>
        <v>0</v>
      </c>
      <c r="L210" s="475">
        <f t="shared" si="139"/>
        <v>0</v>
      </c>
      <c r="M210" s="475">
        <f t="shared" si="139"/>
        <v>0</v>
      </c>
      <c r="N210" s="475">
        <f t="shared" si="139"/>
        <v>0</v>
      </c>
      <c r="O210" s="475">
        <f t="shared" si="139"/>
        <v>0</v>
      </c>
      <c r="P210" s="475">
        <f t="shared" si="139"/>
        <v>0</v>
      </c>
      <c r="Q210" s="475">
        <f t="shared" si="139"/>
        <v>0</v>
      </c>
      <c r="R210" s="475">
        <f t="shared" si="139"/>
        <v>0</v>
      </c>
      <c r="S210" s="475">
        <f t="shared" si="139"/>
        <v>0</v>
      </c>
      <c r="T210" s="475">
        <f t="shared" si="139"/>
        <v>0</v>
      </c>
      <c r="U210" s="475">
        <f t="shared" si="139"/>
        <v>0</v>
      </c>
      <c r="V210" s="475">
        <f t="shared" si="139"/>
        <v>0</v>
      </c>
      <c r="W210" s="475">
        <f t="shared" si="139"/>
        <v>0</v>
      </c>
      <c r="X210" s="475">
        <f t="shared" si="139"/>
        <v>0</v>
      </c>
      <c r="Y210" s="475">
        <f t="shared" si="139"/>
        <v>0</v>
      </c>
      <c r="Z210" s="475">
        <f t="shared" si="139"/>
        <v>0</v>
      </c>
      <c r="AA210" s="475">
        <f t="shared" si="139"/>
        <v>0</v>
      </c>
      <c r="AB210" s="475">
        <f t="shared" si="139"/>
        <v>0</v>
      </c>
      <c r="AC210" s="475">
        <f t="shared" si="139"/>
        <v>0</v>
      </c>
      <c r="AD210" s="475">
        <f t="shared" si="139"/>
        <v>0</v>
      </c>
      <c r="AE210" s="475">
        <f t="shared" si="139"/>
        <v>0</v>
      </c>
      <c r="AF210" s="475">
        <f t="shared" si="139"/>
        <v>0</v>
      </c>
      <c r="AG210" s="475">
        <f t="shared" si="139"/>
        <v>0</v>
      </c>
      <c r="AH210" s="475">
        <f t="shared" si="139"/>
        <v>0</v>
      </c>
      <c r="AI210" s="475">
        <f t="shared" si="139"/>
        <v>0</v>
      </c>
      <c r="AJ210" s="475">
        <f t="shared" si="139"/>
        <v>0</v>
      </c>
      <c r="AK210" s="475">
        <f t="shared" si="139"/>
        <v>0</v>
      </c>
      <c r="AL210" s="475">
        <f t="shared" si="139"/>
        <v>0</v>
      </c>
      <c r="AM210" s="475">
        <f t="shared" si="139"/>
        <v>0</v>
      </c>
      <c r="AN210" s="475">
        <f t="shared" si="139"/>
        <v>0</v>
      </c>
      <c r="AO210" s="475">
        <f t="shared" si="139"/>
        <v>0</v>
      </c>
      <c r="AP210" s="475">
        <f t="shared" si="139"/>
        <v>0</v>
      </c>
      <c r="AQ210" s="475">
        <f t="shared" si="139"/>
        <v>0</v>
      </c>
      <c r="AR210" s="475">
        <f t="shared" si="139"/>
        <v>0</v>
      </c>
      <c r="AS210" s="475">
        <f t="shared" si="139"/>
        <v>0</v>
      </c>
      <c r="AT210" s="475">
        <f t="shared" si="139"/>
        <v>0</v>
      </c>
      <c r="AU210" s="475">
        <f t="shared" si="139"/>
        <v>0</v>
      </c>
      <c r="AV210" s="475">
        <f t="shared" si="139"/>
        <v>0</v>
      </c>
      <c r="AW210" s="475">
        <f t="shared" si="139"/>
        <v>0</v>
      </c>
      <c r="AX210" s="475">
        <f t="shared" si="139"/>
        <v>0</v>
      </c>
      <c r="AY210" s="475">
        <f t="shared" si="139"/>
        <v>0</v>
      </c>
      <c r="AZ210" s="475">
        <f t="shared" si="139"/>
        <v>0</v>
      </c>
      <c r="BA210" s="475">
        <f t="shared" si="139"/>
        <v>0</v>
      </c>
      <c r="BB210" s="475">
        <f t="shared" si="139"/>
        <v>0</v>
      </c>
      <c r="BC210" s="475">
        <f t="shared" si="139"/>
        <v>0</v>
      </c>
      <c r="BD210" s="475">
        <f t="shared" si="139"/>
        <v>0</v>
      </c>
      <c r="BE210" s="475">
        <f t="shared" si="139"/>
        <v>0</v>
      </c>
      <c r="BF210" s="475">
        <f t="shared" si="139"/>
        <v>0</v>
      </c>
      <c r="BG210" s="475">
        <f t="shared" si="139"/>
        <v>0</v>
      </c>
      <c r="BH210" s="475">
        <f t="shared" si="139"/>
        <v>0</v>
      </c>
      <c r="BI210" s="475">
        <f t="shared" si="139"/>
        <v>0</v>
      </c>
      <c r="BJ210" s="475">
        <f t="shared" si="139"/>
        <v>0</v>
      </c>
      <c r="BK210" s="475">
        <f t="shared" si="139"/>
        <v>0</v>
      </c>
      <c r="BL210" s="475">
        <f t="shared" si="139"/>
        <v>0</v>
      </c>
      <c r="BM210" s="475">
        <f t="shared" si="139"/>
        <v>0</v>
      </c>
      <c r="BN210" s="475">
        <f t="shared" si="139"/>
        <v>0</v>
      </c>
      <c r="BO210" s="475">
        <f t="shared" si="139"/>
        <v>0</v>
      </c>
      <c r="BP210" s="475">
        <f t="shared" ref="BP210:EA213" si="145">_xlfn.IFNA(IF($B210=0,0,IF(DATE(BP$4,BP$5,1)&gt;=$B210,BP79,0)),0)</f>
        <v>0</v>
      </c>
      <c r="BQ210" s="475">
        <f t="shared" si="145"/>
        <v>0</v>
      </c>
      <c r="BR210" s="475">
        <f t="shared" ref="BR210:BX210" si="146">_xlfn.IFNA(IF($B210=0,0,IF(DATE(BR$4,BR$5,1)&gt;=$B210,BR79,0)),0)</f>
        <v>0</v>
      </c>
      <c r="BS210" s="475">
        <f t="shared" si="146"/>
        <v>0</v>
      </c>
      <c r="BT210" s="475">
        <f t="shared" si="146"/>
        <v>0</v>
      </c>
      <c r="BU210" s="475">
        <f t="shared" si="146"/>
        <v>0</v>
      </c>
      <c r="BV210" s="475">
        <f t="shared" si="146"/>
        <v>0</v>
      </c>
      <c r="BW210" s="475">
        <f t="shared" si="146"/>
        <v>0</v>
      </c>
      <c r="BX210" s="475">
        <f t="shared" si="146"/>
        <v>0</v>
      </c>
      <c r="BY210" s="475">
        <f t="shared" si="145"/>
        <v>0</v>
      </c>
      <c r="BZ210" s="475">
        <f t="shared" si="145"/>
        <v>0</v>
      </c>
      <c r="CA210" s="475">
        <f t="shared" si="145"/>
        <v>0</v>
      </c>
      <c r="CB210" s="475">
        <f t="shared" si="145"/>
        <v>0</v>
      </c>
      <c r="CC210" s="475">
        <f t="shared" si="145"/>
        <v>0</v>
      </c>
      <c r="CD210" s="475">
        <f t="shared" si="145"/>
        <v>0</v>
      </c>
      <c r="CE210" s="475">
        <f t="shared" si="145"/>
        <v>0</v>
      </c>
      <c r="CF210" s="475">
        <f t="shared" si="145"/>
        <v>0</v>
      </c>
      <c r="CG210" s="475">
        <f t="shared" si="145"/>
        <v>0</v>
      </c>
      <c r="CH210" s="475">
        <f t="shared" si="145"/>
        <v>0</v>
      </c>
      <c r="CI210" s="475">
        <f t="shared" si="145"/>
        <v>0</v>
      </c>
      <c r="CJ210" s="475">
        <f t="shared" si="145"/>
        <v>78.510000000000005</v>
      </c>
      <c r="CK210" s="475">
        <f t="shared" si="145"/>
        <v>0</v>
      </c>
      <c r="CL210" s="475">
        <f t="shared" si="145"/>
        <v>0</v>
      </c>
      <c r="CM210" s="475">
        <f t="shared" si="145"/>
        <v>0</v>
      </c>
      <c r="CN210" s="475">
        <f t="shared" si="145"/>
        <v>0</v>
      </c>
      <c r="CO210" s="475">
        <f t="shared" si="145"/>
        <v>0</v>
      </c>
      <c r="CP210" s="475">
        <f t="shared" si="145"/>
        <v>0</v>
      </c>
      <c r="CQ210" s="475">
        <f t="shared" si="145"/>
        <v>0</v>
      </c>
      <c r="CR210" s="475">
        <f t="shared" si="145"/>
        <v>0</v>
      </c>
      <c r="CS210" s="475">
        <f t="shared" si="145"/>
        <v>0</v>
      </c>
      <c r="CT210" s="475">
        <f t="shared" si="145"/>
        <v>0</v>
      </c>
      <c r="CU210" s="475">
        <f t="shared" si="145"/>
        <v>0</v>
      </c>
      <c r="CV210" s="475">
        <f t="shared" si="145"/>
        <v>213.84</v>
      </c>
      <c r="CW210" s="475">
        <f t="shared" si="145"/>
        <v>516.87</v>
      </c>
      <c r="CX210" s="475">
        <f t="shared" si="145"/>
        <v>434.09</v>
      </c>
      <c r="CY210" s="475">
        <f t="shared" si="145"/>
        <v>443.82</v>
      </c>
      <c r="CZ210" s="475">
        <f t="shared" si="145"/>
        <v>472.92</v>
      </c>
      <c r="DA210" s="475">
        <f t="shared" si="145"/>
        <v>475.97</v>
      </c>
      <c r="DB210" s="475">
        <f t="shared" si="145"/>
        <v>462.34</v>
      </c>
      <c r="DC210" s="475">
        <f t="shared" si="145"/>
        <v>406.89</v>
      </c>
      <c r="DD210" s="475">
        <f t="shared" si="145"/>
        <v>420.43</v>
      </c>
      <c r="DE210" s="475">
        <f t="shared" si="145"/>
        <v>408.97</v>
      </c>
      <c r="DF210" s="475">
        <f t="shared" si="145"/>
        <v>509.11</v>
      </c>
      <c r="DG210" s="475">
        <f t="shared" si="145"/>
        <v>445.95</v>
      </c>
      <c r="DH210" s="475">
        <f t="shared" si="145"/>
        <v>0</v>
      </c>
      <c r="DI210" s="475">
        <f t="shared" si="145"/>
        <v>0</v>
      </c>
      <c r="DJ210" s="475">
        <f t="shared" si="145"/>
        <v>0</v>
      </c>
      <c r="DK210" s="475">
        <f t="shared" si="145"/>
        <v>0</v>
      </c>
      <c r="DL210" s="475">
        <f t="shared" si="145"/>
        <v>0</v>
      </c>
      <c r="DM210" s="475">
        <f t="shared" si="145"/>
        <v>0</v>
      </c>
      <c r="DN210" s="475">
        <f t="shared" si="145"/>
        <v>0</v>
      </c>
      <c r="DO210" s="475">
        <f t="shared" si="145"/>
        <v>0</v>
      </c>
      <c r="DP210" s="475">
        <f t="shared" si="145"/>
        <v>0</v>
      </c>
      <c r="DQ210" s="475">
        <f t="shared" si="145"/>
        <v>0</v>
      </c>
      <c r="DR210" s="475">
        <f t="shared" si="145"/>
        <v>0</v>
      </c>
      <c r="DS210" s="475">
        <f t="shared" si="145"/>
        <v>0</v>
      </c>
      <c r="DT210" s="475">
        <f t="shared" si="145"/>
        <v>0</v>
      </c>
      <c r="DU210" s="475">
        <f t="shared" si="145"/>
        <v>0</v>
      </c>
      <c r="DV210" s="475">
        <f t="shared" si="145"/>
        <v>0</v>
      </c>
      <c r="DW210" s="475">
        <f t="shared" si="145"/>
        <v>0</v>
      </c>
      <c r="DX210" s="475">
        <f t="shared" si="145"/>
        <v>0</v>
      </c>
      <c r="DY210" s="475">
        <f t="shared" si="145"/>
        <v>0</v>
      </c>
      <c r="DZ210" s="475">
        <f t="shared" si="145"/>
        <v>0</v>
      </c>
      <c r="EA210" s="475">
        <f t="shared" si="145"/>
        <v>0</v>
      </c>
      <c r="EB210" s="475">
        <f t="shared" si="138"/>
        <v>0</v>
      </c>
      <c r="EC210" s="475">
        <f t="shared" si="138"/>
        <v>0</v>
      </c>
      <c r="ED210" s="475">
        <f t="shared" si="138"/>
        <v>0</v>
      </c>
      <c r="EE210" s="475">
        <f t="shared" si="143"/>
        <v>0</v>
      </c>
      <c r="EF210" s="475">
        <f t="shared" si="143"/>
        <v>0</v>
      </c>
      <c r="EG210" s="475">
        <f t="shared" si="143"/>
        <v>0</v>
      </c>
      <c r="EH210" s="475">
        <f t="shared" si="143"/>
        <v>0</v>
      </c>
      <c r="EI210" s="475">
        <f t="shared" si="143"/>
        <v>0</v>
      </c>
      <c r="EJ210" s="475">
        <f t="shared" si="143"/>
        <v>0</v>
      </c>
      <c r="EK210" s="475">
        <f t="shared" si="143"/>
        <v>0</v>
      </c>
      <c r="EL210" s="475">
        <f t="shared" si="143"/>
        <v>0</v>
      </c>
      <c r="EM210" s="475">
        <f t="shared" si="143"/>
        <v>0</v>
      </c>
      <c r="EN210" s="475">
        <f t="shared" si="143"/>
        <v>0</v>
      </c>
      <c r="EO210" s="475">
        <f t="shared" si="143"/>
        <v>0</v>
      </c>
      <c r="EP210" s="475">
        <f t="shared" si="143"/>
        <v>0</v>
      </c>
      <c r="EQ210" s="475">
        <f t="shared" si="143"/>
        <v>0</v>
      </c>
      <c r="ER210" s="475">
        <f t="shared" si="143"/>
        <v>0</v>
      </c>
      <c r="ES210" s="475">
        <f t="shared" si="143"/>
        <v>0</v>
      </c>
      <c r="ET210" s="475">
        <f t="shared" si="143"/>
        <v>0</v>
      </c>
      <c r="EU210" s="475">
        <f t="shared" si="143"/>
        <v>0</v>
      </c>
      <c r="EV210" s="475">
        <f t="shared" si="143"/>
        <v>0</v>
      </c>
      <c r="EW210" s="475">
        <f t="shared" si="143"/>
        <v>0</v>
      </c>
      <c r="EX210" s="475">
        <f t="shared" si="143"/>
        <v>0</v>
      </c>
      <c r="EY210" s="475">
        <f t="shared" si="143"/>
        <v>0</v>
      </c>
      <c r="EZ210" s="475">
        <f t="shared" si="143"/>
        <v>0</v>
      </c>
      <c r="FA210" s="475">
        <f t="shared" si="143"/>
        <v>0</v>
      </c>
      <c r="FB210" s="475">
        <f t="shared" si="143"/>
        <v>0</v>
      </c>
      <c r="FC210" s="475">
        <f t="shared" si="143"/>
        <v>0</v>
      </c>
      <c r="FD210" s="475">
        <f t="shared" si="143"/>
        <v>0</v>
      </c>
      <c r="FE210" s="475">
        <f t="shared" si="143"/>
        <v>0</v>
      </c>
      <c r="FF210" s="475">
        <f t="shared" si="143"/>
        <v>0</v>
      </c>
      <c r="FG210" s="475">
        <f t="shared" si="143"/>
        <v>0</v>
      </c>
      <c r="FH210" s="475">
        <f t="shared" si="143"/>
        <v>0</v>
      </c>
      <c r="FI210" s="475">
        <f t="shared" si="143"/>
        <v>0</v>
      </c>
      <c r="FJ210" s="475">
        <f t="shared" si="143"/>
        <v>0</v>
      </c>
      <c r="FK210" s="475">
        <f t="shared" si="143"/>
        <v>0</v>
      </c>
      <c r="FL210" s="475">
        <f t="shared" si="143"/>
        <v>0</v>
      </c>
      <c r="FM210" s="475">
        <f t="shared" si="143"/>
        <v>0</v>
      </c>
      <c r="FN210" s="475">
        <f t="shared" si="143"/>
        <v>0</v>
      </c>
      <c r="FO210" s="475">
        <f t="shared" si="143"/>
        <v>0</v>
      </c>
      <c r="FP210" s="475">
        <f t="shared" si="143"/>
        <v>0</v>
      </c>
      <c r="FQ210" s="475">
        <f t="shared" si="143"/>
        <v>0</v>
      </c>
      <c r="FR210" s="475">
        <f t="shared" si="143"/>
        <v>0</v>
      </c>
      <c r="FS210" s="475">
        <f t="shared" si="143"/>
        <v>0</v>
      </c>
      <c r="FT210" s="475">
        <f t="shared" si="143"/>
        <v>0</v>
      </c>
      <c r="FU210" s="475">
        <f t="shared" si="143"/>
        <v>0</v>
      </c>
      <c r="FV210" s="475">
        <f t="shared" si="143"/>
        <v>0</v>
      </c>
      <c r="FW210" s="475">
        <f t="shared" si="143"/>
        <v>0</v>
      </c>
      <c r="FX210" s="475">
        <f t="shared" si="143"/>
        <v>0</v>
      </c>
      <c r="FY210" s="475">
        <f t="shared" si="143"/>
        <v>0</v>
      </c>
      <c r="FZ210" s="475">
        <f t="shared" si="143"/>
        <v>0</v>
      </c>
      <c r="GA210" s="475">
        <f t="shared" si="143"/>
        <v>0</v>
      </c>
      <c r="GB210" s="475">
        <f t="shared" si="143"/>
        <v>0</v>
      </c>
    </row>
    <row r="211" spans="2:184" x14ac:dyDescent="0.35">
      <c r="B211" s="517">
        <f>VLOOKUP(C211,'QUALIFIED ENGINES'!$D$7:$P$9999,13,FALSE)</f>
        <v>45098.041666666664</v>
      </c>
      <c r="C211" s="472">
        <f>'QUALIFIED ENGINES'!D81</f>
        <v>91542</v>
      </c>
      <c r="D211" s="475">
        <f t="shared" si="120"/>
        <v>0</v>
      </c>
      <c r="E211" s="475">
        <f t="shared" ref="E211:BP214" si="147">_xlfn.IFNA(IF($B211=0,0,IF(DATE(E$4,E$5,1)&gt;=$B211,E80,0)),0)</f>
        <v>0</v>
      </c>
      <c r="F211" s="475">
        <f t="shared" si="147"/>
        <v>0</v>
      </c>
      <c r="G211" s="475">
        <f t="shared" si="147"/>
        <v>0</v>
      </c>
      <c r="H211" s="475">
        <f t="shared" si="147"/>
        <v>0</v>
      </c>
      <c r="I211" s="475">
        <f t="shared" si="147"/>
        <v>0</v>
      </c>
      <c r="J211" s="475">
        <f t="shared" si="147"/>
        <v>0</v>
      </c>
      <c r="K211" s="475">
        <f t="shared" si="147"/>
        <v>0</v>
      </c>
      <c r="L211" s="475">
        <f t="shared" si="147"/>
        <v>0</v>
      </c>
      <c r="M211" s="475">
        <f t="shared" si="147"/>
        <v>0</v>
      </c>
      <c r="N211" s="475">
        <f t="shared" si="147"/>
        <v>0</v>
      </c>
      <c r="O211" s="475">
        <f t="shared" si="147"/>
        <v>0</v>
      </c>
      <c r="P211" s="475">
        <f t="shared" si="147"/>
        <v>0</v>
      </c>
      <c r="Q211" s="475">
        <f t="shared" si="147"/>
        <v>0</v>
      </c>
      <c r="R211" s="475">
        <f t="shared" si="147"/>
        <v>0</v>
      </c>
      <c r="S211" s="475">
        <f t="shared" si="147"/>
        <v>0</v>
      </c>
      <c r="T211" s="475">
        <f t="shared" si="147"/>
        <v>0</v>
      </c>
      <c r="U211" s="475">
        <f t="shared" si="147"/>
        <v>0</v>
      </c>
      <c r="V211" s="475">
        <f t="shared" si="147"/>
        <v>0</v>
      </c>
      <c r="W211" s="475">
        <f t="shared" si="147"/>
        <v>0</v>
      </c>
      <c r="X211" s="475">
        <f t="shared" si="147"/>
        <v>0</v>
      </c>
      <c r="Y211" s="475">
        <f t="shared" si="147"/>
        <v>0</v>
      </c>
      <c r="Z211" s="475">
        <f t="shared" si="147"/>
        <v>0</v>
      </c>
      <c r="AA211" s="475">
        <f t="shared" si="147"/>
        <v>0</v>
      </c>
      <c r="AB211" s="475">
        <f t="shared" si="147"/>
        <v>0</v>
      </c>
      <c r="AC211" s="475">
        <f t="shared" si="147"/>
        <v>0</v>
      </c>
      <c r="AD211" s="475">
        <f t="shared" si="147"/>
        <v>0</v>
      </c>
      <c r="AE211" s="475">
        <f t="shared" si="147"/>
        <v>0</v>
      </c>
      <c r="AF211" s="475">
        <f t="shared" si="147"/>
        <v>0</v>
      </c>
      <c r="AG211" s="475">
        <f t="shared" si="147"/>
        <v>0</v>
      </c>
      <c r="AH211" s="475">
        <f t="shared" si="147"/>
        <v>0</v>
      </c>
      <c r="AI211" s="475">
        <f t="shared" si="147"/>
        <v>0</v>
      </c>
      <c r="AJ211" s="475">
        <f t="shared" si="147"/>
        <v>0</v>
      </c>
      <c r="AK211" s="475">
        <f t="shared" si="147"/>
        <v>0</v>
      </c>
      <c r="AL211" s="475">
        <f t="shared" si="147"/>
        <v>0</v>
      </c>
      <c r="AM211" s="475">
        <f t="shared" si="147"/>
        <v>0</v>
      </c>
      <c r="AN211" s="475">
        <f t="shared" si="147"/>
        <v>0</v>
      </c>
      <c r="AO211" s="475">
        <f t="shared" si="147"/>
        <v>0</v>
      </c>
      <c r="AP211" s="475">
        <f t="shared" si="147"/>
        <v>0</v>
      </c>
      <c r="AQ211" s="475">
        <f t="shared" si="147"/>
        <v>0</v>
      </c>
      <c r="AR211" s="475">
        <f t="shared" si="147"/>
        <v>0</v>
      </c>
      <c r="AS211" s="475">
        <f t="shared" si="147"/>
        <v>0</v>
      </c>
      <c r="AT211" s="475">
        <f t="shared" si="147"/>
        <v>0</v>
      </c>
      <c r="AU211" s="475">
        <f t="shared" si="147"/>
        <v>0</v>
      </c>
      <c r="AV211" s="475">
        <f t="shared" si="147"/>
        <v>0</v>
      </c>
      <c r="AW211" s="475">
        <f t="shared" si="147"/>
        <v>0</v>
      </c>
      <c r="AX211" s="475">
        <f t="shared" si="147"/>
        <v>0</v>
      </c>
      <c r="AY211" s="475">
        <f t="shared" si="147"/>
        <v>0</v>
      </c>
      <c r="AZ211" s="475">
        <f t="shared" si="147"/>
        <v>0</v>
      </c>
      <c r="BA211" s="475">
        <f t="shared" si="147"/>
        <v>0</v>
      </c>
      <c r="BB211" s="475">
        <f t="shared" si="147"/>
        <v>0</v>
      </c>
      <c r="BC211" s="475">
        <f t="shared" si="147"/>
        <v>0</v>
      </c>
      <c r="BD211" s="475">
        <f t="shared" si="147"/>
        <v>0</v>
      </c>
      <c r="BE211" s="475">
        <f t="shared" si="147"/>
        <v>0</v>
      </c>
      <c r="BF211" s="475">
        <f t="shared" si="147"/>
        <v>0</v>
      </c>
      <c r="BG211" s="475">
        <f t="shared" si="147"/>
        <v>0</v>
      </c>
      <c r="BH211" s="475">
        <f t="shared" si="147"/>
        <v>0</v>
      </c>
      <c r="BI211" s="475">
        <f t="shared" si="147"/>
        <v>0</v>
      </c>
      <c r="BJ211" s="475">
        <f t="shared" si="147"/>
        <v>0</v>
      </c>
      <c r="BK211" s="475">
        <f t="shared" si="147"/>
        <v>0</v>
      </c>
      <c r="BL211" s="475">
        <f t="shared" si="147"/>
        <v>0</v>
      </c>
      <c r="BM211" s="475">
        <f t="shared" si="147"/>
        <v>0</v>
      </c>
      <c r="BN211" s="475">
        <f t="shared" si="147"/>
        <v>0</v>
      </c>
      <c r="BO211" s="475">
        <f t="shared" si="147"/>
        <v>0</v>
      </c>
      <c r="BP211" s="475">
        <f t="shared" si="147"/>
        <v>0</v>
      </c>
      <c r="BQ211" s="475">
        <f t="shared" si="145"/>
        <v>0</v>
      </c>
      <c r="BR211" s="475">
        <f t="shared" ref="BR211:BX211" si="148">_xlfn.IFNA(IF($B211=0,0,IF(DATE(BR$4,BR$5,1)&gt;=$B211,BR80,0)),0)</f>
        <v>0</v>
      </c>
      <c r="BS211" s="475">
        <f t="shared" si="148"/>
        <v>0</v>
      </c>
      <c r="BT211" s="475">
        <f t="shared" si="148"/>
        <v>0</v>
      </c>
      <c r="BU211" s="475">
        <f t="shared" si="148"/>
        <v>0</v>
      </c>
      <c r="BV211" s="475">
        <f t="shared" si="148"/>
        <v>0</v>
      </c>
      <c r="BW211" s="475">
        <f t="shared" si="148"/>
        <v>0</v>
      </c>
      <c r="BX211" s="475">
        <f t="shared" si="148"/>
        <v>0</v>
      </c>
      <c r="BY211" s="475">
        <f t="shared" si="145"/>
        <v>0</v>
      </c>
      <c r="BZ211" s="475">
        <f t="shared" si="145"/>
        <v>0</v>
      </c>
      <c r="CA211" s="475">
        <f t="shared" si="145"/>
        <v>0</v>
      </c>
      <c r="CB211" s="475">
        <f t="shared" si="145"/>
        <v>0</v>
      </c>
      <c r="CC211" s="475">
        <f t="shared" si="145"/>
        <v>0</v>
      </c>
      <c r="CD211" s="475">
        <f t="shared" si="145"/>
        <v>0</v>
      </c>
      <c r="CE211" s="475">
        <f t="shared" si="145"/>
        <v>0</v>
      </c>
      <c r="CF211" s="475">
        <f t="shared" si="145"/>
        <v>78.599999999999994</v>
      </c>
      <c r="CG211" s="475">
        <f t="shared" si="145"/>
        <v>387.87</v>
      </c>
      <c r="CH211" s="475">
        <f t="shared" si="145"/>
        <v>364.45</v>
      </c>
      <c r="CI211" s="475">
        <f t="shared" si="145"/>
        <v>368.28</v>
      </c>
      <c r="CJ211" s="475">
        <f t="shared" si="145"/>
        <v>355.22</v>
      </c>
      <c r="CK211" s="475">
        <f t="shared" si="145"/>
        <v>299.81</v>
      </c>
      <c r="CL211" s="475">
        <f t="shared" si="145"/>
        <v>194.72</v>
      </c>
      <c r="CM211" s="475">
        <f t="shared" si="145"/>
        <v>0</v>
      </c>
      <c r="CN211" s="475">
        <f t="shared" si="145"/>
        <v>168.54</v>
      </c>
      <c r="CO211" s="475">
        <f t="shared" si="145"/>
        <v>176.11</v>
      </c>
      <c r="CP211" s="475">
        <f t="shared" si="145"/>
        <v>0</v>
      </c>
      <c r="CQ211" s="475">
        <f t="shared" si="145"/>
        <v>0</v>
      </c>
      <c r="CR211" s="475">
        <f t="shared" si="145"/>
        <v>0</v>
      </c>
      <c r="CS211" s="475">
        <f t="shared" si="145"/>
        <v>295.05</v>
      </c>
      <c r="CT211" s="475">
        <f t="shared" si="145"/>
        <v>406.88</v>
      </c>
      <c r="CU211" s="475">
        <f t="shared" si="145"/>
        <v>348.92</v>
      </c>
      <c r="CV211" s="475">
        <f t="shared" si="145"/>
        <v>398.73</v>
      </c>
      <c r="CW211" s="475">
        <f t="shared" si="145"/>
        <v>338.12</v>
      </c>
      <c r="CX211" s="475">
        <f t="shared" si="145"/>
        <v>378.43</v>
      </c>
      <c r="CY211" s="475">
        <f t="shared" si="145"/>
        <v>354.39</v>
      </c>
      <c r="CZ211" s="475">
        <f t="shared" si="145"/>
        <v>361.93</v>
      </c>
      <c r="DA211" s="475">
        <f t="shared" si="145"/>
        <v>398.39</v>
      </c>
      <c r="DB211" s="475">
        <f t="shared" si="145"/>
        <v>364.18</v>
      </c>
      <c r="DC211" s="475">
        <f t="shared" si="145"/>
        <v>398.66</v>
      </c>
      <c r="DD211" s="475">
        <f t="shared" si="145"/>
        <v>410.7</v>
      </c>
      <c r="DE211" s="475">
        <f t="shared" si="145"/>
        <v>316.83999999999997</v>
      </c>
      <c r="DF211" s="475">
        <f t="shared" si="145"/>
        <v>363.63</v>
      </c>
      <c r="DG211" s="475">
        <f t="shared" si="145"/>
        <v>320.8</v>
      </c>
      <c r="DH211" s="475">
        <f t="shared" si="145"/>
        <v>0</v>
      </c>
      <c r="DI211" s="475">
        <f t="shared" si="145"/>
        <v>0</v>
      </c>
      <c r="DJ211" s="475">
        <f t="shared" si="145"/>
        <v>0</v>
      </c>
      <c r="DK211" s="475">
        <f t="shared" si="145"/>
        <v>0</v>
      </c>
      <c r="DL211" s="475">
        <f t="shared" si="145"/>
        <v>0</v>
      </c>
      <c r="DM211" s="475">
        <f t="shared" si="145"/>
        <v>0</v>
      </c>
      <c r="DN211" s="475">
        <f t="shared" si="145"/>
        <v>0</v>
      </c>
      <c r="DO211" s="475">
        <f t="shared" si="145"/>
        <v>0</v>
      </c>
      <c r="DP211" s="475">
        <f t="shared" si="145"/>
        <v>0</v>
      </c>
      <c r="DQ211" s="475">
        <f t="shared" si="145"/>
        <v>0</v>
      </c>
      <c r="DR211" s="475">
        <f t="shared" si="145"/>
        <v>0</v>
      </c>
      <c r="DS211" s="475">
        <f t="shared" si="145"/>
        <v>0</v>
      </c>
      <c r="DT211" s="475">
        <f t="shared" si="145"/>
        <v>0</v>
      </c>
      <c r="DU211" s="475">
        <f t="shared" si="145"/>
        <v>0</v>
      </c>
      <c r="DV211" s="475">
        <f t="shared" si="145"/>
        <v>0</v>
      </c>
      <c r="DW211" s="475">
        <f t="shared" si="145"/>
        <v>0</v>
      </c>
      <c r="DX211" s="475">
        <f t="shared" si="145"/>
        <v>0</v>
      </c>
      <c r="DY211" s="475">
        <f t="shared" si="145"/>
        <v>0</v>
      </c>
      <c r="DZ211" s="475">
        <f t="shared" si="145"/>
        <v>0</v>
      </c>
      <c r="EA211" s="475">
        <f t="shared" si="145"/>
        <v>0</v>
      </c>
      <c r="EB211" s="475">
        <f t="shared" si="138"/>
        <v>0</v>
      </c>
      <c r="EC211" s="475">
        <f t="shared" si="138"/>
        <v>0</v>
      </c>
      <c r="ED211" s="475">
        <f t="shared" si="138"/>
        <v>0</v>
      </c>
      <c r="EE211" s="475">
        <f t="shared" si="143"/>
        <v>0</v>
      </c>
      <c r="EF211" s="475">
        <f t="shared" si="143"/>
        <v>0</v>
      </c>
      <c r="EG211" s="475">
        <f t="shared" si="143"/>
        <v>0</v>
      </c>
      <c r="EH211" s="475">
        <f t="shared" si="143"/>
        <v>0</v>
      </c>
      <c r="EI211" s="475">
        <f t="shared" si="143"/>
        <v>0</v>
      </c>
      <c r="EJ211" s="475">
        <f t="shared" si="143"/>
        <v>0</v>
      </c>
      <c r="EK211" s="475">
        <f t="shared" si="143"/>
        <v>0</v>
      </c>
      <c r="EL211" s="475">
        <f t="shared" si="143"/>
        <v>0</v>
      </c>
      <c r="EM211" s="475">
        <f t="shared" si="143"/>
        <v>0</v>
      </c>
      <c r="EN211" s="475">
        <f t="shared" si="143"/>
        <v>0</v>
      </c>
      <c r="EO211" s="475">
        <f t="shared" si="143"/>
        <v>0</v>
      </c>
      <c r="EP211" s="475">
        <f t="shared" si="143"/>
        <v>0</v>
      </c>
      <c r="EQ211" s="475">
        <f t="shared" si="143"/>
        <v>0</v>
      </c>
      <c r="ER211" s="475">
        <f t="shared" si="143"/>
        <v>0</v>
      </c>
      <c r="ES211" s="475">
        <f t="shared" si="143"/>
        <v>0</v>
      </c>
      <c r="ET211" s="475">
        <f t="shared" si="143"/>
        <v>0</v>
      </c>
      <c r="EU211" s="475">
        <f t="shared" si="143"/>
        <v>0</v>
      </c>
      <c r="EV211" s="475">
        <f t="shared" si="143"/>
        <v>0</v>
      </c>
      <c r="EW211" s="475">
        <f t="shared" si="143"/>
        <v>0</v>
      </c>
      <c r="EX211" s="475">
        <f t="shared" si="143"/>
        <v>0</v>
      </c>
      <c r="EY211" s="475">
        <f t="shared" si="143"/>
        <v>0</v>
      </c>
      <c r="EZ211" s="475">
        <f t="shared" si="143"/>
        <v>0</v>
      </c>
      <c r="FA211" s="475">
        <f t="shared" si="143"/>
        <v>0</v>
      </c>
      <c r="FB211" s="475">
        <f t="shared" si="143"/>
        <v>0</v>
      </c>
      <c r="FC211" s="475">
        <f t="shared" si="143"/>
        <v>0</v>
      </c>
      <c r="FD211" s="475">
        <f t="shared" si="143"/>
        <v>0</v>
      </c>
      <c r="FE211" s="475">
        <f t="shared" si="143"/>
        <v>0</v>
      </c>
      <c r="FF211" s="475">
        <f t="shared" si="143"/>
        <v>0</v>
      </c>
      <c r="FG211" s="475">
        <f t="shared" si="143"/>
        <v>0</v>
      </c>
      <c r="FH211" s="475">
        <f t="shared" si="143"/>
        <v>0</v>
      </c>
      <c r="FI211" s="475">
        <f t="shared" si="143"/>
        <v>0</v>
      </c>
      <c r="FJ211" s="475">
        <f t="shared" si="143"/>
        <v>0</v>
      </c>
      <c r="FK211" s="475">
        <f t="shared" si="143"/>
        <v>0</v>
      </c>
      <c r="FL211" s="475">
        <f t="shared" si="143"/>
        <v>0</v>
      </c>
      <c r="FM211" s="475">
        <f t="shared" si="143"/>
        <v>0</v>
      </c>
      <c r="FN211" s="475">
        <f t="shared" si="143"/>
        <v>0</v>
      </c>
      <c r="FO211" s="475">
        <f t="shared" si="143"/>
        <v>0</v>
      </c>
      <c r="FP211" s="475">
        <f t="shared" si="143"/>
        <v>0</v>
      </c>
      <c r="FQ211" s="475">
        <f t="shared" si="143"/>
        <v>0</v>
      </c>
      <c r="FR211" s="475">
        <f t="shared" si="143"/>
        <v>0</v>
      </c>
      <c r="FS211" s="475">
        <f t="shared" si="143"/>
        <v>0</v>
      </c>
      <c r="FT211" s="475">
        <f t="shared" si="143"/>
        <v>0</v>
      </c>
      <c r="FU211" s="475">
        <f t="shared" si="143"/>
        <v>0</v>
      </c>
      <c r="FV211" s="475">
        <f t="shared" si="143"/>
        <v>0</v>
      </c>
      <c r="FW211" s="475">
        <f t="shared" si="143"/>
        <v>0</v>
      </c>
      <c r="FX211" s="475">
        <f t="shared" si="143"/>
        <v>0</v>
      </c>
      <c r="FY211" s="475">
        <f t="shared" si="143"/>
        <v>0</v>
      </c>
      <c r="FZ211" s="475">
        <f t="shared" si="143"/>
        <v>0</v>
      </c>
      <c r="GA211" s="475">
        <f t="shared" si="143"/>
        <v>0</v>
      </c>
      <c r="GB211" s="475">
        <f t="shared" si="143"/>
        <v>0</v>
      </c>
    </row>
    <row r="212" spans="2:184" x14ac:dyDescent="0.35">
      <c r="B212" s="517">
        <f>VLOOKUP(C212,'QUALIFIED ENGINES'!$D$7:$P$9999,13,FALSE)</f>
        <v>44952.041666666664</v>
      </c>
      <c r="C212" s="472">
        <f>'QUALIFIED ENGINES'!D82</f>
        <v>91550</v>
      </c>
      <c r="D212" s="475">
        <f t="shared" si="120"/>
        <v>0</v>
      </c>
      <c r="E212" s="475">
        <f t="shared" si="147"/>
        <v>0</v>
      </c>
      <c r="F212" s="475">
        <f t="shared" si="147"/>
        <v>0</v>
      </c>
      <c r="G212" s="475">
        <f t="shared" si="147"/>
        <v>0</v>
      </c>
      <c r="H212" s="475">
        <f t="shared" si="147"/>
        <v>0</v>
      </c>
      <c r="I212" s="475">
        <f t="shared" si="147"/>
        <v>0</v>
      </c>
      <c r="J212" s="475">
        <f t="shared" si="147"/>
        <v>0</v>
      </c>
      <c r="K212" s="475">
        <f t="shared" si="147"/>
        <v>0</v>
      </c>
      <c r="L212" s="475">
        <f t="shared" si="147"/>
        <v>0</v>
      </c>
      <c r="M212" s="475">
        <f t="shared" si="147"/>
        <v>0</v>
      </c>
      <c r="N212" s="475">
        <f t="shared" si="147"/>
        <v>0</v>
      </c>
      <c r="O212" s="475">
        <f t="shared" si="147"/>
        <v>0</v>
      </c>
      <c r="P212" s="475">
        <f t="shared" si="147"/>
        <v>0</v>
      </c>
      <c r="Q212" s="475">
        <f t="shared" si="147"/>
        <v>0</v>
      </c>
      <c r="R212" s="475">
        <f t="shared" si="147"/>
        <v>0</v>
      </c>
      <c r="S212" s="475">
        <f t="shared" si="147"/>
        <v>0</v>
      </c>
      <c r="T212" s="475">
        <f t="shared" si="147"/>
        <v>0</v>
      </c>
      <c r="U212" s="475">
        <f t="shared" si="147"/>
        <v>0</v>
      </c>
      <c r="V212" s="475">
        <f t="shared" si="147"/>
        <v>0</v>
      </c>
      <c r="W212" s="475">
        <f t="shared" si="147"/>
        <v>0</v>
      </c>
      <c r="X212" s="475">
        <f t="shared" si="147"/>
        <v>0</v>
      </c>
      <c r="Y212" s="475">
        <f t="shared" si="147"/>
        <v>0</v>
      </c>
      <c r="Z212" s="475">
        <f t="shared" si="147"/>
        <v>0</v>
      </c>
      <c r="AA212" s="475">
        <f t="shared" si="147"/>
        <v>0</v>
      </c>
      <c r="AB212" s="475">
        <f t="shared" si="147"/>
        <v>0</v>
      </c>
      <c r="AC212" s="475">
        <f t="shared" si="147"/>
        <v>0</v>
      </c>
      <c r="AD212" s="475">
        <f t="shared" si="147"/>
        <v>0</v>
      </c>
      <c r="AE212" s="475">
        <f t="shared" si="147"/>
        <v>0</v>
      </c>
      <c r="AF212" s="475">
        <f t="shared" si="147"/>
        <v>0</v>
      </c>
      <c r="AG212" s="475">
        <f t="shared" si="147"/>
        <v>0</v>
      </c>
      <c r="AH212" s="475">
        <f t="shared" si="147"/>
        <v>0</v>
      </c>
      <c r="AI212" s="475">
        <f t="shared" si="147"/>
        <v>0</v>
      </c>
      <c r="AJ212" s="475">
        <f t="shared" si="147"/>
        <v>0</v>
      </c>
      <c r="AK212" s="475">
        <f t="shared" si="147"/>
        <v>0</v>
      </c>
      <c r="AL212" s="475">
        <f t="shared" si="147"/>
        <v>0</v>
      </c>
      <c r="AM212" s="475">
        <f t="shared" si="147"/>
        <v>0</v>
      </c>
      <c r="AN212" s="475">
        <f t="shared" si="147"/>
        <v>0</v>
      </c>
      <c r="AO212" s="475">
        <f t="shared" si="147"/>
        <v>0</v>
      </c>
      <c r="AP212" s="475">
        <f t="shared" si="147"/>
        <v>0</v>
      </c>
      <c r="AQ212" s="475">
        <f t="shared" si="147"/>
        <v>0</v>
      </c>
      <c r="AR212" s="475">
        <f t="shared" si="147"/>
        <v>0</v>
      </c>
      <c r="AS212" s="475">
        <f t="shared" si="147"/>
        <v>0</v>
      </c>
      <c r="AT212" s="475">
        <f t="shared" si="147"/>
        <v>0</v>
      </c>
      <c r="AU212" s="475">
        <f t="shared" si="147"/>
        <v>0</v>
      </c>
      <c r="AV212" s="475">
        <f t="shared" si="147"/>
        <v>0</v>
      </c>
      <c r="AW212" s="475">
        <f t="shared" si="147"/>
        <v>0</v>
      </c>
      <c r="AX212" s="475">
        <f t="shared" si="147"/>
        <v>0</v>
      </c>
      <c r="AY212" s="475">
        <f t="shared" si="147"/>
        <v>0</v>
      </c>
      <c r="AZ212" s="475">
        <f t="shared" si="147"/>
        <v>0</v>
      </c>
      <c r="BA212" s="475">
        <f t="shared" si="147"/>
        <v>0</v>
      </c>
      <c r="BB212" s="475">
        <f t="shared" si="147"/>
        <v>0</v>
      </c>
      <c r="BC212" s="475">
        <f t="shared" si="147"/>
        <v>0</v>
      </c>
      <c r="BD212" s="475">
        <f t="shared" si="147"/>
        <v>0</v>
      </c>
      <c r="BE212" s="475">
        <f t="shared" si="147"/>
        <v>0</v>
      </c>
      <c r="BF212" s="475">
        <f t="shared" si="147"/>
        <v>0</v>
      </c>
      <c r="BG212" s="475">
        <f t="shared" si="147"/>
        <v>0</v>
      </c>
      <c r="BH212" s="475">
        <f t="shared" si="147"/>
        <v>0</v>
      </c>
      <c r="BI212" s="475">
        <f t="shared" si="147"/>
        <v>0</v>
      </c>
      <c r="BJ212" s="475">
        <f t="shared" si="147"/>
        <v>0</v>
      </c>
      <c r="BK212" s="475">
        <f t="shared" si="147"/>
        <v>0</v>
      </c>
      <c r="BL212" s="475">
        <f t="shared" si="147"/>
        <v>0</v>
      </c>
      <c r="BM212" s="475">
        <f t="shared" si="147"/>
        <v>0</v>
      </c>
      <c r="BN212" s="475">
        <f t="shared" si="147"/>
        <v>0</v>
      </c>
      <c r="BO212" s="475">
        <f t="shared" si="147"/>
        <v>0</v>
      </c>
      <c r="BP212" s="475">
        <f t="shared" si="147"/>
        <v>0</v>
      </c>
      <c r="BQ212" s="475">
        <f t="shared" si="145"/>
        <v>0</v>
      </c>
      <c r="BR212" s="475">
        <f t="shared" ref="BR212:BX212" si="149">_xlfn.IFNA(IF($B212=0,0,IF(DATE(BR$4,BR$5,1)&gt;=$B212,BR81,0)),0)</f>
        <v>0</v>
      </c>
      <c r="BS212" s="475">
        <f t="shared" si="149"/>
        <v>0</v>
      </c>
      <c r="BT212" s="475">
        <f t="shared" si="149"/>
        <v>0</v>
      </c>
      <c r="BU212" s="475">
        <f t="shared" si="149"/>
        <v>0</v>
      </c>
      <c r="BV212" s="475">
        <f t="shared" si="149"/>
        <v>0</v>
      </c>
      <c r="BW212" s="475">
        <f t="shared" si="149"/>
        <v>0</v>
      </c>
      <c r="BX212" s="475">
        <f t="shared" si="149"/>
        <v>0</v>
      </c>
      <c r="BY212" s="475">
        <f t="shared" si="145"/>
        <v>0</v>
      </c>
      <c r="BZ212" s="475">
        <f t="shared" si="145"/>
        <v>0</v>
      </c>
      <c r="CA212" s="475">
        <f t="shared" si="145"/>
        <v>0</v>
      </c>
      <c r="CB212" s="475">
        <f t="shared" si="145"/>
        <v>0</v>
      </c>
      <c r="CC212" s="475">
        <f t="shared" si="145"/>
        <v>0</v>
      </c>
      <c r="CD212" s="475">
        <f t="shared" si="145"/>
        <v>368.68</v>
      </c>
      <c r="CE212" s="475">
        <f t="shared" si="145"/>
        <v>349.48</v>
      </c>
      <c r="CF212" s="475">
        <f t="shared" si="145"/>
        <v>479.05</v>
      </c>
      <c r="CG212" s="475">
        <f t="shared" si="145"/>
        <v>427.02</v>
      </c>
      <c r="CH212" s="475">
        <f t="shared" si="145"/>
        <v>464.26</v>
      </c>
      <c r="CI212" s="475">
        <f t="shared" si="145"/>
        <v>457.12</v>
      </c>
      <c r="CJ212" s="475">
        <f t="shared" si="145"/>
        <v>458.75</v>
      </c>
      <c r="CK212" s="475">
        <f t="shared" si="145"/>
        <v>438.26</v>
      </c>
      <c r="CL212" s="475">
        <f t="shared" si="145"/>
        <v>465.74</v>
      </c>
      <c r="CM212" s="475">
        <f t="shared" si="145"/>
        <v>475.3</v>
      </c>
      <c r="CN212" s="475">
        <f t="shared" si="145"/>
        <v>391.32</v>
      </c>
      <c r="CO212" s="475">
        <f t="shared" si="145"/>
        <v>436.35</v>
      </c>
      <c r="CP212" s="475">
        <f t="shared" si="145"/>
        <v>474.78</v>
      </c>
      <c r="CQ212" s="475">
        <f t="shared" si="145"/>
        <v>379.77</v>
      </c>
      <c r="CR212" s="475">
        <f t="shared" si="145"/>
        <v>0</v>
      </c>
      <c r="CS212" s="475">
        <f t="shared" si="145"/>
        <v>110.86</v>
      </c>
      <c r="CT212" s="475">
        <f t="shared" si="145"/>
        <v>434.73</v>
      </c>
      <c r="CU212" s="475">
        <f t="shared" si="145"/>
        <v>446.01</v>
      </c>
      <c r="CV212" s="475">
        <f t="shared" si="145"/>
        <v>481.68</v>
      </c>
      <c r="CW212" s="475">
        <f t="shared" si="145"/>
        <v>444.5</v>
      </c>
      <c r="CX212" s="475">
        <f t="shared" si="145"/>
        <v>458.2</v>
      </c>
      <c r="CY212" s="475">
        <f t="shared" si="145"/>
        <v>483.6</v>
      </c>
      <c r="CZ212" s="475">
        <f t="shared" si="145"/>
        <v>466.4</v>
      </c>
      <c r="DA212" s="475">
        <f t="shared" si="145"/>
        <v>417.35</v>
      </c>
      <c r="DB212" s="475">
        <f t="shared" si="145"/>
        <v>416.17</v>
      </c>
      <c r="DC212" s="475">
        <f t="shared" si="145"/>
        <v>150.69999999999999</v>
      </c>
      <c r="DD212" s="475">
        <f t="shared" si="145"/>
        <v>0</v>
      </c>
      <c r="DE212" s="475">
        <f t="shared" si="145"/>
        <v>0</v>
      </c>
      <c r="DF212" s="475">
        <f t="shared" si="145"/>
        <v>331.05</v>
      </c>
      <c r="DG212" s="475">
        <f t="shared" si="145"/>
        <v>469.3</v>
      </c>
      <c r="DH212" s="475">
        <f t="shared" si="145"/>
        <v>0</v>
      </c>
      <c r="DI212" s="475">
        <f t="shared" si="145"/>
        <v>0</v>
      </c>
      <c r="DJ212" s="475">
        <f t="shared" si="145"/>
        <v>0</v>
      </c>
      <c r="DK212" s="475">
        <f t="shared" si="145"/>
        <v>0</v>
      </c>
      <c r="DL212" s="475">
        <f t="shared" si="145"/>
        <v>0</v>
      </c>
      <c r="DM212" s="475">
        <f t="shared" si="145"/>
        <v>0</v>
      </c>
      <c r="DN212" s="475">
        <f t="shared" si="145"/>
        <v>0</v>
      </c>
      <c r="DO212" s="475">
        <f t="shared" si="145"/>
        <v>0</v>
      </c>
      <c r="DP212" s="475">
        <f t="shared" si="145"/>
        <v>0</v>
      </c>
      <c r="DQ212" s="475">
        <f t="shared" si="145"/>
        <v>0</v>
      </c>
      <c r="DR212" s="475">
        <f t="shared" si="145"/>
        <v>0</v>
      </c>
      <c r="DS212" s="475">
        <f t="shared" si="145"/>
        <v>0</v>
      </c>
      <c r="DT212" s="475">
        <f t="shared" si="145"/>
        <v>0</v>
      </c>
      <c r="DU212" s="475">
        <f t="shared" si="145"/>
        <v>0</v>
      </c>
      <c r="DV212" s="475">
        <f t="shared" si="145"/>
        <v>0</v>
      </c>
      <c r="DW212" s="475">
        <f t="shared" si="145"/>
        <v>0</v>
      </c>
      <c r="DX212" s="475">
        <f t="shared" si="145"/>
        <v>0</v>
      </c>
      <c r="DY212" s="475">
        <f t="shared" si="145"/>
        <v>0</v>
      </c>
      <c r="DZ212" s="475">
        <f t="shared" si="145"/>
        <v>0</v>
      </c>
      <c r="EA212" s="475">
        <f t="shared" si="145"/>
        <v>0</v>
      </c>
      <c r="EB212" s="475">
        <f t="shared" si="138"/>
        <v>0</v>
      </c>
      <c r="EC212" s="475">
        <f t="shared" si="138"/>
        <v>0</v>
      </c>
      <c r="ED212" s="475">
        <f t="shared" si="138"/>
        <v>0</v>
      </c>
      <c r="EE212" s="475">
        <f t="shared" si="143"/>
        <v>0</v>
      </c>
      <c r="EF212" s="475">
        <f t="shared" si="143"/>
        <v>0</v>
      </c>
      <c r="EG212" s="475">
        <f t="shared" si="143"/>
        <v>0</v>
      </c>
      <c r="EH212" s="475">
        <f t="shared" si="143"/>
        <v>0</v>
      </c>
      <c r="EI212" s="475">
        <f t="shared" si="143"/>
        <v>0</v>
      </c>
      <c r="EJ212" s="475">
        <f t="shared" si="143"/>
        <v>0</v>
      </c>
      <c r="EK212" s="475">
        <f t="shared" si="143"/>
        <v>0</v>
      </c>
      <c r="EL212" s="475">
        <f t="shared" si="143"/>
        <v>0</v>
      </c>
      <c r="EM212" s="475">
        <f t="shared" si="143"/>
        <v>0</v>
      </c>
      <c r="EN212" s="475">
        <f t="shared" si="143"/>
        <v>0</v>
      </c>
      <c r="EO212" s="475">
        <f t="shared" si="143"/>
        <v>0</v>
      </c>
      <c r="EP212" s="475">
        <f t="shared" si="143"/>
        <v>0</v>
      </c>
      <c r="EQ212" s="475">
        <f t="shared" si="143"/>
        <v>0</v>
      </c>
      <c r="ER212" s="475">
        <f t="shared" si="143"/>
        <v>0</v>
      </c>
      <c r="ES212" s="475">
        <f t="shared" si="143"/>
        <v>0</v>
      </c>
      <c r="ET212" s="475">
        <f t="shared" si="143"/>
        <v>0</v>
      </c>
      <c r="EU212" s="475">
        <f t="shared" si="143"/>
        <v>0</v>
      </c>
      <c r="EV212" s="475">
        <f t="shared" si="143"/>
        <v>0</v>
      </c>
      <c r="EW212" s="475">
        <f t="shared" si="143"/>
        <v>0</v>
      </c>
      <c r="EX212" s="475">
        <f t="shared" si="143"/>
        <v>0</v>
      </c>
      <c r="EY212" s="475">
        <f t="shared" si="143"/>
        <v>0</v>
      </c>
      <c r="EZ212" s="475">
        <f t="shared" si="143"/>
        <v>0</v>
      </c>
      <c r="FA212" s="475">
        <f t="shared" si="143"/>
        <v>0</v>
      </c>
      <c r="FB212" s="475">
        <f t="shared" si="143"/>
        <v>0</v>
      </c>
      <c r="FC212" s="475">
        <f t="shared" si="143"/>
        <v>0</v>
      </c>
      <c r="FD212" s="475">
        <f t="shared" si="143"/>
        <v>0</v>
      </c>
      <c r="FE212" s="475">
        <f t="shared" si="143"/>
        <v>0</v>
      </c>
      <c r="FF212" s="475">
        <f t="shared" si="143"/>
        <v>0</v>
      </c>
      <c r="FG212" s="475">
        <f t="shared" si="143"/>
        <v>0</v>
      </c>
      <c r="FH212" s="475">
        <f t="shared" si="143"/>
        <v>0</v>
      </c>
      <c r="FI212" s="475">
        <f t="shared" si="143"/>
        <v>0</v>
      </c>
      <c r="FJ212" s="475">
        <f t="shared" si="143"/>
        <v>0</v>
      </c>
      <c r="FK212" s="475">
        <f t="shared" si="143"/>
        <v>0</v>
      </c>
      <c r="FL212" s="475">
        <f t="shared" si="143"/>
        <v>0</v>
      </c>
      <c r="FM212" s="475">
        <f t="shared" si="143"/>
        <v>0</v>
      </c>
      <c r="FN212" s="475">
        <f t="shared" si="143"/>
        <v>0</v>
      </c>
      <c r="FO212" s="475">
        <f t="shared" si="143"/>
        <v>0</v>
      </c>
      <c r="FP212" s="475">
        <f t="shared" si="143"/>
        <v>0</v>
      </c>
      <c r="FQ212" s="475">
        <f t="shared" si="143"/>
        <v>0</v>
      </c>
      <c r="FR212" s="475">
        <f t="shared" si="143"/>
        <v>0</v>
      </c>
      <c r="FS212" s="475">
        <f t="shared" si="143"/>
        <v>0</v>
      </c>
      <c r="FT212" s="475">
        <f t="shared" si="143"/>
        <v>0</v>
      </c>
      <c r="FU212" s="475">
        <f t="shared" si="143"/>
        <v>0</v>
      </c>
      <c r="FV212" s="475">
        <f t="shared" si="143"/>
        <v>0</v>
      </c>
      <c r="FW212" s="475">
        <f t="shared" si="143"/>
        <v>0</v>
      </c>
      <c r="FX212" s="475">
        <f t="shared" si="143"/>
        <v>0</v>
      </c>
      <c r="FY212" s="475">
        <f t="shared" si="143"/>
        <v>0</v>
      </c>
      <c r="FZ212" s="475">
        <f t="shared" si="143"/>
        <v>0</v>
      </c>
      <c r="GA212" s="475">
        <f t="shared" si="143"/>
        <v>0</v>
      </c>
      <c r="GB212" s="475">
        <f t="shared" si="143"/>
        <v>0</v>
      </c>
    </row>
    <row r="213" spans="2:184" x14ac:dyDescent="0.35">
      <c r="B213" s="517">
        <f>VLOOKUP(C213,'QUALIFIED ENGINES'!$D$7:$P$9999,13,FALSE)</f>
        <v>45291</v>
      </c>
      <c r="C213" s="472">
        <f>'QUALIFIED ENGINES'!D83</f>
        <v>91510</v>
      </c>
      <c r="D213" s="475">
        <f t="shared" si="120"/>
        <v>0</v>
      </c>
      <c r="E213" s="475">
        <f t="shared" si="147"/>
        <v>0</v>
      </c>
      <c r="F213" s="475">
        <f t="shared" si="147"/>
        <v>0</v>
      </c>
      <c r="G213" s="475">
        <f t="shared" si="147"/>
        <v>0</v>
      </c>
      <c r="H213" s="475">
        <f t="shared" si="147"/>
        <v>0</v>
      </c>
      <c r="I213" s="475">
        <f t="shared" si="147"/>
        <v>0</v>
      </c>
      <c r="J213" s="475">
        <f t="shared" si="147"/>
        <v>0</v>
      </c>
      <c r="K213" s="475">
        <f t="shared" si="147"/>
        <v>0</v>
      </c>
      <c r="L213" s="475">
        <f t="shared" si="147"/>
        <v>0</v>
      </c>
      <c r="M213" s="475">
        <f t="shared" si="147"/>
        <v>0</v>
      </c>
      <c r="N213" s="475">
        <f t="shared" si="147"/>
        <v>0</v>
      </c>
      <c r="O213" s="475">
        <f t="shared" si="147"/>
        <v>0</v>
      </c>
      <c r="P213" s="475">
        <f t="shared" si="147"/>
        <v>0</v>
      </c>
      <c r="Q213" s="475">
        <f t="shared" si="147"/>
        <v>0</v>
      </c>
      <c r="R213" s="475">
        <f t="shared" si="147"/>
        <v>0</v>
      </c>
      <c r="S213" s="475">
        <f t="shared" si="147"/>
        <v>0</v>
      </c>
      <c r="T213" s="475">
        <f t="shared" si="147"/>
        <v>0</v>
      </c>
      <c r="U213" s="475">
        <f t="shared" si="147"/>
        <v>0</v>
      </c>
      <c r="V213" s="475">
        <f t="shared" si="147"/>
        <v>0</v>
      </c>
      <c r="W213" s="475">
        <f t="shared" si="147"/>
        <v>0</v>
      </c>
      <c r="X213" s="475">
        <f t="shared" si="147"/>
        <v>0</v>
      </c>
      <c r="Y213" s="475">
        <f t="shared" si="147"/>
        <v>0</v>
      </c>
      <c r="Z213" s="475">
        <f t="shared" si="147"/>
        <v>0</v>
      </c>
      <c r="AA213" s="475">
        <f t="shared" si="147"/>
        <v>0</v>
      </c>
      <c r="AB213" s="475">
        <f t="shared" si="147"/>
        <v>0</v>
      </c>
      <c r="AC213" s="475">
        <f t="shared" si="147"/>
        <v>0</v>
      </c>
      <c r="AD213" s="475">
        <f t="shared" si="147"/>
        <v>0</v>
      </c>
      <c r="AE213" s="475">
        <f t="shared" si="147"/>
        <v>0</v>
      </c>
      <c r="AF213" s="475">
        <f t="shared" si="147"/>
        <v>0</v>
      </c>
      <c r="AG213" s="475">
        <f t="shared" si="147"/>
        <v>0</v>
      </c>
      <c r="AH213" s="475">
        <f t="shared" si="147"/>
        <v>0</v>
      </c>
      <c r="AI213" s="475">
        <f t="shared" si="147"/>
        <v>0</v>
      </c>
      <c r="AJ213" s="475">
        <f t="shared" si="147"/>
        <v>0</v>
      </c>
      <c r="AK213" s="475">
        <f t="shared" si="147"/>
        <v>0</v>
      </c>
      <c r="AL213" s="475">
        <f t="shared" si="147"/>
        <v>0</v>
      </c>
      <c r="AM213" s="475">
        <f t="shared" si="147"/>
        <v>0</v>
      </c>
      <c r="AN213" s="475">
        <f t="shared" si="147"/>
        <v>0</v>
      </c>
      <c r="AO213" s="475">
        <f t="shared" si="147"/>
        <v>0</v>
      </c>
      <c r="AP213" s="475">
        <f t="shared" si="147"/>
        <v>0</v>
      </c>
      <c r="AQ213" s="475">
        <f t="shared" si="147"/>
        <v>0</v>
      </c>
      <c r="AR213" s="475">
        <f t="shared" si="147"/>
        <v>0</v>
      </c>
      <c r="AS213" s="475">
        <f t="shared" si="147"/>
        <v>0</v>
      </c>
      <c r="AT213" s="475">
        <f t="shared" si="147"/>
        <v>0</v>
      </c>
      <c r="AU213" s="475">
        <f t="shared" si="147"/>
        <v>0</v>
      </c>
      <c r="AV213" s="475">
        <f t="shared" si="147"/>
        <v>0</v>
      </c>
      <c r="AW213" s="475">
        <f t="shared" si="147"/>
        <v>0</v>
      </c>
      <c r="AX213" s="475">
        <f t="shared" si="147"/>
        <v>0</v>
      </c>
      <c r="AY213" s="475">
        <f t="shared" si="147"/>
        <v>0</v>
      </c>
      <c r="AZ213" s="475">
        <f t="shared" si="147"/>
        <v>0</v>
      </c>
      <c r="BA213" s="475">
        <f t="shared" si="147"/>
        <v>0</v>
      </c>
      <c r="BB213" s="475">
        <f t="shared" si="147"/>
        <v>0</v>
      </c>
      <c r="BC213" s="475">
        <f t="shared" si="147"/>
        <v>0</v>
      </c>
      <c r="BD213" s="475">
        <f t="shared" si="147"/>
        <v>0</v>
      </c>
      <c r="BE213" s="475">
        <f t="shared" si="147"/>
        <v>0</v>
      </c>
      <c r="BF213" s="475">
        <f t="shared" si="147"/>
        <v>0</v>
      </c>
      <c r="BG213" s="475">
        <f t="shared" si="147"/>
        <v>0</v>
      </c>
      <c r="BH213" s="475">
        <f t="shared" si="147"/>
        <v>0</v>
      </c>
      <c r="BI213" s="475">
        <f t="shared" si="147"/>
        <v>0</v>
      </c>
      <c r="BJ213" s="475">
        <f t="shared" si="147"/>
        <v>0</v>
      </c>
      <c r="BK213" s="475">
        <f t="shared" si="147"/>
        <v>0</v>
      </c>
      <c r="BL213" s="475">
        <f t="shared" si="147"/>
        <v>0</v>
      </c>
      <c r="BM213" s="475">
        <f t="shared" si="147"/>
        <v>0</v>
      </c>
      <c r="BN213" s="475">
        <f t="shared" si="147"/>
        <v>0</v>
      </c>
      <c r="BO213" s="475">
        <f t="shared" si="147"/>
        <v>0</v>
      </c>
      <c r="BP213" s="475">
        <f t="shared" si="147"/>
        <v>0</v>
      </c>
      <c r="BQ213" s="475">
        <f t="shared" si="145"/>
        <v>0</v>
      </c>
      <c r="BR213" s="475">
        <f t="shared" ref="BR213:BX213" si="150">_xlfn.IFNA(IF($B213=0,0,IF(DATE(BR$4,BR$5,1)&gt;=$B213,BR82,0)),0)</f>
        <v>0</v>
      </c>
      <c r="BS213" s="475">
        <f t="shared" si="150"/>
        <v>0</v>
      </c>
      <c r="BT213" s="475">
        <f t="shared" si="150"/>
        <v>0</v>
      </c>
      <c r="BU213" s="475">
        <f t="shared" si="150"/>
        <v>0</v>
      </c>
      <c r="BV213" s="475">
        <f t="shared" si="150"/>
        <v>0</v>
      </c>
      <c r="BW213" s="475">
        <f t="shared" si="150"/>
        <v>0</v>
      </c>
      <c r="BX213" s="475">
        <f t="shared" si="150"/>
        <v>0</v>
      </c>
      <c r="BY213" s="475">
        <f t="shared" si="145"/>
        <v>0</v>
      </c>
      <c r="BZ213" s="475">
        <f t="shared" si="145"/>
        <v>0</v>
      </c>
      <c r="CA213" s="475">
        <f t="shared" si="145"/>
        <v>0</v>
      </c>
      <c r="CB213" s="475">
        <f t="shared" si="145"/>
        <v>0</v>
      </c>
      <c r="CC213" s="475">
        <f t="shared" si="145"/>
        <v>0</v>
      </c>
      <c r="CD213" s="475">
        <f t="shared" si="145"/>
        <v>0</v>
      </c>
      <c r="CE213" s="475">
        <f t="shared" si="145"/>
        <v>0</v>
      </c>
      <c r="CF213" s="475">
        <f t="shared" si="145"/>
        <v>0</v>
      </c>
      <c r="CG213" s="475">
        <f t="shared" si="145"/>
        <v>0</v>
      </c>
      <c r="CH213" s="475">
        <f t="shared" si="145"/>
        <v>0</v>
      </c>
      <c r="CI213" s="475">
        <f t="shared" si="145"/>
        <v>0</v>
      </c>
      <c r="CJ213" s="475">
        <f t="shared" si="145"/>
        <v>0</v>
      </c>
      <c r="CK213" s="475">
        <f t="shared" si="145"/>
        <v>0</v>
      </c>
      <c r="CL213" s="475">
        <f t="shared" si="145"/>
        <v>0</v>
      </c>
      <c r="CM213" s="475">
        <f t="shared" si="145"/>
        <v>0</v>
      </c>
      <c r="CN213" s="475">
        <f t="shared" si="145"/>
        <v>0</v>
      </c>
      <c r="CO213" s="475">
        <f t="shared" si="145"/>
        <v>0</v>
      </c>
      <c r="CP213" s="475">
        <f t="shared" si="145"/>
        <v>0</v>
      </c>
      <c r="CQ213" s="475">
        <f t="shared" si="145"/>
        <v>0</v>
      </c>
      <c r="CR213" s="475">
        <f t="shared" si="145"/>
        <v>0</v>
      </c>
      <c r="CS213" s="475">
        <f t="shared" si="145"/>
        <v>0</v>
      </c>
      <c r="CT213" s="475">
        <f t="shared" si="145"/>
        <v>0</v>
      </c>
      <c r="CU213" s="475">
        <f t="shared" si="145"/>
        <v>0</v>
      </c>
      <c r="CV213" s="475">
        <f t="shared" si="145"/>
        <v>0</v>
      </c>
      <c r="CW213" s="475">
        <f t="shared" si="145"/>
        <v>301.92</v>
      </c>
      <c r="CX213" s="475">
        <f t="shared" si="145"/>
        <v>372.93</v>
      </c>
      <c r="CY213" s="475">
        <f t="shared" si="145"/>
        <v>389.05</v>
      </c>
      <c r="CZ213" s="475">
        <f t="shared" si="145"/>
        <v>67.680000000000007</v>
      </c>
      <c r="DA213" s="475">
        <f t="shared" si="145"/>
        <v>0</v>
      </c>
      <c r="DB213" s="475">
        <f t="shared" si="145"/>
        <v>65.05</v>
      </c>
      <c r="DC213" s="475">
        <f t="shared" si="145"/>
        <v>439.05</v>
      </c>
      <c r="DD213" s="475">
        <f t="shared" si="145"/>
        <v>411.37</v>
      </c>
      <c r="DE213" s="475">
        <f t="shared" si="145"/>
        <v>427.05</v>
      </c>
      <c r="DF213" s="475">
        <f t="shared" si="145"/>
        <v>435.42</v>
      </c>
      <c r="DG213" s="475">
        <f t="shared" si="145"/>
        <v>404.76</v>
      </c>
      <c r="DH213" s="475">
        <f t="shared" si="145"/>
        <v>0</v>
      </c>
      <c r="DI213" s="475">
        <f t="shared" si="145"/>
        <v>0</v>
      </c>
      <c r="DJ213" s="475">
        <f t="shared" si="145"/>
        <v>0</v>
      </c>
      <c r="DK213" s="475">
        <f t="shared" si="145"/>
        <v>0</v>
      </c>
      <c r="DL213" s="475">
        <f t="shared" si="145"/>
        <v>0</v>
      </c>
      <c r="DM213" s="475">
        <f t="shared" si="145"/>
        <v>0</v>
      </c>
      <c r="DN213" s="475">
        <f t="shared" si="145"/>
        <v>0</v>
      </c>
      <c r="DO213" s="475">
        <f t="shared" si="145"/>
        <v>0</v>
      </c>
      <c r="DP213" s="475">
        <f t="shared" si="145"/>
        <v>0</v>
      </c>
      <c r="DQ213" s="475">
        <f t="shared" si="145"/>
        <v>0</v>
      </c>
      <c r="DR213" s="475">
        <f t="shared" si="145"/>
        <v>0</v>
      </c>
      <c r="DS213" s="475">
        <f t="shared" si="145"/>
        <v>0</v>
      </c>
      <c r="DT213" s="475">
        <f t="shared" si="145"/>
        <v>0</v>
      </c>
      <c r="DU213" s="475">
        <f t="shared" si="145"/>
        <v>0</v>
      </c>
      <c r="DV213" s="475">
        <f t="shared" si="145"/>
        <v>0</v>
      </c>
      <c r="DW213" s="475">
        <f t="shared" si="145"/>
        <v>0</v>
      </c>
      <c r="DX213" s="475">
        <f t="shared" si="145"/>
        <v>0</v>
      </c>
      <c r="DY213" s="475">
        <f t="shared" si="145"/>
        <v>0</v>
      </c>
      <c r="DZ213" s="475">
        <f t="shared" si="145"/>
        <v>0</v>
      </c>
      <c r="EA213" s="475">
        <f t="shared" si="145"/>
        <v>0</v>
      </c>
      <c r="EB213" s="475">
        <f t="shared" si="138"/>
        <v>0</v>
      </c>
      <c r="EC213" s="475">
        <f t="shared" si="138"/>
        <v>0</v>
      </c>
      <c r="ED213" s="475">
        <f t="shared" si="138"/>
        <v>0</v>
      </c>
      <c r="EE213" s="475">
        <f t="shared" si="143"/>
        <v>0</v>
      </c>
      <c r="EF213" s="475">
        <f t="shared" si="143"/>
        <v>0</v>
      </c>
      <c r="EG213" s="475">
        <f t="shared" si="143"/>
        <v>0</v>
      </c>
      <c r="EH213" s="475">
        <f t="shared" si="143"/>
        <v>0</v>
      </c>
      <c r="EI213" s="475">
        <f t="shared" si="143"/>
        <v>0</v>
      </c>
      <c r="EJ213" s="475">
        <f t="shared" ref="EJ213:GB213" si="151">_xlfn.IFNA(IF($B213=0,0,IF(DATE(EJ$4,EJ$5,1)&gt;=$B213,EJ82,0)),0)</f>
        <v>0</v>
      </c>
      <c r="EK213" s="475">
        <f t="shared" si="151"/>
        <v>0</v>
      </c>
      <c r="EL213" s="475">
        <f t="shared" si="151"/>
        <v>0</v>
      </c>
      <c r="EM213" s="475">
        <f t="shared" si="151"/>
        <v>0</v>
      </c>
      <c r="EN213" s="475">
        <f t="shared" si="151"/>
        <v>0</v>
      </c>
      <c r="EO213" s="475">
        <f t="shared" si="151"/>
        <v>0</v>
      </c>
      <c r="EP213" s="475">
        <f t="shared" si="151"/>
        <v>0</v>
      </c>
      <c r="EQ213" s="475">
        <f t="shared" si="151"/>
        <v>0</v>
      </c>
      <c r="ER213" s="475">
        <f t="shared" si="151"/>
        <v>0</v>
      </c>
      <c r="ES213" s="475">
        <f t="shared" si="151"/>
        <v>0</v>
      </c>
      <c r="ET213" s="475">
        <f t="shared" si="151"/>
        <v>0</v>
      </c>
      <c r="EU213" s="475">
        <f t="shared" si="151"/>
        <v>0</v>
      </c>
      <c r="EV213" s="475">
        <f t="shared" si="151"/>
        <v>0</v>
      </c>
      <c r="EW213" s="475">
        <f t="shared" si="151"/>
        <v>0</v>
      </c>
      <c r="EX213" s="475">
        <f t="shared" si="151"/>
        <v>0</v>
      </c>
      <c r="EY213" s="475">
        <f t="shared" si="151"/>
        <v>0</v>
      </c>
      <c r="EZ213" s="475">
        <f t="shared" si="151"/>
        <v>0</v>
      </c>
      <c r="FA213" s="475">
        <f t="shared" si="151"/>
        <v>0</v>
      </c>
      <c r="FB213" s="475">
        <f t="shared" si="151"/>
        <v>0</v>
      </c>
      <c r="FC213" s="475">
        <f t="shared" si="151"/>
        <v>0</v>
      </c>
      <c r="FD213" s="475">
        <f t="shared" si="151"/>
        <v>0</v>
      </c>
      <c r="FE213" s="475">
        <f t="shared" si="151"/>
        <v>0</v>
      </c>
      <c r="FF213" s="475">
        <f t="shared" si="151"/>
        <v>0</v>
      </c>
      <c r="FG213" s="475">
        <f t="shared" si="151"/>
        <v>0</v>
      </c>
      <c r="FH213" s="475">
        <f t="shared" si="151"/>
        <v>0</v>
      </c>
      <c r="FI213" s="475">
        <f t="shared" si="151"/>
        <v>0</v>
      </c>
      <c r="FJ213" s="475">
        <f t="shared" si="151"/>
        <v>0</v>
      </c>
      <c r="FK213" s="475">
        <f t="shared" si="151"/>
        <v>0</v>
      </c>
      <c r="FL213" s="475">
        <f t="shared" si="151"/>
        <v>0</v>
      </c>
      <c r="FM213" s="475">
        <f t="shared" si="151"/>
        <v>0</v>
      </c>
      <c r="FN213" s="475">
        <f t="shared" si="151"/>
        <v>0</v>
      </c>
      <c r="FO213" s="475">
        <f t="shared" si="151"/>
        <v>0</v>
      </c>
      <c r="FP213" s="475">
        <f t="shared" si="151"/>
        <v>0</v>
      </c>
      <c r="FQ213" s="475">
        <f t="shared" si="151"/>
        <v>0</v>
      </c>
      <c r="FR213" s="475">
        <f t="shared" si="151"/>
        <v>0</v>
      </c>
      <c r="FS213" s="475">
        <f t="shared" si="151"/>
        <v>0</v>
      </c>
      <c r="FT213" s="475">
        <f t="shared" si="151"/>
        <v>0</v>
      </c>
      <c r="FU213" s="475">
        <f t="shared" si="151"/>
        <v>0</v>
      </c>
      <c r="FV213" s="475">
        <f t="shared" si="151"/>
        <v>0</v>
      </c>
      <c r="FW213" s="475">
        <f t="shared" si="151"/>
        <v>0</v>
      </c>
      <c r="FX213" s="475">
        <f t="shared" si="151"/>
        <v>0</v>
      </c>
      <c r="FY213" s="475">
        <f t="shared" si="151"/>
        <v>0</v>
      </c>
      <c r="FZ213" s="475">
        <f t="shared" si="151"/>
        <v>0</v>
      </c>
      <c r="GA213" s="475">
        <f t="shared" si="151"/>
        <v>0</v>
      </c>
      <c r="GB213" s="475">
        <f t="shared" si="151"/>
        <v>0</v>
      </c>
    </row>
    <row r="214" spans="2:184" x14ac:dyDescent="0.35">
      <c r="B214" s="517">
        <f>VLOOKUP(C214,'QUALIFIED ENGINES'!$D$7:$P$9999,13,FALSE)</f>
        <v>45125.041666666664</v>
      </c>
      <c r="C214" s="472">
        <f>'QUALIFIED ENGINES'!D84</f>
        <v>91516</v>
      </c>
      <c r="D214" s="475">
        <f t="shared" si="120"/>
        <v>0</v>
      </c>
      <c r="E214" s="475">
        <f t="shared" si="147"/>
        <v>0</v>
      </c>
      <c r="F214" s="475">
        <f t="shared" si="147"/>
        <v>0</v>
      </c>
      <c r="G214" s="475">
        <f t="shared" si="147"/>
        <v>0</v>
      </c>
      <c r="H214" s="475">
        <f t="shared" si="147"/>
        <v>0</v>
      </c>
      <c r="I214" s="475">
        <f t="shared" si="147"/>
        <v>0</v>
      </c>
      <c r="J214" s="475">
        <f t="shared" si="147"/>
        <v>0</v>
      </c>
      <c r="K214" s="475">
        <f t="shared" si="147"/>
        <v>0</v>
      </c>
      <c r="L214" s="475">
        <f t="shared" si="147"/>
        <v>0</v>
      </c>
      <c r="M214" s="475">
        <f t="shared" si="147"/>
        <v>0</v>
      </c>
      <c r="N214" s="475">
        <f t="shared" si="147"/>
        <v>0</v>
      </c>
      <c r="O214" s="475">
        <f t="shared" si="147"/>
        <v>0</v>
      </c>
      <c r="P214" s="475">
        <f t="shared" si="147"/>
        <v>0</v>
      </c>
      <c r="Q214" s="475">
        <f t="shared" si="147"/>
        <v>0</v>
      </c>
      <c r="R214" s="475">
        <f t="shared" si="147"/>
        <v>0</v>
      </c>
      <c r="S214" s="475">
        <f t="shared" si="147"/>
        <v>0</v>
      </c>
      <c r="T214" s="475">
        <f t="shared" si="147"/>
        <v>0</v>
      </c>
      <c r="U214" s="475">
        <f t="shared" si="147"/>
        <v>0</v>
      </c>
      <c r="V214" s="475">
        <f t="shared" si="147"/>
        <v>0</v>
      </c>
      <c r="W214" s="475">
        <f t="shared" si="147"/>
        <v>0</v>
      </c>
      <c r="X214" s="475">
        <f t="shared" si="147"/>
        <v>0</v>
      </c>
      <c r="Y214" s="475">
        <f t="shared" si="147"/>
        <v>0</v>
      </c>
      <c r="Z214" s="475">
        <f t="shared" si="147"/>
        <v>0</v>
      </c>
      <c r="AA214" s="475">
        <f t="shared" si="147"/>
        <v>0</v>
      </c>
      <c r="AB214" s="475">
        <f t="shared" si="147"/>
        <v>0</v>
      </c>
      <c r="AC214" s="475">
        <f t="shared" si="147"/>
        <v>0</v>
      </c>
      <c r="AD214" s="475">
        <f t="shared" si="147"/>
        <v>0</v>
      </c>
      <c r="AE214" s="475">
        <f t="shared" si="147"/>
        <v>0</v>
      </c>
      <c r="AF214" s="475">
        <f t="shared" si="147"/>
        <v>0</v>
      </c>
      <c r="AG214" s="475">
        <f t="shared" si="147"/>
        <v>0</v>
      </c>
      <c r="AH214" s="475">
        <f t="shared" si="147"/>
        <v>0</v>
      </c>
      <c r="AI214" s="475">
        <f t="shared" si="147"/>
        <v>0</v>
      </c>
      <c r="AJ214" s="475">
        <f t="shared" si="147"/>
        <v>0</v>
      </c>
      <c r="AK214" s="475">
        <f t="shared" si="147"/>
        <v>0</v>
      </c>
      <c r="AL214" s="475">
        <f t="shared" si="147"/>
        <v>0</v>
      </c>
      <c r="AM214" s="475">
        <f t="shared" si="147"/>
        <v>0</v>
      </c>
      <c r="AN214" s="475">
        <f t="shared" si="147"/>
        <v>0</v>
      </c>
      <c r="AO214" s="475">
        <f t="shared" si="147"/>
        <v>0</v>
      </c>
      <c r="AP214" s="475">
        <f t="shared" si="147"/>
        <v>0</v>
      </c>
      <c r="AQ214" s="475">
        <f t="shared" si="147"/>
        <v>0</v>
      </c>
      <c r="AR214" s="475">
        <f t="shared" si="147"/>
        <v>0</v>
      </c>
      <c r="AS214" s="475">
        <f t="shared" si="147"/>
        <v>0</v>
      </c>
      <c r="AT214" s="475">
        <f t="shared" si="147"/>
        <v>0</v>
      </c>
      <c r="AU214" s="475">
        <f t="shared" si="147"/>
        <v>0</v>
      </c>
      <c r="AV214" s="475">
        <f t="shared" si="147"/>
        <v>0</v>
      </c>
      <c r="AW214" s="475">
        <f t="shared" si="147"/>
        <v>0</v>
      </c>
      <c r="AX214" s="475">
        <f t="shared" si="147"/>
        <v>0</v>
      </c>
      <c r="AY214" s="475">
        <f t="shared" si="147"/>
        <v>0</v>
      </c>
      <c r="AZ214" s="475">
        <f t="shared" si="147"/>
        <v>0</v>
      </c>
      <c r="BA214" s="475">
        <f t="shared" si="147"/>
        <v>0</v>
      </c>
      <c r="BB214" s="475">
        <f t="shared" si="147"/>
        <v>0</v>
      </c>
      <c r="BC214" s="475">
        <f t="shared" si="147"/>
        <v>0</v>
      </c>
      <c r="BD214" s="475">
        <f t="shared" si="147"/>
        <v>0</v>
      </c>
      <c r="BE214" s="475">
        <f t="shared" si="147"/>
        <v>0</v>
      </c>
      <c r="BF214" s="475">
        <f t="shared" si="147"/>
        <v>0</v>
      </c>
      <c r="BG214" s="475">
        <f t="shared" si="147"/>
        <v>0</v>
      </c>
      <c r="BH214" s="475">
        <f t="shared" si="147"/>
        <v>0</v>
      </c>
      <c r="BI214" s="475">
        <f t="shared" si="147"/>
        <v>0</v>
      </c>
      <c r="BJ214" s="475">
        <f t="shared" si="147"/>
        <v>0</v>
      </c>
      <c r="BK214" s="475">
        <f t="shared" si="147"/>
        <v>0</v>
      </c>
      <c r="BL214" s="475">
        <f t="shared" si="147"/>
        <v>0</v>
      </c>
      <c r="BM214" s="475">
        <f t="shared" si="147"/>
        <v>0</v>
      </c>
      <c r="BN214" s="475">
        <f t="shared" si="147"/>
        <v>0</v>
      </c>
      <c r="BO214" s="475">
        <f t="shared" si="147"/>
        <v>0</v>
      </c>
      <c r="BP214" s="475">
        <f t="shared" ref="BP214:EA217" si="152">_xlfn.IFNA(IF($B214=0,0,IF(DATE(BP$4,BP$5,1)&gt;=$B214,BP83,0)),0)</f>
        <v>0</v>
      </c>
      <c r="BQ214" s="475">
        <f t="shared" si="152"/>
        <v>0</v>
      </c>
      <c r="BR214" s="475">
        <f t="shared" ref="BR214:BX214" si="153">_xlfn.IFNA(IF($B214=0,0,IF(DATE(BR$4,BR$5,1)&gt;=$B214,BR83,0)),0)</f>
        <v>0</v>
      </c>
      <c r="BS214" s="475">
        <f t="shared" si="153"/>
        <v>0</v>
      </c>
      <c r="BT214" s="475">
        <f t="shared" si="153"/>
        <v>0</v>
      </c>
      <c r="BU214" s="475">
        <f t="shared" si="153"/>
        <v>0</v>
      </c>
      <c r="BV214" s="475">
        <f t="shared" si="153"/>
        <v>0</v>
      </c>
      <c r="BW214" s="475">
        <f t="shared" si="153"/>
        <v>0</v>
      </c>
      <c r="BX214" s="475">
        <f t="shared" si="153"/>
        <v>0</v>
      </c>
      <c r="BY214" s="475">
        <f t="shared" si="152"/>
        <v>0</v>
      </c>
      <c r="BZ214" s="475">
        <f t="shared" si="152"/>
        <v>0</v>
      </c>
      <c r="CA214" s="475">
        <f t="shared" si="152"/>
        <v>0</v>
      </c>
      <c r="CB214" s="475">
        <f t="shared" si="152"/>
        <v>0</v>
      </c>
      <c r="CC214" s="475">
        <f t="shared" si="152"/>
        <v>0</v>
      </c>
      <c r="CD214" s="475">
        <f t="shared" si="152"/>
        <v>0</v>
      </c>
      <c r="CE214" s="475">
        <f t="shared" si="152"/>
        <v>0</v>
      </c>
      <c r="CF214" s="475">
        <f t="shared" si="152"/>
        <v>0</v>
      </c>
      <c r="CG214" s="475">
        <f t="shared" si="152"/>
        <v>271.37</v>
      </c>
      <c r="CH214" s="475">
        <f t="shared" si="152"/>
        <v>462.7</v>
      </c>
      <c r="CI214" s="475">
        <f t="shared" si="152"/>
        <v>464.42</v>
      </c>
      <c r="CJ214" s="475">
        <f t="shared" si="152"/>
        <v>425.14</v>
      </c>
      <c r="CK214" s="475">
        <f t="shared" si="152"/>
        <v>443.01</v>
      </c>
      <c r="CL214" s="475">
        <f t="shared" si="152"/>
        <v>462.3</v>
      </c>
      <c r="CM214" s="475">
        <f t="shared" si="152"/>
        <v>484.7</v>
      </c>
      <c r="CN214" s="475">
        <f t="shared" si="152"/>
        <v>474.8</v>
      </c>
      <c r="CO214" s="475">
        <f t="shared" si="152"/>
        <v>409.58</v>
      </c>
      <c r="CP214" s="475">
        <f t="shared" si="152"/>
        <v>483.1</v>
      </c>
      <c r="CQ214" s="475">
        <f t="shared" si="152"/>
        <v>490.9</v>
      </c>
      <c r="CR214" s="475">
        <f t="shared" si="152"/>
        <v>445.45</v>
      </c>
      <c r="CS214" s="475">
        <f t="shared" si="152"/>
        <v>407.33</v>
      </c>
      <c r="CT214" s="475">
        <f t="shared" si="152"/>
        <v>483.05</v>
      </c>
      <c r="CU214" s="475">
        <f t="shared" si="152"/>
        <v>476.84</v>
      </c>
      <c r="CV214" s="475">
        <f t="shared" si="152"/>
        <v>459.97</v>
      </c>
      <c r="CW214" s="475">
        <f t="shared" si="152"/>
        <v>380.33</v>
      </c>
      <c r="CX214" s="475">
        <f t="shared" si="152"/>
        <v>433.93</v>
      </c>
      <c r="CY214" s="475">
        <f t="shared" si="152"/>
        <v>415.99</v>
      </c>
      <c r="CZ214" s="475">
        <f t="shared" si="152"/>
        <v>487.7</v>
      </c>
      <c r="DA214" s="475">
        <f t="shared" si="152"/>
        <v>457.28</v>
      </c>
      <c r="DB214" s="475">
        <f t="shared" si="152"/>
        <v>447.25</v>
      </c>
      <c r="DC214" s="475">
        <f t="shared" si="152"/>
        <v>437.55</v>
      </c>
      <c r="DD214" s="475">
        <f t="shared" si="152"/>
        <v>473.68</v>
      </c>
      <c r="DE214" s="475">
        <f t="shared" si="152"/>
        <v>416.62</v>
      </c>
      <c r="DF214" s="475">
        <f t="shared" si="152"/>
        <v>469.62</v>
      </c>
      <c r="DG214" s="475">
        <f t="shared" si="152"/>
        <v>136.72999999999999</v>
      </c>
      <c r="DH214" s="475">
        <f t="shared" si="152"/>
        <v>0</v>
      </c>
      <c r="DI214" s="475">
        <f t="shared" si="152"/>
        <v>0</v>
      </c>
      <c r="DJ214" s="475">
        <f t="shared" si="152"/>
        <v>0</v>
      </c>
      <c r="DK214" s="475">
        <f t="shared" si="152"/>
        <v>0</v>
      </c>
      <c r="DL214" s="475">
        <f t="shared" si="152"/>
        <v>0</v>
      </c>
      <c r="DM214" s="475">
        <f t="shared" si="152"/>
        <v>0</v>
      </c>
      <c r="DN214" s="475">
        <f t="shared" si="152"/>
        <v>0</v>
      </c>
      <c r="DO214" s="475">
        <f t="shared" si="152"/>
        <v>0</v>
      </c>
      <c r="DP214" s="475">
        <f t="shared" si="152"/>
        <v>0</v>
      </c>
      <c r="DQ214" s="475">
        <f t="shared" si="152"/>
        <v>0</v>
      </c>
      <c r="DR214" s="475">
        <f t="shared" si="152"/>
        <v>0</v>
      </c>
      <c r="DS214" s="475">
        <f t="shared" si="152"/>
        <v>0</v>
      </c>
      <c r="DT214" s="475">
        <f t="shared" si="152"/>
        <v>0</v>
      </c>
      <c r="DU214" s="475">
        <f t="shared" si="152"/>
        <v>0</v>
      </c>
      <c r="DV214" s="475">
        <f t="shared" si="152"/>
        <v>0</v>
      </c>
      <c r="DW214" s="475">
        <f t="shared" si="152"/>
        <v>0</v>
      </c>
      <c r="DX214" s="475">
        <f t="shared" si="152"/>
        <v>0</v>
      </c>
      <c r="DY214" s="475">
        <f t="shared" si="152"/>
        <v>0</v>
      </c>
      <c r="DZ214" s="475">
        <f t="shared" si="152"/>
        <v>0</v>
      </c>
      <c r="EA214" s="475">
        <f t="shared" si="152"/>
        <v>0</v>
      </c>
      <c r="EB214" s="475">
        <f t="shared" si="138"/>
        <v>0</v>
      </c>
      <c r="EC214" s="475">
        <f t="shared" si="138"/>
        <v>0</v>
      </c>
      <c r="ED214" s="475">
        <f t="shared" si="138"/>
        <v>0</v>
      </c>
      <c r="EE214" s="475">
        <f t="shared" ref="EE214:GB217" si="154">_xlfn.IFNA(IF($B214=0,0,IF(DATE(EE$4,EE$5,1)&gt;=$B214,EE83,0)),0)</f>
        <v>0</v>
      </c>
      <c r="EF214" s="475">
        <f t="shared" si="154"/>
        <v>0</v>
      </c>
      <c r="EG214" s="475">
        <f t="shared" si="154"/>
        <v>0</v>
      </c>
      <c r="EH214" s="475">
        <f t="shared" si="154"/>
        <v>0</v>
      </c>
      <c r="EI214" s="475">
        <f t="shared" si="154"/>
        <v>0</v>
      </c>
      <c r="EJ214" s="475">
        <f t="shared" si="154"/>
        <v>0</v>
      </c>
      <c r="EK214" s="475">
        <f t="shared" si="154"/>
        <v>0</v>
      </c>
      <c r="EL214" s="475">
        <f t="shared" si="154"/>
        <v>0</v>
      </c>
      <c r="EM214" s="475">
        <f t="shared" si="154"/>
        <v>0</v>
      </c>
      <c r="EN214" s="475">
        <f t="shared" si="154"/>
        <v>0</v>
      </c>
      <c r="EO214" s="475">
        <f t="shared" si="154"/>
        <v>0</v>
      </c>
      <c r="EP214" s="475">
        <f t="shared" si="154"/>
        <v>0</v>
      </c>
      <c r="EQ214" s="475">
        <f t="shared" si="154"/>
        <v>0</v>
      </c>
      <c r="ER214" s="475">
        <f t="shared" si="154"/>
        <v>0</v>
      </c>
      <c r="ES214" s="475">
        <f t="shared" si="154"/>
        <v>0</v>
      </c>
      <c r="ET214" s="475">
        <f t="shared" si="154"/>
        <v>0</v>
      </c>
      <c r="EU214" s="475">
        <f t="shared" si="154"/>
        <v>0</v>
      </c>
      <c r="EV214" s="475">
        <f t="shared" si="154"/>
        <v>0</v>
      </c>
      <c r="EW214" s="475">
        <f t="shared" si="154"/>
        <v>0</v>
      </c>
      <c r="EX214" s="475">
        <f t="shared" si="154"/>
        <v>0</v>
      </c>
      <c r="EY214" s="475">
        <f t="shared" si="154"/>
        <v>0</v>
      </c>
      <c r="EZ214" s="475">
        <f t="shared" si="154"/>
        <v>0</v>
      </c>
      <c r="FA214" s="475">
        <f t="shared" si="154"/>
        <v>0</v>
      </c>
      <c r="FB214" s="475">
        <f t="shared" si="154"/>
        <v>0</v>
      </c>
      <c r="FC214" s="475">
        <f t="shared" si="154"/>
        <v>0</v>
      </c>
      <c r="FD214" s="475">
        <f t="shared" si="154"/>
        <v>0</v>
      </c>
      <c r="FE214" s="475">
        <f t="shared" si="154"/>
        <v>0</v>
      </c>
      <c r="FF214" s="475">
        <f t="shared" si="154"/>
        <v>0</v>
      </c>
      <c r="FG214" s="475">
        <f t="shared" si="154"/>
        <v>0</v>
      </c>
      <c r="FH214" s="475">
        <f t="shared" si="154"/>
        <v>0</v>
      </c>
      <c r="FI214" s="475">
        <f t="shared" si="154"/>
        <v>0</v>
      </c>
      <c r="FJ214" s="475">
        <f t="shared" si="154"/>
        <v>0</v>
      </c>
      <c r="FK214" s="475">
        <f t="shared" si="154"/>
        <v>0</v>
      </c>
      <c r="FL214" s="475">
        <f t="shared" si="154"/>
        <v>0</v>
      </c>
      <c r="FM214" s="475">
        <f t="shared" si="154"/>
        <v>0</v>
      </c>
      <c r="FN214" s="475">
        <f t="shared" si="154"/>
        <v>0</v>
      </c>
      <c r="FO214" s="475">
        <f t="shared" si="154"/>
        <v>0</v>
      </c>
      <c r="FP214" s="475">
        <f t="shared" si="154"/>
        <v>0</v>
      </c>
      <c r="FQ214" s="475">
        <f t="shared" si="154"/>
        <v>0</v>
      </c>
      <c r="FR214" s="475">
        <f t="shared" si="154"/>
        <v>0</v>
      </c>
      <c r="FS214" s="475">
        <f t="shared" si="154"/>
        <v>0</v>
      </c>
      <c r="FT214" s="475">
        <f t="shared" si="154"/>
        <v>0</v>
      </c>
      <c r="FU214" s="475">
        <f t="shared" si="154"/>
        <v>0</v>
      </c>
      <c r="FV214" s="475">
        <f t="shared" si="154"/>
        <v>0</v>
      </c>
      <c r="FW214" s="475">
        <f t="shared" si="154"/>
        <v>0</v>
      </c>
      <c r="FX214" s="475">
        <f t="shared" si="154"/>
        <v>0</v>
      </c>
      <c r="FY214" s="475">
        <f t="shared" si="154"/>
        <v>0</v>
      </c>
      <c r="FZ214" s="475">
        <f t="shared" si="154"/>
        <v>0</v>
      </c>
      <c r="GA214" s="475">
        <f t="shared" si="154"/>
        <v>0</v>
      </c>
      <c r="GB214" s="475">
        <f t="shared" si="154"/>
        <v>0</v>
      </c>
    </row>
    <row r="215" spans="2:184" x14ac:dyDescent="0.35">
      <c r="B215" s="517">
        <f>VLOOKUP(C215,'QUALIFIED ENGINES'!$D$7:$P$9999,13,FALSE)</f>
        <v>45291</v>
      </c>
      <c r="C215" s="472">
        <f>'QUALIFIED ENGINES'!D85</f>
        <v>91520</v>
      </c>
      <c r="D215" s="475">
        <f t="shared" si="120"/>
        <v>0</v>
      </c>
      <c r="E215" s="475">
        <f t="shared" ref="E215:BP218" si="155">_xlfn.IFNA(IF($B215=0,0,IF(DATE(E$4,E$5,1)&gt;=$B215,E84,0)),0)</f>
        <v>0</v>
      </c>
      <c r="F215" s="475">
        <f t="shared" si="155"/>
        <v>0</v>
      </c>
      <c r="G215" s="475">
        <f t="shared" si="155"/>
        <v>0</v>
      </c>
      <c r="H215" s="475">
        <f t="shared" si="155"/>
        <v>0</v>
      </c>
      <c r="I215" s="475">
        <f t="shared" si="155"/>
        <v>0</v>
      </c>
      <c r="J215" s="475">
        <f t="shared" si="155"/>
        <v>0</v>
      </c>
      <c r="K215" s="475">
        <f t="shared" si="155"/>
        <v>0</v>
      </c>
      <c r="L215" s="475">
        <f t="shared" si="155"/>
        <v>0</v>
      </c>
      <c r="M215" s="475">
        <f t="shared" si="155"/>
        <v>0</v>
      </c>
      <c r="N215" s="475">
        <f t="shared" si="155"/>
        <v>0</v>
      </c>
      <c r="O215" s="475">
        <f t="shared" si="155"/>
        <v>0</v>
      </c>
      <c r="P215" s="475">
        <f t="shared" si="155"/>
        <v>0</v>
      </c>
      <c r="Q215" s="475">
        <f t="shared" si="155"/>
        <v>0</v>
      </c>
      <c r="R215" s="475">
        <f t="shared" si="155"/>
        <v>0</v>
      </c>
      <c r="S215" s="475">
        <f t="shared" si="155"/>
        <v>0</v>
      </c>
      <c r="T215" s="475">
        <f t="shared" si="155"/>
        <v>0</v>
      </c>
      <c r="U215" s="475">
        <f t="shared" si="155"/>
        <v>0</v>
      </c>
      <c r="V215" s="475">
        <f t="shared" si="155"/>
        <v>0</v>
      </c>
      <c r="W215" s="475">
        <f t="shared" si="155"/>
        <v>0</v>
      </c>
      <c r="X215" s="475">
        <f t="shared" si="155"/>
        <v>0</v>
      </c>
      <c r="Y215" s="475">
        <f t="shared" si="155"/>
        <v>0</v>
      </c>
      <c r="Z215" s="475">
        <f t="shared" si="155"/>
        <v>0</v>
      </c>
      <c r="AA215" s="475">
        <f t="shared" si="155"/>
        <v>0</v>
      </c>
      <c r="AB215" s="475">
        <f t="shared" si="155"/>
        <v>0</v>
      </c>
      <c r="AC215" s="475">
        <f t="shared" si="155"/>
        <v>0</v>
      </c>
      <c r="AD215" s="475">
        <f t="shared" si="155"/>
        <v>0</v>
      </c>
      <c r="AE215" s="475">
        <f t="shared" si="155"/>
        <v>0</v>
      </c>
      <c r="AF215" s="475">
        <f t="shared" si="155"/>
        <v>0</v>
      </c>
      <c r="AG215" s="475">
        <f t="shared" si="155"/>
        <v>0</v>
      </c>
      <c r="AH215" s="475">
        <f t="shared" si="155"/>
        <v>0</v>
      </c>
      <c r="AI215" s="475">
        <f t="shared" si="155"/>
        <v>0</v>
      </c>
      <c r="AJ215" s="475">
        <f t="shared" si="155"/>
        <v>0</v>
      </c>
      <c r="AK215" s="475">
        <f t="shared" si="155"/>
        <v>0</v>
      </c>
      <c r="AL215" s="475">
        <f t="shared" si="155"/>
        <v>0</v>
      </c>
      <c r="AM215" s="475">
        <f t="shared" si="155"/>
        <v>0</v>
      </c>
      <c r="AN215" s="475">
        <f t="shared" si="155"/>
        <v>0</v>
      </c>
      <c r="AO215" s="475">
        <f t="shared" si="155"/>
        <v>0</v>
      </c>
      <c r="AP215" s="475">
        <f t="shared" si="155"/>
        <v>0</v>
      </c>
      <c r="AQ215" s="475">
        <f t="shared" si="155"/>
        <v>0</v>
      </c>
      <c r="AR215" s="475">
        <f t="shared" si="155"/>
        <v>0</v>
      </c>
      <c r="AS215" s="475">
        <f t="shared" si="155"/>
        <v>0</v>
      </c>
      <c r="AT215" s="475">
        <f t="shared" si="155"/>
        <v>0</v>
      </c>
      <c r="AU215" s="475">
        <f t="shared" si="155"/>
        <v>0</v>
      </c>
      <c r="AV215" s="475">
        <f t="shared" si="155"/>
        <v>0</v>
      </c>
      <c r="AW215" s="475">
        <f t="shared" si="155"/>
        <v>0</v>
      </c>
      <c r="AX215" s="475">
        <f t="shared" si="155"/>
        <v>0</v>
      </c>
      <c r="AY215" s="475">
        <f t="shared" si="155"/>
        <v>0</v>
      </c>
      <c r="AZ215" s="475">
        <f t="shared" si="155"/>
        <v>0</v>
      </c>
      <c r="BA215" s="475">
        <f t="shared" si="155"/>
        <v>0</v>
      </c>
      <c r="BB215" s="475">
        <f t="shared" si="155"/>
        <v>0</v>
      </c>
      <c r="BC215" s="475">
        <f t="shared" si="155"/>
        <v>0</v>
      </c>
      <c r="BD215" s="475">
        <f t="shared" si="155"/>
        <v>0</v>
      </c>
      <c r="BE215" s="475">
        <f t="shared" si="155"/>
        <v>0</v>
      </c>
      <c r="BF215" s="475">
        <f t="shared" si="155"/>
        <v>0</v>
      </c>
      <c r="BG215" s="475">
        <f t="shared" si="155"/>
        <v>0</v>
      </c>
      <c r="BH215" s="475">
        <f t="shared" si="155"/>
        <v>0</v>
      </c>
      <c r="BI215" s="475">
        <f t="shared" si="155"/>
        <v>0</v>
      </c>
      <c r="BJ215" s="475">
        <f t="shared" si="155"/>
        <v>0</v>
      </c>
      <c r="BK215" s="475">
        <f t="shared" si="155"/>
        <v>0</v>
      </c>
      <c r="BL215" s="475">
        <f t="shared" si="155"/>
        <v>0</v>
      </c>
      <c r="BM215" s="475">
        <f t="shared" si="155"/>
        <v>0</v>
      </c>
      <c r="BN215" s="475">
        <f t="shared" si="155"/>
        <v>0</v>
      </c>
      <c r="BO215" s="475">
        <f t="shared" si="155"/>
        <v>0</v>
      </c>
      <c r="BP215" s="475">
        <f t="shared" si="155"/>
        <v>0</v>
      </c>
      <c r="BQ215" s="475">
        <f t="shared" si="152"/>
        <v>0</v>
      </c>
      <c r="BR215" s="475">
        <f t="shared" ref="BR215:BX215" si="156">_xlfn.IFNA(IF($B215=0,0,IF(DATE(BR$4,BR$5,1)&gt;=$B215,BR84,0)),0)</f>
        <v>0</v>
      </c>
      <c r="BS215" s="475">
        <f t="shared" si="156"/>
        <v>0</v>
      </c>
      <c r="BT215" s="475">
        <f t="shared" si="156"/>
        <v>0</v>
      </c>
      <c r="BU215" s="475">
        <f t="shared" si="156"/>
        <v>0</v>
      </c>
      <c r="BV215" s="475">
        <f t="shared" si="156"/>
        <v>0</v>
      </c>
      <c r="BW215" s="475">
        <f t="shared" si="156"/>
        <v>0</v>
      </c>
      <c r="BX215" s="475">
        <f t="shared" si="156"/>
        <v>0</v>
      </c>
      <c r="BY215" s="475">
        <f t="shared" si="152"/>
        <v>0</v>
      </c>
      <c r="BZ215" s="475">
        <f t="shared" si="152"/>
        <v>0</v>
      </c>
      <c r="CA215" s="475">
        <f t="shared" si="152"/>
        <v>0</v>
      </c>
      <c r="CB215" s="475">
        <f t="shared" si="152"/>
        <v>0</v>
      </c>
      <c r="CC215" s="475">
        <f t="shared" si="152"/>
        <v>0</v>
      </c>
      <c r="CD215" s="475">
        <f t="shared" si="152"/>
        <v>0</v>
      </c>
      <c r="CE215" s="475">
        <f t="shared" si="152"/>
        <v>0</v>
      </c>
      <c r="CF215" s="475">
        <f t="shared" si="152"/>
        <v>0</v>
      </c>
      <c r="CG215" s="475">
        <f t="shared" si="152"/>
        <v>0</v>
      </c>
      <c r="CH215" s="475">
        <f t="shared" si="152"/>
        <v>0</v>
      </c>
      <c r="CI215" s="475">
        <f t="shared" si="152"/>
        <v>0</v>
      </c>
      <c r="CJ215" s="475">
        <f t="shared" si="152"/>
        <v>0</v>
      </c>
      <c r="CK215" s="475">
        <f t="shared" si="152"/>
        <v>362.43</v>
      </c>
      <c r="CL215" s="475">
        <f t="shared" si="152"/>
        <v>472.94</v>
      </c>
      <c r="CM215" s="475">
        <f t="shared" si="152"/>
        <v>424.66</v>
      </c>
      <c r="CN215" s="475">
        <f t="shared" si="152"/>
        <v>86.84</v>
      </c>
      <c r="CO215" s="475">
        <f t="shared" si="152"/>
        <v>0</v>
      </c>
      <c r="CP215" s="475">
        <f t="shared" si="152"/>
        <v>0</v>
      </c>
      <c r="CQ215" s="475">
        <f t="shared" si="152"/>
        <v>0</v>
      </c>
      <c r="CR215" s="475">
        <f t="shared" si="152"/>
        <v>0</v>
      </c>
      <c r="CS215" s="475">
        <f t="shared" si="152"/>
        <v>0</v>
      </c>
      <c r="CT215" s="475">
        <f t="shared" si="152"/>
        <v>0</v>
      </c>
      <c r="CU215" s="475">
        <f t="shared" si="152"/>
        <v>0</v>
      </c>
      <c r="CV215" s="475">
        <f t="shared" si="152"/>
        <v>0</v>
      </c>
      <c r="CW215" s="475">
        <f t="shared" si="152"/>
        <v>0</v>
      </c>
      <c r="CX215" s="475">
        <f t="shared" si="152"/>
        <v>0</v>
      </c>
      <c r="CY215" s="475">
        <f t="shared" si="152"/>
        <v>0</v>
      </c>
      <c r="CZ215" s="475">
        <f t="shared" si="152"/>
        <v>0</v>
      </c>
      <c r="DA215" s="475">
        <f t="shared" si="152"/>
        <v>17.29</v>
      </c>
      <c r="DB215" s="475">
        <f t="shared" si="152"/>
        <v>370.58</v>
      </c>
      <c r="DC215" s="475">
        <f t="shared" si="152"/>
        <v>361.35</v>
      </c>
      <c r="DD215" s="475">
        <f t="shared" si="152"/>
        <v>403.87</v>
      </c>
      <c r="DE215" s="475">
        <f t="shared" si="152"/>
        <v>315.06</v>
      </c>
      <c r="DF215" s="475">
        <f t="shared" si="152"/>
        <v>292.60000000000002</v>
      </c>
      <c r="DG215" s="475">
        <f t="shared" si="152"/>
        <v>355.29</v>
      </c>
      <c r="DH215" s="475">
        <f t="shared" si="152"/>
        <v>0</v>
      </c>
      <c r="DI215" s="475">
        <f t="shared" si="152"/>
        <v>0</v>
      </c>
      <c r="DJ215" s="475">
        <f t="shared" si="152"/>
        <v>0</v>
      </c>
      <c r="DK215" s="475">
        <f t="shared" si="152"/>
        <v>0</v>
      </c>
      <c r="DL215" s="475">
        <f t="shared" si="152"/>
        <v>0</v>
      </c>
      <c r="DM215" s="475">
        <f t="shared" si="152"/>
        <v>0</v>
      </c>
      <c r="DN215" s="475">
        <f t="shared" si="152"/>
        <v>0</v>
      </c>
      <c r="DO215" s="475">
        <f t="shared" si="152"/>
        <v>0</v>
      </c>
      <c r="DP215" s="475">
        <f t="shared" si="152"/>
        <v>0</v>
      </c>
      <c r="DQ215" s="475">
        <f t="shared" si="152"/>
        <v>0</v>
      </c>
      <c r="DR215" s="475">
        <f t="shared" si="152"/>
        <v>0</v>
      </c>
      <c r="DS215" s="475">
        <f t="shared" si="152"/>
        <v>0</v>
      </c>
      <c r="DT215" s="475">
        <f t="shared" si="152"/>
        <v>0</v>
      </c>
      <c r="DU215" s="475">
        <f t="shared" si="152"/>
        <v>0</v>
      </c>
      <c r="DV215" s="475">
        <f t="shared" si="152"/>
        <v>0</v>
      </c>
      <c r="DW215" s="475">
        <f t="shared" si="152"/>
        <v>0</v>
      </c>
      <c r="DX215" s="475">
        <f t="shared" si="152"/>
        <v>0</v>
      </c>
      <c r="DY215" s="475">
        <f t="shared" si="152"/>
        <v>0</v>
      </c>
      <c r="DZ215" s="475">
        <f t="shared" si="152"/>
        <v>0</v>
      </c>
      <c r="EA215" s="475">
        <f t="shared" si="152"/>
        <v>0</v>
      </c>
      <c r="EB215" s="475">
        <f t="shared" si="138"/>
        <v>0</v>
      </c>
      <c r="EC215" s="475">
        <f t="shared" si="138"/>
        <v>0</v>
      </c>
      <c r="ED215" s="475">
        <f t="shared" si="138"/>
        <v>0</v>
      </c>
      <c r="EE215" s="475">
        <f t="shared" si="154"/>
        <v>0</v>
      </c>
      <c r="EF215" s="475">
        <f t="shared" si="154"/>
        <v>0</v>
      </c>
      <c r="EG215" s="475">
        <f t="shared" si="154"/>
        <v>0</v>
      </c>
      <c r="EH215" s="475">
        <f t="shared" si="154"/>
        <v>0</v>
      </c>
      <c r="EI215" s="475">
        <f t="shared" si="154"/>
        <v>0</v>
      </c>
      <c r="EJ215" s="475">
        <f t="shared" si="154"/>
        <v>0</v>
      </c>
      <c r="EK215" s="475">
        <f t="shared" si="154"/>
        <v>0</v>
      </c>
      <c r="EL215" s="475">
        <f t="shared" si="154"/>
        <v>0</v>
      </c>
      <c r="EM215" s="475">
        <f t="shared" si="154"/>
        <v>0</v>
      </c>
      <c r="EN215" s="475">
        <f t="shared" si="154"/>
        <v>0</v>
      </c>
      <c r="EO215" s="475">
        <f t="shared" si="154"/>
        <v>0</v>
      </c>
      <c r="EP215" s="475">
        <f t="shared" si="154"/>
        <v>0</v>
      </c>
      <c r="EQ215" s="475">
        <f t="shared" si="154"/>
        <v>0</v>
      </c>
      <c r="ER215" s="475">
        <f t="shared" si="154"/>
        <v>0</v>
      </c>
      <c r="ES215" s="475">
        <f t="shared" si="154"/>
        <v>0</v>
      </c>
      <c r="ET215" s="475">
        <f t="shared" si="154"/>
        <v>0</v>
      </c>
      <c r="EU215" s="475">
        <f t="shared" si="154"/>
        <v>0</v>
      </c>
      <c r="EV215" s="475">
        <f t="shared" si="154"/>
        <v>0</v>
      </c>
      <c r="EW215" s="475">
        <f t="shared" si="154"/>
        <v>0</v>
      </c>
      <c r="EX215" s="475">
        <f t="shared" si="154"/>
        <v>0</v>
      </c>
      <c r="EY215" s="475">
        <f t="shared" si="154"/>
        <v>0</v>
      </c>
      <c r="EZ215" s="475">
        <f t="shared" si="154"/>
        <v>0</v>
      </c>
      <c r="FA215" s="475">
        <f t="shared" si="154"/>
        <v>0</v>
      </c>
      <c r="FB215" s="475">
        <f t="shared" si="154"/>
        <v>0</v>
      </c>
      <c r="FC215" s="475">
        <f t="shared" si="154"/>
        <v>0</v>
      </c>
      <c r="FD215" s="475">
        <f t="shared" si="154"/>
        <v>0</v>
      </c>
      <c r="FE215" s="475">
        <f t="shared" si="154"/>
        <v>0</v>
      </c>
      <c r="FF215" s="475">
        <f t="shared" si="154"/>
        <v>0</v>
      </c>
      <c r="FG215" s="475">
        <f t="shared" si="154"/>
        <v>0</v>
      </c>
      <c r="FH215" s="475">
        <f t="shared" si="154"/>
        <v>0</v>
      </c>
      <c r="FI215" s="475">
        <f t="shared" si="154"/>
        <v>0</v>
      </c>
      <c r="FJ215" s="475">
        <f t="shared" si="154"/>
        <v>0</v>
      </c>
      <c r="FK215" s="475">
        <f t="shared" si="154"/>
        <v>0</v>
      </c>
      <c r="FL215" s="475">
        <f t="shared" si="154"/>
        <v>0</v>
      </c>
      <c r="FM215" s="475">
        <f t="shared" si="154"/>
        <v>0</v>
      </c>
      <c r="FN215" s="475">
        <f t="shared" si="154"/>
        <v>0</v>
      </c>
      <c r="FO215" s="475">
        <f t="shared" si="154"/>
        <v>0</v>
      </c>
      <c r="FP215" s="475">
        <f t="shared" si="154"/>
        <v>0</v>
      </c>
      <c r="FQ215" s="475">
        <f t="shared" si="154"/>
        <v>0</v>
      </c>
      <c r="FR215" s="475">
        <f t="shared" si="154"/>
        <v>0</v>
      </c>
      <c r="FS215" s="475">
        <f t="shared" si="154"/>
        <v>0</v>
      </c>
      <c r="FT215" s="475">
        <f t="shared" si="154"/>
        <v>0</v>
      </c>
      <c r="FU215" s="475">
        <f t="shared" si="154"/>
        <v>0</v>
      </c>
      <c r="FV215" s="475">
        <f t="shared" si="154"/>
        <v>0</v>
      </c>
      <c r="FW215" s="475">
        <f t="shared" si="154"/>
        <v>0</v>
      </c>
      <c r="FX215" s="475">
        <f t="shared" si="154"/>
        <v>0</v>
      </c>
      <c r="FY215" s="475">
        <f t="shared" si="154"/>
        <v>0</v>
      </c>
      <c r="FZ215" s="475">
        <f t="shared" si="154"/>
        <v>0</v>
      </c>
      <c r="GA215" s="475">
        <f t="shared" si="154"/>
        <v>0</v>
      </c>
      <c r="GB215" s="475">
        <f t="shared" si="154"/>
        <v>0</v>
      </c>
    </row>
    <row r="216" spans="2:184" x14ac:dyDescent="0.35">
      <c r="B216" s="517">
        <f>VLOOKUP(C216,'QUALIFIED ENGINES'!$D$7:$P$9999,13,FALSE)</f>
        <v>45225.041666666664</v>
      </c>
      <c r="C216" s="472">
        <f>'QUALIFIED ENGINES'!D86</f>
        <v>91515</v>
      </c>
      <c r="D216" s="475">
        <f t="shared" si="120"/>
        <v>0</v>
      </c>
      <c r="E216" s="475">
        <f t="shared" si="155"/>
        <v>0</v>
      </c>
      <c r="F216" s="475">
        <f t="shared" si="155"/>
        <v>0</v>
      </c>
      <c r="G216" s="475">
        <f t="shared" si="155"/>
        <v>0</v>
      </c>
      <c r="H216" s="475">
        <f t="shared" si="155"/>
        <v>0</v>
      </c>
      <c r="I216" s="475">
        <f t="shared" si="155"/>
        <v>0</v>
      </c>
      <c r="J216" s="475">
        <f t="shared" si="155"/>
        <v>0</v>
      </c>
      <c r="K216" s="475">
        <f t="shared" si="155"/>
        <v>0</v>
      </c>
      <c r="L216" s="475">
        <f t="shared" si="155"/>
        <v>0</v>
      </c>
      <c r="M216" s="475">
        <f t="shared" si="155"/>
        <v>0</v>
      </c>
      <c r="N216" s="475">
        <f t="shared" si="155"/>
        <v>0</v>
      </c>
      <c r="O216" s="475">
        <f t="shared" si="155"/>
        <v>0</v>
      </c>
      <c r="P216" s="475">
        <f t="shared" si="155"/>
        <v>0</v>
      </c>
      <c r="Q216" s="475">
        <f t="shared" si="155"/>
        <v>0</v>
      </c>
      <c r="R216" s="475">
        <f t="shared" si="155"/>
        <v>0</v>
      </c>
      <c r="S216" s="475">
        <f t="shared" si="155"/>
        <v>0</v>
      </c>
      <c r="T216" s="475">
        <f t="shared" si="155"/>
        <v>0</v>
      </c>
      <c r="U216" s="475">
        <f t="shared" si="155"/>
        <v>0</v>
      </c>
      <c r="V216" s="475">
        <f t="shared" si="155"/>
        <v>0</v>
      </c>
      <c r="W216" s="475">
        <f t="shared" si="155"/>
        <v>0</v>
      </c>
      <c r="X216" s="475">
        <f t="shared" si="155"/>
        <v>0</v>
      </c>
      <c r="Y216" s="475">
        <f t="shared" si="155"/>
        <v>0</v>
      </c>
      <c r="Z216" s="475">
        <f t="shared" si="155"/>
        <v>0</v>
      </c>
      <c r="AA216" s="475">
        <f t="shared" si="155"/>
        <v>0</v>
      </c>
      <c r="AB216" s="475">
        <f t="shared" si="155"/>
        <v>0</v>
      </c>
      <c r="AC216" s="475">
        <f t="shared" si="155"/>
        <v>0</v>
      </c>
      <c r="AD216" s="475">
        <f t="shared" si="155"/>
        <v>0</v>
      </c>
      <c r="AE216" s="475">
        <f t="shared" si="155"/>
        <v>0</v>
      </c>
      <c r="AF216" s="475">
        <f t="shared" si="155"/>
        <v>0</v>
      </c>
      <c r="AG216" s="475">
        <f t="shared" si="155"/>
        <v>0</v>
      </c>
      <c r="AH216" s="475">
        <f t="shared" si="155"/>
        <v>0</v>
      </c>
      <c r="AI216" s="475">
        <f t="shared" si="155"/>
        <v>0</v>
      </c>
      <c r="AJ216" s="475">
        <f t="shared" si="155"/>
        <v>0</v>
      </c>
      <c r="AK216" s="475">
        <f t="shared" si="155"/>
        <v>0</v>
      </c>
      <c r="AL216" s="475">
        <f t="shared" si="155"/>
        <v>0</v>
      </c>
      <c r="AM216" s="475">
        <f t="shared" si="155"/>
        <v>0</v>
      </c>
      <c r="AN216" s="475">
        <f t="shared" si="155"/>
        <v>0</v>
      </c>
      <c r="AO216" s="475">
        <f t="shared" si="155"/>
        <v>0</v>
      </c>
      <c r="AP216" s="475">
        <f t="shared" si="155"/>
        <v>0</v>
      </c>
      <c r="AQ216" s="475">
        <f t="shared" si="155"/>
        <v>0</v>
      </c>
      <c r="AR216" s="475">
        <f t="shared" si="155"/>
        <v>0</v>
      </c>
      <c r="AS216" s="475">
        <f t="shared" si="155"/>
        <v>0</v>
      </c>
      <c r="AT216" s="475">
        <f t="shared" si="155"/>
        <v>0</v>
      </c>
      <c r="AU216" s="475">
        <f t="shared" si="155"/>
        <v>0</v>
      </c>
      <c r="AV216" s="475">
        <f t="shared" si="155"/>
        <v>0</v>
      </c>
      <c r="AW216" s="475">
        <f t="shared" si="155"/>
        <v>0</v>
      </c>
      <c r="AX216" s="475">
        <f t="shared" si="155"/>
        <v>0</v>
      </c>
      <c r="AY216" s="475">
        <f t="shared" si="155"/>
        <v>0</v>
      </c>
      <c r="AZ216" s="475">
        <f t="shared" si="155"/>
        <v>0</v>
      </c>
      <c r="BA216" s="475">
        <f t="shared" si="155"/>
        <v>0</v>
      </c>
      <c r="BB216" s="475">
        <f t="shared" si="155"/>
        <v>0</v>
      </c>
      <c r="BC216" s="475">
        <f t="shared" si="155"/>
        <v>0</v>
      </c>
      <c r="BD216" s="475">
        <f t="shared" si="155"/>
        <v>0</v>
      </c>
      <c r="BE216" s="475">
        <f t="shared" si="155"/>
        <v>0</v>
      </c>
      <c r="BF216" s="475">
        <f t="shared" si="155"/>
        <v>0</v>
      </c>
      <c r="BG216" s="475">
        <f t="shared" si="155"/>
        <v>0</v>
      </c>
      <c r="BH216" s="475">
        <f t="shared" si="155"/>
        <v>0</v>
      </c>
      <c r="BI216" s="475">
        <f t="shared" si="155"/>
        <v>0</v>
      </c>
      <c r="BJ216" s="475">
        <f t="shared" si="155"/>
        <v>0</v>
      </c>
      <c r="BK216" s="475">
        <f t="shared" si="155"/>
        <v>0</v>
      </c>
      <c r="BL216" s="475">
        <f t="shared" si="155"/>
        <v>0</v>
      </c>
      <c r="BM216" s="475">
        <f t="shared" si="155"/>
        <v>0</v>
      </c>
      <c r="BN216" s="475">
        <f t="shared" si="155"/>
        <v>0</v>
      </c>
      <c r="BO216" s="475">
        <f t="shared" si="155"/>
        <v>0</v>
      </c>
      <c r="BP216" s="475">
        <f t="shared" si="155"/>
        <v>0</v>
      </c>
      <c r="BQ216" s="475">
        <f t="shared" si="152"/>
        <v>0</v>
      </c>
      <c r="BR216" s="475">
        <f t="shared" ref="BR216:BX216" si="157">_xlfn.IFNA(IF($B216=0,0,IF(DATE(BR$4,BR$5,1)&gt;=$B216,BR85,0)),0)</f>
        <v>0</v>
      </c>
      <c r="BS216" s="475">
        <f t="shared" si="157"/>
        <v>0</v>
      </c>
      <c r="BT216" s="475">
        <f t="shared" si="157"/>
        <v>0</v>
      </c>
      <c r="BU216" s="475">
        <f t="shared" si="157"/>
        <v>0</v>
      </c>
      <c r="BV216" s="475">
        <f t="shared" si="157"/>
        <v>0</v>
      </c>
      <c r="BW216" s="475">
        <f t="shared" si="157"/>
        <v>0</v>
      </c>
      <c r="BX216" s="475">
        <f t="shared" si="157"/>
        <v>0</v>
      </c>
      <c r="BY216" s="475">
        <f t="shared" si="152"/>
        <v>0</v>
      </c>
      <c r="BZ216" s="475">
        <f t="shared" si="152"/>
        <v>0</v>
      </c>
      <c r="CA216" s="475">
        <f t="shared" si="152"/>
        <v>0</v>
      </c>
      <c r="CB216" s="475">
        <f t="shared" si="152"/>
        <v>0</v>
      </c>
      <c r="CC216" s="475">
        <f t="shared" si="152"/>
        <v>0</v>
      </c>
      <c r="CD216" s="475">
        <f t="shared" si="152"/>
        <v>0</v>
      </c>
      <c r="CE216" s="475">
        <f t="shared" si="152"/>
        <v>0</v>
      </c>
      <c r="CF216" s="475">
        <f t="shared" si="152"/>
        <v>0</v>
      </c>
      <c r="CG216" s="475">
        <f t="shared" si="152"/>
        <v>0</v>
      </c>
      <c r="CH216" s="475">
        <f t="shared" si="152"/>
        <v>0</v>
      </c>
      <c r="CI216" s="475">
        <f t="shared" si="152"/>
        <v>0</v>
      </c>
      <c r="CJ216" s="475">
        <f t="shared" si="152"/>
        <v>119.65</v>
      </c>
      <c r="CK216" s="475">
        <f t="shared" si="152"/>
        <v>362.43</v>
      </c>
      <c r="CL216" s="475">
        <f t="shared" si="152"/>
        <v>472.94</v>
      </c>
      <c r="CM216" s="475">
        <f t="shared" si="152"/>
        <v>424.66</v>
      </c>
      <c r="CN216" s="475">
        <f t="shared" si="152"/>
        <v>393.22</v>
      </c>
      <c r="CO216" s="475">
        <f t="shared" si="152"/>
        <v>469.87</v>
      </c>
      <c r="CP216" s="475">
        <f t="shared" si="152"/>
        <v>400.56</v>
      </c>
      <c r="CQ216" s="475">
        <f t="shared" si="152"/>
        <v>434.17</v>
      </c>
      <c r="CR216" s="475">
        <f t="shared" si="152"/>
        <v>495.91</v>
      </c>
      <c r="CS216" s="475">
        <f t="shared" si="152"/>
        <v>436.59</v>
      </c>
      <c r="CT216" s="475">
        <f t="shared" si="152"/>
        <v>372.2</v>
      </c>
      <c r="CU216" s="475">
        <f t="shared" si="152"/>
        <v>452.17</v>
      </c>
      <c r="CV216" s="475">
        <f t="shared" si="152"/>
        <v>474.01</v>
      </c>
      <c r="CW216" s="475">
        <f t="shared" si="152"/>
        <v>485.82</v>
      </c>
      <c r="CX216" s="475">
        <f t="shared" si="152"/>
        <v>449.82</v>
      </c>
      <c r="CY216" s="475">
        <f t="shared" si="152"/>
        <v>459.56</v>
      </c>
      <c r="CZ216" s="475">
        <f t="shared" si="152"/>
        <v>450.09</v>
      </c>
      <c r="DA216" s="475">
        <f t="shared" si="152"/>
        <v>453.65</v>
      </c>
      <c r="DB216" s="475">
        <f t="shared" si="152"/>
        <v>465.05</v>
      </c>
      <c r="DC216" s="475">
        <f t="shared" si="152"/>
        <v>411.98</v>
      </c>
      <c r="DD216" s="475">
        <f t="shared" si="152"/>
        <v>420.2</v>
      </c>
      <c r="DE216" s="475">
        <f t="shared" si="152"/>
        <v>451.93</v>
      </c>
      <c r="DF216" s="475">
        <f t="shared" si="152"/>
        <v>225.55</v>
      </c>
      <c r="DG216" s="475">
        <f t="shared" si="152"/>
        <v>0</v>
      </c>
      <c r="DH216" s="475">
        <f t="shared" si="152"/>
        <v>0</v>
      </c>
      <c r="DI216" s="475">
        <f t="shared" si="152"/>
        <v>0</v>
      </c>
      <c r="DJ216" s="475">
        <f t="shared" si="152"/>
        <v>0</v>
      </c>
      <c r="DK216" s="475">
        <f t="shared" si="152"/>
        <v>0</v>
      </c>
      <c r="DL216" s="475">
        <f t="shared" si="152"/>
        <v>0</v>
      </c>
      <c r="DM216" s="475">
        <f t="shared" si="152"/>
        <v>0</v>
      </c>
      <c r="DN216" s="475">
        <f t="shared" si="152"/>
        <v>0</v>
      </c>
      <c r="DO216" s="475">
        <f t="shared" si="152"/>
        <v>0</v>
      </c>
      <c r="DP216" s="475">
        <f t="shared" si="152"/>
        <v>0</v>
      </c>
      <c r="DQ216" s="475">
        <f t="shared" si="152"/>
        <v>0</v>
      </c>
      <c r="DR216" s="475">
        <f t="shared" si="152"/>
        <v>0</v>
      </c>
      <c r="DS216" s="475">
        <f t="shared" si="152"/>
        <v>0</v>
      </c>
      <c r="DT216" s="475">
        <f t="shared" si="152"/>
        <v>0</v>
      </c>
      <c r="DU216" s="475">
        <f t="shared" si="152"/>
        <v>0</v>
      </c>
      <c r="DV216" s="475">
        <f t="shared" si="152"/>
        <v>0</v>
      </c>
      <c r="DW216" s="475">
        <f t="shared" si="152"/>
        <v>0</v>
      </c>
      <c r="DX216" s="475">
        <f t="shared" si="152"/>
        <v>0</v>
      </c>
      <c r="DY216" s="475">
        <f t="shared" si="152"/>
        <v>0</v>
      </c>
      <c r="DZ216" s="475">
        <f t="shared" si="152"/>
        <v>0</v>
      </c>
      <c r="EA216" s="475">
        <f t="shared" si="152"/>
        <v>0</v>
      </c>
      <c r="EB216" s="475">
        <f t="shared" si="138"/>
        <v>0</v>
      </c>
      <c r="EC216" s="475">
        <f t="shared" si="138"/>
        <v>0</v>
      </c>
      <c r="ED216" s="475">
        <f t="shared" si="138"/>
        <v>0</v>
      </c>
      <c r="EE216" s="475">
        <f t="shared" si="154"/>
        <v>0</v>
      </c>
      <c r="EF216" s="475">
        <f t="shared" si="154"/>
        <v>0</v>
      </c>
      <c r="EG216" s="475">
        <f t="shared" si="154"/>
        <v>0</v>
      </c>
      <c r="EH216" s="475">
        <f t="shared" si="154"/>
        <v>0</v>
      </c>
      <c r="EI216" s="475">
        <f t="shared" si="154"/>
        <v>0</v>
      </c>
      <c r="EJ216" s="475">
        <f t="shared" si="154"/>
        <v>0</v>
      </c>
      <c r="EK216" s="475">
        <f t="shared" si="154"/>
        <v>0</v>
      </c>
      <c r="EL216" s="475">
        <f t="shared" si="154"/>
        <v>0</v>
      </c>
      <c r="EM216" s="475">
        <f t="shared" si="154"/>
        <v>0</v>
      </c>
      <c r="EN216" s="475">
        <f t="shared" si="154"/>
        <v>0</v>
      </c>
      <c r="EO216" s="475">
        <f t="shared" si="154"/>
        <v>0</v>
      </c>
      <c r="EP216" s="475">
        <f t="shared" si="154"/>
        <v>0</v>
      </c>
      <c r="EQ216" s="475">
        <f t="shared" si="154"/>
        <v>0</v>
      </c>
      <c r="ER216" s="475">
        <f t="shared" si="154"/>
        <v>0</v>
      </c>
      <c r="ES216" s="475">
        <f t="shared" si="154"/>
        <v>0</v>
      </c>
      <c r="ET216" s="475">
        <f t="shared" si="154"/>
        <v>0</v>
      </c>
      <c r="EU216" s="475">
        <f t="shared" si="154"/>
        <v>0</v>
      </c>
      <c r="EV216" s="475">
        <f t="shared" si="154"/>
        <v>0</v>
      </c>
      <c r="EW216" s="475">
        <f t="shared" si="154"/>
        <v>0</v>
      </c>
      <c r="EX216" s="475">
        <f t="shared" si="154"/>
        <v>0</v>
      </c>
      <c r="EY216" s="475">
        <f t="shared" si="154"/>
        <v>0</v>
      </c>
      <c r="EZ216" s="475">
        <f t="shared" si="154"/>
        <v>0</v>
      </c>
      <c r="FA216" s="475">
        <f t="shared" si="154"/>
        <v>0</v>
      </c>
      <c r="FB216" s="475">
        <f t="shared" si="154"/>
        <v>0</v>
      </c>
      <c r="FC216" s="475">
        <f t="shared" si="154"/>
        <v>0</v>
      </c>
      <c r="FD216" s="475">
        <f t="shared" si="154"/>
        <v>0</v>
      </c>
      <c r="FE216" s="475">
        <f t="shared" si="154"/>
        <v>0</v>
      </c>
      <c r="FF216" s="475">
        <f t="shared" si="154"/>
        <v>0</v>
      </c>
      <c r="FG216" s="475">
        <f t="shared" si="154"/>
        <v>0</v>
      </c>
      <c r="FH216" s="475">
        <f t="shared" si="154"/>
        <v>0</v>
      </c>
      <c r="FI216" s="475">
        <f t="shared" si="154"/>
        <v>0</v>
      </c>
      <c r="FJ216" s="475">
        <f t="shared" si="154"/>
        <v>0</v>
      </c>
      <c r="FK216" s="475">
        <f t="shared" si="154"/>
        <v>0</v>
      </c>
      <c r="FL216" s="475">
        <f t="shared" si="154"/>
        <v>0</v>
      </c>
      <c r="FM216" s="475">
        <f t="shared" si="154"/>
        <v>0</v>
      </c>
      <c r="FN216" s="475">
        <f t="shared" si="154"/>
        <v>0</v>
      </c>
      <c r="FO216" s="475">
        <f t="shared" si="154"/>
        <v>0</v>
      </c>
      <c r="FP216" s="475">
        <f t="shared" si="154"/>
        <v>0</v>
      </c>
      <c r="FQ216" s="475">
        <f t="shared" si="154"/>
        <v>0</v>
      </c>
      <c r="FR216" s="475">
        <f t="shared" si="154"/>
        <v>0</v>
      </c>
      <c r="FS216" s="475">
        <f t="shared" si="154"/>
        <v>0</v>
      </c>
      <c r="FT216" s="475">
        <f t="shared" si="154"/>
        <v>0</v>
      </c>
      <c r="FU216" s="475">
        <f t="shared" si="154"/>
        <v>0</v>
      </c>
      <c r="FV216" s="475">
        <f t="shared" si="154"/>
        <v>0</v>
      </c>
      <c r="FW216" s="475">
        <f t="shared" si="154"/>
        <v>0</v>
      </c>
      <c r="FX216" s="475">
        <f t="shared" si="154"/>
        <v>0</v>
      </c>
      <c r="FY216" s="475">
        <f t="shared" si="154"/>
        <v>0</v>
      </c>
      <c r="FZ216" s="475">
        <f t="shared" si="154"/>
        <v>0</v>
      </c>
      <c r="GA216" s="475">
        <f t="shared" si="154"/>
        <v>0</v>
      </c>
      <c r="GB216" s="475">
        <f t="shared" si="154"/>
        <v>0</v>
      </c>
    </row>
    <row r="217" spans="2:184" x14ac:dyDescent="0.35">
      <c r="B217" s="517">
        <f>VLOOKUP(C217,'QUALIFIED ENGINES'!$D$7:$P$9999,13,FALSE)</f>
        <v>45291</v>
      </c>
      <c r="C217" s="472">
        <f>'QUALIFIED ENGINES'!D87</f>
        <v>91563</v>
      </c>
      <c r="D217" s="475">
        <f t="shared" si="120"/>
        <v>0</v>
      </c>
      <c r="E217" s="475">
        <f t="shared" si="155"/>
        <v>0</v>
      </c>
      <c r="F217" s="475">
        <f t="shared" si="155"/>
        <v>0</v>
      </c>
      <c r="G217" s="475">
        <f t="shared" si="155"/>
        <v>0</v>
      </c>
      <c r="H217" s="475">
        <f t="shared" si="155"/>
        <v>0</v>
      </c>
      <c r="I217" s="475">
        <f t="shared" si="155"/>
        <v>0</v>
      </c>
      <c r="J217" s="475">
        <f t="shared" si="155"/>
        <v>0</v>
      </c>
      <c r="K217" s="475">
        <f t="shared" si="155"/>
        <v>0</v>
      </c>
      <c r="L217" s="475">
        <f t="shared" si="155"/>
        <v>0</v>
      </c>
      <c r="M217" s="475">
        <f t="shared" si="155"/>
        <v>0</v>
      </c>
      <c r="N217" s="475">
        <f t="shared" si="155"/>
        <v>0</v>
      </c>
      <c r="O217" s="475">
        <f t="shared" si="155"/>
        <v>0</v>
      </c>
      <c r="P217" s="475">
        <f t="shared" si="155"/>
        <v>0</v>
      </c>
      <c r="Q217" s="475">
        <f t="shared" si="155"/>
        <v>0</v>
      </c>
      <c r="R217" s="475">
        <f t="shared" si="155"/>
        <v>0</v>
      </c>
      <c r="S217" s="475">
        <f t="shared" si="155"/>
        <v>0</v>
      </c>
      <c r="T217" s="475">
        <f t="shared" si="155"/>
        <v>0</v>
      </c>
      <c r="U217" s="475">
        <f t="shared" si="155"/>
        <v>0</v>
      </c>
      <c r="V217" s="475">
        <f t="shared" si="155"/>
        <v>0</v>
      </c>
      <c r="W217" s="475">
        <f t="shared" si="155"/>
        <v>0</v>
      </c>
      <c r="X217" s="475">
        <f t="shared" si="155"/>
        <v>0</v>
      </c>
      <c r="Y217" s="475">
        <f t="shared" si="155"/>
        <v>0</v>
      </c>
      <c r="Z217" s="475">
        <f t="shared" si="155"/>
        <v>0</v>
      </c>
      <c r="AA217" s="475">
        <f t="shared" si="155"/>
        <v>0</v>
      </c>
      <c r="AB217" s="475">
        <f t="shared" si="155"/>
        <v>0</v>
      </c>
      <c r="AC217" s="475">
        <f t="shared" si="155"/>
        <v>0</v>
      </c>
      <c r="AD217" s="475">
        <f t="shared" si="155"/>
        <v>0</v>
      </c>
      <c r="AE217" s="475">
        <f t="shared" si="155"/>
        <v>0</v>
      </c>
      <c r="AF217" s="475">
        <f t="shared" si="155"/>
        <v>0</v>
      </c>
      <c r="AG217" s="475">
        <f t="shared" si="155"/>
        <v>0</v>
      </c>
      <c r="AH217" s="475">
        <f t="shared" si="155"/>
        <v>0</v>
      </c>
      <c r="AI217" s="475">
        <f t="shared" si="155"/>
        <v>0</v>
      </c>
      <c r="AJ217" s="475">
        <f t="shared" si="155"/>
        <v>0</v>
      </c>
      <c r="AK217" s="475">
        <f t="shared" si="155"/>
        <v>0</v>
      </c>
      <c r="AL217" s="475">
        <f t="shared" si="155"/>
        <v>0</v>
      </c>
      <c r="AM217" s="475">
        <f t="shared" si="155"/>
        <v>0</v>
      </c>
      <c r="AN217" s="475">
        <f t="shared" si="155"/>
        <v>0</v>
      </c>
      <c r="AO217" s="475">
        <f t="shared" si="155"/>
        <v>0</v>
      </c>
      <c r="AP217" s="475">
        <f t="shared" si="155"/>
        <v>0</v>
      </c>
      <c r="AQ217" s="475">
        <f t="shared" si="155"/>
        <v>0</v>
      </c>
      <c r="AR217" s="475">
        <f t="shared" si="155"/>
        <v>0</v>
      </c>
      <c r="AS217" s="475">
        <f t="shared" si="155"/>
        <v>0</v>
      </c>
      <c r="AT217" s="475">
        <f t="shared" si="155"/>
        <v>0</v>
      </c>
      <c r="AU217" s="475">
        <f t="shared" si="155"/>
        <v>0</v>
      </c>
      <c r="AV217" s="475">
        <f t="shared" si="155"/>
        <v>0</v>
      </c>
      <c r="AW217" s="475">
        <f t="shared" si="155"/>
        <v>0</v>
      </c>
      <c r="AX217" s="475">
        <f t="shared" si="155"/>
        <v>0</v>
      </c>
      <c r="AY217" s="475">
        <f t="shared" si="155"/>
        <v>0</v>
      </c>
      <c r="AZ217" s="475">
        <f t="shared" si="155"/>
        <v>0</v>
      </c>
      <c r="BA217" s="475">
        <f t="shared" si="155"/>
        <v>0</v>
      </c>
      <c r="BB217" s="475">
        <f t="shared" si="155"/>
        <v>0</v>
      </c>
      <c r="BC217" s="475">
        <f t="shared" si="155"/>
        <v>0</v>
      </c>
      <c r="BD217" s="475">
        <f t="shared" si="155"/>
        <v>0</v>
      </c>
      <c r="BE217" s="475">
        <f t="shared" si="155"/>
        <v>0</v>
      </c>
      <c r="BF217" s="475">
        <f t="shared" si="155"/>
        <v>0</v>
      </c>
      <c r="BG217" s="475">
        <f t="shared" si="155"/>
        <v>0</v>
      </c>
      <c r="BH217" s="475">
        <f t="shared" si="155"/>
        <v>0</v>
      </c>
      <c r="BI217" s="475">
        <f t="shared" si="155"/>
        <v>0</v>
      </c>
      <c r="BJ217" s="475">
        <f t="shared" si="155"/>
        <v>0</v>
      </c>
      <c r="BK217" s="475">
        <f t="shared" si="155"/>
        <v>0</v>
      </c>
      <c r="BL217" s="475">
        <f t="shared" si="155"/>
        <v>0</v>
      </c>
      <c r="BM217" s="475">
        <f t="shared" si="155"/>
        <v>0</v>
      </c>
      <c r="BN217" s="475">
        <f t="shared" si="155"/>
        <v>0</v>
      </c>
      <c r="BO217" s="475">
        <f t="shared" si="155"/>
        <v>0</v>
      </c>
      <c r="BP217" s="475">
        <f t="shared" si="155"/>
        <v>0</v>
      </c>
      <c r="BQ217" s="475">
        <f t="shared" si="152"/>
        <v>0</v>
      </c>
      <c r="BR217" s="475">
        <f t="shared" ref="BR217:BX217" si="158">_xlfn.IFNA(IF($B217=0,0,IF(DATE(BR$4,BR$5,1)&gt;=$B217,BR86,0)),0)</f>
        <v>0</v>
      </c>
      <c r="BS217" s="475">
        <f t="shared" si="158"/>
        <v>0</v>
      </c>
      <c r="BT217" s="475">
        <f t="shared" si="158"/>
        <v>0</v>
      </c>
      <c r="BU217" s="475">
        <f t="shared" si="158"/>
        <v>0</v>
      </c>
      <c r="BV217" s="475">
        <f t="shared" si="158"/>
        <v>0</v>
      </c>
      <c r="BW217" s="475">
        <f t="shared" si="158"/>
        <v>0</v>
      </c>
      <c r="BX217" s="475">
        <f t="shared" si="158"/>
        <v>0</v>
      </c>
      <c r="BY217" s="475">
        <f t="shared" si="152"/>
        <v>0</v>
      </c>
      <c r="BZ217" s="475">
        <f t="shared" si="152"/>
        <v>0</v>
      </c>
      <c r="CA217" s="475">
        <f t="shared" si="152"/>
        <v>0</v>
      </c>
      <c r="CB217" s="475">
        <f t="shared" si="152"/>
        <v>0</v>
      </c>
      <c r="CC217" s="475">
        <f t="shared" si="152"/>
        <v>0</v>
      </c>
      <c r="CD217" s="475">
        <f t="shared" si="152"/>
        <v>0</v>
      </c>
      <c r="CE217" s="475">
        <f t="shared" si="152"/>
        <v>0</v>
      </c>
      <c r="CF217" s="475">
        <f t="shared" si="152"/>
        <v>0</v>
      </c>
      <c r="CG217" s="475">
        <f t="shared" si="152"/>
        <v>0</v>
      </c>
      <c r="CH217" s="475">
        <f t="shared" si="152"/>
        <v>0</v>
      </c>
      <c r="CI217" s="475">
        <f t="shared" si="152"/>
        <v>0</v>
      </c>
      <c r="CJ217" s="475">
        <f t="shared" si="152"/>
        <v>0</v>
      </c>
      <c r="CK217" s="475">
        <f t="shared" si="152"/>
        <v>0</v>
      </c>
      <c r="CL217" s="475">
        <f t="shared" si="152"/>
        <v>0</v>
      </c>
      <c r="CM217" s="475">
        <f t="shared" si="152"/>
        <v>0</v>
      </c>
      <c r="CN217" s="475">
        <f t="shared" si="152"/>
        <v>0</v>
      </c>
      <c r="CO217" s="475">
        <f t="shared" si="152"/>
        <v>0</v>
      </c>
      <c r="CP217" s="475">
        <f t="shared" si="152"/>
        <v>0</v>
      </c>
      <c r="CQ217" s="475">
        <f t="shared" si="152"/>
        <v>0</v>
      </c>
      <c r="CR217" s="475">
        <f t="shared" si="152"/>
        <v>0</v>
      </c>
      <c r="CS217" s="475">
        <f t="shared" si="152"/>
        <v>0</v>
      </c>
      <c r="CT217" s="475">
        <f t="shared" si="152"/>
        <v>163.66</v>
      </c>
      <c r="CU217" s="475">
        <f t="shared" si="152"/>
        <v>373.52</v>
      </c>
      <c r="CV217" s="475">
        <f t="shared" si="152"/>
        <v>409.14</v>
      </c>
      <c r="CW217" s="475">
        <f t="shared" si="152"/>
        <v>355.83</v>
      </c>
      <c r="CX217" s="475">
        <f t="shared" si="152"/>
        <v>340.2</v>
      </c>
      <c r="CY217" s="475">
        <f t="shared" si="152"/>
        <v>415.9</v>
      </c>
      <c r="CZ217" s="475">
        <f t="shared" si="152"/>
        <v>334.45</v>
      </c>
      <c r="DA217" s="475">
        <f t="shared" si="152"/>
        <v>407.05</v>
      </c>
      <c r="DB217" s="475">
        <f t="shared" si="152"/>
        <v>367.95</v>
      </c>
      <c r="DC217" s="475">
        <f t="shared" si="152"/>
        <v>384.1</v>
      </c>
      <c r="DD217" s="475">
        <f t="shared" si="152"/>
        <v>382.2</v>
      </c>
      <c r="DE217" s="475">
        <f t="shared" si="152"/>
        <v>107.63</v>
      </c>
      <c r="DF217" s="475">
        <f t="shared" si="152"/>
        <v>397.92</v>
      </c>
      <c r="DG217" s="475">
        <f t="shared" si="152"/>
        <v>397.27</v>
      </c>
      <c r="DH217" s="475">
        <f t="shared" si="152"/>
        <v>0</v>
      </c>
      <c r="DI217" s="475">
        <f t="shared" si="152"/>
        <v>0</v>
      </c>
      <c r="DJ217" s="475">
        <f t="shared" si="152"/>
        <v>0</v>
      </c>
      <c r="DK217" s="475">
        <f t="shared" si="152"/>
        <v>0</v>
      </c>
      <c r="DL217" s="475">
        <f t="shared" si="152"/>
        <v>0</v>
      </c>
      <c r="DM217" s="475">
        <f t="shared" si="152"/>
        <v>0</v>
      </c>
      <c r="DN217" s="475">
        <f t="shared" si="152"/>
        <v>0</v>
      </c>
      <c r="DO217" s="475">
        <f t="shared" si="152"/>
        <v>0</v>
      </c>
      <c r="DP217" s="475">
        <f t="shared" si="152"/>
        <v>0</v>
      </c>
      <c r="DQ217" s="475">
        <f t="shared" si="152"/>
        <v>0</v>
      </c>
      <c r="DR217" s="475">
        <f t="shared" si="152"/>
        <v>0</v>
      </c>
      <c r="DS217" s="475">
        <f t="shared" si="152"/>
        <v>0</v>
      </c>
      <c r="DT217" s="475">
        <f t="shared" si="152"/>
        <v>0</v>
      </c>
      <c r="DU217" s="475">
        <f t="shared" si="152"/>
        <v>0</v>
      </c>
      <c r="DV217" s="475">
        <f t="shared" si="152"/>
        <v>0</v>
      </c>
      <c r="DW217" s="475">
        <f t="shared" si="152"/>
        <v>0</v>
      </c>
      <c r="DX217" s="475">
        <f t="shared" si="152"/>
        <v>0</v>
      </c>
      <c r="DY217" s="475">
        <f t="shared" si="152"/>
        <v>0</v>
      </c>
      <c r="DZ217" s="475">
        <f t="shared" si="152"/>
        <v>0</v>
      </c>
      <c r="EA217" s="475">
        <f t="shared" si="152"/>
        <v>0</v>
      </c>
      <c r="EB217" s="475">
        <f t="shared" si="138"/>
        <v>0</v>
      </c>
      <c r="EC217" s="475">
        <f t="shared" si="138"/>
        <v>0</v>
      </c>
      <c r="ED217" s="475">
        <f t="shared" si="138"/>
        <v>0</v>
      </c>
      <c r="EE217" s="475">
        <f t="shared" si="154"/>
        <v>0</v>
      </c>
      <c r="EF217" s="475">
        <f t="shared" si="154"/>
        <v>0</v>
      </c>
      <c r="EG217" s="475">
        <f t="shared" si="154"/>
        <v>0</v>
      </c>
      <c r="EH217" s="475">
        <f t="shared" si="154"/>
        <v>0</v>
      </c>
      <c r="EI217" s="475">
        <f t="shared" si="154"/>
        <v>0</v>
      </c>
      <c r="EJ217" s="475">
        <f t="shared" si="154"/>
        <v>0</v>
      </c>
      <c r="EK217" s="475">
        <f t="shared" si="154"/>
        <v>0</v>
      </c>
      <c r="EL217" s="475">
        <f t="shared" si="154"/>
        <v>0</v>
      </c>
      <c r="EM217" s="475">
        <f t="shared" si="154"/>
        <v>0</v>
      </c>
      <c r="EN217" s="475">
        <f t="shared" si="154"/>
        <v>0</v>
      </c>
      <c r="EO217" s="475">
        <f t="shared" si="154"/>
        <v>0</v>
      </c>
      <c r="EP217" s="475">
        <f t="shared" si="154"/>
        <v>0</v>
      </c>
      <c r="EQ217" s="475">
        <f t="shared" si="154"/>
        <v>0</v>
      </c>
      <c r="ER217" s="475">
        <f t="shared" si="154"/>
        <v>0</v>
      </c>
      <c r="ES217" s="475">
        <f t="shared" si="154"/>
        <v>0</v>
      </c>
      <c r="ET217" s="475">
        <f t="shared" si="154"/>
        <v>0</v>
      </c>
      <c r="EU217" s="475">
        <f t="shared" si="154"/>
        <v>0</v>
      </c>
      <c r="EV217" s="475">
        <f t="shared" si="154"/>
        <v>0</v>
      </c>
      <c r="EW217" s="475">
        <f t="shared" si="154"/>
        <v>0</v>
      </c>
      <c r="EX217" s="475">
        <f t="shared" si="154"/>
        <v>0</v>
      </c>
      <c r="EY217" s="475">
        <f t="shared" si="154"/>
        <v>0</v>
      </c>
      <c r="EZ217" s="475">
        <f t="shared" si="154"/>
        <v>0</v>
      </c>
      <c r="FA217" s="475">
        <f t="shared" si="154"/>
        <v>0</v>
      </c>
      <c r="FB217" s="475">
        <f t="shared" si="154"/>
        <v>0</v>
      </c>
      <c r="FC217" s="475">
        <f t="shared" si="154"/>
        <v>0</v>
      </c>
      <c r="FD217" s="475">
        <f t="shared" si="154"/>
        <v>0</v>
      </c>
      <c r="FE217" s="475">
        <f t="shared" si="154"/>
        <v>0</v>
      </c>
      <c r="FF217" s="475">
        <f t="shared" si="154"/>
        <v>0</v>
      </c>
      <c r="FG217" s="475">
        <f t="shared" si="154"/>
        <v>0</v>
      </c>
      <c r="FH217" s="475">
        <f t="shared" si="154"/>
        <v>0</v>
      </c>
      <c r="FI217" s="475">
        <f t="shared" si="154"/>
        <v>0</v>
      </c>
      <c r="FJ217" s="475">
        <f t="shared" si="154"/>
        <v>0</v>
      </c>
      <c r="FK217" s="475">
        <f t="shared" si="154"/>
        <v>0</v>
      </c>
      <c r="FL217" s="475">
        <f t="shared" si="154"/>
        <v>0</v>
      </c>
      <c r="FM217" s="475">
        <f t="shared" si="154"/>
        <v>0</v>
      </c>
      <c r="FN217" s="475">
        <f t="shared" si="154"/>
        <v>0</v>
      </c>
      <c r="FO217" s="475">
        <f t="shared" si="154"/>
        <v>0</v>
      </c>
      <c r="FP217" s="475">
        <f t="shared" si="154"/>
        <v>0</v>
      </c>
      <c r="FQ217" s="475">
        <f t="shared" si="154"/>
        <v>0</v>
      </c>
      <c r="FR217" s="475">
        <f t="shared" si="154"/>
        <v>0</v>
      </c>
      <c r="FS217" s="475">
        <f t="shared" si="154"/>
        <v>0</v>
      </c>
      <c r="FT217" s="475">
        <f t="shared" si="154"/>
        <v>0</v>
      </c>
      <c r="FU217" s="475">
        <f t="shared" si="154"/>
        <v>0</v>
      </c>
      <c r="FV217" s="475">
        <f t="shared" si="154"/>
        <v>0</v>
      </c>
      <c r="FW217" s="475">
        <f t="shared" si="154"/>
        <v>0</v>
      </c>
      <c r="FX217" s="475">
        <f t="shared" si="154"/>
        <v>0</v>
      </c>
      <c r="FY217" s="475">
        <f t="shared" si="154"/>
        <v>0</v>
      </c>
      <c r="FZ217" s="475">
        <f t="shared" si="154"/>
        <v>0</v>
      </c>
      <c r="GA217" s="475">
        <f t="shared" si="154"/>
        <v>0</v>
      </c>
      <c r="GB217" s="475">
        <f t="shared" si="154"/>
        <v>0</v>
      </c>
    </row>
    <row r="218" spans="2:184" x14ac:dyDescent="0.35">
      <c r="B218" s="517">
        <f>VLOOKUP(C218,'QUALIFIED ENGINES'!$D$7:$P$9999,13,FALSE)</f>
        <v>45291</v>
      </c>
      <c r="C218" s="472">
        <f>'QUALIFIED ENGINES'!D88</f>
        <v>91523</v>
      </c>
      <c r="D218" s="475">
        <f t="shared" si="120"/>
        <v>0</v>
      </c>
      <c r="E218" s="475">
        <f t="shared" si="155"/>
        <v>0</v>
      </c>
      <c r="F218" s="475">
        <f t="shared" si="155"/>
        <v>0</v>
      </c>
      <c r="G218" s="475">
        <f t="shared" si="155"/>
        <v>0</v>
      </c>
      <c r="H218" s="475">
        <f t="shared" si="155"/>
        <v>0</v>
      </c>
      <c r="I218" s="475">
        <f t="shared" si="155"/>
        <v>0</v>
      </c>
      <c r="J218" s="475">
        <f t="shared" si="155"/>
        <v>0</v>
      </c>
      <c r="K218" s="475">
        <f t="shared" si="155"/>
        <v>0</v>
      </c>
      <c r="L218" s="475">
        <f t="shared" si="155"/>
        <v>0</v>
      </c>
      <c r="M218" s="475">
        <f t="shared" si="155"/>
        <v>0</v>
      </c>
      <c r="N218" s="475">
        <f t="shared" si="155"/>
        <v>0</v>
      </c>
      <c r="O218" s="475">
        <f t="shared" si="155"/>
        <v>0</v>
      </c>
      <c r="P218" s="475">
        <f t="shared" si="155"/>
        <v>0</v>
      </c>
      <c r="Q218" s="475">
        <f t="shared" si="155"/>
        <v>0</v>
      </c>
      <c r="R218" s="475">
        <f t="shared" si="155"/>
        <v>0</v>
      </c>
      <c r="S218" s="475">
        <f t="shared" si="155"/>
        <v>0</v>
      </c>
      <c r="T218" s="475">
        <f t="shared" si="155"/>
        <v>0</v>
      </c>
      <c r="U218" s="475">
        <f t="shared" si="155"/>
        <v>0</v>
      </c>
      <c r="V218" s="475">
        <f t="shared" si="155"/>
        <v>0</v>
      </c>
      <c r="W218" s="475">
        <f t="shared" si="155"/>
        <v>0</v>
      </c>
      <c r="X218" s="475">
        <f t="shared" si="155"/>
        <v>0</v>
      </c>
      <c r="Y218" s="475">
        <f t="shared" si="155"/>
        <v>0</v>
      </c>
      <c r="Z218" s="475">
        <f t="shared" si="155"/>
        <v>0</v>
      </c>
      <c r="AA218" s="475">
        <f t="shared" si="155"/>
        <v>0</v>
      </c>
      <c r="AB218" s="475">
        <f t="shared" si="155"/>
        <v>0</v>
      </c>
      <c r="AC218" s="475">
        <f t="shared" si="155"/>
        <v>0</v>
      </c>
      <c r="AD218" s="475">
        <f t="shared" si="155"/>
        <v>0</v>
      </c>
      <c r="AE218" s="475">
        <f t="shared" si="155"/>
        <v>0</v>
      </c>
      <c r="AF218" s="475">
        <f t="shared" si="155"/>
        <v>0</v>
      </c>
      <c r="AG218" s="475">
        <f t="shared" si="155"/>
        <v>0</v>
      </c>
      <c r="AH218" s="475">
        <f t="shared" si="155"/>
        <v>0</v>
      </c>
      <c r="AI218" s="475">
        <f t="shared" si="155"/>
        <v>0</v>
      </c>
      <c r="AJ218" s="475">
        <f t="shared" si="155"/>
        <v>0</v>
      </c>
      <c r="AK218" s="475">
        <f t="shared" si="155"/>
        <v>0</v>
      </c>
      <c r="AL218" s="475">
        <f t="shared" si="155"/>
        <v>0</v>
      </c>
      <c r="AM218" s="475">
        <f t="shared" si="155"/>
        <v>0</v>
      </c>
      <c r="AN218" s="475">
        <f t="shared" si="155"/>
        <v>0</v>
      </c>
      <c r="AO218" s="475">
        <f t="shared" si="155"/>
        <v>0</v>
      </c>
      <c r="AP218" s="475">
        <f t="shared" si="155"/>
        <v>0</v>
      </c>
      <c r="AQ218" s="475">
        <f t="shared" si="155"/>
        <v>0</v>
      </c>
      <c r="AR218" s="475">
        <f t="shared" si="155"/>
        <v>0</v>
      </c>
      <c r="AS218" s="475">
        <f t="shared" si="155"/>
        <v>0</v>
      </c>
      <c r="AT218" s="475">
        <f t="shared" si="155"/>
        <v>0</v>
      </c>
      <c r="AU218" s="475">
        <f t="shared" si="155"/>
        <v>0</v>
      </c>
      <c r="AV218" s="475">
        <f t="shared" si="155"/>
        <v>0</v>
      </c>
      <c r="AW218" s="475">
        <f t="shared" si="155"/>
        <v>0</v>
      </c>
      <c r="AX218" s="475">
        <f t="shared" si="155"/>
        <v>0</v>
      </c>
      <c r="AY218" s="475">
        <f t="shared" si="155"/>
        <v>0</v>
      </c>
      <c r="AZ218" s="475">
        <f t="shared" si="155"/>
        <v>0</v>
      </c>
      <c r="BA218" s="475">
        <f t="shared" si="155"/>
        <v>0</v>
      </c>
      <c r="BB218" s="475">
        <f t="shared" si="155"/>
        <v>0</v>
      </c>
      <c r="BC218" s="475">
        <f t="shared" si="155"/>
        <v>0</v>
      </c>
      <c r="BD218" s="475">
        <f t="shared" si="155"/>
        <v>0</v>
      </c>
      <c r="BE218" s="475">
        <f t="shared" si="155"/>
        <v>0</v>
      </c>
      <c r="BF218" s="475">
        <f t="shared" si="155"/>
        <v>0</v>
      </c>
      <c r="BG218" s="475">
        <f t="shared" si="155"/>
        <v>0</v>
      </c>
      <c r="BH218" s="475">
        <f t="shared" si="155"/>
        <v>0</v>
      </c>
      <c r="BI218" s="475">
        <f t="shared" si="155"/>
        <v>0</v>
      </c>
      <c r="BJ218" s="475">
        <f t="shared" si="155"/>
        <v>0</v>
      </c>
      <c r="BK218" s="475">
        <f t="shared" si="155"/>
        <v>0</v>
      </c>
      <c r="BL218" s="475">
        <f t="shared" si="155"/>
        <v>0</v>
      </c>
      <c r="BM218" s="475">
        <f t="shared" si="155"/>
        <v>0</v>
      </c>
      <c r="BN218" s="475">
        <f t="shared" si="155"/>
        <v>0</v>
      </c>
      <c r="BO218" s="475">
        <f t="shared" si="155"/>
        <v>0</v>
      </c>
      <c r="BP218" s="475">
        <f t="shared" ref="BP218:EA221" si="159">_xlfn.IFNA(IF($B218=0,0,IF(DATE(BP$4,BP$5,1)&gt;=$B218,BP87,0)),0)</f>
        <v>0</v>
      </c>
      <c r="BQ218" s="475">
        <f t="shared" si="159"/>
        <v>0</v>
      </c>
      <c r="BR218" s="475">
        <f t="shared" ref="BR218:BX218" si="160">_xlfn.IFNA(IF($B218=0,0,IF(DATE(BR$4,BR$5,1)&gt;=$B218,BR87,0)),0)</f>
        <v>0</v>
      </c>
      <c r="BS218" s="475">
        <f t="shared" si="160"/>
        <v>0</v>
      </c>
      <c r="BT218" s="475">
        <f t="shared" si="160"/>
        <v>0</v>
      </c>
      <c r="BU218" s="475">
        <f t="shared" si="160"/>
        <v>0</v>
      </c>
      <c r="BV218" s="475">
        <f t="shared" si="160"/>
        <v>0</v>
      </c>
      <c r="BW218" s="475">
        <f t="shared" si="160"/>
        <v>0</v>
      </c>
      <c r="BX218" s="475">
        <f t="shared" si="160"/>
        <v>0</v>
      </c>
      <c r="BY218" s="475">
        <f t="shared" si="159"/>
        <v>0</v>
      </c>
      <c r="BZ218" s="475">
        <f t="shared" si="159"/>
        <v>0</v>
      </c>
      <c r="CA218" s="475">
        <f t="shared" si="159"/>
        <v>0</v>
      </c>
      <c r="CB218" s="475">
        <f t="shared" si="159"/>
        <v>0</v>
      </c>
      <c r="CC218" s="475">
        <f t="shared" si="159"/>
        <v>0</v>
      </c>
      <c r="CD218" s="475">
        <f t="shared" si="159"/>
        <v>0</v>
      </c>
      <c r="CE218" s="475">
        <f t="shared" si="159"/>
        <v>0</v>
      </c>
      <c r="CF218" s="475">
        <f t="shared" si="159"/>
        <v>0</v>
      </c>
      <c r="CG218" s="475">
        <f t="shared" si="159"/>
        <v>0</v>
      </c>
      <c r="CH218" s="475">
        <f t="shared" si="159"/>
        <v>0</v>
      </c>
      <c r="CI218" s="475">
        <f t="shared" si="159"/>
        <v>0</v>
      </c>
      <c r="CJ218" s="475">
        <f t="shared" si="159"/>
        <v>0</v>
      </c>
      <c r="CK218" s="475">
        <f t="shared" si="159"/>
        <v>0</v>
      </c>
      <c r="CL218" s="475">
        <f t="shared" si="159"/>
        <v>0</v>
      </c>
      <c r="CM218" s="475">
        <f t="shared" si="159"/>
        <v>0</v>
      </c>
      <c r="CN218" s="475">
        <f t="shared" si="159"/>
        <v>0</v>
      </c>
      <c r="CO218" s="475">
        <f t="shared" si="159"/>
        <v>0</v>
      </c>
      <c r="CP218" s="475">
        <f t="shared" si="159"/>
        <v>0</v>
      </c>
      <c r="CQ218" s="475">
        <f t="shared" si="159"/>
        <v>0</v>
      </c>
      <c r="CR218" s="475">
        <f t="shared" si="159"/>
        <v>0</v>
      </c>
      <c r="CS218" s="475">
        <f t="shared" si="159"/>
        <v>0</v>
      </c>
      <c r="CT218" s="475">
        <f t="shared" si="159"/>
        <v>0</v>
      </c>
      <c r="CU218" s="475">
        <f t="shared" si="159"/>
        <v>0</v>
      </c>
      <c r="CV218" s="475">
        <f t="shared" si="159"/>
        <v>0</v>
      </c>
      <c r="CW218" s="475">
        <f t="shared" si="159"/>
        <v>0</v>
      </c>
      <c r="CX218" s="475">
        <f t="shared" si="159"/>
        <v>0</v>
      </c>
      <c r="CY218" s="475">
        <f t="shared" si="159"/>
        <v>0</v>
      </c>
      <c r="CZ218" s="475">
        <f t="shared" si="159"/>
        <v>0</v>
      </c>
      <c r="DA218" s="475">
        <f t="shared" si="159"/>
        <v>0</v>
      </c>
      <c r="DB218" s="475">
        <f t="shared" si="159"/>
        <v>0</v>
      </c>
      <c r="DC218" s="475">
        <f t="shared" si="159"/>
        <v>0</v>
      </c>
      <c r="DD218" s="475">
        <f t="shared" si="159"/>
        <v>0</v>
      </c>
      <c r="DE218" s="475">
        <f t="shared" si="159"/>
        <v>0</v>
      </c>
      <c r="DF218" s="475">
        <f t="shared" si="159"/>
        <v>0</v>
      </c>
      <c r="DG218" s="475">
        <f t="shared" si="159"/>
        <v>0</v>
      </c>
      <c r="DH218" s="475">
        <f t="shared" si="159"/>
        <v>0</v>
      </c>
      <c r="DI218" s="475">
        <f t="shared" si="159"/>
        <v>0</v>
      </c>
      <c r="DJ218" s="475">
        <f t="shared" si="159"/>
        <v>0</v>
      </c>
      <c r="DK218" s="475">
        <f t="shared" si="159"/>
        <v>0</v>
      </c>
      <c r="DL218" s="475">
        <f t="shared" si="159"/>
        <v>0</v>
      </c>
      <c r="DM218" s="475">
        <f t="shared" si="159"/>
        <v>0</v>
      </c>
      <c r="DN218" s="475">
        <f t="shared" si="159"/>
        <v>0</v>
      </c>
      <c r="DO218" s="475">
        <f t="shared" si="159"/>
        <v>0</v>
      </c>
      <c r="DP218" s="475">
        <f t="shared" si="159"/>
        <v>0</v>
      </c>
      <c r="DQ218" s="475">
        <f t="shared" si="159"/>
        <v>0</v>
      </c>
      <c r="DR218" s="475">
        <f t="shared" si="159"/>
        <v>0</v>
      </c>
      <c r="DS218" s="475">
        <f t="shared" si="159"/>
        <v>0</v>
      </c>
      <c r="DT218" s="475">
        <f t="shared" si="159"/>
        <v>0</v>
      </c>
      <c r="DU218" s="475">
        <f t="shared" si="159"/>
        <v>0</v>
      </c>
      <c r="DV218" s="475">
        <f t="shared" si="159"/>
        <v>0</v>
      </c>
      <c r="DW218" s="475">
        <f t="shared" si="159"/>
        <v>0</v>
      </c>
      <c r="DX218" s="475">
        <f t="shared" si="159"/>
        <v>0</v>
      </c>
      <c r="DY218" s="475">
        <f t="shared" si="159"/>
        <v>0</v>
      </c>
      <c r="DZ218" s="475">
        <f t="shared" si="159"/>
        <v>0</v>
      </c>
      <c r="EA218" s="475">
        <f t="shared" si="159"/>
        <v>0</v>
      </c>
      <c r="EB218" s="475">
        <f>_xlfn.IFNA(IF($B218=0,0,IF(DATE(EB$4,EB$5,1)&gt;=$B218,EB87,0)),0)</f>
        <v>0</v>
      </c>
      <c r="EC218" s="475">
        <f t="shared" ref="EC218:GB218" si="161">_xlfn.IFNA(IF($B218=0,0,IF(DATE(EC$4,EC$5,1)&gt;=$B218,EC87,0)),0)</f>
        <v>0</v>
      </c>
      <c r="ED218" s="475">
        <f t="shared" si="161"/>
        <v>0</v>
      </c>
      <c r="EE218" s="475">
        <f t="shared" si="161"/>
        <v>0</v>
      </c>
      <c r="EF218" s="475">
        <f t="shared" si="161"/>
        <v>0</v>
      </c>
      <c r="EG218" s="475">
        <f t="shared" si="161"/>
        <v>0</v>
      </c>
      <c r="EH218" s="475">
        <f t="shared" si="161"/>
        <v>0</v>
      </c>
      <c r="EI218" s="475">
        <f t="shared" si="161"/>
        <v>0</v>
      </c>
      <c r="EJ218" s="475">
        <f t="shared" si="161"/>
        <v>0</v>
      </c>
      <c r="EK218" s="475">
        <f t="shared" si="161"/>
        <v>0</v>
      </c>
      <c r="EL218" s="475">
        <f t="shared" si="161"/>
        <v>0</v>
      </c>
      <c r="EM218" s="475">
        <f t="shared" si="161"/>
        <v>0</v>
      </c>
      <c r="EN218" s="475">
        <f t="shared" si="161"/>
        <v>0</v>
      </c>
      <c r="EO218" s="475">
        <f t="shared" si="161"/>
        <v>0</v>
      </c>
      <c r="EP218" s="475">
        <f t="shared" si="161"/>
        <v>0</v>
      </c>
      <c r="EQ218" s="475">
        <f t="shared" si="161"/>
        <v>0</v>
      </c>
      <c r="ER218" s="475">
        <f t="shared" si="161"/>
        <v>0</v>
      </c>
      <c r="ES218" s="475">
        <f t="shared" si="161"/>
        <v>0</v>
      </c>
      <c r="ET218" s="475">
        <f t="shared" si="161"/>
        <v>0</v>
      </c>
      <c r="EU218" s="475">
        <f t="shared" si="161"/>
        <v>0</v>
      </c>
      <c r="EV218" s="475">
        <f t="shared" si="161"/>
        <v>0</v>
      </c>
      <c r="EW218" s="475">
        <f t="shared" si="161"/>
        <v>0</v>
      </c>
      <c r="EX218" s="475">
        <f t="shared" si="161"/>
        <v>0</v>
      </c>
      <c r="EY218" s="475">
        <f t="shared" si="161"/>
        <v>0</v>
      </c>
      <c r="EZ218" s="475">
        <f t="shared" si="161"/>
        <v>0</v>
      </c>
      <c r="FA218" s="475">
        <f t="shared" si="161"/>
        <v>0</v>
      </c>
      <c r="FB218" s="475">
        <f t="shared" si="161"/>
        <v>0</v>
      </c>
      <c r="FC218" s="475">
        <f t="shared" si="161"/>
        <v>0</v>
      </c>
      <c r="FD218" s="475">
        <f t="shared" si="161"/>
        <v>0</v>
      </c>
      <c r="FE218" s="475">
        <f t="shared" si="161"/>
        <v>0</v>
      </c>
      <c r="FF218" s="475">
        <f t="shared" si="161"/>
        <v>0</v>
      </c>
      <c r="FG218" s="475">
        <f t="shared" si="161"/>
        <v>0</v>
      </c>
      <c r="FH218" s="475">
        <f t="shared" si="161"/>
        <v>0</v>
      </c>
      <c r="FI218" s="475">
        <f t="shared" si="161"/>
        <v>0</v>
      </c>
      <c r="FJ218" s="475">
        <f t="shared" si="161"/>
        <v>0</v>
      </c>
      <c r="FK218" s="475">
        <f t="shared" si="161"/>
        <v>0</v>
      </c>
      <c r="FL218" s="475">
        <f t="shared" si="161"/>
        <v>0</v>
      </c>
      <c r="FM218" s="475">
        <f t="shared" si="161"/>
        <v>0</v>
      </c>
      <c r="FN218" s="475">
        <f t="shared" si="161"/>
        <v>0</v>
      </c>
      <c r="FO218" s="475">
        <f t="shared" si="161"/>
        <v>0</v>
      </c>
      <c r="FP218" s="475">
        <f t="shared" si="161"/>
        <v>0</v>
      </c>
      <c r="FQ218" s="475">
        <f t="shared" si="161"/>
        <v>0</v>
      </c>
      <c r="FR218" s="475">
        <f t="shared" si="161"/>
        <v>0</v>
      </c>
      <c r="FS218" s="475">
        <f t="shared" si="161"/>
        <v>0</v>
      </c>
      <c r="FT218" s="475">
        <f t="shared" si="161"/>
        <v>0</v>
      </c>
      <c r="FU218" s="475">
        <f t="shared" si="161"/>
        <v>0</v>
      </c>
      <c r="FV218" s="475">
        <f t="shared" si="161"/>
        <v>0</v>
      </c>
      <c r="FW218" s="475">
        <f t="shared" si="161"/>
        <v>0</v>
      </c>
      <c r="FX218" s="475">
        <f t="shared" si="161"/>
        <v>0</v>
      </c>
      <c r="FY218" s="475">
        <f t="shared" si="161"/>
        <v>0</v>
      </c>
      <c r="FZ218" s="475">
        <f t="shared" si="161"/>
        <v>0</v>
      </c>
      <c r="GA218" s="475">
        <f t="shared" si="161"/>
        <v>0</v>
      </c>
      <c r="GB218" s="475">
        <f t="shared" si="161"/>
        <v>0</v>
      </c>
    </row>
    <row r="219" spans="2:184" x14ac:dyDescent="0.35">
      <c r="B219" s="517">
        <f>VLOOKUP(C219,'QUALIFIED ENGINES'!$D$7:$P$9999,13,FALSE)</f>
        <v>45291</v>
      </c>
      <c r="C219" s="472">
        <f>'QUALIFIED ENGINES'!D89</f>
        <v>91546</v>
      </c>
      <c r="D219" s="475">
        <f t="shared" si="120"/>
        <v>0</v>
      </c>
      <c r="E219" s="475">
        <f t="shared" ref="E219:BP222" si="162">_xlfn.IFNA(IF($B219=0,0,IF(DATE(E$4,E$5,1)&gt;=$B219,E88,0)),0)</f>
        <v>0</v>
      </c>
      <c r="F219" s="475">
        <f t="shared" si="162"/>
        <v>0</v>
      </c>
      <c r="G219" s="475">
        <f t="shared" si="162"/>
        <v>0</v>
      </c>
      <c r="H219" s="475">
        <f t="shared" si="162"/>
        <v>0</v>
      </c>
      <c r="I219" s="475">
        <f t="shared" si="162"/>
        <v>0</v>
      </c>
      <c r="J219" s="475">
        <f t="shared" si="162"/>
        <v>0</v>
      </c>
      <c r="K219" s="475">
        <f t="shared" si="162"/>
        <v>0</v>
      </c>
      <c r="L219" s="475">
        <f t="shared" si="162"/>
        <v>0</v>
      </c>
      <c r="M219" s="475">
        <f t="shared" si="162"/>
        <v>0</v>
      </c>
      <c r="N219" s="475">
        <f t="shared" si="162"/>
        <v>0</v>
      </c>
      <c r="O219" s="475">
        <f t="shared" si="162"/>
        <v>0</v>
      </c>
      <c r="P219" s="475">
        <f t="shared" si="162"/>
        <v>0</v>
      </c>
      <c r="Q219" s="475">
        <f t="shared" si="162"/>
        <v>0</v>
      </c>
      <c r="R219" s="475">
        <f t="shared" si="162"/>
        <v>0</v>
      </c>
      <c r="S219" s="475">
        <f t="shared" si="162"/>
        <v>0</v>
      </c>
      <c r="T219" s="475">
        <f t="shared" si="162"/>
        <v>0</v>
      </c>
      <c r="U219" s="475">
        <f t="shared" si="162"/>
        <v>0</v>
      </c>
      <c r="V219" s="475">
        <f t="shared" si="162"/>
        <v>0</v>
      </c>
      <c r="W219" s="475">
        <f t="shared" si="162"/>
        <v>0</v>
      </c>
      <c r="X219" s="475">
        <f t="shared" si="162"/>
        <v>0</v>
      </c>
      <c r="Y219" s="475">
        <f t="shared" si="162"/>
        <v>0</v>
      </c>
      <c r="Z219" s="475">
        <f t="shared" si="162"/>
        <v>0</v>
      </c>
      <c r="AA219" s="475">
        <f t="shared" si="162"/>
        <v>0</v>
      </c>
      <c r="AB219" s="475">
        <f t="shared" si="162"/>
        <v>0</v>
      </c>
      <c r="AC219" s="475">
        <f t="shared" si="162"/>
        <v>0</v>
      </c>
      <c r="AD219" s="475">
        <f t="shared" si="162"/>
        <v>0</v>
      </c>
      <c r="AE219" s="475">
        <f t="shared" si="162"/>
        <v>0</v>
      </c>
      <c r="AF219" s="475">
        <f t="shared" si="162"/>
        <v>0</v>
      </c>
      <c r="AG219" s="475">
        <f t="shared" si="162"/>
        <v>0</v>
      </c>
      <c r="AH219" s="475">
        <f t="shared" si="162"/>
        <v>0</v>
      </c>
      <c r="AI219" s="475">
        <f t="shared" si="162"/>
        <v>0</v>
      </c>
      <c r="AJ219" s="475">
        <f t="shared" si="162"/>
        <v>0</v>
      </c>
      <c r="AK219" s="475">
        <f t="shared" si="162"/>
        <v>0</v>
      </c>
      <c r="AL219" s="475">
        <f t="shared" si="162"/>
        <v>0</v>
      </c>
      <c r="AM219" s="475">
        <f t="shared" si="162"/>
        <v>0</v>
      </c>
      <c r="AN219" s="475">
        <f t="shared" si="162"/>
        <v>0</v>
      </c>
      <c r="AO219" s="475">
        <f t="shared" si="162"/>
        <v>0</v>
      </c>
      <c r="AP219" s="475">
        <f t="shared" si="162"/>
        <v>0</v>
      </c>
      <c r="AQ219" s="475">
        <f t="shared" si="162"/>
        <v>0</v>
      </c>
      <c r="AR219" s="475">
        <f t="shared" si="162"/>
        <v>0</v>
      </c>
      <c r="AS219" s="475">
        <f t="shared" si="162"/>
        <v>0</v>
      </c>
      <c r="AT219" s="475">
        <f t="shared" si="162"/>
        <v>0</v>
      </c>
      <c r="AU219" s="475">
        <f t="shared" si="162"/>
        <v>0</v>
      </c>
      <c r="AV219" s="475">
        <f t="shared" si="162"/>
        <v>0</v>
      </c>
      <c r="AW219" s="475">
        <f t="shared" si="162"/>
        <v>0</v>
      </c>
      <c r="AX219" s="475">
        <f t="shared" si="162"/>
        <v>0</v>
      </c>
      <c r="AY219" s="475">
        <f t="shared" si="162"/>
        <v>0</v>
      </c>
      <c r="AZ219" s="475">
        <f t="shared" si="162"/>
        <v>0</v>
      </c>
      <c r="BA219" s="475">
        <f t="shared" si="162"/>
        <v>0</v>
      </c>
      <c r="BB219" s="475">
        <f t="shared" si="162"/>
        <v>0</v>
      </c>
      <c r="BC219" s="475">
        <f t="shared" si="162"/>
        <v>0</v>
      </c>
      <c r="BD219" s="475">
        <f t="shared" si="162"/>
        <v>0</v>
      </c>
      <c r="BE219" s="475">
        <f t="shared" si="162"/>
        <v>0</v>
      </c>
      <c r="BF219" s="475">
        <f t="shared" si="162"/>
        <v>0</v>
      </c>
      <c r="BG219" s="475">
        <f t="shared" si="162"/>
        <v>0</v>
      </c>
      <c r="BH219" s="475">
        <f t="shared" si="162"/>
        <v>0</v>
      </c>
      <c r="BI219" s="475">
        <f t="shared" si="162"/>
        <v>0</v>
      </c>
      <c r="BJ219" s="475">
        <f t="shared" si="162"/>
        <v>0</v>
      </c>
      <c r="BK219" s="475">
        <f t="shared" si="162"/>
        <v>0</v>
      </c>
      <c r="BL219" s="475">
        <f t="shared" si="162"/>
        <v>0</v>
      </c>
      <c r="BM219" s="475">
        <f t="shared" si="162"/>
        <v>0</v>
      </c>
      <c r="BN219" s="475">
        <f t="shared" si="162"/>
        <v>0</v>
      </c>
      <c r="BO219" s="475">
        <f t="shared" si="162"/>
        <v>0</v>
      </c>
      <c r="BP219" s="475">
        <f t="shared" si="162"/>
        <v>0</v>
      </c>
      <c r="BQ219" s="475">
        <f t="shared" si="159"/>
        <v>0</v>
      </c>
      <c r="BR219" s="475">
        <f t="shared" ref="BR219:BX219" si="163">_xlfn.IFNA(IF($B219=0,0,IF(DATE(BR$4,BR$5,1)&gt;=$B219,BR88,0)),0)</f>
        <v>0</v>
      </c>
      <c r="BS219" s="475">
        <f t="shared" si="163"/>
        <v>0</v>
      </c>
      <c r="BT219" s="475">
        <f t="shared" si="163"/>
        <v>0</v>
      </c>
      <c r="BU219" s="475">
        <f t="shared" si="163"/>
        <v>0</v>
      </c>
      <c r="BV219" s="475">
        <f t="shared" si="163"/>
        <v>0</v>
      </c>
      <c r="BW219" s="475">
        <f t="shared" si="163"/>
        <v>0</v>
      </c>
      <c r="BX219" s="475">
        <f t="shared" si="163"/>
        <v>0</v>
      </c>
      <c r="BY219" s="475">
        <f t="shared" si="159"/>
        <v>0</v>
      </c>
      <c r="BZ219" s="475">
        <f t="shared" si="159"/>
        <v>0</v>
      </c>
      <c r="CA219" s="475">
        <f t="shared" si="159"/>
        <v>0</v>
      </c>
      <c r="CB219" s="475">
        <f t="shared" si="159"/>
        <v>0</v>
      </c>
      <c r="CC219" s="475">
        <f t="shared" si="159"/>
        <v>0</v>
      </c>
      <c r="CD219" s="475">
        <f t="shared" si="159"/>
        <v>0</v>
      </c>
      <c r="CE219" s="475">
        <f t="shared" si="159"/>
        <v>0</v>
      </c>
      <c r="CF219" s="475">
        <f t="shared" si="159"/>
        <v>0</v>
      </c>
      <c r="CG219" s="475">
        <f t="shared" si="159"/>
        <v>0</v>
      </c>
      <c r="CH219" s="475">
        <f t="shared" si="159"/>
        <v>0</v>
      </c>
      <c r="CI219" s="475">
        <f t="shared" si="159"/>
        <v>0</v>
      </c>
      <c r="CJ219" s="475">
        <f t="shared" si="159"/>
        <v>0</v>
      </c>
      <c r="CK219" s="475">
        <f t="shared" si="159"/>
        <v>456.46</v>
      </c>
      <c r="CL219" s="475">
        <f t="shared" si="159"/>
        <v>447.24</v>
      </c>
      <c r="CM219" s="475">
        <f t="shared" si="159"/>
        <v>463.1</v>
      </c>
      <c r="CN219" s="475">
        <f t="shared" si="159"/>
        <v>413.35</v>
      </c>
      <c r="CO219" s="475">
        <f t="shared" si="159"/>
        <v>470.82</v>
      </c>
      <c r="CP219" s="475">
        <f t="shared" si="159"/>
        <v>469.66</v>
      </c>
      <c r="CQ219" s="475">
        <f t="shared" si="159"/>
        <v>6.29</v>
      </c>
      <c r="CR219" s="475">
        <f t="shared" si="159"/>
        <v>0</v>
      </c>
      <c r="CS219" s="475">
        <f t="shared" si="159"/>
        <v>0</v>
      </c>
      <c r="CT219" s="475">
        <f t="shared" si="159"/>
        <v>0</v>
      </c>
      <c r="CU219" s="475">
        <f t="shared" si="159"/>
        <v>0</v>
      </c>
      <c r="CV219" s="475">
        <f t="shared" si="159"/>
        <v>0</v>
      </c>
      <c r="CW219" s="475">
        <f t="shared" si="159"/>
        <v>0</v>
      </c>
      <c r="CX219" s="475">
        <f t="shared" si="159"/>
        <v>0</v>
      </c>
      <c r="CY219" s="475">
        <f t="shared" si="159"/>
        <v>0</v>
      </c>
      <c r="CZ219" s="475">
        <f t="shared" si="159"/>
        <v>157.13999999999999</v>
      </c>
      <c r="DA219" s="475">
        <f t="shared" si="159"/>
        <v>393.36</v>
      </c>
      <c r="DB219" s="475">
        <f t="shared" si="159"/>
        <v>435.74</v>
      </c>
      <c r="DC219" s="475">
        <f t="shared" si="159"/>
        <v>447.5</v>
      </c>
      <c r="DD219" s="475">
        <f t="shared" si="159"/>
        <v>494.87</v>
      </c>
      <c r="DE219" s="475">
        <f t="shared" si="159"/>
        <v>449.03</v>
      </c>
      <c r="DF219" s="475">
        <f t="shared" si="159"/>
        <v>491.77</v>
      </c>
      <c r="DG219" s="475">
        <f t="shared" si="159"/>
        <v>463.85</v>
      </c>
      <c r="DH219" s="475">
        <f t="shared" si="159"/>
        <v>0</v>
      </c>
      <c r="DI219" s="475">
        <f t="shared" si="159"/>
        <v>0</v>
      </c>
      <c r="DJ219" s="475">
        <f t="shared" si="159"/>
        <v>0</v>
      </c>
      <c r="DK219" s="475">
        <f t="shared" si="159"/>
        <v>0</v>
      </c>
      <c r="DL219" s="475">
        <f t="shared" si="159"/>
        <v>0</v>
      </c>
      <c r="DM219" s="475">
        <f t="shared" si="159"/>
        <v>0</v>
      </c>
      <c r="DN219" s="475">
        <f t="shared" si="159"/>
        <v>0</v>
      </c>
      <c r="DO219" s="475">
        <f t="shared" si="159"/>
        <v>0</v>
      </c>
      <c r="DP219" s="475">
        <f t="shared" si="159"/>
        <v>0</v>
      </c>
      <c r="DQ219" s="475">
        <f t="shared" si="159"/>
        <v>0</v>
      </c>
      <c r="DR219" s="475">
        <f t="shared" si="159"/>
        <v>0</v>
      </c>
      <c r="DS219" s="475">
        <f t="shared" si="159"/>
        <v>0</v>
      </c>
      <c r="DT219" s="475">
        <f t="shared" si="159"/>
        <v>0</v>
      </c>
      <c r="DU219" s="475">
        <f t="shared" si="159"/>
        <v>0</v>
      </c>
      <c r="DV219" s="475">
        <f t="shared" si="159"/>
        <v>0</v>
      </c>
      <c r="DW219" s="475">
        <f t="shared" si="159"/>
        <v>0</v>
      </c>
      <c r="DX219" s="475">
        <f t="shared" si="159"/>
        <v>0</v>
      </c>
      <c r="DY219" s="475">
        <f t="shared" si="159"/>
        <v>0</v>
      </c>
      <c r="DZ219" s="475">
        <f t="shared" si="159"/>
        <v>0</v>
      </c>
      <c r="EA219" s="475">
        <f t="shared" si="159"/>
        <v>0</v>
      </c>
      <c r="EB219" s="475">
        <f t="shared" ref="EB219:GB223" si="164">_xlfn.IFNA(IF($B219=0,0,IF(DATE(EB$4,EB$5,1)&gt;=$B219,EB88,0)),0)</f>
        <v>0</v>
      </c>
      <c r="EC219" s="475">
        <f t="shared" si="164"/>
        <v>0</v>
      </c>
      <c r="ED219" s="475">
        <f t="shared" si="164"/>
        <v>0</v>
      </c>
      <c r="EE219" s="475">
        <f t="shared" si="164"/>
        <v>0</v>
      </c>
      <c r="EF219" s="475">
        <f t="shared" si="164"/>
        <v>0</v>
      </c>
      <c r="EG219" s="475">
        <f t="shared" si="164"/>
        <v>0</v>
      </c>
      <c r="EH219" s="475">
        <f t="shared" si="164"/>
        <v>0</v>
      </c>
      <c r="EI219" s="475">
        <f t="shared" si="164"/>
        <v>0</v>
      </c>
      <c r="EJ219" s="475">
        <f t="shared" si="164"/>
        <v>0</v>
      </c>
      <c r="EK219" s="475">
        <f t="shared" si="164"/>
        <v>0</v>
      </c>
      <c r="EL219" s="475">
        <f t="shared" si="164"/>
        <v>0</v>
      </c>
      <c r="EM219" s="475">
        <f t="shared" si="164"/>
        <v>0</v>
      </c>
      <c r="EN219" s="475">
        <f t="shared" si="164"/>
        <v>0</v>
      </c>
      <c r="EO219" s="475">
        <f t="shared" si="164"/>
        <v>0</v>
      </c>
      <c r="EP219" s="475">
        <f t="shared" si="164"/>
        <v>0</v>
      </c>
      <c r="EQ219" s="475">
        <f t="shared" si="164"/>
        <v>0</v>
      </c>
      <c r="ER219" s="475">
        <f t="shared" si="164"/>
        <v>0</v>
      </c>
      <c r="ES219" s="475">
        <f t="shared" si="164"/>
        <v>0</v>
      </c>
      <c r="ET219" s="475">
        <f t="shared" si="164"/>
        <v>0</v>
      </c>
      <c r="EU219" s="475">
        <f t="shared" si="164"/>
        <v>0</v>
      </c>
      <c r="EV219" s="475">
        <f t="shared" si="164"/>
        <v>0</v>
      </c>
      <c r="EW219" s="475">
        <f t="shared" si="164"/>
        <v>0</v>
      </c>
      <c r="EX219" s="475">
        <f t="shared" si="164"/>
        <v>0</v>
      </c>
      <c r="EY219" s="475">
        <f t="shared" si="164"/>
        <v>0</v>
      </c>
      <c r="EZ219" s="475">
        <f t="shared" si="164"/>
        <v>0</v>
      </c>
      <c r="FA219" s="475">
        <f t="shared" si="164"/>
        <v>0</v>
      </c>
      <c r="FB219" s="475">
        <f t="shared" si="164"/>
        <v>0</v>
      </c>
      <c r="FC219" s="475">
        <f t="shared" si="164"/>
        <v>0</v>
      </c>
      <c r="FD219" s="475">
        <f t="shared" si="164"/>
        <v>0</v>
      </c>
      <c r="FE219" s="475">
        <f t="shared" si="164"/>
        <v>0</v>
      </c>
      <c r="FF219" s="475">
        <f t="shared" si="164"/>
        <v>0</v>
      </c>
      <c r="FG219" s="475">
        <f t="shared" si="164"/>
        <v>0</v>
      </c>
      <c r="FH219" s="475">
        <f t="shared" si="164"/>
        <v>0</v>
      </c>
      <c r="FI219" s="475">
        <f t="shared" si="164"/>
        <v>0</v>
      </c>
      <c r="FJ219" s="475">
        <f t="shared" si="164"/>
        <v>0</v>
      </c>
      <c r="FK219" s="475">
        <f t="shared" si="164"/>
        <v>0</v>
      </c>
      <c r="FL219" s="475">
        <f t="shared" si="164"/>
        <v>0</v>
      </c>
      <c r="FM219" s="475">
        <f t="shared" si="164"/>
        <v>0</v>
      </c>
      <c r="FN219" s="475">
        <f t="shared" si="164"/>
        <v>0</v>
      </c>
      <c r="FO219" s="475">
        <f t="shared" si="164"/>
        <v>0</v>
      </c>
      <c r="FP219" s="475">
        <f t="shared" si="164"/>
        <v>0</v>
      </c>
      <c r="FQ219" s="475">
        <f t="shared" si="164"/>
        <v>0</v>
      </c>
      <c r="FR219" s="475">
        <f t="shared" si="164"/>
        <v>0</v>
      </c>
      <c r="FS219" s="475">
        <f t="shared" si="164"/>
        <v>0</v>
      </c>
      <c r="FT219" s="475">
        <f t="shared" si="164"/>
        <v>0</v>
      </c>
      <c r="FU219" s="475">
        <f t="shared" si="164"/>
        <v>0</v>
      </c>
      <c r="FV219" s="475">
        <f t="shared" si="164"/>
        <v>0</v>
      </c>
      <c r="FW219" s="475">
        <f t="shared" si="164"/>
        <v>0</v>
      </c>
      <c r="FX219" s="475">
        <f t="shared" si="164"/>
        <v>0</v>
      </c>
      <c r="FY219" s="475">
        <f t="shared" si="164"/>
        <v>0</v>
      </c>
      <c r="FZ219" s="475">
        <f t="shared" si="164"/>
        <v>0</v>
      </c>
      <c r="GA219" s="475">
        <f t="shared" si="164"/>
        <v>0</v>
      </c>
      <c r="GB219" s="475">
        <f t="shared" si="164"/>
        <v>0</v>
      </c>
    </row>
    <row r="220" spans="2:184" x14ac:dyDescent="0.35">
      <c r="B220" s="517">
        <f>VLOOKUP(C220,'QUALIFIED ENGINES'!$D$7:$P$9999,13,FALSE)</f>
        <v>45291</v>
      </c>
      <c r="C220" s="472">
        <f>'QUALIFIED ENGINES'!D90</f>
        <v>91570</v>
      </c>
      <c r="D220" s="475">
        <f t="shared" si="120"/>
        <v>0</v>
      </c>
      <c r="E220" s="475">
        <f t="shared" si="162"/>
        <v>0</v>
      </c>
      <c r="F220" s="475">
        <f t="shared" si="162"/>
        <v>0</v>
      </c>
      <c r="G220" s="475">
        <f t="shared" si="162"/>
        <v>0</v>
      </c>
      <c r="H220" s="475">
        <f t="shared" si="162"/>
        <v>0</v>
      </c>
      <c r="I220" s="475">
        <f t="shared" si="162"/>
        <v>0</v>
      </c>
      <c r="J220" s="475">
        <f t="shared" si="162"/>
        <v>0</v>
      </c>
      <c r="K220" s="475">
        <f t="shared" si="162"/>
        <v>0</v>
      </c>
      <c r="L220" s="475">
        <f t="shared" si="162"/>
        <v>0</v>
      </c>
      <c r="M220" s="475">
        <f t="shared" si="162"/>
        <v>0</v>
      </c>
      <c r="N220" s="475">
        <f t="shared" si="162"/>
        <v>0</v>
      </c>
      <c r="O220" s="475">
        <f t="shared" si="162"/>
        <v>0</v>
      </c>
      <c r="P220" s="475">
        <f t="shared" si="162"/>
        <v>0</v>
      </c>
      <c r="Q220" s="475">
        <f t="shared" si="162"/>
        <v>0</v>
      </c>
      <c r="R220" s="475">
        <f t="shared" si="162"/>
        <v>0</v>
      </c>
      <c r="S220" s="475">
        <f t="shared" si="162"/>
        <v>0</v>
      </c>
      <c r="T220" s="475">
        <f t="shared" si="162"/>
        <v>0</v>
      </c>
      <c r="U220" s="475">
        <f t="shared" si="162"/>
        <v>0</v>
      </c>
      <c r="V220" s="475">
        <f t="shared" si="162"/>
        <v>0</v>
      </c>
      <c r="W220" s="475">
        <f t="shared" si="162"/>
        <v>0</v>
      </c>
      <c r="X220" s="475">
        <f t="shared" si="162"/>
        <v>0</v>
      </c>
      <c r="Y220" s="475">
        <f t="shared" si="162"/>
        <v>0</v>
      </c>
      <c r="Z220" s="475">
        <f t="shared" si="162"/>
        <v>0</v>
      </c>
      <c r="AA220" s="475">
        <f t="shared" si="162"/>
        <v>0</v>
      </c>
      <c r="AB220" s="475">
        <f t="shared" si="162"/>
        <v>0</v>
      </c>
      <c r="AC220" s="475">
        <f t="shared" si="162"/>
        <v>0</v>
      </c>
      <c r="AD220" s="475">
        <f t="shared" si="162"/>
        <v>0</v>
      </c>
      <c r="AE220" s="475">
        <f t="shared" si="162"/>
        <v>0</v>
      </c>
      <c r="AF220" s="475">
        <f t="shared" si="162"/>
        <v>0</v>
      </c>
      <c r="AG220" s="475">
        <f t="shared" si="162"/>
        <v>0</v>
      </c>
      <c r="AH220" s="475">
        <f t="shared" si="162"/>
        <v>0</v>
      </c>
      <c r="AI220" s="475">
        <f t="shared" si="162"/>
        <v>0</v>
      </c>
      <c r="AJ220" s="475">
        <f t="shared" si="162"/>
        <v>0</v>
      </c>
      <c r="AK220" s="475">
        <f t="shared" si="162"/>
        <v>0</v>
      </c>
      <c r="AL220" s="475">
        <f t="shared" si="162"/>
        <v>0</v>
      </c>
      <c r="AM220" s="475">
        <f t="shared" si="162"/>
        <v>0</v>
      </c>
      <c r="AN220" s="475">
        <f t="shared" si="162"/>
        <v>0</v>
      </c>
      <c r="AO220" s="475">
        <f t="shared" si="162"/>
        <v>0</v>
      </c>
      <c r="AP220" s="475">
        <f t="shared" si="162"/>
        <v>0</v>
      </c>
      <c r="AQ220" s="475">
        <f t="shared" si="162"/>
        <v>0</v>
      </c>
      <c r="AR220" s="475">
        <f t="shared" si="162"/>
        <v>0</v>
      </c>
      <c r="AS220" s="475">
        <f t="shared" si="162"/>
        <v>0</v>
      </c>
      <c r="AT220" s="475">
        <f t="shared" si="162"/>
        <v>0</v>
      </c>
      <c r="AU220" s="475">
        <f t="shared" si="162"/>
        <v>0</v>
      </c>
      <c r="AV220" s="475">
        <f t="shared" si="162"/>
        <v>0</v>
      </c>
      <c r="AW220" s="475">
        <f t="shared" si="162"/>
        <v>0</v>
      </c>
      <c r="AX220" s="475">
        <f t="shared" si="162"/>
        <v>0</v>
      </c>
      <c r="AY220" s="475">
        <f t="shared" si="162"/>
        <v>0</v>
      </c>
      <c r="AZ220" s="475">
        <f t="shared" si="162"/>
        <v>0</v>
      </c>
      <c r="BA220" s="475">
        <f t="shared" si="162"/>
        <v>0</v>
      </c>
      <c r="BB220" s="475">
        <f t="shared" si="162"/>
        <v>0</v>
      </c>
      <c r="BC220" s="475">
        <f t="shared" si="162"/>
        <v>0</v>
      </c>
      <c r="BD220" s="475">
        <f t="shared" si="162"/>
        <v>0</v>
      </c>
      <c r="BE220" s="475">
        <f t="shared" si="162"/>
        <v>0</v>
      </c>
      <c r="BF220" s="475">
        <f t="shared" si="162"/>
        <v>0</v>
      </c>
      <c r="BG220" s="475">
        <f t="shared" si="162"/>
        <v>0</v>
      </c>
      <c r="BH220" s="475">
        <f t="shared" si="162"/>
        <v>0</v>
      </c>
      <c r="BI220" s="475">
        <f t="shared" si="162"/>
        <v>0</v>
      </c>
      <c r="BJ220" s="475">
        <f t="shared" si="162"/>
        <v>0</v>
      </c>
      <c r="BK220" s="475">
        <f t="shared" si="162"/>
        <v>0</v>
      </c>
      <c r="BL220" s="475">
        <f t="shared" si="162"/>
        <v>0</v>
      </c>
      <c r="BM220" s="475">
        <f t="shared" si="162"/>
        <v>0</v>
      </c>
      <c r="BN220" s="475">
        <f t="shared" si="162"/>
        <v>0</v>
      </c>
      <c r="BO220" s="475">
        <f t="shared" si="162"/>
        <v>0</v>
      </c>
      <c r="BP220" s="475">
        <f t="shared" si="162"/>
        <v>0</v>
      </c>
      <c r="BQ220" s="475">
        <f t="shared" si="159"/>
        <v>0</v>
      </c>
      <c r="BR220" s="475">
        <f t="shared" ref="BR220:BX220" si="165">_xlfn.IFNA(IF($B220=0,0,IF(DATE(BR$4,BR$5,1)&gt;=$B220,BR89,0)),0)</f>
        <v>0</v>
      </c>
      <c r="BS220" s="475">
        <f t="shared" si="165"/>
        <v>0</v>
      </c>
      <c r="BT220" s="475">
        <f t="shared" si="165"/>
        <v>0</v>
      </c>
      <c r="BU220" s="475">
        <f t="shared" si="165"/>
        <v>0</v>
      </c>
      <c r="BV220" s="475">
        <f t="shared" si="165"/>
        <v>0</v>
      </c>
      <c r="BW220" s="475">
        <f t="shared" si="165"/>
        <v>0</v>
      </c>
      <c r="BX220" s="475">
        <f t="shared" si="165"/>
        <v>0</v>
      </c>
      <c r="BY220" s="475">
        <f t="shared" si="159"/>
        <v>0</v>
      </c>
      <c r="BZ220" s="475">
        <f t="shared" si="159"/>
        <v>0</v>
      </c>
      <c r="CA220" s="475">
        <f t="shared" si="159"/>
        <v>0</v>
      </c>
      <c r="CB220" s="475">
        <f t="shared" si="159"/>
        <v>0</v>
      </c>
      <c r="CC220" s="475">
        <f t="shared" si="159"/>
        <v>0</v>
      </c>
      <c r="CD220" s="475">
        <f t="shared" si="159"/>
        <v>0</v>
      </c>
      <c r="CE220" s="475">
        <f t="shared" si="159"/>
        <v>0</v>
      </c>
      <c r="CF220" s="475">
        <f t="shared" si="159"/>
        <v>0</v>
      </c>
      <c r="CG220" s="475">
        <f t="shared" si="159"/>
        <v>0</v>
      </c>
      <c r="CH220" s="475">
        <f t="shared" si="159"/>
        <v>0</v>
      </c>
      <c r="CI220" s="475">
        <f t="shared" si="159"/>
        <v>0</v>
      </c>
      <c r="CJ220" s="475">
        <f t="shared" si="159"/>
        <v>0</v>
      </c>
      <c r="CK220" s="475">
        <f t="shared" si="159"/>
        <v>0</v>
      </c>
      <c r="CL220" s="475">
        <f t="shared" si="159"/>
        <v>0</v>
      </c>
      <c r="CM220" s="475">
        <f t="shared" si="159"/>
        <v>0</v>
      </c>
      <c r="CN220" s="475">
        <f t="shared" si="159"/>
        <v>0</v>
      </c>
      <c r="CO220" s="475">
        <f t="shared" si="159"/>
        <v>0</v>
      </c>
      <c r="CP220" s="475">
        <f t="shared" si="159"/>
        <v>0</v>
      </c>
      <c r="CQ220" s="475">
        <f t="shared" si="159"/>
        <v>0</v>
      </c>
      <c r="CR220" s="475">
        <f t="shared" si="159"/>
        <v>0</v>
      </c>
      <c r="CS220" s="475">
        <f t="shared" si="159"/>
        <v>0</v>
      </c>
      <c r="CT220" s="475">
        <f t="shared" si="159"/>
        <v>0</v>
      </c>
      <c r="CU220" s="475">
        <f t="shared" si="159"/>
        <v>0</v>
      </c>
      <c r="CV220" s="475">
        <f t="shared" si="159"/>
        <v>0</v>
      </c>
      <c r="CW220" s="475">
        <f t="shared" si="159"/>
        <v>0</v>
      </c>
      <c r="CX220" s="475">
        <f t="shared" si="159"/>
        <v>0</v>
      </c>
      <c r="CY220" s="475">
        <f t="shared" si="159"/>
        <v>0</v>
      </c>
      <c r="CZ220" s="475">
        <f t="shared" si="159"/>
        <v>0</v>
      </c>
      <c r="DA220" s="475">
        <f t="shared" si="159"/>
        <v>0</v>
      </c>
      <c r="DB220" s="475">
        <f t="shared" si="159"/>
        <v>0</v>
      </c>
      <c r="DC220" s="475">
        <f t="shared" si="159"/>
        <v>0</v>
      </c>
      <c r="DD220" s="475">
        <f t="shared" si="159"/>
        <v>0</v>
      </c>
      <c r="DE220" s="475">
        <f t="shared" si="159"/>
        <v>0</v>
      </c>
      <c r="DF220" s="475">
        <f t="shared" si="159"/>
        <v>0</v>
      </c>
      <c r="DG220" s="475">
        <f t="shared" si="159"/>
        <v>0</v>
      </c>
      <c r="DH220" s="475">
        <f t="shared" si="159"/>
        <v>0</v>
      </c>
      <c r="DI220" s="475">
        <f t="shared" si="159"/>
        <v>0</v>
      </c>
      <c r="DJ220" s="475">
        <f t="shared" si="159"/>
        <v>0</v>
      </c>
      <c r="DK220" s="475">
        <f t="shared" si="159"/>
        <v>0</v>
      </c>
      <c r="DL220" s="475">
        <f t="shared" si="159"/>
        <v>0</v>
      </c>
      <c r="DM220" s="475">
        <f t="shared" si="159"/>
        <v>0</v>
      </c>
      <c r="DN220" s="475">
        <f t="shared" si="159"/>
        <v>0</v>
      </c>
      <c r="DO220" s="475">
        <f t="shared" si="159"/>
        <v>0</v>
      </c>
      <c r="DP220" s="475">
        <f t="shared" si="159"/>
        <v>0</v>
      </c>
      <c r="DQ220" s="475">
        <f t="shared" si="159"/>
        <v>0</v>
      </c>
      <c r="DR220" s="475">
        <f t="shared" si="159"/>
        <v>0</v>
      </c>
      <c r="DS220" s="475">
        <f t="shared" si="159"/>
        <v>0</v>
      </c>
      <c r="DT220" s="475">
        <f t="shared" si="159"/>
        <v>0</v>
      </c>
      <c r="DU220" s="475">
        <f t="shared" si="159"/>
        <v>0</v>
      </c>
      <c r="DV220" s="475">
        <f t="shared" si="159"/>
        <v>0</v>
      </c>
      <c r="DW220" s="475">
        <f t="shared" si="159"/>
        <v>0</v>
      </c>
      <c r="DX220" s="475">
        <f t="shared" si="159"/>
        <v>0</v>
      </c>
      <c r="DY220" s="475">
        <f t="shared" si="159"/>
        <v>0</v>
      </c>
      <c r="DZ220" s="475">
        <f t="shared" si="159"/>
        <v>0</v>
      </c>
      <c r="EA220" s="475">
        <f t="shared" si="159"/>
        <v>0</v>
      </c>
      <c r="EB220" s="475">
        <f t="shared" si="164"/>
        <v>0</v>
      </c>
      <c r="EC220" s="475">
        <f t="shared" si="164"/>
        <v>0</v>
      </c>
      <c r="ED220" s="475">
        <f t="shared" si="164"/>
        <v>0</v>
      </c>
      <c r="EE220" s="475">
        <f t="shared" si="164"/>
        <v>0</v>
      </c>
      <c r="EF220" s="475">
        <f t="shared" si="164"/>
        <v>0</v>
      </c>
      <c r="EG220" s="475">
        <f t="shared" si="164"/>
        <v>0</v>
      </c>
      <c r="EH220" s="475">
        <f t="shared" si="164"/>
        <v>0</v>
      </c>
      <c r="EI220" s="475">
        <f t="shared" si="164"/>
        <v>0</v>
      </c>
      <c r="EJ220" s="475">
        <f t="shared" si="164"/>
        <v>0</v>
      </c>
      <c r="EK220" s="475">
        <f t="shared" si="164"/>
        <v>0</v>
      </c>
      <c r="EL220" s="475">
        <f t="shared" si="164"/>
        <v>0</v>
      </c>
      <c r="EM220" s="475">
        <f t="shared" si="164"/>
        <v>0</v>
      </c>
      <c r="EN220" s="475">
        <f t="shared" si="164"/>
        <v>0</v>
      </c>
      <c r="EO220" s="475">
        <f t="shared" si="164"/>
        <v>0</v>
      </c>
      <c r="EP220" s="475">
        <f t="shared" si="164"/>
        <v>0</v>
      </c>
      <c r="EQ220" s="475">
        <f t="shared" si="164"/>
        <v>0</v>
      </c>
      <c r="ER220" s="475">
        <f t="shared" si="164"/>
        <v>0</v>
      </c>
      <c r="ES220" s="475">
        <f t="shared" si="164"/>
        <v>0</v>
      </c>
      <c r="ET220" s="475">
        <f t="shared" si="164"/>
        <v>0</v>
      </c>
      <c r="EU220" s="475">
        <f t="shared" si="164"/>
        <v>0</v>
      </c>
      <c r="EV220" s="475">
        <f t="shared" si="164"/>
        <v>0</v>
      </c>
      <c r="EW220" s="475">
        <f t="shared" si="164"/>
        <v>0</v>
      </c>
      <c r="EX220" s="475">
        <f t="shared" si="164"/>
        <v>0</v>
      </c>
      <c r="EY220" s="475">
        <f t="shared" si="164"/>
        <v>0</v>
      </c>
      <c r="EZ220" s="475">
        <f t="shared" si="164"/>
        <v>0</v>
      </c>
      <c r="FA220" s="475">
        <f t="shared" si="164"/>
        <v>0</v>
      </c>
      <c r="FB220" s="475">
        <f t="shared" si="164"/>
        <v>0</v>
      </c>
      <c r="FC220" s="475">
        <f t="shared" si="164"/>
        <v>0</v>
      </c>
      <c r="FD220" s="475">
        <f t="shared" si="164"/>
        <v>0</v>
      </c>
      <c r="FE220" s="475">
        <f t="shared" si="164"/>
        <v>0</v>
      </c>
      <c r="FF220" s="475">
        <f t="shared" si="164"/>
        <v>0</v>
      </c>
      <c r="FG220" s="475">
        <f t="shared" si="164"/>
        <v>0</v>
      </c>
      <c r="FH220" s="475">
        <f t="shared" si="164"/>
        <v>0</v>
      </c>
      <c r="FI220" s="475">
        <f t="shared" si="164"/>
        <v>0</v>
      </c>
      <c r="FJ220" s="475">
        <f t="shared" si="164"/>
        <v>0</v>
      </c>
      <c r="FK220" s="475">
        <f t="shared" si="164"/>
        <v>0</v>
      </c>
      <c r="FL220" s="475">
        <f t="shared" si="164"/>
        <v>0</v>
      </c>
      <c r="FM220" s="475">
        <f t="shared" si="164"/>
        <v>0</v>
      </c>
      <c r="FN220" s="475">
        <f t="shared" si="164"/>
        <v>0</v>
      </c>
      <c r="FO220" s="475">
        <f t="shared" si="164"/>
        <v>0</v>
      </c>
      <c r="FP220" s="475">
        <f t="shared" si="164"/>
        <v>0</v>
      </c>
      <c r="FQ220" s="475">
        <f t="shared" si="164"/>
        <v>0</v>
      </c>
      <c r="FR220" s="475">
        <f t="shared" si="164"/>
        <v>0</v>
      </c>
      <c r="FS220" s="475">
        <f t="shared" si="164"/>
        <v>0</v>
      </c>
      <c r="FT220" s="475">
        <f t="shared" si="164"/>
        <v>0</v>
      </c>
      <c r="FU220" s="475">
        <f t="shared" si="164"/>
        <v>0</v>
      </c>
      <c r="FV220" s="475">
        <f t="shared" si="164"/>
        <v>0</v>
      </c>
      <c r="FW220" s="475">
        <f t="shared" si="164"/>
        <v>0</v>
      </c>
      <c r="FX220" s="475">
        <f t="shared" si="164"/>
        <v>0</v>
      </c>
      <c r="FY220" s="475">
        <f t="shared" si="164"/>
        <v>0</v>
      </c>
      <c r="FZ220" s="475">
        <f t="shared" si="164"/>
        <v>0</v>
      </c>
      <c r="GA220" s="475">
        <f t="shared" si="164"/>
        <v>0</v>
      </c>
      <c r="GB220" s="475">
        <f t="shared" si="164"/>
        <v>0</v>
      </c>
    </row>
    <row r="221" spans="2:184" x14ac:dyDescent="0.35">
      <c r="B221" s="517">
        <f>VLOOKUP(C221,'QUALIFIED ENGINES'!$D$7:$P$9999,13,FALSE)</f>
        <v>45291</v>
      </c>
      <c r="C221" s="472">
        <f>'QUALIFIED ENGINES'!D91</f>
        <v>91577</v>
      </c>
      <c r="D221" s="475">
        <f t="shared" si="120"/>
        <v>0</v>
      </c>
      <c r="E221" s="475">
        <f t="shared" si="162"/>
        <v>0</v>
      </c>
      <c r="F221" s="475">
        <f t="shared" si="162"/>
        <v>0</v>
      </c>
      <c r="G221" s="475">
        <f t="shared" si="162"/>
        <v>0</v>
      </c>
      <c r="H221" s="475">
        <f t="shared" si="162"/>
        <v>0</v>
      </c>
      <c r="I221" s="475">
        <f t="shared" si="162"/>
        <v>0</v>
      </c>
      <c r="J221" s="475">
        <f t="shared" si="162"/>
        <v>0</v>
      </c>
      <c r="K221" s="475">
        <f t="shared" si="162"/>
        <v>0</v>
      </c>
      <c r="L221" s="475">
        <f t="shared" si="162"/>
        <v>0</v>
      </c>
      <c r="M221" s="475">
        <f t="shared" si="162"/>
        <v>0</v>
      </c>
      <c r="N221" s="475">
        <f t="shared" si="162"/>
        <v>0</v>
      </c>
      <c r="O221" s="475">
        <f t="shared" si="162"/>
        <v>0</v>
      </c>
      <c r="P221" s="475">
        <f t="shared" si="162"/>
        <v>0</v>
      </c>
      <c r="Q221" s="475">
        <f t="shared" si="162"/>
        <v>0</v>
      </c>
      <c r="R221" s="475">
        <f t="shared" si="162"/>
        <v>0</v>
      </c>
      <c r="S221" s="475">
        <f t="shared" si="162"/>
        <v>0</v>
      </c>
      <c r="T221" s="475">
        <f t="shared" si="162"/>
        <v>0</v>
      </c>
      <c r="U221" s="475">
        <f t="shared" si="162"/>
        <v>0</v>
      </c>
      <c r="V221" s="475">
        <f t="shared" si="162"/>
        <v>0</v>
      </c>
      <c r="W221" s="475">
        <f t="shared" si="162"/>
        <v>0</v>
      </c>
      <c r="X221" s="475">
        <f t="shared" si="162"/>
        <v>0</v>
      </c>
      <c r="Y221" s="475">
        <f t="shared" si="162"/>
        <v>0</v>
      </c>
      <c r="Z221" s="475">
        <f t="shared" si="162"/>
        <v>0</v>
      </c>
      <c r="AA221" s="475">
        <f t="shared" si="162"/>
        <v>0</v>
      </c>
      <c r="AB221" s="475">
        <f t="shared" si="162"/>
        <v>0</v>
      </c>
      <c r="AC221" s="475">
        <f t="shared" si="162"/>
        <v>0</v>
      </c>
      <c r="AD221" s="475">
        <f t="shared" si="162"/>
        <v>0</v>
      </c>
      <c r="AE221" s="475">
        <f t="shared" si="162"/>
        <v>0</v>
      </c>
      <c r="AF221" s="475">
        <f t="shared" si="162"/>
        <v>0</v>
      </c>
      <c r="AG221" s="475">
        <f t="shared" si="162"/>
        <v>0</v>
      </c>
      <c r="AH221" s="475">
        <f t="shared" si="162"/>
        <v>0</v>
      </c>
      <c r="AI221" s="475">
        <f t="shared" si="162"/>
        <v>0</v>
      </c>
      <c r="AJ221" s="475">
        <f t="shared" si="162"/>
        <v>0</v>
      </c>
      <c r="AK221" s="475">
        <f t="shared" si="162"/>
        <v>0</v>
      </c>
      <c r="AL221" s="475">
        <f t="shared" si="162"/>
        <v>0</v>
      </c>
      <c r="AM221" s="475">
        <f t="shared" si="162"/>
        <v>0</v>
      </c>
      <c r="AN221" s="475">
        <f t="shared" si="162"/>
        <v>0</v>
      </c>
      <c r="AO221" s="475">
        <f t="shared" si="162"/>
        <v>0</v>
      </c>
      <c r="AP221" s="475">
        <f t="shared" si="162"/>
        <v>0</v>
      </c>
      <c r="AQ221" s="475">
        <f t="shared" si="162"/>
        <v>0</v>
      </c>
      <c r="AR221" s="475">
        <f t="shared" si="162"/>
        <v>0</v>
      </c>
      <c r="AS221" s="475">
        <f t="shared" si="162"/>
        <v>0</v>
      </c>
      <c r="AT221" s="475">
        <f t="shared" si="162"/>
        <v>0</v>
      </c>
      <c r="AU221" s="475">
        <f t="shared" si="162"/>
        <v>0</v>
      </c>
      <c r="AV221" s="475">
        <f t="shared" si="162"/>
        <v>0</v>
      </c>
      <c r="AW221" s="475">
        <f t="shared" si="162"/>
        <v>0</v>
      </c>
      <c r="AX221" s="475">
        <f t="shared" si="162"/>
        <v>0</v>
      </c>
      <c r="AY221" s="475">
        <f t="shared" si="162"/>
        <v>0</v>
      </c>
      <c r="AZ221" s="475">
        <f t="shared" si="162"/>
        <v>0</v>
      </c>
      <c r="BA221" s="475">
        <f t="shared" si="162"/>
        <v>0</v>
      </c>
      <c r="BB221" s="475">
        <f t="shared" si="162"/>
        <v>0</v>
      </c>
      <c r="BC221" s="475">
        <f t="shared" si="162"/>
        <v>0</v>
      </c>
      <c r="BD221" s="475">
        <f t="shared" si="162"/>
        <v>0</v>
      </c>
      <c r="BE221" s="475">
        <f t="shared" si="162"/>
        <v>0</v>
      </c>
      <c r="BF221" s="475">
        <f t="shared" si="162"/>
        <v>0</v>
      </c>
      <c r="BG221" s="475">
        <f t="shared" si="162"/>
        <v>0</v>
      </c>
      <c r="BH221" s="475">
        <f t="shared" si="162"/>
        <v>0</v>
      </c>
      <c r="BI221" s="475">
        <f t="shared" si="162"/>
        <v>0</v>
      </c>
      <c r="BJ221" s="475">
        <f t="shared" si="162"/>
        <v>0</v>
      </c>
      <c r="BK221" s="475">
        <f t="shared" si="162"/>
        <v>0</v>
      </c>
      <c r="BL221" s="475">
        <f t="shared" si="162"/>
        <v>0</v>
      </c>
      <c r="BM221" s="475">
        <f t="shared" si="162"/>
        <v>0</v>
      </c>
      <c r="BN221" s="475">
        <f t="shared" si="162"/>
        <v>0</v>
      </c>
      <c r="BO221" s="475">
        <f t="shared" si="162"/>
        <v>0</v>
      </c>
      <c r="BP221" s="475">
        <f t="shared" si="162"/>
        <v>0</v>
      </c>
      <c r="BQ221" s="475">
        <f t="shared" si="159"/>
        <v>0</v>
      </c>
      <c r="BR221" s="475">
        <f t="shared" ref="BR221:BX221" si="166">_xlfn.IFNA(IF($B221=0,0,IF(DATE(BR$4,BR$5,1)&gt;=$B221,BR90,0)),0)</f>
        <v>0</v>
      </c>
      <c r="BS221" s="475">
        <f t="shared" si="166"/>
        <v>0</v>
      </c>
      <c r="BT221" s="475">
        <f t="shared" si="166"/>
        <v>0</v>
      </c>
      <c r="BU221" s="475">
        <f t="shared" si="166"/>
        <v>0</v>
      </c>
      <c r="BV221" s="475">
        <f t="shared" si="166"/>
        <v>0</v>
      </c>
      <c r="BW221" s="475">
        <f t="shared" si="166"/>
        <v>0</v>
      </c>
      <c r="BX221" s="475">
        <f t="shared" si="166"/>
        <v>0</v>
      </c>
      <c r="BY221" s="475">
        <f t="shared" si="159"/>
        <v>0</v>
      </c>
      <c r="BZ221" s="475">
        <f t="shared" si="159"/>
        <v>0</v>
      </c>
      <c r="CA221" s="475">
        <f t="shared" si="159"/>
        <v>0</v>
      </c>
      <c r="CB221" s="475">
        <f t="shared" si="159"/>
        <v>0</v>
      </c>
      <c r="CC221" s="475">
        <f t="shared" si="159"/>
        <v>0</v>
      </c>
      <c r="CD221" s="475">
        <f t="shared" si="159"/>
        <v>0</v>
      </c>
      <c r="CE221" s="475">
        <f t="shared" si="159"/>
        <v>0</v>
      </c>
      <c r="CF221" s="475">
        <f t="shared" si="159"/>
        <v>0</v>
      </c>
      <c r="CG221" s="475">
        <f t="shared" si="159"/>
        <v>0</v>
      </c>
      <c r="CH221" s="475">
        <f t="shared" si="159"/>
        <v>0</v>
      </c>
      <c r="CI221" s="475">
        <f t="shared" si="159"/>
        <v>0</v>
      </c>
      <c r="CJ221" s="475">
        <f t="shared" si="159"/>
        <v>0</v>
      </c>
      <c r="CK221" s="475">
        <f t="shared" si="159"/>
        <v>0</v>
      </c>
      <c r="CL221" s="475">
        <f t="shared" si="159"/>
        <v>0</v>
      </c>
      <c r="CM221" s="475">
        <f t="shared" si="159"/>
        <v>0</v>
      </c>
      <c r="CN221" s="475">
        <f t="shared" si="159"/>
        <v>0</v>
      </c>
      <c r="CO221" s="475">
        <f t="shared" si="159"/>
        <v>0</v>
      </c>
      <c r="CP221" s="475">
        <f t="shared" si="159"/>
        <v>0</v>
      </c>
      <c r="CQ221" s="475">
        <f t="shared" si="159"/>
        <v>0</v>
      </c>
      <c r="CR221" s="475">
        <f t="shared" si="159"/>
        <v>0</v>
      </c>
      <c r="CS221" s="475">
        <f t="shared" si="159"/>
        <v>0</v>
      </c>
      <c r="CT221" s="475">
        <f t="shared" si="159"/>
        <v>0</v>
      </c>
      <c r="CU221" s="475">
        <f t="shared" si="159"/>
        <v>0</v>
      </c>
      <c r="CV221" s="475">
        <f t="shared" si="159"/>
        <v>0</v>
      </c>
      <c r="CW221" s="475">
        <f t="shared" si="159"/>
        <v>0</v>
      </c>
      <c r="CX221" s="475">
        <f t="shared" si="159"/>
        <v>0</v>
      </c>
      <c r="CY221" s="475">
        <f t="shared" si="159"/>
        <v>0</v>
      </c>
      <c r="CZ221" s="475">
        <f t="shared" si="159"/>
        <v>0</v>
      </c>
      <c r="DA221" s="475">
        <f t="shared" si="159"/>
        <v>0</v>
      </c>
      <c r="DB221" s="475">
        <f t="shared" si="159"/>
        <v>0</v>
      </c>
      <c r="DC221" s="475">
        <f t="shared" si="159"/>
        <v>0</v>
      </c>
      <c r="DD221" s="475">
        <f t="shared" si="159"/>
        <v>0</v>
      </c>
      <c r="DE221" s="475">
        <f t="shared" si="159"/>
        <v>0</v>
      </c>
      <c r="DF221" s="475">
        <f t="shared" si="159"/>
        <v>0</v>
      </c>
      <c r="DG221" s="475">
        <f t="shared" si="159"/>
        <v>0</v>
      </c>
      <c r="DH221" s="475">
        <f t="shared" si="159"/>
        <v>0</v>
      </c>
      <c r="DI221" s="475">
        <f t="shared" si="159"/>
        <v>0</v>
      </c>
      <c r="DJ221" s="475">
        <f t="shared" si="159"/>
        <v>0</v>
      </c>
      <c r="DK221" s="475">
        <f t="shared" si="159"/>
        <v>0</v>
      </c>
      <c r="DL221" s="475">
        <f t="shared" si="159"/>
        <v>0</v>
      </c>
      <c r="DM221" s="475">
        <f t="shared" si="159"/>
        <v>0</v>
      </c>
      <c r="DN221" s="475">
        <f t="shared" si="159"/>
        <v>0</v>
      </c>
      <c r="DO221" s="475">
        <f t="shared" si="159"/>
        <v>0</v>
      </c>
      <c r="DP221" s="475">
        <f t="shared" si="159"/>
        <v>0</v>
      </c>
      <c r="DQ221" s="475">
        <f t="shared" si="159"/>
        <v>0</v>
      </c>
      <c r="DR221" s="475">
        <f t="shared" si="159"/>
        <v>0</v>
      </c>
      <c r="DS221" s="475">
        <f t="shared" si="159"/>
        <v>0</v>
      </c>
      <c r="DT221" s="475">
        <f t="shared" si="159"/>
        <v>0</v>
      </c>
      <c r="DU221" s="475">
        <f t="shared" si="159"/>
        <v>0</v>
      </c>
      <c r="DV221" s="475">
        <f t="shared" si="159"/>
        <v>0</v>
      </c>
      <c r="DW221" s="475">
        <f t="shared" si="159"/>
        <v>0</v>
      </c>
      <c r="DX221" s="475">
        <f t="shared" si="159"/>
        <v>0</v>
      </c>
      <c r="DY221" s="475">
        <f t="shared" si="159"/>
        <v>0</v>
      </c>
      <c r="DZ221" s="475">
        <f t="shared" si="159"/>
        <v>0</v>
      </c>
      <c r="EA221" s="475">
        <f t="shared" si="159"/>
        <v>0</v>
      </c>
      <c r="EB221" s="475">
        <f t="shared" si="164"/>
        <v>0</v>
      </c>
      <c r="EC221" s="475">
        <f t="shared" si="164"/>
        <v>0</v>
      </c>
      <c r="ED221" s="475">
        <f t="shared" si="164"/>
        <v>0</v>
      </c>
      <c r="EE221" s="475">
        <f t="shared" si="164"/>
        <v>0</v>
      </c>
      <c r="EF221" s="475">
        <f t="shared" si="164"/>
        <v>0</v>
      </c>
      <c r="EG221" s="475">
        <f t="shared" si="164"/>
        <v>0</v>
      </c>
      <c r="EH221" s="475">
        <f t="shared" si="164"/>
        <v>0</v>
      </c>
      <c r="EI221" s="475">
        <f t="shared" si="164"/>
        <v>0</v>
      </c>
      <c r="EJ221" s="475">
        <f t="shared" si="164"/>
        <v>0</v>
      </c>
      <c r="EK221" s="475">
        <f t="shared" si="164"/>
        <v>0</v>
      </c>
      <c r="EL221" s="475">
        <f t="shared" si="164"/>
        <v>0</v>
      </c>
      <c r="EM221" s="475">
        <f t="shared" si="164"/>
        <v>0</v>
      </c>
      <c r="EN221" s="475">
        <f t="shared" si="164"/>
        <v>0</v>
      </c>
      <c r="EO221" s="475">
        <f t="shared" si="164"/>
        <v>0</v>
      </c>
      <c r="EP221" s="475">
        <f t="shared" si="164"/>
        <v>0</v>
      </c>
      <c r="EQ221" s="475">
        <f t="shared" si="164"/>
        <v>0</v>
      </c>
      <c r="ER221" s="475">
        <f t="shared" si="164"/>
        <v>0</v>
      </c>
      <c r="ES221" s="475">
        <f t="shared" si="164"/>
        <v>0</v>
      </c>
      <c r="ET221" s="475">
        <f t="shared" si="164"/>
        <v>0</v>
      </c>
      <c r="EU221" s="475">
        <f t="shared" si="164"/>
        <v>0</v>
      </c>
      <c r="EV221" s="475">
        <f t="shared" si="164"/>
        <v>0</v>
      </c>
      <c r="EW221" s="475">
        <f t="shared" si="164"/>
        <v>0</v>
      </c>
      <c r="EX221" s="475">
        <f t="shared" si="164"/>
        <v>0</v>
      </c>
      <c r="EY221" s="475">
        <f t="shared" si="164"/>
        <v>0</v>
      </c>
      <c r="EZ221" s="475">
        <f t="shared" si="164"/>
        <v>0</v>
      </c>
      <c r="FA221" s="475">
        <f t="shared" si="164"/>
        <v>0</v>
      </c>
      <c r="FB221" s="475">
        <f t="shared" si="164"/>
        <v>0</v>
      </c>
      <c r="FC221" s="475">
        <f t="shared" si="164"/>
        <v>0</v>
      </c>
      <c r="FD221" s="475">
        <f t="shared" si="164"/>
        <v>0</v>
      </c>
      <c r="FE221" s="475">
        <f t="shared" si="164"/>
        <v>0</v>
      </c>
      <c r="FF221" s="475">
        <f t="shared" si="164"/>
        <v>0</v>
      </c>
      <c r="FG221" s="475">
        <f t="shared" si="164"/>
        <v>0</v>
      </c>
      <c r="FH221" s="475">
        <f t="shared" si="164"/>
        <v>0</v>
      </c>
      <c r="FI221" s="475">
        <f t="shared" si="164"/>
        <v>0</v>
      </c>
      <c r="FJ221" s="475">
        <f t="shared" si="164"/>
        <v>0</v>
      </c>
      <c r="FK221" s="475">
        <f t="shared" si="164"/>
        <v>0</v>
      </c>
      <c r="FL221" s="475">
        <f t="shared" si="164"/>
        <v>0</v>
      </c>
      <c r="FM221" s="475">
        <f t="shared" si="164"/>
        <v>0</v>
      </c>
      <c r="FN221" s="475">
        <f t="shared" si="164"/>
        <v>0</v>
      </c>
      <c r="FO221" s="475">
        <f t="shared" si="164"/>
        <v>0</v>
      </c>
      <c r="FP221" s="475">
        <f t="shared" si="164"/>
        <v>0</v>
      </c>
      <c r="FQ221" s="475">
        <f t="shared" si="164"/>
        <v>0</v>
      </c>
      <c r="FR221" s="475">
        <f t="shared" si="164"/>
        <v>0</v>
      </c>
      <c r="FS221" s="475">
        <f t="shared" si="164"/>
        <v>0</v>
      </c>
      <c r="FT221" s="475">
        <f t="shared" si="164"/>
        <v>0</v>
      </c>
      <c r="FU221" s="475">
        <f t="shared" si="164"/>
        <v>0</v>
      </c>
      <c r="FV221" s="475">
        <f t="shared" si="164"/>
        <v>0</v>
      </c>
      <c r="FW221" s="475">
        <f t="shared" si="164"/>
        <v>0</v>
      </c>
      <c r="FX221" s="475">
        <f t="shared" si="164"/>
        <v>0</v>
      </c>
      <c r="FY221" s="475">
        <f t="shared" si="164"/>
        <v>0</v>
      </c>
      <c r="FZ221" s="475">
        <f t="shared" si="164"/>
        <v>0</v>
      </c>
      <c r="GA221" s="475">
        <f t="shared" si="164"/>
        <v>0</v>
      </c>
      <c r="GB221" s="475">
        <f t="shared" si="164"/>
        <v>0</v>
      </c>
    </row>
    <row r="222" spans="2:184" x14ac:dyDescent="0.35">
      <c r="B222" s="517">
        <f>VLOOKUP(C222,'QUALIFIED ENGINES'!$D$7:$P$9999,13,FALSE)</f>
        <v>45291</v>
      </c>
      <c r="C222" s="472">
        <f>'QUALIFIED ENGINES'!D92</f>
        <v>91548</v>
      </c>
      <c r="D222" s="475">
        <f t="shared" si="120"/>
        <v>0</v>
      </c>
      <c r="E222" s="475">
        <f t="shared" si="162"/>
        <v>0</v>
      </c>
      <c r="F222" s="475">
        <f t="shared" si="162"/>
        <v>0</v>
      </c>
      <c r="G222" s="475">
        <f t="shared" si="162"/>
        <v>0</v>
      </c>
      <c r="H222" s="475">
        <f t="shared" si="162"/>
        <v>0</v>
      </c>
      <c r="I222" s="475">
        <f t="shared" si="162"/>
        <v>0</v>
      </c>
      <c r="J222" s="475">
        <f t="shared" si="162"/>
        <v>0</v>
      </c>
      <c r="K222" s="475">
        <f t="shared" si="162"/>
        <v>0</v>
      </c>
      <c r="L222" s="475">
        <f t="shared" si="162"/>
        <v>0</v>
      </c>
      <c r="M222" s="475">
        <f t="shared" si="162"/>
        <v>0</v>
      </c>
      <c r="N222" s="475">
        <f t="shared" si="162"/>
        <v>0</v>
      </c>
      <c r="O222" s="475">
        <f t="shared" si="162"/>
        <v>0</v>
      </c>
      <c r="P222" s="475">
        <f t="shared" si="162"/>
        <v>0</v>
      </c>
      <c r="Q222" s="475">
        <f t="shared" si="162"/>
        <v>0</v>
      </c>
      <c r="R222" s="475">
        <f t="shared" si="162"/>
        <v>0</v>
      </c>
      <c r="S222" s="475">
        <f t="shared" si="162"/>
        <v>0</v>
      </c>
      <c r="T222" s="475">
        <f t="shared" si="162"/>
        <v>0</v>
      </c>
      <c r="U222" s="475">
        <f t="shared" si="162"/>
        <v>0</v>
      </c>
      <c r="V222" s="475">
        <f t="shared" si="162"/>
        <v>0</v>
      </c>
      <c r="W222" s="475">
        <f t="shared" si="162"/>
        <v>0</v>
      </c>
      <c r="X222" s="475">
        <f t="shared" si="162"/>
        <v>0</v>
      </c>
      <c r="Y222" s="475">
        <f t="shared" si="162"/>
        <v>0</v>
      </c>
      <c r="Z222" s="475">
        <f t="shared" si="162"/>
        <v>0</v>
      </c>
      <c r="AA222" s="475">
        <f t="shared" si="162"/>
        <v>0</v>
      </c>
      <c r="AB222" s="475">
        <f t="shared" si="162"/>
        <v>0</v>
      </c>
      <c r="AC222" s="475">
        <f t="shared" si="162"/>
        <v>0</v>
      </c>
      <c r="AD222" s="475">
        <f t="shared" si="162"/>
        <v>0</v>
      </c>
      <c r="AE222" s="475">
        <f t="shared" si="162"/>
        <v>0</v>
      </c>
      <c r="AF222" s="475">
        <f t="shared" si="162"/>
        <v>0</v>
      </c>
      <c r="AG222" s="475">
        <f t="shared" si="162"/>
        <v>0</v>
      </c>
      <c r="AH222" s="475">
        <f t="shared" si="162"/>
        <v>0</v>
      </c>
      <c r="AI222" s="475">
        <f t="shared" si="162"/>
        <v>0</v>
      </c>
      <c r="AJ222" s="475">
        <f t="shared" si="162"/>
        <v>0</v>
      </c>
      <c r="AK222" s="475">
        <f t="shared" si="162"/>
        <v>0</v>
      </c>
      <c r="AL222" s="475">
        <f t="shared" si="162"/>
        <v>0</v>
      </c>
      <c r="AM222" s="475">
        <f t="shared" si="162"/>
        <v>0</v>
      </c>
      <c r="AN222" s="475">
        <f t="shared" si="162"/>
        <v>0</v>
      </c>
      <c r="AO222" s="475">
        <f t="shared" si="162"/>
        <v>0</v>
      </c>
      <c r="AP222" s="475">
        <f t="shared" si="162"/>
        <v>0</v>
      </c>
      <c r="AQ222" s="475">
        <f t="shared" si="162"/>
        <v>0</v>
      </c>
      <c r="AR222" s="475">
        <f t="shared" si="162"/>
        <v>0</v>
      </c>
      <c r="AS222" s="475">
        <f t="shared" si="162"/>
        <v>0</v>
      </c>
      <c r="AT222" s="475">
        <f t="shared" si="162"/>
        <v>0</v>
      </c>
      <c r="AU222" s="475">
        <f t="shared" si="162"/>
        <v>0</v>
      </c>
      <c r="AV222" s="475">
        <f t="shared" si="162"/>
        <v>0</v>
      </c>
      <c r="AW222" s="475">
        <f t="shared" si="162"/>
        <v>0</v>
      </c>
      <c r="AX222" s="475">
        <f t="shared" si="162"/>
        <v>0</v>
      </c>
      <c r="AY222" s="475">
        <f t="shared" si="162"/>
        <v>0</v>
      </c>
      <c r="AZ222" s="475">
        <f t="shared" si="162"/>
        <v>0</v>
      </c>
      <c r="BA222" s="475">
        <f t="shared" si="162"/>
        <v>0</v>
      </c>
      <c r="BB222" s="475">
        <f t="shared" si="162"/>
        <v>0</v>
      </c>
      <c r="BC222" s="475">
        <f t="shared" si="162"/>
        <v>0</v>
      </c>
      <c r="BD222" s="475">
        <f t="shared" si="162"/>
        <v>0</v>
      </c>
      <c r="BE222" s="475">
        <f t="shared" si="162"/>
        <v>0</v>
      </c>
      <c r="BF222" s="475">
        <f t="shared" si="162"/>
        <v>0</v>
      </c>
      <c r="BG222" s="475">
        <f t="shared" si="162"/>
        <v>0</v>
      </c>
      <c r="BH222" s="475">
        <f t="shared" si="162"/>
        <v>0</v>
      </c>
      <c r="BI222" s="475">
        <f t="shared" si="162"/>
        <v>0</v>
      </c>
      <c r="BJ222" s="475">
        <f t="shared" si="162"/>
        <v>0</v>
      </c>
      <c r="BK222" s="475">
        <f t="shared" si="162"/>
        <v>0</v>
      </c>
      <c r="BL222" s="475">
        <f t="shared" si="162"/>
        <v>0</v>
      </c>
      <c r="BM222" s="475">
        <f t="shared" si="162"/>
        <v>0</v>
      </c>
      <c r="BN222" s="475">
        <f t="shared" si="162"/>
        <v>0</v>
      </c>
      <c r="BO222" s="475">
        <f t="shared" si="162"/>
        <v>0</v>
      </c>
      <c r="BP222" s="475">
        <f t="shared" ref="BP222:EA225" si="167">_xlfn.IFNA(IF($B222=0,0,IF(DATE(BP$4,BP$5,1)&gt;=$B222,BP91,0)),0)</f>
        <v>0</v>
      </c>
      <c r="BQ222" s="475">
        <f t="shared" si="167"/>
        <v>0</v>
      </c>
      <c r="BR222" s="475">
        <f t="shared" ref="BR222:BX222" si="168">_xlfn.IFNA(IF($B222=0,0,IF(DATE(BR$4,BR$5,1)&gt;=$B222,BR91,0)),0)</f>
        <v>0</v>
      </c>
      <c r="BS222" s="475">
        <f t="shared" si="168"/>
        <v>0</v>
      </c>
      <c r="BT222" s="475">
        <f t="shared" si="168"/>
        <v>0</v>
      </c>
      <c r="BU222" s="475">
        <f t="shared" si="168"/>
        <v>0</v>
      </c>
      <c r="BV222" s="475">
        <f t="shared" si="168"/>
        <v>0</v>
      </c>
      <c r="BW222" s="475">
        <f t="shared" si="168"/>
        <v>0</v>
      </c>
      <c r="BX222" s="475">
        <f t="shared" si="168"/>
        <v>0</v>
      </c>
      <c r="BY222" s="475">
        <f t="shared" si="167"/>
        <v>0</v>
      </c>
      <c r="BZ222" s="475">
        <f t="shared" si="167"/>
        <v>0</v>
      </c>
      <c r="CA222" s="475">
        <f t="shared" si="167"/>
        <v>0</v>
      </c>
      <c r="CB222" s="475">
        <f t="shared" si="167"/>
        <v>0</v>
      </c>
      <c r="CC222" s="475">
        <f t="shared" si="167"/>
        <v>0</v>
      </c>
      <c r="CD222" s="475">
        <f t="shared" si="167"/>
        <v>0</v>
      </c>
      <c r="CE222" s="475">
        <f t="shared" si="167"/>
        <v>0</v>
      </c>
      <c r="CF222" s="475">
        <f t="shared" si="167"/>
        <v>0</v>
      </c>
      <c r="CG222" s="475">
        <f t="shared" si="167"/>
        <v>0</v>
      </c>
      <c r="CH222" s="475">
        <f t="shared" si="167"/>
        <v>0</v>
      </c>
      <c r="CI222" s="475">
        <f t="shared" si="167"/>
        <v>0</v>
      </c>
      <c r="CJ222" s="475">
        <f t="shared" si="167"/>
        <v>0</v>
      </c>
      <c r="CK222" s="475">
        <f t="shared" si="167"/>
        <v>124.2</v>
      </c>
      <c r="CL222" s="475">
        <f t="shared" si="167"/>
        <v>0</v>
      </c>
      <c r="CM222" s="475">
        <f t="shared" si="167"/>
        <v>273.97000000000003</v>
      </c>
      <c r="CN222" s="475">
        <f t="shared" si="167"/>
        <v>393.22</v>
      </c>
      <c r="CO222" s="475">
        <f t="shared" si="167"/>
        <v>469.87</v>
      </c>
      <c r="CP222" s="475">
        <f t="shared" si="167"/>
        <v>400.56</v>
      </c>
      <c r="CQ222" s="475">
        <f t="shared" si="167"/>
        <v>248.01</v>
      </c>
      <c r="CR222" s="475">
        <f t="shared" si="167"/>
        <v>0</v>
      </c>
      <c r="CS222" s="475">
        <f t="shared" si="167"/>
        <v>0</v>
      </c>
      <c r="CT222" s="475">
        <f t="shared" si="167"/>
        <v>0</v>
      </c>
      <c r="CU222" s="475">
        <f t="shared" si="167"/>
        <v>0</v>
      </c>
      <c r="CV222" s="475">
        <f t="shared" si="167"/>
        <v>0</v>
      </c>
      <c r="CW222" s="475">
        <f t="shared" si="167"/>
        <v>0</v>
      </c>
      <c r="CX222" s="475">
        <f t="shared" si="167"/>
        <v>135.76</v>
      </c>
      <c r="CY222" s="475">
        <f t="shared" si="167"/>
        <v>467.85</v>
      </c>
      <c r="CZ222" s="475">
        <f t="shared" si="167"/>
        <v>438.41</v>
      </c>
      <c r="DA222" s="475">
        <f t="shared" si="167"/>
        <v>449.49</v>
      </c>
      <c r="DB222" s="475">
        <f t="shared" si="167"/>
        <v>478.25</v>
      </c>
      <c r="DC222" s="475">
        <f t="shared" si="167"/>
        <v>497.83</v>
      </c>
      <c r="DD222" s="475">
        <f t="shared" si="167"/>
        <v>456.48</v>
      </c>
      <c r="DE222" s="475">
        <f t="shared" si="167"/>
        <v>443.45</v>
      </c>
      <c r="DF222" s="475">
        <f t="shared" si="167"/>
        <v>512.66999999999996</v>
      </c>
      <c r="DG222" s="475">
        <f t="shared" si="167"/>
        <v>461.58</v>
      </c>
      <c r="DH222" s="475">
        <f t="shared" si="167"/>
        <v>0</v>
      </c>
      <c r="DI222" s="475">
        <f t="shared" si="167"/>
        <v>0</v>
      </c>
      <c r="DJ222" s="475">
        <f t="shared" si="167"/>
        <v>0</v>
      </c>
      <c r="DK222" s="475">
        <f t="shared" si="167"/>
        <v>0</v>
      </c>
      <c r="DL222" s="475">
        <f t="shared" si="167"/>
        <v>0</v>
      </c>
      <c r="DM222" s="475">
        <f t="shared" si="167"/>
        <v>0</v>
      </c>
      <c r="DN222" s="475">
        <f t="shared" si="167"/>
        <v>0</v>
      </c>
      <c r="DO222" s="475">
        <f t="shared" si="167"/>
        <v>0</v>
      </c>
      <c r="DP222" s="475">
        <f t="shared" si="167"/>
        <v>0</v>
      </c>
      <c r="DQ222" s="475">
        <f t="shared" si="167"/>
        <v>0</v>
      </c>
      <c r="DR222" s="475">
        <f t="shared" si="167"/>
        <v>0</v>
      </c>
      <c r="DS222" s="475">
        <f t="shared" si="167"/>
        <v>0</v>
      </c>
      <c r="DT222" s="475">
        <f t="shared" si="167"/>
        <v>0</v>
      </c>
      <c r="DU222" s="475">
        <f t="shared" si="167"/>
        <v>0</v>
      </c>
      <c r="DV222" s="475">
        <f t="shared" si="167"/>
        <v>0</v>
      </c>
      <c r="DW222" s="475">
        <f t="shared" si="167"/>
        <v>0</v>
      </c>
      <c r="DX222" s="475">
        <f t="shared" si="167"/>
        <v>0</v>
      </c>
      <c r="DY222" s="475">
        <f t="shared" si="167"/>
        <v>0</v>
      </c>
      <c r="DZ222" s="475">
        <f t="shared" si="167"/>
        <v>0</v>
      </c>
      <c r="EA222" s="475">
        <f t="shared" si="167"/>
        <v>0</v>
      </c>
      <c r="EB222" s="475">
        <f t="shared" si="164"/>
        <v>0</v>
      </c>
      <c r="EC222" s="475">
        <f t="shared" si="164"/>
        <v>0</v>
      </c>
      <c r="ED222" s="475">
        <f t="shared" si="164"/>
        <v>0</v>
      </c>
      <c r="EE222" s="475">
        <f t="shared" si="164"/>
        <v>0</v>
      </c>
      <c r="EF222" s="475">
        <f t="shared" si="164"/>
        <v>0</v>
      </c>
      <c r="EG222" s="475">
        <f t="shared" si="164"/>
        <v>0</v>
      </c>
      <c r="EH222" s="475">
        <f t="shared" si="164"/>
        <v>0</v>
      </c>
      <c r="EI222" s="475">
        <f t="shared" si="164"/>
        <v>0</v>
      </c>
      <c r="EJ222" s="475">
        <f t="shared" si="164"/>
        <v>0</v>
      </c>
      <c r="EK222" s="475">
        <f t="shared" si="164"/>
        <v>0</v>
      </c>
      <c r="EL222" s="475">
        <f t="shared" si="164"/>
        <v>0</v>
      </c>
      <c r="EM222" s="475">
        <f t="shared" si="164"/>
        <v>0</v>
      </c>
      <c r="EN222" s="475">
        <f t="shared" si="164"/>
        <v>0</v>
      </c>
      <c r="EO222" s="475">
        <f t="shared" si="164"/>
        <v>0</v>
      </c>
      <c r="EP222" s="475">
        <f t="shared" si="164"/>
        <v>0</v>
      </c>
      <c r="EQ222" s="475">
        <f t="shared" si="164"/>
        <v>0</v>
      </c>
      <c r="ER222" s="475">
        <f t="shared" si="164"/>
        <v>0</v>
      </c>
      <c r="ES222" s="475">
        <f t="shared" si="164"/>
        <v>0</v>
      </c>
      <c r="ET222" s="475">
        <f t="shared" si="164"/>
        <v>0</v>
      </c>
      <c r="EU222" s="475">
        <f t="shared" si="164"/>
        <v>0</v>
      </c>
      <c r="EV222" s="475">
        <f t="shared" si="164"/>
        <v>0</v>
      </c>
      <c r="EW222" s="475">
        <f t="shared" si="164"/>
        <v>0</v>
      </c>
      <c r="EX222" s="475">
        <f t="shared" si="164"/>
        <v>0</v>
      </c>
      <c r="EY222" s="475">
        <f t="shared" si="164"/>
        <v>0</v>
      </c>
      <c r="EZ222" s="475">
        <f t="shared" si="164"/>
        <v>0</v>
      </c>
      <c r="FA222" s="475">
        <f t="shared" si="164"/>
        <v>0</v>
      </c>
      <c r="FB222" s="475">
        <f t="shared" si="164"/>
        <v>0</v>
      </c>
      <c r="FC222" s="475">
        <f t="shared" si="164"/>
        <v>0</v>
      </c>
      <c r="FD222" s="475">
        <f t="shared" si="164"/>
        <v>0</v>
      </c>
      <c r="FE222" s="475">
        <f t="shared" si="164"/>
        <v>0</v>
      </c>
      <c r="FF222" s="475">
        <f t="shared" si="164"/>
        <v>0</v>
      </c>
      <c r="FG222" s="475">
        <f t="shared" si="164"/>
        <v>0</v>
      </c>
      <c r="FH222" s="475">
        <f t="shared" si="164"/>
        <v>0</v>
      </c>
      <c r="FI222" s="475">
        <f t="shared" si="164"/>
        <v>0</v>
      </c>
      <c r="FJ222" s="475">
        <f t="shared" si="164"/>
        <v>0</v>
      </c>
      <c r="FK222" s="475">
        <f t="shared" si="164"/>
        <v>0</v>
      </c>
      <c r="FL222" s="475">
        <f t="shared" si="164"/>
        <v>0</v>
      </c>
      <c r="FM222" s="475">
        <f t="shared" si="164"/>
        <v>0</v>
      </c>
      <c r="FN222" s="475">
        <f t="shared" si="164"/>
        <v>0</v>
      </c>
      <c r="FO222" s="475">
        <f t="shared" si="164"/>
        <v>0</v>
      </c>
      <c r="FP222" s="475">
        <f t="shared" si="164"/>
        <v>0</v>
      </c>
      <c r="FQ222" s="475">
        <f t="shared" si="164"/>
        <v>0</v>
      </c>
      <c r="FR222" s="475">
        <f t="shared" si="164"/>
        <v>0</v>
      </c>
      <c r="FS222" s="475">
        <f t="shared" si="164"/>
        <v>0</v>
      </c>
      <c r="FT222" s="475">
        <f t="shared" si="164"/>
        <v>0</v>
      </c>
      <c r="FU222" s="475">
        <f t="shared" si="164"/>
        <v>0</v>
      </c>
      <c r="FV222" s="475">
        <f t="shared" si="164"/>
        <v>0</v>
      </c>
      <c r="FW222" s="475">
        <f t="shared" si="164"/>
        <v>0</v>
      </c>
      <c r="FX222" s="475">
        <f t="shared" si="164"/>
        <v>0</v>
      </c>
      <c r="FY222" s="475">
        <f t="shared" si="164"/>
        <v>0</v>
      </c>
      <c r="FZ222" s="475">
        <f t="shared" si="164"/>
        <v>0</v>
      </c>
      <c r="GA222" s="475">
        <f t="shared" si="164"/>
        <v>0</v>
      </c>
      <c r="GB222" s="475">
        <f t="shared" si="164"/>
        <v>0</v>
      </c>
    </row>
    <row r="223" spans="2:184" x14ac:dyDescent="0.35">
      <c r="B223" s="517">
        <f>VLOOKUP(C223,'QUALIFIED ENGINES'!$D$7:$P$9999,13,FALSE)</f>
        <v>45289.041666666664</v>
      </c>
      <c r="C223" s="472">
        <f>'QUALIFIED ENGINES'!D93</f>
        <v>91536</v>
      </c>
      <c r="D223" s="475">
        <f t="shared" si="120"/>
        <v>0</v>
      </c>
      <c r="E223" s="475">
        <f t="shared" ref="E223:BP226" si="169">_xlfn.IFNA(IF($B223=0,0,IF(DATE(E$4,E$5,1)&gt;=$B223,E92,0)),0)</f>
        <v>0</v>
      </c>
      <c r="F223" s="475">
        <f t="shared" si="169"/>
        <v>0</v>
      </c>
      <c r="G223" s="475">
        <f t="shared" si="169"/>
        <v>0</v>
      </c>
      <c r="H223" s="475">
        <f t="shared" si="169"/>
        <v>0</v>
      </c>
      <c r="I223" s="475">
        <f t="shared" si="169"/>
        <v>0</v>
      </c>
      <c r="J223" s="475">
        <f t="shared" si="169"/>
        <v>0</v>
      </c>
      <c r="K223" s="475">
        <f t="shared" si="169"/>
        <v>0</v>
      </c>
      <c r="L223" s="475">
        <f t="shared" si="169"/>
        <v>0</v>
      </c>
      <c r="M223" s="475">
        <f t="shared" si="169"/>
        <v>0</v>
      </c>
      <c r="N223" s="475">
        <f t="shared" si="169"/>
        <v>0</v>
      </c>
      <c r="O223" s="475">
        <f t="shared" si="169"/>
        <v>0</v>
      </c>
      <c r="P223" s="475">
        <f t="shared" si="169"/>
        <v>0</v>
      </c>
      <c r="Q223" s="475">
        <f t="shared" si="169"/>
        <v>0</v>
      </c>
      <c r="R223" s="475">
        <f t="shared" si="169"/>
        <v>0</v>
      </c>
      <c r="S223" s="475">
        <f t="shared" si="169"/>
        <v>0</v>
      </c>
      <c r="T223" s="475">
        <f t="shared" si="169"/>
        <v>0</v>
      </c>
      <c r="U223" s="475">
        <f t="shared" si="169"/>
        <v>0</v>
      </c>
      <c r="V223" s="475">
        <f t="shared" si="169"/>
        <v>0</v>
      </c>
      <c r="W223" s="475">
        <f t="shared" si="169"/>
        <v>0</v>
      </c>
      <c r="X223" s="475">
        <f t="shared" si="169"/>
        <v>0</v>
      </c>
      <c r="Y223" s="475">
        <f t="shared" si="169"/>
        <v>0</v>
      </c>
      <c r="Z223" s="475">
        <f t="shared" si="169"/>
        <v>0</v>
      </c>
      <c r="AA223" s="475">
        <f t="shared" si="169"/>
        <v>0</v>
      </c>
      <c r="AB223" s="475">
        <f t="shared" si="169"/>
        <v>0</v>
      </c>
      <c r="AC223" s="475">
        <f t="shared" si="169"/>
        <v>0</v>
      </c>
      <c r="AD223" s="475">
        <f t="shared" si="169"/>
        <v>0</v>
      </c>
      <c r="AE223" s="475">
        <f t="shared" si="169"/>
        <v>0</v>
      </c>
      <c r="AF223" s="475">
        <f t="shared" si="169"/>
        <v>0</v>
      </c>
      <c r="AG223" s="475">
        <f t="shared" si="169"/>
        <v>0</v>
      </c>
      <c r="AH223" s="475">
        <f t="shared" si="169"/>
        <v>0</v>
      </c>
      <c r="AI223" s="475">
        <f t="shared" si="169"/>
        <v>0</v>
      </c>
      <c r="AJ223" s="475">
        <f t="shared" si="169"/>
        <v>0</v>
      </c>
      <c r="AK223" s="475">
        <f t="shared" si="169"/>
        <v>0</v>
      </c>
      <c r="AL223" s="475">
        <f t="shared" si="169"/>
        <v>0</v>
      </c>
      <c r="AM223" s="475">
        <f t="shared" si="169"/>
        <v>0</v>
      </c>
      <c r="AN223" s="475">
        <f t="shared" si="169"/>
        <v>0</v>
      </c>
      <c r="AO223" s="475">
        <f t="shared" si="169"/>
        <v>0</v>
      </c>
      <c r="AP223" s="475">
        <f t="shared" si="169"/>
        <v>0</v>
      </c>
      <c r="AQ223" s="475">
        <f t="shared" si="169"/>
        <v>0</v>
      </c>
      <c r="AR223" s="475">
        <f t="shared" si="169"/>
        <v>0</v>
      </c>
      <c r="AS223" s="475">
        <f t="shared" si="169"/>
        <v>0</v>
      </c>
      <c r="AT223" s="475">
        <f t="shared" si="169"/>
        <v>0</v>
      </c>
      <c r="AU223" s="475">
        <f t="shared" si="169"/>
        <v>0</v>
      </c>
      <c r="AV223" s="475">
        <f t="shared" si="169"/>
        <v>0</v>
      </c>
      <c r="AW223" s="475">
        <f t="shared" si="169"/>
        <v>0</v>
      </c>
      <c r="AX223" s="475">
        <f t="shared" si="169"/>
        <v>0</v>
      </c>
      <c r="AY223" s="475">
        <f t="shared" si="169"/>
        <v>0</v>
      </c>
      <c r="AZ223" s="475">
        <f t="shared" si="169"/>
        <v>0</v>
      </c>
      <c r="BA223" s="475">
        <f t="shared" si="169"/>
        <v>0</v>
      </c>
      <c r="BB223" s="475">
        <f t="shared" si="169"/>
        <v>0</v>
      </c>
      <c r="BC223" s="475">
        <f t="shared" si="169"/>
        <v>0</v>
      </c>
      <c r="BD223" s="475">
        <f t="shared" si="169"/>
        <v>0</v>
      </c>
      <c r="BE223" s="475">
        <f t="shared" si="169"/>
        <v>0</v>
      </c>
      <c r="BF223" s="475">
        <f t="shared" si="169"/>
        <v>0</v>
      </c>
      <c r="BG223" s="475">
        <f t="shared" si="169"/>
        <v>0</v>
      </c>
      <c r="BH223" s="475">
        <f t="shared" si="169"/>
        <v>0</v>
      </c>
      <c r="BI223" s="475">
        <f t="shared" si="169"/>
        <v>0</v>
      </c>
      <c r="BJ223" s="475">
        <f t="shared" si="169"/>
        <v>0</v>
      </c>
      <c r="BK223" s="475">
        <f t="shared" si="169"/>
        <v>0</v>
      </c>
      <c r="BL223" s="475">
        <f t="shared" si="169"/>
        <v>0</v>
      </c>
      <c r="BM223" s="475">
        <f t="shared" si="169"/>
        <v>0</v>
      </c>
      <c r="BN223" s="475">
        <f t="shared" si="169"/>
        <v>0</v>
      </c>
      <c r="BO223" s="475">
        <f t="shared" si="169"/>
        <v>0</v>
      </c>
      <c r="BP223" s="475">
        <f t="shared" si="169"/>
        <v>0</v>
      </c>
      <c r="BQ223" s="475">
        <f t="shared" si="167"/>
        <v>0</v>
      </c>
      <c r="BR223" s="475">
        <f t="shared" ref="BR223:BX223" si="170">_xlfn.IFNA(IF($B223=0,0,IF(DATE(BR$4,BR$5,1)&gt;=$B223,BR92,0)),0)</f>
        <v>0</v>
      </c>
      <c r="BS223" s="475">
        <f t="shared" si="170"/>
        <v>0</v>
      </c>
      <c r="BT223" s="475">
        <f t="shared" si="170"/>
        <v>0</v>
      </c>
      <c r="BU223" s="475">
        <f t="shared" si="170"/>
        <v>0</v>
      </c>
      <c r="BV223" s="475">
        <f t="shared" si="170"/>
        <v>0</v>
      </c>
      <c r="BW223" s="475">
        <f t="shared" si="170"/>
        <v>0</v>
      </c>
      <c r="BX223" s="475">
        <f t="shared" si="170"/>
        <v>0</v>
      </c>
      <c r="BY223" s="475">
        <f t="shared" si="167"/>
        <v>0</v>
      </c>
      <c r="BZ223" s="475">
        <f t="shared" si="167"/>
        <v>0</v>
      </c>
      <c r="CA223" s="475">
        <f t="shared" si="167"/>
        <v>0</v>
      </c>
      <c r="CB223" s="475">
        <f t="shared" si="167"/>
        <v>0</v>
      </c>
      <c r="CC223" s="475">
        <f t="shared" si="167"/>
        <v>0</v>
      </c>
      <c r="CD223" s="475">
        <f t="shared" si="167"/>
        <v>0</v>
      </c>
      <c r="CE223" s="475">
        <f t="shared" si="167"/>
        <v>0</v>
      </c>
      <c r="CF223" s="475">
        <f t="shared" si="167"/>
        <v>0</v>
      </c>
      <c r="CG223" s="475">
        <f t="shared" si="167"/>
        <v>0</v>
      </c>
      <c r="CH223" s="475">
        <f t="shared" si="167"/>
        <v>0</v>
      </c>
      <c r="CI223" s="475">
        <f t="shared" si="167"/>
        <v>0</v>
      </c>
      <c r="CJ223" s="475">
        <f t="shared" si="167"/>
        <v>0</v>
      </c>
      <c r="CK223" s="475">
        <f t="shared" si="167"/>
        <v>0</v>
      </c>
      <c r="CL223" s="475">
        <f t="shared" si="167"/>
        <v>123.41</v>
      </c>
      <c r="CM223" s="475">
        <f t="shared" si="167"/>
        <v>368.51</v>
      </c>
      <c r="CN223" s="475">
        <f t="shared" si="167"/>
        <v>312.86</v>
      </c>
      <c r="CO223" s="475">
        <f t="shared" si="167"/>
        <v>0</v>
      </c>
      <c r="CP223" s="475">
        <f t="shared" si="167"/>
        <v>216.65</v>
      </c>
      <c r="CQ223" s="475">
        <f t="shared" si="167"/>
        <v>463.3</v>
      </c>
      <c r="CR223" s="475">
        <f t="shared" si="167"/>
        <v>443.69</v>
      </c>
      <c r="CS223" s="475">
        <f t="shared" si="167"/>
        <v>482.05</v>
      </c>
      <c r="CT223" s="475">
        <f t="shared" si="167"/>
        <v>462.72</v>
      </c>
      <c r="CU223" s="475">
        <f t="shared" si="167"/>
        <v>506.62</v>
      </c>
      <c r="CV223" s="475">
        <f t="shared" si="167"/>
        <v>495.42</v>
      </c>
      <c r="CW223" s="475">
        <f t="shared" si="167"/>
        <v>516.83000000000004</v>
      </c>
      <c r="CX223" s="475">
        <f t="shared" si="167"/>
        <v>383.85</v>
      </c>
      <c r="CY223" s="475">
        <f t="shared" si="167"/>
        <v>496.95</v>
      </c>
      <c r="CZ223" s="475">
        <f t="shared" si="167"/>
        <v>452.7</v>
      </c>
      <c r="DA223" s="475">
        <f t="shared" si="167"/>
        <v>462.8</v>
      </c>
      <c r="DB223" s="475">
        <f t="shared" si="167"/>
        <v>457.97</v>
      </c>
      <c r="DC223" s="475">
        <f t="shared" si="167"/>
        <v>335.6</v>
      </c>
      <c r="DD223" s="475">
        <f t="shared" si="167"/>
        <v>499.96</v>
      </c>
      <c r="DE223" s="475">
        <f t="shared" si="167"/>
        <v>476.27</v>
      </c>
      <c r="DF223" s="475">
        <f t="shared" si="167"/>
        <v>496.73</v>
      </c>
      <c r="DG223" s="475">
        <f t="shared" si="167"/>
        <v>174.77</v>
      </c>
      <c r="DH223" s="475">
        <f t="shared" si="167"/>
        <v>0</v>
      </c>
      <c r="DI223" s="475">
        <f t="shared" si="167"/>
        <v>0</v>
      </c>
      <c r="DJ223" s="475">
        <f t="shared" si="167"/>
        <v>0</v>
      </c>
      <c r="DK223" s="475">
        <f t="shared" si="167"/>
        <v>0</v>
      </c>
      <c r="DL223" s="475">
        <f t="shared" si="167"/>
        <v>0</v>
      </c>
      <c r="DM223" s="475">
        <f t="shared" si="167"/>
        <v>0</v>
      </c>
      <c r="DN223" s="475">
        <f t="shared" si="167"/>
        <v>0</v>
      </c>
      <c r="DO223" s="475">
        <f t="shared" si="167"/>
        <v>0</v>
      </c>
      <c r="DP223" s="475">
        <f t="shared" si="167"/>
        <v>0</v>
      </c>
      <c r="DQ223" s="475">
        <f t="shared" si="167"/>
        <v>0</v>
      </c>
      <c r="DR223" s="475">
        <f t="shared" si="167"/>
        <v>0</v>
      </c>
      <c r="DS223" s="475">
        <f t="shared" si="167"/>
        <v>0</v>
      </c>
      <c r="DT223" s="475">
        <f t="shared" si="167"/>
        <v>0</v>
      </c>
      <c r="DU223" s="475">
        <f t="shared" si="167"/>
        <v>0</v>
      </c>
      <c r="DV223" s="475">
        <f t="shared" si="167"/>
        <v>0</v>
      </c>
      <c r="DW223" s="475">
        <f t="shared" si="167"/>
        <v>0</v>
      </c>
      <c r="DX223" s="475">
        <f t="shared" si="167"/>
        <v>0</v>
      </c>
      <c r="DY223" s="475">
        <f t="shared" si="167"/>
        <v>0</v>
      </c>
      <c r="DZ223" s="475">
        <f t="shared" si="167"/>
        <v>0</v>
      </c>
      <c r="EA223" s="475">
        <f t="shared" si="167"/>
        <v>0</v>
      </c>
      <c r="EB223" s="475">
        <f t="shared" si="164"/>
        <v>0</v>
      </c>
      <c r="EC223" s="475">
        <f t="shared" si="164"/>
        <v>0</v>
      </c>
      <c r="ED223" s="475">
        <f t="shared" si="164"/>
        <v>0</v>
      </c>
      <c r="EE223" s="475">
        <f t="shared" si="164"/>
        <v>0</v>
      </c>
      <c r="EF223" s="475">
        <f t="shared" si="164"/>
        <v>0</v>
      </c>
      <c r="EG223" s="475">
        <f t="shared" si="164"/>
        <v>0</v>
      </c>
      <c r="EH223" s="475">
        <f t="shared" si="164"/>
        <v>0</v>
      </c>
      <c r="EI223" s="475">
        <f t="shared" si="164"/>
        <v>0</v>
      </c>
      <c r="EJ223" s="475">
        <f t="shared" si="164"/>
        <v>0</v>
      </c>
      <c r="EK223" s="475">
        <f t="shared" si="164"/>
        <v>0</v>
      </c>
      <c r="EL223" s="475">
        <f t="shared" si="164"/>
        <v>0</v>
      </c>
      <c r="EM223" s="475">
        <f t="shared" si="164"/>
        <v>0</v>
      </c>
      <c r="EN223" s="475">
        <f t="shared" si="164"/>
        <v>0</v>
      </c>
      <c r="EO223" s="475">
        <f t="shared" si="164"/>
        <v>0</v>
      </c>
      <c r="EP223" s="475">
        <f t="shared" si="164"/>
        <v>0</v>
      </c>
      <c r="EQ223" s="475">
        <f t="shared" si="164"/>
        <v>0</v>
      </c>
      <c r="ER223" s="475">
        <f t="shared" si="164"/>
        <v>0</v>
      </c>
      <c r="ES223" s="475">
        <f t="shared" si="164"/>
        <v>0</v>
      </c>
      <c r="ET223" s="475">
        <f t="shared" si="164"/>
        <v>0</v>
      </c>
      <c r="EU223" s="475">
        <f t="shared" si="164"/>
        <v>0</v>
      </c>
      <c r="EV223" s="475">
        <f t="shared" si="164"/>
        <v>0</v>
      </c>
      <c r="EW223" s="475">
        <f t="shared" si="164"/>
        <v>0</v>
      </c>
      <c r="EX223" s="475">
        <f t="shared" si="164"/>
        <v>0</v>
      </c>
      <c r="EY223" s="475">
        <f t="shared" si="164"/>
        <v>0</v>
      </c>
      <c r="EZ223" s="475">
        <f t="shared" si="164"/>
        <v>0</v>
      </c>
      <c r="FA223" s="475">
        <f t="shared" si="164"/>
        <v>0</v>
      </c>
      <c r="FB223" s="475">
        <f t="shared" si="164"/>
        <v>0</v>
      </c>
      <c r="FC223" s="475">
        <f t="shared" si="164"/>
        <v>0</v>
      </c>
      <c r="FD223" s="475">
        <f t="shared" si="164"/>
        <v>0</v>
      </c>
      <c r="FE223" s="475">
        <f t="shared" si="164"/>
        <v>0</v>
      </c>
      <c r="FF223" s="475">
        <f t="shared" si="164"/>
        <v>0</v>
      </c>
      <c r="FG223" s="475">
        <f t="shared" si="164"/>
        <v>0</v>
      </c>
      <c r="FH223" s="475">
        <f t="shared" si="164"/>
        <v>0</v>
      </c>
      <c r="FI223" s="475">
        <f t="shared" si="164"/>
        <v>0</v>
      </c>
      <c r="FJ223" s="475">
        <f t="shared" si="164"/>
        <v>0</v>
      </c>
      <c r="FK223" s="475">
        <f t="shared" si="164"/>
        <v>0</v>
      </c>
      <c r="FL223" s="475">
        <f t="shared" si="164"/>
        <v>0</v>
      </c>
      <c r="FM223" s="475">
        <f t="shared" si="164"/>
        <v>0</v>
      </c>
      <c r="FN223" s="475">
        <f t="shared" si="164"/>
        <v>0</v>
      </c>
      <c r="FO223" s="475">
        <f t="shared" si="164"/>
        <v>0</v>
      </c>
      <c r="FP223" s="475">
        <f t="shared" si="164"/>
        <v>0</v>
      </c>
      <c r="FQ223" s="475">
        <f t="shared" si="164"/>
        <v>0</v>
      </c>
      <c r="FR223" s="475">
        <f t="shared" si="164"/>
        <v>0</v>
      </c>
      <c r="FS223" s="475">
        <f t="shared" ref="FS223:GB223" si="171">_xlfn.IFNA(IF($B223=0,0,IF(DATE(FS$4,FS$5,1)&gt;=$B223,FS92,0)),0)</f>
        <v>0</v>
      </c>
      <c r="FT223" s="475">
        <f t="shared" si="171"/>
        <v>0</v>
      </c>
      <c r="FU223" s="475">
        <f t="shared" si="171"/>
        <v>0</v>
      </c>
      <c r="FV223" s="475">
        <f t="shared" si="171"/>
        <v>0</v>
      </c>
      <c r="FW223" s="475">
        <f t="shared" si="171"/>
        <v>0</v>
      </c>
      <c r="FX223" s="475">
        <f t="shared" si="171"/>
        <v>0</v>
      </c>
      <c r="FY223" s="475">
        <f t="shared" si="171"/>
        <v>0</v>
      </c>
      <c r="FZ223" s="475">
        <f t="shared" si="171"/>
        <v>0</v>
      </c>
      <c r="GA223" s="475">
        <f t="shared" si="171"/>
        <v>0</v>
      </c>
      <c r="GB223" s="475">
        <f t="shared" si="171"/>
        <v>0</v>
      </c>
    </row>
    <row r="224" spans="2:184" x14ac:dyDescent="0.35">
      <c r="B224" s="517">
        <f>VLOOKUP(C224,'QUALIFIED ENGINES'!$D$7:$P$9999,13,FALSE)</f>
        <v>45291</v>
      </c>
      <c r="C224" s="472">
        <f>'QUALIFIED ENGINES'!D94</f>
        <v>91525</v>
      </c>
      <c r="D224" s="475">
        <f t="shared" si="120"/>
        <v>0</v>
      </c>
      <c r="E224" s="475">
        <f t="shared" si="169"/>
        <v>0</v>
      </c>
      <c r="F224" s="475">
        <f t="shared" si="169"/>
        <v>0</v>
      </c>
      <c r="G224" s="475">
        <f t="shared" si="169"/>
        <v>0</v>
      </c>
      <c r="H224" s="475">
        <f t="shared" si="169"/>
        <v>0</v>
      </c>
      <c r="I224" s="475">
        <f t="shared" si="169"/>
        <v>0</v>
      </c>
      <c r="J224" s="475">
        <f t="shared" si="169"/>
        <v>0</v>
      </c>
      <c r="K224" s="475">
        <f t="shared" si="169"/>
        <v>0</v>
      </c>
      <c r="L224" s="475">
        <f t="shared" si="169"/>
        <v>0</v>
      </c>
      <c r="M224" s="475">
        <f t="shared" si="169"/>
        <v>0</v>
      </c>
      <c r="N224" s="475">
        <f t="shared" si="169"/>
        <v>0</v>
      </c>
      <c r="O224" s="475">
        <f t="shared" si="169"/>
        <v>0</v>
      </c>
      <c r="P224" s="475">
        <f t="shared" si="169"/>
        <v>0</v>
      </c>
      <c r="Q224" s="475">
        <f t="shared" si="169"/>
        <v>0</v>
      </c>
      <c r="R224" s="475">
        <f t="shared" si="169"/>
        <v>0</v>
      </c>
      <c r="S224" s="475">
        <f t="shared" si="169"/>
        <v>0</v>
      </c>
      <c r="T224" s="475">
        <f t="shared" si="169"/>
        <v>0</v>
      </c>
      <c r="U224" s="475">
        <f t="shared" si="169"/>
        <v>0</v>
      </c>
      <c r="V224" s="475">
        <f t="shared" si="169"/>
        <v>0</v>
      </c>
      <c r="W224" s="475">
        <f t="shared" si="169"/>
        <v>0</v>
      </c>
      <c r="X224" s="475">
        <f t="shared" si="169"/>
        <v>0</v>
      </c>
      <c r="Y224" s="475">
        <f t="shared" si="169"/>
        <v>0</v>
      </c>
      <c r="Z224" s="475">
        <f t="shared" si="169"/>
        <v>0</v>
      </c>
      <c r="AA224" s="475">
        <f t="shared" si="169"/>
        <v>0</v>
      </c>
      <c r="AB224" s="475">
        <f t="shared" si="169"/>
        <v>0</v>
      </c>
      <c r="AC224" s="475">
        <f t="shared" si="169"/>
        <v>0</v>
      </c>
      <c r="AD224" s="475">
        <f t="shared" si="169"/>
        <v>0</v>
      </c>
      <c r="AE224" s="475">
        <f t="shared" si="169"/>
        <v>0</v>
      </c>
      <c r="AF224" s="475">
        <f t="shared" si="169"/>
        <v>0</v>
      </c>
      <c r="AG224" s="475">
        <f t="shared" si="169"/>
        <v>0</v>
      </c>
      <c r="AH224" s="475">
        <f t="shared" si="169"/>
        <v>0</v>
      </c>
      <c r="AI224" s="475">
        <f t="shared" si="169"/>
        <v>0</v>
      </c>
      <c r="AJ224" s="475">
        <f t="shared" si="169"/>
        <v>0</v>
      </c>
      <c r="AK224" s="475">
        <f t="shared" si="169"/>
        <v>0</v>
      </c>
      <c r="AL224" s="475">
        <f t="shared" si="169"/>
        <v>0</v>
      </c>
      <c r="AM224" s="475">
        <f t="shared" si="169"/>
        <v>0</v>
      </c>
      <c r="AN224" s="475">
        <f t="shared" si="169"/>
        <v>0</v>
      </c>
      <c r="AO224" s="475">
        <f t="shared" si="169"/>
        <v>0</v>
      </c>
      <c r="AP224" s="475">
        <f t="shared" si="169"/>
        <v>0</v>
      </c>
      <c r="AQ224" s="475">
        <f t="shared" si="169"/>
        <v>0</v>
      </c>
      <c r="AR224" s="475">
        <f t="shared" si="169"/>
        <v>0</v>
      </c>
      <c r="AS224" s="475">
        <f t="shared" si="169"/>
        <v>0</v>
      </c>
      <c r="AT224" s="475">
        <f t="shared" si="169"/>
        <v>0</v>
      </c>
      <c r="AU224" s="475">
        <f t="shared" si="169"/>
        <v>0</v>
      </c>
      <c r="AV224" s="475">
        <f t="shared" si="169"/>
        <v>0</v>
      </c>
      <c r="AW224" s="475">
        <f t="shared" si="169"/>
        <v>0</v>
      </c>
      <c r="AX224" s="475">
        <f t="shared" si="169"/>
        <v>0</v>
      </c>
      <c r="AY224" s="475">
        <f t="shared" si="169"/>
        <v>0</v>
      </c>
      <c r="AZ224" s="475">
        <f t="shared" si="169"/>
        <v>0</v>
      </c>
      <c r="BA224" s="475">
        <f t="shared" si="169"/>
        <v>0</v>
      </c>
      <c r="BB224" s="475">
        <f t="shared" si="169"/>
        <v>0</v>
      </c>
      <c r="BC224" s="475">
        <f t="shared" si="169"/>
        <v>0</v>
      </c>
      <c r="BD224" s="475">
        <f t="shared" si="169"/>
        <v>0</v>
      </c>
      <c r="BE224" s="475">
        <f t="shared" si="169"/>
        <v>0</v>
      </c>
      <c r="BF224" s="475">
        <f t="shared" si="169"/>
        <v>0</v>
      </c>
      <c r="BG224" s="475">
        <f t="shared" si="169"/>
        <v>0</v>
      </c>
      <c r="BH224" s="475">
        <f t="shared" si="169"/>
        <v>0</v>
      </c>
      <c r="BI224" s="475">
        <f t="shared" si="169"/>
        <v>0</v>
      </c>
      <c r="BJ224" s="475">
        <f t="shared" si="169"/>
        <v>0</v>
      </c>
      <c r="BK224" s="475">
        <f t="shared" si="169"/>
        <v>0</v>
      </c>
      <c r="BL224" s="475">
        <f t="shared" si="169"/>
        <v>0</v>
      </c>
      <c r="BM224" s="475">
        <f t="shared" si="169"/>
        <v>0</v>
      </c>
      <c r="BN224" s="475">
        <f t="shared" si="169"/>
        <v>0</v>
      </c>
      <c r="BO224" s="475">
        <f t="shared" si="169"/>
        <v>0</v>
      </c>
      <c r="BP224" s="475">
        <f t="shared" si="169"/>
        <v>0</v>
      </c>
      <c r="BQ224" s="475">
        <f t="shared" si="167"/>
        <v>0</v>
      </c>
      <c r="BR224" s="475">
        <f t="shared" ref="BR224:BX224" si="172">_xlfn.IFNA(IF($B224=0,0,IF(DATE(BR$4,BR$5,1)&gt;=$B224,BR93,0)),0)</f>
        <v>0</v>
      </c>
      <c r="BS224" s="475">
        <f t="shared" si="172"/>
        <v>0</v>
      </c>
      <c r="BT224" s="475">
        <f t="shared" si="172"/>
        <v>0</v>
      </c>
      <c r="BU224" s="475">
        <f t="shared" si="172"/>
        <v>0</v>
      </c>
      <c r="BV224" s="475">
        <f t="shared" si="172"/>
        <v>0</v>
      </c>
      <c r="BW224" s="475">
        <f t="shared" si="172"/>
        <v>0</v>
      </c>
      <c r="BX224" s="475">
        <f t="shared" si="172"/>
        <v>0</v>
      </c>
      <c r="BY224" s="475">
        <f t="shared" si="167"/>
        <v>0</v>
      </c>
      <c r="BZ224" s="475">
        <f t="shared" si="167"/>
        <v>0</v>
      </c>
      <c r="CA224" s="475">
        <f t="shared" si="167"/>
        <v>0</v>
      </c>
      <c r="CB224" s="475">
        <f t="shared" si="167"/>
        <v>0</v>
      </c>
      <c r="CC224" s="475">
        <f t="shared" si="167"/>
        <v>0</v>
      </c>
      <c r="CD224" s="475">
        <f t="shared" si="167"/>
        <v>0</v>
      </c>
      <c r="CE224" s="475">
        <f t="shared" si="167"/>
        <v>0</v>
      </c>
      <c r="CF224" s="475">
        <f t="shared" si="167"/>
        <v>0</v>
      </c>
      <c r="CG224" s="475">
        <f t="shared" si="167"/>
        <v>0</v>
      </c>
      <c r="CH224" s="475">
        <f t="shared" si="167"/>
        <v>0</v>
      </c>
      <c r="CI224" s="475">
        <f t="shared" si="167"/>
        <v>0</v>
      </c>
      <c r="CJ224" s="475">
        <f t="shared" si="167"/>
        <v>0</v>
      </c>
      <c r="CK224" s="475">
        <f t="shared" si="167"/>
        <v>0</v>
      </c>
      <c r="CL224" s="475">
        <f t="shared" si="167"/>
        <v>0</v>
      </c>
      <c r="CM224" s="475">
        <f t="shared" si="167"/>
        <v>37.42</v>
      </c>
      <c r="CN224" s="475">
        <f t="shared" si="167"/>
        <v>445.99</v>
      </c>
      <c r="CO224" s="475">
        <f t="shared" si="167"/>
        <v>264.18</v>
      </c>
      <c r="CP224" s="475">
        <f t="shared" si="167"/>
        <v>0</v>
      </c>
      <c r="CQ224" s="475">
        <f t="shared" si="167"/>
        <v>210.63</v>
      </c>
      <c r="CR224" s="475">
        <f t="shared" si="167"/>
        <v>0</v>
      </c>
      <c r="CS224" s="475">
        <f t="shared" si="167"/>
        <v>0</v>
      </c>
      <c r="CT224" s="475">
        <f t="shared" si="167"/>
        <v>0</v>
      </c>
      <c r="CU224" s="475">
        <f t="shared" si="167"/>
        <v>0</v>
      </c>
      <c r="CV224" s="475">
        <f t="shared" si="167"/>
        <v>0</v>
      </c>
      <c r="CW224" s="475">
        <f t="shared" si="167"/>
        <v>0</v>
      </c>
      <c r="CX224" s="475">
        <f t="shared" si="167"/>
        <v>0</v>
      </c>
      <c r="CY224" s="475">
        <f t="shared" si="167"/>
        <v>0</v>
      </c>
      <c r="CZ224" s="475">
        <f t="shared" si="167"/>
        <v>0</v>
      </c>
      <c r="DA224" s="475">
        <f t="shared" si="167"/>
        <v>0</v>
      </c>
      <c r="DB224" s="475">
        <f t="shared" si="167"/>
        <v>235.38</v>
      </c>
      <c r="DC224" s="475">
        <f t="shared" si="167"/>
        <v>314.13</v>
      </c>
      <c r="DD224" s="475">
        <f t="shared" si="167"/>
        <v>374.57</v>
      </c>
      <c r="DE224" s="475">
        <f t="shared" si="167"/>
        <v>368.75</v>
      </c>
      <c r="DF224" s="475">
        <f t="shared" si="167"/>
        <v>322.92</v>
      </c>
      <c r="DG224" s="475">
        <f t="shared" si="167"/>
        <v>220.9</v>
      </c>
      <c r="DH224" s="475">
        <f t="shared" si="167"/>
        <v>0</v>
      </c>
      <c r="DI224" s="475">
        <f t="shared" si="167"/>
        <v>0</v>
      </c>
      <c r="DJ224" s="475">
        <f t="shared" si="167"/>
        <v>0</v>
      </c>
      <c r="DK224" s="475">
        <f t="shared" si="167"/>
        <v>0</v>
      </c>
      <c r="DL224" s="475">
        <f t="shared" si="167"/>
        <v>0</v>
      </c>
      <c r="DM224" s="475">
        <f t="shared" si="167"/>
        <v>0</v>
      </c>
      <c r="DN224" s="475">
        <f t="shared" si="167"/>
        <v>0</v>
      </c>
      <c r="DO224" s="475">
        <f t="shared" si="167"/>
        <v>0</v>
      </c>
      <c r="DP224" s="475">
        <f t="shared" si="167"/>
        <v>0</v>
      </c>
      <c r="DQ224" s="475">
        <f t="shared" si="167"/>
        <v>0</v>
      </c>
      <c r="DR224" s="475">
        <f t="shared" si="167"/>
        <v>0</v>
      </c>
      <c r="DS224" s="475">
        <f t="shared" si="167"/>
        <v>0</v>
      </c>
      <c r="DT224" s="475">
        <f t="shared" si="167"/>
        <v>0</v>
      </c>
      <c r="DU224" s="475">
        <f t="shared" si="167"/>
        <v>0</v>
      </c>
      <c r="DV224" s="475">
        <f t="shared" si="167"/>
        <v>0</v>
      </c>
      <c r="DW224" s="475">
        <f t="shared" si="167"/>
        <v>0</v>
      </c>
      <c r="DX224" s="475">
        <f t="shared" si="167"/>
        <v>0</v>
      </c>
      <c r="DY224" s="475">
        <f t="shared" si="167"/>
        <v>0</v>
      </c>
      <c r="DZ224" s="475">
        <f t="shared" si="167"/>
        <v>0</v>
      </c>
      <c r="EA224" s="475">
        <f t="shared" si="167"/>
        <v>0</v>
      </c>
      <c r="EB224" s="475">
        <f t="shared" ref="EB224:GB228" si="173">_xlfn.IFNA(IF($B224=0,0,IF(DATE(EB$4,EB$5,1)&gt;=$B224,EB93,0)),0)</f>
        <v>0</v>
      </c>
      <c r="EC224" s="475">
        <f t="shared" si="173"/>
        <v>0</v>
      </c>
      <c r="ED224" s="475">
        <f t="shared" si="173"/>
        <v>0</v>
      </c>
      <c r="EE224" s="475">
        <f t="shared" si="173"/>
        <v>0</v>
      </c>
      <c r="EF224" s="475">
        <f t="shared" si="173"/>
        <v>0</v>
      </c>
      <c r="EG224" s="475">
        <f t="shared" si="173"/>
        <v>0</v>
      </c>
      <c r="EH224" s="475">
        <f t="shared" si="173"/>
        <v>0</v>
      </c>
      <c r="EI224" s="475">
        <f t="shared" si="173"/>
        <v>0</v>
      </c>
      <c r="EJ224" s="475">
        <f t="shared" si="173"/>
        <v>0</v>
      </c>
      <c r="EK224" s="475">
        <f t="shared" si="173"/>
        <v>0</v>
      </c>
      <c r="EL224" s="475">
        <f t="shared" si="173"/>
        <v>0</v>
      </c>
      <c r="EM224" s="475">
        <f t="shared" si="173"/>
        <v>0</v>
      </c>
      <c r="EN224" s="475">
        <f t="shared" si="173"/>
        <v>0</v>
      </c>
      <c r="EO224" s="475">
        <f t="shared" si="173"/>
        <v>0</v>
      </c>
      <c r="EP224" s="475">
        <f t="shared" si="173"/>
        <v>0</v>
      </c>
      <c r="EQ224" s="475">
        <f t="shared" si="173"/>
        <v>0</v>
      </c>
      <c r="ER224" s="475">
        <f t="shared" si="173"/>
        <v>0</v>
      </c>
      <c r="ES224" s="475">
        <f t="shared" si="173"/>
        <v>0</v>
      </c>
      <c r="ET224" s="475">
        <f t="shared" si="173"/>
        <v>0</v>
      </c>
      <c r="EU224" s="475">
        <f t="shared" si="173"/>
        <v>0</v>
      </c>
      <c r="EV224" s="475">
        <f t="shared" si="173"/>
        <v>0</v>
      </c>
      <c r="EW224" s="475">
        <f t="shared" si="173"/>
        <v>0</v>
      </c>
      <c r="EX224" s="475">
        <f t="shared" si="173"/>
        <v>0</v>
      </c>
      <c r="EY224" s="475">
        <f t="shared" si="173"/>
        <v>0</v>
      </c>
      <c r="EZ224" s="475">
        <f t="shared" si="173"/>
        <v>0</v>
      </c>
      <c r="FA224" s="475">
        <f t="shared" si="173"/>
        <v>0</v>
      </c>
      <c r="FB224" s="475">
        <f t="shared" si="173"/>
        <v>0</v>
      </c>
      <c r="FC224" s="475">
        <f t="shared" si="173"/>
        <v>0</v>
      </c>
      <c r="FD224" s="475">
        <f t="shared" si="173"/>
        <v>0</v>
      </c>
      <c r="FE224" s="475">
        <f t="shared" si="173"/>
        <v>0</v>
      </c>
      <c r="FF224" s="475">
        <f t="shared" si="173"/>
        <v>0</v>
      </c>
      <c r="FG224" s="475">
        <f t="shared" si="173"/>
        <v>0</v>
      </c>
      <c r="FH224" s="475">
        <f t="shared" si="173"/>
        <v>0</v>
      </c>
      <c r="FI224" s="475">
        <f t="shared" si="173"/>
        <v>0</v>
      </c>
      <c r="FJ224" s="475">
        <f t="shared" si="173"/>
        <v>0</v>
      </c>
      <c r="FK224" s="475">
        <f t="shared" si="173"/>
        <v>0</v>
      </c>
      <c r="FL224" s="475">
        <f t="shared" si="173"/>
        <v>0</v>
      </c>
      <c r="FM224" s="475">
        <f t="shared" si="173"/>
        <v>0</v>
      </c>
      <c r="FN224" s="475">
        <f t="shared" si="173"/>
        <v>0</v>
      </c>
      <c r="FO224" s="475">
        <f t="shared" si="173"/>
        <v>0</v>
      </c>
      <c r="FP224" s="475">
        <f t="shared" si="173"/>
        <v>0</v>
      </c>
      <c r="FQ224" s="475">
        <f t="shared" si="173"/>
        <v>0</v>
      </c>
      <c r="FR224" s="475">
        <f t="shared" si="173"/>
        <v>0</v>
      </c>
      <c r="FS224" s="475">
        <f t="shared" si="173"/>
        <v>0</v>
      </c>
      <c r="FT224" s="475">
        <f t="shared" si="173"/>
        <v>0</v>
      </c>
      <c r="FU224" s="475">
        <f t="shared" si="173"/>
        <v>0</v>
      </c>
      <c r="FV224" s="475">
        <f t="shared" si="173"/>
        <v>0</v>
      </c>
      <c r="FW224" s="475">
        <f t="shared" si="173"/>
        <v>0</v>
      </c>
      <c r="FX224" s="475">
        <f t="shared" si="173"/>
        <v>0</v>
      </c>
      <c r="FY224" s="475">
        <f t="shared" si="173"/>
        <v>0</v>
      </c>
      <c r="FZ224" s="475">
        <f t="shared" si="173"/>
        <v>0</v>
      </c>
      <c r="GA224" s="475">
        <f t="shared" si="173"/>
        <v>0</v>
      </c>
      <c r="GB224" s="475">
        <f t="shared" si="173"/>
        <v>0</v>
      </c>
    </row>
    <row r="225" spans="2:184" x14ac:dyDescent="0.35">
      <c r="B225" s="517">
        <f>VLOOKUP(C225,'QUALIFIED ENGINES'!$D$7:$P$9999,13,FALSE)</f>
        <v>45291</v>
      </c>
      <c r="C225" s="472">
        <f>'QUALIFIED ENGINES'!D95</f>
        <v>91558</v>
      </c>
      <c r="D225" s="475">
        <f t="shared" si="120"/>
        <v>0</v>
      </c>
      <c r="E225" s="475">
        <f t="shared" si="169"/>
        <v>0</v>
      </c>
      <c r="F225" s="475">
        <f t="shared" si="169"/>
        <v>0</v>
      </c>
      <c r="G225" s="475">
        <f t="shared" si="169"/>
        <v>0</v>
      </c>
      <c r="H225" s="475">
        <f t="shared" si="169"/>
        <v>0</v>
      </c>
      <c r="I225" s="475">
        <f t="shared" si="169"/>
        <v>0</v>
      </c>
      <c r="J225" s="475">
        <f t="shared" si="169"/>
        <v>0</v>
      </c>
      <c r="K225" s="475">
        <f t="shared" si="169"/>
        <v>0</v>
      </c>
      <c r="L225" s="475">
        <f t="shared" si="169"/>
        <v>0</v>
      </c>
      <c r="M225" s="475">
        <f t="shared" si="169"/>
        <v>0</v>
      </c>
      <c r="N225" s="475">
        <f t="shared" si="169"/>
        <v>0</v>
      </c>
      <c r="O225" s="475">
        <f t="shared" si="169"/>
        <v>0</v>
      </c>
      <c r="P225" s="475">
        <f t="shared" si="169"/>
        <v>0</v>
      </c>
      <c r="Q225" s="475">
        <f t="shared" si="169"/>
        <v>0</v>
      </c>
      <c r="R225" s="475">
        <f t="shared" si="169"/>
        <v>0</v>
      </c>
      <c r="S225" s="475">
        <f t="shared" si="169"/>
        <v>0</v>
      </c>
      <c r="T225" s="475">
        <f t="shared" si="169"/>
        <v>0</v>
      </c>
      <c r="U225" s="475">
        <f t="shared" si="169"/>
        <v>0</v>
      </c>
      <c r="V225" s="475">
        <f t="shared" si="169"/>
        <v>0</v>
      </c>
      <c r="W225" s="475">
        <f t="shared" si="169"/>
        <v>0</v>
      </c>
      <c r="X225" s="475">
        <f t="shared" si="169"/>
        <v>0</v>
      </c>
      <c r="Y225" s="475">
        <f t="shared" si="169"/>
        <v>0</v>
      </c>
      <c r="Z225" s="475">
        <f t="shared" si="169"/>
        <v>0</v>
      </c>
      <c r="AA225" s="475">
        <f t="shared" si="169"/>
        <v>0</v>
      </c>
      <c r="AB225" s="475">
        <f t="shared" si="169"/>
        <v>0</v>
      </c>
      <c r="AC225" s="475">
        <f t="shared" si="169"/>
        <v>0</v>
      </c>
      <c r="AD225" s="475">
        <f t="shared" si="169"/>
        <v>0</v>
      </c>
      <c r="AE225" s="475">
        <f t="shared" si="169"/>
        <v>0</v>
      </c>
      <c r="AF225" s="475">
        <f t="shared" si="169"/>
        <v>0</v>
      </c>
      <c r="AG225" s="475">
        <f t="shared" si="169"/>
        <v>0</v>
      </c>
      <c r="AH225" s="475">
        <f t="shared" si="169"/>
        <v>0</v>
      </c>
      <c r="AI225" s="475">
        <f t="shared" si="169"/>
        <v>0</v>
      </c>
      <c r="AJ225" s="475">
        <f t="shared" si="169"/>
        <v>0</v>
      </c>
      <c r="AK225" s="475">
        <f t="shared" si="169"/>
        <v>0</v>
      </c>
      <c r="AL225" s="475">
        <f t="shared" si="169"/>
        <v>0</v>
      </c>
      <c r="AM225" s="475">
        <f t="shared" si="169"/>
        <v>0</v>
      </c>
      <c r="AN225" s="475">
        <f t="shared" si="169"/>
        <v>0</v>
      </c>
      <c r="AO225" s="475">
        <f t="shared" si="169"/>
        <v>0</v>
      </c>
      <c r="AP225" s="475">
        <f t="shared" si="169"/>
        <v>0</v>
      </c>
      <c r="AQ225" s="475">
        <f t="shared" si="169"/>
        <v>0</v>
      </c>
      <c r="AR225" s="475">
        <f t="shared" si="169"/>
        <v>0</v>
      </c>
      <c r="AS225" s="475">
        <f t="shared" si="169"/>
        <v>0</v>
      </c>
      <c r="AT225" s="475">
        <f t="shared" si="169"/>
        <v>0</v>
      </c>
      <c r="AU225" s="475">
        <f t="shared" si="169"/>
        <v>0</v>
      </c>
      <c r="AV225" s="475">
        <f t="shared" si="169"/>
        <v>0</v>
      </c>
      <c r="AW225" s="475">
        <f t="shared" si="169"/>
        <v>0</v>
      </c>
      <c r="AX225" s="475">
        <f t="shared" si="169"/>
        <v>0</v>
      </c>
      <c r="AY225" s="475">
        <f t="shared" si="169"/>
        <v>0</v>
      </c>
      <c r="AZ225" s="475">
        <f t="shared" si="169"/>
        <v>0</v>
      </c>
      <c r="BA225" s="475">
        <f t="shared" si="169"/>
        <v>0</v>
      </c>
      <c r="BB225" s="475">
        <f t="shared" si="169"/>
        <v>0</v>
      </c>
      <c r="BC225" s="475">
        <f t="shared" si="169"/>
        <v>0</v>
      </c>
      <c r="BD225" s="475">
        <f t="shared" si="169"/>
        <v>0</v>
      </c>
      <c r="BE225" s="475">
        <f t="shared" si="169"/>
        <v>0</v>
      </c>
      <c r="BF225" s="475">
        <f t="shared" si="169"/>
        <v>0</v>
      </c>
      <c r="BG225" s="475">
        <f t="shared" si="169"/>
        <v>0</v>
      </c>
      <c r="BH225" s="475">
        <f t="shared" si="169"/>
        <v>0</v>
      </c>
      <c r="BI225" s="475">
        <f t="shared" si="169"/>
        <v>0</v>
      </c>
      <c r="BJ225" s="475">
        <f t="shared" si="169"/>
        <v>0</v>
      </c>
      <c r="BK225" s="475">
        <f t="shared" si="169"/>
        <v>0</v>
      </c>
      <c r="BL225" s="475">
        <f t="shared" si="169"/>
        <v>0</v>
      </c>
      <c r="BM225" s="475">
        <f t="shared" si="169"/>
        <v>0</v>
      </c>
      <c r="BN225" s="475">
        <f t="shared" si="169"/>
        <v>0</v>
      </c>
      <c r="BO225" s="475">
        <f t="shared" si="169"/>
        <v>0</v>
      </c>
      <c r="BP225" s="475">
        <f t="shared" si="169"/>
        <v>0</v>
      </c>
      <c r="BQ225" s="475">
        <f t="shared" si="167"/>
        <v>0</v>
      </c>
      <c r="BR225" s="475">
        <f t="shared" ref="BR225:BX225" si="174">_xlfn.IFNA(IF($B225=0,0,IF(DATE(BR$4,BR$5,1)&gt;=$B225,BR94,0)),0)</f>
        <v>0</v>
      </c>
      <c r="BS225" s="475">
        <f t="shared" si="174"/>
        <v>0</v>
      </c>
      <c r="BT225" s="475">
        <f t="shared" si="174"/>
        <v>0</v>
      </c>
      <c r="BU225" s="475">
        <f t="shared" si="174"/>
        <v>0</v>
      </c>
      <c r="BV225" s="475">
        <f t="shared" si="174"/>
        <v>0</v>
      </c>
      <c r="BW225" s="475">
        <f t="shared" si="174"/>
        <v>0</v>
      </c>
      <c r="BX225" s="475">
        <f t="shared" si="174"/>
        <v>0</v>
      </c>
      <c r="BY225" s="475">
        <f t="shared" si="167"/>
        <v>0</v>
      </c>
      <c r="BZ225" s="475">
        <f t="shared" si="167"/>
        <v>0</v>
      </c>
      <c r="CA225" s="475">
        <f t="shared" si="167"/>
        <v>0</v>
      </c>
      <c r="CB225" s="475">
        <f t="shared" si="167"/>
        <v>0</v>
      </c>
      <c r="CC225" s="475">
        <f t="shared" si="167"/>
        <v>0</v>
      </c>
      <c r="CD225" s="475">
        <f t="shared" si="167"/>
        <v>0</v>
      </c>
      <c r="CE225" s="475">
        <f t="shared" si="167"/>
        <v>0</v>
      </c>
      <c r="CF225" s="475">
        <f t="shared" si="167"/>
        <v>0</v>
      </c>
      <c r="CG225" s="475">
        <f t="shared" si="167"/>
        <v>0</v>
      </c>
      <c r="CH225" s="475">
        <f t="shared" si="167"/>
        <v>0</v>
      </c>
      <c r="CI225" s="475">
        <f t="shared" si="167"/>
        <v>0</v>
      </c>
      <c r="CJ225" s="475">
        <f t="shared" si="167"/>
        <v>0</v>
      </c>
      <c r="CK225" s="475">
        <f t="shared" si="167"/>
        <v>128.97</v>
      </c>
      <c r="CL225" s="475">
        <f t="shared" si="167"/>
        <v>0</v>
      </c>
      <c r="CM225" s="475">
        <f t="shared" si="167"/>
        <v>0</v>
      </c>
      <c r="CN225" s="475">
        <f t="shared" si="167"/>
        <v>0</v>
      </c>
      <c r="CO225" s="475">
        <f t="shared" si="167"/>
        <v>0</v>
      </c>
      <c r="CP225" s="475">
        <f t="shared" si="167"/>
        <v>0</v>
      </c>
      <c r="CQ225" s="475">
        <f t="shared" si="167"/>
        <v>0</v>
      </c>
      <c r="CR225" s="475">
        <f t="shared" si="167"/>
        <v>0</v>
      </c>
      <c r="CS225" s="475">
        <f t="shared" si="167"/>
        <v>0</v>
      </c>
      <c r="CT225" s="475">
        <f t="shared" si="167"/>
        <v>0</v>
      </c>
      <c r="CU225" s="475">
        <f t="shared" si="167"/>
        <v>0</v>
      </c>
      <c r="CV225" s="475">
        <f t="shared" si="167"/>
        <v>0</v>
      </c>
      <c r="CW225" s="475">
        <f t="shared" si="167"/>
        <v>0</v>
      </c>
      <c r="CX225" s="475">
        <f t="shared" si="167"/>
        <v>118.99</v>
      </c>
      <c r="CY225" s="475">
        <f t="shared" si="167"/>
        <v>474.73</v>
      </c>
      <c r="CZ225" s="475">
        <f t="shared" si="167"/>
        <v>424.84</v>
      </c>
      <c r="DA225" s="475">
        <f t="shared" si="167"/>
        <v>503.7</v>
      </c>
      <c r="DB225" s="475">
        <f t="shared" si="167"/>
        <v>447.55</v>
      </c>
      <c r="DC225" s="475">
        <f t="shared" si="167"/>
        <v>446.58</v>
      </c>
      <c r="DD225" s="475">
        <f t="shared" si="167"/>
        <v>381.92</v>
      </c>
      <c r="DE225" s="475">
        <f t="shared" si="167"/>
        <v>432.26</v>
      </c>
      <c r="DF225" s="475">
        <f t="shared" si="167"/>
        <v>481.05</v>
      </c>
      <c r="DG225" s="475">
        <f t="shared" si="167"/>
        <v>474.39</v>
      </c>
      <c r="DH225" s="475">
        <f t="shared" si="167"/>
        <v>0</v>
      </c>
      <c r="DI225" s="475">
        <f t="shared" si="167"/>
        <v>0</v>
      </c>
      <c r="DJ225" s="475">
        <f t="shared" si="167"/>
        <v>0</v>
      </c>
      <c r="DK225" s="475">
        <f t="shared" si="167"/>
        <v>0</v>
      </c>
      <c r="DL225" s="475">
        <f t="shared" si="167"/>
        <v>0</v>
      </c>
      <c r="DM225" s="475">
        <f t="shared" si="167"/>
        <v>0</v>
      </c>
      <c r="DN225" s="475">
        <f t="shared" si="167"/>
        <v>0</v>
      </c>
      <c r="DO225" s="475">
        <f t="shared" si="167"/>
        <v>0</v>
      </c>
      <c r="DP225" s="475">
        <f t="shared" si="167"/>
        <v>0</v>
      </c>
      <c r="DQ225" s="475">
        <f t="shared" si="167"/>
        <v>0</v>
      </c>
      <c r="DR225" s="475">
        <f t="shared" si="167"/>
        <v>0</v>
      </c>
      <c r="DS225" s="475">
        <f t="shared" si="167"/>
        <v>0</v>
      </c>
      <c r="DT225" s="475">
        <f t="shared" si="167"/>
        <v>0</v>
      </c>
      <c r="DU225" s="475">
        <f t="shared" si="167"/>
        <v>0</v>
      </c>
      <c r="DV225" s="475">
        <f t="shared" si="167"/>
        <v>0</v>
      </c>
      <c r="DW225" s="475">
        <f t="shared" si="167"/>
        <v>0</v>
      </c>
      <c r="DX225" s="475">
        <f t="shared" si="167"/>
        <v>0</v>
      </c>
      <c r="DY225" s="475">
        <f t="shared" si="167"/>
        <v>0</v>
      </c>
      <c r="DZ225" s="475">
        <f t="shared" si="167"/>
        <v>0</v>
      </c>
      <c r="EA225" s="475">
        <f t="shared" si="167"/>
        <v>0</v>
      </c>
      <c r="EB225" s="475">
        <f t="shared" si="173"/>
        <v>0</v>
      </c>
      <c r="EC225" s="475">
        <f t="shared" si="173"/>
        <v>0</v>
      </c>
      <c r="ED225" s="475">
        <f t="shared" si="173"/>
        <v>0</v>
      </c>
      <c r="EE225" s="475">
        <f t="shared" si="173"/>
        <v>0</v>
      </c>
      <c r="EF225" s="475">
        <f t="shared" si="173"/>
        <v>0</v>
      </c>
      <c r="EG225" s="475">
        <f t="shared" si="173"/>
        <v>0</v>
      </c>
      <c r="EH225" s="475">
        <f t="shared" si="173"/>
        <v>0</v>
      </c>
      <c r="EI225" s="475">
        <f t="shared" si="173"/>
        <v>0</v>
      </c>
      <c r="EJ225" s="475">
        <f t="shared" si="173"/>
        <v>0</v>
      </c>
      <c r="EK225" s="475">
        <f t="shared" si="173"/>
        <v>0</v>
      </c>
      <c r="EL225" s="475">
        <f t="shared" si="173"/>
        <v>0</v>
      </c>
      <c r="EM225" s="475">
        <f t="shared" si="173"/>
        <v>0</v>
      </c>
      <c r="EN225" s="475">
        <f t="shared" si="173"/>
        <v>0</v>
      </c>
      <c r="EO225" s="475">
        <f t="shared" si="173"/>
        <v>0</v>
      </c>
      <c r="EP225" s="475">
        <f t="shared" si="173"/>
        <v>0</v>
      </c>
      <c r="EQ225" s="475">
        <f t="shared" si="173"/>
        <v>0</v>
      </c>
      <c r="ER225" s="475">
        <f t="shared" si="173"/>
        <v>0</v>
      </c>
      <c r="ES225" s="475">
        <f t="shared" si="173"/>
        <v>0</v>
      </c>
      <c r="ET225" s="475">
        <f t="shared" si="173"/>
        <v>0</v>
      </c>
      <c r="EU225" s="475">
        <f t="shared" si="173"/>
        <v>0</v>
      </c>
      <c r="EV225" s="475">
        <f t="shared" si="173"/>
        <v>0</v>
      </c>
      <c r="EW225" s="475">
        <f t="shared" si="173"/>
        <v>0</v>
      </c>
      <c r="EX225" s="475">
        <f t="shared" si="173"/>
        <v>0</v>
      </c>
      <c r="EY225" s="475">
        <f t="shared" si="173"/>
        <v>0</v>
      </c>
      <c r="EZ225" s="475">
        <f t="shared" si="173"/>
        <v>0</v>
      </c>
      <c r="FA225" s="475">
        <f t="shared" si="173"/>
        <v>0</v>
      </c>
      <c r="FB225" s="475">
        <f t="shared" si="173"/>
        <v>0</v>
      </c>
      <c r="FC225" s="475">
        <f t="shared" si="173"/>
        <v>0</v>
      </c>
      <c r="FD225" s="475">
        <f t="shared" si="173"/>
        <v>0</v>
      </c>
      <c r="FE225" s="475">
        <f t="shared" si="173"/>
        <v>0</v>
      </c>
      <c r="FF225" s="475">
        <f t="shared" si="173"/>
        <v>0</v>
      </c>
      <c r="FG225" s="475">
        <f t="shared" si="173"/>
        <v>0</v>
      </c>
      <c r="FH225" s="475">
        <f t="shared" si="173"/>
        <v>0</v>
      </c>
      <c r="FI225" s="475">
        <f t="shared" si="173"/>
        <v>0</v>
      </c>
      <c r="FJ225" s="475">
        <f t="shared" si="173"/>
        <v>0</v>
      </c>
      <c r="FK225" s="475">
        <f t="shared" si="173"/>
        <v>0</v>
      </c>
      <c r="FL225" s="475">
        <f t="shared" si="173"/>
        <v>0</v>
      </c>
      <c r="FM225" s="475">
        <f t="shared" si="173"/>
        <v>0</v>
      </c>
      <c r="FN225" s="475">
        <f t="shared" si="173"/>
        <v>0</v>
      </c>
      <c r="FO225" s="475">
        <f t="shared" si="173"/>
        <v>0</v>
      </c>
      <c r="FP225" s="475">
        <f t="shared" si="173"/>
        <v>0</v>
      </c>
      <c r="FQ225" s="475">
        <f t="shared" si="173"/>
        <v>0</v>
      </c>
      <c r="FR225" s="475">
        <f t="shared" si="173"/>
        <v>0</v>
      </c>
      <c r="FS225" s="475">
        <f t="shared" si="173"/>
        <v>0</v>
      </c>
      <c r="FT225" s="475">
        <f t="shared" si="173"/>
        <v>0</v>
      </c>
      <c r="FU225" s="475">
        <f t="shared" si="173"/>
        <v>0</v>
      </c>
      <c r="FV225" s="475">
        <f t="shared" si="173"/>
        <v>0</v>
      </c>
      <c r="FW225" s="475">
        <f t="shared" si="173"/>
        <v>0</v>
      </c>
      <c r="FX225" s="475">
        <f t="shared" si="173"/>
        <v>0</v>
      </c>
      <c r="FY225" s="475">
        <f t="shared" si="173"/>
        <v>0</v>
      </c>
      <c r="FZ225" s="475">
        <f t="shared" si="173"/>
        <v>0</v>
      </c>
      <c r="GA225" s="475">
        <f t="shared" si="173"/>
        <v>0</v>
      </c>
      <c r="GB225" s="475">
        <f t="shared" si="173"/>
        <v>0</v>
      </c>
    </row>
    <row r="226" spans="2:184" x14ac:dyDescent="0.35">
      <c r="B226" s="517" t="str">
        <f>VLOOKUP(C226,'QUALIFIED ENGINES'!$D$7:$P$9999,13,FALSE)</f>
        <v xml:space="preserve"> 30/03/2022</v>
      </c>
      <c r="C226" s="472">
        <f>'QUALIFIED ENGINES'!D96</f>
        <v>91559</v>
      </c>
      <c r="D226" s="475">
        <f t="shared" si="120"/>
        <v>0</v>
      </c>
      <c r="E226" s="475">
        <f t="shared" si="169"/>
        <v>0</v>
      </c>
      <c r="F226" s="475">
        <f t="shared" si="169"/>
        <v>0</v>
      </c>
      <c r="G226" s="475">
        <f t="shared" si="169"/>
        <v>0</v>
      </c>
      <c r="H226" s="475">
        <f t="shared" si="169"/>
        <v>0</v>
      </c>
      <c r="I226" s="475">
        <f t="shared" si="169"/>
        <v>0</v>
      </c>
      <c r="J226" s="475">
        <f t="shared" si="169"/>
        <v>0</v>
      </c>
      <c r="K226" s="475">
        <f t="shared" si="169"/>
        <v>0</v>
      </c>
      <c r="L226" s="475">
        <f t="shared" si="169"/>
        <v>0</v>
      </c>
      <c r="M226" s="475">
        <f t="shared" si="169"/>
        <v>0</v>
      </c>
      <c r="N226" s="475">
        <f t="shared" si="169"/>
        <v>0</v>
      </c>
      <c r="O226" s="475">
        <f t="shared" si="169"/>
        <v>0</v>
      </c>
      <c r="P226" s="475">
        <f t="shared" si="169"/>
        <v>0</v>
      </c>
      <c r="Q226" s="475">
        <f t="shared" si="169"/>
        <v>0</v>
      </c>
      <c r="R226" s="475">
        <f t="shared" si="169"/>
        <v>0</v>
      </c>
      <c r="S226" s="475">
        <f t="shared" si="169"/>
        <v>0</v>
      </c>
      <c r="T226" s="475">
        <f t="shared" si="169"/>
        <v>0</v>
      </c>
      <c r="U226" s="475">
        <f t="shared" si="169"/>
        <v>0</v>
      </c>
      <c r="V226" s="475">
        <f t="shared" si="169"/>
        <v>0</v>
      </c>
      <c r="W226" s="475">
        <f t="shared" si="169"/>
        <v>0</v>
      </c>
      <c r="X226" s="475">
        <f t="shared" si="169"/>
        <v>0</v>
      </c>
      <c r="Y226" s="475">
        <f t="shared" si="169"/>
        <v>0</v>
      </c>
      <c r="Z226" s="475">
        <f t="shared" si="169"/>
        <v>0</v>
      </c>
      <c r="AA226" s="475">
        <f t="shared" si="169"/>
        <v>0</v>
      </c>
      <c r="AB226" s="475">
        <f t="shared" si="169"/>
        <v>0</v>
      </c>
      <c r="AC226" s="475">
        <f t="shared" si="169"/>
        <v>0</v>
      </c>
      <c r="AD226" s="475">
        <f t="shared" si="169"/>
        <v>0</v>
      </c>
      <c r="AE226" s="475">
        <f t="shared" si="169"/>
        <v>0</v>
      </c>
      <c r="AF226" s="475">
        <f t="shared" si="169"/>
        <v>0</v>
      </c>
      <c r="AG226" s="475">
        <f t="shared" si="169"/>
        <v>0</v>
      </c>
      <c r="AH226" s="475">
        <f t="shared" si="169"/>
        <v>0</v>
      </c>
      <c r="AI226" s="475">
        <f t="shared" si="169"/>
        <v>0</v>
      </c>
      <c r="AJ226" s="475">
        <f t="shared" si="169"/>
        <v>0</v>
      </c>
      <c r="AK226" s="475">
        <f t="shared" si="169"/>
        <v>0</v>
      </c>
      <c r="AL226" s="475">
        <f t="shared" si="169"/>
        <v>0</v>
      </c>
      <c r="AM226" s="475">
        <f t="shared" si="169"/>
        <v>0</v>
      </c>
      <c r="AN226" s="475">
        <f t="shared" si="169"/>
        <v>0</v>
      </c>
      <c r="AO226" s="475">
        <f t="shared" si="169"/>
        <v>0</v>
      </c>
      <c r="AP226" s="475">
        <f t="shared" si="169"/>
        <v>0</v>
      </c>
      <c r="AQ226" s="475">
        <f t="shared" si="169"/>
        <v>0</v>
      </c>
      <c r="AR226" s="475">
        <f t="shared" si="169"/>
        <v>0</v>
      </c>
      <c r="AS226" s="475">
        <f t="shared" si="169"/>
        <v>0</v>
      </c>
      <c r="AT226" s="475">
        <f t="shared" si="169"/>
        <v>0</v>
      </c>
      <c r="AU226" s="475">
        <f t="shared" si="169"/>
        <v>0</v>
      </c>
      <c r="AV226" s="475">
        <f t="shared" si="169"/>
        <v>0</v>
      </c>
      <c r="AW226" s="475">
        <f t="shared" si="169"/>
        <v>0</v>
      </c>
      <c r="AX226" s="475">
        <f t="shared" si="169"/>
        <v>0</v>
      </c>
      <c r="AY226" s="475">
        <f t="shared" si="169"/>
        <v>0</v>
      </c>
      <c r="AZ226" s="475">
        <f t="shared" si="169"/>
        <v>0</v>
      </c>
      <c r="BA226" s="475">
        <f t="shared" si="169"/>
        <v>0</v>
      </c>
      <c r="BB226" s="475">
        <f t="shared" si="169"/>
        <v>0</v>
      </c>
      <c r="BC226" s="475">
        <f t="shared" si="169"/>
        <v>0</v>
      </c>
      <c r="BD226" s="475">
        <f t="shared" si="169"/>
        <v>0</v>
      </c>
      <c r="BE226" s="475">
        <f t="shared" si="169"/>
        <v>0</v>
      </c>
      <c r="BF226" s="475">
        <f t="shared" si="169"/>
        <v>0</v>
      </c>
      <c r="BG226" s="475">
        <f t="shared" si="169"/>
        <v>0</v>
      </c>
      <c r="BH226" s="475">
        <f t="shared" si="169"/>
        <v>0</v>
      </c>
      <c r="BI226" s="475">
        <f t="shared" si="169"/>
        <v>0</v>
      </c>
      <c r="BJ226" s="475">
        <f t="shared" si="169"/>
        <v>0</v>
      </c>
      <c r="BK226" s="475">
        <f t="shared" si="169"/>
        <v>0</v>
      </c>
      <c r="BL226" s="475">
        <f t="shared" si="169"/>
        <v>0</v>
      </c>
      <c r="BM226" s="475">
        <f t="shared" si="169"/>
        <v>0</v>
      </c>
      <c r="BN226" s="475">
        <f t="shared" si="169"/>
        <v>0</v>
      </c>
      <c r="BO226" s="475">
        <f t="shared" si="169"/>
        <v>0</v>
      </c>
      <c r="BP226" s="475">
        <f t="shared" ref="BP226:EA229" si="175">_xlfn.IFNA(IF($B226=0,0,IF(DATE(BP$4,BP$5,1)&gt;=$B226,BP95,0)),0)</f>
        <v>0</v>
      </c>
      <c r="BQ226" s="475">
        <f t="shared" si="175"/>
        <v>0</v>
      </c>
      <c r="BR226" s="475">
        <f t="shared" ref="BR226:BX226" si="176">_xlfn.IFNA(IF($B226=0,0,IF(DATE(BR$4,BR$5,1)&gt;=$B226,BR95,0)),0)</f>
        <v>0</v>
      </c>
      <c r="BS226" s="475">
        <f t="shared" si="176"/>
        <v>0</v>
      </c>
      <c r="BT226" s="475">
        <f t="shared" si="176"/>
        <v>0</v>
      </c>
      <c r="BU226" s="475">
        <f t="shared" si="176"/>
        <v>0</v>
      </c>
      <c r="BV226" s="475">
        <f t="shared" si="176"/>
        <v>0</v>
      </c>
      <c r="BW226" s="475">
        <f t="shared" si="176"/>
        <v>0</v>
      </c>
      <c r="BX226" s="475">
        <f t="shared" si="176"/>
        <v>0</v>
      </c>
      <c r="BY226" s="475">
        <f t="shared" si="175"/>
        <v>0</v>
      </c>
      <c r="BZ226" s="475">
        <f t="shared" si="175"/>
        <v>0</v>
      </c>
      <c r="CA226" s="475">
        <f t="shared" si="175"/>
        <v>0</v>
      </c>
      <c r="CB226" s="475">
        <f t="shared" si="175"/>
        <v>0</v>
      </c>
      <c r="CC226" s="475">
        <f t="shared" si="175"/>
        <v>0</v>
      </c>
      <c r="CD226" s="475">
        <f t="shared" si="175"/>
        <v>0</v>
      </c>
      <c r="CE226" s="475">
        <f t="shared" si="175"/>
        <v>0</v>
      </c>
      <c r="CF226" s="475">
        <f t="shared" si="175"/>
        <v>0</v>
      </c>
      <c r="CG226" s="475">
        <f t="shared" si="175"/>
        <v>0</v>
      </c>
      <c r="CH226" s="475">
        <f t="shared" si="175"/>
        <v>0</v>
      </c>
      <c r="CI226" s="475">
        <f t="shared" si="175"/>
        <v>0</v>
      </c>
      <c r="CJ226" s="475">
        <f t="shared" si="175"/>
        <v>0</v>
      </c>
      <c r="CK226" s="475">
        <f t="shared" si="175"/>
        <v>0</v>
      </c>
      <c r="CL226" s="475">
        <f t="shared" si="175"/>
        <v>0</v>
      </c>
      <c r="CM226" s="475">
        <f t="shared" si="175"/>
        <v>0</v>
      </c>
      <c r="CN226" s="475">
        <f t="shared" si="175"/>
        <v>0</v>
      </c>
      <c r="CO226" s="475">
        <f t="shared" si="175"/>
        <v>0</v>
      </c>
      <c r="CP226" s="475">
        <f t="shared" si="175"/>
        <v>0</v>
      </c>
      <c r="CQ226" s="475">
        <f t="shared" si="175"/>
        <v>0</v>
      </c>
      <c r="CR226" s="475">
        <f t="shared" si="175"/>
        <v>0</v>
      </c>
      <c r="CS226" s="475">
        <f t="shared" si="175"/>
        <v>0</v>
      </c>
      <c r="CT226" s="475">
        <f t="shared" si="175"/>
        <v>0</v>
      </c>
      <c r="CU226" s="475">
        <f t="shared" si="175"/>
        <v>0</v>
      </c>
      <c r="CV226" s="475">
        <f t="shared" si="175"/>
        <v>0</v>
      </c>
      <c r="CW226" s="475">
        <f t="shared" si="175"/>
        <v>0</v>
      </c>
      <c r="CX226" s="475">
        <f t="shared" si="175"/>
        <v>0</v>
      </c>
      <c r="CY226" s="475">
        <f t="shared" si="175"/>
        <v>0</v>
      </c>
      <c r="CZ226" s="475">
        <f t="shared" si="175"/>
        <v>0</v>
      </c>
      <c r="DA226" s="475">
        <f t="shared" si="175"/>
        <v>0</v>
      </c>
      <c r="DB226" s="475">
        <f t="shared" si="175"/>
        <v>0</v>
      </c>
      <c r="DC226" s="475">
        <f t="shared" si="175"/>
        <v>0</v>
      </c>
      <c r="DD226" s="475">
        <f t="shared" si="175"/>
        <v>0</v>
      </c>
      <c r="DE226" s="475">
        <f t="shared" si="175"/>
        <v>0</v>
      </c>
      <c r="DF226" s="475">
        <f t="shared" si="175"/>
        <v>0</v>
      </c>
      <c r="DG226" s="475">
        <f t="shared" si="175"/>
        <v>0</v>
      </c>
      <c r="DH226" s="475">
        <f t="shared" si="175"/>
        <v>0</v>
      </c>
      <c r="DI226" s="475">
        <f t="shared" si="175"/>
        <v>0</v>
      </c>
      <c r="DJ226" s="475">
        <f t="shared" si="175"/>
        <v>0</v>
      </c>
      <c r="DK226" s="475">
        <f t="shared" si="175"/>
        <v>0</v>
      </c>
      <c r="DL226" s="475">
        <f t="shared" si="175"/>
        <v>0</v>
      </c>
      <c r="DM226" s="475">
        <f t="shared" si="175"/>
        <v>0</v>
      </c>
      <c r="DN226" s="475">
        <f t="shared" si="175"/>
        <v>0</v>
      </c>
      <c r="DO226" s="475">
        <f t="shared" si="175"/>
        <v>0</v>
      </c>
      <c r="DP226" s="475">
        <f t="shared" si="175"/>
        <v>0</v>
      </c>
      <c r="DQ226" s="475">
        <f t="shared" si="175"/>
        <v>0</v>
      </c>
      <c r="DR226" s="475">
        <f t="shared" si="175"/>
        <v>0</v>
      </c>
      <c r="DS226" s="475">
        <f t="shared" si="175"/>
        <v>0</v>
      </c>
      <c r="DT226" s="475">
        <f t="shared" si="175"/>
        <v>0</v>
      </c>
      <c r="DU226" s="475">
        <f t="shared" si="175"/>
        <v>0</v>
      </c>
      <c r="DV226" s="475">
        <f t="shared" si="175"/>
        <v>0</v>
      </c>
      <c r="DW226" s="475">
        <f t="shared" si="175"/>
        <v>0</v>
      </c>
      <c r="DX226" s="475">
        <f t="shared" si="175"/>
        <v>0</v>
      </c>
      <c r="DY226" s="475">
        <f t="shared" si="175"/>
        <v>0</v>
      </c>
      <c r="DZ226" s="475">
        <f t="shared" si="175"/>
        <v>0</v>
      </c>
      <c r="EA226" s="475">
        <f t="shared" si="175"/>
        <v>0</v>
      </c>
      <c r="EB226" s="475">
        <f t="shared" si="173"/>
        <v>0</v>
      </c>
      <c r="EC226" s="475">
        <f t="shared" si="173"/>
        <v>0</v>
      </c>
      <c r="ED226" s="475">
        <f t="shared" si="173"/>
        <v>0</v>
      </c>
      <c r="EE226" s="475">
        <f t="shared" si="173"/>
        <v>0</v>
      </c>
      <c r="EF226" s="475">
        <f t="shared" si="173"/>
        <v>0</v>
      </c>
      <c r="EG226" s="475">
        <f t="shared" si="173"/>
        <v>0</v>
      </c>
      <c r="EH226" s="475">
        <f t="shared" si="173"/>
        <v>0</v>
      </c>
      <c r="EI226" s="475">
        <f t="shared" si="173"/>
        <v>0</v>
      </c>
      <c r="EJ226" s="475">
        <f t="shared" si="173"/>
        <v>0</v>
      </c>
      <c r="EK226" s="475">
        <f t="shared" si="173"/>
        <v>0</v>
      </c>
      <c r="EL226" s="475">
        <f t="shared" si="173"/>
        <v>0</v>
      </c>
      <c r="EM226" s="475">
        <f t="shared" si="173"/>
        <v>0</v>
      </c>
      <c r="EN226" s="475">
        <f t="shared" si="173"/>
        <v>0</v>
      </c>
      <c r="EO226" s="475">
        <f t="shared" si="173"/>
        <v>0</v>
      </c>
      <c r="EP226" s="475">
        <f t="shared" si="173"/>
        <v>0</v>
      </c>
      <c r="EQ226" s="475">
        <f t="shared" si="173"/>
        <v>0</v>
      </c>
      <c r="ER226" s="475">
        <f t="shared" si="173"/>
        <v>0</v>
      </c>
      <c r="ES226" s="475">
        <f t="shared" si="173"/>
        <v>0</v>
      </c>
      <c r="ET226" s="475">
        <f t="shared" si="173"/>
        <v>0</v>
      </c>
      <c r="EU226" s="475">
        <f t="shared" si="173"/>
        <v>0</v>
      </c>
      <c r="EV226" s="475">
        <f t="shared" si="173"/>
        <v>0</v>
      </c>
      <c r="EW226" s="475">
        <f t="shared" si="173"/>
        <v>0</v>
      </c>
      <c r="EX226" s="475">
        <f t="shared" si="173"/>
        <v>0</v>
      </c>
      <c r="EY226" s="475">
        <f t="shared" si="173"/>
        <v>0</v>
      </c>
      <c r="EZ226" s="475">
        <f t="shared" si="173"/>
        <v>0</v>
      </c>
      <c r="FA226" s="475">
        <f t="shared" si="173"/>
        <v>0</v>
      </c>
      <c r="FB226" s="475">
        <f t="shared" si="173"/>
        <v>0</v>
      </c>
      <c r="FC226" s="475">
        <f t="shared" si="173"/>
        <v>0</v>
      </c>
      <c r="FD226" s="475">
        <f t="shared" si="173"/>
        <v>0</v>
      </c>
      <c r="FE226" s="475">
        <f t="shared" si="173"/>
        <v>0</v>
      </c>
      <c r="FF226" s="475">
        <f t="shared" si="173"/>
        <v>0</v>
      </c>
      <c r="FG226" s="475">
        <f t="shared" si="173"/>
        <v>0</v>
      </c>
      <c r="FH226" s="475">
        <f t="shared" si="173"/>
        <v>0</v>
      </c>
      <c r="FI226" s="475">
        <f t="shared" si="173"/>
        <v>0</v>
      </c>
      <c r="FJ226" s="475">
        <f t="shared" si="173"/>
        <v>0</v>
      </c>
      <c r="FK226" s="475">
        <f t="shared" si="173"/>
        <v>0</v>
      </c>
      <c r="FL226" s="475">
        <f t="shared" si="173"/>
        <v>0</v>
      </c>
      <c r="FM226" s="475">
        <f t="shared" si="173"/>
        <v>0</v>
      </c>
      <c r="FN226" s="475">
        <f t="shared" si="173"/>
        <v>0</v>
      </c>
      <c r="FO226" s="475">
        <f t="shared" si="173"/>
        <v>0</v>
      </c>
      <c r="FP226" s="475">
        <f t="shared" si="173"/>
        <v>0</v>
      </c>
      <c r="FQ226" s="475">
        <f t="shared" si="173"/>
        <v>0</v>
      </c>
      <c r="FR226" s="475">
        <f t="shared" si="173"/>
        <v>0</v>
      </c>
      <c r="FS226" s="475">
        <f t="shared" si="173"/>
        <v>0</v>
      </c>
      <c r="FT226" s="475">
        <f t="shared" si="173"/>
        <v>0</v>
      </c>
      <c r="FU226" s="475">
        <f t="shared" si="173"/>
        <v>0</v>
      </c>
      <c r="FV226" s="475">
        <f t="shared" si="173"/>
        <v>0</v>
      </c>
      <c r="FW226" s="475">
        <f t="shared" si="173"/>
        <v>0</v>
      </c>
      <c r="FX226" s="475">
        <f t="shared" si="173"/>
        <v>0</v>
      </c>
      <c r="FY226" s="475">
        <f t="shared" si="173"/>
        <v>0</v>
      </c>
      <c r="FZ226" s="475">
        <f t="shared" si="173"/>
        <v>0</v>
      </c>
      <c r="GA226" s="475">
        <f t="shared" si="173"/>
        <v>0</v>
      </c>
      <c r="GB226" s="475">
        <f t="shared" si="173"/>
        <v>0</v>
      </c>
    </row>
    <row r="227" spans="2:184" x14ac:dyDescent="0.35">
      <c r="B227" s="517" t="str">
        <f>VLOOKUP(C227,'QUALIFIED ENGINES'!$D$7:$P$9999,13,FALSE)</f>
        <v xml:space="preserve"> 29/05/2023</v>
      </c>
      <c r="C227" s="472">
        <f>'QUALIFIED ENGINES'!D97</f>
        <v>91557</v>
      </c>
      <c r="D227" s="475">
        <f t="shared" si="120"/>
        <v>0</v>
      </c>
      <c r="E227" s="475">
        <f t="shared" ref="E227:BP230" si="177">_xlfn.IFNA(IF($B227=0,0,IF(DATE(E$4,E$5,1)&gt;=$B227,E96,0)),0)</f>
        <v>0</v>
      </c>
      <c r="F227" s="475">
        <f t="shared" si="177"/>
        <v>0</v>
      </c>
      <c r="G227" s="475">
        <f t="shared" si="177"/>
        <v>0</v>
      </c>
      <c r="H227" s="475">
        <f t="shared" si="177"/>
        <v>0</v>
      </c>
      <c r="I227" s="475">
        <f t="shared" si="177"/>
        <v>0</v>
      </c>
      <c r="J227" s="475">
        <f t="shared" si="177"/>
        <v>0</v>
      </c>
      <c r="K227" s="475">
        <f t="shared" si="177"/>
        <v>0</v>
      </c>
      <c r="L227" s="475">
        <f t="shared" si="177"/>
        <v>0</v>
      </c>
      <c r="M227" s="475">
        <f t="shared" si="177"/>
        <v>0</v>
      </c>
      <c r="N227" s="475">
        <f t="shared" si="177"/>
        <v>0</v>
      </c>
      <c r="O227" s="475">
        <f t="shared" si="177"/>
        <v>0</v>
      </c>
      <c r="P227" s="475">
        <f t="shared" si="177"/>
        <v>0</v>
      </c>
      <c r="Q227" s="475">
        <f t="shared" si="177"/>
        <v>0</v>
      </c>
      <c r="R227" s="475">
        <f t="shared" si="177"/>
        <v>0</v>
      </c>
      <c r="S227" s="475">
        <f t="shared" si="177"/>
        <v>0</v>
      </c>
      <c r="T227" s="475">
        <f t="shared" si="177"/>
        <v>0</v>
      </c>
      <c r="U227" s="475">
        <f t="shared" si="177"/>
        <v>0</v>
      </c>
      <c r="V227" s="475">
        <f t="shared" si="177"/>
        <v>0</v>
      </c>
      <c r="W227" s="475">
        <f t="shared" si="177"/>
        <v>0</v>
      </c>
      <c r="X227" s="475">
        <f t="shared" si="177"/>
        <v>0</v>
      </c>
      <c r="Y227" s="475">
        <f t="shared" si="177"/>
        <v>0</v>
      </c>
      <c r="Z227" s="475">
        <f t="shared" si="177"/>
        <v>0</v>
      </c>
      <c r="AA227" s="475">
        <f t="shared" si="177"/>
        <v>0</v>
      </c>
      <c r="AB227" s="475">
        <f t="shared" si="177"/>
        <v>0</v>
      </c>
      <c r="AC227" s="475">
        <f t="shared" si="177"/>
        <v>0</v>
      </c>
      <c r="AD227" s="475">
        <f t="shared" si="177"/>
        <v>0</v>
      </c>
      <c r="AE227" s="475">
        <f t="shared" si="177"/>
        <v>0</v>
      </c>
      <c r="AF227" s="475">
        <f t="shared" si="177"/>
        <v>0</v>
      </c>
      <c r="AG227" s="475">
        <f t="shared" si="177"/>
        <v>0</v>
      </c>
      <c r="AH227" s="475">
        <f t="shared" si="177"/>
        <v>0</v>
      </c>
      <c r="AI227" s="475">
        <f t="shared" si="177"/>
        <v>0</v>
      </c>
      <c r="AJ227" s="475">
        <f t="shared" si="177"/>
        <v>0</v>
      </c>
      <c r="AK227" s="475">
        <f t="shared" si="177"/>
        <v>0</v>
      </c>
      <c r="AL227" s="475">
        <f t="shared" si="177"/>
        <v>0</v>
      </c>
      <c r="AM227" s="475">
        <f t="shared" si="177"/>
        <v>0</v>
      </c>
      <c r="AN227" s="475">
        <f t="shared" si="177"/>
        <v>0</v>
      </c>
      <c r="AO227" s="475">
        <f t="shared" si="177"/>
        <v>0</v>
      </c>
      <c r="AP227" s="475">
        <f t="shared" si="177"/>
        <v>0</v>
      </c>
      <c r="AQ227" s="475">
        <f t="shared" si="177"/>
        <v>0</v>
      </c>
      <c r="AR227" s="475">
        <f t="shared" si="177"/>
        <v>0</v>
      </c>
      <c r="AS227" s="475">
        <f t="shared" si="177"/>
        <v>0</v>
      </c>
      <c r="AT227" s="475">
        <f t="shared" si="177"/>
        <v>0</v>
      </c>
      <c r="AU227" s="475">
        <f t="shared" si="177"/>
        <v>0</v>
      </c>
      <c r="AV227" s="475">
        <f t="shared" si="177"/>
        <v>0</v>
      </c>
      <c r="AW227" s="475">
        <f t="shared" si="177"/>
        <v>0</v>
      </c>
      <c r="AX227" s="475">
        <f t="shared" si="177"/>
        <v>0</v>
      </c>
      <c r="AY227" s="475">
        <f t="shared" si="177"/>
        <v>0</v>
      </c>
      <c r="AZ227" s="475">
        <f t="shared" si="177"/>
        <v>0</v>
      </c>
      <c r="BA227" s="475">
        <f t="shared" si="177"/>
        <v>0</v>
      </c>
      <c r="BB227" s="475">
        <f t="shared" si="177"/>
        <v>0</v>
      </c>
      <c r="BC227" s="475">
        <f t="shared" si="177"/>
        <v>0</v>
      </c>
      <c r="BD227" s="475">
        <f t="shared" si="177"/>
        <v>0</v>
      </c>
      <c r="BE227" s="475">
        <f t="shared" si="177"/>
        <v>0</v>
      </c>
      <c r="BF227" s="475">
        <f t="shared" si="177"/>
        <v>0</v>
      </c>
      <c r="BG227" s="475">
        <f t="shared" si="177"/>
        <v>0</v>
      </c>
      <c r="BH227" s="475">
        <f t="shared" si="177"/>
        <v>0</v>
      </c>
      <c r="BI227" s="475">
        <f t="shared" si="177"/>
        <v>0</v>
      </c>
      <c r="BJ227" s="475">
        <f t="shared" si="177"/>
        <v>0</v>
      </c>
      <c r="BK227" s="475">
        <f t="shared" si="177"/>
        <v>0</v>
      </c>
      <c r="BL227" s="475">
        <f t="shared" si="177"/>
        <v>0</v>
      </c>
      <c r="BM227" s="475">
        <f t="shared" si="177"/>
        <v>0</v>
      </c>
      <c r="BN227" s="475">
        <f t="shared" si="177"/>
        <v>0</v>
      </c>
      <c r="BO227" s="475">
        <f t="shared" si="177"/>
        <v>0</v>
      </c>
      <c r="BP227" s="475">
        <f t="shared" si="177"/>
        <v>0</v>
      </c>
      <c r="BQ227" s="475">
        <f t="shared" si="175"/>
        <v>0</v>
      </c>
      <c r="BR227" s="475">
        <f t="shared" ref="BR227:BX227" si="178">_xlfn.IFNA(IF($B227=0,0,IF(DATE(BR$4,BR$5,1)&gt;=$B227,BR96,0)),0)</f>
        <v>0</v>
      </c>
      <c r="BS227" s="475">
        <f t="shared" si="178"/>
        <v>0</v>
      </c>
      <c r="BT227" s="475">
        <f t="shared" si="178"/>
        <v>0</v>
      </c>
      <c r="BU227" s="475">
        <f t="shared" si="178"/>
        <v>0</v>
      </c>
      <c r="BV227" s="475">
        <f t="shared" si="178"/>
        <v>0</v>
      </c>
      <c r="BW227" s="475">
        <f t="shared" si="178"/>
        <v>0</v>
      </c>
      <c r="BX227" s="475">
        <f t="shared" si="178"/>
        <v>0</v>
      </c>
      <c r="BY227" s="475">
        <f t="shared" si="175"/>
        <v>0</v>
      </c>
      <c r="BZ227" s="475">
        <f t="shared" si="175"/>
        <v>0</v>
      </c>
      <c r="CA227" s="475">
        <f t="shared" si="175"/>
        <v>0</v>
      </c>
      <c r="CB227" s="475">
        <f t="shared" si="175"/>
        <v>0</v>
      </c>
      <c r="CC227" s="475">
        <f t="shared" si="175"/>
        <v>0</v>
      </c>
      <c r="CD227" s="475">
        <f t="shared" si="175"/>
        <v>0</v>
      </c>
      <c r="CE227" s="475">
        <f t="shared" si="175"/>
        <v>0</v>
      </c>
      <c r="CF227" s="475">
        <f t="shared" si="175"/>
        <v>0</v>
      </c>
      <c r="CG227" s="475">
        <f t="shared" si="175"/>
        <v>0</v>
      </c>
      <c r="CH227" s="475">
        <f t="shared" si="175"/>
        <v>0</v>
      </c>
      <c r="CI227" s="475">
        <f t="shared" si="175"/>
        <v>0</v>
      </c>
      <c r="CJ227" s="475">
        <f t="shared" si="175"/>
        <v>0</v>
      </c>
      <c r="CK227" s="475">
        <f t="shared" si="175"/>
        <v>0</v>
      </c>
      <c r="CL227" s="475">
        <f t="shared" si="175"/>
        <v>0</v>
      </c>
      <c r="CM227" s="475">
        <f t="shared" si="175"/>
        <v>0</v>
      </c>
      <c r="CN227" s="475">
        <f t="shared" si="175"/>
        <v>0</v>
      </c>
      <c r="CO227" s="475">
        <f t="shared" si="175"/>
        <v>0</v>
      </c>
      <c r="CP227" s="475">
        <f t="shared" si="175"/>
        <v>0</v>
      </c>
      <c r="CQ227" s="475">
        <f t="shared" si="175"/>
        <v>0</v>
      </c>
      <c r="CR227" s="475">
        <f t="shared" si="175"/>
        <v>0</v>
      </c>
      <c r="CS227" s="475">
        <f t="shared" si="175"/>
        <v>0</v>
      </c>
      <c r="CT227" s="475">
        <f t="shared" si="175"/>
        <v>0</v>
      </c>
      <c r="CU227" s="475">
        <f t="shared" si="175"/>
        <v>0</v>
      </c>
      <c r="CV227" s="475">
        <f t="shared" si="175"/>
        <v>0</v>
      </c>
      <c r="CW227" s="475">
        <f t="shared" si="175"/>
        <v>0</v>
      </c>
      <c r="CX227" s="475">
        <f t="shared" si="175"/>
        <v>0</v>
      </c>
      <c r="CY227" s="475">
        <f t="shared" si="175"/>
        <v>0</v>
      </c>
      <c r="CZ227" s="475">
        <f t="shared" si="175"/>
        <v>0</v>
      </c>
      <c r="DA227" s="475">
        <f t="shared" si="175"/>
        <v>0</v>
      </c>
      <c r="DB227" s="475">
        <f t="shared" si="175"/>
        <v>0</v>
      </c>
      <c r="DC227" s="475">
        <f t="shared" si="175"/>
        <v>0</v>
      </c>
      <c r="DD227" s="475">
        <f t="shared" si="175"/>
        <v>0</v>
      </c>
      <c r="DE227" s="475">
        <f t="shared" si="175"/>
        <v>0</v>
      </c>
      <c r="DF227" s="475">
        <f t="shared" si="175"/>
        <v>0</v>
      </c>
      <c r="DG227" s="475">
        <f t="shared" si="175"/>
        <v>0</v>
      </c>
      <c r="DH227" s="475">
        <f t="shared" si="175"/>
        <v>0</v>
      </c>
      <c r="DI227" s="475">
        <f t="shared" si="175"/>
        <v>0</v>
      </c>
      <c r="DJ227" s="475">
        <f t="shared" si="175"/>
        <v>0</v>
      </c>
      <c r="DK227" s="475">
        <f t="shared" si="175"/>
        <v>0</v>
      </c>
      <c r="DL227" s="475">
        <f t="shared" si="175"/>
        <v>0</v>
      </c>
      <c r="DM227" s="475">
        <f t="shared" si="175"/>
        <v>0</v>
      </c>
      <c r="DN227" s="475">
        <f t="shared" si="175"/>
        <v>0</v>
      </c>
      <c r="DO227" s="475">
        <f t="shared" si="175"/>
        <v>0</v>
      </c>
      <c r="DP227" s="475">
        <f t="shared" si="175"/>
        <v>0</v>
      </c>
      <c r="DQ227" s="475">
        <f t="shared" si="175"/>
        <v>0</v>
      </c>
      <c r="DR227" s="475">
        <f t="shared" si="175"/>
        <v>0</v>
      </c>
      <c r="DS227" s="475">
        <f t="shared" si="175"/>
        <v>0</v>
      </c>
      <c r="DT227" s="475">
        <f t="shared" si="175"/>
        <v>0</v>
      </c>
      <c r="DU227" s="475">
        <f t="shared" si="175"/>
        <v>0</v>
      </c>
      <c r="DV227" s="475">
        <f t="shared" si="175"/>
        <v>0</v>
      </c>
      <c r="DW227" s="475">
        <f t="shared" si="175"/>
        <v>0</v>
      </c>
      <c r="DX227" s="475">
        <f t="shared" si="175"/>
        <v>0</v>
      </c>
      <c r="DY227" s="475">
        <f t="shared" si="175"/>
        <v>0</v>
      </c>
      <c r="DZ227" s="475">
        <f t="shared" si="175"/>
        <v>0</v>
      </c>
      <c r="EA227" s="475">
        <f t="shared" si="175"/>
        <v>0</v>
      </c>
      <c r="EB227" s="475">
        <f t="shared" si="173"/>
        <v>0</v>
      </c>
      <c r="EC227" s="475">
        <f t="shared" si="173"/>
        <v>0</v>
      </c>
      <c r="ED227" s="475">
        <f t="shared" si="173"/>
        <v>0</v>
      </c>
      <c r="EE227" s="475">
        <f t="shared" si="173"/>
        <v>0</v>
      </c>
      <c r="EF227" s="475">
        <f t="shared" si="173"/>
        <v>0</v>
      </c>
      <c r="EG227" s="475">
        <f t="shared" si="173"/>
        <v>0</v>
      </c>
      <c r="EH227" s="475">
        <f t="shared" si="173"/>
        <v>0</v>
      </c>
      <c r="EI227" s="475">
        <f t="shared" si="173"/>
        <v>0</v>
      </c>
      <c r="EJ227" s="475">
        <f t="shared" si="173"/>
        <v>0</v>
      </c>
      <c r="EK227" s="475">
        <f t="shared" si="173"/>
        <v>0</v>
      </c>
      <c r="EL227" s="475">
        <f t="shared" si="173"/>
        <v>0</v>
      </c>
      <c r="EM227" s="475">
        <f t="shared" si="173"/>
        <v>0</v>
      </c>
      <c r="EN227" s="475">
        <f t="shared" si="173"/>
        <v>0</v>
      </c>
      <c r="EO227" s="475">
        <f t="shared" si="173"/>
        <v>0</v>
      </c>
      <c r="EP227" s="475">
        <f t="shared" si="173"/>
        <v>0</v>
      </c>
      <c r="EQ227" s="475">
        <f t="shared" si="173"/>
        <v>0</v>
      </c>
      <c r="ER227" s="475">
        <f t="shared" si="173"/>
        <v>0</v>
      </c>
      <c r="ES227" s="475">
        <f t="shared" si="173"/>
        <v>0</v>
      </c>
      <c r="ET227" s="475">
        <f t="shared" si="173"/>
        <v>0</v>
      </c>
      <c r="EU227" s="475">
        <f t="shared" si="173"/>
        <v>0</v>
      </c>
      <c r="EV227" s="475">
        <f t="shared" si="173"/>
        <v>0</v>
      </c>
      <c r="EW227" s="475">
        <f t="shared" si="173"/>
        <v>0</v>
      </c>
      <c r="EX227" s="475">
        <f t="shared" si="173"/>
        <v>0</v>
      </c>
      <c r="EY227" s="475">
        <f t="shared" si="173"/>
        <v>0</v>
      </c>
      <c r="EZ227" s="475">
        <f t="shared" si="173"/>
        <v>0</v>
      </c>
      <c r="FA227" s="475">
        <f t="shared" si="173"/>
        <v>0</v>
      </c>
      <c r="FB227" s="475">
        <f t="shared" si="173"/>
        <v>0</v>
      </c>
      <c r="FC227" s="475">
        <f t="shared" si="173"/>
        <v>0</v>
      </c>
      <c r="FD227" s="475">
        <f t="shared" si="173"/>
        <v>0</v>
      </c>
      <c r="FE227" s="475">
        <f t="shared" si="173"/>
        <v>0</v>
      </c>
      <c r="FF227" s="475">
        <f t="shared" si="173"/>
        <v>0</v>
      </c>
      <c r="FG227" s="475">
        <f t="shared" si="173"/>
        <v>0</v>
      </c>
      <c r="FH227" s="475">
        <f t="shared" si="173"/>
        <v>0</v>
      </c>
      <c r="FI227" s="475">
        <f t="shared" si="173"/>
        <v>0</v>
      </c>
      <c r="FJ227" s="475">
        <f t="shared" si="173"/>
        <v>0</v>
      </c>
      <c r="FK227" s="475">
        <f t="shared" si="173"/>
        <v>0</v>
      </c>
      <c r="FL227" s="475">
        <f t="shared" si="173"/>
        <v>0</v>
      </c>
      <c r="FM227" s="475">
        <f t="shared" si="173"/>
        <v>0</v>
      </c>
      <c r="FN227" s="475">
        <f t="shared" si="173"/>
        <v>0</v>
      </c>
      <c r="FO227" s="475">
        <f t="shared" si="173"/>
        <v>0</v>
      </c>
      <c r="FP227" s="475">
        <f t="shared" si="173"/>
        <v>0</v>
      </c>
      <c r="FQ227" s="475">
        <f t="shared" si="173"/>
        <v>0</v>
      </c>
      <c r="FR227" s="475">
        <f t="shared" si="173"/>
        <v>0</v>
      </c>
      <c r="FS227" s="475">
        <f t="shared" si="173"/>
        <v>0</v>
      </c>
      <c r="FT227" s="475">
        <f t="shared" si="173"/>
        <v>0</v>
      </c>
      <c r="FU227" s="475">
        <f t="shared" si="173"/>
        <v>0</v>
      </c>
      <c r="FV227" s="475">
        <f t="shared" si="173"/>
        <v>0</v>
      </c>
      <c r="FW227" s="475">
        <f t="shared" si="173"/>
        <v>0</v>
      </c>
      <c r="FX227" s="475">
        <f t="shared" si="173"/>
        <v>0</v>
      </c>
      <c r="FY227" s="475">
        <f t="shared" si="173"/>
        <v>0</v>
      </c>
      <c r="FZ227" s="475">
        <f t="shared" si="173"/>
        <v>0</v>
      </c>
      <c r="GA227" s="475">
        <f t="shared" si="173"/>
        <v>0</v>
      </c>
      <c r="GB227" s="475">
        <f t="shared" si="173"/>
        <v>0</v>
      </c>
    </row>
    <row r="228" spans="2:184" x14ac:dyDescent="0.35">
      <c r="B228" s="517">
        <f>VLOOKUP(C228,'QUALIFIED ENGINES'!$D$7:$P$9999,13,FALSE)</f>
        <v>45291</v>
      </c>
      <c r="C228" s="472">
        <f>'QUALIFIED ENGINES'!D98</f>
        <v>91576</v>
      </c>
      <c r="D228" s="475">
        <f t="shared" si="120"/>
        <v>0</v>
      </c>
      <c r="E228" s="475">
        <f t="shared" si="177"/>
        <v>0</v>
      </c>
      <c r="F228" s="475">
        <f t="shared" si="177"/>
        <v>0</v>
      </c>
      <c r="G228" s="475">
        <f t="shared" si="177"/>
        <v>0</v>
      </c>
      <c r="H228" s="475">
        <f t="shared" si="177"/>
        <v>0</v>
      </c>
      <c r="I228" s="475">
        <f t="shared" si="177"/>
        <v>0</v>
      </c>
      <c r="J228" s="475">
        <f t="shared" si="177"/>
        <v>0</v>
      </c>
      <c r="K228" s="475">
        <f t="shared" si="177"/>
        <v>0</v>
      </c>
      <c r="L228" s="475">
        <f t="shared" si="177"/>
        <v>0</v>
      </c>
      <c r="M228" s="475">
        <f t="shared" si="177"/>
        <v>0</v>
      </c>
      <c r="N228" s="475">
        <f t="shared" si="177"/>
        <v>0</v>
      </c>
      <c r="O228" s="475">
        <f t="shared" si="177"/>
        <v>0</v>
      </c>
      <c r="P228" s="475">
        <f t="shared" si="177"/>
        <v>0</v>
      </c>
      <c r="Q228" s="475">
        <f t="shared" si="177"/>
        <v>0</v>
      </c>
      <c r="R228" s="475">
        <f t="shared" si="177"/>
        <v>0</v>
      </c>
      <c r="S228" s="475">
        <f t="shared" si="177"/>
        <v>0</v>
      </c>
      <c r="T228" s="475">
        <f t="shared" si="177"/>
        <v>0</v>
      </c>
      <c r="U228" s="475">
        <f t="shared" si="177"/>
        <v>0</v>
      </c>
      <c r="V228" s="475">
        <f t="shared" si="177"/>
        <v>0</v>
      </c>
      <c r="W228" s="475">
        <f t="shared" si="177"/>
        <v>0</v>
      </c>
      <c r="X228" s="475">
        <f t="shared" si="177"/>
        <v>0</v>
      </c>
      <c r="Y228" s="475">
        <f t="shared" si="177"/>
        <v>0</v>
      </c>
      <c r="Z228" s="475">
        <f t="shared" si="177"/>
        <v>0</v>
      </c>
      <c r="AA228" s="475">
        <f t="shared" si="177"/>
        <v>0</v>
      </c>
      <c r="AB228" s="475">
        <f t="shared" si="177"/>
        <v>0</v>
      </c>
      <c r="AC228" s="475">
        <f t="shared" si="177"/>
        <v>0</v>
      </c>
      <c r="AD228" s="475">
        <f t="shared" si="177"/>
        <v>0</v>
      </c>
      <c r="AE228" s="475">
        <f t="shared" si="177"/>
        <v>0</v>
      </c>
      <c r="AF228" s="475">
        <f t="shared" si="177"/>
        <v>0</v>
      </c>
      <c r="AG228" s="475">
        <f t="shared" si="177"/>
        <v>0</v>
      </c>
      <c r="AH228" s="475">
        <f t="shared" si="177"/>
        <v>0</v>
      </c>
      <c r="AI228" s="475">
        <f t="shared" si="177"/>
        <v>0</v>
      </c>
      <c r="AJ228" s="475">
        <f t="shared" si="177"/>
        <v>0</v>
      </c>
      <c r="AK228" s="475">
        <f t="shared" si="177"/>
        <v>0</v>
      </c>
      <c r="AL228" s="475">
        <f t="shared" si="177"/>
        <v>0</v>
      </c>
      <c r="AM228" s="475">
        <f t="shared" si="177"/>
        <v>0</v>
      </c>
      <c r="AN228" s="475">
        <f t="shared" si="177"/>
        <v>0</v>
      </c>
      <c r="AO228" s="475">
        <f t="shared" si="177"/>
        <v>0</v>
      </c>
      <c r="AP228" s="475">
        <f t="shared" si="177"/>
        <v>0</v>
      </c>
      <c r="AQ228" s="475">
        <f t="shared" si="177"/>
        <v>0</v>
      </c>
      <c r="AR228" s="475">
        <f t="shared" si="177"/>
        <v>0</v>
      </c>
      <c r="AS228" s="475">
        <f t="shared" si="177"/>
        <v>0</v>
      </c>
      <c r="AT228" s="475">
        <f t="shared" si="177"/>
        <v>0</v>
      </c>
      <c r="AU228" s="475">
        <f t="shared" si="177"/>
        <v>0</v>
      </c>
      <c r="AV228" s="475">
        <f t="shared" si="177"/>
        <v>0</v>
      </c>
      <c r="AW228" s="475">
        <f t="shared" si="177"/>
        <v>0</v>
      </c>
      <c r="AX228" s="475">
        <f t="shared" si="177"/>
        <v>0</v>
      </c>
      <c r="AY228" s="475">
        <f t="shared" si="177"/>
        <v>0</v>
      </c>
      <c r="AZ228" s="475">
        <f t="shared" si="177"/>
        <v>0</v>
      </c>
      <c r="BA228" s="475">
        <f t="shared" si="177"/>
        <v>0</v>
      </c>
      <c r="BB228" s="475">
        <f t="shared" si="177"/>
        <v>0</v>
      </c>
      <c r="BC228" s="475">
        <f t="shared" si="177"/>
        <v>0</v>
      </c>
      <c r="BD228" s="475">
        <f t="shared" si="177"/>
        <v>0</v>
      </c>
      <c r="BE228" s="475">
        <f t="shared" si="177"/>
        <v>0</v>
      </c>
      <c r="BF228" s="475">
        <f t="shared" si="177"/>
        <v>0</v>
      </c>
      <c r="BG228" s="475">
        <f t="shared" si="177"/>
        <v>0</v>
      </c>
      <c r="BH228" s="475">
        <f t="shared" si="177"/>
        <v>0</v>
      </c>
      <c r="BI228" s="475">
        <f t="shared" si="177"/>
        <v>0</v>
      </c>
      <c r="BJ228" s="475">
        <f t="shared" si="177"/>
        <v>0</v>
      </c>
      <c r="BK228" s="475">
        <f t="shared" si="177"/>
        <v>0</v>
      </c>
      <c r="BL228" s="475">
        <f t="shared" si="177"/>
        <v>0</v>
      </c>
      <c r="BM228" s="475">
        <f t="shared" si="177"/>
        <v>0</v>
      </c>
      <c r="BN228" s="475">
        <f t="shared" si="177"/>
        <v>0</v>
      </c>
      <c r="BO228" s="475">
        <f t="shared" si="177"/>
        <v>0</v>
      </c>
      <c r="BP228" s="475">
        <f t="shared" si="177"/>
        <v>0</v>
      </c>
      <c r="BQ228" s="475">
        <f t="shared" si="175"/>
        <v>0</v>
      </c>
      <c r="BR228" s="475">
        <f t="shared" ref="BR228:BX228" si="179">_xlfn.IFNA(IF($B228=0,0,IF(DATE(BR$4,BR$5,1)&gt;=$B228,BR97,0)),0)</f>
        <v>0</v>
      </c>
      <c r="BS228" s="475">
        <f t="shared" si="179"/>
        <v>0</v>
      </c>
      <c r="BT228" s="475">
        <f t="shared" si="179"/>
        <v>0</v>
      </c>
      <c r="BU228" s="475">
        <f t="shared" si="179"/>
        <v>0</v>
      </c>
      <c r="BV228" s="475">
        <f t="shared" si="179"/>
        <v>0</v>
      </c>
      <c r="BW228" s="475">
        <f t="shared" si="179"/>
        <v>0</v>
      </c>
      <c r="BX228" s="475">
        <f t="shared" si="179"/>
        <v>0</v>
      </c>
      <c r="BY228" s="475">
        <f t="shared" si="175"/>
        <v>0</v>
      </c>
      <c r="BZ228" s="475">
        <f t="shared" si="175"/>
        <v>0</v>
      </c>
      <c r="CA228" s="475">
        <f t="shared" si="175"/>
        <v>0</v>
      </c>
      <c r="CB228" s="475">
        <f t="shared" si="175"/>
        <v>0</v>
      </c>
      <c r="CC228" s="475">
        <f t="shared" si="175"/>
        <v>0</v>
      </c>
      <c r="CD228" s="475">
        <f t="shared" si="175"/>
        <v>0</v>
      </c>
      <c r="CE228" s="475">
        <f t="shared" si="175"/>
        <v>0</v>
      </c>
      <c r="CF228" s="475">
        <f t="shared" si="175"/>
        <v>0</v>
      </c>
      <c r="CG228" s="475">
        <f t="shared" si="175"/>
        <v>0</v>
      </c>
      <c r="CH228" s="475">
        <f t="shared" si="175"/>
        <v>0</v>
      </c>
      <c r="CI228" s="475">
        <f t="shared" si="175"/>
        <v>0</v>
      </c>
      <c r="CJ228" s="475">
        <f t="shared" si="175"/>
        <v>0</v>
      </c>
      <c r="CK228" s="475">
        <f t="shared" si="175"/>
        <v>0</v>
      </c>
      <c r="CL228" s="475">
        <f t="shared" si="175"/>
        <v>0</v>
      </c>
      <c r="CM228" s="475">
        <f t="shared" si="175"/>
        <v>0</v>
      </c>
      <c r="CN228" s="475">
        <f t="shared" si="175"/>
        <v>0</v>
      </c>
      <c r="CO228" s="475">
        <f t="shared" si="175"/>
        <v>0</v>
      </c>
      <c r="CP228" s="475">
        <f t="shared" si="175"/>
        <v>0</v>
      </c>
      <c r="CQ228" s="475">
        <f t="shared" si="175"/>
        <v>0</v>
      </c>
      <c r="CR228" s="475">
        <f t="shared" si="175"/>
        <v>0</v>
      </c>
      <c r="CS228" s="475">
        <f t="shared" si="175"/>
        <v>0</v>
      </c>
      <c r="CT228" s="475">
        <f t="shared" si="175"/>
        <v>0</v>
      </c>
      <c r="CU228" s="475">
        <f t="shared" si="175"/>
        <v>0</v>
      </c>
      <c r="CV228" s="475">
        <f t="shared" si="175"/>
        <v>0</v>
      </c>
      <c r="CW228" s="475">
        <f t="shared" si="175"/>
        <v>0</v>
      </c>
      <c r="CX228" s="475">
        <f t="shared" si="175"/>
        <v>0</v>
      </c>
      <c r="CY228" s="475">
        <f t="shared" si="175"/>
        <v>0</v>
      </c>
      <c r="CZ228" s="475">
        <f t="shared" si="175"/>
        <v>0</v>
      </c>
      <c r="DA228" s="475">
        <f t="shared" si="175"/>
        <v>0</v>
      </c>
      <c r="DB228" s="475">
        <f t="shared" si="175"/>
        <v>0</v>
      </c>
      <c r="DC228" s="475">
        <f t="shared" si="175"/>
        <v>0</v>
      </c>
      <c r="DD228" s="475">
        <f t="shared" si="175"/>
        <v>0</v>
      </c>
      <c r="DE228" s="475">
        <f t="shared" si="175"/>
        <v>0</v>
      </c>
      <c r="DF228" s="475">
        <f t="shared" si="175"/>
        <v>0</v>
      </c>
      <c r="DG228" s="475">
        <f t="shared" si="175"/>
        <v>0</v>
      </c>
      <c r="DH228" s="475">
        <f t="shared" si="175"/>
        <v>0</v>
      </c>
      <c r="DI228" s="475">
        <f t="shared" si="175"/>
        <v>0</v>
      </c>
      <c r="DJ228" s="475">
        <f t="shared" si="175"/>
        <v>0</v>
      </c>
      <c r="DK228" s="475">
        <f t="shared" si="175"/>
        <v>0</v>
      </c>
      <c r="DL228" s="475">
        <f t="shared" si="175"/>
        <v>0</v>
      </c>
      <c r="DM228" s="475">
        <f t="shared" si="175"/>
        <v>0</v>
      </c>
      <c r="DN228" s="475">
        <f t="shared" si="175"/>
        <v>0</v>
      </c>
      <c r="DO228" s="475">
        <f t="shared" si="175"/>
        <v>0</v>
      </c>
      <c r="DP228" s="475">
        <f t="shared" si="175"/>
        <v>0</v>
      </c>
      <c r="DQ228" s="475">
        <f t="shared" si="175"/>
        <v>0</v>
      </c>
      <c r="DR228" s="475">
        <f t="shared" si="175"/>
        <v>0</v>
      </c>
      <c r="DS228" s="475">
        <f t="shared" si="175"/>
        <v>0</v>
      </c>
      <c r="DT228" s="475">
        <f t="shared" si="175"/>
        <v>0</v>
      </c>
      <c r="DU228" s="475">
        <f t="shared" si="175"/>
        <v>0</v>
      </c>
      <c r="DV228" s="475">
        <f t="shared" si="175"/>
        <v>0</v>
      </c>
      <c r="DW228" s="475">
        <f t="shared" si="175"/>
        <v>0</v>
      </c>
      <c r="DX228" s="475">
        <f t="shared" si="175"/>
        <v>0</v>
      </c>
      <c r="DY228" s="475">
        <f t="shared" si="175"/>
        <v>0</v>
      </c>
      <c r="DZ228" s="475">
        <f t="shared" si="175"/>
        <v>0</v>
      </c>
      <c r="EA228" s="475">
        <f t="shared" si="175"/>
        <v>0</v>
      </c>
      <c r="EB228" s="475">
        <f t="shared" si="173"/>
        <v>0</v>
      </c>
      <c r="EC228" s="475">
        <f t="shared" si="173"/>
        <v>0</v>
      </c>
      <c r="ED228" s="475">
        <f t="shared" si="173"/>
        <v>0</v>
      </c>
      <c r="EE228" s="475">
        <f t="shared" si="173"/>
        <v>0</v>
      </c>
      <c r="EF228" s="475">
        <f t="shared" si="173"/>
        <v>0</v>
      </c>
      <c r="EG228" s="475">
        <f t="shared" si="173"/>
        <v>0</v>
      </c>
      <c r="EH228" s="475">
        <f t="shared" si="173"/>
        <v>0</v>
      </c>
      <c r="EI228" s="475">
        <f t="shared" si="173"/>
        <v>0</v>
      </c>
      <c r="EJ228" s="475">
        <f t="shared" si="173"/>
        <v>0</v>
      </c>
      <c r="EK228" s="475">
        <f t="shared" si="173"/>
        <v>0</v>
      </c>
      <c r="EL228" s="475">
        <f t="shared" si="173"/>
        <v>0</v>
      </c>
      <c r="EM228" s="475">
        <f t="shared" si="173"/>
        <v>0</v>
      </c>
      <c r="EN228" s="475">
        <f t="shared" si="173"/>
        <v>0</v>
      </c>
      <c r="EO228" s="475">
        <f t="shared" si="173"/>
        <v>0</v>
      </c>
      <c r="EP228" s="475">
        <f t="shared" si="173"/>
        <v>0</v>
      </c>
      <c r="EQ228" s="475">
        <f t="shared" si="173"/>
        <v>0</v>
      </c>
      <c r="ER228" s="475">
        <f t="shared" si="173"/>
        <v>0</v>
      </c>
      <c r="ES228" s="475">
        <f t="shared" si="173"/>
        <v>0</v>
      </c>
      <c r="ET228" s="475">
        <f t="shared" si="173"/>
        <v>0</v>
      </c>
      <c r="EU228" s="475">
        <f t="shared" si="173"/>
        <v>0</v>
      </c>
      <c r="EV228" s="475">
        <f t="shared" si="173"/>
        <v>0</v>
      </c>
      <c r="EW228" s="475">
        <f t="shared" si="173"/>
        <v>0</v>
      </c>
      <c r="EX228" s="475">
        <f t="shared" si="173"/>
        <v>0</v>
      </c>
      <c r="EY228" s="475">
        <f t="shared" si="173"/>
        <v>0</v>
      </c>
      <c r="EZ228" s="475">
        <f t="shared" si="173"/>
        <v>0</v>
      </c>
      <c r="FA228" s="475">
        <f t="shared" si="173"/>
        <v>0</v>
      </c>
      <c r="FB228" s="475">
        <f t="shared" si="173"/>
        <v>0</v>
      </c>
      <c r="FC228" s="475">
        <f t="shared" si="173"/>
        <v>0</v>
      </c>
      <c r="FD228" s="475">
        <f t="shared" si="173"/>
        <v>0</v>
      </c>
      <c r="FE228" s="475">
        <f t="shared" si="173"/>
        <v>0</v>
      </c>
      <c r="FF228" s="475">
        <f t="shared" si="173"/>
        <v>0</v>
      </c>
      <c r="FG228" s="475">
        <f t="shared" si="173"/>
        <v>0</v>
      </c>
      <c r="FH228" s="475">
        <f t="shared" si="173"/>
        <v>0</v>
      </c>
      <c r="FI228" s="475">
        <f t="shared" si="173"/>
        <v>0</v>
      </c>
      <c r="FJ228" s="475">
        <f t="shared" si="173"/>
        <v>0</v>
      </c>
      <c r="FK228" s="475">
        <f t="shared" si="173"/>
        <v>0</v>
      </c>
      <c r="FL228" s="475">
        <f t="shared" si="173"/>
        <v>0</v>
      </c>
      <c r="FM228" s="475">
        <f t="shared" si="173"/>
        <v>0</v>
      </c>
      <c r="FN228" s="475">
        <f t="shared" si="173"/>
        <v>0</v>
      </c>
      <c r="FO228" s="475">
        <f t="shared" si="173"/>
        <v>0</v>
      </c>
      <c r="FP228" s="475">
        <f t="shared" si="173"/>
        <v>0</v>
      </c>
      <c r="FQ228" s="475">
        <f t="shared" si="173"/>
        <v>0</v>
      </c>
      <c r="FR228" s="475">
        <f t="shared" si="173"/>
        <v>0</v>
      </c>
      <c r="FS228" s="475">
        <f t="shared" ref="FS228:GB228" si="180">_xlfn.IFNA(IF($B228=0,0,IF(DATE(FS$4,FS$5,1)&gt;=$B228,FS97,0)),0)</f>
        <v>0</v>
      </c>
      <c r="FT228" s="475">
        <f t="shared" si="180"/>
        <v>0</v>
      </c>
      <c r="FU228" s="475">
        <f t="shared" si="180"/>
        <v>0</v>
      </c>
      <c r="FV228" s="475">
        <f t="shared" si="180"/>
        <v>0</v>
      </c>
      <c r="FW228" s="475">
        <f t="shared" si="180"/>
        <v>0</v>
      </c>
      <c r="FX228" s="475">
        <f t="shared" si="180"/>
        <v>0</v>
      </c>
      <c r="FY228" s="475">
        <f t="shared" si="180"/>
        <v>0</v>
      </c>
      <c r="FZ228" s="475">
        <f t="shared" si="180"/>
        <v>0</v>
      </c>
      <c r="GA228" s="475">
        <f t="shared" si="180"/>
        <v>0</v>
      </c>
      <c r="GB228" s="475">
        <f t="shared" si="180"/>
        <v>0</v>
      </c>
    </row>
    <row r="229" spans="2:184" x14ac:dyDescent="0.35">
      <c r="B229" s="517">
        <f>VLOOKUP(C229,'QUALIFIED ENGINES'!$D$7:$P$9999,13,FALSE)</f>
        <v>45291</v>
      </c>
      <c r="C229" s="472">
        <f>'QUALIFIED ENGINES'!D99</f>
        <v>91561</v>
      </c>
      <c r="D229" s="475">
        <f t="shared" si="120"/>
        <v>0</v>
      </c>
      <c r="E229" s="475">
        <f t="shared" si="177"/>
        <v>0</v>
      </c>
      <c r="F229" s="475">
        <f t="shared" si="177"/>
        <v>0</v>
      </c>
      <c r="G229" s="475">
        <f t="shared" si="177"/>
        <v>0</v>
      </c>
      <c r="H229" s="475">
        <f t="shared" si="177"/>
        <v>0</v>
      </c>
      <c r="I229" s="475">
        <f t="shared" si="177"/>
        <v>0</v>
      </c>
      <c r="J229" s="475">
        <f t="shared" si="177"/>
        <v>0</v>
      </c>
      <c r="K229" s="475">
        <f t="shared" si="177"/>
        <v>0</v>
      </c>
      <c r="L229" s="475">
        <f t="shared" si="177"/>
        <v>0</v>
      </c>
      <c r="M229" s="475">
        <f t="shared" si="177"/>
        <v>0</v>
      </c>
      <c r="N229" s="475">
        <f t="shared" si="177"/>
        <v>0</v>
      </c>
      <c r="O229" s="475">
        <f t="shared" si="177"/>
        <v>0</v>
      </c>
      <c r="P229" s="475">
        <f t="shared" si="177"/>
        <v>0</v>
      </c>
      <c r="Q229" s="475">
        <f t="shared" si="177"/>
        <v>0</v>
      </c>
      <c r="R229" s="475">
        <f t="shared" si="177"/>
        <v>0</v>
      </c>
      <c r="S229" s="475">
        <f t="shared" si="177"/>
        <v>0</v>
      </c>
      <c r="T229" s="475">
        <f t="shared" si="177"/>
        <v>0</v>
      </c>
      <c r="U229" s="475">
        <f t="shared" si="177"/>
        <v>0</v>
      </c>
      <c r="V229" s="475">
        <f t="shared" si="177"/>
        <v>0</v>
      </c>
      <c r="W229" s="475">
        <f t="shared" si="177"/>
        <v>0</v>
      </c>
      <c r="X229" s="475">
        <f t="shared" si="177"/>
        <v>0</v>
      </c>
      <c r="Y229" s="475">
        <f t="shared" si="177"/>
        <v>0</v>
      </c>
      <c r="Z229" s="475">
        <f t="shared" si="177"/>
        <v>0</v>
      </c>
      <c r="AA229" s="475">
        <f t="shared" si="177"/>
        <v>0</v>
      </c>
      <c r="AB229" s="475">
        <f t="shared" si="177"/>
        <v>0</v>
      </c>
      <c r="AC229" s="475">
        <f t="shared" si="177"/>
        <v>0</v>
      </c>
      <c r="AD229" s="475">
        <f t="shared" si="177"/>
        <v>0</v>
      </c>
      <c r="AE229" s="475">
        <f t="shared" si="177"/>
        <v>0</v>
      </c>
      <c r="AF229" s="475">
        <f t="shared" si="177"/>
        <v>0</v>
      </c>
      <c r="AG229" s="475">
        <f t="shared" si="177"/>
        <v>0</v>
      </c>
      <c r="AH229" s="475">
        <f t="shared" si="177"/>
        <v>0</v>
      </c>
      <c r="AI229" s="475">
        <f t="shared" si="177"/>
        <v>0</v>
      </c>
      <c r="AJ229" s="475">
        <f t="shared" si="177"/>
        <v>0</v>
      </c>
      <c r="AK229" s="475">
        <f t="shared" si="177"/>
        <v>0</v>
      </c>
      <c r="AL229" s="475">
        <f t="shared" si="177"/>
        <v>0</v>
      </c>
      <c r="AM229" s="475">
        <f t="shared" si="177"/>
        <v>0</v>
      </c>
      <c r="AN229" s="475">
        <f t="shared" si="177"/>
        <v>0</v>
      </c>
      <c r="AO229" s="475">
        <f t="shared" si="177"/>
        <v>0</v>
      </c>
      <c r="AP229" s="475">
        <f t="shared" si="177"/>
        <v>0</v>
      </c>
      <c r="AQ229" s="475">
        <f t="shared" si="177"/>
        <v>0</v>
      </c>
      <c r="AR229" s="475">
        <f t="shared" si="177"/>
        <v>0</v>
      </c>
      <c r="AS229" s="475">
        <f t="shared" si="177"/>
        <v>0</v>
      </c>
      <c r="AT229" s="475">
        <f t="shared" si="177"/>
        <v>0</v>
      </c>
      <c r="AU229" s="475">
        <f t="shared" si="177"/>
        <v>0</v>
      </c>
      <c r="AV229" s="475">
        <f t="shared" si="177"/>
        <v>0</v>
      </c>
      <c r="AW229" s="475">
        <f t="shared" si="177"/>
        <v>0</v>
      </c>
      <c r="AX229" s="475">
        <f t="shared" si="177"/>
        <v>0</v>
      </c>
      <c r="AY229" s="475">
        <f t="shared" si="177"/>
        <v>0</v>
      </c>
      <c r="AZ229" s="475">
        <f t="shared" si="177"/>
        <v>0</v>
      </c>
      <c r="BA229" s="475">
        <f t="shared" si="177"/>
        <v>0</v>
      </c>
      <c r="BB229" s="475">
        <f t="shared" si="177"/>
        <v>0</v>
      </c>
      <c r="BC229" s="475">
        <f t="shared" si="177"/>
        <v>0</v>
      </c>
      <c r="BD229" s="475">
        <f t="shared" si="177"/>
        <v>0</v>
      </c>
      <c r="BE229" s="475">
        <f t="shared" si="177"/>
        <v>0</v>
      </c>
      <c r="BF229" s="475">
        <f t="shared" si="177"/>
        <v>0</v>
      </c>
      <c r="BG229" s="475">
        <f t="shared" si="177"/>
        <v>0</v>
      </c>
      <c r="BH229" s="475">
        <f t="shared" si="177"/>
        <v>0</v>
      </c>
      <c r="BI229" s="475">
        <f t="shared" si="177"/>
        <v>0</v>
      </c>
      <c r="BJ229" s="475">
        <f t="shared" si="177"/>
        <v>0</v>
      </c>
      <c r="BK229" s="475">
        <f t="shared" si="177"/>
        <v>0</v>
      </c>
      <c r="BL229" s="475">
        <f t="shared" si="177"/>
        <v>0</v>
      </c>
      <c r="BM229" s="475">
        <f t="shared" si="177"/>
        <v>0</v>
      </c>
      <c r="BN229" s="475">
        <f t="shared" si="177"/>
        <v>0</v>
      </c>
      <c r="BO229" s="475">
        <f t="shared" si="177"/>
        <v>0</v>
      </c>
      <c r="BP229" s="475">
        <f t="shared" si="177"/>
        <v>0</v>
      </c>
      <c r="BQ229" s="475">
        <f t="shared" si="175"/>
        <v>0</v>
      </c>
      <c r="BR229" s="475">
        <f t="shared" ref="BR229:BX229" si="181">_xlfn.IFNA(IF($B229=0,0,IF(DATE(BR$4,BR$5,1)&gt;=$B229,BR98,0)),0)</f>
        <v>0</v>
      </c>
      <c r="BS229" s="475">
        <f t="shared" si="181"/>
        <v>0</v>
      </c>
      <c r="BT229" s="475">
        <f t="shared" si="181"/>
        <v>0</v>
      </c>
      <c r="BU229" s="475">
        <f t="shared" si="181"/>
        <v>0</v>
      </c>
      <c r="BV229" s="475">
        <f t="shared" si="181"/>
        <v>0</v>
      </c>
      <c r="BW229" s="475">
        <f t="shared" si="181"/>
        <v>0</v>
      </c>
      <c r="BX229" s="475">
        <f t="shared" si="181"/>
        <v>0</v>
      </c>
      <c r="BY229" s="475">
        <f t="shared" si="175"/>
        <v>0</v>
      </c>
      <c r="BZ229" s="475">
        <f t="shared" si="175"/>
        <v>0</v>
      </c>
      <c r="CA229" s="475">
        <f t="shared" si="175"/>
        <v>0</v>
      </c>
      <c r="CB229" s="475">
        <f t="shared" si="175"/>
        <v>0</v>
      </c>
      <c r="CC229" s="475">
        <f t="shared" si="175"/>
        <v>0</v>
      </c>
      <c r="CD229" s="475">
        <f t="shared" si="175"/>
        <v>0</v>
      </c>
      <c r="CE229" s="475">
        <f t="shared" si="175"/>
        <v>0</v>
      </c>
      <c r="CF229" s="475">
        <f t="shared" si="175"/>
        <v>0</v>
      </c>
      <c r="CG229" s="475">
        <f t="shared" si="175"/>
        <v>0</v>
      </c>
      <c r="CH229" s="475">
        <f t="shared" si="175"/>
        <v>0</v>
      </c>
      <c r="CI229" s="475">
        <f t="shared" si="175"/>
        <v>0</v>
      </c>
      <c r="CJ229" s="475">
        <f t="shared" si="175"/>
        <v>0</v>
      </c>
      <c r="CK229" s="475">
        <f t="shared" si="175"/>
        <v>456.46</v>
      </c>
      <c r="CL229" s="475">
        <f t="shared" si="175"/>
        <v>447.24</v>
      </c>
      <c r="CM229" s="475">
        <f t="shared" si="175"/>
        <v>463.1</v>
      </c>
      <c r="CN229" s="475">
        <f t="shared" si="175"/>
        <v>44.83</v>
      </c>
      <c r="CO229" s="475">
        <f t="shared" si="175"/>
        <v>0</v>
      </c>
      <c r="CP229" s="475">
        <f t="shared" si="175"/>
        <v>0</v>
      </c>
      <c r="CQ229" s="475">
        <f t="shared" si="175"/>
        <v>0</v>
      </c>
      <c r="CR229" s="475">
        <f t="shared" si="175"/>
        <v>0</v>
      </c>
      <c r="CS229" s="475">
        <f t="shared" si="175"/>
        <v>0</v>
      </c>
      <c r="CT229" s="475">
        <f t="shared" si="175"/>
        <v>0</v>
      </c>
      <c r="CU229" s="475">
        <f t="shared" si="175"/>
        <v>0</v>
      </c>
      <c r="CV229" s="475">
        <f t="shared" si="175"/>
        <v>0</v>
      </c>
      <c r="CW229" s="475">
        <f t="shared" si="175"/>
        <v>0</v>
      </c>
      <c r="CX229" s="475">
        <f t="shared" si="175"/>
        <v>137.88999999999999</v>
      </c>
      <c r="CY229" s="475">
        <f t="shared" si="175"/>
        <v>464.77</v>
      </c>
      <c r="CZ229" s="475">
        <f t="shared" si="175"/>
        <v>447.01</v>
      </c>
      <c r="DA229" s="475">
        <f t="shared" si="175"/>
        <v>487.49</v>
      </c>
      <c r="DB229" s="475">
        <f t="shared" si="175"/>
        <v>431.23</v>
      </c>
      <c r="DC229" s="475">
        <f t="shared" si="175"/>
        <v>492.17</v>
      </c>
      <c r="DD229" s="475">
        <f t="shared" si="175"/>
        <v>462</v>
      </c>
      <c r="DE229" s="475">
        <f t="shared" si="175"/>
        <v>456.56</v>
      </c>
      <c r="DF229" s="475">
        <f t="shared" si="175"/>
        <v>433.2</v>
      </c>
      <c r="DG229" s="475">
        <f t="shared" si="175"/>
        <v>460.95</v>
      </c>
      <c r="DH229" s="475">
        <f t="shared" si="175"/>
        <v>0</v>
      </c>
      <c r="DI229" s="475">
        <f t="shared" si="175"/>
        <v>0</v>
      </c>
      <c r="DJ229" s="475">
        <f t="shared" si="175"/>
        <v>0</v>
      </c>
      <c r="DK229" s="475">
        <f t="shared" si="175"/>
        <v>0</v>
      </c>
      <c r="DL229" s="475">
        <f t="shared" si="175"/>
        <v>0</v>
      </c>
      <c r="DM229" s="475">
        <f t="shared" si="175"/>
        <v>0</v>
      </c>
      <c r="DN229" s="475">
        <f t="shared" si="175"/>
        <v>0</v>
      </c>
      <c r="DO229" s="475">
        <f t="shared" si="175"/>
        <v>0</v>
      </c>
      <c r="DP229" s="475">
        <f t="shared" si="175"/>
        <v>0</v>
      </c>
      <c r="DQ229" s="475">
        <f t="shared" si="175"/>
        <v>0</v>
      </c>
      <c r="DR229" s="475">
        <f t="shared" si="175"/>
        <v>0</v>
      </c>
      <c r="DS229" s="475">
        <f t="shared" si="175"/>
        <v>0</v>
      </c>
      <c r="DT229" s="475">
        <f t="shared" si="175"/>
        <v>0</v>
      </c>
      <c r="DU229" s="475">
        <f t="shared" si="175"/>
        <v>0</v>
      </c>
      <c r="DV229" s="475">
        <f t="shared" si="175"/>
        <v>0</v>
      </c>
      <c r="DW229" s="475">
        <f t="shared" si="175"/>
        <v>0</v>
      </c>
      <c r="DX229" s="475">
        <f t="shared" si="175"/>
        <v>0</v>
      </c>
      <c r="DY229" s="475">
        <f t="shared" si="175"/>
        <v>0</v>
      </c>
      <c r="DZ229" s="475">
        <f t="shared" si="175"/>
        <v>0</v>
      </c>
      <c r="EA229" s="475">
        <f t="shared" si="175"/>
        <v>0</v>
      </c>
      <c r="EB229" s="475">
        <f t="shared" ref="EB229:GB233" si="182">_xlfn.IFNA(IF($B229=0,0,IF(DATE(EB$4,EB$5,1)&gt;=$B229,EB98,0)),0)</f>
        <v>0</v>
      </c>
      <c r="EC229" s="475">
        <f t="shared" si="182"/>
        <v>0</v>
      </c>
      <c r="ED229" s="475">
        <f t="shared" si="182"/>
        <v>0</v>
      </c>
      <c r="EE229" s="475">
        <f t="shared" si="182"/>
        <v>0</v>
      </c>
      <c r="EF229" s="475">
        <f t="shared" si="182"/>
        <v>0</v>
      </c>
      <c r="EG229" s="475">
        <f t="shared" si="182"/>
        <v>0</v>
      </c>
      <c r="EH229" s="475">
        <f t="shared" si="182"/>
        <v>0</v>
      </c>
      <c r="EI229" s="475">
        <f t="shared" si="182"/>
        <v>0</v>
      </c>
      <c r="EJ229" s="475">
        <f t="shared" si="182"/>
        <v>0</v>
      </c>
      <c r="EK229" s="475">
        <f t="shared" si="182"/>
        <v>0</v>
      </c>
      <c r="EL229" s="475">
        <f t="shared" si="182"/>
        <v>0</v>
      </c>
      <c r="EM229" s="475">
        <f t="shared" si="182"/>
        <v>0</v>
      </c>
      <c r="EN229" s="475">
        <f t="shared" si="182"/>
        <v>0</v>
      </c>
      <c r="EO229" s="475">
        <f t="shared" si="182"/>
        <v>0</v>
      </c>
      <c r="EP229" s="475">
        <f t="shared" si="182"/>
        <v>0</v>
      </c>
      <c r="EQ229" s="475">
        <f t="shared" si="182"/>
        <v>0</v>
      </c>
      <c r="ER229" s="475">
        <f t="shared" si="182"/>
        <v>0</v>
      </c>
      <c r="ES229" s="475">
        <f t="shared" si="182"/>
        <v>0</v>
      </c>
      <c r="ET229" s="475">
        <f t="shared" si="182"/>
        <v>0</v>
      </c>
      <c r="EU229" s="475">
        <f t="shared" si="182"/>
        <v>0</v>
      </c>
      <c r="EV229" s="475">
        <f t="shared" si="182"/>
        <v>0</v>
      </c>
      <c r="EW229" s="475">
        <f t="shared" si="182"/>
        <v>0</v>
      </c>
      <c r="EX229" s="475">
        <f t="shared" si="182"/>
        <v>0</v>
      </c>
      <c r="EY229" s="475">
        <f t="shared" si="182"/>
        <v>0</v>
      </c>
      <c r="EZ229" s="475">
        <f t="shared" si="182"/>
        <v>0</v>
      </c>
      <c r="FA229" s="475">
        <f t="shared" si="182"/>
        <v>0</v>
      </c>
      <c r="FB229" s="475">
        <f t="shared" si="182"/>
        <v>0</v>
      </c>
      <c r="FC229" s="475">
        <f t="shared" si="182"/>
        <v>0</v>
      </c>
      <c r="FD229" s="475">
        <f t="shared" si="182"/>
        <v>0</v>
      </c>
      <c r="FE229" s="475">
        <f t="shared" si="182"/>
        <v>0</v>
      </c>
      <c r="FF229" s="475">
        <f t="shared" si="182"/>
        <v>0</v>
      </c>
      <c r="FG229" s="475">
        <f t="shared" si="182"/>
        <v>0</v>
      </c>
      <c r="FH229" s="475">
        <f t="shared" si="182"/>
        <v>0</v>
      </c>
      <c r="FI229" s="475">
        <f t="shared" si="182"/>
        <v>0</v>
      </c>
      <c r="FJ229" s="475">
        <f t="shared" si="182"/>
        <v>0</v>
      </c>
      <c r="FK229" s="475">
        <f t="shared" si="182"/>
        <v>0</v>
      </c>
      <c r="FL229" s="475">
        <f t="shared" si="182"/>
        <v>0</v>
      </c>
      <c r="FM229" s="475">
        <f t="shared" si="182"/>
        <v>0</v>
      </c>
      <c r="FN229" s="475">
        <f t="shared" si="182"/>
        <v>0</v>
      </c>
      <c r="FO229" s="475">
        <f t="shared" si="182"/>
        <v>0</v>
      </c>
      <c r="FP229" s="475">
        <f t="shared" si="182"/>
        <v>0</v>
      </c>
      <c r="FQ229" s="475">
        <f t="shared" si="182"/>
        <v>0</v>
      </c>
      <c r="FR229" s="475">
        <f t="shared" si="182"/>
        <v>0</v>
      </c>
      <c r="FS229" s="475">
        <f t="shared" si="182"/>
        <v>0</v>
      </c>
      <c r="FT229" s="475">
        <f t="shared" si="182"/>
        <v>0</v>
      </c>
      <c r="FU229" s="475">
        <f t="shared" si="182"/>
        <v>0</v>
      </c>
      <c r="FV229" s="475">
        <f t="shared" si="182"/>
        <v>0</v>
      </c>
      <c r="FW229" s="475">
        <f t="shared" si="182"/>
        <v>0</v>
      </c>
      <c r="FX229" s="475">
        <f t="shared" si="182"/>
        <v>0</v>
      </c>
      <c r="FY229" s="475">
        <f t="shared" si="182"/>
        <v>0</v>
      </c>
      <c r="FZ229" s="475">
        <f t="shared" si="182"/>
        <v>0</v>
      </c>
      <c r="GA229" s="475">
        <f t="shared" si="182"/>
        <v>0</v>
      </c>
      <c r="GB229" s="475">
        <f t="shared" si="182"/>
        <v>0</v>
      </c>
    </row>
    <row r="230" spans="2:184" x14ac:dyDescent="0.35">
      <c r="B230" s="517">
        <f>VLOOKUP(C230,'QUALIFIED ENGINES'!$D$7:$P$9999,13,FALSE)</f>
        <v>45291</v>
      </c>
      <c r="C230" s="472">
        <f>'QUALIFIED ENGINES'!D100</f>
        <v>91540</v>
      </c>
      <c r="D230" s="475">
        <f t="shared" si="120"/>
        <v>0</v>
      </c>
      <c r="E230" s="475">
        <f t="shared" si="177"/>
        <v>0</v>
      </c>
      <c r="F230" s="475">
        <f t="shared" si="177"/>
        <v>0</v>
      </c>
      <c r="G230" s="475">
        <f t="shared" si="177"/>
        <v>0</v>
      </c>
      <c r="H230" s="475">
        <f t="shared" si="177"/>
        <v>0</v>
      </c>
      <c r="I230" s="475">
        <f t="shared" si="177"/>
        <v>0</v>
      </c>
      <c r="J230" s="475">
        <f t="shared" si="177"/>
        <v>0</v>
      </c>
      <c r="K230" s="475">
        <f t="shared" si="177"/>
        <v>0</v>
      </c>
      <c r="L230" s="475">
        <f t="shared" si="177"/>
        <v>0</v>
      </c>
      <c r="M230" s="475">
        <f t="shared" si="177"/>
        <v>0</v>
      </c>
      <c r="N230" s="475">
        <f t="shared" si="177"/>
        <v>0</v>
      </c>
      <c r="O230" s="475">
        <f t="shared" si="177"/>
        <v>0</v>
      </c>
      <c r="P230" s="475">
        <f t="shared" si="177"/>
        <v>0</v>
      </c>
      <c r="Q230" s="475">
        <f t="shared" si="177"/>
        <v>0</v>
      </c>
      <c r="R230" s="475">
        <f t="shared" si="177"/>
        <v>0</v>
      </c>
      <c r="S230" s="475">
        <f t="shared" si="177"/>
        <v>0</v>
      </c>
      <c r="T230" s="475">
        <f t="shared" si="177"/>
        <v>0</v>
      </c>
      <c r="U230" s="475">
        <f t="shared" si="177"/>
        <v>0</v>
      </c>
      <c r="V230" s="475">
        <f t="shared" si="177"/>
        <v>0</v>
      </c>
      <c r="W230" s="475">
        <f t="shared" si="177"/>
        <v>0</v>
      </c>
      <c r="X230" s="475">
        <f t="shared" si="177"/>
        <v>0</v>
      </c>
      <c r="Y230" s="475">
        <f t="shared" si="177"/>
        <v>0</v>
      </c>
      <c r="Z230" s="475">
        <f t="shared" si="177"/>
        <v>0</v>
      </c>
      <c r="AA230" s="475">
        <f t="shared" si="177"/>
        <v>0</v>
      </c>
      <c r="AB230" s="475">
        <f t="shared" si="177"/>
        <v>0</v>
      </c>
      <c r="AC230" s="475">
        <f t="shared" si="177"/>
        <v>0</v>
      </c>
      <c r="AD230" s="475">
        <f t="shared" si="177"/>
        <v>0</v>
      </c>
      <c r="AE230" s="475">
        <f t="shared" si="177"/>
        <v>0</v>
      </c>
      <c r="AF230" s="475">
        <f t="shared" si="177"/>
        <v>0</v>
      </c>
      <c r="AG230" s="475">
        <f t="shared" si="177"/>
        <v>0</v>
      </c>
      <c r="AH230" s="475">
        <f t="shared" si="177"/>
        <v>0</v>
      </c>
      <c r="AI230" s="475">
        <f t="shared" si="177"/>
        <v>0</v>
      </c>
      <c r="AJ230" s="475">
        <f t="shared" si="177"/>
        <v>0</v>
      </c>
      <c r="AK230" s="475">
        <f t="shared" si="177"/>
        <v>0</v>
      </c>
      <c r="AL230" s="475">
        <f t="shared" si="177"/>
        <v>0</v>
      </c>
      <c r="AM230" s="475">
        <f t="shared" si="177"/>
        <v>0</v>
      </c>
      <c r="AN230" s="475">
        <f t="shared" si="177"/>
        <v>0</v>
      </c>
      <c r="AO230" s="475">
        <f t="shared" si="177"/>
        <v>0</v>
      </c>
      <c r="AP230" s="475">
        <f t="shared" si="177"/>
        <v>0</v>
      </c>
      <c r="AQ230" s="475">
        <f t="shared" si="177"/>
        <v>0</v>
      </c>
      <c r="AR230" s="475">
        <f t="shared" si="177"/>
        <v>0</v>
      </c>
      <c r="AS230" s="475">
        <f t="shared" si="177"/>
        <v>0</v>
      </c>
      <c r="AT230" s="475">
        <f t="shared" si="177"/>
        <v>0</v>
      </c>
      <c r="AU230" s="475">
        <f t="shared" si="177"/>
        <v>0</v>
      </c>
      <c r="AV230" s="475">
        <f t="shared" si="177"/>
        <v>0</v>
      </c>
      <c r="AW230" s="475">
        <f t="shared" si="177"/>
        <v>0</v>
      </c>
      <c r="AX230" s="475">
        <f t="shared" si="177"/>
        <v>0</v>
      </c>
      <c r="AY230" s="475">
        <f t="shared" si="177"/>
        <v>0</v>
      </c>
      <c r="AZ230" s="475">
        <f t="shared" si="177"/>
        <v>0</v>
      </c>
      <c r="BA230" s="475">
        <f t="shared" si="177"/>
        <v>0</v>
      </c>
      <c r="BB230" s="475">
        <f t="shared" si="177"/>
        <v>0</v>
      </c>
      <c r="BC230" s="475">
        <f t="shared" si="177"/>
        <v>0</v>
      </c>
      <c r="BD230" s="475">
        <f t="shared" si="177"/>
        <v>0</v>
      </c>
      <c r="BE230" s="475">
        <f t="shared" si="177"/>
        <v>0</v>
      </c>
      <c r="BF230" s="475">
        <f t="shared" si="177"/>
        <v>0</v>
      </c>
      <c r="BG230" s="475">
        <f t="shared" si="177"/>
        <v>0</v>
      </c>
      <c r="BH230" s="475">
        <f t="shared" si="177"/>
        <v>0</v>
      </c>
      <c r="BI230" s="475">
        <f t="shared" si="177"/>
        <v>0</v>
      </c>
      <c r="BJ230" s="475">
        <f t="shared" si="177"/>
        <v>0</v>
      </c>
      <c r="BK230" s="475">
        <f t="shared" si="177"/>
        <v>0</v>
      </c>
      <c r="BL230" s="475">
        <f t="shared" si="177"/>
        <v>0</v>
      </c>
      <c r="BM230" s="475">
        <f t="shared" si="177"/>
        <v>0</v>
      </c>
      <c r="BN230" s="475">
        <f t="shared" si="177"/>
        <v>0</v>
      </c>
      <c r="BO230" s="475">
        <f t="shared" si="177"/>
        <v>0</v>
      </c>
      <c r="BP230" s="475">
        <f t="shared" ref="BP230:EA233" si="183">_xlfn.IFNA(IF($B230=0,0,IF(DATE(BP$4,BP$5,1)&gt;=$B230,BP99,0)),0)</f>
        <v>0</v>
      </c>
      <c r="BQ230" s="475">
        <f t="shared" si="183"/>
        <v>0</v>
      </c>
      <c r="BR230" s="475">
        <f t="shared" ref="BR230:BX230" si="184">_xlfn.IFNA(IF($B230=0,0,IF(DATE(BR$4,BR$5,1)&gt;=$B230,BR99,0)),0)</f>
        <v>0</v>
      </c>
      <c r="BS230" s="475">
        <f t="shared" si="184"/>
        <v>0</v>
      </c>
      <c r="BT230" s="475">
        <f t="shared" si="184"/>
        <v>0</v>
      </c>
      <c r="BU230" s="475">
        <f t="shared" si="184"/>
        <v>0</v>
      </c>
      <c r="BV230" s="475">
        <f t="shared" si="184"/>
        <v>0</v>
      </c>
      <c r="BW230" s="475">
        <f t="shared" si="184"/>
        <v>0</v>
      </c>
      <c r="BX230" s="475">
        <f t="shared" si="184"/>
        <v>0</v>
      </c>
      <c r="BY230" s="475">
        <f t="shared" si="183"/>
        <v>0</v>
      </c>
      <c r="BZ230" s="475">
        <f t="shared" si="183"/>
        <v>0</v>
      </c>
      <c r="CA230" s="475">
        <f t="shared" si="183"/>
        <v>0</v>
      </c>
      <c r="CB230" s="475">
        <f t="shared" si="183"/>
        <v>0</v>
      </c>
      <c r="CC230" s="475">
        <f t="shared" si="183"/>
        <v>0</v>
      </c>
      <c r="CD230" s="475">
        <f t="shared" si="183"/>
        <v>0</v>
      </c>
      <c r="CE230" s="475">
        <f t="shared" si="183"/>
        <v>0</v>
      </c>
      <c r="CF230" s="475">
        <f t="shared" si="183"/>
        <v>0</v>
      </c>
      <c r="CG230" s="475">
        <f t="shared" si="183"/>
        <v>0</v>
      </c>
      <c r="CH230" s="475">
        <f t="shared" si="183"/>
        <v>0</v>
      </c>
      <c r="CI230" s="475">
        <f t="shared" si="183"/>
        <v>0</v>
      </c>
      <c r="CJ230" s="475">
        <f t="shared" si="183"/>
        <v>0</v>
      </c>
      <c r="CK230" s="475">
        <f t="shared" si="183"/>
        <v>456.46</v>
      </c>
      <c r="CL230" s="475">
        <f t="shared" si="183"/>
        <v>447.24</v>
      </c>
      <c r="CM230" s="475">
        <f t="shared" si="183"/>
        <v>29.9</v>
      </c>
      <c r="CN230" s="475">
        <f t="shared" si="183"/>
        <v>0</v>
      </c>
      <c r="CO230" s="475">
        <f t="shared" si="183"/>
        <v>0</v>
      </c>
      <c r="CP230" s="475">
        <f t="shared" si="183"/>
        <v>0</v>
      </c>
      <c r="CQ230" s="475">
        <f t="shared" si="183"/>
        <v>0</v>
      </c>
      <c r="CR230" s="475">
        <f t="shared" si="183"/>
        <v>0</v>
      </c>
      <c r="CS230" s="475">
        <f t="shared" si="183"/>
        <v>0</v>
      </c>
      <c r="CT230" s="475">
        <f t="shared" si="183"/>
        <v>0</v>
      </c>
      <c r="CU230" s="475">
        <f t="shared" si="183"/>
        <v>0</v>
      </c>
      <c r="CV230" s="475">
        <f t="shared" si="183"/>
        <v>0</v>
      </c>
      <c r="CW230" s="475">
        <f t="shared" si="183"/>
        <v>0</v>
      </c>
      <c r="CX230" s="475">
        <f t="shared" si="183"/>
        <v>0</v>
      </c>
      <c r="CY230" s="475">
        <f t="shared" si="183"/>
        <v>384.04</v>
      </c>
      <c r="CZ230" s="475">
        <f t="shared" si="183"/>
        <v>428.38</v>
      </c>
      <c r="DA230" s="475">
        <f t="shared" si="183"/>
        <v>455.92</v>
      </c>
      <c r="DB230" s="475">
        <f t="shared" si="183"/>
        <v>452.12</v>
      </c>
      <c r="DC230" s="475">
        <f t="shared" si="183"/>
        <v>448.06</v>
      </c>
      <c r="DD230" s="475">
        <f t="shared" si="183"/>
        <v>456.42</v>
      </c>
      <c r="DE230" s="475">
        <f t="shared" si="183"/>
        <v>451.03</v>
      </c>
      <c r="DF230" s="475">
        <f t="shared" si="183"/>
        <v>508.1</v>
      </c>
      <c r="DG230" s="475">
        <f t="shared" si="183"/>
        <v>479.87</v>
      </c>
      <c r="DH230" s="475">
        <f t="shared" si="183"/>
        <v>0</v>
      </c>
      <c r="DI230" s="475">
        <f t="shared" si="183"/>
        <v>0</v>
      </c>
      <c r="DJ230" s="475">
        <f t="shared" si="183"/>
        <v>0</v>
      </c>
      <c r="DK230" s="475">
        <f t="shared" si="183"/>
        <v>0</v>
      </c>
      <c r="DL230" s="475">
        <f t="shared" si="183"/>
        <v>0</v>
      </c>
      <c r="DM230" s="475">
        <f t="shared" si="183"/>
        <v>0</v>
      </c>
      <c r="DN230" s="475">
        <f t="shared" si="183"/>
        <v>0</v>
      </c>
      <c r="DO230" s="475">
        <f t="shared" si="183"/>
        <v>0</v>
      </c>
      <c r="DP230" s="475">
        <f t="shared" si="183"/>
        <v>0</v>
      </c>
      <c r="DQ230" s="475">
        <f t="shared" si="183"/>
        <v>0</v>
      </c>
      <c r="DR230" s="475">
        <f t="shared" si="183"/>
        <v>0</v>
      </c>
      <c r="DS230" s="475">
        <f t="shared" si="183"/>
        <v>0</v>
      </c>
      <c r="DT230" s="475">
        <f t="shared" si="183"/>
        <v>0</v>
      </c>
      <c r="DU230" s="475">
        <f t="shared" si="183"/>
        <v>0</v>
      </c>
      <c r="DV230" s="475">
        <f t="shared" si="183"/>
        <v>0</v>
      </c>
      <c r="DW230" s="475">
        <f t="shared" si="183"/>
        <v>0</v>
      </c>
      <c r="DX230" s="475">
        <f t="shared" si="183"/>
        <v>0</v>
      </c>
      <c r="DY230" s="475">
        <f t="shared" si="183"/>
        <v>0</v>
      </c>
      <c r="DZ230" s="475">
        <f t="shared" si="183"/>
        <v>0</v>
      </c>
      <c r="EA230" s="475">
        <f t="shared" si="183"/>
        <v>0</v>
      </c>
      <c r="EB230" s="475">
        <f t="shared" si="182"/>
        <v>0</v>
      </c>
      <c r="EC230" s="475">
        <f t="shared" si="182"/>
        <v>0</v>
      </c>
      <c r="ED230" s="475">
        <f t="shared" si="182"/>
        <v>0</v>
      </c>
      <c r="EE230" s="475">
        <f t="shared" si="182"/>
        <v>0</v>
      </c>
      <c r="EF230" s="475">
        <f t="shared" si="182"/>
        <v>0</v>
      </c>
      <c r="EG230" s="475">
        <f t="shared" si="182"/>
        <v>0</v>
      </c>
      <c r="EH230" s="475">
        <f t="shared" si="182"/>
        <v>0</v>
      </c>
      <c r="EI230" s="475">
        <f t="shared" si="182"/>
        <v>0</v>
      </c>
      <c r="EJ230" s="475">
        <f t="shared" si="182"/>
        <v>0</v>
      </c>
      <c r="EK230" s="475">
        <f t="shared" si="182"/>
        <v>0</v>
      </c>
      <c r="EL230" s="475">
        <f t="shared" si="182"/>
        <v>0</v>
      </c>
      <c r="EM230" s="475">
        <f t="shared" si="182"/>
        <v>0</v>
      </c>
      <c r="EN230" s="475">
        <f t="shared" si="182"/>
        <v>0</v>
      </c>
      <c r="EO230" s="475">
        <f t="shared" si="182"/>
        <v>0</v>
      </c>
      <c r="EP230" s="475">
        <f t="shared" si="182"/>
        <v>0</v>
      </c>
      <c r="EQ230" s="475">
        <f t="shared" si="182"/>
        <v>0</v>
      </c>
      <c r="ER230" s="475">
        <f t="shared" si="182"/>
        <v>0</v>
      </c>
      <c r="ES230" s="475">
        <f t="shared" si="182"/>
        <v>0</v>
      </c>
      <c r="ET230" s="475">
        <f t="shared" si="182"/>
        <v>0</v>
      </c>
      <c r="EU230" s="475">
        <f t="shared" si="182"/>
        <v>0</v>
      </c>
      <c r="EV230" s="475">
        <f t="shared" si="182"/>
        <v>0</v>
      </c>
      <c r="EW230" s="475">
        <f t="shared" si="182"/>
        <v>0</v>
      </c>
      <c r="EX230" s="475">
        <f t="shared" si="182"/>
        <v>0</v>
      </c>
      <c r="EY230" s="475">
        <f t="shared" si="182"/>
        <v>0</v>
      </c>
      <c r="EZ230" s="475">
        <f t="shared" si="182"/>
        <v>0</v>
      </c>
      <c r="FA230" s="475">
        <f t="shared" si="182"/>
        <v>0</v>
      </c>
      <c r="FB230" s="475">
        <f t="shared" si="182"/>
        <v>0</v>
      </c>
      <c r="FC230" s="475">
        <f t="shared" si="182"/>
        <v>0</v>
      </c>
      <c r="FD230" s="475">
        <f t="shared" si="182"/>
        <v>0</v>
      </c>
      <c r="FE230" s="475">
        <f t="shared" si="182"/>
        <v>0</v>
      </c>
      <c r="FF230" s="475">
        <f t="shared" si="182"/>
        <v>0</v>
      </c>
      <c r="FG230" s="475">
        <f t="shared" si="182"/>
        <v>0</v>
      </c>
      <c r="FH230" s="475">
        <f t="shared" si="182"/>
        <v>0</v>
      </c>
      <c r="FI230" s="475">
        <f t="shared" si="182"/>
        <v>0</v>
      </c>
      <c r="FJ230" s="475">
        <f t="shared" si="182"/>
        <v>0</v>
      </c>
      <c r="FK230" s="475">
        <f t="shared" si="182"/>
        <v>0</v>
      </c>
      <c r="FL230" s="475">
        <f t="shared" si="182"/>
        <v>0</v>
      </c>
      <c r="FM230" s="475">
        <f t="shared" si="182"/>
        <v>0</v>
      </c>
      <c r="FN230" s="475">
        <f t="shared" si="182"/>
        <v>0</v>
      </c>
      <c r="FO230" s="475">
        <f t="shared" si="182"/>
        <v>0</v>
      </c>
      <c r="FP230" s="475">
        <f t="shared" si="182"/>
        <v>0</v>
      </c>
      <c r="FQ230" s="475">
        <f t="shared" si="182"/>
        <v>0</v>
      </c>
      <c r="FR230" s="475">
        <f t="shared" si="182"/>
        <v>0</v>
      </c>
      <c r="FS230" s="475">
        <f t="shared" si="182"/>
        <v>0</v>
      </c>
      <c r="FT230" s="475">
        <f t="shared" si="182"/>
        <v>0</v>
      </c>
      <c r="FU230" s="475">
        <f t="shared" si="182"/>
        <v>0</v>
      </c>
      <c r="FV230" s="475">
        <f t="shared" si="182"/>
        <v>0</v>
      </c>
      <c r="FW230" s="475">
        <f t="shared" si="182"/>
        <v>0</v>
      </c>
      <c r="FX230" s="475">
        <f t="shared" si="182"/>
        <v>0</v>
      </c>
      <c r="FY230" s="475">
        <f t="shared" si="182"/>
        <v>0</v>
      </c>
      <c r="FZ230" s="475">
        <f t="shared" si="182"/>
        <v>0</v>
      </c>
      <c r="GA230" s="475">
        <f t="shared" si="182"/>
        <v>0</v>
      </c>
      <c r="GB230" s="475">
        <f t="shared" si="182"/>
        <v>0</v>
      </c>
    </row>
    <row r="231" spans="2:184" x14ac:dyDescent="0.35">
      <c r="B231" s="517">
        <f>VLOOKUP(C231,'QUALIFIED ENGINES'!$D$7:$P$9999,13,FALSE)</f>
        <v>45291</v>
      </c>
      <c r="C231" s="472">
        <f>'QUALIFIED ENGINES'!D101</f>
        <v>91564</v>
      </c>
      <c r="D231" s="475">
        <f t="shared" si="120"/>
        <v>0</v>
      </c>
      <c r="E231" s="475">
        <f t="shared" ref="E231:BP234" si="185">_xlfn.IFNA(IF($B231=0,0,IF(DATE(E$4,E$5,1)&gt;=$B231,E100,0)),0)</f>
        <v>0</v>
      </c>
      <c r="F231" s="475">
        <f t="shared" si="185"/>
        <v>0</v>
      </c>
      <c r="G231" s="475">
        <f t="shared" si="185"/>
        <v>0</v>
      </c>
      <c r="H231" s="475">
        <f t="shared" si="185"/>
        <v>0</v>
      </c>
      <c r="I231" s="475">
        <f t="shared" si="185"/>
        <v>0</v>
      </c>
      <c r="J231" s="475">
        <f t="shared" si="185"/>
        <v>0</v>
      </c>
      <c r="K231" s="475">
        <f t="shared" si="185"/>
        <v>0</v>
      </c>
      <c r="L231" s="475">
        <f t="shared" si="185"/>
        <v>0</v>
      </c>
      <c r="M231" s="475">
        <f t="shared" si="185"/>
        <v>0</v>
      </c>
      <c r="N231" s="475">
        <f t="shared" si="185"/>
        <v>0</v>
      </c>
      <c r="O231" s="475">
        <f t="shared" si="185"/>
        <v>0</v>
      </c>
      <c r="P231" s="475">
        <f t="shared" si="185"/>
        <v>0</v>
      </c>
      <c r="Q231" s="475">
        <f t="shared" si="185"/>
        <v>0</v>
      </c>
      <c r="R231" s="475">
        <f t="shared" si="185"/>
        <v>0</v>
      </c>
      <c r="S231" s="475">
        <f t="shared" si="185"/>
        <v>0</v>
      </c>
      <c r="T231" s="475">
        <f t="shared" si="185"/>
        <v>0</v>
      </c>
      <c r="U231" s="475">
        <f t="shared" si="185"/>
        <v>0</v>
      </c>
      <c r="V231" s="475">
        <f t="shared" si="185"/>
        <v>0</v>
      </c>
      <c r="W231" s="475">
        <f t="shared" si="185"/>
        <v>0</v>
      </c>
      <c r="X231" s="475">
        <f t="shared" si="185"/>
        <v>0</v>
      </c>
      <c r="Y231" s="475">
        <f t="shared" si="185"/>
        <v>0</v>
      </c>
      <c r="Z231" s="475">
        <f t="shared" si="185"/>
        <v>0</v>
      </c>
      <c r="AA231" s="475">
        <f t="shared" si="185"/>
        <v>0</v>
      </c>
      <c r="AB231" s="475">
        <f t="shared" si="185"/>
        <v>0</v>
      </c>
      <c r="AC231" s="475">
        <f t="shared" si="185"/>
        <v>0</v>
      </c>
      <c r="AD231" s="475">
        <f t="shared" si="185"/>
        <v>0</v>
      </c>
      <c r="AE231" s="475">
        <f t="shared" si="185"/>
        <v>0</v>
      </c>
      <c r="AF231" s="475">
        <f t="shared" si="185"/>
        <v>0</v>
      </c>
      <c r="AG231" s="475">
        <f t="shared" si="185"/>
        <v>0</v>
      </c>
      <c r="AH231" s="475">
        <f t="shared" si="185"/>
        <v>0</v>
      </c>
      <c r="AI231" s="475">
        <f t="shared" si="185"/>
        <v>0</v>
      </c>
      <c r="AJ231" s="475">
        <f t="shared" si="185"/>
        <v>0</v>
      </c>
      <c r="AK231" s="475">
        <f t="shared" si="185"/>
        <v>0</v>
      </c>
      <c r="AL231" s="475">
        <f t="shared" si="185"/>
        <v>0</v>
      </c>
      <c r="AM231" s="475">
        <f t="shared" si="185"/>
        <v>0</v>
      </c>
      <c r="AN231" s="475">
        <f t="shared" si="185"/>
        <v>0</v>
      </c>
      <c r="AO231" s="475">
        <f t="shared" si="185"/>
        <v>0</v>
      </c>
      <c r="AP231" s="475">
        <f t="shared" si="185"/>
        <v>0</v>
      </c>
      <c r="AQ231" s="475">
        <f t="shared" si="185"/>
        <v>0</v>
      </c>
      <c r="AR231" s="475">
        <f t="shared" si="185"/>
        <v>0</v>
      </c>
      <c r="AS231" s="475">
        <f t="shared" si="185"/>
        <v>0</v>
      </c>
      <c r="AT231" s="475">
        <f t="shared" si="185"/>
        <v>0</v>
      </c>
      <c r="AU231" s="475">
        <f t="shared" si="185"/>
        <v>0</v>
      </c>
      <c r="AV231" s="475">
        <f t="shared" si="185"/>
        <v>0</v>
      </c>
      <c r="AW231" s="475">
        <f t="shared" si="185"/>
        <v>0</v>
      </c>
      <c r="AX231" s="475">
        <f t="shared" si="185"/>
        <v>0</v>
      </c>
      <c r="AY231" s="475">
        <f t="shared" si="185"/>
        <v>0</v>
      </c>
      <c r="AZ231" s="475">
        <f t="shared" si="185"/>
        <v>0</v>
      </c>
      <c r="BA231" s="475">
        <f t="shared" si="185"/>
        <v>0</v>
      </c>
      <c r="BB231" s="475">
        <f t="shared" si="185"/>
        <v>0</v>
      </c>
      <c r="BC231" s="475">
        <f t="shared" si="185"/>
        <v>0</v>
      </c>
      <c r="BD231" s="475">
        <f t="shared" si="185"/>
        <v>0</v>
      </c>
      <c r="BE231" s="475">
        <f t="shared" si="185"/>
        <v>0</v>
      </c>
      <c r="BF231" s="475">
        <f t="shared" si="185"/>
        <v>0</v>
      </c>
      <c r="BG231" s="475">
        <f t="shared" si="185"/>
        <v>0</v>
      </c>
      <c r="BH231" s="475">
        <f t="shared" si="185"/>
        <v>0</v>
      </c>
      <c r="BI231" s="475">
        <f t="shared" si="185"/>
        <v>0</v>
      </c>
      <c r="BJ231" s="475">
        <f t="shared" si="185"/>
        <v>0</v>
      </c>
      <c r="BK231" s="475">
        <f t="shared" si="185"/>
        <v>0</v>
      </c>
      <c r="BL231" s="475">
        <f t="shared" si="185"/>
        <v>0</v>
      </c>
      <c r="BM231" s="475">
        <f t="shared" si="185"/>
        <v>0</v>
      </c>
      <c r="BN231" s="475">
        <f t="shared" si="185"/>
        <v>0</v>
      </c>
      <c r="BO231" s="475">
        <f t="shared" si="185"/>
        <v>0</v>
      </c>
      <c r="BP231" s="475">
        <f t="shared" si="185"/>
        <v>0</v>
      </c>
      <c r="BQ231" s="475">
        <f t="shared" si="183"/>
        <v>0</v>
      </c>
      <c r="BR231" s="475">
        <f t="shared" ref="BR231:BX231" si="186">_xlfn.IFNA(IF($B231=0,0,IF(DATE(BR$4,BR$5,1)&gt;=$B231,BR100,0)),0)</f>
        <v>0</v>
      </c>
      <c r="BS231" s="475">
        <f t="shared" si="186"/>
        <v>0</v>
      </c>
      <c r="BT231" s="475">
        <f t="shared" si="186"/>
        <v>0</v>
      </c>
      <c r="BU231" s="475">
        <f t="shared" si="186"/>
        <v>0</v>
      </c>
      <c r="BV231" s="475">
        <f t="shared" si="186"/>
        <v>0</v>
      </c>
      <c r="BW231" s="475">
        <f t="shared" si="186"/>
        <v>0</v>
      </c>
      <c r="BX231" s="475">
        <f t="shared" si="186"/>
        <v>0</v>
      </c>
      <c r="BY231" s="475">
        <f t="shared" si="183"/>
        <v>0</v>
      </c>
      <c r="BZ231" s="475">
        <f t="shared" si="183"/>
        <v>0</v>
      </c>
      <c r="CA231" s="475">
        <f t="shared" si="183"/>
        <v>0</v>
      </c>
      <c r="CB231" s="475">
        <f t="shared" si="183"/>
        <v>0</v>
      </c>
      <c r="CC231" s="475">
        <f t="shared" si="183"/>
        <v>0</v>
      </c>
      <c r="CD231" s="475">
        <f t="shared" si="183"/>
        <v>0</v>
      </c>
      <c r="CE231" s="475">
        <f t="shared" si="183"/>
        <v>0</v>
      </c>
      <c r="CF231" s="475">
        <f t="shared" si="183"/>
        <v>0</v>
      </c>
      <c r="CG231" s="475">
        <f t="shared" si="183"/>
        <v>0</v>
      </c>
      <c r="CH231" s="475">
        <f t="shared" si="183"/>
        <v>0</v>
      </c>
      <c r="CI231" s="475">
        <f t="shared" si="183"/>
        <v>0</v>
      </c>
      <c r="CJ231" s="475">
        <f t="shared" si="183"/>
        <v>0</v>
      </c>
      <c r="CK231" s="475">
        <f t="shared" si="183"/>
        <v>0</v>
      </c>
      <c r="CL231" s="475">
        <f t="shared" si="183"/>
        <v>0</v>
      </c>
      <c r="CM231" s="475">
        <f t="shared" si="183"/>
        <v>0</v>
      </c>
      <c r="CN231" s="475">
        <f t="shared" si="183"/>
        <v>0</v>
      </c>
      <c r="CO231" s="475">
        <f t="shared" si="183"/>
        <v>0</v>
      </c>
      <c r="CP231" s="475">
        <f t="shared" si="183"/>
        <v>0</v>
      </c>
      <c r="CQ231" s="475">
        <f t="shared" si="183"/>
        <v>0</v>
      </c>
      <c r="CR231" s="475">
        <f t="shared" si="183"/>
        <v>0</v>
      </c>
      <c r="CS231" s="475">
        <f t="shared" si="183"/>
        <v>0</v>
      </c>
      <c r="CT231" s="475">
        <f t="shared" si="183"/>
        <v>133.72</v>
      </c>
      <c r="CU231" s="475">
        <f t="shared" si="183"/>
        <v>396.29</v>
      </c>
      <c r="CV231" s="475">
        <f t="shared" si="183"/>
        <v>432.02</v>
      </c>
      <c r="CW231" s="475">
        <f t="shared" si="183"/>
        <v>502.05</v>
      </c>
      <c r="CX231" s="475">
        <f t="shared" si="183"/>
        <v>179.33</v>
      </c>
      <c r="CY231" s="475">
        <f t="shared" si="183"/>
        <v>0</v>
      </c>
      <c r="CZ231" s="475">
        <f t="shared" si="183"/>
        <v>384.98</v>
      </c>
      <c r="DA231" s="475">
        <f t="shared" si="183"/>
        <v>442.61</v>
      </c>
      <c r="DB231" s="475">
        <f t="shared" si="183"/>
        <v>471.93</v>
      </c>
      <c r="DC231" s="475">
        <f t="shared" si="183"/>
        <v>454.18</v>
      </c>
      <c r="DD231" s="475">
        <f t="shared" si="183"/>
        <v>147.83000000000001</v>
      </c>
      <c r="DE231" s="475">
        <f t="shared" si="183"/>
        <v>0</v>
      </c>
      <c r="DF231" s="475">
        <f t="shared" si="183"/>
        <v>0</v>
      </c>
      <c r="DG231" s="475">
        <f t="shared" si="183"/>
        <v>0</v>
      </c>
      <c r="DH231" s="475">
        <f t="shared" si="183"/>
        <v>0</v>
      </c>
      <c r="DI231" s="475">
        <f t="shared" si="183"/>
        <v>0</v>
      </c>
      <c r="DJ231" s="475">
        <f t="shared" si="183"/>
        <v>0</v>
      </c>
      <c r="DK231" s="475">
        <f t="shared" si="183"/>
        <v>0</v>
      </c>
      <c r="DL231" s="475">
        <f t="shared" si="183"/>
        <v>0</v>
      </c>
      <c r="DM231" s="475">
        <f t="shared" si="183"/>
        <v>0</v>
      </c>
      <c r="DN231" s="475">
        <f t="shared" si="183"/>
        <v>0</v>
      </c>
      <c r="DO231" s="475">
        <f t="shared" si="183"/>
        <v>0</v>
      </c>
      <c r="DP231" s="475">
        <f t="shared" si="183"/>
        <v>0</v>
      </c>
      <c r="DQ231" s="475">
        <f t="shared" si="183"/>
        <v>0</v>
      </c>
      <c r="DR231" s="475">
        <f t="shared" si="183"/>
        <v>0</v>
      </c>
      <c r="DS231" s="475">
        <f t="shared" si="183"/>
        <v>0</v>
      </c>
      <c r="DT231" s="475">
        <f t="shared" si="183"/>
        <v>0</v>
      </c>
      <c r="DU231" s="475">
        <f t="shared" si="183"/>
        <v>0</v>
      </c>
      <c r="DV231" s="475">
        <f t="shared" si="183"/>
        <v>0</v>
      </c>
      <c r="DW231" s="475">
        <f t="shared" si="183"/>
        <v>0</v>
      </c>
      <c r="DX231" s="475">
        <f t="shared" si="183"/>
        <v>0</v>
      </c>
      <c r="DY231" s="475">
        <f t="shared" si="183"/>
        <v>0</v>
      </c>
      <c r="DZ231" s="475">
        <f t="shared" si="183"/>
        <v>0</v>
      </c>
      <c r="EA231" s="475">
        <f t="shared" si="183"/>
        <v>0</v>
      </c>
      <c r="EB231" s="475">
        <f t="shared" si="182"/>
        <v>0</v>
      </c>
      <c r="EC231" s="475">
        <f t="shared" si="182"/>
        <v>0</v>
      </c>
      <c r="ED231" s="475">
        <f t="shared" si="182"/>
        <v>0</v>
      </c>
      <c r="EE231" s="475">
        <f t="shared" si="182"/>
        <v>0</v>
      </c>
      <c r="EF231" s="475">
        <f t="shared" si="182"/>
        <v>0</v>
      </c>
      <c r="EG231" s="475">
        <f t="shared" si="182"/>
        <v>0</v>
      </c>
      <c r="EH231" s="475">
        <f t="shared" si="182"/>
        <v>0</v>
      </c>
      <c r="EI231" s="475">
        <f t="shared" si="182"/>
        <v>0</v>
      </c>
      <c r="EJ231" s="475">
        <f t="shared" si="182"/>
        <v>0</v>
      </c>
      <c r="EK231" s="475">
        <f t="shared" si="182"/>
        <v>0</v>
      </c>
      <c r="EL231" s="475">
        <f t="shared" si="182"/>
        <v>0</v>
      </c>
      <c r="EM231" s="475">
        <f t="shared" si="182"/>
        <v>0</v>
      </c>
      <c r="EN231" s="475">
        <f t="shared" si="182"/>
        <v>0</v>
      </c>
      <c r="EO231" s="475">
        <f t="shared" si="182"/>
        <v>0</v>
      </c>
      <c r="EP231" s="475">
        <f t="shared" si="182"/>
        <v>0</v>
      </c>
      <c r="EQ231" s="475">
        <f t="shared" si="182"/>
        <v>0</v>
      </c>
      <c r="ER231" s="475">
        <f t="shared" si="182"/>
        <v>0</v>
      </c>
      <c r="ES231" s="475">
        <f t="shared" si="182"/>
        <v>0</v>
      </c>
      <c r="ET231" s="475">
        <f t="shared" si="182"/>
        <v>0</v>
      </c>
      <c r="EU231" s="475">
        <f t="shared" si="182"/>
        <v>0</v>
      </c>
      <c r="EV231" s="475">
        <f t="shared" si="182"/>
        <v>0</v>
      </c>
      <c r="EW231" s="475">
        <f t="shared" si="182"/>
        <v>0</v>
      </c>
      <c r="EX231" s="475">
        <f t="shared" si="182"/>
        <v>0</v>
      </c>
      <c r="EY231" s="475">
        <f t="shared" si="182"/>
        <v>0</v>
      </c>
      <c r="EZ231" s="475">
        <f t="shared" si="182"/>
        <v>0</v>
      </c>
      <c r="FA231" s="475">
        <f t="shared" si="182"/>
        <v>0</v>
      </c>
      <c r="FB231" s="475">
        <f t="shared" si="182"/>
        <v>0</v>
      </c>
      <c r="FC231" s="475">
        <f t="shared" si="182"/>
        <v>0</v>
      </c>
      <c r="FD231" s="475">
        <f t="shared" si="182"/>
        <v>0</v>
      </c>
      <c r="FE231" s="475">
        <f t="shared" si="182"/>
        <v>0</v>
      </c>
      <c r="FF231" s="475">
        <f t="shared" si="182"/>
        <v>0</v>
      </c>
      <c r="FG231" s="475">
        <f t="shared" si="182"/>
        <v>0</v>
      </c>
      <c r="FH231" s="475">
        <f t="shared" si="182"/>
        <v>0</v>
      </c>
      <c r="FI231" s="475">
        <f t="shared" si="182"/>
        <v>0</v>
      </c>
      <c r="FJ231" s="475">
        <f t="shared" si="182"/>
        <v>0</v>
      </c>
      <c r="FK231" s="475">
        <f t="shared" si="182"/>
        <v>0</v>
      </c>
      <c r="FL231" s="475">
        <f t="shared" si="182"/>
        <v>0</v>
      </c>
      <c r="FM231" s="475">
        <f t="shared" si="182"/>
        <v>0</v>
      </c>
      <c r="FN231" s="475">
        <f t="shared" si="182"/>
        <v>0</v>
      </c>
      <c r="FO231" s="475">
        <f t="shared" si="182"/>
        <v>0</v>
      </c>
      <c r="FP231" s="475">
        <f t="shared" si="182"/>
        <v>0</v>
      </c>
      <c r="FQ231" s="475">
        <f t="shared" si="182"/>
        <v>0</v>
      </c>
      <c r="FR231" s="475">
        <f t="shared" si="182"/>
        <v>0</v>
      </c>
      <c r="FS231" s="475">
        <f t="shared" si="182"/>
        <v>0</v>
      </c>
      <c r="FT231" s="475">
        <f t="shared" si="182"/>
        <v>0</v>
      </c>
      <c r="FU231" s="475">
        <f t="shared" si="182"/>
        <v>0</v>
      </c>
      <c r="FV231" s="475">
        <f t="shared" si="182"/>
        <v>0</v>
      </c>
      <c r="FW231" s="475">
        <f t="shared" si="182"/>
        <v>0</v>
      </c>
      <c r="FX231" s="475">
        <f t="shared" si="182"/>
        <v>0</v>
      </c>
      <c r="FY231" s="475">
        <f t="shared" si="182"/>
        <v>0</v>
      </c>
      <c r="FZ231" s="475">
        <f t="shared" si="182"/>
        <v>0</v>
      </c>
      <c r="GA231" s="475">
        <f t="shared" si="182"/>
        <v>0</v>
      </c>
      <c r="GB231" s="475">
        <f t="shared" si="182"/>
        <v>0</v>
      </c>
    </row>
    <row r="232" spans="2:184" x14ac:dyDescent="0.35">
      <c r="B232" s="517">
        <f>VLOOKUP(C232,'QUALIFIED ENGINES'!$D$7:$P$9999,13,FALSE)</f>
        <v>45064.041666666664</v>
      </c>
      <c r="C232" s="472">
        <f>'QUALIFIED ENGINES'!D102</f>
        <v>91566</v>
      </c>
      <c r="D232" s="475">
        <f t="shared" si="120"/>
        <v>0</v>
      </c>
      <c r="E232" s="475">
        <f t="shared" si="185"/>
        <v>0</v>
      </c>
      <c r="F232" s="475">
        <f t="shared" si="185"/>
        <v>0</v>
      </c>
      <c r="G232" s="475">
        <f t="shared" si="185"/>
        <v>0</v>
      </c>
      <c r="H232" s="475">
        <f t="shared" si="185"/>
        <v>0</v>
      </c>
      <c r="I232" s="475">
        <f t="shared" si="185"/>
        <v>0</v>
      </c>
      <c r="J232" s="475">
        <f t="shared" si="185"/>
        <v>0</v>
      </c>
      <c r="K232" s="475">
        <f t="shared" si="185"/>
        <v>0</v>
      </c>
      <c r="L232" s="475">
        <f t="shared" si="185"/>
        <v>0</v>
      </c>
      <c r="M232" s="475">
        <f t="shared" si="185"/>
        <v>0</v>
      </c>
      <c r="N232" s="475">
        <f t="shared" si="185"/>
        <v>0</v>
      </c>
      <c r="O232" s="475">
        <f t="shared" si="185"/>
        <v>0</v>
      </c>
      <c r="P232" s="475">
        <f t="shared" si="185"/>
        <v>0</v>
      </c>
      <c r="Q232" s="475">
        <f t="shared" si="185"/>
        <v>0</v>
      </c>
      <c r="R232" s="475">
        <f t="shared" si="185"/>
        <v>0</v>
      </c>
      <c r="S232" s="475">
        <f t="shared" si="185"/>
        <v>0</v>
      </c>
      <c r="T232" s="475">
        <f t="shared" si="185"/>
        <v>0</v>
      </c>
      <c r="U232" s="475">
        <f t="shared" si="185"/>
        <v>0</v>
      </c>
      <c r="V232" s="475">
        <f t="shared" si="185"/>
        <v>0</v>
      </c>
      <c r="W232" s="475">
        <f t="shared" si="185"/>
        <v>0</v>
      </c>
      <c r="X232" s="475">
        <f t="shared" si="185"/>
        <v>0</v>
      </c>
      <c r="Y232" s="475">
        <f t="shared" si="185"/>
        <v>0</v>
      </c>
      <c r="Z232" s="475">
        <f t="shared" si="185"/>
        <v>0</v>
      </c>
      <c r="AA232" s="475">
        <f t="shared" si="185"/>
        <v>0</v>
      </c>
      <c r="AB232" s="475">
        <f t="shared" si="185"/>
        <v>0</v>
      </c>
      <c r="AC232" s="475">
        <f t="shared" si="185"/>
        <v>0</v>
      </c>
      <c r="AD232" s="475">
        <f t="shared" si="185"/>
        <v>0</v>
      </c>
      <c r="AE232" s="475">
        <f t="shared" si="185"/>
        <v>0</v>
      </c>
      <c r="AF232" s="475">
        <f t="shared" si="185"/>
        <v>0</v>
      </c>
      <c r="AG232" s="475">
        <f t="shared" si="185"/>
        <v>0</v>
      </c>
      <c r="AH232" s="475">
        <f t="shared" si="185"/>
        <v>0</v>
      </c>
      <c r="AI232" s="475">
        <f t="shared" si="185"/>
        <v>0</v>
      </c>
      <c r="AJ232" s="475">
        <f t="shared" si="185"/>
        <v>0</v>
      </c>
      <c r="AK232" s="475">
        <f t="shared" si="185"/>
        <v>0</v>
      </c>
      <c r="AL232" s="475">
        <f t="shared" si="185"/>
        <v>0</v>
      </c>
      <c r="AM232" s="475">
        <f t="shared" si="185"/>
        <v>0</v>
      </c>
      <c r="AN232" s="475">
        <f t="shared" si="185"/>
        <v>0</v>
      </c>
      <c r="AO232" s="475">
        <f t="shared" si="185"/>
        <v>0</v>
      </c>
      <c r="AP232" s="475">
        <f t="shared" si="185"/>
        <v>0</v>
      </c>
      <c r="AQ232" s="475">
        <f t="shared" si="185"/>
        <v>0</v>
      </c>
      <c r="AR232" s="475">
        <f t="shared" si="185"/>
        <v>0</v>
      </c>
      <c r="AS232" s="475">
        <f t="shared" si="185"/>
        <v>0</v>
      </c>
      <c r="AT232" s="475">
        <f t="shared" si="185"/>
        <v>0</v>
      </c>
      <c r="AU232" s="475">
        <f t="shared" si="185"/>
        <v>0</v>
      </c>
      <c r="AV232" s="475">
        <f t="shared" si="185"/>
        <v>0</v>
      </c>
      <c r="AW232" s="475">
        <f t="shared" si="185"/>
        <v>0</v>
      </c>
      <c r="AX232" s="475">
        <f t="shared" si="185"/>
        <v>0</v>
      </c>
      <c r="AY232" s="475">
        <f t="shared" si="185"/>
        <v>0</v>
      </c>
      <c r="AZ232" s="475">
        <f t="shared" si="185"/>
        <v>0</v>
      </c>
      <c r="BA232" s="475">
        <f t="shared" si="185"/>
        <v>0</v>
      </c>
      <c r="BB232" s="475">
        <f t="shared" si="185"/>
        <v>0</v>
      </c>
      <c r="BC232" s="475">
        <f t="shared" si="185"/>
        <v>0</v>
      </c>
      <c r="BD232" s="475">
        <f t="shared" si="185"/>
        <v>0</v>
      </c>
      <c r="BE232" s="475">
        <f t="shared" si="185"/>
        <v>0</v>
      </c>
      <c r="BF232" s="475">
        <f t="shared" si="185"/>
        <v>0</v>
      </c>
      <c r="BG232" s="475">
        <f t="shared" si="185"/>
        <v>0</v>
      </c>
      <c r="BH232" s="475">
        <f t="shared" si="185"/>
        <v>0</v>
      </c>
      <c r="BI232" s="475">
        <f t="shared" si="185"/>
        <v>0</v>
      </c>
      <c r="BJ232" s="475">
        <f t="shared" si="185"/>
        <v>0</v>
      </c>
      <c r="BK232" s="475">
        <f t="shared" si="185"/>
        <v>0</v>
      </c>
      <c r="BL232" s="475">
        <f t="shared" si="185"/>
        <v>0</v>
      </c>
      <c r="BM232" s="475">
        <f t="shared" si="185"/>
        <v>0</v>
      </c>
      <c r="BN232" s="475">
        <f t="shared" si="185"/>
        <v>0</v>
      </c>
      <c r="BO232" s="475">
        <f t="shared" si="185"/>
        <v>0</v>
      </c>
      <c r="BP232" s="475">
        <f t="shared" si="185"/>
        <v>0</v>
      </c>
      <c r="BQ232" s="475">
        <f t="shared" si="183"/>
        <v>0</v>
      </c>
      <c r="BR232" s="475">
        <f t="shared" ref="BR232:BX232" si="187">_xlfn.IFNA(IF($B232=0,0,IF(DATE(BR$4,BR$5,1)&gt;=$B232,BR101,0)),0)</f>
        <v>0</v>
      </c>
      <c r="BS232" s="475">
        <f t="shared" si="187"/>
        <v>0</v>
      </c>
      <c r="BT232" s="475">
        <f t="shared" si="187"/>
        <v>0</v>
      </c>
      <c r="BU232" s="475">
        <f t="shared" si="187"/>
        <v>0</v>
      </c>
      <c r="BV232" s="475">
        <f t="shared" si="187"/>
        <v>0</v>
      </c>
      <c r="BW232" s="475">
        <f t="shared" si="187"/>
        <v>0</v>
      </c>
      <c r="BX232" s="475">
        <f t="shared" si="187"/>
        <v>0</v>
      </c>
      <c r="BY232" s="475">
        <f t="shared" si="183"/>
        <v>0</v>
      </c>
      <c r="BZ232" s="475">
        <f t="shared" si="183"/>
        <v>0</v>
      </c>
      <c r="CA232" s="475">
        <f t="shared" si="183"/>
        <v>0</v>
      </c>
      <c r="CB232" s="475">
        <f t="shared" si="183"/>
        <v>0</v>
      </c>
      <c r="CC232" s="475">
        <f t="shared" si="183"/>
        <v>0</v>
      </c>
      <c r="CD232" s="475">
        <f t="shared" si="183"/>
        <v>35.659999999999997</v>
      </c>
      <c r="CE232" s="475">
        <f t="shared" si="183"/>
        <v>455.08</v>
      </c>
      <c r="CF232" s="475">
        <f t="shared" si="183"/>
        <v>437.81</v>
      </c>
      <c r="CG232" s="475">
        <f t="shared" si="183"/>
        <v>418.95</v>
      </c>
      <c r="CH232" s="475">
        <f t="shared" si="183"/>
        <v>398.05</v>
      </c>
      <c r="CI232" s="475">
        <f t="shared" si="183"/>
        <v>412.83</v>
      </c>
      <c r="CJ232" s="475">
        <f t="shared" si="183"/>
        <v>465.53</v>
      </c>
      <c r="CK232" s="475">
        <f t="shared" si="183"/>
        <v>454.04</v>
      </c>
      <c r="CL232" s="475">
        <f t="shared" si="183"/>
        <v>441</v>
      </c>
      <c r="CM232" s="475">
        <f t="shared" si="183"/>
        <v>438.75</v>
      </c>
      <c r="CN232" s="475">
        <f t="shared" si="183"/>
        <v>440.91</v>
      </c>
      <c r="CO232" s="475">
        <f t="shared" si="183"/>
        <v>448.24</v>
      </c>
      <c r="CP232" s="475">
        <f t="shared" si="183"/>
        <v>405.49</v>
      </c>
      <c r="CQ232" s="475">
        <f t="shared" si="183"/>
        <v>496.6</v>
      </c>
      <c r="CR232" s="475">
        <f t="shared" si="183"/>
        <v>452.58</v>
      </c>
      <c r="CS232" s="475">
        <f t="shared" si="183"/>
        <v>444.46</v>
      </c>
      <c r="CT232" s="475">
        <f t="shared" si="183"/>
        <v>397.55</v>
      </c>
      <c r="CU232" s="475">
        <f t="shared" si="183"/>
        <v>396.29</v>
      </c>
      <c r="CV232" s="475">
        <f t="shared" si="183"/>
        <v>432.02</v>
      </c>
      <c r="CW232" s="475">
        <f t="shared" si="183"/>
        <v>502.05</v>
      </c>
      <c r="CX232" s="475">
        <f t="shared" si="183"/>
        <v>179.33</v>
      </c>
      <c r="CY232" s="475">
        <f t="shared" si="183"/>
        <v>0</v>
      </c>
      <c r="CZ232" s="475">
        <f t="shared" si="183"/>
        <v>384.98</v>
      </c>
      <c r="DA232" s="475">
        <f t="shared" si="183"/>
        <v>442.61</v>
      </c>
      <c r="DB232" s="475">
        <f t="shared" si="183"/>
        <v>471.93</v>
      </c>
      <c r="DC232" s="475">
        <f t="shared" si="183"/>
        <v>454.18</v>
      </c>
      <c r="DD232" s="475">
        <f t="shared" si="183"/>
        <v>147.83000000000001</v>
      </c>
      <c r="DE232" s="475">
        <f t="shared" si="183"/>
        <v>0</v>
      </c>
      <c r="DF232" s="475">
        <f t="shared" si="183"/>
        <v>0</v>
      </c>
      <c r="DG232" s="475">
        <f t="shared" si="183"/>
        <v>0</v>
      </c>
      <c r="DH232" s="475">
        <f t="shared" si="183"/>
        <v>0</v>
      </c>
      <c r="DI232" s="475">
        <f t="shared" si="183"/>
        <v>0</v>
      </c>
      <c r="DJ232" s="475">
        <f t="shared" si="183"/>
        <v>0</v>
      </c>
      <c r="DK232" s="475">
        <f t="shared" si="183"/>
        <v>0</v>
      </c>
      <c r="DL232" s="475">
        <f t="shared" si="183"/>
        <v>0</v>
      </c>
      <c r="DM232" s="475">
        <f t="shared" si="183"/>
        <v>0</v>
      </c>
      <c r="DN232" s="475">
        <f t="shared" si="183"/>
        <v>0</v>
      </c>
      <c r="DO232" s="475">
        <f t="shared" si="183"/>
        <v>0</v>
      </c>
      <c r="DP232" s="475">
        <f t="shared" si="183"/>
        <v>0</v>
      </c>
      <c r="DQ232" s="475">
        <f t="shared" si="183"/>
        <v>0</v>
      </c>
      <c r="DR232" s="475">
        <f t="shared" si="183"/>
        <v>0</v>
      </c>
      <c r="DS232" s="475">
        <f t="shared" si="183"/>
        <v>0</v>
      </c>
      <c r="DT232" s="475">
        <f t="shared" si="183"/>
        <v>0</v>
      </c>
      <c r="DU232" s="475">
        <f t="shared" si="183"/>
        <v>0</v>
      </c>
      <c r="DV232" s="475">
        <f t="shared" si="183"/>
        <v>0</v>
      </c>
      <c r="DW232" s="475">
        <f t="shared" si="183"/>
        <v>0</v>
      </c>
      <c r="DX232" s="475">
        <f t="shared" si="183"/>
        <v>0</v>
      </c>
      <c r="DY232" s="475">
        <f t="shared" si="183"/>
        <v>0</v>
      </c>
      <c r="DZ232" s="475">
        <f t="shared" si="183"/>
        <v>0</v>
      </c>
      <c r="EA232" s="475">
        <f t="shared" si="183"/>
        <v>0</v>
      </c>
      <c r="EB232" s="475">
        <f t="shared" si="182"/>
        <v>0</v>
      </c>
      <c r="EC232" s="475">
        <f t="shared" si="182"/>
        <v>0</v>
      </c>
      <c r="ED232" s="475">
        <f t="shared" si="182"/>
        <v>0</v>
      </c>
      <c r="EE232" s="475">
        <f t="shared" si="182"/>
        <v>0</v>
      </c>
      <c r="EF232" s="475">
        <f t="shared" si="182"/>
        <v>0</v>
      </c>
      <c r="EG232" s="475">
        <f t="shared" si="182"/>
        <v>0</v>
      </c>
      <c r="EH232" s="475">
        <f t="shared" si="182"/>
        <v>0</v>
      </c>
      <c r="EI232" s="475">
        <f t="shared" si="182"/>
        <v>0</v>
      </c>
      <c r="EJ232" s="475">
        <f t="shared" si="182"/>
        <v>0</v>
      </c>
      <c r="EK232" s="475">
        <f t="shared" si="182"/>
        <v>0</v>
      </c>
      <c r="EL232" s="475">
        <f t="shared" si="182"/>
        <v>0</v>
      </c>
      <c r="EM232" s="475">
        <f t="shared" si="182"/>
        <v>0</v>
      </c>
      <c r="EN232" s="475">
        <f t="shared" si="182"/>
        <v>0</v>
      </c>
      <c r="EO232" s="475">
        <f t="shared" si="182"/>
        <v>0</v>
      </c>
      <c r="EP232" s="475">
        <f t="shared" si="182"/>
        <v>0</v>
      </c>
      <c r="EQ232" s="475">
        <f t="shared" si="182"/>
        <v>0</v>
      </c>
      <c r="ER232" s="475">
        <f t="shared" si="182"/>
        <v>0</v>
      </c>
      <c r="ES232" s="475">
        <f t="shared" si="182"/>
        <v>0</v>
      </c>
      <c r="ET232" s="475">
        <f t="shared" si="182"/>
        <v>0</v>
      </c>
      <c r="EU232" s="475">
        <f t="shared" si="182"/>
        <v>0</v>
      </c>
      <c r="EV232" s="475">
        <f t="shared" si="182"/>
        <v>0</v>
      </c>
      <c r="EW232" s="475">
        <f t="shared" si="182"/>
        <v>0</v>
      </c>
      <c r="EX232" s="475">
        <f t="shared" si="182"/>
        <v>0</v>
      </c>
      <c r="EY232" s="475">
        <f t="shared" si="182"/>
        <v>0</v>
      </c>
      <c r="EZ232" s="475">
        <f t="shared" si="182"/>
        <v>0</v>
      </c>
      <c r="FA232" s="475">
        <f t="shared" si="182"/>
        <v>0</v>
      </c>
      <c r="FB232" s="475">
        <f t="shared" si="182"/>
        <v>0</v>
      </c>
      <c r="FC232" s="475">
        <f t="shared" si="182"/>
        <v>0</v>
      </c>
      <c r="FD232" s="475">
        <f t="shared" si="182"/>
        <v>0</v>
      </c>
      <c r="FE232" s="475">
        <f t="shared" si="182"/>
        <v>0</v>
      </c>
      <c r="FF232" s="475">
        <f t="shared" si="182"/>
        <v>0</v>
      </c>
      <c r="FG232" s="475">
        <f t="shared" si="182"/>
        <v>0</v>
      </c>
      <c r="FH232" s="475">
        <f t="shared" si="182"/>
        <v>0</v>
      </c>
      <c r="FI232" s="475">
        <f t="shared" si="182"/>
        <v>0</v>
      </c>
      <c r="FJ232" s="475">
        <f t="shared" si="182"/>
        <v>0</v>
      </c>
      <c r="FK232" s="475">
        <f t="shared" si="182"/>
        <v>0</v>
      </c>
      <c r="FL232" s="475">
        <f t="shared" si="182"/>
        <v>0</v>
      </c>
      <c r="FM232" s="475">
        <f t="shared" si="182"/>
        <v>0</v>
      </c>
      <c r="FN232" s="475">
        <f t="shared" si="182"/>
        <v>0</v>
      </c>
      <c r="FO232" s="475">
        <f t="shared" si="182"/>
        <v>0</v>
      </c>
      <c r="FP232" s="475">
        <f t="shared" si="182"/>
        <v>0</v>
      </c>
      <c r="FQ232" s="475">
        <f t="shared" si="182"/>
        <v>0</v>
      </c>
      <c r="FR232" s="475">
        <f t="shared" si="182"/>
        <v>0</v>
      </c>
      <c r="FS232" s="475">
        <f t="shared" si="182"/>
        <v>0</v>
      </c>
      <c r="FT232" s="475">
        <f t="shared" si="182"/>
        <v>0</v>
      </c>
      <c r="FU232" s="475">
        <f t="shared" si="182"/>
        <v>0</v>
      </c>
      <c r="FV232" s="475">
        <f t="shared" si="182"/>
        <v>0</v>
      </c>
      <c r="FW232" s="475">
        <f t="shared" si="182"/>
        <v>0</v>
      </c>
      <c r="FX232" s="475">
        <f t="shared" si="182"/>
        <v>0</v>
      </c>
      <c r="FY232" s="475">
        <f t="shared" si="182"/>
        <v>0</v>
      </c>
      <c r="FZ232" s="475">
        <f t="shared" si="182"/>
        <v>0</v>
      </c>
      <c r="GA232" s="475">
        <f t="shared" si="182"/>
        <v>0</v>
      </c>
      <c r="GB232" s="475">
        <f t="shared" si="182"/>
        <v>0</v>
      </c>
    </row>
    <row r="233" spans="2:184" x14ac:dyDescent="0.35">
      <c r="B233" s="517">
        <f>VLOOKUP(C233,'QUALIFIED ENGINES'!$D$7:$P$9999,13,FALSE)</f>
        <v>43658</v>
      </c>
      <c r="C233" s="472">
        <f>'QUALIFIED ENGINES'!D135</f>
        <v>91587</v>
      </c>
      <c r="D233" s="475">
        <f t="shared" ref="D233:D264" si="188">_xlfn.IFNA(IF($B233=0,0,IF(DATE(D$4,D$5,1)&gt;=$B233,D102,0)),0)</f>
        <v>0</v>
      </c>
      <c r="E233" s="475">
        <f t="shared" si="185"/>
        <v>0</v>
      </c>
      <c r="F233" s="475">
        <f t="shared" si="185"/>
        <v>0</v>
      </c>
      <c r="G233" s="475">
        <f t="shared" si="185"/>
        <v>0</v>
      </c>
      <c r="H233" s="475">
        <f t="shared" si="185"/>
        <v>0</v>
      </c>
      <c r="I233" s="475">
        <f t="shared" si="185"/>
        <v>0</v>
      </c>
      <c r="J233" s="475">
        <f t="shared" si="185"/>
        <v>0</v>
      </c>
      <c r="K233" s="475">
        <f t="shared" si="185"/>
        <v>0</v>
      </c>
      <c r="L233" s="475">
        <f t="shared" si="185"/>
        <v>0</v>
      </c>
      <c r="M233" s="475">
        <f t="shared" si="185"/>
        <v>0</v>
      </c>
      <c r="N233" s="475">
        <f t="shared" si="185"/>
        <v>0</v>
      </c>
      <c r="O233" s="475">
        <f t="shared" si="185"/>
        <v>0</v>
      </c>
      <c r="P233" s="475">
        <f t="shared" si="185"/>
        <v>0</v>
      </c>
      <c r="Q233" s="475">
        <f t="shared" si="185"/>
        <v>0</v>
      </c>
      <c r="R233" s="475">
        <f t="shared" si="185"/>
        <v>0</v>
      </c>
      <c r="S233" s="475">
        <f t="shared" si="185"/>
        <v>0</v>
      </c>
      <c r="T233" s="475">
        <f t="shared" si="185"/>
        <v>0</v>
      </c>
      <c r="U233" s="475">
        <f t="shared" si="185"/>
        <v>0</v>
      </c>
      <c r="V233" s="475">
        <f t="shared" si="185"/>
        <v>0</v>
      </c>
      <c r="W233" s="475">
        <f t="shared" si="185"/>
        <v>0</v>
      </c>
      <c r="X233" s="475">
        <f t="shared" si="185"/>
        <v>0</v>
      </c>
      <c r="Y233" s="475">
        <f t="shared" si="185"/>
        <v>0</v>
      </c>
      <c r="Z233" s="475">
        <f t="shared" si="185"/>
        <v>0</v>
      </c>
      <c r="AA233" s="475">
        <f t="shared" si="185"/>
        <v>0</v>
      </c>
      <c r="AB233" s="475">
        <f t="shared" si="185"/>
        <v>0</v>
      </c>
      <c r="AC233" s="475">
        <f t="shared" si="185"/>
        <v>0</v>
      </c>
      <c r="AD233" s="475">
        <f t="shared" si="185"/>
        <v>0</v>
      </c>
      <c r="AE233" s="475">
        <f t="shared" si="185"/>
        <v>0</v>
      </c>
      <c r="AF233" s="475">
        <f t="shared" si="185"/>
        <v>0</v>
      </c>
      <c r="AG233" s="475">
        <f t="shared" si="185"/>
        <v>0</v>
      </c>
      <c r="AH233" s="475">
        <f t="shared" si="185"/>
        <v>0</v>
      </c>
      <c r="AI233" s="475">
        <f t="shared" si="185"/>
        <v>0</v>
      </c>
      <c r="AJ233" s="475">
        <f t="shared" si="185"/>
        <v>0</v>
      </c>
      <c r="AK233" s="475">
        <f t="shared" si="185"/>
        <v>0</v>
      </c>
      <c r="AL233" s="475">
        <f t="shared" si="185"/>
        <v>0</v>
      </c>
      <c r="AM233" s="475">
        <f t="shared" si="185"/>
        <v>0</v>
      </c>
      <c r="AN233" s="475">
        <f t="shared" si="185"/>
        <v>0</v>
      </c>
      <c r="AO233" s="475">
        <f t="shared" si="185"/>
        <v>0</v>
      </c>
      <c r="AP233" s="475">
        <f t="shared" si="185"/>
        <v>0</v>
      </c>
      <c r="AQ233" s="475">
        <f t="shared" si="185"/>
        <v>0</v>
      </c>
      <c r="AR233" s="475">
        <f t="shared" si="185"/>
        <v>0</v>
      </c>
      <c r="AS233" s="475">
        <f t="shared" si="185"/>
        <v>0</v>
      </c>
      <c r="AT233" s="475">
        <f t="shared" si="185"/>
        <v>0</v>
      </c>
      <c r="AU233" s="475">
        <f t="shared" si="185"/>
        <v>0</v>
      </c>
      <c r="AV233" s="475">
        <f t="shared" si="185"/>
        <v>0</v>
      </c>
      <c r="AW233" s="475">
        <f t="shared" si="185"/>
        <v>0</v>
      </c>
      <c r="AX233" s="475">
        <f t="shared" si="185"/>
        <v>0</v>
      </c>
      <c r="AY233" s="475">
        <f t="shared" si="185"/>
        <v>0</v>
      </c>
      <c r="AZ233" s="475">
        <f t="shared" si="185"/>
        <v>0</v>
      </c>
      <c r="BA233" s="475">
        <f t="shared" si="185"/>
        <v>0</v>
      </c>
      <c r="BB233" s="475">
        <f t="shared" si="185"/>
        <v>0</v>
      </c>
      <c r="BC233" s="475">
        <f t="shared" si="185"/>
        <v>0</v>
      </c>
      <c r="BD233" s="475">
        <f t="shared" si="185"/>
        <v>0</v>
      </c>
      <c r="BE233" s="475">
        <f t="shared" si="185"/>
        <v>0</v>
      </c>
      <c r="BF233" s="475">
        <f t="shared" si="185"/>
        <v>0</v>
      </c>
      <c r="BG233" s="475">
        <f t="shared" si="185"/>
        <v>0</v>
      </c>
      <c r="BH233" s="475">
        <f t="shared" si="185"/>
        <v>0</v>
      </c>
      <c r="BI233" s="475">
        <f t="shared" si="185"/>
        <v>0</v>
      </c>
      <c r="BJ233" s="475">
        <f t="shared" si="185"/>
        <v>0</v>
      </c>
      <c r="BK233" s="475">
        <f t="shared" si="185"/>
        <v>0</v>
      </c>
      <c r="BL233" s="475">
        <f t="shared" si="185"/>
        <v>0</v>
      </c>
      <c r="BM233" s="475">
        <f t="shared" si="185"/>
        <v>0</v>
      </c>
      <c r="BN233" s="475">
        <f t="shared" si="185"/>
        <v>0</v>
      </c>
      <c r="BO233" s="475">
        <f t="shared" si="185"/>
        <v>0</v>
      </c>
      <c r="BP233" s="475">
        <f t="shared" si="185"/>
        <v>0</v>
      </c>
      <c r="BQ233" s="475">
        <f t="shared" si="183"/>
        <v>0</v>
      </c>
      <c r="BR233" s="475">
        <f t="shared" ref="BR233:BX233" si="189">_xlfn.IFNA(IF($B233=0,0,IF(DATE(BR$4,BR$5,1)&gt;=$B233,BR102,0)),0)</f>
        <v>0</v>
      </c>
      <c r="BS233" s="475">
        <f t="shared" si="189"/>
        <v>0</v>
      </c>
      <c r="BT233" s="475">
        <f t="shared" si="189"/>
        <v>0</v>
      </c>
      <c r="BU233" s="475">
        <f t="shared" si="189"/>
        <v>0</v>
      </c>
      <c r="BV233" s="475">
        <f t="shared" si="189"/>
        <v>0</v>
      </c>
      <c r="BW233" s="475">
        <f t="shared" si="189"/>
        <v>0</v>
      </c>
      <c r="BX233" s="475">
        <f t="shared" si="189"/>
        <v>0</v>
      </c>
      <c r="BY233" s="475">
        <f t="shared" si="183"/>
        <v>0</v>
      </c>
      <c r="BZ233" s="475">
        <f t="shared" si="183"/>
        <v>0</v>
      </c>
      <c r="CA233" s="475">
        <f t="shared" si="183"/>
        <v>0</v>
      </c>
      <c r="CB233" s="475">
        <f t="shared" si="183"/>
        <v>0</v>
      </c>
      <c r="CC233" s="475">
        <f t="shared" si="183"/>
        <v>0</v>
      </c>
      <c r="CD233" s="475">
        <f t="shared" si="183"/>
        <v>0</v>
      </c>
      <c r="CE233" s="475">
        <f t="shared" si="183"/>
        <v>0</v>
      </c>
      <c r="CF233" s="475">
        <f t="shared" si="183"/>
        <v>0</v>
      </c>
      <c r="CG233" s="475">
        <f t="shared" si="183"/>
        <v>0</v>
      </c>
      <c r="CH233" s="475">
        <f t="shared" si="183"/>
        <v>0</v>
      </c>
      <c r="CI233" s="475">
        <f t="shared" si="183"/>
        <v>0</v>
      </c>
      <c r="CJ233" s="475">
        <f t="shared" si="183"/>
        <v>0</v>
      </c>
      <c r="CK233" s="475">
        <f t="shared" si="183"/>
        <v>0</v>
      </c>
      <c r="CL233" s="475">
        <f t="shared" si="183"/>
        <v>0</v>
      </c>
      <c r="CM233" s="475">
        <f t="shared" si="183"/>
        <v>0</v>
      </c>
      <c r="CN233" s="475">
        <f t="shared" si="183"/>
        <v>0</v>
      </c>
      <c r="CO233" s="475">
        <f t="shared" si="183"/>
        <v>0</v>
      </c>
      <c r="CP233" s="475">
        <f t="shared" si="183"/>
        <v>0</v>
      </c>
      <c r="CQ233" s="475">
        <f t="shared" si="183"/>
        <v>0</v>
      </c>
      <c r="CR233" s="475">
        <f t="shared" si="183"/>
        <v>0</v>
      </c>
      <c r="CS233" s="475">
        <f t="shared" si="183"/>
        <v>0</v>
      </c>
      <c r="CT233" s="475">
        <f t="shared" si="183"/>
        <v>0</v>
      </c>
      <c r="CU233" s="475">
        <f t="shared" si="183"/>
        <v>0</v>
      </c>
      <c r="CV233" s="475">
        <f t="shared" si="183"/>
        <v>0</v>
      </c>
      <c r="CW233" s="475">
        <f t="shared" si="183"/>
        <v>0</v>
      </c>
      <c r="CX233" s="475">
        <f t="shared" si="183"/>
        <v>0</v>
      </c>
      <c r="CY233" s="475">
        <f t="shared" si="183"/>
        <v>0</v>
      </c>
      <c r="CZ233" s="475">
        <f t="shared" si="183"/>
        <v>0</v>
      </c>
      <c r="DA233" s="475">
        <f t="shared" si="183"/>
        <v>0</v>
      </c>
      <c r="DB233" s="475">
        <f t="shared" si="183"/>
        <v>0</v>
      </c>
      <c r="DC233" s="475">
        <f t="shared" si="183"/>
        <v>0</v>
      </c>
      <c r="DD233" s="475">
        <f t="shared" si="183"/>
        <v>0</v>
      </c>
      <c r="DE233" s="475">
        <f t="shared" si="183"/>
        <v>0</v>
      </c>
      <c r="DF233" s="475">
        <f t="shared" si="183"/>
        <v>0</v>
      </c>
      <c r="DG233" s="475">
        <f t="shared" si="183"/>
        <v>0</v>
      </c>
      <c r="DH233" s="475">
        <f t="shared" si="183"/>
        <v>0</v>
      </c>
      <c r="DI233" s="475">
        <f t="shared" si="183"/>
        <v>0</v>
      </c>
      <c r="DJ233" s="475">
        <f t="shared" si="183"/>
        <v>0</v>
      </c>
      <c r="DK233" s="475">
        <f t="shared" si="183"/>
        <v>0</v>
      </c>
      <c r="DL233" s="475">
        <f t="shared" si="183"/>
        <v>0</v>
      </c>
      <c r="DM233" s="475">
        <f t="shared" si="183"/>
        <v>0</v>
      </c>
      <c r="DN233" s="475">
        <f t="shared" si="183"/>
        <v>0</v>
      </c>
      <c r="DO233" s="475">
        <f t="shared" si="183"/>
        <v>0</v>
      </c>
      <c r="DP233" s="475">
        <f t="shared" si="183"/>
        <v>0</v>
      </c>
      <c r="DQ233" s="475">
        <f t="shared" si="183"/>
        <v>0</v>
      </c>
      <c r="DR233" s="475">
        <f t="shared" si="183"/>
        <v>0</v>
      </c>
      <c r="DS233" s="475">
        <f t="shared" si="183"/>
        <v>0</v>
      </c>
      <c r="DT233" s="475">
        <f t="shared" si="183"/>
        <v>0</v>
      </c>
      <c r="DU233" s="475">
        <f t="shared" si="183"/>
        <v>0</v>
      </c>
      <c r="DV233" s="475">
        <f t="shared" si="183"/>
        <v>0</v>
      </c>
      <c r="DW233" s="475">
        <f t="shared" si="183"/>
        <v>0</v>
      </c>
      <c r="DX233" s="475">
        <f t="shared" si="183"/>
        <v>0</v>
      </c>
      <c r="DY233" s="475">
        <f t="shared" si="183"/>
        <v>0</v>
      </c>
      <c r="DZ233" s="475">
        <f t="shared" si="183"/>
        <v>0</v>
      </c>
      <c r="EA233" s="475">
        <f t="shared" si="183"/>
        <v>0</v>
      </c>
      <c r="EB233" s="475">
        <f t="shared" si="182"/>
        <v>0</v>
      </c>
      <c r="EC233" s="475">
        <f t="shared" si="182"/>
        <v>0</v>
      </c>
      <c r="ED233" s="475">
        <f t="shared" si="182"/>
        <v>0</v>
      </c>
      <c r="EE233" s="475">
        <f t="shared" si="182"/>
        <v>0</v>
      </c>
      <c r="EF233" s="475">
        <f t="shared" si="182"/>
        <v>0</v>
      </c>
      <c r="EG233" s="475">
        <f t="shared" si="182"/>
        <v>0</v>
      </c>
      <c r="EH233" s="475">
        <f t="shared" si="182"/>
        <v>0</v>
      </c>
      <c r="EI233" s="475">
        <f t="shared" si="182"/>
        <v>0</v>
      </c>
      <c r="EJ233" s="475">
        <f t="shared" si="182"/>
        <v>0</v>
      </c>
      <c r="EK233" s="475">
        <f t="shared" si="182"/>
        <v>0</v>
      </c>
      <c r="EL233" s="475">
        <f t="shared" si="182"/>
        <v>0</v>
      </c>
      <c r="EM233" s="475">
        <f t="shared" si="182"/>
        <v>0</v>
      </c>
      <c r="EN233" s="475">
        <f t="shared" si="182"/>
        <v>0</v>
      </c>
      <c r="EO233" s="475">
        <f t="shared" si="182"/>
        <v>0</v>
      </c>
      <c r="EP233" s="475">
        <f t="shared" si="182"/>
        <v>0</v>
      </c>
      <c r="EQ233" s="475">
        <f t="shared" si="182"/>
        <v>0</v>
      </c>
      <c r="ER233" s="475">
        <f t="shared" si="182"/>
        <v>0</v>
      </c>
      <c r="ES233" s="475">
        <f t="shared" si="182"/>
        <v>0</v>
      </c>
      <c r="ET233" s="475">
        <f t="shared" si="182"/>
        <v>0</v>
      </c>
      <c r="EU233" s="475">
        <f t="shared" si="182"/>
        <v>0</v>
      </c>
      <c r="EV233" s="475">
        <f t="shared" si="182"/>
        <v>0</v>
      </c>
      <c r="EW233" s="475">
        <f t="shared" si="182"/>
        <v>0</v>
      </c>
      <c r="EX233" s="475">
        <f t="shared" si="182"/>
        <v>0</v>
      </c>
      <c r="EY233" s="475">
        <f t="shared" si="182"/>
        <v>0</v>
      </c>
      <c r="EZ233" s="475">
        <f t="shared" si="182"/>
        <v>0</v>
      </c>
      <c r="FA233" s="475">
        <f t="shared" si="182"/>
        <v>0</v>
      </c>
      <c r="FB233" s="475">
        <f t="shared" si="182"/>
        <v>0</v>
      </c>
      <c r="FC233" s="475">
        <f t="shared" si="182"/>
        <v>0</v>
      </c>
      <c r="FD233" s="475">
        <f t="shared" si="182"/>
        <v>0</v>
      </c>
      <c r="FE233" s="475">
        <f t="shared" si="182"/>
        <v>0</v>
      </c>
      <c r="FF233" s="475">
        <f t="shared" si="182"/>
        <v>0</v>
      </c>
      <c r="FG233" s="475">
        <f t="shared" si="182"/>
        <v>0</v>
      </c>
      <c r="FH233" s="475">
        <f t="shared" si="182"/>
        <v>0</v>
      </c>
      <c r="FI233" s="475">
        <f t="shared" si="182"/>
        <v>0</v>
      </c>
      <c r="FJ233" s="475">
        <f t="shared" si="182"/>
        <v>0</v>
      </c>
      <c r="FK233" s="475">
        <f t="shared" si="182"/>
        <v>0</v>
      </c>
      <c r="FL233" s="475">
        <f t="shared" si="182"/>
        <v>0</v>
      </c>
      <c r="FM233" s="475">
        <f t="shared" si="182"/>
        <v>0</v>
      </c>
      <c r="FN233" s="475">
        <f t="shared" si="182"/>
        <v>0</v>
      </c>
      <c r="FO233" s="475">
        <f t="shared" si="182"/>
        <v>0</v>
      </c>
      <c r="FP233" s="475">
        <f t="shared" si="182"/>
        <v>0</v>
      </c>
      <c r="FQ233" s="475">
        <f t="shared" si="182"/>
        <v>0</v>
      </c>
      <c r="FR233" s="475">
        <f t="shared" si="182"/>
        <v>0</v>
      </c>
      <c r="FS233" s="475">
        <f t="shared" ref="FS233:GB233" si="190">_xlfn.IFNA(IF($B233=0,0,IF(DATE(FS$4,FS$5,1)&gt;=$B233,FS102,0)),0)</f>
        <v>0</v>
      </c>
      <c r="FT233" s="475">
        <f t="shared" si="190"/>
        <v>0</v>
      </c>
      <c r="FU233" s="475">
        <f t="shared" si="190"/>
        <v>0</v>
      </c>
      <c r="FV233" s="475">
        <f t="shared" si="190"/>
        <v>0</v>
      </c>
      <c r="FW233" s="475">
        <f t="shared" si="190"/>
        <v>0</v>
      </c>
      <c r="FX233" s="475">
        <f t="shared" si="190"/>
        <v>0</v>
      </c>
      <c r="FY233" s="475">
        <f t="shared" si="190"/>
        <v>0</v>
      </c>
      <c r="FZ233" s="475">
        <f t="shared" si="190"/>
        <v>0</v>
      </c>
      <c r="GA233" s="475">
        <f t="shared" si="190"/>
        <v>0</v>
      </c>
      <c r="GB233" s="475">
        <f t="shared" si="190"/>
        <v>0</v>
      </c>
    </row>
    <row r="234" spans="2:184" x14ac:dyDescent="0.35">
      <c r="B234" s="517">
        <f>VLOOKUP(C234,'QUALIFIED ENGINES'!$D$7:$P$9999,13,FALSE)</f>
        <v>43647</v>
      </c>
      <c r="C234" s="472">
        <f>'QUALIFIED ENGINES'!D136</f>
        <v>91586</v>
      </c>
      <c r="D234" s="475">
        <f t="shared" si="188"/>
        <v>0</v>
      </c>
      <c r="E234" s="475">
        <f t="shared" si="185"/>
        <v>0</v>
      </c>
      <c r="F234" s="475">
        <f t="shared" si="185"/>
        <v>0</v>
      </c>
      <c r="G234" s="475">
        <f t="shared" si="185"/>
        <v>0</v>
      </c>
      <c r="H234" s="475">
        <f t="shared" si="185"/>
        <v>0</v>
      </c>
      <c r="I234" s="475">
        <f t="shared" si="185"/>
        <v>0</v>
      </c>
      <c r="J234" s="475">
        <f t="shared" si="185"/>
        <v>0</v>
      </c>
      <c r="K234" s="475">
        <f t="shared" si="185"/>
        <v>0</v>
      </c>
      <c r="L234" s="475">
        <f t="shared" si="185"/>
        <v>0</v>
      </c>
      <c r="M234" s="475">
        <f t="shared" si="185"/>
        <v>0</v>
      </c>
      <c r="N234" s="475">
        <f t="shared" si="185"/>
        <v>0</v>
      </c>
      <c r="O234" s="475">
        <f t="shared" si="185"/>
        <v>0</v>
      </c>
      <c r="P234" s="475">
        <f t="shared" si="185"/>
        <v>0</v>
      </c>
      <c r="Q234" s="475">
        <f t="shared" si="185"/>
        <v>0</v>
      </c>
      <c r="R234" s="475">
        <f t="shared" si="185"/>
        <v>0</v>
      </c>
      <c r="S234" s="475">
        <f t="shared" si="185"/>
        <v>0</v>
      </c>
      <c r="T234" s="475">
        <f t="shared" si="185"/>
        <v>0</v>
      </c>
      <c r="U234" s="475">
        <f t="shared" si="185"/>
        <v>0</v>
      </c>
      <c r="V234" s="475">
        <f t="shared" si="185"/>
        <v>0</v>
      </c>
      <c r="W234" s="475">
        <f t="shared" si="185"/>
        <v>0</v>
      </c>
      <c r="X234" s="475">
        <f t="shared" si="185"/>
        <v>0</v>
      </c>
      <c r="Y234" s="475">
        <f t="shared" si="185"/>
        <v>0</v>
      </c>
      <c r="Z234" s="475">
        <f t="shared" si="185"/>
        <v>0</v>
      </c>
      <c r="AA234" s="475">
        <f t="shared" si="185"/>
        <v>0</v>
      </c>
      <c r="AB234" s="475">
        <f t="shared" si="185"/>
        <v>0</v>
      </c>
      <c r="AC234" s="475">
        <f t="shared" si="185"/>
        <v>0</v>
      </c>
      <c r="AD234" s="475">
        <f t="shared" si="185"/>
        <v>0</v>
      </c>
      <c r="AE234" s="475">
        <f t="shared" si="185"/>
        <v>0</v>
      </c>
      <c r="AF234" s="475">
        <f t="shared" si="185"/>
        <v>0</v>
      </c>
      <c r="AG234" s="475">
        <f t="shared" si="185"/>
        <v>0</v>
      </c>
      <c r="AH234" s="475">
        <f t="shared" si="185"/>
        <v>0</v>
      </c>
      <c r="AI234" s="475">
        <f t="shared" si="185"/>
        <v>0</v>
      </c>
      <c r="AJ234" s="475">
        <f t="shared" si="185"/>
        <v>0</v>
      </c>
      <c r="AK234" s="475">
        <f t="shared" si="185"/>
        <v>0</v>
      </c>
      <c r="AL234" s="475">
        <f t="shared" si="185"/>
        <v>0</v>
      </c>
      <c r="AM234" s="475">
        <f t="shared" si="185"/>
        <v>0</v>
      </c>
      <c r="AN234" s="475">
        <f t="shared" si="185"/>
        <v>0</v>
      </c>
      <c r="AO234" s="475">
        <f t="shared" si="185"/>
        <v>0</v>
      </c>
      <c r="AP234" s="475">
        <f t="shared" si="185"/>
        <v>0</v>
      </c>
      <c r="AQ234" s="475">
        <f t="shared" si="185"/>
        <v>0</v>
      </c>
      <c r="AR234" s="475">
        <f t="shared" si="185"/>
        <v>0</v>
      </c>
      <c r="AS234" s="475">
        <f t="shared" si="185"/>
        <v>0</v>
      </c>
      <c r="AT234" s="475">
        <f t="shared" si="185"/>
        <v>0</v>
      </c>
      <c r="AU234" s="475">
        <f t="shared" si="185"/>
        <v>0</v>
      </c>
      <c r="AV234" s="475">
        <f t="shared" si="185"/>
        <v>0</v>
      </c>
      <c r="AW234" s="475">
        <f t="shared" si="185"/>
        <v>0</v>
      </c>
      <c r="AX234" s="475">
        <f t="shared" si="185"/>
        <v>0</v>
      </c>
      <c r="AY234" s="475">
        <f t="shared" si="185"/>
        <v>0</v>
      </c>
      <c r="AZ234" s="475">
        <f t="shared" si="185"/>
        <v>0</v>
      </c>
      <c r="BA234" s="475">
        <f t="shared" si="185"/>
        <v>0</v>
      </c>
      <c r="BB234" s="475">
        <f t="shared" si="185"/>
        <v>0</v>
      </c>
      <c r="BC234" s="475">
        <f t="shared" si="185"/>
        <v>0</v>
      </c>
      <c r="BD234" s="475">
        <f t="shared" si="185"/>
        <v>0</v>
      </c>
      <c r="BE234" s="475">
        <f t="shared" si="185"/>
        <v>0</v>
      </c>
      <c r="BF234" s="475">
        <f t="shared" si="185"/>
        <v>0</v>
      </c>
      <c r="BG234" s="475">
        <f t="shared" si="185"/>
        <v>0</v>
      </c>
      <c r="BH234" s="475">
        <f t="shared" si="185"/>
        <v>0</v>
      </c>
      <c r="BI234" s="475">
        <f t="shared" si="185"/>
        <v>0</v>
      </c>
      <c r="BJ234" s="475">
        <f t="shared" si="185"/>
        <v>0</v>
      </c>
      <c r="BK234" s="475">
        <f t="shared" si="185"/>
        <v>0</v>
      </c>
      <c r="BL234" s="475">
        <f t="shared" si="185"/>
        <v>0</v>
      </c>
      <c r="BM234" s="475">
        <f t="shared" si="185"/>
        <v>0</v>
      </c>
      <c r="BN234" s="475">
        <f t="shared" si="185"/>
        <v>0</v>
      </c>
      <c r="BO234" s="475">
        <f t="shared" si="185"/>
        <v>0</v>
      </c>
      <c r="BP234" s="475">
        <f t="shared" ref="BP234:EA237" si="191">_xlfn.IFNA(IF($B234=0,0,IF(DATE(BP$4,BP$5,1)&gt;=$B234,BP103,0)),0)</f>
        <v>0</v>
      </c>
      <c r="BQ234" s="475">
        <f t="shared" si="191"/>
        <v>0</v>
      </c>
      <c r="BR234" s="475">
        <f t="shared" ref="BR234:BX234" si="192">_xlfn.IFNA(IF($B234=0,0,IF(DATE(BR$4,BR$5,1)&gt;=$B234,BR103,0)),0)</f>
        <v>0</v>
      </c>
      <c r="BS234" s="475">
        <f t="shared" si="192"/>
        <v>0</v>
      </c>
      <c r="BT234" s="475">
        <f t="shared" si="192"/>
        <v>0</v>
      </c>
      <c r="BU234" s="475">
        <f t="shared" si="192"/>
        <v>0</v>
      </c>
      <c r="BV234" s="475">
        <f t="shared" si="192"/>
        <v>0</v>
      </c>
      <c r="BW234" s="475">
        <f t="shared" si="192"/>
        <v>0</v>
      </c>
      <c r="BX234" s="475">
        <f t="shared" si="192"/>
        <v>0</v>
      </c>
      <c r="BY234" s="475">
        <f t="shared" si="191"/>
        <v>0</v>
      </c>
      <c r="BZ234" s="475">
        <f t="shared" si="191"/>
        <v>0</v>
      </c>
      <c r="CA234" s="475">
        <f t="shared" si="191"/>
        <v>0</v>
      </c>
      <c r="CB234" s="475">
        <f t="shared" si="191"/>
        <v>0</v>
      </c>
      <c r="CC234" s="475">
        <f t="shared" si="191"/>
        <v>0</v>
      </c>
      <c r="CD234" s="475">
        <f t="shared" si="191"/>
        <v>0</v>
      </c>
      <c r="CE234" s="475">
        <f t="shared" si="191"/>
        <v>0</v>
      </c>
      <c r="CF234" s="475">
        <f t="shared" si="191"/>
        <v>0</v>
      </c>
      <c r="CG234" s="475">
        <f t="shared" si="191"/>
        <v>0</v>
      </c>
      <c r="CH234" s="475">
        <f t="shared" si="191"/>
        <v>0</v>
      </c>
      <c r="CI234" s="475">
        <f t="shared" si="191"/>
        <v>0</v>
      </c>
      <c r="CJ234" s="475">
        <f t="shared" si="191"/>
        <v>0</v>
      </c>
      <c r="CK234" s="475">
        <f t="shared" si="191"/>
        <v>0</v>
      </c>
      <c r="CL234" s="475">
        <f t="shared" si="191"/>
        <v>0</v>
      </c>
      <c r="CM234" s="475">
        <f t="shared" si="191"/>
        <v>0</v>
      </c>
      <c r="CN234" s="475">
        <f t="shared" si="191"/>
        <v>0</v>
      </c>
      <c r="CO234" s="475">
        <f t="shared" si="191"/>
        <v>0</v>
      </c>
      <c r="CP234" s="475">
        <f t="shared" si="191"/>
        <v>0</v>
      </c>
      <c r="CQ234" s="475">
        <f t="shared" si="191"/>
        <v>0</v>
      </c>
      <c r="CR234" s="475">
        <f t="shared" si="191"/>
        <v>0</v>
      </c>
      <c r="CS234" s="475">
        <f t="shared" si="191"/>
        <v>0</v>
      </c>
      <c r="CT234" s="475">
        <f t="shared" si="191"/>
        <v>0</v>
      </c>
      <c r="CU234" s="475">
        <f t="shared" si="191"/>
        <v>0</v>
      </c>
      <c r="CV234" s="475">
        <f t="shared" si="191"/>
        <v>0</v>
      </c>
      <c r="CW234" s="475">
        <f t="shared" si="191"/>
        <v>0</v>
      </c>
      <c r="CX234" s="475">
        <f t="shared" si="191"/>
        <v>0</v>
      </c>
      <c r="CY234" s="475">
        <f t="shared" si="191"/>
        <v>0</v>
      </c>
      <c r="CZ234" s="475">
        <f t="shared" si="191"/>
        <v>0</v>
      </c>
      <c r="DA234" s="475">
        <f t="shared" si="191"/>
        <v>0</v>
      </c>
      <c r="DB234" s="475">
        <f t="shared" si="191"/>
        <v>0</v>
      </c>
      <c r="DC234" s="475">
        <f t="shared" si="191"/>
        <v>0</v>
      </c>
      <c r="DD234" s="475">
        <f t="shared" si="191"/>
        <v>0</v>
      </c>
      <c r="DE234" s="475">
        <f t="shared" si="191"/>
        <v>0</v>
      </c>
      <c r="DF234" s="475">
        <f t="shared" si="191"/>
        <v>0</v>
      </c>
      <c r="DG234" s="475">
        <f t="shared" si="191"/>
        <v>0</v>
      </c>
      <c r="DH234" s="475">
        <f t="shared" si="191"/>
        <v>0</v>
      </c>
      <c r="DI234" s="475">
        <f t="shared" si="191"/>
        <v>0</v>
      </c>
      <c r="DJ234" s="475">
        <f t="shared" si="191"/>
        <v>0</v>
      </c>
      <c r="DK234" s="475">
        <f t="shared" si="191"/>
        <v>0</v>
      </c>
      <c r="DL234" s="475">
        <f t="shared" si="191"/>
        <v>0</v>
      </c>
      <c r="DM234" s="475">
        <f t="shared" si="191"/>
        <v>0</v>
      </c>
      <c r="DN234" s="475">
        <f t="shared" si="191"/>
        <v>0</v>
      </c>
      <c r="DO234" s="475">
        <f t="shared" si="191"/>
        <v>0</v>
      </c>
      <c r="DP234" s="475">
        <f t="shared" si="191"/>
        <v>0</v>
      </c>
      <c r="DQ234" s="475">
        <f t="shared" si="191"/>
        <v>0</v>
      </c>
      <c r="DR234" s="475">
        <f t="shared" si="191"/>
        <v>0</v>
      </c>
      <c r="DS234" s="475">
        <f t="shared" si="191"/>
        <v>0</v>
      </c>
      <c r="DT234" s="475">
        <f t="shared" si="191"/>
        <v>0</v>
      </c>
      <c r="DU234" s="475">
        <f t="shared" si="191"/>
        <v>0</v>
      </c>
      <c r="DV234" s="475">
        <f t="shared" si="191"/>
        <v>0</v>
      </c>
      <c r="DW234" s="475">
        <f t="shared" si="191"/>
        <v>0</v>
      </c>
      <c r="DX234" s="475">
        <f t="shared" si="191"/>
        <v>0</v>
      </c>
      <c r="DY234" s="475">
        <f t="shared" si="191"/>
        <v>0</v>
      </c>
      <c r="DZ234" s="475">
        <f t="shared" si="191"/>
        <v>0</v>
      </c>
      <c r="EA234" s="475">
        <f t="shared" si="191"/>
        <v>0</v>
      </c>
      <c r="EB234" s="475">
        <f t="shared" ref="EB234:GB238" si="193">_xlfn.IFNA(IF($B234=0,0,IF(DATE(EB$4,EB$5,1)&gt;=$B234,EB103,0)),0)</f>
        <v>0</v>
      </c>
      <c r="EC234" s="475">
        <f t="shared" si="193"/>
        <v>0</v>
      </c>
      <c r="ED234" s="475">
        <f t="shared" si="193"/>
        <v>0</v>
      </c>
      <c r="EE234" s="475">
        <f t="shared" si="193"/>
        <v>0</v>
      </c>
      <c r="EF234" s="475">
        <f t="shared" si="193"/>
        <v>0</v>
      </c>
      <c r="EG234" s="475">
        <f t="shared" si="193"/>
        <v>0</v>
      </c>
      <c r="EH234" s="475">
        <f t="shared" si="193"/>
        <v>0</v>
      </c>
      <c r="EI234" s="475">
        <f t="shared" si="193"/>
        <v>0</v>
      </c>
      <c r="EJ234" s="475">
        <f t="shared" si="193"/>
        <v>0</v>
      </c>
      <c r="EK234" s="475">
        <f t="shared" si="193"/>
        <v>0</v>
      </c>
      <c r="EL234" s="475">
        <f t="shared" si="193"/>
        <v>0</v>
      </c>
      <c r="EM234" s="475">
        <f t="shared" si="193"/>
        <v>0</v>
      </c>
      <c r="EN234" s="475">
        <f t="shared" si="193"/>
        <v>0</v>
      </c>
      <c r="EO234" s="475">
        <f t="shared" si="193"/>
        <v>0</v>
      </c>
      <c r="EP234" s="475">
        <f t="shared" si="193"/>
        <v>0</v>
      </c>
      <c r="EQ234" s="475">
        <f t="shared" si="193"/>
        <v>0</v>
      </c>
      <c r="ER234" s="475">
        <f t="shared" si="193"/>
        <v>0</v>
      </c>
      <c r="ES234" s="475">
        <f t="shared" si="193"/>
        <v>0</v>
      </c>
      <c r="ET234" s="475">
        <f t="shared" si="193"/>
        <v>0</v>
      </c>
      <c r="EU234" s="475">
        <f t="shared" si="193"/>
        <v>0</v>
      </c>
      <c r="EV234" s="475">
        <f t="shared" si="193"/>
        <v>0</v>
      </c>
      <c r="EW234" s="475">
        <f t="shared" si="193"/>
        <v>0</v>
      </c>
      <c r="EX234" s="475">
        <f t="shared" si="193"/>
        <v>0</v>
      </c>
      <c r="EY234" s="475">
        <f t="shared" si="193"/>
        <v>0</v>
      </c>
      <c r="EZ234" s="475">
        <f t="shared" si="193"/>
        <v>0</v>
      </c>
      <c r="FA234" s="475">
        <f t="shared" si="193"/>
        <v>0</v>
      </c>
      <c r="FB234" s="475">
        <f t="shared" si="193"/>
        <v>0</v>
      </c>
      <c r="FC234" s="475">
        <f t="shared" si="193"/>
        <v>0</v>
      </c>
      <c r="FD234" s="475">
        <f t="shared" si="193"/>
        <v>0</v>
      </c>
      <c r="FE234" s="475">
        <f t="shared" si="193"/>
        <v>0</v>
      </c>
      <c r="FF234" s="475">
        <f t="shared" si="193"/>
        <v>0</v>
      </c>
      <c r="FG234" s="475">
        <f t="shared" si="193"/>
        <v>0</v>
      </c>
      <c r="FH234" s="475">
        <f t="shared" si="193"/>
        <v>0</v>
      </c>
      <c r="FI234" s="475">
        <f t="shared" si="193"/>
        <v>0</v>
      </c>
      <c r="FJ234" s="475">
        <f t="shared" si="193"/>
        <v>0</v>
      </c>
      <c r="FK234" s="475">
        <f t="shared" si="193"/>
        <v>0</v>
      </c>
      <c r="FL234" s="475">
        <f t="shared" si="193"/>
        <v>0</v>
      </c>
      <c r="FM234" s="475">
        <f t="shared" si="193"/>
        <v>0</v>
      </c>
      <c r="FN234" s="475">
        <f t="shared" si="193"/>
        <v>0</v>
      </c>
      <c r="FO234" s="475">
        <f t="shared" si="193"/>
        <v>0</v>
      </c>
      <c r="FP234" s="475">
        <f t="shared" si="193"/>
        <v>0</v>
      </c>
      <c r="FQ234" s="475">
        <f t="shared" si="193"/>
        <v>0</v>
      </c>
      <c r="FR234" s="475">
        <f t="shared" si="193"/>
        <v>0</v>
      </c>
      <c r="FS234" s="475">
        <f t="shared" si="193"/>
        <v>0</v>
      </c>
      <c r="FT234" s="475">
        <f t="shared" si="193"/>
        <v>0</v>
      </c>
      <c r="FU234" s="475">
        <f t="shared" si="193"/>
        <v>0</v>
      </c>
      <c r="FV234" s="475">
        <f t="shared" si="193"/>
        <v>0</v>
      </c>
      <c r="FW234" s="475">
        <f t="shared" si="193"/>
        <v>0</v>
      </c>
      <c r="FX234" s="475">
        <f t="shared" si="193"/>
        <v>0</v>
      </c>
      <c r="FY234" s="475">
        <f t="shared" si="193"/>
        <v>0</v>
      </c>
      <c r="FZ234" s="475">
        <f t="shared" si="193"/>
        <v>0</v>
      </c>
      <c r="GA234" s="475">
        <f t="shared" si="193"/>
        <v>0</v>
      </c>
      <c r="GB234" s="475">
        <f t="shared" si="193"/>
        <v>0</v>
      </c>
    </row>
    <row r="235" spans="2:184" x14ac:dyDescent="0.35">
      <c r="B235" s="517">
        <f>VLOOKUP(C235,'QUALIFIED ENGINES'!$D$7:$P$9999,13,FALSE)</f>
        <v>44029</v>
      </c>
      <c r="C235" s="472">
        <f>'QUALIFIED ENGINES'!D137</f>
        <v>91606</v>
      </c>
      <c r="D235" s="475">
        <f t="shared" si="188"/>
        <v>0</v>
      </c>
      <c r="E235" s="475">
        <f t="shared" ref="E235:BP238" si="194">_xlfn.IFNA(IF($B235=0,0,IF(DATE(E$4,E$5,1)&gt;=$B235,E104,0)),0)</f>
        <v>0</v>
      </c>
      <c r="F235" s="475">
        <f t="shared" si="194"/>
        <v>0</v>
      </c>
      <c r="G235" s="475">
        <f t="shared" si="194"/>
        <v>0</v>
      </c>
      <c r="H235" s="475">
        <f t="shared" si="194"/>
        <v>0</v>
      </c>
      <c r="I235" s="475">
        <f t="shared" si="194"/>
        <v>0</v>
      </c>
      <c r="J235" s="475">
        <f t="shared" si="194"/>
        <v>0</v>
      </c>
      <c r="K235" s="475">
        <f t="shared" si="194"/>
        <v>0</v>
      </c>
      <c r="L235" s="475">
        <f t="shared" si="194"/>
        <v>0</v>
      </c>
      <c r="M235" s="475">
        <f t="shared" si="194"/>
        <v>0</v>
      </c>
      <c r="N235" s="475">
        <f t="shared" si="194"/>
        <v>0</v>
      </c>
      <c r="O235" s="475">
        <f t="shared" si="194"/>
        <v>0</v>
      </c>
      <c r="P235" s="475">
        <f t="shared" si="194"/>
        <v>0</v>
      </c>
      <c r="Q235" s="475">
        <f t="shared" si="194"/>
        <v>0</v>
      </c>
      <c r="R235" s="475">
        <f t="shared" si="194"/>
        <v>0</v>
      </c>
      <c r="S235" s="475">
        <f t="shared" si="194"/>
        <v>0</v>
      </c>
      <c r="T235" s="475">
        <f t="shared" si="194"/>
        <v>0</v>
      </c>
      <c r="U235" s="475">
        <f t="shared" si="194"/>
        <v>0</v>
      </c>
      <c r="V235" s="475">
        <f t="shared" si="194"/>
        <v>0</v>
      </c>
      <c r="W235" s="475">
        <f t="shared" si="194"/>
        <v>0</v>
      </c>
      <c r="X235" s="475">
        <f t="shared" si="194"/>
        <v>0</v>
      </c>
      <c r="Y235" s="475">
        <f t="shared" si="194"/>
        <v>0</v>
      </c>
      <c r="Z235" s="475">
        <f t="shared" si="194"/>
        <v>0</v>
      </c>
      <c r="AA235" s="475">
        <f t="shared" si="194"/>
        <v>0</v>
      </c>
      <c r="AB235" s="475">
        <f t="shared" si="194"/>
        <v>0</v>
      </c>
      <c r="AC235" s="475">
        <f t="shared" si="194"/>
        <v>0</v>
      </c>
      <c r="AD235" s="475">
        <f t="shared" si="194"/>
        <v>0</v>
      </c>
      <c r="AE235" s="475">
        <f t="shared" si="194"/>
        <v>0</v>
      </c>
      <c r="AF235" s="475">
        <f t="shared" si="194"/>
        <v>0</v>
      </c>
      <c r="AG235" s="475">
        <f t="shared" si="194"/>
        <v>0</v>
      </c>
      <c r="AH235" s="475">
        <f t="shared" si="194"/>
        <v>0</v>
      </c>
      <c r="AI235" s="475">
        <f t="shared" si="194"/>
        <v>0</v>
      </c>
      <c r="AJ235" s="475">
        <f t="shared" si="194"/>
        <v>0</v>
      </c>
      <c r="AK235" s="475">
        <f t="shared" si="194"/>
        <v>0</v>
      </c>
      <c r="AL235" s="475">
        <f t="shared" si="194"/>
        <v>0</v>
      </c>
      <c r="AM235" s="475">
        <f t="shared" si="194"/>
        <v>0</v>
      </c>
      <c r="AN235" s="475">
        <f t="shared" si="194"/>
        <v>0</v>
      </c>
      <c r="AO235" s="475">
        <f t="shared" si="194"/>
        <v>0</v>
      </c>
      <c r="AP235" s="475">
        <f t="shared" si="194"/>
        <v>0</v>
      </c>
      <c r="AQ235" s="475">
        <f t="shared" si="194"/>
        <v>0</v>
      </c>
      <c r="AR235" s="475">
        <f t="shared" si="194"/>
        <v>0</v>
      </c>
      <c r="AS235" s="475">
        <f t="shared" si="194"/>
        <v>0</v>
      </c>
      <c r="AT235" s="475">
        <f t="shared" si="194"/>
        <v>0</v>
      </c>
      <c r="AU235" s="475">
        <f t="shared" si="194"/>
        <v>0</v>
      </c>
      <c r="AV235" s="475">
        <f t="shared" si="194"/>
        <v>0</v>
      </c>
      <c r="AW235" s="475">
        <f t="shared" si="194"/>
        <v>0</v>
      </c>
      <c r="AX235" s="475">
        <f t="shared" si="194"/>
        <v>0</v>
      </c>
      <c r="AY235" s="475">
        <f t="shared" si="194"/>
        <v>0</v>
      </c>
      <c r="AZ235" s="475">
        <f t="shared" si="194"/>
        <v>0</v>
      </c>
      <c r="BA235" s="475">
        <f t="shared" si="194"/>
        <v>0</v>
      </c>
      <c r="BB235" s="475">
        <f t="shared" si="194"/>
        <v>0</v>
      </c>
      <c r="BC235" s="475">
        <f t="shared" si="194"/>
        <v>0</v>
      </c>
      <c r="BD235" s="475">
        <f t="shared" si="194"/>
        <v>0</v>
      </c>
      <c r="BE235" s="475">
        <f t="shared" si="194"/>
        <v>0</v>
      </c>
      <c r="BF235" s="475">
        <f t="shared" si="194"/>
        <v>0</v>
      </c>
      <c r="BG235" s="475">
        <f t="shared" si="194"/>
        <v>0</v>
      </c>
      <c r="BH235" s="475">
        <f t="shared" si="194"/>
        <v>0</v>
      </c>
      <c r="BI235" s="475">
        <f t="shared" si="194"/>
        <v>0</v>
      </c>
      <c r="BJ235" s="475">
        <f t="shared" si="194"/>
        <v>0</v>
      </c>
      <c r="BK235" s="475">
        <f t="shared" si="194"/>
        <v>0</v>
      </c>
      <c r="BL235" s="475">
        <f t="shared" si="194"/>
        <v>0</v>
      </c>
      <c r="BM235" s="475">
        <f t="shared" si="194"/>
        <v>0</v>
      </c>
      <c r="BN235" s="475">
        <f t="shared" si="194"/>
        <v>0</v>
      </c>
      <c r="BO235" s="475">
        <f t="shared" si="194"/>
        <v>0</v>
      </c>
      <c r="BP235" s="475">
        <f t="shared" si="194"/>
        <v>0</v>
      </c>
      <c r="BQ235" s="475">
        <f t="shared" si="191"/>
        <v>0</v>
      </c>
      <c r="BR235" s="475">
        <f t="shared" ref="BR235:BX235" si="195">_xlfn.IFNA(IF($B235=0,0,IF(DATE(BR$4,BR$5,1)&gt;=$B235,BR104,0)),0)</f>
        <v>0</v>
      </c>
      <c r="BS235" s="475">
        <f t="shared" si="195"/>
        <v>0</v>
      </c>
      <c r="BT235" s="475">
        <f t="shared" si="195"/>
        <v>0</v>
      </c>
      <c r="BU235" s="475">
        <f t="shared" si="195"/>
        <v>0</v>
      </c>
      <c r="BV235" s="475">
        <f t="shared" si="195"/>
        <v>0</v>
      </c>
      <c r="BW235" s="475">
        <f t="shared" si="195"/>
        <v>0</v>
      </c>
      <c r="BX235" s="475">
        <f t="shared" si="195"/>
        <v>0</v>
      </c>
      <c r="BY235" s="475">
        <f t="shared" si="191"/>
        <v>0</v>
      </c>
      <c r="BZ235" s="475">
        <f t="shared" si="191"/>
        <v>0</v>
      </c>
      <c r="CA235" s="475">
        <f t="shared" si="191"/>
        <v>0</v>
      </c>
      <c r="CB235" s="475">
        <f t="shared" si="191"/>
        <v>0</v>
      </c>
      <c r="CC235" s="475">
        <f t="shared" si="191"/>
        <v>0</v>
      </c>
      <c r="CD235" s="475">
        <f t="shared" si="191"/>
        <v>0</v>
      </c>
      <c r="CE235" s="475">
        <f t="shared" si="191"/>
        <v>0</v>
      </c>
      <c r="CF235" s="475">
        <f t="shared" si="191"/>
        <v>0</v>
      </c>
      <c r="CG235" s="475">
        <f t="shared" si="191"/>
        <v>0</v>
      </c>
      <c r="CH235" s="475">
        <f t="shared" si="191"/>
        <v>0</v>
      </c>
      <c r="CI235" s="475">
        <f t="shared" si="191"/>
        <v>0</v>
      </c>
      <c r="CJ235" s="475">
        <f t="shared" si="191"/>
        <v>0</v>
      </c>
      <c r="CK235" s="475">
        <f t="shared" si="191"/>
        <v>0</v>
      </c>
      <c r="CL235" s="475">
        <f t="shared" si="191"/>
        <v>0</v>
      </c>
      <c r="CM235" s="475">
        <f t="shared" si="191"/>
        <v>0</v>
      </c>
      <c r="CN235" s="475">
        <f t="shared" si="191"/>
        <v>0</v>
      </c>
      <c r="CO235" s="475">
        <f t="shared" si="191"/>
        <v>0</v>
      </c>
      <c r="CP235" s="475">
        <f t="shared" si="191"/>
        <v>0</v>
      </c>
      <c r="CQ235" s="475">
        <f t="shared" si="191"/>
        <v>0</v>
      </c>
      <c r="CR235" s="475">
        <f t="shared" si="191"/>
        <v>0</v>
      </c>
      <c r="CS235" s="475">
        <f t="shared" si="191"/>
        <v>0</v>
      </c>
      <c r="CT235" s="475">
        <f t="shared" si="191"/>
        <v>0</v>
      </c>
      <c r="CU235" s="475">
        <f t="shared" si="191"/>
        <v>0</v>
      </c>
      <c r="CV235" s="475">
        <f t="shared" si="191"/>
        <v>0</v>
      </c>
      <c r="CW235" s="475">
        <f t="shared" si="191"/>
        <v>0</v>
      </c>
      <c r="CX235" s="475">
        <f t="shared" si="191"/>
        <v>0</v>
      </c>
      <c r="CY235" s="475">
        <f t="shared" si="191"/>
        <v>0</v>
      </c>
      <c r="CZ235" s="475">
        <f t="shared" si="191"/>
        <v>0</v>
      </c>
      <c r="DA235" s="475">
        <f t="shared" si="191"/>
        <v>0</v>
      </c>
      <c r="DB235" s="475">
        <f t="shared" si="191"/>
        <v>0</v>
      </c>
      <c r="DC235" s="475">
        <f t="shared" si="191"/>
        <v>0</v>
      </c>
      <c r="DD235" s="475">
        <f t="shared" si="191"/>
        <v>0</v>
      </c>
      <c r="DE235" s="475">
        <f t="shared" si="191"/>
        <v>0</v>
      </c>
      <c r="DF235" s="475">
        <f t="shared" si="191"/>
        <v>0</v>
      </c>
      <c r="DG235" s="475">
        <f t="shared" si="191"/>
        <v>0</v>
      </c>
      <c r="DH235" s="475">
        <f t="shared" si="191"/>
        <v>0</v>
      </c>
      <c r="DI235" s="475">
        <f t="shared" si="191"/>
        <v>0</v>
      </c>
      <c r="DJ235" s="475">
        <f t="shared" si="191"/>
        <v>0</v>
      </c>
      <c r="DK235" s="475">
        <f t="shared" si="191"/>
        <v>0</v>
      </c>
      <c r="DL235" s="475">
        <f t="shared" si="191"/>
        <v>0</v>
      </c>
      <c r="DM235" s="475">
        <f t="shared" si="191"/>
        <v>0</v>
      </c>
      <c r="DN235" s="475">
        <f t="shared" si="191"/>
        <v>0</v>
      </c>
      <c r="DO235" s="475">
        <f t="shared" si="191"/>
        <v>0</v>
      </c>
      <c r="DP235" s="475">
        <f t="shared" si="191"/>
        <v>0</v>
      </c>
      <c r="DQ235" s="475">
        <f t="shared" si="191"/>
        <v>0</v>
      </c>
      <c r="DR235" s="475">
        <f t="shared" si="191"/>
        <v>0</v>
      </c>
      <c r="DS235" s="475">
        <f t="shared" si="191"/>
        <v>0</v>
      </c>
      <c r="DT235" s="475">
        <f t="shared" si="191"/>
        <v>0</v>
      </c>
      <c r="DU235" s="475">
        <f t="shared" si="191"/>
        <v>0</v>
      </c>
      <c r="DV235" s="475">
        <f t="shared" si="191"/>
        <v>0</v>
      </c>
      <c r="DW235" s="475">
        <f t="shared" si="191"/>
        <v>0</v>
      </c>
      <c r="DX235" s="475">
        <f t="shared" si="191"/>
        <v>0</v>
      </c>
      <c r="DY235" s="475">
        <f t="shared" si="191"/>
        <v>0</v>
      </c>
      <c r="DZ235" s="475">
        <f t="shared" si="191"/>
        <v>0</v>
      </c>
      <c r="EA235" s="475">
        <f t="shared" si="191"/>
        <v>0</v>
      </c>
      <c r="EB235" s="475">
        <f t="shared" si="193"/>
        <v>0</v>
      </c>
      <c r="EC235" s="475">
        <f t="shared" si="193"/>
        <v>0</v>
      </c>
      <c r="ED235" s="475">
        <f t="shared" si="193"/>
        <v>0</v>
      </c>
      <c r="EE235" s="475">
        <f t="shared" si="193"/>
        <v>0</v>
      </c>
      <c r="EF235" s="475">
        <f t="shared" si="193"/>
        <v>0</v>
      </c>
      <c r="EG235" s="475">
        <f t="shared" si="193"/>
        <v>0</v>
      </c>
      <c r="EH235" s="475">
        <f t="shared" si="193"/>
        <v>0</v>
      </c>
      <c r="EI235" s="475">
        <f t="shared" si="193"/>
        <v>0</v>
      </c>
      <c r="EJ235" s="475">
        <f t="shared" si="193"/>
        <v>0</v>
      </c>
      <c r="EK235" s="475">
        <f t="shared" si="193"/>
        <v>0</v>
      </c>
      <c r="EL235" s="475">
        <f t="shared" si="193"/>
        <v>0</v>
      </c>
      <c r="EM235" s="475">
        <f t="shared" si="193"/>
        <v>0</v>
      </c>
      <c r="EN235" s="475">
        <f t="shared" si="193"/>
        <v>0</v>
      </c>
      <c r="EO235" s="475">
        <f t="shared" si="193"/>
        <v>0</v>
      </c>
      <c r="EP235" s="475">
        <f t="shared" si="193"/>
        <v>0</v>
      </c>
      <c r="EQ235" s="475">
        <f t="shared" si="193"/>
        <v>0</v>
      </c>
      <c r="ER235" s="475">
        <f t="shared" si="193"/>
        <v>0</v>
      </c>
      <c r="ES235" s="475">
        <f t="shared" si="193"/>
        <v>0</v>
      </c>
      <c r="ET235" s="475">
        <f t="shared" si="193"/>
        <v>0</v>
      </c>
      <c r="EU235" s="475">
        <f t="shared" si="193"/>
        <v>0</v>
      </c>
      <c r="EV235" s="475">
        <f t="shared" si="193"/>
        <v>0</v>
      </c>
      <c r="EW235" s="475">
        <f t="shared" si="193"/>
        <v>0</v>
      </c>
      <c r="EX235" s="475">
        <f t="shared" si="193"/>
        <v>0</v>
      </c>
      <c r="EY235" s="475">
        <f t="shared" si="193"/>
        <v>0</v>
      </c>
      <c r="EZ235" s="475">
        <f t="shared" si="193"/>
        <v>0</v>
      </c>
      <c r="FA235" s="475">
        <f t="shared" si="193"/>
        <v>0</v>
      </c>
      <c r="FB235" s="475">
        <f t="shared" si="193"/>
        <v>0</v>
      </c>
      <c r="FC235" s="475">
        <f t="shared" si="193"/>
        <v>0</v>
      </c>
      <c r="FD235" s="475">
        <f t="shared" si="193"/>
        <v>0</v>
      </c>
      <c r="FE235" s="475">
        <f t="shared" si="193"/>
        <v>0</v>
      </c>
      <c r="FF235" s="475">
        <f t="shared" si="193"/>
        <v>0</v>
      </c>
      <c r="FG235" s="475">
        <f t="shared" si="193"/>
        <v>0</v>
      </c>
      <c r="FH235" s="475">
        <f t="shared" si="193"/>
        <v>0</v>
      </c>
      <c r="FI235" s="475">
        <f t="shared" si="193"/>
        <v>0</v>
      </c>
      <c r="FJ235" s="475">
        <f t="shared" si="193"/>
        <v>0</v>
      </c>
      <c r="FK235" s="475">
        <f t="shared" si="193"/>
        <v>0</v>
      </c>
      <c r="FL235" s="475">
        <f t="shared" si="193"/>
        <v>0</v>
      </c>
      <c r="FM235" s="475">
        <f t="shared" si="193"/>
        <v>0</v>
      </c>
      <c r="FN235" s="475">
        <f t="shared" si="193"/>
        <v>0</v>
      </c>
      <c r="FO235" s="475">
        <f t="shared" si="193"/>
        <v>0</v>
      </c>
      <c r="FP235" s="475">
        <f t="shared" si="193"/>
        <v>0</v>
      </c>
      <c r="FQ235" s="475">
        <f t="shared" si="193"/>
        <v>0</v>
      </c>
      <c r="FR235" s="475">
        <f t="shared" si="193"/>
        <v>0</v>
      </c>
      <c r="FS235" s="475">
        <f t="shared" si="193"/>
        <v>0</v>
      </c>
      <c r="FT235" s="475">
        <f t="shared" si="193"/>
        <v>0</v>
      </c>
      <c r="FU235" s="475">
        <f t="shared" si="193"/>
        <v>0</v>
      </c>
      <c r="FV235" s="475">
        <f t="shared" si="193"/>
        <v>0</v>
      </c>
      <c r="FW235" s="475">
        <f t="shared" si="193"/>
        <v>0</v>
      </c>
      <c r="FX235" s="475">
        <f t="shared" si="193"/>
        <v>0</v>
      </c>
      <c r="FY235" s="475">
        <f t="shared" si="193"/>
        <v>0</v>
      </c>
      <c r="FZ235" s="475">
        <f t="shared" si="193"/>
        <v>0</v>
      </c>
      <c r="GA235" s="475">
        <f t="shared" si="193"/>
        <v>0</v>
      </c>
      <c r="GB235" s="475">
        <f t="shared" si="193"/>
        <v>0</v>
      </c>
    </row>
    <row r="236" spans="2:184" x14ac:dyDescent="0.35">
      <c r="B236" s="517">
        <f>VLOOKUP(C236,'QUALIFIED ENGINES'!$D$7:$P$9999,13,FALSE)</f>
        <v>43659</v>
      </c>
      <c r="C236" s="472">
        <f>'QUALIFIED ENGINES'!D138</f>
        <v>91588</v>
      </c>
      <c r="D236" s="475">
        <f t="shared" si="188"/>
        <v>0</v>
      </c>
      <c r="E236" s="475">
        <f t="shared" si="194"/>
        <v>0</v>
      </c>
      <c r="F236" s="475">
        <f t="shared" si="194"/>
        <v>0</v>
      </c>
      <c r="G236" s="475">
        <f t="shared" si="194"/>
        <v>0</v>
      </c>
      <c r="H236" s="475">
        <f t="shared" si="194"/>
        <v>0</v>
      </c>
      <c r="I236" s="475">
        <f t="shared" si="194"/>
        <v>0</v>
      </c>
      <c r="J236" s="475">
        <f t="shared" si="194"/>
        <v>0</v>
      </c>
      <c r="K236" s="475">
        <f t="shared" si="194"/>
        <v>0</v>
      </c>
      <c r="L236" s="475">
        <f t="shared" si="194"/>
        <v>0</v>
      </c>
      <c r="M236" s="475">
        <f t="shared" si="194"/>
        <v>0</v>
      </c>
      <c r="N236" s="475">
        <f t="shared" si="194"/>
        <v>0</v>
      </c>
      <c r="O236" s="475">
        <f t="shared" si="194"/>
        <v>0</v>
      </c>
      <c r="P236" s="475">
        <f t="shared" si="194"/>
        <v>0</v>
      </c>
      <c r="Q236" s="475">
        <f t="shared" si="194"/>
        <v>0</v>
      </c>
      <c r="R236" s="475">
        <f t="shared" si="194"/>
        <v>0</v>
      </c>
      <c r="S236" s="475">
        <f t="shared" si="194"/>
        <v>0</v>
      </c>
      <c r="T236" s="475">
        <f t="shared" si="194"/>
        <v>0</v>
      </c>
      <c r="U236" s="475">
        <f t="shared" si="194"/>
        <v>0</v>
      </c>
      <c r="V236" s="475">
        <f t="shared" si="194"/>
        <v>0</v>
      </c>
      <c r="W236" s="475">
        <f t="shared" si="194"/>
        <v>0</v>
      </c>
      <c r="X236" s="475">
        <f t="shared" si="194"/>
        <v>0</v>
      </c>
      <c r="Y236" s="475">
        <f t="shared" si="194"/>
        <v>0</v>
      </c>
      <c r="Z236" s="475">
        <f t="shared" si="194"/>
        <v>0</v>
      </c>
      <c r="AA236" s="475">
        <f t="shared" si="194"/>
        <v>0</v>
      </c>
      <c r="AB236" s="475">
        <f t="shared" si="194"/>
        <v>0</v>
      </c>
      <c r="AC236" s="475">
        <f t="shared" si="194"/>
        <v>0</v>
      </c>
      <c r="AD236" s="475">
        <f t="shared" si="194"/>
        <v>0</v>
      </c>
      <c r="AE236" s="475">
        <f t="shared" si="194"/>
        <v>0</v>
      </c>
      <c r="AF236" s="475">
        <f t="shared" si="194"/>
        <v>0</v>
      </c>
      <c r="AG236" s="475">
        <f t="shared" si="194"/>
        <v>0</v>
      </c>
      <c r="AH236" s="475">
        <f t="shared" si="194"/>
        <v>0</v>
      </c>
      <c r="AI236" s="475">
        <f t="shared" si="194"/>
        <v>0</v>
      </c>
      <c r="AJ236" s="475">
        <f t="shared" si="194"/>
        <v>0</v>
      </c>
      <c r="AK236" s="475">
        <f t="shared" si="194"/>
        <v>0</v>
      </c>
      <c r="AL236" s="475">
        <f t="shared" si="194"/>
        <v>0</v>
      </c>
      <c r="AM236" s="475">
        <f t="shared" si="194"/>
        <v>0</v>
      </c>
      <c r="AN236" s="475">
        <f t="shared" si="194"/>
        <v>0</v>
      </c>
      <c r="AO236" s="475">
        <f t="shared" si="194"/>
        <v>0</v>
      </c>
      <c r="AP236" s="475">
        <f t="shared" si="194"/>
        <v>0</v>
      </c>
      <c r="AQ236" s="475">
        <f t="shared" si="194"/>
        <v>0</v>
      </c>
      <c r="AR236" s="475">
        <f t="shared" si="194"/>
        <v>0</v>
      </c>
      <c r="AS236" s="475">
        <f t="shared" si="194"/>
        <v>0</v>
      </c>
      <c r="AT236" s="475">
        <f t="shared" si="194"/>
        <v>0</v>
      </c>
      <c r="AU236" s="475">
        <f t="shared" si="194"/>
        <v>0</v>
      </c>
      <c r="AV236" s="475">
        <f t="shared" si="194"/>
        <v>0</v>
      </c>
      <c r="AW236" s="475">
        <f t="shared" si="194"/>
        <v>0</v>
      </c>
      <c r="AX236" s="475">
        <f t="shared" si="194"/>
        <v>0</v>
      </c>
      <c r="AY236" s="475">
        <f t="shared" si="194"/>
        <v>0</v>
      </c>
      <c r="AZ236" s="475">
        <f t="shared" si="194"/>
        <v>0</v>
      </c>
      <c r="BA236" s="475">
        <f t="shared" si="194"/>
        <v>0</v>
      </c>
      <c r="BB236" s="475">
        <f t="shared" si="194"/>
        <v>0</v>
      </c>
      <c r="BC236" s="475">
        <f t="shared" si="194"/>
        <v>0</v>
      </c>
      <c r="BD236" s="475">
        <f t="shared" si="194"/>
        <v>0</v>
      </c>
      <c r="BE236" s="475">
        <f t="shared" si="194"/>
        <v>0</v>
      </c>
      <c r="BF236" s="475">
        <f t="shared" si="194"/>
        <v>0</v>
      </c>
      <c r="BG236" s="475">
        <f t="shared" si="194"/>
        <v>0</v>
      </c>
      <c r="BH236" s="475">
        <f t="shared" si="194"/>
        <v>0</v>
      </c>
      <c r="BI236" s="475">
        <f t="shared" si="194"/>
        <v>0</v>
      </c>
      <c r="BJ236" s="475">
        <f t="shared" si="194"/>
        <v>0</v>
      </c>
      <c r="BK236" s="475">
        <f t="shared" si="194"/>
        <v>0</v>
      </c>
      <c r="BL236" s="475">
        <f t="shared" si="194"/>
        <v>0</v>
      </c>
      <c r="BM236" s="475">
        <f t="shared" si="194"/>
        <v>0</v>
      </c>
      <c r="BN236" s="475">
        <f t="shared" si="194"/>
        <v>0</v>
      </c>
      <c r="BO236" s="475">
        <f t="shared" si="194"/>
        <v>0</v>
      </c>
      <c r="BP236" s="475">
        <f t="shared" si="194"/>
        <v>0</v>
      </c>
      <c r="BQ236" s="475">
        <f t="shared" si="191"/>
        <v>0</v>
      </c>
      <c r="BR236" s="475">
        <f t="shared" ref="BR236:BX236" si="196">_xlfn.IFNA(IF($B236=0,0,IF(DATE(BR$4,BR$5,1)&gt;=$B236,BR105,0)),0)</f>
        <v>0</v>
      </c>
      <c r="BS236" s="475">
        <f t="shared" si="196"/>
        <v>0</v>
      </c>
      <c r="BT236" s="475">
        <f t="shared" si="196"/>
        <v>0</v>
      </c>
      <c r="BU236" s="475">
        <f t="shared" si="196"/>
        <v>0</v>
      </c>
      <c r="BV236" s="475">
        <f t="shared" si="196"/>
        <v>0</v>
      </c>
      <c r="BW236" s="475">
        <f t="shared" si="196"/>
        <v>0</v>
      </c>
      <c r="BX236" s="475">
        <f t="shared" si="196"/>
        <v>0</v>
      </c>
      <c r="BY236" s="475">
        <f t="shared" si="191"/>
        <v>0</v>
      </c>
      <c r="BZ236" s="475">
        <f t="shared" si="191"/>
        <v>0</v>
      </c>
      <c r="CA236" s="475">
        <f t="shared" si="191"/>
        <v>0</v>
      </c>
      <c r="CB236" s="475">
        <f t="shared" si="191"/>
        <v>0</v>
      </c>
      <c r="CC236" s="475">
        <f t="shared" si="191"/>
        <v>0</v>
      </c>
      <c r="CD236" s="475">
        <f t="shared" si="191"/>
        <v>0</v>
      </c>
      <c r="CE236" s="475">
        <f t="shared" si="191"/>
        <v>0</v>
      </c>
      <c r="CF236" s="475">
        <f t="shared" si="191"/>
        <v>0</v>
      </c>
      <c r="CG236" s="475">
        <f t="shared" si="191"/>
        <v>0</v>
      </c>
      <c r="CH236" s="475">
        <f t="shared" si="191"/>
        <v>0</v>
      </c>
      <c r="CI236" s="475">
        <f t="shared" si="191"/>
        <v>0</v>
      </c>
      <c r="CJ236" s="475">
        <f t="shared" si="191"/>
        <v>0</v>
      </c>
      <c r="CK236" s="475">
        <f t="shared" si="191"/>
        <v>0</v>
      </c>
      <c r="CL236" s="475">
        <f t="shared" si="191"/>
        <v>0</v>
      </c>
      <c r="CM236" s="475">
        <f t="shared" si="191"/>
        <v>0</v>
      </c>
      <c r="CN236" s="475">
        <f t="shared" si="191"/>
        <v>0</v>
      </c>
      <c r="CO236" s="475">
        <f t="shared" si="191"/>
        <v>0</v>
      </c>
      <c r="CP236" s="475">
        <f t="shared" si="191"/>
        <v>0</v>
      </c>
      <c r="CQ236" s="475">
        <f t="shared" si="191"/>
        <v>0</v>
      </c>
      <c r="CR236" s="475">
        <f t="shared" si="191"/>
        <v>0</v>
      </c>
      <c r="CS236" s="475">
        <f t="shared" si="191"/>
        <v>0</v>
      </c>
      <c r="CT236" s="475">
        <f t="shared" si="191"/>
        <v>0</v>
      </c>
      <c r="CU236" s="475">
        <f t="shared" si="191"/>
        <v>0</v>
      </c>
      <c r="CV236" s="475">
        <f t="shared" si="191"/>
        <v>0</v>
      </c>
      <c r="CW236" s="475">
        <f t="shared" si="191"/>
        <v>0</v>
      </c>
      <c r="CX236" s="475">
        <f t="shared" si="191"/>
        <v>0</v>
      </c>
      <c r="CY236" s="475">
        <f t="shared" si="191"/>
        <v>0</v>
      </c>
      <c r="CZ236" s="475">
        <f t="shared" si="191"/>
        <v>0</v>
      </c>
      <c r="DA236" s="475">
        <f t="shared" si="191"/>
        <v>0</v>
      </c>
      <c r="DB236" s="475">
        <f t="shared" si="191"/>
        <v>0</v>
      </c>
      <c r="DC236" s="475">
        <f t="shared" si="191"/>
        <v>0</v>
      </c>
      <c r="DD236" s="475">
        <f t="shared" si="191"/>
        <v>0</v>
      </c>
      <c r="DE236" s="475">
        <f t="shared" si="191"/>
        <v>0</v>
      </c>
      <c r="DF236" s="475">
        <f t="shared" si="191"/>
        <v>0</v>
      </c>
      <c r="DG236" s="475">
        <f t="shared" si="191"/>
        <v>0</v>
      </c>
      <c r="DH236" s="475">
        <f t="shared" si="191"/>
        <v>0</v>
      </c>
      <c r="DI236" s="475">
        <f t="shared" si="191"/>
        <v>0</v>
      </c>
      <c r="DJ236" s="475">
        <f t="shared" si="191"/>
        <v>0</v>
      </c>
      <c r="DK236" s="475">
        <f t="shared" si="191"/>
        <v>0</v>
      </c>
      <c r="DL236" s="475">
        <f t="shared" si="191"/>
        <v>0</v>
      </c>
      <c r="DM236" s="475">
        <f t="shared" si="191"/>
        <v>0</v>
      </c>
      <c r="DN236" s="475">
        <f t="shared" si="191"/>
        <v>0</v>
      </c>
      <c r="DO236" s="475">
        <f t="shared" si="191"/>
        <v>0</v>
      </c>
      <c r="DP236" s="475">
        <f t="shared" si="191"/>
        <v>0</v>
      </c>
      <c r="DQ236" s="475">
        <f t="shared" si="191"/>
        <v>0</v>
      </c>
      <c r="DR236" s="475">
        <f t="shared" si="191"/>
        <v>0</v>
      </c>
      <c r="DS236" s="475">
        <f t="shared" si="191"/>
        <v>0</v>
      </c>
      <c r="DT236" s="475">
        <f t="shared" si="191"/>
        <v>0</v>
      </c>
      <c r="DU236" s="475">
        <f t="shared" si="191"/>
        <v>0</v>
      </c>
      <c r="DV236" s="475">
        <f t="shared" si="191"/>
        <v>0</v>
      </c>
      <c r="DW236" s="475">
        <f t="shared" si="191"/>
        <v>0</v>
      </c>
      <c r="DX236" s="475">
        <f t="shared" si="191"/>
        <v>0</v>
      </c>
      <c r="DY236" s="475">
        <f t="shared" si="191"/>
        <v>0</v>
      </c>
      <c r="DZ236" s="475">
        <f t="shared" si="191"/>
        <v>0</v>
      </c>
      <c r="EA236" s="475">
        <f t="shared" si="191"/>
        <v>0</v>
      </c>
      <c r="EB236" s="475">
        <f t="shared" si="193"/>
        <v>0</v>
      </c>
      <c r="EC236" s="475">
        <f t="shared" si="193"/>
        <v>0</v>
      </c>
      <c r="ED236" s="475">
        <f t="shared" si="193"/>
        <v>0</v>
      </c>
      <c r="EE236" s="475">
        <f t="shared" si="193"/>
        <v>0</v>
      </c>
      <c r="EF236" s="475">
        <f t="shared" si="193"/>
        <v>0</v>
      </c>
      <c r="EG236" s="475">
        <f t="shared" si="193"/>
        <v>0</v>
      </c>
      <c r="EH236" s="475">
        <f t="shared" si="193"/>
        <v>0</v>
      </c>
      <c r="EI236" s="475">
        <f t="shared" si="193"/>
        <v>0</v>
      </c>
      <c r="EJ236" s="475">
        <f t="shared" si="193"/>
        <v>0</v>
      </c>
      <c r="EK236" s="475">
        <f t="shared" si="193"/>
        <v>0</v>
      </c>
      <c r="EL236" s="475">
        <f t="shared" si="193"/>
        <v>0</v>
      </c>
      <c r="EM236" s="475">
        <f t="shared" si="193"/>
        <v>0</v>
      </c>
      <c r="EN236" s="475">
        <f t="shared" si="193"/>
        <v>0</v>
      </c>
      <c r="EO236" s="475">
        <f t="shared" si="193"/>
        <v>0</v>
      </c>
      <c r="EP236" s="475">
        <f t="shared" si="193"/>
        <v>0</v>
      </c>
      <c r="EQ236" s="475">
        <f t="shared" si="193"/>
        <v>0</v>
      </c>
      <c r="ER236" s="475">
        <f t="shared" si="193"/>
        <v>0</v>
      </c>
      <c r="ES236" s="475">
        <f t="shared" si="193"/>
        <v>0</v>
      </c>
      <c r="ET236" s="475">
        <f t="shared" si="193"/>
        <v>0</v>
      </c>
      <c r="EU236" s="475">
        <f t="shared" si="193"/>
        <v>0</v>
      </c>
      <c r="EV236" s="475">
        <f t="shared" si="193"/>
        <v>0</v>
      </c>
      <c r="EW236" s="475">
        <f t="shared" si="193"/>
        <v>0</v>
      </c>
      <c r="EX236" s="475">
        <f t="shared" si="193"/>
        <v>0</v>
      </c>
      <c r="EY236" s="475">
        <f t="shared" si="193"/>
        <v>0</v>
      </c>
      <c r="EZ236" s="475">
        <f t="shared" si="193"/>
        <v>0</v>
      </c>
      <c r="FA236" s="475">
        <f t="shared" si="193"/>
        <v>0</v>
      </c>
      <c r="FB236" s="475">
        <f t="shared" si="193"/>
        <v>0</v>
      </c>
      <c r="FC236" s="475">
        <f t="shared" si="193"/>
        <v>0</v>
      </c>
      <c r="FD236" s="475">
        <f t="shared" si="193"/>
        <v>0</v>
      </c>
      <c r="FE236" s="475">
        <f t="shared" si="193"/>
        <v>0</v>
      </c>
      <c r="FF236" s="475">
        <f t="shared" si="193"/>
        <v>0</v>
      </c>
      <c r="FG236" s="475">
        <f t="shared" si="193"/>
        <v>0</v>
      </c>
      <c r="FH236" s="475">
        <f t="shared" si="193"/>
        <v>0</v>
      </c>
      <c r="FI236" s="475">
        <f t="shared" si="193"/>
        <v>0</v>
      </c>
      <c r="FJ236" s="475">
        <f t="shared" si="193"/>
        <v>0</v>
      </c>
      <c r="FK236" s="475">
        <f t="shared" si="193"/>
        <v>0</v>
      </c>
      <c r="FL236" s="475">
        <f t="shared" si="193"/>
        <v>0</v>
      </c>
      <c r="FM236" s="475">
        <f t="shared" si="193"/>
        <v>0</v>
      </c>
      <c r="FN236" s="475">
        <f t="shared" si="193"/>
        <v>0</v>
      </c>
      <c r="FO236" s="475">
        <f t="shared" si="193"/>
        <v>0</v>
      </c>
      <c r="FP236" s="475">
        <f t="shared" si="193"/>
        <v>0</v>
      </c>
      <c r="FQ236" s="475">
        <f t="shared" si="193"/>
        <v>0</v>
      </c>
      <c r="FR236" s="475">
        <f t="shared" si="193"/>
        <v>0</v>
      </c>
      <c r="FS236" s="475">
        <f t="shared" si="193"/>
        <v>0</v>
      </c>
      <c r="FT236" s="475">
        <f t="shared" si="193"/>
        <v>0</v>
      </c>
      <c r="FU236" s="475">
        <f t="shared" si="193"/>
        <v>0</v>
      </c>
      <c r="FV236" s="475">
        <f t="shared" si="193"/>
        <v>0</v>
      </c>
      <c r="FW236" s="475">
        <f t="shared" si="193"/>
        <v>0</v>
      </c>
      <c r="FX236" s="475">
        <f t="shared" si="193"/>
        <v>0</v>
      </c>
      <c r="FY236" s="475">
        <f t="shared" si="193"/>
        <v>0</v>
      </c>
      <c r="FZ236" s="475">
        <f t="shared" si="193"/>
        <v>0</v>
      </c>
      <c r="GA236" s="475">
        <f t="shared" si="193"/>
        <v>0</v>
      </c>
      <c r="GB236" s="475">
        <f t="shared" si="193"/>
        <v>0</v>
      </c>
    </row>
    <row r="237" spans="2:184" x14ac:dyDescent="0.35">
      <c r="B237" s="517">
        <f>VLOOKUP(C237,'QUALIFIED ENGINES'!$D$7:$P$9999,13,FALSE)</f>
        <v>44813.041666666664</v>
      </c>
      <c r="C237" s="472">
        <f>'QUALIFIED ENGINES'!D139</f>
        <v>91500</v>
      </c>
      <c r="D237" s="475">
        <f t="shared" si="188"/>
        <v>0</v>
      </c>
      <c r="E237" s="475">
        <f t="shared" si="194"/>
        <v>0</v>
      </c>
      <c r="F237" s="475">
        <f t="shared" si="194"/>
        <v>0</v>
      </c>
      <c r="G237" s="475">
        <f t="shared" si="194"/>
        <v>0</v>
      </c>
      <c r="H237" s="475">
        <f t="shared" si="194"/>
        <v>0</v>
      </c>
      <c r="I237" s="475">
        <f t="shared" si="194"/>
        <v>0</v>
      </c>
      <c r="J237" s="475">
        <f t="shared" si="194"/>
        <v>0</v>
      </c>
      <c r="K237" s="475">
        <f t="shared" si="194"/>
        <v>0</v>
      </c>
      <c r="L237" s="475">
        <f t="shared" si="194"/>
        <v>0</v>
      </c>
      <c r="M237" s="475">
        <f t="shared" si="194"/>
        <v>0</v>
      </c>
      <c r="N237" s="475">
        <f t="shared" si="194"/>
        <v>0</v>
      </c>
      <c r="O237" s="475">
        <f t="shared" si="194"/>
        <v>0</v>
      </c>
      <c r="P237" s="475">
        <f t="shared" si="194"/>
        <v>0</v>
      </c>
      <c r="Q237" s="475">
        <f t="shared" si="194"/>
        <v>0</v>
      </c>
      <c r="R237" s="475">
        <f t="shared" si="194"/>
        <v>0</v>
      </c>
      <c r="S237" s="475">
        <f t="shared" si="194"/>
        <v>0</v>
      </c>
      <c r="T237" s="475">
        <f t="shared" si="194"/>
        <v>0</v>
      </c>
      <c r="U237" s="475">
        <f t="shared" si="194"/>
        <v>0</v>
      </c>
      <c r="V237" s="475">
        <f t="shared" si="194"/>
        <v>0</v>
      </c>
      <c r="W237" s="475">
        <f t="shared" si="194"/>
        <v>0</v>
      </c>
      <c r="X237" s="475">
        <f t="shared" si="194"/>
        <v>0</v>
      </c>
      <c r="Y237" s="475">
        <f t="shared" si="194"/>
        <v>0</v>
      </c>
      <c r="Z237" s="475">
        <f t="shared" si="194"/>
        <v>0</v>
      </c>
      <c r="AA237" s="475">
        <f t="shared" si="194"/>
        <v>0</v>
      </c>
      <c r="AB237" s="475">
        <f t="shared" si="194"/>
        <v>0</v>
      </c>
      <c r="AC237" s="475">
        <f t="shared" si="194"/>
        <v>0</v>
      </c>
      <c r="AD237" s="475">
        <f t="shared" si="194"/>
        <v>0</v>
      </c>
      <c r="AE237" s="475">
        <f t="shared" si="194"/>
        <v>0</v>
      </c>
      <c r="AF237" s="475">
        <f t="shared" si="194"/>
        <v>0</v>
      </c>
      <c r="AG237" s="475">
        <f t="shared" si="194"/>
        <v>0</v>
      </c>
      <c r="AH237" s="475">
        <f t="shared" si="194"/>
        <v>0</v>
      </c>
      <c r="AI237" s="475">
        <f t="shared" si="194"/>
        <v>0</v>
      </c>
      <c r="AJ237" s="475">
        <f t="shared" si="194"/>
        <v>0</v>
      </c>
      <c r="AK237" s="475">
        <f t="shared" si="194"/>
        <v>0</v>
      </c>
      <c r="AL237" s="475">
        <f t="shared" si="194"/>
        <v>0</v>
      </c>
      <c r="AM237" s="475">
        <f t="shared" si="194"/>
        <v>0</v>
      </c>
      <c r="AN237" s="475">
        <f t="shared" si="194"/>
        <v>0</v>
      </c>
      <c r="AO237" s="475">
        <f t="shared" si="194"/>
        <v>0</v>
      </c>
      <c r="AP237" s="475">
        <f t="shared" si="194"/>
        <v>0</v>
      </c>
      <c r="AQ237" s="475">
        <f t="shared" si="194"/>
        <v>0</v>
      </c>
      <c r="AR237" s="475">
        <f t="shared" si="194"/>
        <v>0</v>
      </c>
      <c r="AS237" s="475">
        <f t="shared" si="194"/>
        <v>0</v>
      </c>
      <c r="AT237" s="475">
        <f t="shared" si="194"/>
        <v>0</v>
      </c>
      <c r="AU237" s="475">
        <f t="shared" si="194"/>
        <v>0</v>
      </c>
      <c r="AV237" s="475">
        <f t="shared" si="194"/>
        <v>0</v>
      </c>
      <c r="AW237" s="475">
        <f t="shared" si="194"/>
        <v>0</v>
      </c>
      <c r="AX237" s="475">
        <f t="shared" si="194"/>
        <v>0</v>
      </c>
      <c r="AY237" s="475">
        <f t="shared" si="194"/>
        <v>0</v>
      </c>
      <c r="AZ237" s="475">
        <f t="shared" si="194"/>
        <v>0</v>
      </c>
      <c r="BA237" s="475">
        <f t="shared" si="194"/>
        <v>0</v>
      </c>
      <c r="BB237" s="475">
        <f t="shared" si="194"/>
        <v>0</v>
      </c>
      <c r="BC237" s="475">
        <f t="shared" si="194"/>
        <v>0</v>
      </c>
      <c r="BD237" s="475">
        <f t="shared" si="194"/>
        <v>0</v>
      </c>
      <c r="BE237" s="475">
        <f t="shared" si="194"/>
        <v>0</v>
      </c>
      <c r="BF237" s="475">
        <f t="shared" si="194"/>
        <v>0</v>
      </c>
      <c r="BG237" s="475">
        <f t="shared" si="194"/>
        <v>0</v>
      </c>
      <c r="BH237" s="475">
        <f t="shared" si="194"/>
        <v>0</v>
      </c>
      <c r="BI237" s="475">
        <f t="shared" si="194"/>
        <v>0</v>
      </c>
      <c r="BJ237" s="475">
        <f t="shared" si="194"/>
        <v>0</v>
      </c>
      <c r="BK237" s="475">
        <f t="shared" si="194"/>
        <v>0</v>
      </c>
      <c r="BL237" s="475">
        <f t="shared" si="194"/>
        <v>0</v>
      </c>
      <c r="BM237" s="475">
        <f t="shared" si="194"/>
        <v>0</v>
      </c>
      <c r="BN237" s="475">
        <f t="shared" si="194"/>
        <v>0</v>
      </c>
      <c r="BO237" s="475">
        <f t="shared" si="194"/>
        <v>0</v>
      </c>
      <c r="BP237" s="475">
        <f t="shared" si="194"/>
        <v>0</v>
      </c>
      <c r="BQ237" s="475">
        <f t="shared" si="191"/>
        <v>0</v>
      </c>
      <c r="BR237" s="475">
        <f t="shared" ref="BR237:BX237" si="197">_xlfn.IFNA(IF($B237=0,0,IF(DATE(BR$4,BR$5,1)&gt;=$B237,BR106,0)),0)</f>
        <v>0</v>
      </c>
      <c r="BS237" s="475">
        <f t="shared" si="197"/>
        <v>0</v>
      </c>
      <c r="BT237" s="475">
        <f t="shared" si="197"/>
        <v>0</v>
      </c>
      <c r="BU237" s="475">
        <f t="shared" si="197"/>
        <v>0</v>
      </c>
      <c r="BV237" s="475">
        <f t="shared" si="197"/>
        <v>0</v>
      </c>
      <c r="BW237" s="475">
        <f t="shared" si="197"/>
        <v>0</v>
      </c>
      <c r="BX237" s="475">
        <f t="shared" si="197"/>
        <v>0</v>
      </c>
      <c r="BY237" s="475">
        <f t="shared" si="191"/>
        <v>0</v>
      </c>
      <c r="BZ237" s="475">
        <f t="shared" si="191"/>
        <v>0</v>
      </c>
      <c r="CA237" s="475">
        <f t="shared" si="191"/>
        <v>304.02999999999997</v>
      </c>
      <c r="CB237" s="475">
        <f t="shared" si="191"/>
        <v>359.86</v>
      </c>
      <c r="CC237" s="475">
        <f t="shared" si="191"/>
        <v>402</v>
      </c>
      <c r="CD237" s="475">
        <f t="shared" si="191"/>
        <v>421.52</v>
      </c>
      <c r="CE237" s="475">
        <f t="shared" si="191"/>
        <v>409.05</v>
      </c>
      <c r="CF237" s="475">
        <f t="shared" si="191"/>
        <v>412.18</v>
      </c>
      <c r="CG237" s="475">
        <f t="shared" si="191"/>
        <v>433.75</v>
      </c>
      <c r="CH237" s="475">
        <f t="shared" si="191"/>
        <v>424.5</v>
      </c>
      <c r="CI237" s="475">
        <f t="shared" si="191"/>
        <v>439.55</v>
      </c>
      <c r="CJ237" s="475">
        <f t="shared" si="191"/>
        <v>435.87</v>
      </c>
      <c r="CK237" s="475">
        <f t="shared" si="191"/>
        <v>440.98</v>
      </c>
      <c r="CL237" s="475">
        <f t="shared" si="191"/>
        <v>451.44</v>
      </c>
      <c r="CM237" s="475">
        <f t="shared" si="191"/>
        <v>498.74</v>
      </c>
      <c r="CN237" s="475">
        <f t="shared" si="191"/>
        <v>411.84</v>
      </c>
      <c r="CO237" s="475">
        <f t="shared" si="191"/>
        <v>393.03</v>
      </c>
      <c r="CP237" s="475">
        <f t="shared" si="191"/>
        <v>451.7</v>
      </c>
      <c r="CQ237" s="475">
        <f t="shared" si="191"/>
        <v>435.39</v>
      </c>
      <c r="CR237" s="475">
        <f t="shared" si="191"/>
        <v>477.26</v>
      </c>
      <c r="CS237" s="475">
        <f t="shared" si="191"/>
        <v>416.5</v>
      </c>
      <c r="CT237" s="475">
        <f t="shared" si="191"/>
        <v>478.45</v>
      </c>
      <c r="CU237" s="475">
        <f t="shared" si="191"/>
        <v>482.89</v>
      </c>
      <c r="CV237" s="475">
        <f t="shared" si="191"/>
        <v>435.1</v>
      </c>
      <c r="CW237" s="475">
        <f t="shared" si="191"/>
        <v>484.98</v>
      </c>
      <c r="CX237" s="475">
        <f t="shared" si="191"/>
        <v>358.05</v>
      </c>
      <c r="CY237" s="475">
        <f t="shared" si="191"/>
        <v>444.07</v>
      </c>
      <c r="CZ237" s="475">
        <f t="shared" si="191"/>
        <v>450.86</v>
      </c>
      <c r="DA237" s="475">
        <f t="shared" si="191"/>
        <v>479.27</v>
      </c>
      <c r="DB237" s="475">
        <f t="shared" si="191"/>
        <v>423.7</v>
      </c>
      <c r="DC237" s="475">
        <f t="shared" si="191"/>
        <v>452.98</v>
      </c>
      <c r="DD237" s="475">
        <f t="shared" si="191"/>
        <v>91.9</v>
      </c>
      <c r="DE237" s="475">
        <f t="shared" si="191"/>
        <v>0</v>
      </c>
      <c r="DF237" s="475">
        <f t="shared" si="191"/>
        <v>0</v>
      </c>
      <c r="DG237" s="475">
        <f t="shared" si="191"/>
        <v>0</v>
      </c>
      <c r="DH237" s="475">
        <f t="shared" si="191"/>
        <v>0</v>
      </c>
      <c r="DI237" s="475">
        <f t="shared" si="191"/>
        <v>0</v>
      </c>
      <c r="DJ237" s="475">
        <f t="shared" si="191"/>
        <v>0</v>
      </c>
      <c r="DK237" s="475">
        <f t="shared" si="191"/>
        <v>0</v>
      </c>
      <c r="DL237" s="475">
        <f t="shared" si="191"/>
        <v>0</v>
      </c>
      <c r="DM237" s="475">
        <f t="shared" si="191"/>
        <v>0</v>
      </c>
      <c r="DN237" s="475">
        <f t="shared" si="191"/>
        <v>0</v>
      </c>
      <c r="DO237" s="475">
        <f t="shared" si="191"/>
        <v>0</v>
      </c>
      <c r="DP237" s="475">
        <f t="shared" si="191"/>
        <v>0</v>
      </c>
      <c r="DQ237" s="475">
        <f t="shared" si="191"/>
        <v>0</v>
      </c>
      <c r="DR237" s="475">
        <f t="shared" si="191"/>
        <v>0</v>
      </c>
      <c r="DS237" s="475">
        <f t="shared" si="191"/>
        <v>0</v>
      </c>
      <c r="DT237" s="475">
        <f t="shared" si="191"/>
        <v>0</v>
      </c>
      <c r="DU237" s="475">
        <f t="shared" si="191"/>
        <v>0</v>
      </c>
      <c r="DV237" s="475">
        <f t="shared" si="191"/>
        <v>0</v>
      </c>
      <c r="DW237" s="475">
        <f t="shared" si="191"/>
        <v>0</v>
      </c>
      <c r="DX237" s="475">
        <f t="shared" si="191"/>
        <v>0</v>
      </c>
      <c r="DY237" s="475">
        <f t="shared" si="191"/>
        <v>0</v>
      </c>
      <c r="DZ237" s="475">
        <f t="shared" si="191"/>
        <v>0</v>
      </c>
      <c r="EA237" s="475">
        <f t="shared" si="191"/>
        <v>0</v>
      </c>
      <c r="EB237" s="475">
        <f t="shared" si="193"/>
        <v>0</v>
      </c>
      <c r="EC237" s="475">
        <f t="shared" si="193"/>
        <v>0</v>
      </c>
      <c r="ED237" s="475">
        <f t="shared" si="193"/>
        <v>0</v>
      </c>
      <c r="EE237" s="475">
        <f t="shared" si="193"/>
        <v>0</v>
      </c>
      <c r="EF237" s="475">
        <f t="shared" si="193"/>
        <v>0</v>
      </c>
      <c r="EG237" s="475">
        <f t="shared" si="193"/>
        <v>0</v>
      </c>
      <c r="EH237" s="475">
        <f t="shared" si="193"/>
        <v>0</v>
      </c>
      <c r="EI237" s="475">
        <f t="shared" si="193"/>
        <v>0</v>
      </c>
      <c r="EJ237" s="475">
        <f t="shared" si="193"/>
        <v>0</v>
      </c>
      <c r="EK237" s="475">
        <f t="shared" si="193"/>
        <v>0</v>
      </c>
      <c r="EL237" s="475">
        <f t="shared" si="193"/>
        <v>0</v>
      </c>
      <c r="EM237" s="475">
        <f t="shared" si="193"/>
        <v>0</v>
      </c>
      <c r="EN237" s="475">
        <f t="shared" si="193"/>
        <v>0</v>
      </c>
      <c r="EO237" s="475">
        <f t="shared" si="193"/>
        <v>0</v>
      </c>
      <c r="EP237" s="475">
        <f t="shared" si="193"/>
        <v>0</v>
      </c>
      <c r="EQ237" s="475">
        <f t="shared" si="193"/>
        <v>0</v>
      </c>
      <c r="ER237" s="475">
        <f t="shared" si="193"/>
        <v>0</v>
      </c>
      <c r="ES237" s="475">
        <f t="shared" si="193"/>
        <v>0</v>
      </c>
      <c r="ET237" s="475">
        <f t="shared" si="193"/>
        <v>0</v>
      </c>
      <c r="EU237" s="475">
        <f t="shared" si="193"/>
        <v>0</v>
      </c>
      <c r="EV237" s="475">
        <f t="shared" si="193"/>
        <v>0</v>
      </c>
      <c r="EW237" s="475">
        <f t="shared" si="193"/>
        <v>0</v>
      </c>
      <c r="EX237" s="475">
        <f t="shared" si="193"/>
        <v>0</v>
      </c>
      <c r="EY237" s="475">
        <f t="shared" si="193"/>
        <v>0</v>
      </c>
      <c r="EZ237" s="475">
        <f t="shared" si="193"/>
        <v>0</v>
      </c>
      <c r="FA237" s="475">
        <f t="shared" si="193"/>
        <v>0</v>
      </c>
      <c r="FB237" s="475">
        <f t="shared" si="193"/>
        <v>0</v>
      </c>
      <c r="FC237" s="475">
        <f t="shared" si="193"/>
        <v>0</v>
      </c>
      <c r="FD237" s="475">
        <f t="shared" si="193"/>
        <v>0</v>
      </c>
      <c r="FE237" s="475">
        <f t="shared" si="193"/>
        <v>0</v>
      </c>
      <c r="FF237" s="475">
        <f t="shared" si="193"/>
        <v>0</v>
      </c>
      <c r="FG237" s="475">
        <f t="shared" si="193"/>
        <v>0</v>
      </c>
      <c r="FH237" s="475">
        <f t="shared" si="193"/>
        <v>0</v>
      </c>
      <c r="FI237" s="475">
        <f t="shared" si="193"/>
        <v>0</v>
      </c>
      <c r="FJ237" s="475">
        <f t="shared" si="193"/>
        <v>0</v>
      </c>
      <c r="FK237" s="475">
        <f t="shared" si="193"/>
        <v>0</v>
      </c>
      <c r="FL237" s="475">
        <f t="shared" si="193"/>
        <v>0</v>
      </c>
      <c r="FM237" s="475">
        <f t="shared" si="193"/>
        <v>0</v>
      </c>
      <c r="FN237" s="475">
        <f t="shared" si="193"/>
        <v>0</v>
      </c>
      <c r="FO237" s="475">
        <f t="shared" si="193"/>
        <v>0</v>
      </c>
      <c r="FP237" s="475">
        <f t="shared" si="193"/>
        <v>0</v>
      </c>
      <c r="FQ237" s="475">
        <f t="shared" si="193"/>
        <v>0</v>
      </c>
      <c r="FR237" s="475">
        <f t="shared" si="193"/>
        <v>0</v>
      </c>
      <c r="FS237" s="475">
        <f t="shared" si="193"/>
        <v>0</v>
      </c>
      <c r="FT237" s="475">
        <f t="shared" si="193"/>
        <v>0</v>
      </c>
      <c r="FU237" s="475">
        <f t="shared" si="193"/>
        <v>0</v>
      </c>
      <c r="FV237" s="475">
        <f t="shared" si="193"/>
        <v>0</v>
      </c>
      <c r="FW237" s="475">
        <f t="shared" si="193"/>
        <v>0</v>
      </c>
      <c r="FX237" s="475">
        <f t="shared" si="193"/>
        <v>0</v>
      </c>
      <c r="FY237" s="475">
        <f t="shared" si="193"/>
        <v>0</v>
      </c>
      <c r="FZ237" s="475">
        <f t="shared" si="193"/>
        <v>0</v>
      </c>
      <c r="GA237" s="475">
        <f t="shared" si="193"/>
        <v>0</v>
      </c>
      <c r="GB237" s="475">
        <f t="shared" si="193"/>
        <v>0</v>
      </c>
    </row>
    <row r="238" spans="2:184" x14ac:dyDescent="0.35">
      <c r="B238" s="517">
        <f>VLOOKUP(C238,'QUALIFIED ENGINES'!$D$7:$P$9999,13,FALSE)</f>
        <v>44788</v>
      </c>
      <c r="C238" s="472">
        <f>'QUALIFIED ENGINES'!D140</f>
        <v>91503</v>
      </c>
      <c r="D238" s="475">
        <f t="shared" si="188"/>
        <v>0</v>
      </c>
      <c r="E238" s="475">
        <f t="shared" si="194"/>
        <v>0</v>
      </c>
      <c r="F238" s="475">
        <f t="shared" si="194"/>
        <v>0</v>
      </c>
      <c r="G238" s="475">
        <f t="shared" si="194"/>
        <v>0</v>
      </c>
      <c r="H238" s="475">
        <f t="shared" si="194"/>
        <v>0</v>
      </c>
      <c r="I238" s="475">
        <f t="shared" si="194"/>
        <v>0</v>
      </c>
      <c r="J238" s="475">
        <f t="shared" si="194"/>
        <v>0</v>
      </c>
      <c r="K238" s="475">
        <f t="shared" si="194"/>
        <v>0</v>
      </c>
      <c r="L238" s="475">
        <f t="shared" si="194"/>
        <v>0</v>
      </c>
      <c r="M238" s="475">
        <f t="shared" si="194"/>
        <v>0</v>
      </c>
      <c r="N238" s="475">
        <f t="shared" si="194"/>
        <v>0</v>
      </c>
      <c r="O238" s="475">
        <f t="shared" si="194"/>
        <v>0</v>
      </c>
      <c r="P238" s="475">
        <f t="shared" si="194"/>
        <v>0</v>
      </c>
      <c r="Q238" s="475">
        <f t="shared" si="194"/>
        <v>0</v>
      </c>
      <c r="R238" s="475">
        <f t="shared" si="194"/>
        <v>0</v>
      </c>
      <c r="S238" s="475">
        <f t="shared" si="194"/>
        <v>0</v>
      </c>
      <c r="T238" s="475">
        <f t="shared" si="194"/>
        <v>0</v>
      </c>
      <c r="U238" s="475">
        <f t="shared" si="194"/>
        <v>0</v>
      </c>
      <c r="V238" s="475">
        <f t="shared" si="194"/>
        <v>0</v>
      </c>
      <c r="W238" s="475">
        <f t="shared" si="194"/>
        <v>0</v>
      </c>
      <c r="X238" s="475">
        <f t="shared" si="194"/>
        <v>0</v>
      </c>
      <c r="Y238" s="475">
        <f t="shared" si="194"/>
        <v>0</v>
      </c>
      <c r="Z238" s="475">
        <f t="shared" si="194"/>
        <v>0</v>
      </c>
      <c r="AA238" s="475">
        <f t="shared" si="194"/>
        <v>0</v>
      </c>
      <c r="AB238" s="475">
        <f t="shared" si="194"/>
        <v>0</v>
      </c>
      <c r="AC238" s="475">
        <f t="shared" si="194"/>
        <v>0</v>
      </c>
      <c r="AD238" s="475">
        <f t="shared" si="194"/>
        <v>0</v>
      </c>
      <c r="AE238" s="475">
        <f t="shared" si="194"/>
        <v>0</v>
      </c>
      <c r="AF238" s="475">
        <f t="shared" si="194"/>
        <v>0</v>
      </c>
      <c r="AG238" s="475">
        <f t="shared" si="194"/>
        <v>0</v>
      </c>
      <c r="AH238" s="475">
        <f t="shared" si="194"/>
        <v>0</v>
      </c>
      <c r="AI238" s="475">
        <f t="shared" si="194"/>
        <v>0</v>
      </c>
      <c r="AJ238" s="475">
        <f t="shared" si="194"/>
        <v>0</v>
      </c>
      <c r="AK238" s="475">
        <f t="shared" si="194"/>
        <v>0</v>
      </c>
      <c r="AL238" s="475">
        <f t="shared" si="194"/>
        <v>0</v>
      </c>
      <c r="AM238" s="475">
        <f t="shared" si="194"/>
        <v>0</v>
      </c>
      <c r="AN238" s="475">
        <f t="shared" si="194"/>
        <v>0</v>
      </c>
      <c r="AO238" s="475">
        <f t="shared" si="194"/>
        <v>0</v>
      </c>
      <c r="AP238" s="475">
        <f t="shared" si="194"/>
        <v>0</v>
      </c>
      <c r="AQ238" s="475">
        <f t="shared" si="194"/>
        <v>0</v>
      </c>
      <c r="AR238" s="475">
        <f t="shared" si="194"/>
        <v>0</v>
      </c>
      <c r="AS238" s="475">
        <f t="shared" si="194"/>
        <v>0</v>
      </c>
      <c r="AT238" s="475">
        <f t="shared" si="194"/>
        <v>0</v>
      </c>
      <c r="AU238" s="475">
        <f t="shared" si="194"/>
        <v>0</v>
      </c>
      <c r="AV238" s="475">
        <f t="shared" si="194"/>
        <v>0</v>
      </c>
      <c r="AW238" s="475">
        <f t="shared" si="194"/>
        <v>0</v>
      </c>
      <c r="AX238" s="475">
        <f t="shared" si="194"/>
        <v>0</v>
      </c>
      <c r="AY238" s="475">
        <f t="shared" si="194"/>
        <v>0</v>
      </c>
      <c r="AZ238" s="475">
        <f t="shared" si="194"/>
        <v>0</v>
      </c>
      <c r="BA238" s="475">
        <f t="shared" si="194"/>
        <v>0</v>
      </c>
      <c r="BB238" s="475">
        <f t="shared" si="194"/>
        <v>0</v>
      </c>
      <c r="BC238" s="475">
        <f t="shared" si="194"/>
        <v>0</v>
      </c>
      <c r="BD238" s="475">
        <f t="shared" si="194"/>
        <v>0</v>
      </c>
      <c r="BE238" s="475">
        <f t="shared" si="194"/>
        <v>0</v>
      </c>
      <c r="BF238" s="475">
        <f t="shared" si="194"/>
        <v>0</v>
      </c>
      <c r="BG238" s="475">
        <f t="shared" si="194"/>
        <v>0</v>
      </c>
      <c r="BH238" s="475">
        <f t="shared" si="194"/>
        <v>0</v>
      </c>
      <c r="BI238" s="475">
        <f t="shared" si="194"/>
        <v>0</v>
      </c>
      <c r="BJ238" s="475">
        <f t="shared" si="194"/>
        <v>0</v>
      </c>
      <c r="BK238" s="475">
        <f t="shared" si="194"/>
        <v>0</v>
      </c>
      <c r="BL238" s="475">
        <f t="shared" si="194"/>
        <v>0</v>
      </c>
      <c r="BM238" s="475">
        <f t="shared" si="194"/>
        <v>0</v>
      </c>
      <c r="BN238" s="475">
        <f t="shared" si="194"/>
        <v>0</v>
      </c>
      <c r="BO238" s="475">
        <f t="shared" si="194"/>
        <v>0</v>
      </c>
      <c r="BP238" s="475">
        <f t="shared" ref="BP238:EA241" si="198">_xlfn.IFNA(IF($B238=0,0,IF(DATE(BP$4,BP$5,1)&gt;=$B238,BP107,0)),0)</f>
        <v>0</v>
      </c>
      <c r="BQ238" s="475">
        <f t="shared" si="198"/>
        <v>0</v>
      </c>
      <c r="BR238" s="475">
        <f t="shared" ref="BR238:BX238" si="199">_xlfn.IFNA(IF($B238=0,0,IF(DATE(BR$4,BR$5,1)&gt;=$B238,BR107,0)),0)</f>
        <v>0</v>
      </c>
      <c r="BS238" s="475">
        <f t="shared" si="199"/>
        <v>0</v>
      </c>
      <c r="BT238" s="475">
        <f t="shared" si="199"/>
        <v>0</v>
      </c>
      <c r="BU238" s="475">
        <f t="shared" si="199"/>
        <v>0</v>
      </c>
      <c r="BV238" s="475">
        <f t="shared" si="199"/>
        <v>0</v>
      </c>
      <c r="BW238" s="475">
        <f t="shared" si="199"/>
        <v>0</v>
      </c>
      <c r="BX238" s="475">
        <f t="shared" si="199"/>
        <v>0</v>
      </c>
      <c r="BY238" s="475">
        <f t="shared" si="198"/>
        <v>0</v>
      </c>
      <c r="BZ238" s="475">
        <f t="shared" si="198"/>
        <v>0</v>
      </c>
      <c r="CA238" s="475">
        <f t="shared" si="198"/>
        <v>166.69</v>
      </c>
      <c r="CB238" s="475">
        <f t="shared" si="198"/>
        <v>412.56</v>
      </c>
      <c r="CC238" s="475">
        <f t="shared" si="198"/>
        <v>410.29</v>
      </c>
      <c r="CD238" s="475">
        <f t="shared" si="198"/>
        <v>469.44</v>
      </c>
      <c r="CE238" s="475">
        <f t="shared" si="198"/>
        <v>428.17</v>
      </c>
      <c r="CF238" s="475">
        <f t="shared" si="198"/>
        <v>436.24</v>
      </c>
      <c r="CG238" s="475">
        <f t="shared" si="198"/>
        <v>458.15</v>
      </c>
      <c r="CH238" s="475">
        <f t="shared" si="198"/>
        <v>457.16</v>
      </c>
      <c r="CI238" s="475">
        <f t="shared" si="198"/>
        <v>454.87</v>
      </c>
      <c r="CJ238" s="475">
        <f t="shared" si="198"/>
        <v>406.44</v>
      </c>
      <c r="CK238" s="475">
        <f t="shared" si="198"/>
        <v>501.12</v>
      </c>
      <c r="CL238" s="475">
        <f t="shared" si="198"/>
        <v>441.19</v>
      </c>
      <c r="CM238" s="475">
        <f t="shared" si="198"/>
        <v>474.3</v>
      </c>
      <c r="CN238" s="475">
        <f t="shared" si="198"/>
        <v>430.32</v>
      </c>
      <c r="CO238" s="475">
        <f t="shared" si="198"/>
        <v>506.83</v>
      </c>
      <c r="CP238" s="475">
        <f t="shared" si="198"/>
        <v>454.15</v>
      </c>
      <c r="CQ238" s="475">
        <f t="shared" si="198"/>
        <v>446.67</v>
      </c>
      <c r="CR238" s="475">
        <f t="shared" si="198"/>
        <v>421.86</v>
      </c>
      <c r="CS238" s="475">
        <f t="shared" si="198"/>
        <v>444.83</v>
      </c>
      <c r="CT238" s="475">
        <f t="shared" si="198"/>
        <v>423.44</v>
      </c>
      <c r="CU238" s="475">
        <f t="shared" si="198"/>
        <v>299.02</v>
      </c>
      <c r="CV238" s="475">
        <f t="shared" si="198"/>
        <v>456.6</v>
      </c>
      <c r="CW238" s="475">
        <f t="shared" si="198"/>
        <v>516.87</v>
      </c>
      <c r="CX238" s="475">
        <f t="shared" si="198"/>
        <v>434.09</v>
      </c>
      <c r="CY238" s="475">
        <f t="shared" si="198"/>
        <v>443.82</v>
      </c>
      <c r="CZ238" s="475">
        <f t="shared" si="198"/>
        <v>472.92</v>
      </c>
      <c r="DA238" s="475">
        <f t="shared" si="198"/>
        <v>475.97</v>
      </c>
      <c r="DB238" s="475">
        <f t="shared" si="198"/>
        <v>462.34</v>
      </c>
      <c r="DC238" s="475">
        <f t="shared" si="198"/>
        <v>406.89</v>
      </c>
      <c r="DD238" s="475">
        <f t="shared" si="198"/>
        <v>410.71</v>
      </c>
      <c r="DE238" s="475">
        <f t="shared" si="198"/>
        <v>0</v>
      </c>
      <c r="DF238" s="475">
        <f t="shared" si="198"/>
        <v>0</v>
      </c>
      <c r="DG238" s="475">
        <f t="shared" si="198"/>
        <v>0</v>
      </c>
      <c r="DH238" s="475">
        <f t="shared" si="198"/>
        <v>0</v>
      </c>
      <c r="DI238" s="475">
        <f t="shared" si="198"/>
        <v>0</v>
      </c>
      <c r="DJ238" s="475">
        <f t="shared" si="198"/>
        <v>0</v>
      </c>
      <c r="DK238" s="475">
        <f t="shared" si="198"/>
        <v>0</v>
      </c>
      <c r="DL238" s="475">
        <f t="shared" si="198"/>
        <v>0</v>
      </c>
      <c r="DM238" s="475">
        <f t="shared" si="198"/>
        <v>0</v>
      </c>
      <c r="DN238" s="475">
        <f t="shared" si="198"/>
        <v>0</v>
      </c>
      <c r="DO238" s="475">
        <f t="shared" si="198"/>
        <v>0</v>
      </c>
      <c r="DP238" s="475">
        <f t="shared" si="198"/>
        <v>0</v>
      </c>
      <c r="DQ238" s="475">
        <f t="shared" si="198"/>
        <v>0</v>
      </c>
      <c r="DR238" s="475">
        <f t="shared" si="198"/>
        <v>0</v>
      </c>
      <c r="DS238" s="475">
        <f t="shared" si="198"/>
        <v>0</v>
      </c>
      <c r="DT238" s="475">
        <f t="shared" si="198"/>
        <v>0</v>
      </c>
      <c r="DU238" s="475">
        <f t="shared" si="198"/>
        <v>0</v>
      </c>
      <c r="DV238" s="475">
        <f t="shared" si="198"/>
        <v>0</v>
      </c>
      <c r="DW238" s="475">
        <f t="shared" si="198"/>
        <v>0</v>
      </c>
      <c r="DX238" s="475">
        <f t="shared" si="198"/>
        <v>0</v>
      </c>
      <c r="DY238" s="475">
        <f t="shared" si="198"/>
        <v>0</v>
      </c>
      <c r="DZ238" s="475">
        <f t="shared" si="198"/>
        <v>0</v>
      </c>
      <c r="EA238" s="475">
        <f t="shared" si="198"/>
        <v>0</v>
      </c>
      <c r="EB238" s="475">
        <f t="shared" si="193"/>
        <v>0</v>
      </c>
      <c r="EC238" s="475">
        <f t="shared" si="193"/>
        <v>0</v>
      </c>
      <c r="ED238" s="475">
        <f t="shared" si="193"/>
        <v>0</v>
      </c>
      <c r="EE238" s="475">
        <f t="shared" si="193"/>
        <v>0</v>
      </c>
      <c r="EF238" s="475">
        <f t="shared" si="193"/>
        <v>0</v>
      </c>
      <c r="EG238" s="475">
        <f t="shared" si="193"/>
        <v>0</v>
      </c>
      <c r="EH238" s="475">
        <f t="shared" si="193"/>
        <v>0</v>
      </c>
      <c r="EI238" s="475">
        <f t="shared" si="193"/>
        <v>0</v>
      </c>
      <c r="EJ238" s="475">
        <f t="shared" si="193"/>
        <v>0</v>
      </c>
      <c r="EK238" s="475">
        <f t="shared" si="193"/>
        <v>0</v>
      </c>
      <c r="EL238" s="475">
        <f t="shared" si="193"/>
        <v>0</v>
      </c>
      <c r="EM238" s="475">
        <f t="shared" si="193"/>
        <v>0</v>
      </c>
      <c r="EN238" s="475">
        <f t="shared" si="193"/>
        <v>0</v>
      </c>
      <c r="EO238" s="475">
        <f t="shared" si="193"/>
        <v>0</v>
      </c>
      <c r="EP238" s="475">
        <f t="shared" si="193"/>
        <v>0</v>
      </c>
      <c r="EQ238" s="475">
        <f t="shared" si="193"/>
        <v>0</v>
      </c>
      <c r="ER238" s="475">
        <f t="shared" si="193"/>
        <v>0</v>
      </c>
      <c r="ES238" s="475">
        <f t="shared" si="193"/>
        <v>0</v>
      </c>
      <c r="ET238" s="475">
        <f t="shared" si="193"/>
        <v>0</v>
      </c>
      <c r="EU238" s="475">
        <f t="shared" si="193"/>
        <v>0</v>
      </c>
      <c r="EV238" s="475">
        <f t="shared" si="193"/>
        <v>0</v>
      </c>
      <c r="EW238" s="475">
        <f t="shared" si="193"/>
        <v>0</v>
      </c>
      <c r="EX238" s="475">
        <f t="shared" si="193"/>
        <v>0</v>
      </c>
      <c r="EY238" s="475">
        <f t="shared" si="193"/>
        <v>0</v>
      </c>
      <c r="EZ238" s="475">
        <f t="shared" si="193"/>
        <v>0</v>
      </c>
      <c r="FA238" s="475">
        <f t="shared" si="193"/>
        <v>0</v>
      </c>
      <c r="FB238" s="475">
        <f t="shared" si="193"/>
        <v>0</v>
      </c>
      <c r="FC238" s="475">
        <f t="shared" si="193"/>
        <v>0</v>
      </c>
      <c r="FD238" s="475">
        <f t="shared" si="193"/>
        <v>0</v>
      </c>
      <c r="FE238" s="475">
        <f t="shared" si="193"/>
        <v>0</v>
      </c>
      <c r="FF238" s="475">
        <f t="shared" si="193"/>
        <v>0</v>
      </c>
      <c r="FG238" s="475">
        <f t="shared" si="193"/>
        <v>0</v>
      </c>
      <c r="FH238" s="475">
        <f t="shared" si="193"/>
        <v>0</v>
      </c>
      <c r="FI238" s="475">
        <f t="shared" si="193"/>
        <v>0</v>
      </c>
      <c r="FJ238" s="475">
        <f t="shared" si="193"/>
        <v>0</v>
      </c>
      <c r="FK238" s="475">
        <f t="shared" si="193"/>
        <v>0</v>
      </c>
      <c r="FL238" s="475">
        <f t="shared" si="193"/>
        <v>0</v>
      </c>
      <c r="FM238" s="475">
        <f t="shared" si="193"/>
        <v>0</v>
      </c>
      <c r="FN238" s="475">
        <f t="shared" si="193"/>
        <v>0</v>
      </c>
      <c r="FO238" s="475">
        <f t="shared" si="193"/>
        <v>0</v>
      </c>
      <c r="FP238" s="475">
        <f t="shared" si="193"/>
        <v>0</v>
      </c>
      <c r="FQ238" s="475">
        <f t="shared" si="193"/>
        <v>0</v>
      </c>
      <c r="FR238" s="475">
        <f t="shared" si="193"/>
        <v>0</v>
      </c>
      <c r="FS238" s="475">
        <f t="shared" ref="FS238:GB238" si="200">_xlfn.IFNA(IF($B238=0,0,IF(DATE(FS$4,FS$5,1)&gt;=$B238,FS107,0)),0)</f>
        <v>0</v>
      </c>
      <c r="FT238" s="475">
        <f t="shared" si="200"/>
        <v>0</v>
      </c>
      <c r="FU238" s="475">
        <f t="shared" si="200"/>
        <v>0</v>
      </c>
      <c r="FV238" s="475">
        <f t="shared" si="200"/>
        <v>0</v>
      </c>
      <c r="FW238" s="475">
        <f t="shared" si="200"/>
        <v>0</v>
      </c>
      <c r="FX238" s="475">
        <f t="shared" si="200"/>
        <v>0</v>
      </c>
      <c r="FY238" s="475">
        <f t="shared" si="200"/>
        <v>0</v>
      </c>
      <c r="FZ238" s="475">
        <f t="shared" si="200"/>
        <v>0</v>
      </c>
      <c r="GA238" s="475">
        <f t="shared" si="200"/>
        <v>0</v>
      </c>
      <c r="GB238" s="475">
        <f t="shared" si="200"/>
        <v>0</v>
      </c>
    </row>
    <row r="239" spans="2:184" x14ac:dyDescent="0.35">
      <c r="B239" s="517" t="e">
        <f>VLOOKUP(C239,'QUALIFIED ENGINES'!$D$7:$P$9999,13,FALSE)</f>
        <v>#N/A</v>
      </c>
      <c r="C239" s="472">
        <f>'QUALIFIED ENGINES'!D141</f>
        <v>0</v>
      </c>
      <c r="D239" s="475">
        <f t="shared" si="188"/>
        <v>0</v>
      </c>
      <c r="E239" s="475">
        <f t="shared" ref="E239:BP242" si="201">_xlfn.IFNA(IF($B239=0,0,IF(DATE(E$4,E$5,1)&gt;=$B239,E108,0)),0)</f>
        <v>0</v>
      </c>
      <c r="F239" s="475">
        <f t="shared" si="201"/>
        <v>0</v>
      </c>
      <c r="G239" s="475">
        <f t="shared" si="201"/>
        <v>0</v>
      </c>
      <c r="H239" s="475">
        <f t="shared" si="201"/>
        <v>0</v>
      </c>
      <c r="I239" s="475">
        <f t="shared" si="201"/>
        <v>0</v>
      </c>
      <c r="J239" s="475">
        <f t="shared" si="201"/>
        <v>0</v>
      </c>
      <c r="K239" s="475">
        <f t="shared" si="201"/>
        <v>0</v>
      </c>
      <c r="L239" s="475">
        <f t="shared" si="201"/>
        <v>0</v>
      </c>
      <c r="M239" s="475">
        <f t="shared" si="201"/>
        <v>0</v>
      </c>
      <c r="N239" s="475">
        <f t="shared" si="201"/>
        <v>0</v>
      </c>
      <c r="O239" s="475">
        <f t="shared" si="201"/>
        <v>0</v>
      </c>
      <c r="P239" s="475">
        <f t="shared" si="201"/>
        <v>0</v>
      </c>
      <c r="Q239" s="475">
        <f t="shared" si="201"/>
        <v>0</v>
      </c>
      <c r="R239" s="475">
        <f t="shared" si="201"/>
        <v>0</v>
      </c>
      <c r="S239" s="475">
        <f t="shared" si="201"/>
        <v>0</v>
      </c>
      <c r="T239" s="475">
        <f t="shared" si="201"/>
        <v>0</v>
      </c>
      <c r="U239" s="475">
        <f t="shared" si="201"/>
        <v>0</v>
      </c>
      <c r="V239" s="475">
        <f t="shared" si="201"/>
        <v>0</v>
      </c>
      <c r="W239" s="475">
        <f t="shared" si="201"/>
        <v>0</v>
      </c>
      <c r="X239" s="475">
        <f t="shared" si="201"/>
        <v>0</v>
      </c>
      <c r="Y239" s="475">
        <f t="shared" si="201"/>
        <v>0</v>
      </c>
      <c r="Z239" s="475">
        <f t="shared" si="201"/>
        <v>0</v>
      </c>
      <c r="AA239" s="475">
        <f t="shared" si="201"/>
        <v>0</v>
      </c>
      <c r="AB239" s="475">
        <f t="shared" si="201"/>
        <v>0</v>
      </c>
      <c r="AC239" s="475">
        <f t="shared" si="201"/>
        <v>0</v>
      </c>
      <c r="AD239" s="475">
        <f t="shared" si="201"/>
        <v>0</v>
      </c>
      <c r="AE239" s="475">
        <f t="shared" si="201"/>
        <v>0</v>
      </c>
      <c r="AF239" s="475">
        <f t="shared" si="201"/>
        <v>0</v>
      </c>
      <c r="AG239" s="475">
        <f t="shared" si="201"/>
        <v>0</v>
      </c>
      <c r="AH239" s="475">
        <f t="shared" si="201"/>
        <v>0</v>
      </c>
      <c r="AI239" s="475">
        <f t="shared" si="201"/>
        <v>0</v>
      </c>
      <c r="AJ239" s="475">
        <f t="shared" si="201"/>
        <v>0</v>
      </c>
      <c r="AK239" s="475">
        <f t="shared" si="201"/>
        <v>0</v>
      </c>
      <c r="AL239" s="475">
        <f t="shared" si="201"/>
        <v>0</v>
      </c>
      <c r="AM239" s="475">
        <f t="shared" si="201"/>
        <v>0</v>
      </c>
      <c r="AN239" s="475">
        <f t="shared" si="201"/>
        <v>0</v>
      </c>
      <c r="AO239" s="475">
        <f t="shared" si="201"/>
        <v>0</v>
      </c>
      <c r="AP239" s="475">
        <f t="shared" si="201"/>
        <v>0</v>
      </c>
      <c r="AQ239" s="475">
        <f t="shared" si="201"/>
        <v>0</v>
      </c>
      <c r="AR239" s="475">
        <f t="shared" si="201"/>
        <v>0</v>
      </c>
      <c r="AS239" s="475">
        <f t="shared" si="201"/>
        <v>0</v>
      </c>
      <c r="AT239" s="475">
        <f t="shared" si="201"/>
        <v>0</v>
      </c>
      <c r="AU239" s="475">
        <f t="shared" si="201"/>
        <v>0</v>
      </c>
      <c r="AV239" s="475">
        <f t="shared" si="201"/>
        <v>0</v>
      </c>
      <c r="AW239" s="475">
        <f t="shared" si="201"/>
        <v>0</v>
      </c>
      <c r="AX239" s="475">
        <f t="shared" si="201"/>
        <v>0</v>
      </c>
      <c r="AY239" s="475">
        <f t="shared" si="201"/>
        <v>0</v>
      </c>
      <c r="AZ239" s="475">
        <f t="shared" si="201"/>
        <v>0</v>
      </c>
      <c r="BA239" s="475">
        <f t="shared" si="201"/>
        <v>0</v>
      </c>
      <c r="BB239" s="475">
        <f t="shared" si="201"/>
        <v>0</v>
      </c>
      <c r="BC239" s="475">
        <f t="shared" si="201"/>
        <v>0</v>
      </c>
      <c r="BD239" s="475">
        <f t="shared" si="201"/>
        <v>0</v>
      </c>
      <c r="BE239" s="475">
        <f t="shared" si="201"/>
        <v>0</v>
      </c>
      <c r="BF239" s="475">
        <f t="shared" si="201"/>
        <v>0</v>
      </c>
      <c r="BG239" s="475">
        <f t="shared" si="201"/>
        <v>0</v>
      </c>
      <c r="BH239" s="475">
        <f t="shared" si="201"/>
        <v>0</v>
      </c>
      <c r="BI239" s="475">
        <f t="shared" si="201"/>
        <v>0</v>
      </c>
      <c r="BJ239" s="475">
        <f t="shared" si="201"/>
        <v>0</v>
      </c>
      <c r="BK239" s="475">
        <f t="shared" si="201"/>
        <v>0</v>
      </c>
      <c r="BL239" s="475">
        <f t="shared" si="201"/>
        <v>0</v>
      </c>
      <c r="BM239" s="475">
        <f t="shared" si="201"/>
        <v>0</v>
      </c>
      <c r="BN239" s="475">
        <f t="shared" si="201"/>
        <v>0</v>
      </c>
      <c r="BO239" s="475">
        <f t="shared" si="201"/>
        <v>0</v>
      </c>
      <c r="BP239" s="475">
        <f t="shared" si="201"/>
        <v>0</v>
      </c>
      <c r="BQ239" s="475">
        <f t="shared" si="198"/>
        <v>0</v>
      </c>
      <c r="BR239" s="475">
        <f t="shared" ref="BR239:BX239" si="202">_xlfn.IFNA(IF($B239=0,0,IF(DATE(BR$4,BR$5,1)&gt;=$B239,BR108,0)),0)</f>
        <v>0</v>
      </c>
      <c r="BS239" s="475">
        <f t="shared" si="202"/>
        <v>0</v>
      </c>
      <c r="BT239" s="475">
        <f t="shared" si="202"/>
        <v>0</v>
      </c>
      <c r="BU239" s="475">
        <f t="shared" si="202"/>
        <v>0</v>
      </c>
      <c r="BV239" s="475">
        <f t="shared" si="202"/>
        <v>0</v>
      </c>
      <c r="BW239" s="475">
        <f t="shared" si="202"/>
        <v>0</v>
      </c>
      <c r="BX239" s="475">
        <f t="shared" si="202"/>
        <v>0</v>
      </c>
      <c r="BY239" s="475">
        <f t="shared" si="198"/>
        <v>0</v>
      </c>
      <c r="BZ239" s="475">
        <f t="shared" si="198"/>
        <v>0</v>
      </c>
      <c r="CA239" s="475">
        <f t="shared" si="198"/>
        <v>0</v>
      </c>
      <c r="CB239" s="475">
        <f t="shared" si="198"/>
        <v>0</v>
      </c>
      <c r="CC239" s="475">
        <f t="shared" si="198"/>
        <v>0</v>
      </c>
      <c r="CD239" s="475">
        <f t="shared" si="198"/>
        <v>0</v>
      </c>
      <c r="CE239" s="475">
        <f t="shared" si="198"/>
        <v>0</v>
      </c>
      <c r="CF239" s="475">
        <f t="shared" si="198"/>
        <v>0</v>
      </c>
      <c r="CG239" s="475">
        <f t="shared" si="198"/>
        <v>0</v>
      </c>
      <c r="CH239" s="475">
        <f t="shared" si="198"/>
        <v>0</v>
      </c>
      <c r="CI239" s="475">
        <f t="shared" si="198"/>
        <v>0</v>
      </c>
      <c r="CJ239" s="475">
        <f t="shared" si="198"/>
        <v>0</v>
      </c>
      <c r="CK239" s="475">
        <f t="shared" si="198"/>
        <v>0</v>
      </c>
      <c r="CL239" s="475">
        <f t="shared" si="198"/>
        <v>0</v>
      </c>
      <c r="CM239" s="475">
        <f t="shared" si="198"/>
        <v>0</v>
      </c>
      <c r="CN239" s="475">
        <f t="shared" si="198"/>
        <v>0</v>
      </c>
      <c r="CO239" s="475">
        <f t="shared" si="198"/>
        <v>0</v>
      </c>
      <c r="CP239" s="475">
        <f t="shared" si="198"/>
        <v>0</v>
      </c>
      <c r="CQ239" s="475">
        <f t="shared" si="198"/>
        <v>0</v>
      </c>
      <c r="CR239" s="475">
        <f t="shared" si="198"/>
        <v>0</v>
      </c>
      <c r="CS239" s="475">
        <f t="shared" si="198"/>
        <v>0</v>
      </c>
      <c r="CT239" s="475">
        <f t="shared" si="198"/>
        <v>0</v>
      </c>
      <c r="CU239" s="475">
        <f t="shared" si="198"/>
        <v>0</v>
      </c>
      <c r="CV239" s="475">
        <f t="shared" si="198"/>
        <v>0</v>
      </c>
      <c r="CW239" s="475">
        <f t="shared" si="198"/>
        <v>0</v>
      </c>
      <c r="CX239" s="475">
        <f t="shared" si="198"/>
        <v>0</v>
      </c>
      <c r="CY239" s="475">
        <f t="shared" si="198"/>
        <v>0</v>
      </c>
      <c r="CZ239" s="475">
        <f t="shared" si="198"/>
        <v>0</v>
      </c>
      <c r="DA239" s="475">
        <f t="shared" si="198"/>
        <v>0</v>
      </c>
      <c r="DB239" s="475">
        <f t="shared" si="198"/>
        <v>0</v>
      </c>
      <c r="DC239" s="475">
        <f t="shared" si="198"/>
        <v>0</v>
      </c>
      <c r="DD239" s="475">
        <f t="shared" si="198"/>
        <v>0</v>
      </c>
      <c r="DE239" s="475">
        <f t="shared" si="198"/>
        <v>0</v>
      </c>
      <c r="DF239" s="475">
        <f t="shared" si="198"/>
        <v>0</v>
      </c>
      <c r="DG239" s="475">
        <f t="shared" si="198"/>
        <v>0</v>
      </c>
      <c r="DH239" s="475">
        <f t="shared" si="198"/>
        <v>0</v>
      </c>
      <c r="DI239" s="475">
        <f t="shared" si="198"/>
        <v>0</v>
      </c>
      <c r="DJ239" s="475">
        <f t="shared" si="198"/>
        <v>0</v>
      </c>
      <c r="DK239" s="475">
        <f t="shared" si="198"/>
        <v>0</v>
      </c>
      <c r="DL239" s="475">
        <f t="shared" si="198"/>
        <v>0</v>
      </c>
      <c r="DM239" s="475">
        <f t="shared" si="198"/>
        <v>0</v>
      </c>
      <c r="DN239" s="475">
        <f t="shared" si="198"/>
        <v>0</v>
      </c>
      <c r="DO239" s="475">
        <f t="shared" si="198"/>
        <v>0</v>
      </c>
      <c r="DP239" s="475">
        <f t="shared" si="198"/>
        <v>0</v>
      </c>
      <c r="DQ239" s="475">
        <f t="shared" si="198"/>
        <v>0</v>
      </c>
      <c r="DR239" s="475">
        <f t="shared" si="198"/>
        <v>0</v>
      </c>
      <c r="DS239" s="475">
        <f t="shared" si="198"/>
        <v>0</v>
      </c>
      <c r="DT239" s="475">
        <f t="shared" si="198"/>
        <v>0</v>
      </c>
      <c r="DU239" s="475">
        <f t="shared" si="198"/>
        <v>0</v>
      </c>
      <c r="DV239" s="475">
        <f t="shared" si="198"/>
        <v>0</v>
      </c>
      <c r="DW239" s="475">
        <f t="shared" si="198"/>
        <v>0</v>
      </c>
      <c r="DX239" s="475">
        <f t="shared" si="198"/>
        <v>0</v>
      </c>
      <c r="DY239" s="475">
        <f t="shared" si="198"/>
        <v>0</v>
      </c>
      <c r="DZ239" s="475">
        <f t="shared" si="198"/>
        <v>0</v>
      </c>
      <c r="EA239" s="475">
        <f t="shared" si="198"/>
        <v>0</v>
      </c>
      <c r="EB239" s="475">
        <f t="shared" ref="EB239:GB243" si="203">_xlfn.IFNA(IF($B239=0,0,IF(DATE(EB$4,EB$5,1)&gt;=$B239,EB108,0)),0)</f>
        <v>0</v>
      </c>
      <c r="EC239" s="475">
        <f t="shared" si="203"/>
        <v>0</v>
      </c>
      <c r="ED239" s="475">
        <f t="shared" si="203"/>
        <v>0</v>
      </c>
      <c r="EE239" s="475">
        <f t="shared" si="203"/>
        <v>0</v>
      </c>
      <c r="EF239" s="475">
        <f t="shared" si="203"/>
        <v>0</v>
      </c>
      <c r="EG239" s="475">
        <f t="shared" si="203"/>
        <v>0</v>
      </c>
      <c r="EH239" s="475">
        <f t="shared" si="203"/>
        <v>0</v>
      </c>
      <c r="EI239" s="475">
        <f t="shared" si="203"/>
        <v>0</v>
      </c>
      <c r="EJ239" s="475">
        <f t="shared" si="203"/>
        <v>0</v>
      </c>
      <c r="EK239" s="475">
        <f t="shared" si="203"/>
        <v>0</v>
      </c>
      <c r="EL239" s="475">
        <f t="shared" si="203"/>
        <v>0</v>
      </c>
      <c r="EM239" s="475">
        <f t="shared" si="203"/>
        <v>0</v>
      </c>
      <c r="EN239" s="475">
        <f t="shared" si="203"/>
        <v>0</v>
      </c>
      <c r="EO239" s="475">
        <f t="shared" si="203"/>
        <v>0</v>
      </c>
      <c r="EP239" s="475">
        <f t="shared" si="203"/>
        <v>0</v>
      </c>
      <c r="EQ239" s="475">
        <f t="shared" si="203"/>
        <v>0</v>
      </c>
      <c r="ER239" s="475">
        <f t="shared" si="203"/>
        <v>0</v>
      </c>
      <c r="ES239" s="475">
        <f t="shared" si="203"/>
        <v>0</v>
      </c>
      <c r="ET239" s="475">
        <f t="shared" si="203"/>
        <v>0</v>
      </c>
      <c r="EU239" s="475">
        <f t="shared" si="203"/>
        <v>0</v>
      </c>
      <c r="EV239" s="475">
        <f t="shared" si="203"/>
        <v>0</v>
      </c>
      <c r="EW239" s="475">
        <f t="shared" si="203"/>
        <v>0</v>
      </c>
      <c r="EX239" s="475">
        <f t="shared" si="203"/>
        <v>0</v>
      </c>
      <c r="EY239" s="475">
        <f t="shared" si="203"/>
        <v>0</v>
      </c>
      <c r="EZ239" s="475">
        <f t="shared" si="203"/>
        <v>0</v>
      </c>
      <c r="FA239" s="475">
        <f t="shared" si="203"/>
        <v>0</v>
      </c>
      <c r="FB239" s="475">
        <f t="shared" si="203"/>
        <v>0</v>
      </c>
      <c r="FC239" s="475">
        <f t="shared" si="203"/>
        <v>0</v>
      </c>
      <c r="FD239" s="475">
        <f t="shared" si="203"/>
        <v>0</v>
      </c>
      <c r="FE239" s="475">
        <f t="shared" si="203"/>
        <v>0</v>
      </c>
      <c r="FF239" s="475">
        <f t="shared" si="203"/>
        <v>0</v>
      </c>
      <c r="FG239" s="475">
        <f t="shared" si="203"/>
        <v>0</v>
      </c>
      <c r="FH239" s="475">
        <f t="shared" si="203"/>
        <v>0</v>
      </c>
      <c r="FI239" s="475">
        <f t="shared" si="203"/>
        <v>0</v>
      </c>
      <c r="FJ239" s="475">
        <f t="shared" si="203"/>
        <v>0</v>
      </c>
      <c r="FK239" s="475">
        <f t="shared" si="203"/>
        <v>0</v>
      </c>
      <c r="FL239" s="475">
        <f t="shared" si="203"/>
        <v>0</v>
      </c>
      <c r="FM239" s="475">
        <f t="shared" si="203"/>
        <v>0</v>
      </c>
      <c r="FN239" s="475">
        <f t="shared" si="203"/>
        <v>0</v>
      </c>
      <c r="FO239" s="475">
        <f t="shared" si="203"/>
        <v>0</v>
      </c>
      <c r="FP239" s="475">
        <f t="shared" si="203"/>
        <v>0</v>
      </c>
      <c r="FQ239" s="475">
        <f t="shared" si="203"/>
        <v>0</v>
      </c>
      <c r="FR239" s="475">
        <f t="shared" si="203"/>
        <v>0</v>
      </c>
      <c r="FS239" s="475">
        <f t="shared" si="203"/>
        <v>0</v>
      </c>
      <c r="FT239" s="475">
        <f t="shared" si="203"/>
        <v>0</v>
      </c>
      <c r="FU239" s="475">
        <f t="shared" si="203"/>
        <v>0</v>
      </c>
      <c r="FV239" s="475">
        <f t="shared" si="203"/>
        <v>0</v>
      </c>
      <c r="FW239" s="475">
        <f t="shared" si="203"/>
        <v>0</v>
      </c>
      <c r="FX239" s="475">
        <f t="shared" si="203"/>
        <v>0</v>
      </c>
      <c r="FY239" s="475">
        <f t="shared" si="203"/>
        <v>0</v>
      </c>
      <c r="FZ239" s="475">
        <f t="shared" si="203"/>
        <v>0</v>
      </c>
      <c r="GA239" s="475">
        <f t="shared" si="203"/>
        <v>0</v>
      </c>
      <c r="GB239" s="475">
        <f t="shared" si="203"/>
        <v>0</v>
      </c>
    </row>
    <row r="240" spans="2:184" x14ac:dyDescent="0.35">
      <c r="B240" s="517">
        <f>VLOOKUP(C240,'QUALIFIED ENGINES'!$D$7:$P$9999,13,FALSE)</f>
        <v>45291</v>
      </c>
      <c r="C240" s="472">
        <f>'QUALIFIED ENGINES'!D142</f>
        <v>91521</v>
      </c>
      <c r="D240" s="475">
        <f t="shared" si="188"/>
        <v>0</v>
      </c>
      <c r="E240" s="475">
        <f t="shared" si="201"/>
        <v>0</v>
      </c>
      <c r="F240" s="475">
        <f t="shared" si="201"/>
        <v>0</v>
      </c>
      <c r="G240" s="475">
        <f t="shared" si="201"/>
        <v>0</v>
      </c>
      <c r="H240" s="475">
        <f t="shared" si="201"/>
        <v>0</v>
      </c>
      <c r="I240" s="475">
        <f t="shared" si="201"/>
        <v>0</v>
      </c>
      <c r="J240" s="475">
        <f t="shared" si="201"/>
        <v>0</v>
      </c>
      <c r="K240" s="475">
        <f t="shared" si="201"/>
        <v>0</v>
      </c>
      <c r="L240" s="475">
        <f t="shared" si="201"/>
        <v>0</v>
      </c>
      <c r="M240" s="475">
        <f t="shared" si="201"/>
        <v>0</v>
      </c>
      <c r="N240" s="475">
        <f t="shared" si="201"/>
        <v>0</v>
      </c>
      <c r="O240" s="475">
        <f t="shared" si="201"/>
        <v>0</v>
      </c>
      <c r="P240" s="475">
        <f t="shared" si="201"/>
        <v>0</v>
      </c>
      <c r="Q240" s="475">
        <f t="shared" si="201"/>
        <v>0</v>
      </c>
      <c r="R240" s="475">
        <f t="shared" si="201"/>
        <v>0</v>
      </c>
      <c r="S240" s="475">
        <f t="shared" si="201"/>
        <v>0</v>
      </c>
      <c r="T240" s="475">
        <f t="shared" si="201"/>
        <v>0</v>
      </c>
      <c r="U240" s="475">
        <f t="shared" si="201"/>
        <v>0</v>
      </c>
      <c r="V240" s="475">
        <f t="shared" si="201"/>
        <v>0</v>
      </c>
      <c r="W240" s="475">
        <f t="shared" si="201"/>
        <v>0</v>
      </c>
      <c r="X240" s="475">
        <f t="shared" si="201"/>
        <v>0</v>
      </c>
      <c r="Y240" s="475">
        <f t="shared" si="201"/>
        <v>0</v>
      </c>
      <c r="Z240" s="475">
        <f t="shared" si="201"/>
        <v>0</v>
      </c>
      <c r="AA240" s="475">
        <f t="shared" si="201"/>
        <v>0</v>
      </c>
      <c r="AB240" s="475">
        <f t="shared" si="201"/>
        <v>0</v>
      </c>
      <c r="AC240" s="475">
        <f t="shared" si="201"/>
        <v>0</v>
      </c>
      <c r="AD240" s="475">
        <f t="shared" si="201"/>
        <v>0</v>
      </c>
      <c r="AE240" s="475">
        <f t="shared" si="201"/>
        <v>0</v>
      </c>
      <c r="AF240" s="475">
        <f t="shared" si="201"/>
        <v>0</v>
      </c>
      <c r="AG240" s="475">
        <f t="shared" si="201"/>
        <v>0</v>
      </c>
      <c r="AH240" s="475">
        <f t="shared" si="201"/>
        <v>0</v>
      </c>
      <c r="AI240" s="475">
        <f t="shared" si="201"/>
        <v>0</v>
      </c>
      <c r="AJ240" s="475">
        <f t="shared" si="201"/>
        <v>0</v>
      </c>
      <c r="AK240" s="475">
        <f t="shared" si="201"/>
        <v>0</v>
      </c>
      <c r="AL240" s="475">
        <f t="shared" si="201"/>
        <v>0</v>
      </c>
      <c r="AM240" s="475">
        <f t="shared" si="201"/>
        <v>0</v>
      </c>
      <c r="AN240" s="475">
        <f t="shared" si="201"/>
        <v>0</v>
      </c>
      <c r="AO240" s="475">
        <f t="shared" si="201"/>
        <v>0</v>
      </c>
      <c r="AP240" s="475">
        <f t="shared" si="201"/>
        <v>0</v>
      </c>
      <c r="AQ240" s="475">
        <f t="shared" si="201"/>
        <v>0</v>
      </c>
      <c r="AR240" s="475">
        <f t="shared" si="201"/>
        <v>0</v>
      </c>
      <c r="AS240" s="475">
        <f t="shared" si="201"/>
        <v>0</v>
      </c>
      <c r="AT240" s="475">
        <f t="shared" si="201"/>
        <v>0</v>
      </c>
      <c r="AU240" s="475">
        <f t="shared" si="201"/>
        <v>0</v>
      </c>
      <c r="AV240" s="475">
        <f t="shared" si="201"/>
        <v>0</v>
      </c>
      <c r="AW240" s="475">
        <f t="shared" si="201"/>
        <v>0</v>
      </c>
      <c r="AX240" s="475">
        <f t="shared" si="201"/>
        <v>0</v>
      </c>
      <c r="AY240" s="475">
        <f t="shared" si="201"/>
        <v>0</v>
      </c>
      <c r="AZ240" s="475">
        <f t="shared" si="201"/>
        <v>0</v>
      </c>
      <c r="BA240" s="475">
        <f t="shared" si="201"/>
        <v>0</v>
      </c>
      <c r="BB240" s="475">
        <f t="shared" si="201"/>
        <v>0</v>
      </c>
      <c r="BC240" s="475">
        <f t="shared" si="201"/>
        <v>0</v>
      </c>
      <c r="BD240" s="475">
        <f t="shared" si="201"/>
        <v>0</v>
      </c>
      <c r="BE240" s="475">
        <f t="shared" si="201"/>
        <v>0</v>
      </c>
      <c r="BF240" s="475">
        <f t="shared" si="201"/>
        <v>0</v>
      </c>
      <c r="BG240" s="475">
        <f t="shared" si="201"/>
        <v>0</v>
      </c>
      <c r="BH240" s="475">
        <f t="shared" si="201"/>
        <v>0</v>
      </c>
      <c r="BI240" s="475">
        <f t="shared" si="201"/>
        <v>0</v>
      </c>
      <c r="BJ240" s="475">
        <f t="shared" si="201"/>
        <v>0</v>
      </c>
      <c r="BK240" s="475">
        <f t="shared" si="201"/>
        <v>0</v>
      </c>
      <c r="BL240" s="475">
        <f t="shared" si="201"/>
        <v>0</v>
      </c>
      <c r="BM240" s="475">
        <f t="shared" si="201"/>
        <v>0</v>
      </c>
      <c r="BN240" s="475">
        <f t="shared" si="201"/>
        <v>0</v>
      </c>
      <c r="BO240" s="475">
        <f t="shared" si="201"/>
        <v>0</v>
      </c>
      <c r="BP240" s="475">
        <f t="shared" si="201"/>
        <v>0</v>
      </c>
      <c r="BQ240" s="475">
        <f t="shared" si="198"/>
        <v>0</v>
      </c>
      <c r="BR240" s="475">
        <f t="shared" ref="BR240:BX240" si="204">_xlfn.IFNA(IF($B240=0,0,IF(DATE(BR$4,BR$5,1)&gt;=$B240,BR109,0)),0)</f>
        <v>0</v>
      </c>
      <c r="BS240" s="475">
        <f t="shared" si="204"/>
        <v>0</v>
      </c>
      <c r="BT240" s="475">
        <f t="shared" si="204"/>
        <v>0</v>
      </c>
      <c r="BU240" s="475">
        <f t="shared" si="204"/>
        <v>0</v>
      </c>
      <c r="BV240" s="475">
        <f t="shared" si="204"/>
        <v>0</v>
      </c>
      <c r="BW240" s="475">
        <f t="shared" si="204"/>
        <v>0</v>
      </c>
      <c r="BX240" s="475">
        <f t="shared" si="204"/>
        <v>0</v>
      </c>
      <c r="BY240" s="475">
        <f t="shared" si="198"/>
        <v>0</v>
      </c>
      <c r="BZ240" s="475">
        <f t="shared" si="198"/>
        <v>0</v>
      </c>
      <c r="CA240" s="475">
        <f t="shared" si="198"/>
        <v>0</v>
      </c>
      <c r="CB240" s="475">
        <f t="shared" si="198"/>
        <v>0</v>
      </c>
      <c r="CC240" s="475">
        <f t="shared" si="198"/>
        <v>0</v>
      </c>
      <c r="CD240" s="475">
        <f t="shared" si="198"/>
        <v>0</v>
      </c>
      <c r="CE240" s="475">
        <f t="shared" si="198"/>
        <v>0</v>
      </c>
      <c r="CF240" s="475">
        <f t="shared" si="198"/>
        <v>0</v>
      </c>
      <c r="CG240" s="475">
        <f t="shared" si="198"/>
        <v>0</v>
      </c>
      <c r="CH240" s="475">
        <f t="shared" si="198"/>
        <v>0</v>
      </c>
      <c r="CI240" s="475">
        <f t="shared" si="198"/>
        <v>0</v>
      </c>
      <c r="CJ240" s="475">
        <f t="shared" si="198"/>
        <v>0</v>
      </c>
      <c r="CK240" s="475">
        <f t="shared" si="198"/>
        <v>0</v>
      </c>
      <c r="CL240" s="475">
        <f t="shared" si="198"/>
        <v>0</v>
      </c>
      <c r="CM240" s="475">
        <f t="shared" si="198"/>
        <v>433.2</v>
      </c>
      <c r="CN240" s="475">
        <f t="shared" si="198"/>
        <v>413.35</v>
      </c>
      <c r="CO240" s="475">
        <f t="shared" si="198"/>
        <v>470.82</v>
      </c>
      <c r="CP240" s="475">
        <f t="shared" si="198"/>
        <v>469.66</v>
      </c>
      <c r="CQ240" s="475">
        <f t="shared" si="198"/>
        <v>450.87</v>
      </c>
      <c r="CR240" s="475">
        <f t="shared" si="198"/>
        <v>458.41</v>
      </c>
      <c r="CS240" s="475">
        <f t="shared" si="198"/>
        <v>395.39</v>
      </c>
      <c r="CT240" s="475">
        <f t="shared" si="198"/>
        <v>430.35</v>
      </c>
      <c r="CU240" s="475">
        <f t="shared" si="198"/>
        <v>462.17</v>
      </c>
      <c r="CV240" s="475">
        <f t="shared" si="198"/>
        <v>491.86</v>
      </c>
      <c r="CW240" s="475">
        <f t="shared" si="198"/>
        <v>383.32</v>
      </c>
      <c r="CX240" s="475">
        <f t="shared" si="198"/>
        <v>417.8</v>
      </c>
      <c r="CY240" s="475">
        <f t="shared" si="198"/>
        <v>469.6</v>
      </c>
      <c r="CZ240" s="475">
        <f t="shared" si="198"/>
        <v>463.25</v>
      </c>
      <c r="DA240" s="475">
        <f t="shared" si="198"/>
        <v>391.57</v>
      </c>
      <c r="DB240" s="475">
        <f t="shared" si="198"/>
        <v>479.91</v>
      </c>
      <c r="DC240" s="475">
        <f t="shared" si="198"/>
        <v>444.69</v>
      </c>
      <c r="DD240" s="475">
        <f t="shared" si="198"/>
        <v>418.58</v>
      </c>
      <c r="DE240" s="475">
        <f t="shared" si="198"/>
        <v>356.57</v>
      </c>
      <c r="DF240" s="475">
        <f t="shared" si="198"/>
        <v>229.36</v>
      </c>
      <c r="DG240" s="475">
        <f t="shared" si="198"/>
        <v>181.65</v>
      </c>
      <c r="DH240" s="475">
        <f t="shared" si="198"/>
        <v>0</v>
      </c>
      <c r="DI240" s="475">
        <f t="shared" si="198"/>
        <v>0</v>
      </c>
      <c r="DJ240" s="475">
        <f t="shared" si="198"/>
        <v>0</v>
      </c>
      <c r="DK240" s="475">
        <f t="shared" si="198"/>
        <v>0</v>
      </c>
      <c r="DL240" s="475">
        <f t="shared" si="198"/>
        <v>0</v>
      </c>
      <c r="DM240" s="475">
        <f t="shared" si="198"/>
        <v>0</v>
      </c>
      <c r="DN240" s="475">
        <f t="shared" si="198"/>
        <v>0</v>
      </c>
      <c r="DO240" s="475">
        <f t="shared" si="198"/>
        <v>0</v>
      </c>
      <c r="DP240" s="475">
        <f t="shared" si="198"/>
        <v>0</v>
      </c>
      <c r="DQ240" s="475">
        <f t="shared" si="198"/>
        <v>0</v>
      </c>
      <c r="DR240" s="475">
        <f t="shared" si="198"/>
        <v>0</v>
      </c>
      <c r="DS240" s="475">
        <f t="shared" si="198"/>
        <v>0</v>
      </c>
      <c r="DT240" s="475">
        <f t="shared" si="198"/>
        <v>0</v>
      </c>
      <c r="DU240" s="475">
        <f t="shared" si="198"/>
        <v>0</v>
      </c>
      <c r="DV240" s="475">
        <f t="shared" si="198"/>
        <v>0</v>
      </c>
      <c r="DW240" s="475">
        <f t="shared" si="198"/>
        <v>0</v>
      </c>
      <c r="DX240" s="475">
        <f t="shared" si="198"/>
        <v>0</v>
      </c>
      <c r="DY240" s="475">
        <f t="shared" si="198"/>
        <v>0</v>
      </c>
      <c r="DZ240" s="475">
        <f t="shared" si="198"/>
        <v>0</v>
      </c>
      <c r="EA240" s="475">
        <f t="shared" si="198"/>
        <v>0</v>
      </c>
      <c r="EB240" s="475">
        <f t="shared" si="203"/>
        <v>0</v>
      </c>
      <c r="EC240" s="475">
        <f t="shared" si="203"/>
        <v>0</v>
      </c>
      <c r="ED240" s="475">
        <f t="shared" si="203"/>
        <v>0</v>
      </c>
      <c r="EE240" s="475">
        <f t="shared" si="203"/>
        <v>0</v>
      </c>
      <c r="EF240" s="475">
        <f t="shared" si="203"/>
        <v>0</v>
      </c>
      <c r="EG240" s="475">
        <f t="shared" si="203"/>
        <v>0</v>
      </c>
      <c r="EH240" s="475">
        <f t="shared" si="203"/>
        <v>0</v>
      </c>
      <c r="EI240" s="475">
        <f t="shared" si="203"/>
        <v>0</v>
      </c>
      <c r="EJ240" s="475">
        <f t="shared" si="203"/>
        <v>0</v>
      </c>
      <c r="EK240" s="475">
        <f t="shared" si="203"/>
        <v>0</v>
      </c>
      <c r="EL240" s="475">
        <f t="shared" si="203"/>
        <v>0</v>
      </c>
      <c r="EM240" s="475">
        <f t="shared" si="203"/>
        <v>0</v>
      </c>
      <c r="EN240" s="475">
        <f t="shared" si="203"/>
        <v>0</v>
      </c>
      <c r="EO240" s="475">
        <f t="shared" si="203"/>
        <v>0</v>
      </c>
      <c r="EP240" s="475">
        <f t="shared" si="203"/>
        <v>0</v>
      </c>
      <c r="EQ240" s="475">
        <f t="shared" si="203"/>
        <v>0</v>
      </c>
      <c r="ER240" s="475">
        <f t="shared" si="203"/>
        <v>0</v>
      </c>
      <c r="ES240" s="475">
        <f t="shared" si="203"/>
        <v>0</v>
      </c>
      <c r="ET240" s="475">
        <f t="shared" si="203"/>
        <v>0</v>
      </c>
      <c r="EU240" s="475">
        <f t="shared" si="203"/>
        <v>0</v>
      </c>
      <c r="EV240" s="475">
        <f t="shared" si="203"/>
        <v>0</v>
      </c>
      <c r="EW240" s="475">
        <f t="shared" si="203"/>
        <v>0</v>
      </c>
      <c r="EX240" s="475">
        <f t="shared" si="203"/>
        <v>0</v>
      </c>
      <c r="EY240" s="475">
        <f t="shared" si="203"/>
        <v>0</v>
      </c>
      <c r="EZ240" s="475">
        <f t="shared" si="203"/>
        <v>0</v>
      </c>
      <c r="FA240" s="475">
        <f t="shared" si="203"/>
        <v>0</v>
      </c>
      <c r="FB240" s="475">
        <f t="shared" si="203"/>
        <v>0</v>
      </c>
      <c r="FC240" s="475">
        <f t="shared" si="203"/>
        <v>0</v>
      </c>
      <c r="FD240" s="475">
        <f t="shared" si="203"/>
        <v>0</v>
      </c>
      <c r="FE240" s="475">
        <f t="shared" si="203"/>
        <v>0</v>
      </c>
      <c r="FF240" s="475">
        <f t="shared" si="203"/>
        <v>0</v>
      </c>
      <c r="FG240" s="475">
        <f t="shared" si="203"/>
        <v>0</v>
      </c>
      <c r="FH240" s="475">
        <f t="shared" si="203"/>
        <v>0</v>
      </c>
      <c r="FI240" s="475">
        <f t="shared" si="203"/>
        <v>0</v>
      </c>
      <c r="FJ240" s="475">
        <f t="shared" si="203"/>
        <v>0</v>
      </c>
      <c r="FK240" s="475">
        <f t="shared" si="203"/>
        <v>0</v>
      </c>
      <c r="FL240" s="475">
        <f t="shared" si="203"/>
        <v>0</v>
      </c>
      <c r="FM240" s="475">
        <f t="shared" si="203"/>
        <v>0</v>
      </c>
      <c r="FN240" s="475">
        <f t="shared" si="203"/>
        <v>0</v>
      </c>
      <c r="FO240" s="475">
        <f t="shared" si="203"/>
        <v>0</v>
      </c>
      <c r="FP240" s="475">
        <f t="shared" si="203"/>
        <v>0</v>
      </c>
      <c r="FQ240" s="475">
        <f t="shared" si="203"/>
        <v>0</v>
      </c>
      <c r="FR240" s="475">
        <f t="shared" si="203"/>
        <v>0</v>
      </c>
      <c r="FS240" s="475">
        <f t="shared" si="203"/>
        <v>0</v>
      </c>
      <c r="FT240" s="475">
        <f t="shared" si="203"/>
        <v>0</v>
      </c>
      <c r="FU240" s="475">
        <f t="shared" si="203"/>
        <v>0</v>
      </c>
      <c r="FV240" s="475">
        <f t="shared" si="203"/>
        <v>0</v>
      </c>
      <c r="FW240" s="475">
        <f t="shared" si="203"/>
        <v>0</v>
      </c>
      <c r="FX240" s="475">
        <f t="shared" si="203"/>
        <v>0</v>
      </c>
      <c r="FY240" s="475">
        <f t="shared" si="203"/>
        <v>0</v>
      </c>
      <c r="FZ240" s="475">
        <f t="shared" si="203"/>
        <v>0</v>
      </c>
      <c r="GA240" s="475">
        <f t="shared" si="203"/>
        <v>0</v>
      </c>
      <c r="GB240" s="475">
        <f t="shared" si="203"/>
        <v>0</v>
      </c>
    </row>
    <row r="241" spans="2:184" x14ac:dyDescent="0.35">
      <c r="B241" s="517">
        <f>VLOOKUP(C241,'QUALIFIED ENGINES'!$D$7:$P$9999,13,FALSE)</f>
        <v>45209.041666666664</v>
      </c>
      <c r="C241" s="472">
        <f>'QUALIFIED ENGINES'!D143</f>
        <v>91496</v>
      </c>
      <c r="D241" s="475">
        <f t="shared" si="188"/>
        <v>0</v>
      </c>
      <c r="E241" s="475">
        <f t="shared" si="201"/>
        <v>0</v>
      </c>
      <c r="F241" s="475">
        <f t="shared" si="201"/>
        <v>0</v>
      </c>
      <c r="G241" s="475">
        <f t="shared" si="201"/>
        <v>0</v>
      </c>
      <c r="H241" s="475">
        <f t="shared" si="201"/>
        <v>0</v>
      </c>
      <c r="I241" s="475">
        <f t="shared" si="201"/>
        <v>0</v>
      </c>
      <c r="J241" s="475">
        <f t="shared" si="201"/>
        <v>0</v>
      </c>
      <c r="K241" s="475">
        <f t="shared" si="201"/>
        <v>0</v>
      </c>
      <c r="L241" s="475">
        <f t="shared" si="201"/>
        <v>0</v>
      </c>
      <c r="M241" s="475">
        <f t="shared" si="201"/>
        <v>0</v>
      </c>
      <c r="N241" s="475">
        <f t="shared" si="201"/>
        <v>0</v>
      </c>
      <c r="O241" s="475">
        <f t="shared" si="201"/>
        <v>0</v>
      </c>
      <c r="P241" s="475">
        <f t="shared" si="201"/>
        <v>0</v>
      </c>
      <c r="Q241" s="475">
        <f t="shared" si="201"/>
        <v>0</v>
      </c>
      <c r="R241" s="475">
        <f t="shared" si="201"/>
        <v>0</v>
      </c>
      <c r="S241" s="475">
        <f t="shared" si="201"/>
        <v>0</v>
      </c>
      <c r="T241" s="475">
        <f t="shared" si="201"/>
        <v>0</v>
      </c>
      <c r="U241" s="475">
        <f t="shared" si="201"/>
        <v>0</v>
      </c>
      <c r="V241" s="475">
        <f t="shared" si="201"/>
        <v>0</v>
      </c>
      <c r="W241" s="475">
        <f t="shared" si="201"/>
        <v>0</v>
      </c>
      <c r="X241" s="475">
        <f t="shared" si="201"/>
        <v>0</v>
      </c>
      <c r="Y241" s="475">
        <f t="shared" si="201"/>
        <v>0</v>
      </c>
      <c r="Z241" s="475">
        <f t="shared" si="201"/>
        <v>0</v>
      </c>
      <c r="AA241" s="475">
        <f t="shared" si="201"/>
        <v>0</v>
      </c>
      <c r="AB241" s="475">
        <f t="shared" si="201"/>
        <v>0</v>
      </c>
      <c r="AC241" s="475">
        <f t="shared" si="201"/>
        <v>0</v>
      </c>
      <c r="AD241" s="475">
        <f t="shared" si="201"/>
        <v>0</v>
      </c>
      <c r="AE241" s="475">
        <f t="shared" si="201"/>
        <v>0</v>
      </c>
      <c r="AF241" s="475">
        <f t="shared" si="201"/>
        <v>0</v>
      </c>
      <c r="AG241" s="475">
        <f t="shared" si="201"/>
        <v>0</v>
      </c>
      <c r="AH241" s="475">
        <f t="shared" si="201"/>
        <v>0</v>
      </c>
      <c r="AI241" s="475">
        <f t="shared" si="201"/>
        <v>0</v>
      </c>
      <c r="AJ241" s="475">
        <f t="shared" si="201"/>
        <v>0</v>
      </c>
      <c r="AK241" s="475">
        <f t="shared" si="201"/>
        <v>0</v>
      </c>
      <c r="AL241" s="475">
        <f t="shared" si="201"/>
        <v>0</v>
      </c>
      <c r="AM241" s="475">
        <f t="shared" si="201"/>
        <v>0</v>
      </c>
      <c r="AN241" s="475">
        <f t="shared" si="201"/>
        <v>0</v>
      </c>
      <c r="AO241" s="475">
        <f t="shared" si="201"/>
        <v>0</v>
      </c>
      <c r="AP241" s="475">
        <f t="shared" si="201"/>
        <v>0</v>
      </c>
      <c r="AQ241" s="475">
        <f t="shared" si="201"/>
        <v>0</v>
      </c>
      <c r="AR241" s="475">
        <f t="shared" si="201"/>
        <v>0</v>
      </c>
      <c r="AS241" s="475">
        <f t="shared" si="201"/>
        <v>0</v>
      </c>
      <c r="AT241" s="475">
        <f t="shared" si="201"/>
        <v>0</v>
      </c>
      <c r="AU241" s="475">
        <f t="shared" si="201"/>
        <v>0</v>
      </c>
      <c r="AV241" s="475">
        <f t="shared" si="201"/>
        <v>0</v>
      </c>
      <c r="AW241" s="475">
        <f t="shared" si="201"/>
        <v>0</v>
      </c>
      <c r="AX241" s="475">
        <f t="shared" si="201"/>
        <v>0</v>
      </c>
      <c r="AY241" s="475">
        <f t="shared" si="201"/>
        <v>0</v>
      </c>
      <c r="AZ241" s="475">
        <f t="shared" si="201"/>
        <v>0</v>
      </c>
      <c r="BA241" s="475">
        <f t="shared" si="201"/>
        <v>0</v>
      </c>
      <c r="BB241" s="475">
        <f t="shared" si="201"/>
        <v>0</v>
      </c>
      <c r="BC241" s="475">
        <f t="shared" si="201"/>
        <v>0</v>
      </c>
      <c r="BD241" s="475">
        <f t="shared" si="201"/>
        <v>0</v>
      </c>
      <c r="BE241" s="475">
        <f t="shared" si="201"/>
        <v>0</v>
      </c>
      <c r="BF241" s="475">
        <f t="shared" si="201"/>
        <v>0</v>
      </c>
      <c r="BG241" s="475">
        <f t="shared" si="201"/>
        <v>0</v>
      </c>
      <c r="BH241" s="475">
        <f t="shared" si="201"/>
        <v>0</v>
      </c>
      <c r="BI241" s="475">
        <f t="shared" si="201"/>
        <v>0</v>
      </c>
      <c r="BJ241" s="475">
        <f t="shared" si="201"/>
        <v>0</v>
      </c>
      <c r="BK241" s="475">
        <f t="shared" si="201"/>
        <v>0</v>
      </c>
      <c r="BL241" s="475">
        <f t="shared" si="201"/>
        <v>0</v>
      </c>
      <c r="BM241" s="475">
        <f t="shared" si="201"/>
        <v>0</v>
      </c>
      <c r="BN241" s="475">
        <f t="shared" si="201"/>
        <v>0</v>
      </c>
      <c r="BO241" s="475">
        <f t="shared" si="201"/>
        <v>0</v>
      </c>
      <c r="BP241" s="475">
        <f t="shared" si="201"/>
        <v>0</v>
      </c>
      <c r="BQ241" s="475">
        <f t="shared" si="198"/>
        <v>0</v>
      </c>
      <c r="BR241" s="475">
        <f t="shared" ref="BR241:BX241" si="205">_xlfn.IFNA(IF($B241=0,0,IF(DATE(BR$4,BR$5,1)&gt;=$B241,BR110,0)),0)</f>
        <v>0</v>
      </c>
      <c r="BS241" s="475">
        <f t="shared" si="205"/>
        <v>0</v>
      </c>
      <c r="BT241" s="475">
        <f t="shared" si="205"/>
        <v>0</v>
      </c>
      <c r="BU241" s="475">
        <f t="shared" si="205"/>
        <v>0</v>
      </c>
      <c r="BV241" s="475">
        <f t="shared" si="205"/>
        <v>0</v>
      </c>
      <c r="BW241" s="475">
        <f t="shared" si="205"/>
        <v>0</v>
      </c>
      <c r="BX241" s="475">
        <f t="shared" si="205"/>
        <v>0</v>
      </c>
      <c r="BY241" s="475">
        <f t="shared" si="198"/>
        <v>0</v>
      </c>
      <c r="BZ241" s="475">
        <f t="shared" si="198"/>
        <v>0</v>
      </c>
      <c r="CA241" s="475">
        <f t="shared" si="198"/>
        <v>0</v>
      </c>
      <c r="CB241" s="475">
        <f t="shared" si="198"/>
        <v>0</v>
      </c>
      <c r="CC241" s="475">
        <f t="shared" si="198"/>
        <v>0</v>
      </c>
      <c r="CD241" s="475">
        <f t="shared" si="198"/>
        <v>0</v>
      </c>
      <c r="CE241" s="475">
        <f t="shared" si="198"/>
        <v>0</v>
      </c>
      <c r="CF241" s="475">
        <f t="shared" si="198"/>
        <v>0</v>
      </c>
      <c r="CG241" s="475">
        <f t="shared" si="198"/>
        <v>0</v>
      </c>
      <c r="CH241" s="475">
        <f t="shared" si="198"/>
        <v>0</v>
      </c>
      <c r="CI241" s="475">
        <f t="shared" si="198"/>
        <v>154.66</v>
      </c>
      <c r="CJ241" s="475">
        <f t="shared" si="198"/>
        <v>521.09</v>
      </c>
      <c r="CK241" s="475">
        <f t="shared" si="198"/>
        <v>454.74</v>
      </c>
      <c r="CL241" s="475">
        <f t="shared" si="198"/>
        <v>409.5</v>
      </c>
      <c r="CM241" s="475">
        <f t="shared" si="198"/>
        <v>441.28</v>
      </c>
      <c r="CN241" s="475">
        <f t="shared" si="198"/>
        <v>444.31</v>
      </c>
      <c r="CO241" s="475">
        <f t="shared" si="198"/>
        <v>437.86</v>
      </c>
      <c r="CP241" s="475">
        <f t="shared" si="198"/>
        <v>414</v>
      </c>
      <c r="CQ241" s="475">
        <f t="shared" si="198"/>
        <v>436.77</v>
      </c>
      <c r="CR241" s="475">
        <f t="shared" si="198"/>
        <v>448.61</v>
      </c>
      <c r="CS241" s="475">
        <f t="shared" si="198"/>
        <v>424.64</v>
      </c>
      <c r="CT241" s="475">
        <f t="shared" si="198"/>
        <v>524.76</v>
      </c>
      <c r="CU241" s="475">
        <f t="shared" si="198"/>
        <v>414.79</v>
      </c>
      <c r="CV241" s="475">
        <f t="shared" si="198"/>
        <v>492.93</v>
      </c>
      <c r="CW241" s="475">
        <f t="shared" si="198"/>
        <v>484.26</v>
      </c>
      <c r="CX241" s="475">
        <f t="shared" si="198"/>
        <v>443.19</v>
      </c>
      <c r="CY241" s="475">
        <f t="shared" si="198"/>
        <v>393.32</v>
      </c>
      <c r="CZ241" s="475">
        <f t="shared" si="198"/>
        <v>473.4</v>
      </c>
      <c r="DA241" s="475">
        <f t="shared" si="198"/>
        <v>522.24</v>
      </c>
      <c r="DB241" s="475">
        <f t="shared" si="198"/>
        <v>459.84</v>
      </c>
      <c r="DC241" s="475">
        <f t="shared" si="198"/>
        <v>434.7</v>
      </c>
      <c r="DD241" s="475">
        <f t="shared" si="198"/>
        <v>515.24</v>
      </c>
      <c r="DE241" s="475">
        <f t="shared" si="198"/>
        <v>364.6</v>
      </c>
      <c r="DF241" s="475">
        <f t="shared" si="198"/>
        <v>365.08</v>
      </c>
      <c r="DG241" s="475">
        <f t="shared" si="198"/>
        <v>0</v>
      </c>
      <c r="DH241" s="475">
        <f t="shared" si="198"/>
        <v>0</v>
      </c>
      <c r="DI241" s="475">
        <f t="shared" si="198"/>
        <v>0</v>
      </c>
      <c r="DJ241" s="475">
        <f t="shared" si="198"/>
        <v>0</v>
      </c>
      <c r="DK241" s="475">
        <f t="shared" si="198"/>
        <v>0</v>
      </c>
      <c r="DL241" s="475">
        <f t="shared" si="198"/>
        <v>0</v>
      </c>
      <c r="DM241" s="475">
        <f t="shared" si="198"/>
        <v>0</v>
      </c>
      <c r="DN241" s="475">
        <f t="shared" si="198"/>
        <v>0</v>
      </c>
      <c r="DO241" s="475">
        <f t="shared" si="198"/>
        <v>0</v>
      </c>
      <c r="DP241" s="475">
        <f t="shared" si="198"/>
        <v>0</v>
      </c>
      <c r="DQ241" s="475">
        <f t="shared" si="198"/>
        <v>0</v>
      </c>
      <c r="DR241" s="475">
        <f t="shared" si="198"/>
        <v>0</v>
      </c>
      <c r="DS241" s="475">
        <f t="shared" si="198"/>
        <v>0</v>
      </c>
      <c r="DT241" s="475">
        <f t="shared" si="198"/>
        <v>0</v>
      </c>
      <c r="DU241" s="475">
        <f t="shared" si="198"/>
        <v>0</v>
      </c>
      <c r="DV241" s="475">
        <f t="shared" si="198"/>
        <v>0</v>
      </c>
      <c r="DW241" s="475">
        <f t="shared" si="198"/>
        <v>0</v>
      </c>
      <c r="DX241" s="475">
        <f t="shared" si="198"/>
        <v>0</v>
      </c>
      <c r="DY241" s="475">
        <f t="shared" si="198"/>
        <v>0</v>
      </c>
      <c r="DZ241" s="475">
        <f t="shared" si="198"/>
        <v>0</v>
      </c>
      <c r="EA241" s="475">
        <f t="shared" si="198"/>
        <v>0</v>
      </c>
      <c r="EB241" s="475">
        <f t="shared" si="203"/>
        <v>0</v>
      </c>
      <c r="EC241" s="475">
        <f t="shared" si="203"/>
        <v>0</v>
      </c>
      <c r="ED241" s="475">
        <f t="shared" si="203"/>
        <v>0</v>
      </c>
      <c r="EE241" s="475">
        <f t="shared" si="203"/>
        <v>0</v>
      </c>
      <c r="EF241" s="475">
        <f t="shared" si="203"/>
        <v>0</v>
      </c>
      <c r="EG241" s="475">
        <f t="shared" si="203"/>
        <v>0</v>
      </c>
      <c r="EH241" s="475">
        <f t="shared" si="203"/>
        <v>0</v>
      </c>
      <c r="EI241" s="475">
        <f t="shared" si="203"/>
        <v>0</v>
      </c>
      <c r="EJ241" s="475">
        <f t="shared" si="203"/>
        <v>0</v>
      </c>
      <c r="EK241" s="475">
        <f t="shared" si="203"/>
        <v>0</v>
      </c>
      <c r="EL241" s="475">
        <f t="shared" si="203"/>
        <v>0</v>
      </c>
      <c r="EM241" s="475">
        <f t="shared" si="203"/>
        <v>0</v>
      </c>
      <c r="EN241" s="475">
        <f t="shared" si="203"/>
        <v>0</v>
      </c>
      <c r="EO241" s="475">
        <f t="shared" si="203"/>
        <v>0</v>
      </c>
      <c r="EP241" s="475">
        <f t="shared" si="203"/>
        <v>0</v>
      </c>
      <c r="EQ241" s="475">
        <f t="shared" si="203"/>
        <v>0</v>
      </c>
      <c r="ER241" s="475">
        <f t="shared" si="203"/>
        <v>0</v>
      </c>
      <c r="ES241" s="475">
        <f t="shared" si="203"/>
        <v>0</v>
      </c>
      <c r="ET241" s="475">
        <f t="shared" si="203"/>
        <v>0</v>
      </c>
      <c r="EU241" s="475">
        <f t="shared" si="203"/>
        <v>0</v>
      </c>
      <c r="EV241" s="475">
        <f t="shared" si="203"/>
        <v>0</v>
      </c>
      <c r="EW241" s="475">
        <f t="shared" si="203"/>
        <v>0</v>
      </c>
      <c r="EX241" s="475">
        <f t="shared" si="203"/>
        <v>0</v>
      </c>
      <c r="EY241" s="475">
        <f t="shared" si="203"/>
        <v>0</v>
      </c>
      <c r="EZ241" s="475">
        <f t="shared" si="203"/>
        <v>0</v>
      </c>
      <c r="FA241" s="475">
        <f t="shared" si="203"/>
        <v>0</v>
      </c>
      <c r="FB241" s="475">
        <f t="shared" si="203"/>
        <v>0</v>
      </c>
      <c r="FC241" s="475">
        <f t="shared" si="203"/>
        <v>0</v>
      </c>
      <c r="FD241" s="475">
        <f t="shared" si="203"/>
        <v>0</v>
      </c>
      <c r="FE241" s="475">
        <f t="shared" si="203"/>
        <v>0</v>
      </c>
      <c r="FF241" s="475">
        <f t="shared" si="203"/>
        <v>0</v>
      </c>
      <c r="FG241" s="475">
        <f t="shared" si="203"/>
        <v>0</v>
      </c>
      <c r="FH241" s="475">
        <f t="shared" si="203"/>
        <v>0</v>
      </c>
      <c r="FI241" s="475">
        <f t="shared" si="203"/>
        <v>0</v>
      </c>
      <c r="FJ241" s="475">
        <f t="shared" si="203"/>
        <v>0</v>
      </c>
      <c r="FK241" s="475">
        <f t="shared" si="203"/>
        <v>0</v>
      </c>
      <c r="FL241" s="475">
        <f t="shared" si="203"/>
        <v>0</v>
      </c>
      <c r="FM241" s="475">
        <f t="shared" si="203"/>
        <v>0</v>
      </c>
      <c r="FN241" s="475">
        <f t="shared" si="203"/>
        <v>0</v>
      </c>
      <c r="FO241" s="475">
        <f t="shared" si="203"/>
        <v>0</v>
      </c>
      <c r="FP241" s="475">
        <f t="shared" si="203"/>
        <v>0</v>
      </c>
      <c r="FQ241" s="475">
        <f t="shared" si="203"/>
        <v>0</v>
      </c>
      <c r="FR241" s="475">
        <f t="shared" si="203"/>
        <v>0</v>
      </c>
      <c r="FS241" s="475">
        <f t="shared" si="203"/>
        <v>0</v>
      </c>
      <c r="FT241" s="475">
        <f t="shared" si="203"/>
        <v>0</v>
      </c>
      <c r="FU241" s="475">
        <f t="shared" si="203"/>
        <v>0</v>
      </c>
      <c r="FV241" s="475">
        <f t="shared" si="203"/>
        <v>0</v>
      </c>
      <c r="FW241" s="475">
        <f t="shared" si="203"/>
        <v>0</v>
      </c>
      <c r="FX241" s="475">
        <f t="shared" si="203"/>
        <v>0</v>
      </c>
      <c r="FY241" s="475">
        <f t="shared" si="203"/>
        <v>0</v>
      </c>
      <c r="FZ241" s="475">
        <f t="shared" si="203"/>
        <v>0</v>
      </c>
      <c r="GA241" s="475">
        <f t="shared" si="203"/>
        <v>0</v>
      </c>
      <c r="GB241" s="475">
        <f t="shared" si="203"/>
        <v>0</v>
      </c>
    </row>
    <row r="242" spans="2:184" x14ac:dyDescent="0.35">
      <c r="B242" s="517">
        <f>VLOOKUP(C242,'QUALIFIED ENGINES'!$D$7:$P$9999,13,FALSE)</f>
        <v>42969</v>
      </c>
      <c r="C242" s="472">
        <f>'QUALIFIED ENGINES'!D144</f>
        <v>91489</v>
      </c>
      <c r="D242" s="475">
        <f t="shared" si="188"/>
        <v>0</v>
      </c>
      <c r="E242" s="475">
        <f t="shared" si="201"/>
        <v>0</v>
      </c>
      <c r="F242" s="475">
        <f t="shared" si="201"/>
        <v>0</v>
      </c>
      <c r="G242" s="475">
        <f t="shared" si="201"/>
        <v>0</v>
      </c>
      <c r="H242" s="475">
        <f t="shared" si="201"/>
        <v>0</v>
      </c>
      <c r="I242" s="475">
        <f t="shared" si="201"/>
        <v>0</v>
      </c>
      <c r="J242" s="475">
        <f t="shared" si="201"/>
        <v>0</v>
      </c>
      <c r="K242" s="475">
        <f t="shared" si="201"/>
        <v>0</v>
      </c>
      <c r="L242" s="475">
        <f t="shared" si="201"/>
        <v>0</v>
      </c>
      <c r="M242" s="475">
        <f t="shared" si="201"/>
        <v>0</v>
      </c>
      <c r="N242" s="475">
        <f t="shared" si="201"/>
        <v>0</v>
      </c>
      <c r="O242" s="475">
        <f t="shared" si="201"/>
        <v>0</v>
      </c>
      <c r="P242" s="475">
        <f t="shared" si="201"/>
        <v>0</v>
      </c>
      <c r="Q242" s="475">
        <f t="shared" si="201"/>
        <v>0</v>
      </c>
      <c r="R242" s="475">
        <f t="shared" si="201"/>
        <v>0</v>
      </c>
      <c r="S242" s="475">
        <f t="shared" si="201"/>
        <v>0</v>
      </c>
      <c r="T242" s="475">
        <f t="shared" si="201"/>
        <v>0</v>
      </c>
      <c r="U242" s="475">
        <f t="shared" si="201"/>
        <v>0</v>
      </c>
      <c r="V242" s="475">
        <f t="shared" si="201"/>
        <v>0</v>
      </c>
      <c r="W242" s="475">
        <f t="shared" si="201"/>
        <v>0</v>
      </c>
      <c r="X242" s="475">
        <f t="shared" si="201"/>
        <v>0</v>
      </c>
      <c r="Y242" s="475">
        <f t="shared" si="201"/>
        <v>0</v>
      </c>
      <c r="Z242" s="475">
        <f t="shared" si="201"/>
        <v>0</v>
      </c>
      <c r="AA242" s="475">
        <f t="shared" si="201"/>
        <v>0</v>
      </c>
      <c r="AB242" s="475">
        <f t="shared" si="201"/>
        <v>0</v>
      </c>
      <c r="AC242" s="475">
        <f t="shared" si="201"/>
        <v>0</v>
      </c>
      <c r="AD242" s="475">
        <f t="shared" si="201"/>
        <v>0</v>
      </c>
      <c r="AE242" s="475">
        <f t="shared" si="201"/>
        <v>0</v>
      </c>
      <c r="AF242" s="475">
        <f t="shared" si="201"/>
        <v>0</v>
      </c>
      <c r="AG242" s="475">
        <f t="shared" si="201"/>
        <v>45.83</v>
      </c>
      <c r="AH242" s="475">
        <f t="shared" si="201"/>
        <v>425.3</v>
      </c>
      <c r="AI242" s="475">
        <f t="shared" si="201"/>
        <v>435.83</v>
      </c>
      <c r="AJ242" s="475">
        <f t="shared" si="201"/>
        <v>436.59</v>
      </c>
      <c r="AK242" s="475">
        <f t="shared" si="201"/>
        <v>430.43</v>
      </c>
      <c r="AL242" s="475">
        <f t="shared" si="201"/>
        <v>414.73</v>
      </c>
      <c r="AM242" s="475">
        <f t="shared" si="201"/>
        <v>359.2</v>
      </c>
      <c r="AN242" s="475">
        <f t="shared" si="201"/>
        <v>408.88</v>
      </c>
      <c r="AO242" s="475">
        <f t="shared" si="201"/>
        <v>411.91</v>
      </c>
      <c r="AP242" s="475">
        <f t="shared" si="201"/>
        <v>385.34</v>
      </c>
      <c r="AQ242" s="475">
        <f t="shared" si="201"/>
        <v>215.77</v>
      </c>
      <c r="AR242" s="475">
        <f t="shared" si="201"/>
        <v>0</v>
      </c>
      <c r="AS242" s="475">
        <f t="shared" si="201"/>
        <v>0</v>
      </c>
      <c r="AT242" s="475">
        <f t="shared" si="201"/>
        <v>0</v>
      </c>
      <c r="AU242" s="475">
        <f t="shared" si="201"/>
        <v>26.42</v>
      </c>
      <c r="AV242" s="475">
        <f t="shared" si="201"/>
        <v>152.03</v>
      </c>
      <c r="AW242" s="475">
        <f t="shared" si="201"/>
        <v>74.25</v>
      </c>
      <c r="AX242" s="475">
        <f t="shared" si="201"/>
        <v>151.75</v>
      </c>
      <c r="AY242" s="475">
        <f t="shared" si="201"/>
        <v>172.13</v>
      </c>
      <c r="AZ242" s="475">
        <f t="shared" si="201"/>
        <v>306.85000000000002</v>
      </c>
      <c r="BA242" s="475">
        <f t="shared" si="201"/>
        <v>191.85</v>
      </c>
      <c r="BB242" s="475">
        <f t="shared" si="201"/>
        <v>38.19</v>
      </c>
      <c r="BC242" s="475">
        <f t="shared" si="201"/>
        <v>190.13</v>
      </c>
      <c r="BD242" s="475">
        <f t="shared" si="201"/>
        <v>122.13</v>
      </c>
      <c r="BE242" s="475">
        <f t="shared" si="201"/>
        <v>88.93</v>
      </c>
      <c r="BF242" s="475">
        <f t="shared" si="201"/>
        <v>86.07</v>
      </c>
      <c r="BG242" s="475">
        <f t="shared" si="201"/>
        <v>193.04</v>
      </c>
      <c r="BH242" s="475">
        <f t="shared" si="201"/>
        <v>261.3</v>
      </c>
      <c r="BI242" s="475">
        <f t="shared" si="201"/>
        <v>182.41</v>
      </c>
      <c r="BJ242" s="475">
        <f t="shared" si="201"/>
        <v>231.36</v>
      </c>
      <c r="BK242" s="475">
        <f t="shared" si="201"/>
        <v>346.53</v>
      </c>
      <c r="BL242" s="475">
        <f t="shared" si="201"/>
        <v>346.65</v>
      </c>
      <c r="BM242" s="475">
        <f t="shared" si="201"/>
        <v>211.48</v>
      </c>
      <c r="BN242" s="475">
        <f t="shared" si="201"/>
        <v>352.1</v>
      </c>
      <c r="BO242" s="475">
        <f t="shared" si="201"/>
        <v>364.5</v>
      </c>
      <c r="BP242" s="475">
        <f t="shared" ref="BP242:EA245" si="206">_xlfn.IFNA(IF($B242=0,0,IF(DATE(BP$4,BP$5,1)&gt;=$B242,BP111,0)),0)</f>
        <v>274.3</v>
      </c>
      <c r="BQ242" s="475">
        <f t="shared" si="206"/>
        <v>409.57</v>
      </c>
      <c r="BR242" s="475">
        <f t="shared" ref="BR242:BX242" si="207">_xlfn.IFNA(IF($B242=0,0,IF(DATE(BR$4,BR$5,1)&gt;=$B242,BR111,0)),0)</f>
        <v>377.1</v>
      </c>
      <c r="BS242" s="475">
        <f t="shared" si="207"/>
        <v>400.62</v>
      </c>
      <c r="BT242" s="475">
        <f t="shared" si="207"/>
        <v>397.2</v>
      </c>
      <c r="BU242" s="475">
        <f t="shared" si="207"/>
        <v>360.2</v>
      </c>
      <c r="BV242" s="475">
        <f t="shared" si="207"/>
        <v>412.61</v>
      </c>
      <c r="BW242" s="475">
        <f t="shared" si="207"/>
        <v>317.19</v>
      </c>
      <c r="BX242" s="475">
        <f t="shared" si="207"/>
        <v>481.45</v>
      </c>
      <c r="BY242" s="475">
        <f t="shared" si="206"/>
        <v>458.11</v>
      </c>
      <c r="BZ242" s="475">
        <f t="shared" si="206"/>
        <v>430.92</v>
      </c>
      <c r="CA242" s="475">
        <f t="shared" si="206"/>
        <v>26.38</v>
      </c>
      <c r="CB242" s="475">
        <f t="shared" si="206"/>
        <v>331.1</v>
      </c>
      <c r="CC242" s="475">
        <f t="shared" si="206"/>
        <v>398.32</v>
      </c>
      <c r="CD242" s="475">
        <f t="shared" si="206"/>
        <v>416.84</v>
      </c>
      <c r="CE242" s="475">
        <f t="shared" si="206"/>
        <v>212.38</v>
      </c>
      <c r="CF242" s="475">
        <f t="shared" si="206"/>
        <v>0</v>
      </c>
      <c r="CG242" s="475">
        <f t="shared" si="206"/>
        <v>0</v>
      </c>
      <c r="CH242" s="475">
        <f t="shared" si="206"/>
        <v>0</v>
      </c>
      <c r="CI242" s="475">
        <f t="shared" si="206"/>
        <v>0</v>
      </c>
      <c r="CJ242" s="475">
        <f t="shared" si="206"/>
        <v>0</v>
      </c>
      <c r="CK242" s="475">
        <f t="shared" si="206"/>
        <v>0</v>
      </c>
      <c r="CL242" s="475">
        <f t="shared" si="206"/>
        <v>0</v>
      </c>
      <c r="CM242" s="475">
        <f t="shared" si="206"/>
        <v>0</v>
      </c>
      <c r="CN242" s="475">
        <f t="shared" si="206"/>
        <v>0</v>
      </c>
      <c r="CO242" s="475">
        <f t="shared" si="206"/>
        <v>0</v>
      </c>
      <c r="CP242" s="475">
        <f t="shared" si="206"/>
        <v>0</v>
      </c>
      <c r="CQ242" s="475">
        <f t="shared" si="206"/>
        <v>0</v>
      </c>
      <c r="CR242" s="475">
        <f t="shared" si="206"/>
        <v>0</v>
      </c>
      <c r="CS242" s="475">
        <f t="shared" si="206"/>
        <v>0</v>
      </c>
      <c r="CT242" s="475">
        <f t="shared" si="206"/>
        <v>0</v>
      </c>
      <c r="CU242" s="475">
        <f t="shared" si="206"/>
        <v>0</v>
      </c>
      <c r="CV242" s="475">
        <f t="shared" si="206"/>
        <v>0</v>
      </c>
      <c r="CW242" s="475">
        <f t="shared" si="206"/>
        <v>0</v>
      </c>
      <c r="CX242" s="475">
        <f t="shared" si="206"/>
        <v>0</v>
      </c>
      <c r="CY242" s="475">
        <f t="shared" si="206"/>
        <v>0</v>
      </c>
      <c r="CZ242" s="475">
        <f t="shared" si="206"/>
        <v>0</v>
      </c>
      <c r="DA242" s="475">
        <f t="shared" si="206"/>
        <v>0</v>
      </c>
      <c r="DB242" s="475">
        <f t="shared" si="206"/>
        <v>0</v>
      </c>
      <c r="DC242" s="475">
        <f t="shared" si="206"/>
        <v>0</v>
      </c>
      <c r="DD242" s="475">
        <f t="shared" si="206"/>
        <v>0</v>
      </c>
      <c r="DE242" s="475">
        <f t="shared" si="206"/>
        <v>0</v>
      </c>
      <c r="DF242" s="475">
        <f t="shared" si="206"/>
        <v>0</v>
      </c>
      <c r="DG242" s="475">
        <f t="shared" si="206"/>
        <v>0</v>
      </c>
      <c r="DH242" s="475">
        <f t="shared" si="206"/>
        <v>0</v>
      </c>
      <c r="DI242" s="475">
        <f t="shared" si="206"/>
        <v>0</v>
      </c>
      <c r="DJ242" s="475">
        <f t="shared" si="206"/>
        <v>0</v>
      </c>
      <c r="DK242" s="475">
        <f t="shared" si="206"/>
        <v>0</v>
      </c>
      <c r="DL242" s="475">
        <f t="shared" si="206"/>
        <v>0</v>
      </c>
      <c r="DM242" s="475">
        <f t="shared" si="206"/>
        <v>0</v>
      </c>
      <c r="DN242" s="475">
        <f t="shared" si="206"/>
        <v>0</v>
      </c>
      <c r="DO242" s="475">
        <f t="shared" si="206"/>
        <v>0</v>
      </c>
      <c r="DP242" s="475">
        <f t="shared" si="206"/>
        <v>0</v>
      </c>
      <c r="DQ242" s="475">
        <f t="shared" si="206"/>
        <v>0</v>
      </c>
      <c r="DR242" s="475">
        <f t="shared" si="206"/>
        <v>0</v>
      </c>
      <c r="DS242" s="475">
        <f t="shared" si="206"/>
        <v>0</v>
      </c>
      <c r="DT242" s="475">
        <f t="shared" si="206"/>
        <v>0</v>
      </c>
      <c r="DU242" s="475">
        <f t="shared" si="206"/>
        <v>0</v>
      </c>
      <c r="DV242" s="475">
        <f t="shared" si="206"/>
        <v>0</v>
      </c>
      <c r="DW242" s="475">
        <f t="shared" si="206"/>
        <v>0</v>
      </c>
      <c r="DX242" s="475">
        <f t="shared" si="206"/>
        <v>0</v>
      </c>
      <c r="DY242" s="475">
        <f t="shared" si="206"/>
        <v>0</v>
      </c>
      <c r="DZ242" s="475">
        <f t="shared" si="206"/>
        <v>0</v>
      </c>
      <c r="EA242" s="475">
        <f t="shared" si="206"/>
        <v>0</v>
      </c>
      <c r="EB242" s="475">
        <f t="shared" si="203"/>
        <v>0</v>
      </c>
      <c r="EC242" s="475">
        <f t="shared" si="203"/>
        <v>0</v>
      </c>
      <c r="ED242" s="475">
        <f t="shared" si="203"/>
        <v>0</v>
      </c>
      <c r="EE242" s="475">
        <f t="shared" si="203"/>
        <v>0</v>
      </c>
      <c r="EF242" s="475">
        <f t="shared" si="203"/>
        <v>0</v>
      </c>
      <c r="EG242" s="475">
        <f t="shared" si="203"/>
        <v>0</v>
      </c>
      <c r="EH242" s="475">
        <f t="shared" si="203"/>
        <v>0</v>
      </c>
      <c r="EI242" s="475">
        <f t="shared" si="203"/>
        <v>0</v>
      </c>
      <c r="EJ242" s="475">
        <f t="shared" si="203"/>
        <v>0</v>
      </c>
      <c r="EK242" s="475">
        <f t="shared" si="203"/>
        <v>0</v>
      </c>
      <c r="EL242" s="475">
        <f t="shared" si="203"/>
        <v>0</v>
      </c>
      <c r="EM242" s="475">
        <f t="shared" si="203"/>
        <v>0</v>
      </c>
      <c r="EN242" s="475">
        <f t="shared" si="203"/>
        <v>0</v>
      </c>
      <c r="EO242" s="475">
        <f t="shared" si="203"/>
        <v>0</v>
      </c>
      <c r="EP242" s="475">
        <f t="shared" si="203"/>
        <v>0</v>
      </c>
      <c r="EQ242" s="475">
        <f t="shared" si="203"/>
        <v>0</v>
      </c>
      <c r="ER242" s="475">
        <f t="shared" si="203"/>
        <v>0</v>
      </c>
      <c r="ES242" s="475">
        <f t="shared" si="203"/>
        <v>0</v>
      </c>
      <c r="ET242" s="475">
        <f t="shared" si="203"/>
        <v>0</v>
      </c>
      <c r="EU242" s="475">
        <f t="shared" si="203"/>
        <v>0</v>
      </c>
      <c r="EV242" s="475">
        <f t="shared" si="203"/>
        <v>0</v>
      </c>
      <c r="EW242" s="475">
        <f t="shared" si="203"/>
        <v>0</v>
      </c>
      <c r="EX242" s="475">
        <f t="shared" si="203"/>
        <v>0</v>
      </c>
      <c r="EY242" s="475">
        <f t="shared" si="203"/>
        <v>0</v>
      </c>
      <c r="EZ242" s="475">
        <f t="shared" si="203"/>
        <v>0</v>
      </c>
      <c r="FA242" s="475">
        <f t="shared" si="203"/>
        <v>0</v>
      </c>
      <c r="FB242" s="475">
        <f t="shared" si="203"/>
        <v>0</v>
      </c>
      <c r="FC242" s="475">
        <f t="shared" si="203"/>
        <v>0</v>
      </c>
      <c r="FD242" s="475">
        <f t="shared" si="203"/>
        <v>0</v>
      </c>
      <c r="FE242" s="475">
        <f t="shared" si="203"/>
        <v>0</v>
      </c>
      <c r="FF242" s="475">
        <f t="shared" si="203"/>
        <v>0</v>
      </c>
      <c r="FG242" s="475">
        <f t="shared" si="203"/>
        <v>0</v>
      </c>
      <c r="FH242" s="475">
        <f t="shared" si="203"/>
        <v>0</v>
      </c>
      <c r="FI242" s="475">
        <f t="shared" si="203"/>
        <v>0</v>
      </c>
      <c r="FJ242" s="475">
        <f t="shared" si="203"/>
        <v>0</v>
      </c>
      <c r="FK242" s="475">
        <f t="shared" si="203"/>
        <v>0</v>
      </c>
      <c r="FL242" s="475">
        <f t="shared" si="203"/>
        <v>0</v>
      </c>
      <c r="FM242" s="475">
        <f t="shared" si="203"/>
        <v>0</v>
      </c>
      <c r="FN242" s="475">
        <f t="shared" si="203"/>
        <v>0</v>
      </c>
      <c r="FO242" s="475">
        <f t="shared" si="203"/>
        <v>0</v>
      </c>
      <c r="FP242" s="475">
        <f t="shared" si="203"/>
        <v>0</v>
      </c>
      <c r="FQ242" s="475">
        <f t="shared" si="203"/>
        <v>0</v>
      </c>
      <c r="FR242" s="475">
        <f t="shared" si="203"/>
        <v>0</v>
      </c>
      <c r="FS242" s="475">
        <f t="shared" si="203"/>
        <v>0</v>
      </c>
      <c r="FT242" s="475">
        <f t="shared" si="203"/>
        <v>0</v>
      </c>
      <c r="FU242" s="475">
        <f t="shared" si="203"/>
        <v>0</v>
      </c>
      <c r="FV242" s="475">
        <f t="shared" si="203"/>
        <v>0</v>
      </c>
      <c r="FW242" s="475">
        <f t="shared" si="203"/>
        <v>0</v>
      </c>
      <c r="FX242" s="475">
        <f t="shared" si="203"/>
        <v>0</v>
      </c>
      <c r="FY242" s="475">
        <f t="shared" si="203"/>
        <v>0</v>
      </c>
      <c r="FZ242" s="475">
        <f t="shared" si="203"/>
        <v>0</v>
      </c>
      <c r="GA242" s="475">
        <f t="shared" si="203"/>
        <v>0</v>
      </c>
      <c r="GB242" s="475">
        <f t="shared" si="203"/>
        <v>0</v>
      </c>
    </row>
    <row r="243" spans="2:184" x14ac:dyDescent="0.35">
      <c r="B243" s="517" t="str">
        <f>VLOOKUP(C243,'QUALIFIED ENGINES'!$D$7:$P$9999,13,FALSE)</f>
        <v xml:space="preserve"> 20/12/2022</v>
      </c>
      <c r="C243" s="472">
        <f>'QUALIFIED ENGINES'!D145</f>
        <v>91553</v>
      </c>
      <c r="D243" s="475">
        <f t="shared" si="188"/>
        <v>0</v>
      </c>
      <c r="E243" s="475">
        <f t="shared" ref="E243:BP246" si="208">_xlfn.IFNA(IF($B243=0,0,IF(DATE(E$4,E$5,1)&gt;=$B243,E112,0)),0)</f>
        <v>0</v>
      </c>
      <c r="F243" s="475">
        <f t="shared" si="208"/>
        <v>0</v>
      </c>
      <c r="G243" s="475">
        <f t="shared" si="208"/>
        <v>0</v>
      </c>
      <c r="H243" s="475">
        <f t="shared" si="208"/>
        <v>0</v>
      </c>
      <c r="I243" s="475">
        <f t="shared" si="208"/>
        <v>0</v>
      </c>
      <c r="J243" s="475">
        <f t="shared" si="208"/>
        <v>0</v>
      </c>
      <c r="K243" s="475">
        <f t="shared" si="208"/>
        <v>0</v>
      </c>
      <c r="L243" s="475">
        <f t="shared" si="208"/>
        <v>0</v>
      </c>
      <c r="M243" s="475">
        <f t="shared" si="208"/>
        <v>0</v>
      </c>
      <c r="N243" s="475">
        <f t="shared" si="208"/>
        <v>0</v>
      </c>
      <c r="O243" s="475">
        <f t="shared" si="208"/>
        <v>0</v>
      </c>
      <c r="P243" s="475">
        <f t="shared" si="208"/>
        <v>0</v>
      </c>
      <c r="Q243" s="475">
        <f t="shared" si="208"/>
        <v>0</v>
      </c>
      <c r="R243" s="475">
        <f t="shared" si="208"/>
        <v>0</v>
      </c>
      <c r="S243" s="475">
        <f t="shared" si="208"/>
        <v>0</v>
      </c>
      <c r="T243" s="475">
        <f t="shared" si="208"/>
        <v>0</v>
      </c>
      <c r="U243" s="475">
        <f t="shared" si="208"/>
        <v>0</v>
      </c>
      <c r="V243" s="475">
        <f t="shared" si="208"/>
        <v>0</v>
      </c>
      <c r="W243" s="475">
        <f t="shared" si="208"/>
        <v>0</v>
      </c>
      <c r="X243" s="475">
        <f t="shared" si="208"/>
        <v>0</v>
      </c>
      <c r="Y243" s="475">
        <f t="shared" si="208"/>
        <v>0</v>
      </c>
      <c r="Z243" s="475">
        <f t="shared" si="208"/>
        <v>0</v>
      </c>
      <c r="AA243" s="475">
        <f t="shared" si="208"/>
        <v>0</v>
      </c>
      <c r="AB243" s="475">
        <f t="shared" si="208"/>
        <v>0</v>
      </c>
      <c r="AC243" s="475">
        <f t="shared" si="208"/>
        <v>0</v>
      </c>
      <c r="AD243" s="475">
        <f t="shared" si="208"/>
        <v>0</v>
      </c>
      <c r="AE243" s="475">
        <f t="shared" si="208"/>
        <v>0</v>
      </c>
      <c r="AF243" s="475">
        <f t="shared" si="208"/>
        <v>0</v>
      </c>
      <c r="AG243" s="475">
        <f t="shared" si="208"/>
        <v>0</v>
      </c>
      <c r="AH243" s="475">
        <f t="shared" si="208"/>
        <v>0</v>
      </c>
      <c r="AI243" s="475">
        <f t="shared" si="208"/>
        <v>0</v>
      </c>
      <c r="AJ243" s="475">
        <f t="shared" si="208"/>
        <v>0</v>
      </c>
      <c r="AK243" s="475">
        <f t="shared" si="208"/>
        <v>0</v>
      </c>
      <c r="AL243" s="475">
        <f t="shared" si="208"/>
        <v>0</v>
      </c>
      <c r="AM243" s="475">
        <f t="shared" si="208"/>
        <v>0</v>
      </c>
      <c r="AN243" s="475">
        <f t="shared" si="208"/>
        <v>0</v>
      </c>
      <c r="AO243" s="475">
        <f t="shared" si="208"/>
        <v>0</v>
      </c>
      <c r="AP243" s="475">
        <f t="shared" si="208"/>
        <v>0</v>
      </c>
      <c r="AQ243" s="475">
        <f t="shared" si="208"/>
        <v>0</v>
      </c>
      <c r="AR243" s="475">
        <f t="shared" si="208"/>
        <v>0</v>
      </c>
      <c r="AS243" s="475">
        <f t="shared" si="208"/>
        <v>0</v>
      </c>
      <c r="AT243" s="475">
        <f t="shared" si="208"/>
        <v>0</v>
      </c>
      <c r="AU243" s="475">
        <f t="shared" si="208"/>
        <v>0</v>
      </c>
      <c r="AV243" s="475">
        <f t="shared" si="208"/>
        <v>0</v>
      </c>
      <c r="AW243" s="475">
        <f t="shared" si="208"/>
        <v>0</v>
      </c>
      <c r="AX243" s="475">
        <f t="shared" si="208"/>
        <v>0</v>
      </c>
      <c r="AY243" s="475">
        <f t="shared" si="208"/>
        <v>0</v>
      </c>
      <c r="AZ243" s="475">
        <f t="shared" si="208"/>
        <v>0</v>
      </c>
      <c r="BA243" s="475">
        <f t="shared" si="208"/>
        <v>0</v>
      </c>
      <c r="BB243" s="475">
        <f t="shared" si="208"/>
        <v>0</v>
      </c>
      <c r="BC243" s="475">
        <f t="shared" si="208"/>
        <v>0</v>
      </c>
      <c r="BD243" s="475">
        <f t="shared" si="208"/>
        <v>0</v>
      </c>
      <c r="BE243" s="475">
        <f t="shared" si="208"/>
        <v>0</v>
      </c>
      <c r="BF243" s="475">
        <f t="shared" si="208"/>
        <v>0</v>
      </c>
      <c r="BG243" s="475">
        <f t="shared" si="208"/>
        <v>0</v>
      </c>
      <c r="BH243" s="475">
        <f t="shared" si="208"/>
        <v>0</v>
      </c>
      <c r="BI243" s="475">
        <f t="shared" si="208"/>
        <v>0</v>
      </c>
      <c r="BJ243" s="475">
        <f t="shared" si="208"/>
        <v>0</v>
      </c>
      <c r="BK243" s="475">
        <f t="shared" si="208"/>
        <v>0</v>
      </c>
      <c r="BL243" s="475">
        <f t="shared" si="208"/>
        <v>0</v>
      </c>
      <c r="BM243" s="475">
        <f t="shared" si="208"/>
        <v>0</v>
      </c>
      <c r="BN243" s="475">
        <f t="shared" si="208"/>
        <v>0</v>
      </c>
      <c r="BO243" s="475">
        <f t="shared" si="208"/>
        <v>0</v>
      </c>
      <c r="BP243" s="475">
        <f t="shared" si="208"/>
        <v>0</v>
      </c>
      <c r="BQ243" s="475">
        <f t="shared" si="206"/>
        <v>0</v>
      </c>
      <c r="BR243" s="475">
        <f t="shared" ref="BR243:BX243" si="209">_xlfn.IFNA(IF($B243=0,0,IF(DATE(BR$4,BR$5,1)&gt;=$B243,BR112,0)),0)</f>
        <v>0</v>
      </c>
      <c r="BS243" s="475">
        <f t="shared" si="209"/>
        <v>0</v>
      </c>
      <c r="BT243" s="475">
        <f t="shared" si="209"/>
        <v>0</v>
      </c>
      <c r="BU243" s="475">
        <f t="shared" si="209"/>
        <v>0</v>
      </c>
      <c r="BV243" s="475">
        <f t="shared" si="209"/>
        <v>0</v>
      </c>
      <c r="BW243" s="475">
        <f t="shared" si="209"/>
        <v>0</v>
      </c>
      <c r="BX243" s="475">
        <f t="shared" si="209"/>
        <v>0</v>
      </c>
      <c r="BY243" s="475">
        <f t="shared" si="206"/>
        <v>0</v>
      </c>
      <c r="BZ243" s="475">
        <f t="shared" si="206"/>
        <v>0</v>
      </c>
      <c r="CA243" s="475">
        <f t="shared" si="206"/>
        <v>0</v>
      </c>
      <c r="CB243" s="475">
        <f t="shared" si="206"/>
        <v>0</v>
      </c>
      <c r="CC243" s="475">
        <f t="shared" si="206"/>
        <v>0</v>
      </c>
      <c r="CD243" s="475">
        <f t="shared" si="206"/>
        <v>0</v>
      </c>
      <c r="CE243" s="475">
        <f t="shared" si="206"/>
        <v>0</v>
      </c>
      <c r="CF243" s="475">
        <f t="shared" si="206"/>
        <v>0</v>
      </c>
      <c r="CG243" s="475">
        <f t="shared" si="206"/>
        <v>0</v>
      </c>
      <c r="CH243" s="475">
        <f t="shared" si="206"/>
        <v>0</v>
      </c>
      <c r="CI243" s="475">
        <f t="shared" si="206"/>
        <v>0</v>
      </c>
      <c r="CJ243" s="475">
        <f t="shared" si="206"/>
        <v>0</v>
      </c>
      <c r="CK243" s="475">
        <f t="shared" si="206"/>
        <v>0</v>
      </c>
      <c r="CL243" s="475">
        <f t="shared" si="206"/>
        <v>0</v>
      </c>
      <c r="CM243" s="475">
        <f t="shared" si="206"/>
        <v>0</v>
      </c>
      <c r="CN243" s="475">
        <f t="shared" si="206"/>
        <v>0</v>
      </c>
      <c r="CO243" s="475">
        <f t="shared" si="206"/>
        <v>0</v>
      </c>
      <c r="CP243" s="475">
        <f t="shared" si="206"/>
        <v>0</v>
      </c>
      <c r="CQ243" s="475">
        <f t="shared" si="206"/>
        <v>0</v>
      </c>
      <c r="CR243" s="475">
        <f t="shared" si="206"/>
        <v>0</v>
      </c>
      <c r="CS243" s="475">
        <f t="shared" si="206"/>
        <v>0</v>
      </c>
      <c r="CT243" s="475">
        <f t="shared" si="206"/>
        <v>0</v>
      </c>
      <c r="CU243" s="475">
        <f t="shared" si="206"/>
        <v>0</v>
      </c>
      <c r="CV243" s="475">
        <f t="shared" si="206"/>
        <v>0</v>
      </c>
      <c r="CW243" s="475">
        <f t="shared" si="206"/>
        <v>0</v>
      </c>
      <c r="CX243" s="475">
        <f t="shared" si="206"/>
        <v>0</v>
      </c>
      <c r="CY243" s="475">
        <f t="shared" si="206"/>
        <v>0</v>
      </c>
      <c r="CZ243" s="475">
        <f t="shared" si="206"/>
        <v>0</v>
      </c>
      <c r="DA243" s="475">
        <f t="shared" si="206"/>
        <v>0</v>
      </c>
      <c r="DB243" s="475">
        <f t="shared" si="206"/>
        <v>0</v>
      </c>
      <c r="DC243" s="475">
        <f t="shared" si="206"/>
        <v>0</v>
      </c>
      <c r="DD243" s="475">
        <f t="shared" si="206"/>
        <v>0</v>
      </c>
      <c r="DE243" s="475">
        <f t="shared" si="206"/>
        <v>0</v>
      </c>
      <c r="DF243" s="475">
        <f t="shared" si="206"/>
        <v>0</v>
      </c>
      <c r="DG243" s="475">
        <f t="shared" si="206"/>
        <v>0</v>
      </c>
      <c r="DH243" s="475">
        <f t="shared" si="206"/>
        <v>0</v>
      </c>
      <c r="DI243" s="475">
        <f t="shared" si="206"/>
        <v>0</v>
      </c>
      <c r="DJ243" s="475">
        <f t="shared" si="206"/>
        <v>0</v>
      </c>
      <c r="DK243" s="475">
        <f t="shared" si="206"/>
        <v>0</v>
      </c>
      <c r="DL243" s="475">
        <f t="shared" si="206"/>
        <v>0</v>
      </c>
      <c r="DM243" s="475">
        <f t="shared" si="206"/>
        <v>0</v>
      </c>
      <c r="DN243" s="475">
        <f t="shared" si="206"/>
        <v>0</v>
      </c>
      <c r="DO243" s="475">
        <f t="shared" si="206"/>
        <v>0</v>
      </c>
      <c r="DP243" s="475">
        <f t="shared" si="206"/>
        <v>0</v>
      </c>
      <c r="DQ243" s="475">
        <f t="shared" si="206"/>
        <v>0</v>
      </c>
      <c r="DR243" s="475">
        <f t="shared" si="206"/>
        <v>0</v>
      </c>
      <c r="DS243" s="475">
        <f t="shared" si="206"/>
        <v>0</v>
      </c>
      <c r="DT243" s="475">
        <f t="shared" si="206"/>
        <v>0</v>
      </c>
      <c r="DU243" s="475">
        <f t="shared" si="206"/>
        <v>0</v>
      </c>
      <c r="DV243" s="475">
        <f t="shared" si="206"/>
        <v>0</v>
      </c>
      <c r="DW243" s="475">
        <f t="shared" si="206"/>
        <v>0</v>
      </c>
      <c r="DX243" s="475">
        <f t="shared" si="206"/>
        <v>0</v>
      </c>
      <c r="DY243" s="475">
        <f t="shared" si="206"/>
        <v>0</v>
      </c>
      <c r="DZ243" s="475">
        <f t="shared" si="206"/>
        <v>0</v>
      </c>
      <c r="EA243" s="475">
        <f t="shared" si="206"/>
        <v>0</v>
      </c>
      <c r="EB243" s="475">
        <f t="shared" si="203"/>
        <v>0</v>
      </c>
      <c r="EC243" s="475">
        <f t="shared" si="203"/>
        <v>0</v>
      </c>
      <c r="ED243" s="475">
        <f t="shared" si="203"/>
        <v>0</v>
      </c>
      <c r="EE243" s="475">
        <f t="shared" si="203"/>
        <v>0</v>
      </c>
      <c r="EF243" s="475">
        <f t="shared" si="203"/>
        <v>0</v>
      </c>
      <c r="EG243" s="475">
        <f t="shared" si="203"/>
        <v>0</v>
      </c>
      <c r="EH243" s="475">
        <f t="shared" si="203"/>
        <v>0</v>
      </c>
      <c r="EI243" s="475">
        <f t="shared" si="203"/>
        <v>0</v>
      </c>
      <c r="EJ243" s="475">
        <f t="shared" si="203"/>
        <v>0</v>
      </c>
      <c r="EK243" s="475">
        <f t="shared" si="203"/>
        <v>0</v>
      </c>
      <c r="EL243" s="475">
        <f t="shared" si="203"/>
        <v>0</v>
      </c>
      <c r="EM243" s="475">
        <f t="shared" si="203"/>
        <v>0</v>
      </c>
      <c r="EN243" s="475">
        <f t="shared" si="203"/>
        <v>0</v>
      </c>
      <c r="EO243" s="475">
        <f t="shared" si="203"/>
        <v>0</v>
      </c>
      <c r="EP243" s="475">
        <f t="shared" si="203"/>
        <v>0</v>
      </c>
      <c r="EQ243" s="475">
        <f t="shared" si="203"/>
        <v>0</v>
      </c>
      <c r="ER243" s="475">
        <f t="shared" si="203"/>
        <v>0</v>
      </c>
      <c r="ES243" s="475">
        <f t="shared" si="203"/>
        <v>0</v>
      </c>
      <c r="ET243" s="475">
        <f t="shared" si="203"/>
        <v>0</v>
      </c>
      <c r="EU243" s="475">
        <f t="shared" si="203"/>
        <v>0</v>
      </c>
      <c r="EV243" s="475">
        <f t="shared" si="203"/>
        <v>0</v>
      </c>
      <c r="EW243" s="475">
        <f t="shared" si="203"/>
        <v>0</v>
      </c>
      <c r="EX243" s="475">
        <f t="shared" si="203"/>
        <v>0</v>
      </c>
      <c r="EY243" s="475">
        <f t="shared" si="203"/>
        <v>0</v>
      </c>
      <c r="EZ243" s="475">
        <f t="shared" si="203"/>
        <v>0</v>
      </c>
      <c r="FA243" s="475">
        <f t="shared" si="203"/>
        <v>0</v>
      </c>
      <c r="FB243" s="475">
        <f t="shared" si="203"/>
        <v>0</v>
      </c>
      <c r="FC243" s="475">
        <f t="shared" si="203"/>
        <v>0</v>
      </c>
      <c r="FD243" s="475">
        <f t="shared" si="203"/>
        <v>0</v>
      </c>
      <c r="FE243" s="475">
        <f t="shared" si="203"/>
        <v>0</v>
      </c>
      <c r="FF243" s="475">
        <f t="shared" si="203"/>
        <v>0</v>
      </c>
      <c r="FG243" s="475">
        <f t="shared" si="203"/>
        <v>0</v>
      </c>
      <c r="FH243" s="475">
        <f t="shared" si="203"/>
        <v>0</v>
      </c>
      <c r="FI243" s="475">
        <f t="shared" si="203"/>
        <v>0</v>
      </c>
      <c r="FJ243" s="475">
        <f t="shared" si="203"/>
        <v>0</v>
      </c>
      <c r="FK243" s="475">
        <f t="shared" si="203"/>
        <v>0</v>
      </c>
      <c r="FL243" s="475">
        <f t="shared" si="203"/>
        <v>0</v>
      </c>
      <c r="FM243" s="475">
        <f t="shared" si="203"/>
        <v>0</v>
      </c>
      <c r="FN243" s="475">
        <f t="shared" si="203"/>
        <v>0</v>
      </c>
      <c r="FO243" s="475">
        <f t="shared" si="203"/>
        <v>0</v>
      </c>
      <c r="FP243" s="475">
        <f t="shared" si="203"/>
        <v>0</v>
      </c>
      <c r="FQ243" s="475">
        <f t="shared" si="203"/>
        <v>0</v>
      </c>
      <c r="FR243" s="475">
        <f t="shared" si="203"/>
        <v>0</v>
      </c>
      <c r="FS243" s="475">
        <f t="shared" ref="FS243:GB243" si="210">_xlfn.IFNA(IF($B243=0,0,IF(DATE(FS$4,FS$5,1)&gt;=$B243,FS112,0)),0)</f>
        <v>0</v>
      </c>
      <c r="FT243" s="475">
        <f t="shared" si="210"/>
        <v>0</v>
      </c>
      <c r="FU243" s="475">
        <f t="shared" si="210"/>
        <v>0</v>
      </c>
      <c r="FV243" s="475">
        <f t="shared" si="210"/>
        <v>0</v>
      </c>
      <c r="FW243" s="475">
        <f t="shared" si="210"/>
        <v>0</v>
      </c>
      <c r="FX243" s="475">
        <f t="shared" si="210"/>
        <v>0</v>
      </c>
      <c r="FY243" s="475">
        <f t="shared" si="210"/>
        <v>0</v>
      </c>
      <c r="FZ243" s="475">
        <f t="shared" si="210"/>
        <v>0</v>
      </c>
      <c r="GA243" s="475">
        <f t="shared" si="210"/>
        <v>0</v>
      </c>
      <c r="GB243" s="475">
        <f t="shared" si="210"/>
        <v>0</v>
      </c>
    </row>
    <row r="244" spans="2:184" x14ac:dyDescent="0.35">
      <c r="B244" s="517">
        <f>VLOOKUP(C244,'QUALIFIED ENGINES'!$D$7:$P$9999,13,FALSE)</f>
        <v>44870</v>
      </c>
      <c r="C244" s="472">
        <f>'QUALIFIED ENGINES'!D146</f>
        <v>91533</v>
      </c>
      <c r="D244" s="475">
        <f t="shared" si="188"/>
        <v>0</v>
      </c>
      <c r="E244" s="475">
        <f t="shared" si="208"/>
        <v>0</v>
      </c>
      <c r="F244" s="475">
        <f t="shared" si="208"/>
        <v>0</v>
      </c>
      <c r="G244" s="475">
        <f t="shared" si="208"/>
        <v>0</v>
      </c>
      <c r="H244" s="475">
        <f t="shared" si="208"/>
        <v>0</v>
      </c>
      <c r="I244" s="475">
        <f t="shared" si="208"/>
        <v>0</v>
      </c>
      <c r="J244" s="475">
        <f t="shared" si="208"/>
        <v>0</v>
      </c>
      <c r="K244" s="475">
        <f t="shared" si="208"/>
        <v>0</v>
      </c>
      <c r="L244" s="475">
        <f t="shared" si="208"/>
        <v>0</v>
      </c>
      <c r="M244" s="475">
        <f t="shared" si="208"/>
        <v>0</v>
      </c>
      <c r="N244" s="475">
        <f t="shared" si="208"/>
        <v>0</v>
      </c>
      <c r="O244" s="475">
        <f t="shared" si="208"/>
        <v>0</v>
      </c>
      <c r="P244" s="475">
        <f t="shared" si="208"/>
        <v>0</v>
      </c>
      <c r="Q244" s="475">
        <f t="shared" si="208"/>
        <v>0</v>
      </c>
      <c r="R244" s="475">
        <f t="shared" si="208"/>
        <v>0</v>
      </c>
      <c r="S244" s="475">
        <f t="shared" si="208"/>
        <v>0</v>
      </c>
      <c r="T244" s="475">
        <f t="shared" si="208"/>
        <v>0</v>
      </c>
      <c r="U244" s="475">
        <f t="shared" si="208"/>
        <v>0</v>
      </c>
      <c r="V244" s="475">
        <f t="shared" si="208"/>
        <v>0</v>
      </c>
      <c r="W244" s="475">
        <f t="shared" si="208"/>
        <v>0</v>
      </c>
      <c r="X244" s="475">
        <f t="shared" si="208"/>
        <v>0</v>
      </c>
      <c r="Y244" s="475">
        <f t="shared" si="208"/>
        <v>0</v>
      </c>
      <c r="Z244" s="475">
        <f t="shared" si="208"/>
        <v>0</v>
      </c>
      <c r="AA244" s="475">
        <f t="shared" si="208"/>
        <v>0</v>
      </c>
      <c r="AB244" s="475">
        <f t="shared" si="208"/>
        <v>0</v>
      </c>
      <c r="AC244" s="475">
        <f t="shared" si="208"/>
        <v>0</v>
      </c>
      <c r="AD244" s="475">
        <f t="shared" si="208"/>
        <v>0</v>
      </c>
      <c r="AE244" s="475">
        <f t="shared" si="208"/>
        <v>0</v>
      </c>
      <c r="AF244" s="475">
        <f t="shared" si="208"/>
        <v>0</v>
      </c>
      <c r="AG244" s="475">
        <f t="shared" si="208"/>
        <v>0</v>
      </c>
      <c r="AH244" s="475">
        <f t="shared" si="208"/>
        <v>0</v>
      </c>
      <c r="AI244" s="475">
        <f t="shared" si="208"/>
        <v>0</v>
      </c>
      <c r="AJ244" s="475">
        <f t="shared" si="208"/>
        <v>0</v>
      </c>
      <c r="AK244" s="475">
        <f t="shared" si="208"/>
        <v>0</v>
      </c>
      <c r="AL244" s="475">
        <f t="shared" si="208"/>
        <v>0</v>
      </c>
      <c r="AM244" s="475">
        <f t="shared" si="208"/>
        <v>0</v>
      </c>
      <c r="AN244" s="475">
        <f t="shared" si="208"/>
        <v>0</v>
      </c>
      <c r="AO244" s="475">
        <f t="shared" si="208"/>
        <v>0</v>
      </c>
      <c r="AP244" s="475">
        <f t="shared" si="208"/>
        <v>0</v>
      </c>
      <c r="AQ244" s="475">
        <f t="shared" si="208"/>
        <v>0</v>
      </c>
      <c r="AR244" s="475">
        <f t="shared" si="208"/>
        <v>0</v>
      </c>
      <c r="AS244" s="475">
        <f t="shared" si="208"/>
        <v>0</v>
      </c>
      <c r="AT244" s="475">
        <f t="shared" si="208"/>
        <v>0</v>
      </c>
      <c r="AU244" s="475">
        <f t="shared" si="208"/>
        <v>0</v>
      </c>
      <c r="AV244" s="475">
        <f t="shared" si="208"/>
        <v>0</v>
      </c>
      <c r="AW244" s="475">
        <f t="shared" si="208"/>
        <v>0</v>
      </c>
      <c r="AX244" s="475">
        <f t="shared" si="208"/>
        <v>0</v>
      </c>
      <c r="AY244" s="475">
        <f t="shared" si="208"/>
        <v>0</v>
      </c>
      <c r="AZ244" s="475">
        <f t="shared" si="208"/>
        <v>0</v>
      </c>
      <c r="BA244" s="475">
        <f t="shared" si="208"/>
        <v>0</v>
      </c>
      <c r="BB244" s="475">
        <f t="shared" si="208"/>
        <v>0</v>
      </c>
      <c r="BC244" s="475">
        <f t="shared" si="208"/>
        <v>0</v>
      </c>
      <c r="BD244" s="475">
        <f t="shared" si="208"/>
        <v>0</v>
      </c>
      <c r="BE244" s="475">
        <f t="shared" si="208"/>
        <v>0</v>
      </c>
      <c r="BF244" s="475">
        <f t="shared" si="208"/>
        <v>0</v>
      </c>
      <c r="BG244" s="475">
        <f t="shared" si="208"/>
        <v>0</v>
      </c>
      <c r="BH244" s="475">
        <f t="shared" si="208"/>
        <v>0</v>
      </c>
      <c r="BI244" s="475">
        <f t="shared" si="208"/>
        <v>0</v>
      </c>
      <c r="BJ244" s="475">
        <f t="shared" si="208"/>
        <v>0</v>
      </c>
      <c r="BK244" s="475">
        <f t="shared" si="208"/>
        <v>0</v>
      </c>
      <c r="BL244" s="475">
        <f t="shared" si="208"/>
        <v>0</v>
      </c>
      <c r="BM244" s="475">
        <f t="shared" si="208"/>
        <v>0</v>
      </c>
      <c r="BN244" s="475">
        <f t="shared" si="208"/>
        <v>0</v>
      </c>
      <c r="BO244" s="475">
        <f t="shared" si="208"/>
        <v>0</v>
      </c>
      <c r="BP244" s="475">
        <f t="shared" si="208"/>
        <v>0</v>
      </c>
      <c r="BQ244" s="475">
        <f t="shared" si="206"/>
        <v>0</v>
      </c>
      <c r="BR244" s="475">
        <f t="shared" ref="BR244:BX244" si="211">_xlfn.IFNA(IF($B244=0,0,IF(DATE(BR$4,BR$5,1)&gt;=$B244,BR113,0)),0)</f>
        <v>0</v>
      </c>
      <c r="BS244" s="475">
        <f t="shared" si="211"/>
        <v>0</v>
      </c>
      <c r="BT244" s="475">
        <f t="shared" si="211"/>
        <v>0</v>
      </c>
      <c r="BU244" s="475">
        <f t="shared" si="211"/>
        <v>0</v>
      </c>
      <c r="BV244" s="475">
        <f t="shared" si="211"/>
        <v>0</v>
      </c>
      <c r="BW244" s="475">
        <f t="shared" si="211"/>
        <v>0</v>
      </c>
      <c r="BX244" s="475">
        <f t="shared" si="211"/>
        <v>293.60000000000002</v>
      </c>
      <c r="BY244" s="475">
        <f t="shared" si="206"/>
        <v>347.78</v>
      </c>
      <c r="BZ244" s="475">
        <f t="shared" si="206"/>
        <v>320.12</v>
      </c>
      <c r="CA244" s="475">
        <f t="shared" si="206"/>
        <v>364.58</v>
      </c>
      <c r="CB244" s="475">
        <f t="shared" si="206"/>
        <v>316.97000000000003</v>
      </c>
      <c r="CC244" s="475">
        <f t="shared" si="206"/>
        <v>364.43</v>
      </c>
      <c r="CD244" s="475">
        <f t="shared" si="206"/>
        <v>381.37</v>
      </c>
      <c r="CE244" s="475">
        <f t="shared" si="206"/>
        <v>368.03</v>
      </c>
      <c r="CF244" s="475">
        <f t="shared" si="206"/>
        <v>96.25</v>
      </c>
      <c r="CG244" s="475">
        <f t="shared" si="206"/>
        <v>0</v>
      </c>
      <c r="CH244" s="475">
        <f t="shared" si="206"/>
        <v>0</v>
      </c>
      <c r="CI244" s="475">
        <f t="shared" si="206"/>
        <v>0</v>
      </c>
      <c r="CJ244" s="475">
        <f t="shared" si="206"/>
        <v>0</v>
      </c>
      <c r="CK244" s="475">
        <f t="shared" si="206"/>
        <v>0</v>
      </c>
      <c r="CL244" s="475">
        <f t="shared" si="206"/>
        <v>0</v>
      </c>
      <c r="CM244" s="475">
        <f t="shared" si="206"/>
        <v>328.82</v>
      </c>
      <c r="CN244" s="475">
        <f t="shared" si="206"/>
        <v>350.71</v>
      </c>
      <c r="CO244" s="475">
        <f t="shared" si="206"/>
        <v>356.38</v>
      </c>
      <c r="CP244" s="475">
        <f t="shared" si="206"/>
        <v>290.89999999999998</v>
      </c>
      <c r="CQ244" s="475">
        <f t="shared" si="206"/>
        <v>393</v>
      </c>
      <c r="CR244" s="475">
        <f t="shared" si="206"/>
        <v>386.11</v>
      </c>
      <c r="CS244" s="475">
        <f t="shared" si="206"/>
        <v>348.32</v>
      </c>
      <c r="CT244" s="475">
        <f t="shared" si="206"/>
        <v>368</v>
      </c>
      <c r="CU244" s="475">
        <f t="shared" si="206"/>
        <v>353.05</v>
      </c>
      <c r="CV244" s="475">
        <f t="shared" si="206"/>
        <v>422.29</v>
      </c>
      <c r="CW244" s="475">
        <f t="shared" si="206"/>
        <v>376.05</v>
      </c>
      <c r="CX244" s="475">
        <f t="shared" si="206"/>
        <v>395.86</v>
      </c>
      <c r="CY244" s="475">
        <f t="shared" si="206"/>
        <v>374.85</v>
      </c>
      <c r="CZ244" s="475">
        <f t="shared" si="206"/>
        <v>377.04</v>
      </c>
      <c r="DA244" s="475">
        <f t="shared" si="206"/>
        <v>358.18</v>
      </c>
      <c r="DB244" s="475">
        <f t="shared" si="206"/>
        <v>351.67</v>
      </c>
      <c r="DC244" s="475">
        <f t="shared" si="206"/>
        <v>373.81</v>
      </c>
      <c r="DD244" s="475">
        <f t="shared" si="206"/>
        <v>359.07</v>
      </c>
      <c r="DE244" s="475">
        <f t="shared" si="206"/>
        <v>377.22</v>
      </c>
      <c r="DF244" s="475">
        <f t="shared" si="206"/>
        <v>293.11</v>
      </c>
      <c r="DG244" s="475">
        <f t="shared" si="206"/>
        <v>337.3</v>
      </c>
      <c r="DH244" s="475">
        <f t="shared" si="206"/>
        <v>0</v>
      </c>
      <c r="DI244" s="475">
        <f t="shared" si="206"/>
        <v>0</v>
      </c>
      <c r="DJ244" s="475">
        <f t="shared" si="206"/>
        <v>0</v>
      </c>
      <c r="DK244" s="475">
        <f t="shared" si="206"/>
        <v>0</v>
      </c>
      <c r="DL244" s="475">
        <f t="shared" si="206"/>
        <v>0</v>
      </c>
      <c r="DM244" s="475">
        <f t="shared" si="206"/>
        <v>0</v>
      </c>
      <c r="DN244" s="475">
        <f t="shared" si="206"/>
        <v>0</v>
      </c>
      <c r="DO244" s="475">
        <f t="shared" si="206"/>
        <v>0</v>
      </c>
      <c r="DP244" s="475">
        <f t="shared" si="206"/>
        <v>0</v>
      </c>
      <c r="DQ244" s="475">
        <f t="shared" si="206"/>
        <v>0</v>
      </c>
      <c r="DR244" s="475">
        <f t="shared" si="206"/>
        <v>0</v>
      </c>
      <c r="DS244" s="475">
        <f t="shared" si="206"/>
        <v>0</v>
      </c>
      <c r="DT244" s="475">
        <f t="shared" si="206"/>
        <v>0</v>
      </c>
      <c r="DU244" s="475">
        <f t="shared" si="206"/>
        <v>0</v>
      </c>
      <c r="DV244" s="475">
        <f t="shared" si="206"/>
        <v>0</v>
      </c>
      <c r="DW244" s="475">
        <f t="shared" si="206"/>
        <v>0</v>
      </c>
      <c r="DX244" s="475">
        <f t="shared" si="206"/>
        <v>0</v>
      </c>
      <c r="DY244" s="475">
        <f t="shared" si="206"/>
        <v>0</v>
      </c>
      <c r="DZ244" s="475">
        <f t="shared" si="206"/>
        <v>0</v>
      </c>
      <c r="EA244" s="475">
        <f t="shared" si="206"/>
        <v>0</v>
      </c>
      <c r="EB244" s="475">
        <f t="shared" ref="EB244:GB248" si="212">_xlfn.IFNA(IF($B244=0,0,IF(DATE(EB$4,EB$5,1)&gt;=$B244,EB113,0)),0)</f>
        <v>0</v>
      </c>
      <c r="EC244" s="475">
        <f t="shared" si="212"/>
        <v>0</v>
      </c>
      <c r="ED244" s="475">
        <f t="shared" si="212"/>
        <v>0</v>
      </c>
      <c r="EE244" s="475">
        <f t="shared" si="212"/>
        <v>0</v>
      </c>
      <c r="EF244" s="475">
        <f t="shared" si="212"/>
        <v>0</v>
      </c>
      <c r="EG244" s="475">
        <f t="shared" si="212"/>
        <v>0</v>
      </c>
      <c r="EH244" s="475">
        <f t="shared" si="212"/>
        <v>0</v>
      </c>
      <c r="EI244" s="475">
        <f t="shared" si="212"/>
        <v>0</v>
      </c>
      <c r="EJ244" s="475">
        <f t="shared" si="212"/>
        <v>0</v>
      </c>
      <c r="EK244" s="475">
        <f t="shared" si="212"/>
        <v>0</v>
      </c>
      <c r="EL244" s="475">
        <f t="shared" si="212"/>
        <v>0</v>
      </c>
      <c r="EM244" s="475">
        <f t="shared" si="212"/>
        <v>0</v>
      </c>
      <c r="EN244" s="475">
        <f t="shared" si="212"/>
        <v>0</v>
      </c>
      <c r="EO244" s="475">
        <f t="shared" si="212"/>
        <v>0</v>
      </c>
      <c r="EP244" s="475">
        <f t="shared" si="212"/>
        <v>0</v>
      </c>
      <c r="EQ244" s="475">
        <f t="shared" si="212"/>
        <v>0</v>
      </c>
      <c r="ER244" s="475">
        <f t="shared" si="212"/>
        <v>0</v>
      </c>
      <c r="ES244" s="475">
        <f t="shared" si="212"/>
        <v>0</v>
      </c>
      <c r="ET244" s="475">
        <f t="shared" si="212"/>
        <v>0</v>
      </c>
      <c r="EU244" s="475">
        <f t="shared" si="212"/>
        <v>0</v>
      </c>
      <c r="EV244" s="475">
        <f t="shared" si="212"/>
        <v>0</v>
      </c>
      <c r="EW244" s="475">
        <f t="shared" si="212"/>
        <v>0</v>
      </c>
      <c r="EX244" s="475">
        <f t="shared" si="212"/>
        <v>0</v>
      </c>
      <c r="EY244" s="475">
        <f t="shared" si="212"/>
        <v>0</v>
      </c>
      <c r="EZ244" s="475">
        <f t="shared" si="212"/>
        <v>0</v>
      </c>
      <c r="FA244" s="475">
        <f t="shared" si="212"/>
        <v>0</v>
      </c>
      <c r="FB244" s="475">
        <f t="shared" si="212"/>
        <v>0</v>
      </c>
      <c r="FC244" s="475">
        <f t="shared" si="212"/>
        <v>0</v>
      </c>
      <c r="FD244" s="475">
        <f t="shared" si="212"/>
        <v>0</v>
      </c>
      <c r="FE244" s="475">
        <f t="shared" si="212"/>
        <v>0</v>
      </c>
      <c r="FF244" s="475">
        <f t="shared" si="212"/>
        <v>0</v>
      </c>
      <c r="FG244" s="475">
        <f t="shared" si="212"/>
        <v>0</v>
      </c>
      <c r="FH244" s="475">
        <f t="shared" si="212"/>
        <v>0</v>
      </c>
      <c r="FI244" s="475">
        <f t="shared" si="212"/>
        <v>0</v>
      </c>
      <c r="FJ244" s="475">
        <f t="shared" si="212"/>
        <v>0</v>
      </c>
      <c r="FK244" s="475">
        <f t="shared" si="212"/>
        <v>0</v>
      </c>
      <c r="FL244" s="475">
        <f t="shared" si="212"/>
        <v>0</v>
      </c>
      <c r="FM244" s="475">
        <f t="shared" si="212"/>
        <v>0</v>
      </c>
      <c r="FN244" s="475">
        <f t="shared" si="212"/>
        <v>0</v>
      </c>
      <c r="FO244" s="475">
        <f t="shared" si="212"/>
        <v>0</v>
      </c>
      <c r="FP244" s="475">
        <f t="shared" si="212"/>
        <v>0</v>
      </c>
      <c r="FQ244" s="475">
        <f t="shared" si="212"/>
        <v>0</v>
      </c>
      <c r="FR244" s="475">
        <f t="shared" si="212"/>
        <v>0</v>
      </c>
      <c r="FS244" s="475">
        <f t="shared" si="212"/>
        <v>0</v>
      </c>
      <c r="FT244" s="475">
        <f t="shared" si="212"/>
        <v>0</v>
      </c>
      <c r="FU244" s="475">
        <f t="shared" si="212"/>
        <v>0</v>
      </c>
      <c r="FV244" s="475">
        <f t="shared" si="212"/>
        <v>0</v>
      </c>
      <c r="FW244" s="475">
        <f t="shared" si="212"/>
        <v>0</v>
      </c>
      <c r="FX244" s="475">
        <f t="shared" si="212"/>
        <v>0</v>
      </c>
      <c r="FY244" s="475">
        <f t="shared" si="212"/>
        <v>0</v>
      </c>
      <c r="FZ244" s="475">
        <f t="shared" si="212"/>
        <v>0</v>
      </c>
      <c r="GA244" s="475">
        <f t="shared" si="212"/>
        <v>0</v>
      </c>
      <c r="GB244" s="475">
        <f t="shared" si="212"/>
        <v>0</v>
      </c>
    </row>
    <row r="245" spans="2:184" x14ac:dyDescent="0.35">
      <c r="B245" s="517">
        <f>VLOOKUP(C245,'QUALIFIED ENGINES'!$D$7:$P$9999,13,FALSE)</f>
        <v>45291</v>
      </c>
      <c r="C245" s="472">
        <f>'QUALIFIED ENGINES'!D147</f>
        <v>91529</v>
      </c>
      <c r="D245" s="475">
        <f t="shared" si="188"/>
        <v>0</v>
      </c>
      <c r="E245" s="475">
        <f t="shared" si="208"/>
        <v>0</v>
      </c>
      <c r="F245" s="475">
        <f t="shared" si="208"/>
        <v>0</v>
      </c>
      <c r="G245" s="475">
        <f t="shared" si="208"/>
        <v>0</v>
      </c>
      <c r="H245" s="475">
        <f t="shared" si="208"/>
        <v>0</v>
      </c>
      <c r="I245" s="475">
        <f t="shared" si="208"/>
        <v>0</v>
      </c>
      <c r="J245" s="475">
        <f t="shared" si="208"/>
        <v>0</v>
      </c>
      <c r="K245" s="475">
        <f t="shared" si="208"/>
        <v>0</v>
      </c>
      <c r="L245" s="475">
        <f t="shared" si="208"/>
        <v>0</v>
      </c>
      <c r="M245" s="475">
        <f t="shared" si="208"/>
        <v>0</v>
      </c>
      <c r="N245" s="475">
        <f t="shared" si="208"/>
        <v>0</v>
      </c>
      <c r="O245" s="475">
        <f t="shared" si="208"/>
        <v>0</v>
      </c>
      <c r="P245" s="475">
        <f t="shared" si="208"/>
        <v>0</v>
      </c>
      <c r="Q245" s="475">
        <f t="shared" si="208"/>
        <v>0</v>
      </c>
      <c r="R245" s="475">
        <f t="shared" si="208"/>
        <v>0</v>
      </c>
      <c r="S245" s="475">
        <f t="shared" si="208"/>
        <v>0</v>
      </c>
      <c r="T245" s="475">
        <f t="shared" si="208"/>
        <v>0</v>
      </c>
      <c r="U245" s="475">
        <f t="shared" si="208"/>
        <v>0</v>
      </c>
      <c r="V245" s="475">
        <f t="shared" si="208"/>
        <v>0</v>
      </c>
      <c r="W245" s="475">
        <f t="shared" si="208"/>
        <v>0</v>
      </c>
      <c r="X245" s="475">
        <f t="shared" si="208"/>
        <v>0</v>
      </c>
      <c r="Y245" s="475">
        <f t="shared" si="208"/>
        <v>0</v>
      </c>
      <c r="Z245" s="475">
        <f t="shared" si="208"/>
        <v>0</v>
      </c>
      <c r="AA245" s="475">
        <f t="shared" si="208"/>
        <v>0</v>
      </c>
      <c r="AB245" s="475">
        <f t="shared" si="208"/>
        <v>0</v>
      </c>
      <c r="AC245" s="475">
        <f t="shared" si="208"/>
        <v>0</v>
      </c>
      <c r="AD245" s="475">
        <f t="shared" si="208"/>
        <v>0</v>
      </c>
      <c r="AE245" s="475">
        <f t="shared" si="208"/>
        <v>0</v>
      </c>
      <c r="AF245" s="475">
        <f t="shared" si="208"/>
        <v>0</v>
      </c>
      <c r="AG245" s="475">
        <f t="shared" si="208"/>
        <v>0</v>
      </c>
      <c r="AH245" s="475">
        <f t="shared" si="208"/>
        <v>0</v>
      </c>
      <c r="AI245" s="475">
        <f t="shared" si="208"/>
        <v>0</v>
      </c>
      <c r="AJ245" s="475">
        <f t="shared" si="208"/>
        <v>0</v>
      </c>
      <c r="AK245" s="475">
        <f t="shared" si="208"/>
        <v>0</v>
      </c>
      <c r="AL245" s="475">
        <f t="shared" si="208"/>
        <v>0</v>
      </c>
      <c r="AM245" s="475">
        <f t="shared" si="208"/>
        <v>0</v>
      </c>
      <c r="AN245" s="475">
        <f t="shared" si="208"/>
        <v>0</v>
      </c>
      <c r="AO245" s="475">
        <f t="shared" si="208"/>
        <v>0</v>
      </c>
      <c r="AP245" s="475">
        <f t="shared" si="208"/>
        <v>0</v>
      </c>
      <c r="AQ245" s="475">
        <f t="shared" si="208"/>
        <v>0</v>
      </c>
      <c r="AR245" s="475">
        <f t="shared" si="208"/>
        <v>0</v>
      </c>
      <c r="AS245" s="475">
        <f t="shared" si="208"/>
        <v>0</v>
      </c>
      <c r="AT245" s="475">
        <f t="shared" si="208"/>
        <v>0</v>
      </c>
      <c r="AU245" s="475">
        <f t="shared" si="208"/>
        <v>0</v>
      </c>
      <c r="AV245" s="475">
        <f t="shared" si="208"/>
        <v>0</v>
      </c>
      <c r="AW245" s="475">
        <f t="shared" si="208"/>
        <v>0</v>
      </c>
      <c r="AX245" s="475">
        <f t="shared" si="208"/>
        <v>0</v>
      </c>
      <c r="AY245" s="475">
        <f t="shared" si="208"/>
        <v>0</v>
      </c>
      <c r="AZ245" s="475">
        <f t="shared" si="208"/>
        <v>0</v>
      </c>
      <c r="BA245" s="475">
        <f t="shared" si="208"/>
        <v>0</v>
      </c>
      <c r="BB245" s="475">
        <f t="shared" si="208"/>
        <v>0</v>
      </c>
      <c r="BC245" s="475">
        <f t="shared" si="208"/>
        <v>0</v>
      </c>
      <c r="BD245" s="475">
        <f t="shared" si="208"/>
        <v>0</v>
      </c>
      <c r="BE245" s="475">
        <f t="shared" si="208"/>
        <v>0</v>
      </c>
      <c r="BF245" s="475">
        <f t="shared" si="208"/>
        <v>0</v>
      </c>
      <c r="BG245" s="475">
        <f t="shared" si="208"/>
        <v>0</v>
      </c>
      <c r="BH245" s="475">
        <f t="shared" si="208"/>
        <v>0</v>
      </c>
      <c r="BI245" s="475">
        <f t="shared" si="208"/>
        <v>0</v>
      </c>
      <c r="BJ245" s="475">
        <f t="shared" si="208"/>
        <v>0</v>
      </c>
      <c r="BK245" s="475">
        <f t="shared" si="208"/>
        <v>0</v>
      </c>
      <c r="BL245" s="475">
        <f t="shared" si="208"/>
        <v>0</v>
      </c>
      <c r="BM245" s="475">
        <f t="shared" si="208"/>
        <v>0</v>
      </c>
      <c r="BN245" s="475">
        <f t="shared" si="208"/>
        <v>0</v>
      </c>
      <c r="BO245" s="475">
        <f t="shared" si="208"/>
        <v>0</v>
      </c>
      <c r="BP245" s="475">
        <f t="shared" si="208"/>
        <v>0</v>
      </c>
      <c r="BQ245" s="475">
        <f t="shared" si="206"/>
        <v>0</v>
      </c>
      <c r="BR245" s="475">
        <f t="shared" ref="BR245:BX245" si="213">_xlfn.IFNA(IF($B245=0,0,IF(DATE(BR$4,BR$5,1)&gt;=$B245,BR114,0)),0)</f>
        <v>0</v>
      </c>
      <c r="BS245" s="475">
        <f t="shared" si="213"/>
        <v>0</v>
      </c>
      <c r="BT245" s="475">
        <f t="shared" si="213"/>
        <v>0</v>
      </c>
      <c r="BU245" s="475">
        <f t="shared" si="213"/>
        <v>0</v>
      </c>
      <c r="BV245" s="475">
        <f t="shared" si="213"/>
        <v>0</v>
      </c>
      <c r="BW245" s="475">
        <f t="shared" si="213"/>
        <v>0</v>
      </c>
      <c r="BX245" s="475">
        <f t="shared" si="213"/>
        <v>0</v>
      </c>
      <c r="BY245" s="475">
        <f t="shared" si="206"/>
        <v>0</v>
      </c>
      <c r="BZ245" s="475">
        <f t="shared" si="206"/>
        <v>0</v>
      </c>
      <c r="CA245" s="475">
        <f t="shared" si="206"/>
        <v>0</v>
      </c>
      <c r="CB245" s="475">
        <f t="shared" si="206"/>
        <v>0</v>
      </c>
      <c r="CC245" s="475">
        <f t="shared" si="206"/>
        <v>0</v>
      </c>
      <c r="CD245" s="475">
        <f t="shared" si="206"/>
        <v>0</v>
      </c>
      <c r="CE245" s="475">
        <f t="shared" si="206"/>
        <v>0</v>
      </c>
      <c r="CF245" s="475">
        <f t="shared" si="206"/>
        <v>0</v>
      </c>
      <c r="CG245" s="475">
        <f t="shared" si="206"/>
        <v>0</v>
      </c>
      <c r="CH245" s="475">
        <f t="shared" si="206"/>
        <v>0</v>
      </c>
      <c r="CI245" s="475">
        <f t="shared" si="206"/>
        <v>0</v>
      </c>
      <c r="CJ245" s="475">
        <f t="shared" si="206"/>
        <v>0</v>
      </c>
      <c r="CK245" s="475">
        <f t="shared" si="206"/>
        <v>362.43</v>
      </c>
      <c r="CL245" s="475">
        <f t="shared" si="206"/>
        <v>472.94</v>
      </c>
      <c r="CM245" s="475">
        <f t="shared" si="206"/>
        <v>150.69</v>
      </c>
      <c r="CN245" s="475">
        <f t="shared" si="206"/>
        <v>0</v>
      </c>
      <c r="CO245" s="475">
        <f t="shared" si="206"/>
        <v>0</v>
      </c>
      <c r="CP245" s="475">
        <f t="shared" si="206"/>
        <v>0</v>
      </c>
      <c r="CQ245" s="475">
        <f t="shared" si="206"/>
        <v>0</v>
      </c>
      <c r="CR245" s="475">
        <f t="shared" si="206"/>
        <v>0</v>
      </c>
      <c r="CS245" s="475">
        <f t="shared" si="206"/>
        <v>0</v>
      </c>
      <c r="CT245" s="475">
        <f t="shared" si="206"/>
        <v>0</v>
      </c>
      <c r="CU245" s="475">
        <f t="shared" si="206"/>
        <v>0</v>
      </c>
      <c r="CV245" s="475">
        <f t="shared" si="206"/>
        <v>0</v>
      </c>
      <c r="CW245" s="475">
        <f t="shared" si="206"/>
        <v>0</v>
      </c>
      <c r="CX245" s="475">
        <f t="shared" si="206"/>
        <v>0</v>
      </c>
      <c r="CY245" s="475">
        <f t="shared" si="206"/>
        <v>0</v>
      </c>
      <c r="CZ245" s="475">
        <f t="shared" si="206"/>
        <v>0</v>
      </c>
      <c r="DA245" s="475">
        <f t="shared" si="206"/>
        <v>320.01</v>
      </c>
      <c r="DB245" s="475">
        <f t="shared" si="206"/>
        <v>265.69</v>
      </c>
      <c r="DC245" s="475">
        <f t="shared" si="206"/>
        <v>0</v>
      </c>
      <c r="DD245" s="475">
        <f t="shared" si="206"/>
        <v>0</v>
      </c>
      <c r="DE245" s="475">
        <f t="shared" si="206"/>
        <v>38.57</v>
      </c>
      <c r="DF245" s="475">
        <f t="shared" si="206"/>
        <v>403.2</v>
      </c>
      <c r="DG245" s="475">
        <f t="shared" si="206"/>
        <v>454.03</v>
      </c>
      <c r="DH245" s="475">
        <f t="shared" si="206"/>
        <v>0</v>
      </c>
      <c r="DI245" s="475">
        <f t="shared" si="206"/>
        <v>0</v>
      </c>
      <c r="DJ245" s="475">
        <f t="shared" si="206"/>
        <v>0</v>
      </c>
      <c r="DK245" s="475">
        <f t="shared" si="206"/>
        <v>0</v>
      </c>
      <c r="DL245" s="475">
        <f t="shared" si="206"/>
        <v>0</v>
      </c>
      <c r="DM245" s="475">
        <f t="shared" si="206"/>
        <v>0</v>
      </c>
      <c r="DN245" s="475">
        <f t="shared" si="206"/>
        <v>0</v>
      </c>
      <c r="DO245" s="475">
        <f t="shared" si="206"/>
        <v>0</v>
      </c>
      <c r="DP245" s="475">
        <f t="shared" si="206"/>
        <v>0</v>
      </c>
      <c r="DQ245" s="475">
        <f t="shared" si="206"/>
        <v>0</v>
      </c>
      <c r="DR245" s="475">
        <f t="shared" si="206"/>
        <v>0</v>
      </c>
      <c r="DS245" s="475">
        <f t="shared" si="206"/>
        <v>0</v>
      </c>
      <c r="DT245" s="475">
        <f t="shared" si="206"/>
        <v>0</v>
      </c>
      <c r="DU245" s="475">
        <f t="shared" si="206"/>
        <v>0</v>
      </c>
      <c r="DV245" s="475">
        <f t="shared" si="206"/>
        <v>0</v>
      </c>
      <c r="DW245" s="475">
        <f t="shared" si="206"/>
        <v>0</v>
      </c>
      <c r="DX245" s="475">
        <f t="shared" si="206"/>
        <v>0</v>
      </c>
      <c r="DY245" s="475">
        <f t="shared" si="206"/>
        <v>0</v>
      </c>
      <c r="DZ245" s="475">
        <f t="shared" si="206"/>
        <v>0</v>
      </c>
      <c r="EA245" s="475">
        <f t="shared" si="206"/>
        <v>0</v>
      </c>
      <c r="EB245" s="475">
        <f t="shared" si="212"/>
        <v>0</v>
      </c>
      <c r="EC245" s="475">
        <f t="shared" si="212"/>
        <v>0</v>
      </c>
      <c r="ED245" s="475">
        <f t="shared" si="212"/>
        <v>0</v>
      </c>
      <c r="EE245" s="475">
        <f t="shared" si="212"/>
        <v>0</v>
      </c>
      <c r="EF245" s="475">
        <f t="shared" si="212"/>
        <v>0</v>
      </c>
      <c r="EG245" s="475">
        <f t="shared" si="212"/>
        <v>0</v>
      </c>
      <c r="EH245" s="475">
        <f t="shared" si="212"/>
        <v>0</v>
      </c>
      <c r="EI245" s="475">
        <f t="shared" si="212"/>
        <v>0</v>
      </c>
      <c r="EJ245" s="475">
        <f t="shared" si="212"/>
        <v>0</v>
      </c>
      <c r="EK245" s="475">
        <f t="shared" si="212"/>
        <v>0</v>
      </c>
      <c r="EL245" s="475">
        <f t="shared" si="212"/>
        <v>0</v>
      </c>
      <c r="EM245" s="475">
        <f t="shared" si="212"/>
        <v>0</v>
      </c>
      <c r="EN245" s="475">
        <f t="shared" si="212"/>
        <v>0</v>
      </c>
      <c r="EO245" s="475">
        <f t="shared" si="212"/>
        <v>0</v>
      </c>
      <c r="EP245" s="475">
        <f t="shared" si="212"/>
        <v>0</v>
      </c>
      <c r="EQ245" s="475">
        <f t="shared" si="212"/>
        <v>0</v>
      </c>
      <c r="ER245" s="475">
        <f t="shared" si="212"/>
        <v>0</v>
      </c>
      <c r="ES245" s="475">
        <f t="shared" si="212"/>
        <v>0</v>
      </c>
      <c r="ET245" s="475">
        <f t="shared" si="212"/>
        <v>0</v>
      </c>
      <c r="EU245" s="475">
        <f t="shared" si="212"/>
        <v>0</v>
      </c>
      <c r="EV245" s="475">
        <f t="shared" si="212"/>
        <v>0</v>
      </c>
      <c r="EW245" s="475">
        <f t="shared" si="212"/>
        <v>0</v>
      </c>
      <c r="EX245" s="475">
        <f t="shared" si="212"/>
        <v>0</v>
      </c>
      <c r="EY245" s="475">
        <f t="shared" si="212"/>
        <v>0</v>
      </c>
      <c r="EZ245" s="475">
        <f t="shared" si="212"/>
        <v>0</v>
      </c>
      <c r="FA245" s="475">
        <f t="shared" si="212"/>
        <v>0</v>
      </c>
      <c r="FB245" s="475">
        <f t="shared" si="212"/>
        <v>0</v>
      </c>
      <c r="FC245" s="475">
        <f t="shared" si="212"/>
        <v>0</v>
      </c>
      <c r="FD245" s="475">
        <f t="shared" si="212"/>
        <v>0</v>
      </c>
      <c r="FE245" s="475">
        <f t="shared" si="212"/>
        <v>0</v>
      </c>
      <c r="FF245" s="475">
        <f t="shared" si="212"/>
        <v>0</v>
      </c>
      <c r="FG245" s="475">
        <f t="shared" si="212"/>
        <v>0</v>
      </c>
      <c r="FH245" s="475">
        <f t="shared" si="212"/>
        <v>0</v>
      </c>
      <c r="FI245" s="475">
        <f t="shared" si="212"/>
        <v>0</v>
      </c>
      <c r="FJ245" s="475">
        <f t="shared" si="212"/>
        <v>0</v>
      </c>
      <c r="FK245" s="475">
        <f t="shared" si="212"/>
        <v>0</v>
      </c>
      <c r="FL245" s="475">
        <f t="shared" si="212"/>
        <v>0</v>
      </c>
      <c r="FM245" s="475">
        <f t="shared" si="212"/>
        <v>0</v>
      </c>
      <c r="FN245" s="475">
        <f t="shared" si="212"/>
        <v>0</v>
      </c>
      <c r="FO245" s="475">
        <f t="shared" si="212"/>
        <v>0</v>
      </c>
      <c r="FP245" s="475">
        <f t="shared" si="212"/>
        <v>0</v>
      </c>
      <c r="FQ245" s="475">
        <f t="shared" si="212"/>
        <v>0</v>
      </c>
      <c r="FR245" s="475">
        <f t="shared" si="212"/>
        <v>0</v>
      </c>
      <c r="FS245" s="475">
        <f t="shared" si="212"/>
        <v>0</v>
      </c>
      <c r="FT245" s="475">
        <f t="shared" si="212"/>
        <v>0</v>
      </c>
      <c r="FU245" s="475">
        <f t="shared" si="212"/>
        <v>0</v>
      </c>
      <c r="FV245" s="475">
        <f t="shared" si="212"/>
        <v>0</v>
      </c>
      <c r="FW245" s="475">
        <f t="shared" si="212"/>
        <v>0</v>
      </c>
      <c r="FX245" s="475">
        <f t="shared" si="212"/>
        <v>0</v>
      </c>
      <c r="FY245" s="475">
        <f t="shared" si="212"/>
        <v>0</v>
      </c>
      <c r="FZ245" s="475">
        <f t="shared" si="212"/>
        <v>0</v>
      </c>
      <c r="GA245" s="475">
        <f t="shared" si="212"/>
        <v>0</v>
      </c>
      <c r="GB245" s="475">
        <f t="shared" si="212"/>
        <v>0</v>
      </c>
    </row>
    <row r="246" spans="2:184" x14ac:dyDescent="0.35">
      <c r="B246" s="517">
        <f>VLOOKUP(C246,'QUALIFIED ENGINES'!$D$7:$P$9999,13,FALSE)</f>
        <v>45254.041666666664</v>
      </c>
      <c r="C246" s="472">
        <f>'QUALIFIED ENGINES'!D148</f>
        <v>91488</v>
      </c>
      <c r="D246" s="475">
        <f t="shared" si="188"/>
        <v>0</v>
      </c>
      <c r="E246" s="475">
        <f t="shared" si="208"/>
        <v>0</v>
      </c>
      <c r="F246" s="475">
        <f t="shared" si="208"/>
        <v>0</v>
      </c>
      <c r="G246" s="475">
        <f t="shared" si="208"/>
        <v>0</v>
      </c>
      <c r="H246" s="475">
        <f t="shared" si="208"/>
        <v>0</v>
      </c>
      <c r="I246" s="475">
        <f t="shared" si="208"/>
        <v>0</v>
      </c>
      <c r="J246" s="475">
        <f t="shared" si="208"/>
        <v>0</v>
      </c>
      <c r="K246" s="475">
        <f t="shared" si="208"/>
        <v>0</v>
      </c>
      <c r="L246" s="475">
        <f t="shared" si="208"/>
        <v>0</v>
      </c>
      <c r="M246" s="475">
        <f t="shared" si="208"/>
        <v>0</v>
      </c>
      <c r="N246" s="475">
        <f t="shared" si="208"/>
        <v>0</v>
      </c>
      <c r="O246" s="475">
        <f t="shared" si="208"/>
        <v>0</v>
      </c>
      <c r="P246" s="475">
        <f t="shared" si="208"/>
        <v>0</v>
      </c>
      <c r="Q246" s="475">
        <f t="shared" si="208"/>
        <v>0</v>
      </c>
      <c r="R246" s="475">
        <f t="shared" si="208"/>
        <v>0</v>
      </c>
      <c r="S246" s="475">
        <f t="shared" si="208"/>
        <v>0</v>
      </c>
      <c r="T246" s="475">
        <f t="shared" si="208"/>
        <v>0</v>
      </c>
      <c r="U246" s="475">
        <f t="shared" si="208"/>
        <v>0</v>
      </c>
      <c r="V246" s="475">
        <f t="shared" si="208"/>
        <v>0</v>
      </c>
      <c r="W246" s="475">
        <f t="shared" si="208"/>
        <v>0</v>
      </c>
      <c r="X246" s="475">
        <f t="shared" si="208"/>
        <v>0</v>
      </c>
      <c r="Y246" s="475">
        <f t="shared" si="208"/>
        <v>0</v>
      </c>
      <c r="Z246" s="475">
        <f t="shared" si="208"/>
        <v>0</v>
      </c>
      <c r="AA246" s="475">
        <f t="shared" si="208"/>
        <v>0</v>
      </c>
      <c r="AB246" s="475">
        <f t="shared" si="208"/>
        <v>0</v>
      </c>
      <c r="AC246" s="475">
        <f t="shared" si="208"/>
        <v>0</v>
      </c>
      <c r="AD246" s="475">
        <f t="shared" si="208"/>
        <v>0</v>
      </c>
      <c r="AE246" s="475">
        <f t="shared" si="208"/>
        <v>0</v>
      </c>
      <c r="AF246" s="475">
        <f t="shared" si="208"/>
        <v>0</v>
      </c>
      <c r="AG246" s="475">
        <f t="shared" si="208"/>
        <v>0</v>
      </c>
      <c r="AH246" s="475">
        <f t="shared" si="208"/>
        <v>0</v>
      </c>
      <c r="AI246" s="475">
        <f t="shared" si="208"/>
        <v>0</v>
      </c>
      <c r="AJ246" s="475">
        <f t="shared" si="208"/>
        <v>0</v>
      </c>
      <c r="AK246" s="475">
        <f t="shared" si="208"/>
        <v>0</v>
      </c>
      <c r="AL246" s="475">
        <f t="shared" si="208"/>
        <v>0</v>
      </c>
      <c r="AM246" s="475">
        <f t="shared" si="208"/>
        <v>0</v>
      </c>
      <c r="AN246" s="475">
        <f t="shared" si="208"/>
        <v>0</v>
      </c>
      <c r="AO246" s="475">
        <f t="shared" si="208"/>
        <v>0</v>
      </c>
      <c r="AP246" s="475">
        <f t="shared" si="208"/>
        <v>0</v>
      </c>
      <c r="AQ246" s="475">
        <f t="shared" si="208"/>
        <v>0</v>
      </c>
      <c r="AR246" s="475">
        <f t="shared" si="208"/>
        <v>0</v>
      </c>
      <c r="AS246" s="475">
        <f t="shared" si="208"/>
        <v>0</v>
      </c>
      <c r="AT246" s="475">
        <f t="shared" si="208"/>
        <v>0</v>
      </c>
      <c r="AU246" s="475">
        <f t="shared" si="208"/>
        <v>0</v>
      </c>
      <c r="AV246" s="475">
        <f t="shared" si="208"/>
        <v>0</v>
      </c>
      <c r="AW246" s="475">
        <f t="shared" si="208"/>
        <v>0</v>
      </c>
      <c r="AX246" s="475">
        <f t="shared" si="208"/>
        <v>0</v>
      </c>
      <c r="AY246" s="475">
        <f t="shared" si="208"/>
        <v>0</v>
      </c>
      <c r="AZ246" s="475">
        <f t="shared" si="208"/>
        <v>0</v>
      </c>
      <c r="BA246" s="475">
        <f t="shared" si="208"/>
        <v>0</v>
      </c>
      <c r="BB246" s="475">
        <f t="shared" si="208"/>
        <v>0</v>
      </c>
      <c r="BC246" s="475">
        <f t="shared" si="208"/>
        <v>0</v>
      </c>
      <c r="BD246" s="475">
        <f t="shared" si="208"/>
        <v>0</v>
      </c>
      <c r="BE246" s="475">
        <f t="shared" si="208"/>
        <v>0</v>
      </c>
      <c r="BF246" s="475">
        <f t="shared" si="208"/>
        <v>0</v>
      </c>
      <c r="BG246" s="475">
        <f t="shared" si="208"/>
        <v>0</v>
      </c>
      <c r="BH246" s="475">
        <f t="shared" si="208"/>
        <v>0</v>
      </c>
      <c r="BI246" s="475">
        <f t="shared" si="208"/>
        <v>0</v>
      </c>
      <c r="BJ246" s="475">
        <f t="shared" si="208"/>
        <v>0</v>
      </c>
      <c r="BK246" s="475">
        <f t="shared" si="208"/>
        <v>0</v>
      </c>
      <c r="BL246" s="475">
        <f t="shared" si="208"/>
        <v>0</v>
      </c>
      <c r="BM246" s="475">
        <f t="shared" si="208"/>
        <v>0</v>
      </c>
      <c r="BN246" s="475">
        <f t="shared" si="208"/>
        <v>0</v>
      </c>
      <c r="BO246" s="475">
        <f t="shared" si="208"/>
        <v>0</v>
      </c>
      <c r="BP246" s="475">
        <f t="shared" ref="BP246:EA249" si="214">_xlfn.IFNA(IF($B246=0,0,IF(DATE(BP$4,BP$5,1)&gt;=$B246,BP115,0)),0)</f>
        <v>0</v>
      </c>
      <c r="BQ246" s="475">
        <f t="shared" si="214"/>
        <v>0</v>
      </c>
      <c r="BR246" s="475">
        <f t="shared" ref="BR246:BX246" si="215">_xlfn.IFNA(IF($B246=0,0,IF(DATE(BR$4,BR$5,1)&gt;=$B246,BR115,0)),0)</f>
        <v>0</v>
      </c>
      <c r="BS246" s="475">
        <f t="shared" si="215"/>
        <v>0</v>
      </c>
      <c r="BT246" s="475">
        <f t="shared" si="215"/>
        <v>0</v>
      </c>
      <c r="BU246" s="475">
        <f t="shared" si="215"/>
        <v>0</v>
      </c>
      <c r="BV246" s="475">
        <f t="shared" si="215"/>
        <v>0</v>
      </c>
      <c r="BW246" s="475">
        <f t="shared" si="215"/>
        <v>0</v>
      </c>
      <c r="BX246" s="475">
        <f t="shared" si="215"/>
        <v>0</v>
      </c>
      <c r="BY246" s="475">
        <f t="shared" si="214"/>
        <v>0</v>
      </c>
      <c r="BZ246" s="475">
        <f t="shared" si="214"/>
        <v>0</v>
      </c>
      <c r="CA246" s="475">
        <f t="shared" si="214"/>
        <v>0</v>
      </c>
      <c r="CB246" s="475">
        <f t="shared" si="214"/>
        <v>0</v>
      </c>
      <c r="CC246" s="475">
        <f t="shared" si="214"/>
        <v>0</v>
      </c>
      <c r="CD246" s="475">
        <f t="shared" si="214"/>
        <v>0</v>
      </c>
      <c r="CE246" s="475">
        <f t="shared" si="214"/>
        <v>0</v>
      </c>
      <c r="CF246" s="475">
        <f t="shared" si="214"/>
        <v>0</v>
      </c>
      <c r="CG246" s="475">
        <f t="shared" si="214"/>
        <v>0</v>
      </c>
      <c r="CH246" s="475">
        <f t="shared" si="214"/>
        <v>0</v>
      </c>
      <c r="CI246" s="475">
        <f t="shared" si="214"/>
        <v>0</v>
      </c>
      <c r="CJ246" s="475">
        <f t="shared" si="214"/>
        <v>0</v>
      </c>
      <c r="CK246" s="475">
        <f t="shared" si="214"/>
        <v>0</v>
      </c>
      <c r="CL246" s="475">
        <f t="shared" si="214"/>
        <v>2.0499999999999998</v>
      </c>
      <c r="CM246" s="475">
        <f t="shared" si="214"/>
        <v>328.93</v>
      </c>
      <c r="CN246" s="475">
        <f t="shared" si="214"/>
        <v>350.71</v>
      </c>
      <c r="CO246" s="475">
        <f t="shared" si="214"/>
        <v>356.38</v>
      </c>
      <c r="CP246" s="475">
        <f t="shared" si="214"/>
        <v>225.2</v>
      </c>
      <c r="CQ246" s="475">
        <f t="shared" si="214"/>
        <v>463.3</v>
      </c>
      <c r="CR246" s="475">
        <f t="shared" si="214"/>
        <v>443.69</v>
      </c>
      <c r="CS246" s="475">
        <f t="shared" si="214"/>
        <v>482.05</v>
      </c>
      <c r="CT246" s="475">
        <f t="shared" si="214"/>
        <v>462.72</v>
      </c>
      <c r="CU246" s="475">
        <f t="shared" si="214"/>
        <v>506.62</v>
      </c>
      <c r="CV246" s="475">
        <f t="shared" si="214"/>
        <v>495.42</v>
      </c>
      <c r="CW246" s="475">
        <f t="shared" si="214"/>
        <v>516.83000000000004</v>
      </c>
      <c r="CX246" s="475">
        <f t="shared" si="214"/>
        <v>383.85</v>
      </c>
      <c r="CY246" s="475">
        <f t="shared" si="214"/>
        <v>496.95</v>
      </c>
      <c r="CZ246" s="475">
        <f t="shared" si="214"/>
        <v>452.7</v>
      </c>
      <c r="DA246" s="475">
        <f t="shared" si="214"/>
        <v>462.8</v>
      </c>
      <c r="DB246" s="475">
        <f t="shared" si="214"/>
        <v>457.97</v>
      </c>
      <c r="DC246" s="475">
        <f t="shared" si="214"/>
        <v>335.6</v>
      </c>
      <c r="DD246" s="475">
        <f t="shared" si="214"/>
        <v>499.96</v>
      </c>
      <c r="DE246" s="475">
        <f t="shared" si="214"/>
        <v>476.27</v>
      </c>
      <c r="DF246" s="475">
        <f t="shared" si="214"/>
        <v>496.73</v>
      </c>
      <c r="DG246" s="475">
        <f t="shared" si="214"/>
        <v>174.77</v>
      </c>
      <c r="DH246" s="475">
        <f t="shared" si="214"/>
        <v>0</v>
      </c>
      <c r="DI246" s="475">
        <f t="shared" si="214"/>
        <v>0</v>
      </c>
      <c r="DJ246" s="475">
        <f t="shared" si="214"/>
        <v>0</v>
      </c>
      <c r="DK246" s="475">
        <f t="shared" si="214"/>
        <v>0</v>
      </c>
      <c r="DL246" s="475">
        <f t="shared" si="214"/>
        <v>0</v>
      </c>
      <c r="DM246" s="475">
        <f t="shared" si="214"/>
        <v>0</v>
      </c>
      <c r="DN246" s="475">
        <f t="shared" si="214"/>
        <v>0</v>
      </c>
      <c r="DO246" s="475">
        <f t="shared" si="214"/>
        <v>0</v>
      </c>
      <c r="DP246" s="475">
        <f t="shared" si="214"/>
        <v>0</v>
      </c>
      <c r="DQ246" s="475">
        <f t="shared" si="214"/>
        <v>0</v>
      </c>
      <c r="DR246" s="475">
        <f t="shared" si="214"/>
        <v>0</v>
      </c>
      <c r="DS246" s="475">
        <f t="shared" si="214"/>
        <v>0</v>
      </c>
      <c r="DT246" s="475">
        <f t="shared" si="214"/>
        <v>0</v>
      </c>
      <c r="DU246" s="475">
        <f t="shared" si="214"/>
        <v>0</v>
      </c>
      <c r="DV246" s="475">
        <f t="shared" si="214"/>
        <v>0</v>
      </c>
      <c r="DW246" s="475">
        <f t="shared" si="214"/>
        <v>0</v>
      </c>
      <c r="DX246" s="475">
        <f t="shared" si="214"/>
        <v>0</v>
      </c>
      <c r="DY246" s="475">
        <f t="shared" si="214"/>
        <v>0</v>
      </c>
      <c r="DZ246" s="475">
        <f t="shared" si="214"/>
        <v>0</v>
      </c>
      <c r="EA246" s="475">
        <f t="shared" si="214"/>
        <v>0</v>
      </c>
      <c r="EB246" s="475">
        <f t="shared" si="212"/>
        <v>0</v>
      </c>
      <c r="EC246" s="475">
        <f t="shared" si="212"/>
        <v>0</v>
      </c>
      <c r="ED246" s="475">
        <f t="shared" si="212"/>
        <v>0</v>
      </c>
      <c r="EE246" s="475">
        <f t="shared" si="212"/>
        <v>0</v>
      </c>
      <c r="EF246" s="475">
        <f t="shared" si="212"/>
        <v>0</v>
      </c>
      <c r="EG246" s="475">
        <f t="shared" si="212"/>
        <v>0</v>
      </c>
      <c r="EH246" s="475">
        <f t="shared" si="212"/>
        <v>0</v>
      </c>
      <c r="EI246" s="475">
        <f t="shared" si="212"/>
        <v>0</v>
      </c>
      <c r="EJ246" s="475">
        <f t="shared" si="212"/>
        <v>0</v>
      </c>
      <c r="EK246" s="475">
        <f t="shared" si="212"/>
        <v>0</v>
      </c>
      <c r="EL246" s="475">
        <f t="shared" si="212"/>
        <v>0</v>
      </c>
      <c r="EM246" s="475">
        <f t="shared" si="212"/>
        <v>0</v>
      </c>
      <c r="EN246" s="475">
        <f t="shared" si="212"/>
        <v>0</v>
      </c>
      <c r="EO246" s="475">
        <f t="shared" si="212"/>
        <v>0</v>
      </c>
      <c r="EP246" s="475">
        <f t="shared" si="212"/>
        <v>0</v>
      </c>
      <c r="EQ246" s="475">
        <f t="shared" si="212"/>
        <v>0</v>
      </c>
      <c r="ER246" s="475">
        <f t="shared" si="212"/>
        <v>0</v>
      </c>
      <c r="ES246" s="475">
        <f t="shared" si="212"/>
        <v>0</v>
      </c>
      <c r="ET246" s="475">
        <f t="shared" si="212"/>
        <v>0</v>
      </c>
      <c r="EU246" s="475">
        <f t="shared" si="212"/>
        <v>0</v>
      </c>
      <c r="EV246" s="475">
        <f t="shared" si="212"/>
        <v>0</v>
      </c>
      <c r="EW246" s="475">
        <f t="shared" si="212"/>
        <v>0</v>
      </c>
      <c r="EX246" s="475">
        <f t="shared" si="212"/>
        <v>0</v>
      </c>
      <c r="EY246" s="475">
        <f t="shared" si="212"/>
        <v>0</v>
      </c>
      <c r="EZ246" s="475">
        <f t="shared" si="212"/>
        <v>0</v>
      </c>
      <c r="FA246" s="475">
        <f t="shared" si="212"/>
        <v>0</v>
      </c>
      <c r="FB246" s="475">
        <f t="shared" si="212"/>
        <v>0</v>
      </c>
      <c r="FC246" s="475">
        <f t="shared" si="212"/>
        <v>0</v>
      </c>
      <c r="FD246" s="475">
        <f t="shared" si="212"/>
        <v>0</v>
      </c>
      <c r="FE246" s="475">
        <f t="shared" si="212"/>
        <v>0</v>
      </c>
      <c r="FF246" s="475">
        <f t="shared" si="212"/>
        <v>0</v>
      </c>
      <c r="FG246" s="475">
        <f t="shared" si="212"/>
        <v>0</v>
      </c>
      <c r="FH246" s="475">
        <f t="shared" si="212"/>
        <v>0</v>
      </c>
      <c r="FI246" s="475">
        <f t="shared" si="212"/>
        <v>0</v>
      </c>
      <c r="FJ246" s="475">
        <f t="shared" si="212"/>
        <v>0</v>
      </c>
      <c r="FK246" s="475">
        <f t="shared" si="212"/>
        <v>0</v>
      </c>
      <c r="FL246" s="475">
        <f t="shared" si="212"/>
        <v>0</v>
      </c>
      <c r="FM246" s="475">
        <f t="shared" si="212"/>
        <v>0</v>
      </c>
      <c r="FN246" s="475">
        <f t="shared" si="212"/>
        <v>0</v>
      </c>
      <c r="FO246" s="475">
        <f t="shared" si="212"/>
        <v>0</v>
      </c>
      <c r="FP246" s="475">
        <f t="shared" si="212"/>
        <v>0</v>
      </c>
      <c r="FQ246" s="475">
        <f t="shared" si="212"/>
        <v>0</v>
      </c>
      <c r="FR246" s="475">
        <f t="shared" si="212"/>
        <v>0</v>
      </c>
      <c r="FS246" s="475">
        <f t="shared" si="212"/>
        <v>0</v>
      </c>
      <c r="FT246" s="475">
        <f t="shared" si="212"/>
        <v>0</v>
      </c>
      <c r="FU246" s="475">
        <f t="shared" si="212"/>
        <v>0</v>
      </c>
      <c r="FV246" s="475">
        <f t="shared" si="212"/>
        <v>0</v>
      </c>
      <c r="FW246" s="475">
        <f t="shared" si="212"/>
        <v>0</v>
      </c>
      <c r="FX246" s="475">
        <f t="shared" si="212"/>
        <v>0</v>
      </c>
      <c r="FY246" s="475">
        <f t="shared" si="212"/>
        <v>0</v>
      </c>
      <c r="FZ246" s="475">
        <f t="shared" si="212"/>
        <v>0</v>
      </c>
      <c r="GA246" s="475">
        <f t="shared" si="212"/>
        <v>0</v>
      </c>
      <c r="GB246" s="475">
        <f t="shared" si="212"/>
        <v>0</v>
      </c>
    </row>
    <row r="247" spans="2:184" x14ac:dyDescent="0.35">
      <c r="B247" s="517">
        <f>VLOOKUP(C247,'QUALIFIED ENGINES'!$D$7:$P$9999,13,FALSE)</f>
        <v>44653</v>
      </c>
      <c r="C247" s="472">
        <f>'QUALIFIED ENGINES'!D149</f>
        <v>91609</v>
      </c>
      <c r="D247" s="475">
        <f t="shared" si="188"/>
        <v>0</v>
      </c>
      <c r="E247" s="475">
        <f t="shared" ref="E247:BP250" si="216">_xlfn.IFNA(IF($B247=0,0,IF(DATE(E$4,E$5,1)&gt;=$B247,E116,0)),0)</f>
        <v>0</v>
      </c>
      <c r="F247" s="475">
        <f t="shared" si="216"/>
        <v>0</v>
      </c>
      <c r="G247" s="475">
        <f t="shared" si="216"/>
        <v>0</v>
      </c>
      <c r="H247" s="475">
        <f t="shared" si="216"/>
        <v>0</v>
      </c>
      <c r="I247" s="475">
        <f t="shared" si="216"/>
        <v>0</v>
      </c>
      <c r="J247" s="475">
        <f t="shared" si="216"/>
        <v>0</v>
      </c>
      <c r="K247" s="475">
        <f t="shared" si="216"/>
        <v>0</v>
      </c>
      <c r="L247" s="475">
        <f t="shared" si="216"/>
        <v>0</v>
      </c>
      <c r="M247" s="475">
        <f t="shared" si="216"/>
        <v>0</v>
      </c>
      <c r="N247" s="475">
        <f t="shared" si="216"/>
        <v>0</v>
      </c>
      <c r="O247" s="475">
        <f t="shared" si="216"/>
        <v>0</v>
      </c>
      <c r="P247" s="475">
        <f t="shared" si="216"/>
        <v>0</v>
      </c>
      <c r="Q247" s="475">
        <f t="shared" si="216"/>
        <v>0</v>
      </c>
      <c r="R247" s="475">
        <f t="shared" si="216"/>
        <v>0</v>
      </c>
      <c r="S247" s="475">
        <f t="shared" si="216"/>
        <v>0</v>
      </c>
      <c r="T247" s="475">
        <f t="shared" si="216"/>
        <v>0</v>
      </c>
      <c r="U247" s="475">
        <f t="shared" si="216"/>
        <v>0</v>
      </c>
      <c r="V247" s="475">
        <f t="shared" si="216"/>
        <v>0</v>
      </c>
      <c r="W247" s="475">
        <f t="shared" si="216"/>
        <v>0</v>
      </c>
      <c r="X247" s="475">
        <f t="shared" si="216"/>
        <v>0</v>
      </c>
      <c r="Y247" s="475">
        <f t="shared" si="216"/>
        <v>0</v>
      </c>
      <c r="Z247" s="475">
        <f t="shared" si="216"/>
        <v>0</v>
      </c>
      <c r="AA247" s="475">
        <f t="shared" si="216"/>
        <v>0</v>
      </c>
      <c r="AB247" s="475">
        <f t="shared" si="216"/>
        <v>0</v>
      </c>
      <c r="AC247" s="475">
        <f t="shared" si="216"/>
        <v>0</v>
      </c>
      <c r="AD247" s="475">
        <f t="shared" si="216"/>
        <v>0</v>
      </c>
      <c r="AE247" s="475">
        <f t="shared" si="216"/>
        <v>0</v>
      </c>
      <c r="AF247" s="475">
        <f t="shared" si="216"/>
        <v>0</v>
      </c>
      <c r="AG247" s="475">
        <f t="shared" si="216"/>
        <v>0</v>
      </c>
      <c r="AH247" s="475">
        <f t="shared" si="216"/>
        <v>0</v>
      </c>
      <c r="AI247" s="475">
        <f t="shared" si="216"/>
        <v>0</v>
      </c>
      <c r="AJ247" s="475">
        <f t="shared" si="216"/>
        <v>0</v>
      </c>
      <c r="AK247" s="475">
        <f t="shared" si="216"/>
        <v>0</v>
      </c>
      <c r="AL247" s="475">
        <f t="shared" si="216"/>
        <v>0</v>
      </c>
      <c r="AM247" s="475">
        <f t="shared" si="216"/>
        <v>0</v>
      </c>
      <c r="AN247" s="475">
        <f t="shared" si="216"/>
        <v>0</v>
      </c>
      <c r="AO247" s="475">
        <f t="shared" si="216"/>
        <v>0</v>
      </c>
      <c r="AP247" s="475">
        <f t="shared" si="216"/>
        <v>0</v>
      </c>
      <c r="AQ247" s="475">
        <f t="shared" si="216"/>
        <v>0</v>
      </c>
      <c r="AR247" s="475">
        <f t="shared" si="216"/>
        <v>0</v>
      </c>
      <c r="AS247" s="475">
        <f t="shared" si="216"/>
        <v>0</v>
      </c>
      <c r="AT247" s="475">
        <f t="shared" si="216"/>
        <v>0</v>
      </c>
      <c r="AU247" s="475">
        <f t="shared" si="216"/>
        <v>0</v>
      </c>
      <c r="AV247" s="475">
        <f t="shared" si="216"/>
        <v>0</v>
      </c>
      <c r="AW247" s="475">
        <f t="shared" si="216"/>
        <v>0</v>
      </c>
      <c r="AX247" s="475">
        <f t="shared" si="216"/>
        <v>0</v>
      </c>
      <c r="AY247" s="475">
        <f t="shared" si="216"/>
        <v>0</v>
      </c>
      <c r="AZ247" s="475">
        <f t="shared" si="216"/>
        <v>0</v>
      </c>
      <c r="BA247" s="475">
        <f t="shared" si="216"/>
        <v>0</v>
      </c>
      <c r="BB247" s="475">
        <f t="shared" si="216"/>
        <v>0</v>
      </c>
      <c r="BC247" s="475">
        <f t="shared" si="216"/>
        <v>0</v>
      </c>
      <c r="BD247" s="475">
        <f t="shared" si="216"/>
        <v>0</v>
      </c>
      <c r="BE247" s="475">
        <f t="shared" si="216"/>
        <v>0</v>
      </c>
      <c r="BF247" s="475">
        <f t="shared" si="216"/>
        <v>0</v>
      </c>
      <c r="BG247" s="475">
        <f t="shared" si="216"/>
        <v>0</v>
      </c>
      <c r="BH247" s="475">
        <f t="shared" si="216"/>
        <v>0</v>
      </c>
      <c r="BI247" s="475">
        <f t="shared" si="216"/>
        <v>0</v>
      </c>
      <c r="BJ247" s="475">
        <f t="shared" si="216"/>
        <v>0</v>
      </c>
      <c r="BK247" s="475">
        <f t="shared" si="216"/>
        <v>0</v>
      </c>
      <c r="BL247" s="475">
        <f t="shared" si="216"/>
        <v>0</v>
      </c>
      <c r="BM247" s="475">
        <f t="shared" si="216"/>
        <v>0</v>
      </c>
      <c r="BN247" s="475">
        <f t="shared" si="216"/>
        <v>0</v>
      </c>
      <c r="BO247" s="475">
        <f t="shared" si="216"/>
        <v>0</v>
      </c>
      <c r="BP247" s="475">
        <f t="shared" si="216"/>
        <v>0</v>
      </c>
      <c r="BQ247" s="475">
        <f t="shared" si="214"/>
        <v>0</v>
      </c>
      <c r="BR247" s="475">
        <f t="shared" ref="BR247:BX247" si="217">_xlfn.IFNA(IF($B247=0,0,IF(DATE(BR$4,BR$5,1)&gt;=$B247,BR116,0)),0)</f>
        <v>0</v>
      </c>
      <c r="BS247" s="475">
        <f t="shared" si="217"/>
        <v>0</v>
      </c>
      <c r="BT247" s="475">
        <f t="shared" si="217"/>
        <v>0</v>
      </c>
      <c r="BU247" s="475">
        <f t="shared" si="217"/>
        <v>0</v>
      </c>
      <c r="BV247" s="475">
        <f t="shared" si="217"/>
        <v>0</v>
      </c>
      <c r="BW247" s="475">
        <f t="shared" si="217"/>
        <v>0</v>
      </c>
      <c r="BX247" s="475">
        <f t="shared" si="217"/>
        <v>0</v>
      </c>
      <c r="BY247" s="475">
        <f t="shared" si="214"/>
        <v>0</v>
      </c>
      <c r="BZ247" s="475">
        <f t="shared" si="214"/>
        <v>0</v>
      </c>
      <c r="CA247" s="475">
        <f t="shared" si="214"/>
        <v>0</v>
      </c>
      <c r="CB247" s="475">
        <f t="shared" si="214"/>
        <v>0</v>
      </c>
      <c r="CC247" s="475">
        <f t="shared" si="214"/>
        <v>0</v>
      </c>
      <c r="CD247" s="475">
        <f t="shared" si="214"/>
        <v>0</v>
      </c>
      <c r="CE247" s="475">
        <f t="shared" si="214"/>
        <v>0</v>
      </c>
      <c r="CF247" s="475">
        <f t="shared" si="214"/>
        <v>0</v>
      </c>
      <c r="CG247" s="475">
        <f t="shared" si="214"/>
        <v>0</v>
      </c>
      <c r="CH247" s="475">
        <f t="shared" si="214"/>
        <v>0</v>
      </c>
      <c r="CI247" s="475">
        <f t="shared" si="214"/>
        <v>0</v>
      </c>
      <c r="CJ247" s="475">
        <f t="shared" si="214"/>
        <v>0</v>
      </c>
      <c r="CK247" s="475">
        <f t="shared" si="214"/>
        <v>0</v>
      </c>
      <c r="CL247" s="475">
        <f t="shared" si="214"/>
        <v>0</v>
      </c>
      <c r="CM247" s="475">
        <f t="shared" si="214"/>
        <v>0</v>
      </c>
      <c r="CN247" s="475">
        <f t="shared" si="214"/>
        <v>0</v>
      </c>
      <c r="CO247" s="475">
        <f t="shared" si="214"/>
        <v>0</v>
      </c>
      <c r="CP247" s="475">
        <f t="shared" si="214"/>
        <v>0</v>
      </c>
      <c r="CQ247" s="475">
        <f t="shared" si="214"/>
        <v>0</v>
      </c>
      <c r="CR247" s="475">
        <f t="shared" si="214"/>
        <v>0</v>
      </c>
      <c r="CS247" s="475">
        <f t="shared" si="214"/>
        <v>0</v>
      </c>
      <c r="CT247" s="475">
        <f t="shared" si="214"/>
        <v>0</v>
      </c>
      <c r="CU247" s="475">
        <f t="shared" si="214"/>
        <v>0</v>
      </c>
      <c r="CV247" s="475">
        <f t="shared" si="214"/>
        <v>0</v>
      </c>
      <c r="CW247" s="475">
        <f t="shared" si="214"/>
        <v>0</v>
      </c>
      <c r="CX247" s="475">
        <f t="shared" si="214"/>
        <v>0</v>
      </c>
      <c r="CY247" s="475">
        <f t="shared" si="214"/>
        <v>0</v>
      </c>
      <c r="CZ247" s="475">
        <f t="shared" si="214"/>
        <v>0</v>
      </c>
      <c r="DA247" s="475">
        <f t="shared" si="214"/>
        <v>0</v>
      </c>
      <c r="DB247" s="475">
        <f t="shared" si="214"/>
        <v>0</v>
      </c>
      <c r="DC247" s="475">
        <f t="shared" si="214"/>
        <v>0</v>
      </c>
      <c r="DD247" s="475">
        <f t="shared" si="214"/>
        <v>0</v>
      </c>
      <c r="DE247" s="475">
        <f t="shared" si="214"/>
        <v>0</v>
      </c>
      <c r="DF247" s="475">
        <f t="shared" si="214"/>
        <v>0</v>
      </c>
      <c r="DG247" s="475">
        <f t="shared" si="214"/>
        <v>0</v>
      </c>
      <c r="DH247" s="475">
        <f t="shared" si="214"/>
        <v>0</v>
      </c>
      <c r="DI247" s="475">
        <f t="shared" si="214"/>
        <v>0</v>
      </c>
      <c r="DJ247" s="475">
        <f t="shared" si="214"/>
        <v>0</v>
      </c>
      <c r="DK247" s="475">
        <f t="shared" si="214"/>
        <v>0</v>
      </c>
      <c r="DL247" s="475">
        <f t="shared" si="214"/>
        <v>0</v>
      </c>
      <c r="DM247" s="475">
        <f t="shared" si="214"/>
        <v>0</v>
      </c>
      <c r="DN247" s="475">
        <f t="shared" si="214"/>
        <v>0</v>
      </c>
      <c r="DO247" s="475">
        <f t="shared" si="214"/>
        <v>0</v>
      </c>
      <c r="DP247" s="475">
        <f t="shared" si="214"/>
        <v>0</v>
      </c>
      <c r="DQ247" s="475">
        <f t="shared" si="214"/>
        <v>0</v>
      </c>
      <c r="DR247" s="475">
        <f t="shared" si="214"/>
        <v>0</v>
      </c>
      <c r="DS247" s="475">
        <f t="shared" si="214"/>
        <v>0</v>
      </c>
      <c r="DT247" s="475">
        <f t="shared" si="214"/>
        <v>0</v>
      </c>
      <c r="DU247" s="475">
        <f t="shared" si="214"/>
        <v>0</v>
      </c>
      <c r="DV247" s="475">
        <f t="shared" si="214"/>
        <v>0</v>
      </c>
      <c r="DW247" s="475">
        <f t="shared" si="214"/>
        <v>0</v>
      </c>
      <c r="DX247" s="475">
        <f t="shared" si="214"/>
        <v>0</v>
      </c>
      <c r="DY247" s="475">
        <f t="shared" si="214"/>
        <v>0</v>
      </c>
      <c r="DZ247" s="475">
        <f t="shared" si="214"/>
        <v>0</v>
      </c>
      <c r="EA247" s="475">
        <f t="shared" si="214"/>
        <v>0</v>
      </c>
      <c r="EB247" s="475">
        <f t="shared" si="212"/>
        <v>0</v>
      </c>
      <c r="EC247" s="475">
        <f t="shared" si="212"/>
        <v>0</v>
      </c>
      <c r="ED247" s="475">
        <f t="shared" si="212"/>
        <v>0</v>
      </c>
      <c r="EE247" s="475">
        <f t="shared" si="212"/>
        <v>0</v>
      </c>
      <c r="EF247" s="475">
        <f t="shared" si="212"/>
        <v>0</v>
      </c>
      <c r="EG247" s="475">
        <f t="shared" si="212"/>
        <v>0</v>
      </c>
      <c r="EH247" s="475">
        <f t="shared" si="212"/>
        <v>0</v>
      </c>
      <c r="EI247" s="475">
        <f t="shared" si="212"/>
        <v>0</v>
      </c>
      <c r="EJ247" s="475">
        <f t="shared" si="212"/>
        <v>0</v>
      </c>
      <c r="EK247" s="475">
        <f t="shared" si="212"/>
        <v>0</v>
      </c>
      <c r="EL247" s="475">
        <f t="shared" si="212"/>
        <v>0</v>
      </c>
      <c r="EM247" s="475">
        <f t="shared" si="212"/>
        <v>0</v>
      </c>
      <c r="EN247" s="475">
        <f t="shared" si="212"/>
        <v>0</v>
      </c>
      <c r="EO247" s="475">
        <f t="shared" si="212"/>
        <v>0</v>
      </c>
      <c r="EP247" s="475">
        <f t="shared" si="212"/>
        <v>0</v>
      </c>
      <c r="EQ247" s="475">
        <f t="shared" si="212"/>
        <v>0</v>
      </c>
      <c r="ER247" s="475">
        <f t="shared" si="212"/>
        <v>0</v>
      </c>
      <c r="ES247" s="475">
        <f t="shared" si="212"/>
        <v>0</v>
      </c>
      <c r="ET247" s="475">
        <f t="shared" si="212"/>
        <v>0</v>
      </c>
      <c r="EU247" s="475">
        <f t="shared" si="212"/>
        <v>0</v>
      </c>
      <c r="EV247" s="475">
        <f t="shared" si="212"/>
        <v>0</v>
      </c>
      <c r="EW247" s="475">
        <f t="shared" si="212"/>
        <v>0</v>
      </c>
      <c r="EX247" s="475">
        <f t="shared" si="212"/>
        <v>0</v>
      </c>
      <c r="EY247" s="475">
        <f t="shared" si="212"/>
        <v>0</v>
      </c>
      <c r="EZ247" s="475">
        <f t="shared" si="212"/>
        <v>0</v>
      </c>
      <c r="FA247" s="475">
        <f t="shared" si="212"/>
        <v>0</v>
      </c>
      <c r="FB247" s="475">
        <f t="shared" si="212"/>
        <v>0</v>
      </c>
      <c r="FC247" s="475">
        <f t="shared" si="212"/>
        <v>0</v>
      </c>
      <c r="FD247" s="475">
        <f t="shared" si="212"/>
        <v>0</v>
      </c>
      <c r="FE247" s="475">
        <f t="shared" si="212"/>
        <v>0</v>
      </c>
      <c r="FF247" s="475">
        <f t="shared" si="212"/>
        <v>0</v>
      </c>
      <c r="FG247" s="475">
        <f t="shared" si="212"/>
        <v>0</v>
      </c>
      <c r="FH247" s="475">
        <f t="shared" si="212"/>
        <v>0</v>
      </c>
      <c r="FI247" s="475">
        <f t="shared" si="212"/>
        <v>0</v>
      </c>
      <c r="FJ247" s="475">
        <f t="shared" si="212"/>
        <v>0</v>
      </c>
      <c r="FK247" s="475">
        <f t="shared" si="212"/>
        <v>0</v>
      </c>
      <c r="FL247" s="475">
        <f t="shared" si="212"/>
        <v>0</v>
      </c>
      <c r="FM247" s="475">
        <f t="shared" si="212"/>
        <v>0</v>
      </c>
      <c r="FN247" s="475">
        <f t="shared" si="212"/>
        <v>0</v>
      </c>
      <c r="FO247" s="475">
        <f t="shared" si="212"/>
        <v>0</v>
      </c>
      <c r="FP247" s="475">
        <f t="shared" si="212"/>
        <v>0</v>
      </c>
      <c r="FQ247" s="475">
        <f t="shared" si="212"/>
        <v>0</v>
      </c>
      <c r="FR247" s="475">
        <f t="shared" si="212"/>
        <v>0</v>
      </c>
      <c r="FS247" s="475">
        <f t="shared" si="212"/>
        <v>0</v>
      </c>
      <c r="FT247" s="475">
        <f t="shared" si="212"/>
        <v>0</v>
      </c>
      <c r="FU247" s="475">
        <f t="shared" si="212"/>
        <v>0</v>
      </c>
      <c r="FV247" s="475">
        <f t="shared" si="212"/>
        <v>0</v>
      </c>
      <c r="FW247" s="475">
        <f t="shared" si="212"/>
        <v>0</v>
      </c>
      <c r="FX247" s="475">
        <f t="shared" si="212"/>
        <v>0</v>
      </c>
      <c r="FY247" s="475">
        <f t="shared" si="212"/>
        <v>0</v>
      </c>
      <c r="FZ247" s="475">
        <f t="shared" si="212"/>
        <v>0</v>
      </c>
      <c r="GA247" s="475">
        <f t="shared" si="212"/>
        <v>0</v>
      </c>
      <c r="GB247" s="475">
        <f t="shared" si="212"/>
        <v>0</v>
      </c>
    </row>
    <row r="248" spans="2:184" x14ac:dyDescent="0.35">
      <c r="B248" s="517">
        <f>VLOOKUP(C248,'QUALIFIED ENGINES'!$D$7:$P$9999,13,FALSE)</f>
        <v>45042.041666666664</v>
      </c>
      <c r="C248" s="472">
        <f>'QUALIFIED ENGINES'!D150</f>
        <v>91424</v>
      </c>
      <c r="D248" s="475">
        <f t="shared" si="188"/>
        <v>0</v>
      </c>
      <c r="E248" s="475">
        <f t="shared" si="216"/>
        <v>0</v>
      </c>
      <c r="F248" s="475">
        <f t="shared" si="216"/>
        <v>0</v>
      </c>
      <c r="G248" s="475">
        <f t="shared" si="216"/>
        <v>0</v>
      </c>
      <c r="H248" s="475">
        <f t="shared" si="216"/>
        <v>0</v>
      </c>
      <c r="I248" s="475">
        <f t="shared" si="216"/>
        <v>0</v>
      </c>
      <c r="J248" s="475">
        <f t="shared" si="216"/>
        <v>0</v>
      </c>
      <c r="K248" s="475">
        <f t="shared" si="216"/>
        <v>0</v>
      </c>
      <c r="L248" s="475">
        <f t="shared" si="216"/>
        <v>0</v>
      </c>
      <c r="M248" s="475">
        <f t="shared" si="216"/>
        <v>0</v>
      </c>
      <c r="N248" s="475">
        <f t="shared" si="216"/>
        <v>0</v>
      </c>
      <c r="O248" s="475">
        <f t="shared" si="216"/>
        <v>0</v>
      </c>
      <c r="P248" s="475">
        <f t="shared" si="216"/>
        <v>0</v>
      </c>
      <c r="Q248" s="475">
        <f t="shared" si="216"/>
        <v>0</v>
      </c>
      <c r="R248" s="475">
        <f t="shared" si="216"/>
        <v>0</v>
      </c>
      <c r="S248" s="475">
        <f t="shared" si="216"/>
        <v>0</v>
      </c>
      <c r="T248" s="475">
        <f t="shared" si="216"/>
        <v>0</v>
      </c>
      <c r="U248" s="475">
        <f t="shared" si="216"/>
        <v>0</v>
      </c>
      <c r="V248" s="475">
        <f t="shared" si="216"/>
        <v>0</v>
      </c>
      <c r="W248" s="475">
        <f t="shared" si="216"/>
        <v>0</v>
      </c>
      <c r="X248" s="475">
        <f t="shared" si="216"/>
        <v>0</v>
      </c>
      <c r="Y248" s="475">
        <f t="shared" si="216"/>
        <v>0</v>
      </c>
      <c r="Z248" s="475">
        <f t="shared" si="216"/>
        <v>0</v>
      </c>
      <c r="AA248" s="475">
        <f t="shared" si="216"/>
        <v>0</v>
      </c>
      <c r="AB248" s="475">
        <f t="shared" si="216"/>
        <v>0</v>
      </c>
      <c r="AC248" s="475">
        <f t="shared" si="216"/>
        <v>0</v>
      </c>
      <c r="AD248" s="475">
        <f t="shared" si="216"/>
        <v>0</v>
      </c>
      <c r="AE248" s="475">
        <f t="shared" si="216"/>
        <v>0</v>
      </c>
      <c r="AF248" s="475">
        <f t="shared" si="216"/>
        <v>0</v>
      </c>
      <c r="AG248" s="475">
        <f t="shared" si="216"/>
        <v>0</v>
      </c>
      <c r="AH248" s="475">
        <f t="shared" si="216"/>
        <v>0</v>
      </c>
      <c r="AI248" s="475">
        <f t="shared" si="216"/>
        <v>0</v>
      </c>
      <c r="AJ248" s="475">
        <f t="shared" si="216"/>
        <v>0</v>
      </c>
      <c r="AK248" s="475">
        <f t="shared" si="216"/>
        <v>0</v>
      </c>
      <c r="AL248" s="475">
        <f t="shared" si="216"/>
        <v>0</v>
      </c>
      <c r="AM248" s="475">
        <f t="shared" si="216"/>
        <v>0</v>
      </c>
      <c r="AN248" s="475">
        <f t="shared" si="216"/>
        <v>0</v>
      </c>
      <c r="AO248" s="475">
        <f t="shared" si="216"/>
        <v>0</v>
      </c>
      <c r="AP248" s="475">
        <f t="shared" si="216"/>
        <v>0</v>
      </c>
      <c r="AQ248" s="475">
        <f t="shared" si="216"/>
        <v>0</v>
      </c>
      <c r="AR248" s="475">
        <f t="shared" si="216"/>
        <v>0</v>
      </c>
      <c r="AS248" s="475">
        <f t="shared" si="216"/>
        <v>0</v>
      </c>
      <c r="AT248" s="475">
        <f t="shared" si="216"/>
        <v>0</v>
      </c>
      <c r="AU248" s="475">
        <f t="shared" si="216"/>
        <v>0</v>
      </c>
      <c r="AV248" s="475">
        <f t="shared" si="216"/>
        <v>0</v>
      </c>
      <c r="AW248" s="475">
        <f t="shared" si="216"/>
        <v>0</v>
      </c>
      <c r="AX248" s="475">
        <f t="shared" si="216"/>
        <v>0</v>
      </c>
      <c r="AY248" s="475">
        <f t="shared" si="216"/>
        <v>0</v>
      </c>
      <c r="AZ248" s="475">
        <f t="shared" si="216"/>
        <v>0</v>
      </c>
      <c r="BA248" s="475">
        <f t="shared" si="216"/>
        <v>0</v>
      </c>
      <c r="BB248" s="475">
        <f t="shared" si="216"/>
        <v>0</v>
      </c>
      <c r="BC248" s="475">
        <f t="shared" si="216"/>
        <v>0</v>
      </c>
      <c r="BD248" s="475">
        <f t="shared" si="216"/>
        <v>0</v>
      </c>
      <c r="BE248" s="475">
        <f t="shared" si="216"/>
        <v>0</v>
      </c>
      <c r="BF248" s="475">
        <f t="shared" si="216"/>
        <v>0</v>
      </c>
      <c r="BG248" s="475">
        <f t="shared" si="216"/>
        <v>0</v>
      </c>
      <c r="BH248" s="475">
        <f t="shared" si="216"/>
        <v>0</v>
      </c>
      <c r="BI248" s="475">
        <f t="shared" si="216"/>
        <v>0</v>
      </c>
      <c r="BJ248" s="475">
        <f t="shared" si="216"/>
        <v>0</v>
      </c>
      <c r="BK248" s="475">
        <f t="shared" si="216"/>
        <v>0</v>
      </c>
      <c r="BL248" s="475">
        <f t="shared" si="216"/>
        <v>0</v>
      </c>
      <c r="BM248" s="475">
        <f t="shared" si="216"/>
        <v>0</v>
      </c>
      <c r="BN248" s="475">
        <f t="shared" si="216"/>
        <v>0</v>
      </c>
      <c r="BO248" s="475">
        <f t="shared" si="216"/>
        <v>0</v>
      </c>
      <c r="BP248" s="475">
        <f t="shared" si="216"/>
        <v>0</v>
      </c>
      <c r="BQ248" s="475">
        <f t="shared" si="214"/>
        <v>0</v>
      </c>
      <c r="BR248" s="475">
        <f t="shared" ref="BR248:BX248" si="218">_xlfn.IFNA(IF($B248=0,0,IF(DATE(BR$4,BR$5,1)&gt;=$B248,BR117,0)),0)</f>
        <v>0</v>
      </c>
      <c r="BS248" s="475">
        <f t="shared" si="218"/>
        <v>0</v>
      </c>
      <c r="BT248" s="475">
        <f t="shared" si="218"/>
        <v>0</v>
      </c>
      <c r="BU248" s="475">
        <f t="shared" si="218"/>
        <v>0</v>
      </c>
      <c r="BV248" s="475">
        <f t="shared" si="218"/>
        <v>0</v>
      </c>
      <c r="BW248" s="475">
        <f t="shared" si="218"/>
        <v>0</v>
      </c>
      <c r="BX248" s="475">
        <f t="shared" si="218"/>
        <v>0</v>
      </c>
      <c r="BY248" s="475">
        <f t="shared" si="214"/>
        <v>0</v>
      </c>
      <c r="BZ248" s="475">
        <f t="shared" si="214"/>
        <v>0</v>
      </c>
      <c r="CA248" s="475">
        <f t="shared" si="214"/>
        <v>0</v>
      </c>
      <c r="CB248" s="475">
        <f t="shared" si="214"/>
        <v>0</v>
      </c>
      <c r="CC248" s="475">
        <f t="shared" si="214"/>
        <v>339.7</v>
      </c>
      <c r="CD248" s="475">
        <f t="shared" si="214"/>
        <v>369.19</v>
      </c>
      <c r="CE248" s="475">
        <f t="shared" si="214"/>
        <v>405.37</v>
      </c>
      <c r="CF248" s="475">
        <f t="shared" si="214"/>
        <v>327.85</v>
      </c>
      <c r="CG248" s="475">
        <f t="shared" si="214"/>
        <v>397.9</v>
      </c>
      <c r="CH248" s="475">
        <f t="shared" si="214"/>
        <v>150.52000000000001</v>
      </c>
      <c r="CI248" s="475">
        <f t="shared" si="214"/>
        <v>0</v>
      </c>
      <c r="CJ248" s="475">
        <f t="shared" si="214"/>
        <v>0</v>
      </c>
      <c r="CK248" s="475">
        <f t="shared" si="214"/>
        <v>0</v>
      </c>
      <c r="CL248" s="475">
        <f t="shared" si="214"/>
        <v>0</v>
      </c>
      <c r="CM248" s="475">
        <f t="shared" si="214"/>
        <v>0</v>
      </c>
      <c r="CN248" s="475">
        <f t="shared" si="214"/>
        <v>74.17</v>
      </c>
      <c r="CO248" s="475">
        <f t="shared" si="214"/>
        <v>394.21</v>
      </c>
      <c r="CP248" s="475">
        <f t="shared" si="214"/>
        <v>342.37</v>
      </c>
      <c r="CQ248" s="475">
        <f t="shared" si="214"/>
        <v>389.12</v>
      </c>
      <c r="CR248" s="475">
        <f t="shared" si="214"/>
        <v>403.46</v>
      </c>
      <c r="CS248" s="475">
        <f t="shared" si="214"/>
        <v>412.63</v>
      </c>
      <c r="CT248" s="475">
        <f t="shared" si="214"/>
        <v>326.32</v>
      </c>
      <c r="CU248" s="475">
        <f t="shared" si="214"/>
        <v>348.37</v>
      </c>
      <c r="CV248" s="475">
        <f t="shared" si="214"/>
        <v>302.72000000000003</v>
      </c>
      <c r="CW248" s="475">
        <f t="shared" si="214"/>
        <v>0</v>
      </c>
      <c r="CX248" s="475">
        <f t="shared" si="214"/>
        <v>0</v>
      </c>
      <c r="CY248" s="475">
        <f t="shared" si="214"/>
        <v>0</v>
      </c>
      <c r="CZ248" s="475">
        <f t="shared" si="214"/>
        <v>0</v>
      </c>
      <c r="DA248" s="475">
        <f t="shared" si="214"/>
        <v>0</v>
      </c>
      <c r="DB248" s="475">
        <f t="shared" si="214"/>
        <v>0</v>
      </c>
      <c r="DC248" s="475">
        <f t="shared" si="214"/>
        <v>0</v>
      </c>
      <c r="DD248" s="475">
        <f t="shared" si="214"/>
        <v>0</v>
      </c>
      <c r="DE248" s="475">
        <f t="shared" si="214"/>
        <v>0</v>
      </c>
      <c r="DF248" s="475">
        <f t="shared" si="214"/>
        <v>89.13</v>
      </c>
      <c r="DG248" s="475">
        <f t="shared" si="214"/>
        <v>449.82</v>
      </c>
      <c r="DH248" s="475">
        <f t="shared" si="214"/>
        <v>0</v>
      </c>
      <c r="DI248" s="475">
        <f t="shared" si="214"/>
        <v>0</v>
      </c>
      <c r="DJ248" s="475">
        <f t="shared" si="214"/>
        <v>0</v>
      </c>
      <c r="DK248" s="475">
        <f t="shared" si="214"/>
        <v>0</v>
      </c>
      <c r="DL248" s="475">
        <f t="shared" si="214"/>
        <v>0</v>
      </c>
      <c r="DM248" s="475">
        <f t="shared" si="214"/>
        <v>0</v>
      </c>
      <c r="DN248" s="475">
        <f t="shared" si="214"/>
        <v>0</v>
      </c>
      <c r="DO248" s="475">
        <f t="shared" si="214"/>
        <v>0</v>
      </c>
      <c r="DP248" s="475">
        <f t="shared" si="214"/>
        <v>0</v>
      </c>
      <c r="DQ248" s="475">
        <f t="shared" si="214"/>
        <v>0</v>
      </c>
      <c r="DR248" s="475">
        <f t="shared" si="214"/>
        <v>0</v>
      </c>
      <c r="DS248" s="475">
        <f t="shared" si="214"/>
        <v>0</v>
      </c>
      <c r="DT248" s="475">
        <f t="shared" si="214"/>
        <v>0</v>
      </c>
      <c r="DU248" s="475">
        <f t="shared" si="214"/>
        <v>0</v>
      </c>
      <c r="DV248" s="475">
        <f t="shared" si="214"/>
        <v>0</v>
      </c>
      <c r="DW248" s="475">
        <f t="shared" si="214"/>
        <v>0</v>
      </c>
      <c r="DX248" s="475">
        <f t="shared" si="214"/>
        <v>0</v>
      </c>
      <c r="DY248" s="475">
        <f t="shared" si="214"/>
        <v>0</v>
      </c>
      <c r="DZ248" s="475">
        <f t="shared" si="214"/>
        <v>0</v>
      </c>
      <c r="EA248" s="475">
        <f t="shared" si="214"/>
        <v>0</v>
      </c>
      <c r="EB248" s="475">
        <f t="shared" si="212"/>
        <v>0</v>
      </c>
      <c r="EC248" s="475">
        <f t="shared" si="212"/>
        <v>0</v>
      </c>
      <c r="ED248" s="475">
        <f t="shared" si="212"/>
        <v>0</v>
      </c>
      <c r="EE248" s="475">
        <f t="shared" si="212"/>
        <v>0</v>
      </c>
      <c r="EF248" s="475">
        <f t="shared" si="212"/>
        <v>0</v>
      </c>
      <c r="EG248" s="475">
        <f t="shared" si="212"/>
        <v>0</v>
      </c>
      <c r="EH248" s="475">
        <f t="shared" si="212"/>
        <v>0</v>
      </c>
      <c r="EI248" s="475">
        <f t="shared" si="212"/>
        <v>0</v>
      </c>
      <c r="EJ248" s="475">
        <f t="shared" si="212"/>
        <v>0</v>
      </c>
      <c r="EK248" s="475">
        <f t="shared" si="212"/>
        <v>0</v>
      </c>
      <c r="EL248" s="475">
        <f t="shared" si="212"/>
        <v>0</v>
      </c>
      <c r="EM248" s="475">
        <f t="shared" si="212"/>
        <v>0</v>
      </c>
      <c r="EN248" s="475">
        <f t="shared" si="212"/>
        <v>0</v>
      </c>
      <c r="EO248" s="475">
        <f t="shared" si="212"/>
        <v>0</v>
      </c>
      <c r="EP248" s="475">
        <f t="shared" si="212"/>
        <v>0</v>
      </c>
      <c r="EQ248" s="475">
        <f t="shared" si="212"/>
        <v>0</v>
      </c>
      <c r="ER248" s="475">
        <f t="shared" si="212"/>
        <v>0</v>
      </c>
      <c r="ES248" s="475">
        <f t="shared" si="212"/>
        <v>0</v>
      </c>
      <c r="ET248" s="475">
        <f t="shared" si="212"/>
        <v>0</v>
      </c>
      <c r="EU248" s="475">
        <f t="shared" si="212"/>
        <v>0</v>
      </c>
      <c r="EV248" s="475">
        <f t="shared" si="212"/>
        <v>0</v>
      </c>
      <c r="EW248" s="475">
        <f t="shared" si="212"/>
        <v>0</v>
      </c>
      <c r="EX248" s="475">
        <f t="shared" si="212"/>
        <v>0</v>
      </c>
      <c r="EY248" s="475">
        <f t="shared" si="212"/>
        <v>0</v>
      </c>
      <c r="EZ248" s="475">
        <f t="shared" si="212"/>
        <v>0</v>
      </c>
      <c r="FA248" s="475">
        <f t="shared" si="212"/>
        <v>0</v>
      </c>
      <c r="FB248" s="475">
        <f t="shared" si="212"/>
        <v>0</v>
      </c>
      <c r="FC248" s="475">
        <f t="shared" si="212"/>
        <v>0</v>
      </c>
      <c r="FD248" s="475">
        <f t="shared" si="212"/>
        <v>0</v>
      </c>
      <c r="FE248" s="475">
        <f t="shared" si="212"/>
        <v>0</v>
      </c>
      <c r="FF248" s="475">
        <f t="shared" si="212"/>
        <v>0</v>
      </c>
      <c r="FG248" s="475">
        <f t="shared" si="212"/>
        <v>0</v>
      </c>
      <c r="FH248" s="475">
        <f t="shared" si="212"/>
        <v>0</v>
      </c>
      <c r="FI248" s="475">
        <f t="shared" si="212"/>
        <v>0</v>
      </c>
      <c r="FJ248" s="475">
        <f t="shared" si="212"/>
        <v>0</v>
      </c>
      <c r="FK248" s="475">
        <f t="shared" si="212"/>
        <v>0</v>
      </c>
      <c r="FL248" s="475">
        <f t="shared" si="212"/>
        <v>0</v>
      </c>
      <c r="FM248" s="475">
        <f t="shared" si="212"/>
        <v>0</v>
      </c>
      <c r="FN248" s="475">
        <f t="shared" si="212"/>
        <v>0</v>
      </c>
      <c r="FO248" s="475">
        <f t="shared" si="212"/>
        <v>0</v>
      </c>
      <c r="FP248" s="475">
        <f t="shared" si="212"/>
        <v>0</v>
      </c>
      <c r="FQ248" s="475">
        <f t="shared" si="212"/>
        <v>0</v>
      </c>
      <c r="FR248" s="475">
        <f t="shared" si="212"/>
        <v>0</v>
      </c>
      <c r="FS248" s="475">
        <f t="shared" ref="FS248:GB248" si="219">_xlfn.IFNA(IF($B248=0,0,IF(DATE(FS$4,FS$5,1)&gt;=$B248,FS117,0)),0)</f>
        <v>0</v>
      </c>
      <c r="FT248" s="475">
        <f t="shared" si="219"/>
        <v>0</v>
      </c>
      <c r="FU248" s="475">
        <f t="shared" si="219"/>
        <v>0</v>
      </c>
      <c r="FV248" s="475">
        <f t="shared" si="219"/>
        <v>0</v>
      </c>
      <c r="FW248" s="475">
        <f t="shared" si="219"/>
        <v>0</v>
      </c>
      <c r="FX248" s="475">
        <f t="shared" si="219"/>
        <v>0</v>
      </c>
      <c r="FY248" s="475">
        <f t="shared" si="219"/>
        <v>0</v>
      </c>
      <c r="FZ248" s="475">
        <f t="shared" si="219"/>
        <v>0</v>
      </c>
      <c r="GA248" s="475">
        <f t="shared" si="219"/>
        <v>0</v>
      </c>
      <c r="GB248" s="475">
        <f t="shared" si="219"/>
        <v>0</v>
      </c>
    </row>
    <row r="249" spans="2:184" x14ac:dyDescent="0.35">
      <c r="B249" s="517" t="e">
        <f>VLOOKUP(C249,'QUALIFIED ENGINES'!$D$7:$P$9999,13,FALSE)</f>
        <v>#N/A</v>
      </c>
      <c r="C249" s="472">
        <f>'QUALIFIED ENGINES'!D151</f>
        <v>0</v>
      </c>
      <c r="D249" s="475">
        <f t="shared" si="188"/>
        <v>0</v>
      </c>
      <c r="E249" s="475">
        <f t="shared" si="216"/>
        <v>0</v>
      </c>
      <c r="F249" s="475">
        <f t="shared" si="216"/>
        <v>0</v>
      </c>
      <c r="G249" s="475">
        <f t="shared" si="216"/>
        <v>0</v>
      </c>
      <c r="H249" s="475">
        <f t="shared" si="216"/>
        <v>0</v>
      </c>
      <c r="I249" s="475">
        <f t="shared" si="216"/>
        <v>0</v>
      </c>
      <c r="J249" s="475">
        <f t="shared" si="216"/>
        <v>0</v>
      </c>
      <c r="K249" s="475">
        <f t="shared" si="216"/>
        <v>0</v>
      </c>
      <c r="L249" s="475">
        <f t="shared" si="216"/>
        <v>0</v>
      </c>
      <c r="M249" s="475">
        <f t="shared" si="216"/>
        <v>0</v>
      </c>
      <c r="N249" s="475">
        <f t="shared" si="216"/>
        <v>0</v>
      </c>
      <c r="O249" s="475">
        <f t="shared" si="216"/>
        <v>0</v>
      </c>
      <c r="P249" s="475">
        <f t="shared" si="216"/>
        <v>0</v>
      </c>
      <c r="Q249" s="475">
        <f t="shared" si="216"/>
        <v>0</v>
      </c>
      <c r="R249" s="475">
        <f t="shared" si="216"/>
        <v>0</v>
      </c>
      <c r="S249" s="475">
        <f t="shared" si="216"/>
        <v>0</v>
      </c>
      <c r="T249" s="475">
        <f t="shared" si="216"/>
        <v>0</v>
      </c>
      <c r="U249" s="475">
        <f t="shared" si="216"/>
        <v>0</v>
      </c>
      <c r="V249" s="475">
        <f t="shared" si="216"/>
        <v>0</v>
      </c>
      <c r="W249" s="475">
        <f t="shared" si="216"/>
        <v>0</v>
      </c>
      <c r="X249" s="475">
        <f t="shared" si="216"/>
        <v>0</v>
      </c>
      <c r="Y249" s="475">
        <f t="shared" si="216"/>
        <v>0</v>
      </c>
      <c r="Z249" s="475">
        <f t="shared" si="216"/>
        <v>0</v>
      </c>
      <c r="AA249" s="475">
        <f t="shared" si="216"/>
        <v>0</v>
      </c>
      <c r="AB249" s="475">
        <f t="shared" si="216"/>
        <v>0</v>
      </c>
      <c r="AC249" s="475">
        <f t="shared" si="216"/>
        <v>0</v>
      </c>
      <c r="AD249" s="475">
        <f t="shared" si="216"/>
        <v>0</v>
      </c>
      <c r="AE249" s="475">
        <f t="shared" si="216"/>
        <v>0</v>
      </c>
      <c r="AF249" s="475">
        <f t="shared" si="216"/>
        <v>0</v>
      </c>
      <c r="AG249" s="475">
        <f t="shared" si="216"/>
        <v>0</v>
      </c>
      <c r="AH249" s="475">
        <f t="shared" si="216"/>
        <v>0</v>
      </c>
      <c r="AI249" s="475">
        <f t="shared" si="216"/>
        <v>0</v>
      </c>
      <c r="AJ249" s="475">
        <f t="shared" si="216"/>
        <v>0</v>
      </c>
      <c r="AK249" s="475">
        <f t="shared" si="216"/>
        <v>0</v>
      </c>
      <c r="AL249" s="475">
        <f t="shared" si="216"/>
        <v>0</v>
      </c>
      <c r="AM249" s="475">
        <f t="shared" si="216"/>
        <v>0</v>
      </c>
      <c r="AN249" s="475">
        <f t="shared" si="216"/>
        <v>0</v>
      </c>
      <c r="AO249" s="475">
        <f t="shared" si="216"/>
        <v>0</v>
      </c>
      <c r="AP249" s="475">
        <f t="shared" si="216"/>
        <v>0</v>
      </c>
      <c r="AQ249" s="475">
        <f t="shared" si="216"/>
        <v>0</v>
      </c>
      <c r="AR249" s="475">
        <f t="shared" si="216"/>
        <v>0</v>
      </c>
      <c r="AS249" s="475">
        <f t="shared" si="216"/>
        <v>0</v>
      </c>
      <c r="AT249" s="475">
        <f t="shared" si="216"/>
        <v>0</v>
      </c>
      <c r="AU249" s="475">
        <f t="shared" si="216"/>
        <v>0</v>
      </c>
      <c r="AV249" s="475">
        <f t="shared" si="216"/>
        <v>0</v>
      </c>
      <c r="AW249" s="475">
        <f t="shared" si="216"/>
        <v>0</v>
      </c>
      <c r="AX249" s="475">
        <f t="shared" si="216"/>
        <v>0</v>
      </c>
      <c r="AY249" s="475">
        <f t="shared" si="216"/>
        <v>0</v>
      </c>
      <c r="AZ249" s="475">
        <f t="shared" si="216"/>
        <v>0</v>
      </c>
      <c r="BA249" s="475">
        <f t="shared" si="216"/>
        <v>0</v>
      </c>
      <c r="BB249" s="475">
        <f t="shared" si="216"/>
        <v>0</v>
      </c>
      <c r="BC249" s="475">
        <f t="shared" si="216"/>
        <v>0</v>
      </c>
      <c r="BD249" s="475">
        <f t="shared" si="216"/>
        <v>0</v>
      </c>
      <c r="BE249" s="475">
        <f t="shared" si="216"/>
        <v>0</v>
      </c>
      <c r="BF249" s="475">
        <f t="shared" si="216"/>
        <v>0</v>
      </c>
      <c r="BG249" s="475">
        <f t="shared" si="216"/>
        <v>0</v>
      </c>
      <c r="BH249" s="475">
        <f t="shared" si="216"/>
        <v>0</v>
      </c>
      <c r="BI249" s="475">
        <f t="shared" si="216"/>
        <v>0</v>
      </c>
      <c r="BJ249" s="475">
        <f t="shared" si="216"/>
        <v>0</v>
      </c>
      <c r="BK249" s="475">
        <f t="shared" si="216"/>
        <v>0</v>
      </c>
      <c r="BL249" s="475">
        <f t="shared" si="216"/>
        <v>0</v>
      </c>
      <c r="BM249" s="475">
        <f t="shared" si="216"/>
        <v>0</v>
      </c>
      <c r="BN249" s="475">
        <f t="shared" si="216"/>
        <v>0</v>
      </c>
      <c r="BO249" s="475">
        <f t="shared" si="216"/>
        <v>0</v>
      </c>
      <c r="BP249" s="475">
        <f t="shared" si="216"/>
        <v>0</v>
      </c>
      <c r="BQ249" s="475">
        <f t="shared" si="214"/>
        <v>0</v>
      </c>
      <c r="BR249" s="475">
        <f t="shared" ref="BR249:BX249" si="220">_xlfn.IFNA(IF($B249=0,0,IF(DATE(BR$4,BR$5,1)&gt;=$B249,BR118,0)),0)</f>
        <v>0</v>
      </c>
      <c r="BS249" s="475">
        <f t="shared" si="220"/>
        <v>0</v>
      </c>
      <c r="BT249" s="475">
        <f t="shared" si="220"/>
        <v>0</v>
      </c>
      <c r="BU249" s="475">
        <f t="shared" si="220"/>
        <v>0</v>
      </c>
      <c r="BV249" s="475">
        <f t="shared" si="220"/>
        <v>0</v>
      </c>
      <c r="BW249" s="475">
        <f t="shared" si="220"/>
        <v>0</v>
      </c>
      <c r="BX249" s="475">
        <f t="shared" si="220"/>
        <v>0</v>
      </c>
      <c r="BY249" s="475">
        <f t="shared" si="214"/>
        <v>0</v>
      </c>
      <c r="BZ249" s="475">
        <f t="shared" si="214"/>
        <v>0</v>
      </c>
      <c r="CA249" s="475">
        <f t="shared" si="214"/>
        <v>0</v>
      </c>
      <c r="CB249" s="475">
        <f t="shared" si="214"/>
        <v>0</v>
      </c>
      <c r="CC249" s="475">
        <f t="shared" si="214"/>
        <v>0</v>
      </c>
      <c r="CD249" s="475">
        <f t="shared" si="214"/>
        <v>0</v>
      </c>
      <c r="CE249" s="475">
        <f t="shared" si="214"/>
        <v>0</v>
      </c>
      <c r="CF249" s="475">
        <f t="shared" si="214"/>
        <v>0</v>
      </c>
      <c r="CG249" s="475">
        <f t="shared" si="214"/>
        <v>0</v>
      </c>
      <c r="CH249" s="475">
        <f t="shared" si="214"/>
        <v>0</v>
      </c>
      <c r="CI249" s="475">
        <f t="shared" si="214"/>
        <v>0</v>
      </c>
      <c r="CJ249" s="475">
        <f t="shared" si="214"/>
        <v>0</v>
      </c>
      <c r="CK249" s="475">
        <f t="shared" si="214"/>
        <v>0</v>
      </c>
      <c r="CL249" s="475">
        <f t="shared" si="214"/>
        <v>0</v>
      </c>
      <c r="CM249" s="475">
        <f t="shared" si="214"/>
        <v>0</v>
      </c>
      <c r="CN249" s="475">
        <f t="shared" si="214"/>
        <v>0</v>
      </c>
      <c r="CO249" s="475">
        <f t="shared" si="214"/>
        <v>0</v>
      </c>
      <c r="CP249" s="475">
        <f t="shared" si="214"/>
        <v>0</v>
      </c>
      <c r="CQ249" s="475">
        <f t="shared" si="214"/>
        <v>0</v>
      </c>
      <c r="CR249" s="475">
        <f t="shared" si="214"/>
        <v>0</v>
      </c>
      <c r="CS249" s="475">
        <f t="shared" si="214"/>
        <v>0</v>
      </c>
      <c r="CT249" s="475">
        <f t="shared" si="214"/>
        <v>0</v>
      </c>
      <c r="CU249" s="475">
        <f t="shared" si="214"/>
        <v>0</v>
      </c>
      <c r="CV249" s="475">
        <f t="shared" si="214"/>
        <v>0</v>
      </c>
      <c r="CW249" s="475">
        <f t="shared" si="214"/>
        <v>0</v>
      </c>
      <c r="CX249" s="475">
        <f t="shared" si="214"/>
        <v>0</v>
      </c>
      <c r="CY249" s="475">
        <f t="shared" si="214"/>
        <v>0</v>
      </c>
      <c r="CZ249" s="475">
        <f t="shared" si="214"/>
        <v>0</v>
      </c>
      <c r="DA249" s="475">
        <f t="shared" si="214"/>
        <v>0</v>
      </c>
      <c r="DB249" s="475">
        <f t="shared" si="214"/>
        <v>0</v>
      </c>
      <c r="DC249" s="475">
        <f t="shared" si="214"/>
        <v>0</v>
      </c>
      <c r="DD249" s="475">
        <f t="shared" si="214"/>
        <v>0</v>
      </c>
      <c r="DE249" s="475">
        <f t="shared" si="214"/>
        <v>0</v>
      </c>
      <c r="DF249" s="475">
        <f t="shared" si="214"/>
        <v>0</v>
      </c>
      <c r="DG249" s="475">
        <f t="shared" si="214"/>
        <v>0</v>
      </c>
      <c r="DH249" s="475">
        <f t="shared" si="214"/>
        <v>0</v>
      </c>
      <c r="DI249" s="475">
        <f t="shared" si="214"/>
        <v>0</v>
      </c>
      <c r="DJ249" s="475">
        <f t="shared" si="214"/>
        <v>0</v>
      </c>
      <c r="DK249" s="475">
        <f t="shared" si="214"/>
        <v>0</v>
      </c>
      <c r="DL249" s="475">
        <f t="shared" si="214"/>
        <v>0</v>
      </c>
      <c r="DM249" s="475">
        <f t="shared" si="214"/>
        <v>0</v>
      </c>
      <c r="DN249" s="475">
        <f t="shared" si="214"/>
        <v>0</v>
      </c>
      <c r="DO249" s="475">
        <f t="shared" si="214"/>
        <v>0</v>
      </c>
      <c r="DP249" s="475">
        <f t="shared" si="214"/>
        <v>0</v>
      </c>
      <c r="DQ249" s="475">
        <f t="shared" si="214"/>
        <v>0</v>
      </c>
      <c r="DR249" s="475">
        <f t="shared" si="214"/>
        <v>0</v>
      </c>
      <c r="DS249" s="475">
        <f t="shared" si="214"/>
        <v>0</v>
      </c>
      <c r="DT249" s="475">
        <f t="shared" si="214"/>
        <v>0</v>
      </c>
      <c r="DU249" s="475">
        <f t="shared" si="214"/>
        <v>0</v>
      </c>
      <c r="DV249" s="475">
        <f t="shared" si="214"/>
        <v>0</v>
      </c>
      <c r="DW249" s="475">
        <f t="shared" si="214"/>
        <v>0</v>
      </c>
      <c r="DX249" s="475">
        <f t="shared" si="214"/>
        <v>0</v>
      </c>
      <c r="DY249" s="475">
        <f t="shared" si="214"/>
        <v>0</v>
      </c>
      <c r="DZ249" s="475">
        <f t="shared" si="214"/>
        <v>0</v>
      </c>
      <c r="EA249" s="475">
        <f t="shared" si="214"/>
        <v>0</v>
      </c>
      <c r="EB249" s="475">
        <f t="shared" ref="EB249:GB253" si="221">_xlfn.IFNA(IF($B249=0,0,IF(DATE(EB$4,EB$5,1)&gt;=$B249,EB118,0)),0)</f>
        <v>0</v>
      </c>
      <c r="EC249" s="475">
        <f t="shared" si="221"/>
        <v>0</v>
      </c>
      <c r="ED249" s="475">
        <f t="shared" si="221"/>
        <v>0</v>
      </c>
      <c r="EE249" s="475">
        <f t="shared" si="221"/>
        <v>0</v>
      </c>
      <c r="EF249" s="475">
        <f t="shared" si="221"/>
        <v>0</v>
      </c>
      <c r="EG249" s="475">
        <f t="shared" si="221"/>
        <v>0</v>
      </c>
      <c r="EH249" s="475">
        <f t="shared" si="221"/>
        <v>0</v>
      </c>
      <c r="EI249" s="475">
        <f t="shared" si="221"/>
        <v>0</v>
      </c>
      <c r="EJ249" s="475">
        <f t="shared" si="221"/>
        <v>0</v>
      </c>
      <c r="EK249" s="475">
        <f t="shared" si="221"/>
        <v>0</v>
      </c>
      <c r="EL249" s="475">
        <f t="shared" si="221"/>
        <v>0</v>
      </c>
      <c r="EM249" s="475">
        <f t="shared" si="221"/>
        <v>0</v>
      </c>
      <c r="EN249" s="475">
        <f t="shared" si="221"/>
        <v>0</v>
      </c>
      <c r="EO249" s="475">
        <f t="shared" si="221"/>
        <v>0</v>
      </c>
      <c r="EP249" s="475">
        <f t="shared" si="221"/>
        <v>0</v>
      </c>
      <c r="EQ249" s="475">
        <f t="shared" si="221"/>
        <v>0</v>
      </c>
      <c r="ER249" s="475">
        <f t="shared" si="221"/>
        <v>0</v>
      </c>
      <c r="ES249" s="475">
        <f t="shared" si="221"/>
        <v>0</v>
      </c>
      <c r="ET249" s="475">
        <f t="shared" si="221"/>
        <v>0</v>
      </c>
      <c r="EU249" s="475">
        <f t="shared" si="221"/>
        <v>0</v>
      </c>
      <c r="EV249" s="475">
        <f t="shared" si="221"/>
        <v>0</v>
      </c>
      <c r="EW249" s="475">
        <f t="shared" si="221"/>
        <v>0</v>
      </c>
      <c r="EX249" s="475">
        <f t="shared" si="221"/>
        <v>0</v>
      </c>
      <c r="EY249" s="475">
        <f t="shared" si="221"/>
        <v>0</v>
      </c>
      <c r="EZ249" s="475">
        <f t="shared" si="221"/>
        <v>0</v>
      </c>
      <c r="FA249" s="475">
        <f t="shared" si="221"/>
        <v>0</v>
      </c>
      <c r="FB249" s="475">
        <f t="shared" si="221"/>
        <v>0</v>
      </c>
      <c r="FC249" s="475">
        <f t="shared" si="221"/>
        <v>0</v>
      </c>
      <c r="FD249" s="475">
        <f t="shared" si="221"/>
        <v>0</v>
      </c>
      <c r="FE249" s="475">
        <f t="shared" si="221"/>
        <v>0</v>
      </c>
      <c r="FF249" s="475">
        <f t="shared" si="221"/>
        <v>0</v>
      </c>
      <c r="FG249" s="475">
        <f t="shared" si="221"/>
        <v>0</v>
      </c>
      <c r="FH249" s="475">
        <f t="shared" si="221"/>
        <v>0</v>
      </c>
      <c r="FI249" s="475">
        <f t="shared" si="221"/>
        <v>0</v>
      </c>
      <c r="FJ249" s="475">
        <f t="shared" si="221"/>
        <v>0</v>
      </c>
      <c r="FK249" s="475">
        <f t="shared" si="221"/>
        <v>0</v>
      </c>
      <c r="FL249" s="475">
        <f t="shared" si="221"/>
        <v>0</v>
      </c>
      <c r="FM249" s="475">
        <f t="shared" si="221"/>
        <v>0</v>
      </c>
      <c r="FN249" s="475">
        <f t="shared" si="221"/>
        <v>0</v>
      </c>
      <c r="FO249" s="475">
        <f t="shared" si="221"/>
        <v>0</v>
      </c>
      <c r="FP249" s="475">
        <f t="shared" si="221"/>
        <v>0</v>
      </c>
      <c r="FQ249" s="475">
        <f t="shared" si="221"/>
        <v>0</v>
      </c>
      <c r="FR249" s="475">
        <f t="shared" si="221"/>
        <v>0</v>
      </c>
      <c r="FS249" s="475">
        <f t="shared" si="221"/>
        <v>0</v>
      </c>
      <c r="FT249" s="475">
        <f t="shared" si="221"/>
        <v>0</v>
      </c>
      <c r="FU249" s="475">
        <f t="shared" si="221"/>
        <v>0</v>
      </c>
      <c r="FV249" s="475">
        <f t="shared" si="221"/>
        <v>0</v>
      </c>
      <c r="FW249" s="475">
        <f t="shared" si="221"/>
        <v>0</v>
      </c>
      <c r="FX249" s="475">
        <f t="shared" si="221"/>
        <v>0</v>
      </c>
      <c r="FY249" s="475">
        <f t="shared" si="221"/>
        <v>0</v>
      </c>
      <c r="FZ249" s="475">
        <f t="shared" si="221"/>
        <v>0</v>
      </c>
      <c r="GA249" s="475">
        <f t="shared" si="221"/>
        <v>0</v>
      </c>
      <c r="GB249" s="475">
        <f t="shared" si="221"/>
        <v>0</v>
      </c>
    </row>
    <row r="250" spans="2:184" x14ac:dyDescent="0.35">
      <c r="B250" s="517">
        <f>VLOOKUP(C250,'QUALIFIED ENGINES'!$D$7:$P$9999,13,FALSE)</f>
        <v>45291</v>
      </c>
      <c r="C250" s="472">
        <f>'QUALIFIED ENGINES'!D152</f>
        <v>91505</v>
      </c>
      <c r="D250" s="475">
        <f t="shared" si="188"/>
        <v>0</v>
      </c>
      <c r="E250" s="475">
        <f t="shared" si="216"/>
        <v>0</v>
      </c>
      <c r="F250" s="475">
        <f t="shared" si="216"/>
        <v>0</v>
      </c>
      <c r="G250" s="475">
        <f t="shared" si="216"/>
        <v>0</v>
      </c>
      <c r="H250" s="475">
        <f t="shared" si="216"/>
        <v>0</v>
      </c>
      <c r="I250" s="475">
        <f t="shared" si="216"/>
        <v>0</v>
      </c>
      <c r="J250" s="475">
        <f t="shared" si="216"/>
        <v>0</v>
      </c>
      <c r="K250" s="475">
        <f t="shared" si="216"/>
        <v>0</v>
      </c>
      <c r="L250" s="475">
        <f t="shared" si="216"/>
        <v>0</v>
      </c>
      <c r="M250" s="475">
        <f t="shared" si="216"/>
        <v>0</v>
      </c>
      <c r="N250" s="475">
        <f t="shared" si="216"/>
        <v>0</v>
      </c>
      <c r="O250" s="475">
        <f t="shared" si="216"/>
        <v>0</v>
      </c>
      <c r="P250" s="475">
        <f t="shared" si="216"/>
        <v>0</v>
      </c>
      <c r="Q250" s="475">
        <f t="shared" si="216"/>
        <v>0</v>
      </c>
      <c r="R250" s="475">
        <f t="shared" si="216"/>
        <v>0</v>
      </c>
      <c r="S250" s="475">
        <f t="shared" si="216"/>
        <v>0</v>
      </c>
      <c r="T250" s="475">
        <f t="shared" si="216"/>
        <v>0</v>
      </c>
      <c r="U250" s="475">
        <f t="shared" si="216"/>
        <v>0</v>
      </c>
      <c r="V250" s="475">
        <f t="shared" si="216"/>
        <v>0</v>
      </c>
      <c r="W250" s="475">
        <f t="shared" si="216"/>
        <v>0</v>
      </c>
      <c r="X250" s="475">
        <f t="shared" si="216"/>
        <v>0</v>
      </c>
      <c r="Y250" s="475">
        <f t="shared" si="216"/>
        <v>0</v>
      </c>
      <c r="Z250" s="475">
        <f t="shared" si="216"/>
        <v>0</v>
      </c>
      <c r="AA250" s="475">
        <f t="shared" si="216"/>
        <v>0</v>
      </c>
      <c r="AB250" s="475">
        <f t="shared" si="216"/>
        <v>0</v>
      </c>
      <c r="AC250" s="475">
        <f t="shared" si="216"/>
        <v>0</v>
      </c>
      <c r="AD250" s="475">
        <f t="shared" si="216"/>
        <v>0</v>
      </c>
      <c r="AE250" s="475">
        <f t="shared" si="216"/>
        <v>0</v>
      </c>
      <c r="AF250" s="475">
        <f t="shared" si="216"/>
        <v>0</v>
      </c>
      <c r="AG250" s="475">
        <f t="shared" si="216"/>
        <v>0</v>
      </c>
      <c r="AH250" s="475">
        <f t="shared" si="216"/>
        <v>0</v>
      </c>
      <c r="AI250" s="475">
        <f t="shared" si="216"/>
        <v>0</v>
      </c>
      <c r="AJ250" s="475">
        <f t="shared" si="216"/>
        <v>0</v>
      </c>
      <c r="AK250" s="475">
        <f t="shared" si="216"/>
        <v>0</v>
      </c>
      <c r="AL250" s="475">
        <f t="shared" si="216"/>
        <v>0</v>
      </c>
      <c r="AM250" s="475">
        <f t="shared" si="216"/>
        <v>0</v>
      </c>
      <c r="AN250" s="475">
        <f t="shared" si="216"/>
        <v>0</v>
      </c>
      <c r="AO250" s="475">
        <f t="shared" si="216"/>
        <v>0</v>
      </c>
      <c r="AP250" s="475">
        <f t="shared" si="216"/>
        <v>0</v>
      </c>
      <c r="AQ250" s="475">
        <f t="shared" si="216"/>
        <v>0</v>
      </c>
      <c r="AR250" s="475">
        <f t="shared" si="216"/>
        <v>0</v>
      </c>
      <c r="AS250" s="475">
        <f t="shared" si="216"/>
        <v>0</v>
      </c>
      <c r="AT250" s="475">
        <f t="shared" si="216"/>
        <v>0</v>
      </c>
      <c r="AU250" s="475">
        <f t="shared" si="216"/>
        <v>0</v>
      </c>
      <c r="AV250" s="475">
        <f t="shared" si="216"/>
        <v>0</v>
      </c>
      <c r="AW250" s="475">
        <f t="shared" si="216"/>
        <v>0</v>
      </c>
      <c r="AX250" s="475">
        <f t="shared" si="216"/>
        <v>0</v>
      </c>
      <c r="AY250" s="475">
        <f t="shared" si="216"/>
        <v>0</v>
      </c>
      <c r="AZ250" s="475">
        <f t="shared" si="216"/>
        <v>0</v>
      </c>
      <c r="BA250" s="475">
        <f t="shared" si="216"/>
        <v>0</v>
      </c>
      <c r="BB250" s="475">
        <f t="shared" si="216"/>
        <v>0</v>
      </c>
      <c r="BC250" s="475">
        <f t="shared" si="216"/>
        <v>0</v>
      </c>
      <c r="BD250" s="475">
        <f t="shared" si="216"/>
        <v>0</v>
      </c>
      <c r="BE250" s="475">
        <f t="shared" si="216"/>
        <v>0</v>
      </c>
      <c r="BF250" s="475">
        <f t="shared" si="216"/>
        <v>0</v>
      </c>
      <c r="BG250" s="475">
        <f t="shared" si="216"/>
        <v>0</v>
      </c>
      <c r="BH250" s="475">
        <f t="shared" si="216"/>
        <v>0</v>
      </c>
      <c r="BI250" s="475">
        <f t="shared" si="216"/>
        <v>0</v>
      </c>
      <c r="BJ250" s="475">
        <f t="shared" si="216"/>
        <v>0</v>
      </c>
      <c r="BK250" s="475">
        <f t="shared" si="216"/>
        <v>0</v>
      </c>
      <c r="BL250" s="475">
        <f t="shared" si="216"/>
        <v>0</v>
      </c>
      <c r="BM250" s="475">
        <f t="shared" si="216"/>
        <v>0</v>
      </c>
      <c r="BN250" s="475">
        <f t="shared" si="216"/>
        <v>0</v>
      </c>
      <c r="BO250" s="475">
        <f t="shared" si="216"/>
        <v>0</v>
      </c>
      <c r="BP250" s="475">
        <f t="shared" ref="BP250:EA253" si="222">_xlfn.IFNA(IF($B250=0,0,IF(DATE(BP$4,BP$5,1)&gt;=$B250,BP119,0)),0)</f>
        <v>0</v>
      </c>
      <c r="BQ250" s="475">
        <f t="shared" si="222"/>
        <v>0</v>
      </c>
      <c r="BR250" s="475">
        <f t="shared" ref="BR250:BX250" si="223">_xlfn.IFNA(IF($B250=0,0,IF(DATE(BR$4,BR$5,1)&gt;=$B250,BR119,0)),0)</f>
        <v>0</v>
      </c>
      <c r="BS250" s="475">
        <f t="shared" si="223"/>
        <v>0</v>
      </c>
      <c r="BT250" s="475">
        <f t="shared" si="223"/>
        <v>0</v>
      </c>
      <c r="BU250" s="475">
        <f t="shared" si="223"/>
        <v>0</v>
      </c>
      <c r="BV250" s="475">
        <f t="shared" si="223"/>
        <v>0</v>
      </c>
      <c r="BW250" s="475">
        <f t="shared" si="223"/>
        <v>0</v>
      </c>
      <c r="BX250" s="475">
        <f t="shared" si="223"/>
        <v>0</v>
      </c>
      <c r="BY250" s="475">
        <f t="shared" si="222"/>
        <v>0</v>
      </c>
      <c r="BZ250" s="475">
        <f t="shared" si="222"/>
        <v>0</v>
      </c>
      <c r="CA250" s="475">
        <f t="shared" si="222"/>
        <v>0</v>
      </c>
      <c r="CB250" s="475">
        <f t="shared" si="222"/>
        <v>0</v>
      </c>
      <c r="CC250" s="475">
        <f t="shared" si="222"/>
        <v>0</v>
      </c>
      <c r="CD250" s="475">
        <f t="shared" si="222"/>
        <v>0</v>
      </c>
      <c r="CE250" s="475">
        <f t="shared" si="222"/>
        <v>0</v>
      </c>
      <c r="CF250" s="475">
        <f t="shared" si="222"/>
        <v>0</v>
      </c>
      <c r="CG250" s="475">
        <f t="shared" si="222"/>
        <v>0</v>
      </c>
      <c r="CH250" s="475">
        <f t="shared" si="222"/>
        <v>0</v>
      </c>
      <c r="CI250" s="475">
        <f t="shared" si="222"/>
        <v>0</v>
      </c>
      <c r="CJ250" s="475">
        <f t="shared" si="222"/>
        <v>0</v>
      </c>
      <c r="CK250" s="475">
        <f t="shared" si="222"/>
        <v>436.11</v>
      </c>
      <c r="CL250" s="475">
        <f t="shared" si="222"/>
        <v>394.65</v>
      </c>
      <c r="CM250" s="475">
        <f t="shared" si="222"/>
        <v>418.35</v>
      </c>
      <c r="CN250" s="475">
        <f t="shared" si="222"/>
        <v>434.74</v>
      </c>
      <c r="CO250" s="475">
        <f t="shared" si="222"/>
        <v>454.06</v>
      </c>
      <c r="CP250" s="475">
        <f t="shared" si="222"/>
        <v>362.96</v>
      </c>
      <c r="CQ250" s="475">
        <f t="shared" si="222"/>
        <v>0</v>
      </c>
      <c r="CR250" s="475">
        <f t="shared" si="222"/>
        <v>0</v>
      </c>
      <c r="CS250" s="475">
        <f t="shared" si="222"/>
        <v>0</v>
      </c>
      <c r="CT250" s="475">
        <f t="shared" si="222"/>
        <v>0</v>
      </c>
      <c r="CU250" s="475">
        <f t="shared" si="222"/>
        <v>0</v>
      </c>
      <c r="CV250" s="475">
        <f t="shared" si="222"/>
        <v>0</v>
      </c>
      <c r="CW250" s="475">
        <f t="shared" si="222"/>
        <v>0</v>
      </c>
      <c r="CX250" s="475">
        <f t="shared" si="222"/>
        <v>0</v>
      </c>
      <c r="CY250" s="475">
        <f t="shared" si="222"/>
        <v>0</v>
      </c>
      <c r="CZ250" s="475">
        <f t="shared" si="222"/>
        <v>0</v>
      </c>
      <c r="DA250" s="475">
        <f t="shared" si="222"/>
        <v>0</v>
      </c>
      <c r="DB250" s="475">
        <f t="shared" si="222"/>
        <v>0</v>
      </c>
      <c r="DC250" s="475">
        <f t="shared" si="222"/>
        <v>34.6</v>
      </c>
      <c r="DD250" s="475">
        <f t="shared" si="222"/>
        <v>388.4</v>
      </c>
      <c r="DE250" s="475">
        <f t="shared" si="222"/>
        <v>423.72</v>
      </c>
      <c r="DF250" s="475">
        <f t="shared" si="222"/>
        <v>461.68</v>
      </c>
      <c r="DG250" s="475">
        <f t="shared" si="222"/>
        <v>441.37</v>
      </c>
      <c r="DH250" s="475">
        <f t="shared" si="222"/>
        <v>0</v>
      </c>
      <c r="DI250" s="475">
        <f t="shared" si="222"/>
        <v>0</v>
      </c>
      <c r="DJ250" s="475">
        <f t="shared" si="222"/>
        <v>0</v>
      </c>
      <c r="DK250" s="475">
        <f t="shared" si="222"/>
        <v>0</v>
      </c>
      <c r="DL250" s="475">
        <f t="shared" si="222"/>
        <v>0</v>
      </c>
      <c r="DM250" s="475">
        <f t="shared" si="222"/>
        <v>0</v>
      </c>
      <c r="DN250" s="475">
        <f t="shared" si="222"/>
        <v>0</v>
      </c>
      <c r="DO250" s="475">
        <f t="shared" si="222"/>
        <v>0</v>
      </c>
      <c r="DP250" s="475">
        <f t="shared" si="222"/>
        <v>0</v>
      </c>
      <c r="DQ250" s="475">
        <f t="shared" si="222"/>
        <v>0</v>
      </c>
      <c r="DR250" s="475">
        <f t="shared" si="222"/>
        <v>0</v>
      </c>
      <c r="DS250" s="475">
        <f t="shared" si="222"/>
        <v>0</v>
      </c>
      <c r="DT250" s="475">
        <f t="shared" si="222"/>
        <v>0</v>
      </c>
      <c r="DU250" s="475">
        <f t="shared" si="222"/>
        <v>0</v>
      </c>
      <c r="DV250" s="475">
        <f t="shared" si="222"/>
        <v>0</v>
      </c>
      <c r="DW250" s="475">
        <f t="shared" si="222"/>
        <v>0</v>
      </c>
      <c r="DX250" s="475">
        <f t="shared" si="222"/>
        <v>0</v>
      </c>
      <c r="DY250" s="475">
        <f t="shared" si="222"/>
        <v>0</v>
      </c>
      <c r="DZ250" s="475">
        <f t="shared" si="222"/>
        <v>0</v>
      </c>
      <c r="EA250" s="475">
        <f t="shared" si="222"/>
        <v>0</v>
      </c>
      <c r="EB250" s="475">
        <f t="shared" si="221"/>
        <v>0</v>
      </c>
      <c r="EC250" s="475">
        <f t="shared" si="221"/>
        <v>0</v>
      </c>
      <c r="ED250" s="475">
        <f t="shared" si="221"/>
        <v>0</v>
      </c>
      <c r="EE250" s="475">
        <f t="shared" si="221"/>
        <v>0</v>
      </c>
      <c r="EF250" s="475">
        <f t="shared" si="221"/>
        <v>0</v>
      </c>
      <c r="EG250" s="475">
        <f t="shared" si="221"/>
        <v>0</v>
      </c>
      <c r="EH250" s="475">
        <f t="shared" si="221"/>
        <v>0</v>
      </c>
      <c r="EI250" s="475">
        <f t="shared" si="221"/>
        <v>0</v>
      </c>
      <c r="EJ250" s="475">
        <f t="shared" si="221"/>
        <v>0</v>
      </c>
      <c r="EK250" s="475">
        <f t="shared" si="221"/>
        <v>0</v>
      </c>
      <c r="EL250" s="475">
        <f t="shared" si="221"/>
        <v>0</v>
      </c>
      <c r="EM250" s="475">
        <f t="shared" si="221"/>
        <v>0</v>
      </c>
      <c r="EN250" s="475">
        <f t="shared" si="221"/>
        <v>0</v>
      </c>
      <c r="EO250" s="475">
        <f t="shared" si="221"/>
        <v>0</v>
      </c>
      <c r="EP250" s="475">
        <f t="shared" si="221"/>
        <v>0</v>
      </c>
      <c r="EQ250" s="475">
        <f t="shared" si="221"/>
        <v>0</v>
      </c>
      <c r="ER250" s="475">
        <f t="shared" si="221"/>
        <v>0</v>
      </c>
      <c r="ES250" s="475">
        <f t="shared" si="221"/>
        <v>0</v>
      </c>
      <c r="ET250" s="475">
        <f t="shared" si="221"/>
        <v>0</v>
      </c>
      <c r="EU250" s="475">
        <f t="shared" si="221"/>
        <v>0</v>
      </c>
      <c r="EV250" s="475">
        <f t="shared" si="221"/>
        <v>0</v>
      </c>
      <c r="EW250" s="475">
        <f t="shared" si="221"/>
        <v>0</v>
      </c>
      <c r="EX250" s="475">
        <f t="shared" si="221"/>
        <v>0</v>
      </c>
      <c r="EY250" s="475">
        <f t="shared" si="221"/>
        <v>0</v>
      </c>
      <c r="EZ250" s="475">
        <f t="shared" si="221"/>
        <v>0</v>
      </c>
      <c r="FA250" s="475">
        <f t="shared" si="221"/>
        <v>0</v>
      </c>
      <c r="FB250" s="475">
        <f t="shared" si="221"/>
        <v>0</v>
      </c>
      <c r="FC250" s="475">
        <f t="shared" si="221"/>
        <v>0</v>
      </c>
      <c r="FD250" s="475">
        <f t="shared" si="221"/>
        <v>0</v>
      </c>
      <c r="FE250" s="475">
        <f t="shared" si="221"/>
        <v>0</v>
      </c>
      <c r="FF250" s="475">
        <f t="shared" si="221"/>
        <v>0</v>
      </c>
      <c r="FG250" s="475">
        <f t="shared" si="221"/>
        <v>0</v>
      </c>
      <c r="FH250" s="475">
        <f t="shared" si="221"/>
        <v>0</v>
      </c>
      <c r="FI250" s="475">
        <f t="shared" si="221"/>
        <v>0</v>
      </c>
      <c r="FJ250" s="475">
        <f t="shared" si="221"/>
        <v>0</v>
      </c>
      <c r="FK250" s="475">
        <f t="shared" si="221"/>
        <v>0</v>
      </c>
      <c r="FL250" s="475">
        <f t="shared" si="221"/>
        <v>0</v>
      </c>
      <c r="FM250" s="475">
        <f t="shared" si="221"/>
        <v>0</v>
      </c>
      <c r="FN250" s="475">
        <f t="shared" si="221"/>
        <v>0</v>
      </c>
      <c r="FO250" s="475">
        <f t="shared" si="221"/>
        <v>0</v>
      </c>
      <c r="FP250" s="475">
        <f t="shared" si="221"/>
        <v>0</v>
      </c>
      <c r="FQ250" s="475">
        <f t="shared" si="221"/>
        <v>0</v>
      </c>
      <c r="FR250" s="475">
        <f t="shared" si="221"/>
        <v>0</v>
      </c>
      <c r="FS250" s="475">
        <f t="shared" si="221"/>
        <v>0</v>
      </c>
      <c r="FT250" s="475">
        <f t="shared" si="221"/>
        <v>0</v>
      </c>
      <c r="FU250" s="475">
        <f t="shared" si="221"/>
        <v>0</v>
      </c>
      <c r="FV250" s="475">
        <f t="shared" si="221"/>
        <v>0</v>
      </c>
      <c r="FW250" s="475">
        <f t="shared" si="221"/>
        <v>0</v>
      </c>
      <c r="FX250" s="475">
        <f t="shared" si="221"/>
        <v>0</v>
      </c>
      <c r="FY250" s="475">
        <f t="shared" si="221"/>
        <v>0</v>
      </c>
      <c r="FZ250" s="475">
        <f t="shared" si="221"/>
        <v>0</v>
      </c>
      <c r="GA250" s="475">
        <f t="shared" si="221"/>
        <v>0</v>
      </c>
      <c r="GB250" s="475">
        <f t="shared" si="221"/>
        <v>0</v>
      </c>
    </row>
    <row r="251" spans="2:184" x14ac:dyDescent="0.35">
      <c r="B251" s="517">
        <f>VLOOKUP(C251,'QUALIFIED ENGINES'!$D$7:$P$9999,13,FALSE)</f>
        <v>45291</v>
      </c>
      <c r="C251" s="472">
        <f>'QUALIFIED ENGINES'!D153</f>
        <v>91517</v>
      </c>
      <c r="D251" s="475">
        <f t="shared" si="188"/>
        <v>0</v>
      </c>
      <c r="E251" s="475">
        <f t="shared" ref="E251:BP254" si="224">_xlfn.IFNA(IF($B251=0,0,IF(DATE(E$4,E$5,1)&gt;=$B251,E120,0)),0)</f>
        <v>0</v>
      </c>
      <c r="F251" s="475">
        <f t="shared" si="224"/>
        <v>0</v>
      </c>
      <c r="G251" s="475">
        <f t="shared" si="224"/>
        <v>0</v>
      </c>
      <c r="H251" s="475">
        <f t="shared" si="224"/>
        <v>0</v>
      </c>
      <c r="I251" s="475">
        <f t="shared" si="224"/>
        <v>0</v>
      </c>
      <c r="J251" s="475">
        <f t="shared" si="224"/>
        <v>0</v>
      </c>
      <c r="K251" s="475">
        <f t="shared" si="224"/>
        <v>0</v>
      </c>
      <c r="L251" s="475">
        <f t="shared" si="224"/>
        <v>0</v>
      </c>
      <c r="M251" s="475">
        <f t="shared" si="224"/>
        <v>0</v>
      </c>
      <c r="N251" s="475">
        <f t="shared" si="224"/>
        <v>0</v>
      </c>
      <c r="O251" s="475">
        <f t="shared" si="224"/>
        <v>0</v>
      </c>
      <c r="P251" s="475">
        <f t="shared" si="224"/>
        <v>0</v>
      </c>
      <c r="Q251" s="475">
        <f t="shared" si="224"/>
        <v>0</v>
      </c>
      <c r="R251" s="475">
        <f t="shared" si="224"/>
        <v>0</v>
      </c>
      <c r="S251" s="475">
        <f t="shared" si="224"/>
        <v>0</v>
      </c>
      <c r="T251" s="475">
        <f t="shared" si="224"/>
        <v>0</v>
      </c>
      <c r="U251" s="475">
        <f t="shared" si="224"/>
        <v>0</v>
      </c>
      <c r="V251" s="475">
        <f t="shared" si="224"/>
        <v>0</v>
      </c>
      <c r="W251" s="475">
        <f t="shared" si="224"/>
        <v>0</v>
      </c>
      <c r="X251" s="475">
        <f t="shared" si="224"/>
        <v>0</v>
      </c>
      <c r="Y251" s="475">
        <f t="shared" si="224"/>
        <v>0</v>
      </c>
      <c r="Z251" s="475">
        <f t="shared" si="224"/>
        <v>0</v>
      </c>
      <c r="AA251" s="475">
        <f t="shared" si="224"/>
        <v>0</v>
      </c>
      <c r="AB251" s="475">
        <f t="shared" si="224"/>
        <v>0</v>
      </c>
      <c r="AC251" s="475">
        <f t="shared" si="224"/>
        <v>0</v>
      </c>
      <c r="AD251" s="475">
        <f t="shared" si="224"/>
        <v>0</v>
      </c>
      <c r="AE251" s="475">
        <f t="shared" si="224"/>
        <v>0</v>
      </c>
      <c r="AF251" s="475">
        <f t="shared" si="224"/>
        <v>0</v>
      </c>
      <c r="AG251" s="475">
        <f t="shared" si="224"/>
        <v>0</v>
      </c>
      <c r="AH251" s="475">
        <f t="shared" si="224"/>
        <v>0</v>
      </c>
      <c r="AI251" s="475">
        <f t="shared" si="224"/>
        <v>0</v>
      </c>
      <c r="AJ251" s="475">
        <f t="shared" si="224"/>
        <v>0</v>
      </c>
      <c r="AK251" s="475">
        <f t="shared" si="224"/>
        <v>0</v>
      </c>
      <c r="AL251" s="475">
        <f t="shared" si="224"/>
        <v>0</v>
      </c>
      <c r="AM251" s="475">
        <f t="shared" si="224"/>
        <v>0</v>
      </c>
      <c r="AN251" s="475">
        <f t="shared" si="224"/>
        <v>0</v>
      </c>
      <c r="AO251" s="475">
        <f t="shared" si="224"/>
        <v>0</v>
      </c>
      <c r="AP251" s="475">
        <f t="shared" si="224"/>
        <v>0</v>
      </c>
      <c r="AQ251" s="475">
        <f t="shared" si="224"/>
        <v>0</v>
      </c>
      <c r="AR251" s="475">
        <f t="shared" si="224"/>
        <v>0</v>
      </c>
      <c r="AS251" s="475">
        <f t="shared" si="224"/>
        <v>0</v>
      </c>
      <c r="AT251" s="475">
        <f t="shared" si="224"/>
        <v>0</v>
      </c>
      <c r="AU251" s="475">
        <f t="shared" si="224"/>
        <v>0</v>
      </c>
      <c r="AV251" s="475">
        <f t="shared" si="224"/>
        <v>0</v>
      </c>
      <c r="AW251" s="475">
        <f t="shared" si="224"/>
        <v>0</v>
      </c>
      <c r="AX251" s="475">
        <f t="shared" si="224"/>
        <v>0</v>
      </c>
      <c r="AY251" s="475">
        <f t="shared" si="224"/>
        <v>0</v>
      </c>
      <c r="AZ251" s="475">
        <f t="shared" si="224"/>
        <v>0</v>
      </c>
      <c r="BA251" s="475">
        <f t="shared" si="224"/>
        <v>0</v>
      </c>
      <c r="BB251" s="475">
        <f t="shared" si="224"/>
        <v>0</v>
      </c>
      <c r="BC251" s="475">
        <f t="shared" si="224"/>
        <v>0</v>
      </c>
      <c r="BD251" s="475">
        <f t="shared" si="224"/>
        <v>0</v>
      </c>
      <c r="BE251" s="475">
        <f t="shared" si="224"/>
        <v>0</v>
      </c>
      <c r="BF251" s="475">
        <f t="shared" si="224"/>
        <v>0</v>
      </c>
      <c r="BG251" s="475">
        <f t="shared" si="224"/>
        <v>0</v>
      </c>
      <c r="BH251" s="475">
        <f t="shared" si="224"/>
        <v>0</v>
      </c>
      <c r="BI251" s="475">
        <f t="shared" si="224"/>
        <v>0</v>
      </c>
      <c r="BJ251" s="475">
        <f t="shared" si="224"/>
        <v>0</v>
      </c>
      <c r="BK251" s="475">
        <f t="shared" si="224"/>
        <v>0</v>
      </c>
      <c r="BL251" s="475">
        <f t="shared" si="224"/>
        <v>0</v>
      </c>
      <c r="BM251" s="475">
        <f t="shared" si="224"/>
        <v>0</v>
      </c>
      <c r="BN251" s="475">
        <f t="shared" si="224"/>
        <v>0</v>
      </c>
      <c r="BO251" s="475">
        <f t="shared" si="224"/>
        <v>0</v>
      </c>
      <c r="BP251" s="475">
        <f t="shared" si="224"/>
        <v>0</v>
      </c>
      <c r="BQ251" s="475">
        <f t="shared" si="222"/>
        <v>0</v>
      </c>
      <c r="BR251" s="475">
        <f t="shared" ref="BR251:BX251" si="225">_xlfn.IFNA(IF($B251=0,0,IF(DATE(BR$4,BR$5,1)&gt;=$B251,BR120,0)),0)</f>
        <v>0</v>
      </c>
      <c r="BS251" s="475">
        <f t="shared" si="225"/>
        <v>0</v>
      </c>
      <c r="BT251" s="475">
        <f t="shared" si="225"/>
        <v>0</v>
      </c>
      <c r="BU251" s="475">
        <f t="shared" si="225"/>
        <v>0</v>
      </c>
      <c r="BV251" s="475">
        <f t="shared" si="225"/>
        <v>0</v>
      </c>
      <c r="BW251" s="475">
        <f t="shared" si="225"/>
        <v>0</v>
      </c>
      <c r="BX251" s="475">
        <f t="shared" si="225"/>
        <v>0</v>
      </c>
      <c r="BY251" s="475">
        <f t="shared" si="222"/>
        <v>0</v>
      </c>
      <c r="BZ251" s="475">
        <f t="shared" si="222"/>
        <v>0</v>
      </c>
      <c r="CA251" s="475">
        <f t="shared" si="222"/>
        <v>0</v>
      </c>
      <c r="CB251" s="475">
        <f t="shared" si="222"/>
        <v>0</v>
      </c>
      <c r="CC251" s="475">
        <f t="shared" si="222"/>
        <v>0</v>
      </c>
      <c r="CD251" s="475">
        <f t="shared" si="222"/>
        <v>0</v>
      </c>
      <c r="CE251" s="475">
        <f t="shared" si="222"/>
        <v>0</v>
      </c>
      <c r="CF251" s="475">
        <f t="shared" si="222"/>
        <v>0</v>
      </c>
      <c r="CG251" s="475">
        <f t="shared" si="222"/>
        <v>0</v>
      </c>
      <c r="CH251" s="475">
        <f t="shared" si="222"/>
        <v>0</v>
      </c>
      <c r="CI251" s="475">
        <f t="shared" si="222"/>
        <v>0</v>
      </c>
      <c r="CJ251" s="475">
        <f t="shared" si="222"/>
        <v>0</v>
      </c>
      <c r="CK251" s="475">
        <f t="shared" si="222"/>
        <v>0</v>
      </c>
      <c r="CL251" s="475">
        <f t="shared" si="222"/>
        <v>0</v>
      </c>
      <c r="CM251" s="475">
        <f t="shared" si="222"/>
        <v>0</v>
      </c>
      <c r="CN251" s="475">
        <f t="shared" si="222"/>
        <v>0</v>
      </c>
      <c r="CO251" s="475">
        <f t="shared" si="222"/>
        <v>0</v>
      </c>
      <c r="CP251" s="475">
        <f t="shared" si="222"/>
        <v>0</v>
      </c>
      <c r="CQ251" s="475">
        <f t="shared" si="222"/>
        <v>28.13</v>
      </c>
      <c r="CR251" s="475">
        <f t="shared" si="222"/>
        <v>448.61</v>
      </c>
      <c r="CS251" s="475">
        <f t="shared" si="222"/>
        <v>424.64</v>
      </c>
      <c r="CT251" s="475">
        <f t="shared" si="222"/>
        <v>524.76</v>
      </c>
      <c r="CU251" s="475">
        <f t="shared" si="222"/>
        <v>414.79</v>
      </c>
      <c r="CV251" s="475">
        <f t="shared" si="222"/>
        <v>492.93</v>
      </c>
      <c r="CW251" s="475">
        <f t="shared" si="222"/>
        <v>484.26</v>
      </c>
      <c r="CX251" s="475">
        <f t="shared" si="222"/>
        <v>443.19</v>
      </c>
      <c r="CY251" s="475">
        <f t="shared" si="222"/>
        <v>393.32</v>
      </c>
      <c r="CZ251" s="475">
        <f t="shared" si="222"/>
        <v>473.4</v>
      </c>
      <c r="DA251" s="475">
        <f t="shared" si="222"/>
        <v>522.24</v>
      </c>
      <c r="DB251" s="475">
        <f t="shared" si="222"/>
        <v>459.84</v>
      </c>
      <c r="DC251" s="475">
        <f t="shared" si="222"/>
        <v>434.7</v>
      </c>
      <c r="DD251" s="475">
        <f t="shared" si="222"/>
        <v>515.24</v>
      </c>
      <c r="DE251" s="475">
        <f t="shared" si="222"/>
        <v>364.6</v>
      </c>
      <c r="DF251" s="475">
        <f t="shared" si="222"/>
        <v>454.21</v>
      </c>
      <c r="DG251" s="475">
        <f t="shared" si="222"/>
        <v>449.82</v>
      </c>
      <c r="DH251" s="475">
        <f t="shared" si="222"/>
        <v>0</v>
      </c>
      <c r="DI251" s="475">
        <f t="shared" si="222"/>
        <v>0</v>
      </c>
      <c r="DJ251" s="475">
        <f t="shared" si="222"/>
        <v>0</v>
      </c>
      <c r="DK251" s="475">
        <f t="shared" si="222"/>
        <v>0</v>
      </c>
      <c r="DL251" s="475">
        <f t="shared" si="222"/>
        <v>0</v>
      </c>
      <c r="DM251" s="475">
        <f t="shared" si="222"/>
        <v>0</v>
      </c>
      <c r="DN251" s="475">
        <f t="shared" si="222"/>
        <v>0</v>
      </c>
      <c r="DO251" s="475">
        <f t="shared" si="222"/>
        <v>0</v>
      </c>
      <c r="DP251" s="475">
        <f t="shared" si="222"/>
        <v>0</v>
      </c>
      <c r="DQ251" s="475">
        <f t="shared" si="222"/>
        <v>0</v>
      </c>
      <c r="DR251" s="475">
        <f t="shared" si="222"/>
        <v>0</v>
      </c>
      <c r="DS251" s="475">
        <f t="shared" si="222"/>
        <v>0</v>
      </c>
      <c r="DT251" s="475">
        <f t="shared" si="222"/>
        <v>0</v>
      </c>
      <c r="DU251" s="475">
        <f t="shared" si="222"/>
        <v>0</v>
      </c>
      <c r="DV251" s="475">
        <f t="shared" si="222"/>
        <v>0</v>
      </c>
      <c r="DW251" s="475">
        <f t="shared" si="222"/>
        <v>0</v>
      </c>
      <c r="DX251" s="475">
        <f t="shared" si="222"/>
        <v>0</v>
      </c>
      <c r="DY251" s="475">
        <f t="shared" si="222"/>
        <v>0</v>
      </c>
      <c r="DZ251" s="475">
        <f t="shared" si="222"/>
        <v>0</v>
      </c>
      <c r="EA251" s="475">
        <f t="shared" si="222"/>
        <v>0</v>
      </c>
      <c r="EB251" s="475">
        <f t="shared" si="221"/>
        <v>0</v>
      </c>
      <c r="EC251" s="475">
        <f t="shared" si="221"/>
        <v>0</v>
      </c>
      <c r="ED251" s="475">
        <f t="shared" si="221"/>
        <v>0</v>
      </c>
      <c r="EE251" s="475">
        <f t="shared" si="221"/>
        <v>0</v>
      </c>
      <c r="EF251" s="475">
        <f t="shared" si="221"/>
        <v>0</v>
      </c>
      <c r="EG251" s="475">
        <f t="shared" si="221"/>
        <v>0</v>
      </c>
      <c r="EH251" s="475">
        <f t="shared" si="221"/>
        <v>0</v>
      </c>
      <c r="EI251" s="475">
        <f t="shared" si="221"/>
        <v>0</v>
      </c>
      <c r="EJ251" s="475">
        <f t="shared" si="221"/>
        <v>0</v>
      </c>
      <c r="EK251" s="475">
        <f t="shared" si="221"/>
        <v>0</v>
      </c>
      <c r="EL251" s="475">
        <f t="shared" si="221"/>
        <v>0</v>
      </c>
      <c r="EM251" s="475">
        <f t="shared" si="221"/>
        <v>0</v>
      </c>
      <c r="EN251" s="475">
        <f t="shared" si="221"/>
        <v>0</v>
      </c>
      <c r="EO251" s="475">
        <f t="shared" si="221"/>
        <v>0</v>
      </c>
      <c r="EP251" s="475">
        <f t="shared" si="221"/>
        <v>0</v>
      </c>
      <c r="EQ251" s="475">
        <f t="shared" si="221"/>
        <v>0</v>
      </c>
      <c r="ER251" s="475">
        <f t="shared" si="221"/>
        <v>0</v>
      </c>
      <c r="ES251" s="475">
        <f t="shared" si="221"/>
        <v>0</v>
      </c>
      <c r="ET251" s="475">
        <f t="shared" si="221"/>
        <v>0</v>
      </c>
      <c r="EU251" s="475">
        <f t="shared" si="221"/>
        <v>0</v>
      </c>
      <c r="EV251" s="475">
        <f t="shared" si="221"/>
        <v>0</v>
      </c>
      <c r="EW251" s="475">
        <f t="shared" si="221"/>
        <v>0</v>
      </c>
      <c r="EX251" s="475">
        <f t="shared" si="221"/>
        <v>0</v>
      </c>
      <c r="EY251" s="475">
        <f t="shared" si="221"/>
        <v>0</v>
      </c>
      <c r="EZ251" s="475">
        <f t="shared" si="221"/>
        <v>0</v>
      </c>
      <c r="FA251" s="475">
        <f t="shared" si="221"/>
        <v>0</v>
      </c>
      <c r="FB251" s="475">
        <f t="shared" si="221"/>
        <v>0</v>
      </c>
      <c r="FC251" s="475">
        <f t="shared" si="221"/>
        <v>0</v>
      </c>
      <c r="FD251" s="475">
        <f t="shared" si="221"/>
        <v>0</v>
      </c>
      <c r="FE251" s="475">
        <f t="shared" si="221"/>
        <v>0</v>
      </c>
      <c r="FF251" s="475">
        <f t="shared" si="221"/>
        <v>0</v>
      </c>
      <c r="FG251" s="475">
        <f t="shared" si="221"/>
        <v>0</v>
      </c>
      <c r="FH251" s="475">
        <f t="shared" si="221"/>
        <v>0</v>
      </c>
      <c r="FI251" s="475">
        <f t="shared" si="221"/>
        <v>0</v>
      </c>
      <c r="FJ251" s="475">
        <f t="shared" si="221"/>
        <v>0</v>
      </c>
      <c r="FK251" s="475">
        <f t="shared" si="221"/>
        <v>0</v>
      </c>
      <c r="FL251" s="475">
        <f t="shared" si="221"/>
        <v>0</v>
      </c>
      <c r="FM251" s="475">
        <f t="shared" si="221"/>
        <v>0</v>
      </c>
      <c r="FN251" s="475">
        <f t="shared" si="221"/>
        <v>0</v>
      </c>
      <c r="FO251" s="475">
        <f t="shared" si="221"/>
        <v>0</v>
      </c>
      <c r="FP251" s="475">
        <f t="shared" si="221"/>
        <v>0</v>
      </c>
      <c r="FQ251" s="475">
        <f t="shared" si="221"/>
        <v>0</v>
      </c>
      <c r="FR251" s="475">
        <f t="shared" si="221"/>
        <v>0</v>
      </c>
      <c r="FS251" s="475">
        <f t="shared" si="221"/>
        <v>0</v>
      </c>
      <c r="FT251" s="475">
        <f t="shared" si="221"/>
        <v>0</v>
      </c>
      <c r="FU251" s="475">
        <f t="shared" si="221"/>
        <v>0</v>
      </c>
      <c r="FV251" s="475">
        <f t="shared" si="221"/>
        <v>0</v>
      </c>
      <c r="FW251" s="475">
        <f t="shared" si="221"/>
        <v>0</v>
      </c>
      <c r="FX251" s="475">
        <f t="shared" si="221"/>
        <v>0</v>
      </c>
      <c r="FY251" s="475">
        <f t="shared" si="221"/>
        <v>0</v>
      </c>
      <c r="FZ251" s="475">
        <f t="shared" si="221"/>
        <v>0</v>
      </c>
      <c r="GA251" s="475">
        <f t="shared" si="221"/>
        <v>0</v>
      </c>
      <c r="GB251" s="475">
        <f t="shared" si="221"/>
        <v>0</v>
      </c>
    </row>
    <row r="252" spans="2:184" x14ac:dyDescent="0.35">
      <c r="B252" s="517">
        <f>VLOOKUP(C252,'QUALIFIED ENGINES'!$D$7:$P$9999,13,FALSE)</f>
        <v>44657</v>
      </c>
      <c r="C252" s="472">
        <f>'QUALIFIED ENGINES'!D154</f>
        <v>91610</v>
      </c>
      <c r="D252" s="475">
        <f t="shared" si="188"/>
        <v>0</v>
      </c>
      <c r="E252" s="475">
        <f t="shared" si="224"/>
        <v>0</v>
      </c>
      <c r="F252" s="475">
        <f t="shared" si="224"/>
        <v>0</v>
      </c>
      <c r="G252" s="475">
        <f t="shared" si="224"/>
        <v>0</v>
      </c>
      <c r="H252" s="475">
        <f t="shared" si="224"/>
        <v>0</v>
      </c>
      <c r="I252" s="475">
        <f t="shared" si="224"/>
        <v>0</v>
      </c>
      <c r="J252" s="475">
        <f t="shared" si="224"/>
        <v>0</v>
      </c>
      <c r="K252" s="475">
        <f t="shared" si="224"/>
        <v>0</v>
      </c>
      <c r="L252" s="475">
        <f t="shared" si="224"/>
        <v>0</v>
      </c>
      <c r="M252" s="475">
        <f t="shared" si="224"/>
        <v>0</v>
      </c>
      <c r="N252" s="475">
        <f t="shared" si="224"/>
        <v>0</v>
      </c>
      <c r="O252" s="475">
        <f t="shared" si="224"/>
        <v>0</v>
      </c>
      <c r="P252" s="475">
        <f t="shared" si="224"/>
        <v>0</v>
      </c>
      <c r="Q252" s="475">
        <f t="shared" si="224"/>
        <v>0</v>
      </c>
      <c r="R252" s="475">
        <f t="shared" si="224"/>
        <v>0</v>
      </c>
      <c r="S252" s="475">
        <f t="shared" si="224"/>
        <v>0</v>
      </c>
      <c r="T252" s="475">
        <f t="shared" si="224"/>
        <v>0</v>
      </c>
      <c r="U252" s="475">
        <f t="shared" si="224"/>
        <v>0</v>
      </c>
      <c r="V252" s="475">
        <f t="shared" si="224"/>
        <v>0</v>
      </c>
      <c r="W252" s="475">
        <f t="shared" si="224"/>
        <v>0</v>
      </c>
      <c r="X252" s="475">
        <f t="shared" si="224"/>
        <v>0</v>
      </c>
      <c r="Y252" s="475">
        <f t="shared" si="224"/>
        <v>0</v>
      </c>
      <c r="Z252" s="475">
        <f t="shared" si="224"/>
        <v>0</v>
      </c>
      <c r="AA252" s="475">
        <f t="shared" si="224"/>
        <v>0</v>
      </c>
      <c r="AB252" s="475">
        <f t="shared" si="224"/>
        <v>0</v>
      </c>
      <c r="AC252" s="475">
        <f t="shared" si="224"/>
        <v>0</v>
      </c>
      <c r="AD252" s="475">
        <f t="shared" si="224"/>
        <v>0</v>
      </c>
      <c r="AE252" s="475">
        <f t="shared" si="224"/>
        <v>0</v>
      </c>
      <c r="AF252" s="475">
        <f t="shared" si="224"/>
        <v>0</v>
      </c>
      <c r="AG252" s="475">
        <f t="shared" si="224"/>
        <v>0</v>
      </c>
      <c r="AH252" s="475">
        <f t="shared" si="224"/>
        <v>0</v>
      </c>
      <c r="AI252" s="475">
        <f t="shared" si="224"/>
        <v>0</v>
      </c>
      <c r="AJ252" s="475">
        <f t="shared" si="224"/>
        <v>0</v>
      </c>
      <c r="AK252" s="475">
        <f t="shared" si="224"/>
        <v>0</v>
      </c>
      <c r="AL252" s="475">
        <f t="shared" si="224"/>
        <v>0</v>
      </c>
      <c r="AM252" s="475">
        <f t="shared" si="224"/>
        <v>0</v>
      </c>
      <c r="AN252" s="475">
        <f t="shared" si="224"/>
        <v>0</v>
      </c>
      <c r="AO252" s="475">
        <f t="shared" si="224"/>
        <v>0</v>
      </c>
      <c r="AP252" s="475">
        <f t="shared" si="224"/>
        <v>0</v>
      </c>
      <c r="AQ252" s="475">
        <f t="shared" si="224"/>
        <v>0</v>
      </c>
      <c r="AR252" s="475">
        <f t="shared" si="224"/>
        <v>0</v>
      </c>
      <c r="AS252" s="475">
        <f t="shared" si="224"/>
        <v>0</v>
      </c>
      <c r="AT252" s="475">
        <f t="shared" si="224"/>
        <v>0</v>
      </c>
      <c r="AU252" s="475">
        <f t="shared" si="224"/>
        <v>0</v>
      </c>
      <c r="AV252" s="475">
        <f t="shared" si="224"/>
        <v>0</v>
      </c>
      <c r="AW252" s="475">
        <f t="shared" si="224"/>
        <v>0</v>
      </c>
      <c r="AX252" s="475">
        <f t="shared" si="224"/>
        <v>0</v>
      </c>
      <c r="AY252" s="475">
        <f t="shared" si="224"/>
        <v>0</v>
      </c>
      <c r="AZ252" s="475">
        <f t="shared" si="224"/>
        <v>0</v>
      </c>
      <c r="BA252" s="475">
        <f t="shared" si="224"/>
        <v>0</v>
      </c>
      <c r="BB252" s="475">
        <f t="shared" si="224"/>
        <v>0</v>
      </c>
      <c r="BC252" s="475">
        <f t="shared" si="224"/>
        <v>0</v>
      </c>
      <c r="BD252" s="475">
        <f t="shared" si="224"/>
        <v>0</v>
      </c>
      <c r="BE252" s="475">
        <f t="shared" si="224"/>
        <v>0</v>
      </c>
      <c r="BF252" s="475">
        <f t="shared" si="224"/>
        <v>0</v>
      </c>
      <c r="BG252" s="475">
        <f t="shared" si="224"/>
        <v>0</v>
      </c>
      <c r="BH252" s="475">
        <f t="shared" si="224"/>
        <v>0</v>
      </c>
      <c r="BI252" s="475">
        <f t="shared" si="224"/>
        <v>0</v>
      </c>
      <c r="BJ252" s="475">
        <f t="shared" si="224"/>
        <v>0</v>
      </c>
      <c r="BK252" s="475">
        <f t="shared" si="224"/>
        <v>0</v>
      </c>
      <c r="BL252" s="475">
        <f t="shared" si="224"/>
        <v>0</v>
      </c>
      <c r="BM252" s="475">
        <f t="shared" si="224"/>
        <v>0</v>
      </c>
      <c r="BN252" s="475">
        <f t="shared" si="224"/>
        <v>0</v>
      </c>
      <c r="BO252" s="475">
        <f t="shared" si="224"/>
        <v>0</v>
      </c>
      <c r="BP252" s="475">
        <f t="shared" si="224"/>
        <v>0</v>
      </c>
      <c r="BQ252" s="475">
        <f t="shared" si="222"/>
        <v>0</v>
      </c>
      <c r="BR252" s="475">
        <f t="shared" ref="BR252:BX252" si="226">_xlfn.IFNA(IF($B252=0,0,IF(DATE(BR$4,BR$5,1)&gt;=$B252,BR121,0)),0)</f>
        <v>0</v>
      </c>
      <c r="BS252" s="475">
        <f t="shared" si="226"/>
        <v>0</v>
      </c>
      <c r="BT252" s="475">
        <f t="shared" si="226"/>
        <v>0</v>
      </c>
      <c r="BU252" s="475">
        <f t="shared" si="226"/>
        <v>0</v>
      </c>
      <c r="BV252" s="475">
        <f t="shared" si="226"/>
        <v>0</v>
      </c>
      <c r="BW252" s="475">
        <f t="shared" si="226"/>
        <v>0</v>
      </c>
      <c r="BX252" s="475">
        <f t="shared" si="226"/>
        <v>0</v>
      </c>
      <c r="BY252" s="475">
        <f t="shared" si="222"/>
        <v>0</v>
      </c>
      <c r="BZ252" s="475">
        <f t="shared" si="222"/>
        <v>0</v>
      </c>
      <c r="CA252" s="475">
        <f t="shared" si="222"/>
        <v>0</v>
      </c>
      <c r="CB252" s="475">
        <f t="shared" si="222"/>
        <v>0</v>
      </c>
      <c r="CC252" s="475">
        <f t="shared" si="222"/>
        <v>0</v>
      </c>
      <c r="CD252" s="475">
        <f t="shared" si="222"/>
        <v>0</v>
      </c>
      <c r="CE252" s="475">
        <f t="shared" si="222"/>
        <v>0</v>
      </c>
      <c r="CF252" s="475">
        <f t="shared" si="222"/>
        <v>0</v>
      </c>
      <c r="CG252" s="475">
        <f t="shared" si="222"/>
        <v>0</v>
      </c>
      <c r="CH252" s="475">
        <f t="shared" si="222"/>
        <v>0</v>
      </c>
      <c r="CI252" s="475">
        <f t="shared" si="222"/>
        <v>0</v>
      </c>
      <c r="CJ252" s="475">
        <f t="shared" si="222"/>
        <v>0</v>
      </c>
      <c r="CK252" s="475">
        <f t="shared" si="222"/>
        <v>0</v>
      </c>
      <c r="CL252" s="475">
        <f t="shared" si="222"/>
        <v>0</v>
      </c>
      <c r="CM252" s="475">
        <f t="shared" si="222"/>
        <v>0</v>
      </c>
      <c r="CN252" s="475">
        <f t="shared" si="222"/>
        <v>0</v>
      </c>
      <c r="CO252" s="475">
        <f t="shared" si="222"/>
        <v>0</v>
      </c>
      <c r="CP252" s="475">
        <f t="shared" si="222"/>
        <v>0</v>
      </c>
      <c r="CQ252" s="475">
        <f t="shared" si="222"/>
        <v>0</v>
      </c>
      <c r="CR252" s="475">
        <f t="shared" si="222"/>
        <v>0</v>
      </c>
      <c r="CS252" s="475">
        <f t="shared" si="222"/>
        <v>0</v>
      </c>
      <c r="CT252" s="475">
        <f t="shared" si="222"/>
        <v>0</v>
      </c>
      <c r="CU252" s="475">
        <f t="shared" si="222"/>
        <v>0</v>
      </c>
      <c r="CV252" s="475">
        <f t="shared" si="222"/>
        <v>0</v>
      </c>
      <c r="CW252" s="475">
        <f t="shared" si="222"/>
        <v>0</v>
      </c>
      <c r="CX252" s="475">
        <f t="shared" si="222"/>
        <v>0</v>
      </c>
      <c r="CY252" s="475">
        <f t="shared" si="222"/>
        <v>0</v>
      </c>
      <c r="CZ252" s="475">
        <f t="shared" si="222"/>
        <v>0</v>
      </c>
      <c r="DA252" s="475">
        <f t="shared" si="222"/>
        <v>0</v>
      </c>
      <c r="DB252" s="475">
        <f t="shared" si="222"/>
        <v>0</v>
      </c>
      <c r="DC252" s="475">
        <f t="shared" si="222"/>
        <v>0</v>
      </c>
      <c r="DD252" s="475">
        <f t="shared" si="222"/>
        <v>0</v>
      </c>
      <c r="DE252" s="475">
        <f t="shared" si="222"/>
        <v>0</v>
      </c>
      <c r="DF252" s="475">
        <f t="shared" si="222"/>
        <v>0</v>
      </c>
      <c r="DG252" s="475">
        <f t="shared" si="222"/>
        <v>0</v>
      </c>
      <c r="DH252" s="475">
        <f t="shared" si="222"/>
        <v>0</v>
      </c>
      <c r="DI252" s="475">
        <f t="shared" si="222"/>
        <v>0</v>
      </c>
      <c r="DJ252" s="475">
        <f t="shared" si="222"/>
        <v>0</v>
      </c>
      <c r="DK252" s="475">
        <f t="shared" si="222"/>
        <v>0</v>
      </c>
      <c r="DL252" s="475">
        <f t="shared" si="222"/>
        <v>0</v>
      </c>
      <c r="DM252" s="475">
        <f t="shared" si="222"/>
        <v>0</v>
      </c>
      <c r="DN252" s="475">
        <f t="shared" si="222"/>
        <v>0</v>
      </c>
      <c r="DO252" s="475">
        <f t="shared" si="222"/>
        <v>0</v>
      </c>
      <c r="DP252" s="475">
        <f t="shared" si="222"/>
        <v>0</v>
      </c>
      <c r="DQ252" s="475">
        <f t="shared" si="222"/>
        <v>0</v>
      </c>
      <c r="DR252" s="475">
        <f t="shared" si="222"/>
        <v>0</v>
      </c>
      <c r="DS252" s="475">
        <f t="shared" si="222"/>
        <v>0</v>
      </c>
      <c r="DT252" s="475">
        <f t="shared" si="222"/>
        <v>0</v>
      </c>
      <c r="DU252" s="475">
        <f t="shared" si="222"/>
        <v>0</v>
      </c>
      <c r="DV252" s="475">
        <f t="shared" si="222"/>
        <v>0</v>
      </c>
      <c r="DW252" s="475">
        <f t="shared" si="222"/>
        <v>0</v>
      </c>
      <c r="DX252" s="475">
        <f t="shared" si="222"/>
        <v>0</v>
      </c>
      <c r="DY252" s="475">
        <f t="shared" si="222"/>
        <v>0</v>
      </c>
      <c r="DZ252" s="475">
        <f t="shared" si="222"/>
        <v>0</v>
      </c>
      <c r="EA252" s="475">
        <f t="shared" si="222"/>
        <v>0</v>
      </c>
      <c r="EB252" s="475">
        <f t="shared" si="221"/>
        <v>0</v>
      </c>
      <c r="EC252" s="475">
        <f t="shared" si="221"/>
        <v>0</v>
      </c>
      <c r="ED252" s="475">
        <f t="shared" si="221"/>
        <v>0</v>
      </c>
      <c r="EE252" s="475">
        <f t="shared" si="221"/>
        <v>0</v>
      </c>
      <c r="EF252" s="475">
        <f t="shared" si="221"/>
        <v>0</v>
      </c>
      <c r="EG252" s="475">
        <f t="shared" si="221"/>
        <v>0</v>
      </c>
      <c r="EH252" s="475">
        <f t="shared" si="221"/>
        <v>0</v>
      </c>
      <c r="EI252" s="475">
        <f t="shared" si="221"/>
        <v>0</v>
      </c>
      <c r="EJ252" s="475">
        <f t="shared" si="221"/>
        <v>0</v>
      </c>
      <c r="EK252" s="475">
        <f t="shared" si="221"/>
        <v>0</v>
      </c>
      <c r="EL252" s="475">
        <f t="shared" si="221"/>
        <v>0</v>
      </c>
      <c r="EM252" s="475">
        <f t="shared" si="221"/>
        <v>0</v>
      </c>
      <c r="EN252" s="475">
        <f t="shared" si="221"/>
        <v>0</v>
      </c>
      <c r="EO252" s="475">
        <f t="shared" si="221"/>
        <v>0</v>
      </c>
      <c r="EP252" s="475">
        <f t="shared" si="221"/>
        <v>0</v>
      </c>
      <c r="EQ252" s="475">
        <f t="shared" si="221"/>
        <v>0</v>
      </c>
      <c r="ER252" s="475">
        <f t="shared" si="221"/>
        <v>0</v>
      </c>
      <c r="ES252" s="475">
        <f t="shared" si="221"/>
        <v>0</v>
      </c>
      <c r="ET252" s="475">
        <f t="shared" si="221"/>
        <v>0</v>
      </c>
      <c r="EU252" s="475">
        <f t="shared" si="221"/>
        <v>0</v>
      </c>
      <c r="EV252" s="475">
        <f t="shared" si="221"/>
        <v>0</v>
      </c>
      <c r="EW252" s="475">
        <f t="shared" si="221"/>
        <v>0</v>
      </c>
      <c r="EX252" s="475">
        <f t="shared" si="221"/>
        <v>0</v>
      </c>
      <c r="EY252" s="475">
        <f t="shared" si="221"/>
        <v>0</v>
      </c>
      <c r="EZ252" s="475">
        <f t="shared" si="221"/>
        <v>0</v>
      </c>
      <c r="FA252" s="475">
        <f t="shared" si="221"/>
        <v>0</v>
      </c>
      <c r="FB252" s="475">
        <f t="shared" si="221"/>
        <v>0</v>
      </c>
      <c r="FC252" s="475">
        <f t="shared" si="221"/>
        <v>0</v>
      </c>
      <c r="FD252" s="475">
        <f t="shared" si="221"/>
        <v>0</v>
      </c>
      <c r="FE252" s="475">
        <f t="shared" si="221"/>
        <v>0</v>
      </c>
      <c r="FF252" s="475">
        <f t="shared" si="221"/>
        <v>0</v>
      </c>
      <c r="FG252" s="475">
        <f t="shared" si="221"/>
        <v>0</v>
      </c>
      <c r="FH252" s="475">
        <f t="shared" si="221"/>
        <v>0</v>
      </c>
      <c r="FI252" s="475">
        <f t="shared" si="221"/>
        <v>0</v>
      </c>
      <c r="FJ252" s="475">
        <f t="shared" si="221"/>
        <v>0</v>
      </c>
      <c r="FK252" s="475">
        <f t="shared" si="221"/>
        <v>0</v>
      </c>
      <c r="FL252" s="475">
        <f t="shared" si="221"/>
        <v>0</v>
      </c>
      <c r="FM252" s="475">
        <f t="shared" si="221"/>
        <v>0</v>
      </c>
      <c r="FN252" s="475">
        <f t="shared" si="221"/>
        <v>0</v>
      </c>
      <c r="FO252" s="475">
        <f t="shared" si="221"/>
        <v>0</v>
      </c>
      <c r="FP252" s="475">
        <f t="shared" si="221"/>
        <v>0</v>
      </c>
      <c r="FQ252" s="475">
        <f t="shared" si="221"/>
        <v>0</v>
      </c>
      <c r="FR252" s="475">
        <f t="shared" si="221"/>
        <v>0</v>
      </c>
      <c r="FS252" s="475">
        <f t="shared" si="221"/>
        <v>0</v>
      </c>
      <c r="FT252" s="475">
        <f t="shared" si="221"/>
        <v>0</v>
      </c>
      <c r="FU252" s="475">
        <f t="shared" si="221"/>
        <v>0</v>
      </c>
      <c r="FV252" s="475">
        <f t="shared" si="221"/>
        <v>0</v>
      </c>
      <c r="FW252" s="475">
        <f t="shared" si="221"/>
        <v>0</v>
      </c>
      <c r="FX252" s="475">
        <f t="shared" si="221"/>
        <v>0</v>
      </c>
      <c r="FY252" s="475">
        <f t="shared" si="221"/>
        <v>0</v>
      </c>
      <c r="FZ252" s="475">
        <f t="shared" si="221"/>
        <v>0</v>
      </c>
      <c r="GA252" s="475">
        <f t="shared" si="221"/>
        <v>0</v>
      </c>
      <c r="GB252" s="475">
        <f t="shared" si="221"/>
        <v>0</v>
      </c>
    </row>
    <row r="253" spans="2:184" x14ac:dyDescent="0.35">
      <c r="B253" s="517">
        <f>VLOOKUP(C253,'QUALIFIED ENGINES'!$D$7:$P$9999,13,FALSE)</f>
        <v>45291</v>
      </c>
      <c r="C253" s="472">
        <f>'QUALIFIED ENGINES'!D155</f>
        <v>91519</v>
      </c>
      <c r="D253" s="475">
        <f t="shared" si="188"/>
        <v>0</v>
      </c>
      <c r="E253" s="475">
        <f t="shared" si="224"/>
        <v>0</v>
      </c>
      <c r="F253" s="475">
        <f t="shared" si="224"/>
        <v>0</v>
      </c>
      <c r="G253" s="475">
        <f t="shared" si="224"/>
        <v>0</v>
      </c>
      <c r="H253" s="475">
        <f t="shared" si="224"/>
        <v>0</v>
      </c>
      <c r="I253" s="475">
        <f t="shared" si="224"/>
        <v>0</v>
      </c>
      <c r="J253" s="475">
        <f t="shared" si="224"/>
        <v>0</v>
      </c>
      <c r="K253" s="475">
        <f t="shared" si="224"/>
        <v>0</v>
      </c>
      <c r="L253" s="475">
        <f t="shared" si="224"/>
        <v>0</v>
      </c>
      <c r="M253" s="475">
        <f t="shared" si="224"/>
        <v>0</v>
      </c>
      <c r="N253" s="475">
        <f t="shared" si="224"/>
        <v>0</v>
      </c>
      <c r="O253" s="475">
        <f t="shared" si="224"/>
        <v>0</v>
      </c>
      <c r="P253" s="475">
        <f t="shared" si="224"/>
        <v>0</v>
      </c>
      <c r="Q253" s="475">
        <f t="shared" si="224"/>
        <v>0</v>
      </c>
      <c r="R253" s="475">
        <f t="shared" si="224"/>
        <v>0</v>
      </c>
      <c r="S253" s="475">
        <f t="shared" si="224"/>
        <v>0</v>
      </c>
      <c r="T253" s="475">
        <f t="shared" si="224"/>
        <v>0</v>
      </c>
      <c r="U253" s="475">
        <f t="shared" si="224"/>
        <v>0</v>
      </c>
      <c r="V253" s="475">
        <f t="shared" si="224"/>
        <v>0</v>
      </c>
      <c r="W253" s="475">
        <f t="shared" si="224"/>
        <v>0</v>
      </c>
      <c r="X253" s="475">
        <f t="shared" si="224"/>
        <v>0</v>
      </c>
      <c r="Y253" s="475">
        <f t="shared" si="224"/>
        <v>0</v>
      </c>
      <c r="Z253" s="475">
        <f t="shared" si="224"/>
        <v>0</v>
      </c>
      <c r="AA253" s="475">
        <f t="shared" si="224"/>
        <v>0</v>
      </c>
      <c r="AB253" s="475">
        <f t="shared" si="224"/>
        <v>0</v>
      </c>
      <c r="AC253" s="475">
        <f t="shared" si="224"/>
        <v>0</v>
      </c>
      <c r="AD253" s="475">
        <f t="shared" si="224"/>
        <v>0</v>
      </c>
      <c r="AE253" s="475">
        <f t="shared" si="224"/>
        <v>0</v>
      </c>
      <c r="AF253" s="475">
        <f t="shared" si="224"/>
        <v>0</v>
      </c>
      <c r="AG253" s="475">
        <f t="shared" si="224"/>
        <v>0</v>
      </c>
      <c r="AH253" s="475">
        <f t="shared" si="224"/>
        <v>0</v>
      </c>
      <c r="AI253" s="475">
        <f t="shared" si="224"/>
        <v>0</v>
      </c>
      <c r="AJ253" s="475">
        <f t="shared" si="224"/>
        <v>0</v>
      </c>
      <c r="AK253" s="475">
        <f t="shared" si="224"/>
        <v>0</v>
      </c>
      <c r="AL253" s="475">
        <f t="shared" si="224"/>
        <v>0</v>
      </c>
      <c r="AM253" s="475">
        <f t="shared" si="224"/>
        <v>0</v>
      </c>
      <c r="AN253" s="475">
        <f t="shared" si="224"/>
        <v>0</v>
      </c>
      <c r="AO253" s="475">
        <f t="shared" si="224"/>
        <v>0</v>
      </c>
      <c r="AP253" s="475">
        <f t="shared" si="224"/>
        <v>0</v>
      </c>
      <c r="AQ253" s="475">
        <f t="shared" si="224"/>
        <v>0</v>
      </c>
      <c r="AR253" s="475">
        <f t="shared" si="224"/>
        <v>0</v>
      </c>
      <c r="AS253" s="475">
        <f t="shared" si="224"/>
        <v>0</v>
      </c>
      <c r="AT253" s="475">
        <f t="shared" si="224"/>
        <v>0</v>
      </c>
      <c r="AU253" s="475">
        <f t="shared" si="224"/>
        <v>0</v>
      </c>
      <c r="AV253" s="475">
        <f t="shared" si="224"/>
        <v>0</v>
      </c>
      <c r="AW253" s="475">
        <f t="shared" si="224"/>
        <v>0</v>
      </c>
      <c r="AX253" s="475">
        <f t="shared" si="224"/>
        <v>0</v>
      </c>
      <c r="AY253" s="475">
        <f t="shared" si="224"/>
        <v>0</v>
      </c>
      <c r="AZ253" s="475">
        <f t="shared" si="224"/>
        <v>0</v>
      </c>
      <c r="BA253" s="475">
        <f t="shared" si="224"/>
        <v>0</v>
      </c>
      <c r="BB253" s="475">
        <f t="shared" si="224"/>
        <v>0</v>
      </c>
      <c r="BC253" s="475">
        <f t="shared" si="224"/>
        <v>0</v>
      </c>
      <c r="BD253" s="475">
        <f t="shared" si="224"/>
        <v>0</v>
      </c>
      <c r="BE253" s="475">
        <f t="shared" si="224"/>
        <v>0</v>
      </c>
      <c r="BF253" s="475">
        <f t="shared" si="224"/>
        <v>0</v>
      </c>
      <c r="BG253" s="475">
        <f t="shared" si="224"/>
        <v>0</v>
      </c>
      <c r="BH253" s="475">
        <f t="shared" si="224"/>
        <v>0</v>
      </c>
      <c r="BI253" s="475">
        <f t="shared" si="224"/>
        <v>0</v>
      </c>
      <c r="BJ253" s="475">
        <f t="shared" si="224"/>
        <v>0</v>
      </c>
      <c r="BK253" s="475">
        <f t="shared" si="224"/>
        <v>0</v>
      </c>
      <c r="BL253" s="475">
        <f t="shared" si="224"/>
        <v>0</v>
      </c>
      <c r="BM253" s="475">
        <f t="shared" si="224"/>
        <v>0</v>
      </c>
      <c r="BN253" s="475">
        <f t="shared" si="224"/>
        <v>0</v>
      </c>
      <c r="BO253" s="475">
        <f t="shared" si="224"/>
        <v>0</v>
      </c>
      <c r="BP253" s="475">
        <f t="shared" si="224"/>
        <v>0</v>
      </c>
      <c r="BQ253" s="475">
        <f t="shared" si="222"/>
        <v>0</v>
      </c>
      <c r="BR253" s="475">
        <f t="shared" ref="BR253:BX253" si="227">_xlfn.IFNA(IF($B253=0,0,IF(DATE(BR$4,BR$5,1)&gt;=$B253,BR122,0)),0)</f>
        <v>0</v>
      </c>
      <c r="BS253" s="475">
        <f t="shared" si="227"/>
        <v>0</v>
      </c>
      <c r="BT253" s="475">
        <f t="shared" si="227"/>
        <v>0</v>
      </c>
      <c r="BU253" s="475">
        <f t="shared" si="227"/>
        <v>0</v>
      </c>
      <c r="BV253" s="475">
        <f t="shared" si="227"/>
        <v>0</v>
      </c>
      <c r="BW253" s="475">
        <f t="shared" si="227"/>
        <v>0</v>
      </c>
      <c r="BX253" s="475">
        <f t="shared" si="227"/>
        <v>0</v>
      </c>
      <c r="BY253" s="475">
        <f t="shared" si="222"/>
        <v>0</v>
      </c>
      <c r="BZ253" s="475">
        <f t="shared" si="222"/>
        <v>0</v>
      </c>
      <c r="CA253" s="475">
        <f t="shared" si="222"/>
        <v>0</v>
      </c>
      <c r="CB253" s="475">
        <f t="shared" si="222"/>
        <v>0</v>
      </c>
      <c r="CC253" s="475">
        <f t="shared" si="222"/>
        <v>0</v>
      </c>
      <c r="CD253" s="475">
        <f t="shared" si="222"/>
        <v>0</v>
      </c>
      <c r="CE253" s="475">
        <f t="shared" si="222"/>
        <v>0</v>
      </c>
      <c r="CF253" s="475">
        <f t="shared" si="222"/>
        <v>0</v>
      </c>
      <c r="CG253" s="475">
        <f t="shared" si="222"/>
        <v>0</v>
      </c>
      <c r="CH253" s="475">
        <f t="shared" si="222"/>
        <v>0</v>
      </c>
      <c r="CI253" s="475">
        <f t="shared" si="222"/>
        <v>0</v>
      </c>
      <c r="CJ253" s="475">
        <f t="shared" si="222"/>
        <v>0</v>
      </c>
      <c r="CK253" s="475">
        <f t="shared" si="222"/>
        <v>391.29</v>
      </c>
      <c r="CL253" s="475">
        <f t="shared" si="222"/>
        <v>450.36</v>
      </c>
      <c r="CM253" s="475">
        <f t="shared" si="222"/>
        <v>446.08</v>
      </c>
      <c r="CN253" s="475">
        <f t="shared" si="222"/>
        <v>445.87</v>
      </c>
      <c r="CO253" s="475">
        <f t="shared" si="222"/>
        <v>464.53</v>
      </c>
      <c r="CP253" s="475">
        <f t="shared" si="222"/>
        <v>220.32</v>
      </c>
      <c r="CQ253" s="475">
        <f t="shared" si="222"/>
        <v>0</v>
      </c>
      <c r="CR253" s="475">
        <f t="shared" si="222"/>
        <v>0</v>
      </c>
      <c r="CS253" s="475">
        <f t="shared" si="222"/>
        <v>0</v>
      </c>
      <c r="CT253" s="475">
        <f t="shared" si="222"/>
        <v>0</v>
      </c>
      <c r="CU253" s="475">
        <f t="shared" si="222"/>
        <v>0</v>
      </c>
      <c r="CV253" s="475">
        <f t="shared" si="222"/>
        <v>0</v>
      </c>
      <c r="CW253" s="475">
        <f t="shared" si="222"/>
        <v>0</v>
      </c>
      <c r="CX253" s="475">
        <f t="shared" si="222"/>
        <v>0</v>
      </c>
      <c r="CY253" s="475">
        <f t="shared" si="222"/>
        <v>0</v>
      </c>
      <c r="CZ253" s="475">
        <f t="shared" si="222"/>
        <v>0</v>
      </c>
      <c r="DA253" s="475">
        <f t="shared" si="222"/>
        <v>0</v>
      </c>
      <c r="DB253" s="475">
        <f t="shared" si="222"/>
        <v>0</v>
      </c>
      <c r="DC253" s="475">
        <f t="shared" si="222"/>
        <v>0</v>
      </c>
      <c r="DD253" s="475">
        <f t="shared" si="222"/>
        <v>0</v>
      </c>
      <c r="DE253" s="475">
        <f t="shared" si="222"/>
        <v>0</v>
      </c>
      <c r="DF253" s="475">
        <f t="shared" si="222"/>
        <v>0</v>
      </c>
      <c r="DG253" s="475">
        <f t="shared" si="222"/>
        <v>0</v>
      </c>
      <c r="DH253" s="475">
        <f t="shared" si="222"/>
        <v>0</v>
      </c>
      <c r="DI253" s="475">
        <f t="shared" si="222"/>
        <v>0</v>
      </c>
      <c r="DJ253" s="475">
        <f t="shared" si="222"/>
        <v>0</v>
      </c>
      <c r="DK253" s="475">
        <f t="shared" si="222"/>
        <v>0</v>
      </c>
      <c r="DL253" s="475">
        <f t="shared" si="222"/>
        <v>0</v>
      </c>
      <c r="DM253" s="475">
        <f t="shared" si="222"/>
        <v>0</v>
      </c>
      <c r="DN253" s="475">
        <f t="shared" si="222"/>
        <v>0</v>
      </c>
      <c r="DO253" s="475">
        <f t="shared" si="222"/>
        <v>0</v>
      </c>
      <c r="DP253" s="475">
        <f t="shared" si="222"/>
        <v>0</v>
      </c>
      <c r="DQ253" s="475">
        <f t="shared" si="222"/>
        <v>0</v>
      </c>
      <c r="DR253" s="475">
        <f t="shared" si="222"/>
        <v>0</v>
      </c>
      <c r="DS253" s="475">
        <f t="shared" si="222"/>
        <v>0</v>
      </c>
      <c r="DT253" s="475">
        <f t="shared" si="222"/>
        <v>0</v>
      </c>
      <c r="DU253" s="475">
        <f t="shared" si="222"/>
        <v>0</v>
      </c>
      <c r="DV253" s="475">
        <f t="shared" si="222"/>
        <v>0</v>
      </c>
      <c r="DW253" s="475">
        <f t="shared" si="222"/>
        <v>0</v>
      </c>
      <c r="DX253" s="475">
        <f t="shared" si="222"/>
        <v>0</v>
      </c>
      <c r="DY253" s="475">
        <f t="shared" si="222"/>
        <v>0</v>
      </c>
      <c r="DZ253" s="475">
        <f t="shared" si="222"/>
        <v>0</v>
      </c>
      <c r="EA253" s="475">
        <f t="shared" si="222"/>
        <v>0</v>
      </c>
      <c r="EB253" s="475">
        <f t="shared" si="221"/>
        <v>0</v>
      </c>
      <c r="EC253" s="475">
        <f t="shared" si="221"/>
        <v>0</v>
      </c>
      <c r="ED253" s="475">
        <f t="shared" si="221"/>
        <v>0</v>
      </c>
      <c r="EE253" s="475">
        <f t="shared" si="221"/>
        <v>0</v>
      </c>
      <c r="EF253" s="475">
        <f t="shared" si="221"/>
        <v>0</v>
      </c>
      <c r="EG253" s="475">
        <f t="shared" si="221"/>
        <v>0</v>
      </c>
      <c r="EH253" s="475">
        <f t="shared" si="221"/>
        <v>0</v>
      </c>
      <c r="EI253" s="475">
        <f t="shared" si="221"/>
        <v>0</v>
      </c>
      <c r="EJ253" s="475">
        <f t="shared" si="221"/>
        <v>0</v>
      </c>
      <c r="EK253" s="475">
        <f t="shared" si="221"/>
        <v>0</v>
      </c>
      <c r="EL253" s="475">
        <f t="shared" si="221"/>
        <v>0</v>
      </c>
      <c r="EM253" s="475">
        <f t="shared" si="221"/>
        <v>0</v>
      </c>
      <c r="EN253" s="475">
        <f t="shared" si="221"/>
        <v>0</v>
      </c>
      <c r="EO253" s="475">
        <f t="shared" si="221"/>
        <v>0</v>
      </c>
      <c r="EP253" s="475">
        <f t="shared" si="221"/>
        <v>0</v>
      </c>
      <c r="EQ253" s="475">
        <f t="shared" si="221"/>
        <v>0</v>
      </c>
      <c r="ER253" s="475">
        <f t="shared" si="221"/>
        <v>0</v>
      </c>
      <c r="ES253" s="475">
        <f t="shared" si="221"/>
        <v>0</v>
      </c>
      <c r="ET253" s="475">
        <f t="shared" si="221"/>
        <v>0</v>
      </c>
      <c r="EU253" s="475">
        <f t="shared" si="221"/>
        <v>0</v>
      </c>
      <c r="EV253" s="475">
        <f t="shared" si="221"/>
        <v>0</v>
      </c>
      <c r="EW253" s="475">
        <f t="shared" si="221"/>
        <v>0</v>
      </c>
      <c r="EX253" s="475">
        <f t="shared" si="221"/>
        <v>0</v>
      </c>
      <c r="EY253" s="475">
        <f t="shared" si="221"/>
        <v>0</v>
      </c>
      <c r="EZ253" s="475">
        <f t="shared" si="221"/>
        <v>0</v>
      </c>
      <c r="FA253" s="475">
        <f t="shared" si="221"/>
        <v>0</v>
      </c>
      <c r="FB253" s="475">
        <f t="shared" si="221"/>
        <v>0</v>
      </c>
      <c r="FC253" s="475">
        <f t="shared" si="221"/>
        <v>0</v>
      </c>
      <c r="FD253" s="475">
        <f t="shared" si="221"/>
        <v>0</v>
      </c>
      <c r="FE253" s="475">
        <f t="shared" si="221"/>
        <v>0</v>
      </c>
      <c r="FF253" s="475">
        <f t="shared" si="221"/>
        <v>0</v>
      </c>
      <c r="FG253" s="475">
        <f t="shared" si="221"/>
        <v>0</v>
      </c>
      <c r="FH253" s="475">
        <f t="shared" si="221"/>
        <v>0</v>
      </c>
      <c r="FI253" s="475">
        <f t="shared" si="221"/>
        <v>0</v>
      </c>
      <c r="FJ253" s="475">
        <f t="shared" si="221"/>
        <v>0</v>
      </c>
      <c r="FK253" s="475">
        <f t="shared" si="221"/>
        <v>0</v>
      </c>
      <c r="FL253" s="475">
        <f t="shared" si="221"/>
        <v>0</v>
      </c>
      <c r="FM253" s="475">
        <f t="shared" si="221"/>
        <v>0</v>
      </c>
      <c r="FN253" s="475">
        <f t="shared" si="221"/>
        <v>0</v>
      </c>
      <c r="FO253" s="475">
        <f t="shared" si="221"/>
        <v>0</v>
      </c>
      <c r="FP253" s="475">
        <f t="shared" si="221"/>
        <v>0</v>
      </c>
      <c r="FQ253" s="475">
        <f t="shared" si="221"/>
        <v>0</v>
      </c>
      <c r="FR253" s="475">
        <f t="shared" si="221"/>
        <v>0</v>
      </c>
      <c r="FS253" s="475">
        <f t="shared" ref="FS253:GB253" si="228">_xlfn.IFNA(IF($B253=0,0,IF(DATE(FS$4,FS$5,1)&gt;=$B253,FS122,0)),0)</f>
        <v>0</v>
      </c>
      <c r="FT253" s="475">
        <f t="shared" si="228"/>
        <v>0</v>
      </c>
      <c r="FU253" s="475">
        <f t="shared" si="228"/>
        <v>0</v>
      </c>
      <c r="FV253" s="475">
        <f t="shared" si="228"/>
        <v>0</v>
      </c>
      <c r="FW253" s="475">
        <f t="shared" si="228"/>
        <v>0</v>
      </c>
      <c r="FX253" s="475">
        <f t="shared" si="228"/>
        <v>0</v>
      </c>
      <c r="FY253" s="475">
        <f t="shared" si="228"/>
        <v>0</v>
      </c>
      <c r="FZ253" s="475">
        <f t="shared" si="228"/>
        <v>0</v>
      </c>
      <c r="GA253" s="475">
        <f t="shared" si="228"/>
        <v>0</v>
      </c>
      <c r="GB253" s="475">
        <f t="shared" si="228"/>
        <v>0</v>
      </c>
    </row>
    <row r="254" spans="2:184" x14ac:dyDescent="0.35">
      <c r="B254" s="517">
        <f>VLOOKUP(C254,'QUALIFIED ENGINES'!$D$7:$P$9999,13,FALSE)</f>
        <v>45160.041666666664</v>
      </c>
      <c r="C254" s="472">
        <f>'QUALIFIED ENGINES'!D156</f>
        <v>91504</v>
      </c>
      <c r="D254" s="475">
        <f t="shared" si="188"/>
        <v>0</v>
      </c>
      <c r="E254" s="475">
        <f t="shared" si="224"/>
        <v>0</v>
      </c>
      <c r="F254" s="475">
        <f t="shared" si="224"/>
        <v>0</v>
      </c>
      <c r="G254" s="475">
        <f t="shared" si="224"/>
        <v>0</v>
      </c>
      <c r="H254" s="475">
        <f t="shared" si="224"/>
        <v>0</v>
      </c>
      <c r="I254" s="475">
        <f t="shared" si="224"/>
        <v>0</v>
      </c>
      <c r="J254" s="475">
        <f t="shared" si="224"/>
        <v>0</v>
      </c>
      <c r="K254" s="475">
        <f t="shared" si="224"/>
        <v>0</v>
      </c>
      <c r="L254" s="475">
        <f t="shared" si="224"/>
        <v>0</v>
      </c>
      <c r="M254" s="475">
        <f t="shared" si="224"/>
        <v>0</v>
      </c>
      <c r="N254" s="475">
        <f t="shared" si="224"/>
        <v>0</v>
      </c>
      <c r="O254" s="475">
        <f t="shared" si="224"/>
        <v>0</v>
      </c>
      <c r="P254" s="475">
        <f t="shared" si="224"/>
        <v>0</v>
      </c>
      <c r="Q254" s="475">
        <f t="shared" si="224"/>
        <v>0</v>
      </c>
      <c r="R254" s="475">
        <f t="shared" si="224"/>
        <v>0</v>
      </c>
      <c r="S254" s="475">
        <f t="shared" si="224"/>
        <v>0</v>
      </c>
      <c r="T254" s="475">
        <f t="shared" si="224"/>
        <v>0</v>
      </c>
      <c r="U254" s="475">
        <f t="shared" si="224"/>
        <v>0</v>
      </c>
      <c r="V254" s="475">
        <f t="shared" si="224"/>
        <v>0</v>
      </c>
      <c r="W254" s="475">
        <f t="shared" si="224"/>
        <v>0</v>
      </c>
      <c r="X254" s="475">
        <f t="shared" si="224"/>
        <v>0</v>
      </c>
      <c r="Y254" s="475">
        <f t="shared" si="224"/>
        <v>0</v>
      </c>
      <c r="Z254" s="475">
        <f t="shared" si="224"/>
        <v>0</v>
      </c>
      <c r="AA254" s="475">
        <f t="shared" si="224"/>
        <v>0</v>
      </c>
      <c r="AB254" s="475">
        <f t="shared" si="224"/>
        <v>0</v>
      </c>
      <c r="AC254" s="475">
        <f t="shared" si="224"/>
        <v>0</v>
      </c>
      <c r="AD254" s="475">
        <f t="shared" si="224"/>
        <v>0</v>
      </c>
      <c r="AE254" s="475">
        <f t="shared" si="224"/>
        <v>0</v>
      </c>
      <c r="AF254" s="475">
        <f t="shared" si="224"/>
        <v>0</v>
      </c>
      <c r="AG254" s="475">
        <f t="shared" si="224"/>
        <v>0</v>
      </c>
      <c r="AH254" s="475">
        <f t="shared" si="224"/>
        <v>0</v>
      </c>
      <c r="AI254" s="475">
        <f t="shared" si="224"/>
        <v>0</v>
      </c>
      <c r="AJ254" s="475">
        <f t="shared" si="224"/>
        <v>0</v>
      </c>
      <c r="AK254" s="475">
        <f t="shared" si="224"/>
        <v>0</v>
      </c>
      <c r="AL254" s="475">
        <f t="shared" si="224"/>
        <v>0</v>
      </c>
      <c r="AM254" s="475">
        <f t="shared" si="224"/>
        <v>0</v>
      </c>
      <c r="AN254" s="475">
        <f t="shared" si="224"/>
        <v>0</v>
      </c>
      <c r="AO254" s="475">
        <f t="shared" si="224"/>
        <v>0</v>
      </c>
      <c r="AP254" s="475">
        <f t="shared" si="224"/>
        <v>0</v>
      </c>
      <c r="AQ254" s="475">
        <f t="shared" si="224"/>
        <v>0</v>
      </c>
      <c r="AR254" s="475">
        <f t="shared" si="224"/>
        <v>0</v>
      </c>
      <c r="AS254" s="475">
        <f t="shared" si="224"/>
        <v>0</v>
      </c>
      <c r="AT254" s="475">
        <f t="shared" si="224"/>
        <v>0</v>
      </c>
      <c r="AU254" s="475">
        <f t="shared" si="224"/>
        <v>0</v>
      </c>
      <c r="AV254" s="475">
        <f t="shared" si="224"/>
        <v>0</v>
      </c>
      <c r="AW254" s="475">
        <f t="shared" si="224"/>
        <v>0</v>
      </c>
      <c r="AX254" s="475">
        <f t="shared" si="224"/>
        <v>0</v>
      </c>
      <c r="AY254" s="475">
        <f t="shared" si="224"/>
        <v>0</v>
      </c>
      <c r="AZ254" s="475">
        <f t="shared" si="224"/>
        <v>0</v>
      </c>
      <c r="BA254" s="475">
        <f t="shared" si="224"/>
        <v>0</v>
      </c>
      <c r="BB254" s="475">
        <f t="shared" si="224"/>
        <v>0</v>
      </c>
      <c r="BC254" s="475">
        <f t="shared" si="224"/>
        <v>0</v>
      </c>
      <c r="BD254" s="475">
        <f t="shared" si="224"/>
        <v>0</v>
      </c>
      <c r="BE254" s="475">
        <f t="shared" si="224"/>
        <v>0</v>
      </c>
      <c r="BF254" s="475">
        <f t="shared" si="224"/>
        <v>0</v>
      </c>
      <c r="BG254" s="475">
        <f t="shared" si="224"/>
        <v>0</v>
      </c>
      <c r="BH254" s="475">
        <f t="shared" si="224"/>
        <v>0</v>
      </c>
      <c r="BI254" s="475">
        <f t="shared" si="224"/>
        <v>0</v>
      </c>
      <c r="BJ254" s="475">
        <f t="shared" si="224"/>
        <v>0</v>
      </c>
      <c r="BK254" s="475">
        <f t="shared" si="224"/>
        <v>0</v>
      </c>
      <c r="BL254" s="475">
        <f t="shared" si="224"/>
        <v>0</v>
      </c>
      <c r="BM254" s="475">
        <f t="shared" si="224"/>
        <v>0</v>
      </c>
      <c r="BN254" s="475">
        <f t="shared" si="224"/>
        <v>0</v>
      </c>
      <c r="BO254" s="475">
        <f t="shared" si="224"/>
        <v>0</v>
      </c>
      <c r="BP254" s="475">
        <f t="shared" ref="BP254:EA257" si="229">_xlfn.IFNA(IF($B254=0,0,IF(DATE(BP$4,BP$5,1)&gt;=$B254,BP123,0)),0)</f>
        <v>0</v>
      </c>
      <c r="BQ254" s="475">
        <f t="shared" si="229"/>
        <v>0</v>
      </c>
      <c r="BR254" s="475">
        <f t="shared" ref="BR254:BX254" si="230">_xlfn.IFNA(IF($B254=0,0,IF(DATE(BR$4,BR$5,1)&gt;=$B254,BR123,0)),0)</f>
        <v>0</v>
      </c>
      <c r="BS254" s="475">
        <f t="shared" si="230"/>
        <v>0</v>
      </c>
      <c r="BT254" s="475">
        <f t="shared" si="230"/>
        <v>0</v>
      </c>
      <c r="BU254" s="475">
        <f t="shared" si="230"/>
        <v>0</v>
      </c>
      <c r="BV254" s="475">
        <f t="shared" si="230"/>
        <v>0</v>
      </c>
      <c r="BW254" s="475">
        <f t="shared" si="230"/>
        <v>0</v>
      </c>
      <c r="BX254" s="475">
        <f t="shared" si="230"/>
        <v>0</v>
      </c>
      <c r="BY254" s="475">
        <f t="shared" si="229"/>
        <v>0</v>
      </c>
      <c r="BZ254" s="475">
        <f t="shared" si="229"/>
        <v>0</v>
      </c>
      <c r="CA254" s="475">
        <f t="shared" si="229"/>
        <v>0</v>
      </c>
      <c r="CB254" s="475">
        <f t="shared" si="229"/>
        <v>0</v>
      </c>
      <c r="CC254" s="475">
        <f t="shared" si="229"/>
        <v>0</v>
      </c>
      <c r="CD254" s="475">
        <f t="shared" si="229"/>
        <v>0</v>
      </c>
      <c r="CE254" s="475">
        <f t="shared" si="229"/>
        <v>0</v>
      </c>
      <c r="CF254" s="475">
        <f t="shared" si="229"/>
        <v>0</v>
      </c>
      <c r="CG254" s="475">
        <f t="shared" si="229"/>
        <v>73.319999999999993</v>
      </c>
      <c r="CH254" s="475">
        <f t="shared" si="229"/>
        <v>407.25</v>
      </c>
      <c r="CI254" s="475">
        <f t="shared" si="229"/>
        <v>330.58</v>
      </c>
      <c r="CJ254" s="475">
        <f t="shared" si="229"/>
        <v>68.819999999999993</v>
      </c>
      <c r="CK254" s="475">
        <f t="shared" si="229"/>
        <v>25.08</v>
      </c>
      <c r="CL254" s="475">
        <f t="shared" si="229"/>
        <v>368.78</v>
      </c>
      <c r="CM254" s="475">
        <f t="shared" si="229"/>
        <v>365.12</v>
      </c>
      <c r="CN254" s="475">
        <f t="shared" si="229"/>
        <v>372.1</v>
      </c>
      <c r="CO254" s="475">
        <f t="shared" si="229"/>
        <v>357.53</v>
      </c>
      <c r="CP254" s="475">
        <f t="shared" si="229"/>
        <v>316.69</v>
      </c>
      <c r="CQ254" s="475">
        <f t="shared" si="229"/>
        <v>408.61</v>
      </c>
      <c r="CR254" s="475">
        <f t="shared" si="229"/>
        <v>319.12</v>
      </c>
      <c r="CS254" s="475">
        <f t="shared" si="229"/>
        <v>357.26</v>
      </c>
      <c r="CT254" s="475">
        <f t="shared" si="229"/>
        <v>379.29</v>
      </c>
      <c r="CU254" s="475">
        <f t="shared" si="229"/>
        <v>100.72</v>
      </c>
      <c r="CV254" s="475">
        <f t="shared" si="229"/>
        <v>396.51</v>
      </c>
      <c r="CW254" s="475">
        <f t="shared" si="229"/>
        <v>339.34</v>
      </c>
      <c r="CX254" s="475">
        <f t="shared" si="229"/>
        <v>372.93</v>
      </c>
      <c r="CY254" s="475">
        <f t="shared" si="229"/>
        <v>389.05</v>
      </c>
      <c r="CZ254" s="475">
        <f t="shared" si="229"/>
        <v>67.680000000000007</v>
      </c>
      <c r="DA254" s="475">
        <f t="shared" si="229"/>
        <v>0</v>
      </c>
      <c r="DB254" s="475">
        <f t="shared" si="229"/>
        <v>65.05</v>
      </c>
      <c r="DC254" s="475">
        <f t="shared" si="229"/>
        <v>439.05</v>
      </c>
      <c r="DD254" s="475">
        <f t="shared" si="229"/>
        <v>411.37</v>
      </c>
      <c r="DE254" s="475">
        <f t="shared" si="229"/>
        <v>427.05</v>
      </c>
      <c r="DF254" s="475">
        <f t="shared" si="229"/>
        <v>435.42</v>
      </c>
      <c r="DG254" s="475">
        <f t="shared" si="229"/>
        <v>404.76</v>
      </c>
      <c r="DH254" s="475">
        <f t="shared" si="229"/>
        <v>0</v>
      </c>
      <c r="DI254" s="475">
        <f t="shared" si="229"/>
        <v>0</v>
      </c>
      <c r="DJ254" s="475">
        <f t="shared" si="229"/>
        <v>0</v>
      </c>
      <c r="DK254" s="475">
        <f t="shared" si="229"/>
        <v>0</v>
      </c>
      <c r="DL254" s="475">
        <f t="shared" si="229"/>
        <v>0</v>
      </c>
      <c r="DM254" s="475">
        <f t="shared" si="229"/>
        <v>0</v>
      </c>
      <c r="DN254" s="475">
        <f t="shared" si="229"/>
        <v>0</v>
      </c>
      <c r="DO254" s="475">
        <f t="shared" si="229"/>
        <v>0</v>
      </c>
      <c r="DP254" s="475">
        <f t="shared" si="229"/>
        <v>0</v>
      </c>
      <c r="DQ254" s="475">
        <f t="shared" si="229"/>
        <v>0</v>
      </c>
      <c r="DR254" s="475">
        <f t="shared" si="229"/>
        <v>0</v>
      </c>
      <c r="DS254" s="475">
        <f t="shared" si="229"/>
        <v>0</v>
      </c>
      <c r="DT254" s="475">
        <f t="shared" si="229"/>
        <v>0</v>
      </c>
      <c r="DU254" s="475">
        <f t="shared" si="229"/>
        <v>0</v>
      </c>
      <c r="DV254" s="475">
        <f t="shared" si="229"/>
        <v>0</v>
      </c>
      <c r="DW254" s="475">
        <f t="shared" si="229"/>
        <v>0</v>
      </c>
      <c r="DX254" s="475">
        <f t="shared" si="229"/>
        <v>0</v>
      </c>
      <c r="DY254" s="475">
        <f t="shared" si="229"/>
        <v>0</v>
      </c>
      <c r="DZ254" s="475">
        <f t="shared" si="229"/>
        <v>0</v>
      </c>
      <c r="EA254" s="475">
        <f t="shared" si="229"/>
        <v>0</v>
      </c>
      <c r="EB254" s="475">
        <f t="shared" ref="EB254:GB258" si="231">_xlfn.IFNA(IF($B254=0,0,IF(DATE(EB$4,EB$5,1)&gt;=$B254,EB123,0)),0)</f>
        <v>0</v>
      </c>
      <c r="EC254" s="475">
        <f t="shared" si="231"/>
        <v>0</v>
      </c>
      <c r="ED254" s="475">
        <f t="shared" si="231"/>
        <v>0</v>
      </c>
      <c r="EE254" s="475">
        <f t="shared" si="231"/>
        <v>0</v>
      </c>
      <c r="EF254" s="475">
        <f t="shared" si="231"/>
        <v>0</v>
      </c>
      <c r="EG254" s="475">
        <f t="shared" si="231"/>
        <v>0</v>
      </c>
      <c r="EH254" s="475">
        <f t="shared" si="231"/>
        <v>0</v>
      </c>
      <c r="EI254" s="475">
        <f t="shared" si="231"/>
        <v>0</v>
      </c>
      <c r="EJ254" s="475">
        <f t="shared" si="231"/>
        <v>0</v>
      </c>
      <c r="EK254" s="475">
        <f t="shared" si="231"/>
        <v>0</v>
      </c>
      <c r="EL254" s="475">
        <f t="shared" si="231"/>
        <v>0</v>
      </c>
      <c r="EM254" s="475">
        <f t="shared" si="231"/>
        <v>0</v>
      </c>
      <c r="EN254" s="475">
        <f t="shared" si="231"/>
        <v>0</v>
      </c>
      <c r="EO254" s="475">
        <f t="shared" si="231"/>
        <v>0</v>
      </c>
      <c r="EP254" s="475">
        <f t="shared" si="231"/>
        <v>0</v>
      </c>
      <c r="EQ254" s="475">
        <f t="shared" si="231"/>
        <v>0</v>
      </c>
      <c r="ER254" s="475">
        <f t="shared" si="231"/>
        <v>0</v>
      </c>
      <c r="ES254" s="475">
        <f t="shared" si="231"/>
        <v>0</v>
      </c>
      <c r="ET254" s="475">
        <f t="shared" si="231"/>
        <v>0</v>
      </c>
      <c r="EU254" s="475">
        <f t="shared" si="231"/>
        <v>0</v>
      </c>
      <c r="EV254" s="475">
        <f t="shared" si="231"/>
        <v>0</v>
      </c>
      <c r="EW254" s="475">
        <f t="shared" si="231"/>
        <v>0</v>
      </c>
      <c r="EX254" s="475">
        <f t="shared" si="231"/>
        <v>0</v>
      </c>
      <c r="EY254" s="475">
        <f t="shared" si="231"/>
        <v>0</v>
      </c>
      <c r="EZ254" s="475">
        <f t="shared" si="231"/>
        <v>0</v>
      </c>
      <c r="FA254" s="475">
        <f t="shared" si="231"/>
        <v>0</v>
      </c>
      <c r="FB254" s="475">
        <f t="shared" si="231"/>
        <v>0</v>
      </c>
      <c r="FC254" s="475">
        <f t="shared" si="231"/>
        <v>0</v>
      </c>
      <c r="FD254" s="475">
        <f t="shared" si="231"/>
        <v>0</v>
      </c>
      <c r="FE254" s="475">
        <f t="shared" si="231"/>
        <v>0</v>
      </c>
      <c r="FF254" s="475">
        <f t="shared" si="231"/>
        <v>0</v>
      </c>
      <c r="FG254" s="475">
        <f t="shared" si="231"/>
        <v>0</v>
      </c>
      <c r="FH254" s="475">
        <f t="shared" si="231"/>
        <v>0</v>
      </c>
      <c r="FI254" s="475">
        <f t="shared" si="231"/>
        <v>0</v>
      </c>
      <c r="FJ254" s="475">
        <f t="shared" si="231"/>
        <v>0</v>
      </c>
      <c r="FK254" s="475">
        <f t="shared" si="231"/>
        <v>0</v>
      </c>
      <c r="FL254" s="475">
        <f t="shared" si="231"/>
        <v>0</v>
      </c>
      <c r="FM254" s="475">
        <f t="shared" si="231"/>
        <v>0</v>
      </c>
      <c r="FN254" s="475">
        <f t="shared" si="231"/>
        <v>0</v>
      </c>
      <c r="FO254" s="475">
        <f t="shared" si="231"/>
        <v>0</v>
      </c>
      <c r="FP254" s="475">
        <f t="shared" si="231"/>
        <v>0</v>
      </c>
      <c r="FQ254" s="475">
        <f t="shared" si="231"/>
        <v>0</v>
      </c>
      <c r="FR254" s="475">
        <f t="shared" si="231"/>
        <v>0</v>
      </c>
      <c r="FS254" s="475">
        <f t="shared" si="231"/>
        <v>0</v>
      </c>
      <c r="FT254" s="475">
        <f t="shared" si="231"/>
        <v>0</v>
      </c>
      <c r="FU254" s="475">
        <f t="shared" si="231"/>
        <v>0</v>
      </c>
      <c r="FV254" s="475">
        <f t="shared" si="231"/>
        <v>0</v>
      </c>
      <c r="FW254" s="475">
        <f t="shared" si="231"/>
        <v>0</v>
      </c>
      <c r="FX254" s="475">
        <f t="shared" si="231"/>
        <v>0</v>
      </c>
      <c r="FY254" s="475">
        <f t="shared" si="231"/>
        <v>0</v>
      </c>
      <c r="FZ254" s="475">
        <f t="shared" si="231"/>
        <v>0</v>
      </c>
      <c r="GA254" s="475">
        <f t="shared" si="231"/>
        <v>0</v>
      </c>
      <c r="GB254" s="475">
        <f t="shared" si="231"/>
        <v>0</v>
      </c>
    </row>
    <row r="255" spans="2:184" x14ac:dyDescent="0.35">
      <c r="B255" s="517">
        <f>VLOOKUP(C255,'QUALIFIED ENGINES'!$D$7:$P$9999,13,FALSE)</f>
        <v>45291</v>
      </c>
      <c r="C255" s="472">
        <f>'QUALIFIED ENGINES'!D157</f>
        <v>91527</v>
      </c>
      <c r="D255" s="475">
        <f t="shared" si="188"/>
        <v>0</v>
      </c>
      <c r="E255" s="475">
        <f t="shared" ref="E255:BP258" si="232">_xlfn.IFNA(IF($B255=0,0,IF(DATE(E$4,E$5,1)&gt;=$B255,E124,0)),0)</f>
        <v>0</v>
      </c>
      <c r="F255" s="475">
        <f t="shared" si="232"/>
        <v>0</v>
      </c>
      <c r="G255" s="475">
        <f t="shared" si="232"/>
        <v>0</v>
      </c>
      <c r="H255" s="475">
        <f t="shared" si="232"/>
        <v>0</v>
      </c>
      <c r="I255" s="475">
        <f t="shared" si="232"/>
        <v>0</v>
      </c>
      <c r="J255" s="475">
        <f t="shared" si="232"/>
        <v>0</v>
      </c>
      <c r="K255" s="475">
        <f t="shared" si="232"/>
        <v>0</v>
      </c>
      <c r="L255" s="475">
        <f t="shared" si="232"/>
        <v>0</v>
      </c>
      <c r="M255" s="475">
        <f t="shared" si="232"/>
        <v>0</v>
      </c>
      <c r="N255" s="475">
        <f t="shared" si="232"/>
        <v>0</v>
      </c>
      <c r="O255" s="475">
        <f t="shared" si="232"/>
        <v>0</v>
      </c>
      <c r="P255" s="475">
        <f t="shared" si="232"/>
        <v>0</v>
      </c>
      <c r="Q255" s="475">
        <f t="shared" si="232"/>
        <v>0</v>
      </c>
      <c r="R255" s="475">
        <f t="shared" si="232"/>
        <v>0</v>
      </c>
      <c r="S255" s="475">
        <f t="shared" si="232"/>
        <v>0</v>
      </c>
      <c r="T255" s="475">
        <f t="shared" si="232"/>
        <v>0</v>
      </c>
      <c r="U255" s="475">
        <f t="shared" si="232"/>
        <v>0</v>
      </c>
      <c r="V255" s="475">
        <f t="shared" si="232"/>
        <v>0</v>
      </c>
      <c r="W255" s="475">
        <f t="shared" si="232"/>
        <v>0</v>
      </c>
      <c r="X255" s="475">
        <f t="shared" si="232"/>
        <v>0</v>
      </c>
      <c r="Y255" s="475">
        <f t="shared" si="232"/>
        <v>0</v>
      </c>
      <c r="Z255" s="475">
        <f t="shared" si="232"/>
        <v>0</v>
      </c>
      <c r="AA255" s="475">
        <f t="shared" si="232"/>
        <v>0</v>
      </c>
      <c r="AB255" s="475">
        <f t="shared" si="232"/>
        <v>0</v>
      </c>
      <c r="AC255" s="475">
        <f t="shared" si="232"/>
        <v>0</v>
      </c>
      <c r="AD255" s="475">
        <f t="shared" si="232"/>
        <v>0</v>
      </c>
      <c r="AE255" s="475">
        <f t="shared" si="232"/>
        <v>0</v>
      </c>
      <c r="AF255" s="475">
        <f t="shared" si="232"/>
        <v>0</v>
      </c>
      <c r="AG255" s="475">
        <f t="shared" si="232"/>
        <v>0</v>
      </c>
      <c r="AH255" s="475">
        <f t="shared" si="232"/>
        <v>0</v>
      </c>
      <c r="AI255" s="475">
        <f t="shared" si="232"/>
        <v>0</v>
      </c>
      <c r="AJ255" s="475">
        <f t="shared" si="232"/>
        <v>0</v>
      </c>
      <c r="AK255" s="475">
        <f t="shared" si="232"/>
        <v>0</v>
      </c>
      <c r="AL255" s="475">
        <f t="shared" si="232"/>
        <v>0</v>
      </c>
      <c r="AM255" s="475">
        <f t="shared" si="232"/>
        <v>0</v>
      </c>
      <c r="AN255" s="475">
        <f t="shared" si="232"/>
        <v>0</v>
      </c>
      <c r="AO255" s="475">
        <f t="shared" si="232"/>
        <v>0</v>
      </c>
      <c r="AP255" s="475">
        <f t="shared" si="232"/>
        <v>0</v>
      </c>
      <c r="AQ255" s="475">
        <f t="shared" si="232"/>
        <v>0</v>
      </c>
      <c r="AR255" s="475">
        <f t="shared" si="232"/>
        <v>0</v>
      </c>
      <c r="AS255" s="475">
        <f t="shared" si="232"/>
        <v>0</v>
      </c>
      <c r="AT255" s="475">
        <f t="shared" si="232"/>
        <v>0</v>
      </c>
      <c r="AU255" s="475">
        <f t="shared" si="232"/>
        <v>0</v>
      </c>
      <c r="AV255" s="475">
        <f t="shared" si="232"/>
        <v>0</v>
      </c>
      <c r="AW255" s="475">
        <f t="shared" si="232"/>
        <v>0</v>
      </c>
      <c r="AX255" s="475">
        <f t="shared" si="232"/>
        <v>0</v>
      </c>
      <c r="AY255" s="475">
        <f t="shared" si="232"/>
        <v>0</v>
      </c>
      <c r="AZ255" s="475">
        <f t="shared" si="232"/>
        <v>0</v>
      </c>
      <c r="BA255" s="475">
        <f t="shared" si="232"/>
        <v>0</v>
      </c>
      <c r="BB255" s="475">
        <f t="shared" si="232"/>
        <v>0</v>
      </c>
      <c r="BC255" s="475">
        <f t="shared" si="232"/>
        <v>0</v>
      </c>
      <c r="BD255" s="475">
        <f t="shared" si="232"/>
        <v>0</v>
      </c>
      <c r="BE255" s="475">
        <f t="shared" si="232"/>
        <v>0</v>
      </c>
      <c r="BF255" s="475">
        <f t="shared" si="232"/>
        <v>0</v>
      </c>
      <c r="BG255" s="475">
        <f t="shared" si="232"/>
        <v>0</v>
      </c>
      <c r="BH255" s="475">
        <f t="shared" si="232"/>
        <v>0</v>
      </c>
      <c r="BI255" s="475">
        <f t="shared" si="232"/>
        <v>0</v>
      </c>
      <c r="BJ255" s="475">
        <f t="shared" si="232"/>
        <v>0</v>
      </c>
      <c r="BK255" s="475">
        <f t="shared" si="232"/>
        <v>0</v>
      </c>
      <c r="BL255" s="475">
        <f t="shared" si="232"/>
        <v>0</v>
      </c>
      <c r="BM255" s="475">
        <f t="shared" si="232"/>
        <v>0</v>
      </c>
      <c r="BN255" s="475">
        <f t="shared" si="232"/>
        <v>0</v>
      </c>
      <c r="BO255" s="475">
        <f t="shared" si="232"/>
        <v>0</v>
      </c>
      <c r="BP255" s="475">
        <f t="shared" si="232"/>
        <v>0</v>
      </c>
      <c r="BQ255" s="475">
        <f t="shared" si="229"/>
        <v>0</v>
      </c>
      <c r="BR255" s="475">
        <f t="shared" ref="BR255:BX255" si="233">_xlfn.IFNA(IF($B255=0,0,IF(DATE(BR$4,BR$5,1)&gt;=$B255,BR124,0)),0)</f>
        <v>0</v>
      </c>
      <c r="BS255" s="475">
        <f t="shared" si="233"/>
        <v>0</v>
      </c>
      <c r="BT255" s="475">
        <f t="shared" si="233"/>
        <v>0</v>
      </c>
      <c r="BU255" s="475">
        <f t="shared" si="233"/>
        <v>0</v>
      </c>
      <c r="BV255" s="475">
        <f t="shared" si="233"/>
        <v>0</v>
      </c>
      <c r="BW255" s="475">
        <f t="shared" si="233"/>
        <v>0</v>
      </c>
      <c r="BX255" s="475">
        <f t="shared" si="233"/>
        <v>0</v>
      </c>
      <c r="BY255" s="475">
        <f t="shared" si="229"/>
        <v>0</v>
      </c>
      <c r="BZ255" s="475">
        <f t="shared" si="229"/>
        <v>0</v>
      </c>
      <c r="CA255" s="475">
        <f t="shared" si="229"/>
        <v>0</v>
      </c>
      <c r="CB255" s="475">
        <f t="shared" si="229"/>
        <v>0</v>
      </c>
      <c r="CC255" s="475">
        <f t="shared" si="229"/>
        <v>0</v>
      </c>
      <c r="CD255" s="475">
        <f t="shared" si="229"/>
        <v>0</v>
      </c>
      <c r="CE255" s="475">
        <f t="shared" si="229"/>
        <v>0</v>
      </c>
      <c r="CF255" s="475">
        <f t="shared" si="229"/>
        <v>0</v>
      </c>
      <c r="CG255" s="475">
        <f t="shared" si="229"/>
        <v>0</v>
      </c>
      <c r="CH255" s="475">
        <f t="shared" si="229"/>
        <v>0</v>
      </c>
      <c r="CI255" s="475">
        <f t="shared" si="229"/>
        <v>0</v>
      </c>
      <c r="CJ255" s="475">
        <f t="shared" si="229"/>
        <v>0</v>
      </c>
      <c r="CK255" s="475">
        <f t="shared" si="229"/>
        <v>0</v>
      </c>
      <c r="CL255" s="475">
        <f t="shared" si="229"/>
        <v>0</v>
      </c>
      <c r="CM255" s="475">
        <f t="shared" si="229"/>
        <v>0</v>
      </c>
      <c r="CN255" s="475">
        <f t="shared" si="229"/>
        <v>0</v>
      </c>
      <c r="CO255" s="475">
        <f t="shared" si="229"/>
        <v>0</v>
      </c>
      <c r="CP255" s="475">
        <f t="shared" si="229"/>
        <v>0</v>
      </c>
      <c r="CQ255" s="475">
        <f t="shared" si="229"/>
        <v>0</v>
      </c>
      <c r="CR255" s="475">
        <f t="shared" si="229"/>
        <v>204.71</v>
      </c>
      <c r="CS255" s="475">
        <f t="shared" si="229"/>
        <v>434.58</v>
      </c>
      <c r="CT255" s="475">
        <f t="shared" si="229"/>
        <v>492.42</v>
      </c>
      <c r="CU255" s="475">
        <f t="shared" si="229"/>
        <v>475.65</v>
      </c>
      <c r="CV255" s="475">
        <f t="shared" si="229"/>
        <v>469.87</v>
      </c>
      <c r="CW255" s="475">
        <f t="shared" si="229"/>
        <v>460.25</v>
      </c>
      <c r="CX255" s="475">
        <f t="shared" si="229"/>
        <v>351.03</v>
      </c>
      <c r="CY255" s="475">
        <f t="shared" si="229"/>
        <v>464.77</v>
      </c>
      <c r="CZ255" s="475">
        <f t="shared" si="229"/>
        <v>447.01</v>
      </c>
      <c r="DA255" s="475">
        <f t="shared" si="229"/>
        <v>487.49</v>
      </c>
      <c r="DB255" s="475">
        <f t="shared" si="229"/>
        <v>431.23</v>
      </c>
      <c r="DC255" s="475">
        <f t="shared" si="229"/>
        <v>492.17</v>
      </c>
      <c r="DD255" s="475">
        <f t="shared" si="229"/>
        <v>462</v>
      </c>
      <c r="DE255" s="475">
        <f t="shared" si="229"/>
        <v>456.56</v>
      </c>
      <c r="DF255" s="475">
        <f t="shared" si="229"/>
        <v>433.2</v>
      </c>
      <c r="DG255" s="475">
        <f t="shared" si="229"/>
        <v>460.95</v>
      </c>
      <c r="DH255" s="475">
        <f t="shared" si="229"/>
        <v>0</v>
      </c>
      <c r="DI255" s="475">
        <f t="shared" si="229"/>
        <v>0</v>
      </c>
      <c r="DJ255" s="475">
        <f t="shared" si="229"/>
        <v>0</v>
      </c>
      <c r="DK255" s="475">
        <f t="shared" si="229"/>
        <v>0</v>
      </c>
      <c r="DL255" s="475">
        <f t="shared" si="229"/>
        <v>0</v>
      </c>
      <c r="DM255" s="475">
        <f t="shared" si="229"/>
        <v>0</v>
      </c>
      <c r="DN255" s="475">
        <f t="shared" si="229"/>
        <v>0</v>
      </c>
      <c r="DO255" s="475">
        <f t="shared" si="229"/>
        <v>0</v>
      </c>
      <c r="DP255" s="475">
        <f t="shared" si="229"/>
        <v>0</v>
      </c>
      <c r="DQ255" s="475">
        <f t="shared" si="229"/>
        <v>0</v>
      </c>
      <c r="DR255" s="475">
        <f t="shared" si="229"/>
        <v>0</v>
      </c>
      <c r="DS255" s="475">
        <f t="shared" si="229"/>
        <v>0</v>
      </c>
      <c r="DT255" s="475">
        <f t="shared" si="229"/>
        <v>0</v>
      </c>
      <c r="DU255" s="475">
        <f t="shared" si="229"/>
        <v>0</v>
      </c>
      <c r="DV255" s="475">
        <f t="shared" si="229"/>
        <v>0</v>
      </c>
      <c r="DW255" s="475">
        <f t="shared" si="229"/>
        <v>0</v>
      </c>
      <c r="DX255" s="475">
        <f t="shared" si="229"/>
        <v>0</v>
      </c>
      <c r="DY255" s="475">
        <f t="shared" si="229"/>
        <v>0</v>
      </c>
      <c r="DZ255" s="475">
        <f t="shared" si="229"/>
        <v>0</v>
      </c>
      <c r="EA255" s="475">
        <f t="shared" si="229"/>
        <v>0</v>
      </c>
      <c r="EB255" s="475">
        <f t="shared" si="231"/>
        <v>0</v>
      </c>
      <c r="EC255" s="475">
        <f t="shared" si="231"/>
        <v>0</v>
      </c>
      <c r="ED255" s="475">
        <f t="shared" si="231"/>
        <v>0</v>
      </c>
      <c r="EE255" s="475">
        <f t="shared" si="231"/>
        <v>0</v>
      </c>
      <c r="EF255" s="475">
        <f t="shared" si="231"/>
        <v>0</v>
      </c>
      <c r="EG255" s="475">
        <f t="shared" si="231"/>
        <v>0</v>
      </c>
      <c r="EH255" s="475">
        <f t="shared" si="231"/>
        <v>0</v>
      </c>
      <c r="EI255" s="475">
        <f t="shared" si="231"/>
        <v>0</v>
      </c>
      <c r="EJ255" s="475">
        <f t="shared" si="231"/>
        <v>0</v>
      </c>
      <c r="EK255" s="475">
        <f t="shared" si="231"/>
        <v>0</v>
      </c>
      <c r="EL255" s="475">
        <f t="shared" si="231"/>
        <v>0</v>
      </c>
      <c r="EM255" s="475">
        <f t="shared" si="231"/>
        <v>0</v>
      </c>
      <c r="EN255" s="475">
        <f t="shared" si="231"/>
        <v>0</v>
      </c>
      <c r="EO255" s="475">
        <f t="shared" si="231"/>
        <v>0</v>
      </c>
      <c r="EP255" s="475">
        <f t="shared" si="231"/>
        <v>0</v>
      </c>
      <c r="EQ255" s="475">
        <f t="shared" si="231"/>
        <v>0</v>
      </c>
      <c r="ER255" s="475">
        <f t="shared" si="231"/>
        <v>0</v>
      </c>
      <c r="ES255" s="475">
        <f t="shared" si="231"/>
        <v>0</v>
      </c>
      <c r="ET255" s="475">
        <f t="shared" si="231"/>
        <v>0</v>
      </c>
      <c r="EU255" s="475">
        <f t="shared" si="231"/>
        <v>0</v>
      </c>
      <c r="EV255" s="475">
        <f t="shared" si="231"/>
        <v>0</v>
      </c>
      <c r="EW255" s="475">
        <f t="shared" si="231"/>
        <v>0</v>
      </c>
      <c r="EX255" s="475">
        <f t="shared" si="231"/>
        <v>0</v>
      </c>
      <c r="EY255" s="475">
        <f t="shared" si="231"/>
        <v>0</v>
      </c>
      <c r="EZ255" s="475">
        <f t="shared" si="231"/>
        <v>0</v>
      </c>
      <c r="FA255" s="475">
        <f t="shared" si="231"/>
        <v>0</v>
      </c>
      <c r="FB255" s="475">
        <f t="shared" si="231"/>
        <v>0</v>
      </c>
      <c r="FC255" s="475">
        <f t="shared" si="231"/>
        <v>0</v>
      </c>
      <c r="FD255" s="475">
        <f t="shared" si="231"/>
        <v>0</v>
      </c>
      <c r="FE255" s="475">
        <f t="shared" si="231"/>
        <v>0</v>
      </c>
      <c r="FF255" s="475">
        <f t="shared" si="231"/>
        <v>0</v>
      </c>
      <c r="FG255" s="475">
        <f t="shared" si="231"/>
        <v>0</v>
      </c>
      <c r="FH255" s="475">
        <f t="shared" si="231"/>
        <v>0</v>
      </c>
      <c r="FI255" s="475">
        <f t="shared" si="231"/>
        <v>0</v>
      </c>
      <c r="FJ255" s="475">
        <f t="shared" si="231"/>
        <v>0</v>
      </c>
      <c r="FK255" s="475">
        <f t="shared" si="231"/>
        <v>0</v>
      </c>
      <c r="FL255" s="475">
        <f t="shared" si="231"/>
        <v>0</v>
      </c>
      <c r="FM255" s="475">
        <f t="shared" si="231"/>
        <v>0</v>
      </c>
      <c r="FN255" s="475">
        <f t="shared" si="231"/>
        <v>0</v>
      </c>
      <c r="FO255" s="475">
        <f t="shared" si="231"/>
        <v>0</v>
      </c>
      <c r="FP255" s="475">
        <f t="shared" si="231"/>
        <v>0</v>
      </c>
      <c r="FQ255" s="475">
        <f t="shared" si="231"/>
        <v>0</v>
      </c>
      <c r="FR255" s="475">
        <f t="shared" si="231"/>
        <v>0</v>
      </c>
      <c r="FS255" s="475">
        <f t="shared" si="231"/>
        <v>0</v>
      </c>
      <c r="FT255" s="475">
        <f t="shared" si="231"/>
        <v>0</v>
      </c>
      <c r="FU255" s="475">
        <f t="shared" si="231"/>
        <v>0</v>
      </c>
      <c r="FV255" s="475">
        <f t="shared" si="231"/>
        <v>0</v>
      </c>
      <c r="FW255" s="475">
        <f t="shared" si="231"/>
        <v>0</v>
      </c>
      <c r="FX255" s="475">
        <f t="shared" si="231"/>
        <v>0</v>
      </c>
      <c r="FY255" s="475">
        <f t="shared" si="231"/>
        <v>0</v>
      </c>
      <c r="FZ255" s="475">
        <f t="shared" si="231"/>
        <v>0</v>
      </c>
      <c r="GA255" s="475">
        <f t="shared" si="231"/>
        <v>0</v>
      </c>
      <c r="GB255" s="475">
        <f t="shared" si="231"/>
        <v>0</v>
      </c>
    </row>
    <row r="256" spans="2:184" x14ac:dyDescent="0.35">
      <c r="B256" s="517" t="e">
        <f>VLOOKUP(C256,'QUALIFIED ENGINES'!$D$7:$P$9999,13,FALSE)</f>
        <v>#N/A</v>
      </c>
      <c r="C256" s="472">
        <f>'QUALIFIED ENGINES'!D158</f>
        <v>0</v>
      </c>
      <c r="D256" s="475">
        <f t="shared" si="188"/>
        <v>0</v>
      </c>
      <c r="E256" s="475">
        <f t="shared" si="232"/>
        <v>0</v>
      </c>
      <c r="F256" s="475">
        <f t="shared" si="232"/>
        <v>0</v>
      </c>
      <c r="G256" s="475">
        <f t="shared" si="232"/>
        <v>0</v>
      </c>
      <c r="H256" s="475">
        <f t="shared" si="232"/>
        <v>0</v>
      </c>
      <c r="I256" s="475">
        <f t="shared" si="232"/>
        <v>0</v>
      </c>
      <c r="J256" s="475">
        <f t="shared" si="232"/>
        <v>0</v>
      </c>
      <c r="K256" s="475">
        <f t="shared" si="232"/>
        <v>0</v>
      </c>
      <c r="L256" s="475">
        <f t="shared" si="232"/>
        <v>0</v>
      </c>
      <c r="M256" s="475">
        <f t="shared" si="232"/>
        <v>0</v>
      </c>
      <c r="N256" s="475">
        <f t="shared" si="232"/>
        <v>0</v>
      </c>
      <c r="O256" s="475">
        <f t="shared" si="232"/>
        <v>0</v>
      </c>
      <c r="P256" s="475">
        <f t="shared" si="232"/>
        <v>0</v>
      </c>
      <c r="Q256" s="475">
        <f t="shared" si="232"/>
        <v>0</v>
      </c>
      <c r="R256" s="475">
        <f t="shared" si="232"/>
        <v>0</v>
      </c>
      <c r="S256" s="475">
        <f t="shared" si="232"/>
        <v>0</v>
      </c>
      <c r="T256" s="475">
        <f t="shared" si="232"/>
        <v>0</v>
      </c>
      <c r="U256" s="475">
        <f t="shared" si="232"/>
        <v>0</v>
      </c>
      <c r="V256" s="475">
        <f t="shared" si="232"/>
        <v>0</v>
      </c>
      <c r="W256" s="475">
        <f t="shared" si="232"/>
        <v>0</v>
      </c>
      <c r="X256" s="475">
        <f t="shared" si="232"/>
        <v>0</v>
      </c>
      <c r="Y256" s="475">
        <f t="shared" si="232"/>
        <v>0</v>
      </c>
      <c r="Z256" s="475">
        <f t="shared" si="232"/>
        <v>0</v>
      </c>
      <c r="AA256" s="475">
        <f t="shared" si="232"/>
        <v>0</v>
      </c>
      <c r="AB256" s="475">
        <f t="shared" si="232"/>
        <v>0</v>
      </c>
      <c r="AC256" s="475">
        <f t="shared" si="232"/>
        <v>0</v>
      </c>
      <c r="AD256" s="475">
        <f t="shared" si="232"/>
        <v>0</v>
      </c>
      <c r="AE256" s="475">
        <f t="shared" si="232"/>
        <v>0</v>
      </c>
      <c r="AF256" s="475">
        <f t="shared" si="232"/>
        <v>0</v>
      </c>
      <c r="AG256" s="475">
        <f t="shared" si="232"/>
        <v>0</v>
      </c>
      <c r="AH256" s="475">
        <f t="shared" si="232"/>
        <v>0</v>
      </c>
      <c r="AI256" s="475">
        <f t="shared" si="232"/>
        <v>0</v>
      </c>
      <c r="AJ256" s="475">
        <f t="shared" si="232"/>
        <v>0</v>
      </c>
      <c r="AK256" s="475">
        <f t="shared" si="232"/>
        <v>0</v>
      </c>
      <c r="AL256" s="475">
        <f t="shared" si="232"/>
        <v>0</v>
      </c>
      <c r="AM256" s="475">
        <f t="shared" si="232"/>
        <v>0</v>
      </c>
      <c r="AN256" s="475">
        <f t="shared" si="232"/>
        <v>0</v>
      </c>
      <c r="AO256" s="475">
        <f t="shared" si="232"/>
        <v>0</v>
      </c>
      <c r="AP256" s="475">
        <f t="shared" si="232"/>
        <v>0</v>
      </c>
      <c r="AQ256" s="475">
        <f t="shared" si="232"/>
        <v>0</v>
      </c>
      <c r="AR256" s="475">
        <f t="shared" si="232"/>
        <v>0</v>
      </c>
      <c r="AS256" s="475">
        <f t="shared" si="232"/>
        <v>0</v>
      </c>
      <c r="AT256" s="475">
        <f t="shared" si="232"/>
        <v>0</v>
      </c>
      <c r="AU256" s="475">
        <f t="shared" si="232"/>
        <v>0</v>
      </c>
      <c r="AV256" s="475">
        <f t="shared" si="232"/>
        <v>0</v>
      </c>
      <c r="AW256" s="475">
        <f t="shared" si="232"/>
        <v>0</v>
      </c>
      <c r="AX256" s="475">
        <f t="shared" si="232"/>
        <v>0</v>
      </c>
      <c r="AY256" s="475">
        <f t="shared" si="232"/>
        <v>0</v>
      </c>
      <c r="AZ256" s="475">
        <f t="shared" si="232"/>
        <v>0</v>
      </c>
      <c r="BA256" s="475">
        <f t="shared" si="232"/>
        <v>0</v>
      </c>
      <c r="BB256" s="475">
        <f t="shared" si="232"/>
        <v>0</v>
      </c>
      <c r="BC256" s="475">
        <f t="shared" si="232"/>
        <v>0</v>
      </c>
      <c r="BD256" s="475">
        <f t="shared" si="232"/>
        <v>0</v>
      </c>
      <c r="BE256" s="475">
        <f t="shared" si="232"/>
        <v>0</v>
      </c>
      <c r="BF256" s="475">
        <f t="shared" si="232"/>
        <v>0</v>
      </c>
      <c r="BG256" s="475">
        <f t="shared" si="232"/>
        <v>0</v>
      </c>
      <c r="BH256" s="475">
        <f t="shared" si="232"/>
        <v>0</v>
      </c>
      <c r="BI256" s="475">
        <f t="shared" si="232"/>
        <v>0</v>
      </c>
      <c r="BJ256" s="475">
        <f t="shared" si="232"/>
        <v>0</v>
      </c>
      <c r="BK256" s="475">
        <f t="shared" si="232"/>
        <v>0</v>
      </c>
      <c r="BL256" s="475">
        <f t="shared" si="232"/>
        <v>0</v>
      </c>
      <c r="BM256" s="475">
        <f t="shared" si="232"/>
        <v>0</v>
      </c>
      <c r="BN256" s="475">
        <f t="shared" si="232"/>
        <v>0</v>
      </c>
      <c r="BO256" s="475">
        <f t="shared" si="232"/>
        <v>0</v>
      </c>
      <c r="BP256" s="475">
        <f t="shared" si="232"/>
        <v>0</v>
      </c>
      <c r="BQ256" s="475">
        <f t="shared" si="229"/>
        <v>0</v>
      </c>
      <c r="BR256" s="475">
        <f t="shared" ref="BR256:BX256" si="234">_xlfn.IFNA(IF($B256=0,0,IF(DATE(BR$4,BR$5,1)&gt;=$B256,BR125,0)),0)</f>
        <v>0</v>
      </c>
      <c r="BS256" s="475">
        <f t="shared" si="234"/>
        <v>0</v>
      </c>
      <c r="BT256" s="475">
        <f t="shared" si="234"/>
        <v>0</v>
      </c>
      <c r="BU256" s="475">
        <f t="shared" si="234"/>
        <v>0</v>
      </c>
      <c r="BV256" s="475">
        <f t="shared" si="234"/>
        <v>0</v>
      </c>
      <c r="BW256" s="475">
        <f t="shared" si="234"/>
        <v>0</v>
      </c>
      <c r="BX256" s="475">
        <f t="shared" si="234"/>
        <v>0</v>
      </c>
      <c r="BY256" s="475">
        <f t="shared" si="229"/>
        <v>0</v>
      </c>
      <c r="BZ256" s="475">
        <f t="shared" si="229"/>
        <v>0</v>
      </c>
      <c r="CA256" s="475">
        <f t="shared" si="229"/>
        <v>0</v>
      </c>
      <c r="CB256" s="475">
        <f t="shared" si="229"/>
        <v>0</v>
      </c>
      <c r="CC256" s="475">
        <f t="shared" si="229"/>
        <v>0</v>
      </c>
      <c r="CD256" s="475">
        <f t="shared" si="229"/>
        <v>0</v>
      </c>
      <c r="CE256" s="475">
        <f t="shared" si="229"/>
        <v>0</v>
      </c>
      <c r="CF256" s="475">
        <f t="shared" si="229"/>
        <v>0</v>
      </c>
      <c r="CG256" s="475">
        <f t="shared" si="229"/>
        <v>0</v>
      </c>
      <c r="CH256" s="475">
        <f t="shared" si="229"/>
        <v>0</v>
      </c>
      <c r="CI256" s="475">
        <f t="shared" si="229"/>
        <v>0</v>
      </c>
      <c r="CJ256" s="475">
        <f t="shared" si="229"/>
        <v>0</v>
      </c>
      <c r="CK256" s="475">
        <f t="shared" si="229"/>
        <v>0</v>
      </c>
      <c r="CL256" s="475">
        <f t="shared" si="229"/>
        <v>0</v>
      </c>
      <c r="CM256" s="475">
        <f t="shared" si="229"/>
        <v>0</v>
      </c>
      <c r="CN256" s="475">
        <f t="shared" si="229"/>
        <v>0</v>
      </c>
      <c r="CO256" s="475">
        <f t="shared" si="229"/>
        <v>0</v>
      </c>
      <c r="CP256" s="475">
        <f t="shared" si="229"/>
        <v>0</v>
      </c>
      <c r="CQ256" s="475">
        <f t="shared" si="229"/>
        <v>0</v>
      </c>
      <c r="CR256" s="475">
        <f t="shared" si="229"/>
        <v>0</v>
      </c>
      <c r="CS256" s="475">
        <f t="shared" si="229"/>
        <v>0</v>
      </c>
      <c r="CT256" s="475">
        <f t="shared" si="229"/>
        <v>0</v>
      </c>
      <c r="CU256" s="475">
        <f t="shared" si="229"/>
        <v>0</v>
      </c>
      <c r="CV256" s="475">
        <f t="shared" si="229"/>
        <v>0</v>
      </c>
      <c r="CW256" s="475">
        <f t="shared" si="229"/>
        <v>0</v>
      </c>
      <c r="CX256" s="475">
        <f t="shared" si="229"/>
        <v>0</v>
      </c>
      <c r="CY256" s="475">
        <f t="shared" si="229"/>
        <v>0</v>
      </c>
      <c r="CZ256" s="475">
        <f t="shared" si="229"/>
        <v>0</v>
      </c>
      <c r="DA256" s="475">
        <f t="shared" si="229"/>
        <v>0</v>
      </c>
      <c r="DB256" s="475">
        <f t="shared" si="229"/>
        <v>0</v>
      </c>
      <c r="DC256" s="475">
        <f t="shared" si="229"/>
        <v>0</v>
      </c>
      <c r="DD256" s="475">
        <f t="shared" si="229"/>
        <v>0</v>
      </c>
      <c r="DE256" s="475">
        <f t="shared" si="229"/>
        <v>0</v>
      </c>
      <c r="DF256" s="475">
        <f t="shared" si="229"/>
        <v>0</v>
      </c>
      <c r="DG256" s="475">
        <f t="shared" si="229"/>
        <v>0</v>
      </c>
      <c r="DH256" s="475">
        <f t="shared" si="229"/>
        <v>0</v>
      </c>
      <c r="DI256" s="475">
        <f t="shared" si="229"/>
        <v>0</v>
      </c>
      <c r="DJ256" s="475">
        <f t="shared" si="229"/>
        <v>0</v>
      </c>
      <c r="DK256" s="475">
        <f t="shared" si="229"/>
        <v>0</v>
      </c>
      <c r="DL256" s="475">
        <f t="shared" si="229"/>
        <v>0</v>
      </c>
      <c r="DM256" s="475">
        <f t="shared" si="229"/>
        <v>0</v>
      </c>
      <c r="DN256" s="475">
        <f t="shared" si="229"/>
        <v>0</v>
      </c>
      <c r="DO256" s="475">
        <f t="shared" si="229"/>
        <v>0</v>
      </c>
      <c r="DP256" s="475">
        <f t="shared" si="229"/>
        <v>0</v>
      </c>
      <c r="DQ256" s="475">
        <f t="shared" si="229"/>
        <v>0</v>
      </c>
      <c r="DR256" s="475">
        <f t="shared" si="229"/>
        <v>0</v>
      </c>
      <c r="DS256" s="475">
        <f t="shared" si="229"/>
        <v>0</v>
      </c>
      <c r="DT256" s="475">
        <f t="shared" si="229"/>
        <v>0</v>
      </c>
      <c r="DU256" s="475">
        <f t="shared" si="229"/>
        <v>0</v>
      </c>
      <c r="DV256" s="475">
        <f t="shared" si="229"/>
        <v>0</v>
      </c>
      <c r="DW256" s="475">
        <f t="shared" si="229"/>
        <v>0</v>
      </c>
      <c r="DX256" s="475">
        <f t="shared" si="229"/>
        <v>0</v>
      </c>
      <c r="DY256" s="475">
        <f t="shared" si="229"/>
        <v>0</v>
      </c>
      <c r="DZ256" s="475">
        <f t="shared" si="229"/>
        <v>0</v>
      </c>
      <c r="EA256" s="475">
        <f t="shared" si="229"/>
        <v>0</v>
      </c>
      <c r="EB256" s="475">
        <f t="shared" si="231"/>
        <v>0</v>
      </c>
      <c r="EC256" s="475">
        <f t="shared" si="231"/>
        <v>0</v>
      </c>
      <c r="ED256" s="475">
        <f t="shared" si="231"/>
        <v>0</v>
      </c>
      <c r="EE256" s="475">
        <f t="shared" si="231"/>
        <v>0</v>
      </c>
      <c r="EF256" s="475">
        <f t="shared" si="231"/>
        <v>0</v>
      </c>
      <c r="EG256" s="475">
        <f t="shared" si="231"/>
        <v>0</v>
      </c>
      <c r="EH256" s="475">
        <f t="shared" si="231"/>
        <v>0</v>
      </c>
      <c r="EI256" s="475">
        <f t="shared" si="231"/>
        <v>0</v>
      </c>
      <c r="EJ256" s="475">
        <f t="shared" si="231"/>
        <v>0</v>
      </c>
      <c r="EK256" s="475">
        <f t="shared" si="231"/>
        <v>0</v>
      </c>
      <c r="EL256" s="475">
        <f t="shared" si="231"/>
        <v>0</v>
      </c>
      <c r="EM256" s="475">
        <f t="shared" si="231"/>
        <v>0</v>
      </c>
      <c r="EN256" s="475">
        <f t="shared" si="231"/>
        <v>0</v>
      </c>
      <c r="EO256" s="475">
        <f t="shared" si="231"/>
        <v>0</v>
      </c>
      <c r="EP256" s="475">
        <f t="shared" si="231"/>
        <v>0</v>
      </c>
      <c r="EQ256" s="475">
        <f t="shared" si="231"/>
        <v>0</v>
      </c>
      <c r="ER256" s="475">
        <f t="shared" si="231"/>
        <v>0</v>
      </c>
      <c r="ES256" s="475">
        <f t="shared" si="231"/>
        <v>0</v>
      </c>
      <c r="ET256" s="475">
        <f t="shared" si="231"/>
        <v>0</v>
      </c>
      <c r="EU256" s="475">
        <f t="shared" si="231"/>
        <v>0</v>
      </c>
      <c r="EV256" s="475">
        <f t="shared" si="231"/>
        <v>0</v>
      </c>
      <c r="EW256" s="475">
        <f t="shared" si="231"/>
        <v>0</v>
      </c>
      <c r="EX256" s="475">
        <f t="shared" si="231"/>
        <v>0</v>
      </c>
      <c r="EY256" s="475">
        <f t="shared" si="231"/>
        <v>0</v>
      </c>
      <c r="EZ256" s="475">
        <f t="shared" si="231"/>
        <v>0</v>
      </c>
      <c r="FA256" s="475">
        <f t="shared" si="231"/>
        <v>0</v>
      </c>
      <c r="FB256" s="475">
        <f t="shared" si="231"/>
        <v>0</v>
      </c>
      <c r="FC256" s="475">
        <f t="shared" si="231"/>
        <v>0</v>
      </c>
      <c r="FD256" s="475">
        <f t="shared" si="231"/>
        <v>0</v>
      </c>
      <c r="FE256" s="475">
        <f t="shared" si="231"/>
        <v>0</v>
      </c>
      <c r="FF256" s="475">
        <f t="shared" si="231"/>
        <v>0</v>
      </c>
      <c r="FG256" s="475">
        <f t="shared" si="231"/>
        <v>0</v>
      </c>
      <c r="FH256" s="475">
        <f t="shared" si="231"/>
        <v>0</v>
      </c>
      <c r="FI256" s="475">
        <f t="shared" si="231"/>
        <v>0</v>
      </c>
      <c r="FJ256" s="475">
        <f t="shared" si="231"/>
        <v>0</v>
      </c>
      <c r="FK256" s="475">
        <f t="shared" si="231"/>
        <v>0</v>
      </c>
      <c r="FL256" s="475">
        <f t="shared" si="231"/>
        <v>0</v>
      </c>
      <c r="FM256" s="475">
        <f t="shared" si="231"/>
        <v>0</v>
      </c>
      <c r="FN256" s="475">
        <f t="shared" si="231"/>
        <v>0</v>
      </c>
      <c r="FO256" s="475">
        <f t="shared" si="231"/>
        <v>0</v>
      </c>
      <c r="FP256" s="475">
        <f t="shared" si="231"/>
        <v>0</v>
      </c>
      <c r="FQ256" s="475">
        <f t="shared" si="231"/>
        <v>0</v>
      </c>
      <c r="FR256" s="475">
        <f t="shared" si="231"/>
        <v>0</v>
      </c>
      <c r="FS256" s="475">
        <f t="shared" si="231"/>
        <v>0</v>
      </c>
      <c r="FT256" s="475">
        <f t="shared" si="231"/>
        <v>0</v>
      </c>
      <c r="FU256" s="475">
        <f t="shared" si="231"/>
        <v>0</v>
      </c>
      <c r="FV256" s="475">
        <f t="shared" si="231"/>
        <v>0</v>
      </c>
      <c r="FW256" s="475">
        <f t="shared" si="231"/>
        <v>0</v>
      </c>
      <c r="FX256" s="475">
        <f t="shared" si="231"/>
        <v>0</v>
      </c>
      <c r="FY256" s="475">
        <f t="shared" si="231"/>
        <v>0</v>
      </c>
      <c r="FZ256" s="475">
        <f t="shared" si="231"/>
        <v>0</v>
      </c>
      <c r="GA256" s="475">
        <f t="shared" si="231"/>
        <v>0</v>
      </c>
      <c r="GB256" s="475">
        <f t="shared" si="231"/>
        <v>0</v>
      </c>
    </row>
    <row r="257" spans="2:184" x14ac:dyDescent="0.35">
      <c r="B257" s="517">
        <f>VLOOKUP(C257,'QUALIFIED ENGINES'!$D$7:$P$9999,13,FALSE)</f>
        <v>45291</v>
      </c>
      <c r="C257" s="472">
        <f>'QUALIFIED ENGINES'!D159</f>
        <v>91459</v>
      </c>
      <c r="D257" s="475">
        <f t="shared" si="188"/>
        <v>0</v>
      </c>
      <c r="E257" s="475">
        <f t="shared" si="232"/>
        <v>0</v>
      </c>
      <c r="F257" s="475">
        <f t="shared" si="232"/>
        <v>0</v>
      </c>
      <c r="G257" s="475">
        <f t="shared" si="232"/>
        <v>0</v>
      </c>
      <c r="H257" s="475">
        <f t="shared" si="232"/>
        <v>0</v>
      </c>
      <c r="I257" s="475">
        <f t="shared" si="232"/>
        <v>0</v>
      </c>
      <c r="J257" s="475">
        <f t="shared" si="232"/>
        <v>0</v>
      </c>
      <c r="K257" s="475">
        <f t="shared" si="232"/>
        <v>0</v>
      </c>
      <c r="L257" s="475">
        <f t="shared" si="232"/>
        <v>0</v>
      </c>
      <c r="M257" s="475">
        <f t="shared" si="232"/>
        <v>0</v>
      </c>
      <c r="N257" s="475">
        <f t="shared" si="232"/>
        <v>0</v>
      </c>
      <c r="O257" s="475">
        <f t="shared" si="232"/>
        <v>0</v>
      </c>
      <c r="P257" s="475">
        <f t="shared" si="232"/>
        <v>0</v>
      </c>
      <c r="Q257" s="475">
        <f t="shared" si="232"/>
        <v>0</v>
      </c>
      <c r="R257" s="475">
        <f t="shared" si="232"/>
        <v>0</v>
      </c>
      <c r="S257" s="475">
        <f t="shared" si="232"/>
        <v>0</v>
      </c>
      <c r="T257" s="475">
        <f t="shared" si="232"/>
        <v>0</v>
      </c>
      <c r="U257" s="475">
        <f t="shared" si="232"/>
        <v>0</v>
      </c>
      <c r="V257" s="475">
        <f t="shared" si="232"/>
        <v>0</v>
      </c>
      <c r="W257" s="475">
        <f t="shared" si="232"/>
        <v>0</v>
      </c>
      <c r="X257" s="475">
        <f t="shared" si="232"/>
        <v>0</v>
      </c>
      <c r="Y257" s="475">
        <f t="shared" si="232"/>
        <v>0</v>
      </c>
      <c r="Z257" s="475">
        <f t="shared" si="232"/>
        <v>0</v>
      </c>
      <c r="AA257" s="475">
        <f t="shared" si="232"/>
        <v>0</v>
      </c>
      <c r="AB257" s="475">
        <f t="shared" si="232"/>
        <v>0</v>
      </c>
      <c r="AC257" s="475">
        <f t="shared" si="232"/>
        <v>0</v>
      </c>
      <c r="AD257" s="475">
        <f t="shared" si="232"/>
        <v>0</v>
      </c>
      <c r="AE257" s="475">
        <f t="shared" si="232"/>
        <v>0</v>
      </c>
      <c r="AF257" s="475">
        <f t="shared" si="232"/>
        <v>0</v>
      </c>
      <c r="AG257" s="475">
        <f t="shared" si="232"/>
        <v>0</v>
      </c>
      <c r="AH257" s="475">
        <f t="shared" si="232"/>
        <v>0</v>
      </c>
      <c r="AI257" s="475">
        <f t="shared" si="232"/>
        <v>0</v>
      </c>
      <c r="AJ257" s="475">
        <f t="shared" si="232"/>
        <v>0</v>
      </c>
      <c r="AK257" s="475">
        <f t="shared" si="232"/>
        <v>0</v>
      </c>
      <c r="AL257" s="475">
        <f t="shared" si="232"/>
        <v>0</v>
      </c>
      <c r="AM257" s="475">
        <f t="shared" si="232"/>
        <v>0</v>
      </c>
      <c r="AN257" s="475">
        <f t="shared" si="232"/>
        <v>0</v>
      </c>
      <c r="AO257" s="475">
        <f t="shared" si="232"/>
        <v>0</v>
      </c>
      <c r="AP257" s="475">
        <f t="shared" si="232"/>
        <v>0</v>
      </c>
      <c r="AQ257" s="475">
        <f t="shared" si="232"/>
        <v>0</v>
      </c>
      <c r="AR257" s="475">
        <f t="shared" si="232"/>
        <v>0</v>
      </c>
      <c r="AS257" s="475">
        <f t="shared" si="232"/>
        <v>0</v>
      </c>
      <c r="AT257" s="475">
        <f t="shared" si="232"/>
        <v>0</v>
      </c>
      <c r="AU257" s="475">
        <f t="shared" si="232"/>
        <v>0</v>
      </c>
      <c r="AV257" s="475">
        <f t="shared" si="232"/>
        <v>0</v>
      </c>
      <c r="AW257" s="475">
        <f t="shared" si="232"/>
        <v>0</v>
      </c>
      <c r="AX257" s="475">
        <f t="shared" si="232"/>
        <v>0</v>
      </c>
      <c r="AY257" s="475">
        <f t="shared" si="232"/>
        <v>0</v>
      </c>
      <c r="AZ257" s="475">
        <f t="shared" si="232"/>
        <v>0</v>
      </c>
      <c r="BA257" s="475">
        <f t="shared" si="232"/>
        <v>0</v>
      </c>
      <c r="BB257" s="475">
        <f t="shared" si="232"/>
        <v>0</v>
      </c>
      <c r="BC257" s="475">
        <f t="shared" si="232"/>
        <v>0</v>
      </c>
      <c r="BD257" s="475">
        <f t="shared" si="232"/>
        <v>0</v>
      </c>
      <c r="BE257" s="475">
        <f t="shared" si="232"/>
        <v>0</v>
      </c>
      <c r="BF257" s="475">
        <f t="shared" si="232"/>
        <v>0</v>
      </c>
      <c r="BG257" s="475">
        <f t="shared" si="232"/>
        <v>0</v>
      </c>
      <c r="BH257" s="475">
        <f t="shared" si="232"/>
        <v>0</v>
      </c>
      <c r="BI257" s="475">
        <f t="shared" si="232"/>
        <v>0</v>
      </c>
      <c r="BJ257" s="475">
        <f t="shared" si="232"/>
        <v>0</v>
      </c>
      <c r="BK257" s="475">
        <f t="shared" si="232"/>
        <v>0</v>
      </c>
      <c r="BL257" s="475">
        <f t="shared" si="232"/>
        <v>0</v>
      </c>
      <c r="BM257" s="475">
        <f t="shared" si="232"/>
        <v>0</v>
      </c>
      <c r="BN257" s="475">
        <f t="shared" si="232"/>
        <v>0</v>
      </c>
      <c r="BO257" s="475">
        <f t="shared" si="232"/>
        <v>0</v>
      </c>
      <c r="BP257" s="475">
        <f t="shared" si="232"/>
        <v>0</v>
      </c>
      <c r="BQ257" s="475">
        <f t="shared" si="229"/>
        <v>0</v>
      </c>
      <c r="BR257" s="475">
        <f t="shared" ref="BR257:BX257" si="235">_xlfn.IFNA(IF($B257=0,0,IF(DATE(BR$4,BR$5,1)&gt;=$B257,BR126,0)),0)</f>
        <v>0</v>
      </c>
      <c r="BS257" s="475">
        <f t="shared" si="235"/>
        <v>0</v>
      </c>
      <c r="BT257" s="475">
        <f t="shared" si="235"/>
        <v>0</v>
      </c>
      <c r="BU257" s="475">
        <f t="shared" si="235"/>
        <v>0</v>
      </c>
      <c r="BV257" s="475">
        <f t="shared" si="235"/>
        <v>0</v>
      </c>
      <c r="BW257" s="475">
        <f t="shared" si="235"/>
        <v>0</v>
      </c>
      <c r="BX257" s="475">
        <f t="shared" si="235"/>
        <v>0</v>
      </c>
      <c r="BY257" s="475">
        <f t="shared" si="229"/>
        <v>0</v>
      </c>
      <c r="BZ257" s="475">
        <f t="shared" si="229"/>
        <v>0</v>
      </c>
      <c r="CA257" s="475">
        <f t="shared" si="229"/>
        <v>0</v>
      </c>
      <c r="CB257" s="475">
        <f t="shared" si="229"/>
        <v>0</v>
      </c>
      <c r="CC257" s="475">
        <f t="shared" si="229"/>
        <v>0</v>
      </c>
      <c r="CD257" s="475">
        <f t="shared" si="229"/>
        <v>0</v>
      </c>
      <c r="CE257" s="475">
        <f t="shared" si="229"/>
        <v>0</v>
      </c>
      <c r="CF257" s="475">
        <f t="shared" si="229"/>
        <v>0</v>
      </c>
      <c r="CG257" s="475">
        <f t="shared" si="229"/>
        <v>0</v>
      </c>
      <c r="CH257" s="475">
        <f t="shared" si="229"/>
        <v>0</v>
      </c>
      <c r="CI257" s="475">
        <f t="shared" si="229"/>
        <v>0</v>
      </c>
      <c r="CJ257" s="475">
        <f t="shared" si="229"/>
        <v>0</v>
      </c>
      <c r="CK257" s="475">
        <f t="shared" si="229"/>
        <v>0</v>
      </c>
      <c r="CL257" s="475">
        <f t="shared" si="229"/>
        <v>0</v>
      </c>
      <c r="CM257" s="475">
        <f t="shared" si="229"/>
        <v>0</v>
      </c>
      <c r="CN257" s="475">
        <f t="shared" si="229"/>
        <v>0</v>
      </c>
      <c r="CO257" s="475">
        <f t="shared" si="229"/>
        <v>0</v>
      </c>
      <c r="CP257" s="475">
        <f t="shared" si="229"/>
        <v>0</v>
      </c>
      <c r="CQ257" s="475">
        <f t="shared" si="229"/>
        <v>0</v>
      </c>
      <c r="CR257" s="475">
        <f t="shared" si="229"/>
        <v>0</v>
      </c>
      <c r="CS257" s="475">
        <f t="shared" si="229"/>
        <v>0</v>
      </c>
      <c r="CT257" s="475">
        <f t="shared" si="229"/>
        <v>0</v>
      </c>
      <c r="CU257" s="475">
        <f t="shared" si="229"/>
        <v>0</v>
      </c>
      <c r="CV257" s="475">
        <f t="shared" si="229"/>
        <v>90.02</v>
      </c>
      <c r="CW257" s="475">
        <f t="shared" si="229"/>
        <v>468.97</v>
      </c>
      <c r="CX257" s="475">
        <f t="shared" si="229"/>
        <v>322.60000000000002</v>
      </c>
      <c r="CY257" s="475">
        <f t="shared" si="229"/>
        <v>425.98</v>
      </c>
      <c r="CZ257" s="475">
        <f t="shared" si="229"/>
        <v>428.38</v>
      </c>
      <c r="DA257" s="475">
        <f t="shared" si="229"/>
        <v>455.92</v>
      </c>
      <c r="DB257" s="475">
        <f t="shared" si="229"/>
        <v>452.12</v>
      </c>
      <c r="DC257" s="475">
        <f t="shared" si="229"/>
        <v>448.06</v>
      </c>
      <c r="DD257" s="475">
        <f t="shared" si="229"/>
        <v>456.42</v>
      </c>
      <c r="DE257" s="475">
        <f t="shared" si="229"/>
        <v>451.03</v>
      </c>
      <c r="DF257" s="475">
        <f t="shared" si="229"/>
        <v>508.1</v>
      </c>
      <c r="DG257" s="475">
        <f t="shared" si="229"/>
        <v>479.87</v>
      </c>
      <c r="DH257" s="475">
        <f t="shared" si="229"/>
        <v>0</v>
      </c>
      <c r="DI257" s="475">
        <f t="shared" si="229"/>
        <v>0</v>
      </c>
      <c r="DJ257" s="475">
        <f t="shared" si="229"/>
        <v>0</v>
      </c>
      <c r="DK257" s="475">
        <f t="shared" si="229"/>
        <v>0</v>
      </c>
      <c r="DL257" s="475">
        <f t="shared" si="229"/>
        <v>0</v>
      </c>
      <c r="DM257" s="475">
        <f t="shared" si="229"/>
        <v>0</v>
      </c>
      <c r="DN257" s="475">
        <f t="shared" si="229"/>
        <v>0</v>
      </c>
      <c r="DO257" s="475">
        <f t="shared" si="229"/>
        <v>0</v>
      </c>
      <c r="DP257" s="475">
        <f t="shared" si="229"/>
        <v>0</v>
      </c>
      <c r="DQ257" s="475">
        <f t="shared" si="229"/>
        <v>0</v>
      </c>
      <c r="DR257" s="475">
        <f t="shared" si="229"/>
        <v>0</v>
      </c>
      <c r="DS257" s="475">
        <f t="shared" si="229"/>
        <v>0</v>
      </c>
      <c r="DT257" s="475">
        <f t="shared" si="229"/>
        <v>0</v>
      </c>
      <c r="DU257" s="475">
        <f t="shared" si="229"/>
        <v>0</v>
      </c>
      <c r="DV257" s="475">
        <f t="shared" si="229"/>
        <v>0</v>
      </c>
      <c r="DW257" s="475">
        <f t="shared" si="229"/>
        <v>0</v>
      </c>
      <c r="DX257" s="475">
        <f t="shared" si="229"/>
        <v>0</v>
      </c>
      <c r="DY257" s="475">
        <f t="shared" si="229"/>
        <v>0</v>
      </c>
      <c r="DZ257" s="475">
        <f t="shared" si="229"/>
        <v>0</v>
      </c>
      <c r="EA257" s="475">
        <f t="shared" si="229"/>
        <v>0</v>
      </c>
      <c r="EB257" s="475">
        <f t="shared" si="231"/>
        <v>0</v>
      </c>
      <c r="EC257" s="475">
        <f t="shared" si="231"/>
        <v>0</v>
      </c>
      <c r="ED257" s="475">
        <f t="shared" si="231"/>
        <v>0</v>
      </c>
      <c r="EE257" s="475">
        <f t="shared" si="231"/>
        <v>0</v>
      </c>
      <c r="EF257" s="475">
        <f t="shared" si="231"/>
        <v>0</v>
      </c>
      <c r="EG257" s="475">
        <f t="shared" si="231"/>
        <v>0</v>
      </c>
      <c r="EH257" s="475">
        <f t="shared" si="231"/>
        <v>0</v>
      </c>
      <c r="EI257" s="475">
        <f t="shared" si="231"/>
        <v>0</v>
      </c>
      <c r="EJ257" s="475">
        <f t="shared" si="231"/>
        <v>0</v>
      </c>
      <c r="EK257" s="475">
        <f t="shared" si="231"/>
        <v>0</v>
      </c>
      <c r="EL257" s="475">
        <f t="shared" si="231"/>
        <v>0</v>
      </c>
      <c r="EM257" s="475">
        <f t="shared" si="231"/>
        <v>0</v>
      </c>
      <c r="EN257" s="475">
        <f t="shared" si="231"/>
        <v>0</v>
      </c>
      <c r="EO257" s="475">
        <f t="shared" si="231"/>
        <v>0</v>
      </c>
      <c r="EP257" s="475">
        <f t="shared" si="231"/>
        <v>0</v>
      </c>
      <c r="EQ257" s="475">
        <f t="shared" si="231"/>
        <v>0</v>
      </c>
      <c r="ER257" s="475">
        <f t="shared" si="231"/>
        <v>0</v>
      </c>
      <c r="ES257" s="475">
        <f t="shared" si="231"/>
        <v>0</v>
      </c>
      <c r="ET257" s="475">
        <f t="shared" si="231"/>
        <v>0</v>
      </c>
      <c r="EU257" s="475">
        <f t="shared" si="231"/>
        <v>0</v>
      </c>
      <c r="EV257" s="475">
        <f t="shared" si="231"/>
        <v>0</v>
      </c>
      <c r="EW257" s="475">
        <f t="shared" si="231"/>
        <v>0</v>
      </c>
      <c r="EX257" s="475">
        <f t="shared" si="231"/>
        <v>0</v>
      </c>
      <c r="EY257" s="475">
        <f t="shared" si="231"/>
        <v>0</v>
      </c>
      <c r="EZ257" s="475">
        <f t="shared" si="231"/>
        <v>0</v>
      </c>
      <c r="FA257" s="475">
        <f t="shared" si="231"/>
        <v>0</v>
      </c>
      <c r="FB257" s="475">
        <f t="shared" si="231"/>
        <v>0</v>
      </c>
      <c r="FC257" s="475">
        <f t="shared" si="231"/>
        <v>0</v>
      </c>
      <c r="FD257" s="475">
        <f t="shared" si="231"/>
        <v>0</v>
      </c>
      <c r="FE257" s="475">
        <f t="shared" si="231"/>
        <v>0</v>
      </c>
      <c r="FF257" s="475">
        <f t="shared" si="231"/>
        <v>0</v>
      </c>
      <c r="FG257" s="475">
        <f t="shared" si="231"/>
        <v>0</v>
      </c>
      <c r="FH257" s="475">
        <f t="shared" si="231"/>
        <v>0</v>
      </c>
      <c r="FI257" s="475">
        <f t="shared" si="231"/>
        <v>0</v>
      </c>
      <c r="FJ257" s="475">
        <f t="shared" si="231"/>
        <v>0</v>
      </c>
      <c r="FK257" s="475">
        <f t="shared" si="231"/>
        <v>0</v>
      </c>
      <c r="FL257" s="475">
        <f t="shared" si="231"/>
        <v>0</v>
      </c>
      <c r="FM257" s="475">
        <f t="shared" si="231"/>
        <v>0</v>
      </c>
      <c r="FN257" s="475">
        <f t="shared" si="231"/>
        <v>0</v>
      </c>
      <c r="FO257" s="475">
        <f t="shared" si="231"/>
        <v>0</v>
      </c>
      <c r="FP257" s="475">
        <f t="shared" si="231"/>
        <v>0</v>
      </c>
      <c r="FQ257" s="475">
        <f t="shared" si="231"/>
        <v>0</v>
      </c>
      <c r="FR257" s="475">
        <f t="shared" si="231"/>
        <v>0</v>
      </c>
      <c r="FS257" s="475">
        <f t="shared" si="231"/>
        <v>0</v>
      </c>
      <c r="FT257" s="475">
        <f t="shared" si="231"/>
        <v>0</v>
      </c>
      <c r="FU257" s="475">
        <f t="shared" si="231"/>
        <v>0</v>
      </c>
      <c r="FV257" s="475">
        <f t="shared" si="231"/>
        <v>0</v>
      </c>
      <c r="FW257" s="475">
        <f t="shared" si="231"/>
        <v>0</v>
      </c>
      <c r="FX257" s="475">
        <f t="shared" si="231"/>
        <v>0</v>
      </c>
      <c r="FY257" s="475">
        <f t="shared" si="231"/>
        <v>0</v>
      </c>
      <c r="FZ257" s="475">
        <f t="shared" si="231"/>
        <v>0</v>
      </c>
      <c r="GA257" s="475">
        <f t="shared" si="231"/>
        <v>0</v>
      </c>
      <c r="GB257" s="475">
        <f t="shared" si="231"/>
        <v>0</v>
      </c>
    </row>
    <row r="258" spans="2:184" x14ac:dyDescent="0.35">
      <c r="B258" s="517" t="e">
        <f>VLOOKUP(C258,'QUALIFIED ENGINES'!$D$7:$P$9999,13,FALSE)</f>
        <v>#N/A</v>
      </c>
      <c r="C258" s="472">
        <f>'QUALIFIED ENGINES'!D160</f>
        <v>0</v>
      </c>
      <c r="D258" s="475">
        <f t="shared" si="188"/>
        <v>0</v>
      </c>
      <c r="E258" s="475">
        <f t="shared" si="232"/>
        <v>0</v>
      </c>
      <c r="F258" s="475">
        <f t="shared" si="232"/>
        <v>0</v>
      </c>
      <c r="G258" s="475">
        <f t="shared" si="232"/>
        <v>0</v>
      </c>
      <c r="H258" s="475">
        <f t="shared" si="232"/>
        <v>0</v>
      </c>
      <c r="I258" s="475">
        <f t="shared" si="232"/>
        <v>0</v>
      </c>
      <c r="J258" s="475">
        <f t="shared" si="232"/>
        <v>0</v>
      </c>
      <c r="K258" s="475">
        <f t="shared" si="232"/>
        <v>0</v>
      </c>
      <c r="L258" s="475">
        <f t="shared" si="232"/>
        <v>0</v>
      </c>
      <c r="M258" s="475">
        <f t="shared" si="232"/>
        <v>0</v>
      </c>
      <c r="N258" s="475">
        <f t="shared" si="232"/>
        <v>0</v>
      </c>
      <c r="O258" s="475">
        <f t="shared" si="232"/>
        <v>0</v>
      </c>
      <c r="P258" s="475">
        <f t="shared" si="232"/>
        <v>0</v>
      </c>
      <c r="Q258" s="475">
        <f t="shared" si="232"/>
        <v>0</v>
      </c>
      <c r="R258" s="475">
        <f t="shared" si="232"/>
        <v>0</v>
      </c>
      <c r="S258" s="475">
        <f t="shared" si="232"/>
        <v>0</v>
      </c>
      <c r="T258" s="475">
        <f t="shared" si="232"/>
        <v>0</v>
      </c>
      <c r="U258" s="475">
        <f t="shared" si="232"/>
        <v>0</v>
      </c>
      <c r="V258" s="475">
        <f t="shared" si="232"/>
        <v>0</v>
      </c>
      <c r="W258" s="475">
        <f t="shared" si="232"/>
        <v>0</v>
      </c>
      <c r="X258" s="475">
        <f t="shared" si="232"/>
        <v>0</v>
      </c>
      <c r="Y258" s="475">
        <f t="shared" si="232"/>
        <v>0</v>
      </c>
      <c r="Z258" s="475">
        <f t="shared" si="232"/>
        <v>0</v>
      </c>
      <c r="AA258" s="475">
        <f t="shared" si="232"/>
        <v>0</v>
      </c>
      <c r="AB258" s="475">
        <f t="shared" si="232"/>
        <v>0</v>
      </c>
      <c r="AC258" s="475">
        <f t="shared" si="232"/>
        <v>0</v>
      </c>
      <c r="AD258" s="475">
        <f t="shared" si="232"/>
        <v>0</v>
      </c>
      <c r="AE258" s="475">
        <f t="shared" si="232"/>
        <v>0</v>
      </c>
      <c r="AF258" s="475">
        <f t="shared" si="232"/>
        <v>0</v>
      </c>
      <c r="AG258" s="475">
        <f t="shared" si="232"/>
        <v>0</v>
      </c>
      <c r="AH258" s="475">
        <f t="shared" si="232"/>
        <v>0</v>
      </c>
      <c r="AI258" s="475">
        <f t="shared" si="232"/>
        <v>0</v>
      </c>
      <c r="AJ258" s="475">
        <f t="shared" si="232"/>
        <v>0</v>
      </c>
      <c r="AK258" s="475">
        <f t="shared" si="232"/>
        <v>0</v>
      </c>
      <c r="AL258" s="475">
        <f t="shared" si="232"/>
        <v>0</v>
      </c>
      <c r="AM258" s="475">
        <f t="shared" si="232"/>
        <v>0</v>
      </c>
      <c r="AN258" s="475">
        <f t="shared" si="232"/>
        <v>0</v>
      </c>
      <c r="AO258" s="475">
        <f t="shared" si="232"/>
        <v>0</v>
      </c>
      <c r="AP258" s="475">
        <f t="shared" si="232"/>
        <v>0</v>
      </c>
      <c r="AQ258" s="475">
        <f t="shared" si="232"/>
        <v>0</v>
      </c>
      <c r="AR258" s="475">
        <f t="shared" si="232"/>
        <v>0</v>
      </c>
      <c r="AS258" s="475">
        <f t="shared" si="232"/>
        <v>0</v>
      </c>
      <c r="AT258" s="475">
        <f t="shared" si="232"/>
        <v>0</v>
      </c>
      <c r="AU258" s="475">
        <f t="shared" si="232"/>
        <v>0</v>
      </c>
      <c r="AV258" s="475">
        <f t="shared" si="232"/>
        <v>0</v>
      </c>
      <c r="AW258" s="475">
        <f t="shared" si="232"/>
        <v>0</v>
      </c>
      <c r="AX258" s="475">
        <f t="shared" si="232"/>
        <v>0</v>
      </c>
      <c r="AY258" s="475">
        <f t="shared" si="232"/>
        <v>0</v>
      </c>
      <c r="AZ258" s="475">
        <f t="shared" si="232"/>
        <v>0</v>
      </c>
      <c r="BA258" s="475">
        <f t="shared" si="232"/>
        <v>0</v>
      </c>
      <c r="BB258" s="475">
        <f t="shared" si="232"/>
        <v>0</v>
      </c>
      <c r="BC258" s="475">
        <f t="shared" si="232"/>
        <v>0</v>
      </c>
      <c r="BD258" s="475">
        <f t="shared" si="232"/>
        <v>0</v>
      </c>
      <c r="BE258" s="475">
        <f t="shared" si="232"/>
        <v>0</v>
      </c>
      <c r="BF258" s="475">
        <f t="shared" si="232"/>
        <v>0</v>
      </c>
      <c r="BG258" s="475">
        <f t="shared" si="232"/>
        <v>0</v>
      </c>
      <c r="BH258" s="475">
        <f t="shared" si="232"/>
        <v>0</v>
      </c>
      <c r="BI258" s="475">
        <f t="shared" si="232"/>
        <v>0</v>
      </c>
      <c r="BJ258" s="475">
        <f t="shared" si="232"/>
        <v>0</v>
      </c>
      <c r="BK258" s="475">
        <f t="shared" si="232"/>
        <v>0</v>
      </c>
      <c r="BL258" s="475">
        <f t="shared" si="232"/>
        <v>0</v>
      </c>
      <c r="BM258" s="475">
        <f t="shared" si="232"/>
        <v>0</v>
      </c>
      <c r="BN258" s="475">
        <f t="shared" si="232"/>
        <v>0</v>
      </c>
      <c r="BO258" s="475">
        <f t="shared" si="232"/>
        <v>0</v>
      </c>
      <c r="BP258" s="475">
        <f t="shared" ref="BP258:EA261" si="236">_xlfn.IFNA(IF($B258=0,0,IF(DATE(BP$4,BP$5,1)&gt;=$B258,BP127,0)),0)</f>
        <v>0</v>
      </c>
      <c r="BQ258" s="475">
        <f t="shared" si="236"/>
        <v>0</v>
      </c>
      <c r="BR258" s="475">
        <f t="shared" ref="BR258:BX258" si="237">_xlfn.IFNA(IF($B258=0,0,IF(DATE(BR$4,BR$5,1)&gt;=$B258,BR127,0)),0)</f>
        <v>0</v>
      </c>
      <c r="BS258" s="475">
        <f t="shared" si="237"/>
        <v>0</v>
      </c>
      <c r="BT258" s="475">
        <f t="shared" si="237"/>
        <v>0</v>
      </c>
      <c r="BU258" s="475">
        <f t="shared" si="237"/>
        <v>0</v>
      </c>
      <c r="BV258" s="475">
        <f t="shared" si="237"/>
        <v>0</v>
      </c>
      <c r="BW258" s="475">
        <f t="shared" si="237"/>
        <v>0</v>
      </c>
      <c r="BX258" s="475">
        <f t="shared" si="237"/>
        <v>0</v>
      </c>
      <c r="BY258" s="475">
        <f t="shared" si="236"/>
        <v>0</v>
      </c>
      <c r="BZ258" s="475">
        <f t="shared" si="236"/>
        <v>0</v>
      </c>
      <c r="CA258" s="475">
        <f t="shared" si="236"/>
        <v>0</v>
      </c>
      <c r="CB258" s="475">
        <f t="shared" si="236"/>
        <v>0</v>
      </c>
      <c r="CC258" s="475">
        <f t="shared" si="236"/>
        <v>0</v>
      </c>
      <c r="CD258" s="475">
        <f t="shared" si="236"/>
        <v>0</v>
      </c>
      <c r="CE258" s="475">
        <f t="shared" si="236"/>
        <v>0</v>
      </c>
      <c r="CF258" s="475">
        <f t="shared" si="236"/>
        <v>0</v>
      </c>
      <c r="CG258" s="475">
        <f t="shared" si="236"/>
        <v>0</v>
      </c>
      <c r="CH258" s="475">
        <f t="shared" si="236"/>
        <v>0</v>
      </c>
      <c r="CI258" s="475">
        <f t="shared" si="236"/>
        <v>0</v>
      </c>
      <c r="CJ258" s="475">
        <f t="shared" si="236"/>
        <v>0</v>
      </c>
      <c r="CK258" s="475">
        <f t="shared" si="236"/>
        <v>0</v>
      </c>
      <c r="CL258" s="475">
        <f t="shared" si="236"/>
        <v>0</v>
      </c>
      <c r="CM258" s="475">
        <f t="shared" si="236"/>
        <v>0</v>
      </c>
      <c r="CN258" s="475">
        <f t="shared" si="236"/>
        <v>0</v>
      </c>
      <c r="CO258" s="475">
        <f t="shared" si="236"/>
        <v>0</v>
      </c>
      <c r="CP258" s="475">
        <f t="shared" si="236"/>
        <v>0</v>
      </c>
      <c r="CQ258" s="475">
        <f t="shared" si="236"/>
        <v>0</v>
      </c>
      <c r="CR258" s="475">
        <f t="shared" si="236"/>
        <v>0</v>
      </c>
      <c r="CS258" s="475">
        <f t="shared" si="236"/>
        <v>0</v>
      </c>
      <c r="CT258" s="475">
        <f t="shared" si="236"/>
        <v>0</v>
      </c>
      <c r="CU258" s="475">
        <f t="shared" si="236"/>
        <v>0</v>
      </c>
      <c r="CV258" s="475">
        <f t="shared" si="236"/>
        <v>0</v>
      </c>
      <c r="CW258" s="475">
        <f t="shared" si="236"/>
        <v>0</v>
      </c>
      <c r="CX258" s="475">
        <f t="shared" si="236"/>
        <v>0</v>
      </c>
      <c r="CY258" s="475">
        <f t="shared" si="236"/>
        <v>0</v>
      </c>
      <c r="CZ258" s="475">
        <f t="shared" si="236"/>
        <v>0</v>
      </c>
      <c r="DA258" s="475">
        <f t="shared" si="236"/>
        <v>0</v>
      </c>
      <c r="DB258" s="475">
        <f t="shared" si="236"/>
        <v>0</v>
      </c>
      <c r="DC258" s="475">
        <f t="shared" si="236"/>
        <v>0</v>
      </c>
      <c r="DD258" s="475">
        <f t="shared" si="236"/>
        <v>0</v>
      </c>
      <c r="DE258" s="475">
        <f t="shared" si="236"/>
        <v>0</v>
      </c>
      <c r="DF258" s="475">
        <f t="shared" si="236"/>
        <v>0</v>
      </c>
      <c r="DG258" s="475">
        <f t="shared" si="236"/>
        <v>0</v>
      </c>
      <c r="DH258" s="475">
        <f t="shared" si="236"/>
        <v>0</v>
      </c>
      <c r="DI258" s="475">
        <f t="shared" si="236"/>
        <v>0</v>
      </c>
      <c r="DJ258" s="475">
        <f t="shared" si="236"/>
        <v>0</v>
      </c>
      <c r="DK258" s="475">
        <f t="shared" si="236"/>
        <v>0</v>
      </c>
      <c r="DL258" s="475">
        <f t="shared" si="236"/>
        <v>0</v>
      </c>
      <c r="DM258" s="475">
        <f t="shared" si="236"/>
        <v>0</v>
      </c>
      <c r="DN258" s="475">
        <f t="shared" si="236"/>
        <v>0</v>
      </c>
      <c r="DO258" s="475">
        <f t="shared" si="236"/>
        <v>0</v>
      </c>
      <c r="DP258" s="475">
        <f t="shared" si="236"/>
        <v>0</v>
      </c>
      <c r="DQ258" s="475">
        <f t="shared" si="236"/>
        <v>0</v>
      </c>
      <c r="DR258" s="475">
        <f t="shared" si="236"/>
        <v>0</v>
      </c>
      <c r="DS258" s="475">
        <f t="shared" si="236"/>
        <v>0</v>
      </c>
      <c r="DT258" s="475">
        <f t="shared" si="236"/>
        <v>0</v>
      </c>
      <c r="DU258" s="475">
        <f t="shared" si="236"/>
        <v>0</v>
      </c>
      <c r="DV258" s="475">
        <f t="shared" si="236"/>
        <v>0</v>
      </c>
      <c r="DW258" s="475">
        <f t="shared" si="236"/>
        <v>0</v>
      </c>
      <c r="DX258" s="475">
        <f t="shared" si="236"/>
        <v>0</v>
      </c>
      <c r="DY258" s="475">
        <f t="shared" si="236"/>
        <v>0</v>
      </c>
      <c r="DZ258" s="475">
        <f t="shared" si="236"/>
        <v>0</v>
      </c>
      <c r="EA258" s="475">
        <f t="shared" si="236"/>
        <v>0</v>
      </c>
      <c r="EB258" s="475">
        <f t="shared" si="231"/>
        <v>0</v>
      </c>
      <c r="EC258" s="475">
        <f t="shared" si="231"/>
        <v>0</v>
      </c>
      <c r="ED258" s="475">
        <f t="shared" si="231"/>
        <v>0</v>
      </c>
      <c r="EE258" s="475">
        <f t="shared" si="231"/>
        <v>0</v>
      </c>
      <c r="EF258" s="475">
        <f t="shared" si="231"/>
        <v>0</v>
      </c>
      <c r="EG258" s="475">
        <f t="shared" si="231"/>
        <v>0</v>
      </c>
      <c r="EH258" s="475">
        <f t="shared" si="231"/>
        <v>0</v>
      </c>
      <c r="EI258" s="475">
        <f t="shared" si="231"/>
        <v>0</v>
      </c>
      <c r="EJ258" s="475">
        <f t="shared" si="231"/>
        <v>0</v>
      </c>
      <c r="EK258" s="475">
        <f t="shared" si="231"/>
        <v>0</v>
      </c>
      <c r="EL258" s="475">
        <f t="shared" si="231"/>
        <v>0</v>
      </c>
      <c r="EM258" s="475">
        <f t="shared" si="231"/>
        <v>0</v>
      </c>
      <c r="EN258" s="475">
        <f t="shared" si="231"/>
        <v>0</v>
      </c>
      <c r="EO258" s="475">
        <f t="shared" si="231"/>
        <v>0</v>
      </c>
      <c r="EP258" s="475">
        <f t="shared" si="231"/>
        <v>0</v>
      </c>
      <c r="EQ258" s="475">
        <f t="shared" si="231"/>
        <v>0</v>
      </c>
      <c r="ER258" s="475">
        <f t="shared" si="231"/>
        <v>0</v>
      </c>
      <c r="ES258" s="475">
        <f t="shared" si="231"/>
        <v>0</v>
      </c>
      <c r="ET258" s="475">
        <f t="shared" si="231"/>
        <v>0</v>
      </c>
      <c r="EU258" s="475">
        <f t="shared" si="231"/>
        <v>0</v>
      </c>
      <c r="EV258" s="475">
        <f t="shared" si="231"/>
        <v>0</v>
      </c>
      <c r="EW258" s="475">
        <f t="shared" si="231"/>
        <v>0</v>
      </c>
      <c r="EX258" s="475">
        <f t="shared" si="231"/>
        <v>0</v>
      </c>
      <c r="EY258" s="475">
        <f t="shared" si="231"/>
        <v>0</v>
      </c>
      <c r="EZ258" s="475">
        <f t="shared" si="231"/>
        <v>0</v>
      </c>
      <c r="FA258" s="475">
        <f t="shared" si="231"/>
        <v>0</v>
      </c>
      <c r="FB258" s="475">
        <f t="shared" si="231"/>
        <v>0</v>
      </c>
      <c r="FC258" s="475">
        <f t="shared" si="231"/>
        <v>0</v>
      </c>
      <c r="FD258" s="475">
        <f t="shared" si="231"/>
        <v>0</v>
      </c>
      <c r="FE258" s="475">
        <f t="shared" si="231"/>
        <v>0</v>
      </c>
      <c r="FF258" s="475">
        <f t="shared" si="231"/>
        <v>0</v>
      </c>
      <c r="FG258" s="475">
        <f t="shared" si="231"/>
        <v>0</v>
      </c>
      <c r="FH258" s="475">
        <f t="shared" si="231"/>
        <v>0</v>
      </c>
      <c r="FI258" s="475">
        <f t="shared" si="231"/>
        <v>0</v>
      </c>
      <c r="FJ258" s="475">
        <f t="shared" si="231"/>
        <v>0</v>
      </c>
      <c r="FK258" s="475">
        <f t="shared" si="231"/>
        <v>0</v>
      </c>
      <c r="FL258" s="475">
        <f t="shared" si="231"/>
        <v>0</v>
      </c>
      <c r="FM258" s="475">
        <f t="shared" si="231"/>
        <v>0</v>
      </c>
      <c r="FN258" s="475">
        <f t="shared" si="231"/>
        <v>0</v>
      </c>
      <c r="FO258" s="475">
        <f t="shared" si="231"/>
        <v>0</v>
      </c>
      <c r="FP258" s="475">
        <f t="shared" si="231"/>
        <v>0</v>
      </c>
      <c r="FQ258" s="475">
        <f t="shared" si="231"/>
        <v>0</v>
      </c>
      <c r="FR258" s="475">
        <f t="shared" si="231"/>
        <v>0</v>
      </c>
      <c r="FS258" s="475">
        <f t="shared" ref="FS258:GB258" si="238">_xlfn.IFNA(IF($B258=0,0,IF(DATE(FS$4,FS$5,1)&gt;=$B258,FS127,0)),0)</f>
        <v>0</v>
      </c>
      <c r="FT258" s="475">
        <f t="shared" si="238"/>
        <v>0</v>
      </c>
      <c r="FU258" s="475">
        <f t="shared" si="238"/>
        <v>0</v>
      </c>
      <c r="FV258" s="475">
        <f t="shared" si="238"/>
        <v>0</v>
      </c>
      <c r="FW258" s="475">
        <f t="shared" si="238"/>
        <v>0</v>
      </c>
      <c r="FX258" s="475">
        <f t="shared" si="238"/>
        <v>0</v>
      </c>
      <c r="FY258" s="475">
        <f t="shared" si="238"/>
        <v>0</v>
      </c>
      <c r="FZ258" s="475">
        <f t="shared" si="238"/>
        <v>0</v>
      </c>
      <c r="GA258" s="475">
        <f t="shared" si="238"/>
        <v>0</v>
      </c>
      <c r="GB258" s="475">
        <f t="shared" si="238"/>
        <v>0</v>
      </c>
    </row>
    <row r="259" spans="2:184" x14ac:dyDescent="0.35">
      <c r="B259" s="517" t="e">
        <f>VLOOKUP(C259,'QUALIFIED ENGINES'!$D$7:$P$9999,13,FALSE)</f>
        <v>#N/A</v>
      </c>
      <c r="C259" s="472">
        <f>'QUALIFIED ENGINES'!D161</f>
        <v>0</v>
      </c>
      <c r="D259" s="475">
        <f t="shared" si="188"/>
        <v>0</v>
      </c>
      <c r="E259" s="475">
        <f t="shared" ref="E259:BP262" si="239">_xlfn.IFNA(IF($B259=0,0,IF(DATE(E$4,E$5,1)&gt;=$B259,E128,0)),0)</f>
        <v>0</v>
      </c>
      <c r="F259" s="475">
        <f t="shared" si="239"/>
        <v>0</v>
      </c>
      <c r="G259" s="475">
        <f t="shared" si="239"/>
        <v>0</v>
      </c>
      <c r="H259" s="475">
        <f t="shared" si="239"/>
        <v>0</v>
      </c>
      <c r="I259" s="475">
        <f t="shared" si="239"/>
        <v>0</v>
      </c>
      <c r="J259" s="475">
        <f t="shared" si="239"/>
        <v>0</v>
      </c>
      <c r="K259" s="475">
        <f t="shared" si="239"/>
        <v>0</v>
      </c>
      <c r="L259" s="475">
        <f t="shared" si="239"/>
        <v>0</v>
      </c>
      <c r="M259" s="475">
        <f t="shared" si="239"/>
        <v>0</v>
      </c>
      <c r="N259" s="475">
        <f t="shared" si="239"/>
        <v>0</v>
      </c>
      <c r="O259" s="475">
        <f t="shared" si="239"/>
        <v>0</v>
      </c>
      <c r="P259" s="475">
        <f t="shared" si="239"/>
        <v>0</v>
      </c>
      <c r="Q259" s="475">
        <f t="shared" si="239"/>
        <v>0</v>
      </c>
      <c r="R259" s="475">
        <f t="shared" si="239"/>
        <v>0</v>
      </c>
      <c r="S259" s="475">
        <f t="shared" si="239"/>
        <v>0</v>
      </c>
      <c r="T259" s="475">
        <f t="shared" si="239"/>
        <v>0</v>
      </c>
      <c r="U259" s="475">
        <f t="shared" si="239"/>
        <v>0</v>
      </c>
      <c r="V259" s="475">
        <f t="shared" si="239"/>
        <v>0</v>
      </c>
      <c r="W259" s="475">
        <f t="shared" si="239"/>
        <v>0</v>
      </c>
      <c r="X259" s="475">
        <f t="shared" si="239"/>
        <v>0</v>
      </c>
      <c r="Y259" s="475">
        <f t="shared" si="239"/>
        <v>0</v>
      </c>
      <c r="Z259" s="475">
        <f t="shared" si="239"/>
        <v>0</v>
      </c>
      <c r="AA259" s="475">
        <f t="shared" si="239"/>
        <v>0</v>
      </c>
      <c r="AB259" s="475">
        <f t="shared" si="239"/>
        <v>0</v>
      </c>
      <c r="AC259" s="475">
        <f t="shared" si="239"/>
        <v>0</v>
      </c>
      <c r="AD259" s="475">
        <f t="shared" si="239"/>
        <v>0</v>
      </c>
      <c r="AE259" s="475">
        <f t="shared" si="239"/>
        <v>0</v>
      </c>
      <c r="AF259" s="475">
        <f t="shared" si="239"/>
        <v>0</v>
      </c>
      <c r="AG259" s="475">
        <f t="shared" si="239"/>
        <v>0</v>
      </c>
      <c r="AH259" s="475">
        <f t="shared" si="239"/>
        <v>0</v>
      </c>
      <c r="AI259" s="475">
        <f t="shared" si="239"/>
        <v>0</v>
      </c>
      <c r="AJ259" s="475">
        <f t="shared" si="239"/>
        <v>0</v>
      </c>
      <c r="AK259" s="475">
        <f t="shared" si="239"/>
        <v>0</v>
      </c>
      <c r="AL259" s="475">
        <f t="shared" si="239"/>
        <v>0</v>
      </c>
      <c r="AM259" s="475">
        <f t="shared" si="239"/>
        <v>0</v>
      </c>
      <c r="AN259" s="475">
        <f t="shared" si="239"/>
        <v>0</v>
      </c>
      <c r="AO259" s="475">
        <f t="shared" si="239"/>
        <v>0</v>
      </c>
      <c r="AP259" s="475">
        <f t="shared" si="239"/>
        <v>0</v>
      </c>
      <c r="AQ259" s="475">
        <f t="shared" si="239"/>
        <v>0</v>
      </c>
      <c r="AR259" s="475">
        <f t="shared" si="239"/>
        <v>0</v>
      </c>
      <c r="AS259" s="475">
        <f t="shared" si="239"/>
        <v>0</v>
      </c>
      <c r="AT259" s="475">
        <f t="shared" si="239"/>
        <v>0</v>
      </c>
      <c r="AU259" s="475">
        <f t="shared" si="239"/>
        <v>0</v>
      </c>
      <c r="AV259" s="475">
        <f t="shared" si="239"/>
        <v>0</v>
      </c>
      <c r="AW259" s="475">
        <f t="shared" si="239"/>
        <v>0</v>
      </c>
      <c r="AX259" s="475">
        <f t="shared" si="239"/>
        <v>0</v>
      </c>
      <c r="AY259" s="475">
        <f t="shared" si="239"/>
        <v>0</v>
      </c>
      <c r="AZ259" s="475">
        <f t="shared" si="239"/>
        <v>0</v>
      </c>
      <c r="BA259" s="475">
        <f t="shared" si="239"/>
        <v>0</v>
      </c>
      <c r="BB259" s="475">
        <f t="shared" si="239"/>
        <v>0</v>
      </c>
      <c r="BC259" s="475">
        <f t="shared" si="239"/>
        <v>0</v>
      </c>
      <c r="BD259" s="475">
        <f t="shared" si="239"/>
        <v>0</v>
      </c>
      <c r="BE259" s="475">
        <f t="shared" si="239"/>
        <v>0</v>
      </c>
      <c r="BF259" s="475">
        <f t="shared" si="239"/>
        <v>0</v>
      </c>
      <c r="BG259" s="475">
        <f t="shared" si="239"/>
        <v>0</v>
      </c>
      <c r="BH259" s="475">
        <f t="shared" si="239"/>
        <v>0</v>
      </c>
      <c r="BI259" s="475">
        <f t="shared" si="239"/>
        <v>0</v>
      </c>
      <c r="BJ259" s="475">
        <f t="shared" si="239"/>
        <v>0</v>
      </c>
      <c r="BK259" s="475">
        <f t="shared" si="239"/>
        <v>0</v>
      </c>
      <c r="BL259" s="475">
        <f t="shared" si="239"/>
        <v>0</v>
      </c>
      <c r="BM259" s="475">
        <f t="shared" si="239"/>
        <v>0</v>
      </c>
      <c r="BN259" s="475">
        <f t="shared" si="239"/>
        <v>0</v>
      </c>
      <c r="BO259" s="475">
        <f t="shared" si="239"/>
        <v>0</v>
      </c>
      <c r="BP259" s="475">
        <f t="shared" si="239"/>
        <v>0</v>
      </c>
      <c r="BQ259" s="475">
        <f t="shared" si="236"/>
        <v>0</v>
      </c>
      <c r="BR259" s="475">
        <f t="shared" ref="BR259:BX259" si="240">_xlfn.IFNA(IF($B259=0,0,IF(DATE(BR$4,BR$5,1)&gt;=$B259,BR128,0)),0)</f>
        <v>0</v>
      </c>
      <c r="BS259" s="475">
        <f t="shared" si="240"/>
        <v>0</v>
      </c>
      <c r="BT259" s="475">
        <f t="shared" si="240"/>
        <v>0</v>
      </c>
      <c r="BU259" s="475">
        <f t="shared" si="240"/>
        <v>0</v>
      </c>
      <c r="BV259" s="475">
        <f t="shared" si="240"/>
        <v>0</v>
      </c>
      <c r="BW259" s="475">
        <f t="shared" si="240"/>
        <v>0</v>
      </c>
      <c r="BX259" s="475">
        <f t="shared" si="240"/>
        <v>0</v>
      </c>
      <c r="BY259" s="475">
        <f t="shared" si="236"/>
        <v>0</v>
      </c>
      <c r="BZ259" s="475">
        <f t="shared" si="236"/>
        <v>0</v>
      </c>
      <c r="CA259" s="475">
        <f t="shared" si="236"/>
        <v>0</v>
      </c>
      <c r="CB259" s="475">
        <f t="shared" si="236"/>
        <v>0</v>
      </c>
      <c r="CC259" s="475">
        <f t="shared" si="236"/>
        <v>0</v>
      </c>
      <c r="CD259" s="475">
        <f t="shared" si="236"/>
        <v>0</v>
      </c>
      <c r="CE259" s="475">
        <f t="shared" si="236"/>
        <v>0</v>
      </c>
      <c r="CF259" s="475">
        <f t="shared" si="236"/>
        <v>0</v>
      </c>
      <c r="CG259" s="475">
        <f t="shared" si="236"/>
        <v>0</v>
      </c>
      <c r="CH259" s="475">
        <f t="shared" si="236"/>
        <v>0</v>
      </c>
      <c r="CI259" s="475">
        <f t="shared" si="236"/>
        <v>0</v>
      </c>
      <c r="CJ259" s="475">
        <f t="shared" si="236"/>
        <v>0</v>
      </c>
      <c r="CK259" s="475">
        <f t="shared" si="236"/>
        <v>0</v>
      </c>
      <c r="CL259" s="475">
        <f t="shared" si="236"/>
        <v>0</v>
      </c>
      <c r="CM259" s="475">
        <f t="shared" si="236"/>
        <v>0</v>
      </c>
      <c r="CN259" s="475">
        <f t="shared" si="236"/>
        <v>0</v>
      </c>
      <c r="CO259" s="475">
        <f t="shared" si="236"/>
        <v>0</v>
      </c>
      <c r="CP259" s="475">
        <f t="shared" si="236"/>
        <v>0</v>
      </c>
      <c r="CQ259" s="475">
        <f t="shared" si="236"/>
        <v>0</v>
      </c>
      <c r="CR259" s="475">
        <f t="shared" si="236"/>
        <v>0</v>
      </c>
      <c r="CS259" s="475">
        <f t="shared" si="236"/>
        <v>0</v>
      </c>
      <c r="CT259" s="475">
        <f t="shared" si="236"/>
        <v>0</v>
      </c>
      <c r="CU259" s="475">
        <f t="shared" si="236"/>
        <v>0</v>
      </c>
      <c r="CV259" s="475">
        <f t="shared" si="236"/>
        <v>0</v>
      </c>
      <c r="CW259" s="475">
        <f t="shared" si="236"/>
        <v>0</v>
      </c>
      <c r="CX259" s="475">
        <f t="shared" si="236"/>
        <v>0</v>
      </c>
      <c r="CY259" s="475">
        <f t="shared" si="236"/>
        <v>0</v>
      </c>
      <c r="CZ259" s="475">
        <f t="shared" si="236"/>
        <v>0</v>
      </c>
      <c r="DA259" s="475">
        <f t="shared" si="236"/>
        <v>0</v>
      </c>
      <c r="DB259" s="475">
        <f t="shared" si="236"/>
        <v>0</v>
      </c>
      <c r="DC259" s="475">
        <f t="shared" si="236"/>
        <v>0</v>
      </c>
      <c r="DD259" s="475">
        <f t="shared" si="236"/>
        <v>0</v>
      </c>
      <c r="DE259" s="475">
        <f t="shared" si="236"/>
        <v>0</v>
      </c>
      <c r="DF259" s="475">
        <f t="shared" si="236"/>
        <v>0</v>
      </c>
      <c r="DG259" s="475">
        <f t="shared" si="236"/>
        <v>0</v>
      </c>
      <c r="DH259" s="475">
        <f t="shared" si="236"/>
        <v>0</v>
      </c>
      <c r="DI259" s="475">
        <f t="shared" si="236"/>
        <v>0</v>
      </c>
      <c r="DJ259" s="475">
        <f t="shared" si="236"/>
        <v>0</v>
      </c>
      <c r="DK259" s="475">
        <f t="shared" si="236"/>
        <v>0</v>
      </c>
      <c r="DL259" s="475">
        <f t="shared" si="236"/>
        <v>0</v>
      </c>
      <c r="DM259" s="475">
        <f t="shared" si="236"/>
        <v>0</v>
      </c>
      <c r="DN259" s="475">
        <f t="shared" si="236"/>
        <v>0</v>
      </c>
      <c r="DO259" s="475">
        <f t="shared" si="236"/>
        <v>0</v>
      </c>
      <c r="DP259" s="475">
        <f t="shared" si="236"/>
        <v>0</v>
      </c>
      <c r="DQ259" s="475">
        <f t="shared" si="236"/>
        <v>0</v>
      </c>
      <c r="DR259" s="475">
        <f t="shared" si="236"/>
        <v>0</v>
      </c>
      <c r="DS259" s="475">
        <f t="shared" si="236"/>
        <v>0</v>
      </c>
      <c r="DT259" s="475">
        <f t="shared" si="236"/>
        <v>0</v>
      </c>
      <c r="DU259" s="475">
        <f t="shared" si="236"/>
        <v>0</v>
      </c>
      <c r="DV259" s="475">
        <f t="shared" si="236"/>
        <v>0</v>
      </c>
      <c r="DW259" s="475">
        <f t="shared" si="236"/>
        <v>0</v>
      </c>
      <c r="DX259" s="475">
        <f t="shared" si="236"/>
        <v>0</v>
      </c>
      <c r="DY259" s="475">
        <f t="shared" si="236"/>
        <v>0</v>
      </c>
      <c r="DZ259" s="475">
        <f t="shared" si="236"/>
        <v>0</v>
      </c>
      <c r="EA259" s="475">
        <f t="shared" si="236"/>
        <v>0</v>
      </c>
      <c r="EB259" s="475">
        <f t="shared" ref="EB259:GB263" si="241">_xlfn.IFNA(IF($B259=0,0,IF(DATE(EB$4,EB$5,1)&gt;=$B259,EB128,0)),0)</f>
        <v>0</v>
      </c>
      <c r="EC259" s="475">
        <f t="shared" si="241"/>
        <v>0</v>
      </c>
      <c r="ED259" s="475">
        <f t="shared" si="241"/>
        <v>0</v>
      </c>
      <c r="EE259" s="475">
        <f t="shared" si="241"/>
        <v>0</v>
      </c>
      <c r="EF259" s="475">
        <f t="shared" si="241"/>
        <v>0</v>
      </c>
      <c r="EG259" s="475">
        <f t="shared" si="241"/>
        <v>0</v>
      </c>
      <c r="EH259" s="475">
        <f t="shared" si="241"/>
        <v>0</v>
      </c>
      <c r="EI259" s="475">
        <f t="shared" si="241"/>
        <v>0</v>
      </c>
      <c r="EJ259" s="475">
        <f t="shared" si="241"/>
        <v>0</v>
      </c>
      <c r="EK259" s="475">
        <f t="shared" si="241"/>
        <v>0</v>
      </c>
      <c r="EL259" s="475">
        <f t="shared" si="241"/>
        <v>0</v>
      </c>
      <c r="EM259" s="475">
        <f t="shared" si="241"/>
        <v>0</v>
      </c>
      <c r="EN259" s="475">
        <f t="shared" si="241"/>
        <v>0</v>
      </c>
      <c r="EO259" s="475">
        <f t="shared" si="241"/>
        <v>0</v>
      </c>
      <c r="EP259" s="475">
        <f t="shared" si="241"/>
        <v>0</v>
      </c>
      <c r="EQ259" s="475">
        <f t="shared" si="241"/>
        <v>0</v>
      </c>
      <c r="ER259" s="475">
        <f t="shared" si="241"/>
        <v>0</v>
      </c>
      <c r="ES259" s="475">
        <f t="shared" si="241"/>
        <v>0</v>
      </c>
      <c r="ET259" s="475">
        <f t="shared" si="241"/>
        <v>0</v>
      </c>
      <c r="EU259" s="475">
        <f t="shared" si="241"/>
        <v>0</v>
      </c>
      <c r="EV259" s="475">
        <f t="shared" si="241"/>
        <v>0</v>
      </c>
      <c r="EW259" s="475">
        <f t="shared" si="241"/>
        <v>0</v>
      </c>
      <c r="EX259" s="475">
        <f t="shared" si="241"/>
        <v>0</v>
      </c>
      <c r="EY259" s="475">
        <f t="shared" si="241"/>
        <v>0</v>
      </c>
      <c r="EZ259" s="475">
        <f t="shared" si="241"/>
        <v>0</v>
      </c>
      <c r="FA259" s="475">
        <f t="shared" si="241"/>
        <v>0</v>
      </c>
      <c r="FB259" s="475">
        <f t="shared" si="241"/>
        <v>0</v>
      </c>
      <c r="FC259" s="475">
        <f t="shared" si="241"/>
        <v>0</v>
      </c>
      <c r="FD259" s="475">
        <f t="shared" si="241"/>
        <v>0</v>
      </c>
      <c r="FE259" s="475">
        <f t="shared" si="241"/>
        <v>0</v>
      </c>
      <c r="FF259" s="475">
        <f t="shared" si="241"/>
        <v>0</v>
      </c>
      <c r="FG259" s="475">
        <f t="shared" si="241"/>
        <v>0</v>
      </c>
      <c r="FH259" s="475">
        <f t="shared" si="241"/>
        <v>0</v>
      </c>
      <c r="FI259" s="475">
        <f t="shared" si="241"/>
        <v>0</v>
      </c>
      <c r="FJ259" s="475">
        <f t="shared" si="241"/>
        <v>0</v>
      </c>
      <c r="FK259" s="475">
        <f t="shared" si="241"/>
        <v>0</v>
      </c>
      <c r="FL259" s="475">
        <f t="shared" si="241"/>
        <v>0</v>
      </c>
      <c r="FM259" s="475">
        <f t="shared" si="241"/>
        <v>0</v>
      </c>
      <c r="FN259" s="475">
        <f t="shared" si="241"/>
        <v>0</v>
      </c>
      <c r="FO259" s="475">
        <f t="shared" si="241"/>
        <v>0</v>
      </c>
      <c r="FP259" s="475">
        <f t="shared" si="241"/>
        <v>0</v>
      </c>
      <c r="FQ259" s="475">
        <f t="shared" si="241"/>
        <v>0</v>
      </c>
      <c r="FR259" s="475">
        <f t="shared" si="241"/>
        <v>0</v>
      </c>
      <c r="FS259" s="475">
        <f t="shared" si="241"/>
        <v>0</v>
      </c>
      <c r="FT259" s="475">
        <f t="shared" si="241"/>
        <v>0</v>
      </c>
      <c r="FU259" s="475">
        <f t="shared" si="241"/>
        <v>0</v>
      </c>
      <c r="FV259" s="475">
        <f t="shared" si="241"/>
        <v>0</v>
      </c>
      <c r="FW259" s="475">
        <f t="shared" si="241"/>
        <v>0</v>
      </c>
      <c r="FX259" s="475">
        <f t="shared" si="241"/>
        <v>0</v>
      </c>
      <c r="FY259" s="475">
        <f t="shared" si="241"/>
        <v>0</v>
      </c>
      <c r="FZ259" s="475">
        <f t="shared" si="241"/>
        <v>0</v>
      </c>
      <c r="GA259" s="475">
        <f t="shared" si="241"/>
        <v>0</v>
      </c>
      <c r="GB259" s="475">
        <f t="shared" si="241"/>
        <v>0</v>
      </c>
    </row>
    <row r="260" spans="2:184" x14ac:dyDescent="0.35">
      <c r="B260" s="517" t="e">
        <f>VLOOKUP(C260,'QUALIFIED ENGINES'!$D$7:$P$9999,13,FALSE)</f>
        <v>#N/A</v>
      </c>
      <c r="C260" s="472">
        <f>'QUALIFIED ENGINES'!D162</f>
        <v>0</v>
      </c>
      <c r="D260" s="475">
        <f t="shared" si="188"/>
        <v>0</v>
      </c>
      <c r="E260" s="475">
        <f t="shared" si="239"/>
        <v>0</v>
      </c>
      <c r="F260" s="475">
        <f t="shared" si="239"/>
        <v>0</v>
      </c>
      <c r="G260" s="475">
        <f t="shared" si="239"/>
        <v>0</v>
      </c>
      <c r="H260" s="475">
        <f t="shared" si="239"/>
        <v>0</v>
      </c>
      <c r="I260" s="475">
        <f t="shared" si="239"/>
        <v>0</v>
      </c>
      <c r="J260" s="475">
        <f t="shared" si="239"/>
        <v>0</v>
      </c>
      <c r="K260" s="475">
        <f t="shared" si="239"/>
        <v>0</v>
      </c>
      <c r="L260" s="475">
        <f t="shared" si="239"/>
        <v>0</v>
      </c>
      <c r="M260" s="475">
        <f t="shared" si="239"/>
        <v>0</v>
      </c>
      <c r="N260" s="475">
        <f t="shared" si="239"/>
        <v>0</v>
      </c>
      <c r="O260" s="475">
        <f t="shared" si="239"/>
        <v>0</v>
      </c>
      <c r="P260" s="475">
        <f t="shared" si="239"/>
        <v>0</v>
      </c>
      <c r="Q260" s="475">
        <f t="shared" si="239"/>
        <v>0</v>
      </c>
      <c r="R260" s="475">
        <f t="shared" si="239"/>
        <v>0</v>
      </c>
      <c r="S260" s="475">
        <f t="shared" si="239"/>
        <v>0</v>
      </c>
      <c r="T260" s="475">
        <f t="shared" si="239"/>
        <v>0</v>
      </c>
      <c r="U260" s="475">
        <f t="shared" si="239"/>
        <v>0</v>
      </c>
      <c r="V260" s="475">
        <f t="shared" si="239"/>
        <v>0</v>
      </c>
      <c r="W260" s="475">
        <f t="shared" si="239"/>
        <v>0</v>
      </c>
      <c r="X260" s="475">
        <f t="shared" si="239"/>
        <v>0</v>
      </c>
      <c r="Y260" s="475">
        <f t="shared" si="239"/>
        <v>0</v>
      </c>
      <c r="Z260" s="475">
        <f t="shared" si="239"/>
        <v>0</v>
      </c>
      <c r="AA260" s="475">
        <f t="shared" si="239"/>
        <v>0</v>
      </c>
      <c r="AB260" s="475">
        <f t="shared" si="239"/>
        <v>0</v>
      </c>
      <c r="AC260" s="475">
        <f t="shared" si="239"/>
        <v>0</v>
      </c>
      <c r="AD260" s="475">
        <f t="shared" si="239"/>
        <v>0</v>
      </c>
      <c r="AE260" s="475">
        <f t="shared" si="239"/>
        <v>0</v>
      </c>
      <c r="AF260" s="475">
        <f t="shared" si="239"/>
        <v>0</v>
      </c>
      <c r="AG260" s="475">
        <f t="shared" si="239"/>
        <v>0</v>
      </c>
      <c r="AH260" s="475">
        <f t="shared" si="239"/>
        <v>0</v>
      </c>
      <c r="AI260" s="475">
        <f t="shared" si="239"/>
        <v>0</v>
      </c>
      <c r="AJ260" s="475">
        <f t="shared" si="239"/>
        <v>0</v>
      </c>
      <c r="AK260" s="475">
        <f t="shared" si="239"/>
        <v>0</v>
      </c>
      <c r="AL260" s="475">
        <f t="shared" si="239"/>
        <v>0</v>
      </c>
      <c r="AM260" s="475">
        <f t="shared" si="239"/>
        <v>0</v>
      </c>
      <c r="AN260" s="475">
        <f t="shared" si="239"/>
        <v>0</v>
      </c>
      <c r="AO260" s="475">
        <f t="shared" si="239"/>
        <v>0</v>
      </c>
      <c r="AP260" s="475">
        <f t="shared" si="239"/>
        <v>0</v>
      </c>
      <c r="AQ260" s="475">
        <f t="shared" si="239"/>
        <v>0</v>
      </c>
      <c r="AR260" s="475">
        <f t="shared" si="239"/>
        <v>0</v>
      </c>
      <c r="AS260" s="475">
        <f t="shared" si="239"/>
        <v>0</v>
      </c>
      <c r="AT260" s="475">
        <f t="shared" si="239"/>
        <v>0</v>
      </c>
      <c r="AU260" s="475">
        <f t="shared" si="239"/>
        <v>0</v>
      </c>
      <c r="AV260" s="475">
        <f t="shared" si="239"/>
        <v>0</v>
      </c>
      <c r="AW260" s="475">
        <f t="shared" si="239"/>
        <v>0</v>
      </c>
      <c r="AX260" s="475">
        <f t="shared" si="239"/>
        <v>0</v>
      </c>
      <c r="AY260" s="475">
        <f t="shared" si="239"/>
        <v>0</v>
      </c>
      <c r="AZ260" s="475">
        <f t="shared" si="239"/>
        <v>0</v>
      </c>
      <c r="BA260" s="475">
        <f t="shared" si="239"/>
        <v>0</v>
      </c>
      <c r="BB260" s="475">
        <f t="shared" si="239"/>
        <v>0</v>
      </c>
      <c r="BC260" s="475">
        <f t="shared" si="239"/>
        <v>0</v>
      </c>
      <c r="BD260" s="475">
        <f t="shared" si="239"/>
        <v>0</v>
      </c>
      <c r="BE260" s="475">
        <f t="shared" si="239"/>
        <v>0</v>
      </c>
      <c r="BF260" s="475">
        <f t="shared" si="239"/>
        <v>0</v>
      </c>
      <c r="BG260" s="475">
        <f t="shared" si="239"/>
        <v>0</v>
      </c>
      <c r="BH260" s="475">
        <f t="shared" si="239"/>
        <v>0</v>
      </c>
      <c r="BI260" s="475">
        <f t="shared" si="239"/>
        <v>0</v>
      </c>
      <c r="BJ260" s="475">
        <f t="shared" si="239"/>
        <v>0</v>
      </c>
      <c r="BK260" s="475">
        <f t="shared" si="239"/>
        <v>0</v>
      </c>
      <c r="BL260" s="475">
        <f t="shared" si="239"/>
        <v>0</v>
      </c>
      <c r="BM260" s="475">
        <f t="shared" si="239"/>
        <v>0</v>
      </c>
      <c r="BN260" s="475">
        <f t="shared" si="239"/>
        <v>0</v>
      </c>
      <c r="BO260" s="475">
        <f t="shared" si="239"/>
        <v>0</v>
      </c>
      <c r="BP260" s="475">
        <f t="shared" si="239"/>
        <v>0</v>
      </c>
      <c r="BQ260" s="475">
        <f t="shared" si="236"/>
        <v>0</v>
      </c>
      <c r="BR260" s="475">
        <f t="shared" ref="BR260:BX260" si="242">_xlfn.IFNA(IF($B260=0,0,IF(DATE(BR$4,BR$5,1)&gt;=$B260,BR129,0)),0)</f>
        <v>0</v>
      </c>
      <c r="BS260" s="475">
        <f t="shared" si="242"/>
        <v>0</v>
      </c>
      <c r="BT260" s="475">
        <f t="shared" si="242"/>
        <v>0</v>
      </c>
      <c r="BU260" s="475">
        <f t="shared" si="242"/>
        <v>0</v>
      </c>
      <c r="BV260" s="475">
        <f t="shared" si="242"/>
        <v>0</v>
      </c>
      <c r="BW260" s="475">
        <f t="shared" si="242"/>
        <v>0</v>
      </c>
      <c r="BX260" s="475">
        <f t="shared" si="242"/>
        <v>0</v>
      </c>
      <c r="BY260" s="475">
        <f t="shared" si="236"/>
        <v>0</v>
      </c>
      <c r="BZ260" s="475">
        <f t="shared" si="236"/>
        <v>0</v>
      </c>
      <c r="CA260" s="475">
        <f t="shared" si="236"/>
        <v>0</v>
      </c>
      <c r="CB260" s="475">
        <f t="shared" si="236"/>
        <v>0</v>
      </c>
      <c r="CC260" s="475">
        <f t="shared" si="236"/>
        <v>0</v>
      </c>
      <c r="CD260" s="475">
        <f t="shared" si="236"/>
        <v>0</v>
      </c>
      <c r="CE260" s="475">
        <f t="shared" si="236"/>
        <v>0</v>
      </c>
      <c r="CF260" s="475">
        <f t="shared" si="236"/>
        <v>0</v>
      </c>
      <c r="CG260" s="475">
        <f t="shared" si="236"/>
        <v>0</v>
      </c>
      <c r="CH260" s="475">
        <f t="shared" si="236"/>
        <v>0</v>
      </c>
      <c r="CI260" s="475">
        <f t="shared" si="236"/>
        <v>0</v>
      </c>
      <c r="CJ260" s="475">
        <f t="shared" si="236"/>
        <v>0</v>
      </c>
      <c r="CK260" s="475">
        <f t="shared" si="236"/>
        <v>0</v>
      </c>
      <c r="CL260" s="475">
        <f t="shared" si="236"/>
        <v>0</v>
      </c>
      <c r="CM260" s="475">
        <f t="shared" si="236"/>
        <v>0</v>
      </c>
      <c r="CN260" s="475">
        <f t="shared" si="236"/>
        <v>0</v>
      </c>
      <c r="CO260" s="475">
        <f t="shared" si="236"/>
        <v>0</v>
      </c>
      <c r="CP260" s="475">
        <f t="shared" si="236"/>
        <v>0</v>
      </c>
      <c r="CQ260" s="475">
        <f t="shared" si="236"/>
        <v>0</v>
      </c>
      <c r="CR260" s="475">
        <f t="shared" si="236"/>
        <v>0</v>
      </c>
      <c r="CS260" s="475">
        <f t="shared" si="236"/>
        <v>0</v>
      </c>
      <c r="CT260" s="475">
        <f t="shared" si="236"/>
        <v>0</v>
      </c>
      <c r="CU260" s="475">
        <f t="shared" si="236"/>
        <v>0</v>
      </c>
      <c r="CV260" s="475">
        <f t="shared" si="236"/>
        <v>0</v>
      </c>
      <c r="CW260" s="475">
        <f t="shared" si="236"/>
        <v>0</v>
      </c>
      <c r="CX260" s="475">
        <f t="shared" si="236"/>
        <v>0</v>
      </c>
      <c r="CY260" s="475">
        <f t="shared" si="236"/>
        <v>0</v>
      </c>
      <c r="CZ260" s="475">
        <f t="shared" si="236"/>
        <v>0</v>
      </c>
      <c r="DA260" s="475">
        <f t="shared" si="236"/>
        <v>0</v>
      </c>
      <c r="DB260" s="475">
        <f t="shared" si="236"/>
        <v>0</v>
      </c>
      <c r="DC260" s="475">
        <f t="shared" si="236"/>
        <v>0</v>
      </c>
      <c r="DD260" s="475">
        <f t="shared" si="236"/>
        <v>0</v>
      </c>
      <c r="DE260" s="475">
        <f t="shared" si="236"/>
        <v>0</v>
      </c>
      <c r="DF260" s="475">
        <f t="shared" si="236"/>
        <v>0</v>
      </c>
      <c r="DG260" s="475">
        <f t="shared" si="236"/>
        <v>0</v>
      </c>
      <c r="DH260" s="475">
        <f t="shared" si="236"/>
        <v>0</v>
      </c>
      <c r="DI260" s="475">
        <f t="shared" si="236"/>
        <v>0</v>
      </c>
      <c r="DJ260" s="475">
        <f t="shared" si="236"/>
        <v>0</v>
      </c>
      <c r="DK260" s="475">
        <f t="shared" si="236"/>
        <v>0</v>
      </c>
      <c r="DL260" s="475">
        <f t="shared" si="236"/>
        <v>0</v>
      </c>
      <c r="DM260" s="475">
        <f t="shared" si="236"/>
        <v>0</v>
      </c>
      <c r="DN260" s="475">
        <f t="shared" si="236"/>
        <v>0</v>
      </c>
      <c r="DO260" s="475">
        <f t="shared" si="236"/>
        <v>0</v>
      </c>
      <c r="DP260" s="475">
        <f t="shared" si="236"/>
        <v>0</v>
      </c>
      <c r="DQ260" s="475">
        <f t="shared" si="236"/>
        <v>0</v>
      </c>
      <c r="DR260" s="475">
        <f t="shared" si="236"/>
        <v>0</v>
      </c>
      <c r="DS260" s="475">
        <f t="shared" si="236"/>
        <v>0</v>
      </c>
      <c r="DT260" s="475">
        <f t="shared" si="236"/>
        <v>0</v>
      </c>
      <c r="DU260" s="475">
        <f t="shared" si="236"/>
        <v>0</v>
      </c>
      <c r="DV260" s="475">
        <f t="shared" si="236"/>
        <v>0</v>
      </c>
      <c r="DW260" s="475">
        <f t="shared" si="236"/>
        <v>0</v>
      </c>
      <c r="DX260" s="475">
        <f t="shared" si="236"/>
        <v>0</v>
      </c>
      <c r="DY260" s="475">
        <f t="shared" si="236"/>
        <v>0</v>
      </c>
      <c r="DZ260" s="475">
        <f t="shared" si="236"/>
        <v>0</v>
      </c>
      <c r="EA260" s="475">
        <f t="shared" si="236"/>
        <v>0</v>
      </c>
      <c r="EB260" s="475">
        <f t="shared" si="241"/>
        <v>0</v>
      </c>
      <c r="EC260" s="475">
        <f t="shared" si="241"/>
        <v>0</v>
      </c>
      <c r="ED260" s="475">
        <f t="shared" si="241"/>
        <v>0</v>
      </c>
      <c r="EE260" s="475">
        <f t="shared" si="241"/>
        <v>0</v>
      </c>
      <c r="EF260" s="475">
        <f t="shared" si="241"/>
        <v>0</v>
      </c>
      <c r="EG260" s="475">
        <f t="shared" si="241"/>
        <v>0</v>
      </c>
      <c r="EH260" s="475">
        <f t="shared" si="241"/>
        <v>0</v>
      </c>
      <c r="EI260" s="475">
        <f t="shared" si="241"/>
        <v>0</v>
      </c>
      <c r="EJ260" s="475">
        <f t="shared" si="241"/>
        <v>0</v>
      </c>
      <c r="EK260" s="475">
        <f t="shared" si="241"/>
        <v>0</v>
      </c>
      <c r="EL260" s="475">
        <f t="shared" si="241"/>
        <v>0</v>
      </c>
      <c r="EM260" s="475">
        <f t="shared" si="241"/>
        <v>0</v>
      </c>
      <c r="EN260" s="475">
        <f t="shared" si="241"/>
        <v>0</v>
      </c>
      <c r="EO260" s="475">
        <f t="shared" si="241"/>
        <v>0</v>
      </c>
      <c r="EP260" s="475">
        <f t="shared" si="241"/>
        <v>0</v>
      </c>
      <c r="EQ260" s="475">
        <f t="shared" si="241"/>
        <v>0</v>
      </c>
      <c r="ER260" s="475">
        <f t="shared" si="241"/>
        <v>0</v>
      </c>
      <c r="ES260" s="475">
        <f t="shared" si="241"/>
        <v>0</v>
      </c>
      <c r="ET260" s="475">
        <f t="shared" si="241"/>
        <v>0</v>
      </c>
      <c r="EU260" s="475">
        <f t="shared" si="241"/>
        <v>0</v>
      </c>
      <c r="EV260" s="475">
        <f t="shared" si="241"/>
        <v>0</v>
      </c>
      <c r="EW260" s="475">
        <f t="shared" si="241"/>
        <v>0</v>
      </c>
      <c r="EX260" s="475">
        <f t="shared" si="241"/>
        <v>0</v>
      </c>
      <c r="EY260" s="475">
        <f t="shared" si="241"/>
        <v>0</v>
      </c>
      <c r="EZ260" s="475">
        <f t="shared" si="241"/>
        <v>0</v>
      </c>
      <c r="FA260" s="475">
        <f t="shared" si="241"/>
        <v>0</v>
      </c>
      <c r="FB260" s="475">
        <f t="shared" si="241"/>
        <v>0</v>
      </c>
      <c r="FC260" s="475">
        <f t="shared" si="241"/>
        <v>0</v>
      </c>
      <c r="FD260" s="475">
        <f t="shared" si="241"/>
        <v>0</v>
      </c>
      <c r="FE260" s="475">
        <f t="shared" si="241"/>
        <v>0</v>
      </c>
      <c r="FF260" s="475">
        <f t="shared" si="241"/>
        <v>0</v>
      </c>
      <c r="FG260" s="475">
        <f t="shared" si="241"/>
        <v>0</v>
      </c>
      <c r="FH260" s="475">
        <f t="shared" si="241"/>
        <v>0</v>
      </c>
      <c r="FI260" s="475">
        <f t="shared" si="241"/>
        <v>0</v>
      </c>
      <c r="FJ260" s="475">
        <f t="shared" si="241"/>
        <v>0</v>
      </c>
      <c r="FK260" s="475">
        <f t="shared" si="241"/>
        <v>0</v>
      </c>
      <c r="FL260" s="475">
        <f t="shared" si="241"/>
        <v>0</v>
      </c>
      <c r="FM260" s="475">
        <f t="shared" si="241"/>
        <v>0</v>
      </c>
      <c r="FN260" s="475">
        <f t="shared" si="241"/>
        <v>0</v>
      </c>
      <c r="FO260" s="475">
        <f t="shared" si="241"/>
        <v>0</v>
      </c>
      <c r="FP260" s="475">
        <f t="shared" si="241"/>
        <v>0</v>
      </c>
      <c r="FQ260" s="475">
        <f t="shared" si="241"/>
        <v>0</v>
      </c>
      <c r="FR260" s="475">
        <f t="shared" si="241"/>
        <v>0</v>
      </c>
      <c r="FS260" s="475">
        <f t="shared" si="241"/>
        <v>0</v>
      </c>
      <c r="FT260" s="475">
        <f t="shared" si="241"/>
        <v>0</v>
      </c>
      <c r="FU260" s="475">
        <f t="shared" si="241"/>
        <v>0</v>
      </c>
      <c r="FV260" s="475">
        <f t="shared" si="241"/>
        <v>0</v>
      </c>
      <c r="FW260" s="475">
        <f t="shared" si="241"/>
        <v>0</v>
      </c>
      <c r="FX260" s="475">
        <f t="shared" si="241"/>
        <v>0</v>
      </c>
      <c r="FY260" s="475">
        <f t="shared" si="241"/>
        <v>0</v>
      </c>
      <c r="FZ260" s="475">
        <f t="shared" si="241"/>
        <v>0</v>
      </c>
      <c r="GA260" s="475">
        <f t="shared" si="241"/>
        <v>0</v>
      </c>
      <c r="GB260" s="475">
        <f t="shared" si="241"/>
        <v>0</v>
      </c>
    </row>
    <row r="261" spans="2:184" x14ac:dyDescent="0.35">
      <c r="B261" s="517" t="e">
        <f>VLOOKUP(C261,'QUALIFIED ENGINES'!$D$7:$P$9999,13,FALSE)</f>
        <v>#N/A</v>
      </c>
      <c r="C261" s="472">
        <f>'QUALIFIED ENGINES'!D163</f>
        <v>0</v>
      </c>
      <c r="D261" s="475">
        <f t="shared" si="188"/>
        <v>0</v>
      </c>
      <c r="E261" s="475">
        <f t="shared" si="239"/>
        <v>0</v>
      </c>
      <c r="F261" s="475">
        <f t="shared" si="239"/>
        <v>0</v>
      </c>
      <c r="G261" s="475">
        <f t="shared" si="239"/>
        <v>0</v>
      </c>
      <c r="H261" s="475">
        <f t="shared" si="239"/>
        <v>0</v>
      </c>
      <c r="I261" s="475">
        <f t="shared" si="239"/>
        <v>0</v>
      </c>
      <c r="J261" s="475">
        <f t="shared" si="239"/>
        <v>0</v>
      </c>
      <c r="K261" s="475">
        <f t="shared" si="239"/>
        <v>0</v>
      </c>
      <c r="L261" s="475">
        <f t="shared" si="239"/>
        <v>0</v>
      </c>
      <c r="M261" s="475">
        <f t="shared" si="239"/>
        <v>0</v>
      </c>
      <c r="N261" s="475">
        <f t="shared" si="239"/>
        <v>0</v>
      </c>
      <c r="O261" s="475">
        <f t="shared" si="239"/>
        <v>0</v>
      </c>
      <c r="P261" s="475">
        <f t="shared" si="239"/>
        <v>0</v>
      </c>
      <c r="Q261" s="475">
        <f t="shared" si="239"/>
        <v>0</v>
      </c>
      <c r="R261" s="475">
        <f t="shared" si="239"/>
        <v>0</v>
      </c>
      <c r="S261" s="475">
        <f t="shared" si="239"/>
        <v>0</v>
      </c>
      <c r="T261" s="475">
        <f t="shared" si="239"/>
        <v>0</v>
      </c>
      <c r="U261" s="475">
        <f t="shared" si="239"/>
        <v>0</v>
      </c>
      <c r="V261" s="475">
        <f t="shared" si="239"/>
        <v>0</v>
      </c>
      <c r="W261" s="475">
        <f t="shared" si="239"/>
        <v>0</v>
      </c>
      <c r="X261" s="475">
        <f t="shared" si="239"/>
        <v>0</v>
      </c>
      <c r="Y261" s="475">
        <f t="shared" si="239"/>
        <v>0</v>
      </c>
      <c r="Z261" s="475">
        <f t="shared" si="239"/>
        <v>0</v>
      </c>
      <c r="AA261" s="475">
        <f t="shared" si="239"/>
        <v>0</v>
      </c>
      <c r="AB261" s="475">
        <f t="shared" si="239"/>
        <v>0</v>
      </c>
      <c r="AC261" s="475">
        <f t="shared" si="239"/>
        <v>0</v>
      </c>
      <c r="AD261" s="475">
        <f t="shared" si="239"/>
        <v>0</v>
      </c>
      <c r="AE261" s="475">
        <f t="shared" si="239"/>
        <v>0</v>
      </c>
      <c r="AF261" s="475">
        <f t="shared" si="239"/>
        <v>0</v>
      </c>
      <c r="AG261" s="475">
        <f t="shared" si="239"/>
        <v>0</v>
      </c>
      <c r="AH261" s="475">
        <f t="shared" si="239"/>
        <v>0</v>
      </c>
      <c r="AI261" s="475">
        <f t="shared" si="239"/>
        <v>0</v>
      </c>
      <c r="AJ261" s="475">
        <f t="shared" si="239"/>
        <v>0</v>
      </c>
      <c r="AK261" s="475">
        <f t="shared" si="239"/>
        <v>0</v>
      </c>
      <c r="AL261" s="475">
        <f t="shared" si="239"/>
        <v>0</v>
      </c>
      <c r="AM261" s="475">
        <f t="shared" si="239"/>
        <v>0</v>
      </c>
      <c r="AN261" s="475">
        <f t="shared" si="239"/>
        <v>0</v>
      </c>
      <c r="AO261" s="475">
        <f t="shared" si="239"/>
        <v>0</v>
      </c>
      <c r="AP261" s="475">
        <f t="shared" si="239"/>
        <v>0</v>
      </c>
      <c r="AQ261" s="475">
        <f t="shared" si="239"/>
        <v>0</v>
      </c>
      <c r="AR261" s="475">
        <f t="shared" si="239"/>
        <v>0</v>
      </c>
      <c r="AS261" s="475">
        <f t="shared" si="239"/>
        <v>0</v>
      </c>
      <c r="AT261" s="475">
        <f t="shared" si="239"/>
        <v>0</v>
      </c>
      <c r="AU261" s="475">
        <f t="shared" si="239"/>
        <v>0</v>
      </c>
      <c r="AV261" s="475">
        <f t="shared" si="239"/>
        <v>0</v>
      </c>
      <c r="AW261" s="475">
        <f t="shared" si="239"/>
        <v>0</v>
      </c>
      <c r="AX261" s="475">
        <f t="shared" si="239"/>
        <v>0</v>
      </c>
      <c r="AY261" s="475">
        <f t="shared" si="239"/>
        <v>0</v>
      </c>
      <c r="AZ261" s="475">
        <f t="shared" si="239"/>
        <v>0</v>
      </c>
      <c r="BA261" s="475">
        <f t="shared" si="239"/>
        <v>0</v>
      </c>
      <c r="BB261" s="475">
        <f t="shared" si="239"/>
        <v>0</v>
      </c>
      <c r="BC261" s="475">
        <f t="shared" si="239"/>
        <v>0</v>
      </c>
      <c r="BD261" s="475">
        <f t="shared" si="239"/>
        <v>0</v>
      </c>
      <c r="BE261" s="475">
        <f t="shared" si="239"/>
        <v>0</v>
      </c>
      <c r="BF261" s="475">
        <f t="shared" si="239"/>
        <v>0</v>
      </c>
      <c r="BG261" s="475">
        <f t="shared" si="239"/>
        <v>0</v>
      </c>
      <c r="BH261" s="475">
        <f t="shared" si="239"/>
        <v>0</v>
      </c>
      <c r="BI261" s="475">
        <f t="shared" si="239"/>
        <v>0</v>
      </c>
      <c r="BJ261" s="475">
        <f t="shared" si="239"/>
        <v>0</v>
      </c>
      <c r="BK261" s="475">
        <f t="shared" si="239"/>
        <v>0</v>
      </c>
      <c r="BL261" s="475">
        <f t="shared" si="239"/>
        <v>0</v>
      </c>
      <c r="BM261" s="475">
        <f t="shared" si="239"/>
        <v>0</v>
      </c>
      <c r="BN261" s="475">
        <f t="shared" si="239"/>
        <v>0</v>
      </c>
      <c r="BO261" s="475">
        <f t="shared" si="239"/>
        <v>0</v>
      </c>
      <c r="BP261" s="475">
        <f t="shared" si="239"/>
        <v>0</v>
      </c>
      <c r="BQ261" s="475">
        <f t="shared" si="236"/>
        <v>0</v>
      </c>
      <c r="BR261" s="475">
        <f t="shared" ref="BR261:BX261" si="243">_xlfn.IFNA(IF($B261=0,0,IF(DATE(BR$4,BR$5,1)&gt;=$B261,BR130,0)),0)</f>
        <v>0</v>
      </c>
      <c r="BS261" s="475">
        <f t="shared" si="243"/>
        <v>0</v>
      </c>
      <c r="BT261" s="475">
        <f t="shared" si="243"/>
        <v>0</v>
      </c>
      <c r="BU261" s="475">
        <f t="shared" si="243"/>
        <v>0</v>
      </c>
      <c r="BV261" s="475">
        <f t="shared" si="243"/>
        <v>0</v>
      </c>
      <c r="BW261" s="475">
        <f t="shared" si="243"/>
        <v>0</v>
      </c>
      <c r="BX261" s="475">
        <f t="shared" si="243"/>
        <v>0</v>
      </c>
      <c r="BY261" s="475">
        <f t="shared" si="236"/>
        <v>0</v>
      </c>
      <c r="BZ261" s="475">
        <f t="shared" si="236"/>
        <v>0</v>
      </c>
      <c r="CA261" s="475">
        <f t="shared" si="236"/>
        <v>0</v>
      </c>
      <c r="CB261" s="475">
        <f t="shared" si="236"/>
        <v>0</v>
      </c>
      <c r="CC261" s="475">
        <f t="shared" si="236"/>
        <v>0</v>
      </c>
      <c r="CD261" s="475">
        <f t="shared" si="236"/>
        <v>0</v>
      </c>
      <c r="CE261" s="475">
        <f t="shared" si="236"/>
        <v>0</v>
      </c>
      <c r="CF261" s="475">
        <f t="shared" si="236"/>
        <v>0</v>
      </c>
      <c r="CG261" s="475">
        <f t="shared" si="236"/>
        <v>0</v>
      </c>
      <c r="CH261" s="475">
        <f t="shared" si="236"/>
        <v>0</v>
      </c>
      <c r="CI261" s="475">
        <f t="shared" si="236"/>
        <v>0</v>
      </c>
      <c r="CJ261" s="475">
        <f t="shared" si="236"/>
        <v>0</v>
      </c>
      <c r="CK261" s="475">
        <f t="shared" si="236"/>
        <v>0</v>
      </c>
      <c r="CL261" s="475">
        <f t="shared" si="236"/>
        <v>0</v>
      </c>
      <c r="CM261" s="475">
        <f t="shared" si="236"/>
        <v>0</v>
      </c>
      <c r="CN261" s="475">
        <f t="shared" si="236"/>
        <v>0</v>
      </c>
      <c r="CO261" s="475">
        <f t="shared" si="236"/>
        <v>0</v>
      </c>
      <c r="CP261" s="475">
        <f t="shared" si="236"/>
        <v>0</v>
      </c>
      <c r="CQ261" s="475">
        <f t="shared" si="236"/>
        <v>0</v>
      </c>
      <c r="CR261" s="475">
        <f t="shared" si="236"/>
        <v>0</v>
      </c>
      <c r="CS261" s="475">
        <f t="shared" si="236"/>
        <v>0</v>
      </c>
      <c r="CT261" s="475">
        <f t="shared" si="236"/>
        <v>0</v>
      </c>
      <c r="CU261" s="475">
        <f t="shared" si="236"/>
        <v>0</v>
      </c>
      <c r="CV261" s="475">
        <f t="shared" si="236"/>
        <v>0</v>
      </c>
      <c r="CW261" s="475">
        <f t="shared" si="236"/>
        <v>0</v>
      </c>
      <c r="CX261" s="475">
        <f t="shared" si="236"/>
        <v>0</v>
      </c>
      <c r="CY261" s="475">
        <f t="shared" si="236"/>
        <v>0</v>
      </c>
      <c r="CZ261" s="475">
        <f t="shared" si="236"/>
        <v>0</v>
      </c>
      <c r="DA261" s="475">
        <f t="shared" si="236"/>
        <v>0</v>
      </c>
      <c r="DB261" s="475">
        <f t="shared" si="236"/>
        <v>0</v>
      </c>
      <c r="DC261" s="475">
        <f t="shared" si="236"/>
        <v>0</v>
      </c>
      <c r="DD261" s="475">
        <f t="shared" si="236"/>
        <v>0</v>
      </c>
      <c r="DE261" s="475">
        <f t="shared" si="236"/>
        <v>0</v>
      </c>
      <c r="DF261" s="475">
        <f t="shared" si="236"/>
        <v>0</v>
      </c>
      <c r="DG261" s="475">
        <f t="shared" si="236"/>
        <v>0</v>
      </c>
      <c r="DH261" s="475">
        <f t="shared" si="236"/>
        <v>0</v>
      </c>
      <c r="DI261" s="475">
        <f t="shared" si="236"/>
        <v>0</v>
      </c>
      <c r="DJ261" s="475">
        <f t="shared" si="236"/>
        <v>0</v>
      </c>
      <c r="DK261" s="475">
        <f t="shared" si="236"/>
        <v>0</v>
      </c>
      <c r="DL261" s="475">
        <f t="shared" si="236"/>
        <v>0</v>
      </c>
      <c r="DM261" s="475">
        <f t="shared" si="236"/>
        <v>0</v>
      </c>
      <c r="DN261" s="475">
        <f t="shared" si="236"/>
        <v>0</v>
      </c>
      <c r="DO261" s="475">
        <f t="shared" si="236"/>
        <v>0</v>
      </c>
      <c r="DP261" s="475">
        <f t="shared" si="236"/>
        <v>0</v>
      </c>
      <c r="DQ261" s="475">
        <f t="shared" si="236"/>
        <v>0</v>
      </c>
      <c r="DR261" s="475">
        <f t="shared" si="236"/>
        <v>0</v>
      </c>
      <c r="DS261" s="475">
        <f t="shared" si="236"/>
        <v>0</v>
      </c>
      <c r="DT261" s="475">
        <f t="shared" si="236"/>
        <v>0</v>
      </c>
      <c r="DU261" s="475">
        <f t="shared" si="236"/>
        <v>0</v>
      </c>
      <c r="DV261" s="475">
        <f t="shared" si="236"/>
        <v>0</v>
      </c>
      <c r="DW261" s="475">
        <f t="shared" si="236"/>
        <v>0</v>
      </c>
      <c r="DX261" s="475">
        <f t="shared" si="236"/>
        <v>0</v>
      </c>
      <c r="DY261" s="475">
        <f t="shared" si="236"/>
        <v>0</v>
      </c>
      <c r="DZ261" s="475">
        <f t="shared" si="236"/>
        <v>0</v>
      </c>
      <c r="EA261" s="475">
        <f t="shared" si="236"/>
        <v>0</v>
      </c>
      <c r="EB261" s="475">
        <f t="shared" si="241"/>
        <v>0</v>
      </c>
      <c r="EC261" s="475">
        <f t="shared" si="241"/>
        <v>0</v>
      </c>
      <c r="ED261" s="475">
        <f t="shared" si="241"/>
        <v>0</v>
      </c>
      <c r="EE261" s="475">
        <f t="shared" si="241"/>
        <v>0</v>
      </c>
      <c r="EF261" s="475">
        <f t="shared" si="241"/>
        <v>0</v>
      </c>
      <c r="EG261" s="475">
        <f t="shared" si="241"/>
        <v>0</v>
      </c>
      <c r="EH261" s="475">
        <f t="shared" si="241"/>
        <v>0</v>
      </c>
      <c r="EI261" s="475">
        <f t="shared" si="241"/>
        <v>0</v>
      </c>
      <c r="EJ261" s="475">
        <f t="shared" si="241"/>
        <v>0</v>
      </c>
      <c r="EK261" s="475">
        <f t="shared" si="241"/>
        <v>0</v>
      </c>
      <c r="EL261" s="475">
        <f t="shared" si="241"/>
        <v>0</v>
      </c>
      <c r="EM261" s="475">
        <f t="shared" si="241"/>
        <v>0</v>
      </c>
      <c r="EN261" s="475">
        <f t="shared" si="241"/>
        <v>0</v>
      </c>
      <c r="EO261" s="475">
        <f t="shared" si="241"/>
        <v>0</v>
      </c>
      <c r="EP261" s="475">
        <f t="shared" si="241"/>
        <v>0</v>
      </c>
      <c r="EQ261" s="475">
        <f t="shared" si="241"/>
        <v>0</v>
      </c>
      <c r="ER261" s="475">
        <f t="shared" si="241"/>
        <v>0</v>
      </c>
      <c r="ES261" s="475">
        <f t="shared" si="241"/>
        <v>0</v>
      </c>
      <c r="ET261" s="475">
        <f t="shared" si="241"/>
        <v>0</v>
      </c>
      <c r="EU261" s="475">
        <f t="shared" si="241"/>
        <v>0</v>
      </c>
      <c r="EV261" s="475">
        <f t="shared" si="241"/>
        <v>0</v>
      </c>
      <c r="EW261" s="475">
        <f t="shared" si="241"/>
        <v>0</v>
      </c>
      <c r="EX261" s="475">
        <f t="shared" si="241"/>
        <v>0</v>
      </c>
      <c r="EY261" s="475">
        <f t="shared" si="241"/>
        <v>0</v>
      </c>
      <c r="EZ261" s="475">
        <f t="shared" si="241"/>
        <v>0</v>
      </c>
      <c r="FA261" s="475">
        <f t="shared" si="241"/>
        <v>0</v>
      </c>
      <c r="FB261" s="475">
        <f t="shared" si="241"/>
        <v>0</v>
      </c>
      <c r="FC261" s="475">
        <f t="shared" si="241"/>
        <v>0</v>
      </c>
      <c r="FD261" s="475">
        <f t="shared" si="241"/>
        <v>0</v>
      </c>
      <c r="FE261" s="475">
        <f t="shared" si="241"/>
        <v>0</v>
      </c>
      <c r="FF261" s="475">
        <f t="shared" si="241"/>
        <v>0</v>
      </c>
      <c r="FG261" s="475">
        <f t="shared" si="241"/>
        <v>0</v>
      </c>
      <c r="FH261" s="475">
        <f t="shared" si="241"/>
        <v>0</v>
      </c>
      <c r="FI261" s="475">
        <f t="shared" si="241"/>
        <v>0</v>
      </c>
      <c r="FJ261" s="475">
        <f t="shared" si="241"/>
        <v>0</v>
      </c>
      <c r="FK261" s="475">
        <f t="shared" si="241"/>
        <v>0</v>
      </c>
      <c r="FL261" s="475">
        <f t="shared" si="241"/>
        <v>0</v>
      </c>
      <c r="FM261" s="475">
        <f t="shared" si="241"/>
        <v>0</v>
      </c>
      <c r="FN261" s="475">
        <f t="shared" si="241"/>
        <v>0</v>
      </c>
      <c r="FO261" s="475">
        <f t="shared" si="241"/>
        <v>0</v>
      </c>
      <c r="FP261" s="475">
        <f t="shared" si="241"/>
        <v>0</v>
      </c>
      <c r="FQ261" s="475">
        <f t="shared" si="241"/>
        <v>0</v>
      </c>
      <c r="FR261" s="475">
        <f t="shared" si="241"/>
        <v>0</v>
      </c>
      <c r="FS261" s="475">
        <f t="shared" si="241"/>
        <v>0</v>
      </c>
      <c r="FT261" s="475">
        <f t="shared" si="241"/>
        <v>0</v>
      </c>
      <c r="FU261" s="475">
        <f t="shared" si="241"/>
        <v>0</v>
      </c>
      <c r="FV261" s="475">
        <f t="shared" si="241"/>
        <v>0</v>
      </c>
      <c r="FW261" s="475">
        <f t="shared" si="241"/>
        <v>0</v>
      </c>
      <c r="FX261" s="475">
        <f t="shared" si="241"/>
        <v>0</v>
      </c>
      <c r="FY261" s="475">
        <f t="shared" si="241"/>
        <v>0</v>
      </c>
      <c r="FZ261" s="475">
        <f t="shared" si="241"/>
        <v>0</v>
      </c>
      <c r="GA261" s="475">
        <f t="shared" si="241"/>
        <v>0</v>
      </c>
      <c r="GB261" s="475">
        <f t="shared" si="241"/>
        <v>0</v>
      </c>
    </row>
    <row r="262" spans="2:184" x14ac:dyDescent="0.35">
      <c r="B262" s="517" t="e">
        <f>VLOOKUP(C262,'QUALIFIED ENGINES'!$D$7:$P$9999,13,FALSE)</f>
        <v>#N/A</v>
      </c>
      <c r="C262" s="472">
        <f>'QUALIFIED ENGINES'!D164</f>
        <v>0</v>
      </c>
      <c r="D262" s="475">
        <f t="shared" si="188"/>
        <v>0</v>
      </c>
      <c r="E262" s="475">
        <f t="shared" si="239"/>
        <v>0</v>
      </c>
      <c r="F262" s="475">
        <f t="shared" si="239"/>
        <v>0</v>
      </c>
      <c r="G262" s="475">
        <f t="shared" si="239"/>
        <v>0</v>
      </c>
      <c r="H262" s="475">
        <f t="shared" si="239"/>
        <v>0</v>
      </c>
      <c r="I262" s="475">
        <f t="shared" si="239"/>
        <v>0</v>
      </c>
      <c r="J262" s="475">
        <f t="shared" si="239"/>
        <v>0</v>
      </c>
      <c r="K262" s="475">
        <f t="shared" si="239"/>
        <v>0</v>
      </c>
      <c r="L262" s="475">
        <f t="shared" si="239"/>
        <v>0</v>
      </c>
      <c r="M262" s="475">
        <f t="shared" si="239"/>
        <v>0</v>
      </c>
      <c r="N262" s="475">
        <f t="shared" si="239"/>
        <v>0</v>
      </c>
      <c r="O262" s="475">
        <f t="shared" si="239"/>
        <v>0</v>
      </c>
      <c r="P262" s="475">
        <f t="shared" si="239"/>
        <v>0</v>
      </c>
      <c r="Q262" s="475">
        <f t="shared" si="239"/>
        <v>0</v>
      </c>
      <c r="R262" s="475">
        <f t="shared" si="239"/>
        <v>0</v>
      </c>
      <c r="S262" s="475">
        <f t="shared" si="239"/>
        <v>0</v>
      </c>
      <c r="T262" s="475">
        <f t="shared" si="239"/>
        <v>0</v>
      </c>
      <c r="U262" s="475">
        <f t="shared" si="239"/>
        <v>0</v>
      </c>
      <c r="V262" s="475">
        <f t="shared" si="239"/>
        <v>0</v>
      </c>
      <c r="W262" s="475">
        <f t="shared" si="239"/>
        <v>0</v>
      </c>
      <c r="X262" s="475">
        <f t="shared" si="239"/>
        <v>0</v>
      </c>
      <c r="Y262" s="475">
        <f t="shared" si="239"/>
        <v>0</v>
      </c>
      <c r="Z262" s="475">
        <f t="shared" si="239"/>
        <v>0</v>
      </c>
      <c r="AA262" s="475">
        <f t="shared" si="239"/>
        <v>0</v>
      </c>
      <c r="AB262" s="475">
        <f t="shared" si="239"/>
        <v>0</v>
      </c>
      <c r="AC262" s="475">
        <f t="shared" si="239"/>
        <v>0</v>
      </c>
      <c r="AD262" s="475">
        <f t="shared" si="239"/>
        <v>0</v>
      </c>
      <c r="AE262" s="475">
        <f t="shared" si="239"/>
        <v>0</v>
      </c>
      <c r="AF262" s="475">
        <f t="shared" si="239"/>
        <v>0</v>
      </c>
      <c r="AG262" s="475">
        <f t="shared" si="239"/>
        <v>0</v>
      </c>
      <c r="AH262" s="475">
        <f t="shared" si="239"/>
        <v>0</v>
      </c>
      <c r="AI262" s="475">
        <f t="shared" si="239"/>
        <v>0</v>
      </c>
      <c r="AJ262" s="475">
        <f t="shared" si="239"/>
        <v>0</v>
      </c>
      <c r="AK262" s="475">
        <f t="shared" si="239"/>
        <v>0</v>
      </c>
      <c r="AL262" s="475">
        <f t="shared" si="239"/>
        <v>0</v>
      </c>
      <c r="AM262" s="475">
        <f t="shared" si="239"/>
        <v>0</v>
      </c>
      <c r="AN262" s="475">
        <f t="shared" si="239"/>
        <v>0</v>
      </c>
      <c r="AO262" s="475">
        <f t="shared" si="239"/>
        <v>0</v>
      </c>
      <c r="AP262" s="475">
        <f t="shared" si="239"/>
        <v>0</v>
      </c>
      <c r="AQ262" s="475">
        <f t="shared" si="239"/>
        <v>0</v>
      </c>
      <c r="AR262" s="475">
        <f t="shared" si="239"/>
        <v>0</v>
      </c>
      <c r="AS262" s="475">
        <f t="shared" si="239"/>
        <v>0</v>
      </c>
      <c r="AT262" s="475">
        <f t="shared" si="239"/>
        <v>0</v>
      </c>
      <c r="AU262" s="475">
        <f t="shared" si="239"/>
        <v>0</v>
      </c>
      <c r="AV262" s="475">
        <f t="shared" si="239"/>
        <v>0</v>
      </c>
      <c r="AW262" s="475">
        <f t="shared" si="239"/>
        <v>0</v>
      </c>
      <c r="AX262" s="475">
        <f t="shared" si="239"/>
        <v>0</v>
      </c>
      <c r="AY262" s="475">
        <f t="shared" si="239"/>
        <v>0</v>
      </c>
      <c r="AZ262" s="475">
        <f t="shared" si="239"/>
        <v>0</v>
      </c>
      <c r="BA262" s="475">
        <f t="shared" si="239"/>
        <v>0</v>
      </c>
      <c r="BB262" s="475">
        <f t="shared" si="239"/>
        <v>0</v>
      </c>
      <c r="BC262" s="475">
        <f t="shared" si="239"/>
        <v>0</v>
      </c>
      <c r="BD262" s="475">
        <f t="shared" si="239"/>
        <v>0</v>
      </c>
      <c r="BE262" s="475">
        <f t="shared" si="239"/>
        <v>0</v>
      </c>
      <c r="BF262" s="475">
        <f t="shared" si="239"/>
        <v>0</v>
      </c>
      <c r="BG262" s="475">
        <f t="shared" si="239"/>
        <v>0</v>
      </c>
      <c r="BH262" s="475">
        <f t="shared" si="239"/>
        <v>0</v>
      </c>
      <c r="BI262" s="475">
        <f t="shared" si="239"/>
        <v>0</v>
      </c>
      <c r="BJ262" s="475">
        <f t="shared" si="239"/>
        <v>0</v>
      </c>
      <c r="BK262" s="475">
        <f t="shared" si="239"/>
        <v>0</v>
      </c>
      <c r="BL262" s="475">
        <f t="shared" si="239"/>
        <v>0</v>
      </c>
      <c r="BM262" s="475">
        <f t="shared" si="239"/>
        <v>0</v>
      </c>
      <c r="BN262" s="475">
        <f t="shared" si="239"/>
        <v>0</v>
      </c>
      <c r="BO262" s="475">
        <f t="shared" si="239"/>
        <v>0</v>
      </c>
      <c r="BP262" s="475">
        <f t="shared" ref="BP262:EA265" si="244">_xlfn.IFNA(IF($B262=0,0,IF(DATE(BP$4,BP$5,1)&gt;=$B262,BP131,0)),0)</f>
        <v>0</v>
      </c>
      <c r="BQ262" s="475">
        <f t="shared" si="244"/>
        <v>0</v>
      </c>
      <c r="BR262" s="475">
        <f t="shared" ref="BR262:BX262" si="245">_xlfn.IFNA(IF($B262=0,0,IF(DATE(BR$4,BR$5,1)&gt;=$B262,BR131,0)),0)</f>
        <v>0</v>
      </c>
      <c r="BS262" s="475">
        <f t="shared" si="245"/>
        <v>0</v>
      </c>
      <c r="BT262" s="475">
        <f t="shared" si="245"/>
        <v>0</v>
      </c>
      <c r="BU262" s="475">
        <f t="shared" si="245"/>
        <v>0</v>
      </c>
      <c r="BV262" s="475">
        <f t="shared" si="245"/>
        <v>0</v>
      </c>
      <c r="BW262" s="475">
        <f t="shared" si="245"/>
        <v>0</v>
      </c>
      <c r="BX262" s="475">
        <f t="shared" si="245"/>
        <v>0</v>
      </c>
      <c r="BY262" s="475">
        <f t="shared" si="244"/>
        <v>0</v>
      </c>
      <c r="BZ262" s="475">
        <f t="shared" si="244"/>
        <v>0</v>
      </c>
      <c r="CA262" s="475">
        <f t="shared" si="244"/>
        <v>0</v>
      </c>
      <c r="CB262" s="475">
        <f t="shared" si="244"/>
        <v>0</v>
      </c>
      <c r="CC262" s="475">
        <f t="shared" si="244"/>
        <v>0</v>
      </c>
      <c r="CD262" s="475">
        <f t="shared" si="244"/>
        <v>0</v>
      </c>
      <c r="CE262" s="475">
        <f t="shared" si="244"/>
        <v>0</v>
      </c>
      <c r="CF262" s="475">
        <f t="shared" si="244"/>
        <v>0</v>
      </c>
      <c r="CG262" s="475">
        <f t="shared" si="244"/>
        <v>0</v>
      </c>
      <c r="CH262" s="475">
        <f t="shared" si="244"/>
        <v>0</v>
      </c>
      <c r="CI262" s="475">
        <f t="shared" si="244"/>
        <v>0</v>
      </c>
      <c r="CJ262" s="475">
        <f t="shared" si="244"/>
        <v>0</v>
      </c>
      <c r="CK262" s="475">
        <f t="shared" si="244"/>
        <v>0</v>
      </c>
      <c r="CL262" s="475">
        <f t="shared" si="244"/>
        <v>0</v>
      </c>
      <c r="CM262" s="475">
        <f t="shared" si="244"/>
        <v>0</v>
      </c>
      <c r="CN262" s="475">
        <f t="shared" si="244"/>
        <v>0</v>
      </c>
      <c r="CO262" s="475">
        <f t="shared" si="244"/>
        <v>0</v>
      </c>
      <c r="CP262" s="475">
        <f t="shared" si="244"/>
        <v>0</v>
      </c>
      <c r="CQ262" s="475">
        <f t="shared" si="244"/>
        <v>0</v>
      </c>
      <c r="CR262" s="475">
        <f t="shared" si="244"/>
        <v>0</v>
      </c>
      <c r="CS262" s="475">
        <f t="shared" si="244"/>
        <v>0</v>
      </c>
      <c r="CT262" s="475">
        <f t="shared" si="244"/>
        <v>0</v>
      </c>
      <c r="CU262" s="475">
        <f t="shared" si="244"/>
        <v>0</v>
      </c>
      <c r="CV262" s="475">
        <f t="shared" si="244"/>
        <v>0</v>
      </c>
      <c r="CW262" s="475">
        <f t="shared" si="244"/>
        <v>0</v>
      </c>
      <c r="CX262" s="475">
        <f t="shared" si="244"/>
        <v>0</v>
      </c>
      <c r="CY262" s="475">
        <f t="shared" si="244"/>
        <v>0</v>
      </c>
      <c r="CZ262" s="475">
        <f t="shared" si="244"/>
        <v>0</v>
      </c>
      <c r="DA262" s="475">
        <f t="shared" si="244"/>
        <v>0</v>
      </c>
      <c r="DB262" s="475">
        <f t="shared" si="244"/>
        <v>0</v>
      </c>
      <c r="DC262" s="475">
        <f t="shared" si="244"/>
        <v>0</v>
      </c>
      <c r="DD262" s="475">
        <f t="shared" si="244"/>
        <v>0</v>
      </c>
      <c r="DE262" s="475">
        <f t="shared" si="244"/>
        <v>0</v>
      </c>
      <c r="DF262" s="475">
        <f t="shared" si="244"/>
        <v>0</v>
      </c>
      <c r="DG262" s="475">
        <f t="shared" si="244"/>
        <v>0</v>
      </c>
      <c r="DH262" s="475">
        <f t="shared" si="244"/>
        <v>0</v>
      </c>
      <c r="DI262" s="475">
        <f t="shared" si="244"/>
        <v>0</v>
      </c>
      <c r="DJ262" s="475">
        <f t="shared" si="244"/>
        <v>0</v>
      </c>
      <c r="DK262" s="475">
        <f t="shared" si="244"/>
        <v>0</v>
      </c>
      <c r="DL262" s="475">
        <f t="shared" si="244"/>
        <v>0</v>
      </c>
      <c r="DM262" s="475">
        <f t="shared" si="244"/>
        <v>0</v>
      </c>
      <c r="DN262" s="475">
        <f t="shared" si="244"/>
        <v>0</v>
      </c>
      <c r="DO262" s="475">
        <f t="shared" si="244"/>
        <v>0</v>
      </c>
      <c r="DP262" s="475">
        <f t="shared" si="244"/>
        <v>0</v>
      </c>
      <c r="DQ262" s="475">
        <f t="shared" si="244"/>
        <v>0</v>
      </c>
      <c r="DR262" s="475">
        <f t="shared" si="244"/>
        <v>0</v>
      </c>
      <c r="DS262" s="475">
        <f t="shared" si="244"/>
        <v>0</v>
      </c>
      <c r="DT262" s="475">
        <f t="shared" si="244"/>
        <v>0</v>
      </c>
      <c r="DU262" s="475">
        <f t="shared" si="244"/>
        <v>0</v>
      </c>
      <c r="DV262" s="475">
        <f t="shared" si="244"/>
        <v>0</v>
      </c>
      <c r="DW262" s="475">
        <f t="shared" si="244"/>
        <v>0</v>
      </c>
      <c r="DX262" s="475">
        <f t="shared" si="244"/>
        <v>0</v>
      </c>
      <c r="DY262" s="475">
        <f t="shared" si="244"/>
        <v>0</v>
      </c>
      <c r="DZ262" s="475">
        <f t="shared" si="244"/>
        <v>0</v>
      </c>
      <c r="EA262" s="475">
        <f t="shared" si="244"/>
        <v>0</v>
      </c>
      <c r="EB262" s="475">
        <f t="shared" si="241"/>
        <v>0</v>
      </c>
      <c r="EC262" s="475">
        <f t="shared" si="241"/>
        <v>0</v>
      </c>
      <c r="ED262" s="475">
        <f t="shared" si="241"/>
        <v>0</v>
      </c>
      <c r="EE262" s="475">
        <f t="shared" si="241"/>
        <v>0</v>
      </c>
      <c r="EF262" s="475">
        <f t="shared" si="241"/>
        <v>0</v>
      </c>
      <c r="EG262" s="475">
        <f t="shared" si="241"/>
        <v>0</v>
      </c>
      <c r="EH262" s="475">
        <f t="shared" si="241"/>
        <v>0</v>
      </c>
      <c r="EI262" s="475">
        <f t="shared" si="241"/>
        <v>0</v>
      </c>
      <c r="EJ262" s="475">
        <f t="shared" si="241"/>
        <v>0</v>
      </c>
      <c r="EK262" s="475">
        <f t="shared" si="241"/>
        <v>0</v>
      </c>
      <c r="EL262" s="475">
        <f t="shared" si="241"/>
        <v>0</v>
      </c>
      <c r="EM262" s="475">
        <f t="shared" si="241"/>
        <v>0</v>
      </c>
      <c r="EN262" s="475">
        <f t="shared" si="241"/>
        <v>0</v>
      </c>
      <c r="EO262" s="475">
        <f t="shared" si="241"/>
        <v>0</v>
      </c>
      <c r="EP262" s="475">
        <f t="shared" si="241"/>
        <v>0</v>
      </c>
      <c r="EQ262" s="475">
        <f t="shared" si="241"/>
        <v>0</v>
      </c>
      <c r="ER262" s="475">
        <f t="shared" si="241"/>
        <v>0</v>
      </c>
      <c r="ES262" s="475">
        <f t="shared" si="241"/>
        <v>0</v>
      </c>
      <c r="ET262" s="475">
        <f t="shared" si="241"/>
        <v>0</v>
      </c>
      <c r="EU262" s="475">
        <f t="shared" si="241"/>
        <v>0</v>
      </c>
      <c r="EV262" s="475">
        <f t="shared" si="241"/>
        <v>0</v>
      </c>
      <c r="EW262" s="475">
        <f t="shared" si="241"/>
        <v>0</v>
      </c>
      <c r="EX262" s="475">
        <f t="shared" si="241"/>
        <v>0</v>
      </c>
      <c r="EY262" s="475">
        <f t="shared" si="241"/>
        <v>0</v>
      </c>
      <c r="EZ262" s="475">
        <f t="shared" si="241"/>
        <v>0</v>
      </c>
      <c r="FA262" s="475">
        <f t="shared" si="241"/>
        <v>0</v>
      </c>
      <c r="FB262" s="475">
        <f t="shared" si="241"/>
        <v>0</v>
      </c>
      <c r="FC262" s="475">
        <f t="shared" si="241"/>
        <v>0</v>
      </c>
      <c r="FD262" s="475">
        <f t="shared" si="241"/>
        <v>0</v>
      </c>
      <c r="FE262" s="475">
        <f t="shared" si="241"/>
        <v>0</v>
      </c>
      <c r="FF262" s="475">
        <f t="shared" si="241"/>
        <v>0</v>
      </c>
      <c r="FG262" s="475">
        <f t="shared" si="241"/>
        <v>0</v>
      </c>
      <c r="FH262" s="475">
        <f t="shared" si="241"/>
        <v>0</v>
      </c>
      <c r="FI262" s="475">
        <f t="shared" si="241"/>
        <v>0</v>
      </c>
      <c r="FJ262" s="475">
        <f t="shared" si="241"/>
        <v>0</v>
      </c>
      <c r="FK262" s="475">
        <f t="shared" si="241"/>
        <v>0</v>
      </c>
      <c r="FL262" s="475">
        <f t="shared" si="241"/>
        <v>0</v>
      </c>
      <c r="FM262" s="475">
        <f t="shared" si="241"/>
        <v>0</v>
      </c>
      <c r="FN262" s="475">
        <f t="shared" si="241"/>
        <v>0</v>
      </c>
      <c r="FO262" s="475">
        <f t="shared" si="241"/>
        <v>0</v>
      </c>
      <c r="FP262" s="475">
        <f t="shared" si="241"/>
        <v>0</v>
      </c>
      <c r="FQ262" s="475">
        <f t="shared" si="241"/>
        <v>0</v>
      </c>
      <c r="FR262" s="475">
        <f t="shared" si="241"/>
        <v>0</v>
      </c>
      <c r="FS262" s="475">
        <f t="shared" si="241"/>
        <v>0</v>
      </c>
      <c r="FT262" s="475">
        <f t="shared" si="241"/>
        <v>0</v>
      </c>
      <c r="FU262" s="475">
        <f t="shared" si="241"/>
        <v>0</v>
      </c>
      <c r="FV262" s="475">
        <f t="shared" si="241"/>
        <v>0</v>
      </c>
      <c r="FW262" s="475">
        <f t="shared" si="241"/>
        <v>0</v>
      </c>
      <c r="FX262" s="475">
        <f t="shared" si="241"/>
        <v>0</v>
      </c>
      <c r="FY262" s="475">
        <f t="shared" si="241"/>
        <v>0</v>
      </c>
      <c r="FZ262" s="475">
        <f t="shared" si="241"/>
        <v>0</v>
      </c>
      <c r="GA262" s="475">
        <f t="shared" si="241"/>
        <v>0</v>
      </c>
      <c r="GB262" s="475">
        <f t="shared" si="241"/>
        <v>0</v>
      </c>
    </row>
    <row r="263" spans="2:184" x14ac:dyDescent="0.35">
      <c r="B263" s="517" t="e">
        <f>VLOOKUP(C263,'QUALIFIED ENGINES'!$D$7:$P$9999,13,FALSE)</f>
        <v>#N/A</v>
      </c>
      <c r="C263" s="472">
        <f>'QUALIFIED ENGINES'!D165</f>
        <v>0</v>
      </c>
      <c r="D263" s="475">
        <f t="shared" si="188"/>
        <v>0</v>
      </c>
      <c r="E263" s="475">
        <f t="shared" ref="E263:BP265" si="246">_xlfn.IFNA(IF($B263=0,0,IF(DATE(E$4,E$5,1)&gt;=$B263,E132,0)),0)</f>
        <v>0</v>
      </c>
      <c r="F263" s="475">
        <f t="shared" si="246"/>
        <v>0</v>
      </c>
      <c r="G263" s="475">
        <f t="shared" si="246"/>
        <v>0</v>
      </c>
      <c r="H263" s="475">
        <f t="shared" si="246"/>
        <v>0</v>
      </c>
      <c r="I263" s="475">
        <f t="shared" si="246"/>
        <v>0</v>
      </c>
      <c r="J263" s="475">
        <f t="shared" si="246"/>
        <v>0</v>
      </c>
      <c r="K263" s="475">
        <f t="shared" si="246"/>
        <v>0</v>
      </c>
      <c r="L263" s="475">
        <f t="shared" si="246"/>
        <v>0</v>
      </c>
      <c r="M263" s="475">
        <f t="shared" si="246"/>
        <v>0</v>
      </c>
      <c r="N263" s="475">
        <f t="shared" si="246"/>
        <v>0</v>
      </c>
      <c r="O263" s="475">
        <f t="shared" si="246"/>
        <v>0</v>
      </c>
      <c r="P263" s="475">
        <f t="shared" si="246"/>
        <v>0</v>
      </c>
      <c r="Q263" s="475">
        <f t="shared" si="246"/>
        <v>0</v>
      </c>
      <c r="R263" s="475">
        <f t="shared" si="246"/>
        <v>0</v>
      </c>
      <c r="S263" s="475">
        <f t="shared" si="246"/>
        <v>0</v>
      </c>
      <c r="T263" s="475">
        <f t="shared" si="246"/>
        <v>0</v>
      </c>
      <c r="U263" s="475">
        <f t="shared" si="246"/>
        <v>0</v>
      </c>
      <c r="V263" s="475">
        <f t="shared" si="246"/>
        <v>0</v>
      </c>
      <c r="W263" s="475">
        <f t="shared" si="246"/>
        <v>0</v>
      </c>
      <c r="X263" s="475">
        <f t="shared" si="246"/>
        <v>0</v>
      </c>
      <c r="Y263" s="475">
        <f t="shared" si="246"/>
        <v>0</v>
      </c>
      <c r="Z263" s="475">
        <f t="shared" si="246"/>
        <v>0</v>
      </c>
      <c r="AA263" s="475">
        <f t="shared" si="246"/>
        <v>0</v>
      </c>
      <c r="AB263" s="475">
        <f t="shared" si="246"/>
        <v>0</v>
      </c>
      <c r="AC263" s="475">
        <f t="shared" si="246"/>
        <v>0</v>
      </c>
      <c r="AD263" s="475">
        <f t="shared" si="246"/>
        <v>0</v>
      </c>
      <c r="AE263" s="475">
        <f t="shared" si="246"/>
        <v>0</v>
      </c>
      <c r="AF263" s="475">
        <f t="shared" si="246"/>
        <v>0</v>
      </c>
      <c r="AG263" s="475">
        <f t="shared" si="246"/>
        <v>0</v>
      </c>
      <c r="AH263" s="475">
        <f t="shared" si="246"/>
        <v>0</v>
      </c>
      <c r="AI263" s="475">
        <f t="shared" si="246"/>
        <v>0</v>
      </c>
      <c r="AJ263" s="475">
        <f t="shared" si="246"/>
        <v>0</v>
      </c>
      <c r="AK263" s="475">
        <f t="shared" si="246"/>
        <v>0</v>
      </c>
      <c r="AL263" s="475">
        <f t="shared" si="246"/>
        <v>0</v>
      </c>
      <c r="AM263" s="475">
        <f t="shared" si="246"/>
        <v>0</v>
      </c>
      <c r="AN263" s="475">
        <f t="shared" si="246"/>
        <v>0</v>
      </c>
      <c r="AO263" s="475">
        <f t="shared" si="246"/>
        <v>0</v>
      </c>
      <c r="AP263" s="475">
        <f t="shared" si="246"/>
        <v>0</v>
      </c>
      <c r="AQ263" s="475">
        <f t="shared" si="246"/>
        <v>0</v>
      </c>
      <c r="AR263" s="475">
        <f t="shared" si="246"/>
        <v>0</v>
      </c>
      <c r="AS263" s="475">
        <f t="shared" si="246"/>
        <v>0</v>
      </c>
      <c r="AT263" s="475">
        <f t="shared" si="246"/>
        <v>0</v>
      </c>
      <c r="AU263" s="475">
        <f t="shared" si="246"/>
        <v>0</v>
      </c>
      <c r="AV263" s="475">
        <f t="shared" si="246"/>
        <v>0</v>
      </c>
      <c r="AW263" s="475">
        <f t="shared" si="246"/>
        <v>0</v>
      </c>
      <c r="AX263" s="475">
        <f t="shared" si="246"/>
        <v>0</v>
      </c>
      <c r="AY263" s="475">
        <f t="shared" si="246"/>
        <v>0</v>
      </c>
      <c r="AZ263" s="475">
        <f t="shared" si="246"/>
        <v>0</v>
      </c>
      <c r="BA263" s="475">
        <f t="shared" si="246"/>
        <v>0</v>
      </c>
      <c r="BB263" s="475">
        <f t="shared" si="246"/>
        <v>0</v>
      </c>
      <c r="BC263" s="475">
        <f t="shared" si="246"/>
        <v>0</v>
      </c>
      <c r="BD263" s="475">
        <f t="shared" si="246"/>
        <v>0</v>
      </c>
      <c r="BE263" s="475">
        <f t="shared" si="246"/>
        <v>0</v>
      </c>
      <c r="BF263" s="475">
        <f t="shared" si="246"/>
        <v>0</v>
      </c>
      <c r="BG263" s="475">
        <f t="shared" si="246"/>
        <v>0</v>
      </c>
      <c r="BH263" s="475">
        <f t="shared" si="246"/>
        <v>0</v>
      </c>
      <c r="BI263" s="475">
        <f t="shared" si="246"/>
        <v>0</v>
      </c>
      <c r="BJ263" s="475">
        <f t="shared" si="246"/>
        <v>0</v>
      </c>
      <c r="BK263" s="475">
        <f t="shared" si="246"/>
        <v>0</v>
      </c>
      <c r="BL263" s="475">
        <f t="shared" si="246"/>
        <v>0</v>
      </c>
      <c r="BM263" s="475">
        <f t="shared" si="246"/>
        <v>0</v>
      </c>
      <c r="BN263" s="475">
        <f t="shared" si="246"/>
        <v>0</v>
      </c>
      <c r="BO263" s="475">
        <f t="shared" si="246"/>
        <v>0</v>
      </c>
      <c r="BP263" s="475">
        <f t="shared" si="246"/>
        <v>0</v>
      </c>
      <c r="BQ263" s="475">
        <f t="shared" si="244"/>
        <v>0</v>
      </c>
      <c r="BR263" s="475">
        <f t="shared" ref="BR263:BX263" si="247">_xlfn.IFNA(IF($B263=0,0,IF(DATE(BR$4,BR$5,1)&gt;=$B263,BR132,0)),0)</f>
        <v>0</v>
      </c>
      <c r="BS263" s="475">
        <f t="shared" si="247"/>
        <v>0</v>
      </c>
      <c r="BT263" s="475">
        <f t="shared" si="247"/>
        <v>0</v>
      </c>
      <c r="BU263" s="475">
        <f t="shared" si="247"/>
        <v>0</v>
      </c>
      <c r="BV263" s="475">
        <f t="shared" si="247"/>
        <v>0</v>
      </c>
      <c r="BW263" s="475">
        <f t="shared" si="247"/>
        <v>0</v>
      </c>
      <c r="BX263" s="475">
        <f t="shared" si="247"/>
        <v>0</v>
      </c>
      <c r="BY263" s="475">
        <f t="shared" si="244"/>
        <v>0</v>
      </c>
      <c r="BZ263" s="475">
        <f t="shared" si="244"/>
        <v>0</v>
      </c>
      <c r="CA263" s="475">
        <f t="shared" si="244"/>
        <v>0</v>
      </c>
      <c r="CB263" s="475">
        <f t="shared" si="244"/>
        <v>0</v>
      </c>
      <c r="CC263" s="475">
        <f t="shared" si="244"/>
        <v>0</v>
      </c>
      <c r="CD263" s="475">
        <f t="shared" si="244"/>
        <v>0</v>
      </c>
      <c r="CE263" s="475">
        <f t="shared" si="244"/>
        <v>0</v>
      </c>
      <c r="CF263" s="475">
        <f t="shared" si="244"/>
        <v>0</v>
      </c>
      <c r="CG263" s="475">
        <f t="shared" si="244"/>
        <v>0</v>
      </c>
      <c r="CH263" s="475">
        <f t="shared" si="244"/>
        <v>0</v>
      </c>
      <c r="CI263" s="475">
        <f t="shared" si="244"/>
        <v>0</v>
      </c>
      <c r="CJ263" s="475">
        <f t="shared" si="244"/>
        <v>0</v>
      </c>
      <c r="CK263" s="475">
        <f t="shared" si="244"/>
        <v>0</v>
      </c>
      <c r="CL263" s="475">
        <f t="shared" si="244"/>
        <v>0</v>
      </c>
      <c r="CM263" s="475">
        <f t="shared" si="244"/>
        <v>0</v>
      </c>
      <c r="CN263" s="475">
        <f t="shared" si="244"/>
        <v>0</v>
      </c>
      <c r="CO263" s="475">
        <f t="shared" si="244"/>
        <v>0</v>
      </c>
      <c r="CP263" s="475">
        <f t="shared" si="244"/>
        <v>0</v>
      </c>
      <c r="CQ263" s="475">
        <f t="shared" si="244"/>
        <v>0</v>
      </c>
      <c r="CR263" s="475">
        <f t="shared" si="244"/>
        <v>0</v>
      </c>
      <c r="CS263" s="475">
        <f t="shared" si="244"/>
        <v>0</v>
      </c>
      <c r="CT263" s="475">
        <f t="shared" si="244"/>
        <v>0</v>
      </c>
      <c r="CU263" s="475">
        <f t="shared" si="244"/>
        <v>0</v>
      </c>
      <c r="CV263" s="475">
        <f t="shared" si="244"/>
        <v>0</v>
      </c>
      <c r="CW263" s="475">
        <f t="shared" si="244"/>
        <v>0</v>
      </c>
      <c r="CX263" s="475">
        <f t="shared" si="244"/>
        <v>0</v>
      </c>
      <c r="CY263" s="475">
        <f t="shared" si="244"/>
        <v>0</v>
      </c>
      <c r="CZ263" s="475">
        <f t="shared" si="244"/>
        <v>0</v>
      </c>
      <c r="DA263" s="475">
        <f t="shared" si="244"/>
        <v>0</v>
      </c>
      <c r="DB263" s="475">
        <f t="shared" si="244"/>
        <v>0</v>
      </c>
      <c r="DC263" s="475">
        <f t="shared" si="244"/>
        <v>0</v>
      </c>
      <c r="DD263" s="475">
        <f t="shared" si="244"/>
        <v>0</v>
      </c>
      <c r="DE263" s="475">
        <f t="shared" si="244"/>
        <v>0</v>
      </c>
      <c r="DF263" s="475">
        <f t="shared" si="244"/>
        <v>0</v>
      </c>
      <c r="DG263" s="475">
        <f t="shared" si="244"/>
        <v>0</v>
      </c>
      <c r="DH263" s="475">
        <f t="shared" si="244"/>
        <v>0</v>
      </c>
      <c r="DI263" s="475">
        <f t="shared" si="244"/>
        <v>0</v>
      </c>
      <c r="DJ263" s="475">
        <f t="shared" si="244"/>
        <v>0</v>
      </c>
      <c r="DK263" s="475">
        <f t="shared" si="244"/>
        <v>0</v>
      </c>
      <c r="DL263" s="475">
        <f t="shared" si="244"/>
        <v>0</v>
      </c>
      <c r="DM263" s="475">
        <f t="shared" si="244"/>
        <v>0</v>
      </c>
      <c r="DN263" s="475">
        <f t="shared" si="244"/>
        <v>0</v>
      </c>
      <c r="DO263" s="475">
        <f t="shared" si="244"/>
        <v>0</v>
      </c>
      <c r="DP263" s="475">
        <f t="shared" si="244"/>
        <v>0</v>
      </c>
      <c r="DQ263" s="475">
        <f t="shared" si="244"/>
        <v>0</v>
      </c>
      <c r="DR263" s="475">
        <f t="shared" si="244"/>
        <v>0</v>
      </c>
      <c r="DS263" s="475">
        <f t="shared" si="244"/>
        <v>0</v>
      </c>
      <c r="DT263" s="475">
        <f t="shared" si="244"/>
        <v>0</v>
      </c>
      <c r="DU263" s="475">
        <f t="shared" si="244"/>
        <v>0</v>
      </c>
      <c r="DV263" s="475">
        <f t="shared" si="244"/>
        <v>0</v>
      </c>
      <c r="DW263" s="475">
        <f t="shared" si="244"/>
        <v>0</v>
      </c>
      <c r="DX263" s="475">
        <f t="shared" si="244"/>
        <v>0</v>
      </c>
      <c r="DY263" s="475">
        <f t="shared" si="244"/>
        <v>0</v>
      </c>
      <c r="DZ263" s="475">
        <f t="shared" si="244"/>
        <v>0</v>
      </c>
      <c r="EA263" s="475">
        <f t="shared" si="244"/>
        <v>0</v>
      </c>
      <c r="EB263" s="475">
        <f t="shared" si="241"/>
        <v>0</v>
      </c>
      <c r="EC263" s="475">
        <f t="shared" si="241"/>
        <v>0</v>
      </c>
      <c r="ED263" s="475">
        <f t="shared" si="241"/>
        <v>0</v>
      </c>
      <c r="EE263" s="475">
        <f t="shared" si="241"/>
        <v>0</v>
      </c>
      <c r="EF263" s="475">
        <f t="shared" si="241"/>
        <v>0</v>
      </c>
      <c r="EG263" s="475">
        <f t="shared" si="241"/>
        <v>0</v>
      </c>
      <c r="EH263" s="475">
        <f t="shared" si="241"/>
        <v>0</v>
      </c>
      <c r="EI263" s="475">
        <f t="shared" si="241"/>
        <v>0</v>
      </c>
      <c r="EJ263" s="475">
        <f t="shared" si="241"/>
        <v>0</v>
      </c>
      <c r="EK263" s="475">
        <f t="shared" si="241"/>
        <v>0</v>
      </c>
      <c r="EL263" s="475">
        <f t="shared" si="241"/>
        <v>0</v>
      </c>
      <c r="EM263" s="475">
        <f t="shared" si="241"/>
        <v>0</v>
      </c>
      <c r="EN263" s="475">
        <f t="shared" si="241"/>
        <v>0</v>
      </c>
      <c r="EO263" s="475">
        <f t="shared" si="241"/>
        <v>0</v>
      </c>
      <c r="EP263" s="475">
        <f t="shared" si="241"/>
        <v>0</v>
      </c>
      <c r="EQ263" s="475">
        <f t="shared" si="241"/>
        <v>0</v>
      </c>
      <c r="ER263" s="475">
        <f t="shared" si="241"/>
        <v>0</v>
      </c>
      <c r="ES263" s="475">
        <f t="shared" si="241"/>
        <v>0</v>
      </c>
      <c r="ET263" s="475">
        <f t="shared" si="241"/>
        <v>0</v>
      </c>
      <c r="EU263" s="475">
        <f t="shared" si="241"/>
        <v>0</v>
      </c>
      <c r="EV263" s="475">
        <f t="shared" si="241"/>
        <v>0</v>
      </c>
      <c r="EW263" s="475">
        <f t="shared" si="241"/>
        <v>0</v>
      </c>
      <c r="EX263" s="475">
        <f t="shared" si="241"/>
        <v>0</v>
      </c>
      <c r="EY263" s="475">
        <f t="shared" si="241"/>
        <v>0</v>
      </c>
      <c r="EZ263" s="475">
        <f t="shared" si="241"/>
        <v>0</v>
      </c>
      <c r="FA263" s="475">
        <f t="shared" si="241"/>
        <v>0</v>
      </c>
      <c r="FB263" s="475">
        <f t="shared" si="241"/>
        <v>0</v>
      </c>
      <c r="FC263" s="475">
        <f t="shared" si="241"/>
        <v>0</v>
      </c>
      <c r="FD263" s="475">
        <f t="shared" si="241"/>
        <v>0</v>
      </c>
      <c r="FE263" s="475">
        <f t="shared" si="241"/>
        <v>0</v>
      </c>
      <c r="FF263" s="475">
        <f t="shared" si="241"/>
        <v>0</v>
      </c>
      <c r="FG263" s="475">
        <f t="shared" si="241"/>
        <v>0</v>
      </c>
      <c r="FH263" s="475">
        <f t="shared" si="241"/>
        <v>0</v>
      </c>
      <c r="FI263" s="475">
        <f t="shared" si="241"/>
        <v>0</v>
      </c>
      <c r="FJ263" s="475">
        <f t="shared" si="241"/>
        <v>0</v>
      </c>
      <c r="FK263" s="475">
        <f t="shared" si="241"/>
        <v>0</v>
      </c>
      <c r="FL263" s="475">
        <f t="shared" si="241"/>
        <v>0</v>
      </c>
      <c r="FM263" s="475">
        <f t="shared" si="241"/>
        <v>0</v>
      </c>
      <c r="FN263" s="475">
        <f t="shared" si="241"/>
        <v>0</v>
      </c>
      <c r="FO263" s="475">
        <f t="shared" si="241"/>
        <v>0</v>
      </c>
      <c r="FP263" s="475">
        <f t="shared" si="241"/>
        <v>0</v>
      </c>
      <c r="FQ263" s="475">
        <f t="shared" si="241"/>
        <v>0</v>
      </c>
      <c r="FR263" s="475">
        <f t="shared" si="241"/>
        <v>0</v>
      </c>
      <c r="FS263" s="475">
        <f t="shared" ref="FS263:GB263" si="248">_xlfn.IFNA(IF($B263=0,0,IF(DATE(FS$4,FS$5,1)&gt;=$B263,FS132,0)),0)</f>
        <v>0</v>
      </c>
      <c r="FT263" s="475">
        <f t="shared" si="248"/>
        <v>0</v>
      </c>
      <c r="FU263" s="475">
        <f t="shared" si="248"/>
        <v>0</v>
      </c>
      <c r="FV263" s="475">
        <f t="shared" si="248"/>
        <v>0</v>
      </c>
      <c r="FW263" s="475">
        <f t="shared" si="248"/>
        <v>0</v>
      </c>
      <c r="FX263" s="475">
        <f t="shared" si="248"/>
        <v>0</v>
      </c>
      <c r="FY263" s="475">
        <f t="shared" si="248"/>
        <v>0</v>
      </c>
      <c r="FZ263" s="475">
        <f t="shared" si="248"/>
        <v>0</v>
      </c>
      <c r="GA263" s="475">
        <f t="shared" si="248"/>
        <v>0</v>
      </c>
      <c r="GB263" s="475">
        <f t="shared" si="248"/>
        <v>0</v>
      </c>
    </row>
    <row r="264" spans="2:184" x14ac:dyDescent="0.35">
      <c r="B264" s="517" t="str">
        <f>VLOOKUP(C264,'QUALIFIED ENGINES'!$D$7:$P$9999,13,FALSE)</f>
        <v xml:space="preserve"> 24/05/2023</v>
      </c>
      <c r="C264" s="472">
        <f>'QUALIFIED ENGINES'!D166</f>
        <v>91467</v>
      </c>
      <c r="D264" s="475">
        <f t="shared" si="188"/>
        <v>0</v>
      </c>
      <c r="E264" s="475">
        <f t="shared" si="246"/>
        <v>0</v>
      </c>
      <c r="F264" s="475">
        <f t="shared" si="246"/>
        <v>0</v>
      </c>
      <c r="G264" s="475">
        <f t="shared" si="246"/>
        <v>0</v>
      </c>
      <c r="H264" s="475">
        <f t="shared" si="246"/>
        <v>0</v>
      </c>
      <c r="I264" s="475">
        <f t="shared" si="246"/>
        <v>0</v>
      </c>
      <c r="J264" s="475">
        <f t="shared" si="246"/>
        <v>0</v>
      </c>
      <c r="K264" s="475">
        <f t="shared" si="246"/>
        <v>0</v>
      </c>
      <c r="L264" s="475">
        <f t="shared" si="246"/>
        <v>0</v>
      </c>
      <c r="M264" s="475">
        <f t="shared" si="246"/>
        <v>0</v>
      </c>
      <c r="N264" s="475">
        <f t="shared" si="246"/>
        <v>0</v>
      </c>
      <c r="O264" s="475">
        <f t="shared" si="246"/>
        <v>0</v>
      </c>
      <c r="P264" s="475">
        <f t="shared" si="246"/>
        <v>0</v>
      </c>
      <c r="Q264" s="475">
        <f t="shared" si="246"/>
        <v>0</v>
      </c>
      <c r="R264" s="475">
        <f t="shared" si="246"/>
        <v>0</v>
      </c>
      <c r="S264" s="475">
        <f t="shared" si="246"/>
        <v>0</v>
      </c>
      <c r="T264" s="475">
        <f t="shared" si="246"/>
        <v>0</v>
      </c>
      <c r="U264" s="475">
        <f t="shared" si="246"/>
        <v>0</v>
      </c>
      <c r="V264" s="475">
        <f t="shared" si="246"/>
        <v>0</v>
      </c>
      <c r="W264" s="475">
        <f t="shared" si="246"/>
        <v>0</v>
      </c>
      <c r="X264" s="475">
        <f t="shared" si="246"/>
        <v>0</v>
      </c>
      <c r="Y264" s="475">
        <f t="shared" si="246"/>
        <v>0</v>
      </c>
      <c r="Z264" s="475">
        <f t="shared" si="246"/>
        <v>0</v>
      </c>
      <c r="AA264" s="475">
        <f t="shared" si="246"/>
        <v>0</v>
      </c>
      <c r="AB264" s="475">
        <f t="shared" si="246"/>
        <v>0</v>
      </c>
      <c r="AC264" s="475">
        <f t="shared" si="246"/>
        <v>0</v>
      </c>
      <c r="AD264" s="475">
        <f t="shared" si="246"/>
        <v>0</v>
      </c>
      <c r="AE264" s="475">
        <f t="shared" si="246"/>
        <v>0</v>
      </c>
      <c r="AF264" s="475">
        <f t="shared" si="246"/>
        <v>0</v>
      </c>
      <c r="AG264" s="475">
        <f t="shared" si="246"/>
        <v>0</v>
      </c>
      <c r="AH264" s="475">
        <f t="shared" si="246"/>
        <v>0</v>
      </c>
      <c r="AI264" s="475">
        <f t="shared" si="246"/>
        <v>0</v>
      </c>
      <c r="AJ264" s="475">
        <f t="shared" si="246"/>
        <v>0</v>
      </c>
      <c r="AK264" s="475">
        <f t="shared" si="246"/>
        <v>0</v>
      </c>
      <c r="AL264" s="475">
        <f t="shared" si="246"/>
        <v>0</v>
      </c>
      <c r="AM264" s="475">
        <f t="shared" si="246"/>
        <v>0</v>
      </c>
      <c r="AN264" s="475">
        <f t="shared" si="246"/>
        <v>0</v>
      </c>
      <c r="AO264" s="475">
        <f t="shared" si="246"/>
        <v>0</v>
      </c>
      <c r="AP264" s="475">
        <f t="shared" si="246"/>
        <v>0</v>
      </c>
      <c r="AQ264" s="475">
        <f t="shared" si="246"/>
        <v>0</v>
      </c>
      <c r="AR264" s="475">
        <f t="shared" si="246"/>
        <v>0</v>
      </c>
      <c r="AS264" s="475">
        <f t="shared" si="246"/>
        <v>0</v>
      </c>
      <c r="AT264" s="475">
        <f t="shared" si="246"/>
        <v>0</v>
      </c>
      <c r="AU264" s="475">
        <f t="shared" si="246"/>
        <v>0</v>
      </c>
      <c r="AV264" s="475">
        <f t="shared" si="246"/>
        <v>0</v>
      </c>
      <c r="AW264" s="475">
        <f t="shared" si="246"/>
        <v>0</v>
      </c>
      <c r="AX264" s="475">
        <f t="shared" si="246"/>
        <v>0</v>
      </c>
      <c r="AY264" s="475">
        <f t="shared" si="246"/>
        <v>0</v>
      </c>
      <c r="AZ264" s="475">
        <f t="shared" si="246"/>
        <v>0</v>
      </c>
      <c r="BA264" s="475">
        <f t="shared" si="246"/>
        <v>0</v>
      </c>
      <c r="BB264" s="475">
        <f t="shared" si="246"/>
        <v>0</v>
      </c>
      <c r="BC264" s="475">
        <f t="shared" si="246"/>
        <v>0</v>
      </c>
      <c r="BD264" s="475">
        <f t="shared" si="246"/>
        <v>0</v>
      </c>
      <c r="BE264" s="475">
        <f t="shared" si="246"/>
        <v>0</v>
      </c>
      <c r="BF264" s="475">
        <f t="shared" si="246"/>
        <v>0</v>
      </c>
      <c r="BG264" s="475">
        <f t="shared" si="246"/>
        <v>0</v>
      </c>
      <c r="BH264" s="475">
        <f t="shared" si="246"/>
        <v>0</v>
      </c>
      <c r="BI264" s="475">
        <f t="shared" si="246"/>
        <v>0</v>
      </c>
      <c r="BJ264" s="475">
        <f t="shared" si="246"/>
        <v>0</v>
      </c>
      <c r="BK264" s="475">
        <f t="shared" si="246"/>
        <v>0</v>
      </c>
      <c r="BL264" s="475">
        <f t="shared" si="246"/>
        <v>0</v>
      </c>
      <c r="BM264" s="475">
        <f t="shared" si="246"/>
        <v>0</v>
      </c>
      <c r="BN264" s="475">
        <f t="shared" si="246"/>
        <v>0</v>
      </c>
      <c r="BO264" s="475">
        <f t="shared" si="246"/>
        <v>0</v>
      </c>
      <c r="BP264" s="475">
        <f t="shared" si="246"/>
        <v>0</v>
      </c>
      <c r="BQ264" s="475">
        <f t="shared" si="244"/>
        <v>0</v>
      </c>
      <c r="BR264" s="475">
        <f t="shared" ref="BR264:BX264" si="249">_xlfn.IFNA(IF($B264=0,0,IF(DATE(BR$4,BR$5,1)&gt;=$B264,BR133,0)),0)</f>
        <v>0</v>
      </c>
      <c r="BS264" s="475">
        <f t="shared" si="249"/>
        <v>0</v>
      </c>
      <c r="BT264" s="475">
        <f t="shared" si="249"/>
        <v>0</v>
      </c>
      <c r="BU264" s="475">
        <f t="shared" si="249"/>
        <v>0</v>
      </c>
      <c r="BV264" s="475">
        <f t="shared" si="249"/>
        <v>0</v>
      </c>
      <c r="BW264" s="475">
        <f t="shared" si="249"/>
        <v>0</v>
      </c>
      <c r="BX264" s="475">
        <f t="shared" si="249"/>
        <v>0</v>
      </c>
      <c r="BY264" s="475">
        <f t="shared" si="244"/>
        <v>0</v>
      </c>
      <c r="BZ264" s="475">
        <f t="shared" si="244"/>
        <v>0</v>
      </c>
      <c r="CA264" s="475">
        <f t="shared" si="244"/>
        <v>0</v>
      </c>
      <c r="CB264" s="475">
        <f t="shared" si="244"/>
        <v>0</v>
      </c>
      <c r="CC264" s="475">
        <f t="shared" si="244"/>
        <v>0</v>
      </c>
      <c r="CD264" s="475">
        <f t="shared" si="244"/>
        <v>0</v>
      </c>
      <c r="CE264" s="475">
        <f t="shared" si="244"/>
        <v>0</v>
      </c>
      <c r="CF264" s="475">
        <f t="shared" si="244"/>
        <v>0</v>
      </c>
      <c r="CG264" s="475">
        <f t="shared" si="244"/>
        <v>0</v>
      </c>
      <c r="CH264" s="475">
        <f t="shared" si="244"/>
        <v>0</v>
      </c>
      <c r="CI264" s="475">
        <f t="shared" si="244"/>
        <v>0</v>
      </c>
      <c r="CJ264" s="475">
        <f t="shared" si="244"/>
        <v>0</v>
      </c>
      <c r="CK264" s="475">
        <f t="shared" si="244"/>
        <v>0</v>
      </c>
      <c r="CL264" s="475">
        <f t="shared" si="244"/>
        <v>0</v>
      </c>
      <c r="CM264" s="475">
        <f t="shared" si="244"/>
        <v>0</v>
      </c>
      <c r="CN264" s="475">
        <f t="shared" si="244"/>
        <v>0</v>
      </c>
      <c r="CO264" s="475">
        <f t="shared" si="244"/>
        <v>0</v>
      </c>
      <c r="CP264" s="475">
        <f t="shared" si="244"/>
        <v>0</v>
      </c>
      <c r="CQ264" s="475">
        <f t="shared" si="244"/>
        <v>0</v>
      </c>
      <c r="CR264" s="475">
        <f t="shared" si="244"/>
        <v>0</v>
      </c>
      <c r="CS264" s="475">
        <f t="shared" si="244"/>
        <v>0</v>
      </c>
      <c r="CT264" s="475">
        <f t="shared" si="244"/>
        <v>0</v>
      </c>
      <c r="CU264" s="475">
        <f t="shared" si="244"/>
        <v>0</v>
      </c>
      <c r="CV264" s="475">
        <f t="shared" si="244"/>
        <v>0</v>
      </c>
      <c r="CW264" s="475">
        <f t="shared" si="244"/>
        <v>0</v>
      </c>
      <c r="CX264" s="475">
        <f t="shared" si="244"/>
        <v>0</v>
      </c>
      <c r="CY264" s="475">
        <f t="shared" si="244"/>
        <v>0</v>
      </c>
      <c r="CZ264" s="475">
        <f t="shared" si="244"/>
        <v>0</v>
      </c>
      <c r="DA264" s="475">
        <f t="shared" si="244"/>
        <v>0</v>
      </c>
      <c r="DB264" s="475">
        <f t="shared" si="244"/>
        <v>0</v>
      </c>
      <c r="DC264" s="475">
        <f t="shared" si="244"/>
        <v>0</v>
      </c>
      <c r="DD264" s="475">
        <f t="shared" si="244"/>
        <v>0</v>
      </c>
      <c r="DE264" s="475">
        <f t="shared" si="244"/>
        <v>0</v>
      </c>
      <c r="DF264" s="475">
        <f t="shared" si="244"/>
        <v>0</v>
      </c>
      <c r="DG264" s="475">
        <f t="shared" si="244"/>
        <v>0</v>
      </c>
      <c r="DH264" s="475">
        <f t="shared" si="244"/>
        <v>0</v>
      </c>
      <c r="DI264" s="475">
        <f t="shared" si="244"/>
        <v>0</v>
      </c>
      <c r="DJ264" s="475">
        <f t="shared" si="244"/>
        <v>0</v>
      </c>
      <c r="DK264" s="475">
        <f t="shared" si="244"/>
        <v>0</v>
      </c>
      <c r="DL264" s="475">
        <f t="shared" si="244"/>
        <v>0</v>
      </c>
      <c r="DM264" s="475">
        <f t="shared" si="244"/>
        <v>0</v>
      </c>
      <c r="DN264" s="475">
        <f t="shared" si="244"/>
        <v>0</v>
      </c>
      <c r="DO264" s="475">
        <f t="shared" si="244"/>
        <v>0</v>
      </c>
      <c r="DP264" s="475">
        <f t="shared" si="244"/>
        <v>0</v>
      </c>
      <c r="DQ264" s="475">
        <f t="shared" si="244"/>
        <v>0</v>
      </c>
      <c r="DR264" s="475">
        <f t="shared" si="244"/>
        <v>0</v>
      </c>
      <c r="DS264" s="475">
        <f t="shared" si="244"/>
        <v>0</v>
      </c>
      <c r="DT264" s="475">
        <f t="shared" si="244"/>
        <v>0</v>
      </c>
      <c r="DU264" s="475">
        <f t="shared" si="244"/>
        <v>0</v>
      </c>
      <c r="DV264" s="475">
        <f t="shared" si="244"/>
        <v>0</v>
      </c>
      <c r="DW264" s="475">
        <f t="shared" si="244"/>
        <v>0</v>
      </c>
      <c r="DX264" s="475">
        <f t="shared" si="244"/>
        <v>0</v>
      </c>
      <c r="DY264" s="475">
        <f t="shared" si="244"/>
        <v>0</v>
      </c>
      <c r="DZ264" s="475">
        <f t="shared" si="244"/>
        <v>0</v>
      </c>
      <c r="EA264" s="475">
        <f t="shared" si="244"/>
        <v>0</v>
      </c>
      <c r="EB264" s="475">
        <f t="shared" ref="EB264:GB265" si="250">_xlfn.IFNA(IF($B264=0,0,IF(DATE(EB$4,EB$5,1)&gt;=$B264,EB133,0)),0)</f>
        <v>0</v>
      </c>
      <c r="EC264" s="475">
        <f t="shared" si="250"/>
        <v>0</v>
      </c>
      <c r="ED264" s="475">
        <f t="shared" si="250"/>
        <v>0</v>
      </c>
      <c r="EE264" s="475">
        <f t="shared" si="250"/>
        <v>0</v>
      </c>
      <c r="EF264" s="475">
        <f t="shared" si="250"/>
        <v>0</v>
      </c>
      <c r="EG264" s="475">
        <f t="shared" si="250"/>
        <v>0</v>
      </c>
      <c r="EH264" s="475">
        <f t="shared" si="250"/>
        <v>0</v>
      </c>
      <c r="EI264" s="475">
        <f t="shared" si="250"/>
        <v>0</v>
      </c>
      <c r="EJ264" s="475">
        <f t="shared" si="250"/>
        <v>0</v>
      </c>
      <c r="EK264" s="475">
        <f t="shared" si="250"/>
        <v>0</v>
      </c>
      <c r="EL264" s="475">
        <f t="shared" si="250"/>
        <v>0</v>
      </c>
      <c r="EM264" s="475">
        <f t="shared" si="250"/>
        <v>0</v>
      </c>
      <c r="EN264" s="475">
        <f t="shared" si="250"/>
        <v>0</v>
      </c>
      <c r="EO264" s="475">
        <f t="shared" si="250"/>
        <v>0</v>
      </c>
      <c r="EP264" s="475">
        <f t="shared" si="250"/>
        <v>0</v>
      </c>
      <c r="EQ264" s="475">
        <f t="shared" si="250"/>
        <v>0</v>
      </c>
      <c r="ER264" s="475">
        <f t="shared" si="250"/>
        <v>0</v>
      </c>
      <c r="ES264" s="475">
        <f t="shared" si="250"/>
        <v>0</v>
      </c>
      <c r="ET264" s="475">
        <f t="shared" si="250"/>
        <v>0</v>
      </c>
      <c r="EU264" s="475">
        <f t="shared" si="250"/>
        <v>0</v>
      </c>
      <c r="EV264" s="475">
        <f t="shared" si="250"/>
        <v>0</v>
      </c>
      <c r="EW264" s="475">
        <f t="shared" si="250"/>
        <v>0</v>
      </c>
      <c r="EX264" s="475">
        <f t="shared" si="250"/>
        <v>0</v>
      </c>
      <c r="EY264" s="475">
        <f t="shared" si="250"/>
        <v>0</v>
      </c>
      <c r="EZ264" s="475">
        <f t="shared" si="250"/>
        <v>0</v>
      </c>
      <c r="FA264" s="475">
        <f t="shared" si="250"/>
        <v>0</v>
      </c>
      <c r="FB264" s="475">
        <f t="shared" si="250"/>
        <v>0</v>
      </c>
      <c r="FC264" s="475">
        <f t="shared" si="250"/>
        <v>0</v>
      </c>
      <c r="FD264" s="475">
        <f t="shared" si="250"/>
        <v>0</v>
      </c>
      <c r="FE264" s="475">
        <f t="shared" si="250"/>
        <v>0</v>
      </c>
      <c r="FF264" s="475">
        <f t="shared" si="250"/>
        <v>0</v>
      </c>
      <c r="FG264" s="475">
        <f t="shared" si="250"/>
        <v>0</v>
      </c>
      <c r="FH264" s="475">
        <f t="shared" si="250"/>
        <v>0</v>
      </c>
      <c r="FI264" s="475">
        <f t="shared" si="250"/>
        <v>0</v>
      </c>
      <c r="FJ264" s="475">
        <f t="shared" si="250"/>
        <v>0</v>
      </c>
      <c r="FK264" s="475">
        <f t="shared" si="250"/>
        <v>0</v>
      </c>
      <c r="FL264" s="475">
        <f t="shared" si="250"/>
        <v>0</v>
      </c>
      <c r="FM264" s="475">
        <f t="shared" si="250"/>
        <v>0</v>
      </c>
      <c r="FN264" s="475">
        <f t="shared" si="250"/>
        <v>0</v>
      </c>
      <c r="FO264" s="475">
        <f t="shared" si="250"/>
        <v>0</v>
      </c>
      <c r="FP264" s="475">
        <f t="shared" si="250"/>
        <v>0</v>
      </c>
      <c r="FQ264" s="475">
        <f t="shared" si="250"/>
        <v>0</v>
      </c>
      <c r="FR264" s="475">
        <f t="shared" si="250"/>
        <v>0</v>
      </c>
      <c r="FS264" s="475">
        <f t="shared" si="250"/>
        <v>0</v>
      </c>
      <c r="FT264" s="475">
        <f t="shared" si="250"/>
        <v>0</v>
      </c>
      <c r="FU264" s="475">
        <f t="shared" si="250"/>
        <v>0</v>
      </c>
      <c r="FV264" s="475">
        <f t="shared" si="250"/>
        <v>0</v>
      </c>
      <c r="FW264" s="475">
        <f t="shared" si="250"/>
        <v>0</v>
      </c>
      <c r="FX264" s="475">
        <f t="shared" si="250"/>
        <v>0</v>
      </c>
      <c r="FY264" s="475">
        <f t="shared" si="250"/>
        <v>0</v>
      </c>
      <c r="FZ264" s="475">
        <f t="shared" si="250"/>
        <v>0</v>
      </c>
      <c r="GA264" s="475">
        <f t="shared" si="250"/>
        <v>0</v>
      </c>
      <c r="GB264" s="475">
        <f t="shared" si="250"/>
        <v>0</v>
      </c>
    </row>
    <row r="265" spans="2:184" x14ac:dyDescent="0.35">
      <c r="B265" s="517">
        <f>VLOOKUP(C265,'QUALIFIED ENGINES'!$D$7:$P$9999,13,FALSE)</f>
        <v>44306</v>
      </c>
      <c r="C265" s="472">
        <f>'QUALIFIED ENGINES'!D167</f>
        <v>91608</v>
      </c>
      <c r="D265" s="475">
        <f>_xlfn.IFNA(IF($B265=0,0,IF(DATE(D$4,D$5,1)&gt;=$B265,D134,0)),0)</f>
        <v>0</v>
      </c>
      <c r="E265" s="475">
        <f t="shared" si="246"/>
        <v>0</v>
      </c>
      <c r="F265" s="475">
        <f t="shared" si="246"/>
        <v>0</v>
      </c>
      <c r="G265" s="475">
        <f t="shared" si="246"/>
        <v>0</v>
      </c>
      <c r="H265" s="475">
        <f t="shared" si="246"/>
        <v>0</v>
      </c>
      <c r="I265" s="475">
        <f t="shared" si="246"/>
        <v>0</v>
      </c>
      <c r="J265" s="475">
        <f t="shared" si="246"/>
        <v>0</v>
      </c>
      <c r="K265" s="475">
        <f t="shared" si="246"/>
        <v>0</v>
      </c>
      <c r="L265" s="475">
        <f t="shared" si="246"/>
        <v>0</v>
      </c>
      <c r="M265" s="475">
        <f t="shared" si="246"/>
        <v>0</v>
      </c>
      <c r="N265" s="475">
        <f t="shared" si="246"/>
        <v>0</v>
      </c>
      <c r="O265" s="475">
        <f t="shared" si="246"/>
        <v>0</v>
      </c>
      <c r="P265" s="475">
        <f t="shared" si="246"/>
        <v>0</v>
      </c>
      <c r="Q265" s="475">
        <f t="shared" si="246"/>
        <v>0</v>
      </c>
      <c r="R265" s="475">
        <f t="shared" si="246"/>
        <v>0</v>
      </c>
      <c r="S265" s="475">
        <f t="shared" si="246"/>
        <v>0</v>
      </c>
      <c r="T265" s="475">
        <f t="shared" si="246"/>
        <v>0</v>
      </c>
      <c r="U265" s="475">
        <f t="shared" si="246"/>
        <v>0</v>
      </c>
      <c r="V265" s="475">
        <f t="shared" si="246"/>
        <v>0</v>
      </c>
      <c r="W265" s="475">
        <f t="shared" si="246"/>
        <v>0</v>
      </c>
      <c r="X265" s="475">
        <f t="shared" si="246"/>
        <v>0</v>
      </c>
      <c r="Y265" s="475">
        <f t="shared" si="246"/>
        <v>0</v>
      </c>
      <c r="Z265" s="475">
        <f t="shared" si="246"/>
        <v>0</v>
      </c>
      <c r="AA265" s="475">
        <f t="shared" si="246"/>
        <v>0</v>
      </c>
      <c r="AB265" s="475">
        <f t="shared" si="246"/>
        <v>0</v>
      </c>
      <c r="AC265" s="475">
        <f t="shared" si="246"/>
        <v>0</v>
      </c>
      <c r="AD265" s="475">
        <f t="shared" si="246"/>
        <v>0</v>
      </c>
      <c r="AE265" s="475">
        <f t="shared" si="246"/>
        <v>0</v>
      </c>
      <c r="AF265" s="475">
        <f t="shared" si="246"/>
        <v>0</v>
      </c>
      <c r="AG265" s="475">
        <f t="shared" si="246"/>
        <v>0</v>
      </c>
      <c r="AH265" s="475">
        <f t="shared" si="246"/>
        <v>0</v>
      </c>
      <c r="AI265" s="475">
        <f t="shared" si="246"/>
        <v>0</v>
      </c>
      <c r="AJ265" s="475">
        <f t="shared" si="246"/>
        <v>0</v>
      </c>
      <c r="AK265" s="475">
        <f t="shared" si="246"/>
        <v>0</v>
      </c>
      <c r="AL265" s="475">
        <f t="shared" si="246"/>
        <v>0</v>
      </c>
      <c r="AM265" s="475">
        <f t="shared" si="246"/>
        <v>0</v>
      </c>
      <c r="AN265" s="475">
        <f t="shared" si="246"/>
        <v>0</v>
      </c>
      <c r="AO265" s="475">
        <f t="shared" si="246"/>
        <v>0</v>
      </c>
      <c r="AP265" s="475">
        <f t="shared" si="246"/>
        <v>0</v>
      </c>
      <c r="AQ265" s="475">
        <f t="shared" si="246"/>
        <v>0</v>
      </c>
      <c r="AR265" s="475">
        <f t="shared" si="246"/>
        <v>0</v>
      </c>
      <c r="AS265" s="475">
        <f t="shared" si="246"/>
        <v>0</v>
      </c>
      <c r="AT265" s="475">
        <f t="shared" si="246"/>
        <v>0</v>
      </c>
      <c r="AU265" s="475">
        <f t="shared" si="246"/>
        <v>0</v>
      </c>
      <c r="AV265" s="475">
        <f t="shared" si="246"/>
        <v>0</v>
      </c>
      <c r="AW265" s="475">
        <f t="shared" si="246"/>
        <v>0</v>
      </c>
      <c r="AX265" s="475">
        <f t="shared" si="246"/>
        <v>0</v>
      </c>
      <c r="AY265" s="475">
        <f t="shared" si="246"/>
        <v>0</v>
      </c>
      <c r="AZ265" s="475">
        <f t="shared" si="246"/>
        <v>0</v>
      </c>
      <c r="BA265" s="475">
        <f t="shared" si="246"/>
        <v>0</v>
      </c>
      <c r="BB265" s="475">
        <f t="shared" si="246"/>
        <v>0</v>
      </c>
      <c r="BC265" s="475">
        <f t="shared" si="246"/>
        <v>0</v>
      </c>
      <c r="BD265" s="475">
        <f t="shared" si="246"/>
        <v>0</v>
      </c>
      <c r="BE265" s="475">
        <f t="shared" si="246"/>
        <v>0</v>
      </c>
      <c r="BF265" s="475">
        <f t="shared" si="246"/>
        <v>0</v>
      </c>
      <c r="BG265" s="475">
        <f t="shared" si="246"/>
        <v>0</v>
      </c>
      <c r="BH265" s="475">
        <f t="shared" si="246"/>
        <v>0</v>
      </c>
      <c r="BI265" s="475">
        <f t="shared" si="246"/>
        <v>0</v>
      </c>
      <c r="BJ265" s="475">
        <f t="shared" si="246"/>
        <v>0</v>
      </c>
      <c r="BK265" s="475">
        <f t="shared" si="246"/>
        <v>0</v>
      </c>
      <c r="BL265" s="475">
        <f t="shared" si="246"/>
        <v>0</v>
      </c>
      <c r="BM265" s="475">
        <f t="shared" si="246"/>
        <v>0</v>
      </c>
      <c r="BN265" s="475">
        <f t="shared" si="246"/>
        <v>0</v>
      </c>
      <c r="BO265" s="475">
        <f t="shared" si="246"/>
        <v>0</v>
      </c>
      <c r="BP265" s="475">
        <f t="shared" si="246"/>
        <v>0</v>
      </c>
      <c r="BQ265" s="475">
        <f t="shared" si="244"/>
        <v>0</v>
      </c>
      <c r="BR265" s="475">
        <f t="shared" ref="BR265:BX265" si="251">_xlfn.IFNA(IF($B265=0,0,IF(DATE(BR$4,BR$5,1)&gt;=$B265,BR134,0)),0)</f>
        <v>0</v>
      </c>
      <c r="BS265" s="475">
        <f t="shared" si="251"/>
        <v>0</v>
      </c>
      <c r="BT265" s="475">
        <f t="shared" si="251"/>
        <v>0</v>
      </c>
      <c r="BU265" s="475">
        <f t="shared" si="251"/>
        <v>0</v>
      </c>
      <c r="BV265" s="475">
        <f t="shared" si="251"/>
        <v>0</v>
      </c>
      <c r="BW265" s="475">
        <f t="shared" si="251"/>
        <v>0</v>
      </c>
      <c r="BX265" s="475">
        <f t="shared" si="251"/>
        <v>0</v>
      </c>
      <c r="BY265" s="475">
        <f t="shared" si="244"/>
        <v>0</v>
      </c>
      <c r="BZ265" s="475">
        <f t="shared" si="244"/>
        <v>0</v>
      </c>
      <c r="CA265" s="475">
        <f t="shared" si="244"/>
        <v>0</v>
      </c>
      <c r="CB265" s="475">
        <f t="shared" si="244"/>
        <v>0</v>
      </c>
      <c r="CC265" s="475">
        <f t="shared" si="244"/>
        <v>0</v>
      </c>
      <c r="CD265" s="475">
        <f t="shared" si="244"/>
        <v>0</v>
      </c>
      <c r="CE265" s="475">
        <f t="shared" si="244"/>
        <v>0</v>
      </c>
      <c r="CF265" s="475">
        <f t="shared" si="244"/>
        <v>0</v>
      </c>
      <c r="CG265" s="475">
        <f t="shared" si="244"/>
        <v>0</v>
      </c>
      <c r="CH265" s="475">
        <f t="shared" si="244"/>
        <v>0</v>
      </c>
      <c r="CI265" s="475">
        <f t="shared" si="244"/>
        <v>0</v>
      </c>
      <c r="CJ265" s="475">
        <f t="shared" si="244"/>
        <v>0</v>
      </c>
      <c r="CK265" s="475">
        <f t="shared" si="244"/>
        <v>0</v>
      </c>
      <c r="CL265" s="475">
        <f t="shared" si="244"/>
        <v>0</v>
      </c>
      <c r="CM265" s="475">
        <f t="shared" si="244"/>
        <v>0</v>
      </c>
      <c r="CN265" s="475">
        <f t="shared" si="244"/>
        <v>0</v>
      </c>
      <c r="CO265" s="475">
        <f t="shared" si="244"/>
        <v>0</v>
      </c>
      <c r="CP265" s="475">
        <f t="shared" si="244"/>
        <v>0</v>
      </c>
      <c r="CQ265" s="475">
        <f t="shared" si="244"/>
        <v>0</v>
      </c>
      <c r="CR265" s="475">
        <f t="shared" si="244"/>
        <v>0</v>
      </c>
      <c r="CS265" s="475">
        <f t="shared" si="244"/>
        <v>0</v>
      </c>
      <c r="CT265" s="475">
        <f t="shared" si="244"/>
        <v>0</v>
      </c>
      <c r="CU265" s="475">
        <f t="shared" si="244"/>
        <v>0</v>
      </c>
      <c r="CV265" s="475">
        <f t="shared" si="244"/>
        <v>0</v>
      </c>
      <c r="CW265" s="475">
        <f t="shared" si="244"/>
        <v>0</v>
      </c>
      <c r="CX265" s="475">
        <f t="shared" si="244"/>
        <v>0</v>
      </c>
      <c r="CY265" s="475">
        <f t="shared" si="244"/>
        <v>0</v>
      </c>
      <c r="CZ265" s="475">
        <f t="shared" si="244"/>
        <v>0</v>
      </c>
      <c r="DA265" s="475">
        <f t="shared" si="244"/>
        <v>0</v>
      </c>
      <c r="DB265" s="475">
        <f t="shared" si="244"/>
        <v>0</v>
      </c>
      <c r="DC265" s="475">
        <f t="shared" si="244"/>
        <v>0</v>
      </c>
      <c r="DD265" s="475">
        <f t="shared" si="244"/>
        <v>0</v>
      </c>
      <c r="DE265" s="475">
        <f t="shared" si="244"/>
        <v>0</v>
      </c>
      <c r="DF265" s="475">
        <f t="shared" si="244"/>
        <v>0</v>
      </c>
      <c r="DG265" s="475">
        <f t="shared" si="244"/>
        <v>0</v>
      </c>
      <c r="DH265" s="475">
        <f t="shared" si="244"/>
        <v>0</v>
      </c>
      <c r="DI265" s="475">
        <f t="shared" si="244"/>
        <v>0</v>
      </c>
      <c r="DJ265" s="475">
        <f t="shared" si="244"/>
        <v>0</v>
      </c>
      <c r="DK265" s="475">
        <f t="shared" si="244"/>
        <v>0</v>
      </c>
      <c r="DL265" s="475">
        <f t="shared" si="244"/>
        <v>0</v>
      </c>
      <c r="DM265" s="475">
        <f t="shared" si="244"/>
        <v>0</v>
      </c>
      <c r="DN265" s="475">
        <f t="shared" si="244"/>
        <v>0</v>
      </c>
      <c r="DO265" s="475">
        <f t="shared" si="244"/>
        <v>0</v>
      </c>
      <c r="DP265" s="475">
        <f t="shared" si="244"/>
        <v>0</v>
      </c>
      <c r="DQ265" s="475">
        <f t="shared" si="244"/>
        <v>0</v>
      </c>
      <c r="DR265" s="475">
        <f t="shared" si="244"/>
        <v>0</v>
      </c>
      <c r="DS265" s="475">
        <f t="shared" si="244"/>
        <v>0</v>
      </c>
      <c r="DT265" s="475">
        <f t="shared" si="244"/>
        <v>0</v>
      </c>
      <c r="DU265" s="475">
        <f t="shared" si="244"/>
        <v>0</v>
      </c>
      <c r="DV265" s="475">
        <f t="shared" si="244"/>
        <v>0</v>
      </c>
      <c r="DW265" s="475">
        <f t="shared" si="244"/>
        <v>0</v>
      </c>
      <c r="DX265" s="475">
        <f t="shared" si="244"/>
        <v>0</v>
      </c>
      <c r="DY265" s="475">
        <f t="shared" si="244"/>
        <v>0</v>
      </c>
      <c r="DZ265" s="475">
        <f t="shared" si="244"/>
        <v>0</v>
      </c>
      <c r="EA265" s="475">
        <f t="shared" si="244"/>
        <v>0</v>
      </c>
      <c r="EB265" s="475">
        <f t="shared" si="250"/>
        <v>0</v>
      </c>
      <c r="EC265" s="475">
        <f t="shared" si="250"/>
        <v>0</v>
      </c>
      <c r="ED265" s="475">
        <f t="shared" si="250"/>
        <v>0</v>
      </c>
      <c r="EE265" s="475">
        <f t="shared" si="250"/>
        <v>0</v>
      </c>
      <c r="EF265" s="475">
        <f t="shared" si="250"/>
        <v>0</v>
      </c>
      <c r="EG265" s="475">
        <f t="shared" si="250"/>
        <v>0</v>
      </c>
      <c r="EH265" s="475">
        <f t="shared" si="250"/>
        <v>0</v>
      </c>
      <c r="EI265" s="475">
        <f t="shared" si="250"/>
        <v>0</v>
      </c>
      <c r="EJ265" s="475">
        <f t="shared" si="250"/>
        <v>0</v>
      </c>
      <c r="EK265" s="475">
        <f t="shared" si="250"/>
        <v>0</v>
      </c>
      <c r="EL265" s="475">
        <f t="shared" si="250"/>
        <v>0</v>
      </c>
      <c r="EM265" s="475">
        <f t="shared" si="250"/>
        <v>0</v>
      </c>
      <c r="EN265" s="475">
        <f t="shared" si="250"/>
        <v>0</v>
      </c>
      <c r="EO265" s="475">
        <f t="shared" si="250"/>
        <v>0</v>
      </c>
      <c r="EP265" s="475">
        <f t="shared" si="250"/>
        <v>0</v>
      </c>
      <c r="EQ265" s="475">
        <f t="shared" si="250"/>
        <v>0</v>
      </c>
      <c r="ER265" s="475">
        <f t="shared" si="250"/>
        <v>0</v>
      </c>
      <c r="ES265" s="475">
        <f t="shared" si="250"/>
        <v>0</v>
      </c>
      <c r="ET265" s="475">
        <f t="shared" si="250"/>
        <v>0</v>
      </c>
      <c r="EU265" s="475">
        <f t="shared" si="250"/>
        <v>0</v>
      </c>
      <c r="EV265" s="475">
        <f t="shared" si="250"/>
        <v>0</v>
      </c>
      <c r="EW265" s="475">
        <f t="shared" si="250"/>
        <v>0</v>
      </c>
      <c r="EX265" s="475">
        <f t="shared" si="250"/>
        <v>0</v>
      </c>
      <c r="EY265" s="475">
        <f t="shared" si="250"/>
        <v>0</v>
      </c>
      <c r="EZ265" s="475">
        <f t="shared" si="250"/>
        <v>0</v>
      </c>
      <c r="FA265" s="475">
        <f t="shared" si="250"/>
        <v>0</v>
      </c>
      <c r="FB265" s="475">
        <f t="shared" si="250"/>
        <v>0</v>
      </c>
      <c r="FC265" s="475">
        <f t="shared" si="250"/>
        <v>0</v>
      </c>
      <c r="FD265" s="475">
        <f t="shared" si="250"/>
        <v>0</v>
      </c>
      <c r="FE265" s="475">
        <f t="shared" si="250"/>
        <v>0</v>
      </c>
      <c r="FF265" s="475">
        <f t="shared" si="250"/>
        <v>0</v>
      </c>
      <c r="FG265" s="475">
        <f t="shared" si="250"/>
        <v>0</v>
      </c>
      <c r="FH265" s="475">
        <f t="shared" si="250"/>
        <v>0</v>
      </c>
      <c r="FI265" s="475">
        <f t="shared" si="250"/>
        <v>0</v>
      </c>
      <c r="FJ265" s="475">
        <f t="shared" si="250"/>
        <v>0</v>
      </c>
      <c r="FK265" s="475">
        <f t="shared" si="250"/>
        <v>0</v>
      </c>
      <c r="FL265" s="475">
        <f t="shared" si="250"/>
        <v>0</v>
      </c>
      <c r="FM265" s="475">
        <f t="shared" si="250"/>
        <v>0</v>
      </c>
      <c r="FN265" s="475">
        <f t="shared" si="250"/>
        <v>0</v>
      </c>
      <c r="FO265" s="475">
        <f t="shared" si="250"/>
        <v>0</v>
      </c>
      <c r="FP265" s="475">
        <f t="shared" si="250"/>
        <v>0</v>
      </c>
      <c r="FQ265" s="475">
        <f t="shared" si="250"/>
        <v>0</v>
      </c>
      <c r="FR265" s="475">
        <f t="shared" si="250"/>
        <v>0</v>
      </c>
      <c r="FS265" s="475">
        <f t="shared" si="250"/>
        <v>0</v>
      </c>
      <c r="FT265" s="475">
        <f t="shared" si="250"/>
        <v>0</v>
      </c>
      <c r="FU265" s="475">
        <f t="shared" si="250"/>
        <v>0</v>
      </c>
      <c r="FV265" s="475">
        <f t="shared" si="250"/>
        <v>0</v>
      </c>
      <c r="FW265" s="475">
        <f t="shared" si="250"/>
        <v>0</v>
      </c>
      <c r="FX265" s="475">
        <f t="shared" si="250"/>
        <v>0</v>
      </c>
      <c r="FY265" s="475">
        <f t="shared" si="250"/>
        <v>0</v>
      </c>
      <c r="FZ265" s="475">
        <f t="shared" si="250"/>
        <v>0</v>
      </c>
      <c r="GA265" s="475">
        <f t="shared" si="250"/>
        <v>0</v>
      </c>
      <c r="GB265" s="475">
        <f t="shared" si="250"/>
        <v>0</v>
      </c>
    </row>
    <row r="266" spans="2:184" x14ac:dyDescent="0.35">
      <c r="D266" s="300"/>
      <c r="E266" s="300"/>
    </row>
    <row r="267" spans="2:184" ht="21" x14ac:dyDescent="0.5">
      <c r="C267" s="474" t="s">
        <v>346</v>
      </c>
    </row>
    <row r="268" spans="2:184" x14ac:dyDescent="0.35">
      <c r="C268" s="472">
        <f>'QUALIFIED ENGINES'!D7</f>
        <v>91412</v>
      </c>
      <c r="D268" s="476">
        <f t="shared" ref="D268:D299" si="252">D6-D137</f>
        <v>36.22</v>
      </c>
      <c r="E268" s="476">
        <f t="shared" ref="E268:BP269" si="253">E6-E137</f>
        <v>280.7</v>
      </c>
      <c r="F268" s="476">
        <f t="shared" si="253"/>
        <v>304.04000000000002</v>
      </c>
      <c r="G268" s="476">
        <f t="shared" si="253"/>
        <v>340.52</v>
      </c>
      <c r="H268" s="476">
        <f t="shared" si="253"/>
        <v>302.83999999999997</v>
      </c>
      <c r="I268" s="476">
        <f t="shared" si="253"/>
        <v>261.14999999999998</v>
      </c>
      <c r="J268" s="476">
        <f t="shared" si="253"/>
        <v>346.86</v>
      </c>
      <c r="K268" s="476">
        <f t="shared" si="253"/>
        <v>376.97</v>
      </c>
      <c r="L268" s="476">
        <f t="shared" si="253"/>
        <v>335.95</v>
      </c>
      <c r="M268" s="476">
        <f t="shared" si="253"/>
        <v>358.77</v>
      </c>
      <c r="N268" s="476">
        <f t="shared" si="253"/>
        <v>357.33</v>
      </c>
      <c r="O268" s="476">
        <f t="shared" si="253"/>
        <v>345.81</v>
      </c>
      <c r="P268" s="476">
        <f t="shared" si="253"/>
        <v>381.26</v>
      </c>
      <c r="Q268" s="476">
        <f t="shared" si="253"/>
        <v>329.37</v>
      </c>
      <c r="R268" s="476">
        <f t="shared" si="253"/>
        <v>0</v>
      </c>
      <c r="S268" s="476">
        <f t="shared" si="253"/>
        <v>320.82</v>
      </c>
      <c r="T268" s="476">
        <f t="shared" si="253"/>
        <v>362.15</v>
      </c>
      <c r="U268" s="476">
        <f t="shared" si="253"/>
        <v>354.4</v>
      </c>
      <c r="V268" s="476">
        <f t="shared" si="253"/>
        <v>338.45</v>
      </c>
      <c r="W268" s="476">
        <f t="shared" si="253"/>
        <v>371.5</v>
      </c>
      <c r="X268" s="476">
        <f t="shared" si="253"/>
        <v>359.93</v>
      </c>
      <c r="Y268" s="476">
        <f t="shared" si="253"/>
        <v>347.37</v>
      </c>
      <c r="Z268" s="476">
        <f t="shared" si="253"/>
        <v>342.21</v>
      </c>
      <c r="AA268" s="476">
        <f t="shared" si="253"/>
        <v>321.60000000000002</v>
      </c>
      <c r="AB268" s="476">
        <f t="shared" si="253"/>
        <v>361.07</v>
      </c>
      <c r="AC268" s="476">
        <f t="shared" si="253"/>
        <v>341.62</v>
      </c>
      <c r="AD268" s="476">
        <f t="shared" si="253"/>
        <v>306.05</v>
      </c>
      <c r="AE268" s="476">
        <f t="shared" si="253"/>
        <v>360.18</v>
      </c>
      <c r="AF268" s="476">
        <f t="shared" si="253"/>
        <v>191.88</v>
      </c>
      <c r="AG268" s="476">
        <f t="shared" si="253"/>
        <v>0</v>
      </c>
      <c r="AH268" s="476">
        <f t="shared" si="253"/>
        <v>45.87</v>
      </c>
      <c r="AI268" s="476">
        <f t="shared" si="253"/>
        <v>397.89</v>
      </c>
      <c r="AJ268" s="476">
        <f t="shared" si="253"/>
        <v>402.22</v>
      </c>
      <c r="AK268" s="476">
        <f t="shared" si="253"/>
        <v>389.55</v>
      </c>
      <c r="AL268" s="476">
        <f t="shared" si="253"/>
        <v>390.75</v>
      </c>
      <c r="AM268" s="476">
        <f t="shared" si="253"/>
        <v>319.54000000000002</v>
      </c>
      <c r="AN268" s="476">
        <f t="shared" si="253"/>
        <v>249.74</v>
      </c>
      <c r="AO268" s="476">
        <f t="shared" si="253"/>
        <v>371.9</v>
      </c>
      <c r="AP268" s="476">
        <f t="shared" si="253"/>
        <v>347.91</v>
      </c>
      <c r="AQ268" s="476">
        <f t="shared" si="253"/>
        <v>267.64</v>
      </c>
      <c r="AR268" s="476">
        <f t="shared" si="253"/>
        <v>0</v>
      </c>
      <c r="AS268" s="476">
        <f t="shared" si="253"/>
        <v>0</v>
      </c>
      <c r="AT268" s="476">
        <f t="shared" si="253"/>
        <v>0</v>
      </c>
      <c r="AU268" s="476">
        <f t="shared" si="253"/>
        <v>0</v>
      </c>
      <c r="AV268" s="476">
        <f t="shared" si="253"/>
        <v>0</v>
      </c>
      <c r="AW268" s="476">
        <f t="shared" si="253"/>
        <v>0.27</v>
      </c>
      <c r="AX268" s="476">
        <f t="shared" si="253"/>
        <v>0</v>
      </c>
      <c r="AY268" s="476">
        <f t="shared" si="253"/>
        <v>0</v>
      </c>
      <c r="AZ268" s="476">
        <f t="shared" si="253"/>
        <v>0.23</v>
      </c>
      <c r="BA268" s="476">
        <f t="shared" si="253"/>
        <v>0</v>
      </c>
      <c r="BB268" s="476">
        <f t="shared" si="253"/>
        <v>0</v>
      </c>
      <c r="BC268" s="476">
        <f t="shared" si="253"/>
        <v>0</v>
      </c>
      <c r="BD268" s="476">
        <f t="shared" si="253"/>
        <v>0</v>
      </c>
      <c r="BE268" s="476">
        <f t="shared" si="253"/>
        <v>0</v>
      </c>
      <c r="BF268" s="476">
        <f t="shared" si="253"/>
        <v>0</v>
      </c>
      <c r="BG268" s="476">
        <f t="shared" si="253"/>
        <v>0</v>
      </c>
      <c r="BH268" s="476">
        <f t="shared" si="253"/>
        <v>0</v>
      </c>
      <c r="BI268" s="476">
        <f t="shared" si="253"/>
        <v>13.32</v>
      </c>
      <c r="BJ268" s="476">
        <f t="shared" si="253"/>
        <v>193.94</v>
      </c>
      <c r="BK268" s="476">
        <f t="shared" si="253"/>
        <v>221.63</v>
      </c>
      <c r="BL268" s="476">
        <f t="shared" si="253"/>
        <v>264.41000000000003</v>
      </c>
      <c r="BM268" s="476">
        <f t="shared" si="253"/>
        <v>156.19</v>
      </c>
      <c r="BN268" s="476">
        <f t="shared" si="253"/>
        <v>162.22999999999999</v>
      </c>
      <c r="BO268" s="476">
        <f t="shared" si="253"/>
        <v>358.9</v>
      </c>
      <c r="BP268" s="476">
        <f t="shared" si="253"/>
        <v>308.45</v>
      </c>
      <c r="BQ268" s="476">
        <f t="shared" ref="BQ268:EB271" si="254">BQ6-BQ137</f>
        <v>100.97</v>
      </c>
      <c r="BR268" s="476">
        <f t="shared" si="254"/>
        <v>60.21</v>
      </c>
      <c r="BS268" s="476">
        <f t="shared" si="254"/>
        <v>247.73</v>
      </c>
      <c r="BT268" s="476">
        <f t="shared" si="254"/>
        <v>229.69</v>
      </c>
      <c r="BU268" s="476">
        <f t="shared" si="254"/>
        <v>197.62</v>
      </c>
      <c r="BV268" s="476">
        <f t="shared" si="254"/>
        <v>175.07</v>
      </c>
      <c r="BW268" s="476">
        <f t="shared" si="254"/>
        <v>219.3</v>
      </c>
      <c r="BX268" s="476">
        <f t="shared" si="254"/>
        <v>248.26</v>
      </c>
      <c r="BY268" s="476">
        <f t="shared" si="254"/>
        <v>325.64999999999998</v>
      </c>
      <c r="BZ268" s="476">
        <f t="shared" si="254"/>
        <v>285.92</v>
      </c>
      <c r="CA268" s="476">
        <f t="shared" si="254"/>
        <v>316.39999999999998</v>
      </c>
      <c r="CB268" s="476">
        <f t="shared" si="254"/>
        <v>292.07</v>
      </c>
      <c r="CC268" s="476">
        <f t="shared" si="254"/>
        <v>268.95999999999998</v>
      </c>
      <c r="CD268" s="476">
        <f t="shared" si="254"/>
        <v>252.66</v>
      </c>
      <c r="CE268" s="476">
        <f t="shared" si="254"/>
        <v>295.77999999999997</v>
      </c>
      <c r="CF268" s="476">
        <f t="shared" si="254"/>
        <v>361.26</v>
      </c>
      <c r="CG268" s="476">
        <f t="shared" si="254"/>
        <v>319.94</v>
      </c>
      <c r="CH268" s="476">
        <f t="shared" si="254"/>
        <v>407.25</v>
      </c>
      <c r="CI268" s="476">
        <f t="shared" si="254"/>
        <v>330.58</v>
      </c>
      <c r="CJ268" s="476">
        <f t="shared" si="254"/>
        <v>68.819999999999993</v>
      </c>
      <c r="CK268" s="476">
        <f t="shared" si="254"/>
        <v>0</v>
      </c>
      <c r="CL268" s="476">
        <f t="shared" si="254"/>
        <v>0</v>
      </c>
      <c r="CM268" s="476">
        <f t="shared" si="254"/>
        <v>0</v>
      </c>
      <c r="CN268" s="476">
        <f t="shared" si="254"/>
        <v>0</v>
      </c>
      <c r="CO268" s="476">
        <f t="shared" si="254"/>
        <v>0</v>
      </c>
      <c r="CP268" s="476">
        <f t="shared" si="254"/>
        <v>0</v>
      </c>
      <c r="CQ268" s="476">
        <f t="shared" si="254"/>
        <v>0</v>
      </c>
      <c r="CR268" s="476">
        <f t="shared" si="254"/>
        <v>0</v>
      </c>
      <c r="CS268" s="476">
        <f t="shared" si="254"/>
        <v>0</v>
      </c>
      <c r="CT268" s="476">
        <f t="shared" si="254"/>
        <v>0</v>
      </c>
      <c r="CU268" s="476">
        <f t="shared" si="254"/>
        <v>0</v>
      </c>
      <c r="CV268" s="476">
        <f t="shared" si="254"/>
        <v>0</v>
      </c>
      <c r="CW268" s="476">
        <f t="shared" si="254"/>
        <v>0</v>
      </c>
      <c r="CX268" s="476">
        <f t="shared" si="254"/>
        <v>0</v>
      </c>
      <c r="CY268" s="476">
        <f t="shared" si="254"/>
        <v>0</v>
      </c>
      <c r="CZ268" s="476">
        <f t="shared" si="254"/>
        <v>0</v>
      </c>
      <c r="DA268" s="476">
        <f t="shared" si="254"/>
        <v>0</v>
      </c>
      <c r="DB268" s="476">
        <f t="shared" si="254"/>
        <v>0</v>
      </c>
      <c r="DC268" s="476">
        <f t="shared" si="254"/>
        <v>0</v>
      </c>
      <c r="DD268" s="476">
        <f t="shared" si="254"/>
        <v>0</v>
      </c>
      <c r="DE268" s="476">
        <f t="shared" si="254"/>
        <v>0</v>
      </c>
      <c r="DF268" s="476">
        <f t="shared" si="254"/>
        <v>0</v>
      </c>
      <c r="DG268" s="476">
        <f t="shared" si="254"/>
        <v>0</v>
      </c>
      <c r="DH268" s="476">
        <f t="shared" si="254"/>
        <v>0</v>
      </c>
      <c r="DI268" s="476">
        <f t="shared" si="254"/>
        <v>0</v>
      </c>
      <c r="DJ268" s="476">
        <f t="shared" si="254"/>
        <v>0</v>
      </c>
      <c r="DK268" s="476">
        <f t="shared" si="254"/>
        <v>0</v>
      </c>
      <c r="DL268" s="476">
        <f t="shared" si="254"/>
        <v>0</v>
      </c>
      <c r="DM268" s="476">
        <f t="shared" si="254"/>
        <v>0</v>
      </c>
      <c r="DN268" s="476">
        <f t="shared" si="254"/>
        <v>0</v>
      </c>
      <c r="DO268" s="476">
        <f t="shared" si="254"/>
        <v>0</v>
      </c>
      <c r="DP268" s="476">
        <f t="shared" si="254"/>
        <v>0</v>
      </c>
      <c r="DQ268" s="476">
        <f t="shared" si="254"/>
        <v>0</v>
      </c>
      <c r="DR268" s="476">
        <f t="shared" si="254"/>
        <v>0</v>
      </c>
      <c r="DS268" s="476">
        <f t="shared" si="254"/>
        <v>0</v>
      </c>
      <c r="DT268" s="476">
        <f t="shared" si="254"/>
        <v>0</v>
      </c>
      <c r="DU268" s="476">
        <f t="shared" si="254"/>
        <v>0</v>
      </c>
      <c r="DV268" s="476">
        <f t="shared" si="254"/>
        <v>0</v>
      </c>
      <c r="DW268" s="476">
        <f t="shared" si="254"/>
        <v>0</v>
      </c>
      <c r="DX268" s="476">
        <f t="shared" si="254"/>
        <v>0</v>
      </c>
      <c r="DY268" s="476">
        <f t="shared" si="254"/>
        <v>0</v>
      </c>
      <c r="DZ268" s="476">
        <f t="shared" si="254"/>
        <v>0</v>
      </c>
      <c r="EA268" s="476">
        <f t="shared" si="254"/>
        <v>0</v>
      </c>
      <c r="EB268" s="476">
        <f t="shared" si="254"/>
        <v>0</v>
      </c>
      <c r="EC268" s="476">
        <f t="shared" ref="EC268:GB270" si="255">EC6-EC137</f>
        <v>0</v>
      </c>
      <c r="ED268" s="476">
        <f t="shared" si="255"/>
        <v>0</v>
      </c>
      <c r="EE268" s="476">
        <f t="shared" si="255"/>
        <v>0</v>
      </c>
      <c r="EF268" s="476">
        <f t="shared" si="255"/>
        <v>0</v>
      </c>
      <c r="EG268" s="476">
        <f t="shared" si="255"/>
        <v>0</v>
      </c>
      <c r="EH268" s="476">
        <f t="shared" si="255"/>
        <v>0</v>
      </c>
      <c r="EI268" s="476">
        <f t="shared" si="255"/>
        <v>0</v>
      </c>
      <c r="EJ268" s="476">
        <f t="shared" si="255"/>
        <v>0</v>
      </c>
      <c r="EK268" s="476">
        <f t="shared" si="255"/>
        <v>0</v>
      </c>
      <c r="EL268" s="476">
        <f t="shared" si="255"/>
        <v>0</v>
      </c>
      <c r="EM268" s="476">
        <f t="shared" si="255"/>
        <v>0</v>
      </c>
      <c r="EN268" s="476">
        <f t="shared" si="255"/>
        <v>0</v>
      </c>
      <c r="EO268" s="476">
        <f t="shared" si="255"/>
        <v>0</v>
      </c>
      <c r="EP268" s="476">
        <f t="shared" si="255"/>
        <v>0</v>
      </c>
      <c r="EQ268" s="476">
        <f t="shared" si="255"/>
        <v>0</v>
      </c>
      <c r="ER268" s="476">
        <f t="shared" si="255"/>
        <v>0</v>
      </c>
      <c r="ES268" s="476">
        <f t="shared" si="255"/>
        <v>0</v>
      </c>
      <c r="ET268" s="476">
        <f t="shared" si="255"/>
        <v>0</v>
      </c>
      <c r="EU268" s="476">
        <f t="shared" si="255"/>
        <v>0</v>
      </c>
      <c r="EV268" s="476">
        <f t="shared" si="255"/>
        <v>0</v>
      </c>
      <c r="EW268" s="476">
        <f t="shared" si="255"/>
        <v>0</v>
      </c>
      <c r="EX268" s="476">
        <f t="shared" si="255"/>
        <v>0</v>
      </c>
      <c r="EY268" s="476">
        <f t="shared" si="255"/>
        <v>0</v>
      </c>
      <c r="EZ268" s="476">
        <f t="shared" si="255"/>
        <v>0</v>
      </c>
      <c r="FA268" s="476">
        <f t="shared" si="255"/>
        <v>0</v>
      </c>
      <c r="FB268" s="476">
        <f t="shared" si="255"/>
        <v>0</v>
      </c>
      <c r="FC268" s="476">
        <f t="shared" si="255"/>
        <v>0</v>
      </c>
      <c r="FD268" s="476">
        <f t="shared" si="255"/>
        <v>0</v>
      </c>
      <c r="FE268" s="476">
        <f t="shared" si="255"/>
        <v>0</v>
      </c>
      <c r="FF268" s="476">
        <f t="shared" si="255"/>
        <v>0</v>
      </c>
      <c r="FG268" s="476">
        <f t="shared" si="255"/>
        <v>0</v>
      </c>
      <c r="FH268" s="476">
        <f t="shared" si="255"/>
        <v>0</v>
      </c>
      <c r="FI268" s="476">
        <f t="shared" si="255"/>
        <v>0</v>
      </c>
      <c r="FJ268" s="476">
        <f t="shared" si="255"/>
        <v>0</v>
      </c>
      <c r="FK268" s="476">
        <f t="shared" si="255"/>
        <v>0</v>
      </c>
      <c r="FL268" s="476">
        <f t="shared" si="255"/>
        <v>0</v>
      </c>
      <c r="FM268" s="476">
        <f t="shared" si="255"/>
        <v>0</v>
      </c>
      <c r="FN268" s="476">
        <f t="shared" si="255"/>
        <v>0</v>
      </c>
      <c r="FO268" s="476">
        <f t="shared" si="255"/>
        <v>0</v>
      </c>
      <c r="FP268" s="476">
        <f t="shared" si="255"/>
        <v>0</v>
      </c>
      <c r="FQ268" s="476">
        <f t="shared" si="255"/>
        <v>0</v>
      </c>
      <c r="FR268" s="476">
        <f t="shared" si="255"/>
        <v>0</v>
      </c>
      <c r="FS268" s="476">
        <f t="shared" si="255"/>
        <v>0</v>
      </c>
      <c r="FT268" s="476">
        <f t="shared" si="255"/>
        <v>0</v>
      </c>
      <c r="FU268" s="476">
        <f t="shared" si="255"/>
        <v>0</v>
      </c>
      <c r="FV268" s="476">
        <f t="shared" si="255"/>
        <v>0</v>
      </c>
      <c r="FW268" s="476">
        <f t="shared" si="255"/>
        <v>0</v>
      </c>
      <c r="FX268" s="476">
        <f t="shared" si="255"/>
        <v>0</v>
      </c>
      <c r="FY268" s="476">
        <f t="shared" si="255"/>
        <v>0</v>
      </c>
      <c r="FZ268" s="476">
        <f t="shared" si="255"/>
        <v>0</v>
      </c>
      <c r="GA268" s="476">
        <f t="shared" si="255"/>
        <v>0</v>
      </c>
      <c r="GB268" s="476">
        <f t="shared" si="255"/>
        <v>0</v>
      </c>
    </row>
    <row r="269" spans="2:184" x14ac:dyDescent="0.35">
      <c r="C269" s="472">
        <f>'QUALIFIED ENGINES'!D8</f>
        <v>91410</v>
      </c>
      <c r="D269" s="476">
        <f t="shared" si="252"/>
        <v>72.44</v>
      </c>
      <c r="E269" s="476">
        <f t="shared" ref="E269:S269" si="256">E7-E138</f>
        <v>280.7</v>
      </c>
      <c r="F269" s="476">
        <f t="shared" si="256"/>
        <v>304.04000000000002</v>
      </c>
      <c r="G269" s="476">
        <f t="shared" si="256"/>
        <v>340.52</v>
      </c>
      <c r="H269" s="476">
        <f t="shared" si="256"/>
        <v>302.83999999999997</v>
      </c>
      <c r="I269" s="476">
        <f t="shared" si="256"/>
        <v>261.14999999999998</v>
      </c>
      <c r="J269" s="476">
        <f t="shared" si="256"/>
        <v>346.86</v>
      </c>
      <c r="K269" s="476">
        <f t="shared" si="256"/>
        <v>376.97</v>
      </c>
      <c r="L269" s="476">
        <f t="shared" si="256"/>
        <v>335.95</v>
      </c>
      <c r="M269" s="476">
        <f t="shared" si="256"/>
        <v>358.77</v>
      </c>
      <c r="N269" s="476">
        <f t="shared" si="256"/>
        <v>357.33</v>
      </c>
      <c r="O269" s="476">
        <f t="shared" si="256"/>
        <v>345.81</v>
      </c>
      <c r="P269" s="476">
        <f t="shared" si="256"/>
        <v>381.26</v>
      </c>
      <c r="Q269" s="476">
        <f t="shared" si="256"/>
        <v>329.37</v>
      </c>
      <c r="R269" s="476">
        <f t="shared" si="256"/>
        <v>0</v>
      </c>
      <c r="S269" s="476">
        <f t="shared" si="256"/>
        <v>320.82</v>
      </c>
      <c r="T269" s="476">
        <f t="shared" si="253"/>
        <v>362.15</v>
      </c>
      <c r="U269" s="476">
        <f t="shared" si="253"/>
        <v>354.4</v>
      </c>
      <c r="V269" s="476">
        <f t="shared" si="253"/>
        <v>338.45</v>
      </c>
      <c r="W269" s="476">
        <f t="shared" si="253"/>
        <v>371.5</v>
      </c>
      <c r="X269" s="476">
        <f t="shared" si="253"/>
        <v>359.93</v>
      </c>
      <c r="Y269" s="476">
        <f t="shared" si="253"/>
        <v>347.37</v>
      </c>
      <c r="Z269" s="476">
        <f t="shared" si="253"/>
        <v>342.21</v>
      </c>
      <c r="AA269" s="476">
        <f t="shared" si="253"/>
        <v>321.60000000000002</v>
      </c>
      <c r="AB269" s="476">
        <f t="shared" si="253"/>
        <v>361.07</v>
      </c>
      <c r="AC269" s="476">
        <f t="shared" si="253"/>
        <v>341.62</v>
      </c>
      <c r="AD269" s="476">
        <f t="shared" si="253"/>
        <v>306.05</v>
      </c>
      <c r="AE269" s="476">
        <f t="shared" si="253"/>
        <v>360.18</v>
      </c>
      <c r="AF269" s="476">
        <f t="shared" si="253"/>
        <v>264.63</v>
      </c>
      <c r="AG269" s="476">
        <f t="shared" si="253"/>
        <v>320.89999999999998</v>
      </c>
      <c r="AH269" s="476">
        <f t="shared" si="253"/>
        <v>306.69</v>
      </c>
      <c r="AI269" s="476">
        <f t="shared" si="253"/>
        <v>384.41</v>
      </c>
      <c r="AJ269" s="476">
        <f t="shared" si="253"/>
        <v>361.42</v>
      </c>
      <c r="AK269" s="476">
        <f t="shared" si="253"/>
        <v>346.48</v>
      </c>
      <c r="AL269" s="476">
        <f t="shared" si="253"/>
        <v>364.02</v>
      </c>
      <c r="AM269" s="476">
        <f t="shared" si="253"/>
        <v>155.77000000000001</v>
      </c>
      <c r="AN269" s="476">
        <f t="shared" si="253"/>
        <v>0</v>
      </c>
      <c r="AO269" s="476">
        <f t="shared" si="253"/>
        <v>0</v>
      </c>
      <c r="AP269" s="476">
        <f t="shared" si="253"/>
        <v>98.81</v>
      </c>
      <c r="AQ269" s="476">
        <f t="shared" si="253"/>
        <v>224.38</v>
      </c>
      <c r="AR269" s="476">
        <f t="shared" si="253"/>
        <v>0</v>
      </c>
      <c r="AS269" s="476">
        <f t="shared" si="253"/>
        <v>0</v>
      </c>
      <c r="AT269" s="476">
        <f t="shared" si="253"/>
        <v>0</v>
      </c>
      <c r="AU269" s="476">
        <f t="shared" si="253"/>
        <v>0</v>
      </c>
      <c r="AV269" s="476">
        <f t="shared" si="253"/>
        <v>0.85</v>
      </c>
      <c r="AW269" s="476">
        <f t="shared" si="253"/>
        <v>0</v>
      </c>
      <c r="AX269" s="476">
        <f t="shared" si="253"/>
        <v>0</v>
      </c>
      <c r="AY269" s="476">
        <f t="shared" si="253"/>
        <v>0</v>
      </c>
      <c r="AZ269" s="476">
        <f t="shared" si="253"/>
        <v>0</v>
      </c>
      <c r="BA269" s="476">
        <f t="shared" si="253"/>
        <v>0</v>
      </c>
      <c r="BB269" s="476">
        <f t="shared" si="253"/>
        <v>0</v>
      </c>
      <c r="BC269" s="476">
        <f t="shared" si="253"/>
        <v>0</v>
      </c>
      <c r="BD269" s="476">
        <f t="shared" si="253"/>
        <v>0</v>
      </c>
      <c r="BE269" s="476">
        <f t="shared" si="253"/>
        <v>0</v>
      </c>
      <c r="BF269" s="476">
        <f t="shared" si="253"/>
        <v>0</v>
      </c>
      <c r="BG269" s="476">
        <f t="shared" si="253"/>
        <v>0</v>
      </c>
      <c r="BH269" s="476">
        <f t="shared" si="253"/>
        <v>0</v>
      </c>
      <c r="BI269" s="476">
        <f t="shared" si="253"/>
        <v>0</v>
      </c>
      <c r="BJ269" s="476">
        <f t="shared" si="253"/>
        <v>0</v>
      </c>
      <c r="BK269" s="476">
        <f t="shared" si="253"/>
        <v>0</v>
      </c>
      <c r="BL269" s="476">
        <f t="shared" si="253"/>
        <v>0</v>
      </c>
      <c r="BM269" s="476">
        <f t="shared" si="253"/>
        <v>0</v>
      </c>
      <c r="BN269" s="476">
        <f t="shared" si="253"/>
        <v>0</v>
      </c>
      <c r="BO269" s="476">
        <f t="shared" si="253"/>
        <v>0</v>
      </c>
      <c r="BP269" s="476">
        <f t="shared" si="253"/>
        <v>0</v>
      </c>
      <c r="BQ269" s="476">
        <f t="shared" si="254"/>
        <v>0</v>
      </c>
      <c r="BR269" s="476">
        <f t="shared" si="254"/>
        <v>0</v>
      </c>
      <c r="BS269" s="476">
        <f t="shared" si="254"/>
        <v>75.739999999999995</v>
      </c>
      <c r="BT269" s="476">
        <f t="shared" si="254"/>
        <v>200.5</v>
      </c>
      <c r="BU269" s="476">
        <f t="shared" si="254"/>
        <v>206.65</v>
      </c>
      <c r="BV269" s="476">
        <f t="shared" si="254"/>
        <v>217.53</v>
      </c>
      <c r="BW269" s="476">
        <f t="shared" si="254"/>
        <v>286.29000000000002</v>
      </c>
      <c r="BX269" s="476">
        <f t="shared" si="254"/>
        <v>252.98</v>
      </c>
      <c r="BY269" s="476">
        <f t="shared" si="254"/>
        <v>303.55</v>
      </c>
      <c r="BZ269" s="476">
        <f t="shared" si="254"/>
        <v>192.83</v>
      </c>
      <c r="CA269" s="476">
        <f t="shared" si="254"/>
        <v>212.59</v>
      </c>
      <c r="CB269" s="476">
        <f t="shared" si="254"/>
        <v>198.88</v>
      </c>
      <c r="CC269" s="476">
        <f t="shared" si="254"/>
        <v>262.27999999999997</v>
      </c>
      <c r="CD269" s="476">
        <f t="shared" si="254"/>
        <v>243.48</v>
      </c>
      <c r="CE269" s="476">
        <f t="shared" si="254"/>
        <v>282.07</v>
      </c>
      <c r="CF269" s="476">
        <f t="shared" si="254"/>
        <v>269.67</v>
      </c>
      <c r="CG269" s="476">
        <f t="shared" si="254"/>
        <v>275.7</v>
      </c>
      <c r="CH269" s="476">
        <f t="shared" si="254"/>
        <v>268</v>
      </c>
      <c r="CI269" s="476">
        <f t="shared" si="254"/>
        <v>294.16000000000003</v>
      </c>
      <c r="CJ269" s="476">
        <f t="shared" si="254"/>
        <v>238.39</v>
      </c>
      <c r="CK269" s="476">
        <f t="shared" si="254"/>
        <v>0</v>
      </c>
      <c r="CL269" s="476">
        <f t="shared" si="254"/>
        <v>0</v>
      </c>
      <c r="CM269" s="476">
        <f t="shared" si="254"/>
        <v>0</v>
      </c>
      <c r="CN269" s="476">
        <f t="shared" si="254"/>
        <v>0</v>
      </c>
      <c r="CO269" s="476">
        <f t="shared" si="254"/>
        <v>0</v>
      </c>
      <c r="CP269" s="476">
        <f t="shared" si="254"/>
        <v>0</v>
      </c>
      <c r="CQ269" s="476">
        <f t="shared" si="254"/>
        <v>0</v>
      </c>
      <c r="CR269" s="476">
        <f t="shared" si="254"/>
        <v>0</v>
      </c>
      <c r="CS269" s="476">
        <f t="shared" si="254"/>
        <v>0</v>
      </c>
      <c r="CT269" s="476">
        <f t="shared" si="254"/>
        <v>0</v>
      </c>
      <c r="CU269" s="476">
        <f t="shared" si="254"/>
        <v>0</v>
      </c>
      <c r="CV269" s="476">
        <f t="shared" si="254"/>
        <v>0</v>
      </c>
      <c r="CW269" s="476">
        <f t="shared" si="254"/>
        <v>0</v>
      </c>
      <c r="CX269" s="476">
        <f t="shared" si="254"/>
        <v>0</v>
      </c>
      <c r="CY269" s="476">
        <f t="shared" si="254"/>
        <v>0</v>
      </c>
      <c r="CZ269" s="476">
        <f t="shared" si="254"/>
        <v>0</v>
      </c>
      <c r="DA269" s="476">
        <f t="shared" si="254"/>
        <v>0</v>
      </c>
      <c r="DB269" s="476">
        <f t="shared" si="254"/>
        <v>0</v>
      </c>
      <c r="DC269" s="476">
        <f t="shared" si="254"/>
        <v>0</v>
      </c>
      <c r="DD269" s="476">
        <f t="shared" si="254"/>
        <v>0</v>
      </c>
      <c r="DE269" s="476">
        <f t="shared" si="254"/>
        <v>0</v>
      </c>
      <c r="DF269" s="476">
        <f t="shared" si="254"/>
        <v>0</v>
      </c>
      <c r="DG269" s="476">
        <f t="shared" si="254"/>
        <v>0</v>
      </c>
      <c r="DH269" s="476">
        <f t="shared" si="254"/>
        <v>0</v>
      </c>
      <c r="DI269" s="476">
        <f t="shared" si="254"/>
        <v>0</v>
      </c>
      <c r="DJ269" s="476">
        <f t="shared" si="254"/>
        <v>0</v>
      </c>
      <c r="DK269" s="476">
        <f t="shared" si="254"/>
        <v>0</v>
      </c>
      <c r="DL269" s="476">
        <f t="shared" si="254"/>
        <v>0</v>
      </c>
      <c r="DM269" s="476">
        <f t="shared" si="254"/>
        <v>0</v>
      </c>
      <c r="DN269" s="476">
        <f t="shared" si="254"/>
        <v>0</v>
      </c>
      <c r="DO269" s="476">
        <f t="shared" si="254"/>
        <v>0</v>
      </c>
      <c r="DP269" s="476">
        <f t="shared" si="254"/>
        <v>0</v>
      </c>
      <c r="DQ269" s="476">
        <f t="shared" si="254"/>
        <v>0</v>
      </c>
      <c r="DR269" s="476">
        <f t="shared" si="254"/>
        <v>0</v>
      </c>
      <c r="DS269" s="476">
        <f t="shared" si="254"/>
        <v>0</v>
      </c>
      <c r="DT269" s="476">
        <f t="shared" si="254"/>
        <v>0</v>
      </c>
      <c r="DU269" s="476">
        <f t="shared" si="254"/>
        <v>0</v>
      </c>
      <c r="DV269" s="476">
        <f t="shared" si="254"/>
        <v>0</v>
      </c>
      <c r="DW269" s="476">
        <f t="shared" si="254"/>
        <v>0</v>
      </c>
      <c r="DX269" s="476">
        <f t="shared" si="254"/>
        <v>0</v>
      </c>
      <c r="DY269" s="476">
        <f t="shared" si="254"/>
        <v>0</v>
      </c>
      <c r="DZ269" s="476">
        <f t="shared" si="254"/>
        <v>0</v>
      </c>
      <c r="EA269" s="476">
        <f t="shared" si="254"/>
        <v>0</v>
      </c>
      <c r="EB269" s="476">
        <f t="shared" si="254"/>
        <v>0</v>
      </c>
      <c r="EC269" s="476">
        <f t="shared" si="255"/>
        <v>0</v>
      </c>
      <c r="ED269" s="476">
        <f t="shared" si="255"/>
        <v>0</v>
      </c>
      <c r="EE269" s="476">
        <f t="shared" si="255"/>
        <v>0</v>
      </c>
      <c r="EF269" s="476">
        <f t="shared" si="255"/>
        <v>0</v>
      </c>
      <c r="EG269" s="476">
        <f t="shared" si="255"/>
        <v>0</v>
      </c>
      <c r="EH269" s="476">
        <f t="shared" si="255"/>
        <v>0</v>
      </c>
      <c r="EI269" s="476">
        <f t="shared" si="255"/>
        <v>0</v>
      </c>
      <c r="EJ269" s="476">
        <f t="shared" si="255"/>
        <v>0</v>
      </c>
      <c r="EK269" s="476">
        <f t="shared" si="255"/>
        <v>0</v>
      </c>
      <c r="EL269" s="476">
        <f t="shared" si="255"/>
        <v>0</v>
      </c>
      <c r="EM269" s="476">
        <f t="shared" si="255"/>
        <v>0</v>
      </c>
      <c r="EN269" s="476">
        <f t="shared" si="255"/>
        <v>0</v>
      </c>
      <c r="EO269" s="476">
        <f t="shared" si="255"/>
        <v>0</v>
      </c>
      <c r="EP269" s="476">
        <f t="shared" si="255"/>
        <v>0</v>
      </c>
      <c r="EQ269" s="476">
        <f t="shared" si="255"/>
        <v>0</v>
      </c>
      <c r="ER269" s="476">
        <f t="shared" si="255"/>
        <v>0</v>
      </c>
      <c r="ES269" s="476">
        <f t="shared" si="255"/>
        <v>0</v>
      </c>
      <c r="ET269" s="476">
        <f t="shared" si="255"/>
        <v>0</v>
      </c>
      <c r="EU269" s="476">
        <f t="shared" si="255"/>
        <v>0</v>
      </c>
      <c r="EV269" s="476">
        <f t="shared" si="255"/>
        <v>0</v>
      </c>
      <c r="EW269" s="476">
        <f t="shared" si="255"/>
        <v>0</v>
      </c>
      <c r="EX269" s="476">
        <f t="shared" si="255"/>
        <v>0</v>
      </c>
      <c r="EY269" s="476">
        <f t="shared" si="255"/>
        <v>0</v>
      </c>
      <c r="EZ269" s="476">
        <f t="shared" si="255"/>
        <v>0</v>
      </c>
      <c r="FA269" s="476">
        <f t="shared" si="255"/>
        <v>0</v>
      </c>
      <c r="FB269" s="476">
        <f t="shared" si="255"/>
        <v>0</v>
      </c>
      <c r="FC269" s="476">
        <f t="shared" si="255"/>
        <v>0</v>
      </c>
      <c r="FD269" s="476">
        <f t="shared" si="255"/>
        <v>0</v>
      </c>
      <c r="FE269" s="476">
        <f t="shared" si="255"/>
        <v>0</v>
      </c>
      <c r="FF269" s="476">
        <f t="shared" si="255"/>
        <v>0</v>
      </c>
      <c r="FG269" s="476">
        <f t="shared" si="255"/>
        <v>0</v>
      </c>
      <c r="FH269" s="476">
        <f t="shared" si="255"/>
        <v>0</v>
      </c>
      <c r="FI269" s="476">
        <f t="shared" si="255"/>
        <v>0</v>
      </c>
      <c r="FJ269" s="476">
        <f t="shared" si="255"/>
        <v>0</v>
      </c>
      <c r="FK269" s="476">
        <f t="shared" si="255"/>
        <v>0</v>
      </c>
      <c r="FL269" s="476">
        <f t="shared" si="255"/>
        <v>0</v>
      </c>
      <c r="FM269" s="476">
        <f t="shared" si="255"/>
        <v>0</v>
      </c>
      <c r="FN269" s="476">
        <f t="shared" si="255"/>
        <v>0</v>
      </c>
      <c r="FO269" s="476">
        <f t="shared" si="255"/>
        <v>0</v>
      </c>
      <c r="FP269" s="476">
        <f t="shared" si="255"/>
        <v>0</v>
      </c>
      <c r="FQ269" s="476">
        <f t="shared" si="255"/>
        <v>0</v>
      </c>
      <c r="FR269" s="476">
        <f t="shared" si="255"/>
        <v>0</v>
      </c>
      <c r="FS269" s="476">
        <f t="shared" si="255"/>
        <v>0</v>
      </c>
      <c r="FT269" s="476">
        <f t="shared" si="255"/>
        <v>0</v>
      </c>
      <c r="FU269" s="476">
        <f t="shared" si="255"/>
        <v>0</v>
      </c>
      <c r="FV269" s="476">
        <f t="shared" si="255"/>
        <v>0</v>
      </c>
      <c r="FW269" s="476">
        <f t="shared" si="255"/>
        <v>0</v>
      </c>
      <c r="FX269" s="476">
        <f t="shared" si="255"/>
        <v>0</v>
      </c>
      <c r="FY269" s="476">
        <f t="shared" si="255"/>
        <v>0</v>
      </c>
      <c r="FZ269" s="476">
        <f t="shared" si="255"/>
        <v>0</v>
      </c>
      <c r="GA269" s="476">
        <f t="shared" si="255"/>
        <v>0</v>
      </c>
      <c r="GB269" s="476">
        <f t="shared" si="255"/>
        <v>0</v>
      </c>
    </row>
    <row r="270" spans="2:184" x14ac:dyDescent="0.35">
      <c r="C270" s="472">
        <f>'QUALIFIED ENGINES'!D9</f>
        <v>91409</v>
      </c>
      <c r="D270" s="476">
        <f t="shared" si="252"/>
        <v>72.44</v>
      </c>
      <c r="E270" s="476">
        <f t="shared" ref="E270:BP273" si="257">E8-E139</f>
        <v>280.7</v>
      </c>
      <c r="F270" s="476">
        <f t="shared" si="257"/>
        <v>304.04000000000002</v>
      </c>
      <c r="G270" s="476">
        <f t="shared" si="257"/>
        <v>340.52</v>
      </c>
      <c r="H270" s="476">
        <f t="shared" si="257"/>
        <v>302.83999999999997</v>
      </c>
      <c r="I270" s="476">
        <f t="shared" si="257"/>
        <v>261.14999999999998</v>
      </c>
      <c r="J270" s="476">
        <f t="shared" si="257"/>
        <v>346.86</v>
      </c>
      <c r="K270" s="476">
        <f t="shared" si="257"/>
        <v>376.97</v>
      </c>
      <c r="L270" s="476">
        <f t="shared" si="257"/>
        <v>335.95</v>
      </c>
      <c r="M270" s="476">
        <f t="shared" si="257"/>
        <v>358.77</v>
      </c>
      <c r="N270" s="476">
        <f t="shared" si="257"/>
        <v>357.33</v>
      </c>
      <c r="O270" s="476">
        <f t="shared" si="257"/>
        <v>345.81</v>
      </c>
      <c r="P270" s="476">
        <f t="shared" si="257"/>
        <v>381.26</v>
      </c>
      <c r="Q270" s="476">
        <f t="shared" si="257"/>
        <v>329.37</v>
      </c>
      <c r="R270" s="476">
        <f t="shared" si="257"/>
        <v>0</v>
      </c>
      <c r="S270" s="476">
        <f t="shared" si="257"/>
        <v>320.82</v>
      </c>
      <c r="T270" s="476">
        <f t="shared" si="257"/>
        <v>362.15</v>
      </c>
      <c r="U270" s="476">
        <f t="shared" si="257"/>
        <v>354.4</v>
      </c>
      <c r="V270" s="476">
        <f t="shared" si="257"/>
        <v>338.45</v>
      </c>
      <c r="W270" s="476">
        <f t="shared" si="257"/>
        <v>371.5</v>
      </c>
      <c r="X270" s="476">
        <f t="shared" si="257"/>
        <v>359.93</v>
      </c>
      <c r="Y270" s="476">
        <f t="shared" si="257"/>
        <v>347.37</v>
      </c>
      <c r="Z270" s="476">
        <f t="shared" si="257"/>
        <v>342.21</v>
      </c>
      <c r="AA270" s="476">
        <f t="shared" si="257"/>
        <v>321.60000000000002</v>
      </c>
      <c r="AB270" s="476">
        <f t="shared" si="257"/>
        <v>361.07</v>
      </c>
      <c r="AC270" s="476">
        <f t="shared" si="257"/>
        <v>341.62</v>
      </c>
      <c r="AD270" s="476">
        <f t="shared" si="257"/>
        <v>306.05</v>
      </c>
      <c r="AE270" s="476">
        <f t="shared" si="257"/>
        <v>360.18</v>
      </c>
      <c r="AF270" s="476">
        <f t="shared" si="257"/>
        <v>264.63</v>
      </c>
      <c r="AG270" s="476">
        <f t="shared" si="257"/>
        <v>320.89999999999998</v>
      </c>
      <c r="AH270" s="476">
        <f t="shared" si="257"/>
        <v>306.69</v>
      </c>
      <c r="AI270" s="476">
        <f t="shared" si="257"/>
        <v>384.41</v>
      </c>
      <c r="AJ270" s="476">
        <f t="shared" si="257"/>
        <v>361.42</v>
      </c>
      <c r="AK270" s="476">
        <f t="shared" si="257"/>
        <v>346.48</v>
      </c>
      <c r="AL270" s="476">
        <f t="shared" si="257"/>
        <v>364.02</v>
      </c>
      <c r="AM270" s="476">
        <f t="shared" si="257"/>
        <v>306.43</v>
      </c>
      <c r="AN270" s="476">
        <f t="shared" si="257"/>
        <v>260.5</v>
      </c>
      <c r="AO270" s="476">
        <f t="shared" si="257"/>
        <v>358.41</v>
      </c>
      <c r="AP270" s="476">
        <f t="shared" si="257"/>
        <v>335.29</v>
      </c>
      <c r="AQ270" s="476">
        <f t="shared" si="257"/>
        <v>253.23</v>
      </c>
      <c r="AR270" s="476">
        <f t="shared" si="257"/>
        <v>0</v>
      </c>
      <c r="AS270" s="476">
        <f t="shared" si="257"/>
        <v>0</v>
      </c>
      <c r="AT270" s="476">
        <f t="shared" si="257"/>
        <v>0</v>
      </c>
      <c r="AU270" s="476">
        <f t="shared" si="257"/>
        <v>0</v>
      </c>
      <c r="AV270" s="476">
        <f t="shared" si="257"/>
        <v>0</v>
      </c>
      <c r="AW270" s="476">
        <f t="shared" si="257"/>
        <v>0</v>
      </c>
      <c r="AX270" s="476">
        <f t="shared" si="257"/>
        <v>0</v>
      </c>
      <c r="AY270" s="476">
        <f t="shared" si="257"/>
        <v>0</v>
      </c>
      <c r="AZ270" s="476">
        <f t="shared" si="257"/>
        <v>0</v>
      </c>
      <c r="BA270" s="476">
        <f t="shared" si="257"/>
        <v>0</v>
      </c>
      <c r="BB270" s="476">
        <f t="shared" si="257"/>
        <v>0</v>
      </c>
      <c r="BC270" s="476">
        <f t="shared" si="257"/>
        <v>0</v>
      </c>
      <c r="BD270" s="476">
        <f t="shared" si="257"/>
        <v>0</v>
      </c>
      <c r="BE270" s="476">
        <f t="shared" si="257"/>
        <v>0</v>
      </c>
      <c r="BF270" s="476">
        <f t="shared" si="257"/>
        <v>0</v>
      </c>
      <c r="BG270" s="476">
        <f t="shared" si="257"/>
        <v>0</v>
      </c>
      <c r="BH270" s="476">
        <f t="shared" si="257"/>
        <v>0</v>
      </c>
      <c r="BI270" s="476">
        <f t="shared" si="257"/>
        <v>44.82</v>
      </c>
      <c r="BJ270" s="476">
        <f t="shared" si="257"/>
        <v>65.459999999999994</v>
      </c>
      <c r="BK270" s="476">
        <f t="shared" si="257"/>
        <v>0</v>
      </c>
      <c r="BL270" s="476">
        <f t="shared" si="257"/>
        <v>0</v>
      </c>
      <c r="BM270" s="476">
        <f t="shared" si="257"/>
        <v>0</v>
      </c>
      <c r="BN270" s="476">
        <f t="shared" si="257"/>
        <v>0</v>
      </c>
      <c r="BO270" s="476">
        <f t="shared" si="257"/>
        <v>0</v>
      </c>
      <c r="BP270" s="476">
        <f t="shared" si="257"/>
        <v>0</v>
      </c>
      <c r="BQ270" s="476">
        <f t="shared" si="254"/>
        <v>0</v>
      </c>
      <c r="BR270" s="476">
        <f t="shared" si="254"/>
        <v>0</v>
      </c>
      <c r="BS270" s="476">
        <f t="shared" si="254"/>
        <v>0</v>
      </c>
      <c r="BT270" s="476">
        <f t="shared" si="254"/>
        <v>0</v>
      </c>
      <c r="BU270" s="476">
        <f t="shared" si="254"/>
        <v>0</v>
      </c>
      <c r="BV270" s="476">
        <f t="shared" si="254"/>
        <v>0</v>
      </c>
      <c r="BW270" s="476">
        <f t="shared" si="254"/>
        <v>0</v>
      </c>
      <c r="BX270" s="476">
        <f t="shared" si="254"/>
        <v>0</v>
      </c>
      <c r="BY270" s="476">
        <f t="shared" si="254"/>
        <v>0</v>
      </c>
      <c r="BZ270" s="476">
        <f t="shared" si="254"/>
        <v>0</v>
      </c>
      <c r="CA270" s="476">
        <f t="shared" si="254"/>
        <v>0</v>
      </c>
      <c r="CB270" s="476">
        <f t="shared" si="254"/>
        <v>0</v>
      </c>
      <c r="CC270" s="476">
        <f t="shared" si="254"/>
        <v>0</v>
      </c>
      <c r="CD270" s="476">
        <f t="shared" si="254"/>
        <v>0</v>
      </c>
      <c r="CE270" s="476">
        <f t="shared" si="254"/>
        <v>0</v>
      </c>
      <c r="CF270" s="476">
        <f t="shared" si="254"/>
        <v>0</v>
      </c>
      <c r="CG270" s="476">
        <f t="shared" si="254"/>
        <v>0</v>
      </c>
      <c r="CH270" s="476">
        <f t="shared" si="254"/>
        <v>0</v>
      </c>
      <c r="CI270" s="476">
        <f t="shared" si="254"/>
        <v>0</v>
      </c>
      <c r="CJ270" s="476">
        <f t="shared" si="254"/>
        <v>0</v>
      </c>
      <c r="CK270" s="476">
        <f t="shared" si="254"/>
        <v>0</v>
      </c>
      <c r="CL270" s="476">
        <f t="shared" si="254"/>
        <v>0</v>
      </c>
      <c r="CM270" s="476">
        <f t="shared" si="254"/>
        <v>0</v>
      </c>
      <c r="CN270" s="476">
        <f t="shared" si="254"/>
        <v>0</v>
      </c>
      <c r="CO270" s="476">
        <f t="shared" si="254"/>
        <v>0</v>
      </c>
      <c r="CP270" s="476">
        <f t="shared" si="254"/>
        <v>0</v>
      </c>
      <c r="CQ270" s="476">
        <f t="shared" si="254"/>
        <v>0</v>
      </c>
      <c r="CR270" s="476">
        <f t="shared" si="254"/>
        <v>0</v>
      </c>
      <c r="CS270" s="476">
        <f t="shared" si="254"/>
        <v>0</v>
      </c>
      <c r="CT270" s="476">
        <f t="shared" si="254"/>
        <v>0</v>
      </c>
      <c r="CU270" s="476">
        <f t="shared" si="254"/>
        <v>0</v>
      </c>
      <c r="CV270" s="476">
        <f t="shared" si="254"/>
        <v>0</v>
      </c>
      <c r="CW270" s="476">
        <f t="shared" si="254"/>
        <v>0</v>
      </c>
      <c r="CX270" s="476">
        <f t="shared" si="254"/>
        <v>0</v>
      </c>
      <c r="CY270" s="476">
        <f t="shared" si="254"/>
        <v>0</v>
      </c>
      <c r="CZ270" s="476">
        <f t="shared" si="254"/>
        <v>0</v>
      </c>
      <c r="DA270" s="476">
        <f t="shared" si="254"/>
        <v>0</v>
      </c>
      <c r="DB270" s="476">
        <f t="shared" si="254"/>
        <v>0</v>
      </c>
      <c r="DC270" s="476">
        <f t="shared" si="254"/>
        <v>0</v>
      </c>
      <c r="DD270" s="476">
        <f t="shared" si="254"/>
        <v>0</v>
      </c>
      <c r="DE270" s="476">
        <f t="shared" si="254"/>
        <v>0</v>
      </c>
      <c r="DF270" s="476">
        <f t="shared" si="254"/>
        <v>0</v>
      </c>
      <c r="DG270" s="476">
        <f t="shared" si="254"/>
        <v>0</v>
      </c>
      <c r="DH270" s="476">
        <f t="shared" si="254"/>
        <v>0</v>
      </c>
      <c r="DI270" s="476">
        <f t="shared" si="254"/>
        <v>0</v>
      </c>
      <c r="DJ270" s="476">
        <f t="shared" si="254"/>
        <v>0</v>
      </c>
      <c r="DK270" s="476">
        <f t="shared" si="254"/>
        <v>0</v>
      </c>
      <c r="DL270" s="476">
        <f t="shared" si="254"/>
        <v>0</v>
      </c>
      <c r="DM270" s="476">
        <f t="shared" si="254"/>
        <v>0</v>
      </c>
      <c r="DN270" s="476">
        <f t="shared" si="254"/>
        <v>0</v>
      </c>
      <c r="DO270" s="476">
        <f t="shared" si="254"/>
        <v>0</v>
      </c>
      <c r="DP270" s="476">
        <f t="shared" si="254"/>
        <v>0</v>
      </c>
      <c r="DQ270" s="476">
        <f t="shared" si="254"/>
        <v>0</v>
      </c>
      <c r="DR270" s="476">
        <f t="shared" si="254"/>
        <v>0</v>
      </c>
      <c r="DS270" s="476">
        <f t="shared" si="254"/>
        <v>0</v>
      </c>
      <c r="DT270" s="476">
        <f t="shared" si="254"/>
        <v>0</v>
      </c>
      <c r="DU270" s="476">
        <f t="shared" si="254"/>
        <v>0</v>
      </c>
      <c r="DV270" s="476">
        <f t="shared" si="254"/>
        <v>0</v>
      </c>
      <c r="DW270" s="476">
        <f t="shared" si="254"/>
        <v>0</v>
      </c>
      <c r="DX270" s="476">
        <f t="shared" si="254"/>
        <v>0</v>
      </c>
      <c r="DY270" s="476">
        <f t="shared" si="254"/>
        <v>0</v>
      </c>
      <c r="DZ270" s="476">
        <f t="shared" si="254"/>
        <v>0</v>
      </c>
      <c r="EA270" s="476">
        <f t="shared" si="254"/>
        <v>0</v>
      </c>
      <c r="EB270" s="476">
        <f t="shared" si="254"/>
        <v>0</v>
      </c>
      <c r="EC270" s="476">
        <f t="shared" si="255"/>
        <v>0</v>
      </c>
      <c r="ED270" s="476">
        <f t="shared" si="255"/>
        <v>0</v>
      </c>
      <c r="EE270" s="476">
        <f t="shared" si="255"/>
        <v>0</v>
      </c>
      <c r="EF270" s="476">
        <f t="shared" si="255"/>
        <v>0</v>
      </c>
      <c r="EG270" s="476">
        <f t="shared" si="255"/>
        <v>0</v>
      </c>
      <c r="EH270" s="476">
        <f t="shared" si="255"/>
        <v>0</v>
      </c>
      <c r="EI270" s="476">
        <f t="shared" si="255"/>
        <v>0</v>
      </c>
      <c r="EJ270" s="476">
        <f t="shared" si="255"/>
        <v>0</v>
      </c>
      <c r="EK270" s="476">
        <f t="shared" si="255"/>
        <v>0</v>
      </c>
      <c r="EL270" s="476">
        <f t="shared" si="255"/>
        <v>0</v>
      </c>
      <c r="EM270" s="476">
        <f t="shared" si="255"/>
        <v>0</v>
      </c>
      <c r="EN270" s="476">
        <f t="shared" si="255"/>
        <v>0</v>
      </c>
      <c r="EO270" s="476">
        <f t="shared" si="255"/>
        <v>0</v>
      </c>
      <c r="EP270" s="476">
        <f t="shared" si="255"/>
        <v>0</v>
      </c>
      <c r="EQ270" s="476">
        <f t="shared" si="255"/>
        <v>0</v>
      </c>
      <c r="ER270" s="476">
        <f t="shared" si="255"/>
        <v>0</v>
      </c>
      <c r="ES270" s="476">
        <f t="shared" si="255"/>
        <v>0</v>
      </c>
      <c r="ET270" s="476">
        <f t="shared" si="255"/>
        <v>0</v>
      </c>
      <c r="EU270" s="476">
        <f t="shared" si="255"/>
        <v>0</v>
      </c>
      <c r="EV270" s="476">
        <f t="shared" si="255"/>
        <v>0</v>
      </c>
      <c r="EW270" s="476">
        <f t="shared" si="255"/>
        <v>0</v>
      </c>
      <c r="EX270" s="476">
        <f t="shared" si="255"/>
        <v>0</v>
      </c>
      <c r="EY270" s="476">
        <f t="shared" si="255"/>
        <v>0</v>
      </c>
      <c r="EZ270" s="476">
        <f t="shared" si="255"/>
        <v>0</v>
      </c>
      <c r="FA270" s="476">
        <f t="shared" si="255"/>
        <v>0</v>
      </c>
      <c r="FB270" s="476">
        <f t="shared" si="255"/>
        <v>0</v>
      </c>
      <c r="FC270" s="476">
        <f t="shared" si="255"/>
        <v>0</v>
      </c>
      <c r="FD270" s="476">
        <f t="shared" si="255"/>
        <v>0</v>
      </c>
      <c r="FE270" s="476">
        <f t="shared" si="255"/>
        <v>0</v>
      </c>
      <c r="FF270" s="476">
        <f t="shared" si="255"/>
        <v>0</v>
      </c>
      <c r="FG270" s="476">
        <f t="shared" si="255"/>
        <v>0</v>
      </c>
      <c r="FH270" s="476">
        <f t="shared" si="255"/>
        <v>0</v>
      </c>
      <c r="FI270" s="476">
        <f t="shared" si="255"/>
        <v>0</v>
      </c>
      <c r="FJ270" s="476">
        <f t="shared" si="255"/>
        <v>0</v>
      </c>
      <c r="FK270" s="476">
        <f t="shared" si="255"/>
        <v>0</v>
      </c>
      <c r="FL270" s="476">
        <f t="shared" si="255"/>
        <v>0</v>
      </c>
      <c r="FM270" s="476">
        <f t="shared" si="255"/>
        <v>0</v>
      </c>
      <c r="FN270" s="476">
        <f t="shared" si="255"/>
        <v>0</v>
      </c>
      <c r="FO270" s="476">
        <f t="shared" si="255"/>
        <v>0</v>
      </c>
      <c r="FP270" s="476">
        <f t="shared" si="255"/>
        <v>0</v>
      </c>
      <c r="FQ270" s="476">
        <f t="shared" si="255"/>
        <v>0</v>
      </c>
      <c r="FR270" s="476">
        <f t="shared" si="255"/>
        <v>0</v>
      </c>
      <c r="FS270" s="476">
        <f t="shared" si="255"/>
        <v>0</v>
      </c>
      <c r="FT270" s="476">
        <f t="shared" si="255"/>
        <v>0</v>
      </c>
      <c r="FU270" s="476">
        <f t="shared" si="255"/>
        <v>0</v>
      </c>
      <c r="FV270" s="476">
        <f t="shared" si="255"/>
        <v>0</v>
      </c>
      <c r="FW270" s="476">
        <f t="shared" si="255"/>
        <v>0</v>
      </c>
      <c r="FX270" s="476">
        <f t="shared" si="255"/>
        <v>0</v>
      </c>
      <c r="FY270" s="476">
        <f t="shared" si="255"/>
        <v>0</v>
      </c>
      <c r="FZ270" s="476">
        <f t="shared" si="255"/>
        <v>0</v>
      </c>
      <c r="GA270" s="476">
        <f t="shared" si="255"/>
        <v>0</v>
      </c>
      <c r="GB270" s="476">
        <f t="shared" si="255"/>
        <v>0</v>
      </c>
    </row>
    <row r="271" spans="2:184" x14ac:dyDescent="0.35">
      <c r="C271" s="472">
        <f>'QUALIFIED ENGINES'!D10</f>
        <v>91411</v>
      </c>
      <c r="D271" s="476">
        <f t="shared" si="252"/>
        <v>72.44</v>
      </c>
      <c r="E271" s="476">
        <f t="shared" si="257"/>
        <v>280.7</v>
      </c>
      <c r="F271" s="476">
        <f t="shared" si="257"/>
        <v>304.04000000000002</v>
      </c>
      <c r="G271" s="476">
        <f t="shared" si="257"/>
        <v>340.52</v>
      </c>
      <c r="H271" s="476">
        <f t="shared" si="257"/>
        <v>302.83999999999997</v>
      </c>
      <c r="I271" s="476">
        <f t="shared" si="257"/>
        <v>261.14999999999998</v>
      </c>
      <c r="J271" s="476">
        <f t="shared" si="257"/>
        <v>346.86</v>
      </c>
      <c r="K271" s="476">
        <f t="shared" si="257"/>
        <v>376.97</v>
      </c>
      <c r="L271" s="476">
        <f t="shared" si="257"/>
        <v>335.95</v>
      </c>
      <c r="M271" s="476">
        <f t="shared" si="257"/>
        <v>358.77</v>
      </c>
      <c r="N271" s="476">
        <f t="shared" si="257"/>
        <v>357.33</v>
      </c>
      <c r="O271" s="476">
        <f t="shared" si="257"/>
        <v>345.81</v>
      </c>
      <c r="P271" s="476">
        <f t="shared" si="257"/>
        <v>381.26</v>
      </c>
      <c r="Q271" s="476">
        <f t="shared" si="257"/>
        <v>329.37</v>
      </c>
      <c r="R271" s="476">
        <f t="shared" si="257"/>
        <v>0</v>
      </c>
      <c r="S271" s="476">
        <f t="shared" si="257"/>
        <v>320.82</v>
      </c>
      <c r="T271" s="476">
        <f t="shared" si="257"/>
        <v>362.15</v>
      </c>
      <c r="U271" s="476">
        <f t="shared" si="257"/>
        <v>354.4</v>
      </c>
      <c r="V271" s="476">
        <f t="shared" si="257"/>
        <v>338.45</v>
      </c>
      <c r="W271" s="476">
        <f t="shared" si="257"/>
        <v>371.5</v>
      </c>
      <c r="X271" s="476">
        <f t="shared" si="257"/>
        <v>359.93</v>
      </c>
      <c r="Y271" s="476">
        <f t="shared" si="257"/>
        <v>347.37</v>
      </c>
      <c r="Z271" s="476">
        <f t="shared" si="257"/>
        <v>342.21</v>
      </c>
      <c r="AA271" s="476">
        <f t="shared" si="257"/>
        <v>321.60000000000002</v>
      </c>
      <c r="AB271" s="476">
        <f t="shared" si="257"/>
        <v>361.07</v>
      </c>
      <c r="AC271" s="476">
        <f t="shared" si="257"/>
        <v>341.62</v>
      </c>
      <c r="AD271" s="476">
        <f t="shared" si="257"/>
        <v>306.05</v>
      </c>
      <c r="AE271" s="476">
        <f t="shared" si="257"/>
        <v>360.18</v>
      </c>
      <c r="AF271" s="476">
        <f t="shared" si="257"/>
        <v>191.88</v>
      </c>
      <c r="AG271" s="476">
        <f t="shared" si="257"/>
        <v>0</v>
      </c>
      <c r="AH271" s="476">
        <f t="shared" si="257"/>
        <v>0</v>
      </c>
      <c r="AI271" s="476">
        <f t="shared" si="257"/>
        <v>0</v>
      </c>
      <c r="AJ271" s="476">
        <f t="shared" si="257"/>
        <v>278.01</v>
      </c>
      <c r="AK271" s="476">
        <f t="shared" si="257"/>
        <v>309.43</v>
      </c>
      <c r="AL271" s="476">
        <f t="shared" si="257"/>
        <v>423.72</v>
      </c>
      <c r="AM271" s="476">
        <f t="shared" si="257"/>
        <v>41.42</v>
      </c>
      <c r="AN271" s="476">
        <f t="shared" si="257"/>
        <v>0</v>
      </c>
      <c r="AO271" s="476">
        <f t="shared" si="257"/>
        <v>0</v>
      </c>
      <c r="AP271" s="476">
        <f t="shared" si="257"/>
        <v>0</v>
      </c>
      <c r="AQ271" s="476">
        <f t="shared" si="257"/>
        <v>0</v>
      </c>
      <c r="AR271" s="476">
        <f t="shared" si="257"/>
        <v>0</v>
      </c>
      <c r="AS271" s="476">
        <f t="shared" si="257"/>
        <v>0</v>
      </c>
      <c r="AT271" s="476">
        <f t="shared" si="257"/>
        <v>0</v>
      </c>
      <c r="AU271" s="476">
        <f t="shared" si="257"/>
        <v>0</v>
      </c>
      <c r="AV271" s="476">
        <f t="shared" si="257"/>
        <v>0</v>
      </c>
      <c r="AW271" s="476">
        <f t="shared" si="257"/>
        <v>0</v>
      </c>
      <c r="AX271" s="476">
        <f t="shared" si="257"/>
        <v>0</v>
      </c>
      <c r="AY271" s="476">
        <f t="shared" si="257"/>
        <v>0</v>
      </c>
      <c r="AZ271" s="476">
        <f t="shared" si="257"/>
        <v>0</v>
      </c>
      <c r="BA271" s="476">
        <f t="shared" si="257"/>
        <v>0</v>
      </c>
      <c r="BB271" s="476">
        <f t="shared" si="257"/>
        <v>0</v>
      </c>
      <c r="BC271" s="476">
        <f t="shared" si="257"/>
        <v>0</v>
      </c>
      <c r="BD271" s="476">
        <f t="shared" si="257"/>
        <v>0</v>
      </c>
      <c r="BE271" s="476">
        <f t="shared" si="257"/>
        <v>0</v>
      </c>
      <c r="BF271" s="476">
        <f t="shared" si="257"/>
        <v>0</v>
      </c>
      <c r="BG271" s="476">
        <f t="shared" si="257"/>
        <v>0</v>
      </c>
      <c r="BH271" s="476">
        <f t="shared" si="257"/>
        <v>0</v>
      </c>
      <c r="BI271" s="476">
        <f t="shared" si="257"/>
        <v>0</v>
      </c>
      <c r="BJ271" s="476">
        <f t="shared" si="257"/>
        <v>0</v>
      </c>
      <c r="BK271" s="476">
        <f t="shared" si="257"/>
        <v>0</v>
      </c>
      <c r="BL271" s="476">
        <f t="shared" si="257"/>
        <v>0</v>
      </c>
      <c r="BM271" s="476">
        <f t="shared" si="257"/>
        <v>0</v>
      </c>
      <c r="BN271" s="476">
        <f t="shared" si="257"/>
        <v>0</v>
      </c>
      <c r="BO271" s="476">
        <f t="shared" si="257"/>
        <v>0</v>
      </c>
      <c r="BP271" s="476">
        <f t="shared" si="257"/>
        <v>0</v>
      </c>
      <c r="BQ271" s="476">
        <f t="shared" si="254"/>
        <v>0</v>
      </c>
      <c r="BR271" s="476">
        <f t="shared" si="254"/>
        <v>0</v>
      </c>
      <c r="BS271" s="476">
        <f t="shared" si="254"/>
        <v>0</v>
      </c>
      <c r="BT271" s="476">
        <f t="shared" si="254"/>
        <v>0</v>
      </c>
      <c r="BU271" s="476">
        <f t="shared" si="254"/>
        <v>0</v>
      </c>
      <c r="BV271" s="476">
        <f t="shared" si="254"/>
        <v>0</v>
      </c>
      <c r="BW271" s="476">
        <f t="shared" si="254"/>
        <v>0</v>
      </c>
      <c r="BX271" s="476">
        <f t="shared" si="254"/>
        <v>0</v>
      </c>
      <c r="BY271" s="476">
        <f t="shared" si="254"/>
        <v>0</v>
      </c>
      <c r="BZ271" s="476">
        <f t="shared" si="254"/>
        <v>0</v>
      </c>
      <c r="CA271" s="476">
        <f t="shared" si="254"/>
        <v>0</v>
      </c>
      <c r="CB271" s="476">
        <f t="shared" si="254"/>
        <v>0</v>
      </c>
      <c r="CC271" s="476">
        <f t="shared" si="254"/>
        <v>0</v>
      </c>
      <c r="CD271" s="476">
        <f t="shared" si="254"/>
        <v>0</v>
      </c>
      <c r="CE271" s="476">
        <f t="shared" si="254"/>
        <v>0</v>
      </c>
      <c r="CF271" s="476">
        <f t="shared" si="254"/>
        <v>0</v>
      </c>
      <c r="CG271" s="476">
        <f t="shared" si="254"/>
        <v>0</v>
      </c>
      <c r="CH271" s="476">
        <f t="shared" si="254"/>
        <v>0</v>
      </c>
      <c r="CI271" s="476">
        <f t="shared" si="254"/>
        <v>0</v>
      </c>
      <c r="CJ271" s="476">
        <f t="shared" si="254"/>
        <v>0</v>
      </c>
      <c r="CK271" s="476">
        <f t="shared" si="254"/>
        <v>0</v>
      </c>
      <c r="CL271" s="476">
        <f t="shared" si="254"/>
        <v>0</v>
      </c>
      <c r="CM271" s="476">
        <f t="shared" si="254"/>
        <v>0</v>
      </c>
      <c r="CN271" s="476">
        <f t="shared" si="254"/>
        <v>0</v>
      </c>
      <c r="CO271" s="476">
        <f t="shared" si="254"/>
        <v>0</v>
      </c>
      <c r="CP271" s="476">
        <f t="shared" si="254"/>
        <v>0</v>
      </c>
      <c r="CQ271" s="476">
        <f t="shared" si="254"/>
        <v>0</v>
      </c>
      <c r="CR271" s="476">
        <f t="shared" si="254"/>
        <v>0</v>
      </c>
      <c r="CS271" s="476">
        <f t="shared" si="254"/>
        <v>0</v>
      </c>
      <c r="CT271" s="476">
        <f t="shared" si="254"/>
        <v>0</v>
      </c>
      <c r="CU271" s="476">
        <f t="shared" si="254"/>
        <v>0</v>
      </c>
      <c r="CV271" s="476">
        <f t="shared" si="254"/>
        <v>0</v>
      </c>
      <c r="CW271" s="476">
        <f t="shared" si="254"/>
        <v>0</v>
      </c>
      <c r="CX271" s="476">
        <f t="shared" si="254"/>
        <v>0</v>
      </c>
      <c r="CY271" s="476">
        <f t="shared" si="254"/>
        <v>0</v>
      </c>
      <c r="CZ271" s="476">
        <f t="shared" si="254"/>
        <v>0</v>
      </c>
      <c r="DA271" s="476">
        <f t="shared" si="254"/>
        <v>0</v>
      </c>
      <c r="DB271" s="476">
        <f t="shared" si="254"/>
        <v>0</v>
      </c>
      <c r="DC271" s="476">
        <f t="shared" si="254"/>
        <v>0</v>
      </c>
      <c r="DD271" s="476">
        <f t="shared" si="254"/>
        <v>0</v>
      </c>
      <c r="DE271" s="476">
        <f t="shared" si="254"/>
        <v>0</v>
      </c>
      <c r="DF271" s="476">
        <f t="shared" si="254"/>
        <v>0</v>
      </c>
      <c r="DG271" s="476">
        <f t="shared" si="254"/>
        <v>0</v>
      </c>
      <c r="DH271" s="476">
        <f t="shared" si="254"/>
        <v>0</v>
      </c>
      <c r="DI271" s="476">
        <f t="shared" si="254"/>
        <v>0</v>
      </c>
      <c r="DJ271" s="476">
        <f t="shared" si="254"/>
        <v>0</v>
      </c>
      <c r="DK271" s="476">
        <f t="shared" si="254"/>
        <v>0</v>
      </c>
      <c r="DL271" s="476">
        <f t="shared" si="254"/>
        <v>0</v>
      </c>
      <c r="DM271" s="476">
        <f t="shared" si="254"/>
        <v>0</v>
      </c>
      <c r="DN271" s="476">
        <f t="shared" si="254"/>
        <v>0</v>
      </c>
      <c r="DO271" s="476">
        <f t="shared" si="254"/>
        <v>0</v>
      </c>
      <c r="DP271" s="476">
        <f t="shared" si="254"/>
        <v>0</v>
      </c>
      <c r="DQ271" s="476">
        <f t="shared" si="254"/>
        <v>0</v>
      </c>
      <c r="DR271" s="476">
        <f t="shared" si="254"/>
        <v>0</v>
      </c>
      <c r="DS271" s="476">
        <f t="shared" si="254"/>
        <v>0</v>
      </c>
      <c r="DT271" s="476">
        <f t="shared" si="254"/>
        <v>0</v>
      </c>
      <c r="DU271" s="476">
        <f t="shared" si="254"/>
        <v>0</v>
      </c>
      <c r="DV271" s="476">
        <f t="shared" si="254"/>
        <v>0</v>
      </c>
      <c r="DW271" s="476">
        <f t="shared" si="254"/>
        <v>0</v>
      </c>
      <c r="DX271" s="476">
        <f t="shared" si="254"/>
        <v>0</v>
      </c>
      <c r="DY271" s="476">
        <f t="shared" si="254"/>
        <v>0</v>
      </c>
      <c r="DZ271" s="476">
        <f t="shared" si="254"/>
        <v>0</v>
      </c>
      <c r="EA271" s="476">
        <f t="shared" si="254"/>
        <v>0</v>
      </c>
      <c r="EB271" s="476">
        <f t="shared" ref="EB271:GB275" si="258">EB9-EB140</f>
        <v>0</v>
      </c>
      <c r="EC271" s="476">
        <f t="shared" si="258"/>
        <v>0</v>
      </c>
      <c r="ED271" s="476">
        <f t="shared" si="258"/>
        <v>0</v>
      </c>
      <c r="EE271" s="476">
        <f t="shared" si="258"/>
        <v>0</v>
      </c>
      <c r="EF271" s="476">
        <f t="shared" si="258"/>
        <v>0</v>
      </c>
      <c r="EG271" s="476">
        <f t="shared" si="258"/>
        <v>0</v>
      </c>
      <c r="EH271" s="476">
        <f t="shared" si="258"/>
        <v>0</v>
      </c>
      <c r="EI271" s="476">
        <f t="shared" si="258"/>
        <v>0</v>
      </c>
      <c r="EJ271" s="476">
        <f t="shared" si="258"/>
        <v>0</v>
      </c>
      <c r="EK271" s="476">
        <f t="shared" si="258"/>
        <v>0</v>
      </c>
      <c r="EL271" s="476">
        <f t="shared" si="258"/>
        <v>0</v>
      </c>
      <c r="EM271" s="476">
        <f t="shared" si="258"/>
        <v>0</v>
      </c>
      <c r="EN271" s="476">
        <f t="shared" si="258"/>
        <v>0</v>
      </c>
      <c r="EO271" s="476">
        <f t="shared" si="258"/>
        <v>0</v>
      </c>
      <c r="EP271" s="476">
        <f t="shared" si="258"/>
        <v>0</v>
      </c>
      <c r="EQ271" s="476">
        <f t="shared" si="258"/>
        <v>0</v>
      </c>
      <c r="ER271" s="476">
        <f t="shared" si="258"/>
        <v>0</v>
      </c>
      <c r="ES271" s="476">
        <f t="shared" si="258"/>
        <v>0</v>
      </c>
      <c r="ET271" s="476">
        <f t="shared" si="258"/>
        <v>0</v>
      </c>
      <c r="EU271" s="476">
        <f t="shared" si="258"/>
        <v>0</v>
      </c>
      <c r="EV271" s="476">
        <f t="shared" si="258"/>
        <v>0</v>
      </c>
      <c r="EW271" s="476">
        <f t="shared" si="258"/>
        <v>0</v>
      </c>
      <c r="EX271" s="476">
        <f t="shared" si="258"/>
        <v>0</v>
      </c>
      <c r="EY271" s="476">
        <f t="shared" si="258"/>
        <v>0</v>
      </c>
      <c r="EZ271" s="476">
        <f t="shared" si="258"/>
        <v>0</v>
      </c>
      <c r="FA271" s="476">
        <f t="shared" si="258"/>
        <v>0</v>
      </c>
      <c r="FB271" s="476">
        <f t="shared" si="258"/>
        <v>0</v>
      </c>
      <c r="FC271" s="476">
        <f t="shared" si="258"/>
        <v>0</v>
      </c>
      <c r="FD271" s="476">
        <f t="shared" si="258"/>
        <v>0</v>
      </c>
      <c r="FE271" s="476">
        <f t="shared" si="258"/>
        <v>0</v>
      </c>
      <c r="FF271" s="476">
        <f t="shared" si="258"/>
        <v>0</v>
      </c>
      <c r="FG271" s="476">
        <f t="shared" si="258"/>
        <v>0</v>
      </c>
      <c r="FH271" s="476">
        <f t="shared" si="258"/>
        <v>0</v>
      </c>
      <c r="FI271" s="476">
        <f t="shared" si="258"/>
        <v>0</v>
      </c>
      <c r="FJ271" s="476">
        <f t="shared" si="258"/>
        <v>0</v>
      </c>
      <c r="FK271" s="476">
        <f t="shared" si="258"/>
        <v>0</v>
      </c>
      <c r="FL271" s="476">
        <f t="shared" si="258"/>
        <v>0</v>
      </c>
      <c r="FM271" s="476">
        <f t="shared" si="258"/>
        <v>0</v>
      </c>
      <c r="FN271" s="476">
        <f t="shared" si="258"/>
        <v>0</v>
      </c>
      <c r="FO271" s="476">
        <f t="shared" si="258"/>
        <v>0</v>
      </c>
      <c r="FP271" s="476">
        <f t="shared" si="258"/>
        <v>0</v>
      </c>
      <c r="FQ271" s="476">
        <f t="shared" si="258"/>
        <v>0</v>
      </c>
      <c r="FR271" s="476">
        <f t="shared" si="258"/>
        <v>0</v>
      </c>
      <c r="FS271" s="476">
        <f t="shared" si="258"/>
        <v>0</v>
      </c>
      <c r="FT271" s="476">
        <f t="shared" si="258"/>
        <v>0</v>
      </c>
      <c r="FU271" s="476">
        <f t="shared" si="258"/>
        <v>0</v>
      </c>
      <c r="FV271" s="476">
        <f t="shared" si="258"/>
        <v>0</v>
      </c>
      <c r="FW271" s="476">
        <f t="shared" si="258"/>
        <v>0</v>
      </c>
      <c r="FX271" s="476">
        <f t="shared" si="258"/>
        <v>0</v>
      </c>
      <c r="FY271" s="476">
        <f t="shared" si="258"/>
        <v>0</v>
      </c>
      <c r="FZ271" s="476">
        <f t="shared" si="258"/>
        <v>0</v>
      </c>
      <c r="GA271" s="476">
        <f t="shared" si="258"/>
        <v>0</v>
      </c>
      <c r="GB271" s="476">
        <f t="shared" si="258"/>
        <v>0</v>
      </c>
    </row>
    <row r="272" spans="2:184" x14ac:dyDescent="0.35">
      <c r="C272" s="472">
        <f>'QUALIFIED ENGINES'!D11</f>
        <v>91416</v>
      </c>
      <c r="D272" s="476">
        <f t="shared" si="252"/>
        <v>64.959999999999994</v>
      </c>
      <c r="E272" s="476">
        <f t="shared" si="257"/>
        <v>335.64</v>
      </c>
      <c r="F272" s="476">
        <f t="shared" si="257"/>
        <v>315.67</v>
      </c>
      <c r="G272" s="476">
        <f t="shared" si="257"/>
        <v>278.04000000000002</v>
      </c>
      <c r="H272" s="476">
        <f t="shared" si="257"/>
        <v>317.14999999999998</v>
      </c>
      <c r="I272" s="476">
        <f t="shared" si="257"/>
        <v>270.79000000000002</v>
      </c>
      <c r="J272" s="476">
        <f t="shared" si="257"/>
        <v>144.36000000000001</v>
      </c>
      <c r="K272" s="476">
        <f t="shared" si="257"/>
        <v>314.82</v>
      </c>
      <c r="L272" s="476">
        <f t="shared" si="257"/>
        <v>367.1</v>
      </c>
      <c r="M272" s="476">
        <f t="shared" si="257"/>
        <v>316.26</v>
      </c>
      <c r="N272" s="476">
        <f t="shared" si="257"/>
        <v>306.69</v>
      </c>
      <c r="O272" s="476">
        <f t="shared" si="257"/>
        <v>296.8</v>
      </c>
      <c r="P272" s="476">
        <f t="shared" si="257"/>
        <v>414.06</v>
      </c>
      <c r="Q272" s="476">
        <f t="shared" si="257"/>
        <v>351.46</v>
      </c>
      <c r="R272" s="476">
        <f t="shared" si="257"/>
        <v>0</v>
      </c>
      <c r="S272" s="476">
        <f t="shared" si="257"/>
        <v>340.02</v>
      </c>
      <c r="T272" s="476">
        <f t="shared" si="257"/>
        <v>352.93</v>
      </c>
      <c r="U272" s="476">
        <f t="shared" si="257"/>
        <v>360.83</v>
      </c>
      <c r="V272" s="476">
        <f t="shared" si="257"/>
        <v>343.55</v>
      </c>
      <c r="W272" s="476">
        <f t="shared" si="257"/>
        <v>384.34</v>
      </c>
      <c r="X272" s="476">
        <f t="shared" si="257"/>
        <v>352.98</v>
      </c>
      <c r="Y272" s="476">
        <f t="shared" si="257"/>
        <v>337.28</v>
      </c>
      <c r="Z272" s="476">
        <f t="shared" si="257"/>
        <v>354.79</v>
      </c>
      <c r="AA272" s="476">
        <f t="shared" si="257"/>
        <v>292.41000000000003</v>
      </c>
      <c r="AB272" s="476">
        <f t="shared" si="257"/>
        <v>362.17</v>
      </c>
      <c r="AC272" s="476">
        <f t="shared" si="257"/>
        <v>296.87</v>
      </c>
      <c r="AD272" s="476">
        <f t="shared" si="257"/>
        <v>317.61</v>
      </c>
      <c r="AE272" s="476">
        <f t="shared" si="257"/>
        <v>351.89</v>
      </c>
      <c r="AF272" s="476">
        <f t="shared" si="257"/>
        <v>352</v>
      </c>
      <c r="AG272" s="476">
        <f t="shared" si="257"/>
        <v>286.7</v>
      </c>
      <c r="AH272" s="476">
        <f t="shared" si="257"/>
        <v>230.15</v>
      </c>
      <c r="AI272" s="476">
        <f t="shared" si="257"/>
        <v>0</v>
      </c>
      <c r="AJ272" s="476">
        <f t="shared" si="257"/>
        <v>0</v>
      </c>
      <c r="AK272" s="476">
        <f t="shared" si="257"/>
        <v>0</v>
      </c>
      <c r="AL272" s="476">
        <f t="shared" si="257"/>
        <v>0</v>
      </c>
      <c r="AM272" s="476">
        <f t="shared" si="257"/>
        <v>92.6</v>
      </c>
      <c r="AN272" s="476">
        <f t="shared" si="257"/>
        <v>372.29</v>
      </c>
      <c r="AO272" s="476">
        <f t="shared" si="257"/>
        <v>358.1</v>
      </c>
      <c r="AP272" s="476">
        <f t="shared" si="257"/>
        <v>335</v>
      </c>
      <c r="AQ272" s="476">
        <f t="shared" si="257"/>
        <v>226.37</v>
      </c>
      <c r="AR272" s="476">
        <f t="shared" si="257"/>
        <v>0</v>
      </c>
      <c r="AS272" s="476">
        <f t="shared" si="257"/>
        <v>0</v>
      </c>
      <c r="AT272" s="476">
        <f t="shared" si="257"/>
        <v>0</v>
      </c>
      <c r="AU272" s="476">
        <f t="shared" si="257"/>
        <v>0</v>
      </c>
      <c r="AV272" s="476">
        <f t="shared" si="257"/>
        <v>0.92</v>
      </c>
      <c r="AW272" s="476">
        <f t="shared" si="257"/>
        <v>0</v>
      </c>
      <c r="AX272" s="476">
        <f t="shared" si="257"/>
        <v>0</v>
      </c>
      <c r="AY272" s="476">
        <f t="shared" si="257"/>
        <v>0</v>
      </c>
      <c r="AZ272" s="476">
        <f t="shared" si="257"/>
        <v>0</v>
      </c>
      <c r="BA272" s="476">
        <f t="shared" si="257"/>
        <v>0</v>
      </c>
      <c r="BB272" s="476">
        <f t="shared" si="257"/>
        <v>0</v>
      </c>
      <c r="BC272" s="476">
        <f t="shared" si="257"/>
        <v>0</v>
      </c>
      <c r="BD272" s="476">
        <f t="shared" si="257"/>
        <v>0</v>
      </c>
      <c r="BE272" s="476">
        <f t="shared" si="257"/>
        <v>0</v>
      </c>
      <c r="BF272" s="476">
        <f t="shared" si="257"/>
        <v>0</v>
      </c>
      <c r="BG272" s="476">
        <f t="shared" si="257"/>
        <v>0</v>
      </c>
      <c r="BH272" s="476">
        <f t="shared" si="257"/>
        <v>0</v>
      </c>
      <c r="BI272" s="476">
        <f t="shared" si="257"/>
        <v>0</v>
      </c>
      <c r="BJ272" s="476">
        <f t="shared" si="257"/>
        <v>0</v>
      </c>
      <c r="BK272" s="476">
        <f t="shared" si="257"/>
        <v>0</v>
      </c>
      <c r="BL272" s="476">
        <f t="shared" si="257"/>
        <v>0</v>
      </c>
      <c r="BM272" s="476">
        <f t="shared" si="257"/>
        <v>0</v>
      </c>
      <c r="BN272" s="476">
        <f t="shared" si="257"/>
        <v>0</v>
      </c>
      <c r="BO272" s="476">
        <f t="shared" si="257"/>
        <v>0</v>
      </c>
      <c r="BP272" s="476">
        <f t="shared" si="257"/>
        <v>0</v>
      </c>
      <c r="BQ272" s="476">
        <f t="shared" ref="BQ272:CV272" si="259">BQ10-BQ141</f>
        <v>0</v>
      </c>
      <c r="BR272" s="476">
        <f t="shared" si="259"/>
        <v>0</v>
      </c>
      <c r="BS272" s="476">
        <f t="shared" si="259"/>
        <v>0</v>
      </c>
      <c r="BT272" s="476">
        <f t="shared" si="259"/>
        <v>0</v>
      </c>
      <c r="BU272" s="476">
        <f t="shared" si="259"/>
        <v>0</v>
      </c>
      <c r="BV272" s="476">
        <f t="shared" si="259"/>
        <v>0</v>
      </c>
      <c r="BW272" s="476">
        <f t="shared" si="259"/>
        <v>0</v>
      </c>
      <c r="BX272" s="476">
        <f t="shared" si="259"/>
        <v>0</v>
      </c>
      <c r="BY272" s="476">
        <f t="shared" si="259"/>
        <v>0</v>
      </c>
      <c r="BZ272" s="476">
        <f t="shared" si="259"/>
        <v>0</v>
      </c>
      <c r="CA272" s="476">
        <f t="shared" si="259"/>
        <v>0</v>
      </c>
      <c r="CB272" s="476">
        <f t="shared" si="259"/>
        <v>0</v>
      </c>
      <c r="CC272" s="476">
        <f t="shared" si="259"/>
        <v>0</v>
      </c>
      <c r="CD272" s="476">
        <f t="shared" si="259"/>
        <v>0</v>
      </c>
      <c r="CE272" s="476">
        <f t="shared" si="259"/>
        <v>0</v>
      </c>
      <c r="CF272" s="476">
        <f t="shared" si="259"/>
        <v>0</v>
      </c>
      <c r="CG272" s="476">
        <f t="shared" si="259"/>
        <v>0</v>
      </c>
      <c r="CH272" s="476">
        <f t="shared" si="259"/>
        <v>0</v>
      </c>
      <c r="CI272" s="476">
        <f t="shared" si="259"/>
        <v>0</v>
      </c>
      <c r="CJ272" s="476">
        <f t="shared" si="259"/>
        <v>0</v>
      </c>
      <c r="CK272" s="476">
        <f t="shared" si="259"/>
        <v>0</v>
      </c>
      <c r="CL272" s="476">
        <f t="shared" si="259"/>
        <v>0</v>
      </c>
      <c r="CM272" s="476">
        <f t="shared" si="259"/>
        <v>0</v>
      </c>
      <c r="CN272" s="476">
        <f t="shared" si="259"/>
        <v>0</v>
      </c>
      <c r="CO272" s="476">
        <f t="shared" si="259"/>
        <v>0</v>
      </c>
      <c r="CP272" s="476">
        <f t="shared" si="259"/>
        <v>0</v>
      </c>
      <c r="CQ272" s="476">
        <f t="shared" si="259"/>
        <v>0</v>
      </c>
      <c r="CR272" s="476">
        <f t="shared" si="259"/>
        <v>0</v>
      </c>
      <c r="CS272" s="476">
        <f t="shared" si="259"/>
        <v>0</v>
      </c>
      <c r="CT272" s="476">
        <f t="shared" si="259"/>
        <v>0</v>
      </c>
      <c r="CU272" s="476">
        <f t="shared" si="259"/>
        <v>0</v>
      </c>
      <c r="CV272" s="476">
        <f t="shared" si="259"/>
        <v>0</v>
      </c>
      <c r="CW272" s="476">
        <f t="shared" ref="CW272:EB272" si="260">CW10-CW141</f>
        <v>0</v>
      </c>
      <c r="CX272" s="476">
        <f t="shared" si="260"/>
        <v>0</v>
      </c>
      <c r="CY272" s="476">
        <f t="shared" si="260"/>
        <v>0</v>
      </c>
      <c r="CZ272" s="476">
        <f t="shared" si="260"/>
        <v>0</v>
      </c>
      <c r="DA272" s="476">
        <f t="shared" si="260"/>
        <v>0</v>
      </c>
      <c r="DB272" s="476">
        <f t="shared" si="260"/>
        <v>0</v>
      </c>
      <c r="DC272" s="476">
        <f t="shared" si="260"/>
        <v>0</v>
      </c>
      <c r="DD272" s="476">
        <f t="shared" si="260"/>
        <v>0</v>
      </c>
      <c r="DE272" s="476">
        <f t="shared" si="260"/>
        <v>0</v>
      </c>
      <c r="DF272" s="476">
        <f t="shared" si="260"/>
        <v>0</v>
      </c>
      <c r="DG272" s="476">
        <f t="shared" si="260"/>
        <v>0</v>
      </c>
      <c r="DH272" s="476">
        <f t="shared" si="260"/>
        <v>0</v>
      </c>
      <c r="DI272" s="476">
        <f t="shared" si="260"/>
        <v>0</v>
      </c>
      <c r="DJ272" s="476">
        <f t="shared" si="260"/>
        <v>0</v>
      </c>
      <c r="DK272" s="476">
        <f t="shared" si="260"/>
        <v>0</v>
      </c>
      <c r="DL272" s="476">
        <f t="shared" si="260"/>
        <v>0</v>
      </c>
      <c r="DM272" s="476">
        <f t="shared" si="260"/>
        <v>0</v>
      </c>
      <c r="DN272" s="476">
        <f t="shared" si="260"/>
        <v>0</v>
      </c>
      <c r="DO272" s="476">
        <f t="shared" si="260"/>
        <v>0</v>
      </c>
      <c r="DP272" s="476">
        <f t="shared" si="260"/>
        <v>0</v>
      </c>
      <c r="DQ272" s="476">
        <f t="shared" si="260"/>
        <v>0</v>
      </c>
      <c r="DR272" s="476">
        <f t="shared" si="260"/>
        <v>0</v>
      </c>
      <c r="DS272" s="476">
        <f t="shared" si="260"/>
        <v>0</v>
      </c>
      <c r="DT272" s="476">
        <f t="shared" si="260"/>
        <v>0</v>
      </c>
      <c r="DU272" s="476">
        <f t="shared" si="260"/>
        <v>0</v>
      </c>
      <c r="DV272" s="476">
        <f t="shared" si="260"/>
        <v>0</v>
      </c>
      <c r="DW272" s="476">
        <f t="shared" si="260"/>
        <v>0</v>
      </c>
      <c r="DX272" s="476">
        <f t="shared" si="260"/>
        <v>0</v>
      </c>
      <c r="DY272" s="476">
        <f t="shared" si="260"/>
        <v>0</v>
      </c>
      <c r="DZ272" s="476">
        <f t="shared" si="260"/>
        <v>0</v>
      </c>
      <c r="EA272" s="476">
        <f t="shared" si="260"/>
        <v>0</v>
      </c>
      <c r="EB272" s="476">
        <f t="shared" si="260"/>
        <v>0</v>
      </c>
      <c r="EC272" s="476">
        <f t="shared" si="258"/>
        <v>0</v>
      </c>
      <c r="ED272" s="476">
        <f t="shared" si="258"/>
        <v>0</v>
      </c>
      <c r="EE272" s="476">
        <f t="shared" si="258"/>
        <v>0</v>
      </c>
      <c r="EF272" s="476">
        <f t="shared" si="258"/>
        <v>0</v>
      </c>
      <c r="EG272" s="476">
        <f t="shared" si="258"/>
        <v>0</v>
      </c>
      <c r="EH272" s="476">
        <f t="shared" si="258"/>
        <v>0</v>
      </c>
      <c r="EI272" s="476">
        <f t="shared" si="258"/>
        <v>0</v>
      </c>
      <c r="EJ272" s="476">
        <f t="shared" si="258"/>
        <v>0</v>
      </c>
      <c r="EK272" s="476">
        <f t="shared" si="258"/>
        <v>0</v>
      </c>
      <c r="EL272" s="476">
        <f t="shared" si="258"/>
        <v>0</v>
      </c>
      <c r="EM272" s="476">
        <f t="shared" si="258"/>
        <v>0</v>
      </c>
      <c r="EN272" s="476">
        <f t="shared" si="258"/>
        <v>0</v>
      </c>
      <c r="EO272" s="476">
        <f t="shared" si="258"/>
        <v>0</v>
      </c>
      <c r="EP272" s="476">
        <f t="shared" si="258"/>
        <v>0</v>
      </c>
      <c r="EQ272" s="476">
        <f t="shared" si="258"/>
        <v>0</v>
      </c>
      <c r="ER272" s="476">
        <f t="shared" si="258"/>
        <v>0</v>
      </c>
      <c r="ES272" s="476">
        <f t="shared" si="258"/>
        <v>0</v>
      </c>
      <c r="ET272" s="476">
        <f t="shared" si="258"/>
        <v>0</v>
      </c>
      <c r="EU272" s="476">
        <f t="shared" si="258"/>
        <v>0</v>
      </c>
      <c r="EV272" s="476">
        <f t="shared" si="258"/>
        <v>0</v>
      </c>
      <c r="EW272" s="476">
        <f t="shared" si="258"/>
        <v>0</v>
      </c>
      <c r="EX272" s="476">
        <f t="shared" si="258"/>
        <v>0</v>
      </c>
      <c r="EY272" s="476">
        <f t="shared" si="258"/>
        <v>0</v>
      </c>
      <c r="EZ272" s="476">
        <f t="shared" si="258"/>
        <v>0</v>
      </c>
      <c r="FA272" s="476">
        <f t="shared" si="258"/>
        <v>0</v>
      </c>
      <c r="FB272" s="476">
        <f t="shared" si="258"/>
        <v>0</v>
      </c>
      <c r="FC272" s="476">
        <f t="shared" si="258"/>
        <v>0</v>
      </c>
      <c r="FD272" s="476">
        <f t="shared" si="258"/>
        <v>0</v>
      </c>
      <c r="FE272" s="476">
        <f t="shared" si="258"/>
        <v>0</v>
      </c>
      <c r="FF272" s="476">
        <f t="shared" si="258"/>
        <v>0</v>
      </c>
      <c r="FG272" s="476">
        <f t="shared" si="258"/>
        <v>0</v>
      </c>
      <c r="FH272" s="476">
        <f t="shared" si="258"/>
        <v>0</v>
      </c>
      <c r="FI272" s="476">
        <f t="shared" si="258"/>
        <v>0</v>
      </c>
      <c r="FJ272" s="476">
        <f t="shared" si="258"/>
        <v>0</v>
      </c>
      <c r="FK272" s="476">
        <f t="shared" si="258"/>
        <v>0</v>
      </c>
      <c r="FL272" s="476">
        <f t="shared" si="258"/>
        <v>0</v>
      </c>
      <c r="FM272" s="476">
        <f t="shared" si="258"/>
        <v>0</v>
      </c>
      <c r="FN272" s="476">
        <f t="shared" si="258"/>
        <v>0</v>
      </c>
      <c r="FO272" s="476">
        <f t="shared" si="258"/>
        <v>0</v>
      </c>
      <c r="FP272" s="476">
        <f t="shared" si="258"/>
        <v>0</v>
      </c>
      <c r="FQ272" s="476">
        <f t="shared" si="258"/>
        <v>0</v>
      </c>
      <c r="FR272" s="476">
        <f t="shared" si="258"/>
        <v>0</v>
      </c>
      <c r="FS272" s="476">
        <f t="shared" si="258"/>
        <v>0</v>
      </c>
      <c r="FT272" s="476">
        <f t="shared" si="258"/>
        <v>0</v>
      </c>
      <c r="FU272" s="476">
        <f t="shared" si="258"/>
        <v>0</v>
      </c>
      <c r="FV272" s="476">
        <f t="shared" si="258"/>
        <v>0</v>
      </c>
      <c r="FW272" s="476">
        <f t="shared" si="258"/>
        <v>0</v>
      </c>
      <c r="FX272" s="476">
        <f t="shared" si="258"/>
        <v>0</v>
      </c>
      <c r="FY272" s="476">
        <f t="shared" si="258"/>
        <v>0</v>
      </c>
      <c r="FZ272" s="476">
        <f t="shared" si="258"/>
        <v>0</v>
      </c>
      <c r="GA272" s="476">
        <f t="shared" si="258"/>
        <v>0</v>
      </c>
      <c r="GB272" s="476">
        <f t="shared" si="258"/>
        <v>0</v>
      </c>
    </row>
    <row r="273" spans="3:184" x14ac:dyDescent="0.35">
      <c r="C273" s="472">
        <f>'QUALIFIED ENGINES'!D12</f>
        <v>91414</v>
      </c>
      <c r="D273" s="476">
        <f t="shared" si="252"/>
        <v>64.959999999999994</v>
      </c>
      <c r="E273" s="476">
        <f t="shared" si="257"/>
        <v>335.64</v>
      </c>
      <c r="F273" s="476">
        <f t="shared" si="257"/>
        <v>315.67</v>
      </c>
      <c r="G273" s="476">
        <f t="shared" si="257"/>
        <v>278.04000000000002</v>
      </c>
      <c r="H273" s="476">
        <f t="shared" si="257"/>
        <v>317.14999999999998</v>
      </c>
      <c r="I273" s="476">
        <f t="shared" si="257"/>
        <v>270.79000000000002</v>
      </c>
      <c r="J273" s="476">
        <f t="shared" si="257"/>
        <v>144.36000000000001</v>
      </c>
      <c r="K273" s="476">
        <f t="shared" si="257"/>
        <v>314.82</v>
      </c>
      <c r="L273" s="476">
        <f t="shared" si="257"/>
        <v>367.1</v>
      </c>
      <c r="M273" s="476">
        <f t="shared" si="257"/>
        <v>316.26</v>
      </c>
      <c r="N273" s="476">
        <f t="shared" si="257"/>
        <v>306.69</v>
      </c>
      <c r="O273" s="476">
        <f t="shared" si="257"/>
        <v>296.8</v>
      </c>
      <c r="P273" s="476">
        <f t="shared" si="257"/>
        <v>414.06</v>
      </c>
      <c r="Q273" s="476">
        <f t="shared" si="257"/>
        <v>351.46</v>
      </c>
      <c r="R273" s="476">
        <f t="shared" si="257"/>
        <v>0</v>
      </c>
      <c r="S273" s="476">
        <f t="shared" si="257"/>
        <v>340.02</v>
      </c>
      <c r="T273" s="476">
        <f t="shared" si="257"/>
        <v>352.93</v>
      </c>
      <c r="U273" s="476">
        <f t="shared" si="257"/>
        <v>360.83</v>
      </c>
      <c r="V273" s="476">
        <f t="shared" si="257"/>
        <v>343.55</v>
      </c>
      <c r="W273" s="476">
        <f t="shared" si="257"/>
        <v>384.34</v>
      </c>
      <c r="X273" s="476">
        <f t="shared" si="257"/>
        <v>352.98</v>
      </c>
      <c r="Y273" s="476">
        <f t="shared" si="257"/>
        <v>337.28</v>
      </c>
      <c r="Z273" s="476">
        <f t="shared" si="257"/>
        <v>354.79</v>
      </c>
      <c r="AA273" s="476">
        <f t="shared" si="257"/>
        <v>292.41000000000003</v>
      </c>
      <c r="AB273" s="476">
        <f t="shared" si="257"/>
        <v>108.07</v>
      </c>
      <c r="AC273" s="476">
        <f t="shared" si="257"/>
        <v>0</v>
      </c>
      <c r="AD273" s="476">
        <f t="shared" si="257"/>
        <v>0</v>
      </c>
      <c r="AE273" s="476">
        <f t="shared" si="257"/>
        <v>0</v>
      </c>
      <c r="AF273" s="476">
        <f t="shared" si="257"/>
        <v>0</v>
      </c>
      <c r="AG273" s="476">
        <f t="shared" si="257"/>
        <v>0</v>
      </c>
      <c r="AH273" s="476">
        <f t="shared" si="257"/>
        <v>0</v>
      </c>
      <c r="AI273" s="476">
        <f t="shared" si="257"/>
        <v>0</v>
      </c>
      <c r="AJ273" s="476">
        <f t="shared" si="257"/>
        <v>0</v>
      </c>
      <c r="AK273" s="476">
        <f t="shared" si="257"/>
        <v>0</v>
      </c>
      <c r="AL273" s="476">
        <f t="shared" si="257"/>
        <v>0</v>
      </c>
      <c r="AM273" s="476">
        <f t="shared" si="257"/>
        <v>0</v>
      </c>
      <c r="AN273" s="476">
        <f t="shared" si="257"/>
        <v>0</v>
      </c>
      <c r="AO273" s="476">
        <f t="shared" si="257"/>
        <v>0</v>
      </c>
      <c r="AP273" s="476">
        <f t="shared" si="257"/>
        <v>0</v>
      </c>
      <c r="AQ273" s="476">
        <f t="shared" si="257"/>
        <v>0</v>
      </c>
      <c r="AR273" s="476">
        <f t="shared" si="257"/>
        <v>0</v>
      </c>
      <c r="AS273" s="476">
        <f t="shared" si="257"/>
        <v>0</v>
      </c>
      <c r="AT273" s="476">
        <f t="shared" si="257"/>
        <v>0</v>
      </c>
      <c r="AU273" s="476">
        <f t="shared" si="257"/>
        <v>0</v>
      </c>
      <c r="AV273" s="476">
        <f t="shared" si="257"/>
        <v>0</v>
      </c>
      <c r="AW273" s="476">
        <f t="shared" si="257"/>
        <v>0</v>
      </c>
      <c r="AX273" s="476">
        <f t="shared" si="257"/>
        <v>0</v>
      </c>
      <c r="AY273" s="476">
        <f t="shared" si="257"/>
        <v>0</v>
      </c>
      <c r="AZ273" s="476">
        <f t="shared" si="257"/>
        <v>0</v>
      </c>
      <c r="BA273" s="476">
        <f t="shared" si="257"/>
        <v>0</v>
      </c>
      <c r="BB273" s="476">
        <f t="shared" si="257"/>
        <v>0</v>
      </c>
      <c r="BC273" s="476">
        <f t="shared" si="257"/>
        <v>0</v>
      </c>
      <c r="BD273" s="476">
        <f t="shared" si="257"/>
        <v>0</v>
      </c>
      <c r="BE273" s="476">
        <f t="shared" si="257"/>
        <v>0</v>
      </c>
      <c r="BF273" s="476">
        <f t="shared" si="257"/>
        <v>0</v>
      </c>
      <c r="BG273" s="476">
        <f t="shared" si="257"/>
        <v>0</v>
      </c>
      <c r="BH273" s="476">
        <f t="shared" si="257"/>
        <v>0</v>
      </c>
      <c r="BI273" s="476">
        <f t="shared" si="257"/>
        <v>0</v>
      </c>
      <c r="BJ273" s="476">
        <f t="shared" si="257"/>
        <v>0</v>
      </c>
      <c r="BK273" s="476">
        <f t="shared" si="257"/>
        <v>0</v>
      </c>
      <c r="BL273" s="476">
        <f t="shared" si="257"/>
        <v>0</v>
      </c>
      <c r="BM273" s="476">
        <f t="shared" si="257"/>
        <v>0</v>
      </c>
      <c r="BN273" s="476">
        <f t="shared" si="257"/>
        <v>0</v>
      </c>
      <c r="BO273" s="476">
        <f t="shared" si="257"/>
        <v>0</v>
      </c>
      <c r="BP273" s="476">
        <f t="shared" ref="BP273:EA276" si="261">BP11-BP142</f>
        <v>0</v>
      </c>
      <c r="BQ273" s="476">
        <f t="shared" si="261"/>
        <v>0</v>
      </c>
      <c r="BR273" s="476">
        <f t="shared" si="261"/>
        <v>0</v>
      </c>
      <c r="BS273" s="476">
        <f t="shared" si="261"/>
        <v>0</v>
      </c>
      <c r="BT273" s="476">
        <f t="shared" si="261"/>
        <v>0</v>
      </c>
      <c r="BU273" s="476">
        <f t="shared" si="261"/>
        <v>0</v>
      </c>
      <c r="BV273" s="476">
        <f t="shared" si="261"/>
        <v>0</v>
      </c>
      <c r="BW273" s="476">
        <f t="shared" si="261"/>
        <v>3.52</v>
      </c>
      <c r="BX273" s="476">
        <f t="shared" si="261"/>
        <v>293.60000000000002</v>
      </c>
      <c r="BY273" s="476">
        <f t="shared" si="261"/>
        <v>347.78</v>
      </c>
      <c r="BZ273" s="476">
        <f t="shared" si="261"/>
        <v>320.12</v>
      </c>
      <c r="CA273" s="476">
        <f t="shared" si="261"/>
        <v>364.58</v>
      </c>
      <c r="CB273" s="476">
        <f t="shared" si="261"/>
        <v>316.97000000000003</v>
      </c>
      <c r="CC273" s="476">
        <f t="shared" si="261"/>
        <v>364.43</v>
      </c>
      <c r="CD273" s="476">
        <f t="shared" si="261"/>
        <v>381.37</v>
      </c>
      <c r="CE273" s="476">
        <f t="shared" si="261"/>
        <v>368.03</v>
      </c>
      <c r="CF273" s="476">
        <f t="shared" si="261"/>
        <v>0</v>
      </c>
      <c r="CG273" s="476">
        <f t="shared" si="261"/>
        <v>0</v>
      </c>
      <c r="CH273" s="476">
        <f t="shared" si="261"/>
        <v>0</v>
      </c>
      <c r="CI273" s="476">
        <f t="shared" si="261"/>
        <v>0</v>
      </c>
      <c r="CJ273" s="476">
        <f t="shared" si="261"/>
        <v>0</v>
      </c>
      <c r="CK273" s="476">
        <f t="shared" si="261"/>
        <v>0</v>
      </c>
      <c r="CL273" s="476">
        <f t="shared" si="261"/>
        <v>0</v>
      </c>
      <c r="CM273" s="476">
        <f t="shared" si="261"/>
        <v>0</v>
      </c>
      <c r="CN273" s="476">
        <f t="shared" si="261"/>
        <v>0</v>
      </c>
      <c r="CO273" s="476">
        <f t="shared" si="261"/>
        <v>0</v>
      </c>
      <c r="CP273" s="476">
        <f t="shared" si="261"/>
        <v>0</v>
      </c>
      <c r="CQ273" s="476">
        <f t="shared" si="261"/>
        <v>0</v>
      </c>
      <c r="CR273" s="476">
        <f t="shared" si="261"/>
        <v>0</v>
      </c>
      <c r="CS273" s="476">
        <f t="shared" si="261"/>
        <v>0</v>
      </c>
      <c r="CT273" s="476">
        <f t="shared" si="261"/>
        <v>0</v>
      </c>
      <c r="CU273" s="476">
        <f t="shared" si="261"/>
        <v>0</v>
      </c>
      <c r="CV273" s="476">
        <f t="shared" si="261"/>
        <v>0</v>
      </c>
      <c r="CW273" s="476">
        <f t="shared" si="261"/>
        <v>0</v>
      </c>
      <c r="CX273" s="476">
        <f t="shared" si="261"/>
        <v>0</v>
      </c>
      <c r="CY273" s="476">
        <f t="shared" si="261"/>
        <v>0</v>
      </c>
      <c r="CZ273" s="476">
        <f t="shared" si="261"/>
        <v>0</v>
      </c>
      <c r="DA273" s="476">
        <f t="shared" si="261"/>
        <v>0</v>
      </c>
      <c r="DB273" s="476">
        <f t="shared" si="261"/>
        <v>0</v>
      </c>
      <c r="DC273" s="476">
        <f t="shared" si="261"/>
        <v>0</v>
      </c>
      <c r="DD273" s="476">
        <f t="shared" si="261"/>
        <v>0</v>
      </c>
      <c r="DE273" s="476">
        <f t="shared" si="261"/>
        <v>0</v>
      </c>
      <c r="DF273" s="476">
        <f t="shared" si="261"/>
        <v>0</v>
      </c>
      <c r="DG273" s="476">
        <f t="shared" si="261"/>
        <v>0</v>
      </c>
      <c r="DH273" s="476">
        <f t="shared" si="261"/>
        <v>0</v>
      </c>
      <c r="DI273" s="476">
        <f t="shared" si="261"/>
        <v>0</v>
      </c>
      <c r="DJ273" s="476">
        <f t="shared" si="261"/>
        <v>0</v>
      </c>
      <c r="DK273" s="476">
        <f t="shared" si="261"/>
        <v>0</v>
      </c>
      <c r="DL273" s="476">
        <f t="shared" si="261"/>
        <v>0</v>
      </c>
      <c r="DM273" s="476">
        <f t="shared" si="261"/>
        <v>0</v>
      </c>
      <c r="DN273" s="476">
        <f t="shared" si="261"/>
        <v>0</v>
      </c>
      <c r="DO273" s="476">
        <f t="shared" si="261"/>
        <v>0</v>
      </c>
      <c r="DP273" s="476">
        <f t="shared" si="261"/>
        <v>0</v>
      </c>
      <c r="DQ273" s="476">
        <f t="shared" si="261"/>
        <v>0</v>
      </c>
      <c r="DR273" s="476">
        <f t="shared" si="261"/>
        <v>0</v>
      </c>
      <c r="DS273" s="476">
        <f t="shared" si="261"/>
        <v>0</v>
      </c>
      <c r="DT273" s="476">
        <f t="shared" si="261"/>
        <v>0</v>
      </c>
      <c r="DU273" s="476">
        <f t="shared" si="261"/>
        <v>0</v>
      </c>
      <c r="DV273" s="476">
        <f t="shared" si="261"/>
        <v>0</v>
      </c>
      <c r="DW273" s="476">
        <f t="shared" si="261"/>
        <v>0</v>
      </c>
      <c r="DX273" s="476">
        <f t="shared" si="261"/>
        <v>0</v>
      </c>
      <c r="DY273" s="476">
        <f t="shared" si="261"/>
        <v>0</v>
      </c>
      <c r="DZ273" s="476">
        <f t="shared" si="261"/>
        <v>0</v>
      </c>
      <c r="EA273" s="476">
        <f t="shared" si="261"/>
        <v>0</v>
      </c>
      <c r="EB273" s="476">
        <f t="shared" ref="EB273:EB287" si="262">EB11-EB142</f>
        <v>0</v>
      </c>
      <c r="EC273" s="476">
        <f t="shared" si="258"/>
        <v>0</v>
      </c>
      <c r="ED273" s="476">
        <f t="shared" si="258"/>
        <v>0</v>
      </c>
      <c r="EE273" s="476">
        <f t="shared" si="258"/>
        <v>0</v>
      </c>
      <c r="EF273" s="476">
        <f t="shared" si="258"/>
        <v>0</v>
      </c>
      <c r="EG273" s="476">
        <f t="shared" si="258"/>
        <v>0</v>
      </c>
      <c r="EH273" s="476">
        <f t="shared" si="258"/>
        <v>0</v>
      </c>
      <c r="EI273" s="476">
        <f t="shared" si="258"/>
        <v>0</v>
      </c>
      <c r="EJ273" s="476">
        <f t="shared" si="258"/>
        <v>0</v>
      </c>
      <c r="EK273" s="476">
        <f t="shared" si="258"/>
        <v>0</v>
      </c>
      <c r="EL273" s="476">
        <f t="shared" si="258"/>
        <v>0</v>
      </c>
      <c r="EM273" s="476">
        <f t="shared" si="258"/>
        <v>0</v>
      </c>
      <c r="EN273" s="476">
        <f t="shared" si="258"/>
        <v>0</v>
      </c>
      <c r="EO273" s="476">
        <f t="shared" si="258"/>
        <v>0</v>
      </c>
      <c r="EP273" s="476">
        <f t="shared" si="258"/>
        <v>0</v>
      </c>
      <c r="EQ273" s="476">
        <f t="shared" si="258"/>
        <v>0</v>
      </c>
      <c r="ER273" s="476">
        <f t="shared" si="258"/>
        <v>0</v>
      </c>
      <c r="ES273" s="476">
        <f t="shared" si="258"/>
        <v>0</v>
      </c>
      <c r="ET273" s="476">
        <f t="shared" si="258"/>
        <v>0</v>
      </c>
      <c r="EU273" s="476">
        <f t="shared" si="258"/>
        <v>0</v>
      </c>
      <c r="EV273" s="476">
        <f t="shared" si="258"/>
        <v>0</v>
      </c>
      <c r="EW273" s="476">
        <f t="shared" si="258"/>
        <v>0</v>
      </c>
      <c r="EX273" s="476">
        <f t="shared" si="258"/>
        <v>0</v>
      </c>
      <c r="EY273" s="476">
        <f t="shared" si="258"/>
        <v>0</v>
      </c>
      <c r="EZ273" s="476">
        <f t="shared" si="258"/>
        <v>0</v>
      </c>
      <c r="FA273" s="476">
        <f t="shared" si="258"/>
        <v>0</v>
      </c>
      <c r="FB273" s="476">
        <f t="shared" si="258"/>
        <v>0</v>
      </c>
      <c r="FC273" s="476">
        <f t="shared" si="258"/>
        <v>0</v>
      </c>
      <c r="FD273" s="476">
        <f t="shared" si="258"/>
        <v>0</v>
      </c>
      <c r="FE273" s="476">
        <f t="shared" si="258"/>
        <v>0</v>
      </c>
      <c r="FF273" s="476">
        <f t="shared" si="258"/>
        <v>0</v>
      </c>
      <c r="FG273" s="476">
        <f t="shared" si="258"/>
        <v>0</v>
      </c>
      <c r="FH273" s="476">
        <f t="shared" si="258"/>
        <v>0</v>
      </c>
      <c r="FI273" s="476">
        <f t="shared" si="258"/>
        <v>0</v>
      </c>
      <c r="FJ273" s="476">
        <f t="shared" si="258"/>
        <v>0</v>
      </c>
      <c r="FK273" s="476">
        <f t="shared" si="258"/>
        <v>0</v>
      </c>
      <c r="FL273" s="476">
        <f t="shared" si="258"/>
        <v>0</v>
      </c>
      <c r="FM273" s="476">
        <f t="shared" si="258"/>
        <v>0</v>
      </c>
      <c r="FN273" s="476">
        <f t="shared" si="258"/>
        <v>0</v>
      </c>
      <c r="FO273" s="476">
        <f t="shared" si="258"/>
        <v>0</v>
      </c>
      <c r="FP273" s="476">
        <f t="shared" si="258"/>
        <v>0</v>
      </c>
      <c r="FQ273" s="476">
        <f t="shared" si="258"/>
        <v>0</v>
      </c>
      <c r="FR273" s="476">
        <f t="shared" si="258"/>
        <v>0</v>
      </c>
      <c r="FS273" s="476">
        <f t="shared" si="258"/>
        <v>0</v>
      </c>
      <c r="FT273" s="476">
        <f t="shared" si="258"/>
        <v>0</v>
      </c>
      <c r="FU273" s="476">
        <f t="shared" si="258"/>
        <v>0</v>
      </c>
      <c r="FV273" s="476">
        <f t="shared" si="258"/>
        <v>0</v>
      </c>
      <c r="FW273" s="476">
        <f t="shared" si="258"/>
        <v>0</v>
      </c>
      <c r="FX273" s="476">
        <f t="shared" si="258"/>
        <v>0</v>
      </c>
      <c r="FY273" s="476">
        <f t="shared" si="258"/>
        <v>0</v>
      </c>
      <c r="FZ273" s="476">
        <f t="shared" si="258"/>
        <v>0</v>
      </c>
      <c r="GA273" s="476">
        <f t="shared" si="258"/>
        <v>0</v>
      </c>
      <c r="GB273" s="476">
        <f t="shared" si="258"/>
        <v>0</v>
      </c>
    </row>
    <row r="274" spans="3:184" x14ac:dyDescent="0.35">
      <c r="C274" s="472">
        <f>'QUALIFIED ENGINES'!D13</f>
        <v>91415</v>
      </c>
      <c r="D274" s="476">
        <f t="shared" si="252"/>
        <v>64.959999999999994</v>
      </c>
      <c r="E274" s="476">
        <f t="shared" ref="E274:BP277" si="263">E12-E143</f>
        <v>335.64</v>
      </c>
      <c r="F274" s="476">
        <f t="shared" si="263"/>
        <v>315.67</v>
      </c>
      <c r="G274" s="476">
        <f t="shared" si="263"/>
        <v>278.04000000000002</v>
      </c>
      <c r="H274" s="476">
        <f t="shared" si="263"/>
        <v>317.14999999999998</v>
      </c>
      <c r="I274" s="476">
        <f t="shared" si="263"/>
        <v>270.79000000000002</v>
      </c>
      <c r="J274" s="476">
        <f t="shared" si="263"/>
        <v>144.36000000000001</v>
      </c>
      <c r="K274" s="476">
        <f t="shared" si="263"/>
        <v>314.82</v>
      </c>
      <c r="L274" s="476">
        <f t="shared" si="263"/>
        <v>367.1</v>
      </c>
      <c r="M274" s="476">
        <f t="shared" si="263"/>
        <v>316.26</v>
      </c>
      <c r="N274" s="476">
        <f t="shared" si="263"/>
        <v>306.69</v>
      </c>
      <c r="O274" s="476">
        <f t="shared" si="263"/>
        <v>296.8</v>
      </c>
      <c r="P274" s="476">
        <f t="shared" si="263"/>
        <v>414.06</v>
      </c>
      <c r="Q274" s="476">
        <f t="shared" si="263"/>
        <v>351.46</v>
      </c>
      <c r="R274" s="476">
        <f t="shared" si="263"/>
        <v>0</v>
      </c>
      <c r="S274" s="476">
        <f t="shared" si="263"/>
        <v>340.02</v>
      </c>
      <c r="T274" s="476">
        <f t="shared" si="263"/>
        <v>352.93</v>
      </c>
      <c r="U274" s="476">
        <f t="shared" si="263"/>
        <v>360.83</v>
      </c>
      <c r="V274" s="476">
        <f t="shared" si="263"/>
        <v>343.55</v>
      </c>
      <c r="W274" s="476">
        <f t="shared" si="263"/>
        <v>384.34</v>
      </c>
      <c r="X274" s="476">
        <f t="shared" si="263"/>
        <v>352.98</v>
      </c>
      <c r="Y274" s="476">
        <f t="shared" si="263"/>
        <v>337.28</v>
      </c>
      <c r="Z274" s="476">
        <f t="shared" si="263"/>
        <v>354.79</v>
      </c>
      <c r="AA274" s="476">
        <f t="shared" si="263"/>
        <v>292.41000000000003</v>
      </c>
      <c r="AB274" s="476">
        <f t="shared" si="263"/>
        <v>362.17</v>
      </c>
      <c r="AC274" s="476">
        <f t="shared" si="263"/>
        <v>296.87</v>
      </c>
      <c r="AD274" s="476">
        <f t="shared" si="263"/>
        <v>317.61</v>
      </c>
      <c r="AE274" s="476">
        <f t="shared" si="263"/>
        <v>351.89</v>
      </c>
      <c r="AF274" s="476">
        <f t="shared" si="263"/>
        <v>352</v>
      </c>
      <c r="AG274" s="476">
        <f t="shared" si="263"/>
        <v>286.7</v>
      </c>
      <c r="AH274" s="476">
        <f t="shared" si="263"/>
        <v>248.98</v>
      </c>
      <c r="AI274" s="476">
        <f t="shared" si="263"/>
        <v>0</v>
      </c>
      <c r="AJ274" s="476">
        <f t="shared" si="263"/>
        <v>0</v>
      </c>
      <c r="AK274" s="476">
        <f t="shared" si="263"/>
        <v>0</v>
      </c>
      <c r="AL274" s="476">
        <f t="shared" si="263"/>
        <v>83.08</v>
      </c>
      <c r="AM274" s="476">
        <f t="shared" si="263"/>
        <v>284.92</v>
      </c>
      <c r="AN274" s="476">
        <f t="shared" si="263"/>
        <v>372.29</v>
      </c>
      <c r="AO274" s="476">
        <f t="shared" si="263"/>
        <v>358.1</v>
      </c>
      <c r="AP274" s="476">
        <f t="shared" si="263"/>
        <v>335</v>
      </c>
      <c r="AQ274" s="476">
        <f t="shared" si="263"/>
        <v>226.37</v>
      </c>
      <c r="AR274" s="476">
        <f t="shared" si="263"/>
        <v>0</v>
      </c>
      <c r="AS274" s="476">
        <f t="shared" si="263"/>
        <v>0</v>
      </c>
      <c r="AT274" s="476">
        <f t="shared" si="263"/>
        <v>0</v>
      </c>
      <c r="AU274" s="476">
        <f t="shared" si="263"/>
        <v>0</v>
      </c>
      <c r="AV274" s="476">
        <f t="shared" si="263"/>
        <v>0.92</v>
      </c>
      <c r="AW274" s="476">
        <f t="shared" si="263"/>
        <v>0</v>
      </c>
      <c r="AX274" s="476">
        <f t="shared" si="263"/>
        <v>0</v>
      </c>
      <c r="AY274" s="476">
        <f t="shared" si="263"/>
        <v>0</v>
      </c>
      <c r="AZ274" s="476">
        <f t="shared" si="263"/>
        <v>0</v>
      </c>
      <c r="BA274" s="476">
        <f t="shared" si="263"/>
        <v>0</v>
      </c>
      <c r="BB274" s="476">
        <f t="shared" si="263"/>
        <v>0</v>
      </c>
      <c r="BC274" s="476">
        <f t="shared" si="263"/>
        <v>0</v>
      </c>
      <c r="BD274" s="476">
        <f t="shared" si="263"/>
        <v>0</v>
      </c>
      <c r="BE274" s="476">
        <f t="shared" si="263"/>
        <v>0</v>
      </c>
      <c r="BF274" s="476">
        <f t="shared" si="263"/>
        <v>0</v>
      </c>
      <c r="BG274" s="476">
        <f t="shared" si="263"/>
        <v>0</v>
      </c>
      <c r="BH274" s="476">
        <f t="shared" si="263"/>
        <v>0</v>
      </c>
      <c r="BI274" s="476">
        <f t="shared" si="263"/>
        <v>0</v>
      </c>
      <c r="BJ274" s="476">
        <f t="shared" si="263"/>
        <v>0</v>
      </c>
      <c r="BK274" s="476">
        <f t="shared" si="263"/>
        <v>0</v>
      </c>
      <c r="BL274" s="476">
        <f t="shared" si="263"/>
        <v>0</v>
      </c>
      <c r="BM274" s="476">
        <f t="shared" si="263"/>
        <v>0</v>
      </c>
      <c r="BN274" s="476">
        <f t="shared" si="263"/>
        <v>0</v>
      </c>
      <c r="BO274" s="476">
        <f t="shared" si="263"/>
        <v>0</v>
      </c>
      <c r="BP274" s="476">
        <f t="shared" si="263"/>
        <v>0</v>
      </c>
      <c r="BQ274" s="476">
        <f t="shared" si="261"/>
        <v>0</v>
      </c>
      <c r="BR274" s="476">
        <f t="shared" si="261"/>
        <v>0</v>
      </c>
      <c r="BS274" s="476">
        <f t="shared" si="261"/>
        <v>0</v>
      </c>
      <c r="BT274" s="476">
        <f t="shared" si="261"/>
        <v>0</v>
      </c>
      <c r="BU274" s="476">
        <f t="shared" si="261"/>
        <v>0</v>
      </c>
      <c r="BV274" s="476">
        <f t="shared" si="261"/>
        <v>0</v>
      </c>
      <c r="BW274" s="476">
        <f t="shared" si="261"/>
        <v>0</v>
      </c>
      <c r="BX274" s="476">
        <f t="shared" si="261"/>
        <v>0</v>
      </c>
      <c r="BY274" s="476">
        <f t="shared" si="261"/>
        <v>0</v>
      </c>
      <c r="BZ274" s="476">
        <f t="shared" si="261"/>
        <v>0</v>
      </c>
      <c r="CA274" s="476">
        <f t="shared" si="261"/>
        <v>0</v>
      </c>
      <c r="CB274" s="476">
        <f t="shared" si="261"/>
        <v>0</v>
      </c>
      <c r="CC274" s="476">
        <f t="shared" si="261"/>
        <v>0</v>
      </c>
      <c r="CD274" s="476">
        <f t="shared" si="261"/>
        <v>0</v>
      </c>
      <c r="CE274" s="476">
        <f t="shared" si="261"/>
        <v>0</v>
      </c>
      <c r="CF274" s="476">
        <f t="shared" si="261"/>
        <v>0</v>
      </c>
      <c r="CG274" s="476">
        <f t="shared" si="261"/>
        <v>0</v>
      </c>
      <c r="CH274" s="476">
        <f t="shared" si="261"/>
        <v>0</v>
      </c>
      <c r="CI274" s="476">
        <f t="shared" si="261"/>
        <v>0</v>
      </c>
      <c r="CJ274" s="476">
        <f t="shared" si="261"/>
        <v>0</v>
      </c>
      <c r="CK274" s="476">
        <f t="shared" si="261"/>
        <v>0</v>
      </c>
      <c r="CL274" s="476">
        <f t="shared" si="261"/>
        <v>0</v>
      </c>
      <c r="CM274" s="476">
        <f t="shared" si="261"/>
        <v>0</v>
      </c>
      <c r="CN274" s="476">
        <f t="shared" si="261"/>
        <v>0</v>
      </c>
      <c r="CO274" s="476">
        <f t="shared" si="261"/>
        <v>0</v>
      </c>
      <c r="CP274" s="476">
        <f t="shared" si="261"/>
        <v>0</v>
      </c>
      <c r="CQ274" s="476">
        <f t="shared" si="261"/>
        <v>0</v>
      </c>
      <c r="CR274" s="476">
        <f t="shared" si="261"/>
        <v>0</v>
      </c>
      <c r="CS274" s="476">
        <f t="shared" si="261"/>
        <v>0</v>
      </c>
      <c r="CT274" s="476">
        <f t="shared" si="261"/>
        <v>0</v>
      </c>
      <c r="CU274" s="476">
        <f t="shared" si="261"/>
        <v>0</v>
      </c>
      <c r="CV274" s="476">
        <f t="shared" si="261"/>
        <v>0</v>
      </c>
      <c r="CW274" s="476">
        <f t="shared" si="261"/>
        <v>0</v>
      </c>
      <c r="CX274" s="476">
        <f t="shared" si="261"/>
        <v>0</v>
      </c>
      <c r="CY274" s="476">
        <f t="shared" si="261"/>
        <v>0</v>
      </c>
      <c r="CZ274" s="476">
        <f t="shared" si="261"/>
        <v>0</v>
      </c>
      <c r="DA274" s="476">
        <f t="shared" si="261"/>
        <v>0</v>
      </c>
      <c r="DB274" s="476">
        <f t="shared" si="261"/>
        <v>0</v>
      </c>
      <c r="DC274" s="476">
        <f t="shared" si="261"/>
        <v>0</v>
      </c>
      <c r="DD274" s="476">
        <f t="shared" si="261"/>
        <v>0</v>
      </c>
      <c r="DE274" s="476">
        <f t="shared" si="261"/>
        <v>0</v>
      </c>
      <c r="DF274" s="476">
        <f t="shared" si="261"/>
        <v>0</v>
      </c>
      <c r="DG274" s="476">
        <f t="shared" si="261"/>
        <v>0</v>
      </c>
      <c r="DH274" s="476">
        <f t="shared" si="261"/>
        <v>0</v>
      </c>
      <c r="DI274" s="476">
        <f t="shared" si="261"/>
        <v>0</v>
      </c>
      <c r="DJ274" s="476">
        <f t="shared" si="261"/>
        <v>0</v>
      </c>
      <c r="DK274" s="476">
        <f t="shared" si="261"/>
        <v>0</v>
      </c>
      <c r="DL274" s="476">
        <f t="shared" si="261"/>
        <v>0</v>
      </c>
      <c r="DM274" s="476">
        <f t="shared" si="261"/>
        <v>0</v>
      </c>
      <c r="DN274" s="476">
        <f t="shared" si="261"/>
        <v>0</v>
      </c>
      <c r="DO274" s="476">
        <f t="shared" si="261"/>
        <v>0</v>
      </c>
      <c r="DP274" s="476">
        <f t="shared" si="261"/>
        <v>0</v>
      </c>
      <c r="DQ274" s="476">
        <f t="shared" si="261"/>
        <v>0</v>
      </c>
      <c r="DR274" s="476">
        <f t="shared" si="261"/>
        <v>0</v>
      </c>
      <c r="DS274" s="476">
        <f t="shared" si="261"/>
        <v>0</v>
      </c>
      <c r="DT274" s="476">
        <f t="shared" si="261"/>
        <v>0</v>
      </c>
      <c r="DU274" s="476">
        <f t="shared" si="261"/>
        <v>0</v>
      </c>
      <c r="DV274" s="476">
        <f t="shared" si="261"/>
        <v>0</v>
      </c>
      <c r="DW274" s="476">
        <f t="shared" si="261"/>
        <v>0</v>
      </c>
      <c r="DX274" s="476">
        <f t="shared" si="261"/>
        <v>0</v>
      </c>
      <c r="DY274" s="476">
        <f t="shared" si="261"/>
        <v>0</v>
      </c>
      <c r="DZ274" s="476">
        <f t="shared" si="261"/>
        <v>0</v>
      </c>
      <c r="EA274" s="476">
        <f t="shared" si="261"/>
        <v>0</v>
      </c>
      <c r="EB274" s="476">
        <f t="shared" si="262"/>
        <v>0</v>
      </c>
      <c r="EC274" s="476">
        <f t="shared" si="258"/>
        <v>0</v>
      </c>
      <c r="ED274" s="476">
        <f t="shared" si="258"/>
        <v>0</v>
      </c>
      <c r="EE274" s="476">
        <f t="shared" si="258"/>
        <v>0</v>
      </c>
      <c r="EF274" s="476">
        <f t="shared" si="258"/>
        <v>0</v>
      </c>
      <c r="EG274" s="476">
        <f t="shared" si="258"/>
        <v>0</v>
      </c>
      <c r="EH274" s="476">
        <f t="shared" si="258"/>
        <v>0</v>
      </c>
      <c r="EI274" s="476">
        <f t="shared" si="258"/>
        <v>0</v>
      </c>
      <c r="EJ274" s="476">
        <f t="shared" si="258"/>
        <v>0</v>
      </c>
      <c r="EK274" s="476">
        <f t="shared" si="258"/>
        <v>0</v>
      </c>
      <c r="EL274" s="476">
        <f t="shared" si="258"/>
        <v>0</v>
      </c>
      <c r="EM274" s="476">
        <f t="shared" si="258"/>
        <v>0</v>
      </c>
      <c r="EN274" s="476">
        <f t="shared" si="258"/>
        <v>0</v>
      </c>
      <c r="EO274" s="476">
        <f t="shared" si="258"/>
        <v>0</v>
      </c>
      <c r="EP274" s="476">
        <f t="shared" si="258"/>
        <v>0</v>
      </c>
      <c r="EQ274" s="476">
        <f t="shared" si="258"/>
        <v>0</v>
      </c>
      <c r="ER274" s="476">
        <f t="shared" si="258"/>
        <v>0</v>
      </c>
      <c r="ES274" s="476">
        <f t="shared" si="258"/>
        <v>0</v>
      </c>
      <c r="ET274" s="476">
        <f t="shared" si="258"/>
        <v>0</v>
      </c>
      <c r="EU274" s="476">
        <f t="shared" si="258"/>
        <v>0</v>
      </c>
      <c r="EV274" s="476">
        <f t="shared" si="258"/>
        <v>0</v>
      </c>
      <c r="EW274" s="476">
        <f t="shared" si="258"/>
        <v>0</v>
      </c>
      <c r="EX274" s="476">
        <f t="shared" si="258"/>
        <v>0</v>
      </c>
      <c r="EY274" s="476">
        <f t="shared" si="258"/>
        <v>0</v>
      </c>
      <c r="EZ274" s="476">
        <f t="shared" si="258"/>
        <v>0</v>
      </c>
      <c r="FA274" s="476">
        <f t="shared" si="258"/>
        <v>0</v>
      </c>
      <c r="FB274" s="476">
        <f t="shared" si="258"/>
        <v>0</v>
      </c>
      <c r="FC274" s="476">
        <f t="shared" si="258"/>
        <v>0</v>
      </c>
      <c r="FD274" s="476">
        <f t="shared" si="258"/>
        <v>0</v>
      </c>
      <c r="FE274" s="476">
        <f t="shared" si="258"/>
        <v>0</v>
      </c>
      <c r="FF274" s="476">
        <f t="shared" si="258"/>
        <v>0</v>
      </c>
      <c r="FG274" s="476">
        <f t="shared" si="258"/>
        <v>0</v>
      </c>
      <c r="FH274" s="476">
        <f t="shared" si="258"/>
        <v>0</v>
      </c>
      <c r="FI274" s="476">
        <f t="shared" si="258"/>
        <v>0</v>
      </c>
      <c r="FJ274" s="476">
        <f t="shared" si="258"/>
        <v>0</v>
      </c>
      <c r="FK274" s="476">
        <f t="shared" si="258"/>
        <v>0</v>
      </c>
      <c r="FL274" s="476">
        <f t="shared" si="258"/>
        <v>0</v>
      </c>
      <c r="FM274" s="476">
        <f t="shared" si="258"/>
        <v>0</v>
      </c>
      <c r="FN274" s="476">
        <f t="shared" si="258"/>
        <v>0</v>
      </c>
      <c r="FO274" s="476">
        <f t="shared" si="258"/>
        <v>0</v>
      </c>
      <c r="FP274" s="476">
        <f t="shared" si="258"/>
        <v>0</v>
      </c>
      <c r="FQ274" s="476">
        <f t="shared" si="258"/>
        <v>0</v>
      </c>
      <c r="FR274" s="476">
        <f t="shared" si="258"/>
        <v>0</v>
      </c>
      <c r="FS274" s="476">
        <f t="shared" si="258"/>
        <v>0</v>
      </c>
      <c r="FT274" s="476">
        <f t="shared" si="258"/>
        <v>0</v>
      </c>
      <c r="FU274" s="476">
        <f t="shared" si="258"/>
        <v>0</v>
      </c>
      <c r="FV274" s="476">
        <f t="shared" si="258"/>
        <v>0</v>
      </c>
      <c r="FW274" s="476">
        <f t="shared" si="258"/>
        <v>0</v>
      </c>
      <c r="FX274" s="476">
        <f t="shared" si="258"/>
        <v>0</v>
      </c>
      <c r="FY274" s="476">
        <f t="shared" si="258"/>
        <v>0</v>
      </c>
      <c r="FZ274" s="476">
        <f t="shared" si="258"/>
        <v>0</v>
      </c>
      <c r="GA274" s="476">
        <f t="shared" si="258"/>
        <v>0</v>
      </c>
      <c r="GB274" s="476">
        <f t="shared" si="258"/>
        <v>0</v>
      </c>
    </row>
    <row r="275" spans="3:184" x14ac:dyDescent="0.35">
      <c r="C275" s="472">
        <f>'QUALIFIED ENGINES'!D14</f>
        <v>91413</v>
      </c>
      <c r="D275" s="476">
        <f t="shared" si="252"/>
        <v>64.959999999999994</v>
      </c>
      <c r="E275" s="476">
        <f t="shared" si="263"/>
        <v>335.64</v>
      </c>
      <c r="F275" s="476">
        <f t="shared" si="263"/>
        <v>315.67</v>
      </c>
      <c r="G275" s="476">
        <f t="shared" si="263"/>
        <v>278.04000000000002</v>
      </c>
      <c r="H275" s="476">
        <f t="shared" si="263"/>
        <v>317.14999999999998</v>
      </c>
      <c r="I275" s="476">
        <f t="shared" si="263"/>
        <v>270.79000000000002</v>
      </c>
      <c r="J275" s="476">
        <f t="shared" si="263"/>
        <v>144.36000000000001</v>
      </c>
      <c r="K275" s="476">
        <f t="shared" si="263"/>
        <v>314.82</v>
      </c>
      <c r="L275" s="476">
        <f t="shared" si="263"/>
        <v>367.1</v>
      </c>
      <c r="M275" s="476">
        <f t="shared" si="263"/>
        <v>316.26</v>
      </c>
      <c r="N275" s="476">
        <f t="shared" si="263"/>
        <v>306.69</v>
      </c>
      <c r="O275" s="476">
        <f t="shared" si="263"/>
        <v>296.8</v>
      </c>
      <c r="P275" s="476">
        <f t="shared" si="263"/>
        <v>414.06</v>
      </c>
      <c r="Q275" s="476">
        <f t="shared" si="263"/>
        <v>351.46</v>
      </c>
      <c r="R275" s="476">
        <f t="shared" si="263"/>
        <v>0</v>
      </c>
      <c r="S275" s="476">
        <f t="shared" si="263"/>
        <v>340.02</v>
      </c>
      <c r="T275" s="476">
        <f t="shared" si="263"/>
        <v>352.93</v>
      </c>
      <c r="U275" s="476">
        <f t="shared" si="263"/>
        <v>360.83</v>
      </c>
      <c r="V275" s="476">
        <f t="shared" si="263"/>
        <v>343.55</v>
      </c>
      <c r="W275" s="476">
        <f t="shared" si="263"/>
        <v>384.34</v>
      </c>
      <c r="X275" s="476">
        <f t="shared" si="263"/>
        <v>352.98</v>
      </c>
      <c r="Y275" s="476">
        <f t="shared" si="263"/>
        <v>337.28</v>
      </c>
      <c r="Z275" s="476">
        <f t="shared" si="263"/>
        <v>354.79</v>
      </c>
      <c r="AA275" s="476">
        <f t="shared" si="263"/>
        <v>292.41000000000003</v>
      </c>
      <c r="AB275" s="476">
        <f t="shared" si="263"/>
        <v>362.17</v>
      </c>
      <c r="AC275" s="476">
        <f t="shared" si="263"/>
        <v>296.87</v>
      </c>
      <c r="AD275" s="476">
        <f t="shared" si="263"/>
        <v>317.61</v>
      </c>
      <c r="AE275" s="476">
        <f t="shared" si="263"/>
        <v>351.89</v>
      </c>
      <c r="AF275" s="476">
        <f t="shared" si="263"/>
        <v>352</v>
      </c>
      <c r="AG275" s="476">
        <f t="shared" si="263"/>
        <v>286.7</v>
      </c>
      <c r="AH275" s="476">
        <f t="shared" si="263"/>
        <v>294.85000000000002</v>
      </c>
      <c r="AI275" s="476">
        <f t="shared" si="263"/>
        <v>397.89</v>
      </c>
      <c r="AJ275" s="476">
        <f t="shared" si="263"/>
        <v>402.22</v>
      </c>
      <c r="AK275" s="476">
        <f t="shared" si="263"/>
        <v>389.55</v>
      </c>
      <c r="AL275" s="476">
        <f t="shared" si="263"/>
        <v>390.75</v>
      </c>
      <c r="AM275" s="476">
        <f t="shared" si="263"/>
        <v>319.54000000000002</v>
      </c>
      <c r="AN275" s="476">
        <f t="shared" si="263"/>
        <v>249.74</v>
      </c>
      <c r="AO275" s="476">
        <f t="shared" si="263"/>
        <v>371.9</v>
      </c>
      <c r="AP275" s="476">
        <f t="shared" si="263"/>
        <v>224.07</v>
      </c>
      <c r="AQ275" s="476">
        <f t="shared" si="263"/>
        <v>0</v>
      </c>
      <c r="AR275" s="476">
        <f t="shared" si="263"/>
        <v>0</v>
      </c>
      <c r="AS275" s="476">
        <f t="shared" si="263"/>
        <v>0</v>
      </c>
      <c r="AT275" s="476">
        <f t="shared" si="263"/>
        <v>0</v>
      </c>
      <c r="AU275" s="476">
        <f t="shared" si="263"/>
        <v>0</v>
      </c>
      <c r="AV275" s="476">
        <f t="shared" si="263"/>
        <v>0</v>
      </c>
      <c r="AW275" s="476">
        <f t="shared" si="263"/>
        <v>0</v>
      </c>
      <c r="AX275" s="476">
        <f t="shared" si="263"/>
        <v>0</v>
      </c>
      <c r="AY275" s="476">
        <f t="shared" si="263"/>
        <v>0</v>
      </c>
      <c r="AZ275" s="476">
        <f t="shared" si="263"/>
        <v>0</v>
      </c>
      <c r="BA275" s="476">
        <f t="shared" si="263"/>
        <v>0</v>
      </c>
      <c r="BB275" s="476">
        <f t="shared" si="263"/>
        <v>0</v>
      </c>
      <c r="BC275" s="476">
        <f t="shared" si="263"/>
        <v>0</v>
      </c>
      <c r="BD275" s="476">
        <f t="shared" si="263"/>
        <v>0</v>
      </c>
      <c r="BE275" s="476">
        <f t="shared" si="263"/>
        <v>0</v>
      </c>
      <c r="BF275" s="476">
        <f t="shared" si="263"/>
        <v>0</v>
      </c>
      <c r="BG275" s="476">
        <f t="shared" si="263"/>
        <v>0</v>
      </c>
      <c r="BH275" s="476">
        <f t="shared" si="263"/>
        <v>0</v>
      </c>
      <c r="BI275" s="476">
        <f t="shared" si="263"/>
        <v>83.81</v>
      </c>
      <c r="BJ275" s="476">
        <f t="shared" si="263"/>
        <v>242.27</v>
      </c>
      <c r="BK275" s="476">
        <f t="shared" si="263"/>
        <v>386</v>
      </c>
      <c r="BL275" s="476">
        <f t="shared" si="263"/>
        <v>259.95</v>
      </c>
      <c r="BM275" s="476">
        <f t="shared" si="263"/>
        <v>231.6</v>
      </c>
      <c r="BN275" s="476">
        <f t="shared" si="263"/>
        <v>314.5</v>
      </c>
      <c r="BO275" s="476">
        <f t="shared" si="263"/>
        <v>234.81</v>
      </c>
      <c r="BP275" s="476">
        <f t="shared" si="263"/>
        <v>386.56</v>
      </c>
      <c r="BQ275" s="476">
        <f t="shared" si="261"/>
        <v>368.49</v>
      </c>
      <c r="BR275" s="476">
        <f t="shared" si="261"/>
        <v>346.29</v>
      </c>
      <c r="BS275" s="476">
        <f t="shared" si="261"/>
        <v>366.42</v>
      </c>
      <c r="BT275" s="476">
        <f t="shared" si="261"/>
        <v>396.9</v>
      </c>
      <c r="BU275" s="476">
        <f t="shared" si="261"/>
        <v>343.25</v>
      </c>
      <c r="BV275" s="476">
        <f t="shared" si="261"/>
        <v>443.65</v>
      </c>
      <c r="BW275" s="476">
        <f t="shared" si="261"/>
        <v>377.15</v>
      </c>
      <c r="BX275" s="476">
        <f t="shared" si="261"/>
        <v>457.96</v>
      </c>
      <c r="BY275" s="476">
        <f t="shared" si="261"/>
        <v>391.05</v>
      </c>
      <c r="BZ275" s="476">
        <f t="shared" si="261"/>
        <v>429.25</v>
      </c>
      <c r="CA275" s="476">
        <f t="shared" si="261"/>
        <v>482.3</v>
      </c>
      <c r="CB275" s="476">
        <f t="shared" si="261"/>
        <v>422.2</v>
      </c>
      <c r="CC275" s="476">
        <f t="shared" si="261"/>
        <v>266.17</v>
      </c>
      <c r="CD275" s="476">
        <f t="shared" si="261"/>
        <v>231.29</v>
      </c>
      <c r="CE275" s="476">
        <f t="shared" si="261"/>
        <v>455.08</v>
      </c>
      <c r="CF275" s="476">
        <f t="shared" si="261"/>
        <v>437.81</v>
      </c>
      <c r="CG275" s="476">
        <f t="shared" si="261"/>
        <v>418.95</v>
      </c>
      <c r="CH275" s="476">
        <f t="shared" si="261"/>
        <v>224.71</v>
      </c>
      <c r="CI275" s="476">
        <f t="shared" si="261"/>
        <v>0</v>
      </c>
      <c r="CJ275" s="476">
        <f t="shared" si="261"/>
        <v>0</v>
      </c>
      <c r="CK275" s="476">
        <f t="shared" si="261"/>
        <v>0</v>
      </c>
      <c r="CL275" s="476">
        <f t="shared" si="261"/>
        <v>0</v>
      </c>
      <c r="CM275" s="476">
        <f t="shared" si="261"/>
        <v>0</v>
      </c>
      <c r="CN275" s="476">
        <f t="shared" si="261"/>
        <v>0</v>
      </c>
      <c r="CO275" s="476">
        <f t="shared" si="261"/>
        <v>0</v>
      </c>
      <c r="CP275" s="476">
        <f t="shared" si="261"/>
        <v>0</v>
      </c>
      <c r="CQ275" s="476">
        <f t="shared" si="261"/>
        <v>0</v>
      </c>
      <c r="CR275" s="476">
        <f t="shared" si="261"/>
        <v>0</v>
      </c>
      <c r="CS275" s="476">
        <f t="shared" si="261"/>
        <v>0</v>
      </c>
      <c r="CT275" s="476">
        <f t="shared" si="261"/>
        <v>0</v>
      </c>
      <c r="CU275" s="476">
        <f t="shared" si="261"/>
        <v>0</v>
      </c>
      <c r="CV275" s="476">
        <f t="shared" si="261"/>
        <v>0</v>
      </c>
      <c r="CW275" s="476">
        <f t="shared" si="261"/>
        <v>0</v>
      </c>
      <c r="CX275" s="476">
        <f t="shared" si="261"/>
        <v>0</v>
      </c>
      <c r="CY275" s="476">
        <f t="shared" si="261"/>
        <v>0</v>
      </c>
      <c r="CZ275" s="476">
        <f t="shared" si="261"/>
        <v>0</v>
      </c>
      <c r="DA275" s="476">
        <f t="shared" si="261"/>
        <v>0</v>
      </c>
      <c r="DB275" s="476">
        <f t="shared" si="261"/>
        <v>0</v>
      </c>
      <c r="DC275" s="476">
        <f t="shared" si="261"/>
        <v>0</v>
      </c>
      <c r="DD275" s="476">
        <f t="shared" si="261"/>
        <v>0</v>
      </c>
      <c r="DE275" s="476">
        <f t="shared" si="261"/>
        <v>0</v>
      </c>
      <c r="DF275" s="476">
        <f t="shared" si="261"/>
        <v>0</v>
      </c>
      <c r="DG275" s="476">
        <f t="shared" si="261"/>
        <v>0</v>
      </c>
      <c r="DH275" s="476">
        <f t="shared" si="261"/>
        <v>0</v>
      </c>
      <c r="DI275" s="476">
        <f t="shared" si="261"/>
        <v>0</v>
      </c>
      <c r="DJ275" s="476">
        <f t="shared" si="261"/>
        <v>0</v>
      </c>
      <c r="DK275" s="476">
        <f t="shared" si="261"/>
        <v>0</v>
      </c>
      <c r="DL275" s="476">
        <f t="shared" si="261"/>
        <v>0</v>
      </c>
      <c r="DM275" s="476">
        <f t="shared" si="261"/>
        <v>0</v>
      </c>
      <c r="DN275" s="476">
        <f t="shared" si="261"/>
        <v>0</v>
      </c>
      <c r="DO275" s="476">
        <f t="shared" si="261"/>
        <v>0</v>
      </c>
      <c r="DP275" s="476">
        <f t="shared" si="261"/>
        <v>0</v>
      </c>
      <c r="DQ275" s="476">
        <f t="shared" si="261"/>
        <v>0</v>
      </c>
      <c r="DR275" s="476">
        <f t="shared" si="261"/>
        <v>0</v>
      </c>
      <c r="DS275" s="476">
        <f t="shared" si="261"/>
        <v>0</v>
      </c>
      <c r="DT275" s="476">
        <f t="shared" si="261"/>
        <v>0</v>
      </c>
      <c r="DU275" s="476">
        <f t="shared" si="261"/>
        <v>0</v>
      </c>
      <c r="DV275" s="476">
        <f t="shared" si="261"/>
        <v>0</v>
      </c>
      <c r="DW275" s="476">
        <f t="shared" si="261"/>
        <v>0</v>
      </c>
      <c r="DX275" s="476">
        <f t="shared" si="261"/>
        <v>0</v>
      </c>
      <c r="DY275" s="476">
        <f t="shared" si="261"/>
        <v>0</v>
      </c>
      <c r="DZ275" s="476">
        <f t="shared" si="261"/>
        <v>0</v>
      </c>
      <c r="EA275" s="476">
        <f t="shared" si="261"/>
        <v>0</v>
      </c>
      <c r="EB275" s="476">
        <f t="shared" si="262"/>
        <v>0</v>
      </c>
      <c r="EC275" s="476">
        <f t="shared" si="258"/>
        <v>0</v>
      </c>
      <c r="ED275" s="476">
        <f t="shared" si="258"/>
        <v>0</v>
      </c>
      <c r="EE275" s="476">
        <f t="shared" si="258"/>
        <v>0</v>
      </c>
      <c r="EF275" s="476">
        <f t="shared" si="258"/>
        <v>0</v>
      </c>
      <c r="EG275" s="476">
        <f t="shared" si="258"/>
        <v>0</v>
      </c>
      <c r="EH275" s="476">
        <f t="shared" si="258"/>
        <v>0</v>
      </c>
      <c r="EI275" s="476">
        <f t="shared" si="258"/>
        <v>0</v>
      </c>
      <c r="EJ275" s="476">
        <f t="shared" si="258"/>
        <v>0</v>
      </c>
      <c r="EK275" s="476">
        <f t="shared" si="258"/>
        <v>0</v>
      </c>
      <c r="EL275" s="476">
        <f t="shared" si="258"/>
        <v>0</v>
      </c>
      <c r="EM275" s="476">
        <f t="shared" si="258"/>
        <v>0</v>
      </c>
      <c r="EN275" s="476">
        <f t="shared" si="258"/>
        <v>0</v>
      </c>
      <c r="EO275" s="476">
        <f t="shared" si="258"/>
        <v>0</v>
      </c>
      <c r="EP275" s="476">
        <f t="shared" si="258"/>
        <v>0</v>
      </c>
      <c r="EQ275" s="476">
        <f t="shared" si="258"/>
        <v>0</v>
      </c>
      <c r="ER275" s="476">
        <f t="shared" si="258"/>
        <v>0</v>
      </c>
      <c r="ES275" s="476">
        <f t="shared" si="258"/>
        <v>0</v>
      </c>
      <c r="ET275" s="476">
        <f t="shared" si="258"/>
        <v>0</v>
      </c>
      <c r="EU275" s="476">
        <f t="shared" si="258"/>
        <v>0</v>
      </c>
      <c r="EV275" s="476">
        <f t="shared" si="258"/>
        <v>0</v>
      </c>
      <c r="EW275" s="476">
        <f t="shared" si="258"/>
        <v>0</v>
      </c>
      <c r="EX275" s="476">
        <f t="shared" si="258"/>
        <v>0</v>
      </c>
      <c r="EY275" s="476">
        <f t="shared" si="258"/>
        <v>0</v>
      </c>
      <c r="EZ275" s="476">
        <f t="shared" si="258"/>
        <v>0</v>
      </c>
      <c r="FA275" s="476">
        <f t="shared" si="258"/>
        <v>0</v>
      </c>
      <c r="FB275" s="476">
        <f t="shared" si="258"/>
        <v>0</v>
      </c>
      <c r="FC275" s="476">
        <f t="shared" si="258"/>
        <v>0</v>
      </c>
      <c r="FD275" s="476">
        <f t="shared" si="258"/>
        <v>0</v>
      </c>
      <c r="FE275" s="476">
        <f t="shared" si="258"/>
        <v>0</v>
      </c>
      <c r="FF275" s="476">
        <f t="shared" si="258"/>
        <v>0</v>
      </c>
      <c r="FG275" s="476">
        <f t="shared" si="258"/>
        <v>0</v>
      </c>
      <c r="FH275" s="476">
        <f t="shared" si="258"/>
        <v>0</v>
      </c>
      <c r="FI275" s="476">
        <f t="shared" si="258"/>
        <v>0</v>
      </c>
      <c r="FJ275" s="476">
        <f t="shared" si="258"/>
        <v>0</v>
      </c>
      <c r="FK275" s="476">
        <f t="shared" si="258"/>
        <v>0</v>
      </c>
      <c r="FL275" s="476">
        <f t="shared" si="258"/>
        <v>0</v>
      </c>
      <c r="FM275" s="476">
        <f t="shared" si="258"/>
        <v>0</v>
      </c>
      <c r="FN275" s="476">
        <f t="shared" si="258"/>
        <v>0</v>
      </c>
      <c r="FO275" s="476">
        <f t="shared" si="258"/>
        <v>0</v>
      </c>
      <c r="FP275" s="476">
        <f t="shared" si="258"/>
        <v>0</v>
      </c>
      <c r="FQ275" s="476">
        <f t="shared" si="258"/>
        <v>0</v>
      </c>
      <c r="FR275" s="476">
        <f t="shared" si="258"/>
        <v>0</v>
      </c>
      <c r="FS275" s="476">
        <f t="shared" si="258"/>
        <v>0</v>
      </c>
      <c r="FT275" s="476">
        <f t="shared" si="258"/>
        <v>0</v>
      </c>
      <c r="FU275" s="476">
        <f t="shared" si="258"/>
        <v>0</v>
      </c>
      <c r="FV275" s="476">
        <f t="shared" si="258"/>
        <v>0</v>
      </c>
      <c r="FW275" s="476">
        <f t="shared" ref="FW275:GB275" si="264">FW13-FW144</f>
        <v>0</v>
      </c>
      <c r="FX275" s="476">
        <f t="shared" si="264"/>
        <v>0</v>
      </c>
      <c r="FY275" s="476">
        <f t="shared" si="264"/>
        <v>0</v>
      </c>
      <c r="FZ275" s="476">
        <f t="shared" si="264"/>
        <v>0</v>
      </c>
      <c r="GA275" s="476">
        <f t="shared" si="264"/>
        <v>0</v>
      </c>
      <c r="GB275" s="476">
        <f t="shared" si="264"/>
        <v>0</v>
      </c>
    </row>
    <row r="276" spans="3:184" x14ac:dyDescent="0.35">
      <c r="C276" s="472">
        <f>'QUALIFIED ENGINES'!D15</f>
        <v>91420</v>
      </c>
      <c r="D276" s="476">
        <f t="shared" si="252"/>
        <v>57.9</v>
      </c>
      <c r="E276" s="476">
        <f t="shared" si="263"/>
        <v>299.13</v>
      </c>
      <c r="F276" s="476">
        <f t="shared" si="263"/>
        <v>340</v>
      </c>
      <c r="G276" s="476">
        <f t="shared" si="263"/>
        <v>346.35</v>
      </c>
      <c r="H276" s="476">
        <f t="shared" si="263"/>
        <v>330.02</v>
      </c>
      <c r="I276" s="476">
        <f t="shared" si="263"/>
        <v>138.72999999999999</v>
      </c>
      <c r="J276" s="476">
        <f t="shared" si="263"/>
        <v>264.45</v>
      </c>
      <c r="K276" s="476">
        <f t="shared" si="263"/>
        <v>368.79</v>
      </c>
      <c r="L276" s="476">
        <f t="shared" si="263"/>
        <v>342.04</v>
      </c>
      <c r="M276" s="476">
        <f t="shared" si="263"/>
        <v>323.98</v>
      </c>
      <c r="N276" s="476">
        <f t="shared" si="263"/>
        <v>344.38</v>
      </c>
      <c r="O276" s="476">
        <f t="shared" si="263"/>
        <v>333.28</v>
      </c>
      <c r="P276" s="476">
        <f t="shared" si="263"/>
        <v>375.21</v>
      </c>
      <c r="Q276" s="476">
        <f t="shared" si="263"/>
        <v>380.97</v>
      </c>
      <c r="R276" s="476">
        <f t="shared" si="263"/>
        <v>0</v>
      </c>
      <c r="S276" s="476">
        <f t="shared" si="263"/>
        <v>337.93</v>
      </c>
      <c r="T276" s="476">
        <f t="shared" si="263"/>
        <v>390.9</v>
      </c>
      <c r="U276" s="476">
        <f t="shared" si="263"/>
        <v>365.1</v>
      </c>
      <c r="V276" s="476">
        <f t="shared" si="263"/>
        <v>368.68</v>
      </c>
      <c r="W276" s="476">
        <f t="shared" si="263"/>
        <v>366.77</v>
      </c>
      <c r="X276" s="476">
        <f t="shared" si="263"/>
        <v>383.1</v>
      </c>
      <c r="Y276" s="476">
        <f t="shared" si="263"/>
        <v>398.65</v>
      </c>
      <c r="Z276" s="476">
        <f t="shared" si="263"/>
        <v>341.58</v>
      </c>
      <c r="AA276" s="476">
        <f t="shared" si="263"/>
        <v>272.35000000000002</v>
      </c>
      <c r="AB276" s="476">
        <f t="shared" si="263"/>
        <v>346.47</v>
      </c>
      <c r="AC276" s="476">
        <f t="shared" si="263"/>
        <v>312.27999999999997</v>
      </c>
      <c r="AD276" s="476">
        <f t="shared" si="263"/>
        <v>56.06</v>
      </c>
      <c r="AE276" s="476">
        <f t="shared" si="263"/>
        <v>0</v>
      </c>
      <c r="AF276" s="476">
        <f t="shared" si="263"/>
        <v>0</v>
      </c>
      <c r="AG276" s="476">
        <f t="shared" si="263"/>
        <v>116.17</v>
      </c>
      <c r="AH276" s="476">
        <f t="shared" si="263"/>
        <v>369.1</v>
      </c>
      <c r="AI276" s="476">
        <f t="shared" si="263"/>
        <v>415.63</v>
      </c>
      <c r="AJ276" s="476">
        <f t="shared" si="263"/>
        <v>372.98</v>
      </c>
      <c r="AK276" s="476">
        <f t="shared" si="263"/>
        <v>360.62</v>
      </c>
      <c r="AL276" s="476">
        <f t="shared" si="263"/>
        <v>399.1</v>
      </c>
      <c r="AM276" s="476">
        <f t="shared" si="263"/>
        <v>291.82</v>
      </c>
      <c r="AN276" s="476">
        <f t="shared" si="263"/>
        <v>390.94</v>
      </c>
      <c r="AO276" s="476">
        <f t="shared" si="263"/>
        <v>301.14</v>
      </c>
      <c r="AP276" s="476">
        <f t="shared" si="263"/>
        <v>281.70999999999998</v>
      </c>
      <c r="AQ276" s="476">
        <f t="shared" si="263"/>
        <v>301.89999999999998</v>
      </c>
      <c r="AR276" s="476">
        <f t="shared" si="263"/>
        <v>0</v>
      </c>
      <c r="AS276" s="476">
        <f t="shared" si="263"/>
        <v>0</v>
      </c>
      <c r="AT276" s="476">
        <f t="shared" si="263"/>
        <v>0</v>
      </c>
      <c r="AU276" s="476">
        <f t="shared" si="263"/>
        <v>0</v>
      </c>
      <c r="AV276" s="476">
        <f t="shared" si="263"/>
        <v>0</v>
      </c>
      <c r="AW276" s="476">
        <f t="shared" si="263"/>
        <v>1.1399999999999999</v>
      </c>
      <c r="AX276" s="476">
        <f t="shared" si="263"/>
        <v>0</v>
      </c>
      <c r="AY276" s="476">
        <f t="shared" si="263"/>
        <v>0</v>
      </c>
      <c r="AZ276" s="476">
        <f t="shared" si="263"/>
        <v>0</v>
      </c>
      <c r="BA276" s="476">
        <f t="shared" si="263"/>
        <v>0</v>
      </c>
      <c r="BB276" s="476">
        <f t="shared" si="263"/>
        <v>0</v>
      </c>
      <c r="BC276" s="476">
        <f t="shared" si="263"/>
        <v>0</v>
      </c>
      <c r="BD276" s="476">
        <f t="shared" si="263"/>
        <v>0</v>
      </c>
      <c r="BE276" s="476">
        <f t="shared" si="263"/>
        <v>0</v>
      </c>
      <c r="BF276" s="476">
        <f t="shared" si="263"/>
        <v>0</v>
      </c>
      <c r="BG276" s="476">
        <f t="shared" si="263"/>
        <v>0</v>
      </c>
      <c r="BH276" s="476">
        <f t="shared" si="263"/>
        <v>0</v>
      </c>
      <c r="BI276" s="476">
        <f t="shared" si="263"/>
        <v>0</v>
      </c>
      <c r="BJ276" s="476">
        <f t="shared" si="263"/>
        <v>0.47</v>
      </c>
      <c r="BK276" s="476">
        <f t="shared" si="263"/>
        <v>0</v>
      </c>
      <c r="BL276" s="476">
        <f t="shared" si="263"/>
        <v>0</v>
      </c>
      <c r="BM276" s="476">
        <f t="shared" si="263"/>
        <v>0</v>
      </c>
      <c r="BN276" s="476">
        <f t="shared" si="263"/>
        <v>0</v>
      </c>
      <c r="BO276" s="476">
        <f t="shared" si="263"/>
        <v>0</v>
      </c>
      <c r="BP276" s="476">
        <f t="shared" si="263"/>
        <v>0</v>
      </c>
      <c r="BQ276" s="476">
        <f t="shared" si="261"/>
        <v>4.68</v>
      </c>
      <c r="BR276" s="476">
        <f t="shared" si="261"/>
        <v>73.930000000000007</v>
      </c>
      <c r="BS276" s="476">
        <f t="shared" si="261"/>
        <v>227.54</v>
      </c>
      <c r="BT276" s="476">
        <f t="shared" si="261"/>
        <v>248.15</v>
      </c>
      <c r="BU276" s="476">
        <f t="shared" si="261"/>
        <v>195.03</v>
      </c>
      <c r="BV276" s="476">
        <f t="shared" si="261"/>
        <v>295.93</v>
      </c>
      <c r="BW276" s="476">
        <f t="shared" si="261"/>
        <v>244.74</v>
      </c>
      <c r="BX276" s="476">
        <f t="shared" si="261"/>
        <v>340.45</v>
      </c>
      <c r="BY276" s="476">
        <f t="shared" si="261"/>
        <v>346.18</v>
      </c>
      <c r="BZ276" s="476">
        <f t="shared" si="261"/>
        <v>260.52</v>
      </c>
      <c r="CA276" s="476">
        <f t="shared" si="261"/>
        <v>333.43</v>
      </c>
      <c r="CB276" s="476">
        <f t="shared" si="261"/>
        <v>348.92</v>
      </c>
      <c r="CC276" s="476">
        <f t="shared" si="261"/>
        <v>376.71</v>
      </c>
      <c r="CD276" s="476">
        <f t="shared" si="261"/>
        <v>322.45</v>
      </c>
      <c r="CE276" s="476">
        <f t="shared" si="261"/>
        <v>343.9</v>
      </c>
      <c r="CF276" s="476">
        <f t="shared" si="261"/>
        <v>286.87</v>
      </c>
      <c r="CG276" s="476">
        <f t="shared" si="261"/>
        <v>0</v>
      </c>
      <c r="CH276" s="476">
        <f t="shared" si="261"/>
        <v>0</v>
      </c>
      <c r="CI276" s="476">
        <f t="shared" si="261"/>
        <v>0</v>
      </c>
      <c r="CJ276" s="476">
        <f t="shared" si="261"/>
        <v>0</v>
      </c>
      <c r="CK276" s="476">
        <f t="shared" si="261"/>
        <v>0</v>
      </c>
      <c r="CL276" s="476">
        <f t="shared" si="261"/>
        <v>0</v>
      </c>
      <c r="CM276" s="476">
        <f t="shared" si="261"/>
        <v>0</v>
      </c>
      <c r="CN276" s="476">
        <f t="shared" si="261"/>
        <v>0</v>
      </c>
      <c r="CO276" s="476">
        <f t="shared" si="261"/>
        <v>0</v>
      </c>
      <c r="CP276" s="476">
        <f t="shared" si="261"/>
        <v>0</v>
      </c>
      <c r="CQ276" s="476">
        <f t="shared" si="261"/>
        <v>0</v>
      </c>
      <c r="CR276" s="476">
        <f t="shared" si="261"/>
        <v>0</v>
      </c>
      <c r="CS276" s="476">
        <f t="shared" si="261"/>
        <v>0</v>
      </c>
      <c r="CT276" s="476">
        <f t="shared" si="261"/>
        <v>0</v>
      </c>
      <c r="CU276" s="476">
        <f t="shared" si="261"/>
        <v>0</v>
      </c>
      <c r="CV276" s="476">
        <f t="shared" si="261"/>
        <v>0</v>
      </c>
      <c r="CW276" s="476">
        <f t="shared" si="261"/>
        <v>0</v>
      </c>
      <c r="CX276" s="476">
        <f t="shared" si="261"/>
        <v>0</v>
      </c>
      <c r="CY276" s="476">
        <f t="shared" si="261"/>
        <v>0</v>
      </c>
      <c r="CZ276" s="476">
        <f t="shared" si="261"/>
        <v>0</v>
      </c>
      <c r="DA276" s="476">
        <f t="shared" si="261"/>
        <v>0</v>
      </c>
      <c r="DB276" s="476">
        <f t="shared" si="261"/>
        <v>0</v>
      </c>
      <c r="DC276" s="476">
        <f t="shared" si="261"/>
        <v>0</v>
      </c>
      <c r="DD276" s="476">
        <f t="shared" si="261"/>
        <v>0</v>
      </c>
      <c r="DE276" s="476">
        <f t="shared" si="261"/>
        <v>0</v>
      </c>
      <c r="DF276" s="476">
        <f t="shared" si="261"/>
        <v>0</v>
      </c>
      <c r="DG276" s="476">
        <f t="shared" si="261"/>
        <v>0</v>
      </c>
      <c r="DH276" s="476">
        <f t="shared" si="261"/>
        <v>0</v>
      </c>
      <c r="DI276" s="476">
        <f t="shared" si="261"/>
        <v>0</v>
      </c>
      <c r="DJ276" s="476">
        <f t="shared" si="261"/>
        <v>0</v>
      </c>
      <c r="DK276" s="476">
        <f t="shared" si="261"/>
        <v>0</v>
      </c>
      <c r="DL276" s="476">
        <f t="shared" si="261"/>
        <v>0</v>
      </c>
      <c r="DM276" s="476">
        <f t="shared" si="261"/>
        <v>0</v>
      </c>
      <c r="DN276" s="476">
        <f t="shared" si="261"/>
        <v>0</v>
      </c>
      <c r="DO276" s="476">
        <f t="shared" si="261"/>
        <v>0</v>
      </c>
      <c r="DP276" s="476">
        <f t="shared" si="261"/>
        <v>0</v>
      </c>
      <c r="DQ276" s="476">
        <f t="shared" si="261"/>
        <v>0</v>
      </c>
      <c r="DR276" s="476">
        <f t="shared" si="261"/>
        <v>0</v>
      </c>
      <c r="DS276" s="476">
        <f t="shared" si="261"/>
        <v>0</v>
      </c>
      <c r="DT276" s="476">
        <f t="shared" si="261"/>
        <v>0</v>
      </c>
      <c r="DU276" s="476">
        <f t="shared" si="261"/>
        <v>0</v>
      </c>
      <c r="DV276" s="476">
        <f t="shared" si="261"/>
        <v>0</v>
      </c>
      <c r="DW276" s="476">
        <f t="shared" si="261"/>
        <v>0</v>
      </c>
      <c r="DX276" s="476">
        <f t="shared" si="261"/>
        <v>0</v>
      </c>
      <c r="DY276" s="476">
        <f t="shared" si="261"/>
        <v>0</v>
      </c>
      <c r="DZ276" s="476">
        <f t="shared" si="261"/>
        <v>0</v>
      </c>
      <c r="EA276" s="476">
        <f t="shared" si="261"/>
        <v>0</v>
      </c>
      <c r="EB276" s="476">
        <f t="shared" si="262"/>
        <v>0</v>
      </c>
      <c r="EC276" s="476">
        <f t="shared" ref="EC276:GB280" si="265">EC14-EC145</f>
        <v>0</v>
      </c>
      <c r="ED276" s="476">
        <f t="shared" si="265"/>
        <v>0</v>
      </c>
      <c r="EE276" s="476">
        <f t="shared" si="265"/>
        <v>0</v>
      </c>
      <c r="EF276" s="476">
        <f t="shared" si="265"/>
        <v>0</v>
      </c>
      <c r="EG276" s="476">
        <f t="shared" si="265"/>
        <v>0</v>
      </c>
      <c r="EH276" s="476">
        <f t="shared" si="265"/>
        <v>0</v>
      </c>
      <c r="EI276" s="476">
        <f t="shared" si="265"/>
        <v>0</v>
      </c>
      <c r="EJ276" s="476">
        <f t="shared" si="265"/>
        <v>0</v>
      </c>
      <c r="EK276" s="476">
        <f t="shared" si="265"/>
        <v>0</v>
      </c>
      <c r="EL276" s="476">
        <f t="shared" si="265"/>
        <v>0</v>
      </c>
      <c r="EM276" s="476">
        <f t="shared" si="265"/>
        <v>0</v>
      </c>
      <c r="EN276" s="476">
        <f t="shared" si="265"/>
        <v>0</v>
      </c>
      <c r="EO276" s="476">
        <f t="shared" si="265"/>
        <v>0</v>
      </c>
      <c r="EP276" s="476">
        <f t="shared" si="265"/>
        <v>0</v>
      </c>
      <c r="EQ276" s="476">
        <f t="shared" si="265"/>
        <v>0</v>
      </c>
      <c r="ER276" s="476">
        <f t="shared" si="265"/>
        <v>0</v>
      </c>
      <c r="ES276" s="476">
        <f t="shared" si="265"/>
        <v>0</v>
      </c>
      <c r="ET276" s="476">
        <f t="shared" si="265"/>
        <v>0</v>
      </c>
      <c r="EU276" s="476">
        <f t="shared" si="265"/>
        <v>0</v>
      </c>
      <c r="EV276" s="476">
        <f t="shared" si="265"/>
        <v>0</v>
      </c>
      <c r="EW276" s="476">
        <f t="shared" si="265"/>
        <v>0</v>
      </c>
      <c r="EX276" s="476">
        <f t="shared" si="265"/>
        <v>0</v>
      </c>
      <c r="EY276" s="476">
        <f t="shared" si="265"/>
        <v>0</v>
      </c>
      <c r="EZ276" s="476">
        <f t="shared" si="265"/>
        <v>0</v>
      </c>
      <c r="FA276" s="476">
        <f t="shared" si="265"/>
        <v>0</v>
      </c>
      <c r="FB276" s="476">
        <f t="shared" si="265"/>
        <v>0</v>
      </c>
      <c r="FC276" s="476">
        <f t="shared" si="265"/>
        <v>0</v>
      </c>
      <c r="FD276" s="476">
        <f t="shared" si="265"/>
        <v>0</v>
      </c>
      <c r="FE276" s="476">
        <f t="shared" si="265"/>
        <v>0</v>
      </c>
      <c r="FF276" s="476">
        <f t="shared" si="265"/>
        <v>0</v>
      </c>
      <c r="FG276" s="476">
        <f t="shared" si="265"/>
        <v>0</v>
      </c>
      <c r="FH276" s="476">
        <f t="shared" si="265"/>
        <v>0</v>
      </c>
      <c r="FI276" s="476">
        <f t="shared" si="265"/>
        <v>0</v>
      </c>
      <c r="FJ276" s="476">
        <f t="shared" si="265"/>
        <v>0</v>
      </c>
      <c r="FK276" s="476">
        <f t="shared" si="265"/>
        <v>0</v>
      </c>
      <c r="FL276" s="476">
        <f t="shared" si="265"/>
        <v>0</v>
      </c>
      <c r="FM276" s="476">
        <f t="shared" si="265"/>
        <v>0</v>
      </c>
      <c r="FN276" s="476">
        <f t="shared" si="265"/>
        <v>0</v>
      </c>
      <c r="FO276" s="476">
        <f t="shared" si="265"/>
        <v>0</v>
      </c>
      <c r="FP276" s="476">
        <f t="shared" si="265"/>
        <v>0</v>
      </c>
      <c r="FQ276" s="476">
        <f t="shared" si="265"/>
        <v>0</v>
      </c>
      <c r="FR276" s="476">
        <f t="shared" si="265"/>
        <v>0</v>
      </c>
      <c r="FS276" s="476">
        <f t="shared" si="265"/>
        <v>0</v>
      </c>
      <c r="FT276" s="476">
        <f t="shared" si="265"/>
        <v>0</v>
      </c>
      <c r="FU276" s="476">
        <f t="shared" si="265"/>
        <v>0</v>
      </c>
      <c r="FV276" s="476">
        <f t="shared" si="265"/>
        <v>0</v>
      </c>
      <c r="FW276" s="476">
        <f t="shared" si="265"/>
        <v>0</v>
      </c>
      <c r="FX276" s="476">
        <f t="shared" si="265"/>
        <v>0</v>
      </c>
      <c r="FY276" s="476">
        <f t="shared" si="265"/>
        <v>0</v>
      </c>
      <c r="FZ276" s="476">
        <f t="shared" si="265"/>
        <v>0</v>
      </c>
      <c r="GA276" s="476">
        <f t="shared" si="265"/>
        <v>0</v>
      </c>
      <c r="GB276" s="476">
        <f t="shared" si="265"/>
        <v>0</v>
      </c>
    </row>
    <row r="277" spans="3:184" x14ac:dyDescent="0.35">
      <c r="C277" s="472">
        <f>'QUALIFIED ENGINES'!D16</f>
        <v>91419</v>
      </c>
      <c r="D277" s="476">
        <f t="shared" si="252"/>
        <v>57.9</v>
      </c>
      <c r="E277" s="476">
        <f t="shared" si="263"/>
        <v>299.13</v>
      </c>
      <c r="F277" s="476">
        <f t="shared" si="263"/>
        <v>340</v>
      </c>
      <c r="G277" s="476">
        <f t="shared" si="263"/>
        <v>346.35</v>
      </c>
      <c r="H277" s="476">
        <f t="shared" si="263"/>
        <v>330.02</v>
      </c>
      <c r="I277" s="476">
        <f t="shared" si="263"/>
        <v>138.72999999999999</v>
      </c>
      <c r="J277" s="476">
        <f t="shared" si="263"/>
        <v>264.45</v>
      </c>
      <c r="K277" s="476">
        <f t="shared" si="263"/>
        <v>368.79</v>
      </c>
      <c r="L277" s="476">
        <f t="shared" si="263"/>
        <v>342.04</v>
      </c>
      <c r="M277" s="476">
        <f t="shared" si="263"/>
        <v>323.98</v>
      </c>
      <c r="N277" s="476">
        <f t="shared" si="263"/>
        <v>344.38</v>
      </c>
      <c r="O277" s="476">
        <f t="shared" si="263"/>
        <v>333.28</v>
      </c>
      <c r="P277" s="476">
        <f t="shared" si="263"/>
        <v>375.21</v>
      </c>
      <c r="Q277" s="476">
        <f t="shared" si="263"/>
        <v>380.97</v>
      </c>
      <c r="R277" s="476">
        <f t="shared" si="263"/>
        <v>0</v>
      </c>
      <c r="S277" s="476">
        <f t="shared" si="263"/>
        <v>337.93</v>
      </c>
      <c r="T277" s="476">
        <f t="shared" si="263"/>
        <v>390.9</v>
      </c>
      <c r="U277" s="476">
        <f t="shared" si="263"/>
        <v>365.1</v>
      </c>
      <c r="V277" s="476">
        <f t="shared" si="263"/>
        <v>368.68</v>
      </c>
      <c r="W277" s="476">
        <f t="shared" si="263"/>
        <v>366.77</v>
      </c>
      <c r="X277" s="476">
        <f t="shared" si="263"/>
        <v>383.1</v>
      </c>
      <c r="Y277" s="476">
        <f t="shared" si="263"/>
        <v>398.65</v>
      </c>
      <c r="Z277" s="476">
        <f t="shared" si="263"/>
        <v>341.58</v>
      </c>
      <c r="AA277" s="476">
        <f t="shared" si="263"/>
        <v>272.35000000000002</v>
      </c>
      <c r="AB277" s="476">
        <f t="shared" si="263"/>
        <v>346.47</v>
      </c>
      <c r="AC277" s="476">
        <f t="shared" si="263"/>
        <v>312.27999999999997</v>
      </c>
      <c r="AD277" s="476">
        <f t="shared" si="263"/>
        <v>46.14</v>
      </c>
      <c r="AE277" s="476">
        <f t="shared" si="263"/>
        <v>0</v>
      </c>
      <c r="AF277" s="476">
        <f t="shared" si="263"/>
        <v>72.75</v>
      </c>
      <c r="AG277" s="476">
        <f t="shared" si="263"/>
        <v>320.89999999999998</v>
      </c>
      <c r="AH277" s="476">
        <f t="shared" si="263"/>
        <v>306.69</v>
      </c>
      <c r="AI277" s="476">
        <f t="shared" si="263"/>
        <v>384.41</v>
      </c>
      <c r="AJ277" s="476">
        <f t="shared" si="263"/>
        <v>361.42</v>
      </c>
      <c r="AK277" s="476">
        <f t="shared" si="263"/>
        <v>346.48</v>
      </c>
      <c r="AL277" s="476">
        <f t="shared" si="263"/>
        <v>364.02</v>
      </c>
      <c r="AM277" s="476">
        <f t="shared" si="263"/>
        <v>306.43</v>
      </c>
      <c r="AN277" s="476">
        <f t="shared" si="263"/>
        <v>260.5</v>
      </c>
      <c r="AO277" s="476">
        <f t="shared" si="263"/>
        <v>358.41</v>
      </c>
      <c r="AP277" s="476">
        <f t="shared" si="263"/>
        <v>335.29</v>
      </c>
      <c r="AQ277" s="476">
        <f t="shared" si="263"/>
        <v>253.23</v>
      </c>
      <c r="AR277" s="476">
        <f t="shared" si="263"/>
        <v>0</v>
      </c>
      <c r="AS277" s="476">
        <f t="shared" si="263"/>
        <v>0</v>
      </c>
      <c r="AT277" s="476">
        <f t="shared" si="263"/>
        <v>0</v>
      </c>
      <c r="AU277" s="476">
        <f t="shared" si="263"/>
        <v>0</v>
      </c>
      <c r="AV277" s="476">
        <f t="shared" si="263"/>
        <v>0</v>
      </c>
      <c r="AW277" s="476">
        <f t="shared" si="263"/>
        <v>0</v>
      </c>
      <c r="AX277" s="476">
        <f t="shared" si="263"/>
        <v>0</v>
      </c>
      <c r="AY277" s="476">
        <f t="shared" si="263"/>
        <v>0</v>
      </c>
      <c r="AZ277" s="476">
        <f t="shared" si="263"/>
        <v>0</v>
      </c>
      <c r="BA277" s="476">
        <f t="shared" si="263"/>
        <v>0</v>
      </c>
      <c r="BB277" s="476">
        <f t="shared" si="263"/>
        <v>0</v>
      </c>
      <c r="BC277" s="476">
        <f t="shared" si="263"/>
        <v>0</v>
      </c>
      <c r="BD277" s="476">
        <f t="shared" si="263"/>
        <v>0</v>
      </c>
      <c r="BE277" s="476">
        <f t="shared" si="263"/>
        <v>0</v>
      </c>
      <c r="BF277" s="476">
        <f t="shared" si="263"/>
        <v>0</v>
      </c>
      <c r="BG277" s="476">
        <f t="shared" si="263"/>
        <v>0</v>
      </c>
      <c r="BH277" s="476">
        <f t="shared" si="263"/>
        <v>0</v>
      </c>
      <c r="BI277" s="476">
        <f t="shared" si="263"/>
        <v>44.82</v>
      </c>
      <c r="BJ277" s="476">
        <f t="shared" si="263"/>
        <v>79.97</v>
      </c>
      <c r="BK277" s="476">
        <f t="shared" si="263"/>
        <v>321.85000000000002</v>
      </c>
      <c r="BL277" s="476">
        <f t="shared" si="263"/>
        <v>287.58</v>
      </c>
      <c r="BM277" s="476">
        <f t="shared" si="263"/>
        <v>299.42</v>
      </c>
      <c r="BN277" s="476">
        <f t="shared" si="263"/>
        <v>285.06</v>
      </c>
      <c r="BO277" s="476">
        <f t="shared" si="263"/>
        <v>330.35</v>
      </c>
      <c r="BP277" s="476">
        <f t="shared" ref="BP277:EA280" si="266">BP15-BP146</f>
        <v>367.62</v>
      </c>
      <c r="BQ277" s="476">
        <f t="shared" si="266"/>
        <v>218.17</v>
      </c>
      <c r="BR277" s="476">
        <f t="shared" si="266"/>
        <v>143.03</v>
      </c>
      <c r="BS277" s="476">
        <f t="shared" si="266"/>
        <v>19.309999999999999</v>
      </c>
      <c r="BT277" s="476">
        <f t="shared" si="266"/>
        <v>165.43</v>
      </c>
      <c r="BU277" s="476">
        <f t="shared" si="266"/>
        <v>195.03</v>
      </c>
      <c r="BV277" s="476">
        <f t="shared" si="266"/>
        <v>295.93</v>
      </c>
      <c r="BW277" s="476">
        <f t="shared" si="266"/>
        <v>244.74</v>
      </c>
      <c r="BX277" s="476">
        <f t="shared" si="266"/>
        <v>340.45</v>
      </c>
      <c r="BY277" s="476">
        <f t="shared" si="266"/>
        <v>346.18</v>
      </c>
      <c r="BZ277" s="476">
        <f t="shared" si="266"/>
        <v>260.52</v>
      </c>
      <c r="CA277" s="476">
        <f t="shared" si="266"/>
        <v>333.43</v>
      </c>
      <c r="CB277" s="476">
        <f t="shared" si="266"/>
        <v>348.92</v>
      </c>
      <c r="CC277" s="476">
        <f t="shared" si="266"/>
        <v>376.71</v>
      </c>
      <c r="CD277" s="476">
        <f t="shared" si="266"/>
        <v>322.45</v>
      </c>
      <c r="CE277" s="476">
        <f t="shared" si="266"/>
        <v>343.9</v>
      </c>
      <c r="CF277" s="476">
        <f t="shared" si="266"/>
        <v>365.47</v>
      </c>
      <c r="CG277" s="476">
        <f t="shared" si="266"/>
        <v>387.87</v>
      </c>
      <c r="CH277" s="476">
        <f t="shared" si="266"/>
        <v>265.99</v>
      </c>
      <c r="CI277" s="476">
        <f t="shared" si="266"/>
        <v>0</v>
      </c>
      <c r="CJ277" s="476">
        <f t="shared" si="266"/>
        <v>0</v>
      </c>
      <c r="CK277" s="476">
        <f t="shared" si="266"/>
        <v>0</v>
      </c>
      <c r="CL277" s="476">
        <f t="shared" si="266"/>
        <v>0</v>
      </c>
      <c r="CM277" s="476">
        <f t="shared" si="266"/>
        <v>0</v>
      </c>
      <c r="CN277" s="476">
        <f t="shared" si="266"/>
        <v>0</v>
      </c>
      <c r="CO277" s="476">
        <f t="shared" si="266"/>
        <v>0</v>
      </c>
      <c r="CP277" s="476">
        <f t="shared" si="266"/>
        <v>0</v>
      </c>
      <c r="CQ277" s="476">
        <f t="shared" si="266"/>
        <v>0</v>
      </c>
      <c r="CR277" s="476">
        <f t="shared" si="266"/>
        <v>0</v>
      </c>
      <c r="CS277" s="476">
        <f t="shared" si="266"/>
        <v>0</v>
      </c>
      <c r="CT277" s="476">
        <f t="shared" si="266"/>
        <v>0</v>
      </c>
      <c r="CU277" s="476">
        <f t="shared" si="266"/>
        <v>0</v>
      </c>
      <c r="CV277" s="476">
        <f t="shared" si="266"/>
        <v>0</v>
      </c>
      <c r="CW277" s="476">
        <f t="shared" si="266"/>
        <v>0</v>
      </c>
      <c r="CX277" s="476">
        <f t="shared" si="266"/>
        <v>0</v>
      </c>
      <c r="CY277" s="476">
        <f t="shared" si="266"/>
        <v>0</v>
      </c>
      <c r="CZ277" s="476">
        <f t="shared" si="266"/>
        <v>0</v>
      </c>
      <c r="DA277" s="476">
        <f t="shared" si="266"/>
        <v>0</v>
      </c>
      <c r="DB277" s="476">
        <f t="shared" si="266"/>
        <v>0</v>
      </c>
      <c r="DC277" s="476">
        <f t="shared" si="266"/>
        <v>0</v>
      </c>
      <c r="DD277" s="476">
        <f t="shared" si="266"/>
        <v>0</v>
      </c>
      <c r="DE277" s="476">
        <f t="shared" si="266"/>
        <v>0</v>
      </c>
      <c r="DF277" s="476">
        <f t="shared" si="266"/>
        <v>0</v>
      </c>
      <c r="DG277" s="476">
        <f t="shared" si="266"/>
        <v>0</v>
      </c>
      <c r="DH277" s="476">
        <f t="shared" si="266"/>
        <v>0</v>
      </c>
      <c r="DI277" s="476">
        <f t="shared" si="266"/>
        <v>0</v>
      </c>
      <c r="DJ277" s="476">
        <f t="shared" si="266"/>
        <v>0</v>
      </c>
      <c r="DK277" s="476">
        <f t="shared" si="266"/>
        <v>0</v>
      </c>
      <c r="DL277" s="476">
        <f t="shared" si="266"/>
        <v>0</v>
      </c>
      <c r="DM277" s="476">
        <f t="shared" si="266"/>
        <v>0</v>
      </c>
      <c r="DN277" s="476">
        <f t="shared" si="266"/>
        <v>0</v>
      </c>
      <c r="DO277" s="476">
        <f t="shared" si="266"/>
        <v>0</v>
      </c>
      <c r="DP277" s="476">
        <f t="shared" si="266"/>
        <v>0</v>
      </c>
      <c r="DQ277" s="476">
        <f t="shared" si="266"/>
        <v>0</v>
      </c>
      <c r="DR277" s="476">
        <f t="shared" si="266"/>
        <v>0</v>
      </c>
      <c r="DS277" s="476">
        <f t="shared" si="266"/>
        <v>0</v>
      </c>
      <c r="DT277" s="476">
        <f t="shared" si="266"/>
        <v>0</v>
      </c>
      <c r="DU277" s="476">
        <f t="shared" si="266"/>
        <v>0</v>
      </c>
      <c r="DV277" s="476">
        <f t="shared" si="266"/>
        <v>0</v>
      </c>
      <c r="DW277" s="476">
        <f t="shared" si="266"/>
        <v>0</v>
      </c>
      <c r="DX277" s="476">
        <f t="shared" si="266"/>
        <v>0</v>
      </c>
      <c r="DY277" s="476">
        <f t="shared" si="266"/>
        <v>0</v>
      </c>
      <c r="DZ277" s="476">
        <f t="shared" si="266"/>
        <v>0</v>
      </c>
      <c r="EA277" s="476">
        <f t="shared" si="266"/>
        <v>0</v>
      </c>
      <c r="EB277" s="476">
        <f t="shared" si="262"/>
        <v>0</v>
      </c>
      <c r="EC277" s="476">
        <f t="shared" si="265"/>
        <v>0</v>
      </c>
      <c r="ED277" s="476">
        <f t="shared" si="265"/>
        <v>0</v>
      </c>
      <c r="EE277" s="476">
        <f t="shared" si="265"/>
        <v>0</v>
      </c>
      <c r="EF277" s="476">
        <f t="shared" si="265"/>
        <v>0</v>
      </c>
      <c r="EG277" s="476">
        <f t="shared" si="265"/>
        <v>0</v>
      </c>
      <c r="EH277" s="476">
        <f t="shared" si="265"/>
        <v>0</v>
      </c>
      <c r="EI277" s="476">
        <f t="shared" si="265"/>
        <v>0</v>
      </c>
      <c r="EJ277" s="476">
        <f t="shared" si="265"/>
        <v>0</v>
      </c>
      <c r="EK277" s="476">
        <f t="shared" si="265"/>
        <v>0</v>
      </c>
      <c r="EL277" s="476">
        <f t="shared" si="265"/>
        <v>0</v>
      </c>
      <c r="EM277" s="476">
        <f t="shared" si="265"/>
        <v>0</v>
      </c>
      <c r="EN277" s="476">
        <f t="shared" si="265"/>
        <v>0</v>
      </c>
      <c r="EO277" s="476">
        <f t="shared" si="265"/>
        <v>0</v>
      </c>
      <c r="EP277" s="476">
        <f t="shared" si="265"/>
        <v>0</v>
      </c>
      <c r="EQ277" s="476">
        <f t="shared" si="265"/>
        <v>0</v>
      </c>
      <c r="ER277" s="476">
        <f t="shared" si="265"/>
        <v>0</v>
      </c>
      <c r="ES277" s="476">
        <f t="shared" si="265"/>
        <v>0</v>
      </c>
      <c r="ET277" s="476">
        <f t="shared" si="265"/>
        <v>0</v>
      </c>
      <c r="EU277" s="476">
        <f t="shared" si="265"/>
        <v>0</v>
      </c>
      <c r="EV277" s="476">
        <f t="shared" si="265"/>
        <v>0</v>
      </c>
      <c r="EW277" s="476">
        <f t="shared" si="265"/>
        <v>0</v>
      </c>
      <c r="EX277" s="476">
        <f t="shared" si="265"/>
        <v>0</v>
      </c>
      <c r="EY277" s="476">
        <f t="shared" si="265"/>
        <v>0</v>
      </c>
      <c r="EZ277" s="476">
        <f t="shared" si="265"/>
        <v>0</v>
      </c>
      <c r="FA277" s="476">
        <f t="shared" si="265"/>
        <v>0</v>
      </c>
      <c r="FB277" s="476">
        <f t="shared" si="265"/>
        <v>0</v>
      </c>
      <c r="FC277" s="476">
        <f t="shared" si="265"/>
        <v>0</v>
      </c>
      <c r="FD277" s="476">
        <f t="shared" si="265"/>
        <v>0</v>
      </c>
      <c r="FE277" s="476">
        <f t="shared" si="265"/>
        <v>0</v>
      </c>
      <c r="FF277" s="476">
        <f t="shared" si="265"/>
        <v>0</v>
      </c>
      <c r="FG277" s="476">
        <f t="shared" si="265"/>
        <v>0</v>
      </c>
      <c r="FH277" s="476">
        <f t="shared" si="265"/>
        <v>0</v>
      </c>
      <c r="FI277" s="476">
        <f t="shared" si="265"/>
        <v>0</v>
      </c>
      <c r="FJ277" s="476">
        <f t="shared" si="265"/>
        <v>0</v>
      </c>
      <c r="FK277" s="476">
        <f t="shared" si="265"/>
        <v>0</v>
      </c>
      <c r="FL277" s="476">
        <f t="shared" si="265"/>
        <v>0</v>
      </c>
      <c r="FM277" s="476">
        <f t="shared" si="265"/>
        <v>0</v>
      </c>
      <c r="FN277" s="476">
        <f t="shared" si="265"/>
        <v>0</v>
      </c>
      <c r="FO277" s="476">
        <f t="shared" si="265"/>
        <v>0</v>
      </c>
      <c r="FP277" s="476">
        <f t="shared" si="265"/>
        <v>0</v>
      </c>
      <c r="FQ277" s="476">
        <f t="shared" si="265"/>
        <v>0</v>
      </c>
      <c r="FR277" s="476">
        <f t="shared" si="265"/>
        <v>0</v>
      </c>
      <c r="FS277" s="476">
        <f t="shared" si="265"/>
        <v>0</v>
      </c>
      <c r="FT277" s="476">
        <f t="shared" si="265"/>
        <v>0</v>
      </c>
      <c r="FU277" s="476">
        <f t="shared" si="265"/>
        <v>0</v>
      </c>
      <c r="FV277" s="476">
        <f t="shared" si="265"/>
        <v>0</v>
      </c>
      <c r="FW277" s="476">
        <f t="shared" si="265"/>
        <v>0</v>
      </c>
      <c r="FX277" s="476">
        <f t="shared" si="265"/>
        <v>0</v>
      </c>
      <c r="FY277" s="476">
        <f t="shared" si="265"/>
        <v>0</v>
      </c>
      <c r="FZ277" s="476">
        <f t="shared" si="265"/>
        <v>0</v>
      </c>
      <c r="GA277" s="476">
        <f t="shared" si="265"/>
        <v>0</v>
      </c>
      <c r="GB277" s="476">
        <f t="shared" si="265"/>
        <v>0</v>
      </c>
    </row>
    <row r="278" spans="3:184" x14ac:dyDescent="0.35">
      <c r="C278" s="472">
        <f>'QUALIFIED ENGINES'!D17</f>
        <v>91418</v>
      </c>
      <c r="D278" s="476">
        <f t="shared" si="252"/>
        <v>57.9</v>
      </c>
      <c r="E278" s="476">
        <f t="shared" ref="E278:BP281" si="267">E16-E147</f>
        <v>299.13</v>
      </c>
      <c r="F278" s="476">
        <f t="shared" si="267"/>
        <v>340</v>
      </c>
      <c r="G278" s="476">
        <f t="shared" si="267"/>
        <v>346.35</v>
      </c>
      <c r="H278" s="476">
        <f t="shared" si="267"/>
        <v>330.02</v>
      </c>
      <c r="I278" s="476">
        <f t="shared" si="267"/>
        <v>138.72999999999999</v>
      </c>
      <c r="J278" s="476">
        <f t="shared" si="267"/>
        <v>264.45</v>
      </c>
      <c r="K278" s="476">
        <f t="shared" si="267"/>
        <v>368.79</v>
      </c>
      <c r="L278" s="476">
        <f t="shared" si="267"/>
        <v>342.04</v>
      </c>
      <c r="M278" s="476">
        <f t="shared" si="267"/>
        <v>323.98</v>
      </c>
      <c r="N278" s="476">
        <f t="shared" si="267"/>
        <v>344.38</v>
      </c>
      <c r="O278" s="476">
        <f t="shared" si="267"/>
        <v>333.28</v>
      </c>
      <c r="P278" s="476">
        <f t="shared" si="267"/>
        <v>375.21</v>
      </c>
      <c r="Q278" s="476">
        <f t="shared" si="267"/>
        <v>380.97</v>
      </c>
      <c r="R278" s="476">
        <f t="shared" si="267"/>
        <v>0</v>
      </c>
      <c r="S278" s="476">
        <f t="shared" si="267"/>
        <v>337.93</v>
      </c>
      <c r="T278" s="476">
        <f t="shared" si="267"/>
        <v>390.9</v>
      </c>
      <c r="U278" s="476">
        <f t="shared" si="267"/>
        <v>365.1</v>
      </c>
      <c r="V278" s="476">
        <f t="shared" si="267"/>
        <v>368.68</v>
      </c>
      <c r="W278" s="476">
        <f t="shared" si="267"/>
        <v>366.77</v>
      </c>
      <c r="X278" s="476">
        <f t="shared" si="267"/>
        <v>383.1</v>
      </c>
      <c r="Y278" s="476">
        <f t="shared" si="267"/>
        <v>398.65</v>
      </c>
      <c r="Z278" s="476">
        <f t="shared" si="267"/>
        <v>341.58</v>
      </c>
      <c r="AA278" s="476">
        <f t="shared" si="267"/>
        <v>272.35000000000002</v>
      </c>
      <c r="AB278" s="476">
        <f t="shared" si="267"/>
        <v>81.96</v>
      </c>
      <c r="AC278" s="476">
        <f t="shared" si="267"/>
        <v>0</v>
      </c>
      <c r="AD278" s="476">
        <f t="shared" si="267"/>
        <v>0</v>
      </c>
      <c r="AE278" s="476">
        <f t="shared" si="267"/>
        <v>0</v>
      </c>
      <c r="AF278" s="476">
        <f t="shared" si="267"/>
        <v>0</v>
      </c>
      <c r="AG278" s="476">
        <f t="shared" si="267"/>
        <v>0</v>
      </c>
      <c r="AH278" s="476">
        <f t="shared" si="267"/>
        <v>0</v>
      </c>
      <c r="AI278" s="476">
        <f t="shared" si="267"/>
        <v>0</v>
      </c>
      <c r="AJ278" s="476">
        <f t="shared" si="267"/>
        <v>0</v>
      </c>
      <c r="AK278" s="476">
        <f t="shared" si="267"/>
        <v>0</v>
      </c>
      <c r="AL278" s="476">
        <f t="shared" si="267"/>
        <v>0</v>
      </c>
      <c r="AM278" s="476">
        <f t="shared" si="267"/>
        <v>0</v>
      </c>
      <c r="AN278" s="476">
        <f t="shared" si="267"/>
        <v>0</v>
      </c>
      <c r="AO278" s="476">
        <f t="shared" si="267"/>
        <v>0</v>
      </c>
      <c r="AP278" s="476">
        <f t="shared" si="267"/>
        <v>0</v>
      </c>
      <c r="AQ278" s="476">
        <f t="shared" si="267"/>
        <v>0</v>
      </c>
      <c r="AR278" s="476">
        <f t="shared" si="267"/>
        <v>0</v>
      </c>
      <c r="AS278" s="476">
        <f t="shared" si="267"/>
        <v>0</v>
      </c>
      <c r="AT278" s="476">
        <f t="shared" si="267"/>
        <v>0</v>
      </c>
      <c r="AU278" s="476">
        <f t="shared" si="267"/>
        <v>0</v>
      </c>
      <c r="AV278" s="476">
        <f t="shared" si="267"/>
        <v>0</v>
      </c>
      <c r="AW278" s="476">
        <f t="shared" si="267"/>
        <v>0</v>
      </c>
      <c r="AX278" s="476">
        <f t="shared" si="267"/>
        <v>0</v>
      </c>
      <c r="AY278" s="476">
        <f t="shared" si="267"/>
        <v>0</v>
      </c>
      <c r="AZ278" s="476">
        <f t="shared" si="267"/>
        <v>0</v>
      </c>
      <c r="BA278" s="476">
        <f t="shared" si="267"/>
        <v>0</v>
      </c>
      <c r="BB278" s="476">
        <f t="shared" si="267"/>
        <v>0</v>
      </c>
      <c r="BC278" s="476">
        <f t="shared" si="267"/>
        <v>0</v>
      </c>
      <c r="BD278" s="476">
        <f t="shared" si="267"/>
        <v>0</v>
      </c>
      <c r="BE278" s="476">
        <f t="shared" si="267"/>
        <v>0</v>
      </c>
      <c r="BF278" s="476">
        <f t="shared" si="267"/>
        <v>0</v>
      </c>
      <c r="BG278" s="476">
        <f t="shared" si="267"/>
        <v>0</v>
      </c>
      <c r="BH278" s="476">
        <f t="shared" si="267"/>
        <v>0</v>
      </c>
      <c r="BI278" s="476">
        <f t="shared" si="267"/>
        <v>0</v>
      </c>
      <c r="BJ278" s="476">
        <f t="shared" si="267"/>
        <v>0</v>
      </c>
      <c r="BK278" s="476">
        <f t="shared" si="267"/>
        <v>0</v>
      </c>
      <c r="BL278" s="476">
        <f t="shared" si="267"/>
        <v>0</v>
      </c>
      <c r="BM278" s="476">
        <f t="shared" si="267"/>
        <v>0</v>
      </c>
      <c r="BN278" s="476">
        <f t="shared" si="267"/>
        <v>0</v>
      </c>
      <c r="BO278" s="476">
        <f t="shared" si="267"/>
        <v>0</v>
      </c>
      <c r="BP278" s="476">
        <f t="shared" si="267"/>
        <v>0</v>
      </c>
      <c r="BQ278" s="476">
        <f t="shared" si="266"/>
        <v>0</v>
      </c>
      <c r="BR278" s="476">
        <f t="shared" si="266"/>
        <v>0</v>
      </c>
      <c r="BS278" s="476">
        <f t="shared" si="266"/>
        <v>0</v>
      </c>
      <c r="BT278" s="476">
        <f t="shared" si="266"/>
        <v>0</v>
      </c>
      <c r="BU278" s="476">
        <f t="shared" si="266"/>
        <v>0</v>
      </c>
      <c r="BV278" s="476">
        <f t="shared" si="266"/>
        <v>0</v>
      </c>
      <c r="BW278" s="476">
        <f t="shared" si="266"/>
        <v>0</v>
      </c>
      <c r="BX278" s="476">
        <f t="shared" si="266"/>
        <v>0</v>
      </c>
      <c r="BY278" s="476">
        <f t="shared" si="266"/>
        <v>0</v>
      </c>
      <c r="BZ278" s="476">
        <f t="shared" si="266"/>
        <v>0</v>
      </c>
      <c r="CA278" s="476">
        <f t="shared" si="266"/>
        <v>0</v>
      </c>
      <c r="CB278" s="476">
        <f t="shared" si="266"/>
        <v>0</v>
      </c>
      <c r="CC278" s="476">
        <f t="shared" si="266"/>
        <v>0</v>
      </c>
      <c r="CD278" s="476">
        <f t="shared" si="266"/>
        <v>0</v>
      </c>
      <c r="CE278" s="476">
        <f t="shared" si="266"/>
        <v>0</v>
      </c>
      <c r="CF278" s="476">
        <f t="shared" si="266"/>
        <v>0</v>
      </c>
      <c r="CG278" s="476">
        <f t="shared" si="266"/>
        <v>0</v>
      </c>
      <c r="CH278" s="476">
        <f t="shared" si="266"/>
        <v>0</v>
      </c>
      <c r="CI278" s="476">
        <f t="shared" si="266"/>
        <v>0</v>
      </c>
      <c r="CJ278" s="476">
        <f t="shared" si="266"/>
        <v>0</v>
      </c>
      <c r="CK278" s="476">
        <f t="shared" si="266"/>
        <v>0</v>
      </c>
      <c r="CL278" s="476">
        <f t="shared" si="266"/>
        <v>0</v>
      </c>
      <c r="CM278" s="476">
        <f t="shared" si="266"/>
        <v>0</v>
      </c>
      <c r="CN278" s="476">
        <f t="shared" si="266"/>
        <v>0</v>
      </c>
      <c r="CO278" s="476">
        <f t="shared" si="266"/>
        <v>0</v>
      </c>
      <c r="CP278" s="476">
        <f t="shared" si="266"/>
        <v>0</v>
      </c>
      <c r="CQ278" s="476">
        <f t="shared" si="266"/>
        <v>0</v>
      </c>
      <c r="CR278" s="476">
        <f t="shared" si="266"/>
        <v>0</v>
      </c>
      <c r="CS278" s="476">
        <f t="shared" si="266"/>
        <v>0</v>
      </c>
      <c r="CT278" s="476">
        <f t="shared" si="266"/>
        <v>0</v>
      </c>
      <c r="CU278" s="476">
        <f t="shared" si="266"/>
        <v>0</v>
      </c>
      <c r="CV278" s="476">
        <f t="shared" si="266"/>
        <v>0</v>
      </c>
      <c r="CW278" s="476">
        <f t="shared" si="266"/>
        <v>0</v>
      </c>
      <c r="CX278" s="476">
        <f t="shared" si="266"/>
        <v>0</v>
      </c>
      <c r="CY278" s="476">
        <f t="shared" si="266"/>
        <v>0</v>
      </c>
      <c r="CZ278" s="476">
        <f t="shared" si="266"/>
        <v>0</v>
      </c>
      <c r="DA278" s="476">
        <f t="shared" si="266"/>
        <v>0</v>
      </c>
      <c r="DB278" s="476">
        <f t="shared" si="266"/>
        <v>0</v>
      </c>
      <c r="DC278" s="476">
        <f t="shared" si="266"/>
        <v>0</v>
      </c>
      <c r="DD278" s="476">
        <f t="shared" si="266"/>
        <v>0</v>
      </c>
      <c r="DE278" s="476">
        <f t="shared" si="266"/>
        <v>0</v>
      </c>
      <c r="DF278" s="476">
        <f t="shared" si="266"/>
        <v>0</v>
      </c>
      <c r="DG278" s="476">
        <f t="shared" si="266"/>
        <v>0</v>
      </c>
      <c r="DH278" s="476">
        <f t="shared" si="266"/>
        <v>0</v>
      </c>
      <c r="DI278" s="476">
        <f t="shared" si="266"/>
        <v>0</v>
      </c>
      <c r="DJ278" s="476">
        <f t="shared" si="266"/>
        <v>0</v>
      </c>
      <c r="DK278" s="476">
        <f t="shared" si="266"/>
        <v>0</v>
      </c>
      <c r="DL278" s="476">
        <f t="shared" si="266"/>
        <v>0</v>
      </c>
      <c r="DM278" s="476">
        <f t="shared" si="266"/>
        <v>0</v>
      </c>
      <c r="DN278" s="476">
        <f t="shared" si="266"/>
        <v>0</v>
      </c>
      <c r="DO278" s="476">
        <f t="shared" si="266"/>
        <v>0</v>
      </c>
      <c r="DP278" s="476">
        <f t="shared" si="266"/>
        <v>0</v>
      </c>
      <c r="DQ278" s="476">
        <f t="shared" si="266"/>
        <v>0</v>
      </c>
      <c r="DR278" s="476">
        <f t="shared" si="266"/>
        <v>0</v>
      </c>
      <c r="DS278" s="476">
        <f t="shared" si="266"/>
        <v>0</v>
      </c>
      <c r="DT278" s="476">
        <f t="shared" si="266"/>
        <v>0</v>
      </c>
      <c r="DU278" s="476">
        <f t="shared" si="266"/>
        <v>0</v>
      </c>
      <c r="DV278" s="476">
        <f t="shared" si="266"/>
        <v>0</v>
      </c>
      <c r="DW278" s="476">
        <f t="shared" si="266"/>
        <v>0</v>
      </c>
      <c r="DX278" s="476">
        <f t="shared" si="266"/>
        <v>0</v>
      </c>
      <c r="DY278" s="476">
        <f t="shared" si="266"/>
        <v>0</v>
      </c>
      <c r="DZ278" s="476">
        <f t="shared" si="266"/>
        <v>0</v>
      </c>
      <c r="EA278" s="476">
        <f t="shared" si="266"/>
        <v>0</v>
      </c>
      <c r="EB278" s="476">
        <f t="shared" si="262"/>
        <v>0</v>
      </c>
      <c r="EC278" s="476">
        <f t="shared" si="265"/>
        <v>0</v>
      </c>
      <c r="ED278" s="476">
        <f t="shared" si="265"/>
        <v>0</v>
      </c>
      <c r="EE278" s="476">
        <f t="shared" si="265"/>
        <v>0</v>
      </c>
      <c r="EF278" s="476">
        <f t="shared" si="265"/>
        <v>0</v>
      </c>
      <c r="EG278" s="476">
        <f t="shared" si="265"/>
        <v>0</v>
      </c>
      <c r="EH278" s="476">
        <f t="shared" si="265"/>
        <v>0</v>
      </c>
      <c r="EI278" s="476">
        <f t="shared" si="265"/>
        <v>0</v>
      </c>
      <c r="EJ278" s="476">
        <f t="shared" si="265"/>
        <v>0</v>
      </c>
      <c r="EK278" s="476">
        <f t="shared" si="265"/>
        <v>0</v>
      </c>
      <c r="EL278" s="476">
        <f t="shared" si="265"/>
        <v>0</v>
      </c>
      <c r="EM278" s="476">
        <f t="shared" si="265"/>
        <v>0</v>
      </c>
      <c r="EN278" s="476">
        <f t="shared" si="265"/>
        <v>0</v>
      </c>
      <c r="EO278" s="476">
        <f t="shared" si="265"/>
        <v>0</v>
      </c>
      <c r="EP278" s="476">
        <f t="shared" si="265"/>
        <v>0</v>
      </c>
      <c r="EQ278" s="476">
        <f t="shared" si="265"/>
        <v>0</v>
      </c>
      <c r="ER278" s="476">
        <f t="shared" si="265"/>
        <v>0</v>
      </c>
      <c r="ES278" s="476">
        <f t="shared" si="265"/>
        <v>0</v>
      </c>
      <c r="ET278" s="476">
        <f t="shared" si="265"/>
        <v>0</v>
      </c>
      <c r="EU278" s="476">
        <f t="shared" si="265"/>
        <v>0</v>
      </c>
      <c r="EV278" s="476">
        <f t="shared" si="265"/>
        <v>0</v>
      </c>
      <c r="EW278" s="476">
        <f t="shared" si="265"/>
        <v>0</v>
      </c>
      <c r="EX278" s="476">
        <f t="shared" si="265"/>
        <v>0</v>
      </c>
      <c r="EY278" s="476">
        <f t="shared" si="265"/>
        <v>0</v>
      </c>
      <c r="EZ278" s="476">
        <f t="shared" si="265"/>
        <v>0</v>
      </c>
      <c r="FA278" s="476">
        <f t="shared" si="265"/>
        <v>0</v>
      </c>
      <c r="FB278" s="476">
        <f t="shared" si="265"/>
        <v>0</v>
      </c>
      <c r="FC278" s="476">
        <f t="shared" si="265"/>
        <v>0</v>
      </c>
      <c r="FD278" s="476">
        <f t="shared" si="265"/>
        <v>0</v>
      </c>
      <c r="FE278" s="476">
        <f t="shared" si="265"/>
        <v>0</v>
      </c>
      <c r="FF278" s="476">
        <f t="shared" si="265"/>
        <v>0</v>
      </c>
      <c r="FG278" s="476">
        <f t="shared" si="265"/>
        <v>0</v>
      </c>
      <c r="FH278" s="476">
        <f t="shared" si="265"/>
        <v>0</v>
      </c>
      <c r="FI278" s="476">
        <f t="shared" si="265"/>
        <v>0</v>
      </c>
      <c r="FJ278" s="476">
        <f t="shared" si="265"/>
        <v>0</v>
      </c>
      <c r="FK278" s="476">
        <f t="shared" si="265"/>
        <v>0</v>
      </c>
      <c r="FL278" s="476">
        <f t="shared" si="265"/>
        <v>0</v>
      </c>
      <c r="FM278" s="476">
        <f t="shared" si="265"/>
        <v>0</v>
      </c>
      <c r="FN278" s="476">
        <f t="shared" si="265"/>
        <v>0</v>
      </c>
      <c r="FO278" s="476">
        <f t="shared" si="265"/>
        <v>0</v>
      </c>
      <c r="FP278" s="476">
        <f t="shared" si="265"/>
        <v>0</v>
      </c>
      <c r="FQ278" s="476">
        <f t="shared" si="265"/>
        <v>0</v>
      </c>
      <c r="FR278" s="476">
        <f t="shared" si="265"/>
        <v>0</v>
      </c>
      <c r="FS278" s="476">
        <f t="shared" si="265"/>
        <v>0</v>
      </c>
      <c r="FT278" s="476">
        <f t="shared" si="265"/>
        <v>0</v>
      </c>
      <c r="FU278" s="476">
        <f t="shared" si="265"/>
        <v>0</v>
      </c>
      <c r="FV278" s="476">
        <f t="shared" si="265"/>
        <v>0</v>
      </c>
      <c r="FW278" s="476">
        <f t="shared" si="265"/>
        <v>0</v>
      </c>
      <c r="FX278" s="476">
        <f t="shared" si="265"/>
        <v>0</v>
      </c>
      <c r="FY278" s="476">
        <f t="shared" si="265"/>
        <v>0</v>
      </c>
      <c r="FZ278" s="476">
        <f t="shared" si="265"/>
        <v>0</v>
      </c>
      <c r="GA278" s="476">
        <f t="shared" si="265"/>
        <v>0</v>
      </c>
      <c r="GB278" s="476">
        <f t="shared" si="265"/>
        <v>0</v>
      </c>
    </row>
    <row r="279" spans="3:184" x14ac:dyDescent="0.35">
      <c r="C279" s="472">
        <f>'QUALIFIED ENGINES'!D18</f>
        <v>91417</v>
      </c>
      <c r="D279" s="476">
        <f t="shared" si="252"/>
        <v>57.9</v>
      </c>
      <c r="E279" s="476">
        <f t="shared" si="267"/>
        <v>299.13</v>
      </c>
      <c r="F279" s="476">
        <f t="shared" si="267"/>
        <v>340</v>
      </c>
      <c r="G279" s="476">
        <f t="shared" si="267"/>
        <v>346.35</v>
      </c>
      <c r="H279" s="476">
        <f t="shared" si="267"/>
        <v>330.02</v>
      </c>
      <c r="I279" s="476">
        <f t="shared" si="267"/>
        <v>138.72999999999999</v>
      </c>
      <c r="J279" s="476">
        <f t="shared" si="267"/>
        <v>264.45</v>
      </c>
      <c r="K279" s="476">
        <f t="shared" si="267"/>
        <v>368.79</v>
      </c>
      <c r="L279" s="476">
        <f t="shared" si="267"/>
        <v>342.04</v>
      </c>
      <c r="M279" s="476">
        <f t="shared" si="267"/>
        <v>323.98</v>
      </c>
      <c r="N279" s="476">
        <f t="shared" si="267"/>
        <v>344.38</v>
      </c>
      <c r="O279" s="476">
        <f t="shared" si="267"/>
        <v>333.28</v>
      </c>
      <c r="P279" s="476">
        <f t="shared" si="267"/>
        <v>375.21</v>
      </c>
      <c r="Q279" s="476">
        <f t="shared" si="267"/>
        <v>380.97</v>
      </c>
      <c r="R279" s="476">
        <f t="shared" si="267"/>
        <v>0</v>
      </c>
      <c r="S279" s="476">
        <f t="shared" si="267"/>
        <v>337.93</v>
      </c>
      <c r="T279" s="476">
        <f t="shared" si="267"/>
        <v>390.9</v>
      </c>
      <c r="U279" s="476">
        <f t="shared" si="267"/>
        <v>365.1</v>
      </c>
      <c r="V279" s="476">
        <f t="shared" si="267"/>
        <v>368.68</v>
      </c>
      <c r="W279" s="476">
        <f t="shared" si="267"/>
        <v>366.77</v>
      </c>
      <c r="X279" s="476">
        <f t="shared" si="267"/>
        <v>383.1</v>
      </c>
      <c r="Y279" s="476">
        <f t="shared" si="267"/>
        <v>398.65</v>
      </c>
      <c r="Z279" s="476">
        <f t="shared" si="267"/>
        <v>341.58</v>
      </c>
      <c r="AA279" s="476">
        <f t="shared" si="267"/>
        <v>272.35000000000002</v>
      </c>
      <c r="AB279" s="476">
        <f t="shared" si="267"/>
        <v>346.47</v>
      </c>
      <c r="AC279" s="476">
        <f t="shared" si="267"/>
        <v>299.69</v>
      </c>
      <c r="AD279" s="476">
        <f t="shared" si="267"/>
        <v>0</v>
      </c>
      <c r="AE279" s="476">
        <f t="shared" si="267"/>
        <v>0</v>
      </c>
      <c r="AF279" s="476">
        <f t="shared" si="267"/>
        <v>72.75</v>
      </c>
      <c r="AG279" s="476">
        <f t="shared" si="267"/>
        <v>320.89999999999998</v>
      </c>
      <c r="AH279" s="476">
        <f t="shared" si="267"/>
        <v>306.69</v>
      </c>
      <c r="AI279" s="476">
        <f t="shared" si="267"/>
        <v>384.41</v>
      </c>
      <c r="AJ279" s="476">
        <f t="shared" si="267"/>
        <v>361.42</v>
      </c>
      <c r="AK279" s="476">
        <f t="shared" si="267"/>
        <v>346.48</v>
      </c>
      <c r="AL279" s="476">
        <f t="shared" si="267"/>
        <v>364.02</v>
      </c>
      <c r="AM279" s="476">
        <f t="shared" si="267"/>
        <v>306.43</v>
      </c>
      <c r="AN279" s="476">
        <f t="shared" si="267"/>
        <v>260.5</v>
      </c>
      <c r="AO279" s="476">
        <f t="shared" si="267"/>
        <v>358.41</v>
      </c>
      <c r="AP279" s="476">
        <f t="shared" si="267"/>
        <v>335.29</v>
      </c>
      <c r="AQ279" s="476">
        <f t="shared" si="267"/>
        <v>253.23</v>
      </c>
      <c r="AR279" s="476">
        <f t="shared" si="267"/>
        <v>0</v>
      </c>
      <c r="AS279" s="476">
        <f t="shared" si="267"/>
        <v>0</v>
      </c>
      <c r="AT279" s="476">
        <f t="shared" si="267"/>
        <v>0</v>
      </c>
      <c r="AU279" s="476">
        <f t="shared" si="267"/>
        <v>0</v>
      </c>
      <c r="AV279" s="476">
        <f t="shared" si="267"/>
        <v>0</v>
      </c>
      <c r="AW279" s="476">
        <f t="shared" si="267"/>
        <v>0</v>
      </c>
      <c r="AX279" s="476">
        <f t="shared" si="267"/>
        <v>0</v>
      </c>
      <c r="AY279" s="476">
        <f t="shared" si="267"/>
        <v>0</v>
      </c>
      <c r="AZ279" s="476">
        <f t="shared" si="267"/>
        <v>0</v>
      </c>
      <c r="BA279" s="476">
        <f t="shared" si="267"/>
        <v>0</v>
      </c>
      <c r="BB279" s="476">
        <f t="shared" si="267"/>
        <v>0</v>
      </c>
      <c r="BC279" s="476">
        <f t="shared" si="267"/>
        <v>0</v>
      </c>
      <c r="BD279" s="476">
        <f t="shared" si="267"/>
        <v>0</v>
      </c>
      <c r="BE279" s="476">
        <f t="shared" si="267"/>
        <v>0</v>
      </c>
      <c r="BF279" s="476">
        <f t="shared" si="267"/>
        <v>0</v>
      </c>
      <c r="BG279" s="476">
        <f t="shared" si="267"/>
        <v>0</v>
      </c>
      <c r="BH279" s="476">
        <f t="shared" si="267"/>
        <v>0</v>
      </c>
      <c r="BI279" s="476">
        <f t="shared" si="267"/>
        <v>44.82</v>
      </c>
      <c r="BJ279" s="476">
        <f t="shared" si="267"/>
        <v>79.97</v>
      </c>
      <c r="BK279" s="476">
        <f t="shared" si="267"/>
        <v>321.85000000000002</v>
      </c>
      <c r="BL279" s="476">
        <f t="shared" si="267"/>
        <v>287.58</v>
      </c>
      <c r="BM279" s="476">
        <f t="shared" si="267"/>
        <v>299.42</v>
      </c>
      <c r="BN279" s="476">
        <f t="shared" si="267"/>
        <v>285.06</v>
      </c>
      <c r="BO279" s="476">
        <f t="shared" si="267"/>
        <v>330.35</v>
      </c>
      <c r="BP279" s="476">
        <f t="shared" si="267"/>
        <v>367.62</v>
      </c>
      <c r="BQ279" s="476">
        <f t="shared" si="266"/>
        <v>218.17</v>
      </c>
      <c r="BR279" s="476">
        <f t="shared" si="266"/>
        <v>143.03</v>
      </c>
      <c r="BS279" s="476">
        <f t="shared" si="266"/>
        <v>19.309999999999999</v>
      </c>
      <c r="BT279" s="476">
        <f t="shared" si="266"/>
        <v>0</v>
      </c>
      <c r="BU279" s="476">
        <f t="shared" si="266"/>
        <v>0</v>
      </c>
      <c r="BV279" s="476">
        <f t="shared" si="266"/>
        <v>0</v>
      </c>
      <c r="BW279" s="476">
        <f t="shared" si="266"/>
        <v>0</v>
      </c>
      <c r="BX279" s="476">
        <f t="shared" si="266"/>
        <v>0</v>
      </c>
      <c r="BY279" s="476">
        <f t="shared" si="266"/>
        <v>168.64</v>
      </c>
      <c r="BZ279" s="476">
        <f t="shared" si="266"/>
        <v>416.99</v>
      </c>
      <c r="CA279" s="476">
        <f t="shared" si="266"/>
        <v>389.85</v>
      </c>
      <c r="CB279" s="476">
        <f t="shared" si="266"/>
        <v>463.01</v>
      </c>
      <c r="CC279" s="476">
        <f t="shared" si="266"/>
        <v>407.2</v>
      </c>
      <c r="CD279" s="476">
        <f t="shared" si="266"/>
        <v>417</v>
      </c>
      <c r="CE279" s="476">
        <f t="shared" si="266"/>
        <v>379.3</v>
      </c>
      <c r="CF279" s="476">
        <f t="shared" si="266"/>
        <v>443.15</v>
      </c>
      <c r="CG279" s="476">
        <f t="shared" si="266"/>
        <v>399.74</v>
      </c>
      <c r="CH279" s="476">
        <f t="shared" si="266"/>
        <v>398.36</v>
      </c>
      <c r="CI279" s="476">
        <f t="shared" si="266"/>
        <v>424.8</v>
      </c>
      <c r="CJ279" s="476">
        <f t="shared" si="266"/>
        <v>394.59</v>
      </c>
      <c r="CK279" s="476">
        <f t="shared" si="266"/>
        <v>0</v>
      </c>
      <c r="CL279" s="476">
        <f t="shared" si="266"/>
        <v>0</v>
      </c>
      <c r="CM279" s="476">
        <f t="shared" si="266"/>
        <v>0</v>
      </c>
      <c r="CN279" s="476">
        <f t="shared" si="266"/>
        <v>0</v>
      </c>
      <c r="CO279" s="476">
        <f t="shared" si="266"/>
        <v>0</v>
      </c>
      <c r="CP279" s="476">
        <f t="shared" si="266"/>
        <v>0</v>
      </c>
      <c r="CQ279" s="476">
        <f t="shared" si="266"/>
        <v>0</v>
      </c>
      <c r="CR279" s="476">
        <f t="shared" si="266"/>
        <v>0</v>
      </c>
      <c r="CS279" s="476">
        <f t="shared" si="266"/>
        <v>0</v>
      </c>
      <c r="CT279" s="476">
        <f t="shared" si="266"/>
        <v>0</v>
      </c>
      <c r="CU279" s="476">
        <f t="shared" si="266"/>
        <v>0</v>
      </c>
      <c r="CV279" s="476">
        <f t="shared" si="266"/>
        <v>0</v>
      </c>
      <c r="CW279" s="476">
        <f t="shared" si="266"/>
        <v>0</v>
      </c>
      <c r="CX279" s="476">
        <f t="shared" si="266"/>
        <v>0</v>
      </c>
      <c r="CY279" s="476">
        <f t="shared" si="266"/>
        <v>0</v>
      </c>
      <c r="CZ279" s="476">
        <f t="shared" si="266"/>
        <v>0</v>
      </c>
      <c r="DA279" s="476">
        <f t="shared" si="266"/>
        <v>0</v>
      </c>
      <c r="DB279" s="476">
        <f t="shared" si="266"/>
        <v>0</v>
      </c>
      <c r="DC279" s="476">
        <f t="shared" si="266"/>
        <v>0</v>
      </c>
      <c r="DD279" s="476">
        <f t="shared" si="266"/>
        <v>0</v>
      </c>
      <c r="DE279" s="476">
        <f t="shared" si="266"/>
        <v>0</v>
      </c>
      <c r="DF279" s="476">
        <f t="shared" si="266"/>
        <v>0</v>
      </c>
      <c r="DG279" s="476">
        <f t="shared" si="266"/>
        <v>0</v>
      </c>
      <c r="DH279" s="476">
        <f t="shared" si="266"/>
        <v>0</v>
      </c>
      <c r="DI279" s="476">
        <f t="shared" si="266"/>
        <v>0</v>
      </c>
      <c r="DJ279" s="476">
        <f t="shared" si="266"/>
        <v>0</v>
      </c>
      <c r="DK279" s="476">
        <f t="shared" si="266"/>
        <v>0</v>
      </c>
      <c r="DL279" s="476">
        <f t="shared" si="266"/>
        <v>0</v>
      </c>
      <c r="DM279" s="476">
        <f t="shared" si="266"/>
        <v>0</v>
      </c>
      <c r="DN279" s="476">
        <f t="shared" si="266"/>
        <v>0</v>
      </c>
      <c r="DO279" s="476">
        <f t="shared" si="266"/>
        <v>0</v>
      </c>
      <c r="DP279" s="476">
        <f t="shared" si="266"/>
        <v>0</v>
      </c>
      <c r="DQ279" s="476">
        <f t="shared" si="266"/>
        <v>0</v>
      </c>
      <c r="DR279" s="476">
        <f t="shared" si="266"/>
        <v>0</v>
      </c>
      <c r="DS279" s="476">
        <f t="shared" si="266"/>
        <v>0</v>
      </c>
      <c r="DT279" s="476">
        <f t="shared" si="266"/>
        <v>0</v>
      </c>
      <c r="DU279" s="476">
        <f t="shared" si="266"/>
        <v>0</v>
      </c>
      <c r="DV279" s="476">
        <f t="shared" si="266"/>
        <v>0</v>
      </c>
      <c r="DW279" s="476">
        <f t="shared" si="266"/>
        <v>0</v>
      </c>
      <c r="DX279" s="476">
        <f t="shared" si="266"/>
        <v>0</v>
      </c>
      <c r="DY279" s="476">
        <f t="shared" si="266"/>
        <v>0</v>
      </c>
      <c r="DZ279" s="476">
        <f t="shared" si="266"/>
        <v>0</v>
      </c>
      <c r="EA279" s="476">
        <f t="shared" si="266"/>
        <v>0</v>
      </c>
      <c r="EB279" s="476">
        <f t="shared" si="262"/>
        <v>0</v>
      </c>
      <c r="EC279" s="476">
        <f t="shared" si="265"/>
        <v>0</v>
      </c>
      <c r="ED279" s="476">
        <f t="shared" si="265"/>
        <v>0</v>
      </c>
      <c r="EE279" s="476">
        <f t="shared" si="265"/>
        <v>0</v>
      </c>
      <c r="EF279" s="476">
        <f t="shared" si="265"/>
        <v>0</v>
      </c>
      <c r="EG279" s="476">
        <f t="shared" si="265"/>
        <v>0</v>
      </c>
      <c r="EH279" s="476">
        <f t="shared" si="265"/>
        <v>0</v>
      </c>
      <c r="EI279" s="476">
        <f t="shared" si="265"/>
        <v>0</v>
      </c>
      <c r="EJ279" s="476">
        <f t="shared" si="265"/>
        <v>0</v>
      </c>
      <c r="EK279" s="476">
        <f t="shared" si="265"/>
        <v>0</v>
      </c>
      <c r="EL279" s="476">
        <f t="shared" si="265"/>
        <v>0</v>
      </c>
      <c r="EM279" s="476">
        <f t="shared" si="265"/>
        <v>0</v>
      </c>
      <c r="EN279" s="476">
        <f t="shared" si="265"/>
        <v>0</v>
      </c>
      <c r="EO279" s="476">
        <f t="shared" si="265"/>
        <v>0</v>
      </c>
      <c r="EP279" s="476">
        <f t="shared" si="265"/>
        <v>0</v>
      </c>
      <c r="EQ279" s="476">
        <f t="shared" si="265"/>
        <v>0</v>
      </c>
      <c r="ER279" s="476">
        <f t="shared" si="265"/>
        <v>0</v>
      </c>
      <c r="ES279" s="476">
        <f t="shared" si="265"/>
        <v>0</v>
      </c>
      <c r="ET279" s="476">
        <f t="shared" si="265"/>
        <v>0</v>
      </c>
      <c r="EU279" s="476">
        <f t="shared" si="265"/>
        <v>0</v>
      </c>
      <c r="EV279" s="476">
        <f t="shared" si="265"/>
        <v>0</v>
      </c>
      <c r="EW279" s="476">
        <f t="shared" si="265"/>
        <v>0</v>
      </c>
      <c r="EX279" s="476">
        <f t="shared" si="265"/>
        <v>0</v>
      </c>
      <c r="EY279" s="476">
        <f t="shared" si="265"/>
        <v>0</v>
      </c>
      <c r="EZ279" s="476">
        <f t="shared" si="265"/>
        <v>0</v>
      </c>
      <c r="FA279" s="476">
        <f t="shared" si="265"/>
        <v>0</v>
      </c>
      <c r="FB279" s="476">
        <f t="shared" si="265"/>
        <v>0</v>
      </c>
      <c r="FC279" s="476">
        <f t="shared" si="265"/>
        <v>0</v>
      </c>
      <c r="FD279" s="476">
        <f t="shared" si="265"/>
        <v>0</v>
      </c>
      <c r="FE279" s="476">
        <f t="shared" si="265"/>
        <v>0</v>
      </c>
      <c r="FF279" s="476">
        <f t="shared" si="265"/>
        <v>0</v>
      </c>
      <c r="FG279" s="476">
        <f t="shared" si="265"/>
        <v>0</v>
      </c>
      <c r="FH279" s="476">
        <f t="shared" si="265"/>
        <v>0</v>
      </c>
      <c r="FI279" s="476">
        <f t="shared" si="265"/>
        <v>0</v>
      </c>
      <c r="FJ279" s="476">
        <f t="shared" si="265"/>
        <v>0</v>
      </c>
      <c r="FK279" s="476">
        <f t="shared" si="265"/>
        <v>0</v>
      </c>
      <c r="FL279" s="476">
        <f t="shared" si="265"/>
        <v>0</v>
      </c>
      <c r="FM279" s="476">
        <f t="shared" si="265"/>
        <v>0</v>
      </c>
      <c r="FN279" s="476">
        <f t="shared" si="265"/>
        <v>0</v>
      </c>
      <c r="FO279" s="476">
        <f t="shared" si="265"/>
        <v>0</v>
      </c>
      <c r="FP279" s="476">
        <f t="shared" si="265"/>
        <v>0</v>
      </c>
      <c r="FQ279" s="476">
        <f t="shared" si="265"/>
        <v>0</v>
      </c>
      <c r="FR279" s="476">
        <f t="shared" si="265"/>
        <v>0</v>
      </c>
      <c r="FS279" s="476">
        <f t="shared" si="265"/>
        <v>0</v>
      </c>
      <c r="FT279" s="476">
        <f t="shared" si="265"/>
        <v>0</v>
      </c>
      <c r="FU279" s="476">
        <f t="shared" si="265"/>
        <v>0</v>
      </c>
      <c r="FV279" s="476">
        <f t="shared" si="265"/>
        <v>0</v>
      </c>
      <c r="FW279" s="476">
        <f t="shared" si="265"/>
        <v>0</v>
      </c>
      <c r="FX279" s="476">
        <f t="shared" si="265"/>
        <v>0</v>
      </c>
      <c r="FY279" s="476">
        <f t="shared" si="265"/>
        <v>0</v>
      </c>
      <c r="FZ279" s="476">
        <f t="shared" si="265"/>
        <v>0</v>
      </c>
      <c r="GA279" s="476">
        <f t="shared" si="265"/>
        <v>0</v>
      </c>
      <c r="GB279" s="476">
        <f t="shared" si="265"/>
        <v>0</v>
      </c>
    </row>
    <row r="280" spans="3:184" x14ac:dyDescent="0.35">
      <c r="C280" s="472">
        <f>'QUALIFIED ENGINES'!D19</f>
        <v>91423</v>
      </c>
      <c r="D280" s="476">
        <f t="shared" si="252"/>
        <v>0</v>
      </c>
      <c r="E280" s="476">
        <f t="shared" si="267"/>
        <v>0</v>
      </c>
      <c r="F280" s="476">
        <f t="shared" si="267"/>
        <v>0</v>
      </c>
      <c r="G280" s="476">
        <f t="shared" si="267"/>
        <v>17.940000000000001</v>
      </c>
      <c r="H280" s="476">
        <f t="shared" si="267"/>
        <v>339.28</v>
      </c>
      <c r="I280" s="476">
        <f t="shared" si="267"/>
        <v>244.67</v>
      </c>
      <c r="J280" s="476">
        <f t="shared" si="267"/>
        <v>223.35</v>
      </c>
      <c r="K280" s="476">
        <f t="shared" si="267"/>
        <v>313.95999999999998</v>
      </c>
      <c r="L280" s="476">
        <f t="shared" si="267"/>
        <v>363</v>
      </c>
      <c r="M280" s="476">
        <f t="shared" si="267"/>
        <v>277.19</v>
      </c>
      <c r="N280" s="476">
        <f t="shared" si="267"/>
        <v>329.05</v>
      </c>
      <c r="O280" s="476">
        <f t="shared" si="267"/>
        <v>318.44</v>
      </c>
      <c r="P280" s="476">
        <f t="shared" si="267"/>
        <v>412</v>
      </c>
      <c r="Q280" s="476">
        <f t="shared" si="267"/>
        <v>348.62</v>
      </c>
      <c r="R280" s="476">
        <f t="shared" si="267"/>
        <v>0</v>
      </c>
      <c r="S280" s="476">
        <f t="shared" si="267"/>
        <v>355.15</v>
      </c>
      <c r="T280" s="476">
        <f t="shared" si="267"/>
        <v>354.43</v>
      </c>
      <c r="U280" s="476">
        <f t="shared" si="267"/>
        <v>313.42</v>
      </c>
      <c r="V280" s="476">
        <f t="shared" si="267"/>
        <v>285.23</v>
      </c>
      <c r="W280" s="476">
        <f t="shared" si="267"/>
        <v>402.4</v>
      </c>
      <c r="X280" s="476">
        <f t="shared" si="267"/>
        <v>382</v>
      </c>
      <c r="Y280" s="476">
        <f t="shared" si="267"/>
        <v>334.13</v>
      </c>
      <c r="Z280" s="476">
        <f t="shared" si="267"/>
        <v>386.14</v>
      </c>
      <c r="AA280" s="476">
        <f t="shared" si="267"/>
        <v>311.64999999999998</v>
      </c>
      <c r="AB280" s="476">
        <f t="shared" si="267"/>
        <v>359.58</v>
      </c>
      <c r="AC280" s="476">
        <f t="shared" si="267"/>
        <v>357.33</v>
      </c>
      <c r="AD280" s="476">
        <f t="shared" si="267"/>
        <v>366.5</v>
      </c>
      <c r="AE280" s="476">
        <f t="shared" si="267"/>
        <v>367.5</v>
      </c>
      <c r="AF280" s="476">
        <f t="shared" si="267"/>
        <v>148.65</v>
      </c>
      <c r="AG280" s="476">
        <f t="shared" si="267"/>
        <v>115.9</v>
      </c>
      <c r="AH280" s="476">
        <f t="shared" si="267"/>
        <v>353.37</v>
      </c>
      <c r="AI280" s="476">
        <f t="shared" si="267"/>
        <v>335.33</v>
      </c>
      <c r="AJ280" s="476">
        <f t="shared" si="267"/>
        <v>364.35</v>
      </c>
      <c r="AK280" s="476">
        <f t="shared" si="267"/>
        <v>352.39</v>
      </c>
      <c r="AL280" s="476">
        <f t="shared" si="267"/>
        <v>397.78</v>
      </c>
      <c r="AM280" s="476">
        <f t="shared" si="267"/>
        <v>335.08</v>
      </c>
      <c r="AN280" s="476">
        <f t="shared" si="267"/>
        <v>415.98</v>
      </c>
      <c r="AO280" s="476">
        <f t="shared" si="267"/>
        <v>243.42</v>
      </c>
      <c r="AP280" s="476">
        <f t="shared" si="267"/>
        <v>128.91</v>
      </c>
      <c r="AQ280" s="476">
        <f t="shared" si="267"/>
        <v>0</v>
      </c>
      <c r="AR280" s="476">
        <f t="shared" si="267"/>
        <v>0</v>
      </c>
      <c r="AS280" s="476">
        <f t="shared" si="267"/>
        <v>0</v>
      </c>
      <c r="AT280" s="476">
        <f t="shared" si="267"/>
        <v>0</v>
      </c>
      <c r="AU280" s="476">
        <f t="shared" si="267"/>
        <v>0</v>
      </c>
      <c r="AV280" s="476">
        <f t="shared" si="267"/>
        <v>0</v>
      </c>
      <c r="AW280" s="476">
        <f t="shared" si="267"/>
        <v>0</v>
      </c>
      <c r="AX280" s="476">
        <f t="shared" si="267"/>
        <v>0</v>
      </c>
      <c r="AY280" s="476">
        <f t="shared" si="267"/>
        <v>0</v>
      </c>
      <c r="AZ280" s="476">
        <f t="shared" si="267"/>
        <v>0</v>
      </c>
      <c r="BA280" s="476">
        <f t="shared" si="267"/>
        <v>0</v>
      </c>
      <c r="BB280" s="476">
        <f t="shared" si="267"/>
        <v>0</v>
      </c>
      <c r="BC280" s="476">
        <f t="shared" si="267"/>
        <v>0</v>
      </c>
      <c r="BD280" s="476">
        <f t="shared" si="267"/>
        <v>0</v>
      </c>
      <c r="BE280" s="476">
        <f t="shared" si="267"/>
        <v>0</v>
      </c>
      <c r="BF280" s="476">
        <f t="shared" si="267"/>
        <v>0</v>
      </c>
      <c r="BG280" s="476">
        <f t="shared" si="267"/>
        <v>0</v>
      </c>
      <c r="BH280" s="476">
        <f t="shared" si="267"/>
        <v>0</v>
      </c>
      <c r="BI280" s="476">
        <f t="shared" si="267"/>
        <v>0</v>
      </c>
      <c r="BJ280" s="476">
        <f t="shared" si="267"/>
        <v>265.49</v>
      </c>
      <c r="BK280" s="476">
        <f t="shared" si="267"/>
        <v>392.15</v>
      </c>
      <c r="BL280" s="476">
        <f t="shared" si="267"/>
        <v>393.78</v>
      </c>
      <c r="BM280" s="476">
        <f t="shared" si="267"/>
        <v>356.5</v>
      </c>
      <c r="BN280" s="476">
        <f t="shared" si="267"/>
        <v>331.25</v>
      </c>
      <c r="BO280" s="476">
        <f t="shared" si="267"/>
        <v>318.45999999999998</v>
      </c>
      <c r="BP280" s="476">
        <f t="shared" si="267"/>
        <v>353.64</v>
      </c>
      <c r="BQ280" s="476">
        <f t="shared" si="266"/>
        <v>272.51</v>
      </c>
      <c r="BR280" s="476">
        <f t="shared" si="266"/>
        <v>333.82</v>
      </c>
      <c r="BS280" s="476">
        <f t="shared" si="266"/>
        <v>377.67</v>
      </c>
      <c r="BT280" s="476">
        <f t="shared" si="266"/>
        <v>367.27</v>
      </c>
      <c r="BU280" s="476">
        <f t="shared" si="266"/>
        <v>378.38</v>
      </c>
      <c r="BV280" s="476">
        <f t="shared" si="266"/>
        <v>375.02</v>
      </c>
      <c r="BW280" s="476">
        <f t="shared" si="266"/>
        <v>412.3</v>
      </c>
      <c r="BX280" s="476">
        <f t="shared" si="266"/>
        <v>466.75</v>
      </c>
      <c r="BY280" s="476">
        <f t="shared" si="266"/>
        <v>31.28</v>
      </c>
      <c r="BZ280" s="476">
        <f t="shared" si="266"/>
        <v>180.7</v>
      </c>
      <c r="CA280" s="476">
        <f t="shared" si="266"/>
        <v>361.25</v>
      </c>
      <c r="CB280" s="476">
        <f t="shared" si="266"/>
        <v>374.8</v>
      </c>
      <c r="CC280" s="476">
        <f t="shared" si="266"/>
        <v>390.9</v>
      </c>
      <c r="CD280" s="476">
        <f t="shared" si="266"/>
        <v>399.17</v>
      </c>
      <c r="CE280" s="476">
        <f t="shared" si="266"/>
        <v>349.48</v>
      </c>
      <c r="CF280" s="476">
        <f t="shared" si="266"/>
        <v>479.05</v>
      </c>
      <c r="CG280" s="476">
        <f t="shared" si="266"/>
        <v>427.02</v>
      </c>
      <c r="CH280" s="476">
        <f t="shared" si="266"/>
        <v>464.26</v>
      </c>
      <c r="CI280" s="476">
        <f t="shared" si="266"/>
        <v>457.12</v>
      </c>
      <c r="CJ280" s="476">
        <f t="shared" si="266"/>
        <v>458.75</v>
      </c>
      <c r="CK280" s="476">
        <f t="shared" si="266"/>
        <v>438.26</v>
      </c>
      <c r="CL280" s="476">
        <f t="shared" si="266"/>
        <v>465.74</v>
      </c>
      <c r="CM280" s="476">
        <f t="shared" si="266"/>
        <v>475.3</v>
      </c>
      <c r="CN280" s="476">
        <f t="shared" si="266"/>
        <v>391.32</v>
      </c>
      <c r="CO280" s="476">
        <f t="shared" si="266"/>
        <v>436.35</v>
      </c>
      <c r="CP280" s="476">
        <f t="shared" si="266"/>
        <v>474.78</v>
      </c>
      <c r="CQ280" s="476">
        <f t="shared" si="266"/>
        <v>379.77</v>
      </c>
      <c r="CR280" s="476">
        <f t="shared" si="266"/>
        <v>0</v>
      </c>
      <c r="CS280" s="476">
        <f t="shared" si="266"/>
        <v>110.86</v>
      </c>
      <c r="CT280" s="476">
        <f t="shared" si="266"/>
        <v>143.74</v>
      </c>
      <c r="CU280" s="476">
        <f t="shared" si="266"/>
        <v>0</v>
      </c>
      <c r="CV280" s="476">
        <f t="shared" si="266"/>
        <v>0</v>
      </c>
      <c r="CW280" s="476">
        <f t="shared" si="266"/>
        <v>0</v>
      </c>
      <c r="CX280" s="476">
        <f t="shared" si="266"/>
        <v>0</v>
      </c>
      <c r="CY280" s="476">
        <f t="shared" si="266"/>
        <v>0</v>
      </c>
      <c r="CZ280" s="476">
        <f t="shared" si="266"/>
        <v>0</v>
      </c>
      <c r="DA280" s="476">
        <f t="shared" si="266"/>
        <v>0</v>
      </c>
      <c r="DB280" s="476">
        <f t="shared" si="266"/>
        <v>0</v>
      </c>
      <c r="DC280" s="476">
        <f t="shared" si="266"/>
        <v>229.42</v>
      </c>
      <c r="DD280" s="476">
        <f t="shared" si="266"/>
        <v>374.57</v>
      </c>
      <c r="DE280" s="476">
        <f t="shared" si="266"/>
        <v>368.75</v>
      </c>
      <c r="DF280" s="476">
        <f t="shared" si="266"/>
        <v>322.92</v>
      </c>
      <c r="DG280" s="476">
        <f t="shared" si="266"/>
        <v>220.9</v>
      </c>
      <c r="DH280" s="476">
        <f t="shared" si="266"/>
        <v>0</v>
      </c>
      <c r="DI280" s="476">
        <f t="shared" si="266"/>
        <v>0</v>
      </c>
      <c r="DJ280" s="476">
        <f t="shared" si="266"/>
        <v>0</v>
      </c>
      <c r="DK280" s="476">
        <f t="shared" si="266"/>
        <v>0</v>
      </c>
      <c r="DL280" s="476">
        <f t="shared" si="266"/>
        <v>0</v>
      </c>
      <c r="DM280" s="476">
        <f t="shared" si="266"/>
        <v>0</v>
      </c>
      <c r="DN280" s="476">
        <f t="shared" si="266"/>
        <v>0</v>
      </c>
      <c r="DO280" s="476">
        <f t="shared" si="266"/>
        <v>0</v>
      </c>
      <c r="DP280" s="476">
        <f t="shared" si="266"/>
        <v>0</v>
      </c>
      <c r="DQ280" s="476">
        <f t="shared" si="266"/>
        <v>0</v>
      </c>
      <c r="DR280" s="476">
        <f t="shared" si="266"/>
        <v>0</v>
      </c>
      <c r="DS280" s="476">
        <f t="shared" si="266"/>
        <v>0</v>
      </c>
      <c r="DT280" s="476">
        <f t="shared" si="266"/>
        <v>0</v>
      </c>
      <c r="DU280" s="476">
        <f t="shared" si="266"/>
        <v>0</v>
      </c>
      <c r="DV280" s="476">
        <f t="shared" si="266"/>
        <v>0</v>
      </c>
      <c r="DW280" s="476">
        <f t="shared" si="266"/>
        <v>0</v>
      </c>
      <c r="DX280" s="476">
        <f t="shared" si="266"/>
        <v>0</v>
      </c>
      <c r="DY280" s="476">
        <f t="shared" si="266"/>
        <v>0</v>
      </c>
      <c r="DZ280" s="476">
        <f t="shared" si="266"/>
        <v>0</v>
      </c>
      <c r="EA280" s="476">
        <f t="shared" si="266"/>
        <v>0</v>
      </c>
      <c r="EB280" s="476">
        <f t="shared" si="262"/>
        <v>0</v>
      </c>
      <c r="EC280" s="476">
        <f t="shared" si="265"/>
        <v>0</v>
      </c>
      <c r="ED280" s="476">
        <f t="shared" si="265"/>
        <v>0</v>
      </c>
      <c r="EE280" s="476">
        <f t="shared" si="265"/>
        <v>0</v>
      </c>
      <c r="EF280" s="476">
        <f t="shared" si="265"/>
        <v>0</v>
      </c>
      <c r="EG280" s="476">
        <f t="shared" si="265"/>
        <v>0</v>
      </c>
      <c r="EH280" s="476">
        <f t="shared" si="265"/>
        <v>0</v>
      </c>
      <c r="EI280" s="476">
        <f t="shared" si="265"/>
        <v>0</v>
      </c>
      <c r="EJ280" s="476">
        <f t="shared" si="265"/>
        <v>0</v>
      </c>
      <c r="EK280" s="476">
        <f t="shared" si="265"/>
        <v>0</v>
      </c>
      <c r="EL280" s="476">
        <f t="shared" si="265"/>
        <v>0</v>
      </c>
      <c r="EM280" s="476">
        <f t="shared" si="265"/>
        <v>0</v>
      </c>
      <c r="EN280" s="476">
        <f t="shared" si="265"/>
        <v>0</v>
      </c>
      <c r="EO280" s="476">
        <f t="shared" si="265"/>
        <v>0</v>
      </c>
      <c r="EP280" s="476">
        <f t="shared" si="265"/>
        <v>0</v>
      </c>
      <c r="EQ280" s="476">
        <f t="shared" si="265"/>
        <v>0</v>
      </c>
      <c r="ER280" s="476">
        <f t="shared" si="265"/>
        <v>0</v>
      </c>
      <c r="ES280" s="476">
        <f t="shared" si="265"/>
        <v>0</v>
      </c>
      <c r="ET280" s="476">
        <f t="shared" si="265"/>
        <v>0</v>
      </c>
      <c r="EU280" s="476">
        <f t="shared" si="265"/>
        <v>0</v>
      </c>
      <c r="EV280" s="476">
        <f t="shared" si="265"/>
        <v>0</v>
      </c>
      <c r="EW280" s="476">
        <f t="shared" si="265"/>
        <v>0</v>
      </c>
      <c r="EX280" s="476">
        <f t="shared" si="265"/>
        <v>0</v>
      </c>
      <c r="EY280" s="476">
        <f t="shared" si="265"/>
        <v>0</v>
      </c>
      <c r="EZ280" s="476">
        <f t="shared" si="265"/>
        <v>0</v>
      </c>
      <c r="FA280" s="476">
        <f t="shared" si="265"/>
        <v>0</v>
      </c>
      <c r="FB280" s="476">
        <f t="shared" si="265"/>
        <v>0</v>
      </c>
      <c r="FC280" s="476">
        <f t="shared" si="265"/>
        <v>0</v>
      </c>
      <c r="FD280" s="476">
        <f t="shared" si="265"/>
        <v>0</v>
      </c>
      <c r="FE280" s="476">
        <f t="shared" si="265"/>
        <v>0</v>
      </c>
      <c r="FF280" s="476">
        <f t="shared" si="265"/>
        <v>0</v>
      </c>
      <c r="FG280" s="476">
        <f t="shared" si="265"/>
        <v>0</v>
      </c>
      <c r="FH280" s="476">
        <f t="shared" si="265"/>
        <v>0</v>
      </c>
      <c r="FI280" s="476">
        <f t="shared" si="265"/>
        <v>0</v>
      </c>
      <c r="FJ280" s="476">
        <f t="shared" si="265"/>
        <v>0</v>
      </c>
      <c r="FK280" s="476">
        <f t="shared" si="265"/>
        <v>0</v>
      </c>
      <c r="FL280" s="476">
        <f t="shared" si="265"/>
        <v>0</v>
      </c>
      <c r="FM280" s="476">
        <f t="shared" si="265"/>
        <v>0</v>
      </c>
      <c r="FN280" s="476">
        <f t="shared" si="265"/>
        <v>0</v>
      </c>
      <c r="FO280" s="476">
        <f t="shared" si="265"/>
        <v>0</v>
      </c>
      <c r="FP280" s="476">
        <f t="shared" si="265"/>
        <v>0</v>
      </c>
      <c r="FQ280" s="476">
        <f t="shared" si="265"/>
        <v>0</v>
      </c>
      <c r="FR280" s="476">
        <f t="shared" si="265"/>
        <v>0</v>
      </c>
      <c r="FS280" s="476">
        <f t="shared" si="265"/>
        <v>0</v>
      </c>
      <c r="FT280" s="476">
        <f t="shared" si="265"/>
        <v>0</v>
      </c>
      <c r="FU280" s="476">
        <f t="shared" si="265"/>
        <v>0</v>
      </c>
      <c r="FV280" s="476">
        <f t="shared" si="265"/>
        <v>0</v>
      </c>
      <c r="FW280" s="476">
        <f t="shared" si="265"/>
        <v>0</v>
      </c>
      <c r="FX280" s="476">
        <f>FX18-FX149</f>
        <v>0</v>
      </c>
      <c r="FY280" s="476">
        <f>FY18-FY149</f>
        <v>0</v>
      </c>
      <c r="FZ280" s="476">
        <f>FZ18-FZ149</f>
        <v>0</v>
      </c>
      <c r="GA280" s="476">
        <f>GA18-GA149</f>
        <v>0</v>
      </c>
      <c r="GB280" s="476">
        <f>GB18-GB149</f>
        <v>0</v>
      </c>
    </row>
    <row r="281" spans="3:184" x14ac:dyDescent="0.35">
      <c r="C281" s="472">
        <f>'QUALIFIED ENGINES'!D20</f>
        <v>91421</v>
      </c>
      <c r="D281" s="476">
        <f t="shared" si="252"/>
        <v>0</v>
      </c>
      <c r="E281" s="476">
        <f t="shared" si="267"/>
        <v>0</v>
      </c>
      <c r="F281" s="476">
        <f t="shared" si="267"/>
        <v>0</v>
      </c>
      <c r="G281" s="476">
        <f t="shared" si="267"/>
        <v>17.940000000000001</v>
      </c>
      <c r="H281" s="476">
        <f t="shared" si="267"/>
        <v>339.28</v>
      </c>
      <c r="I281" s="476">
        <f t="shared" si="267"/>
        <v>244.67</v>
      </c>
      <c r="J281" s="476">
        <f t="shared" si="267"/>
        <v>223.35</v>
      </c>
      <c r="K281" s="476">
        <f t="shared" si="267"/>
        <v>313.95999999999998</v>
      </c>
      <c r="L281" s="476">
        <f t="shared" si="267"/>
        <v>363</v>
      </c>
      <c r="M281" s="476">
        <f t="shared" si="267"/>
        <v>277.19</v>
      </c>
      <c r="N281" s="476">
        <f t="shared" si="267"/>
        <v>329.05</v>
      </c>
      <c r="O281" s="476">
        <f t="shared" si="267"/>
        <v>318.44</v>
      </c>
      <c r="P281" s="476">
        <f t="shared" si="267"/>
        <v>412</v>
      </c>
      <c r="Q281" s="476">
        <f t="shared" si="267"/>
        <v>348.62</v>
      </c>
      <c r="R281" s="476">
        <f t="shared" si="267"/>
        <v>0</v>
      </c>
      <c r="S281" s="476">
        <f t="shared" si="267"/>
        <v>355.15</v>
      </c>
      <c r="T281" s="476">
        <f t="shared" si="267"/>
        <v>354.43</v>
      </c>
      <c r="U281" s="476">
        <f t="shared" si="267"/>
        <v>313.42</v>
      </c>
      <c r="V281" s="476">
        <f t="shared" si="267"/>
        <v>285.23</v>
      </c>
      <c r="W281" s="476">
        <f t="shared" si="267"/>
        <v>402.4</v>
      </c>
      <c r="X281" s="476">
        <f t="shared" si="267"/>
        <v>382</v>
      </c>
      <c r="Y281" s="476">
        <f t="shared" si="267"/>
        <v>334.13</v>
      </c>
      <c r="Z281" s="476">
        <f t="shared" si="267"/>
        <v>386.14</v>
      </c>
      <c r="AA281" s="476">
        <f t="shared" si="267"/>
        <v>311.64999999999998</v>
      </c>
      <c r="AB281" s="476">
        <f t="shared" si="267"/>
        <v>359.58</v>
      </c>
      <c r="AC281" s="476">
        <f t="shared" si="267"/>
        <v>357.33</v>
      </c>
      <c r="AD281" s="476">
        <f t="shared" si="267"/>
        <v>366.5</v>
      </c>
      <c r="AE281" s="476">
        <f t="shared" si="267"/>
        <v>367.5</v>
      </c>
      <c r="AF281" s="476">
        <f t="shared" si="267"/>
        <v>148.65</v>
      </c>
      <c r="AG281" s="476">
        <f t="shared" si="267"/>
        <v>68.849999999999994</v>
      </c>
      <c r="AH281" s="476">
        <f t="shared" si="267"/>
        <v>0</v>
      </c>
      <c r="AI281" s="476">
        <f t="shared" si="267"/>
        <v>0</v>
      </c>
      <c r="AJ281" s="476">
        <f t="shared" si="267"/>
        <v>0</v>
      </c>
      <c r="AK281" s="476">
        <f t="shared" si="267"/>
        <v>0</v>
      </c>
      <c r="AL281" s="476">
        <f t="shared" si="267"/>
        <v>85.87</v>
      </c>
      <c r="AM281" s="476">
        <f t="shared" si="267"/>
        <v>335.27</v>
      </c>
      <c r="AN281" s="476">
        <f t="shared" si="267"/>
        <v>358.21</v>
      </c>
      <c r="AO281" s="476">
        <f t="shared" si="267"/>
        <v>364.31</v>
      </c>
      <c r="AP281" s="476">
        <f t="shared" si="267"/>
        <v>340.81</v>
      </c>
      <c r="AQ281" s="476">
        <f t="shared" si="267"/>
        <v>149.65</v>
      </c>
      <c r="AR281" s="476">
        <f t="shared" si="267"/>
        <v>0</v>
      </c>
      <c r="AS281" s="476">
        <f t="shared" si="267"/>
        <v>0</v>
      </c>
      <c r="AT281" s="476">
        <f t="shared" si="267"/>
        <v>0</v>
      </c>
      <c r="AU281" s="476">
        <f t="shared" si="267"/>
        <v>0</v>
      </c>
      <c r="AV281" s="476">
        <f t="shared" si="267"/>
        <v>0.32</v>
      </c>
      <c r="AW281" s="476">
        <f t="shared" si="267"/>
        <v>0</v>
      </c>
      <c r="AX281" s="476">
        <f t="shared" si="267"/>
        <v>0</v>
      </c>
      <c r="AY281" s="476">
        <f t="shared" si="267"/>
        <v>0</v>
      </c>
      <c r="AZ281" s="476">
        <f t="shared" si="267"/>
        <v>0</v>
      </c>
      <c r="BA281" s="476">
        <f t="shared" si="267"/>
        <v>0.71</v>
      </c>
      <c r="BB281" s="476">
        <f t="shared" si="267"/>
        <v>0</v>
      </c>
      <c r="BC281" s="476">
        <f t="shared" si="267"/>
        <v>0</v>
      </c>
      <c r="BD281" s="476">
        <f t="shared" si="267"/>
        <v>0</v>
      </c>
      <c r="BE281" s="476">
        <f t="shared" si="267"/>
        <v>0</v>
      </c>
      <c r="BF281" s="476">
        <f t="shared" si="267"/>
        <v>0</v>
      </c>
      <c r="BG281" s="476">
        <f t="shared" si="267"/>
        <v>0</v>
      </c>
      <c r="BH281" s="476">
        <f t="shared" si="267"/>
        <v>0</v>
      </c>
      <c r="BI281" s="476">
        <f t="shared" si="267"/>
        <v>0</v>
      </c>
      <c r="BJ281" s="476">
        <f t="shared" si="267"/>
        <v>0.62</v>
      </c>
      <c r="BK281" s="476">
        <f t="shared" si="267"/>
        <v>13.92</v>
      </c>
      <c r="BL281" s="476">
        <f t="shared" si="267"/>
        <v>250.33</v>
      </c>
      <c r="BM281" s="476">
        <f t="shared" si="267"/>
        <v>210.22</v>
      </c>
      <c r="BN281" s="476">
        <f t="shared" si="267"/>
        <v>151.63</v>
      </c>
      <c r="BO281" s="476">
        <f t="shared" si="267"/>
        <v>287.45</v>
      </c>
      <c r="BP281" s="476">
        <f t="shared" ref="BP281:EA284" si="268">BP19-BP150</f>
        <v>314.7</v>
      </c>
      <c r="BQ281" s="476">
        <f t="shared" si="268"/>
        <v>95.93</v>
      </c>
      <c r="BR281" s="476">
        <f t="shared" si="268"/>
        <v>80.900000000000006</v>
      </c>
      <c r="BS281" s="476">
        <f t="shared" si="268"/>
        <v>194.04</v>
      </c>
      <c r="BT281" s="476">
        <f t="shared" si="268"/>
        <v>208.3</v>
      </c>
      <c r="BU281" s="476">
        <f t="shared" si="268"/>
        <v>242.12</v>
      </c>
      <c r="BV281" s="476">
        <f t="shared" si="268"/>
        <v>263.41000000000003</v>
      </c>
      <c r="BW281" s="476">
        <f t="shared" si="268"/>
        <v>297.39999999999998</v>
      </c>
      <c r="BX281" s="476">
        <f t="shared" si="268"/>
        <v>347.59</v>
      </c>
      <c r="BY281" s="476">
        <f t="shared" si="268"/>
        <v>326.05</v>
      </c>
      <c r="BZ281" s="476">
        <f t="shared" si="268"/>
        <v>260.27999999999997</v>
      </c>
      <c r="CA281" s="476">
        <f t="shared" si="268"/>
        <v>258.77999999999997</v>
      </c>
      <c r="CB281" s="476">
        <f t="shared" si="268"/>
        <v>373.79</v>
      </c>
      <c r="CC281" s="476">
        <f t="shared" si="268"/>
        <v>342.96</v>
      </c>
      <c r="CD281" s="476">
        <f t="shared" si="268"/>
        <v>376.32</v>
      </c>
      <c r="CE281" s="476">
        <f t="shared" si="268"/>
        <v>370.77</v>
      </c>
      <c r="CF281" s="476">
        <f t="shared" si="268"/>
        <v>398.03</v>
      </c>
      <c r="CG281" s="476">
        <f t="shared" si="268"/>
        <v>363.52</v>
      </c>
      <c r="CH281" s="476">
        <f t="shared" si="268"/>
        <v>388.93</v>
      </c>
      <c r="CI281" s="476">
        <f t="shared" si="268"/>
        <v>357.11</v>
      </c>
      <c r="CJ281" s="476">
        <f t="shared" si="268"/>
        <v>366.78</v>
      </c>
      <c r="CK281" s="476">
        <f t="shared" si="268"/>
        <v>0</v>
      </c>
      <c r="CL281" s="476">
        <f t="shared" si="268"/>
        <v>0</v>
      </c>
      <c r="CM281" s="476">
        <f t="shared" si="268"/>
        <v>0</v>
      </c>
      <c r="CN281" s="476">
        <f t="shared" si="268"/>
        <v>0</v>
      </c>
      <c r="CO281" s="476">
        <f t="shared" si="268"/>
        <v>0</v>
      </c>
      <c r="CP281" s="476">
        <f t="shared" si="268"/>
        <v>0</v>
      </c>
      <c r="CQ281" s="476">
        <f t="shared" si="268"/>
        <v>0</v>
      </c>
      <c r="CR281" s="476">
        <f t="shared" si="268"/>
        <v>0</v>
      </c>
      <c r="CS281" s="476">
        <f t="shared" si="268"/>
        <v>0</v>
      </c>
      <c r="CT281" s="476">
        <f t="shared" si="268"/>
        <v>0</v>
      </c>
      <c r="CU281" s="476">
        <f t="shared" si="268"/>
        <v>0</v>
      </c>
      <c r="CV281" s="476">
        <f t="shared" si="268"/>
        <v>0</v>
      </c>
      <c r="CW281" s="476">
        <f t="shared" si="268"/>
        <v>0</v>
      </c>
      <c r="CX281" s="476">
        <f t="shared" si="268"/>
        <v>0</v>
      </c>
      <c r="CY281" s="476">
        <f t="shared" si="268"/>
        <v>0</v>
      </c>
      <c r="CZ281" s="476">
        <f t="shared" si="268"/>
        <v>0</v>
      </c>
      <c r="DA281" s="476">
        <f t="shared" si="268"/>
        <v>0</v>
      </c>
      <c r="DB281" s="476">
        <f t="shared" si="268"/>
        <v>0</v>
      </c>
      <c r="DC281" s="476">
        <f t="shared" si="268"/>
        <v>0</v>
      </c>
      <c r="DD281" s="476">
        <f t="shared" si="268"/>
        <v>0</v>
      </c>
      <c r="DE281" s="476">
        <f t="shared" si="268"/>
        <v>0</v>
      </c>
      <c r="DF281" s="476">
        <f t="shared" si="268"/>
        <v>0</v>
      </c>
      <c r="DG281" s="476">
        <f t="shared" si="268"/>
        <v>0</v>
      </c>
      <c r="DH281" s="476">
        <f t="shared" si="268"/>
        <v>0</v>
      </c>
      <c r="DI281" s="476">
        <f t="shared" si="268"/>
        <v>0</v>
      </c>
      <c r="DJ281" s="476">
        <f t="shared" si="268"/>
        <v>0</v>
      </c>
      <c r="DK281" s="476">
        <f t="shared" si="268"/>
        <v>0</v>
      </c>
      <c r="DL281" s="476">
        <f t="shared" si="268"/>
        <v>0</v>
      </c>
      <c r="DM281" s="476">
        <f t="shared" si="268"/>
        <v>0</v>
      </c>
      <c r="DN281" s="476">
        <f t="shared" si="268"/>
        <v>0</v>
      </c>
      <c r="DO281" s="476">
        <f t="shared" si="268"/>
        <v>0</v>
      </c>
      <c r="DP281" s="476">
        <f t="shared" si="268"/>
        <v>0</v>
      </c>
      <c r="DQ281" s="476">
        <f t="shared" si="268"/>
        <v>0</v>
      </c>
      <c r="DR281" s="476">
        <f t="shared" si="268"/>
        <v>0</v>
      </c>
      <c r="DS281" s="476">
        <f t="shared" si="268"/>
        <v>0</v>
      </c>
      <c r="DT281" s="476">
        <f t="shared" si="268"/>
        <v>0</v>
      </c>
      <c r="DU281" s="476">
        <f t="shared" si="268"/>
        <v>0</v>
      </c>
      <c r="DV281" s="476">
        <f t="shared" si="268"/>
        <v>0</v>
      </c>
      <c r="DW281" s="476">
        <f t="shared" si="268"/>
        <v>0</v>
      </c>
      <c r="DX281" s="476">
        <f t="shared" si="268"/>
        <v>0</v>
      </c>
      <c r="DY281" s="476">
        <f t="shared" si="268"/>
        <v>0</v>
      </c>
      <c r="DZ281" s="476">
        <f t="shared" si="268"/>
        <v>0</v>
      </c>
      <c r="EA281" s="476">
        <f t="shared" si="268"/>
        <v>0</v>
      </c>
      <c r="EB281" s="476">
        <f t="shared" si="262"/>
        <v>0</v>
      </c>
      <c r="EC281" s="476">
        <f t="shared" ref="EC281:GB285" si="269">EC19-EC150</f>
        <v>0</v>
      </c>
      <c r="ED281" s="476">
        <f t="shared" si="269"/>
        <v>0</v>
      </c>
      <c r="EE281" s="476">
        <f t="shared" si="269"/>
        <v>0</v>
      </c>
      <c r="EF281" s="476">
        <f t="shared" si="269"/>
        <v>0</v>
      </c>
      <c r="EG281" s="476">
        <f t="shared" si="269"/>
        <v>0</v>
      </c>
      <c r="EH281" s="476">
        <f t="shared" si="269"/>
        <v>0</v>
      </c>
      <c r="EI281" s="476">
        <f t="shared" si="269"/>
        <v>0</v>
      </c>
      <c r="EJ281" s="476">
        <f t="shared" si="269"/>
        <v>0</v>
      </c>
      <c r="EK281" s="476">
        <f t="shared" si="269"/>
        <v>0</v>
      </c>
      <c r="EL281" s="476">
        <f t="shared" si="269"/>
        <v>0</v>
      </c>
      <c r="EM281" s="476">
        <f t="shared" si="269"/>
        <v>0</v>
      </c>
      <c r="EN281" s="476">
        <f t="shared" si="269"/>
        <v>0</v>
      </c>
      <c r="EO281" s="476">
        <f t="shared" si="269"/>
        <v>0</v>
      </c>
      <c r="EP281" s="476">
        <f t="shared" si="269"/>
        <v>0</v>
      </c>
      <c r="EQ281" s="476">
        <f t="shared" si="269"/>
        <v>0</v>
      </c>
      <c r="ER281" s="476">
        <f t="shared" si="269"/>
        <v>0</v>
      </c>
      <c r="ES281" s="476">
        <f t="shared" si="269"/>
        <v>0</v>
      </c>
      <c r="ET281" s="476">
        <f t="shared" si="269"/>
        <v>0</v>
      </c>
      <c r="EU281" s="476">
        <f t="shared" si="269"/>
        <v>0</v>
      </c>
      <c r="EV281" s="476">
        <f t="shared" si="269"/>
        <v>0</v>
      </c>
      <c r="EW281" s="476">
        <f t="shared" si="269"/>
        <v>0</v>
      </c>
      <c r="EX281" s="476">
        <f t="shared" si="269"/>
        <v>0</v>
      </c>
      <c r="EY281" s="476">
        <f t="shared" si="269"/>
        <v>0</v>
      </c>
      <c r="EZ281" s="476">
        <f t="shared" si="269"/>
        <v>0</v>
      </c>
      <c r="FA281" s="476">
        <f t="shared" si="269"/>
        <v>0</v>
      </c>
      <c r="FB281" s="476">
        <f t="shared" si="269"/>
        <v>0</v>
      </c>
      <c r="FC281" s="476">
        <f t="shared" si="269"/>
        <v>0</v>
      </c>
      <c r="FD281" s="476">
        <f t="shared" si="269"/>
        <v>0</v>
      </c>
      <c r="FE281" s="476">
        <f t="shared" si="269"/>
        <v>0</v>
      </c>
      <c r="FF281" s="476">
        <f t="shared" si="269"/>
        <v>0</v>
      </c>
      <c r="FG281" s="476">
        <f t="shared" si="269"/>
        <v>0</v>
      </c>
      <c r="FH281" s="476">
        <f t="shared" si="269"/>
        <v>0</v>
      </c>
      <c r="FI281" s="476">
        <f t="shared" si="269"/>
        <v>0</v>
      </c>
      <c r="FJ281" s="476">
        <f t="shared" si="269"/>
        <v>0</v>
      </c>
      <c r="FK281" s="476">
        <f t="shared" si="269"/>
        <v>0</v>
      </c>
      <c r="FL281" s="476">
        <f t="shared" si="269"/>
        <v>0</v>
      </c>
      <c r="FM281" s="476">
        <f t="shared" si="269"/>
        <v>0</v>
      </c>
      <c r="FN281" s="476">
        <f t="shared" si="269"/>
        <v>0</v>
      </c>
      <c r="FO281" s="476">
        <f t="shared" si="269"/>
        <v>0</v>
      </c>
      <c r="FP281" s="476">
        <f t="shared" si="269"/>
        <v>0</v>
      </c>
      <c r="FQ281" s="476">
        <f t="shared" si="269"/>
        <v>0</v>
      </c>
      <c r="FR281" s="476">
        <f t="shared" si="269"/>
        <v>0</v>
      </c>
      <c r="FS281" s="476">
        <f t="shared" si="269"/>
        <v>0</v>
      </c>
      <c r="FT281" s="476">
        <f t="shared" si="269"/>
        <v>0</v>
      </c>
      <c r="FU281" s="476">
        <f t="shared" si="269"/>
        <v>0</v>
      </c>
      <c r="FV281" s="476">
        <f t="shared" si="269"/>
        <v>0</v>
      </c>
      <c r="FW281" s="476">
        <f t="shared" si="269"/>
        <v>0</v>
      </c>
      <c r="FX281" s="476">
        <f t="shared" si="269"/>
        <v>0</v>
      </c>
      <c r="FY281" s="476">
        <f t="shared" si="269"/>
        <v>0</v>
      </c>
      <c r="FZ281" s="476">
        <f t="shared" si="269"/>
        <v>0</v>
      </c>
      <c r="GA281" s="476">
        <f t="shared" si="269"/>
        <v>0</v>
      </c>
      <c r="GB281" s="476">
        <f t="shared" si="269"/>
        <v>0</v>
      </c>
    </row>
    <row r="282" spans="3:184" x14ac:dyDescent="0.35">
      <c r="C282" s="472">
        <f>'QUALIFIED ENGINES'!D21</f>
        <v>91422</v>
      </c>
      <c r="D282" s="476">
        <f t="shared" si="252"/>
        <v>0</v>
      </c>
      <c r="E282" s="476">
        <f t="shared" ref="E282:BP285" si="270">E20-E151</f>
        <v>0</v>
      </c>
      <c r="F282" s="476">
        <f t="shared" si="270"/>
        <v>0</v>
      </c>
      <c r="G282" s="476">
        <f t="shared" si="270"/>
        <v>17.940000000000001</v>
      </c>
      <c r="H282" s="476">
        <f t="shared" si="270"/>
        <v>339.28</v>
      </c>
      <c r="I282" s="476">
        <f t="shared" si="270"/>
        <v>244.67</v>
      </c>
      <c r="J282" s="476">
        <f t="shared" si="270"/>
        <v>223.35</v>
      </c>
      <c r="K282" s="476">
        <f t="shared" si="270"/>
        <v>313.95999999999998</v>
      </c>
      <c r="L282" s="476">
        <f t="shared" si="270"/>
        <v>363</v>
      </c>
      <c r="M282" s="476">
        <f t="shared" si="270"/>
        <v>277.19</v>
      </c>
      <c r="N282" s="476">
        <f t="shared" si="270"/>
        <v>329.05</v>
      </c>
      <c r="O282" s="476">
        <f t="shared" si="270"/>
        <v>318.44</v>
      </c>
      <c r="P282" s="476">
        <f t="shared" si="270"/>
        <v>412</v>
      </c>
      <c r="Q282" s="476">
        <f t="shared" si="270"/>
        <v>348.62</v>
      </c>
      <c r="R282" s="476">
        <f t="shared" si="270"/>
        <v>0</v>
      </c>
      <c r="S282" s="476">
        <f t="shared" si="270"/>
        <v>355.15</v>
      </c>
      <c r="T282" s="476">
        <f t="shared" si="270"/>
        <v>354.43</v>
      </c>
      <c r="U282" s="476">
        <f t="shared" si="270"/>
        <v>313.42</v>
      </c>
      <c r="V282" s="476">
        <f t="shared" si="270"/>
        <v>285.23</v>
      </c>
      <c r="W282" s="476">
        <f t="shared" si="270"/>
        <v>402.4</v>
      </c>
      <c r="X282" s="476">
        <f t="shared" si="270"/>
        <v>382</v>
      </c>
      <c r="Y282" s="476">
        <f t="shared" si="270"/>
        <v>334.13</v>
      </c>
      <c r="Z282" s="476">
        <f t="shared" si="270"/>
        <v>386.14</v>
      </c>
      <c r="AA282" s="476">
        <f t="shared" si="270"/>
        <v>311.64999999999998</v>
      </c>
      <c r="AB282" s="476">
        <f t="shared" si="270"/>
        <v>359.58</v>
      </c>
      <c r="AC282" s="476">
        <f t="shared" si="270"/>
        <v>357.33</v>
      </c>
      <c r="AD282" s="476">
        <f t="shared" si="270"/>
        <v>366.5</v>
      </c>
      <c r="AE282" s="476">
        <f t="shared" si="270"/>
        <v>367.5</v>
      </c>
      <c r="AF282" s="476">
        <f t="shared" si="270"/>
        <v>148.65</v>
      </c>
      <c r="AG282" s="476">
        <f t="shared" si="270"/>
        <v>115.9</v>
      </c>
      <c r="AH282" s="476">
        <f t="shared" si="270"/>
        <v>353.37</v>
      </c>
      <c r="AI282" s="476">
        <f t="shared" si="270"/>
        <v>335.33</v>
      </c>
      <c r="AJ282" s="476">
        <f t="shared" si="270"/>
        <v>364.35</v>
      </c>
      <c r="AK282" s="476">
        <f t="shared" si="270"/>
        <v>352.39</v>
      </c>
      <c r="AL282" s="476">
        <f t="shared" si="270"/>
        <v>397.78</v>
      </c>
      <c r="AM282" s="476">
        <f t="shared" si="270"/>
        <v>285.27999999999997</v>
      </c>
      <c r="AN282" s="476">
        <f t="shared" si="270"/>
        <v>0</v>
      </c>
      <c r="AO282" s="476">
        <f t="shared" si="270"/>
        <v>0</v>
      </c>
      <c r="AP282" s="476">
        <f t="shared" si="270"/>
        <v>0</v>
      </c>
      <c r="AQ282" s="476">
        <f t="shared" si="270"/>
        <v>17.48</v>
      </c>
      <c r="AR282" s="476">
        <f t="shared" si="270"/>
        <v>0</v>
      </c>
      <c r="AS282" s="476">
        <f t="shared" si="270"/>
        <v>0</v>
      </c>
      <c r="AT282" s="476">
        <f t="shared" si="270"/>
        <v>0</v>
      </c>
      <c r="AU282" s="476">
        <f t="shared" si="270"/>
        <v>0</v>
      </c>
      <c r="AV282" s="476">
        <f t="shared" si="270"/>
        <v>0</v>
      </c>
      <c r="AW282" s="476">
        <f t="shared" si="270"/>
        <v>0.65</v>
      </c>
      <c r="AX282" s="476">
        <f t="shared" si="270"/>
        <v>0</v>
      </c>
      <c r="AY282" s="476">
        <f t="shared" si="270"/>
        <v>0</v>
      </c>
      <c r="AZ282" s="476">
        <f t="shared" si="270"/>
        <v>0</v>
      </c>
      <c r="BA282" s="476">
        <f t="shared" si="270"/>
        <v>0</v>
      </c>
      <c r="BB282" s="476">
        <f t="shared" si="270"/>
        <v>0</v>
      </c>
      <c r="BC282" s="476">
        <f t="shared" si="270"/>
        <v>0</v>
      </c>
      <c r="BD282" s="476">
        <f t="shared" si="270"/>
        <v>0</v>
      </c>
      <c r="BE282" s="476">
        <f t="shared" si="270"/>
        <v>0</v>
      </c>
      <c r="BF282" s="476">
        <f t="shared" si="270"/>
        <v>0</v>
      </c>
      <c r="BG282" s="476">
        <f t="shared" si="270"/>
        <v>0</v>
      </c>
      <c r="BH282" s="476">
        <f t="shared" si="270"/>
        <v>0</v>
      </c>
      <c r="BI282" s="476">
        <f t="shared" si="270"/>
        <v>0</v>
      </c>
      <c r="BJ282" s="476">
        <f t="shared" si="270"/>
        <v>0</v>
      </c>
      <c r="BK282" s="476">
        <f t="shared" si="270"/>
        <v>0</v>
      </c>
      <c r="BL282" s="476">
        <f t="shared" si="270"/>
        <v>0</v>
      </c>
      <c r="BM282" s="476">
        <f t="shared" si="270"/>
        <v>0</v>
      </c>
      <c r="BN282" s="476">
        <f t="shared" si="270"/>
        <v>0</v>
      </c>
      <c r="BO282" s="476">
        <f t="shared" si="270"/>
        <v>0</v>
      </c>
      <c r="BP282" s="476">
        <f t="shared" si="270"/>
        <v>0</v>
      </c>
      <c r="BQ282" s="476">
        <f t="shared" si="268"/>
        <v>0</v>
      </c>
      <c r="BR282" s="476">
        <f t="shared" si="268"/>
        <v>0</v>
      </c>
      <c r="BS282" s="476">
        <f t="shared" si="268"/>
        <v>0</v>
      </c>
      <c r="BT282" s="476">
        <f t="shared" si="268"/>
        <v>0</v>
      </c>
      <c r="BU282" s="476">
        <f t="shared" si="268"/>
        <v>0</v>
      </c>
      <c r="BV282" s="476">
        <f t="shared" si="268"/>
        <v>0</v>
      </c>
      <c r="BW282" s="476">
        <f t="shared" si="268"/>
        <v>131.27000000000001</v>
      </c>
      <c r="BX282" s="476">
        <f t="shared" si="268"/>
        <v>276.43</v>
      </c>
      <c r="BY282" s="476">
        <f t="shared" si="268"/>
        <v>385.7</v>
      </c>
      <c r="BZ282" s="476">
        <f t="shared" si="268"/>
        <v>283.3</v>
      </c>
      <c r="CA282" s="476">
        <f t="shared" si="268"/>
        <v>325.87</v>
      </c>
      <c r="CB282" s="476">
        <f t="shared" si="268"/>
        <v>337.08</v>
      </c>
      <c r="CC282" s="476">
        <f t="shared" si="268"/>
        <v>321.05</v>
      </c>
      <c r="CD282" s="476">
        <f t="shared" si="268"/>
        <v>399.45</v>
      </c>
      <c r="CE282" s="476">
        <f t="shared" si="268"/>
        <v>396.27</v>
      </c>
      <c r="CF282" s="476">
        <f t="shared" si="268"/>
        <v>396.05</v>
      </c>
      <c r="CG282" s="476">
        <f t="shared" si="268"/>
        <v>373.28</v>
      </c>
      <c r="CH282" s="476">
        <f t="shared" si="268"/>
        <v>344.87</v>
      </c>
      <c r="CI282" s="476">
        <f t="shared" si="268"/>
        <v>116.53</v>
      </c>
      <c r="CJ282" s="476">
        <f t="shared" si="268"/>
        <v>0</v>
      </c>
      <c r="CK282" s="476">
        <f t="shared" si="268"/>
        <v>86.64</v>
      </c>
      <c r="CL282" s="476">
        <f t="shared" si="268"/>
        <v>194.72</v>
      </c>
      <c r="CM282" s="476">
        <f t="shared" si="268"/>
        <v>0</v>
      </c>
      <c r="CN282" s="476">
        <f t="shared" si="268"/>
        <v>168.54</v>
      </c>
      <c r="CO282" s="476">
        <f t="shared" si="268"/>
        <v>176.11</v>
      </c>
      <c r="CP282" s="476">
        <f t="shared" si="268"/>
        <v>0</v>
      </c>
      <c r="CQ282" s="476">
        <f t="shared" si="268"/>
        <v>0</v>
      </c>
      <c r="CR282" s="476">
        <f t="shared" si="268"/>
        <v>0</v>
      </c>
      <c r="CS282" s="476">
        <f t="shared" si="268"/>
        <v>295.05</v>
      </c>
      <c r="CT282" s="476">
        <f t="shared" si="268"/>
        <v>406.88</v>
      </c>
      <c r="CU282" s="476">
        <f t="shared" si="268"/>
        <v>348.92</v>
      </c>
      <c r="CV282" s="476">
        <f t="shared" si="268"/>
        <v>398.73</v>
      </c>
      <c r="CW282" s="476">
        <f t="shared" si="268"/>
        <v>338.12</v>
      </c>
      <c r="CX282" s="476">
        <f t="shared" si="268"/>
        <v>378.43</v>
      </c>
      <c r="CY282" s="476">
        <f t="shared" si="268"/>
        <v>354.39</v>
      </c>
      <c r="CZ282" s="476">
        <f t="shared" si="268"/>
        <v>361.93</v>
      </c>
      <c r="DA282" s="476">
        <f t="shared" si="268"/>
        <v>398.39</v>
      </c>
      <c r="DB282" s="476">
        <f t="shared" si="268"/>
        <v>364.18</v>
      </c>
      <c r="DC282" s="476">
        <f t="shared" si="268"/>
        <v>398.66</v>
      </c>
      <c r="DD282" s="476">
        <f t="shared" si="268"/>
        <v>410.7</v>
      </c>
      <c r="DE282" s="476">
        <f t="shared" si="268"/>
        <v>316.83999999999997</v>
      </c>
      <c r="DF282" s="476">
        <f t="shared" si="268"/>
        <v>363.63</v>
      </c>
      <c r="DG282" s="476">
        <f t="shared" si="268"/>
        <v>320.8</v>
      </c>
      <c r="DH282" s="476">
        <f t="shared" si="268"/>
        <v>0</v>
      </c>
      <c r="DI282" s="476">
        <f t="shared" si="268"/>
        <v>0</v>
      </c>
      <c r="DJ282" s="476">
        <f t="shared" si="268"/>
        <v>0</v>
      </c>
      <c r="DK282" s="476">
        <f t="shared" si="268"/>
        <v>0</v>
      </c>
      <c r="DL282" s="476">
        <f t="shared" si="268"/>
        <v>0</v>
      </c>
      <c r="DM282" s="476">
        <f t="shared" si="268"/>
        <v>0</v>
      </c>
      <c r="DN282" s="476">
        <f t="shared" si="268"/>
        <v>0</v>
      </c>
      <c r="DO282" s="476">
        <f t="shared" si="268"/>
        <v>0</v>
      </c>
      <c r="DP282" s="476">
        <f t="shared" si="268"/>
        <v>0</v>
      </c>
      <c r="DQ282" s="476">
        <f t="shared" si="268"/>
        <v>0</v>
      </c>
      <c r="DR282" s="476">
        <f t="shared" si="268"/>
        <v>0</v>
      </c>
      <c r="DS282" s="476">
        <f t="shared" si="268"/>
        <v>0</v>
      </c>
      <c r="DT282" s="476">
        <f t="shared" si="268"/>
        <v>0</v>
      </c>
      <c r="DU282" s="476">
        <f t="shared" si="268"/>
        <v>0</v>
      </c>
      <c r="DV282" s="476">
        <f t="shared" si="268"/>
        <v>0</v>
      </c>
      <c r="DW282" s="476">
        <f t="shared" si="268"/>
        <v>0</v>
      </c>
      <c r="DX282" s="476">
        <f t="shared" si="268"/>
        <v>0</v>
      </c>
      <c r="DY282" s="476">
        <f t="shared" si="268"/>
        <v>0</v>
      </c>
      <c r="DZ282" s="476">
        <f t="shared" si="268"/>
        <v>0</v>
      </c>
      <c r="EA282" s="476">
        <f t="shared" si="268"/>
        <v>0</v>
      </c>
      <c r="EB282" s="476">
        <f t="shared" si="262"/>
        <v>0</v>
      </c>
      <c r="EC282" s="476">
        <f t="shared" si="269"/>
        <v>0</v>
      </c>
      <c r="ED282" s="476">
        <f t="shared" si="269"/>
        <v>0</v>
      </c>
      <c r="EE282" s="476">
        <f t="shared" si="269"/>
        <v>0</v>
      </c>
      <c r="EF282" s="476">
        <f t="shared" si="269"/>
        <v>0</v>
      </c>
      <c r="EG282" s="476">
        <f t="shared" si="269"/>
        <v>0</v>
      </c>
      <c r="EH282" s="476">
        <f t="shared" si="269"/>
        <v>0</v>
      </c>
      <c r="EI282" s="476">
        <f t="shared" si="269"/>
        <v>0</v>
      </c>
      <c r="EJ282" s="476">
        <f t="shared" si="269"/>
        <v>0</v>
      </c>
      <c r="EK282" s="476">
        <f t="shared" si="269"/>
        <v>0</v>
      </c>
      <c r="EL282" s="476">
        <f t="shared" si="269"/>
        <v>0</v>
      </c>
      <c r="EM282" s="476">
        <f t="shared" si="269"/>
        <v>0</v>
      </c>
      <c r="EN282" s="476">
        <f t="shared" si="269"/>
        <v>0</v>
      </c>
      <c r="EO282" s="476">
        <f t="shared" si="269"/>
        <v>0</v>
      </c>
      <c r="EP282" s="476">
        <f t="shared" si="269"/>
        <v>0</v>
      </c>
      <c r="EQ282" s="476">
        <f t="shared" si="269"/>
        <v>0</v>
      </c>
      <c r="ER282" s="476">
        <f t="shared" si="269"/>
        <v>0</v>
      </c>
      <c r="ES282" s="476">
        <f t="shared" si="269"/>
        <v>0</v>
      </c>
      <c r="ET282" s="476">
        <f t="shared" si="269"/>
        <v>0</v>
      </c>
      <c r="EU282" s="476">
        <f t="shared" si="269"/>
        <v>0</v>
      </c>
      <c r="EV282" s="476">
        <f t="shared" si="269"/>
        <v>0</v>
      </c>
      <c r="EW282" s="476">
        <f t="shared" si="269"/>
        <v>0</v>
      </c>
      <c r="EX282" s="476">
        <f t="shared" si="269"/>
        <v>0</v>
      </c>
      <c r="EY282" s="476">
        <f t="shared" si="269"/>
        <v>0</v>
      </c>
      <c r="EZ282" s="476">
        <f t="shared" si="269"/>
        <v>0</v>
      </c>
      <c r="FA282" s="476">
        <f t="shared" si="269"/>
        <v>0</v>
      </c>
      <c r="FB282" s="476">
        <f t="shared" si="269"/>
        <v>0</v>
      </c>
      <c r="FC282" s="476">
        <f t="shared" si="269"/>
        <v>0</v>
      </c>
      <c r="FD282" s="476">
        <f t="shared" si="269"/>
        <v>0</v>
      </c>
      <c r="FE282" s="476">
        <f t="shared" si="269"/>
        <v>0</v>
      </c>
      <c r="FF282" s="476">
        <f t="shared" si="269"/>
        <v>0</v>
      </c>
      <c r="FG282" s="476">
        <f t="shared" si="269"/>
        <v>0</v>
      </c>
      <c r="FH282" s="476">
        <f t="shared" si="269"/>
        <v>0</v>
      </c>
      <c r="FI282" s="476">
        <f t="shared" si="269"/>
        <v>0</v>
      </c>
      <c r="FJ282" s="476">
        <f t="shared" si="269"/>
        <v>0</v>
      </c>
      <c r="FK282" s="476">
        <f t="shared" si="269"/>
        <v>0</v>
      </c>
      <c r="FL282" s="476">
        <f t="shared" si="269"/>
        <v>0</v>
      </c>
      <c r="FM282" s="476">
        <f t="shared" si="269"/>
        <v>0</v>
      </c>
      <c r="FN282" s="476">
        <f t="shared" si="269"/>
        <v>0</v>
      </c>
      <c r="FO282" s="476">
        <f t="shared" si="269"/>
        <v>0</v>
      </c>
      <c r="FP282" s="476">
        <f t="shared" si="269"/>
        <v>0</v>
      </c>
      <c r="FQ282" s="476">
        <f t="shared" si="269"/>
        <v>0</v>
      </c>
      <c r="FR282" s="476">
        <f t="shared" si="269"/>
        <v>0</v>
      </c>
      <c r="FS282" s="476">
        <f t="shared" si="269"/>
        <v>0</v>
      </c>
      <c r="FT282" s="476">
        <f t="shared" si="269"/>
        <v>0</v>
      </c>
      <c r="FU282" s="476">
        <f t="shared" si="269"/>
        <v>0</v>
      </c>
      <c r="FV282" s="476">
        <f t="shared" si="269"/>
        <v>0</v>
      </c>
      <c r="FW282" s="476">
        <f t="shared" si="269"/>
        <v>0</v>
      </c>
      <c r="FX282" s="476">
        <f t="shared" si="269"/>
        <v>0</v>
      </c>
      <c r="FY282" s="476">
        <f t="shared" si="269"/>
        <v>0</v>
      </c>
      <c r="FZ282" s="476">
        <f t="shared" si="269"/>
        <v>0</v>
      </c>
      <c r="GA282" s="476">
        <f t="shared" si="269"/>
        <v>0</v>
      </c>
      <c r="GB282" s="476">
        <f t="shared" si="269"/>
        <v>0</v>
      </c>
    </row>
    <row r="283" spans="3:184" x14ac:dyDescent="0.35">
      <c r="C283" s="472">
        <f>'QUALIFIED ENGINES'!D22</f>
        <v>91425</v>
      </c>
      <c r="D283" s="476">
        <f t="shared" si="252"/>
        <v>0</v>
      </c>
      <c r="E283" s="476">
        <f t="shared" si="270"/>
        <v>0</v>
      </c>
      <c r="F283" s="476">
        <f t="shared" si="270"/>
        <v>0</v>
      </c>
      <c r="G283" s="476">
        <f t="shared" si="270"/>
        <v>17.940000000000001</v>
      </c>
      <c r="H283" s="476">
        <f t="shared" si="270"/>
        <v>339.28</v>
      </c>
      <c r="I283" s="476">
        <f t="shared" si="270"/>
        <v>244.67</v>
      </c>
      <c r="J283" s="476">
        <f t="shared" si="270"/>
        <v>223.35</v>
      </c>
      <c r="K283" s="476">
        <f t="shared" si="270"/>
        <v>313.95999999999998</v>
      </c>
      <c r="L283" s="476">
        <f t="shared" si="270"/>
        <v>363</v>
      </c>
      <c r="M283" s="476">
        <f t="shared" si="270"/>
        <v>277.19</v>
      </c>
      <c r="N283" s="476">
        <f t="shared" si="270"/>
        <v>329.05</v>
      </c>
      <c r="O283" s="476">
        <f t="shared" si="270"/>
        <v>318.44</v>
      </c>
      <c r="P283" s="476">
        <f t="shared" si="270"/>
        <v>412</v>
      </c>
      <c r="Q283" s="476">
        <f t="shared" si="270"/>
        <v>348.62</v>
      </c>
      <c r="R283" s="476">
        <f t="shared" si="270"/>
        <v>0</v>
      </c>
      <c r="S283" s="476">
        <f t="shared" si="270"/>
        <v>355.15</v>
      </c>
      <c r="T283" s="476">
        <f t="shared" si="270"/>
        <v>354.43</v>
      </c>
      <c r="U283" s="476">
        <f t="shared" si="270"/>
        <v>313.42</v>
      </c>
      <c r="V283" s="476">
        <f t="shared" si="270"/>
        <v>285.23</v>
      </c>
      <c r="W283" s="476">
        <f t="shared" si="270"/>
        <v>402.4</v>
      </c>
      <c r="X283" s="476">
        <f t="shared" si="270"/>
        <v>382</v>
      </c>
      <c r="Y283" s="476">
        <f t="shared" si="270"/>
        <v>334.13</v>
      </c>
      <c r="Z283" s="476">
        <f t="shared" si="270"/>
        <v>386.14</v>
      </c>
      <c r="AA283" s="476">
        <f t="shared" si="270"/>
        <v>311.64999999999998</v>
      </c>
      <c r="AB283" s="476">
        <f t="shared" si="270"/>
        <v>359.58</v>
      </c>
      <c r="AC283" s="476">
        <f t="shared" si="270"/>
        <v>357.33</v>
      </c>
      <c r="AD283" s="476">
        <f t="shared" si="270"/>
        <v>366.5</v>
      </c>
      <c r="AE283" s="476">
        <f t="shared" si="270"/>
        <v>367.5</v>
      </c>
      <c r="AF283" s="476">
        <f t="shared" si="270"/>
        <v>148.65</v>
      </c>
      <c r="AG283" s="476">
        <f t="shared" si="270"/>
        <v>115.9</v>
      </c>
      <c r="AH283" s="476">
        <f t="shared" si="270"/>
        <v>353.37</v>
      </c>
      <c r="AI283" s="476">
        <f t="shared" si="270"/>
        <v>100.06</v>
      </c>
      <c r="AJ283" s="476">
        <f t="shared" si="270"/>
        <v>0</v>
      </c>
      <c r="AK283" s="476">
        <f t="shared" si="270"/>
        <v>0</v>
      </c>
      <c r="AL283" s="476">
        <f t="shared" si="270"/>
        <v>83.07</v>
      </c>
      <c r="AM283" s="476">
        <f t="shared" si="270"/>
        <v>397.62</v>
      </c>
      <c r="AN283" s="476">
        <f t="shared" si="270"/>
        <v>345.41</v>
      </c>
      <c r="AO283" s="476">
        <f t="shared" si="270"/>
        <v>350.34</v>
      </c>
      <c r="AP283" s="476">
        <f t="shared" si="270"/>
        <v>327.73</v>
      </c>
      <c r="AQ283" s="476">
        <f t="shared" si="270"/>
        <v>158.62</v>
      </c>
      <c r="AR283" s="476">
        <f t="shared" si="270"/>
        <v>0</v>
      </c>
      <c r="AS283" s="476">
        <f t="shared" si="270"/>
        <v>0</v>
      </c>
      <c r="AT283" s="476">
        <f t="shared" si="270"/>
        <v>0</v>
      </c>
      <c r="AU283" s="476">
        <f t="shared" si="270"/>
        <v>0</v>
      </c>
      <c r="AV283" s="476">
        <f t="shared" si="270"/>
        <v>0</v>
      </c>
      <c r="AW283" s="476">
        <f t="shared" si="270"/>
        <v>0</v>
      </c>
      <c r="AX283" s="476">
        <f t="shared" si="270"/>
        <v>0</v>
      </c>
      <c r="AY283" s="476">
        <f t="shared" si="270"/>
        <v>0</v>
      </c>
      <c r="AZ283" s="476">
        <f t="shared" si="270"/>
        <v>0</v>
      </c>
      <c r="BA283" s="476">
        <f t="shared" si="270"/>
        <v>0</v>
      </c>
      <c r="BB283" s="476">
        <f t="shared" si="270"/>
        <v>0</v>
      </c>
      <c r="BC283" s="476">
        <f t="shared" si="270"/>
        <v>0</v>
      </c>
      <c r="BD283" s="476">
        <f t="shared" si="270"/>
        <v>0</v>
      </c>
      <c r="BE283" s="476">
        <f t="shared" si="270"/>
        <v>0</v>
      </c>
      <c r="BF283" s="476">
        <f t="shared" si="270"/>
        <v>0</v>
      </c>
      <c r="BG283" s="476">
        <f t="shared" si="270"/>
        <v>0</v>
      </c>
      <c r="BH283" s="476">
        <f t="shared" si="270"/>
        <v>0</v>
      </c>
      <c r="BI283" s="476">
        <f t="shared" si="270"/>
        <v>0</v>
      </c>
      <c r="BJ283" s="476">
        <f t="shared" si="270"/>
        <v>0.78</v>
      </c>
      <c r="BK283" s="476">
        <f t="shared" si="270"/>
        <v>0</v>
      </c>
      <c r="BL283" s="476">
        <f t="shared" si="270"/>
        <v>0</v>
      </c>
      <c r="BM283" s="476">
        <f t="shared" si="270"/>
        <v>0</v>
      </c>
      <c r="BN283" s="476">
        <f t="shared" si="270"/>
        <v>0</v>
      </c>
      <c r="BO283" s="476">
        <f t="shared" si="270"/>
        <v>0</v>
      </c>
      <c r="BP283" s="476">
        <f t="shared" si="270"/>
        <v>64.7</v>
      </c>
      <c r="BQ283" s="476">
        <f t="shared" si="268"/>
        <v>74.45</v>
      </c>
      <c r="BR283" s="476">
        <f t="shared" si="268"/>
        <v>132.47</v>
      </c>
      <c r="BS283" s="476">
        <f t="shared" si="268"/>
        <v>267.62</v>
      </c>
      <c r="BT283" s="476">
        <f t="shared" si="268"/>
        <v>198.4</v>
      </c>
      <c r="BU283" s="476">
        <f t="shared" si="268"/>
        <v>222.53</v>
      </c>
      <c r="BV283" s="476">
        <f t="shared" si="268"/>
        <v>188.93</v>
      </c>
      <c r="BW283" s="476">
        <f t="shared" si="268"/>
        <v>227.79</v>
      </c>
      <c r="BX283" s="476">
        <f t="shared" si="268"/>
        <v>260.76</v>
      </c>
      <c r="BY283" s="476">
        <f t="shared" si="268"/>
        <v>288.39</v>
      </c>
      <c r="BZ283" s="476">
        <f t="shared" si="268"/>
        <v>310.06</v>
      </c>
      <c r="CA283" s="476">
        <f t="shared" si="268"/>
        <v>336.75</v>
      </c>
      <c r="CB283" s="476">
        <f t="shared" si="268"/>
        <v>334.85</v>
      </c>
      <c r="CC283" s="476">
        <f t="shared" si="268"/>
        <v>357.25</v>
      </c>
      <c r="CD283" s="476">
        <f t="shared" si="268"/>
        <v>371.66</v>
      </c>
      <c r="CE283" s="476">
        <f t="shared" si="268"/>
        <v>374.09</v>
      </c>
      <c r="CF283" s="476">
        <f t="shared" si="268"/>
        <v>379.94</v>
      </c>
      <c r="CG283" s="476">
        <f t="shared" si="268"/>
        <v>392.56</v>
      </c>
      <c r="CH283" s="476">
        <f t="shared" si="268"/>
        <v>395.22</v>
      </c>
      <c r="CI283" s="476">
        <f t="shared" si="268"/>
        <v>207.98</v>
      </c>
      <c r="CJ283" s="476">
        <f t="shared" si="268"/>
        <v>316.01</v>
      </c>
      <c r="CK283" s="476">
        <f t="shared" si="268"/>
        <v>0</v>
      </c>
      <c r="CL283" s="476">
        <f t="shared" si="268"/>
        <v>0</v>
      </c>
      <c r="CM283" s="476">
        <f t="shared" si="268"/>
        <v>252.86</v>
      </c>
      <c r="CN283" s="476">
        <f t="shared" si="268"/>
        <v>391.84</v>
      </c>
      <c r="CO283" s="476">
        <f t="shared" si="268"/>
        <v>349.43</v>
      </c>
      <c r="CP283" s="476">
        <f t="shared" si="268"/>
        <v>386.78</v>
      </c>
      <c r="CQ283" s="476">
        <f t="shared" si="268"/>
        <v>249.02</v>
      </c>
      <c r="CR283" s="476">
        <f t="shared" si="268"/>
        <v>0</v>
      </c>
      <c r="CS283" s="476">
        <f t="shared" si="268"/>
        <v>0</v>
      </c>
      <c r="CT283" s="476">
        <f t="shared" si="268"/>
        <v>0</v>
      </c>
      <c r="CU283" s="476">
        <f t="shared" si="268"/>
        <v>0</v>
      </c>
      <c r="CV283" s="476">
        <f t="shared" si="268"/>
        <v>304.5</v>
      </c>
      <c r="CW283" s="476">
        <f t="shared" si="268"/>
        <v>379.17</v>
      </c>
      <c r="CX283" s="476">
        <f t="shared" si="268"/>
        <v>347.48</v>
      </c>
      <c r="CY283" s="476">
        <f t="shared" si="268"/>
        <v>339.61</v>
      </c>
      <c r="CZ283" s="476">
        <f t="shared" si="268"/>
        <v>265.64999999999998</v>
      </c>
      <c r="DA283" s="476">
        <f t="shared" si="268"/>
        <v>368.49</v>
      </c>
      <c r="DB283" s="476">
        <f t="shared" si="268"/>
        <v>276.56</v>
      </c>
      <c r="DC283" s="476">
        <f t="shared" si="268"/>
        <v>0</v>
      </c>
      <c r="DD283" s="476">
        <f t="shared" si="268"/>
        <v>0</v>
      </c>
      <c r="DE283" s="476">
        <f t="shared" si="268"/>
        <v>0</v>
      </c>
      <c r="DF283" s="476">
        <f t="shared" si="268"/>
        <v>0</v>
      </c>
      <c r="DG283" s="476">
        <f t="shared" si="268"/>
        <v>0</v>
      </c>
      <c r="DH283" s="476">
        <f t="shared" si="268"/>
        <v>0</v>
      </c>
      <c r="DI283" s="476">
        <f t="shared" si="268"/>
        <v>0</v>
      </c>
      <c r="DJ283" s="476">
        <f t="shared" si="268"/>
        <v>0</v>
      </c>
      <c r="DK283" s="476">
        <f t="shared" si="268"/>
        <v>0</v>
      </c>
      <c r="DL283" s="476">
        <f t="shared" si="268"/>
        <v>0</v>
      </c>
      <c r="DM283" s="476">
        <f t="shared" si="268"/>
        <v>0</v>
      </c>
      <c r="DN283" s="476">
        <f t="shared" si="268"/>
        <v>0</v>
      </c>
      <c r="DO283" s="476">
        <f t="shared" si="268"/>
        <v>0</v>
      </c>
      <c r="DP283" s="476">
        <f t="shared" si="268"/>
        <v>0</v>
      </c>
      <c r="DQ283" s="476">
        <f t="shared" si="268"/>
        <v>0</v>
      </c>
      <c r="DR283" s="476">
        <f t="shared" si="268"/>
        <v>0</v>
      </c>
      <c r="DS283" s="476">
        <f t="shared" si="268"/>
        <v>0</v>
      </c>
      <c r="DT283" s="476">
        <f t="shared" si="268"/>
        <v>0</v>
      </c>
      <c r="DU283" s="476">
        <f t="shared" si="268"/>
        <v>0</v>
      </c>
      <c r="DV283" s="476">
        <f t="shared" si="268"/>
        <v>0</v>
      </c>
      <c r="DW283" s="476">
        <f t="shared" si="268"/>
        <v>0</v>
      </c>
      <c r="DX283" s="476">
        <f t="shared" si="268"/>
        <v>0</v>
      </c>
      <c r="DY283" s="476">
        <f t="shared" si="268"/>
        <v>0</v>
      </c>
      <c r="DZ283" s="476">
        <f t="shared" si="268"/>
        <v>0</v>
      </c>
      <c r="EA283" s="476">
        <f t="shared" si="268"/>
        <v>0</v>
      </c>
      <c r="EB283" s="476">
        <f t="shared" si="262"/>
        <v>0</v>
      </c>
      <c r="EC283" s="476">
        <f t="shared" si="269"/>
        <v>0</v>
      </c>
      <c r="ED283" s="476">
        <f t="shared" si="269"/>
        <v>0</v>
      </c>
      <c r="EE283" s="476">
        <f t="shared" si="269"/>
        <v>0</v>
      </c>
      <c r="EF283" s="476">
        <f t="shared" si="269"/>
        <v>0</v>
      </c>
      <c r="EG283" s="476">
        <f t="shared" si="269"/>
        <v>0</v>
      </c>
      <c r="EH283" s="476">
        <f t="shared" si="269"/>
        <v>0</v>
      </c>
      <c r="EI283" s="476">
        <f t="shared" si="269"/>
        <v>0</v>
      </c>
      <c r="EJ283" s="476">
        <f t="shared" si="269"/>
        <v>0</v>
      </c>
      <c r="EK283" s="476">
        <f t="shared" si="269"/>
        <v>0</v>
      </c>
      <c r="EL283" s="476">
        <f t="shared" si="269"/>
        <v>0</v>
      </c>
      <c r="EM283" s="476">
        <f t="shared" si="269"/>
        <v>0</v>
      </c>
      <c r="EN283" s="476">
        <f t="shared" si="269"/>
        <v>0</v>
      </c>
      <c r="EO283" s="476">
        <f t="shared" si="269"/>
        <v>0</v>
      </c>
      <c r="EP283" s="476">
        <f t="shared" si="269"/>
        <v>0</v>
      </c>
      <c r="EQ283" s="476">
        <f t="shared" si="269"/>
        <v>0</v>
      </c>
      <c r="ER283" s="476">
        <f t="shared" si="269"/>
        <v>0</v>
      </c>
      <c r="ES283" s="476">
        <f t="shared" si="269"/>
        <v>0</v>
      </c>
      <c r="ET283" s="476">
        <f t="shared" si="269"/>
        <v>0</v>
      </c>
      <c r="EU283" s="476">
        <f t="shared" si="269"/>
        <v>0</v>
      </c>
      <c r="EV283" s="476">
        <f t="shared" si="269"/>
        <v>0</v>
      </c>
      <c r="EW283" s="476">
        <f t="shared" si="269"/>
        <v>0</v>
      </c>
      <c r="EX283" s="476">
        <f t="shared" si="269"/>
        <v>0</v>
      </c>
      <c r="EY283" s="476">
        <f t="shared" si="269"/>
        <v>0</v>
      </c>
      <c r="EZ283" s="476">
        <f t="shared" si="269"/>
        <v>0</v>
      </c>
      <c r="FA283" s="476">
        <f t="shared" si="269"/>
        <v>0</v>
      </c>
      <c r="FB283" s="476">
        <f t="shared" si="269"/>
        <v>0</v>
      </c>
      <c r="FC283" s="476">
        <f t="shared" si="269"/>
        <v>0</v>
      </c>
      <c r="FD283" s="476">
        <f t="shared" si="269"/>
        <v>0</v>
      </c>
      <c r="FE283" s="476">
        <f t="shared" si="269"/>
        <v>0</v>
      </c>
      <c r="FF283" s="476">
        <f t="shared" si="269"/>
        <v>0</v>
      </c>
      <c r="FG283" s="476">
        <f t="shared" si="269"/>
        <v>0</v>
      </c>
      <c r="FH283" s="476">
        <f t="shared" si="269"/>
        <v>0</v>
      </c>
      <c r="FI283" s="476">
        <f t="shared" si="269"/>
        <v>0</v>
      </c>
      <c r="FJ283" s="476">
        <f t="shared" si="269"/>
        <v>0</v>
      </c>
      <c r="FK283" s="476">
        <f t="shared" si="269"/>
        <v>0</v>
      </c>
      <c r="FL283" s="476">
        <f t="shared" si="269"/>
        <v>0</v>
      </c>
      <c r="FM283" s="476">
        <f t="shared" si="269"/>
        <v>0</v>
      </c>
      <c r="FN283" s="476">
        <f t="shared" si="269"/>
        <v>0</v>
      </c>
      <c r="FO283" s="476">
        <f t="shared" si="269"/>
        <v>0</v>
      </c>
      <c r="FP283" s="476">
        <f t="shared" si="269"/>
        <v>0</v>
      </c>
      <c r="FQ283" s="476">
        <f t="shared" si="269"/>
        <v>0</v>
      </c>
      <c r="FR283" s="476">
        <f t="shared" si="269"/>
        <v>0</v>
      </c>
      <c r="FS283" s="476">
        <f t="shared" si="269"/>
        <v>0</v>
      </c>
      <c r="FT283" s="476">
        <f t="shared" si="269"/>
        <v>0</v>
      </c>
      <c r="FU283" s="476">
        <f t="shared" si="269"/>
        <v>0</v>
      </c>
      <c r="FV283" s="476">
        <f t="shared" si="269"/>
        <v>0</v>
      </c>
      <c r="FW283" s="476">
        <f t="shared" si="269"/>
        <v>0</v>
      </c>
      <c r="FX283" s="476">
        <f t="shared" si="269"/>
        <v>0</v>
      </c>
      <c r="FY283" s="476">
        <f t="shared" si="269"/>
        <v>0</v>
      </c>
      <c r="FZ283" s="476">
        <f t="shared" si="269"/>
        <v>0</v>
      </c>
      <c r="GA283" s="476">
        <f t="shared" si="269"/>
        <v>0</v>
      </c>
      <c r="GB283" s="476">
        <f t="shared" si="269"/>
        <v>0</v>
      </c>
    </row>
    <row r="284" spans="3:184" x14ac:dyDescent="0.35">
      <c r="C284" s="472">
        <f>'QUALIFIED ENGINES'!D23</f>
        <v>91429</v>
      </c>
      <c r="D284" s="476">
        <f t="shared" si="252"/>
        <v>0</v>
      </c>
      <c r="E284" s="476">
        <f t="shared" si="270"/>
        <v>0</v>
      </c>
      <c r="F284" s="476">
        <f t="shared" si="270"/>
        <v>0</v>
      </c>
      <c r="G284" s="476">
        <f t="shared" si="270"/>
        <v>0</v>
      </c>
      <c r="H284" s="476">
        <f t="shared" si="270"/>
        <v>0</v>
      </c>
      <c r="I284" s="476">
        <f t="shared" si="270"/>
        <v>67.959999999999994</v>
      </c>
      <c r="J284" s="476">
        <f t="shared" si="270"/>
        <v>139.84</v>
      </c>
      <c r="K284" s="476">
        <f t="shared" si="270"/>
        <v>327.57</v>
      </c>
      <c r="L284" s="476">
        <f t="shared" si="270"/>
        <v>346.89</v>
      </c>
      <c r="M284" s="476">
        <f t="shared" si="270"/>
        <v>321.70999999999998</v>
      </c>
      <c r="N284" s="476">
        <f t="shared" si="270"/>
        <v>323.86</v>
      </c>
      <c r="O284" s="476">
        <f t="shared" si="270"/>
        <v>313.42</v>
      </c>
      <c r="P284" s="476">
        <f t="shared" si="270"/>
        <v>340.02</v>
      </c>
      <c r="Q284" s="476">
        <f t="shared" si="270"/>
        <v>356.38</v>
      </c>
      <c r="R284" s="476">
        <f t="shared" si="270"/>
        <v>0</v>
      </c>
      <c r="S284" s="476">
        <f t="shared" si="270"/>
        <v>384.45</v>
      </c>
      <c r="T284" s="476">
        <f t="shared" si="270"/>
        <v>377.97</v>
      </c>
      <c r="U284" s="476">
        <f t="shared" si="270"/>
        <v>379.38</v>
      </c>
      <c r="V284" s="476">
        <f t="shared" si="270"/>
        <v>382.8</v>
      </c>
      <c r="W284" s="476">
        <f t="shared" si="270"/>
        <v>376.64</v>
      </c>
      <c r="X284" s="476">
        <f t="shared" si="270"/>
        <v>409.78</v>
      </c>
      <c r="Y284" s="476">
        <f t="shared" si="270"/>
        <v>349.83</v>
      </c>
      <c r="Z284" s="476">
        <f t="shared" si="270"/>
        <v>388.47</v>
      </c>
      <c r="AA284" s="476">
        <f t="shared" si="270"/>
        <v>327.48</v>
      </c>
      <c r="AB284" s="476">
        <f t="shared" si="270"/>
        <v>371.77</v>
      </c>
      <c r="AC284" s="476">
        <f t="shared" si="270"/>
        <v>334.78</v>
      </c>
      <c r="AD284" s="476">
        <f t="shared" si="270"/>
        <v>333.45</v>
      </c>
      <c r="AE284" s="476">
        <f t="shared" si="270"/>
        <v>390.42</v>
      </c>
      <c r="AF284" s="476">
        <f t="shared" si="270"/>
        <v>308.72000000000003</v>
      </c>
      <c r="AG284" s="476">
        <f t="shared" si="270"/>
        <v>285.63</v>
      </c>
      <c r="AH284" s="476">
        <f t="shared" si="270"/>
        <v>356.53</v>
      </c>
      <c r="AI284" s="476">
        <f t="shared" si="270"/>
        <v>367.68</v>
      </c>
      <c r="AJ284" s="476">
        <f t="shared" si="270"/>
        <v>407.07</v>
      </c>
      <c r="AK284" s="476">
        <f t="shared" si="270"/>
        <v>315.07</v>
      </c>
      <c r="AL284" s="476">
        <f t="shared" si="270"/>
        <v>354.93</v>
      </c>
      <c r="AM284" s="476">
        <f t="shared" si="270"/>
        <v>203.96</v>
      </c>
      <c r="AN284" s="476">
        <f t="shared" si="270"/>
        <v>0</v>
      </c>
      <c r="AO284" s="476">
        <f t="shared" si="270"/>
        <v>0</v>
      </c>
      <c r="AP284" s="476">
        <f t="shared" si="270"/>
        <v>0</v>
      </c>
      <c r="AQ284" s="476">
        <f t="shared" si="270"/>
        <v>0</v>
      </c>
      <c r="AR284" s="476">
        <f t="shared" si="270"/>
        <v>0</v>
      </c>
      <c r="AS284" s="476">
        <f t="shared" si="270"/>
        <v>0</v>
      </c>
      <c r="AT284" s="476">
        <f t="shared" si="270"/>
        <v>0</v>
      </c>
      <c r="AU284" s="476">
        <f t="shared" si="270"/>
        <v>0</v>
      </c>
      <c r="AV284" s="476">
        <f t="shared" si="270"/>
        <v>0</v>
      </c>
      <c r="AW284" s="476">
        <f t="shared" si="270"/>
        <v>0</v>
      </c>
      <c r="AX284" s="476">
        <f t="shared" si="270"/>
        <v>0</v>
      </c>
      <c r="AY284" s="476">
        <f t="shared" si="270"/>
        <v>0</v>
      </c>
      <c r="AZ284" s="476">
        <f t="shared" si="270"/>
        <v>0</v>
      </c>
      <c r="BA284" s="476">
        <f t="shared" si="270"/>
        <v>0</v>
      </c>
      <c r="BB284" s="476">
        <f t="shared" si="270"/>
        <v>0</v>
      </c>
      <c r="BC284" s="476">
        <f t="shared" si="270"/>
        <v>0</v>
      </c>
      <c r="BD284" s="476">
        <f t="shared" si="270"/>
        <v>0</v>
      </c>
      <c r="BE284" s="476">
        <f t="shared" si="270"/>
        <v>0</v>
      </c>
      <c r="BF284" s="476">
        <f t="shared" si="270"/>
        <v>0</v>
      </c>
      <c r="BG284" s="476">
        <f t="shared" si="270"/>
        <v>0</v>
      </c>
      <c r="BH284" s="476">
        <f t="shared" si="270"/>
        <v>0</v>
      </c>
      <c r="BI284" s="476">
        <f t="shared" si="270"/>
        <v>0</v>
      </c>
      <c r="BJ284" s="476">
        <f t="shared" si="270"/>
        <v>14.51</v>
      </c>
      <c r="BK284" s="476">
        <f t="shared" si="270"/>
        <v>321.85000000000002</v>
      </c>
      <c r="BL284" s="476">
        <f t="shared" si="270"/>
        <v>287.58</v>
      </c>
      <c r="BM284" s="476">
        <f t="shared" si="270"/>
        <v>299.42</v>
      </c>
      <c r="BN284" s="476">
        <f t="shared" si="270"/>
        <v>285.06</v>
      </c>
      <c r="BO284" s="476">
        <f t="shared" si="270"/>
        <v>330.35</v>
      </c>
      <c r="BP284" s="476">
        <f t="shared" si="270"/>
        <v>367.62</v>
      </c>
      <c r="BQ284" s="476">
        <f t="shared" si="268"/>
        <v>218.17</v>
      </c>
      <c r="BR284" s="476">
        <f t="shared" si="268"/>
        <v>143.03</v>
      </c>
      <c r="BS284" s="476">
        <f t="shared" si="268"/>
        <v>71.58</v>
      </c>
      <c r="BT284" s="476">
        <f t="shared" si="268"/>
        <v>200.47</v>
      </c>
      <c r="BU284" s="476">
        <f t="shared" si="268"/>
        <v>372.78</v>
      </c>
      <c r="BV284" s="476">
        <f t="shared" si="268"/>
        <v>361.85</v>
      </c>
      <c r="BW284" s="476">
        <f t="shared" si="268"/>
        <v>401.68</v>
      </c>
      <c r="BX284" s="476">
        <f t="shared" si="268"/>
        <v>455.19</v>
      </c>
      <c r="BY284" s="476">
        <f t="shared" si="268"/>
        <v>314.86</v>
      </c>
      <c r="BZ284" s="476">
        <f t="shared" si="268"/>
        <v>416.99</v>
      </c>
      <c r="CA284" s="476">
        <f t="shared" si="268"/>
        <v>389.85</v>
      </c>
      <c r="CB284" s="476">
        <f t="shared" si="268"/>
        <v>463.01</v>
      </c>
      <c r="CC284" s="476">
        <f t="shared" si="268"/>
        <v>407.2</v>
      </c>
      <c r="CD284" s="476">
        <f t="shared" si="268"/>
        <v>417</v>
      </c>
      <c r="CE284" s="476">
        <f t="shared" si="268"/>
        <v>379.3</v>
      </c>
      <c r="CF284" s="476">
        <f t="shared" si="268"/>
        <v>443.15</v>
      </c>
      <c r="CG284" s="476">
        <f t="shared" si="268"/>
        <v>399.74</v>
      </c>
      <c r="CH284" s="476">
        <f t="shared" si="268"/>
        <v>398.36</v>
      </c>
      <c r="CI284" s="476">
        <f t="shared" si="268"/>
        <v>424.8</v>
      </c>
      <c r="CJ284" s="476">
        <f t="shared" si="268"/>
        <v>394.59</v>
      </c>
      <c r="CK284" s="476">
        <f t="shared" si="268"/>
        <v>386.93</v>
      </c>
      <c r="CL284" s="476">
        <f t="shared" si="268"/>
        <v>344.7</v>
      </c>
      <c r="CM284" s="476">
        <f t="shared" si="268"/>
        <v>382.26</v>
      </c>
      <c r="CN284" s="476">
        <f t="shared" si="268"/>
        <v>389.39</v>
      </c>
      <c r="CO284" s="476">
        <f t="shared" si="268"/>
        <v>365.22</v>
      </c>
      <c r="CP284" s="476">
        <f t="shared" si="268"/>
        <v>148.81</v>
      </c>
      <c r="CQ284" s="476">
        <f t="shared" si="268"/>
        <v>53.39</v>
      </c>
      <c r="CR284" s="476">
        <f t="shared" si="268"/>
        <v>404.24</v>
      </c>
      <c r="CS284" s="476">
        <f t="shared" si="268"/>
        <v>433.64</v>
      </c>
      <c r="CT284" s="476">
        <f t="shared" si="268"/>
        <v>460.65</v>
      </c>
      <c r="CU284" s="476">
        <f t="shared" si="268"/>
        <v>429.27</v>
      </c>
      <c r="CV284" s="476">
        <f t="shared" si="268"/>
        <v>213.74</v>
      </c>
      <c r="CW284" s="476">
        <f t="shared" si="268"/>
        <v>0</v>
      </c>
      <c r="CX284" s="476">
        <f t="shared" si="268"/>
        <v>0</v>
      </c>
      <c r="CY284" s="476">
        <f t="shared" si="268"/>
        <v>0</v>
      </c>
      <c r="CZ284" s="476">
        <f t="shared" si="268"/>
        <v>0</v>
      </c>
      <c r="DA284" s="476">
        <f t="shared" si="268"/>
        <v>0</v>
      </c>
      <c r="DB284" s="476">
        <f t="shared" si="268"/>
        <v>0</v>
      </c>
      <c r="DC284" s="476">
        <f t="shared" si="268"/>
        <v>0</v>
      </c>
      <c r="DD284" s="476">
        <f t="shared" si="268"/>
        <v>0</v>
      </c>
      <c r="DE284" s="476">
        <f t="shared" si="268"/>
        <v>0</v>
      </c>
      <c r="DF284" s="476">
        <f t="shared" si="268"/>
        <v>0</v>
      </c>
      <c r="DG284" s="476">
        <f t="shared" si="268"/>
        <v>0</v>
      </c>
      <c r="DH284" s="476">
        <f t="shared" si="268"/>
        <v>0</v>
      </c>
      <c r="DI284" s="476">
        <f t="shared" si="268"/>
        <v>0</v>
      </c>
      <c r="DJ284" s="476">
        <f t="shared" si="268"/>
        <v>0</v>
      </c>
      <c r="DK284" s="476">
        <f t="shared" si="268"/>
        <v>0</v>
      </c>
      <c r="DL284" s="476">
        <f t="shared" si="268"/>
        <v>0</v>
      </c>
      <c r="DM284" s="476">
        <f t="shared" si="268"/>
        <v>0</v>
      </c>
      <c r="DN284" s="476">
        <f t="shared" si="268"/>
        <v>0</v>
      </c>
      <c r="DO284" s="476">
        <f t="shared" si="268"/>
        <v>0</v>
      </c>
      <c r="DP284" s="476">
        <f t="shared" si="268"/>
        <v>0</v>
      </c>
      <c r="DQ284" s="476">
        <f t="shared" si="268"/>
        <v>0</v>
      </c>
      <c r="DR284" s="476">
        <f t="shared" si="268"/>
        <v>0</v>
      </c>
      <c r="DS284" s="476">
        <f t="shared" si="268"/>
        <v>0</v>
      </c>
      <c r="DT284" s="476">
        <f t="shared" si="268"/>
        <v>0</v>
      </c>
      <c r="DU284" s="476">
        <f t="shared" si="268"/>
        <v>0</v>
      </c>
      <c r="DV284" s="476">
        <f t="shared" si="268"/>
        <v>0</v>
      </c>
      <c r="DW284" s="476">
        <f t="shared" si="268"/>
        <v>0</v>
      </c>
      <c r="DX284" s="476">
        <f t="shared" si="268"/>
        <v>0</v>
      </c>
      <c r="DY284" s="476">
        <f t="shared" si="268"/>
        <v>0</v>
      </c>
      <c r="DZ284" s="476">
        <f t="shared" si="268"/>
        <v>0</v>
      </c>
      <c r="EA284" s="476">
        <f t="shared" si="268"/>
        <v>0</v>
      </c>
      <c r="EB284" s="476">
        <f t="shared" si="262"/>
        <v>0</v>
      </c>
      <c r="EC284" s="476">
        <f t="shared" si="269"/>
        <v>0</v>
      </c>
      <c r="ED284" s="476">
        <f t="shared" si="269"/>
        <v>0</v>
      </c>
      <c r="EE284" s="476">
        <f t="shared" si="269"/>
        <v>0</v>
      </c>
      <c r="EF284" s="476">
        <f t="shared" si="269"/>
        <v>0</v>
      </c>
      <c r="EG284" s="476">
        <f t="shared" si="269"/>
        <v>0</v>
      </c>
      <c r="EH284" s="476">
        <f t="shared" si="269"/>
        <v>0</v>
      </c>
      <c r="EI284" s="476">
        <f t="shared" si="269"/>
        <v>0</v>
      </c>
      <c r="EJ284" s="476">
        <f t="shared" si="269"/>
        <v>0</v>
      </c>
      <c r="EK284" s="476">
        <f t="shared" si="269"/>
        <v>0</v>
      </c>
      <c r="EL284" s="476">
        <f t="shared" si="269"/>
        <v>0</v>
      </c>
      <c r="EM284" s="476">
        <f t="shared" si="269"/>
        <v>0</v>
      </c>
      <c r="EN284" s="476">
        <f t="shared" si="269"/>
        <v>0</v>
      </c>
      <c r="EO284" s="476">
        <f t="shared" si="269"/>
        <v>0</v>
      </c>
      <c r="EP284" s="476">
        <f t="shared" si="269"/>
        <v>0</v>
      </c>
      <c r="EQ284" s="476">
        <f t="shared" si="269"/>
        <v>0</v>
      </c>
      <c r="ER284" s="476">
        <f t="shared" si="269"/>
        <v>0</v>
      </c>
      <c r="ES284" s="476">
        <f t="shared" si="269"/>
        <v>0</v>
      </c>
      <c r="ET284" s="476">
        <f t="shared" si="269"/>
        <v>0</v>
      </c>
      <c r="EU284" s="476">
        <f t="shared" si="269"/>
        <v>0</v>
      </c>
      <c r="EV284" s="476">
        <f t="shared" si="269"/>
        <v>0</v>
      </c>
      <c r="EW284" s="476">
        <f t="shared" si="269"/>
        <v>0</v>
      </c>
      <c r="EX284" s="476">
        <f t="shared" si="269"/>
        <v>0</v>
      </c>
      <c r="EY284" s="476">
        <f t="shared" si="269"/>
        <v>0</v>
      </c>
      <c r="EZ284" s="476">
        <f t="shared" si="269"/>
        <v>0</v>
      </c>
      <c r="FA284" s="476">
        <f t="shared" si="269"/>
        <v>0</v>
      </c>
      <c r="FB284" s="476">
        <f t="shared" si="269"/>
        <v>0</v>
      </c>
      <c r="FC284" s="476">
        <f t="shared" si="269"/>
        <v>0</v>
      </c>
      <c r="FD284" s="476">
        <f t="shared" si="269"/>
        <v>0</v>
      </c>
      <c r="FE284" s="476">
        <f t="shared" si="269"/>
        <v>0</v>
      </c>
      <c r="FF284" s="476">
        <f t="shared" si="269"/>
        <v>0</v>
      </c>
      <c r="FG284" s="476">
        <f t="shared" si="269"/>
        <v>0</v>
      </c>
      <c r="FH284" s="476">
        <f t="shared" si="269"/>
        <v>0</v>
      </c>
      <c r="FI284" s="476">
        <f t="shared" si="269"/>
        <v>0</v>
      </c>
      <c r="FJ284" s="476">
        <f t="shared" si="269"/>
        <v>0</v>
      </c>
      <c r="FK284" s="476">
        <f t="shared" si="269"/>
        <v>0</v>
      </c>
      <c r="FL284" s="476">
        <f t="shared" si="269"/>
        <v>0</v>
      </c>
      <c r="FM284" s="476">
        <f t="shared" si="269"/>
        <v>0</v>
      </c>
      <c r="FN284" s="476">
        <f t="shared" si="269"/>
        <v>0</v>
      </c>
      <c r="FO284" s="476">
        <f t="shared" si="269"/>
        <v>0</v>
      </c>
      <c r="FP284" s="476">
        <f t="shared" si="269"/>
        <v>0</v>
      </c>
      <c r="FQ284" s="476">
        <f t="shared" si="269"/>
        <v>0</v>
      </c>
      <c r="FR284" s="476">
        <f t="shared" si="269"/>
        <v>0</v>
      </c>
      <c r="FS284" s="476">
        <f t="shared" si="269"/>
        <v>0</v>
      </c>
      <c r="FT284" s="476">
        <f t="shared" si="269"/>
        <v>0</v>
      </c>
      <c r="FU284" s="476">
        <f t="shared" si="269"/>
        <v>0</v>
      </c>
      <c r="FV284" s="476">
        <f t="shared" si="269"/>
        <v>0</v>
      </c>
      <c r="FW284" s="476">
        <f t="shared" si="269"/>
        <v>0</v>
      </c>
      <c r="FX284" s="476">
        <f t="shared" si="269"/>
        <v>0</v>
      </c>
      <c r="FY284" s="476">
        <f t="shared" si="269"/>
        <v>0</v>
      </c>
      <c r="FZ284" s="476">
        <f t="shared" si="269"/>
        <v>0</v>
      </c>
      <c r="GA284" s="476">
        <f t="shared" si="269"/>
        <v>0</v>
      </c>
      <c r="GB284" s="476">
        <f t="shared" si="269"/>
        <v>0</v>
      </c>
    </row>
    <row r="285" spans="3:184" x14ac:dyDescent="0.35">
      <c r="C285" s="472">
        <f>'QUALIFIED ENGINES'!D24</f>
        <v>91428</v>
      </c>
      <c r="D285" s="476">
        <f t="shared" si="252"/>
        <v>0</v>
      </c>
      <c r="E285" s="476">
        <f t="shared" si="270"/>
        <v>0</v>
      </c>
      <c r="F285" s="476">
        <f t="shared" si="270"/>
        <v>0</v>
      </c>
      <c r="G285" s="476">
        <f t="shared" si="270"/>
        <v>0</v>
      </c>
      <c r="H285" s="476">
        <f t="shared" si="270"/>
        <v>0</v>
      </c>
      <c r="I285" s="476">
        <f t="shared" si="270"/>
        <v>67.959999999999994</v>
      </c>
      <c r="J285" s="476">
        <f t="shared" si="270"/>
        <v>139.84</v>
      </c>
      <c r="K285" s="476">
        <f t="shared" si="270"/>
        <v>327.57</v>
      </c>
      <c r="L285" s="476">
        <f t="shared" si="270"/>
        <v>346.89</v>
      </c>
      <c r="M285" s="476">
        <f t="shared" si="270"/>
        <v>321.70999999999998</v>
      </c>
      <c r="N285" s="476">
        <f t="shared" si="270"/>
        <v>323.86</v>
      </c>
      <c r="O285" s="476">
        <f t="shared" si="270"/>
        <v>313.42</v>
      </c>
      <c r="P285" s="476">
        <f t="shared" si="270"/>
        <v>340.02</v>
      </c>
      <c r="Q285" s="476">
        <f t="shared" si="270"/>
        <v>356.38</v>
      </c>
      <c r="R285" s="476">
        <f t="shared" si="270"/>
        <v>0</v>
      </c>
      <c r="S285" s="476">
        <f t="shared" si="270"/>
        <v>384.45</v>
      </c>
      <c r="T285" s="476">
        <f t="shared" si="270"/>
        <v>377.97</v>
      </c>
      <c r="U285" s="476">
        <f t="shared" si="270"/>
        <v>379.38</v>
      </c>
      <c r="V285" s="476">
        <f t="shared" si="270"/>
        <v>382.8</v>
      </c>
      <c r="W285" s="476">
        <f t="shared" si="270"/>
        <v>376.64</v>
      </c>
      <c r="X285" s="476">
        <f t="shared" si="270"/>
        <v>409.78</v>
      </c>
      <c r="Y285" s="476">
        <f t="shared" si="270"/>
        <v>349.83</v>
      </c>
      <c r="Z285" s="476">
        <f t="shared" si="270"/>
        <v>388.47</v>
      </c>
      <c r="AA285" s="476">
        <f t="shared" si="270"/>
        <v>327.48</v>
      </c>
      <c r="AB285" s="476">
        <f t="shared" si="270"/>
        <v>371.77</v>
      </c>
      <c r="AC285" s="476">
        <f t="shared" si="270"/>
        <v>334.78</v>
      </c>
      <c r="AD285" s="476">
        <f t="shared" si="270"/>
        <v>333.45</v>
      </c>
      <c r="AE285" s="476">
        <f t="shared" si="270"/>
        <v>390.42</v>
      </c>
      <c r="AF285" s="476">
        <f t="shared" si="270"/>
        <v>308.72000000000003</v>
      </c>
      <c r="AG285" s="476">
        <f t="shared" si="270"/>
        <v>285.63</v>
      </c>
      <c r="AH285" s="476">
        <f t="shared" si="270"/>
        <v>356.53</v>
      </c>
      <c r="AI285" s="476">
        <f t="shared" si="270"/>
        <v>367.68</v>
      </c>
      <c r="AJ285" s="476">
        <f t="shared" si="270"/>
        <v>407.07</v>
      </c>
      <c r="AK285" s="476">
        <f t="shared" si="270"/>
        <v>315.07</v>
      </c>
      <c r="AL285" s="476">
        <f t="shared" si="270"/>
        <v>354.93</v>
      </c>
      <c r="AM285" s="476">
        <f t="shared" si="270"/>
        <v>335.27</v>
      </c>
      <c r="AN285" s="476">
        <f t="shared" si="270"/>
        <v>358.21</v>
      </c>
      <c r="AO285" s="476">
        <f t="shared" si="270"/>
        <v>364.31</v>
      </c>
      <c r="AP285" s="476">
        <f t="shared" si="270"/>
        <v>340.81</v>
      </c>
      <c r="AQ285" s="476">
        <f t="shared" si="270"/>
        <v>127.99</v>
      </c>
      <c r="AR285" s="476">
        <f t="shared" si="270"/>
        <v>0</v>
      </c>
      <c r="AS285" s="476">
        <f t="shared" si="270"/>
        <v>0</v>
      </c>
      <c r="AT285" s="476">
        <f t="shared" si="270"/>
        <v>0</v>
      </c>
      <c r="AU285" s="476">
        <f t="shared" si="270"/>
        <v>0</v>
      </c>
      <c r="AV285" s="476">
        <f t="shared" si="270"/>
        <v>0</v>
      </c>
      <c r="AW285" s="476">
        <f t="shared" si="270"/>
        <v>0</v>
      </c>
      <c r="AX285" s="476">
        <f t="shared" si="270"/>
        <v>0</v>
      </c>
      <c r="AY285" s="476">
        <f t="shared" si="270"/>
        <v>0</v>
      </c>
      <c r="AZ285" s="476">
        <f t="shared" si="270"/>
        <v>0</v>
      </c>
      <c r="BA285" s="476">
        <f t="shared" si="270"/>
        <v>0</v>
      </c>
      <c r="BB285" s="476">
        <f t="shared" si="270"/>
        <v>0</v>
      </c>
      <c r="BC285" s="476">
        <f t="shared" si="270"/>
        <v>0</v>
      </c>
      <c r="BD285" s="476">
        <f t="shared" si="270"/>
        <v>0</v>
      </c>
      <c r="BE285" s="476">
        <f t="shared" si="270"/>
        <v>0</v>
      </c>
      <c r="BF285" s="476">
        <f t="shared" si="270"/>
        <v>0</v>
      </c>
      <c r="BG285" s="476">
        <f t="shared" si="270"/>
        <v>0</v>
      </c>
      <c r="BH285" s="476">
        <f t="shared" si="270"/>
        <v>0</v>
      </c>
      <c r="BI285" s="476">
        <f t="shared" si="270"/>
        <v>0</v>
      </c>
      <c r="BJ285" s="476">
        <f t="shared" si="270"/>
        <v>0</v>
      </c>
      <c r="BK285" s="476">
        <f t="shared" si="270"/>
        <v>0</v>
      </c>
      <c r="BL285" s="476">
        <f t="shared" si="270"/>
        <v>0</v>
      </c>
      <c r="BM285" s="476">
        <f t="shared" si="270"/>
        <v>0</v>
      </c>
      <c r="BN285" s="476">
        <f t="shared" si="270"/>
        <v>0</v>
      </c>
      <c r="BO285" s="476">
        <f t="shared" si="270"/>
        <v>322.79000000000002</v>
      </c>
      <c r="BP285" s="476">
        <f t="shared" ref="BP285:EA288" si="271">BP23-BP154</f>
        <v>343.44</v>
      </c>
      <c r="BQ285" s="476">
        <f t="shared" si="271"/>
        <v>299.83</v>
      </c>
      <c r="BR285" s="476">
        <f t="shared" si="271"/>
        <v>350.31</v>
      </c>
      <c r="BS285" s="476">
        <f t="shared" si="271"/>
        <v>346.21</v>
      </c>
      <c r="BT285" s="476">
        <f t="shared" si="271"/>
        <v>319.7</v>
      </c>
      <c r="BU285" s="476">
        <f t="shared" si="271"/>
        <v>372.78</v>
      </c>
      <c r="BV285" s="476">
        <f t="shared" si="271"/>
        <v>361.85</v>
      </c>
      <c r="BW285" s="476">
        <f t="shared" si="271"/>
        <v>401.68</v>
      </c>
      <c r="BX285" s="476">
        <f t="shared" si="271"/>
        <v>455.19</v>
      </c>
      <c r="BY285" s="476">
        <f t="shared" si="271"/>
        <v>314.86</v>
      </c>
      <c r="BZ285" s="476">
        <f t="shared" si="271"/>
        <v>416.99</v>
      </c>
      <c r="CA285" s="476">
        <f t="shared" si="271"/>
        <v>389.85</v>
      </c>
      <c r="CB285" s="476">
        <f t="shared" si="271"/>
        <v>463.01</v>
      </c>
      <c r="CC285" s="476">
        <f t="shared" si="271"/>
        <v>407.2</v>
      </c>
      <c r="CD285" s="476">
        <f t="shared" si="271"/>
        <v>417</v>
      </c>
      <c r="CE285" s="476">
        <f t="shared" si="271"/>
        <v>379.3</v>
      </c>
      <c r="CF285" s="476">
        <f t="shared" si="271"/>
        <v>443.15</v>
      </c>
      <c r="CG285" s="476">
        <f t="shared" si="271"/>
        <v>399.74</v>
      </c>
      <c r="CH285" s="476">
        <f t="shared" si="271"/>
        <v>398.36</v>
      </c>
      <c r="CI285" s="476">
        <f t="shared" si="271"/>
        <v>424.8</v>
      </c>
      <c r="CJ285" s="476">
        <f t="shared" si="271"/>
        <v>394.59</v>
      </c>
      <c r="CK285" s="476">
        <f t="shared" si="271"/>
        <v>386.93</v>
      </c>
      <c r="CL285" s="476">
        <f t="shared" si="271"/>
        <v>344.7</v>
      </c>
      <c r="CM285" s="476">
        <f t="shared" si="271"/>
        <v>382.26</v>
      </c>
      <c r="CN285" s="476">
        <f t="shared" si="271"/>
        <v>389.39</v>
      </c>
      <c r="CO285" s="476">
        <f t="shared" si="271"/>
        <v>365.22</v>
      </c>
      <c r="CP285" s="476">
        <f t="shared" si="271"/>
        <v>148.81</v>
      </c>
      <c r="CQ285" s="476">
        <f t="shared" si="271"/>
        <v>53.39</v>
      </c>
      <c r="CR285" s="476">
        <f t="shared" si="271"/>
        <v>404.24</v>
      </c>
      <c r="CS285" s="476">
        <f t="shared" si="271"/>
        <v>433.64</v>
      </c>
      <c r="CT285" s="476">
        <f t="shared" si="271"/>
        <v>460.65</v>
      </c>
      <c r="CU285" s="476">
        <f t="shared" si="271"/>
        <v>429.27</v>
      </c>
      <c r="CV285" s="476">
        <f t="shared" si="271"/>
        <v>310.39999999999998</v>
      </c>
      <c r="CW285" s="476">
        <f t="shared" si="271"/>
        <v>470.47</v>
      </c>
      <c r="CX285" s="476">
        <f t="shared" si="271"/>
        <v>410.56</v>
      </c>
      <c r="CY285" s="476">
        <f t="shared" si="271"/>
        <v>461.78</v>
      </c>
      <c r="CZ285" s="476">
        <f t="shared" si="271"/>
        <v>442.85</v>
      </c>
      <c r="DA285" s="476">
        <f t="shared" si="271"/>
        <v>443.39</v>
      </c>
      <c r="DB285" s="476">
        <f t="shared" si="271"/>
        <v>394.28</v>
      </c>
      <c r="DC285" s="476">
        <f t="shared" si="271"/>
        <v>7.37</v>
      </c>
      <c r="DD285" s="476">
        <f t="shared" si="271"/>
        <v>0</v>
      </c>
      <c r="DE285" s="476">
        <f t="shared" si="271"/>
        <v>0</v>
      </c>
      <c r="DF285" s="476">
        <f t="shared" si="271"/>
        <v>0</v>
      </c>
      <c r="DG285" s="476">
        <f t="shared" si="271"/>
        <v>0</v>
      </c>
      <c r="DH285" s="476">
        <f t="shared" si="271"/>
        <v>0</v>
      </c>
      <c r="DI285" s="476">
        <f t="shared" si="271"/>
        <v>0</v>
      </c>
      <c r="DJ285" s="476">
        <f t="shared" si="271"/>
        <v>0</v>
      </c>
      <c r="DK285" s="476">
        <f t="shared" si="271"/>
        <v>0</v>
      </c>
      <c r="DL285" s="476">
        <f t="shared" si="271"/>
        <v>0</v>
      </c>
      <c r="DM285" s="476">
        <f t="shared" si="271"/>
        <v>0</v>
      </c>
      <c r="DN285" s="476">
        <f t="shared" si="271"/>
        <v>0</v>
      </c>
      <c r="DO285" s="476">
        <f t="shared" si="271"/>
        <v>0</v>
      </c>
      <c r="DP285" s="476">
        <f t="shared" si="271"/>
        <v>0</v>
      </c>
      <c r="DQ285" s="476">
        <f t="shared" si="271"/>
        <v>0</v>
      </c>
      <c r="DR285" s="476">
        <f t="shared" si="271"/>
        <v>0</v>
      </c>
      <c r="DS285" s="476">
        <f t="shared" si="271"/>
        <v>0</v>
      </c>
      <c r="DT285" s="476">
        <f t="shared" si="271"/>
        <v>0</v>
      </c>
      <c r="DU285" s="476">
        <f t="shared" si="271"/>
        <v>0</v>
      </c>
      <c r="DV285" s="476">
        <f t="shared" si="271"/>
        <v>0</v>
      </c>
      <c r="DW285" s="476">
        <f t="shared" si="271"/>
        <v>0</v>
      </c>
      <c r="DX285" s="476">
        <f t="shared" si="271"/>
        <v>0</v>
      </c>
      <c r="DY285" s="476">
        <f t="shared" si="271"/>
        <v>0</v>
      </c>
      <c r="DZ285" s="476">
        <f t="shared" si="271"/>
        <v>0</v>
      </c>
      <c r="EA285" s="476">
        <f t="shared" si="271"/>
        <v>0</v>
      </c>
      <c r="EB285" s="476">
        <f t="shared" si="262"/>
        <v>0</v>
      </c>
      <c r="EC285" s="476">
        <f t="shared" si="269"/>
        <v>0</v>
      </c>
      <c r="ED285" s="476">
        <f t="shared" si="269"/>
        <v>0</v>
      </c>
      <c r="EE285" s="476">
        <f t="shared" si="269"/>
        <v>0</v>
      </c>
      <c r="EF285" s="476">
        <f t="shared" si="269"/>
        <v>0</v>
      </c>
      <c r="EG285" s="476">
        <f t="shared" si="269"/>
        <v>0</v>
      </c>
      <c r="EH285" s="476">
        <f t="shared" si="269"/>
        <v>0</v>
      </c>
      <c r="EI285" s="476">
        <f t="shared" si="269"/>
        <v>0</v>
      </c>
      <c r="EJ285" s="476">
        <f t="shared" si="269"/>
        <v>0</v>
      </c>
      <c r="EK285" s="476">
        <f t="shared" si="269"/>
        <v>0</v>
      </c>
      <c r="EL285" s="476">
        <f t="shared" si="269"/>
        <v>0</v>
      </c>
      <c r="EM285" s="476">
        <f t="shared" si="269"/>
        <v>0</v>
      </c>
      <c r="EN285" s="476">
        <f t="shared" si="269"/>
        <v>0</v>
      </c>
      <c r="EO285" s="476">
        <f t="shared" si="269"/>
        <v>0</v>
      </c>
      <c r="EP285" s="476">
        <f t="shared" si="269"/>
        <v>0</v>
      </c>
      <c r="EQ285" s="476">
        <f t="shared" si="269"/>
        <v>0</v>
      </c>
      <c r="ER285" s="476">
        <f t="shared" si="269"/>
        <v>0</v>
      </c>
      <c r="ES285" s="476">
        <f t="shared" si="269"/>
        <v>0</v>
      </c>
      <c r="ET285" s="476">
        <f t="shared" si="269"/>
        <v>0</v>
      </c>
      <c r="EU285" s="476">
        <f t="shared" si="269"/>
        <v>0</v>
      </c>
      <c r="EV285" s="476">
        <f t="shared" si="269"/>
        <v>0</v>
      </c>
      <c r="EW285" s="476">
        <f t="shared" si="269"/>
        <v>0</v>
      </c>
      <c r="EX285" s="476">
        <f t="shared" si="269"/>
        <v>0</v>
      </c>
      <c r="EY285" s="476">
        <f t="shared" si="269"/>
        <v>0</v>
      </c>
      <c r="EZ285" s="476">
        <f t="shared" si="269"/>
        <v>0</v>
      </c>
      <c r="FA285" s="476">
        <f t="shared" si="269"/>
        <v>0</v>
      </c>
      <c r="FB285" s="476">
        <f t="shared" si="269"/>
        <v>0</v>
      </c>
      <c r="FC285" s="476">
        <f t="shared" si="269"/>
        <v>0</v>
      </c>
      <c r="FD285" s="476">
        <f t="shared" si="269"/>
        <v>0</v>
      </c>
      <c r="FE285" s="476">
        <f t="shared" si="269"/>
        <v>0</v>
      </c>
      <c r="FF285" s="476">
        <f t="shared" si="269"/>
        <v>0</v>
      </c>
      <c r="FG285" s="476">
        <f t="shared" si="269"/>
        <v>0</v>
      </c>
      <c r="FH285" s="476">
        <f t="shared" si="269"/>
        <v>0</v>
      </c>
      <c r="FI285" s="476">
        <f t="shared" si="269"/>
        <v>0</v>
      </c>
      <c r="FJ285" s="476">
        <f t="shared" si="269"/>
        <v>0</v>
      </c>
      <c r="FK285" s="476">
        <f t="shared" si="269"/>
        <v>0</v>
      </c>
      <c r="FL285" s="476">
        <f t="shared" si="269"/>
        <v>0</v>
      </c>
      <c r="FM285" s="476">
        <f t="shared" si="269"/>
        <v>0</v>
      </c>
      <c r="FN285" s="476">
        <f t="shared" si="269"/>
        <v>0</v>
      </c>
      <c r="FO285" s="476">
        <f t="shared" si="269"/>
        <v>0</v>
      </c>
      <c r="FP285" s="476">
        <f t="shared" si="269"/>
        <v>0</v>
      </c>
      <c r="FQ285" s="476">
        <f t="shared" si="269"/>
        <v>0</v>
      </c>
      <c r="FR285" s="476">
        <f t="shared" si="269"/>
        <v>0</v>
      </c>
      <c r="FS285" s="476">
        <f t="shared" si="269"/>
        <v>0</v>
      </c>
      <c r="FT285" s="476">
        <f t="shared" si="269"/>
        <v>0</v>
      </c>
      <c r="FU285" s="476">
        <f t="shared" si="269"/>
        <v>0</v>
      </c>
      <c r="FV285" s="476">
        <f t="shared" si="269"/>
        <v>0</v>
      </c>
      <c r="FW285" s="476">
        <f t="shared" si="269"/>
        <v>0</v>
      </c>
      <c r="FX285" s="476">
        <f>FX23-FX154</f>
        <v>0</v>
      </c>
      <c r="FY285" s="476">
        <f>FY23-FY154</f>
        <v>0</v>
      </c>
      <c r="FZ285" s="476">
        <f>FZ23-FZ154</f>
        <v>0</v>
      </c>
      <c r="GA285" s="476">
        <f>GA23-GA154</f>
        <v>0</v>
      </c>
      <c r="GB285" s="476">
        <f>GB23-GB154</f>
        <v>0</v>
      </c>
    </row>
    <row r="286" spans="3:184" x14ac:dyDescent="0.35">
      <c r="C286" s="472">
        <f>'QUALIFIED ENGINES'!D25</f>
        <v>91427</v>
      </c>
      <c r="D286" s="476">
        <f t="shared" si="252"/>
        <v>0</v>
      </c>
      <c r="E286" s="476">
        <f t="shared" ref="E286:BP289" si="272">E24-E155</f>
        <v>0</v>
      </c>
      <c r="F286" s="476">
        <f t="shared" si="272"/>
        <v>0</v>
      </c>
      <c r="G286" s="476">
        <f t="shared" si="272"/>
        <v>0</v>
      </c>
      <c r="H286" s="476">
        <f t="shared" si="272"/>
        <v>0</v>
      </c>
      <c r="I286" s="476">
        <f t="shared" si="272"/>
        <v>67.959999999999994</v>
      </c>
      <c r="J286" s="476">
        <f t="shared" si="272"/>
        <v>139.84</v>
      </c>
      <c r="K286" s="476">
        <f t="shared" si="272"/>
        <v>327.57</v>
      </c>
      <c r="L286" s="476">
        <f t="shared" si="272"/>
        <v>346.89</v>
      </c>
      <c r="M286" s="476">
        <f t="shared" si="272"/>
        <v>321.70999999999998</v>
      </c>
      <c r="N286" s="476">
        <f t="shared" si="272"/>
        <v>323.86</v>
      </c>
      <c r="O286" s="476">
        <f t="shared" si="272"/>
        <v>313.42</v>
      </c>
      <c r="P286" s="476">
        <f t="shared" si="272"/>
        <v>340.02</v>
      </c>
      <c r="Q286" s="476">
        <f t="shared" si="272"/>
        <v>356.38</v>
      </c>
      <c r="R286" s="476">
        <f t="shared" si="272"/>
        <v>0</v>
      </c>
      <c r="S286" s="476">
        <f t="shared" si="272"/>
        <v>384.45</v>
      </c>
      <c r="T286" s="476">
        <f t="shared" si="272"/>
        <v>377.97</v>
      </c>
      <c r="U286" s="476">
        <f t="shared" si="272"/>
        <v>379.38</v>
      </c>
      <c r="V286" s="476">
        <f t="shared" si="272"/>
        <v>382.8</v>
      </c>
      <c r="W286" s="476">
        <f t="shared" si="272"/>
        <v>376.64</v>
      </c>
      <c r="X286" s="476">
        <f t="shared" si="272"/>
        <v>409.78</v>
      </c>
      <c r="Y286" s="476">
        <f t="shared" si="272"/>
        <v>349.83</v>
      </c>
      <c r="Z286" s="476">
        <f t="shared" si="272"/>
        <v>388.47</v>
      </c>
      <c r="AA286" s="476">
        <f t="shared" si="272"/>
        <v>327.48</v>
      </c>
      <c r="AB286" s="476">
        <f t="shared" si="272"/>
        <v>371.77</v>
      </c>
      <c r="AC286" s="476">
        <f t="shared" si="272"/>
        <v>334.78</v>
      </c>
      <c r="AD286" s="476">
        <f t="shared" si="272"/>
        <v>333.45</v>
      </c>
      <c r="AE286" s="476">
        <f t="shared" si="272"/>
        <v>390.42</v>
      </c>
      <c r="AF286" s="476">
        <f t="shared" si="272"/>
        <v>308.72000000000003</v>
      </c>
      <c r="AG286" s="476">
        <f t="shared" si="272"/>
        <v>285.63</v>
      </c>
      <c r="AH286" s="476">
        <f t="shared" si="272"/>
        <v>356.53</v>
      </c>
      <c r="AI286" s="476">
        <f t="shared" si="272"/>
        <v>367.68</v>
      </c>
      <c r="AJ286" s="476">
        <f t="shared" si="272"/>
        <v>407.07</v>
      </c>
      <c r="AK286" s="476">
        <f t="shared" si="272"/>
        <v>315.07</v>
      </c>
      <c r="AL286" s="476">
        <f t="shared" si="272"/>
        <v>269.06</v>
      </c>
      <c r="AM286" s="476">
        <f t="shared" si="272"/>
        <v>0</v>
      </c>
      <c r="AN286" s="476">
        <f t="shared" si="272"/>
        <v>0</v>
      </c>
      <c r="AO286" s="476">
        <f t="shared" si="272"/>
        <v>6.27</v>
      </c>
      <c r="AP286" s="476">
        <f t="shared" si="272"/>
        <v>281.70999999999998</v>
      </c>
      <c r="AQ286" s="476">
        <f t="shared" si="272"/>
        <v>301.89999999999998</v>
      </c>
      <c r="AR286" s="476">
        <f t="shared" si="272"/>
        <v>0</v>
      </c>
      <c r="AS286" s="476">
        <f t="shared" si="272"/>
        <v>0</v>
      </c>
      <c r="AT286" s="476">
        <f t="shared" si="272"/>
        <v>0</v>
      </c>
      <c r="AU286" s="476">
        <f t="shared" si="272"/>
        <v>0</v>
      </c>
      <c r="AV286" s="476">
        <f t="shared" si="272"/>
        <v>0</v>
      </c>
      <c r="AW286" s="476">
        <f t="shared" si="272"/>
        <v>1.1399999999999999</v>
      </c>
      <c r="AX286" s="476">
        <f t="shared" si="272"/>
        <v>0</v>
      </c>
      <c r="AY286" s="476">
        <f t="shared" si="272"/>
        <v>0</v>
      </c>
      <c r="AZ286" s="476">
        <f t="shared" si="272"/>
        <v>0</v>
      </c>
      <c r="BA286" s="476">
        <f t="shared" si="272"/>
        <v>0</v>
      </c>
      <c r="BB286" s="476">
        <f t="shared" si="272"/>
        <v>0</v>
      </c>
      <c r="BC286" s="476">
        <f t="shared" si="272"/>
        <v>0</v>
      </c>
      <c r="BD286" s="476">
        <f t="shared" si="272"/>
        <v>0</v>
      </c>
      <c r="BE286" s="476">
        <f t="shared" si="272"/>
        <v>0</v>
      </c>
      <c r="BF286" s="476">
        <f t="shared" si="272"/>
        <v>0</v>
      </c>
      <c r="BG286" s="476">
        <f t="shared" si="272"/>
        <v>0</v>
      </c>
      <c r="BH286" s="476">
        <f t="shared" si="272"/>
        <v>0</v>
      </c>
      <c r="BI286" s="476">
        <f t="shared" si="272"/>
        <v>0</v>
      </c>
      <c r="BJ286" s="476">
        <f t="shared" si="272"/>
        <v>0.47</v>
      </c>
      <c r="BK286" s="476">
        <f t="shared" si="272"/>
        <v>0</v>
      </c>
      <c r="BL286" s="476">
        <f t="shared" si="272"/>
        <v>0</v>
      </c>
      <c r="BM286" s="476">
        <f t="shared" si="272"/>
        <v>0</v>
      </c>
      <c r="BN286" s="476">
        <f t="shared" si="272"/>
        <v>0</v>
      </c>
      <c r="BO286" s="476">
        <f t="shared" si="272"/>
        <v>0</v>
      </c>
      <c r="BP286" s="476">
        <f t="shared" si="272"/>
        <v>0</v>
      </c>
      <c r="BQ286" s="476">
        <f t="shared" si="271"/>
        <v>4.68</v>
      </c>
      <c r="BR286" s="476">
        <f t="shared" si="271"/>
        <v>73.930000000000007</v>
      </c>
      <c r="BS286" s="476">
        <f t="shared" si="271"/>
        <v>227.54</v>
      </c>
      <c r="BT286" s="476">
        <f t="shared" si="271"/>
        <v>248.15</v>
      </c>
      <c r="BU286" s="476">
        <f t="shared" si="271"/>
        <v>195.03</v>
      </c>
      <c r="BV286" s="476">
        <f t="shared" si="271"/>
        <v>295.93</v>
      </c>
      <c r="BW286" s="476">
        <f t="shared" si="271"/>
        <v>244.74</v>
      </c>
      <c r="BX286" s="476">
        <f t="shared" si="271"/>
        <v>340.45</v>
      </c>
      <c r="BY286" s="476">
        <f t="shared" si="271"/>
        <v>346.18</v>
      </c>
      <c r="BZ286" s="476">
        <f t="shared" si="271"/>
        <v>260.52</v>
      </c>
      <c r="CA286" s="476">
        <f t="shared" si="271"/>
        <v>333.43</v>
      </c>
      <c r="CB286" s="476">
        <f t="shared" si="271"/>
        <v>348.92</v>
      </c>
      <c r="CC286" s="476">
        <f t="shared" si="271"/>
        <v>376.71</v>
      </c>
      <c r="CD286" s="476">
        <f t="shared" si="271"/>
        <v>322.45</v>
      </c>
      <c r="CE286" s="476">
        <f t="shared" si="271"/>
        <v>343.9</v>
      </c>
      <c r="CF286" s="476">
        <f t="shared" si="271"/>
        <v>365.47</v>
      </c>
      <c r="CG286" s="476">
        <f t="shared" si="271"/>
        <v>387.87</v>
      </c>
      <c r="CH286" s="476">
        <f t="shared" si="271"/>
        <v>364.45</v>
      </c>
      <c r="CI286" s="476">
        <f t="shared" si="271"/>
        <v>368.28</v>
      </c>
      <c r="CJ286" s="476">
        <f t="shared" si="271"/>
        <v>355.22</v>
      </c>
      <c r="CK286" s="476">
        <f t="shared" si="271"/>
        <v>299.81</v>
      </c>
      <c r="CL286" s="476">
        <f t="shared" si="271"/>
        <v>194.72</v>
      </c>
      <c r="CM286" s="476">
        <f t="shared" si="271"/>
        <v>0</v>
      </c>
      <c r="CN286" s="476">
        <f t="shared" si="271"/>
        <v>168.54</v>
      </c>
      <c r="CO286" s="476">
        <f t="shared" si="271"/>
        <v>176.11</v>
      </c>
      <c r="CP286" s="476">
        <f t="shared" si="271"/>
        <v>0</v>
      </c>
      <c r="CQ286" s="476">
        <f t="shared" si="271"/>
        <v>0</v>
      </c>
      <c r="CR286" s="476">
        <f t="shared" si="271"/>
        <v>0</v>
      </c>
      <c r="CS286" s="476">
        <f t="shared" si="271"/>
        <v>295.05</v>
      </c>
      <c r="CT286" s="476">
        <f t="shared" si="271"/>
        <v>406.88</v>
      </c>
      <c r="CU286" s="476">
        <f t="shared" si="271"/>
        <v>348.92</v>
      </c>
      <c r="CV286" s="476">
        <f t="shared" si="271"/>
        <v>398.73</v>
      </c>
      <c r="CW286" s="476">
        <f t="shared" si="271"/>
        <v>338.12</v>
      </c>
      <c r="CX286" s="476">
        <f t="shared" si="271"/>
        <v>378.43</v>
      </c>
      <c r="CY286" s="476">
        <f t="shared" si="271"/>
        <v>354.39</v>
      </c>
      <c r="CZ286" s="476">
        <f t="shared" si="271"/>
        <v>361.93</v>
      </c>
      <c r="DA286" s="476">
        <f t="shared" si="271"/>
        <v>398.39</v>
      </c>
      <c r="DB286" s="476">
        <f t="shared" si="271"/>
        <v>364.18</v>
      </c>
      <c r="DC286" s="476">
        <f t="shared" si="271"/>
        <v>398.66</v>
      </c>
      <c r="DD286" s="476">
        <f t="shared" si="271"/>
        <v>410.7</v>
      </c>
      <c r="DE286" s="476">
        <f t="shared" si="271"/>
        <v>316.83999999999997</v>
      </c>
      <c r="DF286" s="476">
        <f t="shared" si="271"/>
        <v>363.63</v>
      </c>
      <c r="DG286" s="476">
        <f t="shared" si="271"/>
        <v>320.8</v>
      </c>
      <c r="DH286" s="476">
        <f t="shared" si="271"/>
        <v>0</v>
      </c>
      <c r="DI286" s="476">
        <f t="shared" si="271"/>
        <v>0</v>
      </c>
      <c r="DJ286" s="476">
        <f t="shared" si="271"/>
        <v>0</v>
      </c>
      <c r="DK286" s="476">
        <f t="shared" si="271"/>
        <v>0</v>
      </c>
      <c r="DL286" s="476">
        <f t="shared" si="271"/>
        <v>0</v>
      </c>
      <c r="DM286" s="476">
        <f t="shared" si="271"/>
        <v>0</v>
      </c>
      <c r="DN286" s="476">
        <f t="shared" si="271"/>
        <v>0</v>
      </c>
      <c r="DO286" s="476">
        <f t="shared" si="271"/>
        <v>0</v>
      </c>
      <c r="DP286" s="476">
        <f t="shared" si="271"/>
        <v>0</v>
      </c>
      <c r="DQ286" s="476">
        <f t="shared" si="271"/>
        <v>0</v>
      </c>
      <c r="DR286" s="476">
        <f t="shared" si="271"/>
        <v>0</v>
      </c>
      <c r="DS286" s="476">
        <f t="shared" si="271"/>
        <v>0</v>
      </c>
      <c r="DT286" s="476">
        <f t="shared" si="271"/>
        <v>0</v>
      </c>
      <c r="DU286" s="476">
        <f t="shared" si="271"/>
        <v>0</v>
      </c>
      <c r="DV286" s="476">
        <f t="shared" si="271"/>
        <v>0</v>
      </c>
      <c r="DW286" s="476">
        <f t="shared" si="271"/>
        <v>0</v>
      </c>
      <c r="DX286" s="476">
        <f t="shared" si="271"/>
        <v>0</v>
      </c>
      <c r="DY286" s="476">
        <f t="shared" si="271"/>
        <v>0</v>
      </c>
      <c r="DZ286" s="476">
        <f t="shared" si="271"/>
        <v>0</v>
      </c>
      <c r="EA286" s="476">
        <f t="shared" si="271"/>
        <v>0</v>
      </c>
      <c r="EB286" s="476">
        <f t="shared" si="262"/>
        <v>0</v>
      </c>
      <c r="EC286" s="476">
        <f t="shared" ref="EC286:GB287" si="273">EC24-EC155</f>
        <v>0</v>
      </c>
      <c r="ED286" s="476">
        <f t="shared" si="273"/>
        <v>0</v>
      </c>
      <c r="EE286" s="476">
        <f t="shared" si="273"/>
        <v>0</v>
      </c>
      <c r="EF286" s="476">
        <f t="shared" si="273"/>
        <v>0</v>
      </c>
      <c r="EG286" s="476">
        <f t="shared" si="273"/>
        <v>0</v>
      </c>
      <c r="EH286" s="476">
        <f t="shared" si="273"/>
        <v>0</v>
      </c>
      <c r="EI286" s="476">
        <f t="shared" si="273"/>
        <v>0</v>
      </c>
      <c r="EJ286" s="476">
        <f t="shared" si="273"/>
        <v>0</v>
      </c>
      <c r="EK286" s="476">
        <f t="shared" si="273"/>
        <v>0</v>
      </c>
      <c r="EL286" s="476">
        <f t="shared" si="273"/>
        <v>0</v>
      </c>
      <c r="EM286" s="476">
        <f t="shared" si="273"/>
        <v>0</v>
      </c>
      <c r="EN286" s="476">
        <f t="shared" si="273"/>
        <v>0</v>
      </c>
      <c r="EO286" s="476">
        <f t="shared" si="273"/>
        <v>0</v>
      </c>
      <c r="EP286" s="476">
        <f t="shared" si="273"/>
        <v>0</v>
      </c>
      <c r="EQ286" s="476">
        <f t="shared" si="273"/>
        <v>0</v>
      </c>
      <c r="ER286" s="476">
        <f t="shared" si="273"/>
        <v>0</v>
      </c>
      <c r="ES286" s="476">
        <f t="shared" si="273"/>
        <v>0</v>
      </c>
      <c r="ET286" s="476">
        <f t="shared" si="273"/>
        <v>0</v>
      </c>
      <c r="EU286" s="476">
        <f t="shared" si="273"/>
        <v>0</v>
      </c>
      <c r="EV286" s="476">
        <f t="shared" si="273"/>
        <v>0</v>
      </c>
      <c r="EW286" s="476">
        <f t="shared" si="273"/>
        <v>0</v>
      </c>
      <c r="EX286" s="476">
        <f t="shared" si="273"/>
        <v>0</v>
      </c>
      <c r="EY286" s="476">
        <f t="shared" si="273"/>
        <v>0</v>
      </c>
      <c r="EZ286" s="476">
        <f t="shared" si="273"/>
        <v>0</v>
      </c>
      <c r="FA286" s="476">
        <f t="shared" si="273"/>
        <v>0</v>
      </c>
      <c r="FB286" s="476">
        <f t="shared" si="273"/>
        <v>0</v>
      </c>
      <c r="FC286" s="476">
        <f t="shared" si="273"/>
        <v>0</v>
      </c>
      <c r="FD286" s="476">
        <f t="shared" si="273"/>
        <v>0</v>
      </c>
      <c r="FE286" s="476">
        <f t="shared" si="273"/>
        <v>0</v>
      </c>
      <c r="FF286" s="476">
        <f t="shared" si="273"/>
        <v>0</v>
      </c>
      <c r="FG286" s="476">
        <f t="shared" si="273"/>
        <v>0</v>
      </c>
      <c r="FH286" s="476">
        <f t="shared" si="273"/>
        <v>0</v>
      </c>
      <c r="FI286" s="476">
        <f t="shared" si="273"/>
        <v>0</v>
      </c>
      <c r="FJ286" s="476">
        <f t="shared" si="273"/>
        <v>0</v>
      </c>
      <c r="FK286" s="476">
        <f t="shared" si="273"/>
        <v>0</v>
      </c>
      <c r="FL286" s="476">
        <f t="shared" si="273"/>
        <v>0</v>
      </c>
      <c r="FM286" s="476">
        <f t="shared" si="273"/>
        <v>0</v>
      </c>
      <c r="FN286" s="476">
        <f t="shared" si="273"/>
        <v>0</v>
      </c>
      <c r="FO286" s="476">
        <f t="shared" si="273"/>
        <v>0</v>
      </c>
      <c r="FP286" s="476">
        <f t="shared" si="273"/>
        <v>0</v>
      </c>
      <c r="FQ286" s="476">
        <f t="shared" si="273"/>
        <v>0</v>
      </c>
      <c r="FR286" s="476">
        <f t="shared" si="273"/>
        <v>0</v>
      </c>
      <c r="FS286" s="476">
        <f t="shared" si="273"/>
        <v>0</v>
      </c>
      <c r="FT286" s="476">
        <f t="shared" si="273"/>
        <v>0</v>
      </c>
      <c r="FU286" s="476">
        <f t="shared" si="273"/>
        <v>0</v>
      </c>
      <c r="FV286" s="476">
        <f t="shared" si="273"/>
        <v>0</v>
      </c>
      <c r="FW286" s="476">
        <f t="shared" si="273"/>
        <v>0</v>
      </c>
      <c r="FX286" s="476">
        <f t="shared" si="273"/>
        <v>0</v>
      </c>
      <c r="FY286" s="476">
        <f t="shared" si="273"/>
        <v>0</v>
      </c>
      <c r="FZ286" s="476">
        <f t="shared" si="273"/>
        <v>0</v>
      </c>
      <c r="GA286" s="476">
        <f t="shared" si="273"/>
        <v>0</v>
      </c>
      <c r="GB286" s="476">
        <f t="shared" si="273"/>
        <v>0</v>
      </c>
    </row>
    <row r="287" spans="3:184" x14ac:dyDescent="0.35">
      <c r="C287" s="472">
        <f>'QUALIFIED ENGINES'!D26</f>
        <v>91452</v>
      </c>
      <c r="D287" s="476">
        <f t="shared" si="252"/>
        <v>0</v>
      </c>
      <c r="E287" s="476">
        <f t="shared" si="272"/>
        <v>0</v>
      </c>
      <c r="F287" s="476">
        <f t="shared" si="272"/>
        <v>0</v>
      </c>
      <c r="G287" s="476">
        <f t="shared" si="272"/>
        <v>0</v>
      </c>
      <c r="H287" s="476">
        <f t="shared" si="272"/>
        <v>0</v>
      </c>
      <c r="I287" s="476">
        <f t="shared" si="272"/>
        <v>67.959999999999994</v>
      </c>
      <c r="J287" s="476">
        <f t="shared" si="272"/>
        <v>139.84</v>
      </c>
      <c r="K287" s="476">
        <f t="shared" si="272"/>
        <v>327.57</v>
      </c>
      <c r="L287" s="476">
        <f t="shared" si="272"/>
        <v>346.89</v>
      </c>
      <c r="M287" s="476">
        <f t="shared" si="272"/>
        <v>321.70999999999998</v>
      </c>
      <c r="N287" s="476">
        <f t="shared" si="272"/>
        <v>323.86</v>
      </c>
      <c r="O287" s="476">
        <f t="shared" si="272"/>
        <v>313.42</v>
      </c>
      <c r="P287" s="476">
        <f t="shared" si="272"/>
        <v>340.02</v>
      </c>
      <c r="Q287" s="476">
        <f t="shared" si="272"/>
        <v>356.38</v>
      </c>
      <c r="R287" s="476">
        <f t="shared" si="272"/>
        <v>0</v>
      </c>
      <c r="S287" s="476">
        <f t="shared" si="272"/>
        <v>384.45</v>
      </c>
      <c r="T287" s="476">
        <f t="shared" si="272"/>
        <v>377.97</v>
      </c>
      <c r="U287" s="476">
        <f t="shared" si="272"/>
        <v>379.38</v>
      </c>
      <c r="V287" s="476">
        <f t="shared" si="272"/>
        <v>382.8</v>
      </c>
      <c r="W287" s="476">
        <f t="shared" si="272"/>
        <v>376.64</v>
      </c>
      <c r="X287" s="476">
        <f t="shared" si="272"/>
        <v>409.78</v>
      </c>
      <c r="Y287" s="476">
        <f t="shared" si="272"/>
        <v>349.83</v>
      </c>
      <c r="Z287" s="476">
        <f t="shared" si="272"/>
        <v>388.47</v>
      </c>
      <c r="AA287" s="476">
        <f t="shared" si="272"/>
        <v>327.48</v>
      </c>
      <c r="AB287" s="476">
        <f t="shared" si="272"/>
        <v>371.77</v>
      </c>
      <c r="AC287" s="476">
        <f t="shared" si="272"/>
        <v>334.78</v>
      </c>
      <c r="AD287" s="476">
        <f t="shared" si="272"/>
        <v>333.45</v>
      </c>
      <c r="AE287" s="476">
        <f t="shared" si="272"/>
        <v>390.42</v>
      </c>
      <c r="AF287" s="476">
        <f t="shared" si="272"/>
        <v>308.72000000000003</v>
      </c>
      <c r="AG287" s="476">
        <f t="shared" si="272"/>
        <v>285.63</v>
      </c>
      <c r="AH287" s="476">
        <f t="shared" si="272"/>
        <v>356.53</v>
      </c>
      <c r="AI287" s="476">
        <f t="shared" si="272"/>
        <v>367.68</v>
      </c>
      <c r="AJ287" s="476">
        <f t="shared" si="272"/>
        <v>407.07</v>
      </c>
      <c r="AK287" s="476">
        <f t="shared" si="272"/>
        <v>315.07</v>
      </c>
      <c r="AL287" s="476">
        <f t="shared" si="272"/>
        <v>354.93</v>
      </c>
      <c r="AM287" s="476">
        <f t="shared" si="272"/>
        <v>335.27</v>
      </c>
      <c r="AN287" s="476">
        <f t="shared" si="272"/>
        <v>259.02999999999997</v>
      </c>
      <c r="AO287" s="476">
        <f t="shared" si="272"/>
        <v>0</v>
      </c>
      <c r="AP287" s="476">
        <f t="shared" si="272"/>
        <v>0</v>
      </c>
      <c r="AQ287" s="476">
        <f t="shared" si="272"/>
        <v>0</v>
      </c>
      <c r="AR287" s="476">
        <f t="shared" si="272"/>
        <v>0</v>
      </c>
      <c r="AS287" s="476">
        <f t="shared" si="272"/>
        <v>0</v>
      </c>
      <c r="AT287" s="476">
        <f t="shared" si="272"/>
        <v>0</v>
      </c>
      <c r="AU287" s="476">
        <f t="shared" si="272"/>
        <v>0</v>
      </c>
      <c r="AV287" s="476">
        <f t="shared" si="272"/>
        <v>0</v>
      </c>
      <c r="AW287" s="476">
        <f t="shared" si="272"/>
        <v>0</v>
      </c>
      <c r="AX287" s="476">
        <f t="shared" si="272"/>
        <v>0</v>
      </c>
      <c r="AY287" s="476">
        <f t="shared" si="272"/>
        <v>0</v>
      </c>
      <c r="AZ287" s="476">
        <f t="shared" si="272"/>
        <v>0</v>
      </c>
      <c r="BA287" s="476">
        <f t="shared" si="272"/>
        <v>0</v>
      </c>
      <c r="BB287" s="476">
        <f t="shared" si="272"/>
        <v>0</v>
      </c>
      <c r="BC287" s="476">
        <f t="shared" si="272"/>
        <v>0</v>
      </c>
      <c r="BD287" s="476">
        <f t="shared" si="272"/>
        <v>0</v>
      </c>
      <c r="BE287" s="476">
        <f t="shared" si="272"/>
        <v>0</v>
      </c>
      <c r="BF287" s="476">
        <f t="shared" si="272"/>
        <v>0</v>
      </c>
      <c r="BG287" s="476">
        <f t="shared" si="272"/>
        <v>0</v>
      </c>
      <c r="BH287" s="476">
        <f t="shared" si="272"/>
        <v>0</v>
      </c>
      <c r="BI287" s="476">
        <f t="shared" si="272"/>
        <v>95.37</v>
      </c>
      <c r="BJ287" s="476">
        <f t="shared" si="272"/>
        <v>242.27</v>
      </c>
      <c r="BK287" s="476">
        <f t="shared" si="272"/>
        <v>386</v>
      </c>
      <c r="BL287" s="476">
        <f t="shared" si="272"/>
        <v>259.95</v>
      </c>
      <c r="BM287" s="476">
        <f t="shared" si="272"/>
        <v>231.6</v>
      </c>
      <c r="BN287" s="476">
        <f t="shared" si="272"/>
        <v>314.5</v>
      </c>
      <c r="BO287" s="476">
        <f t="shared" si="272"/>
        <v>234.81</v>
      </c>
      <c r="BP287" s="476">
        <f t="shared" si="272"/>
        <v>386.56</v>
      </c>
      <c r="BQ287" s="476">
        <f t="shared" si="271"/>
        <v>368.49</v>
      </c>
      <c r="BR287" s="476">
        <f t="shared" si="271"/>
        <v>346.29</v>
      </c>
      <c r="BS287" s="476">
        <f t="shared" si="271"/>
        <v>366.42</v>
      </c>
      <c r="BT287" s="476">
        <f t="shared" si="271"/>
        <v>396.9</v>
      </c>
      <c r="BU287" s="476">
        <f t="shared" si="271"/>
        <v>343.25</v>
      </c>
      <c r="BV287" s="476">
        <f t="shared" si="271"/>
        <v>443.65</v>
      </c>
      <c r="BW287" s="476">
        <f t="shared" si="271"/>
        <v>377.15</v>
      </c>
      <c r="BX287" s="476">
        <f t="shared" si="271"/>
        <v>457.96</v>
      </c>
      <c r="BY287" s="476">
        <f t="shared" si="271"/>
        <v>391.05</v>
      </c>
      <c r="BZ287" s="476">
        <f t="shared" si="271"/>
        <v>429.25</v>
      </c>
      <c r="CA287" s="476">
        <f t="shared" si="271"/>
        <v>482.3</v>
      </c>
      <c r="CB287" s="476">
        <f t="shared" si="271"/>
        <v>422.2</v>
      </c>
      <c r="CC287" s="476">
        <f t="shared" si="271"/>
        <v>266.17</v>
      </c>
      <c r="CD287" s="476">
        <f t="shared" si="271"/>
        <v>231.29</v>
      </c>
      <c r="CE287" s="476">
        <f t="shared" si="271"/>
        <v>455.08</v>
      </c>
      <c r="CF287" s="476">
        <f t="shared" si="271"/>
        <v>437.81</v>
      </c>
      <c r="CG287" s="476">
        <f t="shared" si="271"/>
        <v>418.95</v>
      </c>
      <c r="CH287" s="476">
        <f t="shared" si="271"/>
        <v>398.05</v>
      </c>
      <c r="CI287" s="476">
        <f t="shared" si="271"/>
        <v>412.83</v>
      </c>
      <c r="CJ287" s="476">
        <f t="shared" si="271"/>
        <v>465.53</v>
      </c>
      <c r="CK287" s="476">
        <f t="shared" si="271"/>
        <v>454.04</v>
      </c>
      <c r="CL287" s="476">
        <f t="shared" si="271"/>
        <v>441</v>
      </c>
      <c r="CM287" s="476">
        <f t="shared" si="271"/>
        <v>438.75</v>
      </c>
      <c r="CN287" s="476">
        <f t="shared" si="271"/>
        <v>440.91</v>
      </c>
      <c r="CO287" s="476">
        <f t="shared" si="271"/>
        <v>448.24</v>
      </c>
      <c r="CP287" s="476">
        <f t="shared" si="271"/>
        <v>405.49</v>
      </c>
      <c r="CQ287" s="476">
        <f t="shared" si="271"/>
        <v>496.6</v>
      </c>
      <c r="CR287" s="476">
        <f t="shared" si="271"/>
        <v>452.58</v>
      </c>
      <c r="CS287" s="476">
        <f t="shared" si="271"/>
        <v>444.46</v>
      </c>
      <c r="CT287" s="476">
        <f t="shared" si="271"/>
        <v>263.83</v>
      </c>
      <c r="CU287" s="476">
        <f t="shared" si="271"/>
        <v>0</v>
      </c>
      <c r="CV287" s="476">
        <f t="shared" si="271"/>
        <v>0</v>
      </c>
      <c r="CW287" s="476">
        <f t="shared" si="271"/>
        <v>0</v>
      </c>
      <c r="CX287" s="476">
        <f t="shared" si="271"/>
        <v>0</v>
      </c>
      <c r="CY287" s="476">
        <f t="shared" si="271"/>
        <v>0</v>
      </c>
      <c r="CZ287" s="476">
        <f t="shared" si="271"/>
        <v>0</v>
      </c>
      <c r="DA287" s="476">
        <f t="shared" si="271"/>
        <v>0</v>
      </c>
      <c r="DB287" s="476">
        <f t="shared" si="271"/>
        <v>0</v>
      </c>
      <c r="DC287" s="476">
        <f t="shared" si="271"/>
        <v>0</v>
      </c>
      <c r="DD287" s="476">
        <f t="shared" si="271"/>
        <v>248.16</v>
      </c>
      <c r="DE287" s="476">
        <f t="shared" si="271"/>
        <v>418.37</v>
      </c>
      <c r="DF287" s="476">
        <f t="shared" si="271"/>
        <v>453.88</v>
      </c>
      <c r="DG287" s="476">
        <f t="shared" si="271"/>
        <v>445.25</v>
      </c>
      <c r="DH287" s="476">
        <f t="shared" si="271"/>
        <v>0</v>
      </c>
      <c r="DI287" s="476">
        <f t="shared" si="271"/>
        <v>0</v>
      </c>
      <c r="DJ287" s="476">
        <f t="shared" si="271"/>
        <v>0</v>
      </c>
      <c r="DK287" s="476">
        <f t="shared" si="271"/>
        <v>0</v>
      </c>
      <c r="DL287" s="476">
        <f t="shared" si="271"/>
        <v>0</v>
      </c>
      <c r="DM287" s="476">
        <f t="shared" si="271"/>
        <v>0</v>
      </c>
      <c r="DN287" s="476">
        <f t="shared" si="271"/>
        <v>0</v>
      </c>
      <c r="DO287" s="476">
        <f t="shared" si="271"/>
        <v>0</v>
      </c>
      <c r="DP287" s="476">
        <f t="shared" si="271"/>
        <v>0</v>
      </c>
      <c r="DQ287" s="476">
        <f t="shared" si="271"/>
        <v>0</v>
      </c>
      <c r="DR287" s="476">
        <f t="shared" si="271"/>
        <v>0</v>
      </c>
      <c r="DS287" s="476">
        <f t="shared" si="271"/>
        <v>0</v>
      </c>
      <c r="DT287" s="476">
        <f t="shared" si="271"/>
        <v>0</v>
      </c>
      <c r="DU287" s="476">
        <f t="shared" si="271"/>
        <v>0</v>
      </c>
      <c r="DV287" s="476">
        <f t="shared" si="271"/>
        <v>0</v>
      </c>
      <c r="DW287" s="476">
        <f t="shared" si="271"/>
        <v>0</v>
      </c>
      <c r="DX287" s="476">
        <f t="shared" si="271"/>
        <v>0</v>
      </c>
      <c r="DY287" s="476">
        <f t="shared" si="271"/>
        <v>0</v>
      </c>
      <c r="DZ287" s="476">
        <f t="shared" si="271"/>
        <v>0</v>
      </c>
      <c r="EA287" s="476">
        <f t="shared" si="271"/>
        <v>0</v>
      </c>
      <c r="EB287" s="476">
        <f t="shared" si="262"/>
        <v>0</v>
      </c>
      <c r="EC287" s="476">
        <f t="shared" si="273"/>
        <v>0</v>
      </c>
      <c r="ED287" s="476">
        <f t="shared" si="273"/>
        <v>0</v>
      </c>
      <c r="EE287" s="476">
        <f t="shared" si="273"/>
        <v>0</v>
      </c>
      <c r="EF287" s="476">
        <f t="shared" si="273"/>
        <v>0</v>
      </c>
      <c r="EG287" s="476">
        <f t="shared" si="273"/>
        <v>0</v>
      </c>
      <c r="EH287" s="476">
        <f t="shared" si="273"/>
        <v>0</v>
      </c>
      <c r="EI287" s="476">
        <f t="shared" si="273"/>
        <v>0</v>
      </c>
      <c r="EJ287" s="476">
        <f t="shared" si="273"/>
        <v>0</v>
      </c>
      <c r="EK287" s="476">
        <f t="shared" si="273"/>
        <v>0</v>
      </c>
      <c r="EL287" s="476">
        <f t="shared" si="273"/>
        <v>0</v>
      </c>
      <c r="EM287" s="476">
        <f t="shared" si="273"/>
        <v>0</v>
      </c>
      <c r="EN287" s="476">
        <f t="shared" si="273"/>
        <v>0</v>
      </c>
      <c r="EO287" s="476">
        <f t="shared" si="273"/>
        <v>0</v>
      </c>
      <c r="EP287" s="476">
        <f t="shared" si="273"/>
        <v>0</v>
      </c>
      <c r="EQ287" s="476">
        <f t="shared" si="273"/>
        <v>0</v>
      </c>
      <c r="ER287" s="476">
        <f t="shared" si="273"/>
        <v>0</v>
      </c>
      <c r="ES287" s="476">
        <f t="shared" si="273"/>
        <v>0</v>
      </c>
      <c r="ET287" s="476">
        <f t="shared" si="273"/>
        <v>0</v>
      </c>
      <c r="EU287" s="476">
        <f t="shared" si="273"/>
        <v>0</v>
      </c>
      <c r="EV287" s="476">
        <f t="shared" si="273"/>
        <v>0</v>
      </c>
      <c r="EW287" s="476">
        <f t="shared" si="273"/>
        <v>0</v>
      </c>
      <c r="EX287" s="476">
        <f t="shared" si="273"/>
        <v>0</v>
      </c>
      <c r="EY287" s="476">
        <f t="shared" si="273"/>
        <v>0</v>
      </c>
      <c r="EZ287" s="476">
        <f t="shared" si="273"/>
        <v>0</v>
      </c>
      <c r="FA287" s="476">
        <f t="shared" si="273"/>
        <v>0</v>
      </c>
      <c r="FB287" s="476">
        <f t="shared" si="273"/>
        <v>0</v>
      </c>
      <c r="FC287" s="476">
        <f t="shared" si="273"/>
        <v>0</v>
      </c>
      <c r="FD287" s="476">
        <f t="shared" si="273"/>
        <v>0</v>
      </c>
      <c r="FE287" s="476">
        <f t="shared" si="273"/>
        <v>0</v>
      </c>
      <c r="FF287" s="476">
        <f t="shared" si="273"/>
        <v>0</v>
      </c>
      <c r="FG287" s="476">
        <f t="shared" si="273"/>
        <v>0</v>
      </c>
      <c r="FH287" s="476">
        <f t="shared" si="273"/>
        <v>0</v>
      </c>
      <c r="FI287" s="476">
        <f t="shared" si="273"/>
        <v>0</v>
      </c>
      <c r="FJ287" s="476">
        <f t="shared" si="273"/>
        <v>0</v>
      </c>
      <c r="FK287" s="476">
        <f t="shared" si="273"/>
        <v>0</v>
      </c>
      <c r="FL287" s="476">
        <f t="shared" si="273"/>
        <v>0</v>
      </c>
      <c r="FM287" s="476">
        <f t="shared" si="273"/>
        <v>0</v>
      </c>
      <c r="FN287" s="476">
        <f t="shared" si="273"/>
        <v>0</v>
      </c>
      <c r="FO287" s="476">
        <f t="shared" si="273"/>
        <v>0</v>
      </c>
      <c r="FP287" s="476">
        <f t="shared" si="273"/>
        <v>0</v>
      </c>
      <c r="FQ287" s="476">
        <f t="shared" si="273"/>
        <v>0</v>
      </c>
      <c r="FR287" s="476">
        <f t="shared" si="273"/>
        <v>0</v>
      </c>
      <c r="FS287" s="476">
        <f t="shared" si="273"/>
        <v>0</v>
      </c>
      <c r="FT287" s="476">
        <f t="shared" si="273"/>
        <v>0</v>
      </c>
      <c r="FU287" s="476">
        <f t="shared" si="273"/>
        <v>0</v>
      </c>
      <c r="FV287" s="476">
        <f t="shared" si="273"/>
        <v>0</v>
      </c>
      <c r="FW287" s="476">
        <f t="shared" si="273"/>
        <v>0</v>
      </c>
      <c r="FX287" s="476">
        <f t="shared" si="273"/>
        <v>0</v>
      </c>
      <c r="FY287" s="476">
        <f t="shared" si="273"/>
        <v>0</v>
      </c>
      <c r="FZ287" s="476">
        <f t="shared" si="273"/>
        <v>0</v>
      </c>
      <c r="GA287" s="476">
        <f t="shared" si="273"/>
        <v>0</v>
      </c>
      <c r="GB287" s="476">
        <f t="shared" si="273"/>
        <v>0</v>
      </c>
    </row>
    <row r="288" spans="3:184" x14ac:dyDescent="0.35">
      <c r="C288" s="472">
        <f>'QUALIFIED ENGINES'!D27</f>
        <v>91455</v>
      </c>
      <c r="D288" s="476">
        <f t="shared" si="252"/>
        <v>0</v>
      </c>
      <c r="E288" s="476">
        <f t="shared" si="272"/>
        <v>0</v>
      </c>
      <c r="F288" s="476">
        <f t="shared" si="272"/>
        <v>0</v>
      </c>
      <c r="G288" s="476">
        <f t="shared" si="272"/>
        <v>0</v>
      </c>
      <c r="H288" s="476">
        <f t="shared" si="272"/>
        <v>0</v>
      </c>
      <c r="I288" s="476">
        <f t="shared" si="272"/>
        <v>0</v>
      </c>
      <c r="J288" s="476">
        <f t="shared" si="272"/>
        <v>0</v>
      </c>
      <c r="K288" s="476">
        <f t="shared" si="272"/>
        <v>54.31</v>
      </c>
      <c r="L288" s="476">
        <f t="shared" si="272"/>
        <v>336.69</v>
      </c>
      <c r="M288" s="476">
        <f t="shared" si="272"/>
        <v>339.7</v>
      </c>
      <c r="N288" s="476">
        <f t="shared" si="272"/>
        <v>305.39</v>
      </c>
      <c r="O288" s="476">
        <f t="shared" si="272"/>
        <v>295.54000000000002</v>
      </c>
      <c r="P288" s="476">
        <f t="shared" si="272"/>
        <v>386.25</v>
      </c>
      <c r="Q288" s="476">
        <f t="shared" si="272"/>
        <v>393.5</v>
      </c>
      <c r="R288" s="476">
        <f t="shared" si="272"/>
        <v>0</v>
      </c>
      <c r="S288" s="476">
        <f t="shared" si="272"/>
        <v>331.66</v>
      </c>
      <c r="T288" s="476">
        <f t="shared" si="272"/>
        <v>396.67</v>
      </c>
      <c r="U288" s="476">
        <f t="shared" si="272"/>
        <v>354.1</v>
      </c>
      <c r="V288" s="476">
        <f t="shared" si="272"/>
        <v>339.9</v>
      </c>
      <c r="W288" s="476">
        <f t="shared" si="272"/>
        <v>354.37</v>
      </c>
      <c r="X288" s="476">
        <f t="shared" si="272"/>
        <v>397.93</v>
      </c>
      <c r="Y288" s="476">
        <f t="shared" si="272"/>
        <v>374.42</v>
      </c>
      <c r="Z288" s="476">
        <f t="shared" si="272"/>
        <v>358.15</v>
      </c>
      <c r="AA288" s="476">
        <f t="shared" si="272"/>
        <v>367.31</v>
      </c>
      <c r="AB288" s="476">
        <f t="shared" si="272"/>
        <v>386.92</v>
      </c>
      <c r="AC288" s="476">
        <f t="shared" si="272"/>
        <v>340.63</v>
      </c>
      <c r="AD288" s="476">
        <f t="shared" si="272"/>
        <v>313.64999999999998</v>
      </c>
      <c r="AE288" s="476">
        <f t="shared" si="272"/>
        <v>333.1</v>
      </c>
      <c r="AF288" s="476">
        <f t="shared" si="272"/>
        <v>303.79000000000002</v>
      </c>
      <c r="AG288" s="476">
        <f t="shared" si="272"/>
        <v>0</v>
      </c>
      <c r="AH288" s="476">
        <f t="shared" si="272"/>
        <v>374.18</v>
      </c>
      <c r="AI288" s="476">
        <f t="shared" si="272"/>
        <v>386.38</v>
      </c>
      <c r="AJ288" s="476">
        <f t="shared" si="272"/>
        <v>386.75</v>
      </c>
      <c r="AK288" s="476">
        <f t="shared" si="272"/>
        <v>319.49</v>
      </c>
      <c r="AL288" s="476">
        <f t="shared" si="272"/>
        <v>219.89</v>
      </c>
      <c r="AM288" s="476">
        <f t="shared" si="272"/>
        <v>0</v>
      </c>
      <c r="AN288" s="476">
        <f t="shared" si="272"/>
        <v>0</v>
      </c>
      <c r="AO288" s="476">
        <f t="shared" si="272"/>
        <v>0</v>
      </c>
      <c r="AP288" s="476">
        <f t="shared" si="272"/>
        <v>0</v>
      </c>
      <c r="AQ288" s="476">
        <f t="shared" si="272"/>
        <v>21.66</v>
      </c>
      <c r="AR288" s="476">
        <f t="shared" si="272"/>
        <v>0</v>
      </c>
      <c r="AS288" s="476">
        <f t="shared" si="272"/>
        <v>0</v>
      </c>
      <c r="AT288" s="476">
        <f t="shared" si="272"/>
        <v>0</v>
      </c>
      <c r="AU288" s="476">
        <f t="shared" si="272"/>
        <v>0</v>
      </c>
      <c r="AV288" s="476">
        <f t="shared" si="272"/>
        <v>0.32</v>
      </c>
      <c r="AW288" s="476">
        <f t="shared" si="272"/>
        <v>0</v>
      </c>
      <c r="AX288" s="476">
        <f t="shared" si="272"/>
        <v>0</v>
      </c>
      <c r="AY288" s="476">
        <f t="shared" si="272"/>
        <v>0</v>
      </c>
      <c r="AZ288" s="476">
        <f t="shared" si="272"/>
        <v>0</v>
      </c>
      <c r="BA288" s="476">
        <f t="shared" si="272"/>
        <v>0.71</v>
      </c>
      <c r="BB288" s="476">
        <f t="shared" si="272"/>
        <v>0</v>
      </c>
      <c r="BC288" s="476">
        <f t="shared" si="272"/>
        <v>0</v>
      </c>
      <c r="BD288" s="476">
        <f t="shared" si="272"/>
        <v>0</v>
      </c>
      <c r="BE288" s="476">
        <f t="shared" si="272"/>
        <v>0</v>
      </c>
      <c r="BF288" s="476">
        <f t="shared" si="272"/>
        <v>0</v>
      </c>
      <c r="BG288" s="476">
        <f t="shared" si="272"/>
        <v>0</v>
      </c>
      <c r="BH288" s="476">
        <f t="shared" si="272"/>
        <v>0</v>
      </c>
      <c r="BI288" s="476">
        <f t="shared" si="272"/>
        <v>0</v>
      </c>
      <c r="BJ288" s="476">
        <f t="shared" si="272"/>
        <v>0.62</v>
      </c>
      <c r="BK288" s="476">
        <f t="shared" si="272"/>
        <v>13.92</v>
      </c>
      <c r="BL288" s="476">
        <f t="shared" si="272"/>
        <v>250.33</v>
      </c>
      <c r="BM288" s="476">
        <f t="shared" si="272"/>
        <v>210.22</v>
      </c>
      <c r="BN288" s="476">
        <f t="shared" si="272"/>
        <v>151.63</v>
      </c>
      <c r="BO288" s="476">
        <f t="shared" si="272"/>
        <v>287.45</v>
      </c>
      <c r="BP288" s="476">
        <f t="shared" si="272"/>
        <v>314.7</v>
      </c>
      <c r="BQ288" s="476">
        <f t="shared" si="271"/>
        <v>95.93</v>
      </c>
      <c r="BR288" s="476">
        <f t="shared" si="271"/>
        <v>80.900000000000006</v>
      </c>
      <c r="BS288" s="476">
        <f t="shared" si="271"/>
        <v>194.04</v>
      </c>
      <c r="BT288" s="476">
        <f t="shared" si="271"/>
        <v>208.3</v>
      </c>
      <c r="BU288" s="476">
        <f t="shared" si="271"/>
        <v>242.12</v>
      </c>
      <c r="BV288" s="476">
        <f t="shared" si="271"/>
        <v>263.41000000000003</v>
      </c>
      <c r="BW288" s="476">
        <f t="shared" si="271"/>
        <v>297.39999999999998</v>
      </c>
      <c r="BX288" s="476">
        <f t="shared" si="271"/>
        <v>347.59</v>
      </c>
      <c r="BY288" s="476">
        <f t="shared" si="271"/>
        <v>326.05</v>
      </c>
      <c r="BZ288" s="476">
        <f t="shared" si="271"/>
        <v>260.27999999999997</v>
      </c>
      <c r="CA288" s="476">
        <f t="shared" si="271"/>
        <v>258.77999999999997</v>
      </c>
      <c r="CB288" s="476">
        <f t="shared" si="271"/>
        <v>373.79</v>
      </c>
      <c r="CC288" s="476">
        <f t="shared" si="271"/>
        <v>342.96</v>
      </c>
      <c r="CD288" s="476">
        <f t="shared" si="271"/>
        <v>376.32</v>
      </c>
      <c r="CE288" s="476">
        <f t="shared" si="271"/>
        <v>370.77</v>
      </c>
      <c r="CF288" s="476">
        <f t="shared" si="271"/>
        <v>398.03</v>
      </c>
      <c r="CG288" s="476">
        <f t="shared" si="271"/>
        <v>363.52</v>
      </c>
      <c r="CH288" s="476">
        <f t="shared" si="271"/>
        <v>388.93</v>
      </c>
      <c r="CI288" s="476">
        <f t="shared" si="271"/>
        <v>357.11</v>
      </c>
      <c r="CJ288" s="476">
        <f t="shared" si="271"/>
        <v>366.78</v>
      </c>
      <c r="CK288" s="476">
        <f t="shared" si="271"/>
        <v>371.26</v>
      </c>
      <c r="CL288" s="476">
        <f t="shared" si="271"/>
        <v>297.85000000000002</v>
      </c>
      <c r="CM288" s="476">
        <f t="shared" si="271"/>
        <v>45.85</v>
      </c>
      <c r="CN288" s="476">
        <f t="shared" si="271"/>
        <v>0</v>
      </c>
      <c r="CO288" s="476">
        <f t="shared" si="271"/>
        <v>245.92</v>
      </c>
      <c r="CP288" s="476">
        <f t="shared" si="271"/>
        <v>355.55</v>
      </c>
      <c r="CQ288" s="476">
        <f t="shared" si="271"/>
        <v>326.75</v>
      </c>
      <c r="CR288" s="476">
        <f t="shared" si="271"/>
        <v>328.38</v>
      </c>
      <c r="CS288" s="476">
        <f t="shared" si="271"/>
        <v>6.86</v>
      </c>
      <c r="CT288" s="476">
        <f t="shared" si="271"/>
        <v>0</v>
      </c>
      <c r="CU288" s="476">
        <f t="shared" si="271"/>
        <v>0</v>
      </c>
      <c r="CV288" s="476">
        <f t="shared" si="271"/>
        <v>143.07</v>
      </c>
      <c r="CW288" s="476">
        <f t="shared" si="271"/>
        <v>387.74</v>
      </c>
      <c r="CX288" s="476">
        <f t="shared" si="271"/>
        <v>330.85</v>
      </c>
      <c r="CY288" s="476">
        <f t="shared" si="271"/>
        <v>396.93</v>
      </c>
      <c r="CZ288" s="476">
        <f t="shared" si="271"/>
        <v>406.52</v>
      </c>
      <c r="DA288" s="476">
        <f t="shared" si="271"/>
        <v>348.15</v>
      </c>
      <c r="DB288" s="476">
        <f t="shared" si="271"/>
        <v>334.86</v>
      </c>
      <c r="DC288" s="476">
        <f t="shared" si="271"/>
        <v>302.38</v>
      </c>
      <c r="DD288" s="476">
        <f t="shared" si="271"/>
        <v>0</v>
      </c>
      <c r="DE288" s="476">
        <f t="shared" si="271"/>
        <v>0</v>
      </c>
      <c r="DF288" s="476">
        <f t="shared" si="271"/>
        <v>0</v>
      </c>
      <c r="DG288" s="476">
        <f t="shared" si="271"/>
        <v>0</v>
      </c>
      <c r="DH288" s="476">
        <f t="shared" si="271"/>
        <v>0</v>
      </c>
      <c r="DI288" s="476">
        <f t="shared" si="271"/>
        <v>0</v>
      </c>
      <c r="DJ288" s="476">
        <f t="shared" si="271"/>
        <v>0</v>
      </c>
      <c r="DK288" s="476">
        <f t="shared" si="271"/>
        <v>0</v>
      </c>
      <c r="DL288" s="476">
        <f t="shared" si="271"/>
        <v>0</v>
      </c>
      <c r="DM288" s="476">
        <f t="shared" si="271"/>
        <v>0</v>
      </c>
      <c r="DN288" s="476">
        <f t="shared" si="271"/>
        <v>0</v>
      </c>
      <c r="DO288" s="476">
        <f t="shared" si="271"/>
        <v>0</v>
      </c>
      <c r="DP288" s="476">
        <f t="shared" si="271"/>
        <v>0</v>
      </c>
      <c r="DQ288" s="476">
        <f t="shared" si="271"/>
        <v>0</v>
      </c>
      <c r="DR288" s="476">
        <f t="shared" si="271"/>
        <v>0</v>
      </c>
      <c r="DS288" s="476">
        <f t="shared" si="271"/>
        <v>0</v>
      </c>
      <c r="DT288" s="476">
        <f t="shared" si="271"/>
        <v>0</v>
      </c>
      <c r="DU288" s="476">
        <f t="shared" si="271"/>
        <v>0</v>
      </c>
      <c r="DV288" s="476">
        <f t="shared" si="271"/>
        <v>0</v>
      </c>
      <c r="DW288" s="476">
        <f t="shared" si="271"/>
        <v>0</v>
      </c>
      <c r="DX288" s="476">
        <f t="shared" si="271"/>
        <v>0</v>
      </c>
      <c r="DY288" s="476">
        <f t="shared" si="271"/>
        <v>0</v>
      </c>
      <c r="DZ288" s="476">
        <f t="shared" si="271"/>
        <v>0</v>
      </c>
      <c r="EA288" s="476">
        <f t="shared" si="271"/>
        <v>0</v>
      </c>
      <c r="EB288" s="476">
        <f t="shared" ref="EB288:GB292" si="274">EB26-EB157</f>
        <v>0</v>
      </c>
      <c r="EC288" s="476">
        <f t="shared" si="274"/>
        <v>0</v>
      </c>
      <c r="ED288" s="476">
        <f t="shared" si="274"/>
        <v>0</v>
      </c>
      <c r="EE288" s="476">
        <f t="shared" si="274"/>
        <v>0</v>
      </c>
      <c r="EF288" s="476">
        <f t="shared" si="274"/>
        <v>0</v>
      </c>
      <c r="EG288" s="476">
        <f t="shared" si="274"/>
        <v>0</v>
      </c>
      <c r="EH288" s="476">
        <f t="shared" si="274"/>
        <v>0</v>
      </c>
      <c r="EI288" s="476">
        <f t="shared" si="274"/>
        <v>0</v>
      </c>
      <c r="EJ288" s="476">
        <f t="shared" si="274"/>
        <v>0</v>
      </c>
      <c r="EK288" s="476">
        <f t="shared" si="274"/>
        <v>0</v>
      </c>
      <c r="EL288" s="476">
        <f t="shared" si="274"/>
        <v>0</v>
      </c>
      <c r="EM288" s="476">
        <f t="shared" si="274"/>
        <v>0</v>
      </c>
      <c r="EN288" s="476">
        <f t="shared" si="274"/>
        <v>0</v>
      </c>
      <c r="EO288" s="476">
        <f t="shared" si="274"/>
        <v>0</v>
      </c>
      <c r="EP288" s="476">
        <f t="shared" si="274"/>
        <v>0</v>
      </c>
      <c r="EQ288" s="476">
        <f t="shared" si="274"/>
        <v>0</v>
      </c>
      <c r="ER288" s="476">
        <f t="shared" si="274"/>
        <v>0</v>
      </c>
      <c r="ES288" s="476">
        <f t="shared" si="274"/>
        <v>0</v>
      </c>
      <c r="ET288" s="476">
        <f t="shared" si="274"/>
        <v>0</v>
      </c>
      <c r="EU288" s="476">
        <f t="shared" si="274"/>
        <v>0</v>
      </c>
      <c r="EV288" s="476">
        <f t="shared" si="274"/>
        <v>0</v>
      </c>
      <c r="EW288" s="476">
        <f t="shared" si="274"/>
        <v>0</v>
      </c>
      <c r="EX288" s="476">
        <f t="shared" si="274"/>
        <v>0</v>
      </c>
      <c r="EY288" s="476">
        <f t="shared" si="274"/>
        <v>0</v>
      </c>
      <c r="EZ288" s="476">
        <f t="shared" si="274"/>
        <v>0</v>
      </c>
      <c r="FA288" s="476">
        <f t="shared" si="274"/>
        <v>0</v>
      </c>
      <c r="FB288" s="476">
        <f t="shared" si="274"/>
        <v>0</v>
      </c>
      <c r="FC288" s="476">
        <f t="shared" si="274"/>
        <v>0</v>
      </c>
      <c r="FD288" s="476">
        <f t="shared" si="274"/>
        <v>0</v>
      </c>
      <c r="FE288" s="476">
        <f t="shared" si="274"/>
        <v>0</v>
      </c>
      <c r="FF288" s="476">
        <f t="shared" si="274"/>
        <v>0</v>
      </c>
      <c r="FG288" s="476">
        <f t="shared" si="274"/>
        <v>0</v>
      </c>
      <c r="FH288" s="476">
        <f t="shared" si="274"/>
        <v>0</v>
      </c>
      <c r="FI288" s="476">
        <f t="shared" si="274"/>
        <v>0</v>
      </c>
      <c r="FJ288" s="476">
        <f t="shared" si="274"/>
        <v>0</v>
      </c>
      <c r="FK288" s="476">
        <f t="shared" si="274"/>
        <v>0</v>
      </c>
      <c r="FL288" s="476">
        <f t="shared" si="274"/>
        <v>0</v>
      </c>
      <c r="FM288" s="476">
        <f t="shared" si="274"/>
        <v>0</v>
      </c>
      <c r="FN288" s="476">
        <f t="shared" si="274"/>
        <v>0</v>
      </c>
      <c r="FO288" s="476">
        <f t="shared" si="274"/>
        <v>0</v>
      </c>
      <c r="FP288" s="476">
        <f t="shared" si="274"/>
        <v>0</v>
      </c>
      <c r="FQ288" s="476">
        <f t="shared" si="274"/>
        <v>0</v>
      </c>
      <c r="FR288" s="476">
        <f t="shared" si="274"/>
        <v>0</v>
      </c>
      <c r="FS288" s="476">
        <f t="shared" si="274"/>
        <v>0</v>
      </c>
      <c r="FT288" s="476">
        <f t="shared" si="274"/>
        <v>0</v>
      </c>
      <c r="FU288" s="476">
        <f t="shared" si="274"/>
        <v>0</v>
      </c>
      <c r="FV288" s="476">
        <f t="shared" si="274"/>
        <v>0</v>
      </c>
      <c r="FW288" s="476">
        <f t="shared" si="274"/>
        <v>0</v>
      </c>
      <c r="FX288" s="476">
        <f t="shared" si="274"/>
        <v>0</v>
      </c>
      <c r="FY288" s="476">
        <f t="shared" si="274"/>
        <v>0</v>
      </c>
      <c r="FZ288" s="476">
        <f t="shared" si="274"/>
        <v>0</v>
      </c>
      <c r="GA288" s="476">
        <f t="shared" si="274"/>
        <v>0</v>
      </c>
      <c r="GB288" s="476">
        <f t="shared" si="274"/>
        <v>0</v>
      </c>
    </row>
    <row r="289" spans="3:184" x14ac:dyDescent="0.35">
      <c r="C289" s="472">
        <f>'QUALIFIED ENGINES'!D28</f>
        <v>91445</v>
      </c>
      <c r="D289" s="476">
        <f t="shared" si="252"/>
        <v>0</v>
      </c>
      <c r="E289" s="476">
        <f t="shared" si="272"/>
        <v>0</v>
      </c>
      <c r="F289" s="476">
        <f t="shared" si="272"/>
        <v>0</v>
      </c>
      <c r="G289" s="476">
        <f t="shared" si="272"/>
        <v>0</v>
      </c>
      <c r="H289" s="476">
        <f t="shared" si="272"/>
        <v>0</v>
      </c>
      <c r="I289" s="476">
        <f t="shared" si="272"/>
        <v>0</v>
      </c>
      <c r="J289" s="476">
        <f t="shared" si="272"/>
        <v>0</v>
      </c>
      <c r="K289" s="476">
        <f t="shared" si="272"/>
        <v>54.31</v>
      </c>
      <c r="L289" s="476">
        <f t="shared" si="272"/>
        <v>336.69</v>
      </c>
      <c r="M289" s="476">
        <f t="shared" si="272"/>
        <v>339.7</v>
      </c>
      <c r="N289" s="476">
        <f t="shared" si="272"/>
        <v>305.39</v>
      </c>
      <c r="O289" s="476">
        <f t="shared" si="272"/>
        <v>295.54000000000002</v>
      </c>
      <c r="P289" s="476">
        <f t="shared" si="272"/>
        <v>386.25</v>
      </c>
      <c r="Q289" s="476">
        <f t="shared" si="272"/>
        <v>393.5</v>
      </c>
      <c r="R289" s="476">
        <f t="shared" si="272"/>
        <v>0</v>
      </c>
      <c r="S289" s="476">
        <f t="shared" si="272"/>
        <v>331.66</v>
      </c>
      <c r="T289" s="476">
        <f t="shared" si="272"/>
        <v>396.67</v>
      </c>
      <c r="U289" s="476">
        <f t="shared" si="272"/>
        <v>354.1</v>
      </c>
      <c r="V289" s="476">
        <f t="shared" si="272"/>
        <v>339.9</v>
      </c>
      <c r="W289" s="476">
        <f t="shared" si="272"/>
        <v>354.37</v>
      </c>
      <c r="X289" s="476">
        <f t="shared" si="272"/>
        <v>397.93</v>
      </c>
      <c r="Y289" s="476">
        <f t="shared" si="272"/>
        <v>374.42</v>
      </c>
      <c r="Z289" s="476">
        <f t="shared" si="272"/>
        <v>358.15</v>
      </c>
      <c r="AA289" s="476">
        <f t="shared" si="272"/>
        <v>367.31</v>
      </c>
      <c r="AB289" s="476">
        <f t="shared" si="272"/>
        <v>386.92</v>
      </c>
      <c r="AC289" s="476">
        <f t="shared" si="272"/>
        <v>340.63</v>
      </c>
      <c r="AD289" s="476">
        <f t="shared" si="272"/>
        <v>313.64999999999998</v>
      </c>
      <c r="AE289" s="476">
        <f t="shared" si="272"/>
        <v>333.1</v>
      </c>
      <c r="AF289" s="476">
        <f t="shared" si="272"/>
        <v>303.79000000000002</v>
      </c>
      <c r="AG289" s="476">
        <f t="shared" si="272"/>
        <v>0</v>
      </c>
      <c r="AH289" s="476">
        <f t="shared" si="272"/>
        <v>374.18</v>
      </c>
      <c r="AI289" s="476">
        <f t="shared" si="272"/>
        <v>386.38</v>
      </c>
      <c r="AJ289" s="476">
        <f t="shared" si="272"/>
        <v>386.75</v>
      </c>
      <c r="AK289" s="476">
        <f t="shared" si="272"/>
        <v>57.07</v>
      </c>
      <c r="AL289" s="476">
        <f t="shared" si="272"/>
        <v>0</v>
      </c>
      <c r="AM289" s="476">
        <f t="shared" si="272"/>
        <v>0</v>
      </c>
      <c r="AN289" s="476">
        <f t="shared" si="272"/>
        <v>228.59</v>
      </c>
      <c r="AO289" s="476">
        <f t="shared" si="272"/>
        <v>350.34</v>
      </c>
      <c r="AP289" s="476">
        <f t="shared" si="272"/>
        <v>327.73</v>
      </c>
      <c r="AQ289" s="476">
        <f t="shared" si="272"/>
        <v>158.62</v>
      </c>
      <c r="AR289" s="476">
        <f t="shared" si="272"/>
        <v>0</v>
      </c>
      <c r="AS289" s="476">
        <f t="shared" si="272"/>
        <v>0</v>
      </c>
      <c r="AT289" s="476">
        <f t="shared" si="272"/>
        <v>0</v>
      </c>
      <c r="AU289" s="476">
        <f t="shared" si="272"/>
        <v>0</v>
      </c>
      <c r="AV289" s="476">
        <f t="shared" si="272"/>
        <v>0</v>
      </c>
      <c r="AW289" s="476">
        <f t="shared" si="272"/>
        <v>0</v>
      </c>
      <c r="AX289" s="476">
        <f t="shared" si="272"/>
        <v>0</v>
      </c>
      <c r="AY289" s="476">
        <f t="shared" si="272"/>
        <v>0</v>
      </c>
      <c r="AZ289" s="476">
        <f t="shared" si="272"/>
        <v>0</v>
      </c>
      <c r="BA289" s="476">
        <f t="shared" si="272"/>
        <v>0</v>
      </c>
      <c r="BB289" s="476">
        <f t="shared" si="272"/>
        <v>0</v>
      </c>
      <c r="BC289" s="476">
        <f t="shared" si="272"/>
        <v>0</v>
      </c>
      <c r="BD289" s="476">
        <f t="shared" si="272"/>
        <v>0</v>
      </c>
      <c r="BE289" s="476">
        <f t="shared" si="272"/>
        <v>0</v>
      </c>
      <c r="BF289" s="476">
        <f t="shared" si="272"/>
        <v>0</v>
      </c>
      <c r="BG289" s="476">
        <f t="shared" si="272"/>
        <v>0</v>
      </c>
      <c r="BH289" s="476">
        <f t="shared" si="272"/>
        <v>0</v>
      </c>
      <c r="BI289" s="476">
        <f t="shared" si="272"/>
        <v>0</v>
      </c>
      <c r="BJ289" s="476">
        <f t="shared" si="272"/>
        <v>0.78</v>
      </c>
      <c r="BK289" s="476">
        <f t="shared" si="272"/>
        <v>0</v>
      </c>
      <c r="BL289" s="476">
        <f t="shared" si="272"/>
        <v>0</v>
      </c>
      <c r="BM289" s="476">
        <f t="shared" si="272"/>
        <v>0</v>
      </c>
      <c r="BN289" s="476">
        <f t="shared" si="272"/>
        <v>0</v>
      </c>
      <c r="BO289" s="476">
        <f t="shared" si="272"/>
        <v>0</v>
      </c>
      <c r="BP289" s="476">
        <f t="shared" ref="BP289:EA292" si="275">BP27-BP158</f>
        <v>64.7</v>
      </c>
      <c r="BQ289" s="476">
        <f t="shared" si="275"/>
        <v>74.45</v>
      </c>
      <c r="BR289" s="476">
        <f t="shared" si="275"/>
        <v>132.47</v>
      </c>
      <c r="BS289" s="476">
        <f t="shared" si="275"/>
        <v>267.62</v>
      </c>
      <c r="BT289" s="476">
        <f t="shared" si="275"/>
        <v>198.4</v>
      </c>
      <c r="BU289" s="476">
        <f t="shared" si="275"/>
        <v>222.53</v>
      </c>
      <c r="BV289" s="476">
        <f t="shared" si="275"/>
        <v>188.93</v>
      </c>
      <c r="BW289" s="476">
        <f t="shared" si="275"/>
        <v>227.79</v>
      </c>
      <c r="BX289" s="476">
        <f t="shared" si="275"/>
        <v>260.76</v>
      </c>
      <c r="BY289" s="476">
        <f t="shared" si="275"/>
        <v>288.39</v>
      </c>
      <c r="BZ289" s="476">
        <f t="shared" si="275"/>
        <v>310.06</v>
      </c>
      <c r="CA289" s="476">
        <f t="shared" si="275"/>
        <v>336.75</v>
      </c>
      <c r="CB289" s="476">
        <f t="shared" si="275"/>
        <v>334.85</v>
      </c>
      <c r="CC289" s="476">
        <f t="shared" si="275"/>
        <v>357.25</v>
      </c>
      <c r="CD289" s="476">
        <f t="shared" si="275"/>
        <v>371.66</v>
      </c>
      <c r="CE289" s="476">
        <f t="shared" si="275"/>
        <v>374.09</v>
      </c>
      <c r="CF289" s="476">
        <f t="shared" si="275"/>
        <v>379.94</v>
      </c>
      <c r="CG289" s="476">
        <f t="shared" si="275"/>
        <v>392.56</v>
      </c>
      <c r="CH289" s="476">
        <f t="shared" si="275"/>
        <v>395.22</v>
      </c>
      <c r="CI289" s="476">
        <f t="shared" si="275"/>
        <v>207.98</v>
      </c>
      <c r="CJ289" s="476">
        <f t="shared" si="275"/>
        <v>316.01</v>
      </c>
      <c r="CK289" s="476">
        <f t="shared" si="275"/>
        <v>0</v>
      </c>
      <c r="CL289" s="476">
        <f t="shared" si="275"/>
        <v>0</v>
      </c>
      <c r="CM289" s="476">
        <f t="shared" si="275"/>
        <v>252.86</v>
      </c>
      <c r="CN289" s="476">
        <f t="shared" si="275"/>
        <v>391.84</v>
      </c>
      <c r="CO289" s="476">
        <f t="shared" si="275"/>
        <v>349.43</v>
      </c>
      <c r="CP289" s="476">
        <f t="shared" si="275"/>
        <v>386.78</v>
      </c>
      <c r="CQ289" s="476">
        <f t="shared" si="275"/>
        <v>249.02</v>
      </c>
      <c r="CR289" s="476">
        <f t="shared" si="275"/>
        <v>0</v>
      </c>
      <c r="CS289" s="476">
        <f t="shared" si="275"/>
        <v>0</v>
      </c>
      <c r="CT289" s="476">
        <f t="shared" si="275"/>
        <v>0</v>
      </c>
      <c r="CU289" s="476">
        <f t="shared" si="275"/>
        <v>0</v>
      </c>
      <c r="CV289" s="476">
        <f t="shared" si="275"/>
        <v>304.5</v>
      </c>
      <c r="CW289" s="476">
        <f t="shared" si="275"/>
        <v>379.17</v>
      </c>
      <c r="CX289" s="476">
        <f t="shared" si="275"/>
        <v>347.48</v>
      </c>
      <c r="CY289" s="476">
        <f t="shared" si="275"/>
        <v>339.61</v>
      </c>
      <c r="CZ289" s="476">
        <f t="shared" si="275"/>
        <v>106.35</v>
      </c>
      <c r="DA289" s="476">
        <f t="shared" si="275"/>
        <v>0</v>
      </c>
      <c r="DB289" s="476">
        <f t="shared" si="275"/>
        <v>0</v>
      </c>
      <c r="DC289" s="476">
        <f t="shared" si="275"/>
        <v>0</v>
      </c>
      <c r="DD289" s="476">
        <f t="shared" si="275"/>
        <v>0</v>
      </c>
      <c r="DE289" s="476">
        <f t="shared" si="275"/>
        <v>0</v>
      </c>
      <c r="DF289" s="476">
        <f t="shared" si="275"/>
        <v>0</v>
      </c>
      <c r="DG289" s="476">
        <f t="shared" si="275"/>
        <v>0</v>
      </c>
      <c r="DH289" s="476">
        <f t="shared" si="275"/>
        <v>0</v>
      </c>
      <c r="DI289" s="476">
        <f t="shared" si="275"/>
        <v>0</v>
      </c>
      <c r="DJ289" s="476">
        <f t="shared" si="275"/>
        <v>0</v>
      </c>
      <c r="DK289" s="476">
        <f t="shared" si="275"/>
        <v>0</v>
      </c>
      <c r="DL289" s="476">
        <f t="shared" si="275"/>
        <v>0</v>
      </c>
      <c r="DM289" s="476">
        <f t="shared" si="275"/>
        <v>0</v>
      </c>
      <c r="DN289" s="476">
        <f t="shared" si="275"/>
        <v>0</v>
      </c>
      <c r="DO289" s="476">
        <f t="shared" si="275"/>
        <v>0</v>
      </c>
      <c r="DP289" s="476">
        <f t="shared" si="275"/>
        <v>0</v>
      </c>
      <c r="DQ289" s="476">
        <f t="shared" si="275"/>
        <v>0</v>
      </c>
      <c r="DR289" s="476">
        <f t="shared" si="275"/>
        <v>0</v>
      </c>
      <c r="DS289" s="476">
        <f t="shared" si="275"/>
        <v>0</v>
      </c>
      <c r="DT289" s="476">
        <f t="shared" si="275"/>
        <v>0</v>
      </c>
      <c r="DU289" s="476">
        <f t="shared" si="275"/>
        <v>0</v>
      </c>
      <c r="DV289" s="476">
        <f t="shared" si="275"/>
        <v>0</v>
      </c>
      <c r="DW289" s="476">
        <f t="shared" si="275"/>
        <v>0</v>
      </c>
      <c r="DX289" s="476">
        <f t="shared" si="275"/>
        <v>0</v>
      </c>
      <c r="DY289" s="476">
        <f t="shared" si="275"/>
        <v>0</v>
      </c>
      <c r="DZ289" s="476">
        <f t="shared" si="275"/>
        <v>0</v>
      </c>
      <c r="EA289" s="476">
        <f t="shared" si="275"/>
        <v>0</v>
      </c>
      <c r="EB289" s="476">
        <f t="shared" si="274"/>
        <v>0</v>
      </c>
      <c r="EC289" s="476">
        <f t="shared" si="274"/>
        <v>0</v>
      </c>
      <c r="ED289" s="476">
        <f t="shared" si="274"/>
        <v>0</v>
      </c>
      <c r="EE289" s="476">
        <f t="shared" si="274"/>
        <v>0</v>
      </c>
      <c r="EF289" s="476">
        <f t="shared" si="274"/>
        <v>0</v>
      </c>
      <c r="EG289" s="476">
        <f t="shared" si="274"/>
        <v>0</v>
      </c>
      <c r="EH289" s="476">
        <f t="shared" si="274"/>
        <v>0</v>
      </c>
      <c r="EI289" s="476">
        <f t="shared" si="274"/>
        <v>0</v>
      </c>
      <c r="EJ289" s="476">
        <f t="shared" si="274"/>
        <v>0</v>
      </c>
      <c r="EK289" s="476">
        <f t="shared" si="274"/>
        <v>0</v>
      </c>
      <c r="EL289" s="476">
        <f t="shared" si="274"/>
        <v>0</v>
      </c>
      <c r="EM289" s="476">
        <f t="shared" si="274"/>
        <v>0</v>
      </c>
      <c r="EN289" s="476">
        <f t="shared" si="274"/>
        <v>0</v>
      </c>
      <c r="EO289" s="476">
        <f t="shared" si="274"/>
        <v>0</v>
      </c>
      <c r="EP289" s="476">
        <f t="shared" si="274"/>
        <v>0</v>
      </c>
      <c r="EQ289" s="476">
        <f t="shared" si="274"/>
        <v>0</v>
      </c>
      <c r="ER289" s="476">
        <f t="shared" si="274"/>
        <v>0</v>
      </c>
      <c r="ES289" s="476">
        <f t="shared" si="274"/>
        <v>0</v>
      </c>
      <c r="ET289" s="476">
        <f t="shared" si="274"/>
        <v>0</v>
      </c>
      <c r="EU289" s="476">
        <f t="shared" si="274"/>
        <v>0</v>
      </c>
      <c r="EV289" s="476">
        <f t="shared" si="274"/>
        <v>0</v>
      </c>
      <c r="EW289" s="476">
        <f t="shared" si="274"/>
        <v>0</v>
      </c>
      <c r="EX289" s="476">
        <f t="shared" si="274"/>
        <v>0</v>
      </c>
      <c r="EY289" s="476">
        <f t="shared" si="274"/>
        <v>0</v>
      </c>
      <c r="EZ289" s="476">
        <f t="shared" si="274"/>
        <v>0</v>
      </c>
      <c r="FA289" s="476">
        <f t="shared" si="274"/>
        <v>0</v>
      </c>
      <c r="FB289" s="476">
        <f t="shared" si="274"/>
        <v>0</v>
      </c>
      <c r="FC289" s="476">
        <f t="shared" si="274"/>
        <v>0</v>
      </c>
      <c r="FD289" s="476">
        <f t="shared" si="274"/>
        <v>0</v>
      </c>
      <c r="FE289" s="476">
        <f t="shared" si="274"/>
        <v>0</v>
      </c>
      <c r="FF289" s="476">
        <f t="shared" si="274"/>
        <v>0</v>
      </c>
      <c r="FG289" s="476">
        <f t="shared" si="274"/>
        <v>0</v>
      </c>
      <c r="FH289" s="476">
        <f t="shared" si="274"/>
        <v>0</v>
      </c>
      <c r="FI289" s="476">
        <f t="shared" si="274"/>
        <v>0</v>
      </c>
      <c r="FJ289" s="476">
        <f t="shared" si="274"/>
        <v>0</v>
      </c>
      <c r="FK289" s="476">
        <f t="shared" si="274"/>
        <v>0</v>
      </c>
      <c r="FL289" s="476">
        <f t="shared" si="274"/>
        <v>0</v>
      </c>
      <c r="FM289" s="476">
        <f t="shared" si="274"/>
        <v>0</v>
      </c>
      <c r="FN289" s="476">
        <f t="shared" si="274"/>
        <v>0</v>
      </c>
      <c r="FO289" s="476">
        <f t="shared" si="274"/>
        <v>0</v>
      </c>
      <c r="FP289" s="476">
        <f t="shared" si="274"/>
        <v>0</v>
      </c>
      <c r="FQ289" s="476">
        <f t="shared" si="274"/>
        <v>0</v>
      </c>
      <c r="FR289" s="476">
        <f t="shared" si="274"/>
        <v>0</v>
      </c>
      <c r="FS289" s="476">
        <f t="shared" si="274"/>
        <v>0</v>
      </c>
      <c r="FT289" s="476">
        <f t="shared" si="274"/>
        <v>0</v>
      </c>
      <c r="FU289" s="476">
        <f t="shared" si="274"/>
        <v>0</v>
      </c>
      <c r="FV289" s="476">
        <f t="shared" si="274"/>
        <v>0</v>
      </c>
      <c r="FW289" s="476">
        <f t="shared" si="274"/>
        <v>0</v>
      </c>
      <c r="FX289" s="476">
        <f t="shared" si="274"/>
        <v>0</v>
      </c>
      <c r="FY289" s="476">
        <f t="shared" si="274"/>
        <v>0</v>
      </c>
      <c r="FZ289" s="476">
        <f t="shared" si="274"/>
        <v>0</v>
      </c>
      <c r="GA289" s="476">
        <f t="shared" si="274"/>
        <v>0</v>
      </c>
      <c r="GB289" s="476">
        <f t="shared" si="274"/>
        <v>0</v>
      </c>
    </row>
    <row r="290" spans="3:184" x14ac:dyDescent="0.35">
      <c r="C290" s="472">
        <f>'QUALIFIED ENGINES'!D29</f>
        <v>91457</v>
      </c>
      <c r="D290" s="476">
        <f t="shared" si="252"/>
        <v>0</v>
      </c>
      <c r="E290" s="476">
        <f t="shared" ref="E290:BP293" si="276">E28-E159</f>
        <v>0</v>
      </c>
      <c r="F290" s="476">
        <f t="shared" si="276"/>
        <v>0</v>
      </c>
      <c r="G290" s="476">
        <f t="shared" si="276"/>
        <v>0</v>
      </c>
      <c r="H290" s="476">
        <f t="shared" si="276"/>
        <v>0</v>
      </c>
      <c r="I290" s="476">
        <f t="shared" si="276"/>
        <v>0</v>
      </c>
      <c r="J290" s="476">
        <f t="shared" si="276"/>
        <v>0</v>
      </c>
      <c r="K290" s="476">
        <f t="shared" si="276"/>
        <v>54.31</v>
      </c>
      <c r="L290" s="476">
        <f t="shared" si="276"/>
        <v>336.69</v>
      </c>
      <c r="M290" s="476">
        <f t="shared" si="276"/>
        <v>339.7</v>
      </c>
      <c r="N290" s="476">
        <f t="shared" si="276"/>
        <v>305.39</v>
      </c>
      <c r="O290" s="476">
        <f t="shared" si="276"/>
        <v>295.54000000000002</v>
      </c>
      <c r="P290" s="476">
        <f t="shared" si="276"/>
        <v>386.25</v>
      </c>
      <c r="Q290" s="476">
        <f t="shared" si="276"/>
        <v>393.5</v>
      </c>
      <c r="R290" s="476">
        <f t="shared" si="276"/>
        <v>0</v>
      </c>
      <c r="S290" s="476">
        <f t="shared" si="276"/>
        <v>331.66</v>
      </c>
      <c r="T290" s="476">
        <f t="shared" si="276"/>
        <v>396.67</v>
      </c>
      <c r="U290" s="476">
        <f t="shared" si="276"/>
        <v>354.1</v>
      </c>
      <c r="V290" s="476">
        <f t="shared" si="276"/>
        <v>339.9</v>
      </c>
      <c r="W290" s="476">
        <f t="shared" si="276"/>
        <v>354.37</v>
      </c>
      <c r="X290" s="476">
        <f t="shared" si="276"/>
        <v>397.93</v>
      </c>
      <c r="Y290" s="476">
        <f t="shared" si="276"/>
        <v>374.42</v>
      </c>
      <c r="Z290" s="476">
        <f t="shared" si="276"/>
        <v>358.15</v>
      </c>
      <c r="AA290" s="476">
        <f t="shared" si="276"/>
        <v>367.31</v>
      </c>
      <c r="AB290" s="476">
        <f t="shared" si="276"/>
        <v>386.92</v>
      </c>
      <c r="AC290" s="476">
        <f t="shared" si="276"/>
        <v>340.63</v>
      </c>
      <c r="AD290" s="476">
        <f t="shared" si="276"/>
        <v>313.64999999999998</v>
      </c>
      <c r="AE290" s="476">
        <f t="shared" si="276"/>
        <v>333.1</v>
      </c>
      <c r="AF290" s="476">
        <f t="shared" si="276"/>
        <v>303.79000000000002</v>
      </c>
      <c r="AG290" s="476">
        <f t="shared" si="276"/>
        <v>0</v>
      </c>
      <c r="AH290" s="476">
        <f t="shared" si="276"/>
        <v>374.18</v>
      </c>
      <c r="AI290" s="476">
        <f t="shared" si="276"/>
        <v>386.38</v>
      </c>
      <c r="AJ290" s="476">
        <f t="shared" si="276"/>
        <v>386.75</v>
      </c>
      <c r="AK290" s="476">
        <f t="shared" si="276"/>
        <v>319.49</v>
      </c>
      <c r="AL290" s="476">
        <f t="shared" si="276"/>
        <v>302.95999999999998</v>
      </c>
      <c r="AM290" s="476">
        <f t="shared" si="276"/>
        <v>397.62</v>
      </c>
      <c r="AN290" s="476">
        <f t="shared" si="276"/>
        <v>116.82</v>
      </c>
      <c r="AO290" s="476">
        <f t="shared" si="276"/>
        <v>0</v>
      </c>
      <c r="AP290" s="476">
        <f t="shared" si="276"/>
        <v>0</v>
      </c>
      <c r="AQ290" s="476">
        <f t="shared" si="276"/>
        <v>82.88</v>
      </c>
      <c r="AR290" s="476">
        <f t="shared" si="276"/>
        <v>0</v>
      </c>
      <c r="AS290" s="476">
        <f t="shared" si="276"/>
        <v>0</v>
      </c>
      <c r="AT290" s="476">
        <f t="shared" si="276"/>
        <v>0</v>
      </c>
      <c r="AU290" s="476">
        <f t="shared" si="276"/>
        <v>0</v>
      </c>
      <c r="AV290" s="476">
        <f t="shared" si="276"/>
        <v>0</v>
      </c>
      <c r="AW290" s="476">
        <f t="shared" si="276"/>
        <v>0.65</v>
      </c>
      <c r="AX290" s="476">
        <f t="shared" si="276"/>
        <v>0</v>
      </c>
      <c r="AY290" s="476">
        <f t="shared" si="276"/>
        <v>0</v>
      </c>
      <c r="AZ290" s="476">
        <f t="shared" si="276"/>
        <v>0</v>
      </c>
      <c r="BA290" s="476">
        <f t="shared" si="276"/>
        <v>0</v>
      </c>
      <c r="BB290" s="476">
        <f t="shared" si="276"/>
        <v>0</v>
      </c>
      <c r="BC290" s="476">
        <f t="shared" si="276"/>
        <v>0</v>
      </c>
      <c r="BD290" s="476">
        <f t="shared" si="276"/>
        <v>0</v>
      </c>
      <c r="BE290" s="476">
        <f t="shared" si="276"/>
        <v>0</v>
      </c>
      <c r="BF290" s="476">
        <f t="shared" si="276"/>
        <v>0</v>
      </c>
      <c r="BG290" s="476">
        <f t="shared" si="276"/>
        <v>0</v>
      </c>
      <c r="BH290" s="476">
        <f t="shared" si="276"/>
        <v>0</v>
      </c>
      <c r="BI290" s="476">
        <f t="shared" si="276"/>
        <v>0</v>
      </c>
      <c r="BJ290" s="476">
        <f t="shared" si="276"/>
        <v>0</v>
      </c>
      <c r="BK290" s="476">
        <f t="shared" si="276"/>
        <v>0</v>
      </c>
      <c r="BL290" s="476">
        <f t="shared" si="276"/>
        <v>0</v>
      </c>
      <c r="BM290" s="476">
        <f t="shared" si="276"/>
        <v>0</v>
      </c>
      <c r="BN290" s="476">
        <f t="shared" si="276"/>
        <v>0</v>
      </c>
      <c r="BO290" s="476">
        <f t="shared" si="276"/>
        <v>0</v>
      </c>
      <c r="BP290" s="476">
        <f t="shared" si="276"/>
        <v>0</v>
      </c>
      <c r="BQ290" s="476">
        <f t="shared" si="275"/>
        <v>0</v>
      </c>
      <c r="BR290" s="476">
        <f t="shared" si="275"/>
        <v>0</v>
      </c>
      <c r="BS290" s="476">
        <f t="shared" si="275"/>
        <v>0</v>
      </c>
      <c r="BT290" s="476">
        <f t="shared" si="275"/>
        <v>0</v>
      </c>
      <c r="BU290" s="476">
        <f t="shared" si="275"/>
        <v>0</v>
      </c>
      <c r="BV290" s="476">
        <f t="shared" si="275"/>
        <v>0</v>
      </c>
      <c r="BW290" s="476">
        <f t="shared" si="275"/>
        <v>131.27000000000001</v>
      </c>
      <c r="BX290" s="476">
        <f t="shared" si="275"/>
        <v>276.43</v>
      </c>
      <c r="BY290" s="476">
        <f t="shared" si="275"/>
        <v>385.7</v>
      </c>
      <c r="BZ290" s="476">
        <f t="shared" si="275"/>
        <v>283.3</v>
      </c>
      <c r="CA290" s="476">
        <f t="shared" si="275"/>
        <v>325.87</v>
      </c>
      <c r="CB290" s="476">
        <f t="shared" si="275"/>
        <v>337.08</v>
      </c>
      <c r="CC290" s="476">
        <f t="shared" si="275"/>
        <v>321.05</v>
      </c>
      <c r="CD290" s="476">
        <f t="shared" si="275"/>
        <v>399.45</v>
      </c>
      <c r="CE290" s="476">
        <f t="shared" si="275"/>
        <v>396.27</v>
      </c>
      <c r="CF290" s="476">
        <f t="shared" si="275"/>
        <v>396.05</v>
      </c>
      <c r="CG290" s="476">
        <f t="shared" si="275"/>
        <v>373.28</v>
      </c>
      <c r="CH290" s="476">
        <f t="shared" si="275"/>
        <v>344.87</v>
      </c>
      <c r="CI290" s="476">
        <f t="shared" si="275"/>
        <v>115</v>
      </c>
      <c r="CJ290" s="476">
        <f t="shared" si="275"/>
        <v>0</v>
      </c>
      <c r="CK290" s="476">
        <f t="shared" si="275"/>
        <v>0</v>
      </c>
      <c r="CL290" s="476">
        <f t="shared" si="275"/>
        <v>0</v>
      </c>
      <c r="CM290" s="476">
        <f t="shared" si="275"/>
        <v>18.03</v>
      </c>
      <c r="CN290" s="476">
        <f t="shared" si="275"/>
        <v>395.79</v>
      </c>
      <c r="CO290" s="476">
        <f t="shared" si="275"/>
        <v>309.54000000000002</v>
      </c>
      <c r="CP290" s="476">
        <f t="shared" si="275"/>
        <v>46.97</v>
      </c>
      <c r="CQ290" s="476">
        <f t="shared" si="275"/>
        <v>7.7</v>
      </c>
      <c r="CR290" s="476">
        <f t="shared" si="275"/>
        <v>438.21</v>
      </c>
      <c r="CS290" s="476">
        <f t="shared" si="275"/>
        <v>401.52</v>
      </c>
      <c r="CT290" s="476">
        <f t="shared" si="275"/>
        <v>443.57</v>
      </c>
      <c r="CU290" s="476">
        <f t="shared" si="275"/>
        <v>333.22</v>
      </c>
      <c r="CV290" s="476">
        <f t="shared" si="275"/>
        <v>337.56</v>
      </c>
      <c r="CW290" s="476">
        <f t="shared" si="275"/>
        <v>318.51</v>
      </c>
      <c r="CX290" s="476">
        <f t="shared" si="275"/>
        <v>231.76</v>
      </c>
      <c r="CY290" s="476">
        <f t="shared" si="275"/>
        <v>371.02</v>
      </c>
      <c r="CZ290" s="476">
        <f t="shared" si="275"/>
        <v>386.05</v>
      </c>
      <c r="DA290" s="476">
        <f t="shared" si="275"/>
        <v>126.1</v>
      </c>
      <c r="DB290" s="476">
        <f t="shared" si="275"/>
        <v>370.58</v>
      </c>
      <c r="DC290" s="476">
        <f t="shared" si="275"/>
        <v>361.35</v>
      </c>
      <c r="DD290" s="476">
        <f t="shared" si="275"/>
        <v>403.87</v>
      </c>
      <c r="DE290" s="476">
        <f t="shared" si="275"/>
        <v>315.06</v>
      </c>
      <c r="DF290" s="476">
        <f t="shared" si="275"/>
        <v>292.60000000000002</v>
      </c>
      <c r="DG290" s="476">
        <f t="shared" si="275"/>
        <v>355.29</v>
      </c>
      <c r="DH290" s="476">
        <f t="shared" si="275"/>
        <v>0</v>
      </c>
      <c r="DI290" s="476">
        <f t="shared" si="275"/>
        <v>0</v>
      </c>
      <c r="DJ290" s="476">
        <f t="shared" si="275"/>
        <v>0</v>
      </c>
      <c r="DK290" s="476">
        <f t="shared" si="275"/>
        <v>0</v>
      </c>
      <c r="DL290" s="476">
        <f t="shared" si="275"/>
        <v>0</v>
      </c>
      <c r="DM290" s="476">
        <f t="shared" si="275"/>
        <v>0</v>
      </c>
      <c r="DN290" s="476">
        <f t="shared" si="275"/>
        <v>0</v>
      </c>
      <c r="DO290" s="476">
        <f t="shared" si="275"/>
        <v>0</v>
      </c>
      <c r="DP290" s="476">
        <f t="shared" si="275"/>
        <v>0</v>
      </c>
      <c r="DQ290" s="476">
        <f t="shared" si="275"/>
        <v>0</v>
      </c>
      <c r="DR290" s="476">
        <f t="shared" si="275"/>
        <v>0</v>
      </c>
      <c r="DS290" s="476">
        <f t="shared" si="275"/>
        <v>0</v>
      </c>
      <c r="DT290" s="476">
        <f t="shared" si="275"/>
        <v>0</v>
      </c>
      <c r="DU290" s="476">
        <f t="shared" si="275"/>
        <v>0</v>
      </c>
      <c r="DV290" s="476">
        <f t="shared" si="275"/>
        <v>0</v>
      </c>
      <c r="DW290" s="476">
        <f t="shared" si="275"/>
        <v>0</v>
      </c>
      <c r="DX290" s="476">
        <f t="shared" si="275"/>
        <v>0</v>
      </c>
      <c r="DY290" s="476">
        <f t="shared" si="275"/>
        <v>0</v>
      </c>
      <c r="DZ290" s="476">
        <f t="shared" si="275"/>
        <v>0</v>
      </c>
      <c r="EA290" s="476">
        <f t="shared" si="275"/>
        <v>0</v>
      </c>
      <c r="EB290" s="476">
        <f t="shared" si="274"/>
        <v>0</v>
      </c>
      <c r="EC290" s="476">
        <f t="shared" si="274"/>
        <v>0</v>
      </c>
      <c r="ED290" s="476">
        <f t="shared" si="274"/>
        <v>0</v>
      </c>
      <c r="EE290" s="476">
        <f t="shared" si="274"/>
        <v>0</v>
      </c>
      <c r="EF290" s="476">
        <f t="shared" si="274"/>
        <v>0</v>
      </c>
      <c r="EG290" s="476">
        <f t="shared" si="274"/>
        <v>0</v>
      </c>
      <c r="EH290" s="476">
        <f t="shared" si="274"/>
        <v>0</v>
      </c>
      <c r="EI290" s="476">
        <f t="shared" si="274"/>
        <v>0</v>
      </c>
      <c r="EJ290" s="476">
        <f t="shared" si="274"/>
        <v>0</v>
      </c>
      <c r="EK290" s="476">
        <f t="shared" si="274"/>
        <v>0</v>
      </c>
      <c r="EL290" s="476">
        <f t="shared" si="274"/>
        <v>0</v>
      </c>
      <c r="EM290" s="476">
        <f t="shared" si="274"/>
        <v>0</v>
      </c>
      <c r="EN290" s="476">
        <f t="shared" si="274"/>
        <v>0</v>
      </c>
      <c r="EO290" s="476">
        <f t="shared" si="274"/>
        <v>0</v>
      </c>
      <c r="EP290" s="476">
        <f t="shared" si="274"/>
        <v>0</v>
      </c>
      <c r="EQ290" s="476">
        <f t="shared" si="274"/>
        <v>0</v>
      </c>
      <c r="ER290" s="476">
        <f t="shared" si="274"/>
        <v>0</v>
      </c>
      <c r="ES290" s="476">
        <f t="shared" si="274"/>
        <v>0</v>
      </c>
      <c r="ET290" s="476">
        <f t="shared" si="274"/>
        <v>0</v>
      </c>
      <c r="EU290" s="476">
        <f t="shared" si="274"/>
        <v>0</v>
      </c>
      <c r="EV290" s="476">
        <f t="shared" si="274"/>
        <v>0</v>
      </c>
      <c r="EW290" s="476">
        <f t="shared" si="274"/>
        <v>0</v>
      </c>
      <c r="EX290" s="476">
        <f t="shared" si="274"/>
        <v>0</v>
      </c>
      <c r="EY290" s="476">
        <f t="shared" si="274"/>
        <v>0</v>
      </c>
      <c r="EZ290" s="476">
        <f t="shared" si="274"/>
        <v>0</v>
      </c>
      <c r="FA290" s="476">
        <f t="shared" si="274"/>
        <v>0</v>
      </c>
      <c r="FB290" s="476">
        <f t="shared" si="274"/>
        <v>0</v>
      </c>
      <c r="FC290" s="476">
        <f t="shared" si="274"/>
        <v>0</v>
      </c>
      <c r="FD290" s="476">
        <f t="shared" si="274"/>
        <v>0</v>
      </c>
      <c r="FE290" s="476">
        <f t="shared" si="274"/>
        <v>0</v>
      </c>
      <c r="FF290" s="476">
        <f t="shared" si="274"/>
        <v>0</v>
      </c>
      <c r="FG290" s="476">
        <f t="shared" si="274"/>
        <v>0</v>
      </c>
      <c r="FH290" s="476">
        <f t="shared" si="274"/>
        <v>0</v>
      </c>
      <c r="FI290" s="476">
        <f t="shared" si="274"/>
        <v>0</v>
      </c>
      <c r="FJ290" s="476">
        <f t="shared" si="274"/>
        <v>0</v>
      </c>
      <c r="FK290" s="476">
        <f t="shared" si="274"/>
        <v>0</v>
      </c>
      <c r="FL290" s="476">
        <f t="shared" si="274"/>
        <v>0</v>
      </c>
      <c r="FM290" s="476">
        <f t="shared" si="274"/>
        <v>0</v>
      </c>
      <c r="FN290" s="476">
        <f t="shared" si="274"/>
        <v>0</v>
      </c>
      <c r="FO290" s="476">
        <f t="shared" si="274"/>
        <v>0</v>
      </c>
      <c r="FP290" s="476">
        <f t="shared" si="274"/>
        <v>0</v>
      </c>
      <c r="FQ290" s="476">
        <f t="shared" si="274"/>
        <v>0</v>
      </c>
      <c r="FR290" s="476">
        <f t="shared" si="274"/>
        <v>0</v>
      </c>
      <c r="FS290" s="476">
        <f t="shared" si="274"/>
        <v>0</v>
      </c>
      <c r="FT290" s="476">
        <f t="shared" si="274"/>
        <v>0</v>
      </c>
      <c r="FU290" s="476">
        <f t="shared" si="274"/>
        <v>0</v>
      </c>
      <c r="FV290" s="476">
        <f t="shared" si="274"/>
        <v>0</v>
      </c>
      <c r="FW290" s="476">
        <f t="shared" si="274"/>
        <v>0</v>
      </c>
      <c r="FX290" s="476">
        <f t="shared" si="274"/>
        <v>0</v>
      </c>
      <c r="FY290" s="476">
        <f t="shared" si="274"/>
        <v>0</v>
      </c>
      <c r="FZ290" s="476">
        <f t="shared" si="274"/>
        <v>0</v>
      </c>
      <c r="GA290" s="476">
        <f t="shared" si="274"/>
        <v>0</v>
      </c>
      <c r="GB290" s="476">
        <f t="shared" si="274"/>
        <v>0</v>
      </c>
    </row>
    <row r="291" spans="3:184" x14ac:dyDescent="0.35">
      <c r="C291" s="472">
        <f>'QUALIFIED ENGINES'!D30</f>
        <v>91453</v>
      </c>
      <c r="D291" s="476">
        <f t="shared" si="252"/>
        <v>0</v>
      </c>
      <c r="E291" s="476">
        <f t="shared" si="276"/>
        <v>0</v>
      </c>
      <c r="F291" s="476">
        <f t="shared" si="276"/>
        <v>0</v>
      </c>
      <c r="G291" s="476">
        <f t="shared" si="276"/>
        <v>0</v>
      </c>
      <c r="H291" s="476">
        <f t="shared" si="276"/>
        <v>0</v>
      </c>
      <c r="I291" s="476">
        <f t="shared" si="276"/>
        <v>0</v>
      </c>
      <c r="J291" s="476">
        <f t="shared" si="276"/>
        <v>0</v>
      </c>
      <c r="K291" s="476">
        <f t="shared" si="276"/>
        <v>54.31</v>
      </c>
      <c r="L291" s="476">
        <f t="shared" si="276"/>
        <v>336.69</v>
      </c>
      <c r="M291" s="476">
        <f t="shared" si="276"/>
        <v>339.7</v>
      </c>
      <c r="N291" s="476">
        <f t="shared" si="276"/>
        <v>305.39</v>
      </c>
      <c r="O291" s="476">
        <f t="shared" si="276"/>
        <v>295.54000000000002</v>
      </c>
      <c r="P291" s="476">
        <f t="shared" si="276"/>
        <v>386.25</v>
      </c>
      <c r="Q291" s="476">
        <f t="shared" si="276"/>
        <v>393.5</v>
      </c>
      <c r="R291" s="476">
        <f t="shared" si="276"/>
        <v>0</v>
      </c>
      <c r="S291" s="476">
        <f t="shared" si="276"/>
        <v>331.66</v>
      </c>
      <c r="T291" s="476">
        <f t="shared" si="276"/>
        <v>396.67</v>
      </c>
      <c r="U291" s="476">
        <f t="shared" si="276"/>
        <v>354.1</v>
      </c>
      <c r="V291" s="476">
        <f t="shared" si="276"/>
        <v>339.9</v>
      </c>
      <c r="W291" s="476">
        <f t="shared" si="276"/>
        <v>354.37</v>
      </c>
      <c r="X291" s="476">
        <f t="shared" si="276"/>
        <v>397.93</v>
      </c>
      <c r="Y291" s="476">
        <f t="shared" si="276"/>
        <v>374.42</v>
      </c>
      <c r="Z291" s="476">
        <f t="shared" si="276"/>
        <v>358.15</v>
      </c>
      <c r="AA291" s="476">
        <f t="shared" si="276"/>
        <v>367.31</v>
      </c>
      <c r="AB291" s="476">
        <f t="shared" si="276"/>
        <v>386.92</v>
      </c>
      <c r="AC291" s="476">
        <f t="shared" si="276"/>
        <v>340.63</v>
      </c>
      <c r="AD291" s="476">
        <f t="shared" si="276"/>
        <v>313.64999999999998</v>
      </c>
      <c r="AE291" s="476">
        <f t="shared" si="276"/>
        <v>333.1</v>
      </c>
      <c r="AF291" s="476">
        <f t="shared" si="276"/>
        <v>303.79000000000002</v>
      </c>
      <c r="AG291" s="476">
        <f t="shared" si="276"/>
        <v>0</v>
      </c>
      <c r="AH291" s="476">
        <f t="shared" si="276"/>
        <v>374.18</v>
      </c>
      <c r="AI291" s="476">
        <f t="shared" si="276"/>
        <v>386.38</v>
      </c>
      <c r="AJ291" s="476">
        <f t="shared" si="276"/>
        <v>386.75</v>
      </c>
      <c r="AK291" s="476">
        <f t="shared" si="276"/>
        <v>57.07</v>
      </c>
      <c r="AL291" s="476">
        <f t="shared" si="276"/>
        <v>0</v>
      </c>
      <c r="AM291" s="476">
        <f t="shared" si="276"/>
        <v>0</v>
      </c>
      <c r="AN291" s="476">
        <f t="shared" si="276"/>
        <v>0</v>
      </c>
      <c r="AO291" s="476">
        <f t="shared" si="276"/>
        <v>0</v>
      </c>
      <c r="AP291" s="476">
        <f t="shared" si="276"/>
        <v>0</v>
      </c>
      <c r="AQ291" s="476">
        <f t="shared" si="276"/>
        <v>0</v>
      </c>
      <c r="AR291" s="476">
        <f t="shared" si="276"/>
        <v>0</v>
      </c>
      <c r="AS291" s="476">
        <f t="shared" si="276"/>
        <v>0</v>
      </c>
      <c r="AT291" s="476">
        <f t="shared" si="276"/>
        <v>0</v>
      </c>
      <c r="AU291" s="476">
        <f t="shared" si="276"/>
        <v>0</v>
      </c>
      <c r="AV291" s="476">
        <f t="shared" si="276"/>
        <v>0</v>
      </c>
      <c r="AW291" s="476">
        <f t="shared" si="276"/>
        <v>0</v>
      </c>
      <c r="AX291" s="476">
        <f t="shared" si="276"/>
        <v>0</v>
      </c>
      <c r="AY291" s="476">
        <f t="shared" si="276"/>
        <v>0</v>
      </c>
      <c r="AZ291" s="476">
        <f t="shared" si="276"/>
        <v>0</v>
      </c>
      <c r="BA291" s="476">
        <f t="shared" si="276"/>
        <v>0</v>
      </c>
      <c r="BB291" s="476">
        <f t="shared" si="276"/>
        <v>0</v>
      </c>
      <c r="BC291" s="476">
        <f t="shared" si="276"/>
        <v>0</v>
      </c>
      <c r="BD291" s="476">
        <f t="shared" si="276"/>
        <v>0</v>
      </c>
      <c r="BE291" s="476">
        <f t="shared" si="276"/>
        <v>0</v>
      </c>
      <c r="BF291" s="476">
        <f t="shared" si="276"/>
        <v>0</v>
      </c>
      <c r="BG291" s="476">
        <f t="shared" si="276"/>
        <v>0</v>
      </c>
      <c r="BH291" s="476">
        <f t="shared" si="276"/>
        <v>0</v>
      </c>
      <c r="BI291" s="476">
        <f t="shared" si="276"/>
        <v>0</v>
      </c>
      <c r="BJ291" s="476">
        <f t="shared" si="276"/>
        <v>0</v>
      </c>
      <c r="BK291" s="476">
        <f t="shared" si="276"/>
        <v>0</v>
      </c>
      <c r="BL291" s="476">
        <f t="shared" si="276"/>
        <v>0</v>
      </c>
      <c r="BM291" s="476">
        <f t="shared" si="276"/>
        <v>0</v>
      </c>
      <c r="BN291" s="476">
        <f t="shared" si="276"/>
        <v>0</v>
      </c>
      <c r="BO291" s="476">
        <f t="shared" si="276"/>
        <v>0</v>
      </c>
      <c r="BP291" s="476">
        <f t="shared" si="276"/>
        <v>0</v>
      </c>
      <c r="BQ291" s="476">
        <f t="shared" si="275"/>
        <v>0</v>
      </c>
      <c r="BR291" s="476">
        <f t="shared" si="275"/>
        <v>0</v>
      </c>
      <c r="BS291" s="476">
        <f t="shared" si="275"/>
        <v>0</v>
      </c>
      <c r="BT291" s="476">
        <f t="shared" si="275"/>
        <v>0</v>
      </c>
      <c r="BU291" s="476">
        <f t="shared" si="275"/>
        <v>0</v>
      </c>
      <c r="BV291" s="476">
        <f t="shared" si="275"/>
        <v>0</v>
      </c>
      <c r="BW291" s="476">
        <f t="shared" si="275"/>
        <v>0</v>
      </c>
      <c r="BX291" s="476">
        <f t="shared" si="275"/>
        <v>0</v>
      </c>
      <c r="BY291" s="476">
        <f t="shared" si="275"/>
        <v>0</v>
      </c>
      <c r="BZ291" s="476">
        <f t="shared" si="275"/>
        <v>0</v>
      </c>
      <c r="CA291" s="476">
        <f t="shared" si="275"/>
        <v>0</v>
      </c>
      <c r="CB291" s="476">
        <f t="shared" si="275"/>
        <v>0</v>
      </c>
      <c r="CC291" s="476">
        <f t="shared" si="275"/>
        <v>0</v>
      </c>
      <c r="CD291" s="476">
        <f t="shared" si="275"/>
        <v>0</v>
      </c>
      <c r="CE291" s="476">
        <f t="shared" si="275"/>
        <v>0</v>
      </c>
      <c r="CF291" s="476">
        <f t="shared" si="275"/>
        <v>0</v>
      </c>
      <c r="CG291" s="476">
        <f t="shared" si="275"/>
        <v>0</v>
      </c>
      <c r="CH291" s="476">
        <f t="shared" si="275"/>
        <v>0</v>
      </c>
      <c r="CI291" s="476">
        <f t="shared" si="275"/>
        <v>0</v>
      </c>
      <c r="CJ291" s="476">
        <f t="shared" si="275"/>
        <v>0</v>
      </c>
      <c r="CK291" s="476">
        <f t="shared" si="275"/>
        <v>0</v>
      </c>
      <c r="CL291" s="476">
        <f t="shared" si="275"/>
        <v>0</v>
      </c>
      <c r="CM291" s="476">
        <f t="shared" si="275"/>
        <v>0</v>
      </c>
      <c r="CN291" s="476">
        <f t="shared" si="275"/>
        <v>0</v>
      </c>
      <c r="CO291" s="476">
        <f t="shared" si="275"/>
        <v>0</v>
      </c>
      <c r="CP291" s="476">
        <f t="shared" si="275"/>
        <v>0</v>
      </c>
      <c r="CQ291" s="476">
        <f t="shared" si="275"/>
        <v>0</v>
      </c>
      <c r="CR291" s="476">
        <f t="shared" si="275"/>
        <v>0</v>
      </c>
      <c r="CS291" s="476">
        <f t="shared" si="275"/>
        <v>0</v>
      </c>
      <c r="CT291" s="476">
        <f t="shared" si="275"/>
        <v>0</v>
      </c>
      <c r="CU291" s="476">
        <f t="shared" si="275"/>
        <v>0</v>
      </c>
      <c r="CV291" s="476">
        <f t="shared" si="275"/>
        <v>0</v>
      </c>
      <c r="CW291" s="476">
        <f t="shared" si="275"/>
        <v>0</v>
      </c>
      <c r="CX291" s="476">
        <f t="shared" si="275"/>
        <v>0</v>
      </c>
      <c r="CY291" s="476">
        <f t="shared" si="275"/>
        <v>0</v>
      </c>
      <c r="CZ291" s="476">
        <f t="shared" si="275"/>
        <v>0</v>
      </c>
      <c r="DA291" s="476">
        <f t="shared" si="275"/>
        <v>0</v>
      </c>
      <c r="DB291" s="476">
        <f t="shared" si="275"/>
        <v>0</v>
      </c>
      <c r="DC291" s="476">
        <f t="shared" si="275"/>
        <v>0</v>
      </c>
      <c r="DD291" s="476">
        <f t="shared" si="275"/>
        <v>0</v>
      </c>
      <c r="DE291" s="476">
        <f t="shared" si="275"/>
        <v>0</v>
      </c>
      <c r="DF291" s="476">
        <f t="shared" si="275"/>
        <v>0</v>
      </c>
      <c r="DG291" s="476">
        <f t="shared" si="275"/>
        <v>0</v>
      </c>
      <c r="DH291" s="476">
        <f t="shared" si="275"/>
        <v>0</v>
      </c>
      <c r="DI291" s="476">
        <f t="shared" si="275"/>
        <v>0</v>
      </c>
      <c r="DJ291" s="476">
        <f t="shared" si="275"/>
        <v>0</v>
      </c>
      <c r="DK291" s="476">
        <f t="shared" si="275"/>
        <v>0</v>
      </c>
      <c r="DL291" s="476">
        <f t="shared" si="275"/>
        <v>0</v>
      </c>
      <c r="DM291" s="476">
        <f t="shared" si="275"/>
        <v>0</v>
      </c>
      <c r="DN291" s="476">
        <f t="shared" si="275"/>
        <v>0</v>
      </c>
      <c r="DO291" s="476">
        <f t="shared" si="275"/>
        <v>0</v>
      </c>
      <c r="DP291" s="476">
        <f t="shared" si="275"/>
        <v>0</v>
      </c>
      <c r="DQ291" s="476">
        <f t="shared" si="275"/>
        <v>0</v>
      </c>
      <c r="DR291" s="476">
        <f t="shared" si="275"/>
        <v>0</v>
      </c>
      <c r="DS291" s="476">
        <f t="shared" si="275"/>
        <v>0</v>
      </c>
      <c r="DT291" s="476">
        <f t="shared" si="275"/>
        <v>0</v>
      </c>
      <c r="DU291" s="476">
        <f t="shared" si="275"/>
        <v>0</v>
      </c>
      <c r="DV291" s="476">
        <f t="shared" si="275"/>
        <v>0</v>
      </c>
      <c r="DW291" s="476">
        <f t="shared" si="275"/>
        <v>0</v>
      </c>
      <c r="DX291" s="476">
        <f t="shared" si="275"/>
        <v>0</v>
      </c>
      <c r="DY291" s="476">
        <f t="shared" si="275"/>
        <v>0</v>
      </c>
      <c r="DZ291" s="476">
        <f t="shared" si="275"/>
        <v>0</v>
      </c>
      <c r="EA291" s="476">
        <f t="shared" si="275"/>
        <v>0</v>
      </c>
      <c r="EB291" s="476">
        <f t="shared" si="274"/>
        <v>0</v>
      </c>
      <c r="EC291" s="476">
        <f t="shared" si="274"/>
        <v>0</v>
      </c>
      <c r="ED291" s="476">
        <f t="shared" si="274"/>
        <v>0</v>
      </c>
      <c r="EE291" s="476">
        <f t="shared" si="274"/>
        <v>0</v>
      </c>
      <c r="EF291" s="476">
        <f t="shared" si="274"/>
        <v>0</v>
      </c>
      <c r="EG291" s="476">
        <f t="shared" si="274"/>
        <v>0</v>
      </c>
      <c r="EH291" s="476">
        <f t="shared" si="274"/>
        <v>0</v>
      </c>
      <c r="EI291" s="476">
        <f t="shared" si="274"/>
        <v>0</v>
      </c>
      <c r="EJ291" s="476">
        <f t="shared" si="274"/>
        <v>0</v>
      </c>
      <c r="EK291" s="476">
        <f t="shared" si="274"/>
        <v>0</v>
      </c>
      <c r="EL291" s="476">
        <f t="shared" si="274"/>
        <v>0</v>
      </c>
      <c r="EM291" s="476">
        <f t="shared" si="274"/>
        <v>0</v>
      </c>
      <c r="EN291" s="476">
        <f t="shared" si="274"/>
        <v>0</v>
      </c>
      <c r="EO291" s="476">
        <f t="shared" si="274"/>
        <v>0</v>
      </c>
      <c r="EP291" s="476">
        <f t="shared" si="274"/>
        <v>0</v>
      </c>
      <c r="EQ291" s="476">
        <f t="shared" si="274"/>
        <v>0</v>
      </c>
      <c r="ER291" s="476">
        <f t="shared" si="274"/>
        <v>0</v>
      </c>
      <c r="ES291" s="476">
        <f t="shared" si="274"/>
        <v>0</v>
      </c>
      <c r="ET291" s="476">
        <f t="shared" si="274"/>
        <v>0</v>
      </c>
      <c r="EU291" s="476">
        <f t="shared" si="274"/>
        <v>0</v>
      </c>
      <c r="EV291" s="476">
        <f t="shared" si="274"/>
        <v>0</v>
      </c>
      <c r="EW291" s="476">
        <f t="shared" si="274"/>
        <v>0</v>
      </c>
      <c r="EX291" s="476">
        <f t="shared" si="274"/>
        <v>0</v>
      </c>
      <c r="EY291" s="476">
        <f t="shared" si="274"/>
        <v>0</v>
      </c>
      <c r="EZ291" s="476">
        <f t="shared" si="274"/>
        <v>0</v>
      </c>
      <c r="FA291" s="476">
        <f t="shared" si="274"/>
        <v>0</v>
      </c>
      <c r="FB291" s="476">
        <f t="shared" si="274"/>
        <v>0</v>
      </c>
      <c r="FC291" s="476">
        <f t="shared" si="274"/>
        <v>0</v>
      </c>
      <c r="FD291" s="476">
        <f t="shared" si="274"/>
        <v>0</v>
      </c>
      <c r="FE291" s="476">
        <f t="shared" si="274"/>
        <v>0</v>
      </c>
      <c r="FF291" s="476">
        <f t="shared" si="274"/>
        <v>0</v>
      </c>
      <c r="FG291" s="476">
        <f t="shared" si="274"/>
        <v>0</v>
      </c>
      <c r="FH291" s="476">
        <f t="shared" si="274"/>
        <v>0</v>
      </c>
      <c r="FI291" s="476">
        <f t="shared" si="274"/>
        <v>0</v>
      </c>
      <c r="FJ291" s="476">
        <f t="shared" si="274"/>
        <v>0</v>
      </c>
      <c r="FK291" s="476">
        <f t="shared" si="274"/>
        <v>0</v>
      </c>
      <c r="FL291" s="476">
        <f t="shared" si="274"/>
        <v>0</v>
      </c>
      <c r="FM291" s="476">
        <f t="shared" si="274"/>
        <v>0</v>
      </c>
      <c r="FN291" s="476">
        <f t="shared" si="274"/>
        <v>0</v>
      </c>
      <c r="FO291" s="476">
        <f t="shared" si="274"/>
        <v>0</v>
      </c>
      <c r="FP291" s="476">
        <f t="shared" si="274"/>
        <v>0</v>
      </c>
      <c r="FQ291" s="476">
        <f t="shared" si="274"/>
        <v>0</v>
      </c>
      <c r="FR291" s="476">
        <f t="shared" si="274"/>
        <v>0</v>
      </c>
      <c r="FS291" s="476">
        <f t="shared" si="274"/>
        <v>0</v>
      </c>
      <c r="FT291" s="476">
        <f t="shared" si="274"/>
        <v>0</v>
      </c>
      <c r="FU291" s="476">
        <f t="shared" si="274"/>
        <v>0</v>
      </c>
      <c r="FV291" s="476">
        <f t="shared" si="274"/>
        <v>0</v>
      </c>
      <c r="FW291" s="476">
        <f t="shared" si="274"/>
        <v>0</v>
      </c>
      <c r="FX291" s="476">
        <f t="shared" si="274"/>
        <v>0</v>
      </c>
      <c r="FY291" s="476">
        <f t="shared" si="274"/>
        <v>0</v>
      </c>
      <c r="FZ291" s="476">
        <f t="shared" si="274"/>
        <v>0</v>
      </c>
      <c r="GA291" s="476">
        <f t="shared" si="274"/>
        <v>0</v>
      </c>
      <c r="GB291" s="476">
        <f t="shared" si="274"/>
        <v>0</v>
      </c>
    </row>
    <row r="292" spans="3:184" x14ac:dyDescent="0.35">
      <c r="C292" s="472">
        <f>'QUALIFIED ENGINES'!D31</f>
        <v>91442</v>
      </c>
      <c r="D292" s="476">
        <f t="shared" si="252"/>
        <v>0</v>
      </c>
      <c r="E292" s="476">
        <f t="shared" si="276"/>
        <v>0</v>
      </c>
      <c r="F292" s="476">
        <f t="shared" si="276"/>
        <v>0</v>
      </c>
      <c r="G292" s="476">
        <f t="shared" si="276"/>
        <v>0</v>
      </c>
      <c r="H292" s="476">
        <f t="shared" si="276"/>
        <v>0</v>
      </c>
      <c r="I292" s="476">
        <f t="shared" si="276"/>
        <v>0</v>
      </c>
      <c r="J292" s="476">
        <f t="shared" si="276"/>
        <v>0</v>
      </c>
      <c r="K292" s="476">
        <f t="shared" si="276"/>
        <v>0</v>
      </c>
      <c r="L292" s="476">
        <f t="shared" si="276"/>
        <v>11.75</v>
      </c>
      <c r="M292" s="476">
        <f t="shared" si="276"/>
        <v>363.27</v>
      </c>
      <c r="N292" s="476">
        <f t="shared" si="276"/>
        <v>308.63</v>
      </c>
      <c r="O292" s="476">
        <f t="shared" si="276"/>
        <v>298.67</v>
      </c>
      <c r="P292" s="476">
        <f t="shared" si="276"/>
        <v>161.38999999999999</v>
      </c>
      <c r="Q292" s="476">
        <f t="shared" si="276"/>
        <v>0</v>
      </c>
      <c r="R292" s="476">
        <f t="shared" si="276"/>
        <v>0</v>
      </c>
      <c r="S292" s="476">
        <f t="shared" si="276"/>
        <v>0</v>
      </c>
      <c r="T292" s="476">
        <f t="shared" si="276"/>
        <v>0</v>
      </c>
      <c r="U292" s="476">
        <f t="shared" si="276"/>
        <v>0</v>
      </c>
      <c r="V292" s="476">
        <f t="shared" si="276"/>
        <v>0</v>
      </c>
      <c r="W292" s="476">
        <f t="shared" si="276"/>
        <v>0</v>
      </c>
      <c r="X292" s="476">
        <f t="shared" si="276"/>
        <v>0</v>
      </c>
      <c r="Y292" s="476">
        <f t="shared" si="276"/>
        <v>0</v>
      </c>
      <c r="Z292" s="476">
        <f t="shared" si="276"/>
        <v>0</v>
      </c>
      <c r="AA292" s="476">
        <f t="shared" si="276"/>
        <v>0</v>
      </c>
      <c r="AB292" s="476">
        <f t="shared" si="276"/>
        <v>0</v>
      </c>
      <c r="AC292" s="476">
        <f t="shared" si="276"/>
        <v>0</v>
      </c>
      <c r="AD292" s="476">
        <f t="shared" si="276"/>
        <v>0</v>
      </c>
      <c r="AE292" s="476">
        <f t="shared" si="276"/>
        <v>0</v>
      </c>
      <c r="AF292" s="476">
        <f t="shared" si="276"/>
        <v>0</v>
      </c>
      <c r="AG292" s="476">
        <f t="shared" si="276"/>
        <v>0</v>
      </c>
      <c r="AH292" s="476">
        <f t="shared" si="276"/>
        <v>0</v>
      </c>
      <c r="AI292" s="476">
        <f t="shared" si="276"/>
        <v>0</v>
      </c>
      <c r="AJ292" s="476">
        <f t="shared" si="276"/>
        <v>0</v>
      </c>
      <c r="AK292" s="476">
        <f t="shared" si="276"/>
        <v>0</v>
      </c>
      <c r="AL292" s="476">
        <f t="shared" si="276"/>
        <v>0</v>
      </c>
      <c r="AM292" s="476">
        <f t="shared" si="276"/>
        <v>150.66</v>
      </c>
      <c r="AN292" s="476">
        <f t="shared" si="276"/>
        <v>260.5</v>
      </c>
      <c r="AO292" s="476">
        <f t="shared" si="276"/>
        <v>358.41</v>
      </c>
      <c r="AP292" s="476">
        <f t="shared" si="276"/>
        <v>335.29</v>
      </c>
      <c r="AQ292" s="476">
        <f t="shared" si="276"/>
        <v>253.23</v>
      </c>
      <c r="AR292" s="476">
        <f t="shared" si="276"/>
        <v>0</v>
      </c>
      <c r="AS292" s="476">
        <f t="shared" si="276"/>
        <v>0</v>
      </c>
      <c r="AT292" s="476">
        <f t="shared" si="276"/>
        <v>0</v>
      </c>
      <c r="AU292" s="476">
        <f t="shared" si="276"/>
        <v>0</v>
      </c>
      <c r="AV292" s="476">
        <f t="shared" si="276"/>
        <v>0</v>
      </c>
      <c r="AW292" s="476">
        <f t="shared" si="276"/>
        <v>0</v>
      </c>
      <c r="AX292" s="476">
        <f t="shared" si="276"/>
        <v>0</v>
      </c>
      <c r="AY292" s="476">
        <f t="shared" si="276"/>
        <v>0</v>
      </c>
      <c r="AZ292" s="476">
        <f t="shared" si="276"/>
        <v>0</v>
      </c>
      <c r="BA292" s="476">
        <f t="shared" si="276"/>
        <v>0</v>
      </c>
      <c r="BB292" s="476">
        <f t="shared" si="276"/>
        <v>0</v>
      </c>
      <c r="BC292" s="476">
        <f t="shared" si="276"/>
        <v>0</v>
      </c>
      <c r="BD292" s="476">
        <f t="shared" si="276"/>
        <v>0</v>
      </c>
      <c r="BE292" s="476">
        <f t="shared" si="276"/>
        <v>0</v>
      </c>
      <c r="BF292" s="476">
        <f t="shared" si="276"/>
        <v>0</v>
      </c>
      <c r="BG292" s="476">
        <f t="shared" si="276"/>
        <v>0</v>
      </c>
      <c r="BH292" s="476">
        <f t="shared" si="276"/>
        <v>0</v>
      </c>
      <c r="BI292" s="476">
        <f t="shared" si="276"/>
        <v>44.82</v>
      </c>
      <c r="BJ292" s="476">
        <f t="shared" si="276"/>
        <v>79.97</v>
      </c>
      <c r="BK292" s="476">
        <f t="shared" si="276"/>
        <v>321.85000000000002</v>
      </c>
      <c r="BL292" s="476">
        <f t="shared" si="276"/>
        <v>287.58</v>
      </c>
      <c r="BM292" s="476">
        <f t="shared" si="276"/>
        <v>299.42</v>
      </c>
      <c r="BN292" s="476">
        <f t="shared" si="276"/>
        <v>285.06</v>
      </c>
      <c r="BO292" s="476">
        <f t="shared" si="276"/>
        <v>330.35</v>
      </c>
      <c r="BP292" s="476">
        <f t="shared" si="276"/>
        <v>367.62</v>
      </c>
      <c r="BQ292" s="476">
        <f t="shared" si="275"/>
        <v>218.17</v>
      </c>
      <c r="BR292" s="476">
        <f t="shared" si="275"/>
        <v>143.03</v>
      </c>
      <c r="BS292" s="476">
        <f t="shared" si="275"/>
        <v>92.31</v>
      </c>
      <c r="BT292" s="476">
        <f t="shared" si="275"/>
        <v>0</v>
      </c>
      <c r="BU292" s="476">
        <f t="shared" si="275"/>
        <v>0</v>
      </c>
      <c r="BV292" s="476">
        <f t="shared" si="275"/>
        <v>0</v>
      </c>
      <c r="BW292" s="476">
        <f t="shared" si="275"/>
        <v>0</v>
      </c>
      <c r="BX292" s="476">
        <f t="shared" si="275"/>
        <v>0</v>
      </c>
      <c r="BY292" s="476">
        <f t="shared" si="275"/>
        <v>0</v>
      </c>
      <c r="BZ292" s="476">
        <f t="shared" si="275"/>
        <v>0</v>
      </c>
      <c r="CA292" s="476">
        <f t="shared" si="275"/>
        <v>0</v>
      </c>
      <c r="CB292" s="476">
        <f t="shared" si="275"/>
        <v>0</v>
      </c>
      <c r="CC292" s="476">
        <f t="shared" si="275"/>
        <v>0</v>
      </c>
      <c r="CD292" s="476">
        <f t="shared" si="275"/>
        <v>0</v>
      </c>
      <c r="CE292" s="476">
        <f t="shared" si="275"/>
        <v>0</v>
      </c>
      <c r="CF292" s="476">
        <f t="shared" si="275"/>
        <v>0</v>
      </c>
      <c r="CG292" s="476">
        <f t="shared" si="275"/>
        <v>0</v>
      </c>
      <c r="CH292" s="476">
        <f t="shared" si="275"/>
        <v>0</v>
      </c>
      <c r="CI292" s="476">
        <f t="shared" si="275"/>
        <v>0</v>
      </c>
      <c r="CJ292" s="476">
        <f t="shared" si="275"/>
        <v>0</v>
      </c>
      <c r="CK292" s="476">
        <f t="shared" si="275"/>
        <v>0</v>
      </c>
      <c r="CL292" s="476">
        <f t="shared" si="275"/>
        <v>0</v>
      </c>
      <c r="CM292" s="476">
        <f t="shared" si="275"/>
        <v>0</v>
      </c>
      <c r="CN292" s="476">
        <f t="shared" si="275"/>
        <v>0</v>
      </c>
      <c r="CO292" s="476">
        <f t="shared" si="275"/>
        <v>0</v>
      </c>
      <c r="CP292" s="476">
        <f t="shared" si="275"/>
        <v>0</v>
      </c>
      <c r="CQ292" s="476">
        <f t="shared" si="275"/>
        <v>0</v>
      </c>
      <c r="CR292" s="476">
        <f t="shared" si="275"/>
        <v>0</v>
      </c>
      <c r="CS292" s="476">
        <f t="shared" si="275"/>
        <v>0</v>
      </c>
      <c r="CT292" s="476">
        <f t="shared" si="275"/>
        <v>0</v>
      </c>
      <c r="CU292" s="476">
        <f t="shared" si="275"/>
        <v>0</v>
      </c>
      <c r="CV292" s="476">
        <f t="shared" si="275"/>
        <v>0</v>
      </c>
      <c r="CW292" s="476">
        <f t="shared" si="275"/>
        <v>0</v>
      </c>
      <c r="CX292" s="476">
        <f t="shared" si="275"/>
        <v>0</v>
      </c>
      <c r="CY292" s="476">
        <f t="shared" si="275"/>
        <v>0</v>
      </c>
      <c r="CZ292" s="476">
        <f t="shared" si="275"/>
        <v>0</v>
      </c>
      <c r="DA292" s="476">
        <f t="shared" si="275"/>
        <v>0</v>
      </c>
      <c r="DB292" s="476">
        <f t="shared" si="275"/>
        <v>0</v>
      </c>
      <c r="DC292" s="476">
        <f t="shared" si="275"/>
        <v>0</v>
      </c>
      <c r="DD292" s="476">
        <f t="shared" si="275"/>
        <v>0</v>
      </c>
      <c r="DE292" s="476">
        <f t="shared" si="275"/>
        <v>0</v>
      </c>
      <c r="DF292" s="476">
        <f t="shared" si="275"/>
        <v>0</v>
      </c>
      <c r="DG292" s="476">
        <f t="shared" si="275"/>
        <v>0</v>
      </c>
      <c r="DH292" s="476">
        <f t="shared" si="275"/>
        <v>0</v>
      </c>
      <c r="DI292" s="476">
        <f t="shared" si="275"/>
        <v>0</v>
      </c>
      <c r="DJ292" s="476">
        <f t="shared" si="275"/>
        <v>0</v>
      </c>
      <c r="DK292" s="476">
        <f t="shared" si="275"/>
        <v>0</v>
      </c>
      <c r="DL292" s="476">
        <f t="shared" si="275"/>
        <v>0</v>
      </c>
      <c r="DM292" s="476">
        <f t="shared" si="275"/>
        <v>0</v>
      </c>
      <c r="DN292" s="476">
        <f t="shared" si="275"/>
        <v>0</v>
      </c>
      <c r="DO292" s="476">
        <f t="shared" si="275"/>
        <v>0</v>
      </c>
      <c r="DP292" s="476">
        <f t="shared" si="275"/>
        <v>0</v>
      </c>
      <c r="DQ292" s="476">
        <f t="shared" si="275"/>
        <v>0</v>
      </c>
      <c r="DR292" s="476">
        <f t="shared" si="275"/>
        <v>0</v>
      </c>
      <c r="DS292" s="476">
        <f t="shared" si="275"/>
        <v>0</v>
      </c>
      <c r="DT292" s="476">
        <f t="shared" si="275"/>
        <v>0</v>
      </c>
      <c r="DU292" s="476">
        <f t="shared" si="275"/>
        <v>0</v>
      </c>
      <c r="DV292" s="476">
        <f t="shared" si="275"/>
        <v>0</v>
      </c>
      <c r="DW292" s="476">
        <f t="shared" si="275"/>
        <v>0</v>
      </c>
      <c r="DX292" s="476">
        <f t="shared" si="275"/>
        <v>0</v>
      </c>
      <c r="DY292" s="476">
        <f t="shared" si="275"/>
        <v>0</v>
      </c>
      <c r="DZ292" s="476">
        <f t="shared" si="275"/>
        <v>0</v>
      </c>
      <c r="EA292" s="476">
        <f t="shared" si="275"/>
        <v>0</v>
      </c>
      <c r="EB292" s="476">
        <f t="shared" si="274"/>
        <v>0</v>
      </c>
      <c r="EC292" s="476">
        <f t="shared" si="274"/>
        <v>0</v>
      </c>
      <c r="ED292" s="476">
        <f t="shared" si="274"/>
        <v>0</v>
      </c>
      <c r="EE292" s="476">
        <f t="shared" si="274"/>
        <v>0</v>
      </c>
      <c r="EF292" s="476">
        <f t="shared" si="274"/>
        <v>0</v>
      </c>
      <c r="EG292" s="476">
        <f t="shared" si="274"/>
        <v>0</v>
      </c>
      <c r="EH292" s="476">
        <f t="shared" si="274"/>
        <v>0</v>
      </c>
      <c r="EI292" s="476">
        <f t="shared" si="274"/>
        <v>0</v>
      </c>
      <c r="EJ292" s="476">
        <f t="shared" si="274"/>
        <v>0</v>
      </c>
      <c r="EK292" s="476">
        <f t="shared" si="274"/>
        <v>0</v>
      </c>
      <c r="EL292" s="476">
        <f t="shared" si="274"/>
        <v>0</v>
      </c>
      <c r="EM292" s="476">
        <f t="shared" si="274"/>
        <v>0</v>
      </c>
      <c r="EN292" s="476">
        <f t="shared" si="274"/>
        <v>0</v>
      </c>
      <c r="EO292" s="476">
        <f t="shared" si="274"/>
        <v>0</v>
      </c>
      <c r="EP292" s="476">
        <f t="shared" si="274"/>
        <v>0</v>
      </c>
      <c r="EQ292" s="476">
        <f t="shared" si="274"/>
        <v>0</v>
      </c>
      <c r="ER292" s="476">
        <f t="shared" si="274"/>
        <v>0</v>
      </c>
      <c r="ES292" s="476">
        <f t="shared" si="274"/>
        <v>0</v>
      </c>
      <c r="ET292" s="476">
        <f t="shared" si="274"/>
        <v>0</v>
      </c>
      <c r="EU292" s="476">
        <f t="shared" si="274"/>
        <v>0</v>
      </c>
      <c r="EV292" s="476">
        <f t="shared" si="274"/>
        <v>0</v>
      </c>
      <c r="EW292" s="476">
        <f t="shared" si="274"/>
        <v>0</v>
      </c>
      <c r="EX292" s="476">
        <f t="shared" si="274"/>
        <v>0</v>
      </c>
      <c r="EY292" s="476">
        <f t="shared" si="274"/>
        <v>0</v>
      </c>
      <c r="EZ292" s="476">
        <f t="shared" si="274"/>
        <v>0</v>
      </c>
      <c r="FA292" s="476">
        <f t="shared" si="274"/>
        <v>0</v>
      </c>
      <c r="FB292" s="476">
        <f t="shared" si="274"/>
        <v>0</v>
      </c>
      <c r="FC292" s="476">
        <f t="shared" si="274"/>
        <v>0</v>
      </c>
      <c r="FD292" s="476">
        <f t="shared" si="274"/>
        <v>0</v>
      </c>
      <c r="FE292" s="476">
        <f t="shared" si="274"/>
        <v>0</v>
      </c>
      <c r="FF292" s="476">
        <f t="shared" si="274"/>
        <v>0</v>
      </c>
      <c r="FG292" s="476">
        <f t="shared" si="274"/>
        <v>0</v>
      </c>
      <c r="FH292" s="476">
        <f t="shared" si="274"/>
        <v>0</v>
      </c>
      <c r="FI292" s="476">
        <f t="shared" si="274"/>
        <v>0</v>
      </c>
      <c r="FJ292" s="476">
        <f t="shared" si="274"/>
        <v>0</v>
      </c>
      <c r="FK292" s="476">
        <f t="shared" si="274"/>
        <v>0</v>
      </c>
      <c r="FL292" s="476">
        <f t="shared" si="274"/>
        <v>0</v>
      </c>
      <c r="FM292" s="476">
        <f t="shared" si="274"/>
        <v>0</v>
      </c>
      <c r="FN292" s="476">
        <f t="shared" si="274"/>
        <v>0</v>
      </c>
      <c r="FO292" s="476">
        <f t="shared" si="274"/>
        <v>0</v>
      </c>
      <c r="FP292" s="476">
        <f t="shared" si="274"/>
        <v>0</v>
      </c>
      <c r="FQ292" s="476">
        <f t="shared" si="274"/>
        <v>0</v>
      </c>
      <c r="FR292" s="476">
        <f t="shared" si="274"/>
        <v>0</v>
      </c>
      <c r="FS292" s="476">
        <f t="shared" ref="FS292:GB292" si="277">FS30-FS161</f>
        <v>0</v>
      </c>
      <c r="FT292" s="476">
        <f t="shared" si="277"/>
        <v>0</v>
      </c>
      <c r="FU292" s="476">
        <f t="shared" si="277"/>
        <v>0</v>
      </c>
      <c r="FV292" s="476">
        <f t="shared" si="277"/>
        <v>0</v>
      </c>
      <c r="FW292" s="476">
        <f t="shared" si="277"/>
        <v>0</v>
      </c>
      <c r="FX292" s="476">
        <f t="shared" si="277"/>
        <v>0</v>
      </c>
      <c r="FY292" s="476">
        <f t="shared" si="277"/>
        <v>0</v>
      </c>
      <c r="FZ292" s="476">
        <f t="shared" si="277"/>
        <v>0</v>
      </c>
      <c r="GA292" s="476">
        <f t="shared" si="277"/>
        <v>0</v>
      </c>
      <c r="GB292" s="476">
        <f t="shared" si="277"/>
        <v>0</v>
      </c>
    </row>
    <row r="293" spans="3:184" x14ac:dyDescent="0.35">
      <c r="C293" s="472">
        <f>'QUALIFIED ENGINES'!D32</f>
        <v>91461</v>
      </c>
      <c r="D293" s="476">
        <f t="shared" si="252"/>
        <v>0</v>
      </c>
      <c r="E293" s="476">
        <f t="shared" si="276"/>
        <v>0</v>
      </c>
      <c r="F293" s="476">
        <f t="shared" si="276"/>
        <v>0</v>
      </c>
      <c r="G293" s="476">
        <f t="shared" si="276"/>
        <v>0</v>
      </c>
      <c r="H293" s="476">
        <f t="shared" si="276"/>
        <v>0</v>
      </c>
      <c r="I293" s="476">
        <f t="shared" si="276"/>
        <v>0</v>
      </c>
      <c r="J293" s="476">
        <f t="shared" si="276"/>
        <v>0</v>
      </c>
      <c r="K293" s="476">
        <f t="shared" si="276"/>
        <v>0</v>
      </c>
      <c r="L293" s="476">
        <f t="shared" si="276"/>
        <v>11.75</v>
      </c>
      <c r="M293" s="476">
        <f t="shared" si="276"/>
        <v>363.27</v>
      </c>
      <c r="N293" s="476">
        <f t="shared" si="276"/>
        <v>308.63</v>
      </c>
      <c r="O293" s="476">
        <f t="shared" si="276"/>
        <v>298.67</v>
      </c>
      <c r="P293" s="476">
        <f t="shared" si="276"/>
        <v>340.85</v>
      </c>
      <c r="Q293" s="476">
        <f t="shared" si="276"/>
        <v>333.85</v>
      </c>
      <c r="R293" s="476">
        <f t="shared" si="276"/>
        <v>0</v>
      </c>
      <c r="S293" s="476">
        <f t="shared" si="276"/>
        <v>327.23</v>
      </c>
      <c r="T293" s="476">
        <f t="shared" si="276"/>
        <v>411.77</v>
      </c>
      <c r="U293" s="476">
        <f t="shared" si="276"/>
        <v>331.25</v>
      </c>
      <c r="V293" s="476">
        <f t="shared" si="276"/>
        <v>341.92</v>
      </c>
      <c r="W293" s="476">
        <f t="shared" si="276"/>
        <v>352.38</v>
      </c>
      <c r="X293" s="476">
        <f t="shared" si="276"/>
        <v>369.35</v>
      </c>
      <c r="Y293" s="476">
        <f t="shared" si="276"/>
        <v>361.37</v>
      </c>
      <c r="Z293" s="476">
        <f t="shared" si="276"/>
        <v>367.85</v>
      </c>
      <c r="AA293" s="476">
        <f t="shared" si="276"/>
        <v>361.53</v>
      </c>
      <c r="AB293" s="476">
        <f t="shared" si="276"/>
        <v>350.25</v>
      </c>
      <c r="AC293" s="476">
        <f t="shared" si="276"/>
        <v>280.45</v>
      </c>
      <c r="AD293" s="476">
        <f t="shared" si="276"/>
        <v>322.58</v>
      </c>
      <c r="AE293" s="476">
        <f t="shared" si="276"/>
        <v>317.22000000000003</v>
      </c>
      <c r="AF293" s="476">
        <f t="shared" si="276"/>
        <v>289.64999999999998</v>
      </c>
      <c r="AG293" s="476">
        <f t="shared" si="276"/>
        <v>141.44999999999999</v>
      </c>
      <c r="AH293" s="476">
        <f t="shared" si="276"/>
        <v>0</v>
      </c>
      <c r="AI293" s="476">
        <f t="shared" si="276"/>
        <v>0</v>
      </c>
      <c r="AJ293" s="476">
        <f t="shared" si="276"/>
        <v>264.98</v>
      </c>
      <c r="AK293" s="476">
        <f t="shared" si="276"/>
        <v>309.43</v>
      </c>
      <c r="AL293" s="476">
        <f t="shared" si="276"/>
        <v>423.72</v>
      </c>
      <c r="AM293" s="476">
        <f t="shared" si="276"/>
        <v>342.81</v>
      </c>
      <c r="AN293" s="476">
        <f t="shared" si="276"/>
        <v>407.92</v>
      </c>
      <c r="AO293" s="476">
        <f t="shared" si="276"/>
        <v>409.02</v>
      </c>
      <c r="AP293" s="476">
        <f t="shared" si="276"/>
        <v>382.63</v>
      </c>
      <c r="AQ293" s="476">
        <f t="shared" si="276"/>
        <v>282.60000000000002</v>
      </c>
      <c r="AR293" s="476">
        <f t="shared" si="276"/>
        <v>0</v>
      </c>
      <c r="AS293" s="476">
        <f t="shared" si="276"/>
        <v>0</v>
      </c>
      <c r="AT293" s="476">
        <f t="shared" si="276"/>
        <v>0</v>
      </c>
      <c r="AU293" s="476">
        <f t="shared" si="276"/>
        <v>0</v>
      </c>
      <c r="AV293" s="476">
        <f t="shared" si="276"/>
        <v>0.98</v>
      </c>
      <c r="AW293" s="476">
        <f t="shared" si="276"/>
        <v>0</v>
      </c>
      <c r="AX293" s="476">
        <f t="shared" si="276"/>
        <v>0</v>
      </c>
      <c r="AY293" s="476">
        <f t="shared" si="276"/>
        <v>0</v>
      </c>
      <c r="AZ293" s="476">
        <f t="shared" si="276"/>
        <v>0</v>
      </c>
      <c r="BA293" s="476">
        <f t="shared" si="276"/>
        <v>0</v>
      </c>
      <c r="BB293" s="476">
        <f t="shared" si="276"/>
        <v>0</v>
      </c>
      <c r="BC293" s="476">
        <f t="shared" si="276"/>
        <v>0</v>
      </c>
      <c r="BD293" s="476">
        <f t="shared" si="276"/>
        <v>0</v>
      </c>
      <c r="BE293" s="476">
        <f t="shared" si="276"/>
        <v>1.97</v>
      </c>
      <c r="BF293" s="476">
        <f t="shared" si="276"/>
        <v>1.91</v>
      </c>
      <c r="BG293" s="476">
        <f t="shared" si="276"/>
        <v>134.12</v>
      </c>
      <c r="BH293" s="476">
        <f t="shared" si="276"/>
        <v>296.35000000000002</v>
      </c>
      <c r="BI293" s="476">
        <f t="shared" si="276"/>
        <v>195.55</v>
      </c>
      <c r="BJ293" s="476">
        <f t="shared" si="276"/>
        <v>314.2</v>
      </c>
      <c r="BK293" s="476">
        <f t="shared" si="276"/>
        <v>333.17</v>
      </c>
      <c r="BL293" s="476">
        <f t="shared" si="276"/>
        <v>395.7</v>
      </c>
      <c r="BM293" s="476">
        <f t="shared" si="276"/>
        <v>222.73</v>
      </c>
      <c r="BN293" s="476">
        <f t="shared" si="276"/>
        <v>253.97</v>
      </c>
      <c r="BO293" s="476">
        <f t="shared" si="276"/>
        <v>346.71</v>
      </c>
      <c r="BP293" s="476">
        <f t="shared" ref="BP293:EA296" si="278">BP31-BP162</f>
        <v>315.41000000000003</v>
      </c>
      <c r="BQ293" s="476">
        <f t="shared" si="278"/>
        <v>393.46</v>
      </c>
      <c r="BR293" s="476">
        <f t="shared" si="278"/>
        <v>424.82</v>
      </c>
      <c r="BS293" s="476">
        <f t="shared" si="278"/>
        <v>396.37</v>
      </c>
      <c r="BT293" s="476">
        <f t="shared" si="278"/>
        <v>384.18</v>
      </c>
      <c r="BU293" s="476">
        <f t="shared" si="278"/>
        <v>389.87</v>
      </c>
      <c r="BV293" s="476">
        <f t="shared" si="278"/>
        <v>401.75</v>
      </c>
      <c r="BW293" s="476">
        <f t="shared" si="278"/>
        <v>416.03</v>
      </c>
      <c r="BX293" s="476">
        <f t="shared" si="278"/>
        <v>388.08</v>
      </c>
      <c r="BY293" s="476">
        <f t="shared" si="278"/>
        <v>446.22</v>
      </c>
      <c r="BZ293" s="476">
        <f t="shared" si="278"/>
        <v>437.88</v>
      </c>
      <c r="CA293" s="476">
        <f t="shared" si="278"/>
        <v>466.52</v>
      </c>
      <c r="CB293" s="476">
        <f t="shared" si="278"/>
        <v>377.62</v>
      </c>
      <c r="CC293" s="476">
        <f t="shared" si="278"/>
        <v>409.76</v>
      </c>
      <c r="CD293" s="476">
        <f t="shared" si="278"/>
        <v>115.41</v>
      </c>
      <c r="CE293" s="476">
        <f t="shared" si="278"/>
        <v>353.24</v>
      </c>
      <c r="CF293" s="476">
        <f t="shared" si="278"/>
        <v>436.67</v>
      </c>
      <c r="CG293" s="476">
        <f t="shared" si="278"/>
        <v>403.82</v>
      </c>
      <c r="CH293" s="476">
        <f t="shared" si="278"/>
        <v>445.68</v>
      </c>
      <c r="CI293" s="476">
        <f t="shared" si="278"/>
        <v>442.08</v>
      </c>
      <c r="CJ293" s="476">
        <f t="shared" si="278"/>
        <v>415.29</v>
      </c>
      <c r="CK293" s="476">
        <f t="shared" si="278"/>
        <v>478.74</v>
      </c>
      <c r="CL293" s="476">
        <f t="shared" si="278"/>
        <v>396.52</v>
      </c>
      <c r="CM293" s="476">
        <f t="shared" si="278"/>
        <v>384.38</v>
      </c>
      <c r="CN293" s="476">
        <f t="shared" si="278"/>
        <v>0</v>
      </c>
      <c r="CO293" s="476">
        <f t="shared" si="278"/>
        <v>0</v>
      </c>
      <c r="CP293" s="476">
        <f t="shared" si="278"/>
        <v>0</v>
      </c>
      <c r="CQ293" s="476">
        <f t="shared" si="278"/>
        <v>0</v>
      </c>
      <c r="CR293" s="476">
        <f t="shared" si="278"/>
        <v>0</v>
      </c>
      <c r="CS293" s="476">
        <f t="shared" si="278"/>
        <v>0</v>
      </c>
      <c r="CT293" s="476">
        <f t="shared" si="278"/>
        <v>0</v>
      </c>
      <c r="CU293" s="476">
        <f t="shared" si="278"/>
        <v>0</v>
      </c>
      <c r="CV293" s="476">
        <f t="shared" si="278"/>
        <v>0</v>
      </c>
      <c r="CW293" s="476">
        <f t="shared" si="278"/>
        <v>0</v>
      </c>
      <c r="CX293" s="476">
        <f t="shared" si="278"/>
        <v>0</v>
      </c>
      <c r="CY293" s="476">
        <f t="shared" si="278"/>
        <v>0</v>
      </c>
      <c r="CZ293" s="476">
        <f t="shared" si="278"/>
        <v>0</v>
      </c>
      <c r="DA293" s="476">
        <f t="shared" si="278"/>
        <v>0</v>
      </c>
      <c r="DB293" s="476">
        <f t="shared" si="278"/>
        <v>0</v>
      </c>
      <c r="DC293" s="476">
        <f t="shared" si="278"/>
        <v>0</v>
      </c>
      <c r="DD293" s="476">
        <f t="shared" si="278"/>
        <v>0</v>
      </c>
      <c r="DE293" s="476">
        <f t="shared" si="278"/>
        <v>0</v>
      </c>
      <c r="DF293" s="476">
        <f t="shared" si="278"/>
        <v>0</v>
      </c>
      <c r="DG293" s="476">
        <f t="shared" si="278"/>
        <v>0</v>
      </c>
      <c r="DH293" s="476">
        <f t="shared" si="278"/>
        <v>0</v>
      </c>
      <c r="DI293" s="476">
        <f t="shared" si="278"/>
        <v>0</v>
      </c>
      <c r="DJ293" s="476">
        <f t="shared" si="278"/>
        <v>0</v>
      </c>
      <c r="DK293" s="476">
        <f t="shared" si="278"/>
        <v>0</v>
      </c>
      <c r="DL293" s="476">
        <f t="shared" si="278"/>
        <v>0</v>
      </c>
      <c r="DM293" s="476">
        <f t="shared" si="278"/>
        <v>0</v>
      </c>
      <c r="DN293" s="476">
        <f t="shared" si="278"/>
        <v>0</v>
      </c>
      <c r="DO293" s="476">
        <f t="shared" si="278"/>
        <v>0</v>
      </c>
      <c r="DP293" s="476">
        <f t="shared" si="278"/>
        <v>0</v>
      </c>
      <c r="DQ293" s="476">
        <f t="shared" si="278"/>
        <v>0</v>
      </c>
      <c r="DR293" s="476">
        <f t="shared" si="278"/>
        <v>0</v>
      </c>
      <c r="DS293" s="476">
        <f t="shared" si="278"/>
        <v>0</v>
      </c>
      <c r="DT293" s="476">
        <f t="shared" si="278"/>
        <v>0</v>
      </c>
      <c r="DU293" s="476">
        <f t="shared" si="278"/>
        <v>0</v>
      </c>
      <c r="DV293" s="476">
        <f t="shared" si="278"/>
        <v>0</v>
      </c>
      <c r="DW293" s="476">
        <f t="shared" si="278"/>
        <v>0</v>
      </c>
      <c r="DX293" s="476">
        <f t="shared" si="278"/>
        <v>0</v>
      </c>
      <c r="DY293" s="476">
        <f t="shared" si="278"/>
        <v>0</v>
      </c>
      <c r="DZ293" s="476">
        <f t="shared" si="278"/>
        <v>0</v>
      </c>
      <c r="EA293" s="476">
        <f t="shared" si="278"/>
        <v>0</v>
      </c>
      <c r="EB293" s="476">
        <f t="shared" ref="EB293:GB297" si="279">EB31-EB162</f>
        <v>0</v>
      </c>
      <c r="EC293" s="476">
        <f t="shared" si="279"/>
        <v>0</v>
      </c>
      <c r="ED293" s="476">
        <f t="shared" si="279"/>
        <v>0</v>
      </c>
      <c r="EE293" s="476">
        <f t="shared" si="279"/>
        <v>0</v>
      </c>
      <c r="EF293" s="476">
        <f t="shared" si="279"/>
        <v>0</v>
      </c>
      <c r="EG293" s="476">
        <f t="shared" si="279"/>
        <v>0</v>
      </c>
      <c r="EH293" s="476">
        <f t="shared" si="279"/>
        <v>0</v>
      </c>
      <c r="EI293" s="476">
        <f t="shared" si="279"/>
        <v>0</v>
      </c>
      <c r="EJ293" s="476">
        <f t="shared" si="279"/>
        <v>0</v>
      </c>
      <c r="EK293" s="476">
        <f t="shared" si="279"/>
        <v>0</v>
      </c>
      <c r="EL293" s="476">
        <f t="shared" si="279"/>
        <v>0</v>
      </c>
      <c r="EM293" s="476">
        <f t="shared" si="279"/>
        <v>0</v>
      </c>
      <c r="EN293" s="476">
        <f t="shared" si="279"/>
        <v>0</v>
      </c>
      <c r="EO293" s="476">
        <f t="shared" si="279"/>
        <v>0</v>
      </c>
      <c r="EP293" s="476">
        <f t="shared" si="279"/>
        <v>0</v>
      </c>
      <c r="EQ293" s="476">
        <f t="shared" si="279"/>
        <v>0</v>
      </c>
      <c r="ER293" s="476">
        <f t="shared" si="279"/>
        <v>0</v>
      </c>
      <c r="ES293" s="476">
        <f t="shared" si="279"/>
        <v>0</v>
      </c>
      <c r="ET293" s="476">
        <f t="shared" si="279"/>
        <v>0</v>
      </c>
      <c r="EU293" s="476">
        <f t="shared" si="279"/>
        <v>0</v>
      </c>
      <c r="EV293" s="476">
        <f t="shared" si="279"/>
        <v>0</v>
      </c>
      <c r="EW293" s="476">
        <f t="shared" si="279"/>
        <v>0</v>
      </c>
      <c r="EX293" s="476">
        <f t="shared" si="279"/>
        <v>0</v>
      </c>
      <c r="EY293" s="476">
        <f t="shared" si="279"/>
        <v>0</v>
      </c>
      <c r="EZ293" s="476">
        <f t="shared" si="279"/>
        <v>0</v>
      </c>
      <c r="FA293" s="476">
        <f t="shared" si="279"/>
        <v>0</v>
      </c>
      <c r="FB293" s="476">
        <f t="shared" si="279"/>
        <v>0</v>
      </c>
      <c r="FC293" s="476">
        <f t="shared" si="279"/>
        <v>0</v>
      </c>
      <c r="FD293" s="476">
        <f t="shared" si="279"/>
        <v>0</v>
      </c>
      <c r="FE293" s="476">
        <f t="shared" si="279"/>
        <v>0</v>
      </c>
      <c r="FF293" s="476">
        <f t="shared" si="279"/>
        <v>0</v>
      </c>
      <c r="FG293" s="476">
        <f t="shared" si="279"/>
        <v>0</v>
      </c>
      <c r="FH293" s="476">
        <f t="shared" si="279"/>
        <v>0</v>
      </c>
      <c r="FI293" s="476">
        <f t="shared" si="279"/>
        <v>0</v>
      </c>
      <c r="FJ293" s="476">
        <f t="shared" si="279"/>
        <v>0</v>
      </c>
      <c r="FK293" s="476">
        <f t="shared" si="279"/>
        <v>0</v>
      </c>
      <c r="FL293" s="476">
        <f t="shared" si="279"/>
        <v>0</v>
      </c>
      <c r="FM293" s="476">
        <f t="shared" si="279"/>
        <v>0</v>
      </c>
      <c r="FN293" s="476">
        <f t="shared" si="279"/>
        <v>0</v>
      </c>
      <c r="FO293" s="476">
        <f t="shared" si="279"/>
        <v>0</v>
      </c>
      <c r="FP293" s="476">
        <f t="shared" si="279"/>
        <v>0</v>
      </c>
      <c r="FQ293" s="476">
        <f t="shared" si="279"/>
        <v>0</v>
      </c>
      <c r="FR293" s="476">
        <f t="shared" si="279"/>
        <v>0</v>
      </c>
      <c r="FS293" s="476">
        <f t="shared" si="279"/>
        <v>0</v>
      </c>
      <c r="FT293" s="476">
        <f t="shared" si="279"/>
        <v>0</v>
      </c>
      <c r="FU293" s="476">
        <f t="shared" si="279"/>
        <v>0</v>
      </c>
      <c r="FV293" s="476">
        <f t="shared" si="279"/>
        <v>0</v>
      </c>
      <c r="FW293" s="476">
        <f t="shared" si="279"/>
        <v>0</v>
      </c>
      <c r="FX293" s="476">
        <f t="shared" si="279"/>
        <v>0</v>
      </c>
      <c r="FY293" s="476">
        <f t="shared" si="279"/>
        <v>0</v>
      </c>
      <c r="FZ293" s="476">
        <f t="shared" si="279"/>
        <v>0</v>
      </c>
      <c r="GA293" s="476">
        <f t="shared" si="279"/>
        <v>0</v>
      </c>
      <c r="GB293" s="476">
        <f t="shared" si="279"/>
        <v>0</v>
      </c>
    </row>
    <row r="294" spans="3:184" x14ac:dyDescent="0.35">
      <c r="C294" s="472">
        <f>'QUALIFIED ENGINES'!D33</f>
        <v>91444</v>
      </c>
      <c r="D294" s="476">
        <f t="shared" si="252"/>
        <v>0</v>
      </c>
      <c r="E294" s="476">
        <f t="shared" ref="E294:BP297" si="280">E32-E163</f>
        <v>0</v>
      </c>
      <c r="F294" s="476">
        <f t="shared" si="280"/>
        <v>0</v>
      </c>
      <c r="G294" s="476">
        <f t="shared" si="280"/>
        <v>0</v>
      </c>
      <c r="H294" s="476">
        <f t="shared" si="280"/>
        <v>0</v>
      </c>
      <c r="I294" s="476">
        <f t="shared" si="280"/>
        <v>0</v>
      </c>
      <c r="J294" s="476">
        <f t="shared" si="280"/>
        <v>0</v>
      </c>
      <c r="K294" s="476">
        <f t="shared" si="280"/>
        <v>0</v>
      </c>
      <c r="L294" s="476">
        <f t="shared" si="280"/>
        <v>11.75</v>
      </c>
      <c r="M294" s="476">
        <f t="shared" si="280"/>
        <v>363.27</v>
      </c>
      <c r="N294" s="476">
        <f t="shared" si="280"/>
        <v>308.63</v>
      </c>
      <c r="O294" s="476">
        <f t="shared" si="280"/>
        <v>298.67</v>
      </c>
      <c r="P294" s="476">
        <f t="shared" si="280"/>
        <v>340.85</v>
      </c>
      <c r="Q294" s="476">
        <f t="shared" si="280"/>
        <v>333.85</v>
      </c>
      <c r="R294" s="476">
        <f t="shared" si="280"/>
        <v>0</v>
      </c>
      <c r="S294" s="476">
        <f t="shared" si="280"/>
        <v>327.23</v>
      </c>
      <c r="T294" s="476">
        <f t="shared" si="280"/>
        <v>411.77</v>
      </c>
      <c r="U294" s="476">
        <f t="shared" si="280"/>
        <v>331.25</v>
      </c>
      <c r="V294" s="476">
        <f t="shared" si="280"/>
        <v>341.92</v>
      </c>
      <c r="W294" s="476">
        <f t="shared" si="280"/>
        <v>352.38</v>
      </c>
      <c r="X294" s="476">
        <f t="shared" si="280"/>
        <v>369.35</v>
      </c>
      <c r="Y294" s="476">
        <f t="shared" si="280"/>
        <v>361.37</v>
      </c>
      <c r="Z294" s="476">
        <f t="shared" si="280"/>
        <v>367.85</v>
      </c>
      <c r="AA294" s="476">
        <f t="shared" si="280"/>
        <v>361.53</v>
      </c>
      <c r="AB294" s="476">
        <f t="shared" si="280"/>
        <v>350.25</v>
      </c>
      <c r="AC294" s="476">
        <f t="shared" si="280"/>
        <v>280.45</v>
      </c>
      <c r="AD294" s="476">
        <f t="shared" si="280"/>
        <v>322.58</v>
      </c>
      <c r="AE294" s="476">
        <f t="shared" si="280"/>
        <v>317.22000000000003</v>
      </c>
      <c r="AF294" s="476">
        <f t="shared" si="280"/>
        <v>289.64999999999998</v>
      </c>
      <c r="AG294" s="476">
        <f t="shared" si="280"/>
        <v>257.62</v>
      </c>
      <c r="AH294" s="476">
        <f t="shared" si="280"/>
        <v>369.1</v>
      </c>
      <c r="AI294" s="476">
        <f t="shared" si="280"/>
        <v>415.63</v>
      </c>
      <c r="AJ294" s="476">
        <f t="shared" si="280"/>
        <v>372.98</v>
      </c>
      <c r="AK294" s="476">
        <f t="shared" si="280"/>
        <v>360.62</v>
      </c>
      <c r="AL294" s="476">
        <f t="shared" si="280"/>
        <v>399.1</v>
      </c>
      <c r="AM294" s="476">
        <f t="shared" si="280"/>
        <v>291.82</v>
      </c>
      <c r="AN294" s="476">
        <f t="shared" si="280"/>
        <v>390.94</v>
      </c>
      <c r="AO294" s="476">
        <f t="shared" si="280"/>
        <v>301.14</v>
      </c>
      <c r="AP294" s="476">
        <f t="shared" si="280"/>
        <v>281.70999999999998</v>
      </c>
      <c r="AQ294" s="476">
        <f t="shared" si="280"/>
        <v>301.89999999999998</v>
      </c>
      <c r="AR294" s="476">
        <f t="shared" si="280"/>
        <v>0</v>
      </c>
      <c r="AS294" s="476">
        <f t="shared" si="280"/>
        <v>0</v>
      </c>
      <c r="AT294" s="476">
        <f t="shared" si="280"/>
        <v>0</v>
      </c>
      <c r="AU294" s="476">
        <f t="shared" si="280"/>
        <v>0</v>
      </c>
      <c r="AV294" s="476">
        <f t="shared" si="280"/>
        <v>0</v>
      </c>
      <c r="AW294" s="476">
        <f t="shared" si="280"/>
        <v>1.1399999999999999</v>
      </c>
      <c r="AX294" s="476">
        <f t="shared" si="280"/>
        <v>0</v>
      </c>
      <c r="AY294" s="476">
        <f t="shared" si="280"/>
        <v>0</v>
      </c>
      <c r="AZ294" s="476">
        <f t="shared" si="280"/>
        <v>0</v>
      </c>
      <c r="BA294" s="476">
        <f t="shared" si="280"/>
        <v>0</v>
      </c>
      <c r="BB294" s="476">
        <f t="shared" si="280"/>
        <v>0</v>
      </c>
      <c r="BC294" s="476">
        <f t="shared" si="280"/>
        <v>0</v>
      </c>
      <c r="BD294" s="476">
        <f t="shared" si="280"/>
        <v>0</v>
      </c>
      <c r="BE294" s="476">
        <f t="shared" si="280"/>
        <v>0</v>
      </c>
      <c r="BF294" s="476">
        <f t="shared" si="280"/>
        <v>0</v>
      </c>
      <c r="BG294" s="476">
        <f t="shared" si="280"/>
        <v>0</v>
      </c>
      <c r="BH294" s="476">
        <f t="shared" si="280"/>
        <v>0</v>
      </c>
      <c r="BI294" s="476">
        <f t="shared" si="280"/>
        <v>0</v>
      </c>
      <c r="BJ294" s="476">
        <f t="shared" si="280"/>
        <v>0.47</v>
      </c>
      <c r="BK294" s="476">
        <f t="shared" si="280"/>
        <v>0</v>
      </c>
      <c r="BL294" s="476">
        <f t="shared" si="280"/>
        <v>0</v>
      </c>
      <c r="BM294" s="476">
        <f t="shared" si="280"/>
        <v>0</v>
      </c>
      <c r="BN294" s="476">
        <f t="shared" si="280"/>
        <v>0</v>
      </c>
      <c r="BO294" s="476">
        <f t="shared" si="280"/>
        <v>0</v>
      </c>
      <c r="BP294" s="476">
        <f t="shared" si="280"/>
        <v>0</v>
      </c>
      <c r="BQ294" s="476">
        <f t="shared" si="278"/>
        <v>0</v>
      </c>
      <c r="BR294" s="476">
        <f t="shared" si="278"/>
        <v>0</v>
      </c>
      <c r="BS294" s="476">
        <f t="shared" si="278"/>
        <v>0</v>
      </c>
      <c r="BT294" s="476">
        <f t="shared" si="278"/>
        <v>0</v>
      </c>
      <c r="BU294" s="476">
        <f t="shared" si="278"/>
        <v>0</v>
      </c>
      <c r="BV294" s="476">
        <f t="shared" si="278"/>
        <v>0</v>
      </c>
      <c r="BW294" s="476">
        <f t="shared" si="278"/>
        <v>0</v>
      </c>
      <c r="BX294" s="476">
        <f t="shared" si="278"/>
        <v>0</v>
      </c>
      <c r="BY294" s="476">
        <f t="shared" si="278"/>
        <v>0</v>
      </c>
      <c r="BZ294" s="476">
        <f t="shared" si="278"/>
        <v>0</v>
      </c>
      <c r="CA294" s="476">
        <f t="shared" si="278"/>
        <v>0</v>
      </c>
      <c r="CB294" s="476">
        <f t="shared" si="278"/>
        <v>0</v>
      </c>
      <c r="CC294" s="476">
        <f t="shared" si="278"/>
        <v>0</v>
      </c>
      <c r="CD294" s="476">
        <f t="shared" si="278"/>
        <v>0</v>
      </c>
      <c r="CE294" s="476">
        <f t="shared" si="278"/>
        <v>0</v>
      </c>
      <c r="CF294" s="476">
        <f t="shared" si="278"/>
        <v>0</v>
      </c>
      <c r="CG294" s="476">
        <f t="shared" si="278"/>
        <v>0</v>
      </c>
      <c r="CH294" s="476">
        <f t="shared" si="278"/>
        <v>0</v>
      </c>
      <c r="CI294" s="476">
        <f t="shared" si="278"/>
        <v>0</v>
      </c>
      <c r="CJ294" s="476">
        <f t="shared" si="278"/>
        <v>0</v>
      </c>
      <c r="CK294" s="476">
        <f t="shared" si="278"/>
        <v>0</v>
      </c>
      <c r="CL294" s="476">
        <f t="shared" si="278"/>
        <v>0</v>
      </c>
      <c r="CM294" s="476">
        <f t="shared" si="278"/>
        <v>0</v>
      </c>
      <c r="CN294" s="476">
        <f t="shared" si="278"/>
        <v>0</v>
      </c>
      <c r="CO294" s="476">
        <f t="shared" si="278"/>
        <v>0</v>
      </c>
      <c r="CP294" s="476">
        <f t="shared" si="278"/>
        <v>0</v>
      </c>
      <c r="CQ294" s="476">
        <f t="shared" si="278"/>
        <v>0</v>
      </c>
      <c r="CR294" s="476">
        <f t="shared" si="278"/>
        <v>0</v>
      </c>
      <c r="CS294" s="476">
        <f t="shared" si="278"/>
        <v>0</v>
      </c>
      <c r="CT294" s="476">
        <f t="shared" si="278"/>
        <v>0</v>
      </c>
      <c r="CU294" s="476">
        <f t="shared" si="278"/>
        <v>0</v>
      </c>
      <c r="CV294" s="476">
        <f t="shared" si="278"/>
        <v>0</v>
      </c>
      <c r="CW294" s="476">
        <f t="shared" si="278"/>
        <v>0</v>
      </c>
      <c r="CX294" s="476">
        <f t="shared" si="278"/>
        <v>0</v>
      </c>
      <c r="CY294" s="476">
        <f t="shared" si="278"/>
        <v>0</v>
      </c>
      <c r="CZ294" s="476">
        <f t="shared" si="278"/>
        <v>0</v>
      </c>
      <c r="DA294" s="476">
        <f t="shared" si="278"/>
        <v>0</v>
      </c>
      <c r="DB294" s="476">
        <f t="shared" si="278"/>
        <v>0</v>
      </c>
      <c r="DC294" s="476">
        <f t="shared" si="278"/>
        <v>0</v>
      </c>
      <c r="DD294" s="476">
        <f t="shared" si="278"/>
        <v>0</v>
      </c>
      <c r="DE294" s="476">
        <f t="shared" si="278"/>
        <v>0</v>
      </c>
      <c r="DF294" s="476">
        <f t="shared" si="278"/>
        <v>0</v>
      </c>
      <c r="DG294" s="476">
        <f t="shared" si="278"/>
        <v>0</v>
      </c>
      <c r="DH294" s="476">
        <f t="shared" si="278"/>
        <v>0</v>
      </c>
      <c r="DI294" s="476">
        <f t="shared" si="278"/>
        <v>0</v>
      </c>
      <c r="DJ294" s="476">
        <f t="shared" si="278"/>
        <v>0</v>
      </c>
      <c r="DK294" s="476">
        <f t="shared" si="278"/>
        <v>0</v>
      </c>
      <c r="DL294" s="476">
        <f t="shared" si="278"/>
        <v>0</v>
      </c>
      <c r="DM294" s="476">
        <f t="shared" si="278"/>
        <v>0</v>
      </c>
      <c r="DN294" s="476">
        <f t="shared" si="278"/>
        <v>0</v>
      </c>
      <c r="DO294" s="476">
        <f t="shared" si="278"/>
        <v>0</v>
      </c>
      <c r="DP294" s="476">
        <f t="shared" si="278"/>
        <v>0</v>
      </c>
      <c r="DQ294" s="476">
        <f t="shared" si="278"/>
        <v>0</v>
      </c>
      <c r="DR294" s="476">
        <f t="shared" si="278"/>
        <v>0</v>
      </c>
      <c r="DS294" s="476">
        <f t="shared" si="278"/>
        <v>0</v>
      </c>
      <c r="DT294" s="476">
        <f t="shared" si="278"/>
        <v>0</v>
      </c>
      <c r="DU294" s="476">
        <f t="shared" si="278"/>
        <v>0</v>
      </c>
      <c r="DV294" s="476">
        <f t="shared" si="278"/>
        <v>0</v>
      </c>
      <c r="DW294" s="476">
        <f t="shared" si="278"/>
        <v>0</v>
      </c>
      <c r="DX294" s="476">
        <f t="shared" si="278"/>
        <v>0</v>
      </c>
      <c r="DY294" s="476">
        <f t="shared" si="278"/>
        <v>0</v>
      </c>
      <c r="DZ294" s="476">
        <f t="shared" si="278"/>
        <v>0</v>
      </c>
      <c r="EA294" s="476">
        <f t="shared" si="278"/>
        <v>0</v>
      </c>
      <c r="EB294" s="476">
        <f t="shared" si="279"/>
        <v>0</v>
      </c>
      <c r="EC294" s="476">
        <f t="shared" si="279"/>
        <v>0</v>
      </c>
      <c r="ED294" s="476">
        <f t="shared" si="279"/>
        <v>0</v>
      </c>
      <c r="EE294" s="476">
        <f t="shared" si="279"/>
        <v>0</v>
      </c>
      <c r="EF294" s="476">
        <f t="shared" si="279"/>
        <v>0</v>
      </c>
      <c r="EG294" s="476">
        <f t="shared" si="279"/>
        <v>0</v>
      </c>
      <c r="EH294" s="476">
        <f t="shared" si="279"/>
        <v>0</v>
      </c>
      <c r="EI294" s="476">
        <f t="shared" si="279"/>
        <v>0</v>
      </c>
      <c r="EJ294" s="476">
        <f t="shared" si="279"/>
        <v>0</v>
      </c>
      <c r="EK294" s="476">
        <f t="shared" si="279"/>
        <v>0</v>
      </c>
      <c r="EL294" s="476">
        <f t="shared" si="279"/>
        <v>0</v>
      </c>
      <c r="EM294" s="476">
        <f t="shared" si="279"/>
        <v>0</v>
      </c>
      <c r="EN294" s="476">
        <f t="shared" si="279"/>
        <v>0</v>
      </c>
      <c r="EO294" s="476">
        <f t="shared" si="279"/>
        <v>0</v>
      </c>
      <c r="EP294" s="476">
        <f t="shared" si="279"/>
        <v>0</v>
      </c>
      <c r="EQ294" s="476">
        <f t="shared" si="279"/>
        <v>0</v>
      </c>
      <c r="ER294" s="476">
        <f t="shared" si="279"/>
        <v>0</v>
      </c>
      <c r="ES294" s="476">
        <f t="shared" si="279"/>
        <v>0</v>
      </c>
      <c r="ET294" s="476">
        <f t="shared" si="279"/>
        <v>0</v>
      </c>
      <c r="EU294" s="476">
        <f t="shared" si="279"/>
        <v>0</v>
      </c>
      <c r="EV294" s="476">
        <f t="shared" si="279"/>
        <v>0</v>
      </c>
      <c r="EW294" s="476">
        <f t="shared" si="279"/>
        <v>0</v>
      </c>
      <c r="EX294" s="476">
        <f t="shared" si="279"/>
        <v>0</v>
      </c>
      <c r="EY294" s="476">
        <f t="shared" si="279"/>
        <v>0</v>
      </c>
      <c r="EZ294" s="476">
        <f t="shared" si="279"/>
        <v>0</v>
      </c>
      <c r="FA294" s="476">
        <f t="shared" si="279"/>
        <v>0</v>
      </c>
      <c r="FB294" s="476">
        <f t="shared" si="279"/>
        <v>0</v>
      </c>
      <c r="FC294" s="476">
        <f t="shared" si="279"/>
        <v>0</v>
      </c>
      <c r="FD294" s="476">
        <f t="shared" si="279"/>
        <v>0</v>
      </c>
      <c r="FE294" s="476">
        <f t="shared" si="279"/>
        <v>0</v>
      </c>
      <c r="FF294" s="476">
        <f t="shared" si="279"/>
        <v>0</v>
      </c>
      <c r="FG294" s="476">
        <f t="shared" si="279"/>
        <v>0</v>
      </c>
      <c r="FH294" s="476">
        <f t="shared" si="279"/>
        <v>0</v>
      </c>
      <c r="FI294" s="476">
        <f t="shared" si="279"/>
        <v>0</v>
      </c>
      <c r="FJ294" s="476">
        <f t="shared" si="279"/>
        <v>0</v>
      </c>
      <c r="FK294" s="476">
        <f t="shared" si="279"/>
        <v>0</v>
      </c>
      <c r="FL294" s="476">
        <f t="shared" si="279"/>
        <v>0</v>
      </c>
      <c r="FM294" s="476">
        <f t="shared" si="279"/>
        <v>0</v>
      </c>
      <c r="FN294" s="476">
        <f t="shared" si="279"/>
        <v>0</v>
      </c>
      <c r="FO294" s="476">
        <f t="shared" si="279"/>
        <v>0</v>
      </c>
      <c r="FP294" s="476">
        <f t="shared" si="279"/>
        <v>0</v>
      </c>
      <c r="FQ294" s="476">
        <f t="shared" si="279"/>
        <v>0</v>
      </c>
      <c r="FR294" s="476">
        <f t="shared" si="279"/>
        <v>0</v>
      </c>
      <c r="FS294" s="476">
        <f t="shared" si="279"/>
        <v>0</v>
      </c>
      <c r="FT294" s="476">
        <f t="shared" si="279"/>
        <v>0</v>
      </c>
      <c r="FU294" s="476">
        <f t="shared" si="279"/>
        <v>0</v>
      </c>
      <c r="FV294" s="476">
        <f t="shared" si="279"/>
        <v>0</v>
      </c>
      <c r="FW294" s="476">
        <f t="shared" si="279"/>
        <v>0</v>
      </c>
      <c r="FX294" s="476">
        <f t="shared" si="279"/>
        <v>0</v>
      </c>
      <c r="FY294" s="476">
        <f t="shared" si="279"/>
        <v>0</v>
      </c>
      <c r="FZ294" s="476">
        <f t="shared" si="279"/>
        <v>0</v>
      </c>
      <c r="GA294" s="476">
        <f t="shared" si="279"/>
        <v>0</v>
      </c>
      <c r="GB294" s="476">
        <f t="shared" si="279"/>
        <v>0</v>
      </c>
    </row>
    <row r="295" spans="3:184" x14ac:dyDescent="0.35">
      <c r="C295" s="472">
        <f>'QUALIFIED ENGINES'!D34</f>
        <v>91465</v>
      </c>
      <c r="D295" s="476">
        <f t="shared" si="252"/>
        <v>0</v>
      </c>
      <c r="E295" s="476">
        <f t="shared" si="280"/>
        <v>0</v>
      </c>
      <c r="F295" s="476">
        <f t="shared" si="280"/>
        <v>0</v>
      </c>
      <c r="G295" s="476">
        <f t="shared" si="280"/>
        <v>0</v>
      </c>
      <c r="H295" s="476">
        <f t="shared" si="280"/>
        <v>0</v>
      </c>
      <c r="I295" s="476">
        <f t="shared" si="280"/>
        <v>0</v>
      </c>
      <c r="J295" s="476">
        <f t="shared" si="280"/>
        <v>0</v>
      </c>
      <c r="K295" s="476">
        <f t="shared" si="280"/>
        <v>0</v>
      </c>
      <c r="L295" s="476">
        <f t="shared" si="280"/>
        <v>11.75</v>
      </c>
      <c r="M295" s="476">
        <f t="shared" si="280"/>
        <v>363.27</v>
      </c>
      <c r="N295" s="476">
        <f t="shared" si="280"/>
        <v>308.63</v>
      </c>
      <c r="O295" s="476">
        <f t="shared" si="280"/>
        <v>298.67</v>
      </c>
      <c r="P295" s="476">
        <f t="shared" si="280"/>
        <v>340.85</v>
      </c>
      <c r="Q295" s="476">
        <f t="shared" si="280"/>
        <v>333.85</v>
      </c>
      <c r="R295" s="476">
        <f t="shared" si="280"/>
        <v>0</v>
      </c>
      <c r="S295" s="476">
        <f t="shared" si="280"/>
        <v>327.23</v>
      </c>
      <c r="T295" s="476">
        <f t="shared" si="280"/>
        <v>411.77</v>
      </c>
      <c r="U295" s="476">
        <f t="shared" si="280"/>
        <v>331.25</v>
      </c>
      <c r="V295" s="476">
        <f t="shared" si="280"/>
        <v>341.92</v>
      </c>
      <c r="W295" s="476">
        <f t="shared" si="280"/>
        <v>352.38</v>
      </c>
      <c r="X295" s="476">
        <f t="shared" si="280"/>
        <v>369.35</v>
      </c>
      <c r="Y295" s="476">
        <f t="shared" si="280"/>
        <v>361.37</v>
      </c>
      <c r="Z295" s="476">
        <f t="shared" si="280"/>
        <v>367.85</v>
      </c>
      <c r="AA295" s="476">
        <f t="shared" si="280"/>
        <v>361.53</v>
      </c>
      <c r="AB295" s="476">
        <f t="shared" si="280"/>
        <v>350.25</v>
      </c>
      <c r="AC295" s="476">
        <f t="shared" si="280"/>
        <v>280.45</v>
      </c>
      <c r="AD295" s="476">
        <f t="shared" si="280"/>
        <v>322.58</v>
      </c>
      <c r="AE295" s="476">
        <f t="shared" si="280"/>
        <v>317.22000000000003</v>
      </c>
      <c r="AF295" s="476">
        <f t="shared" si="280"/>
        <v>289.64999999999998</v>
      </c>
      <c r="AG295" s="476">
        <f t="shared" si="280"/>
        <v>257.62</v>
      </c>
      <c r="AH295" s="476">
        <f t="shared" si="280"/>
        <v>369.1</v>
      </c>
      <c r="AI295" s="476">
        <f t="shared" si="280"/>
        <v>415.63</v>
      </c>
      <c r="AJ295" s="476">
        <f t="shared" si="280"/>
        <v>372.98</v>
      </c>
      <c r="AK295" s="476">
        <f t="shared" si="280"/>
        <v>360.62</v>
      </c>
      <c r="AL295" s="476">
        <f t="shared" si="280"/>
        <v>399.1</v>
      </c>
      <c r="AM295" s="476">
        <f t="shared" si="280"/>
        <v>291.82</v>
      </c>
      <c r="AN295" s="476">
        <f t="shared" si="280"/>
        <v>390.94</v>
      </c>
      <c r="AO295" s="476">
        <f t="shared" si="280"/>
        <v>301.14</v>
      </c>
      <c r="AP295" s="476">
        <f t="shared" si="280"/>
        <v>281.70999999999998</v>
      </c>
      <c r="AQ295" s="476">
        <f t="shared" si="280"/>
        <v>301.89999999999998</v>
      </c>
      <c r="AR295" s="476">
        <f t="shared" si="280"/>
        <v>0</v>
      </c>
      <c r="AS295" s="476">
        <f t="shared" si="280"/>
        <v>0</v>
      </c>
      <c r="AT295" s="476">
        <f t="shared" si="280"/>
        <v>0</v>
      </c>
      <c r="AU295" s="476">
        <f t="shared" si="280"/>
        <v>0</v>
      </c>
      <c r="AV295" s="476">
        <f t="shared" si="280"/>
        <v>0</v>
      </c>
      <c r="AW295" s="476">
        <f t="shared" si="280"/>
        <v>1.1399999999999999</v>
      </c>
      <c r="AX295" s="476">
        <f t="shared" si="280"/>
        <v>0</v>
      </c>
      <c r="AY295" s="476">
        <f t="shared" si="280"/>
        <v>0</v>
      </c>
      <c r="AZ295" s="476">
        <f t="shared" si="280"/>
        <v>0</v>
      </c>
      <c r="BA295" s="476">
        <f t="shared" si="280"/>
        <v>0</v>
      </c>
      <c r="BB295" s="476">
        <f t="shared" si="280"/>
        <v>0</v>
      </c>
      <c r="BC295" s="476">
        <f t="shared" si="280"/>
        <v>0</v>
      </c>
      <c r="BD295" s="476">
        <f t="shared" si="280"/>
        <v>0</v>
      </c>
      <c r="BE295" s="476">
        <f t="shared" si="280"/>
        <v>0</v>
      </c>
      <c r="BF295" s="476">
        <f t="shared" si="280"/>
        <v>0</v>
      </c>
      <c r="BG295" s="476">
        <f t="shared" si="280"/>
        <v>0</v>
      </c>
      <c r="BH295" s="476">
        <f t="shared" si="280"/>
        <v>0</v>
      </c>
      <c r="BI295" s="476">
        <f t="shared" si="280"/>
        <v>0</v>
      </c>
      <c r="BJ295" s="476">
        <f t="shared" si="280"/>
        <v>0.47</v>
      </c>
      <c r="BK295" s="476">
        <f t="shared" si="280"/>
        <v>0</v>
      </c>
      <c r="BL295" s="476">
        <f t="shared" si="280"/>
        <v>0</v>
      </c>
      <c r="BM295" s="476">
        <f t="shared" si="280"/>
        <v>0</v>
      </c>
      <c r="BN295" s="476">
        <f t="shared" si="280"/>
        <v>0</v>
      </c>
      <c r="BO295" s="476">
        <f t="shared" si="280"/>
        <v>0</v>
      </c>
      <c r="BP295" s="476">
        <f t="shared" si="280"/>
        <v>0</v>
      </c>
      <c r="BQ295" s="476">
        <f t="shared" si="278"/>
        <v>4.68</v>
      </c>
      <c r="BR295" s="476">
        <f t="shared" si="278"/>
        <v>73.930000000000007</v>
      </c>
      <c r="BS295" s="476">
        <f t="shared" si="278"/>
        <v>227.54</v>
      </c>
      <c r="BT295" s="476">
        <f t="shared" si="278"/>
        <v>82.72</v>
      </c>
      <c r="BU295" s="476">
        <f t="shared" si="278"/>
        <v>0</v>
      </c>
      <c r="BV295" s="476">
        <f t="shared" si="278"/>
        <v>0</v>
      </c>
      <c r="BW295" s="476">
        <f t="shared" si="278"/>
        <v>0</v>
      </c>
      <c r="BX295" s="476">
        <f t="shared" si="278"/>
        <v>0</v>
      </c>
      <c r="BY295" s="476">
        <f t="shared" si="278"/>
        <v>0</v>
      </c>
      <c r="BZ295" s="476">
        <f t="shared" si="278"/>
        <v>0</v>
      </c>
      <c r="CA295" s="476">
        <f t="shared" si="278"/>
        <v>0</v>
      </c>
      <c r="CB295" s="476">
        <f t="shared" si="278"/>
        <v>0</v>
      </c>
      <c r="CC295" s="476">
        <f t="shared" si="278"/>
        <v>0</v>
      </c>
      <c r="CD295" s="476">
        <f t="shared" si="278"/>
        <v>0</v>
      </c>
      <c r="CE295" s="476">
        <f t="shared" si="278"/>
        <v>0</v>
      </c>
      <c r="CF295" s="476">
        <f t="shared" si="278"/>
        <v>0</v>
      </c>
      <c r="CG295" s="476">
        <f t="shared" si="278"/>
        <v>0</v>
      </c>
      <c r="CH295" s="476">
        <f t="shared" si="278"/>
        <v>0</v>
      </c>
      <c r="CI295" s="476">
        <f t="shared" si="278"/>
        <v>0</v>
      </c>
      <c r="CJ295" s="476">
        <f t="shared" si="278"/>
        <v>0</v>
      </c>
      <c r="CK295" s="476">
        <f t="shared" si="278"/>
        <v>0</v>
      </c>
      <c r="CL295" s="476">
        <f t="shared" si="278"/>
        <v>0</v>
      </c>
      <c r="CM295" s="476">
        <f t="shared" si="278"/>
        <v>0</v>
      </c>
      <c r="CN295" s="476">
        <f t="shared" si="278"/>
        <v>0</v>
      </c>
      <c r="CO295" s="476">
        <f t="shared" si="278"/>
        <v>0</v>
      </c>
      <c r="CP295" s="476">
        <f t="shared" si="278"/>
        <v>0</v>
      </c>
      <c r="CQ295" s="476">
        <f t="shared" si="278"/>
        <v>0</v>
      </c>
      <c r="CR295" s="476">
        <f t="shared" si="278"/>
        <v>0</v>
      </c>
      <c r="CS295" s="476">
        <f t="shared" si="278"/>
        <v>0</v>
      </c>
      <c r="CT295" s="476">
        <f t="shared" si="278"/>
        <v>0</v>
      </c>
      <c r="CU295" s="476">
        <f t="shared" si="278"/>
        <v>0</v>
      </c>
      <c r="CV295" s="476">
        <f t="shared" si="278"/>
        <v>0</v>
      </c>
      <c r="CW295" s="476">
        <f t="shared" si="278"/>
        <v>0</v>
      </c>
      <c r="CX295" s="476">
        <f t="shared" si="278"/>
        <v>0</v>
      </c>
      <c r="CY295" s="476">
        <f t="shared" si="278"/>
        <v>0</v>
      </c>
      <c r="CZ295" s="476">
        <f t="shared" si="278"/>
        <v>0</v>
      </c>
      <c r="DA295" s="476">
        <f t="shared" si="278"/>
        <v>0</v>
      </c>
      <c r="DB295" s="476">
        <f t="shared" si="278"/>
        <v>0</v>
      </c>
      <c r="DC295" s="476">
        <f t="shared" si="278"/>
        <v>0</v>
      </c>
      <c r="DD295" s="476">
        <f t="shared" si="278"/>
        <v>0</v>
      </c>
      <c r="DE295" s="476">
        <f t="shared" si="278"/>
        <v>0</v>
      </c>
      <c r="DF295" s="476">
        <f t="shared" si="278"/>
        <v>0</v>
      </c>
      <c r="DG295" s="476">
        <f t="shared" si="278"/>
        <v>0</v>
      </c>
      <c r="DH295" s="476">
        <f t="shared" si="278"/>
        <v>0</v>
      </c>
      <c r="DI295" s="476">
        <f t="shared" si="278"/>
        <v>0</v>
      </c>
      <c r="DJ295" s="476">
        <f t="shared" si="278"/>
        <v>0</v>
      </c>
      <c r="DK295" s="476">
        <f t="shared" si="278"/>
        <v>0</v>
      </c>
      <c r="DL295" s="476">
        <f t="shared" si="278"/>
        <v>0</v>
      </c>
      <c r="DM295" s="476">
        <f t="shared" si="278"/>
        <v>0</v>
      </c>
      <c r="DN295" s="476">
        <f t="shared" si="278"/>
        <v>0</v>
      </c>
      <c r="DO295" s="476">
        <f t="shared" si="278"/>
        <v>0</v>
      </c>
      <c r="DP295" s="476">
        <f t="shared" si="278"/>
        <v>0</v>
      </c>
      <c r="DQ295" s="476">
        <f t="shared" si="278"/>
        <v>0</v>
      </c>
      <c r="DR295" s="476">
        <f t="shared" si="278"/>
        <v>0</v>
      </c>
      <c r="DS295" s="476">
        <f t="shared" si="278"/>
        <v>0</v>
      </c>
      <c r="DT295" s="476">
        <f t="shared" si="278"/>
        <v>0</v>
      </c>
      <c r="DU295" s="476">
        <f t="shared" si="278"/>
        <v>0</v>
      </c>
      <c r="DV295" s="476">
        <f t="shared" si="278"/>
        <v>0</v>
      </c>
      <c r="DW295" s="476">
        <f t="shared" si="278"/>
        <v>0</v>
      </c>
      <c r="DX295" s="476">
        <f t="shared" si="278"/>
        <v>0</v>
      </c>
      <c r="DY295" s="476">
        <f t="shared" si="278"/>
        <v>0</v>
      </c>
      <c r="DZ295" s="476">
        <f t="shared" si="278"/>
        <v>0</v>
      </c>
      <c r="EA295" s="476">
        <f t="shared" si="278"/>
        <v>0</v>
      </c>
      <c r="EB295" s="476">
        <f t="shared" si="279"/>
        <v>0</v>
      </c>
      <c r="EC295" s="476">
        <f t="shared" si="279"/>
        <v>0</v>
      </c>
      <c r="ED295" s="476">
        <f t="shared" si="279"/>
        <v>0</v>
      </c>
      <c r="EE295" s="476">
        <f t="shared" si="279"/>
        <v>0</v>
      </c>
      <c r="EF295" s="476">
        <f t="shared" si="279"/>
        <v>0</v>
      </c>
      <c r="EG295" s="476">
        <f t="shared" si="279"/>
        <v>0</v>
      </c>
      <c r="EH295" s="476">
        <f t="shared" si="279"/>
        <v>0</v>
      </c>
      <c r="EI295" s="476">
        <f t="shared" si="279"/>
        <v>0</v>
      </c>
      <c r="EJ295" s="476">
        <f t="shared" si="279"/>
        <v>0</v>
      </c>
      <c r="EK295" s="476">
        <f t="shared" si="279"/>
        <v>0</v>
      </c>
      <c r="EL295" s="476">
        <f t="shared" si="279"/>
        <v>0</v>
      </c>
      <c r="EM295" s="476">
        <f t="shared" si="279"/>
        <v>0</v>
      </c>
      <c r="EN295" s="476">
        <f t="shared" si="279"/>
        <v>0</v>
      </c>
      <c r="EO295" s="476">
        <f t="shared" si="279"/>
        <v>0</v>
      </c>
      <c r="EP295" s="476">
        <f t="shared" si="279"/>
        <v>0</v>
      </c>
      <c r="EQ295" s="476">
        <f t="shared" si="279"/>
        <v>0</v>
      </c>
      <c r="ER295" s="476">
        <f t="shared" si="279"/>
        <v>0</v>
      </c>
      <c r="ES295" s="476">
        <f t="shared" si="279"/>
        <v>0</v>
      </c>
      <c r="ET295" s="476">
        <f t="shared" si="279"/>
        <v>0</v>
      </c>
      <c r="EU295" s="476">
        <f t="shared" si="279"/>
        <v>0</v>
      </c>
      <c r="EV295" s="476">
        <f t="shared" si="279"/>
        <v>0</v>
      </c>
      <c r="EW295" s="476">
        <f t="shared" si="279"/>
        <v>0</v>
      </c>
      <c r="EX295" s="476">
        <f t="shared" si="279"/>
        <v>0</v>
      </c>
      <c r="EY295" s="476">
        <f t="shared" si="279"/>
        <v>0</v>
      </c>
      <c r="EZ295" s="476">
        <f t="shared" si="279"/>
        <v>0</v>
      </c>
      <c r="FA295" s="476">
        <f t="shared" si="279"/>
        <v>0</v>
      </c>
      <c r="FB295" s="476">
        <f t="shared" si="279"/>
        <v>0</v>
      </c>
      <c r="FC295" s="476">
        <f t="shared" si="279"/>
        <v>0</v>
      </c>
      <c r="FD295" s="476">
        <f t="shared" si="279"/>
        <v>0</v>
      </c>
      <c r="FE295" s="476">
        <f t="shared" si="279"/>
        <v>0</v>
      </c>
      <c r="FF295" s="476">
        <f t="shared" si="279"/>
        <v>0</v>
      </c>
      <c r="FG295" s="476">
        <f t="shared" si="279"/>
        <v>0</v>
      </c>
      <c r="FH295" s="476">
        <f t="shared" si="279"/>
        <v>0</v>
      </c>
      <c r="FI295" s="476">
        <f t="shared" si="279"/>
        <v>0</v>
      </c>
      <c r="FJ295" s="476">
        <f t="shared" si="279"/>
        <v>0</v>
      </c>
      <c r="FK295" s="476">
        <f t="shared" si="279"/>
        <v>0</v>
      </c>
      <c r="FL295" s="476">
        <f t="shared" si="279"/>
        <v>0</v>
      </c>
      <c r="FM295" s="476">
        <f t="shared" si="279"/>
        <v>0</v>
      </c>
      <c r="FN295" s="476">
        <f t="shared" si="279"/>
        <v>0</v>
      </c>
      <c r="FO295" s="476">
        <f t="shared" si="279"/>
        <v>0</v>
      </c>
      <c r="FP295" s="476">
        <f t="shared" si="279"/>
        <v>0</v>
      </c>
      <c r="FQ295" s="476">
        <f t="shared" si="279"/>
        <v>0</v>
      </c>
      <c r="FR295" s="476">
        <f t="shared" si="279"/>
        <v>0</v>
      </c>
      <c r="FS295" s="476">
        <f t="shared" si="279"/>
        <v>0</v>
      </c>
      <c r="FT295" s="476">
        <f t="shared" si="279"/>
        <v>0</v>
      </c>
      <c r="FU295" s="476">
        <f t="shared" si="279"/>
        <v>0</v>
      </c>
      <c r="FV295" s="476">
        <f t="shared" si="279"/>
        <v>0</v>
      </c>
      <c r="FW295" s="476">
        <f t="shared" si="279"/>
        <v>0</v>
      </c>
      <c r="FX295" s="476">
        <f t="shared" si="279"/>
        <v>0</v>
      </c>
      <c r="FY295" s="476">
        <f t="shared" si="279"/>
        <v>0</v>
      </c>
      <c r="FZ295" s="476">
        <f t="shared" si="279"/>
        <v>0</v>
      </c>
      <c r="GA295" s="476">
        <f t="shared" si="279"/>
        <v>0</v>
      </c>
      <c r="GB295" s="476">
        <f t="shared" si="279"/>
        <v>0</v>
      </c>
    </row>
    <row r="296" spans="3:184" x14ac:dyDescent="0.35">
      <c r="C296" s="472">
        <f>'QUALIFIED ENGINES'!D35</f>
        <v>91473</v>
      </c>
      <c r="D296" s="476">
        <f t="shared" si="252"/>
        <v>0</v>
      </c>
      <c r="E296" s="476">
        <f t="shared" si="280"/>
        <v>0</v>
      </c>
      <c r="F296" s="476">
        <f t="shared" si="280"/>
        <v>0</v>
      </c>
      <c r="G296" s="476">
        <f t="shared" si="280"/>
        <v>0</v>
      </c>
      <c r="H296" s="476">
        <f t="shared" si="280"/>
        <v>0</v>
      </c>
      <c r="I296" s="476">
        <f t="shared" si="280"/>
        <v>0</v>
      </c>
      <c r="J296" s="476">
        <f t="shared" si="280"/>
        <v>0</v>
      </c>
      <c r="K296" s="476">
        <f t="shared" si="280"/>
        <v>0</v>
      </c>
      <c r="L296" s="476">
        <f t="shared" si="280"/>
        <v>0</v>
      </c>
      <c r="M296" s="476">
        <f t="shared" si="280"/>
        <v>19.670000000000002</v>
      </c>
      <c r="N296" s="476">
        <f t="shared" si="280"/>
        <v>304.82</v>
      </c>
      <c r="O296" s="476">
        <f t="shared" si="280"/>
        <v>295</v>
      </c>
      <c r="P296" s="476">
        <f t="shared" si="280"/>
        <v>387.95</v>
      </c>
      <c r="Q296" s="476">
        <f t="shared" si="280"/>
        <v>365.81</v>
      </c>
      <c r="R296" s="476">
        <f t="shared" si="280"/>
        <v>0</v>
      </c>
      <c r="S296" s="476">
        <f t="shared" si="280"/>
        <v>309.82</v>
      </c>
      <c r="T296" s="476">
        <f t="shared" si="280"/>
        <v>387.4</v>
      </c>
      <c r="U296" s="476">
        <f t="shared" si="280"/>
        <v>366.22</v>
      </c>
      <c r="V296" s="476">
        <f t="shared" si="280"/>
        <v>350.6</v>
      </c>
      <c r="W296" s="476">
        <f t="shared" si="280"/>
        <v>351.13</v>
      </c>
      <c r="X296" s="476">
        <f t="shared" si="280"/>
        <v>387.25</v>
      </c>
      <c r="Y296" s="476">
        <f t="shared" si="280"/>
        <v>366.35</v>
      </c>
      <c r="Z296" s="476">
        <f t="shared" si="280"/>
        <v>387.55</v>
      </c>
      <c r="AA296" s="476">
        <f t="shared" si="280"/>
        <v>340.48</v>
      </c>
      <c r="AB296" s="476">
        <f t="shared" si="280"/>
        <v>377.02</v>
      </c>
      <c r="AC296" s="476">
        <f t="shared" si="280"/>
        <v>377.23</v>
      </c>
      <c r="AD296" s="476">
        <f t="shared" si="280"/>
        <v>301.64999999999998</v>
      </c>
      <c r="AE296" s="476">
        <f t="shared" si="280"/>
        <v>343.65</v>
      </c>
      <c r="AF296" s="476">
        <f t="shared" si="280"/>
        <v>362.12</v>
      </c>
      <c r="AG296" s="476">
        <f t="shared" si="280"/>
        <v>299.45</v>
      </c>
      <c r="AH296" s="476">
        <f t="shared" si="280"/>
        <v>393.58</v>
      </c>
      <c r="AI296" s="476">
        <f t="shared" si="280"/>
        <v>378.48</v>
      </c>
      <c r="AJ296" s="476">
        <f t="shared" si="280"/>
        <v>409.09</v>
      </c>
      <c r="AK296" s="476">
        <f t="shared" si="280"/>
        <v>357.92</v>
      </c>
      <c r="AL296" s="476">
        <f t="shared" si="280"/>
        <v>294.33</v>
      </c>
      <c r="AM296" s="476">
        <f t="shared" si="280"/>
        <v>192.32</v>
      </c>
      <c r="AN296" s="476">
        <f t="shared" si="280"/>
        <v>0</v>
      </c>
      <c r="AO296" s="476">
        <f t="shared" si="280"/>
        <v>0</v>
      </c>
      <c r="AP296" s="476">
        <f t="shared" si="280"/>
        <v>0</v>
      </c>
      <c r="AQ296" s="476">
        <f t="shared" si="280"/>
        <v>0</v>
      </c>
      <c r="AR296" s="476">
        <f t="shared" si="280"/>
        <v>0</v>
      </c>
      <c r="AS296" s="476">
        <f t="shared" si="280"/>
        <v>0</v>
      </c>
      <c r="AT296" s="476">
        <f t="shared" si="280"/>
        <v>0</v>
      </c>
      <c r="AU296" s="476">
        <f t="shared" si="280"/>
        <v>0</v>
      </c>
      <c r="AV296" s="476">
        <f t="shared" si="280"/>
        <v>0</v>
      </c>
      <c r="AW296" s="476">
        <f t="shared" si="280"/>
        <v>0</v>
      </c>
      <c r="AX296" s="476">
        <f t="shared" si="280"/>
        <v>0</v>
      </c>
      <c r="AY296" s="476">
        <f t="shared" si="280"/>
        <v>0</v>
      </c>
      <c r="AZ296" s="476">
        <f t="shared" si="280"/>
        <v>0</v>
      </c>
      <c r="BA296" s="476">
        <f t="shared" si="280"/>
        <v>0</v>
      </c>
      <c r="BB296" s="476">
        <f t="shared" si="280"/>
        <v>0</v>
      </c>
      <c r="BC296" s="476">
        <f t="shared" si="280"/>
        <v>0</v>
      </c>
      <c r="BD296" s="476">
        <f t="shared" si="280"/>
        <v>0</v>
      </c>
      <c r="BE296" s="476">
        <f t="shared" si="280"/>
        <v>0</v>
      </c>
      <c r="BF296" s="476">
        <f t="shared" si="280"/>
        <v>0</v>
      </c>
      <c r="BG296" s="476">
        <f t="shared" si="280"/>
        <v>0</v>
      </c>
      <c r="BH296" s="476">
        <f t="shared" si="280"/>
        <v>0</v>
      </c>
      <c r="BI296" s="476">
        <f t="shared" si="280"/>
        <v>0</v>
      </c>
      <c r="BJ296" s="476">
        <f t="shared" si="280"/>
        <v>0</v>
      </c>
      <c r="BK296" s="476">
        <f t="shared" si="280"/>
        <v>0</v>
      </c>
      <c r="BL296" s="476">
        <f t="shared" si="280"/>
        <v>0</v>
      </c>
      <c r="BM296" s="476">
        <f t="shared" si="280"/>
        <v>0</v>
      </c>
      <c r="BN296" s="476">
        <f t="shared" si="280"/>
        <v>0</v>
      </c>
      <c r="BO296" s="476">
        <f t="shared" si="280"/>
        <v>0</v>
      </c>
      <c r="BP296" s="476">
        <f t="shared" si="280"/>
        <v>0</v>
      </c>
      <c r="BQ296" s="476">
        <f t="shared" si="278"/>
        <v>0</v>
      </c>
      <c r="BR296" s="476">
        <f t="shared" si="278"/>
        <v>0</v>
      </c>
      <c r="BS296" s="476">
        <f t="shared" si="278"/>
        <v>0</v>
      </c>
      <c r="BT296" s="476">
        <f t="shared" si="278"/>
        <v>0</v>
      </c>
      <c r="BU296" s="476">
        <f t="shared" si="278"/>
        <v>0</v>
      </c>
      <c r="BV296" s="476">
        <f t="shared" si="278"/>
        <v>0</v>
      </c>
      <c r="BW296" s="476">
        <f t="shared" si="278"/>
        <v>0</v>
      </c>
      <c r="BX296" s="476">
        <f t="shared" si="278"/>
        <v>0</v>
      </c>
      <c r="BY296" s="476">
        <f t="shared" si="278"/>
        <v>0</v>
      </c>
      <c r="BZ296" s="476">
        <f t="shared" si="278"/>
        <v>0</v>
      </c>
      <c r="CA296" s="476">
        <f t="shared" si="278"/>
        <v>0</v>
      </c>
      <c r="CB296" s="476">
        <f t="shared" si="278"/>
        <v>0</v>
      </c>
      <c r="CC296" s="476">
        <f t="shared" si="278"/>
        <v>0</v>
      </c>
      <c r="CD296" s="476">
        <f t="shared" si="278"/>
        <v>0</v>
      </c>
      <c r="CE296" s="476">
        <f t="shared" si="278"/>
        <v>0</v>
      </c>
      <c r="CF296" s="476">
        <f t="shared" si="278"/>
        <v>0</v>
      </c>
      <c r="CG296" s="476">
        <f t="shared" si="278"/>
        <v>0</v>
      </c>
      <c r="CH296" s="476">
        <f t="shared" si="278"/>
        <v>0</v>
      </c>
      <c r="CI296" s="476">
        <f t="shared" si="278"/>
        <v>0</v>
      </c>
      <c r="CJ296" s="476">
        <f t="shared" si="278"/>
        <v>0</v>
      </c>
      <c r="CK296" s="476">
        <f t="shared" si="278"/>
        <v>0</v>
      </c>
      <c r="CL296" s="476">
        <f t="shared" si="278"/>
        <v>0</v>
      </c>
      <c r="CM296" s="476">
        <f t="shared" si="278"/>
        <v>0</v>
      </c>
      <c r="CN296" s="476">
        <f t="shared" si="278"/>
        <v>0</v>
      </c>
      <c r="CO296" s="476">
        <f t="shared" si="278"/>
        <v>0</v>
      </c>
      <c r="CP296" s="476">
        <f t="shared" si="278"/>
        <v>0</v>
      </c>
      <c r="CQ296" s="476">
        <f t="shared" si="278"/>
        <v>0</v>
      </c>
      <c r="CR296" s="476">
        <f t="shared" si="278"/>
        <v>0</v>
      </c>
      <c r="CS296" s="476">
        <f t="shared" si="278"/>
        <v>0</v>
      </c>
      <c r="CT296" s="476">
        <f t="shared" si="278"/>
        <v>0</v>
      </c>
      <c r="CU296" s="476">
        <f t="shared" si="278"/>
        <v>0</v>
      </c>
      <c r="CV296" s="476">
        <f t="shared" si="278"/>
        <v>0</v>
      </c>
      <c r="CW296" s="476">
        <f t="shared" si="278"/>
        <v>0</v>
      </c>
      <c r="CX296" s="476">
        <f t="shared" si="278"/>
        <v>0</v>
      </c>
      <c r="CY296" s="476">
        <f t="shared" si="278"/>
        <v>0</v>
      </c>
      <c r="CZ296" s="476">
        <f t="shared" si="278"/>
        <v>0</v>
      </c>
      <c r="DA296" s="476">
        <f t="shared" si="278"/>
        <v>0</v>
      </c>
      <c r="DB296" s="476">
        <f t="shared" si="278"/>
        <v>0</v>
      </c>
      <c r="DC296" s="476">
        <f t="shared" si="278"/>
        <v>0</v>
      </c>
      <c r="DD296" s="476">
        <f t="shared" si="278"/>
        <v>0</v>
      </c>
      <c r="DE296" s="476">
        <f t="shared" si="278"/>
        <v>0</v>
      </c>
      <c r="DF296" s="476">
        <f t="shared" si="278"/>
        <v>0</v>
      </c>
      <c r="DG296" s="476">
        <f t="shared" si="278"/>
        <v>0</v>
      </c>
      <c r="DH296" s="476">
        <f t="shared" si="278"/>
        <v>0</v>
      </c>
      <c r="DI296" s="476">
        <f t="shared" si="278"/>
        <v>0</v>
      </c>
      <c r="DJ296" s="476">
        <f t="shared" si="278"/>
        <v>0</v>
      </c>
      <c r="DK296" s="476">
        <f t="shared" si="278"/>
        <v>0</v>
      </c>
      <c r="DL296" s="476">
        <f t="shared" si="278"/>
        <v>0</v>
      </c>
      <c r="DM296" s="476">
        <f t="shared" si="278"/>
        <v>0</v>
      </c>
      <c r="DN296" s="476">
        <f t="shared" si="278"/>
        <v>0</v>
      </c>
      <c r="DO296" s="476">
        <f t="shared" si="278"/>
        <v>0</v>
      </c>
      <c r="DP296" s="476">
        <f t="shared" si="278"/>
        <v>0</v>
      </c>
      <c r="DQ296" s="476">
        <f t="shared" si="278"/>
        <v>0</v>
      </c>
      <c r="DR296" s="476">
        <f t="shared" si="278"/>
        <v>0</v>
      </c>
      <c r="DS296" s="476">
        <f t="shared" si="278"/>
        <v>0</v>
      </c>
      <c r="DT296" s="476">
        <f t="shared" si="278"/>
        <v>0</v>
      </c>
      <c r="DU296" s="476">
        <f t="shared" si="278"/>
        <v>0</v>
      </c>
      <c r="DV296" s="476">
        <f t="shared" si="278"/>
        <v>0</v>
      </c>
      <c r="DW296" s="476">
        <f t="shared" si="278"/>
        <v>0</v>
      </c>
      <c r="DX296" s="476">
        <f t="shared" si="278"/>
        <v>0</v>
      </c>
      <c r="DY296" s="476">
        <f t="shared" si="278"/>
        <v>0</v>
      </c>
      <c r="DZ296" s="476">
        <f t="shared" si="278"/>
        <v>0</v>
      </c>
      <c r="EA296" s="476">
        <f t="shared" si="278"/>
        <v>0</v>
      </c>
      <c r="EB296" s="476">
        <f t="shared" si="279"/>
        <v>0</v>
      </c>
      <c r="EC296" s="476">
        <f t="shared" si="279"/>
        <v>0</v>
      </c>
      <c r="ED296" s="476">
        <f t="shared" si="279"/>
        <v>0</v>
      </c>
      <c r="EE296" s="476">
        <f t="shared" si="279"/>
        <v>0</v>
      </c>
      <c r="EF296" s="476">
        <f t="shared" si="279"/>
        <v>0</v>
      </c>
      <c r="EG296" s="476">
        <f t="shared" si="279"/>
        <v>0</v>
      </c>
      <c r="EH296" s="476">
        <f t="shared" si="279"/>
        <v>0</v>
      </c>
      <c r="EI296" s="476">
        <f t="shared" si="279"/>
        <v>0</v>
      </c>
      <c r="EJ296" s="476">
        <f t="shared" si="279"/>
        <v>0</v>
      </c>
      <c r="EK296" s="476">
        <f t="shared" si="279"/>
        <v>0</v>
      </c>
      <c r="EL296" s="476">
        <f t="shared" si="279"/>
        <v>0</v>
      </c>
      <c r="EM296" s="476">
        <f t="shared" si="279"/>
        <v>0</v>
      </c>
      <c r="EN296" s="476">
        <f t="shared" si="279"/>
        <v>0</v>
      </c>
      <c r="EO296" s="476">
        <f t="shared" si="279"/>
        <v>0</v>
      </c>
      <c r="EP296" s="476">
        <f t="shared" si="279"/>
        <v>0</v>
      </c>
      <c r="EQ296" s="476">
        <f t="shared" si="279"/>
        <v>0</v>
      </c>
      <c r="ER296" s="476">
        <f t="shared" si="279"/>
        <v>0</v>
      </c>
      <c r="ES296" s="476">
        <f t="shared" si="279"/>
        <v>0</v>
      </c>
      <c r="ET296" s="476">
        <f t="shared" si="279"/>
        <v>0</v>
      </c>
      <c r="EU296" s="476">
        <f t="shared" si="279"/>
        <v>0</v>
      </c>
      <c r="EV296" s="476">
        <f t="shared" si="279"/>
        <v>0</v>
      </c>
      <c r="EW296" s="476">
        <f t="shared" si="279"/>
        <v>0</v>
      </c>
      <c r="EX296" s="476">
        <f t="shared" si="279"/>
        <v>0</v>
      </c>
      <c r="EY296" s="476">
        <f t="shared" si="279"/>
        <v>0</v>
      </c>
      <c r="EZ296" s="476">
        <f t="shared" si="279"/>
        <v>0</v>
      </c>
      <c r="FA296" s="476">
        <f t="shared" si="279"/>
        <v>0</v>
      </c>
      <c r="FB296" s="476">
        <f t="shared" si="279"/>
        <v>0</v>
      </c>
      <c r="FC296" s="476">
        <f t="shared" si="279"/>
        <v>0</v>
      </c>
      <c r="FD296" s="476">
        <f t="shared" si="279"/>
        <v>0</v>
      </c>
      <c r="FE296" s="476">
        <f t="shared" si="279"/>
        <v>0</v>
      </c>
      <c r="FF296" s="476">
        <f t="shared" si="279"/>
        <v>0</v>
      </c>
      <c r="FG296" s="476">
        <f t="shared" si="279"/>
        <v>0</v>
      </c>
      <c r="FH296" s="476">
        <f t="shared" si="279"/>
        <v>0</v>
      </c>
      <c r="FI296" s="476">
        <f t="shared" si="279"/>
        <v>0</v>
      </c>
      <c r="FJ296" s="476">
        <f t="shared" si="279"/>
        <v>0</v>
      </c>
      <c r="FK296" s="476">
        <f t="shared" si="279"/>
        <v>0</v>
      </c>
      <c r="FL296" s="476">
        <f t="shared" si="279"/>
        <v>0</v>
      </c>
      <c r="FM296" s="476">
        <f t="shared" si="279"/>
        <v>0</v>
      </c>
      <c r="FN296" s="476">
        <f t="shared" si="279"/>
        <v>0</v>
      </c>
      <c r="FO296" s="476">
        <f t="shared" si="279"/>
        <v>0</v>
      </c>
      <c r="FP296" s="476">
        <f t="shared" si="279"/>
        <v>0</v>
      </c>
      <c r="FQ296" s="476">
        <f t="shared" si="279"/>
        <v>0</v>
      </c>
      <c r="FR296" s="476">
        <f t="shared" si="279"/>
        <v>0</v>
      </c>
      <c r="FS296" s="476">
        <f t="shared" si="279"/>
        <v>0</v>
      </c>
      <c r="FT296" s="476">
        <f t="shared" si="279"/>
        <v>0</v>
      </c>
      <c r="FU296" s="476">
        <f t="shared" si="279"/>
        <v>0</v>
      </c>
      <c r="FV296" s="476">
        <f t="shared" si="279"/>
        <v>0</v>
      </c>
      <c r="FW296" s="476">
        <f t="shared" si="279"/>
        <v>0</v>
      </c>
      <c r="FX296" s="476">
        <f t="shared" si="279"/>
        <v>0</v>
      </c>
      <c r="FY296" s="476">
        <f t="shared" si="279"/>
        <v>0</v>
      </c>
      <c r="FZ296" s="476">
        <f t="shared" si="279"/>
        <v>0</v>
      </c>
      <c r="GA296" s="476">
        <f t="shared" si="279"/>
        <v>0</v>
      </c>
      <c r="GB296" s="476">
        <f t="shared" si="279"/>
        <v>0</v>
      </c>
    </row>
    <row r="297" spans="3:184" x14ac:dyDescent="0.35">
      <c r="C297" s="472">
        <f>'QUALIFIED ENGINES'!D36</f>
        <v>91447</v>
      </c>
      <c r="D297" s="476">
        <f t="shared" si="252"/>
        <v>0</v>
      </c>
      <c r="E297" s="476">
        <f t="shared" si="280"/>
        <v>0</v>
      </c>
      <c r="F297" s="476">
        <f t="shared" si="280"/>
        <v>0</v>
      </c>
      <c r="G297" s="476">
        <f t="shared" si="280"/>
        <v>0</v>
      </c>
      <c r="H297" s="476">
        <f t="shared" si="280"/>
        <v>0</v>
      </c>
      <c r="I297" s="476">
        <f t="shared" si="280"/>
        <v>0</v>
      </c>
      <c r="J297" s="476">
        <f t="shared" si="280"/>
        <v>0</v>
      </c>
      <c r="K297" s="476">
        <f t="shared" si="280"/>
        <v>0</v>
      </c>
      <c r="L297" s="476">
        <f t="shared" si="280"/>
        <v>0</v>
      </c>
      <c r="M297" s="476">
        <f t="shared" si="280"/>
        <v>19.670000000000002</v>
      </c>
      <c r="N297" s="476">
        <f t="shared" si="280"/>
        <v>304.82</v>
      </c>
      <c r="O297" s="476">
        <f t="shared" si="280"/>
        <v>295</v>
      </c>
      <c r="P297" s="476">
        <f t="shared" si="280"/>
        <v>387.95</v>
      </c>
      <c r="Q297" s="476">
        <f t="shared" si="280"/>
        <v>365.81</v>
      </c>
      <c r="R297" s="476">
        <f t="shared" si="280"/>
        <v>0</v>
      </c>
      <c r="S297" s="476">
        <f t="shared" si="280"/>
        <v>309.82</v>
      </c>
      <c r="T297" s="476">
        <f t="shared" si="280"/>
        <v>387.4</v>
      </c>
      <c r="U297" s="476">
        <f t="shared" si="280"/>
        <v>366.22</v>
      </c>
      <c r="V297" s="476">
        <f t="shared" si="280"/>
        <v>350.6</v>
      </c>
      <c r="W297" s="476">
        <f t="shared" si="280"/>
        <v>351.13</v>
      </c>
      <c r="X297" s="476">
        <f t="shared" si="280"/>
        <v>387.25</v>
      </c>
      <c r="Y297" s="476">
        <f t="shared" si="280"/>
        <v>366.35</v>
      </c>
      <c r="Z297" s="476">
        <f t="shared" si="280"/>
        <v>387.55</v>
      </c>
      <c r="AA297" s="476">
        <f t="shared" si="280"/>
        <v>340.48</v>
      </c>
      <c r="AB297" s="476">
        <f t="shared" si="280"/>
        <v>377.02</v>
      </c>
      <c r="AC297" s="476">
        <f t="shared" si="280"/>
        <v>377.23</v>
      </c>
      <c r="AD297" s="476">
        <f t="shared" si="280"/>
        <v>301.64999999999998</v>
      </c>
      <c r="AE297" s="476">
        <f t="shared" si="280"/>
        <v>343.65</v>
      </c>
      <c r="AF297" s="476">
        <f t="shared" si="280"/>
        <v>362.12</v>
      </c>
      <c r="AG297" s="476">
        <f t="shared" si="280"/>
        <v>299.45</v>
      </c>
      <c r="AH297" s="476">
        <f t="shared" si="280"/>
        <v>393.58</v>
      </c>
      <c r="AI297" s="476">
        <f t="shared" si="280"/>
        <v>378.48</v>
      </c>
      <c r="AJ297" s="476">
        <f t="shared" si="280"/>
        <v>409.09</v>
      </c>
      <c r="AK297" s="476">
        <f t="shared" si="280"/>
        <v>357.92</v>
      </c>
      <c r="AL297" s="476">
        <f t="shared" si="280"/>
        <v>211.25</v>
      </c>
      <c r="AM297" s="476">
        <f t="shared" si="280"/>
        <v>0</v>
      </c>
      <c r="AN297" s="476">
        <f t="shared" si="280"/>
        <v>0</v>
      </c>
      <c r="AO297" s="476">
        <f t="shared" si="280"/>
        <v>50.4</v>
      </c>
      <c r="AP297" s="476">
        <f t="shared" si="280"/>
        <v>0</v>
      </c>
      <c r="AQ297" s="476">
        <f t="shared" si="280"/>
        <v>0</v>
      </c>
      <c r="AR297" s="476">
        <f t="shared" si="280"/>
        <v>0</v>
      </c>
      <c r="AS297" s="476">
        <f t="shared" si="280"/>
        <v>0</v>
      </c>
      <c r="AT297" s="476">
        <f t="shared" si="280"/>
        <v>0</v>
      </c>
      <c r="AU297" s="476">
        <f t="shared" si="280"/>
        <v>0</v>
      </c>
      <c r="AV297" s="476">
        <f t="shared" si="280"/>
        <v>0</v>
      </c>
      <c r="AW297" s="476">
        <f t="shared" si="280"/>
        <v>0</v>
      </c>
      <c r="AX297" s="476">
        <f t="shared" si="280"/>
        <v>0</v>
      </c>
      <c r="AY297" s="476">
        <f t="shared" si="280"/>
        <v>0</v>
      </c>
      <c r="AZ297" s="476">
        <f t="shared" si="280"/>
        <v>0</v>
      </c>
      <c r="BA297" s="476">
        <f t="shared" si="280"/>
        <v>0</v>
      </c>
      <c r="BB297" s="476">
        <f t="shared" si="280"/>
        <v>0</v>
      </c>
      <c r="BC297" s="476">
        <f t="shared" si="280"/>
        <v>0</v>
      </c>
      <c r="BD297" s="476">
        <f t="shared" si="280"/>
        <v>0</v>
      </c>
      <c r="BE297" s="476">
        <f t="shared" si="280"/>
        <v>0</v>
      </c>
      <c r="BF297" s="476">
        <f t="shared" si="280"/>
        <v>0</v>
      </c>
      <c r="BG297" s="476">
        <f t="shared" si="280"/>
        <v>0</v>
      </c>
      <c r="BH297" s="476">
        <f t="shared" si="280"/>
        <v>0</v>
      </c>
      <c r="BI297" s="476">
        <f t="shared" si="280"/>
        <v>0</v>
      </c>
      <c r="BJ297" s="476">
        <f t="shared" si="280"/>
        <v>0</v>
      </c>
      <c r="BK297" s="476">
        <f t="shared" si="280"/>
        <v>0</v>
      </c>
      <c r="BL297" s="476">
        <f t="shared" si="280"/>
        <v>0</v>
      </c>
      <c r="BM297" s="476">
        <f t="shared" si="280"/>
        <v>0</v>
      </c>
      <c r="BN297" s="476">
        <f t="shared" si="280"/>
        <v>0</v>
      </c>
      <c r="BO297" s="476">
        <f t="shared" si="280"/>
        <v>0</v>
      </c>
      <c r="BP297" s="476">
        <f t="shared" ref="BP297:EA300" si="281">BP35-BP166</f>
        <v>0</v>
      </c>
      <c r="BQ297" s="476">
        <f t="shared" si="281"/>
        <v>128.66</v>
      </c>
      <c r="BR297" s="476">
        <f t="shared" si="281"/>
        <v>350.31</v>
      </c>
      <c r="BS297" s="476">
        <f t="shared" si="281"/>
        <v>346.21</v>
      </c>
      <c r="BT297" s="476">
        <f t="shared" si="281"/>
        <v>319.7</v>
      </c>
      <c r="BU297" s="476">
        <f t="shared" si="281"/>
        <v>372.78</v>
      </c>
      <c r="BV297" s="476">
        <f t="shared" si="281"/>
        <v>361.85</v>
      </c>
      <c r="BW297" s="476">
        <f t="shared" si="281"/>
        <v>401.68</v>
      </c>
      <c r="BX297" s="476">
        <f t="shared" si="281"/>
        <v>455.19</v>
      </c>
      <c r="BY297" s="476">
        <f t="shared" si="281"/>
        <v>314.86</v>
      </c>
      <c r="BZ297" s="476">
        <f t="shared" si="281"/>
        <v>416.99</v>
      </c>
      <c r="CA297" s="476">
        <f t="shared" si="281"/>
        <v>389.85</v>
      </c>
      <c r="CB297" s="476">
        <f t="shared" si="281"/>
        <v>463.01</v>
      </c>
      <c r="CC297" s="476">
        <f t="shared" si="281"/>
        <v>407.2</v>
      </c>
      <c r="CD297" s="476">
        <f t="shared" si="281"/>
        <v>417</v>
      </c>
      <c r="CE297" s="476">
        <f t="shared" si="281"/>
        <v>379.3</v>
      </c>
      <c r="CF297" s="476">
        <f t="shared" si="281"/>
        <v>443.15</v>
      </c>
      <c r="CG297" s="476">
        <f t="shared" si="281"/>
        <v>399.74</v>
      </c>
      <c r="CH297" s="476">
        <f t="shared" si="281"/>
        <v>398.36</v>
      </c>
      <c r="CI297" s="476">
        <f t="shared" si="281"/>
        <v>424.8</v>
      </c>
      <c r="CJ297" s="476">
        <f t="shared" si="281"/>
        <v>394.59</v>
      </c>
      <c r="CK297" s="476">
        <f t="shared" si="281"/>
        <v>386.93</v>
      </c>
      <c r="CL297" s="476">
        <f t="shared" si="281"/>
        <v>344.7</v>
      </c>
      <c r="CM297" s="476">
        <f t="shared" si="281"/>
        <v>382.26</v>
      </c>
      <c r="CN297" s="476">
        <f t="shared" si="281"/>
        <v>389.39</v>
      </c>
      <c r="CO297" s="476">
        <f t="shared" si="281"/>
        <v>365.22</v>
      </c>
      <c r="CP297" s="476">
        <f t="shared" si="281"/>
        <v>148.81</v>
      </c>
      <c r="CQ297" s="476">
        <f t="shared" si="281"/>
        <v>53.39</v>
      </c>
      <c r="CR297" s="476">
        <f t="shared" si="281"/>
        <v>404.24</v>
      </c>
      <c r="CS297" s="476">
        <f t="shared" si="281"/>
        <v>433.64</v>
      </c>
      <c r="CT297" s="476">
        <f t="shared" si="281"/>
        <v>460.65</v>
      </c>
      <c r="CU297" s="476">
        <f t="shared" si="281"/>
        <v>429.27</v>
      </c>
      <c r="CV297" s="476">
        <f t="shared" si="281"/>
        <v>276.61</v>
      </c>
      <c r="CW297" s="476">
        <f t="shared" si="281"/>
        <v>0</v>
      </c>
      <c r="CX297" s="476">
        <f t="shared" si="281"/>
        <v>0</v>
      </c>
      <c r="CY297" s="476">
        <f t="shared" si="281"/>
        <v>0</v>
      </c>
      <c r="CZ297" s="476">
        <f t="shared" si="281"/>
        <v>0</v>
      </c>
      <c r="DA297" s="476">
        <f t="shared" si="281"/>
        <v>0</v>
      </c>
      <c r="DB297" s="476">
        <f t="shared" si="281"/>
        <v>0</v>
      </c>
      <c r="DC297" s="476">
        <f t="shared" si="281"/>
        <v>0</v>
      </c>
      <c r="DD297" s="476">
        <f t="shared" si="281"/>
        <v>0</v>
      </c>
      <c r="DE297" s="476">
        <f t="shared" si="281"/>
        <v>0</v>
      </c>
      <c r="DF297" s="476">
        <f t="shared" si="281"/>
        <v>0</v>
      </c>
      <c r="DG297" s="476">
        <f t="shared" si="281"/>
        <v>0</v>
      </c>
      <c r="DH297" s="476">
        <f t="shared" si="281"/>
        <v>0</v>
      </c>
      <c r="DI297" s="476">
        <f t="shared" si="281"/>
        <v>0</v>
      </c>
      <c r="DJ297" s="476">
        <f t="shared" si="281"/>
        <v>0</v>
      </c>
      <c r="DK297" s="476">
        <f t="shared" si="281"/>
        <v>0</v>
      </c>
      <c r="DL297" s="476">
        <f t="shared" si="281"/>
        <v>0</v>
      </c>
      <c r="DM297" s="476">
        <f t="shared" si="281"/>
        <v>0</v>
      </c>
      <c r="DN297" s="476">
        <f t="shared" si="281"/>
        <v>0</v>
      </c>
      <c r="DO297" s="476">
        <f t="shared" si="281"/>
        <v>0</v>
      </c>
      <c r="DP297" s="476">
        <f t="shared" si="281"/>
        <v>0</v>
      </c>
      <c r="DQ297" s="476">
        <f t="shared" si="281"/>
        <v>0</v>
      </c>
      <c r="DR297" s="476">
        <f t="shared" si="281"/>
        <v>0</v>
      </c>
      <c r="DS297" s="476">
        <f t="shared" si="281"/>
        <v>0</v>
      </c>
      <c r="DT297" s="476">
        <f t="shared" si="281"/>
        <v>0</v>
      </c>
      <c r="DU297" s="476">
        <f t="shared" si="281"/>
        <v>0</v>
      </c>
      <c r="DV297" s="476">
        <f t="shared" si="281"/>
        <v>0</v>
      </c>
      <c r="DW297" s="476">
        <f t="shared" si="281"/>
        <v>0</v>
      </c>
      <c r="DX297" s="476">
        <f t="shared" si="281"/>
        <v>0</v>
      </c>
      <c r="DY297" s="476">
        <f t="shared" si="281"/>
        <v>0</v>
      </c>
      <c r="DZ297" s="476">
        <f t="shared" si="281"/>
        <v>0</v>
      </c>
      <c r="EA297" s="476">
        <f t="shared" si="281"/>
        <v>0</v>
      </c>
      <c r="EB297" s="476">
        <f t="shared" si="279"/>
        <v>0</v>
      </c>
      <c r="EC297" s="476">
        <f t="shared" si="279"/>
        <v>0</v>
      </c>
      <c r="ED297" s="476">
        <f t="shared" si="279"/>
        <v>0</v>
      </c>
      <c r="EE297" s="476">
        <f t="shared" si="279"/>
        <v>0</v>
      </c>
      <c r="EF297" s="476">
        <f t="shared" si="279"/>
        <v>0</v>
      </c>
      <c r="EG297" s="476">
        <f t="shared" si="279"/>
        <v>0</v>
      </c>
      <c r="EH297" s="476">
        <f t="shared" si="279"/>
        <v>0</v>
      </c>
      <c r="EI297" s="476">
        <f t="shared" si="279"/>
        <v>0</v>
      </c>
      <c r="EJ297" s="476">
        <f t="shared" si="279"/>
        <v>0</v>
      </c>
      <c r="EK297" s="476">
        <f t="shared" si="279"/>
        <v>0</v>
      </c>
      <c r="EL297" s="476">
        <f t="shared" si="279"/>
        <v>0</v>
      </c>
      <c r="EM297" s="476">
        <f t="shared" si="279"/>
        <v>0</v>
      </c>
      <c r="EN297" s="476">
        <f t="shared" si="279"/>
        <v>0</v>
      </c>
      <c r="EO297" s="476">
        <f t="shared" si="279"/>
        <v>0</v>
      </c>
      <c r="EP297" s="476">
        <f t="shared" si="279"/>
        <v>0</v>
      </c>
      <c r="EQ297" s="476">
        <f t="shared" si="279"/>
        <v>0</v>
      </c>
      <c r="ER297" s="476">
        <f t="shared" si="279"/>
        <v>0</v>
      </c>
      <c r="ES297" s="476">
        <f t="shared" si="279"/>
        <v>0</v>
      </c>
      <c r="ET297" s="476">
        <f t="shared" si="279"/>
        <v>0</v>
      </c>
      <c r="EU297" s="476">
        <f t="shared" si="279"/>
        <v>0</v>
      </c>
      <c r="EV297" s="476">
        <f t="shared" si="279"/>
        <v>0</v>
      </c>
      <c r="EW297" s="476">
        <f t="shared" si="279"/>
        <v>0</v>
      </c>
      <c r="EX297" s="476">
        <f t="shared" si="279"/>
        <v>0</v>
      </c>
      <c r="EY297" s="476">
        <f t="shared" si="279"/>
        <v>0</v>
      </c>
      <c r="EZ297" s="476">
        <f t="shared" si="279"/>
        <v>0</v>
      </c>
      <c r="FA297" s="476">
        <f t="shared" si="279"/>
        <v>0</v>
      </c>
      <c r="FB297" s="476">
        <f t="shared" si="279"/>
        <v>0</v>
      </c>
      <c r="FC297" s="476">
        <f t="shared" si="279"/>
        <v>0</v>
      </c>
      <c r="FD297" s="476">
        <f t="shared" si="279"/>
        <v>0</v>
      </c>
      <c r="FE297" s="476">
        <f t="shared" si="279"/>
        <v>0</v>
      </c>
      <c r="FF297" s="476">
        <f t="shared" si="279"/>
        <v>0</v>
      </c>
      <c r="FG297" s="476">
        <f t="shared" si="279"/>
        <v>0</v>
      </c>
      <c r="FH297" s="476">
        <f t="shared" si="279"/>
        <v>0</v>
      </c>
      <c r="FI297" s="476">
        <f t="shared" si="279"/>
        <v>0</v>
      </c>
      <c r="FJ297" s="476">
        <f t="shared" si="279"/>
        <v>0</v>
      </c>
      <c r="FK297" s="476">
        <f t="shared" si="279"/>
        <v>0</v>
      </c>
      <c r="FL297" s="476">
        <f t="shared" si="279"/>
        <v>0</v>
      </c>
      <c r="FM297" s="476">
        <f t="shared" si="279"/>
        <v>0</v>
      </c>
      <c r="FN297" s="476">
        <f t="shared" si="279"/>
        <v>0</v>
      </c>
      <c r="FO297" s="476">
        <f t="shared" si="279"/>
        <v>0</v>
      </c>
      <c r="FP297" s="476">
        <f t="shared" si="279"/>
        <v>0</v>
      </c>
      <c r="FQ297" s="476">
        <f t="shared" si="279"/>
        <v>0</v>
      </c>
      <c r="FR297" s="476">
        <f t="shared" si="279"/>
        <v>0</v>
      </c>
      <c r="FS297" s="476">
        <f t="shared" ref="FS297:GB297" si="282">FS35-FS166</f>
        <v>0</v>
      </c>
      <c r="FT297" s="476">
        <f t="shared" si="282"/>
        <v>0</v>
      </c>
      <c r="FU297" s="476">
        <f t="shared" si="282"/>
        <v>0</v>
      </c>
      <c r="FV297" s="476">
        <f t="shared" si="282"/>
        <v>0</v>
      </c>
      <c r="FW297" s="476">
        <f t="shared" si="282"/>
        <v>0</v>
      </c>
      <c r="FX297" s="476">
        <f t="shared" si="282"/>
        <v>0</v>
      </c>
      <c r="FY297" s="476">
        <f t="shared" si="282"/>
        <v>0</v>
      </c>
      <c r="FZ297" s="476">
        <f t="shared" si="282"/>
        <v>0</v>
      </c>
      <c r="GA297" s="476">
        <f t="shared" si="282"/>
        <v>0</v>
      </c>
      <c r="GB297" s="476">
        <f t="shared" si="282"/>
        <v>0</v>
      </c>
    </row>
    <row r="298" spans="3:184" x14ac:dyDescent="0.35">
      <c r="C298" s="472">
        <f>'QUALIFIED ENGINES'!D37</f>
        <v>91448</v>
      </c>
      <c r="D298" s="476">
        <f t="shared" si="252"/>
        <v>0</v>
      </c>
      <c r="E298" s="476">
        <f t="shared" ref="E298:BP301" si="283">E36-E167</f>
        <v>0</v>
      </c>
      <c r="F298" s="476">
        <f t="shared" si="283"/>
        <v>0</v>
      </c>
      <c r="G298" s="476">
        <f t="shared" si="283"/>
        <v>0</v>
      </c>
      <c r="H298" s="476">
        <f t="shared" si="283"/>
        <v>0</v>
      </c>
      <c r="I298" s="476">
        <f t="shared" si="283"/>
        <v>0</v>
      </c>
      <c r="J298" s="476">
        <f t="shared" si="283"/>
        <v>0</v>
      </c>
      <c r="K298" s="476">
        <f t="shared" si="283"/>
        <v>0</v>
      </c>
      <c r="L298" s="476">
        <f t="shared" si="283"/>
        <v>0</v>
      </c>
      <c r="M298" s="476">
        <f t="shared" si="283"/>
        <v>19.670000000000002</v>
      </c>
      <c r="N298" s="476">
        <f t="shared" si="283"/>
        <v>304.82</v>
      </c>
      <c r="O298" s="476">
        <f t="shared" si="283"/>
        <v>295</v>
      </c>
      <c r="P298" s="476">
        <f t="shared" si="283"/>
        <v>387.95</v>
      </c>
      <c r="Q298" s="476">
        <f t="shared" si="283"/>
        <v>365.81</v>
      </c>
      <c r="R298" s="476">
        <f t="shared" si="283"/>
        <v>0</v>
      </c>
      <c r="S298" s="476">
        <f t="shared" si="283"/>
        <v>309.82</v>
      </c>
      <c r="T298" s="476">
        <f t="shared" si="283"/>
        <v>387.4</v>
      </c>
      <c r="U298" s="476">
        <f t="shared" si="283"/>
        <v>366.22</v>
      </c>
      <c r="V298" s="476">
        <f t="shared" si="283"/>
        <v>350.6</v>
      </c>
      <c r="W298" s="476">
        <f t="shared" si="283"/>
        <v>351.13</v>
      </c>
      <c r="X298" s="476">
        <f t="shared" si="283"/>
        <v>387.25</v>
      </c>
      <c r="Y298" s="476">
        <f t="shared" si="283"/>
        <v>366.35</v>
      </c>
      <c r="Z298" s="476">
        <f t="shared" si="283"/>
        <v>387.55</v>
      </c>
      <c r="AA298" s="476">
        <f t="shared" si="283"/>
        <v>340.48</v>
      </c>
      <c r="AB298" s="476">
        <f t="shared" si="283"/>
        <v>377.02</v>
      </c>
      <c r="AC298" s="476">
        <f t="shared" si="283"/>
        <v>377.23</v>
      </c>
      <c r="AD298" s="476">
        <f t="shared" si="283"/>
        <v>301.64999999999998</v>
      </c>
      <c r="AE298" s="476">
        <f t="shared" si="283"/>
        <v>343.65</v>
      </c>
      <c r="AF298" s="476">
        <f t="shared" si="283"/>
        <v>362.12</v>
      </c>
      <c r="AG298" s="476">
        <f t="shared" si="283"/>
        <v>299.45</v>
      </c>
      <c r="AH298" s="476">
        <f t="shared" si="283"/>
        <v>393.58</v>
      </c>
      <c r="AI298" s="476">
        <f t="shared" si="283"/>
        <v>378.48</v>
      </c>
      <c r="AJ298" s="476">
        <f t="shared" si="283"/>
        <v>409.09</v>
      </c>
      <c r="AK298" s="476">
        <f t="shared" si="283"/>
        <v>357.92</v>
      </c>
      <c r="AL298" s="476">
        <f t="shared" si="283"/>
        <v>68.84</v>
      </c>
      <c r="AM298" s="476">
        <f t="shared" si="283"/>
        <v>0</v>
      </c>
      <c r="AN298" s="476">
        <f t="shared" si="283"/>
        <v>99.18</v>
      </c>
      <c r="AO298" s="476">
        <f t="shared" si="283"/>
        <v>364.31</v>
      </c>
      <c r="AP298" s="476">
        <f t="shared" si="283"/>
        <v>340.81</v>
      </c>
      <c r="AQ298" s="476">
        <f t="shared" si="283"/>
        <v>149.65</v>
      </c>
      <c r="AR298" s="476">
        <f t="shared" si="283"/>
        <v>0</v>
      </c>
      <c r="AS298" s="476">
        <f t="shared" si="283"/>
        <v>0</v>
      </c>
      <c r="AT298" s="476">
        <f t="shared" si="283"/>
        <v>0</v>
      </c>
      <c r="AU298" s="476">
        <f t="shared" si="283"/>
        <v>0</v>
      </c>
      <c r="AV298" s="476">
        <f t="shared" si="283"/>
        <v>0.32</v>
      </c>
      <c r="AW298" s="476">
        <f t="shared" si="283"/>
        <v>0</v>
      </c>
      <c r="AX298" s="476">
        <f t="shared" si="283"/>
        <v>0</v>
      </c>
      <c r="AY298" s="476">
        <f t="shared" si="283"/>
        <v>0</v>
      </c>
      <c r="AZ298" s="476">
        <f t="shared" si="283"/>
        <v>0</v>
      </c>
      <c r="BA298" s="476">
        <f t="shared" si="283"/>
        <v>0.71</v>
      </c>
      <c r="BB298" s="476">
        <f t="shared" si="283"/>
        <v>0</v>
      </c>
      <c r="BC298" s="476">
        <f t="shared" si="283"/>
        <v>0</v>
      </c>
      <c r="BD298" s="476">
        <f t="shared" si="283"/>
        <v>0</v>
      </c>
      <c r="BE298" s="476">
        <f t="shared" si="283"/>
        <v>0</v>
      </c>
      <c r="BF298" s="476">
        <f t="shared" si="283"/>
        <v>0</v>
      </c>
      <c r="BG298" s="476">
        <f t="shared" si="283"/>
        <v>0</v>
      </c>
      <c r="BH298" s="476">
        <f t="shared" si="283"/>
        <v>0</v>
      </c>
      <c r="BI298" s="476">
        <f t="shared" si="283"/>
        <v>0</v>
      </c>
      <c r="BJ298" s="476">
        <f t="shared" si="283"/>
        <v>0.62</v>
      </c>
      <c r="BK298" s="476">
        <f t="shared" si="283"/>
        <v>13.92</v>
      </c>
      <c r="BL298" s="476">
        <f t="shared" si="283"/>
        <v>250.33</v>
      </c>
      <c r="BM298" s="476">
        <f t="shared" si="283"/>
        <v>210.22</v>
      </c>
      <c r="BN298" s="476">
        <f t="shared" si="283"/>
        <v>151.63</v>
      </c>
      <c r="BO298" s="476">
        <f t="shared" si="283"/>
        <v>287.45</v>
      </c>
      <c r="BP298" s="476">
        <f t="shared" si="283"/>
        <v>314.7</v>
      </c>
      <c r="BQ298" s="476">
        <f t="shared" si="281"/>
        <v>95.93</v>
      </c>
      <c r="BR298" s="476">
        <f t="shared" si="281"/>
        <v>80.900000000000006</v>
      </c>
      <c r="BS298" s="476">
        <f t="shared" si="281"/>
        <v>194.04</v>
      </c>
      <c r="BT298" s="476">
        <f t="shared" si="281"/>
        <v>208.3</v>
      </c>
      <c r="BU298" s="476">
        <f t="shared" si="281"/>
        <v>242.12</v>
      </c>
      <c r="BV298" s="476">
        <f t="shared" si="281"/>
        <v>263.41000000000003</v>
      </c>
      <c r="BW298" s="476">
        <f t="shared" si="281"/>
        <v>297.39999999999998</v>
      </c>
      <c r="BX298" s="476">
        <f t="shared" si="281"/>
        <v>347.59</v>
      </c>
      <c r="BY298" s="476">
        <f t="shared" si="281"/>
        <v>326.05</v>
      </c>
      <c r="BZ298" s="476">
        <f t="shared" si="281"/>
        <v>260.27999999999997</v>
      </c>
      <c r="CA298" s="476">
        <f t="shared" si="281"/>
        <v>258.77999999999997</v>
      </c>
      <c r="CB298" s="476">
        <f t="shared" si="281"/>
        <v>373.79</v>
      </c>
      <c r="CC298" s="476">
        <f t="shared" si="281"/>
        <v>342.96</v>
      </c>
      <c r="CD298" s="476">
        <f t="shared" si="281"/>
        <v>376.32</v>
      </c>
      <c r="CE298" s="476">
        <f t="shared" si="281"/>
        <v>370.77</v>
      </c>
      <c r="CF298" s="476">
        <f t="shared" si="281"/>
        <v>398.03</v>
      </c>
      <c r="CG298" s="476">
        <f t="shared" si="281"/>
        <v>363.52</v>
      </c>
      <c r="CH298" s="476">
        <f t="shared" si="281"/>
        <v>388.93</v>
      </c>
      <c r="CI298" s="476">
        <f t="shared" si="281"/>
        <v>357.11</v>
      </c>
      <c r="CJ298" s="476">
        <f t="shared" si="281"/>
        <v>366.78</v>
      </c>
      <c r="CK298" s="476">
        <f t="shared" si="281"/>
        <v>371.26</v>
      </c>
      <c r="CL298" s="476">
        <f t="shared" si="281"/>
        <v>297.85000000000002</v>
      </c>
      <c r="CM298" s="476">
        <f t="shared" si="281"/>
        <v>45.85</v>
      </c>
      <c r="CN298" s="476">
        <f t="shared" si="281"/>
        <v>0</v>
      </c>
      <c r="CO298" s="476">
        <f t="shared" si="281"/>
        <v>245.92</v>
      </c>
      <c r="CP298" s="476">
        <f t="shared" si="281"/>
        <v>355.55</v>
      </c>
      <c r="CQ298" s="476">
        <f t="shared" si="281"/>
        <v>35.299999999999997</v>
      </c>
      <c r="CR298" s="476">
        <f t="shared" si="281"/>
        <v>0</v>
      </c>
      <c r="CS298" s="476">
        <f t="shared" si="281"/>
        <v>0</v>
      </c>
      <c r="CT298" s="476">
        <f t="shared" si="281"/>
        <v>0</v>
      </c>
      <c r="CU298" s="476">
        <f t="shared" si="281"/>
        <v>0</v>
      </c>
      <c r="CV298" s="476">
        <f t="shared" si="281"/>
        <v>0</v>
      </c>
      <c r="CW298" s="476">
        <f t="shared" si="281"/>
        <v>0</v>
      </c>
      <c r="CX298" s="476">
        <f t="shared" si="281"/>
        <v>0</v>
      </c>
      <c r="CY298" s="476">
        <f t="shared" si="281"/>
        <v>0</v>
      </c>
      <c r="CZ298" s="476">
        <f t="shared" si="281"/>
        <v>0</v>
      </c>
      <c r="DA298" s="476">
        <f t="shared" si="281"/>
        <v>0</v>
      </c>
      <c r="DB298" s="476">
        <f t="shared" si="281"/>
        <v>0</v>
      </c>
      <c r="DC298" s="476">
        <f t="shared" si="281"/>
        <v>0</v>
      </c>
      <c r="DD298" s="476">
        <f t="shared" si="281"/>
        <v>0</v>
      </c>
      <c r="DE298" s="476">
        <f t="shared" si="281"/>
        <v>0</v>
      </c>
      <c r="DF298" s="476">
        <f t="shared" si="281"/>
        <v>0</v>
      </c>
      <c r="DG298" s="476">
        <f t="shared" si="281"/>
        <v>0</v>
      </c>
      <c r="DH298" s="476">
        <f t="shared" si="281"/>
        <v>0</v>
      </c>
      <c r="DI298" s="476">
        <f t="shared" si="281"/>
        <v>0</v>
      </c>
      <c r="DJ298" s="476">
        <f t="shared" si="281"/>
        <v>0</v>
      </c>
      <c r="DK298" s="476">
        <f t="shared" si="281"/>
        <v>0</v>
      </c>
      <c r="DL298" s="476">
        <f t="shared" si="281"/>
        <v>0</v>
      </c>
      <c r="DM298" s="476">
        <f t="shared" si="281"/>
        <v>0</v>
      </c>
      <c r="DN298" s="476">
        <f t="shared" si="281"/>
        <v>0</v>
      </c>
      <c r="DO298" s="476">
        <f t="shared" si="281"/>
        <v>0</v>
      </c>
      <c r="DP298" s="476">
        <f t="shared" si="281"/>
        <v>0</v>
      </c>
      <c r="DQ298" s="476">
        <f t="shared" si="281"/>
        <v>0</v>
      </c>
      <c r="DR298" s="476">
        <f t="shared" si="281"/>
        <v>0</v>
      </c>
      <c r="DS298" s="476">
        <f t="shared" si="281"/>
        <v>0</v>
      </c>
      <c r="DT298" s="476">
        <f t="shared" si="281"/>
        <v>0</v>
      </c>
      <c r="DU298" s="476">
        <f t="shared" si="281"/>
        <v>0</v>
      </c>
      <c r="DV298" s="476">
        <f t="shared" si="281"/>
        <v>0</v>
      </c>
      <c r="DW298" s="476">
        <f t="shared" si="281"/>
        <v>0</v>
      </c>
      <c r="DX298" s="476">
        <f t="shared" si="281"/>
        <v>0</v>
      </c>
      <c r="DY298" s="476">
        <f t="shared" si="281"/>
        <v>0</v>
      </c>
      <c r="DZ298" s="476">
        <f t="shared" si="281"/>
        <v>0</v>
      </c>
      <c r="EA298" s="476">
        <f t="shared" si="281"/>
        <v>0</v>
      </c>
      <c r="EB298" s="476">
        <f t="shared" ref="EB298:GB302" si="284">EB36-EB167</f>
        <v>0</v>
      </c>
      <c r="EC298" s="476">
        <f t="shared" si="284"/>
        <v>0</v>
      </c>
      <c r="ED298" s="476">
        <f t="shared" si="284"/>
        <v>0</v>
      </c>
      <c r="EE298" s="476">
        <f t="shared" si="284"/>
        <v>0</v>
      </c>
      <c r="EF298" s="476">
        <f t="shared" si="284"/>
        <v>0</v>
      </c>
      <c r="EG298" s="476">
        <f t="shared" si="284"/>
        <v>0</v>
      </c>
      <c r="EH298" s="476">
        <f t="shared" si="284"/>
        <v>0</v>
      </c>
      <c r="EI298" s="476">
        <f t="shared" si="284"/>
        <v>0</v>
      </c>
      <c r="EJ298" s="476">
        <f t="shared" si="284"/>
        <v>0</v>
      </c>
      <c r="EK298" s="476">
        <f t="shared" si="284"/>
        <v>0</v>
      </c>
      <c r="EL298" s="476">
        <f t="shared" si="284"/>
        <v>0</v>
      </c>
      <c r="EM298" s="476">
        <f t="shared" si="284"/>
        <v>0</v>
      </c>
      <c r="EN298" s="476">
        <f t="shared" si="284"/>
        <v>0</v>
      </c>
      <c r="EO298" s="476">
        <f t="shared" si="284"/>
        <v>0</v>
      </c>
      <c r="EP298" s="476">
        <f t="shared" si="284"/>
        <v>0</v>
      </c>
      <c r="EQ298" s="476">
        <f t="shared" si="284"/>
        <v>0</v>
      </c>
      <c r="ER298" s="476">
        <f t="shared" si="284"/>
        <v>0</v>
      </c>
      <c r="ES298" s="476">
        <f t="shared" si="284"/>
        <v>0</v>
      </c>
      <c r="ET298" s="476">
        <f t="shared" si="284"/>
        <v>0</v>
      </c>
      <c r="EU298" s="476">
        <f t="shared" si="284"/>
        <v>0</v>
      </c>
      <c r="EV298" s="476">
        <f t="shared" si="284"/>
        <v>0</v>
      </c>
      <c r="EW298" s="476">
        <f t="shared" si="284"/>
        <v>0</v>
      </c>
      <c r="EX298" s="476">
        <f t="shared" si="284"/>
        <v>0</v>
      </c>
      <c r="EY298" s="476">
        <f t="shared" si="284"/>
        <v>0</v>
      </c>
      <c r="EZ298" s="476">
        <f t="shared" si="284"/>
        <v>0</v>
      </c>
      <c r="FA298" s="476">
        <f t="shared" si="284"/>
        <v>0</v>
      </c>
      <c r="FB298" s="476">
        <f t="shared" si="284"/>
        <v>0</v>
      </c>
      <c r="FC298" s="476">
        <f t="shared" si="284"/>
        <v>0</v>
      </c>
      <c r="FD298" s="476">
        <f t="shared" si="284"/>
        <v>0</v>
      </c>
      <c r="FE298" s="476">
        <f t="shared" si="284"/>
        <v>0</v>
      </c>
      <c r="FF298" s="476">
        <f t="shared" si="284"/>
        <v>0</v>
      </c>
      <c r="FG298" s="476">
        <f t="shared" si="284"/>
        <v>0</v>
      </c>
      <c r="FH298" s="476">
        <f t="shared" si="284"/>
        <v>0</v>
      </c>
      <c r="FI298" s="476">
        <f t="shared" si="284"/>
        <v>0</v>
      </c>
      <c r="FJ298" s="476">
        <f t="shared" si="284"/>
        <v>0</v>
      </c>
      <c r="FK298" s="476">
        <f t="shared" si="284"/>
        <v>0</v>
      </c>
      <c r="FL298" s="476">
        <f t="shared" si="284"/>
        <v>0</v>
      </c>
      <c r="FM298" s="476">
        <f t="shared" si="284"/>
        <v>0</v>
      </c>
      <c r="FN298" s="476">
        <f t="shared" si="284"/>
        <v>0</v>
      </c>
      <c r="FO298" s="476">
        <f t="shared" si="284"/>
        <v>0</v>
      </c>
      <c r="FP298" s="476">
        <f t="shared" si="284"/>
        <v>0</v>
      </c>
      <c r="FQ298" s="476">
        <f t="shared" si="284"/>
        <v>0</v>
      </c>
      <c r="FR298" s="476">
        <f t="shared" si="284"/>
        <v>0</v>
      </c>
      <c r="FS298" s="476">
        <f t="shared" si="284"/>
        <v>0</v>
      </c>
      <c r="FT298" s="476">
        <f t="shared" si="284"/>
        <v>0</v>
      </c>
      <c r="FU298" s="476">
        <f t="shared" si="284"/>
        <v>0</v>
      </c>
      <c r="FV298" s="476">
        <f t="shared" si="284"/>
        <v>0</v>
      </c>
      <c r="FW298" s="476">
        <f t="shared" si="284"/>
        <v>0</v>
      </c>
      <c r="FX298" s="476">
        <f t="shared" si="284"/>
        <v>0</v>
      </c>
      <c r="FY298" s="476">
        <f t="shared" si="284"/>
        <v>0</v>
      </c>
      <c r="FZ298" s="476">
        <f t="shared" si="284"/>
        <v>0</v>
      </c>
      <c r="GA298" s="476">
        <f t="shared" si="284"/>
        <v>0</v>
      </c>
      <c r="GB298" s="476">
        <f t="shared" si="284"/>
        <v>0</v>
      </c>
    </row>
    <row r="299" spans="3:184" x14ac:dyDescent="0.35">
      <c r="C299" s="472">
        <f>'QUALIFIED ENGINES'!D38</f>
        <v>91449</v>
      </c>
      <c r="D299" s="476">
        <f t="shared" si="252"/>
        <v>0</v>
      </c>
      <c r="E299" s="476">
        <f t="shared" si="283"/>
        <v>0</v>
      </c>
      <c r="F299" s="476">
        <f t="shared" si="283"/>
        <v>0</v>
      </c>
      <c r="G299" s="476">
        <f t="shared" si="283"/>
        <v>0</v>
      </c>
      <c r="H299" s="476">
        <f t="shared" si="283"/>
        <v>0</v>
      </c>
      <c r="I299" s="476">
        <f t="shared" si="283"/>
        <v>0</v>
      </c>
      <c r="J299" s="476">
        <f t="shared" si="283"/>
        <v>0</v>
      </c>
      <c r="K299" s="476">
        <f t="shared" si="283"/>
        <v>0</v>
      </c>
      <c r="L299" s="476">
        <f t="shared" si="283"/>
        <v>0</v>
      </c>
      <c r="M299" s="476">
        <f t="shared" si="283"/>
        <v>19.670000000000002</v>
      </c>
      <c r="N299" s="476">
        <f t="shared" si="283"/>
        <v>304.82</v>
      </c>
      <c r="O299" s="476">
        <f t="shared" si="283"/>
        <v>295</v>
      </c>
      <c r="P299" s="476">
        <f t="shared" si="283"/>
        <v>387.95</v>
      </c>
      <c r="Q299" s="476">
        <f t="shared" si="283"/>
        <v>365.81</v>
      </c>
      <c r="R299" s="476">
        <f t="shared" si="283"/>
        <v>0</v>
      </c>
      <c r="S299" s="476">
        <f t="shared" si="283"/>
        <v>309.82</v>
      </c>
      <c r="T299" s="476">
        <f t="shared" si="283"/>
        <v>387.4</v>
      </c>
      <c r="U299" s="476">
        <f t="shared" si="283"/>
        <v>366.22</v>
      </c>
      <c r="V299" s="476">
        <f t="shared" si="283"/>
        <v>350.6</v>
      </c>
      <c r="W299" s="476">
        <f t="shared" si="283"/>
        <v>351.13</v>
      </c>
      <c r="X299" s="476">
        <f t="shared" si="283"/>
        <v>387.25</v>
      </c>
      <c r="Y299" s="476">
        <f t="shared" si="283"/>
        <v>366.35</v>
      </c>
      <c r="Z299" s="476">
        <f t="shared" si="283"/>
        <v>387.55</v>
      </c>
      <c r="AA299" s="476">
        <f t="shared" si="283"/>
        <v>340.48</v>
      </c>
      <c r="AB299" s="476">
        <f t="shared" si="283"/>
        <v>377.02</v>
      </c>
      <c r="AC299" s="476">
        <f t="shared" si="283"/>
        <v>377.23</v>
      </c>
      <c r="AD299" s="476">
        <f t="shared" si="283"/>
        <v>301.64999999999998</v>
      </c>
      <c r="AE299" s="476">
        <f t="shared" si="283"/>
        <v>343.65</v>
      </c>
      <c r="AF299" s="476">
        <f t="shared" si="283"/>
        <v>362.12</v>
      </c>
      <c r="AG299" s="476">
        <f t="shared" si="283"/>
        <v>299.45</v>
      </c>
      <c r="AH299" s="476">
        <f t="shared" si="283"/>
        <v>393.58</v>
      </c>
      <c r="AI299" s="476">
        <f t="shared" si="283"/>
        <v>378.48</v>
      </c>
      <c r="AJ299" s="476">
        <f t="shared" si="283"/>
        <v>409.09</v>
      </c>
      <c r="AK299" s="476">
        <f t="shared" si="283"/>
        <v>357.92</v>
      </c>
      <c r="AL299" s="476">
        <f t="shared" si="283"/>
        <v>294.33</v>
      </c>
      <c r="AM299" s="476">
        <f t="shared" si="283"/>
        <v>284.92</v>
      </c>
      <c r="AN299" s="476">
        <f t="shared" si="283"/>
        <v>372.29</v>
      </c>
      <c r="AO299" s="476">
        <f t="shared" si="283"/>
        <v>358.1</v>
      </c>
      <c r="AP299" s="476">
        <f t="shared" si="283"/>
        <v>335</v>
      </c>
      <c r="AQ299" s="476">
        <f t="shared" si="283"/>
        <v>226.37</v>
      </c>
      <c r="AR299" s="476">
        <f t="shared" si="283"/>
        <v>0</v>
      </c>
      <c r="AS299" s="476">
        <f t="shared" si="283"/>
        <v>0</v>
      </c>
      <c r="AT299" s="476">
        <f t="shared" si="283"/>
        <v>0</v>
      </c>
      <c r="AU299" s="476">
        <f t="shared" si="283"/>
        <v>0</v>
      </c>
      <c r="AV299" s="476">
        <f t="shared" si="283"/>
        <v>0.92</v>
      </c>
      <c r="AW299" s="476">
        <f t="shared" si="283"/>
        <v>0</v>
      </c>
      <c r="AX299" s="476">
        <f t="shared" si="283"/>
        <v>0</v>
      </c>
      <c r="AY299" s="476">
        <f t="shared" si="283"/>
        <v>0</v>
      </c>
      <c r="AZ299" s="476">
        <f t="shared" si="283"/>
        <v>0</v>
      </c>
      <c r="BA299" s="476">
        <f t="shared" si="283"/>
        <v>0</v>
      </c>
      <c r="BB299" s="476">
        <f t="shared" si="283"/>
        <v>0</v>
      </c>
      <c r="BC299" s="476">
        <f t="shared" si="283"/>
        <v>0</v>
      </c>
      <c r="BD299" s="476">
        <f t="shared" si="283"/>
        <v>0</v>
      </c>
      <c r="BE299" s="476">
        <f t="shared" si="283"/>
        <v>0</v>
      </c>
      <c r="BF299" s="476">
        <f t="shared" si="283"/>
        <v>0</v>
      </c>
      <c r="BG299" s="476">
        <f t="shared" si="283"/>
        <v>0</v>
      </c>
      <c r="BH299" s="476">
        <f t="shared" si="283"/>
        <v>0</v>
      </c>
      <c r="BI299" s="476">
        <f t="shared" si="283"/>
        <v>0</v>
      </c>
      <c r="BJ299" s="476">
        <f t="shared" si="283"/>
        <v>0</v>
      </c>
      <c r="BK299" s="476">
        <f t="shared" si="283"/>
        <v>0</v>
      </c>
      <c r="BL299" s="476">
        <f t="shared" si="283"/>
        <v>0</v>
      </c>
      <c r="BM299" s="476">
        <f t="shared" si="283"/>
        <v>0</v>
      </c>
      <c r="BN299" s="476">
        <f t="shared" si="283"/>
        <v>0</v>
      </c>
      <c r="BO299" s="476">
        <f t="shared" si="283"/>
        <v>0</v>
      </c>
      <c r="BP299" s="476">
        <f t="shared" si="283"/>
        <v>0</v>
      </c>
      <c r="BQ299" s="476">
        <f t="shared" si="281"/>
        <v>0</v>
      </c>
      <c r="BR299" s="476">
        <f t="shared" si="281"/>
        <v>0</v>
      </c>
      <c r="BS299" s="476">
        <f t="shared" si="281"/>
        <v>0</v>
      </c>
      <c r="BT299" s="476">
        <f t="shared" si="281"/>
        <v>0</v>
      </c>
      <c r="BU299" s="476">
        <f t="shared" si="281"/>
        <v>0</v>
      </c>
      <c r="BV299" s="476">
        <f t="shared" si="281"/>
        <v>0</v>
      </c>
      <c r="BW299" s="476">
        <f t="shared" si="281"/>
        <v>0</v>
      </c>
      <c r="BX299" s="476">
        <f t="shared" si="281"/>
        <v>0</v>
      </c>
      <c r="BY299" s="476">
        <f t="shared" si="281"/>
        <v>0</v>
      </c>
      <c r="BZ299" s="476">
        <f t="shared" si="281"/>
        <v>0</v>
      </c>
      <c r="CA299" s="476">
        <f t="shared" si="281"/>
        <v>0</v>
      </c>
      <c r="CB299" s="476">
        <f t="shared" si="281"/>
        <v>0</v>
      </c>
      <c r="CC299" s="476">
        <f t="shared" si="281"/>
        <v>0</v>
      </c>
      <c r="CD299" s="476">
        <f t="shared" si="281"/>
        <v>0</v>
      </c>
      <c r="CE299" s="476">
        <f t="shared" si="281"/>
        <v>0</v>
      </c>
      <c r="CF299" s="476">
        <f t="shared" si="281"/>
        <v>0</v>
      </c>
      <c r="CG299" s="476">
        <f t="shared" si="281"/>
        <v>0</v>
      </c>
      <c r="CH299" s="476">
        <f t="shared" si="281"/>
        <v>0</v>
      </c>
      <c r="CI299" s="476">
        <f t="shared" si="281"/>
        <v>0</v>
      </c>
      <c r="CJ299" s="476">
        <f t="shared" si="281"/>
        <v>0</v>
      </c>
      <c r="CK299" s="476">
        <f t="shared" si="281"/>
        <v>0</v>
      </c>
      <c r="CL299" s="476">
        <f t="shared" si="281"/>
        <v>0</v>
      </c>
      <c r="CM299" s="476">
        <f t="shared" si="281"/>
        <v>0</v>
      </c>
      <c r="CN299" s="476">
        <f t="shared" si="281"/>
        <v>0</v>
      </c>
      <c r="CO299" s="476">
        <f t="shared" si="281"/>
        <v>0</v>
      </c>
      <c r="CP299" s="476">
        <f t="shared" si="281"/>
        <v>0</v>
      </c>
      <c r="CQ299" s="476">
        <f t="shared" si="281"/>
        <v>0</v>
      </c>
      <c r="CR299" s="476">
        <f t="shared" si="281"/>
        <v>0</v>
      </c>
      <c r="CS299" s="476">
        <f t="shared" si="281"/>
        <v>0</v>
      </c>
      <c r="CT299" s="476">
        <f t="shared" si="281"/>
        <v>0</v>
      </c>
      <c r="CU299" s="476">
        <f t="shared" si="281"/>
        <v>0</v>
      </c>
      <c r="CV299" s="476">
        <f t="shared" si="281"/>
        <v>0</v>
      </c>
      <c r="CW299" s="476">
        <f t="shared" si="281"/>
        <v>0</v>
      </c>
      <c r="CX299" s="476">
        <f t="shared" si="281"/>
        <v>0</v>
      </c>
      <c r="CY299" s="476">
        <f t="shared" si="281"/>
        <v>0</v>
      </c>
      <c r="CZ299" s="476">
        <f t="shared" si="281"/>
        <v>0</v>
      </c>
      <c r="DA299" s="476">
        <f t="shared" si="281"/>
        <v>0</v>
      </c>
      <c r="DB299" s="476">
        <f t="shared" si="281"/>
        <v>0</v>
      </c>
      <c r="DC299" s="476">
        <f t="shared" si="281"/>
        <v>0</v>
      </c>
      <c r="DD299" s="476">
        <f t="shared" si="281"/>
        <v>0</v>
      </c>
      <c r="DE299" s="476">
        <f t="shared" si="281"/>
        <v>0</v>
      </c>
      <c r="DF299" s="476">
        <f t="shared" si="281"/>
        <v>0</v>
      </c>
      <c r="DG299" s="476">
        <f t="shared" si="281"/>
        <v>0</v>
      </c>
      <c r="DH299" s="476">
        <f t="shared" si="281"/>
        <v>0</v>
      </c>
      <c r="DI299" s="476">
        <f t="shared" si="281"/>
        <v>0</v>
      </c>
      <c r="DJ299" s="476">
        <f t="shared" si="281"/>
        <v>0</v>
      </c>
      <c r="DK299" s="476">
        <f t="shared" si="281"/>
        <v>0</v>
      </c>
      <c r="DL299" s="476">
        <f t="shared" si="281"/>
        <v>0</v>
      </c>
      <c r="DM299" s="476">
        <f t="shared" si="281"/>
        <v>0</v>
      </c>
      <c r="DN299" s="476">
        <f t="shared" si="281"/>
        <v>0</v>
      </c>
      <c r="DO299" s="476">
        <f t="shared" si="281"/>
        <v>0</v>
      </c>
      <c r="DP299" s="476">
        <f t="shared" si="281"/>
        <v>0</v>
      </c>
      <c r="DQ299" s="476">
        <f t="shared" si="281"/>
        <v>0</v>
      </c>
      <c r="DR299" s="476">
        <f t="shared" si="281"/>
        <v>0</v>
      </c>
      <c r="DS299" s="476">
        <f t="shared" si="281"/>
        <v>0</v>
      </c>
      <c r="DT299" s="476">
        <f t="shared" si="281"/>
        <v>0</v>
      </c>
      <c r="DU299" s="476">
        <f t="shared" si="281"/>
        <v>0</v>
      </c>
      <c r="DV299" s="476">
        <f t="shared" si="281"/>
        <v>0</v>
      </c>
      <c r="DW299" s="476">
        <f t="shared" si="281"/>
        <v>0</v>
      </c>
      <c r="DX299" s="476">
        <f t="shared" si="281"/>
        <v>0</v>
      </c>
      <c r="DY299" s="476">
        <f t="shared" si="281"/>
        <v>0</v>
      </c>
      <c r="DZ299" s="476">
        <f t="shared" si="281"/>
        <v>0</v>
      </c>
      <c r="EA299" s="476">
        <f t="shared" si="281"/>
        <v>0</v>
      </c>
      <c r="EB299" s="476">
        <f t="shared" si="284"/>
        <v>0</v>
      </c>
      <c r="EC299" s="476">
        <f t="shared" si="284"/>
        <v>0</v>
      </c>
      <c r="ED299" s="476">
        <f t="shared" si="284"/>
        <v>0</v>
      </c>
      <c r="EE299" s="476">
        <f t="shared" si="284"/>
        <v>0</v>
      </c>
      <c r="EF299" s="476">
        <f t="shared" si="284"/>
        <v>0</v>
      </c>
      <c r="EG299" s="476">
        <f t="shared" si="284"/>
        <v>0</v>
      </c>
      <c r="EH299" s="476">
        <f t="shared" si="284"/>
        <v>0</v>
      </c>
      <c r="EI299" s="476">
        <f t="shared" si="284"/>
        <v>0</v>
      </c>
      <c r="EJ299" s="476">
        <f t="shared" si="284"/>
        <v>0</v>
      </c>
      <c r="EK299" s="476">
        <f t="shared" si="284"/>
        <v>0</v>
      </c>
      <c r="EL299" s="476">
        <f t="shared" si="284"/>
        <v>0</v>
      </c>
      <c r="EM299" s="476">
        <f t="shared" si="284"/>
        <v>0</v>
      </c>
      <c r="EN299" s="476">
        <f t="shared" si="284"/>
        <v>0</v>
      </c>
      <c r="EO299" s="476">
        <f t="shared" si="284"/>
        <v>0</v>
      </c>
      <c r="EP299" s="476">
        <f t="shared" si="284"/>
        <v>0</v>
      </c>
      <c r="EQ299" s="476">
        <f t="shared" si="284"/>
        <v>0</v>
      </c>
      <c r="ER299" s="476">
        <f t="shared" si="284"/>
        <v>0</v>
      </c>
      <c r="ES299" s="476">
        <f t="shared" si="284"/>
        <v>0</v>
      </c>
      <c r="ET299" s="476">
        <f t="shared" si="284"/>
        <v>0</v>
      </c>
      <c r="EU299" s="476">
        <f t="shared" si="284"/>
        <v>0</v>
      </c>
      <c r="EV299" s="476">
        <f t="shared" si="284"/>
        <v>0</v>
      </c>
      <c r="EW299" s="476">
        <f t="shared" si="284"/>
        <v>0</v>
      </c>
      <c r="EX299" s="476">
        <f t="shared" si="284"/>
        <v>0</v>
      </c>
      <c r="EY299" s="476">
        <f t="shared" si="284"/>
        <v>0</v>
      </c>
      <c r="EZ299" s="476">
        <f t="shared" si="284"/>
        <v>0</v>
      </c>
      <c r="FA299" s="476">
        <f t="shared" si="284"/>
        <v>0</v>
      </c>
      <c r="FB299" s="476">
        <f t="shared" si="284"/>
        <v>0</v>
      </c>
      <c r="FC299" s="476">
        <f t="shared" si="284"/>
        <v>0</v>
      </c>
      <c r="FD299" s="476">
        <f t="shared" si="284"/>
        <v>0</v>
      </c>
      <c r="FE299" s="476">
        <f t="shared" si="284"/>
        <v>0</v>
      </c>
      <c r="FF299" s="476">
        <f t="shared" si="284"/>
        <v>0</v>
      </c>
      <c r="FG299" s="476">
        <f t="shared" si="284"/>
        <v>0</v>
      </c>
      <c r="FH299" s="476">
        <f t="shared" si="284"/>
        <v>0</v>
      </c>
      <c r="FI299" s="476">
        <f t="shared" si="284"/>
        <v>0</v>
      </c>
      <c r="FJ299" s="476">
        <f t="shared" si="284"/>
        <v>0</v>
      </c>
      <c r="FK299" s="476">
        <f t="shared" si="284"/>
        <v>0</v>
      </c>
      <c r="FL299" s="476">
        <f t="shared" si="284"/>
        <v>0</v>
      </c>
      <c r="FM299" s="476">
        <f t="shared" si="284"/>
        <v>0</v>
      </c>
      <c r="FN299" s="476">
        <f t="shared" si="284"/>
        <v>0</v>
      </c>
      <c r="FO299" s="476">
        <f t="shared" si="284"/>
        <v>0</v>
      </c>
      <c r="FP299" s="476">
        <f t="shared" si="284"/>
        <v>0</v>
      </c>
      <c r="FQ299" s="476">
        <f t="shared" si="284"/>
        <v>0</v>
      </c>
      <c r="FR299" s="476">
        <f t="shared" si="284"/>
        <v>0</v>
      </c>
      <c r="FS299" s="476">
        <f t="shared" si="284"/>
        <v>0</v>
      </c>
      <c r="FT299" s="476">
        <f t="shared" si="284"/>
        <v>0</v>
      </c>
      <c r="FU299" s="476">
        <f t="shared" si="284"/>
        <v>0</v>
      </c>
      <c r="FV299" s="476">
        <f t="shared" si="284"/>
        <v>0</v>
      </c>
      <c r="FW299" s="476">
        <f t="shared" si="284"/>
        <v>0</v>
      </c>
      <c r="FX299" s="476">
        <f t="shared" si="284"/>
        <v>0</v>
      </c>
      <c r="FY299" s="476">
        <f t="shared" si="284"/>
        <v>0</v>
      </c>
      <c r="FZ299" s="476">
        <f t="shared" si="284"/>
        <v>0</v>
      </c>
      <c r="GA299" s="476">
        <f t="shared" si="284"/>
        <v>0</v>
      </c>
      <c r="GB299" s="476">
        <f t="shared" si="284"/>
        <v>0</v>
      </c>
    </row>
    <row r="300" spans="3:184" x14ac:dyDescent="0.35">
      <c r="C300" s="472">
        <f>'QUALIFIED ENGINES'!D39</f>
        <v>91484</v>
      </c>
      <c r="D300" s="476">
        <f t="shared" ref="D300:D331" si="285">D38-D169</f>
        <v>0</v>
      </c>
      <c r="E300" s="476">
        <f t="shared" si="283"/>
        <v>0</v>
      </c>
      <c r="F300" s="476">
        <f t="shared" si="283"/>
        <v>0</v>
      </c>
      <c r="G300" s="476">
        <f t="shared" si="283"/>
        <v>0</v>
      </c>
      <c r="H300" s="476">
        <f t="shared" si="283"/>
        <v>0</v>
      </c>
      <c r="I300" s="476">
        <f t="shared" si="283"/>
        <v>0</v>
      </c>
      <c r="J300" s="476">
        <f t="shared" si="283"/>
        <v>0</v>
      </c>
      <c r="K300" s="476">
        <f t="shared" si="283"/>
        <v>0</v>
      </c>
      <c r="L300" s="476">
        <f t="shared" si="283"/>
        <v>0</v>
      </c>
      <c r="M300" s="476">
        <f t="shared" si="283"/>
        <v>0</v>
      </c>
      <c r="N300" s="476">
        <f t="shared" si="283"/>
        <v>0</v>
      </c>
      <c r="O300" s="476">
        <f t="shared" si="283"/>
        <v>297.04000000000002</v>
      </c>
      <c r="P300" s="476">
        <f t="shared" si="283"/>
        <v>429.49</v>
      </c>
      <c r="Q300" s="476">
        <f t="shared" si="283"/>
        <v>392.59</v>
      </c>
      <c r="R300" s="476">
        <f t="shared" si="283"/>
        <v>0</v>
      </c>
      <c r="S300" s="476">
        <f t="shared" si="283"/>
        <v>394.69</v>
      </c>
      <c r="T300" s="476">
        <f t="shared" si="283"/>
        <v>370.73</v>
      </c>
      <c r="U300" s="476">
        <f t="shared" si="283"/>
        <v>396.72</v>
      </c>
      <c r="V300" s="476">
        <f t="shared" si="283"/>
        <v>391.7</v>
      </c>
      <c r="W300" s="476">
        <f t="shared" si="283"/>
        <v>361.56</v>
      </c>
      <c r="X300" s="476">
        <f t="shared" si="283"/>
        <v>365.92</v>
      </c>
      <c r="Y300" s="476">
        <f t="shared" si="283"/>
        <v>394.23</v>
      </c>
      <c r="Z300" s="476">
        <f t="shared" si="283"/>
        <v>164.63</v>
      </c>
      <c r="AA300" s="476">
        <f t="shared" si="283"/>
        <v>0</v>
      </c>
      <c r="AB300" s="476">
        <f t="shared" si="283"/>
        <v>0</v>
      </c>
      <c r="AC300" s="476">
        <f t="shared" si="283"/>
        <v>12.59</v>
      </c>
      <c r="AD300" s="476">
        <f t="shared" si="283"/>
        <v>280.58999999999997</v>
      </c>
      <c r="AE300" s="476">
        <f t="shared" si="283"/>
        <v>328.73</v>
      </c>
      <c r="AF300" s="476">
        <f t="shared" si="283"/>
        <v>335.48</v>
      </c>
      <c r="AG300" s="476">
        <f t="shared" si="283"/>
        <v>299.32</v>
      </c>
      <c r="AH300" s="476">
        <f t="shared" si="283"/>
        <v>388.08</v>
      </c>
      <c r="AI300" s="476">
        <f t="shared" si="283"/>
        <v>316.3</v>
      </c>
      <c r="AJ300" s="476">
        <f t="shared" si="283"/>
        <v>381.4</v>
      </c>
      <c r="AK300" s="476">
        <f t="shared" si="283"/>
        <v>364.65</v>
      </c>
      <c r="AL300" s="476">
        <f t="shared" si="283"/>
        <v>380.37</v>
      </c>
      <c r="AM300" s="476">
        <f t="shared" si="283"/>
        <v>201.67</v>
      </c>
      <c r="AN300" s="476">
        <f t="shared" si="283"/>
        <v>374.58</v>
      </c>
      <c r="AO300" s="476">
        <f t="shared" si="283"/>
        <v>287.91000000000003</v>
      </c>
      <c r="AP300" s="476">
        <f t="shared" si="283"/>
        <v>269.33999999999997</v>
      </c>
      <c r="AQ300" s="476">
        <f t="shared" si="283"/>
        <v>269.33</v>
      </c>
      <c r="AR300" s="476">
        <f t="shared" si="283"/>
        <v>0</v>
      </c>
      <c r="AS300" s="476">
        <f t="shared" si="283"/>
        <v>0</v>
      </c>
      <c r="AT300" s="476">
        <f t="shared" si="283"/>
        <v>0</v>
      </c>
      <c r="AU300" s="476">
        <f t="shared" si="283"/>
        <v>0</v>
      </c>
      <c r="AV300" s="476">
        <f t="shared" si="283"/>
        <v>0.15</v>
      </c>
      <c r="AW300" s="476">
        <f t="shared" si="283"/>
        <v>1.05</v>
      </c>
      <c r="AX300" s="476">
        <f t="shared" si="283"/>
        <v>0</v>
      </c>
      <c r="AY300" s="476">
        <f t="shared" si="283"/>
        <v>0</v>
      </c>
      <c r="AZ300" s="476">
        <f t="shared" si="283"/>
        <v>0.25</v>
      </c>
      <c r="BA300" s="476">
        <f t="shared" si="283"/>
        <v>0</v>
      </c>
      <c r="BB300" s="476">
        <f t="shared" si="283"/>
        <v>0</v>
      </c>
      <c r="BC300" s="476">
        <f t="shared" si="283"/>
        <v>0</v>
      </c>
      <c r="BD300" s="476">
        <f t="shared" si="283"/>
        <v>0</v>
      </c>
      <c r="BE300" s="476">
        <f t="shared" si="283"/>
        <v>0</v>
      </c>
      <c r="BF300" s="476">
        <f t="shared" si="283"/>
        <v>0</v>
      </c>
      <c r="BG300" s="476">
        <f t="shared" si="283"/>
        <v>0</v>
      </c>
      <c r="BH300" s="476">
        <f t="shared" si="283"/>
        <v>0</v>
      </c>
      <c r="BI300" s="476">
        <f t="shared" si="283"/>
        <v>0</v>
      </c>
      <c r="BJ300" s="476">
        <f t="shared" si="283"/>
        <v>0</v>
      </c>
      <c r="BK300" s="476">
        <f t="shared" si="283"/>
        <v>0</v>
      </c>
      <c r="BL300" s="476">
        <f t="shared" si="283"/>
        <v>0</v>
      </c>
      <c r="BM300" s="476">
        <f t="shared" si="283"/>
        <v>0</v>
      </c>
      <c r="BN300" s="476">
        <f t="shared" si="283"/>
        <v>0</v>
      </c>
      <c r="BO300" s="476">
        <f t="shared" si="283"/>
        <v>0</v>
      </c>
      <c r="BP300" s="476">
        <f t="shared" si="283"/>
        <v>0</v>
      </c>
      <c r="BQ300" s="476">
        <f t="shared" si="281"/>
        <v>0</v>
      </c>
      <c r="BR300" s="476">
        <f t="shared" si="281"/>
        <v>0</v>
      </c>
      <c r="BS300" s="476">
        <f t="shared" si="281"/>
        <v>0</v>
      </c>
      <c r="BT300" s="476">
        <f t="shared" si="281"/>
        <v>0</v>
      </c>
      <c r="BU300" s="476">
        <f t="shared" si="281"/>
        <v>0</v>
      </c>
      <c r="BV300" s="476">
        <f t="shared" si="281"/>
        <v>0</v>
      </c>
      <c r="BW300" s="476">
        <f t="shared" si="281"/>
        <v>0</v>
      </c>
      <c r="BX300" s="476">
        <f t="shared" si="281"/>
        <v>0.4</v>
      </c>
      <c r="BY300" s="476">
        <f t="shared" si="281"/>
        <v>0</v>
      </c>
      <c r="BZ300" s="476">
        <f t="shared" si="281"/>
        <v>3.32</v>
      </c>
      <c r="CA300" s="476">
        <f t="shared" si="281"/>
        <v>305.45</v>
      </c>
      <c r="CB300" s="476">
        <f t="shared" si="281"/>
        <v>335.37</v>
      </c>
      <c r="CC300" s="476">
        <f t="shared" si="281"/>
        <v>339.7</v>
      </c>
      <c r="CD300" s="476">
        <f t="shared" si="281"/>
        <v>369.19</v>
      </c>
      <c r="CE300" s="476">
        <f t="shared" si="281"/>
        <v>405.37</v>
      </c>
      <c r="CF300" s="476">
        <f t="shared" si="281"/>
        <v>327.85</v>
      </c>
      <c r="CG300" s="476">
        <f t="shared" si="281"/>
        <v>397.9</v>
      </c>
      <c r="CH300" s="476">
        <f t="shared" si="281"/>
        <v>150.52000000000001</v>
      </c>
      <c r="CI300" s="476">
        <f t="shared" si="281"/>
        <v>0</v>
      </c>
      <c r="CJ300" s="476">
        <f t="shared" si="281"/>
        <v>0</v>
      </c>
      <c r="CK300" s="476">
        <f t="shared" si="281"/>
        <v>0</v>
      </c>
      <c r="CL300" s="476">
        <f t="shared" si="281"/>
        <v>0</v>
      </c>
      <c r="CM300" s="476">
        <f t="shared" si="281"/>
        <v>0</v>
      </c>
      <c r="CN300" s="476">
        <f t="shared" si="281"/>
        <v>74.17</v>
      </c>
      <c r="CO300" s="476">
        <f t="shared" si="281"/>
        <v>394.21</v>
      </c>
      <c r="CP300" s="476">
        <f t="shared" si="281"/>
        <v>342.37</v>
      </c>
      <c r="CQ300" s="476">
        <f t="shared" si="281"/>
        <v>389.12</v>
      </c>
      <c r="CR300" s="476">
        <f t="shared" si="281"/>
        <v>403.46</v>
      </c>
      <c r="CS300" s="476">
        <f t="shared" si="281"/>
        <v>412.63</v>
      </c>
      <c r="CT300" s="476">
        <f t="shared" si="281"/>
        <v>326.32</v>
      </c>
      <c r="CU300" s="476">
        <f t="shared" si="281"/>
        <v>348.37</v>
      </c>
      <c r="CV300" s="476">
        <f t="shared" si="281"/>
        <v>330.37</v>
      </c>
      <c r="CW300" s="476">
        <f t="shared" si="281"/>
        <v>402.85</v>
      </c>
      <c r="CX300" s="476">
        <f t="shared" si="281"/>
        <v>338.68</v>
      </c>
      <c r="CY300" s="476">
        <f t="shared" si="281"/>
        <v>341.08</v>
      </c>
      <c r="CZ300" s="476">
        <f t="shared" si="281"/>
        <v>325.67</v>
      </c>
      <c r="DA300" s="476">
        <f t="shared" si="281"/>
        <v>326.05</v>
      </c>
      <c r="DB300" s="476">
        <f t="shared" si="281"/>
        <v>75.72</v>
      </c>
      <c r="DC300" s="476">
        <f t="shared" si="281"/>
        <v>0</v>
      </c>
      <c r="DD300" s="476">
        <f t="shared" si="281"/>
        <v>0</v>
      </c>
      <c r="DE300" s="476">
        <f t="shared" si="281"/>
        <v>0</v>
      </c>
      <c r="DF300" s="476">
        <f t="shared" si="281"/>
        <v>0</v>
      </c>
      <c r="DG300" s="476">
        <f t="shared" si="281"/>
        <v>0</v>
      </c>
      <c r="DH300" s="476">
        <f t="shared" si="281"/>
        <v>0</v>
      </c>
      <c r="DI300" s="476">
        <f t="shared" si="281"/>
        <v>0</v>
      </c>
      <c r="DJ300" s="476">
        <f t="shared" si="281"/>
        <v>0</v>
      </c>
      <c r="DK300" s="476">
        <f t="shared" si="281"/>
        <v>0</v>
      </c>
      <c r="DL300" s="476">
        <f t="shared" si="281"/>
        <v>0</v>
      </c>
      <c r="DM300" s="476">
        <f t="shared" si="281"/>
        <v>0</v>
      </c>
      <c r="DN300" s="476">
        <f t="shared" si="281"/>
        <v>0</v>
      </c>
      <c r="DO300" s="476">
        <f t="shared" si="281"/>
        <v>0</v>
      </c>
      <c r="DP300" s="476">
        <f t="shared" si="281"/>
        <v>0</v>
      </c>
      <c r="DQ300" s="476">
        <f t="shared" si="281"/>
        <v>0</v>
      </c>
      <c r="DR300" s="476">
        <f t="shared" si="281"/>
        <v>0</v>
      </c>
      <c r="DS300" s="476">
        <f t="shared" si="281"/>
        <v>0</v>
      </c>
      <c r="DT300" s="476">
        <f t="shared" si="281"/>
        <v>0</v>
      </c>
      <c r="DU300" s="476">
        <f t="shared" si="281"/>
        <v>0</v>
      </c>
      <c r="DV300" s="476">
        <f t="shared" si="281"/>
        <v>0</v>
      </c>
      <c r="DW300" s="476">
        <f t="shared" si="281"/>
        <v>0</v>
      </c>
      <c r="DX300" s="476">
        <f t="shared" si="281"/>
        <v>0</v>
      </c>
      <c r="DY300" s="476">
        <f t="shared" si="281"/>
        <v>0</v>
      </c>
      <c r="DZ300" s="476">
        <f t="shared" si="281"/>
        <v>0</v>
      </c>
      <c r="EA300" s="476">
        <f t="shared" si="281"/>
        <v>0</v>
      </c>
      <c r="EB300" s="476">
        <f t="shared" si="284"/>
        <v>0</v>
      </c>
      <c r="EC300" s="476">
        <f t="shared" si="284"/>
        <v>0</v>
      </c>
      <c r="ED300" s="476">
        <f t="shared" si="284"/>
        <v>0</v>
      </c>
      <c r="EE300" s="476">
        <f t="shared" si="284"/>
        <v>0</v>
      </c>
      <c r="EF300" s="476">
        <f t="shared" si="284"/>
        <v>0</v>
      </c>
      <c r="EG300" s="476">
        <f t="shared" si="284"/>
        <v>0</v>
      </c>
      <c r="EH300" s="476">
        <f t="shared" si="284"/>
        <v>0</v>
      </c>
      <c r="EI300" s="476">
        <f t="shared" si="284"/>
        <v>0</v>
      </c>
      <c r="EJ300" s="476">
        <f t="shared" si="284"/>
        <v>0</v>
      </c>
      <c r="EK300" s="476">
        <f t="shared" si="284"/>
        <v>0</v>
      </c>
      <c r="EL300" s="476">
        <f t="shared" si="284"/>
        <v>0</v>
      </c>
      <c r="EM300" s="476">
        <f t="shared" si="284"/>
        <v>0</v>
      </c>
      <c r="EN300" s="476">
        <f t="shared" si="284"/>
        <v>0</v>
      </c>
      <c r="EO300" s="476">
        <f t="shared" si="284"/>
        <v>0</v>
      </c>
      <c r="EP300" s="476">
        <f t="shared" si="284"/>
        <v>0</v>
      </c>
      <c r="EQ300" s="476">
        <f t="shared" si="284"/>
        <v>0</v>
      </c>
      <c r="ER300" s="476">
        <f t="shared" si="284"/>
        <v>0</v>
      </c>
      <c r="ES300" s="476">
        <f t="shared" si="284"/>
        <v>0</v>
      </c>
      <c r="ET300" s="476">
        <f t="shared" si="284"/>
        <v>0</v>
      </c>
      <c r="EU300" s="476">
        <f t="shared" si="284"/>
        <v>0</v>
      </c>
      <c r="EV300" s="476">
        <f t="shared" si="284"/>
        <v>0</v>
      </c>
      <c r="EW300" s="476">
        <f t="shared" si="284"/>
        <v>0</v>
      </c>
      <c r="EX300" s="476">
        <f t="shared" si="284"/>
        <v>0</v>
      </c>
      <c r="EY300" s="476">
        <f t="shared" si="284"/>
        <v>0</v>
      </c>
      <c r="EZ300" s="476">
        <f t="shared" si="284"/>
        <v>0</v>
      </c>
      <c r="FA300" s="476">
        <f t="shared" si="284"/>
        <v>0</v>
      </c>
      <c r="FB300" s="476">
        <f t="shared" si="284"/>
        <v>0</v>
      </c>
      <c r="FC300" s="476">
        <f t="shared" si="284"/>
        <v>0</v>
      </c>
      <c r="FD300" s="476">
        <f t="shared" si="284"/>
        <v>0</v>
      </c>
      <c r="FE300" s="476">
        <f t="shared" si="284"/>
        <v>0</v>
      </c>
      <c r="FF300" s="476">
        <f t="shared" si="284"/>
        <v>0</v>
      </c>
      <c r="FG300" s="476">
        <f t="shared" si="284"/>
        <v>0</v>
      </c>
      <c r="FH300" s="476">
        <f t="shared" si="284"/>
        <v>0</v>
      </c>
      <c r="FI300" s="476">
        <f t="shared" si="284"/>
        <v>0</v>
      </c>
      <c r="FJ300" s="476">
        <f t="shared" si="284"/>
        <v>0</v>
      </c>
      <c r="FK300" s="476">
        <f t="shared" si="284"/>
        <v>0</v>
      </c>
      <c r="FL300" s="476">
        <f t="shared" si="284"/>
        <v>0</v>
      </c>
      <c r="FM300" s="476">
        <f t="shared" si="284"/>
        <v>0</v>
      </c>
      <c r="FN300" s="476">
        <f t="shared" si="284"/>
        <v>0</v>
      </c>
      <c r="FO300" s="476">
        <f t="shared" si="284"/>
        <v>0</v>
      </c>
      <c r="FP300" s="476">
        <f t="shared" si="284"/>
        <v>0</v>
      </c>
      <c r="FQ300" s="476">
        <f t="shared" si="284"/>
        <v>0</v>
      </c>
      <c r="FR300" s="476">
        <f t="shared" si="284"/>
        <v>0</v>
      </c>
      <c r="FS300" s="476">
        <f t="shared" si="284"/>
        <v>0</v>
      </c>
      <c r="FT300" s="476">
        <f t="shared" si="284"/>
        <v>0</v>
      </c>
      <c r="FU300" s="476">
        <f t="shared" si="284"/>
        <v>0</v>
      </c>
      <c r="FV300" s="476">
        <f t="shared" si="284"/>
        <v>0</v>
      </c>
      <c r="FW300" s="476">
        <f t="shared" si="284"/>
        <v>0</v>
      </c>
      <c r="FX300" s="476">
        <f t="shared" si="284"/>
        <v>0</v>
      </c>
      <c r="FY300" s="476">
        <f t="shared" si="284"/>
        <v>0</v>
      </c>
      <c r="FZ300" s="476">
        <f t="shared" si="284"/>
        <v>0</v>
      </c>
      <c r="GA300" s="476">
        <f t="shared" si="284"/>
        <v>0</v>
      </c>
      <c r="GB300" s="476">
        <f t="shared" si="284"/>
        <v>0</v>
      </c>
    </row>
    <row r="301" spans="3:184" x14ac:dyDescent="0.35">
      <c r="C301" s="472">
        <f>'QUALIFIED ENGINES'!D40</f>
        <v>91480</v>
      </c>
      <c r="D301" s="476">
        <f t="shared" si="285"/>
        <v>0</v>
      </c>
      <c r="E301" s="476">
        <f t="shared" si="283"/>
        <v>0</v>
      </c>
      <c r="F301" s="476">
        <f t="shared" si="283"/>
        <v>0</v>
      </c>
      <c r="G301" s="476">
        <f t="shared" si="283"/>
        <v>0</v>
      </c>
      <c r="H301" s="476">
        <f t="shared" si="283"/>
        <v>0</v>
      </c>
      <c r="I301" s="476">
        <f t="shared" si="283"/>
        <v>0</v>
      </c>
      <c r="J301" s="476">
        <f t="shared" si="283"/>
        <v>0</v>
      </c>
      <c r="K301" s="476">
        <f t="shared" si="283"/>
        <v>0</v>
      </c>
      <c r="L301" s="476">
        <f t="shared" si="283"/>
        <v>0</v>
      </c>
      <c r="M301" s="476">
        <f t="shared" si="283"/>
        <v>0</v>
      </c>
      <c r="N301" s="476">
        <f t="shared" si="283"/>
        <v>0</v>
      </c>
      <c r="O301" s="476">
        <f t="shared" si="283"/>
        <v>297.04000000000002</v>
      </c>
      <c r="P301" s="476">
        <f t="shared" si="283"/>
        <v>429.49</v>
      </c>
      <c r="Q301" s="476">
        <f t="shared" si="283"/>
        <v>392.59</v>
      </c>
      <c r="R301" s="476">
        <f t="shared" si="283"/>
        <v>0</v>
      </c>
      <c r="S301" s="476">
        <f t="shared" si="283"/>
        <v>394.69</v>
      </c>
      <c r="T301" s="476">
        <f t="shared" si="283"/>
        <v>370.73</v>
      </c>
      <c r="U301" s="476">
        <f t="shared" si="283"/>
        <v>396.72</v>
      </c>
      <c r="V301" s="476">
        <f t="shared" si="283"/>
        <v>391.7</v>
      </c>
      <c r="W301" s="476">
        <f t="shared" si="283"/>
        <v>361.56</v>
      </c>
      <c r="X301" s="476">
        <f t="shared" si="283"/>
        <v>365.92</v>
      </c>
      <c r="Y301" s="476">
        <f t="shared" si="283"/>
        <v>394.23</v>
      </c>
      <c r="Z301" s="476">
        <f t="shared" si="283"/>
        <v>103.69</v>
      </c>
      <c r="AA301" s="476">
        <f t="shared" si="283"/>
        <v>0</v>
      </c>
      <c r="AB301" s="476">
        <f t="shared" si="283"/>
        <v>192.48</v>
      </c>
      <c r="AC301" s="476">
        <f t="shared" si="283"/>
        <v>477.1</v>
      </c>
      <c r="AD301" s="476">
        <f t="shared" si="283"/>
        <v>389.82</v>
      </c>
      <c r="AE301" s="476">
        <f t="shared" si="283"/>
        <v>408.46</v>
      </c>
      <c r="AF301" s="476">
        <f t="shared" si="283"/>
        <v>418.72</v>
      </c>
      <c r="AG301" s="476">
        <f t="shared" si="283"/>
        <v>214.45</v>
      </c>
      <c r="AH301" s="476">
        <f t="shared" si="283"/>
        <v>425.3</v>
      </c>
      <c r="AI301" s="476">
        <f t="shared" si="283"/>
        <v>435.83</v>
      </c>
      <c r="AJ301" s="476">
        <f t="shared" si="283"/>
        <v>436.59</v>
      </c>
      <c r="AK301" s="476">
        <f t="shared" si="283"/>
        <v>430.43</v>
      </c>
      <c r="AL301" s="476">
        <f t="shared" si="283"/>
        <v>414.73</v>
      </c>
      <c r="AM301" s="476">
        <f t="shared" si="283"/>
        <v>359.2</v>
      </c>
      <c r="AN301" s="476">
        <f t="shared" si="283"/>
        <v>408.88</v>
      </c>
      <c r="AO301" s="476">
        <f t="shared" si="283"/>
        <v>411.91</v>
      </c>
      <c r="AP301" s="476">
        <f t="shared" si="283"/>
        <v>385.34</v>
      </c>
      <c r="AQ301" s="476">
        <f t="shared" si="283"/>
        <v>215.77</v>
      </c>
      <c r="AR301" s="476">
        <f t="shared" si="283"/>
        <v>0</v>
      </c>
      <c r="AS301" s="476">
        <f t="shared" si="283"/>
        <v>0</v>
      </c>
      <c r="AT301" s="476">
        <f t="shared" si="283"/>
        <v>0</v>
      </c>
      <c r="AU301" s="476">
        <f t="shared" si="283"/>
        <v>26.42</v>
      </c>
      <c r="AV301" s="476">
        <f t="shared" si="283"/>
        <v>152.03</v>
      </c>
      <c r="AW301" s="476">
        <f t="shared" si="283"/>
        <v>74.25</v>
      </c>
      <c r="AX301" s="476">
        <f t="shared" si="283"/>
        <v>151.75</v>
      </c>
      <c r="AY301" s="476">
        <f t="shared" si="283"/>
        <v>172.13</v>
      </c>
      <c r="AZ301" s="476">
        <f t="shared" si="283"/>
        <v>306.85000000000002</v>
      </c>
      <c r="BA301" s="476">
        <f t="shared" si="283"/>
        <v>191.85</v>
      </c>
      <c r="BB301" s="476">
        <f t="shared" si="283"/>
        <v>38.19</v>
      </c>
      <c r="BC301" s="476">
        <f t="shared" si="283"/>
        <v>190.13</v>
      </c>
      <c r="BD301" s="476">
        <f t="shared" si="283"/>
        <v>122.13</v>
      </c>
      <c r="BE301" s="476">
        <f t="shared" si="283"/>
        <v>88.93</v>
      </c>
      <c r="BF301" s="476">
        <f t="shared" si="283"/>
        <v>86.07</v>
      </c>
      <c r="BG301" s="476">
        <f t="shared" si="283"/>
        <v>193.04</v>
      </c>
      <c r="BH301" s="476">
        <f t="shared" si="283"/>
        <v>261.3</v>
      </c>
      <c r="BI301" s="476">
        <f t="shared" si="283"/>
        <v>182.41</v>
      </c>
      <c r="BJ301" s="476">
        <f t="shared" si="283"/>
        <v>231.36</v>
      </c>
      <c r="BK301" s="476">
        <f t="shared" si="283"/>
        <v>346.53</v>
      </c>
      <c r="BL301" s="476">
        <f t="shared" si="283"/>
        <v>206.41</v>
      </c>
      <c r="BM301" s="476">
        <f t="shared" si="283"/>
        <v>0</v>
      </c>
      <c r="BN301" s="476">
        <f t="shared" si="283"/>
        <v>0</v>
      </c>
      <c r="BO301" s="476">
        <f t="shared" si="283"/>
        <v>0</v>
      </c>
      <c r="BP301" s="476">
        <f t="shared" ref="BP301:EA304" si="286">BP39-BP170</f>
        <v>0</v>
      </c>
      <c r="BQ301" s="476">
        <f t="shared" si="286"/>
        <v>0</v>
      </c>
      <c r="BR301" s="476">
        <f t="shared" si="286"/>
        <v>0</v>
      </c>
      <c r="BS301" s="476">
        <f t="shared" si="286"/>
        <v>0</v>
      </c>
      <c r="BT301" s="476">
        <f t="shared" si="286"/>
        <v>0</v>
      </c>
      <c r="BU301" s="476">
        <f t="shared" si="286"/>
        <v>0</v>
      </c>
      <c r="BV301" s="476">
        <f t="shared" si="286"/>
        <v>0</v>
      </c>
      <c r="BW301" s="476">
        <f t="shared" si="286"/>
        <v>0</v>
      </c>
      <c r="BX301" s="476">
        <f t="shared" si="286"/>
        <v>0</v>
      </c>
      <c r="BY301" s="476">
        <f t="shared" si="286"/>
        <v>0</v>
      </c>
      <c r="BZ301" s="476">
        <f t="shared" si="286"/>
        <v>0</v>
      </c>
      <c r="CA301" s="476">
        <f t="shared" si="286"/>
        <v>0</v>
      </c>
      <c r="CB301" s="476">
        <f t="shared" si="286"/>
        <v>0</v>
      </c>
      <c r="CC301" s="476">
        <f t="shared" si="286"/>
        <v>0</v>
      </c>
      <c r="CD301" s="476">
        <f t="shared" si="286"/>
        <v>0</v>
      </c>
      <c r="CE301" s="476">
        <f t="shared" si="286"/>
        <v>0</v>
      </c>
      <c r="CF301" s="476">
        <f t="shared" si="286"/>
        <v>0</v>
      </c>
      <c r="CG301" s="476">
        <f t="shared" si="286"/>
        <v>0</v>
      </c>
      <c r="CH301" s="476">
        <f t="shared" si="286"/>
        <v>0</v>
      </c>
      <c r="CI301" s="476">
        <f t="shared" si="286"/>
        <v>0</v>
      </c>
      <c r="CJ301" s="476">
        <f t="shared" si="286"/>
        <v>0</v>
      </c>
      <c r="CK301" s="476">
        <f t="shared" si="286"/>
        <v>0</v>
      </c>
      <c r="CL301" s="476">
        <f t="shared" si="286"/>
        <v>0</v>
      </c>
      <c r="CM301" s="476">
        <f t="shared" si="286"/>
        <v>0</v>
      </c>
      <c r="CN301" s="476">
        <f t="shared" si="286"/>
        <v>0</v>
      </c>
      <c r="CO301" s="476">
        <f t="shared" si="286"/>
        <v>0</v>
      </c>
      <c r="CP301" s="476">
        <f t="shared" si="286"/>
        <v>0</v>
      </c>
      <c r="CQ301" s="476">
        <f t="shared" si="286"/>
        <v>0</v>
      </c>
      <c r="CR301" s="476">
        <f t="shared" si="286"/>
        <v>0</v>
      </c>
      <c r="CS301" s="476">
        <f t="shared" si="286"/>
        <v>0</v>
      </c>
      <c r="CT301" s="476">
        <f t="shared" si="286"/>
        <v>0</v>
      </c>
      <c r="CU301" s="476">
        <f t="shared" si="286"/>
        <v>0</v>
      </c>
      <c r="CV301" s="476">
        <f t="shared" si="286"/>
        <v>0</v>
      </c>
      <c r="CW301" s="476">
        <f t="shared" si="286"/>
        <v>0</v>
      </c>
      <c r="CX301" s="476">
        <f t="shared" si="286"/>
        <v>0</v>
      </c>
      <c r="CY301" s="476">
        <f t="shared" si="286"/>
        <v>0</v>
      </c>
      <c r="CZ301" s="476">
        <f t="shared" si="286"/>
        <v>0</v>
      </c>
      <c r="DA301" s="476">
        <f t="shared" si="286"/>
        <v>0</v>
      </c>
      <c r="DB301" s="476">
        <f t="shared" si="286"/>
        <v>0</v>
      </c>
      <c r="DC301" s="476">
        <f t="shared" si="286"/>
        <v>0</v>
      </c>
      <c r="DD301" s="476">
        <f t="shared" si="286"/>
        <v>0</v>
      </c>
      <c r="DE301" s="476">
        <f t="shared" si="286"/>
        <v>0</v>
      </c>
      <c r="DF301" s="476">
        <f t="shared" si="286"/>
        <v>0</v>
      </c>
      <c r="DG301" s="476">
        <f t="shared" si="286"/>
        <v>0</v>
      </c>
      <c r="DH301" s="476">
        <f t="shared" si="286"/>
        <v>0</v>
      </c>
      <c r="DI301" s="476">
        <f t="shared" si="286"/>
        <v>0</v>
      </c>
      <c r="DJ301" s="476">
        <f t="shared" si="286"/>
        <v>0</v>
      </c>
      <c r="DK301" s="476">
        <f t="shared" si="286"/>
        <v>0</v>
      </c>
      <c r="DL301" s="476">
        <f t="shared" si="286"/>
        <v>0</v>
      </c>
      <c r="DM301" s="476">
        <f t="shared" si="286"/>
        <v>0</v>
      </c>
      <c r="DN301" s="476">
        <f t="shared" si="286"/>
        <v>0</v>
      </c>
      <c r="DO301" s="476">
        <f t="shared" si="286"/>
        <v>0</v>
      </c>
      <c r="DP301" s="476">
        <f t="shared" si="286"/>
        <v>0</v>
      </c>
      <c r="DQ301" s="476">
        <f t="shared" si="286"/>
        <v>0</v>
      </c>
      <c r="DR301" s="476">
        <f t="shared" si="286"/>
        <v>0</v>
      </c>
      <c r="DS301" s="476">
        <f t="shared" si="286"/>
        <v>0</v>
      </c>
      <c r="DT301" s="476">
        <f t="shared" si="286"/>
        <v>0</v>
      </c>
      <c r="DU301" s="476">
        <f t="shared" si="286"/>
        <v>0</v>
      </c>
      <c r="DV301" s="476">
        <f t="shared" si="286"/>
        <v>0</v>
      </c>
      <c r="DW301" s="476">
        <f t="shared" si="286"/>
        <v>0</v>
      </c>
      <c r="DX301" s="476">
        <f t="shared" si="286"/>
        <v>0</v>
      </c>
      <c r="DY301" s="476">
        <f t="shared" si="286"/>
        <v>0</v>
      </c>
      <c r="DZ301" s="476">
        <f t="shared" si="286"/>
        <v>0</v>
      </c>
      <c r="EA301" s="476">
        <f t="shared" si="286"/>
        <v>0</v>
      </c>
      <c r="EB301" s="476">
        <f t="shared" si="284"/>
        <v>0</v>
      </c>
      <c r="EC301" s="476">
        <f t="shared" si="284"/>
        <v>0</v>
      </c>
      <c r="ED301" s="476">
        <f t="shared" si="284"/>
        <v>0</v>
      </c>
      <c r="EE301" s="476">
        <f t="shared" si="284"/>
        <v>0</v>
      </c>
      <c r="EF301" s="476">
        <f t="shared" si="284"/>
        <v>0</v>
      </c>
      <c r="EG301" s="476">
        <f t="shared" si="284"/>
        <v>0</v>
      </c>
      <c r="EH301" s="476">
        <f t="shared" si="284"/>
        <v>0</v>
      </c>
      <c r="EI301" s="476">
        <f t="shared" si="284"/>
        <v>0</v>
      </c>
      <c r="EJ301" s="476">
        <f t="shared" si="284"/>
        <v>0</v>
      </c>
      <c r="EK301" s="476">
        <f t="shared" si="284"/>
        <v>0</v>
      </c>
      <c r="EL301" s="476">
        <f t="shared" si="284"/>
        <v>0</v>
      </c>
      <c r="EM301" s="476">
        <f t="shared" si="284"/>
        <v>0</v>
      </c>
      <c r="EN301" s="476">
        <f t="shared" si="284"/>
        <v>0</v>
      </c>
      <c r="EO301" s="476">
        <f t="shared" si="284"/>
        <v>0</v>
      </c>
      <c r="EP301" s="476">
        <f t="shared" si="284"/>
        <v>0</v>
      </c>
      <c r="EQ301" s="476">
        <f t="shared" si="284"/>
        <v>0</v>
      </c>
      <c r="ER301" s="476">
        <f t="shared" si="284"/>
        <v>0</v>
      </c>
      <c r="ES301" s="476">
        <f t="shared" si="284"/>
        <v>0</v>
      </c>
      <c r="ET301" s="476">
        <f t="shared" si="284"/>
        <v>0</v>
      </c>
      <c r="EU301" s="476">
        <f t="shared" si="284"/>
        <v>0</v>
      </c>
      <c r="EV301" s="476">
        <f t="shared" si="284"/>
        <v>0</v>
      </c>
      <c r="EW301" s="476">
        <f t="shared" si="284"/>
        <v>0</v>
      </c>
      <c r="EX301" s="476">
        <f t="shared" si="284"/>
        <v>0</v>
      </c>
      <c r="EY301" s="476">
        <f t="shared" si="284"/>
        <v>0</v>
      </c>
      <c r="EZ301" s="476">
        <f t="shared" si="284"/>
        <v>0</v>
      </c>
      <c r="FA301" s="476">
        <f t="shared" si="284"/>
        <v>0</v>
      </c>
      <c r="FB301" s="476">
        <f t="shared" si="284"/>
        <v>0</v>
      </c>
      <c r="FC301" s="476">
        <f t="shared" si="284"/>
        <v>0</v>
      </c>
      <c r="FD301" s="476">
        <f t="shared" si="284"/>
        <v>0</v>
      </c>
      <c r="FE301" s="476">
        <f t="shared" si="284"/>
        <v>0</v>
      </c>
      <c r="FF301" s="476">
        <f t="shared" si="284"/>
        <v>0</v>
      </c>
      <c r="FG301" s="476">
        <f t="shared" si="284"/>
        <v>0</v>
      </c>
      <c r="FH301" s="476">
        <f t="shared" si="284"/>
        <v>0</v>
      </c>
      <c r="FI301" s="476">
        <f t="shared" si="284"/>
        <v>0</v>
      </c>
      <c r="FJ301" s="476">
        <f t="shared" si="284"/>
        <v>0</v>
      </c>
      <c r="FK301" s="476">
        <f t="shared" si="284"/>
        <v>0</v>
      </c>
      <c r="FL301" s="476">
        <f t="shared" si="284"/>
        <v>0</v>
      </c>
      <c r="FM301" s="476">
        <f t="shared" si="284"/>
        <v>0</v>
      </c>
      <c r="FN301" s="476">
        <f t="shared" si="284"/>
        <v>0</v>
      </c>
      <c r="FO301" s="476">
        <f t="shared" si="284"/>
        <v>0</v>
      </c>
      <c r="FP301" s="476">
        <f t="shared" si="284"/>
        <v>0</v>
      </c>
      <c r="FQ301" s="476">
        <f t="shared" si="284"/>
        <v>0</v>
      </c>
      <c r="FR301" s="476">
        <f t="shared" si="284"/>
        <v>0</v>
      </c>
      <c r="FS301" s="476">
        <f t="shared" si="284"/>
        <v>0</v>
      </c>
      <c r="FT301" s="476">
        <f t="shared" si="284"/>
        <v>0</v>
      </c>
      <c r="FU301" s="476">
        <f t="shared" si="284"/>
        <v>0</v>
      </c>
      <c r="FV301" s="476">
        <f t="shared" si="284"/>
        <v>0</v>
      </c>
      <c r="FW301" s="476">
        <f t="shared" si="284"/>
        <v>0</v>
      </c>
      <c r="FX301" s="476">
        <f t="shared" si="284"/>
        <v>0</v>
      </c>
      <c r="FY301" s="476">
        <f t="shared" si="284"/>
        <v>0</v>
      </c>
      <c r="FZ301" s="476">
        <f t="shared" si="284"/>
        <v>0</v>
      </c>
      <c r="GA301" s="476">
        <f t="shared" si="284"/>
        <v>0</v>
      </c>
      <c r="GB301" s="476">
        <f t="shared" si="284"/>
        <v>0</v>
      </c>
    </row>
    <row r="302" spans="3:184" x14ac:dyDescent="0.35">
      <c r="C302" s="472">
        <f>'QUALIFIED ENGINES'!D41</f>
        <v>91502</v>
      </c>
      <c r="D302" s="476">
        <f t="shared" si="285"/>
        <v>0</v>
      </c>
      <c r="E302" s="476">
        <f t="shared" ref="E302:BP305" si="287">E40-E171</f>
        <v>0</v>
      </c>
      <c r="F302" s="476">
        <f t="shared" si="287"/>
        <v>0</v>
      </c>
      <c r="G302" s="476">
        <f t="shared" si="287"/>
        <v>0</v>
      </c>
      <c r="H302" s="476">
        <f t="shared" si="287"/>
        <v>0</v>
      </c>
      <c r="I302" s="476">
        <f t="shared" si="287"/>
        <v>0</v>
      </c>
      <c r="J302" s="476">
        <f t="shared" si="287"/>
        <v>0</v>
      </c>
      <c r="K302" s="476">
        <f t="shared" si="287"/>
        <v>0</v>
      </c>
      <c r="L302" s="476">
        <f t="shared" si="287"/>
        <v>0</v>
      </c>
      <c r="M302" s="476">
        <f t="shared" si="287"/>
        <v>0</v>
      </c>
      <c r="N302" s="476">
        <f t="shared" si="287"/>
        <v>0</v>
      </c>
      <c r="O302" s="476">
        <f t="shared" si="287"/>
        <v>297.04000000000002</v>
      </c>
      <c r="P302" s="476">
        <f t="shared" si="287"/>
        <v>429.49</v>
      </c>
      <c r="Q302" s="476">
        <f t="shared" si="287"/>
        <v>392.59</v>
      </c>
      <c r="R302" s="476">
        <f t="shared" si="287"/>
        <v>0</v>
      </c>
      <c r="S302" s="476">
        <f t="shared" si="287"/>
        <v>394.69</v>
      </c>
      <c r="T302" s="476">
        <f t="shared" si="287"/>
        <v>370.73</v>
      </c>
      <c r="U302" s="476">
        <f t="shared" si="287"/>
        <v>396.72</v>
      </c>
      <c r="V302" s="476">
        <f t="shared" si="287"/>
        <v>391.7</v>
      </c>
      <c r="W302" s="476">
        <f t="shared" si="287"/>
        <v>361.56</v>
      </c>
      <c r="X302" s="476">
        <f t="shared" si="287"/>
        <v>365.92</v>
      </c>
      <c r="Y302" s="476">
        <f t="shared" si="287"/>
        <v>394.23</v>
      </c>
      <c r="Z302" s="476">
        <f t="shared" si="287"/>
        <v>156.33000000000001</v>
      </c>
      <c r="AA302" s="476">
        <f t="shared" si="287"/>
        <v>0</v>
      </c>
      <c r="AB302" s="476">
        <f t="shared" si="287"/>
        <v>0</v>
      </c>
      <c r="AC302" s="476">
        <f t="shared" si="287"/>
        <v>0</v>
      </c>
      <c r="AD302" s="476">
        <f t="shared" si="287"/>
        <v>234.45</v>
      </c>
      <c r="AE302" s="476">
        <f t="shared" si="287"/>
        <v>328.73</v>
      </c>
      <c r="AF302" s="476">
        <f t="shared" si="287"/>
        <v>335.48</v>
      </c>
      <c r="AG302" s="476">
        <f t="shared" si="287"/>
        <v>299.32</v>
      </c>
      <c r="AH302" s="476">
        <f t="shared" si="287"/>
        <v>388.08</v>
      </c>
      <c r="AI302" s="476">
        <f t="shared" si="287"/>
        <v>316.3</v>
      </c>
      <c r="AJ302" s="476">
        <f t="shared" si="287"/>
        <v>381.4</v>
      </c>
      <c r="AK302" s="476">
        <f t="shared" si="287"/>
        <v>364.65</v>
      </c>
      <c r="AL302" s="476">
        <f t="shared" si="287"/>
        <v>380.37</v>
      </c>
      <c r="AM302" s="476">
        <f t="shared" si="287"/>
        <v>201.67</v>
      </c>
      <c r="AN302" s="476">
        <f t="shared" si="287"/>
        <v>374.58</v>
      </c>
      <c r="AO302" s="476">
        <f t="shared" si="287"/>
        <v>287.91000000000003</v>
      </c>
      <c r="AP302" s="476">
        <f t="shared" si="287"/>
        <v>269.33999999999997</v>
      </c>
      <c r="AQ302" s="476">
        <f t="shared" si="287"/>
        <v>269.33</v>
      </c>
      <c r="AR302" s="476">
        <f t="shared" si="287"/>
        <v>0</v>
      </c>
      <c r="AS302" s="476">
        <f t="shared" si="287"/>
        <v>0</v>
      </c>
      <c r="AT302" s="476">
        <f t="shared" si="287"/>
        <v>0</v>
      </c>
      <c r="AU302" s="476">
        <f t="shared" si="287"/>
        <v>0</v>
      </c>
      <c r="AV302" s="476">
        <f t="shared" si="287"/>
        <v>0.15</v>
      </c>
      <c r="AW302" s="476">
        <f t="shared" si="287"/>
        <v>1.05</v>
      </c>
      <c r="AX302" s="476">
        <f t="shared" si="287"/>
        <v>0</v>
      </c>
      <c r="AY302" s="476">
        <f t="shared" si="287"/>
        <v>0</v>
      </c>
      <c r="AZ302" s="476">
        <f t="shared" si="287"/>
        <v>0.25</v>
      </c>
      <c r="BA302" s="476">
        <f t="shared" si="287"/>
        <v>0</v>
      </c>
      <c r="BB302" s="476">
        <f t="shared" si="287"/>
        <v>0</v>
      </c>
      <c r="BC302" s="476">
        <f t="shared" si="287"/>
        <v>0</v>
      </c>
      <c r="BD302" s="476">
        <f t="shared" si="287"/>
        <v>0</v>
      </c>
      <c r="BE302" s="476">
        <f t="shared" si="287"/>
        <v>0</v>
      </c>
      <c r="BF302" s="476">
        <f t="shared" si="287"/>
        <v>0</v>
      </c>
      <c r="BG302" s="476">
        <f t="shared" si="287"/>
        <v>0</v>
      </c>
      <c r="BH302" s="476">
        <f t="shared" si="287"/>
        <v>0</v>
      </c>
      <c r="BI302" s="476">
        <f t="shared" si="287"/>
        <v>0</v>
      </c>
      <c r="BJ302" s="476">
        <f t="shared" si="287"/>
        <v>0</v>
      </c>
      <c r="BK302" s="476">
        <f t="shared" si="287"/>
        <v>0</v>
      </c>
      <c r="BL302" s="476">
        <f t="shared" si="287"/>
        <v>0</v>
      </c>
      <c r="BM302" s="476">
        <f t="shared" si="287"/>
        <v>0</v>
      </c>
      <c r="BN302" s="476">
        <f t="shared" si="287"/>
        <v>0</v>
      </c>
      <c r="BO302" s="476">
        <f t="shared" si="287"/>
        <v>0</v>
      </c>
      <c r="BP302" s="476">
        <f t="shared" si="287"/>
        <v>0</v>
      </c>
      <c r="BQ302" s="476">
        <f t="shared" si="286"/>
        <v>0</v>
      </c>
      <c r="BR302" s="476">
        <f t="shared" si="286"/>
        <v>0</v>
      </c>
      <c r="BS302" s="476">
        <f t="shared" si="286"/>
        <v>0</v>
      </c>
      <c r="BT302" s="476">
        <f t="shared" si="286"/>
        <v>0</v>
      </c>
      <c r="BU302" s="476">
        <f t="shared" si="286"/>
        <v>0</v>
      </c>
      <c r="BV302" s="476">
        <f t="shared" si="286"/>
        <v>0</v>
      </c>
      <c r="BW302" s="476">
        <f t="shared" si="286"/>
        <v>0</v>
      </c>
      <c r="BX302" s="476">
        <f t="shared" si="286"/>
        <v>0.4</v>
      </c>
      <c r="BY302" s="476">
        <f t="shared" si="286"/>
        <v>0</v>
      </c>
      <c r="BZ302" s="476">
        <f t="shared" si="286"/>
        <v>3.32</v>
      </c>
      <c r="CA302" s="476">
        <f t="shared" si="286"/>
        <v>305.45</v>
      </c>
      <c r="CB302" s="476">
        <f t="shared" si="286"/>
        <v>335.37</v>
      </c>
      <c r="CC302" s="476">
        <f t="shared" si="286"/>
        <v>339.7</v>
      </c>
      <c r="CD302" s="476">
        <f t="shared" si="286"/>
        <v>369.19</v>
      </c>
      <c r="CE302" s="476">
        <f t="shared" si="286"/>
        <v>405.37</v>
      </c>
      <c r="CF302" s="476">
        <f t="shared" si="286"/>
        <v>327.85</v>
      </c>
      <c r="CG302" s="476">
        <f t="shared" si="286"/>
        <v>397.9</v>
      </c>
      <c r="CH302" s="476">
        <f t="shared" si="286"/>
        <v>150.52000000000001</v>
      </c>
      <c r="CI302" s="476">
        <f t="shared" si="286"/>
        <v>0</v>
      </c>
      <c r="CJ302" s="476">
        <f t="shared" si="286"/>
        <v>0</v>
      </c>
      <c r="CK302" s="476">
        <f t="shared" si="286"/>
        <v>0</v>
      </c>
      <c r="CL302" s="476">
        <f t="shared" si="286"/>
        <v>0</v>
      </c>
      <c r="CM302" s="476">
        <f t="shared" si="286"/>
        <v>0</v>
      </c>
      <c r="CN302" s="476">
        <f t="shared" si="286"/>
        <v>74.17</v>
      </c>
      <c r="CO302" s="476">
        <f t="shared" si="286"/>
        <v>394.21</v>
      </c>
      <c r="CP302" s="476">
        <f t="shared" si="286"/>
        <v>342.37</v>
      </c>
      <c r="CQ302" s="476">
        <f t="shared" si="286"/>
        <v>389.12</v>
      </c>
      <c r="CR302" s="476">
        <f t="shared" si="286"/>
        <v>403.46</v>
      </c>
      <c r="CS302" s="476">
        <f t="shared" si="286"/>
        <v>412.63</v>
      </c>
      <c r="CT302" s="476">
        <f t="shared" si="286"/>
        <v>137.72</v>
      </c>
      <c r="CU302" s="476">
        <f t="shared" si="286"/>
        <v>0</v>
      </c>
      <c r="CV302" s="476">
        <f t="shared" si="286"/>
        <v>0</v>
      </c>
      <c r="CW302" s="476">
        <f t="shared" si="286"/>
        <v>0</v>
      </c>
      <c r="CX302" s="476">
        <f t="shared" si="286"/>
        <v>0</v>
      </c>
      <c r="CY302" s="476">
        <f t="shared" si="286"/>
        <v>0</v>
      </c>
      <c r="CZ302" s="476">
        <f t="shared" si="286"/>
        <v>0</v>
      </c>
      <c r="DA302" s="476">
        <f t="shared" si="286"/>
        <v>0</v>
      </c>
      <c r="DB302" s="476">
        <f t="shared" si="286"/>
        <v>0</v>
      </c>
      <c r="DC302" s="476">
        <f t="shared" si="286"/>
        <v>0</v>
      </c>
      <c r="DD302" s="476">
        <f t="shared" si="286"/>
        <v>0</v>
      </c>
      <c r="DE302" s="476">
        <f t="shared" si="286"/>
        <v>0</v>
      </c>
      <c r="DF302" s="476">
        <f t="shared" si="286"/>
        <v>0</v>
      </c>
      <c r="DG302" s="476">
        <f t="shared" si="286"/>
        <v>0</v>
      </c>
      <c r="DH302" s="476">
        <f t="shared" si="286"/>
        <v>0</v>
      </c>
      <c r="DI302" s="476">
        <f t="shared" si="286"/>
        <v>0</v>
      </c>
      <c r="DJ302" s="476">
        <f t="shared" si="286"/>
        <v>0</v>
      </c>
      <c r="DK302" s="476">
        <f t="shared" si="286"/>
        <v>0</v>
      </c>
      <c r="DL302" s="476">
        <f t="shared" si="286"/>
        <v>0</v>
      </c>
      <c r="DM302" s="476">
        <f t="shared" si="286"/>
        <v>0</v>
      </c>
      <c r="DN302" s="476">
        <f t="shared" si="286"/>
        <v>0</v>
      </c>
      <c r="DO302" s="476">
        <f t="shared" si="286"/>
        <v>0</v>
      </c>
      <c r="DP302" s="476">
        <f t="shared" si="286"/>
        <v>0</v>
      </c>
      <c r="DQ302" s="476">
        <f t="shared" si="286"/>
        <v>0</v>
      </c>
      <c r="DR302" s="476">
        <f t="shared" si="286"/>
        <v>0</v>
      </c>
      <c r="DS302" s="476">
        <f t="shared" si="286"/>
        <v>0</v>
      </c>
      <c r="DT302" s="476">
        <f t="shared" si="286"/>
        <v>0</v>
      </c>
      <c r="DU302" s="476">
        <f t="shared" si="286"/>
        <v>0</v>
      </c>
      <c r="DV302" s="476">
        <f t="shared" si="286"/>
        <v>0</v>
      </c>
      <c r="DW302" s="476">
        <f t="shared" si="286"/>
        <v>0</v>
      </c>
      <c r="DX302" s="476">
        <f t="shared" si="286"/>
        <v>0</v>
      </c>
      <c r="DY302" s="476">
        <f t="shared" si="286"/>
        <v>0</v>
      </c>
      <c r="DZ302" s="476">
        <f t="shared" si="286"/>
        <v>0</v>
      </c>
      <c r="EA302" s="476">
        <f t="shared" si="286"/>
        <v>0</v>
      </c>
      <c r="EB302" s="476">
        <f t="shared" si="284"/>
        <v>0</v>
      </c>
      <c r="EC302" s="476">
        <f t="shared" si="284"/>
        <v>0</v>
      </c>
      <c r="ED302" s="476">
        <f t="shared" si="284"/>
        <v>0</v>
      </c>
      <c r="EE302" s="476">
        <f t="shared" si="284"/>
        <v>0</v>
      </c>
      <c r="EF302" s="476">
        <f t="shared" si="284"/>
        <v>0</v>
      </c>
      <c r="EG302" s="476">
        <f t="shared" si="284"/>
        <v>0</v>
      </c>
      <c r="EH302" s="476">
        <f t="shared" si="284"/>
        <v>0</v>
      </c>
      <c r="EI302" s="476">
        <f t="shared" si="284"/>
        <v>0</v>
      </c>
      <c r="EJ302" s="476">
        <f t="shared" si="284"/>
        <v>0</v>
      </c>
      <c r="EK302" s="476">
        <f t="shared" si="284"/>
        <v>0</v>
      </c>
      <c r="EL302" s="476">
        <f t="shared" si="284"/>
        <v>0</v>
      </c>
      <c r="EM302" s="476">
        <f t="shared" si="284"/>
        <v>0</v>
      </c>
      <c r="EN302" s="476">
        <f t="shared" si="284"/>
        <v>0</v>
      </c>
      <c r="EO302" s="476">
        <f t="shared" si="284"/>
        <v>0</v>
      </c>
      <c r="EP302" s="476">
        <f t="shared" si="284"/>
        <v>0</v>
      </c>
      <c r="EQ302" s="476">
        <f t="shared" si="284"/>
        <v>0</v>
      </c>
      <c r="ER302" s="476">
        <f t="shared" si="284"/>
        <v>0</v>
      </c>
      <c r="ES302" s="476">
        <f t="shared" si="284"/>
        <v>0</v>
      </c>
      <c r="ET302" s="476">
        <f t="shared" si="284"/>
        <v>0</v>
      </c>
      <c r="EU302" s="476">
        <f t="shared" si="284"/>
        <v>0</v>
      </c>
      <c r="EV302" s="476">
        <f t="shared" si="284"/>
        <v>0</v>
      </c>
      <c r="EW302" s="476">
        <f t="shared" si="284"/>
        <v>0</v>
      </c>
      <c r="EX302" s="476">
        <f t="shared" si="284"/>
        <v>0</v>
      </c>
      <c r="EY302" s="476">
        <f t="shared" si="284"/>
        <v>0</v>
      </c>
      <c r="EZ302" s="476">
        <f t="shared" si="284"/>
        <v>0</v>
      </c>
      <c r="FA302" s="476">
        <f t="shared" si="284"/>
        <v>0</v>
      </c>
      <c r="FB302" s="476">
        <f t="shared" si="284"/>
        <v>0</v>
      </c>
      <c r="FC302" s="476">
        <f t="shared" si="284"/>
        <v>0</v>
      </c>
      <c r="FD302" s="476">
        <f t="shared" si="284"/>
        <v>0</v>
      </c>
      <c r="FE302" s="476">
        <f t="shared" si="284"/>
        <v>0</v>
      </c>
      <c r="FF302" s="476">
        <f t="shared" si="284"/>
        <v>0</v>
      </c>
      <c r="FG302" s="476">
        <f t="shared" si="284"/>
        <v>0</v>
      </c>
      <c r="FH302" s="476">
        <f t="shared" si="284"/>
        <v>0</v>
      </c>
      <c r="FI302" s="476">
        <f t="shared" si="284"/>
        <v>0</v>
      </c>
      <c r="FJ302" s="476">
        <f t="shared" si="284"/>
        <v>0</v>
      </c>
      <c r="FK302" s="476">
        <f t="shared" si="284"/>
        <v>0</v>
      </c>
      <c r="FL302" s="476">
        <f t="shared" si="284"/>
        <v>0</v>
      </c>
      <c r="FM302" s="476">
        <f t="shared" si="284"/>
        <v>0</v>
      </c>
      <c r="FN302" s="476">
        <f t="shared" si="284"/>
        <v>0</v>
      </c>
      <c r="FO302" s="476">
        <f t="shared" si="284"/>
        <v>0</v>
      </c>
      <c r="FP302" s="476">
        <f t="shared" si="284"/>
        <v>0</v>
      </c>
      <c r="FQ302" s="476">
        <f t="shared" si="284"/>
        <v>0</v>
      </c>
      <c r="FR302" s="476">
        <f t="shared" si="284"/>
        <v>0</v>
      </c>
      <c r="FS302" s="476">
        <f t="shared" ref="FS302:GB302" si="288">FS40-FS171</f>
        <v>0</v>
      </c>
      <c r="FT302" s="476">
        <f t="shared" si="288"/>
        <v>0</v>
      </c>
      <c r="FU302" s="476">
        <f t="shared" si="288"/>
        <v>0</v>
      </c>
      <c r="FV302" s="476">
        <f t="shared" si="288"/>
        <v>0</v>
      </c>
      <c r="FW302" s="476">
        <f t="shared" si="288"/>
        <v>0</v>
      </c>
      <c r="FX302" s="476">
        <f t="shared" si="288"/>
        <v>0</v>
      </c>
      <c r="FY302" s="476">
        <f t="shared" si="288"/>
        <v>0</v>
      </c>
      <c r="FZ302" s="476">
        <f t="shared" si="288"/>
        <v>0</v>
      </c>
      <c r="GA302" s="476">
        <f t="shared" si="288"/>
        <v>0</v>
      </c>
      <c r="GB302" s="476">
        <f t="shared" si="288"/>
        <v>0</v>
      </c>
    </row>
    <row r="303" spans="3:184" x14ac:dyDescent="0.35">
      <c r="C303" s="472">
        <f>'QUALIFIED ENGINES'!D42</f>
        <v>91483</v>
      </c>
      <c r="D303" s="476">
        <f t="shared" si="285"/>
        <v>0</v>
      </c>
      <c r="E303" s="476">
        <f t="shared" si="287"/>
        <v>0</v>
      </c>
      <c r="F303" s="476">
        <f t="shared" si="287"/>
        <v>0</v>
      </c>
      <c r="G303" s="476">
        <f t="shared" si="287"/>
        <v>0</v>
      </c>
      <c r="H303" s="476">
        <f t="shared" si="287"/>
        <v>0</v>
      </c>
      <c r="I303" s="476">
        <f t="shared" si="287"/>
        <v>0</v>
      </c>
      <c r="J303" s="476">
        <f t="shared" si="287"/>
        <v>0</v>
      </c>
      <c r="K303" s="476">
        <f t="shared" si="287"/>
        <v>0</v>
      </c>
      <c r="L303" s="476">
        <f t="shared" si="287"/>
        <v>0</v>
      </c>
      <c r="M303" s="476">
        <f t="shared" si="287"/>
        <v>0</v>
      </c>
      <c r="N303" s="476">
        <f t="shared" si="287"/>
        <v>0</v>
      </c>
      <c r="O303" s="476">
        <f t="shared" si="287"/>
        <v>297.04000000000002</v>
      </c>
      <c r="P303" s="476">
        <f t="shared" si="287"/>
        <v>429.49</v>
      </c>
      <c r="Q303" s="476">
        <f t="shared" si="287"/>
        <v>392.59</v>
      </c>
      <c r="R303" s="476">
        <f t="shared" si="287"/>
        <v>0</v>
      </c>
      <c r="S303" s="476">
        <f t="shared" si="287"/>
        <v>394.69</v>
      </c>
      <c r="T303" s="476">
        <f t="shared" si="287"/>
        <v>370.73</v>
      </c>
      <c r="U303" s="476">
        <f t="shared" si="287"/>
        <v>396.72</v>
      </c>
      <c r="V303" s="476">
        <f t="shared" si="287"/>
        <v>391.7</v>
      </c>
      <c r="W303" s="476">
        <f t="shared" si="287"/>
        <v>361.56</v>
      </c>
      <c r="X303" s="476">
        <f t="shared" si="287"/>
        <v>365.92</v>
      </c>
      <c r="Y303" s="476">
        <f t="shared" si="287"/>
        <v>394.23</v>
      </c>
      <c r="Z303" s="476">
        <f t="shared" si="287"/>
        <v>87.34</v>
      </c>
      <c r="AA303" s="476">
        <f t="shared" si="287"/>
        <v>0</v>
      </c>
      <c r="AB303" s="476">
        <f t="shared" si="287"/>
        <v>0</v>
      </c>
      <c r="AC303" s="476">
        <f t="shared" si="287"/>
        <v>0</v>
      </c>
      <c r="AD303" s="476">
        <f t="shared" si="287"/>
        <v>0</v>
      </c>
      <c r="AE303" s="476">
        <f t="shared" si="287"/>
        <v>0</v>
      </c>
      <c r="AF303" s="476">
        <f t="shared" si="287"/>
        <v>0</v>
      </c>
      <c r="AG303" s="476">
        <f t="shared" si="287"/>
        <v>47.05</v>
      </c>
      <c r="AH303" s="476">
        <f t="shared" si="287"/>
        <v>353.37</v>
      </c>
      <c r="AI303" s="476">
        <f t="shared" si="287"/>
        <v>335.33</v>
      </c>
      <c r="AJ303" s="476">
        <f t="shared" si="287"/>
        <v>364.35</v>
      </c>
      <c r="AK303" s="476">
        <f t="shared" si="287"/>
        <v>352.39</v>
      </c>
      <c r="AL303" s="476">
        <f t="shared" si="287"/>
        <v>397.78</v>
      </c>
      <c r="AM303" s="476">
        <f t="shared" si="287"/>
        <v>335.08</v>
      </c>
      <c r="AN303" s="476">
        <f t="shared" si="287"/>
        <v>415.98</v>
      </c>
      <c r="AO303" s="476">
        <f t="shared" si="287"/>
        <v>243.42</v>
      </c>
      <c r="AP303" s="476">
        <f t="shared" si="287"/>
        <v>227.72</v>
      </c>
      <c r="AQ303" s="476">
        <f t="shared" si="287"/>
        <v>224.38</v>
      </c>
      <c r="AR303" s="476">
        <f t="shared" si="287"/>
        <v>0</v>
      </c>
      <c r="AS303" s="476">
        <f t="shared" si="287"/>
        <v>0</v>
      </c>
      <c r="AT303" s="476">
        <f t="shared" si="287"/>
        <v>0</v>
      </c>
      <c r="AU303" s="476">
        <f t="shared" si="287"/>
        <v>0</v>
      </c>
      <c r="AV303" s="476">
        <f t="shared" si="287"/>
        <v>0.85</v>
      </c>
      <c r="AW303" s="476">
        <f t="shared" si="287"/>
        <v>0</v>
      </c>
      <c r="AX303" s="476">
        <f t="shared" si="287"/>
        <v>0</v>
      </c>
      <c r="AY303" s="476">
        <f t="shared" si="287"/>
        <v>0</v>
      </c>
      <c r="AZ303" s="476">
        <f t="shared" si="287"/>
        <v>0</v>
      </c>
      <c r="BA303" s="476">
        <f t="shared" si="287"/>
        <v>0</v>
      </c>
      <c r="BB303" s="476">
        <f t="shared" si="287"/>
        <v>0</v>
      </c>
      <c r="BC303" s="476">
        <f t="shared" si="287"/>
        <v>0</v>
      </c>
      <c r="BD303" s="476">
        <f t="shared" si="287"/>
        <v>0</v>
      </c>
      <c r="BE303" s="476">
        <f t="shared" si="287"/>
        <v>0</v>
      </c>
      <c r="BF303" s="476">
        <f t="shared" si="287"/>
        <v>0</v>
      </c>
      <c r="BG303" s="476">
        <f t="shared" si="287"/>
        <v>0</v>
      </c>
      <c r="BH303" s="476">
        <f t="shared" si="287"/>
        <v>0</v>
      </c>
      <c r="BI303" s="476">
        <f t="shared" si="287"/>
        <v>0</v>
      </c>
      <c r="BJ303" s="476">
        <f t="shared" si="287"/>
        <v>0</v>
      </c>
      <c r="BK303" s="476">
        <f t="shared" si="287"/>
        <v>0</v>
      </c>
      <c r="BL303" s="476">
        <f t="shared" si="287"/>
        <v>0</v>
      </c>
      <c r="BM303" s="476">
        <f t="shared" si="287"/>
        <v>0</v>
      </c>
      <c r="BN303" s="476">
        <f t="shared" si="287"/>
        <v>0</v>
      </c>
      <c r="BO303" s="476">
        <f t="shared" si="287"/>
        <v>0</v>
      </c>
      <c r="BP303" s="476">
        <f t="shared" si="287"/>
        <v>0</v>
      </c>
      <c r="BQ303" s="476">
        <f t="shared" si="286"/>
        <v>0</v>
      </c>
      <c r="BR303" s="476">
        <f t="shared" si="286"/>
        <v>0</v>
      </c>
      <c r="BS303" s="476">
        <f t="shared" si="286"/>
        <v>0</v>
      </c>
      <c r="BT303" s="476">
        <f t="shared" si="286"/>
        <v>0</v>
      </c>
      <c r="BU303" s="476">
        <f t="shared" si="286"/>
        <v>0</v>
      </c>
      <c r="BV303" s="476">
        <f t="shared" si="286"/>
        <v>0</v>
      </c>
      <c r="BW303" s="476">
        <f t="shared" si="286"/>
        <v>3.52</v>
      </c>
      <c r="BX303" s="476">
        <f t="shared" si="286"/>
        <v>293.60000000000002</v>
      </c>
      <c r="BY303" s="476">
        <f t="shared" si="286"/>
        <v>347.78</v>
      </c>
      <c r="BZ303" s="476">
        <f t="shared" si="286"/>
        <v>320.12</v>
      </c>
      <c r="CA303" s="476">
        <f t="shared" si="286"/>
        <v>364.58</v>
      </c>
      <c r="CB303" s="476">
        <f t="shared" si="286"/>
        <v>316.97000000000003</v>
      </c>
      <c r="CC303" s="476">
        <f t="shared" si="286"/>
        <v>364.43</v>
      </c>
      <c r="CD303" s="476">
        <f t="shared" si="286"/>
        <v>381.37</v>
      </c>
      <c r="CE303" s="476">
        <f t="shared" si="286"/>
        <v>368.03</v>
      </c>
      <c r="CF303" s="476">
        <f t="shared" si="286"/>
        <v>96.25</v>
      </c>
      <c r="CG303" s="476">
        <f t="shared" si="286"/>
        <v>0</v>
      </c>
      <c r="CH303" s="476">
        <f t="shared" si="286"/>
        <v>0</v>
      </c>
      <c r="CI303" s="476">
        <f t="shared" si="286"/>
        <v>0</v>
      </c>
      <c r="CJ303" s="476">
        <f t="shared" si="286"/>
        <v>0</v>
      </c>
      <c r="CK303" s="476">
        <f t="shared" si="286"/>
        <v>0</v>
      </c>
      <c r="CL303" s="476">
        <f t="shared" si="286"/>
        <v>0</v>
      </c>
      <c r="CM303" s="476">
        <f t="shared" si="286"/>
        <v>0</v>
      </c>
      <c r="CN303" s="476">
        <f t="shared" si="286"/>
        <v>0</v>
      </c>
      <c r="CO303" s="476">
        <f t="shared" si="286"/>
        <v>0</v>
      </c>
      <c r="CP303" s="476">
        <f t="shared" si="286"/>
        <v>0</v>
      </c>
      <c r="CQ303" s="476">
        <f t="shared" si="286"/>
        <v>0</v>
      </c>
      <c r="CR303" s="476">
        <f t="shared" si="286"/>
        <v>0</v>
      </c>
      <c r="CS303" s="476">
        <f t="shared" si="286"/>
        <v>0</v>
      </c>
      <c r="CT303" s="476">
        <f t="shared" si="286"/>
        <v>0</v>
      </c>
      <c r="CU303" s="476">
        <f t="shared" si="286"/>
        <v>0</v>
      </c>
      <c r="CV303" s="476">
        <f t="shared" si="286"/>
        <v>0</v>
      </c>
      <c r="CW303" s="476">
        <f t="shared" si="286"/>
        <v>0</v>
      </c>
      <c r="CX303" s="476">
        <f t="shared" si="286"/>
        <v>0</v>
      </c>
      <c r="CY303" s="476">
        <f t="shared" si="286"/>
        <v>0</v>
      </c>
      <c r="CZ303" s="476">
        <f t="shared" si="286"/>
        <v>0</v>
      </c>
      <c r="DA303" s="476">
        <f t="shared" si="286"/>
        <v>0</v>
      </c>
      <c r="DB303" s="476">
        <f t="shared" si="286"/>
        <v>0</v>
      </c>
      <c r="DC303" s="476">
        <f t="shared" si="286"/>
        <v>0</v>
      </c>
      <c r="DD303" s="476">
        <f t="shared" si="286"/>
        <v>0</v>
      </c>
      <c r="DE303" s="476">
        <f t="shared" si="286"/>
        <v>0</v>
      </c>
      <c r="DF303" s="476">
        <f t="shared" si="286"/>
        <v>0</v>
      </c>
      <c r="DG303" s="476">
        <f t="shared" si="286"/>
        <v>0</v>
      </c>
      <c r="DH303" s="476">
        <f t="shared" si="286"/>
        <v>0</v>
      </c>
      <c r="DI303" s="476">
        <f t="shared" si="286"/>
        <v>0</v>
      </c>
      <c r="DJ303" s="476">
        <f t="shared" si="286"/>
        <v>0</v>
      </c>
      <c r="DK303" s="476">
        <f t="shared" si="286"/>
        <v>0</v>
      </c>
      <c r="DL303" s="476">
        <f t="shared" si="286"/>
        <v>0</v>
      </c>
      <c r="DM303" s="476">
        <f t="shared" si="286"/>
        <v>0</v>
      </c>
      <c r="DN303" s="476">
        <f t="shared" si="286"/>
        <v>0</v>
      </c>
      <c r="DO303" s="476">
        <f t="shared" si="286"/>
        <v>0</v>
      </c>
      <c r="DP303" s="476">
        <f t="shared" si="286"/>
        <v>0</v>
      </c>
      <c r="DQ303" s="476">
        <f t="shared" si="286"/>
        <v>0</v>
      </c>
      <c r="DR303" s="476">
        <f t="shared" si="286"/>
        <v>0</v>
      </c>
      <c r="DS303" s="476">
        <f t="shared" si="286"/>
        <v>0</v>
      </c>
      <c r="DT303" s="476">
        <f t="shared" si="286"/>
        <v>0</v>
      </c>
      <c r="DU303" s="476">
        <f t="shared" si="286"/>
        <v>0</v>
      </c>
      <c r="DV303" s="476">
        <f t="shared" si="286"/>
        <v>0</v>
      </c>
      <c r="DW303" s="476">
        <f t="shared" si="286"/>
        <v>0</v>
      </c>
      <c r="DX303" s="476">
        <f t="shared" si="286"/>
        <v>0</v>
      </c>
      <c r="DY303" s="476">
        <f t="shared" si="286"/>
        <v>0</v>
      </c>
      <c r="DZ303" s="476">
        <f t="shared" si="286"/>
        <v>0</v>
      </c>
      <c r="EA303" s="476">
        <f t="shared" si="286"/>
        <v>0</v>
      </c>
      <c r="EB303" s="476">
        <f t="shared" ref="EB303:GB307" si="289">EB41-EB172</f>
        <v>0</v>
      </c>
      <c r="EC303" s="476">
        <f t="shared" si="289"/>
        <v>0</v>
      </c>
      <c r="ED303" s="476">
        <f t="shared" si="289"/>
        <v>0</v>
      </c>
      <c r="EE303" s="476">
        <f t="shared" si="289"/>
        <v>0</v>
      </c>
      <c r="EF303" s="476">
        <f t="shared" si="289"/>
        <v>0</v>
      </c>
      <c r="EG303" s="476">
        <f t="shared" si="289"/>
        <v>0</v>
      </c>
      <c r="EH303" s="476">
        <f t="shared" si="289"/>
        <v>0</v>
      </c>
      <c r="EI303" s="476">
        <f t="shared" si="289"/>
        <v>0</v>
      </c>
      <c r="EJ303" s="476">
        <f t="shared" si="289"/>
        <v>0</v>
      </c>
      <c r="EK303" s="476">
        <f t="shared" si="289"/>
        <v>0</v>
      </c>
      <c r="EL303" s="476">
        <f t="shared" si="289"/>
        <v>0</v>
      </c>
      <c r="EM303" s="476">
        <f t="shared" si="289"/>
        <v>0</v>
      </c>
      <c r="EN303" s="476">
        <f t="shared" si="289"/>
        <v>0</v>
      </c>
      <c r="EO303" s="476">
        <f t="shared" si="289"/>
        <v>0</v>
      </c>
      <c r="EP303" s="476">
        <f t="shared" si="289"/>
        <v>0</v>
      </c>
      <c r="EQ303" s="476">
        <f t="shared" si="289"/>
        <v>0</v>
      </c>
      <c r="ER303" s="476">
        <f t="shared" si="289"/>
        <v>0</v>
      </c>
      <c r="ES303" s="476">
        <f t="shared" si="289"/>
        <v>0</v>
      </c>
      <c r="ET303" s="476">
        <f t="shared" si="289"/>
        <v>0</v>
      </c>
      <c r="EU303" s="476">
        <f t="shared" si="289"/>
        <v>0</v>
      </c>
      <c r="EV303" s="476">
        <f t="shared" si="289"/>
        <v>0</v>
      </c>
      <c r="EW303" s="476">
        <f t="shared" si="289"/>
        <v>0</v>
      </c>
      <c r="EX303" s="476">
        <f t="shared" si="289"/>
        <v>0</v>
      </c>
      <c r="EY303" s="476">
        <f t="shared" si="289"/>
        <v>0</v>
      </c>
      <c r="EZ303" s="476">
        <f t="shared" si="289"/>
        <v>0</v>
      </c>
      <c r="FA303" s="476">
        <f t="shared" si="289"/>
        <v>0</v>
      </c>
      <c r="FB303" s="476">
        <f t="shared" si="289"/>
        <v>0</v>
      </c>
      <c r="FC303" s="476">
        <f t="shared" si="289"/>
        <v>0</v>
      </c>
      <c r="FD303" s="476">
        <f t="shared" si="289"/>
        <v>0</v>
      </c>
      <c r="FE303" s="476">
        <f t="shared" si="289"/>
        <v>0</v>
      </c>
      <c r="FF303" s="476">
        <f t="shared" si="289"/>
        <v>0</v>
      </c>
      <c r="FG303" s="476">
        <f t="shared" si="289"/>
        <v>0</v>
      </c>
      <c r="FH303" s="476">
        <f t="shared" si="289"/>
        <v>0</v>
      </c>
      <c r="FI303" s="476">
        <f t="shared" si="289"/>
        <v>0</v>
      </c>
      <c r="FJ303" s="476">
        <f t="shared" si="289"/>
        <v>0</v>
      </c>
      <c r="FK303" s="476">
        <f t="shared" si="289"/>
        <v>0</v>
      </c>
      <c r="FL303" s="476">
        <f t="shared" si="289"/>
        <v>0</v>
      </c>
      <c r="FM303" s="476">
        <f t="shared" si="289"/>
        <v>0</v>
      </c>
      <c r="FN303" s="476">
        <f t="shared" si="289"/>
        <v>0</v>
      </c>
      <c r="FO303" s="476">
        <f t="shared" si="289"/>
        <v>0</v>
      </c>
      <c r="FP303" s="476">
        <f t="shared" si="289"/>
        <v>0</v>
      </c>
      <c r="FQ303" s="476">
        <f t="shared" si="289"/>
        <v>0</v>
      </c>
      <c r="FR303" s="476">
        <f t="shared" si="289"/>
        <v>0</v>
      </c>
      <c r="FS303" s="476">
        <f t="shared" si="289"/>
        <v>0</v>
      </c>
      <c r="FT303" s="476">
        <f t="shared" si="289"/>
        <v>0</v>
      </c>
      <c r="FU303" s="476">
        <f t="shared" si="289"/>
        <v>0</v>
      </c>
      <c r="FV303" s="476">
        <f t="shared" si="289"/>
        <v>0</v>
      </c>
      <c r="FW303" s="476">
        <f t="shared" si="289"/>
        <v>0</v>
      </c>
      <c r="FX303" s="476">
        <f t="shared" si="289"/>
        <v>0</v>
      </c>
      <c r="FY303" s="476">
        <f t="shared" si="289"/>
        <v>0</v>
      </c>
      <c r="FZ303" s="476">
        <f t="shared" si="289"/>
        <v>0</v>
      </c>
      <c r="GA303" s="476">
        <f t="shared" si="289"/>
        <v>0</v>
      </c>
      <c r="GB303" s="476">
        <f t="shared" si="289"/>
        <v>0</v>
      </c>
    </row>
    <row r="304" spans="3:184" x14ac:dyDescent="0.35">
      <c r="C304" s="472">
        <f>'QUALIFIED ENGINES'!D43</f>
        <v>91492</v>
      </c>
      <c r="D304" s="476">
        <f t="shared" si="285"/>
        <v>0</v>
      </c>
      <c r="E304" s="476">
        <f t="shared" si="287"/>
        <v>0</v>
      </c>
      <c r="F304" s="476">
        <f t="shared" si="287"/>
        <v>0</v>
      </c>
      <c r="G304" s="476">
        <f t="shared" si="287"/>
        <v>0</v>
      </c>
      <c r="H304" s="476">
        <f t="shared" si="287"/>
        <v>0</v>
      </c>
      <c r="I304" s="476">
        <f t="shared" si="287"/>
        <v>0</v>
      </c>
      <c r="J304" s="476">
        <f t="shared" si="287"/>
        <v>0</v>
      </c>
      <c r="K304" s="476">
        <f t="shared" si="287"/>
        <v>0</v>
      </c>
      <c r="L304" s="476">
        <f t="shared" si="287"/>
        <v>0</v>
      </c>
      <c r="M304" s="476">
        <f t="shared" si="287"/>
        <v>0</v>
      </c>
      <c r="N304" s="476">
        <f t="shared" si="287"/>
        <v>0</v>
      </c>
      <c r="O304" s="476">
        <f t="shared" si="287"/>
        <v>178.37</v>
      </c>
      <c r="P304" s="476">
        <f t="shared" si="287"/>
        <v>295.18</v>
      </c>
      <c r="Q304" s="476">
        <f t="shared" si="287"/>
        <v>294.7</v>
      </c>
      <c r="R304" s="476">
        <f t="shared" si="287"/>
        <v>0</v>
      </c>
      <c r="S304" s="476">
        <f t="shared" si="287"/>
        <v>373.06</v>
      </c>
      <c r="T304" s="476">
        <f t="shared" si="287"/>
        <v>292.14999999999998</v>
      </c>
      <c r="U304" s="476">
        <f t="shared" si="287"/>
        <v>403.75</v>
      </c>
      <c r="V304" s="476">
        <f t="shared" si="287"/>
        <v>404.59</v>
      </c>
      <c r="W304" s="476">
        <f t="shared" si="287"/>
        <v>366.85</v>
      </c>
      <c r="X304" s="476">
        <f t="shared" si="287"/>
        <v>398.03</v>
      </c>
      <c r="Y304" s="476">
        <f t="shared" si="287"/>
        <v>352.38</v>
      </c>
      <c r="Z304" s="476">
        <f t="shared" si="287"/>
        <v>399.02</v>
      </c>
      <c r="AA304" s="476">
        <f t="shared" si="287"/>
        <v>318.12</v>
      </c>
      <c r="AB304" s="476">
        <f t="shared" si="287"/>
        <v>349.28</v>
      </c>
      <c r="AC304" s="476">
        <f t="shared" si="287"/>
        <v>477.1</v>
      </c>
      <c r="AD304" s="476">
        <f t="shared" si="287"/>
        <v>389.82</v>
      </c>
      <c r="AE304" s="476">
        <f t="shared" si="287"/>
        <v>408.46</v>
      </c>
      <c r="AF304" s="476">
        <f t="shared" si="287"/>
        <v>418.72</v>
      </c>
      <c r="AG304" s="476">
        <f t="shared" si="287"/>
        <v>168.62</v>
      </c>
      <c r="AH304" s="476">
        <f t="shared" si="287"/>
        <v>0</v>
      </c>
      <c r="AI304" s="476">
        <f t="shared" si="287"/>
        <v>0</v>
      </c>
      <c r="AJ304" s="476">
        <f t="shared" si="287"/>
        <v>0</v>
      </c>
      <c r="AK304" s="476">
        <f t="shared" si="287"/>
        <v>262.42</v>
      </c>
      <c r="AL304" s="476">
        <f t="shared" si="287"/>
        <v>302.95999999999998</v>
      </c>
      <c r="AM304" s="476">
        <f t="shared" si="287"/>
        <v>397.62</v>
      </c>
      <c r="AN304" s="476">
        <f t="shared" si="287"/>
        <v>345.41</v>
      </c>
      <c r="AO304" s="476">
        <f t="shared" si="287"/>
        <v>350.34</v>
      </c>
      <c r="AP304" s="476">
        <f t="shared" si="287"/>
        <v>327.73</v>
      </c>
      <c r="AQ304" s="476">
        <f t="shared" si="287"/>
        <v>158.62</v>
      </c>
      <c r="AR304" s="476">
        <f t="shared" si="287"/>
        <v>0</v>
      </c>
      <c r="AS304" s="476">
        <f t="shared" si="287"/>
        <v>0</v>
      </c>
      <c r="AT304" s="476">
        <f t="shared" si="287"/>
        <v>0</v>
      </c>
      <c r="AU304" s="476">
        <f t="shared" si="287"/>
        <v>0</v>
      </c>
      <c r="AV304" s="476">
        <f t="shared" si="287"/>
        <v>0</v>
      </c>
      <c r="AW304" s="476">
        <f t="shared" si="287"/>
        <v>0</v>
      </c>
      <c r="AX304" s="476">
        <f t="shared" si="287"/>
        <v>0</v>
      </c>
      <c r="AY304" s="476">
        <f t="shared" si="287"/>
        <v>0</v>
      </c>
      <c r="AZ304" s="476">
        <f t="shared" si="287"/>
        <v>0</v>
      </c>
      <c r="BA304" s="476">
        <f t="shared" si="287"/>
        <v>0</v>
      </c>
      <c r="BB304" s="476">
        <f t="shared" si="287"/>
        <v>0</v>
      </c>
      <c r="BC304" s="476">
        <f t="shared" si="287"/>
        <v>0</v>
      </c>
      <c r="BD304" s="476">
        <f t="shared" si="287"/>
        <v>0</v>
      </c>
      <c r="BE304" s="476">
        <f t="shared" si="287"/>
        <v>0</v>
      </c>
      <c r="BF304" s="476">
        <f t="shared" si="287"/>
        <v>0</v>
      </c>
      <c r="BG304" s="476">
        <f t="shared" si="287"/>
        <v>0</v>
      </c>
      <c r="BH304" s="476">
        <f t="shared" si="287"/>
        <v>0</v>
      </c>
      <c r="BI304" s="476">
        <f t="shared" si="287"/>
        <v>0</v>
      </c>
      <c r="BJ304" s="476">
        <f t="shared" si="287"/>
        <v>0.78</v>
      </c>
      <c r="BK304" s="476">
        <f t="shared" si="287"/>
        <v>0</v>
      </c>
      <c r="BL304" s="476">
        <f t="shared" si="287"/>
        <v>0</v>
      </c>
      <c r="BM304" s="476">
        <f t="shared" si="287"/>
        <v>0</v>
      </c>
      <c r="BN304" s="476">
        <f t="shared" si="287"/>
        <v>0</v>
      </c>
      <c r="BO304" s="476">
        <f t="shared" si="287"/>
        <v>0</v>
      </c>
      <c r="BP304" s="476">
        <f t="shared" si="287"/>
        <v>64.7</v>
      </c>
      <c r="BQ304" s="476">
        <f t="shared" si="286"/>
        <v>74.45</v>
      </c>
      <c r="BR304" s="476">
        <f t="shared" si="286"/>
        <v>132.47</v>
      </c>
      <c r="BS304" s="476">
        <f t="shared" si="286"/>
        <v>267.62</v>
      </c>
      <c r="BT304" s="476">
        <f t="shared" si="286"/>
        <v>198.4</v>
      </c>
      <c r="BU304" s="476">
        <f t="shared" si="286"/>
        <v>222.53</v>
      </c>
      <c r="BV304" s="476">
        <f t="shared" si="286"/>
        <v>36.82</v>
      </c>
      <c r="BW304" s="476">
        <f t="shared" si="286"/>
        <v>0</v>
      </c>
      <c r="BX304" s="476">
        <f t="shared" si="286"/>
        <v>0</v>
      </c>
      <c r="BY304" s="476">
        <f t="shared" si="286"/>
        <v>0</v>
      </c>
      <c r="BZ304" s="476">
        <f t="shared" si="286"/>
        <v>0</v>
      </c>
      <c r="CA304" s="476">
        <f t="shared" si="286"/>
        <v>0</v>
      </c>
      <c r="CB304" s="476">
        <f t="shared" si="286"/>
        <v>0</v>
      </c>
      <c r="CC304" s="476">
        <f t="shared" si="286"/>
        <v>0</v>
      </c>
      <c r="CD304" s="476">
        <f t="shared" si="286"/>
        <v>0</v>
      </c>
      <c r="CE304" s="476">
        <f t="shared" si="286"/>
        <v>0</v>
      </c>
      <c r="CF304" s="476">
        <f t="shared" si="286"/>
        <v>0</v>
      </c>
      <c r="CG304" s="476">
        <f t="shared" si="286"/>
        <v>0</v>
      </c>
      <c r="CH304" s="476">
        <f t="shared" si="286"/>
        <v>0</v>
      </c>
      <c r="CI304" s="476">
        <f t="shared" si="286"/>
        <v>0</v>
      </c>
      <c r="CJ304" s="476">
        <f t="shared" si="286"/>
        <v>0</v>
      </c>
      <c r="CK304" s="476">
        <f t="shared" si="286"/>
        <v>0</v>
      </c>
      <c r="CL304" s="476">
        <f t="shared" si="286"/>
        <v>0</v>
      </c>
      <c r="CM304" s="476">
        <f t="shared" si="286"/>
        <v>0</v>
      </c>
      <c r="CN304" s="476">
        <f t="shared" si="286"/>
        <v>0</v>
      </c>
      <c r="CO304" s="476">
        <f t="shared" si="286"/>
        <v>0</v>
      </c>
      <c r="CP304" s="476">
        <f t="shared" si="286"/>
        <v>0</v>
      </c>
      <c r="CQ304" s="476">
        <f t="shared" si="286"/>
        <v>0</v>
      </c>
      <c r="CR304" s="476">
        <f t="shared" si="286"/>
        <v>0</v>
      </c>
      <c r="CS304" s="476">
        <f t="shared" si="286"/>
        <v>0</v>
      </c>
      <c r="CT304" s="476">
        <f t="shared" si="286"/>
        <v>0</v>
      </c>
      <c r="CU304" s="476">
        <f t="shared" si="286"/>
        <v>0</v>
      </c>
      <c r="CV304" s="476">
        <f t="shared" si="286"/>
        <v>0</v>
      </c>
      <c r="CW304" s="476">
        <f t="shared" si="286"/>
        <v>0</v>
      </c>
      <c r="CX304" s="476">
        <f t="shared" si="286"/>
        <v>0</v>
      </c>
      <c r="CY304" s="476">
        <f t="shared" si="286"/>
        <v>0</v>
      </c>
      <c r="CZ304" s="476">
        <f t="shared" si="286"/>
        <v>0</v>
      </c>
      <c r="DA304" s="476">
        <f t="shared" si="286"/>
        <v>0</v>
      </c>
      <c r="DB304" s="476">
        <f t="shared" si="286"/>
        <v>0</v>
      </c>
      <c r="DC304" s="476">
        <f t="shared" si="286"/>
        <v>0</v>
      </c>
      <c r="DD304" s="476">
        <f t="shared" si="286"/>
        <v>0</v>
      </c>
      <c r="DE304" s="476">
        <f t="shared" si="286"/>
        <v>0</v>
      </c>
      <c r="DF304" s="476">
        <f t="shared" si="286"/>
        <v>0</v>
      </c>
      <c r="DG304" s="476">
        <f t="shared" si="286"/>
        <v>0</v>
      </c>
      <c r="DH304" s="476">
        <f t="shared" si="286"/>
        <v>0</v>
      </c>
      <c r="DI304" s="476">
        <f t="shared" si="286"/>
        <v>0</v>
      </c>
      <c r="DJ304" s="476">
        <f t="shared" si="286"/>
        <v>0</v>
      </c>
      <c r="DK304" s="476">
        <f t="shared" si="286"/>
        <v>0</v>
      </c>
      <c r="DL304" s="476">
        <f t="shared" si="286"/>
        <v>0</v>
      </c>
      <c r="DM304" s="476">
        <f t="shared" si="286"/>
        <v>0</v>
      </c>
      <c r="DN304" s="476">
        <f t="shared" si="286"/>
        <v>0</v>
      </c>
      <c r="DO304" s="476">
        <f t="shared" si="286"/>
        <v>0</v>
      </c>
      <c r="DP304" s="476">
        <f t="shared" si="286"/>
        <v>0</v>
      </c>
      <c r="DQ304" s="476">
        <f t="shared" si="286"/>
        <v>0</v>
      </c>
      <c r="DR304" s="476">
        <f t="shared" si="286"/>
        <v>0</v>
      </c>
      <c r="DS304" s="476">
        <f t="shared" si="286"/>
        <v>0</v>
      </c>
      <c r="DT304" s="476">
        <f t="shared" si="286"/>
        <v>0</v>
      </c>
      <c r="DU304" s="476">
        <f t="shared" si="286"/>
        <v>0</v>
      </c>
      <c r="DV304" s="476">
        <f t="shared" si="286"/>
        <v>0</v>
      </c>
      <c r="DW304" s="476">
        <f t="shared" si="286"/>
        <v>0</v>
      </c>
      <c r="DX304" s="476">
        <f t="shared" si="286"/>
        <v>0</v>
      </c>
      <c r="DY304" s="476">
        <f t="shared" si="286"/>
        <v>0</v>
      </c>
      <c r="DZ304" s="476">
        <f t="shared" si="286"/>
        <v>0</v>
      </c>
      <c r="EA304" s="476">
        <f t="shared" si="286"/>
        <v>0</v>
      </c>
      <c r="EB304" s="476">
        <f t="shared" si="289"/>
        <v>0</v>
      </c>
      <c r="EC304" s="476">
        <f t="shared" si="289"/>
        <v>0</v>
      </c>
      <c r="ED304" s="476">
        <f t="shared" si="289"/>
        <v>0</v>
      </c>
      <c r="EE304" s="476">
        <f t="shared" si="289"/>
        <v>0</v>
      </c>
      <c r="EF304" s="476">
        <f t="shared" si="289"/>
        <v>0</v>
      </c>
      <c r="EG304" s="476">
        <f t="shared" si="289"/>
        <v>0</v>
      </c>
      <c r="EH304" s="476">
        <f t="shared" si="289"/>
        <v>0</v>
      </c>
      <c r="EI304" s="476">
        <f t="shared" si="289"/>
        <v>0</v>
      </c>
      <c r="EJ304" s="476">
        <f t="shared" si="289"/>
        <v>0</v>
      </c>
      <c r="EK304" s="476">
        <f t="shared" si="289"/>
        <v>0</v>
      </c>
      <c r="EL304" s="476">
        <f t="shared" si="289"/>
        <v>0</v>
      </c>
      <c r="EM304" s="476">
        <f t="shared" si="289"/>
        <v>0</v>
      </c>
      <c r="EN304" s="476">
        <f t="shared" si="289"/>
        <v>0</v>
      </c>
      <c r="EO304" s="476">
        <f t="shared" si="289"/>
        <v>0</v>
      </c>
      <c r="EP304" s="476">
        <f t="shared" si="289"/>
        <v>0</v>
      </c>
      <c r="EQ304" s="476">
        <f t="shared" si="289"/>
        <v>0</v>
      </c>
      <c r="ER304" s="476">
        <f t="shared" si="289"/>
        <v>0</v>
      </c>
      <c r="ES304" s="476">
        <f t="shared" si="289"/>
        <v>0</v>
      </c>
      <c r="ET304" s="476">
        <f t="shared" si="289"/>
        <v>0</v>
      </c>
      <c r="EU304" s="476">
        <f t="shared" si="289"/>
        <v>0</v>
      </c>
      <c r="EV304" s="476">
        <f t="shared" si="289"/>
        <v>0</v>
      </c>
      <c r="EW304" s="476">
        <f t="shared" si="289"/>
        <v>0</v>
      </c>
      <c r="EX304" s="476">
        <f t="shared" si="289"/>
        <v>0</v>
      </c>
      <c r="EY304" s="476">
        <f t="shared" si="289"/>
        <v>0</v>
      </c>
      <c r="EZ304" s="476">
        <f t="shared" si="289"/>
        <v>0</v>
      </c>
      <c r="FA304" s="476">
        <f t="shared" si="289"/>
        <v>0</v>
      </c>
      <c r="FB304" s="476">
        <f t="shared" si="289"/>
        <v>0</v>
      </c>
      <c r="FC304" s="476">
        <f t="shared" si="289"/>
        <v>0</v>
      </c>
      <c r="FD304" s="476">
        <f t="shared" si="289"/>
        <v>0</v>
      </c>
      <c r="FE304" s="476">
        <f t="shared" si="289"/>
        <v>0</v>
      </c>
      <c r="FF304" s="476">
        <f t="shared" si="289"/>
        <v>0</v>
      </c>
      <c r="FG304" s="476">
        <f t="shared" si="289"/>
        <v>0</v>
      </c>
      <c r="FH304" s="476">
        <f t="shared" si="289"/>
        <v>0</v>
      </c>
      <c r="FI304" s="476">
        <f t="shared" si="289"/>
        <v>0</v>
      </c>
      <c r="FJ304" s="476">
        <f t="shared" si="289"/>
        <v>0</v>
      </c>
      <c r="FK304" s="476">
        <f t="shared" si="289"/>
        <v>0</v>
      </c>
      <c r="FL304" s="476">
        <f t="shared" si="289"/>
        <v>0</v>
      </c>
      <c r="FM304" s="476">
        <f t="shared" si="289"/>
        <v>0</v>
      </c>
      <c r="FN304" s="476">
        <f t="shared" si="289"/>
        <v>0</v>
      </c>
      <c r="FO304" s="476">
        <f t="shared" si="289"/>
        <v>0</v>
      </c>
      <c r="FP304" s="476">
        <f t="shared" si="289"/>
        <v>0</v>
      </c>
      <c r="FQ304" s="476">
        <f t="shared" si="289"/>
        <v>0</v>
      </c>
      <c r="FR304" s="476">
        <f t="shared" si="289"/>
        <v>0</v>
      </c>
      <c r="FS304" s="476">
        <f t="shared" si="289"/>
        <v>0</v>
      </c>
      <c r="FT304" s="476">
        <f t="shared" si="289"/>
        <v>0</v>
      </c>
      <c r="FU304" s="476">
        <f t="shared" si="289"/>
        <v>0</v>
      </c>
      <c r="FV304" s="476">
        <f t="shared" si="289"/>
        <v>0</v>
      </c>
      <c r="FW304" s="476">
        <f t="shared" si="289"/>
        <v>0</v>
      </c>
      <c r="FX304" s="476">
        <f t="shared" si="289"/>
        <v>0</v>
      </c>
      <c r="FY304" s="476">
        <f t="shared" si="289"/>
        <v>0</v>
      </c>
      <c r="FZ304" s="476">
        <f t="shared" si="289"/>
        <v>0</v>
      </c>
      <c r="GA304" s="476">
        <f t="shared" si="289"/>
        <v>0</v>
      </c>
      <c r="GB304" s="476">
        <f t="shared" si="289"/>
        <v>0</v>
      </c>
    </row>
    <row r="305" spans="3:184" x14ac:dyDescent="0.35">
      <c r="C305" s="472">
        <f>'QUALIFIED ENGINES'!D44</f>
        <v>91490</v>
      </c>
      <c r="D305" s="476">
        <f t="shared" si="285"/>
        <v>0</v>
      </c>
      <c r="E305" s="476">
        <f t="shared" si="287"/>
        <v>0</v>
      </c>
      <c r="F305" s="476">
        <f t="shared" si="287"/>
        <v>0</v>
      </c>
      <c r="G305" s="476">
        <f t="shared" si="287"/>
        <v>0</v>
      </c>
      <c r="H305" s="476">
        <f t="shared" si="287"/>
        <v>0</v>
      </c>
      <c r="I305" s="476">
        <f t="shared" si="287"/>
        <v>0</v>
      </c>
      <c r="J305" s="476">
        <f t="shared" si="287"/>
        <v>0</v>
      </c>
      <c r="K305" s="476">
        <f t="shared" si="287"/>
        <v>0</v>
      </c>
      <c r="L305" s="476">
        <f t="shared" si="287"/>
        <v>0</v>
      </c>
      <c r="M305" s="476">
        <f t="shared" si="287"/>
        <v>0</v>
      </c>
      <c r="N305" s="476">
        <f t="shared" si="287"/>
        <v>0</v>
      </c>
      <c r="O305" s="476">
        <f t="shared" si="287"/>
        <v>178.37</v>
      </c>
      <c r="P305" s="476">
        <f t="shared" si="287"/>
        <v>295.18</v>
      </c>
      <c r="Q305" s="476">
        <f t="shared" si="287"/>
        <v>294.7</v>
      </c>
      <c r="R305" s="476">
        <f t="shared" si="287"/>
        <v>0</v>
      </c>
      <c r="S305" s="476">
        <f t="shared" si="287"/>
        <v>373.06</v>
      </c>
      <c r="T305" s="476">
        <f t="shared" si="287"/>
        <v>292.14999999999998</v>
      </c>
      <c r="U305" s="476">
        <f t="shared" si="287"/>
        <v>403.75</v>
      </c>
      <c r="V305" s="476">
        <f t="shared" si="287"/>
        <v>404.59</v>
      </c>
      <c r="W305" s="476">
        <f t="shared" si="287"/>
        <v>366.85</v>
      </c>
      <c r="X305" s="476">
        <f t="shared" si="287"/>
        <v>398.03</v>
      </c>
      <c r="Y305" s="476">
        <f t="shared" si="287"/>
        <v>352.38</v>
      </c>
      <c r="Z305" s="476">
        <f t="shared" si="287"/>
        <v>399.02</v>
      </c>
      <c r="AA305" s="476">
        <f t="shared" si="287"/>
        <v>318.12</v>
      </c>
      <c r="AB305" s="476">
        <f t="shared" si="287"/>
        <v>349.28</v>
      </c>
      <c r="AC305" s="476">
        <f t="shared" si="287"/>
        <v>477.1</v>
      </c>
      <c r="AD305" s="476">
        <f t="shared" si="287"/>
        <v>389.82</v>
      </c>
      <c r="AE305" s="476">
        <f t="shared" si="287"/>
        <v>408.46</v>
      </c>
      <c r="AF305" s="476">
        <f t="shared" si="287"/>
        <v>418.72</v>
      </c>
      <c r="AG305" s="476">
        <f t="shared" si="287"/>
        <v>179.57</v>
      </c>
      <c r="AH305" s="476">
        <f t="shared" si="287"/>
        <v>0</v>
      </c>
      <c r="AI305" s="476">
        <f t="shared" si="287"/>
        <v>0</v>
      </c>
      <c r="AJ305" s="476">
        <f t="shared" si="287"/>
        <v>0</v>
      </c>
      <c r="AK305" s="476">
        <f t="shared" si="287"/>
        <v>262.42</v>
      </c>
      <c r="AL305" s="476">
        <f t="shared" si="287"/>
        <v>302.95999999999998</v>
      </c>
      <c r="AM305" s="476">
        <f t="shared" si="287"/>
        <v>397.62</v>
      </c>
      <c r="AN305" s="476">
        <f t="shared" si="287"/>
        <v>345.41</v>
      </c>
      <c r="AO305" s="476">
        <f t="shared" si="287"/>
        <v>350.34</v>
      </c>
      <c r="AP305" s="476">
        <f t="shared" si="287"/>
        <v>327.73</v>
      </c>
      <c r="AQ305" s="476">
        <f t="shared" si="287"/>
        <v>158.62</v>
      </c>
      <c r="AR305" s="476">
        <f t="shared" si="287"/>
        <v>0</v>
      </c>
      <c r="AS305" s="476">
        <f t="shared" si="287"/>
        <v>0</v>
      </c>
      <c r="AT305" s="476">
        <f t="shared" si="287"/>
        <v>0</v>
      </c>
      <c r="AU305" s="476">
        <f t="shared" si="287"/>
        <v>0</v>
      </c>
      <c r="AV305" s="476">
        <f t="shared" si="287"/>
        <v>0</v>
      </c>
      <c r="AW305" s="476">
        <f t="shared" si="287"/>
        <v>0</v>
      </c>
      <c r="AX305" s="476">
        <f t="shared" si="287"/>
        <v>0</v>
      </c>
      <c r="AY305" s="476">
        <f t="shared" si="287"/>
        <v>0</v>
      </c>
      <c r="AZ305" s="476">
        <f t="shared" si="287"/>
        <v>0</v>
      </c>
      <c r="BA305" s="476">
        <f t="shared" si="287"/>
        <v>0</v>
      </c>
      <c r="BB305" s="476">
        <f t="shared" si="287"/>
        <v>0</v>
      </c>
      <c r="BC305" s="476">
        <f t="shared" si="287"/>
        <v>0</v>
      </c>
      <c r="BD305" s="476">
        <f t="shared" si="287"/>
        <v>0</v>
      </c>
      <c r="BE305" s="476">
        <f t="shared" si="287"/>
        <v>0</v>
      </c>
      <c r="BF305" s="476">
        <f t="shared" si="287"/>
        <v>0</v>
      </c>
      <c r="BG305" s="476">
        <f t="shared" si="287"/>
        <v>0</v>
      </c>
      <c r="BH305" s="476">
        <f t="shared" si="287"/>
        <v>0</v>
      </c>
      <c r="BI305" s="476">
        <f t="shared" si="287"/>
        <v>0</v>
      </c>
      <c r="BJ305" s="476">
        <f t="shared" si="287"/>
        <v>0.78</v>
      </c>
      <c r="BK305" s="476">
        <f t="shared" si="287"/>
        <v>0</v>
      </c>
      <c r="BL305" s="476">
        <f t="shared" si="287"/>
        <v>0</v>
      </c>
      <c r="BM305" s="476">
        <f t="shared" si="287"/>
        <v>0</v>
      </c>
      <c r="BN305" s="476">
        <f t="shared" si="287"/>
        <v>0</v>
      </c>
      <c r="BO305" s="476">
        <f t="shared" si="287"/>
        <v>0</v>
      </c>
      <c r="BP305" s="476">
        <f t="shared" ref="BP305:EA308" si="290">BP43-BP174</f>
        <v>64.7</v>
      </c>
      <c r="BQ305" s="476">
        <f t="shared" si="290"/>
        <v>74.45</v>
      </c>
      <c r="BR305" s="476">
        <f t="shared" si="290"/>
        <v>132.47</v>
      </c>
      <c r="BS305" s="476">
        <f t="shared" si="290"/>
        <v>267.62</v>
      </c>
      <c r="BT305" s="476">
        <f t="shared" si="290"/>
        <v>198.4</v>
      </c>
      <c r="BU305" s="476">
        <f t="shared" si="290"/>
        <v>222.53</v>
      </c>
      <c r="BV305" s="476">
        <f t="shared" si="290"/>
        <v>188.93</v>
      </c>
      <c r="BW305" s="476">
        <f t="shared" si="290"/>
        <v>227.79</v>
      </c>
      <c r="BX305" s="476">
        <f t="shared" si="290"/>
        <v>260.76</v>
      </c>
      <c r="BY305" s="476">
        <f t="shared" si="290"/>
        <v>288.39</v>
      </c>
      <c r="BZ305" s="476">
        <f t="shared" si="290"/>
        <v>310.06</v>
      </c>
      <c r="CA305" s="476">
        <f t="shared" si="290"/>
        <v>336.75</v>
      </c>
      <c r="CB305" s="476">
        <f t="shared" si="290"/>
        <v>334.85</v>
      </c>
      <c r="CC305" s="476">
        <f t="shared" si="290"/>
        <v>357.25</v>
      </c>
      <c r="CD305" s="476">
        <f t="shared" si="290"/>
        <v>371.66</v>
      </c>
      <c r="CE305" s="476">
        <f t="shared" si="290"/>
        <v>374.09</v>
      </c>
      <c r="CF305" s="476">
        <f t="shared" si="290"/>
        <v>379.94</v>
      </c>
      <c r="CG305" s="476">
        <f t="shared" si="290"/>
        <v>392.56</v>
      </c>
      <c r="CH305" s="476">
        <f t="shared" si="290"/>
        <v>395.22</v>
      </c>
      <c r="CI305" s="476">
        <f t="shared" si="290"/>
        <v>207.98</v>
      </c>
      <c r="CJ305" s="476">
        <f t="shared" si="290"/>
        <v>316.01</v>
      </c>
      <c r="CK305" s="476">
        <f t="shared" si="290"/>
        <v>0</v>
      </c>
      <c r="CL305" s="476">
        <f t="shared" si="290"/>
        <v>0</v>
      </c>
      <c r="CM305" s="476">
        <f t="shared" si="290"/>
        <v>252.86</v>
      </c>
      <c r="CN305" s="476">
        <f t="shared" si="290"/>
        <v>391.84</v>
      </c>
      <c r="CO305" s="476">
        <f t="shared" si="290"/>
        <v>349.43</v>
      </c>
      <c r="CP305" s="476">
        <f t="shared" si="290"/>
        <v>386.78</v>
      </c>
      <c r="CQ305" s="476">
        <f t="shared" si="290"/>
        <v>249.02</v>
      </c>
      <c r="CR305" s="476">
        <f t="shared" si="290"/>
        <v>0</v>
      </c>
      <c r="CS305" s="476">
        <f t="shared" si="290"/>
        <v>0</v>
      </c>
      <c r="CT305" s="476">
        <f t="shared" si="290"/>
        <v>0</v>
      </c>
      <c r="CU305" s="476">
        <f t="shared" si="290"/>
        <v>0</v>
      </c>
      <c r="CV305" s="476">
        <f t="shared" si="290"/>
        <v>304.5</v>
      </c>
      <c r="CW305" s="476">
        <f t="shared" si="290"/>
        <v>379.17</v>
      </c>
      <c r="CX305" s="476">
        <f t="shared" si="290"/>
        <v>347.48</v>
      </c>
      <c r="CY305" s="476">
        <f t="shared" si="290"/>
        <v>339.61</v>
      </c>
      <c r="CZ305" s="476">
        <f t="shared" si="290"/>
        <v>44.29</v>
      </c>
      <c r="DA305" s="476">
        <f t="shared" si="290"/>
        <v>0</v>
      </c>
      <c r="DB305" s="476">
        <f t="shared" si="290"/>
        <v>0</v>
      </c>
      <c r="DC305" s="476">
        <f t="shared" si="290"/>
        <v>0</v>
      </c>
      <c r="DD305" s="476">
        <f t="shared" si="290"/>
        <v>0</v>
      </c>
      <c r="DE305" s="476">
        <f t="shared" si="290"/>
        <v>0</v>
      </c>
      <c r="DF305" s="476">
        <f t="shared" si="290"/>
        <v>0</v>
      </c>
      <c r="DG305" s="476">
        <f t="shared" si="290"/>
        <v>0</v>
      </c>
      <c r="DH305" s="476">
        <f t="shared" si="290"/>
        <v>0</v>
      </c>
      <c r="DI305" s="476">
        <f t="shared" si="290"/>
        <v>0</v>
      </c>
      <c r="DJ305" s="476">
        <f t="shared" si="290"/>
        <v>0</v>
      </c>
      <c r="DK305" s="476">
        <f t="shared" si="290"/>
        <v>0</v>
      </c>
      <c r="DL305" s="476">
        <f t="shared" si="290"/>
        <v>0</v>
      </c>
      <c r="DM305" s="476">
        <f t="shared" si="290"/>
        <v>0</v>
      </c>
      <c r="DN305" s="476">
        <f t="shared" si="290"/>
        <v>0</v>
      </c>
      <c r="DO305" s="476">
        <f t="shared" si="290"/>
        <v>0</v>
      </c>
      <c r="DP305" s="476">
        <f t="shared" si="290"/>
        <v>0</v>
      </c>
      <c r="DQ305" s="476">
        <f t="shared" si="290"/>
        <v>0</v>
      </c>
      <c r="DR305" s="476">
        <f t="shared" si="290"/>
        <v>0</v>
      </c>
      <c r="DS305" s="476">
        <f t="shared" si="290"/>
        <v>0</v>
      </c>
      <c r="DT305" s="476">
        <f t="shared" si="290"/>
        <v>0</v>
      </c>
      <c r="DU305" s="476">
        <f t="shared" si="290"/>
        <v>0</v>
      </c>
      <c r="DV305" s="476">
        <f t="shared" si="290"/>
        <v>0</v>
      </c>
      <c r="DW305" s="476">
        <f t="shared" si="290"/>
        <v>0</v>
      </c>
      <c r="DX305" s="476">
        <f t="shared" si="290"/>
        <v>0</v>
      </c>
      <c r="DY305" s="476">
        <f t="shared" si="290"/>
        <v>0</v>
      </c>
      <c r="DZ305" s="476">
        <f t="shared" si="290"/>
        <v>0</v>
      </c>
      <c r="EA305" s="476">
        <f t="shared" si="290"/>
        <v>0</v>
      </c>
      <c r="EB305" s="476">
        <f t="shared" si="289"/>
        <v>0</v>
      </c>
      <c r="EC305" s="476">
        <f t="shared" si="289"/>
        <v>0</v>
      </c>
      <c r="ED305" s="476">
        <f t="shared" si="289"/>
        <v>0</v>
      </c>
      <c r="EE305" s="476">
        <f t="shared" si="289"/>
        <v>0</v>
      </c>
      <c r="EF305" s="476">
        <f t="shared" si="289"/>
        <v>0</v>
      </c>
      <c r="EG305" s="476">
        <f t="shared" si="289"/>
        <v>0</v>
      </c>
      <c r="EH305" s="476">
        <f t="shared" si="289"/>
        <v>0</v>
      </c>
      <c r="EI305" s="476">
        <f t="shared" si="289"/>
        <v>0</v>
      </c>
      <c r="EJ305" s="476">
        <f t="shared" si="289"/>
        <v>0</v>
      </c>
      <c r="EK305" s="476">
        <f t="shared" si="289"/>
        <v>0</v>
      </c>
      <c r="EL305" s="476">
        <f t="shared" si="289"/>
        <v>0</v>
      </c>
      <c r="EM305" s="476">
        <f t="shared" si="289"/>
        <v>0</v>
      </c>
      <c r="EN305" s="476">
        <f t="shared" si="289"/>
        <v>0</v>
      </c>
      <c r="EO305" s="476">
        <f t="shared" si="289"/>
        <v>0</v>
      </c>
      <c r="EP305" s="476">
        <f t="shared" si="289"/>
        <v>0</v>
      </c>
      <c r="EQ305" s="476">
        <f t="shared" si="289"/>
        <v>0</v>
      </c>
      <c r="ER305" s="476">
        <f t="shared" si="289"/>
        <v>0</v>
      </c>
      <c r="ES305" s="476">
        <f t="shared" si="289"/>
        <v>0</v>
      </c>
      <c r="ET305" s="476">
        <f t="shared" si="289"/>
        <v>0</v>
      </c>
      <c r="EU305" s="476">
        <f t="shared" si="289"/>
        <v>0</v>
      </c>
      <c r="EV305" s="476">
        <f t="shared" si="289"/>
        <v>0</v>
      </c>
      <c r="EW305" s="476">
        <f t="shared" si="289"/>
        <v>0</v>
      </c>
      <c r="EX305" s="476">
        <f t="shared" si="289"/>
        <v>0</v>
      </c>
      <c r="EY305" s="476">
        <f t="shared" si="289"/>
        <v>0</v>
      </c>
      <c r="EZ305" s="476">
        <f t="shared" si="289"/>
        <v>0</v>
      </c>
      <c r="FA305" s="476">
        <f t="shared" si="289"/>
        <v>0</v>
      </c>
      <c r="FB305" s="476">
        <f t="shared" si="289"/>
        <v>0</v>
      </c>
      <c r="FC305" s="476">
        <f t="shared" si="289"/>
        <v>0</v>
      </c>
      <c r="FD305" s="476">
        <f t="shared" si="289"/>
        <v>0</v>
      </c>
      <c r="FE305" s="476">
        <f t="shared" si="289"/>
        <v>0</v>
      </c>
      <c r="FF305" s="476">
        <f t="shared" si="289"/>
        <v>0</v>
      </c>
      <c r="FG305" s="476">
        <f t="shared" si="289"/>
        <v>0</v>
      </c>
      <c r="FH305" s="476">
        <f t="shared" si="289"/>
        <v>0</v>
      </c>
      <c r="FI305" s="476">
        <f t="shared" si="289"/>
        <v>0</v>
      </c>
      <c r="FJ305" s="476">
        <f t="shared" si="289"/>
        <v>0</v>
      </c>
      <c r="FK305" s="476">
        <f t="shared" si="289"/>
        <v>0</v>
      </c>
      <c r="FL305" s="476">
        <f t="shared" si="289"/>
        <v>0</v>
      </c>
      <c r="FM305" s="476">
        <f t="shared" si="289"/>
        <v>0</v>
      </c>
      <c r="FN305" s="476">
        <f t="shared" si="289"/>
        <v>0</v>
      </c>
      <c r="FO305" s="476">
        <f t="shared" si="289"/>
        <v>0</v>
      </c>
      <c r="FP305" s="476">
        <f t="shared" si="289"/>
        <v>0</v>
      </c>
      <c r="FQ305" s="476">
        <f t="shared" si="289"/>
        <v>0</v>
      </c>
      <c r="FR305" s="476">
        <f t="shared" si="289"/>
        <v>0</v>
      </c>
      <c r="FS305" s="476">
        <f t="shared" si="289"/>
        <v>0</v>
      </c>
      <c r="FT305" s="476">
        <f t="shared" si="289"/>
        <v>0</v>
      </c>
      <c r="FU305" s="476">
        <f t="shared" si="289"/>
        <v>0</v>
      </c>
      <c r="FV305" s="476">
        <f t="shared" si="289"/>
        <v>0</v>
      </c>
      <c r="FW305" s="476">
        <f t="shared" si="289"/>
        <v>0</v>
      </c>
      <c r="FX305" s="476">
        <f t="shared" si="289"/>
        <v>0</v>
      </c>
      <c r="FY305" s="476">
        <f t="shared" si="289"/>
        <v>0</v>
      </c>
      <c r="FZ305" s="476">
        <f t="shared" si="289"/>
        <v>0</v>
      </c>
      <c r="GA305" s="476">
        <f t="shared" si="289"/>
        <v>0</v>
      </c>
      <c r="GB305" s="476">
        <f t="shared" si="289"/>
        <v>0</v>
      </c>
    </row>
    <row r="306" spans="3:184" x14ac:dyDescent="0.35">
      <c r="C306" s="472">
        <f>'QUALIFIED ENGINES'!D45</f>
        <v>91493</v>
      </c>
      <c r="D306" s="476">
        <f t="shared" si="285"/>
        <v>0</v>
      </c>
      <c r="E306" s="476">
        <f t="shared" ref="E306:BP309" si="291">E44-E175</f>
        <v>0</v>
      </c>
      <c r="F306" s="476">
        <f t="shared" si="291"/>
        <v>0</v>
      </c>
      <c r="G306" s="476">
        <f t="shared" si="291"/>
        <v>0</v>
      </c>
      <c r="H306" s="476">
        <f t="shared" si="291"/>
        <v>0</v>
      </c>
      <c r="I306" s="476">
        <f t="shared" si="291"/>
        <v>0</v>
      </c>
      <c r="J306" s="476">
        <f t="shared" si="291"/>
        <v>0</v>
      </c>
      <c r="K306" s="476">
        <f t="shared" si="291"/>
        <v>0</v>
      </c>
      <c r="L306" s="476">
        <f t="shared" si="291"/>
        <v>0</v>
      </c>
      <c r="M306" s="476">
        <f t="shared" si="291"/>
        <v>0</v>
      </c>
      <c r="N306" s="476">
        <f t="shared" si="291"/>
        <v>0</v>
      </c>
      <c r="O306" s="476">
        <f t="shared" si="291"/>
        <v>178.37</v>
      </c>
      <c r="P306" s="476">
        <f t="shared" si="291"/>
        <v>295.18</v>
      </c>
      <c r="Q306" s="476">
        <f t="shared" si="291"/>
        <v>294.7</v>
      </c>
      <c r="R306" s="476">
        <f t="shared" si="291"/>
        <v>0</v>
      </c>
      <c r="S306" s="476">
        <f t="shared" si="291"/>
        <v>373.06</v>
      </c>
      <c r="T306" s="476">
        <f t="shared" si="291"/>
        <v>292.14999999999998</v>
      </c>
      <c r="U306" s="476">
        <f t="shared" si="291"/>
        <v>403.75</v>
      </c>
      <c r="V306" s="476">
        <f t="shared" si="291"/>
        <v>404.59</v>
      </c>
      <c r="W306" s="476">
        <f t="shared" si="291"/>
        <v>366.85</v>
      </c>
      <c r="X306" s="476">
        <f t="shared" si="291"/>
        <v>398.03</v>
      </c>
      <c r="Y306" s="476">
        <f t="shared" si="291"/>
        <v>352.38</v>
      </c>
      <c r="Z306" s="476">
        <f t="shared" si="291"/>
        <v>399.02</v>
      </c>
      <c r="AA306" s="476">
        <f t="shared" si="291"/>
        <v>318.12</v>
      </c>
      <c r="AB306" s="476">
        <f t="shared" si="291"/>
        <v>156.80000000000001</v>
      </c>
      <c r="AC306" s="476">
        <f t="shared" si="291"/>
        <v>0</v>
      </c>
      <c r="AD306" s="476">
        <f t="shared" si="291"/>
        <v>0</v>
      </c>
      <c r="AE306" s="476">
        <f t="shared" si="291"/>
        <v>246.43</v>
      </c>
      <c r="AF306" s="476">
        <f t="shared" si="291"/>
        <v>315.17</v>
      </c>
      <c r="AG306" s="476">
        <f t="shared" si="291"/>
        <v>395.93</v>
      </c>
      <c r="AH306" s="476">
        <f t="shared" si="291"/>
        <v>369.37</v>
      </c>
      <c r="AI306" s="476">
        <f t="shared" si="291"/>
        <v>447.71</v>
      </c>
      <c r="AJ306" s="476">
        <f t="shared" si="291"/>
        <v>323.19</v>
      </c>
      <c r="AK306" s="476">
        <f t="shared" si="291"/>
        <v>309.43</v>
      </c>
      <c r="AL306" s="476">
        <f t="shared" si="291"/>
        <v>423.72</v>
      </c>
      <c r="AM306" s="476">
        <f t="shared" si="291"/>
        <v>342.81</v>
      </c>
      <c r="AN306" s="476">
        <f t="shared" si="291"/>
        <v>407.92</v>
      </c>
      <c r="AO306" s="476">
        <f t="shared" si="291"/>
        <v>409.02</v>
      </c>
      <c r="AP306" s="476">
        <f t="shared" si="291"/>
        <v>382.63</v>
      </c>
      <c r="AQ306" s="476">
        <f t="shared" si="291"/>
        <v>282.60000000000002</v>
      </c>
      <c r="AR306" s="476">
        <f t="shared" si="291"/>
        <v>0</v>
      </c>
      <c r="AS306" s="476">
        <f t="shared" si="291"/>
        <v>0</v>
      </c>
      <c r="AT306" s="476">
        <f t="shared" si="291"/>
        <v>0</v>
      </c>
      <c r="AU306" s="476">
        <f t="shared" si="291"/>
        <v>0</v>
      </c>
      <c r="AV306" s="476">
        <f t="shared" si="291"/>
        <v>0.98</v>
      </c>
      <c r="AW306" s="476">
        <f t="shared" si="291"/>
        <v>0</v>
      </c>
      <c r="AX306" s="476">
        <f t="shared" si="291"/>
        <v>0</v>
      </c>
      <c r="AY306" s="476">
        <f t="shared" si="291"/>
        <v>0</v>
      </c>
      <c r="AZ306" s="476">
        <f t="shared" si="291"/>
        <v>0</v>
      </c>
      <c r="BA306" s="476">
        <f t="shared" si="291"/>
        <v>0</v>
      </c>
      <c r="BB306" s="476">
        <f t="shared" si="291"/>
        <v>0</v>
      </c>
      <c r="BC306" s="476">
        <f t="shared" si="291"/>
        <v>0</v>
      </c>
      <c r="BD306" s="476">
        <f t="shared" si="291"/>
        <v>0</v>
      </c>
      <c r="BE306" s="476">
        <f t="shared" si="291"/>
        <v>1.97</v>
      </c>
      <c r="BF306" s="476">
        <f t="shared" si="291"/>
        <v>1.91</v>
      </c>
      <c r="BG306" s="476">
        <f t="shared" si="291"/>
        <v>134.12</v>
      </c>
      <c r="BH306" s="476">
        <f t="shared" si="291"/>
        <v>296.35000000000002</v>
      </c>
      <c r="BI306" s="476">
        <f t="shared" si="291"/>
        <v>195.55</v>
      </c>
      <c r="BJ306" s="476">
        <f t="shared" si="291"/>
        <v>314.2</v>
      </c>
      <c r="BK306" s="476">
        <f t="shared" si="291"/>
        <v>333.17</v>
      </c>
      <c r="BL306" s="476">
        <f t="shared" si="291"/>
        <v>395.7</v>
      </c>
      <c r="BM306" s="476">
        <f t="shared" si="291"/>
        <v>222.73</v>
      </c>
      <c r="BN306" s="476">
        <f t="shared" si="291"/>
        <v>156.09</v>
      </c>
      <c r="BO306" s="476">
        <f t="shared" si="291"/>
        <v>0</v>
      </c>
      <c r="BP306" s="476">
        <f t="shared" si="291"/>
        <v>0</v>
      </c>
      <c r="BQ306" s="476">
        <f t="shared" si="290"/>
        <v>0</v>
      </c>
      <c r="BR306" s="476">
        <f t="shared" si="290"/>
        <v>0</v>
      </c>
      <c r="BS306" s="476">
        <f t="shared" si="290"/>
        <v>0</v>
      </c>
      <c r="BT306" s="476">
        <f t="shared" si="290"/>
        <v>0</v>
      </c>
      <c r="BU306" s="476">
        <f t="shared" si="290"/>
        <v>0</v>
      </c>
      <c r="BV306" s="476">
        <f t="shared" si="290"/>
        <v>0</v>
      </c>
      <c r="BW306" s="476">
        <f t="shared" si="290"/>
        <v>0</v>
      </c>
      <c r="BX306" s="476">
        <f t="shared" si="290"/>
        <v>0</v>
      </c>
      <c r="BY306" s="476">
        <f t="shared" si="290"/>
        <v>0</v>
      </c>
      <c r="BZ306" s="476">
        <f t="shared" si="290"/>
        <v>0</v>
      </c>
      <c r="CA306" s="476">
        <f t="shared" si="290"/>
        <v>0</v>
      </c>
      <c r="CB306" s="476">
        <f t="shared" si="290"/>
        <v>0</v>
      </c>
      <c r="CC306" s="476">
        <f t="shared" si="290"/>
        <v>0</v>
      </c>
      <c r="CD306" s="476">
        <f t="shared" si="290"/>
        <v>0</v>
      </c>
      <c r="CE306" s="476">
        <f t="shared" si="290"/>
        <v>0</v>
      </c>
      <c r="CF306" s="476">
        <f t="shared" si="290"/>
        <v>0</v>
      </c>
      <c r="CG306" s="476">
        <f t="shared" si="290"/>
        <v>0</v>
      </c>
      <c r="CH306" s="476">
        <f t="shared" si="290"/>
        <v>0</v>
      </c>
      <c r="CI306" s="476">
        <f t="shared" si="290"/>
        <v>0</v>
      </c>
      <c r="CJ306" s="476">
        <f t="shared" si="290"/>
        <v>0</v>
      </c>
      <c r="CK306" s="476">
        <f t="shared" si="290"/>
        <v>0</v>
      </c>
      <c r="CL306" s="476">
        <f t="shared" si="290"/>
        <v>0</v>
      </c>
      <c r="CM306" s="476">
        <f t="shared" si="290"/>
        <v>0</v>
      </c>
      <c r="CN306" s="476">
        <f t="shared" si="290"/>
        <v>0</v>
      </c>
      <c r="CO306" s="476">
        <f t="shared" si="290"/>
        <v>0</v>
      </c>
      <c r="CP306" s="476">
        <f t="shared" si="290"/>
        <v>0</v>
      </c>
      <c r="CQ306" s="476">
        <f t="shared" si="290"/>
        <v>0</v>
      </c>
      <c r="CR306" s="476">
        <f t="shared" si="290"/>
        <v>0</v>
      </c>
      <c r="CS306" s="476">
        <f t="shared" si="290"/>
        <v>0</v>
      </c>
      <c r="CT306" s="476">
        <f t="shared" si="290"/>
        <v>0</v>
      </c>
      <c r="CU306" s="476">
        <f t="shared" si="290"/>
        <v>0</v>
      </c>
      <c r="CV306" s="476">
        <f t="shared" si="290"/>
        <v>0</v>
      </c>
      <c r="CW306" s="476">
        <f t="shared" si="290"/>
        <v>0</v>
      </c>
      <c r="CX306" s="476">
        <f t="shared" si="290"/>
        <v>0</v>
      </c>
      <c r="CY306" s="476">
        <f t="shared" si="290"/>
        <v>0</v>
      </c>
      <c r="CZ306" s="476">
        <f t="shared" si="290"/>
        <v>0</v>
      </c>
      <c r="DA306" s="476">
        <f t="shared" si="290"/>
        <v>0</v>
      </c>
      <c r="DB306" s="476">
        <f t="shared" si="290"/>
        <v>0</v>
      </c>
      <c r="DC306" s="476">
        <f t="shared" si="290"/>
        <v>0</v>
      </c>
      <c r="DD306" s="476">
        <f t="shared" si="290"/>
        <v>0</v>
      </c>
      <c r="DE306" s="476">
        <f t="shared" si="290"/>
        <v>0</v>
      </c>
      <c r="DF306" s="476">
        <f t="shared" si="290"/>
        <v>0</v>
      </c>
      <c r="DG306" s="476">
        <f t="shared" si="290"/>
        <v>0</v>
      </c>
      <c r="DH306" s="476">
        <f t="shared" si="290"/>
        <v>0</v>
      </c>
      <c r="DI306" s="476">
        <f t="shared" si="290"/>
        <v>0</v>
      </c>
      <c r="DJ306" s="476">
        <f t="shared" si="290"/>
        <v>0</v>
      </c>
      <c r="DK306" s="476">
        <f t="shared" si="290"/>
        <v>0</v>
      </c>
      <c r="DL306" s="476">
        <f t="shared" si="290"/>
        <v>0</v>
      </c>
      <c r="DM306" s="476">
        <f t="shared" si="290"/>
        <v>0</v>
      </c>
      <c r="DN306" s="476">
        <f t="shared" si="290"/>
        <v>0</v>
      </c>
      <c r="DO306" s="476">
        <f t="shared" si="290"/>
        <v>0</v>
      </c>
      <c r="DP306" s="476">
        <f t="shared" si="290"/>
        <v>0</v>
      </c>
      <c r="DQ306" s="476">
        <f t="shared" si="290"/>
        <v>0</v>
      </c>
      <c r="DR306" s="476">
        <f t="shared" si="290"/>
        <v>0</v>
      </c>
      <c r="DS306" s="476">
        <f t="shared" si="290"/>
        <v>0</v>
      </c>
      <c r="DT306" s="476">
        <f t="shared" si="290"/>
        <v>0</v>
      </c>
      <c r="DU306" s="476">
        <f t="shared" si="290"/>
        <v>0</v>
      </c>
      <c r="DV306" s="476">
        <f t="shared" si="290"/>
        <v>0</v>
      </c>
      <c r="DW306" s="476">
        <f t="shared" si="290"/>
        <v>0</v>
      </c>
      <c r="DX306" s="476">
        <f t="shared" si="290"/>
        <v>0</v>
      </c>
      <c r="DY306" s="476">
        <f t="shared" si="290"/>
        <v>0</v>
      </c>
      <c r="DZ306" s="476">
        <f t="shared" si="290"/>
        <v>0</v>
      </c>
      <c r="EA306" s="476">
        <f t="shared" si="290"/>
        <v>0</v>
      </c>
      <c r="EB306" s="476">
        <f t="shared" si="289"/>
        <v>0</v>
      </c>
      <c r="EC306" s="476">
        <f t="shared" si="289"/>
        <v>0</v>
      </c>
      <c r="ED306" s="476">
        <f t="shared" si="289"/>
        <v>0</v>
      </c>
      <c r="EE306" s="476">
        <f t="shared" si="289"/>
        <v>0</v>
      </c>
      <c r="EF306" s="476">
        <f t="shared" si="289"/>
        <v>0</v>
      </c>
      <c r="EG306" s="476">
        <f t="shared" si="289"/>
        <v>0</v>
      </c>
      <c r="EH306" s="476">
        <f t="shared" si="289"/>
        <v>0</v>
      </c>
      <c r="EI306" s="476">
        <f t="shared" si="289"/>
        <v>0</v>
      </c>
      <c r="EJ306" s="476">
        <f t="shared" si="289"/>
        <v>0</v>
      </c>
      <c r="EK306" s="476">
        <f t="shared" si="289"/>
        <v>0</v>
      </c>
      <c r="EL306" s="476">
        <f t="shared" si="289"/>
        <v>0</v>
      </c>
      <c r="EM306" s="476">
        <f t="shared" si="289"/>
        <v>0</v>
      </c>
      <c r="EN306" s="476">
        <f t="shared" si="289"/>
        <v>0</v>
      </c>
      <c r="EO306" s="476">
        <f t="shared" si="289"/>
        <v>0</v>
      </c>
      <c r="EP306" s="476">
        <f t="shared" si="289"/>
        <v>0</v>
      </c>
      <c r="EQ306" s="476">
        <f t="shared" si="289"/>
        <v>0</v>
      </c>
      <c r="ER306" s="476">
        <f t="shared" si="289"/>
        <v>0</v>
      </c>
      <c r="ES306" s="476">
        <f t="shared" si="289"/>
        <v>0</v>
      </c>
      <c r="ET306" s="476">
        <f t="shared" si="289"/>
        <v>0</v>
      </c>
      <c r="EU306" s="476">
        <f t="shared" si="289"/>
        <v>0</v>
      </c>
      <c r="EV306" s="476">
        <f t="shared" si="289"/>
        <v>0</v>
      </c>
      <c r="EW306" s="476">
        <f t="shared" si="289"/>
        <v>0</v>
      </c>
      <c r="EX306" s="476">
        <f t="shared" si="289"/>
        <v>0</v>
      </c>
      <c r="EY306" s="476">
        <f t="shared" si="289"/>
        <v>0</v>
      </c>
      <c r="EZ306" s="476">
        <f t="shared" si="289"/>
        <v>0</v>
      </c>
      <c r="FA306" s="476">
        <f t="shared" si="289"/>
        <v>0</v>
      </c>
      <c r="FB306" s="476">
        <f t="shared" si="289"/>
        <v>0</v>
      </c>
      <c r="FC306" s="476">
        <f t="shared" si="289"/>
        <v>0</v>
      </c>
      <c r="FD306" s="476">
        <f t="shared" si="289"/>
        <v>0</v>
      </c>
      <c r="FE306" s="476">
        <f t="shared" si="289"/>
        <v>0</v>
      </c>
      <c r="FF306" s="476">
        <f t="shared" si="289"/>
        <v>0</v>
      </c>
      <c r="FG306" s="476">
        <f t="shared" si="289"/>
        <v>0</v>
      </c>
      <c r="FH306" s="476">
        <f t="shared" si="289"/>
        <v>0</v>
      </c>
      <c r="FI306" s="476">
        <f t="shared" si="289"/>
        <v>0</v>
      </c>
      <c r="FJ306" s="476">
        <f t="shared" si="289"/>
        <v>0</v>
      </c>
      <c r="FK306" s="476">
        <f t="shared" si="289"/>
        <v>0</v>
      </c>
      <c r="FL306" s="476">
        <f t="shared" si="289"/>
        <v>0</v>
      </c>
      <c r="FM306" s="476">
        <f t="shared" si="289"/>
        <v>0</v>
      </c>
      <c r="FN306" s="476">
        <f t="shared" si="289"/>
        <v>0</v>
      </c>
      <c r="FO306" s="476">
        <f t="shared" si="289"/>
        <v>0</v>
      </c>
      <c r="FP306" s="476">
        <f t="shared" si="289"/>
        <v>0</v>
      </c>
      <c r="FQ306" s="476">
        <f t="shared" si="289"/>
        <v>0</v>
      </c>
      <c r="FR306" s="476">
        <f t="shared" si="289"/>
        <v>0</v>
      </c>
      <c r="FS306" s="476">
        <f t="shared" si="289"/>
        <v>0</v>
      </c>
      <c r="FT306" s="476">
        <f t="shared" si="289"/>
        <v>0</v>
      </c>
      <c r="FU306" s="476">
        <f t="shared" si="289"/>
        <v>0</v>
      </c>
      <c r="FV306" s="476">
        <f t="shared" si="289"/>
        <v>0</v>
      </c>
      <c r="FW306" s="476">
        <f t="shared" si="289"/>
        <v>0</v>
      </c>
      <c r="FX306" s="476">
        <f t="shared" si="289"/>
        <v>0</v>
      </c>
      <c r="FY306" s="476">
        <f t="shared" si="289"/>
        <v>0</v>
      </c>
      <c r="FZ306" s="476">
        <f t="shared" si="289"/>
        <v>0</v>
      </c>
      <c r="GA306" s="476">
        <f t="shared" si="289"/>
        <v>0</v>
      </c>
      <c r="GB306" s="476">
        <f t="shared" si="289"/>
        <v>0</v>
      </c>
    </row>
    <row r="307" spans="3:184" x14ac:dyDescent="0.35">
      <c r="C307" s="472">
        <f>'QUALIFIED ENGINES'!D46</f>
        <v>91498</v>
      </c>
      <c r="D307" s="476">
        <f t="shared" si="285"/>
        <v>0</v>
      </c>
      <c r="E307" s="476">
        <f t="shared" si="291"/>
        <v>0</v>
      </c>
      <c r="F307" s="476">
        <f t="shared" si="291"/>
        <v>0</v>
      </c>
      <c r="G307" s="476">
        <f t="shared" si="291"/>
        <v>0</v>
      </c>
      <c r="H307" s="476">
        <f t="shared" si="291"/>
        <v>0</v>
      </c>
      <c r="I307" s="476">
        <f t="shared" si="291"/>
        <v>0</v>
      </c>
      <c r="J307" s="476">
        <f t="shared" si="291"/>
        <v>0</v>
      </c>
      <c r="K307" s="476">
        <f t="shared" si="291"/>
        <v>0</v>
      </c>
      <c r="L307" s="476">
        <f t="shared" si="291"/>
        <v>0</v>
      </c>
      <c r="M307" s="476">
        <f t="shared" si="291"/>
        <v>0</v>
      </c>
      <c r="N307" s="476">
        <f t="shared" si="291"/>
        <v>0</v>
      </c>
      <c r="O307" s="476">
        <f t="shared" si="291"/>
        <v>178.37</v>
      </c>
      <c r="P307" s="476">
        <f t="shared" si="291"/>
        <v>295.18</v>
      </c>
      <c r="Q307" s="476">
        <f t="shared" si="291"/>
        <v>294.7</v>
      </c>
      <c r="R307" s="476">
        <f t="shared" si="291"/>
        <v>0</v>
      </c>
      <c r="S307" s="476">
        <f t="shared" si="291"/>
        <v>373.06</v>
      </c>
      <c r="T307" s="476">
        <f t="shared" si="291"/>
        <v>292.14999999999998</v>
      </c>
      <c r="U307" s="476">
        <f t="shared" si="291"/>
        <v>403.75</v>
      </c>
      <c r="V307" s="476">
        <f t="shared" si="291"/>
        <v>404.59</v>
      </c>
      <c r="W307" s="476">
        <f t="shared" si="291"/>
        <v>366.85</v>
      </c>
      <c r="X307" s="476">
        <f t="shared" si="291"/>
        <v>398.03</v>
      </c>
      <c r="Y307" s="476">
        <f t="shared" si="291"/>
        <v>352.38</v>
      </c>
      <c r="Z307" s="476">
        <f t="shared" si="291"/>
        <v>399.02</v>
      </c>
      <c r="AA307" s="476">
        <f t="shared" si="291"/>
        <v>318.12</v>
      </c>
      <c r="AB307" s="476">
        <f t="shared" si="291"/>
        <v>168.77</v>
      </c>
      <c r="AC307" s="476">
        <f t="shared" si="291"/>
        <v>0</v>
      </c>
      <c r="AD307" s="476">
        <f t="shared" si="291"/>
        <v>0</v>
      </c>
      <c r="AE307" s="476">
        <f t="shared" si="291"/>
        <v>0</v>
      </c>
      <c r="AF307" s="476">
        <f t="shared" si="291"/>
        <v>0</v>
      </c>
      <c r="AG307" s="476">
        <f t="shared" si="291"/>
        <v>34.880000000000003</v>
      </c>
      <c r="AH307" s="476">
        <f t="shared" si="291"/>
        <v>425.3</v>
      </c>
      <c r="AI307" s="476">
        <f t="shared" si="291"/>
        <v>435.83</v>
      </c>
      <c r="AJ307" s="476">
        <f t="shared" si="291"/>
        <v>436.59</v>
      </c>
      <c r="AK307" s="476">
        <f t="shared" si="291"/>
        <v>430.43</v>
      </c>
      <c r="AL307" s="476">
        <f t="shared" si="291"/>
        <v>414.73</v>
      </c>
      <c r="AM307" s="476">
        <f t="shared" si="291"/>
        <v>359.2</v>
      </c>
      <c r="AN307" s="476">
        <f t="shared" si="291"/>
        <v>408.88</v>
      </c>
      <c r="AO307" s="476">
        <f t="shared" si="291"/>
        <v>411.91</v>
      </c>
      <c r="AP307" s="476">
        <f t="shared" si="291"/>
        <v>385.34</v>
      </c>
      <c r="AQ307" s="476">
        <f t="shared" si="291"/>
        <v>215.77</v>
      </c>
      <c r="AR307" s="476">
        <f t="shared" si="291"/>
        <v>0</v>
      </c>
      <c r="AS307" s="476">
        <f t="shared" si="291"/>
        <v>0</v>
      </c>
      <c r="AT307" s="476">
        <f t="shared" si="291"/>
        <v>0</v>
      </c>
      <c r="AU307" s="476">
        <f t="shared" si="291"/>
        <v>26.42</v>
      </c>
      <c r="AV307" s="476">
        <f t="shared" si="291"/>
        <v>152.03</v>
      </c>
      <c r="AW307" s="476">
        <f t="shared" si="291"/>
        <v>74.25</v>
      </c>
      <c r="AX307" s="476">
        <f t="shared" si="291"/>
        <v>151.75</v>
      </c>
      <c r="AY307" s="476">
        <f t="shared" si="291"/>
        <v>172.13</v>
      </c>
      <c r="AZ307" s="476">
        <f t="shared" si="291"/>
        <v>306.85000000000002</v>
      </c>
      <c r="BA307" s="476">
        <f t="shared" si="291"/>
        <v>191.85</v>
      </c>
      <c r="BB307" s="476">
        <f t="shared" si="291"/>
        <v>38.19</v>
      </c>
      <c r="BC307" s="476">
        <f t="shared" si="291"/>
        <v>190.13</v>
      </c>
      <c r="BD307" s="476">
        <f t="shared" si="291"/>
        <v>122.13</v>
      </c>
      <c r="BE307" s="476">
        <f t="shared" si="291"/>
        <v>88.93</v>
      </c>
      <c r="BF307" s="476">
        <f t="shared" si="291"/>
        <v>86.07</v>
      </c>
      <c r="BG307" s="476">
        <f t="shared" si="291"/>
        <v>193.04</v>
      </c>
      <c r="BH307" s="476">
        <f t="shared" si="291"/>
        <v>261.3</v>
      </c>
      <c r="BI307" s="476">
        <f t="shared" si="291"/>
        <v>182.41</v>
      </c>
      <c r="BJ307" s="476">
        <f t="shared" si="291"/>
        <v>231.36</v>
      </c>
      <c r="BK307" s="476">
        <f t="shared" si="291"/>
        <v>346.53</v>
      </c>
      <c r="BL307" s="476">
        <f t="shared" si="291"/>
        <v>346.65</v>
      </c>
      <c r="BM307" s="476">
        <f t="shared" si="291"/>
        <v>211.48</v>
      </c>
      <c r="BN307" s="476">
        <f t="shared" si="291"/>
        <v>352.1</v>
      </c>
      <c r="BO307" s="476">
        <f t="shared" si="291"/>
        <v>364.5</v>
      </c>
      <c r="BP307" s="476">
        <f t="shared" si="291"/>
        <v>274.3</v>
      </c>
      <c r="BQ307" s="476">
        <f t="shared" si="290"/>
        <v>409.57</v>
      </c>
      <c r="BR307" s="476">
        <f t="shared" si="290"/>
        <v>377.1</v>
      </c>
      <c r="BS307" s="476">
        <f t="shared" si="290"/>
        <v>400.62</v>
      </c>
      <c r="BT307" s="476">
        <f t="shared" si="290"/>
        <v>397.2</v>
      </c>
      <c r="BU307" s="476">
        <f t="shared" si="290"/>
        <v>360.2</v>
      </c>
      <c r="BV307" s="476">
        <f t="shared" si="290"/>
        <v>412.61</v>
      </c>
      <c r="BW307" s="476">
        <f t="shared" si="290"/>
        <v>216.97</v>
      </c>
      <c r="BX307" s="476">
        <f t="shared" si="290"/>
        <v>0</v>
      </c>
      <c r="BY307" s="476">
        <f t="shared" si="290"/>
        <v>0</v>
      </c>
      <c r="BZ307" s="476">
        <f t="shared" si="290"/>
        <v>0</v>
      </c>
      <c r="CA307" s="476">
        <f t="shared" si="290"/>
        <v>0</v>
      </c>
      <c r="CB307" s="476">
        <f t="shared" si="290"/>
        <v>0</v>
      </c>
      <c r="CC307" s="476">
        <f t="shared" si="290"/>
        <v>0</v>
      </c>
      <c r="CD307" s="476">
        <f t="shared" si="290"/>
        <v>0</v>
      </c>
      <c r="CE307" s="476">
        <f t="shared" si="290"/>
        <v>0</v>
      </c>
      <c r="CF307" s="476">
        <f t="shared" si="290"/>
        <v>0</v>
      </c>
      <c r="CG307" s="476">
        <f t="shared" si="290"/>
        <v>0</v>
      </c>
      <c r="CH307" s="476">
        <f t="shared" si="290"/>
        <v>0</v>
      </c>
      <c r="CI307" s="476">
        <f t="shared" si="290"/>
        <v>0</v>
      </c>
      <c r="CJ307" s="476">
        <f t="shared" si="290"/>
        <v>0</v>
      </c>
      <c r="CK307" s="476">
        <f t="shared" si="290"/>
        <v>0</v>
      </c>
      <c r="CL307" s="476">
        <f t="shared" si="290"/>
        <v>0</v>
      </c>
      <c r="CM307" s="476">
        <f t="shared" si="290"/>
        <v>0</v>
      </c>
      <c r="CN307" s="476">
        <f t="shared" si="290"/>
        <v>0</v>
      </c>
      <c r="CO307" s="476">
        <f t="shared" si="290"/>
        <v>0</v>
      </c>
      <c r="CP307" s="476">
        <f t="shared" si="290"/>
        <v>0</v>
      </c>
      <c r="CQ307" s="476">
        <f t="shared" si="290"/>
        <v>0</v>
      </c>
      <c r="CR307" s="476">
        <f t="shared" si="290"/>
        <v>0</v>
      </c>
      <c r="CS307" s="476">
        <f t="shared" si="290"/>
        <v>0</v>
      </c>
      <c r="CT307" s="476">
        <f t="shared" si="290"/>
        <v>0</v>
      </c>
      <c r="CU307" s="476">
        <f t="shared" si="290"/>
        <v>0</v>
      </c>
      <c r="CV307" s="476">
        <f t="shared" si="290"/>
        <v>0</v>
      </c>
      <c r="CW307" s="476">
        <f t="shared" si="290"/>
        <v>0</v>
      </c>
      <c r="CX307" s="476">
        <f t="shared" si="290"/>
        <v>0</v>
      </c>
      <c r="CY307" s="476">
        <f t="shared" si="290"/>
        <v>0</v>
      </c>
      <c r="CZ307" s="476">
        <f t="shared" si="290"/>
        <v>0</v>
      </c>
      <c r="DA307" s="476">
        <f t="shared" si="290"/>
        <v>0</v>
      </c>
      <c r="DB307" s="476">
        <f t="shared" si="290"/>
        <v>0</v>
      </c>
      <c r="DC307" s="476">
        <f t="shared" si="290"/>
        <v>0</v>
      </c>
      <c r="DD307" s="476">
        <f t="shared" si="290"/>
        <v>0</v>
      </c>
      <c r="DE307" s="476">
        <f t="shared" si="290"/>
        <v>0</v>
      </c>
      <c r="DF307" s="476">
        <f t="shared" si="290"/>
        <v>0</v>
      </c>
      <c r="DG307" s="476">
        <f t="shared" si="290"/>
        <v>0</v>
      </c>
      <c r="DH307" s="476">
        <f t="shared" si="290"/>
        <v>0</v>
      </c>
      <c r="DI307" s="476">
        <f t="shared" si="290"/>
        <v>0</v>
      </c>
      <c r="DJ307" s="476">
        <f t="shared" si="290"/>
        <v>0</v>
      </c>
      <c r="DK307" s="476">
        <f t="shared" si="290"/>
        <v>0</v>
      </c>
      <c r="DL307" s="476">
        <f t="shared" si="290"/>
        <v>0</v>
      </c>
      <c r="DM307" s="476">
        <f t="shared" si="290"/>
        <v>0</v>
      </c>
      <c r="DN307" s="476">
        <f t="shared" si="290"/>
        <v>0</v>
      </c>
      <c r="DO307" s="476">
        <f t="shared" si="290"/>
        <v>0</v>
      </c>
      <c r="DP307" s="476">
        <f t="shared" si="290"/>
        <v>0</v>
      </c>
      <c r="DQ307" s="476">
        <f t="shared" si="290"/>
        <v>0</v>
      </c>
      <c r="DR307" s="476">
        <f t="shared" si="290"/>
        <v>0</v>
      </c>
      <c r="DS307" s="476">
        <f t="shared" si="290"/>
        <v>0</v>
      </c>
      <c r="DT307" s="476">
        <f t="shared" si="290"/>
        <v>0</v>
      </c>
      <c r="DU307" s="476">
        <f t="shared" si="290"/>
        <v>0</v>
      </c>
      <c r="DV307" s="476">
        <f t="shared" si="290"/>
        <v>0</v>
      </c>
      <c r="DW307" s="476">
        <f t="shared" si="290"/>
        <v>0</v>
      </c>
      <c r="DX307" s="476">
        <f t="shared" si="290"/>
        <v>0</v>
      </c>
      <c r="DY307" s="476">
        <f t="shared" si="290"/>
        <v>0</v>
      </c>
      <c r="DZ307" s="476">
        <f t="shared" si="290"/>
        <v>0</v>
      </c>
      <c r="EA307" s="476">
        <f t="shared" si="290"/>
        <v>0</v>
      </c>
      <c r="EB307" s="476">
        <f t="shared" si="289"/>
        <v>0</v>
      </c>
      <c r="EC307" s="476">
        <f t="shared" si="289"/>
        <v>0</v>
      </c>
      <c r="ED307" s="476">
        <f t="shared" si="289"/>
        <v>0</v>
      </c>
      <c r="EE307" s="476">
        <f t="shared" si="289"/>
        <v>0</v>
      </c>
      <c r="EF307" s="476">
        <f t="shared" si="289"/>
        <v>0</v>
      </c>
      <c r="EG307" s="476">
        <f t="shared" si="289"/>
        <v>0</v>
      </c>
      <c r="EH307" s="476">
        <f t="shared" si="289"/>
        <v>0</v>
      </c>
      <c r="EI307" s="476">
        <f t="shared" si="289"/>
        <v>0</v>
      </c>
      <c r="EJ307" s="476">
        <f t="shared" si="289"/>
        <v>0</v>
      </c>
      <c r="EK307" s="476">
        <f t="shared" si="289"/>
        <v>0</v>
      </c>
      <c r="EL307" s="476">
        <f t="shared" si="289"/>
        <v>0</v>
      </c>
      <c r="EM307" s="476">
        <f t="shared" si="289"/>
        <v>0</v>
      </c>
      <c r="EN307" s="476">
        <f t="shared" si="289"/>
        <v>0</v>
      </c>
      <c r="EO307" s="476">
        <f t="shared" si="289"/>
        <v>0</v>
      </c>
      <c r="EP307" s="476">
        <f t="shared" si="289"/>
        <v>0</v>
      </c>
      <c r="EQ307" s="476">
        <f t="shared" si="289"/>
        <v>0</v>
      </c>
      <c r="ER307" s="476">
        <f t="shared" si="289"/>
        <v>0</v>
      </c>
      <c r="ES307" s="476">
        <f t="shared" si="289"/>
        <v>0</v>
      </c>
      <c r="ET307" s="476">
        <f t="shared" si="289"/>
        <v>0</v>
      </c>
      <c r="EU307" s="476">
        <f t="shared" si="289"/>
        <v>0</v>
      </c>
      <c r="EV307" s="476">
        <f t="shared" si="289"/>
        <v>0</v>
      </c>
      <c r="EW307" s="476">
        <f t="shared" si="289"/>
        <v>0</v>
      </c>
      <c r="EX307" s="476">
        <f t="shared" si="289"/>
        <v>0</v>
      </c>
      <c r="EY307" s="476">
        <f t="shared" si="289"/>
        <v>0</v>
      </c>
      <c r="EZ307" s="476">
        <f t="shared" si="289"/>
        <v>0</v>
      </c>
      <c r="FA307" s="476">
        <f t="shared" si="289"/>
        <v>0</v>
      </c>
      <c r="FB307" s="476">
        <f t="shared" si="289"/>
        <v>0</v>
      </c>
      <c r="FC307" s="476">
        <f t="shared" si="289"/>
        <v>0</v>
      </c>
      <c r="FD307" s="476">
        <f t="shared" si="289"/>
        <v>0</v>
      </c>
      <c r="FE307" s="476">
        <f t="shared" si="289"/>
        <v>0</v>
      </c>
      <c r="FF307" s="476">
        <f t="shared" si="289"/>
        <v>0</v>
      </c>
      <c r="FG307" s="476">
        <f t="shared" si="289"/>
        <v>0</v>
      </c>
      <c r="FH307" s="476">
        <f t="shared" si="289"/>
        <v>0</v>
      </c>
      <c r="FI307" s="476">
        <f t="shared" si="289"/>
        <v>0</v>
      </c>
      <c r="FJ307" s="476">
        <f t="shared" si="289"/>
        <v>0</v>
      </c>
      <c r="FK307" s="476">
        <f t="shared" si="289"/>
        <v>0</v>
      </c>
      <c r="FL307" s="476">
        <f t="shared" si="289"/>
        <v>0</v>
      </c>
      <c r="FM307" s="476">
        <f t="shared" si="289"/>
        <v>0</v>
      </c>
      <c r="FN307" s="476">
        <f t="shared" si="289"/>
        <v>0</v>
      </c>
      <c r="FO307" s="476">
        <f t="shared" si="289"/>
        <v>0</v>
      </c>
      <c r="FP307" s="476">
        <f t="shared" si="289"/>
        <v>0</v>
      </c>
      <c r="FQ307" s="476">
        <f t="shared" si="289"/>
        <v>0</v>
      </c>
      <c r="FR307" s="476">
        <f t="shared" si="289"/>
        <v>0</v>
      </c>
      <c r="FS307" s="476">
        <f t="shared" ref="FS307:GB307" si="292">FS45-FS176</f>
        <v>0</v>
      </c>
      <c r="FT307" s="476">
        <f t="shared" si="292"/>
        <v>0</v>
      </c>
      <c r="FU307" s="476">
        <f t="shared" si="292"/>
        <v>0</v>
      </c>
      <c r="FV307" s="476">
        <f t="shared" si="292"/>
        <v>0</v>
      </c>
      <c r="FW307" s="476">
        <f t="shared" si="292"/>
        <v>0</v>
      </c>
      <c r="FX307" s="476">
        <f t="shared" si="292"/>
        <v>0</v>
      </c>
      <c r="FY307" s="476">
        <f t="shared" si="292"/>
        <v>0</v>
      </c>
      <c r="FZ307" s="476">
        <f t="shared" si="292"/>
        <v>0</v>
      </c>
      <c r="GA307" s="476">
        <f t="shared" si="292"/>
        <v>0</v>
      </c>
      <c r="GB307" s="476">
        <f t="shared" si="292"/>
        <v>0</v>
      </c>
    </row>
    <row r="308" spans="3:184" x14ac:dyDescent="0.35">
      <c r="C308" s="472">
        <f>'QUALIFIED ENGINES'!D47</f>
        <v>91495</v>
      </c>
      <c r="D308" s="476">
        <f t="shared" si="285"/>
        <v>0</v>
      </c>
      <c r="E308" s="476">
        <f t="shared" si="291"/>
        <v>0</v>
      </c>
      <c r="F308" s="476">
        <f t="shared" si="291"/>
        <v>0</v>
      </c>
      <c r="G308" s="476">
        <f t="shared" si="291"/>
        <v>0</v>
      </c>
      <c r="H308" s="476">
        <f t="shared" si="291"/>
        <v>0</v>
      </c>
      <c r="I308" s="476">
        <f t="shared" si="291"/>
        <v>0</v>
      </c>
      <c r="J308" s="476">
        <f t="shared" si="291"/>
        <v>0</v>
      </c>
      <c r="K308" s="476">
        <f t="shared" si="291"/>
        <v>0</v>
      </c>
      <c r="L308" s="476">
        <f t="shared" si="291"/>
        <v>0</v>
      </c>
      <c r="M308" s="476">
        <f t="shared" si="291"/>
        <v>0</v>
      </c>
      <c r="N308" s="476">
        <f t="shared" si="291"/>
        <v>0</v>
      </c>
      <c r="O308" s="476">
        <f t="shared" si="291"/>
        <v>6.9</v>
      </c>
      <c r="P308" s="476">
        <f t="shared" si="291"/>
        <v>401.57</v>
      </c>
      <c r="Q308" s="476">
        <f t="shared" si="291"/>
        <v>388.4</v>
      </c>
      <c r="R308" s="476">
        <f t="shared" si="291"/>
        <v>0</v>
      </c>
      <c r="S308" s="476">
        <f t="shared" si="291"/>
        <v>402.65</v>
      </c>
      <c r="T308" s="476">
        <f t="shared" si="291"/>
        <v>376.95</v>
      </c>
      <c r="U308" s="476">
        <f t="shared" si="291"/>
        <v>430.4</v>
      </c>
      <c r="V308" s="476">
        <f t="shared" si="291"/>
        <v>388.25</v>
      </c>
      <c r="W308" s="476">
        <f t="shared" si="291"/>
        <v>412.6</v>
      </c>
      <c r="X308" s="476">
        <f t="shared" si="291"/>
        <v>394.85</v>
      </c>
      <c r="Y308" s="476">
        <f t="shared" si="291"/>
        <v>385.38</v>
      </c>
      <c r="Z308" s="476">
        <f t="shared" si="291"/>
        <v>418.12</v>
      </c>
      <c r="AA308" s="476">
        <f t="shared" si="291"/>
        <v>415.92</v>
      </c>
      <c r="AB308" s="476">
        <f t="shared" si="291"/>
        <v>440.38</v>
      </c>
      <c r="AC308" s="476">
        <f t="shared" si="291"/>
        <v>450.02</v>
      </c>
      <c r="AD308" s="476">
        <f t="shared" si="291"/>
        <v>354.16</v>
      </c>
      <c r="AE308" s="476">
        <f t="shared" si="291"/>
        <v>178.99</v>
      </c>
      <c r="AF308" s="476">
        <f t="shared" si="291"/>
        <v>0</v>
      </c>
      <c r="AG308" s="476">
        <f t="shared" si="291"/>
        <v>0</v>
      </c>
      <c r="AH308" s="476">
        <f t="shared" si="291"/>
        <v>64.7</v>
      </c>
      <c r="AI308" s="476">
        <f t="shared" si="291"/>
        <v>397.89</v>
      </c>
      <c r="AJ308" s="476">
        <f t="shared" si="291"/>
        <v>402.22</v>
      </c>
      <c r="AK308" s="476">
        <f t="shared" si="291"/>
        <v>389.55</v>
      </c>
      <c r="AL308" s="476">
        <f t="shared" si="291"/>
        <v>390.75</v>
      </c>
      <c r="AM308" s="476">
        <f t="shared" si="291"/>
        <v>319.54000000000002</v>
      </c>
      <c r="AN308" s="476">
        <f t="shared" si="291"/>
        <v>249.74</v>
      </c>
      <c r="AO308" s="476">
        <f t="shared" si="291"/>
        <v>371.9</v>
      </c>
      <c r="AP308" s="476">
        <f t="shared" si="291"/>
        <v>347.91</v>
      </c>
      <c r="AQ308" s="476">
        <f t="shared" si="291"/>
        <v>267.64</v>
      </c>
      <c r="AR308" s="476">
        <f t="shared" si="291"/>
        <v>0</v>
      </c>
      <c r="AS308" s="476">
        <f t="shared" si="291"/>
        <v>0</v>
      </c>
      <c r="AT308" s="476">
        <f t="shared" si="291"/>
        <v>0</v>
      </c>
      <c r="AU308" s="476">
        <f t="shared" si="291"/>
        <v>0</v>
      </c>
      <c r="AV308" s="476">
        <f t="shared" si="291"/>
        <v>0</v>
      </c>
      <c r="AW308" s="476">
        <f t="shared" si="291"/>
        <v>0.27</v>
      </c>
      <c r="AX308" s="476">
        <f t="shared" si="291"/>
        <v>0</v>
      </c>
      <c r="AY308" s="476">
        <f t="shared" si="291"/>
        <v>0</v>
      </c>
      <c r="AZ308" s="476">
        <f t="shared" si="291"/>
        <v>0.23</v>
      </c>
      <c r="BA308" s="476">
        <f t="shared" si="291"/>
        <v>0</v>
      </c>
      <c r="BB308" s="476">
        <f t="shared" si="291"/>
        <v>0</v>
      </c>
      <c r="BC308" s="476">
        <f t="shared" si="291"/>
        <v>0</v>
      </c>
      <c r="BD308" s="476">
        <f t="shared" si="291"/>
        <v>0</v>
      </c>
      <c r="BE308" s="476">
        <f t="shared" si="291"/>
        <v>0</v>
      </c>
      <c r="BF308" s="476">
        <f t="shared" si="291"/>
        <v>0</v>
      </c>
      <c r="BG308" s="476">
        <f t="shared" si="291"/>
        <v>0</v>
      </c>
      <c r="BH308" s="476">
        <f t="shared" si="291"/>
        <v>0</v>
      </c>
      <c r="BI308" s="476">
        <f t="shared" si="291"/>
        <v>13.32</v>
      </c>
      <c r="BJ308" s="476">
        <f t="shared" si="291"/>
        <v>193.94</v>
      </c>
      <c r="BK308" s="476">
        <f t="shared" si="291"/>
        <v>221.63</v>
      </c>
      <c r="BL308" s="476">
        <f t="shared" si="291"/>
        <v>264.41000000000003</v>
      </c>
      <c r="BM308" s="476">
        <f t="shared" si="291"/>
        <v>156.19</v>
      </c>
      <c r="BN308" s="476">
        <f t="shared" si="291"/>
        <v>162.22999999999999</v>
      </c>
      <c r="BO308" s="476">
        <f t="shared" si="291"/>
        <v>358.9</v>
      </c>
      <c r="BP308" s="476">
        <f t="shared" si="291"/>
        <v>308.45</v>
      </c>
      <c r="BQ308" s="476">
        <f t="shared" si="290"/>
        <v>100.97</v>
      </c>
      <c r="BR308" s="476">
        <f t="shared" si="290"/>
        <v>60.21</v>
      </c>
      <c r="BS308" s="476">
        <f t="shared" si="290"/>
        <v>247.73</v>
      </c>
      <c r="BT308" s="476">
        <f t="shared" si="290"/>
        <v>229.69</v>
      </c>
      <c r="BU308" s="476">
        <f t="shared" si="290"/>
        <v>197.62</v>
      </c>
      <c r="BV308" s="476">
        <f t="shared" si="290"/>
        <v>175.07</v>
      </c>
      <c r="BW308" s="476">
        <f t="shared" si="290"/>
        <v>219.3</v>
      </c>
      <c r="BX308" s="476">
        <f t="shared" si="290"/>
        <v>248.26</v>
      </c>
      <c r="BY308" s="476">
        <f t="shared" si="290"/>
        <v>325.64999999999998</v>
      </c>
      <c r="BZ308" s="476">
        <f t="shared" si="290"/>
        <v>285.92</v>
      </c>
      <c r="CA308" s="476">
        <f t="shared" si="290"/>
        <v>316.39999999999998</v>
      </c>
      <c r="CB308" s="476">
        <f t="shared" si="290"/>
        <v>292.07</v>
      </c>
      <c r="CC308" s="476">
        <f t="shared" si="290"/>
        <v>268.95999999999998</v>
      </c>
      <c r="CD308" s="476">
        <f t="shared" si="290"/>
        <v>252.66</v>
      </c>
      <c r="CE308" s="476">
        <f t="shared" si="290"/>
        <v>295.77999999999997</v>
      </c>
      <c r="CF308" s="476">
        <f t="shared" si="290"/>
        <v>361.26</v>
      </c>
      <c r="CG308" s="476">
        <f t="shared" si="290"/>
        <v>246.62</v>
      </c>
      <c r="CH308" s="476">
        <f t="shared" si="290"/>
        <v>0</v>
      </c>
      <c r="CI308" s="476">
        <f t="shared" si="290"/>
        <v>0</v>
      </c>
      <c r="CJ308" s="476">
        <f t="shared" si="290"/>
        <v>0</v>
      </c>
      <c r="CK308" s="476">
        <f t="shared" si="290"/>
        <v>0</v>
      </c>
      <c r="CL308" s="476">
        <f t="shared" si="290"/>
        <v>0</v>
      </c>
      <c r="CM308" s="476">
        <f t="shared" si="290"/>
        <v>0</v>
      </c>
      <c r="CN308" s="476">
        <f t="shared" si="290"/>
        <v>0</v>
      </c>
      <c r="CO308" s="476">
        <f t="shared" si="290"/>
        <v>0</v>
      </c>
      <c r="CP308" s="476">
        <f t="shared" si="290"/>
        <v>0</v>
      </c>
      <c r="CQ308" s="476">
        <f t="shared" si="290"/>
        <v>0</v>
      </c>
      <c r="CR308" s="476">
        <f t="shared" si="290"/>
        <v>0</v>
      </c>
      <c r="CS308" s="476">
        <f t="shared" si="290"/>
        <v>0</v>
      </c>
      <c r="CT308" s="476">
        <f t="shared" si="290"/>
        <v>0</v>
      </c>
      <c r="CU308" s="476">
        <f t="shared" si="290"/>
        <v>0</v>
      </c>
      <c r="CV308" s="476">
        <f t="shared" si="290"/>
        <v>0</v>
      </c>
      <c r="CW308" s="476">
        <f t="shared" si="290"/>
        <v>0</v>
      </c>
      <c r="CX308" s="476">
        <f t="shared" si="290"/>
        <v>0</v>
      </c>
      <c r="CY308" s="476">
        <f t="shared" si="290"/>
        <v>0</v>
      </c>
      <c r="CZ308" s="476">
        <f t="shared" si="290"/>
        <v>0</v>
      </c>
      <c r="DA308" s="476">
        <f t="shared" si="290"/>
        <v>0</v>
      </c>
      <c r="DB308" s="476">
        <f t="shared" si="290"/>
        <v>0</v>
      </c>
      <c r="DC308" s="476">
        <f t="shared" si="290"/>
        <v>0</v>
      </c>
      <c r="DD308" s="476">
        <f t="shared" si="290"/>
        <v>0</v>
      </c>
      <c r="DE308" s="476">
        <f t="shared" si="290"/>
        <v>0</v>
      </c>
      <c r="DF308" s="476">
        <f t="shared" si="290"/>
        <v>0</v>
      </c>
      <c r="DG308" s="476">
        <f t="shared" si="290"/>
        <v>0</v>
      </c>
      <c r="DH308" s="476">
        <f t="shared" si="290"/>
        <v>0</v>
      </c>
      <c r="DI308" s="476">
        <f t="shared" si="290"/>
        <v>0</v>
      </c>
      <c r="DJ308" s="476">
        <f t="shared" si="290"/>
        <v>0</v>
      </c>
      <c r="DK308" s="476">
        <f t="shared" si="290"/>
        <v>0</v>
      </c>
      <c r="DL308" s="476">
        <f t="shared" si="290"/>
        <v>0</v>
      </c>
      <c r="DM308" s="476">
        <f t="shared" si="290"/>
        <v>0</v>
      </c>
      <c r="DN308" s="476">
        <f t="shared" si="290"/>
        <v>0</v>
      </c>
      <c r="DO308" s="476">
        <f t="shared" si="290"/>
        <v>0</v>
      </c>
      <c r="DP308" s="476">
        <f t="shared" si="290"/>
        <v>0</v>
      </c>
      <c r="DQ308" s="476">
        <f t="shared" si="290"/>
        <v>0</v>
      </c>
      <c r="DR308" s="476">
        <f t="shared" si="290"/>
        <v>0</v>
      </c>
      <c r="DS308" s="476">
        <f t="shared" si="290"/>
        <v>0</v>
      </c>
      <c r="DT308" s="476">
        <f t="shared" si="290"/>
        <v>0</v>
      </c>
      <c r="DU308" s="476">
        <f t="shared" si="290"/>
        <v>0</v>
      </c>
      <c r="DV308" s="476">
        <f t="shared" si="290"/>
        <v>0</v>
      </c>
      <c r="DW308" s="476">
        <f t="shared" si="290"/>
        <v>0</v>
      </c>
      <c r="DX308" s="476">
        <f t="shared" si="290"/>
        <v>0</v>
      </c>
      <c r="DY308" s="476">
        <f t="shared" si="290"/>
        <v>0</v>
      </c>
      <c r="DZ308" s="476">
        <f t="shared" si="290"/>
        <v>0</v>
      </c>
      <c r="EA308" s="476">
        <f t="shared" si="290"/>
        <v>0</v>
      </c>
      <c r="EB308" s="476">
        <f t="shared" ref="EB308:GB312" si="293">EB46-EB177</f>
        <v>0</v>
      </c>
      <c r="EC308" s="476">
        <f t="shared" si="293"/>
        <v>0</v>
      </c>
      <c r="ED308" s="476">
        <f t="shared" si="293"/>
        <v>0</v>
      </c>
      <c r="EE308" s="476">
        <f t="shared" si="293"/>
        <v>0</v>
      </c>
      <c r="EF308" s="476">
        <f t="shared" si="293"/>
        <v>0</v>
      </c>
      <c r="EG308" s="476">
        <f t="shared" si="293"/>
        <v>0</v>
      </c>
      <c r="EH308" s="476">
        <f t="shared" si="293"/>
        <v>0</v>
      </c>
      <c r="EI308" s="476">
        <f t="shared" si="293"/>
        <v>0</v>
      </c>
      <c r="EJ308" s="476">
        <f t="shared" si="293"/>
        <v>0</v>
      </c>
      <c r="EK308" s="476">
        <f t="shared" si="293"/>
        <v>0</v>
      </c>
      <c r="EL308" s="476">
        <f t="shared" si="293"/>
        <v>0</v>
      </c>
      <c r="EM308" s="476">
        <f t="shared" si="293"/>
        <v>0</v>
      </c>
      <c r="EN308" s="476">
        <f t="shared" si="293"/>
        <v>0</v>
      </c>
      <c r="EO308" s="476">
        <f t="shared" si="293"/>
        <v>0</v>
      </c>
      <c r="EP308" s="476">
        <f t="shared" si="293"/>
        <v>0</v>
      </c>
      <c r="EQ308" s="476">
        <f t="shared" si="293"/>
        <v>0</v>
      </c>
      <c r="ER308" s="476">
        <f t="shared" si="293"/>
        <v>0</v>
      </c>
      <c r="ES308" s="476">
        <f t="shared" si="293"/>
        <v>0</v>
      </c>
      <c r="ET308" s="476">
        <f t="shared" si="293"/>
        <v>0</v>
      </c>
      <c r="EU308" s="476">
        <f t="shared" si="293"/>
        <v>0</v>
      </c>
      <c r="EV308" s="476">
        <f t="shared" si="293"/>
        <v>0</v>
      </c>
      <c r="EW308" s="476">
        <f t="shared" si="293"/>
        <v>0</v>
      </c>
      <c r="EX308" s="476">
        <f t="shared" si="293"/>
        <v>0</v>
      </c>
      <c r="EY308" s="476">
        <f t="shared" si="293"/>
        <v>0</v>
      </c>
      <c r="EZ308" s="476">
        <f t="shared" si="293"/>
        <v>0</v>
      </c>
      <c r="FA308" s="476">
        <f t="shared" si="293"/>
        <v>0</v>
      </c>
      <c r="FB308" s="476">
        <f t="shared" si="293"/>
        <v>0</v>
      </c>
      <c r="FC308" s="476">
        <f t="shared" si="293"/>
        <v>0</v>
      </c>
      <c r="FD308" s="476">
        <f t="shared" si="293"/>
        <v>0</v>
      </c>
      <c r="FE308" s="476">
        <f t="shared" si="293"/>
        <v>0</v>
      </c>
      <c r="FF308" s="476">
        <f t="shared" si="293"/>
        <v>0</v>
      </c>
      <c r="FG308" s="476">
        <f t="shared" si="293"/>
        <v>0</v>
      </c>
      <c r="FH308" s="476">
        <f t="shared" si="293"/>
        <v>0</v>
      </c>
      <c r="FI308" s="476">
        <f t="shared" si="293"/>
        <v>0</v>
      </c>
      <c r="FJ308" s="476">
        <f t="shared" si="293"/>
        <v>0</v>
      </c>
      <c r="FK308" s="476">
        <f t="shared" si="293"/>
        <v>0</v>
      </c>
      <c r="FL308" s="476">
        <f t="shared" si="293"/>
        <v>0</v>
      </c>
      <c r="FM308" s="476">
        <f t="shared" si="293"/>
        <v>0</v>
      </c>
      <c r="FN308" s="476">
        <f t="shared" si="293"/>
        <v>0</v>
      </c>
      <c r="FO308" s="476">
        <f t="shared" si="293"/>
        <v>0</v>
      </c>
      <c r="FP308" s="476">
        <f t="shared" si="293"/>
        <v>0</v>
      </c>
      <c r="FQ308" s="476">
        <f t="shared" si="293"/>
        <v>0</v>
      </c>
      <c r="FR308" s="476">
        <f t="shared" si="293"/>
        <v>0</v>
      </c>
      <c r="FS308" s="476">
        <f t="shared" si="293"/>
        <v>0</v>
      </c>
      <c r="FT308" s="476">
        <f t="shared" si="293"/>
        <v>0</v>
      </c>
      <c r="FU308" s="476">
        <f t="shared" si="293"/>
        <v>0</v>
      </c>
      <c r="FV308" s="476">
        <f t="shared" si="293"/>
        <v>0</v>
      </c>
      <c r="FW308" s="476">
        <f t="shared" si="293"/>
        <v>0</v>
      </c>
      <c r="FX308" s="476">
        <f t="shared" si="293"/>
        <v>0</v>
      </c>
      <c r="FY308" s="476">
        <f t="shared" si="293"/>
        <v>0</v>
      </c>
      <c r="FZ308" s="476">
        <f t="shared" si="293"/>
        <v>0</v>
      </c>
      <c r="GA308" s="476">
        <f t="shared" si="293"/>
        <v>0</v>
      </c>
      <c r="GB308" s="476">
        <f t="shared" si="293"/>
        <v>0</v>
      </c>
    </row>
    <row r="309" spans="3:184" x14ac:dyDescent="0.35">
      <c r="C309" s="472">
        <f>'QUALIFIED ENGINES'!D48</f>
        <v>91494</v>
      </c>
      <c r="D309" s="476">
        <f t="shared" si="285"/>
        <v>0</v>
      </c>
      <c r="E309" s="476">
        <f t="shared" si="291"/>
        <v>0</v>
      </c>
      <c r="F309" s="476">
        <f t="shared" si="291"/>
        <v>0</v>
      </c>
      <c r="G309" s="476">
        <f t="shared" si="291"/>
        <v>0</v>
      </c>
      <c r="H309" s="476">
        <f t="shared" si="291"/>
        <v>0</v>
      </c>
      <c r="I309" s="476">
        <f t="shared" si="291"/>
        <v>0</v>
      </c>
      <c r="J309" s="476">
        <f t="shared" si="291"/>
        <v>0</v>
      </c>
      <c r="K309" s="476">
        <f t="shared" si="291"/>
        <v>0</v>
      </c>
      <c r="L309" s="476">
        <f t="shared" si="291"/>
        <v>0</v>
      </c>
      <c r="M309" s="476">
        <f t="shared" si="291"/>
        <v>0</v>
      </c>
      <c r="N309" s="476">
        <f t="shared" si="291"/>
        <v>0</v>
      </c>
      <c r="O309" s="476">
        <f t="shared" si="291"/>
        <v>6.9</v>
      </c>
      <c r="P309" s="476">
        <f t="shared" si="291"/>
        <v>401.57</v>
      </c>
      <c r="Q309" s="476">
        <f t="shared" si="291"/>
        <v>388.4</v>
      </c>
      <c r="R309" s="476">
        <f t="shared" si="291"/>
        <v>0</v>
      </c>
      <c r="S309" s="476">
        <f t="shared" si="291"/>
        <v>402.65</v>
      </c>
      <c r="T309" s="476">
        <f t="shared" si="291"/>
        <v>376.95</v>
      </c>
      <c r="U309" s="476">
        <f t="shared" si="291"/>
        <v>430.4</v>
      </c>
      <c r="V309" s="476">
        <f t="shared" si="291"/>
        <v>388.25</v>
      </c>
      <c r="W309" s="476">
        <f t="shared" si="291"/>
        <v>412.6</v>
      </c>
      <c r="X309" s="476">
        <f t="shared" si="291"/>
        <v>394.85</v>
      </c>
      <c r="Y309" s="476">
        <f t="shared" si="291"/>
        <v>385.38</v>
      </c>
      <c r="Z309" s="476">
        <f t="shared" si="291"/>
        <v>418.12</v>
      </c>
      <c r="AA309" s="476">
        <f t="shared" si="291"/>
        <v>415.92</v>
      </c>
      <c r="AB309" s="476">
        <f t="shared" si="291"/>
        <v>440.38</v>
      </c>
      <c r="AC309" s="476">
        <f t="shared" si="291"/>
        <v>450.02</v>
      </c>
      <c r="AD309" s="476">
        <f t="shared" si="291"/>
        <v>354.16</v>
      </c>
      <c r="AE309" s="476">
        <f t="shared" si="291"/>
        <v>371.67</v>
      </c>
      <c r="AF309" s="476">
        <f t="shared" si="291"/>
        <v>315.17</v>
      </c>
      <c r="AG309" s="476">
        <f t="shared" si="291"/>
        <v>395.93</v>
      </c>
      <c r="AH309" s="476">
        <f t="shared" si="291"/>
        <v>369.37</v>
      </c>
      <c r="AI309" s="476">
        <f t="shared" si="291"/>
        <v>447.71</v>
      </c>
      <c r="AJ309" s="476">
        <f t="shared" si="291"/>
        <v>45.18</v>
      </c>
      <c r="AK309" s="476">
        <f t="shared" si="291"/>
        <v>0</v>
      </c>
      <c r="AL309" s="476">
        <f t="shared" si="291"/>
        <v>0</v>
      </c>
      <c r="AM309" s="476">
        <f t="shared" si="291"/>
        <v>0</v>
      </c>
      <c r="AN309" s="476">
        <f t="shared" si="291"/>
        <v>0</v>
      </c>
      <c r="AO309" s="476">
        <f t="shared" si="291"/>
        <v>0</v>
      </c>
      <c r="AP309" s="476">
        <f t="shared" si="291"/>
        <v>0</v>
      </c>
      <c r="AQ309" s="476">
        <f t="shared" si="291"/>
        <v>0</v>
      </c>
      <c r="AR309" s="476">
        <f t="shared" si="291"/>
        <v>0</v>
      </c>
      <c r="AS309" s="476">
        <f t="shared" si="291"/>
        <v>0</v>
      </c>
      <c r="AT309" s="476">
        <f t="shared" si="291"/>
        <v>0</v>
      </c>
      <c r="AU309" s="476">
        <f t="shared" si="291"/>
        <v>0</v>
      </c>
      <c r="AV309" s="476">
        <f t="shared" si="291"/>
        <v>0</v>
      </c>
      <c r="AW309" s="476">
        <f t="shared" si="291"/>
        <v>0</v>
      </c>
      <c r="AX309" s="476">
        <f t="shared" si="291"/>
        <v>0</v>
      </c>
      <c r="AY309" s="476">
        <f t="shared" si="291"/>
        <v>0</v>
      </c>
      <c r="AZ309" s="476">
        <f t="shared" si="291"/>
        <v>0</v>
      </c>
      <c r="BA309" s="476">
        <f t="shared" si="291"/>
        <v>0</v>
      </c>
      <c r="BB309" s="476">
        <f t="shared" si="291"/>
        <v>0</v>
      </c>
      <c r="BC309" s="476">
        <f t="shared" si="291"/>
        <v>0</v>
      </c>
      <c r="BD309" s="476">
        <f t="shared" si="291"/>
        <v>0</v>
      </c>
      <c r="BE309" s="476">
        <f t="shared" si="291"/>
        <v>0</v>
      </c>
      <c r="BF309" s="476">
        <f t="shared" si="291"/>
        <v>0</v>
      </c>
      <c r="BG309" s="476">
        <f t="shared" si="291"/>
        <v>0</v>
      </c>
      <c r="BH309" s="476">
        <f t="shared" si="291"/>
        <v>0</v>
      </c>
      <c r="BI309" s="476">
        <f t="shared" si="291"/>
        <v>0</v>
      </c>
      <c r="BJ309" s="476">
        <f t="shared" si="291"/>
        <v>0</v>
      </c>
      <c r="BK309" s="476">
        <f t="shared" si="291"/>
        <v>0</v>
      </c>
      <c r="BL309" s="476">
        <f t="shared" si="291"/>
        <v>0</v>
      </c>
      <c r="BM309" s="476">
        <f t="shared" si="291"/>
        <v>0</v>
      </c>
      <c r="BN309" s="476">
        <f t="shared" si="291"/>
        <v>0</v>
      </c>
      <c r="BO309" s="476">
        <f t="shared" si="291"/>
        <v>0</v>
      </c>
      <c r="BP309" s="476">
        <f t="shared" ref="BP309:EA312" si="294">BP47-BP178</f>
        <v>0</v>
      </c>
      <c r="BQ309" s="476">
        <f t="shared" si="294"/>
        <v>0</v>
      </c>
      <c r="BR309" s="476">
        <f t="shared" si="294"/>
        <v>0</v>
      </c>
      <c r="BS309" s="476">
        <f t="shared" si="294"/>
        <v>0</v>
      </c>
      <c r="BT309" s="476">
        <f t="shared" si="294"/>
        <v>0</v>
      </c>
      <c r="BU309" s="476">
        <f t="shared" si="294"/>
        <v>0</v>
      </c>
      <c r="BV309" s="476">
        <f t="shared" si="294"/>
        <v>0</v>
      </c>
      <c r="BW309" s="476">
        <f t="shared" si="294"/>
        <v>0</v>
      </c>
      <c r="BX309" s="476">
        <f t="shared" si="294"/>
        <v>0</v>
      </c>
      <c r="BY309" s="476">
        <f t="shared" si="294"/>
        <v>0</v>
      </c>
      <c r="BZ309" s="476">
        <f t="shared" si="294"/>
        <v>0</v>
      </c>
      <c r="CA309" s="476">
        <f t="shared" si="294"/>
        <v>0</v>
      </c>
      <c r="CB309" s="476">
        <f t="shared" si="294"/>
        <v>122.51</v>
      </c>
      <c r="CC309" s="476">
        <f t="shared" si="294"/>
        <v>268.95999999999998</v>
      </c>
      <c r="CD309" s="476">
        <f t="shared" si="294"/>
        <v>252.66</v>
      </c>
      <c r="CE309" s="476">
        <f t="shared" si="294"/>
        <v>236.23</v>
      </c>
      <c r="CF309" s="476">
        <f t="shared" si="294"/>
        <v>444.97</v>
      </c>
      <c r="CG309" s="476">
        <f t="shared" si="294"/>
        <v>397.18</v>
      </c>
      <c r="CH309" s="476">
        <f t="shared" si="294"/>
        <v>469.85</v>
      </c>
      <c r="CI309" s="476">
        <f t="shared" si="294"/>
        <v>459.55</v>
      </c>
      <c r="CJ309" s="476">
        <f t="shared" si="294"/>
        <v>452.54</v>
      </c>
      <c r="CK309" s="476">
        <f t="shared" si="294"/>
        <v>439.31</v>
      </c>
      <c r="CL309" s="476">
        <f t="shared" si="294"/>
        <v>413.12</v>
      </c>
      <c r="CM309" s="476">
        <f t="shared" si="294"/>
        <v>146.16</v>
      </c>
      <c r="CN309" s="476">
        <f t="shared" si="294"/>
        <v>32.79</v>
      </c>
      <c r="CO309" s="476">
        <f t="shared" si="294"/>
        <v>493.86</v>
      </c>
      <c r="CP309" s="476">
        <f t="shared" si="294"/>
        <v>442.75</v>
      </c>
      <c r="CQ309" s="476">
        <f t="shared" si="294"/>
        <v>480.5</v>
      </c>
      <c r="CR309" s="476">
        <f t="shared" si="294"/>
        <v>501.2</v>
      </c>
      <c r="CS309" s="476">
        <f t="shared" si="294"/>
        <v>421.07</v>
      </c>
      <c r="CT309" s="476">
        <f t="shared" si="294"/>
        <v>454.55</v>
      </c>
      <c r="CU309" s="476">
        <f t="shared" si="294"/>
        <v>492.23</v>
      </c>
      <c r="CV309" s="476">
        <f t="shared" si="294"/>
        <v>431.97</v>
      </c>
      <c r="CW309" s="476">
        <f t="shared" si="294"/>
        <v>427.27</v>
      </c>
      <c r="CX309" s="476">
        <f t="shared" si="294"/>
        <v>261.33999999999997</v>
      </c>
      <c r="CY309" s="476">
        <f t="shared" si="294"/>
        <v>0</v>
      </c>
      <c r="CZ309" s="476">
        <f t="shared" si="294"/>
        <v>0</v>
      </c>
      <c r="DA309" s="476">
        <f t="shared" si="294"/>
        <v>0</v>
      </c>
      <c r="DB309" s="476">
        <f t="shared" si="294"/>
        <v>0</v>
      </c>
      <c r="DC309" s="476">
        <f t="shared" si="294"/>
        <v>0</v>
      </c>
      <c r="DD309" s="476">
        <f t="shared" si="294"/>
        <v>0</v>
      </c>
      <c r="DE309" s="476">
        <f t="shared" si="294"/>
        <v>0</v>
      </c>
      <c r="DF309" s="476">
        <f t="shared" si="294"/>
        <v>0</v>
      </c>
      <c r="DG309" s="476">
        <f t="shared" si="294"/>
        <v>0</v>
      </c>
      <c r="DH309" s="476">
        <f t="shared" si="294"/>
        <v>0</v>
      </c>
      <c r="DI309" s="476">
        <f t="shared" si="294"/>
        <v>0</v>
      </c>
      <c r="DJ309" s="476">
        <f t="shared" si="294"/>
        <v>0</v>
      </c>
      <c r="DK309" s="476">
        <f t="shared" si="294"/>
        <v>0</v>
      </c>
      <c r="DL309" s="476">
        <f t="shared" si="294"/>
        <v>0</v>
      </c>
      <c r="DM309" s="476">
        <f t="shared" si="294"/>
        <v>0</v>
      </c>
      <c r="DN309" s="476">
        <f t="shared" si="294"/>
        <v>0</v>
      </c>
      <c r="DO309" s="476">
        <f t="shared" si="294"/>
        <v>0</v>
      </c>
      <c r="DP309" s="476">
        <f t="shared" si="294"/>
        <v>0</v>
      </c>
      <c r="DQ309" s="476">
        <f t="shared" si="294"/>
        <v>0</v>
      </c>
      <c r="DR309" s="476">
        <f t="shared" si="294"/>
        <v>0</v>
      </c>
      <c r="DS309" s="476">
        <f t="shared" si="294"/>
        <v>0</v>
      </c>
      <c r="DT309" s="476">
        <f t="shared" si="294"/>
        <v>0</v>
      </c>
      <c r="DU309" s="476">
        <f t="shared" si="294"/>
        <v>0</v>
      </c>
      <c r="DV309" s="476">
        <f t="shared" si="294"/>
        <v>0</v>
      </c>
      <c r="DW309" s="476">
        <f t="shared" si="294"/>
        <v>0</v>
      </c>
      <c r="DX309" s="476">
        <f t="shared" si="294"/>
        <v>0</v>
      </c>
      <c r="DY309" s="476">
        <f t="shared" si="294"/>
        <v>0</v>
      </c>
      <c r="DZ309" s="476">
        <f t="shared" si="294"/>
        <v>0</v>
      </c>
      <c r="EA309" s="476">
        <f t="shared" si="294"/>
        <v>0</v>
      </c>
      <c r="EB309" s="476">
        <f t="shared" si="293"/>
        <v>0</v>
      </c>
      <c r="EC309" s="476">
        <f t="shared" si="293"/>
        <v>0</v>
      </c>
      <c r="ED309" s="476">
        <f t="shared" si="293"/>
        <v>0</v>
      </c>
      <c r="EE309" s="476">
        <f t="shared" si="293"/>
        <v>0</v>
      </c>
      <c r="EF309" s="476">
        <f t="shared" si="293"/>
        <v>0</v>
      </c>
      <c r="EG309" s="476">
        <f t="shared" si="293"/>
        <v>0</v>
      </c>
      <c r="EH309" s="476">
        <f t="shared" si="293"/>
        <v>0</v>
      </c>
      <c r="EI309" s="476">
        <f t="shared" si="293"/>
        <v>0</v>
      </c>
      <c r="EJ309" s="476">
        <f t="shared" si="293"/>
        <v>0</v>
      </c>
      <c r="EK309" s="476">
        <f t="shared" si="293"/>
        <v>0</v>
      </c>
      <c r="EL309" s="476">
        <f t="shared" si="293"/>
        <v>0</v>
      </c>
      <c r="EM309" s="476">
        <f t="shared" si="293"/>
        <v>0</v>
      </c>
      <c r="EN309" s="476">
        <f t="shared" si="293"/>
        <v>0</v>
      </c>
      <c r="EO309" s="476">
        <f t="shared" si="293"/>
        <v>0</v>
      </c>
      <c r="EP309" s="476">
        <f t="shared" si="293"/>
        <v>0</v>
      </c>
      <c r="EQ309" s="476">
        <f t="shared" si="293"/>
        <v>0</v>
      </c>
      <c r="ER309" s="476">
        <f t="shared" si="293"/>
        <v>0</v>
      </c>
      <c r="ES309" s="476">
        <f t="shared" si="293"/>
        <v>0</v>
      </c>
      <c r="ET309" s="476">
        <f t="shared" si="293"/>
        <v>0</v>
      </c>
      <c r="EU309" s="476">
        <f t="shared" si="293"/>
        <v>0</v>
      </c>
      <c r="EV309" s="476">
        <f t="shared" si="293"/>
        <v>0</v>
      </c>
      <c r="EW309" s="476">
        <f t="shared" si="293"/>
        <v>0</v>
      </c>
      <c r="EX309" s="476">
        <f t="shared" si="293"/>
        <v>0</v>
      </c>
      <c r="EY309" s="476">
        <f t="shared" si="293"/>
        <v>0</v>
      </c>
      <c r="EZ309" s="476">
        <f t="shared" si="293"/>
        <v>0</v>
      </c>
      <c r="FA309" s="476">
        <f t="shared" si="293"/>
        <v>0</v>
      </c>
      <c r="FB309" s="476">
        <f t="shared" si="293"/>
        <v>0</v>
      </c>
      <c r="FC309" s="476">
        <f t="shared" si="293"/>
        <v>0</v>
      </c>
      <c r="FD309" s="476">
        <f t="shared" si="293"/>
        <v>0</v>
      </c>
      <c r="FE309" s="476">
        <f t="shared" si="293"/>
        <v>0</v>
      </c>
      <c r="FF309" s="476">
        <f t="shared" si="293"/>
        <v>0</v>
      </c>
      <c r="FG309" s="476">
        <f t="shared" si="293"/>
        <v>0</v>
      </c>
      <c r="FH309" s="476">
        <f t="shared" si="293"/>
        <v>0</v>
      </c>
      <c r="FI309" s="476">
        <f t="shared" si="293"/>
        <v>0</v>
      </c>
      <c r="FJ309" s="476">
        <f t="shared" si="293"/>
        <v>0</v>
      </c>
      <c r="FK309" s="476">
        <f t="shared" si="293"/>
        <v>0</v>
      </c>
      <c r="FL309" s="476">
        <f t="shared" si="293"/>
        <v>0</v>
      </c>
      <c r="FM309" s="476">
        <f t="shared" si="293"/>
        <v>0</v>
      </c>
      <c r="FN309" s="476">
        <f t="shared" si="293"/>
        <v>0</v>
      </c>
      <c r="FO309" s="476">
        <f t="shared" si="293"/>
        <v>0</v>
      </c>
      <c r="FP309" s="476">
        <f t="shared" si="293"/>
        <v>0</v>
      </c>
      <c r="FQ309" s="476">
        <f t="shared" si="293"/>
        <v>0</v>
      </c>
      <c r="FR309" s="476">
        <f t="shared" si="293"/>
        <v>0</v>
      </c>
      <c r="FS309" s="476">
        <f t="shared" si="293"/>
        <v>0</v>
      </c>
      <c r="FT309" s="476">
        <f t="shared" si="293"/>
        <v>0</v>
      </c>
      <c r="FU309" s="476">
        <f t="shared" si="293"/>
        <v>0</v>
      </c>
      <c r="FV309" s="476">
        <f t="shared" si="293"/>
        <v>0</v>
      </c>
      <c r="FW309" s="476">
        <f t="shared" si="293"/>
        <v>0</v>
      </c>
      <c r="FX309" s="476">
        <f t="shared" si="293"/>
        <v>0</v>
      </c>
      <c r="FY309" s="476">
        <f t="shared" si="293"/>
        <v>0</v>
      </c>
      <c r="FZ309" s="476">
        <f t="shared" si="293"/>
        <v>0</v>
      </c>
      <c r="GA309" s="476">
        <f t="shared" si="293"/>
        <v>0</v>
      </c>
      <c r="GB309" s="476">
        <f t="shared" si="293"/>
        <v>0</v>
      </c>
    </row>
    <row r="310" spans="3:184" x14ac:dyDescent="0.35">
      <c r="C310" s="472">
        <f>'QUALIFIED ENGINES'!D49</f>
        <v>91501</v>
      </c>
      <c r="D310" s="476">
        <f t="shared" si="285"/>
        <v>0</v>
      </c>
      <c r="E310" s="476">
        <f t="shared" ref="E310:BP313" si="295">E48-E179</f>
        <v>0</v>
      </c>
      <c r="F310" s="476">
        <f t="shared" si="295"/>
        <v>0</v>
      </c>
      <c r="G310" s="476">
        <f t="shared" si="295"/>
        <v>0</v>
      </c>
      <c r="H310" s="476">
        <f t="shared" si="295"/>
        <v>0</v>
      </c>
      <c r="I310" s="476">
        <f t="shared" si="295"/>
        <v>0</v>
      </c>
      <c r="J310" s="476">
        <f t="shared" si="295"/>
        <v>0</v>
      </c>
      <c r="K310" s="476">
        <f t="shared" si="295"/>
        <v>0</v>
      </c>
      <c r="L310" s="476">
        <f t="shared" si="295"/>
        <v>0</v>
      </c>
      <c r="M310" s="476">
        <f t="shared" si="295"/>
        <v>0</v>
      </c>
      <c r="N310" s="476">
        <f t="shared" si="295"/>
        <v>0</v>
      </c>
      <c r="O310" s="476">
        <f t="shared" si="295"/>
        <v>6.9</v>
      </c>
      <c r="P310" s="476">
        <f t="shared" si="295"/>
        <v>401.57</v>
      </c>
      <c r="Q310" s="476">
        <f t="shared" si="295"/>
        <v>388.4</v>
      </c>
      <c r="R310" s="476">
        <f t="shared" si="295"/>
        <v>0</v>
      </c>
      <c r="S310" s="476">
        <f t="shared" si="295"/>
        <v>402.65</v>
      </c>
      <c r="T310" s="476">
        <f t="shared" si="295"/>
        <v>376.95</v>
      </c>
      <c r="U310" s="476">
        <f t="shared" si="295"/>
        <v>430.4</v>
      </c>
      <c r="V310" s="476">
        <f t="shared" si="295"/>
        <v>388.25</v>
      </c>
      <c r="W310" s="476">
        <f t="shared" si="295"/>
        <v>412.6</v>
      </c>
      <c r="X310" s="476">
        <f t="shared" si="295"/>
        <v>394.85</v>
      </c>
      <c r="Y310" s="476">
        <f t="shared" si="295"/>
        <v>385.38</v>
      </c>
      <c r="Z310" s="476">
        <f t="shared" si="295"/>
        <v>418.12</v>
      </c>
      <c r="AA310" s="476">
        <f t="shared" si="295"/>
        <v>415.92</v>
      </c>
      <c r="AB310" s="476">
        <f t="shared" si="295"/>
        <v>440.38</v>
      </c>
      <c r="AC310" s="476">
        <f t="shared" si="295"/>
        <v>450.02</v>
      </c>
      <c r="AD310" s="476">
        <f t="shared" si="295"/>
        <v>354.16</v>
      </c>
      <c r="AE310" s="476">
        <f t="shared" si="295"/>
        <v>125.24</v>
      </c>
      <c r="AF310" s="476">
        <f t="shared" si="295"/>
        <v>0</v>
      </c>
      <c r="AG310" s="476">
        <f t="shared" si="295"/>
        <v>0</v>
      </c>
      <c r="AH310" s="476">
        <f t="shared" si="295"/>
        <v>0</v>
      </c>
      <c r="AI310" s="476">
        <f t="shared" si="295"/>
        <v>0</v>
      </c>
      <c r="AJ310" s="476">
        <f t="shared" si="295"/>
        <v>0</v>
      </c>
      <c r="AK310" s="476">
        <f t="shared" si="295"/>
        <v>0</v>
      </c>
      <c r="AL310" s="476">
        <f t="shared" si="295"/>
        <v>225.49</v>
      </c>
      <c r="AM310" s="476">
        <f t="shared" si="295"/>
        <v>284.92</v>
      </c>
      <c r="AN310" s="476">
        <f t="shared" si="295"/>
        <v>372.29</v>
      </c>
      <c r="AO310" s="476">
        <f t="shared" si="295"/>
        <v>358.1</v>
      </c>
      <c r="AP310" s="476">
        <f t="shared" si="295"/>
        <v>335</v>
      </c>
      <c r="AQ310" s="476">
        <f t="shared" si="295"/>
        <v>226.37</v>
      </c>
      <c r="AR310" s="476">
        <f t="shared" si="295"/>
        <v>0</v>
      </c>
      <c r="AS310" s="476">
        <f t="shared" si="295"/>
        <v>0</v>
      </c>
      <c r="AT310" s="476">
        <f t="shared" si="295"/>
        <v>0</v>
      </c>
      <c r="AU310" s="476">
        <f t="shared" si="295"/>
        <v>0</v>
      </c>
      <c r="AV310" s="476">
        <f t="shared" si="295"/>
        <v>0.92</v>
      </c>
      <c r="AW310" s="476">
        <f t="shared" si="295"/>
        <v>0</v>
      </c>
      <c r="AX310" s="476">
        <f t="shared" si="295"/>
        <v>0</v>
      </c>
      <c r="AY310" s="476">
        <f t="shared" si="295"/>
        <v>0</v>
      </c>
      <c r="AZ310" s="476">
        <f t="shared" si="295"/>
        <v>0</v>
      </c>
      <c r="BA310" s="476">
        <f t="shared" si="295"/>
        <v>0</v>
      </c>
      <c r="BB310" s="476">
        <f t="shared" si="295"/>
        <v>0</v>
      </c>
      <c r="BC310" s="476">
        <f t="shared" si="295"/>
        <v>0</v>
      </c>
      <c r="BD310" s="476">
        <f t="shared" si="295"/>
        <v>0</v>
      </c>
      <c r="BE310" s="476">
        <f t="shared" si="295"/>
        <v>0</v>
      </c>
      <c r="BF310" s="476">
        <f t="shared" si="295"/>
        <v>0</v>
      </c>
      <c r="BG310" s="476">
        <f t="shared" si="295"/>
        <v>0</v>
      </c>
      <c r="BH310" s="476">
        <f t="shared" si="295"/>
        <v>0</v>
      </c>
      <c r="BI310" s="476">
        <f t="shared" si="295"/>
        <v>0</v>
      </c>
      <c r="BJ310" s="476">
        <f t="shared" si="295"/>
        <v>0</v>
      </c>
      <c r="BK310" s="476">
        <f t="shared" si="295"/>
        <v>0</v>
      </c>
      <c r="BL310" s="476">
        <f t="shared" si="295"/>
        <v>0</v>
      </c>
      <c r="BM310" s="476">
        <f t="shared" si="295"/>
        <v>0</v>
      </c>
      <c r="BN310" s="476">
        <f t="shared" si="295"/>
        <v>0</v>
      </c>
      <c r="BO310" s="476">
        <f t="shared" si="295"/>
        <v>0</v>
      </c>
      <c r="BP310" s="476">
        <f t="shared" si="295"/>
        <v>0</v>
      </c>
      <c r="BQ310" s="476">
        <f t="shared" si="294"/>
        <v>0</v>
      </c>
      <c r="BR310" s="476">
        <f t="shared" si="294"/>
        <v>0</v>
      </c>
      <c r="BS310" s="476">
        <f t="shared" si="294"/>
        <v>0</v>
      </c>
      <c r="BT310" s="476">
        <f t="shared" si="294"/>
        <v>0</v>
      </c>
      <c r="BU310" s="476">
        <f t="shared" si="294"/>
        <v>0</v>
      </c>
      <c r="BV310" s="476">
        <f t="shared" si="294"/>
        <v>0</v>
      </c>
      <c r="BW310" s="476">
        <f t="shared" si="294"/>
        <v>0</v>
      </c>
      <c r="BX310" s="476">
        <f t="shared" si="294"/>
        <v>0</v>
      </c>
      <c r="BY310" s="476">
        <f t="shared" si="294"/>
        <v>0</v>
      </c>
      <c r="BZ310" s="476">
        <f t="shared" si="294"/>
        <v>0</v>
      </c>
      <c r="CA310" s="476">
        <f t="shared" si="294"/>
        <v>0</v>
      </c>
      <c r="CB310" s="476">
        <f t="shared" si="294"/>
        <v>0</v>
      </c>
      <c r="CC310" s="476">
        <f t="shared" si="294"/>
        <v>0</v>
      </c>
      <c r="CD310" s="476">
        <f t="shared" si="294"/>
        <v>0</v>
      </c>
      <c r="CE310" s="476">
        <f t="shared" si="294"/>
        <v>0</v>
      </c>
      <c r="CF310" s="476">
        <f t="shared" si="294"/>
        <v>0</v>
      </c>
      <c r="CG310" s="476">
        <f t="shared" si="294"/>
        <v>0</v>
      </c>
      <c r="CH310" s="476">
        <f t="shared" si="294"/>
        <v>0</v>
      </c>
      <c r="CI310" s="476">
        <f t="shared" si="294"/>
        <v>0</v>
      </c>
      <c r="CJ310" s="476">
        <f t="shared" si="294"/>
        <v>0</v>
      </c>
      <c r="CK310" s="476">
        <f t="shared" si="294"/>
        <v>0</v>
      </c>
      <c r="CL310" s="476">
        <f t="shared" si="294"/>
        <v>0</v>
      </c>
      <c r="CM310" s="476">
        <f t="shared" si="294"/>
        <v>0</v>
      </c>
      <c r="CN310" s="476">
        <f t="shared" si="294"/>
        <v>0</v>
      </c>
      <c r="CO310" s="476">
        <f t="shared" si="294"/>
        <v>0</v>
      </c>
      <c r="CP310" s="476">
        <f t="shared" si="294"/>
        <v>0</v>
      </c>
      <c r="CQ310" s="476">
        <f t="shared" si="294"/>
        <v>0</v>
      </c>
      <c r="CR310" s="476">
        <f t="shared" si="294"/>
        <v>0</v>
      </c>
      <c r="CS310" s="476">
        <f t="shared" si="294"/>
        <v>0</v>
      </c>
      <c r="CT310" s="476">
        <f t="shared" si="294"/>
        <v>0</v>
      </c>
      <c r="CU310" s="476">
        <f t="shared" si="294"/>
        <v>0</v>
      </c>
      <c r="CV310" s="476">
        <f t="shared" si="294"/>
        <v>0</v>
      </c>
      <c r="CW310" s="476">
        <f t="shared" si="294"/>
        <v>0</v>
      </c>
      <c r="CX310" s="476">
        <f t="shared" si="294"/>
        <v>0</v>
      </c>
      <c r="CY310" s="476">
        <f t="shared" si="294"/>
        <v>0</v>
      </c>
      <c r="CZ310" s="476">
        <f t="shared" si="294"/>
        <v>0</v>
      </c>
      <c r="DA310" s="476">
        <f t="shared" si="294"/>
        <v>0</v>
      </c>
      <c r="DB310" s="476">
        <f t="shared" si="294"/>
        <v>0</v>
      </c>
      <c r="DC310" s="476">
        <f t="shared" si="294"/>
        <v>0</v>
      </c>
      <c r="DD310" s="476">
        <f t="shared" si="294"/>
        <v>0</v>
      </c>
      <c r="DE310" s="476">
        <f t="shared" si="294"/>
        <v>0</v>
      </c>
      <c r="DF310" s="476">
        <f t="shared" si="294"/>
        <v>0</v>
      </c>
      <c r="DG310" s="476">
        <f t="shared" si="294"/>
        <v>0</v>
      </c>
      <c r="DH310" s="476">
        <f t="shared" si="294"/>
        <v>0</v>
      </c>
      <c r="DI310" s="476">
        <f t="shared" si="294"/>
        <v>0</v>
      </c>
      <c r="DJ310" s="476">
        <f t="shared" si="294"/>
        <v>0</v>
      </c>
      <c r="DK310" s="476">
        <f t="shared" si="294"/>
        <v>0</v>
      </c>
      <c r="DL310" s="476">
        <f t="shared" si="294"/>
        <v>0</v>
      </c>
      <c r="DM310" s="476">
        <f t="shared" si="294"/>
        <v>0</v>
      </c>
      <c r="DN310" s="476">
        <f t="shared" si="294"/>
        <v>0</v>
      </c>
      <c r="DO310" s="476">
        <f t="shared" si="294"/>
        <v>0</v>
      </c>
      <c r="DP310" s="476">
        <f t="shared" si="294"/>
        <v>0</v>
      </c>
      <c r="DQ310" s="476">
        <f t="shared" si="294"/>
        <v>0</v>
      </c>
      <c r="DR310" s="476">
        <f t="shared" si="294"/>
        <v>0</v>
      </c>
      <c r="DS310" s="476">
        <f t="shared" si="294"/>
        <v>0</v>
      </c>
      <c r="DT310" s="476">
        <f t="shared" si="294"/>
        <v>0</v>
      </c>
      <c r="DU310" s="476">
        <f t="shared" si="294"/>
        <v>0</v>
      </c>
      <c r="DV310" s="476">
        <f t="shared" si="294"/>
        <v>0</v>
      </c>
      <c r="DW310" s="476">
        <f t="shared" si="294"/>
        <v>0</v>
      </c>
      <c r="DX310" s="476">
        <f t="shared" si="294"/>
        <v>0</v>
      </c>
      <c r="DY310" s="476">
        <f t="shared" si="294"/>
        <v>0</v>
      </c>
      <c r="DZ310" s="476">
        <f t="shared" si="294"/>
        <v>0</v>
      </c>
      <c r="EA310" s="476">
        <f t="shared" si="294"/>
        <v>0</v>
      </c>
      <c r="EB310" s="476">
        <f t="shared" si="293"/>
        <v>0</v>
      </c>
      <c r="EC310" s="476">
        <f t="shared" si="293"/>
        <v>0</v>
      </c>
      <c r="ED310" s="476">
        <f t="shared" si="293"/>
        <v>0</v>
      </c>
      <c r="EE310" s="476">
        <f t="shared" si="293"/>
        <v>0</v>
      </c>
      <c r="EF310" s="476">
        <f t="shared" si="293"/>
        <v>0</v>
      </c>
      <c r="EG310" s="476">
        <f t="shared" si="293"/>
        <v>0</v>
      </c>
      <c r="EH310" s="476">
        <f t="shared" si="293"/>
        <v>0</v>
      </c>
      <c r="EI310" s="476">
        <f t="shared" si="293"/>
        <v>0</v>
      </c>
      <c r="EJ310" s="476">
        <f t="shared" si="293"/>
        <v>0</v>
      </c>
      <c r="EK310" s="476">
        <f t="shared" si="293"/>
        <v>0</v>
      </c>
      <c r="EL310" s="476">
        <f t="shared" si="293"/>
        <v>0</v>
      </c>
      <c r="EM310" s="476">
        <f t="shared" si="293"/>
        <v>0</v>
      </c>
      <c r="EN310" s="476">
        <f t="shared" si="293"/>
        <v>0</v>
      </c>
      <c r="EO310" s="476">
        <f t="shared" si="293"/>
        <v>0</v>
      </c>
      <c r="EP310" s="476">
        <f t="shared" si="293"/>
        <v>0</v>
      </c>
      <c r="EQ310" s="476">
        <f t="shared" si="293"/>
        <v>0</v>
      </c>
      <c r="ER310" s="476">
        <f t="shared" si="293"/>
        <v>0</v>
      </c>
      <c r="ES310" s="476">
        <f t="shared" si="293"/>
        <v>0</v>
      </c>
      <c r="ET310" s="476">
        <f t="shared" si="293"/>
        <v>0</v>
      </c>
      <c r="EU310" s="476">
        <f t="shared" si="293"/>
        <v>0</v>
      </c>
      <c r="EV310" s="476">
        <f t="shared" si="293"/>
        <v>0</v>
      </c>
      <c r="EW310" s="476">
        <f t="shared" si="293"/>
        <v>0</v>
      </c>
      <c r="EX310" s="476">
        <f t="shared" si="293"/>
        <v>0</v>
      </c>
      <c r="EY310" s="476">
        <f t="shared" si="293"/>
        <v>0</v>
      </c>
      <c r="EZ310" s="476">
        <f t="shared" si="293"/>
        <v>0</v>
      </c>
      <c r="FA310" s="476">
        <f t="shared" si="293"/>
        <v>0</v>
      </c>
      <c r="FB310" s="476">
        <f t="shared" si="293"/>
        <v>0</v>
      </c>
      <c r="FC310" s="476">
        <f t="shared" si="293"/>
        <v>0</v>
      </c>
      <c r="FD310" s="476">
        <f t="shared" si="293"/>
        <v>0</v>
      </c>
      <c r="FE310" s="476">
        <f t="shared" si="293"/>
        <v>0</v>
      </c>
      <c r="FF310" s="476">
        <f t="shared" si="293"/>
        <v>0</v>
      </c>
      <c r="FG310" s="476">
        <f t="shared" si="293"/>
        <v>0</v>
      </c>
      <c r="FH310" s="476">
        <f t="shared" si="293"/>
        <v>0</v>
      </c>
      <c r="FI310" s="476">
        <f t="shared" si="293"/>
        <v>0</v>
      </c>
      <c r="FJ310" s="476">
        <f t="shared" si="293"/>
        <v>0</v>
      </c>
      <c r="FK310" s="476">
        <f t="shared" si="293"/>
        <v>0</v>
      </c>
      <c r="FL310" s="476">
        <f t="shared" si="293"/>
        <v>0</v>
      </c>
      <c r="FM310" s="476">
        <f t="shared" si="293"/>
        <v>0</v>
      </c>
      <c r="FN310" s="476">
        <f t="shared" si="293"/>
        <v>0</v>
      </c>
      <c r="FO310" s="476">
        <f t="shared" si="293"/>
        <v>0</v>
      </c>
      <c r="FP310" s="476">
        <f t="shared" si="293"/>
        <v>0</v>
      </c>
      <c r="FQ310" s="476">
        <f t="shared" si="293"/>
        <v>0</v>
      </c>
      <c r="FR310" s="476">
        <f t="shared" si="293"/>
        <v>0</v>
      </c>
      <c r="FS310" s="476">
        <f t="shared" si="293"/>
        <v>0</v>
      </c>
      <c r="FT310" s="476">
        <f t="shared" si="293"/>
        <v>0</v>
      </c>
      <c r="FU310" s="476">
        <f t="shared" si="293"/>
        <v>0</v>
      </c>
      <c r="FV310" s="476">
        <f t="shared" si="293"/>
        <v>0</v>
      </c>
      <c r="FW310" s="476">
        <f t="shared" si="293"/>
        <v>0</v>
      </c>
      <c r="FX310" s="476">
        <f t="shared" si="293"/>
        <v>0</v>
      </c>
      <c r="FY310" s="476">
        <f t="shared" si="293"/>
        <v>0</v>
      </c>
      <c r="FZ310" s="476">
        <f t="shared" si="293"/>
        <v>0</v>
      </c>
      <c r="GA310" s="476">
        <f t="shared" si="293"/>
        <v>0</v>
      </c>
      <c r="GB310" s="476">
        <f t="shared" si="293"/>
        <v>0</v>
      </c>
    </row>
    <row r="311" spans="3:184" x14ac:dyDescent="0.35">
      <c r="C311" s="472">
        <f>'QUALIFIED ENGINES'!D50</f>
        <v>91497</v>
      </c>
      <c r="D311" s="476">
        <f t="shared" si="285"/>
        <v>0</v>
      </c>
      <c r="E311" s="476">
        <f t="shared" si="295"/>
        <v>0</v>
      </c>
      <c r="F311" s="476">
        <f t="shared" si="295"/>
        <v>0</v>
      </c>
      <c r="G311" s="476">
        <f t="shared" si="295"/>
        <v>0</v>
      </c>
      <c r="H311" s="476">
        <f t="shared" si="295"/>
        <v>0</v>
      </c>
      <c r="I311" s="476">
        <f t="shared" si="295"/>
        <v>0</v>
      </c>
      <c r="J311" s="476">
        <f t="shared" si="295"/>
        <v>0</v>
      </c>
      <c r="K311" s="476">
        <f t="shared" si="295"/>
        <v>0</v>
      </c>
      <c r="L311" s="476">
        <f t="shared" si="295"/>
        <v>0</v>
      </c>
      <c r="M311" s="476">
        <f t="shared" si="295"/>
        <v>0</v>
      </c>
      <c r="N311" s="476">
        <f t="shared" si="295"/>
        <v>0</v>
      </c>
      <c r="O311" s="476">
        <f t="shared" si="295"/>
        <v>6.9</v>
      </c>
      <c r="P311" s="476">
        <f t="shared" si="295"/>
        <v>401.57</v>
      </c>
      <c r="Q311" s="476">
        <f t="shared" si="295"/>
        <v>388.4</v>
      </c>
      <c r="R311" s="476">
        <f t="shared" si="295"/>
        <v>0</v>
      </c>
      <c r="S311" s="476">
        <f t="shared" si="295"/>
        <v>402.65</v>
      </c>
      <c r="T311" s="476">
        <f t="shared" si="295"/>
        <v>376.95</v>
      </c>
      <c r="U311" s="476">
        <f t="shared" si="295"/>
        <v>430.4</v>
      </c>
      <c r="V311" s="476">
        <f t="shared" si="295"/>
        <v>388.25</v>
      </c>
      <c r="W311" s="476">
        <f t="shared" si="295"/>
        <v>412.6</v>
      </c>
      <c r="X311" s="476">
        <f t="shared" si="295"/>
        <v>394.85</v>
      </c>
      <c r="Y311" s="476">
        <f t="shared" si="295"/>
        <v>385.38</v>
      </c>
      <c r="Z311" s="476">
        <f t="shared" si="295"/>
        <v>418.12</v>
      </c>
      <c r="AA311" s="476">
        <f t="shared" si="295"/>
        <v>415.92</v>
      </c>
      <c r="AB311" s="476">
        <f t="shared" si="295"/>
        <v>440.38</v>
      </c>
      <c r="AC311" s="476">
        <f t="shared" si="295"/>
        <v>450.02</v>
      </c>
      <c r="AD311" s="476">
        <f t="shared" si="295"/>
        <v>354.16</v>
      </c>
      <c r="AE311" s="476">
        <f t="shared" si="295"/>
        <v>371.67</v>
      </c>
      <c r="AF311" s="476">
        <f t="shared" si="295"/>
        <v>315.17</v>
      </c>
      <c r="AG311" s="476">
        <f t="shared" si="295"/>
        <v>395.93</v>
      </c>
      <c r="AH311" s="476">
        <f t="shared" si="295"/>
        <v>369.37</v>
      </c>
      <c r="AI311" s="476">
        <f t="shared" si="295"/>
        <v>447.71</v>
      </c>
      <c r="AJ311" s="476">
        <f t="shared" si="295"/>
        <v>58.21</v>
      </c>
      <c r="AK311" s="476">
        <f t="shared" si="295"/>
        <v>0</v>
      </c>
      <c r="AL311" s="476">
        <f t="shared" si="295"/>
        <v>0</v>
      </c>
      <c r="AM311" s="476">
        <f t="shared" si="295"/>
        <v>49.8</v>
      </c>
      <c r="AN311" s="476">
        <f t="shared" si="295"/>
        <v>415.98</v>
      </c>
      <c r="AO311" s="476">
        <f t="shared" si="295"/>
        <v>243.42</v>
      </c>
      <c r="AP311" s="476">
        <f t="shared" si="295"/>
        <v>227.72</v>
      </c>
      <c r="AQ311" s="476">
        <f t="shared" si="295"/>
        <v>224.38</v>
      </c>
      <c r="AR311" s="476">
        <f t="shared" si="295"/>
        <v>0</v>
      </c>
      <c r="AS311" s="476">
        <f t="shared" si="295"/>
        <v>0</v>
      </c>
      <c r="AT311" s="476">
        <f t="shared" si="295"/>
        <v>0</v>
      </c>
      <c r="AU311" s="476">
        <f t="shared" si="295"/>
        <v>0</v>
      </c>
      <c r="AV311" s="476">
        <f t="shared" si="295"/>
        <v>0.85</v>
      </c>
      <c r="AW311" s="476">
        <f t="shared" si="295"/>
        <v>0</v>
      </c>
      <c r="AX311" s="476">
        <f t="shared" si="295"/>
        <v>0</v>
      </c>
      <c r="AY311" s="476">
        <f t="shared" si="295"/>
        <v>0</v>
      </c>
      <c r="AZ311" s="476">
        <f t="shared" si="295"/>
        <v>0</v>
      </c>
      <c r="BA311" s="476">
        <f t="shared" si="295"/>
        <v>0</v>
      </c>
      <c r="BB311" s="476">
        <f t="shared" si="295"/>
        <v>0</v>
      </c>
      <c r="BC311" s="476">
        <f t="shared" si="295"/>
        <v>0</v>
      </c>
      <c r="BD311" s="476">
        <f t="shared" si="295"/>
        <v>0</v>
      </c>
      <c r="BE311" s="476">
        <f t="shared" si="295"/>
        <v>0</v>
      </c>
      <c r="BF311" s="476">
        <f t="shared" si="295"/>
        <v>0</v>
      </c>
      <c r="BG311" s="476">
        <f t="shared" si="295"/>
        <v>0</v>
      </c>
      <c r="BH311" s="476">
        <f t="shared" si="295"/>
        <v>0</v>
      </c>
      <c r="BI311" s="476">
        <f t="shared" si="295"/>
        <v>0</v>
      </c>
      <c r="BJ311" s="476">
        <f t="shared" si="295"/>
        <v>0</v>
      </c>
      <c r="BK311" s="476">
        <f t="shared" si="295"/>
        <v>0</v>
      </c>
      <c r="BL311" s="476">
        <f t="shared" si="295"/>
        <v>0</v>
      </c>
      <c r="BM311" s="476">
        <f t="shared" si="295"/>
        <v>0</v>
      </c>
      <c r="BN311" s="476">
        <f t="shared" si="295"/>
        <v>0</v>
      </c>
      <c r="BO311" s="476">
        <f t="shared" si="295"/>
        <v>0</v>
      </c>
      <c r="BP311" s="476">
        <f t="shared" si="295"/>
        <v>0</v>
      </c>
      <c r="BQ311" s="476">
        <f t="shared" si="294"/>
        <v>0</v>
      </c>
      <c r="BR311" s="476">
        <f t="shared" si="294"/>
        <v>0</v>
      </c>
      <c r="BS311" s="476">
        <f t="shared" si="294"/>
        <v>0</v>
      </c>
      <c r="BT311" s="476">
        <f t="shared" si="294"/>
        <v>0</v>
      </c>
      <c r="BU311" s="476">
        <f t="shared" si="294"/>
        <v>0</v>
      </c>
      <c r="BV311" s="476">
        <f t="shared" si="294"/>
        <v>0</v>
      </c>
      <c r="BW311" s="476">
        <f t="shared" si="294"/>
        <v>3.52</v>
      </c>
      <c r="BX311" s="476">
        <f t="shared" si="294"/>
        <v>293.60000000000002</v>
      </c>
      <c r="BY311" s="476">
        <f t="shared" si="294"/>
        <v>347.78</v>
      </c>
      <c r="BZ311" s="476">
        <f t="shared" si="294"/>
        <v>320.12</v>
      </c>
      <c r="CA311" s="476">
        <f t="shared" si="294"/>
        <v>364.58</v>
      </c>
      <c r="CB311" s="476">
        <f t="shared" si="294"/>
        <v>316.97000000000003</v>
      </c>
      <c r="CC311" s="476">
        <f t="shared" si="294"/>
        <v>364.43</v>
      </c>
      <c r="CD311" s="476">
        <f t="shared" si="294"/>
        <v>381.37</v>
      </c>
      <c r="CE311" s="476">
        <f t="shared" si="294"/>
        <v>368.03</v>
      </c>
      <c r="CF311" s="476">
        <f t="shared" si="294"/>
        <v>96.25</v>
      </c>
      <c r="CG311" s="476">
        <f t="shared" si="294"/>
        <v>0</v>
      </c>
      <c r="CH311" s="476">
        <f t="shared" si="294"/>
        <v>0</v>
      </c>
      <c r="CI311" s="476">
        <f t="shared" si="294"/>
        <v>0</v>
      </c>
      <c r="CJ311" s="476">
        <f t="shared" si="294"/>
        <v>0</v>
      </c>
      <c r="CK311" s="476">
        <f t="shared" si="294"/>
        <v>0</v>
      </c>
      <c r="CL311" s="476">
        <f t="shared" si="294"/>
        <v>2.0499999999999998</v>
      </c>
      <c r="CM311" s="476">
        <f t="shared" si="294"/>
        <v>328.93</v>
      </c>
      <c r="CN311" s="476">
        <f t="shared" si="294"/>
        <v>350.71</v>
      </c>
      <c r="CO311" s="476">
        <f t="shared" si="294"/>
        <v>356.38</v>
      </c>
      <c r="CP311" s="476">
        <f t="shared" si="294"/>
        <v>290.89999999999998</v>
      </c>
      <c r="CQ311" s="476">
        <f t="shared" si="294"/>
        <v>393</v>
      </c>
      <c r="CR311" s="476">
        <f t="shared" si="294"/>
        <v>386.11</v>
      </c>
      <c r="CS311" s="476">
        <f t="shared" si="294"/>
        <v>348.32</v>
      </c>
      <c r="CT311" s="476">
        <f t="shared" si="294"/>
        <v>368</v>
      </c>
      <c r="CU311" s="476">
        <f t="shared" si="294"/>
        <v>353.05</v>
      </c>
      <c r="CV311" s="476">
        <f t="shared" si="294"/>
        <v>422.29</v>
      </c>
      <c r="CW311" s="476">
        <f t="shared" si="294"/>
        <v>376.05</v>
      </c>
      <c r="CX311" s="476">
        <f t="shared" si="294"/>
        <v>395.86</v>
      </c>
      <c r="CY311" s="476">
        <f t="shared" si="294"/>
        <v>374.85</v>
      </c>
      <c r="CZ311" s="476">
        <f t="shared" si="294"/>
        <v>377.04</v>
      </c>
      <c r="DA311" s="476">
        <f t="shared" si="294"/>
        <v>358.18</v>
      </c>
      <c r="DB311" s="476">
        <f t="shared" si="294"/>
        <v>351.67</v>
      </c>
      <c r="DC311" s="476">
        <f t="shared" si="294"/>
        <v>373.81</v>
      </c>
      <c r="DD311" s="476">
        <f t="shared" si="294"/>
        <v>359.07</v>
      </c>
      <c r="DE311" s="476">
        <f t="shared" si="294"/>
        <v>377.22</v>
      </c>
      <c r="DF311" s="476">
        <f t="shared" si="294"/>
        <v>6.3</v>
      </c>
      <c r="DG311" s="476">
        <f t="shared" si="294"/>
        <v>0</v>
      </c>
      <c r="DH311" s="476">
        <f t="shared" si="294"/>
        <v>0</v>
      </c>
      <c r="DI311" s="476">
        <f t="shared" si="294"/>
        <v>0</v>
      </c>
      <c r="DJ311" s="476">
        <f t="shared" si="294"/>
        <v>0</v>
      </c>
      <c r="DK311" s="476">
        <f t="shared" si="294"/>
        <v>0</v>
      </c>
      <c r="DL311" s="476">
        <f t="shared" si="294"/>
        <v>0</v>
      </c>
      <c r="DM311" s="476">
        <f t="shared" si="294"/>
        <v>0</v>
      </c>
      <c r="DN311" s="476">
        <f t="shared" si="294"/>
        <v>0</v>
      </c>
      <c r="DO311" s="476">
        <f t="shared" si="294"/>
        <v>0</v>
      </c>
      <c r="DP311" s="476">
        <f t="shared" si="294"/>
        <v>0</v>
      </c>
      <c r="DQ311" s="476">
        <f t="shared" si="294"/>
        <v>0</v>
      </c>
      <c r="DR311" s="476">
        <f t="shared" si="294"/>
        <v>0</v>
      </c>
      <c r="DS311" s="476">
        <f t="shared" si="294"/>
        <v>0</v>
      </c>
      <c r="DT311" s="476">
        <f t="shared" si="294"/>
        <v>0</v>
      </c>
      <c r="DU311" s="476">
        <f t="shared" si="294"/>
        <v>0</v>
      </c>
      <c r="DV311" s="476">
        <f t="shared" si="294"/>
        <v>0</v>
      </c>
      <c r="DW311" s="476">
        <f t="shared" si="294"/>
        <v>0</v>
      </c>
      <c r="DX311" s="476">
        <f t="shared" si="294"/>
        <v>0</v>
      </c>
      <c r="DY311" s="476">
        <f t="shared" si="294"/>
        <v>0</v>
      </c>
      <c r="DZ311" s="476">
        <f t="shared" si="294"/>
        <v>0</v>
      </c>
      <c r="EA311" s="476">
        <f t="shared" si="294"/>
        <v>0</v>
      </c>
      <c r="EB311" s="476">
        <f t="shared" si="293"/>
        <v>0</v>
      </c>
      <c r="EC311" s="476">
        <f t="shared" si="293"/>
        <v>0</v>
      </c>
      <c r="ED311" s="476">
        <f t="shared" si="293"/>
        <v>0</v>
      </c>
      <c r="EE311" s="476">
        <f t="shared" si="293"/>
        <v>0</v>
      </c>
      <c r="EF311" s="476">
        <f t="shared" si="293"/>
        <v>0</v>
      </c>
      <c r="EG311" s="476">
        <f t="shared" si="293"/>
        <v>0</v>
      </c>
      <c r="EH311" s="476">
        <f t="shared" si="293"/>
        <v>0</v>
      </c>
      <c r="EI311" s="476">
        <f t="shared" si="293"/>
        <v>0</v>
      </c>
      <c r="EJ311" s="476">
        <f t="shared" si="293"/>
        <v>0</v>
      </c>
      <c r="EK311" s="476">
        <f t="shared" si="293"/>
        <v>0</v>
      </c>
      <c r="EL311" s="476">
        <f t="shared" si="293"/>
        <v>0</v>
      </c>
      <c r="EM311" s="476">
        <f t="shared" si="293"/>
        <v>0</v>
      </c>
      <c r="EN311" s="476">
        <f t="shared" si="293"/>
        <v>0</v>
      </c>
      <c r="EO311" s="476">
        <f t="shared" si="293"/>
        <v>0</v>
      </c>
      <c r="EP311" s="476">
        <f t="shared" si="293"/>
        <v>0</v>
      </c>
      <c r="EQ311" s="476">
        <f t="shared" si="293"/>
        <v>0</v>
      </c>
      <c r="ER311" s="476">
        <f t="shared" si="293"/>
        <v>0</v>
      </c>
      <c r="ES311" s="476">
        <f t="shared" si="293"/>
        <v>0</v>
      </c>
      <c r="ET311" s="476">
        <f t="shared" si="293"/>
        <v>0</v>
      </c>
      <c r="EU311" s="476">
        <f t="shared" si="293"/>
        <v>0</v>
      </c>
      <c r="EV311" s="476">
        <f t="shared" si="293"/>
        <v>0</v>
      </c>
      <c r="EW311" s="476">
        <f t="shared" si="293"/>
        <v>0</v>
      </c>
      <c r="EX311" s="476">
        <f t="shared" si="293"/>
        <v>0</v>
      </c>
      <c r="EY311" s="476">
        <f t="shared" si="293"/>
        <v>0</v>
      </c>
      <c r="EZ311" s="476">
        <f t="shared" si="293"/>
        <v>0</v>
      </c>
      <c r="FA311" s="476">
        <f t="shared" si="293"/>
        <v>0</v>
      </c>
      <c r="FB311" s="476">
        <f t="shared" si="293"/>
        <v>0</v>
      </c>
      <c r="FC311" s="476">
        <f t="shared" si="293"/>
        <v>0</v>
      </c>
      <c r="FD311" s="476">
        <f t="shared" si="293"/>
        <v>0</v>
      </c>
      <c r="FE311" s="476">
        <f t="shared" si="293"/>
        <v>0</v>
      </c>
      <c r="FF311" s="476">
        <f t="shared" si="293"/>
        <v>0</v>
      </c>
      <c r="FG311" s="476">
        <f t="shared" si="293"/>
        <v>0</v>
      </c>
      <c r="FH311" s="476">
        <f t="shared" si="293"/>
        <v>0</v>
      </c>
      <c r="FI311" s="476">
        <f t="shared" si="293"/>
        <v>0</v>
      </c>
      <c r="FJ311" s="476">
        <f t="shared" si="293"/>
        <v>0</v>
      </c>
      <c r="FK311" s="476">
        <f t="shared" si="293"/>
        <v>0</v>
      </c>
      <c r="FL311" s="476">
        <f t="shared" si="293"/>
        <v>0</v>
      </c>
      <c r="FM311" s="476">
        <f t="shared" si="293"/>
        <v>0</v>
      </c>
      <c r="FN311" s="476">
        <f t="shared" si="293"/>
        <v>0</v>
      </c>
      <c r="FO311" s="476">
        <f t="shared" si="293"/>
        <v>0</v>
      </c>
      <c r="FP311" s="476">
        <f t="shared" si="293"/>
        <v>0</v>
      </c>
      <c r="FQ311" s="476">
        <f t="shared" si="293"/>
        <v>0</v>
      </c>
      <c r="FR311" s="476">
        <f t="shared" si="293"/>
        <v>0</v>
      </c>
      <c r="FS311" s="476">
        <f t="shared" si="293"/>
        <v>0</v>
      </c>
      <c r="FT311" s="476">
        <f t="shared" si="293"/>
        <v>0</v>
      </c>
      <c r="FU311" s="476">
        <f t="shared" si="293"/>
        <v>0</v>
      </c>
      <c r="FV311" s="476">
        <f t="shared" si="293"/>
        <v>0</v>
      </c>
      <c r="FW311" s="476">
        <f t="shared" si="293"/>
        <v>0</v>
      </c>
      <c r="FX311" s="476">
        <f t="shared" si="293"/>
        <v>0</v>
      </c>
      <c r="FY311" s="476">
        <f t="shared" si="293"/>
        <v>0</v>
      </c>
      <c r="FZ311" s="476">
        <f t="shared" si="293"/>
        <v>0</v>
      </c>
      <c r="GA311" s="476">
        <f t="shared" si="293"/>
        <v>0</v>
      </c>
      <c r="GB311" s="476">
        <f t="shared" si="293"/>
        <v>0</v>
      </c>
    </row>
    <row r="312" spans="3:184" x14ac:dyDescent="0.35">
      <c r="C312" s="472">
        <f>'QUALIFIED ENGINES'!D51</f>
        <v>91508</v>
      </c>
      <c r="D312" s="476">
        <f t="shared" si="285"/>
        <v>0</v>
      </c>
      <c r="E312" s="476">
        <f t="shared" si="295"/>
        <v>0</v>
      </c>
      <c r="F312" s="476">
        <f t="shared" si="295"/>
        <v>0</v>
      </c>
      <c r="G312" s="476">
        <f t="shared" si="295"/>
        <v>0</v>
      </c>
      <c r="H312" s="476">
        <f t="shared" si="295"/>
        <v>0</v>
      </c>
      <c r="I312" s="476">
        <f t="shared" si="295"/>
        <v>0</v>
      </c>
      <c r="J312" s="476">
        <f t="shared" si="295"/>
        <v>0</v>
      </c>
      <c r="K312" s="476">
        <f t="shared" si="295"/>
        <v>0</v>
      </c>
      <c r="L312" s="476">
        <f t="shared" si="295"/>
        <v>0</v>
      </c>
      <c r="M312" s="476">
        <f t="shared" si="295"/>
        <v>0</v>
      </c>
      <c r="N312" s="476">
        <f t="shared" si="295"/>
        <v>0</v>
      </c>
      <c r="O312" s="476">
        <f t="shared" si="295"/>
        <v>0</v>
      </c>
      <c r="P312" s="476">
        <f t="shared" si="295"/>
        <v>0</v>
      </c>
      <c r="Q312" s="476">
        <f t="shared" si="295"/>
        <v>0</v>
      </c>
      <c r="R312" s="476">
        <f t="shared" si="295"/>
        <v>0</v>
      </c>
      <c r="S312" s="476">
        <f t="shared" si="295"/>
        <v>60.1</v>
      </c>
      <c r="T312" s="476">
        <f t="shared" si="295"/>
        <v>464.1</v>
      </c>
      <c r="U312" s="476">
        <f t="shared" si="295"/>
        <v>406.56</v>
      </c>
      <c r="V312" s="476">
        <f t="shared" si="295"/>
        <v>342.38</v>
      </c>
      <c r="W312" s="476">
        <f t="shared" si="295"/>
        <v>384.46</v>
      </c>
      <c r="X312" s="476">
        <f t="shared" si="295"/>
        <v>398.78</v>
      </c>
      <c r="Y312" s="476">
        <f t="shared" si="295"/>
        <v>356.62</v>
      </c>
      <c r="Z312" s="476">
        <f t="shared" si="295"/>
        <v>404.11</v>
      </c>
      <c r="AA312" s="476">
        <f t="shared" si="295"/>
        <v>423.82</v>
      </c>
      <c r="AB312" s="476">
        <f t="shared" si="295"/>
        <v>464.45</v>
      </c>
      <c r="AC312" s="476">
        <f t="shared" si="295"/>
        <v>424.3</v>
      </c>
      <c r="AD312" s="476">
        <f t="shared" si="295"/>
        <v>402.23</v>
      </c>
      <c r="AE312" s="476">
        <f t="shared" si="295"/>
        <v>448.62</v>
      </c>
      <c r="AF312" s="476">
        <f t="shared" si="295"/>
        <v>290.7</v>
      </c>
      <c r="AG312" s="476">
        <f t="shared" si="295"/>
        <v>246.13</v>
      </c>
      <c r="AH312" s="476">
        <f t="shared" si="295"/>
        <v>436.88</v>
      </c>
      <c r="AI312" s="476">
        <f t="shared" si="295"/>
        <v>423.97</v>
      </c>
      <c r="AJ312" s="476">
        <f t="shared" si="295"/>
        <v>450.27</v>
      </c>
      <c r="AK312" s="476">
        <f t="shared" si="295"/>
        <v>431.57</v>
      </c>
      <c r="AL312" s="476">
        <f t="shared" si="295"/>
        <v>406.2</v>
      </c>
      <c r="AM312" s="476">
        <f t="shared" si="295"/>
        <v>406.91</v>
      </c>
      <c r="AN312" s="476">
        <f t="shared" si="295"/>
        <v>453.07</v>
      </c>
      <c r="AO312" s="476">
        <f t="shared" si="295"/>
        <v>461.01</v>
      </c>
      <c r="AP312" s="476">
        <f t="shared" si="295"/>
        <v>431.27</v>
      </c>
      <c r="AQ312" s="476">
        <f t="shared" si="295"/>
        <v>183.83</v>
      </c>
      <c r="AR312" s="476">
        <f t="shared" si="295"/>
        <v>0</v>
      </c>
      <c r="AS312" s="476">
        <f t="shared" si="295"/>
        <v>0</v>
      </c>
      <c r="AT312" s="476">
        <f t="shared" si="295"/>
        <v>0</v>
      </c>
      <c r="AU312" s="476">
        <f t="shared" si="295"/>
        <v>38.75</v>
      </c>
      <c r="AV312" s="476">
        <f t="shared" si="295"/>
        <v>121.07</v>
      </c>
      <c r="AW312" s="476">
        <f t="shared" si="295"/>
        <v>161.52000000000001</v>
      </c>
      <c r="AX312" s="476">
        <f t="shared" si="295"/>
        <v>106.75</v>
      </c>
      <c r="AY312" s="476">
        <f t="shared" si="295"/>
        <v>105.16</v>
      </c>
      <c r="AZ312" s="476">
        <f t="shared" si="295"/>
        <v>196.52</v>
      </c>
      <c r="BA312" s="476">
        <f t="shared" si="295"/>
        <v>190</v>
      </c>
      <c r="BB312" s="476">
        <f t="shared" si="295"/>
        <v>30.55</v>
      </c>
      <c r="BC312" s="476">
        <f t="shared" si="295"/>
        <v>75</v>
      </c>
      <c r="BD312" s="476">
        <f t="shared" si="295"/>
        <v>53.73</v>
      </c>
      <c r="BE312" s="476">
        <f t="shared" si="295"/>
        <v>83.66</v>
      </c>
      <c r="BF312" s="476">
        <f t="shared" si="295"/>
        <v>80.959999999999994</v>
      </c>
      <c r="BG312" s="476">
        <f t="shared" si="295"/>
        <v>156.22</v>
      </c>
      <c r="BH312" s="476">
        <f t="shared" si="295"/>
        <v>219.85</v>
      </c>
      <c r="BI312" s="476">
        <f t="shared" si="295"/>
        <v>225.48</v>
      </c>
      <c r="BJ312" s="476">
        <f t="shared" si="295"/>
        <v>227.57</v>
      </c>
      <c r="BK312" s="476">
        <f t="shared" si="295"/>
        <v>293.92</v>
      </c>
      <c r="BL312" s="476">
        <f t="shared" si="295"/>
        <v>364.56</v>
      </c>
      <c r="BM312" s="476">
        <f t="shared" si="295"/>
        <v>220.13</v>
      </c>
      <c r="BN312" s="476">
        <f t="shared" si="295"/>
        <v>120.77</v>
      </c>
      <c r="BO312" s="476">
        <f t="shared" si="295"/>
        <v>340.65</v>
      </c>
      <c r="BP312" s="476">
        <f t="shared" si="295"/>
        <v>343.44</v>
      </c>
      <c r="BQ312" s="476">
        <f t="shared" si="294"/>
        <v>171.17</v>
      </c>
      <c r="BR312" s="476">
        <f t="shared" si="294"/>
        <v>0</v>
      </c>
      <c r="BS312" s="476">
        <f t="shared" si="294"/>
        <v>0</v>
      </c>
      <c r="BT312" s="476">
        <f t="shared" si="294"/>
        <v>0</v>
      </c>
      <c r="BU312" s="476">
        <f t="shared" si="294"/>
        <v>0</v>
      </c>
      <c r="BV312" s="476">
        <f t="shared" si="294"/>
        <v>0</v>
      </c>
      <c r="BW312" s="476">
        <f t="shared" si="294"/>
        <v>0</v>
      </c>
      <c r="BX312" s="476">
        <f t="shared" si="294"/>
        <v>0</v>
      </c>
      <c r="BY312" s="476">
        <f t="shared" si="294"/>
        <v>0</v>
      </c>
      <c r="BZ312" s="476">
        <f t="shared" si="294"/>
        <v>0</v>
      </c>
      <c r="CA312" s="476">
        <f t="shared" si="294"/>
        <v>0</v>
      </c>
      <c r="CB312" s="476">
        <f t="shared" si="294"/>
        <v>0</v>
      </c>
      <c r="CC312" s="476">
        <f t="shared" si="294"/>
        <v>0</v>
      </c>
      <c r="CD312" s="476">
        <f t="shared" si="294"/>
        <v>0</v>
      </c>
      <c r="CE312" s="476">
        <f t="shared" si="294"/>
        <v>0</v>
      </c>
      <c r="CF312" s="476">
        <f t="shared" si="294"/>
        <v>0</v>
      </c>
      <c r="CG312" s="476">
        <f t="shared" si="294"/>
        <v>0</v>
      </c>
      <c r="CH312" s="476">
        <f t="shared" si="294"/>
        <v>0</v>
      </c>
      <c r="CI312" s="476">
        <f t="shared" si="294"/>
        <v>0</v>
      </c>
      <c r="CJ312" s="476">
        <f t="shared" si="294"/>
        <v>0</v>
      </c>
      <c r="CK312" s="476">
        <f t="shared" si="294"/>
        <v>0</v>
      </c>
      <c r="CL312" s="476">
        <f t="shared" si="294"/>
        <v>0</v>
      </c>
      <c r="CM312" s="476">
        <f t="shared" si="294"/>
        <v>0</v>
      </c>
      <c r="CN312" s="476">
        <f t="shared" si="294"/>
        <v>0</v>
      </c>
      <c r="CO312" s="476">
        <f t="shared" si="294"/>
        <v>0</v>
      </c>
      <c r="CP312" s="476">
        <f t="shared" si="294"/>
        <v>0</v>
      </c>
      <c r="CQ312" s="476">
        <f t="shared" si="294"/>
        <v>0</v>
      </c>
      <c r="CR312" s="476">
        <f t="shared" si="294"/>
        <v>0</v>
      </c>
      <c r="CS312" s="476">
        <f t="shared" si="294"/>
        <v>0</v>
      </c>
      <c r="CT312" s="476">
        <f t="shared" si="294"/>
        <v>0</v>
      </c>
      <c r="CU312" s="476">
        <f t="shared" si="294"/>
        <v>0</v>
      </c>
      <c r="CV312" s="476">
        <f t="shared" si="294"/>
        <v>0</v>
      </c>
      <c r="CW312" s="476">
        <f t="shared" si="294"/>
        <v>0</v>
      </c>
      <c r="CX312" s="476">
        <f t="shared" si="294"/>
        <v>0</v>
      </c>
      <c r="CY312" s="476">
        <f t="shared" si="294"/>
        <v>0</v>
      </c>
      <c r="CZ312" s="476">
        <f t="shared" si="294"/>
        <v>0</v>
      </c>
      <c r="DA312" s="476">
        <f t="shared" si="294"/>
        <v>0</v>
      </c>
      <c r="DB312" s="476">
        <f t="shared" si="294"/>
        <v>0</v>
      </c>
      <c r="DC312" s="476">
        <f t="shared" si="294"/>
        <v>0</v>
      </c>
      <c r="DD312" s="476">
        <f t="shared" si="294"/>
        <v>0</v>
      </c>
      <c r="DE312" s="476">
        <f t="shared" si="294"/>
        <v>0</v>
      </c>
      <c r="DF312" s="476">
        <f t="shared" si="294"/>
        <v>0</v>
      </c>
      <c r="DG312" s="476">
        <f t="shared" si="294"/>
        <v>0</v>
      </c>
      <c r="DH312" s="476">
        <f t="shared" si="294"/>
        <v>0</v>
      </c>
      <c r="DI312" s="476">
        <f t="shared" si="294"/>
        <v>0</v>
      </c>
      <c r="DJ312" s="476">
        <f t="shared" si="294"/>
        <v>0</v>
      </c>
      <c r="DK312" s="476">
        <f t="shared" si="294"/>
        <v>0</v>
      </c>
      <c r="DL312" s="476">
        <f t="shared" si="294"/>
        <v>0</v>
      </c>
      <c r="DM312" s="476">
        <f t="shared" si="294"/>
        <v>0</v>
      </c>
      <c r="DN312" s="476">
        <f t="shared" si="294"/>
        <v>0</v>
      </c>
      <c r="DO312" s="476">
        <f t="shared" si="294"/>
        <v>0</v>
      </c>
      <c r="DP312" s="476">
        <f t="shared" si="294"/>
        <v>0</v>
      </c>
      <c r="DQ312" s="476">
        <f t="shared" si="294"/>
        <v>0</v>
      </c>
      <c r="DR312" s="476">
        <f t="shared" si="294"/>
        <v>0</v>
      </c>
      <c r="DS312" s="476">
        <f t="shared" si="294"/>
        <v>0</v>
      </c>
      <c r="DT312" s="476">
        <f t="shared" si="294"/>
        <v>0</v>
      </c>
      <c r="DU312" s="476">
        <f t="shared" si="294"/>
        <v>0</v>
      </c>
      <c r="DV312" s="476">
        <f t="shared" si="294"/>
        <v>0</v>
      </c>
      <c r="DW312" s="476">
        <f t="shared" si="294"/>
        <v>0</v>
      </c>
      <c r="DX312" s="476">
        <f t="shared" si="294"/>
        <v>0</v>
      </c>
      <c r="DY312" s="476">
        <f t="shared" si="294"/>
        <v>0</v>
      </c>
      <c r="DZ312" s="476">
        <f t="shared" si="294"/>
        <v>0</v>
      </c>
      <c r="EA312" s="476">
        <f t="shared" si="294"/>
        <v>0</v>
      </c>
      <c r="EB312" s="476">
        <f t="shared" si="293"/>
        <v>0</v>
      </c>
      <c r="EC312" s="476">
        <f t="shared" si="293"/>
        <v>0</v>
      </c>
      <c r="ED312" s="476">
        <f t="shared" si="293"/>
        <v>0</v>
      </c>
      <c r="EE312" s="476">
        <f t="shared" si="293"/>
        <v>0</v>
      </c>
      <c r="EF312" s="476">
        <f t="shared" si="293"/>
        <v>0</v>
      </c>
      <c r="EG312" s="476">
        <f t="shared" si="293"/>
        <v>0</v>
      </c>
      <c r="EH312" s="476">
        <f t="shared" si="293"/>
        <v>0</v>
      </c>
      <c r="EI312" s="476">
        <f t="shared" si="293"/>
        <v>0</v>
      </c>
      <c r="EJ312" s="476">
        <f t="shared" si="293"/>
        <v>0</v>
      </c>
      <c r="EK312" s="476">
        <f t="shared" si="293"/>
        <v>0</v>
      </c>
      <c r="EL312" s="476">
        <f t="shared" si="293"/>
        <v>0</v>
      </c>
      <c r="EM312" s="476">
        <f t="shared" si="293"/>
        <v>0</v>
      </c>
      <c r="EN312" s="476">
        <f t="shared" si="293"/>
        <v>0</v>
      </c>
      <c r="EO312" s="476">
        <f t="shared" si="293"/>
        <v>0</v>
      </c>
      <c r="EP312" s="476">
        <f t="shared" si="293"/>
        <v>0</v>
      </c>
      <c r="EQ312" s="476">
        <f t="shared" si="293"/>
        <v>0</v>
      </c>
      <c r="ER312" s="476">
        <f t="shared" si="293"/>
        <v>0</v>
      </c>
      <c r="ES312" s="476">
        <f t="shared" si="293"/>
        <v>0</v>
      </c>
      <c r="ET312" s="476">
        <f t="shared" si="293"/>
        <v>0</v>
      </c>
      <c r="EU312" s="476">
        <f t="shared" si="293"/>
        <v>0</v>
      </c>
      <c r="EV312" s="476">
        <f t="shared" si="293"/>
        <v>0</v>
      </c>
      <c r="EW312" s="476">
        <f t="shared" si="293"/>
        <v>0</v>
      </c>
      <c r="EX312" s="476">
        <f t="shared" si="293"/>
        <v>0</v>
      </c>
      <c r="EY312" s="476">
        <f t="shared" si="293"/>
        <v>0</v>
      </c>
      <c r="EZ312" s="476">
        <f t="shared" si="293"/>
        <v>0</v>
      </c>
      <c r="FA312" s="476">
        <f t="shared" si="293"/>
        <v>0</v>
      </c>
      <c r="FB312" s="476">
        <f t="shared" si="293"/>
        <v>0</v>
      </c>
      <c r="FC312" s="476">
        <f t="shared" si="293"/>
        <v>0</v>
      </c>
      <c r="FD312" s="476">
        <f t="shared" si="293"/>
        <v>0</v>
      </c>
      <c r="FE312" s="476">
        <f t="shared" si="293"/>
        <v>0</v>
      </c>
      <c r="FF312" s="476">
        <f t="shared" si="293"/>
        <v>0</v>
      </c>
      <c r="FG312" s="476">
        <f t="shared" si="293"/>
        <v>0</v>
      </c>
      <c r="FH312" s="476">
        <f t="shared" si="293"/>
        <v>0</v>
      </c>
      <c r="FI312" s="476">
        <f t="shared" si="293"/>
        <v>0</v>
      </c>
      <c r="FJ312" s="476">
        <f t="shared" si="293"/>
        <v>0</v>
      </c>
      <c r="FK312" s="476">
        <f t="shared" si="293"/>
        <v>0</v>
      </c>
      <c r="FL312" s="476">
        <f t="shared" si="293"/>
        <v>0</v>
      </c>
      <c r="FM312" s="476">
        <f t="shared" si="293"/>
        <v>0</v>
      </c>
      <c r="FN312" s="476">
        <f t="shared" si="293"/>
        <v>0</v>
      </c>
      <c r="FO312" s="476">
        <f t="shared" si="293"/>
        <v>0</v>
      </c>
      <c r="FP312" s="476">
        <f t="shared" si="293"/>
        <v>0</v>
      </c>
      <c r="FQ312" s="476">
        <f t="shared" si="293"/>
        <v>0</v>
      </c>
      <c r="FR312" s="476">
        <f t="shared" si="293"/>
        <v>0</v>
      </c>
      <c r="FS312" s="476">
        <f t="shared" ref="FS312:GB312" si="296">FS50-FS181</f>
        <v>0</v>
      </c>
      <c r="FT312" s="476">
        <f t="shared" si="296"/>
        <v>0</v>
      </c>
      <c r="FU312" s="476">
        <f t="shared" si="296"/>
        <v>0</v>
      </c>
      <c r="FV312" s="476">
        <f t="shared" si="296"/>
        <v>0</v>
      </c>
      <c r="FW312" s="476">
        <f t="shared" si="296"/>
        <v>0</v>
      </c>
      <c r="FX312" s="476">
        <f t="shared" si="296"/>
        <v>0</v>
      </c>
      <c r="FY312" s="476">
        <f t="shared" si="296"/>
        <v>0</v>
      </c>
      <c r="FZ312" s="476">
        <f t="shared" si="296"/>
        <v>0</v>
      </c>
      <c r="GA312" s="476">
        <f t="shared" si="296"/>
        <v>0</v>
      </c>
      <c r="GB312" s="476">
        <f t="shared" si="296"/>
        <v>0</v>
      </c>
    </row>
    <row r="313" spans="3:184" x14ac:dyDescent="0.35">
      <c r="C313" s="472">
        <f>'QUALIFIED ENGINES'!D52</f>
        <v>91482</v>
      </c>
      <c r="D313" s="476">
        <f t="shared" si="285"/>
        <v>0</v>
      </c>
      <c r="E313" s="476">
        <f t="shared" si="295"/>
        <v>0</v>
      </c>
      <c r="F313" s="476">
        <f t="shared" si="295"/>
        <v>0</v>
      </c>
      <c r="G313" s="476">
        <f t="shared" si="295"/>
        <v>0</v>
      </c>
      <c r="H313" s="476">
        <f t="shared" si="295"/>
        <v>0</v>
      </c>
      <c r="I313" s="476">
        <f t="shared" si="295"/>
        <v>0</v>
      </c>
      <c r="J313" s="476">
        <f t="shared" si="295"/>
        <v>0</v>
      </c>
      <c r="K313" s="476">
        <f t="shared" si="295"/>
        <v>0</v>
      </c>
      <c r="L313" s="476">
        <f t="shared" si="295"/>
        <v>0</v>
      </c>
      <c r="M313" s="476">
        <f t="shared" si="295"/>
        <v>0</v>
      </c>
      <c r="N313" s="476">
        <f t="shared" si="295"/>
        <v>0</v>
      </c>
      <c r="O313" s="476">
        <f t="shared" si="295"/>
        <v>0</v>
      </c>
      <c r="P313" s="476">
        <f t="shared" si="295"/>
        <v>0</v>
      </c>
      <c r="Q313" s="476">
        <f t="shared" si="295"/>
        <v>0</v>
      </c>
      <c r="R313" s="476">
        <f t="shared" si="295"/>
        <v>0</v>
      </c>
      <c r="S313" s="476">
        <f t="shared" si="295"/>
        <v>60.1</v>
      </c>
      <c r="T313" s="476">
        <f t="shared" si="295"/>
        <v>464.1</v>
      </c>
      <c r="U313" s="476">
        <f t="shared" si="295"/>
        <v>406.56</v>
      </c>
      <c r="V313" s="476">
        <f t="shared" si="295"/>
        <v>342.38</v>
      </c>
      <c r="W313" s="476">
        <f t="shared" si="295"/>
        <v>384.46</v>
      </c>
      <c r="X313" s="476">
        <f t="shared" si="295"/>
        <v>398.78</v>
      </c>
      <c r="Y313" s="476">
        <f t="shared" si="295"/>
        <v>356.62</v>
      </c>
      <c r="Z313" s="476">
        <f t="shared" si="295"/>
        <v>404.11</v>
      </c>
      <c r="AA313" s="476">
        <f t="shared" si="295"/>
        <v>423.82</v>
      </c>
      <c r="AB313" s="476">
        <f t="shared" si="295"/>
        <v>464.45</v>
      </c>
      <c r="AC313" s="476">
        <f t="shared" si="295"/>
        <v>424.3</v>
      </c>
      <c r="AD313" s="476">
        <f t="shared" si="295"/>
        <v>402.23</v>
      </c>
      <c r="AE313" s="476">
        <f t="shared" si="295"/>
        <v>448.62</v>
      </c>
      <c r="AF313" s="476">
        <f t="shared" si="295"/>
        <v>290.7</v>
      </c>
      <c r="AG313" s="476">
        <f t="shared" si="295"/>
        <v>246.13</v>
      </c>
      <c r="AH313" s="476">
        <f t="shared" si="295"/>
        <v>436.88</v>
      </c>
      <c r="AI313" s="476">
        <f t="shared" si="295"/>
        <v>423.97</v>
      </c>
      <c r="AJ313" s="476">
        <f t="shared" si="295"/>
        <v>450.27</v>
      </c>
      <c r="AK313" s="476">
        <f t="shared" si="295"/>
        <v>431.57</v>
      </c>
      <c r="AL313" s="476">
        <f t="shared" si="295"/>
        <v>406.2</v>
      </c>
      <c r="AM313" s="476">
        <f t="shared" si="295"/>
        <v>406.91</v>
      </c>
      <c r="AN313" s="476">
        <f t="shared" si="295"/>
        <v>453.07</v>
      </c>
      <c r="AO313" s="476">
        <f t="shared" si="295"/>
        <v>461.01</v>
      </c>
      <c r="AP313" s="476">
        <f t="shared" si="295"/>
        <v>431.27</v>
      </c>
      <c r="AQ313" s="476">
        <f t="shared" si="295"/>
        <v>183.83</v>
      </c>
      <c r="AR313" s="476">
        <f t="shared" si="295"/>
        <v>0</v>
      </c>
      <c r="AS313" s="476">
        <f t="shared" si="295"/>
        <v>0</v>
      </c>
      <c r="AT313" s="476">
        <f t="shared" si="295"/>
        <v>0</v>
      </c>
      <c r="AU313" s="476">
        <f t="shared" si="295"/>
        <v>38.75</v>
      </c>
      <c r="AV313" s="476">
        <f t="shared" si="295"/>
        <v>121.07</v>
      </c>
      <c r="AW313" s="476">
        <f t="shared" si="295"/>
        <v>161.52000000000001</v>
      </c>
      <c r="AX313" s="476">
        <f t="shared" si="295"/>
        <v>106.75</v>
      </c>
      <c r="AY313" s="476">
        <f t="shared" si="295"/>
        <v>105.16</v>
      </c>
      <c r="AZ313" s="476">
        <f t="shared" si="295"/>
        <v>196.52</v>
      </c>
      <c r="BA313" s="476">
        <f t="shared" si="295"/>
        <v>190</v>
      </c>
      <c r="BB313" s="476">
        <f t="shared" si="295"/>
        <v>30.55</v>
      </c>
      <c r="BC313" s="476">
        <f t="shared" si="295"/>
        <v>75</v>
      </c>
      <c r="BD313" s="476">
        <f t="shared" si="295"/>
        <v>53.73</v>
      </c>
      <c r="BE313" s="476">
        <f t="shared" si="295"/>
        <v>83.66</v>
      </c>
      <c r="BF313" s="476">
        <f t="shared" si="295"/>
        <v>80.959999999999994</v>
      </c>
      <c r="BG313" s="476">
        <f t="shared" si="295"/>
        <v>156.22</v>
      </c>
      <c r="BH313" s="476">
        <f t="shared" si="295"/>
        <v>219.85</v>
      </c>
      <c r="BI313" s="476">
        <f t="shared" si="295"/>
        <v>225.48</v>
      </c>
      <c r="BJ313" s="476">
        <f t="shared" si="295"/>
        <v>227.57</v>
      </c>
      <c r="BK313" s="476">
        <f t="shared" si="295"/>
        <v>293.92</v>
      </c>
      <c r="BL313" s="476">
        <f t="shared" si="295"/>
        <v>364.56</v>
      </c>
      <c r="BM313" s="476">
        <f t="shared" si="295"/>
        <v>220.13</v>
      </c>
      <c r="BN313" s="476">
        <f t="shared" si="295"/>
        <v>120.77</v>
      </c>
      <c r="BO313" s="476">
        <f t="shared" si="295"/>
        <v>340.65</v>
      </c>
      <c r="BP313" s="476">
        <f t="shared" ref="BP313:EA316" si="297">BP51-BP182</f>
        <v>343.44</v>
      </c>
      <c r="BQ313" s="476">
        <f t="shared" si="297"/>
        <v>299.83</v>
      </c>
      <c r="BR313" s="476">
        <f t="shared" si="297"/>
        <v>350.31</v>
      </c>
      <c r="BS313" s="476">
        <f t="shared" si="297"/>
        <v>346.21</v>
      </c>
      <c r="BT313" s="476">
        <f t="shared" si="297"/>
        <v>319.7</v>
      </c>
      <c r="BU313" s="476">
        <f t="shared" si="297"/>
        <v>372.78</v>
      </c>
      <c r="BV313" s="476">
        <f t="shared" si="297"/>
        <v>361.85</v>
      </c>
      <c r="BW313" s="476">
        <f t="shared" si="297"/>
        <v>401.68</v>
      </c>
      <c r="BX313" s="476">
        <f t="shared" si="297"/>
        <v>455.19</v>
      </c>
      <c r="BY313" s="476">
        <f t="shared" si="297"/>
        <v>10.37</v>
      </c>
      <c r="BZ313" s="476">
        <f t="shared" si="297"/>
        <v>0</v>
      </c>
      <c r="CA313" s="476">
        <f t="shared" si="297"/>
        <v>0</v>
      </c>
      <c r="CB313" s="476">
        <f t="shared" si="297"/>
        <v>0</v>
      </c>
      <c r="CC313" s="476">
        <f t="shared" si="297"/>
        <v>0</v>
      </c>
      <c r="CD313" s="476">
        <f t="shared" si="297"/>
        <v>0</v>
      </c>
      <c r="CE313" s="476">
        <f t="shared" si="297"/>
        <v>0</v>
      </c>
      <c r="CF313" s="476">
        <f t="shared" si="297"/>
        <v>0</v>
      </c>
      <c r="CG313" s="476">
        <f t="shared" si="297"/>
        <v>0</v>
      </c>
      <c r="CH313" s="476">
        <f t="shared" si="297"/>
        <v>0</v>
      </c>
      <c r="CI313" s="476">
        <f t="shared" si="297"/>
        <v>0</v>
      </c>
      <c r="CJ313" s="476">
        <f t="shared" si="297"/>
        <v>0</v>
      </c>
      <c r="CK313" s="476">
        <f t="shared" si="297"/>
        <v>0</v>
      </c>
      <c r="CL313" s="476">
        <f t="shared" si="297"/>
        <v>0</v>
      </c>
      <c r="CM313" s="476">
        <f t="shared" si="297"/>
        <v>0</v>
      </c>
      <c r="CN313" s="476">
        <f t="shared" si="297"/>
        <v>0</v>
      </c>
      <c r="CO313" s="476">
        <f t="shared" si="297"/>
        <v>0</v>
      </c>
      <c r="CP313" s="476">
        <f t="shared" si="297"/>
        <v>0</v>
      </c>
      <c r="CQ313" s="476">
        <f t="shared" si="297"/>
        <v>0</v>
      </c>
      <c r="CR313" s="476">
        <f t="shared" si="297"/>
        <v>0</v>
      </c>
      <c r="CS313" s="476">
        <f t="shared" si="297"/>
        <v>0</v>
      </c>
      <c r="CT313" s="476">
        <f t="shared" si="297"/>
        <v>0</v>
      </c>
      <c r="CU313" s="476">
        <f t="shared" si="297"/>
        <v>0</v>
      </c>
      <c r="CV313" s="476">
        <f t="shared" si="297"/>
        <v>0</v>
      </c>
      <c r="CW313" s="476">
        <f t="shared" si="297"/>
        <v>0</v>
      </c>
      <c r="CX313" s="476">
        <f t="shared" si="297"/>
        <v>0</v>
      </c>
      <c r="CY313" s="476">
        <f t="shared" si="297"/>
        <v>0</v>
      </c>
      <c r="CZ313" s="476">
        <f t="shared" si="297"/>
        <v>0</v>
      </c>
      <c r="DA313" s="476">
        <f t="shared" si="297"/>
        <v>0</v>
      </c>
      <c r="DB313" s="476">
        <f t="shared" si="297"/>
        <v>0</v>
      </c>
      <c r="DC313" s="476">
        <f t="shared" si="297"/>
        <v>0</v>
      </c>
      <c r="DD313" s="476">
        <f t="shared" si="297"/>
        <v>0</v>
      </c>
      <c r="DE313" s="476">
        <f t="shared" si="297"/>
        <v>0</v>
      </c>
      <c r="DF313" s="476">
        <f t="shared" si="297"/>
        <v>0</v>
      </c>
      <c r="DG313" s="476">
        <f t="shared" si="297"/>
        <v>0</v>
      </c>
      <c r="DH313" s="476">
        <f t="shared" si="297"/>
        <v>0</v>
      </c>
      <c r="DI313" s="476">
        <f t="shared" si="297"/>
        <v>0</v>
      </c>
      <c r="DJ313" s="476">
        <f t="shared" si="297"/>
        <v>0</v>
      </c>
      <c r="DK313" s="476">
        <f t="shared" si="297"/>
        <v>0</v>
      </c>
      <c r="DL313" s="476">
        <f t="shared" si="297"/>
        <v>0</v>
      </c>
      <c r="DM313" s="476">
        <f t="shared" si="297"/>
        <v>0</v>
      </c>
      <c r="DN313" s="476">
        <f t="shared" si="297"/>
        <v>0</v>
      </c>
      <c r="DO313" s="476">
        <f t="shared" si="297"/>
        <v>0</v>
      </c>
      <c r="DP313" s="476">
        <f t="shared" si="297"/>
        <v>0</v>
      </c>
      <c r="DQ313" s="476">
        <f t="shared" si="297"/>
        <v>0</v>
      </c>
      <c r="DR313" s="476">
        <f t="shared" si="297"/>
        <v>0</v>
      </c>
      <c r="DS313" s="476">
        <f t="shared" si="297"/>
        <v>0</v>
      </c>
      <c r="DT313" s="476">
        <f t="shared" si="297"/>
        <v>0</v>
      </c>
      <c r="DU313" s="476">
        <f t="shared" si="297"/>
        <v>0</v>
      </c>
      <c r="DV313" s="476">
        <f t="shared" si="297"/>
        <v>0</v>
      </c>
      <c r="DW313" s="476">
        <f t="shared" si="297"/>
        <v>0</v>
      </c>
      <c r="DX313" s="476">
        <f t="shared" si="297"/>
        <v>0</v>
      </c>
      <c r="DY313" s="476">
        <f t="shared" si="297"/>
        <v>0</v>
      </c>
      <c r="DZ313" s="476">
        <f t="shared" si="297"/>
        <v>0</v>
      </c>
      <c r="EA313" s="476">
        <f t="shared" si="297"/>
        <v>0</v>
      </c>
      <c r="EB313" s="476">
        <f t="shared" ref="EB313:GB317" si="298">EB51-EB182</f>
        <v>0</v>
      </c>
      <c r="EC313" s="476">
        <f t="shared" si="298"/>
        <v>0</v>
      </c>
      <c r="ED313" s="476">
        <f t="shared" si="298"/>
        <v>0</v>
      </c>
      <c r="EE313" s="476">
        <f t="shared" si="298"/>
        <v>0</v>
      </c>
      <c r="EF313" s="476">
        <f t="shared" si="298"/>
        <v>0</v>
      </c>
      <c r="EG313" s="476">
        <f t="shared" si="298"/>
        <v>0</v>
      </c>
      <c r="EH313" s="476">
        <f t="shared" si="298"/>
        <v>0</v>
      </c>
      <c r="EI313" s="476">
        <f t="shared" si="298"/>
        <v>0</v>
      </c>
      <c r="EJ313" s="476">
        <f t="shared" si="298"/>
        <v>0</v>
      </c>
      <c r="EK313" s="476">
        <f t="shared" si="298"/>
        <v>0</v>
      </c>
      <c r="EL313" s="476">
        <f t="shared" si="298"/>
        <v>0</v>
      </c>
      <c r="EM313" s="476">
        <f t="shared" si="298"/>
        <v>0</v>
      </c>
      <c r="EN313" s="476">
        <f t="shared" si="298"/>
        <v>0</v>
      </c>
      <c r="EO313" s="476">
        <f t="shared" si="298"/>
        <v>0</v>
      </c>
      <c r="EP313" s="476">
        <f t="shared" si="298"/>
        <v>0</v>
      </c>
      <c r="EQ313" s="476">
        <f t="shared" si="298"/>
        <v>0</v>
      </c>
      <c r="ER313" s="476">
        <f t="shared" si="298"/>
        <v>0</v>
      </c>
      <c r="ES313" s="476">
        <f t="shared" si="298"/>
        <v>0</v>
      </c>
      <c r="ET313" s="476">
        <f t="shared" si="298"/>
        <v>0</v>
      </c>
      <c r="EU313" s="476">
        <f t="shared" si="298"/>
        <v>0</v>
      </c>
      <c r="EV313" s="476">
        <f t="shared" si="298"/>
        <v>0</v>
      </c>
      <c r="EW313" s="476">
        <f t="shared" si="298"/>
        <v>0</v>
      </c>
      <c r="EX313" s="476">
        <f t="shared" si="298"/>
        <v>0</v>
      </c>
      <c r="EY313" s="476">
        <f t="shared" si="298"/>
        <v>0</v>
      </c>
      <c r="EZ313" s="476">
        <f t="shared" si="298"/>
        <v>0</v>
      </c>
      <c r="FA313" s="476">
        <f t="shared" si="298"/>
        <v>0</v>
      </c>
      <c r="FB313" s="476">
        <f t="shared" si="298"/>
        <v>0</v>
      </c>
      <c r="FC313" s="476">
        <f t="shared" si="298"/>
        <v>0</v>
      </c>
      <c r="FD313" s="476">
        <f t="shared" si="298"/>
        <v>0</v>
      </c>
      <c r="FE313" s="476">
        <f t="shared" si="298"/>
        <v>0</v>
      </c>
      <c r="FF313" s="476">
        <f t="shared" si="298"/>
        <v>0</v>
      </c>
      <c r="FG313" s="476">
        <f t="shared" si="298"/>
        <v>0</v>
      </c>
      <c r="FH313" s="476">
        <f t="shared" si="298"/>
        <v>0</v>
      </c>
      <c r="FI313" s="476">
        <f t="shared" si="298"/>
        <v>0</v>
      </c>
      <c r="FJ313" s="476">
        <f t="shared" si="298"/>
        <v>0</v>
      </c>
      <c r="FK313" s="476">
        <f t="shared" si="298"/>
        <v>0</v>
      </c>
      <c r="FL313" s="476">
        <f t="shared" si="298"/>
        <v>0</v>
      </c>
      <c r="FM313" s="476">
        <f t="shared" si="298"/>
        <v>0</v>
      </c>
      <c r="FN313" s="476">
        <f t="shared" si="298"/>
        <v>0</v>
      </c>
      <c r="FO313" s="476">
        <f t="shared" si="298"/>
        <v>0</v>
      </c>
      <c r="FP313" s="476">
        <f t="shared" si="298"/>
        <v>0</v>
      </c>
      <c r="FQ313" s="476">
        <f t="shared" si="298"/>
        <v>0</v>
      </c>
      <c r="FR313" s="476">
        <f t="shared" si="298"/>
        <v>0</v>
      </c>
      <c r="FS313" s="476">
        <f t="shared" si="298"/>
        <v>0</v>
      </c>
      <c r="FT313" s="476">
        <f t="shared" si="298"/>
        <v>0</v>
      </c>
      <c r="FU313" s="476">
        <f t="shared" si="298"/>
        <v>0</v>
      </c>
      <c r="FV313" s="476">
        <f t="shared" si="298"/>
        <v>0</v>
      </c>
      <c r="FW313" s="476">
        <f t="shared" si="298"/>
        <v>0</v>
      </c>
      <c r="FX313" s="476">
        <f t="shared" si="298"/>
        <v>0</v>
      </c>
      <c r="FY313" s="476">
        <f t="shared" si="298"/>
        <v>0</v>
      </c>
      <c r="FZ313" s="476">
        <f t="shared" si="298"/>
        <v>0</v>
      </c>
      <c r="GA313" s="476">
        <f t="shared" si="298"/>
        <v>0</v>
      </c>
      <c r="GB313" s="476">
        <f t="shared" si="298"/>
        <v>0</v>
      </c>
    </row>
    <row r="314" spans="3:184" x14ac:dyDescent="0.35">
      <c r="C314" s="472">
        <f>'QUALIFIED ENGINES'!D53</f>
        <v>91487</v>
      </c>
      <c r="D314" s="476">
        <f t="shared" si="285"/>
        <v>0</v>
      </c>
      <c r="E314" s="476">
        <f t="shared" ref="E314:BP317" si="299">E52-E183</f>
        <v>0</v>
      </c>
      <c r="F314" s="476">
        <f t="shared" si="299"/>
        <v>0</v>
      </c>
      <c r="G314" s="476">
        <f t="shared" si="299"/>
        <v>0</v>
      </c>
      <c r="H314" s="476">
        <f t="shared" si="299"/>
        <v>0</v>
      </c>
      <c r="I314" s="476">
        <f t="shared" si="299"/>
        <v>0</v>
      </c>
      <c r="J314" s="476">
        <f t="shared" si="299"/>
        <v>0</v>
      </c>
      <c r="K314" s="476">
        <f t="shared" si="299"/>
        <v>0</v>
      </c>
      <c r="L314" s="476">
        <f t="shared" si="299"/>
        <v>0</v>
      </c>
      <c r="M314" s="476">
        <f t="shared" si="299"/>
        <v>0</v>
      </c>
      <c r="N314" s="476">
        <f t="shared" si="299"/>
        <v>0</v>
      </c>
      <c r="O314" s="476">
        <f t="shared" si="299"/>
        <v>0</v>
      </c>
      <c r="P314" s="476">
        <f t="shared" si="299"/>
        <v>0</v>
      </c>
      <c r="Q314" s="476">
        <f t="shared" si="299"/>
        <v>0</v>
      </c>
      <c r="R314" s="476">
        <f t="shared" si="299"/>
        <v>0</v>
      </c>
      <c r="S314" s="476">
        <f t="shared" si="299"/>
        <v>60.1</v>
      </c>
      <c r="T314" s="476">
        <f t="shared" si="299"/>
        <v>464.1</v>
      </c>
      <c r="U314" s="476">
        <f t="shared" si="299"/>
        <v>406.56</v>
      </c>
      <c r="V314" s="476">
        <f t="shared" si="299"/>
        <v>342.38</v>
      </c>
      <c r="W314" s="476">
        <f t="shared" si="299"/>
        <v>384.46</v>
      </c>
      <c r="X314" s="476">
        <f t="shared" si="299"/>
        <v>398.78</v>
      </c>
      <c r="Y314" s="476">
        <f t="shared" si="299"/>
        <v>356.62</v>
      </c>
      <c r="Z314" s="476">
        <f t="shared" si="299"/>
        <v>404.11</v>
      </c>
      <c r="AA314" s="476">
        <f t="shared" si="299"/>
        <v>423.82</v>
      </c>
      <c r="AB314" s="476">
        <f t="shared" si="299"/>
        <v>464.45</v>
      </c>
      <c r="AC314" s="476">
        <f t="shared" si="299"/>
        <v>424.3</v>
      </c>
      <c r="AD314" s="476">
        <f t="shared" si="299"/>
        <v>402.23</v>
      </c>
      <c r="AE314" s="476">
        <f t="shared" si="299"/>
        <v>448.62</v>
      </c>
      <c r="AF314" s="476">
        <f t="shared" si="299"/>
        <v>290.7</v>
      </c>
      <c r="AG314" s="476">
        <f t="shared" si="299"/>
        <v>246.13</v>
      </c>
      <c r="AH314" s="476">
        <f t="shared" si="299"/>
        <v>436.88</v>
      </c>
      <c r="AI314" s="476">
        <f t="shared" si="299"/>
        <v>423.97</v>
      </c>
      <c r="AJ314" s="476">
        <f t="shared" si="299"/>
        <v>450.27</v>
      </c>
      <c r="AK314" s="476">
        <f t="shared" si="299"/>
        <v>431.57</v>
      </c>
      <c r="AL314" s="476">
        <f t="shared" si="299"/>
        <v>406.2</v>
      </c>
      <c r="AM314" s="476">
        <f t="shared" si="299"/>
        <v>406.91</v>
      </c>
      <c r="AN314" s="476">
        <f t="shared" si="299"/>
        <v>453.07</v>
      </c>
      <c r="AO314" s="476">
        <f t="shared" si="299"/>
        <v>461.01</v>
      </c>
      <c r="AP314" s="476">
        <f t="shared" si="299"/>
        <v>431.27</v>
      </c>
      <c r="AQ314" s="476">
        <f t="shared" si="299"/>
        <v>183.83</v>
      </c>
      <c r="AR314" s="476">
        <f t="shared" si="299"/>
        <v>0</v>
      </c>
      <c r="AS314" s="476">
        <f t="shared" si="299"/>
        <v>0</v>
      </c>
      <c r="AT314" s="476">
        <f t="shared" si="299"/>
        <v>0</v>
      </c>
      <c r="AU314" s="476">
        <f t="shared" si="299"/>
        <v>38.75</v>
      </c>
      <c r="AV314" s="476">
        <f t="shared" si="299"/>
        <v>121.07</v>
      </c>
      <c r="AW314" s="476">
        <f t="shared" si="299"/>
        <v>161.52000000000001</v>
      </c>
      <c r="AX314" s="476">
        <f t="shared" si="299"/>
        <v>106.75</v>
      </c>
      <c r="AY314" s="476">
        <f t="shared" si="299"/>
        <v>105.16</v>
      </c>
      <c r="AZ314" s="476">
        <f t="shared" si="299"/>
        <v>196.52</v>
      </c>
      <c r="BA314" s="476">
        <f t="shared" si="299"/>
        <v>190</v>
      </c>
      <c r="BB314" s="476">
        <f t="shared" si="299"/>
        <v>30.55</v>
      </c>
      <c r="BC314" s="476">
        <f t="shared" si="299"/>
        <v>75</v>
      </c>
      <c r="BD314" s="476">
        <f t="shared" si="299"/>
        <v>53.73</v>
      </c>
      <c r="BE314" s="476">
        <f t="shared" si="299"/>
        <v>83.66</v>
      </c>
      <c r="BF314" s="476">
        <f t="shared" si="299"/>
        <v>80.959999999999994</v>
      </c>
      <c r="BG314" s="476">
        <f t="shared" si="299"/>
        <v>156.22</v>
      </c>
      <c r="BH314" s="476">
        <f t="shared" si="299"/>
        <v>219.85</v>
      </c>
      <c r="BI314" s="476">
        <f t="shared" si="299"/>
        <v>225.48</v>
      </c>
      <c r="BJ314" s="476">
        <f t="shared" si="299"/>
        <v>227.57</v>
      </c>
      <c r="BK314" s="476">
        <f t="shared" si="299"/>
        <v>293.92</v>
      </c>
      <c r="BL314" s="476">
        <f t="shared" si="299"/>
        <v>364.56</v>
      </c>
      <c r="BM314" s="476">
        <f t="shared" si="299"/>
        <v>220.13</v>
      </c>
      <c r="BN314" s="476">
        <f t="shared" si="299"/>
        <v>120.77</v>
      </c>
      <c r="BO314" s="476">
        <f t="shared" si="299"/>
        <v>340.65</v>
      </c>
      <c r="BP314" s="476">
        <f t="shared" si="299"/>
        <v>343.44</v>
      </c>
      <c r="BQ314" s="476">
        <f t="shared" si="297"/>
        <v>299.83</v>
      </c>
      <c r="BR314" s="476">
        <f t="shared" si="297"/>
        <v>350.31</v>
      </c>
      <c r="BS314" s="476">
        <f t="shared" si="297"/>
        <v>346.21</v>
      </c>
      <c r="BT314" s="476">
        <f t="shared" si="297"/>
        <v>119.23</v>
      </c>
      <c r="BU314" s="476">
        <f t="shared" si="297"/>
        <v>0</v>
      </c>
      <c r="BV314" s="476">
        <f t="shared" si="297"/>
        <v>0</v>
      </c>
      <c r="BW314" s="476">
        <f t="shared" si="297"/>
        <v>0</v>
      </c>
      <c r="BX314" s="476">
        <f t="shared" si="297"/>
        <v>0</v>
      </c>
      <c r="BY314" s="476">
        <f t="shared" si="297"/>
        <v>0</v>
      </c>
      <c r="BZ314" s="476">
        <f t="shared" si="297"/>
        <v>0</v>
      </c>
      <c r="CA314" s="476">
        <f t="shared" si="297"/>
        <v>0</v>
      </c>
      <c r="CB314" s="476">
        <f t="shared" si="297"/>
        <v>0</v>
      </c>
      <c r="CC314" s="476">
        <f t="shared" si="297"/>
        <v>0</v>
      </c>
      <c r="CD314" s="476">
        <f t="shared" si="297"/>
        <v>0</v>
      </c>
      <c r="CE314" s="476">
        <f t="shared" si="297"/>
        <v>0</v>
      </c>
      <c r="CF314" s="476">
        <f t="shared" si="297"/>
        <v>0</v>
      </c>
      <c r="CG314" s="476">
        <f t="shared" si="297"/>
        <v>0</v>
      </c>
      <c r="CH314" s="476">
        <f t="shared" si="297"/>
        <v>0</v>
      </c>
      <c r="CI314" s="476">
        <f t="shared" si="297"/>
        <v>0</v>
      </c>
      <c r="CJ314" s="476">
        <f t="shared" si="297"/>
        <v>0</v>
      </c>
      <c r="CK314" s="476">
        <f t="shared" si="297"/>
        <v>0</v>
      </c>
      <c r="CL314" s="476">
        <f t="shared" si="297"/>
        <v>0</v>
      </c>
      <c r="CM314" s="476">
        <f t="shared" si="297"/>
        <v>0</v>
      </c>
      <c r="CN314" s="476">
        <f t="shared" si="297"/>
        <v>0</v>
      </c>
      <c r="CO314" s="476">
        <f t="shared" si="297"/>
        <v>0</v>
      </c>
      <c r="CP314" s="476">
        <f t="shared" si="297"/>
        <v>0</v>
      </c>
      <c r="CQ314" s="476">
        <f t="shared" si="297"/>
        <v>0</v>
      </c>
      <c r="CR314" s="476">
        <f t="shared" si="297"/>
        <v>0</v>
      </c>
      <c r="CS314" s="476">
        <f t="shared" si="297"/>
        <v>0</v>
      </c>
      <c r="CT314" s="476">
        <f t="shared" si="297"/>
        <v>0</v>
      </c>
      <c r="CU314" s="476">
        <f t="shared" si="297"/>
        <v>0</v>
      </c>
      <c r="CV314" s="476">
        <f t="shared" si="297"/>
        <v>0</v>
      </c>
      <c r="CW314" s="476">
        <f t="shared" si="297"/>
        <v>0</v>
      </c>
      <c r="CX314" s="476">
        <f t="shared" si="297"/>
        <v>0</v>
      </c>
      <c r="CY314" s="476">
        <f t="shared" si="297"/>
        <v>0</v>
      </c>
      <c r="CZ314" s="476">
        <f t="shared" si="297"/>
        <v>0</v>
      </c>
      <c r="DA314" s="476">
        <f t="shared" si="297"/>
        <v>0</v>
      </c>
      <c r="DB314" s="476">
        <f t="shared" si="297"/>
        <v>0</v>
      </c>
      <c r="DC314" s="476">
        <f t="shared" si="297"/>
        <v>0</v>
      </c>
      <c r="DD314" s="476">
        <f t="shared" si="297"/>
        <v>0</v>
      </c>
      <c r="DE314" s="476">
        <f t="shared" si="297"/>
        <v>0</v>
      </c>
      <c r="DF314" s="476">
        <f t="shared" si="297"/>
        <v>0</v>
      </c>
      <c r="DG314" s="476">
        <f t="shared" si="297"/>
        <v>0</v>
      </c>
      <c r="DH314" s="476">
        <f t="shared" si="297"/>
        <v>0</v>
      </c>
      <c r="DI314" s="476">
        <f t="shared" si="297"/>
        <v>0</v>
      </c>
      <c r="DJ314" s="476">
        <f t="shared" si="297"/>
        <v>0</v>
      </c>
      <c r="DK314" s="476">
        <f t="shared" si="297"/>
        <v>0</v>
      </c>
      <c r="DL314" s="476">
        <f t="shared" si="297"/>
        <v>0</v>
      </c>
      <c r="DM314" s="476">
        <f t="shared" si="297"/>
        <v>0</v>
      </c>
      <c r="DN314" s="476">
        <f t="shared" si="297"/>
        <v>0</v>
      </c>
      <c r="DO314" s="476">
        <f t="shared" si="297"/>
        <v>0</v>
      </c>
      <c r="DP314" s="476">
        <f t="shared" si="297"/>
        <v>0</v>
      </c>
      <c r="DQ314" s="476">
        <f t="shared" si="297"/>
        <v>0</v>
      </c>
      <c r="DR314" s="476">
        <f t="shared" si="297"/>
        <v>0</v>
      </c>
      <c r="DS314" s="476">
        <f t="shared" si="297"/>
        <v>0</v>
      </c>
      <c r="DT314" s="476">
        <f t="shared" si="297"/>
        <v>0</v>
      </c>
      <c r="DU314" s="476">
        <f t="shared" si="297"/>
        <v>0</v>
      </c>
      <c r="DV314" s="476">
        <f t="shared" si="297"/>
        <v>0</v>
      </c>
      <c r="DW314" s="476">
        <f t="shared" si="297"/>
        <v>0</v>
      </c>
      <c r="DX314" s="476">
        <f t="shared" si="297"/>
        <v>0</v>
      </c>
      <c r="DY314" s="476">
        <f t="shared" si="297"/>
        <v>0</v>
      </c>
      <c r="DZ314" s="476">
        <f t="shared" si="297"/>
        <v>0</v>
      </c>
      <c r="EA314" s="476">
        <f t="shared" si="297"/>
        <v>0</v>
      </c>
      <c r="EB314" s="476">
        <f t="shared" si="298"/>
        <v>0</v>
      </c>
      <c r="EC314" s="476">
        <f t="shared" si="298"/>
        <v>0</v>
      </c>
      <c r="ED314" s="476">
        <f t="shared" si="298"/>
        <v>0</v>
      </c>
      <c r="EE314" s="476">
        <f t="shared" si="298"/>
        <v>0</v>
      </c>
      <c r="EF314" s="476">
        <f t="shared" si="298"/>
        <v>0</v>
      </c>
      <c r="EG314" s="476">
        <f t="shared" si="298"/>
        <v>0</v>
      </c>
      <c r="EH314" s="476">
        <f t="shared" si="298"/>
        <v>0</v>
      </c>
      <c r="EI314" s="476">
        <f t="shared" si="298"/>
        <v>0</v>
      </c>
      <c r="EJ314" s="476">
        <f t="shared" si="298"/>
        <v>0</v>
      </c>
      <c r="EK314" s="476">
        <f t="shared" si="298"/>
        <v>0</v>
      </c>
      <c r="EL314" s="476">
        <f t="shared" si="298"/>
        <v>0</v>
      </c>
      <c r="EM314" s="476">
        <f t="shared" si="298"/>
        <v>0</v>
      </c>
      <c r="EN314" s="476">
        <f t="shared" si="298"/>
        <v>0</v>
      </c>
      <c r="EO314" s="476">
        <f t="shared" si="298"/>
        <v>0</v>
      </c>
      <c r="EP314" s="476">
        <f t="shared" si="298"/>
        <v>0</v>
      </c>
      <c r="EQ314" s="476">
        <f t="shared" si="298"/>
        <v>0</v>
      </c>
      <c r="ER314" s="476">
        <f t="shared" si="298"/>
        <v>0</v>
      </c>
      <c r="ES314" s="476">
        <f t="shared" si="298"/>
        <v>0</v>
      </c>
      <c r="ET314" s="476">
        <f t="shared" si="298"/>
        <v>0</v>
      </c>
      <c r="EU314" s="476">
        <f t="shared" si="298"/>
        <v>0</v>
      </c>
      <c r="EV314" s="476">
        <f t="shared" si="298"/>
        <v>0</v>
      </c>
      <c r="EW314" s="476">
        <f t="shared" si="298"/>
        <v>0</v>
      </c>
      <c r="EX314" s="476">
        <f t="shared" si="298"/>
        <v>0</v>
      </c>
      <c r="EY314" s="476">
        <f t="shared" si="298"/>
        <v>0</v>
      </c>
      <c r="EZ314" s="476">
        <f t="shared" si="298"/>
        <v>0</v>
      </c>
      <c r="FA314" s="476">
        <f t="shared" si="298"/>
        <v>0</v>
      </c>
      <c r="FB314" s="476">
        <f t="shared" si="298"/>
        <v>0</v>
      </c>
      <c r="FC314" s="476">
        <f t="shared" si="298"/>
        <v>0</v>
      </c>
      <c r="FD314" s="476">
        <f t="shared" si="298"/>
        <v>0</v>
      </c>
      <c r="FE314" s="476">
        <f t="shared" si="298"/>
        <v>0</v>
      </c>
      <c r="FF314" s="476">
        <f t="shared" si="298"/>
        <v>0</v>
      </c>
      <c r="FG314" s="476">
        <f t="shared" si="298"/>
        <v>0</v>
      </c>
      <c r="FH314" s="476">
        <f t="shared" si="298"/>
        <v>0</v>
      </c>
      <c r="FI314" s="476">
        <f t="shared" si="298"/>
        <v>0</v>
      </c>
      <c r="FJ314" s="476">
        <f t="shared" si="298"/>
        <v>0</v>
      </c>
      <c r="FK314" s="476">
        <f t="shared" si="298"/>
        <v>0</v>
      </c>
      <c r="FL314" s="476">
        <f t="shared" si="298"/>
        <v>0</v>
      </c>
      <c r="FM314" s="476">
        <f t="shared" si="298"/>
        <v>0</v>
      </c>
      <c r="FN314" s="476">
        <f t="shared" si="298"/>
        <v>0</v>
      </c>
      <c r="FO314" s="476">
        <f t="shared" si="298"/>
        <v>0</v>
      </c>
      <c r="FP314" s="476">
        <f t="shared" si="298"/>
        <v>0</v>
      </c>
      <c r="FQ314" s="476">
        <f t="shared" si="298"/>
        <v>0</v>
      </c>
      <c r="FR314" s="476">
        <f t="shared" si="298"/>
        <v>0</v>
      </c>
      <c r="FS314" s="476">
        <f t="shared" si="298"/>
        <v>0</v>
      </c>
      <c r="FT314" s="476">
        <f t="shared" si="298"/>
        <v>0</v>
      </c>
      <c r="FU314" s="476">
        <f t="shared" si="298"/>
        <v>0</v>
      </c>
      <c r="FV314" s="476">
        <f t="shared" si="298"/>
        <v>0</v>
      </c>
      <c r="FW314" s="476">
        <f t="shared" si="298"/>
        <v>0</v>
      </c>
      <c r="FX314" s="476">
        <f t="shared" si="298"/>
        <v>0</v>
      </c>
      <c r="FY314" s="476">
        <f t="shared" si="298"/>
        <v>0</v>
      </c>
      <c r="FZ314" s="476">
        <f t="shared" si="298"/>
        <v>0</v>
      </c>
      <c r="GA314" s="476">
        <f t="shared" si="298"/>
        <v>0</v>
      </c>
      <c r="GB314" s="476">
        <f t="shared" si="298"/>
        <v>0</v>
      </c>
    </row>
    <row r="315" spans="3:184" x14ac:dyDescent="0.35">
      <c r="C315" s="472">
        <f>'QUALIFIED ENGINES'!D54</f>
        <v>91491</v>
      </c>
      <c r="D315" s="476">
        <f t="shared" si="285"/>
        <v>0</v>
      </c>
      <c r="E315" s="476">
        <f t="shared" si="299"/>
        <v>0</v>
      </c>
      <c r="F315" s="476">
        <f t="shared" si="299"/>
        <v>0</v>
      </c>
      <c r="G315" s="476">
        <f t="shared" si="299"/>
        <v>0</v>
      </c>
      <c r="H315" s="476">
        <f t="shared" si="299"/>
        <v>0</v>
      </c>
      <c r="I315" s="476">
        <f t="shared" si="299"/>
        <v>0</v>
      </c>
      <c r="J315" s="476">
        <f t="shared" si="299"/>
        <v>0</v>
      </c>
      <c r="K315" s="476">
        <f t="shared" si="299"/>
        <v>0</v>
      </c>
      <c r="L315" s="476">
        <f t="shared" si="299"/>
        <v>0</v>
      </c>
      <c r="M315" s="476">
        <f t="shared" si="299"/>
        <v>0</v>
      </c>
      <c r="N315" s="476">
        <f t="shared" si="299"/>
        <v>0</v>
      </c>
      <c r="O315" s="476">
        <f t="shared" si="299"/>
        <v>0</v>
      </c>
      <c r="P315" s="476">
        <f t="shared" si="299"/>
        <v>0</v>
      </c>
      <c r="Q315" s="476">
        <f t="shared" si="299"/>
        <v>0</v>
      </c>
      <c r="R315" s="476">
        <f t="shared" si="299"/>
        <v>0</v>
      </c>
      <c r="S315" s="476">
        <f t="shared" si="299"/>
        <v>60.1</v>
      </c>
      <c r="T315" s="476">
        <f t="shared" si="299"/>
        <v>464.1</v>
      </c>
      <c r="U315" s="476">
        <f t="shared" si="299"/>
        <v>406.56</v>
      </c>
      <c r="V315" s="476">
        <f t="shared" si="299"/>
        <v>342.38</v>
      </c>
      <c r="W315" s="476">
        <f t="shared" si="299"/>
        <v>384.46</v>
      </c>
      <c r="X315" s="476">
        <f t="shared" si="299"/>
        <v>398.78</v>
      </c>
      <c r="Y315" s="476">
        <f t="shared" si="299"/>
        <v>356.62</v>
      </c>
      <c r="Z315" s="476">
        <f t="shared" si="299"/>
        <v>404.11</v>
      </c>
      <c r="AA315" s="476">
        <f t="shared" si="299"/>
        <v>423.82</v>
      </c>
      <c r="AB315" s="476">
        <f t="shared" si="299"/>
        <v>464.45</v>
      </c>
      <c r="AC315" s="476">
        <f t="shared" si="299"/>
        <v>424.3</v>
      </c>
      <c r="AD315" s="476">
        <f t="shared" si="299"/>
        <v>402.23</v>
      </c>
      <c r="AE315" s="476">
        <f t="shared" si="299"/>
        <v>448.62</v>
      </c>
      <c r="AF315" s="476">
        <f t="shared" si="299"/>
        <v>290.7</v>
      </c>
      <c r="AG315" s="476">
        <f t="shared" si="299"/>
        <v>246.13</v>
      </c>
      <c r="AH315" s="476">
        <f t="shared" si="299"/>
        <v>436.88</v>
      </c>
      <c r="AI315" s="476">
        <f t="shared" si="299"/>
        <v>423.97</v>
      </c>
      <c r="AJ315" s="476">
        <f t="shared" si="299"/>
        <v>450.27</v>
      </c>
      <c r="AK315" s="476">
        <f t="shared" si="299"/>
        <v>431.57</v>
      </c>
      <c r="AL315" s="476">
        <f t="shared" si="299"/>
        <v>406.2</v>
      </c>
      <c r="AM315" s="476">
        <f t="shared" si="299"/>
        <v>406.91</v>
      </c>
      <c r="AN315" s="476">
        <f t="shared" si="299"/>
        <v>453.07</v>
      </c>
      <c r="AO315" s="476">
        <f t="shared" si="299"/>
        <v>461.01</v>
      </c>
      <c r="AP315" s="476">
        <f t="shared" si="299"/>
        <v>431.27</v>
      </c>
      <c r="AQ315" s="476">
        <f t="shared" si="299"/>
        <v>183.83</v>
      </c>
      <c r="AR315" s="476">
        <f t="shared" si="299"/>
        <v>0</v>
      </c>
      <c r="AS315" s="476">
        <f t="shared" si="299"/>
        <v>0</v>
      </c>
      <c r="AT315" s="476">
        <f t="shared" si="299"/>
        <v>0</v>
      </c>
      <c r="AU315" s="476">
        <f t="shared" si="299"/>
        <v>38.75</v>
      </c>
      <c r="AV315" s="476">
        <f t="shared" si="299"/>
        <v>121.07</v>
      </c>
      <c r="AW315" s="476">
        <f t="shared" si="299"/>
        <v>161.52000000000001</v>
      </c>
      <c r="AX315" s="476">
        <f t="shared" si="299"/>
        <v>106.75</v>
      </c>
      <c r="AY315" s="476">
        <f t="shared" si="299"/>
        <v>105.16</v>
      </c>
      <c r="AZ315" s="476">
        <f t="shared" si="299"/>
        <v>196.52</v>
      </c>
      <c r="BA315" s="476">
        <f t="shared" si="299"/>
        <v>190</v>
      </c>
      <c r="BB315" s="476">
        <f t="shared" si="299"/>
        <v>30.55</v>
      </c>
      <c r="BC315" s="476">
        <f t="shared" si="299"/>
        <v>75</v>
      </c>
      <c r="BD315" s="476">
        <f t="shared" si="299"/>
        <v>53.73</v>
      </c>
      <c r="BE315" s="476">
        <f t="shared" si="299"/>
        <v>83.66</v>
      </c>
      <c r="BF315" s="476">
        <f t="shared" si="299"/>
        <v>80.959999999999994</v>
      </c>
      <c r="BG315" s="476">
        <f t="shared" si="299"/>
        <v>156.22</v>
      </c>
      <c r="BH315" s="476">
        <f t="shared" si="299"/>
        <v>219.85</v>
      </c>
      <c r="BI315" s="476">
        <f t="shared" si="299"/>
        <v>225.48</v>
      </c>
      <c r="BJ315" s="476">
        <f t="shared" si="299"/>
        <v>227.57</v>
      </c>
      <c r="BK315" s="476">
        <f t="shared" si="299"/>
        <v>293.92</v>
      </c>
      <c r="BL315" s="476">
        <f t="shared" si="299"/>
        <v>364.56</v>
      </c>
      <c r="BM315" s="476">
        <f t="shared" si="299"/>
        <v>220.13</v>
      </c>
      <c r="BN315" s="476">
        <f t="shared" si="299"/>
        <v>120.77</v>
      </c>
      <c r="BO315" s="476">
        <f t="shared" si="299"/>
        <v>17.86</v>
      </c>
      <c r="BP315" s="476">
        <f t="shared" si="299"/>
        <v>0</v>
      </c>
      <c r="BQ315" s="476">
        <f t="shared" si="297"/>
        <v>0</v>
      </c>
      <c r="BR315" s="476">
        <f t="shared" si="297"/>
        <v>0</v>
      </c>
      <c r="BS315" s="476">
        <f t="shared" si="297"/>
        <v>0</v>
      </c>
      <c r="BT315" s="476">
        <f t="shared" si="297"/>
        <v>0</v>
      </c>
      <c r="BU315" s="476">
        <f t="shared" si="297"/>
        <v>0</v>
      </c>
      <c r="BV315" s="476">
        <f t="shared" si="297"/>
        <v>0</v>
      </c>
      <c r="BW315" s="476">
        <f t="shared" si="297"/>
        <v>0</v>
      </c>
      <c r="BX315" s="476">
        <f t="shared" si="297"/>
        <v>0</v>
      </c>
      <c r="BY315" s="476">
        <f t="shared" si="297"/>
        <v>0</v>
      </c>
      <c r="BZ315" s="476">
        <f t="shared" si="297"/>
        <v>0</v>
      </c>
      <c r="CA315" s="476">
        <f t="shared" si="297"/>
        <v>0</v>
      </c>
      <c r="CB315" s="476">
        <f t="shared" si="297"/>
        <v>0</v>
      </c>
      <c r="CC315" s="476">
        <f t="shared" si="297"/>
        <v>0</v>
      </c>
      <c r="CD315" s="476">
        <f t="shared" si="297"/>
        <v>0</v>
      </c>
      <c r="CE315" s="476">
        <f t="shared" si="297"/>
        <v>0</v>
      </c>
      <c r="CF315" s="476">
        <f t="shared" si="297"/>
        <v>0</v>
      </c>
      <c r="CG315" s="476">
        <f t="shared" si="297"/>
        <v>0</v>
      </c>
      <c r="CH315" s="476">
        <f t="shared" si="297"/>
        <v>0</v>
      </c>
      <c r="CI315" s="476">
        <f t="shared" si="297"/>
        <v>0</v>
      </c>
      <c r="CJ315" s="476">
        <f t="shared" si="297"/>
        <v>0</v>
      </c>
      <c r="CK315" s="476">
        <f t="shared" si="297"/>
        <v>0</v>
      </c>
      <c r="CL315" s="476">
        <f t="shared" si="297"/>
        <v>0</v>
      </c>
      <c r="CM315" s="476">
        <f t="shared" si="297"/>
        <v>0</v>
      </c>
      <c r="CN315" s="476">
        <f t="shared" si="297"/>
        <v>0</v>
      </c>
      <c r="CO315" s="476">
        <f t="shared" si="297"/>
        <v>0</v>
      </c>
      <c r="CP315" s="476">
        <f t="shared" si="297"/>
        <v>0</v>
      </c>
      <c r="CQ315" s="476">
        <f t="shared" si="297"/>
        <v>0</v>
      </c>
      <c r="CR315" s="476">
        <f t="shared" si="297"/>
        <v>0</v>
      </c>
      <c r="CS315" s="476">
        <f t="shared" si="297"/>
        <v>0</v>
      </c>
      <c r="CT315" s="476">
        <f t="shared" si="297"/>
        <v>0</v>
      </c>
      <c r="CU315" s="476">
        <f t="shared" si="297"/>
        <v>0</v>
      </c>
      <c r="CV315" s="476">
        <f t="shared" si="297"/>
        <v>0</v>
      </c>
      <c r="CW315" s="476">
        <f t="shared" si="297"/>
        <v>0</v>
      </c>
      <c r="CX315" s="476">
        <f t="shared" si="297"/>
        <v>0</v>
      </c>
      <c r="CY315" s="476">
        <f t="shared" si="297"/>
        <v>0</v>
      </c>
      <c r="CZ315" s="476">
        <f t="shared" si="297"/>
        <v>0</v>
      </c>
      <c r="DA315" s="476">
        <f t="shared" si="297"/>
        <v>0</v>
      </c>
      <c r="DB315" s="476">
        <f t="shared" si="297"/>
        <v>0</v>
      </c>
      <c r="DC315" s="476">
        <f t="shared" si="297"/>
        <v>0</v>
      </c>
      <c r="DD315" s="476">
        <f t="shared" si="297"/>
        <v>0</v>
      </c>
      <c r="DE315" s="476">
        <f t="shared" si="297"/>
        <v>0</v>
      </c>
      <c r="DF315" s="476">
        <f t="shared" si="297"/>
        <v>0</v>
      </c>
      <c r="DG315" s="476">
        <f t="shared" si="297"/>
        <v>0</v>
      </c>
      <c r="DH315" s="476">
        <f t="shared" si="297"/>
        <v>0</v>
      </c>
      <c r="DI315" s="476">
        <f t="shared" si="297"/>
        <v>0</v>
      </c>
      <c r="DJ315" s="476">
        <f t="shared" si="297"/>
        <v>0</v>
      </c>
      <c r="DK315" s="476">
        <f t="shared" si="297"/>
        <v>0</v>
      </c>
      <c r="DL315" s="476">
        <f t="shared" si="297"/>
        <v>0</v>
      </c>
      <c r="DM315" s="476">
        <f t="shared" si="297"/>
        <v>0</v>
      </c>
      <c r="DN315" s="476">
        <f t="shared" si="297"/>
        <v>0</v>
      </c>
      <c r="DO315" s="476">
        <f t="shared" si="297"/>
        <v>0</v>
      </c>
      <c r="DP315" s="476">
        <f t="shared" si="297"/>
        <v>0</v>
      </c>
      <c r="DQ315" s="476">
        <f t="shared" si="297"/>
        <v>0</v>
      </c>
      <c r="DR315" s="476">
        <f t="shared" si="297"/>
        <v>0</v>
      </c>
      <c r="DS315" s="476">
        <f t="shared" si="297"/>
        <v>0</v>
      </c>
      <c r="DT315" s="476">
        <f t="shared" si="297"/>
        <v>0</v>
      </c>
      <c r="DU315" s="476">
        <f t="shared" si="297"/>
        <v>0</v>
      </c>
      <c r="DV315" s="476">
        <f t="shared" si="297"/>
        <v>0</v>
      </c>
      <c r="DW315" s="476">
        <f t="shared" si="297"/>
        <v>0</v>
      </c>
      <c r="DX315" s="476">
        <f t="shared" si="297"/>
        <v>0</v>
      </c>
      <c r="DY315" s="476">
        <f t="shared" si="297"/>
        <v>0</v>
      </c>
      <c r="DZ315" s="476">
        <f t="shared" si="297"/>
        <v>0</v>
      </c>
      <c r="EA315" s="476">
        <f t="shared" si="297"/>
        <v>0</v>
      </c>
      <c r="EB315" s="476">
        <f t="shared" si="298"/>
        <v>0</v>
      </c>
      <c r="EC315" s="476">
        <f t="shared" si="298"/>
        <v>0</v>
      </c>
      <c r="ED315" s="476">
        <f t="shared" si="298"/>
        <v>0</v>
      </c>
      <c r="EE315" s="476">
        <f t="shared" si="298"/>
        <v>0</v>
      </c>
      <c r="EF315" s="476">
        <f t="shared" si="298"/>
        <v>0</v>
      </c>
      <c r="EG315" s="476">
        <f t="shared" si="298"/>
        <v>0</v>
      </c>
      <c r="EH315" s="476">
        <f t="shared" si="298"/>
        <v>0</v>
      </c>
      <c r="EI315" s="476">
        <f t="shared" si="298"/>
        <v>0</v>
      </c>
      <c r="EJ315" s="476">
        <f t="shared" si="298"/>
        <v>0</v>
      </c>
      <c r="EK315" s="476">
        <f t="shared" si="298"/>
        <v>0</v>
      </c>
      <c r="EL315" s="476">
        <f t="shared" si="298"/>
        <v>0</v>
      </c>
      <c r="EM315" s="476">
        <f t="shared" si="298"/>
        <v>0</v>
      </c>
      <c r="EN315" s="476">
        <f t="shared" si="298"/>
        <v>0</v>
      </c>
      <c r="EO315" s="476">
        <f t="shared" si="298"/>
        <v>0</v>
      </c>
      <c r="EP315" s="476">
        <f t="shared" si="298"/>
        <v>0</v>
      </c>
      <c r="EQ315" s="476">
        <f t="shared" si="298"/>
        <v>0</v>
      </c>
      <c r="ER315" s="476">
        <f t="shared" si="298"/>
        <v>0</v>
      </c>
      <c r="ES315" s="476">
        <f t="shared" si="298"/>
        <v>0</v>
      </c>
      <c r="ET315" s="476">
        <f t="shared" si="298"/>
        <v>0</v>
      </c>
      <c r="EU315" s="476">
        <f t="shared" si="298"/>
        <v>0</v>
      </c>
      <c r="EV315" s="476">
        <f t="shared" si="298"/>
        <v>0</v>
      </c>
      <c r="EW315" s="476">
        <f t="shared" si="298"/>
        <v>0</v>
      </c>
      <c r="EX315" s="476">
        <f t="shared" si="298"/>
        <v>0</v>
      </c>
      <c r="EY315" s="476">
        <f t="shared" si="298"/>
        <v>0</v>
      </c>
      <c r="EZ315" s="476">
        <f t="shared" si="298"/>
        <v>0</v>
      </c>
      <c r="FA315" s="476">
        <f t="shared" si="298"/>
        <v>0</v>
      </c>
      <c r="FB315" s="476">
        <f t="shared" si="298"/>
        <v>0</v>
      </c>
      <c r="FC315" s="476">
        <f t="shared" si="298"/>
        <v>0</v>
      </c>
      <c r="FD315" s="476">
        <f t="shared" si="298"/>
        <v>0</v>
      </c>
      <c r="FE315" s="476">
        <f t="shared" si="298"/>
        <v>0</v>
      </c>
      <c r="FF315" s="476">
        <f t="shared" si="298"/>
        <v>0</v>
      </c>
      <c r="FG315" s="476">
        <f t="shared" si="298"/>
        <v>0</v>
      </c>
      <c r="FH315" s="476">
        <f t="shared" si="298"/>
        <v>0</v>
      </c>
      <c r="FI315" s="476">
        <f t="shared" si="298"/>
        <v>0</v>
      </c>
      <c r="FJ315" s="476">
        <f t="shared" si="298"/>
        <v>0</v>
      </c>
      <c r="FK315" s="476">
        <f t="shared" si="298"/>
        <v>0</v>
      </c>
      <c r="FL315" s="476">
        <f t="shared" si="298"/>
        <v>0</v>
      </c>
      <c r="FM315" s="476">
        <f t="shared" si="298"/>
        <v>0</v>
      </c>
      <c r="FN315" s="476">
        <f t="shared" si="298"/>
        <v>0</v>
      </c>
      <c r="FO315" s="476">
        <f t="shared" si="298"/>
        <v>0</v>
      </c>
      <c r="FP315" s="476">
        <f t="shared" si="298"/>
        <v>0</v>
      </c>
      <c r="FQ315" s="476">
        <f t="shared" si="298"/>
        <v>0</v>
      </c>
      <c r="FR315" s="476">
        <f t="shared" si="298"/>
        <v>0</v>
      </c>
      <c r="FS315" s="476">
        <f t="shared" si="298"/>
        <v>0</v>
      </c>
      <c r="FT315" s="476">
        <f t="shared" si="298"/>
        <v>0</v>
      </c>
      <c r="FU315" s="476">
        <f t="shared" si="298"/>
        <v>0</v>
      </c>
      <c r="FV315" s="476">
        <f t="shared" si="298"/>
        <v>0</v>
      </c>
      <c r="FW315" s="476">
        <f t="shared" si="298"/>
        <v>0</v>
      </c>
      <c r="FX315" s="476">
        <f t="shared" si="298"/>
        <v>0</v>
      </c>
      <c r="FY315" s="476">
        <f t="shared" si="298"/>
        <v>0</v>
      </c>
      <c r="FZ315" s="476">
        <f t="shared" si="298"/>
        <v>0</v>
      </c>
      <c r="GA315" s="476">
        <f t="shared" si="298"/>
        <v>0</v>
      </c>
      <c r="GB315" s="476">
        <f t="shared" si="298"/>
        <v>0</v>
      </c>
    </row>
    <row r="316" spans="3:184" x14ac:dyDescent="0.35">
      <c r="C316" s="472">
        <f>'QUALIFIED ENGINES'!D55</f>
        <v>91472</v>
      </c>
      <c r="D316" s="476">
        <f t="shared" si="285"/>
        <v>0</v>
      </c>
      <c r="E316" s="476">
        <f t="shared" si="299"/>
        <v>0</v>
      </c>
      <c r="F316" s="476">
        <f t="shared" si="299"/>
        <v>0</v>
      </c>
      <c r="G316" s="476">
        <f t="shared" si="299"/>
        <v>0</v>
      </c>
      <c r="H316" s="476">
        <f t="shared" si="299"/>
        <v>0</v>
      </c>
      <c r="I316" s="476">
        <f t="shared" si="299"/>
        <v>0</v>
      </c>
      <c r="J316" s="476">
        <f t="shared" si="299"/>
        <v>0</v>
      </c>
      <c r="K316" s="476">
        <f t="shared" si="299"/>
        <v>0</v>
      </c>
      <c r="L316" s="476">
        <f t="shared" si="299"/>
        <v>0</v>
      </c>
      <c r="M316" s="476">
        <f t="shared" si="299"/>
        <v>0</v>
      </c>
      <c r="N316" s="476">
        <f t="shared" si="299"/>
        <v>0</v>
      </c>
      <c r="O316" s="476">
        <f t="shared" si="299"/>
        <v>0</v>
      </c>
      <c r="P316" s="476">
        <f t="shared" si="299"/>
        <v>0</v>
      </c>
      <c r="Q316" s="476">
        <f t="shared" si="299"/>
        <v>0</v>
      </c>
      <c r="R316" s="476">
        <f t="shared" si="299"/>
        <v>0</v>
      </c>
      <c r="S316" s="476">
        <f t="shared" si="299"/>
        <v>0</v>
      </c>
      <c r="T316" s="476">
        <f t="shared" si="299"/>
        <v>34.869999999999997</v>
      </c>
      <c r="U316" s="476">
        <f t="shared" si="299"/>
        <v>337.82</v>
      </c>
      <c r="V316" s="476">
        <f t="shared" si="299"/>
        <v>342.78</v>
      </c>
      <c r="W316" s="476">
        <f t="shared" si="299"/>
        <v>374.27</v>
      </c>
      <c r="X316" s="476">
        <f t="shared" si="299"/>
        <v>397.33</v>
      </c>
      <c r="Y316" s="476">
        <f t="shared" si="299"/>
        <v>339.78</v>
      </c>
      <c r="Z316" s="476">
        <f t="shared" si="299"/>
        <v>378.49</v>
      </c>
      <c r="AA316" s="476">
        <f t="shared" si="299"/>
        <v>316.83</v>
      </c>
      <c r="AB316" s="476">
        <f t="shared" si="299"/>
        <v>381</v>
      </c>
      <c r="AC316" s="476">
        <f t="shared" si="299"/>
        <v>385.52</v>
      </c>
      <c r="AD316" s="476">
        <f t="shared" si="299"/>
        <v>321.01</v>
      </c>
      <c r="AE316" s="476">
        <f t="shared" si="299"/>
        <v>327.95</v>
      </c>
      <c r="AF316" s="476">
        <f t="shared" si="299"/>
        <v>336.99</v>
      </c>
      <c r="AG316" s="476">
        <f t="shared" si="299"/>
        <v>366.86</v>
      </c>
      <c r="AH316" s="476">
        <f t="shared" si="299"/>
        <v>332.94</v>
      </c>
      <c r="AI316" s="476">
        <f t="shared" si="299"/>
        <v>376.23</v>
      </c>
      <c r="AJ316" s="476">
        <f t="shared" si="299"/>
        <v>395.92</v>
      </c>
      <c r="AK316" s="476">
        <f t="shared" si="299"/>
        <v>349.48</v>
      </c>
      <c r="AL316" s="476">
        <f t="shared" si="299"/>
        <v>399.92</v>
      </c>
      <c r="AM316" s="476">
        <f t="shared" si="299"/>
        <v>308.95999999999998</v>
      </c>
      <c r="AN316" s="476">
        <f t="shared" si="299"/>
        <v>327.27999999999997</v>
      </c>
      <c r="AO316" s="476">
        <f t="shared" si="299"/>
        <v>376.65</v>
      </c>
      <c r="AP316" s="476">
        <f t="shared" si="299"/>
        <v>352.35</v>
      </c>
      <c r="AQ316" s="476">
        <f t="shared" si="299"/>
        <v>196.09</v>
      </c>
      <c r="AR316" s="476">
        <f t="shared" si="299"/>
        <v>0</v>
      </c>
      <c r="AS316" s="476">
        <f t="shared" si="299"/>
        <v>0</v>
      </c>
      <c r="AT316" s="476">
        <f t="shared" si="299"/>
        <v>0</v>
      </c>
      <c r="AU316" s="476">
        <f t="shared" si="299"/>
        <v>0</v>
      </c>
      <c r="AV316" s="476">
        <f t="shared" si="299"/>
        <v>0</v>
      </c>
      <c r="AW316" s="476">
        <f t="shared" si="299"/>
        <v>0.65</v>
      </c>
      <c r="AX316" s="476">
        <f t="shared" si="299"/>
        <v>0</v>
      </c>
      <c r="AY316" s="476">
        <f t="shared" si="299"/>
        <v>0</v>
      </c>
      <c r="AZ316" s="476">
        <f t="shared" si="299"/>
        <v>0</v>
      </c>
      <c r="BA316" s="476">
        <f t="shared" si="299"/>
        <v>0</v>
      </c>
      <c r="BB316" s="476">
        <f t="shared" si="299"/>
        <v>0</v>
      </c>
      <c r="BC316" s="476">
        <f t="shared" si="299"/>
        <v>0</v>
      </c>
      <c r="BD316" s="476">
        <f t="shared" si="299"/>
        <v>0</v>
      </c>
      <c r="BE316" s="476">
        <f t="shared" si="299"/>
        <v>0</v>
      </c>
      <c r="BF316" s="476">
        <f t="shared" si="299"/>
        <v>0</v>
      </c>
      <c r="BG316" s="476">
        <f t="shared" si="299"/>
        <v>0</v>
      </c>
      <c r="BH316" s="476">
        <f t="shared" si="299"/>
        <v>0</v>
      </c>
      <c r="BI316" s="476">
        <f t="shared" si="299"/>
        <v>0</v>
      </c>
      <c r="BJ316" s="476">
        <f t="shared" si="299"/>
        <v>0</v>
      </c>
      <c r="BK316" s="476">
        <f t="shared" si="299"/>
        <v>0</v>
      </c>
      <c r="BL316" s="476">
        <f t="shared" si="299"/>
        <v>0</v>
      </c>
      <c r="BM316" s="476">
        <f t="shared" si="299"/>
        <v>0</v>
      </c>
      <c r="BN316" s="476">
        <f t="shared" si="299"/>
        <v>0</v>
      </c>
      <c r="BO316" s="476">
        <f t="shared" si="299"/>
        <v>0</v>
      </c>
      <c r="BP316" s="476">
        <f t="shared" si="299"/>
        <v>0</v>
      </c>
      <c r="BQ316" s="476">
        <f t="shared" si="297"/>
        <v>0</v>
      </c>
      <c r="BR316" s="476">
        <f t="shared" si="297"/>
        <v>0</v>
      </c>
      <c r="BS316" s="476">
        <f t="shared" si="297"/>
        <v>0</v>
      </c>
      <c r="BT316" s="476">
        <f t="shared" si="297"/>
        <v>0</v>
      </c>
      <c r="BU316" s="476">
        <f t="shared" si="297"/>
        <v>0</v>
      </c>
      <c r="BV316" s="476">
        <f t="shared" si="297"/>
        <v>0</v>
      </c>
      <c r="BW316" s="476">
        <f t="shared" si="297"/>
        <v>131.27000000000001</v>
      </c>
      <c r="BX316" s="476">
        <f t="shared" si="297"/>
        <v>276.43</v>
      </c>
      <c r="BY316" s="476">
        <f t="shared" si="297"/>
        <v>385.7</v>
      </c>
      <c r="BZ316" s="476">
        <f t="shared" si="297"/>
        <v>283.3</v>
      </c>
      <c r="CA316" s="476">
        <f t="shared" si="297"/>
        <v>325.87</v>
      </c>
      <c r="CB316" s="476">
        <f t="shared" si="297"/>
        <v>337.08</v>
      </c>
      <c r="CC316" s="476">
        <f t="shared" si="297"/>
        <v>321.05</v>
      </c>
      <c r="CD316" s="476">
        <f t="shared" si="297"/>
        <v>399.45</v>
      </c>
      <c r="CE316" s="476">
        <f t="shared" si="297"/>
        <v>396.27</v>
      </c>
      <c r="CF316" s="476">
        <f t="shared" si="297"/>
        <v>396.05</v>
      </c>
      <c r="CG316" s="476">
        <f t="shared" si="297"/>
        <v>373.28</v>
      </c>
      <c r="CH316" s="476">
        <f t="shared" si="297"/>
        <v>183.56</v>
      </c>
      <c r="CI316" s="476">
        <f t="shared" si="297"/>
        <v>0</v>
      </c>
      <c r="CJ316" s="476">
        <f t="shared" si="297"/>
        <v>0</v>
      </c>
      <c r="CK316" s="476">
        <f t="shared" si="297"/>
        <v>0</v>
      </c>
      <c r="CL316" s="476">
        <f t="shared" si="297"/>
        <v>0</v>
      </c>
      <c r="CM316" s="476">
        <f t="shared" si="297"/>
        <v>0</v>
      </c>
      <c r="CN316" s="476">
        <f t="shared" si="297"/>
        <v>0</v>
      </c>
      <c r="CO316" s="476">
        <f t="shared" si="297"/>
        <v>0</v>
      </c>
      <c r="CP316" s="476">
        <f t="shared" si="297"/>
        <v>0</v>
      </c>
      <c r="CQ316" s="476">
        <f t="shared" si="297"/>
        <v>0</v>
      </c>
      <c r="CR316" s="476">
        <f t="shared" si="297"/>
        <v>0</v>
      </c>
      <c r="CS316" s="476">
        <f t="shared" si="297"/>
        <v>0</v>
      </c>
      <c r="CT316" s="476">
        <f t="shared" si="297"/>
        <v>0</v>
      </c>
      <c r="CU316" s="476">
        <f t="shared" si="297"/>
        <v>0</v>
      </c>
      <c r="CV316" s="476">
        <f t="shared" si="297"/>
        <v>0</v>
      </c>
      <c r="CW316" s="476">
        <f t="shared" si="297"/>
        <v>0</v>
      </c>
      <c r="CX316" s="476">
        <f t="shared" si="297"/>
        <v>0</v>
      </c>
      <c r="CY316" s="476">
        <f t="shared" si="297"/>
        <v>0</v>
      </c>
      <c r="CZ316" s="476">
        <f t="shared" si="297"/>
        <v>0</v>
      </c>
      <c r="DA316" s="476">
        <f t="shared" si="297"/>
        <v>0</v>
      </c>
      <c r="DB316" s="476">
        <f t="shared" si="297"/>
        <v>0</v>
      </c>
      <c r="DC316" s="476">
        <f t="shared" si="297"/>
        <v>0</v>
      </c>
      <c r="DD316" s="476">
        <f t="shared" si="297"/>
        <v>0</v>
      </c>
      <c r="DE316" s="476">
        <f t="shared" si="297"/>
        <v>0</v>
      </c>
      <c r="DF316" s="476">
        <f t="shared" si="297"/>
        <v>0</v>
      </c>
      <c r="DG316" s="476">
        <f t="shared" si="297"/>
        <v>0</v>
      </c>
      <c r="DH316" s="476">
        <f t="shared" si="297"/>
        <v>0</v>
      </c>
      <c r="DI316" s="476">
        <f t="shared" si="297"/>
        <v>0</v>
      </c>
      <c r="DJ316" s="476">
        <f t="shared" si="297"/>
        <v>0</v>
      </c>
      <c r="DK316" s="476">
        <f t="shared" si="297"/>
        <v>0</v>
      </c>
      <c r="DL316" s="476">
        <f t="shared" si="297"/>
        <v>0</v>
      </c>
      <c r="DM316" s="476">
        <f t="shared" si="297"/>
        <v>0</v>
      </c>
      <c r="DN316" s="476">
        <f t="shared" si="297"/>
        <v>0</v>
      </c>
      <c r="DO316" s="476">
        <f t="shared" si="297"/>
        <v>0</v>
      </c>
      <c r="DP316" s="476">
        <f t="shared" si="297"/>
        <v>0</v>
      </c>
      <c r="DQ316" s="476">
        <f t="shared" si="297"/>
        <v>0</v>
      </c>
      <c r="DR316" s="476">
        <f t="shared" si="297"/>
        <v>0</v>
      </c>
      <c r="DS316" s="476">
        <f t="shared" si="297"/>
        <v>0</v>
      </c>
      <c r="DT316" s="476">
        <f t="shared" si="297"/>
        <v>0</v>
      </c>
      <c r="DU316" s="476">
        <f t="shared" si="297"/>
        <v>0</v>
      </c>
      <c r="DV316" s="476">
        <f t="shared" si="297"/>
        <v>0</v>
      </c>
      <c r="DW316" s="476">
        <f t="shared" si="297"/>
        <v>0</v>
      </c>
      <c r="DX316" s="476">
        <f t="shared" si="297"/>
        <v>0</v>
      </c>
      <c r="DY316" s="476">
        <f t="shared" si="297"/>
        <v>0</v>
      </c>
      <c r="DZ316" s="476">
        <f t="shared" si="297"/>
        <v>0</v>
      </c>
      <c r="EA316" s="476">
        <f t="shared" si="297"/>
        <v>0</v>
      </c>
      <c r="EB316" s="476">
        <f t="shared" si="298"/>
        <v>0</v>
      </c>
      <c r="EC316" s="476">
        <f t="shared" si="298"/>
        <v>0</v>
      </c>
      <c r="ED316" s="476">
        <f t="shared" si="298"/>
        <v>0</v>
      </c>
      <c r="EE316" s="476">
        <f t="shared" si="298"/>
        <v>0</v>
      </c>
      <c r="EF316" s="476">
        <f t="shared" si="298"/>
        <v>0</v>
      </c>
      <c r="EG316" s="476">
        <f t="shared" si="298"/>
        <v>0</v>
      </c>
      <c r="EH316" s="476">
        <f t="shared" si="298"/>
        <v>0</v>
      </c>
      <c r="EI316" s="476">
        <f t="shared" si="298"/>
        <v>0</v>
      </c>
      <c r="EJ316" s="476">
        <f t="shared" si="298"/>
        <v>0</v>
      </c>
      <c r="EK316" s="476">
        <f t="shared" si="298"/>
        <v>0</v>
      </c>
      <c r="EL316" s="476">
        <f t="shared" si="298"/>
        <v>0</v>
      </c>
      <c r="EM316" s="476">
        <f t="shared" si="298"/>
        <v>0</v>
      </c>
      <c r="EN316" s="476">
        <f t="shared" si="298"/>
        <v>0</v>
      </c>
      <c r="EO316" s="476">
        <f t="shared" si="298"/>
        <v>0</v>
      </c>
      <c r="EP316" s="476">
        <f t="shared" si="298"/>
        <v>0</v>
      </c>
      <c r="EQ316" s="476">
        <f t="shared" si="298"/>
        <v>0</v>
      </c>
      <c r="ER316" s="476">
        <f t="shared" si="298"/>
        <v>0</v>
      </c>
      <c r="ES316" s="476">
        <f t="shared" si="298"/>
        <v>0</v>
      </c>
      <c r="ET316" s="476">
        <f t="shared" si="298"/>
        <v>0</v>
      </c>
      <c r="EU316" s="476">
        <f t="shared" si="298"/>
        <v>0</v>
      </c>
      <c r="EV316" s="476">
        <f t="shared" si="298"/>
        <v>0</v>
      </c>
      <c r="EW316" s="476">
        <f t="shared" si="298"/>
        <v>0</v>
      </c>
      <c r="EX316" s="476">
        <f t="shared" si="298"/>
        <v>0</v>
      </c>
      <c r="EY316" s="476">
        <f t="shared" si="298"/>
        <v>0</v>
      </c>
      <c r="EZ316" s="476">
        <f t="shared" si="298"/>
        <v>0</v>
      </c>
      <c r="FA316" s="476">
        <f t="shared" si="298"/>
        <v>0</v>
      </c>
      <c r="FB316" s="476">
        <f t="shared" si="298"/>
        <v>0</v>
      </c>
      <c r="FC316" s="476">
        <f t="shared" si="298"/>
        <v>0</v>
      </c>
      <c r="FD316" s="476">
        <f t="shared" si="298"/>
        <v>0</v>
      </c>
      <c r="FE316" s="476">
        <f t="shared" si="298"/>
        <v>0</v>
      </c>
      <c r="FF316" s="476">
        <f t="shared" si="298"/>
        <v>0</v>
      </c>
      <c r="FG316" s="476">
        <f t="shared" si="298"/>
        <v>0</v>
      </c>
      <c r="FH316" s="476">
        <f t="shared" si="298"/>
        <v>0</v>
      </c>
      <c r="FI316" s="476">
        <f t="shared" si="298"/>
        <v>0</v>
      </c>
      <c r="FJ316" s="476">
        <f t="shared" si="298"/>
        <v>0</v>
      </c>
      <c r="FK316" s="476">
        <f t="shared" si="298"/>
        <v>0</v>
      </c>
      <c r="FL316" s="476">
        <f t="shared" si="298"/>
        <v>0</v>
      </c>
      <c r="FM316" s="476">
        <f t="shared" si="298"/>
        <v>0</v>
      </c>
      <c r="FN316" s="476">
        <f t="shared" si="298"/>
        <v>0</v>
      </c>
      <c r="FO316" s="476">
        <f t="shared" si="298"/>
        <v>0</v>
      </c>
      <c r="FP316" s="476">
        <f t="shared" si="298"/>
        <v>0</v>
      </c>
      <c r="FQ316" s="476">
        <f t="shared" si="298"/>
        <v>0</v>
      </c>
      <c r="FR316" s="476">
        <f t="shared" si="298"/>
        <v>0</v>
      </c>
      <c r="FS316" s="476">
        <f t="shared" si="298"/>
        <v>0</v>
      </c>
      <c r="FT316" s="476">
        <f t="shared" si="298"/>
        <v>0</v>
      </c>
      <c r="FU316" s="476">
        <f t="shared" si="298"/>
        <v>0</v>
      </c>
      <c r="FV316" s="476">
        <f t="shared" si="298"/>
        <v>0</v>
      </c>
      <c r="FW316" s="476">
        <f t="shared" si="298"/>
        <v>0</v>
      </c>
      <c r="FX316" s="476">
        <f t="shared" si="298"/>
        <v>0</v>
      </c>
      <c r="FY316" s="476">
        <f t="shared" si="298"/>
        <v>0</v>
      </c>
      <c r="FZ316" s="476">
        <f t="shared" si="298"/>
        <v>0</v>
      </c>
      <c r="GA316" s="476">
        <f t="shared" si="298"/>
        <v>0</v>
      </c>
      <c r="GB316" s="476">
        <f t="shared" si="298"/>
        <v>0</v>
      </c>
    </row>
    <row r="317" spans="3:184" x14ac:dyDescent="0.35">
      <c r="C317" s="472">
        <f>'QUALIFIED ENGINES'!D56</f>
        <v>91476</v>
      </c>
      <c r="D317" s="476">
        <f t="shared" si="285"/>
        <v>0</v>
      </c>
      <c r="E317" s="476">
        <f t="shared" si="299"/>
        <v>0</v>
      </c>
      <c r="F317" s="476">
        <f t="shared" si="299"/>
        <v>0</v>
      </c>
      <c r="G317" s="476">
        <f t="shared" si="299"/>
        <v>0</v>
      </c>
      <c r="H317" s="476">
        <f t="shared" si="299"/>
        <v>0</v>
      </c>
      <c r="I317" s="476">
        <f t="shared" si="299"/>
        <v>0</v>
      </c>
      <c r="J317" s="476">
        <f t="shared" si="299"/>
        <v>0</v>
      </c>
      <c r="K317" s="476">
        <f t="shared" si="299"/>
        <v>0</v>
      </c>
      <c r="L317" s="476">
        <f t="shared" si="299"/>
        <v>0</v>
      </c>
      <c r="M317" s="476">
        <f t="shared" si="299"/>
        <v>0</v>
      </c>
      <c r="N317" s="476">
        <f t="shared" si="299"/>
        <v>0</v>
      </c>
      <c r="O317" s="476">
        <f t="shared" si="299"/>
        <v>0</v>
      </c>
      <c r="P317" s="476">
        <f t="shared" si="299"/>
        <v>0</v>
      </c>
      <c r="Q317" s="476">
        <f t="shared" si="299"/>
        <v>0</v>
      </c>
      <c r="R317" s="476">
        <f t="shared" si="299"/>
        <v>0</v>
      </c>
      <c r="S317" s="476">
        <f t="shared" si="299"/>
        <v>0</v>
      </c>
      <c r="T317" s="476">
        <f t="shared" si="299"/>
        <v>34.869999999999997</v>
      </c>
      <c r="U317" s="476">
        <f t="shared" si="299"/>
        <v>337.82</v>
      </c>
      <c r="V317" s="476">
        <f t="shared" si="299"/>
        <v>342.78</v>
      </c>
      <c r="W317" s="476">
        <f t="shared" si="299"/>
        <v>374.27</v>
      </c>
      <c r="X317" s="476">
        <f t="shared" si="299"/>
        <v>397.33</v>
      </c>
      <c r="Y317" s="476">
        <f t="shared" si="299"/>
        <v>339.78</v>
      </c>
      <c r="Z317" s="476">
        <f t="shared" si="299"/>
        <v>378.49</v>
      </c>
      <c r="AA317" s="476">
        <f t="shared" si="299"/>
        <v>316.83</v>
      </c>
      <c r="AB317" s="476">
        <f t="shared" si="299"/>
        <v>381</v>
      </c>
      <c r="AC317" s="476">
        <f t="shared" si="299"/>
        <v>385.52</v>
      </c>
      <c r="AD317" s="476">
        <f t="shared" si="299"/>
        <v>321.01</v>
      </c>
      <c r="AE317" s="476">
        <f t="shared" si="299"/>
        <v>327.95</v>
      </c>
      <c r="AF317" s="476">
        <f t="shared" si="299"/>
        <v>336.99</v>
      </c>
      <c r="AG317" s="476">
        <f t="shared" si="299"/>
        <v>366.86</v>
      </c>
      <c r="AH317" s="476">
        <f t="shared" si="299"/>
        <v>332.94</v>
      </c>
      <c r="AI317" s="476">
        <f t="shared" si="299"/>
        <v>376.23</v>
      </c>
      <c r="AJ317" s="476">
        <f t="shared" si="299"/>
        <v>395.92</v>
      </c>
      <c r="AK317" s="476">
        <f t="shared" si="299"/>
        <v>349.48</v>
      </c>
      <c r="AL317" s="476">
        <f t="shared" si="299"/>
        <v>399.92</v>
      </c>
      <c r="AM317" s="476">
        <f t="shared" si="299"/>
        <v>308.95999999999998</v>
      </c>
      <c r="AN317" s="476">
        <f t="shared" si="299"/>
        <v>327.27999999999997</v>
      </c>
      <c r="AO317" s="476">
        <f t="shared" si="299"/>
        <v>376.65</v>
      </c>
      <c r="AP317" s="476">
        <f t="shared" si="299"/>
        <v>352.35</v>
      </c>
      <c r="AQ317" s="476">
        <f t="shared" si="299"/>
        <v>113.21</v>
      </c>
      <c r="AR317" s="476">
        <f t="shared" si="299"/>
        <v>0</v>
      </c>
      <c r="AS317" s="476">
        <f t="shared" si="299"/>
        <v>0</v>
      </c>
      <c r="AT317" s="476">
        <f t="shared" si="299"/>
        <v>0</v>
      </c>
      <c r="AU317" s="476">
        <f t="shared" si="299"/>
        <v>0</v>
      </c>
      <c r="AV317" s="476">
        <f t="shared" si="299"/>
        <v>0</v>
      </c>
      <c r="AW317" s="476">
        <f t="shared" si="299"/>
        <v>0</v>
      </c>
      <c r="AX317" s="476">
        <f t="shared" si="299"/>
        <v>0</v>
      </c>
      <c r="AY317" s="476">
        <f t="shared" si="299"/>
        <v>0</v>
      </c>
      <c r="AZ317" s="476">
        <f t="shared" si="299"/>
        <v>0</v>
      </c>
      <c r="BA317" s="476">
        <f t="shared" si="299"/>
        <v>0</v>
      </c>
      <c r="BB317" s="476">
        <f t="shared" si="299"/>
        <v>0</v>
      </c>
      <c r="BC317" s="476">
        <f t="shared" si="299"/>
        <v>0</v>
      </c>
      <c r="BD317" s="476">
        <f t="shared" si="299"/>
        <v>0</v>
      </c>
      <c r="BE317" s="476">
        <f t="shared" si="299"/>
        <v>0</v>
      </c>
      <c r="BF317" s="476">
        <f t="shared" si="299"/>
        <v>0</v>
      </c>
      <c r="BG317" s="476">
        <f t="shared" si="299"/>
        <v>0</v>
      </c>
      <c r="BH317" s="476">
        <f t="shared" si="299"/>
        <v>0</v>
      </c>
      <c r="BI317" s="476">
        <f t="shared" si="299"/>
        <v>0</v>
      </c>
      <c r="BJ317" s="476">
        <f t="shared" si="299"/>
        <v>0</v>
      </c>
      <c r="BK317" s="476">
        <f t="shared" si="299"/>
        <v>0</v>
      </c>
      <c r="BL317" s="476">
        <f t="shared" si="299"/>
        <v>0</v>
      </c>
      <c r="BM317" s="476">
        <f t="shared" si="299"/>
        <v>0</v>
      </c>
      <c r="BN317" s="476">
        <f t="shared" si="299"/>
        <v>0</v>
      </c>
      <c r="BO317" s="476">
        <f t="shared" si="299"/>
        <v>0</v>
      </c>
      <c r="BP317" s="476">
        <f t="shared" ref="BP317:EA320" si="300">BP55-BP186</f>
        <v>0</v>
      </c>
      <c r="BQ317" s="476">
        <f t="shared" si="300"/>
        <v>0</v>
      </c>
      <c r="BR317" s="476">
        <f t="shared" si="300"/>
        <v>0</v>
      </c>
      <c r="BS317" s="476">
        <f t="shared" si="300"/>
        <v>0</v>
      </c>
      <c r="BT317" s="476">
        <f t="shared" si="300"/>
        <v>0</v>
      </c>
      <c r="BU317" s="476">
        <f t="shared" si="300"/>
        <v>0</v>
      </c>
      <c r="BV317" s="476">
        <f t="shared" si="300"/>
        <v>0</v>
      </c>
      <c r="BW317" s="476">
        <f t="shared" si="300"/>
        <v>0</v>
      </c>
      <c r="BX317" s="476">
        <f t="shared" si="300"/>
        <v>0</v>
      </c>
      <c r="BY317" s="476">
        <f t="shared" si="300"/>
        <v>0</v>
      </c>
      <c r="BZ317" s="476">
        <f t="shared" si="300"/>
        <v>0</v>
      </c>
      <c r="CA317" s="476">
        <f t="shared" si="300"/>
        <v>0</v>
      </c>
      <c r="CB317" s="476">
        <f t="shared" si="300"/>
        <v>0</v>
      </c>
      <c r="CC317" s="476">
        <f t="shared" si="300"/>
        <v>0</v>
      </c>
      <c r="CD317" s="476">
        <f t="shared" si="300"/>
        <v>0</v>
      </c>
      <c r="CE317" s="476">
        <f t="shared" si="300"/>
        <v>0</v>
      </c>
      <c r="CF317" s="476">
        <f t="shared" si="300"/>
        <v>0</v>
      </c>
      <c r="CG317" s="476">
        <f t="shared" si="300"/>
        <v>0</v>
      </c>
      <c r="CH317" s="476">
        <f t="shared" si="300"/>
        <v>0</v>
      </c>
      <c r="CI317" s="476">
        <f t="shared" si="300"/>
        <v>0</v>
      </c>
      <c r="CJ317" s="476">
        <f t="shared" si="300"/>
        <v>0</v>
      </c>
      <c r="CK317" s="476">
        <f t="shared" si="300"/>
        <v>0</v>
      </c>
      <c r="CL317" s="476">
        <f t="shared" si="300"/>
        <v>0</v>
      </c>
      <c r="CM317" s="476">
        <f t="shared" si="300"/>
        <v>0</v>
      </c>
      <c r="CN317" s="476">
        <f t="shared" si="300"/>
        <v>0</v>
      </c>
      <c r="CO317" s="476">
        <f t="shared" si="300"/>
        <v>0</v>
      </c>
      <c r="CP317" s="476">
        <f t="shared" si="300"/>
        <v>0</v>
      </c>
      <c r="CQ317" s="476">
        <f t="shared" si="300"/>
        <v>0</v>
      </c>
      <c r="CR317" s="476">
        <f t="shared" si="300"/>
        <v>0</v>
      </c>
      <c r="CS317" s="476">
        <f t="shared" si="300"/>
        <v>0</v>
      </c>
      <c r="CT317" s="476">
        <f t="shared" si="300"/>
        <v>0</v>
      </c>
      <c r="CU317" s="476">
        <f t="shared" si="300"/>
        <v>0</v>
      </c>
      <c r="CV317" s="476">
        <f t="shared" si="300"/>
        <v>0</v>
      </c>
      <c r="CW317" s="476">
        <f t="shared" si="300"/>
        <v>0</v>
      </c>
      <c r="CX317" s="476">
        <f t="shared" si="300"/>
        <v>0</v>
      </c>
      <c r="CY317" s="476">
        <f t="shared" si="300"/>
        <v>0</v>
      </c>
      <c r="CZ317" s="476">
        <f t="shared" si="300"/>
        <v>0</v>
      </c>
      <c r="DA317" s="476">
        <f t="shared" si="300"/>
        <v>0</v>
      </c>
      <c r="DB317" s="476">
        <f t="shared" si="300"/>
        <v>0</v>
      </c>
      <c r="DC317" s="476">
        <f t="shared" si="300"/>
        <v>0</v>
      </c>
      <c r="DD317" s="476">
        <f t="shared" si="300"/>
        <v>0</v>
      </c>
      <c r="DE317" s="476">
        <f t="shared" si="300"/>
        <v>0</v>
      </c>
      <c r="DF317" s="476">
        <f t="shared" si="300"/>
        <v>0</v>
      </c>
      <c r="DG317" s="476">
        <f t="shared" si="300"/>
        <v>0</v>
      </c>
      <c r="DH317" s="476">
        <f t="shared" si="300"/>
        <v>0</v>
      </c>
      <c r="DI317" s="476">
        <f t="shared" si="300"/>
        <v>0</v>
      </c>
      <c r="DJ317" s="476">
        <f t="shared" si="300"/>
        <v>0</v>
      </c>
      <c r="DK317" s="476">
        <f t="shared" si="300"/>
        <v>0</v>
      </c>
      <c r="DL317" s="476">
        <f t="shared" si="300"/>
        <v>0</v>
      </c>
      <c r="DM317" s="476">
        <f t="shared" si="300"/>
        <v>0</v>
      </c>
      <c r="DN317" s="476">
        <f t="shared" si="300"/>
        <v>0</v>
      </c>
      <c r="DO317" s="476">
        <f t="shared" si="300"/>
        <v>0</v>
      </c>
      <c r="DP317" s="476">
        <f t="shared" si="300"/>
        <v>0</v>
      </c>
      <c r="DQ317" s="476">
        <f t="shared" si="300"/>
        <v>0</v>
      </c>
      <c r="DR317" s="476">
        <f t="shared" si="300"/>
        <v>0</v>
      </c>
      <c r="DS317" s="476">
        <f t="shared" si="300"/>
        <v>0</v>
      </c>
      <c r="DT317" s="476">
        <f t="shared" si="300"/>
        <v>0</v>
      </c>
      <c r="DU317" s="476">
        <f t="shared" si="300"/>
        <v>0</v>
      </c>
      <c r="DV317" s="476">
        <f t="shared" si="300"/>
        <v>0</v>
      </c>
      <c r="DW317" s="476">
        <f t="shared" si="300"/>
        <v>0</v>
      </c>
      <c r="DX317" s="476">
        <f t="shared" si="300"/>
        <v>0</v>
      </c>
      <c r="DY317" s="476">
        <f t="shared" si="300"/>
        <v>0</v>
      </c>
      <c r="DZ317" s="476">
        <f t="shared" si="300"/>
        <v>0</v>
      </c>
      <c r="EA317" s="476">
        <f t="shared" si="300"/>
        <v>0</v>
      </c>
      <c r="EB317" s="476">
        <f t="shared" si="298"/>
        <v>0</v>
      </c>
      <c r="EC317" s="476">
        <f t="shared" si="298"/>
        <v>0</v>
      </c>
      <c r="ED317" s="476">
        <f t="shared" si="298"/>
        <v>0</v>
      </c>
      <c r="EE317" s="476">
        <f t="shared" si="298"/>
        <v>0</v>
      </c>
      <c r="EF317" s="476">
        <f t="shared" si="298"/>
        <v>0</v>
      </c>
      <c r="EG317" s="476">
        <f t="shared" si="298"/>
        <v>0</v>
      </c>
      <c r="EH317" s="476">
        <f t="shared" si="298"/>
        <v>0</v>
      </c>
      <c r="EI317" s="476">
        <f t="shared" si="298"/>
        <v>0</v>
      </c>
      <c r="EJ317" s="476">
        <f t="shared" si="298"/>
        <v>0</v>
      </c>
      <c r="EK317" s="476">
        <f t="shared" si="298"/>
        <v>0</v>
      </c>
      <c r="EL317" s="476">
        <f t="shared" si="298"/>
        <v>0</v>
      </c>
      <c r="EM317" s="476">
        <f t="shared" si="298"/>
        <v>0</v>
      </c>
      <c r="EN317" s="476">
        <f t="shared" si="298"/>
        <v>0</v>
      </c>
      <c r="EO317" s="476">
        <f t="shared" si="298"/>
        <v>0</v>
      </c>
      <c r="EP317" s="476">
        <f t="shared" si="298"/>
        <v>0</v>
      </c>
      <c r="EQ317" s="476">
        <f t="shared" si="298"/>
        <v>0</v>
      </c>
      <c r="ER317" s="476">
        <f t="shared" si="298"/>
        <v>0</v>
      </c>
      <c r="ES317" s="476">
        <f t="shared" si="298"/>
        <v>0</v>
      </c>
      <c r="ET317" s="476">
        <f t="shared" si="298"/>
        <v>0</v>
      </c>
      <c r="EU317" s="476">
        <f t="shared" si="298"/>
        <v>0</v>
      </c>
      <c r="EV317" s="476">
        <f t="shared" si="298"/>
        <v>0</v>
      </c>
      <c r="EW317" s="476">
        <f t="shared" si="298"/>
        <v>0</v>
      </c>
      <c r="EX317" s="476">
        <f t="shared" si="298"/>
        <v>0</v>
      </c>
      <c r="EY317" s="476">
        <f t="shared" si="298"/>
        <v>0</v>
      </c>
      <c r="EZ317" s="476">
        <f t="shared" si="298"/>
        <v>0</v>
      </c>
      <c r="FA317" s="476">
        <f t="shared" si="298"/>
        <v>0</v>
      </c>
      <c r="FB317" s="476">
        <f t="shared" si="298"/>
        <v>0</v>
      </c>
      <c r="FC317" s="476">
        <f t="shared" si="298"/>
        <v>0</v>
      </c>
      <c r="FD317" s="476">
        <f t="shared" si="298"/>
        <v>0</v>
      </c>
      <c r="FE317" s="476">
        <f t="shared" si="298"/>
        <v>0</v>
      </c>
      <c r="FF317" s="476">
        <f t="shared" si="298"/>
        <v>0</v>
      </c>
      <c r="FG317" s="476">
        <f t="shared" si="298"/>
        <v>0</v>
      </c>
      <c r="FH317" s="476">
        <f t="shared" si="298"/>
        <v>0</v>
      </c>
      <c r="FI317" s="476">
        <f t="shared" si="298"/>
        <v>0</v>
      </c>
      <c r="FJ317" s="476">
        <f t="shared" si="298"/>
        <v>0</v>
      </c>
      <c r="FK317" s="476">
        <f t="shared" si="298"/>
        <v>0</v>
      </c>
      <c r="FL317" s="476">
        <f t="shared" si="298"/>
        <v>0</v>
      </c>
      <c r="FM317" s="476">
        <f t="shared" si="298"/>
        <v>0</v>
      </c>
      <c r="FN317" s="476">
        <f t="shared" si="298"/>
        <v>0</v>
      </c>
      <c r="FO317" s="476">
        <f t="shared" si="298"/>
        <v>0</v>
      </c>
      <c r="FP317" s="476">
        <f t="shared" si="298"/>
        <v>0</v>
      </c>
      <c r="FQ317" s="476">
        <f t="shared" si="298"/>
        <v>0</v>
      </c>
      <c r="FR317" s="476">
        <f t="shared" si="298"/>
        <v>0</v>
      </c>
      <c r="FS317" s="476">
        <f t="shared" ref="FS317:GB317" si="301">FS55-FS186</f>
        <v>0</v>
      </c>
      <c r="FT317" s="476">
        <f t="shared" si="301"/>
        <v>0</v>
      </c>
      <c r="FU317" s="476">
        <f t="shared" si="301"/>
        <v>0</v>
      </c>
      <c r="FV317" s="476">
        <f t="shared" si="301"/>
        <v>0</v>
      </c>
      <c r="FW317" s="476">
        <f t="shared" si="301"/>
        <v>0</v>
      </c>
      <c r="FX317" s="476">
        <f t="shared" si="301"/>
        <v>0</v>
      </c>
      <c r="FY317" s="476">
        <f t="shared" si="301"/>
        <v>0</v>
      </c>
      <c r="FZ317" s="476">
        <f t="shared" si="301"/>
        <v>0</v>
      </c>
      <c r="GA317" s="476">
        <f t="shared" si="301"/>
        <v>0</v>
      </c>
      <c r="GB317" s="476">
        <f t="shared" si="301"/>
        <v>0</v>
      </c>
    </row>
    <row r="318" spans="3:184" x14ac:dyDescent="0.35">
      <c r="C318" s="472">
        <f>'QUALIFIED ENGINES'!D57</f>
        <v>91446</v>
      </c>
      <c r="D318" s="476">
        <f t="shared" si="285"/>
        <v>0</v>
      </c>
      <c r="E318" s="476">
        <f t="shared" ref="E318:BP321" si="302">E56-E187</f>
        <v>0</v>
      </c>
      <c r="F318" s="476">
        <f t="shared" si="302"/>
        <v>0</v>
      </c>
      <c r="G318" s="476">
        <f t="shared" si="302"/>
        <v>0</v>
      </c>
      <c r="H318" s="476">
        <f t="shared" si="302"/>
        <v>0</v>
      </c>
      <c r="I318" s="476">
        <f t="shared" si="302"/>
        <v>0</v>
      </c>
      <c r="J318" s="476">
        <f t="shared" si="302"/>
        <v>0</v>
      </c>
      <c r="K318" s="476">
        <f t="shared" si="302"/>
        <v>0</v>
      </c>
      <c r="L318" s="476">
        <f t="shared" si="302"/>
        <v>0</v>
      </c>
      <c r="M318" s="476">
        <f t="shared" si="302"/>
        <v>0</v>
      </c>
      <c r="N318" s="476">
        <f t="shared" si="302"/>
        <v>0</v>
      </c>
      <c r="O318" s="476">
        <f t="shared" si="302"/>
        <v>0</v>
      </c>
      <c r="P318" s="476">
        <f t="shared" si="302"/>
        <v>0</v>
      </c>
      <c r="Q318" s="476">
        <f t="shared" si="302"/>
        <v>0</v>
      </c>
      <c r="R318" s="476">
        <f t="shared" si="302"/>
        <v>0</v>
      </c>
      <c r="S318" s="476">
        <f t="shared" si="302"/>
        <v>0</v>
      </c>
      <c r="T318" s="476">
        <f t="shared" si="302"/>
        <v>34.869999999999997</v>
      </c>
      <c r="U318" s="476">
        <f t="shared" si="302"/>
        <v>337.82</v>
      </c>
      <c r="V318" s="476">
        <f t="shared" si="302"/>
        <v>342.78</v>
      </c>
      <c r="W318" s="476">
        <f t="shared" si="302"/>
        <v>374.27</v>
      </c>
      <c r="X318" s="476">
        <f t="shared" si="302"/>
        <v>397.33</v>
      </c>
      <c r="Y318" s="476">
        <f t="shared" si="302"/>
        <v>339.78</v>
      </c>
      <c r="Z318" s="476">
        <f t="shared" si="302"/>
        <v>378.49</v>
      </c>
      <c r="AA318" s="476">
        <f t="shared" si="302"/>
        <v>316.83</v>
      </c>
      <c r="AB318" s="476">
        <f t="shared" si="302"/>
        <v>381</v>
      </c>
      <c r="AC318" s="476">
        <f t="shared" si="302"/>
        <v>385.52</v>
      </c>
      <c r="AD318" s="476">
        <f t="shared" si="302"/>
        <v>321.01</v>
      </c>
      <c r="AE318" s="476">
        <f t="shared" si="302"/>
        <v>327.95</v>
      </c>
      <c r="AF318" s="476">
        <f t="shared" si="302"/>
        <v>336.99</v>
      </c>
      <c r="AG318" s="476">
        <f t="shared" si="302"/>
        <v>366.86</v>
      </c>
      <c r="AH318" s="476">
        <f t="shared" si="302"/>
        <v>332.94</v>
      </c>
      <c r="AI318" s="476">
        <f t="shared" si="302"/>
        <v>376.23</v>
      </c>
      <c r="AJ318" s="476">
        <f t="shared" si="302"/>
        <v>395.92</v>
      </c>
      <c r="AK318" s="476">
        <f t="shared" si="302"/>
        <v>349.48</v>
      </c>
      <c r="AL318" s="476">
        <f t="shared" si="302"/>
        <v>399.92</v>
      </c>
      <c r="AM318" s="476">
        <f t="shared" si="302"/>
        <v>308.95999999999998</v>
      </c>
      <c r="AN318" s="476">
        <f t="shared" si="302"/>
        <v>327.27999999999997</v>
      </c>
      <c r="AO318" s="476">
        <f t="shared" si="302"/>
        <v>376.65</v>
      </c>
      <c r="AP318" s="476">
        <f t="shared" si="302"/>
        <v>352.35</v>
      </c>
      <c r="AQ318" s="476">
        <f t="shared" si="302"/>
        <v>196.09</v>
      </c>
      <c r="AR318" s="476">
        <f t="shared" si="302"/>
        <v>0</v>
      </c>
      <c r="AS318" s="476">
        <f t="shared" si="302"/>
        <v>0</v>
      </c>
      <c r="AT318" s="476">
        <f t="shared" si="302"/>
        <v>0</v>
      </c>
      <c r="AU318" s="476">
        <f t="shared" si="302"/>
        <v>0</v>
      </c>
      <c r="AV318" s="476">
        <f t="shared" si="302"/>
        <v>0</v>
      </c>
      <c r="AW318" s="476">
        <f t="shared" si="302"/>
        <v>0.65</v>
      </c>
      <c r="AX318" s="476">
        <f t="shared" si="302"/>
        <v>0</v>
      </c>
      <c r="AY318" s="476">
        <f t="shared" si="302"/>
        <v>0</v>
      </c>
      <c r="AZ318" s="476">
        <f t="shared" si="302"/>
        <v>0</v>
      </c>
      <c r="BA318" s="476">
        <f t="shared" si="302"/>
        <v>0</v>
      </c>
      <c r="BB318" s="476">
        <f t="shared" si="302"/>
        <v>0</v>
      </c>
      <c r="BC318" s="476">
        <f t="shared" si="302"/>
        <v>0</v>
      </c>
      <c r="BD318" s="476">
        <f t="shared" si="302"/>
        <v>0</v>
      </c>
      <c r="BE318" s="476">
        <f t="shared" si="302"/>
        <v>0</v>
      </c>
      <c r="BF318" s="476">
        <f t="shared" si="302"/>
        <v>0</v>
      </c>
      <c r="BG318" s="476">
        <f t="shared" si="302"/>
        <v>0</v>
      </c>
      <c r="BH318" s="476">
        <f t="shared" si="302"/>
        <v>0</v>
      </c>
      <c r="BI318" s="476">
        <f t="shared" si="302"/>
        <v>0</v>
      </c>
      <c r="BJ318" s="476">
        <f t="shared" si="302"/>
        <v>0</v>
      </c>
      <c r="BK318" s="476">
        <f t="shared" si="302"/>
        <v>0</v>
      </c>
      <c r="BL318" s="476">
        <f t="shared" si="302"/>
        <v>0</v>
      </c>
      <c r="BM318" s="476">
        <f t="shared" si="302"/>
        <v>0</v>
      </c>
      <c r="BN318" s="476">
        <f t="shared" si="302"/>
        <v>0</v>
      </c>
      <c r="BO318" s="476">
        <f t="shared" si="302"/>
        <v>0</v>
      </c>
      <c r="BP318" s="476">
        <f t="shared" si="302"/>
        <v>0</v>
      </c>
      <c r="BQ318" s="476">
        <f t="shared" si="300"/>
        <v>0</v>
      </c>
      <c r="BR318" s="476">
        <f t="shared" si="300"/>
        <v>0</v>
      </c>
      <c r="BS318" s="476">
        <f t="shared" si="300"/>
        <v>0</v>
      </c>
      <c r="BT318" s="476">
        <f t="shared" si="300"/>
        <v>0</v>
      </c>
      <c r="BU318" s="476">
        <f t="shared" si="300"/>
        <v>0</v>
      </c>
      <c r="BV318" s="476">
        <f t="shared" si="300"/>
        <v>0</v>
      </c>
      <c r="BW318" s="476">
        <f t="shared" si="300"/>
        <v>0</v>
      </c>
      <c r="BX318" s="476">
        <f t="shared" si="300"/>
        <v>0</v>
      </c>
      <c r="BY318" s="476">
        <f t="shared" si="300"/>
        <v>0</v>
      </c>
      <c r="BZ318" s="476">
        <f t="shared" si="300"/>
        <v>0</v>
      </c>
      <c r="CA318" s="476">
        <f t="shared" si="300"/>
        <v>0</v>
      </c>
      <c r="CB318" s="476">
        <f t="shared" si="300"/>
        <v>0</v>
      </c>
      <c r="CC318" s="476">
        <f t="shared" si="300"/>
        <v>0</v>
      </c>
      <c r="CD318" s="476">
        <f t="shared" si="300"/>
        <v>0</v>
      </c>
      <c r="CE318" s="476">
        <f t="shared" si="300"/>
        <v>0</v>
      </c>
      <c r="CF318" s="476">
        <f t="shared" si="300"/>
        <v>0</v>
      </c>
      <c r="CG318" s="476">
        <f t="shared" si="300"/>
        <v>0</v>
      </c>
      <c r="CH318" s="476">
        <f t="shared" si="300"/>
        <v>0</v>
      </c>
      <c r="CI318" s="476">
        <f t="shared" si="300"/>
        <v>0</v>
      </c>
      <c r="CJ318" s="476">
        <f t="shared" si="300"/>
        <v>0</v>
      </c>
      <c r="CK318" s="476">
        <f t="shared" si="300"/>
        <v>0</v>
      </c>
      <c r="CL318" s="476">
        <f t="shared" si="300"/>
        <v>0</v>
      </c>
      <c r="CM318" s="476">
        <f t="shared" si="300"/>
        <v>0</v>
      </c>
      <c r="CN318" s="476">
        <f t="shared" si="300"/>
        <v>0</v>
      </c>
      <c r="CO318" s="476">
        <f t="shared" si="300"/>
        <v>0</v>
      </c>
      <c r="CP318" s="476">
        <f t="shared" si="300"/>
        <v>0</v>
      </c>
      <c r="CQ318" s="476">
        <f t="shared" si="300"/>
        <v>0</v>
      </c>
      <c r="CR318" s="476">
        <f t="shared" si="300"/>
        <v>0</v>
      </c>
      <c r="CS318" s="476">
        <f t="shared" si="300"/>
        <v>0</v>
      </c>
      <c r="CT318" s="476">
        <f t="shared" si="300"/>
        <v>0</v>
      </c>
      <c r="CU318" s="476">
        <f t="shared" si="300"/>
        <v>0</v>
      </c>
      <c r="CV318" s="476">
        <f t="shared" si="300"/>
        <v>0</v>
      </c>
      <c r="CW318" s="476">
        <f t="shared" si="300"/>
        <v>0</v>
      </c>
      <c r="CX318" s="476">
        <f t="shared" si="300"/>
        <v>0</v>
      </c>
      <c r="CY318" s="476">
        <f t="shared" si="300"/>
        <v>0</v>
      </c>
      <c r="CZ318" s="476">
        <f t="shared" si="300"/>
        <v>0</v>
      </c>
      <c r="DA318" s="476">
        <f t="shared" si="300"/>
        <v>0</v>
      </c>
      <c r="DB318" s="476">
        <f t="shared" si="300"/>
        <v>0</v>
      </c>
      <c r="DC318" s="476">
        <f t="shared" si="300"/>
        <v>0</v>
      </c>
      <c r="DD318" s="476">
        <f t="shared" si="300"/>
        <v>0</v>
      </c>
      <c r="DE318" s="476">
        <f t="shared" si="300"/>
        <v>0</v>
      </c>
      <c r="DF318" s="476">
        <f t="shared" si="300"/>
        <v>0</v>
      </c>
      <c r="DG318" s="476">
        <f t="shared" si="300"/>
        <v>0</v>
      </c>
      <c r="DH318" s="476">
        <f t="shared" si="300"/>
        <v>0</v>
      </c>
      <c r="DI318" s="476">
        <f t="shared" si="300"/>
        <v>0</v>
      </c>
      <c r="DJ318" s="476">
        <f t="shared" si="300"/>
        <v>0</v>
      </c>
      <c r="DK318" s="476">
        <f t="shared" si="300"/>
        <v>0</v>
      </c>
      <c r="DL318" s="476">
        <f t="shared" si="300"/>
        <v>0</v>
      </c>
      <c r="DM318" s="476">
        <f t="shared" si="300"/>
        <v>0</v>
      </c>
      <c r="DN318" s="476">
        <f t="shared" si="300"/>
        <v>0</v>
      </c>
      <c r="DO318" s="476">
        <f t="shared" si="300"/>
        <v>0</v>
      </c>
      <c r="DP318" s="476">
        <f t="shared" si="300"/>
        <v>0</v>
      </c>
      <c r="DQ318" s="476">
        <f t="shared" si="300"/>
        <v>0</v>
      </c>
      <c r="DR318" s="476">
        <f t="shared" si="300"/>
        <v>0</v>
      </c>
      <c r="DS318" s="476">
        <f t="shared" si="300"/>
        <v>0</v>
      </c>
      <c r="DT318" s="476">
        <f t="shared" si="300"/>
        <v>0</v>
      </c>
      <c r="DU318" s="476">
        <f t="shared" si="300"/>
        <v>0</v>
      </c>
      <c r="DV318" s="476">
        <f t="shared" si="300"/>
        <v>0</v>
      </c>
      <c r="DW318" s="476">
        <f t="shared" si="300"/>
        <v>0</v>
      </c>
      <c r="DX318" s="476">
        <f t="shared" si="300"/>
        <v>0</v>
      </c>
      <c r="DY318" s="476">
        <f t="shared" si="300"/>
        <v>0</v>
      </c>
      <c r="DZ318" s="476">
        <f t="shared" si="300"/>
        <v>0</v>
      </c>
      <c r="EA318" s="476">
        <f t="shared" si="300"/>
        <v>0</v>
      </c>
      <c r="EB318" s="476">
        <f t="shared" ref="EB318:GB322" si="303">EB56-EB187</f>
        <v>0</v>
      </c>
      <c r="EC318" s="476">
        <f t="shared" si="303"/>
        <v>0</v>
      </c>
      <c r="ED318" s="476">
        <f t="shared" si="303"/>
        <v>0</v>
      </c>
      <c r="EE318" s="476">
        <f t="shared" si="303"/>
        <v>0</v>
      </c>
      <c r="EF318" s="476">
        <f t="shared" si="303"/>
        <v>0</v>
      </c>
      <c r="EG318" s="476">
        <f t="shared" si="303"/>
        <v>0</v>
      </c>
      <c r="EH318" s="476">
        <f t="shared" si="303"/>
        <v>0</v>
      </c>
      <c r="EI318" s="476">
        <f t="shared" si="303"/>
        <v>0</v>
      </c>
      <c r="EJ318" s="476">
        <f t="shared" si="303"/>
        <v>0</v>
      </c>
      <c r="EK318" s="476">
        <f t="shared" si="303"/>
        <v>0</v>
      </c>
      <c r="EL318" s="476">
        <f t="shared" si="303"/>
        <v>0</v>
      </c>
      <c r="EM318" s="476">
        <f t="shared" si="303"/>
        <v>0</v>
      </c>
      <c r="EN318" s="476">
        <f t="shared" si="303"/>
        <v>0</v>
      </c>
      <c r="EO318" s="476">
        <f t="shared" si="303"/>
        <v>0</v>
      </c>
      <c r="EP318" s="476">
        <f t="shared" si="303"/>
        <v>0</v>
      </c>
      <c r="EQ318" s="476">
        <f t="shared" si="303"/>
        <v>0</v>
      </c>
      <c r="ER318" s="476">
        <f t="shared" si="303"/>
        <v>0</v>
      </c>
      <c r="ES318" s="476">
        <f t="shared" si="303"/>
        <v>0</v>
      </c>
      <c r="ET318" s="476">
        <f t="shared" si="303"/>
        <v>0</v>
      </c>
      <c r="EU318" s="476">
        <f t="shared" si="303"/>
        <v>0</v>
      </c>
      <c r="EV318" s="476">
        <f t="shared" si="303"/>
        <v>0</v>
      </c>
      <c r="EW318" s="476">
        <f t="shared" si="303"/>
        <v>0</v>
      </c>
      <c r="EX318" s="476">
        <f t="shared" si="303"/>
        <v>0</v>
      </c>
      <c r="EY318" s="476">
        <f t="shared" si="303"/>
        <v>0</v>
      </c>
      <c r="EZ318" s="476">
        <f t="shared" si="303"/>
        <v>0</v>
      </c>
      <c r="FA318" s="476">
        <f t="shared" si="303"/>
        <v>0</v>
      </c>
      <c r="FB318" s="476">
        <f t="shared" si="303"/>
        <v>0</v>
      </c>
      <c r="FC318" s="476">
        <f t="shared" si="303"/>
        <v>0</v>
      </c>
      <c r="FD318" s="476">
        <f t="shared" si="303"/>
        <v>0</v>
      </c>
      <c r="FE318" s="476">
        <f t="shared" si="303"/>
        <v>0</v>
      </c>
      <c r="FF318" s="476">
        <f t="shared" si="303"/>
        <v>0</v>
      </c>
      <c r="FG318" s="476">
        <f t="shared" si="303"/>
        <v>0</v>
      </c>
      <c r="FH318" s="476">
        <f t="shared" si="303"/>
        <v>0</v>
      </c>
      <c r="FI318" s="476">
        <f t="shared" si="303"/>
        <v>0</v>
      </c>
      <c r="FJ318" s="476">
        <f t="shared" si="303"/>
        <v>0</v>
      </c>
      <c r="FK318" s="476">
        <f t="shared" si="303"/>
        <v>0</v>
      </c>
      <c r="FL318" s="476">
        <f t="shared" si="303"/>
        <v>0</v>
      </c>
      <c r="FM318" s="476">
        <f t="shared" si="303"/>
        <v>0</v>
      </c>
      <c r="FN318" s="476">
        <f t="shared" si="303"/>
        <v>0</v>
      </c>
      <c r="FO318" s="476">
        <f t="shared" si="303"/>
        <v>0</v>
      </c>
      <c r="FP318" s="476">
        <f t="shared" si="303"/>
        <v>0</v>
      </c>
      <c r="FQ318" s="476">
        <f t="shared" si="303"/>
        <v>0</v>
      </c>
      <c r="FR318" s="476">
        <f t="shared" si="303"/>
        <v>0</v>
      </c>
      <c r="FS318" s="476">
        <f t="shared" si="303"/>
        <v>0</v>
      </c>
      <c r="FT318" s="476">
        <f t="shared" si="303"/>
        <v>0</v>
      </c>
      <c r="FU318" s="476">
        <f t="shared" si="303"/>
        <v>0</v>
      </c>
      <c r="FV318" s="476">
        <f t="shared" si="303"/>
        <v>0</v>
      </c>
      <c r="FW318" s="476">
        <f t="shared" si="303"/>
        <v>0</v>
      </c>
      <c r="FX318" s="476">
        <f t="shared" si="303"/>
        <v>0</v>
      </c>
      <c r="FY318" s="476">
        <f t="shared" si="303"/>
        <v>0</v>
      </c>
      <c r="FZ318" s="476">
        <f t="shared" si="303"/>
        <v>0</v>
      </c>
      <c r="GA318" s="476">
        <f t="shared" si="303"/>
        <v>0</v>
      </c>
      <c r="GB318" s="476">
        <f t="shared" si="303"/>
        <v>0</v>
      </c>
    </row>
    <row r="319" spans="3:184" x14ac:dyDescent="0.35">
      <c r="C319" s="472">
        <f>'QUALIFIED ENGINES'!D58</f>
        <v>91437</v>
      </c>
      <c r="D319" s="476">
        <f t="shared" si="285"/>
        <v>0</v>
      </c>
      <c r="E319" s="476">
        <f t="shared" si="302"/>
        <v>0</v>
      </c>
      <c r="F319" s="476">
        <f t="shared" si="302"/>
        <v>0</v>
      </c>
      <c r="G319" s="476">
        <f t="shared" si="302"/>
        <v>0</v>
      </c>
      <c r="H319" s="476">
        <f t="shared" si="302"/>
        <v>0</v>
      </c>
      <c r="I319" s="476">
        <f t="shared" si="302"/>
        <v>0</v>
      </c>
      <c r="J319" s="476">
        <f t="shared" si="302"/>
        <v>0</v>
      </c>
      <c r="K319" s="476">
        <f t="shared" si="302"/>
        <v>0</v>
      </c>
      <c r="L319" s="476">
        <f t="shared" si="302"/>
        <v>0</v>
      </c>
      <c r="M319" s="476">
        <f t="shared" si="302"/>
        <v>0</v>
      </c>
      <c r="N319" s="476">
        <f t="shared" si="302"/>
        <v>0</v>
      </c>
      <c r="O319" s="476">
        <f t="shared" si="302"/>
        <v>0</v>
      </c>
      <c r="P319" s="476">
        <f t="shared" si="302"/>
        <v>0</v>
      </c>
      <c r="Q319" s="476">
        <f t="shared" si="302"/>
        <v>0</v>
      </c>
      <c r="R319" s="476">
        <f t="shared" si="302"/>
        <v>0</v>
      </c>
      <c r="S319" s="476">
        <f t="shared" si="302"/>
        <v>0</v>
      </c>
      <c r="T319" s="476">
        <f t="shared" si="302"/>
        <v>34.869999999999997</v>
      </c>
      <c r="U319" s="476">
        <f t="shared" si="302"/>
        <v>337.82</v>
      </c>
      <c r="V319" s="476">
        <f t="shared" si="302"/>
        <v>342.78</v>
      </c>
      <c r="W319" s="476">
        <f t="shared" si="302"/>
        <v>374.27</v>
      </c>
      <c r="X319" s="476">
        <f t="shared" si="302"/>
        <v>397.33</v>
      </c>
      <c r="Y319" s="476">
        <f t="shared" si="302"/>
        <v>339.78</v>
      </c>
      <c r="Z319" s="476">
        <f t="shared" si="302"/>
        <v>378.49</v>
      </c>
      <c r="AA319" s="476">
        <f t="shared" si="302"/>
        <v>316.83</v>
      </c>
      <c r="AB319" s="476">
        <f t="shared" si="302"/>
        <v>381</v>
      </c>
      <c r="AC319" s="476">
        <f t="shared" si="302"/>
        <v>385.52</v>
      </c>
      <c r="AD319" s="476">
        <f t="shared" si="302"/>
        <v>321.01</v>
      </c>
      <c r="AE319" s="476">
        <f t="shared" si="302"/>
        <v>327.95</v>
      </c>
      <c r="AF319" s="476">
        <f t="shared" si="302"/>
        <v>336.99</v>
      </c>
      <c r="AG319" s="476">
        <f t="shared" si="302"/>
        <v>366.86</v>
      </c>
      <c r="AH319" s="476">
        <f t="shared" si="302"/>
        <v>332.94</v>
      </c>
      <c r="AI319" s="476">
        <f t="shared" si="302"/>
        <v>376.23</v>
      </c>
      <c r="AJ319" s="476">
        <f t="shared" si="302"/>
        <v>395.92</v>
      </c>
      <c r="AK319" s="476">
        <f t="shared" si="302"/>
        <v>349.48</v>
      </c>
      <c r="AL319" s="476">
        <f t="shared" si="302"/>
        <v>399.92</v>
      </c>
      <c r="AM319" s="476">
        <f t="shared" si="302"/>
        <v>308.95999999999998</v>
      </c>
      <c r="AN319" s="476">
        <f t="shared" si="302"/>
        <v>327.27999999999997</v>
      </c>
      <c r="AO319" s="476">
        <f t="shared" si="302"/>
        <v>376.65</v>
      </c>
      <c r="AP319" s="476">
        <f t="shared" si="302"/>
        <v>352.35</v>
      </c>
      <c r="AQ319" s="476">
        <f t="shared" si="302"/>
        <v>178.61</v>
      </c>
      <c r="AR319" s="476">
        <f t="shared" si="302"/>
        <v>0</v>
      </c>
      <c r="AS319" s="476">
        <f t="shared" si="302"/>
        <v>0</v>
      </c>
      <c r="AT319" s="476">
        <f t="shared" si="302"/>
        <v>0</v>
      </c>
      <c r="AU319" s="476">
        <f t="shared" si="302"/>
        <v>0</v>
      </c>
      <c r="AV319" s="476">
        <f t="shared" si="302"/>
        <v>0</v>
      </c>
      <c r="AW319" s="476">
        <f t="shared" si="302"/>
        <v>0</v>
      </c>
      <c r="AX319" s="476">
        <f t="shared" si="302"/>
        <v>0</v>
      </c>
      <c r="AY319" s="476">
        <f t="shared" si="302"/>
        <v>0</v>
      </c>
      <c r="AZ319" s="476">
        <f t="shared" si="302"/>
        <v>0</v>
      </c>
      <c r="BA319" s="476">
        <f t="shared" si="302"/>
        <v>0</v>
      </c>
      <c r="BB319" s="476">
        <f t="shared" si="302"/>
        <v>0</v>
      </c>
      <c r="BC319" s="476">
        <f t="shared" si="302"/>
        <v>0</v>
      </c>
      <c r="BD319" s="476">
        <f t="shared" si="302"/>
        <v>0</v>
      </c>
      <c r="BE319" s="476">
        <f t="shared" si="302"/>
        <v>0</v>
      </c>
      <c r="BF319" s="476">
        <f t="shared" si="302"/>
        <v>0</v>
      </c>
      <c r="BG319" s="476">
        <f t="shared" si="302"/>
        <v>0</v>
      </c>
      <c r="BH319" s="476">
        <f t="shared" si="302"/>
        <v>0</v>
      </c>
      <c r="BI319" s="476">
        <f t="shared" si="302"/>
        <v>0</v>
      </c>
      <c r="BJ319" s="476">
        <f t="shared" si="302"/>
        <v>0</v>
      </c>
      <c r="BK319" s="476">
        <f t="shared" si="302"/>
        <v>0</v>
      </c>
      <c r="BL319" s="476">
        <f t="shared" si="302"/>
        <v>0</v>
      </c>
      <c r="BM319" s="476">
        <f t="shared" si="302"/>
        <v>0</v>
      </c>
      <c r="BN319" s="476">
        <f t="shared" si="302"/>
        <v>0</v>
      </c>
      <c r="BO319" s="476">
        <f t="shared" si="302"/>
        <v>154.03</v>
      </c>
      <c r="BP319" s="476">
        <f t="shared" si="302"/>
        <v>332.95</v>
      </c>
      <c r="BQ319" s="476">
        <f t="shared" si="300"/>
        <v>453.63</v>
      </c>
      <c r="BR319" s="476">
        <f t="shared" si="300"/>
        <v>392.12</v>
      </c>
      <c r="BS319" s="476">
        <f t="shared" si="300"/>
        <v>412.34</v>
      </c>
      <c r="BT319" s="476">
        <f t="shared" si="300"/>
        <v>365</v>
      </c>
      <c r="BU319" s="476">
        <f t="shared" si="300"/>
        <v>351.41</v>
      </c>
      <c r="BV319" s="476">
        <f t="shared" si="300"/>
        <v>425.95</v>
      </c>
      <c r="BW319" s="476">
        <f t="shared" si="300"/>
        <v>388.52</v>
      </c>
      <c r="BX319" s="476">
        <f t="shared" si="300"/>
        <v>418.43</v>
      </c>
      <c r="BY319" s="476">
        <f t="shared" si="300"/>
        <v>372.57</v>
      </c>
      <c r="BZ319" s="476">
        <f t="shared" si="300"/>
        <v>372.77</v>
      </c>
      <c r="CA319" s="476">
        <f t="shared" si="300"/>
        <v>398.2</v>
      </c>
      <c r="CB319" s="476">
        <f t="shared" si="300"/>
        <v>422.51</v>
      </c>
      <c r="CC319" s="476">
        <f t="shared" si="300"/>
        <v>422.92</v>
      </c>
      <c r="CD319" s="476">
        <f t="shared" si="300"/>
        <v>416.48</v>
      </c>
      <c r="CE319" s="476">
        <f t="shared" si="300"/>
        <v>412.85</v>
      </c>
      <c r="CF319" s="476">
        <f t="shared" si="300"/>
        <v>407.02</v>
      </c>
      <c r="CG319" s="476">
        <f t="shared" si="300"/>
        <v>384.65</v>
      </c>
      <c r="CH319" s="476">
        <f t="shared" si="300"/>
        <v>443.02</v>
      </c>
      <c r="CI319" s="476">
        <f t="shared" si="300"/>
        <v>436.68</v>
      </c>
      <c r="CJ319" s="476">
        <f t="shared" si="300"/>
        <v>407.49</v>
      </c>
      <c r="CK319" s="476">
        <f t="shared" si="300"/>
        <v>405.21</v>
      </c>
      <c r="CL319" s="476">
        <f t="shared" si="300"/>
        <v>341.15</v>
      </c>
      <c r="CM319" s="476">
        <f t="shared" si="300"/>
        <v>368.51</v>
      </c>
      <c r="CN319" s="476">
        <f t="shared" si="300"/>
        <v>312.86</v>
      </c>
      <c r="CO319" s="476">
        <f t="shared" si="300"/>
        <v>0</v>
      </c>
      <c r="CP319" s="476">
        <f t="shared" si="300"/>
        <v>95.69</v>
      </c>
      <c r="CQ319" s="476">
        <f t="shared" si="300"/>
        <v>186.16</v>
      </c>
      <c r="CR319" s="476">
        <f t="shared" si="300"/>
        <v>495.91</v>
      </c>
      <c r="CS319" s="476">
        <f t="shared" si="300"/>
        <v>436.59</v>
      </c>
      <c r="CT319" s="476">
        <f t="shared" si="300"/>
        <v>372.2</v>
      </c>
      <c r="CU319" s="476">
        <f t="shared" si="300"/>
        <v>452.17</v>
      </c>
      <c r="CV319" s="476">
        <f t="shared" si="300"/>
        <v>474.01</v>
      </c>
      <c r="CW319" s="476">
        <f t="shared" si="300"/>
        <v>485.82</v>
      </c>
      <c r="CX319" s="476">
        <f t="shared" si="300"/>
        <v>449.82</v>
      </c>
      <c r="CY319" s="476">
        <f t="shared" si="300"/>
        <v>459.56</v>
      </c>
      <c r="CZ319" s="476">
        <f t="shared" si="300"/>
        <v>450.09</v>
      </c>
      <c r="DA319" s="476">
        <f t="shared" si="300"/>
        <v>453.65</v>
      </c>
      <c r="DB319" s="476">
        <f t="shared" si="300"/>
        <v>465.05</v>
      </c>
      <c r="DC319" s="476">
        <f t="shared" si="300"/>
        <v>411.98</v>
      </c>
      <c r="DD319" s="476">
        <f t="shared" si="300"/>
        <v>420.2</v>
      </c>
      <c r="DE319" s="476">
        <f t="shared" si="300"/>
        <v>451.93</v>
      </c>
      <c r="DF319" s="476">
        <f t="shared" si="300"/>
        <v>225.55</v>
      </c>
      <c r="DG319" s="476">
        <f t="shared" si="300"/>
        <v>0</v>
      </c>
      <c r="DH319" s="476">
        <f t="shared" si="300"/>
        <v>0</v>
      </c>
      <c r="DI319" s="476">
        <f t="shared" si="300"/>
        <v>0</v>
      </c>
      <c r="DJ319" s="476">
        <f t="shared" si="300"/>
        <v>0</v>
      </c>
      <c r="DK319" s="476">
        <f t="shared" si="300"/>
        <v>0</v>
      </c>
      <c r="DL319" s="476">
        <f t="shared" si="300"/>
        <v>0</v>
      </c>
      <c r="DM319" s="476">
        <f t="shared" si="300"/>
        <v>0</v>
      </c>
      <c r="DN319" s="476">
        <f t="shared" si="300"/>
        <v>0</v>
      </c>
      <c r="DO319" s="476">
        <f t="shared" si="300"/>
        <v>0</v>
      </c>
      <c r="DP319" s="476">
        <f t="shared" si="300"/>
        <v>0</v>
      </c>
      <c r="DQ319" s="476">
        <f t="shared" si="300"/>
        <v>0</v>
      </c>
      <c r="DR319" s="476">
        <f t="shared" si="300"/>
        <v>0</v>
      </c>
      <c r="DS319" s="476">
        <f t="shared" si="300"/>
        <v>0</v>
      </c>
      <c r="DT319" s="476">
        <f t="shared" si="300"/>
        <v>0</v>
      </c>
      <c r="DU319" s="476">
        <f t="shared" si="300"/>
        <v>0</v>
      </c>
      <c r="DV319" s="476">
        <f t="shared" si="300"/>
        <v>0</v>
      </c>
      <c r="DW319" s="476">
        <f t="shared" si="300"/>
        <v>0</v>
      </c>
      <c r="DX319" s="476">
        <f t="shared" si="300"/>
        <v>0</v>
      </c>
      <c r="DY319" s="476">
        <f t="shared" si="300"/>
        <v>0</v>
      </c>
      <c r="DZ319" s="476">
        <f t="shared" si="300"/>
        <v>0</v>
      </c>
      <c r="EA319" s="476">
        <f t="shared" si="300"/>
        <v>0</v>
      </c>
      <c r="EB319" s="476">
        <f t="shared" si="303"/>
        <v>0</v>
      </c>
      <c r="EC319" s="476">
        <f t="shared" si="303"/>
        <v>0</v>
      </c>
      <c r="ED319" s="476">
        <f t="shared" si="303"/>
        <v>0</v>
      </c>
      <c r="EE319" s="476">
        <f t="shared" si="303"/>
        <v>0</v>
      </c>
      <c r="EF319" s="476">
        <f t="shared" si="303"/>
        <v>0</v>
      </c>
      <c r="EG319" s="476">
        <f t="shared" si="303"/>
        <v>0</v>
      </c>
      <c r="EH319" s="476">
        <f t="shared" si="303"/>
        <v>0</v>
      </c>
      <c r="EI319" s="476">
        <f t="shared" si="303"/>
        <v>0</v>
      </c>
      <c r="EJ319" s="476">
        <f t="shared" si="303"/>
        <v>0</v>
      </c>
      <c r="EK319" s="476">
        <f t="shared" si="303"/>
        <v>0</v>
      </c>
      <c r="EL319" s="476">
        <f t="shared" si="303"/>
        <v>0</v>
      </c>
      <c r="EM319" s="476">
        <f t="shared" si="303"/>
        <v>0</v>
      </c>
      <c r="EN319" s="476">
        <f t="shared" si="303"/>
        <v>0</v>
      </c>
      <c r="EO319" s="476">
        <f t="shared" si="303"/>
        <v>0</v>
      </c>
      <c r="EP319" s="476">
        <f t="shared" si="303"/>
        <v>0</v>
      </c>
      <c r="EQ319" s="476">
        <f t="shared" si="303"/>
        <v>0</v>
      </c>
      <c r="ER319" s="476">
        <f t="shared" si="303"/>
        <v>0</v>
      </c>
      <c r="ES319" s="476">
        <f t="shared" si="303"/>
        <v>0</v>
      </c>
      <c r="ET319" s="476">
        <f t="shared" si="303"/>
        <v>0</v>
      </c>
      <c r="EU319" s="476">
        <f t="shared" si="303"/>
        <v>0</v>
      </c>
      <c r="EV319" s="476">
        <f t="shared" si="303"/>
        <v>0</v>
      </c>
      <c r="EW319" s="476">
        <f t="shared" si="303"/>
        <v>0</v>
      </c>
      <c r="EX319" s="476">
        <f t="shared" si="303"/>
        <v>0</v>
      </c>
      <c r="EY319" s="476">
        <f t="shared" si="303"/>
        <v>0</v>
      </c>
      <c r="EZ319" s="476">
        <f t="shared" si="303"/>
        <v>0</v>
      </c>
      <c r="FA319" s="476">
        <f t="shared" si="303"/>
        <v>0</v>
      </c>
      <c r="FB319" s="476">
        <f t="shared" si="303"/>
        <v>0</v>
      </c>
      <c r="FC319" s="476">
        <f t="shared" si="303"/>
        <v>0</v>
      </c>
      <c r="FD319" s="476">
        <f t="shared" si="303"/>
        <v>0</v>
      </c>
      <c r="FE319" s="476">
        <f t="shared" si="303"/>
        <v>0</v>
      </c>
      <c r="FF319" s="476">
        <f t="shared" si="303"/>
        <v>0</v>
      </c>
      <c r="FG319" s="476">
        <f t="shared" si="303"/>
        <v>0</v>
      </c>
      <c r="FH319" s="476">
        <f t="shared" si="303"/>
        <v>0</v>
      </c>
      <c r="FI319" s="476">
        <f t="shared" si="303"/>
        <v>0</v>
      </c>
      <c r="FJ319" s="476">
        <f t="shared" si="303"/>
        <v>0</v>
      </c>
      <c r="FK319" s="476">
        <f t="shared" si="303"/>
        <v>0</v>
      </c>
      <c r="FL319" s="476">
        <f t="shared" si="303"/>
        <v>0</v>
      </c>
      <c r="FM319" s="476">
        <f t="shared" si="303"/>
        <v>0</v>
      </c>
      <c r="FN319" s="476">
        <f t="shared" si="303"/>
        <v>0</v>
      </c>
      <c r="FO319" s="476">
        <f t="shared" si="303"/>
        <v>0</v>
      </c>
      <c r="FP319" s="476">
        <f t="shared" si="303"/>
        <v>0</v>
      </c>
      <c r="FQ319" s="476">
        <f t="shared" si="303"/>
        <v>0</v>
      </c>
      <c r="FR319" s="476">
        <f t="shared" si="303"/>
        <v>0</v>
      </c>
      <c r="FS319" s="476">
        <f t="shared" si="303"/>
        <v>0</v>
      </c>
      <c r="FT319" s="476">
        <f t="shared" si="303"/>
        <v>0</v>
      </c>
      <c r="FU319" s="476">
        <f t="shared" si="303"/>
        <v>0</v>
      </c>
      <c r="FV319" s="476">
        <f t="shared" si="303"/>
        <v>0</v>
      </c>
      <c r="FW319" s="476">
        <f t="shared" si="303"/>
        <v>0</v>
      </c>
      <c r="FX319" s="476">
        <f t="shared" si="303"/>
        <v>0</v>
      </c>
      <c r="FY319" s="476">
        <f t="shared" si="303"/>
        <v>0</v>
      </c>
      <c r="FZ319" s="476">
        <f t="shared" si="303"/>
        <v>0</v>
      </c>
      <c r="GA319" s="476">
        <f t="shared" si="303"/>
        <v>0</v>
      </c>
      <c r="GB319" s="476">
        <f t="shared" si="303"/>
        <v>0</v>
      </c>
    </row>
    <row r="320" spans="3:184" x14ac:dyDescent="0.35">
      <c r="C320" s="472">
        <f>'QUALIFIED ENGINES'!D59</f>
        <v>91511</v>
      </c>
      <c r="D320" s="476">
        <f t="shared" si="285"/>
        <v>0</v>
      </c>
      <c r="E320" s="476">
        <f t="shared" si="302"/>
        <v>0</v>
      </c>
      <c r="F320" s="476">
        <f t="shared" si="302"/>
        <v>0</v>
      </c>
      <c r="G320" s="476">
        <f t="shared" si="302"/>
        <v>0</v>
      </c>
      <c r="H320" s="476">
        <f t="shared" si="302"/>
        <v>0</v>
      </c>
      <c r="I320" s="476">
        <f t="shared" si="302"/>
        <v>0</v>
      </c>
      <c r="J320" s="476">
        <f t="shared" si="302"/>
        <v>0</v>
      </c>
      <c r="K320" s="476">
        <f t="shared" si="302"/>
        <v>0</v>
      </c>
      <c r="L320" s="476">
        <f t="shared" si="302"/>
        <v>0</v>
      </c>
      <c r="M320" s="476">
        <f t="shared" si="302"/>
        <v>0</v>
      </c>
      <c r="N320" s="476">
        <f t="shared" si="302"/>
        <v>0</v>
      </c>
      <c r="O320" s="476">
        <f t="shared" si="302"/>
        <v>0</v>
      </c>
      <c r="P320" s="476">
        <f t="shared" si="302"/>
        <v>0</v>
      </c>
      <c r="Q320" s="476">
        <f t="shared" si="302"/>
        <v>0</v>
      </c>
      <c r="R320" s="476">
        <f t="shared" si="302"/>
        <v>0</v>
      </c>
      <c r="S320" s="476">
        <f t="shared" si="302"/>
        <v>0</v>
      </c>
      <c r="T320" s="476">
        <f t="shared" si="302"/>
        <v>0</v>
      </c>
      <c r="U320" s="476">
        <f t="shared" si="302"/>
        <v>0</v>
      </c>
      <c r="V320" s="476">
        <f t="shared" si="302"/>
        <v>0</v>
      </c>
      <c r="W320" s="476">
        <f t="shared" si="302"/>
        <v>346.7</v>
      </c>
      <c r="X320" s="476">
        <f t="shared" si="302"/>
        <v>366.85</v>
      </c>
      <c r="Y320" s="476">
        <f t="shared" si="302"/>
        <v>342.87</v>
      </c>
      <c r="Z320" s="476">
        <f t="shared" si="302"/>
        <v>354.3</v>
      </c>
      <c r="AA320" s="476">
        <f t="shared" si="302"/>
        <v>368.31</v>
      </c>
      <c r="AB320" s="476">
        <f t="shared" si="302"/>
        <v>466.22</v>
      </c>
      <c r="AC320" s="476">
        <f t="shared" si="302"/>
        <v>421.35</v>
      </c>
      <c r="AD320" s="476">
        <f t="shared" si="302"/>
        <v>411.8</v>
      </c>
      <c r="AE320" s="476">
        <f t="shared" si="302"/>
        <v>391.78</v>
      </c>
      <c r="AF320" s="476">
        <f t="shared" si="302"/>
        <v>362</v>
      </c>
      <c r="AG320" s="476">
        <f t="shared" si="302"/>
        <v>328.54</v>
      </c>
      <c r="AH320" s="476">
        <f t="shared" si="302"/>
        <v>367.03</v>
      </c>
      <c r="AI320" s="476">
        <f t="shared" si="302"/>
        <v>448.18</v>
      </c>
      <c r="AJ320" s="476">
        <f t="shared" si="302"/>
        <v>454.4</v>
      </c>
      <c r="AK320" s="476">
        <f t="shared" si="302"/>
        <v>369.29</v>
      </c>
      <c r="AL320" s="476">
        <f t="shared" si="302"/>
        <v>423.36</v>
      </c>
      <c r="AM320" s="476">
        <f t="shared" si="302"/>
        <v>444.64</v>
      </c>
      <c r="AN320" s="476">
        <f t="shared" si="302"/>
        <v>427.18</v>
      </c>
      <c r="AO320" s="476">
        <f t="shared" si="302"/>
        <v>414.01</v>
      </c>
      <c r="AP320" s="476">
        <f t="shared" si="302"/>
        <v>387.29</v>
      </c>
      <c r="AQ320" s="476">
        <f t="shared" si="302"/>
        <v>298.26</v>
      </c>
      <c r="AR320" s="476">
        <f t="shared" si="302"/>
        <v>0</v>
      </c>
      <c r="AS320" s="476">
        <f t="shared" si="302"/>
        <v>0</v>
      </c>
      <c r="AT320" s="476">
        <f t="shared" si="302"/>
        <v>0</v>
      </c>
      <c r="AU320" s="476">
        <f t="shared" si="302"/>
        <v>0</v>
      </c>
      <c r="AV320" s="476">
        <f t="shared" si="302"/>
        <v>0</v>
      </c>
      <c r="AW320" s="476">
        <f t="shared" si="302"/>
        <v>0</v>
      </c>
      <c r="AX320" s="476">
        <f t="shared" si="302"/>
        <v>0</v>
      </c>
      <c r="AY320" s="476">
        <f t="shared" si="302"/>
        <v>0</v>
      </c>
      <c r="AZ320" s="476">
        <f t="shared" si="302"/>
        <v>0</v>
      </c>
      <c r="BA320" s="476">
        <f t="shared" si="302"/>
        <v>0</v>
      </c>
      <c r="BB320" s="476">
        <f t="shared" si="302"/>
        <v>0</v>
      </c>
      <c r="BC320" s="476">
        <f t="shared" si="302"/>
        <v>0</v>
      </c>
      <c r="BD320" s="476">
        <f t="shared" si="302"/>
        <v>15.75</v>
      </c>
      <c r="BE320" s="476">
        <f t="shared" si="302"/>
        <v>66.849999999999994</v>
      </c>
      <c r="BF320" s="476">
        <f t="shared" si="302"/>
        <v>64.7</v>
      </c>
      <c r="BG320" s="476">
        <f t="shared" si="302"/>
        <v>144.84</v>
      </c>
      <c r="BH320" s="476">
        <f t="shared" si="302"/>
        <v>230.41</v>
      </c>
      <c r="BI320" s="476">
        <f t="shared" si="302"/>
        <v>233.94</v>
      </c>
      <c r="BJ320" s="476">
        <f t="shared" si="302"/>
        <v>261.89999999999998</v>
      </c>
      <c r="BK320" s="476">
        <f t="shared" si="302"/>
        <v>144.02000000000001</v>
      </c>
      <c r="BL320" s="476">
        <f t="shared" si="302"/>
        <v>344.46</v>
      </c>
      <c r="BM320" s="476">
        <f t="shared" si="302"/>
        <v>363.07</v>
      </c>
      <c r="BN320" s="476">
        <f t="shared" si="302"/>
        <v>314.98</v>
      </c>
      <c r="BO320" s="476">
        <f t="shared" si="302"/>
        <v>324.32</v>
      </c>
      <c r="BP320" s="476">
        <f t="shared" si="302"/>
        <v>376.65</v>
      </c>
      <c r="BQ320" s="476">
        <f t="shared" si="300"/>
        <v>398.1</v>
      </c>
      <c r="BR320" s="476">
        <f t="shared" si="300"/>
        <v>384.9</v>
      </c>
      <c r="BS320" s="476">
        <f t="shared" si="300"/>
        <v>392.84</v>
      </c>
      <c r="BT320" s="476">
        <f t="shared" si="300"/>
        <v>385.81</v>
      </c>
      <c r="BU320" s="476">
        <f t="shared" si="300"/>
        <v>267.87</v>
      </c>
      <c r="BV320" s="476">
        <f t="shared" si="300"/>
        <v>375.75</v>
      </c>
      <c r="BW320" s="476">
        <f t="shared" si="300"/>
        <v>382.6</v>
      </c>
      <c r="BX320" s="476">
        <f t="shared" si="300"/>
        <v>483.61</v>
      </c>
      <c r="BY320" s="476">
        <f t="shared" si="300"/>
        <v>153.76</v>
      </c>
      <c r="BZ320" s="476">
        <f t="shared" si="300"/>
        <v>0</v>
      </c>
      <c r="CA320" s="476">
        <f t="shared" si="300"/>
        <v>0</v>
      </c>
      <c r="CB320" s="476">
        <f t="shared" si="300"/>
        <v>0</v>
      </c>
      <c r="CC320" s="476">
        <f t="shared" si="300"/>
        <v>0</v>
      </c>
      <c r="CD320" s="476">
        <f t="shared" si="300"/>
        <v>0</v>
      </c>
      <c r="CE320" s="476">
        <f t="shared" si="300"/>
        <v>0</v>
      </c>
      <c r="CF320" s="476">
        <f t="shared" si="300"/>
        <v>0</v>
      </c>
      <c r="CG320" s="476">
        <f t="shared" si="300"/>
        <v>0</v>
      </c>
      <c r="CH320" s="476">
        <f t="shared" si="300"/>
        <v>0</v>
      </c>
      <c r="CI320" s="476">
        <f t="shared" si="300"/>
        <v>0</v>
      </c>
      <c r="CJ320" s="476">
        <f t="shared" si="300"/>
        <v>0</v>
      </c>
      <c r="CK320" s="476">
        <f t="shared" si="300"/>
        <v>0</v>
      </c>
      <c r="CL320" s="476">
        <f t="shared" si="300"/>
        <v>0</v>
      </c>
      <c r="CM320" s="476">
        <f t="shared" si="300"/>
        <v>0</v>
      </c>
      <c r="CN320" s="476">
        <f t="shared" si="300"/>
        <v>0</v>
      </c>
      <c r="CO320" s="476">
        <f t="shared" si="300"/>
        <v>0</v>
      </c>
      <c r="CP320" s="476">
        <f t="shared" si="300"/>
        <v>0</v>
      </c>
      <c r="CQ320" s="476">
        <f t="shared" si="300"/>
        <v>0</v>
      </c>
      <c r="CR320" s="476">
        <f t="shared" si="300"/>
        <v>0</v>
      </c>
      <c r="CS320" s="476">
        <f t="shared" si="300"/>
        <v>0</v>
      </c>
      <c r="CT320" s="476">
        <f t="shared" si="300"/>
        <v>0</v>
      </c>
      <c r="CU320" s="476">
        <f t="shared" si="300"/>
        <v>0</v>
      </c>
      <c r="CV320" s="476">
        <f t="shared" si="300"/>
        <v>0</v>
      </c>
      <c r="CW320" s="476">
        <f t="shared" si="300"/>
        <v>0</v>
      </c>
      <c r="CX320" s="476">
        <f t="shared" si="300"/>
        <v>0</v>
      </c>
      <c r="CY320" s="476">
        <f t="shared" si="300"/>
        <v>0</v>
      </c>
      <c r="CZ320" s="476">
        <f t="shared" si="300"/>
        <v>0</v>
      </c>
      <c r="DA320" s="476">
        <f t="shared" si="300"/>
        <v>0</v>
      </c>
      <c r="DB320" s="476">
        <f t="shared" si="300"/>
        <v>0</v>
      </c>
      <c r="DC320" s="476">
        <f t="shared" si="300"/>
        <v>0</v>
      </c>
      <c r="DD320" s="476">
        <f t="shared" si="300"/>
        <v>0</v>
      </c>
      <c r="DE320" s="476">
        <f t="shared" si="300"/>
        <v>0</v>
      </c>
      <c r="DF320" s="476">
        <f t="shared" si="300"/>
        <v>0</v>
      </c>
      <c r="DG320" s="476">
        <f t="shared" si="300"/>
        <v>0</v>
      </c>
      <c r="DH320" s="476">
        <f t="shared" si="300"/>
        <v>0</v>
      </c>
      <c r="DI320" s="476">
        <f t="shared" si="300"/>
        <v>0</v>
      </c>
      <c r="DJ320" s="476">
        <f t="shared" si="300"/>
        <v>0</v>
      </c>
      <c r="DK320" s="476">
        <f t="shared" si="300"/>
        <v>0</v>
      </c>
      <c r="DL320" s="476">
        <f t="shared" si="300"/>
        <v>0</v>
      </c>
      <c r="DM320" s="476">
        <f t="shared" si="300"/>
        <v>0</v>
      </c>
      <c r="DN320" s="476">
        <f t="shared" si="300"/>
        <v>0</v>
      </c>
      <c r="DO320" s="476">
        <f t="shared" si="300"/>
        <v>0</v>
      </c>
      <c r="DP320" s="476">
        <f t="shared" si="300"/>
        <v>0</v>
      </c>
      <c r="DQ320" s="476">
        <f t="shared" si="300"/>
        <v>0</v>
      </c>
      <c r="DR320" s="476">
        <f t="shared" si="300"/>
        <v>0</v>
      </c>
      <c r="DS320" s="476">
        <f t="shared" si="300"/>
        <v>0</v>
      </c>
      <c r="DT320" s="476">
        <f t="shared" si="300"/>
        <v>0</v>
      </c>
      <c r="DU320" s="476">
        <f t="shared" si="300"/>
        <v>0</v>
      </c>
      <c r="DV320" s="476">
        <f t="shared" si="300"/>
        <v>0</v>
      </c>
      <c r="DW320" s="476">
        <f t="shared" si="300"/>
        <v>0</v>
      </c>
      <c r="DX320" s="476">
        <f t="shared" si="300"/>
        <v>0</v>
      </c>
      <c r="DY320" s="476">
        <f t="shared" si="300"/>
        <v>0</v>
      </c>
      <c r="DZ320" s="476">
        <f t="shared" si="300"/>
        <v>0</v>
      </c>
      <c r="EA320" s="476">
        <f t="shared" si="300"/>
        <v>0</v>
      </c>
      <c r="EB320" s="476">
        <f t="shared" si="303"/>
        <v>0</v>
      </c>
      <c r="EC320" s="476">
        <f t="shared" si="303"/>
        <v>0</v>
      </c>
      <c r="ED320" s="476">
        <f t="shared" si="303"/>
        <v>0</v>
      </c>
      <c r="EE320" s="476">
        <f t="shared" si="303"/>
        <v>0</v>
      </c>
      <c r="EF320" s="476">
        <f t="shared" si="303"/>
        <v>0</v>
      </c>
      <c r="EG320" s="476">
        <f t="shared" si="303"/>
        <v>0</v>
      </c>
      <c r="EH320" s="476">
        <f t="shared" si="303"/>
        <v>0</v>
      </c>
      <c r="EI320" s="476">
        <f t="shared" si="303"/>
        <v>0</v>
      </c>
      <c r="EJ320" s="476">
        <f t="shared" si="303"/>
        <v>0</v>
      </c>
      <c r="EK320" s="476">
        <f t="shared" si="303"/>
        <v>0</v>
      </c>
      <c r="EL320" s="476">
        <f t="shared" si="303"/>
        <v>0</v>
      </c>
      <c r="EM320" s="476">
        <f t="shared" si="303"/>
        <v>0</v>
      </c>
      <c r="EN320" s="476">
        <f t="shared" si="303"/>
        <v>0</v>
      </c>
      <c r="EO320" s="476">
        <f t="shared" si="303"/>
        <v>0</v>
      </c>
      <c r="EP320" s="476">
        <f t="shared" si="303"/>
        <v>0</v>
      </c>
      <c r="EQ320" s="476">
        <f t="shared" si="303"/>
        <v>0</v>
      </c>
      <c r="ER320" s="476">
        <f t="shared" si="303"/>
        <v>0</v>
      </c>
      <c r="ES320" s="476">
        <f t="shared" si="303"/>
        <v>0</v>
      </c>
      <c r="ET320" s="476">
        <f t="shared" si="303"/>
        <v>0</v>
      </c>
      <c r="EU320" s="476">
        <f t="shared" si="303"/>
        <v>0</v>
      </c>
      <c r="EV320" s="476">
        <f t="shared" si="303"/>
        <v>0</v>
      </c>
      <c r="EW320" s="476">
        <f t="shared" si="303"/>
        <v>0</v>
      </c>
      <c r="EX320" s="476">
        <f t="shared" si="303"/>
        <v>0</v>
      </c>
      <c r="EY320" s="476">
        <f t="shared" si="303"/>
        <v>0</v>
      </c>
      <c r="EZ320" s="476">
        <f t="shared" si="303"/>
        <v>0</v>
      </c>
      <c r="FA320" s="476">
        <f t="shared" si="303"/>
        <v>0</v>
      </c>
      <c r="FB320" s="476">
        <f t="shared" si="303"/>
        <v>0</v>
      </c>
      <c r="FC320" s="476">
        <f t="shared" si="303"/>
        <v>0</v>
      </c>
      <c r="FD320" s="476">
        <f t="shared" si="303"/>
        <v>0</v>
      </c>
      <c r="FE320" s="476">
        <f t="shared" si="303"/>
        <v>0</v>
      </c>
      <c r="FF320" s="476">
        <f t="shared" si="303"/>
        <v>0</v>
      </c>
      <c r="FG320" s="476">
        <f t="shared" si="303"/>
        <v>0</v>
      </c>
      <c r="FH320" s="476">
        <f t="shared" si="303"/>
        <v>0</v>
      </c>
      <c r="FI320" s="476">
        <f t="shared" si="303"/>
        <v>0</v>
      </c>
      <c r="FJ320" s="476">
        <f t="shared" si="303"/>
        <v>0</v>
      </c>
      <c r="FK320" s="476">
        <f t="shared" si="303"/>
        <v>0</v>
      </c>
      <c r="FL320" s="476">
        <f t="shared" si="303"/>
        <v>0</v>
      </c>
      <c r="FM320" s="476">
        <f t="shared" si="303"/>
        <v>0</v>
      </c>
      <c r="FN320" s="476">
        <f t="shared" si="303"/>
        <v>0</v>
      </c>
      <c r="FO320" s="476">
        <f t="shared" si="303"/>
        <v>0</v>
      </c>
      <c r="FP320" s="476">
        <f t="shared" si="303"/>
        <v>0</v>
      </c>
      <c r="FQ320" s="476">
        <f t="shared" si="303"/>
        <v>0</v>
      </c>
      <c r="FR320" s="476">
        <f t="shared" si="303"/>
        <v>0</v>
      </c>
      <c r="FS320" s="476">
        <f t="shared" si="303"/>
        <v>0</v>
      </c>
      <c r="FT320" s="476">
        <f t="shared" si="303"/>
        <v>0</v>
      </c>
      <c r="FU320" s="476">
        <f t="shared" si="303"/>
        <v>0</v>
      </c>
      <c r="FV320" s="476">
        <f t="shared" si="303"/>
        <v>0</v>
      </c>
      <c r="FW320" s="476">
        <f t="shared" si="303"/>
        <v>0</v>
      </c>
      <c r="FX320" s="476">
        <f t="shared" si="303"/>
        <v>0</v>
      </c>
      <c r="FY320" s="476">
        <f t="shared" si="303"/>
        <v>0</v>
      </c>
      <c r="FZ320" s="476">
        <f t="shared" si="303"/>
        <v>0</v>
      </c>
      <c r="GA320" s="476">
        <f t="shared" si="303"/>
        <v>0</v>
      </c>
      <c r="GB320" s="476">
        <f t="shared" si="303"/>
        <v>0</v>
      </c>
    </row>
    <row r="321" spans="3:184" x14ac:dyDescent="0.35">
      <c r="C321" s="472">
        <f>'QUALIFIED ENGINES'!D60</f>
        <v>91512</v>
      </c>
      <c r="D321" s="476">
        <f t="shared" si="285"/>
        <v>0</v>
      </c>
      <c r="E321" s="476">
        <f t="shared" si="302"/>
        <v>0</v>
      </c>
      <c r="F321" s="476">
        <f t="shared" si="302"/>
        <v>0</v>
      </c>
      <c r="G321" s="476">
        <f t="shared" si="302"/>
        <v>0</v>
      </c>
      <c r="H321" s="476">
        <f t="shared" si="302"/>
        <v>0</v>
      </c>
      <c r="I321" s="476">
        <f t="shared" si="302"/>
        <v>0</v>
      </c>
      <c r="J321" s="476">
        <f t="shared" si="302"/>
        <v>0</v>
      </c>
      <c r="K321" s="476">
        <f t="shared" si="302"/>
        <v>0</v>
      </c>
      <c r="L321" s="476">
        <f t="shared" si="302"/>
        <v>0</v>
      </c>
      <c r="M321" s="476">
        <f t="shared" si="302"/>
        <v>0</v>
      </c>
      <c r="N321" s="476">
        <f t="shared" si="302"/>
        <v>0</v>
      </c>
      <c r="O321" s="476">
        <f t="shared" si="302"/>
        <v>0</v>
      </c>
      <c r="P321" s="476">
        <f t="shared" si="302"/>
        <v>0</v>
      </c>
      <c r="Q321" s="476">
        <f t="shared" si="302"/>
        <v>0</v>
      </c>
      <c r="R321" s="476">
        <f t="shared" si="302"/>
        <v>0</v>
      </c>
      <c r="S321" s="476">
        <f t="shared" si="302"/>
        <v>0</v>
      </c>
      <c r="T321" s="476">
        <f t="shared" si="302"/>
        <v>0</v>
      </c>
      <c r="U321" s="476">
        <f t="shared" si="302"/>
        <v>0</v>
      </c>
      <c r="V321" s="476">
        <f t="shared" si="302"/>
        <v>0</v>
      </c>
      <c r="W321" s="476">
        <f t="shared" si="302"/>
        <v>346.7</v>
      </c>
      <c r="X321" s="476">
        <f t="shared" si="302"/>
        <v>366.85</v>
      </c>
      <c r="Y321" s="476">
        <f t="shared" si="302"/>
        <v>342.87</v>
      </c>
      <c r="Z321" s="476">
        <f t="shared" si="302"/>
        <v>354.3</v>
      </c>
      <c r="AA321" s="476">
        <f t="shared" si="302"/>
        <v>368.31</v>
      </c>
      <c r="AB321" s="476">
        <f t="shared" si="302"/>
        <v>466.22</v>
      </c>
      <c r="AC321" s="476">
        <f t="shared" si="302"/>
        <v>421.35</v>
      </c>
      <c r="AD321" s="476">
        <f t="shared" si="302"/>
        <v>411.8</v>
      </c>
      <c r="AE321" s="476">
        <f t="shared" si="302"/>
        <v>391.78</v>
      </c>
      <c r="AF321" s="476">
        <f t="shared" si="302"/>
        <v>362</v>
      </c>
      <c r="AG321" s="476">
        <f t="shared" si="302"/>
        <v>328.54</v>
      </c>
      <c r="AH321" s="476">
        <f t="shared" si="302"/>
        <v>367.03</v>
      </c>
      <c r="AI321" s="476">
        <f t="shared" si="302"/>
        <v>448.18</v>
      </c>
      <c r="AJ321" s="476">
        <f t="shared" si="302"/>
        <v>454.4</v>
      </c>
      <c r="AK321" s="476">
        <f t="shared" si="302"/>
        <v>369.29</v>
      </c>
      <c r="AL321" s="476">
        <f t="shared" si="302"/>
        <v>423.36</v>
      </c>
      <c r="AM321" s="476">
        <f t="shared" si="302"/>
        <v>444.64</v>
      </c>
      <c r="AN321" s="476">
        <f t="shared" si="302"/>
        <v>427.18</v>
      </c>
      <c r="AO321" s="476">
        <f t="shared" si="302"/>
        <v>414.01</v>
      </c>
      <c r="AP321" s="476">
        <f t="shared" si="302"/>
        <v>387.29</v>
      </c>
      <c r="AQ321" s="476">
        <f t="shared" si="302"/>
        <v>298.26</v>
      </c>
      <c r="AR321" s="476">
        <f t="shared" si="302"/>
        <v>0</v>
      </c>
      <c r="AS321" s="476">
        <f t="shared" si="302"/>
        <v>0</v>
      </c>
      <c r="AT321" s="476">
        <f t="shared" si="302"/>
        <v>0</v>
      </c>
      <c r="AU321" s="476">
        <f t="shared" si="302"/>
        <v>0</v>
      </c>
      <c r="AV321" s="476">
        <f t="shared" si="302"/>
        <v>0</v>
      </c>
      <c r="AW321" s="476">
        <f t="shared" si="302"/>
        <v>0</v>
      </c>
      <c r="AX321" s="476">
        <f t="shared" si="302"/>
        <v>0</v>
      </c>
      <c r="AY321" s="476">
        <f t="shared" si="302"/>
        <v>0</v>
      </c>
      <c r="AZ321" s="476">
        <f t="shared" si="302"/>
        <v>0</v>
      </c>
      <c r="BA321" s="476">
        <f t="shared" si="302"/>
        <v>0</v>
      </c>
      <c r="BB321" s="476">
        <f t="shared" si="302"/>
        <v>0</v>
      </c>
      <c r="BC321" s="476">
        <f t="shared" si="302"/>
        <v>0</v>
      </c>
      <c r="BD321" s="476">
        <f t="shared" si="302"/>
        <v>15.75</v>
      </c>
      <c r="BE321" s="476">
        <f t="shared" si="302"/>
        <v>66.849999999999994</v>
      </c>
      <c r="BF321" s="476">
        <f t="shared" si="302"/>
        <v>64.7</v>
      </c>
      <c r="BG321" s="476">
        <f t="shared" si="302"/>
        <v>144.84</v>
      </c>
      <c r="BH321" s="476">
        <f t="shared" si="302"/>
        <v>230.41</v>
      </c>
      <c r="BI321" s="476">
        <f t="shared" si="302"/>
        <v>233.94</v>
      </c>
      <c r="BJ321" s="476">
        <f t="shared" si="302"/>
        <v>261.89999999999998</v>
      </c>
      <c r="BK321" s="476">
        <f t="shared" si="302"/>
        <v>144.02000000000001</v>
      </c>
      <c r="BL321" s="476">
        <f t="shared" si="302"/>
        <v>344.46</v>
      </c>
      <c r="BM321" s="476">
        <f t="shared" si="302"/>
        <v>363.07</v>
      </c>
      <c r="BN321" s="476">
        <f t="shared" si="302"/>
        <v>314.98</v>
      </c>
      <c r="BO321" s="476">
        <f t="shared" si="302"/>
        <v>324.32</v>
      </c>
      <c r="BP321" s="476">
        <f t="shared" ref="BP321:EA324" si="304">BP59-BP190</f>
        <v>376.65</v>
      </c>
      <c r="BQ321" s="476">
        <f t="shared" si="304"/>
        <v>398.1</v>
      </c>
      <c r="BR321" s="476">
        <f t="shared" si="304"/>
        <v>384.9</v>
      </c>
      <c r="BS321" s="476">
        <f t="shared" si="304"/>
        <v>392.84</v>
      </c>
      <c r="BT321" s="476">
        <f t="shared" si="304"/>
        <v>385.81</v>
      </c>
      <c r="BU321" s="476">
        <f t="shared" si="304"/>
        <v>83.34</v>
      </c>
      <c r="BV321" s="476">
        <f t="shared" si="304"/>
        <v>0</v>
      </c>
      <c r="BW321" s="476">
        <f t="shared" si="304"/>
        <v>0</v>
      </c>
      <c r="BX321" s="476">
        <f t="shared" si="304"/>
        <v>0</v>
      </c>
      <c r="BY321" s="476">
        <f t="shared" si="304"/>
        <v>0</v>
      </c>
      <c r="BZ321" s="476">
        <f t="shared" si="304"/>
        <v>0</v>
      </c>
      <c r="CA321" s="476">
        <f t="shared" si="304"/>
        <v>0</v>
      </c>
      <c r="CB321" s="476">
        <f t="shared" si="304"/>
        <v>0</v>
      </c>
      <c r="CC321" s="476">
        <f t="shared" si="304"/>
        <v>0</v>
      </c>
      <c r="CD321" s="476">
        <f t="shared" si="304"/>
        <v>0</v>
      </c>
      <c r="CE321" s="476">
        <f t="shared" si="304"/>
        <v>0</v>
      </c>
      <c r="CF321" s="476">
        <f t="shared" si="304"/>
        <v>0</v>
      </c>
      <c r="CG321" s="476">
        <f t="shared" si="304"/>
        <v>0</v>
      </c>
      <c r="CH321" s="476">
        <f t="shared" si="304"/>
        <v>0</v>
      </c>
      <c r="CI321" s="476">
        <f t="shared" si="304"/>
        <v>0</v>
      </c>
      <c r="CJ321" s="476">
        <f t="shared" si="304"/>
        <v>0</v>
      </c>
      <c r="CK321" s="476">
        <f t="shared" si="304"/>
        <v>0</v>
      </c>
      <c r="CL321" s="476">
        <f t="shared" si="304"/>
        <v>0</v>
      </c>
      <c r="CM321" s="476">
        <f t="shared" si="304"/>
        <v>0</v>
      </c>
      <c r="CN321" s="476">
        <f t="shared" si="304"/>
        <v>0</v>
      </c>
      <c r="CO321" s="476">
        <f t="shared" si="304"/>
        <v>0</v>
      </c>
      <c r="CP321" s="476">
        <f t="shared" si="304"/>
        <v>0</v>
      </c>
      <c r="CQ321" s="476">
        <f t="shared" si="304"/>
        <v>0</v>
      </c>
      <c r="CR321" s="476">
        <f t="shared" si="304"/>
        <v>0</v>
      </c>
      <c r="CS321" s="476">
        <f t="shared" si="304"/>
        <v>0</v>
      </c>
      <c r="CT321" s="476">
        <f t="shared" si="304"/>
        <v>0</v>
      </c>
      <c r="CU321" s="476">
        <f t="shared" si="304"/>
        <v>0</v>
      </c>
      <c r="CV321" s="476">
        <f t="shared" si="304"/>
        <v>0</v>
      </c>
      <c r="CW321" s="476">
        <f t="shared" si="304"/>
        <v>0</v>
      </c>
      <c r="CX321" s="476">
        <f t="shared" si="304"/>
        <v>0</v>
      </c>
      <c r="CY321" s="476">
        <f t="shared" si="304"/>
        <v>0</v>
      </c>
      <c r="CZ321" s="476">
        <f t="shared" si="304"/>
        <v>0</v>
      </c>
      <c r="DA321" s="476">
        <f t="shared" si="304"/>
        <v>0</v>
      </c>
      <c r="DB321" s="476">
        <f t="shared" si="304"/>
        <v>0</v>
      </c>
      <c r="DC321" s="476">
        <f t="shared" si="304"/>
        <v>0</v>
      </c>
      <c r="DD321" s="476">
        <f t="shared" si="304"/>
        <v>0</v>
      </c>
      <c r="DE321" s="476">
        <f t="shared" si="304"/>
        <v>0</v>
      </c>
      <c r="DF321" s="476">
        <f t="shared" si="304"/>
        <v>0</v>
      </c>
      <c r="DG321" s="476">
        <f t="shared" si="304"/>
        <v>0</v>
      </c>
      <c r="DH321" s="476">
        <f t="shared" si="304"/>
        <v>0</v>
      </c>
      <c r="DI321" s="476">
        <f t="shared" si="304"/>
        <v>0</v>
      </c>
      <c r="DJ321" s="476">
        <f t="shared" si="304"/>
        <v>0</v>
      </c>
      <c r="DK321" s="476">
        <f t="shared" si="304"/>
        <v>0</v>
      </c>
      <c r="DL321" s="476">
        <f t="shared" si="304"/>
        <v>0</v>
      </c>
      <c r="DM321" s="476">
        <f t="shared" si="304"/>
        <v>0</v>
      </c>
      <c r="DN321" s="476">
        <f t="shared" si="304"/>
        <v>0</v>
      </c>
      <c r="DO321" s="476">
        <f t="shared" si="304"/>
        <v>0</v>
      </c>
      <c r="DP321" s="476">
        <f t="shared" si="304"/>
        <v>0</v>
      </c>
      <c r="DQ321" s="476">
        <f t="shared" si="304"/>
        <v>0</v>
      </c>
      <c r="DR321" s="476">
        <f t="shared" si="304"/>
        <v>0</v>
      </c>
      <c r="DS321" s="476">
        <f t="shared" si="304"/>
        <v>0</v>
      </c>
      <c r="DT321" s="476">
        <f t="shared" si="304"/>
        <v>0</v>
      </c>
      <c r="DU321" s="476">
        <f t="shared" si="304"/>
        <v>0</v>
      </c>
      <c r="DV321" s="476">
        <f t="shared" si="304"/>
        <v>0</v>
      </c>
      <c r="DW321" s="476">
        <f t="shared" si="304"/>
        <v>0</v>
      </c>
      <c r="DX321" s="476">
        <f t="shared" si="304"/>
        <v>0</v>
      </c>
      <c r="DY321" s="476">
        <f t="shared" si="304"/>
        <v>0</v>
      </c>
      <c r="DZ321" s="476">
        <f t="shared" si="304"/>
        <v>0</v>
      </c>
      <c r="EA321" s="476">
        <f t="shared" si="304"/>
        <v>0</v>
      </c>
      <c r="EB321" s="476">
        <f t="shared" si="303"/>
        <v>0</v>
      </c>
      <c r="EC321" s="476">
        <f t="shared" si="303"/>
        <v>0</v>
      </c>
      <c r="ED321" s="476">
        <f t="shared" si="303"/>
        <v>0</v>
      </c>
      <c r="EE321" s="476">
        <f t="shared" si="303"/>
        <v>0</v>
      </c>
      <c r="EF321" s="476">
        <f t="shared" si="303"/>
        <v>0</v>
      </c>
      <c r="EG321" s="476">
        <f t="shared" si="303"/>
        <v>0</v>
      </c>
      <c r="EH321" s="476">
        <f t="shared" si="303"/>
        <v>0</v>
      </c>
      <c r="EI321" s="476">
        <f t="shared" si="303"/>
        <v>0</v>
      </c>
      <c r="EJ321" s="476">
        <f t="shared" si="303"/>
        <v>0</v>
      </c>
      <c r="EK321" s="476">
        <f t="shared" si="303"/>
        <v>0</v>
      </c>
      <c r="EL321" s="476">
        <f t="shared" si="303"/>
        <v>0</v>
      </c>
      <c r="EM321" s="476">
        <f t="shared" si="303"/>
        <v>0</v>
      </c>
      <c r="EN321" s="476">
        <f t="shared" si="303"/>
        <v>0</v>
      </c>
      <c r="EO321" s="476">
        <f t="shared" si="303"/>
        <v>0</v>
      </c>
      <c r="EP321" s="476">
        <f t="shared" si="303"/>
        <v>0</v>
      </c>
      <c r="EQ321" s="476">
        <f t="shared" si="303"/>
        <v>0</v>
      </c>
      <c r="ER321" s="476">
        <f t="shared" si="303"/>
        <v>0</v>
      </c>
      <c r="ES321" s="476">
        <f t="shared" si="303"/>
        <v>0</v>
      </c>
      <c r="ET321" s="476">
        <f t="shared" si="303"/>
        <v>0</v>
      </c>
      <c r="EU321" s="476">
        <f t="shared" si="303"/>
        <v>0</v>
      </c>
      <c r="EV321" s="476">
        <f t="shared" si="303"/>
        <v>0</v>
      </c>
      <c r="EW321" s="476">
        <f t="shared" si="303"/>
        <v>0</v>
      </c>
      <c r="EX321" s="476">
        <f t="shared" si="303"/>
        <v>0</v>
      </c>
      <c r="EY321" s="476">
        <f t="shared" si="303"/>
        <v>0</v>
      </c>
      <c r="EZ321" s="476">
        <f t="shared" si="303"/>
        <v>0</v>
      </c>
      <c r="FA321" s="476">
        <f t="shared" si="303"/>
        <v>0</v>
      </c>
      <c r="FB321" s="476">
        <f t="shared" si="303"/>
        <v>0</v>
      </c>
      <c r="FC321" s="476">
        <f t="shared" si="303"/>
        <v>0</v>
      </c>
      <c r="FD321" s="476">
        <f t="shared" si="303"/>
        <v>0</v>
      </c>
      <c r="FE321" s="476">
        <f t="shared" si="303"/>
        <v>0</v>
      </c>
      <c r="FF321" s="476">
        <f t="shared" si="303"/>
        <v>0</v>
      </c>
      <c r="FG321" s="476">
        <f t="shared" si="303"/>
        <v>0</v>
      </c>
      <c r="FH321" s="476">
        <f t="shared" si="303"/>
        <v>0</v>
      </c>
      <c r="FI321" s="476">
        <f t="shared" si="303"/>
        <v>0</v>
      </c>
      <c r="FJ321" s="476">
        <f t="shared" si="303"/>
        <v>0</v>
      </c>
      <c r="FK321" s="476">
        <f t="shared" si="303"/>
        <v>0</v>
      </c>
      <c r="FL321" s="476">
        <f t="shared" si="303"/>
        <v>0</v>
      </c>
      <c r="FM321" s="476">
        <f t="shared" si="303"/>
        <v>0</v>
      </c>
      <c r="FN321" s="476">
        <f t="shared" si="303"/>
        <v>0</v>
      </c>
      <c r="FO321" s="476">
        <f t="shared" si="303"/>
        <v>0</v>
      </c>
      <c r="FP321" s="476">
        <f t="shared" si="303"/>
        <v>0</v>
      </c>
      <c r="FQ321" s="476">
        <f t="shared" si="303"/>
        <v>0</v>
      </c>
      <c r="FR321" s="476">
        <f t="shared" si="303"/>
        <v>0</v>
      </c>
      <c r="FS321" s="476">
        <f t="shared" si="303"/>
        <v>0</v>
      </c>
      <c r="FT321" s="476">
        <f t="shared" si="303"/>
        <v>0</v>
      </c>
      <c r="FU321" s="476">
        <f t="shared" si="303"/>
        <v>0</v>
      </c>
      <c r="FV321" s="476">
        <f t="shared" si="303"/>
        <v>0</v>
      </c>
      <c r="FW321" s="476">
        <f t="shared" si="303"/>
        <v>0</v>
      </c>
      <c r="FX321" s="476">
        <f t="shared" si="303"/>
        <v>0</v>
      </c>
      <c r="FY321" s="476">
        <f t="shared" si="303"/>
        <v>0</v>
      </c>
      <c r="FZ321" s="476">
        <f t="shared" si="303"/>
        <v>0</v>
      </c>
      <c r="GA321" s="476">
        <f t="shared" si="303"/>
        <v>0</v>
      </c>
      <c r="GB321" s="476">
        <f t="shared" si="303"/>
        <v>0</v>
      </c>
    </row>
    <row r="322" spans="3:184" x14ac:dyDescent="0.35">
      <c r="C322" s="472">
        <f>'QUALIFIED ENGINES'!D61</f>
        <v>91524</v>
      </c>
      <c r="D322" s="476">
        <f t="shared" si="285"/>
        <v>0</v>
      </c>
      <c r="E322" s="476">
        <f t="shared" ref="E322:BP325" si="305">E60-E191</f>
        <v>0</v>
      </c>
      <c r="F322" s="476">
        <f t="shared" si="305"/>
        <v>0</v>
      </c>
      <c r="G322" s="476">
        <f t="shared" si="305"/>
        <v>0</v>
      </c>
      <c r="H322" s="476">
        <f t="shared" si="305"/>
        <v>0</v>
      </c>
      <c r="I322" s="476">
        <f t="shared" si="305"/>
        <v>0</v>
      </c>
      <c r="J322" s="476">
        <f t="shared" si="305"/>
        <v>0</v>
      </c>
      <c r="K322" s="476">
        <f t="shared" si="305"/>
        <v>0</v>
      </c>
      <c r="L322" s="476">
        <f t="shared" si="305"/>
        <v>0</v>
      </c>
      <c r="M322" s="476">
        <f t="shared" si="305"/>
        <v>0</v>
      </c>
      <c r="N322" s="476">
        <f t="shared" si="305"/>
        <v>0</v>
      </c>
      <c r="O322" s="476">
        <f t="shared" si="305"/>
        <v>0</v>
      </c>
      <c r="P322" s="476">
        <f t="shared" si="305"/>
        <v>0</v>
      </c>
      <c r="Q322" s="476">
        <f t="shared" si="305"/>
        <v>0</v>
      </c>
      <c r="R322" s="476">
        <f t="shared" si="305"/>
        <v>0</v>
      </c>
      <c r="S322" s="476">
        <f t="shared" si="305"/>
        <v>0</v>
      </c>
      <c r="T322" s="476">
        <f t="shared" si="305"/>
        <v>0</v>
      </c>
      <c r="U322" s="476">
        <f t="shared" si="305"/>
        <v>0</v>
      </c>
      <c r="V322" s="476">
        <f t="shared" si="305"/>
        <v>0</v>
      </c>
      <c r="W322" s="476">
        <f t="shared" si="305"/>
        <v>346.7</v>
      </c>
      <c r="X322" s="476">
        <f t="shared" si="305"/>
        <v>366.85</v>
      </c>
      <c r="Y322" s="476">
        <f t="shared" si="305"/>
        <v>342.87</v>
      </c>
      <c r="Z322" s="476">
        <f t="shared" si="305"/>
        <v>354.3</v>
      </c>
      <c r="AA322" s="476">
        <f t="shared" si="305"/>
        <v>368.31</v>
      </c>
      <c r="AB322" s="476">
        <f t="shared" si="305"/>
        <v>466.22</v>
      </c>
      <c r="AC322" s="476">
        <f t="shared" si="305"/>
        <v>421.35</v>
      </c>
      <c r="AD322" s="476">
        <f t="shared" si="305"/>
        <v>411.8</v>
      </c>
      <c r="AE322" s="476">
        <f t="shared" si="305"/>
        <v>391.78</v>
      </c>
      <c r="AF322" s="476">
        <f t="shared" si="305"/>
        <v>362</v>
      </c>
      <c r="AG322" s="476">
        <f t="shared" si="305"/>
        <v>328.54</v>
      </c>
      <c r="AH322" s="476">
        <f t="shared" si="305"/>
        <v>367.03</v>
      </c>
      <c r="AI322" s="476">
        <f t="shared" si="305"/>
        <v>448.18</v>
      </c>
      <c r="AJ322" s="476">
        <f t="shared" si="305"/>
        <v>454.4</v>
      </c>
      <c r="AK322" s="476">
        <f t="shared" si="305"/>
        <v>369.29</v>
      </c>
      <c r="AL322" s="476">
        <f t="shared" si="305"/>
        <v>423.36</v>
      </c>
      <c r="AM322" s="476">
        <f t="shared" si="305"/>
        <v>444.64</v>
      </c>
      <c r="AN322" s="476">
        <f t="shared" si="305"/>
        <v>427.18</v>
      </c>
      <c r="AO322" s="476">
        <f t="shared" si="305"/>
        <v>414.01</v>
      </c>
      <c r="AP322" s="476">
        <f t="shared" si="305"/>
        <v>387.29</v>
      </c>
      <c r="AQ322" s="476">
        <f t="shared" si="305"/>
        <v>298.26</v>
      </c>
      <c r="AR322" s="476">
        <f t="shared" si="305"/>
        <v>0</v>
      </c>
      <c r="AS322" s="476">
        <f t="shared" si="305"/>
        <v>0</v>
      </c>
      <c r="AT322" s="476">
        <f t="shared" si="305"/>
        <v>0</v>
      </c>
      <c r="AU322" s="476">
        <f t="shared" si="305"/>
        <v>0</v>
      </c>
      <c r="AV322" s="476">
        <f t="shared" si="305"/>
        <v>0</v>
      </c>
      <c r="AW322" s="476">
        <f t="shared" si="305"/>
        <v>0</v>
      </c>
      <c r="AX322" s="476">
        <f t="shared" si="305"/>
        <v>0</v>
      </c>
      <c r="AY322" s="476">
        <f t="shared" si="305"/>
        <v>0</v>
      </c>
      <c r="AZ322" s="476">
        <f t="shared" si="305"/>
        <v>0</v>
      </c>
      <c r="BA322" s="476">
        <f t="shared" si="305"/>
        <v>0</v>
      </c>
      <c r="BB322" s="476">
        <f t="shared" si="305"/>
        <v>0</v>
      </c>
      <c r="BC322" s="476">
        <f t="shared" si="305"/>
        <v>0</v>
      </c>
      <c r="BD322" s="476">
        <f t="shared" si="305"/>
        <v>15.75</v>
      </c>
      <c r="BE322" s="476">
        <f t="shared" si="305"/>
        <v>66.849999999999994</v>
      </c>
      <c r="BF322" s="476">
        <f t="shared" si="305"/>
        <v>64.7</v>
      </c>
      <c r="BG322" s="476">
        <f t="shared" si="305"/>
        <v>144.84</v>
      </c>
      <c r="BH322" s="476">
        <f t="shared" si="305"/>
        <v>230.41</v>
      </c>
      <c r="BI322" s="476">
        <f t="shared" si="305"/>
        <v>233.94</v>
      </c>
      <c r="BJ322" s="476">
        <f t="shared" si="305"/>
        <v>261.89999999999998</v>
      </c>
      <c r="BK322" s="476">
        <f t="shared" si="305"/>
        <v>144.02000000000001</v>
      </c>
      <c r="BL322" s="476">
        <f t="shared" si="305"/>
        <v>344.46</v>
      </c>
      <c r="BM322" s="476">
        <f t="shared" si="305"/>
        <v>363.07</v>
      </c>
      <c r="BN322" s="476">
        <f t="shared" si="305"/>
        <v>314.98</v>
      </c>
      <c r="BO322" s="476">
        <f t="shared" si="305"/>
        <v>324.32</v>
      </c>
      <c r="BP322" s="476">
        <f t="shared" si="305"/>
        <v>376.65</v>
      </c>
      <c r="BQ322" s="476">
        <f t="shared" si="304"/>
        <v>398.1</v>
      </c>
      <c r="BR322" s="476">
        <f t="shared" si="304"/>
        <v>384.9</v>
      </c>
      <c r="BS322" s="476">
        <f t="shared" si="304"/>
        <v>392.84</v>
      </c>
      <c r="BT322" s="476">
        <f t="shared" si="304"/>
        <v>385.81</v>
      </c>
      <c r="BU322" s="476">
        <f t="shared" si="304"/>
        <v>267.87</v>
      </c>
      <c r="BV322" s="476">
        <f t="shared" si="304"/>
        <v>194.19</v>
      </c>
      <c r="BW322" s="476">
        <f t="shared" si="304"/>
        <v>0</v>
      </c>
      <c r="BX322" s="476">
        <f t="shared" si="304"/>
        <v>0</v>
      </c>
      <c r="BY322" s="476">
        <f t="shared" si="304"/>
        <v>0</v>
      </c>
      <c r="BZ322" s="476">
        <f t="shared" si="304"/>
        <v>0</v>
      </c>
      <c r="CA322" s="476">
        <f t="shared" si="304"/>
        <v>0</v>
      </c>
      <c r="CB322" s="476">
        <f t="shared" si="304"/>
        <v>0</v>
      </c>
      <c r="CC322" s="476">
        <f t="shared" si="304"/>
        <v>0</v>
      </c>
      <c r="CD322" s="476">
        <f t="shared" si="304"/>
        <v>0</v>
      </c>
      <c r="CE322" s="476">
        <f t="shared" si="304"/>
        <v>0</v>
      </c>
      <c r="CF322" s="476">
        <f t="shared" si="304"/>
        <v>0</v>
      </c>
      <c r="CG322" s="476">
        <f t="shared" si="304"/>
        <v>0</v>
      </c>
      <c r="CH322" s="476">
        <f t="shared" si="304"/>
        <v>0</v>
      </c>
      <c r="CI322" s="476">
        <f t="shared" si="304"/>
        <v>0</v>
      </c>
      <c r="CJ322" s="476">
        <f t="shared" si="304"/>
        <v>0</v>
      </c>
      <c r="CK322" s="476">
        <f t="shared" si="304"/>
        <v>0</v>
      </c>
      <c r="CL322" s="476">
        <f t="shared" si="304"/>
        <v>0</v>
      </c>
      <c r="CM322" s="476">
        <f t="shared" si="304"/>
        <v>0</v>
      </c>
      <c r="CN322" s="476">
        <f t="shared" si="304"/>
        <v>0</v>
      </c>
      <c r="CO322" s="476">
        <f t="shared" si="304"/>
        <v>0</v>
      </c>
      <c r="CP322" s="476">
        <f t="shared" si="304"/>
        <v>0</v>
      </c>
      <c r="CQ322" s="476">
        <f t="shared" si="304"/>
        <v>0</v>
      </c>
      <c r="CR322" s="476">
        <f t="shared" si="304"/>
        <v>0</v>
      </c>
      <c r="CS322" s="476">
        <f t="shared" si="304"/>
        <v>0</v>
      </c>
      <c r="CT322" s="476">
        <f t="shared" si="304"/>
        <v>0</v>
      </c>
      <c r="CU322" s="476">
        <f t="shared" si="304"/>
        <v>0</v>
      </c>
      <c r="CV322" s="476">
        <f t="shared" si="304"/>
        <v>0</v>
      </c>
      <c r="CW322" s="476">
        <f t="shared" si="304"/>
        <v>0</v>
      </c>
      <c r="CX322" s="476">
        <f t="shared" si="304"/>
        <v>0</v>
      </c>
      <c r="CY322" s="476">
        <f t="shared" si="304"/>
        <v>0</v>
      </c>
      <c r="CZ322" s="476">
        <f t="shared" si="304"/>
        <v>0</v>
      </c>
      <c r="DA322" s="476">
        <f t="shared" si="304"/>
        <v>0</v>
      </c>
      <c r="DB322" s="476">
        <f t="shared" si="304"/>
        <v>0</v>
      </c>
      <c r="DC322" s="476">
        <f t="shared" si="304"/>
        <v>0</v>
      </c>
      <c r="DD322" s="476">
        <f t="shared" si="304"/>
        <v>0</v>
      </c>
      <c r="DE322" s="476">
        <f t="shared" si="304"/>
        <v>0</v>
      </c>
      <c r="DF322" s="476">
        <f t="shared" si="304"/>
        <v>0</v>
      </c>
      <c r="DG322" s="476">
        <f t="shared" si="304"/>
        <v>0</v>
      </c>
      <c r="DH322" s="476">
        <f t="shared" si="304"/>
        <v>0</v>
      </c>
      <c r="DI322" s="476">
        <f t="shared" si="304"/>
        <v>0</v>
      </c>
      <c r="DJ322" s="476">
        <f t="shared" si="304"/>
        <v>0</v>
      </c>
      <c r="DK322" s="476">
        <f t="shared" si="304"/>
        <v>0</v>
      </c>
      <c r="DL322" s="476">
        <f t="shared" si="304"/>
        <v>0</v>
      </c>
      <c r="DM322" s="476">
        <f t="shared" si="304"/>
        <v>0</v>
      </c>
      <c r="DN322" s="476">
        <f t="shared" si="304"/>
        <v>0</v>
      </c>
      <c r="DO322" s="476">
        <f t="shared" si="304"/>
        <v>0</v>
      </c>
      <c r="DP322" s="476">
        <f t="shared" si="304"/>
        <v>0</v>
      </c>
      <c r="DQ322" s="476">
        <f t="shared" si="304"/>
        <v>0</v>
      </c>
      <c r="DR322" s="476">
        <f t="shared" si="304"/>
        <v>0</v>
      </c>
      <c r="DS322" s="476">
        <f t="shared" si="304"/>
        <v>0</v>
      </c>
      <c r="DT322" s="476">
        <f t="shared" si="304"/>
        <v>0</v>
      </c>
      <c r="DU322" s="476">
        <f t="shared" si="304"/>
        <v>0</v>
      </c>
      <c r="DV322" s="476">
        <f t="shared" si="304"/>
        <v>0</v>
      </c>
      <c r="DW322" s="476">
        <f t="shared" si="304"/>
        <v>0</v>
      </c>
      <c r="DX322" s="476">
        <f t="shared" si="304"/>
        <v>0</v>
      </c>
      <c r="DY322" s="476">
        <f t="shared" si="304"/>
        <v>0</v>
      </c>
      <c r="DZ322" s="476">
        <f t="shared" si="304"/>
        <v>0</v>
      </c>
      <c r="EA322" s="476">
        <f t="shared" si="304"/>
        <v>0</v>
      </c>
      <c r="EB322" s="476">
        <f t="shared" si="303"/>
        <v>0</v>
      </c>
      <c r="EC322" s="476">
        <f t="shared" si="303"/>
        <v>0</v>
      </c>
      <c r="ED322" s="476">
        <f t="shared" si="303"/>
        <v>0</v>
      </c>
      <c r="EE322" s="476">
        <f t="shared" si="303"/>
        <v>0</v>
      </c>
      <c r="EF322" s="476">
        <f t="shared" si="303"/>
        <v>0</v>
      </c>
      <c r="EG322" s="476">
        <f t="shared" si="303"/>
        <v>0</v>
      </c>
      <c r="EH322" s="476">
        <f t="shared" si="303"/>
        <v>0</v>
      </c>
      <c r="EI322" s="476">
        <f t="shared" si="303"/>
        <v>0</v>
      </c>
      <c r="EJ322" s="476">
        <f t="shared" si="303"/>
        <v>0</v>
      </c>
      <c r="EK322" s="476">
        <f t="shared" si="303"/>
        <v>0</v>
      </c>
      <c r="EL322" s="476">
        <f t="shared" si="303"/>
        <v>0</v>
      </c>
      <c r="EM322" s="476">
        <f t="shared" si="303"/>
        <v>0</v>
      </c>
      <c r="EN322" s="476">
        <f t="shared" si="303"/>
        <v>0</v>
      </c>
      <c r="EO322" s="476">
        <f t="shared" si="303"/>
        <v>0</v>
      </c>
      <c r="EP322" s="476">
        <f t="shared" si="303"/>
        <v>0</v>
      </c>
      <c r="EQ322" s="476">
        <f t="shared" si="303"/>
        <v>0</v>
      </c>
      <c r="ER322" s="476">
        <f t="shared" si="303"/>
        <v>0</v>
      </c>
      <c r="ES322" s="476">
        <f t="shared" si="303"/>
        <v>0</v>
      </c>
      <c r="ET322" s="476">
        <f t="shared" si="303"/>
        <v>0</v>
      </c>
      <c r="EU322" s="476">
        <f t="shared" si="303"/>
        <v>0</v>
      </c>
      <c r="EV322" s="476">
        <f t="shared" si="303"/>
        <v>0</v>
      </c>
      <c r="EW322" s="476">
        <f t="shared" si="303"/>
        <v>0</v>
      </c>
      <c r="EX322" s="476">
        <f t="shared" si="303"/>
        <v>0</v>
      </c>
      <c r="EY322" s="476">
        <f t="shared" si="303"/>
        <v>0</v>
      </c>
      <c r="EZ322" s="476">
        <f t="shared" si="303"/>
        <v>0</v>
      </c>
      <c r="FA322" s="476">
        <f t="shared" si="303"/>
        <v>0</v>
      </c>
      <c r="FB322" s="476">
        <f t="shared" si="303"/>
        <v>0</v>
      </c>
      <c r="FC322" s="476">
        <f t="shared" si="303"/>
        <v>0</v>
      </c>
      <c r="FD322" s="476">
        <f t="shared" si="303"/>
        <v>0</v>
      </c>
      <c r="FE322" s="476">
        <f t="shared" si="303"/>
        <v>0</v>
      </c>
      <c r="FF322" s="476">
        <f t="shared" si="303"/>
        <v>0</v>
      </c>
      <c r="FG322" s="476">
        <f t="shared" si="303"/>
        <v>0</v>
      </c>
      <c r="FH322" s="476">
        <f t="shared" si="303"/>
        <v>0</v>
      </c>
      <c r="FI322" s="476">
        <f t="shared" si="303"/>
        <v>0</v>
      </c>
      <c r="FJ322" s="476">
        <f t="shared" si="303"/>
        <v>0</v>
      </c>
      <c r="FK322" s="476">
        <f t="shared" si="303"/>
        <v>0</v>
      </c>
      <c r="FL322" s="476">
        <f t="shared" si="303"/>
        <v>0</v>
      </c>
      <c r="FM322" s="476">
        <f t="shared" si="303"/>
        <v>0</v>
      </c>
      <c r="FN322" s="476">
        <f t="shared" si="303"/>
        <v>0</v>
      </c>
      <c r="FO322" s="476">
        <f t="shared" si="303"/>
        <v>0</v>
      </c>
      <c r="FP322" s="476">
        <f t="shared" si="303"/>
        <v>0</v>
      </c>
      <c r="FQ322" s="476">
        <f t="shared" si="303"/>
        <v>0</v>
      </c>
      <c r="FR322" s="476">
        <f t="shared" si="303"/>
        <v>0</v>
      </c>
      <c r="FS322" s="476">
        <f t="shared" ref="FS322:GB322" si="306">FS60-FS191</f>
        <v>0</v>
      </c>
      <c r="FT322" s="476">
        <f t="shared" si="306"/>
        <v>0</v>
      </c>
      <c r="FU322" s="476">
        <f t="shared" si="306"/>
        <v>0</v>
      </c>
      <c r="FV322" s="476">
        <f t="shared" si="306"/>
        <v>0</v>
      </c>
      <c r="FW322" s="476">
        <f t="shared" si="306"/>
        <v>0</v>
      </c>
      <c r="FX322" s="476">
        <f t="shared" si="306"/>
        <v>0</v>
      </c>
      <c r="FY322" s="476">
        <f t="shared" si="306"/>
        <v>0</v>
      </c>
      <c r="FZ322" s="476">
        <f t="shared" si="306"/>
        <v>0</v>
      </c>
      <c r="GA322" s="476">
        <f t="shared" si="306"/>
        <v>0</v>
      </c>
      <c r="GB322" s="476">
        <f t="shared" si="306"/>
        <v>0</v>
      </c>
    </row>
    <row r="323" spans="3:184" x14ac:dyDescent="0.35">
      <c r="C323" s="472">
        <f>'QUALIFIED ENGINES'!D62</f>
        <v>91522</v>
      </c>
      <c r="D323" s="476">
        <f t="shared" si="285"/>
        <v>0</v>
      </c>
      <c r="E323" s="476">
        <f t="shared" si="305"/>
        <v>0</v>
      </c>
      <c r="F323" s="476">
        <f t="shared" si="305"/>
        <v>0</v>
      </c>
      <c r="G323" s="476">
        <f t="shared" si="305"/>
        <v>0</v>
      </c>
      <c r="H323" s="476">
        <f t="shared" si="305"/>
        <v>0</v>
      </c>
      <c r="I323" s="476">
        <f t="shared" si="305"/>
        <v>0</v>
      </c>
      <c r="J323" s="476">
        <f t="shared" si="305"/>
        <v>0</v>
      </c>
      <c r="K323" s="476">
        <f t="shared" si="305"/>
        <v>0</v>
      </c>
      <c r="L323" s="476">
        <f t="shared" si="305"/>
        <v>0</v>
      </c>
      <c r="M323" s="476">
        <f t="shared" si="305"/>
        <v>0</v>
      </c>
      <c r="N323" s="476">
        <f t="shared" si="305"/>
        <v>0</v>
      </c>
      <c r="O323" s="476">
        <f t="shared" si="305"/>
        <v>0</v>
      </c>
      <c r="P323" s="476">
        <f t="shared" si="305"/>
        <v>0</v>
      </c>
      <c r="Q323" s="476">
        <f t="shared" si="305"/>
        <v>0</v>
      </c>
      <c r="R323" s="476">
        <f t="shared" si="305"/>
        <v>0</v>
      </c>
      <c r="S323" s="476">
        <f t="shared" si="305"/>
        <v>0</v>
      </c>
      <c r="T323" s="476">
        <f t="shared" si="305"/>
        <v>0</v>
      </c>
      <c r="U323" s="476">
        <f t="shared" si="305"/>
        <v>0</v>
      </c>
      <c r="V323" s="476">
        <f t="shared" si="305"/>
        <v>0</v>
      </c>
      <c r="W323" s="476">
        <f t="shared" si="305"/>
        <v>274.45999999999998</v>
      </c>
      <c r="X323" s="476">
        <f t="shared" si="305"/>
        <v>0</v>
      </c>
      <c r="Y323" s="476">
        <f t="shared" si="305"/>
        <v>0</v>
      </c>
      <c r="Z323" s="476">
        <f t="shared" si="305"/>
        <v>0</v>
      </c>
      <c r="AA323" s="476">
        <f t="shared" si="305"/>
        <v>0</v>
      </c>
      <c r="AB323" s="476">
        <f t="shared" si="305"/>
        <v>0</v>
      </c>
      <c r="AC323" s="476">
        <f t="shared" si="305"/>
        <v>0</v>
      </c>
      <c r="AD323" s="476">
        <f t="shared" si="305"/>
        <v>0</v>
      </c>
      <c r="AE323" s="476">
        <f t="shared" si="305"/>
        <v>0</v>
      </c>
      <c r="AF323" s="476">
        <f t="shared" si="305"/>
        <v>0</v>
      </c>
      <c r="AG323" s="476">
        <f t="shared" si="305"/>
        <v>0</v>
      </c>
      <c r="AH323" s="476">
        <f t="shared" si="305"/>
        <v>0</v>
      </c>
      <c r="AI323" s="476">
        <f t="shared" si="305"/>
        <v>0</v>
      </c>
      <c r="AJ323" s="476">
        <f t="shared" si="305"/>
        <v>0</v>
      </c>
      <c r="AK323" s="476">
        <f t="shared" si="305"/>
        <v>0</v>
      </c>
      <c r="AL323" s="476">
        <f t="shared" si="305"/>
        <v>0</v>
      </c>
      <c r="AM323" s="476">
        <f t="shared" si="305"/>
        <v>301.39</v>
      </c>
      <c r="AN323" s="476">
        <f t="shared" si="305"/>
        <v>407.92</v>
      </c>
      <c r="AO323" s="476">
        <f t="shared" si="305"/>
        <v>409.02</v>
      </c>
      <c r="AP323" s="476">
        <f t="shared" si="305"/>
        <v>382.63</v>
      </c>
      <c r="AQ323" s="476">
        <f t="shared" si="305"/>
        <v>282.60000000000002</v>
      </c>
      <c r="AR323" s="476">
        <f t="shared" si="305"/>
        <v>0</v>
      </c>
      <c r="AS323" s="476">
        <f t="shared" si="305"/>
        <v>0</v>
      </c>
      <c r="AT323" s="476">
        <f t="shared" si="305"/>
        <v>0</v>
      </c>
      <c r="AU323" s="476">
        <f t="shared" si="305"/>
        <v>0</v>
      </c>
      <c r="AV323" s="476">
        <f t="shared" si="305"/>
        <v>0.98</v>
      </c>
      <c r="AW323" s="476">
        <f t="shared" si="305"/>
        <v>0</v>
      </c>
      <c r="AX323" s="476">
        <f t="shared" si="305"/>
        <v>0</v>
      </c>
      <c r="AY323" s="476">
        <f t="shared" si="305"/>
        <v>0</v>
      </c>
      <c r="AZ323" s="476">
        <f t="shared" si="305"/>
        <v>0</v>
      </c>
      <c r="BA323" s="476">
        <f t="shared" si="305"/>
        <v>0</v>
      </c>
      <c r="BB323" s="476">
        <f t="shared" si="305"/>
        <v>0</v>
      </c>
      <c r="BC323" s="476">
        <f t="shared" si="305"/>
        <v>0</v>
      </c>
      <c r="BD323" s="476">
        <f t="shared" si="305"/>
        <v>0</v>
      </c>
      <c r="BE323" s="476">
        <f t="shared" si="305"/>
        <v>1.97</v>
      </c>
      <c r="BF323" s="476">
        <f t="shared" si="305"/>
        <v>1.91</v>
      </c>
      <c r="BG323" s="476">
        <f t="shared" si="305"/>
        <v>134.12</v>
      </c>
      <c r="BH323" s="476">
        <f t="shared" si="305"/>
        <v>296.35000000000002</v>
      </c>
      <c r="BI323" s="476">
        <f t="shared" si="305"/>
        <v>195.55</v>
      </c>
      <c r="BJ323" s="476">
        <f t="shared" si="305"/>
        <v>314.2</v>
      </c>
      <c r="BK323" s="476">
        <f t="shared" si="305"/>
        <v>333.17</v>
      </c>
      <c r="BL323" s="476">
        <f t="shared" si="305"/>
        <v>395.7</v>
      </c>
      <c r="BM323" s="476">
        <f t="shared" si="305"/>
        <v>222.73</v>
      </c>
      <c r="BN323" s="476">
        <f t="shared" si="305"/>
        <v>253.97</v>
      </c>
      <c r="BO323" s="476">
        <f t="shared" si="305"/>
        <v>346.71</v>
      </c>
      <c r="BP323" s="476">
        <f t="shared" si="305"/>
        <v>315.41000000000003</v>
      </c>
      <c r="BQ323" s="476">
        <f t="shared" si="304"/>
        <v>393.46</v>
      </c>
      <c r="BR323" s="476">
        <f t="shared" si="304"/>
        <v>424.82</v>
      </c>
      <c r="BS323" s="476">
        <f t="shared" si="304"/>
        <v>396.37</v>
      </c>
      <c r="BT323" s="476">
        <f t="shared" si="304"/>
        <v>384.18</v>
      </c>
      <c r="BU323" s="476">
        <f t="shared" si="304"/>
        <v>389.87</v>
      </c>
      <c r="BV323" s="476">
        <f t="shared" si="304"/>
        <v>401.75</v>
      </c>
      <c r="BW323" s="476">
        <f t="shared" si="304"/>
        <v>416.03</v>
      </c>
      <c r="BX323" s="476">
        <f t="shared" si="304"/>
        <v>388.08</v>
      </c>
      <c r="BY323" s="476">
        <f t="shared" si="304"/>
        <v>446.22</v>
      </c>
      <c r="BZ323" s="476">
        <f t="shared" si="304"/>
        <v>437.88</v>
      </c>
      <c r="CA323" s="476">
        <f t="shared" si="304"/>
        <v>466.52</v>
      </c>
      <c r="CB323" s="476">
        <f t="shared" si="304"/>
        <v>377.62</v>
      </c>
      <c r="CC323" s="476">
        <f t="shared" si="304"/>
        <v>409.76</v>
      </c>
      <c r="CD323" s="476">
        <f t="shared" si="304"/>
        <v>115.41</v>
      </c>
      <c r="CE323" s="476">
        <f t="shared" si="304"/>
        <v>353.24</v>
      </c>
      <c r="CF323" s="476">
        <f t="shared" si="304"/>
        <v>436.67</v>
      </c>
      <c r="CG323" s="476">
        <f t="shared" si="304"/>
        <v>403.82</v>
      </c>
      <c r="CH323" s="476">
        <f t="shared" si="304"/>
        <v>445.68</v>
      </c>
      <c r="CI323" s="476">
        <f t="shared" si="304"/>
        <v>442.08</v>
      </c>
      <c r="CJ323" s="476">
        <f t="shared" si="304"/>
        <v>387.96</v>
      </c>
      <c r="CK323" s="476">
        <f t="shared" si="304"/>
        <v>0</v>
      </c>
      <c r="CL323" s="476">
        <f t="shared" si="304"/>
        <v>0</v>
      </c>
      <c r="CM323" s="476">
        <f t="shared" si="304"/>
        <v>0</v>
      </c>
      <c r="CN323" s="476">
        <f t="shared" si="304"/>
        <v>0</v>
      </c>
      <c r="CO323" s="476">
        <f t="shared" si="304"/>
        <v>0</v>
      </c>
      <c r="CP323" s="476">
        <f t="shared" si="304"/>
        <v>0</v>
      </c>
      <c r="CQ323" s="476">
        <f t="shared" si="304"/>
        <v>0</v>
      </c>
      <c r="CR323" s="476">
        <f t="shared" si="304"/>
        <v>0</v>
      </c>
      <c r="CS323" s="476">
        <f t="shared" si="304"/>
        <v>0</v>
      </c>
      <c r="CT323" s="476">
        <f t="shared" si="304"/>
        <v>0</v>
      </c>
      <c r="CU323" s="476">
        <f t="shared" si="304"/>
        <v>0</v>
      </c>
      <c r="CV323" s="476">
        <f t="shared" si="304"/>
        <v>0</v>
      </c>
      <c r="CW323" s="476">
        <f t="shared" si="304"/>
        <v>0</v>
      </c>
      <c r="CX323" s="476">
        <f t="shared" si="304"/>
        <v>0</v>
      </c>
      <c r="CY323" s="476">
        <f t="shared" si="304"/>
        <v>0</v>
      </c>
      <c r="CZ323" s="476">
        <f t="shared" si="304"/>
        <v>0</v>
      </c>
      <c r="DA323" s="476">
        <f t="shared" si="304"/>
        <v>0</v>
      </c>
      <c r="DB323" s="476">
        <f t="shared" si="304"/>
        <v>0</v>
      </c>
      <c r="DC323" s="476">
        <f t="shared" si="304"/>
        <v>0</v>
      </c>
      <c r="DD323" s="476">
        <f t="shared" si="304"/>
        <v>0</v>
      </c>
      <c r="DE323" s="476">
        <f t="shared" si="304"/>
        <v>0</v>
      </c>
      <c r="DF323" s="476">
        <f t="shared" si="304"/>
        <v>0</v>
      </c>
      <c r="DG323" s="476">
        <f t="shared" si="304"/>
        <v>0</v>
      </c>
      <c r="DH323" s="476">
        <f t="shared" si="304"/>
        <v>0</v>
      </c>
      <c r="DI323" s="476">
        <f t="shared" si="304"/>
        <v>0</v>
      </c>
      <c r="DJ323" s="476">
        <f t="shared" si="304"/>
        <v>0</v>
      </c>
      <c r="DK323" s="476">
        <f t="shared" si="304"/>
        <v>0</v>
      </c>
      <c r="DL323" s="476">
        <f t="shared" si="304"/>
        <v>0</v>
      </c>
      <c r="DM323" s="476">
        <f t="shared" si="304"/>
        <v>0</v>
      </c>
      <c r="DN323" s="476">
        <f t="shared" si="304"/>
        <v>0</v>
      </c>
      <c r="DO323" s="476">
        <f t="shared" si="304"/>
        <v>0</v>
      </c>
      <c r="DP323" s="476">
        <f t="shared" si="304"/>
        <v>0</v>
      </c>
      <c r="DQ323" s="476">
        <f t="shared" si="304"/>
        <v>0</v>
      </c>
      <c r="DR323" s="476">
        <f t="shared" si="304"/>
        <v>0</v>
      </c>
      <c r="DS323" s="476">
        <f t="shared" si="304"/>
        <v>0</v>
      </c>
      <c r="DT323" s="476">
        <f t="shared" si="304"/>
        <v>0</v>
      </c>
      <c r="DU323" s="476">
        <f t="shared" si="304"/>
        <v>0</v>
      </c>
      <c r="DV323" s="476">
        <f t="shared" si="304"/>
        <v>0</v>
      </c>
      <c r="DW323" s="476">
        <f t="shared" si="304"/>
        <v>0</v>
      </c>
      <c r="DX323" s="476">
        <f t="shared" si="304"/>
        <v>0</v>
      </c>
      <c r="DY323" s="476">
        <f t="shared" si="304"/>
        <v>0</v>
      </c>
      <c r="DZ323" s="476">
        <f t="shared" si="304"/>
        <v>0</v>
      </c>
      <c r="EA323" s="476">
        <f t="shared" si="304"/>
        <v>0</v>
      </c>
      <c r="EB323" s="476">
        <f t="shared" ref="EB323:GB327" si="307">EB61-EB192</f>
        <v>0</v>
      </c>
      <c r="EC323" s="476">
        <f t="shared" si="307"/>
        <v>0</v>
      </c>
      <c r="ED323" s="476">
        <f t="shared" si="307"/>
        <v>0</v>
      </c>
      <c r="EE323" s="476">
        <f t="shared" si="307"/>
        <v>0</v>
      </c>
      <c r="EF323" s="476">
        <f t="shared" si="307"/>
        <v>0</v>
      </c>
      <c r="EG323" s="476">
        <f t="shared" si="307"/>
        <v>0</v>
      </c>
      <c r="EH323" s="476">
        <f t="shared" si="307"/>
        <v>0</v>
      </c>
      <c r="EI323" s="476">
        <f t="shared" si="307"/>
        <v>0</v>
      </c>
      <c r="EJ323" s="476">
        <f t="shared" si="307"/>
        <v>0</v>
      </c>
      <c r="EK323" s="476">
        <f t="shared" si="307"/>
        <v>0</v>
      </c>
      <c r="EL323" s="476">
        <f t="shared" si="307"/>
        <v>0</v>
      </c>
      <c r="EM323" s="476">
        <f t="shared" si="307"/>
        <v>0</v>
      </c>
      <c r="EN323" s="476">
        <f t="shared" si="307"/>
        <v>0</v>
      </c>
      <c r="EO323" s="476">
        <f t="shared" si="307"/>
        <v>0</v>
      </c>
      <c r="EP323" s="476">
        <f t="shared" si="307"/>
        <v>0</v>
      </c>
      <c r="EQ323" s="476">
        <f t="shared" si="307"/>
        <v>0</v>
      </c>
      <c r="ER323" s="476">
        <f t="shared" si="307"/>
        <v>0</v>
      </c>
      <c r="ES323" s="476">
        <f t="shared" si="307"/>
        <v>0</v>
      </c>
      <c r="ET323" s="476">
        <f t="shared" si="307"/>
        <v>0</v>
      </c>
      <c r="EU323" s="476">
        <f t="shared" si="307"/>
        <v>0</v>
      </c>
      <c r="EV323" s="476">
        <f t="shared" si="307"/>
        <v>0</v>
      </c>
      <c r="EW323" s="476">
        <f t="shared" si="307"/>
        <v>0</v>
      </c>
      <c r="EX323" s="476">
        <f t="shared" si="307"/>
        <v>0</v>
      </c>
      <c r="EY323" s="476">
        <f t="shared" si="307"/>
        <v>0</v>
      </c>
      <c r="EZ323" s="476">
        <f t="shared" si="307"/>
        <v>0</v>
      </c>
      <c r="FA323" s="476">
        <f t="shared" si="307"/>
        <v>0</v>
      </c>
      <c r="FB323" s="476">
        <f t="shared" si="307"/>
        <v>0</v>
      </c>
      <c r="FC323" s="476">
        <f t="shared" si="307"/>
        <v>0</v>
      </c>
      <c r="FD323" s="476">
        <f t="shared" si="307"/>
        <v>0</v>
      </c>
      <c r="FE323" s="476">
        <f t="shared" si="307"/>
        <v>0</v>
      </c>
      <c r="FF323" s="476">
        <f t="shared" si="307"/>
        <v>0</v>
      </c>
      <c r="FG323" s="476">
        <f t="shared" si="307"/>
        <v>0</v>
      </c>
      <c r="FH323" s="476">
        <f t="shared" si="307"/>
        <v>0</v>
      </c>
      <c r="FI323" s="476">
        <f t="shared" si="307"/>
        <v>0</v>
      </c>
      <c r="FJ323" s="476">
        <f t="shared" si="307"/>
        <v>0</v>
      </c>
      <c r="FK323" s="476">
        <f t="shared" si="307"/>
        <v>0</v>
      </c>
      <c r="FL323" s="476">
        <f t="shared" si="307"/>
        <v>0</v>
      </c>
      <c r="FM323" s="476">
        <f t="shared" si="307"/>
        <v>0</v>
      </c>
      <c r="FN323" s="476">
        <f t="shared" si="307"/>
        <v>0</v>
      </c>
      <c r="FO323" s="476">
        <f t="shared" si="307"/>
        <v>0</v>
      </c>
      <c r="FP323" s="476">
        <f t="shared" si="307"/>
        <v>0</v>
      </c>
      <c r="FQ323" s="476">
        <f t="shared" si="307"/>
        <v>0</v>
      </c>
      <c r="FR323" s="476">
        <f t="shared" si="307"/>
        <v>0</v>
      </c>
      <c r="FS323" s="476">
        <f t="shared" si="307"/>
        <v>0</v>
      </c>
      <c r="FT323" s="476">
        <f t="shared" si="307"/>
        <v>0</v>
      </c>
      <c r="FU323" s="476">
        <f t="shared" si="307"/>
        <v>0</v>
      </c>
      <c r="FV323" s="476">
        <f t="shared" si="307"/>
        <v>0</v>
      </c>
      <c r="FW323" s="476">
        <f t="shared" si="307"/>
        <v>0</v>
      </c>
      <c r="FX323" s="476">
        <f t="shared" si="307"/>
        <v>0</v>
      </c>
      <c r="FY323" s="476">
        <f t="shared" si="307"/>
        <v>0</v>
      </c>
      <c r="FZ323" s="476">
        <f t="shared" si="307"/>
        <v>0</v>
      </c>
      <c r="GA323" s="476">
        <f t="shared" si="307"/>
        <v>0</v>
      </c>
      <c r="GB323" s="476">
        <f t="shared" si="307"/>
        <v>0</v>
      </c>
    </row>
    <row r="324" spans="3:184" x14ac:dyDescent="0.35">
      <c r="C324" s="472">
        <f>'QUALIFIED ENGINES'!D63</f>
        <v>91534</v>
      </c>
      <c r="D324" s="476">
        <f t="shared" si="285"/>
        <v>0</v>
      </c>
      <c r="E324" s="476">
        <f t="shared" si="305"/>
        <v>0</v>
      </c>
      <c r="F324" s="476">
        <f t="shared" si="305"/>
        <v>0</v>
      </c>
      <c r="G324" s="476">
        <f t="shared" si="305"/>
        <v>0</v>
      </c>
      <c r="H324" s="476">
        <f t="shared" si="305"/>
        <v>0</v>
      </c>
      <c r="I324" s="476">
        <f t="shared" si="305"/>
        <v>0</v>
      </c>
      <c r="J324" s="476">
        <f t="shared" si="305"/>
        <v>0</v>
      </c>
      <c r="K324" s="476">
        <f t="shared" si="305"/>
        <v>0</v>
      </c>
      <c r="L324" s="476">
        <f t="shared" si="305"/>
        <v>0</v>
      </c>
      <c r="M324" s="476">
        <f t="shared" si="305"/>
        <v>0</v>
      </c>
      <c r="N324" s="476">
        <f t="shared" si="305"/>
        <v>0</v>
      </c>
      <c r="O324" s="476">
        <f t="shared" si="305"/>
        <v>0</v>
      </c>
      <c r="P324" s="476">
        <f t="shared" si="305"/>
        <v>0</v>
      </c>
      <c r="Q324" s="476">
        <f t="shared" si="305"/>
        <v>0</v>
      </c>
      <c r="R324" s="476">
        <f t="shared" si="305"/>
        <v>0</v>
      </c>
      <c r="S324" s="476">
        <f t="shared" si="305"/>
        <v>0</v>
      </c>
      <c r="T324" s="476">
        <f t="shared" si="305"/>
        <v>0</v>
      </c>
      <c r="U324" s="476">
        <f t="shared" si="305"/>
        <v>0</v>
      </c>
      <c r="V324" s="476">
        <f t="shared" si="305"/>
        <v>0</v>
      </c>
      <c r="W324" s="476">
        <f t="shared" si="305"/>
        <v>0</v>
      </c>
      <c r="X324" s="476">
        <f t="shared" si="305"/>
        <v>0</v>
      </c>
      <c r="Y324" s="476">
        <f t="shared" si="305"/>
        <v>206.8</v>
      </c>
      <c r="Z324" s="476">
        <f t="shared" si="305"/>
        <v>377.12</v>
      </c>
      <c r="AA324" s="476">
        <f t="shared" si="305"/>
        <v>415.93</v>
      </c>
      <c r="AB324" s="476">
        <f t="shared" si="305"/>
        <v>373.73</v>
      </c>
      <c r="AC324" s="476">
        <f t="shared" si="305"/>
        <v>416.2</v>
      </c>
      <c r="AD324" s="476">
        <f t="shared" si="305"/>
        <v>385.52</v>
      </c>
      <c r="AE324" s="476">
        <f t="shared" si="305"/>
        <v>411.18</v>
      </c>
      <c r="AF324" s="476">
        <f t="shared" si="305"/>
        <v>406.7</v>
      </c>
      <c r="AG324" s="476">
        <f t="shared" si="305"/>
        <v>337.77</v>
      </c>
      <c r="AH324" s="476">
        <f t="shared" si="305"/>
        <v>421.56</v>
      </c>
      <c r="AI324" s="476">
        <f t="shared" si="305"/>
        <v>457.12</v>
      </c>
      <c r="AJ324" s="476">
        <f t="shared" si="305"/>
        <v>453.67</v>
      </c>
      <c r="AK324" s="476">
        <f t="shared" si="305"/>
        <v>451.53</v>
      </c>
      <c r="AL324" s="476">
        <f t="shared" si="305"/>
        <v>443.78</v>
      </c>
      <c r="AM324" s="476">
        <f t="shared" si="305"/>
        <v>397.3</v>
      </c>
      <c r="AN324" s="476">
        <f t="shared" si="305"/>
        <v>446.33</v>
      </c>
      <c r="AO324" s="476">
        <f t="shared" si="305"/>
        <v>410.89</v>
      </c>
      <c r="AP324" s="476">
        <f t="shared" si="305"/>
        <v>384.38</v>
      </c>
      <c r="AQ324" s="476">
        <f t="shared" si="305"/>
        <v>299.52</v>
      </c>
      <c r="AR324" s="476">
        <f t="shared" si="305"/>
        <v>0</v>
      </c>
      <c r="AS324" s="476">
        <f t="shared" si="305"/>
        <v>0</v>
      </c>
      <c r="AT324" s="476">
        <f t="shared" si="305"/>
        <v>0</v>
      </c>
      <c r="AU324" s="476">
        <f t="shared" si="305"/>
        <v>25.81</v>
      </c>
      <c r="AV324" s="476">
        <f t="shared" si="305"/>
        <v>148.62</v>
      </c>
      <c r="AW324" s="476">
        <f t="shared" si="305"/>
        <v>115.48</v>
      </c>
      <c r="AX324" s="476">
        <f t="shared" si="305"/>
        <v>130.91999999999999</v>
      </c>
      <c r="AY324" s="476">
        <f t="shared" si="305"/>
        <v>168.5</v>
      </c>
      <c r="AZ324" s="476">
        <f t="shared" si="305"/>
        <v>251.02</v>
      </c>
      <c r="BA324" s="476">
        <f t="shared" si="305"/>
        <v>100.78</v>
      </c>
      <c r="BB324" s="476">
        <f t="shared" si="305"/>
        <v>0</v>
      </c>
      <c r="BC324" s="476">
        <f t="shared" si="305"/>
        <v>0</v>
      </c>
      <c r="BD324" s="476">
        <f t="shared" si="305"/>
        <v>0</v>
      </c>
      <c r="BE324" s="476">
        <f t="shared" si="305"/>
        <v>0</v>
      </c>
      <c r="BF324" s="476">
        <f t="shared" si="305"/>
        <v>0</v>
      </c>
      <c r="BG324" s="476">
        <f t="shared" si="305"/>
        <v>0</v>
      </c>
      <c r="BH324" s="476">
        <f t="shared" si="305"/>
        <v>0</v>
      </c>
      <c r="BI324" s="476">
        <f t="shared" si="305"/>
        <v>0</v>
      </c>
      <c r="BJ324" s="476">
        <f t="shared" si="305"/>
        <v>0</v>
      </c>
      <c r="BK324" s="476">
        <f t="shared" si="305"/>
        <v>0</v>
      </c>
      <c r="BL324" s="476">
        <f t="shared" si="305"/>
        <v>0</v>
      </c>
      <c r="BM324" s="476">
        <f t="shared" si="305"/>
        <v>0</v>
      </c>
      <c r="BN324" s="476">
        <f t="shared" si="305"/>
        <v>0</v>
      </c>
      <c r="BO324" s="476">
        <f t="shared" si="305"/>
        <v>0</v>
      </c>
      <c r="BP324" s="476">
        <f t="shared" si="305"/>
        <v>0</v>
      </c>
      <c r="BQ324" s="476">
        <f t="shared" si="304"/>
        <v>0</v>
      </c>
      <c r="BR324" s="476">
        <f t="shared" si="304"/>
        <v>0</v>
      </c>
      <c r="BS324" s="476">
        <f t="shared" si="304"/>
        <v>0</v>
      </c>
      <c r="BT324" s="476">
        <f t="shared" si="304"/>
        <v>0</v>
      </c>
      <c r="BU324" s="476">
        <f t="shared" si="304"/>
        <v>0</v>
      </c>
      <c r="BV324" s="476">
        <f t="shared" si="304"/>
        <v>0</v>
      </c>
      <c r="BW324" s="476">
        <f t="shared" si="304"/>
        <v>0</v>
      </c>
      <c r="BX324" s="476">
        <f t="shared" si="304"/>
        <v>0</v>
      </c>
      <c r="BY324" s="476">
        <f t="shared" si="304"/>
        <v>0</v>
      </c>
      <c r="BZ324" s="476">
        <f t="shared" si="304"/>
        <v>0</v>
      </c>
      <c r="CA324" s="476">
        <f t="shared" si="304"/>
        <v>0</v>
      </c>
      <c r="CB324" s="476">
        <f t="shared" si="304"/>
        <v>0</v>
      </c>
      <c r="CC324" s="476">
        <f t="shared" si="304"/>
        <v>0</v>
      </c>
      <c r="CD324" s="476">
        <f t="shared" si="304"/>
        <v>0</v>
      </c>
      <c r="CE324" s="476">
        <f t="shared" si="304"/>
        <v>0</v>
      </c>
      <c r="CF324" s="476">
        <f t="shared" si="304"/>
        <v>0</v>
      </c>
      <c r="CG324" s="476">
        <f t="shared" si="304"/>
        <v>0</v>
      </c>
      <c r="CH324" s="476">
        <f t="shared" si="304"/>
        <v>0</v>
      </c>
      <c r="CI324" s="476">
        <f t="shared" si="304"/>
        <v>0</v>
      </c>
      <c r="CJ324" s="476">
        <f t="shared" si="304"/>
        <v>0</v>
      </c>
      <c r="CK324" s="476">
        <f t="shared" si="304"/>
        <v>0</v>
      </c>
      <c r="CL324" s="476">
        <f t="shared" si="304"/>
        <v>0</v>
      </c>
      <c r="CM324" s="476">
        <f t="shared" si="304"/>
        <v>0</v>
      </c>
      <c r="CN324" s="476">
        <f t="shared" si="304"/>
        <v>0</v>
      </c>
      <c r="CO324" s="476">
        <f t="shared" si="304"/>
        <v>0</v>
      </c>
      <c r="CP324" s="476">
        <f t="shared" si="304"/>
        <v>0</v>
      </c>
      <c r="CQ324" s="476">
        <f t="shared" si="304"/>
        <v>0</v>
      </c>
      <c r="CR324" s="476">
        <f t="shared" si="304"/>
        <v>0</v>
      </c>
      <c r="CS324" s="476">
        <f t="shared" si="304"/>
        <v>0</v>
      </c>
      <c r="CT324" s="476">
        <f t="shared" si="304"/>
        <v>0</v>
      </c>
      <c r="CU324" s="476">
        <f t="shared" si="304"/>
        <v>0</v>
      </c>
      <c r="CV324" s="476">
        <f t="shared" si="304"/>
        <v>0</v>
      </c>
      <c r="CW324" s="476">
        <f t="shared" si="304"/>
        <v>0</v>
      </c>
      <c r="CX324" s="476">
        <f t="shared" si="304"/>
        <v>0</v>
      </c>
      <c r="CY324" s="476">
        <f t="shared" si="304"/>
        <v>0</v>
      </c>
      <c r="CZ324" s="476">
        <f t="shared" si="304"/>
        <v>0</v>
      </c>
      <c r="DA324" s="476">
        <f t="shared" si="304"/>
        <v>0</v>
      </c>
      <c r="DB324" s="476">
        <f t="shared" si="304"/>
        <v>0</v>
      </c>
      <c r="DC324" s="476">
        <f t="shared" si="304"/>
        <v>0</v>
      </c>
      <c r="DD324" s="476">
        <f t="shared" si="304"/>
        <v>0</v>
      </c>
      <c r="DE324" s="476">
        <f t="shared" si="304"/>
        <v>0</v>
      </c>
      <c r="DF324" s="476">
        <f t="shared" si="304"/>
        <v>0</v>
      </c>
      <c r="DG324" s="476">
        <f t="shared" si="304"/>
        <v>0</v>
      </c>
      <c r="DH324" s="476">
        <f t="shared" si="304"/>
        <v>0</v>
      </c>
      <c r="DI324" s="476">
        <f t="shared" si="304"/>
        <v>0</v>
      </c>
      <c r="DJ324" s="476">
        <f t="shared" si="304"/>
        <v>0</v>
      </c>
      <c r="DK324" s="476">
        <f t="shared" si="304"/>
        <v>0</v>
      </c>
      <c r="DL324" s="476">
        <f t="shared" si="304"/>
        <v>0</v>
      </c>
      <c r="DM324" s="476">
        <f t="shared" si="304"/>
        <v>0</v>
      </c>
      <c r="DN324" s="476">
        <f t="shared" si="304"/>
        <v>0</v>
      </c>
      <c r="DO324" s="476">
        <f t="shared" si="304"/>
        <v>0</v>
      </c>
      <c r="DP324" s="476">
        <f t="shared" si="304"/>
        <v>0</v>
      </c>
      <c r="DQ324" s="476">
        <f t="shared" si="304"/>
        <v>0</v>
      </c>
      <c r="DR324" s="476">
        <f t="shared" si="304"/>
        <v>0</v>
      </c>
      <c r="DS324" s="476">
        <f t="shared" si="304"/>
        <v>0</v>
      </c>
      <c r="DT324" s="476">
        <f t="shared" si="304"/>
        <v>0</v>
      </c>
      <c r="DU324" s="476">
        <f t="shared" si="304"/>
        <v>0</v>
      </c>
      <c r="DV324" s="476">
        <f t="shared" si="304"/>
        <v>0</v>
      </c>
      <c r="DW324" s="476">
        <f t="shared" si="304"/>
        <v>0</v>
      </c>
      <c r="DX324" s="476">
        <f t="shared" si="304"/>
        <v>0</v>
      </c>
      <c r="DY324" s="476">
        <f t="shared" si="304"/>
        <v>0</v>
      </c>
      <c r="DZ324" s="476">
        <f t="shared" si="304"/>
        <v>0</v>
      </c>
      <c r="EA324" s="476">
        <f t="shared" si="304"/>
        <v>0</v>
      </c>
      <c r="EB324" s="476">
        <f t="shared" si="307"/>
        <v>0</v>
      </c>
      <c r="EC324" s="476">
        <f t="shared" si="307"/>
        <v>0</v>
      </c>
      <c r="ED324" s="476">
        <f t="shared" si="307"/>
        <v>0</v>
      </c>
      <c r="EE324" s="476">
        <f t="shared" si="307"/>
        <v>0</v>
      </c>
      <c r="EF324" s="476">
        <f t="shared" si="307"/>
        <v>0</v>
      </c>
      <c r="EG324" s="476">
        <f t="shared" si="307"/>
        <v>0</v>
      </c>
      <c r="EH324" s="476">
        <f t="shared" si="307"/>
        <v>0</v>
      </c>
      <c r="EI324" s="476">
        <f t="shared" si="307"/>
        <v>0</v>
      </c>
      <c r="EJ324" s="476">
        <f t="shared" si="307"/>
        <v>0</v>
      </c>
      <c r="EK324" s="476">
        <f t="shared" si="307"/>
        <v>0</v>
      </c>
      <c r="EL324" s="476">
        <f t="shared" si="307"/>
        <v>0</v>
      </c>
      <c r="EM324" s="476">
        <f t="shared" si="307"/>
        <v>0</v>
      </c>
      <c r="EN324" s="476">
        <f t="shared" si="307"/>
        <v>0</v>
      </c>
      <c r="EO324" s="476">
        <f t="shared" si="307"/>
        <v>0</v>
      </c>
      <c r="EP324" s="476">
        <f t="shared" si="307"/>
        <v>0</v>
      </c>
      <c r="EQ324" s="476">
        <f t="shared" si="307"/>
        <v>0</v>
      </c>
      <c r="ER324" s="476">
        <f t="shared" si="307"/>
        <v>0</v>
      </c>
      <c r="ES324" s="476">
        <f t="shared" si="307"/>
        <v>0</v>
      </c>
      <c r="ET324" s="476">
        <f t="shared" si="307"/>
        <v>0</v>
      </c>
      <c r="EU324" s="476">
        <f t="shared" si="307"/>
        <v>0</v>
      </c>
      <c r="EV324" s="476">
        <f t="shared" si="307"/>
        <v>0</v>
      </c>
      <c r="EW324" s="476">
        <f t="shared" si="307"/>
        <v>0</v>
      </c>
      <c r="EX324" s="476">
        <f t="shared" si="307"/>
        <v>0</v>
      </c>
      <c r="EY324" s="476">
        <f t="shared" si="307"/>
        <v>0</v>
      </c>
      <c r="EZ324" s="476">
        <f t="shared" si="307"/>
        <v>0</v>
      </c>
      <c r="FA324" s="476">
        <f t="shared" si="307"/>
        <v>0</v>
      </c>
      <c r="FB324" s="476">
        <f t="shared" si="307"/>
        <v>0</v>
      </c>
      <c r="FC324" s="476">
        <f t="shared" si="307"/>
        <v>0</v>
      </c>
      <c r="FD324" s="476">
        <f t="shared" si="307"/>
        <v>0</v>
      </c>
      <c r="FE324" s="476">
        <f t="shared" si="307"/>
        <v>0</v>
      </c>
      <c r="FF324" s="476">
        <f t="shared" si="307"/>
        <v>0</v>
      </c>
      <c r="FG324" s="476">
        <f t="shared" si="307"/>
        <v>0</v>
      </c>
      <c r="FH324" s="476">
        <f t="shared" si="307"/>
        <v>0</v>
      </c>
      <c r="FI324" s="476">
        <f t="shared" si="307"/>
        <v>0</v>
      </c>
      <c r="FJ324" s="476">
        <f t="shared" si="307"/>
        <v>0</v>
      </c>
      <c r="FK324" s="476">
        <f t="shared" si="307"/>
        <v>0</v>
      </c>
      <c r="FL324" s="476">
        <f t="shared" si="307"/>
        <v>0</v>
      </c>
      <c r="FM324" s="476">
        <f t="shared" si="307"/>
        <v>0</v>
      </c>
      <c r="FN324" s="476">
        <f t="shared" si="307"/>
        <v>0</v>
      </c>
      <c r="FO324" s="476">
        <f t="shared" si="307"/>
        <v>0</v>
      </c>
      <c r="FP324" s="476">
        <f t="shared" si="307"/>
        <v>0</v>
      </c>
      <c r="FQ324" s="476">
        <f t="shared" si="307"/>
        <v>0</v>
      </c>
      <c r="FR324" s="476">
        <f t="shared" si="307"/>
        <v>0</v>
      </c>
      <c r="FS324" s="476">
        <f t="shared" si="307"/>
        <v>0</v>
      </c>
      <c r="FT324" s="476">
        <f t="shared" si="307"/>
        <v>0</v>
      </c>
      <c r="FU324" s="476">
        <f t="shared" si="307"/>
        <v>0</v>
      </c>
      <c r="FV324" s="476">
        <f t="shared" si="307"/>
        <v>0</v>
      </c>
      <c r="FW324" s="476">
        <f t="shared" si="307"/>
        <v>0</v>
      </c>
      <c r="FX324" s="476">
        <f t="shared" si="307"/>
        <v>0</v>
      </c>
      <c r="FY324" s="476">
        <f t="shared" si="307"/>
        <v>0</v>
      </c>
      <c r="FZ324" s="476">
        <f t="shared" si="307"/>
        <v>0</v>
      </c>
      <c r="GA324" s="476">
        <f t="shared" si="307"/>
        <v>0</v>
      </c>
      <c r="GB324" s="476">
        <f t="shared" si="307"/>
        <v>0</v>
      </c>
    </row>
    <row r="325" spans="3:184" x14ac:dyDescent="0.35">
      <c r="C325" s="472">
        <f>'QUALIFIED ENGINES'!D64</f>
        <v>91530</v>
      </c>
      <c r="D325" s="476">
        <f t="shared" si="285"/>
        <v>0</v>
      </c>
      <c r="E325" s="476">
        <f t="shared" si="305"/>
        <v>0</v>
      </c>
      <c r="F325" s="476">
        <f t="shared" si="305"/>
        <v>0</v>
      </c>
      <c r="G325" s="476">
        <f t="shared" si="305"/>
        <v>0</v>
      </c>
      <c r="H325" s="476">
        <f t="shared" si="305"/>
        <v>0</v>
      </c>
      <c r="I325" s="476">
        <f t="shared" si="305"/>
        <v>0</v>
      </c>
      <c r="J325" s="476">
        <f t="shared" si="305"/>
        <v>0</v>
      </c>
      <c r="K325" s="476">
        <f t="shared" si="305"/>
        <v>0</v>
      </c>
      <c r="L325" s="476">
        <f t="shared" si="305"/>
        <v>0</v>
      </c>
      <c r="M325" s="476">
        <f t="shared" si="305"/>
        <v>0</v>
      </c>
      <c r="N325" s="476">
        <f t="shared" si="305"/>
        <v>0</v>
      </c>
      <c r="O325" s="476">
        <f t="shared" si="305"/>
        <v>0</v>
      </c>
      <c r="P325" s="476">
        <f t="shared" si="305"/>
        <v>0</v>
      </c>
      <c r="Q325" s="476">
        <f t="shared" si="305"/>
        <v>0</v>
      </c>
      <c r="R325" s="476">
        <f t="shared" si="305"/>
        <v>0</v>
      </c>
      <c r="S325" s="476">
        <f t="shared" si="305"/>
        <v>0</v>
      </c>
      <c r="T325" s="476">
        <f t="shared" si="305"/>
        <v>0</v>
      </c>
      <c r="U325" s="476">
        <f t="shared" si="305"/>
        <v>0</v>
      </c>
      <c r="V325" s="476">
        <f t="shared" si="305"/>
        <v>0</v>
      </c>
      <c r="W325" s="476">
        <f t="shared" si="305"/>
        <v>0</v>
      </c>
      <c r="X325" s="476">
        <f t="shared" si="305"/>
        <v>0</v>
      </c>
      <c r="Y325" s="476">
        <f t="shared" si="305"/>
        <v>206.8</v>
      </c>
      <c r="Z325" s="476">
        <f t="shared" si="305"/>
        <v>377.12</v>
      </c>
      <c r="AA325" s="476">
        <f t="shared" si="305"/>
        <v>415.93</v>
      </c>
      <c r="AB325" s="476">
        <f t="shared" si="305"/>
        <v>373.73</v>
      </c>
      <c r="AC325" s="476">
        <f t="shared" si="305"/>
        <v>416.2</v>
      </c>
      <c r="AD325" s="476">
        <f t="shared" si="305"/>
        <v>385.52</v>
      </c>
      <c r="AE325" s="476">
        <f t="shared" si="305"/>
        <v>411.18</v>
      </c>
      <c r="AF325" s="476">
        <f t="shared" si="305"/>
        <v>406.7</v>
      </c>
      <c r="AG325" s="476">
        <f t="shared" si="305"/>
        <v>337.77</v>
      </c>
      <c r="AH325" s="476">
        <f t="shared" si="305"/>
        <v>421.56</v>
      </c>
      <c r="AI325" s="476">
        <f t="shared" si="305"/>
        <v>457.12</v>
      </c>
      <c r="AJ325" s="476">
        <f t="shared" si="305"/>
        <v>453.67</v>
      </c>
      <c r="AK325" s="476">
        <f t="shared" si="305"/>
        <v>451.53</v>
      </c>
      <c r="AL325" s="476">
        <f t="shared" si="305"/>
        <v>443.78</v>
      </c>
      <c r="AM325" s="476">
        <f t="shared" si="305"/>
        <v>397.3</v>
      </c>
      <c r="AN325" s="476">
        <f t="shared" si="305"/>
        <v>446.33</v>
      </c>
      <c r="AO325" s="476">
        <f t="shared" si="305"/>
        <v>410.89</v>
      </c>
      <c r="AP325" s="476">
        <f t="shared" si="305"/>
        <v>384.38</v>
      </c>
      <c r="AQ325" s="476">
        <f t="shared" si="305"/>
        <v>299.52</v>
      </c>
      <c r="AR325" s="476">
        <f t="shared" si="305"/>
        <v>0</v>
      </c>
      <c r="AS325" s="476">
        <f t="shared" si="305"/>
        <v>0</v>
      </c>
      <c r="AT325" s="476">
        <f t="shared" si="305"/>
        <v>0</v>
      </c>
      <c r="AU325" s="476">
        <f t="shared" si="305"/>
        <v>25.81</v>
      </c>
      <c r="AV325" s="476">
        <f t="shared" si="305"/>
        <v>148.62</v>
      </c>
      <c r="AW325" s="476">
        <f t="shared" si="305"/>
        <v>115.48</v>
      </c>
      <c r="AX325" s="476">
        <f t="shared" si="305"/>
        <v>130.91999999999999</v>
      </c>
      <c r="AY325" s="476">
        <f t="shared" si="305"/>
        <v>168.5</v>
      </c>
      <c r="AZ325" s="476">
        <f t="shared" si="305"/>
        <v>251.02</v>
      </c>
      <c r="BA325" s="476">
        <f t="shared" si="305"/>
        <v>100.78</v>
      </c>
      <c r="BB325" s="476">
        <f t="shared" si="305"/>
        <v>0</v>
      </c>
      <c r="BC325" s="476">
        <f t="shared" si="305"/>
        <v>0</v>
      </c>
      <c r="BD325" s="476">
        <f t="shared" si="305"/>
        <v>0</v>
      </c>
      <c r="BE325" s="476">
        <f t="shared" si="305"/>
        <v>0</v>
      </c>
      <c r="BF325" s="476">
        <f t="shared" si="305"/>
        <v>0</v>
      </c>
      <c r="BG325" s="476">
        <f t="shared" si="305"/>
        <v>0</v>
      </c>
      <c r="BH325" s="476">
        <f t="shared" si="305"/>
        <v>0</v>
      </c>
      <c r="BI325" s="476">
        <f t="shared" si="305"/>
        <v>0</v>
      </c>
      <c r="BJ325" s="476">
        <f t="shared" si="305"/>
        <v>265.49</v>
      </c>
      <c r="BK325" s="476">
        <f t="shared" si="305"/>
        <v>392.15</v>
      </c>
      <c r="BL325" s="476">
        <f t="shared" si="305"/>
        <v>393.78</v>
      </c>
      <c r="BM325" s="476">
        <f t="shared" si="305"/>
        <v>356.5</v>
      </c>
      <c r="BN325" s="476">
        <f t="shared" si="305"/>
        <v>331.25</v>
      </c>
      <c r="BO325" s="476">
        <f t="shared" si="305"/>
        <v>318.45999999999998</v>
      </c>
      <c r="BP325" s="476">
        <f t="shared" ref="BP325:EA328" si="308">BP63-BP194</f>
        <v>353.64</v>
      </c>
      <c r="BQ325" s="476">
        <f t="shared" si="308"/>
        <v>272.51</v>
      </c>
      <c r="BR325" s="476">
        <f t="shared" si="308"/>
        <v>228.12</v>
      </c>
      <c r="BS325" s="476">
        <f t="shared" si="308"/>
        <v>0</v>
      </c>
      <c r="BT325" s="476">
        <f t="shared" si="308"/>
        <v>0</v>
      </c>
      <c r="BU325" s="476">
        <f t="shared" si="308"/>
        <v>0</v>
      </c>
      <c r="BV325" s="476">
        <f t="shared" si="308"/>
        <v>0</v>
      </c>
      <c r="BW325" s="476">
        <f t="shared" si="308"/>
        <v>0</v>
      </c>
      <c r="BX325" s="476">
        <f t="shared" si="308"/>
        <v>0</v>
      </c>
      <c r="BY325" s="476">
        <f t="shared" si="308"/>
        <v>0</v>
      </c>
      <c r="BZ325" s="476">
        <f t="shared" si="308"/>
        <v>0</v>
      </c>
      <c r="CA325" s="476">
        <f t="shared" si="308"/>
        <v>0</v>
      </c>
      <c r="CB325" s="476">
        <f t="shared" si="308"/>
        <v>0</v>
      </c>
      <c r="CC325" s="476">
        <f t="shared" si="308"/>
        <v>0</v>
      </c>
      <c r="CD325" s="476">
        <f t="shared" si="308"/>
        <v>0</v>
      </c>
      <c r="CE325" s="476">
        <f t="shared" si="308"/>
        <v>0</v>
      </c>
      <c r="CF325" s="476">
        <f t="shared" si="308"/>
        <v>0</v>
      </c>
      <c r="CG325" s="476">
        <f t="shared" si="308"/>
        <v>0</v>
      </c>
      <c r="CH325" s="476">
        <f t="shared" si="308"/>
        <v>0</v>
      </c>
      <c r="CI325" s="476">
        <f t="shared" si="308"/>
        <v>0</v>
      </c>
      <c r="CJ325" s="476">
        <f t="shared" si="308"/>
        <v>0</v>
      </c>
      <c r="CK325" s="476">
        <f t="shared" si="308"/>
        <v>0</v>
      </c>
      <c r="CL325" s="476">
        <f t="shared" si="308"/>
        <v>0</v>
      </c>
      <c r="CM325" s="476">
        <f t="shared" si="308"/>
        <v>0</v>
      </c>
      <c r="CN325" s="476">
        <f t="shared" si="308"/>
        <v>0</v>
      </c>
      <c r="CO325" s="476">
        <f t="shared" si="308"/>
        <v>0</v>
      </c>
      <c r="CP325" s="476">
        <f t="shared" si="308"/>
        <v>0</v>
      </c>
      <c r="CQ325" s="476">
        <f t="shared" si="308"/>
        <v>0</v>
      </c>
      <c r="CR325" s="476">
        <f t="shared" si="308"/>
        <v>0</v>
      </c>
      <c r="CS325" s="476">
        <f t="shared" si="308"/>
        <v>0</v>
      </c>
      <c r="CT325" s="476">
        <f t="shared" si="308"/>
        <v>0</v>
      </c>
      <c r="CU325" s="476">
        <f t="shared" si="308"/>
        <v>0</v>
      </c>
      <c r="CV325" s="476">
        <f t="shared" si="308"/>
        <v>0</v>
      </c>
      <c r="CW325" s="476">
        <f t="shared" si="308"/>
        <v>0</v>
      </c>
      <c r="CX325" s="476">
        <f t="shared" si="308"/>
        <v>0</v>
      </c>
      <c r="CY325" s="476">
        <f t="shared" si="308"/>
        <v>0</v>
      </c>
      <c r="CZ325" s="476">
        <f t="shared" si="308"/>
        <v>0</v>
      </c>
      <c r="DA325" s="476">
        <f t="shared" si="308"/>
        <v>0</v>
      </c>
      <c r="DB325" s="476">
        <f t="shared" si="308"/>
        <v>0</v>
      </c>
      <c r="DC325" s="476">
        <f t="shared" si="308"/>
        <v>0</v>
      </c>
      <c r="DD325" s="476">
        <f t="shared" si="308"/>
        <v>0</v>
      </c>
      <c r="DE325" s="476">
        <f t="shared" si="308"/>
        <v>0</v>
      </c>
      <c r="DF325" s="476">
        <f t="shared" si="308"/>
        <v>0</v>
      </c>
      <c r="DG325" s="476">
        <f t="shared" si="308"/>
        <v>0</v>
      </c>
      <c r="DH325" s="476">
        <f t="shared" si="308"/>
        <v>0</v>
      </c>
      <c r="DI325" s="476">
        <f t="shared" si="308"/>
        <v>0</v>
      </c>
      <c r="DJ325" s="476">
        <f t="shared" si="308"/>
        <v>0</v>
      </c>
      <c r="DK325" s="476">
        <f t="shared" si="308"/>
        <v>0</v>
      </c>
      <c r="DL325" s="476">
        <f t="shared" si="308"/>
        <v>0</v>
      </c>
      <c r="DM325" s="476">
        <f t="shared" si="308"/>
        <v>0</v>
      </c>
      <c r="DN325" s="476">
        <f t="shared" si="308"/>
        <v>0</v>
      </c>
      <c r="DO325" s="476">
        <f t="shared" si="308"/>
        <v>0</v>
      </c>
      <c r="DP325" s="476">
        <f t="shared" si="308"/>
        <v>0</v>
      </c>
      <c r="DQ325" s="476">
        <f t="shared" si="308"/>
        <v>0</v>
      </c>
      <c r="DR325" s="476">
        <f t="shared" si="308"/>
        <v>0</v>
      </c>
      <c r="DS325" s="476">
        <f t="shared" si="308"/>
        <v>0</v>
      </c>
      <c r="DT325" s="476">
        <f t="shared" si="308"/>
        <v>0</v>
      </c>
      <c r="DU325" s="476">
        <f t="shared" si="308"/>
        <v>0</v>
      </c>
      <c r="DV325" s="476">
        <f t="shared" si="308"/>
        <v>0</v>
      </c>
      <c r="DW325" s="476">
        <f t="shared" si="308"/>
        <v>0</v>
      </c>
      <c r="DX325" s="476">
        <f t="shared" si="308"/>
        <v>0</v>
      </c>
      <c r="DY325" s="476">
        <f t="shared" si="308"/>
        <v>0</v>
      </c>
      <c r="DZ325" s="476">
        <f t="shared" si="308"/>
        <v>0</v>
      </c>
      <c r="EA325" s="476">
        <f t="shared" si="308"/>
        <v>0</v>
      </c>
      <c r="EB325" s="476">
        <f t="shared" si="307"/>
        <v>0</v>
      </c>
      <c r="EC325" s="476">
        <f t="shared" si="307"/>
        <v>0</v>
      </c>
      <c r="ED325" s="476">
        <f t="shared" si="307"/>
        <v>0</v>
      </c>
      <c r="EE325" s="476">
        <f t="shared" si="307"/>
        <v>0</v>
      </c>
      <c r="EF325" s="476">
        <f t="shared" si="307"/>
        <v>0</v>
      </c>
      <c r="EG325" s="476">
        <f t="shared" si="307"/>
        <v>0</v>
      </c>
      <c r="EH325" s="476">
        <f t="shared" si="307"/>
        <v>0</v>
      </c>
      <c r="EI325" s="476">
        <f t="shared" si="307"/>
        <v>0</v>
      </c>
      <c r="EJ325" s="476">
        <f t="shared" si="307"/>
        <v>0</v>
      </c>
      <c r="EK325" s="476">
        <f t="shared" si="307"/>
        <v>0</v>
      </c>
      <c r="EL325" s="476">
        <f t="shared" si="307"/>
        <v>0</v>
      </c>
      <c r="EM325" s="476">
        <f t="shared" si="307"/>
        <v>0</v>
      </c>
      <c r="EN325" s="476">
        <f t="shared" si="307"/>
        <v>0</v>
      </c>
      <c r="EO325" s="476">
        <f t="shared" si="307"/>
        <v>0</v>
      </c>
      <c r="EP325" s="476">
        <f t="shared" si="307"/>
        <v>0</v>
      </c>
      <c r="EQ325" s="476">
        <f t="shared" si="307"/>
        <v>0</v>
      </c>
      <c r="ER325" s="476">
        <f t="shared" si="307"/>
        <v>0</v>
      </c>
      <c r="ES325" s="476">
        <f t="shared" si="307"/>
        <v>0</v>
      </c>
      <c r="ET325" s="476">
        <f t="shared" si="307"/>
        <v>0</v>
      </c>
      <c r="EU325" s="476">
        <f t="shared" si="307"/>
        <v>0</v>
      </c>
      <c r="EV325" s="476">
        <f t="shared" si="307"/>
        <v>0</v>
      </c>
      <c r="EW325" s="476">
        <f t="shared" si="307"/>
        <v>0</v>
      </c>
      <c r="EX325" s="476">
        <f t="shared" si="307"/>
        <v>0</v>
      </c>
      <c r="EY325" s="476">
        <f t="shared" si="307"/>
        <v>0</v>
      </c>
      <c r="EZ325" s="476">
        <f t="shared" si="307"/>
        <v>0</v>
      </c>
      <c r="FA325" s="476">
        <f t="shared" si="307"/>
        <v>0</v>
      </c>
      <c r="FB325" s="476">
        <f t="shared" si="307"/>
        <v>0</v>
      </c>
      <c r="FC325" s="476">
        <f t="shared" si="307"/>
        <v>0</v>
      </c>
      <c r="FD325" s="476">
        <f t="shared" si="307"/>
        <v>0</v>
      </c>
      <c r="FE325" s="476">
        <f t="shared" si="307"/>
        <v>0</v>
      </c>
      <c r="FF325" s="476">
        <f t="shared" si="307"/>
        <v>0</v>
      </c>
      <c r="FG325" s="476">
        <f t="shared" si="307"/>
        <v>0</v>
      </c>
      <c r="FH325" s="476">
        <f t="shared" si="307"/>
        <v>0</v>
      </c>
      <c r="FI325" s="476">
        <f t="shared" si="307"/>
        <v>0</v>
      </c>
      <c r="FJ325" s="476">
        <f t="shared" si="307"/>
        <v>0</v>
      </c>
      <c r="FK325" s="476">
        <f t="shared" si="307"/>
        <v>0</v>
      </c>
      <c r="FL325" s="476">
        <f t="shared" si="307"/>
        <v>0</v>
      </c>
      <c r="FM325" s="476">
        <f t="shared" si="307"/>
        <v>0</v>
      </c>
      <c r="FN325" s="476">
        <f t="shared" si="307"/>
        <v>0</v>
      </c>
      <c r="FO325" s="476">
        <f t="shared" si="307"/>
        <v>0</v>
      </c>
      <c r="FP325" s="476">
        <f t="shared" si="307"/>
        <v>0</v>
      </c>
      <c r="FQ325" s="476">
        <f t="shared" si="307"/>
        <v>0</v>
      </c>
      <c r="FR325" s="476">
        <f t="shared" si="307"/>
        <v>0</v>
      </c>
      <c r="FS325" s="476">
        <f t="shared" si="307"/>
        <v>0</v>
      </c>
      <c r="FT325" s="476">
        <f t="shared" si="307"/>
        <v>0</v>
      </c>
      <c r="FU325" s="476">
        <f t="shared" si="307"/>
        <v>0</v>
      </c>
      <c r="FV325" s="476">
        <f t="shared" si="307"/>
        <v>0</v>
      </c>
      <c r="FW325" s="476">
        <f t="shared" si="307"/>
        <v>0</v>
      </c>
      <c r="FX325" s="476">
        <f t="shared" si="307"/>
        <v>0</v>
      </c>
      <c r="FY325" s="476">
        <f t="shared" si="307"/>
        <v>0</v>
      </c>
      <c r="FZ325" s="476">
        <f t="shared" si="307"/>
        <v>0</v>
      </c>
      <c r="GA325" s="476">
        <f t="shared" si="307"/>
        <v>0</v>
      </c>
      <c r="GB325" s="476">
        <f t="shared" si="307"/>
        <v>0</v>
      </c>
    </row>
    <row r="326" spans="3:184" x14ac:dyDescent="0.35">
      <c r="C326" s="472">
        <f>'QUALIFIED ENGINES'!D65</f>
        <v>91535</v>
      </c>
      <c r="D326" s="476">
        <f t="shared" si="285"/>
        <v>0</v>
      </c>
      <c r="E326" s="476">
        <f t="shared" ref="E326:BP329" si="309">E64-E195</f>
        <v>0</v>
      </c>
      <c r="F326" s="476">
        <f t="shared" si="309"/>
        <v>0</v>
      </c>
      <c r="G326" s="476">
        <f t="shared" si="309"/>
        <v>0</v>
      </c>
      <c r="H326" s="476">
        <f t="shared" si="309"/>
        <v>0</v>
      </c>
      <c r="I326" s="476">
        <f t="shared" si="309"/>
        <v>0</v>
      </c>
      <c r="J326" s="476">
        <f t="shared" si="309"/>
        <v>0</v>
      </c>
      <c r="K326" s="476">
        <f t="shared" si="309"/>
        <v>0</v>
      </c>
      <c r="L326" s="476">
        <f t="shared" si="309"/>
        <v>0</v>
      </c>
      <c r="M326" s="476">
        <f t="shared" si="309"/>
        <v>0</v>
      </c>
      <c r="N326" s="476">
        <f t="shared" si="309"/>
        <v>0</v>
      </c>
      <c r="O326" s="476">
        <f t="shared" si="309"/>
        <v>0</v>
      </c>
      <c r="P326" s="476">
        <f t="shared" si="309"/>
        <v>0</v>
      </c>
      <c r="Q326" s="476">
        <f t="shared" si="309"/>
        <v>0</v>
      </c>
      <c r="R326" s="476">
        <f t="shared" si="309"/>
        <v>0</v>
      </c>
      <c r="S326" s="476">
        <f t="shared" si="309"/>
        <v>0</v>
      </c>
      <c r="T326" s="476">
        <f t="shared" si="309"/>
        <v>0</v>
      </c>
      <c r="U326" s="476">
        <f t="shared" si="309"/>
        <v>0</v>
      </c>
      <c r="V326" s="476">
        <f t="shared" si="309"/>
        <v>0</v>
      </c>
      <c r="W326" s="476">
        <f t="shared" si="309"/>
        <v>0</v>
      </c>
      <c r="X326" s="476">
        <f t="shared" si="309"/>
        <v>0</v>
      </c>
      <c r="Y326" s="476">
        <f t="shared" si="309"/>
        <v>206.8</v>
      </c>
      <c r="Z326" s="476">
        <f t="shared" si="309"/>
        <v>377.12</v>
      </c>
      <c r="AA326" s="476">
        <f t="shared" si="309"/>
        <v>415.93</v>
      </c>
      <c r="AB326" s="476">
        <f t="shared" si="309"/>
        <v>373.73</v>
      </c>
      <c r="AC326" s="476">
        <f t="shared" si="309"/>
        <v>416.2</v>
      </c>
      <c r="AD326" s="476">
        <f t="shared" si="309"/>
        <v>385.52</v>
      </c>
      <c r="AE326" s="476">
        <f t="shared" si="309"/>
        <v>411.18</v>
      </c>
      <c r="AF326" s="476">
        <f t="shared" si="309"/>
        <v>406.7</v>
      </c>
      <c r="AG326" s="476">
        <f t="shared" si="309"/>
        <v>337.77</v>
      </c>
      <c r="AH326" s="476">
        <f t="shared" si="309"/>
        <v>421.56</v>
      </c>
      <c r="AI326" s="476">
        <f t="shared" si="309"/>
        <v>457.12</v>
      </c>
      <c r="AJ326" s="476">
        <f t="shared" si="309"/>
        <v>453.67</v>
      </c>
      <c r="AK326" s="476">
        <f t="shared" si="309"/>
        <v>451.53</v>
      </c>
      <c r="AL326" s="476">
        <f t="shared" si="309"/>
        <v>443.78</v>
      </c>
      <c r="AM326" s="476">
        <f t="shared" si="309"/>
        <v>397.3</v>
      </c>
      <c r="AN326" s="476">
        <f t="shared" si="309"/>
        <v>446.33</v>
      </c>
      <c r="AO326" s="476">
        <f t="shared" si="309"/>
        <v>410.89</v>
      </c>
      <c r="AP326" s="476">
        <f t="shared" si="309"/>
        <v>384.38</v>
      </c>
      <c r="AQ326" s="476">
        <f t="shared" si="309"/>
        <v>299.52</v>
      </c>
      <c r="AR326" s="476">
        <f t="shared" si="309"/>
        <v>0</v>
      </c>
      <c r="AS326" s="476">
        <f t="shared" si="309"/>
        <v>0</v>
      </c>
      <c r="AT326" s="476">
        <f t="shared" si="309"/>
        <v>0</v>
      </c>
      <c r="AU326" s="476">
        <f t="shared" si="309"/>
        <v>25.81</v>
      </c>
      <c r="AV326" s="476">
        <f t="shared" si="309"/>
        <v>148.62</v>
      </c>
      <c r="AW326" s="476">
        <f t="shared" si="309"/>
        <v>115.48</v>
      </c>
      <c r="AX326" s="476">
        <f t="shared" si="309"/>
        <v>130.91999999999999</v>
      </c>
      <c r="AY326" s="476">
        <f t="shared" si="309"/>
        <v>168.5</v>
      </c>
      <c r="AZ326" s="476">
        <f t="shared" si="309"/>
        <v>251.02</v>
      </c>
      <c r="BA326" s="476">
        <f t="shared" si="309"/>
        <v>100.78</v>
      </c>
      <c r="BB326" s="476">
        <f t="shared" si="309"/>
        <v>0</v>
      </c>
      <c r="BC326" s="476">
        <f t="shared" si="309"/>
        <v>0</v>
      </c>
      <c r="BD326" s="476">
        <f t="shared" si="309"/>
        <v>0</v>
      </c>
      <c r="BE326" s="476">
        <f t="shared" si="309"/>
        <v>0</v>
      </c>
      <c r="BF326" s="476">
        <f t="shared" si="309"/>
        <v>0</v>
      </c>
      <c r="BG326" s="476">
        <f t="shared" si="309"/>
        <v>0</v>
      </c>
      <c r="BH326" s="476">
        <f t="shared" si="309"/>
        <v>0</v>
      </c>
      <c r="BI326" s="476">
        <f t="shared" si="309"/>
        <v>0</v>
      </c>
      <c r="BJ326" s="476">
        <f t="shared" si="309"/>
        <v>265.49</v>
      </c>
      <c r="BK326" s="476">
        <f t="shared" si="309"/>
        <v>392.15</v>
      </c>
      <c r="BL326" s="476">
        <f t="shared" si="309"/>
        <v>393.78</v>
      </c>
      <c r="BM326" s="476">
        <f t="shared" si="309"/>
        <v>356.5</v>
      </c>
      <c r="BN326" s="476">
        <f t="shared" si="309"/>
        <v>331.25</v>
      </c>
      <c r="BO326" s="476">
        <f t="shared" si="309"/>
        <v>318.45999999999998</v>
      </c>
      <c r="BP326" s="476">
        <f t="shared" si="309"/>
        <v>353.64</v>
      </c>
      <c r="BQ326" s="476">
        <f t="shared" si="308"/>
        <v>272.51</v>
      </c>
      <c r="BR326" s="476">
        <f t="shared" si="308"/>
        <v>333.82</v>
      </c>
      <c r="BS326" s="476">
        <f t="shared" si="308"/>
        <v>377.67</v>
      </c>
      <c r="BT326" s="476">
        <f t="shared" si="308"/>
        <v>367.27</v>
      </c>
      <c r="BU326" s="476">
        <f t="shared" si="308"/>
        <v>378.38</v>
      </c>
      <c r="BV326" s="476">
        <f t="shared" si="308"/>
        <v>375.02</v>
      </c>
      <c r="BW326" s="476">
        <f t="shared" si="308"/>
        <v>412.3</v>
      </c>
      <c r="BX326" s="476">
        <f t="shared" si="308"/>
        <v>466.75</v>
      </c>
      <c r="BY326" s="476">
        <f t="shared" si="308"/>
        <v>31.28</v>
      </c>
      <c r="BZ326" s="476">
        <f t="shared" si="308"/>
        <v>180.7</v>
      </c>
      <c r="CA326" s="476">
        <f t="shared" si="308"/>
        <v>361.25</v>
      </c>
      <c r="CB326" s="476">
        <f t="shared" si="308"/>
        <v>374.8</v>
      </c>
      <c r="CC326" s="476">
        <f t="shared" si="308"/>
        <v>390.9</v>
      </c>
      <c r="CD326" s="476">
        <f t="shared" si="308"/>
        <v>30.49</v>
      </c>
      <c r="CE326" s="476">
        <f t="shared" si="308"/>
        <v>0</v>
      </c>
      <c r="CF326" s="476">
        <f t="shared" si="308"/>
        <v>0</v>
      </c>
      <c r="CG326" s="476">
        <f t="shared" si="308"/>
        <v>0</v>
      </c>
      <c r="CH326" s="476">
        <f t="shared" si="308"/>
        <v>0</v>
      </c>
      <c r="CI326" s="476">
        <f t="shared" si="308"/>
        <v>0</v>
      </c>
      <c r="CJ326" s="476">
        <f t="shared" si="308"/>
        <v>0</v>
      </c>
      <c r="CK326" s="476">
        <f t="shared" si="308"/>
        <v>0</v>
      </c>
      <c r="CL326" s="476">
        <f t="shared" si="308"/>
        <v>0</v>
      </c>
      <c r="CM326" s="476">
        <f t="shared" si="308"/>
        <v>0</v>
      </c>
      <c r="CN326" s="476">
        <f t="shared" si="308"/>
        <v>0</v>
      </c>
      <c r="CO326" s="476">
        <f t="shared" si="308"/>
        <v>0</v>
      </c>
      <c r="CP326" s="476">
        <f t="shared" si="308"/>
        <v>0</v>
      </c>
      <c r="CQ326" s="476">
        <f t="shared" si="308"/>
        <v>0</v>
      </c>
      <c r="CR326" s="476">
        <f t="shared" si="308"/>
        <v>0</v>
      </c>
      <c r="CS326" s="476">
        <f t="shared" si="308"/>
        <v>0</v>
      </c>
      <c r="CT326" s="476">
        <f t="shared" si="308"/>
        <v>0</v>
      </c>
      <c r="CU326" s="476">
        <f t="shared" si="308"/>
        <v>0</v>
      </c>
      <c r="CV326" s="476">
        <f t="shared" si="308"/>
        <v>0</v>
      </c>
      <c r="CW326" s="476">
        <f t="shared" si="308"/>
        <v>0</v>
      </c>
      <c r="CX326" s="476">
        <f t="shared" si="308"/>
        <v>0</v>
      </c>
      <c r="CY326" s="476">
        <f t="shared" si="308"/>
        <v>0</v>
      </c>
      <c r="CZ326" s="476">
        <f t="shared" si="308"/>
        <v>0</v>
      </c>
      <c r="DA326" s="476">
        <f t="shared" si="308"/>
        <v>0</v>
      </c>
      <c r="DB326" s="476">
        <f t="shared" si="308"/>
        <v>0</v>
      </c>
      <c r="DC326" s="476">
        <f t="shared" si="308"/>
        <v>0</v>
      </c>
      <c r="DD326" s="476">
        <f t="shared" si="308"/>
        <v>0</v>
      </c>
      <c r="DE326" s="476">
        <f t="shared" si="308"/>
        <v>0</v>
      </c>
      <c r="DF326" s="476">
        <f t="shared" si="308"/>
        <v>0</v>
      </c>
      <c r="DG326" s="476">
        <f t="shared" si="308"/>
        <v>0</v>
      </c>
      <c r="DH326" s="476">
        <f t="shared" si="308"/>
        <v>0</v>
      </c>
      <c r="DI326" s="476">
        <f t="shared" si="308"/>
        <v>0</v>
      </c>
      <c r="DJ326" s="476">
        <f t="shared" si="308"/>
        <v>0</v>
      </c>
      <c r="DK326" s="476">
        <f t="shared" si="308"/>
        <v>0</v>
      </c>
      <c r="DL326" s="476">
        <f t="shared" si="308"/>
        <v>0</v>
      </c>
      <c r="DM326" s="476">
        <f t="shared" si="308"/>
        <v>0</v>
      </c>
      <c r="DN326" s="476">
        <f t="shared" si="308"/>
        <v>0</v>
      </c>
      <c r="DO326" s="476">
        <f t="shared" si="308"/>
        <v>0</v>
      </c>
      <c r="DP326" s="476">
        <f t="shared" si="308"/>
        <v>0</v>
      </c>
      <c r="DQ326" s="476">
        <f t="shared" si="308"/>
        <v>0</v>
      </c>
      <c r="DR326" s="476">
        <f t="shared" si="308"/>
        <v>0</v>
      </c>
      <c r="DS326" s="476">
        <f t="shared" si="308"/>
        <v>0</v>
      </c>
      <c r="DT326" s="476">
        <f t="shared" si="308"/>
        <v>0</v>
      </c>
      <c r="DU326" s="476">
        <f t="shared" si="308"/>
        <v>0</v>
      </c>
      <c r="DV326" s="476">
        <f t="shared" si="308"/>
        <v>0</v>
      </c>
      <c r="DW326" s="476">
        <f t="shared" si="308"/>
        <v>0</v>
      </c>
      <c r="DX326" s="476">
        <f t="shared" si="308"/>
        <v>0</v>
      </c>
      <c r="DY326" s="476">
        <f t="shared" si="308"/>
        <v>0</v>
      </c>
      <c r="DZ326" s="476">
        <f t="shared" si="308"/>
        <v>0</v>
      </c>
      <c r="EA326" s="476">
        <f t="shared" si="308"/>
        <v>0</v>
      </c>
      <c r="EB326" s="476">
        <f t="shared" si="307"/>
        <v>0</v>
      </c>
      <c r="EC326" s="476">
        <f t="shared" si="307"/>
        <v>0</v>
      </c>
      <c r="ED326" s="476">
        <f t="shared" si="307"/>
        <v>0</v>
      </c>
      <c r="EE326" s="476">
        <f t="shared" si="307"/>
        <v>0</v>
      </c>
      <c r="EF326" s="476">
        <f t="shared" si="307"/>
        <v>0</v>
      </c>
      <c r="EG326" s="476">
        <f t="shared" si="307"/>
        <v>0</v>
      </c>
      <c r="EH326" s="476">
        <f t="shared" si="307"/>
        <v>0</v>
      </c>
      <c r="EI326" s="476">
        <f t="shared" si="307"/>
        <v>0</v>
      </c>
      <c r="EJ326" s="476">
        <f t="shared" si="307"/>
        <v>0</v>
      </c>
      <c r="EK326" s="476">
        <f t="shared" si="307"/>
        <v>0</v>
      </c>
      <c r="EL326" s="476">
        <f t="shared" si="307"/>
        <v>0</v>
      </c>
      <c r="EM326" s="476">
        <f t="shared" si="307"/>
        <v>0</v>
      </c>
      <c r="EN326" s="476">
        <f t="shared" si="307"/>
        <v>0</v>
      </c>
      <c r="EO326" s="476">
        <f t="shared" si="307"/>
        <v>0</v>
      </c>
      <c r="EP326" s="476">
        <f t="shared" si="307"/>
        <v>0</v>
      </c>
      <c r="EQ326" s="476">
        <f t="shared" si="307"/>
        <v>0</v>
      </c>
      <c r="ER326" s="476">
        <f t="shared" si="307"/>
        <v>0</v>
      </c>
      <c r="ES326" s="476">
        <f t="shared" si="307"/>
        <v>0</v>
      </c>
      <c r="ET326" s="476">
        <f t="shared" si="307"/>
        <v>0</v>
      </c>
      <c r="EU326" s="476">
        <f t="shared" si="307"/>
        <v>0</v>
      </c>
      <c r="EV326" s="476">
        <f t="shared" si="307"/>
        <v>0</v>
      </c>
      <c r="EW326" s="476">
        <f t="shared" si="307"/>
        <v>0</v>
      </c>
      <c r="EX326" s="476">
        <f t="shared" si="307"/>
        <v>0</v>
      </c>
      <c r="EY326" s="476">
        <f t="shared" si="307"/>
        <v>0</v>
      </c>
      <c r="EZ326" s="476">
        <f t="shared" si="307"/>
        <v>0</v>
      </c>
      <c r="FA326" s="476">
        <f t="shared" si="307"/>
        <v>0</v>
      </c>
      <c r="FB326" s="476">
        <f t="shared" si="307"/>
        <v>0</v>
      </c>
      <c r="FC326" s="476">
        <f t="shared" si="307"/>
        <v>0</v>
      </c>
      <c r="FD326" s="476">
        <f t="shared" si="307"/>
        <v>0</v>
      </c>
      <c r="FE326" s="476">
        <f t="shared" si="307"/>
        <v>0</v>
      </c>
      <c r="FF326" s="476">
        <f t="shared" si="307"/>
        <v>0</v>
      </c>
      <c r="FG326" s="476">
        <f t="shared" si="307"/>
        <v>0</v>
      </c>
      <c r="FH326" s="476">
        <f t="shared" si="307"/>
        <v>0</v>
      </c>
      <c r="FI326" s="476">
        <f t="shared" si="307"/>
        <v>0</v>
      </c>
      <c r="FJ326" s="476">
        <f t="shared" si="307"/>
        <v>0</v>
      </c>
      <c r="FK326" s="476">
        <f t="shared" si="307"/>
        <v>0</v>
      </c>
      <c r="FL326" s="476">
        <f t="shared" si="307"/>
        <v>0</v>
      </c>
      <c r="FM326" s="476">
        <f t="shared" si="307"/>
        <v>0</v>
      </c>
      <c r="FN326" s="476">
        <f t="shared" si="307"/>
        <v>0</v>
      </c>
      <c r="FO326" s="476">
        <f t="shared" si="307"/>
        <v>0</v>
      </c>
      <c r="FP326" s="476">
        <f t="shared" si="307"/>
        <v>0</v>
      </c>
      <c r="FQ326" s="476">
        <f t="shared" si="307"/>
        <v>0</v>
      </c>
      <c r="FR326" s="476">
        <f t="shared" si="307"/>
        <v>0</v>
      </c>
      <c r="FS326" s="476">
        <f t="shared" si="307"/>
        <v>0</v>
      </c>
      <c r="FT326" s="476">
        <f t="shared" si="307"/>
        <v>0</v>
      </c>
      <c r="FU326" s="476">
        <f t="shared" si="307"/>
        <v>0</v>
      </c>
      <c r="FV326" s="476">
        <f t="shared" si="307"/>
        <v>0</v>
      </c>
      <c r="FW326" s="476">
        <f t="shared" si="307"/>
        <v>0</v>
      </c>
      <c r="FX326" s="476">
        <f t="shared" si="307"/>
        <v>0</v>
      </c>
      <c r="FY326" s="476">
        <f t="shared" si="307"/>
        <v>0</v>
      </c>
      <c r="FZ326" s="476">
        <f t="shared" si="307"/>
        <v>0</v>
      </c>
      <c r="GA326" s="476">
        <f t="shared" si="307"/>
        <v>0</v>
      </c>
      <c r="GB326" s="476">
        <f t="shared" si="307"/>
        <v>0</v>
      </c>
    </row>
    <row r="327" spans="3:184" x14ac:dyDescent="0.35">
      <c r="C327" s="472">
        <f>'QUALIFIED ENGINES'!D66</f>
        <v>91528</v>
      </c>
      <c r="D327" s="476">
        <f t="shared" si="285"/>
        <v>0</v>
      </c>
      <c r="E327" s="476">
        <f t="shared" si="309"/>
        <v>0</v>
      </c>
      <c r="F327" s="476">
        <f t="shared" si="309"/>
        <v>0</v>
      </c>
      <c r="G327" s="476">
        <f t="shared" si="309"/>
        <v>0</v>
      </c>
      <c r="H327" s="476">
        <f t="shared" si="309"/>
        <v>0</v>
      </c>
      <c r="I327" s="476">
        <f t="shared" si="309"/>
        <v>0</v>
      </c>
      <c r="J327" s="476">
        <f t="shared" si="309"/>
        <v>0</v>
      </c>
      <c r="K327" s="476">
        <f t="shared" si="309"/>
        <v>0</v>
      </c>
      <c r="L327" s="476">
        <f t="shared" si="309"/>
        <v>0</v>
      </c>
      <c r="M327" s="476">
        <f t="shared" si="309"/>
        <v>0</v>
      </c>
      <c r="N327" s="476">
        <f t="shared" si="309"/>
        <v>0</v>
      </c>
      <c r="O327" s="476">
        <f t="shared" si="309"/>
        <v>0</v>
      </c>
      <c r="P327" s="476">
        <f t="shared" si="309"/>
        <v>0</v>
      </c>
      <c r="Q327" s="476">
        <f t="shared" si="309"/>
        <v>0</v>
      </c>
      <c r="R327" s="476">
        <f t="shared" si="309"/>
        <v>0</v>
      </c>
      <c r="S327" s="476">
        <f t="shared" si="309"/>
        <v>0</v>
      </c>
      <c r="T327" s="476">
        <f t="shared" si="309"/>
        <v>0</v>
      </c>
      <c r="U327" s="476">
        <f t="shared" si="309"/>
        <v>0</v>
      </c>
      <c r="V327" s="476">
        <f t="shared" si="309"/>
        <v>0</v>
      </c>
      <c r="W327" s="476">
        <f t="shared" si="309"/>
        <v>0</v>
      </c>
      <c r="X327" s="476">
        <f t="shared" si="309"/>
        <v>0</v>
      </c>
      <c r="Y327" s="476">
        <f t="shared" si="309"/>
        <v>206.8</v>
      </c>
      <c r="Z327" s="476">
        <f t="shared" si="309"/>
        <v>377.12</v>
      </c>
      <c r="AA327" s="476">
        <f t="shared" si="309"/>
        <v>415.93</v>
      </c>
      <c r="AB327" s="476">
        <f t="shared" si="309"/>
        <v>373.73</v>
      </c>
      <c r="AC327" s="476">
        <f t="shared" si="309"/>
        <v>416.2</v>
      </c>
      <c r="AD327" s="476">
        <f t="shared" si="309"/>
        <v>385.52</v>
      </c>
      <c r="AE327" s="476">
        <f t="shared" si="309"/>
        <v>411.18</v>
      </c>
      <c r="AF327" s="476">
        <f t="shared" si="309"/>
        <v>406.7</v>
      </c>
      <c r="AG327" s="476">
        <f t="shared" si="309"/>
        <v>337.77</v>
      </c>
      <c r="AH327" s="476">
        <f t="shared" si="309"/>
        <v>421.56</v>
      </c>
      <c r="AI327" s="476">
        <f t="shared" si="309"/>
        <v>457.12</v>
      </c>
      <c r="AJ327" s="476">
        <f t="shared" si="309"/>
        <v>453.67</v>
      </c>
      <c r="AK327" s="476">
        <f t="shared" si="309"/>
        <v>451.53</v>
      </c>
      <c r="AL327" s="476">
        <f t="shared" si="309"/>
        <v>443.78</v>
      </c>
      <c r="AM327" s="476">
        <f t="shared" si="309"/>
        <v>397.3</v>
      </c>
      <c r="AN327" s="476">
        <f t="shared" si="309"/>
        <v>446.33</v>
      </c>
      <c r="AO327" s="476">
        <f t="shared" si="309"/>
        <v>410.89</v>
      </c>
      <c r="AP327" s="476">
        <f t="shared" si="309"/>
        <v>384.38</v>
      </c>
      <c r="AQ327" s="476">
        <f t="shared" si="309"/>
        <v>299.52</v>
      </c>
      <c r="AR327" s="476">
        <f t="shared" si="309"/>
        <v>0</v>
      </c>
      <c r="AS327" s="476">
        <f t="shared" si="309"/>
        <v>0</v>
      </c>
      <c r="AT327" s="476">
        <f t="shared" si="309"/>
        <v>0</v>
      </c>
      <c r="AU327" s="476">
        <f t="shared" si="309"/>
        <v>25.81</v>
      </c>
      <c r="AV327" s="476">
        <f t="shared" si="309"/>
        <v>148.62</v>
      </c>
      <c r="AW327" s="476">
        <f t="shared" si="309"/>
        <v>115.48</v>
      </c>
      <c r="AX327" s="476">
        <f t="shared" si="309"/>
        <v>130.91999999999999</v>
      </c>
      <c r="AY327" s="476">
        <f t="shared" si="309"/>
        <v>168.5</v>
      </c>
      <c r="AZ327" s="476">
        <f t="shared" si="309"/>
        <v>251.02</v>
      </c>
      <c r="BA327" s="476">
        <f t="shared" si="309"/>
        <v>100.78</v>
      </c>
      <c r="BB327" s="476">
        <f t="shared" si="309"/>
        <v>0</v>
      </c>
      <c r="BC327" s="476">
        <f t="shared" si="309"/>
        <v>0</v>
      </c>
      <c r="BD327" s="476">
        <f t="shared" si="309"/>
        <v>0</v>
      </c>
      <c r="BE327" s="476">
        <f t="shared" si="309"/>
        <v>0</v>
      </c>
      <c r="BF327" s="476">
        <f t="shared" si="309"/>
        <v>0</v>
      </c>
      <c r="BG327" s="476">
        <f t="shared" si="309"/>
        <v>0</v>
      </c>
      <c r="BH327" s="476">
        <f t="shared" si="309"/>
        <v>0</v>
      </c>
      <c r="BI327" s="476">
        <f t="shared" si="309"/>
        <v>0</v>
      </c>
      <c r="BJ327" s="476">
        <f t="shared" si="309"/>
        <v>265.49</v>
      </c>
      <c r="BK327" s="476">
        <f t="shared" si="309"/>
        <v>392.15</v>
      </c>
      <c r="BL327" s="476">
        <f t="shared" si="309"/>
        <v>393.78</v>
      </c>
      <c r="BM327" s="476">
        <f t="shared" si="309"/>
        <v>356.5</v>
      </c>
      <c r="BN327" s="476">
        <f t="shared" si="309"/>
        <v>331.25</v>
      </c>
      <c r="BO327" s="476">
        <f t="shared" si="309"/>
        <v>318.45999999999998</v>
      </c>
      <c r="BP327" s="476">
        <f t="shared" si="309"/>
        <v>353.64</v>
      </c>
      <c r="BQ327" s="476">
        <f t="shared" si="308"/>
        <v>272.51</v>
      </c>
      <c r="BR327" s="476">
        <f t="shared" si="308"/>
        <v>333.82</v>
      </c>
      <c r="BS327" s="476">
        <f t="shared" si="308"/>
        <v>377.67</v>
      </c>
      <c r="BT327" s="476">
        <f t="shared" si="308"/>
        <v>367.27</v>
      </c>
      <c r="BU327" s="476">
        <f t="shared" si="308"/>
        <v>378.38</v>
      </c>
      <c r="BV327" s="476">
        <f t="shared" si="308"/>
        <v>375.02</v>
      </c>
      <c r="BW327" s="476">
        <f t="shared" si="308"/>
        <v>412.3</v>
      </c>
      <c r="BX327" s="476">
        <f t="shared" si="308"/>
        <v>466.75</v>
      </c>
      <c r="BY327" s="476">
        <f t="shared" si="308"/>
        <v>31.28</v>
      </c>
      <c r="BZ327" s="476">
        <f t="shared" si="308"/>
        <v>180.7</v>
      </c>
      <c r="CA327" s="476">
        <f t="shared" si="308"/>
        <v>361.25</v>
      </c>
      <c r="CB327" s="476">
        <f t="shared" si="308"/>
        <v>374.8</v>
      </c>
      <c r="CC327" s="476">
        <f t="shared" si="308"/>
        <v>95.41</v>
      </c>
      <c r="CD327" s="476">
        <f t="shared" si="308"/>
        <v>0</v>
      </c>
      <c r="CE327" s="476">
        <f t="shared" si="308"/>
        <v>0</v>
      </c>
      <c r="CF327" s="476">
        <f t="shared" si="308"/>
        <v>0</v>
      </c>
      <c r="CG327" s="476">
        <f t="shared" si="308"/>
        <v>0</v>
      </c>
      <c r="CH327" s="476">
        <f t="shared" si="308"/>
        <v>0</v>
      </c>
      <c r="CI327" s="476">
        <f t="shared" si="308"/>
        <v>0</v>
      </c>
      <c r="CJ327" s="476">
        <f t="shared" si="308"/>
        <v>0</v>
      </c>
      <c r="CK327" s="476">
        <f t="shared" si="308"/>
        <v>0</v>
      </c>
      <c r="CL327" s="476">
        <f t="shared" si="308"/>
        <v>0</v>
      </c>
      <c r="CM327" s="476">
        <f t="shared" si="308"/>
        <v>0</v>
      </c>
      <c r="CN327" s="476">
        <f t="shared" si="308"/>
        <v>0</v>
      </c>
      <c r="CO327" s="476">
        <f t="shared" si="308"/>
        <v>0</v>
      </c>
      <c r="CP327" s="476">
        <f t="shared" si="308"/>
        <v>0</v>
      </c>
      <c r="CQ327" s="476">
        <f t="shared" si="308"/>
        <v>0</v>
      </c>
      <c r="CR327" s="476">
        <f t="shared" si="308"/>
        <v>0</v>
      </c>
      <c r="CS327" s="476">
        <f t="shared" si="308"/>
        <v>0</v>
      </c>
      <c r="CT327" s="476">
        <f t="shared" si="308"/>
        <v>0</v>
      </c>
      <c r="CU327" s="476">
        <f t="shared" si="308"/>
        <v>0</v>
      </c>
      <c r="CV327" s="476">
        <f t="shared" si="308"/>
        <v>0</v>
      </c>
      <c r="CW327" s="476">
        <f t="shared" si="308"/>
        <v>0</v>
      </c>
      <c r="CX327" s="476">
        <f t="shared" si="308"/>
        <v>0</v>
      </c>
      <c r="CY327" s="476">
        <f t="shared" si="308"/>
        <v>0</v>
      </c>
      <c r="CZ327" s="476">
        <f t="shared" si="308"/>
        <v>0</v>
      </c>
      <c r="DA327" s="476">
        <f t="shared" si="308"/>
        <v>0</v>
      </c>
      <c r="DB327" s="476">
        <f t="shared" si="308"/>
        <v>0</v>
      </c>
      <c r="DC327" s="476">
        <f t="shared" si="308"/>
        <v>0</v>
      </c>
      <c r="DD327" s="476">
        <f t="shared" si="308"/>
        <v>0</v>
      </c>
      <c r="DE327" s="476">
        <f t="shared" si="308"/>
        <v>0</v>
      </c>
      <c r="DF327" s="476">
        <f t="shared" si="308"/>
        <v>0</v>
      </c>
      <c r="DG327" s="476">
        <f t="shared" si="308"/>
        <v>0</v>
      </c>
      <c r="DH327" s="476">
        <f t="shared" si="308"/>
        <v>0</v>
      </c>
      <c r="DI327" s="476">
        <f t="shared" si="308"/>
        <v>0</v>
      </c>
      <c r="DJ327" s="476">
        <f t="shared" si="308"/>
        <v>0</v>
      </c>
      <c r="DK327" s="476">
        <f t="shared" si="308"/>
        <v>0</v>
      </c>
      <c r="DL327" s="476">
        <f t="shared" si="308"/>
        <v>0</v>
      </c>
      <c r="DM327" s="476">
        <f t="shared" si="308"/>
        <v>0</v>
      </c>
      <c r="DN327" s="476">
        <f t="shared" si="308"/>
        <v>0</v>
      </c>
      <c r="DO327" s="476">
        <f t="shared" si="308"/>
        <v>0</v>
      </c>
      <c r="DP327" s="476">
        <f t="shared" si="308"/>
        <v>0</v>
      </c>
      <c r="DQ327" s="476">
        <f t="shared" si="308"/>
        <v>0</v>
      </c>
      <c r="DR327" s="476">
        <f t="shared" si="308"/>
        <v>0</v>
      </c>
      <c r="DS327" s="476">
        <f t="shared" si="308"/>
        <v>0</v>
      </c>
      <c r="DT327" s="476">
        <f t="shared" si="308"/>
        <v>0</v>
      </c>
      <c r="DU327" s="476">
        <f t="shared" si="308"/>
        <v>0</v>
      </c>
      <c r="DV327" s="476">
        <f t="shared" si="308"/>
        <v>0</v>
      </c>
      <c r="DW327" s="476">
        <f t="shared" si="308"/>
        <v>0</v>
      </c>
      <c r="DX327" s="476">
        <f t="shared" si="308"/>
        <v>0</v>
      </c>
      <c r="DY327" s="476">
        <f t="shared" si="308"/>
        <v>0</v>
      </c>
      <c r="DZ327" s="476">
        <f t="shared" si="308"/>
        <v>0</v>
      </c>
      <c r="EA327" s="476">
        <f t="shared" si="308"/>
        <v>0</v>
      </c>
      <c r="EB327" s="476">
        <f t="shared" si="307"/>
        <v>0</v>
      </c>
      <c r="EC327" s="476">
        <f t="shared" si="307"/>
        <v>0</v>
      </c>
      <c r="ED327" s="476">
        <f t="shared" si="307"/>
        <v>0</v>
      </c>
      <c r="EE327" s="476">
        <f t="shared" si="307"/>
        <v>0</v>
      </c>
      <c r="EF327" s="476">
        <f t="shared" si="307"/>
        <v>0</v>
      </c>
      <c r="EG327" s="476">
        <f t="shared" si="307"/>
        <v>0</v>
      </c>
      <c r="EH327" s="476">
        <f t="shared" si="307"/>
        <v>0</v>
      </c>
      <c r="EI327" s="476">
        <f t="shared" si="307"/>
        <v>0</v>
      </c>
      <c r="EJ327" s="476">
        <f t="shared" si="307"/>
        <v>0</v>
      </c>
      <c r="EK327" s="476">
        <f t="shared" si="307"/>
        <v>0</v>
      </c>
      <c r="EL327" s="476">
        <f t="shared" si="307"/>
        <v>0</v>
      </c>
      <c r="EM327" s="476">
        <f t="shared" si="307"/>
        <v>0</v>
      </c>
      <c r="EN327" s="476">
        <f t="shared" si="307"/>
        <v>0</v>
      </c>
      <c r="EO327" s="476">
        <f t="shared" si="307"/>
        <v>0</v>
      </c>
      <c r="EP327" s="476">
        <f t="shared" si="307"/>
        <v>0</v>
      </c>
      <c r="EQ327" s="476">
        <f t="shared" si="307"/>
        <v>0</v>
      </c>
      <c r="ER327" s="476">
        <f t="shared" si="307"/>
        <v>0</v>
      </c>
      <c r="ES327" s="476">
        <f t="shared" si="307"/>
        <v>0</v>
      </c>
      <c r="ET327" s="476">
        <f t="shared" si="307"/>
        <v>0</v>
      </c>
      <c r="EU327" s="476">
        <f t="shared" si="307"/>
        <v>0</v>
      </c>
      <c r="EV327" s="476">
        <f t="shared" si="307"/>
        <v>0</v>
      </c>
      <c r="EW327" s="476">
        <f t="shared" si="307"/>
        <v>0</v>
      </c>
      <c r="EX327" s="476">
        <f t="shared" si="307"/>
        <v>0</v>
      </c>
      <c r="EY327" s="476">
        <f t="shared" si="307"/>
        <v>0</v>
      </c>
      <c r="EZ327" s="476">
        <f t="shared" si="307"/>
        <v>0</v>
      </c>
      <c r="FA327" s="476">
        <f t="shared" si="307"/>
        <v>0</v>
      </c>
      <c r="FB327" s="476">
        <f t="shared" si="307"/>
        <v>0</v>
      </c>
      <c r="FC327" s="476">
        <f t="shared" si="307"/>
        <v>0</v>
      </c>
      <c r="FD327" s="476">
        <f t="shared" si="307"/>
        <v>0</v>
      </c>
      <c r="FE327" s="476">
        <f t="shared" si="307"/>
        <v>0</v>
      </c>
      <c r="FF327" s="476">
        <f t="shared" si="307"/>
        <v>0</v>
      </c>
      <c r="FG327" s="476">
        <f t="shared" si="307"/>
        <v>0</v>
      </c>
      <c r="FH327" s="476">
        <f t="shared" si="307"/>
        <v>0</v>
      </c>
      <c r="FI327" s="476">
        <f t="shared" si="307"/>
        <v>0</v>
      </c>
      <c r="FJ327" s="476">
        <f t="shared" si="307"/>
        <v>0</v>
      </c>
      <c r="FK327" s="476">
        <f t="shared" si="307"/>
        <v>0</v>
      </c>
      <c r="FL327" s="476">
        <f t="shared" si="307"/>
        <v>0</v>
      </c>
      <c r="FM327" s="476">
        <f t="shared" si="307"/>
        <v>0</v>
      </c>
      <c r="FN327" s="476">
        <f t="shared" si="307"/>
        <v>0</v>
      </c>
      <c r="FO327" s="476">
        <f t="shared" si="307"/>
        <v>0</v>
      </c>
      <c r="FP327" s="476">
        <f t="shared" si="307"/>
        <v>0</v>
      </c>
      <c r="FQ327" s="476">
        <f t="shared" si="307"/>
        <v>0</v>
      </c>
      <c r="FR327" s="476">
        <f t="shared" si="307"/>
        <v>0</v>
      </c>
      <c r="FS327" s="476">
        <f t="shared" ref="FS327:GB327" si="310">FS65-FS196</f>
        <v>0</v>
      </c>
      <c r="FT327" s="476">
        <f t="shared" si="310"/>
        <v>0</v>
      </c>
      <c r="FU327" s="476">
        <f t="shared" si="310"/>
        <v>0</v>
      </c>
      <c r="FV327" s="476">
        <f t="shared" si="310"/>
        <v>0</v>
      </c>
      <c r="FW327" s="476">
        <f t="shared" si="310"/>
        <v>0</v>
      </c>
      <c r="FX327" s="476">
        <f t="shared" si="310"/>
        <v>0</v>
      </c>
      <c r="FY327" s="476">
        <f t="shared" si="310"/>
        <v>0</v>
      </c>
      <c r="FZ327" s="476">
        <f t="shared" si="310"/>
        <v>0</v>
      </c>
      <c r="GA327" s="476">
        <f t="shared" si="310"/>
        <v>0</v>
      </c>
      <c r="GB327" s="476">
        <f t="shared" si="310"/>
        <v>0</v>
      </c>
    </row>
    <row r="328" spans="3:184" x14ac:dyDescent="0.35">
      <c r="C328" s="472">
        <f>'QUALIFIED ENGINES'!D67</f>
        <v>91507</v>
      </c>
      <c r="D328" s="476">
        <f t="shared" si="285"/>
        <v>0</v>
      </c>
      <c r="E328" s="476">
        <f t="shared" si="309"/>
        <v>0</v>
      </c>
      <c r="F328" s="476">
        <f t="shared" si="309"/>
        <v>0</v>
      </c>
      <c r="G328" s="476">
        <f t="shared" si="309"/>
        <v>0</v>
      </c>
      <c r="H328" s="476">
        <f t="shared" si="309"/>
        <v>0</v>
      </c>
      <c r="I328" s="476">
        <f t="shared" si="309"/>
        <v>0</v>
      </c>
      <c r="J328" s="476">
        <f t="shared" si="309"/>
        <v>0</v>
      </c>
      <c r="K328" s="476">
        <f t="shared" si="309"/>
        <v>0</v>
      </c>
      <c r="L328" s="476">
        <f t="shared" si="309"/>
        <v>0</v>
      </c>
      <c r="M328" s="476">
        <f t="shared" si="309"/>
        <v>0</v>
      </c>
      <c r="N328" s="476">
        <f t="shared" si="309"/>
        <v>0</v>
      </c>
      <c r="O328" s="476">
        <f t="shared" si="309"/>
        <v>0</v>
      </c>
      <c r="P328" s="476">
        <f t="shared" si="309"/>
        <v>0</v>
      </c>
      <c r="Q328" s="476">
        <f t="shared" si="309"/>
        <v>0</v>
      </c>
      <c r="R328" s="476">
        <f t="shared" si="309"/>
        <v>0</v>
      </c>
      <c r="S328" s="476">
        <f t="shared" si="309"/>
        <v>0</v>
      </c>
      <c r="T328" s="476">
        <f t="shared" si="309"/>
        <v>0</v>
      </c>
      <c r="U328" s="476">
        <f t="shared" si="309"/>
        <v>0</v>
      </c>
      <c r="V328" s="476">
        <f t="shared" si="309"/>
        <v>0</v>
      </c>
      <c r="W328" s="476">
        <f t="shared" si="309"/>
        <v>0</v>
      </c>
      <c r="X328" s="476">
        <f t="shared" si="309"/>
        <v>0</v>
      </c>
      <c r="Y328" s="476">
        <f t="shared" si="309"/>
        <v>0</v>
      </c>
      <c r="Z328" s="476">
        <f t="shared" si="309"/>
        <v>0</v>
      </c>
      <c r="AA328" s="476">
        <f t="shared" si="309"/>
        <v>165.98</v>
      </c>
      <c r="AB328" s="476">
        <f t="shared" si="309"/>
        <v>343.02</v>
      </c>
      <c r="AC328" s="476">
        <f t="shared" si="309"/>
        <v>343.02</v>
      </c>
      <c r="AD328" s="476">
        <f t="shared" si="309"/>
        <v>310.45999999999998</v>
      </c>
      <c r="AE328" s="476">
        <f t="shared" si="309"/>
        <v>356.32</v>
      </c>
      <c r="AF328" s="476">
        <f t="shared" si="309"/>
        <v>275.68</v>
      </c>
      <c r="AG328" s="476">
        <f t="shared" si="309"/>
        <v>313.22000000000003</v>
      </c>
      <c r="AH328" s="476">
        <f t="shared" si="309"/>
        <v>350.65</v>
      </c>
      <c r="AI328" s="476">
        <f t="shared" si="309"/>
        <v>376.73</v>
      </c>
      <c r="AJ328" s="476">
        <f t="shared" si="309"/>
        <v>386.12</v>
      </c>
      <c r="AK328" s="476">
        <f t="shared" si="309"/>
        <v>374.88</v>
      </c>
      <c r="AL328" s="476">
        <f t="shared" si="309"/>
        <v>304.47000000000003</v>
      </c>
      <c r="AM328" s="476">
        <f t="shared" si="309"/>
        <v>308.47000000000003</v>
      </c>
      <c r="AN328" s="476">
        <f t="shared" si="309"/>
        <v>359.28</v>
      </c>
      <c r="AO328" s="476">
        <f t="shared" si="309"/>
        <v>349.95</v>
      </c>
      <c r="AP328" s="476">
        <f t="shared" si="309"/>
        <v>327.38</v>
      </c>
      <c r="AQ328" s="476">
        <f t="shared" si="309"/>
        <v>241.18</v>
      </c>
      <c r="AR328" s="476">
        <f t="shared" si="309"/>
        <v>0</v>
      </c>
      <c r="AS328" s="476">
        <f t="shared" si="309"/>
        <v>0</v>
      </c>
      <c r="AT328" s="476">
        <f t="shared" si="309"/>
        <v>0</v>
      </c>
      <c r="AU328" s="476">
        <f t="shared" si="309"/>
        <v>0</v>
      </c>
      <c r="AV328" s="476">
        <f t="shared" si="309"/>
        <v>0.72</v>
      </c>
      <c r="AW328" s="476">
        <f t="shared" si="309"/>
        <v>0</v>
      </c>
      <c r="AX328" s="476">
        <f t="shared" si="309"/>
        <v>0.37</v>
      </c>
      <c r="AY328" s="476">
        <f t="shared" si="309"/>
        <v>0</v>
      </c>
      <c r="AZ328" s="476">
        <f t="shared" si="309"/>
        <v>0</v>
      </c>
      <c r="BA328" s="476">
        <f t="shared" si="309"/>
        <v>0</v>
      </c>
      <c r="BB328" s="476">
        <f t="shared" si="309"/>
        <v>0</v>
      </c>
      <c r="BC328" s="476">
        <f t="shared" si="309"/>
        <v>0</v>
      </c>
      <c r="BD328" s="476">
        <f t="shared" si="309"/>
        <v>0</v>
      </c>
      <c r="BE328" s="476">
        <f t="shared" si="309"/>
        <v>0.32</v>
      </c>
      <c r="BF328" s="476">
        <f t="shared" si="309"/>
        <v>0.3</v>
      </c>
      <c r="BG328" s="476">
        <f t="shared" si="309"/>
        <v>66.55</v>
      </c>
      <c r="BH328" s="476">
        <f t="shared" si="309"/>
        <v>85.73</v>
      </c>
      <c r="BI328" s="476">
        <f t="shared" si="309"/>
        <v>28.93</v>
      </c>
      <c r="BJ328" s="476">
        <f t="shared" si="309"/>
        <v>268.26</v>
      </c>
      <c r="BK328" s="476">
        <f t="shared" si="309"/>
        <v>179.73</v>
      </c>
      <c r="BL328" s="476">
        <f t="shared" si="309"/>
        <v>240.11</v>
      </c>
      <c r="BM328" s="476">
        <f t="shared" si="309"/>
        <v>271.37</v>
      </c>
      <c r="BN328" s="476">
        <f t="shared" si="309"/>
        <v>173.17</v>
      </c>
      <c r="BO328" s="476">
        <f t="shared" si="309"/>
        <v>39.43</v>
      </c>
      <c r="BP328" s="476">
        <f t="shared" si="309"/>
        <v>133.19999999999999</v>
      </c>
      <c r="BQ328" s="476">
        <f t="shared" si="308"/>
        <v>143.15</v>
      </c>
      <c r="BR328" s="476">
        <f t="shared" si="308"/>
        <v>84.35</v>
      </c>
      <c r="BS328" s="476">
        <f t="shared" si="308"/>
        <v>55.01</v>
      </c>
      <c r="BT328" s="476">
        <f t="shared" si="308"/>
        <v>200.5</v>
      </c>
      <c r="BU328" s="476">
        <f t="shared" si="308"/>
        <v>206.65</v>
      </c>
      <c r="BV328" s="476">
        <f t="shared" si="308"/>
        <v>217.53</v>
      </c>
      <c r="BW328" s="476">
        <f t="shared" si="308"/>
        <v>286.29000000000002</v>
      </c>
      <c r="BX328" s="476">
        <f t="shared" si="308"/>
        <v>252.98</v>
      </c>
      <c r="BY328" s="476">
        <f t="shared" si="308"/>
        <v>303.55</v>
      </c>
      <c r="BZ328" s="476">
        <f t="shared" si="308"/>
        <v>192.83</v>
      </c>
      <c r="CA328" s="476">
        <f t="shared" si="308"/>
        <v>212.59</v>
      </c>
      <c r="CB328" s="476">
        <f t="shared" si="308"/>
        <v>198.88</v>
      </c>
      <c r="CC328" s="476">
        <f t="shared" si="308"/>
        <v>262.27999999999997</v>
      </c>
      <c r="CD328" s="476">
        <f t="shared" si="308"/>
        <v>243.48</v>
      </c>
      <c r="CE328" s="476">
        <f t="shared" si="308"/>
        <v>282.07</v>
      </c>
      <c r="CF328" s="476">
        <f t="shared" si="308"/>
        <v>269.67</v>
      </c>
      <c r="CG328" s="476">
        <f t="shared" si="308"/>
        <v>275.7</v>
      </c>
      <c r="CH328" s="476">
        <f t="shared" si="308"/>
        <v>268</v>
      </c>
      <c r="CI328" s="476">
        <f t="shared" si="308"/>
        <v>294.16000000000003</v>
      </c>
      <c r="CJ328" s="476">
        <f t="shared" si="308"/>
        <v>238.39</v>
      </c>
      <c r="CK328" s="476">
        <f t="shared" si="308"/>
        <v>0</v>
      </c>
      <c r="CL328" s="476">
        <f t="shared" si="308"/>
        <v>0</v>
      </c>
      <c r="CM328" s="476">
        <f t="shared" si="308"/>
        <v>0</v>
      </c>
      <c r="CN328" s="476">
        <f t="shared" si="308"/>
        <v>0</v>
      </c>
      <c r="CO328" s="476">
        <f t="shared" si="308"/>
        <v>0</v>
      </c>
      <c r="CP328" s="476">
        <f t="shared" si="308"/>
        <v>0</v>
      </c>
      <c r="CQ328" s="476">
        <f t="shared" si="308"/>
        <v>0</v>
      </c>
      <c r="CR328" s="476">
        <f t="shared" si="308"/>
        <v>0</v>
      </c>
      <c r="CS328" s="476">
        <f t="shared" si="308"/>
        <v>0</v>
      </c>
      <c r="CT328" s="476">
        <f t="shared" si="308"/>
        <v>0</v>
      </c>
      <c r="CU328" s="476">
        <f t="shared" si="308"/>
        <v>0</v>
      </c>
      <c r="CV328" s="476">
        <f t="shared" si="308"/>
        <v>0</v>
      </c>
      <c r="CW328" s="476">
        <f t="shared" si="308"/>
        <v>0</v>
      </c>
      <c r="CX328" s="476">
        <f t="shared" si="308"/>
        <v>0</v>
      </c>
      <c r="CY328" s="476">
        <f t="shared" si="308"/>
        <v>0</v>
      </c>
      <c r="CZ328" s="476">
        <f t="shared" si="308"/>
        <v>0</v>
      </c>
      <c r="DA328" s="476">
        <f t="shared" si="308"/>
        <v>0</v>
      </c>
      <c r="DB328" s="476">
        <f t="shared" si="308"/>
        <v>0</v>
      </c>
      <c r="DC328" s="476">
        <f t="shared" si="308"/>
        <v>0</v>
      </c>
      <c r="DD328" s="476">
        <f t="shared" si="308"/>
        <v>0</v>
      </c>
      <c r="DE328" s="476">
        <f t="shared" si="308"/>
        <v>0</v>
      </c>
      <c r="DF328" s="476">
        <f t="shared" si="308"/>
        <v>0</v>
      </c>
      <c r="DG328" s="476">
        <f t="shared" si="308"/>
        <v>0</v>
      </c>
      <c r="DH328" s="476">
        <f t="shared" si="308"/>
        <v>0</v>
      </c>
      <c r="DI328" s="476">
        <f t="shared" si="308"/>
        <v>0</v>
      </c>
      <c r="DJ328" s="476">
        <f t="shared" si="308"/>
        <v>0</v>
      </c>
      <c r="DK328" s="476">
        <f t="shared" si="308"/>
        <v>0</v>
      </c>
      <c r="DL328" s="476">
        <f t="shared" si="308"/>
        <v>0</v>
      </c>
      <c r="DM328" s="476">
        <f t="shared" si="308"/>
        <v>0</v>
      </c>
      <c r="DN328" s="476">
        <f t="shared" si="308"/>
        <v>0</v>
      </c>
      <c r="DO328" s="476">
        <f t="shared" si="308"/>
        <v>0</v>
      </c>
      <c r="DP328" s="476">
        <f t="shared" si="308"/>
        <v>0</v>
      </c>
      <c r="DQ328" s="476">
        <f t="shared" si="308"/>
        <v>0</v>
      </c>
      <c r="DR328" s="476">
        <f t="shared" si="308"/>
        <v>0</v>
      </c>
      <c r="DS328" s="476">
        <f t="shared" si="308"/>
        <v>0</v>
      </c>
      <c r="DT328" s="476">
        <f t="shared" si="308"/>
        <v>0</v>
      </c>
      <c r="DU328" s="476">
        <f t="shared" si="308"/>
        <v>0</v>
      </c>
      <c r="DV328" s="476">
        <f t="shared" si="308"/>
        <v>0</v>
      </c>
      <c r="DW328" s="476">
        <f t="shared" si="308"/>
        <v>0</v>
      </c>
      <c r="DX328" s="476">
        <f t="shared" si="308"/>
        <v>0</v>
      </c>
      <c r="DY328" s="476">
        <f t="shared" si="308"/>
        <v>0</v>
      </c>
      <c r="DZ328" s="476">
        <f t="shared" si="308"/>
        <v>0</v>
      </c>
      <c r="EA328" s="476">
        <f t="shared" si="308"/>
        <v>0</v>
      </c>
      <c r="EB328" s="476">
        <f t="shared" ref="EB328:GB332" si="311">EB66-EB197</f>
        <v>0</v>
      </c>
      <c r="EC328" s="476">
        <f t="shared" si="311"/>
        <v>0</v>
      </c>
      <c r="ED328" s="476">
        <f t="shared" si="311"/>
        <v>0</v>
      </c>
      <c r="EE328" s="476">
        <f t="shared" si="311"/>
        <v>0</v>
      </c>
      <c r="EF328" s="476">
        <f t="shared" si="311"/>
        <v>0</v>
      </c>
      <c r="EG328" s="476">
        <f t="shared" si="311"/>
        <v>0</v>
      </c>
      <c r="EH328" s="476">
        <f t="shared" si="311"/>
        <v>0</v>
      </c>
      <c r="EI328" s="476">
        <f t="shared" si="311"/>
        <v>0</v>
      </c>
      <c r="EJ328" s="476">
        <f t="shared" si="311"/>
        <v>0</v>
      </c>
      <c r="EK328" s="476">
        <f t="shared" si="311"/>
        <v>0</v>
      </c>
      <c r="EL328" s="476">
        <f t="shared" si="311"/>
        <v>0</v>
      </c>
      <c r="EM328" s="476">
        <f t="shared" si="311"/>
        <v>0</v>
      </c>
      <c r="EN328" s="476">
        <f t="shared" si="311"/>
        <v>0</v>
      </c>
      <c r="EO328" s="476">
        <f t="shared" si="311"/>
        <v>0</v>
      </c>
      <c r="EP328" s="476">
        <f t="shared" si="311"/>
        <v>0</v>
      </c>
      <c r="EQ328" s="476">
        <f t="shared" si="311"/>
        <v>0</v>
      </c>
      <c r="ER328" s="476">
        <f t="shared" si="311"/>
        <v>0</v>
      </c>
      <c r="ES328" s="476">
        <f t="shared" si="311"/>
        <v>0</v>
      </c>
      <c r="ET328" s="476">
        <f t="shared" si="311"/>
        <v>0</v>
      </c>
      <c r="EU328" s="476">
        <f t="shared" si="311"/>
        <v>0</v>
      </c>
      <c r="EV328" s="476">
        <f t="shared" si="311"/>
        <v>0</v>
      </c>
      <c r="EW328" s="476">
        <f t="shared" si="311"/>
        <v>0</v>
      </c>
      <c r="EX328" s="476">
        <f t="shared" si="311"/>
        <v>0</v>
      </c>
      <c r="EY328" s="476">
        <f t="shared" si="311"/>
        <v>0</v>
      </c>
      <c r="EZ328" s="476">
        <f t="shared" si="311"/>
        <v>0</v>
      </c>
      <c r="FA328" s="476">
        <f t="shared" si="311"/>
        <v>0</v>
      </c>
      <c r="FB328" s="476">
        <f t="shared" si="311"/>
        <v>0</v>
      </c>
      <c r="FC328" s="476">
        <f t="shared" si="311"/>
        <v>0</v>
      </c>
      <c r="FD328" s="476">
        <f t="shared" si="311"/>
        <v>0</v>
      </c>
      <c r="FE328" s="476">
        <f t="shared" si="311"/>
        <v>0</v>
      </c>
      <c r="FF328" s="476">
        <f t="shared" si="311"/>
        <v>0</v>
      </c>
      <c r="FG328" s="476">
        <f t="shared" si="311"/>
        <v>0</v>
      </c>
      <c r="FH328" s="476">
        <f t="shared" si="311"/>
        <v>0</v>
      </c>
      <c r="FI328" s="476">
        <f t="shared" si="311"/>
        <v>0</v>
      </c>
      <c r="FJ328" s="476">
        <f t="shared" si="311"/>
        <v>0</v>
      </c>
      <c r="FK328" s="476">
        <f t="shared" si="311"/>
        <v>0</v>
      </c>
      <c r="FL328" s="476">
        <f t="shared" si="311"/>
        <v>0</v>
      </c>
      <c r="FM328" s="476">
        <f t="shared" si="311"/>
        <v>0</v>
      </c>
      <c r="FN328" s="476">
        <f t="shared" si="311"/>
        <v>0</v>
      </c>
      <c r="FO328" s="476">
        <f t="shared" si="311"/>
        <v>0</v>
      </c>
      <c r="FP328" s="476">
        <f t="shared" si="311"/>
        <v>0</v>
      </c>
      <c r="FQ328" s="476">
        <f t="shared" si="311"/>
        <v>0</v>
      </c>
      <c r="FR328" s="476">
        <f t="shared" si="311"/>
        <v>0</v>
      </c>
      <c r="FS328" s="476">
        <f t="shared" si="311"/>
        <v>0</v>
      </c>
      <c r="FT328" s="476">
        <f t="shared" si="311"/>
        <v>0</v>
      </c>
      <c r="FU328" s="476">
        <f t="shared" si="311"/>
        <v>0</v>
      </c>
      <c r="FV328" s="476">
        <f t="shared" si="311"/>
        <v>0</v>
      </c>
      <c r="FW328" s="476">
        <f t="shared" si="311"/>
        <v>0</v>
      </c>
      <c r="FX328" s="476">
        <f t="shared" si="311"/>
        <v>0</v>
      </c>
      <c r="FY328" s="476">
        <f t="shared" si="311"/>
        <v>0</v>
      </c>
      <c r="FZ328" s="476">
        <f t="shared" si="311"/>
        <v>0</v>
      </c>
      <c r="GA328" s="476">
        <f t="shared" si="311"/>
        <v>0</v>
      </c>
      <c r="GB328" s="476">
        <f t="shared" si="311"/>
        <v>0</v>
      </c>
    </row>
    <row r="329" spans="3:184" x14ac:dyDescent="0.35">
      <c r="C329" s="472">
        <f>'QUALIFIED ENGINES'!D68</f>
        <v>91506</v>
      </c>
      <c r="D329" s="476">
        <f t="shared" si="285"/>
        <v>0</v>
      </c>
      <c r="E329" s="476">
        <f t="shared" si="309"/>
        <v>0</v>
      </c>
      <c r="F329" s="476">
        <f t="shared" si="309"/>
        <v>0</v>
      </c>
      <c r="G329" s="476">
        <f t="shared" si="309"/>
        <v>0</v>
      </c>
      <c r="H329" s="476">
        <f t="shared" si="309"/>
        <v>0</v>
      </c>
      <c r="I329" s="476">
        <f t="shared" si="309"/>
        <v>0</v>
      </c>
      <c r="J329" s="476">
        <f t="shared" si="309"/>
        <v>0</v>
      </c>
      <c r="K329" s="476">
        <f t="shared" si="309"/>
        <v>0</v>
      </c>
      <c r="L329" s="476">
        <f t="shared" si="309"/>
        <v>0</v>
      </c>
      <c r="M329" s="476">
        <f t="shared" si="309"/>
        <v>0</v>
      </c>
      <c r="N329" s="476">
        <f t="shared" si="309"/>
        <v>0</v>
      </c>
      <c r="O329" s="476">
        <f t="shared" si="309"/>
        <v>0</v>
      </c>
      <c r="P329" s="476">
        <f t="shared" si="309"/>
        <v>0</v>
      </c>
      <c r="Q329" s="476">
        <f t="shared" si="309"/>
        <v>0</v>
      </c>
      <c r="R329" s="476">
        <f t="shared" si="309"/>
        <v>0</v>
      </c>
      <c r="S329" s="476">
        <f t="shared" si="309"/>
        <v>0</v>
      </c>
      <c r="T329" s="476">
        <f t="shared" si="309"/>
        <v>0</v>
      </c>
      <c r="U329" s="476">
        <f t="shared" si="309"/>
        <v>0</v>
      </c>
      <c r="V329" s="476">
        <f t="shared" si="309"/>
        <v>0</v>
      </c>
      <c r="W329" s="476">
        <f t="shared" si="309"/>
        <v>0</v>
      </c>
      <c r="X329" s="476">
        <f t="shared" si="309"/>
        <v>0</v>
      </c>
      <c r="Y329" s="476">
        <f t="shared" si="309"/>
        <v>0</v>
      </c>
      <c r="Z329" s="476">
        <f t="shared" si="309"/>
        <v>0</v>
      </c>
      <c r="AA329" s="476">
        <f t="shared" si="309"/>
        <v>165.98</v>
      </c>
      <c r="AB329" s="476">
        <f t="shared" si="309"/>
        <v>343.02</v>
      </c>
      <c r="AC329" s="476">
        <f t="shared" si="309"/>
        <v>343.02</v>
      </c>
      <c r="AD329" s="476">
        <f t="shared" si="309"/>
        <v>310.45999999999998</v>
      </c>
      <c r="AE329" s="476">
        <f t="shared" si="309"/>
        <v>356.32</v>
      </c>
      <c r="AF329" s="476">
        <f t="shared" si="309"/>
        <v>275.68</v>
      </c>
      <c r="AG329" s="476">
        <f t="shared" si="309"/>
        <v>313.22000000000003</v>
      </c>
      <c r="AH329" s="476">
        <f t="shared" si="309"/>
        <v>350.65</v>
      </c>
      <c r="AI329" s="476">
        <f t="shared" si="309"/>
        <v>376.73</v>
      </c>
      <c r="AJ329" s="476">
        <f t="shared" si="309"/>
        <v>386.12</v>
      </c>
      <c r="AK329" s="476">
        <f t="shared" si="309"/>
        <v>374.88</v>
      </c>
      <c r="AL329" s="476">
        <f t="shared" si="309"/>
        <v>304.47000000000003</v>
      </c>
      <c r="AM329" s="476">
        <f t="shared" si="309"/>
        <v>308.47000000000003</v>
      </c>
      <c r="AN329" s="476">
        <f t="shared" si="309"/>
        <v>359.28</v>
      </c>
      <c r="AO329" s="476">
        <f t="shared" si="309"/>
        <v>349.95</v>
      </c>
      <c r="AP329" s="476">
        <f t="shared" si="309"/>
        <v>327.38</v>
      </c>
      <c r="AQ329" s="476">
        <f t="shared" si="309"/>
        <v>241.18</v>
      </c>
      <c r="AR329" s="476">
        <f t="shared" si="309"/>
        <v>0</v>
      </c>
      <c r="AS329" s="476">
        <f t="shared" si="309"/>
        <v>0</v>
      </c>
      <c r="AT329" s="476">
        <f t="shared" si="309"/>
        <v>0</v>
      </c>
      <c r="AU329" s="476">
        <f t="shared" si="309"/>
        <v>0</v>
      </c>
      <c r="AV329" s="476">
        <f t="shared" si="309"/>
        <v>0.72</v>
      </c>
      <c r="AW329" s="476">
        <f t="shared" si="309"/>
        <v>0</v>
      </c>
      <c r="AX329" s="476">
        <f t="shared" si="309"/>
        <v>0.37</v>
      </c>
      <c r="AY329" s="476">
        <f t="shared" si="309"/>
        <v>0</v>
      </c>
      <c r="AZ329" s="476">
        <f t="shared" si="309"/>
        <v>0</v>
      </c>
      <c r="BA329" s="476">
        <f t="shared" si="309"/>
        <v>0</v>
      </c>
      <c r="BB329" s="476">
        <f t="shared" si="309"/>
        <v>0</v>
      </c>
      <c r="BC329" s="476">
        <f t="shared" si="309"/>
        <v>0</v>
      </c>
      <c r="BD329" s="476">
        <f t="shared" si="309"/>
        <v>0</v>
      </c>
      <c r="BE329" s="476">
        <f t="shared" si="309"/>
        <v>0.32</v>
      </c>
      <c r="BF329" s="476">
        <f t="shared" si="309"/>
        <v>0.3</v>
      </c>
      <c r="BG329" s="476">
        <f t="shared" si="309"/>
        <v>66.55</v>
      </c>
      <c r="BH329" s="476">
        <f t="shared" si="309"/>
        <v>85.73</v>
      </c>
      <c r="BI329" s="476">
        <f t="shared" si="309"/>
        <v>28.93</v>
      </c>
      <c r="BJ329" s="476">
        <f t="shared" si="309"/>
        <v>268.26</v>
      </c>
      <c r="BK329" s="476">
        <f t="shared" si="309"/>
        <v>179.73</v>
      </c>
      <c r="BL329" s="476">
        <f t="shared" si="309"/>
        <v>240.11</v>
      </c>
      <c r="BM329" s="476">
        <f t="shared" si="309"/>
        <v>271.37</v>
      </c>
      <c r="BN329" s="476">
        <f t="shared" si="309"/>
        <v>173.17</v>
      </c>
      <c r="BO329" s="476">
        <f t="shared" si="309"/>
        <v>39.43</v>
      </c>
      <c r="BP329" s="476">
        <f t="shared" ref="BP329:EA333" si="312">BP67-BP198</f>
        <v>133.19999999999999</v>
      </c>
      <c r="BQ329" s="476">
        <f t="shared" si="312"/>
        <v>143.15</v>
      </c>
      <c r="BR329" s="476">
        <f t="shared" si="312"/>
        <v>84.35</v>
      </c>
      <c r="BS329" s="476">
        <f t="shared" si="312"/>
        <v>242.89</v>
      </c>
      <c r="BT329" s="476">
        <f t="shared" si="312"/>
        <v>245.71</v>
      </c>
      <c r="BU329" s="476">
        <f t="shared" si="312"/>
        <v>237.65</v>
      </c>
      <c r="BV329" s="476">
        <f t="shared" si="312"/>
        <v>250.39</v>
      </c>
      <c r="BW329" s="476">
        <f t="shared" si="312"/>
        <v>69.61</v>
      </c>
      <c r="BX329" s="476">
        <f t="shared" si="312"/>
        <v>330.85</v>
      </c>
      <c r="BY329" s="476">
        <f t="shared" si="312"/>
        <v>346.35</v>
      </c>
      <c r="BZ329" s="476">
        <f t="shared" si="312"/>
        <v>330.32</v>
      </c>
      <c r="CA329" s="476">
        <f t="shared" si="312"/>
        <v>348.33</v>
      </c>
      <c r="CB329" s="476">
        <f t="shared" si="312"/>
        <v>346.19</v>
      </c>
      <c r="CC329" s="476">
        <f t="shared" si="312"/>
        <v>321.35000000000002</v>
      </c>
      <c r="CD329" s="476">
        <f t="shared" si="312"/>
        <v>372.97</v>
      </c>
      <c r="CE329" s="476">
        <f t="shared" si="312"/>
        <v>367.74</v>
      </c>
      <c r="CF329" s="476">
        <f t="shared" si="312"/>
        <v>409.12</v>
      </c>
      <c r="CG329" s="476">
        <f t="shared" si="312"/>
        <v>394.98</v>
      </c>
      <c r="CH329" s="476">
        <f t="shared" si="312"/>
        <v>390.84</v>
      </c>
      <c r="CI329" s="476">
        <f t="shared" si="312"/>
        <v>348.59</v>
      </c>
      <c r="CJ329" s="476">
        <f t="shared" si="312"/>
        <v>185.09</v>
      </c>
      <c r="CK329" s="476">
        <f t="shared" si="312"/>
        <v>0</v>
      </c>
      <c r="CL329" s="476">
        <f t="shared" si="312"/>
        <v>0</v>
      </c>
      <c r="CM329" s="476">
        <f t="shared" si="312"/>
        <v>0</v>
      </c>
      <c r="CN329" s="476">
        <f t="shared" si="312"/>
        <v>0</v>
      </c>
      <c r="CO329" s="476">
        <f t="shared" si="312"/>
        <v>0</v>
      </c>
      <c r="CP329" s="476">
        <f t="shared" si="312"/>
        <v>0</v>
      </c>
      <c r="CQ329" s="476">
        <f t="shared" si="312"/>
        <v>0</v>
      </c>
      <c r="CR329" s="476">
        <f t="shared" si="312"/>
        <v>0</v>
      </c>
      <c r="CS329" s="476">
        <f t="shared" si="312"/>
        <v>0</v>
      </c>
      <c r="CT329" s="476">
        <f t="shared" si="312"/>
        <v>0</v>
      </c>
      <c r="CU329" s="476">
        <f t="shared" si="312"/>
        <v>0</v>
      </c>
      <c r="CV329" s="476">
        <f t="shared" si="312"/>
        <v>0</v>
      </c>
      <c r="CW329" s="476">
        <f t="shared" si="312"/>
        <v>0</v>
      </c>
      <c r="CX329" s="476">
        <f t="shared" si="312"/>
        <v>0</v>
      </c>
      <c r="CY329" s="476">
        <f t="shared" si="312"/>
        <v>0</v>
      </c>
      <c r="CZ329" s="476">
        <f t="shared" si="312"/>
        <v>0</v>
      </c>
      <c r="DA329" s="476">
        <f t="shared" si="312"/>
        <v>0</v>
      </c>
      <c r="DB329" s="476">
        <f t="shared" si="312"/>
        <v>0</v>
      </c>
      <c r="DC329" s="476">
        <f t="shared" si="312"/>
        <v>0</v>
      </c>
      <c r="DD329" s="476">
        <f t="shared" si="312"/>
        <v>0</v>
      </c>
      <c r="DE329" s="476">
        <f t="shared" si="312"/>
        <v>0</v>
      </c>
      <c r="DF329" s="476">
        <f t="shared" si="312"/>
        <v>0</v>
      </c>
      <c r="DG329" s="476">
        <f t="shared" si="312"/>
        <v>0</v>
      </c>
      <c r="DH329" s="476">
        <f t="shared" si="312"/>
        <v>0</v>
      </c>
      <c r="DI329" s="476">
        <f t="shared" si="312"/>
        <v>0</v>
      </c>
      <c r="DJ329" s="476">
        <f t="shared" si="312"/>
        <v>0</v>
      </c>
      <c r="DK329" s="476">
        <f t="shared" si="312"/>
        <v>0</v>
      </c>
      <c r="DL329" s="476">
        <f t="shared" si="312"/>
        <v>0</v>
      </c>
      <c r="DM329" s="476">
        <f t="shared" si="312"/>
        <v>0</v>
      </c>
      <c r="DN329" s="476">
        <f t="shared" si="312"/>
        <v>0</v>
      </c>
      <c r="DO329" s="476">
        <f t="shared" si="312"/>
        <v>0</v>
      </c>
      <c r="DP329" s="476">
        <f t="shared" si="312"/>
        <v>0</v>
      </c>
      <c r="DQ329" s="476">
        <f t="shared" si="312"/>
        <v>0</v>
      </c>
      <c r="DR329" s="476">
        <f t="shared" si="312"/>
        <v>0</v>
      </c>
      <c r="DS329" s="476">
        <f t="shared" si="312"/>
        <v>0</v>
      </c>
      <c r="DT329" s="476">
        <f t="shared" si="312"/>
        <v>0</v>
      </c>
      <c r="DU329" s="476">
        <f t="shared" si="312"/>
        <v>0</v>
      </c>
      <c r="DV329" s="476">
        <f t="shared" si="312"/>
        <v>0</v>
      </c>
      <c r="DW329" s="476">
        <f t="shared" si="312"/>
        <v>0</v>
      </c>
      <c r="DX329" s="476">
        <f t="shared" si="312"/>
        <v>0</v>
      </c>
      <c r="DY329" s="476">
        <f t="shared" si="312"/>
        <v>0</v>
      </c>
      <c r="DZ329" s="476">
        <f t="shared" si="312"/>
        <v>0</v>
      </c>
      <c r="EA329" s="476">
        <f t="shared" si="312"/>
        <v>0</v>
      </c>
      <c r="EB329" s="476">
        <f t="shared" si="311"/>
        <v>0</v>
      </c>
      <c r="EC329" s="476">
        <f t="shared" si="311"/>
        <v>0</v>
      </c>
      <c r="ED329" s="476">
        <f t="shared" si="311"/>
        <v>0</v>
      </c>
      <c r="EE329" s="476">
        <f t="shared" si="311"/>
        <v>0</v>
      </c>
      <c r="EF329" s="476">
        <f t="shared" si="311"/>
        <v>0</v>
      </c>
      <c r="EG329" s="476">
        <f t="shared" si="311"/>
        <v>0</v>
      </c>
      <c r="EH329" s="476">
        <f t="shared" si="311"/>
        <v>0</v>
      </c>
      <c r="EI329" s="476">
        <f t="shared" si="311"/>
        <v>0</v>
      </c>
      <c r="EJ329" s="476">
        <f t="shared" si="311"/>
        <v>0</v>
      </c>
      <c r="EK329" s="476">
        <f t="shared" si="311"/>
        <v>0</v>
      </c>
      <c r="EL329" s="476">
        <f t="shared" si="311"/>
        <v>0</v>
      </c>
      <c r="EM329" s="476">
        <f t="shared" si="311"/>
        <v>0</v>
      </c>
      <c r="EN329" s="476">
        <f t="shared" si="311"/>
        <v>0</v>
      </c>
      <c r="EO329" s="476">
        <f t="shared" si="311"/>
        <v>0</v>
      </c>
      <c r="EP329" s="476">
        <f t="shared" si="311"/>
        <v>0</v>
      </c>
      <c r="EQ329" s="476">
        <f t="shared" si="311"/>
        <v>0</v>
      </c>
      <c r="ER329" s="476">
        <f t="shared" si="311"/>
        <v>0</v>
      </c>
      <c r="ES329" s="476">
        <f t="shared" si="311"/>
        <v>0</v>
      </c>
      <c r="ET329" s="476">
        <f t="shared" si="311"/>
        <v>0</v>
      </c>
      <c r="EU329" s="476">
        <f t="shared" si="311"/>
        <v>0</v>
      </c>
      <c r="EV329" s="476">
        <f t="shared" si="311"/>
        <v>0</v>
      </c>
      <c r="EW329" s="476">
        <f t="shared" si="311"/>
        <v>0</v>
      </c>
      <c r="EX329" s="476">
        <f t="shared" si="311"/>
        <v>0</v>
      </c>
      <c r="EY329" s="476">
        <f t="shared" si="311"/>
        <v>0</v>
      </c>
      <c r="EZ329" s="476">
        <f t="shared" si="311"/>
        <v>0</v>
      </c>
      <c r="FA329" s="476">
        <f t="shared" si="311"/>
        <v>0</v>
      </c>
      <c r="FB329" s="476">
        <f t="shared" si="311"/>
        <v>0</v>
      </c>
      <c r="FC329" s="476">
        <f t="shared" si="311"/>
        <v>0</v>
      </c>
      <c r="FD329" s="476">
        <f t="shared" si="311"/>
        <v>0</v>
      </c>
      <c r="FE329" s="476">
        <f t="shared" si="311"/>
        <v>0</v>
      </c>
      <c r="FF329" s="476">
        <f t="shared" si="311"/>
        <v>0</v>
      </c>
      <c r="FG329" s="476">
        <f t="shared" si="311"/>
        <v>0</v>
      </c>
      <c r="FH329" s="476">
        <f t="shared" si="311"/>
        <v>0</v>
      </c>
      <c r="FI329" s="476">
        <f t="shared" si="311"/>
        <v>0</v>
      </c>
      <c r="FJ329" s="476">
        <f t="shared" si="311"/>
        <v>0</v>
      </c>
      <c r="FK329" s="476">
        <f t="shared" si="311"/>
        <v>0</v>
      </c>
      <c r="FL329" s="476">
        <f t="shared" si="311"/>
        <v>0</v>
      </c>
      <c r="FM329" s="476">
        <f t="shared" si="311"/>
        <v>0</v>
      </c>
      <c r="FN329" s="476">
        <f t="shared" si="311"/>
        <v>0</v>
      </c>
      <c r="FO329" s="476">
        <f t="shared" si="311"/>
        <v>0</v>
      </c>
      <c r="FP329" s="476">
        <f t="shared" si="311"/>
        <v>0</v>
      </c>
      <c r="FQ329" s="476">
        <f t="shared" si="311"/>
        <v>0</v>
      </c>
      <c r="FR329" s="476">
        <f t="shared" si="311"/>
        <v>0</v>
      </c>
      <c r="FS329" s="476">
        <f t="shared" si="311"/>
        <v>0</v>
      </c>
      <c r="FT329" s="476">
        <f t="shared" si="311"/>
        <v>0</v>
      </c>
      <c r="FU329" s="476">
        <f t="shared" si="311"/>
        <v>0</v>
      </c>
      <c r="FV329" s="476">
        <f t="shared" si="311"/>
        <v>0</v>
      </c>
      <c r="FW329" s="476">
        <f t="shared" si="311"/>
        <v>0</v>
      </c>
      <c r="FX329" s="476">
        <f t="shared" si="311"/>
        <v>0</v>
      </c>
      <c r="FY329" s="476">
        <f t="shared" si="311"/>
        <v>0</v>
      </c>
      <c r="FZ329" s="476">
        <f t="shared" si="311"/>
        <v>0</v>
      </c>
      <c r="GA329" s="476">
        <f t="shared" si="311"/>
        <v>0</v>
      </c>
      <c r="GB329" s="476">
        <f t="shared" si="311"/>
        <v>0</v>
      </c>
    </row>
    <row r="330" spans="3:184" x14ac:dyDescent="0.35">
      <c r="C330" s="472">
        <f>'QUALIFIED ENGINES'!D69</f>
        <v>91486</v>
      </c>
      <c r="D330" s="476">
        <f t="shared" si="285"/>
        <v>0</v>
      </c>
      <c r="E330" s="476">
        <f t="shared" ref="E330:BP333" si="313">E68-E199</f>
        <v>0</v>
      </c>
      <c r="F330" s="476">
        <f t="shared" si="313"/>
        <v>0</v>
      </c>
      <c r="G330" s="476">
        <f t="shared" si="313"/>
        <v>0</v>
      </c>
      <c r="H330" s="476">
        <f t="shared" si="313"/>
        <v>0</v>
      </c>
      <c r="I330" s="476">
        <f t="shared" si="313"/>
        <v>0</v>
      </c>
      <c r="J330" s="476">
        <f t="shared" si="313"/>
        <v>0</v>
      </c>
      <c r="K330" s="476">
        <f t="shared" si="313"/>
        <v>0</v>
      </c>
      <c r="L330" s="476">
        <f t="shared" si="313"/>
        <v>0</v>
      </c>
      <c r="M330" s="476">
        <f t="shared" si="313"/>
        <v>0</v>
      </c>
      <c r="N330" s="476">
        <f t="shared" si="313"/>
        <v>0</v>
      </c>
      <c r="O330" s="476">
        <f t="shared" si="313"/>
        <v>0</v>
      </c>
      <c r="P330" s="476">
        <f t="shared" si="313"/>
        <v>0</v>
      </c>
      <c r="Q330" s="476">
        <f t="shared" si="313"/>
        <v>0</v>
      </c>
      <c r="R330" s="476">
        <f t="shared" si="313"/>
        <v>0</v>
      </c>
      <c r="S330" s="476">
        <f t="shared" si="313"/>
        <v>0</v>
      </c>
      <c r="T330" s="476">
        <f t="shared" si="313"/>
        <v>0</v>
      </c>
      <c r="U330" s="476">
        <f t="shared" si="313"/>
        <v>0</v>
      </c>
      <c r="V330" s="476">
        <f t="shared" si="313"/>
        <v>0</v>
      </c>
      <c r="W330" s="476">
        <f t="shared" si="313"/>
        <v>0</v>
      </c>
      <c r="X330" s="476">
        <f t="shared" si="313"/>
        <v>0</v>
      </c>
      <c r="Y330" s="476">
        <f t="shared" si="313"/>
        <v>0</v>
      </c>
      <c r="Z330" s="476">
        <f t="shared" si="313"/>
        <v>0</v>
      </c>
      <c r="AA330" s="476">
        <f t="shared" si="313"/>
        <v>165.98</v>
      </c>
      <c r="AB330" s="476">
        <f t="shared" si="313"/>
        <v>343.02</v>
      </c>
      <c r="AC330" s="476">
        <f t="shared" si="313"/>
        <v>343.02</v>
      </c>
      <c r="AD330" s="476">
        <f t="shared" si="313"/>
        <v>310.45999999999998</v>
      </c>
      <c r="AE330" s="476">
        <f t="shared" si="313"/>
        <v>356.32</v>
      </c>
      <c r="AF330" s="476">
        <f t="shared" si="313"/>
        <v>275.68</v>
      </c>
      <c r="AG330" s="476">
        <f t="shared" si="313"/>
        <v>313.22000000000003</v>
      </c>
      <c r="AH330" s="476">
        <f t="shared" si="313"/>
        <v>350.65</v>
      </c>
      <c r="AI330" s="476">
        <f t="shared" si="313"/>
        <v>376.73</v>
      </c>
      <c r="AJ330" s="476">
        <f t="shared" si="313"/>
        <v>386.12</v>
      </c>
      <c r="AK330" s="476">
        <f t="shared" si="313"/>
        <v>374.88</v>
      </c>
      <c r="AL330" s="476">
        <f t="shared" si="313"/>
        <v>304.47000000000003</v>
      </c>
      <c r="AM330" s="476">
        <f t="shared" si="313"/>
        <v>308.47000000000003</v>
      </c>
      <c r="AN330" s="476">
        <f t="shared" si="313"/>
        <v>359.28</v>
      </c>
      <c r="AO330" s="476">
        <f t="shared" si="313"/>
        <v>349.95</v>
      </c>
      <c r="AP330" s="476">
        <f t="shared" si="313"/>
        <v>327.38</v>
      </c>
      <c r="AQ330" s="476">
        <f t="shared" si="313"/>
        <v>241.18</v>
      </c>
      <c r="AR330" s="476">
        <f t="shared" si="313"/>
        <v>0</v>
      </c>
      <c r="AS330" s="476">
        <f t="shared" si="313"/>
        <v>0</v>
      </c>
      <c r="AT330" s="476">
        <f t="shared" si="313"/>
        <v>0</v>
      </c>
      <c r="AU330" s="476">
        <f t="shared" si="313"/>
        <v>0</v>
      </c>
      <c r="AV330" s="476">
        <f t="shared" si="313"/>
        <v>0.72</v>
      </c>
      <c r="AW330" s="476">
        <f t="shared" si="313"/>
        <v>0</v>
      </c>
      <c r="AX330" s="476">
        <f t="shared" si="313"/>
        <v>0.37</v>
      </c>
      <c r="AY330" s="476">
        <f t="shared" si="313"/>
        <v>0</v>
      </c>
      <c r="AZ330" s="476">
        <f t="shared" si="313"/>
        <v>0</v>
      </c>
      <c r="BA330" s="476">
        <f t="shared" si="313"/>
        <v>0</v>
      </c>
      <c r="BB330" s="476">
        <f t="shared" si="313"/>
        <v>0</v>
      </c>
      <c r="BC330" s="476">
        <f t="shared" si="313"/>
        <v>0</v>
      </c>
      <c r="BD330" s="476">
        <f t="shared" si="313"/>
        <v>0</v>
      </c>
      <c r="BE330" s="476">
        <f t="shared" si="313"/>
        <v>0.32</v>
      </c>
      <c r="BF330" s="476">
        <f t="shared" si="313"/>
        <v>0.3</v>
      </c>
      <c r="BG330" s="476">
        <f t="shared" si="313"/>
        <v>66.55</v>
      </c>
      <c r="BH330" s="476">
        <f t="shared" si="313"/>
        <v>85.73</v>
      </c>
      <c r="BI330" s="476">
        <f t="shared" si="313"/>
        <v>28.93</v>
      </c>
      <c r="BJ330" s="476">
        <f t="shared" si="313"/>
        <v>268.26</v>
      </c>
      <c r="BK330" s="476">
        <f t="shared" si="313"/>
        <v>179.73</v>
      </c>
      <c r="BL330" s="476">
        <f t="shared" si="313"/>
        <v>240.11</v>
      </c>
      <c r="BM330" s="476">
        <f t="shared" si="313"/>
        <v>271.37</v>
      </c>
      <c r="BN330" s="476">
        <f t="shared" si="313"/>
        <v>173.17</v>
      </c>
      <c r="BO330" s="476">
        <f t="shared" si="313"/>
        <v>39.43</v>
      </c>
      <c r="BP330" s="476">
        <f t="shared" si="313"/>
        <v>133.19999999999999</v>
      </c>
      <c r="BQ330" s="476">
        <f t="shared" si="312"/>
        <v>143.15</v>
      </c>
      <c r="BR330" s="476">
        <f t="shared" si="312"/>
        <v>44.65</v>
      </c>
      <c r="BS330" s="476">
        <f t="shared" si="312"/>
        <v>128.01</v>
      </c>
      <c r="BT330" s="476">
        <f t="shared" si="312"/>
        <v>200.5</v>
      </c>
      <c r="BU330" s="476">
        <f t="shared" si="312"/>
        <v>206.65</v>
      </c>
      <c r="BV330" s="476">
        <f t="shared" si="312"/>
        <v>217.53</v>
      </c>
      <c r="BW330" s="476">
        <f t="shared" si="312"/>
        <v>286.29000000000002</v>
      </c>
      <c r="BX330" s="476">
        <f t="shared" si="312"/>
        <v>252.98</v>
      </c>
      <c r="BY330" s="476">
        <f t="shared" si="312"/>
        <v>303.55</v>
      </c>
      <c r="BZ330" s="476">
        <f t="shared" si="312"/>
        <v>192.83</v>
      </c>
      <c r="CA330" s="476">
        <f t="shared" si="312"/>
        <v>212.59</v>
      </c>
      <c r="CB330" s="476">
        <f t="shared" si="312"/>
        <v>198.88</v>
      </c>
      <c r="CC330" s="476">
        <f t="shared" si="312"/>
        <v>262.27999999999997</v>
      </c>
      <c r="CD330" s="476">
        <f t="shared" si="312"/>
        <v>243.48</v>
      </c>
      <c r="CE330" s="476">
        <f t="shared" si="312"/>
        <v>282.07</v>
      </c>
      <c r="CF330" s="476">
        <f t="shared" si="312"/>
        <v>269.67</v>
      </c>
      <c r="CG330" s="476">
        <f t="shared" si="312"/>
        <v>275.7</v>
      </c>
      <c r="CH330" s="476">
        <f t="shared" si="312"/>
        <v>268</v>
      </c>
      <c r="CI330" s="476">
        <f t="shared" si="312"/>
        <v>294.16000000000003</v>
      </c>
      <c r="CJ330" s="476">
        <f t="shared" si="312"/>
        <v>238.39</v>
      </c>
      <c r="CK330" s="476">
        <f t="shared" si="312"/>
        <v>0</v>
      </c>
      <c r="CL330" s="476">
        <f t="shared" si="312"/>
        <v>0</v>
      </c>
      <c r="CM330" s="476">
        <f t="shared" si="312"/>
        <v>0</v>
      </c>
      <c r="CN330" s="476">
        <f t="shared" si="312"/>
        <v>0</v>
      </c>
      <c r="CO330" s="476">
        <f t="shared" si="312"/>
        <v>0</v>
      </c>
      <c r="CP330" s="476">
        <f t="shared" si="312"/>
        <v>0</v>
      </c>
      <c r="CQ330" s="476">
        <f t="shared" si="312"/>
        <v>0</v>
      </c>
      <c r="CR330" s="476">
        <f t="shared" si="312"/>
        <v>0</v>
      </c>
      <c r="CS330" s="476">
        <f t="shared" si="312"/>
        <v>0</v>
      </c>
      <c r="CT330" s="476">
        <f t="shared" si="312"/>
        <v>0</v>
      </c>
      <c r="CU330" s="476">
        <f t="shared" si="312"/>
        <v>0</v>
      </c>
      <c r="CV330" s="476">
        <f t="shared" si="312"/>
        <v>0</v>
      </c>
      <c r="CW330" s="476">
        <f t="shared" si="312"/>
        <v>0</v>
      </c>
      <c r="CX330" s="476">
        <f t="shared" si="312"/>
        <v>0</v>
      </c>
      <c r="CY330" s="476">
        <f t="shared" si="312"/>
        <v>0</v>
      </c>
      <c r="CZ330" s="476">
        <f t="shared" si="312"/>
        <v>0</v>
      </c>
      <c r="DA330" s="476">
        <f t="shared" si="312"/>
        <v>0</v>
      </c>
      <c r="DB330" s="476">
        <f t="shared" si="312"/>
        <v>0</v>
      </c>
      <c r="DC330" s="476">
        <f t="shared" si="312"/>
        <v>0</v>
      </c>
      <c r="DD330" s="476">
        <f t="shared" si="312"/>
        <v>0</v>
      </c>
      <c r="DE330" s="476">
        <f t="shared" si="312"/>
        <v>0</v>
      </c>
      <c r="DF330" s="476">
        <f t="shared" si="312"/>
        <v>0</v>
      </c>
      <c r="DG330" s="476">
        <f t="shared" si="312"/>
        <v>0</v>
      </c>
      <c r="DH330" s="476">
        <f t="shared" si="312"/>
        <v>0</v>
      </c>
      <c r="DI330" s="476">
        <f t="shared" si="312"/>
        <v>0</v>
      </c>
      <c r="DJ330" s="476">
        <f t="shared" si="312"/>
        <v>0</v>
      </c>
      <c r="DK330" s="476">
        <f t="shared" si="312"/>
        <v>0</v>
      </c>
      <c r="DL330" s="476">
        <f t="shared" si="312"/>
        <v>0</v>
      </c>
      <c r="DM330" s="476">
        <f t="shared" si="312"/>
        <v>0</v>
      </c>
      <c r="DN330" s="476">
        <f t="shared" si="312"/>
        <v>0</v>
      </c>
      <c r="DO330" s="476">
        <f t="shared" si="312"/>
        <v>0</v>
      </c>
      <c r="DP330" s="476">
        <f t="shared" si="312"/>
        <v>0</v>
      </c>
      <c r="DQ330" s="476">
        <f t="shared" si="312"/>
        <v>0</v>
      </c>
      <c r="DR330" s="476">
        <f t="shared" si="312"/>
        <v>0</v>
      </c>
      <c r="DS330" s="476">
        <f t="shared" si="312"/>
        <v>0</v>
      </c>
      <c r="DT330" s="476">
        <f t="shared" si="312"/>
        <v>0</v>
      </c>
      <c r="DU330" s="476">
        <f t="shared" si="312"/>
        <v>0</v>
      </c>
      <c r="DV330" s="476">
        <f t="shared" si="312"/>
        <v>0</v>
      </c>
      <c r="DW330" s="476">
        <f t="shared" si="312"/>
        <v>0</v>
      </c>
      <c r="DX330" s="476">
        <f t="shared" si="312"/>
        <v>0</v>
      </c>
      <c r="DY330" s="476">
        <f t="shared" si="312"/>
        <v>0</v>
      </c>
      <c r="DZ330" s="476">
        <f t="shared" si="312"/>
        <v>0</v>
      </c>
      <c r="EA330" s="476">
        <f t="shared" si="312"/>
        <v>0</v>
      </c>
      <c r="EB330" s="476">
        <f t="shared" si="311"/>
        <v>0</v>
      </c>
      <c r="EC330" s="476">
        <f t="shared" si="311"/>
        <v>0</v>
      </c>
      <c r="ED330" s="476">
        <f t="shared" si="311"/>
        <v>0</v>
      </c>
      <c r="EE330" s="476">
        <f t="shared" si="311"/>
        <v>0</v>
      </c>
      <c r="EF330" s="476">
        <f t="shared" si="311"/>
        <v>0</v>
      </c>
      <c r="EG330" s="476">
        <f t="shared" si="311"/>
        <v>0</v>
      </c>
      <c r="EH330" s="476">
        <f t="shared" si="311"/>
        <v>0</v>
      </c>
      <c r="EI330" s="476">
        <f t="shared" si="311"/>
        <v>0</v>
      </c>
      <c r="EJ330" s="476">
        <f t="shared" si="311"/>
        <v>0</v>
      </c>
      <c r="EK330" s="476">
        <f t="shared" si="311"/>
        <v>0</v>
      </c>
      <c r="EL330" s="476">
        <f t="shared" si="311"/>
        <v>0</v>
      </c>
      <c r="EM330" s="476">
        <f t="shared" si="311"/>
        <v>0</v>
      </c>
      <c r="EN330" s="476">
        <f t="shared" si="311"/>
        <v>0</v>
      </c>
      <c r="EO330" s="476">
        <f t="shared" si="311"/>
        <v>0</v>
      </c>
      <c r="EP330" s="476">
        <f t="shared" si="311"/>
        <v>0</v>
      </c>
      <c r="EQ330" s="476">
        <f t="shared" si="311"/>
        <v>0</v>
      </c>
      <c r="ER330" s="476">
        <f t="shared" si="311"/>
        <v>0</v>
      </c>
      <c r="ES330" s="476">
        <f t="shared" si="311"/>
        <v>0</v>
      </c>
      <c r="ET330" s="476">
        <f t="shared" si="311"/>
        <v>0</v>
      </c>
      <c r="EU330" s="476">
        <f t="shared" si="311"/>
        <v>0</v>
      </c>
      <c r="EV330" s="476">
        <f t="shared" si="311"/>
        <v>0</v>
      </c>
      <c r="EW330" s="476">
        <f t="shared" si="311"/>
        <v>0</v>
      </c>
      <c r="EX330" s="476">
        <f t="shared" si="311"/>
        <v>0</v>
      </c>
      <c r="EY330" s="476">
        <f t="shared" si="311"/>
        <v>0</v>
      </c>
      <c r="EZ330" s="476">
        <f t="shared" si="311"/>
        <v>0</v>
      </c>
      <c r="FA330" s="476">
        <f t="shared" si="311"/>
        <v>0</v>
      </c>
      <c r="FB330" s="476">
        <f t="shared" si="311"/>
        <v>0</v>
      </c>
      <c r="FC330" s="476">
        <f t="shared" si="311"/>
        <v>0</v>
      </c>
      <c r="FD330" s="476">
        <f t="shared" si="311"/>
        <v>0</v>
      </c>
      <c r="FE330" s="476">
        <f t="shared" si="311"/>
        <v>0</v>
      </c>
      <c r="FF330" s="476">
        <f t="shared" si="311"/>
        <v>0</v>
      </c>
      <c r="FG330" s="476">
        <f t="shared" si="311"/>
        <v>0</v>
      </c>
      <c r="FH330" s="476">
        <f t="shared" si="311"/>
        <v>0</v>
      </c>
      <c r="FI330" s="476">
        <f t="shared" si="311"/>
        <v>0</v>
      </c>
      <c r="FJ330" s="476">
        <f t="shared" si="311"/>
        <v>0</v>
      </c>
      <c r="FK330" s="476">
        <f t="shared" si="311"/>
        <v>0</v>
      </c>
      <c r="FL330" s="476">
        <f t="shared" si="311"/>
        <v>0</v>
      </c>
      <c r="FM330" s="476">
        <f t="shared" si="311"/>
        <v>0</v>
      </c>
      <c r="FN330" s="476">
        <f t="shared" si="311"/>
        <v>0</v>
      </c>
      <c r="FO330" s="476">
        <f t="shared" si="311"/>
        <v>0</v>
      </c>
      <c r="FP330" s="476">
        <f t="shared" si="311"/>
        <v>0</v>
      </c>
      <c r="FQ330" s="476">
        <f t="shared" si="311"/>
        <v>0</v>
      </c>
      <c r="FR330" s="476">
        <f t="shared" si="311"/>
        <v>0</v>
      </c>
      <c r="FS330" s="476">
        <f t="shared" si="311"/>
        <v>0</v>
      </c>
      <c r="FT330" s="476">
        <f t="shared" si="311"/>
        <v>0</v>
      </c>
      <c r="FU330" s="476">
        <f t="shared" si="311"/>
        <v>0</v>
      </c>
      <c r="FV330" s="476">
        <f t="shared" si="311"/>
        <v>0</v>
      </c>
      <c r="FW330" s="476">
        <f t="shared" si="311"/>
        <v>0</v>
      </c>
      <c r="FX330" s="476">
        <f t="shared" si="311"/>
        <v>0</v>
      </c>
      <c r="FY330" s="476">
        <f t="shared" si="311"/>
        <v>0</v>
      </c>
      <c r="FZ330" s="476">
        <f t="shared" si="311"/>
        <v>0</v>
      </c>
      <c r="GA330" s="476">
        <f t="shared" si="311"/>
        <v>0</v>
      </c>
      <c r="GB330" s="476">
        <f t="shared" si="311"/>
        <v>0</v>
      </c>
    </row>
    <row r="331" spans="3:184" x14ac:dyDescent="0.35">
      <c r="C331" s="472">
        <f>'QUALIFIED ENGINES'!D70</f>
        <v>91499</v>
      </c>
      <c r="D331" s="476">
        <f t="shared" si="285"/>
        <v>0</v>
      </c>
      <c r="E331" s="476">
        <f t="shared" si="313"/>
        <v>0</v>
      </c>
      <c r="F331" s="476">
        <f t="shared" si="313"/>
        <v>0</v>
      </c>
      <c r="G331" s="476">
        <f t="shared" si="313"/>
        <v>0</v>
      </c>
      <c r="H331" s="476">
        <f t="shared" si="313"/>
        <v>0</v>
      </c>
      <c r="I331" s="476">
        <f t="shared" si="313"/>
        <v>0</v>
      </c>
      <c r="J331" s="476">
        <f t="shared" si="313"/>
        <v>0</v>
      </c>
      <c r="K331" s="476">
        <f t="shared" si="313"/>
        <v>0</v>
      </c>
      <c r="L331" s="476">
        <f t="shared" si="313"/>
        <v>0</v>
      </c>
      <c r="M331" s="476">
        <f t="shared" si="313"/>
        <v>0</v>
      </c>
      <c r="N331" s="476">
        <f t="shared" si="313"/>
        <v>0</v>
      </c>
      <c r="O331" s="476">
        <f t="shared" si="313"/>
        <v>0</v>
      </c>
      <c r="P331" s="476">
        <f t="shared" si="313"/>
        <v>0</v>
      </c>
      <c r="Q331" s="476">
        <f t="shared" si="313"/>
        <v>0</v>
      </c>
      <c r="R331" s="476">
        <f t="shared" si="313"/>
        <v>0</v>
      </c>
      <c r="S331" s="476">
        <f t="shared" si="313"/>
        <v>0</v>
      </c>
      <c r="T331" s="476">
        <f t="shared" si="313"/>
        <v>0</v>
      </c>
      <c r="U331" s="476">
        <f t="shared" si="313"/>
        <v>0</v>
      </c>
      <c r="V331" s="476">
        <f t="shared" si="313"/>
        <v>0</v>
      </c>
      <c r="W331" s="476">
        <f t="shared" si="313"/>
        <v>0</v>
      </c>
      <c r="X331" s="476">
        <f t="shared" si="313"/>
        <v>0</v>
      </c>
      <c r="Y331" s="476">
        <f t="shared" si="313"/>
        <v>0</v>
      </c>
      <c r="Z331" s="476">
        <f t="shared" si="313"/>
        <v>0</v>
      </c>
      <c r="AA331" s="476">
        <f t="shared" si="313"/>
        <v>165.98</v>
      </c>
      <c r="AB331" s="476">
        <f t="shared" si="313"/>
        <v>343.02</v>
      </c>
      <c r="AC331" s="476">
        <f t="shared" si="313"/>
        <v>343.02</v>
      </c>
      <c r="AD331" s="476">
        <f t="shared" si="313"/>
        <v>310.45999999999998</v>
      </c>
      <c r="AE331" s="476">
        <f t="shared" si="313"/>
        <v>356.32</v>
      </c>
      <c r="AF331" s="476">
        <f t="shared" si="313"/>
        <v>275.68</v>
      </c>
      <c r="AG331" s="476">
        <f t="shared" si="313"/>
        <v>313.22000000000003</v>
      </c>
      <c r="AH331" s="476">
        <f t="shared" si="313"/>
        <v>350.65</v>
      </c>
      <c r="AI331" s="476">
        <f t="shared" si="313"/>
        <v>376.73</v>
      </c>
      <c r="AJ331" s="476">
        <f t="shared" si="313"/>
        <v>386.12</v>
      </c>
      <c r="AK331" s="476">
        <f t="shared" si="313"/>
        <v>374.88</v>
      </c>
      <c r="AL331" s="476">
        <f t="shared" si="313"/>
        <v>304.47000000000003</v>
      </c>
      <c r="AM331" s="476">
        <f t="shared" si="313"/>
        <v>308.47000000000003</v>
      </c>
      <c r="AN331" s="476">
        <f t="shared" si="313"/>
        <v>359.28</v>
      </c>
      <c r="AO331" s="476">
        <f t="shared" si="313"/>
        <v>349.95</v>
      </c>
      <c r="AP331" s="476">
        <f t="shared" si="313"/>
        <v>327.38</v>
      </c>
      <c r="AQ331" s="476">
        <f t="shared" si="313"/>
        <v>241.18</v>
      </c>
      <c r="AR331" s="476">
        <f t="shared" si="313"/>
        <v>0</v>
      </c>
      <c r="AS331" s="476">
        <f t="shared" si="313"/>
        <v>0</v>
      </c>
      <c r="AT331" s="476">
        <f t="shared" si="313"/>
        <v>0</v>
      </c>
      <c r="AU331" s="476">
        <f t="shared" si="313"/>
        <v>0</v>
      </c>
      <c r="AV331" s="476">
        <f t="shared" si="313"/>
        <v>0.72</v>
      </c>
      <c r="AW331" s="476">
        <f t="shared" si="313"/>
        <v>0</v>
      </c>
      <c r="AX331" s="476">
        <f t="shared" si="313"/>
        <v>0.37</v>
      </c>
      <c r="AY331" s="476">
        <f t="shared" si="313"/>
        <v>0</v>
      </c>
      <c r="AZ331" s="476">
        <f t="shared" si="313"/>
        <v>0</v>
      </c>
      <c r="BA331" s="476">
        <f t="shared" si="313"/>
        <v>0</v>
      </c>
      <c r="BB331" s="476">
        <f t="shared" si="313"/>
        <v>0</v>
      </c>
      <c r="BC331" s="476">
        <f t="shared" si="313"/>
        <v>0</v>
      </c>
      <c r="BD331" s="476">
        <f t="shared" si="313"/>
        <v>0</v>
      </c>
      <c r="BE331" s="476">
        <f t="shared" si="313"/>
        <v>0.32</v>
      </c>
      <c r="BF331" s="476">
        <f t="shared" si="313"/>
        <v>0.3</v>
      </c>
      <c r="BG331" s="476">
        <f t="shared" si="313"/>
        <v>66.55</v>
      </c>
      <c r="BH331" s="476">
        <f t="shared" si="313"/>
        <v>85.73</v>
      </c>
      <c r="BI331" s="476">
        <f t="shared" si="313"/>
        <v>28.93</v>
      </c>
      <c r="BJ331" s="476">
        <f t="shared" si="313"/>
        <v>268.26</v>
      </c>
      <c r="BK331" s="476">
        <f t="shared" si="313"/>
        <v>179.73</v>
      </c>
      <c r="BL331" s="476">
        <f t="shared" si="313"/>
        <v>240.11</v>
      </c>
      <c r="BM331" s="476">
        <f t="shared" si="313"/>
        <v>271.37</v>
      </c>
      <c r="BN331" s="476">
        <f t="shared" si="313"/>
        <v>173.17</v>
      </c>
      <c r="BO331" s="476">
        <f t="shared" si="313"/>
        <v>39.43</v>
      </c>
      <c r="BP331" s="476">
        <f t="shared" si="313"/>
        <v>133.19999999999999</v>
      </c>
      <c r="BQ331" s="476">
        <f t="shared" si="312"/>
        <v>143.15</v>
      </c>
      <c r="BR331" s="476">
        <f t="shared" si="312"/>
        <v>84.35</v>
      </c>
      <c r="BS331" s="476">
        <f t="shared" si="312"/>
        <v>242.89</v>
      </c>
      <c r="BT331" s="476">
        <f t="shared" si="312"/>
        <v>245.71</v>
      </c>
      <c r="BU331" s="476">
        <f t="shared" si="312"/>
        <v>237.65</v>
      </c>
      <c r="BV331" s="476">
        <f t="shared" si="312"/>
        <v>250.39</v>
      </c>
      <c r="BW331" s="476">
        <f t="shared" si="312"/>
        <v>69.61</v>
      </c>
      <c r="BX331" s="476">
        <f t="shared" si="312"/>
        <v>330.85</v>
      </c>
      <c r="BY331" s="476">
        <f t="shared" si="312"/>
        <v>346.35</v>
      </c>
      <c r="BZ331" s="476">
        <f t="shared" si="312"/>
        <v>330.32</v>
      </c>
      <c r="CA331" s="476">
        <f t="shared" si="312"/>
        <v>348.33</v>
      </c>
      <c r="CB331" s="476">
        <f t="shared" si="312"/>
        <v>346.19</v>
      </c>
      <c r="CC331" s="476">
        <f t="shared" si="312"/>
        <v>321.35000000000002</v>
      </c>
      <c r="CD331" s="476">
        <f t="shared" si="312"/>
        <v>372.97</v>
      </c>
      <c r="CE331" s="476">
        <f t="shared" si="312"/>
        <v>367.74</v>
      </c>
      <c r="CF331" s="476">
        <f t="shared" si="312"/>
        <v>409.12</v>
      </c>
      <c r="CG331" s="476">
        <f t="shared" si="312"/>
        <v>394.98</v>
      </c>
      <c r="CH331" s="476">
        <f t="shared" si="312"/>
        <v>390.84</v>
      </c>
      <c r="CI331" s="476">
        <f t="shared" si="312"/>
        <v>348.59</v>
      </c>
      <c r="CJ331" s="476">
        <f t="shared" si="312"/>
        <v>318.76</v>
      </c>
      <c r="CK331" s="476">
        <f t="shared" si="312"/>
        <v>0</v>
      </c>
      <c r="CL331" s="476">
        <f t="shared" si="312"/>
        <v>0</v>
      </c>
      <c r="CM331" s="476">
        <f t="shared" si="312"/>
        <v>0</v>
      </c>
      <c r="CN331" s="476">
        <f t="shared" si="312"/>
        <v>0</v>
      </c>
      <c r="CO331" s="476">
        <f t="shared" si="312"/>
        <v>0</v>
      </c>
      <c r="CP331" s="476">
        <f t="shared" si="312"/>
        <v>0</v>
      </c>
      <c r="CQ331" s="476">
        <f t="shared" si="312"/>
        <v>0</v>
      </c>
      <c r="CR331" s="476">
        <f t="shared" si="312"/>
        <v>0</v>
      </c>
      <c r="CS331" s="476">
        <f t="shared" si="312"/>
        <v>0</v>
      </c>
      <c r="CT331" s="476">
        <f t="shared" si="312"/>
        <v>0</v>
      </c>
      <c r="CU331" s="476">
        <f t="shared" si="312"/>
        <v>0</v>
      </c>
      <c r="CV331" s="476">
        <f t="shared" si="312"/>
        <v>0</v>
      </c>
      <c r="CW331" s="476">
        <f t="shared" si="312"/>
        <v>0</v>
      </c>
      <c r="CX331" s="476">
        <f t="shared" si="312"/>
        <v>0</v>
      </c>
      <c r="CY331" s="476">
        <f t="shared" si="312"/>
        <v>0</v>
      </c>
      <c r="CZ331" s="476">
        <f t="shared" si="312"/>
        <v>0</v>
      </c>
      <c r="DA331" s="476">
        <f t="shared" si="312"/>
        <v>0</v>
      </c>
      <c r="DB331" s="476">
        <f t="shared" si="312"/>
        <v>0</v>
      </c>
      <c r="DC331" s="476">
        <f t="shared" si="312"/>
        <v>0</v>
      </c>
      <c r="DD331" s="476">
        <f t="shared" si="312"/>
        <v>0</v>
      </c>
      <c r="DE331" s="476">
        <f t="shared" si="312"/>
        <v>0</v>
      </c>
      <c r="DF331" s="476">
        <f t="shared" si="312"/>
        <v>0</v>
      </c>
      <c r="DG331" s="476">
        <f t="shared" si="312"/>
        <v>0</v>
      </c>
      <c r="DH331" s="476">
        <f t="shared" si="312"/>
        <v>0</v>
      </c>
      <c r="DI331" s="476">
        <f t="shared" si="312"/>
        <v>0</v>
      </c>
      <c r="DJ331" s="476">
        <f t="shared" si="312"/>
        <v>0</v>
      </c>
      <c r="DK331" s="476">
        <f t="shared" si="312"/>
        <v>0</v>
      </c>
      <c r="DL331" s="476">
        <f t="shared" si="312"/>
        <v>0</v>
      </c>
      <c r="DM331" s="476">
        <f t="shared" si="312"/>
        <v>0</v>
      </c>
      <c r="DN331" s="476">
        <f t="shared" si="312"/>
        <v>0</v>
      </c>
      <c r="DO331" s="476">
        <f t="shared" si="312"/>
        <v>0</v>
      </c>
      <c r="DP331" s="476">
        <f t="shared" si="312"/>
        <v>0</v>
      </c>
      <c r="DQ331" s="476">
        <f t="shared" si="312"/>
        <v>0</v>
      </c>
      <c r="DR331" s="476">
        <f t="shared" si="312"/>
        <v>0</v>
      </c>
      <c r="DS331" s="476">
        <f t="shared" si="312"/>
        <v>0</v>
      </c>
      <c r="DT331" s="476">
        <f t="shared" si="312"/>
        <v>0</v>
      </c>
      <c r="DU331" s="476">
        <f t="shared" si="312"/>
        <v>0</v>
      </c>
      <c r="DV331" s="476">
        <f t="shared" si="312"/>
        <v>0</v>
      </c>
      <c r="DW331" s="476">
        <f t="shared" si="312"/>
        <v>0</v>
      </c>
      <c r="DX331" s="476">
        <f t="shared" si="312"/>
        <v>0</v>
      </c>
      <c r="DY331" s="476">
        <f t="shared" si="312"/>
        <v>0</v>
      </c>
      <c r="DZ331" s="476">
        <f t="shared" si="312"/>
        <v>0</v>
      </c>
      <c r="EA331" s="476">
        <f t="shared" si="312"/>
        <v>0</v>
      </c>
      <c r="EB331" s="476">
        <f t="shared" si="311"/>
        <v>0</v>
      </c>
      <c r="EC331" s="476">
        <f t="shared" si="311"/>
        <v>0</v>
      </c>
      <c r="ED331" s="476">
        <f t="shared" si="311"/>
        <v>0</v>
      </c>
      <c r="EE331" s="476">
        <f t="shared" si="311"/>
        <v>0</v>
      </c>
      <c r="EF331" s="476">
        <f t="shared" si="311"/>
        <v>0</v>
      </c>
      <c r="EG331" s="476">
        <f t="shared" si="311"/>
        <v>0</v>
      </c>
      <c r="EH331" s="476">
        <f t="shared" si="311"/>
        <v>0</v>
      </c>
      <c r="EI331" s="476">
        <f t="shared" si="311"/>
        <v>0</v>
      </c>
      <c r="EJ331" s="476">
        <f t="shared" si="311"/>
        <v>0</v>
      </c>
      <c r="EK331" s="476">
        <f t="shared" si="311"/>
        <v>0</v>
      </c>
      <c r="EL331" s="476">
        <f t="shared" si="311"/>
        <v>0</v>
      </c>
      <c r="EM331" s="476">
        <f t="shared" si="311"/>
        <v>0</v>
      </c>
      <c r="EN331" s="476">
        <f t="shared" si="311"/>
        <v>0</v>
      </c>
      <c r="EO331" s="476">
        <f t="shared" si="311"/>
        <v>0</v>
      </c>
      <c r="EP331" s="476">
        <f t="shared" si="311"/>
        <v>0</v>
      </c>
      <c r="EQ331" s="476">
        <f t="shared" si="311"/>
        <v>0</v>
      </c>
      <c r="ER331" s="476">
        <f t="shared" si="311"/>
        <v>0</v>
      </c>
      <c r="ES331" s="476">
        <f t="shared" si="311"/>
        <v>0</v>
      </c>
      <c r="ET331" s="476">
        <f t="shared" si="311"/>
        <v>0</v>
      </c>
      <c r="EU331" s="476">
        <f t="shared" si="311"/>
        <v>0</v>
      </c>
      <c r="EV331" s="476">
        <f t="shared" si="311"/>
        <v>0</v>
      </c>
      <c r="EW331" s="476">
        <f t="shared" si="311"/>
        <v>0</v>
      </c>
      <c r="EX331" s="476">
        <f t="shared" si="311"/>
        <v>0</v>
      </c>
      <c r="EY331" s="476">
        <f t="shared" si="311"/>
        <v>0</v>
      </c>
      <c r="EZ331" s="476">
        <f t="shared" si="311"/>
        <v>0</v>
      </c>
      <c r="FA331" s="476">
        <f t="shared" si="311"/>
        <v>0</v>
      </c>
      <c r="FB331" s="476">
        <f t="shared" si="311"/>
        <v>0</v>
      </c>
      <c r="FC331" s="476">
        <f t="shared" si="311"/>
        <v>0</v>
      </c>
      <c r="FD331" s="476">
        <f t="shared" si="311"/>
        <v>0</v>
      </c>
      <c r="FE331" s="476">
        <f t="shared" si="311"/>
        <v>0</v>
      </c>
      <c r="FF331" s="476">
        <f t="shared" si="311"/>
        <v>0</v>
      </c>
      <c r="FG331" s="476">
        <f t="shared" si="311"/>
        <v>0</v>
      </c>
      <c r="FH331" s="476">
        <f t="shared" si="311"/>
        <v>0</v>
      </c>
      <c r="FI331" s="476">
        <f t="shared" si="311"/>
        <v>0</v>
      </c>
      <c r="FJ331" s="476">
        <f t="shared" si="311"/>
        <v>0</v>
      </c>
      <c r="FK331" s="476">
        <f t="shared" si="311"/>
        <v>0</v>
      </c>
      <c r="FL331" s="476">
        <f t="shared" si="311"/>
        <v>0</v>
      </c>
      <c r="FM331" s="476">
        <f t="shared" si="311"/>
        <v>0</v>
      </c>
      <c r="FN331" s="476">
        <f t="shared" si="311"/>
        <v>0</v>
      </c>
      <c r="FO331" s="476">
        <f t="shared" si="311"/>
        <v>0</v>
      </c>
      <c r="FP331" s="476">
        <f t="shared" si="311"/>
        <v>0</v>
      </c>
      <c r="FQ331" s="476">
        <f t="shared" si="311"/>
        <v>0</v>
      </c>
      <c r="FR331" s="476">
        <f t="shared" si="311"/>
        <v>0</v>
      </c>
      <c r="FS331" s="476">
        <f t="shared" si="311"/>
        <v>0</v>
      </c>
      <c r="FT331" s="476">
        <f t="shared" si="311"/>
        <v>0</v>
      </c>
      <c r="FU331" s="476">
        <f t="shared" si="311"/>
        <v>0</v>
      </c>
      <c r="FV331" s="476">
        <f t="shared" si="311"/>
        <v>0</v>
      </c>
      <c r="FW331" s="476">
        <f t="shared" si="311"/>
        <v>0</v>
      </c>
      <c r="FX331" s="476">
        <f t="shared" si="311"/>
        <v>0</v>
      </c>
      <c r="FY331" s="476">
        <f t="shared" si="311"/>
        <v>0</v>
      </c>
      <c r="FZ331" s="476">
        <f t="shared" si="311"/>
        <v>0</v>
      </c>
      <c r="GA331" s="476">
        <f t="shared" si="311"/>
        <v>0</v>
      </c>
      <c r="GB331" s="476">
        <f t="shared" si="311"/>
        <v>0</v>
      </c>
    </row>
    <row r="332" spans="3:184" x14ac:dyDescent="0.35">
      <c r="C332" s="472">
        <f>'QUALIFIED ENGINES'!D71</f>
        <v>91547</v>
      </c>
      <c r="D332" s="476">
        <f t="shared" ref="D332:D363" si="314">D70-D201</f>
        <v>0</v>
      </c>
      <c r="E332" s="476">
        <f t="shared" si="313"/>
        <v>0</v>
      </c>
      <c r="F332" s="476">
        <f t="shared" si="313"/>
        <v>0</v>
      </c>
      <c r="G332" s="476">
        <f t="shared" si="313"/>
        <v>0</v>
      </c>
      <c r="H332" s="476">
        <f t="shared" si="313"/>
        <v>0</v>
      </c>
      <c r="I332" s="476">
        <f t="shared" si="313"/>
        <v>0</v>
      </c>
      <c r="J332" s="476">
        <f t="shared" si="313"/>
        <v>0</v>
      </c>
      <c r="K332" s="476">
        <f t="shared" si="313"/>
        <v>0</v>
      </c>
      <c r="L332" s="476">
        <f t="shared" si="313"/>
        <v>0</v>
      </c>
      <c r="M332" s="476">
        <f t="shared" si="313"/>
        <v>0</v>
      </c>
      <c r="N332" s="476">
        <f t="shared" si="313"/>
        <v>0</v>
      </c>
      <c r="O332" s="476">
        <f t="shared" si="313"/>
        <v>0</v>
      </c>
      <c r="P332" s="476">
        <f t="shared" si="313"/>
        <v>0</v>
      </c>
      <c r="Q332" s="476">
        <f t="shared" si="313"/>
        <v>0</v>
      </c>
      <c r="R332" s="476">
        <f t="shared" si="313"/>
        <v>0</v>
      </c>
      <c r="S332" s="476">
        <f t="shared" si="313"/>
        <v>0</v>
      </c>
      <c r="T332" s="476">
        <f t="shared" si="313"/>
        <v>0</v>
      </c>
      <c r="U332" s="476">
        <f t="shared" si="313"/>
        <v>0</v>
      </c>
      <c r="V332" s="476">
        <f t="shared" si="313"/>
        <v>0</v>
      </c>
      <c r="W332" s="476">
        <f t="shared" si="313"/>
        <v>0</v>
      </c>
      <c r="X332" s="476">
        <f t="shared" si="313"/>
        <v>0</v>
      </c>
      <c r="Y332" s="476">
        <f t="shared" si="313"/>
        <v>0</v>
      </c>
      <c r="Z332" s="476">
        <f t="shared" si="313"/>
        <v>0</v>
      </c>
      <c r="AA332" s="476">
        <f t="shared" si="313"/>
        <v>36.28</v>
      </c>
      <c r="AB332" s="476">
        <f t="shared" si="313"/>
        <v>374.93</v>
      </c>
      <c r="AC332" s="476">
        <f t="shared" si="313"/>
        <v>374.92</v>
      </c>
      <c r="AD332" s="476">
        <f t="shared" si="313"/>
        <v>371.94</v>
      </c>
      <c r="AE332" s="476">
        <f t="shared" si="313"/>
        <v>447.4</v>
      </c>
      <c r="AF332" s="476">
        <f t="shared" si="313"/>
        <v>382.73</v>
      </c>
      <c r="AG332" s="476">
        <f t="shared" si="313"/>
        <v>406.4</v>
      </c>
      <c r="AH332" s="476">
        <f t="shared" si="313"/>
        <v>405.4</v>
      </c>
      <c r="AI332" s="476">
        <f t="shared" si="313"/>
        <v>443.97</v>
      </c>
      <c r="AJ332" s="476">
        <f t="shared" si="313"/>
        <v>34.700000000000003</v>
      </c>
      <c r="AK332" s="476">
        <f t="shared" si="313"/>
        <v>0</v>
      </c>
      <c r="AL332" s="476">
        <f t="shared" si="313"/>
        <v>0</v>
      </c>
      <c r="AM332" s="476">
        <f t="shared" si="313"/>
        <v>0</v>
      </c>
      <c r="AN332" s="476">
        <f t="shared" si="313"/>
        <v>0</v>
      </c>
      <c r="AO332" s="476">
        <f t="shared" si="313"/>
        <v>0</v>
      </c>
      <c r="AP332" s="476">
        <f t="shared" si="313"/>
        <v>0</v>
      </c>
      <c r="AQ332" s="476">
        <f t="shared" si="313"/>
        <v>0</v>
      </c>
      <c r="AR332" s="476">
        <f t="shared" si="313"/>
        <v>0</v>
      </c>
      <c r="AS332" s="476">
        <f t="shared" si="313"/>
        <v>0</v>
      </c>
      <c r="AT332" s="476">
        <f t="shared" si="313"/>
        <v>0</v>
      </c>
      <c r="AU332" s="476">
        <f t="shared" si="313"/>
        <v>0</v>
      </c>
      <c r="AV332" s="476">
        <f t="shared" si="313"/>
        <v>0</v>
      </c>
      <c r="AW332" s="476">
        <f t="shared" si="313"/>
        <v>0</v>
      </c>
      <c r="AX332" s="476">
        <f t="shared" si="313"/>
        <v>0</v>
      </c>
      <c r="AY332" s="476">
        <f t="shared" si="313"/>
        <v>0</v>
      </c>
      <c r="AZ332" s="476">
        <f t="shared" si="313"/>
        <v>0</v>
      </c>
      <c r="BA332" s="476">
        <f t="shared" si="313"/>
        <v>0</v>
      </c>
      <c r="BB332" s="476">
        <f t="shared" si="313"/>
        <v>0</v>
      </c>
      <c r="BC332" s="476">
        <f t="shared" si="313"/>
        <v>0</v>
      </c>
      <c r="BD332" s="476">
        <f t="shared" si="313"/>
        <v>0</v>
      </c>
      <c r="BE332" s="476">
        <f t="shared" si="313"/>
        <v>0</v>
      </c>
      <c r="BF332" s="476">
        <f t="shared" si="313"/>
        <v>0</v>
      </c>
      <c r="BG332" s="476">
        <f t="shared" si="313"/>
        <v>0</v>
      </c>
      <c r="BH332" s="476">
        <f t="shared" si="313"/>
        <v>0</v>
      </c>
      <c r="BI332" s="476">
        <f t="shared" si="313"/>
        <v>0</v>
      </c>
      <c r="BJ332" s="476">
        <f t="shared" si="313"/>
        <v>0</v>
      </c>
      <c r="BK332" s="476">
        <f t="shared" si="313"/>
        <v>0</v>
      </c>
      <c r="BL332" s="476">
        <f t="shared" si="313"/>
        <v>0</v>
      </c>
      <c r="BM332" s="476">
        <f t="shared" si="313"/>
        <v>0</v>
      </c>
      <c r="BN332" s="476">
        <f t="shared" si="313"/>
        <v>0</v>
      </c>
      <c r="BO332" s="476">
        <f t="shared" si="313"/>
        <v>0</v>
      </c>
      <c r="BP332" s="476">
        <f t="shared" si="313"/>
        <v>0</v>
      </c>
      <c r="BQ332" s="476">
        <f t="shared" si="312"/>
        <v>0</v>
      </c>
      <c r="BR332" s="476">
        <f t="shared" si="312"/>
        <v>0</v>
      </c>
      <c r="BS332" s="476">
        <f t="shared" si="312"/>
        <v>0</v>
      </c>
      <c r="BT332" s="476">
        <f t="shared" si="312"/>
        <v>0</v>
      </c>
      <c r="BU332" s="476">
        <f t="shared" si="312"/>
        <v>0</v>
      </c>
      <c r="BV332" s="476">
        <f t="shared" si="312"/>
        <v>0</v>
      </c>
      <c r="BW332" s="476">
        <f t="shared" si="312"/>
        <v>0</v>
      </c>
      <c r="BX332" s="476">
        <f t="shared" si="312"/>
        <v>0</v>
      </c>
      <c r="BY332" s="476">
        <f t="shared" si="312"/>
        <v>0</v>
      </c>
      <c r="BZ332" s="476">
        <f t="shared" si="312"/>
        <v>0</v>
      </c>
      <c r="CA332" s="476">
        <f t="shared" si="312"/>
        <v>80.67</v>
      </c>
      <c r="CB332" s="476">
        <f t="shared" si="312"/>
        <v>415.57</v>
      </c>
      <c r="CC332" s="476">
        <f t="shared" si="312"/>
        <v>102.7</v>
      </c>
      <c r="CD332" s="476">
        <f t="shared" si="312"/>
        <v>463.02</v>
      </c>
      <c r="CE332" s="476">
        <f t="shared" si="312"/>
        <v>408.23</v>
      </c>
      <c r="CF332" s="476">
        <f t="shared" si="312"/>
        <v>474.18</v>
      </c>
      <c r="CG332" s="476">
        <f t="shared" si="312"/>
        <v>398.15</v>
      </c>
      <c r="CH332" s="476">
        <f t="shared" si="312"/>
        <v>446.8</v>
      </c>
      <c r="CI332" s="476">
        <f t="shared" si="312"/>
        <v>437.83</v>
      </c>
      <c r="CJ332" s="476">
        <f t="shared" si="312"/>
        <v>515.89</v>
      </c>
      <c r="CK332" s="476">
        <f t="shared" si="312"/>
        <v>391.29</v>
      </c>
      <c r="CL332" s="476">
        <f t="shared" si="312"/>
        <v>450.36</v>
      </c>
      <c r="CM332" s="476">
        <f t="shared" si="312"/>
        <v>446.08</v>
      </c>
      <c r="CN332" s="476">
        <f t="shared" si="312"/>
        <v>445.87</v>
      </c>
      <c r="CO332" s="476">
        <f t="shared" si="312"/>
        <v>464.53</v>
      </c>
      <c r="CP332" s="476">
        <f t="shared" si="312"/>
        <v>409.9</v>
      </c>
      <c r="CQ332" s="476">
        <f t="shared" si="312"/>
        <v>476.22</v>
      </c>
      <c r="CR332" s="476">
        <f t="shared" si="312"/>
        <v>436.09</v>
      </c>
      <c r="CS332" s="476">
        <f t="shared" si="312"/>
        <v>421.15</v>
      </c>
      <c r="CT332" s="476">
        <f t="shared" si="312"/>
        <v>479.85</v>
      </c>
      <c r="CU332" s="476">
        <f t="shared" si="312"/>
        <v>468.62</v>
      </c>
      <c r="CV332" s="476">
        <f t="shared" si="312"/>
        <v>482.97</v>
      </c>
      <c r="CW332" s="476">
        <f t="shared" si="312"/>
        <v>482.37</v>
      </c>
      <c r="CX332" s="476">
        <f t="shared" si="312"/>
        <v>452.21</v>
      </c>
      <c r="CY332" s="476">
        <f t="shared" si="312"/>
        <v>414.79</v>
      </c>
      <c r="CZ332" s="476">
        <f t="shared" si="312"/>
        <v>79.78</v>
      </c>
      <c r="DA332" s="476">
        <f t="shared" si="312"/>
        <v>36.880000000000003</v>
      </c>
      <c r="DB332" s="476">
        <f t="shared" si="312"/>
        <v>0</v>
      </c>
      <c r="DC332" s="476">
        <f t="shared" si="312"/>
        <v>0</v>
      </c>
      <c r="DD332" s="476">
        <f t="shared" si="312"/>
        <v>0</v>
      </c>
      <c r="DE332" s="476">
        <f t="shared" si="312"/>
        <v>0</v>
      </c>
      <c r="DF332" s="476">
        <f t="shared" si="312"/>
        <v>0</v>
      </c>
      <c r="DG332" s="476">
        <f t="shared" si="312"/>
        <v>0</v>
      </c>
      <c r="DH332" s="476">
        <f t="shared" si="312"/>
        <v>0</v>
      </c>
      <c r="DI332" s="476">
        <f t="shared" si="312"/>
        <v>0</v>
      </c>
      <c r="DJ332" s="476">
        <f t="shared" si="312"/>
        <v>0</v>
      </c>
      <c r="DK332" s="476">
        <f t="shared" si="312"/>
        <v>0</v>
      </c>
      <c r="DL332" s="476">
        <f t="shared" si="312"/>
        <v>0</v>
      </c>
      <c r="DM332" s="476">
        <f t="shared" si="312"/>
        <v>0</v>
      </c>
      <c r="DN332" s="476">
        <f t="shared" si="312"/>
        <v>0</v>
      </c>
      <c r="DO332" s="476">
        <f t="shared" si="312"/>
        <v>0</v>
      </c>
      <c r="DP332" s="476">
        <f t="shared" si="312"/>
        <v>0</v>
      </c>
      <c r="DQ332" s="476">
        <f t="shared" si="312"/>
        <v>0</v>
      </c>
      <c r="DR332" s="476">
        <f t="shared" si="312"/>
        <v>0</v>
      </c>
      <c r="DS332" s="476">
        <f t="shared" si="312"/>
        <v>0</v>
      </c>
      <c r="DT332" s="476">
        <f t="shared" si="312"/>
        <v>0</v>
      </c>
      <c r="DU332" s="476">
        <f t="shared" si="312"/>
        <v>0</v>
      </c>
      <c r="DV332" s="476">
        <f t="shared" si="312"/>
        <v>0</v>
      </c>
      <c r="DW332" s="476">
        <f t="shared" si="312"/>
        <v>0</v>
      </c>
      <c r="DX332" s="476">
        <f t="shared" si="312"/>
        <v>0</v>
      </c>
      <c r="DY332" s="476">
        <f t="shared" si="312"/>
        <v>0</v>
      </c>
      <c r="DZ332" s="476">
        <f t="shared" si="312"/>
        <v>0</v>
      </c>
      <c r="EA332" s="476">
        <f t="shared" si="312"/>
        <v>0</v>
      </c>
      <c r="EB332" s="476">
        <f t="shared" si="311"/>
        <v>0</v>
      </c>
      <c r="EC332" s="476">
        <f t="shared" si="311"/>
        <v>0</v>
      </c>
      <c r="ED332" s="476">
        <f t="shared" si="311"/>
        <v>0</v>
      </c>
      <c r="EE332" s="476">
        <f t="shared" si="311"/>
        <v>0</v>
      </c>
      <c r="EF332" s="476">
        <f t="shared" si="311"/>
        <v>0</v>
      </c>
      <c r="EG332" s="476">
        <f t="shared" si="311"/>
        <v>0</v>
      </c>
      <c r="EH332" s="476">
        <f t="shared" si="311"/>
        <v>0</v>
      </c>
      <c r="EI332" s="476">
        <f t="shared" si="311"/>
        <v>0</v>
      </c>
      <c r="EJ332" s="476">
        <f t="shared" si="311"/>
        <v>0</v>
      </c>
      <c r="EK332" s="476">
        <f t="shared" si="311"/>
        <v>0</v>
      </c>
      <c r="EL332" s="476">
        <f t="shared" si="311"/>
        <v>0</v>
      </c>
      <c r="EM332" s="476">
        <f t="shared" si="311"/>
        <v>0</v>
      </c>
      <c r="EN332" s="476">
        <f t="shared" si="311"/>
        <v>0</v>
      </c>
      <c r="EO332" s="476">
        <f t="shared" si="311"/>
        <v>0</v>
      </c>
      <c r="EP332" s="476">
        <f t="shared" si="311"/>
        <v>0</v>
      </c>
      <c r="EQ332" s="476">
        <f t="shared" si="311"/>
        <v>0</v>
      </c>
      <c r="ER332" s="476">
        <f t="shared" si="311"/>
        <v>0</v>
      </c>
      <c r="ES332" s="476">
        <f t="shared" si="311"/>
        <v>0</v>
      </c>
      <c r="ET332" s="476">
        <f t="shared" si="311"/>
        <v>0</v>
      </c>
      <c r="EU332" s="476">
        <f t="shared" si="311"/>
        <v>0</v>
      </c>
      <c r="EV332" s="476">
        <f t="shared" si="311"/>
        <v>0</v>
      </c>
      <c r="EW332" s="476">
        <f t="shared" si="311"/>
        <v>0</v>
      </c>
      <c r="EX332" s="476">
        <f t="shared" si="311"/>
        <v>0</v>
      </c>
      <c r="EY332" s="476">
        <f t="shared" si="311"/>
        <v>0</v>
      </c>
      <c r="EZ332" s="476">
        <f t="shared" si="311"/>
        <v>0</v>
      </c>
      <c r="FA332" s="476">
        <f t="shared" si="311"/>
        <v>0</v>
      </c>
      <c r="FB332" s="476">
        <f t="shared" si="311"/>
        <v>0</v>
      </c>
      <c r="FC332" s="476">
        <f t="shared" si="311"/>
        <v>0</v>
      </c>
      <c r="FD332" s="476">
        <f t="shared" si="311"/>
        <v>0</v>
      </c>
      <c r="FE332" s="476">
        <f t="shared" si="311"/>
        <v>0</v>
      </c>
      <c r="FF332" s="476">
        <f t="shared" si="311"/>
        <v>0</v>
      </c>
      <c r="FG332" s="476">
        <f t="shared" si="311"/>
        <v>0</v>
      </c>
      <c r="FH332" s="476">
        <f t="shared" si="311"/>
        <v>0</v>
      </c>
      <c r="FI332" s="476">
        <f t="shared" si="311"/>
        <v>0</v>
      </c>
      <c r="FJ332" s="476">
        <f t="shared" si="311"/>
        <v>0</v>
      </c>
      <c r="FK332" s="476">
        <f t="shared" si="311"/>
        <v>0</v>
      </c>
      <c r="FL332" s="476">
        <f t="shared" si="311"/>
        <v>0</v>
      </c>
      <c r="FM332" s="476">
        <f t="shared" si="311"/>
        <v>0</v>
      </c>
      <c r="FN332" s="476">
        <f t="shared" si="311"/>
        <v>0</v>
      </c>
      <c r="FO332" s="476">
        <f t="shared" si="311"/>
        <v>0</v>
      </c>
      <c r="FP332" s="476">
        <f t="shared" si="311"/>
        <v>0</v>
      </c>
      <c r="FQ332" s="476">
        <f t="shared" si="311"/>
        <v>0</v>
      </c>
      <c r="FR332" s="476">
        <f t="shared" si="311"/>
        <v>0</v>
      </c>
      <c r="FS332" s="476">
        <f t="shared" ref="FS332:GB332" si="315">FS70-FS201</f>
        <v>0</v>
      </c>
      <c r="FT332" s="476">
        <f t="shared" si="315"/>
        <v>0</v>
      </c>
      <c r="FU332" s="476">
        <f t="shared" si="315"/>
        <v>0</v>
      </c>
      <c r="FV332" s="476">
        <f t="shared" si="315"/>
        <v>0</v>
      </c>
      <c r="FW332" s="476">
        <f t="shared" si="315"/>
        <v>0</v>
      </c>
      <c r="FX332" s="476">
        <f t="shared" si="315"/>
        <v>0</v>
      </c>
      <c r="FY332" s="476">
        <f t="shared" si="315"/>
        <v>0</v>
      </c>
      <c r="FZ332" s="476">
        <f t="shared" si="315"/>
        <v>0</v>
      </c>
      <c r="GA332" s="476">
        <f t="shared" si="315"/>
        <v>0</v>
      </c>
      <c r="GB332" s="476">
        <f t="shared" si="315"/>
        <v>0</v>
      </c>
    </row>
    <row r="333" spans="3:184" x14ac:dyDescent="0.35">
      <c r="C333" s="472">
        <f>'QUALIFIED ENGINES'!D72</f>
        <v>91513</v>
      </c>
      <c r="D333" s="476">
        <f t="shared" si="314"/>
        <v>0</v>
      </c>
      <c r="E333" s="476">
        <f t="shared" ref="E333:S333" si="316">E71-E202</f>
        <v>0</v>
      </c>
      <c r="F333" s="476">
        <f t="shared" si="316"/>
        <v>0</v>
      </c>
      <c r="G333" s="476">
        <f t="shared" si="316"/>
        <v>0</v>
      </c>
      <c r="H333" s="476">
        <f t="shared" si="316"/>
        <v>0</v>
      </c>
      <c r="I333" s="476">
        <f t="shared" si="316"/>
        <v>0</v>
      </c>
      <c r="J333" s="476">
        <f t="shared" si="316"/>
        <v>0</v>
      </c>
      <c r="K333" s="476">
        <f t="shared" si="316"/>
        <v>0</v>
      </c>
      <c r="L333" s="476">
        <f t="shared" si="316"/>
        <v>0</v>
      </c>
      <c r="M333" s="476">
        <f t="shared" si="316"/>
        <v>0</v>
      </c>
      <c r="N333" s="476">
        <f t="shared" si="316"/>
        <v>0</v>
      </c>
      <c r="O333" s="476">
        <f t="shared" si="316"/>
        <v>0</v>
      </c>
      <c r="P333" s="476">
        <f t="shared" si="316"/>
        <v>0</v>
      </c>
      <c r="Q333" s="476">
        <f t="shared" si="316"/>
        <v>0</v>
      </c>
      <c r="R333" s="476">
        <f t="shared" si="316"/>
        <v>0</v>
      </c>
      <c r="S333" s="476">
        <f t="shared" si="316"/>
        <v>0</v>
      </c>
      <c r="T333" s="476">
        <f t="shared" si="313"/>
        <v>0</v>
      </c>
      <c r="U333" s="476">
        <f t="shared" si="313"/>
        <v>0</v>
      </c>
      <c r="V333" s="476">
        <f t="shared" si="313"/>
        <v>0</v>
      </c>
      <c r="W333" s="476">
        <f t="shared" si="313"/>
        <v>0</v>
      </c>
      <c r="X333" s="476">
        <f t="shared" si="313"/>
        <v>0</v>
      </c>
      <c r="Y333" s="476">
        <f t="shared" si="313"/>
        <v>0</v>
      </c>
      <c r="Z333" s="476">
        <f t="shared" si="313"/>
        <v>0</v>
      </c>
      <c r="AA333" s="476">
        <f t="shared" si="313"/>
        <v>36.28</v>
      </c>
      <c r="AB333" s="476">
        <f t="shared" si="313"/>
        <v>374.93</v>
      </c>
      <c r="AC333" s="476">
        <f t="shared" si="313"/>
        <v>374.92</v>
      </c>
      <c r="AD333" s="476">
        <f t="shared" si="313"/>
        <v>371.94</v>
      </c>
      <c r="AE333" s="476">
        <f t="shared" si="313"/>
        <v>447.4</v>
      </c>
      <c r="AF333" s="476">
        <f t="shared" si="313"/>
        <v>382.73</v>
      </c>
      <c r="AG333" s="476">
        <f t="shared" si="313"/>
        <v>406.4</v>
      </c>
      <c r="AH333" s="476">
        <f t="shared" si="313"/>
        <v>405.4</v>
      </c>
      <c r="AI333" s="476">
        <f t="shared" si="313"/>
        <v>443.97</v>
      </c>
      <c r="AJ333" s="476">
        <f t="shared" si="313"/>
        <v>278.93</v>
      </c>
      <c r="AK333" s="476">
        <f t="shared" si="313"/>
        <v>393.15</v>
      </c>
      <c r="AL333" s="476">
        <f t="shared" si="313"/>
        <v>407.95</v>
      </c>
      <c r="AM333" s="476">
        <f t="shared" si="313"/>
        <v>424</v>
      </c>
      <c r="AN333" s="476">
        <f t="shared" si="313"/>
        <v>485.88</v>
      </c>
      <c r="AO333" s="476">
        <f t="shared" si="313"/>
        <v>433.39</v>
      </c>
      <c r="AP333" s="476">
        <f t="shared" si="313"/>
        <v>405.43</v>
      </c>
      <c r="AQ333" s="476">
        <f t="shared" si="313"/>
        <v>346.26</v>
      </c>
      <c r="AR333" s="476">
        <f t="shared" si="313"/>
        <v>0</v>
      </c>
      <c r="AS333" s="476">
        <f t="shared" si="313"/>
        <v>0</v>
      </c>
      <c r="AT333" s="476">
        <f t="shared" si="313"/>
        <v>0</v>
      </c>
      <c r="AU333" s="476">
        <f t="shared" si="313"/>
        <v>40.200000000000003</v>
      </c>
      <c r="AV333" s="476">
        <f t="shared" si="313"/>
        <v>101.49</v>
      </c>
      <c r="AW333" s="476">
        <f t="shared" si="313"/>
        <v>173.95</v>
      </c>
      <c r="AX333" s="476">
        <f t="shared" si="313"/>
        <v>58.78</v>
      </c>
      <c r="AY333" s="476">
        <f t="shared" si="313"/>
        <v>0</v>
      </c>
      <c r="AZ333" s="476">
        <f t="shared" si="313"/>
        <v>0</v>
      </c>
      <c r="BA333" s="476">
        <f t="shared" si="313"/>
        <v>0</v>
      </c>
      <c r="BB333" s="476">
        <f t="shared" si="313"/>
        <v>0</v>
      </c>
      <c r="BC333" s="476">
        <f t="shared" si="313"/>
        <v>0</v>
      </c>
      <c r="BD333" s="476">
        <f t="shared" si="313"/>
        <v>15.47</v>
      </c>
      <c r="BE333" s="476">
        <f t="shared" si="313"/>
        <v>131.44999999999999</v>
      </c>
      <c r="BF333" s="476">
        <f t="shared" si="313"/>
        <v>127.2</v>
      </c>
      <c r="BG333" s="476">
        <f t="shared" si="313"/>
        <v>220.78</v>
      </c>
      <c r="BH333" s="476">
        <f t="shared" si="313"/>
        <v>302.10000000000002</v>
      </c>
      <c r="BI333" s="476">
        <f t="shared" si="313"/>
        <v>291.18</v>
      </c>
      <c r="BJ333" s="476">
        <f t="shared" si="313"/>
        <v>309.27</v>
      </c>
      <c r="BK333" s="476">
        <f t="shared" si="313"/>
        <v>367.2</v>
      </c>
      <c r="BL333" s="476">
        <f t="shared" si="313"/>
        <v>164.48</v>
      </c>
      <c r="BM333" s="476">
        <f t="shared" si="313"/>
        <v>322.79000000000002</v>
      </c>
      <c r="BN333" s="476">
        <f t="shared" si="313"/>
        <v>327.75</v>
      </c>
      <c r="BO333" s="476">
        <f t="shared" si="313"/>
        <v>380.11</v>
      </c>
      <c r="BP333" s="476">
        <f t="shared" si="313"/>
        <v>352.99</v>
      </c>
      <c r="BQ333" s="476">
        <f t="shared" si="312"/>
        <v>354.4</v>
      </c>
      <c r="BR333" s="476">
        <f t="shared" si="312"/>
        <v>379.28</v>
      </c>
      <c r="BS333" s="476">
        <f t="shared" ref="BS333:CX333" si="317">BS71-BS202</f>
        <v>377.77</v>
      </c>
      <c r="BT333" s="476">
        <f t="shared" si="317"/>
        <v>442.75</v>
      </c>
      <c r="BU333" s="476">
        <f t="shared" si="317"/>
        <v>276.67</v>
      </c>
      <c r="BV333" s="476">
        <f t="shared" si="317"/>
        <v>365.18</v>
      </c>
      <c r="BW333" s="476">
        <f t="shared" si="317"/>
        <v>375.62</v>
      </c>
      <c r="BX333" s="476">
        <f t="shared" si="317"/>
        <v>403.96</v>
      </c>
      <c r="BY333" s="476">
        <f t="shared" si="317"/>
        <v>274.45</v>
      </c>
      <c r="BZ333" s="476">
        <f t="shared" si="317"/>
        <v>67.650000000000006</v>
      </c>
      <c r="CA333" s="476">
        <f t="shared" si="317"/>
        <v>369.15</v>
      </c>
      <c r="CB333" s="476">
        <f t="shared" si="317"/>
        <v>361.64</v>
      </c>
      <c r="CC333" s="476">
        <f t="shared" si="317"/>
        <v>76.22</v>
      </c>
      <c r="CD333" s="476">
        <f t="shared" si="317"/>
        <v>0</v>
      </c>
      <c r="CE333" s="476">
        <f t="shared" si="317"/>
        <v>0</v>
      </c>
      <c r="CF333" s="476">
        <f t="shared" si="317"/>
        <v>0</v>
      </c>
      <c r="CG333" s="476">
        <f t="shared" si="317"/>
        <v>0</v>
      </c>
      <c r="CH333" s="476">
        <f t="shared" si="317"/>
        <v>0</v>
      </c>
      <c r="CI333" s="476">
        <f t="shared" si="317"/>
        <v>0</v>
      </c>
      <c r="CJ333" s="476">
        <f t="shared" si="317"/>
        <v>0</v>
      </c>
      <c r="CK333" s="476">
        <f t="shared" si="317"/>
        <v>0</v>
      </c>
      <c r="CL333" s="476">
        <f t="shared" si="317"/>
        <v>0</v>
      </c>
      <c r="CM333" s="476">
        <f t="shared" si="317"/>
        <v>0</v>
      </c>
      <c r="CN333" s="476">
        <f t="shared" si="317"/>
        <v>0</v>
      </c>
      <c r="CO333" s="476">
        <f t="shared" si="317"/>
        <v>0</v>
      </c>
      <c r="CP333" s="476">
        <f t="shared" si="317"/>
        <v>0</v>
      </c>
      <c r="CQ333" s="476">
        <f t="shared" si="317"/>
        <v>0</v>
      </c>
      <c r="CR333" s="476">
        <f t="shared" si="317"/>
        <v>0</v>
      </c>
      <c r="CS333" s="476">
        <f t="shared" si="317"/>
        <v>0</v>
      </c>
      <c r="CT333" s="476">
        <f t="shared" si="317"/>
        <v>0</v>
      </c>
      <c r="CU333" s="476">
        <f t="shared" si="317"/>
        <v>0</v>
      </c>
      <c r="CV333" s="476">
        <f t="shared" si="317"/>
        <v>0</v>
      </c>
      <c r="CW333" s="476">
        <f t="shared" si="317"/>
        <v>0</v>
      </c>
      <c r="CX333" s="476">
        <f t="shared" si="317"/>
        <v>0</v>
      </c>
      <c r="CY333" s="476">
        <f t="shared" ref="CY333:ED333" si="318">CY71-CY202</f>
        <v>0</v>
      </c>
      <c r="CZ333" s="476">
        <f t="shared" si="318"/>
        <v>0</v>
      </c>
      <c r="DA333" s="476">
        <f t="shared" si="318"/>
        <v>0</v>
      </c>
      <c r="DB333" s="476">
        <f t="shared" si="318"/>
        <v>0</v>
      </c>
      <c r="DC333" s="476">
        <f t="shared" si="318"/>
        <v>0</v>
      </c>
      <c r="DD333" s="476">
        <f t="shared" si="318"/>
        <v>0</v>
      </c>
      <c r="DE333" s="476">
        <f t="shared" si="318"/>
        <v>0</v>
      </c>
      <c r="DF333" s="476">
        <f t="shared" si="318"/>
        <v>0</v>
      </c>
      <c r="DG333" s="476">
        <f t="shared" si="318"/>
        <v>0</v>
      </c>
      <c r="DH333" s="476">
        <f t="shared" si="318"/>
        <v>0</v>
      </c>
      <c r="DI333" s="476">
        <f t="shared" si="318"/>
        <v>0</v>
      </c>
      <c r="DJ333" s="476">
        <f t="shared" si="318"/>
        <v>0</v>
      </c>
      <c r="DK333" s="476">
        <f t="shared" si="318"/>
        <v>0</v>
      </c>
      <c r="DL333" s="476">
        <f t="shared" si="318"/>
        <v>0</v>
      </c>
      <c r="DM333" s="476">
        <f t="shared" si="318"/>
        <v>0</v>
      </c>
      <c r="DN333" s="476">
        <f t="shared" si="318"/>
        <v>0</v>
      </c>
      <c r="DO333" s="476">
        <f t="shared" si="318"/>
        <v>0</v>
      </c>
      <c r="DP333" s="476">
        <f t="shared" si="318"/>
        <v>0</v>
      </c>
      <c r="DQ333" s="476">
        <f t="shared" si="318"/>
        <v>0</v>
      </c>
      <c r="DR333" s="476">
        <f t="shared" si="318"/>
        <v>0</v>
      </c>
      <c r="DS333" s="476">
        <f t="shared" si="318"/>
        <v>0</v>
      </c>
      <c r="DT333" s="476">
        <f t="shared" si="318"/>
        <v>0</v>
      </c>
      <c r="DU333" s="476">
        <f t="shared" si="318"/>
        <v>0</v>
      </c>
      <c r="DV333" s="476">
        <f t="shared" si="318"/>
        <v>0</v>
      </c>
      <c r="DW333" s="476">
        <f t="shared" si="318"/>
        <v>0</v>
      </c>
      <c r="DX333" s="476">
        <f t="shared" si="318"/>
        <v>0</v>
      </c>
      <c r="DY333" s="476">
        <f t="shared" si="318"/>
        <v>0</v>
      </c>
      <c r="DZ333" s="476">
        <f t="shared" si="318"/>
        <v>0</v>
      </c>
      <c r="EA333" s="476">
        <f t="shared" si="318"/>
        <v>0</v>
      </c>
      <c r="EB333" s="476">
        <f t="shared" si="318"/>
        <v>0</v>
      </c>
      <c r="EC333" s="476">
        <f t="shared" si="318"/>
        <v>0</v>
      </c>
      <c r="ED333" s="476">
        <f t="shared" si="318"/>
        <v>0</v>
      </c>
      <c r="EE333" s="476">
        <f t="shared" ref="EE333:GB338" si="319">EE71-EE202</f>
        <v>0</v>
      </c>
      <c r="EF333" s="476">
        <f t="shared" si="319"/>
        <v>0</v>
      </c>
      <c r="EG333" s="476">
        <f t="shared" si="319"/>
        <v>0</v>
      </c>
      <c r="EH333" s="476">
        <f t="shared" si="319"/>
        <v>0</v>
      </c>
      <c r="EI333" s="476">
        <f t="shared" si="319"/>
        <v>0</v>
      </c>
      <c r="EJ333" s="476">
        <f t="shared" si="319"/>
        <v>0</v>
      </c>
      <c r="EK333" s="476">
        <f t="shared" si="319"/>
        <v>0</v>
      </c>
      <c r="EL333" s="476">
        <f t="shared" si="319"/>
        <v>0</v>
      </c>
      <c r="EM333" s="476">
        <f t="shared" si="319"/>
        <v>0</v>
      </c>
      <c r="EN333" s="476">
        <f t="shared" si="319"/>
        <v>0</v>
      </c>
      <c r="EO333" s="476">
        <f t="shared" si="319"/>
        <v>0</v>
      </c>
      <c r="EP333" s="476">
        <f t="shared" si="319"/>
        <v>0</v>
      </c>
      <c r="EQ333" s="476">
        <f t="shared" si="319"/>
        <v>0</v>
      </c>
      <c r="ER333" s="476">
        <f t="shared" si="319"/>
        <v>0</v>
      </c>
      <c r="ES333" s="476">
        <f t="shared" si="319"/>
        <v>0</v>
      </c>
      <c r="ET333" s="476">
        <f t="shared" si="319"/>
        <v>0</v>
      </c>
      <c r="EU333" s="476">
        <f t="shared" si="319"/>
        <v>0</v>
      </c>
      <c r="EV333" s="476">
        <f t="shared" si="319"/>
        <v>0</v>
      </c>
      <c r="EW333" s="476">
        <f t="shared" si="319"/>
        <v>0</v>
      </c>
      <c r="EX333" s="476">
        <f t="shared" si="319"/>
        <v>0</v>
      </c>
      <c r="EY333" s="476">
        <f t="shared" si="319"/>
        <v>0</v>
      </c>
      <c r="EZ333" s="476">
        <f t="shared" si="319"/>
        <v>0</v>
      </c>
      <c r="FA333" s="476">
        <f t="shared" si="319"/>
        <v>0</v>
      </c>
      <c r="FB333" s="476">
        <f t="shared" si="319"/>
        <v>0</v>
      </c>
      <c r="FC333" s="476">
        <f t="shared" si="319"/>
        <v>0</v>
      </c>
      <c r="FD333" s="476">
        <f t="shared" si="319"/>
        <v>0</v>
      </c>
      <c r="FE333" s="476">
        <f t="shared" si="319"/>
        <v>0</v>
      </c>
      <c r="FF333" s="476">
        <f t="shared" si="319"/>
        <v>0</v>
      </c>
      <c r="FG333" s="476">
        <f t="shared" si="319"/>
        <v>0</v>
      </c>
      <c r="FH333" s="476">
        <f t="shared" si="319"/>
        <v>0</v>
      </c>
      <c r="FI333" s="476">
        <f t="shared" si="319"/>
        <v>0</v>
      </c>
      <c r="FJ333" s="476">
        <f t="shared" si="319"/>
        <v>0</v>
      </c>
      <c r="FK333" s="476">
        <f t="shared" si="319"/>
        <v>0</v>
      </c>
      <c r="FL333" s="476">
        <f t="shared" si="319"/>
        <v>0</v>
      </c>
      <c r="FM333" s="476">
        <f t="shared" si="319"/>
        <v>0</v>
      </c>
      <c r="FN333" s="476">
        <f t="shared" si="319"/>
        <v>0</v>
      </c>
      <c r="FO333" s="476">
        <f t="shared" si="319"/>
        <v>0</v>
      </c>
      <c r="FP333" s="476">
        <f t="shared" si="319"/>
        <v>0</v>
      </c>
      <c r="FQ333" s="476">
        <f t="shared" si="319"/>
        <v>0</v>
      </c>
      <c r="FR333" s="476">
        <f t="shared" si="319"/>
        <v>0</v>
      </c>
      <c r="FS333" s="476">
        <f t="shared" si="319"/>
        <v>0</v>
      </c>
      <c r="FT333" s="476">
        <f t="shared" si="319"/>
        <v>0</v>
      </c>
      <c r="FU333" s="476">
        <f t="shared" si="319"/>
        <v>0</v>
      </c>
      <c r="FV333" s="476">
        <f t="shared" si="319"/>
        <v>0</v>
      </c>
      <c r="FW333" s="476">
        <f t="shared" si="319"/>
        <v>0</v>
      </c>
      <c r="FX333" s="476">
        <f t="shared" si="319"/>
        <v>0</v>
      </c>
      <c r="FY333" s="476">
        <f t="shared" si="319"/>
        <v>0</v>
      </c>
      <c r="FZ333" s="476">
        <f t="shared" si="319"/>
        <v>0</v>
      </c>
      <c r="GA333" s="476">
        <f t="shared" si="319"/>
        <v>0</v>
      </c>
      <c r="GB333" s="476">
        <f t="shared" si="319"/>
        <v>0</v>
      </c>
    </row>
    <row r="334" spans="3:184" x14ac:dyDescent="0.35">
      <c r="C334" s="472">
        <f>'QUALIFIED ENGINES'!D73</f>
        <v>91518</v>
      </c>
      <c r="D334" s="476">
        <f t="shared" si="314"/>
        <v>0</v>
      </c>
      <c r="E334" s="476">
        <f t="shared" ref="E334:BP337" si="320">E72-E203</f>
        <v>0</v>
      </c>
      <c r="F334" s="476">
        <f t="shared" si="320"/>
        <v>0</v>
      </c>
      <c r="G334" s="476">
        <f t="shared" si="320"/>
        <v>0</v>
      </c>
      <c r="H334" s="476">
        <f t="shared" si="320"/>
        <v>0</v>
      </c>
      <c r="I334" s="476">
        <f t="shared" si="320"/>
        <v>0</v>
      </c>
      <c r="J334" s="476">
        <f t="shared" si="320"/>
        <v>0</v>
      </c>
      <c r="K334" s="476">
        <f t="shared" si="320"/>
        <v>0</v>
      </c>
      <c r="L334" s="476">
        <f t="shared" si="320"/>
        <v>0</v>
      </c>
      <c r="M334" s="476">
        <f t="shared" si="320"/>
        <v>0</v>
      </c>
      <c r="N334" s="476">
        <f t="shared" si="320"/>
        <v>0</v>
      </c>
      <c r="O334" s="476">
        <f t="shared" si="320"/>
        <v>0</v>
      </c>
      <c r="P334" s="476">
        <f t="shared" si="320"/>
        <v>0</v>
      </c>
      <c r="Q334" s="476">
        <f t="shared" si="320"/>
        <v>0</v>
      </c>
      <c r="R334" s="476">
        <f t="shared" si="320"/>
        <v>0</v>
      </c>
      <c r="S334" s="476">
        <f t="shared" si="320"/>
        <v>0</v>
      </c>
      <c r="T334" s="476">
        <f t="shared" si="320"/>
        <v>0</v>
      </c>
      <c r="U334" s="476">
        <f t="shared" si="320"/>
        <v>0</v>
      </c>
      <c r="V334" s="476">
        <f t="shared" si="320"/>
        <v>0</v>
      </c>
      <c r="W334" s="476">
        <f t="shared" si="320"/>
        <v>0</v>
      </c>
      <c r="X334" s="476">
        <f t="shared" si="320"/>
        <v>0</v>
      </c>
      <c r="Y334" s="476">
        <f t="shared" si="320"/>
        <v>0</v>
      </c>
      <c r="Z334" s="476">
        <f t="shared" si="320"/>
        <v>0</v>
      </c>
      <c r="AA334" s="476">
        <f t="shared" si="320"/>
        <v>36.28</v>
      </c>
      <c r="AB334" s="476">
        <f t="shared" si="320"/>
        <v>374.93</v>
      </c>
      <c r="AC334" s="476">
        <f t="shared" si="320"/>
        <v>374.92</v>
      </c>
      <c r="AD334" s="476">
        <f t="shared" si="320"/>
        <v>371.94</v>
      </c>
      <c r="AE334" s="476">
        <f t="shared" si="320"/>
        <v>447.4</v>
      </c>
      <c r="AF334" s="476">
        <f t="shared" si="320"/>
        <v>382.73</v>
      </c>
      <c r="AG334" s="476">
        <f t="shared" si="320"/>
        <v>406.4</v>
      </c>
      <c r="AH334" s="476">
        <f t="shared" si="320"/>
        <v>405.4</v>
      </c>
      <c r="AI334" s="476">
        <f t="shared" si="320"/>
        <v>443.97</v>
      </c>
      <c r="AJ334" s="476">
        <f t="shared" si="320"/>
        <v>278.93</v>
      </c>
      <c r="AK334" s="476">
        <f t="shared" si="320"/>
        <v>393.15</v>
      </c>
      <c r="AL334" s="476">
        <f t="shared" si="320"/>
        <v>407.95</v>
      </c>
      <c r="AM334" s="476">
        <f t="shared" si="320"/>
        <v>424</v>
      </c>
      <c r="AN334" s="476">
        <f t="shared" si="320"/>
        <v>485.88</v>
      </c>
      <c r="AO334" s="476">
        <f t="shared" si="320"/>
        <v>433.39</v>
      </c>
      <c r="AP334" s="476">
        <f t="shared" si="320"/>
        <v>405.43</v>
      </c>
      <c r="AQ334" s="476">
        <f t="shared" si="320"/>
        <v>346.26</v>
      </c>
      <c r="AR334" s="476">
        <f t="shared" si="320"/>
        <v>0</v>
      </c>
      <c r="AS334" s="476">
        <f t="shared" si="320"/>
        <v>0</v>
      </c>
      <c r="AT334" s="476">
        <f t="shared" si="320"/>
        <v>0</v>
      </c>
      <c r="AU334" s="476">
        <f t="shared" si="320"/>
        <v>40.200000000000003</v>
      </c>
      <c r="AV334" s="476">
        <f t="shared" si="320"/>
        <v>101.49</v>
      </c>
      <c r="AW334" s="476">
        <f t="shared" si="320"/>
        <v>173.95</v>
      </c>
      <c r="AX334" s="476">
        <f t="shared" si="320"/>
        <v>58.78</v>
      </c>
      <c r="AY334" s="476">
        <f t="shared" si="320"/>
        <v>0</v>
      </c>
      <c r="AZ334" s="476">
        <f t="shared" si="320"/>
        <v>0</v>
      </c>
      <c r="BA334" s="476">
        <f t="shared" si="320"/>
        <v>0</v>
      </c>
      <c r="BB334" s="476">
        <f t="shared" si="320"/>
        <v>0</v>
      </c>
      <c r="BC334" s="476">
        <f t="shared" si="320"/>
        <v>0</v>
      </c>
      <c r="BD334" s="476">
        <f t="shared" si="320"/>
        <v>15.47</v>
      </c>
      <c r="BE334" s="476">
        <f t="shared" si="320"/>
        <v>131.44999999999999</v>
      </c>
      <c r="BF334" s="476">
        <f t="shared" si="320"/>
        <v>127.2</v>
      </c>
      <c r="BG334" s="476">
        <f t="shared" si="320"/>
        <v>220.78</v>
      </c>
      <c r="BH334" s="476">
        <f t="shared" si="320"/>
        <v>302.10000000000002</v>
      </c>
      <c r="BI334" s="476">
        <f t="shared" si="320"/>
        <v>291.18</v>
      </c>
      <c r="BJ334" s="476">
        <f t="shared" si="320"/>
        <v>309.27</v>
      </c>
      <c r="BK334" s="476">
        <f t="shared" si="320"/>
        <v>367.2</v>
      </c>
      <c r="BL334" s="476">
        <f t="shared" si="320"/>
        <v>164.48</v>
      </c>
      <c r="BM334" s="476">
        <f t="shared" si="320"/>
        <v>322.79000000000002</v>
      </c>
      <c r="BN334" s="476">
        <f t="shared" si="320"/>
        <v>327.75</v>
      </c>
      <c r="BO334" s="476">
        <f t="shared" si="320"/>
        <v>380.11</v>
      </c>
      <c r="BP334" s="476">
        <f t="shared" si="320"/>
        <v>352.99</v>
      </c>
      <c r="BQ334" s="476">
        <f t="shared" ref="BQ334:BR336" si="321">BQ72-BQ203</f>
        <v>354.4</v>
      </c>
      <c r="BR334" s="476">
        <f t="shared" si="321"/>
        <v>379.28</v>
      </c>
      <c r="BS334" s="476">
        <f t="shared" ref="BS334:CX334" si="322">BS72-BS203</f>
        <v>377.77</v>
      </c>
      <c r="BT334" s="476">
        <f t="shared" si="322"/>
        <v>442.75</v>
      </c>
      <c r="BU334" s="476">
        <f t="shared" si="322"/>
        <v>276.67</v>
      </c>
      <c r="BV334" s="476">
        <f t="shared" si="322"/>
        <v>365.18</v>
      </c>
      <c r="BW334" s="476">
        <f t="shared" si="322"/>
        <v>375.62</v>
      </c>
      <c r="BX334" s="476">
        <f t="shared" si="322"/>
        <v>57.01</v>
      </c>
      <c r="BY334" s="476">
        <f t="shared" si="322"/>
        <v>0</v>
      </c>
      <c r="BZ334" s="476">
        <f t="shared" si="322"/>
        <v>0</v>
      </c>
      <c r="CA334" s="476">
        <f t="shared" si="322"/>
        <v>0</v>
      </c>
      <c r="CB334" s="476">
        <f t="shared" si="322"/>
        <v>0</v>
      </c>
      <c r="CC334" s="476">
        <f t="shared" si="322"/>
        <v>0</v>
      </c>
      <c r="CD334" s="476">
        <f t="shared" si="322"/>
        <v>0</v>
      </c>
      <c r="CE334" s="476">
        <f t="shared" si="322"/>
        <v>0</v>
      </c>
      <c r="CF334" s="476">
        <f t="shared" si="322"/>
        <v>0</v>
      </c>
      <c r="CG334" s="476">
        <f t="shared" si="322"/>
        <v>0</v>
      </c>
      <c r="CH334" s="476">
        <f t="shared" si="322"/>
        <v>0</v>
      </c>
      <c r="CI334" s="476">
        <f t="shared" si="322"/>
        <v>0</v>
      </c>
      <c r="CJ334" s="476">
        <f t="shared" si="322"/>
        <v>0</v>
      </c>
      <c r="CK334" s="476">
        <f t="shared" si="322"/>
        <v>0</v>
      </c>
      <c r="CL334" s="476">
        <f t="shared" si="322"/>
        <v>0</v>
      </c>
      <c r="CM334" s="476">
        <f t="shared" si="322"/>
        <v>0</v>
      </c>
      <c r="CN334" s="476">
        <f t="shared" si="322"/>
        <v>0</v>
      </c>
      <c r="CO334" s="476">
        <f t="shared" si="322"/>
        <v>0</v>
      </c>
      <c r="CP334" s="476">
        <f t="shared" si="322"/>
        <v>0</v>
      </c>
      <c r="CQ334" s="476">
        <f t="shared" si="322"/>
        <v>0</v>
      </c>
      <c r="CR334" s="476">
        <f t="shared" si="322"/>
        <v>0</v>
      </c>
      <c r="CS334" s="476">
        <f t="shared" si="322"/>
        <v>0</v>
      </c>
      <c r="CT334" s="476">
        <f t="shared" si="322"/>
        <v>0</v>
      </c>
      <c r="CU334" s="476">
        <f t="shared" si="322"/>
        <v>0</v>
      </c>
      <c r="CV334" s="476">
        <f t="shared" si="322"/>
        <v>0</v>
      </c>
      <c r="CW334" s="476">
        <f t="shared" si="322"/>
        <v>0</v>
      </c>
      <c r="CX334" s="476">
        <f t="shared" si="322"/>
        <v>0</v>
      </c>
      <c r="CY334" s="476">
        <f t="shared" ref="CY334:ED334" si="323">CY72-CY203</f>
        <v>0</v>
      </c>
      <c r="CZ334" s="476">
        <f t="shared" si="323"/>
        <v>0</v>
      </c>
      <c r="DA334" s="476">
        <f t="shared" si="323"/>
        <v>0</v>
      </c>
      <c r="DB334" s="476">
        <f t="shared" si="323"/>
        <v>0</v>
      </c>
      <c r="DC334" s="476">
        <f t="shared" si="323"/>
        <v>0</v>
      </c>
      <c r="DD334" s="476">
        <f t="shared" si="323"/>
        <v>0</v>
      </c>
      <c r="DE334" s="476">
        <f t="shared" si="323"/>
        <v>0</v>
      </c>
      <c r="DF334" s="476">
        <f t="shared" si="323"/>
        <v>0</v>
      </c>
      <c r="DG334" s="476">
        <f t="shared" si="323"/>
        <v>0</v>
      </c>
      <c r="DH334" s="476">
        <f t="shared" si="323"/>
        <v>0</v>
      </c>
      <c r="DI334" s="476">
        <f t="shared" si="323"/>
        <v>0</v>
      </c>
      <c r="DJ334" s="476">
        <f t="shared" si="323"/>
        <v>0</v>
      </c>
      <c r="DK334" s="476">
        <f t="shared" si="323"/>
        <v>0</v>
      </c>
      <c r="DL334" s="476">
        <f t="shared" si="323"/>
        <v>0</v>
      </c>
      <c r="DM334" s="476">
        <f t="shared" si="323"/>
        <v>0</v>
      </c>
      <c r="DN334" s="476">
        <f t="shared" si="323"/>
        <v>0</v>
      </c>
      <c r="DO334" s="476">
        <f t="shared" si="323"/>
        <v>0</v>
      </c>
      <c r="DP334" s="476">
        <f t="shared" si="323"/>
        <v>0</v>
      </c>
      <c r="DQ334" s="476">
        <f t="shared" si="323"/>
        <v>0</v>
      </c>
      <c r="DR334" s="476">
        <f t="shared" si="323"/>
        <v>0</v>
      </c>
      <c r="DS334" s="476">
        <f t="shared" si="323"/>
        <v>0</v>
      </c>
      <c r="DT334" s="476">
        <f t="shared" si="323"/>
        <v>0</v>
      </c>
      <c r="DU334" s="476">
        <f t="shared" si="323"/>
        <v>0</v>
      </c>
      <c r="DV334" s="476">
        <f t="shared" si="323"/>
        <v>0</v>
      </c>
      <c r="DW334" s="476">
        <f t="shared" si="323"/>
        <v>0</v>
      </c>
      <c r="DX334" s="476">
        <f t="shared" si="323"/>
        <v>0</v>
      </c>
      <c r="DY334" s="476">
        <f t="shared" si="323"/>
        <v>0</v>
      </c>
      <c r="DZ334" s="476">
        <f t="shared" si="323"/>
        <v>0</v>
      </c>
      <c r="EA334" s="476">
        <f t="shared" si="323"/>
        <v>0</v>
      </c>
      <c r="EB334" s="476">
        <f t="shared" si="323"/>
        <v>0</v>
      </c>
      <c r="EC334" s="476">
        <f t="shared" si="323"/>
        <v>0</v>
      </c>
      <c r="ED334" s="476">
        <f t="shared" si="323"/>
        <v>0</v>
      </c>
      <c r="EE334" s="476">
        <f t="shared" si="319"/>
        <v>0</v>
      </c>
      <c r="EF334" s="476">
        <f t="shared" si="319"/>
        <v>0</v>
      </c>
      <c r="EG334" s="476">
        <f t="shared" si="319"/>
        <v>0</v>
      </c>
      <c r="EH334" s="476">
        <f t="shared" si="319"/>
        <v>0</v>
      </c>
      <c r="EI334" s="476">
        <f t="shared" si="319"/>
        <v>0</v>
      </c>
      <c r="EJ334" s="476">
        <f t="shared" si="319"/>
        <v>0</v>
      </c>
      <c r="EK334" s="476">
        <f t="shared" si="319"/>
        <v>0</v>
      </c>
      <c r="EL334" s="476">
        <f t="shared" si="319"/>
        <v>0</v>
      </c>
      <c r="EM334" s="476">
        <f t="shared" si="319"/>
        <v>0</v>
      </c>
      <c r="EN334" s="476">
        <f t="shared" si="319"/>
        <v>0</v>
      </c>
      <c r="EO334" s="476">
        <f t="shared" si="319"/>
        <v>0</v>
      </c>
      <c r="EP334" s="476">
        <f t="shared" si="319"/>
        <v>0</v>
      </c>
      <c r="EQ334" s="476">
        <f t="shared" si="319"/>
        <v>0</v>
      </c>
      <c r="ER334" s="476">
        <f t="shared" si="319"/>
        <v>0</v>
      </c>
      <c r="ES334" s="476">
        <f t="shared" si="319"/>
        <v>0</v>
      </c>
      <c r="ET334" s="476">
        <f t="shared" si="319"/>
        <v>0</v>
      </c>
      <c r="EU334" s="476">
        <f t="shared" si="319"/>
        <v>0</v>
      </c>
      <c r="EV334" s="476">
        <f t="shared" si="319"/>
        <v>0</v>
      </c>
      <c r="EW334" s="476">
        <f t="shared" si="319"/>
        <v>0</v>
      </c>
      <c r="EX334" s="476">
        <f t="shared" si="319"/>
        <v>0</v>
      </c>
      <c r="EY334" s="476">
        <f t="shared" si="319"/>
        <v>0</v>
      </c>
      <c r="EZ334" s="476">
        <f t="shared" si="319"/>
        <v>0</v>
      </c>
      <c r="FA334" s="476">
        <f t="shared" si="319"/>
        <v>0</v>
      </c>
      <c r="FB334" s="476">
        <f t="shared" si="319"/>
        <v>0</v>
      </c>
      <c r="FC334" s="476">
        <f t="shared" si="319"/>
        <v>0</v>
      </c>
      <c r="FD334" s="476">
        <f t="shared" si="319"/>
        <v>0</v>
      </c>
      <c r="FE334" s="476">
        <f t="shared" si="319"/>
        <v>0</v>
      </c>
      <c r="FF334" s="476">
        <f t="shared" si="319"/>
        <v>0</v>
      </c>
      <c r="FG334" s="476">
        <f t="shared" si="319"/>
        <v>0</v>
      </c>
      <c r="FH334" s="476">
        <f t="shared" si="319"/>
        <v>0</v>
      </c>
      <c r="FI334" s="476">
        <f t="shared" si="319"/>
        <v>0</v>
      </c>
      <c r="FJ334" s="476">
        <f t="shared" si="319"/>
        <v>0</v>
      </c>
      <c r="FK334" s="476">
        <f t="shared" si="319"/>
        <v>0</v>
      </c>
      <c r="FL334" s="476">
        <f t="shared" si="319"/>
        <v>0</v>
      </c>
      <c r="FM334" s="476">
        <f t="shared" si="319"/>
        <v>0</v>
      </c>
      <c r="FN334" s="476">
        <f t="shared" si="319"/>
        <v>0</v>
      </c>
      <c r="FO334" s="476">
        <f t="shared" si="319"/>
        <v>0</v>
      </c>
      <c r="FP334" s="476">
        <f t="shared" si="319"/>
        <v>0</v>
      </c>
      <c r="FQ334" s="476">
        <f t="shared" si="319"/>
        <v>0</v>
      </c>
      <c r="FR334" s="476">
        <f t="shared" si="319"/>
        <v>0</v>
      </c>
      <c r="FS334" s="476">
        <f t="shared" si="319"/>
        <v>0</v>
      </c>
      <c r="FT334" s="476">
        <f t="shared" si="319"/>
        <v>0</v>
      </c>
      <c r="FU334" s="476">
        <f t="shared" si="319"/>
        <v>0</v>
      </c>
      <c r="FV334" s="476">
        <f t="shared" si="319"/>
        <v>0</v>
      </c>
      <c r="FW334" s="476">
        <f t="shared" si="319"/>
        <v>0</v>
      </c>
      <c r="FX334" s="476">
        <f t="shared" si="319"/>
        <v>0</v>
      </c>
      <c r="FY334" s="476">
        <f t="shared" si="319"/>
        <v>0</v>
      </c>
      <c r="FZ334" s="476">
        <f t="shared" si="319"/>
        <v>0</v>
      </c>
      <c r="GA334" s="476">
        <f t="shared" si="319"/>
        <v>0</v>
      </c>
      <c r="GB334" s="476">
        <f t="shared" si="319"/>
        <v>0</v>
      </c>
    </row>
    <row r="335" spans="3:184" x14ac:dyDescent="0.35">
      <c r="C335" s="472">
        <f>'QUALIFIED ENGINES'!D74</f>
        <v>91514</v>
      </c>
      <c r="D335" s="476">
        <f t="shared" si="314"/>
        <v>0</v>
      </c>
      <c r="E335" s="476">
        <f t="shared" si="320"/>
        <v>0</v>
      </c>
      <c r="F335" s="476">
        <f t="shared" si="320"/>
        <v>0</v>
      </c>
      <c r="G335" s="476">
        <f t="shared" si="320"/>
        <v>0</v>
      </c>
      <c r="H335" s="476">
        <f t="shared" si="320"/>
        <v>0</v>
      </c>
      <c r="I335" s="476">
        <f t="shared" si="320"/>
        <v>0</v>
      </c>
      <c r="J335" s="476">
        <f t="shared" si="320"/>
        <v>0</v>
      </c>
      <c r="K335" s="476">
        <f t="shared" si="320"/>
        <v>0</v>
      </c>
      <c r="L335" s="476">
        <f t="shared" si="320"/>
        <v>0</v>
      </c>
      <c r="M335" s="476">
        <f t="shared" si="320"/>
        <v>0</v>
      </c>
      <c r="N335" s="476">
        <f t="shared" si="320"/>
        <v>0</v>
      </c>
      <c r="O335" s="476">
        <f t="shared" si="320"/>
        <v>0</v>
      </c>
      <c r="P335" s="476">
        <f t="shared" si="320"/>
        <v>0</v>
      </c>
      <c r="Q335" s="476">
        <f t="shared" si="320"/>
        <v>0</v>
      </c>
      <c r="R335" s="476">
        <f t="shared" si="320"/>
        <v>0</v>
      </c>
      <c r="S335" s="476">
        <f t="shared" si="320"/>
        <v>0</v>
      </c>
      <c r="T335" s="476">
        <f t="shared" si="320"/>
        <v>0</v>
      </c>
      <c r="U335" s="476">
        <f t="shared" si="320"/>
        <v>0</v>
      </c>
      <c r="V335" s="476">
        <f t="shared" si="320"/>
        <v>0</v>
      </c>
      <c r="W335" s="476">
        <f t="shared" si="320"/>
        <v>0</v>
      </c>
      <c r="X335" s="476">
        <f t="shared" si="320"/>
        <v>0</v>
      </c>
      <c r="Y335" s="476">
        <f t="shared" si="320"/>
        <v>0</v>
      </c>
      <c r="Z335" s="476">
        <f t="shared" si="320"/>
        <v>0</v>
      </c>
      <c r="AA335" s="476">
        <f t="shared" si="320"/>
        <v>36.28</v>
      </c>
      <c r="AB335" s="476">
        <f t="shared" si="320"/>
        <v>374.93</v>
      </c>
      <c r="AC335" s="476">
        <f t="shared" si="320"/>
        <v>374.92</v>
      </c>
      <c r="AD335" s="476">
        <f t="shared" si="320"/>
        <v>371.94</v>
      </c>
      <c r="AE335" s="476">
        <f t="shared" si="320"/>
        <v>447.4</v>
      </c>
      <c r="AF335" s="476">
        <f t="shared" si="320"/>
        <v>382.73</v>
      </c>
      <c r="AG335" s="476">
        <f t="shared" si="320"/>
        <v>406.4</v>
      </c>
      <c r="AH335" s="476">
        <f t="shared" si="320"/>
        <v>405.4</v>
      </c>
      <c r="AI335" s="476">
        <f t="shared" si="320"/>
        <v>443.97</v>
      </c>
      <c r="AJ335" s="476">
        <f t="shared" si="320"/>
        <v>278.93</v>
      </c>
      <c r="AK335" s="476">
        <f t="shared" si="320"/>
        <v>393.15</v>
      </c>
      <c r="AL335" s="476">
        <f t="shared" si="320"/>
        <v>407.95</v>
      </c>
      <c r="AM335" s="476">
        <f t="shared" si="320"/>
        <v>424</v>
      </c>
      <c r="AN335" s="476">
        <f t="shared" si="320"/>
        <v>485.88</v>
      </c>
      <c r="AO335" s="476">
        <f t="shared" si="320"/>
        <v>433.39</v>
      </c>
      <c r="AP335" s="476">
        <f t="shared" si="320"/>
        <v>405.43</v>
      </c>
      <c r="AQ335" s="476">
        <f t="shared" si="320"/>
        <v>346.26</v>
      </c>
      <c r="AR335" s="476">
        <f t="shared" si="320"/>
        <v>0</v>
      </c>
      <c r="AS335" s="476">
        <f t="shared" si="320"/>
        <v>0</v>
      </c>
      <c r="AT335" s="476">
        <f t="shared" si="320"/>
        <v>0</v>
      </c>
      <c r="AU335" s="476">
        <f t="shared" si="320"/>
        <v>40.200000000000003</v>
      </c>
      <c r="AV335" s="476">
        <f t="shared" si="320"/>
        <v>101.49</v>
      </c>
      <c r="AW335" s="476">
        <f t="shared" si="320"/>
        <v>173.95</v>
      </c>
      <c r="AX335" s="476">
        <f t="shared" si="320"/>
        <v>58.78</v>
      </c>
      <c r="AY335" s="476">
        <f t="shared" si="320"/>
        <v>0</v>
      </c>
      <c r="AZ335" s="476">
        <f t="shared" si="320"/>
        <v>0</v>
      </c>
      <c r="BA335" s="476">
        <f t="shared" si="320"/>
        <v>0</v>
      </c>
      <c r="BB335" s="476">
        <f t="shared" si="320"/>
        <v>0</v>
      </c>
      <c r="BC335" s="476">
        <f t="shared" si="320"/>
        <v>0</v>
      </c>
      <c r="BD335" s="476">
        <f t="shared" si="320"/>
        <v>15.47</v>
      </c>
      <c r="BE335" s="476">
        <f t="shared" si="320"/>
        <v>131.44999999999999</v>
      </c>
      <c r="BF335" s="476">
        <f t="shared" si="320"/>
        <v>127.2</v>
      </c>
      <c r="BG335" s="476">
        <f t="shared" si="320"/>
        <v>220.78</v>
      </c>
      <c r="BH335" s="476">
        <f t="shared" si="320"/>
        <v>302.10000000000002</v>
      </c>
      <c r="BI335" s="476">
        <f t="shared" si="320"/>
        <v>291.18</v>
      </c>
      <c r="BJ335" s="476">
        <f t="shared" si="320"/>
        <v>309.27</v>
      </c>
      <c r="BK335" s="476">
        <f t="shared" si="320"/>
        <v>367.2</v>
      </c>
      <c r="BL335" s="476">
        <f t="shared" si="320"/>
        <v>164.48</v>
      </c>
      <c r="BM335" s="476">
        <f t="shared" si="320"/>
        <v>322.79000000000002</v>
      </c>
      <c r="BN335" s="476">
        <f t="shared" si="320"/>
        <v>327.75</v>
      </c>
      <c r="BO335" s="476">
        <f t="shared" si="320"/>
        <v>380.11</v>
      </c>
      <c r="BP335" s="476">
        <f t="shared" si="320"/>
        <v>352.99</v>
      </c>
      <c r="BQ335" s="476">
        <f t="shared" si="321"/>
        <v>354.4</v>
      </c>
      <c r="BR335" s="476">
        <f t="shared" si="321"/>
        <v>379.28</v>
      </c>
      <c r="BS335" s="476">
        <f t="shared" ref="BS335:CX335" si="324">BS73-BS204</f>
        <v>377.77</v>
      </c>
      <c r="BT335" s="476">
        <f t="shared" si="324"/>
        <v>442.75</v>
      </c>
      <c r="BU335" s="476">
        <f t="shared" si="324"/>
        <v>276.67</v>
      </c>
      <c r="BV335" s="476">
        <f t="shared" si="324"/>
        <v>170.81</v>
      </c>
      <c r="BW335" s="476">
        <f t="shared" si="324"/>
        <v>0</v>
      </c>
      <c r="BX335" s="476">
        <f t="shared" si="324"/>
        <v>0</v>
      </c>
      <c r="BY335" s="476">
        <f t="shared" si="324"/>
        <v>0</v>
      </c>
      <c r="BZ335" s="476">
        <f t="shared" si="324"/>
        <v>0</v>
      </c>
      <c r="CA335" s="476">
        <f t="shared" si="324"/>
        <v>0</v>
      </c>
      <c r="CB335" s="476">
        <f t="shared" si="324"/>
        <v>0</v>
      </c>
      <c r="CC335" s="476">
        <f t="shared" si="324"/>
        <v>0</v>
      </c>
      <c r="CD335" s="476">
        <f t="shared" si="324"/>
        <v>0</v>
      </c>
      <c r="CE335" s="476">
        <f t="shared" si="324"/>
        <v>0</v>
      </c>
      <c r="CF335" s="476">
        <f t="shared" si="324"/>
        <v>0</v>
      </c>
      <c r="CG335" s="476">
        <f t="shared" si="324"/>
        <v>0</v>
      </c>
      <c r="CH335" s="476">
        <f t="shared" si="324"/>
        <v>0</v>
      </c>
      <c r="CI335" s="476">
        <f t="shared" si="324"/>
        <v>0</v>
      </c>
      <c r="CJ335" s="476">
        <f t="shared" si="324"/>
        <v>0</v>
      </c>
      <c r="CK335" s="476">
        <f t="shared" si="324"/>
        <v>0</v>
      </c>
      <c r="CL335" s="476">
        <f t="shared" si="324"/>
        <v>0</v>
      </c>
      <c r="CM335" s="476">
        <f t="shared" si="324"/>
        <v>0</v>
      </c>
      <c r="CN335" s="476">
        <f t="shared" si="324"/>
        <v>0</v>
      </c>
      <c r="CO335" s="476">
        <f t="shared" si="324"/>
        <v>0</v>
      </c>
      <c r="CP335" s="476">
        <f t="shared" si="324"/>
        <v>0</v>
      </c>
      <c r="CQ335" s="476">
        <f t="shared" si="324"/>
        <v>0</v>
      </c>
      <c r="CR335" s="476">
        <f t="shared" si="324"/>
        <v>0</v>
      </c>
      <c r="CS335" s="476">
        <f t="shared" si="324"/>
        <v>0</v>
      </c>
      <c r="CT335" s="476">
        <f t="shared" si="324"/>
        <v>0</v>
      </c>
      <c r="CU335" s="476">
        <f t="shared" si="324"/>
        <v>0</v>
      </c>
      <c r="CV335" s="476">
        <f t="shared" si="324"/>
        <v>0</v>
      </c>
      <c r="CW335" s="476">
        <f t="shared" si="324"/>
        <v>0</v>
      </c>
      <c r="CX335" s="476">
        <f t="shared" si="324"/>
        <v>0</v>
      </c>
      <c r="CY335" s="476">
        <f t="shared" ref="CY335:ED335" si="325">CY73-CY204</f>
        <v>0</v>
      </c>
      <c r="CZ335" s="476">
        <f t="shared" si="325"/>
        <v>0</v>
      </c>
      <c r="DA335" s="476">
        <f t="shared" si="325"/>
        <v>0</v>
      </c>
      <c r="DB335" s="476">
        <f t="shared" si="325"/>
        <v>0</v>
      </c>
      <c r="DC335" s="476">
        <f t="shared" si="325"/>
        <v>0</v>
      </c>
      <c r="DD335" s="476">
        <f t="shared" si="325"/>
        <v>0</v>
      </c>
      <c r="DE335" s="476">
        <f t="shared" si="325"/>
        <v>0</v>
      </c>
      <c r="DF335" s="476">
        <f t="shared" si="325"/>
        <v>0</v>
      </c>
      <c r="DG335" s="476">
        <f t="shared" si="325"/>
        <v>0</v>
      </c>
      <c r="DH335" s="476">
        <f t="shared" si="325"/>
        <v>0</v>
      </c>
      <c r="DI335" s="476">
        <f t="shared" si="325"/>
        <v>0</v>
      </c>
      <c r="DJ335" s="476">
        <f t="shared" si="325"/>
        <v>0</v>
      </c>
      <c r="DK335" s="476">
        <f t="shared" si="325"/>
        <v>0</v>
      </c>
      <c r="DL335" s="476">
        <f t="shared" si="325"/>
        <v>0</v>
      </c>
      <c r="DM335" s="476">
        <f t="shared" si="325"/>
        <v>0</v>
      </c>
      <c r="DN335" s="476">
        <f t="shared" si="325"/>
        <v>0</v>
      </c>
      <c r="DO335" s="476">
        <f t="shared" si="325"/>
        <v>0</v>
      </c>
      <c r="DP335" s="476">
        <f t="shared" si="325"/>
        <v>0</v>
      </c>
      <c r="DQ335" s="476">
        <f t="shared" si="325"/>
        <v>0</v>
      </c>
      <c r="DR335" s="476">
        <f t="shared" si="325"/>
        <v>0</v>
      </c>
      <c r="DS335" s="476">
        <f t="shared" si="325"/>
        <v>0</v>
      </c>
      <c r="DT335" s="476">
        <f t="shared" si="325"/>
        <v>0</v>
      </c>
      <c r="DU335" s="476">
        <f t="shared" si="325"/>
        <v>0</v>
      </c>
      <c r="DV335" s="476">
        <f t="shared" si="325"/>
        <v>0</v>
      </c>
      <c r="DW335" s="476">
        <f t="shared" si="325"/>
        <v>0</v>
      </c>
      <c r="DX335" s="476">
        <f t="shared" si="325"/>
        <v>0</v>
      </c>
      <c r="DY335" s="476">
        <f t="shared" si="325"/>
        <v>0</v>
      </c>
      <c r="DZ335" s="476">
        <f t="shared" si="325"/>
        <v>0</v>
      </c>
      <c r="EA335" s="476">
        <f t="shared" si="325"/>
        <v>0</v>
      </c>
      <c r="EB335" s="476">
        <f t="shared" si="325"/>
        <v>0</v>
      </c>
      <c r="EC335" s="476">
        <f t="shared" si="325"/>
        <v>0</v>
      </c>
      <c r="ED335" s="476">
        <f t="shared" si="325"/>
        <v>0</v>
      </c>
      <c r="EE335" s="476">
        <f t="shared" si="319"/>
        <v>0</v>
      </c>
      <c r="EF335" s="476">
        <f t="shared" si="319"/>
        <v>0</v>
      </c>
      <c r="EG335" s="476">
        <f t="shared" si="319"/>
        <v>0</v>
      </c>
      <c r="EH335" s="476">
        <f t="shared" si="319"/>
        <v>0</v>
      </c>
      <c r="EI335" s="476">
        <f t="shared" si="319"/>
        <v>0</v>
      </c>
      <c r="EJ335" s="476">
        <f t="shared" si="319"/>
        <v>0</v>
      </c>
      <c r="EK335" s="476">
        <f t="shared" si="319"/>
        <v>0</v>
      </c>
      <c r="EL335" s="476">
        <f t="shared" si="319"/>
        <v>0</v>
      </c>
      <c r="EM335" s="476">
        <f t="shared" si="319"/>
        <v>0</v>
      </c>
      <c r="EN335" s="476">
        <f t="shared" si="319"/>
        <v>0</v>
      </c>
      <c r="EO335" s="476">
        <f t="shared" si="319"/>
        <v>0</v>
      </c>
      <c r="EP335" s="476">
        <f t="shared" si="319"/>
        <v>0</v>
      </c>
      <c r="EQ335" s="476">
        <f t="shared" si="319"/>
        <v>0</v>
      </c>
      <c r="ER335" s="476">
        <f t="shared" si="319"/>
        <v>0</v>
      </c>
      <c r="ES335" s="476">
        <f t="shared" si="319"/>
        <v>0</v>
      </c>
      <c r="ET335" s="476">
        <f t="shared" si="319"/>
        <v>0</v>
      </c>
      <c r="EU335" s="476">
        <f t="shared" si="319"/>
        <v>0</v>
      </c>
      <c r="EV335" s="476">
        <f t="shared" si="319"/>
        <v>0</v>
      </c>
      <c r="EW335" s="476">
        <f t="shared" si="319"/>
        <v>0</v>
      </c>
      <c r="EX335" s="476">
        <f t="shared" si="319"/>
        <v>0</v>
      </c>
      <c r="EY335" s="476">
        <f t="shared" si="319"/>
        <v>0</v>
      </c>
      <c r="EZ335" s="476">
        <f t="shared" si="319"/>
        <v>0</v>
      </c>
      <c r="FA335" s="476">
        <f t="shared" si="319"/>
        <v>0</v>
      </c>
      <c r="FB335" s="476">
        <f t="shared" si="319"/>
        <v>0</v>
      </c>
      <c r="FC335" s="476">
        <f t="shared" si="319"/>
        <v>0</v>
      </c>
      <c r="FD335" s="476">
        <f t="shared" si="319"/>
        <v>0</v>
      </c>
      <c r="FE335" s="476">
        <f t="shared" si="319"/>
        <v>0</v>
      </c>
      <c r="FF335" s="476">
        <f t="shared" si="319"/>
        <v>0</v>
      </c>
      <c r="FG335" s="476">
        <f t="shared" si="319"/>
        <v>0</v>
      </c>
      <c r="FH335" s="476">
        <f t="shared" si="319"/>
        <v>0</v>
      </c>
      <c r="FI335" s="476">
        <f t="shared" si="319"/>
        <v>0</v>
      </c>
      <c r="FJ335" s="476">
        <f t="shared" si="319"/>
        <v>0</v>
      </c>
      <c r="FK335" s="476">
        <f t="shared" si="319"/>
        <v>0</v>
      </c>
      <c r="FL335" s="476">
        <f t="shared" si="319"/>
        <v>0</v>
      </c>
      <c r="FM335" s="476">
        <f t="shared" si="319"/>
        <v>0</v>
      </c>
      <c r="FN335" s="476">
        <f t="shared" si="319"/>
        <v>0</v>
      </c>
      <c r="FO335" s="476">
        <f t="shared" si="319"/>
        <v>0</v>
      </c>
      <c r="FP335" s="476">
        <f t="shared" si="319"/>
        <v>0</v>
      </c>
      <c r="FQ335" s="476">
        <f t="shared" si="319"/>
        <v>0</v>
      </c>
      <c r="FR335" s="476">
        <f t="shared" si="319"/>
        <v>0</v>
      </c>
      <c r="FS335" s="476">
        <f t="shared" si="319"/>
        <v>0</v>
      </c>
      <c r="FT335" s="476">
        <f t="shared" si="319"/>
        <v>0</v>
      </c>
      <c r="FU335" s="476">
        <f t="shared" si="319"/>
        <v>0</v>
      </c>
      <c r="FV335" s="476">
        <f t="shared" si="319"/>
        <v>0</v>
      </c>
      <c r="FW335" s="476">
        <f t="shared" si="319"/>
        <v>0</v>
      </c>
      <c r="FX335" s="476">
        <f t="shared" si="319"/>
        <v>0</v>
      </c>
      <c r="FY335" s="476">
        <f t="shared" si="319"/>
        <v>0</v>
      </c>
      <c r="FZ335" s="476">
        <f t="shared" si="319"/>
        <v>0</v>
      </c>
      <c r="GA335" s="476">
        <f t="shared" si="319"/>
        <v>0</v>
      </c>
      <c r="GB335" s="476">
        <f t="shared" si="319"/>
        <v>0</v>
      </c>
    </row>
    <row r="336" spans="3:184" x14ac:dyDescent="0.35">
      <c r="C336" s="472">
        <f>'QUALIFIED ENGINES'!D75</f>
        <v>91538</v>
      </c>
      <c r="D336" s="476">
        <f t="shared" si="314"/>
        <v>0</v>
      </c>
      <c r="E336" s="476">
        <f t="shared" si="320"/>
        <v>0</v>
      </c>
      <c r="F336" s="476">
        <f t="shared" si="320"/>
        <v>0</v>
      </c>
      <c r="G336" s="476">
        <f t="shared" si="320"/>
        <v>0</v>
      </c>
      <c r="H336" s="476">
        <f t="shared" si="320"/>
        <v>0</v>
      </c>
      <c r="I336" s="476">
        <f t="shared" si="320"/>
        <v>0</v>
      </c>
      <c r="J336" s="476">
        <f t="shared" si="320"/>
        <v>0</v>
      </c>
      <c r="K336" s="476">
        <f t="shared" si="320"/>
        <v>0</v>
      </c>
      <c r="L336" s="476">
        <f t="shared" si="320"/>
        <v>0</v>
      </c>
      <c r="M336" s="476">
        <f t="shared" si="320"/>
        <v>0</v>
      </c>
      <c r="N336" s="476">
        <f t="shared" si="320"/>
        <v>0</v>
      </c>
      <c r="O336" s="476">
        <f t="shared" si="320"/>
        <v>0</v>
      </c>
      <c r="P336" s="476">
        <f t="shared" si="320"/>
        <v>0</v>
      </c>
      <c r="Q336" s="476">
        <f t="shared" si="320"/>
        <v>0</v>
      </c>
      <c r="R336" s="476">
        <f t="shared" si="320"/>
        <v>0</v>
      </c>
      <c r="S336" s="476">
        <f t="shared" si="320"/>
        <v>0</v>
      </c>
      <c r="T336" s="476">
        <f t="shared" si="320"/>
        <v>0</v>
      </c>
      <c r="U336" s="476">
        <f t="shared" si="320"/>
        <v>0</v>
      </c>
      <c r="V336" s="476">
        <f t="shared" si="320"/>
        <v>0</v>
      </c>
      <c r="W336" s="476">
        <f t="shared" si="320"/>
        <v>0</v>
      </c>
      <c r="X336" s="476">
        <f t="shared" si="320"/>
        <v>0</v>
      </c>
      <c r="Y336" s="476">
        <f t="shared" si="320"/>
        <v>0</v>
      </c>
      <c r="Z336" s="476">
        <f t="shared" si="320"/>
        <v>0</v>
      </c>
      <c r="AA336" s="476">
        <f t="shared" si="320"/>
        <v>0</v>
      </c>
      <c r="AB336" s="476">
        <f t="shared" si="320"/>
        <v>302.13</v>
      </c>
      <c r="AC336" s="476">
        <f t="shared" si="320"/>
        <v>374.65</v>
      </c>
      <c r="AD336" s="476">
        <f t="shared" si="320"/>
        <v>393.9</v>
      </c>
      <c r="AE336" s="476">
        <f t="shared" si="320"/>
        <v>393.54</v>
      </c>
      <c r="AF336" s="476">
        <f t="shared" si="320"/>
        <v>427.68</v>
      </c>
      <c r="AG336" s="476">
        <f t="shared" si="320"/>
        <v>390.1</v>
      </c>
      <c r="AH336" s="476">
        <f t="shared" si="320"/>
        <v>435.47</v>
      </c>
      <c r="AI336" s="476">
        <f t="shared" si="320"/>
        <v>476.78</v>
      </c>
      <c r="AJ336" s="476">
        <f t="shared" si="320"/>
        <v>439.3</v>
      </c>
      <c r="AK336" s="476">
        <f t="shared" si="320"/>
        <v>327.55</v>
      </c>
      <c r="AL336" s="476">
        <f t="shared" si="320"/>
        <v>439.33</v>
      </c>
      <c r="AM336" s="476">
        <f t="shared" si="320"/>
        <v>408</v>
      </c>
      <c r="AN336" s="476">
        <f t="shared" si="320"/>
        <v>471.45</v>
      </c>
      <c r="AO336" s="476">
        <f t="shared" si="320"/>
        <v>414.79</v>
      </c>
      <c r="AP336" s="476">
        <f t="shared" si="320"/>
        <v>388.03</v>
      </c>
      <c r="AQ336" s="476">
        <f t="shared" si="320"/>
        <v>286.91000000000003</v>
      </c>
      <c r="AR336" s="476">
        <f t="shared" si="320"/>
        <v>0</v>
      </c>
      <c r="AS336" s="476">
        <f t="shared" si="320"/>
        <v>0</v>
      </c>
      <c r="AT336" s="476">
        <f t="shared" si="320"/>
        <v>0</v>
      </c>
      <c r="AU336" s="476">
        <f t="shared" si="320"/>
        <v>41.77</v>
      </c>
      <c r="AV336" s="476">
        <f t="shared" si="320"/>
        <v>149.68</v>
      </c>
      <c r="AW336" s="476">
        <f t="shared" si="320"/>
        <v>123.89</v>
      </c>
      <c r="AX336" s="476">
        <f t="shared" si="320"/>
        <v>71.75</v>
      </c>
      <c r="AY336" s="476">
        <f t="shared" si="320"/>
        <v>0</v>
      </c>
      <c r="AZ336" s="476">
        <f t="shared" si="320"/>
        <v>0</v>
      </c>
      <c r="BA336" s="476">
        <f t="shared" si="320"/>
        <v>0</v>
      </c>
      <c r="BB336" s="476">
        <f t="shared" si="320"/>
        <v>0</v>
      </c>
      <c r="BC336" s="476">
        <f t="shared" si="320"/>
        <v>0</v>
      </c>
      <c r="BD336" s="476">
        <f t="shared" si="320"/>
        <v>155.30000000000001</v>
      </c>
      <c r="BE336" s="476">
        <f t="shared" si="320"/>
        <v>87.53</v>
      </c>
      <c r="BF336" s="476">
        <f t="shared" si="320"/>
        <v>84.7</v>
      </c>
      <c r="BG336" s="476">
        <f t="shared" si="320"/>
        <v>137.47</v>
      </c>
      <c r="BH336" s="476">
        <f t="shared" si="320"/>
        <v>247.25</v>
      </c>
      <c r="BI336" s="476">
        <f t="shared" si="320"/>
        <v>216.28</v>
      </c>
      <c r="BJ336" s="476">
        <f t="shared" si="320"/>
        <v>242.27</v>
      </c>
      <c r="BK336" s="476">
        <f t="shared" si="320"/>
        <v>386</v>
      </c>
      <c r="BL336" s="476">
        <f t="shared" si="320"/>
        <v>259.95</v>
      </c>
      <c r="BM336" s="476">
        <f t="shared" si="320"/>
        <v>231.6</v>
      </c>
      <c r="BN336" s="476">
        <f t="shared" si="320"/>
        <v>314.5</v>
      </c>
      <c r="BO336" s="476">
        <f t="shared" si="320"/>
        <v>234.81</v>
      </c>
      <c r="BP336" s="476">
        <f t="shared" si="320"/>
        <v>386.56</v>
      </c>
      <c r="BQ336" s="476">
        <f t="shared" si="321"/>
        <v>368.49</v>
      </c>
      <c r="BR336" s="476">
        <f t="shared" si="321"/>
        <v>346.29</v>
      </c>
      <c r="BS336" s="476">
        <f t="shared" ref="BS336:CX336" si="326">BS74-BS205</f>
        <v>366.42</v>
      </c>
      <c r="BT336" s="476">
        <f t="shared" si="326"/>
        <v>396.9</v>
      </c>
      <c r="BU336" s="476">
        <f t="shared" si="326"/>
        <v>343.25</v>
      </c>
      <c r="BV336" s="476">
        <f t="shared" si="326"/>
        <v>443.65</v>
      </c>
      <c r="BW336" s="476">
        <f t="shared" si="326"/>
        <v>377.15</v>
      </c>
      <c r="BX336" s="476">
        <f t="shared" si="326"/>
        <v>457.96</v>
      </c>
      <c r="BY336" s="476">
        <f t="shared" si="326"/>
        <v>391.05</v>
      </c>
      <c r="BZ336" s="476">
        <f t="shared" si="326"/>
        <v>429.25</v>
      </c>
      <c r="CA336" s="476">
        <f t="shared" si="326"/>
        <v>482.3</v>
      </c>
      <c r="CB336" s="476">
        <f t="shared" si="326"/>
        <v>422.2</v>
      </c>
      <c r="CC336" s="476">
        <f t="shared" si="326"/>
        <v>266.17</v>
      </c>
      <c r="CD336" s="476">
        <f t="shared" si="326"/>
        <v>195.63</v>
      </c>
      <c r="CE336" s="476">
        <f t="shared" si="326"/>
        <v>0</v>
      </c>
      <c r="CF336" s="476">
        <f t="shared" si="326"/>
        <v>0</v>
      </c>
      <c r="CG336" s="476">
        <f t="shared" si="326"/>
        <v>0</v>
      </c>
      <c r="CH336" s="476">
        <f t="shared" si="326"/>
        <v>0</v>
      </c>
      <c r="CI336" s="476">
        <f t="shared" si="326"/>
        <v>0</v>
      </c>
      <c r="CJ336" s="476">
        <f t="shared" si="326"/>
        <v>0</v>
      </c>
      <c r="CK336" s="476">
        <f t="shared" si="326"/>
        <v>0</v>
      </c>
      <c r="CL336" s="476">
        <f t="shared" si="326"/>
        <v>0</v>
      </c>
      <c r="CM336" s="476">
        <f t="shared" si="326"/>
        <v>0</v>
      </c>
      <c r="CN336" s="476">
        <f t="shared" si="326"/>
        <v>0</v>
      </c>
      <c r="CO336" s="476">
        <f t="shared" si="326"/>
        <v>0</v>
      </c>
      <c r="CP336" s="476">
        <f t="shared" si="326"/>
        <v>0</v>
      </c>
      <c r="CQ336" s="476">
        <f t="shared" si="326"/>
        <v>0</v>
      </c>
      <c r="CR336" s="476">
        <f t="shared" si="326"/>
        <v>0</v>
      </c>
      <c r="CS336" s="476">
        <f t="shared" si="326"/>
        <v>0</v>
      </c>
      <c r="CT336" s="476">
        <f t="shared" si="326"/>
        <v>0</v>
      </c>
      <c r="CU336" s="476">
        <f t="shared" si="326"/>
        <v>0</v>
      </c>
      <c r="CV336" s="476">
        <f t="shared" si="326"/>
        <v>0</v>
      </c>
      <c r="CW336" s="476">
        <f t="shared" si="326"/>
        <v>0</v>
      </c>
      <c r="CX336" s="476">
        <f t="shared" si="326"/>
        <v>0</v>
      </c>
      <c r="CY336" s="476">
        <f t="shared" ref="CY336:ED336" si="327">CY74-CY205</f>
        <v>0</v>
      </c>
      <c r="CZ336" s="476">
        <f t="shared" si="327"/>
        <v>0</v>
      </c>
      <c r="DA336" s="476">
        <f t="shared" si="327"/>
        <v>0</v>
      </c>
      <c r="DB336" s="476">
        <f t="shared" si="327"/>
        <v>0</v>
      </c>
      <c r="DC336" s="476">
        <f t="shared" si="327"/>
        <v>0</v>
      </c>
      <c r="DD336" s="476">
        <f t="shared" si="327"/>
        <v>0</v>
      </c>
      <c r="DE336" s="476">
        <f t="shared" si="327"/>
        <v>0</v>
      </c>
      <c r="DF336" s="476">
        <f t="shared" si="327"/>
        <v>0</v>
      </c>
      <c r="DG336" s="476">
        <f t="shared" si="327"/>
        <v>0</v>
      </c>
      <c r="DH336" s="476">
        <f t="shared" si="327"/>
        <v>0</v>
      </c>
      <c r="DI336" s="476">
        <f t="shared" si="327"/>
        <v>0</v>
      </c>
      <c r="DJ336" s="476">
        <f t="shared" si="327"/>
        <v>0</v>
      </c>
      <c r="DK336" s="476">
        <f t="shared" si="327"/>
        <v>0</v>
      </c>
      <c r="DL336" s="476">
        <f t="shared" si="327"/>
        <v>0</v>
      </c>
      <c r="DM336" s="476">
        <f t="shared" si="327"/>
        <v>0</v>
      </c>
      <c r="DN336" s="476">
        <f t="shared" si="327"/>
        <v>0</v>
      </c>
      <c r="DO336" s="476">
        <f t="shared" si="327"/>
        <v>0</v>
      </c>
      <c r="DP336" s="476">
        <f t="shared" si="327"/>
        <v>0</v>
      </c>
      <c r="DQ336" s="476">
        <f t="shared" si="327"/>
        <v>0</v>
      </c>
      <c r="DR336" s="476">
        <f t="shared" si="327"/>
        <v>0</v>
      </c>
      <c r="DS336" s="476">
        <f t="shared" si="327"/>
        <v>0</v>
      </c>
      <c r="DT336" s="476">
        <f t="shared" si="327"/>
        <v>0</v>
      </c>
      <c r="DU336" s="476">
        <f t="shared" si="327"/>
        <v>0</v>
      </c>
      <c r="DV336" s="476">
        <f t="shared" si="327"/>
        <v>0</v>
      </c>
      <c r="DW336" s="476">
        <f t="shared" si="327"/>
        <v>0</v>
      </c>
      <c r="DX336" s="476">
        <f t="shared" si="327"/>
        <v>0</v>
      </c>
      <c r="DY336" s="476">
        <f t="shared" si="327"/>
        <v>0</v>
      </c>
      <c r="DZ336" s="476">
        <f t="shared" si="327"/>
        <v>0</v>
      </c>
      <c r="EA336" s="476">
        <f t="shared" si="327"/>
        <v>0</v>
      </c>
      <c r="EB336" s="476">
        <f t="shared" si="327"/>
        <v>0</v>
      </c>
      <c r="EC336" s="476">
        <f t="shared" si="327"/>
        <v>0</v>
      </c>
      <c r="ED336" s="476">
        <f t="shared" si="327"/>
        <v>0</v>
      </c>
      <c r="EE336" s="476">
        <f t="shared" si="319"/>
        <v>0</v>
      </c>
      <c r="EF336" s="476">
        <f t="shared" si="319"/>
        <v>0</v>
      </c>
      <c r="EG336" s="476">
        <f t="shared" si="319"/>
        <v>0</v>
      </c>
      <c r="EH336" s="476">
        <f t="shared" si="319"/>
        <v>0</v>
      </c>
      <c r="EI336" s="476">
        <f t="shared" si="319"/>
        <v>0</v>
      </c>
      <c r="EJ336" s="476">
        <f t="shared" si="319"/>
        <v>0</v>
      </c>
      <c r="EK336" s="476">
        <f t="shared" si="319"/>
        <v>0</v>
      </c>
      <c r="EL336" s="476">
        <f t="shared" si="319"/>
        <v>0</v>
      </c>
      <c r="EM336" s="476">
        <f t="shared" si="319"/>
        <v>0</v>
      </c>
      <c r="EN336" s="476">
        <f t="shared" si="319"/>
        <v>0</v>
      </c>
      <c r="EO336" s="476">
        <f t="shared" si="319"/>
        <v>0</v>
      </c>
      <c r="EP336" s="476">
        <f t="shared" si="319"/>
        <v>0</v>
      </c>
      <c r="EQ336" s="476">
        <f t="shared" si="319"/>
        <v>0</v>
      </c>
      <c r="ER336" s="476">
        <f t="shared" si="319"/>
        <v>0</v>
      </c>
      <c r="ES336" s="476">
        <f t="shared" si="319"/>
        <v>0</v>
      </c>
      <c r="ET336" s="476">
        <f t="shared" si="319"/>
        <v>0</v>
      </c>
      <c r="EU336" s="476">
        <f t="shared" si="319"/>
        <v>0</v>
      </c>
      <c r="EV336" s="476">
        <f t="shared" si="319"/>
        <v>0</v>
      </c>
      <c r="EW336" s="476">
        <f t="shared" si="319"/>
        <v>0</v>
      </c>
      <c r="EX336" s="476">
        <f t="shared" si="319"/>
        <v>0</v>
      </c>
      <c r="EY336" s="476">
        <f t="shared" si="319"/>
        <v>0</v>
      </c>
      <c r="EZ336" s="476">
        <f t="shared" si="319"/>
        <v>0</v>
      </c>
      <c r="FA336" s="476">
        <f t="shared" si="319"/>
        <v>0</v>
      </c>
      <c r="FB336" s="476">
        <f t="shared" si="319"/>
        <v>0</v>
      </c>
      <c r="FC336" s="476">
        <f t="shared" si="319"/>
        <v>0</v>
      </c>
      <c r="FD336" s="476">
        <f t="shared" si="319"/>
        <v>0</v>
      </c>
      <c r="FE336" s="476">
        <f t="shared" si="319"/>
        <v>0</v>
      </c>
      <c r="FF336" s="476">
        <f t="shared" si="319"/>
        <v>0</v>
      </c>
      <c r="FG336" s="476">
        <f t="shared" si="319"/>
        <v>0</v>
      </c>
      <c r="FH336" s="476">
        <f t="shared" si="319"/>
        <v>0</v>
      </c>
      <c r="FI336" s="476">
        <f t="shared" si="319"/>
        <v>0</v>
      </c>
      <c r="FJ336" s="476">
        <f t="shared" si="319"/>
        <v>0</v>
      </c>
      <c r="FK336" s="476">
        <f t="shared" si="319"/>
        <v>0</v>
      </c>
      <c r="FL336" s="476">
        <f t="shared" si="319"/>
        <v>0</v>
      </c>
      <c r="FM336" s="476">
        <f t="shared" si="319"/>
        <v>0</v>
      </c>
      <c r="FN336" s="476">
        <f t="shared" si="319"/>
        <v>0</v>
      </c>
      <c r="FO336" s="476">
        <f t="shared" si="319"/>
        <v>0</v>
      </c>
      <c r="FP336" s="476">
        <f t="shared" si="319"/>
        <v>0</v>
      </c>
      <c r="FQ336" s="476">
        <f t="shared" si="319"/>
        <v>0</v>
      </c>
      <c r="FR336" s="476">
        <f t="shared" si="319"/>
        <v>0</v>
      </c>
      <c r="FS336" s="476">
        <f t="shared" si="319"/>
        <v>0</v>
      </c>
      <c r="FT336" s="476">
        <f t="shared" si="319"/>
        <v>0</v>
      </c>
      <c r="FU336" s="476">
        <f t="shared" si="319"/>
        <v>0</v>
      </c>
      <c r="FV336" s="476">
        <f t="shared" si="319"/>
        <v>0</v>
      </c>
      <c r="FW336" s="476">
        <f t="shared" si="319"/>
        <v>0</v>
      </c>
      <c r="FX336" s="476">
        <f t="shared" si="319"/>
        <v>0</v>
      </c>
      <c r="FY336" s="476">
        <f t="shared" si="319"/>
        <v>0</v>
      </c>
      <c r="FZ336" s="476">
        <f t="shared" si="319"/>
        <v>0</v>
      </c>
      <c r="GA336" s="476">
        <f t="shared" si="319"/>
        <v>0</v>
      </c>
      <c r="GB336" s="476">
        <f t="shared" si="319"/>
        <v>0</v>
      </c>
    </row>
    <row r="337" spans="3:184" x14ac:dyDescent="0.35">
      <c r="C337" s="472">
        <f>'QUALIFIED ENGINES'!D76</f>
        <v>91531</v>
      </c>
      <c r="D337" s="476">
        <f t="shared" si="314"/>
        <v>0</v>
      </c>
      <c r="E337" s="476">
        <f t="shared" si="320"/>
        <v>0</v>
      </c>
      <c r="F337" s="476">
        <f t="shared" si="320"/>
        <v>0</v>
      </c>
      <c r="G337" s="476">
        <f t="shared" si="320"/>
        <v>0</v>
      </c>
      <c r="H337" s="476">
        <f t="shared" si="320"/>
        <v>0</v>
      </c>
      <c r="I337" s="476">
        <f t="shared" si="320"/>
        <v>0</v>
      </c>
      <c r="J337" s="476">
        <f t="shared" si="320"/>
        <v>0</v>
      </c>
      <c r="K337" s="476">
        <f t="shared" si="320"/>
        <v>0</v>
      </c>
      <c r="L337" s="476">
        <f t="shared" si="320"/>
        <v>0</v>
      </c>
      <c r="M337" s="476">
        <f t="shared" si="320"/>
        <v>0</v>
      </c>
      <c r="N337" s="476">
        <f t="shared" si="320"/>
        <v>0</v>
      </c>
      <c r="O337" s="476">
        <f t="shared" si="320"/>
        <v>0</v>
      </c>
      <c r="P337" s="476">
        <f t="shared" si="320"/>
        <v>0</v>
      </c>
      <c r="Q337" s="476">
        <f t="shared" si="320"/>
        <v>0</v>
      </c>
      <c r="R337" s="476">
        <f t="shared" si="320"/>
        <v>0</v>
      </c>
      <c r="S337" s="476">
        <f t="shared" si="320"/>
        <v>0</v>
      </c>
      <c r="T337" s="476">
        <f t="shared" si="320"/>
        <v>0</v>
      </c>
      <c r="U337" s="476">
        <f t="shared" si="320"/>
        <v>0</v>
      </c>
      <c r="V337" s="476">
        <f t="shared" si="320"/>
        <v>0</v>
      </c>
      <c r="W337" s="476">
        <f t="shared" si="320"/>
        <v>0</v>
      </c>
      <c r="X337" s="476">
        <f t="shared" si="320"/>
        <v>0</v>
      </c>
      <c r="Y337" s="476">
        <f t="shared" si="320"/>
        <v>0</v>
      </c>
      <c r="Z337" s="476">
        <f t="shared" si="320"/>
        <v>0</v>
      </c>
      <c r="AA337" s="476">
        <f t="shared" si="320"/>
        <v>0</v>
      </c>
      <c r="AB337" s="476">
        <f t="shared" si="320"/>
        <v>302.13</v>
      </c>
      <c r="AC337" s="476">
        <f t="shared" si="320"/>
        <v>374.65</v>
      </c>
      <c r="AD337" s="476">
        <f t="shared" si="320"/>
        <v>393.9</v>
      </c>
      <c r="AE337" s="476">
        <f t="shared" si="320"/>
        <v>393.54</v>
      </c>
      <c r="AF337" s="476">
        <f t="shared" si="320"/>
        <v>427.68</v>
      </c>
      <c r="AG337" s="476">
        <f t="shared" si="320"/>
        <v>390.1</v>
      </c>
      <c r="AH337" s="476">
        <f t="shared" si="320"/>
        <v>435.47</v>
      </c>
      <c r="AI337" s="476">
        <f t="shared" si="320"/>
        <v>476.78</v>
      </c>
      <c r="AJ337" s="476">
        <f t="shared" si="320"/>
        <v>439.3</v>
      </c>
      <c r="AK337" s="476">
        <f t="shared" si="320"/>
        <v>327.55</v>
      </c>
      <c r="AL337" s="476">
        <f t="shared" si="320"/>
        <v>439.33</v>
      </c>
      <c r="AM337" s="476">
        <f t="shared" si="320"/>
        <v>408</v>
      </c>
      <c r="AN337" s="476">
        <f t="shared" si="320"/>
        <v>471.45</v>
      </c>
      <c r="AO337" s="476">
        <f t="shared" si="320"/>
        <v>414.79</v>
      </c>
      <c r="AP337" s="476">
        <f t="shared" si="320"/>
        <v>388.03</v>
      </c>
      <c r="AQ337" s="476">
        <f t="shared" si="320"/>
        <v>286.91000000000003</v>
      </c>
      <c r="AR337" s="476">
        <f t="shared" si="320"/>
        <v>0</v>
      </c>
      <c r="AS337" s="476">
        <f t="shared" si="320"/>
        <v>0</v>
      </c>
      <c r="AT337" s="476">
        <f t="shared" si="320"/>
        <v>0</v>
      </c>
      <c r="AU337" s="476">
        <f t="shared" si="320"/>
        <v>41.77</v>
      </c>
      <c r="AV337" s="476">
        <f t="shared" si="320"/>
        <v>149.68</v>
      </c>
      <c r="AW337" s="476">
        <f t="shared" si="320"/>
        <v>123.89</v>
      </c>
      <c r="AX337" s="476">
        <f t="shared" si="320"/>
        <v>71.75</v>
      </c>
      <c r="AY337" s="476">
        <f t="shared" si="320"/>
        <v>0</v>
      </c>
      <c r="AZ337" s="476">
        <f t="shared" si="320"/>
        <v>0</v>
      </c>
      <c r="BA337" s="476">
        <f t="shared" si="320"/>
        <v>0</v>
      </c>
      <c r="BB337" s="476">
        <f t="shared" si="320"/>
        <v>0</v>
      </c>
      <c r="BC337" s="476">
        <f t="shared" si="320"/>
        <v>0</v>
      </c>
      <c r="BD337" s="476">
        <f t="shared" si="320"/>
        <v>155.30000000000001</v>
      </c>
      <c r="BE337" s="476">
        <f t="shared" si="320"/>
        <v>87.53</v>
      </c>
      <c r="BF337" s="476">
        <f t="shared" si="320"/>
        <v>84.7</v>
      </c>
      <c r="BG337" s="476">
        <f t="shared" si="320"/>
        <v>137.47</v>
      </c>
      <c r="BH337" s="476">
        <f t="shared" si="320"/>
        <v>247.25</v>
      </c>
      <c r="BI337" s="476">
        <f t="shared" si="320"/>
        <v>216.28</v>
      </c>
      <c r="BJ337" s="476">
        <f t="shared" si="320"/>
        <v>242.27</v>
      </c>
      <c r="BK337" s="476">
        <f t="shared" si="320"/>
        <v>386</v>
      </c>
      <c r="BL337" s="476">
        <f t="shared" si="320"/>
        <v>259.95</v>
      </c>
      <c r="BM337" s="476">
        <f t="shared" si="320"/>
        <v>231.6</v>
      </c>
      <c r="BN337" s="476">
        <f t="shared" si="320"/>
        <v>314.5</v>
      </c>
      <c r="BO337" s="476">
        <f t="shared" si="320"/>
        <v>234.81</v>
      </c>
      <c r="BP337" s="476">
        <f t="shared" ref="BP337:EA340" si="328">BP75-BP206</f>
        <v>386.56</v>
      </c>
      <c r="BQ337" s="476">
        <f t="shared" si="328"/>
        <v>368.49</v>
      </c>
      <c r="BR337" s="476">
        <f t="shared" si="328"/>
        <v>96.67</v>
      </c>
      <c r="BS337" s="476">
        <f t="shared" si="328"/>
        <v>0</v>
      </c>
      <c r="BT337" s="476">
        <f t="shared" si="328"/>
        <v>0</v>
      </c>
      <c r="BU337" s="476">
        <f t="shared" si="328"/>
        <v>0</v>
      </c>
      <c r="BV337" s="476">
        <f t="shared" si="328"/>
        <v>0</v>
      </c>
      <c r="BW337" s="476">
        <f t="shared" si="328"/>
        <v>0</v>
      </c>
      <c r="BX337" s="476">
        <f t="shared" si="328"/>
        <v>0</v>
      </c>
      <c r="BY337" s="476">
        <f t="shared" si="328"/>
        <v>0</v>
      </c>
      <c r="BZ337" s="476">
        <f t="shared" si="328"/>
        <v>0</v>
      </c>
      <c r="CA337" s="476">
        <f t="shared" si="328"/>
        <v>0</v>
      </c>
      <c r="CB337" s="476">
        <f t="shared" si="328"/>
        <v>0</v>
      </c>
      <c r="CC337" s="476">
        <f t="shared" si="328"/>
        <v>0</v>
      </c>
      <c r="CD337" s="476">
        <f t="shared" si="328"/>
        <v>0</v>
      </c>
      <c r="CE337" s="476">
        <f t="shared" si="328"/>
        <v>0</v>
      </c>
      <c r="CF337" s="476">
        <f t="shared" si="328"/>
        <v>0</v>
      </c>
      <c r="CG337" s="476">
        <f t="shared" si="328"/>
        <v>0</v>
      </c>
      <c r="CH337" s="476">
        <f t="shared" si="328"/>
        <v>0</v>
      </c>
      <c r="CI337" s="476">
        <f t="shared" si="328"/>
        <v>0</v>
      </c>
      <c r="CJ337" s="476">
        <f t="shared" si="328"/>
        <v>0</v>
      </c>
      <c r="CK337" s="476">
        <f t="shared" si="328"/>
        <v>0</v>
      </c>
      <c r="CL337" s="476">
        <f t="shared" si="328"/>
        <v>0</v>
      </c>
      <c r="CM337" s="476">
        <f t="shared" si="328"/>
        <v>0</v>
      </c>
      <c r="CN337" s="476">
        <f t="shared" si="328"/>
        <v>0</v>
      </c>
      <c r="CO337" s="476">
        <f t="shared" si="328"/>
        <v>0</v>
      </c>
      <c r="CP337" s="476">
        <f t="shared" si="328"/>
        <v>0</v>
      </c>
      <c r="CQ337" s="476">
        <f t="shared" si="328"/>
        <v>0</v>
      </c>
      <c r="CR337" s="476">
        <f t="shared" si="328"/>
        <v>0</v>
      </c>
      <c r="CS337" s="476">
        <f t="shared" si="328"/>
        <v>0</v>
      </c>
      <c r="CT337" s="476">
        <f t="shared" si="328"/>
        <v>0</v>
      </c>
      <c r="CU337" s="476">
        <f t="shared" si="328"/>
        <v>0</v>
      </c>
      <c r="CV337" s="476">
        <f t="shared" si="328"/>
        <v>0</v>
      </c>
      <c r="CW337" s="476">
        <f t="shared" si="328"/>
        <v>0</v>
      </c>
      <c r="CX337" s="476">
        <f t="shared" si="328"/>
        <v>0</v>
      </c>
      <c r="CY337" s="476">
        <f t="shared" si="328"/>
        <v>0</v>
      </c>
      <c r="CZ337" s="476">
        <f t="shared" si="328"/>
        <v>0</v>
      </c>
      <c r="DA337" s="476">
        <f t="shared" si="328"/>
        <v>0</v>
      </c>
      <c r="DB337" s="476">
        <f t="shared" si="328"/>
        <v>0</v>
      </c>
      <c r="DC337" s="476">
        <f t="shared" si="328"/>
        <v>0</v>
      </c>
      <c r="DD337" s="476">
        <f t="shared" si="328"/>
        <v>0</v>
      </c>
      <c r="DE337" s="476">
        <f t="shared" si="328"/>
        <v>0</v>
      </c>
      <c r="DF337" s="476">
        <f t="shared" si="328"/>
        <v>0</v>
      </c>
      <c r="DG337" s="476">
        <f t="shared" si="328"/>
        <v>0</v>
      </c>
      <c r="DH337" s="476">
        <f t="shared" si="328"/>
        <v>0</v>
      </c>
      <c r="DI337" s="476">
        <f t="shared" si="328"/>
        <v>0</v>
      </c>
      <c r="DJ337" s="476">
        <f t="shared" si="328"/>
        <v>0</v>
      </c>
      <c r="DK337" s="476">
        <f t="shared" si="328"/>
        <v>0</v>
      </c>
      <c r="DL337" s="476">
        <f t="shared" si="328"/>
        <v>0</v>
      </c>
      <c r="DM337" s="476">
        <f t="shared" si="328"/>
        <v>0</v>
      </c>
      <c r="DN337" s="476">
        <f t="shared" si="328"/>
        <v>0</v>
      </c>
      <c r="DO337" s="476">
        <f t="shared" si="328"/>
        <v>0</v>
      </c>
      <c r="DP337" s="476">
        <f t="shared" si="328"/>
        <v>0</v>
      </c>
      <c r="DQ337" s="476">
        <f t="shared" si="328"/>
        <v>0</v>
      </c>
      <c r="DR337" s="476">
        <f t="shared" si="328"/>
        <v>0</v>
      </c>
      <c r="DS337" s="476">
        <f t="shared" si="328"/>
        <v>0</v>
      </c>
      <c r="DT337" s="476">
        <f t="shared" si="328"/>
        <v>0</v>
      </c>
      <c r="DU337" s="476">
        <f t="shared" si="328"/>
        <v>0</v>
      </c>
      <c r="DV337" s="476">
        <f t="shared" si="328"/>
        <v>0</v>
      </c>
      <c r="DW337" s="476">
        <f t="shared" si="328"/>
        <v>0</v>
      </c>
      <c r="DX337" s="476">
        <f t="shared" si="328"/>
        <v>0</v>
      </c>
      <c r="DY337" s="476">
        <f t="shared" si="328"/>
        <v>0</v>
      </c>
      <c r="DZ337" s="476">
        <f t="shared" si="328"/>
        <v>0</v>
      </c>
      <c r="EA337" s="476">
        <f t="shared" si="328"/>
        <v>0</v>
      </c>
      <c r="EB337" s="476">
        <f t="shared" ref="EB337:ED348" si="329">EB75-EB206</f>
        <v>0</v>
      </c>
      <c r="EC337" s="476">
        <f t="shared" si="329"/>
        <v>0</v>
      </c>
      <c r="ED337" s="476">
        <f t="shared" si="329"/>
        <v>0</v>
      </c>
      <c r="EE337" s="476">
        <f t="shared" si="319"/>
        <v>0</v>
      </c>
      <c r="EF337" s="476">
        <f t="shared" si="319"/>
        <v>0</v>
      </c>
      <c r="EG337" s="476">
        <f t="shared" si="319"/>
        <v>0</v>
      </c>
      <c r="EH337" s="476">
        <f t="shared" si="319"/>
        <v>0</v>
      </c>
      <c r="EI337" s="476">
        <f t="shared" si="319"/>
        <v>0</v>
      </c>
      <c r="EJ337" s="476">
        <f t="shared" si="319"/>
        <v>0</v>
      </c>
      <c r="EK337" s="476">
        <f t="shared" si="319"/>
        <v>0</v>
      </c>
      <c r="EL337" s="476">
        <f t="shared" si="319"/>
        <v>0</v>
      </c>
      <c r="EM337" s="476">
        <f t="shared" si="319"/>
        <v>0</v>
      </c>
      <c r="EN337" s="476">
        <f t="shared" si="319"/>
        <v>0</v>
      </c>
      <c r="EO337" s="476">
        <f t="shared" si="319"/>
        <v>0</v>
      </c>
      <c r="EP337" s="476">
        <f t="shared" si="319"/>
        <v>0</v>
      </c>
      <c r="EQ337" s="476">
        <f t="shared" si="319"/>
        <v>0</v>
      </c>
      <c r="ER337" s="476">
        <f t="shared" si="319"/>
        <v>0</v>
      </c>
      <c r="ES337" s="476">
        <f t="shared" si="319"/>
        <v>0</v>
      </c>
      <c r="ET337" s="476">
        <f t="shared" si="319"/>
        <v>0</v>
      </c>
      <c r="EU337" s="476">
        <f t="shared" si="319"/>
        <v>0</v>
      </c>
      <c r="EV337" s="476">
        <f t="shared" si="319"/>
        <v>0</v>
      </c>
      <c r="EW337" s="476">
        <f t="shared" si="319"/>
        <v>0</v>
      </c>
      <c r="EX337" s="476">
        <f t="shared" si="319"/>
        <v>0</v>
      </c>
      <c r="EY337" s="476">
        <f t="shared" si="319"/>
        <v>0</v>
      </c>
      <c r="EZ337" s="476">
        <f t="shared" si="319"/>
        <v>0</v>
      </c>
      <c r="FA337" s="476">
        <f t="shared" si="319"/>
        <v>0</v>
      </c>
      <c r="FB337" s="476">
        <f t="shared" si="319"/>
        <v>0</v>
      </c>
      <c r="FC337" s="476">
        <f t="shared" si="319"/>
        <v>0</v>
      </c>
      <c r="FD337" s="476">
        <f t="shared" si="319"/>
        <v>0</v>
      </c>
      <c r="FE337" s="476">
        <f t="shared" si="319"/>
        <v>0</v>
      </c>
      <c r="FF337" s="476">
        <f t="shared" si="319"/>
        <v>0</v>
      </c>
      <c r="FG337" s="476">
        <f t="shared" si="319"/>
        <v>0</v>
      </c>
      <c r="FH337" s="476">
        <f t="shared" si="319"/>
        <v>0</v>
      </c>
      <c r="FI337" s="476">
        <f t="shared" si="319"/>
        <v>0</v>
      </c>
      <c r="FJ337" s="476">
        <f t="shared" si="319"/>
        <v>0</v>
      </c>
      <c r="FK337" s="476">
        <f t="shared" si="319"/>
        <v>0</v>
      </c>
      <c r="FL337" s="476">
        <f t="shared" si="319"/>
        <v>0</v>
      </c>
      <c r="FM337" s="476">
        <f t="shared" si="319"/>
        <v>0</v>
      </c>
      <c r="FN337" s="476">
        <f t="shared" si="319"/>
        <v>0</v>
      </c>
      <c r="FO337" s="476">
        <f t="shared" si="319"/>
        <v>0</v>
      </c>
      <c r="FP337" s="476">
        <f t="shared" si="319"/>
        <v>0</v>
      </c>
      <c r="FQ337" s="476">
        <f t="shared" si="319"/>
        <v>0</v>
      </c>
      <c r="FR337" s="476">
        <f t="shared" si="319"/>
        <v>0</v>
      </c>
      <c r="FS337" s="476">
        <f t="shared" si="319"/>
        <v>0</v>
      </c>
      <c r="FT337" s="476">
        <f t="shared" si="319"/>
        <v>0</v>
      </c>
      <c r="FU337" s="476">
        <f t="shared" si="319"/>
        <v>0</v>
      </c>
      <c r="FV337" s="476">
        <f t="shared" si="319"/>
        <v>0</v>
      </c>
      <c r="FW337" s="476">
        <f t="shared" si="319"/>
        <v>0</v>
      </c>
      <c r="FX337" s="476">
        <f t="shared" si="319"/>
        <v>0</v>
      </c>
      <c r="FY337" s="476">
        <f t="shared" si="319"/>
        <v>0</v>
      </c>
      <c r="FZ337" s="476">
        <f t="shared" si="319"/>
        <v>0</v>
      </c>
      <c r="GA337" s="476">
        <f t="shared" si="319"/>
        <v>0</v>
      </c>
      <c r="GB337" s="476">
        <f t="shared" si="319"/>
        <v>0</v>
      </c>
    </row>
    <row r="338" spans="3:184" x14ac:dyDescent="0.35">
      <c r="C338" s="472">
        <f>'QUALIFIED ENGINES'!D77</f>
        <v>91537</v>
      </c>
      <c r="D338" s="476">
        <f t="shared" si="314"/>
        <v>0</v>
      </c>
      <c r="E338" s="476">
        <f t="shared" ref="E338:BP341" si="330">E76-E207</f>
        <v>0</v>
      </c>
      <c r="F338" s="476">
        <f t="shared" si="330"/>
        <v>0</v>
      </c>
      <c r="G338" s="476">
        <f t="shared" si="330"/>
        <v>0</v>
      </c>
      <c r="H338" s="476">
        <f t="shared" si="330"/>
        <v>0</v>
      </c>
      <c r="I338" s="476">
        <f t="shared" si="330"/>
        <v>0</v>
      </c>
      <c r="J338" s="476">
        <f t="shared" si="330"/>
        <v>0</v>
      </c>
      <c r="K338" s="476">
        <f t="shared" si="330"/>
        <v>0</v>
      </c>
      <c r="L338" s="476">
        <f t="shared" si="330"/>
        <v>0</v>
      </c>
      <c r="M338" s="476">
        <f t="shared" si="330"/>
        <v>0</v>
      </c>
      <c r="N338" s="476">
        <f t="shared" si="330"/>
        <v>0</v>
      </c>
      <c r="O338" s="476">
        <f t="shared" si="330"/>
        <v>0</v>
      </c>
      <c r="P338" s="476">
        <f t="shared" si="330"/>
        <v>0</v>
      </c>
      <c r="Q338" s="476">
        <f t="shared" si="330"/>
        <v>0</v>
      </c>
      <c r="R338" s="476">
        <f t="shared" si="330"/>
        <v>0</v>
      </c>
      <c r="S338" s="476">
        <f t="shared" si="330"/>
        <v>0</v>
      </c>
      <c r="T338" s="476">
        <f t="shared" si="330"/>
        <v>0</v>
      </c>
      <c r="U338" s="476">
        <f t="shared" si="330"/>
        <v>0</v>
      </c>
      <c r="V338" s="476">
        <f t="shared" si="330"/>
        <v>0</v>
      </c>
      <c r="W338" s="476">
        <f t="shared" si="330"/>
        <v>0</v>
      </c>
      <c r="X338" s="476">
        <f t="shared" si="330"/>
        <v>0</v>
      </c>
      <c r="Y338" s="476">
        <f t="shared" si="330"/>
        <v>0</v>
      </c>
      <c r="Z338" s="476">
        <f t="shared" si="330"/>
        <v>0</v>
      </c>
      <c r="AA338" s="476">
        <f t="shared" si="330"/>
        <v>0</v>
      </c>
      <c r="AB338" s="476">
        <f t="shared" si="330"/>
        <v>302.13</v>
      </c>
      <c r="AC338" s="476">
        <f t="shared" si="330"/>
        <v>374.65</v>
      </c>
      <c r="AD338" s="476">
        <f t="shared" si="330"/>
        <v>393.9</v>
      </c>
      <c r="AE338" s="476">
        <f t="shared" si="330"/>
        <v>393.54</v>
      </c>
      <c r="AF338" s="476">
        <f t="shared" si="330"/>
        <v>427.68</v>
      </c>
      <c r="AG338" s="476">
        <f t="shared" si="330"/>
        <v>390.1</v>
      </c>
      <c r="AH338" s="476">
        <f t="shared" si="330"/>
        <v>435.47</v>
      </c>
      <c r="AI338" s="476">
        <f t="shared" si="330"/>
        <v>476.78</v>
      </c>
      <c r="AJ338" s="476">
        <f t="shared" si="330"/>
        <v>439.3</v>
      </c>
      <c r="AK338" s="476">
        <f t="shared" si="330"/>
        <v>327.55</v>
      </c>
      <c r="AL338" s="476">
        <f t="shared" si="330"/>
        <v>439.33</v>
      </c>
      <c r="AM338" s="476">
        <f t="shared" si="330"/>
        <v>408</v>
      </c>
      <c r="AN338" s="476">
        <f t="shared" si="330"/>
        <v>471.45</v>
      </c>
      <c r="AO338" s="476">
        <f t="shared" si="330"/>
        <v>414.79</v>
      </c>
      <c r="AP338" s="476">
        <f t="shared" si="330"/>
        <v>388.03</v>
      </c>
      <c r="AQ338" s="476">
        <f t="shared" si="330"/>
        <v>286.91000000000003</v>
      </c>
      <c r="AR338" s="476">
        <f t="shared" si="330"/>
        <v>0</v>
      </c>
      <c r="AS338" s="476">
        <f t="shared" si="330"/>
        <v>0</v>
      </c>
      <c r="AT338" s="476">
        <f t="shared" si="330"/>
        <v>0</v>
      </c>
      <c r="AU338" s="476">
        <f t="shared" si="330"/>
        <v>41.77</v>
      </c>
      <c r="AV338" s="476">
        <f t="shared" si="330"/>
        <v>149.68</v>
      </c>
      <c r="AW338" s="476">
        <f t="shared" si="330"/>
        <v>123.89</v>
      </c>
      <c r="AX338" s="476">
        <f t="shared" si="330"/>
        <v>71.75</v>
      </c>
      <c r="AY338" s="476">
        <f t="shared" si="330"/>
        <v>0</v>
      </c>
      <c r="AZ338" s="476">
        <f t="shared" si="330"/>
        <v>0</v>
      </c>
      <c r="BA338" s="476">
        <f t="shared" si="330"/>
        <v>0</v>
      </c>
      <c r="BB338" s="476">
        <f t="shared" si="330"/>
        <v>0</v>
      </c>
      <c r="BC338" s="476">
        <f t="shared" si="330"/>
        <v>0</v>
      </c>
      <c r="BD338" s="476">
        <f t="shared" si="330"/>
        <v>155.30000000000001</v>
      </c>
      <c r="BE338" s="476">
        <f t="shared" si="330"/>
        <v>87.53</v>
      </c>
      <c r="BF338" s="476">
        <f t="shared" si="330"/>
        <v>84.7</v>
      </c>
      <c r="BG338" s="476">
        <f t="shared" si="330"/>
        <v>137.47</v>
      </c>
      <c r="BH338" s="476">
        <f t="shared" si="330"/>
        <v>247.25</v>
      </c>
      <c r="BI338" s="476">
        <f t="shared" si="330"/>
        <v>132.47</v>
      </c>
      <c r="BJ338" s="476">
        <f t="shared" si="330"/>
        <v>0</v>
      </c>
      <c r="BK338" s="476">
        <f t="shared" si="330"/>
        <v>0</v>
      </c>
      <c r="BL338" s="476">
        <f t="shared" si="330"/>
        <v>0</v>
      </c>
      <c r="BM338" s="476">
        <f t="shared" si="330"/>
        <v>0</v>
      </c>
      <c r="BN338" s="476">
        <f t="shared" si="330"/>
        <v>0</v>
      </c>
      <c r="BO338" s="476">
        <f t="shared" si="330"/>
        <v>0</v>
      </c>
      <c r="BP338" s="476">
        <f t="shared" si="330"/>
        <v>0</v>
      </c>
      <c r="BQ338" s="476">
        <f t="shared" si="328"/>
        <v>0</v>
      </c>
      <c r="BR338" s="476">
        <f t="shared" si="328"/>
        <v>0</v>
      </c>
      <c r="BS338" s="476">
        <f t="shared" si="328"/>
        <v>0</v>
      </c>
      <c r="BT338" s="476">
        <f t="shared" si="328"/>
        <v>0</v>
      </c>
      <c r="BU338" s="476">
        <f t="shared" si="328"/>
        <v>0</v>
      </c>
      <c r="BV338" s="476">
        <f t="shared" si="328"/>
        <v>0</v>
      </c>
      <c r="BW338" s="476">
        <f t="shared" si="328"/>
        <v>0</v>
      </c>
      <c r="BX338" s="476">
        <f t="shared" si="328"/>
        <v>0</v>
      </c>
      <c r="BY338" s="476">
        <f t="shared" si="328"/>
        <v>0</v>
      </c>
      <c r="BZ338" s="476">
        <f t="shared" si="328"/>
        <v>0</v>
      </c>
      <c r="CA338" s="476">
        <f t="shared" si="328"/>
        <v>0</v>
      </c>
      <c r="CB338" s="476">
        <f t="shared" si="328"/>
        <v>0</v>
      </c>
      <c r="CC338" s="476">
        <f t="shared" si="328"/>
        <v>0</v>
      </c>
      <c r="CD338" s="476">
        <f t="shared" si="328"/>
        <v>0</v>
      </c>
      <c r="CE338" s="476">
        <f t="shared" si="328"/>
        <v>0</v>
      </c>
      <c r="CF338" s="476">
        <f t="shared" si="328"/>
        <v>0</v>
      </c>
      <c r="CG338" s="476">
        <f t="shared" si="328"/>
        <v>0</v>
      </c>
      <c r="CH338" s="476">
        <f t="shared" si="328"/>
        <v>0</v>
      </c>
      <c r="CI338" s="476">
        <f t="shared" si="328"/>
        <v>0</v>
      </c>
      <c r="CJ338" s="476">
        <f t="shared" si="328"/>
        <v>0</v>
      </c>
      <c r="CK338" s="476">
        <f t="shared" si="328"/>
        <v>0</v>
      </c>
      <c r="CL338" s="476">
        <f t="shared" si="328"/>
        <v>0</v>
      </c>
      <c r="CM338" s="476">
        <f t="shared" si="328"/>
        <v>0</v>
      </c>
      <c r="CN338" s="476">
        <f t="shared" si="328"/>
        <v>0</v>
      </c>
      <c r="CO338" s="476">
        <f t="shared" si="328"/>
        <v>0</v>
      </c>
      <c r="CP338" s="476">
        <f t="shared" si="328"/>
        <v>0</v>
      </c>
      <c r="CQ338" s="476">
        <f t="shared" si="328"/>
        <v>0</v>
      </c>
      <c r="CR338" s="476">
        <f t="shared" si="328"/>
        <v>0</v>
      </c>
      <c r="CS338" s="476">
        <f t="shared" si="328"/>
        <v>0</v>
      </c>
      <c r="CT338" s="476">
        <f t="shared" si="328"/>
        <v>0</v>
      </c>
      <c r="CU338" s="476">
        <f t="shared" si="328"/>
        <v>0</v>
      </c>
      <c r="CV338" s="476">
        <f t="shared" si="328"/>
        <v>0</v>
      </c>
      <c r="CW338" s="476">
        <f t="shared" si="328"/>
        <v>0</v>
      </c>
      <c r="CX338" s="476">
        <f t="shared" si="328"/>
        <v>0</v>
      </c>
      <c r="CY338" s="476">
        <f t="shared" si="328"/>
        <v>0</v>
      </c>
      <c r="CZ338" s="476">
        <f t="shared" si="328"/>
        <v>0</v>
      </c>
      <c r="DA338" s="476">
        <f t="shared" si="328"/>
        <v>0</v>
      </c>
      <c r="DB338" s="476">
        <f t="shared" si="328"/>
        <v>0</v>
      </c>
      <c r="DC338" s="476">
        <f t="shared" si="328"/>
        <v>0</v>
      </c>
      <c r="DD338" s="476">
        <f t="shared" si="328"/>
        <v>0</v>
      </c>
      <c r="DE338" s="476">
        <f t="shared" si="328"/>
        <v>0</v>
      </c>
      <c r="DF338" s="476">
        <f t="shared" si="328"/>
        <v>0</v>
      </c>
      <c r="DG338" s="476">
        <f t="shared" si="328"/>
        <v>0</v>
      </c>
      <c r="DH338" s="476">
        <f t="shared" si="328"/>
        <v>0</v>
      </c>
      <c r="DI338" s="476">
        <f t="shared" si="328"/>
        <v>0</v>
      </c>
      <c r="DJ338" s="476">
        <f t="shared" si="328"/>
        <v>0</v>
      </c>
      <c r="DK338" s="476">
        <f t="shared" si="328"/>
        <v>0</v>
      </c>
      <c r="DL338" s="476">
        <f t="shared" si="328"/>
        <v>0</v>
      </c>
      <c r="DM338" s="476">
        <f t="shared" si="328"/>
        <v>0</v>
      </c>
      <c r="DN338" s="476">
        <f t="shared" si="328"/>
        <v>0</v>
      </c>
      <c r="DO338" s="476">
        <f t="shared" si="328"/>
        <v>0</v>
      </c>
      <c r="DP338" s="476">
        <f t="shared" si="328"/>
        <v>0</v>
      </c>
      <c r="DQ338" s="476">
        <f t="shared" si="328"/>
        <v>0</v>
      </c>
      <c r="DR338" s="476">
        <f t="shared" si="328"/>
        <v>0</v>
      </c>
      <c r="DS338" s="476">
        <f t="shared" si="328"/>
        <v>0</v>
      </c>
      <c r="DT338" s="476">
        <f t="shared" si="328"/>
        <v>0</v>
      </c>
      <c r="DU338" s="476">
        <f t="shared" si="328"/>
        <v>0</v>
      </c>
      <c r="DV338" s="476">
        <f t="shared" si="328"/>
        <v>0</v>
      </c>
      <c r="DW338" s="476">
        <f t="shared" si="328"/>
        <v>0</v>
      </c>
      <c r="DX338" s="476">
        <f t="shared" si="328"/>
        <v>0</v>
      </c>
      <c r="DY338" s="476">
        <f t="shared" si="328"/>
        <v>0</v>
      </c>
      <c r="DZ338" s="476">
        <f t="shared" si="328"/>
        <v>0</v>
      </c>
      <c r="EA338" s="476">
        <f t="shared" si="328"/>
        <v>0</v>
      </c>
      <c r="EB338" s="476">
        <f t="shared" si="329"/>
        <v>0</v>
      </c>
      <c r="EC338" s="476">
        <f t="shared" si="329"/>
        <v>0</v>
      </c>
      <c r="ED338" s="476">
        <f t="shared" si="329"/>
        <v>0</v>
      </c>
      <c r="EE338" s="476">
        <f t="shared" si="319"/>
        <v>0</v>
      </c>
      <c r="EF338" s="476">
        <f t="shared" si="319"/>
        <v>0</v>
      </c>
      <c r="EG338" s="476">
        <f t="shared" si="319"/>
        <v>0</v>
      </c>
      <c r="EH338" s="476">
        <f t="shared" si="319"/>
        <v>0</v>
      </c>
      <c r="EI338" s="476">
        <f t="shared" si="319"/>
        <v>0</v>
      </c>
      <c r="EJ338" s="476">
        <f t="shared" ref="EJ338:GB338" si="331">EJ76-EJ207</f>
        <v>0</v>
      </c>
      <c r="EK338" s="476">
        <f t="shared" si="331"/>
        <v>0</v>
      </c>
      <c r="EL338" s="476">
        <f t="shared" si="331"/>
        <v>0</v>
      </c>
      <c r="EM338" s="476">
        <f t="shared" si="331"/>
        <v>0</v>
      </c>
      <c r="EN338" s="476">
        <f t="shared" si="331"/>
        <v>0</v>
      </c>
      <c r="EO338" s="476">
        <f t="shared" si="331"/>
        <v>0</v>
      </c>
      <c r="EP338" s="476">
        <f t="shared" si="331"/>
        <v>0</v>
      </c>
      <c r="EQ338" s="476">
        <f t="shared" si="331"/>
        <v>0</v>
      </c>
      <c r="ER338" s="476">
        <f t="shared" si="331"/>
        <v>0</v>
      </c>
      <c r="ES338" s="476">
        <f t="shared" si="331"/>
        <v>0</v>
      </c>
      <c r="ET338" s="476">
        <f t="shared" si="331"/>
        <v>0</v>
      </c>
      <c r="EU338" s="476">
        <f t="shared" si="331"/>
        <v>0</v>
      </c>
      <c r="EV338" s="476">
        <f t="shared" si="331"/>
        <v>0</v>
      </c>
      <c r="EW338" s="476">
        <f t="shared" si="331"/>
        <v>0</v>
      </c>
      <c r="EX338" s="476">
        <f t="shared" si="331"/>
        <v>0</v>
      </c>
      <c r="EY338" s="476">
        <f t="shared" si="331"/>
        <v>0</v>
      </c>
      <c r="EZ338" s="476">
        <f t="shared" si="331"/>
        <v>0</v>
      </c>
      <c r="FA338" s="476">
        <f t="shared" si="331"/>
        <v>0</v>
      </c>
      <c r="FB338" s="476">
        <f t="shared" si="331"/>
        <v>0</v>
      </c>
      <c r="FC338" s="476">
        <f t="shared" si="331"/>
        <v>0</v>
      </c>
      <c r="FD338" s="476">
        <f t="shared" si="331"/>
        <v>0</v>
      </c>
      <c r="FE338" s="476">
        <f t="shared" si="331"/>
        <v>0</v>
      </c>
      <c r="FF338" s="476">
        <f t="shared" si="331"/>
        <v>0</v>
      </c>
      <c r="FG338" s="476">
        <f t="shared" si="331"/>
        <v>0</v>
      </c>
      <c r="FH338" s="476">
        <f t="shared" si="331"/>
        <v>0</v>
      </c>
      <c r="FI338" s="476">
        <f t="shared" si="331"/>
        <v>0</v>
      </c>
      <c r="FJ338" s="476">
        <f t="shared" si="331"/>
        <v>0</v>
      </c>
      <c r="FK338" s="476">
        <f t="shared" si="331"/>
        <v>0</v>
      </c>
      <c r="FL338" s="476">
        <f t="shared" si="331"/>
        <v>0</v>
      </c>
      <c r="FM338" s="476">
        <f t="shared" si="331"/>
        <v>0</v>
      </c>
      <c r="FN338" s="476">
        <f t="shared" si="331"/>
        <v>0</v>
      </c>
      <c r="FO338" s="476">
        <f t="shared" si="331"/>
        <v>0</v>
      </c>
      <c r="FP338" s="476">
        <f t="shared" si="331"/>
        <v>0</v>
      </c>
      <c r="FQ338" s="476">
        <f t="shared" si="331"/>
        <v>0</v>
      </c>
      <c r="FR338" s="476">
        <f t="shared" si="331"/>
        <v>0</v>
      </c>
      <c r="FS338" s="476">
        <f t="shared" si="331"/>
        <v>0</v>
      </c>
      <c r="FT338" s="476">
        <f t="shared" si="331"/>
        <v>0</v>
      </c>
      <c r="FU338" s="476">
        <f t="shared" si="331"/>
        <v>0</v>
      </c>
      <c r="FV338" s="476">
        <f t="shared" si="331"/>
        <v>0</v>
      </c>
      <c r="FW338" s="476">
        <f t="shared" si="331"/>
        <v>0</v>
      </c>
      <c r="FX338" s="476">
        <f t="shared" si="331"/>
        <v>0</v>
      </c>
      <c r="FY338" s="476">
        <f t="shared" si="331"/>
        <v>0</v>
      </c>
      <c r="FZ338" s="476">
        <f t="shared" si="331"/>
        <v>0</v>
      </c>
      <c r="GA338" s="476">
        <f t="shared" si="331"/>
        <v>0</v>
      </c>
      <c r="GB338" s="476">
        <f t="shared" si="331"/>
        <v>0</v>
      </c>
    </row>
    <row r="339" spans="3:184" x14ac:dyDescent="0.35">
      <c r="C339" s="472">
        <f>'QUALIFIED ENGINES'!D78</f>
        <v>91532</v>
      </c>
      <c r="D339" s="476">
        <f t="shared" si="314"/>
        <v>0</v>
      </c>
      <c r="E339" s="476">
        <f t="shared" si="330"/>
        <v>0</v>
      </c>
      <c r="F339" s="476">
        <f t="shared" si="330"/>
        <v>0</v>
      </c>
      <c r="G339" s="476">
        <f t="shared" si="330"/>
        <v>0</v>
      </c>
      <c r="H339" s="476">
        <f t="shared" si="330"/>
        <v>0</v>
      </c>
      <c r="I339" s="476">
        <f t="shared" si="330"/>
        <v>0</v>
      </c>
      <c r="J339" s="476">
        <f t="shared" si="330"/>
        <v>0</v>
      </c>
      <c r="K339" s="476">
        <f t="shared" si="330"/>
        <v>0</v>
      </c>
      <c r="L339" s="476">
        <f t="shared" si="330"/>
        <v>0</v>
      </c>
      <c r="M339" s="476">
        <f t="shared" si="330"/>
        <v>0</v>
      </c>
      <c r="N339" s="476">
        <f t="shared" si="330"/>
        <v>0</v>
      </c>
      <c r="O339" s="476">
        <f t="shared" si="330"/>
        <v>0</v>
      </c>
      <c r="P339" s="476">
        <f t="shared" si="330"/>
        <v>0</v>
      </c>
      <c r="Q339" s="476">
        <f t="shared" si="330"/>
        <v>0</v>
      </c>
      <c r="R339" s="476">
        <f t="shared" si="330"/>
        <v>0</v>
      </c>
      <c r="S339" s="476">
        <f t="shared" si="330"/>
        <v>0</v>
      </c>
      <c r="T339" s="476">
        <f t="shared" si="330"/>
        <v>0</v>
      </c>
      <c r="U339" s="476">
        <f t="shared" si="330"/>
        <v>0</v>
      </c>
      <c r="V339" s="476">
        <f t="shared" si="330"/>
        <v>0</v>
      </c>
      <c r="W339" s="476">
        <f t="shared" si="330"/>
        <v>0</v>
      </c>
      <c r="X339" s="476">
        <f t="shared" si="330"/>
        <v>0</v>
      </c>
      <c r="Y339" s="476">
        <f t="shared" si="330"/>
        <v>0</v>
      </c>
      <c r="Z339" s="476">
        <f t="shared" si="330"/>
        <v>0</v>
      </c>
      <c r="AA339" s="476">
        <f t="shared" si="330"/>
        <v>0</v>
      </c>
      <c r="AB339" s="476">
        <f t="shared" si="330"/>
        <v>302.13</v>
      </c>
      <c r="AC339" s="476">
        <f t="shared" si="330"/>
        <v>374.65</v>
      </c>
      <c r="AD339" s="476">
        <f t="shared" si="330"/>
        <v>393.9</v>
      </c>
      <c r="AE339" s="476">
        <f t="shared" si="330"/>
        <v>393.54</v>
      </c>
      <c r="AF339" s="476">
        <f t="shared" si="330"/>
        <v>427.68</v>
      </c>
      <c r="AG339" s="476">
        <f t="shared" si="330"/>
        <v>390.1</v>
      </c>
      <c r="AH339" s="476">
        <f t="shared" si="330"/>
        <v>435.47</v>
      </c>
      <c r="AI339" s="476">
        <f t="shared" si="330"/>
        <v>476.78</v>
      </c>
      <c r="AJ339" s="476">
        <f t="shared" si="330"/>
        <v>439.3</v>
      </c>
      <c r="AK339" s="476">
        <f t="shared" si="330"/>
        <v>327.55</v>
      </c>
      <c r="AL339" s="476">
        <f t="shared" si="330"/>
        <v>439.33</v>
      </c>
      <c r="AM339" s="476">
        <f t="shared" si="330"/>
        <v>408</v>
      </c>
      <c r="AN339" s="476">
        <f t="shared" si="330"/>
        <v>471.45</v>
      </c>
      <c r="AO339" s="476">
        <f t="shared" si="330"/>
        <v>414.79</v>
      </c>
      <c r="AP339" s="476">
        <f t="shared" si="330"/>
        <v>388.03</v>
      </c>
      <c r="AQ339" s="476">
        <f t="shared" si="330"/>
        <v>286.91000000000003</v>
      </c>
      <c r="AR339" s="476">
        <f t="shared" si="330"/>
        <v>0</v>
      </c>
      <c r="AS339" s="476">
        <f t="shared" si="330"/>
        <v>0</v>
      </c>
      <c r="AT339" s="476">
        <f t="shared" si="330"/>
        <v>0</v>
      </c>
      <c r="AU339" s="476">
        <f t="shared" si="330"/>
        <v>41.77</v>
      </c>
      <c r="AV339" s="476">
        <f t="shared" si="330"/>
        <v>149.68</v>
      </c>
      <c r="AW339" s="476">
        <f t="shared" si="330"/>
        <v>123.89</v>
      </c>
      <c r="AX339" s="476">
        <f t="shared" si="330"/>
        <v>71.75</v>
      </c>
      <c r="AY339" s="476">
        <f t="shared" si="330"/>
        <v>0</v>
      </c>
      <c r="AZ339" s="476">
        <f t="shared" si="330"/>
        <v>0</v>
      </c>
      <c r="BA339" s="476">
        <f t="shared" si="330"/>
        <v>0</v>
      </c>
      <c r="BB339" s="476">
        <f t="shared" si="330"/>
        <v>0</v>
      </c>
      <c r="BC339" s="476">
        <f t="shared" si="330"/>
        <v>0</v>
      </c>
      <c r="BD339" s="476">
        <f t="shared" si="330"/>
        <v>155.30000000000001</v>
      </c>
      <c r="BE339" s="476">
        <f t="shared" si="330"/>
        <v>87.53</v>
      </c>
      <c r="BF339" s="476">
        <f t="shared" si="330"/>
        <v>84.7</v>
      </c>
      <c r="BG339" s="476">
        <f t="shared" si="330"/>
        <v>137.47</v>
      </c>
      <c r="BH339" s="476">
        <f t="shared" si="330"/>
        <v>247.25</v>
      </c>
      <c r="BI339" s="476">
        <f t="shared" si="330"/>
        <v>120.91</v>
      </c>
      <c r="BJ339" s="476">
        <f t="shared" si="330"/>
        <v>0</v>
      </c>
      <c r="BK339" s="476">
        <f t="shared" si="330"/>
        <v>0</v>
      </c>
      <c r="BL339" s="476">
        <f t="shared" si="330"/>
        <v>0</v>
      </c>
      <c r="BM339" s="476">
        <f t="shared" si="330"/>
        <v>0</v>
      </c>
      <c r="BN339" s="476">
        <f t="shared" si="330"/>
        <v>0</v>
      </c>
      <c r="BO339" s="476">
        <f t="shared" si="330"/>
        <v>0</v>
      </c>
      <c r="BP339" s="476">
        <f t="shared" si="330"/>
        <v>0</v>
      </c>
      <c r="BQ339" s="476">
        <f t="shared" si="328"/>
        <v>0</v>
      </c>
      <c r="BR339" s="476">
        <f t="shared" si="328"/>
        <v>0</v>
      </c>
      <c r="BS339" s="476">
        <f t="shared" si="328"/>
        <v>0</v>
      </c>
      <c r="BT339" s="476">
        <f t="shared" si="328"/>
        <v>0</v>
      </c>
      <c r="BU339" s="476">
        <f t="shared" si="328"/>
        <v>0</v>
      </c>
      <c r="BV339" s="476">
        <f t="shared" si="328"/>
        <v>0</v>
      </c>
      <c r="BW339" s="476">
        <f t="shared" si="328"/>
        <v>0</v>
      </c>
      <c r="BX339" s="476">
        <f t="shared" si="328"/>
        <v>0</v>
      </c>
      <c r="BY339" s="476">
        <f t="shared" si="328"/>
        <v>0</v>
      </c>
      <c r="BZ339" s="476">
        <f t="shared" si="328"/>
        <v>0</v>
      </c>
      <c r="CA339" s="476">
        <f t="shared" si="328"/>
        <v>0</v>
      </c>
      <c r="CB339" s="476">
        <f t="shared" si="328"/>
        <v>0</v>
      </c>
      <c r="CC339" s="476">
        <f t="shared" si="328"/>
        <v>0</v>
      </c>
      <c r="CD339" s="476">
        <f t="shared" si="328"/>
        <v>0</v>
      </c>
      <c r="CE339" s="476">
        <f t="shared" si="328"/>
        <v>0</v>
      </c>
      <c r="CF339" s="476">
        <f t="shared" si="328"/>
        <v>0</v>
      </c>
      <c r="CG339" s="476">
        <f t="shared" si="328"/>
        <v>0</v>
      </c>
      <c r="CH339" s="476">
        <f t="shared" si="328"/>
        <v>0</v>
      </c>
      <c r="CI339" s="476">
        <f t="shared" si="328"/>
        <v>0</v>
      </c>
      <c r="CJ339" s="476">
        <f t="shared" si="328"/>
        <v>0</v>
      </c>
      <c r="CK339" s="476">
        <f t="shared" si="328"/>
        <v>0</v>
      </c>
      <c r="CL339" s="476">
        <f t="shared" si="328"/>
        <v>0</v>
      </c>
      <c r="CM339" s="476">
        <f t="shared" si="328"/>
        <v>0</v>
      </c>
      <c r="CN339" s="476">
        <f t="shared" si="328"/>
        <v>0</v>
      </c>
      <c r="CO339" s="476">
        <f t="shared" si="328"/>
        <v>0</v>
      </c>
      <c r="CP339" s="476">
        <f t="shared" si="328"/>
        <v>0</v>
      </c>
      <c r="CQ339" s="476">
        <f t="shared" si="328"/>
        <v>0</v>
      </c>
      <c r="CR339" s="476">
        <f t="shared" si="328"/>
        <v>0</v>
      </c>
      <c r="CS339" s="476">
        <f t="shared" si="328"/>
        <v>0</v>
      </c>
      <c r="CT339" s="476">
        <f t="shared" si="328"/>
        <v>0</v>
      </c>
      <c r="CU339" s="476">
        <f t="shared" si="328"/>
        <v>0</v>
      </c>
      <c r="CV339" s="476">
        <f t="shared" si="328"/>
        <v>0</v>
      </c>
      <c r="CW339" s="476">
        <f t="shared" si="328"/>
        <v>0</v>
      </c>
      <c r="CX339" s="476">
        <f t="shared" si="328"/>
        <v>0</v>
      </c>
      <c r="CY339" s="476">
        <f t="shared" si="328"/>
        <v>0</v>
      </c>
      <c r="CZ339" s="476">
        <f t="shared" si="328"/>
        <v>0</v>
      </c>
      <c r="DA339" s="476">
        <f t="shared" si="328"/>
        <v>0</v>
      </c>
      <c r="DB339" s="476">
        <f t="shared" si="328"/>
        <v>0</v>
      </c>
      <c r="DC339" s="476">
        <f t="shared" si="328"/>
        <v>0</v>
      </c>
      <c r="DD339" s="476">
        <f t="shared" si="328"/>
        <v>0</v>
      </c>
      <c r="DE339" s="476">
        <f t="shared" si="328"/>
        <v>0</v>
      </c>
      <c r="DF339" s="476">
        <f t="shared" si="328"/>
        <v>0</v>
      </c>
      <c r="DG339" s="476">
        <f t="shared" si="328"/>
        <v>0</v>
      </c>
      <c r="DH339" s="476">
        <f t="shared" si="328"/>
        <v>0</v>
      </c>
      <c r="DI339" s="476">
        <f t="shared" si="328"/>
        <v>0</v>
      </c>
      <c r="DJ339" s="476">
        <f t="shared" si="328"/>
        <v>0</v>
      </c>
      <c r="DK339" s="476">
        <f t="shared" si="328"/>
        <v>0</v>
      </c>
      <c r="DL339" s="476">
        <f t="shared" si="328"/>
        <v>0</v>
      </c>
      <c r="DM339" s="476">
        <f t="shared" si="328"/>
        <v>0</v>
      </c>
      <c r="DN339" s="476">
        <f t="shared" si="328"/>
        <v>0</v>
      </c>
      <c r="DO339" s="476">
        <f t="shared" si="328"/>
        <v>0</v>
      </c>
      <c r="DP339" s="476">
        <f t="shared" si="328"/>
        <v>0</v>
      </c>
      <c r="DQ339" s="476">
        <f t="shared" si="328"/>
        <v>0</v>
      </c>
      <c r="DR339" s="476">
        <f t="shared" si="328"/>
        <v>0</v>
      </c>
      <c r="DS339" s="476">
        <f t="shared" si="328"/>
        <v>0</v>
      </c>
      <c r="DT339" s="476">
        <f t="shared" si="328"/>
        <v>0</v>
      </c>
      <c r="DU339" s="476">
        <f t="shared" si="328"/>
        <v>0</v>
      </c>
      <c r="DV339" s="476">
        <f t="shared" si="328"/>
        <v>0</v>
      </c>
      <c r="DW339" s="476">
        <f t="shared" si="328"/>
        <v>0</v>
      </c>
      <c r="DX339" s="476">
        <f t="shared" si="328"/>
        <v>0</v>
      </c>
      <c r="DY339" s="476">
        <f t="shared" si="328"/>
        <v>0</v>
      </c>
      <c r="DZ339" s="476">
        <f t="shared" si="328"/>
        <v>0</v>
      </c>
      <c r="EA339" s="476">
        <f t="shared" si="328"/>
        <v>0</v>
      </c>
      <c r="EB339" s="476">
        <f t="shared" si="329"/>
        <v>0</v>
      </c>
      <c r="EC339" s="476">
        <f t="shared" si="329"/>
        <v>0</v>
      </c>
      <c r="ED339" s="476">
        <f t="shared" si="329"/>
        <v>0</v>
      </c>
      <c r="EE339" s="476">
        <f t="shared" ref="EE339:GB344" si="332">EE77-EE208</f>
        <v>0</v>
      </c>
      <c r="EF339" s="476">
        <f t="shared" si="332"/>
        <v>0</v>
      </c>
      <c r="EG339" s="476">
        <f t="shared" si="332"/>
        <v>0</v>
      </c>
      <c r="EH339" s="476">
        <f t="shared" si="332"/>
        <v>0</v>
      </c>
      <c r="EI339" s="476">
        <f t="shared" si="332"/>
        <v>0</v>
      </c>
      <c r="EJ339" s="476">
        <f t="shared" si="332"/>
        <v>0</v>
      </c>
      <c r="EK339" s="476">
        <f t="shared" si="332"/>
        <v>0</v>
      </c>
      <c r="EL339" s="476">
        <f t="shared" si="332"/>
        <v>0</v>
      </c>
      <c r="EM339" s="476">
        <f t="shared" si="332"/>
        <v>0</v>
      </c>
      <c r="EN339" s="476">
        <f t="shared" si="332"/>
        <v>0</v>
      </c>
      <c r="EO339" s="476">
        <f t="shared" si="332"/>
        <v>0</v>
      </c>
      <c r="EP339" s="476">
        <f t="shared" si="332"/>
        <v>0</v>
      </c>
      <c r="EQ339" s="476">
        <f t="shared" si="332"/>
        <v>0</v>
      </c>
      <c r="ER339" s="476">
        <f t="shared" si="332"/>
        <v>0</v>
      </c>
      <c r="ES339" s="476">
        <f t="shared" si="332"/>
        <v>0</v>
      </c>
      <c r="ET339" s="476">
        <f t="shared" si="332"/>
        <v>0</v>
      </c>
      <c r="EU339" s="476">
        <f t="shared" si="332"/>
        <v>0</v>
      </c>
      <c r="EV339" s="476">
        <f t="shared" si="332"/>
        <v>0</v>
      </c>
      <c r="EW339" s="476">
        <f t="shared" si="332"/>
        <v>0</v>
      </c>
      <c r="EX339" s="476">
        <f t="shared" si="332"/>
        <v>0</v>
      </c>
      <c r="EY339" s="476">
        <f t="shared" si="332"/>
        <v>0</v>
      </c>
      <c r="EZ339" s="476">
        <f t="shared" si="332"/>
        <v>0</v>
      </c>
      <c r="FA339" s="476">
        <f t="shared" si="332"/>
        <v>0</v>
      </c>
      <c r="FB339" s="476">
        <f t="shared" si="332"/>
        <v>0</v>
      </c>
      <c r="FC339" s="476">
        <f t="shared" si="332"/>
        <v>0</v>
      </c>
      <c r="FD339" s="476">
        <f t="shared" si="332"/>
        <v>0</v>
      </c>
      <c r="FE339" s="476">
        <f t="shared" si="332"/>
        <v>0</v>
      </c>
      <c r="FF339" s="476">
        <f t="shared" si="332"/>
        <v>0</v>
      </c>
      <c r="FG339" s="476">
        <f t="shared" si="332"/>
        <v>0</v>
      </c>
      <c r="FH339" s="476">
        <f t="shared" si="332"/>
        <v>0</v>
      </c>
      <c r="FI339" s="476">
        <f t="shared" si="332"/>
        <v>0</v>
      </c>
      <c r="FJ339" s="476">
        <f t="shared" si="332"/>
        <v>0</v>
      </c>
      <c r="FK339" s="476">
        <f t="shared" si="332"/>
        <v>0</v>
      </c>
      <c r="FL339" s="476">
        <f t="shared" si="332"/>
        <v>0</v>
      </c>
      <c r="FM339" s="476">
        <f t="shared" si="332"/>
        <v>0</v>
      </c>
      <c r="FN339" s="476">
        <f t="shared" si="332"/>
        <v>0</v>
      </c>
      <c r="FO339" s="476">
        <f t="shared" si="332"/>
        <v>0</v>
      </c>
      <c r="FP339" s="476">
        <f t="shared" si="332"/>
        <v>0</v>
      </c>
      <c r="FQ339" s="476">
        <f t="shared" si="332"/>
        <v>0</v>
      </c>
      <c r="FR339" s="476">
        <f t="shared" si="332"/>
        <v>0</v>
      </c>
      <c r="FS339" s="476">
        <f t="shared" si="332"/>
        <v>0</v>
      </c>
      <c r="FT339" s="476">
        <f t="shared" si="332"/>
        <v>0</v>
      </c>
      <c r="FU339" s="476">
        <f t="shared" si="332"/>
        <v>0</v>
      </c>
      <c r="FV339" s="476">
        <f t="shared" si="332"/>
        <v>0</v>
      </c>
      <c r="FW339" s="476">
        <f t="shared" si="332"/>
        <v>0</v>
      </c>
      <c r="FX339" s="476">
        <f t="shared" si="332"/>
        <v>0</v>
      </c>
      <c r="FY339" s="476">
        <f t="shared" si="332"/>
        <v>0</v>
      </c>
      <c r="FZ339" s="476">
        <f t="shared" si="332"/>
        <v>0</v>
      </c>
      <c r="GA339" s="476">
        <f t="shared" si="332"/>
        <v>0</v>
      </c>
      <c r="GB339" s="476">
        <f t="shared" si="332"/>
        <v>0</v>
      </c>
    </row>
    <row r="340" spans="3:184" x14ac:dyDescent="0.35">
      <c r="C340" s="472">
        <f>'QUALIFIED ENGINES'!D79</f>
        <v>91539</v>
      </c>
      <c r="D340" s="476">
        <f t="shared" si="314"/>
        <v>0</v>
      </c>
      <c r="E340" s="476">
        <f t="shared" si="330"/>
        <v>0</v>
      </c>
      <c r="F340" s="476">
        <f t="shared" si="330"/>
        <v>0</v>
      </c>
      <c r="G340" s="476">
        <f t="shared" si="330"/>
        <v>0</v>
      </c>
      <c r="H340" s="476">
        <f t="shared" si="330"/>
        <v>0</v>
      </c>
      <c r="I340" s="476">
        <f t="shared" si="330"/>
        <v>0</v>
      </c>
      <c r="J340" s="476">
        <f t="shared" si="330"/>
        <v>0</v>
      </c>
      <c r="K340" s="476">
        <f t="shared" si="330"/>
        <v>0</v>
      </c>
      <c r="L340" s="476">
        <f t="shared" si="330"/>
        <v>0</v>
      </c>
      <c r="M340" s="476">
        <f t="shared" si="330"/>
        <v>0</v>
      </c>
      <c r="N340" s="476">
        <f t="shared" si="330"/>
        <v>0</v>
      </c>
      <c r="O340" s="476">
        <f t="shared" si="330"/>
        <v>0</v>
      </c>
      <c r="P340" s="476">
        <f t="shared" si="330"/>
        <v>0</v>
      </c>
      <c r="Q340" s="476">
        <f t="shared" si="330"/>
        <v>0</v>
      </c>
      <c r="R340" s="476">
        <f t="shared" si="330"/>
        <v>0</v>
      </c>
      <c r="S340" s="476">
        <f t="shared" si="330"/>
        <v>0</v>
      </c>
      <c r="T340" s="476">
        <f t="shared" si="330"/>
        <v>0</v>
      </c>
      <c r="U340" s="476">
        <f t="shared" si="330"/>
        <v>0</v>
      </c>
      <c r="V340" s="476">
        <f t="shared" si="330"/>
        <v>0</v>
      </c>
      <c r="W340" s="476">
        <f t="shared" si="330"/>
        <v>0</v>
      </c>
      <c r="X340" s="476">
        <f t="shared" si="330"/>
        <v>0</v>
      </c>
      <c r="Y340" s="476">
        <f t="shared" si="330"/>
        <v>0</v>
      </c>
      <c r="Z340" s="476">
        <f t="shared" si="330"/>
        <v>0</v>
      </c>
      <c r="AA340" s="476">
        <f t="shared" si="330"/>
        <v>0</v>
      </c>
      <c r="AB340" s="476">
        <f t="shared" si="330"/>
        <v>209.91</v>
      </c>
      <c r="AC340" s="476">
        <f t="shared" si="330"/>
        <v>361.52</v>
      </c>
      <c r="AD340" s="476">
        <f t="shared" si="330"/>
        <v>386.69</v>
      </c>
      <c r="AE340" s="476">
        <f t="shared" si="330"/>
        <v>387</v>
      </c>
      <c r="AF340" s="476">
        <f t="shared" si="330"/>
        <v>405.16</v>
      </c>
      <c r="AG340" s="476">
        <f t="shared" si="330"/>
        <v>440.97</v>
      </c>
      <c r="AH340" s="476">
        <f t="shared" si="330"/>
        <v>386.18</v>
      </c>
      <c r="AI340" s="476">
        <f t="shared" si="330"/>
        <v>441.12</v>
      </c>
      <c r="AJ340" s="476">
        <f t="shared" si="330"/>
        <v>434.95</v>
      </c>
      <c r="AK340" s="476">
        <f t="shared" si="330"/>
        <v>360.37</v>
      </c>
      <c r="AL340" s="476">
        <f t="shared" si="330"/>
        <v>383.88</v>
      </c>
      <c r="AM340" s="476">
        <f t="shared" si="330"/>
        <v>279.42</v>
      </c>
      <c r="AN340" s="476">
        <f t="shared" si="330"/>
        <v>445.88</v>
      </c>
      <c r="AO340" s="476">
        <f t="shared" si="330"/>
        <v>414.67</v>
      </c>
      <c r="AP340" s="476">
        <f t="shared" si="330"/>
        <v>387.91</v>
      </c>
      <c r="AQ340" s="476">
        <f t="shared" si="330"/>
        <v>75.03</v>
      </c>
      <c r="AR340" s="476">
        <f t="shared" si="330"/>
        <v>0</v>
      </c>
      <c r="AS340" s="476">
        <f t="shared" si="330"/>
        <v>0</v>
      </c>
      <c r="AT340" s="476">
        <f t="shared" si="330"/>
        <v>0</v>
      </c>
      <c r="AU340" s="476">
        <f t="shared" si="330"/>
        <v>0</v>
      </c>
      <c r="AV340" s="476">
        <f t="shared" si="330"/>
        <v>0</v>
      </c>
      <c r="AW340" s="476">
        <f t="shared" si="330"/>
        <v>0</v>
      </c>
      <c r="AX340" s="476">
        <f t="shared" si="330"/>
        <v>0</v>
      </c>
      <c r="AY340" s="476">
        <f t="shared" si="330"/>
        <v>0</v>
      </c>
      <c r="AZ340" s="476">
        <f t="shared" si="330"/>
        <v>0</v>
      </c>
      <c r="BA340" s="476">
        <f t="shared" si="330"/>
        <v>0</v>
      </c>
      <c r="BB340" s="476">
        <f t="shared" si="330"/>
        <v>0</v>
      </c>
      <c r="BC340" s="476">
        <f t="shared" si="330"/>
        <v>0</v>
      </c>
      <c r="BD340" s="476">
        <f t="shared" si="330"/>
        <v>0</v>
      </c>
      <c r="BE340" s="476">
        <f t="shared" si="330"/>
        <v>0</v>
      </c>
      <c r="BF340" s="476">
        <f t="shared" si="330"/>
        <v>0</v>
      </c>
      <c r="BG340" s="476">
        <f t="shared" si="330"/>
        <v>0</v>
      </c>
      <c r="BH340" s="476">
        <f t="shared" si="330"/>
        <v>0</v>
      </c>
      <c r="BI340" s="476">
        <f t="shared" si="330"/>
        <v>0</v>
      </c>
      <c r="BJ340" s="476">
        <f t="shared" si="330"/>
        <v>0</v>
      </c>
      <c r="BK340" s="476">
        <f t="shared" si="330"/>
        <v>0</v>
      </c>
      <c r="BL340" s="476">
        <f t="shared" si="330"/>
        <v>0</v>
      </c>
      <c r="BM340" s="476">
        <f t="shared" si="330"/>
        <v>0</v>
      </c>
      <c r="BN340" s="476">
        <f t="shared" si="330"/>
        <v>0</v>
      </c>
      <c r="BO340" s="476">
        <f t="shared" si="330"/>
        <v>0</v>
      </c>
      <c r="BP340" s="476">
        <f t="shared" si="330"/>
        <v>0</v>
      </c>
      <c r="BQ340" s="476">
        <f t="shared" si="328"/>
        <v>4.68</v>
      </c>
      <c r="BR340" s="476">
        <f t="shared" si="328"/>
        <v>73.930000000000007</v>
      </c>
      <c r="BS340" s="476">
        <f t="shared" si="328"/>
        <v>227.54</v>
      </c>
      <c r="BT340" s="476">
        <f t="shared" si="328"/>
        <v>248.15</v>
      </c>
      <c r="BU340" s="476">
        <f t="shared" si="328"/>
        <v>195.03</v>
      </c>
      <c r="BV340" s="476">
        <f t="shared" si="328"/>
        <v>295.93</v>
      </c>
      <c r="BW340" s="476">
        <f t="shared" si="328"/>
        <v>244.74</v>
      </c>
      <c r="BX340" s="476">
        <f t="shared" si="328"/>
        <v>340.45</v>
      </c>
      <c r="BY340" s="476">
        <f t="shared" si="328"/>
        <v>346.18</v>
      </c>
      <c r="BZ340" s="476">
        <f t="shared" si="328"/>
        <v>260.52</v>
      </c>
      <c r="CA340" s="476">
        <f t="shared" si="328"/>
        <v>333.43</v>
      </c>
      <c r="CB340" s="476">
        <f t="shared" si="328"/>
        <v>348.92</v>
      </c>
      <c r="CC340" s="476">
        <f t="shared" si="328"/>
        <v>376.71</v>
      </c>
      <c r="CD340" s="476">
        <f t="shared" si="328"/>
        <v>322.45</v>
      </c>
      <c r="CE340" s="476">
        <f t="shared" si="328"/>
        <v>343.9</v>
      </c>
      <c r="CF340" s="476">
        <f t="shared" si="328"/>
        <v>365.47</v>
      </c>
      <c r="CG340" s="476">
        <f t="shared" si="328"/>
        <v>387.87</v>
      </c>
      <c r="CH340" s="476">
        <f t="shared" si="328"/>
        <v>364.45</v>
      </c>
      <c r="CI340" s="476">
        <f t="shared" si="328"/>
        <v>368.28</v>
      </c>
      <c r="CJ340" s="476">
        <f t="shared" si="328"/>
        <v>355.22</v>
      </c>
      <c r="CK340" s="476">
        <f t="shared" si="328"/>
        <v>0</v>
      </c>
      <c r="CL340" s="476">
        <f t="shared" si="328"/>
        <v>0</v>
      </c>
      <c r="CM340" s="476">
        <f t="shared" si="328"/>
        <v>0</v>
      </c>
      <c r="CN340" s="476">
        <f t="shared" si="328"/>
        <v>0</v>
      </c>
      <c r="CO340" s="476">
        <f t="shared" si="328"/>
        <v>0</v>
      </c>
      <c r="CP340" s="476">
        <f t="shared" si="328"/>
        <v>0</v>
      </c>
      <c r="CQ340" s="476">
        <f t="shared" si="328"/>
        <v>0</v>
      </c>
      <c r="CR340" s="476">
        <f t="shared" si="328"/>
        <v>0</v>
      </c>
      <c r="CS340" s="476">
        <f t="shared" si="328"/>
        <v>0</v>
      </c>
      <c r="CT340" s="476">
        <f t="shared" si="328"/>
        <v>0</v>
      </c>
      <c r="CU340" s="476">
        <f t="shared" si="328"/>
        <v>0</v>
      </c>
      <c r="CV340" s="476">
        <f t="shared" si="328"/>
        <v>0</v>
      </c>
      <c r="CW340" s="476">
        <f t="shared" si="328"/>
        <v>0</v>
      </c>
      <c r="CX340" s="476">
        <f t="shared" si="328"/>
        <v>0</v>
      </c>
      <c r="CY340" s="476">
        <f t="shared" si="328"/>
        <v>0</v>
      </c>
      <c r="CZ340" s="476">
        <f t="shared" si="328"/>
        <v>0</v>
      </c>
      <c r="DA340" s="476">
        <f t="shared" si="328"/>
        <v>0</v>
      </c>
      <c r="DB340" s="476">
        <f t="shared" si="328"/>
        <v>0</v>
      </c>
      <c r="DC340" s="476">
        <f t="shared" si="328"/>
        <v>0</v>
      </c>
      <c r="DD340" s="476">
        <f t="shared" si="328"/>
        <v>0</v>
      </c>
      <c r="DE340" s="476">
        <f t="shared" si="328"/>
        <v>0</v>
      </c>
      <c r="DF340" s="476">
        <f t="shared" si="328"/>
        <v>0</v>
      </c>
      <c r="DG340" s="476">
        <f t="shared" si="328"/>
        <v>0</v>
      </c>
      <c r="DH340" s="476">
        <f t="shared" si="328"/>
        <v>0</v>
      </c>
      <c r="DI340" s="476">
        <f t="shared" si="328"/>
        <v>0</v>
      </c>
      <c r="DJ340" s="476">
        <f t="shared" si="328"/>
        <v>0</v>
      </c>
      <c r="DK340" s="476">
        <f t="shared" si="328"/>
        <v>0</v>
      </c>
      <c r="DL340" s="476">
        <f t="shared" si="328"/>
        <v>0</v>
      </c>
      <c r="DM340" s="476">
        <f t="shared" si="328"/>
        <v>0</v>
      </c>
      <c r="DN340" s="476">
        <f t="shared" si="328"/>
        <v>0</v>
      </c>
      <c r="DO340" s="476">
        <f t="shared" si="328"/>
        <v>0</v>
      </c>
      <c r="DP340" s="476">
        <f t="shared" si="328"/>
        <v>0</v>
      </c>
      <c r="DQ340" s="476">
        <f t="shared" si="328"/>
        <v>0</v>
      </c>
      <c r="DR340" s="476">
        <f t="shared" si="328"/>
        <v>0</v>
      </c>
      <c r="DS340" s="476">
        <f t="shared" si="328"/>
        <v>0</v>
      </c>
      <c r="DT340" s="476">
        <f t="shared" si="328"/>
        <v>0</v>
      </c>
      <c r="DU340" s="476">
        <f t="shared" si="328"/>
        <v>0</v>
      </c>
      <c r="DV340" s="476">
        <f t="shared" si="328"/>
        <v>0</v>
      </c>
      <c r="DW340" s="476">
        <f t="shared" si="328"/>
        <v>0</v>
      </c>
      <c r="DX340" s="476">
        <f t="shared" si="328"/>
        <v>0</v>
      </c>
      <c r="DY340" s="476">
        <f t="shared" si="328"/>
        <v>0</v>
      </c>
      <c r="DZ340" s="476">
        <f t="shared" si="328"/>
        <v>0</v>
      </c>
      <c r="EA340" s="476">
        <f t="shared" si="328"/>
        <v>0</v>
      </c>
      <c r="EB340" s="476">
        <f t="shared" si="329"/>
        <v>0</v>
      </c>
      <c r="EC340" s="476">
        <f t="shared" si="329"/>
        <v>0</v>
      </c>
      <c r="ED340" s="476">
        <f t="shared" si="329"/>
        <v>0</v>
      </c>
      <c r="EE340" s="476">
        <f t="shared" si="332"/>
        <v>0</v>
      </c>
      <c r="EF340" s="476">
        <f t="shared" si="332"/>
        <v>0</v>
      </c>
      <c r="EG340" s="476">
        <f t="shared" si="332"/>
        <v>0</v>
      </c>
      <c r="EH340" s="476">
        <f t="shared" si="332"/>
        <v>0</v>
      </c>
      <c r="EI340" s="476">
        <f t="shared" si="332"/>
        <v>0</v>
      </c>
      <c r="EJ340" s="476">
        <f t="shared" si="332"/>
        <v>0</v>
      </c>
      <c r="EK340" s="476">
        <f t="shared" si="332"/>
        <v>0</v>
      </c>
      <c r="EL340" s="476">
        <f t="shared" si="332"/>
        <v>0</v>
      </c>
      <c r="EM340" s="476">
        <f t="shared" si="332"/>
        <v>0</v>
      </c>
      <c r="EN340" s="476">
        <f t="shared" si="332"/>
        <v>0</v>
      </c>
      <c r="EO340" s="476">
        <f t="shared" si="332"/>
        <v>0</v>
      </c>
      <c r="EP340" s="476">
        <f t="shared" si="332"/>
        <v>0</v>
      </c>
      <c r="EQ340" s="476">
        <f t="shared" si="332"/>
        <v>0</v>
      </c>
      <c r="ER340" s="476">
        <f t="shared" si="332"/>
        <v>0</v>
      </c>
      <c r="ES340" s="476">
        <f t="shared" si="332"/>
        <v>0</v>
      </c>
      <c r="ET340" s="476">
        <f t="shared" si="332"/>
        <v>0</v>
      </c>
      <c r="EU340" s="476">
        <f t="shared" si="332"/>
        <v>0</v>
      </c>
      <c r="EV340" s="476">
        <f t="shared" si="332"/>
        <v>0</v>
      </c>
      <c r="EW340" s="476">
        <f t="shared" si="332"/>
        <v>0</v>
      </c>
      <c r="EX340" s="476">
        <f t="shared" si="332"/>
        <v>0</v>
      </c>
      <c r="EY340" s="476">
        <f t="shared" si="332"/>
        <v>0</v>
      </c>
      <c r="EZ340" s="476">
        <f t="shared" si="332"/>
        <v>0</v>
      </c>
      <c r="FA340" s="476">
        <f t="shared" si="332"/>
        <v>0</v>
      </c>
      <c r="FB340" s="476">
        <f t="shared" si="332"/>
        <v>0</v>
      </c>
      <c r="FC340" s="476">
        <f t="shared" si="332"/>
        <v>0</v>
      </c>
      <c r="FD340" s="476">
        <f t="shared" si="332"/>
        <v>0</v>
      </c>
      <c r="FE340" s="476">
        <f t="shared" si="332"/>
        <v>0</v>
      </c>
      <c r="FF340" s="476">
        <f t="shared" si="332"/>
        <v>0</v>
      </c>
      <c r="FG340" s="476">
        <f t="shared" si="332"/>
        <v>0</v>
      </c>
      <c r="FH340" s="476">
        <f t="shared" si="332"/>
        <v>0</v>
      </c>
      <c r="FI340" s="476">
        <f t="shared" si="332"/>
        <v>0</v>
      </c>
      <c r="FJ340" s="476">
        <f t="shared" si="332"/>
        <v>0</v>
      </c>
      <c r="FK340" s="476">
        <f t="shared" si="332"/>
        <v>0</v>
      </c>
      <c r="FL340" s="476">
        <f t="shared" si="332"/>
        <v>0</v>
      </c>
      <c r="FM340" s="476">
        <f t="shared" si="332"/>
        <v>0</v>
      </c>
      <c r="FN340" s="476">
        <f t="shared" si="332"/>
        <v>0</v>
      </c>
      <c r="FO340" s="476">
        <f t="shared" si="332"/>
        <v>0</v>
      </c>
      <c r="FP340" s="476">
        <f t="shared" si="332"/>
        <v>0</v>
      </c>
      <c r="FQ340" s="476">
        <f t="shared" si="332"/>
        <v>0</v>
      </c>
      <c r="FR340" s="476">
        <f t="shared" si="332"/>
        <v>0</v>
      </c>
      <c r="FS340" s="476">
        <f t="shared" si="332"/>
        <v>0</v>
      </c>
      <c r="FT340" s="476">
        <f t="shared" si="332"/>
        <v>0</v>
      </c>
      <c r="FU340" s="476">
        <f t="shared" si="332"/>
        <v>0</v>
      </c>
      <c r="FV340" s="476">
        <f t="shared" si="332"/>
        <v>0</v>
      </c>
      <c r="FW340" s="476">
        <f t="shared" si="332"/>
        <v>0</v>
      </c>
      <c r="FX340" s="476">
        <f t="shared" si="332"/>
        <v>0</v>
      </c>
      <c r="FY340" s="476">
        <f t="shared" si="332"/>
        <v>0</v>
      </c>
      <c r="FZ340" s="476">
        <f t="shared" si="332"/>
        <v>0</v>
      </c>
      <c r="GA340" s="476">
        <f t="shared" si="332"/>
        <v>0</v>
      </c>
      <c r="GB340" s="476">
        <f t="shared" si="332"/>
        <v>0</v>
      </c>
    </row>
    <row r="341" spans="3:184" x14ac:dyDescent="0.35">
      <c r="C341" s="472">
        <f>'QUALIFIED ENGINES'!D80</f>
        <v>91541</v>
      </c>
      <c r="D341" s="476">
        <f t="shared" si="314"/>
        <v>0</v>
      </c>
      <c r="E341" s="476">
        <f t="shared" si="330"/>
        <v>0</v>
      </c>
      <c r="F341" s="476">
        <f t="shared" si="330"/>
        <v>0</v>
      </c>
      <c r="G341" s="476">
        <f t="shared" si="330"/>
        <v>0</v>
      </c>
      <c r="H341" s="476">
        <f t="shared" si="330"/>
        <v>0</v>
      </c>
      <c r="I341" s="476">
        <f t="shared" si="330"/>
        <v>0</v>
      </c>
      <c r="J341" s="476">
        <f t="shared" si="330"/>
        <v>0</v>
      </c>
      <c r="K341" s="476">
        <f t="shared" si="330"/>
        <v>0</v>
      </c>
      <c r="L341" s="476">
        <f t="shared" si="330"/>
        <v>0</v>
      </c>
      <c r="M341" s="476">
        <f t="shared" si="330"/>
        <v>0</v>
      </c>
      <c r="N341" s="476">
        <f t="shared" si="330"/>
        <v>0</v>
      </c>
      <c r="O341" s="476">
        <f t="shared" si="330"/>
        <v>0</v>
      </c>
      <c r="P341" s="476">
        <f t="shared" si="330"/>
        <v>0</v>
      </c>
      <c r="Q341" s="476">
        <f t="shared" si="330"/>
        <v>0</v>
      </c>
      <c r="R341" s="476">
        <f t="shared" si="330"/>
        <v>0</v>
      </c>
      <c r="S341" s="476">
        <f t="shared" si="330"/>
        <v>0</v>
      </c>
      <c r="T341" s="476">
        <f t="shared" si="330"/>
        <v>0</v>
      </c>
      <c r="U341" s="476">
        <f t="shared" si="330"/>
        <v>0</v>
      </c>
      <c r="V341" s="476">
        <f t="shared" si="330"/>
        <v>0</v>
      </c>
      <c r="W341" s="476">
        <f t="shared" si="330"/>
        <v>0</v>
      </c>
      <c r="X341" s="476">
        <f t="shared" si="330"/>
        <v>0</v>
      </c>
      <c r="Y341" s="476">
        <f t="shared" si="330"/>
        <v>0</v>
      </c>
      <c r="Z341" s="476">
        <f t="shared" si="330"/>
        <v>0</v>
      </c>
      <c r="AA341" s="476">
        <f t="shared" si="330"/>
        <v>0</v>
      </c>
      <c r="AB341" s="476">
        <f t="shared" si="330"/>
        <v>209.91</v>
      </c>
      <c r="AC341" s="476">
        <f t="shared" si="330"/>
        <v>361.52</v>
      </c>
      <c r="AD341" s="476">
        <f t="shared" si="330"/>
        <v>386.69</v>
      </c>
      <c r="AE341" s="476">
        <f t="shared" si="330"/>
        <v>387</v>
      </c>
      <c r="AF341" s="476">
        <f t="shared" si="330"/>
        <v>405.16</v>
      </c>
      <c r="AG341" s="476">
        <f t="shared" si="330"/>
        <v>440.97</v>
      </c>
      <c r="AH341" s="476">
        <f t="shared" si="330"/>
        <v>386.18</v>
      </c>
      <c r="AI341" s="476">
        <f t="shared" si="330"/>
        <v>441.12</v>
      </c>
      <c r="AJ341" s="476">
        <f t="shared" si="330"/>
        <v>434.95</v>
      </c>
      <c r="AK341" s="476">
        <f t="shared" si="330"/>
        <v>360.37</v>
      </c>
      <c r="AL341" s="476">
        <f t="shared" si="330"/>
        <v>383.88</v>
      </c>
      <c r="AM341" s="476">
        <f t="shared" si="330"/>
        <v>279.42</v>
      </c>
      <c r="AN341" s="476">
        <f t="shared" si="330"/>
        <v>445.88</v>
      </c>
      <c r="AO341" s="476">
        <f t="shared" si="330"/>
        <v>414.67</v>
      </c>
      <c r="AP341" s="476">
        <f t="shared" si="330"/>
        <v>387.91</v>
      </c>
      <c r="AQ341" s="476">
        <f t="shared" si="330"/>
        <v>292.52999999999997</v>
      </c>
      <c r="AR341" s="476">
        <f t="shared" si="330"/>
        <v>0</v>
      </c>
      <c r="AS341" s="476">
        <f t="shared" si="330"/>
        <v>0</v>
      </c>
      <c r="AT341" s="476">
        <f t="shared" si="330"/>
        <v>0</v>
      </c>
      <c r="AU341" s="476">
        <f t="shared" si="330"/>
        <v>38.97</v>
      </c>
      <c r="AV341" s="476">
        <f t="shared" si="330"/>
        <v>108.5</v>
      </c>
      <c r="AW341" s="476">
        <f t="shared" si="330"/>
        <v>133.83000000000001</v>
      </c>
      <c r="AX341" s="476">
        <f t="shared" si="330"/>
        <v>177.56</v>
      </c>
      <c r="AY341" s="476">
        <f t="shared" si="330"/>
        <v>174.51</v>
      </c>
      <c r="AZ341" s="476">
        <f t="shared" si="330"/>
        <v>296.10000000000002</v>
      </c>
      <c r="BA341" s="476">
        <f t="shared" si="330"/>
        <v>212.38</v>
      </c>
      <c r="BB341" s="476">
        <f t="shared" si="330"/>
        <v>42.22</v>
      </c>
      <c r="BC341" s="476">
        <f t="shared" si="330"/>
        <v>112.73</v>
      </c>
      <c r="BD341" s="476">
        <f t="shared" si="330"/>
        <v>78.239999999999995</v>
      </c>
      <c r="BE341" s="476">
        <f t="shared" si="330"/>
        <v>87.76</v>
      </c>
      <c r="BF341" s="476">
        <f t="shared" si="330"/>
        <v>84.92</v>
      </c>
      <c r="BG341" s="476">
        <f t="shared" si="330"/>
        <v>237.44</v>
      </c>
      <c r="BH341" s="476">
        <f t="shared" si="330"/>
        <v>323.99</v>
      </c>
      <c r="BI341" s="476">
        <f t="shared" si="330"/>
        <v>246.97</v>
      </c>
      <c r="BJ341" s="476">
        <f t="shared" si="330"/>
        <v>309.89999999999998</v>
      </c>
      <c r="BK341" s="476">
        <f t="shared" si="330"/>
        <v>357.97</v>
      </c>
      <c r="BL341" s="476">
        <f t="shared" si="330"/>
        <v>308.64999999999998</v>
      </c>
      <c r="BM341" s="476">
        <f t="shared" si="330"/>
        <v>278.58</v>
      </c>
      <c r="BN341" s="476">
        <f t="shared" si="330"/>
        <v>352.02</v>
      </c>
      <c r="BO341" s="476">
        <f t="shared" si="330"/>
        <v>333.55</v>
      </c>
      <c r="BP341" s="476">
        <f t="shared" ref="BP341:EA344" si="333">BP79-BP210</f>
        <v>179.23</v>
      </c>
      <c r="BQ341" s="476">
        <f t="shared" si="333"/>
        <v>445.32</v>
      </c>
      <c r="BR341" s="476">
        <f t="shared" si="333"/>
        <v>411.01</v>
      </c>
      <c r="BS341" s="476">
        <f t="shared" si="333"/>
        <v>403.19</v>
      </c>
      <c r="BT341" s="476">
        <f t="shared" si="333"/>
        <v>351.68</v>
      </c>
      <c r="BU341" s="476">
        <f t="shared" si="333"/>
        <v>372.3</v>
      </c>
      <c r="BV341" s="476">
        <f t="shared" si="333"/>
        <v>406.27</v>
      </c>
      <c r="BW341" s="476">
        <f t="shared" si="333"/>
        <v>424.97</v>
      </c>
      <c r="BX341" s="476">
        <f t="shared" si="333"/>
        <v>419.01</v>
      </c>
      <c r="BY341" s="476">
        <f t="shared" si="333"/>
        <v>417.7</v>
      </c>
      <c r="BZ341" s="476">
        <f t="shared" si="333"/>
        <v>401.94</v>
      </c>
      <c r="CA341" s="476">
        <f t="shared" si="333"/>
        <v>299.20999999999998</v>
      </c>
      <c r="CB341" s="476">
        <f t="shared" si="333"/>
        <v>0</v>
      </c>
      <c r="CC341" s="476">
        <f t="shared" si="333"/>
        <v>0</v>
      </c>
      <c r="CD341" s="476">
        <f t="shared" si="333"/>
        <v>0</v>
      </c>
      <c r="CE341" s="476">
        <f t="shared" si="333"/>
        <v>0</v>
      </c>
      <c r="CF341" s="476">
        <f t="shared" si="333"/>
        <v>0</v>
      </c>
      <c r="CG341" s="476">
        <f t="shared" si="333"/>
        <v>0</v>
      </c>
      <c r="CH341" s="476">
        <f t="shared" si="333"/>
        <v>0</v>
      </c>
      <c r="CI341" s="476">
        <f t="shared" si="333"/>
        <v>0</v>
      </c>
      <c r="CJ341" s="476">
        <f t="shared" si="333"/>
        <v>0</v>
      </c>
      <c r="CK341" s="476">
        <f t="shared" si="333"/>
        <v>0</v>
      </c>
      <c r="CL341" s="476">
        <f t="shared" si="333"/>
        <v>0</v>
      </c>
      <c r="CM341" s="476">
        <f t="shared" si="333"/>
        <v>0</v>
      </c>
      <c r="CN341" s="476">
        <f t="shared" si="333"/>
        <v>0</v>
      </c>
      <c r="CO341" s="476">
        <f t="shared" si="333"/>
        <v>0</v>
      </c>
      <c r="CP341" s="476">
        <f t="shared" si="333"/>
        <v>0</v>
      </c>
      <c r="CQ341" s="476">
        <f t="shared" si="333"/>
        <v>0</v>
      </c>
      <c r="CR341" s="476">
        <f t="shared" si="333"/>
        <v>0</v>
      </c>
      <c r="CS341" s="476">
        <f t="shared" si="333"/>
        <v>0</v>
      </c>
      <c r="CT341" s="476">
        <f t="shared" si="333"/>
        <v>0</v>
      </c>
      <c r="CU341" s="476">
        <f t="shared" si="333"/>
        <v>0</v>
      </c>
      <c r="CV341" s="476">
        <f t="shared" si="333"/>
        <v>0</v>
      </c>
      <c r="CW341" s="476">
        <f t="shared" si="333"/>
        <v>0</v>
      </c>
      <c r="CX341" s="476">
        <f t="shared" si="333"/>
        <v>0</v>
      </c>
      <c r="CY341" s="476">
        <f t="shared" si="333"/>
        <v>0</v>
      </c>
      <c r="CZ341" s="476">
        <f t="shared" si="333"/>
        <v>0</v>
      </c>
      <c r="DA341" s="476">
        <f t="shared" si="333"/>
        <v>0</v>
      </c>
      <c r="DB341" s="476">
        <f t="shared" si="333"/>
        <v>0</v>
      </c>
      <c r="DC341" s="476">
        <f t="shared" si="333"/>
        <v>0</v>
      </c>
      <c r="DD341" s="476">
        <f t="shared" si="333"/>
        <v>0</v>
      </c>
      <c r="DE341" s="476">
        <f t="shared" si="333"/>
        <v>0</v>
      </c>
      <c r="DF341" s="476">
        <f t="shared" si="333"/>
        <v>0</v>
      </c>
      <c r="DG341" s="476">
        <f t="shared" si="333"/>
        <v>0</v>
      </c>
      <c r="DH341" s="476">
        <f t="shared" si="333"/>
        <v>0</v>
      </c>
      <c r="DI341" s="476">
        <f t="shared" si="333"/>
        <v>0</v>
      </c>
      <c r="DJ341" s="476">
        <f t="shared" si="333"/>
        <v>0</v>
      </c>
      <c r="DK341" s="476">
        <f t="shared" si="333"/>
        <v>0</v>
      </c>
      <c r="DL341" s="476">
        <f t="shared" si="333"/>
        <v>0</v>
      </c>
      <c r="DM341" s="476">
        <f t="shared" si="333"/>
        <v>0</v>
      </c>
      <c r="DN341" s="476">
        <f t="shared" si="333"/>
        <v>0</v>
      </c>
      <c r="DO341" s="476">
        <f t="shared" si="333"/>
        <v>0</v>
      </c>
      <c r="DP341" s="476">
        <f t="shared" si="333"/>
        <v>0</v>
      </c>
      <c r="DQ341" s="476">
        <f t="shared" si="333"/>
        <v>0</v>
      </c>
      <c r="DR341" s="476">
        <f t="shared" si="333"/>
        <v>0</v>
      </c>
      <c r="DS341" s="476">
        <f t="shared" si="333"/>
        <v>0</v>
      </c>
      <c r="DT341" s="476">
        <f t="shared" si="333"/>
        <v>0</v>
      </c>
      <c r="DU341" s="476">
        <f t="shared" si="333"/>
        <v>0</v>
      </c>
      <c r="DV341" s="476">
        <f t="shared" si="333"/>
        <v>0</v>
      </c>
      <c r="DW341" s="476">
        <f t="shared" si="333"/>
        <v>0</v>
      </c>
      <c r="DX341" s="476">
        <f t="shared" si="333"/>
        <v>0</v>
      </c>
      <c r="DY341" s="476">
        <f t="shared" si="333"/>
        <v>0</v>
      </c>
      <c r="DZ341" s="476">
        <f t="shared" si="333"/>
        <v>0</v>
      </c>
      <c r="EA341" s="476">
        <f t="shared" si="333"/>
        <v>0</v>
      </c>
      <c r="EB341" s="476">
        <f t="shared" si="329"/>
        <v>0</v>
      </c>
      <c r="EC341" s="476">
        <f t="shared" si="329"/>
        <v>0</v>
      </c>
      <c r="ED341" s="476">
        <f t="shared" si="329"/>
        <v>0</v>
      </c>
      <c r="EE341" s="476">
        <f t="shared" si="332"/>
        <v>0</v>
      </c>
      <c r="EF341" s="476">
        <f t="shared" si="332"/>
        <v>0</v>
      </c>
      <c r="EG341" s="476">
        <f t="shared" si="332"/>
        <v>0</v>
      </c>
      <c r="EH341" s="476">
        <f t="shared" si="332"/>
        <v>0</v>
      </c>
      <c r="EI341" s="476">
        <f t="shared" si="332"/>
        <v>0</v>
      </c>
      <c r="EJ341" s="476">
        <f t="shared" si="332"/>
        <v>0</v>
      </c>
      <c r="EK341" s="476">
        <f t="shared" si="332"/>
        <v>0</v>
      </c>
      <c r="EL341" s="476">
        <f t="shared" si="332"/>
        <v>0</v>
      </c>
      <c r="EM341" s="476">
        <f t="shared" si="332"/>
        <v>0</v>
      </c>
      <c r="EN341" s="476">
        <f t="shared" si="332"/>
        <v>0</v>
      </c>
      <c r="EO341" s="476">
        <f t="shared" si="332"/>
        <v>0</v>
      </c>
      <c r="EP341" s="476">
        <f t="shared" si="332"/>
        <v>0</v>
      </c>
      <c r="EQ341" s="476">
        <f t="shared" si="332"/>
        <v>0</v>
      </c>
      <c r="ER341" s="476">
        <f t="shared" si="332"/>
        <v>0</v>
      </c>
      <c r="ES341" s="476">
        <f t="shared" si="332"/>
        <v>0</v>
      </c>
      <c r="ET341" s="476">
        <f t="shared" si="332"/>
        <v>0</v>
      </c>
      <c r="EU341" s="476">
        <f t="shared" si="332"/>
        <v>0</v>
      </c>
      <c r="EV341" s="476">
        <f t="shared" si="332"/>
        <v>0</v>
      </c>
      <c r="EW341" s="476">
        <f t="shared" si="332"/>
        <v>0</v>
      </c>
      <c r="EX341" s="476">
        <f t="shared" si="332"/>
        <v>0</v>
      </c>
      <c r="EY341" s="476">
        <f t="shared" si="332"/>
        <v>0</v>
      </c>
      <c r="EZ341" s="476">
        <f t="shared" si="332"/>
        <v>0</v>
      </c>
      <c r="FA341" s="476">
        <f t="shared" si="332"/>
        <v>0</v>
      </c>
      <c r="FB341" s="476">
        <f t="shared" si="332"/>
        <v>0</v>
      </c>
      <c r="FC341" s="476">
        <f t="shared" si="332"/>
        <v>0</v>
      </c>
      <c r="FD341" s="476">
        <f t="shared" si="332"/>
        <v>0</v>
      </c>
      <c r="FE341" s="476">
        <f t="shared" si="332"/>
        <v>0</v>
      </c>
      <c r="FF341" s="476">
        <f t="shared" si="332"/>
        <v>0</v>
      </c>
      <c r="FG341" s="476">
        <f t="shared" si="332"/>
        <v>0</v>
      </c>
      <c r="FH341" s="476">
        <f t="shared" si="332"/>
        <v>0</v>
      </c>
      <c r="FI341" s="476">
        <f t="shared" si="332"/>
        <v>0</v>
      </c>
      <c r="FJ341" s="476">
        <f t="shared" si="332"/>
        <v>0</v>
      </c>
      <c r="FK341" s="476">
        <f t="shared" si="332"/>
        <v>0</v>
      </c>
      <c r="FL341" s="476">
        <f t="shared" si="332"/>
        <v>0</v>
      </c>
      <c r="FM341" s="476">
        <f t="shared" si="332"/>
        <v>0</v>
      </c>
      <c r="FN341" s="476">
        <f t="shared" si="332"/>
        <v>0</v>
      </c>
      <c r="FO341" s="476">
        <f t="shared" si="332"/>
        <v>0</v>
      </c>
      <c r="FP341" s="476">
        <f t="shared" si="332"/>
        <v>0</v>
      </c>
      <c r="FQ341" s="476">
        <f t="shared" si="332"/>
        <v>0</v>
      </c>
      <c r="FR341" s="476">
        <f t="shared" si="332"/>
        <v>0</v>
      </c>
      <c r="FS341" s="476">
        <f t="shared" si="332"/>
        <v>0</v>
      </c>
      <c r="FT341" s="476">
        <f t="shared" si="332"/>
        <v>0</v>
      </c>
      <c r="FU341" s="476">
        <f t="shared" si="332"/>
        <v>0</v>
      </c>
      <c r="FV341" s="476">
        <f t="shared" si="332"/>
        <v>0</v>
      </c>
      <c r="FW341" s="476">
        <f t="shared" si="332"/>
        <v>0</v>
      </c>
      <c r="FX341" s="476">
        <f t="shared" si="332"/>
        <v>0</v>
      </c>
      <c r="FY341" s="476">
        <f t="shared" si="332"/>
        <v>0</v>
      </c>
      <c r="FZ341" s="476">
        <f t="shared" si="332"/>
        <v>0</v>
      </c>
      <c r="GA341" s="476">
        <f t="shared" si="332"/>
        <v>0</v>
      </c>
      <c r="GB341" s="476">
        <f t="shared" si="332"/>
        <v>0</v>
      </c>
    </row>
    <row r="342" spans="3:184" x14ac:dyDescent="0.35">
      <c r="C342" s="472">
        <f>'QUALIFIED ENGINES'!D81</f>
        <v>91542</v>
      </c>
      <c r="D342" s="476">
        <f t="shared" si="314"/>
        <v>0</v>
      </c>
      <c r="E342" s="476">
        <f t="shared" ref="E342:BP345" si="334">E80-E211</f>
        <v>0</v>
      </c>
      <c r="F342" s="476">
        <f t="shared" si="334"/>
        <v>0</v>
      </c>
      <c r="G342" s="476">
        <f t="shared" si="334"/>
        <v>0</v>
      </c>
      <c r="H342" s="476">
        <f t="shared" si="334"/>
        <v>0</v>
      </c>
      <c r="I342" s="476">
        <f t="shared" si="334"/>
        <v>0</v>
      </c>
      <c r="J342" s="476">
        <f t="shared" si="334"/>
        <v>0</v>
      </c>
      <c r="K342" s="476">
        <f t="shared" si="334"/>
        <v>0</v>
      </c>
      <c r="L342" s="476">
        <f t="shared" si="334"/>
        <v>0</v>
      </c>
      <c r="M342" s="476">
        <f t="shared" si="334"/>
        <v>0</v>
      </c>
      <c r="N342" s="476">
        <f t="shared" si="334"/>
        <v>0</v>
      </c>
      <c r="O342" s="476">
        <f t="shared" si="334"/>
        <v>0</v>
      </c>
      <c r="P342" s="476">
        <f t="shared" si="334"/>
        <v>0</v>
      </c>
      <c r="Q342" s="476">
        <f t="shared" si="334"/>
        <v>0</v>
      </c>
      <c r="R342" s="476">
        <f t="shared" si="334"/>
        <v>0</v>
      </c>
      <c r="S342" s="476">
        <f t="shared" si="334"/>
        <v>0</v>
      </c>
      <c r="T342" s="476">
        <f t="shared" si="334"/>
        <v>0</v>
      </c>
      <c r="U342" s="476">
        <f t="shared" si="334"/>
        <v>0</v>
      </c>
      <c r="V342" s="476">
        <f t="shared" si="334"/>
        <v>0</v>
      </c>
      <c r="W342" s="476">
        <f t="shared" si="334"/>
        <v>0</v>
      </c>
      <c r="X342" s="476">
        <f t="shared" si="334"/>
        <v>0</v>
      </c>
      <c r="Y342" s="476">
        <f t="shared" si="334"/>
        <v>0</v>
      </c>
      <c r="Z342" s="476">
        <f t="shared" si="334"/>
        <v>0</v>
      </c>
      <c r="AA342" s="476">
        <f t="shared" si="334"/>
        <v>0</v>
      </c>
      <c r="AB342" s="476">
        <f t="shared" si="334"/>
        <v>209.91</v>
      </c>
      <c r="AC342" s="476">
        <f t="shared" si="334"/>
        <v>361.52</v>
      </c>
      <c r="AD342" s="476">
        <f t="shared" si="334"/>
        <v>386.69</v>
      </c>
      <c r="AE342" s="476">
        <f t="shared" si="334"/>
        <v>387</v>
      </c>
      <c r="AF342" s="476">
        <f t="shared" si="334"/>
        <v>405.16</v>
      </c>
      <c r="AG342" s="476">
        <f t="shared" si="334"/>
        <v>440.97</v>
      </c>
      <c r="AH342" s="476">
        <f t="shared" si="334"/>
        <v>386.18</v>
      </c>
      <c r="AI342" s="476">
        <f t="shared" si="334"/>
        <v>441.12</v>
      </c>
      <c r="AJ342" s="476">
        <f t="shared" si="334"/>
        <v>434.95</v>
      </c>
      <c r="AK342" s="476">
        <f t="shared" si="334"/>
        <v>360.37</v>
      </c>
      <c r="AL342" s="476">
        <f t="shared" si="334"/>
        <v>383.88</v>
      </c>
      <c r="AM342" s="476">
        <f t="shared" si="334"/>
        <v>279.42</v>
      </c>
      <c r="AN342" s="476">
        <f t="shared" si="334"/>
        <v>445.88</v>
      </c>
      <c r="AO342" s="476">
        <f t="shared" si="334"/>
        <v>414.67</v>
      </c>
      <c r="AP342" s="476">
        <f t="shared" si="334"/>
        <v>387.91</v>
      </c>
      <c r="AQ342" s="476">
        <f t="shared" si="334"/>
        <v>292.52999999999997</v>
      </c>
      <c r="AR342" s="476">
        <f t="shared" si="334"/>
        <v>0</v>
      </c>
      <c r="AS342" s="476">
        <f t="shared" si="334"/>
        <v>0</v>
      </c>
      <c r="AT342" s="476">
        <f t="shared" si="334"/>
        <v>0</v>
      </c>
      <c r="AU342" s="476">
        <f t="shared" si="334"/>
        <v>38.97</v>
      </c>
      <c r="AV342" s="476">
        <f t="shared" si="334"/>
        <v>108.5</v>
      </c>
      <c r="AW342" s="476">
        <f t="shared" si="334"/>
        <v>133.83000000000001</v>
      </c>
      <c r="AX342" s="476">
        <f t="shared" si="334"/>
        <v>177.56</v>
      </c>
      <c r="AY342" s="476">
        <f t="shared" si="334"/>
        <v>174.51</v>
      </c>
      <c r="AZ342" s="476">
        <f t="shared" si="334"/>
        <v>296.10000000000002</v>
      </c>
      <c r="BA342" s="476">
        <f t="shared" si="334"/>
        <v>212.38</v>
      </c>
      <c r="BB342" s="476">
        <f t="shared" si="334"/>
        <v>42.22</v>
      </c>
      <c r="BC342" s="476">
        <f t="shared" si="334"/>
        <v>112.73</v>
      </c>
      <c r="BD342" s="476">
        <f t="shared" si="334"/>
        <v>78.239999999999995</v>
      </c>
      <c r="BE342" s="476">
        <f t="shared" si="334"/>
        <v>87.76</v>
      </c>
      <c r="BF342" s="476">
        <f t="shared" si="334"/>
        <v>84.92</v>
      </c>
      <c r="BG342" s="476">
        <f t="shared" si="334"/>
        <v>237.44</v>
      </c>
      <c r="BH342" s="476">
        <f t="shared" si="334"/>
        <v>323.99</v>
      </c>
      <c r="BI342" s="476">
        <f t="shared" si="334"/>
        <v>246.97</v>
      </c>
      <c r="BJ342" s="476">
        <f t="shared" si="334"/>
        <v>309.89999999999998</v>
      </c>
      <c r="BK342" s="476">
        <f t="shared" si="334"/>
        <v>357.97</v>
      </c>
      <c r="BL342" s="476">
        <f t="shared" si="334"/>
        <v>308.64999999999998</v>
      </c>
      <c r="BM342" s="476">
        <f t="shared" si="334"/>
        <v>278.58</v>
      </c>
      <c r="BN342" s="476">
        <f t="shared" si="334"/>
        <v>352.02</v>
      </c>
      <c r="BO342" s="476">
        <f t="shared" si="334"/>
        <v>333.55</v>
      </c>
      <c r="BP342" s="476">
        <f t="shared" si="334"/>
        <v>179.23</v>
      </c>
      <c r="BQ342" s="476">
        <f t="shared" si="333"/>
        <v>445.32</v>
      </c>
      <c r="BR342" s="476">
        <f t="shared" si="333"/>
        <v>411.01</v>
      </c>
      <c r="BS342" s="476">
        <f t="shared" si="333"/>
        <v>403.19</v>
      </c>
      <c r="BT342" s="476">
        <f t="shared" si="333"/>
        <v>351.68</v>
      </c>
      <c r="BU342" s="476">
        <f t="shared" si="333"/>
        <v>372.3</v>
      </c>
      <c r="BV342" s="476">
        <f t="shared" si="333"/>
        <v>406.27</v>
      </c>
      <c r="BW342" s="476">
        <f t="shared" si="333"/>
        <v>424.97</v>
      </c>
      <c r="BX342" s="476">
        <f t="shared" si="333"/>
        <v>148.96</v>
      </c>
      <c r="BY342" s="476">
        <f t="shared" si="333"/>
        <v>0</v>
      </c>
      <c r="BZ342" s="476">
        <f t="shared" si="333"/>
        <v>0</v>
      </c>
      <c r="CA342" s="476">
        <f t="shared" si="333"/>
        <v>0</v>
      </c>
      <c r="CB342" s="476">
        <f t="shared" si="333"/>
        <v>0</v>
      </c>
      <c r="CC342" s="476">
        <f t="shared" si="333"/>
        <v>0</v>
      </c>
      <c r="CD342" s="476">
        <f t="shared" si="333"/>
        <v>0</v>
      </c>
      <c r="CE342" s="476">
        <f t="shared" si="333"/>
        <v>0</v>
      </c>
      <c r="CF342" s="476">
        <f t="shared" si="333"/>
        <v>0</v>
      </c>
      <c r="CG342" s="476">
        <f t="shared" si="333"/>
        <v>0</v>
      </c>
      <c r="CH342" s="476">
        <f t="shared" si="333"/>
        <v>0</v>
      </c>
      <c r="CI342" s="476">
        <f t="shared" si="333"/>
        <v>0</v>
      </c>
      <c r="CJ342" s="476">
        <f t="shared" si="333"/>
        <v>0</v>
      </c>
      <c r="CK342" s="476">
        <f t="shared" si="333"/>
        <v>0</v>
      </c>
      <c r="CL342" s="476">
        <f t="shared" si="333"/>
        <v>0</v>
      </c>
      <c r="CM342" s="476">
        <f t="shared" si="333"/>
        <v>0</v>
      </c>
      <c r="CN342" s="476">
        <f t="shared" si="333"/>
        <v>0</v>
      </c>
      <c r="CO342" s="476">
        <f t="shared" si="333"/>
        <v>0</v>
      </c>
      <c r="CP342" s="476">
        <f t="shared" si="333"/>
        <v>0</v>
      </c>
      <c r="CQ342" s="476">
        <f t="shared" si="333"/>
        <v>0</v>
      </c>
      <c r="CR342" s="476">
        <f t="shared" si="333"/>
        <v>0</v>
      </c>
      <c r="CS342" s="476">
        <f t="shared" si="333"/>
        <v>0</v>
      </c>
      <c r="CT342" s="476">
        <f t="shared" si="333"/>
        <v>0</v>
      </c>
      <c r="CU342" s="476">
        <f t="shared" si="333"/>
        <v>0</v>
      </c>
      <c r="CV342" s="476">
        <f t="shared" si="333"/>
        <v>0</v>
      </c>
      <c r="CW342" s="476">
        <f t="shared" si="333"/>
        <v>0</v>
      </c>
      <c r="CX342" s="476">
        <f t="shared" si="333"/>
        <v>0</v>
      </c>
      <c r="CY342" s="476">
        <f t="shared" si="333"/>
        <v>0</v>
      </c>
      <c r="CZ342" s="476">
        <f t="shared" si="333"/>
        <v>0</v>
      </c>
      <c r="DA342" s="476">
        <f t="shared" si="333"/>
        <v>0</v>
      </c>
      <c r="DB342" s="476">
        <f t="shared" si="333"/>
        <v>0</v>
      </c>
      <c r="DC342" s="476">
        <f t="shared" si="333"/>
        <v>0</v>
      </c>
      <c r="DD342" s="476">
        <f t="shared" si="333"/>
        <v>0</v>
      </c>
      <c r="DE342" s="476">
        <f t="shared" si="333"/>
        <v>0</v>
      </c>
      <c r="DF342" s="476">
        <f t="shared" si="333"/>
        <v>0</v>
      </c>
      <c r="DG342" s="476">
        <f t="shared" si="333"/>
        <v>0</v>
      </c>
      <c r="DH342" s="476">
        <f t="shared" si="333"/>
        <v>0</v>
      </c>
      <c r="DI342" s="476">
        <f t="shared" si="333"/>
        <v>0</v>
      </c>
      <c r="DJ342" s="476">
        <f t="shared" si="333"/>
        <v>0</v>
      </c>
      <c r="DK342" s="476">
        <f t="shared" si="333"/>
        <v>0</v>
      </c>
      <c r="DL342" s="476">
        <f t="shared" si="333"/>
        <v>0</v>
      </c>
      <c r="DM342" s="476">
        <f t="shared" si="333"/>
        <v>0</v>
      </c>
      <c r="DN342" s="476">
        <f t="shared" si="333"/>
        <v>0</v>
      </c>
      <c r="DO342" s="476">
        <f t="shared" si="333"/>
        <v>0</v>
      </c>
      <c r="DP342" s="476">
        <f t="shared" si="333"/>
        <v>0</v>
      </c>
      <c r="DQ342" s="476">
        <f t="shared" si="333"/>
        <v>0</v>
      </c>
      <c r="DR342" s="476">
        <f t="shared" si="333"/>
        <v>0</v>
      </c>
      <c r="DS342" s="476">
        <f t="shared" si="333"/>
        <v>0</v>
      </c>
      <c r="DT342" s="476">
        <f t="shared" si="333"/>
        <v>0</v>
      </c>
      <c r="DU342" s="476">
        <f t="shared" si="333"/>
        <v>0</v>
      </c>
      <c r="DV342" s="476">
        <f t="shared" si="333"/>
        <v>0</v>
      </c>
      <c r="DW342" s="476">
        <f t="shared" si="333"/>
        <v>0</v>
      </c>
      <c r="DX342" s="476">
        <f t="shared" si="333"/>
        <v>0</v>
      </c>
      <c r="DY342" s="476">
        <f t="shared" si="333"/>
        <v>0</v>
      </c>
      <c r="DZ342" s="476">
        <f t="shared" si="333"/>
        <v>0</v>
      </c>
      <c r="EA342" s="476">
        <f t="shared" si="333"/>
        <v>0</v>
      </c>
      <c r="EB342" s="476">
        <f t="shared" si="329"/>
        <v>0</v>
      </c>
      <c r="EC342" s="476">
        <f t="shared" si="329"/>
        <v>0</v>
      </c>
      <c r="ED342" s="476">
        <f t="shared" si="329"/>
        <v>0</v>
      </c>
      <c r="EE342" s="476">
        <f t="shared" si="332"/>
        <v>0</v>
      </c>
      <c r="EF342" s="476">
        <f t="shared" si="332"/>
        <v>0</v>
      </c>
      <c r="EG342" s="476">
        <f t="shared" si="332"/>
        <v>0</v>
      </c>
      <c r="EH342" s="476">
        <f t="shared" si="332"/>
        <v>0</v>
      </c>
      <c r="EI342" s="476">
        <f t="shared" si="332"/>
        <v>0</v>
      </c>
      <c r="EJ342" s="476">
        <f t="shared" si="332"/>
        <v>0</v>
      </c>
      <c r="EK342" s="476">
        <f t="shared" si="332"/>
        <v>0</v>
      </c>
      <c r="EL342" s="476">
        <f t="shared" si="332"/>
        <v>0</v>
      </c>
      <c r="EM342" s="476">
        <f t="shared" si="332"/>
        <v>0</v>
      </c>
      <c r="EN342" s="476">
        <f t="shared" si="332"/>
        <v>0</v>
      </c>
      <c r="EO342" s="476">
        <f t="shared" si="332"/>
        <v>0</v>
      </c>
      <c r="EP342" s="476">
        <f t="shared" si="332"/>
        <v>0</v>
      </c>
      <c r="EQ342" s="476">
        <f t="shared" si="332"/>
        <v>0</v>
      </c>
      <c r="ER342" s="476">
        <f t="shared" si="332"/>
        <v>0</v>
      </c>
      <c r="ES342" s="476">
        <f t="shared" si="332"/>
        <v>0</v>
      </c>
      <c r="ET342" s="476">
        <f t="shared" si="332"/>
        <v>0</v>
      </c>
      <c r="EU342" s="476">
        <f t="shared" si="332"/>
        <v>0</v>
      </c>
      <c r="EV342" s="476">
        <f t="shared" si="332"/>
        <v>0</v>
      </c>
      <c r="EW342" s="476">
        <f t="shared" si="332"/>
        <v>0</v>
      </c>
      <c r="EX342" s="476">
        <f t="shared" si="332"/>
        <v>0</v>
      </c>
      <c r="EY342" s="476">
        <f t="shared" si="332"/>
        <v>0</v>
      </c>
      <c r="EZ342" s="476">
        <f t="shared" si="332"/>
        <v>0</v>
      </c>
      <c r="FA342" s="476">
        <f t="shared" si="332"/>
        <v>0</v>
      </c>
      <c r="FB342" s="476">
        <f t="shared" si="332"/>
        <v>0</v>
      </c>
      <c r="FC342" s="476">
        <f t="shared" si="332"/>
        <v>0</v>
      </c>
      <c r="FD342" s="476">
        <f t="shared" si="332"/>
        <v>0</v>
      </c>
      <c r="FE342" s="476">
        <f t="shared" si="332"/>
        <v>0</v>
      </c>
      <c r="FF342" s="476">
        <f t="shared" si="332"/>
        <v>0</v>
      </c>
      <c r="FG342" s="476">
        <f t="shared" si="332"/>
        <v>0</v>
      </c>
      <c r="FH342" s="476">
        <f t="shared" si="332"/>
        <v>0</v>
      </c>
      <c r="FI342" s="476">
        <f t="shared" si="332"/>
        <v>0</v>
      </c>
      <c r="FJ342" s="476">
        <f t="shared" si="332"/>
        <v>0</v>
      </c>
      <c r="FK342" s="476">
        <f t="shared" si="332"/>
        <v>0</v>
      </c>
      <c r="FL342" s="476">
        <f t="shared" si="332"/>
        <v>0</v>
      </c>
      <c r="FM342" s="476">
        <f t="shared" si="332"/>
        <v>0</v>
      </c>
      <c r="FN342" s="476">
        <f t="shared" si="332"/>
        <v>0</v>
      </c>
      <c r="FO342" s="476">
        <f t="shared" si="332"/>
        <v>0</v>
      </c>
      <c r="FP342" s="476">
        <f t="shared" si="332"/>
        <v>0</v>
      </c>
      <c r="FQ342" s="476">
        <f t="shared" si="332"/>
        <v>0</v>
      </c>
      <c r="FR342" s="476">
        <f t="shared" si="332"/>
        <v>0</v>
      </c>
      <c r="FS342" s="476">
        <f t="shared" si="332"/>
        <v>0</v>
      </c>
      <c r="FT342" s="476">
        <f t="shared" si="332"/>
        <v>0</v>
      </c>
      <c r="FU342" s="476">
        <f t="shared" si="332"/>
        <v>0</v>
      </c>
      <c r="FV342" s="476">
        <f t="shared" si="332"/>
        <v>0</v>
      </c>
      <c r="FW342" s="476">
        <f t="shared" si="332"/>
        <v>0</v>
      </c>
      <c r="FX342" s="476">
        <f t="shared" si="332"/>
        <v>0</v>
      </c>
      <c r="FY342" s="476">
        <f t="shared" si="332"/>
        <v>0</v>
      </c>
      <c r="FZ342" s="476">
        <f t="shared" si="332"/>
        <v>0</v>
      </c>
      <c r="GA342" s="476">
        <f t="shared" si="332"/>
        <v>0</v>
      </c>
      <c r="GB342" s="476">
        <f t="shared" si="332"/>
        <v>0</v>
      </c>
    </row>
    <row r="343" spans="3:184" x14ac:dyDescent="0.35">
      <c r="C343" s="472">
        <f>'QUALIFIED ENGINES'!D82</f>
        <v>91550</v>
      </c>
      <c r="D343" s="476">
        <f t="shared" si="314"/>
        <v>0</v>
      </c>
      <c r="E343" s="476">
        <f t="shared" si="334"/>
        <v>0</v>
      </c>
      <c r="F343" s="476">
        <f t="shared" si="334"/>
        <v>0</v>
      </c>
      <c r="G343" s="476">
        <f t="shared" si="334"/>
        <v>0</v>
      </c>
      <c r="H343" s="476">
        <f t="shared" si="334"/>
        <v>0</v>
      </c>
      <c r="I343" s="476">
        <f t="shared" si="334"/>
        <v>0</v>
      </c>
      <c r="J343" s="476">
        <f t="shared" si="334"/>
        <v>0</v>
      </c>
      <c r="K343" s="476">
        <f t="shared" si="334"/>
        <v>0</v>
      </c>
      <c r="L343" s="476">
        <f t="shared" si="334"/>
        <v>0</v>
      </c>
      <c r="M343" s="476">
        <f t="shared" si="334"/>
        <v>0</v>
      </c>
      <c r="N343" s="476">
        <f t="shared" si="334"/>
        <v>0</v>
      </c>
      <c r="O343" s="476">
        <f t="shared" si="334"/>
        <v>0</v>
      </c>
      <c r="P343" s="476">
        <f t="shared" si="334"/>
        <v>0</v>
      </c>
      <c r="Q343" s="476">
        <f t="shared" si="334"/>
        <v>0</v>
      </c>
      <c r="R343" s="476">
        <f t="shared" si="334"/>
        <v>0</v>
      </c>
      <c r="S343" s="476">
        <f t="shared" si="334"/>
        <v>0</v>
      </c>
      <c r="T343" s="476">
        <f t="shared" si="334"/>
        <v>0</v>
      </c>
      <c r="U343" s="476">
        <f t="shared" si="334"/>
        <v>0</v>
      </c>
      <c r="V343" s="476">
        <f t="shared" si="334"/>
        <v>0</v>
      </c>
      <c r="W343" s="476">
        <f t="shared" si="334"/>
        <v>0</v>
      </c>
      <c r="X343" s="476">
        <f t="shared" si="334"/>
        <v>0</v>
      </c>
      <c r="Y343" s="476">
        <f t="shared" si="334"/>
        <v>0</v>
      </c>
      <c r="Z343" s="476">
        <f t="shared" si="334"/>
        <v>0</v>
      </c>
      <c r="AA343" s="476">
        <f t="shared" si="334"/>
        <v>0</v>
      </c>
      <c r="AB343" s="476">
        <f t="shared" si="334"/>
        <v>209.91</v>
      </c>
      <c r="AC343" s="476">
        <f t="shared" si="334"/>
        <v>361.52</v>
      </c>
      <c r="AD343" s="476">
        <f t="shared" si="334"/>
        <v>386.69</v>
      </c>
      <c r="AE343" s="476">
        <f t="shared" si="334"/>
        <v>387</v>
      </c>
      <c r="AF343" s="476">
        <f t="shared" si="334"/>
        <v>405.16</v>
      </c>
      <c r="AG343" s="476">
        <f t="shared" si="334"/>
        <v>440.97</v>
      </c>
      <c r="AH343" s="476">
        <f t="shared" si="334"/>
        <v>386.18</v>
      </c>
      <c r="AI343" s="476">
        <f t="shared" si="334"/>
        <v>441.12</v>
      </c>
      <c r="AJ343" s="476">
        <f t="shared" si="334"/>
        <v>434.95</v>
      </c>
      <c r="AK343" s="476">
        <f t="shared" si="334"/>
        <v>360.37</v>
      </c>
      <c r="AL343" s="476">
        <f t="shared" si="334"/>
        <v>383.88</v>
      </c>
      <c r="AM343" s="476">
        <f t="shared" si="334"/>
        <v>279.42</v>
      </c>
      <c r="AN343" s="476">
        <f t="shared" si="334"/>
        <v>445.88</v>
      </c>
      <c r="AO343" s="476">
        <f t="shared" si="334"/>
        <v>414.67</v>
      </c>
      <c r="AP343" s="476">
        <f t="shared" si="334"/>
        <v>387.91</v>
      </c>
      <c r="AQ343" s="476">
        <f t="shared" si="334"/>
        <v>292.52999999999997</v>
      </c>
      <c r="AR343" s="476">
        <f t="shared" si="334"/>
        <v>0</v>
      </c>
      <c r="AS343" s="476">
        <f t="shared" si="334"/>
        <v>0</v>
      </c>
      <c r="AT343" s="476">
        <f t="shared" si="334"/>
        <v>0</v>
      </c>
      <c r="AU343" s="476">
        <f t="shared" si="334"/>
        <v>38.97</v>
      </c>
      <c r="AV343" s="476">
        <f t="shared" si="334"/>
        <v>108.5</v>
      </c>
      <c r="AW343" s="476">
        <f t="shared" si="334"/>
        <v>133.83000000000001</v>
      </c>
      <c r="AX343" s="476">
        <f t="shared" si="334"/>
        <v>177.56</v>
      </c>
      <c r="AY343" s="476">
        <f t="shared" si="334"/>
        <v>174.51</v>
      </c>
      <c r="AZ343" s="476">
        <f t="shared" si="334"/>
        <v>296.10000000000002</v>
      </c>
      <c r="BA343" s="476">
        <f t="shared" si="334"/>
        <v>212.38</v>
      </c>
      <c r="BB343" s="476">
        <f t="shared" si="334"/>
        <v>42.22</v>
      </c>
      <c r="BC343" s="476">
        <f t="shared" si="334"/>
        <v>112.73</v>
      </c>
      <c r="BD343" s="476">
        <f t="shared" si="334"/>
        <v>78.239999999999995</v>
      </c>
      <c r="BE343" s="476">
        <f t="shared" si="334"/>
        <v>87.76</v>
      </c>
      <c r="BF343" s="476">
        <f t="shared" si="334"/>
        <v>84.92</v>
      </c>
      <c r="BG343" s="476">
        <f t="shared" si="334"/>
        <v>237.44</v>
      </c>
      <c r="BH343" s="476">
        <f t="shared" si="334"/>
        <v>323.99</v>
      </c>
      <c r="BI343" s="476">
        <f t="shared" si="334"/>
        <v>246.97</v>
      </c>
      <c r="BJ343" s="476">
        <f t="shared" si="334"/>
        <v>309.89999999999998</v>
      </c>
      <c r="BK343" s="476">
        <f t="shared" si="334"/>
        <v>357.97</v>
      </c>
      <c r="BL343" s="476">
        <f t="shared" si="334"/>
        <v>308.64999999999998</v>
      </c>
      <c r="BM343" s="476">
        <f t="shared" si="334"/>
        <v>278.58</v>
      </c>
      <c r="BN343" s="476">
        <f t="shared" si="334"/>
        <v>352.02</v>
      </c>
      <c r="BO343" s="476">
        <f t="shared" si="334"/>
        <v>333.55</v>
      </c>
      <c r="BP343" s="476">
        <f t="shared" si="334"/>
        <v>179.23</v>
      </c>
      <c r="BQ343" s="476">
        <f t="shared" si="333"/>
        <v>445.32</v>
      </c>
      <c r="BR343" s="476">
        <f t="shared" si="333"/>
        <v>411.01</v>
      </c>
      <c r="BS343" s="476">
        <f t="shared" si="333"/>
        <v>403.19</v>
      </c>
      <c r="BT343" s="476">
        <f t="shared" si="333"/>
        <v>249.7</v>
      </c>
      <c r="BU343" s="476">
        <f t="shared" si="333"/>
        <v>0</v>
      </c>
      <c r="BV343" s="476">
        <f t="shared" si="333"/>
        <v>0</v>
      </c>
      <c r="BW343" s="476">
        <f t="shared" si="333"/>
        <v>0</v>
      </c>
      <c r="BX343" s="476">
        <f t="shared" si="333"/>
        <v>0</v>
      </c>
      <c r="BY343" s="476">
        <f t="shared" si="333"/>
        <v>0</v>
      </c>
      <c r="BZ343" s="476">
        <f t="shared" si="333"/>
        <v>0</v>
      </c>
      <c r="CA343" s="476">
        <f t="shared" si="333"/>
        <v>0</v>
      </c>
      <c r="CB343" s="476">
        <f t="shared" si="333"/>
        <v>0</v>
      </c>
      <c r="CC343" s="476">
        <f t="shared" si="333"/>
        <v>0</v>
      </c>
      <c r="CD343" s="476">
        <f t="shared" si="333"/>
        <v>0</v>
      </c>
      <c r="CE343" s="476">
        <f t="shared" si="333"/>
        <v>0</v>
      </c>
      <c r="CF343" s="476">
        <f t="shared" si="333"/>
        <v>0</v>
      </c>
      <c r="CG343" s="476">
        <f t="shared" si="333"/>
        <v>0</v>
      </c>
      <c r="CH343" s="476">
        <f t="shared" si="333"/>
        <v>0</v>
      </c>
      <c r="CI343" s="476">
        <f t="shared" si="333"/>
        <v>0</v>
      </c>
      <c r="CJ343" s="476">
        <f t="shared" si="333"/>
        <v>0</v>
      </c>
      <c r="CK343" s="476">
        <f t="shared" si="333"/>
        <v>0</v>
      </c>
      <c r="CL343" s="476">
        <f t="shared" si="333"/>
        <v>0</v>
      </c>
      <c r="CM343" s="476">
        <f t="shared" si="333"/>
        <v>0</v>
      </c>
      <c r="CN343" s="476">
        <f t="shared" si="333"/>
        <v>0</v>
      </c>
      <c r="CO343" s="476">
        <f t="shared" si="333"/>
        <v>0</v>
      </c>
      <c r="CP343" s="476">
        <f t="shared" si="333"/>
        <v>0</v>
      </c>
      <c r="CQ343" s="476">
        <f t="shared" si="333"/>
        <v>0</v>
      </c>
      <c r="CR343" s="476">
        <f t="shared" si="333"/>
        <v>0</v>
      </c>
      <c r="CS343" s="476">
        <f t="shared" si="333"/>
        <v>0</v>
      </c>
      <c r="CT343" s="476">
        <f t="shared" si="333"/>
        <v>0</v>
      </c>
      <c r="CU343" s="476">
        <f t="shared" si="333"/>
        <v>0</v>
      </c>
      <c r="CV343" s="476">
        <f t="shared" si="333"/>
        <v>0</v>
      </c>
      <c r="CW343" s="476">
        <f t="shared" si="333"/>
        <v>0</v>
      </c>
      <c r="CX343" s="476">
        <f t="shared" si="333"/>
        <v>0</v>
      </c>
      <c r="CY343" s="476">
        <f t="shared" si="333"/>
        <v>0</v>
      </c>
      <c r="CZ343" s="476">
        <f t="shared" si="333"/>
        <v>0</v>
      </c>
      <c r="DA343" s="476">
        <f t="shared" si="333"/>
        <v>0</v>
      </c>
      <c r="DB343" s="476">
        <f t="shared" si="333"/>
        <v>0</v>
      </c>
      <c r="DC343" s="476">
        <f t="shared" si="333"/>
        <v>0</v>
      </c>
      <c r="DD343" s="476">
        <f t="shared" si="333"/>
        <v>0</v>
      </c>
      <c r="DE343" s="476">
        <f t="shared" si="333"/>
        <v>0</v>
      </c>
      <c r="DF343" s="476">
        <f t="shared" si="333"/>
        <v>0</v>
      </c>
      <c r="DG343" s="476">
        <f t="shared" si="333"/>
        <v>0</v>
      </c>
      <c r="DH343" s="476">
        <f t="shared" si="333"/>
        <v>0</v>
      </c>
      <c r="DI343" s="476">
        <f t="shared" si="333"/>
        <v>0</v>
      </c>
      <c r="DJ343" s="476">
        <f t="shared" si="333"/>
        <v>0</v>
      </c>
      <c r="DK343" s="476">
        <f t="shared" si="333"/>
        <v>0</v>
      </c>
      <c r="DL343" s="476">
        <f t="shared" si="333"/>
        <v>0</v>
      </c>
      <c r="DM343" s="476">
        <f t="shared" si="333"/>
        <v>0</v>
      </c>
      <c r="DN343" s="476">
        <f t="shared" si="333"/>
        <v>0</v>
      </c>
      <c r="DO343" s="476">
        <f t="shared" si="333"/>
        <v>0</v>
      </c>
      <c r="DP343" s="476">
        <f t="shared" si="333"/>
        <v>0</v>
      </c>
      <c r="DQ343" s="476">
        <f t="shared" si="333"/>
        <v>0</v>
      </c>
      <c r="DR343" s="476">
        <f t="shared" si="333"/>
        <v>0</v>
      </c>
      <c r="DS343" s="476">
        <f t="shared" si="333"/>
        <v>0</v>
      </c>
      <c r="DT343" s="476">
        <f t="shared" si="333"/>
        <v>0</v>
      </c>
      <c r="DU343" s="476">
        <f t="shared" si="333"/>
        <v>0</v>
      </c>
      <c r="DV343" s="476">
        <f t="shared" si="333"/>
        <v>0</v>
      </c>
      <c r="DW343" s="476">
        <f t="shared" si="333"/>
        <v>0</v>
      </c>
      <c r="DX343" s="476">
        <f t="shared" si="333"/>
        <v>0</v>
      </c>
      <c r="DY343" s="476">
        <f t="shared" si="333"/>
        <v>0</v>
      </c>
      <c r="DZ343" s="476">
        <f t="shared" si="333"/>
        <v>0</v>
      </c>
      <c r="EA343" s="476">
        <f t="shared" si="333"/>
        <v>0</v>
      </c>
      <c r="EB343" s="476">
        <f t="shared" si="329"/>
        <v>0</v>
      </c>
      <c r="EC343" s="476">
        <f t="shared" si="329"/>
        <v>0</v>
      </c>
      <c r="ED343" s="476">
        <f t="shared" si="329"/>
        <v>0</v>
      </c>
      <c r="EE343" s="476">
        <f t="shared" si="332"/>
        <v>0</v>
      </c>
      <c r="EF343" s="476">
        <f t="shared" si="332"/>
        <v>0</v>
      </c>
      <c r="EG343" s="476">
        <f t="shared" si="332"/>
        <v>0</v>
      </c>
      <c r="EH343" s="476">
        <f t="shared" si="332"/>
        <v>0</v>
      </c>
      <c r="EI343" s="476">
        <f t="shared" si="332"/>
        <v>0</v>
      </c>
      <c r="EJ343" s="476">
        <f t="shared" si="332"/>
        <v>0</v>
      </c>
      <c r="EK343" s="476">
        <f t="shared" si="332"/>
        <v>0</v>
      </c>
      <c r="EL343" s="476">
        <f t="shared" si="332"/>
        <v>0</v>
      </c>
      <c r="EM343" s="476">
        <f t="shared" si="332"/>
        <v>0</v>
      </c>
      <c r="EN343" s="476">
        <f t="shared" si="332"/>
        <v>0</v>
      </c>
      <c r="EO343" s="476">
        <f t="shared" si="332"/>
        <v>0</v>
      </c>
      <c r="EP343" s="476">
        <f t="shared" si="332"/>
        <v>0</v>
      </c>
      <c r="EQ343" s="476">
        <f t="shared" si="332"/>
        <v>0</v>
      </c>
      <c r="ER343" s="476">
        <f t="shared" si="332"/>
        <v>0</v>
      </c>
      <c r="ES343" s="476">
        <f t="shared" si="332"/>
        <v>0</v>
      </c>
      <c r="ET343" s="476">
        <f t="shared" si="332"/>
        <v>0</v>
      </c>
      <c r="EU343" s="476">
        <f t="shared" si="332"/>
        <v>0</v>
      </c>
      <c r="EV343" s="476">
        <f t="shared" si="332"/>
        <v>0</v>
      </c>
      <c r="EW343" s="476">
        <f t="shared" si="332"/>
        <v>0</v>
      </c>
      <c r="EX343" s="476">
        <f t="shared" si="332"/>
        <v>0</v>
      </c>
      <c r="EY343" s="476">
        <f t="shared" si="332"/>
        <v>0</v>
      </c>
      <c r="EZ343" s="476">
        <f t="shared" si="332"/>
        <v>0</v>
      </c>
      <c r="FA343" s="476">
        <f t="shared" si="332"/>
        <v>0</v>
      </c>
      <c r="FB343" s="476">
        <f t="shared" si="332"/>
        <v>0</v>
      </c>
      <c r="FC343" s="476">
        <f t="shared" si="332"/>
        <v>0</v>
      </c>
      <c r="FD343" s="476">
        <f t="shared" si="332"/>
        <v>0</v>
      </c>
      <c r="FE343" s="476">
        <f t="shared" si="332"/>
        <v>0</v>
      </c>
      <c r="FF343" s="476">
        <f t="shared" si="332"/>
        <v>0</v>
      </c>
      <c r="FG343" s="476">
        <f t="shared" si="332"/>
        <v>0</v>
      </c>
      <c r="FH343" s="476">
        <f t="shared" si="332"/>
        <v>0</v>
      </c>
      <c r="FI343" s="476">
        <f t="shared" si="332"/>
        <v>0</v>
      </c>
      <c r="FJ343" s="476">
        <f t="shared" si="332"/>
        <v>0</v>
      </c>
      <c r="FK343" s="476">
        <f t="shared" si="332"/>
        <v>0</v>
      </c>
      <c r="FL343" s="476">
        <f t="shared" si="332"/>
        <v>0</v>
      </c>
      <c r="FM343" s="476">
        <f t="shared" si="332"/>
        <v>0</v>
      </c>
      <c r="FN343" s="476">
        <f t="shared" si="332"/>
        <v>0</v>
      </c>
      <c r="FO343" s="476">
        <f t="shared" si="332"/>
        <v>0</v>
      </c>
      <c r="FP343" s="476">
        <f t="shared" si="332"/>
        <v>0</v>
      </c>
      <c r="FQ343" s="476">
        <f t="shared" si="332"/>
        <v>0</v>
      </c>
      <c r="FR343" s="476">
        <f t="shared" si="332"/>
        <v>0</v>
      </c>
      <c r="FS343" s="476">
        <f t="shared" si="332"/>
        <v>0</v>
      </c>
      <c r="FT343" s="476">
        <f t="shared" si="332"/>
        <v>0</v>
      </c>
      <c r="FU343" s="476">
        <f t="shared" si="332"/>
        <v>0</v>
      </c>
      <c r="FV343" s="476">
        <f t="shared" si="332"/>
        <v>0</v>
      </c>
      <c r="FW343" s="476">
        <f t="shared" si="332"/>
        <v>0</v>
      </c>
      <c r="FX343" s="476">
        <f t="shared" si="332"/>
        <v>0</v>
      </c>
      <c r="FY343" s="476">
        <f t="shared" si="332"/>
        <v>0</v>
      </c>
      <c r="FZ343" s="476">
        <f t="shared" si="332"/>
        <v>0</v>
      </c>
      <c r="GA343" s="476">
        <f t="shared" si="332"/>
        <v>0</v>
      </c>
      <c r="GB343" s="476">
        <f t="shared" si="332"/>
        <v>0</v>
      </c>
    </row>
    <row r="344" spans="3:184" x14ac:dyDescent="0.35">
      <c r="C344" s="472">
        <f>'QUALIFIED ENGINES'!D83</f>
        <v>91510</v>
      </c>
      <c r="D344" s="476">
        <f t="shared" si="314"/>
        <v>0</v>
      </c>
      <c r="E344" s="476">
        <f t="shared" si="334"/>
        <v>0</v>
      </c>
      <c r="F344" s="476">
        <f t="shared" si="334"/>
        <v>0</v>
      </c>
      <c r="G344" s="476">
        <f t="shared" si="334"/>
        <v>0</v>
      </c>
      <c r="H344" s="476">
        <f t="shared" si="334"/>
        <v>0</v>
      </c>
      <c r="I344" s="476">
        <f t="shared" si="334"/>
        <v>0</v>
      </c>
      <c r="J344" s="476">
        <f t="shared" si="334"/>
        <v>0</v>
      </c>
      <c r="K344" s="476">
        <f t="shared" si="334"/>
        <v>0</v>
      </c>
      <c r="L344" s="476">
        <f t="shared" si="334"/>
        <v>0</v>
      </c>
      <c r="M344" s="476">
        <f t="shared" si="334"/>
        <v>0</v>
      </c>
      <c r="N344" s="476">
        <f t="shared" si="334"/>
        <v>0</v>
      </c>
      <c r="O344" s="476">
        <f t="shared" si="334"/>
        <v>0</v>
      </c>
      <c r="P344" s="476">
        <f t="shared" si="334"/>
        <v>0</v>
      </c>
      <c r="Q344" s="476">
        <f t="shared" si="334"/>
        <v>0</v>
      </c>
      <c r="R344" s="476">
        <f t="shared" si="334"/>
        <v>0</v>
      </c>
      <c r="S344" s="476">
        <f t="shared" si="334"/>
        <v>0</v>
      </c>
      <c r="T344" s="476">
        <f t="shared" si="334"/>
        <v>0</v>
      </c>
      <c r="U344" s="476">
        <f t="shared" si="334"/>
        <v>0</v>
      </c>
      <c r="V344" s="476">
        <f t="shared" si="334"/>
        <v>0</v>
      </c>
      <c r="W344" s="476">
        <f t="shared" si="334"/>
        <v>0</v>
      </c>
      <c r="X344" s="476">
        <f t="shared" si="334"/>
        <v>0</v>
      </c>
      <c r="Y344" s="476">
        <f t="shared" si="334"/>
        <v>0</v>
      </c>
      <c r="Z344" s="476">
        <f t="shared" si="334"/>
        <v>0</v>
      </c>
      <c r="AA344" s="476">
        <f t="shared" si="334"/>
        <v>0</v>
      </c>
      <c r="AB344" s="476">
        <f t="shared" si="334"/>
        <v>0</v>
      </c>
      <c r="AC344" s="476">
        <f t="shared" si="334"/>
        <v>0</v>
      </c>
      <c r="AD344" s="476">
        <f t="shared" si="334"/>
        <v>0</v>
      </c>
      <c r="AE344" s="476">
        <f t="shared" si="334"/>
        <v>0</v>
      </c>
      <c r="AF344" s="476">
        <f t="shared" si="334"/>
        <v>0</v>
      </c>
      <c r="AG344" s="476">
        <f t="shared" si="334"/>
        <v>234.68</v>
      </c>
      <c r="AH344" s="476">
        <f t="shared" si="334"/>
        <v>293.36</v>
      </c>
      <c r="AI344" s="476">
        <f t="shared" si="334"/>
        <v>427.24</v>
      </c>
      <c r="AJ344" s="476">
        <f t="shared" si="334"/>
        <v>302.44</v>
      </c>
      <c r="AK344" s="476">
        <f t="shared" si="334"/>
        <v>424.18</v>
      </c>
      <c r="AL344" s="476">
        <f t="shared" si="334"/>
        <v>415.62</v>
      </c>
      <c r="AM344" s="476">
        <f t="shared" si="334"/>
        <v>428.88</v>
      </c>
      <c r="AN344" s="476">
        <f t="shared" si="334"/>
        <v>448.62</v>
      </c>
      <c r="AO344" s="476">
        <f t="shared" si="334"/>
        <v>398.78</v>
      </c>
      <c r="AP344" s="476">
        <f t="shared" si="334"/>
        <v>373.05</v>
      </c>
      <c r="AQ344" s="476">
        <f t="shared" si="334"/>
        <v>190.68</v>
      </c>
      <c r="AR344" s="476">
        <f t="shared" si="334"/>
        <v>0</v>
      </c>
      <c r="AS344" s="476">
        <f t="shared" si="334"/>
        <v>0</v>
      </c>
      <c r="AT344" s="476">
        <f t="shared" si="334"/>
        <v>0</v>
      </c>
      <c r="AU344" s="476">
        <f t="shared" si="334"/>
        <v>39.97</v>
      </c>
      <c r="AV344" s="476">
        <f t="shared" si="334"/>
        <v>141.47</v>
      </c>
      <c r="AW344" s="476">
        <f t="shared" si="334"/>
        <v>103.58</v>
      </c>
      <c r="AX344" s="476">
        <f t="shared" si="334"/>
        <v>124.05</v>
      </c>
      <c r="AY344" s="476">
        <f t="shared" si="334"/>
        <v>180.58</v>
      </c>
      <c r="AZ344" s="476">
        <f t="shared" si="334"/>
        <v>233.55</v>
      </c>
      <c r="BA344" s="476">
        <f t="shared" si="334"/>
        <v>196.09</v>
      </c>
      <c r="BB344" s="476">
        <f t="shared" si="334"/>
        <v>29.98</v>
      </c>
      <c r="BC344" s="476">
        <f t="shared" si="334"/>
        <v>153.30000000000001</v>
      </c>
      <c r="BD344" s="476">
        <f t="shared" si="334"/>
        <v>84.4</v>
      </c>
      <c r="BE344" s="476">
        <f t="shared" si="334"/>
        <v>155.97999999999999</v>
      </c>
      <c r="BF344" s="476">
        <f t="shared" si="334"/>
        <v>150.94</v>
      </c>
      <c r="BG344" s="476">
        <f t="shared" si="334"/>
        <v>246.83</v>
      </c>
      <c r="BH344" s="476">
        <f t="shared" si="334"/>
        <v>322.75</v>
      </c>
      <c r="BI344" s="476">
        <f t="shared" si="334"/>
        <v>252.57</v>
      </c>
      <c r="BJ344" s="476">
        <f t="shared" si="334"/>
        <v>271.60000000000002</v>
      </c>
      <c r="BK344" s="476">
        <f t="shared" si="334"/>
        <v>390.45</v>
      </c>
      <c r="BL344" s="476">
        <f t="shared" si="334"/>
        <v>339.75</v>
      </c>
      <c r="BM344" s="476">
        <f t="shared" si="334"/>
        <v>388.86</v>
      </c>
      <c r="BN344" s="476">
        <f t="shared" si="334"/>
        <v>326</v>
      </c>
      <c r="BO344" s="476">
        <f t="shared" si="334"/>
        <v>400.1</v>
      </c>
      <c r="BP344" s="476">
        <f t="shared" si="334"/>
        <v>329.62</v>
      </c>
      <c r="BQ344" s="476">
        <f t="shared" si="333"/>
        <v>357.55</v>
      </c>
      <c r="BR344" s="476">
        <f t="shared" si="333"/>
        <v>345.63</v>
      </c>
      <c r="BS344" s="476">
        <f t="shared" si="333"/>
        <v>416.39</v>
      </c>
      <c r="BT344" s="476">
        <f t="shared" si="333"/>
        <v>359.37</v>
      </c>
      <c r="BU344" s="476">
        <f t="shared" si="333"/>
        <v>218.45</v>
      </c>
      <c r="BV344" s="476">
        <f t="shared" si="333"/>
        <v>330.06</v>
      </c>
      <c r="BW344" s="476">
        <f t="shared" si="333"/>
        <v>408.99</v>
      </c>
      <c r="BX344" s="476">
        <f t="shared" si="333"/>
        <v>363.5</v>
      </c>
      <c r="BY344" s="476">
        <f t="shared" si="333"/>
        <v>416.05</v>
      </c>
      <c r="BZ344" s="476">
        <f t="shared" si="333"/>
        <v>78.760000000000005</v>
      </c>
      <c r="CA344" s="476">
        <f t="shared" si="333"/>
        <v>304.14</v>
      </c>
      <c r="CB344" s="476">
        <f t="shared" si="333"/>
        <v>359.86</v>
      </c>
      <c r="CC344" s="476">
        <f t="shared" si="333"/>
        <v>402</v>
      </c>
      <c r="CD344" s="476">
        <f t="shared" si="333"/>
        <v>421.52</v>
      </c>
      <c r="CE344" s="476">
        <f t="shared" si="333"/>
        <v>29.28</v>
      </c>
      <c r="CF344" s="476">
        <f t="shared" si="333"/>
        <v>0</v>
      </c>
      <c r="CG344" s="476">
        <f t="shared" si="333"/>
        <v>0</v>
      </c>
      <c r="CH344" s="476">
        <f t="shared" si="333"/>
        <v>0</v>
      </c>
      <c r="CI344" s="476">
        <f t="shared" si="333"/>
        <v>0</v>
      </c>
      <c r="CJ344" s="476">
        <f t="shared" si="333"/>
        <v>0</v>
      </c>
      <c r="CK344" s="476">
        <f t="shared" si="333"/>
        <v>0</v>
      </c>
      <c r="CL344" s="476">
        <f t="shared" si="333"/>
        <v>0</v>
      </c>
      <c r="CM344" s="476">
        <f t="shared" si="333"/>
        <v>0</v>
      </c>
      <c r="CN344" s="476">
        <f t="shared" si="333"/>
        <v>0</v>
      </c>
      <c r="CO344" s="476">
        <f t="shared" si="333"/>
        <v>0</v>
      </c>
      <c r="CP344" s="476">
        <f t="shared" si="333"/>
        <v>0</v>
      </c>
      <c r="CQ344" s="476">
        <f t="shared" si="333"/>
        <v>0</v>
      </c>
      <c r="CR344" s="476">
        <f t="shared" si="333"/>
        <v>0</v>
      </c>
      <c r="CS344" s="476">
        <f t="shared" si="333"/>
        <v>0</v>
      </c>
      <c r="CT344" s="476">
        <f t="shared" si="333"/>
        <v>0</v>
      </c>
      <c r="CU344" s="476">
        <f t="shared" si="333"/>
        <v>0</v>
      </c>
      <c r="CV344" s="476">
        <f t="shared" si="333"/>
        <v>0</v>
      </c>
      <c r="CW344" s="476">
        <f t="shared" si="333"/>
        <v>0</v>
      </c>
      <c r="CX344" s="476">
        <f t="shared" si="333"/>
        <v>0</v>
      </c>
      <c r="CY344" s="476">
        <f t="shared" si="333"/>
        <v>0</v>
      </c>
      <c r="CZ344" s="476">
        <f t="shared" si="333"/>
        <v>0</v>
      </c>
      <c r="DA344" s="476">
        <f t="shared" si="333"/>
        <v>0</v>
      </c>
      <c r="DB344" s="476">
        <f t="shared" si="333"/>
        <v>0</v>
      </c>
      <c r="DC344" s="476">
        <f t="shared" si="333"/>
        <v>0</v>
      </c>
      <c r="DD344" s="476">
        <f t="shared" si="333"/>
        <v>0</v>
      </c>
      <c r="DE344" s="476">
        <f t="shared" si="333"/>
        <v>0</v>
      </c>
      <c r="DF344" s="476">
        <f t="shared" si="333"/>
        <v>0</v>
      </c>
      <c r="DG344" s="476">
        <f t="shared" si="333"/>
        <v>0</v>
      </c>
      <c r="DH344" s="476">
        <f t="shared" si="333"/>
        <v>0</v>
      </c>
      <c r="DI344" s="476">
        <f t="shared" si="333"/>
        <v>0</v>
      </c>
      <c r="DJ344" s="476">
        <f t="shared" si="333"/>
        <v>0</v>
      </c>
      <c r="DK344" s="476">
        <f t="shared" si="333"/>
        <v>0</v>
      </c>
      <c r="DL344" s="476">
        <f t="shared" si="333"/>
        <v>0</v>
      </c>
      <c r="DM344" s="476">
        <f t="shared" si="333"/>
        <v>0</v>
      </c>
      <c r="DN344" s="476">
        <f t="shared" si="333"/>
        <v>0</v>
      </c>
      <c r="DO344" s="476">
        <f t="shared" si="333"/>
        <v>0</v>
      </c>
      <c r="DP344" s="476">
        <f t="shared" si="333"/>
        <v>0</v>
      </c>
      <c r="DQ344" s="476">
        <f t="shared" si="333"/>
        <v>0</v>
      </c>
      <c r="DR344" s="476">
        <f t="shared" si="333"/>
        <v>0</v>
      </c>
      <c r="DS344" s="476">
        <f t="shared" si="333"/>
        <v>0</v>
      </c>
      <c r="DT344" s="476">
        <f t="shared" si="333"/>
        <v>0</v>
      </c>
      <c r="DU344" s="476">
        <f t="shared" si="333"/>
        <v>0</v>
      </c>
      <c r="DV344" s="476">
        <f t="shared" si="333"/>
        <v>0</v>
      </c>
      <c r="DW344" s="476">
        <f t="shared" si="333"/>
        <v>0</v>
      </c>
      <c r="DX344" s="476">
        <f t="shared" si="333"/>
        <v>0</v>
      </c>
      <c r="DY344" s="476">
        <f t="shared" si="333"/>
        <v>0</v>
      </c>
      <c r="DZ344" s="476">
        <f t="shared" si="333"/>
        <v>0</v>
      </c>
      <c r="EA344" s="476">
        <f t="shared" si="333"/>
        <v>0</v>
      </c>
      <c r="EB344" s="476">
        <f t="shared" si="329"/>
        <v>0</v>
      </c>
      <c r="EC344" s="476">
        <f t="shared" si="329"/>
        <v>0</v>
      </c>
      <c r="ED344" s="476">
        <f t="shared" si="329"/>
        <v>0</v>
      </c>
      <c r="EE344" s="476">
        <f t="shared" si="332"/>
        <v>0</v>
      </c>
      <c r="EF344" s="476">
        <f t="shared" si="332"/>
        <v>0</v>
      </c>
      <c r="EG344" s="476">
        <f t="shared" si="332"/>
        <v>0</v>
      </c>
      <c r="EH344" s="476">
        <f t="shared" si="332"/>
        <v>0</v>
      </c>
      <c r="EI344" s="476">
        <f t="shared" si="332"/>
        <v>0</v>
      </c>
      <c r="EJ344" s="476">
        <f t="shared" ref="EJ344:GB344" si="335">EJ82-EJ213</f>
        <v>0</v>
      </c>
      <c r="EK344" s="476">
        <f t="shared" si="335"/>
        <v>0</v>
      </c>
      <c r="EL344" s="476">
        <f t="shared" si="335"/>
        <v>0</v>
      </c>
      <c r="EM344" s="476">
        <f t="shared" si="335"/>
        <v>0</v>
      </c>
      <c r="EN344" s="476">
        <f t="shared" si="335"/>
        <v>0</v>
      </c>
      <c r="EO344" s="476">
        <f t="shared" si="335"/>
        <v>0</v>
      </c>
      <c r="EP344" s="476">
        <f t="shared" si="335"/>
        <v>0</v>
      </c>
      <c r="EQ344" s="476">
        <f t="shared" si="335"/>
        <v>0</v>
      </c>
      <c r="ER344" s="476">
        <f t="shared" si="335"/>
        <v>0</v>
      </c>
      <c r="ES344" s="476">
        <f t="shared" si="335"/>
        <v>0</v>
      </c>
      <c r="ET344" s="476">
        <f t="shared" si="335"/>
        <v>0</v>
      </c>
      <c r="EU344" s="476">
        <f t="shared" si="335"/>
        <v>0</v>
      </c>
      <c r="EV344" s="476">
        <f t="shared" si="335"/>
        <v>0</v>
      </c>
      <c r="EW344" s="476">
        <f t="shared" si="335"/>
        <v>0</v>
      </c>
      <c r="EX344" s="476">
        <f t="shared" si="335"/>
        <v>0</v>
      </c>
      <c r="EY344" s="476">
        <f t="shared" si="335"/>
        <v>0</v>
      </c>
      <c r="EZ344" s="476">
        <f t="shared" si="335"/>
        <v>0</v>
      </c>
      <c r="FA344" s="476">
        <f t="shared" si="335"/>
        <v>0</v>
      </c>
      <c r="FB344" s="476">
        <f t="shared" si="335"/>
        <v>0</v>
      </c>
      <c r="FC344" s="476">
        <f t="shared" si="335"/>
        <v>0</v>
      </c>
      <c r="FD344" s="476">
        <f t="shared" si="335"/>
        <v>0</v>
      </c>
      <c r="FE344" s="476">
        <f t="shared" si="335"/>
        <v>0</v>
      </c>
      <c r="FF344" s="476">
        <f t="shared" si="335"/>
        <v>0</v>
      </c>
      <c r="FG344" s="476">
        <f t="shared" si="335"/>
        <v>0</v>
      </c>
      <c r="FH344" s="476">
        <f t="shared" si="335"/>
        <v>0</v>
      </c>
      <c r="FI344" s="476">
        <f t="shared" si="335"/>
        <v>0</v>
      </c>
      <c r="FJ344" s="476">
        <f t="shared" si="335"/>
        <v>0</v>
      </c>
      <c r="FK344" s="476">
        <f t="shared" si="335"/>
        <v>0</v>
      </c>
      <c r="FL344" s="476">
        <f t="shared" si="335"/>
        <v>0</v>
      </c>
      <c r="FM344" s="476">
        <f t="shared" si="335"/>
        <v>0</v>
      </c>
      <c r="FN344" s="476">
        <f t="shared" si="335"/>
        <v>0</v>
      </c>
      <c r="FO344" s="476">
        <f t="shared" si="335"/>
        <v>0</v>
      </c>
      <c r="FP344" s="476">
        <f t="shared" si="335"/>
        <v>0</v>
      </c>
      <c r="FQ344" s="476">
        <f t="shared" si="335"/>
        <v>0</v>
      </c>
      <c r="FR344" s="476">
        <f t="shared" si="335"/>
        <v>0</v>
      </c>
      <c r="FS344" s="476">
        <f t="shared" si="335"/>
        <v>0</v>
      </c>
      <c r="FT344" s="476">
        <f t="shared" si="335"/>
        <v>0</v>
      </c>
      <c r="FU344" s="476">
        <f t="shared" si="335"/>
        <v>0</v>
      </c>
      <c r="FV344" s="476">
        <f t="shared" si="335"/>
        <v>0</v>
      </c>
      <c r="FW344" s="476">
        <f t="shared" si="335"/>
        <v>0</v>
      </c>
      <c r="FX344" s="476">
        <f t="shared" si="335"/>
        <v>0</v>
      </c>
      <c r="FY344" s="476">
        <f t="shared" si="335"/>
        <v>0</v>
      </c>
      <c r="FZ344" s="476">
        <f t="shared" si="335"/>
        <v>0</v>
      </c>
      <c r="GA344" s="476">
        <f t="shared" si="335"/>
        <v>0</v>
      </c>
      <c r="GB344" s="476">
        <f t="shared" si="335"/>
        <v>0</v>
      </c>
    </row>
    <row r="345" spans="3:184" x14ac:dyDescent="0.35">
      <c r="C345" s="472">
        <f>'QUALIFIED ENGINES'!D84</f>
        <v>91516</v>
      </c>
      <c r="D345" s="476">
        <f t="shared" si="314"/>
        <v>0</v>
      </c>
      <c r="E345" s="476">
        <f t="shared" si="334"/>
        <v>0</v>
      </c>
      <c r="F345" s="476">
        <f t="shared" si="334"/>
        <v>0</v>
      </c>
      <c r="G345" s="476">
        <f t="shared" si="334"/>
        <v>0</v>
      </c>
      <c r="H345" s="476">
        <f t="shared" si="334"/>
        <v>0</v>
      </c>
      <c r="I345" s="476">
        <f t="shared" si="334"/>
        <v>0</v>
      </c>
      <c r="J345" s="476">
        <f t="shared" si="334"/>
        <v>0</v>
      </c>
      <c r="K345" s="476">
        <f t="shared" si="334"/>
        <v>0</v>
      </c>
      <c r="L345" s="476">
        <f t="shared" si="334"/>
        <v>0</v>
      </c>
      <c r="M345" s="476">
        <f t="shared" si="334"/>
        <v>0</v>
      </c>
      <c r="N345" s="476">
        <f t="shared" si="334"/>
        <v>0</v>
      </c>
      <c r="O345" s="476">
        <f t="shared" si="334"/>
        <v>0</v>
      </c>
      <c r="P345" s="476">
        <f t="shared" si="334"/>
        <v>0</v>
      </c>
      <c r="Q345" s="476">
        <f t="shared" si="334"/>
        <v>0</v>
      </c>
      <c r="R345" s="476">
        <f t="shared" si="334"/>
        <v>0</v>
      </c>
      <c r="S345" s="476">
        <f t="shared" si="334"/>
        <v>0</v>
      </c>
      <c r="T345" s="476">
        <f t="shared" si="334"/>
        <v>0</v>
      </c>
      <c r="U345" s="476">
        <f t="shared" si="334"/>
        <v>0</v>
      </c>
      <c r="V345" s="476">
        <f t="shared" si="334"/>
        <v>0</v>
      </c>
      <c r="W345" s="476">
        <f t="shared" si="334"/>
        <v>0</v>
      </c>
      <c r="X345" s="476">
        <f t="shared" si="334"/>
        <v>0</v>
      </c>
      <c r="Y345" s="476">
        <f t="shared" si="334"/>
        <v>0</v>
      </c>
      <c r="Z345" s="476">
        <f t="shared" si="334"/>
        <v>0</v>
      </c>
      <c r="AA345" s="476">
        <f t="shared" si="334"/>
        <v>0</v>
      </c>
      <c r="AB345" s="476">
        <f t="shared" si="334"/>
        <v>0</v>
      </c>
      <c r="AC345" s="476">
        <f t="shared" si="334"/>
        <v>0</v>
      </c>
      <c r="AD345" s="476">
        <f t="shared" si="334"/>
        <v>0</v>
      </c>
      <c r="AE345" s="476">
        <f t="shared" si="334"/>
        <v>0</v>
      </c>
      <c r="AF345" s="476">
        <f t="shared" si="334"/>
        <v>0</v>
      </c>
      <c r="AG345" s="476">
        <f t="shared" si="334"/>
        <v>234.68</v>
      </c>
      <c r="AH345" s="476">
        <f t="shared" si="334"/>
        <v>293.36</v>
      </c>
      <c r="AI345" s="476">
        <f t="shared" si="334"/>
        <v>427.24</v>
      </c>
      <c r="AJ345" s="476">
        <f t="shared" si="334"/>
        <v>302.44</v>
      </c>
      <c r="AK345" s="476">
        <f t="shared" si="334"/>
        <v>424.18</v>
      </c>
      <c r="AL345" s="476">
        <f t="shared" si="334"/>
        <v>415.62</v>
      </c>
      <c r="AM345" s="476">
        <f t="shared" si="334"/>
        <v>428.88</v>
      </c>
      <c r="AN345" s="476">
        <f t="shared" si="334"/>
        <v>448.62</v>
      </c>
      <c r="AO345" s="476">
        <f t="shared" si="334"/>
        <v>398.78</v>
      </c>
      <c r="AP345" s="476">
        <f t="shared" si="334"/>
        <v>373.05</v>
      </c>
      <c r="AQ345" s="476">
        <f t="shared" si="334"/>
        <v>190.68</v>
      </c>
      <c r="AR345" s="476">
        <f t="shared" si="334"/>
        <v>0</v>
      </c>
      <c r="AS345" s="476">
        <f t="shared" si="334"/>
        <v>0</v>
      </c>
      <c r="AT345" s="476">
        <f t="shared" si="334"/>
        <v>0</v>
      </c>
      <c r="AU345" s="476">
        <f t="shared" si="334"/>
        <v>39.97</v>
      </c>
      <c r="AV345" s="476">
        <f t="shared" si="334"/>
        <v>141.47</v>
      </c>
      <c r="AW345" s="476">
        <f t="shared" si="334"/>
        <v>103.58</v>
      </c>
      <c r="AX345" s="476">
        <f t="shared" si="334"/>
        <v>124.05</v>
      </c>
      <c r="AY345" s="476">
        <f t="shared" si="334"/>
        <v>180.58</v>
      </c>
      <c r="AZ345" s="476">
        <f t="shared" si="334"/>
        <v>233.55</v>
      </c>
      <c r="BA345" s="476">
        <f t="shared" si="334"/>
        <v>196.09</v>
      </c>
      <c r="BB345" s="476">
        <f t="shared" si="334"/>
        <v>29.98</v>
      </c>
      <c r="BC345" s="476">
        <f t="shared" si="334"/>
        <v>153.30000000000001</v>
      </c>
      <c r="BD345" s="476">
        <f t="shared" si="334"/>
        <v>84.4</v>
      </c>
      <c r="BE345" s="476">
        <f t="shared" si="334"/>
        <v>155.97999999999999</v>
      </c>
      <c r="BF345" s="476">
        <f t="shared" si="334"/>
        <v>150.94</v>
      </c>
      <c r="BG345" s="476">
        <f t="shared" si="334"/>
        <v>246.83</v>
      </c>
      <c r="BH345" s="476">
        <f t="shared" si="334"/>
        <v>322.75</v>
      </c>
      <c r="BI345" s="476">
        <f t="shared" si="334"/>
        <v>252.57</v>
      </c>
      <c r="BJ345" s="476">
        <f t="shared" si="334"/>
        <v>271.60000000000002</v>
      </c>
      <c r="BK345" s="476">
        <f t="shared" si="334"/>
        <v>390.45</v>
      </c>
      <c r="BL345" s="476">
        <f t="shared" si="334"/>
        <v>339.75</v>
      </c>
      <c r="BM345" s="476">
        <f t="shared" si="334"/>
        <v>388.86</v>
      </c>
      <c r="BN345" s="476">
        <f t="shared" si="334"/>
        <v>326</v>
      </c>
      <c r="BO345" s="476">
        <f t="shared" si="334"/>
        <v>400.1</v>
      </c>
      <c r="BP345" s="476">
        <f t="shared" ref="BP345:EA348" si="336">BP83-BP214</f>
        <v>329.62</v>
      </c>
      <c r="BQ345" s="476">
        <f t="shared" si="336"/>
        <v>357.55</v>
      </c>
      <c r="BR345" s="476">
        <f t="shared" si="336"/>
        <v>345.63</v>
      </c>
      <c r="BS345" s="476">
        <f t="shared" si="336"/>
        <v>416.39</v>
      </c>
      <c r="BT345" s="476">
        <f t="shared" si="336"/>
        <v>359.37</v>
      </c>
      <c r="BU345" s="476">
        <f t="shared" si="336"/>
        <v>218.45</v>
      </c>
      <c r="BV345" s="476">
        <f t="shared" si="336"/>
        <v>330.06</v>
      </c>
      <c r="BW345" s="476">
        <f t="shared" si="336"/>
        <v>408.99</v>
      </c>
      <c r="BX345" s="476">
        <f t="shared" si="336"/>
        <v>302.42</v>
      </c>
      <c r="BY345" s="476">
        <f t="shared" si="336"/>
        <v>0</v>
      </c>
      <c r="BZ345" s="476">
        <f t="shared" si="336"/>
        <v>0</v>
      </c>
      <c r="CA345" s="476">
        <f t="shared" si="336"/>
        <v>0</v>
      </c>
      <c r="CB345" s="476">
        <f t="shared" si="336"/>
        <v>0</v>
      </c>
      <c r="CC345" s="476">
        <f t="shared" si="336"/>
        <v>0</v>
      </c>
      <c r="CD345" s="476">
        <f t="shared" si="336"/>
        <v>0</v>
      </c>
      <c r="CE345" s="476">
        <f t="shared" si="336"/>
        <v>0</v>
      </c>
      <c r="CF345" s="476">
        <f t="shared" si="336"/>
        <v>0</v>
      </c>
      <c r="CG345" s="476">
        <f t="shared" si="336"/>
        <v>0</v>
      </c>
      <c r="CH345" s="476">
        <f t="shared" si="336"/>
        <v>0</v>
      </c>
      <c r="CI345" s="476">
        <f t="shared" si="336"/>
        <v>0</v>
      </c>
      <c r="CJ345" s="476">
        <f t="shared" si="336"/>
        <v>0</v>
      </c>
      <c r="CK345" s="476">
        <f t="shared" si="336"/>
        <v>0</v>
      </c>
      <c r="CL345" s="476">
        <f t="shared" si="336"/>
        <v>0</v>
      </c>
      <c r="CM345" s="476">
        <f t="shared" si="336"/>
        <v>0</v>
      </c>
      <c r="CN345" s="476">
        <f t="shared" si="336"/>
        <v>0</v>
      </c>
      <c r="CO345" s="476">
        <f t="shared" si="336"/>
        <v>0</v>
      </c>
      <c r="CP345" s="476">
        <f t="shared" si="336"/>
        <v>0</v>
      </c>
      <c r="CQ345" s="476">
        <f t="shared" si="336"/>
        <v>0</v>
      </c>
      <c r="CR345" s="476">
        <f t="shared" si="336"/>
        <v>0</v>
      </c>
      <c r="CS345" s="476">
        <f t="shared" si="336"/>
        <v>0</v>
      </c>
      <c r="CT345" s="476">
        <f t="shared" si="336"/>
        <v>0</v>
      </c>
      <c r="CU345" s="476">
        <f t="shared" si="336"/>
        <v>0</v>
      </c>
      <c r="CV345" s="476">
        <f t="shared" si="336"/>
        <v>0</v>
      </c>
      <c r="CW345" s="476">
        <f t="shared" si="336"/>
        <v>0</v>
      </c>
      <c r="CX345" s="476">
        <f t="shared" si="336"/>
        <v>0</v>
      </c>
      <c r="CY345" s="476">
        <f t="shared" si="336"/>
        <v>0</v>
      </c>
      <c r="CZ345" s="476">
        <f t="shared" si="336"/>
        <v>0</v>
      </c>
      <c r="DA345" s="476">
        <f t="shared" si="336"/>
        <v>0</v>
      </c>
      <c r="DB345" s="476">
        <f t="shared" si="336"/>
        <v>0</v>
      </c>
      <c r="DC345" s="476">
        <f t="shared" si="336"/>
        <v>0</v>
      </c>
      <c r="DD345" s="476">
        <f t="shared" si="336"/>
        <v>0</v>
      </c>
      <c r="DE345" s="476">
        <f t="shared" si="336"/>
        <v>0</v>
      </c>
      <c r="DF345" s="476">
        <f t="shared" si="336"/>
        <v>0</v>
      </c>
      <c r="DG345" s="476">
        <f t="shared" si="336"/>
        <v>0</v>
      </c>
      <c r="DH345" s="476">
        <f t="shared" si="336"/>
        <v>0</v>
      </c>
      <c r="DI345" s="476">
        <f t="shared" si="336"/>
        <v>0</v>
      </c>
      <c r="DJ345" s="476">
        <f t="shared" si="336"/>
        <v>0</v>
      </c>
      <c r="DK345" s="476">
        <f t="shared" si="336"/>
        <v>0</v>
      </c>
      <c r="DL345" s="476">
        <f t="shared" si="336"/>
        <v>0</v>
      </c>
      <c r="DM345" s="476">
        <f t="shared" si="336"/>
        <v>0</v>
      </c>
      <c r="DN345" s="476">
        <f t="shared" si="336"/>
        <v>0</v>
      </c>
      <c r="DO345" s="476">
        <f t="shared" si="336"/>
        <v>0</v>
      </c>
      <c r="DP345" s="476">
        <f t="shared" si="336"/>
        <v>0</v>
      </c>
      <c r="DQ345" s="476">
        <f t="shared" si="336"/>
        <v>0</v>
      </c>
      <c r="DR345" s="476">
        <f t="shared" si="336"/>
        <v>0</v>
      </c>
      <c r="DS345" s="476">
        <f t="shared" si="336"/>
        <v>0</v>
      </c>
      <c r="DT345" s="476">
        <f t="shared" si="336"/>
        <v>0</v>
      </c>
      <c r="DU345" s="476">
        <f t="shared" si="336"/>
        <v>0</v>
      </c>
      <c r="DV345" s="476">
        <f t="shared" si="336"/>
        <v>0</v>
      </c>
      <c r="DW345" s="476">
        <f t="shared" si="336"/>
        <v>0</v>
      </c>
      <c r="DX345" s="476">
        <f t="shared" si="336"/>
        <v>0</v>
      </c>
      <c r="DY345" s="476">
        <f t="shared" si="336"/>
        <v>0</v>
      </c>
      <c r="DZ345" s="476">
        <f t="shared" si="336"/>
        <v>0</v>
      </c>
      <c r="EA345" s="476">
        <f t="shared" si="336"/>
        <v>0</v>
      </c>
      <c r="EB345" s="476">
        <f t="shared" si="329"/>
        <v>0</v>
      </c>
      <c r="EC345" s="476">
        <f t="shared" si="329"/>
        <v>0</v>
      </c>
      <c r="ED345" s="476">
        <f t="shared" si="329"/>
        <v>0</v>
      </c>
      <c r="EE345" s="476">
        <f t="shared" ref="EE345:GB348" si="337">EE83-EE214</f>
        <v>0</v>
      </c>
      <c r="EF345" s="476">
        <f t="shared" si="337"/>
        <v>0</v>
      </c>
      <c r="EG345" s="476">
        <f t="shared" si="337"/>
        <v>0</v>
      </c>
      <c r="EH345" s="476">
        <f t="shared" si="337"/>
        <v>0</v>
      </c>
      <c r="EI345" s="476">
        <f t="shared" si="337"/>
        <v>0</v>
      </c>
      <c r="EJ345" s="476">
        <f t="shared" si="337"/>
        <v>0</v>
      </c>
      <c r="EK345" s="476">
        <f t="shared" si="337"/>
        <v>0</v>
      </c>
      <c r="EL345" s="476">
        <f t="shared" si="337"/>
        <v>0</v>
      </c>
      <c r="EM345" s="476">
        <f t="shared" si="337"/>
        <v>0</v>
      </c>
      <c r="EN345" s="476">
        <f t="shared" si="337"/>
        <v>0</v>
      </c>
      <c r="EO345" s="476">
        <f t="shared" si="337"/>
        <v>0</v>
      </c>
      <c r="EP345" s="476">
        <f t="shared" si="337"/>
        <v>0</v>
      </c>
      <c r="EQ345" s="476">
        <f t="shared" si="337"/>
        <v>0</v>
      </c>
      <c r="ER345" s="476">
        <f t="shared" si="337"/>
        <v>0</v>
      </c>
      <c r="ES345" s="476">
        <f t="shared" si="337"/>
        <v>0</v>
      </c>
      <c r="ET345" s="476">
        <f t="shared" si="337"/>
        <v>0</v>
      </c>
      <c r="EU345" s="476">
        <f t="shared" si="337"/>
        <v>0</v>
      </c>
      <c r="EV345" s="476">
        <f t="shared" si="337"/>
        <v>0</v>
      </c>
      <c r="EW345" s="476">
        <f t="shared" si="337"/>
        <v>0</v>
      </c>
      <c r="EX345" s="476">
        <f t="shared" si="337"/>
        <v>0</v>
      </c>
      <c r="EY345" s="476">
        <f t="shared" si="337"/>
        <v>0</v>
      </c>
      <c r="EZ345" s="476">
        <f t="shared" si="337"/>
        <v>0</v>
      </c>
      <c r="FA345" s="476">
        <f t="shared" si="337"/>
        <v>0</v>
      </c>
      <c r="FB345" s="476">
        <f t="shared" si="337"/>
        <v>0</v>
      </c>
      <c r="FC345" s="476">
        <f t="shared" si="337"/>
        <v>0</v>
      </c>
      <c r="FD345" s="476">
        <f t="shared" si="337"/>
        <v>0</v>
      </c>
      <c r="FE345" s="476">
        <f t="shared" si="337"/>
        <v>0</v>
      </c>
      <c r="FF345" s="476">
        <f t="shared" si="337"/>
        <v>0</v>
      </c>
      <c r="FG345" s="476">
        <f t="shared" si="337"/>
        <v>0</v>
      </c>
      <c r="FH345" s="476">
        <f t="shared" si="337"/>
        <v>0</v>
      </c>
      <c r="FI345" s="476">
        <f t="shared" si="337"/>
        <v>0</v>
      </c>
      <c r="FJ345" s="476">
        <f t="shared" si="337"/>
        <v>0</v>
      </c>
      <c r="FK345" s="476">
        <f t="shared" si="337"/>
        <v>0</v>
      </c>
      <c r="FL345" s="476">
        <f t="shared" si="337"/>
        <v>0</v>
      </c>
      <c r="FM345" s="476">
        <f t="shared" si="337"/>
        <v>0</v>
      </c>
      <c r="FN345" s="476">
        <f t="shared" si="337"/>
        <v>0</v>
      </c>
      <c r="FO345" s="476">
        <f t="shared" si="337"/>
        <v>0</v>
      </c>
      <c r="FP345" s="476">
        <f t="shared" si="337"/>
        <v>0</v>
      </c>
      <c r="FQ345" s="476">
        <f t="shared" si="337"/>
        <v>0</v>
      </c>
      <c r="FR345" s="476">
        <f t="shared" si="337"/>
        <v>0</v>
      </c>
      <c r="FS345" s="476">
        <f t="shared" si="337"/>
        <v>0</v>
      </c>
      <c r="FT345" s="476">
        <f t="shared" si="337"/>
        <v>0</v>
      </c>
      <c r="FU345" s="476">
        <f t="shared" si="337"/>
        <v>0</v>
      </c>
      <c r="FV345" s="476">
        <f t="shared" si="337"/>
        <v>0</v>
      </c>
      <c r="FW345" s="476">
        <f t="shared" si="337"/>
        <v>0</v>
      </c>
      <c r="FX345" s="476">
        <f t="shared" si="337"/>
        <v>0</v>
      </c>
      <c r="FY345" s="476">
        <f t="shared" si="337"/>
        <v>0</v>
      </c>
      <c r="FZ345" s="476">
        <f t="shared" si="337"/>
        <v>0</v>
      </c>
      <c r="GA345" s="476">
        <f t="shared" si="337"/>
        <v>0</v>
      </c>
      <c r="GB345" s="476">
        <f t="shared" si="337"/>
        <v>0</v>
      </c>
    </row>
    <row r="346" spans="3:184" x14ac:dyDescent="0.35">
      <c r="C346" s="472">
        <f>'QUALIFIED ENGINES'!D85</f>
        <v>91520</v>
      </c>
      <c r="D346" s="476">
        <f t="shared" si="314"/>
        <v>0</v>
      </c>
      <c r="E346" s="476">
        <f t="shared" ref="E346:BP349" si="338">E84-E215</f>
        <v>0</v>
      </c>
      <c r="F346" s="476">
        <f t="shared" si="338"/>
        <v>0</v>
      </c>
      <c r="G346" s="476">
        <f t="shared" si="338"/>
        <v>0</v>
      </c>
      <c r="H346" s="476">
        <f t="shared" si="338"/>
        <v>0</v>
      </c>
      <c r="I346" s="476">
        <f t="shared" si="338"/>
        <v>0</v>
      </c>
      <c r="J346" s="476">
        <f t="shared" si="338"/>
        <v>0</v>
      </c>
      <c r="K346" s="476">
        <f t="shared" si="338"/>
        <v>0</v>
      </c>
      <c r="L346" s="476">
        <f t="shared" si="338"/>
        <v>0</v>
      </c>
      <c r="M346" s="476">
        <f t="shared" si="338"/>
        <v>0</v>
      </c>
      <c r="N346" s="476">
        <f t="shared" si="338"/>
        <v>0</v>
      </c>
      <c r="O346" s="476">
        <f t="shared" si="338"/>
        <v>0</v>
      </c>
      <c r="P346" s="476">
        <f t="shared" si="338"/>
        <v>0</v>
      </c>
      <c r="Q346" s="476">
        <f t="shared" si="338"/>
        <v>0</v>
      </c>
      <c r="R346" s="476">
        <f t="shared" si="338"/>
        <v>0</v>
      </c>
      <c r="S346" s="476">
        <f t="shared" si="338"/>
        <v>0</v>
      </c>
      <c r="T346" s="476">
        <f t="shared" si="338"/>
        <v>0</v>
      </c>
      <c r="U346" s="476">
        <f t="shared" si="338"/>
        <v>0</v>
      </c>
      <c r="V346" s="476">
        <f t="shared" si="338"/>
        <v>0</v>
      </c>
      <c r="W346" s="476">
        <f t="shared" si="338"/>
        <v>0</v>
      </c>
      <c r="X346" s="476">
        <f t="shared" si="338"/>
        <v>0</v>
      </c>
      <c r="Y346" s="476">
        <f t="shared" si="338"/>
        <v>0</v>
      </c>
      <c r="Z346" s="476">
        <f t="shared" si="338"/>
        <v>0</v>
      </c>
      <c r="AA346" s="476">
        <f t="shared" si="338"/>
        <v>0</v>
      </c>
      <c r="AB346" s="476">
        <f t="shared" si="338"/>
        <v>0</v>
      </c>
      <c r="AC346" s="476">
        <f t="shared" si="338"/>
        <v>0</v>
      </c>
      <c r="AD346" s="476">
        <f t="shared" si="338"/>
        <v>0</v>
      </c>
      <c r="AE346" s="476">
        <f t="shared" si="338"/>
        <v>0</v>
      </c>
      <c r="AF346" s="476">
        <f t="shared" si="338"/>
        <v>0</v>
      </c>
      <c r="AG346" s="476">
        <f t="shared" si="338"/>
        <v>234.68</v>
      </c>
      <c r="AH346" s="476">
        <f t="shared" si="338"/>
        <v>293.36</v>
      </c>
      <c r="AI346" s="476">
        <f t="shared" si="338"/>
        <v>427.24</v>
      </c>
      <c r="AJ346" s="476">
        <f t="shared" si="338"/>
        <v>302.44</v>
      </c>
      <c r="AK346" s="476">
        <f t="shared" si="338"/>
        <v>424.18</v>
      </c>
      <c r="AL346" s="476">
        <f t="shared" si="338"/>
        <v>415.62</v>
      </c>
      <c r="AM346" s="476">
        <f t="shared" si="338"/>
        <v>428.88</v>
      </c>
      <c r="AN346" s="476">
        <f t="shared" si="338"/>
        <v>448.62</v>
      </c>
      <c r="AO346" s="476">
        <f t="shared" si="338"/>
        <v>398.78</v>
      </c>
      <c r="AP346" s="476">
        <f t="shared" si="338"/>
        <v>373.05</v>
      </c>
      <c r="AQ346" s="476">
        <f t="shared" si="338"/>
        <v>190.68</v>
      </c>
      <c r="AR346" s="476">
        <f t="shared" si="338"/>
        <v>0</v>
      </c>
      <c r="AS346" s="476">
        <f t="shared" si="338"/>
        <v>0</v>
      </c>
      <c r="AT346" s="476">
        <f t="shared" si="338"/>
        <v>0</v>
      </c>
      <c r="AU346" s="476">
        <f t="shared" si="338"/>
        <v>39.97</v>
      </c>
      <c r="AV346" s="476">
        <f t="shared" si="338"/>
        <v>141.47</v>
      </c>
      <c r="AW346" s="476">
        <f t="shared" si="338"/>
        <v>103.58</v>
      </c>
      <c r="AX346" s="476">
        <f t="shared" si="338"/>
        <v>124.05</v>
      </c>
      <c r="AY346" s="476">
        <f t="shared" si="338"/>
        <v>180.58</v>
      </c>
      <c r="AZ346" s="476">
        <f t="shared" si="338"/>
        <v>233.55</v>
      </c>
      <c r="BA346" s="476">
        <f t="shared" si="338"/>
        <v>196.09</v>
      </c>
      <c r="BB346" s="476">
        <f t="shared" si="338"/>
        <v>29.98</v>
      </c>
      <c r="BC346" s="476">
        <f t="shared" si="338"/>
        <v>153.30000000000001</v>
      </c>
      <c r="BD346" s="476">
        <f t="shared" si="338"/>
        <v>84.4</v>
      </c>
      <c r="BE346" s="476">
        <f t="shared" si="338"/>
        <v>155.97999999999999</v>
      </c>
      <c r="BF346" s="476">
        <f t="shared" si="338"/>
        <v>150.94</v>
      </c>
      <c r="BG346" s="476">
        <f t="shared" si="338"/>
        <v>246.83</v>
      </c>
      <c r="BH346" s="476">
        <f t="shared" si="338"/>
        <v>322.75</v>
      </c>
      <c r="BI346" s="476">
        <f t="shared" si="338"/>
        <v>252.57</v>
      </c>
      <c r="BJ346" s="476">
        <f t="shared" si="338"/>
        <v>271.60000000000002</v>
      </c>
      <c r="BK346" s="476">
        <f t="shared" si="338"/>
        <v>390.45</v>
      </c>
      <c r="BL346" s="476">
        <f t="shared" si="338"/>
        <v>339.75</v>
      </c>
      <c r="BM346" s="476">
        <f t="shared" si="338"/>
        <v>388.86</v>
      </c>
      <c r="BN346" s="476">
        <f t="shared" si="338"/>
        <v>326</v>
      </c>
      <c r="BO346" s="476">
        <f t="shared" si="338"/>
        <v>400.1</v>
      </c>
      <c r="BP346" s="476">
        <f t="shared" si="338"/>
        <v>329.62</v>
      </c>
      <c r="BQ346" s="476">
        <f t="shared" si="336"/>
        <v>357.55</v>
      </c>
      <c r="BR346" s="476">
        <f t="shared" si="336"/>
        <v>345.63</v>
      </c>
      <c r="BS346" s="476">
        <f t="shared" si="336"/>
        <v>416.39</v>
      </c>
      <c r="BT346" s="476">
        <f t="shared" si="336"/>
        <v>359.37</v>
      </c>
      <c r="BU346" s="476">
        <f t="shared" si="336"/>
        <v>218.45</v>
      </c>
      <c r="BV346" s="476">
        <f t="shared" si="336"/>
        <v>330.06</v>
      </c>
      <c r="BW346" s="476">
        <f t="shared" si="336"/>
        <v>408.99</v>
      </c>
      <c r="BX346" s="476">
        <f t="shared" si="336"/>
        <v>363.5</v>
      </c>
      <c r="BY346" s="476">
        <f t="shared" si="336"/>
        <v>416.05</v>
      </c>
      <c r="BZ346" s="476">
        <f t="shared" si="336"/>
        <v>78.760000000000005</v>
      </c>
      <c r="CA346" s="476">
        <f t="shared" si="336"/>
        <v>0.11</v>
      </c>
      <c r="CB346" s="476">
        <f t="shared" si="336"/>
        <v>0</v>
      </c>
      <c r="CC346" s="476">
        <f t="shared" si="336"/>
        <v>0</v>
      </c>
      <c r="CD346" s="476">
        <f t="shared" si="336"/>
        <v>0</v>
      </c>
      <c r="CE346" s="476">
        <f t="shared" si="336"/>
        <v>0</v>
      </c>
      <c r="CF346" s="476">
        <f t="shared" si="336"/>
        <v>0</v>
      </c>
      <c r="CG346" s="476">
        <f t="shared" si="336"/>
        <v>410.55</v>
      </c>
      <c r="CH346" s="476">
        <f t="shared" si="336"/>
        <v>458.78</v>
      </c>
      <c r="CI346" s="476">
        <f t="shared" si="336"/>
        <v>466.67</v>
      </c>
      <c r="CJ346" s="476">
        <f t="shared" si="336"/>
        <v>414.05</v>
      </c>
      <c r="CK346" s="476">
        <f t="shared" si="336"/>
        <v>0</v>
      </c>
      <c r="CL346" s="476">
        <f t="shared" si="336"/>
        <v>0</v>
      </c>
      <c r="CM346" s="476">
        <f t="shared" si="336"/>
        <v>0</v>
      </c>
      <c r="CN346" s="476">
        <f t="shared" si="336"/>
        <v>0</v>
      </c>
      <c r="CO346" s="476">
        <f t="shared" si="336"/>
        <v>0</v>
      </c>
      <c r="CP346" s="476">
        <f t="shared" si="336"/>
        <v>0</v>
      </c>
      <c r="CQ346" s="476">
        <f t="shared" si="336"/>
        <v>0</v>
      </c>
      <c r="CR346" s="476">
        <f t="shared" si="336"/>
        <v>0</v>
      </c>
      <c r="CS346" s="476">
        <f t="shared" si="336"/>
        <v>0</v>
      </c>
      <c r="CT346" s="476">
        <f t="shared" si="336"/>
        <v>0</v>
      </c>
      <c r="CU346" s="476">
        <f t="shared" si="336"/>
        <v>0</v>
      </c>
      <c r="CV346" s="476">
        <f t="shared" si="336"/>
        <v>0</v>
      </c>
      <c r="CW346" s="476">
        <f t="shared" si="336"/>
        <v>0</v>
      </c>
      <c r="CX346" s="476">
        <f t="shared" si="336"/>
        <v>0</v>
      </c>
      <c r="CY346" s="476">
        <f t="shared" si="336"/>
        <v>0</v>
      </c>
      <c r="CZ346" s="476">
        <f t="shared" si="336"/>
        <v>0</v>
      </c>
      <c r="DA346" s="476">
        <f t="shared" si="336"/>
        <v>0</v>
      </c>
      <c r="DB346" s="476">
        <f t="shared" si="336"/>
        <v>0</v>
      </c>
      <c r="DC346" s="476">
        <f t="shared" si="336"/>
        <v>0</v>
      </c>
      <c r="DD346" s="476">
        <f t="shared" si="336"/>
        <v>0</v>
      </c>
      <c r="DE346" s="476">
        <f t="shared" si="336"/>
        <v>0</v>
      </c>
      <c r="DF346" s="476">
        <f t="shared" si="336"/>
        <v>0</v>
      </c>
      <c r="DG346" s="476">
        <f t="shared" si="336"/>
        <v>0</v>
      </c>
      <c r="DH346" s="476">
        <f t="shared" si="336"/>
        <v>0</v>
      </c>
      <c r="DI346" s="476">
        <f t="shared" si="336"/>
        <v>0</v>
      </c>
      <c r="DJ346" s="476">
        <f t="shared" si="336"/>
        <v>0</v>
      </c>
      <c r="DK346" s="476">
        <f t="shared" si="336"/>
        <v>0</v>
      </c>
      <c r="DL346" s="476">
        <f t="shared" si="336"/>
        <v>0</v>
      </c>
      <c r="DM346" s="476">
        <f t="shared" si="336"/>
        <v>0</v>
      </c>
      <c r="DN346" s="476">
        <f t="shared" si="336"/>
        <v>0</v>
      </c>
      <c r="DO346" s="476">
        <f t="shared" si="336"/>
        <v>0</v>
      </c>
      <c r="DP346" s="476">
        <f t="shared" si="336"/>
        <v>0</v>
      </c>
      <c r="DQ346" s="476">
        <f t="shared" si="336"/>
        <v>0</v>
      </c>
      <c r="DR346" s="476">
        <f t="shared" si="336"/>
        <v>0</v>
      </c>
      <c r="DS346" s="476">
        <f t="shared" si="336"/>
        <v>0</v>
      </c>
      <c r="DT346" s="476">
        <f t="shared" si="336"/>
        <v>0</v>
      </c>
      <c r="DU346" s="476">
        <f t="shared" si="336"/>
        <v>0</v>
      </c>
      <c r="DV346" s="476">
        <f t="shared" si="336"/>
        <v>0</v>
      </c>
      <c r="DW346" s="476">
        <f t="shared" si="336"/>
        <v>0</v>
      </c>
      <c r="DX346" s="476">
        <f t="shared" si="336"/>
        <v>0</v>
      </c>
      <c r="DY346" s="476">
        <f t="shared" si="336"/>
        <v>0</v>
      </c>
      <c r="DZ346" s="476">
        <f t="shared" si="336"/>
        <v>0</v>
      </c>
      <c r="EA346" s="476">
        <f t="shared" si="336"/>
        <v>0</v>
      </c>
      <c r="EB346" s="476">
        <f t="shared" si="329"/>
        <v>0</v>
      </c>
      <c r="EC346" s="476">
        <f t="shared" si="329"/>
        <v>0</v>
      </c>
      <c r="ED346" s="476">
        <f t="shared" si="329"/>
        <v>0</v>
      </c>
      <c r="EE346" s="476">
        <f t="shared" si="337"/>
        <v>0</v>
      </c>
      <c r="EF346" s="476">
        <f t="shared" si="337"/>
        <v>0</v>
      </c>
      <c r="EG346" s="476">
        <f t="shared" si="337"/>
        <v>0</v>
      </c>
      <c r="EH346" s="476">
        <f t="shared" si="337"/>
        <v>0</v>
      </c>
      <c r="EI346" s="476">
        <f t="shared" si="337"/>
        <v>0</v>
      </c>
      <c r="EJ346" s="476">
        <f t="shared" si="337"/>
        <v>0</v>
      </c>
      <c r="EK346" s="476">
        <f t="shared" si="337"/>
        <v>0</v>
      </c>
      <c r="EL346" s="476">
        <f t="shared" si="337"/>
        <v>0</v>
      </c>
      <c r="EM346" s="476">
        <f t="shared" si="337"/>
        <v>0</v>
      </c>
      <c r="EN346" s="476">
        <f t="shared" si="337"/>
        <v>0</v>
      </c>
      <c r="EO346" s="476">
        <f t="shared" si="337"/>
        <v>0</v>
      </c>
      <c r="EP346" s="476">
        <f t="shared" si="337"/>
        <v>0</v>
      </c>
      <c r="EQ346" s="476">
        <f t="shared" si="337"/>
        <v>0</v>
      </c>
      <c r="ER346" s="476">
        <f t="shared" si="337"/>
        <v>0</v>
      </c>
      <c r="ES346" s="476">
        <f t="shared" si="337"/>
        <v>0</v>
      </c>
      <c r="ET346" s="476">
        <f t="shared" si="337"/>
        <v>0</v>
      </c>
      <c r="EU346" s="476">
        <f t="shared" si="337"/>
        <v>0</v>
      </c>
      <c r="EV346" s="476">
        <f t="shared" si="337"/>
        <v>0</v>
      </c>
      <c r="EW346" s="476">
        <f t="shared" si="337"/>
        <v>0</v>
      </c>
      <c r="EX346" s="476">
        <f t="shared" si="337"/>
        <v>0</v>
      </c>
      <c r="EY346" s="476">
        <f t="shared" si="337"/>
        <v>0</v>
      </c>
      <c r="EZ346" s="476">
        <f t="shared" si="337"/>
        <v>0</v>
      </c>
      <c r="FA346" s="476">
        <f t="shared" si="337"/>
        <v>0</v>
      </c>
      <c r="FB346" s="476">
        <f t="shared" si="337"/>
        <v>0</v>
      </c>
      <c r="FC346" s="476">
        <f t="shared" si="337"/>
        <v>0</v>
      </c>
      <c r="FD346" s="476">
        <f t="shared" si="337"/>
        <v>0</v>
      </c>
      <c r="FE346" s="476">
        <f t="shared" si="337"/>
        <v>0</v>
      </c>
      <c r="FF346" s="476">
        <f t="shared" si="337"/>
        <v>0</v>
      </c>
      <c r="FG346" s="476">
        <f t="shared" si="337"/>
        <v>0</v>
      </c>
      <c r="FH346" s="476">
        <f t="shared" si="337"/>
        <v>0</v>
      </c>
      <c r="FI346" s="476">
        <f t="shared" si="337"/>
        <v>0</v>
      </c>
      <c r="FJ346" s="476">
        <f t="shared" si="337"/>
        <v>0</v>
      </c>
      <c r="FK346" s="476">
        <f t="shared" si="337"/>
        <v>0</v>
      </c>
      <c r="FL346" s="476">
        <f t="shared" si="337"/>
        <v>0</v>
      </c>
      <c r="FM346" s="476">
        <f t="shared" si="337"/>
        <v>0</v>
      </c>
      <c r="FN346" s="476">
        <f t="shared" si="337"/>
        <v>0</v>
      </c>
      <c r="FO346" s="476">
        <f t="shared" si="337"/>
        <v>0</v>
      </c>
      <c r="FP346" s="476">
        <f t="shared" si="337"/>
        <v>0</v>
      </c>
      <c r="FQ346" s="476">
        <f t="shared" si="337"/>
        <v>0</v>
      </c>
      <c r="FR346" s="476">
        <f t="shared" si="337"/>
        <v>0</v>
      </c>
      <c r="FS346" s="476">
        <f t="shared" si="337"/>
        <v>0</v>
      </c>
      <c r="FT346" s="476">
        <f t="shared" si="337"/>
        <v>0</v>
      </c>
      <c r="FU346" s="476">
        <f t="shared" si="337"/>
        <v>0</v>
      </c>
      <c r="FV346" s="476">
        <f t="shared" si="337"/>
        <v>0</v>
      </c>
      <c r="FW346" s="476">
        <f t="shared" si="337"/>
        <v>0</v>
      </c>
      <c r="FX346" s="476">
        <f t="shared" si="337"/>
        <v>0</v>
      </c>
      <c r="FY346" s="476">
        <f t="shared" si="337"/>
        <v>0</v>
      </c>
      <c r="FZ346" s="476">
        <f t="shared" si="337"/>
        <v>0</v>
      </c>
      <c r="GA346" s="476">
        <f t="shared" si="337"/>
        <v>0</v>
      </c>
      <c r="GB346" s="476">
        <f t="shared" si="337"/>
        <v>0</v>
      </c>
    </row>
    <row r="347" spans="3:184" x14ac:dyDescent="0.35">
      <c r="C347" s="472">
        <f>'QUALIFIED ENGINES'!D86</f>
        <v>91515</v>
      </c>
      <c r="D347" s="476">
        <f t="shared" si="314"/>
        <v>0</v>
      </c>
      <c r="E347" s="476">
        <f t="shared" si="338"/>
        <v>0</v>
      </c>
      <c r="F347" s="476">
        <f t="shared" si="338"/>
        <v>0</v>
      </c>
      <c r="G347" s="476">
        <f t="shared" si="338"/>
        <v>0</v>
      </c>
      <c r="H347" s="476">
        <f t="shared" si="338"/>
        <v>0</v>
      </c>
      <c r="I347" s="476">
        <f t="shared" si="338"/>
        <v>0</v>
      </c>
      <c r="J347" s="476">
        <f t="shared" si="338"/>
        <v>0</v>
      </c>
      <c r="K347" s="476">
        <f t="shared" si="338"/>
        <v>0</v>
      </c>
      <c r="L347" s="476">
        <f t="shared" si="338"/>
        <v>0</v>
      </c>
      <c r="M347" s="476">
        <f t="shared" si="338"/>
        <v>0</v>
      </c>
      <c r="N347" s="476">
        <f t="shared" si="338"/>
        <v>0</v>
      </c>
      <c r="O347" s="476">
        <f t="shared" si="338"/>
        <v>0</v>
      </c>
      <c r="P347" s="476">
        <f t="shared" si="338"/>
        <v>0</v>
      </c>
      <c r="Q347" s="476">
        <f t="shared" si="338"/>
        <v>0</v>
      </c>
      <c r="R347" s="476">
        <f t="shared" si="338"/>
        <v>0</v>
      </c>
      <c r="S347" s="476">
        <f t="shared" si="338"/>
        <v>0</v>
      </c>
      <c r="T347" s="476">
        <f t="shared" si="338"/>
        <v>0</v>
      </c>
      <c r="U347" s="476">
        <f t="shared" si="338"/>
        <v>0</v>
      </c>
      <c r="V347" s="476">
        <f t="shared" si="338"/>
        <v>0</v>
      </c>
      <c r="W347" s="476">
        <f t="shared" si="338"/>
        <v>0</v>
      </c>
      <c r="X347" s="476">
        <f t="shared" si="338"/>
        <v>0</v>
      </c>
      <c r="Y347" s="476">
        <f t="shared" si="338"/>
        <v>0</v>
      </c>
      <c r="Z347" s="476">
        <f t="shared" si="338"/>
        <v>0</v>
      </c>
      <c r="AA347" s="476">
        <f t="shared" si="338"/>
        <v>0</v>
      </c>
      <c r="AB347" s="476">
        <f t="shared" si="338"/>
        <v>0</v>
      </c>
      <c r="AC347" s="476">
        <f t="shared" si="338"/>
        <v>0</v>
      </c>
      <c r="AD347" s="476">
        <f t="shared" si="338"/>
        <v>0</v>
      </c>
      <c r="AE347" s="476">
        <f t="shared" si="338"/>
        <v>0</v>
      </c>
      <c r="AF347" s="476">
        <f t="shared" si="338"/>
        <v>0</v>
      </c>
      <c r="AG347" s="476">
        <f t="shared" si="338"/>
        <v>234.68</v>
      </c>
      <c r="AH347" s="476">
        <f t="shared" si="338"/>
        <v>293.36</v>
      </c>
      <c r="AI347" s="476">
        <f t="shared" si="338"/>
        <v>427.24</v>
      </c>
      <c r="AJ347" s="476">
        <f t="shared" si="338"/>
        <v>302.44</v>
      </c>
      <c r="AK347" s="476">
        <f t="shared" si="338"/>
        <v>424.18</v>
      </c>
      <c r="AL347" s="476">
        <f t="shared" si="338"/>
        <v>415.62</v>
      </c>
      <c r="AM347" s="476">
        <f t="shared" si="338"/>
        <v>428.88</v>
      </c>
      <c r="AN347" s="476">
        <f t="shared" si="338"/>
        <v>448.62</v>
      </c>
      <c r="AO347" s="476">
        <f t="shared" si="338"/>
        <v>398.78</v>
      </c>
      <c r="AP347" s="476">
        <f t="shared" si="338"/>
        <v>373.05</v>
      </c>
      <c r="AQ347" s="476">
        <f t="shared" si="338"/>
        <v>190.68</v>
      </c>
      <c r="AR347" s="476">
        <f t="shared" si="338"/>
        <v>0</v>
      </c>
      <c r="AS347" s="476">
        <f t="shared" si="338"/>
        <v>0</v>
      </c>
      <c r="AT347" s="476">
        <f t="shared" si="338"/>
        <v>0</v>
      </c>
      <c r="AU347" s="476">
        <f t="shared" si="338"/>
        <v>39.97</v>
      </c>
      <c r="AV347" s="476">
        <f t="shared" si="338"/>
        <v>141.47</v>
      </c>
      <c r="AW347" s="476">
        <f t="shared" si="338"/>
        <v>103.58</v>
      </c>
      <c r="AX347" s="476">
        <f t="shared" si="338"/>
        <v>124.05</v>
      </c>
      <c r="AY347" s="476">
        <f t="shared" si="338"/>
        <v>180.58</v>
      </c>
      <c r="AZ347" s="476">
        <f t="shared" si="338"/>
        <v>233.55</v>
      </c>
      <c r="BA347" s="476">
        <f t="shared" si="338"/>
        <v>196.09</v>
      </c>
      <c r="BB347" s="476">
        <f t="shared" si="338"/>
        <v>29.98</v>
      </c>
      <c r="BC347" s="476">
        <f t="shared" si="338"/>
        <v>153.30000000000001</v>
      </c>
      <c r="BD347" s="476">
        <f t="shared" si="338"/>
        <v>84.4</v>
      </c>
      <c r="BE347" s="476">
        <f t="shared" si="338"/>
        <v>155.97999999999999</v>
      </c>
      <c r="BF347" s="476">
        <f t="shared" si="338"/>
        <v>150.94</v>
      </c>
      <c r="BG347" s="476">
        <f t="shared" si="338"/>
        <v>246.83</v>
      </c>
      <c r="BH347" s="476">
        <f t="shared" si="338"/>
        <v>322.75</v>
      </c>
      <c r="BI347" s="476">
        <f t="shared" si="338"/>
        <v>252.57</v>
      </c>
      <c r="BJ347" s="476">
        <f t="shared" si="338"/>
        <v>271.60000000000002</v>
      </c>
      <c r="BK347" s="476">
        <f t="shared" si="338"/>
        <v>390.45</v>
      </c>
      <c r="BL347" s="476">
        <f t="shared" si="338"/>
        <v>339.75</v>
      </c>
      <c r="BM347" s="476">
        <f t="shared" si="338"/>
        <v>388.86</v>
      </c>
      <c r="BN347" s="476">
        <f t="shared" si="338"/>
        <v>326</v>
      </c>
      <c r="BO347" s="476">
        <f t="shared" si="338"/>
        <v>400.1</v>
      </c>
      <c r="BP347" s="476">
        <f t="shared" si="338"/>
        <v>329.62</v>
      </c>
      <c r="BQ347" s="476">
        <f t="shared" si="336"/>
        <v>357.55</v>
      </c>
      <c r="BR347" s="476">
        <f t="shared" si="336"/>
        <v>345.63</v>
      </c>
      <c r="BS347" s="476">
        <f t="shared" si="336"/>
        <v>416.39</v>
      </c>
      <c r="BT347" s="476">
        <f t="shared" si="336"/>
        <v>359.37</v>
      </c>
      <c r="BU347" s="476">
        <f t="shared" si="336"/>
        <v>218.45</v>
      </c>
      <c r="BV347" s="476">
        <f t="shared" si="336"/>
        <v>330.06</v>
      </c>
      <c r="BW347" s="476">
        <f t="shared" si="336"/>
        <v>408.99</v>
      </c>
      <c r="BX347" s="476">
        <f t="shared" si="336"/>
        <v>363.5</v>
      </c>
      <c r="BY347" s="476">
        <f t="shared" si="336"/>
        <v>416.05</v>
      </c>
      <c r="BZ347" s="476">
        <f t="shared" si="336"/>
        <v>78.760000000000005</v>
      </c>
      <c r="CA347" s="476">
        <f t="shared" si="336"/>
        <v>304.14</v>
      </c>
      <c r="CB347" s="476">
        <f t="shared" si="336"/>
        <v>126.42</v>
      </c>
      <c r="CC347" s="476">
        <f t="shared" si="336"/>
        <v>0</v>
      </c>
      <c r="CD347" s="476">
        <f t="shared" si="336"/>
        <v>0</v>
      </c>
      <c r="CE347" s="476">
        <f t="shared" si="336"/>
        <v>0</v>
      </c>
      <c r="CF347" s="476">
        <f t="shared" si="336"/>
        <v>0</v>
      </c>
      <c r="CG347" s="476">
        <f t="shared" si="336"/>
        <v>0</v>
      </c>
      <c r="CH347" s="476">
        <f t="shared" si="336"/>
        <v>0</v>
      </c>
      <c r="CI347" s="476">
        <f t="shared" si="336"/>
        <v>0</v>
      </c>
      <c r="CJ347" s="476">
        <f t="shared" si="336"/>
        <v>0</v>
      </c>
      <c r="CK347" s="476">
        <f t="shared" si="336"/>
        <v>0</v>
      </c>
      <c r="CL347" s="476">
        <f t="shared" si="336"/>
        <v>0</v>
      </c>
      <c r="CM347" s="476">
        <f t="shared" si="336"/>
        <v>0</v>
      </c>
      <c r="CN347" s="476">
        <f t="shared" si="336"/>
        <v>0</v>
      </c>
      <c r="CO347" s="476">
        <f t="shared" si="336"/>
        <v>0</v>
      </c>
      <c r="CP347" s="476">
        <f t="shared" si="336"/>
        <v>0</v>
      </c>
      <c r="CQ347" s="476">
        <f t="shared" si="336"/>
        <v>0</v>
      </c>
      <c r="CR347" s="476">
        <f t="shared" si="336"/>
        <v>0</v>
      </c>
      <c r="CS347" s="476">
        <f t="shared" si="336"/>
        <v>0</v>
      </c>
      <c r="CT347" s="476">
        <f t="shared" si="336"/>
        <v>0</v>
      </c>
      <c r="CU347" s="476">
        <f t="shared" si="336"/>
        <v>0</v>
      </c>
      <c r="CV347" s="476">
        <f t="shared" si="336"/>
        <v>0</v>
      </c>
      <c r="CW347" s="476">
        <f t="shared" si="336"/>
        <v>0</v>
      </c>
      <c r="CX347" s="476">
        <f t="shared" si="336"/>
        <v>0</v>
      </c>
      <c r="CY347" s="476">
        <f t="shared" si="336"/>
        <v>0</v>
      </c>
      <c r="CZ347" s="476">
        <f t="shared" si="336"/>
        <v>0</v>
      </c>
      <c r="DA347" s="476">
        <f t="shared" si="336"/>
        <v>0</v>
      </c>
      <c r="DB347" s="476">
        <f t="shared" si="336"/>
        <v>0</v>
      </c>
      <c r="DC347" s="476">
        <f t="shared" si="336"/>
        <v>0</v>
      </c>
      <c r="DD347" s="476">
        <f t="shared" si="336"/>
        <v>0</v>
      </c>
      <c r="DE347" s="476">
        <f t="shared" si="336"/>
        <v>0</v>
      </c>
      <c r="DF347" s="476">
        <f t="shared" si="336"/>
        <v>0</v>
      </c>
      <c r="DG347" s="476">
        <f t="shared" si="336"/>
        <v>0</v>
      </c>
      <c r="DH347" s="476">
        <f t="shared" si="336"/>
        <v>0</v>
      </c>
      <c r="DI347" s="476">
        <f t="shared" si="336"/>
        <v>0</v>
      </c>
      <c r="DJ347" s="476">
        <f t="shared" si="336"/>
        <v>0</v>
      </c>
      <c r="DK347" s="476">
        <f t="shared" si="336"/>
        <v>0</v>
      </c>
      <c r="DL347" s="476">
        <f t="shared" si="336"/>
        <v>0</v>
      </c>
      <c r="DM347" s="476">
        <f t="shared" si="336"/>
        <v>0</v>
      </c>
      <c r="DN347" s="476">
        <f t="shared" si="336"/>
        <v>0</v>
      </c>
      <c r="DO347" s="476">
        <f t="shared" si="336"/>
        <v>0</v>
      </c>
      <c r="DP347" s="476">
        <f t="shared" si="336"/>
        <v>0</v>
      </c>
      <c r="DQ347" s="476">
        <f t="shared" si="336"/>
        <v>0</v>
      </c>
      <c r="DR347" s="476">
        <f t="shared" si="336"/>
        <v>0</v>
      </c>
      <c r="DS347" s="476">
        <f t="shared" si="336"/>
        <v>0</v>
      </c>
      <c r="DT347" s="476">
        <f t="shared" si="336"/>
        <v>0</v>
      </c>
      <c r="DU347" s="476">
        <f t="shared" si="336"/>
        <v>0</v>
      </c>
      <c r="DV347" s="476">
        <f t="shared" si="336"/>
        <v>0</v>
      </c>
      <c r="DW347" s="476">
        <f t="shared" si="336"/>
        <v>0</v>
      </c>
      <c r="DX347" s="476">
        <f t="shared" si="336"/>
        <v>0</v>
      </c>
      <c r="DY347" s="476">
        <f t="shared" si="336"/>
        <v>0</v>
      </c>
      <c r="DZ347" s="476">
        <f t="shared" si="336"/>
        <v>0</v>
      </c>
      <c r="EA347" s="476">
        <f t="shared" si="336"/>
        <v>0</v>
      </c>
      <c r="EB347" s="476">
        <f t="shared" si="329"/>
        <v>0</v>
      </c>
      <c r="EC347" s="476">
        <f t="shared" si="329"/>
        <v>0</v>
      </c>
      <c r="ED347" s="476">
        <f t="shared" si="329"/>
        <v>0</v>
      </c>
      <c r="EE347" s="476">
        <f t="shared" si="337"/>
        <v>0</v>
      </c>
      <c r="EF347" s="476">
        <f t="shared" si="337"/>
        <v>0</v>
      </c>
      <c r="EG347" s="476">
        <f t="shared" si="337"/>
        <v>0</v>
      </c>
      <c r="EH347" s="476">
        <f t="shared" si="337"/>
        <v>0</v>
      </c>
      <c r="EI347" s="476">
        <f t="shared" si="337"/>
        <v>0</v>
      </c>
      <c r="EJ347" s="476">
        <f t="shared" si="337"/>
        <v>0</v>
      </c>
      <c r="EK347" s="476">
        <f t="shared" si="337"/>
        <v>0</v>
      </c>
      <c r="EL347" s="476">
        <f t="shared" si="337"/>
        <v>0</v>
      </c>
      <c r="EM347" s="476">
        <f t="shared" si="337"/>
        <v>0</v>
      </c>
      <c r="EN347" s="476">
        <f t="shared" si="337"/>
        <v>0</v>
      </c>
      <c r="EO347" s="476">
        <f t="shared" si="337"/>
        <v>0</v>
      </c>
      <c r="EP347" s="476">
        <f t="shared" si="337"/>
        <v>0</v>
      </c>
      <c r="EQ347" s="476">
        <f t="shared" si="337"/>
        <v>0</v>
      </c>
      <c r="ER347" s="476">
        <f t="shared" si="337"/>
        <v>0</v>
      </c>
      <c r="ES347" s="476">
        <f t="shared" si="337"/>
        <v>0</v>
      </c>
      <c r="ET347" s="476">
        <f t="shared" si="337"/>
        <v>0</v>
      </c>
      <c r="EU347" s="476">
        <f t="shared" si="337"/>
        <v>0</v>
      </c>
      <c r="EV347" s="476">
        <f t="shared" si="337"/>
        <v>0</v>
      </c>
      <c r="EW347" s="476">
        <f t="shared" si="337"/>
        <v>0</v>
      </c>
      <c r="EX347" s="476">
        <f t="shared" si="337"/>
        <v>0</v>
      </c>
      <c r="EY347" s="476">
        <f t="shared" si="337"/>
        <v>0</v>
      </c>
      <c r="EZ347" s="476">
        <f t="shared" si="337"/>
        <v>0</v>
      </c>
      <c r="FA347" s="476">
        <f t="shared" si="337"/>
        <v>0</v>
      </c>
      <c r="FB347" s="476">
        <f t="shared" si="337"/>
        <v>0</v>
      </c>
      <c r="FC347" s="476">
        <f t="shared" si="337"/>
        <v>0</v>
      </c>
      <c r="FD347" s="476">
        <f t="shared" si="337"/>
        <v>0</v>
      </c>
      <c r="FE347" s="476">
        <f t="shared" si="337"/>
        <v>0</v>
      </c>
      <c r="FF347" s="476">
        <f t="shared" si="337"/>
        <v>0</v>
      </c>
      <c r="FG347" s="476">
        <f t="shared" si="337"/>
        <v>0</v>
      </c>
      <c r="FH347" s="476">
        <f t="shared" si="337"/>
        <v>0</v>
      </c>
      <c r="FI347" s="476">
        <f t="shared" si="337"/>
        <v>0</v>
      </c>
      <c r="FJ347" s="476">
        <f t="shared" si="337"/>
        <v>0</v>
      </c>
      <c r="FK347" s="476">
        <f t="shared" si="337"/>
        <v>0</v>
      </c>
      <c r="FL347" s="476">
        <f t="shared" si="337"/>
        <v>0</v>
      </c>
      <c r="FM347" s="476">
        <f t="shared" si="337"/>
        <v>0</v>
      </c>
      <c r="FN347" s="476">
        <f t="shared" si="337"/>
        <v>0</v>
      </c>
      <c r="FO347" s="476">
        <f t="shared" si="337"/>
        <v>0</v>
      </c>
      <c r="FP347" s="476">
        <f t="shared" si="337"/>
        <v>0</v>
      </c>
      <c r="FQ347" s="476">
        <f t="shared" si="337"/>
        <v>0</v>
      </c>
      <c r="FR347" s="476">
        <f t="shared" si="337"/>
        <v>0</v>
      </c>
      <c r="FS347" s="476">
        <f t="shared" si="337"/>
        <v>0</v>
      </c>
      <c r="FT347" s="476">
        <f t="shared" si="337"/>
        <v>0</v>
      </c>
      <c r="FU347" s="476">
        <f t="shared" si="337"/>
        <v>0</v>
      </c>
      <c r="FV347" s="476">
        <f t="shared" si="337"/>
        <v>0</v>
      </c>
      <c r="FW347" s="476">
        <f t="shared" si="337"/>
        <v>0</v>
      </c>
      <c r="FX347" s="476">
        <f t="shared" si="337"/>
        <v>0</v>
      </c>
      <c r="FY347" s="476">
        <f t="shared" si="337"/>
        <v>0</v>
      </c>
      <c r="FZ347" s="476">
        <f t="shared" si="337"/>
        <v>0</v>
      </c>
      <c r="GA347" s="476">
        <f t="shared" si="337"/>
        <v>0</v>
      </c>
      <c r="GB347" s="476">
        <f t="shared" si="337"/>
        <v>0</v>
      </c>
    </row>
    <row r="348" spans="3:184" x14ac:dyDescent="0.35">
      <c r="C348" s="472">
        <f>'QUALIFIED ENGINES'!D87</f>
        <v>91563</v>
      </c>
      <c r="D348" s="476">
        <f t="shared" si="314"/>
        <v>0</v>
      </c>
      <c r="E348" s="476">
        <f t="shared" si="338"/>
        <v>0</v>
      </c>
      <c r="F348" s="476">
        <f t="shared" si="338"/>
        <v>0</v>
      </c>
      <c r="G348" s="476">
        <f t="shared" si="338"/>
        <v>0</v>
      </c>
      <c r="H348" s="476">
        <f t="shared" si="338"/>
        <v>0</v>
      </c>
      <c r="I348" s="476">
        <f t="shared" si="338"/>
        <v>0</v>
      </c>
      <c r="J348" s="476">
        <f t="shared" si="338"/>
        <v>0</v>
      </c>
      <c r="K348" s="476">
        <f t="shared" si="338"/>
        <v>0</v>
      </c>
      <c r="L348" s="476">
        <f t="shared" si="338"/>
        <v>0</v>
      </c>
      <c r="M348" s="476">
        <f t="shared" si="338"/>
        <v>0</v>
      </c>
      <c r="N348" s="476">
        <f t="shared" si="338"/>
        <v>0</v>
      </c>
      <c r="O348" s="476">
        <f t="shared" si="338"/>
        <v>0</v>
      </c>
      <c r="P348" s="476">
        <f t="shared" si="338"/>
        <v>0</v>
      </c>
      <c r="Q348" s="476">
        <f t="shared" si="338"/>
        <v>0</v>
      </c>
      <c r="R348" s="476">
        <f t="shared" si="338"/>
        <v>0</v>
      </c>
      <c r="S348" s="476">
        <f t="shared" si="338"/>
        <v>0</v>
      </c>
      <c r="T348" s="476">
        <f t="shared" si="338"/>
        <v>0</v>
      </c>
      <c r="U348" s="476">
        <f t="shared" si="338"/>
        <v>0</v>
      </c>
      <c r="V348" s="476">
        <f t="shared" si="338"/>
        <v>0</v>
      </c>
      <c r="W348" s="476">
        <f t="shared" si="338"/>
        <v>0</v>
      </c>
      <c r="X348" s="476">
        <f t="shared" si="338"/>
        <v>0</v>
      </c>
      <c r="Y348" s="476">
        <f t="shared" si="338"/>
        <v>0</v>
      </c>
      <c r="Z348" s="476">
        <f t="shared" si="338"/>
        <v>0</v>
      </c>
      <c r="AA348" s="476">
        <f t="shared" si="338"/>
        <v>0</v>
      </c>
      <c r="AB348" s="476">
        <f t="shared" si="338"/>
        <v>0</v>
      </c>
      <c r="AC348" s="476">
        <f t="shared" si="338"/>
        <v>0</v>
      </c>
      <c r="AD348" s="476">
        <f t="shared" si="338"/>
        <v>0</v>
      </c>
      <c r="AE348" s="476">
        <f t="shared" si="338"/>
        <v>0</v>
      </c>
      <c r="AF348" s="476">
        <f t="shared" si="338"/>
        <v>0</v>
      </c>
      <c r="AG348" s="476">
        <f t="shared" si="338"/>
        <v>0</v>
      </c>
      <c r="AH348" s="476">
        <f t="shared" si="338"/>
        <v>172.39</v>
      </c>
      <c r="AI348" s="476">
        <f t="shared" si="338"/>
        <v>411.07</v>
      </c>
      <c r="AJ348" s="476">
        <f t="shared" si="338"/>
        <v>411.08</v>
      </c>
      <c r="AK348" s="476">
        <f t="shared" si="338"/>
        <v>397.81</v>
      </c>
      <c r="AL348" s="476">
        <f t="shared" si="338"/>
        <v>454.75</v>
      </c>
      <c r="AM348" s="476">
        <f t="shared" si="338"/>
        <v>401.72</v>
      </c>
      <c r="AN348" s="476">
        <f t="shared" si="338"/>
        <v>432.74</v>
      </c>
      <c r="AO348" s="476">
        <f t="shared" si="338"/>
        <v>418.18</v>
      </c>
      <c r="AP348" s="476">
        <f t="shared" si="338"/>
        <v>391.21</v>
      </c>
      <c r="AQ348" s="476">
        <f t="shared" si="338"/>
        <v>333.58</v>
      </c>
      <c r="AR348" s="476">
        <f t="shared" si="338"/>
        <v>0</v>
      </c>
      <c r="AS348" s="476">
        <f t="shared" si="338"/>
        <v>0</v>
      </c>
      <c r="AT348" s="476">
        <f t="shared" si="338"/>
        <v>0</v>
      </c>
      <c r="AU348" s="476">
        <f t="shared" si="338"/>
        <v>26.62</v>
      </c>
      <c r="AV348" s="476">
        <f t="shared" si="338"/>
        <v>148.4</v>
      </c>
      <c r="AW348" s="476">
        <f t="shared" si="338"/>
        <v>89.38</v>
      </c>
      <c r="AX348" s="476">
        <f t="shared" si="338"/>
        <v>153.4</v>
      </c>
      <c r="AY348" s="476">
        <f t="shared" si="338"/>
        <v>142.72</v>
      </c>
      <c r="AZ348" s="476">
        <f t="shared" si="338"/>
        <v>286.70999999999998</v>
      </c>
      <c r="BA348" s="476">
        <f t="shared" si="338"/>
        <v>241.3</v>
      </c>
      <c r="BB348" s="476">
        <f t="shared" si="338"/>
        <v>28.99</v>
      </c>
      <c r="BC348" s="476">
        <f t="shared" si="338"/>
        <v>126.91</v>
      </c>
      <c r="BD348" s="476">
        <f t="shared" si="338"/>
        <v>104.2</v>
      </c>
      <c r="BE348" s="476">
        <f t="shared" si="338"/>
        <v>110.1</v>
      </c>
      <c r="BF348" s="476">
        <f t="shared" si="338"/>
        <v>106.55</v>
      </c>
      <c r="BG348" s="476">
        <f t="shared" si="338"/>
        <v>264.79000000000002</v>
      </c>
      <c r="BH348" s="476">
        <f t="shared" si="338"/>
        <v>234.6</v>
      </c>
      <c r="BI348" s="476">
        <f t="shared" si="338"/>
        <v>252.7</v>
      </c>
      <c r="BJ348" s="476">
        <f t="shared" si="338"/>
        <v>316.52</v>
      </c>
      <c r="BK348" s="476">
        <f t="shared" si="338"/>
        <v>418.13</v>
      </c>
      <c r="BL348" s="476">
        <f t="shared" si="338"/>
        <v>293.64999999999998</v>
      </c>
      <c r="BM348" s="476">
        <f t="shared" si="338"/>
        <v>306.70999999999998</v>
      </c>
      <c r="BN348" s="476">
        <f t="shared" si="338"/>
        <v>199.97</v>
      </c>
      <c r="BO348" s="476">
        <f t="shared" si="338"/>
        <v>391.52</v>
      </c>
      <c r="BP348" s="476">
        <f t="shared" si="338"/>
        <v>350.57</v>
      </c>
      <c r="BQ348" s="476">
        <f t="shared" si="336"/>
        <v>369.48</v>
      </c>
      <c r="BR348" s="476">
        <f t="shared" si="336"/>
        <v>396.11</v>
      </c>
      <c r="BS348" s="476">
        <f t="shared" si="336"/>
        <v>380.04</v>
      </c>
      <c r="BT348" s="476">
        <f t="shared" si="336"/>
        <v>389.23</v>
      </c>
      <c r="BU348" s="476">
        <f t="shared" si="336"/>
        <v>399.84</v>
      </c>
      <c r="BV348" s="476">
        <f t="shared" si="336"/>
        <v>221.6</v>
      </c>
      <c r="BW348" s="476">
        <f t="shared" si="336"/>
        <v>447.41</v>
      </c>
      <c r="BX348" s="476">
        <f t="shared" si="336"/>
        <v>461.24</v>
      </c>
      <c r="BY348" s="476">
        <f t="shared" si="336"/>
        <v>420.95</v>
      </c>
      <c r="BZ348" s="476">
        <f t="shared" si="336"/>
        <v>310.81</v>
      </c>
      <c r="CA348" s="476">
        <f t="shared" si="336"/>
        <v>100.29</v>
      </c>
      <c r="CB348" s="476">
        <f t="shared" si="336"/>
        <v>366.83</v>
      </c>
      <c r="CC348" s="476">
        <f t="shared" si="336"/>
        <v>399.02</v>
      </c>
      <c r="CD348" s="476">
        <f t="shared" si="336"/>
        <v>116.56</v>
      </c>
      <c r="CE348" s="476">
        <f t="shared" si="336"/>
        <v>263.39999999999998</v>
      </c>
      <c r="CF348" s="476">
        <f t="shared" si="336"/>
        <v>424.77</v>
      </c>
      <c r="CG348" s="476">
        <f t="shared" si="336"/>
        <v>0</v>
      </c>
      <c r="CH348" s="476">
        <f t="shared" si="336"/>
        <v>0</v>
      </c>
      <c r="CI348" s="476">
        <f t="shared" si="336"/>
        <v>0</v>
      </c>
      <c r="CJ348" s="476">
        <f t="shared" si="336"/>
        <v>0</v>
      </c>
      <c r="CK348" s="476">
        <f t="shared" si="336"/>
        <v>0</v>
      </c>
      <c r="CL348" s="476">
        <f t="shared" si="336"/>
        <v>0</v>
      </c>
      <c r="CM348" s="476">
        <f t="shared" si="336"/>
        <v>0</v>
      </c>
      <c r="CN348" s="476">
        <f t="shared" si="336"/>
        <v>0</v>
      </c>
      <c r="CO348" s="476">
        <f t="shared" si="336"/>
        <v>0</v>
      </c>
      <c r="CP348" s="476">
        <f t="shared" si="336"/>
        <v>0</v>
      </c>
      <c r="CQ348" s="476">
        <f t="shared" si="336"/>
        <v>0</v>
      </c>
      <c r="CR348" s="476">
        <f t="shared" si="336"/>
        <v>0</v>
      </c>
      <c r="CS348" s="476">
        <f t="shared" si="336"/>
        <v>0</v>
      </c>
      <c r="CT348" s="476">
        <f t="shared" si="336"/>
        <v>0</v>
      </c>
      <c r="CU348" s="476">
        <f t="shared" si="336"/>
        <v>0</v>
      </c>
      <c r="CV348" s="476">
        <f t="shared" si="336"/>
        <v>0</v>
      </c>
      <c r="CW348" s="476">
        <f t="shared" si="336"/>
        <v>0</v>
      </c>
      <c r="CX348" s="476">
        <f t="shared" si="336"/>
        <v>0</v>
      </c>
      <c r="CY348" s="476">
        <f t="shared" si="336"/>
        <v>0</v>
      </c>
      <c r="CZ348" s="476">
        <f t="shared" si="336"/>
        <v>0</v>
      </c>
      <c r="DA348" s="476">
        <f t="shared" si="336"/>
        <v>0</v>
      </c>
      <c r="DB348" s="476">
        <f t="shared" si="336"/>
        <v>0</v>
      </c>
      <c r="DC348" s="476">
        <f t="shared" si="336"/>
        <v>0</v>
      </c>
      <c r="DD348" s="476">
        <f t="shared" si="336"/>
        <v>0</v>
      </c>
      <c r="DE348" s="476">
        <f t="shared" si="336"/>
        <v>0</v>
      </c>
      <c r="DF348" s="476">
        <f t="shared" si="336"/>
        <v>0</v>
      </c>
      <c r="DG348" s="476">
        <f t="shared" si="336"/>
        <v>0</v>
      </c>
      <c r="DH348" s="476">
        <f t="shared" si="336"/>
        <v>0</v>
      </c>
      <c r="DI348" s="476">
        <f t="shared" si="336"/>
        <v>0</v>
      </c>
      <c r="DJ348" s="476">
        <f t="shared" si="336"/>
        <v>0</v>
      </c>
      <c r="DK348" s="476">
        <f t="shared" si="336"/>
        <v>0</v>
      </c>
      <c r="DL348" s="476">
        <f t="shared" si="336"/>
        <v>0</v>
      </c>
      <c r="DM348" s="476">
        <f t="shared" si="336"/>
        <v>0</v>
      </c>
      <c r="DN348" s="476">
        <f t="shared" si="336"/>
        <v>0</v>
      </c>
      <c r="DO348" s="476">
        <f t="shared" si="336"/>
        <v>0</v>
      </c>
      <c r="DP348" s="476">
        <f t="shared" si="336"/>
        <v>0</v>
      </c>
      <c r="DQ348" s="476">
        <f t="shared" si="336"/>
        <v>0</v>
      </c>
      <c r="DR348" s="476">
        <f t="shared" si="336"/>
        <v>0</v>
      </c>
      <c r="DS348" s="476">
        <f t="shared" si="336"/>
        <v>0</v>
      </c>
      <c r="DT348" s="476">
        <f t="shared" si="336"/>
        <v>0</v>
      </c>
      <c r="DU348" s="476">
        <f t="shared" si="336"/>
        <v>0</v>
      </c>
      <c r="DV348" s="476">
        <f t="shared" si="336"/>
        <v>0</v>
      </c>
      <c r="DW348" s="476">
        <f t="shared" si="336"/>
        <v>0</v>
      </c>
      <c r="DX348" s="476">
        <f t="shared" si="336"/>
        <v>0</v>
      </c>
      <c r="DY348" s="476">
        <f t="shared" si="336"/>
        <v>0</v>
      </c>
      <c r="DZ348" s="476">
        <f t="shared" si="336"/>
        <v>0</v>
      </c>
      <c r="EA348" s="476">
        <f t="shared" si="336"/>
        <v>0</v>
      </c>
      <c r="EB348" s="476">
        <f t="shared" si="329"/>
        <v>0</v>
      </c>
      <c r="EC348" s="476">
        <f t="shared" si="329"/>
        <v>0</v>
      </c>
      <c r="ED348" s="476">
        <f t="shared" si="329"/>
        <v>0</v>
      </c>
      <c r="EE348" s="476">
        <f t="shared" si="337"/>
        <v>0</v>
      </c>
      <c r="EF348" s="476">
        <f t="shared" si="337"/>
        <v>0</v>
      </c>
      <c r="EG348" s="476">
        <f t="shared" si="337"/>
        <v>0</v>
      </c>
      <c r="EH348" s="476">
        <f t="shared" si="337"/>
        <v>0</v>
      </c>
      <c r="EI348" s="476">
        <f t="shared" si="337"/>
        <v>0</v>
      </c>
      <c r="EJ348" s="476">
        <f t="shared" si="337"/>
        <v>0</v>
      </c>
      <c r="EK348" s="476">
        <f t="shared" si="337"/>
        <v>0</v>
      </c>
      <c r="EL348" s="476">
        <f t="shared" si="337"/>
        <v>0</v>
      </c>
      <c r="EM348" s="476">
        <f t="shared" si="337"/>
        <v>0</v>
      </c>
      <c r="EN348" s="476">
        <f t="shared" si="337"/>
        <v>0</v>
      </c>
      <c r="EO348" s="476">
        <f t="shared" si="337"/>
        <v>0</v>
      </c>
      <c r="EP348" s="476">
        <f t="shared" si="337"/>
        <v>0</v>
      </c>
      <c r="EQ348" s="476">
        <f t="shared" si="337"/>
        <v>0</v>
      </c>
      <c r="ER348" s="476">
        <f t="shared" si="337"/>
        <v>0</v>
      </c>
      <c r="ES348" s="476">
        <f t="shared" si="337"/>
        <v>0</v>
      </c>
      <c r="ET348" s="476">
        <f t="shared" si="337"/>
        <v>0</v>
      </c>
      <c r="EU348" s="476">
        <f t="shared" si="337"/>
        <v>0</v>
      </c>
      <c r="EV348" s="476">
        <f t="shared" si="337"/>
        <v>0</v>
      </c>
      <c r="EW348" s="476">
        <f t="shared" si="337"/>
        <v>0</v>
      </c>
      <c r="EX348" s="476">
        <f t="shared" si="337"/>
        <v>0</v>
      </c>
      <c r="EY348" s="476">
        <f t="shared" si="337"/>
        <v>0</v>
      </c>
      <c r="EZ348" s="476">
        <f t="shared" si="337"/>
        <v>0</v>
      </c>
      <c r="FA348" s="476">
        <f t="shared" si="337"/>
        <v>0</v>
      </c>
      <c r="FB348" s="476">
        <f t="shared" si="337"/>
        <v>0</v>
      </c>
      <c r="FC348" s="476">
        <f t="shared" si="337"/>
        <v>0</v>
      </c>
      <c r="FD348" s="476">
        <f t="shared" si="337"/>
        <v>0</v>
      </c>
      <c r="FE348" s="476">
        <f t="shared" si="337"/>
        <v>0</v>
      </c>
      <c r="FF348" s="476">
        <f t="shared" si="337"/>
        <v>0</v>
      </c>
      <c r="FG348" s="476">
        <f t="shared" si="337"/>
        <v>0</v>
      </c>
      <c r="FH348" s="476">
        <f t="shared" si="337"/>
        <v>0</v>
      </c>
      <c r="FI348" s="476">
        <f t="shared" si="337"/>
        <v>0</v>
      </c>
      <c r="FJ348" s="476">
        <f t="shared" si="337"/>
        <v>0</v>
      </c>
      <c r="FK348" s="476">
        <f t="shared" si="337"/>
        <v>0</v>
      </c>
      <c r="FL348" s="476">
        <f t="shared" si="337"/>
        <v>0</v>
      </c>
      <c r="FM348" s="476">
        <f t="shared" si="337"/>
        <v>0</v>
      </c>
      <c r="FN348" s="476">
        <f t="shared" si="337"/>
        <v>0</v>
      </c>
      <c r="FO348" s="476">
        <f t="shared" si="337"/>
        <v>0</v>
      </c>
      <c r="FP348" s="476">
        <f t="shared" si="337"/>
        <v>0</v>
      </c>
      <c r="FQ348" s="476">
        <f t="shared" si="337"/>
        <v>0</v>
      </c>
      <c r="FR348" s="476">
        <f t="shared" si="337"/>
        <v>0</v>
      </c>
      <c r="FS348" s="476">
        <f t="shared" si="337"/>
        <v>0</v>
      </c>
      <c r="FT348" s="476">
        <f t="shared" si="337"/>
        <v>0</v>
      </c>
      <c r="FU348" s="476">
        <f t="shared" si="337"/>
        <v>0</v>
      </c>
      <c r="FV348" s="476">
        <f t="shared" si="337"/>
        <v>0</v>
      </c>
      <c r="FW348" s="476">
        <f t="shared" si="337"/>
        <v>0</v>
      </c>
      <c r="FX348" s="476">
        <f t="shared" si="337"/>
        <v>0</v>
      </c>
      <c r="FY348" s="476">
        <f t="shared" si="337"/>
        <v>0</v>
      </c>
      <c r="FZ348" s="476">
        <f t="shared" si="337"/>
        <v>0</v>
      </c>
      <c r="GA348" s="476">
        <f t="shared" si="337"/>
        <v>0</v>
      </c>
      <c r="GB348" s="476">
        <f t="shared" si="337"/>
        <v>0</v>
      </c>
    </row>
    <row r="349" spans="3:184" x14ac:dyDescent="0.35">
      <c r="C349" s="472">
        <f>'QUALIFIED ENGINES'!D88</f>
        <v>91523</v>
      </c>
      <c r="D349" s="476">
        <f t="shared" si="314"/>
        <v>0</v>
      </c>
      <c r="E349" s="476">
        <f t="shared" si="338"/>
        <v>0</v>
      </c>
      <c r="F349" s="476">
        <f t="shared" si="338"/>
        <v>0</v>
      </c>
      <c r="G349" s="476">
        <f t="shared" si="338"/>
        <v>0</v>
      </c>
      <c r="H349" s="476">
        <f t="shared" si="338"/>
        <v>0</v>
      </c>
      <c r="I349" s="476">
        <f t="shared" si="338"/>
        <v>0</v>
      </c>
      <c r="J349" s="476">
        <f t="shared" si="338"/>
        <v>0</v>
      </c>
      <c r="K349" s="476">
        <f t="shared" si="338"/>
        <v>0</v>
      </c>
      <c r="L349" s="476">
        <f t="shared" si="338"/>
        <v>0</v>
      </c>
      <c r="M349" s="476">
        <f t="shared" si="338"/>
        <v>0</v>
      </c>
      <c r="N349" s="476">
        <f t="shared" si="338"/>
        <v>0</v>
      </c>
      <c r="O349" s="476">
        <f t="shared" si="338"/>
        <v>0</v>
      </c>
      <c r="P349" s="476">
        <f t="shared" si="338"/>
        <v>0</v>
      </c>
      <c r="Q349" s="476">
        <f t="shared" si="338"/>
        <v>0</v>
      </c>
      <c r="R349" s="476">
        <f t="shared" si="338"/>
        <v>0</v>
      </c>
      <c r="S349" s="476">
        <f t="shared" si="338"/>
        <v>0</v>
      </c>
      <c r="T349" s="476">
        <f t="shared" si="338"/>
        <v>0</v>
      </c>
      <c r="U349" s="476">
        <f t="shared" si="338"/>
        <v>0</v>
      </c>
      <c r="V349" s="476">
        <f t="shared" si="338"/>
        <v>0</v>
      </c>
      <c r="W349" s="476">
        <f t="shared" si="338"/>
        <v>0</v>
      </c>
      <c r="X349" s="476">
        <f t="shared" si="338"/>
        <v>0</v>
      </c>
      <c r="Y349" s="476">
        <f t="shared" si="338"/>
        <v>0</v>
      </c>
      <c r="Z349" s="476">
        <f t="shared" si="338"/>
        <v>0</v>
      </c>
      <c r="AA349" s="476">
        <f t="shared" si="338"/>
        <v>0</v>
      </c>
      <c r="AB349" s="476">
        <f t="shared" si="338"/>
        <v>0</v>
      </c>
      <c r="AC349" s="476">
        <f t="shared" si="338"/>
        <v>0</v>
      </c>
      <c r="AD349" s="476">
        <f t="shared" si="338"/>
        <v>0</v>
      </c>
      <c r="AE349" s="476">
        <f t="shared" si="338"/>
        <v>0</v>
      </c>
      <c r="AF349" s="476">
        <f t="shared" si="338"/>
        <v>0</v>
      </c>
      <c r="AG349" s="476">
        <f t="shared" si="338"/>
        <v>0</v>
      </c>
      <c r="AH349" s="476">
        <f t="shared" si="338"/>
        <v>172.39</v>
      </c>
      <c r="AI349" s="476">
        <f t="shared" si="338"/>
        <v>411.07</v>
      </c>
      <c r="AJ349" s="476">
        <f t="shared" si="338"/>
        <v>411.08</v>
      </c>
      <c r="AK349" s="476">
        <f t="shared" si="338"/>
        <v>397.81</v>
      </c>
      <c r="AL349" s="476">
        <f t="shared" si="338"/>
        <v>454.75</v>
      </c>
      <c r="AM349" s="476">
        <f t="shared" si="338"/>
        <v>401.72</v>
      </c>
      <c r="AN349" s="476">
        <f t="shared" si="338"/>
        <v>432.74</v>
      </c>
      <c r="AO349" s="476">
        <f t="shared" si="338"/>
        <v>418.18</v>
      </c>
      <c r="AP349" s="476">
        <f t="shared" si="338"/>
        <v>391.21</v>
      </c>
      <c r="AQ349" s="476">
        <f t="shared" si="338"/>
        <v>333.58</v>
      </c>
      <c r="AR349" s="476">
        <f t="shared" si="338"/>
        <v>0</v>
      </c>
      <c r="AS349" s="476">
        <f t="shared" si="338"/>
        <v>0</v>
      </c>
      <c r="AT349" s="476">
        <f t="shared" si="338"/>
        <v>0</v>
      </c>
      <c r="AU349" s="476">
        <f t="shared" si="338"/>
        <v>26.62</v>
      </c>
      <c r="AV349" s="476">
        <f t="shared" si="338"/>
        <v>148.4</v>
      </c>
      <c r="AW349" s="476">
        <f t="shared" si="338"/>
        <v>89.38</v>
      </c>
      <c r="AX349" s="476">
        <f t="shared" si="338"/>
        <v>153.4</v>
      </c>
      <c r="AY349" s="476">
        <f t="shared" si="338"/>
        <v>142.72</v>
      </c>
      <c r="AZ349" s="476">
        <f t="shared" si="338"/>
        <v>286.70999999999998</v>
      </c>
      <c r="BA349" s="476">
        <f t="shared" si="338"/>
        <v>241.3</v>
      </c>
      <c r="BB349" s="476">
        <f t="shared" si="338"/>
        <v>28.99</v>
      </c>
      <c r="BC349" s="476">
        <f t="shared" si="338"/>
        <v>126.91</v>
      </c>
      <c r="BD349" s="476">
        <f t="shared" si="338"/>
        <v>104.2</v>
      </c>
      <c r="BE349" s="476">
        <f t="shared" si="338"/>
        <v>110.1</v>
      </c>
      <c r="BF349" s="476">
        <f t="shared" si="338"/>
        <v>106.55</v>
      </c>
      <c r="BG349" s="476">
        <f t="shared" si="338"/>
        <v>264.79000000000002</v>
      </c>
      <c r="BH349" s="476">
        <f t="shared" si="338"/>
        <v>234.6</v>
      </c>
      <c r="BI349" s="476">
        <f t="shared" si="338"/>
        <v>252.7</v>
      </c>
      <c r="BJ349" s="476">
        <f t="shared" si="338"/>
        <v>316.52</v>
      </c>
      <c r="BK349" s="476">
        <f t="shared" si="338"/>
        <v>418.13</v>
      </c>
      <c r="BL349" s="476">
        <f t="shared" si="338"/>
        <v>293.64999999999998</v>
      </c>
      <c r="BM349" s="476">
        <f t="shared" si="338"/>
        <v>306.70999999999998</v>
      </c>
      <c r="BN349" s="476">
        <f t="shared" si="338"/>
        <v>199.97</v>
      </c>
      <c r="BO349" s="476">
        <f t="shared" si="338"/>
        <v>391.52</v>
      </c>
      <c r="BP349" s="476">
        <f t="shared" ref="BP349:EA352" si="339">BP87-BP218</f>
        <v>350.57</v>
      </c>
      <c r="BQ349" s="476">
        <f t="shared" si="339"/>
        <v>369.48</v>
      </c>
      <c r="BR349" s="476">
        <f t="shared" si="339"/>
        <v>396.11</v>
      </c>
      <c r="BS349" s="476">
        <f t="shared" si="339"/>
        <v>380.04</v>
      </c>
      <c r="BT349" s="476">
        <f t="shared" si="339"/>
        <v>389.23</v>
      </c>
      <c r="BU349" s="476">
        <f t="shared" si="339"/>
        <v>399.84</v>
      </c>
      <c r="BV349" s="476">
        <f t="shared" si="339"/>
        <v>221.6</v>
      </c>
      <c r="BW349" s="476">
        <f t="shared" si="339"/>
        <v>447.41</v>
      </c>
      <c r="BX349" s="476">
        <f t="shared" si="339"/>
        <v>461.24</v>
      </c>
      <c r="BY349" s="476">
        <f t="shared" si="339"/>
        <v>420.95</v>
      </c>
      <c r="BZ349" s="476">
        <f t="shared" si="339"/>
        <v>310.81</v>
      </c>
      <c r="CA349" s="476">
        <f t="shared" si="339"/>
        <v>100.29</v>
      </c>
      <c r="CB349" s="476">
        <f t="shared" si="339"/>
        <v>366.83</v>
      </c>
      <c r="CC349" s="476">
        <f t="shared" si="339"/>
        <v>399.02</v>
      </c>
      <c r="CD349" s="476">
        <f t="shared" si="339"/>
        <v>383.22</v>
      </c>
      <c r="CE349" s="476">
        <f t="shared" si="339"/>
        <v>425.38</v>
      </c>
      <c r="CF349" s="476">
        <f t="shared" si="339"/>
        <v>62.54</v>
      </c>
      <c r="CG349" s="476">
        <f t="shared" si="339"/>
        <v>0</v>
      </c>
      <c r="CH349" s="476">
        <f t="shared" si="339"/>
        <v>0</v>
      </c>
      <c r="CI349" s="476">
        <f t="shared" si="339"/>
        <v>0</v>
      </c>
      <c r="CJ349" s="476">
        <f t="shared" si="339"/>
        <v>0</v>
      </c>
      <c r="CK349" s="476">
        <f t="shared" si="339"/>
        <v>0</v>
      </c>
      <c r="CL349" s="476">
        <f t="shared" si="339"/>
        <v>0</v>
      </c>
      <c r="CM349" s="476">
        <f t="shared" si="339"/>
        <v>0</v>
      </c>
      <c r="CN349" s="476">
        <f t="shared" si="339"/>
        <v>0</v>
      </c>
      <c r="CO349" s="476">
        <f t="shared" si="339"/>
        <v>0</v>
      </c>
      <c r="CP349" s="476">
        <f t="shared" si="339"/>
        <v>0</v>
      </c>
      <c r="CQ349" s="476">
        <f t="shared" si="339"/>
        <v>0</v>
      </c>
      <c r="CR349" s="476">
        <f t="shared" si="339"/>
        <v>0</v>
      </c>
      <c r="CS349" s="476">
        <f t="shared" si="339"/>
        <v>0</v>
      </c>
      <c r="CT349" s="476">
        <f t="shared" si="339"/>
        <v>0</v>
      </c>
      <c r="CU349" s="476">
        <f t="shared" si="339"/>
        <v>0</v>
      </c>
      <c r="CV349" s="476">
        <f t="shared" si="339"/>
        <v>0</v>
      </c>
      <c r="CW349" s="476">
        <f t="shared" si="339"/>
        <v>0</v>
      </c>
      <c r="CX349" s="476">
        <f t="shared" si="339"/>
        <v>0</v>
      </c>
      <c r="CY349" s="476">
        <f t="shared" si="339"/>
        <v>0</v>
      </c>
      <c r="CZ349" s="476">
        <f t="shared" si="339"/>
        <v>0</v>
      </c>
      <c r="DA349" s="476">
        <f t="shared" si="339"/>
        <v>0</v>
      </c>
      <c r="DB349" s="476">
        <f t="shared" si="339"/>
        <v>0</v>
      </c>
      <c r="DC349" s="476">
        <f t="shared" si="339"/>
        <v>0</v>
      </c>
      <c r="DD349" s="476">
        <f t="shared" si="339"/>
        <v>0</v>
      </c>
      <c r="DE349" s="476">
        <f t="shared" si="339"/>
        <v>0</v>
      </c>
      <c r="DF349" s="476">
        <f t="shared" si="339"/>
        <v>0</v>
      </c>
      <c r="DG349" s="476">
        <f t="shared" si="339"/>
        <v>0</v>
      </c>
      <c r="DH349" s="476">
        <f t="shared" si="339"/>
        <v>0</v>
      </c>
      <c r="DI349" s="476">
        <f t="shared" si="339"/>
        <v>0</v>
      </c>
      <c r="DJ349" s="476">
        <f t="shared" si="339"/>
        <v>0</v>
      </c>
      <c r="DK349" s="476">
        <f t="shared" si="339"/>
        <v>0</v>
      </c>
      <c r="DL349" s="476">
        <f t="shared" si="339"/>
        <v>0</v>
      </c>
      <c r="DM349" s="476">
        <f t="shared" si="339"/>
        <v>0</v>
      </c>
      <c r="DN349" s="476">
        <f t="shared" si="339"/>
        <v>0</v>
      </c>
      <c r="DO349" s="476">
        <f t="shared" si="339"/>
        <v>0</v>
      </c>
      <c r="DP349" s="476">
        <f t="shared" si="339"/>
        <v>0</v>
      </c>
      <c r="DQ349" s="476">
        <f t="shared" si="339"/>
        <v>0</v>
      </c>
      <c r="DR349" s="476">
        <f t="shared" si="339"/>
        <v>0</v>
      </c>
      <c r="DS349" s="476">
        <f t="shared" si="339"/>
        <v>0</v>
      </c>
      <c r="DT349" s="476">
        <f t="shared" si="339"/>
        <v>0</v>
      </c>
      <c r="DU349" s="476">
        <f t="shared" si="339"/>
        <v>0</v>
      </c>
      <c r="DV349" s="476">
        <f t="shared" si="339"/>
        <v>0</v>
      </c>
      <c r="DW349" s="476">
        <f t="shared" si="339"/>
        <v>0</v>
      </c>
      <c r="DX349" s="476">
        <f t="shared" si="339"/>
        <v>0</v>
      </c>
      <c r="DY349" s="476">
        <f t="shared" si="339"/>
        <v>0</v>
      </c>
      <c r="DZ349" s="476">
        <f t="shared" si="339"/>
        <v>0</v>
      </c>
      <c r="EA349" s="476">
        <f t="shared" si="339"/>
        <v>0</v>
      </c>
      <c r="EB349" s="476">
        <f>EB87-EB218</f>
        <v>0</v>
      </c>
      <c r="EC349" s="476">
        <f t="shared" ref="EC349:GB349" si="340">EC87-EC218</f>
        <v>0</v>
      </c>
      <c r="ED349" s="476">
        <f t="shared" si="340"/>
        <v>0</v>
      </c>
      <c r="EE349" s="476">
        <f t="shared" si="340"/>
        <v>0</v>
      </c>
      <c r="EF349" s="476">
        <f t="shared" si="340"/>
        <v>0</v>
      </c>
      <c r="EG349" s="476">
        <f t="shared" si="340"/>
        <v>0</v>
      </c>
      <c r="EH349" s="476">
        <f t="shared" si="340"/>
        <v>0</v>
      </c>
      <c r="EI349" s="476">
        <f t="shared" si="340"/>
        <v>0</v>
      </c>
      <c r="EJ349" s="476">
        <f t="shared" si="340"/>
        <v>0</v>
      </c>
      <c r="EK349" s="476">
        <f t="shared" si="340"/>
        <v>0</v>
      </c>
      <c r="EL349" s="476">
        <f t="shared" si="340"/>
        <v>0</v>
      </c>
      <c r="EM349" s="476">
        <f t="shared" si="340"/>
        <v>0</v>
      </c>
      <c r="EN349" s="476">
        <f t="shared" si="340"/>
        <v>0</v>
      </c>
      <c r="EO349" s="476">
        <f t="shared" si="340"/>
        <v>0</v>
      </c>
      <c r="EP349" s="476">
        <f t="shared" si="340"/>
        <v>0</v>
      </c>
      <c r="EQ349" s="476">
        <f t="shared" si="340"/>
        <v>0</v>
      </c>
      <c r="ER349" s="476">
        <f t="shared" si="340"/>
        <v>0</v>
      </c>
      <c r="ES349" s="476">
        <f t="shared" si="340"/>
        <v>0</v>
      </c>
      <c r="ET349" s="476">
        <f t="shared" si="340"/>
        <v>0</v>
      </c>
      <c r="EU349" s="476">
        <f t="shared" si="340"/>
        <v>0</v>
      </c>
      <c r="EV349" s="476">
        <f t="shared" si="340"/>
        <v>0</v>
      </c>
      <c r="EW349" s="476">
        <f t="shared" si="340"/>
        <v>0</v>
      </c>
      <c r="EX349" s="476">
        <f t="shared" si="340"/>
        <v>0</v>
      </c>
      <c r="EY349" s="476">
        <f t="shared" si="340"/>
        <v>0</v>
      </c>
      <c r="EZ349" s="476">
        <f t="shared" si="340"/>
        <v>0</v>
      </c>
      <c r="FA349" s="476">
        <f t="shared" si="340"/>
        <v>0</v>
      </c>
      <c r="FB349" s="476">
        <f t="shared" si="340"/>
        <v>0</v>
      </c>
      <c r="FC349" s="476">
        <f t="shared" si="340"/>
        <v>0</v>
      </c>
      <c r="FD349" s="476">
        <f t="shared" si="340"/>
        <v>0</v>
      </c>
      <c r="FE349" s="476">
        <f t="shared" si="340"/>
        <v>0</v>
      </c>
      <c r="FF349" s="476">
        <f t="shared" si="340"/>
        <v>0</v>
      </c>
      <c r="FG349" s="476">
        <f t="shared" si="340"/>
        <v>0</v>
      </c>
      <c r="FH349" s="476">
        <f t="shared" si="340"/>
        <v>0</v>
      </c>
      <c r="FI349" s="476">
        <f t="shared" si="340"/>
        <v>0</v>
      </c>
      <c r="FJ349" s="476">
        <f t="shared" si="340"/>
        <v>0</v>
      </c>
      <c r="FK349" s="476">
        <f t="shared" si="340"/>
        <v>0</v>
      </c>
      <c r="FL349" s="476">
        <f t="shared" si="340"/>
        <v>0</v>
      </c>
      <c r="FM349" s="476">
        <f t="shared" si="340"/>
        <v>0</v>
      </c>
      <c r="FN349" s="476">
        <f t="shared" si="340"/>
        <v>0</v>
      </c>
      <c r="FO349" s="476">
        <f t="shared" si="340"/>
        <v>0</v>
      </c>
      <c r="FP349" s="476">
        <f t="shared" si="340"/>
        <v>0</v>
      </c>
      <c r="FQ349" s="476">
        <f t="shared" si="340"/>
        <v>0</v>
      </c>
      <c r="FR349" s="476">
        <f t="shared" si="340"/>
        <v>0</v>
      </c>
      <c r="FS349" s="476">
        <f t="shared" si="340"/>
        <v>0</v>
      </c>
      <c r="FT349" s="476">
        <f t="shared" si="340"/>
        <v>0</v>
      </c>
      <c r="FU349" s="476">
        <f t="shared" si="340"/>
        <v>0</v>
      </c>
      <c r="FV349" s="476">
        <f t="shared" si="340"/>
        <v>0</v>
      </c>
      <c r="FW349" s="476">
        <f t="shared" si="340"/>
        <v>0</v>
      </c>
      <c r="FX349" s="476">
        <f t="shared" si="340"/>
        <v>0</v>
      </c>
      <c r="FY349" s="476">
        <f t="shared" si="340"/>
        <v>0</v>
      </c>
      <c r="FZ349" s="476">
        <f t="shared" si="340"/>
        <v>0</v>
      </c>
      <c r="GA349" s="476">
        <f t="shared" si="340"/>
        <v>0</v>
      </c>
      <c r="GB349" s="476">
        <f t="shared" si="340"/>
        <v>0</v>
      </c>
    </row>
    <row r="350" spans="3:184" x14ac:dyDescent="0.35">
      <c r="C350" s="472">
        <f>'QUALIFIED ENGINES'!D89</f>
        <v>91546</v>
      </c>
      <c r="D350" s="476">
        <f t="shared" si="314"/>
        <v>0</v>
      </c>
      <c r="E350" s="476">
        <f t="shared" ref="E350:BP353" si="341">E88-E219</f>
        <v>0</v>
      </c>
      <c r="F350" s="476">
        <f t="shared" si="341"/>
        <v>0</v>
      </c>
      <c r="G350" s="476">
        <f t="shared" si="341"/>
        <v>0</v>
      </c>
      <c r="H350" s="476">
        <f t="shared" si="341"/>
        <v>0</v>
      </c>
      <c r="I350" s="476">
        <f t="shared" si="341"/>
        <v>0</v>
      </c>
      <c r="J350" s="476">
        <f t="shared" si="341"/>
        <v>0</v>
      </c>
      <c r="K350" s="476">
        <f t="shared" si="341"/>
        <v>0</v>
      </c>
      <c r="L350" s="476">
        <f t="shared" si="341"/>
        <v>0</v>
      </c>
      <c r="M350" s="476">
        <f t="shared" si="341"/>
        <v>0</v>
      </c>
      <c r="N350" s="476">
        <f t="shared" si="341"/>
        <v>0</v>
      </c>
      <c r="O350" s="476">
        <f t="shared" si="341"/>
        <v>0</v>
      </c>
      <c r="P350" s="476">
        <f t="shared" si="341"/>
        <v>0</v>
      </c>
      <c r="Q350" s="476">
        <f t="shared" si="341"/>
        <v>0</v>
      </c>
      <c r="R350" s="476">
        <f t="shared" si="341"/>
        <v>0</v>
      </c>
      <c r="S350" s="476">
        <f t="shared" si="341"/>
        <v>0</v>
      </c>
      <c r="T350" s="476">
        <f t="shared" si="341"/>
        <v>0</v>
      </c>
      <c r="U350" s="476">
        <f t="shared" si="341"/>
        <v>0</v>
      </c>
      <c r="V350" s="476">
        <f t="shared" si="341"/>
        <v>0</v>
      </c>
      <c r="W350" s="476">
        <f t="shared" si="341"/>
        <v>0</v>
      </c>
      <c r="X350" s="476">
        <f t="shared" si="341"/>
        <v>0</v>
      </c>
      <c r="Y350" s="476">
        <f t="shared" si="341"/>
        <v>0</v>
      </c>
      <c r="Z350" s="476">
        <f t="shared" si="341"/>
        <v>0</v>
      </c>
      <c r="AA350" s="476">
        <f t="shared" si="341"/>
        <v>0</v>
      </c>
      <c r="AB350" s="476">
        <f t="shared" si="341"/>
        <v>0</v>
      </c>
      <c r="AC350" s="476">
        <f t="shared" si="341"/>
        <v>0</v>
      </c>
      <c r="AD350" s="476">
        <f t="shared" si="341"/>
        <v>0</v>
      </c>
      <c r="AE350" s="476">
        <f t="shared" si="341"/>
        <v>0</v>
      </c>
      <c r="AF350" s="476">
        <f t="shared" si="341"/>
        <v>0</v>
      </c>
      <c r="AG350" s="476">
        <f t="shared" si="341"/>
        <v>0</v>
      </c>
      <c r="AH350" s="476">
        <f t="shared" si="341"/>
        <v>172.39</v>
      </c>
      <c r="AI350" s="476">
        <f t="shared" si="341"/>
        <v>411.07</v>
      </c>
      <c r="AJ350" s="476">
        <f t="shared" si="341"/>
        <v>411.08</v>
      </c>
      <c r="AK350" s="476">
        <f t="shared" si="341"/>
        <v>397.81</v>
      </c>
      <c r="AL350" s="476">
        <f t="shared" si="341"/>
        <v>454.75</v>
      </c>
      <c r="AM350" s="476">
        <f t="shared" si="341"/>
        <v>401.72</v>
      </c>
      <c r="AN350" s="476">
        <f t="shared" si="341"/>
        <v>432.74</v>
      </c>
      <c r="AO350" s="476">
        <f t="shared" si="341"/>
        <v>418.18</v>
      </c>
      <c r="AP350" s="476">
        <f t="shared" si="341"/>
        <v>391.21</v>
      </c>
      <c r="AQ350" s="476">
        <f t="shared" si="341"/>
        <v>333.58</v>
      </c>
      <c r="AR350" s="476">
        <f t="shared" si="341"/>
        <v>0</v>
      </c>
      <c r="AS350" s="476">
        <f t="shared" si="341"/>
        <v>0</v>
      </c>
      <c r="AT350" s="476">
        <f t="shared" si="341"/>
        <v>0</v>
      </c>
      <c r="AU350" s="476">
        <f t="shared" si="341"/>
        <v>26.62</v>
      </c>
      <c r="AV350" s="476">
        <f t="shared" si="341"/>
        <v>148.4</v>
      </c>
      <c r="AW350" s="476">
        <f t="shared" si="341"/>
        <v>89.38</v>
      </c>
      <c r="AX350" s="476">
        <f t="shared" si="341"/>
        <v>153.4</v>
      </c>
      <c r="AY350" s="476">
        <f t="shared" si="341"/>
        <v>142.72</v>
      </c>
      <c r="AZ350" s="476">
        <f t="shared" si="341"/>
        <v>286.70999999999998</v>
      </c>
      <c r="BA350" s="476">
        <f t="shared" si="341"/>
        <v>241.3</v>
      </c>
      <c r="BB350" s="476">
        <f t="shared" si="341"/>
        <v>28.99</v>
      </c>
      <c r="BC350" s="476">
        <f t="shared" si="341"/>
        <v>126.91</v>
      </c>
      <c r="BD350" s="476">
        <f t="shared" si="341"/>
        <v>104.2</v>
      </c>
      <c r="BE350" s="476">
        <f t="shared" si="341"/>
        <v>110.1</v>
      </c>
      <c r="BF350" s="476">
        <f t="shared" si="341"/>
        <v>106.55</v>
      </c>
      <c r="BG350" s="476">
        <f t="shared" si="341"/>
        <v>264.79000000000002</v>
      </c>
      <c r="BH350" s="476">
        <f t="shared" si="341"/>
        <v>234.6</v>
      </c>
      <c r="BI350" s="476">
        <f t="shared" si="341"/>
        <v>252.7</v>
      </c>
      <c r="BJ350" s="476">
        <f t="shared" si="341"/>
        <v>316.52</v>
      </c>
      <c r="BK350" s="476">
        <f t="shared" si="341"/>
        <v>418.13</v>
      </c>
      <c r="BL350" s="476">
        <f t="shared" si="341"/>
        <v>293.64999999999998</v>
      </c>
      <c r="BM350" s="476">
        <f t="shared" si="341"/>
        <v>306.70999999999998</v>
      </c>
      <c r="BN350" s="476">
        <f t="shared" si="341"/>
        <v>199.97</v>
      </c>
      <c r="BO350" s="476">
        <f t="shared" si="341"/>
        <v>391.52</v>
      </c>
      <c r="BP350" s="476">
        <f t="shared" si="341"/>
        <v>350.57</v>
      </c>
      <c r="BQ350" s="476">
        <f t="shared" si="339"/>
        <v>369.48</v>
      </c>
      <c r="BR350" s="476">
        <f t="shared" si="339"/>
        <v>396.11</v>
      </c>
      <c r="BS350" s="476">
        <f t="shared" si="339"/>
        <v>380.04</v>
      </c>
      <c r="BT350" s="476">
        <f t="shared" si="339"/>
        <v>389.23</v>
      </c>
      <c r="BU350" s="476">
        <f t="shared" si="339"/>
        <v>399.84</v>
      </c>
      <c r="BV350" s="476">
        <f t="shared" si="339"/>
        <v>221.6</v>
      </c>
      <c r="BW350" s="476">
        <f t="shared" si="339"/>
        <v>447.41</v>
      </c>
      <c r="BX350" s="476">
        <f t="shared" si="339"/>
        <v>461.24</v>
      </c>
      <c r="BY350" s="476">
        <f t="shared" si="339"/>
        <v>420.95</v>
      </c>
      <c r="BZ350" s="476">
        <f t="shared" si="339"/>
        <v>310.81</v>
      </c>
      <c r="CA350" s="476">
        <f t="shared" si="339"/>
        <v>100.29</v>
      </c>
      <c r="CB350" s="476">
        <f t="shared" si="339"/>
        <v>366.83</v>
      </c>
      <c r="CC350" s="476">
        <f t="shared" si="339"/>
        <v>313.38</v>
      </c>
      <c r="CD350" s="476">
        <f t="shared" si="339"/>
        <v>0</v>
      </c>
      <c r="CE350" s="476">
        <f t="shared" si="339"/>
        <v>0</v>
      </c>
      <c r="CF350" s="476">
        <f t="shared" si="339"/>
        <v>0</v>
      </c>
      <c r="CG350" s="476">
        <f t="shared" si="339"/>
        <v>0</v>
      </c>
      <c r="CH350" s="476">
        <f t="shared" si="339"/>
        <v>0</v>
      </c>
      <c r="CI350" s="476">
        <f t="shared" si="339"/>
        <v>0</v>
      </c>
      <c r="CJ350" s="476">
        <f t="shared" si="339"/>
        <v>102.79</v>
      </c>
      <c r="CK350" s="476">
        <f t="shared" si="339"/>
        <v>0</v>
      </c>
      <c r="CL350" s="476">
        <f t="shared" si="339"/>
        <v>0</v>
      </c>
      <c r="CM350" s="476">
        <f t="shared" si="339"/>
        <v>0</v>
      </c>
      <c r="CN350" s="476">
        <f t="shared" si="339"/>
        <v>0</v>
      </c>
      <c r="CO350" s="476">
        <f t="shared" si="339"/>
        <v>0</v>
      </c>
      <c r="CP350" s="476">
        <f t="shared" si="339"/>
        <v>0</v>
      </c>
      <c r="CQ350" s="476">
        <f t="shared" si="339"/>
        <v>0</v>
      </c>
      <c r="CR350" s="476">
        <f t="shared" si="339"/>
        <v>0</v>
      </c>
      <c r="CS350" s="476">
        <f t="shared" si="339"/>
        <v>0</v>
      </c>
      <c r="CT350" s="476">
        <f t="shared" si="339"/>
        <v>0</v>
      </c>
      <c r="CU350" s="476">
        <f t="shared" si="339"/>
        <v>0</v>
      </c>
      <c r="CV350" s="476">
        <f t="shared" si="339"/>
        <v>0</v>
      </c>
      <c r="CW350" s="476">
        <f t="shared" si="339"/>
        <v>0</v>
      </c>
      <c r="CX350" s="476">
        <f t="shared" si="339"/>
        <v>0</v>
      </c>
      <c r="CY350" s="476">
        <f t="shared" si="339"/>
        <v>0</v>
      </c>
      <c r="CZ350" s="476">
        <f t="shared" si="339"/>
        <v>0</v>
      </c>
      <c r="DA350" s="476">
        <f t="shared" si="339"/>
        <v>0</v>
      </c>
      <c r="DB350" s="476">
        <f t="shared" si="339"/>
        <v>0</v>
      </c>
      <c r="DC350" s="476">
        <f t="shared" si="339"/>
        <v>0</v>
      </c>
      <c r="DD350" s="476">
        <f t="shared" si="339"/>
        <v>0</v>
      </c>
      <c r="DE350" s="476">
        <f t="shared" si="339"/>
        <v>0</v>
      </c>
      <c r="DF350" s="476">
        <f t="shared" si="339"/>
        <v>0</v>
      </c>
      <c r="DG350" s="476">
        <f t="shared" si="339"/>
        <v>0</v>
      </c>
      <c r="DH350" s="476">
        <f t="shared" si="339"/>
        <v>0</v>
      </c>
      <c r="DI350" s="476">
        <f t="shared" si="339"/>
        <v>0</v>
      </c>
      <c r="DJ350" s="476">
        <f t="shared" si="339"/>
        <v>0</v>
      </c>
      <c r="DK350" s="476">
        <f t="shared" si="339"/>
        <v>0</v>
      </c>
      <c r="DL350" s="476">
        <f t="shared" si="339"/>
        <v>0</v>
      </c>
      <c r="DM350" s="476">
        <f t="shared" si="339"/>
        <v>0</v>
      </c>
      <c r="DN350" s="476">
        <f t="shared" si="339"/>
        <v>0</v>
      </c>
      <c r="DO350" s="476">
        <f t="shared" si="339"/>
        <v>0</v>
      </c>
      <c r="DP350" s="476">
        <f t="shared" si="339"/>
        <v>0</v>
      </c>
      <c r="DQ350" s="476">
        <f t="shared" si="339"/>
        <v>0</v>
      </c>
      <c r="DR350" s="476">
        <f t="shared" si="339"/>
        <v>0</v>
      </c>
      <c r="DS350" s="476">
        <f t="shared" si="339"/>
        <v>0</v>
      </c>
      <c r="DT350" s="476">
        <f t="shared" si="339"/>
        <v>0</v>
      </c>
      <c r="DU350" s="476">
        <f t="shared" si="339"/>
        <v>0</v>
      </c>
      <c r="DV350" s="476">
        <f t="shared" si="339"/>
        <v>0</v>
      </c>
      <c r="DW350" s="476">
        <f t="shared" si="339"/>
        <v>0</v>
      </c>
      <c r="DX350" s="476">
        <f t="shared" si="339"/>
        <v>0</v>
      </c>
      <c r="DY350" s="476">
        <f t="shared" si="339"/>
        <v>0</v>
      </c>
      <c r="DZ350" s="476">
        <f t="shared" si="339"/>
        <v>0</v>
      </c>
      <c r="EA350" s="476">
        <f t="shared" si="339"/>
        <v>0</v>
      </c>
      <c r="EB350" s="476">
        <f t="shared" ref="EB350:GB354" si="342">EB88-EB219</f>
        <v>0</v>
      </c>
      <c r="EC350" s="476">
        <f t="shared" si="342"/>
        <v>0</v>
      </c>
      <c r="ED350" s="476">
        <f t="shared" si="342"/>
        <v>0</v>
      </c>
      <c r="EE350" s="476">
        <f t="shared" si="342"/>
        <v>0</v>
      </c>
      <c r="EF350" s="476">
        <f t="shared" si="342"/>
        <v>0</v>
      </c>
      <c r="EG350" s="476">
        <f t="shared" si="342"/>
        <v>0</v>
      </c>
      <c r="EH350" s="476">
        <f t="shared" si="342"/>
        <v>0</v>
      </c>
      <c r="EI350" s="476">
        <f t="shared" si="342"/>
        <v>0</v>
      </c>
      <c r="EJ350" s="476">
        <f t="shared" si="342"/>
        <v>0</v>
      </c>
      <c r="EK350" s="476">
        <f t="shared" si="342"/>
        <v>0</v>
      </c>
      <c r="EL350" s="476">
        <f t="shared" si="342"/>
        <v>0</v>
      </c>
      <c r="EM350" s="476">
        <f t="shared" si="342"/>
        <v>0</v>
      </c>
      <c r="EN350" s="476">
        <f t="shared" si="342"/>
        <v>0</v>
      </c>
      <c r="EO350" s="476">
        <f t="shared" si="342"/>
        <v>0</v>
      </c>
      <c r="EP350" s="476">
        <f t="shared" si="342"/>
        <v>0</v>
      </c>
      <c r="EQ350" s="476">
        <f t="shared" si="342"/>
        <v>0</v>
      </c>
      <c r="ER350" s="476">
        <f t="shared" si="342"/>
        <v>0</v>
      </c>
      <c r="ES350" s="476">
        <f t="shared" si="342"/>
        <v>0</v>
      </c>
      <c r="ET350" s="476">
        <f t="shared" si="342"/>
        <v>0</v>
      </c>
      <c r="EU350" s="476">
        <f t="shared" si="342"/>
        <v>0</v>
      </c>
      <c r="EV350" s="476">
        <f t="shared" si="342"/>
        <v>0</v>
      </c>
      <c r="EW350" s="476">
        <f t="shared" si="342"/>
        <v>0</v>
      </c>
      <c r="EX350" s="476">
        <f t="shared" si="342"/>
        <v>0</v>
      </c>
      <c r="EY350" s="476">
        <f t="shared" si="342"/>
        <v>0</v>
      </c>
      <c r="EZ350" s="476">
        <f t="shared" si="342"/>
        <v>0</v>
      </c>
      <c r="FA350" s="476">
        <f t="shared" si="342"/>
        <v>0</v>
      </c>
      <c r="FB350" s="476">
        <f t="shared" si="342"/>
        <v>0</v>
      </c>
      <c r="FC350" s="476">
        <f t="shared" si="342"/>
        <v>0</v>
      </c>
      <c r="FD350" s="476">
        <f t="shared" si="342"/>
        <v>0</v>
      </c>
      <c r="FE350" s="476">
        <f t="shared" si="342"/>
        <v>0</v>
      </c>
      <c r="FF350" s="476">
        <f t="shared" si="342"/>
        <v>0</v>
      </c>
      <c r="FG350" s="476">
        <f t="shared" si="342"/>
        <v>0</v>
      </c>
      <c r="FH350" s="476">
        <f t="shared" si="342"/>
        <v>0</v>
      </c>
      <c r="FI350" s="476">
        <f t="shared" si="342"/>
        <v>0</v>
      </c>
      <c r="FJ350" s="476">
        <f t="shared" si="342"/>
        <v>0</v>
      </c>
      <c r="FK350" s="476">
        <f t="shared" si="342"/>
        <v>0</v>
      </c>
      <c r="FL350" s="476">
        <f t="shared" si="342"/>
        <v>0</v>
      </c>
      <c r="FM350" s="476">
        <f t="shared" si="342"/>
        <v>0</v>
      </c>
      <c r="FN350" s="476">
        <f t="shared" si="342"/>
        <v>0</v>
      </c>
      <c r="FO350" s="476">
        <f t="shared" si="342"/>
        <v>0</v>
      </c>
      <c r="FP350" s="476">
        <f t="shared" si="342"/>
        <v>0</v>
      </c>
      <c r="FQ350" s="476">
        <f t="shared" si="342"/>
        <v>0</v>
      </c>
      <c r="FR350" s="476">
        <f t="shared" si="342"/>
        <v>0</v>
      </c>
      <c r="FS350" s="476">
        <f t="shared" si="342"/>
        <v>0</v>
      </c>
      <c r="FT350" s="476">
        <f t="shared" si="342"/>
        <v>0</v>
      </c>
      <c r="FU350" s="476">
        <f t="shared" si="342"/>
        <v>0</v>
      </c>
      <c r="FV350" s="476">
        <f t="shared" si="342"/>
        <v>0</v>
      </c>
      <c r="FW350" s="476">
        <f t="shared" si="342"/>
        <v>0</v>
      </c>
      <c r="FX350" s="476">
        <f t="shared" si="342"/>
        <v>0</v>
      </c>
      <c r="FY350" s="476">
        <f t="shared" si="342"/>
        <v>0</v>
      </c>
      <c r="FZ350" s="476">
        <f t="shared" si="342"/>
        <v>0</v>
      </c>
      <c r="GA350" s="476">
        <f t="shared" si="342"/>
        <v>0</v>
      </c>
      <c r="GB350" s="476">
        <f t="shared" si="342"/>
        <v>0</v>
      </c>
    </row>
    <row r="351" spans="3:184" x14ac:dyDescent="0.35">
      <c r="C351" s="472">
        <f>'QUALIFIED ENGINES'!D90</f>
        <v>91570</v>
      </c>
      <c r="D351" s="476">
        <f t="shared" si="314"/>
        <v>0</v>
      </c>
      <c r="E351" s="476">
        <f t="shared" si="341"/>
        <v>0</v>
      </c>
      <c r="F351" s="476">
        <f t="shared" si="341"/>
        <v>0</v>
      </c>
      <c r="G351" s="476">
        <f t="shared" si="341"/>
        <v>0</v>
      </c>
      <c r="H351" s="476">
        <f t="shared" si="341"/>
        <v>0</v>
      </c>
      <c r="I351" s="476">
        <f t="shared" si="341"/>
        <v>0</v>
      </c>
      <c r="J351" s="476">
        <f t="shared" si="341"/>
        <v>0</v>
      </c>
      <c r="K351" s="476">
        <f t="shared" si="341"/>
        <v>0</v>
      </c>
      <c r="L351" s="476">
        <f t="shared" si="341"/>
        <v>0</v>
      </c>
      <c r="M351" s="476">
        <f t="shared" si="341"/>
        <v>0</v>
      </c>
      <c r="N351" s="476">
        <f t="shared" si="341"/>
        <v>0</v>
      </c>
      <c r="O351" s="476">
        <f t="shared" si="341"/>
        <v>0</v>
      </c>
      <c r="P351" s="476">
        <f t="shared" si="341"/>
        <v>0</v>
      </c>
      <c r="Q351" s="476">
        <f t="shared" si="341"/>
        <v>0</v>
      </c>
      <c r="R351" s="476">
        <f t="shared" si="341"/>
        <v>0</v>
      </c>
      <c r="S351" s="476">
        <f t="shared" si="341"/>
        <v>0</v>
      </c>
      <c r="T351" s="476">
        <f t="shared" si="341"/>
        <v>0</v>
      </c>
      <c r="U351" s="476">
        <f t="shared" si="341"/>
        <v>0</v>
      </c>
      <c r="V351" s="476">
        <f t="shared" si="341"/>
        <v>0</v>
      </c>
      <c r="W351" s="476">
        <f t="shared" si="341"/>
        <v>0</v>
      </c>
      <c r="X351" s="476">
        <f t="shared" si="341"/>
        <v>0</v>
      </c>
      <c r="Y351" s="476">
        <f t="shared" si="341"/>
        <v>0</v>
      </c>
      <c r="Z351" s="476">
        <f t="shared" si="341"/>
        <v>0</v>
      </c>
      <c r="AA351" s="476">
        <f t="shared" si="341"/>
        <v>0</v>
      </c>
      <c r="AB351" s="476">
        <f t="shared" si="341"/>
        <v>0</v>
      </c>
      <c r="AC351" s="476">
        <f t="shared" si="341"/>
        <v>0</v>
      </c>
      <c r="AD351" s="476">
        <f t="shared" si="341"/>
        <v>0</v>
      </c>
      <c r="AE351" s="476">
        <f t="shared" si="341"/>
        <v>0</v>
      </c>
      <c r="AF351" s="476">
        <f t="shared" si="341"/>
        <v>0</v>
      </c>
      <c r="AG351" s="476">
        <f t="shared" si="341"/>
        <v>0</v>
      </c>
      <c r="AH351" s="476">
        <f t="shared" si="341"/>
        <v>0</v>
      </c>
      <c r="AI351" s="476">
        <f t="shared" si="341"/>
        <v>0</v>
      </c>
      <c r="AJ351" s="476">
        <f t="shared" si="341"/>
        <v>0</v>
      </c>
      <c r="AK351" s="476">
        <f t="shared" si="341"/>
        <v>0</v>
      </c>
      <c r="AL351" s="476">
        <f t="shared" si="341"/>
        <v>0</v>
      </c>
      <c r="AM351" s="476">
        <f t="shared" si="341"/>
        <v>0</v>
      </c>
      <c r="AN351" s="476">
        <f t="shared" si="341"/>
        <v>0</v>
      </c>
      <c r="AO351" s="476">
        <f t="shared" si="341"/>
        <v>0</v>
      </c>
      <c r="AP351" s="476">
        <f t="shared" si="341"/>
        <v>0</v>
      </c>
      <c r="AQ351" s="476">
        <f t="shared" si="341"/>
        <v>0</v>
      </c>
      <c r="AR351" s="476">
        <f t="shared" si="341"/>
        <v>0</v>
      </c>
      <c r="AS351" s="476">
        <f t="shared" si="341"/>
        <v>0</v>
      </c>
      <c r="AT351" s="476">
        <f t="shared" si="341"/>
        <v>0</v>
      </c>
      <c r="AU351" s="476">
        <f t="shared" si="341"/>
        <v>0</v>
      </c>
      <c r="AV351" s="476">
        <f t="shared" si="341"/>
        <v>0</v>
      </c>
      <c r="AW351" s="476">
        <f t="shared" si="341"/>
        <v>0</v>
      </c>
      <c r="AX351" s="476">
        <f t="shared" si="341"/>
        <v>0</v>
      </c>
      <c r="AY351" s="476">
        <f t="shared" si="341"/>
        <v>0</v>
      </c>
      <c r="AZ351" s="476">
        <f t="shared" si="341"/>
        <v>0</v>
      </c>
      <c r="BA351" s="476">
        <f t="shared" si="341"/>
        <v>0</v>
      </c>
      <c r="BB351" s="476">
        <f t="shared" si="341"/>
        <v>0</v>
      </c>
      <c r="BC351" s="476">
        <f t="shared" si="341"/>
        <v>0</v>
      </c>
      <c r="BD351" s="476">
        <f t="shared" si="341"/>
        <v>0</v>
      </c>
      <c r="BE351" s="476">
        <f t="shared" si="341"/>
        <v>0</v>
      </c>
      <c r="BF351" s="476">
        <f t="shared" si="341"/>
        <v>0</v>
      </c>
      <c r="BG351" s="476">
        <f t="shared" si="341"/>
        <v>0</v>
      </c>
      <c r="BH351" s="476">
        <f t="shared" si="341"/>
        <v>0</v>
      </c>
      <c r="BI351" s="476">
        <f t="shared" si="341"/>
        <v>0</v>
      </c>
      <c r="BJ351" s="476">
        <f t="shared" si="341"/>
        <v>0</v>
      </c>
      <c r="BK351" s="476">
        <f t="shared" si="341"/>
        <v>0</v>
      </c>
      <c r="BL351" s="476">
        <f t="shared" si="341"/>
        <v>0</v>
      </c>
      <c r="BM351" s="476">
        <f t="shared" si="341"/>
        <v>0</v>
      </c>
      <c r="BN351" s="476">
        <f t="shared" si="341"/>
        <v>0</v>
      </c>
      <c r="BO351" s="476">
        <f t="shared" si="341"/>
        <v>0</v>
      </c>
      <c r="BP351" s="476">
        <f t="shared" si="341"/>
        <v>0</v>
      </c>
      <c r="BQ351" s="476">
        <f t="shared" si="339"/>
        <v>0</v>
      </c>
      <c r="BR351" s="476">
        <f t="shared" si="339"/>
        <v>0</v>
      </c>
      <c r="BS351" s="476">
        <f t="shared" si="339"/>
        <v>0</v>
      </c>
      <c r="BT351" s="476">
        <f t="shared" si="339"/>
        <v>0</v>
      </c>
      <c r="BU351" s="476">
        <f t="shared" si="339"/>
        <v>0</v>
      </c>
      <c r="BV351" s="476">
        <f t="shared" si="339"/>
        <v>0</v>
      </c>
      <c r="BW351" s="476">
        <f t="shared" si="339"/>
        <v>0</v>
      </c>
      <c r="BX351" s="476">
        <f t="shared" si="339"/>
        <v>0</v>
      </c>
      <c r="BY351" s="476">
        <f t="shared" si="339"/>
        <v>0</v>
      </c>
      <c r="BZ351" s="476">
        <f t="shared" si="339"/>
        <v>0</v>
      </c>
      <c r="CA351" s="476">
        <f t="shared" si="339"/>
        <v>0</v>
      </c>
      <c r="CB351" s="476">
        <f t="shared" si="339"/>
        <v>0</v>
      </c>
      <c r="CC351" s="476">
        <f t="shared" si="339"/>
        <v>0</v>
      </c>
      <c r="CD351" s="476">
        <f t="shared" si="339"/>
        <v>0</v>
      </c>
      <c r="CE351" s="476">
        <f t="shared" si="339"/>
        <v>0</v>
      </c>
      <c r="CF351" s="476">
        <f t="shared" si="339"/>
        <v>0</v>
      </c>
      <c r="CG351" s="476">
        <f t="shared" si="339"/>
        <v>0</v>
      </c>
      <c r="CH351" s="476">
        <f t="shared" si="339"/>
        <v>0</v>
      </c>
      <c r="CI351" s="476">
        <f t="shared" si="339"/>
        <v>0</v>
      </c>
      <c r="CJ351" s="476">
        <f t="shared" si="339"/>
        <v>0</v>
      </c>
      <c r="CK351" s="476">
        <f t="shared" si="339"/>
        <v>0</v>
      </c>
      <c r="CL351" s="476">
        <f t="shared" si="339"/>
        <v>0</v>
      </c>
      <c r="CM351" s="476">
        <f t="shared" si="339"/>
        <v>0</v>
      </c>
      <c r="CN351" s="476">
        <f t="shared" si="339"/>
        <v>0</v>
      </c>
      <c r="CO351" s="476">
        <f t="shared" si="339"/>
        <v>0</v>
      </c>
      <c r="CP351" s="476">
        <f t="shared" si="339"/>
        <v>0</v>
      </c>
      <c r="CQ351" s="476">
        <f t="shared" si="339"/>
        <v>0</v>
      </c>
      <c r="CR351" s="476">
        <f t="shared" si="339"/>
        <v>0</v>
      </c>
      <c r="CS351" s="476">
        <f t="shared" si="339"/>
        <v>0</v>
      </c>
      <c r="CT351" s="476">
        <f t="shared" si="339"/>
        <v>0</v>
      </c>
      <c r="CU351" s="476">
        <f t="shared" si="339"/>
        <v>0</v>
      </c>
      <c r="CV351" s="476">
        <f t="shared" si="339"/>
        <v>0</v>
      </c>
      <c r="CW351" s="476">
        <f t="shared" si="339"/>
        <v>0</v>
      </c>
      <c r="CX351" s="476">
        <f t="shared" si="339"/>
        <v>0</v>
      </c>
      <c r="CY351" s="476">
        <f t="shared" si="339"/>
        <v>0</v>
      </c>
      <c r="CZ351" s="476">
        <f t="shared" si="339"/>
        <v>0</v>
      </c>
      <c r="DA351" s="476">
        <f t="shared" si="339"/>
        <v>0</v>
      </c>
      <c r="DB351" s="476">
        <f t="shared" si="339"/>
        <v>0</v>
      </c>
      <c r="DC351" s="476">
        <f t="shared" si="339"/>
        <v>0</v>
      </c>
      <c r="DD351" s="476">
        <f t="shared" si="339"/>
        <v>0</v>
      </c>
      <c r="DE351" s="476">
        <f t="shared" si="339"/>
        <v>0</v>
      </c>
      <c r="DF351" s="476">
        <f t="shared" si="339"/>
        <v>0</v>
      </c>
      <c r="DG351" s="476">
        <f t="shared" si="339"/>
        <v>0</v>
      </c>
      <c r="DH351" s="476">
        <f t="shared" si="339"/>
        <v>0</v>
      </c>
      <c r="DI351" s="476">
        <f t="shared" si="339"/>
        <v>0</v>
      </c>
      <c r="DJ351" s="476">
        <f t="shared" si="339"/>
        <v>0</v>
      </c>
      <c r="DK351" s="476">
        <f t="shared" si="339"/>
        <v>0</v>
      </c>
      <c r="DL351" s="476">
        <f t="shared" si="339"/>
        <v>0</v>
      </c>
      <c r="DM351" s="476">
        <f t="shared" si="339"/>
        <v>0</v>
      </c>
      <c r="DN351" s="476">
        <f t="shared" si="339"/>
        <v>0</v>
      </c>
      <c r="DO351" s="476">
        <f t="shared" si="339"/>
        <v>0</v>
      </c>
      <c r="DP351" s="476">
        <f t="shared" si="339"/>
        <v>0</v>
      </c>
      <c r="DQ351" s="476">
        <f t="shared" si="339"/>
        <v>0</v>
      </c>
      <c r="DR351" s="476">
        <f t="shared" si="339"/>
        <v>0</v>
      </c>
      <c r="DS351" s="476">
        <f t="shared" si="339"/>
        <v>0</v>
      </c>
      <c r="DT351" s="476">
        <f t="shared" si="339"/>
        <v>0</v>
      </c>
      <c r="DU351" s="476">
        <f t="shared" si="339"/>
        <v>0</v>
      </c>
      <c r="DV351" s="476">
        <f t="shared" si="339"/>
        <v>0</v>
      </c>
      <c r="DW351" s="476">
        <f t="shared" si="339"/>
        <v>0</v>
      </c>
      <c r="DX351" s="476">
        <f t="shared" si="339"/>
        <v>0</v>
      </c>
      <c r="DY351" s="476">
        <f t="shared" si="339"/>
        <v>0</v>
      </c>
      <c r="DZ351" s="476">
        <f t="shared" si="339"/>
        <v>0</v>
      </c>
      <c r="EA351" s="476">
        <f t="shared" si="339"/>
        <v>0</v>
      </c>
      <c r="EB351" s="476">
        <f t="shared" si="342"/>
        <v>0</v>
      </c>
      <c r="EC351" s="476">
        <f t="shared" si="342"/>
        <v>0</v>
      </c>
      <c r="ED351" s="476">
        <f t="shared" si="342"/>
        <v>0</v>
      </c>
      <c r="EE351" s="476">
        <f t="shared" si="342"/>
        <v>0</v>
      </c>
      <c r="EF351" s="476">
        <f t="shared" si="342"/>
        <v>0</v>
      </c>
      <c r="EG351" s="476">
        <f t="shared" si="342"/>
        <v>0</v>
      </c>
      <c r="EH351" s="476">
        <f t="shared" si="342"/>
        <v>0</v>
      </c>
      <c r="EI351" s="476">
        <f t="shared" si="342"/>
        <v>0</v>
      </c>
      <c r="EJ351" s="476">
        <f t="shared" si="342"/>
        <v>0</v>
      </c>
      <c r="EK351" s="476">
        <f t="shared" si="342"/>
        <v>0</v>
      </c>
      <c r="EL351" s="476">
        <f t="shared" si="342"/>
        <v>0</v>
      </c>
      <c r="EM351" s="476">
        <f t="shared" si="342"/>
        <v>0</v>
      </c>
      <c r="EN351" s="476">
        <f t="shared" si="342"/>
        <v>0</v>
      </c>
      <c r="EO351" s="476">
        <f t="shared" si="342"/>
        <v>0</v>
      </c>
      <c r="EP351" s="476">
        <f t="shared" si="342"/>
        <v>0</v>
      </c>
      <c r="EQ351" s="476">
        <f t="shared" si="342"/>
        <v>0</v>
      </c>
      <c r="ER351" s="476">
        <f t="shared" si="342"/>
        <v>0</v>
      </c>
      <c r="ES351" s="476">
        <f t="shared" si="342"/>
        <v>0</v>
      </c>
      <c r="ET351" s="476">
        <f t="shared" si="342"/>
        <v>0</v>
      </c>
      <c r="EU351" s="476">
        <f t="shared" si="342"/>
        <v>0</v>
      </c>
      <c r="EV351" s="476">
        <f t="shared" si="342"/>
        <v>0</v>
      </c>
      <c r="EW351" s="476">
        <f t="shared" si="342"/>
        <v>0</v>
      </c>
      <c r="EX351" s="476">
        <f t="shared" si="342"/>
        <v>0</v>
      </c>
      <c r="EY351" s="476">
        <f t="shared" si="342"/>
        <v>0</v>
      </c>
      <c r="EZ351" s="476">
        <f t="shared" si="342"/>
        <v>0</v>
      </c>
      <c r="FA351" s="476">
        <f t="shared" si="342"/>
        <v>0</v>
      </c>
      <c r="FB351" s="476">
        <f t="shared" si="342"/>
        <v>0</v>
      </c>
      <c r="FC351" s="476">
        <f t="shared" si="342"/>
        <v>0</v>
      </c>
      <c r="FD351" s="476">
        <f t="shared" si="342"/>
        <v>0</v>
      </c>
      <c r="FE351" s="476">
        <f t="shared" si="342"/>
        <v>0</v>
      </c>
      <c r="FF351" s="476">
        <f t="shared" si="342"/>
        <v>0</v>
      </c>
      <c r="FG351" s="476">
        <f t="shared" si="342"/>
        <v>0</v>
      </c>
      <c r="FH351" s="476">
        <f t="shared" si="342"/>
        <v>0</v>
      </c>
      <c r="FI351" s="476">
        <f t="shared" si="342"/>
        <v>0</v>
      </c>
      <c r="FJ351" s="476">
        <f t="shared" si="342"/>
        <v>0</v>
      </c>
      <c r="FK351" s="476">
        <f t="shared" si="342"/>
        <v>0</v>
      </c>
      <c r="FL351" s="476">
        <f t="shared" si="342"/>
        <v>0</v>
      </c>
      <c r="FM351" s="476">
        <f t="shared" si="342"/>
        <v>0</v>
      </c>
      <c r="FN351" s="476">
        <f t="shared" si="342"/>
        <v>0</v>
      </c>
      <c r="FO351" s="476">
        <f t="shared" si="342"/>
        <v>0</v>
      </c>
      <c r="FP351" s="476">
        <f t="shared" si="342"/>
        <v>0</v>
      </c>
      <c r="FQ351" s="476">
        <f t="shared" si="342"/>
        <v>0</v>
      </c>
      <c r="FR351" s="476">
        <f t="shared" si="342"/>
        <v>0</v>
      </c>
      <c r="FS351" s="476">
        <f t="shared" si="342"/>
        <v>0</v>
      </c>
      <c r="FT351" s="476">
        <f t="shared" si="342"/>
        <v>0</v>
      </c>
      <c r="FU351" s="476">
        <f t="shared" si="342"/>
        <v>0</v>
      </c>
      <c r="FV351" s="476">
        <f t="shared" si="342"/>
        <v>0</v>
      </c>
      <c r="FW351" s="476">
        <f t="shared" si="342"/>
        <v>0</v>
      </c>
      <c r="FX351" s="476">
        <f t="shared" si="342"/>
        <v>0</v>
      </c>
      <c r="FY351" s="476">
        <f t="shared" si="342"/>
        <v>0</v>
      </c>
      <c r="FZ351" s="476">
        <f t="shared" si="342"/>
        <v>0</v>
      </c>
      <c r="GA351" s="476">
        <f t="shared" si="342"/>
        <v>0</v>
      </c>
      <c r="GB351" s="476">
        <f t="shared" si="342"/>
        <v>0</v>
      </c>
    </row>
    <row r="352" spans="3:184" x14ac:dyDescent="0.35">
      <c r="C352" s="472">
        <f>'QUALIFIED ENGINES'!D91</f>
        <v>91577</v>
      </c>
      <c r="D352" s="476">
        <f t="shared" si="314"/>
        <v>0</v>
      </c>
      <c r="E352" s="476">
        <f t="shared" si="341"/>
        <v>0</v>
      </c>
      <c r="F352" s="476">
        <f t="shared" si="341"/>
        <v>0</v>
      </c>
      <c r="G352" s="476">
        <f t="shared" si="341"/>
        <v>0</v>
      </c>
      <c r="H352" s="476">
        <f t="shared" si="341"/>
        <v>0</v>
      </c>
      <c r="I352" s="476">
        <f t="shared" si="341"/>
        <v>0</v>
      </c>
      <c r="J352" s="476">
        <f t="shared" si="341"/>
        <v>0</v>
      </c>
      <c r="K352" s="476">
        <f t="shared" si="341"/>
        <v>0</v>
      </c>
      <c r="L352" s="476">
        <f t="shared" si="341"/>
        <v>0</v>
      </c>
      <c r="M352" s="476">
        <f t="shared" si="341"/>
        <v>0</v>
      </c>
      <c r="N352" s="476">
        <f t="shared" si="341"/>
        <v>0</v>
      </c>
      <c r="O352" s="476">
        <f t="shared" si="341"/>
        <v>0</v>
      </c>
      <c r="P352" s="476">
        <f t="shared" si="341"/>
        <v>0</v>
      </c>
      <c r="Q352" s="476">
        <f t="shared" si="341"/>
        <v>0</v>
      </c>
      <c r="R352" s="476">
        <f t="shared" si="341"/>
        <v>0</v>
      </c>
      <c r="S352" s="476">
        <f t="shared" si="341"/>
        <v>0</v>
      </c>
      <c r="T352" s="476">
        <f t="shared" si="341"/>
        <v>0</v>
      </c>
      <c r="U352" s="476">
        <f t="shared" si="341"/>
        <v>0</v>
      </c>
      <c r="V352" s="476">
        <f t="shared" si="341"/>
        <v>0</v>
      </c>
      <c r="W352" s="476">
        <f t="shared" si="341"/>
        <v>0</v>
      </c>
      <c r="X352" s="476">
        <f t="shared" si="341"/>
        <v>0</v>
      </c>
      <c r="Y352" s="476">
        <f t="shared" si="341"/>
        <v>0</v>
      </c>
      <c r="Z352" s="476">
        <f t="shared" si="341"/>
        <v>0</v>
      </c>
      <c r="AA352" s="476">
        <f t="shared" si="341"/>
        <v>0</v>
      </c>
      <c r="AB352" s="476">
        <f t="shared" si="341"/>
        <v>0</v>
      </c>
      <c r="AC352" s="476">
        <f t="shared" si="341"/>
        <v>0</v>
      </c>
      <c r="AD352" s="476">
        <f t="shared" si="341"/>
        <v>0</v>
      </c>
      <c r="AE352" s="476">
        <f t="shared" si="341"/>
        <v>0</v>
      </c>
      <c r="AF352" s="476">
        <f t="shared" si="341"/>
        <v>0</v>
      </c>
      <c r="AG352" s="476">
        <f t="shared" si="341"/>
        <v>0</v>
      </c>
      <c r="AH352" s="476">
        <f t="shared" si="341"/>
        <v>0</v>
      </c>
      <c r="AI352" s="476">
        <f t="shared" si="341"/>
        <v>0</v>
      </c>
      <c r="AJ352" s="476">
        <f t="shared" si="341"/>
        <v>0</v>
      </c>
      <c r="AK352" s="476">
        <f t="shared" si="341"/>
        <v>0</v>
      </c>
      <c r="AL352" s="476">
        <f t="shared" si="341"/>
        <v>0</v>
      </c>
      <c r="AM352" s="476">
        <f t="shared" si="341"/>
        <v>0</v>
      </c>
      <c r="AN352" s="476">
        <f t="shared" si="341"/>
        <v>0</v>
      </c>
      <c r="AO352" s="476">
        <f t="shared" si="341"/>
        <v>0</v>
      </c>
      <c r="AP352" s="476">
        <f t="shared" si="341"/>
        <v>0</v>
      </c>
      <c r="AQ352" s="476">
        <f t="shared" si="341"/>
        <v>0</v>
      </c>
      <c r="AR352" s="476">
        <f t="shared" si="341"/>
        <v>0</v>
      </c>
      <c r="AS352" s="476">
        <f t="shared" si="341"/>
        <v>0</v>
      </c>
      <c r="AT352" s="476">
        <f t="shared" si="341"/>
        <v>0</v>
      </c>
      <c r="AU352" s="476">
        <f t="shared" si="341"/>
        <v>0</v>
      </c>
      <c r="AV352" s="476">
        <f t="shared" si="341"/>
        <v>0</v>
      </c>
      <c r="AW352" s="476">
        <f t="shared" si="341"/>
        <v>0</v>
      </c>
      <c r="AX352" s="476">
        <f t="shared" si="341"/>
        <v>0</v>
      </c>
      <c r="AY352" s="476">
        <f t="shared" si="341"/>
        <v>0</v>
      </c>
      <c r="AZ352" s="476">
        <f t="shared" si="341"/>
        <v>0</v>
      </c>
      <c r="BA352" s="476">
        <f t="shared" si="341"/>
        <v>0</v>
      </c>
      <c r="BB352" s="476">
        <f t="shared" si="341"/>
        <v>0</v>
      </c>
      <c r="BC352" s="476">
        <f t="shared" si="341"/>
        <v>0</v>
      </c>
      <c r="BD352" s="476">
        <f t="shared" si="341"/>
        <v>0</v>
      </c>
      <c r="BE352" s="476">
        <f t="shared" si="341"/>
        <v>0</v>
      </c>
      <c r="BF352" s="476">
        <f t="shared" si="341"/>
        <v>0</v>
      </c>
      <c r="BG352" s="476">
        <f t="shared" si="341"/>
        <v>0</v>
      </c>
      <c r="BH352" s="476">
        <f t="shared" si="341"/>
        <v>0</v>
      </c>
      <c r="BI352" s="476">
        <f t="shared" si="341"/>
        <v>0</v>
      </c>
      <c r="BJ352" s="476">
        <f t="shared" si="341"/>
        <v>0</v>
      </c>
      <c r="BK352" s="476">
        <f t="shared" si="341"/>
        <v>0</v>
      </c>
      <c r="BL352" s="476">
        <f t="shared" si="341"/>
        <v>0</v>
      </c>
      <c r="BM352" s="476">
        <f t="shared" si="341"/>
        <v>0</v>
      </c>
      <c r="BN352" s="476">
        <f t="shared" si="341"/>
        <v>0</v>
      </c>
      <c r="BO352" s="476">
        <f t="shared" si="341"/>
        <v>0</v>
      </c>
      <c r="BP352" s="476">
        <f t="shared" si="341"/>
        <v>0</v>
      </c>
      <c r="BQ352" s="476">
        <f t="shared" si="339"/>
        <v>0</v>
      </c>
      <c r="BR352" s="476">
        <f t="shared" si="339"/>
        <v>0</v>
      </c>
      <c r="BS352" s="476">
        <f t="shared" si="339"/>
        <v>0</v>
      </c>
      <c r="BT352" s="476">
        <f t="shared" si="339"/>
        <v>0</v>
      </c>
      <c r="BU352" s="476">
        <f t="shared" si="339"/>
        <v>0</v>
      </c>
      <c r="BV352" s="476">
        <f t="shared" si="339"/>
        <v>0</v>
      </c>
      <c r="BW352" s="476">
        <f t="shared" si="339"/>
        <v>0</v>
      </c>
      <c r="BX352" s="476">
        <f t="shared" si="339"/>
        <v>0</v>
      </c>
      <c r="BY352" s="476">
        <f t="shared" si="339"/>
        <v>0</v>
      </c>
      <c r="BZ352" s="476">
        <f t="shared" si="339"/>
        <v>0</v>
      </c>
      <c r="CA352" s="476">
        <f t="shared" si="339"/>
        <v>0</v>
      </c>
      <c r="CB352" s="476">
        <f t="shared" si="339"/>
        <v>0</v>
      </c>
      <c r="CC352" s="476">
        <f t="shared" si="339"/>
        <v>0</v>
      </c>
      <c r="CD352" s="476">
        <f t="shared" si="339"/>
        <v>0</v>
      </c>
      <c r="CE352" s="476">
        <f t="shared" si="339"/>
        <v>0</v>
      </c>
      <c r="CF352" s="476">
        <f t="shared" si="339"/>
        <v>0</v>
      </c>
      <c r="CG352" s="476">
        <f t="shared" si="339"/>
        <v>0</v>
      </c>
      <c r="CH352" s="476">
        <f t="shared" si="339"/>
        <v>0</v>
      </c>
      <c r="CI352" s="476">
        <f t="shared" si="339"/>
        <v>0</v>
      </c>
      <c r="CJ352" s="476">
        <f t="shared" si="339"/>
        <v>0</v>
      </c>
      <c r="CK352" s="476">
        <f t="shared" si="339"/>
        <v>0</v>
      </c>
      <c r="CL352" s="476">
        <f t="shared" si="339"/>
        <v>0</v>
      </c>
      <c r="CM352" s="476">
        <f t="shared" si="339"/>
        <v>0</v>
      </c>
      <c r="CN352" s="476">
        <f t="shared" si="339"/>
        <v>0</v>
      </c>
      <c r="CO352" s="476">
        <f t="shared" si="339"/>
        <v>0</v>
      </c>
      <c r="CP352" s="476">
        <f t="shared" si="339"/>
        <v>0</v>
      </c>
      <c r="CQ352" s="476">
        <f t="shared" si="339"/>
        <v>0</v>
      </c>
      <c r="CR352" s="476">
        <f t="shared" si="339"/>
        <v>0</v>
      </c>
      <c r="CS352" s="476">
        <f t="shared" si="339"/>
        <v>0</v>
      </c>
      <c r="CT352" s="476">
        <f t="shared" si="339"/>
        <v>0</v>
      </c>
      <c r="CU352" s="476">
        <f t="shared" si="339"/>
        <v>0</v>
      </c>
      <c r="CV352" s="476">
        <f t="shared" si="339"/>
        <v>0</v>
      </c>
      <c r="CW352" s="476">
        <f t="shared" si="339"/>
        <v>0</v>
      </c>
      <c r="CX352" s="476">
        <f t="shared" si="339"/>
        <v>0</v>
      </c>
      <c r="CY352" s="476">
        <f t="shared" si="339"/>
        <v>0</v>
      </c>
      <c r="CZ352" s="476">
        <f t="shared" si="339"/>
        <v>0</v>
      </c>
      <c r="DA352" s="476">
        <f t="shared" si="339"/>
        <v>0</v>
      </c>
      <c r="DB352" s="476">
        <f t="shared" si="339"/>
        <v>0</v>
      </c>
      <c r="DC352" s="476">
        <f t="shared" si="339"/>
        <v>0</v>
      </c>
      <c r="DD352" s="476">
        <f t="shared" si="339"/>
        <v>0</v>
      </c>
      <c r="DE352" s="476">
        <f t="shared" si="339"/>
        <v>0</v>
      </c>
      <c r="DF352" s="476">
        <f t="shared" si="339"/>
        <v>0</v>
      </c>
      <c r="DG352" s="476">
        <f t="shared" si="339"/>
        <v>0</v>
      </c>
      <c r="DH352" s="476">
        <f t="shared" si="339"/>
        <v>0</v>
      </c>
      <c r="DI352" s="476">
        <f t="shared" si="339"/>
        <v>0</v>
      </c>
      <c r="DJ352" s="476">
        <f t="shared" si="339"/>
        <v>0</v>
      </c>
      <c r="DK352" s="476">
        <f t="shared" si="339"/>
        <v>0</v>
      </c>
      <c r="DL352" s="476">
        <f t="shared" si="339"/>
        <v>0</v>
      </c>
      <c r="DM352" s="476">
        <f t="shared" si="339"/>
        <v>0</v>
      </c>
      <c r="DN352" s="476">
        <f t="shared" si="339"/>
        <v>0</v>
      </c>
      <c r="DO352" s="476">
        <f t="shared" si="339"/>
        <v>0</v>
      </c>
      <c r="DP352" s="476">
        <f t="shared" si="339"/>
        <v>0</v>
      </c>
      <c r="DQ352" s="476">
        <f t="shared" si="339"/>
        <v>0</v>
      </c>
      <c r="DR352" s="476">
        <f t="shared" si="339"/>
        <v>0</v>
      </c>
      <c r="DS352" s="476">
        <f t="shared" si="339"/>
        <v>0</v>
      </c>
      <c r="DT352" s="476">
        <f t="shared" si="339"/>
        <v>0</v>
      </c>
      <c r="DU352" s="476">
        <f t="shared" si="339"/>
        <v>0</v>
      </c>
      <c r="DV352" s="476">
        <f t="shared" si="339"/>
        <v>0</v>
      </c>
      <c r="DW352" s="476">
        <f t="shared" si="339"/>
        <v>0</v>
      </c>
      <c r="DX352" s="476">
        <f t="shared" si="339"/>
        <v>0</v>
      </c>
      <c r="DY352" s="476">
        <f t="shared" si="339"/>
        <v>0</v>
      </c>
      <c r="DZ352" s="476">
        <f t="shared" si="339"/>
        <v>0</v>
      </c>
      <c r="EA352" s="476">
        <f t="shared" si="339"/>
        <v>0</v>
      </c>
      <c r="EB352" s="476">
        <f t="shared" si="342"/>
        <v>0</v>
      </c>
      <c r="EC352" s="476">
        <f t="shared" si="342"/>
        <v>0</v>
      </c>
      <c r="ED352" s="476">
        <f t="shared" si="342"/>
        <v>0</v>
      </c>
      <c r="EE352" s="476">
        <f t="shared" si="342"/>
        <v>0</v>
      </c>
      <c r="EF352" s="476">
        <f t="shared" si="342"/>
        <v>0</v>
      </c>
      <c r="EG352" s="476">
        <f t="shared" si="342"/>
        <v>0</v>
      </c>
      <c r="EH352" s="476">
        <f t="shared" si="342"/>
        <v>0</v>
      </c>
      <c r="EI352" s="476">
        <f t="shared" si="342"/>
        <v>0</v>
      </c>
      <c r="EJ352" s="476">
        <f t="shared" si="342"/>
        <v>0</v>
      </c>
      <c r="EK352" s="476">
        <f t="shared" si="342"/>
        <v>0</v>
      </c>
      <c r="EL352" s="476">
        <f t="shared" si="342"/>
        <v>0</v>
      </c>
      <c r="EM352" s="476">
        <f t="shared" si="342"/>
        <v>0</v>
      </c>
      <c r="EN352" s="476">
        <f t="shared" si="342"/>
        <v>0</v>
      </c>
      <c r="EO352" s="476">
        <f t="shared" si="342"/>
        <v>0</v>
      </c>
      <c r="EP352" s="476">
        <f t="shared" si="342"/>
        <v>0</v>
      </c>
      <c r="EQ352" s="476">
        <f t="shared" si="342"/>
        <v>0</v>
      </c>
      <c r="ER352" s="476">
        <f t="shared" si="342"/>
        <v>0</v>
      </c>
      <c r="ES352" s="476">
        <f t="shared" si="342"/>
        <v>0</v>
      </c>
      <c r="ET352" s="476">
        <f t="shared" si="342"/>
        <v>0</v>
      </c>
      <c r="EU352" s="476">
        <f t="shared" si="342"/>
        <v>0</v>
      </c>
      <c r="EV352" s="476">
        <f t="shared" si="342"/>
        <v>0</v>
      </c>
      <c r="EW352" s="476">
        <f t="shared" si="342"/>
        <v>0</v>
      </c>
      <c r="EX352" s="476">
        <f t="shared" si="342"/>
        <v>0</v>
      </c>
      <c r="EY352" s="476">
        <f t="shared" si="342"/>
        <v>0</v>
      </c>
      <c r="EZ352" s="476">
        <f t="shared" si="342"/>
        <v>0</v>
      </c>
      <c r="FA352" s="476">
        <f t="shared" si="342"/>
        <v>0</v>
      </c>
      <c r="FB352" s="476">
        <f t="shared" si="342"/>
        <v>0</v>
      </c>
      <c r="FC352" s="476">
        <f t="shared" si="342"/>
        <v>0</v>
      </c>
      <c r="FD352" s="476">
        <f t="shared" si="342"/>
        <v>0</v>
      </c>
      <c r="FE352" s="476">
        <f t="shared" si="342"/>
        <v>0</v>
      </c>
      <c r="FF352" s="476">
        <f t="shared" si="342"/>
        <v>0</v>
      </c>
      <c r="FG352" s="476">
        <f t="shared" si="342"/>
        <v>0</v>
      </c>
      <c r="FH352" s="476">
        <f t="shared" si="342"/>
        <v>0</v>
      </c>
      <c r="FI352" s="476">
        <f t="shared" si="342"/>
        <v>0</v>
      </c>
      <c r="FJ352" s="476">
        <f t="shared" si="342"/>
        <v>0</v>
      </c>
      <c r="FK352" s="476">
        <f t="shared" si="342"/>
        <v>0</v>
      </c>
      <c r="FL352" s="476">
        <f t="shared" si="342"/>
        <v>0</v>
      </c>
      <c r="FM352" s="476">
        <f t="shared" si="342"/>
        <v>0</v>
      </c>
      <c r="FN352" s="476">
        <f t="shared" si="342"/>
        <v>0</v>
      </c>
      <c r="FO352" s="476">
        <f t="shared" si="342"/>
        <v>0</v>
      </c>
      <c r="FP352" s="476">
        <f t="shared" si="342"/>
        <v>0</v>
      </c>
      <c r="FQ352" s="476">
        <f t="shared" si="342"/>
        <v>0</v>
      </c>
      <c r="FR352" s="476">
        <f t="shared" si="342"/>
        <v>0</v>
      </c>
      <c r="FS352" s="476">
        <f t="shared" si="342"/>
        <v>0</v>
      </c>
      <c r="FT352" s="476">
        <f t="shared" si="342"/>
        <v>0</v>
      </c>
      <c r="FU352" s="476">
        <f t="shared" si="342"/>
        <v>0</v>
      </c>
      <c r="FV352" s="476">
        <f t="shared" si="342"/>
        <v>0</v>
      </c>
      <c r="FW352" s="476">
        <f t="shared" si="342"/>
        <v>0</v>
      </c>
      <c r="FX352" s="476">
        <f t="shared" si="342"/>
        <v>0</v>
      </c>
      <c r="FY352" s="476">
        <f t="shared" si="342"/>
        <v>0</v>
      </c>
      <c r="FZ352" s="476">
        <f t="shared" si="342"/>
        <v>0</v>
      </c>
      <c r="GA352" s="476">
        <f t="shared" si="342"/>
        <v>0</v>
      </c>
      <c r="GB352" s="476">
        <f t="shared" si="342"/>
        <v>0</v>
      </c>
    </row>
    <row r="353" spans="3:184" x14ac:dyDescent="0.35">
      <c r="C353" s="472">
        <f>'QUALIFIED ENGINES'!D92</f>
        <v>91548</v>
      </c>
      <c r="D353" s="476">
        <f t="shared" si="314"/>
        <v>0</v>
      </c>
      <c r="E353" s="476">
        <f t="shared" si="341"/>
        <v>0</v>
      </c>
      <c r="F353" s="476">
        <f t="shared" si="341"/>
        <v>0</v>
      </c>
      <c r="G353" s="476">
        <f t="shared" si="341"/>
        <v>0</v>
      </c>
      <c r="H353" s="476">
        <f t="shared" si="341"/>
        <v>0</v>
      </c>
      <c r="I353" s="476">
        <f t="shared" si="341"/>
        <v>0</v>
      </c>
      <c r="J353" s="476">
        <f t="shared" si="341"/>
        <v>0</v>
      </c>
      <c r="K353" s="476">
        <f t="shared" si="341"/>
        <v>0</v>
      </c>
      <c r="L353" s="476">
        <f t="shared" si="341"/>
        <v>0</v>
      </c>
      <c r="M353" s="476">
        <f t="shared" si="341"/>
        <v>0</v>
      </c>
      <c r="N353" s="476">
        <f t="shared" si="341"/>
        <v>0</v>
      </c>
      <c r="O353" s="476">
        <f t="shared" si="341"/>
        <v>0</v>
      </c>
      <c r="P353" s="476">
        <f t="shared" si="341"/>
        <v>0</v>
      </c>
      <c r="Q353" s="476">
        <f t="shared" si="341"/>
        <v>0</v>
      </c>
      <c r="R353" s="476">
        <f t="shared" si="341"/>
        <v>0</v>
      </c>
      <c r="S353" s="476">
        <f t="shared" si="341"/>
        <v>0</v>
      </c>
      <c r="T353" s="476">
        <f t="shared" si="341"/>
        <v>0</v>
      </c>
      <c r="U353" s="476">
        <f t="shared" si="341"/>
        <v>0</v>
      </c>
      <c r="V353" s="476">
        <f t="shared" si="341"/>
        <v>0</v>
      </c>
      <c r="W353" s="476">
        <f t="shared" si="341"/>
        <v>0</v>
      </c>
      <c r="X353" s="476">
        <f t="shared" si="341"/>
        <v>0</v>
      </c>
      <c r="Y353" s="476">
        <f t="shared" si="341"/>
        <v>0</v>
      </c>
      <c r="Z353" s="476">
        <f t="shared" si="341"/>
        <v>0</v>
      </c>
      <c r="AA353" s="476">
        <f t="shared" si="341"/>
        <v>0</v>
      </c>
      <c r="AB353" s="476">
        <f t="shared" si="341"/>
        <v>0</v>
      </c>
      <c r="AC353" s="476">
        <f t="shared" si="341"/>
        <v>0</v>
      </c>
      <c r="AD353" s="476">
        <f t="shared" si="341"/>
        <v>0</v>
      </c>
      <c r="AE353" s="476">
        <f t="shared" si="341"/>
        <v>0</v>
      </c>
      <c r="AF353" s="476">
        <f t="shared" si="341"/>
        <v>0</v>
      </c>
      <c r="AG353" s="476">
        <f t="shared" si="341"/>
        <v>0</v>
      </c>
      <c r="AH353" s="476">
        <f t="shared" si="341"/>
        <v>0</v>
      </c>
      <c r="AI353" s="476">
        <f t="shared" si="341"/>
        <v>160.52000000000001</v>
      </c>
      <c r="AJ353" s="476">
        <f t="shared" si="341"/>
        <v>382.79</v>
      </c>
      <c r="AK353" s="476">
        <f t="shared" si="341"/>
        <v>370.44</v>
      </c>
      <c r="AL353" s="476">
        <f t="shared" si="341"/>
        <v>439.89</v>
      </c>
      <c r="AM353" s="476">
        <f t="shared" si="341"/>
        <v>454.01</v>
      </c>
      <c r="AN353" s="476">
        <f t="shared" si="341"/>
        <v>443.1</v>
      </c>
      <c r="AO353" s="476">
        <f t="shared" si="341"/>
        <v>427.8</v>
      </c>
      <c r="AP353" s="476">
        <f t="shared" si="341"/>
        <v>400.2</v>
      </c>
      <c r="AQ353" s="476">
        <f t="shared" si="341"/>
        <v>238.87</v>
      </c>
      <c r="AR353" s="476">
        <f t="shared" si="341"/>
        <v>0</v>
      </c>
      <c r="AS353" s="476">
        <f t="shared" si="341"/>
        <v>0</v>
      </c>
      <c r="AT353" s="476">
        <f t="shared" si="341"/>
        <v>0</v>
      </c>
      <c r="AU353" s="476">
        <f t="shared" si="341"/>
        <v>52.26</v>
      </c>
      <c r="AV353" s="476">
        <f t="shared" si="341"/>
        <v>154.25</v>
      </c>
      <c r="AW353" s="476">
        <f t="shared" si="341"/>
        <v>150.87</v>
      </c>
      <c r="AX353" s="476">
        <f t="shared" si="341"/>
        <v>177.15</v>
      </c>
      <c r="AY353" s="476">
        <f t="shared" si="341"/>
        <v>155.1</v>
      </c>
      <c r="AZ353" s="476">
        <f t="shared" si="341"/>
        <v>191.32</v>
      </c>
      <c r="BA353" s="476">
        <f t="shared" si="341"/>
        <v>198.45</v>
      </c>
      <c r="BB353" s="476">
        <f t="shared" si="341"/>
        <v>60.08</v>
      </c>
      <c r="BC353" s="476">
        <f t="shared" si="341"/>
        <v>140.27000000000001</v>
      </c>
      <c r="BD353" s="476">
        <f t="shared" si="341"/>
        <v>104.51</v>
      </c>
      <c r="BE353" s="476">
        <f t="shared" si="341"/>
        <v>95.3</v>
      </c>
      <c r="BF353" s="476">
        <f t="shared" si="341"/>
        <v>92.22</v>
      </c>
      <c r="BG353" s="476">
        <f t="shared" si="341"/>
        <v>198.85</v>
      </c>
      <c r="BH353" s="476">
        <f t="shared" si="341"/>
        <v>317.67</v>
      </c>
      <c r="BI353" s="476">
        <f t="shared" si="341"/>
        <v>204.71</v>
      </c>
      <c r="BJ353" s="476">
        <f t="shared" si="341"/>
        <v>306.57</v>
      </c>
      <c r="BK353" s="476">
        <f t="shared" si="341"/>
        <v>352.94</v>
      </c>
      <c r="BL353" s="476">
        <f t="shared" si="341"/>
        <v>265.76</v>
      </c>
      <c r="BM353" s="476">
        <f t="shared" si="341"/>
        <v>343.33</v>
      </c>
      <c r="BN353" s="476">
        <f t="shared" si="341"/>
        <v>266.24</v>
      </c>
      <c r="BO353" s="476">
        <f t="shared" si="341"/>
        <v>386.73</v>
      </c>
      <c r="BP353" s="476">
        <f t="shared" ref="BP353:EA356" si="343">BP91-BP222</f>
        <v>265.5</v>
      </c>
      <c r="BQ353" s="476">
        <f t="shared" si="343"/>
        <v>420.97</v>
      </c>
      <c r="BR353" s="476">
        <f t="shared" si="343"/>
        <v>409.7</v>
      </c>
      <c r="BS353" s="476">
        <f t="shared" si="343"/>
        <v>431.72</v>
      </c>
      <c r="BT353" s="476">
        <f t="shared" si="343"/>
        <v>394.56</v>
      </c>
      <c r="BU353" s="476">
        <f t="shared" si="343"/>
        <v>316.05</v>
      </c>
      <c r="BV353" s="476">
        <f t="shared" si="343"/>
        <v>218.96</v>
      </c>
      <c r="BW353" s="476">
        <f t="shared" si="343"/>
        <v>429.98</v>
      </c>
      <c r="BX353" s="476">
        <f t="shared" si="343"/>
        <v>397.11</v>
      </c>
      <c r="BY353" s="476">
        <f t="shared" si="343"/>
        <v>484.97</v>
      </c>
      <c r="BZ353" s="476">
        <f t="shared" si="343"/>
        <v>328.43</v>
      </c>
      <c r="CA353" s="476">
        <f t="shared" si="343"/>
        <v>400.27</v>
      </c>
      <c r="CB353" s="476">
        <f t="shared" si="343"/>
        <v>463.48</v>
      </c>
      <c r="CC353" s="476">
        <f t="shared" si="343"/>
        <v>380.64</v>
      </c>
      <c r="CD353" s="476">
        <f t="shared" si="343"/>
        <v>233.25</v>
      </c>
      <c r="CE353" s="476">
        <f t="shared" si="343"/>
        <v>241.03</v>
      </c>
      <c r="CF353" s="476">
        <f t="shared" si="343"/>
        <v>385.6</v>
      </c>
      <c r="CG353" s="476">
        <f t="shared" si="343"/>
        <v>147.91</v>
      </c>
      <c r="CH353" s="476">
        <f t="shared" si="343"/>
        <v>43.5</v>
      </c>
      <c r="CI353" s="476">
        <f t="shared" si="343"/>
        <v>458.38</v>
      </c>
      <c r="CJ353" s="476">
        <f t="shared" si="343"/>
        <v>503.26</v>
      </c>
      <c r="CK353" s="476">
        <f t="shared" si="343"/>
        <v>0</v>
      </c>
      <c r="CL353" s="476">
        <f t="shared" si="343"/>
        <v>0</v>
      </c>
      <c r="CM353" s="476">
        <f t="shared" si="343"/>
        <v>0</v>
      </c>
      <c r="CN353" s="476">
        <f t="shared" si="343"/>
        <v>0</v>
      </c>
      <c r="CO353" s="476">
        <f t="shared" si="343"/>
        <v>0</v>
      </c>
      <c r="CP353" s="476">
        <f t="shared" si="343"/>
        <v>0</v>
      </c>
      <c r="CQ353" s="476">
        <f t="shared" si="343"/>
        <v>0</v>
      </c>
      <c r="CR353" s="476">
        <f t="shared" si="343"/>
        <v>0</v>
      </c>
      <c r="CS353" s="476">
        <f t="shared" si="343"/>
        <v>0</v>
      </c>
      <c r="CT353" s="476">
        <f t="shared" si="343"/>
        <v>0</v>
      </c>
      <c r="CU353" s="476">
        <f t="shared" si="343"/>
        <v>0</v>
      </c>
      <c r="CV353" s="476">
        <f t="shared" si="343"/>
        <v>0</v>
      </c>
      <c r="CW353" s="476">
        <f t="shared" si="343"/>
        <v>0</v>
      </c>
      <c r="CX353" s="476">
        <f t="shared" si="343"/>
        <v>0</v>
      </c>
      <c r="CY353" s="476">
        <f t="shared" si="343"/>
        <v>0</v>
      </c>
      <c r="CZ353" s="476">
        <f t="shared" si="343"/>
        <v>0</v>
      </c>
      <c r="DA353" s="476">
        <f t="shared" si="343"/>
        <v>0</v>
      </c>
      <c r="DB353" s="476">
        <f t="shared" si="343"/>
        <v>0</v>
      </c>
      <c r="DC353" s="476">
        <f t="shared" si="343"/>
        <v>0</v>
      </c>
      <c r="DD353" s="476">
        <f t="shared" si="343"/>
        <v>0</v>
      </c>
      <c r="DE353" s="476">
        <f t="shared" si="343"/>
        <v>0</v>
      </c>
      <c r="DF353" s="476">
        <f t="shared" si="343"/>
        <v>0</v>
      </c>
      <c r="DG353" s="476">
        <f t="shared" si="343"/>
        <v>0</v>
      </c>
      <c r="DH353" s="476">
        <f t="shared" si="343"/>
        <v>0</v>
      </c>
      <c r="DI353" s="476">
        <f t="shared" si="343"/>
        <v>0</v>
      </c>
      <c r="DJ353" s="476">
        <f t="shared" si="343"/>
        <v>0</v>
      </c>
      <c r="DK353" s="476">
        <f t="shared" si="343"/>
        <v>0</v>
      </c>
      <c r="DL353" s="476">
        <f t="shared" si="343"/>
        <v>0</v>
      </c>
      <c r="DM353" s="476">
        <f t="shared" si="343"/>
        <v>0</v>
      </c>
      <c r="DN353" s="476">
        <f t="shared" si="343"/>
        <v>0</v>
      </c>
      <c r="DO353" s="476">
        <f t="shared" si="343"/>
        <v>0</v>
      </c>
      <c r="DP353" s="476">
        <f t="shared" si="343"/>
        <v>0</v>
      </c>
      <c r="DQ353" s="476">
        <f t="shared" si="343"/>
        <v>0</v>
      </c>
      <c r="DR353" s="476">
        <f t="shared" si="343"/>
        <v>0</v>
      </c>
      <c r="DS353" s="476">
        <f t="shared" si="343"/>
        <v>0</v>
      </c>
      <c r="DT353" s="476">
        <f t="shared" si="343"/>
        <v>0</v>
      </c>
      <c r="DU353" s="476">
        <f t="shared" si="343"/>
        <v>0</v>
      </c>
      <c r="DV353" s="476">
        <f t="shared" si="343"/>
        <v>0</v>
      </c>
      <c r="DW353" s="476">
        <f t="shared" si="343"/>
        <v>0</v>
      </c>
      <c r="DX353" s="476">
        <f t="shared" si="343"/>
        <v>0</v>
      </c>
      <c r="DY353" s="476">
        <f t="shared" si="343"/>
        <v>0</v>
      </c>
      <c r="DZ353" s="476">
        <f t="shared" si="343"/>
        <v>0</v>
      </c>
      <c r="EA353" s="476">
        <f t="shared" si="343"/>
        <v>0</v>
      </c>
      <c r="EB353" s="476">
        <f t="shared" si="342"/>
        <v>0</v>
      </c>
      <c r="EC353" s="476">
        <f t="shared" si="342"/>
        <v>0</v>
      </c>
      <c r="ED353" s="476">
        <f t="shared" si="342"/>
        <v>0</v>
      </c>
      <c r="EE353" s="476">
        <f t="shared" si="342"/>
        <v>0</v>
      </c>
      <c r="EF353" s="476">
        <f t="shared" si="342"/>
        <v>0</v>
      </c>
      <c r="EG353" s="476">
        <f t="shared" si="342"/>
        <v>0</v>
      </c>
      <c r="EH353" s="476">
        <f t="shared" si="342"/>
        <v>0</v>
      </c>
      <c r="EI353" s="476">
        <f t="shared" si="342"/>
        <v>0</v>
      </c>
      <c r="EJ353" s="476">
        <f t="shared" si="342"/>
        <v>0</v>
      </c>
      <c r="EK353" s="476">
        <f t="shared" si="342"/>
        <v>0</v>
      </c>
      <c r="EL353" s="476">
        <f t="shared" si="342"/>
        <v>0</v>
      </c>
      <c r="EM353" s="476">
        <f t="shared" si="342"/>
        <v>0</v>
      </c>
      <c r="EN353" s="476">
        <f t="shared" si="342"/>
        <v>0</v>
      </c>
      <c r="EO353" s="476">
        <f t="shared" si="342"/>
        <v>0</v>
      </c>
      <c r="EP353" s="476">
        <f t="shared" si="342"/>
        <v>0</v>
      </c>
      <c r="EQ353" s="476">
        <f t="shared" si="342"/>
        <v>0</v>
      </c>
      <c r="ER353" s="476">
        <f t="shared" si="342"/>
        <v>0</v>
      </c>
      <c r="ES353" s="476">
        <f t="shared" si="342"/>
        <v>0</v>
      </c>
      <c r="ET353" s="476">
        <f t="shared" si="342"/>
        <v>0</v>
      </c>
      <c r="EU353" s="476">
        <f t="shared" si="342"/>
        <v>0</v>
      </c>
      <c r="EV353" s="476">
        <f t="shared" si="342"/>
        <v>0</v>
      </c>
      <c r="EW353" s="476">
        <f t="shared" si="342"/>
        <v>0</v>
      </c>
      <c r="EX353" s="476">
        <f t="shared" si="342"/>
        <v>0</v>
      </c>
      <c r="EY353" s="476">
        <f t="shared" si="342"/>
        <v>0</v>
      </c>
      <c r="EZ353" s="476">
        <f t="shared" si="342"/>
        <v>0</v>
      </c>
      <c r="FA353" s="476">
        <f t="shared" si="342"/>
        <v>0</v>
      </c>
      <c r="FB353" s="476">
        <f t="shared" si="342"/>
        <v>0</v>
      </c>
      <c r="FC353" s="476">
        <f t="shared" si="342"/>
        <v>0</v>
      </c>
      <c r="FD353" s="476">
        <f t="shared" si="342"/>
        <v>0</v>
      </c>
      <c r="FE353" s="476">
        <f t="shared" si="342"/>
        <v>0</v>
      </c>
      <c r="FF353" s="476">
        <f t="shared" si="342"/>
        <v>0</v>
      </c>
      <c r="FG353" s="476">
        <f t="shared" si="342"/>
        <v>0</v>
      </c>
      <c r="FH353" s="476">
        <f t="shared" si="342"/>
        <v>0</v>
      </c>
      <c r="FI353" s="476">
        <f t="shared" si="342"/>
        <v>0</v>
      </c>
      <c r="FJ353" s="476">
        <f t="shared" si="342"/>
        <v>0</v>
      </c>
      <c r="FK353" s="476">
        <f t="shared" si="342"/>
        <v>0</v>
      </c>
      <c r="FL353" s="476">
        <f t="shared" si="342"/>
        <v>0</v>
      </c>
      <c r="FM353" s="476">
        <f t="shared" si="342"/>
        <v>0</v>
      </c>
      <c r="FN353" s="476">
        <f t="shared" si="342"/>
        <v>0</v>
      </c>
      <c r="FO353" s="476">
        <f t="shared" si="342"/>
        <v>0</v>
      </c>
      <c r="FP353" s="476">
        <f t="shared" si="342"/>
        <v>0</v>
      </c>
      <c r="FQ353" s="476">
        <f t="shared" si="342"/>
        <v>0</v>
      </c>
      <c r="FR353" s="476">
        <f t="shared" si="342"/>
        <v>0</v>
      </c>
      <c r="FS353" s="476">
        <f t="shared" si="342"/>
        <v>0</v>
      </c>
      <c r="FT353" s="476">
        <f t="shared" si="342"/>
        <v>0</v>
      </c>
      <c r="FU353" s="476">
        <f t="shared" si="342"/>
        <v>0</v>
      </c>
      <c r="FV353" s="476">
        <f t="shared" si="342"/>
        <v>0</v>
      </c>
      <c r="FW353" s="476">
        <f t="shared" si="342"/>
        <v>0</v>
      </c>
      <c r="FX353" s="476">
        <f t="shared" si="342"/>
        <v>0</v>
      </c>
      <c r="FY353" s="476">
        <f t="shared" si="342"/>
        <v>0</v>
      </c>
      <c r="FZ353" s="476">
        <f t="shared" si="342"/>
        <v>0</v>
      </c>
      <c r="GA353" s="476">
        <f t="shared" si="342"/>
        <v>0</v>
      </c>
      <c r="GB353" s="476">
        <f t="shared" si="342"/>
        <v>0</v>
      </c>
    </row>
    <row r="354" spans="3:184" x14ac:dyDescent="0.35">
      <c r="C354" s="472">
        <f>'QUALIFIED ENGINES'!D93</f>
        <v>91536</v>
      </c>
      <c r="D354" s="476">
        <f t="shared" si="314"/>
        <v>0</v>
      </c>
      <c r="E354" s="476">
        <f t="shared" ref="E354:BP357" si="344">E92-E223</f>
        <v>0</v>
      </c>
      <c r="F354" s="476">
        <f t="shared" si="344"/>
        <v>0</v>
      </c>
      <c r="G354" s="476">
        <f t="shared" si="344"/>
        <v>0</v>
      </c>
      <c r="H354" s="476">
        <f t="shared" si="344"/>
        <v>0</v>
      </c>
      <c r="I354" s="476">
        <f t="shared" si="344"/>
        <v>0</v>
      </c>
      <c r="J354" s="476">
        <f t="shared" si="344"/>
        <v>0</v>
      </c>
      <c r="K354" s="476">
        <f t="shared" si="344"/>
        <v>0</v>
      </c>
      <c r="L354" s="476">
        <f t="shared" si="344"/>
        <v>0</v>
      </c>
      <c r="M354" s="476">
        <f t="shared" si="344"/>
        <v>0</v>
      </c>
      <c r="N354" s="476">
        <f t="shared" si="344"/>
        <v>0</v>
      </c>
      <c r="O354" s="476">
        <f t="shared" si="344"/>
        <v>0</v>
      </c>
      <c r="P354" s="476">
        <f t="shared" si="344"/>
        <v>0</v>
      </c>
      <c r="Q354" s="476">
        <f t="shared" si="344"/>
        <v>0</v>
      </c>
      <c r="R354" s="476">
        <f t="shared" si="344"/>
        <v>0</v>
      </c>
      <c r="S354" s="476">
        <f t="shared" si="344"/>
        <v>0</v>
      </c>
      <c r="T354" s="476">
        <f t="shared" si="344"/>
        <v>0</v>
      </c>
      <c r="U354" s="476">
        <f t="shared" si="344"/>
        <v>0</v>
      </c>
      <c r="V354" s="476">
        <f t="shared" si="344"/>
        <v>0</v>
      </c>
      <c r="W354" s="476">
        <f t="shared" si="344"/>
        <v>0</v>
      </c>
      <c r="X354" s="476">
        <f t="shared" si="344"/>
        <v>0</v>
      </c>
      <c r="Y354" s="476">
        <f t="shared" si="344"/>
        <v>0</v>
      </c>
      <c r="Z354" s="476">
        <f t="shared" si="344"/>
        <v>0</v>
      </c>
      <c r="AA354" s="476">
        <f t="shared" si="344"/>
        <v>0</v>
      </c>
      <c r="AB354" s="476">
        <f t="shared" si="344"/>
        <v>0</v>
      </c>
      <c r="AC354" s="476">
        <f t="shared" si="344"/>
        <v>0</v>
      </c>
      <c r="AD354" s="476">
        <f t="shared" si="344"/>
        <v>0</v>
      </c>
      <c r="AE354" s="476">
        <f t="shared" si="344"/>
        <v>0</v>
      </c>
      <c r="AF354" s="476">
        <f t="shared" si="344"/>
        <v>0</v>
      </c>
      <c r="AG354" s="476">
        <f t="shared" si="344"/>
        <v>0</v>
      </c>
      <c r="AH354" s="476">
        <f t="shared" si="344"/>
        <v>0</v>
      </c>
      <c r="AI354" s="476">
        <f t="shared" si="344"/>
        <v>160.52000000000001</v>
      </c>
      <c r="AJ354" s="476">
        <f t="shared" si="344"/>
        <v>382.79</v>
      </c>
      <c r="AK354" s="476">
        <f t="shared" si="344"/>
        <v>370.44</v>
      </c>
      <c r="AL354" s="476">
        <f t="shared" si="344"/>
        <v>439.89</v>
      </c>
      <c r="AM354" s="476">
        <f t="shared" si="344"/>
        <v>454.01</v>
      </c>
      <c r="AN354" s="476">
        <f t="shared" si="344"/>
        <v>443.1</v>
      </c>
      <c r="AO354" s="476">
        <f t="shared" si="344"/>
        <v>427.8</v>
      </c>
      <c r="AP354" s="476">
        <f t="shared" si="344"/>
        <v>400.2</v>
      </c>
      <c r="AQ354" s="476">
        <f t="shared" si="344"/>
        <v>238.87</v>
      </c>
      <c r="AR354" s="476">
        <f t="shared" si="344"/>
        <v>0</v>
      </c>
      <c r="AS354" s="476">
        <f t="shared" si="344"/>
        <v>0</v>
      </c>
      <c r="AT354" s="476">
        <f t="shared" si="344"/>
        <v>0</v>
      </c>
      <c r="AU354" s="476">
        <f t="shared" si="344"/>
        <v>52.26</v>
      </c>
      <c r="AV354" s="476">
        <f t="shared" si="344"/>
        <v>154.25</v>
      </c>
      <c r="AW354" s="476">
        <f t="shared" si="344"/>
        <v>150.87</v>
      </c>
      <c r="AX354" s="476">
        <f t="shared" si="344"/>
        <v>177.15</v>
      </c>
      <c r="AY354" s="476">
        <f t="shared" si="344"/>
        <v>155.1</v>
      </c>
      <c r="AZ354" s="476">
        <f t="shared" si="344"/>
        <v>191.32</v>
      </c>
      <c r="BA354" s="476">
        <f t="shared" si="344"/>
        <v>198.45</v>
      </c>
      <c r="BB354" s="476">
        <f t="shared" si="344"/>
        <v>60.08</v>
      </c>
      <c r="BC354" s="476">
        <f t="shared" si="344"/>
        <v>140.27000000000001</v>
      </c>
      <c r="BD354" s="476">
        <f t="shared" si="344"/>
        <v>104.51</v>
      </c>
      <c r="BE354" s="476">
        <f t="shared" si="344"/>
        <v>95.3</v>
      </c>
      <c r="BF354" s="476">
        <f t="shared" si="344"/>
        <v>92.22</v>
      </c>
      <c r="BG354" s="476">
        <f t="shared" si="344"/>
        <v>198.85</v>
      </c>
      <c r="BH354" s="476">
        <f t="shared" si="344"/>
        <v>317.67</v>
      </c>
      <c r="BI354" s="476">
        <f t="shared" si="344"/>
        <v>204.71</v>
      </c>
      <c r="BJ354" s="476">
        <f t="shared" si="344"/>
        <v>306.57</v>
      </c>
      <c r="BK354" s="476">
        <f t="shared" si="344"/>
        <v>352.94</v>
      </c>
      <c r="BL354" s="476">
        <f t="shared" si="344"/>
        <v>265.76</v>
      </c>
      <c r="BM354" s="476">
        <f t="shared" si="344"/>
        <v>343.33</v>
      </c>
      <c r="BN354" s="476">
        <f t="shared" si="344"/>
        <v>266.24</v>
      </c>
      <c r="BO354" s="476">
        <f t="shared" si="344"/>
        <v>386.73</v>
      </c>
      <c r="BP354" s="476">
        <f t="shared" si="344"/>
        <v>265.5</v>
      </c>
      <c r="BQ354" s="476">
        <f t="shared" si="343"/>
        <v>420.97</v>
      </c>
      <c r="BR354" s="476">
        <f t="shared" si="343"/>
        <v>409.7</v>
      </c>
      <c r="BS354" s="476">
        <f t="shared" si="343"/>
        <v>431.72</v>
      </c>
      <c r="BT354" s="476">
        <f t="shared" si="343"/>
        <v>394.56</v>
      </c>
      <c r="BU354" s="476">
        <f t="shared" si="343"/>
        <v>316.05</v>
      </c>
      <c r="BV354" s="476">
        <f t="shared" si="343"/>
        <v>218.96</v>
      </c>
      <c r="BW354" s="476">
        <f t="shared" si="343"/>
        <v>429.98</v>
      </c>
      <c r="BX354" s="476">
        <f t="shared" si="343"/>
        <v>397.11</v>
      </c>
      <c r="BY354" s="476">
        <f t="shared" si="343"/>
        <v>484.97</v>
      </c>
      <c r="BZ354" s="476">
        <f t="shared" si="343"/>
        <v>110.45</v>
      </c>
      <c r="CA354" s="476">
        <f t="shared" si="343"/>
        <v>0</v>
      </c>
      <c r="CB354" s="476">
        <f t="shared" si="343"/>
        <v>0</v>
      </c>
      <c r="CC354" s="476">
        <f t="shared" si="343"/>
        <v>0</v>
      </c>
      <c r="CD354" s="476">
        <f t="shared" si="343"/>
        <v>0</v>
      </c>
      <c r="CE354" s="476">
        <f t="shared" si="343"/>
        <v>0</v>
      </c>
      <c r="CF354" s="476">
        <f t="shared" si="343"/>
        <v>0</v>
      </c>
      <c r="CG354" s="476">
        <f t="shared" si="343"/>
        <v>0</v>
      </c>
      <c r="CH354" s="476">
        <f t="shared" si="343"/>
        <v>0</v>
      </c>
      <c r="CI354" s="476">
        <f t="shared" si="343"/>
        <v>0</v>
      </c>
      <c r="CJ354" s="476">
        <f t="shared" si="343"/>
        <v>0</v>
      </c>
      <c r="CK354" s="476">
        <f t="shared" si="343"/>
        <v>0</v>
      </c>
      <c r="CL354" s="476">
        <f t="shared" si="343"/>
        <v>0</v>
      </c>
      <c r="CM354" s="476">
        <f t="shared" si="343"/>
        <v>0</v>
      </c>
      <c r="CN354" s="476">
        <f t="shared" si="343"/>
        <v>0</v>
      </c>
      <c r="CO354" s="476">
        <f t="shared" si="343"/>
        <v>0</v>
      </c>
      <c r="CP354" s="476">
        <f t="shared" si="343"/>
        <v>0</v>
      </c>
      <c r="CQ354" s="476">
        <f t="shared" si="343"/>
        <v>0</v>
      </c>
      <c r="CR354" s="476">
        <f t="shared" si="343"/>
        <v>0</v>
      </c>
      <c r="CS354" s="476">
        <f t="shared" si="343"/>
        <v>0</v>
      </c>
      <c r="CT354" s="476">
        <f t="shared" si="343"/>
        <v>0</v>
      </c>
      <c r="CU354" s="476">
        <f t="shared" si="343"/>
        <v>0</v>
      </c>
      <c r="CV354" s="476">
        <f t="shared" si="343"/>
        <v>0</v>
      </c>
      <c r="CW354" s="476">
        <f t="shared" si="343"/>
        <v>0</v>
      </c>
      <c r="CX354" s="476">
        <f t="shared" si="343"/>
        <v>0</v>
      </c>
      <c r="CY354" s="476">
        <f t="shared" si="343"/>
        <v>0</v>
      </c>
      <c r="CZ354" s="476">
        <f t="shared" si="343"/>
        <v>0</v>
      </c>
      <c r="DA354" s="476">
        <f t="shared" si="343"/>
        <v>0</v>
      </c>
      <c r="DB354" s="476">
        <f t="shared" si="343"/>
        <v>0</v>
      </c>
      <c r="DC354" s="476">
        <f t="shared" si="343"/>
        <v>0</v>
      </c>
      <c r="DD354" s="476">
        <f t="shared" si="343"/>
        <v>0</v>
      </c>
      <c r="DE354" s="476">
        <f t="shared" si="343"/>
        <v>0</v>
      </c>
      <c r="DF354" s="476">
        <f t="shared" si="343"/>
        <v>0</v>
      </c>
      <c r="DG354" s="476">
        <f t="shared" si="343"/>
        <v>0</v>
      </c>
      <c r="DH354" s="476">
        <f t="shared" si="343"/>
        <v>0</v>
      </c>
      <c r="DI354" s="476">
        <f t="shared" si="343"/>
        <v>0</v>
      </c>
      <c r="DJ354" s="476">
        <f t="shared" si="343"/>
        <v>0</v>
      </c>
      <c r="DK354" s="476">
        <f t="shared" si="343"/>
        <v>0</v>
      </c>
      <c r="DL354" s="476">
        <f t="shared" si="343"/>
        <v>0</v>
      </c>
      <c r="DM354" s="476">
        <f t="shared" si="343"/>
        <v>0</v>
      </c>
      <c r="DN354" s="476">
        <f t="shared" si="343"/>
        <v>0</v>
      </c>
      <c r="DO354" s="476">
        <f t="shared" si="343"/>
        <v>0</v>
      </c>
      <c r="DP354" s="476">
        <f t="shared" si="343"/>
        <v>0</v>
      </c>
      <c r="DQ354" s="476">
        <f t="shared" si="343"/>
        <v>0</v>
      </c>
      <c r="DR354" s="476">
        <f t="shared" si="343"/>
        <v>0</v>
      </c>
      <c r="DS354" s="476">
        <f t="shared" si="343"/>
        <v>0</v>
      </c>
      <c r="DT354" s="476">
        <f t="shared" si="343"/>
        <v>0</v>
      </c>
      <c r="DU354" s="476">
        <f t="shared" si="343"/>
        <v>0</v>
      </c>
      <c r="DV354" s="476">
        <f t="shared" si="343"/>
        <v>0</v>
      </c>
      <c r="DW354" s="476">
        <f t="shared" si="343"/>
        <v>0</v>
      </c>
      <c r="DX354" s="476">
        <f t="shared" si="343"/>
        <v>0</v>
      </c>
      <c r="DY354" s="476">
        <f t="shared" si="343"/>
        <v>0</v>
      </c>
      <c r="DZ354" s="476">
        <f t="shared" si="343"/>
        <v>0</v>
      </c>
      <c r="EA354" s="476">
        <f t="shared" si="343"/>
        <v>0</v>
      </c>
      <c r="EB354" s="476">
        <f t="shared" si="342"/>
        <v>0</v>
      </c>
      <c r="EC354" s="476">
        <f t="shared" si="342"/>
        <v>0</v>
      </c>
      <c r="ED354" s="476">
        <f t="shared" si="342"/>
        <v>0</v>
      </c>
      <c r="EE354" s="476">
        <f t="shared" si="342"/>
        <v>0</v>
      </c>
      <c r="EF354" s="476">
        <f t="shared" si="342"/>
        <v>0</v>
      </c>
      <c r="EG354" s="476">
        <f t="shared" si="342"/>
        <v>0</v>
      </c>
      <c r="EH354" s="476">
        <f t="shared" si="342"/>
        <v>0</v>
      </c>
      <c r="EI354" s="476">
        <f t="shared" si="342"/>
        <v>0</v>
      </c>
      <c r="EJ354" s="476">
        <f t="shared" si="342"/>
        <v>0</v>
      </c>
      <c r="EK354" s="476">
        <f t="shared" si="342"/>
        <v>0</v>
      </c>
      <c r="EL354" s="476">
        <f t="shared" si="342"/>
        <v>0</v>
      </c>
      <c r="EM354" s="476">
        <f t="shared" si="342"/>
        <v>0</v>
      </c>
      <c r="EN354" s="476">
        <f t="shared" si="342"/>
        <v>0</v>
      </c>
      <c r="EO354" s="476">
        <f t="shared" si="342"/>
        <v>0</v>
      </c>
      <c r="EP354" s="476">
        <f t="shared" si="342"/>
        <v>0</v>
      </c>
      <c r="EQ354" s="476">
        <f t="shared" si="342"/>
        <v>0</v>
      </c>
      <c r="ER354" s="476">
        <f t="shared" si="342"/>
        <v>0</v>
      </c>
      <c r="ES354" s="476">
        <f t="shared" si="342"/>
        <v>0</v>
      </c>
      <c r="ET354" s="476">
        <f t="shared" si="342"/>
        <v>0</v>
      </c>
      <c r="EU354" s="476">
        <f t="shared" si="342"/>
        <v>0</v>
      </c>
      <c r="EV354" s="476">
        <f t="shared" si="342"/>
        <v>0</v>
      </c>
      <c r="EW354" s="476">
        <f t="shared" si="342"/>
        <v>0</v>
      </c>
      <c r="EX354" s="476">
        <f t="shared" si="342"/>
        <v>0</v>
      </c>
      <c r="EY354" s="476">
        <f t="shared" si="342"/>
        <v>0</v>
      </c>
      <c r="EZ354" s="476">
        <f t="shared" si="342"/>
        <v>0</v>
      </c>
      <c r="FA354" s="476">
        <f t="shared" si="342"/>
        <v>0</v>
      </c>
      <c r="FB354" s="476">
        <f t="shared" si="342"/>
        <v>0</v>
      </c>
      <c r="FC354" s="476">
        <f t="shared" si="342"/>
        <v>0</v>
      </c>
      <c r="FD354" s="476">
        <f t="shared" si="342"/>
        <v>0</v>
      </c>
      <c r="FE354" s="476">
        <f t="shared" si="342"/>
        <v>0</v>
      </c>
      <c r="FF354" s="476">
        <f t="shared" si="342"/>
        <v>0</v>
      </c>
      <c r="FG354" s="476">
        <f t="shared" si="342"/>
        <v>0</v>
      </c>
      <c r="FH354" s="476">
        <f t="shared" si="342"/>
        <v>0</v>
      </c>
      <c r="FI354" s="476">
        <f t="shared" si="342"/>
        <v>0</v>
      </c>
      <c r="FJ354" s="476">
        <f t="shared" si="342"/>
        <v>0</v>
      </c>
      <c r="FK354" s="476">
        <f t="shared" si="342"/>
        <v>0</v>
      </c>
      <c r="FL354" s="476">
        <f t="shared" si="342"/>
        <v>0</v>
      </c>
      <c r="FM354" s="476">
        <f t="shared" si="342"/>
        <v>0</v>
      </c>
      <c r="FN354" s="476">
        <f t="shared" si="342"/>
        <v>0</v>
      </c>
      <c r="FO354" s="476">
        <f t="shared" si="342"/>
        <v>0</v>
      </c>
      <c r="FP354" s="476">
        <f t="shared" si="342"/>
        <v>0</v>
      </c>
      <c r="FQ354" s="476">
        <f t="shared" si="342"/>
        <v>0</v>
      </c>
      <c r="FR354" s="476">
        <f t="shared" si="342"/>
        <v>0</v>
      </c>
      <c r="FS354" s="476">
        <f t="shared" ref="FS354:GB354" si="345">FS92-FS223</f>
        <v>0</v>
      </c>
      <c r="FT354" s="476">
        <f t="shared" si="345"/>
        <v>0</v>
      </c>
      <c r="FU354" s="476">
        <f t="shared" si="345"/>
        <v>0</v>
      </c>
      <c r="FV354" s="476">
        <f t="shared" si="345"/>
        <v>0</v>
      </c>
      <c r="FW354" s="476">
        <f t="shared" si="345"/>
        <v>0</v>
      </c>
      <c r="FX354" s="476">
        <f t="shared" si="345"/>
        <v>0</v>
      </c>
      <c r="FY354" s="476">
        <f t="shared" si="345"/>
        <v>0</v>
      </c>
      <c r="FZ354" s="476">
        <f t="shared" si="345"/>
        <v>0</v>
      </c>
      <c r="GA354" s="476">
        <f t="shared" si="345"/>
        <v>0</v>
      </c>
      <c r="GB354" s="476">
        <f t="shared" si="345"/>
        <v>0</v>
      </c>
    </row>
    <row r="355" spans="3:184" x14ac:dyDescent="0.35">
      <c r="C355" s="472">
        <f>'QUALIFIED ENGINES'!D94</f>
        <v>91525</v>
      </c>
      <c r="D355" s="476">
        <f t="shared" si="314"/>
        <v>0</v>
      </c>
      <c r="E355" s="476">
        <f t="shared" si="344"/>
        <v>0</v>
      </c>
      <c r="F355" s="476">
        <f t="shared" si="344"/>
        <v>0</v>
      </c>
      <c r="G355" s="476">
        <f t="shared" si="344"/>
        <v>0</v>
      </c>
      <c r="H355" s="476">
        <f t="shared" si="344"/>
        <v>0</v>
      </c>
      <c r="I355" s="476">
        <f t="shared" si="344"/>
        <v>0</v>
      </c>
      <c r="J355" s="476">
        <f t="shared" si="344"/>
        <v>0</v>
      </c>
      <c r="K355" s="476">
        <f t="shared" si="344"/>
        <v>0</v>
      </c>
      <c r="L355" s="476">
        <f t="shared" si="344"/>
        <v>0</v>
      </c>
      <c r="M355" s="476">
        <f t="shared" si="344"/>
        <v>0</v>
      </c>
      <c r="N355" s="476">
        <f t="shared" si="344"/>
        <v>0</v>
      </c>
      <c r="O355" s="476">
        <f t="shared" si="344"/>
        <v>0</v>
      </c>
      <c r="P355" s="476">
        <f t="shared" si="344"/>
        <v>0</v>
      </c>
      <c r="Q355" s="476">
        <f t="shared" si="344"/>
        <v>0</v>
      </c>
      <c r="R355" s="476">
        <f t="shared" si="344"/>
        <v>0</v>
      </c>
      <c r="S355" s="476">
        <f t="shared" si="344"/>
        <v>0</v>
      </c>
      <c r="T355" s="476">
        <f t="shared" si="344"/>
        <v>0</v>
      </c>
      <c r="U355" s="476">
        <f t="shared" si="344"/>
        <v>0</v>
      </c>
      <c r="V355" s="476">
        <f t="shared" si="344"/>
        <v>0</v>
      </c>
      <c r="W355" s="476">
        <f t="shared" si="344"/>
        <v>0</v>
      </c>
      <c r="X355" s="476">
        <f t="shared" si="344"/>
        <v>0</v>
      </c>
      <c r="Y355" s="476">
        <f t="shared" si="344"/>
        <v>0</v>
      </c>
      <c r="Z355" s="476">
        <f t="shared" si="344"/>
        <v>0</v>
      </c>
      <c r="AA355" s="476">
        <f t="shared" si="344"/>
        <v>0</v>
      </c>
      <c r="AB355" s="476">
        <f t="shared" si="344"/>
        <v>0</v>
      </c>
      <c r="AC355" s="476">
        <f t="shared" si="344"/>
        <v>0</v>
      </c>
      <c r="AD355" s="476">
        <f t="shared" si="344"/>
        <v>0</v>
      </c>
      <c r="AE355" s="476">
        <f t="shared" si="344"/>
        <v>0</v>
      </c>
      <c r="AF355" s="476">
        <f t="shared" si="344"/>
        <v>0</v>
      </c>
      <c r="AG355" s="476">
        <f t="shared" si="344"/>
        <v>0</v>
      </c>
      <c r="AH355" s="476">
        <f t="shared" si="344"/>
        <v>0</v>
      </c>
      <c r="AI355" s="476">
        <f t="shared" si="344"/>
        <v>160.52000000000001</v>
      </c>
      <c r="AJ355" s="476">
        <f t="shared" si="344"/>
        <v>382.79</v>
      </c>
      <c r="AK355" s="476">
        <f t="shared" si="344"/>
        <v>370.44</v>
      </c>
      <c r="AL355" s="476">
        <f t="shared" si="344"/>
        <v>439.89</v>
      </c>
      <c r="AM355" s="476">
        <f t="shared" si="344"/>
        <v>454.01</v>
      </c>
      <c r="AN355" s="476">
        <f t="shared" si="344"/>
        <v>443.1</v>
      </c>
      <c r="AO355" s="476">
        <f t="shared" si="344"/>
        <v>427.8</v>
      </c>
      <c r="AP355" s="476">
        <f t="shared" si="344"/>
        <v>400.2</v>
      </c>
      <c r="AQ355" s="476">
        <f t="shared" si="344"/>
        <v>238.87</v>
      </c>
      <c r="AR355" s="476">
        <f t="shared" si="344"/>
        <v>0</v>
      </c>
      <c r="AS355" s="476">
        <f t="shared" si="344"/>
        <v>0</v>
      </c>
      <c r="AT355" s="476">
        <f t="shared" si="344"/>
        <v>0</v>
      </c>
      <c r="AU355" s="476">
        <f t="shared" si="344"/>
        <v>52.26</v>
      </c>
      <c r="AV355" s="476">
        <f t="shared" si="344"/>
        <v>154.25</v>
      </c>
      <c r="AW355" s="476">
        <f t="shared" si="344"/>
        <v>150.87</v>
      </c>
      <c r="AX355" s="476">
        <f t="shared" si="344"/>
        <v>177.15</v>
      </c>
      <c r="AY355" s="476">
        <f t="shared" si="344"/>
        <v>155.1</v>
      </c>
      <c r="AZ355" s="476">
        <f t="shared" si="344"/>
        <v>191.32</v>
      </c>
      <c r="BA355" s="476">
        <f t="shared" si="344"/>
        <v>198.45</v>
      </c>
      <c r="BB355" s="476">
        <f t="shared" si="344"/>
        <v>60.08</v>
      </c>
      <c r="BC355" s="476">
        <f t="shared" si="344"/>
        <v>140.27000000000001</v>
      </c>
      <c r="BD355" s="476">
        <f t="shared" si="344"/>
        <v>104.51</v>
      </c>
      <c r="BE355" s="476">
        <f t="shared" si="344"/>
        <v>95.3</v>
      </c>
      <c r="BF355" s="476">
        <f t="shared" si="344"/>
        <v>92.22</v>
      </c>
      <c r="BG355" s="476">
        <f t="shared" si="344"/>
        <v>198.85</v>
      </c>
      <c r="BH355" s="476">
        <f t="shared" si="344"/>
        <v>317.67</v>
      </c>
      <c r="BI355" s="476">
        <f t="shared" si="344"/>
        <v>204.71</v>
      </c>
      <c r="BJ355" s="476">
        <f t="shared" si="344"/>
        <v>306.57</v>
      </c>
      <c r="BK355" s="476">
        <f t="shared" si="344"/>
        <v>352.94</v>
      </c>
      <c r="BL355" s="476">
        <f t="shared" si="344"/>
        <v>265.76</v>
      </c>
      <c r="BM355" s="476">
        <f t="shared" si="344"/>
        <v>343.33</v>
      </c>
      <c r="BN355" s="476">
        <f t="shared" si="344"/>
        <v>266.24</v>
      </c>
      <c r="BO355" s="476">
        <f t="shared" si="344"/>
        <v>386.73</v>
      </c>
      <c r="BP355" s="476">
        <f t="shared" si="344"/>
        <v>265.5</v>
      </c>
      <c r="BQ355" s="476">
        <f t="shared" si="343"/>
        <v>420.97</v>
      </c>
      <c r="BR355" s="476">
        <f t="shared" si="343"/>
        <v>409.7</v>
      </c>
      <c r="BS355" s="476">
        <f t="shared" si="343"/>
        <v>431.72</v>
      </c>
      <c r="BT355" s="476">
        <f t="shared" si="343"/>
        <v>394.56</v>
      </c>
      <c r="BU355" s="476">
        <f t="shared" si="343"/>
        <v>316.05</v>
      </c>
      <c r="BV355" s="476">
        <f t="shared" si="343"/>
        <v>218.96</v>
      </c>
      <c r="BW355" s="476">
        <f t="shared" si="343"/>
        <v>429.98</v>
      </c>
      <c r="BX355" s="476">
        <f t="shared" si="343"/>
        <v>397.11</v>
      </c>
      <c r="BY355" s="476">
        <f t="shared" si="343"/>
        <v>484.97</v>
      </c>
      <c r="BZ355" s="476">
        <f t="shared" si="343"/>
        <v>328.43</v>
      </c>
      <c r="CA355" s="476">
        <f t="shared" si="343"/>
        <v>400.27</v>
      </c>
      <c r="CB355" s="476">
        <f t="shared" si="343"/>
        <v>463.48</v>
      </c>
      <c r="CC355" s="476">
        <f t="shared" si="343"/>
        <v>380.64</v>
      </c>
      <c r="CD355" s="476">
        <f t="shared" si="343"/>
        <v>212.6</v>
      </c>
      <c r="CE355" s="476">
        <f t="shared" si="343"/>
        <v>0</v>
      </c>
      <c r="CF355" s="476">
        <f t="shared" si="343"/>
        <v>0</v>
      </c>
      <c r="CG355" s="476">
        <f t="shared" si="343"/>
        <v>0</v>
      </c>
      <c r="CH355" s="476">
        <f t="shared" si="343"/>
        <v>0</v>
      </c>
      <c r="CI355" s="476">
        <f t="shared" si="343"/>
        <v>0</v>
      </c>
      <c r="CJ355" s="476">
        <f t="shared" si="343"/>
        <v>0</v>
      </c>
      <c r="CK355" s="476">
        <f t="shared" si="343"/>
        <v>0</v>
      </c>
      <c r="CL355" s="476">
        <f t="shared" si="343"/>
        <v>0</v>
      </c>
      <c r="CM355" s="476">
        <f t="shared" si="343"/>
        <v>0</v>
      </c>
      <c r="CN355" s="476">
        <f t="shared" si="343"/>
        <v>0</v>
      </c>
      <c r="CO355" s="476">
        <f t="shared" si="343"/>
        <v>0</v>
      </c>
      <c r="CP355" s="476">
        <f t="shared" si="343"/>
        <v>0</v>
      </c>
      <c r="CQ355" s="476">
        <f t="shared" si="343"/>
        <v>0</v>
      </c>
      <c r="CR355" s="476">
        <f t="shared" si="343"/>
        <v>0</v>
      </c>
      <c r="CS355" s="476">
        <f t="shared" si="343"/>
        <v>0</v>
      </c>
      <c r="CT355" s="476">
        <f t="shared" si="343"/>
        <v>0</v>
      </c>
      <c r="CU355" s="476">
        <f t="shared" si="343"/>
        <v>0</v>
      </c>
      <c r="CV355" s="476">
        <f t="shared" si="343"/>
        <v>0</v>
      </c>
      <c r="CW355" s="476">
        <f t="shared" si="343"/>
        <v>0</v>
      </c>
      <c r="CX355" s="476">
        <f t="shared" si="343"/>
        <v>0</v>
      </c>
      <c r="CY355" s="476">
        <f t="shared" si="343"/>
        <v>0</v>
      </c>
      <c r="CZ355" s="476">
        <f t="shared" si="343"/>
        <v>0</v>
      </c>
      <c r="DA355" s="476">
        <f t="shared" si="343"/>
        <v>0</v>
      </c>
      <c r="DB355" s="476">
        <f t="shared" si="343"/>
        <v>0</v>
      </c>
      <c r="DC355" s="476">
        <f t="shared" si="343"/>
        <v>0</v>
      </c>
      <c r="DD355" s="476">
        <f t="shared" si="343"/>
        <v>0</v>
      </c>
      <c r="DE355" s="476">
        <f t="shared" si="343"/>
        <v>0</v>
      </c>
      <c r="DF355" s="476">
        <f t="shared" si="343"/>
        <v>0</v>
      </c>
      <c r="DG355" s="476">
        <f t="shared" si="343"/>
        <v>0</v>
      </c>
      <c r="DH355" s="476">
        <f t="shared" si="343"/>
        <v>0</v>
      </c>
      <c r="DI355" s="476">
        <f t="shared" si="343"/>
        <v>0</v>
      </c>
      <c r="DJ355" s="476">
        <f t="shared" si="343"/>
        <v>0</v>
      </c>
      <c r="DK355" s="476">
        <f t="shared" si="343"/>
        <v>0</v>
      </c>
      <c r="DL355" s="476">
        <f t="shared" si="343"/>
        <v>0</v>
      </c>
      <c r="DM355" s="476">
        <f t="shared" si="343"/>
        <v>0</v>
      </c>
      <c r="DN355" s="476">
        <f t="shared" si="343"/>
        <v>0</v>
      </c>
      <c r="DO355" s="476">
        <f t="shared" si="343"/>
        <v>0</v>
      </c>
      <c r="DP355" s="476">
        <f t="shared" si="343"/>
        <v>0</v>
      </c>
      <c r="DQ355" s="476">
        <f t="shared" si="343"/>
        <v>0</v>
      </c>
      <c r="DR355" s="476">
        <f t="shared" si="343"/>
        <v>0</v>
      </c>
      <c r="DS355" s="476">
        <f t="shared" si="343"/>
        <v>0</v>
      </c>
      <c r="DT355" s="476">
        <f t="shared" si="343"/>
        <v>0</v>
      </c>
      <c r="DU355" s="476">
        <f t="shared" si="343"/>
        <v>0</v>
      </c>
      <c r="DV355" s="476">
        <f t="shared" si="343"/>
        <v>0</v>
      </c>
      <c r="DW355" s="476">
        <f t="shared" si="343"/>
        <v>0</v>
      </c>
      <c r="DX355" s="476">
        <f t="shared" si="343"/>
        <v>0</v>
      </c>
      <c r="DY355" s="476">
        <f t="shared" si="343"/>
        <v>0</v>
      </c>
      <c r="DZ355" s="476">
        <f t="shared" si="343"/>
        <v>0</v>
      </c>
      <c r="EA355" s="476">
        <f t="shared" si="343"/>
        <v>0</v>
      </c>
      <c r="EB355" s="476">
        <f t="shared" ref="EB355:GB359" si="346">EB93-EB224</f>
        <v>0</v>
      </c>
      <c r="EC355" s="476">
        <f t="shared" si="346"/>
        <v>0</v>
      </c>
      <c r="ED355" s="476">
        <f t="shared" si="346"/>
        <v>0</v>
      </c>
      <c r="EE355" s="476">
        <f t="shared" si="346"/>
        <v>0</v>
      </c>
      <c r="EF355" s="476">
        <f t="shared" si="346"/>
        <v>0</v>
      </c>
      <c r="EG355" s="476">
        <f t="shared" si="346"/>
        <v>0</v>
      </c>
      <c r="EH355" s="476">
        <f t="shared" si="346"/>
        <v>0</v>
      </c>
      <c r="EI355" s="476">
        <f t="shared" si="346"/>
        <v>0</v>
      </c>
      <c r="EJ355" s="476">
        <f t="shared" si="346"/>
        <v>0</v>
      </c>
      <c r="EK355" s="476">
        <f t="shared" si="346"/>
        <v>0</v>
      </c>
      <c r="EL355" s="476">
        <f t="shared" si="346"/>
        <v>0</v>
      </c>
      <c r="EM355" s="476">
        <f t="shared" si="346"/>
        <v>0</v>
      </c>
      <c r="EN355" s="476">
        <f t="shared" si="346"/>
        <v>0</v>
      </c>
      <c r="EO355" s="476">
        <f t="shared" si="346"/>
        <v>0</v>
      </c>
      <c r="EP355" s="476">
        <f t="shared" si="346"/>
        <v>0</v>
      </c>
      <c r="EQ355" s="476">
        <f t="shared" si="346"/>
        <v>0</v>
      </c>
      <c r="ER355" s="476">
        <f t="shared" si="346"/>
        <v>0</v>
      </c>
      <c r="ES355" s="476">
        <f t="shared" si="346"/>
        <v>0</v>
      </c>
      <c r="ET355" s="476">
        <f t="shared" si="346"/>
        <v>0</v>
      </c>
      <c r="EU355" s="476">
        <f t="shared" si="346"/>
        <v>0</v>
      </c>
      <c r="EV355" s="476">
        <f t="shared" si="346"/>
        <v>0</v>
      </c>
      <c r="EW355" s="476">
        <f t="shared" si="346"/>
        <v>0</v>
      </c>
      <c r="EX355" s="476">
        <f t="shared" si="346"/>
        <v>0</v>
      </c>
      <c r="EY355" s="476">
        <f t="shared" si="346"/>
        <v>0</v>
      </c>
      <c r="EZ355" s="476">
        <f t="shared" si="346"/>
        <v>0</v>
      </c>
      <c r="FA355" s="476">
        <f t="shared" si="346"/>
        <v>0</v>
      </c>
      <c r="FB355" s="476">
        <f t="shared" si="346"/>
        <v>0</v>
      </c>
      <c r="FC355" s="476">
        <f t="shared" si="346"/>
        <v>0</v>
      </c>
      <c r="FD355" s="476">
        <f t="shared" si="346"/>
        <v>0</v>
      </c>
      <c r="FE355" s="476">
        <f t="shared" si="346"/>
        <v>0</v>
      </c>
      <c r="FF355" s="476">
        <f t="shared" si="346"/>
        <v>0</v>
      </c>
      <c r="FG355" s="476">
        <f t="shared" si="346"/>
        <v>0</v>
      </c>
      <c r="FH355" s="476">
        <f t="shared" si="346"/>
        <v>0</v>
      </c>
      <c r="FI355" s="476">
        <f t="shared" si="346"/>
        <v>0</v>
      </c>
      <c r="FJ355" s="476">
        <f t="shared" si="346"/>
        <v>0</v>
      </c>
      <c r="FK355" s="476">
        <f t="shared" si="346"/>
        <v>0</v>
      </c>
      <c r="FL355" s="476">
        <f t="shared" si="346"/>
        <v>0</v>
      </c>
      <c r="FM355" s="476">
        <f t="shared" si="346"/>
        <v>0</v>
      </c>
      <c r="FN355" s="476">
        <f t="shared" si="346"/>
        <v>0</v>
      </c>
      <c r="FO355" s="476">
        <f t="shared" si="346"/>
        <v>0</v>
      </c>
      <c r="FP355" s="476">
        <f t="shared" si="346"/>
        <v>0</v>
      </c>
      <c r="FQ355" s="476">
        <f t="shared" si="346"/>
        <v>0</v>
      </c>
      <c r="FR355" s="476">
        <f t="shared" si="346"/>
        <v>0</v>
      </c>
      <c r="FS355" s="476">
        <f t="shared" si="346"/>
        <v>0</v>
      </c>
      <c r="FT355" s="476">
        <f t="shared" si="346"/>
        <v>0</v>
      </c>
      <c r="FU355" s="476">
        <f t="shared" si="346"/>
        <v>0</v>
      </c>
      <c r="FV355" s="476">
        <f t="shared" si="346"/>
        <v>0</v>
      </c>
      <c r="FW355" s="476">
        <f t="shared" si="346"/>
        <v>0</v>
      </c>
      <c r="FX355" s="476">
        <f t="shared" si="346"/>
        <v>0</v>
      </c>
      <c r="FY355" s="476">
        <f t="shared" si="346"/>
        <v>0</v>
      </c>
      <c r="FZ355" s="476">
        <f t="shared" si="346"/>
        <v>0</v>
      </c>
      <c r="GA355" s="476">
        <f t="shared" si="346"/>
        <v>0</v>
      </c>
      <c r="GB355" s="476">
        <f t="shared" si="346"/>
        <v>0</v>
      </c>
    </row>
    <row r="356" spans="3:184" x14ac:dyDescent="0.35">
      <c r="C356" s="472">
        <f>'QUALIFIED ENGINES'!D95</f>
        <v>91558</v>
      </c>
      <c r="D356" s="476">
        <f t="shared" si="314"/>
        <v>0</v>
      </c>
      <c r="E356" s="476">
        <f t="shared" si="344"/>
        <v>0</v>
      </c>
      <c r="F356" s="476">
        <f t="shared" si="344"/>
        <v>0</v>
      </c>
      <c r="G356" s="476">
        <f t="shared" si="344"/>
        <v>0</v>
      </c>
      <c r="H356" s="476">
        <f t="shared" si="344"/>
        <v>0</v>
      </c>
      <c r="I356" s="476">
        <f t="shared" si="344"/>
        <v>0</v>
      </c>
      <c r="J356" s="476">
        <f t="shared" si="344"/>
        <v>0</v>
      </c>
      <c r="K356" s="476">
        <f t="shared" si="344"/>
        <v>0</v>
      </c>
      <c r="L356" s="476">
        <f t="shared" si="344"/>
        <v>0</v>
      </c>
      <c r="M356" s="476">
        <f t="shared" si="344"/>
        <v>0</v>
      </c>
      <c r="N356" s="476">
        <f t="shared" si="344"/>
        <v>0</v>
      </c>
      <c r="O356" s="476">
        <f t="shared" si="344"/>
        <v>0</v>
      </c>
      <c r="P356" s="476">
        <f t="shared" si="344"/>
        <v>0</v>
      </c>
      <c r="Q356" s="476">
        <f t="shared" si="344"/>
        <v>0</v>
      </c>
      <c r="R356" s="476">
        <f t="shared" si="344"/>
        <v>0</v>
      </c>
      <c r="S356" s="476">
        <f t="shared" si="344"/>
        <v>0</v>
      </c>
      <c r="T356" s="476">
        <f t="shared" si="344"/>
        <v>0</v>
      </c>
      <c r="U356" s="476">
        <f t="shared" si="344"/>
        <v>0</v>
      </c>
      <c r="V356" s="476">
        <f t="shared" si="344"/>
        <v>0</v>
      </c>
      <c r="W356" s="476">
        <f t="shared" si="344"/>
        <v>0</v>
      </c>
      <c r="X356" s="476">
        <f t="shared" si="344"/>
        <v>0</v>
      </c>
      <c r="Y356" s="476">
        <f t="shared" si="344"/>
        <v>0</v>
      </c>
      <c r="Z356" s="476">
        <f t="shared" si="344"/>
        <v>0</v>
      </c>
      <c r="AA356" s="476">
        <f t="shared" si="344"/>
        <v>0</v>
      </c>
      <c r="AB356" s="476">
        <f t="shared" si="344"/>
        <v>0</v>
      </c>
      <c r="AC356" s="476">
        <f t="shared" si="344"/>
        <v>0</v>
      </c>
      <c r="AD356" s="476">
        <f t="shared" si="344"/>
        <v>0</v>
      </c>
      <c r="AE356" s="476">
        <f t="shared" si="344"/>
        <v>0</v>
      </c>
      <c r="AF356" s="476">
        <f t="shared" si="344"/>
        <v>0</v>
      </c>
      <c r="AG356" s="476">
        <f t="shared" si="344"/>
        <v>0</v>
      </c>
      <c r="AH356" s="476">
        <f t="shared" si="344"/>
        <v>0</v>
      </c>
      <c r="AI356" s="476">
        <f t="shared" si="344"/>
        <v>0</v>
      </c>
      <c r="AJ356" s="476">
        <f t="shared" si="344"/>
        <v>0</v>
      </c>
      <c r="AK356" s="476">
        <f t="shared" si="344"/>
        <v>0</v>
      </c>
      <c r="AL356" s="476">
        <f t="shared" si="344"/>
        <v>0</v>
      </c>
      <c r="AM356" s="476">
        <f t="shared" si="344"/>
        <v>236.95</v>
      </c>
      <c r="AN356" s="476">
        <f t="shared" si="344"/>
        <v>319.37</v>
      </c>
      <c r="AO356" s="476">
        <f t="shared" si="344"/>
        <v>319.37</v>
      </c>
      <c r="AP356" s="476">
        <f t="shared" si="344"/>
        <v>298.76</v>
      </c>
      <c r="AQ356" s="476">
        <f t="shared" si="344"/>
        <v>268.11</v>
      </c>
      <c r="AR356" s="476">
        <f t="shared" si="344"/>
        <v>0</v>
      </c>
      <c r="AS356" s="476">
        <f t="shared" si="344"/>
        <v>0</v>
      </c>
      <c r="AT356" s="476">
        <f t="shared" si="344"/>
        <v>0</v>
      </c>
      <c r="AU356" s="476">
        <f t="shared" si="344"/>
        <v>39.299999999999997</v>
      </c>
      <c r="AV356" s="476">
        <f t="shared" si="344"/>
        <v>133.9</v>
      </c>
      <c r="AW356" s="476">
        <f t="shared" si="344"/>
        <v>115.77</v>
      </c>
      <c r="AX356" s="476">
        <f t="shared" si="344"/>
        <v>32.22</v>
      </c>
      <c r="AY356" s="476">
        <f t="shared" si="344"/>
        <v>0</v>
      </c>
      <c r="AZ356" s="476">
        <f t="shared" si="344"/>
        <v>0</v>
      </c>
      <c r="BA356" s="476">
        <f t="shared" si="344"/>
        <v>0</v>
      </c>
      <c r="BB356" s="476">
        <f t="shared" si="344"/>
        <v>0</v>
      </c>
      <c r="BC356" s="476">
        <f t="shared" si="344"/>
        <v>0</v>
      </c>
      <c r="BD356" s="476">
        <f t="shared" si="344"/>
        <v>42.96</v>
      </c>
      <c r="BE356" s="476">
        <f t="shared" si="344"/>
        <v>153.41999999999999</v>
      </c>
      <c r="BF356" s="476">
        <f t="shared" si="344"/>
        <v>148.47999999999999</v>
      </c>
      <c r="BG356" s="476">
        <f t="shared" si="344"/>
        <v>226.79</v>
      </c>
      <c r="BH356" s="476">
        <f t="shared" si="344"/>
        <v>291.51</v>
      </c>
      <c r="BI356" s="476">
        <f t="shared" si="344"/>
        <v>256.64999999999998</v>
      </c>
      <c r="BJ356" s="476">
        <f t="shared" si="344"/>
        <v>273.91000000000003</v>
      </c>
      <c r="BK356" s="476">
        <f t="shared" si="344"/>
        <v>404.83</v>
      </c>
      <c r="BL356" s="476">
        <f t="shared" si="344"/>
        <v>334.55</v>
      </c>
      <c r="BM356" s="476">
        <f t="shared" si="344"/>
        <v>381.41</v>
      </c>
      <c r="BN356" s="476">
        <f t="shared" si="344"/>
        <v>325.89</v>
      </c>
      <c r="BO356" s="476">
        <f t="shared" si="344"/>
        <v>280.16000000000003</v>
      </c>
      <c r="BP356" s="476">
        <f t="shared" si="344"/>
        <v>321.27</v>
      </c>
      <c r="BQ356" s="476">
        <f t="shared" si="343"/>
        <v>392.6</v>
      </c>
      <c r="BR356" s="476">
        <f t="shared" si="343"/>
        <v>332.85</v>
      </c>
      <c r="BS356" s="476">
        <f t="shared" si="343"/>
        <v>449.54</v>
      </c>
      <c r="BT356" s="476">
        <f t="shared" si="343"/>
        <v>447.6</v>
      </c>
      <c r="BU356" s="476">
        <f t="shared" si="343"/>
        <v>414.63</v>
      </c>
      <c r="BV356" s="476">
        <f t="shared" si="343"/>
        <v>389.57</v>
      </c>
      <c r="BW356" s="476">
        <f t="shared" si="343"/>
        <v>451.31</v>
      </c>
      <c r="BX356" s="476">
        <f t="shared" si="343"/>
        <v>404.52</v>
      </c>
      <c r="BY356" s="476">
        <f t="shared" si="343"/>
        <v>475.08</v>
      </c>
      <c r="BZ356" s="476">
        <f t="shared" si="343"/>
        <v>383.62</v>
      </c>
      <c r="CA356" s="476">
        <f t="shared" si="343"/>
        <v>393.83</v>
      </c>
      <c r="CB356" s="476">
        <f t="shared" si="343"/>
        <v>105.65</v>
      </c>
      <c r="CC356" s="476">
        <f t="shared" si="343"/>
        <v>192.5</v>
      </c>
      <c r="CD356" s="476">
        <f t="shared" si="343"/>
        <v>434.12</v>
      </c>
      <c r="CE356" s="476">
        <f t="shared" si="343"/>
        <v>425.33</v>
      </c>
      <c r="CF356" s="476">
        <f t="shared" si="343"/>
        <v>434.7</v>
      </c>
      <c r="CG356" s="476">
        <f t="shared" si="343"/>
        <v>400.62</v>
      </c>
      <c r="CH356" s="476">
        <f t="shared" si="343"/>
        <v>458.78</v>
      </c>
      <c r="CI356" s="476">
        <f t="shared" si="343"/>
        <v>466.67</v>
      </c>
      <c r="CJ356" s="476">
        <f t="shared" si="343"/>
        <v>414.05</v>
      </c>
      <c r="CK356" s="476">
        <f t="shared" si="343"/>
        <v>0</v>
      </c>
      <c r="CL356" s="476">
        <f t="shared" si="343"/>
        <v>0</v>
      </c>
      <c r="CM356" s="476">
        <f t="shared" si="343"/>
        <v>0</v>
      </c>
      <c r="CN356" s="476">
        <f t="shared" si="343"/>
        <v>0</v>
      </c>
      <c r="CO356" s="476">
        <f t="shared" si="343"/>
        <v>0</v>
      </c>
      <c r="CP356" s="476">
        <f t="shared" si="343"/>
        <v>0</v>
      </c>
      <c r="CQ356" s="476">
        <f t="shared" si="343"/>
        <v>0</v>
      </c>
      <c r="CR356" s="476">
        <f t="shared" si="343"/>
        <v>0</v>
      </c>
      <c r="CS356" s="476">
        <f t="shared" si="343"/>
        <v>0</v>
      </c>
      <c r="CT356" s="476">
        <f t="shared" si="343"/>
        <v>0</v>
      </c>
      <c r="CU356" s="476">
        <f t="shared" si="343"/>
        <v>0</v>
      </c>
      <c r="CV356" s="476">
        <f t="shared" si="343"/>
        <v>0</v>
      </c>
      <c r="CW356" s="476">
        <f t="shared" si="343"/>
        <v>0</v>
      </c>
      <c r="CX356" s="476">
        <f t="shared" si="343"/>
        <v>0</v>
      </c>
      <c r="CY356" s="476">
        <f t="shared" si="343"/>
        <v>0</v>
      </c>
      <c r="CZ356" s="476">
        <f t="shared" si="343"/>
        <v>0</v>
      </c>
      <c r="DA356" s="476">
        <f t="shared" si="343"/>
        <v>0</v>
      </c>
      <c r="DB356" s="476">
        <f t="shared" si="343"/>
        <v>0</v>
      </c>
      <c r="DC356" s="476">
        <f t="shared" si="343"/>
        <v>0</v>
      </c>
      <c r="DD356" s="476">
        <f t="shared" si="343"/>
        <v>0</v>
      </c>
      <c r="DE356" s="476">
        <f t="shared" si="343"/>
        <v>0</v>
      </c>
      <c r="DF356" s="476">
        <f t="shared" si="343"/>
        <v>0</v>
      </c>
      <c r="DG356" s="476">
        <f t="shared" si="343"/>
        <v>0</v>
      </c>
      <c r="DH356" s="476">
        <f t="shared" si="343"/>
        <v>0</v>
      </c>
      <c r="DI356" s="476">
        <f t="shared" si="343"/>
        <v>0</v>
      </c>
      <c r="DJ356" s="476">
        <f t="shared" si="343"/>
        <v>0</v>
      </c>
      <c r="DK356" s="476">
        <f t="shared" si="343"/>
        <v>0</v>
      </c>
      <c r="DL356" s="476">
        <f t="shared" si="343"/>
        <v>0</v>
      </c>
      <c r="DM356" s="476">
        <f t="shared" si="343"/>
        <v>0</v>
      </c>
      <c r="DN356" s="476">
        <f t="shared" si="343"/>
        <v>0</v>
      </c>
      <c r="DO356" s="476">
        <f t="shared" si="343"/>
        <v>0</v>
      </c>
      <c r="DP356" s="476">
        <f t="shared" si="343"/>
        <v>0</v>
      </c>
      <c r="DQ356" s="476">
        <f t="shared" si="343"/>
        <v>0</v>
      </c>
      <c r="DR356" s="476">
        <f t="shared" si="343"/>
        <v>0</v>
      </c>
      <c r="DS356" s="476">
        <f t="shared" si="343"/>
        <v>0</v>
      </c>
      <c r="DT356" s="476">
        <f t="shared" si="343"/>
        <v>0</v>
      </c>
      <c r="DU356" s="476">
        <f t="shared" si="343"/>
        <v>0</v>
      </c>
      <c r="DV356" s="476">
        <f t="shared" si="343"/>
        <v>0</v>
      </c>
      <c r="DW356" s="476">
        <f t="shared" si="343"/>
        <v>0</v>
      </c>
      <c r="DX356" s="476">
        <f t="shared" si="343"/>
        <v>0</v>
      </c>
      <c r="DY356" s="476">
        <f t="shared" si="343"/>
        <v>0</v>
      </c>
      <c r="DZ356" s="476">
        <f t="shared" si="343"/>
        <v>0</v>
      </c>
      <c r="EA356" s="476">
        <f t="shared" si="343"/>
        <v>0</v>
      </c>
      <c r="EB356" s="476">
        <f t="shared" si="346"/>
        <v>0</v>
      </c>
      <c r="EC356" s="476">
        <f t="shared" si="346"/>
        <v>0</v>
      </c>
      <c r="ED356" s="476">
        <f t="shared" si="346"/>
        <v>0</v>
      </c>
      <c r="EE356" s="476">
        <f t="shared" si="346"/>
        <v>0</v>
      </c>
      <c r="EF356" s="476">
        <f t="shared" si="346"/>
        <v>0</v>
      </c>
      <c r="EG356" s="476">
        <f t="shared" si="346"/>
        <v>0</v>
      </c>
      <c r="EH356" s="476">
        <f t="shared" si="346"/>
        <v>0</v>
      </c>
      <c r="EI356" s="476">
        <f t="shared" si="346"/>
        <v>0</v>
      </c>
      <c r="EJ356" s="476">
        <f t="shared" si="346"/>
        <v>0</v>
      </c>
      <c r="EK356" s="476">
        <f t="shared" si="346"/>
        <v>0</v>
      </c>
      <c r="EL356" s="476">
        <f t="shared" si="346"/>
        <v>0</v>
      </c>
      <c r="EM356" s="476">
        <f t="shared" si="346"/>
        <v>0</v>
      </c>
      <c r="EN356" s="476">
        <f t="shared" si="346"/>
        <v>0</v>
      </c>
      <c r="EO356" s="476">
        <f t="shared" si="346"/>
        <v>0</v>
      </c>
      <c r="EP356" s="476">
        <f t="shared" si="346"/>
        <v>0</v>
      </c>
      <c r="EQ356" s="476">
        <f t="shared" si="346"/>
        <v>0</v>
      </c>
      <c r="ER356" s="476">
        <f t="shared" si="346"/>
        <v>0</v>
      </c>
      <c r="ES356" s="476">
        <f t="shared" si="346"/>
        <v>0</v>
      </c>
      <c r="ET356" s="476">
        <f t="shared" si="346"/>
        <v>0</v>
      </c>
      <c r="EU356" s="476">
        <f t="shared" si="346"/>
        <v>0</v>
      </c>
      <c r="EV356" s="476">
        <f t="shared" si="346"/>
        <v>0</v>
      </c>
      <c r="EW356" s="476">
        <f t="shared" si="346"/>
        <v>0</v>
      </c>
      <c r="EX356" s="476">
        <f t="shared" si="346"/>
        <v>0</v>
      </c>
      <c r="EY356" s="476">
        <f t="shared" si="346"/>
        <v>0</v>
      </c>
      <c r="EZ356" s="476">
        <f t="shared" si="346"/>
        <v>0</v>
      </c>
      <c r="FA356" s="476">
        <f t="shared" si="346"/>
        <v>0</v>
      </c>
      <c r="FB356" s="476">
        <f t="shared" si="346"/>
        <v>0</v>
      </c>
      <c r="FC356" s="476">
        <f t="shared" si="346"/>
        <v>0</v>
      </c>
      <c r="FD356" s="476">
        <f t="shared" si="346"/>
        <v>0</v>
      </c>
      <c r="FE356" s="476">
        <f t="shared" si="346"/>
        <v>0</v>
      </c>
      <c r="FF356" s="476">
        <f t="shared" si="346"/>
        <v>0</v>
      </c>
      <c r="FG356" s="476">
        <f t="shared" si="346"/>
        <v>0</v>
      </c>
      <c r="FH356" s="476">
        <f t="shared" si="346"/>
        <v>0</v>
      </c>
      <c r="FI356" s="476">
        <f t="shared" si="346"/>
        <v>0</v>
      </c>
      <c r="FJ356" s="476">
        <f t="shared" si="346"/>
        <v>0</v>
      </c>
      <c r="FK356" s="476">
        <f t="shared" si="346"/>
        <v>0</v>
      </c>
      <c r="FL356" s="476">
        <f t="shared" si="346"/>
        <v>0</v>
      </c>
      <c r="FM356" s="476">
        <f t="shared" si="346"/>
        <v>0</v>
      </c>
      <c r="FN356" s="476">
        <f t="shared" si="346"/>
        <v>0</v>
      </c>
      <c r="FO356" s="476">
        <f t="shared" si="346"/>
        <v>0</v>
      </c>
      <c r="FP356" s="476">
        <f t="shared" si="346"/>
        <v>0</v>
      </c>
      <c r="FQ356" s="476">
        <f t="shared" si="346"/>
        <v>0</v>
      </c>
      <c r="FR356" s="476">
        <f t="shared" si="346"/>
        <v>0</v>
      </c>
      <c r="FS356" s="476">
        <f t="shared" si="346"/>
        <v>0</v>
      </c>
      <c r="FT356" s="476">
        <f t="shared" si="346"/>
        <v>0</v>
      </c>
      <c r="FU356" s="476">
        <f t="shared" si="346"/>
        <v>0</v>
      </c>
      <c r="FV356" s="476">
        <f t="shared" si="346"/>
        <v>0</v>
      </c>
      <c r="FW356" s="476">
        <f t="shared" si="346"/>
        <v>0</v>
      </c>
      <c r="FX356" s="476">
        <f t="shared" si="346"/>
        <v>0</v>
      </c>
      <c r="FY356" s="476">
        <f t="shared" si="346"/>
        <v>0</v>
      </c>
      <c r="FZ356" s="476">
        <f t="shared" si="346"/>
        <v>0</v>
      </c>
      <c r="GA356" s="476">
        <f t="shared" si="346"/>
        <v>0</v>
      </c>
      <c r="GB356" s="476">
        <f t="shared" si="346"/>
        <v>0</v>
      </c>
    </row>
    <row r="357" spans="3:184" x14ac:dyDescent="0.35">
      <c r="C357" s="472">
        <f>'QUALIFIED ENGINES'!D96</f>
        <v>91559</v>
      </c>
      <c r="D357" s="476">
        <f t="shared" si="314"/>
        <v>0</v>
      </c>
      <c r="E357" s="476">
        <f t="shared" si="344"/>
        <v>0</v>
      </c>
      <c r="F357" s="476">
        <f t="shared" si="344"/>
        <v>0</v>
      </c>
      <c r="G357" s="476">
        <f t="shared" si="344"/>
        <v>0</v>
      </c>
      <c r="H357" s="476">
        <f t="shared" si="344"/>
        <v>0</v>
      </c>
      <c r="I357" s="476">
        <f t="shared" si="344"/>
        <v>0</v>
      </c>
      <c r="J357" s="476">
        <f t="shared" si="344"/>
        <v>0</v>
      </c>
      <c r="K357" s="476">
        <f t="shared" si="344"/>
        <v>0</v>
      </c>
      <c r="L357" s="476">
        <f t="shared" si="344"/>
        <v>0</v>
      </c>
      <c r="M357" s="476">
        <f t="shared" si="344"/>
        <v>0</v>
      </c>
      <c r="N357" s="476">
        <f t="shared" si="344"/>
        <v>0</v>
      </c>
      <c r="O357" s="476">
        <f t="shared" si="344"/>
        <v>0</v>
      </c>
      <c r="P357" s="476">
        <f t="shared" si="344"/>
        <v>0</v>
      </c>
      <c r="Q357" s="476">
        <f t="shared" si="344"/>
        <v>0</v>
      </c>
      <c r="R357" s="476">
        <f t="shared" si="344"/>
        <v>0</v>
      </c>
      <c r="S357" s="476">
        <f t="shared" si="344"/>
        <v>0</v>
      </c>
      <c r="T357" s="476">
        <f t="shared" si="344"/>
        <v>0</v>
      </c>
      <c r="U357" s="476">
        <f t="shared" si="344"/>
        <v>0</v>
      </c>
      <c r="V357" s="476">
        <f t="shared" si="344"/>
        <v>0</v>
      </c>
      <c r="W357" s="476">
        <f t="shared" si="344"/>
        <v>0</v>
      </c>
      <c r="X357" s="476">
        <f t="shared" si="344"/>
        <v>0</v>
      </c>
      <c r="Y357" s="476">
        <f t="shared" si="344"/>
        <v>0</v>
      </c>
      <c r="Z357" s="476">
        <f t="shared" si="344"/>
        <v>0</v>
      </c>
      <c r="AA357" s="476">
        <f t="shared" si="344"/>
        <v>0</v>
      </c>
      <c r="AB357" s="476">
        <f t="shared" si="344"/>
        <v>0</v>
      </c>
      <c r="AC357" s="476">
        <f t="shared" si="344"/>
        <v>0</v>
      </c>
      <c r="AD357" s="476">
        <f t="shared" si="344"/>
        <v>0</v>
      </c>
      <c r="AE357" s="476">
        <f t="shared" si="344"/>
        <v>0</v>
      </c>
      <c r="AF357" s="476">
        <f t="shared" si="344"/>
        <v>0</v>
      </c>
      <c r="AG357" s="476">
        <f t="shared" si="344"/>
        <v>0</v>
      </c>
      <c r="AH357" s="476">
        <f t="shared" si="344"/>
        <v>0</v>
      </c>
      <c r="AI357" s="476">
        <f t="shared" si="344"/>
        <v>0</v>
      </c>
      <c r="AJ357" s="476">
        <f t="shared" si="344"/>
        <v>0</v>
      </c>
      <c r="AK357" s="476">
        <f t="shared" si="344"/>
        <v>0</v>
      </c>
      <c r="AL357" s="476">
        <f t="shared" si="344"/>
        <v>0</v>
      </c>
      <c r="AM357" s="476">
        <f t="shared" si="344"/>
        <v>236.95</v>
      </c>
      <c r="AN357" s="476">
        <f t="shared" si="344"/>
        <v>246.39</v>
      </c>
      <c r="AO357" s="476">
        <f t="shared" si="344"/>
        <v>0</v>
      </c>
      <c r="AP357" s="476">
        <f t="shared" si="344"/>
        <v>0</v>
      </c>
      <c r="AQ357" s="476">
        <f t="shared" si="344"/>
        <v>0</v>
      </c>
      <c r="AR357" s="476">
        <f t="shared" si="344"/>
        <v>0</v>
      </c>
      <c r="AS357" s="476">
        <f t="shared" si="344"/>
        <v>0</v>
      </c>
      <c r="AT357" s="476">
        <f t="shared" si="344"/>
        <v>0</v>
      </c>
      <c r="AU357" s="476">
        <f t="shared" si="344"/>
        <v>0</v>
      </c>
      <c r="AV357" s="476">
        <f t="shared" si="344"/>
        <v>0</v>
      </c>
      <c r="AW357" s="476">
        <f t="shared" si="344"/>
        <v>0</v>
      </c>
      <c r="AX357" s="476">
        <f t="shared" si="344"/>
        <v>0</v>
      </c>
      <c r="AY357" s="476">
        <f t="shared" si="344"/>
        <v>0</v>
      </c>
      <c r="AZ357" s="476">
        <f t="shared" si="344"/>
        <v>0</v>
      </c>
      <c r="BA357" s="476">
        <f t="shared" si="344"/>
        <v>0</v>
      </c>
      <c r="BB357" s="476">
        <f t="shared" si="344"/>
        <v>0</v>
      </c>
      <c r="BC357" s="476">
        <f t="shared" si="344"/>
        <v>0</v>
      </c>
      <c r="BD357" s="476">
        <f t="shared" si="344"/>
        <v>0</v>
      </c>
      <c r="BE357" s="476">
        <f t="shared" si="344"/>
        <v>0</v>
      </c>
      <c r="BF357" s="476">
        <f t="shared" si="344"/>
        <v>0</v>
      </c>
      <c r="BG357" s="476">
        <f t="shared" si="344"/>
        <v>0</v>
      </c>
      <c r="BH357" s="476">
        <f t="shared" si="344"/>
        <v>0</v>
      </c>
      <c r="BI357" s="476">
        <f t="shared" si="344"/>
        <v>0</v>
      </c>
      <c r="BJ357" s="476">
        <f t="shared" si="344"/>
        <v>0</v>
      </c>
      <c r="BK357" s="476">
        <f t="shared" si="344"/>
        <v>0</v>
      </c>
      <c r="BL357" s="476">
        <f t="shared" si="344"/>
        <v>0</v>
      </c>
      <c r="BM357" s="476">
        <f t="shared" si="344"/>
        <v>0</v>
      </c>
      <c r="BN357" s="476">
        <f t="shared" si="344"/>
        <v>97.88</v>
      </c>
      <c r="BO357" s="476">
        <f t="shared" si="344"/>
        <v>346.71</v>
      </c>
      <c r="BP357" s="476">
        <f t="shared" ref="BP357:EA360" si="347">BP95-BP226</f>
        <v>315.41000000000003</v>
      </c>
      <c r="BQ357" s="476">
        <f t="shared" si="347"/>
        <v>393.46</v>
      </c>
      <c r="BR357" s="476">
        <f t="shared" si="347"/>
        <v>424.82</v>
      </c>
      <c r="BS357" s="476">
        <f t="shared" si="347"/>
        <v>396.37</v>
      </c>
      <c r="BT357" s="476">
        <f t="shared" si="347"/>
        <v>384.18</v>
      </c>
      <c r="BU357" s="476">
        <f t="shared" si="347"/>
        <v>389.87</v>
      </c>
      <c r="BV357" s="476">
        <f t="shared" si="347"/>
        <v>401.75</v>
      </c>
      <c r="BW357" s="476">
        <f t="shared" si="347"/>
        <v>416.03</v>
      </c>
      <c r="BX357" s="476">
        <f t="shared" si="347"/>
        <v>388.08</v>
      </c>
      <c r="BY357" s="476">
        <f t="shared" si="347"/>
        <v>446.22</v>
      </c>
      <c r="BZ357" s="476">
        <f t="shared" si="347"/>
        <v>437.88</v>
      </c>
      <c r="CA357" s="476">
        <f t="shared" si="347"/>
        <v>466.52</v>
      </c>
      <c r="CB357" s="476">
        <f t="shared" si="347"/>
        <v>377.62</v>
      </c>
      <c r="CC357" s="476">
        <f t="shared" si="347"/>
        <v>409.76</v>
      </c>
      <c r="CD357" s="476">
        <f t="shared" si="347"/>
        <v>115.41</v>
      </c>
      <c r="CE357" s="476">
        <f t="shared" si="347"/>
        <v>353.24</v>
      </c>
      <c r="CF357" s="476">
        <f t="shared" si="347"/>
        <v>436.67</v>
      </c>
      <c r="CG357" s="476">
        <f t="shared" si="347"/>
        <v>403.82</v>
      </c>
      <c r="CH357" s="476">
        <f t="shared" si="347"/>
        <v>445.68</v>
      </c>
      <c r="CI357" s="476">
        <f t="shared" si="347"/>
        <v>442.08</v>
      </c>
      <c r="CJ357" s="476">
        <f t="shared" si="347"/>
        <v>415.29</v>
      </c>
      <c r="CK357" s="476">
        <f t="shared" si="347"/>
        <v>478.74</v>
      </c>
      <c r="CL357" s="476">
        <f t="shared" si="347"/>
        <v>396.52</v>
      </c>
      <c r="CM357" s="476">
        <f t="shared" si="347"/>
        <v>421.8</v>
      </c>
      <c r="CN357" s="476">
        <f t="shared" si="347"/>
        <v>445.99</v>
      </c>
      <c r="CO357" s="476">
        <f t="shared" si="347"/>
        <v>264.18</v>
      </c>
      <c r="CP357" s="476">
        <f t="shared" si="347"/>
        <v>0</v>
      </c>
      <c r="CQ357" s="476">
        <f t="shared" si="347"/>
        <v>225.13</v>
      </c>
      <c r="CR357" s="476">
        <f t="shared" si="347"/>
        <v>421.85</v>
      </c>
      <c r="CS357" s="476">
        <f t="shared" si="347"/>
        <v>405.2</v>
      </c>
      <c r="CT357" s="476">
        <f t="shared" si="347"/>
        <v>450.63</v>
      </c>
      <c r="CU357" s="476">
        <f t="shared" si="347"/>
        <v>443.24</v>
      </c>
      <c r="CV357" s="476">
        <f t="shared" si="347"/>
        <v>445.27</v>
      </c>
      <c r="CW357" s="476">
        <f t="shared" si="347"/>
        <v>364.55</v>
      </c>
      <c r="CX357" s="476">
        <f t="shared" si="347"/>
        <v>395.75</v>
      </c>
      <c r="CY357" s="476">
        <f t="shared" si="347"/>
        <v>393.43</v>
      </c>
      <c r="CZ357" s="476">
        <f t="shared" si="347"/>
        <v>125.9</v>
      </c>
      <c r="DA357" s="476">
        <f t="shared" si="347"/>
        <v>0</v>
      </c>
      <c r="DB357" s="476">
        <f t="shared" si="347"/>
        <v>0</v>
      </c>
      <c r="DC357" s="476">
        <f t="shared" si="347"/>
        <v>161.9</v>
      </c>
      <c r="DD357" s="476">
        <f t="shared" si="347"/>
        <v>388.4</v>
      </c>
      <c r="DE357" s="476">
        <f t="shared" si="347"/>
        <v>240.26</v>
      </c>
      <c r="DF357" s="476">
        <f t="shared" si="347"/>
        <v>0</v>
      </c>
      <c r="DG357" s="476">
        <f t="shared" si="347"/>
        <v>0</v>
      </c>
      <c r="DH357" s="476">
        <f t="shared" si="347"/>
        <v>0</v>
      </c>
      <c r="DI357" s="476">
        <f t="shared" si="347"/>
        <v>0</v>
      </c>
      <c r="DJ357" s="476">
        <f t="shared" si="347"/>
        <v>0</v>
      </c>
      <c r="DK357" s="476">
        <f t="shared" si="347"/>
        <v>0</v>
      </c>
      <c r="DL357" s="476">
        <f t="shared" si="347"/>
        <v>0</v>
      </c>
      <c r="DM357" s="476">
        <f t="shared" si="347"/>
        <v>0</v>
      </c>
      <c r="DN357" s="476">
        <f t="shared" si="347"/>
        <v>0</v>
      </c>
      <c r="DO357" s="476">
        <f t="shared" si="347"/>
        <v>0</v>
      </c>
      <c r="DP357" s="476">
        <f t="shared" si="347"/>
        <v>0</v>
      </c>
      <c r="DQ357" s="476">
        <f t="shared" si="347"/>
        <v>0</v>
      </c>
      <c r="DR357" s="476">
        <f t="shared" si="347"/>
        <v>0</v>
      </c>
      <c r="DS357" s="476">
        <f t="shared" si="347"/>
        <v>0</v>
      </c>
      <c r="DT357" s="476">
        <f t="shared" si="347"/>
        <v>0</v>
      </c>
      <c r="DU357" s="476">
        <f t="shared" si="347"/>
        <v>0</v>
      </c>
      <c r="DV357" s="476">
        <f t="shared" si="347"/>
        <v>0</v>
      </c>
      <c r="DW357" s="476">
        <f t="shared" si="347"/>
        <v>0</v>
      </c>
      <c r="DX357" s="476">
        <f t="shared" si="347"/>
        <v>0</v>
      </c>
      <c r="DY357" s="476">
        <f t="shared" si="347"/>
        <v>0</v>
      </c>
      <c r="DZ357" s="476">
        <f t="shared" si="347"/>
        <v>0</v>
      </c>
      <c r="EA357" s="476">
        <f t="shared" si="347"/>
        <v>0</v>
      </c>
      <c r="EB357" s="476">
        <f t="shared" si="346"/>
        <v>0</v>
      </c>
      <c r="EC357" s="476">
        <f t="shared" si="346"/>
        <v>0</v>
      </c>
      <c r="ED357" s="476">
        <f t="shared" si="346"/>
        <v>0</v>
      </c>
      <c r="EE357" s="476">
        <f t="shared" si="346"/>
        <v>0</v>
      </c>
      <c r="EF357" s="476">
        <f t="shared" si="346"/>
        <v>0</v>
      </c>
      <c r="EG357" s="476">
        <f t="shared" si="346"/>
        <v>0</v>
      </c>
      <c r="EH357" s="476">
        <f t="shared" si="346"/>
        <v>0</v>
      </c>
      <c r="EI357" s="476">
        <f t="shared" si="346"/>
        <v>0</v>
      </c>
      <c r="EJ357" s="476">
        <f t="shared" si="346"/>
        <v>0</v>
      </c>
      <c r="EK357" s="476">
        <f t="shared" si="346"/>
        <v>0</v>
      </c>
      <c r="EL357" s="476">
        <f t="shared" si="346"/>
        <v>0</v>
      </c>
      <c r="EM357" s="476">
        <f t="shared" si="346"/>
        <v>0</v>
      </c>
      <c r="EN357" s="476">
        <f t="shared" si="346"/>
        <v>0</v>
      </c>
      <c r="EO357" s="476">
        <f t="shared" si="346"/>
        <v>0</v>
      </c>
      <c r="EP357" s="476">
        <f t="shared" si="346"/>
        <v>0</v>
      </c>
      <c r="EQ357" s="476">
        <f t="shared" si="346"/>
        <v>0</v>
      </c>
      <c r="ER357" s="476">
        <f t="shared" si="346"/>
        <v>0</v>
      </c>
      <c r="ES357" s="476">
        <f t="shared" si="346"/>
        <v>0</v>
      </c>
      <c r="ET357" s="476">
        <f t="shared" si="346"/>
        <v>0</v>
      </c>
      <c r="EU357" s="476">
        <f t="shared" si="346"/>
        <v>0</v>
      </c>
      <c r="EV357" s="476">
        <f t="shared" si="346"/>
        <v>0</v>
      </c>
      <c r="EW357" s="476">
        <f t="shared" si="346"/>
        <v>0</v>
      </c>
      <c r="EX357" s="476">
        <f t="shared" si="346"/>
        <v>0</v>
      </c>
      <c r="EY357" s="476">
        <f t="shared" si="346"/>
        <v>0</v>
      </c>
      <c r="EZ357" s="476">
        <f t="shared" si="346"/>
        <v>0</v>
      </c>
      <c r="FA357" s="476">
        <f t="shared" si="346"/>
        <v>0</v>
      </c>
      <c r="FB357" s="476">
        <f t="shared" si="346"/>
        <v>0</v>
      </c>
      <c r="FC357" s="476">
        <f t="shared" si="346"/>
        <v>0</v>
      </c>
      <c r="FD357" s="476">
        <f t="shared" si="346"/>
        <v>0</v>
      </c>
      <c r="FE357" s="476">
        <f t="shared" si="346"/>
        <v>0</v>
      </c>
      <c r="FF357" s="476">
        <f t="shared" si="346"/>
        <v>0</v>
      </c>
      <c r="FG357" s="476">
        <f t="shared" si="346"/>
        <v>0</v>
      </c>
      <c r="FH357" s="476">
        <f t="shared" si="346"/>
        <v>0</v>
      </c>
      <c r="FI357" s="476">
        <f t="shared" si="346"/>
        <v>0</v>
      </c>
      <c r="FJ357" s="476">
        <f t="shared" si="346"/>
        <v>0</v>
      </c>
      <c r="FK357" s="476">
        <f t="shared" si="346"/>
        <v>0</v>
      </c>
      <c r="FL357" s="476">
        <f t="shared" si="346"/>
        <v>0</v>
      </c>
      <c r="FM357" s="476">
        <f t="shared" si="346"/>
        <v>0</v>
      </c>
      <c r="FN357" s="476">
        <f t="shared" si="346"/>
        <v>0</v>
      </c>
      <c r="FO357" s="476">
        <f t="shared" si="346"/>
        <v>0</v>
      </c>
      <c r="FP357" s="476">
        <f t="shared" si="346"/>
        <v>0</v>
      </c>
      <c r="FQ357" s="476">
        <f t="shared" si="346"/>
        <v>0</v>
      </c>
      <c r="FR357" s="476">
        <f t="shared" si="346"/>
        <v>0</v>
      </c>
      <c r="FS357" s="476">
        <f t="shared" si="346"/>
        <v>0</v>
      </c>
      <c r="FT357" s="476">
        <f t="shared" si="346"/>
        <v>0</v>
      </c>
      <c r="FU357" s="476">
        <f t="shared" si="346"/>
        <v>0</v>
      </c>
      <c r="FV357" s="476">
        <f t="shared" si="346"/>
        <v>0</v>
      </c>
      <c r="FW357" s="476">
        <f t="shared" si="346"/>
        <v>0</v>
      </c>
      <c r="FX357" s="476">
        <f t="shared" si="346"/>
        <v>0</v>
      </c>
      <c r="FY357" s="476">
        <f t="shared" si="346"/>
        <v>0</v>
      </c>
      <c r="FZ357" s="476">
        <f t="shared" si="346"/>
        <v>0</v>
      </c>
      <c r="GA357" s="476">
        <f t="shared" si="346"/>
        <v>0</v>
      </c>
      <c r="GB357" s="476">
        <f t="shared" si="346"/>
        <v>0</v>
      </c>
    </row>
    <row r="358" spans="3:184" x14ac:dyDescent="0.35">
      <c r="C358" s="472">
        <f>'QUALIFIED ENGINES'!D97</f>
        <v>91557</v>
      </c>
      <c r="D358" s="476">
        <f t="shared" si="314"/>
        <v>0</v>
      </c>
      <c r="E358" s="476">
        <f t="shared" ref="E358:BP361" si="348">E96-E227</f>
        <v>0</v>
      </c>
      <c r="F358" s="476">
        <f t="shared" si="348"/>
        <v>0</v>
      </c>
      <c r="G358" s="476">
        <f t="shared" si="348"/>
        <v>0</v>
      </c>
      <c r="H358" s="476">
        <f t="shared" si="348"/>
        <v>0</v>
      </c>
      <c r="I358" s="476">
        <f t="shared" si="348"/>
        <v>0</v>
      </c>
      <c r="J358" s="476">
        <f t="shared" si="348"/>
        <v>0</v>
      </c>
      <c r="K358" s="476">
        <f t="shared" si="348"/>
        <v>0</v>
      </c>
      <c r="L358" s="476">
        <f t="shared" si="348"/>
        <v>0</v>
      </c>
      <c r="M358" s="476">
        <f t="shared" si="348"/>
        <v>0</v>
      </c>
      <c r="N358" s="476">
        <f t="shared" si="348"/>
        <v>0</v>
      </c>
      <c r="O358" s="476">
        <f t="shared" si="348"/>
        <v>0</v>
      </c>
      <c r="P358" s="476">
        <f t="shared" si="348"/>
        <v>0</v>
      </c>
      <c r="Q358" s="476">
        <f t="shared" si="348"/>
        <v>0</v>
      </c>
      <c r="R358" s="476">
        <f t="shared" si="348"/>
        <v>0</v>
      </c>
      <c r="S358" s="476">
        <f t="shared" si="348"/>
        <v>0</v>
      </c>
      <c r="T358" s="476">
        <f t="shared" si="348"/>
        <v>0</v>
      </c>
      <c r="U358" s="476">
        <f t="shared" si="348"/>
        <v>0</v>
      </c>
      <c r="V358" s="476">
        <f t="shared" si="348"/>
        <v>0</v>
      </c>
      <c r="W358" s="476">
        <f t="shared" si="348"/>
        <v>0</v>
      </c>
      <c r="X358" s="476">
        <f t="shared" si="348"/>
        <v>0</v>
      </c>
      <c r="Y358" s="476">
        <f t="shared" si="348"/>
        <v>0</v>
      </c>
      <c r="Z358" s="476">
        <f t="shared" si="348"/>
        <v>0</v>
      </c>
      <c r="AA358" s="476">
        <f t="shared" si="348"/>
        <v>0</v>
      </c>
      <c r="AB358" s="476">
        <f t="shared" si="348"/>
        <v>0</v>
      </c>
      <c r="AC358" s="476">
        <f t="shared" si="348"/>
        <v>0</v>
      </c>
      <c r="AD358" s="476">
        <f t="shared" si="348"/>
        <v>0</v>
      </c>
      <c r="AE358" s="476">
        <f t="shared" si="348"/>
        <v>0</v>
      </c>
      <c r="AF358" s="476">
        <f t="shared" si="348"/>
        <v>0</v>
      </c>
      <c r="AG358" s="476">
        <f t="shared" si="348"/>
        <v>0</v>
      </c>
      <c r="AH358" s="476">
        <f t="shared" si="348"/>
        <v>0</v>
      </c>
      <c r="AI358" s="476">
        <f t="shared" si="348"/>
        <v>0</v>
      </c>
      <c r="AJ358" s="476">
        <f t="shared" si="348"/>
        <v>0</v>
      </c>
      <c r="AK358" s="476">
        <f t="shared" si="348"/>
        <v>0</v>
      </c>
      <c r="AL358" s="476">
        <f t="shared" si="348"/>
        <v>0</v>
      </c>
      <c r="AM358" s="476">
        <f t="shared" si="348"/>
        <v>164.41</v>
      </c>
      <c r="AN358" s="476">
        <f t="shared" si="348"/>
        <v>0</v>
      </c>
      <c r="AO358" s="476">
        <f t="shared" si="348"/>
        <v>0</v>
      </c>
      <c r="AP358" s="476">
        <f t="shared" si="348"/>
        <v>0</v>
      </c>
      <c r="AQ358" s="476">
        <f t="shared" si="348"/>
        <v>0</v>
      </c>
      <c r="AR358" s="476">
        <f t="shared" si="348"/>
        <v>0</v>
      </c>
      <c r="AS358" s="476">
        <f t="shared" si="348"/>
        <v>0</v>
      </c>
      <c r="AT358" s="476">
        <f t="shared" si="348"/>
        <v>0</v>
      </c>
      <c r="AU358" s="476">
        <f t="shared" si="348"/>
        <v>0</v>
      </c>
      <c r="AV358" s="476">
        <f t="shared" si="348"/>
        <v>0</v>
      </c>
      <c r="AW358" s="476">
        <f t="shared" si="348"/>
        <v>0</v>
      </c>
      <c r="AX358" s="476">
        <f t="shared" si="348"/>
        <v>0</v>
      </c>
      <c r="AY358" s="476">
        <f t="shared" si="348"/>
        <v>0</v>
      </c>
      <c r="AZ358" s="476">
        <f t="shared" si="348"/>
        <v>0</v>
      </c>
      <c r="BA358" s="476">
        <f t="shared" si="348"/>
        <v>0</v>
      </c>
      <c r="BB358" s="476">
        <f t="shared" si="348"/>
        <v>0</v>
      </c>
      <c r="BC358" s="476">
        <f t="shared" si="348"/>
        <v>0</v>
      </c>
      <c r="BD358" s="476">
        <f t="shared" si="348"/>
        <v>0</v>
      </c>
      <c r="BE358" s="476">
        <f t="shared" si="348"/>
        <v>0</v>
      </c>
      <c r="BF358" s="476">
        <f t="shared" si="348"/>
        <v>0</v>
      </c>
      <c r="BG358" s="476">
        <f t="shared" si="348"/>
        <v>0</v>
      </c>
      <c r="BH358" s="476">
        <f t="shared" si="348"/>
        <v>0</v>
      </c>
      <c r="BI358" s="476">
        <f t="shared" si="348"/>
        <v>0</v>
      </c>
      <c r="BJ358" s="476">
        <f t="shared" si="348"/>
        <v>0</v>
      </c>
      <c r="BK358" s="476">
        <f t="shared" si="348"/>
        <v>0</v>
      </c>
      <c r="BL358" s="476">
        <f t="shared" si="348"/>
        <v>0</v>
      </c>
      <c r="BM358" s="476">
        <f t="shared" si="348"/>
        <v>0</v>
      </c>
      <c r="BN358" s="476">
        <f t="shared" si="348"/>
        <v>0</v>
      </c>
      <c r="BO358" s="476">
        <f t="shared" si="348"/>
        <v>0</v>
      </c>
      <c r="BP358" s="476">
        <f t="shared" si="348"/>
        <v>0</v>
      </c>
      <c r="BQ358" s="476">
        <f t="shared" si="347"/>
        <v>0</v>
      </c>
      <c r="BR358" s="476">
        <f t="shared" si="347"/>
        <v>0</v>
      </c>
      <c r="BS358" s="476">
        <f t="shared" si="347"/>
        <v>0</v>
      </c>
      <c r="BT358" s="476">
        <f t="shared" si="347"/>
        <v>0</v>
      </c>
      <c r="BU358" s="476">
        <f t="shared" si="347"/>
        <v>0</v>
      </c>
      <c r="BV358" s="476">
        <f t="shared" si="347"/>
        <v>0</v>
      </c>
      <c r="BW358" s="476">
        <f t="shared" si="347"/>
        <v>0</v>
      </c>
      <c r="BX358" s="476">
        <f t="shared" si="347"/>
        <v>0</v>
      </c>
      <c r="BY358" s="476">
        <f t="shared" si="347"/>
        <v>0</v>
      </c>
      <c r="BZ358" s="476">
        <f t="shared" si="347"/>
        <v>0</v>
      </c>
      <c r="CA358" s="476">
        <f t="shared" si="347"/>
        <v>0</v>
      </c>
      <c r="CB358" s="476">
        <f t="shared" si="347"/>
        <v>0</v>
      </c>
      <c r="CC358" s="476">
        <f t="shared" si="347"/>
        <v>0</v>
      </c>
      <c r="CD358" s="476">
        <f t="shared" si="347"/>
        <v>0</v>
      </c>
      <c r="CE358" s="476">
        <f t="shared" si="347"/>
        <v>0</v>
      </c>
      <c r="CF358" s="476">
        <f t="shared" si="347"/>
        <v>0</v>
      </c>
      <c r="CG358" s="476">
        <f t="shared" si="347"/>
        <v>0</v>
      </c>
      <c r="CH358" s="476">
        <f t="shared" si="347"/>
        <v>0</v>
      </c>
      <c r="CI358" s="476">
        <f t="shared" si="347"/>
        <v>0</v>
      </c>
      <c r="CJ358" s="476">
        <f t="shared" si="347"/>
        <v>0</v>
      </c>
      <c r="CK358" s="476">
        <f t="shared" si="347"/>
        <v>0</v>
      </c>
      <c r="CL358" s="476">
        <f t="shared" si="347"/>
        <v>0</v>
      </c>
      <c r="CM358" s="476">
        <f t="shared" si="347"/>
        <v>0</v>
      </c>
      <c r="CN358" s="476">
        <f t="shared" si="347"/>
        <v>306.38</v>
      </c>
      <c r="CO358" s="476">
        <f t="shared" si="347"/>
        <v>469.87</v>
      </c>
      <c r="CP358" s="476">
        <f t="shared" si="347"/>
        <v>400.56</v>
      </c>
      <c r="CQ358" s="476">
        <f t="shared" si="347"/>
        <v>434.17</v>
      </c>
      <c r="CR358" s="476">
        <f t="shared" si="347"/>
        <v>495.91</v>
      </c>
      <c r="CS358" s="476">
        <f t="shared" si="347"/>
        <v>436.59</v>
      </c>
      <c r="CT358" s="476">
        <f t="shared" si="347"/>
        <v>372.2</v>
      </c>
      <c r="CU358" s="476">
        <f t="shared" si="347"/>
        <v>452.17</v>
      </c>
      <c r="CV358" s="476">
        <f t="shared" si="347"/>
        <v>474.01</v>
      </c>
      <c r="CW358" s="476">
        <f t="shared" si="347"/>
        <v>485.82</v>
      </c>
      <c r="CX358" s="476">
        <f t="shared" si="347"/>
        <v>449.82</v>
      </c>
      <c r="CY358" s="476">
        <f t="shared" si="347"/>
        <v>459.56</v>
      </c>
      <c r="CZ358" s="476">
        <f t="shared" si="347"/>
        <v>450.09</v>
      </c>
      <c r="DA358" s="476">
        <f t="shared" si="347"/>
        <v>453.65</v>
      </c>
      <c r="DB358" s="476">
        <f t="shared" si="347"/>
        <v>465.05</v>
      </c>
      <c r="DC358" s="476">
        <f t="shared" si="347"/>
        <v>411.98</v>
      </c>
      <c r="DD358" s="476">
        <f t="shared" si="347"/>
        <v>420.2</v>
      </c>
      <c r="DE358" s="476">
        <f t="shared" si="347"/>
        <v>451.93</v>
      </c>
      <c r="DF358" s="476">
        <f t="shared" si="347"/>
        <v>225.55</v>
      </c>
      <c r="DG358" s="476">
        <f t="shared" si="347"/>
        <v>0</v>
      </c>
      <c r="DH358" s="476">
        <f t="shared" si="347"/>
        <v>0</v>
      </c>
      <c r="DI358" s="476">
        <f t="shared" si="347"/>
        <v>0</v>
      </c>
      <c r="DJ358" s="476">
        <f t="shared" si="347"/>
        <v>0</v>
      </c>
      <c r="DK358" s="476">
        <f t="shared" si="347"/>
        <v>0</v>
      </c>
      <c r="DL358" s="476">
        <f t="shared" si="347"/>
        <v>0</v>
      </c>
      <c r="DM358" s="476">
        <f t="shared" si="347"/>
        <v>0</v>
      </c>
      <c r="DN358" s="476">
        <f t="shared" si="347"/>
        <v>0</v>
      </c>
      <c r="DO358" s="476">
        <f t="shared" si="347"/>
        <v>0</v>
      </c>
      <c r="DP358" s="476">
        <f t="shared" si="347"/>
        <v>0</v>
      </c>
      <c r="DQ358" s="476">
        <f t="shared" si="347"/>
        <v>0</v>
      </c>
      <c r="DR358" s="476">
        <f t="shared" si="347"/>
        <v>0</v>
      </c>
      <c r="DS358" s="476">
        <f t="shared" si="347"/>
        <v>0</v>
      </c>
      <c r="DT358" s="476">
        <f t="shared" si="347"/>
        <v>0</v>
      </c>
      <c r="DU358" s="476">
        <f t="shared" si="347"/>
        <v>0</v>
      </c>
      <c r="DV358" s="476">
        <f t="shared" si="347"/>
        <v>0</v>
      </c>
      <c r="DW358" s="476">
        <f t="shared" si="347"/>
        <v>0</v>
      </c>
      <c r="DX358" s="476">
        <f t="shared" si="347"/>
        <v>0</v>
      </c>
      <c r="DY358" s="476">
        <f t="shared" si="347"/>
        <v>0</v>
      </c>
      <c r="DZ358" s="476">
        <f t="shared" si="347"/>
        <v>0</v>
      </c>
      <c r="EA358" s="476">
        <f t="shared" si="347"/>
        <v>0</v>
      </c>
      <c r="EB358" s="476">
        <f t="shared" si="346"/>
        <v>0</v>
      </c>
      <c r="EC358" s="476">
        <f t="shared" si="346"/>
        <v>0</v>
      </c>
      <c r="ED358" s="476">
        <f t="shared" si="346"/>
        <v>0</v>
      </c>
      <c r="EE358" s="476">
        <f t="shared" si="346"/>
        <v>0</v>
      </c>
      <c r="EF358" s="476">
        <f t="shared" si="346"/>
        <v>0</v>
      </c>
      <c r="EG358" s="476">
        <f t="shared" si="346"/>
        <v>0</v>
      </c>
      <c r="EH358" s="476">
        <f t="shared" si="346"/>
        <v>0</v>
      </c>
      <c r="EI358" s="476">
        <f t="shared" si="346"/>
        <v>0</v>
      </c>
      <c r="EJ358" s="476">
        <f t="shared" si="346"/>
        <v>0</v>
      </c>
      <c r="EK358" s="476">
        <f t="shared" si="346"/>
        <v>0</v>
      </c>
      <c r="EL358" s="476">
        <f t="shared" si="346"/>
        <v>0</v>
      </c>
      <c r="EM358" s="476">
        <f t="shared" si="346"/>
        <v>0</v>
      </c>
      <c r="EN358" s="476">
        <f t="shared" si="346"/>
        <v>0</v>
      </c>
      <c r="EO358" s="476">
        <f t="shared" si="346"/>
        <v>0</v>
      </c>
      <c r="EP358" s="476">
        <f t="shared" si="346"/>
        <v>0</v>
      </c>
      <c r="EQ358" s="476">
        <f t="shared" si="346"/>
        <v>0</v>
      </c>
      <c r="ER358" s="476">
        <f t="shared" si="346"/>
        <v>0</v>
      </c>
      <c r="ES358" s="476">
        <f t="shared" si="346"/>
        <v>0</v>
      </c>
      <c r="ET358" s="476">
        <f t="shared" si="346"/>
        <v>0</v>
      </c>
      <c r="EU358" s="476">
        <f t="shared" si="346"/>
        <v>0</v>
      </c>
      <c r="EV358" s="476">
        <f t="shared" si="346"/>
        <v>0</v>
      </c>
      <c r="EW358" s="476">
        <f t="shared" si="346"/>
        <v>0</v>
      </c>
      <c r="EX358" s="476">
        <f t="shared" si="346"/>
        <v>0</v>
      </c>
      <c r="EY358" s="476">
        <f t="shared" si="346"/>
        <v>0</v>
      </c>
      <c r="EZ358" s="476">
        <f t="shared" si="346"/>
        <v>0</v>
      </c>
      <c r="FA358" s="476">
        <f t="shared" si="346"/>
        <v>0</v>
      </c>
      <c r="FB358" s="476">
        <f t="shared" si="346"/>
        <v>0</v>
      </c>
      <c r="FC358" s="476">
        <f t="shared" si="346"/>
        <v>0</v>
      </c>
      <c r="FD358" s="476">
        <f t="shared" si="346"/>
        <v>0</v>
      </c>
      <c r="FE358" s="476">
        <f t="shared" si="346"/>
        <v>0</v>
      </c>
      <c r="FF358" s="476">
        <f t="shared" si="346"/>
        <v>0</v>
      </c>
      <c r="FG358" s="476">
        <f t="shared" si="346"/>
        <v>0</v>
      </c>
      <c r="FH358" s="476">
        <f t="shared" si="346"/>
        <v>0</v>
      </c>
      <c r="FI358" s="476">
        <f t="shared" si="346"/>
        <v>0</v>
      </c>
      <c r="FJ358" s="476">
        <f t="shared" si="346"/>
        <v>0</v>
      </c>
      <c r="FK358" s="476">
        <f t="shared" si="346"/>
        <v>0</v>
      </c>
      <c r="FL358" s="476">
        <f t="shared" si="346"/>
        <v>0</v>
      </c>
      <c r="FM358" s="476">
        <f t="shared" si="346"/>
        <v>0</v>
      </c>
      <c r="FN358" s="476">
        <f t="shared" si="346"/>
        <v>0</v>
      </c>
      <c r="FO358" s="476">
        <f t="shared" si="346"/>
        <v>0</v>
      </c>
      <c r="FP358" s="476">
        <f t="shared" si="346"/>
        <v>0</v>
      </c>
      <c r="FQ358" s="476">
        <f t="shared" si="346"/>
        <v>0</v>
      </c>
      <c r="FR358" s="476">
        <f t="shared" si="346"/>
        <v>0</v>
      </c>
      <c r="FS358" s="476">
        <f t="shared" si="346"/>
        <v>0</v>
      </c>
      <c r="FT358" s="476">
        <f t="shared" si="346"/>
        <v>0</v>
      </c>
      <c r="FU358" s="476">
        <f t="shared" si="346"/>
        <v>0</v>
      </c>
      <c r="FV358" s="476">
        <f t="shared" si="346"/>
        <v>0</v>
      </c>
      <c r="FW358" s="476">
        <f t="shared" si="346"/>
        <v>0</v>
      </c>
      <c r="FX358" s="476">
        <f t="shared" si="346"/>
        <v>0</v>
      </c>
      <c r="FY358" s="476">
        <f t="shared" si="346"/>
        <v>0</v>
      </c>
      <c r="FZ358" s="476">
        <f t="shared" si="346"/>
        <v>0</v>
      </c>
      <c r="GA358" s="476">
        <f t="shared" si="346"/>
        <v>0</v>
      </c>
      <c r="GB358" s="476">
        <f t="shared" si="346"/>
        <v>0</v>
      </c>
    </row>
    <row r="359" spans="3:184" x14ac:dyDescent="0.35">
      <c r="C359" s="472">
        <f>'QUALIFIED ENGINES'!D98</f>
        <v>91576</v>
      </c>
      <c r="D359" s="476">
        <f t="shared" si="314"/>
        <v>0</v>
      </c>
      <c r="E359" s="476">
        <f t="shared" si="348"/>
        <v>0</v>
      </c>
      <c r="F359" s="476">
        <f t="shared" si="348"/>
        <v>0</v>
      </c>
      <c r="G359" s="476">
        <f t="shared" si="348"/>
        <v>0</v>
      </c>
      <c r="H359" s="476">
        <f t="shared" si="348"/>
        <v>0</v>
      </c>
      <c r="I359" s="476">
        <f t="shared" si="348"/>
        <v>0</v>
      </c>
      <c r="J359" s="476">
        <f t="shared" si="348"/>
        <v>0</v>
      </c>
      <c r="K359" s="476">
        <f t="shared" si="348"/>
        <v>0</v>
      </c>
      <c r="L359" s="476">
        <f t="shared" si="348"/>
        <v>0</v>
      </c>
      <c r="M359" s="476">
        <f t="shared" si="348"/>
        <v>0</v>
      </c>
      <c r="N359" s="476">
        <f t="shared" si="348"/>
        <v>0</v>
      </c>
      <c r="O359" s="476">
        <f t="shared" si="348"/>
        <v>0</v>
      </c>
      <c r="P359" s="476">
        <f t="shared" si="348"/>
        <v>0</v>
      </c>
      <c r="Q359" s="476">
        <f t="shared" si="348"/>
        <v>0</v>
      </c>
      <c r="R359" s="476">
        <f t="shared" si="348"/>
        <v>0</v>
      </c>
      <c r="S359" s="476">
        <f t="shared" si="348"/>
        <v>0</v>
      </c>
      <c r="T359" s="476">
        <f t="shared" si="348"/>
        <v>0</v>
      </c>
      <c r="U359" s="476">
        <f t="shared" si="348"/>
        <v>0</v>
      </c>
      <c r="V359" s="476">
        <f t="shared" si="348"/>
        <v>0</v>
      </c>
      <c r="W359" s="476">
        <f t="shared" si="348"/>
        <v>0</v>
      </c>
      <c r="X359" s="476">
        <f t="shared" si="348"/>
        <v>0</v>
      </c>
      <c r="Y359" s="476">
        <f t="shared" si="348"/>
        <v>0</v>
      </c>
      <c r="Z359" s="476">
        <f t="shared" si="348"/>
        <v>0</v>
      </c>
      <c r="AA359" s="476">
        <f t="shared" si="348"/>
        <v>0</v>
      </c>
      <c r="AB359" s="476">
        <f t="shared" si="348"/>
        <v>0</v>
      </c>
      <c r="AC359" s="476">
        <f t="shared" si="348"/>
        <v>0</v>
      </c>
      <c r="AD359" s="476">
        <f t="shared" si="348"/>
        <v>0</v>
      </c>
      <c r="AE359" s="476">
        <f t="shared" si="348"/>
        <v>0</v>
      </c>
      <c r="AF359" s="476">
        <f t="shared" si="348"/>
        <v>0</v>
      </c>
      <c r="AG359" s="476">
        <f t="shared" si="348"/>
        <v>0</v>
      </c>
      <c r="AH359" s="476">
        <f t="shared" si="348"/>
        <v>0</v>
      </c>
      <c r="AI359" s="476">
        <f t="shared" si="348"/>
        <v>0</v>
      </c>
      <c r="AJ359" s="476">
        <f t="shared" si="348"/>
        <v>0</v>
      </c>
      <c r="AK359" s="476">
        <f t="shared" si="348"/>
        <v>0</v>
      </c>
      <c r="AL359" s="476">
        <f t="shared" si="348"/>
        <v>0</v>
      </c>
      <c r="AM359" s="476">
        <f t="shared" si="348"/>
        <v>0</v>
      </c>
      <c r="AN359" s="476">
        <f t="shared" si="348"/>
        <v>0</v>
      </c>
      <c r="AO359" s="476">
        <f t="shared" si="348"/>
        <v>0</v>
      </c>
      <c r="AP359" s="476">
        <f t="shared" si="348"/>
        <v>0</v>
      </c>
      <c r="AQ359" s="476">
        <f t="shared" si="348"/>
        <v>0</v>
      </c>
      <c r="AR359" s="476">
        <f t="shared" si="348"/>
        <v>0</v>
      </c>
      <c r="AS359" s="476">
        <f t="shared" si="348"/>
        <v>0</v>
      </c>
      <c r="AT359" s="476">
        <f t="shared" si="348"/>
        <v>0</v>
      </c>
      <c r="AU359" s="476">
        <f t="shared" si="348"/>
        <v>0</v>
      </c>
      <c r="AV359" s="476">
        <f t="shared" si="348"/>
        <v>0</v>
      </c>
      <c r="AW359" s="476">
        <f t="shared" si="348"/>
        <v>0</v>
      </c>
      <c r="AX359" s="476">
        <f t="shared" si="348"/>
        <v>0</v>
      </c>
      <c r="AY359" s="476">
        <f t="shared" si="348"/>
        <v>0</v>
      </c>
      <c r="AZ359" s="476">
        <f t="shared" si="348"/>
        <v>0</v>
      </c>
      <c r="BA359" s="476">
        <f t="shared" si="348"/>
        <v>0</v>
      </c>
      <c r="BB359" s="476">
        <f t="shared" si="348"/>
        <v>0</v>
      </c>
      <c r="BC359" s="476">
        <f t="shared" si="348"/>
        <v>0</v>
      </c>
      <c r="BD359" s="476">
        <f t="shared" si="348"/>
        <v>0</v>
      </c>
      <c r="BE359" s="476">
        <f t="shared" si="348"/>
        <v>0</v>
      </c>
      <c r="BF359" s="476">
        <f t="shared" si="348"/>
        <v>0</v>
      </c>
      <c r="BG359" s="476">
        <f t="shared" si="348"/>
        <v>0</v>
      </c>
      <c r="BH359" s="476">
        <f t="shared" si="348"/>
        <v>0</v>
      </c>
      <c r="BI359" s="476">
        <f t="shared" si="348"/>
        <v>0</v>
      </c>
      <c r="BJ359" s="476">
        <f t="shared" si="348"/>
        <v>0</v>
      </c>
      <c r="BK359" s="476">
        <f t="shared" si="348"/>
        <v>0</v>
      </c>
      <c r="BL359" s="476">
        <f t="shared" si="348"/>
        <v>0</v>
      </c>
      <c r="BM359" s="476">
        <f t="shared" si="348"/>
        <v>0</v>
      </c>
      <c r="BN359" s="476">
        <f t="shared" si="348"/>
        <v>0</v>
      </c>
      <c r="BO359" s="476">
        <f t="shared" si="348"/>
        <v>0</v>
      </c>
      <c r="BP359" s="476">
        <f t="shared" si="348"/>
        <v>0</v>
      </c>
      <c r="BQ359" s="476">
        <f t="shared" si="347"/>
        <v>0</v>
      </c>
      <c r="BR359" s="476">
        <f t="shared" si="347"/>
        <v>0</v>
      </c>
      <c r="BS359" s="476">
        <f t="shared" si="347"/>
        <v>0</v>
      </c>
      <c r="BT359" s="476">
        <f t="shared" si="347"/>
        <v>0</v>
      </c>
      <c r="BU359" s="476">
        <f t="shared" si="347"/>
        <v>0</v>
      </c>
      <c r="BV359" s="476">
        <f t="shared" si="347"/>
        <v>0</v>
      </c>
      <c r="BW359" s="476">
        <f t="shared" si="347"/>
        <v>0</v>
      </c>
      <c r="BX359" s="476">
        <f t="shared" si="347"/>
        <v>0</v>
      </c>
      <c r="BY359" s="476">
        <f t="shared" si="347"/>
        <v>0</v>
      </c>
      <c r="BZ359" s="476">
        <f t="shared" si="347"/>
        <v>0</v>
      </c>
      <c r="CA359" s="476">
        <f t="shared" si="347"/>
        <v>0</v>
      </c>
      <c r="CB359" s="476">
        <f t="shared" si="347"/>
        <v>0</v>
      </c>
      <c r="CC359" s="476">
        <f t="shared" si="347"/>
        <v>0</v>
      </c>
      <c r="CD359" s="476">
        <f t="shared" si="347"/>
        <v>0</v>
      </c>
      <c r="CE359" s="476">
        <f t="shared" si="347"/>
        <v>0</v>
      </c>
      <c r="CF359" s="476">
        <f t="shared" si="347"/>
        <v>0</v>
      </c>
      <c r="CG359" s="476">
        <f t="shared" si="347"/>
        <v>0</v>
      </c>
      <c r="CH359" s="476">
        <f t="shared" si="347"/>
        <v>0</v>
      </c>
      <c r="CI359" s="476">
        <f t="shared" si="347"/>
        <v>0</v>
      </c>
      <c r="CJ359" s="476">
        <f t="shared" si="347"/>
        <v>0</v>
      </c>
      <c r="CK359" s="476">
        <f t="shared" si="347"/>
        <v>0</v>
      </c>
      <c r="CL359" s="476">
        <f t="shared" si="347"/>
        <v>0</v>
      </c>
      <c r="CM359" s="476">
        <f t="shared" si="347"/>
        <v>0</v>
      </c>
      <c r="CN359" s="476">
        <f t="shared" si="347"/>
        <v>0</v>
      </c>
      <c r="CO359" s="476">
        <f t="shared" si="347"/>
        <v>0</v>
      </c>
      <c r="CP359" s="476">
        <f t="shared" si="347"/>
        <v>0</v>
      </c>
      <c r="CQ359" s="476">
        <f t="shared" si="347"/>
        <v>0</v>
      </c>
      <c r="CR359" s="476">
        <f t="shared" si="347"/>
        <v>0</v>
      </c>
      <c r="CS359" s="476">
        <f t="shared" si="347"/>
        <v>0</v>
      </c>
      <c r="CT359" s="476">
        <f t="shared" si="347"/>
        <v>0</v>
      </c>
      <c r="CU359" s="476">
        <f t="shared" si="347"/>
        <v>0</v>
      </c>
      <c r="CV359" s="476">
        <f t="shared" si="347"/>
        <v>0</v>
      </c>
      <c r="CW359" s="476">
        <f t="shared" si="347"/>
        <v>0</v>
      </c>
      <c r="CX359" s="476">
        <f t="shared" si="347"/>
        <v>0</v>
      </c>
      <c r="CY359" s="476">
        <f t="shared" si="347"/>
        <v>0</v>
      </c>
      <c r="CZ359" s="476">
        <f t="shared" si="347"/>
        <v>0</v>
      </c>
      <c r="DA359" s="476">
        <f t="shared" si="347"/>
        <v>0</v>
      </c>
      <c r="DB359" s="476">
        <f t="shared" si="347"/>
        <v>0</v>
      </c>
      <c r="DC359" s="476">
        <f t="shared" si="347"/>
        <v>0</v>
      </c>
      <c r="DD359" s="476">
        <f t="shared" si="347"/>
        <v>0</v>
      </c>
      <c r="DE359" s="476">
        <f t="shared" si="347"/>
        <v>0</v>
      </c>
      <c r="DF359" s="476">
        <f t="shared" si="347"/>
        <v>0</v>
      </c>
      <c r="DG359" s="476">
        <f t="shared" si="347"/>
        <v>0</v>
      </c>
      <c r="DH359" s="476">
        <f t="shared" si="347"/>
        <v>0</v>
      </c>
      <c r="DI359" s="476">
        <f t="shared" si="347"/>
        <v>0</v>
      </c>
      <c r="DJ359" s="476">
        <f t="shared" si="347"/>
        <v>0</v>
      </c>
      <c r="DK359" s="476">
        <f t="shared" si="347"/>
        <v>0</v>
      </c>
      <c r="DL359" s="476">
        <f t="shared" si="347"/>
        <v>0</v>
      </c>
      <c r="DM359" s="476">
        <f t="shared" si="347"/>
        <v>0</v>
      </c>
      <c r="DN359" s="476">
        <f t="shared" si="347"/>
        <v>0</v>
      </c>
      <c r="DO359" s="476">
        <f t="shared" si="347"/>
        <v>0</v>
      </c>
      <c r="DP359" s="476">
        <f t="shared" si="347"/>
        <v>0</v>
      </c>
      <c r="DQ359" s="476">
        <f t="shared" si="347"/>
        <v>0</v>
      </c>
      <c r="DR359" s="476">
        <f t="shared" si="347"/>
        <v>0</v>
      </c>
      <c r="DS359" s="476">
        <f t="shared" si="347"/>
        <v>0</v>
      </c>
      <c r="DT359" s="476">
        <f t="shared" si="347"/>
        <v>0</v>
      </c>
      <c r="DU359" s="476">
        <f t="shared" si="347"/>
        <v>0</v>
      </c>
      <c r="DV359" s="476">
        <f t="shared" si="347"/>
        <v>0</v>
      </c>
      <c r="DW359" s="476">
        <f t="shared" si="347"/>
        <v>0</v>
      </c>
      <c r="DX359" s="476">
        <f t="shared" si="347"/>
        <v>0</v>
      </c>
      <c r="DY359" s="476">
        <f t="shared" si="347"/>
        <v>0</v>
      </c>
      <c r="DZ359" s="476">
        <f t="shared" si="347"/>
        <v>0</v>
      </c>
      <c r="EA359" s="476">
        <f t="shared" si="347"/>
        <v>0</v>
      </c>
      <c r="EB359" s="476">
        <f t="shared" si="346"/>
        <v>0</v>
      </c>
      <c r="EC359" s="476">
        <f t="shared" si="346"/>
        <v>0</v>
      </c>
      <c r="ED359" s="476">
        <f t="shared" si="346"/>
        <v>0</v>
      </c>
      <c r="EE359" s="476">
        <f t="shared" si="346"/>
        <v>0</v>
      </c>
      <c r="EF359" s="476">
        <f t="shared" si="346"/>
        <v>0</v>
      </c>
      <c r="EG359" s="476">
        <f t="shared" si="346"/>
        <v>0</v>
      </c>
      <c r="EH359" s="476">
        <f t="shared" si="346"/>
        <v>0</v>
      </c>
      <c r="EI359" s="476">
        <f t="shared" si="346"/>
        <v>0</v>
      </c>
      <c r="EJ359" s="476">
        <f t="shared" si="346"/>
        <v>0</v>
      </c>
      <c r="EK359" s="476">
        <f t="shared" si="346"/>
        <v>0</v>
      </c>
      <c r="EL359" s="476">
        <f t="shared" si="346"/>
        <v>0</v>
      </c>
      <c r="EM359" s="476">
        <f t="shared" si="346"/>
        <v>0</v>
      </c>
      <c r="EN359" s="476">
        <f t="shared" si="346"/>
        <v>0</v>
      </c>
      <c r="EO359" s="476">
        <f t="shared" si="346"/>
        <v>0</v>
      </c>
      <c r="EP359" s="476">
        <f t="shared" si="346"/>
        <v>0</v>
      </c>
      <c r="EQ359" s="476">
        <f t="shared" si="346"/>
        <v>0</v>
      </c>
      <c r="ER359" s="476">
        <f t="shared" si="346"/>
        <v>0</v>
      </c>
      <c r="ES359" s="476">
        <f t="shared" si="346"/>
        <v>0</v>
      </c>
      <c r="ET359" s="476">
        <f t="shared" si="346"/>
        <v>0</v>
      </c>
      <c r="EU359" s="476">
        <f t="shared" si="346"/>
        <v>0</v>
      </c>
      <c r="EV359" s="476">
        <f t="shared" si="346"/>
        <v>0</v>
      </c>
      <c r="EW359" s="476">
        <f t="shared" si="346"/>
        <v>0</v>
      </c>
      <c r="EX359" s="476">
        <f t="shared" si="346"/>
        <v>0</v>
      </c>
      <c r="EY359" s="476">
        <f t="shared" si="346"/>
        <v>0</v>
      </c>
      <c r="EZ359" s="476">
        <f t="shared" si="346"/>
        <v>0</v>
      </c>
      <c r="FA359" s="476">
        <f t="shared" si="346"/>
        <v>0</v>
      </c>
      <c r="FB359" s="476">
        <f t="shared" si="346"/>
        <v>0</v>
      </c>
      <c r="FC359" s="476">
        <f t="shared" si="346"/>
        <v>0</v>
      </c>
      <c r="FD359" s="476">
        <f t="shared" si="346"/>
        <v>0</v>
      </c>
      <c r="FE359" s="476">
        <f t="shared" si="346"/>
        <v>0</v>
      </c>
      <c r="FF359" s="476">
        <f t="shared" si="346"/>
        <v>0</v>
      </c>
      <c r="FG359" s="476">
        <f t="shared" si="346"/>
        <v>0</v>
      </c>
      <c r="FH359" s="476">
        <f t="shared" si="346"/>
        <v>0</v>
      </c>
      <c r="FI359" s="476">
        <f t="shared" si="346"/>
        <v>0</v>
      </c>
      <c r="FJ359" s="476">
        <f t="shared" si="346"/>
        <v>0</v>
      </c>
      <c r="FK359" s="476">
        <f t="shared" si="346"/>
        <v>0</v>
      </c>
      <c r="FL359" s="476">
        <f t="shared" si="346"/>
        <v>0</v>
      </c>
      <c r="FM359" s="476">
        <f t="shared" si="346"/>
        <v>0</v>
      </c>
      <c r="FN359" s="476">
        <f t="shared" si="346"/>
        <v>0</v>
      </c>
      <c r="FO359" s="476">
        <f t="shared" si="346"/>
        <v>0</v>
      </c>
      <c r="FP359" s="476">
        <f t="shared" si="346"/>
        <v>0</v>
      </c>
      <c r="FQ359" s="476">
        <f t="shared" si="346"/>
        <v>0</v>
      </c>
      <c r="FR359" s="476">
        <f t="shared" si="346"/>
        <v>0</v>
      </c>
      <c r="FS359" s="476">
        <f t="shared" ref="FS359:GB359" si="349">FS97-FS228</f>
        <v>0</v>
      </c>
      <c r="FT359" s="476">
        <f t="shared" si="349"/>
        <v>0</v>
      </c>
      <c r="FU359" s="476">
        <f t="shared" si="349"/>
        <v>0</v>
      </c>
      <c r="FV359" s="476">
        <f t="shared" si="349"/>
        <v>0</v>
      </c>
      <c r="FW359" s="476">
        <f t="shared" si="349"/>
        <v>0</v>
      </c>
      <c r="FX359" s="476">
        <f t="shared" si="349"/>
        <v>0</v>
      </c>
      <c r="FY359" s="476">
        <f t="shared" si="349"/>
        <v>0</v>
      </c>
      <c r="FZ359" s="476">
        <f t="shared" si="349"/>
        <v>0</v>
      </c>
      <c r="GA359" s="476">
        <f t="shared" si="349"/>
        <v>0</v>
      </c>
      <c r="GB359" s="476">
        <f t="shared" si="349"/>
        <v>0</v>
      </c>
    </row>
    <row r="360" spans="3:184" x14ac:dyDescent="0.35">
      <c r="C360" s="472">
        <f>'QUALIFIED ENGINES'!D99</f>
        <v>91561</v>
      </c>
      <c r="D360" s="476">
        <f t="shared" si="314"/>
        <v>0</v>
      </c>
      <c r="E360" s="476">
        <f t="shared" si="348"/>
        <v>0</v>
      </c>
      <c r="F360" s="476">
        <f t="shared" si="348"/>
        <v>0</v>
      </c>
      <c r="G360" s="476">
        <f t="shared" si="348"/>
        <v>0</v>
      </c>
      <c r="H360" s="476">
        <f t="shared" si="348"/>
        <v>0</v>
      </c>
      <c r="I360" s="476">
        <f t="shared" si="348"/>
        <v>0</v>
      </c>
      <c r="J360" s="476">
        <f t="shared" si="348"/>
        <v>0</v>
      </c>
      <c r="K360" s="476">
        <f t="shared" si="348"/>
        <v>0</v>
      </c>
      <c r="L360" s="476">
        <f t="shared" si="348"/>
        <v>0</v>
      </c>
      <c r="M360" s="476">
        <f t="shared" si="348"/>
        <v>0</v>
      </c>
      <c r="N360" s="476">
        <f t="shared" si="348"/>
        <v>0</v>
      </c>
      <c r="O360" s="476">
        <f t="shared" si="348"/>
        <v>0</v>
      </c>
      <c r="P360" s="476">
        <f t="shared" si="348"/>
        <v>0</v>
      </c>
      <c r="Q360" s="476">
        <f t="shared" si="348"/>
        <v>0</v>
      </c>
      <c r="R360" s="476">
        <f t="shared" si="348"/>
        <v>0</v>
      </c>
      <c r="S360" s="476">
        <f t="shared" si="348"/>
        <v>0</v>
      </c>
      <c r="T360" s="476">
        <f t="shared" si="348"/>
        <v>0</v>
      </c>
      <c r="U360" s="476">
        <f t="shared" si="348"/>
        <v>0</v>
      </c>
      <c r="V360" s="476">
        <f t="shared" si="348"/>
        <v>0</v>
      </c>
      <c r="W360" s="476">
        <f t="shared" si="348"/>
        <v>0</v>
      </c>
      <c r="X360" s="476">
        <f t="shared" si="348"/>
        <v>0</v>
      </c>
      <c r="Y360" s="476">
        <f t="shared" si="348"/>
        <v>0</v>
      </c>
      <c r="Z360" s="476">
        <f t="shared" si="348"/>
        <v>0</v>
      </c>
      <c r="AA360" s="476">
        <f t="shared" si="348"/>
        <v>0</v>
      </c>
      <c r="AB360" s="476">
        <f t="shared" si="348"/>
        <v>0</v>
      </c>
      <c r="AC360" s="476">
        <f t="shared" si="348"/>
        <v>0</v>
      </c>
      <c r="AD360" s="476">
        <f t="shared" si="348"/>
        <v>0</v>
      </c>
      <c r="AE360" s="476">
        <f t="shared" si="348"/>
        <v>0</v>
      </c>
      <c r="AF360" s="476">
        <f t="shared" si="348"/>
        <v>0</v>
      </c>
      <c r="AG360" s="476">
        <f t="shared" si="348"/>
        <v>0</v>
      </c>
      <c r="AH360" s="476">
        <f t="shared" si="348"/>
        <v>0</v>
      </c>
      <c r="AI360" s="476">
        <f t="shared" si="348"/>
        <v>0</v>
      </c>
      <c r="AJ360" s="476">
        <f t="shared" si="348"/>
        <v>0</v>
      </c>
      <c r="AK360" s="476">
        <f t="shared" si="348"/>
        <v>0</v>
      </c>
      <c r="AL360" s="476">
        <f t="shared" si="348"/>
        <v>0</v>
      </c>
      <c r="AM360" s="476">
        <f t="shared" si="348"/>
        <v>0</v>
      </c>
      <c r="AN360" s="476">
        <f t="shared" si="348"/>
        <v>241.42</v>
      </c>
      <c r="AO360" s="476">
        <f t="shared" si="348"/>
        <v>374.2</v>
      </c>
      <c r="AP360" s="476">
        <f t="shared" si="348"/>
        <v>350.06</v>
      </c>
      <c r="AQ360" s="476">
        <f t="shared" si="348"/>
        <v>318.37</v>
      </c>
      <c r="AR360" s="476">
        <f t="shared" si="348"/>
        <v>0</v>
      </c>
      <c r="AS360" s="476">
        <f t="shared" si="348"/>
        <v>0</v>
      </c>
      <c r="AT360" s="476">
        <f t="shared" si="348"/>
        <v>0</v>
      </c>
      <c r="AU360" s="476">
        <f t="shared" si="348"/>
        <v>38.450000000000003</v>
      </c>
      <c r="AV360" s="476">
        <f t="shared" si="348"/>
        <v>157.82</v>
      </c>
      <c r="AW360" s="476">
        <f t="shared" si="348"/>
        <v>88.96</v>
      </c>
      <c r="AX360" s="476">
        <f t="shared" si="348"/>
        <v>36.67</v>
      </c>
      <c r="AY360" s="476">
        <f t="shared" si="348"/>
        <v>0</v>
      </c>
      <c r="AZ360" s="476">
        <f t="shared" si="348"/>
        <v>0</v>
      </c>
      <c r="BA360" s="476">
        <f t="shared" si="348"/>
        <v>67.8</v>
      </c>
      <c r="BB360" s="476">
        <f t="shared" si="348"/>
        <v>45.12</v>
      </c>
      <c r="BC360" s="476">
        <f t="shared" si="348"/>
        <v>154.05000000000001</v>
      </c>
      <c r="BD360" s="476">
        <f t="shared" si="348"/>
        <v>57.51</v>
      </c>
      <c r="BE360" s="476">
        <f t="shared" si="348"/>
        <v>148.76</v>
      </c>
      <c r="BF360" s="476">
        <f t="shared" si="348"/>
        <v>143.96</v>
      </c>
      <c r="BG360" s="476">
        <f t="shared" si="348"/>
        <v>272.57</v>
      </c>
      <c r="BH360" s="476">
        <f t="shared" si="348"/>
        <v>275.2</v>
      </c>
      <c r="BI360" s="476">
        <f t="shared" si="348"/>
        <v>235.06</v>
      </c>
      <c r="BJ360" s="476">
        <f t="shared" si="348"/>
        <v>338.87</v>
      </c>
      <c r="BK360" s="476">
        <f t="shared" si="348"/>
        <v>334.39</v>
      </c>
      <c r="BL360" s="476">
        <f t="shared" si="348"/>
        <v>377.96</v>
      </c>
      <c r="BM360" s="476">
        <f t="shared" si="348"/>
        <v>324.47000000000003</v>
      </c>
      <c r="BN360" s="476">
        <f t="shared" si="348"/>
        <v>323.75</v>
      </c>
      <c r="BO360" s="476">
        <f t="shared" si="348"/>
        <v>344.91</v>
      </c>
      <c r="BP360" s="476">
        <f t="shared" si="348"/>
        <v>288.54000000000002</v>
      </c>
      <c r="BQ360" s="476">
        <f t="shared" si="347"/>
        <v>414.05</v>
      </c>
      <c r="BR360" s="476">
        <f t="shared" si="347"/>
        <v>392.65</v>
      </c>
      <c r="BS360" s="476">
        <f t="shared" si="347"/>
        <v>413.67</v>
      </c>
      <c r="BT360" s="476">
        <f t="shared" si="347"/>
        <v>389.78</v>
      </c>
      <c r="BU360" s="476">
        <f t="shared" si="347"/>
        <v>357.95</v>
      </c>
      <c r="BV360" s="476">
        <f t="shared" si="347"/>
        <v>402.57</v>
      </c>
      <c r="BW360" s="476">
        <f t="shared" si="347"/>
        <v>447.36</v>
      </c>
      <c r="BX360" s="476">
        <f t="shared" si="347"/>
        <v>390.45</v>
      </c>
      <c r="BY360" s="476">
        <f t="shared" si="347"/>
        <v>358.3</v>
      </c>
      <c r="BZ360" s="476">
        <f t="shared" si="347"/>
        <v>380.65</v>
      </c>
      <c r="CA360" s="476">
        <f t="shared" si="347"/>
        <v>256.5</v>
      </c>
      <c r="CB360" s="476">
        <f t="shared" si="347"/>
        <v>33.090000000000003</v>
      </c>
      <c r="CC360" s="476">
        <f t="shared" si="347"/>
        <v>437.81</v>
      </c>
      <c r="CD360" s="476">
        <f t="shared" si="347"/>
        <v>429.39</v>
      </c>
      <c r="CE360" s="476">
        <f t="shared" si="347"/>
        <v>470.51</v>
      </c>
      <c r="CF360" s="476">
        <f t="shared" si="347"/>
        <v>434.65</v>
      </c>
      <c r="CG360" s="476">
        <f t="shared" si="347"/>
        <v>412.42</v>
      </c>
      <c r="CH360" s="476">
        <f t="shared" si="347"/>
        <v>464.28</v>
      </c>
      <c r="CI360" s="476">
        <f t="shared" si="347"/>
        <v>451.68</v>
      </c>
      <c r="CJ360" s="476">
        <f t="shared" si="347"/>
        <v>354.04</v>
      </c>
      <c r="CK360" s="476">
        <f t="shared" si="347"/>
        <v>0</v>
      </c>
      <c r="CL360" s="476">
        <f t="shared" si="347"/>
        <v>0</v>
      </c>
      <c r="CM360" s="476">
        <f t="shared" si="347"/>
        <v>0</v>
      </c>
      <c r="CN360" s="476">
        <f t="shared" si="347"/>
        <v>0</v>
      </c>
      <c r="CO360" s="476">
        <f t="shared" si="347"/>
        <v>0</v>
      </c>
      <c r="CP360" s="476">
        <f t="shared" si="347"/>
        <v>0</v>
      </c>
      <c r="CQ360" s="476">
        <f t="shared" si="347"/>
        <v>0</v>
      </c>
      <c r="CR360" s="476">
        <f t="shared" si="347"/>
        <v>0</v>
      </c>
      <c r="CS360" s="476">
        <f t="shared" si="347"/>
        <v>0</v>
      </c>
      <c r="CT360" s="476">
        <f t="shared" si="347"/>
        <v>0</v>
      </c>
      <c r="CU360" s="476">
        <f t="shared" si="347"/>
        <v>0</v>
      </c>
      <c r="CV360" s="476">
        <f t="shared" si="347"/>
        <v>0</v>
      </c>
      <c r="CW360" s="476">
        <f t="shared" si="347"/>
        <v>0</v>
      </c>
      <c r="CX360" s="476">
        <f t="shared" si="347"/>
        <v>0</v>
      </c>
      <c r="CY360" s="476">
        <f t="shared" si="347"/>
        <v>0</v>
      </c>
      <c r="CZ360" s="476">
        <f t="shared" si="347"/>
        <v>0</v>
      </c>
      <c r="DA360" s="476">
        <f t="shared" si="347"/>
        <v>0</v>
      </c>
      <c r="DB360" s="476">
        <f t="shared" si="347"/>
        <v>0</v>
      </c>
      <c r="DC360" s="476">
        <f t="shared" si="347"/>
        <v>0</v>
      </c>
      <c r="DD360" s="476">
        <f t="shared" si="347"/>
        <v>0</v>
      </c>
      <c r="DE360" s="476">
        <f t="shared" si="347"/>
        <v>0</v>
      </c>
      <c r="DF360" s="476">
        <f t="shared" si="347"/>
        <v>0</v>
      </c>
      <c r="DG360" s="476">
        <f t="shared" si="347"/>
        <v>0</v>
      </c>
      <c r="DH360" s="476">
        <f t="shared" si="347"/>
        <v>0</v>
      </c>
      <c r="DI360" s="476">
        <f t="shared" si="347"/>
        <v>0</v>
      </c>
      <c r="DJ360" s="476">
        <f t="shared" si="347"/>
        <v>0</v>
      </c>
      <c r="DK360" s="476">
        <f t="shared" si="347"/>
        <v>0</v>
      </c>
      <c r="DL360" s="476">
        <f t="shared" si="347"/>
        <v>0</v>
      </c>
      <c r="DM360" s="476">
        <f t="shared" si="347"/>
        <v>0</v>
      </c>
      <c r="DN360" s="476">
        <f t="shared" si="347"/>
        <v>0</v>
      </c>
      <c r="DO360" s="476">
        <f t="shared" si="347"/>
        <v>0</v>
      </c>
      <c r="DP360" s="476">
        <f t="shared" si="347"/>
        <v>0</v>
      </c>
      <c r="DQ360" s="476">
        <f t="shared" si="347"/>
        <v>0</v>
      </c>
      <c r="DR360" s="476">
        <f t="shared" si="347"/>
        <v>0</v>
      </c>
      <c r="DS360" s="476">
        <f t="shared" si="347"/>
        <v>0</v>
      </c>
      <c r="DT360" s="476">
        <f t="shared" si="347"/>
        <v>0</v>
      </c>
      <c r="DU360" s="476">
        <f t="shared" si="347"/>
        <v>0</v>
      </c>
      <c r="DV360" s="476">
        <f t="shared" si="347"/>
        <v>0</v>
      </c>
      <c r="DW360" s="476">
        <f t="shared" si="347"/>
        <v>0</v>
      </c>
      <c r="DX360" s="476">
        <f t="shared" si="347"/>
        <v>0</v>
      </c>
      <c r="DY360" s="476">
        <f t="shared" si="347"/>
        <v>0</v>
      </c>
      <c r="DZ360" s="476">
        <f t="shared" si="347"/>
        <v>0</v>
      </c>
      <c r="EA360" s="476">
        <f t="shared" si="347"/>
        <v>0</v>
      </c>
      <c r="EB360" s="476">
        <f t="shared" ref="EB360:GB364" si="350">EB98-EB229</f>
        <v>0</v>
      </c>
      <c r="EC360" s="476">
        <f t="shared" si="350"/>
        <v>0</v>
      </c>
      <c r="ED360" s="476">
        <f t="shared" si="350"/>
        <v>0</v>
      </c>
      <c r="EE360" s="476">
        <f t="shared" si="350"/>
        <v>0</v>
      </c>
      <c r="EF360" s="476">
        <f t="shared" si="350"/>
        <v>0</v>
      </c>
      <c r="EG360" s="476">
        <f t="shared" si="350"/>
        <v>0</v>
      </c>
      <c r="EH360" s="476">
        <f t="shared" si="350"/>
        <v>0</v>
      </c>
      <c r="EI360" s="476">
        <f t="shared" si="350"/>
        <v>0</v>
      </c>
      <c r="EJ360" s="476">
        <f t="shared" si="350"/>
        <v>0</v>
      </c>
      <c r="EK360" s="476">
        <f t="shared" si="350"/>
        <v>0</v>
      </c>
      <c r="EL360" s="476">
        <f t="shared" si="350"/>
        <v>0</v>
      </c>
      <c r="EM360" s="476">
        <f t="shared" si="350"/>
        <v>0</v>
      </c>
      <c r="EN360" s="476">
        <f t="shared" si="350"/>
        <v>0</v>
      </c>
      <c r="EO360" s="476">
        <f t="shared" si="350"/>
        <v>0</v>
      </c>
      <c r="EP360" s="476">
        <f t="shared" si="350"/>
        <v>0</v>
      </c>
      <c r="EQ360" s="476">
        <f t="shared" si="350"/>
        <v>0</v>
      </c>
      <c r="ER360" s="476">
        <f t="shared" si="350"/>
        <v>0</v>
      </c>
      <c r="ES360" s="476">
        <f t="shared" si="350"/>
        <v>0</v>
      </c>
      <c r="ET360" s="476">
        <f t="shared" si="350"/>
        <v>0</v>
      </c>
      <c r="EU360" s="476">
        <f t="shared" si="350"/>
        <v>0</v>
      </c>
      <c r="EV360" s="476">
        <f t="shared" si="350"/>
        <v>0</v>
      </c>
      <c r="EW360" s="476">
        <f t="shared" si="350"/>
        <v>0</v>
      </c>
      <c r="EX360" s="476">
        <f t="shared" si="350"/>
        <v>0</v>
      </c>
      <c r="EY360" s="476">
        <f t="shared" si="350"/>
        <v>0</v>
      </c>
      <c r="EZ360" s="476">
        <f t="shared" si="350"/>
        <v>0</v>
      </c>
      <c r="FA360" s="476">
        <f t="shared" si="350"/>
        <v>0</v>
      </c>
      <c r="FB360" s="476">
        <f t="shared" si="350"/>
        <v>0</v>
      </c>
      <c r="FC360" s="476">
        <f t="shared" si="350"/>
        <v>0</v>
      </c>
      <c r="FD360" s="476">
        <f t="shared" si="350"/>
        <v>0</v>
      </c>
      <c r="FE360" s="476">
        <f t="shared" si="350"/>
        <v>0</v>
      </c>
      <c r="FF360" s="476">
        <f t="shared" si="350"/>
        <v>0</v>
      </c>
      <c r="FG360" s="476">
        <f t="shared" si="350"/>
        <v>0</v>
      </c>
      <c r="FH360" s="476">
        <f t="shared" si="350"/>
        <v>0</v>
      </c>
      <c r="FI360" s="476">
        <f t="shared" si="350"/>
        <v>0</v>
      </c>
      <c r="FJ360" s="476">
        <f t="shared" si="350"/>
        <v>0</v>
      </c>
      <c r="FK360" s="476">
        <f t="shared" si="350"/>
        <v>0</v>
      </c>
      <c r="FL360" s="476">
        <f t="shared" si="350"/>
        <v>0</v>
      </c>
      <c r="FM360" s="476">
        <f t="shared" si="350"/>
        <v>0</v>
      </c>
      <c r="FN360" s="476">
        <f t="shared" si="350"/>
        <v>0</v>
      </c>
      <c r="FO360" s="476">
        <f t="shared" si="350"/>
        <v>0</v>
      </c>
      <c r="FP360" s="476">
        <f t="shared" si="350"/>
        <v>0</v>
      </c>
      <c r="FQ360" s="476">
        <f t="shared" si="350"/>
        <v>0</v>
      </c>
      <c r="FR360" s="476">
        <f t="shared" si="350"/>
        <v>0</v>
      </c>
      <c r="FS360" s="476">
        <f t="shared" si="350"/>
        <v>0</v>
      </c>
      <c r="FT360" s="476">
        <f t="shared" si="350"/>
        <v>0</v>
      </c>
      <c r="FU360" s="476">
        <f t="shared" si="350"/>
        <v>0</v>
      </c>
      <c r="FV360" s="476">
        <f t="shared" si="350"/>
        <v>0</v>
      </c>
      <c r="FW360" s="476">
        <f t="shared" si="350"/>
        <v>0</v>
      </c>
      <c r="FX360" s="476">
        <f t="shared" si="350"/>
        <v>0</v>
      </c>
      <c r="FY360" s="476">
        <f t="shared" si="350"/>
        <v>0</v>
      </c>
      <c r="FZ360" s="476">
        <f t="shared" si="350"/>
        <v>0</v>
      </c>
      <c r="GA360" s="476">
        <f t="shared" si="350"/>
        <v>0</v>
      </c>
      <c r="GB360" s="476">
        <f t="shared" si="350"/>
        <v>0</v>
      </c>
    </row>
    <row r="361" spans="3:184" x14ac:dyDescent="0.35">
      <c r="C361" s="472">
        <f>'QUALIFIED ENGINES'!D100</f>
        <v>91540</v>
      </c>
      <c r="D361" s="476">
        <f t="shared" si="314"/>
        <v>0</v>
      </c>
      <c r="E361" s="476">
        <f t="shared" si="348"/>
        <v>0</v>
      </c>
      <c r="F361" s="476">
        <f t="shared" si="348"/>
        <v>0</v>
      </c>
      <c r="G361" s="476">
        <f t="shared" si="348"/>
        <v>0</v>
      </c>
      <c r="H361" s="476">
        <f t="shared" si="348"/>
        <v>0</v>
      </c>
      <c r="I361" s="476">
        <f t="shared" si="348"/>
        <v>0</v>
      </c>
      <c r="J361" s="476">
        <f t="shared" si="348"/>
        <v>0</v>
      </c>
      <c r="K361" s="476">
        <f t="shared" si="348"/>
        <v>0</v>
      </c>
      <c r="L361" s="476">
        <f t="shared" si="348"/>
        <v>0</v>
      </c>
      <c r="M361" s="476">
        <f t="shared" si="348"/>
        <v>0</v>
      </c>
      <c r="N361" s="476">
        <f t="shared" si="348"/>
        <v>0</v>
      </c>
      <c r="O361" s="476">
        <f t="shared" si="348"/>
        <v>0</v>
      </c>
      <c r="P361" s="476">
        <f t="shared" si="348"/>
        <v>0</v>
      </c>
      <c r="Q361" s="476">
        <f t="shared" si="348"/>
        <v>0</v>
      </c>
      <c r="R361" s="476">
        <f t="shared" si="348"/>
        <v>0</v>
      </c>
      <c r="S361" s="476">
        <f t="shared" si="348"/>
        <v>0</v>
      </c>
      <c r="T361" s="476">
        <f t="shared" si="348"/>
        <v>0</v>
      </c>
      <c r="U361" s="476">
        <f t="shared" si="348"/>
        <v>0</v>
      </c>
      <c r="V361" s="476">
        <f t="shared" si="348"/>
        <v>0</v>
      </c>
      <c r="W361" s="476">
        <f t="shared" si="348"/>
        <v>0</v>
      </c>
      <c r="X361" s="476">
        <f t="shared" si="348"/>
        <v>0</v>
      </c>
      <c r="Y361" s="476">
        <f t="shared" si="348"/>
        <v>0</v>
      </c>
      <c r="Z361" s="476">
        <f t="shared" si="348"/>
        <v>0</v>
      </c>
      <c r="AA361" s="476">
        <f t="shared" si="348"/>
        <v>0</v>
      </c>
      <c r="AB361" s="476">
        <f t="shared" si="348"/>
        <v>0</v>
      </c>
      <c r="AC361" s="476">
        <f t="shared" si="348"/>
        <v>0</v>
      </c>
      <c r="AD361" s="476">
        <f t="shared" si="348"/>
        <v>0</v>
      </c>
      <c r="AE361" s="476">
        <f t="shared" si="348"/>
        <v>0</v>
      </c>
      <c r="AF361" s="476">
        <f t="shared" si="348"/>
        <v>0</v>
      </c>
      <c r="AG361" s="476">
        <f t="shared" si="348"/>
        <v>0</v>
      </c>
      <c r="AH361" s="476">
        <f t="shared" si="348"/>
        <v>0</v>
      </c>
      <c r="AI361" s="476">
        <f t="shared" si="348"/>
        <v>0</v>
      </c>
      <c r="AJ361" s="476">
        <f t="shared" si="348"/>
        <v>0</v>
      </c>
      <c r="AK361" s="476">
        <f t="shared" si="348"/>
        <v>0</v>
      </c>
      <c r="AL361" s="476">
        <f t="shared" si="348"/>
        <v>0</v>
      </c>
      <c r="AM361" s="476">
        <f t="shared" si="348"/>
        <v>0</v>
      </c>
      <c r="AN361" s="476">
        <f t="shared" si="348"/>
        <v>0</v>
      </c>
      <c r="AO361" s="476">
        <f t="shared" si="348"/>
        <v>78.459999999999994</v>
      </c>
      <c r="AP361" s="476">
        <f t="shared" si="348"/>
        <v>350.06</v>
      </c>
      <c r="AQ361" s="476">
        <f t="shared" si="348"/>
        <v>318.37</v>
      </c>
      <c r="AR361" s="476">
        <f t="shared" si="348"/>
        <v>0</v>
      </c>
      <c r="AS361" s="476">
        <f t="shared" si="348"/>
        <v>0</v>
      </c>
      <c r="AT361" s="476">
        <f t="shared" si="348"/>
        <v>0</v>
      </c>
      <c r="AU361" s="476">
        <f t="shared" si="348"/>
        <v>38.450000000000003</v>
      </c>
      <c r="AV361" s="476">
        <f t="shared" si="348"/>
        <v>157.82</v>
      </c>
      <c r="AW361" s="476">
        <f t="shared" si="348"/>
        <v>88.96</v>
      </c>
      <c r="AX361" s="476">
        <f t="shared" si="348"/>
        <v>36.67</v>
      </c>
      <c r="AY361" s="476">
        <f t="shared" si="348"/>
        <v>0</v>
      </c>
      <c r="AZ361" s="476">
        <f t="shared" si="348"/>
        <v>0</v>
      </c>
      <c r="BA361" s="476">
        <f t="shared" si="348"/>
        <v>67.8</v>
      </c>
      <c r="BB361" s="476">
        <f t="shared" si="348"/>
        <v>45.12</v>
      </c>
      <c r="BC361" s="476">
        <f t="shared" si="348"/>
        <v>154.05000000000001</v>
      </c>
      <c r="BD361" s="476">
        <f t="shared" si="348"/>
        <v>57.51</v>
      </c>
      <c r="BE361" s="476">
        <f t="shared" si="348"/>
        <v>148.76</v>
      </c>
      <c r="BF361" s="476">
        <f t="shared" si="348"/>
        <v>143.96</v>
      </c>
      <c r="BG361" s="476">
        <f t="shared" si="348"/>
        <v>272.57</v>
      </c>
      <c r="BH361" s="476">
        <f t="shared" si="348"/>
        <v>275.2</v>
      </c>
      <c r="BI361" s="476">
        <f t="shared" si="348"/>
        <v>235.06</v>
      </c>
      <c r="BJ361" s="476">
        <f t="shared" si="348"/>
        <v>338.87</v>
      </c>
      <c r="BK361" s="476">
        <f t="shared" si="348"/>
        <v>334.39</v>
      </c>
      <c r="BL361" s="476">
        <f t="shared" si="348"/>
        <v>377.96</v>
      </c>
      <c r="BM361" s="476">
        <f t="shared" si="348"/>
        <v>324.47000000000003</v>
      </c>
      <c r="BN361" s="476">
        <f t="shared" si="348"/>
        <v>323.75</v>
      </c>
      <c r="BO361" s="476">
        <f t="shared" si="348"/>
        <v>344.91</v>
      </c>
      <c r="BP361" s="476">
        <f t="shared" ref="BP361:EA364" si="351">BP99-BP230</f>
        <v>288.54000000000002</v>
      </c>
      <c r="BQ361" s="476">
        <f t="shared" si="351"/>
        <v>414.05</v>
      </c>
      <c r="BR361" s="476">
        <f t="shared" si="351"/>
        <v>392.65</v>
      </c>
      <c r="BS361" s="476">
        <f t="shared" si="351"/>
        <v>413.67</v>
      </c>
      <c r="BT361" s="476">
        <f t="shared" si="351"/>
        <v>389.78</v>
      </c>
      <c r="BU361" s="476">
        <f t="shared" si="351"/>
        <v>357.95</v>
      </c>
      <c r="BV361" s="476">
        <f t="shared" si="351"/>
        <v>402.57</v>
      </c>
      <c r="BW361" s="476">
        <f t="shared" si="351"/>
        <v>447.36</v>
      </c>
      <c r="BX361" s="476">
        <f t="shared" si="351"/>
        <v>390.45</v>
      </c>
      <c r="BY361" s="476">
        <f t="shared" si="351"/>
        <v>358.3</v>
      </c>
      <c r="BZ361" s="476">
        <f t="shared" si="351"/>
        <v>380.65</v>
      </c>
      <c r="CA361" s="476">
        <f t="shared" si="351"/>
        <v>256.5</v>
      </c>
      <c r="CB361" s="476">
        <f t="shared" si="351"/>
        <v>33.090000000000003</v>
      </c>
      <c r="CC361" s="476">
        <f t="shared" si="351"/>
        <v>437.81</v>
      </c>
      <c r="CD361" s="476">
        <f t="shared" si="351"/>
        <v>429.39</v>
      </c>
      <c r="CE361" s="476">
        <f t="shared" si="351"/>
        <v>470.51</v>
      </c>
      <c r="CF361" s="476">
        <f t="shared" si="351"/>
        <v>434.65</v>
      </c>
      <c r="CG361" s="476">
        <f t="shared" si="351"/>
        <v>412.42</v>
      </c>
      <c r="CH361" s="476">
        <f t="shared" si="351"/>
        <v>464.28</v>
      </c>
      <c r="CI361" s="476">
        <f t="shared" si="351"/>
        <v>451.68</v>
      </c>
      <c r="CJ361" s="476">
        <f t="shared" si="351"/>
        <v>354.04</v>
      </c>
      <c r="CK361" s="476">
        <f t="shared" si="351"/>
        <v>0</v>
      </c>
      <c r="CL361" s="476">
        <f t="shared" si="351"/>
        <v>0</v>
      </c>
      <c r="CM361" s="476">
        <f t="shared" si="351"/>
        <v>0</v>
      </c>
      <c r="CN361" s="476">
        <f t="shared" si="351"/>
        <v>0</v>
      </c>
      <c r="CO361" s="476">
        <f t="shared" si="351"/>
        <v>0</v>
      </c>
      <c r="CP361" s="476">
        <f t="shared" si="351"/>
        <v>0</v>
      </c>
      <c r="CQ361" s="476">
        <f t="shared" si="351"/>
        <v>0</v>
      </c>
      <c r="CR361" s="476">
        <f t="shared" si="351"/>
        <v>0</v>
      </c>
      <c r="CS361" s="476">
        <f t="shared" si="351"/>
        <v>0</v>
      </c>
      <c r="CT361" s="476">
        <f t="shared" si="351"/>
        <v>0</v>
      </c>
      <c r="CU361" s="476">
        <f t="shared" si="351"/>
        <v>0</v>
      </c>
      <c r="CV361" s="476">
        <f t="shared" si="351"/>
        <v>0</v>
      </c>
      <c r="CW361" s="476">
        <f t="shared" si="351"/>
        <v>0</v>
      </c>
      <c r="CX361" s="476">
        <f t="shared" si="351"/>
        <v>0</v>
      </c>
      <c r="CY361" s="476">
        <f t="shared" si="351"/>
        <v>0</v>
      </c>
      <c r="CZ361" s="476">
        <f t="shared" si="351"/>
        <v>0</v>
      </c>
      <c r="DA361" s="476">
        <f t="shared" si="351"/>
        <v>0</v>
      </c>
      <c r="DB361" s="476">
        <f t="shared" si="351"/>
        <v>0</v>
      </c>
      <c r="DC361" s="476">
        <f t="shared" si="351"/>
        <v>0</v>
      </c>
      <c r="DD361" s="476">
        <f t="shared" si="351"/>
        <v>0</v>
      </c>
      <c r="DE361" s="476">
        <f t="shared" si="351"/>
        <v>0</v>
      </c>
      <c r="DF361" s="476">
        <f t="shared" si="351"/>
        <v>0</v>
      </c>
      <c r="DG361" s="476">
        <f t="shared" si="351"/>
        <v>0</v>
      </c>
      <c r="DH361" s="476">
        <f t="shared" si="351"/>
        <v>0</v>
      </c>
      <c r="DI361" s="476">
        <f t="shared" si="351"/>
        <v>0</v>
      </c>
      <c r="DJ361" s="476">
        <f t="shared" si="351"/>
        <v>0</v>
      </c>
      <c r="DK361" s="476">
        <f t="shared" si="351"/>
        <v>0</v>
      </c>
      <c r="DL361" s="476">
        <f t="shared" si="351"/>
        <v>0</v>
      </c>
      <c r="DM361" s="476">
        <f t="shared" si="351"/>
        <v>0</v>
      </c>
      <c r="DN361" s="476">
        <f t="shared" si="351"/>
        <v>0</v>
      </c>
      <c r="DO361" s="476">
        <f t="shared" si="351"/>
        <v>0</v>
      </c>
      <c r="DP361" s="476">
        <f t="shared" si="351"/>
        <v>0</v>
      </c>
      <c r="DQ361" s="476">
        <f t="shared" si="351"/>
        <v>0</v>
      </c>
      <c r="DR361" s="476">
        <f t="shared" si="351"/>
        <v>0</v>
      </c>
      <c r="DS361" s="476">
        <f t="shared" si="351"/>
        <v>0</v>
      </c>
      <c r="DT361" s="476">
        <f t="shared" si="351"/>
        <v>0</v>
      </c>
      <c r="DU361" s="476">
        <f t="shared" si="351"/>
        <v>0</v>
      </c>
      <c r="DV361" s="476">
        <f t="shared" si="351"/>
        <v>0</v>
      </c>
      <c r="DW361" s="476">
        <f t="shared" si="351"/>
        <v>0</v>
      </c>
      <c r="DX361" s="476">
        <f t="shared" si="351"/>
        <v>0</v>
      </c>
      <c r="DY361" s="476">
        <f t="shared" si="351"/>
        <v>0</v>
      </c>
      <c r="DZ361" s="476">
        <f t="shared" si="351"/>
        <v>0</v>
      </c>
      <c r="EA361" s="476">
        <f t="shared" si="351"/>
        <v>0</v>
      </c>
      <c r="EB361" s="476">
        <f t="shared" si="350"/>
        <v>0</v>
      </c>
      <c r="EC361" s="476">
        <f t="shared" si="350"/>
        <v>0</v>
      </c>
      <c r="ED361" s="476">
        <f t="shared" si="350"/>
        <v>0</v>
      </c>
      <c r="EE361" s="476">
        <f t="shared" si="350"/>
        <v>0</v>
      </c>
      <c r="EF361" s="476">
        <f t="shared" si="350"/>
        <v>0</v>
      </c>
      <c r="EG361" s="476">
        <f t="shared" si="350"/>
        <v>0</v>
      </c>
      <c r="EH361" s="476">
        <f t="shared" si="350"/>
        <v>0</v>
      </c>
      <c r="EI361" s="476">
        <f t="shared" si="350"/>
        <v>0</v>
      </c>
      <c r="EJ361" s="476">
        <f t="shared" si="350"/>
        <v>0</v>
      </c>
      <c r="EK361" s="476">
        <f t="shared" si="350"/>
        <v>0</v>
      </c>
      <c r="EL361" s="476">
        <f t="shared" si="350"/>
        <v>0</v>
      </c>
      <c r="EM361" s="476">
        <f t="shared" si="350"/>
        <v>0</v>
      </c>
      <c r="EN361" s="476">
        <f t="shared" si="350"/>
        <v>0</v>
      </c>
      <c r="EO361" s="476">
        <f t="shared" si="350"/>
        <v>0</v>
      </c>
      <c r="EP361" s="476">
        <f t="shared" si="350"/>
        <v>0</v>
      </c>
      <c r="EQ361" s="476">
        <f t="shared" si="350"/>
        <v>0</v>
      </c>
      <c r="ER361" s="476">
        <f t="shared" si="350"/>
        <v>0</v>
      </c>
      <c r="ES361" s="476">
        <f t="shared" si="350"/>
        <v>0</v>
      </c>
      <c r="ET361" s="476">
        <f t="shared" si="350"/>
        <v>0</v>
      </c>
      <c r="EU361" s="476">
        <f t="shared" si="350"/>
        <v>0</v>
      </c>
      <c r="EV361" s="476">
        <f t="shared" si="350"/>
        <v>0</v>
      </c>
      <c r="EW361" s="476">
        <f t="shared" si="350"/>
        <v>0</v>
      </c>
      <c r="EX361" s="476">
        <f t="shared" si="350"/>
        <v>0</v>
      </c>
      <c r="EY361" s="476">
        <f t="shared" si="350"/>
        <v>0</v>
      </c>
      <c r="EZ361" s="476">
        <f t="shared" si="350"/>
        <v>0</v>
      </c>
      <c r="FA361" s="476">
        <f t="shared" si="350"/>
        <v>0</v>
      </c>
      <c r="FB361" s="476">
        <f t="shared" si="350"/>
        <v>0</v>
      </c>
      <c r="FC361" s="476">
        <f t="shared" si="350"/>
        <v>0</v>
      </c>
      <c r="FD361" s="476">
        <f t="shared" si="350"/>
        <v>0</v>
      </c>
      <c r="FE361" s="476">
        <f t="shared" si="350"/>
        <v>0</v>
      </c>
      <c r="FF361" s="476">
        <f t="shared" si="350"/>
        <v>0</v>
      </c>
      <c r="FG361" s="476">
        <f t="shared" si="350"/>
        <v>0</v>
      </c>
      <c r="FH361" s="476">
        <f t="shared" si="350"/>
        <v>0</v>
      </c>
      <c r="FI361" s="476">
        <f t="shared" si="350"/>
        <v>0</v>
      </c>
      <c r="FJ361" s="476">
        <f t="shared" si="350"/>
        <v>0</v>
      </c>
      <c r="FK361" s="476">
        <f t="shared" si="350"/>
        <v>0</v>
      </c>
      <c r="FL361" s="476">
        <f t="shared" si="350"/>
        <v>0</v>
      </c>
      <c r="FM361" s="476">
        <f t="shared" si="350"/>
        <v>0</v>
      </c>
      <c r="FN361" s="476">
        <f t="shared" si="350"/>
        <v>0</v>
      </c>
      <c r="FO361" s="476">
        <f t="shared" si="350"/>
        <v>0</v>
      </c>
      <c r="FP361" s="476">
        <f t="shared" si="350"/>
        <v>0</v>
      </c>
      <c r="FQ361" s="476">
        <f t="shared" si="350"/>
        <v>0</v>
      </c>
      <c r="FR361" s="476">
        <f t="shared" si="350"/>
        <v>0</v>
      </c>
      <c r="FS361" s="476">
        <f t="shared" si="350"/>
        <v>0</v>
      </c>
      <c r="FT361" s="476">
        <f t="shared" si="350"/>
        <v>0</v>
      </c>
      <c r="FU361" s="476">
        <f t="shared" si="350"/>
        <v>0</v>
      </c>
      <c r="FV361" s="476">
        <f t="shared" si="350"/>
        <v>0</v>
      </c>
      <c r="FW361" s="476">
        <f t="shared" si="350"/>
        <v>0</v>
      </c>
      <c r="FX361" s="476">
        <f t="shared" si="350"/>
        <v>0</v>
      </c>
      <c r="FY361" s="476">
        <f t="shared" si="350"/>
        <v>0</v>
      </c>
      <c r="FZ361" s="476">
        <f t="shared" si="350"/>
        <v>0</v>
      </c>
      <c r="GA361" s="476">
        <f t="shared" si="350"/>
        <v>0</v>
      </c>
      <c r="GB361" s="476">
        <f t="shared" si="350"/>
        <v>0</v>
      </c>
    </row>
    <row r="362" spans="3:184" x14ac:dyDescent="0.35">
      <c r="C362" s="472">
        <f>'QUALIFIED ENGINES'!D101</f>
        <v>91564</v>
      </c>
      <c r="D362" s="476">
        <f t="shared" si="314"/>
        <v>0</v>
      </c>
      <c r="E362" s="476">
        <f t="shared" ref="E362:BP365" si="352">E100-E231</f>
        <v>0</v>
      </c>
      <c r="F362" s="476">
        <f t="shared" si="352"/>
        <v>0</v>
      </c>
      <c r="G362" s="476">
        <f t="shared" si="352"/>
        <v>0</v>
      </c>
      <c r="H362" s="476">
        <f t="shared" si="352"/>
        <v>0</v>
      </c>
      <c r="I362" s="476">
        <f t="shared" si="352"/>
        <v>0</v>
      </c>
      <c r="J362" s="476">
        <f t="shared" si="352"/>
        <v>0</v>
      </c>
      <c r="K362" s="476">
        <f t="shared" si="352"/>
        <v>0</v>
      </c>
      <c r="L362" s="476">
        <f t="shared" si="352"/>
        <v>0</v>
      </c>
      <c r="M362" s="476">
        <f t="shared" si="352"/>
        <v>0</v>
      </c>
      <c r="N362" s="476">
        <f t="shared" si="352"/>
        <v>0</v>
      </c>
      <c r="O362" s="476">
        <f t="shared" si="352"/>
        <v>0</v>
      </c>
      <c r="P362" s="476">
        <f t="shared" si="352"/>
        <v>0</v>
      </c>
      <c r="Q362" s="476">
        <f t="shared" si="352"/>
        <v>0</v>
      </c>
      <c r="R362" s="476">
        <f t="shared" si="352"/>
        <v>0</v>
      </c>
      <c r="S362" s="476">
        <f t="shared" si="352"/>
        <v>0</v>
      </c>
      <c r="T362" s="476">
        <f t="shared" si="352"/>
        <v>0</v>
      </c>
      <c r="U362" s="476">
        <f t="shared" si="352"/>
        <v>0</v>
      </c>
      <c r="V362" s="476">
        <f t="shared" si="352"/>
        <v>0</v>
      </c>
      <c r="W362" s="476">
        <f t="shared" si="352"/>
        <v>0</v>
      </c>
      <c r="X362" s="476">
        <f t="shared" si="352"/>
        <v>0</v>
      </c>
      <c r="Y362" s="476">
        <f t="shared" si="352"/>
        <v>0</v>
      </c>
      <c r="Z362" s="476">
        <f t="shared" si="352"/>
        <v>0</v>
      </c>
      <c r="AA362" s="476">
        <f t="shared" si="352"/>
        <v>0</v>
      </c>
      <c r="AB362" s="476">
        <f t="shared" si="352"/>
        <v>0</v>
      </c>
      <c r="AC362" s="476">
        <f t="shared" si="352"/>
        <v>0</v>
      </c>
      <c r="AD362" s="476">
        <f t="shared" si="352"/>
        <v>0</v>
      </c>
      <c r="AE362" s="476">
        <f t="shared" si="352"/>
        <v>0</v>
      </c>
      <c r="AF362" s="476">
        <f t="shared" si="352"/>
        <v>0</v>
      </c>
      <c r="AG362" s="476">
        <f t="shared" si="352"/>
        <v>0</v>
      </c>
      <c r="AH362" s="476">
        <f t="shared" si="352"/>
        <v>0</v>
      </c>
      <c r="AI362" s="476">
        <f t="shared" si="352"/>
        <v>0</v>
      </c>
      <c r="AJ362" s="476">
        <f t="shared" si="352"/>
        <v>0</v>
      </c>
      <c r="AK362" s="476">
        <f t="shared" si="352"/>
        <v>0</v>
      </c>
      <c r="AL362" s="476">
        <f t="shared" si="352"/>
        <v>0</v>
      </c>
      <c r="AM362" s="476">
        <f t="shared" si="352"/>
        <v>0</v>
      </c>
      <c r="AN362" s="476">
        <f t="shared" si="352"/>
        <v>241.42</v>
      </c>
      <c r="AO362" s="476">
        <f t="shared" si="352"/>
        <v>374.2</v>
      </c>
      <c r="AP362" s="476">
        <f t="shared" si="352"/>
        <v>350.06</v>
      </c>
      <c r="AQ362" s="476">
        <f t="shared" si="352"/>
        <v>318.37</v>
      </c>
      <c r="AR362" s="476">
        <f t="shared" si="352"/>
        <v>0</v>
      </c>
      <c r="AS362" s="476">
        <f t="shared" si="352"/>
        <v>0</v>
      </c>
      <c r="AT362" s="476">
        <f t="shared" si="352"/>
        <v>0</v>
      </c>
      <c r="AU362" s="476">
        <f t="shared" si="352"/>
        <v>38.450000000000003</v>
      </c>
      <c r="AV362" s="476">
        <f t="shared" si="352"/>
        <v>157.82</v>
      </c>
      <c r="AW362" s="476">
        <f t="shared" si="352"/>
        <v>88.96</v>
      </c>
      <c r="AX362" s="476">
        <f t="shared" si="352"/>
        <v>36.67</v>
      </c>
      <c r="AY362" s="476">
        <f t="shared" si="352"/>
        <v>0</v>
      </c>
      <c r="AZ362" s="476">
        <f t="shared" si="352"/>
        <v>0</v>
      </c>
      <c r="BA362" s="476">
        <f t="shared" si="352"/>
        <v>67.8</v>
      </c>
      <c r="BB362" s="476">
        <f t="shared" si="352"/>
        <v>45.12</v>
      </c>
      <c r="BC362" s="476">
        <f t="shared" si="352"/>
        <v>154.05000000000001</v>
      </c>
      <c r="BD362" s="476">
        <f t="shared" si="352"/>
        <v>57.51</v>
      </c>
      <c r="BE362" s="476">
        <f t="shared" si="352"/>
        <v>148.76</v>
      </c>
      <c r="BF362" s="476">
        <f t="shared" si="352"/>
        <v>143.96</v>
      </c>
      <c r="BG362" s="476">
        <f t="shared" si="352"/>
        <v>272.57</v>
      </c>
      <c r="BH362" s="476">
        <f t="shared" si="352"/>
        <v>275.2</v>
      </c>
      <c r="BI362" s="476">
        <f t="shared" si="352"/>
        <v>235.06</v>
      </c>
      <c r="BJ362" s="476">
        <f t="shared" si="352"/>
        <v>338.87</v>
      </c>
      <c r="BK362" s="476">
        <f t="shared" si="352"/>
        <v>334.39</v>
      </c>
      <c r="BL362" s="476">
        <f t="shared" si="352"/>
        <v>377.96</v>
      </c>
      <c r="BM362" s="476">
        <f t="shared" si="352"/>
        <v>324.47000000000003</v>
      </c>
      <c r="BN362" s="476">
        <f t="shared" si="352"/>
        <v>323.75</v>
      </c>
      <c r="BO362" s="476">
        <f t="shared" si="352"/>
        <v>344.91</v>
      </c>
      <c r="BP362" s="476">
        <f t="shared" si="352"/>
        <v>288.54000000000002</v>
      </c>
      <c r="BQ362" s="476">
        <f t="shared" si="351"/>
        <v>414.05</v>
      </c>
      <c r="BR362" s="476">
        <f t="shared" si="351"/>
        <v>392.65</v>
      </c>
      <c r="BS362" s="476">
        <f t="shared" si="351"/>
        <v>413.67</v>
      </c>
      <c r="BT362" s="476">
        <f t="shared" si="351"/>
        <v>389.78</v>
      </c>
      <c r="BU362" s="476">
        <f t="shared" si="351"/>
        <v>357.95</v>
      </c>
      <c r="BV362" s="476">
        <f t="shared" si="351"/>
        <v>402.57</v>
      </c>
      <c r="BW362" s="476">
        <f t="shared" si="351"/>
        <v>447.36</v>
      </c>
      <c r="BX362" s="476">
        <f t="shared" si="351"/>
        <v>390.45</v>
      </c>
      <c r="BY362" s="476">
        <f t="shared" si="351"/>
        <v>358.3</v>
      </c>
      <c r="BZ362" s="476">
        <f t="shared" si="351"/>
        <v>380.65</v>
      </c>
      <c r="CA362" s="476">
        <f t="shared" si="351"/>
        <v>256.5</v>
      </c>
      <c r="CB362" s="476">
        <f t="shared" si="351"/>
        <v>33.090000000000003</v>
      </c>
      <c r="CC362" s="476">
        <f t="shared" si="351"/>
        <v>437.81</v>
      </c>
      <c r="CD362" s="476">
        <f t="shared" si="351"/>
        <v>429.39</v>
      </c>
      <c r="CE362" s="476">
        <f t="shared" si="351"/>
        <v>470.51</v>
      </c>
      <c r="CF362" s="476">
        <f t="shared" si="351"/>
        <v>434.65</v>
      </c>
      <c r="CG362" s="476">
        <f t="shared" si="351"/>
        <v>412.42</v>
      </c>
      <c r="CH362" s="476">
        <f t="shared" si="351"/>
        <v>464.28</v>
      </c>
      <c r="CI362" s="476">
        <f t="shared" si="351"/>
        <v>451.68</v>
      </c>
      <c r="CJ362" s="476">
        <f t="shared" si="351"/>
        <v>172.74</v>
      </c>
      <c r="CK362" s="476">
        <f t="shared" si="351"/>
        <v>0</v>
      </c>
      <c r="CL362" s="476">
        <f t="shared" si="351"/>
        <v>0</v>
      </c>
      <c r="CM362" s="476">
        <f t="shared" si="351"/>
        <v>0</v>
      </c>
      <c r="CN362" s="476">
        <f t="shared" si="351"/>
        <v>0</v>
      </c>
      <c r="CO362" s="476">
        <f t="shared" si="351"/>
        <v>0</v>
      </c>
      <c r="CP362" s="476">
        <f t="shared" si="351"/>
        <v>0</v>
      </c>
      <c r="CQ362" s="476">
        <f t="shared" si="351"/>
        <v>0</v>
      </c>
      <c r="CR362" s="476">
        <f t="shared" si="351"/>
        <v>0</v>
      </c>
      <c r="CS362" s="476">
        <f t="shared" si="351"/>
        <v>0</v>
      </c>
      <c r="CT362" s="476">
        <f t="shared" si="351"/>
        <v>0</v>
      </c>
      <c r="CU362" s="476">
        <f t="shared" si="351"/>
        <v>0</v>
      </c>
      <c r="CV362" s="476">
        <f t="shared" si="351"/>
        <v>0</v>
      </c>
      <c r="CW362" s="476">
        <f t="shared" si="351"/>
        <v>0</v>
      </c>
      <c r="CX362" s="476">
        <f t="shared" si="351"/>
        <v>0</v>
      </c>
      <c r="CY362" s="476">
        <f t="shared" si="351"/>
        <v>0</v>
      </c>
      <c r="CZ362" s="476">
        <f t="shared" si="351"/>
        <v>0</v>
      </c>
      <c r="DA362" s="476">
        <f t="shared" si="351"/>
        <v>0</v>
      </c>
      <c r="DB362" s="476">
        <f t="shared" si="351"/>
        <v>0</v>
      </c>
      <c r="DC362" s="476">
        <f t="shared" si="351"/>
        <v>0</v>
      </c>
      <c r="DD362" s="476">
        <f t="shared" si="351"/>
        <v>0</v>
      </c>
      <c r="DE362" s="476">
        <f t="shared" si="351"/>
        <v>0</v>
      </c>
      <c r="DF362" s="476">
        <f t="shared" si="351"/>
        <v>0</v>
      </c>
      <c r="DG362" s="476">
        <f t="shared" si="351"/>
        <v>0</v>
      </c>
      <c r="DH362" s="476">
        <f t="shared" si="351"/>
        <v>0</v>
      </c>
      <c r="DI362" s="476">
        <f t="shared" si="351"/>
        <v>0</v>
      </c>
      <c r="DJ362" s="476">
        <f t="shared" si="351"/>
        <v>0</v>
      </c>
      <c r="DK362" s="476">
        <f t="shared" si="351"/>
        <v>0</v>
      </c>
      <c r="DL362" s="476">
        <f t="shared" si="351"/>
        <v>0</v>
      </c>
      <c r="DM362" s="476">
        <f t="shared" si="351"/>
        <v>0</v>
      </c>
      <c r="DN362" s="476">
        <f t="shared" si="351"/>
        <v>0</v>
      </c>
      <c r="DO362" s="476">
        <f t="shared" si="351"/>
        <v>0</v>
      </c>
      <c r="DP362" s="476">
        <f t="shared" si="351"/>
        <v>0</v>
      </c>
      <c r="DQ362" s="476">
        <f t="shared" si="351"/>
        <v>0</v>
      </c>
      <c r="DR362" s="476">
        <f t="shared" si="351"/>
        <v>0</v>
      </c>
      <c r="DS362" s="476">
        <f t="shared" si="351"/>
        <v>0</v>
      </c>
      <c r="DT362" s="476">
        <f t="shared" si="351"/>
        <v>0</v>
      </c>
      <c r="DU362" s="476">
        <f t="shared" si="351"/>
        <v>0</v>
      </c>
      <c r="DV362" s="476">
        <f t="shared" si="351"/>
        <v>0</v>
      </c>
      <c r="DW362" s="476">
        <f t="shared" si="351"/>
        <v>0</v>
      </c>
      <c r="DX362" s="476">
        <f t="shared" si="351"/>
        <v>0</v>
      </c>
      <c r="DY362" s="476">
        <f t="shared" si="351"/>
        <v>0</v>
      </c>
      <c r="DZ362" s="476">
        <f t="shared" si="351"/>
        <v>0</v>
      </c>
      <c r="EA362" s="476">
        <f t="shared" si="351"/>
        <v>0</v>
      </c>
      <c r="EB362" s="476">
        <f t="shared" si="350"/>
        <v>0</v>
      </c>
      <c r="EC362" s="476">
        <f t="shared" si="350"/>
        <v>0</v>
      </c>
      <c r="ED362" s="476">
        <f t="shared" si="350"/>
        <v>0</v>
      </c>
      <c r="EE362" s="476">
        <f t="shared" si="350"/>
        <v>0</v>
      </c>
      <c r="EF362" s="476">
        <f t="shared" si="350"/>
        <v>0</v>
      </c>
      <c r="EG362" s="476">
        <f t="shared" si="350"/>
        <v>0</v>
      </c>
      <c r="EH362" s="476">
        <f t="shared" si="350"/>
        <v>0</v>
      </c>
      <c r="EI362" s="476">
        <f t="shared" si="350"/>
        <v>0</v>
      </c>
      <c r="EJ362" s="476">
        <f t="shared" si="350"/>
        <v>0</v>
      </c>
      <c r="EK362" s="476">
        <f t="shared" si="350"/>
        <v>0</v>
      </c>
      <c r="EL362" s="476">
        <f t="shared" si="350"/>
        <v>0</v>
      </c>
      <c r="EM362" s="476">
        <f t="shared" si="350"/>
        <v>0</v>
      </c>
      <c r="EN362" s="476">
        <f t="shared" si="350"/>
        <v>0</v>
      </c>
      <c r="EO362" s="476">
        <f t="shared" si="350"/>
        <v>0</v>
      </c>
      <c r="EP362" s="476">
        <f t="shared" si="350"/>
        <v>0</v>
      </c>
      <c r="EQ362" s="476">
        <f t="shared" si="350"/>
        <v>0</v>
      </c>
      <c r="ER362" s="476">
        <f t="shared" si="350"/>
        <v>0</v>
      </c>
      <c r="ES362" s="476">
        <f t="shared" si="350"/>
        <v>0</v>
      </c>
      <c r="ET362" s="476">
        <f t="shared" si="350"/>
        <v>0</v>
      </c>
      <c r="EU362" s="476">
        <f t="shared" si="350"/>
        <v>0</v>
      </c>
      <c r="EV362" s="476">
        <f t="shared" si="350"/>
        <v>0</v>
      </c>
      <c r="EW362" s="476">
        <f t="shared" si="350"/>
        <v>0</v>
      </c>
      <c r="EX362" s="476">
        <f t="shared" si="350"/>
        <v>0</v>
      </c>
      <c r="EY362" s="476">
        <f t="shared" si="350"/>
        <v>0</v>
      </c>
      <c r="EZ362" s="476">
        <f t="shared" si="350"/>
        <v>0</v>
      </c>
      <c r="FA362" s="476">
        <f t="shared" si="350"/>
        <v>0</v>
      </c>
      <c r="FB362" s="476">
        <f t="shared" si="350"/>
        <v>0</v>
      </c>
      <c r="FC362" s="476">
        <f t="shared" si="350"/>
        <v>0</v>
      </c>
      <c r="FD362" s="476">
        <f t="shared" si="350"/>
        <v>0</v>
      </c>
      <c r="FE362" s="476">
        <f t="shared" si="350"/>
        <v>0</v>
      </c>
      <c r="FF362" s="476">
        <f t="shared" si="350"/>
        <v>0</v>
      </c>
      <c r="FG362" s="476">
        <f t="shared" si="350"/>
        <v>0</v>
      </c>
      <c r="FH362" s="476">
        <f t="shared" si="350"/>
        <v>0</v>
      </c>
      <c r="FI362" s="476">
        <f t="shared" si="350"/>
        <v>0</v>
      </c>
      <c r="FJ362" s="476">
        <f t="shared" si="350"/>
        <v>0</v>
      </c>
      <c r="FK362" s="476">
        <f t="shared" si="350"/>
        <v>0</v>
      </c>
      <c r="FL362" s="476">
        <f t="shared" si="350"/>
        <v>0</v>
      </c>
      <c r="FM362" s="476">
        <f t="shared" si="350"/>
        <v>0</v>
      </c>
      <c r="FN362" s="476">
        <f t="shared" si="350"/>
        <v>0</v>
      </c>
      <c r="FO362" s="476">
        <f t="shared" si="350"/>
        <v>0</v>
      </c>
      <c r="FP362" s="476">
        <f t="shared" si="350"/>
        <v>0</v>
      </c>
      <c r="FQ362" s="476">
        <f t="shared" si="350"/>
        <v>0</v>
      </c>
      <c r="FR362" s="476">
        <f t="shared" si="350"/>
        <v>0</v>
      </c>
      <c r="FS362" s="476">
        <f t="shared" si="350"/>
        <v>0</v>
      </c>
      <c r="FT362" s="476">
        <f t="shared" si="350"/>
        <v>0</v>
      </c>
      <c r="FU362" s="476">
        <f t="shared" si="350"/>
        <v>0</v>
      </c>
      <c r="FV362" s="476">
        <f t="shared" si="350"/>
        <v>0</v>
      </c>
      <c r="FW362" s="476">
        <f t="shared" si="350"/>
        <v>0</v>
      </c>
      <c r="FX362" s="476">
        <f t="shared" si="350"/>
        <v>0</v>
      </c>
      <c r="FY362" s="476">
        <f t="shared" si="350"/>
        <v>0</v>
      </c>
      <c r="FZ362" s="476">
        <f t="shared" si="350"/>
        <v>0</v>
      </c>
      <c r="GA362" s="476">
        <f t="shared" si="350"/>
        <v>0</v>
      </c>
      <c r="GB362" s="476">
        <f t="shared" si="350"/>
        <v>0</v>
      </c>
    </row>
    <row r="363" spans="3:184" x14ac:dyDescent="0.35">
      <c r="C363" s="472">
        <f>'QUALIFIED ENGINES'!D102</f>
        <v>91566</v>
      </c>
      <c r="D363" s="476">
        <f t="shared" si="314"/>
        <v>0</v>
      </c>
      <c r="E363" s="476">
        <f t="shared" si="352"/>
        <v>0</v>
      </c>
      <c r="F363" s="476">
        <f t="shared" si="352"/>
        <v>0</v>
      </c>
      <c r="G363" s="476">
        <f t="shared" si="352"/>
        <v>0</v>
      </c>
      <c r="H363" s="476">
        <f t="shared" si="352"/>
        <v>0</v>
      </c>
      <c r="I363" s="476">
        <f t="shared" si="352"/>
        <v>0</v>
      </c>
      <c r="J363" s="476">
        <f t="shared" si="352"/>
        <v>0</v>
      </c>
      <c r="K363" s="476">
        <f t="shared" si="352"/>
        <v>0</v>
      </c>
      <c r="L363" s="476">
        <f t="shared" si="352"/>
        <v>0</v>
      </c>
      <c r="M363" s="476">
        <f t="shared" si="352"/>
        <v>0</v>
      </c>
      <c r="N363" s="476">
        <f t="shared" si="352"/>
        <v>0</v>
      </c>
      <c r="O363" s="476">
        <f t="shared" si="352"/>
        <v>0</v>
      </c>
      <c r="P363" s="476">
        <f t="shared" si="352"/>
        <v>0</v>
      </c>
      <c r="Q363" s="476">
        <f t="shared" si="352"/>
        <v>0</v>
      </c>
      <c r="R363" s="476">
        <f t="shared" si="352"/>
        <v>0</v>
      </c>
      <c r="S363" s="476">
        <f t="shared" si="352"/>
        <v>0</v>
      </c>
      <c r="T363" s="476">
        <f t="shared" si="352"/>
        <v>0</v>
      </c>
      <c r="U363" s="476">
        <f t="shared" si="352"/>
        <v>0</v>
      </c>
      <c r="V363" s="476">
        <f t="shared" si="352"/>
        <v>0</v>
      </c>
      <c r="W363" s="476">
        <f t="shared" si="352"/>
        <v>0</v>
      </c>
      <c r="X363" s="476">
        <f t="shared" si="352"/>
        <v>0</v>
      </c>
      <c r="Y363" s="476">
        <f t="shared" si="352"/>
        <v>0</v>
      </c>
      <c r="Z363" s="476">
        <f t="shared" si="352"/>
        <v>0</v>
      </c>
      <c r="AA363" s="476">
        <f t="shared" si="352"/>
        <v>0</v>
      </c>
      <c r="AB363" s="476">
        <f t="shared" si="352"/>
        <v>0</v>
      </c>
      <c r="AC363" s="476">
        <f t="shared" si="352"/>
        <v>0</v>
      </c>
      <c r="AD363" s="476">
        <f t="shared" si="352"/>
        <v>0</v>
      </c>
      <c r="AE363" s="476">
        <f t="shared" si="352"/>
        <v>0</v>
      </c>
      <c r="AF363" s="476">
        <f t="shared" si="352"/>
        <v>0</v>
      </c>
      <c r="AG363" s="476">
        <f t="shared" si="352"/>
        <v>0</v>
      </c>
      <c r="AH363" s="476">
        <f t="shared" si="352"/>
        <v>0</v>
      </c>
      <c r="AI363" s="476">
        <f t="shared" si="352"/>
        <v>0</v>
      </c>
      <c r="AJ363" s="476">
        <f t="shared" si="352"/>
        <v>0</v>
      </c>
      <c r="AK363" s="476">
        <f t="shared" si="352"/>
        <v>0</v>
      </c>
      <c r="AL363" s="476">
        <f t="shared" si="352"/>
        <v>0</v>
      </c>
      <c r="AM363" s="476">
        <f t="shared" si="352"/>
        <v>0</v>
      </c>
      <c r="AN363" s="476">
        <f t="shared" si="352"/>
        <v>241.42</v>
      </c>
      <c r="AO363" s="476">
        <f t="shared" si="352"/>
        <v>374.2</v>
      </c>
      <c r="AP363" s="476">
        <f t="shared" si="352"/>
        <v>350.06</v>
      </c>
      <c r="AQ363" s="476">
        <f t="shared" si="352"/>
        <v>318.37</v>
      </c>
      <c r="AR363" s="476">
        <f t="shared" si="352"/>
        <v>0</v>
      </c>
      <c r="AS363" s="476">
        <f t="shared" si="352"/>
        <v>0</v>
      </c>
      <c r="AT363" s="476">
        <f t="shared" si="352"/>
        <v>0</v>
      </c>
      <c r="AU363" s="476">
        <f t="shared" si="352"/>
        <v>38.450000000000003</v>
      </c>
      <c r="AV363" s="476">
        <f t="shared" si="352"/>
        <v>157.82</v>
      </c>
      <c r="AW363" s="476">
        <f t="shared" si="352"/>
        <v>88.96</v>
      </c>
      <c r="AX363" s="476">
        <f t="shared" si="352"/>
        <v>36.67</v>
      </c>
      <c r="AY363" s="476">
        <f t="shared" si="352"/>
        <v>0</v>
      </c>
      <c r="AZ363" s="476">
        <f t="shared" si="352"/>
        <v>0</v>
      </c>
      <c r="BA363" s="476">
        <f t="shared" si="352"/>
        <v>67.8</v>
      </c>
      <c r="BB363" s="476">
        <f t="shared" si="352"/>
        <v>45.12</v>
      </c>
      <c r="BC363" s="476">
        <f t="shared" si="352"/>
        <v>154.05000000000001</v>
      </c>
      <c r="BD363" s="476">
        <f t="shared" si="352"/>
        <v>57.51</v>
      </c>
      <c r="BE363" s="476">
        <f t="shared" si="352"/>
        <v>148.76</v>
      </c>
      <c r="BF363" s="476">
        <f t="shared" si="352"/>
        <v>143.96</v>
      </c>
      <c r="BG363" s="476">
        <f t="shared" si="352"/>
        <v>272.57</v>
      </c>
      <c r="BH363" s="476">
        <f t="shared" si="352"/>
        <v>275.2</v>
      </c>
      <c r="BI363" s="476">
        <f t="shared" si="352"/>
        <v>235.06</v>
      </c>
      <c r="BJ363" s="476">
        <f t="shared" si="352"/>
        <v>338.87</v>
      </c>
      <c r="BK363" s="476">
        <f t="shared" si="352"/>
        <v>334.39</v>
      </c>
      <c r="BL363" s="476">
        <f t="shared" si="352"/>
        <v>377.96</v>
      </c>
      <c r="BM363" s="476">
        <f t="shared" si="352"/>
        <v>324.47000000000003</v>
      </c>
      <c r="BN363" s="476">
        <f t="shared" si="352"/>
        <v>323.75</v>
      </c>
      <c r="BO363" s="476">
        <f t="shared" si="352"/>
        <v>344.91</v>
      </c>
      <c r="BP363" s="476">
        <f t="shared" si="352"/>
        <v>288.54000000000002</v>
      </c>
      <c r="BQ363" s="476">
        <f t="shared" si="351"/>
        <v>414.05</v>
      </c>
      <c r="BR363" s="476">
        <f t="shared" si="351"/>
        <v>392.65</v>
      </c>
      <c r="BS363" s="476">
        <f t="shared" si="351"/>
        <v>413.67</v>
      </c>
      <c r="BT363" s="476">
        <f t="shared" si="351"/>
        <v>389.78</v>
      </c>
      <c r="BU363" s="476">
        <f t="shared" si="351"/>
        <v>357.95</v>
      </c>
      <c r="BV363" s="476">
        <f t="shared" si="351"/>
        <v>402.57</v>
      </c>
      <c r="BW363" s="476">
        <f t="shared" si="351"/>
        <v>447.36</v>
      </c>
      <c r="BX363" s="476">
        <f t="shared" si="351"/>
        <v>54.84</v>
      </c>
      <c r="BY363" s="476">
        <f t="shared" si="351"/>
        <v>0</v>
      </c>
      <c r="BZ363" s="476">
        <f t="shared" si="351"/>
        <v>0</v>
      </c>
      <c r="CA363" s="476">
        <f t="shared" si="351"/>
        <v>0</v>
      </c>
      <c r="CB363" s="476">
        <f t="shared" si="351"/>
        <v>0</v>
      </c>
      <c r="CC363" s="476">
        <f t="shared" si="351"/>
        <v>0</v>
      </c>
      <c r="CD363" s="476">
        <f t="shared" si="351"/>
        <v>0</v>
      </c>
      <c r="CE363" s="476">
        <f t="shared" si="351"/>
        <v>0</v>
      </c>
      <c r="CF363" s="476">
        <f t="shared" si="351"/>
        <v>0</v>
      </c>
      <c r="CG363" s="476">
        <f t="shared" si="351"/>
        <v>0</v>
      </c>
      <c r="CH363" s="476">
        <f t="shared" si="351"/>
        <v>0</v>
      </c>
      <c r="CI363" s="476">
        <f t="shared" si="351"/>
        <v>0</v>
      </c>
      <c r="CJ363" s="476">
        <f t="shared" si="351"/>
        <v>0</v>
      </c>
      <c r="CK363" s="476">
        <f t="shared" si="351"/>
        <v>0</v>
      </c>
      <c r="CL363" s="476">
        <f t="shared" si="351"/>
        <v>0</v>
      </c>
      <c r="CM363" s="476">
        <f t="shared" si="351"/>
        <v>0</v>
      </c>
      <c r="CN363" s="476">
        <f t="shared" si="351"/>
        <v>0</v>
      </c>
      <c r="CO363" s="476">
        <f t="shared" si="351"/>
        <v>0</v>
      </c>
      <c r="CP363" s="476">
        <f t="shared" si="351"/>
        <v>0</v>
      </c>
      <c r="CQ363" s="476">
        <f t="shared" si="351"/>
        <v>0</v>
      </c>
      <c r="CR363" s="476">
        <f t="shared" si="351"/>
        <v>0</v>
      </c>
      <c r="CS363" s="476">
        <f t="shared" si="351"/>
        <v>0</v>
      </c>
      <c r="CT363" s="476">
        <f t="shared" si="351"/>
        <v>0</v>
      </c>
      <c r="CU363" s="476">
        <f t="shared" si="351"/>
        <v>0</v>
      </c>
      <c r="CV363" s="476">
        <f t="shared" si="351"/>
        <v>0</v>
      </c>
      <c r="CW363" s="476">
        <f t="shared" si="351"/>
        <v>0</v>
      </c>
      <c r="CX363" s="476">
        <f t="shared" si="351"/>
        <v>0</v>
      </c>
      <c r="CY363" s="476">
        <f t="shared" si="351"/>
        <v>0</v>
      </c>
      <c r="CZ363" s="476">
        <f t="shared" si="351"/>
        <v>0</v>
      </c>
      <c r="DA363" s="476">
        <f t="shared" si="351"/>
        <v>0</v>
      </c>
      <c r="DB363" s="476">
        <f t="shared" si="351"/>
        <v>0</v>
      </c>
      <c r="DC363" s="476">
        <f t="shared" si="351"/>
        <v>0</v>
      </c>
      <c r="DD363" s="476">
        <f t="shared" si="351"/>
        <v>0</v>
      </c>
      <c r="DE363" s="476">
        <f t="shared" si="351"/>
        <v>0</v>
      </c>
      <c r="DF363" s="476">
        <f t="shared" si="351"/>
        <v>0</v>
      </c>
      <c r="DG363" s="476">
        <f t="shared" si="351"/>
        <v>0</v>
      </c>
      <c r="DH363" s="476">
        <f t="shared" si="351"/>
        <v>0</v>
      </c>
      <c r="DI363" s="476">
        <f t="shared" si="351"/>
        <v>0</v>
      </c>
      <c r="DJ363" s="476">
        <f t="shared" si="351"/>
        <v>0</v>
      </c>
      <c r="DK363" s="476">
        <f t="shared" si="351"/>
        <v>0</v>
      </c>
      <c r="DL363" s="476">
        <f t="shared" si="351"/>
        <v>0</v>
      </c>
      <c r="DM363" s="476">
        <f t="shared" si="351"/>
        <v>0</v>
      </c>
      <c r="DN363" s="476">
        <f t="shared" si="351"/>
        <v>0</v>
      </c>
      <c r="DO363" s="476">
        <f t="shared" si="351"/>
        <v>0</v>
      </c>
      <c r="DP363" s="476">
        <f t="shared" si="351"/>
        <v>0</v>
      </c>
      <c r="DQ363" s="476">
        <f t="shared" si="351"/>
        <v>0</v>
      </c>
      <c r="DR363" s="476">
        <f t="shared" si="351"/>
        <v>0</v>
      </c>
      <c r="DS363" s="476">
        <f t="shared" si="351"/>
        <v>0</v>
      </c>
      <c r="DT363" s="476">
        <f t="shared" si="351"/>
        <v>0</v>
      </c>
      <c r="DU363" s="476">
        <f t="shared" si="351"/>
        <v>0</v>
      </c>
      <c r="DV363" s="476">
        <f t="shared" si="351"/>
        <v>0</v>
      </c>
      <c r="DW363" s="476">
        <f t="shared" si="351"/>
        <v>0</v>
      </c>
      <c r="DX363" s="476">
        <f t="shared" si="351"/>
        <v>0</v>
      </c>
      <c r="DY363" s="476">
        <f t="shared" si="351"/>
        <v>0</v>
      </c>
      <c r="DZ363" s="476">
        <f t="shared" si="351"/>
        <v>0</v>
      </c>
      <c r="EA363" s="476">
        <f t="shared" si="351"/>
        <v>0</v>
      </c>
      <c r="EB363" s="476">
        <f t="shared" si="350"/>
        <v>0</v>
      </c>
      <c r="EC363" s="476">
        <f t="shared" si="350"/>
        <v>0</v>
      </c>
      <c r="ED363" s="476">
        <f t="shared" si="350"/>
        <v>0</v>
      </c>
      <c r="EE363" s="476">
        <f t="shared" si="350"/>
        <v>0</v>
      </c>
      <c r="EF363" s="476">
        <f t="shared" si="350"/>
        <v>0</v>
      </c>
      <c r="EG363" s="476">
        <f t="shared" si="350"/>
        <v>0</v>
      </c>
      <c r="EH363" s="476">
        <f t="shared" si="350"/>
        <v>0</v>
      </c>
      <c r="EI363" s="476">
        <f t="shared" si="350"/>
        <v>0</v>
      </c>
      <c r="EJ363" s="476">
        <f t="shared" si="350"/>
        <v>0</v>
      </c>
      <c r="EK363" s="476">
        <f t="shared" si="350"/>
        <v>0</v>
      </c>
      <c r="EL363" s="476">
        <f t="shared" si="350"/>
        <v>0</v>
      </c>
      <c r="EM363" s="476">
        <f t="shared" si="350"/>
        <v>0</v>
      </c>
      <c r="EN363" s="476">
        <f t="shared" si="350"/>
        <v>0</v>
      </c>
      <c r="EO363" s="476">
        <f t="shared" si="350"/>
        <v>0</v>
      </c>
      <c r="EP363" s="476">
        <f t="shared" si="350"/>
        <v>0</v>
      </c>
      <c r="EQ363" s="476">
        <f t="shared" si="350"/>
        <v>0</v>
      </c>
      <c r="ER363" s="476">
        <f t="shared" si="350"/>
        <v>0</v>
      </c>
      <c r="ES363" s="476">
        <f t="shared" si="350"/>
        <v>0</v>
      </c>
      <c r="ET363" s="476">
        <f t="shared" si="350"/>
        <v>0</v>
      </c>
      <c r="EU363" s="476">
        <f t="shared" si="350"/>
        <v>0</v>
      </c>
      <c r="EV363" s="476">
        <f t="shared" si="350"/>
        <v>0</v>
      </c>
      <c r="EW363" s="476">
        <f t="shared" si="350"/>
        <v>0</v>
      </c>
      <c r="EX363" s="476">
        <f t="shared" si="350"/>
        <v>0</v>
      </c>
      <c r="EY363" s="476">
        <f t="shared" si="350"/>
        <v>0</v>
      </c>
      <c r="EZ363" s="476">
        <f t="shared" si="350"/>
        <v>0</v>
      </c>
      <c r="FA363" s="476">
        <f t="shared" si="350"/>
        <v>0</v>
      </c>
      <c r="FB363" s="476">
        <f t="shared" si="350"/>
        <v>0</v>
      </c>
      <c r="FC363" s="476">
        <f t="shared" si="350"/>
        <v>0</v>
      </c>
      <c r="FD363" s="476">
        <f t="shared" si="350"/>
        <v>0</v>
      </c>
      <c r="FE363" s="476">
        <f t="shared" si="350"/>
        <v>0</v>
      </c>
      <c r="FF363" s="476">
        <f t="shared" si="350"/>
        <v>0</v>
      </c>
      <c r="FG363" s="476">
        <f t="shared" si="350"/>
        <v>0</v>
      </c>
      <c r="FH363" s="476">
        <f t="shared" si="350"/>
        <v>0</v>
      </c>
      <c r="FI363" s="476">
        <f t="shared" si="350"/>
        <v>0</v>
      </c>
      <c r="FJ363" s="476">
        <f t="shared" si="350"/>
        <v>0</v>
      </c>
      <c r="FK363" s="476">
        <f t="shared" si="350"/>
        <v>0</v>
      </c>
      <c r="FL363" s="476">
        <f t="shared" si="350"/>
        <v>0</v>
      </c>
      <c r="FM363" s="476">
        <f t="shared" si="350"/>
        <v>0</v>
      </c>
      <c r="FN363" s="476">
        <f t="shared" si="350"/>
        <v>0</v>
      </c>
      <c r="FO363" s="476">
        <f t="shared" si="350"/>
        <v>0</v>
      </c>
      <c r="FP363" s="476">
        <f t="shared" si="350"/>
        <v>0</v>
      </c>
      <c r="FQ363" s="476">
        <f t="shared" si="350"/>
        <v>0</v>
      </c>
      <c r="FR363" s="476">
        <f t="shared" si="350"/>
        <v>0</v>
      </c>
      <c r="FS363" s="476">
        <f t="shared" si="350"/>
        <v>0</v>
      </c>
      <c r="FT363" s="476">
        <f t="shared" si="350"/>
        <v>0</v>
      </c>
      <c r="FU363" s="476">
        <f t="shared" si="350"/>
        <v>0</v>
      </c>
      <c r="FV363" s="476">
        <f t="shared" si="350"/>
        <v>0</v>
      </c>
      <c r="FW363" s="476">
        <f t="shared" si="350"/>
        <v>0</v>
      </c>
      <c r="FX363" s="476">
        <f t="shared" si="350"/>
        <v>0</v>
      </c>
      <c r="FY363" s="476">
        <f t="shared" si="350"/>
        <v>0</v>
      </c>
      <c r="FZ363" s="476">
        <f t="shared" si="350"/>
        <v>0</v>
      </c>
      <c r="GA363" s="476">
        <f t="shared" si="350"/>
        <v>0</v>
      </c>
      <c r="GB363" s="476">
        <f t="shared" si="350"/>
        <v>0</v>
      </c>
    </row>
    <row r="364" spans="3:184" x14ac:dyDescent="0.35">
      <c r="C364" s="472">
        <f>'QUALIFIED ENGINES'!D135</f>
        <v>91587</v>
      </c>
      <c r="D364" s="476">
        <f t="shared" ref="D364:D395" si="353">D102-D233</f>
        <v>0</v>
      </c>
      <c r="E364" s="476">
        <f t="shared" si="352"/>
        <v>0</v>
      </c>
      <c r="F364" s="476">
        <f t="shared" si="352"/>
        <v>0</v>
      </c>
      <c r="G364" s="476">
        <f t="shared" si="352"/>
        <v>0</v>
      </c>
      <c r="H364" s="476">
        <f t="shared" si="352"/>
        <v>0</v>
      </c>
      <c r="I364" s="476">
        <f t="shared" si="352"/>
        <v>0</v>
      </c>
      <c r="J364" s="476">
        <f t="shared" si="352"/>
        <v>0</v>
      </c>
      <c r="K364" s="476">
        <f t="shared" si="352"/>
        <v>0</v>
      </c>
      <c r="L364" s="476">
        <f t="shared" si="352"/>
        <v>0</v>
      </c>
      <c r="M364" s="476">
        <f t="shared" si="352"/>
        <v>0</v>
      </c>
      <c r="N364" s="476">
        <f t="shared" si="352"/>
        <v>0</v>
      </c>
      <c r="O364" s="476">
        <f t="shared" si="352"/>
        <v>0</v>
      </c>
      <c r="P364" s="476">
        <f t="shared" si="352"/>
        <v>0</v>
      </c>
      <c r="Q364" s="476">
        <f t="shared" si="352"/>
        <v>0</v>
      </c>
      <c r="R364" s="476">
        <f t="shared" si="352"/>
        <v>0</v>
      </c>
      <c r="S364" s="476">
        <f t="shared" si="352"/>
        <v>0</v>
      </c>
      <c r="T364" s="476">
        <f t="shared" si="352"/>
        <v>0</v>
      </c>
      <c r="U364" s="476">
        <f t="shared" si="352"/>
        <v>0</v>
      </c>
      <c r="V364" s="476">
        <f t="shared" si="352"/>
        <v>0</v>
      </c>
      <c r="W364" s="476">
        <f t="shared" si="352"/>
        <v>0</v>
      </c>
      <c r="X364" s="476">
        <f t="shared" si="352"/>
        <v>0</v>
      </c>
      <c r="Y364" s="476">
        <f t="shared" si="352"/>
        <v>0</v>
      </c>
      <c r="Z364" s="476">
        <f t="shared" si="352"/>
        <v>0</v>
      </c>
      <c r="AA364" s="476">
        <f t="shared" si="352"/>
        <v>0</v>
      </c>
      <c r="AB364" s="476">
        <f t="shared" si="352"/>
        <v>0</v>
      </c>
      <c r="AC364" s="476">
        <f t="shared" si="352"/>
        <v>0</v>
      </c>
      <c r="AD364" s="476">
        <f t="shared" si="352"/>
        <v>0</v>
      </c>
      <c r="AE364" s="476">
        <f t="shared" si="352"/>
        <v>0</v>
      </c>
      <c r="AF364" s="476">
        <f t="shared" si="352"/>
        <v>0</v>
      </c>
      <c r="AG364" s="476">
        <f t="shared" si="352"/>
        <v>0</v>
      </c>
      <c r="AH364" s="476">
        <f t="shared" si="352"/>
        <v>0</v>
      </c>
      <c r="AI364" s="476">
        <f t="shared" si="352"/>
        <v>0</v>
      </c>
      <c r="AJ364" s="476">
        <f t="shared" si="352"/>
        <v>0</v>
      </c>
      <c r="AK364" s="476">
        <f t="shared" si="352"/>
        <v>0</v>
      </c>
      <c r="AL364" s="476">
        <f t="shared" si="352"/>
        <v>0</v>
      </c>
      <c r="AM364" s="476">
        <f t="shared" si="352"/>
        <v>0</v>
      </c>
      <c r="AN364" s="476">
        <f t="shared" si="352"/>
        <v>0</v>
      </c>
      <c r="AO364" s="476">
        <f t="shared" si="352"/>
        <v>0</v>
      </c>
      <c r="AP364" s="476">
        <f t="shared" si="352"/>
        <v>0</v>
      </c>
      <c r="AQ364" s="476">
        <f t="shared" si="352"/>
        <v>0</v>
      </c>
      <c r="AR364" s="476">
        <f t="shared" si="352"/>
        <v>0</v>
      </c>
      <c r="AS364" s="476">
        <f t="shared" si="352"/>
        <v>0</v>
      </c>
      <c r="AT364" s="476">
        <f t="shared" si="352"/>
        <v>0</v>
      </c>
      <c r="AU364" s="476">
        <f t="shared" si="352"/>
        <v>0</v>
      </c>
      <c r="AV364" s="476">
        <f t="shared" si="352"/>
        <v>0</v>
      </c>
      <c r="AW364" s="476">
        <f t="shared" si="352"/>
        <v>0</v>
      </c>
      <c r="AX364" s="476">
        <f t="shared" si="352"/>
        <v>0</v>
      </c>
      <c r="AY364" s="476">
        <f t="shared" si="352"/>
        <v>0</v>
      </c>
      <c r="AZ364" s="476">
        <f t="shared" si="352"/>
        <v>0</v>
      </c>
      <c r="BA364" s="476">
        <f t="shared" si="352"/>
        <v>0</v>
      </c>
      <c r="BB364" s="476">
        <f t="shared" si="352"/>
        <v>0</v>
      </c>
      <c r="BC364" s="476">
        <f t="shared" si="352"/>
        <v>0</v>
      </c>
      <c r="BD364" s="476">
        <f t="shared" si="352"/>
        <v>0</v>
      </c>
      <c r="BE364" s="476">
        <f t="shared" si="352"/>
        <v>0</v>
      </c>
      <c r="BF364" s="476">
        <f t="shared" si="352"/>
        <v>0</v>
      </c>
      <c r="BG364" s="476">
        <f t="shared" si="352"/>
        <v>0</v>
      </c>
      <c r="BH364" s="476">
        <f t="shared" si="352"/>
        <v>0</v>
      </c>
      <c r="BI364" s="476">
        <f t="shared" si="352"/>
        <v>0</v>
      </c>
      <c r="BJ364" s="476">
        <f t="shared" si="352"/>
        <v>0</v>
      </c>
      <c r="BK364" s="476">
        <f t="shared" si="352"/>
        <v>0</v>
      </c>
      <c r="BL364" s="476">
        <f t="shared" si="352"/>
        <v>0</v>
      </c>
      <c r="BM364" s="476">
        <f t="shared" si="352"/>
        <v>0</v>
      </c>
      <c r="BN364" s="476">
        <f t="shared" si="352"/>
        <v>0</v>
      </c>
      <c r="BO364" s="476">
        <f t="shared" si="352"/>
        <v>0</v>
      </c>
      <c r="BP364" s="476">
        <f t="shared" si="352"/>
        <v>0</v>
      </c>
      <c r="BQ364" s="476">
        <f t="shared" si="351"/>
        <v>0</v>
      </c>
      <c r="BR364" s="476">
        <f t="shared" si="351"/>
        <v>0</v>
      </c>
      <c r="BS364" s="476">
        <f t="shared" si="351"/>
        <v>0</v>
      </c>
      <c r="BT364" s="476">
        <f t="shared" si="351"/>
        <v>0</v>
      </c>
      <c r="BU364" s="476">
        <f t="shared" si="351"/>
        <v>0</v>
      </c>
      <c r="BV364" s="476">
        <f t="shared" si="351"/>
        <v>0</v>
      </c>
      <c r="BW364" s="476">
        <f t="shared" si="351"/>
        <v>0</v>
      </c>
      <c r="BX364" s="476">
        <f t="shared" si="351"/>
        <v>0</v>
      </c>
      <c r="BY364" s="476">
        <f t="shared" si="351"/>
        <v>0</v>
      </c>
      <c r="BZ364" s="476">
        <f t="shared" si="351"/>
        <v>0</v>
      </c>
      <c r="CA364" s="476">
        <f t="shared" si="351"/>
        <v>0</v>
      </c>
      <c r="CB364" s="476">
        <f t="shared" si="351"/>
        <v>0</v>
      </c>
      <c r="CC364" s="476">
        <f t="shared" si="351"/>
        <v>0</v>
      </c>
      <c r="CD364" s="476">
        <f t="shared" si="351"/>
        <v>0</v>
      </c>
      <c r="CE364" s="476">
        <f t="shared" si="351"/>
        <v>0</v>
      </c>
      <c r="CF364" s="476">
        <f t="shared" si="351"/>
        <v>0</v>
      </c>
      <c r="CG364" s="476">
        <f t="shared" si="351"/>
        <v>0</v>
      </c>
      <c r="CH364" s="476">
        <f t="shared" si="351"/>
        <v>0</v>
      </c>
      <c r="CI364" s="476">
        <f t="shared" si="351"/>
        <v>0</v>
      </c>
      <c r="CJ364" s="476">
        <f t="shared" si="351"/>
        <v>0</v>
      </c>
      <c r="CK364" s="476">
        <f t="shared" si="351"/>
        <v>0</v>
      </c>
      <c r="CL364" s="476">
        <f t="shared" si="351"/>
        <v>0</v>
      </c>
      <c r="CM364" s="476">
        <f t="shared" si="351"/>
        <v>0</v>
      </c>
      <c r="CN364" s="476">
        <f t="shared" si="351"/>
        <v>0</v>
      </c>
      <c r="CO364" s="476">
        <f t="shared" si="351"/>
        <v>0</v>
      </c>
      <c r="CP364" s="476">
        <f t="shared" si="351"/>
        <v>0</v>
      </c>
      <c r="CQ364" s="476">
        <f t="shared" si="351"/>
        <v>0</v>
      </c>
      <c r="CR364" s="476">
        <f t="shared" si="351"/>
        <v>0</v>
      </c>
      <c r="CS364" s="476">
        <f t="shared" si="351"/>
        <v>0</v>
      </c>
      <c r="CT364" s="476">
        <f t="shared" si="351"/>
        <v>0</v>
      </c>
      <c r="CU364" s="476">
        <f t="shared" si="351"/>
        <v>0</v>
      </c>
      <c r="CV364" s="476">
        <f t="shared" si="351"/>
        <v>0</v>
      </c>
      <c r="CW364" s="476">
        <f t="shared" si="351"/>
        <v>0</v>
      </c>
      <c r="CX364" s="476">
        <f t="shared" si="351"/>
        <v>0</v>
      </c>
      <c r="CY364" s="476">
        <f t="shared" si="351"/>
        <v>0</v>
      </c>
      <c r="CZ364" s="476">
        <f t="shared" si="351"/>
        <v>0</v>
      </c>
      <c r="DA364" s="476">
        <f t="shared" si="351"/>
        <v>0</v>
      </c>
      <c r="DB364" s="476">
        <f t="shared" si="351"/>
        <v>0</v>
      </c>
      <c r="DC364" s="476">
        <f t="shared" si="351"/>
        <v>0</v>
      </c>
      <c r="DD364" s="476">
        <f t="shared" si="351"/>
        <v>0</v>
      </c>
      <c r="DE364" s="476">
        <f t="shared" si="351"/>
        <v>0</v>
      </c>
      <c r="DF364" s="476">
        <f t="shared" si="351"/>
        <v>0</v>
      </c>
      <c r="DG364" s="476">
        <f t="shared" si="351"/>
        <v>0</v>
      </c>
      <c r="DH364" s="476">
        <f t="shared" si="351"/>
        <v>0</v>
      </c>
      <c r="DI364" s="476">
        <f t="shared" si="351"/>
        <v>0</v>
      </c>
      <c r="DJ364" s="476">
        <f t="shared" si="351"/>
        <v>0</v>
      </c>
      <c r="DK364" s="476">
        <f t="shared" si="351"/>
        <v>0</v>
      </c>
      <c r="DL364" s="476">
        <f t="shared" si="351"/>
        <v>0</v>
      </c>
      <c r="DM364" s="476">
        <f t="shared" si="351"/>
        <v>0</v>
      </c>
      <c r="DN364" s="476">
        <f t="shared" si="351"/>
        <v>0</v>
      </c>
      <c r="DO364" s="476">
        <f t="shared" si="351"/>
        <v>0</v>
      </c>
      <c r="DP364" s="476">
        <f t="shared" si="351"/>
        <v>0</v>
      </c>
      <c r="DQ364" s="476">
        <f t="shared" si="351"/>
        <v>0</v>
      </c>
      <c r="DR364" s="476">
        <f t="shared" si="351"/>
        <v>0</v>
      </c>
      <c r="DS364" s="476">
        <f t="shared" si="351"/>
        <v>0</v>
      </c>
      <c r="DT364" s="476">
        <f t="shared" si="351"/>
        <v>0</v>
      </c>
      <c r="DU364" s="476">
        <f t="shared" si="351"/>
        <v>0</v>
      </c>
      <c r="DV364" s="476">
        <f t="shared" si="351"/>
        <v>0</v>
      </c>
      <c r="DW364" s="476">
        <f t="shared" si="351"/>
        <v>0</v>
      </c>
      <c r="DX364" s="476">
        <f t="shared" si="351"/>
        <v>0</v>
      </c>
      <c r="DY364" s="476">
        <f t="shared" si="351"/>
        <v>0</v>
      </c>
      <c r="DZ364" s="476">
        <f t="shared" si="351"/>
        <v>0</v>
      </c>
      <c r="EA364" s="476">
        <f t="shared" si="351"/>
        <v>0</v>
      </c>
      <c r="EB364" s="476">
        <f t="shared" si="350"/>
        <v>0</v>
      </c>
      <c r="EC364" s="476">
        <f t="shared" si="350"/>
        <v>0</v>
      </c>
      <c r="ED364" s="476">
        <f t="shared" si="350"/>
        <v>0</v>
      </c>
      <c r="EE364" s="476">
        <f t="shared" si="350"/>
        <v>0</v>
      </c>
      <c r="EF364" s="476">
        <f t="shared" si="350"/>
        <v>0</v>
      </c>
      <c r="EG364" s="476">
        <f t="shared" si="350"/>
        <v>0</v>
      </c>
      <c r="EH364" s="476">
        <f t="shared" si="350"/>
        <v>0</v>
      </c>
      <c r="EI364" s="476">
        <f t="shared" si="350"/>
        <v>0</v>
      </c>
      <c r="EJ364" s="476">
        <f t="shared" si="350"/>
        <v>0</v>
      </c>
      <c r="EK364" s="476">
        <f t="shared" si="350"/>
        <v>0</v>
      </c>
      <c r="EL364" s="476">
        <f t="shared" si="350"/>
        <v>0</v>
      </c>
      <c r="EM364" s="476">
        <f t="shared" si="350"/>
        <v>0</v>
      </c>
      <c r="EN364" s="476">
        <f t="shared" si="350"/>
        <v>0</v>
      </c>
      <c r="EO364" s="476">
        <f t="shared" si="350"/>
        <v>0</v>
      </c>
      <c r="EP364" s="476">
        <f t="shared" si="350"/>
        <v>0</v>
      </c>
      <c r="EQ364" s="476">
        <f t="shared" si="350"/>
        <v>0</v>
      </c>
      <c r="ER364" s="476">
        <f t="shared" si="350"/>
        <v>0</v>
      </c>
      <c r="ES364" s="476">
        <f t="shared" si="350"/>
        <v>0</v>
      </c>
      <c r="ET364" s="476">
        <f t="shared" si="350"/>
        <v>0</v>
      </c>
      <c r="EU364" s="476">
        <f t="shared" si="350"/>
        <v>0</v>
      </c>
      <c r="EV364" s="476">
        <f t="shared" si="350"/>
        <v>0</v>
      </c>
      <c r="EW364" s="476">
        <f t="shared" si="350"/>
        <v>0</v>
      </c>
      <c r="EX364" s="476">
        <f t="shared" si="350"/>
        <v>0</v>
      </c>
      <c r="EY364" s="476">
        <f t="shared" si="350"/>
        <v>0</v>
      </c>
      <c r="EZ364" s="476">
        <f t="shared" si="350"/>
        <v>0</v>
      </c>
      <c r="FA364" s="476">
        <f t="shared" si="350"/>
        <v>0</v>
      </c>
      <c r="FB364" s="476">
        <f t="shared" si="350"/>
        <v>0</v>
      </c>
      <c r="FC364" s="476">
        <f t="shared" si="350"/>
        <v>0</v>
      </c>
      <c r="FD364" s="476">
        <f t="shared" si="350"/>
        <v>0</v>
      </c>
      <c r="FE364" s="476">
        <f t="shared" si="350"/>
        <v>0</v>
      </c>
      <c r="FF364" s="476">
        <f t="shared" si="350"/>
        <v>0</v>
      </c>
      <c r="FG364" s="476">
        <f t="shared" si="350"/>
        <v>0</v>
      </c>
      <c r="FH364" s="476">
        <f t="shared" si="350"/>
        <v>0</v>
      </c>
      <c r="FI364" s="476">
        <f t="shared" si="350"/>
        <v>0</v>
      </c>
      <c r="FJ364" s="476">
        <f t="shared" si="350"/>
        <v>0</v>
      </c>
      <c r="FK364" s="476">
        <f t="shared" si="350"/>
        <v>0</v>
      </c>
      <c r="FL364" s="476">
        <f t="shared" si="350"/>
        <v>0</v>
      </c>
      <c r="FM364" s="476">
        <f t="shared" si="350"/>
        <v>0</v>
      </c>
      <c r="FN364" s="476">
        <f t="shared" si="350"/>
        <v>0</v>
      </c>
      <c r="FO364" s="476">
        <f t="shared" si="350"/>
        <v>0</v>
      </c>
      <c r="FP364" s="476">
        <f t="shared" si="350"/>
        <v>0</v>
      </c>
      <c r="FQ364" s="476">
        <f t="shared" si="350"/>
        <v>0</v>
      </c>
      <c r="FR364" s="476">
        <f t="shared" si="350"/>
        <v>0</v>
      </c>
      <c r="FS364" s="476">
        <f t="shared" ref="FS364:GB364" si="354">FS102-FS233</f>
        <v>0</v>
      </c>
      <c r="FT364" s="476">
        <f t="shared" si="354"/>
        <v>0</v>
      </c>
      <c r="FU364" s="476">
        <f t="shared" si="354"/>
        <v>0</v>
      </c>
      <c r="FV364" s="476">
        <f t="shared" si="354"/>
        <v>0</v>
      </c>
      <c r="FW364" s="476">
        <f t="shared" si="354"/>
        <v>0</v>
      </c>
      <c r="FX364" s="476">
        <f t="shared" si="354"/>
        <v>0</v>
      </c>
      <c r="FY364" s="476">
        <f t="shared" si="354"/>
        <v>0</v>
      </c>
      <c r="FZ364" s="476">
        <f t="shared" si="354"/>
        <v>0</v>
      </c>
      <c r="GA364" s="476">
        <f t="shared" si="354"/>
        <v>0</v>
      </c>
      <c r="GB364" s="476">
        <f t="shared" si="354"/>
        <v>0</v>
      </c>
    </row>
    <row r="365" spans="3:184" x14ac:dyDescent="0.35">
      <c r="C365" s="472">
        <f>'QUALIFIED ENGINES'!D136</f>
        <v>91586</v>
      </c>
      <c r="D365" s="476">
        <f t="shared" si="353"/>
        <v>0</v>
      </c>
      <c r="E365" s="476">
        <f t="shared" si="352"/>
        <v>0</v>
      </c>
      <c r="F365" s="476">
        <f t="shared" si="352"/>
        <v>0</v>
      </c>
      <c r="G365" s="476">
        <f t="shared" si="352"/>
        <v>0</v>
      </c>
      <c r="H365" s="476">
        <f t="shared" si="352"/>
        <v>0</v>
      </c>
      <c r="I365" s="476">
        <f t="shared" si="352"/>
        <v>0</v>
      </c>
      <c r="J365" s="476">
        <f t="shared" si="352"/>
        <v>0</v>
      </c>
      <c r="K365" s="476">
        <f t="shared" si="352"/>
        <v>0</v>
      </c>
      <c r="L365" s="476">
        <f t="shared" si="352"/>
        <v>0</v>
      </c>
      <c r="M365" s="476">
        <f t="shared" si="352"/>
        <v>0</v>
      </c>
      <c r="N365" s="476">
        <f t="shared" si="352"/>
        <v>0</v>
      </c>
      <c r="O365" s="476">
        <f t="shared" si="352"/>
        <v>0</v>
      </c>
      <c r="P365" s="476">
        <f t="shared" si="352"/>
        <v>0</v>
      </c>
      <c r="Q365" s="476">
        <f t="shared" si="352"/>
        <v>0</v>
      </c>
      <c r="R365" s="476">
        <f t="shared" si="352"/>
        <v>0</v>
      </c>
      <c r="S365" s="476">
        <f t="shared" si="352"/>
        <v>0</v>
      </c>
      <c r="T365" s="476">
        <f t="shared" si="352"/>
        <v>0</v>
      </c>
      <c r="U365" s="476">
        <f t="shared" si="352"/>
        <v>0</v>
      </c>
      <c r="V365" s="476">
        <f t="shared" si="352"/>
        <v>0</v>
      </c>
      <c r="W365" s="476">
        <f t="shared" si="352"/>
        <v>0</v>
      </c>
      <c r="X365" s="476">
        <f t="shared" si="352"/>
        <v>0</v>
      </c>
      <c r="Y365" s="476">
        <f t="shared" si="352"/>
        <v>0</v>
      </c>
      <c r="Z365" s="476">
        <f t="shared" si="352"/>
        <v>0</v>
      </c>
      <c r="AA365" s="476">
        <f t="shared" si="352"/>
        <v>0</v>
      </c>
      <c r="AB365" s="476">
        <f t="shared" si="352"/>
        <v>0</v>
      </c>
      <c r="AC365" s="476">
        <f t="shared" si="352"/>
        <v>0</v>
      </c>
      <c r="AD365" s="476">
        <f t="shared" si="352"/>
        <v>0</v>
      </c>
      <c r="AE365" s="476">
        <f t="shared" si="352"/>
        <v>0</v>
      </c>
      <c r="AF365" s="476">
        <f t="shared" si="352"/>
        <v>0</v>
      </c>
      <c r="AG365" s="476">
        <f t="shared" si="352"/>
        <v>0</v>
      </c>
      <c r="AH365" s="476">
        <f t="shared" si="352"/>
        <v>0</v>
      </c>
      <c r="AI365" s="476">
        <f t="shared" si="352"/>
        <v>0</v>
      </c>
      <c r="AJ365" s="476">
        <f t="shared" si="352"/>
        <v>0</v>
      </c>
      <c r="AK365" s="476">
        <f t="shared" si="352"/>
        <v>0</v>
      </c>
      <c r="AL365" s="476">
        <f t="shared" si="352"/>
        <v>0</v>
      </c>
      <c r="AM365" s="476">
        <f t="shared" si="352"/>
        <v>0</v>
      </c>
      <c r="AN365" s="476">
        <f t="shared" si="352"/>
        <v>0</v>
      </c>
      <c r="AO365" s="476">
        <f t="shared" si="352"/>
        <v>0</v>
      </c>
      <c r="AP365" s="476">
        <f t="shared" si="352"/>
        <v>0</v>
      </c>
      <c r="AQ365" s="476">
        <f t="shared" si="352"/>
        <v>0</v>
      </c>
      <c r="AR365" s="476">
        <f t="shared" si="352"/>
        <v>0</v>
      </c>
      <c r="AS365" s="476">
        <f t="shared" si="352"/>
        <v>0</v>
      </c>
      <c r="AT365" s="476">
        <f t="shared" si="352"/>
        <v>0</v>
      </c>
      <c r="AU365" s="476">
        <f t="shared" si="352"/>
        <v>0</v>
      </c>
      <c r="AV365" s="476">
        <f t="shared" si="352"/>
        <v>0</v>
      </c>
      <c r="AW365" s="476">
        <f t="shared" si="352"/>
        <v>0</v>
      </c>
      <c r="AX365" s="476">
        <f t="shared" si="352"/>
        <v>0</v>
      </c>
      <c r="AY365" s="476">
        <f t="shared" si="352"/>
        <v>0</v>
      </c>
      <c r="AZ365" s="476">
        <f t="shared" si="352"/>
        <v>0</v>
      </c>
      <c r="BA365" s="476">
        <f t="shared" si="352"/>
        <v>0</v>
      </c>
      <c r="BB365" s="476">
        <f t="shared" si="352"/>
        <v>0</v>
      </c>
      <c r="BC365" s="476">
        <f t="shared" si="352"/>
        <v>0</v>
      </c>
      <c r="BD365" s="476">
        <f t="shared" si="352"/>
        <v>0</v>
      </c>
      <c r="BE365" s="476">
        <f t="shared" si="352"/>
        <v>0</v>
      </c>
      <c r="BF365" s="476">
        <f t="shared" si="352"/>
        <v>0</v>
      </c>
      <c r="BG365" s="476">
        <f t="shared" si="352"/>
        <v>0</v>
      </c>
      <c r="BH365" s="476">
        <f t="shared" si="352"/>
        <v>0</v>
      </c>
      <c r="BI365" s="476">
        <f t="shared" si="352"/>
        <v>0</v>
      </c>
      <c r="BJ365" s="476">
        <f t="shared" si="352"/>
        <v>0</v>
      </c>
      <c r="BK365" s="476">
        <f t="shared" si="352"/>
        <v>0</v>
      </c>
      <c r="BL365" s="476">
        <f t="shared" si="352"/>
        <v>0</v>
      </c>
      <c r="BM365" s="476">
        <f t="shared" si="352"/>
        <v>0</v>
      </c>
      <c r="BN365" s="476">
        <f t="shared" si="352"/>
        <v>0</v>
      </c>
      <c r="BO365" s="476">
        <f t="shared" si="352"/>
        <v>0</v>
      </c>
      <c r="BP365" s="476">
        <f t="shared" ref="BP365:EA368" si="355">BP103-BP234</f>
        <v>0</v>
      </c>
      <c r="BQ365" s="476">
        <f t="shared" si="355"/>
        <v>0</v>
      </c>
      <c r="BR365" s="476">
        <f t="shared" si="355"/>
        <v>0</v>
      </c>
      <c r="BS365" s="476">
        <f t="shared" si="355"/>
        <v>0</v>
      </c>
      <c r="BT365" s="476">
        <f t="shared" si="355"/>
        <v>0</v>
      </c>
      <c r="BU365" s="476">
        <f t="shared" si="355"/>
        <v>0</v>
      </c>
      <c r="BV365" s="476">
        <f t="shared" si="355"/>
        <v>0</v>
      </c>
      <c r="BW365" s="476">
        <f t="shared" si="355"/>
        <v>0</v>
      </c>
      <c r="BX365" s="476">
        <f t="shared" si="355"/>
        <v>0</v>
      </c>
      <c r="BY365" s="476">
        <f t="shared" si="355"/>
        <v>0</v>
      </c>
      <c r="BZ365" s="476">
        <f t="shared" si="355"/>
        <v>0</v>
      </c>
      <c r="CA365" s="476">
        <f t="shared" si="355"/>
        <v>0</v>
      </c>
      <c r="CB365" s="476">
        <f t="shared" si="355"/>
        <v>0</v>
      </c>
      <c r="CC365" s="476">
        <f t="shared" si="355"/>
        <v>0</v>
      </c>
      <c r="CD365" s="476">
        <f t="shared" si="355"/>
        <v>0</v>
      </c>
      <c r="CE365" s="476">
        <f t="shared" si="355"/>
        <v>0</v>
      </c>
      <c r="CF365" s="476">
        <f t="shared" si="355"/>
        <v>0</v>
      </c>
      <c r="CG365" s="476">
        <f t="shared" si="355"/>
        <v>0</v>
      </c>
      <c r="CH365" s="476">
        <f t="shared" si="355"/>
        <v>0</v>
      </c>
      <c r="CI365" s="476">
        <f t="shared" si="355"/>
        <v>0</v>
      </c>
      <c r="CJ365" s="476">
        <f t="shared" si="355"/>
        <v>0</v>
      </c>
      <c r="CK365" s="476">
        <f t="shared" si="355"/>
        <v>0</v>
      </c>
      <c r="CL365" s="476">
        <f t="shared" si="355"/>
        <v>0</v>
      </c>
      <c r="CM365" s="476">
        <f t="shared" si="355"/>
        <v>0</v>
      </c>
      <c r="CN365" s="476">
        <f t="shared" si="355"/>
        <v>0</v>
      </c>
      <c r="CO365" s="476">
        <f t="shared" si="355"/>
        <v>0</v>
      </c>
      <c r="CP365" s="476">
        <f t="shared" si="355"/>
        <v>0</v>
      </c>
      <c r="CQ365" s="476">
        <f t="shared" si="355"/>
        <v>0</v>
      </c>
      <c r="CR365" s="476">
        <f t="shared" si="355"/>
        <v>0</v>
      </c>
      <c r="CS365" s="476">
        <f t="shared" si="355"/>
        <v>0</v>
      </c>
      <c r="CT365" s="476">
        <f t="shared" si="355"/>
        <v>0</v>
      </c>
      <c r="CU365" s="476">
        <f t="shared" si="355"/>
        <v>0</v>
      </c>
      <c r="CV365" s="476">
        <f t="shared" si="355"/>
        <v>0</v>
      </c>
      <c r="CW365" s="476">
        <f t="shared" si="355"/>
        <v>0</v>
      </c>
      <c r="CX365" s="476">
        <f t="shared" si="355"/>
        <v>0</v>
      </c>
      <c r="CY365" s="476">
        <f t="shared" si="355"/>
        <v>0</v>
      </c>
      <c r="CZ365" s="476">
        <f t="shared" si="355"/>
        <v>0</v>
      </c>
      <c r="DA365" s="476">
        <f t="shared" si="355"/>
        <v>0</v>
      </c>
      <c r="DB365" s="476">
        <f t="shared" si="355"/>
        <v>0</v>
      </c>
      <c r="DC365" s="476">
        <f t="shared" si="355"/>
        <v>0</v>
      </c>
      <c r="DD365" s="476">
        <f t="shared" si="355"/>
        <v>0</v>
      </c>
      <c r="DE365" s="476">
        <f t="shared" si="355"/>
        <v>0</v>
      </c>
      <c r="DF365" s="476">
        <f t="shared" si="355"/>
        <v>0</v>
      </c>
      <c r="DG365" s="476">
        <f t="shared" si="355"/>
        <v>0</v>
      </c>
      <c r="DH365" s="476">
        <f t="shared" si="355"/>
        <v>0</v>
      </c>
      <c r="DI365" s="476">
        <f t="shared" si="355"/>
        <v>0</v>
      </c>
      <c r="DJ365" s="476">
        <f t="shared" si="355"/>
        <v>0</v>
      </c>
      <c r="DK365" s="476">
        <f t="shared" si="355"/>
        <v>0</v>
      </c>
      <c r="DL365" s="476">
        <f t="shared" si="355"/>
        <v>0</v>
      </c>
      <c r="DM365" s="476">
        <f t="shared" si="355"/>
        <v>0</v>
      </c>
      <c r="DN365" s="476">
        <f t="shared" si="355"/>
        <v>0</v>
      </c>
      <c r="DO365" s="476">
        <f t="shared" si="355"/>
        <v>0</v>
      </c>
      <c r="DP365" s="476">
        <f t="shared" si="355"/>
        <v>0</v>
      </c>
      <c r="DQ365" s="476">
        <f t="shared" si="355"/>
        <v>0</v>
      </c>
      <c r="DR365" s="476">
        <f t="shared" si="355"/>
        <v>0</v>
      </c>
      <c r="DS365" s="476">
        <f t="shared" si="355"/>
        <v>0</v>
      </c>
      <c r="DT365" s="476">
        <f t="shared" si="355"/>
        <v>0</v>
      </c>
      <c r="DU365" s="476">
        <f t="shared" si="355"/>
        <v>0</v>
      </c>
      <c r="DV365" s="476">
        <f t="shared" si="355"/>
        <v>0</v>
      </c>
      <c r="DW365" s="476">
        <f t="shared" si="355"/>
        <v>0</v>
      </c>
      <c r="DX365" s="476">
        <f t="shared" si="355"/>
        <v>0</v>
      </c>
      <c r="DY365" s="476">
        <f t="shared" si="355"/>
        <v>0</v>
      </c>
      <c r="DZ365" s="476">
        <f t="shared" si="355"/>
        <v>0</v>
      </c>
      <c r="EA365" s="476">
        <f t="shared" si="355"/>
        <v>0</v>
      </c>
      <c r="EB365" s="476">
        <f t="shared" ref="EB365:GB369" si="356">EB103-EB234</f>
        <v>0</v>
      </c>
      <c r="EC365" s="476">
        <f t="shared" si="356"/>
        <v>0</v>
      </c>
      <c r="ED365" s="476">
        <f t="shared" si="356"/>
        <v>0</v>
      </c>
      <c r="EE365" s="476">
        <f t="shared" si="356"/>
        <v>0</v>
      </c>
      <c r="EF365" s="476">
        <f t="shared" si="356"/>
        <v>0</v>
      </c>
      <c r="EG365" s="476">
        <f t="shared" si="356"/>
        <v>0</v>
      </c>
      <c r="EH365" s="476">
        <f t="shared" si="356"/>
        <v>0</v>
      </c>
      <c r="EI365" s="476">
        <f t="shared" si="356"/>
        <v>0</v>
      </c>
      <c r="EJ365" s="476">
        <f t="shared" si="356"/>
        <v>0</v>
      </c>
      <c r="EK365" s="476">
        <f t="shared" si="356"/>
        <v>0</v>
      </c>
      <c r="EL365" s="476">
        <f t="shared" si="356"/>
        <v>0</v>
      </c>
      <c r="EM365" s="476">
        <f t="shared" si="356"/>
        <v>0</v>
      </c>
      <c r="EN365" s="476">
        <f t="shared" si="356"/>
        <v>0</v>
      </c>
      <c r="EO365" s="476">
        <f t="shared" si="356"/>
        <v>0</v>
      </c>
      <c r="EP365" s="476">
        <f t="shared" si="356"/>
        <v>0</v>
      </c>
      <c r="EQ365" s="476">
        <f t="shared" si="356"/>
        <v>0</v>
      </c>
      <c r="ER365" s="476">
        <f t="shared" si="356"/>
        <v>0</v>
      </c>
      <c r="ES365" s="476">
        <f t="shared" si="356"/>
        <v>0</v>
      </c>
      <c r="ET365" s="476">
        <f t="shared" si="356"/>
        <v>0</v>
      </c>
      <c r="EU365" s="476">
        <f t="shared" si="356"/>
        <v>0</v>
      </c>
      <c r="EV365" s="476">
        <f t="shared" si="356"/>
        <v>0</v>
      </c>
      <c r="EW365" s="476">
        <f t="shared" si="356"/>
        <v>0</v>
      </c>
      <c r="EX365" s="476">
        <f t="shared" si="356"/>
        <v>0</v>
      </c>
      <c r="EY365" s="476">
        <f t="shared" si="356"/>
        <v>0</v>
      </c>
      <c r="EZ365" s="476">
        <f t="shared" si="356"/>
        <v>0</v>
      </c>
      <c r="FA365" s="476">
        <f t="shared" si="356"/>
        <v>0</v>
      </c>
      <c r="FB365" s="476">
        <f t="shared" si="356"/>
        <v>0</v>
      </c>
      <c r="FC365" s="476">
        <f t="shared" si="356"/>
        <v>0</v>
      </c>
      <c r="FD365" s="476">
        <f t="shared" si="356"/>
        <v>0</v>
      </c>
      <c r="FE365" s="476">
        <f t="shared" si="356"/>
        <v>0</v>
      </c>
      <c r="FF365" s="476">
        <f t="shared" si="356"/>
        <v>0</v>
      </c>
      <c r="FG365" s="476">
        <f t="shared" si="356"/>
        <v>0</v>
      </c>
      <c r="FH365" s="476">
        <f t="shared" si="356"/>
        <v>0</v>
      </c>
      <c r="FI365" s="476">
        <f t="shared" si="356"/>
        <v>0</v>
      </c>
      <c r="FJ365" s="476">
        <f t="shared" si="356"/>
        <v>0</v>
      </c>
      <c r="FK365" s="476">
        <f t="shared" si="356"/>
        <v>0</v>
      </c>
      <c r="FL365" s="476">
        <f t="shared" si="356"/>
        <v>0</v>
      </c>
      <c r="FM365" s="476">
        <f t="shared" si="356"/>
        <v>0</v>
      </c>
      <c r="FN365" s="476">
        <f t="shared" si="356"/>
        <v>0</v>
      </c>
      <c r="FO365" s="476">
        <f t="shared" si="356"/>
        <v>0</v>
      </c>
      <c r="FP365" s="476">
        <f t="shared" si="356"/>
        <v>0</v>
      </c>
      <c r="FQ365" s="476">
        <f t="shared" si="356"/>
        <v>0</v>
      </c>
      <c r="FR365" s="476">
        <f t="shared" si="356"/>
        <v>0</v>
      </c>
      <c r="FS365" s="476">
        <f t="shared" si="356"/>
        <v>0</v>
      </c>
      <c r="FT365" s="476">
        <f t="shared" si="356"/>
        <v>0</v>
      </c>
      <c r="FU365" s="476">
        <f t="shared" si="356"/>
        <v>0</v>
      </c>
      <c r="FV365" s="476">
        <f t="shared" si="356"/>
        <v>0</v>
      </c>
      <c r="FW365" s="476">
        <f t="shared" si="356"/>
        <v>0</v>
      </c>
      <c r="FX365" s="476">
        <f t="shared" si="356"/>
        <v>0</v>
      </c>
      <c r="FY365" s="476">
        <f t="shared" si="356"/>
        <v>0</v>
      </c>
      <c r="FZ365" s="476">
        <f t="shared" si="356"/>
        <v>0</v>
      </c>
      <c r="GA365" s="476">
        <f t="shared" si="356"/>
        <v>0</v>
      </c>
      <c r="GB365" s="476">
        <f t="shared" si="356"/>
        <v>0</v>
      </c>
    </row>
    <row r="366" spans="3:184" x14ac:dyDescent="0.35">
      <c r="C366" s="472">
        <f>'QUALIFIED ENGINES'!D137</f>
        <v>91606</v>
      </c>
      <c r="D366" s="476">
        <f t="shared" si="353"/>
        <v>0</v>
      </c>
      <c r="E366" s="476">
        <f t="shared" ref="E366:BP369" si="357">E104-E235</f>
        <v>0</v>
      </c>
      <c r="F366" s="476">
        <f t="shared" si="357"/>
        <v>0</v>
      </c>
      <c r="G366" s="476">
        <f t="shared" si="357"/>
        <v>0</v>
      </c>
      <c r="H366" s="476">
        <f t="shared" si="357"/>
        <v>0</v>
      </c>
      <c r="I366" s="476">
        <f t="shared" si="357"/>
        <v>0</v>
      </c>
      <c r="J366" s="476">
        <f t="shared" si="357"/>
        <v>0</v>
      </c>
      <c r="K366" s="476">
        <f t="shared" si="357"/>
        <v>0</v>
      </c>
      <c r="L366" s="476">
        <f t="shared" si="357"/>
        <v>0</v>
      </c>
      <c r="M366" s="476">
        <f t="shared" si="357"/>
        <v>0</v>
      </c>
      <c r="N366" s="476">
        <f t="shared" si="357"/>
        <v>0</v>
      </c>
      <c r="O366" s="476">
        <f t="shared" si="357"/>
        <v>0</v>
      </c>
      <c r="P366" s="476">
        <f t="shared" si="357"/>
        <v>0</v>
      </c>
      <c r="Q366" s="476">
        <f t="shared" si="357"/>
        <v>0</v>
      </c>
      <c r="R366" s="476">
        <f t="shared" si="357"/>
        <v>0</v>
      </c>
      <c r="S366" s="476">
        <f t="shared" si="357"/>
        <v>0</v>
      </c>
      <c r="T366" s="476">
        <f t="shared" si="357"/>
        <v>0</v>
      </c>
      <c r="U366" s="476">
        <f t="shared" si="357"/>
        <v>0</v>
      </c>
      <c r="V366" s="476">
        <f t="shared" si="357"/>
        <v>0</v>
      </c>
      <c r="W366" s="476">
        <f t="shared" si="357"/>
        <v>0</v>
      </c>
      <c r="X366" s="476">
        <f t="shared" si="357"/>
        <v>0</v>
      </c>
      <c r="Y366" s="476">
        <f t="shared" si="357"/>
        <v>0</v>
      </c>
      <c r="Z366" s="476">
        <f t="shared" si="357"/>
        <v>0</v>
      </c>
      <c r="AA366" s="476">
        <f t="shared" si="357"/>
        <v>0</v>
      </c>
      <c r="AB366" s="476">
        <f t="shared" si="357"/>
        <v>0</v>
      </c>
      <c r="AC366" s="476">
        <f t="shared" si="357"/>
        <v>0</v>
      </c>
      <c r="AD366" s="476">
        <f t="shared" si="357"/>
        <v>0</v>
      </c>
      <c r="AE366" s="476">
        <f t="shared" si="357"/>
        <v>0</v>
      </c>
      <c r="AF366" s="476">
        <f t="shared" si="357"/>
        <v>0</v>
      </c>
      <c r="AG366" s="476">
        <f t="shared" si="357"/>
        <v>0</v>
      </c>
      <c r="AH366" s="476">
        <f t="shared" si="357"/>
        <v>0</v>
      </c>
      <c r="AI366" s="476">
        <f t="shared" si="357"/>
        <v>0</v>
      </c>
      <c r="AJ366" s="476">
        <f t="shared" si="357"/>
        <v>0</v>
      </c>
      <c r="AK366" s="476">
        <f t="shared" si="357"/>
        <v>0</v>
      </c>
      <c r="AL366" s="476">
        <f t="shared" si="357"/>
        <v>0</v>
      </c>
      <c r="AM366" s="476">
        <f t="shared" si="357"/>
        <v>0</v>
      </c>
      <c r="AN366" s="476">
        <f t="shared" si="357"/>
        <v>0</v>
      </c>
      <c r="AO366" s="476">
        <f t="shared" si="357"/>
        <v>0</v>
      </c>
      <c r="AP366" s="476">
        <f t="shared" si="357"/>
        <v>0</v>
      </c>
      <c r="AQ366" s="476">
        <f t="shared" si="357"/>
        <v>0</v>
      </c>
      <c r="AR366" s="476">
        <f t="shared" si="357"/>
        <v>0</v>
      </c>
      <c r="AS366" s="476">
        <f t="shared" si="357"/>
        <v>0</v>
      </c>
      <c r="AT366" s="476">
        <f t="shared" si="357"/>
        <v>0</v>
      </c>
      <c r="AU366" s="476">
        <f t="shared" si="357"/>
        <v>0</v>
      </c>
      <c r="AV366" s="476">
        <f t="shared" si="357"/>
        <v>0</v>
      </c>
      <c r="AW366" s="476">
        <f t="shared" si="357"/>
        <v>0</v>
      </c>
      <c r="AX366" s="476">
        <f t="shared" si="357"/>
        <v>0</v>
      </c>
      <c r="AY366" s="476">
        <f t="shared" si="357"/>
        <v>0</v>
      </c>
      <c r="AZ366" s="476">
        <f t="shared" si="357"/>
        <v>0</v>
      </c>
      <c r="BA366" s="476">
        <f t="shared" si="357"/>
        <v>0</v>
      </c>
      <c r="BB366" s="476">
        <f t="shared" si="357"/>
        <v>0</v>
      </c>
      <c r="BC366" s="476">
        <f t="shared" si="357"/>
        <v>0</v>
      </c>
      <c r="BD366" s="476">
        <f t="shared" si="357"/>
        <v>0</v>
      </c>
      <c r="BE366" s="476">
        <f t="shared" si="357"/>
        <v>0</v>
      </c>
      <c r="BF366" s="476">
        <f t="shared" si="357"/>
        <v>0</v>
      </c>
      <c r="BG366" s="476">
        <f t="shared" si="357"/>
        <v>0</v>
      </c>
      <c r="BH366" s="476">
        <f t="shared" si="357"/>
        <v>0</v>
      </c>
      <c r="BI366" s="476">
        <f t="shared" si="357"/>
        <v>0</v>
      </c>
      <c r="BJ366" s="476">
        <f t="shared" si="357"/>
        <v>0</v>
      </c>
      <c r="BK366" s="476">
        <f t="shared" si="357"/>
        <v>0</v>
      </c>
      <c r="BL366" s="476">
        <f t="shared" si="357"/>
        <v>0</v>
      </c>
      <c r="BM366" s="476">
        <f t="shared" si="357"/>
        <v>0</v>
      </c>
      <c r="BN366" s="476">
        <f t="shared" si="357"/>
        <v>0</v>
      </c>
      <c r="BO366" s="476">
        <f t="shared" si="357"/>
        <v>0</v>
      </c>
      <c r="BP366" s="476">
        <f t="shared" si="357"/>
        <v>0</v>
      </c>
      <c r="BQ366" s="476">
        <f t="shared" si="355"/>
        <v>0</v>
      </c>
      <c r="BR366" s="476">
        <f t="shared" si="355"/>
        <v>0</v>
      </c>
      <c r="BS366" s="476">
        <f t="shared" si="355"/>
        <v>0</v>
      </c>
      <c r="BT366" s="476">
        <f t="shared" si="355"/>
        <v>0</v>
      </c>
      <c r="BU366" s="476">
        <f t="shared" si="355"/>
        <v>0</v>
      </c>
      <c r="BV366" s="476">
        <f t="shared" si="355"/>
        <v>0</v>
      </c>
      <c r="BW366" s="476">
        <f t="shared" si="355"/>
        <v>0</v>
      </c>
      <c r="BX366" s="476">
        <f t="shared" si="355"/>
        <v>0</v>
      </c>
      <c r="BY366" s="476">
        <f t="shared" si="355"/>
        <v>0</v>
      </c>
      <c r="BZ366" s="476">
        <f t="shared" si="355"/>
        <v>0</v>
      </c>
      <c r="CA366" s="476">
        <f t="shared" si="355"/>
        <v>0</v>
      </c>
      <c r="CB366" s="476">
        <f t="shared" si="355"/>
        <v>0</v>
      </c>
      <c r="CC366" s="476">
        <f t="shared" si="355"/>
        <v>0</v>
      </c>
      <c r="CD366" s="476">
        <f t="shared" si="355"/>
        <v>0</v>
      </c>
      <c r="CE366" s="476">
        <f t="shared" si="355"/>
        <v>0</v>
      </c>
      <c r="CF366" s="476">
        <f t="shared" si="355"/>
        <v>0</v>
      </c>
      <c r="CG366" s="476">
        <f t="shared" si="355"/>
        <v>0</v>
      </c>
      <c r="CH366" s="476">
        <f t="shared" si="355"/>
        <v>0</v>
      </c>
      <c r="CI366" s="476">
        <f t="shared" si="355"/>
        <v>0</v>
      </c>
      <c r="CJ366" s="476">
        <f t="shared" si="355"/>
        <v>0</v>
      </c>
      <c r="CK366" s="476">
        <f t="shared" si="355"/>
        <v>0</v>
      </c>
      <c r="CL366" s="476">
        <f t="shared" si="355"/>
        <v>0</v>
      </c>
      <c r="CM366" s="476">
        <f t="shared" si="355"/>
        <v>0</v>
      </c>
      <c r="CN366" s="476">
        <f t="shared" si="355"/>
        <v>0</v>
      </c>
      <c r="CO366" s="476">
        <f t="shared" si="355"/>
        <v>0</v>
      </c>
      <c r="CP366" s="476">
        <f t="shared" si="355"/>
        <v>0</v>
      </c>
      <c r="CQ366" s="476">
        <f t="shared" si="355"/>
        <v>0</v>
      </c>
      <c r="CR366" s="476">
        <f t="shared" si="355"/>
        <v>0</v>
      </c>
      <c r="CS366" s="476">
        <f t="shared" si="355"/>
        <v>0</v>
      </c>
      <c r="CT366" s="476">
        <f t="shared" si="355"/>
        <v>0</v>
      </c>
      <c r="CU366" s="476">
        <f t="shared" si="355"/>
        <v>0</v>
      </c>
      <c r="CV366" s="476">
        <f t="shared" si="355"/>
        <v>0</v>
      </c>
      <c r="CW366" s="476">
        <f t="shared" si="355"/>
        <v>0</v>
      </c>
      <c r="CX366" s="476">
        <f t="shared" si="355"/>
        <v>0</v>
      </c>
      <c r="CY366" s="476">
        <f t="shared" si="355"/>
        <v>0</v>
      </c>
      <c r="CZ366" s="476">
        <f t="shared" si="355"/>
        <v>0</v>
      </c>
      <c r="DA366" s="476">
        <f t="shared" si="355"/>
        <v>0</v>
      </c>
      <c r="DB366" s="476">
        <f t="shared" si="355"/>
        <v>0</v>
      </c>
      <c r="DC366" s="476">
        <f t="shared" si="355"/>
        <v>0</v>
      </c>
      <c r="DD366" s="476">
        <f t="shared" si="355"/>
        <v>0</v>
      </c>
      <c r="DE366" s="476">
        <f t="shared" si="355"/>
        <v>0</v>
      </c>
      <c r="DF366" s="476">
        <f t="shared" si="355"/>
        <v>0</v>
      </c>
      <c r="DG366" s="476">
        <f t="shared" si="355"/>
        <v>0</v>
      </c>
      <c r="DH366" s="476">
        <f t="shared" si="355"/>
        <v>0</v>
      </c>
      <c r="DI366" s="476">
        <f t="shared" si="355"/>
        <v>0</v>
      </c>
      <c r="DJ366" s="476">
        <f t="shared" si="355"/>
        <v>0</v>
      </c>
      <c r="DK366" s="476">
        <f t="shared" si="355"/>
        <v>0</v>
      </c>
      <c r="DL366" s="476">
        <f t="shared" si="355"/>
        <v>0</v>
      </c>
      <c r="DM366" s="476">
        <f t="shared" si="355"/>
        <v>0</v>
      </c>
      <c r="DN366" s="476">
        <f t="shared" si="355"/>
        <v>0</v>
      </c>
      <c r="DO366" s="476">
        <f t="shared" si="355"/>
        <v>0</v>
      </c>
      <c r="DP366" s="476">
        <f t="shared" si="355"/>
        <v>0</v>
      </c>
      <c r="DQ366" s="476">
        <f t="shared" si="355"/>
        <v>0</v>
      </c>
      <c r="DR366" s="476">
        <f t="shared" si="355"/>
        <v>0</v>
      </c>
      <c r="DS366" s="476">
        <f t="shared" si="355"/>
        <v>0</v>
      </c>
      <c r="DT366" s="476">
        <f t="shared" si="355"/>
        <v>0</v>
      </c>
      <c r="DU366" s="476">
        <f t="shared" si="355"/>
        <v>0</v>
      </c>
      <c r="DV366" s="476">
        <f t="shared" si="355"/>
        <v>0</v>
      </c>
      <c r="DW366" s="476">
        <f t="shared" si="355"/>
        <v>0</v>
      </c>
      <c r="DX366" s="476">
        <f t="shared" si="355"/>
        <v>0</v>
      </c>
      <c r="DY366" s="476">
        <f t="shared" si="355"/>
        <v>0</v>
      </c>
      <c r="DZ366" s="476">
        <f t="shared" si="355"/>
        <v>0</v>
      </c>
      <c r="EA366" s="476">
        <f t="shared" si="355"/>
        <v>0</v>
      </c>
      <c r="EB366" s="476">
        <f t="shared" si="356"/>
        <v>0</v>
      </c>
      <c r="EC366" s="476">
        <f t="shared" si="356"/>
        <v>0</v>
      </c>
      <c r="ED366" s="476">
        <f t="shared" si="356"/>
        <v>0</v>
      </c>
      <c r="EE366" s="476">
        <f t="shared" si="356"/>
        <v>0</v>
      </c>
      <c r="EF366" s="476">
        <f t="shared" si="356"/>
        <v>0</v>
      </c>
      <c r="EG366" s="476">
        <f t="shared" si="356"/>
        <v>0</v>
      </c>
      <c r="EH366" s="476">
        <f t="shared" si="356"/>
        <v>0</v>
      </c>
      <c r="EI366" s="476">
        <f t="shared" si="356"/>
        <v>0</v>
      </c>
      <c r="EJ366" s="476">
        <f t="shared" si="356"/>
        <v>0</v>
      </c>
      <c r="EK366" s="476">
        <f t="shared" si="356"/>
        <v>0</v>
      </c>
      <c r="EL366" s="476">
        <f t="shared" si="356"/>
        <v>0</v>
      </c>
      <c r="EM366" s="476">
        <f t="shared" si="356"/>
        <v>0</v>
      </c>
      <c r="EN366" s="476">
        <f t="shared" si="356"/>
        <v>0</v>
      </c>
      <c r="EO366" s="476">
        <f t="shared" si="356"/>
        <v>0</v>
      </c>
      <c r="EP366" s="476">
        <f t="shared" si="356"/>
        <v>0</v>
      </c>
      <c r="EQ366" s="476">
        <f t="shared" si="356"/>
        <v>0</v>
      </c>
      <c r="ER366" s="476">
        <f t="shared" si="356"/>
        <v>0</v>
      </c>
      <c r="ES366" s="476">
        <f t="shared" si="356"/>
        <v>0</v>
      </c>
      <c r="ET366" s="476">
        <f t="shared" si="356"/>
        <v>0</v>
      </c>
      <c r="EU366" s="476">
        <f t="shared" si="356"/>
        <v>0</v>
      </c>
      <c r="EV366" s="476">
        <f t="shared" si="356"/>
        <v>0</v>
      </c>
      <c r="EW366" s="476">
        <f t="shared" si="356"/>
        <v>0</v>
      </c>
      <c r="EX366" s="476">
        <f t="shared" si="356"/>
        <v>0</v>
      </c>
      <c r="EY366" s="476">
        <f t="shared" si="356"/>
        <v>0</v>
      </c>
      <c r="EZ366" s="476">
        <f t="shared" si="356"/>
        <v>0</v>
      </c>
      <c r="FA366" s="476">
        <f t="shared" si="356"/>
        <v>0</v>
      </c>
      <c r="FB366" s="476">
        <f t="shared" si="356"/>
        <v>0</v>
      </c>
      <c r="FC366" s="476">
        <f t="shared" si="356"/>
        <v>0</v>
      </c>
      <c r="FD366" s="476">
        <f t="shared" si="356"/>
        <v>0</v>
      </c>
      <c r="FE366" s="476">
        <f t="shared" si="356"/>
        <v>0</v>
      </c>
      <c r="FF366" s="476">
        <f t="shared" si="356"/>
        <v>0</v>
      </c>
      <c r="FG366" s="476">
        <f t="shared" si="356"/>
        <v>0</v>
      </c>
      <c r="FH366" s="476">
        <f t="shared" si="356"/>
        <v>0</v>
      </c>
      <c r="FI366" s="476">
        <f t="shared" si="356"/>
        <v>0</v>
      </c>
      <c r="FJ366" s="476">
        <f t="shared" si="356"/>
        <v>0</v>
      </c>
      <c r="FK366" s="476">
        <f t="shared" si="356"/>
        <v>0</v>
      </c>
      <c r="FL366" s="476">
        <f t="shared" si="356"/>
        <v>0</v>
      </c>
      <c r="FM366" s="476">
        <f t="shared" si="356"/>
        <v>0</v>
      </c>
      <c r="FN366" s="476">
        <f t="shared" si="356"/>
        <v>0</v>
      </c>
      <c r="FO366" s="476">
        <f t="shared" si="356"/>
        <v>0</v>
      </c>
      <c r="FP366" s="476">
        <f t="shared" si="356"/>
        <v>0</v>
      </c>
      <c r="FQ366" s="476">
        <f t="shared" si="356"/>
        <v>0</v>
      </c>
      <c r="FR366" s="476">
        <f t="shared" si="356"/>
        <v>0</v>
      </c>
      <c r="FS366" s="476">
        <f t="shared" si="356"/>
        <v>0</v>
      </c>
      <c r="FT366" s="476">
        <f t="shared" si="356"/>
        <v>0</v>
      </c>
      <c r="FU366" s="476">
        <f t="shared" si="356"/>
        <v>0</v>
      </c>
      <c r="FV366" s="476">
        <f t="shared" si="356"/>
        <v>0</v>
      </c>
      <c r="FW366" s="476">
        <f t="shared" si="356"/>
        <v>0</v>
      </c>
      <c r="FX366" s="476">
        <f t="shared" si="356"/>
        <v>0</v>
      </c>
      <c r="FY366" s="476">
        <f t="shared" si="356"/>
        <v>0</v>
      </c>
      <c r="FZ366" s="476">
        <f t="shared" si="356"/>
        <v>0</v>
      </c>
      <c r="GA366" s="476">
        <f t="shared" si="356"/>
        <v>0</v>
      </c>
      <c r="GB366" s="476">
        <f t="shared" si="356"/>
        <v>0</v>
      </c>
    </row>
    <row r="367" spans="3:184" x14ac:dyDescent="0.35">
      <c r="C367" s="472">
        <f>'QUALIFIED ENGINES'!D138</f>
        <v>91588</v>
      </c>
      <c r="D367" s="476">
        <f t="shared" si="353"/>
        <v>0</v>
      </c>
      <c r="E367" s="476">
        <f t="shared" si="357"/>
        <v>0</v>
      </c>
      <c r="F367" s="476">
        <f t="shared" si="357"/>
        <v>0</v>
      </c>
      <c r="G367" s="476">
        <f t="shared" si="357"/>
        <v>0</v>
      </c>
      <c r="H367" s="476">
        <f t="shared" si="357"/>
        <v>0</v>
      </c>
      <c r="I367" s="476">
        <f t="shared" si="357"/>
        <v>0</v>
      </c>
      <c r="J367" s="476">
        <f t="shared" si="357"/>
        <v>0</v>
      </c>
      <c r="K367" s="476">
        <f t="shared" si="357"/>
        <v>0</v>
      </c>
      <c r="L367" s="476">
        <f t="shared" si="357"/>
        <v>0</v>
      </c>
      <c r="M367" s="476">
        <f t="shared" si="357"/>
        <v>0</v>
      </c>
      <c r="N367" s="476">
        <f t="shared" si="357"/>
        <v>0</v>
      </c>
      <c r="O367" s="476">
        <f t="shared" si="357"/>
        <v>0</v>
      </c>
      <c r="P367" s="476">
        <f t="shared" si="357"/>
        <v>0</v>
      </c>
      <c r="Q367" s="476">
        <f t="shared" si="357"/>
        <v>0</v>
      </c>
      <c r="R367" s="476">
        <f t="shared" si="357"/>
        <v>0</v>
      </c>
      <c r="S367" s="476">
        <f t="shared" si="357"/>
        <v>0</v>
      </c>
      <c r="T367" s="476">
        <f t="shared" si="357"/>
        <v>0</v>
      </c>
      <c r="U367" s="476">
        <f t="shared" si="357"/>
        <v>0</v>
      </c>
      <c r="V367" s="476">
        <f t="shared" si="357"/>
        <v>0</v>
      </c>
      <c r="W367" s="476">
        <f t="shared" si="357"/>
        <v>0</v>
      </c>
      <c r="X367" s="476">
        <f t="shared" si="357"/>
        <v>0</v>
      </c>
      <c r="Y367" s="476">
        <f t="shared" si="357"/>
        <v>0</v>
      </c>
      <c r="Z367" s="476">
        <f t="shared" si="357"/>
        <v>0</v>
      </c>
      <c r="AA367" s="476">
        <f t="shared" si="357"/>
        <v>0</v>
      </c>
      <c r="AB367" s="476">
        <f t="shared" si="357"/>
        <v>0</v>
      </c>
      <c r="AC367" s="476">
        <f t="shared" si="357"/>
        <v>0</v>
      </c>
      <c r="AD367" s="476">
        <f t="shared" si="357"/>
        <v>0</v>
      </c>
      <c r="AE367" s="476">
        <f t="shared" si="357"/>
        <v>0</v>
      </c>
      <c r="AF367" s="476">
        <f t="shared" si="357"/>
        <v>0</v>
      </c>
      <c r="AG367" s="476">
        <f t="shared" si="357"/>
        <v>0</v>
      </c>
      <c r="AH367" s="476">
        <f t="shared" si="357"/>
        <v>0</v>
      </c>
      <c r="AI367" s="476">
        <f t="shared" si="357"/>
        <v>0</v>
      </c>
      <c r="AJ367" s="476">
        <f t="shared" si="357"/>
        <v>0</v>
      </c>
      <c r="AK367" s="476">
        <f t="shared" si="357"/>
        <v>0</v>
      </c>
      <c r="AL367" s="476">
        <f t="shared" si="357"/>
        <v>0</v>
      </c>
      <c r="AM367" s="476">
        <f t="shared" si="357"/>
        <v>0</v>
      </c>
      <c r="AN367" s="476">
        <f t="shared" si="357"/>
        <v>0</v>
      </c>
      <c r="AO367" s="476">
        <f t="shared" si="357"/>
        <v>0</v>
      </c>
      <c r="AP367" s="476">
        <f t="shared" si="357"/>
        <v>0</v>
      </c>
      <c r="AQ367" s="476">
        <f t="shared" si="357"/>
        <v>0</v>
      </c>
      <c r="AR367" s="476">
        <f t="shared" si="357"/>
        <v>0</v>
      </c>
      <c r="AS367" s="476">
        <f t="shared" si="357"/>
        <v>0</v>
      </c>
      <c r="AT367" s="476">
        <f t="shared" si="357"/>
        <v>0</v>
      </c>
      <c r="AU367" s="476">
        <f t="shared" si="357"/>
        <v>0</v>
      </c>
      <c r="AV367" s="476">
        <f t="shared" si="357"/>
        <v>0</v>
      </c>
      <c r="AW367" s="476">
        <f t="shared" si="357"/>
        <v>0</v>
      </c>
      <c r="AX367" s="476">
        <f t="shared" si="357"/>
        <v>0</v>
      </c>
      <c r="AY367" s="476">
        <f t="shared" si="357"/>
        <v>0</v>
      </c>
      <c r="AZ367" s="476">
        <f t="shared" si="357"/>
        <v>0</v>
      </c>
      <c r="BA367" s="476">
        <f t="shared" si="357"/>
        <v>0</v>
      </c>
      <c r="BB367" s="476">
        <f t="shared" si="357"/>
        <v>0</v>
      </c>
      <c r="BC367" s="476">
        <f t="shared" si="357"/>
        <v>0</v>
      </c>
      <c r="BD367" s="476">
        <f t="shared" si="357"/>
        <v>0</v>
      </c>
      <c r="BE367" s="476">
        <f t="shared" si="357"/>
        <v>0</v>
      </c>
      <c r="BF367" s="476">
        <f t="shared" si="357"/>
        <v>0</v>
      </c>
      <c r="BG367" s="476">
        <f t="shared" si="357"/>
        <v>0</v>
      </c>
      <c r="BH367" s="476">
        <f t="shared" si="357"/>
        <v>0</v>
      </c>
      <c r="BI367" s="476">
        <f t="shared" si="357"/>
        <v>0</v>
      </c>
      <c r="BJ367" s="476">
        <f t="shared" si="357"/>
        <v>0</v>
      </c>
      <c r="BK367" s="476">
        <f t="shared" si="357"/>
        <v>0</v>
      </c>
      <c r="BL367" s="476">
        <f t="shared" si="357"/>
        <v>0</v>
      </c>
      <c r="BM367" s="476">
        <f t="shared" si="357"/>
        <v>0</v>
      </c>
      <c r="BN367" s="476">
        <f t="shared" si="357"/>
        <v>0</v>
      </c>
      <c r="BO367" s="476">
        <f t="shared" si="357"/>
        <v>0</v>
      </c>
      <c r="BP367" s="476">
        <f t="shared" si="357"/>
        <v>0</v>
      </c>
      <c r="BQ367" s="476">
        <f t="shared" si="355"/>
        <v>0</v>
      </c>
      <c r="BR367" s="476">
        <f t="shared" si="355"/>
        <v>0</v>
      </c>
      <c r="BS367" s="476">
        <f t="shared" si="355"/>
        <v>0</v>
      </c>
      <c r="BT367" s="476">
        <f t="shared" si="355"/>
        <v>0</v>
      </c>
      <c r="BU367" s="476">
        <f t="shared" si="355"/>
        <v>0</v>
      </c>
      <c r="BV367" s="476">
        <f t="shared" si="355"/>
        <v>0</v>
      </c>
      <c r="BW367" s="476">
        <f t="shared" si="355"/>
        <v>0</v>
      </c>
      <c r="BX367" s="476">
        <f t="shared" si="355"/>
        <v>0</v>
      </c>
      <c r="BY367" s="476">
        <f t="shared" si="355"/>
        <v>0</v>
      </c>
      <c r="BZ367" s="476">
        <f t="shared" si="355"/>
        <v>0</v>
      </c>
      <c r="CA367" s="476">
        <f t="shared" si="355"/>
        <v>0</v>
      </c>
      <c r="CB367" s="476">
        <f t="shared" si="355"/>
        <v>0</v>
      </c>
      <c r="CC367" s="476">
        <f t="shared" si="355"/>
        <v>0</v>
      </c>
      <c r="CD367" s="476">
        <f t="shared" si="355"/>
        <v>0</v>
      </c>
      <c r="CE367" s="476">
        <f t="shared" si="355"/>
        <v>0</v>
      </c>
      <c r="CF367" s="476">
        <f t="shared" si="355"/>
        <v>0</v>
      </c>
      <c r="CG367" s="476">
        <f t="shared" si="355"/>
        <v>0</v>
      </c>
      <c r="CH367" s="476">
        <f t="shared" si="355"/>
        <v>0</v>
      </c>
      <c r="CI367" s="476">
        <f t="shared" si="355"/>
        <v>0</v>
      </c>
      <c r="CJ367" s="476">
        <f t="shared" si="355"/>
        <v>0</v>
      </c>
      <c r="CK367" s="476">
        <f t="shared" si="355"/>
        <v>0</v>
      </c>
      <c r="CL367" s="476">
        <f t="shared" si="355"/>
        <v>0</v>
      </c>
      <c r="CM367" s="476">
        <f t="shared" si="355"/>
        <v>0</v>
      </c>
      <c r="CN367" s="476">
        <f t="shared" si="355"/>
        <v>0</v>
      </c>
      <c r="CO367" s="476">
        <f t="shared" si="355"/>
        <v>0</v>
      </c>
      <c r="CP367" s="476">
        <f t="shared" si="355"/>
        <v>0</v>
      </c>
      <c r="CQ367" s="476">
        <f t="shared" si="355"/>
        <v>0</v>
      </c>
      <c r="CR367" s="476">
        <f t="shared" si="355"/>
        <v>0</v>
      </c>
      <c r="CS367" s="476">
        <f t="shared" si="355"/>
        <v>0</v>
      </c>
      <c r="CT367" s="476">
        <f t="shared" si="355"/>
        <v>0</v>
      </c>
      <c r="CU367" s="476">
        <f t="shared" si="355"/>
        <v>0</v>
      </c>
      <c r="CV367" s="476">
        <f t="shared" si="355"/>
        <v>0</v>
      </c>
      <c r="CW367" s="476">
        <f t="shared" si="355"/>
        <v>0</v>
      </c>
      <c r="CX367" s="476">
        <f t="shared" si="355"/>
        <v>0</v>
      </c>
      <c r="CY367" s="476">
        <f t="shared" si="355"/>
        <v>0</v>
      </c>
      <c r="CZ367" s="476">
        <f t="shared" si="355"/>
        <v>0</v>
      </c>
      <c r="DA367" s="476">
        <f t="shared" si="355"/>
        <v>0</v>
      </c>
      <c r="DB367" s="476">
        <f t="shared" si="355"/>
        <v>0</v>
      </c>
      <c r="DC367" s="476">
        <f t="shared" si="355"/>
        <v>0</v>
      </c>
      <c r="DD367" s="476">
        <f t="shared" si="355"/>
        <v>0</v>
      </c>
      <c r="DE367" s="476">
        <f t="shared" si="355"/>
        <v>0</v>
      </c>
      <c r="DF367" s="476">
        <f t="shared" si="355"/>
        <v>0</v>
      </c>
      <c r="DG367" s="476">
        <f t="shared" si="355"/>
        <v>0</v>
      </c>
      <c r="DH367" s="476">
        <f t="shared" si="355"/>
        <v>0</v>
      </c>
      <c r="DI367" s="476">
        <f t="shared" si="355"/>
        <v>0</v>
      </c>
      <c r="DJ367" s="476">
        <f t="shared" si="355"/>
        <v>0</v>
      </c>
      <c r="DK367" s="476">
        <f t="shared" si="355"/>
        <v>0</v>
      </c>
      <c r="DL367" s="476">
        <f t="shared" si="355"/>
        <v>0</v>
      </c>
      <c r="DM367" s="476">
        <f t="shared" si="355"/>
        <v>0</v>
      </c>
      <c r="DN367" s="476">
        <f t="shared" si="355"/>
        <v>0</v>
      </c>
      <c r="DO367" s="476">
        <f t="shared" si="355"/>
        <v>0</v>
      </c>
      <c r="DP367" s="476">
        <f t="shared" si="355"/>
        <v>0</v>
      </c>
      <c r="DQ367" s="476">
        <f t="shared" si="355"/>
        <v>0</v>
      </c>
      <c r="DR367" s="476">
        <f t="shared" si="355"/>
        <v>0</v>
      </c>
      <c r="DS367" s="476">
        <f t="shared" si="355"/>
        <v>0</v>
      </c>
      <c r="DT367" s="476">
        <f t="shared" si="355"/>
        <v>0</v>
      </c>
      <c r="DU367" s="476">
        <f t="shared" si="355"/>
        <v>0</v>
      </c>
      <c r="DV367" s="476">
        <f t="shared" si="355"/>
        <v>0</v>
      </c>
      <c r="DW367" s="476">
        <f t="shared" si="355"/>
        <v>0</v>
      </c>
      <c r="DX367" s="476">
        <f t="shared" si="355"/>
        <v>0</v>
      </c>
      <c r="DY367" s="476">
        <f t="shared" si="355"/>
        <v>0</v>
      </c>
      <c r="DZ367" s="476">
        <f t="shared" si="355"/>
        <v>0</v>
      </c>
      <c r="EA367" s="476">
        <f t="shared" si="355"/>
        <v>0</v>
      </c>
      <c r="EB367" s="476">
        <f t="shared" si="356"/>
        <v>0</v>
      </c>
      <c r="EC367" s="476">
        <f t="shared" si="356"/>
        <v>0</v>
      </c>
      <c r="ED367" s="476">
        <f t="shared" si="356"/>
        <v>0</v>
      </c>
      <c r="EE367" s="476">
        <f t="shared" si="356"/>
        <v>0</v>
      </c>
      <c r="EF367" s="476">
        <f t="shared" si="356"/>
        <v>0</v>
      </c>
      <c r="EG367" s="476">
        <f t="shared" si="356"/>
        <v>0</v>
      </c>
      <c r="EH367" s="476">
        <f t="shared" si="356"/>
        <v>0</v>
      </c>
      <c r="EI367" s="476">
        <f t="shared" si="356"/>
        <v>0</v>
      </c>
      <c r="EJ367" s="476">
        <f t="shared" si="356"/>
        <v>0</v>
      </c>
      <c r="EK367" s="476">
        <f t="shared" si="356"/>
        <v>0</v>
      </c>
      <c r="EL367" s="476">
        <f t="shared" si="356"/>
        <v>0</v>
      </c>
      <c r="EM367" s="476">
        <f t="shared" si="356"/>
        <v>0</v>
      </c>
      <c r="EN367" s="476">
        <f t="shared" si="356"/>
        <v>0</v>
      </c>
      <c r="EO367" s="476">
        <f t="shared" si="356"/>
        <v>0</v>
      </c>
      <c r="EP367" s="476">
        <f t="shared" si="356"/>
        <v>0</v>
      </c>
      <c r="EQ367" s="476">
        <f t="shared" si="356"/>
        <v>0</v>
      </c>
      <c r="ER367" s="476">
        <f t="shared" si="356"/>
        <v>0</v>
      </c>
      <c r="ES367" s="476">
        <f t="shared" si="356"/>
        <v>0</v>
      </c>
      <c r="ET367" s="476">
        <f t="shared" si="356"/>
        <v>0</v>
      </c>
      <c r="EU367" s="476">
        <f t="shared" si="356"/>
        <v>0</v>
      </c>
      <c r="EV367" s="476">
        <f t="shared" si="356"/>
        <v>0</v>
      </c>
      <c r="EW367" s="476">
        <f t="shared" si="356"/>
        <v>0</v>
      </c>
      <c r="EX367" s="476">
        <f t="shared" si="356"/>
        <v>0</v>
      </c>
      <c r="EY367" s="476">
        <f t="shared" si="356"/>
        <v>0</v>
      </c>
      <c r="EZ367" s="476">
        <f t="shared" si="356"/>
        <v>0</v>
      </c>
      <c r="FA367" s="476">
        <f t="shared" si="356"/>
        <v>0</v>
      </c>
      <c r="FB367" s="476">
        <f t="shared" si="356"/>
        <v>0</v>
      </c>
      <c r="FC367" s="476">
        <f t="shared" si="356"/>
        <v>0</v>
      </c>
      <c r="FD367" s="476">
        <f t="shared" si="356"/>
        <v>0</v>
      </c>
      <c r="FE367" s="476">
        <f t="shared" si="356"/>
        <v>0</v>
      </c>
      <c r="FF367" s="476">
        <f t="shared" si="356"/>
        <v>0</v>
      </c>
      <c r="FG367" s="476">
        <f t="shared" si="356"/>
        <v>0</v>
      </c>
      <c r="FH367" s="476">
        <f t="shared" si="356"/>
        <v>0</v>
      </c>
      <c r="FI367" s="476">
        <f t="shared" si="356"/>
        <v>0</v>
      </c>
      <c r="FJ367" s="476">
        <f t="shared" si="356"/>
        <v>0</v>
      </c>
      <c r="FK367" s="476">
        <f t="shared" si="356"/>
        <v>0</v>
      </c>
      <c r="FL367" s="476">
        <f t="shared" si="356"/>
        <v>0</v>
      </c>
      <c r="FM367" s="476">
        <f t="shared" si="356"/>
        <v>0</v>
      </c>
      <c r="FN367" s="476">
        <f t="shared" si="356"/>
        <v>0</v>
      </c>
      <c r="FO367" s="476">
        <f t="shared" si="356"/>
        <v>0</v>
      </c>
      <c r="FP367" s="476">
        <f t="shared" si="356"/>
        <v>0</v>
      </c>
      <c r="FQ367" s="476">
        <f t="shared" si="356"/>
        <v>0</v>
      </c>
      <c r="FR367" s="476">
        <f t="shared" si="356"/>
        <v>0</v>
      </c>
      <c r="FS367" s="476">
        <f t="shared" si="356"/>
        <v>0</v>
      </c>
      <c r="FT367" s="476">
        <f t="shared" si="356"/>
        <v>0</v>
      </c>
      <c r="FU367" s="476">
        <f t="shared" si="356"/>
        <v>0</v>
      </c>
      <c r="FV367" s="476">
        <f t="shared" si="356"/>
        <v>0</v>
      </c>
      <c r="FW367" s="476">
        <f t="shared" si="356"/>
        <v>0</v>
      </c>
      <c r="FX367" s="476">
        <f t="shared" si="356"/>
        <v>0</v>
      </c>
      <c r="FY367" s="476">
        <f t="shared" si="356"/>
        <v>0</v>
      </c>
      <c r="FZ367" s="476">
        <f t="shared" si="356"/>
        <v>0</v>
      </c>
      <c r="GA367" s="476">
        <f t="shared" si="356"/>
        <v>0</v>
      </c>
      <c r="GB367" s="476">
        <f t="shared" si="356"/>
        <v>0</v>
      </c>
    </row>
    <row r="368" spans="3:184" x14ac:dyDescent="0.35">
      <c r="C368" s="472">
        <f>'QUALIFIED ENGINES'!D139</f>
        <v>91500</v>
      </c>
      <c r="D368" s="476">
        <f t="shared" si="353"/>
        <v>0</v>
      </c>
      <c r="E368" s="476">
        <f t="shared" si="357"/>
        <v>0</v>
      </c>
      <c r="F368" s="476">
        <f t="shared" si="357"/>
        <v>0</v>
      </c>
      <c r="G368" s="476">
        <f t="shared" si="357"/>
        <v>0</v>
      </c>
      <c r="H368" s="476">
        <f t="shared" si="357"/>
        <v>0</v>
      </c>
      <c r="I368" s="476">
        <f t="shared" si="357"/>
        <v>0</v>
      </c>
      <c r="J368" s="476">
        <f t="shared" si="357"/>
        <v>0</v>
      </c>
      <c r="K368" s="476">
        <f t="shared" si="357"/>
        <v>0</v>
      </c>
      <c r="L368" s="476">
        <f t="shared" si="357"/>
        <v>0</v>
      </c>
      <c r="M368" s="476">
        <f t="shared" si="357"/>
        <v>0</v>
      </c>
      <c r="N368" s="476">
        <f t="shared" si="357"/>
        <v>0</v>
      </c>
      <c r="O368" s="476">
        <f t="shared" si="357"/>
        <v>0</v>
      </c>
      <c r="P368" s="476">
        <f t="shared" si="357"/>
        <v>0</v>
      </c>
      <c r="Q368" s="476">
        <f t="shared" si="357"/>
        <v>0</v>
      </c>
      <c r="R368" s="476">
        <f t="shared" si="357"/>
        <v>0</v>
      </c>
      <c r="S368" s="476">
        <f t="shared" si="357"/>
        <v>0</v>
      </c>
      <c r="T368" s="476">
        <f t="shared" si="357"/>
        <v>0</v>
      </c>
      <c r="U368" s="476">
        <f t="shared" si="357"/>
        <v>0</v>
      </c>
      <c r="V368" s="476">
        <f t="shared" si="357"/>
        <v>0</v>
      </c>
      <c r="W368" s="476">
        <f t="shared" si="357"/>
        <v>0</v>
      </c>
      <c r="X368" s="476">
        <f t="shared" si="357"/>
        <v>0</v>
      </c>
      <c r="Y368" s="476">
        <f t="shared" si="357"/>
        <v>0</v>
      </c>
      <c r="Z368" s="476">
        <f t="shared" si="357"/>
        <v>150.03</v>
      </c>
      <c r="AA368" s="476">
        <f t="shared" si="357"/>
        <v>427.48</v>
      </c>
      <c r="AB368" s="476">
        <f t="shared" si="357"/>
        <v>454.37</v>
      </c>
      <c r="AC368" s="476">
        <f t="shared" si="357"/>
        <v>392.68</v>
      </c>
      <c r="AD368" s="476">
        <f t="shared" si="357"/>
        <v>375.82</v>
      </c>
      <c r="AE368" s="476">
        <f t="shared" si="357"/>
        <v>449.38</v>
      </c>
      <c r="AF368" s="476">
        <f t="shared" si="357"/>
        <v>431.8</v>
      </c>
      <c r="AG368" s="476">
        <f t="shared" si="357"/>
        <v>360.27</v>
      </c>
      <c r="AH368" s="476">
        <f t="shared" si="357"/>
        <v>385.43</v>
      </c>
      <c r="AI368" s="476">
        <f t="shared" si="357"/>
        <v>468.8</v>
      </c>
      <c r="AJ368" s="476">
        <f t="shared" si="357"/>
        <v>431.94</v>
      </c>
      <c r="AK368" s="476">
        <f t="shared" si="357"/>
        <v>378.26</v>
      </c>
      <c r="AL368" s="476">
        <f t="shared" si="357"/>
        <v>466.65</v>
      </c>
      <c r="AM368" s="476">
        <f t="shared" si="357"/>
        <v>408.9</v>
      </c>
      <c r="AN368" s="476">
        <f t="shared" si="357"/>
        <v>398.87</v>
      </c>
      <c r="AO368" s="476">
        <f t="shared" si="357"/>
        <v>447.95</v>
      </c>
      <c r="AP368" s="476">
        <f t="shared" si="357"/>
        <v>419.05</v>
      </c>
      <c r="AQ368" s="476">
        <f t="shared" si="357"/>
        <v>294.95999999999998</v>
      </c>
      <c r="AR368" s="476">
        <f t="shared" si="357"/>
        <v>0</v>
      </c>
      <c r="AS368" s="476">
        <f t="shared" si="357"/>
        <v>0</v>
      </c>
      <c r="AT368" s="476">
        <f t="shared" si="357"/>
        <v>0</v>
      </c>
      <c r="AU368" s="476">
        <f t="shared" si="357"/>
        <v>0.99</v>
      </c>
      <c r="AV368" s="476">
        <f t="shared" si="357"/>
        <v>136.58000000000001</v>
      </c>
      <c r="AW368" s="476">
        <f t="shared" si="357"/>
        <v>131.94999999999999</v>
      </c>
      <c r="AX368" s="476">
        <f t="shared" si="357"/>
        <v>145.63999999999999</v>
      </c>
      <c r="AY368" s="476">
        <f t="shared" si="357"/>
        <v>147.61000000000001</v>
      </c>
      <c r="AZ368" s="476">
        <f t="shared" si="357"/>
        <v>228.07</v>
      </c>
      <c r="BA368" s="476">
        <f t="shared" si="357"/>
        <v>247.5</v>
      </c>
      <c r="BB368" s="476">
        <f t="shared" si="357"/>
        <v>31.13</v>
      </c>
      <c r="BC368" s="476">
        <f t="shared" si="357"/>
        <v>158.28</v>
      </c>
      <c r="BD368" s="476">
        <f t="shared" si="357"/>
        <v>69.69</v>
      </c>
      <c r="BE368" s="476">
        <f t="shared" si="357"/>
        <v>142.62</v>
      </c>
      <c r="BF368" s="476">
        <f t="shared" si="357"/>
        <v>138.01</v>
      </c>
      <c r="BG368" s="476">
        <f t="shared" si="357"/>
        <v>232.02</v>
      </c>
      <c r="BH368" s="476">
        <f t="shared" si="357"/>
        <v>274.75</v>
      </c>
      <c r="BI368" s="476">
        <f t="shared" si="357"/>
        <v>198.33</v>
      </c>
      <c r="BJ368" s="476">
        <f t="shared" si="357"/>
        <v>338.72</v>
      </c>
      <c r="BK368" s="476">
        <f t="shared" si="357"/>
        <v>398.12</v>
      </c>
      <c r="BL368" s="476">
        <f t="shared" si="357"/>
        <v>285.08</v>
      </c>
      <c r="BM368" s="476">
        <f t="shared" si="357"/>
        <v>359.7</v>
      </c>
      <c r="BN368" s="476">
        <f t="shared" si="357"/>
        <v>357.36</v>
      </c>
      <c r="BO368" s="476">
        <f t="shared" si="357"/>
        <v>162.18</v>
      </c>
      <c r="BP368" s="476">
        <f t="shared" si="357"/>
        <v>0</v>
      </c>
      <c r="BQ368" s="476">
        <f t="shared" si="355"/>
        <v>0</v>
      </c>
      <c r="BR368" s="476">
        <f t="shared" si="355"/>
        <v>0</v>
      </c>
      <c r="BS368" s="476">
        <f t="shared" si="355"/>
        <v>0</v>
      </c>
      <c r="BT368" s="476">
        <f t="shared" si="355"/>
        <v>0</v>
      </c>
      <c r="BU368" s="476">
        <f t="shared" si="355"/>
        <v>0</v>
      </c>
      <c r="BV368" s="476">
        <f t="shared" si="355"/>
        <v>0</v>
      </c>
      <c r="BW368" s="476">
        <f t="shared" si="355"/>
        <v>0</v>
      </c>
      <c r="BX368" s="476">
        <f t="shared" si="355"/>
        <v>0</v>
      </c>
      <c r="BY368" s="476">
        <f t="shared" si="355"/>
        <v>0</v>
      </c>
      <c r="BZ368" s="476">
        <f t="shared" si="355"/>
        <v>0</v>
      </c>
      <c r="CA368" s="476">
        <f t="shared" si="355"/>
        <v>0</v>
      </c>
      <c r="CB368" s="476">
        <f t="shared" si="355"/>
        <v>0</v>
      </c>
      <c r="CC368" s="476">
        <f t="shared" si="355"/>
        <v>0</v>
      </c>
      <c r="CD368" s="476">
        <f t="shared" si="355"/>
        <v>0</v>
      </c>
      <c r="CE368" s="476">
        <f t="shared" si="355"/>
        <v>0</v>
      </c>
      <c r="CF368" s="476">
        <f t="shared" si="355"/>
        <v>0</v>
      </c>
      <c r="CG368" s="476">
        <f t="shared" si="355"/>
        <v>0</v>
      </c>
      <c r="CH368" s="476">
        <f t="shared" si="355"/>
        <v>0</v>
      </c>
      <c r="CI368" s="476">
        <f t="shared" si="355"/>
        <v>0</v>
      </c>
      <c r="CJ368" s="476">
        <f t="shared" si="355"/>
        <v>0</v>
      </c>
      <c r="CK368" s="476">
        <f t="shared" si="355"/>
        <v>0</v>
      </c>
      <c r="CL368" s="476">
        <f t="shared" si="355"/>
        <v>0</v>
      </c>
      <c r="CM368" s="476">
        <f t="shared" si="355"/>
        <v>0</v>
      </c>
      <c r="CN368" s="476">
        <f t="shared" si="355"/>
        <v>0</v>
      </c>
      <c r="CO368" s="476">
        <f t="shared" si="355"/>
        <v>0</v>
      </c>
      <c r="CP368" s="476">
        <f t="shared" si="355"/>
        <v>0</v>
      </c>
      <c r="CQ368" s="476">
        <f t="shared" si="355"/>
        <v>0</v>
      </c>
      <c r="CR368" s="476">
        <f t="shared" si="355"/>
        <v>0</v>
      </c>
      <c r="CS368" s="476">
        <f t="shared" si="355"/>
        <v>0</v>
      </c>
      <c r="CT368" s="476">
        <f t="shared" si="355"/>
        <v>0</v>
      </c>
      <c r="CU368" s="476">
        <f t="shared" si="355"/>
        <v>0</v>
      </c>
      <c r="CV368" s="476">
        <f t="shared" si="355"/>
        <v>0</v>
      </c>
      <c r="CW368" s="476">
        <f t="shared" si="355"/>
        <v>0</v>
      </c>
      <c r="CX368" s="476">
        <f t="shared" si="355"/>
        <v>0</v>
      </c>
      <c r="CY368" s="476">
        <f t="shared" si="355"/>
        <v>0</v>
      </c>
      <c r="CZ368" s="476">
        <f t="shared" si="355"/>
        <v>0</v>
      </c>
      <c r="DA368" s="476">
        <f t="shared" si="355"/>
        <v>0</v>
      </c>
      <c r="DB368" s="476">
        <f t="shared" si="355"/>
        <v>0</v>
      </c>
      <c r="DC368" s="476">
        <f t="shared" si="355"/>
        <v>0</v>
      </c>
      <c r="DD368" s="476">
        <f t="shared" si="355"/>
        <v>0</v>
      </c>
      <c r="DE368" s="476">
        <f t="shared" si="355"/>
        <v>0</v>
      </c>
      <c r="DF368" s="476">
        <f t="shared" si="355"/>
        <v>0</v>
      </c>
      <c r="DG368" s="476">
        <f t="shared" si="355"/>
        <v>0</v>
      </c>
      <c r="DH368" s="476">
        <f t="shared" si="355"/>
        <v>0</v>
      </c>
      <c r="DI368" s="476">
        <f t="shared" si="355"/>
        <v>0</v>
      </c>
      <c r="DJ368" s="476">
        <f t="shared" si="355"/>
        <v>0</v>
      </c>
      <c r="DK368" s="476">
        <f t="shared" si="355"/>
        <v>0</v>
      </c>
      <c r="DL368" s="476">
        <f t="shared" si="355"/>
        <v>0</v>
      </c>
      <c r="DM368" s="476">
        <f t="shared" si="355"/>
        <v>0</v>
      </c>
      <c r="DN368" s="476">
        <f t="shared" si="355"/>
        <v>0</v>
      </c>
      <c r="DO368" s="476">
        <f t="shared" si="355"/>
        <v>0</v>
      </c>
      <c r="DP368" s="476">
        <f t="shared" si="355"/>
        <v>0</v>
      </c>
      <c r="DQ368" s="476">
        <f t="shared" si="355"/>
        <v>0</v>
      </c>
      <c r="DR368" s="476">
        <f t="shared" si="355"/>
        <v>0</v>
      </c>
      <c r="DS368" s="476">
        <f t="shared" si="355"/>
        <v>0</v>
      </c>
      <c r="DT368" s="476">
        <f t="shared" si="355"/>
        <v>0</v>
      </c>
      <c r="DU368" s="476">
        <f t="shared" si="355"/>
        <v>0</v>
      </c>
      <c r="DV368" s="476">
        <f t="shared" si="355"/>
        <v>0</v>
      </c>
      <c r="DW368" s="476">
        <f t="shared" si="355"/>
        <v>0</v>
      </c>
      <c r="DX368" s="476">
        <f t="shared" si="355"/>
        <v>0</v>
      </c>
      <c r="DY368" s="476">
        <f t="shared" si="355"/>
        <v>0</v>
      </c>
      <c r="DZ368" s="476">
        <f t="shared" si="355"/>
        <v>0</v>
      </c>
      <c r="EA368" s="476">
        <f t="shared" si="355"/>
        <v>0</v>
      </c>
      <c r="EB368" s="476">
        <f t="shared" si="356"/>
        <v>0</v>
      </c>
      <c r="EC368" s="476">
        <f t="shared" si="356"/>
        <v>0</v>
      </c>
      <c r="ED368" s="476">
        <f t="shared" si="356"/>
        <v>0</v>
      </c>
      <c r="EE368" s="476">
        <f t="shared" si="356"/>
        <v>0</v>
      </c>
      <c r="EF368" s="476">
        <f t="shared" si="356"/>
        <v>0</v>
      </c>
      <c r="EG368" s="476">
        <f t="shared" si="356"/>
        <v>0</v>
      </c>
      <c r="EH368" s="476">
        <f t="shared" si="356"/>
        <v>0</v>
      </c>
      <c r="EI368" s="476">
        <f t="shared" si="356"/>
        <v>0</v>
      </c>
      <c r="EJ368" s="476">
        <f t="shared" si="356"/>
        <v>0</v>
      </c>
      <c r="EK368" s="476">
        <f t="shared" si="356"/>
        <v>0</v>
      </c>
      <c r="EL368" s="476">
        <f t="shared" si="356"/>
        <v>0</v>
      </c>
      <c r="EM368" s="476">
        <f t="shared" si="356"/>
        <v>0</v>
      </c>
      <c r="EN368" s="476">
        <f t="shared" si="356"/>
        <v>0</v>
      </c>
      <c r="EO368" s="476">
        <f t="shared" si="356"/>
        <v>0</v>
      </c>
      <c r="EP368" s="476">
        <f t="shared" si="356"/>
        <v>0</v>
      </c>
      <c r="EQ368" s="476">
        <f t="shared" si="356"/>
        <v>0</v>
      </c>
      <c r="ER368" s="476">
        <f t="shared" si="356"/>
        <v>0</v>
      </c>
      <c r="ES368" s="476">
        <f t="shared" si="356"/>
        <v>0</v>
      </c>
      <c r="ET368" s="476">
        <f t="shared" si="356"/>
        <v>0</v>
      </c>
      <c r="EU368" s="476">
        <f t="shared" si="356"/>
        <v>0</v>
      </c>
      <c r="EV368" s="476">
        <f t="shared" si="356"/>
        <v>0</v>
      </c>
      <c r="EW368" s="476">
        <f t="shared" si="356"/>
        <v>0</v>
      </c>
      <c r="EX368" s="476">
        <f t="shared" si="356"/>
        <v>0</v>
      </c>
      <c r="EY368" s="476">
        <f t="shared" si="356"/>
        <v>0</v>
      </c>
      <c r="EZ368" s="476">
        <f t="shared" si="356"/>
        <v>0</v>
      </c>
      <c r="FA368" s="476">
        <f t="shared" si="356"/>
        <v>0</v>
      </c>
      <c r="FB368" s="476">
        <f t="shared" si="356"/>
        <v>0</v>
      </c>
      <c r="FC368" s="476">
        <f t="shared" si="356"/>
        <v>0</v>
      </c>
      <c r="FD368" s="476">
        <f t="shared" si="356"/>
        <v>0</v>
      </c>
      <c r="FE368" s="476">
        <f t="shared" si="356"/>
        <v>0</v>
      </c>
      <c r="FF368" s="476">
        <f t="shared" si="356"/>
        <v>0</v>
      </c>
      <c r="FG368" s="476">
        <f t="shared" si="356"/>
        <v>0</v>
      </c>
      <c r="FH368" s="476">
        <f t="shared" si="356"/>
        <v>0</v>
      </c>
      <c r="FI368" s="476">
        <f t="shared" si="356"/>
        <v>0</v>
      </c>
      <c r="FJ368" s="476">
        <f t="shared" si="356"/>
        <v>0</v>
      </c>
      <c r="FK368" s="476">
        <f t="shared" si="356"/>
        <v>0</v>
      </c>
      <c r="FL368" s="476">
        <f t="shared" si="356"/>
        <v>0</v>
      </c>
      <c r="FM368" s="476">
        <f t="shared" si="356"/>
        <v>0</v>
      </c>
      <c r="FN368" s="476">
        <f t="shared" si="356"/>
        <v>0</v>
      </c>
      <c r="FO368" s="476">
        <f t="shared" si="356"/>
        <v>0</v>
      </c>
      <c r="FP368" s="476">
        <f t="shared" si="356"/>
        <v>0</v>
      </c>
      <c r="FQ368" s="476">
        <f t="shared" si="356"/>
        <v>0</v>
      </c>
      <c r="FR368" s="476">
        <f t="shared" si="356"/>
        <v>0</v>
      </c>
      <c r="FS368" s="476">
        <f t="shared" si="356"/>
        <v>0</v>
      </c>
      <c r="FT368" s="476">
        <f t="shared" si="356"/>
        <v>0</v>
      </c>
      <c r="FU368" s="476">
        <f t="shared" si="356"/>
        <v>0</v>
      </c>
      <c r="FV368" s="476">
        <f t="shared" si="356"/>
        <v>0</v>
      </c>
      <c r="FW368" s="476">
        <f t="shared" si="356"/>
        <v>0</v>
      </c>
      <c r="FX368" s="476">
        <f t="shared" si="356"/>
        <v>0</v>
      </c>
      <c r="FY368" s="476">
        <f t="shared" si="356"/>
        <v>0</v>
      </c>
      <c r="FZ368" s="476">
        <f t="shared" si="356"/>
        <v>0</v>
      </c>
      <c r="GA368" s="476">
        <f t="shared" si="356"/>
        <v>0</v>
      </c>
      <c r="GB368" s="476">
        <f t="shared" si="356"/>
        <v>0</v>
      </c>
    </row>
    <row r="369" spans="3:184" x14ac:dyDescent="0.35">
      <c r="C369" s="472">
        <f>'QUALIFIED ENGINES'!D140</f>
        <v>91503</v>
      </c>
      <c r="D369" s="476">
        <f t="shared" si="353"/>
        <v>0</v>
      </c>
      <c r="E369" s="476">
        <f t="shared" si="357"/>
        <v>0</v>
      </c>
      <c r="F369" s="476">
        <f t="shared" si="357"/>
        <v>0</v>
      </c>
      <c r="G369" s="476">
        <f t="shared" si="357"/>
        <v>0</v>
      </c>
      <c r="H369" s="476">
        <f t="shared" si="357"/>
        <v>0</v>
      </c>
      <c r="I369" s="476">
        <f t="shared" si="357"/>
        <v>0</v>
      </c>
      <c r="J369" s="476">
        <f t="shared" si="357"/>
        <v>0</v>
      </c>
      <c r="K369" s="476">
        <f t="shared" si="357"/>
        <v>0</v>
      </c>
      <c r="L369" s="476">
        <f t="shared" si="357"/>
        <v>0</v>
      </c>
      <c r="M369" s="476">
        <f t="shared" si="357"/>
        <v>0</v>
      </c>
      <c r="N369" s="476">
        <f t="shared" si="357"/>
        <v>0</v>
      </c>
      <c r="O369" s="476">
        <f t="shared" si="357"/>
        <v>0</v>
      </c>
      <c r="P369" s="476">
        <f t="shared" si="357"/>
        <v>0</v>
      </c>
      <c r="Q369" s="476">
        <f t="shared" si="357"/>
        <v>0</v>
      </c>
      <c r="R369" s="476">
        <f t="shared" si="357"/>
        <v>0</v>
      </c>
      <c r="S369" s="476">
        <f t="shared" si="357"/>
        <v>0</v>
      </c>
      <c r="T369" s="476">
        <f t="shared" si="357"/>
        <v>0</v>
      </c>
      <c r="U369" s="476">
        <f t="shared" si="357"/>
        <v>0</v>
      </c>
      <c r="V369" s="476">
        <f t="shared" si="357"/>
        <v>0</v>
      </c>
      <c r="W369" s="476">
        <f t="shared" si="357"/>
        <v>0</v>
      </c>
      <c r="X369" s="476">
        <f t="shared" si="357"/>
        <v>0</v>
      </c>
      <c r="Y369" s="476">
        <f t="shared" si="357"/>
        <v>0</v>
      </c>
      <c r="Z369" s="476">
        <f t="shared" si="357"/>
        <v>81.040000000000006</v>
      </c>
      <c r="AA369" s="476">
        <f t="shared" si="357"/>
        <v>427.48</v>
      </c>
      <c r="AB369" s="476">
        <f t="shared" si="357"/>
        <v>454.37</v>
      </c>
      <c r="AC369" s="476">
        <f t="shared" si="357"/>
        <v>392.68</v>
      </c>
      <c r="AD369" s="476">
        <f t="shared" si="357"/>
        <v>375.82</v>
      </c>
      <c r="AE369" s="476">
        <f t="shared" si="357"/>
        <v>449.38</v>
      </c>
      <c r="AF369" s="476">
        <f t="shared" si="357"/>
        <v>431.8</v>
      </c>
      <c r="AG369" s="476">
        <f t="shared" si="357"/>
        <v>360.27</v>
      </c>
      <c r="AH369" s="476">
        <f t="shared" si="357"/>
        <v>385.43</v>
      </c>
      <c r="AI369" s="476">
        <f t="shared" si="357"/>
        <v>468.8</v>
      </c>
      <c r="AJ369" s="476">
        <f t="shared" si="357"/>
        <v>431.94</v>
      </c>
      <c r="AK369" s="476">
        <f t="shared" si="357"/>
        <v>378.26</v>
      </c>
      <c r="AL369" s="476">
        <f t="shared" si="357"/>
        <v>466.65</v>
      </c>
      <c r="AM369" s="476">
        <f t="shared" si="357"/>
        <v>408.9</v>
      </c>
      <c r="AN369" s="476">
        <f t="shared" si="357"/>
        <v>398.87</v>
      </c>
      <c r="AO369" s="476">
        <f t="shared" si="357"/>
        <v>447.95</v>
      </c>
      <c r="AP369" s="476">
        <f t="shared" si="357"/>
        <v>419.05</v>
      </c>
      <c r="AQ369" s="476">
        <f t="shared" si="357"/>
        <v>294.95999999999998</v>
      </c>
      <c r="AR369" s="476">
        <f t="shared" si="357"/>
        <v>0</v>
      </c>
      <c r="AS369" s="476">
        <f t="shared" si="357"/>
        <v>0</v>
      </c>
      <c r="AT369" s="476">
        <f t="shared" si="357"/>
        <v>0</v>
      </c>
      <c r="AU369" s="476">
        <f t="shared" si="357"/>
        <v>0.99</v>
      </c>
      <c r="AV369" s="476">
        <f t="shared" si="357"/>
        <v>136.58000000000001</v>
      </c>
      <c r="AW369" s="476">
        <f t="shared" si="357"/>
        <v>131.94999999999999</v>
      </c>
      <c r="AX369" s="476">
        <f t="shared" si="357"/>
        <v>145.63999999999999</v>
      </c>
      <c r="AY369" s="476">
        <f t="shared" si="357"/>
        <v>147.61000000000001</v>
      </c>
      <c r="AZ369" s="476">
        <f t="shared" si="357"/>
        <v>228.07</v>
      </c>
      <c r="BA369" s="476">
        <f t="shared" si="357"/>
        <v>247.5</v>
      </c>
      <c r="BB369" s="476">
        <f t="shared" si="357"/>
        <v>31.13</v>
      </c>
      <c r="BC369" s="476">
        <f t="shared" si="357"/>
        <v>158.28</v>
      </c>
      <c r="BD369" s="476">
        <f t="shared" si="357"/>
        <v>69.69</v>
      </c>
      <c r="BE369" s="476">
        <f t="shared" si="357"/>
        <v>142.62</v>
      </c>
      <c r="BF369" s="476">
        <f t="shared" si="357"/>
        <v>138.01</v>
      </c>
      <c r="BG369" s="476">
        <f t="shared" si="357"/>
        <v>232.02</v>
      </c>
      <c r="BH369" s="476">
        <f t="shared" si="357"/>
        <v>274.75</v>
      </c>
      <c r="BI369" s="476">
        <f t="shared" si="357"/>
        <v>198.33</v>
      </c>
      <c r="BJ369" s="476">
        <f t="shared" si="357"/>
        <v>338.72</v>
      </c>
      <c r="BK369" s="476">
        <f t="shared" si="357"/>
        <v>398.12</v>
      </c>
      <c r="BL369" s="476">
        <f t="shared" si="357"/>
        <v>285.08</v>
      </c>
      <c r="BM369" s="476">
        <f t="shared" si="357"/>
        <v>359.7</v>
      </c>
      <c r="BN369" s="476">
        <f t="shared" si="357"/>
        <v>357.36</v>
      </c>
      <c r="BO369" s="476">
        <f t="shared" si="357"/>
        <v>149.13999999999999</v>
      </c>
      <c r="BP369" s="476">
        <f t="shared" ref="BP369:EA372" si="358">BP107-BP238</f>
        <v>0</v>
      </c>
      <c r="BQ369" s="476">
        <f t="shared" si="358"/>
        <v>0</v>
      </c>
      <c r="BR369" s="476">
        <f t="shared" si="358"/>
        <v>0</v>
      </c>
      <c r="BS369" s="476">
        <f t="shared" si="358"/>
        <v>0</v>
      </c>
      <c r="BT369" s="476">
        <f t="shared" si="358"/>
        <v>0</v>
      </c>
      <c r="BU369" s="476">
        <f t="shared" si="358"/>
        <v>0</v>
      </c>
      <c r="BV369" s="476">
        <f t="shared" si="358"/>
        <v>0</v>
      </c>
      <c r="BW369" s="476">
        <f t="shared" si="358"/>
        <v>0</v>
      </c>
      <c r="BX369" s="476">
        <f t="shared" si="358"/>
        <v>0</v>
      </c>
      <c r="BY369" s="476">
        <f t="shared" si="358"/>
        <v>0</v>
      </c>
      <c r="BZ369" s="476">
        <f t="shared" si="358"/>
        <v>0</v>
      </c>
      <c r="CA369" s="476">
        <f t="shared" si="358"/>
        <v>0</v>
      </c>
      <c r="CB369" s="476">
        <f t="shared" si="358"/>
        <v>0</v>
      </c>
      <c r="CC369" s="476">
        <f t="shared" si="358"/>
        <v>0</v>
      </c>
      <c r="CD369" s="476">
        <f t="shared" si="358"/>
        <v>0</v>
      </c>
      <c r="CE369" s="476">
        <f t="shared" si="358"/>
        <v>0</v>
      </c>
      <c r="CF369" s="476">
        <f t="shared" si="358"/>
        <v>0</v>
      </c>
      <c r="CG369" s="476">
        <f t="shared" si="358"/>
        <v>0</v>
      </c>
      <c r="CH369" s="476">
        <f t="shared" si="358"/>
        <v>0</v>
      </c>
      <c r="CI369" s="476">
        <f t="shared" si="358"/>
        <v>0</v>
      </c>
      <c r="CJ369" s="476">
        <f t="shared" si="358"/>
        <v>0</v>
      </c>
      <c r="CK369" s="476">
        <f t="shared" si="358"/>
        <v>0</v>
      </c>
      <c r="CL369" s="476">
        <f t="shared" si="358"/>
        <v>0</v>
      </c>
      <c r="CM369" s="476">
        <f t="shared" si="358"/>
        <v>0</v>
      </c>
      <c r="CN369" s="476">
        <f t="shared" si="358"/>
        <v>0</v>
      </c>
      <c r="CO369" s="476">
        <f t="shared" si="358"/>
        <v>0</v>
      </c>
      <c r="CP369" s="476">
        <f t="shared" si="358"/>
        <v>0</v>
      </c>
      <c r="CQ369" s="476">
        <f t="shared" si="358"/>
        <v>0</v>
      </c>
      <c r="CR369" s="476">
        <f t="shared" si="358"/>
        <v>0</v>
      </c>
      <c r="CS369" s="476">
        <f t="shared" si="358"/>
        <v>0</v>
      </c>
      <c r="CT369" s="476">
        <f t="shared" si="358"/>
        <v>0</v>
      </c>
      <c r="CU369" s="476">
        <f t="shared" si="358"/>
        <v>0</v>
      </c>
      <c r="CV369" s="476">
        <f t="shared" si="358"/>
        <v>0</v>
      </c>
      <c r="CW369" s="476">
        <f t="shared" si="358"/>
        <v>0</v>
      </c>
      <c r="CX369" s="476">
        <f t="shared" si="358"/>
        <v>0</v>
      </c>
      <c r="CY369" s="476">
        <f t="shared" si="358"/>
        <v>0</v>
      </c>
      <c r="CZ369" s="476">
        <f t="shared" si="358"/>
        <v>0</v>
      </c>
      <c r="DA369" s="476">
        <f t="shared" si="358"/>
        <v>0</v>
      </c>
      <c r="DB369" s="476">
        <f t="shared" si="358"/>
        <v>0</v>
      </c>
      <c r="DC369" s="476">
        <f t="shared" si="358"/>
        <v>0</v>
      </c>
      <c r="DD369" s="476">
        <f t="shared" si="358"/>
        <v>0</v>
      </c>
      <c r="DE369" s="476">
        <f t="shared" si="358"/>
        <v>0</v>
      </c>
      <c r="DF369" s="476">
        <f t="shared" si="358"/>
        <v>0</v>
      </c>
      <c r="DG369" s="476">
        <f t="shared" si="358"/>
        <v>0</v>
      </c>
      <c r="DH369" s="476">
        <f t="shared" si="358"/>
        <v>0</v>
      </c>
      <c r="DI369" s="476">
        <f t="shared" si="358"/>
        <v>0</v>
      </c>
      <c r="DJ369" s="476">
        <f t="shared" si="358"/>
        <v>0</v>
      </c>
      <c r="DK369" s="476">
        <f t="shared" si="358"/>
        <v>0</v>
      </c>
      <c r="DL369" s="476">
        <f t="shared" si="358"/>
        <v>0</v>
      </c>
      <c r="DM369" s="476">
        <f t="shared" si="358"/>
        <v>0</v>
      </c>
      <c r="DN369" s="476">
        <f t="shared" si="358"/>
        <v>0</v>
      </c>
      <c r="DO369" s="476">
        <f t="shared" si="358"/>
        <v>0</v>
      </c>
      <c r="DP369" s="476">
        <f t="shared" si="358"/>
        <v>0</v>
      </c>
      <c r="DQ369" s="476">
        <f t="shared" si="358"/>
        <v>0</v>
      </c>
      <c r="DR369" s="476">
        <f t="shared" si="358"/>
        <v>0</v>
      </c>
      <c r="DS369" s="476">
        <f t="shared" si="358"/>
        <v>0</v>
      </c>
      <c r="DT369" s="476">
        <f t="shared" si="358"/>
        <v>0</v>
      </c>
      <c r="DU369" s="476">
        <f t="shared" si="358"/>
        <v>0</v>
      </c>
      <c r="DV369" s="476">
        <f t="shared" si="358"/>
        <v>0</v>
      </c>
      <c r="DW369" s="476">
        <f t="shared" si="358"/>
        <v>0</v>
      </c>
      <c r="DX369" s="476">
        <f t="shared" si="358"/>
        <v>0</v>
      </c>
      <c r="DY369" s="476">
        <f t="shared" si="358"/>
        <v>0</v>
      </c>
      <c r="DZ369" s="476">
        <f t="shared" si="358"/>
        <v>0</v>
      </c>
      <c r="EA369" s="476">
        <f t="shared" si="358"/>
        <v>0</v>
      </c>
      <c r="EB369" s="476">
        <f t="shared" si="356"/>
        <v>0</v>
      </c>
      <c r="EC369" s="476">
        <f t="shared" si="356"/>
        <v>0</v>
      </c>
      <c r="ED369" s="476">
        <f t="shared" si="356"/>
        <v>0</v>
      </c>
      <c r="EE369" s="476">
        <f t="shared" si="356"/>
        <v>0</v>
      </c>
      <c r="EF369" s="476">
        <f t="shared" si="356"/>
        <v>0</v>
      </c>
      <c r="EG369" s="476">
        <f t="shared" si="356"/>
        <v>0</v>
      </c>
      <c r="EH369" s="476">
        <f t="shared" si="356"/>
        <v>0</v>
      </c>
      <c r="EI369" s="476">
        <f t="shared" si="356"/>
        <v>0</v>
      </c>
      <c r="EJ369" s="476">
        <f t="shared" si="356"/>
        <v>0</v>
      </c>
      <c r="EK369" s="476">
        <f t="shared" si="356"/>
        <v>0</v>
      </c>
      <c r="EL369" s="476">
        <f t="shared" si="356"/>
        <v>0</v>
      </c>
      <c r="EM369" s="476">
        <f t="shared" si="356"/>
        <v>0</v>
      </c>
      <c r="EN369" s="476">
        <f t="shared" si="356"/>
        <v>0</v>
      </c>
      <c r="EO369" s="476">
        <f t="shared" si="356"/>
        <v>0</v>
      </c>
      <c r="EP369" s="476">
        <f t="shared" si="356"/>
        <v>0</v>
      </c>
      <c r="EQ369" s="476">
        <f t="shared" si="356"/>
        <v>0</v>
      </c>
      <c r="ER369" s="476">
        <f t="shared" si="356"/>
        <v>0</v>
      </c>
      <c r="ES369" s="476">
        <f t="shared" si="356"/>
        <v>0</v>
      </c>
      <c r="ET369" s="476">
        <f t="shared" si="356"/>
        <v>0</v>
      </c>
      <c r="EU369" s="476">
        <f t="shared" si="356"/>
        <v>0</v>
      </c>
      <c r="EV369" s="476">
        <f t="shared" si="356"/>
        <v>0</v>
      </c>
      <c r="EW369" s="476">
        <f t="shared" si="356"/>
        <v>0</v>
      </c>
      <c r="EX369" s="476">
        <f t="shared" si="356"/>
        <v>0</v>
      </c>
      <c r="EY369" s="476">
        <f t="shared" si="356"/>
        <v>0</v>
      </c>
      <c r="EZ369" s="476">
        <f t="shared" si="356"/>
        <v>0</v>
      </c>
      <c r="FA369" s="476">
        <f t="shared" si="356"/>
        <v>0</v>
      </c>
      <c r="FB369" s="476">
        <f t="shared" si="356"/>
        <v>0</v>
      </c>
      <c r="FC369" s="476">
        <f t="shared" si="356"/>
        <v>0</v>
      </c>
      <c r="FD369" s="476">
        <f t="shared" si="356"/>
        <v>0</v>
      </c>
      <c r="FE369" s="476">
        <f t="shared" si="356"/>
        <v>0</v>
      </c>
      <c r="FF369" s="476">
        <f t="shared" si="356"/>
        <v>0</v>
      </c>
      <c r="FG369" s="476">
        <f t="shared" si="356"/>
        <v>0</v>
      </c>
      <c r="FH369" s="476">
        <f t="shared" si="356"/>
        <v>0</v>
      </c>
      <c r="FI369" s="476">
        <f t="shared" si="356"/>
        <v>0</v>
      </c>
      <c r="FJ369" s="476">
        <f t="shared" si="356"/>
        <v>0</v>
      </c>
      <c r="FK369" s="476">
        <f t="shared" si="356"/>
        <v>0</v>
      </c>
      <c r="FL369" s="476">
        <f t="shared" si="356"/>
        <v>0</v>
      </c>
      <c r="FM369" s="476">
        <f t="shared" si="356"/>
        <v>0</v>
      </c>
      <c r="FN369" s="476">
        <f t="shared" si="356"/>
        <v>0</v>
      </c>
      <c r="FO369" s="476">
        <f t="shared" si="356"/>
        <v>0</v>
      </c>
      <c r="FP369" s="476">
        <f t="shared" si="356"/>
        <v>0</v>
      </c>
      <c r="FQ369" s="476">
        <f t="shared" si="356"/>
        <v>0</v>
      </c>
      <c r="FR369" s="476">
        <f t="shared" si="356"/>
        <v>0</v>
      </c>
      <c r="FS369" s="476">
        <f t="shared" ref="FS369:GB369" si="359">FS107-FS238</f>
        <v>0</v>
      </c>
      <c r="FT369" s="476">
        <f t="shared" si="359"/>
        <v>0</v>
      </c>
      <c r="FU369" s="476">
        <f t="shared" si="359"/>
        <v>0</v>
      </c>
      <c r="FV369" s="476">
        <f t="shared" si="359"/>
        <v>0</v>
      </c>
      <c r="FW369" s="476">
        <f t="shared" si="359"/>
        <v>0</v>
      </c>
      <c r="FX369" s="476">
        <f t="shared" si="359"/>
        <v>0</v>
      </c>
      <c r="FY369" s="476">
        <f t="shared" si="359"/>
        <v>0</v>
      </c>
      <c r="FZ369" s="476">
        <f t="shared" si="359"/>
        <v>0</v>
      </c>
      <c r="GA369" s="476">
        <f t="shared" si="359"/>
        <v>0</v>
      </c>
      <c r="GB369" s="476">
        <f t="shared" si="359"/>
        <v>0</v>
      </c>
    </row>
    <row r="370" spans="3:184" x14ac:dyDescent="0.35">
      <c r="C370" s="472">
        <f>'QUALIFIED ENGINES'!D141</f>
        <v>0</v>
      </c>
      <c r="D370" s="476">
        <f t="shared" si="353"/>
        <v>0</v>
      </c>
      <c r="E370" s="476">
        <f t="shared" ref="E370:BP373" si="360">E108-E239</f>
        <v>0</v>
      </c>
      <c r="F370" s="476">
        <f t="shared" si="360"/>
        <v>0</v>
      </c>
      <c r="G370" s="476">
        <f t="shared" si="360"/>
        <v>0</v>
      </c>
      <c r="H370" s="476">
        <f t="shared" si="360"/>
        <v>0</v>
      </c>
      <c r="I370" s="476">
        <f t="shared" si="360"/>
        <v>0</v>
      </c>
      <c r="J370" s="476">
        <f t="shared" si="360"/>
        <v>0</v>
      </c>
      <c r="K370" s="476">
        <f t="shared" si="360"/>
        <v>0</v>
      </c>
      <c r="L370" s="476">
        <f t="shared" si="360"/>
        <v>0</v>
      </c>
      <c r="M370" s="476">
        <f t="shared" si="360"/>
        <v>0</v>
      </c>
      <c r="N370" s="476">
        <f t="shared" si="360"/>
        <v>0</v>
      </c>
      <c r="O370" s="476">
        <f t="shared" si="360"/>
        <v>0</v>
      </c>
      <c r="P370" s="476">
        <f t="shared" si="360"/>
        <v>0</v>
      </c>
      <c r="Q370" s="476">
        <f t="shared" si="360"/>
        <v>0</v>
      </c>
      <c r="R370" s="476">
        <f t="shared" si="360"/>
        <v>0</v>
      </c>
      <c r="S370" s="476">
        <f t="shared" si="360"/>
        <v>0</v>
      </c>
      <c r="T370" s="476">
        <f t="shared" si="360"/>
        <v>0</v>
      </c>
      <c r="U370" s="476">
        <f t="shared" si="360"/>
        <v>0</v>
      </c>
      <c r="V370" s="476">
        <f t="shared" si="360"/>
        <v>0</v>
      </c>
      <c r="W370" s="476">
        <f t="shared" si="360"/>
        <v>0</v>
      </c>
      <c r="X370" s="476">
        <f t="shared" si="360"/>
        <v>0</v>
      </c>
      <c r="Y370" s="476">
        <f t="shared" si="360"/>
        <v>0</v>
      </c>
      <c r="Z370" s="476">
        <f t="shared" si="360"/>
        <v>0</v>
      </c>
      <c r="AA370" s="476">
        <f t="shared" si="360"/>
        <v>0</v>
      </c>
      <c r="AB370" s="476">
        <f t="shared" si="360"/>
        <v>0</v>
      </c>
      <c r="AC370" s="476">
        <f t="shared" si="360"/>
        <v>0</v>
      </c>
      <c r="AD370" s="476">
        <f t="shared" si="360"/>
        <v>0</v>
      </c>
      <c r="AE370" s="476">
        <f t="shared" si="360"/>
        <v>0</v>
      </c>
      <c r="AF370" s="476">
        <f t="shared" si="360"/>
        <v>0</v>
      </c>
      <c r="AG370" s="476">
        <f t="shared" si="360"/>
        <v>0</v>
      </c>
      <c r="AH370" s="476">
        <f t="shared" si="360"/>
        <v>0</v>
      </c>
      <c r="AI370" s="476">
        <f t="shared" si="360"/>
        <v>0</v>
      </c>
      <c r="AJ370" s="476">
        <f t="shared" si="360"/>
        <v>0</v>
      </c>
      <c r="AK370" s="476">
        <f t="shared" si="360"/>
        <v>0</v>
      </c>
      <c r="AL370" s="476">
        <f t="shared" si="360"/>
        <v>0</v>
      </c>
      <c r="AM370" s="476">
        <f t="shared" si="360"/>
        <v>0</v>
      </c>
      <c r="AN370" s="476">
        <f t="shared" si="360"/>
        <v>0</v>
      </c>
      <c r="AO370" s="476">
        <f t="shared" si="360"/>
        <v>0</v>
      </c>
      <c r="AP370" s="476">
        <f t="shared" si="360"/>
        <v>0</v>
      </c>
      <c r="AQ370" s="476">
        <f t="shared" si="360"/>
        <v>0</v>
      </c>
      <c r="AR370" s="476">
        <f t="shared" si="360"/>
        <v>0</v>
      </c>
      <c r="AS370" s="476">
        <f t="shared" si="360"/>
        <v>0</v>
      </c>
      <c r="AT370" s="476">
        <f t="shared" si="360"/>
        <v>0</v>
      </c>
      <c r="AU370" s="476">
        <f t="shared" si="360"/>
        <v>0</v>
      </c>
      <c r="AV370" s="476">
        <f t="shared" si="360"/>
        <v>0</v>
      </c>
      <c r="AW370" s="476">
        <f t="shared" si="360"/>
        <v>0</v>
      </c>
      <c r="AX370" s="476">
        <f t="shared" si="360"/>
        <v>0</v>
      </c>
      <c r="AY370" s="476">
        <f t="shared" si="360"/>
        <v>0</v>
      </c>
      <c r="AZ370" s="476">
        <f t="shared" si="360"/>
        <v>0</v>
      </c>
      <c r="BA370" s="476">
        <f t="shared" si="360"/>
        <v>0</v>
      </c>
      <c r="BB370" s="476">
        <f t="shared" si="360"/>
        <v>0</v>
      </c>
      <c r="BC370" s="476">
        <f t="shared" si="360"/>
        <v>0</v>
      </c>
      <c r="BD370" s="476">
        <f t="shared" si="360"/>
        <v>0</v>
      </c>
      <c r="BE370" s="476">
        <f t="shared" si="360"/>
        <v>0</v>
      </c>
      <c r="BF370" s="476">
        <f t="shared" si="360"/>
        <v>0</v>
      </c>
      <c r="BG370" s="476">
        <f t="shared" si="360"/>
        <v>0</v>
      </c>
      <c r="BH370" s="476">
        <f t="shared" si="360"/>
        <v>0</v>
      </c>
      <c r="BI370" s="476">
        <f t="shared" si="360"/>
        <v>0</v>
      </c>
      <c r="BJ370" s="476">
        <f t="shared" si="360"/>
        <v>0</v>
      </c>
      <c r="BK370" s="476">
        <f t="shared" si="360"/>
        <v>0</v>
      </c>
      <c r="BL370" s="476">
        <f t="shared" si="360"/>
        <v>0</v>
      </c>
      <c r="BM370" s="476">
        <f t="shared" si="360"/>
        <v>0</v>
      </c>
      <c r="BN370" s="476">
        <f t="shared" si="360"/>
        <v>0</v>
      </c>
      <c r="BO370" s="476">
        <f t="shared" si="360"/>
        <v>0</v>
      </c>
      <c r="BP370" s="476">
        <f t="shared" si="360"/>
        <v>0</v>
      </c>
      <c r="BQ370" s="476">
        <f t="shared" si="358"/>
        <v>0</v>
      </c>
      <c r="BR370" s="476">
        <f t="shared" si="358"/>
        <v>0</v>
      </c>
      <c r="BS370" s="476">
        <f t="shared" si="358"/>
        <v>0</v>
      </c>
      <c r="BT370" s="476">
        <f t="shared" si="358"/>
        <v>0</v>
      </c>
      <c r="BU370" s="476">
        <f t="shared" si="358"/>
        <v>0</v>
      </c>
      <c r="BV370" s="476">
        <f t="shared" si="358"/>
        <v>0</v>
      </c>
      <c r="BW370" s="476">
        <f t="shared" si="358"/>
        <v>0</v>
      </c>
      <c r="BX370" s="476">
        <f t="shared" si="358"/>
        <v>0</v>
      </c>
      <c r="BY370" s="476">
        <f t="shared" si="358"/>
        <v>0</v>
      </c>
      <c r="BZ370" s="476">
        <f t="shared" si="358"/>
        <v>0</v>
      </c>
      <c r="CA370" s="476">
        <f t="shared" si="358"/>
        <v>0</v>
      </c>
      <c r="CB370" s="476">
        <f t="shared" si="358"/>
        <v>0</v>
      </c>
      <c r="CC370" s="476">
        <f t="shared" si="358"/>
        <v>0</v>
      </c>
      <c r="CD370" s="476">
        <f t="shared" si="358"/>
        <v>0</v>
      </c>
      <c r="CE370" s="476">
        <f t="shared" si="358"/>
        <v>0</v>
      </c>
      <c r="CF370" s="476">
        <f t="shared" si="358"/>
        <v>0</v>
      </c>
      <c r="CG370" s="476">
        <f t="shared" si="358"/>
        <v>0</v>
      </c>
      <c r="CH370" s="476">
        <f t="shared" si="358"/>
        <v>0</v>
      </c>
      <c r="CI370" s="476">
        <f t="shared" si="358"/>
        <v>0</v>
      </c>
      <c r="CJ370" s="476">
        <f t="shared" si="358"/>
        <v>0</v>
      </c>
      <c r="CK370" s="476">
        <f t="shared" si="358"/>
        <v>0</v>
      </c>
      <c r="CL370" s="476">
        <f t="shared" si="358"/>
        <v>0</v>
      </c>
      <c r="CM370" s="476">
        <f t="shared" si="358"/>
        <v>0</v>
      </c>
      <c r="CN370" s="476">
        <f t="shared" si="358"/>
        <v>0</v>
      </c>
      <c r="CO370" s="476">
        <f t="shared" si="358"/>
        <v>0</v>
      </c>
      <c r="CP370" s="476">
        <f t="shared" si="358"/>
        <v>0</v>
      </c>
      <c r="CQ370" s="476">
        <f t="shared" si="358"/>
        <v>0</v>
      </c>
      <c r="CR370" s="476">
        <f t="shared" si="358"/>
        <v>0</v>
      </c>
      <c r="CS370" s="476">
        <f t="shared" si="358"/>
        <v>0</v>
      </c>
      <c r="CT370" s="476">
        <f t="shared" si="358"/>
        <v>0</v>
      </c>
      <c r="CU370" s="476">
        <f t="shared" si="358"/>
        <v>0</v>
      </c>
      <c r="CV370" s="476">
        <f t="shared" si="358"/>
        <v>0</v>
      </c>
      <c r="CW370" s="476">
        <f t="shared" si="358"/>
        <v>0</v>
      </c>
      <c r="CX370" s="476">
        <f t="shared" si="358"/>
        <v>0</v>
      </c>
      <c r="CY370" s="476">
        <f t="shared" si="358"/>
        <v>0</v>
      </c>
      <c r="CZ370" s="476">
        <f t="shared" si="358"/>
        <v>0</v>
      </c>
      <c r="DA370" s="476">
        <f t="shared" si="358"/>
        <v>0</v>
      </c>
      <c r="DB370" s="476">
        <f t="shared" si="358"/>
        <v>0</v>
      </c>
      <c r="DC370" s="476">
        <f t="shared" si="358"/>
        <v>0</v>
      </c>
      <c r="DD370" s="476">
        <f t="shared" si="358"/>
        <v>0</v>
      </c>
      <c r="DE370" s="476">
        <f t="shared" si="358"/>
        <v>0</v>
      </c>
      <c r="DF370" s="476">
        <f t="shared" si="358"/>
        <v>0</v>
      </c>
      <c r="DG370" s="476">
        <f t="shared" si="358"/>
        <v>0</v>
      </c>
      <c r="DH370" s="476">
        <f t="shared" si="358"/>
        <v>0</v>
      </c>
      <c r="DI370" s="476">
        <f t="shared" si="358"/>
        <v>0</v>
      </c>
      <c r="DJ370" s="476">
        <f t="shared" si="358"/>
        <v>0</v>
      </c>
      <c r="DK370" s="476">
        <f t="shared" si="358"/>
        <v>0</v>
      </c>
      <c r="DL370" s="476">
        <f t="shared" si="358"/>
        <v>0</v>
      </c>
      <c r="DM370" s="476">
        <f t="shared" si="358"/>
        <v>0</v>
      </c>
      <c r="DN370" s="476">
        <f t="shared" si="358"/>
        <v>0</v>
      </c>
      <c r="DO370" s="476">
        <f t="shared" si="358"/>
        <v>0</v>
      </c>
      <c r="DP370" s="476">
        <f t="shared" si="358"/>
        <v>0</v>
      </c>
      <c r="DQ370" s="476">
        <f t="shared" si="358"/>
        <v>0</v>
      </c>
      <c r="DR370" s="476">
        <f t="shared" si="358"/>
        <v>0</v>
      </c>
      <c r="DS370" s="476">
        <f t="shared" si="358"/>
        <v>0</v>
      </c>
      <c r="DT370" s="476">
        <f t="shared" si="358"/>
        <v>0</v>
      </c>
      <c r="DU370" s="476">
        <f t="shared" si="358"/>
        <v>0</v>
      </c>
      <c r="DV370" s="476">
        <f t="shared" si="358"/>
        <v>0</v>
      </c>
      <c r="DW370" s="476">
        <f t="shared" si="358"/>
        <v>0</v>
      </c>
      <c r="DX370" s="476">
        <f t="shared" si="358"/>
        <v>0</v>
      </c>
      <c r="DY370" s="476">
        <f t="shared" si="358"/>
        <v>0</v>
      </c>
      <c r="DZ370" s="476">
        <f t="shared" si="358"/>
        <v>0</v>
      </c>
      <c r="EA370" s="476">
        <f t="shared" si="358"/>
        <v>0</v>
      </c>
      <c r="EB370" s="476">
        <f t="shared" ref="EB370:GB374" si="361">EB108-EB239</f>
        <v>0</v>
      </c>
      <c r="EC370" s="476">
        <f t="shared" si="361"/>
        <v>0</v>
      </c>
      <c r="ED370" s="476">
        <f t="shared" si="361"/>
        <v>0</v>
      </c>
      <c r="EE370" s="476">
        <f t="shared" si="361"/>
        <v>0</v>
      </c>
      <c r="EF370" s="476">
        <f t="shared" si="361"/>
        <v>0</v>
      </c>
      <c r="EG370" s="476">
        <f t="shared" si="361"/>
        <v>0</v>
      </c>
      <c r="EH370" s="476">
        <f t="shared" si="361"/>
        <v>0</v>
      </c>
      <c r="EI370" s="476">
        <f t="shared" si="361"/>
        <v>0</v>
      </c>
      <c r="EJ370" s="476">
        <f t="shared" si="361"/>
        <v>0</v>
      </c>
      <c r="EK370" s="476">
        <f t="shared" si="361"/>
        <v>0</v>
      </c>
      <c r="EL370" s="476">
        <f t="shared" si="361"/>
        <v>0</v>
      </c>
      <c r="EM370" s="476">
        <f t="shared" si="361"/>
        <v>0</v>
      </c>
      <c r="EN370" s="476">
        <f t="shared" si="361"/>
        <v>0</v>
      </c>
      <c r="EO370" s="476">
        <f t="shared" si="361"/>
        <v>0</v>
      </c>
      <c r="EP370" s="476">
        <f t="shared" si="361"/>
        <v>0</v>
      </c>
      <c r="EQ370" s="476">
        <f t="shared" si="361"/>
        <v>0</v>
      </c>
      <c r="ER370" s="476">
        <f t="shared" si="361"/>
        <v>0</v>
      </c>
      <c r="ES370" s="476">
        <f t="shared" si="361"/>
        <v>0</v>
      </c>
      <c r="ET370" s="476">
        <f t="shared" si="361"/>
        <v>0</v>
      </c>
      <c r="EU370" s="476">
        <f t="shared" si="361"/>
        <v>0</v>
      </c>
      <c r="EV370" s="476">
        <f t="shared" si="361"/>
        <v>0</v>
      </c>
      <c r="EW370" s="476">
        <f t="shared" si="361"/>
        <v>0</v>
      </c>
      <c r="EX370" s="476">
        <f t="shared" si="361"/>
        <v>0</v>
      </c>
      <c r="EY370" s="476">
        <f t="shared" si="361"/>
        <v>0</v>
      </c>
      <c r="EZ370" s="476">
        <f t="shared" si="361"/>
        <v>0</v>
      </c>
      <c r="FA370" s="476">
        <f t="shared" si="361"/>
        <v>0</v>
      </c>
      <c r="FB370" s="476">
        <f t="shared" si="361"/>
        <v>0</v>
      </c>
      <c r="FC370" s="476">
        <f t="shared" si="361"/>
        <v>0</v>
      </c>
      <c r="FD370" s="476">
        <f t="shared" si="361"/>
        <v>0</v>
      </c>
      <c r="FE370" s="476">
        <f t="shared" si="361"/>
        <v>0</v>
      </c>
      <c r="FF370" s="476">
        <f t="shared" si="361"/>
        <v>0</v>
      </c>
      <c r="FG370" s="476">
        <f t="shared" si="361"/>
        <v>0</v>
      </c>
      <c r="FH370" s="476">
        <f t="shared" si="361"/>
        <v>0</v>
      </c>
      <c r="FI370" s="476">
        <f t="shared" si="361"/>
        <v>0</v>
      </c>
      <c r="FJ370" s="476">
        <f t="shared" si="361"/>
        <v>0</v>
      </c>
      <c r="FK370" s="476">
        <f t="shared" si="361"/>
        <v>0</v>
      </c>
      <c r="FL370" s="476">
        <f t="shared" si="361"/>
        <v>0</v>
      </c>
      <c r="FM370" s="476">
        <f t="shared" si="361"/>
        <v>0</v>
      </c>
      <c r="FN370" s="476">
        <f t="shared" si="361"/>
        <v>0</v>
      </c>
      <c r="FO370" s="476">
        <f t="shared" si="361"/>
        <v>0</v>
      </c>
      <c r="FP370" s="476">
        <f t="shared" si="361"/>
        <v>0</v>
      </c>
      <c r="FQ370" s="476">
        <f t="shared" si="361"/>
        <v>0</v>
      </c>
      <c r="FR370" s="476">
        <f t="shared" si="361"/>
        <v>0</v>
      </c>
      <c r="FS370" s="476">
        <f t="shared" si="361"/>
        <v>0</v>
      </c>
      <c r="FT370" s="476">
        <f t="shared" si="361"/>
        <v>0</v>
      </c>
      <c r="FU370" s="476">
        <f t="shared" si="361"/>
        <v>0</v>
      </c>
      <c r="FV370" s="476">
        <f t="shared" si="361"/>
        <v>0</v>
      </c>
      <c r="FW370" s="476">
        <f t="shared" si="361"/>
        <v>0</v>
      </c>
      <c r="FX370" s="476">
        <f t="shared" si="361"/>
        <v>0</v>
      </c>
      <c r="FY370" s="476">
        <f t="shared" si="361"/>
        <v>0</v>
      </c>
      <c r="FZ370" s="476">
        <f t="shared" si="361"/>
        <v>0</v>
      </c>
      <c r="GA370" s="476">
        <f t="shared" si="361"/>
        <v>0</v>
      </c>
      <c r="GB370" s="476">
        <f t="shared" si="361"/>
        <v>0</v>
      </c>
    </row>
    <row r="371" spans="3:184" x14ac:dyDescent="0.35">
      <c r="C371" s="472">
        <f>'QUALIFIED ENGINES'!D142</f>
        <v>91521</v>
      </c>
      <c r="D371" s="476">
        <f t="shared" si="353"/>
        <v>0</v>
      </c>
      <c r="E371" s="476">
        <f t="shared" si="360"/>
        <v>0</v>
      </c>
      <c r="F371" s="476">
        <f t="shared" si="360"/>
        <v>0</v>
      </c>
      <c r="G371" s="476">
        <f t="shared" si="360"/>
        <v>0</v>
      </c>
      <c r="H371" s="476">
        <f t="shared" si="360"/>
        <v>0</v>
      </c>
      <c r="I371" s="476">
        <f t="shared" si="360"/>
        <v>0</v>
      </c>
      <c r="J371" s="476">
        <f t="shared" si="360"/>
        <v>0</v>
      </c>
      <c r="K371" s="476">
        <f t="shared" si="360"/>
        <v>0</v>
      </c>
      <c r="L371" s="476">
        <f t="shared" si="360"/>
        <v>0</v>
      </c>
      <c r="M371" s="476">
        <f t="shared" si="360"/>
        <v>0</v>
      </c>
      <c r="N371" s="476">
        <f t="shared" si="360"/>
        <v>0</v>
      </c>
      <c r="O371" s="476">
        <f t="shared" si="360"/>
        <v>0</v>
      </c>
      <c r="P371" s="476">
        <f t="shared" si="360"/>
        <v>0</v>
      </c>
      <c r="Q371" s="476">
        <f t="shared" si="360"/>
        <v>0</v>
      </c>
      <c r="R371" s="476">
        <f t="shared" si="360"/>
        <v>0</v>
      </c>
      <c r="S371" s="476">
        <f t="shared" si="360"/>
        <v>0</v>
      </c>
      <c r="T371" s="476">
        <f t="shared" si="360"/>
        <v>0</v>
      </c>
      <c r="U371" s="476">
        <f t="shared" si="360"/>
        <v>0</v>
      </c>
      <c r="V371" s="476">
        <f t="shared" si="360"/>
        <v>0</v>
      </c>
      <c r="W371" s="476">
        <f t="shared" si="360"/>
        <v>0</v>
      </c>
      <c r="X371" s="476">
        <f t="shared" si="360"/>
        <v>0</v>
      </c>
      <c r="Y371" s="476">
        <f t="shared" si="360"/>
        <v>0</v>
      </c>
      <c r="Z371" s="476">
        <f t="shared" si="360"/>
        <v>133.68</v>
      </c>
      <c r="AA371" s="476">
        <f t="shared" si="360"/>
        <v>427.48</v>
      </c>
      <c r="AB371" s="476">
        <f t="shared" si="360"/>
        <v>454.37</v>
      </c>
      <c r="AC371" s="476">
        <f t="shared" si="360"/>
        <v>392.68</v>
      </c>
      <c r="AD371" s="476">
        <f t="shared" si="360"/>
        <v>375.82</v>
      </c>
      <c r="AE371" s="476">
        <f t="shared" si="360"/>
        <v>449.38</v>
      </c>
      <c r="AF371" s="476">
        <f t="shared" si="360"/>
        <v>431.8</v>
      </c>
      <c r="AG371" s="476">
        <f t="shared" si="360"/>
        <v>360.27</v>
      </c>
      <c r="AH371" s="476">
        <f t="shared" si="360"/>
        <v>385.43</v>
      </c>
      <c r="AI371" s="476">
        <f t="shared" si="360"/>
        <v>468.8</v>
      </c>
      <c r="AJ371" s="476">
        <f t="shared" si="360"/>
        <v>431.94</v>
      </c>
      <c r="AK371" s="476">
        <f t="shared" si="360"/>
        <v>378.26</v>
      </c>
      <c r="AL371" s="476">
        <f t="shared" si="360"/>
        <v>466.65</v>
      </c>
      <c r="AM371" s="476">
        <f t="shared" si="360"/>
        <v>408.9</v>
      </c>
      <c r="AN371" s="476">
        <f t="shared" si="360"/>
        <v>398.87</v>
      </c>
      <c r="AO371" s="476">
        <f t="shared" si="360"/>
        <v>447.95</v>
      </c>
      <c r="AP371" s="476">
        <f t="shared" si="360"/>
        <v>419.05</v>
      </c>
      <c r="AQ371" s="476">
        <f t="shared" si="360"/>
        <v>294.95999999999998</v>
      </c>
      <c r="AR371" s="476">
        <f t="shared" si="360"/>
        <v>0</v>
      </c>
      <c r="AS371" s="476">
        <f t="shared" si="360"/>
        <v>0</v>
      </c>
      <c r="AT371" s="476">
        <f t="shared" si="360"/>
        <v>0</v>
      </c>
      <c r="AU371" s="476">
        <f t="shared" si="360"/>
        <v>0.99</v>
      </c>
      <c r="AV371" s="476">
        <f t="shared" si="360"/>
        <v>136.58000000000001</v>
      </c>
      <c r="AW371" s="476">
        <f t="shared" si="360"/>
        <v>131.94999999999999</v>
      </c>
      <c r="AX371" s="476">
        <f t="shared" si="360"/>
        <v>145.63999999999999</v>
      </c>
      <c r="AY371" s="476">
        <f t="shared" si="360"/>
        <v>147.61000000000001</v>
      </c>
      <c r="AZ371" s="476">
        <f t="shared" si="360"/>
        <v>228.07</v>
      </c>
      <c r="BA371" s="476">
        <f t="shared" si="360"/>
        <v>247.5</v>
      </c>
      <c r="BB371" s="476">
        <f t="shared" si="360"/>
        <v>31.13</v>
      </c>
      <c r="BC371" s="476">
        <f t="shared" si="360"/>
        <v>158.28</v>
      </c>
      <c r="BD371" s="476">
        <f t="shared" si="360"/>
        <v>69.69</v>
      </c>
      <c r="BE371" s="476">
        <f t="shared" si="360"/>
        <v>142.62</v>
      </c>
      <c r="BF371" s="476">
        <f t="shared" si="360"/>
        <v>138.01</v>
      </c>
      <c r="BG371" s="476">
        <f t="shared" si="360"/>
        <v>232.02</v>
      </c>
      <c r="BH371" s="476">
        <f t="shared" si="360"/>
        <v>274.75</v>
      </c>
      <c r="BI371" s="476">
        <f t="shared" si="360"/>
        <v>198.33</v>
      </c>
      <c r="BJ371" s="476">
        <f t="shared" si="360"/>
        <v>338.72</v>
      </c>
      <c r="BK371" s="476">
        <f t="shared" si="360"/>
        <v>398.12</v>
      </c>
      <c r="BL371" s="476">
        <f t="shared" si="360"/>
        <v>285.08</v>
      </c>
      <c r="BM371" s="476">
        <f t="shared" si="360"/>
        <v>359.7</v>
      </c>
      <c r="BN371" s="476">
        <f t="shared" si="360"/>
        <v>357.36</v>
      </c>
      <c r="BO371" s="476">
        <f t="shared" si="360"/>
        <v>303.17</v>
      </c>
      <c r="BP371" s="476">
        <f t="shared" si="360"/>
        <v>332.95</v>
      </c>
      <c r="BQ371" s="476">
        <f t="shared" si="358"/>
        <v>453.63</v>
      </c>
      <c r="BR371" s="476">
        <f t="shared" si="358"/>
        <v>392.12</v>
      </c>
      <c r="BS371" s="476">
        <f t="shared" si="358"/>
        <v>412.34</v>
      </c>
      <c r="BT371" s="476">
        <f t="shared" si="358"/>
        <v>365</v>
      </c>
      <c r="BU371" s="476">
        <f t="shared" si="358"/>
        <v>351.41</v>
      </c>
      <c r="BV371" s="476">
        <f t="shared" si="358"/>
        <v>425.95</v>
      </c>
      <c r="BW371" s="476">
        <f t="shared" si="358"/>
        <v>388.52</v>
      </c>
      <c r="BX371" s="476">
        <f t="shared" si="358"/>
        <v>418.43</v>
      </c>
      <c r="BY371" s="476">
        <f t="shared" si="358"/>
        <v>315.98</v>
      </c>
      <c r="BZ371" s="476">
        <f t="shared" si="358"/>
        <v>0</v>
      </c>
      <c r="CA371" s="476">
        <f t="shared" si="358"/>
        <v>0</v>
      </c>
      <c r="CB371" s="476">
        <f t="shared" si="358"/>
        <v>0</v>
      </c>
      <c r="CC371" s="476">
        <f t="shared" si="358"/>
        <v>0</v>
      </c>
      <c r="CD371" s="476">
        <f t="shared" si="358"/>
        <v>0</v>
      </c>
      <c r="CE371" s="476">
        <f t="shared" si="358"/>
        <v>0</v>
      </c>
      <c r="CF371" s="476">
        <f t="shared" si="358"/>
        <v>0</v>
      </c>
      <c r="CG371" s="476">
        <f t="shared" si="358"/>
        <v>0</v>
      </c>
      <c r="CH371" s="476">
        <f t="shared" si="358"/>
        <v>0</v>
      </c>
      <c r="CI371" s="476">
        <f t="shared" si="358"/>
        <v>0</v>
      </c>
      <c r="CJ371" s="476">
        <f t="shared" si="358"/>
        <v>0</v>
      </c>
      <c r="CK371" s="476">
        <f t="shared" si="358"/>
        <v>0</v>
      </c>
      <c r="CL371" s="476">
        <f t="shared" si="358"/>
        <v>0</v>
      </c>
      <c r="CM371" s="476">
        <f t="shared" si="358"/>
        <v>0</v>
      </c>
      <c r="CN371" s="476">
        <f t="shared" si="358"/>
        <v>0</v>
      </c>
      <c r="CO371" s="476">
        <f t="shared" si="358"/>
        <v>0</v>
      </c>
      <c r="CP371" s="476">
        <f t="shared" si="358"/>
        <v>0</v>
      </c>
      <c r="CQ371" s="476">
        <f t="shared" si="358"/>
        <v>0</v>
      </c>
      <c r="CR371" s="476">
        <f t="shared" si="358"/>
        <v>0</v>
      </c>
      <c r="CS371" s="476">
        <f t="shared" si="358"/>
        <v>0</v>
      </c>
      <c r="CT371" s="476">
        <f t="shared" si="358"/>
        <v>0</v>
      </c>
      <c r="CU371" s="476">
        <f t="shared" si="358"/>
        <v>0</v>
      </c>
      <c r="CV371" s="476">
        <f t="shared" si="358"/>
        <v>0</v>
      </c>
      <c r="CW371" s="476">
        <f t="shared" si="358"/>
        <v>0</v>
      </c>
      <c r="CX371" s="476">
        <f t="shared" si="358"/>
        <v>0</v>
      </c>
      <c r="CY371" s="476">
        <f t="shared" si="358"/>
        <v>0</v>
      </c>
      <c r="CZ371" s="476">
        <f t="shared" si="358"/>
        <v>0</v>
      </c>
      <c r="DA371" s="476">
        <f t="shared" si="358"/>
        <v>0</v>
      </c>
      <c r="DB371" s="476">
        <f t="shared" si="358"/>
        <v>0</v>
      </c>
      <c r="DC371" s="476">
        <f t="shared" si="358"/>
        <v>0</v>
      </c>
      <c r="DD371" s="476">
        <f t="shared" si="358"/>
        <v>0</v>
      </c>
      <c r="DE371" s="476">
        <f t="shared" si="358"/>
        <v>0</v>
      </c>
      <c r="DF371" s="476">
        <f t="shared" si="358"/>
        <v>0</v>
      </c>
      <c r="DG371" s="476">
        <f t="shared" si="358"/>
        <v>0</v>
      </c>
      <c r="DH371" s="476">
        <f t="shared" si="358"/>
        <v>0</v>
      </c>
      <c r="DI371" s="476">
        <f t="shared" si="358"/>
        <v>0</v>
      </c>
      <c r="DJ371" s="476">
        <f t="shared" si="358"/>
        <v>0</v>
      </c>
      <c r="DK371" s="476">
        <f t="shared" si="358"/>
        <v>0</v>
      </c>
      <c r="DL371" s="476">
        <f t="shared" si="358"/>
        <v>0</v>
      </c>
      <c r="DM371" s="476">
        <f t="shared" si="358"/>
        <v>0</v>
      </c>
      <c r="DN371" s="476">
        <f t="shared" si="358"/>
        <v>0</v>
      </c>
      <c r="DO371" s="476">
        <f t="shared" si="358"/>
        <v>0</v>
      </c>
      <c r="DP371" s="476">
        <f t="shared" si="358"/>
        <v>0</v>
      </c>
      <c r="DQ371" s="476">
        <f t="shared" si="358"/>
        <v>0</v>
      </c>
      <c r="DR371" s="476">
        <f t="shared" si="358"/>
        <v>0</v>
      </c>
      <c r="DS371" s="476">
        <f t="shared" si="358"/>
        <v>0</v>
      </c>
      <c r="DT371" s="476">
        <f t="shared" si="358"/>
        <v>0</v>
      </c>
      <c r="DU371" s="476">
        <f t="shared" si="358"/>
        <v>0</v>
      </c>
      <c r="DV371" s="476">
        <f t="shared" si="358"/>
        <v>0</v>
      </c>
      <c r="DW371" s="476">
        <f t="shared" si="358"/>
        <v>0</v>
      </c>
      <c r="DX371" s="476">
        <f t="shared" si="358"/>
        <v>0</v>
      </c>
      <c r="DY371" s="476">
        <f t="shared" si="358"/>
        <v>0</v>
      </c>
      <c r="DZ371" s="476">
        <f t="shared" si="358"/>
        <v>0</v>
      </c>
      <c r="EA371" s="476">
        <f t="shared" si="358"/>
        <v>0</v>
      </c>
      <c r="EB371" s="476">
        <f t="shared" si="361"/>
        <v>0</v>
      </c>
      <c r="EC371" s="476">
        <f t="shared" si="361"/>
        <v>0</v>
      </c>
      <c r="ED371" s="476">
        <f t="shared" si="361"/>
        <v>0</v>
      </c>
      <c r="EE371" s="476">
        <f t="shared" si="361"/>
        <v>0</v>
      </c>
      <c r="EF371" s="476">
        <f t="shared" si="361"/>
        <v>0</v>
      </c>
      <c r="EG371" s="476">
        <f t="shared" si="361"/>
        <v>0</v>
      </c>
      <c r="EH371" s="476">
        <f t="shared" si="361"/>
        <v>0</v>
      </c>
      <c r="EI371" s="476">
        <f t="shared" si="361"/>
        <v>0</v>
      </c>
      <c r="EJ371" s="476">
        <f t="shared" si="361"/>
        <v>0</v>
      </c>
      <c r="EK371" s="476">
        <f t="shared" si="361"/>
        <v>0</v>
      </c>
      <c r="EL371" s="476">
        <f t="shared" si="361"/>
        <v>0</v>
      </c>
      <c r="EM371" s="476">
        <f t="shared" si="361"/>
        <v>0</v>
      </c>
      <c r="EN371" s="476">
        <f t="shared" si="361"/>
        <v>0</v>
      </c>
      <c r="EO371" s="476">
        <f t="shared" si="361"/>
        <v>0</v>
      </c>
      <c r="EP371" s="476">
        <f t="shared" si="361"/>
        <v>0</v>
      </c>
      <c r="EQ371" s="476">
        <f t="shared" si="361"/>
        <v>0</v>
      </c>
      <c r="ER371" s="476">
        <f t="shared" si="361"/>
        <v>0</v>
      </c>
      <c r="ES371" s="476">
        <f t="shared" si="361"/>
        <v>0</v>
      </c>
      <c r="ET371" s="476">
        <f t="shared" si="361"/>
        <v>0</v>
      </c>
      <c r="EU371" s="476">
        <f t="shared" si="361"/>
        <v>0</v>
      </c>
      <c r="EV371" s="476">
        <f t="shared" si="361"/>
        <v>0</v>
      </c>
      <c r="EW371" s="476">
        <f t="shared" si="361"/>
        <v>0</v>
      </c>
      <c r="EX371" s="476">
        <f t="shared" si="361"/>
        <v>0</v>
      </c>
      <c r="EY371" s="476">
        <f t="shared" si="361"/>
        <v>0</v>
      </c>
      <c r="EZ371" s="476">
        <f t="shared" si="361"/>
        <v>0</v>
      </c>
      <c r="FA371" s="476">
        <f t="shared" si="361"/>
        <v>0</v>
      </c>
      <c r="FB371" s="476">
        <f t="shared" si="361"/>
        <v>0</v>
      </c>
      <c r="FC371" s="476">
        <f t="shared" si="361"/>
        <v>0</v>
      </c>
      <c r="FD371" s="476">
        <f t="shared" si="361"/>
        <v>0</v>
      </c>
      <c r="FE371" s="476">
        <f t="shared" si="361"/>
        <v>0</v>
      </c>
      <c r="FF371" s="476">
        <f t="shared" si="361"/>
        <v>0</v>
      </c>
      <c r="FG371" s="476">
        <f t="shared" si="361"/>
        <v>0</v>
      </c>
      <c r="FH371" s="476">
        <f t="shared" si="361"/>
        <v>0</v>
      </c>
      <c r="FI371" s="476">
        <f t="shared" si="361"/>
        <v>0</v>
      </c>
      <c r="FJ371" s="476">
        <f t="shared" si="361"/>
        <v>0</v>
      </c>
      <c r="FK371" s="476">
        <f t="shared" si="361"/>
        <v>0</v>
      </c>
      <c r="FL371" s="476">
        <f t="shared" si="361"/>
        <v>0</v>
      </c>
      <c r="FM371" s="476">
        <f t="shared" si="361"/>
        <v>0</v>
      </c>
      <c r="FN371" s="476">
        <f t="shared" si="361"/>
        <v>0</v>
      </c>
      <c r="FO371" s="476">
        <f t="shared" si="361"/>
        <v>0</v>
      </c>
      <c r="FP371" s="476">
        <f t="shared" si="361"/>
        <v>0</v>
      </c>
      <c r="FQ371" s="476">
        <f t="shared" si="361"/>
        <v>0</v>
      </c>
      <c r="FR371" s="476">
        <f t="shared" si="361"/>
        <v>0</v>
      </c>
      <c r="FS371" s="476">
        <f t="shared" si="361"/>
        <v>0</v>
      </c>
      <c r="FT371" s="476">
        <f t="shared" si="361"/>
        <v>0</v>
      </c>
      <c r="FU371" s="476">
        <f t="shared" si="361"/>
        <v>0</v>
      </c>
      <c r="FV371" s="476">
        <f t="shared" si="361"/>
        <v>0</v>
      </c>
      <c r="FW371" s="476">
        <f t="shared" si="361"/>
        <v>0</v>
      </c>
      <c r="FX371" s="476">
        <f t="shared" si="361"/>
        <v>0</v>
      </c>
      <c r="FY371" s="476">
        <f t="shared" si="361"/>
        <v>0</v>
      </c>
      <c r="FZ371" s="476">
        <f t="shared" si="361"/>
        <v>0</v>
      </c>
      <c r="GA371" s="476">
        <f t="shared" si="361"/>
        <v>0</v>
      </c>
      <c r="GB371" s="476">
        <f t="shared" si="361"/>
        <v>0</v>
      </c>
    </row>
    <row r="372" spans="3:184" x14ac:dyDescent="0.35">
      <c r="C372" s="472">
        <f>'QUALIFIED ENGINES'!D143</f>
        <v>91496</v>
      </c>
      <c r="D372" s="476">
        <f t="shared" si="353"/>
        <v>0</v>
      </c>
      <c r="E372" s="476">
        <f t="shared" si="360"/>
        <v>0</v>
      </c>
      <c r="F372" s="476">
        <f t="shared" si="360"/>
        <v>0</v>
      </c>
      <c r="G372" s="476">
        <f t="shared" si="360"/>
        <v>0</v>
      </c>
      <c r="H372" s="476">
        <f t="shared" si="360"/>
        <v>0</v>
      </c>
      <c r="I372" s="476">
        <f t="shared" si="360"/>
        <v>0</v>
      </c>
      <c r="J372" s="476">
        <f t="shared" si="360"/>
        <v>0</v>
      </c>
      <c r="K372" s="476">
        <f t="shared" si="360"/>
        <v>0</v>
      </c>
      <c r="L372" s="476">
        <f t="shared" si="360"/>
        <v>0</v>
      </c>
      <c r="M372" s="476">
        <f t="shared" si="360"/>
        <v>0</v>
      </c>
      <c r="N372" s="476">
        <f t="shared" si="360"/>
        <v>0</v>
      </c>
      <c r="O372" s="476">
        <f t="shared" si="360"/>
        <v>0</v>
      </c>
      <c r="P372" s="476">
        <f t="shared" si="360"/>
        <v>0</v>
      </c>
      <c r="Q372" s="476">
        <f t="shared" si="360"/>
        <v>0</v>
      </c>
      <c r="R372" s="476">
        <f t="shared" si="360"/>
        <v>0</v>
      </c>
      <c r="S372" s="476">
        <f t="shared" si="360"/>
        <v>0</v>
      </c>
      <c r="T372" s="476">
        <f t="shared" si="360"/>
        <v>0</v>
      </c>
      <c r="U372" s="476">
        <f t="shared" si="360"/>
        <v>0</v>
      </c>
      <c r="V372" s="476">
        <f t="shared" si="360"/>
        <v>0</v>
      </c>
      <c r="W372" s="476">
        <f t="shared" si="360"/>
        <v>0</v>
      </c>
      <c r="X372" s="476">
        <f t="shared" si="360"/>
        <v>0</v>
      </c>
      <c r="Y372" s="476">
        <f t="shared" si="360"/>
        <v>0</v>
      </c>
      <c r="Z372" s="476">
        <f t="shared" si="360"/>
        <v>72.739999999999995</v>
      </c>
      <c r="AA372" s="476">
        <f t="shared" si="360"/>
        <v>427.48</v>
      </c>
      <c r="AB372" s="476">
        <f t="shared" si="360"/>
        <v>454.37</v>
      </c>
      <c r="AC372" s="476">
        <f t="shared" si="360"/>
        <v>392.68</v>
      </c>
      <c r="AD372" s="476">
        <f t="shared" si="360"/>
        <v>375.82</v>
      </c>
      <c r="AE372" s="476">
        <f t="shared" si="360"/>
        <v>449.38</v>
      </c>
      <c r="AF372" s="476">
        <f t="shared" si="360"/>
        <v>431.8</v>
      </c>
      <c r="AG372" s="476">
        <f t="shared" si="360"/>
        <v>360.27</v>
      </c>
      <c r="AH372" s="476">
        <f t="shared" si="360"/>
        <v>385.43</v>
      </c>
      <c r="AI372" s="476">
        <f t="shared" si="360"/>
        <v>468.8</v>
      </c>
      <c r="AJ372" s="476">
        <f t="shared" si="360"/>
        <v>431.94</v>
      </c>
      <c r="AK372" s="476">
        <f t="shared" si="360"/>
        <v>378.26</v>
      </c>
      <c r="AL372" s="476">
        <f t="shared" si="360"/>
        <v>466.65</v>
      </c>
      <c r="AM372" s="476">
        <f t="shared" si="360"/>
        <v>408.9</v>
      </c>
      <c r="AN372" s="476">
        <f t="shared" si="360"/>
        <v>398.87</v>
      </c>
      <c r="AO372" s="476">
        <f t="shared" si="360"/>
        <v>447.95</v>
      </c>
      <c r="AP372" s="476">
        <f t="shared" si="360"/>
        <v>419.05</v>
      </c>
      <c r="AQ372" s="476">
        <f t="shared" si="360"/>
        <v>294.95999999999998</v>
      </c>
      <c r="AR372" s="476">
        <f t="shared" si="360"/>
        <v>0</v>
      </c>
      <c r="AS372" s="476">
        <f t="shared" si="360"/>
        <v>0</v>
      </c>
      <c r="AT372" s="476">
        <f t="shared" si="360"/>
        <v>0</v>
      </c>
      <c r="AU372" s="476">
        <f t="shared" si="360"/>
        <v>0.99</v>
      </c>
      <c r="AV372" s="476">
        <f t="shared" si="360"/>
        <v>136.58000000000001</v>
      </c>
      <c r="AW372" s="476">
        <f t="shared" si="360"/>
        <v>131.94999999999999</v>
      </c>
      <c r="AX372" s="476">
        <f t="shared" si="360"/>
        <v>145.63999999999999</v>
      </c>
      <c r="AY372" s="476">
        <f t="shared" si="360"/>
        <v>147.61000000000001</v>
      </c>
      <c r="AZ372" s="476">
        <f t="shared" si="360"/>
        <v>228.07</v>
      </c>
      <c r="BA372" s="476">
        <f t="shared" si="360"/>
        <v>247.5</v>
      </c>
      <c r="BB372" s="476">
        <f t="shared" si="360"/>
        <v>31.13</v>
      </c>
      <c r="BC372" s="476">
        <f t="shared" si="360"/>
        <v>158.28</v>
      </c>
      <c r="BD372" s="476">
        <f t="shared" si="360"/>
        <v>69.69</v>
      </c>
      <c r="BE372" s="476">
        <f t="shared" si="360"/>
        <v>142.62</v>
      </c>
      <c r="BF372" s="476">
        <f t="shared" si="360"/>
        <v>138.01</v>
      </c>
      <c r="BG372" s="476">
        <f t="shared" si="360"/>
        <v>232.02</v>
      </c>
      <c r="BH372" s="476">
        <f t="shared" si="360"/>
        <v>274.75</v>
      </c>
      <c r="BI372" s="476">
        <f t="shared" si="360"/>
        <v>198.33</v>
      </c>
      <c r="BJ372" s="476">
        <f t="shared" si="360"/>
        <v>338.72</v>
      </c>
      <c r="BK372" s="476">
        <f t="shared" si="360"/>
        <v>398.12</v>
      </c>
      <c r="BL372" s="476">
        <f t="shared" si="360"/>
        <v>285.08</v>
      </c>
      <c r="BM372" s="476">
        <f t="shared" si="360"/>
        <v>359.7</v>
      </c>
      <c r="BN372" s="476">
        <f t="shared" si="360"/>
        <v>357.36</v>
      </c>
      <c r="BO372" s="476">
        <f t="shared" si="360"/>
        <v>303.17</v>
      </c>
      <c r="BP372" s="476">
        <f t="shared" si="360"/>
        <v>332.95</v>
      </c>
      <c r="BQ372" s="476">
        <f t="shared" si="358"/>
        <v>453.63</v>
      </c>
      <c r="BR372" s="476">
        <f t="shared" si="358"/>
        <v>392.12</v>
      </c>
      <c r="BS372" s="476">
        <f t="shared" si="358"/>
        <v>412.34</v>
      </c>
      <c r="BT372" s="476">
        <f t="shared" si="358"/>
        <v>365</v>
      </c>
      <c r="BU372" s="476">
        <f t="shared" si="358"/>
        <v>351.41</v>
      </c>
      <c r="BV372" s="476">
        <f t="shared" si="358"/>
        <v>425.95</v>
      </c>
      <c r="BW372" s="476">
        <f t="shared" si="358"/>
        <v>388.52</v>
      </c>
      <c r="BX372" s="476">
        <f t="shared" si="358"/>
        <v>418.43</v>
      </c>
      <c r="BY372" s="476">
        <f t="shared" si="358"/>
        <v>372.57</v>
      </c>
      <c r="BZ372" s="476">
        <f t="shared" si="358"/>
        <v>372.77</v>
      </c>
      <c r="CA372" s="476">
        <f t="shared" si="358"/>
        <v>223.18</v>
      </c>
      <c r="CB372" s="476">
        <f t="shared" si="358"/>
        <v>0</v>
      </c>
      <c r="CC372" s="476">
        <f t="shared" si="358"/>
        <v>0</v>
      </c>
      <c r="CD372" s="476">
        <f t="shared" si="358"/>
        <v>0</v>
      </c>
      <c r="CE372" s="476">
        <f t="shared" si="358"/>
        <v>0</v>
      </c>
      <c r="CF372" s="476">
        <f t="shared" si="358"/>
        <v>0</v>
      </c>
      <c r="CG372" s="476">
        <f t="shared" si="358"/>
        <v>0</v>
      </c>
      <c r="CH372" s="476">
        <f t="shared" si="358"/>
        <v>0</v>
      </c>
      <c r="CI372" s="476">
        <f t="shared" si="358"/>
        <v>0</v>
      </c>
      <c r="CJ372" s="476">
        <f t="shared" si="358"/>
        <v>0</v>
      </c>
      <c r="CK372" s="476">
        <f t="shared" si="358"/>
        <v>0</v>
      </c>
      <c r="CL372" s="476">
        <f t="shared" si="358"/>
        <v>0</v>
      </c>
      <c r="CM372" s="476">
        <f t="shared" si="358"/>
        <v>0</v>
      </c>
      <c r="CN372" s="476">
        <f t="shared" si="358"/>
        <v>0</v>
      </c>
      <c r="CO372" s="476">
        <f t="shared" si="358"/>
        <v>0</v>
      </c>
      <c r="CP372" s="476">
        <f t="shared" si="358"/>
        <v>0</v>
      </c>
      <c r="CQ372" s="476">
        <f t="shared" si="358"/>
        <v>0</v>
      </c>
      <c r="CR372" s="476">
        <f t="shared" si="358"/>
        <v>0</v>
      </c>
      <c r="CS372" s="476">
        <f t="shared" si="358"/>
        <v>0</v>
      </c>
      <c r="CT372" s="476">
        <f t="shared" si="358"/>
        <v>0</v>
      </c>
      <c r="CU372" s="476">
        <f t="shared" si="358"/>
        <v>0</v>
      </c>
      <c r="CV372" s="476">
        <f t="shared" si="358"/>
        <v>0</v>
      </c>
      <c r="CW372" s="476">
        <f t="shared" si="358"/>
        <v>0</v>
      </c>
      <c r="CX372" s="476">
        <f t="shared" si="358"/>
        <v>0</v>
      </c>
      <c r="CY372" s="476">
        <f t="shared" si="358"/>
        <v>0</v>
      </c>
      <c r="CZ372" s="476">
        <f t="shared" si="358"/>
        <v>0</v>
      </c>
      <c r="DA372" s="476">
        <f t="shared" si="358"/>
        <v>0</v>
      </c>
      <c r="DB372" s="476">
        <f t="shared" si="358"/>
        <v>0</v>
      </c>
      <c r="DC372" s="476">
        <f t="shared" si="358"/>
        <v>0</v>
      </c>
      <c r="DD372" s="476">
        <f t="shared" si="358"/>
        <v>0</v>
      </c>
      <c r="DE372" s="476">
        <f t="shared" si="358"/>
        <v>0</v>
      </c>
      <c r="DF372" s="476">
        <f t="shared" si="358"/>
        <v>0</v>
      </c>
      <c r="DG372" s="476">
        <f t="shared" si="358"/>
        <v>0</v>
      </c>
      <c r="DH372" s="476">
        <f t="shared" si="358"/>
        <v>0</v>
      </c>
      <c r="DI372" s="476">
        <f t="shared" si="358"/>
        <v>0</v>
      </c>
      <c r="DJ372" s="476">
        <f t="shared" si="358"/>
        <v>0</v>
      </c>
      <c r="DK372" s="476">
        <f t="shared" si="358"/>
        <v>0</v>
      </c>
      <c r="DL372" s="476">
        <f t="shared" si="358"/>
        <v>0</v>
      </c>
      <c r="DM372" s="476">
        <f t="shared" si="358"/>
        <v>0</v>
      </c>
      <c r="DN372" s="476">
        <f t="shared" si="358"/>
        <v>0</v>
      </c>
      <c r="DO372" s="476">
        <f t="shared" si="358"/>
        <v>0</v>
      </c>
      <c r="DP372" s="476">
        <f t="shared" si="358"/>
        <v>0</v>
      </c>
      <c r="DQ372" s="476">
        <f t="shared" si="358"/>
        <v>0</v>
      </c>
      <c r="DR372" s="476">
        <f t="shared" si="358"/>
        <v>0</v>
      </c>
      <c r="DS372" s="476">
        <f t="shared" si="358"/>
        <v>0</v>
      </c>
      <c r="DT372" s="476">
        <f t="shared" si="358"/>
        <v>0</v>
      </c>
      <c r="DU372" s="476">
        <f t="shared" si="358"/>
        <v>0</v>
      </c>
      <c r="DV372" s="476">
        <f t="shared" si="358"/>
        <v>0</v>
      </c>
      <c r="DW372" s="476">
        <f t="shared" si="358"/>
        <v>0</v>
      </c>
      <c r="DX372" s="476">
        <f t="shared" si="358"/>
        <v>0</v>
      </c>
      <c r="DY372" s="476">
        <f t="shared" si="358"/>
        <v>0</v>
      </c>
      <c r="DZ372" s="476">
        <f t="shared" si="358"/>
        <v>0</v>
      </c>
      <c r="EA372" s="476">
        <f t="shared" si="358"/>
        <v>0</v>
      </c>
      <c r="EB372" s="476">
        <f t="shared" si="361"/>
        <v>0</v>
      </c>
      <c r="EC372" s="476">
        <f t="shared" si="361"/>
        <v>0</v>
      </c>
      <c r="ED372" s="476">
        <f t="shared" si="361"/>
        <v>0</v>
      </c>
      <c r="EE372" s="476">
        <f t="shared" si="361"/>
        <v>0</v>
      </c>
      <c r="EF372" s="476">
        <f t="shared" si="361"/>
        <v>0</v>
      </c>
      <c r="EG372" s="476">
        <f t="shared" si="361"/>
        <v>0</v>
      </c>
      <c r="EH372" s="476">
        <f t="shared" si="361"/>
        <v>0</v>
      </c>
      <c r="EI372" s="476">
        <f t="shared" si="361"/>
        <v>0</v>
      </c>
      <c r="EJ372" s="476">
        <f t="shared" si="361"/>
        <v>0</v>
      </c>
      <c r="EK372" s="476">
        <f t="shared" si="361"/>
        <v>0</v>
      </c>
      <c r="EL372" s="476">
        <f t="shared" si="361"/>
        <v>0</v>
      </c>
      <c r="EM372" s="476">
        <f t="shared" si="361"/>
        <v>0</v>
      </c>
      <c r="EN372" s="476">
        <f t="shared" si="361"/>
        <v>0</v>
      </c>
      <c r="EO372" s="476">
        <f t="shared" si="361"/>
        <v>0</v>
      </c>
      <c r="EP372" s="476">
        <f t="shared" si="361"/>
        <v>0</v>
      </c>
      <c r="EQ372" s="476">
        <f t="shared" si="361"/>
        <v>0</v>
      </c>
      <c r="ER372" s="476">
        <f t="shared" si="361"/>
        <v>0</v>
      </c>
      <c r="ES372" s="476">
        <f t="shared" si="361"/>
        <v>0</v>
      </c>
      <c r="ET372" s="476">
        <f t="shared" si="361"/>
        <v>0</v>
      </c>
      <c r="EU372" s="476">
        <f t="shared" si="361"/>
        <v>0</v>
      </c>
      <c r="EV372" s="476">
        <f t="shared" si="361"/>
        <v>0</v>
      </c>
      <c r="EW372" s="476">
        <f t="shared" si="361"/>
        <v>0</v>
      </c>
      <c r="EX372" s="476">
        <f t="shared" si="361"/>
        <v>0</v>
      </c>
      <c r="EY372" s="476">
        <f t="shared" si="361"/>
        <v>0</v>
      </c>
      <c r="EZ372" s="476">
        <f t="shared" si="361"/>
        <v>0</v>
      </c>
      <c r="FA372" s="476">
        <f t="shared" si="361"/>
        <v>0</v>
      </c>
      <c r="FB372" s="476">
        <f t="shared" si="361"/>
        <v>0</v>
      </c>
      <c r="FC372" s="476">
        <f t="shared" si="361"/>
        <v>0</v>
      </c>
      <c r="FD372" s="476">
        <f t="shared" si="361"/>
        <v>0</v>
      </c>
      <c r="FE372" s="476">
        <f t="shared" si="361"/>
        <v>0</v>
      </c>
      <c r="FF372" s="476">
        <f t="shared" si="361"/>
        <v>0</v>
      </c>
      <c r="FG372" s="476">
        <f t="shared" si="361"/>
        <v>0</v>
      </c>
      <c r="FH372" s="476">
        <f t="shared" si="361"/>
        <v>0</v>
      </c>
      <c r="FI372" s="476">
        <f t="shared" si="361"/>
        <v>0</v>
      </c>
      <c r="FJ372" s="476">
        <f t="shared" si="361"/>
        <v>0</v>
      </c>
      <c r="FK372" s="476">
        <f t="shared" si="361"/>
        <v>0</v>
      </c>
      <c r="FL372" s="476">
        <f t="shared" si="361"/>
        <v>0</v>
      </c>
      <c r="FM372" s="476">
        <f t="shared" si="361"/>
        <v>0</v>
      </c>
      <c r="FN372" s="476">
        <f t="shared" si="361"/>
        <v>0</v>
      </c>
      <c r="FO372" s="476">
        <f t="shared" si="361"/>
        <v>0</v>
      </c>
      <c r="FP372" s="476">
        <f t="shared" si="361"/>
        <v>0</v>
      </c>
      <c r="FQ372" s="476">
        <f t="shared" si="361"/>
        <v>0</v>
      </c>
      <c r="FR372" s="476">
        <f t="shared" si="361"/>
        <v>0</v>
      </c>
      <c r="FS372" s="476">
        <f t="shared" si="361"/>
        <v>0</v>
      </c>
      <c r="FT372" s="476">
        <f t="shared" si="361"/>
        <v>0</v>
      </c>
      <c r="FU372" s="476">
        <f t="shared" si="361"/>
        <v>0</v>
      </c>
      <c r="FV372" s="476">
        <f t="shared" si="361"/>
        <v>0</v>
      </c>
      <c r="FW372" s="476">
        <f t="shared" si="361"/>
        <v>0</v>
      </c>
      <c r="FX372" s="476">
        <f t="shared" si="361"/>
        <v>0</v>
      </c>
      <c r="FY372" s="476">
        <f t="shared" si="361"/>
        <v>0</v>
      </c>
      <c r="FZ372" s="476">
        <f t="shared" si="361"/>
        <v>0</v>
      </c>
      <c r="GA372" s="476">
        <f t="shared" si="361"/>
        <v>0</v>
      </c>
      <c r="GB372" s="476">
        <f t="shared" si="361"/>
        <v>0</v>
      </c>
    </row>
    <row r="373" spans="3:184" x14ac:dyDescent="0.35">
      <c r="C373" s="472">
        <f>'QUALIFIED ENGINES'!D144</f>
        <v>91489</v>
      </c>
      <c r="D373" s="476">
        <f t="shared" si="353"/>
        <v>0</v>
      </c>
      <c r="E373" s="476">
        <f t="shared" si="360"/>
        <v>0</v>
      </c>
      <c r="F373" s="476">
        <f t="shared" si="360"/>
        <v>0</v>
      </c>
      <c r="G373" s="476">
        <f t="shared" si="360"/>
        <v>0</v>
      </c>
      <c r="H373" s="476">
        <f t="shared" si="360"/>
        <v>0</v>
      </c>
      <c r="I373" s="476">
        <f t="shared" si="360"/>
        <v>0</v>
      </c>
      <c r="J373" s="476">
        <f t="shared" si="360"/>
        <v>0</v>
      </c>
      <c r="K373" s="476">
        <f t="shared" si="360"/>
        <v>0</v>
      </c>
      <c r="L373" s="476">
        <f t="shared" si="360"/>
        <v>0</v>
      </c>
      <c r="M373" s="476">
        <f t="shared" si="360"/>
        <v>0</v>
      </c>
      <c r="N373" s="476">
        <f t="shared" si="360"/>
        <v>0</v>
      </c>
      <c r="O373" s="476">
        <f t="shared" si="360"/>
        <v>0</v>
      </c>
      <c r="P373" s="476">
        <f t="shared" si="360"/>
        <v>0</v>
      </c>
      <c r="Q373" s="476">
        <f t="shared" si="360"/>
        <v>0</v>
      </c>
      <c r="R373" s="476">
        <f t="shared" si="360"/>
        <v>0</v>
      </c>
      <c r="S373" s="476">
        <f t="shared" si="360"/>
        <v>0</v>
      </c>
      <c r="T373" s="476">
        <f t="shared" si="360"/>
        <v>0</v>
      </c>
      <c r="U373" s="476">
        <f t="shared" si="360"/>
        <v>0</v>
      </c>
      <c r="V373" s="476">
        <f t="shared" si="360"/>
        <v>0</v>
      </c>
      <c r="W373" s="476">
        <f t="shared" si="360"/>
        <v>0</v>
      </c>
      <c r="X373" s="476">
        <f t="shared" si="360"/>
        <v>0</v>
      </c>
      <c r="Y373" s="476">
        <f t="shared" si="360"/>
        <v>0</v>
      </c>
      <c r="Z373" s="476">
        <f t="shared" si="360"/>
        <v>0</v>
      </c>
      <c r="AA373" s="476">
        <f t="shared" si="360"/>
        <v>0</v>
      </c>
      <c r="AB373" s="476">
        <f t="shared" si="360"/>
        <v>0</v>
      </c>
      <c r="AC373" s="476">
        <f t="shared" si="360"/>
        <v>0</v>
      </c>
      <c r="AD373" s="476">
        <f t="shared" si="360"/>
        <v>0</v>
      </c>
      <c r="AE373" s="476">
        <f t="shared" si="360"/>
        <v>0</v>
      </c>
      <c r="AF373" s="476">
        <f t="shared" si="360"/>
        <v>0</v>
      </c>
      <c r="AG373" s="476">
        <f t="shared" si="360"/>
        <v>0</v>
      </c>
      <c r="AH373" s="476">
        <f t="shared" si="360"/>
        <v>0</v>
      </c>
      <c r="AI373" s="476">
        <f t="shared" si="360"/>
        <v>0</v>
      </c>
      <c r="AJ373" s="476">
        <f t="shared" si="360"/>
        <v>0</v>
      </c>
      <c r="AK373" s="476">
        <f t="shared" si="360"/>
        <v>0</v>
      </c>
      <c r="AL373" s="476">
        <f t="shared" si="360"/>
        <v>0</v>
      </c>
      <c r="AM373" s="476">
        <f t="shared" si="360"/>
        <v>0</v>
      </c>
      <c r="AN373" s="476">
        <f t="shared" si="360"/>
        <v>0</v>
      </c>
      <c r="AO373" s="476">
        <f t="shared" si="360"/>
        <v>0</v>
      </c>
      <c r="AP373" s="476">
        <f t="shared" si="360"/>
        <v>0</v>
      </c>
      <c r="AQ373" s="476">
        <f t="shared" si="360"/>
        <v>0</v>
      </c>
      <c r="AR373" s="476">
        <f t="shared" si="360"/>
        <v>0</v>
      </c>
      <c r="AS373" s="476">
        <f t="shared" si="360"/>
        <v>0</v>
      </c>
      <c r="AT373" s="476">
        <f t="shared" si="360"/>
        <v>0</v>
      </c>
      <c r="AU373" s="476">
        <f t="shared" si="360"/>
        <v>0</v>
      </c>
      <c r="AV373" s="476">
        <f t="shared" si="360"/>
        <v>0</v>
      </c>
      <c r="AW373" s="476">
        <f t="shared" si="360"/>
        <v>0</v>
      </c>
      <c r="AX373" s="476">
        <f t="shared" si="360"/>
        <v>0</v>
      </c>
      <c r="AY373" s="476">
        <f t="shared" si="360"/>
        <v>0</v>
      </c>
      <c r="AZ373" s="476">
        <f t="shared" si="360"/>
        <v>0</v>
      </c>
      <c r="BA373" s="476">
        <f t="shared" si="360"/>
        <v>0</v>
      </c>
      <c r="BB373" s="476">
        <f t="shared" si="360"/>
        <v>0</v>
      </c>
      <c r="BC373" s="476">
        <f t="shared" si="360"/>
        <v>0</v>
      </c>
      <c r="BD373" s="476">
        <f t="shared" si="360"/>
        <v>0</v>
      </c>
      <c r="BE373" s="476">
        <f t="shared" si="360"/>
        <v>0</v>
      </c>
      <c r="BF373" s="476">
        <f t="shared" si="360"/>
        <v>0</v>
      </c>
      <c r="BG373" s="476">
        <f t="shared" si="360"/>
        <v>0</v>
      </c>
      <c r="BH373" s="476">
        <f t="shared" si="360"/>
        <v>0</v>
      </c>
      <c r="BI373" s="476">
        <f t="shared" si="360"/>
        <v>0</v>
      </c>
      <c r="BJ373" s="476">
        <f t="shared" si="360"/>
        <v>0</v>
      </c>
      <c r="BK373" s="476">
        <f t="shared" si="360"/>
        <v>0</v>
      </c>
      <c r="BL373" s="476">
        <f t="shared" si="360"/>
        <v>0</v>
      </c>
      <c r="BM373" s="476">
        <f t="shared" si="360"/>
        <v>0</v>
      </c>
      <c r="BN373" s="476">
        <f t="shared" si="360"/>
        <v>0</v>
      </c>
      <c r="BO373" s="476">
        <f t="shared" si="360"/>
        <v>0</v>
      </c>
      <c r="BP373" s="476">
        <f t="shared" ref="BP373:EA376" si="362">BP111-BP242</f>
        <v>0</v>
      </c>
      <c r="BQ373" s="476">
        <f t="shared" si="362"/>
        <v>0</v>
      </c>
      <c r="BR373" s="476">
        <f t="shared" si="362"/>
        <v>0</v>
      </c>
      <c r="BS373" s="476">
        <f t="shared" si="362"/>
        <v>0</v>
      </c>
      <c r="BT373" s="476">
        <f t="shared" si="362"/>
        <v>0</v>
      </c>
      <c r="BU373" s="476">
        <f t="shared" si="362"/>
        <v>0</v>
      </c>
      <c r="BV373" s="476">
        <f t="shared" si="362"/>
        <v>0</v>
      </c>
      <c r="BW373" s="476">
        <f t="shared" si="362"/>
        <v>0</v>
      </c>
      <c r="BX373" s="476">
        <f t="shared" si="362"/>
        <v>0</v>
      </c>
      <c r="BY373" s="476">
        <f t="shared" si="362"/>
        <v>0</v>
      </c>
      <c r="BZ373" s="476">
        <f t="shared" si="362"/>
        <v>0</v>
      </c>
      <c r="CA373" s="476">
        <f t="shared" si="362"/>
        <v>0</v>
      </c>
      <c r="CB373" s="476">
        <f t="shared" si="362"/>
        <v>0</v>
      </c>
      <c r="CC373" s="476">
        <f t="shared" si="362"/>
        <v>0</v>
      </c>
      <c r="CD373" s="476">
        <f t="shared" si="362"/>
        <v>0</v>
      </c>
      <c r="CE373" s="476">
        <f t="shared" si="362"/>
        <v>0</v>
      </c>
      <c r="CF373" s="476">
        <f t="shared" si="362"/>
        <v>0</v>
      </c>
      <c r="CG373" s="476">
        <f t="shared" si="362"/>
        <v>0</v>
      </c>
      <c r="CH373" s="476">
        <f t="shared" si="362"/>
        <v>0</v>
      </c>
      <c r="CI373" s="476">
        <f t="shared" si="362"/>
        <v>0</v>
      </c>
      <c r="CJ373" s="476">
        <f t="shared" si="362"/>
        <v>0</v>
      </c>
      <c r="CK373" s="476">
        <f t="shared" si="362"/>
        <v>0</v>
      </c>
      <c r="CL373" s="476">
        <f t="shared" si="362"/>
        <v>0</v>
      </c>
      <c r="CM373" s="476">
        <f t="shared" si="362"/>
        <v>0</v>
      </c>
      <c r="CN373" s="476">
        <f t="shared" si="362"/>
        <v>0</v>
      </c>
      <c r="CO373" s="476">
        <f t="shared" si="362"/>
        <v>0</v>
      </c>
      <c r="CP373" s="476">
        <f t="shared" si="362"/>
        <v>0</v>
      </c>
      <c r="CQ373" s="476">
        <f t="shared" si="362"/>
        <v>0</v>
      </c>
      <c r="CR373" s="476">
        <f t="shared" si="362"/>
        <v>0</v>
      </c>
      <c r="CS373" s="476">
        <f t="shared" si="362"/>
        <v>0</v>
      </c>
      <c r="CT373" s="476">
        <f t="shared" si="362"/>
        <v>0</v>
      </c>
      <c r="CU373" s="476">
        <f t="shared" si="362"/>
        <v>0</v>
      </c>
      <c r="CV373" s="476">
        <f t="shared" si="362"/>
        <v>0</v>
      </c>
      <c r="CW373" s="476">
        <f t="shared" si="362"/>
        <v>0</v>
      </c>
      <c r="CX373" s="476">
        <f t="shared" si="362"/>
        <v>0</v>
      </c>
      <c r="CY373" s="476">
        <f t="shared" si="362"/>
        <v>0</v>
      </c>
      <c r="CZ373" s="476">
        <f t="shared" si="362"/>
        <v>0</v>
      </c>
      <c r="DA373" s="476">
        <f t="shared" si="362"/>
        <v>0</v>
      </c>
      <c r="DB373" s="476">
        <f t="shared" si="362"/>
        <v>0</v>
      </c>
      <c r="DC373" s="476">
        <f t="shared" si="362"/>
        <v>0</v>
      </c>
      <c r="DD373" s="476">
        <f t="shared" si="362"/>
        <v>0</v>
      </c>
      <c r="DE373" s="476">
        <f t="shared" si="362"/>
        <v>0</v>
      </c>
      <c r="DF373" s="476">
        <f t="shared" si="362"/>
        <v>0</v>
      </c>
      <c r="DG373" s="476">
        <f t="shared" si="362"/>
        <v>0</v>
      </c>
      <c r="DH373" s="476">
        <f t="shared" si="362"/>
        <v>0</v>
      </c>
      <c r="DI373" s="476">
        <f t="shared" si="362"/>
        <v>0</v>
      </c>
      <c r="DJ373" s="476">
        <f t="shared" si="362"/>
        <v>0</v>
      </c>
      <c r="DK373" s="476">
        <f t="shared" si="362"/>
        <v>0</v>
      </c>
      <c r="DL373" s="476">
        <f t="shared" si="362"/>
        <v>0</v>
      </c>
      <c r="DM373" s="476">
        <f t="shared" si="362"/>
        <v>0</v>
      </c>
      <c r="DN373" s="476">
        <f t="shared" si="362"/>
        <v>0</v>
      </c>
      <c r="DO373" s="476">
        <f t="shared" si="362"/>
        <v>0</v>
      </c>
      <c r="DP373" s="476">
        <f t="shared" si="362"/>
        <v>0</v>
      </c>
      <c r="DQ373" s="476">
        <f t="shared" si="362"/>
        <v>0</v>
      </c>
      <c r="DR373" s="476">
        <f t="shared" si="362"/>
        <v>0</v>
      </c>
      <c r="DS373" s="476">
        <f t="shared" si="362"/>
        <v>0</v>
      </c>
      <c r="DT373" s="476">
        <f t="shared" si="362"/>
        <v>0</v>
      </c>
      <c r="DU373" s="476">
        <f t="shared" si="362"/>
        <v>0</v>
      </c>
      <c r="DV373" s="476">
        <f t="shared" si="362"/>
        <v>0</v>
      </c>
      <c r="DW373" s="476">
        <f t="shared" si="362"/>
        <v>0</v>
      </c>
      <c r="DX373" s="476">
        <f t="shared" si="362"/>
        <v>0</v>
      </c>
      <c r="DY373" s="476">
        <f t="shared" si="362"/>
        <v>0</v>
      </c>
      <c r="DZ373" s="476">
        <f t="shared" si="362"/>
        <v>0</v>
      </c>
      <c r="EA373" s="476">
        <f t="shared" si="362"/>
        <v>0</v>
      </c>
      <c r="EB373" s="476">
        <f t="shared" si="361"/>
        <v>0</v>
      </c>
      <c r="EC373" s="476">
        <f t="shared" si="361"/>
        <v>0</v>
      </c>
      <c r="ED373" s="476">
        <f t="shared" si="361"/>
        <v>0</v>
      </c>
      <c r="EE373" s="476">
        <f t="shared" si="361"/>
        <v>0</v>
      </c>
      <c r="EF373" s="476">
        <f t="shared" si="361"/>
        <v>0</v>
      </c>
      <c r="EG373" s="476">
        <f t="shared" si="361"/>
        <v>0</v>
      </c>
      <c r="EH373" s="476">
        <f t="shared" si="361"/>
        <v>0</v>
      </c>
      <c r="EI373" s="476">
        <f t="shared" si="361"/>
        <v>0</v>
      </c>
      <c r="EJ373" s="476">
        <f t="shared" si="361"/>
        <v>0</v>
      </c>
      <c r="EK373" s="476">
        <f t="shared" si="361"/>
        <v>0</v>
      </c>
      <c r="EL373" s="476">
        <f t="shared" si="361"/>
        <v>0</v>
      </c>
      <c r="EM373" s="476">
        <f t="shared" si="361"/>
        <v>0</v>
      </c>
      <c r="EN373" s="476">
        <f t="shared" si="361"/>
        <v>0</v>
      </c>
      <c r="EO373" s="476">
        <f t="shared" si="361"/>
        <v>0</v>
      </c>
      <c r="EP373" s="476">
        <f t="shared" si="361"/>
        <v>0</v>
      </c>
      <c r="EQ373" s="476">
        <f t="shared" si="361"/>
        <v>0</v>
      </c>
      <c r="ER373" s="476">
        <f t="shared" si="361"/>
        <v>0</v>
      </c>
      <c r="ES373" s="476">
        <f t="shared" si="361"/>
        <v>0</v>
      </c>
      <c r="ET373" s="476">
        <f t="shared" si="361"/>
        <v>0</v>
      </c>
      <c r="EU373" s="476">
        <f t="shared" si="361"/>
        <v>0</v>
      </c>
      <c r="EV373" s="476">
        <f t="shared" si="361"/>
        <v>0</v>
      </c>
      <c r="EW373" s="476">
        <f t="shared" si="361"/>
        <v>0</v>
      </c>
      <c r="EX373" s="476">
        <f t="shared" si="361"/>
        <v>0</v>
      </c>
      <c r="EY373" s="476">
        <f t="shared" si="361"/>
        <v>0</v>
      </c>
      <c r="EZ373" s="476">
        <f t="shared" si="361"/>
        <v>0</v>
      </c>
      <c r="FA373" s="476">
        <f t="shared" si="361"/>
        <v>0</v>
      </c>
      <c r="FB373" s="476">
        <f t="shared" si="361"/>
        <v>0</v>
      </c>
      <c r="FC373" s="476">
        <f t="shared" si="361"/>
        <v>0</v>
      </c>
      <c r="FD373" s="476">
        <f t="shared" si="361"/>
        <v>0</v>
      </c>
      <c r="FE373" s="476">
        <f t="shared" si="361"/>
        <v>0</v>
      </c>
      <c r="FF373" s="476">
        <f t="shared" si="361"/>
        <v>0</v>
      </c>
      <c r="FG373" s="476">
        <f t="shared" si="361"/>
        <v>0</v>
      </c>
      <c r="FH373" s="476">
        <f t="shared" si="361"/>
        <v>0</v>
      </c>
      <c r="FI373" s="476">
        <f t="shared" si="361"/>
        <v>0</v>
      </c>
      <c r="FJ373" s="476">
        <f t="shared" si="361"/>
        <v>0</v>
      </c>
      <c r="FK373" s="476">
        <f t="shared" si="361"/>
        <v>0</v>
      </c>
      <c r="FL373" s="476">
        <f t="shared" si="361"/>
        <v>0</v>
      </c>
      <c r="FM373" s="476">
        <f t="shared" si="361"/>
        <v>0</v>
      </c>
      <c r="FN373" s="476">
        <f t="shared" si="361"/>
        <v>0</v>
      </c>
      <c r="FO373" s="476">
        <f t="shared" si="361"/>
        <v>0</v>
      </c>
      <c r="FP373" s="476">
        <f t="shared" si="361"/>
        <v>0</v>
      </c>
      <c r="FQ373" s="476">
        <f t="shared" si="361"/>
        <v>0</v>
      </c>
      <c r="FR373" s="476">
        <f t="shared" si="361"/>
        <v>0</v>
      </c>
      <c r="FS373" s="476">
        <f t="shared" si="361"/>
        <v>0</v>
      </c>
      <c r="FT373" s="476">
        <f t="shared" si="361"/>
        <v>0</v>
      </c>
      <c r="FU373" s="476">
        <f t="shared" si="361"/>
        <v>0</v>
      </c>
      <c r="FV373" s="476">
        <f t="shared" si="361"/>
        <v>0</v>
      </c>
      <c r="FW373" s="476">
        <f t="shared" si="361"/>
        <v>0</v>
      </c>
      <c r="FX373" s="476">
        <f t="shared" si="361"/>
        <v>0</v>
      </c>
      <c r="FY373" s="476">
        <f t="shared" si="361"/>
        <v>0</v>
      </c>
      <c r="FZ373" s="476">
        <f t="shared" si="361"/>
        <v>0</v>
      </c>
      <c r="GA373" s="476">
        <f t="shared" si="361"/>
        <v>0</v>
      </c>
      <c r="GB373" s="476">
        <f t="shared" si="361"/>
        <v>0</v>
      </c>
    </row>
    <row r="374" spans="3:184" x14ac:dyDescent="0.35">
      <c r="C374" s="472">
        <f>'QUALIFIED ENGINES'!D145</f>
        <v>91553</v>
      </c>
      <c r="D374" s="476">
        <f t="shared" si="353"/>
        <v>0</v>
      </c>
      <c r="E374" s="476">
        <f t="shared" ref="E374:BP377" si="363">E112-E243</f>
        <v>0</v>
      </c>
      <c r="F374" s="476">
        <f t="shared" si="363"/>
        <v>0</v>
      </c>
      <c r="G374" s="476">
        <f t="shared" si="363"/>
        <v>0</v>
      </c>
      <c r="H374" s="476">
        <f t="shared" si="363"/>
        <v>0</v>
      </c>
      <c r="I374" s="476">
        <f t="shared" si="363"/>
        <v>0</v>
      </c>
      <c r="J374" s="476">
        <f t="shared" si="363"/>
        <v>0</v>
      </c>
      <c r="K374" s="476">
        <f t="shared" si="363"/>
        <v>0</v>
      </c>
      <c r="L374" s="476">
        <f t="shared" si="363"/>
        <v>0</v>
      </c>
      <c r="M374" s="476">
        <f t="shared" si="363"/>
        <v>0</v>
      </c>
      <c r="N374" s="476">
        <f t="shared" si="363"/>
        <v>0</v>
      </c>
      <c r="O374" s="476">
        <f t="shared" si="363"/>
        <v>0</v>
      </c>
      <c r="P374" s="476">
        <f t="shared" si="363"/>
        <v>0</v>
      </c>
      <c r="Q374" s="476">
        <f t="shared" si="363"/>
        <v>0</v>
      </c>
      <c r="R374" s="476">
        <f t="shared" si="363"/>
        <v>0</v>
      </c>
      <c r="S374" s="476">
        <f t="shared" si="363"/>
        <v>0</v>
      </c>
      <c r="T374" s="476">
        <f t="shared" si="363"/>
        <v>0</v>
      </c>
      <c r="U374" s="476">
        <f t="shared" si="363"/>
        <v>0</v>
      </c>
      <c r="V374" s="476">
        <f t="shared" si="363"/>
        <v>0</v>
      </c>
      <c r="W374" s="476">
        <f t="shared" si="363"/>
        <v>0</v>
      </c>
      <c r="X374" s="476">
        <f t="shared" si="363"/>
        <v>0</v>
      </c>
      <c r="Y374" s="476">
        <f t="shared" si="363"/>
        <v>0</v>
      </c>
      <c r="Z374" s="476">
        <f t="shared" si="363"/>
        <v>0</v>
      </c>
      <c r="AA374" s="476">
        <f t="shared" si="363"/>
        <v>0</v>
      </c>
      <c r="AB374" s="476">
        <f t="shared" si="363"/>
        <v>0</v>
      </c>
      <c r="AC374" s="476">
        <f t="shared" si="363"/>
        <v>0</v>
      </c>
      <c r="AD374" s="476">
        <f t="shared" si="363"/>
        <v>224.53</v>
      </c>
      <c r="AE374" s="476">
        <f t="shared" si="363"/>
        <v>328.73</v>
      </c>
      <c r="AF374" s="476">
        <f t="shared" si="363"/>
        <v>335.48</v>
      </c>
      <c r="AG374" s="476">
        <f t="shared" si="363"/>
        <v>299.32</v>
      </c>
      <c r="AH374" s="476">
        <f t="shared" si="363"/>
        <v>388.08</v>
      </c>
      <c r="AI374" s="476">
        <f t="shared" si="363"/>
        <v>316.3</v>
      </c>
      <c r="AJ374" s="476">
        <f t="shared" si="363"/>
        <v>381.4</v>
      </c>
      <c r="AK374" s="476">
        <f t="shared" si="363"/>
        <v>364.65</v>
      </c>
      <c r="AL374" s="476">
        <f t="shared" si="363"/>
        <v>380.37</v>
      </c>
      <c r="AM374" s="476">
        <f t="shared" si="363"/>
        <v>201.67</v>
      </c>
      <c r="AN374" s="476">
        <f t="shared" si="363"/>
        <v>374.58</v>
      </c>
      <c r="AO374" s="476">
        <f t="shared" si="363"/>
        <v>287.91000000000003</v>
      </c>
      <c r="AP374" s="476">
        <f t="shared" si="363"/>
        <v>269.33999999999997</v>
      </c>
      <c r="AQ374" s="476">
        <f t="shared" si="363"/>
        <v>269.33</v>
      </c>
      <c r="AR374" s="476">
        <f t="shared" si="363"/>
        <v>0</v>
      </c>
      <c r="AS374" s="476">
        <f t="shared" si="363"/>
        <v>0</v>
      </c>
      <c r="AT374" s="476">
        <f t="shared" si="363"/>
        <v>0</v>
      </c>
      <c r="AU374" s="476">
        <f t="shared" si="363"/>
        <v>0</v>
      </c>
      <c r="AV374" s="476">
        <f t="shared" si="363"/>
        <v>0.15</v>
      </c>
      <c r="AW374" s="476">
        <f t="shared" si="363"/>
        <v>1.05</v>
      </c>
      <c r="AX374" s="476">
        <f t="shared" si="363"/>
        <v>0</v>
      </c>
      <c r="AY374" s="476">
        <f t="shared" si="363"/>
        <v>0</v>
      </c>
      <c r="AZ374" s="476">
        <f t="shared" si="363"/>
        <v>0.25</v>
      </c>
      <c r="BA374" s="476">
        <f t="shared" si="363"/>
        <v>0</v>
      </c>
      <c r="BB374" s="476">
        <f t="shared" si="363"/>
        <v>0</v>
      </c>
      <c r="BC374" s="476">
        <f t="shared" si="363"/>
        <v>0</v>
      </c>
      <c r="BD374" s="476">
        <f t="shared" si="363"/>
        <v>0</v>
      </c>
      <c r="BE374" s="476">
        <f t="shared" si="363"/>
        <v>0</v>
      </c>
      <c r="BF374" s="476">
        <f t="shared" si="363"/>
        <v>0</v>
      </c>
      <c r="BG374" s="476">
        <f t="shared" si="363"/>
        <v>0</v>
      </c>
      <c r="BH374" s="476">
        <f t="shared" si="363"/>
        <v>0</v>
      </c>
      <c r="BI374" s="476">
        <f t="shared" si="363"/>
        <v>0</v>
      </c>
      <c r="BJ374" s="476">
        <f t="shared" si="363"/>
        <v>0</v>
      </c>
      <c r="BK374" s="476">
        <f t="shared" si="363"/>
        <v>0</v>
      </c>
      <c r="BL374" s="476">
        <f t="shared" si="363"/>
        <v>0</v>
      </c>
      <c r="BM374" s="476">
        <f t="shared" si="363"/>
        <v>0</v>
      </c>
      <c r="BN374" s="476">
        <f t="shared" si="363"/>
        <v>0</v>
      </c>
      <c r="BO374" s="476">
        <f t="shared" si="363"/>
        <v>0</v>
      </c>
      <c r="BP374" s="476">
        <f t="shared" si="363"/>
        <v>0</v>
      </c>
      <c r="BQ374" s="476">
        <f t="shared" si="362"/>
        <v>0</v>
      </c>
      <c r="BR374" s="476">
        <f t="shared" si="362"/>
        <v>0</v>
      </c>
      <c r="BS374" s="476">
        <f t="shared" si="362"/>
        <v>0</v>
      </c>
      <c r="BT374" s="476">
        <f t="shared" si="362"/>
        <v>0</v>
      </c>
      <c r="BU374" s="476">
        <f t="shared" si="362"/>
        <v>0</v>
      </c>
      <c r="BV374" s="476">
        <f t="shared" si="362"/>
        <v>0</v>
      </c>
      <c r="BW374" s="476">
        <f t="shared" si="362"/>
        <v>0</v>
      </c>
      <c r="BX374" s="476">
        <f t="shared" si="362"/>
        <v>0.4</v>
      </c>
      <c r="BY374" s="476">
        <f t="shared" si="362"/>
        <v>0</v>
      </c>
      <c r="BZ374" s="476">
        <f t="shared" si="362"/>
        <v>3.32</v>
      </c>
      <c r="CA374" s="476">
        <f t="shared" si="362"/>
        <v>305.45</v>
      </c>
      <c r="CB374" s="476">
        <f t="shared" si="362"/>
        <v>335.37</v>
      </c>
      <c r="CC374" s="476">
        <f t="shared" si="362"/>
        <v>339.7</v>
      </c>
      <c r="CD374" s="476">
        <f t="shared" si="362"/>
        <v>369.19</v>
      </c>
      <c r="CE374" s="476">
        <f t="shared" si="362"/>
        <v>405.37</v>
      </c>
      <c r="CF374" s="476">
        <f t="shared" si="362"/>
        <v>327.85</v>
      </c>
      <c r="CG374" s="476">
        <f t="shared" si="362"/>
        <v>397.9</v>
      </c>
      <c r="CH374" s="476">
        <f t="shared" si="362"/>
        <v>150.52000000000001</v>
      </c>
      <c r="CI374" s="476">
        <f t="shared" si="362"/>
        <v>0</v>
      </c>
      <c r="CJ374" s="476">
        <f t="shared" si="362"/>
        <v>0</v>
      </c>
      <c r="CK374" s="476">
        <f t="shared" si="362"/>
        <v>0</v>
      </c>
      <c r="CL374" s="476">
        <f t="shared" si="362"/>
        <v>0</v>
      </c>
      <c r="CM374" s="476">
        <f t="shared" si="362"/>
        <v>0</v>
      </c>
      <c r="CN374" s="476">
        <f t="shared" si="362"/>
        <v>74.17</v>
      </c>
      <c r="CO374" s="476">
        <f t="shared" si="362"/>
        <v>394.21</v>
      </c>
      <c r="CP374" s="476">
        <f t="shared" si="362"/>
        <v>342.37</v>
      </c>
      <c r="CQ374" s="476">
        <f t="shared" si="362"/>
        <v>389.12</v>
      </c>
      <c r="CR374" s="476">
        <f t="shared" si="362"/>
        <v>403.46</v>
      </c>
      <c r="CS374" s="476">
        <f t="shared" si="362"/>
        <v>412.63</v>
      </c>
      <c r="CT374" s="476">
        <f t="shared" si="362"/>
        <v>326.32</v>
      </c>
      <c r="CU374" s="476">
        <f t="shared" si="362"/>
        <v>348.37</v>
      </c>
      <c r="CV374" s="476">
        <f t="shared" si="362"/>
        <v>330.37</v>
      </c>
      <c r="CW374" s="476">
        <f t="shared" si="362"/>
        <v>402.85</v>
      </c>
      <c r="CX374" s="476">
        <f t="shared" si="362"/>
        <v>338.68</v>
      </c>
      <c r="CY374" s="476">
        <f t="shared" si="362"/>
        <v>341.08</v>
      </c>
      <c r="CZ374" s="476">
        <f t="shared" si="362"/>
        <v>325.67</v>
      </c>
      <c r="DA374" s="476">
        <f t="shared" si="362"/>
        <v>326.05</v>
      </c>
      <c r="DB374" s="476">
        <f t="shared" si="362"/>
        <v>311.10000000000002</v>
      </c>
      <c r="DC374" s="476">
        <f t="shared" si="362"/>
        <v>84.71</v>
      </c>
      <c r="DD374" s="476">
        <f t="shared" si="362"/>
        <v>0</v>
      </c>
      <c r="DE374" s="476">
        <f t="shared" si="362"/>
        <v>0</v>
      </c>
      <c r="DF374" s="476">
        <f t="shared" si="362"/>
        <v>0</v>
      </c>
      <c r="DG374" s="476">
        <f t="shared" si="362"/>
        <v>0</v>
      </c>
      <c r="DH374" s="476">
        <f t="shared" si="362"/>
        <v>0</v>
      </c>
      <c r="DI374" s="476">
        <f t="shared" si="362"/>
        <v>0</v>
      </c>
      <c r="DJ374" s="476">
        <f t="shared" si="362"/>
        <v>0</v>
      </c>
      <c r="DK374" s="476">
        <f t="shared" si="362"/>
        <v>0</v>
      </c>
      <c r="DL374" s="476">
        <f t="shared" si="362"/>
        <v>0</v>
      </c>
      <c r="DM374" s="476">
        <f t="shared" si="362"/>
        <v>0</v>
      </c>
      <c r="DN374" s="476">
        <f t="shared" si="362"/>
        <v>0</v>
      </c>
      <c r="DO374" s="476">
        <f t="shared" si="362"/>
        <v>0</v>
      </c>
      <c r="DP374" s="476">
        <f t="shared" si="362"/>
        <v>0</v>
      </c>
      <c r="DQ374" s="476">
        <f t="shared" si="362"/>
        <v>0</v>
      </c>
      <c r="DR374" s="476">
        <f t="shared" si="362"/>
        <v>0</v>
      </c>
      <c r="DS374" s="476">
        <f t="shared" si="362"/>
        <v>0</v>
      </c>
      <c r="DT374" s="476">
        <f t="shared" si="362"/>
        <v>0</v>
      </c>
      <c r="DU374" s="476">
        <f t="shared" si="362"/>
        <v>0</v>
      </c>
      <c r="DV374" s="476">
        <f t="shared" si="362"/>
        <v>0</v>
      </c>
      <c r="DW374" s="476">
        <f t="shared" si="362"/>
        <v>0</v>
      </c>
      <c r="DX374" s="476">
        <f t="shared" si="362"/>
        <v>0</v>
      </c>
      <c r="DY374" s="476">
        <f t="shared" si="362"/>
        <v>0</v>
      </c>
      <c r="DZ374" s="476">
        <f t="shared" si="362"/>
        <v>0</v>
      </c>
      <c r="EA374" s="476">
        <f t="shared" si="362"/>
        <v>0</v>
      </c>
      <c r="EB374" s="476">
        <f t="shared" si="361"/>
        <v>0</v>
      </c>
      <c r="EC374" s="476">
        <f t="shared" si="361"/>
        <v>0</v>
      </c>
      <c r="ED374" s="476">
        <f t="shared" si="361"/>
        <v>0</v>
      </c>
      <c r="EE374" s="476">
        <f t="shared" si="361"/>
        <v>0</v>
      </c>
      <c r="EF374" s="476">
        <f t="shared" si="361"/>
        <v>0</v>
      </c>
      <c r="EG374" s="476">
        <f t="shared" si="361"/>
        <v>0</v>
      </c>
      <c r="EH374" s="476">
        <f t="shared" si="361"/>
        <v>0</v>
      </c>
      <c r="EI374" s="476">
        <f t="shared" si="361"/>
        <v>0</v>
      </c>
      <c r="EJ374" s="476">
        <f t="shared" si="361"/>
        <v>0</v>
      </c>
      <c r="EK374" s="476">
        <f t="shared" si="361"/>
        <v>0</v>
      </c>
      <c r="EL374" s="476">
        <f t="shared" si="361"/>
        <v>0</v>
      </c>
      <c r="EM374" s="476">
        <f t="shared" si="361"/>
        <v>0</v>
      </c>
      <c r="EN374" s="476">
        <f t="shared" si="361"/>
        <v>0</v>
      </c>
      <c r="EO374" s="476">
        <f t="shared" si="361"/>
        <v>0</v>
      </c>
      <c r="EP374" s="476">
        <f t="shared" si="361"/>
        <v>0</v>
      </c>
      <c r="EQ374" s="476">
        <f t="shared" si="361"/>
        <v>0</v>
      </c>
      <c r="ER374" s="476">
        <f t="shared" si="361"/>
        <v>0</v>
      </c>
      <c r="ES374" s="476">
        <f t="shared" si="361"/>
        <v>0</v>
      </c>
      <c r="ET374" s="476">
        <f t="shared" si="361"/>
        <v>0</v>
      </c>
      <c r="EU374" s="476">
        <f t="shared" si="361"/>
        <v>0</v>
      </c>
      <c r="EV374" s="476">
        <f t="shared" si="361"/>
        <v>0</v>
      </c>
      <c r="EW374" s="476">
        <f t="shared" si="361"/>
        <v>0</v>
      </c>
      <c r="EX374" s="476">
        <f t="shared" si="361"/>
        <v>0</v>
      </c>
      <c r="EY374" s="476">
        <f t="shared" si="361"/>
        <v>0</v>
      </c>
      <c r="EZ374" s="476">
        <f t="shared" si="361"/>
        <v>0</v>
      </c>
      <c r="FA374" s="476">
        <f t="shared" si="361"/>
        <v>0</v>
      </c>
      <c r="FB374" s="476">
        <f t="shared" si="361"/>
        <v>0</v>
      </c>
      <c r="FC374" s="476">
        <f t="shared" si="361"/>
        <v>0</v>
      </c>
      <c r="FD374" s="476">
        <f t="shared" si="361"/>
        <v>0</v>
      </c>
      <c r="FE374" s="476">
        <f t="shared" si="361"/>
        <v>0</v>
      </c>
      <c r="FF374" s="476">
        <f t="shared" si="361"/>
        <v>0</v>
      </c>
      <c r="FG374" s="476">
        <f t="shared" si="361"/>
        <v>0</v>
      </c>
      <c r="FH374" s="476">
        <f t="shared" si="361"/>
        <v>0</v>
      </c>
      <c r="FI374" s="476">
        <f t="shared" si="361"/>
        <v>0</v>
      </c>
      <c r="FJ374" s="476">
        <f t="shared" si="361"/>
        <v>0</v>
      </c>
      <c r="FK374" s="476">
        <f t="shared" si="361"/>
        <v>0</v>
      </c>
      <c r="FL374" s="476">
        <f t="shared" si="361"/>
        <v>0</v>
      </c>
      <c r="FM374" s="476">
        <f t="shared" si="361"/>
        <v>0</v>
      </c>
      <c r="FN374" s="476">
        <f t="shared" si="361"/>
        <v>0</v>
      </c>
      <c r="FO374" s="476">
        <f t="shared" si="361"/>
        <v>0</v>
      </c>
      <c r="FP374" s="476">
        <f t="shared" si="361"/>
        <v>0</v>
      </c>
      <c r="FQ374" s="476">
        <f t="shared" si="361"/>
        <v>0</v>
      </c>
      <c r="FR374" s="476">
        <f t="shared" si="361"/>
        <v>0</v>
      </c>
      <c r="FS374" s="476">
        <f t="shared" ref="FS374:GB374" si="364">FS112-FS243</f>
        <v>0</v>
      </c>
      <c r="FT374" s="476">
        <f t="shared" si="364"/>
        <v>0</v>
      </c>
      <c r="FU374" s="476">
        <f t="shared" si="364"/>
        <v>0</v>
      </c>
      <c r="FV374" s="476">
        <f t="shared" si="364"/>
        <v>0</v>
      </c>
      <c r="FW374" s="476">
        <f t="shared" si="364"/>
        <v>0</v>
      </c>
      <c r="FX374" s="476">
        <f t="shared" si="364"/>
        <v>0</v>
      </c>
      <c r="FY374" s="476">
        <f t="shared" si="364"/>
        <v>0</v>
      </c>
      <c r="FZ374" s="476">
        <f t="shared" si="364"/>
        <v>0</v>
      </c>
      <c r="GA374" s="476">
        <f t="shared" si="364"/>
        <v>0</v>
      </c>
      <c r="GB374" s="476">
        <f t="shared" si="364"/>
        <v>0</v>
      </c>
    </row>
    <row r="375" spans="3:184" x14ac:dyDescent="0.35">
      <c r="C375" s="472">
        <f>'QUALIFIED ENGINES'!D146</f>
        <v>91533</v>
      </c>
      <c r="D375" s="476">
        <f t="shared" si="353"/>
        <v>0</v>
      </c>
      <c r="E375" s="476">
        <f t="shared" si="363"/>
        <v>0</v>
      </c>
      <c r="F375" s="476">
        <f t="shared" si="363"/>
        <v>0</v>
      </c>
      <c r="G375" s="476">
        <f t="shared" si="363"/>
        <v>0</v>
      </c>
      <c r="H375" s="476">
        <f t="shared" si="363"/>
        <v>0</v>
      </c>
      <c r="I375" s="476">
        <f t="shared" si="363"/>
        <v>0</v>
      </c>
      <c r="J375" s="476">
        <f t="shared" si="363"/>
        <v>0</v>
      </c>
      <c r="K375" s="476">
        <f t="shared" si="363"/>
        <v>0</v>
      </c>
      <c r="L375" s="476">
        <f t="shared" si="363"/>
        <v>0</v>
      </c>
      <c r="M375" s="476">
        <f t="shared" si="363"/>
        <v>0</v>
      </c>
      <c r="N375" s="476">
        <f t="shared" si="363"/>
        <v>0</v>
      </c>
      <c r="O375" s="476">
        <f t="shared" si="363"/>
        <v>0</v>
      </c>
      <c r="P375" s="476">
        <f t="shared" si="363"/>
        <v>0</v>
      </c>
      <c r="Q375" s="476">
        <f t="shared" si="363"/>
        <v>0</v>
      </c>
      <c r="R375" s="476">
        <f t="shared" si="363"/>
        <v>0</v>
      </c>
      <c r="S375" s="476">
        <f t="shared" si="363"/>
        <v>0</v>
      </c>
      <c r="T375" s="476">
        <f t="shared" si="363"/>
        <v>0</v>
      </c>
      <c r="U375" s="476">
        <f t="shared" si="363"/>
        <v>0</v>
      </c>
      <c r="V375" s="476">
        <f t="shared" si="363"/>
        <v>0</v>
      </c>
      <c r="W375" s="476">
        <f t="shared" si="363"/>
        <v>0</v>
      </c>
      <c r="X375" s="476">
        <f t="shared" si="363"/>
        <v>0</v>
      </c>
      <c r="Y375" s="476">
        <f t="shared" si="363"/>
        <v>0</v>
      </c>
      <c r="Z375" s="476">
        <f t="shared" si="363"/>
        <v>0</v>
      </c>
      <c r="AA375" s="476">
        <f t="shared" si="363"/>
        <v>0</v>
      </c>
      <c r="AB375" s="476">
        <f t="shared" si="363"/>
        <v>0</v>
      </c>
      <c r="AC375" s="476">
        <f t="shared" si="363"/>
        <v>0</v>
      </c>
      <c r="AD375" s="476">
        <f t="shared" si="363"/>
        <v>0</v>
      </c>
      <c r="AE375" s="476">
        <f t="shared" si="363"/>
        <v>0</v>
      </c>
      <c r="AF375" s="476">
        <f t="shared" si="363"/>
        <v>0</v>
      </c>
      <c r="AG375" s="476">
        <f t="shared" si="363"/>
        <v>0</v>
      </c>
      <c r="AH375" s="476">
        <f t="shared" si="363"/>
        <v>0</v>
      </c>
      <c r="AI375" s="476">
        <f t="shared" si="363"/>
        <v>235.27</v>
      </c>
      <c r="AJ375" s="476">
        <f t="shared" si="363"/>
        <v>364.35</v>
      </c>
      <c r="AK375" s="476">
        <f t="shared" si="363"/>
        <v>352.39</v>
      </c>
      <c r="AL375" s="476">
        <f t="shared" si="363"/>
        <v>397.78</v>
      </c>
      <c r="AM375" s="476">
        <f t="shared" si="363"/>
        <v>335.08</v>
      </c>
      <c r="AN375" s="476">
        <f t="shared" si="363"/>
        <v>415.98</v>
      </c>
      <c r="AO375" s="476">
        <f t="shared" si="363"/>
        <v>243.42</v>
      </c>
      <c r="AP375" s="476">
        <f t="shared" si="363"/>
        <v>227.72</v>
      </c>
      <c r="AQ375" s="476">
        <f t="shared" si="363"/>
        <v>224.38</v>
      </c>
      <c r="AR375" s="476">
        <f t="shared" si="363"/>
        <v>0</v>
      </c>
      <c r="AS375" s="476">
        <f t="shared" si="363"/>
        <v>0</v>
      </c>
      <c r="AT375" s="476">
        <f t="shared" si="363"/>
        <v>0</v>
      </c>
      <c r="AU375" s="476">
        <f t="shared" si="363"/>
        <v>0</v>
      </c>
      <c r="AV375" s="476">
        <f t="shared" si="363"/>
        <v>0.85</v>
      </c>
      <c r="AW375" s="476">
        <f t="shared" si="363"/>
        <v>0</v>
      </c>
      <c r="AX375" s="476">
        <f t="shared" si="363"/>
        <v>0</v>
      </c>
      <c r="AY375" s="476">
        <f t="shared" si="363"/>
        <v>0</v>
      </c>
      <c r="AZ375" s="476">
        <f t="shared" si="363"/>
        <v>0</v>
      </c>
      <c r="BA375" s="476">
        <f t="shared" si="363"/>
        <v>0</v>
      </c>
      <c r="BB375" s="476">
        <f t="shared" si="363"/>
        <v>0</v>
      </c>
      <c r="BC375" s="476">
        <f t="shared" si="363"/>
        <v>0</v>
      </c>
      <c r="BD375" s="476">
        <f t="shared" si="363"/>
        <v>0</v>
      </c>
      <c r="BE375" s="476">
        <f t="shared" si="363"/>
        <v>0</v>
      </c>
      <c r="BF375" s="476">
        <f t="shared" si="363"/>
        <v>0</v>
      </c>
      <c r="BG375" s="476">
        <f t="shared" si="363"/>
        <v>0</v>
      </c>
      <c r="BH375" s="476">
        <f t="shared" si="363"/>
        <v>0</v>
      </c>
      <c r="BI375" s="476">
        <f t="shared" si="363"/>
        <v>0</v>
      </c>
      <c r="BJ375" s="476">
        <f t="shared" si="363"/>
        <v>0</v>
      </c>
      <c r="BK375" s="476">
        <f t="shared" si="363"/>
        <v>0</v>
      </c>
      <c r="BL375" s="476">
        <f t="shared" si="363"/>
        <v>0</v>
      </c>
      <c r="BM375" s="476">
        <f t="shared" si="363"/>
        <v>0</v>
      </c>
      <c r="BN375" s="476">
        <f t="shared" si="363"/>
        <v>0</v>
      </c>
      <c r="BO375" s="476">
        <f t="shared" si="363"/>
        <v>0</v>
      </c>
      <c r="BP375" s="476">
        <f t="shared" si="363"/>
        <v>0</v>
      </c>
      <c r="BQ375" s="476">
        <f t="shared" si="362"/>
        <v>0</v>
      </c>
      <c r="BR375" s="476">
        <f t="shared" si="362"/>
        <v>0</v>
      </c>
      <c r="BS375" s="476">
        <f t="shared" si="362"/>
        <v>0</v>
      </c>
      <c r="BT375" s="476">
        <f t="shared" si="362"/>
        <v>0</v>
      </c>
      <c r="BU375" s="476">
        <f t="shared" si="362"/>
        <v>0</v>
      </c>
      <c r="BV375" s="476">
        <f t="shared" si="362"/>
        <v>0</v>
      </c>
      <c r="BW375" s="476">
        <f t="shared" si="362"/>
        <v>3.52</v>
      </c>
      <c r="BX375" s="476">
        <f t="shared" si="362"/>
        <v>0</v>
      </c>
      <c r="BY375" s="476">
        <f t="shared" si="362"/>
        <v>0</v>
      </c>
      <c r="BZ375" s="476">
        <f t="shared" si="362"/>
        <v>0</v>
      </c>
      <c r="CA375" s="476">
        <f t="shared" si="362"/>
        <v>0</v>
      </c>
      <c r="CB375" s="476">
        <f t="shared" si="362"/>
        <v>0</v>
      </c>
      <c r="CC375" s="476">
        <f t="shared" si="362"/>
        <v>0</v>
      </c>
      <c r="CD375" s="476">
        <f t="shared" si="362"/>
        <v>0</v>
      </c>
      <c r="CE375" s="476">
        <f t="shared" si="362"/>
        <v>0</v>
      </c>
      <c r="CF375" s="476">
        <f t="shared" si="362"/>
        <v>0</v>
      </c>
      <c r="CG375" s="476">
        <f t="shared" si="362"/>
        <v>0</v>
      </c>
      <c r="CH375" s="476">
        <f t="shared" si="362"/>
        <v>0</v>
      </c>
      <c r="CI375" s="476">
        <f t="shared" si="362"/>
        <v>0</v>
      </c>
      <c r="CJ375" s="476">
        <f t="shared" si="362"/>
        <v>0</v>
      </c>
      <c r="CK375" s="476">
        <f t="shared" si="362"/>
        <v>0</v>
      </c>
      <c r="CL375" s="476">
        <f t="shared" si="362"/>
        <v>0</v>
      </c>
      <c r="CM375" s="476">
        <f t="shared" si="362"/>
        <v>0</v>
      </c>
      <c r="CN375" s="476">
        <f t="shared" si="362"/>
        <v>0</v>
      </c>
      <c r="CO375" s="476">
        <f t="shared" si="362"/>
        <v>0</v>
      </c>
      <c r="CP375" s="476">
        <f t="shared" si="362"/>
        <v>0</v>
      </c>
      <c r="CQ375" s="476">
        <f t="shared" si="362"/>
        <v>0</v>
      </c>
      <c r="CR375" s="476">
        <f t="shared" si="362"/>
        <v>0</v>
      </c>
      <c r="CS375" s="476">
        <f t="shared" si="362"/>
        <v>0</v>
      </c>
      <c r="CT375" s="476">
        <f t="shared" si="362"/>
        <v>0</v>
      </c>
      <c r="CU375" s="476">
        <f t="shared" si="362"/>
        <v>0</v>
      </c>
      <c r="CV375" s="476">
        <f t="shared" si="362"/>
        <v>0</v>
      </c>
      <c r="CW375" s="476">
        <f t="shared" si="362"/>
        <v>0</v>
      </c>
      <c r="CX375" s="476">
        <f t="shared" si="362"/>
        <v>0</v>
      </c>
      <c r="CY375" s="476">
        <f t="shared" si="362"/>
        <v>0</v>
      </c>
      <c r="CZ375" s="476">
        <f t="shared" si="362"/>
        <v>0</v>
      </c>
      <c r="DA375" s="476">
        <f t="shared" si="362"/>
        <v>0</v>
      </c>
      <c r="DB375" s="476">
        <f t="shared" si="362"/>
        <v>0</v>
      </c>
      <c r="DC375" s="476">
        <f t="shared" si="362"/>
        <v>0</v>
      </c>
      <c r="DD375" s="476">
        <f t="shared" si="362"/>
        <v>0</v>
      </c>
      <c r="DE375" s="476">
        <f t="shared" si="362"/>
        <v>0</v>
      </c>
      <c r="DF375" s="476">
        <f t="shared" si="362"/>
        <v>0</v>
      </c>
      <c r="DG375" s="476">
        <f t="shared" si="362"/>
        <v>0</v>
      </c>
      <c r="DH375" s="476">
        <f t="shared" si="362"/>
        <v>0</v>
      </c>
      <c r="DI375" s="476">
        <f t="shared" si="362"/>
        <v>0</v>
      </c>
      <c r="DJ375" s="476">
        <f t="shared" si="362"/>
        <v>0</v>
      </c>
      <c r="DK375" s="476">
        <f t="shared" si="362"/>
        <v>0</v>
      </c>
      <c r="DL375" s="476">
        <f t="shared" si="362"/>
        <v>0</v>
      </c>
      <c r="DM375" s="476">
        <f t="shared" si="362"/>
        <v>0</v>
      </c>
      <c r="DN375" s="476">
        <f t="shared" si="362"/>
        <v>0</v>
      </c>
      <c r="DO375" s="476">
        <f t="shared" si="362"/>
        <v>0</v>
      </c>
      <c r="DP375" s="476">
        <f t="shared" si="362"/>
        <v>0</v>
      </c>
      <c r="DQ375" s="476">
        <f t="shared" si="362"/>
        <v>0</v>
      </c>
      <c r="DR375" s="476">
        <f t="shared" si="362"/>
        <v>0</v>
      </c>
      <c r="DS375" s="476">
        <f t="shared" si="362"/>
        <v>0</v>
      </c>
      <c r="DT375" s="476">
        <f t="shared" si="362"/>
        <v>0</v>
      </c>
      <c r="DU375" s="476">
        <f t="shared" si="362"/>
        <v>0</v>
      </c>
      <c r="DV375" s="476">
        <f t="shared" si="362"/>
        <v>0</v>
      </c>
      <c r="DW375" s="476">
        <f t="shared" si="362"/>
        <v>0</v>
      </c>
      <c r="DX375" s="476">
        <f t="shared" si="362"/>
        <v>0</v>
      </c>
      <c r="DY375" s="476">
        <f t="shared" si="362"/>
        <v>0</v>
      </c>
      <c r="DZ375" s="476">
        <f t="shared" si="362"/>
        <v>0</v>
      </c>
      <c r="EA375" s="476">
        <f t="shared" si="362"/>
        <v>0</v>
      </c>
      <c r="EB375" s="476">
        <f t="shared" ref="EB375:GB379" si="365">EB113-EB244</f>
        <v>0</v>
      </c>
      <c r="EC375" s="476">
        <f t="shared" si="365"/>
        <v>0</v>
      </c>
      <c r="ED375" s="476">
        <f t="shared" si="365"/>
        <v>0</v>
      </c>
      <c r="EE375" s="476">
        <f t="shared" si="365"/>
        <v>0</v>
      </c>
      <c r="EF375" s="476">
        <f t="shared" si="365"/>
        <v>0</v>
      </c>
      <c r="EG375" s="476">
        <f t="shared" si="365"/>
        <v>0</v>
      </c>
      <c r="EH375" s="476">
        <f t="shared" si="365"/>
        <v>0</v>
      </c>
      <c r="EI375" s="476">
        <f t="shared" si="365"/>
        <v>0</v>
      </c>
      <c r="EJ375" s="476">
        <f t="shared" si="365"/>
        <v>0</v>
      </c>
      <c r="EK375" s="476">
        <f t="shared" si="365"/>
        <v>0</v>
      </c>
      <c r="EL375" s="476">
        <f t="shared" si="365"/>
        <v>0</v>
      </c>
      <c r="EM375" s="476">
        <f t="shared" si="365"/>
        <v>0</v>
      </c>
      <c r="EN375" s="476">
        <f t="shared" si="365"/>
        <v>0</v>
      </c>
      <c r="EO375" s="476">
        <f t="shared" si="365"/>
        <v>0</v>
      </c>
      <c r="EP375" s="476">
        <f t="shared" si="365"/>
        <v>0</v>
      </c>
      <c r="EQ375" s="476">
        <f t="shared" si="365"/>
        <v>0</v>
      </c>
      <c r="ER375" s="476">
        <f t="shared" si="365"/>
        <v>0</v>
      </c>
      <c r="ES375" s="476">
        <f t="shared" si="365"/>
        <v>0</v>
      </c>
      <c r="ET375" s="476">
        <f t="shared" si="365"/>
        <v>0</v>
      </c>
      <c r="EU375" s="476">
        <f t="shared" si="365"/>
        <v>0</v>
      </c>
      <c r="EV375" s="476">
        <f t="shared" si="365"/>
        <v>0</v>
      </c>
      <c r="EW375" s="476">
        <f t="shared" si="365"/>
        <v>0</v>
      </c>
      <c r="EX375" s="476">
        <f t="shared" si="365"/>
        <v>0</v>
      </c>
      <c r="EY375" s="476">
        <f t="shared" si="365"/>
        <v>0</v>
      </c>
      <c r="EZ375" s="476">
        <f t="shared" si="365"/>
        <v>0</v>
      </c>
      <c r="FA375" s="476">
        <f t="shared" si="365"/>
        <v>0</v>
      </c>
      <c r="FB375" s="476">
        <f t="shared" si="365"/>
        <v>0</v>
      </c>
      <c r="FC375" s="476">
        <f t="shared" si="365"/>
        <v>0</v>
      </c>
      <c r="FD375" s="476">
        <f t="shared" si="365"/>
        <v>0</v>
      </c>
      <c r="FE375" s="476">
        <f t="shared" si="365"/>
        <v>0</v>
      </c>
      <c r="FF375" s="476">
        <f t="shared" si="365"/>
        <v>0</v>
      </c>
      <c r="FG375" s="476">
        <f t="shared" si="365"/>
        <v>0</v>
      </c>
      <c r="FH375" s="476">
        <f t="shared" si="365"/>
        <v>0</v>
      </c>
      <c r="FI375" s="476">
        <f t="shared" si="365"/>
        <v>0</v>
      </c>
      <c r="FJ375" s="476">
        <f t="shared" si="365"/>
        <v>0</v>
      </c>
      <c r="FK375" s="476">
        <f t="shared" si="365"/>
        <v>0</v>
      </c>
      <c r="FL375" s="476">
        <f t="shared" si="365"/>
        <v>0</v>
      </c>
      <c r="FM375" s="476">
        <f t="shared" si="365"/>
        <v>0</v>
      </c>
      <c r="FN375" s="476">
        <f t="shared" si="365"/>
        <v>0</v>
      </c>
      <c r="FO375" s="476">
        <f t="shared" si="365"/>
        <v>0</v>
      </c>
      <c r="FP375" s="476">
        <f t="shared" si="365"/>
        <v>0</v>
      </c>
      <c r="FQ375" s="476">
        <f t="shared" si="365"/>
        <v>0</v>
      </c>
      <c r="FR375" s="476">
        <f t="shared" si="365"/>
        <v>0</v>
      </c>
      <c r="FS375" s="476">
        <f t="shared" si="365"/>
        <v>0</v>
      </c>
      <c r="FT375" s="476">
        <f t="shared" si="365"/>
        <v>0</v>
      </c>
      <c r="FU375" s="476">
        <f t="shared" si="365"/>
        <v>0</v>
      </c>
      <c r="FV375" s="476">
        <f t="shared" si="365"/>
        <v>0</v>
      </c>
      <c r="FW375" s="476">
        <f t="shared" si="365"/>
        <v>0</v>
      </c>
      <c r="FX375" s="476">
        <f t="shared" si="365"/>
        <v>0</v>
      </c>
      <c r="FY375" s="476">
        <f t="shared" si="365"/>
        <v>0</v>
      </c>
      <c r="FZ375" s="476">
        <f t="shared" si="365"/>
        <v>0</v>
      </c>
      <c r="GA375" s="476">
        <f t="shared" si="365"/>
        <v>0</v>
      </c>
      <c r="GB375" s="476">
        <f t="shared" si="365"/>
        <v>0</v>
      </c>
    </row>
    <row r="376" spans="3:184" x14ac:dyDescent="0.35">
      <c r="C376" s="472">
        <f>'QUALIFIED ENGINES'!D147</f>
        <v>91529</v>
      </c>
      <c r="D376" s="476">
        <f t="shared" si="353"/>
        <v>0</v>
      </c>
      <c r="E376" s="476">
        <f t="shared" si="363"/>
        <v>0</v>
      </c>
      <c r="F376" s="476">
        <f t="shared" si="363"/>
        <v>0</v>
      </c>
      <c r="G376" s="476">
        <f t="shared" si="363"/>
        <v>0</v>
      </c>
      <c r="H376" s="476">
        <f t="shared" si="363"/>
        <v>0</v>
      </c>
      <c r="I376" s="476">
        <f t="shared" si="363"/>
        <v>0</v>
      </c>
      <c r="J376" s="476">
        <f t="shared" si="363"/>
        <v>0</v>
      </c>
      <c r="K376" s="476">
        <f t="shared" si="363"/>
        <v>0</v>
      </c>
      <c r="L376" s="476">
        <f t="shared" si="363"/>
        <v>0</v>
      </c>
      <c r="M376" s="476">
        <f t="shared" si="363"/>
        <v>0</v>
      </c>
      <c r="N376" s="476">
        <f t="shared" si="363"/>
        <v>0</v>
      </c>
      <c r="O376" s="476">
        <f t="shared" si="363"/>
        <v>0</v>
      </c>
      <c r="P376" s="476">
        <f t="shared" si="363"/>
        <v>0</v>
      </c>
      <c r="Q376" s="476">
        <f t="shared" si="363"/>
        <v>0</v>
      </c>
      <c r="R376" s="476">
        <f t="shared" si="363"/>
        <v>0</v>
      </c>
      <c r="S376" s="476">
        <f t="shared" si="363"/>
        <v>0</v>
      </c>
      <c r="T376" s="476">
        <f t="shared" si="363"/>
        <v>0</v>
      </c>
      <c r="U376" s="476">
        <f t="shared" si="363"/>
        <v>0</v>
      </c>
      <c r="V376" s="476">
        <f t="shared" si="363"/>
        <v>0</v>
      </c>
      <c r="W376" s="476">
        <f t="shared" si="363"/>
        <v>0</v>
      </c>
      <c r="X376" s="476">
        <f t="shared" si="363"/>
        <v>0</v>
      </c>
      <c r="Y376" s="476">
        <f t="shared" si="363"/>
        <v>0</v>
      </c>
      <c r="Z376" s="476">
        <f t="shared" si="363"/>
        <v>0</v>
      </c>
      <c r="AA376" s="476">
        <f t="shared" si="363"/>
        <v>0</v>
      </c>
      <c r="AB376" s="476">
        <f t="shared" si="363"/>
        <v>0</v>
      </c>
      <c r="AC376" s="476">
        <f t="shared" si="363"/>
        <v>0</v>
      </c>
      <c r="AD376" s="476">
        <f t="shared" si="363"/>
        <v>0</v>
      </c>
      <c r="AE376" s="476">
        <f t="shared" si="363"/>
        <v>0</v>
      </c>
      <c r="AF376" s="476">
        <f t="shared" si="363"/>
        <v>0</v>
      </c>
      <c r="AG376" s="476">
        <f t="shared" si="363"/>
        <v>0</v>
      </c>
      <c r="AH376" s="476">
        <f t="shared" si="363"/>
        <v>0</v>
      </c>
      <c r="AI376" s="476">
        <f t="shared" si="363"/>
        <v>0</v>
      </c>
      <c r="AJ376" s="476">
        <f t="shared" si="363"/>
        <v>0</v>
      </c>
      <c r="AK376" s="476">
        <f t="shared" si="363"/>
        <v>0</v>
      </c>
      <c r="AL376" s="476">
        <f t="shared" si="363"/>
        <v>0</v>
      </c>
      <c r="AM376" s="476">
        <f t="shared" si="363"/>
        <v>0</v>
      </c>
      <c r="AN376" s="476">
        <f t="shared" si="363"/>
        <v>72.98</v>
      </c>
      <c r="AO376" s="476">
        <f t="shared" si="363"/>
        <v>319.37</v>
      </c>
      <c r="AP376" s="476">
        <f t="shared" si="363"/>
        <v>298.76</v>
      </c>
      <c r="AQ376" s="476">
        <f t="shared" si="363"/>
        <v>268.11</v>
      </c>
      <c r="AR376" s="476">
        <f t="shared" si="363"/>
        <v>0</v>
      </c>
      <c r="AS376" s="476">
        <f t="shared" si="363"/>
        <v>0</v>
      </c>
      <c r="AT376" s="476">
        <f t="shared" si="363"/>
        <v>0</v>
      </c>
      <c r="AU376" s="476">
        <f t="shared" si="363"/>
        <v>39.299999999999997</v>
      </c>
      <c r="AV376" s="476">
        <f t="shared" si="363"/>
        <v>133.9</v>
      </c>
      <c r="AW376" s="476">
        <f t="shared" si="363"/>
        <v>115.77</v>
      </c>
      <c r="AX376" s="476">
        <f t="shared" si="363"/>
        <v>32.22</v>
      </c>
      <c r="AY376" s="476">
        <f t="shared" si="363"/>
        <v>0</v>
      </c>
      <c r="AZ376" s="476">
        <f t="shared" si="363"/>
        <v>0</v>
      </c>
      <c r="BA376" s="476">
        <f t="shared" si="363"/>
        <v>0</v>
      </c>
      <c r="BB376" s="476">
        <f t="shared" si="363"/>
        <v>0</v>
      </c>
      <c r="BC376" s="476">
        <f t="shared" si="363"/>
        <v>0</v>
      </c>
      <c r="BD376" s="476">
        <f t="shared" si="363"/>
        <v>42.96</v>
      </c>
      <c r="BE376" s="476">
        <f t="shared" si="363"/>
        <v>153.41999999999999</v>
      </c>
      <c r="BF376" s="476">
        <f t="shared" si="363"/>
        <v>148.47999999999999</v>
      </c>
      <c r="BG376" s="476">
        <f t="shared" si="363"/>
        <v>226.79</v>
      </c>
      <c r="BH376" s="476">
        <f t="shared" si="363"/>
        <v>291.51</v>
      </c>
      <c r="BI376" s="476">
        <f t="shared" si="363"/>
        <v>256.64999999999998</v>
      </c>
      <c r="BJ376" s="476">
        <f t="shared" si="363"/>
        <v>273.91000000000003</v>
      </c>
      <c r="BK376" s="476">
        <f t="shared" si="363"/>
        <v>404.83</v>
      </c>
      <c r="BL376" s="476">
        <f t="shared" si="363"/>
        <v>334.55</v>
      </c>
      <c r="BM376" s="476">
        <f t="shared" si="363"/>
        <v>381.41</v>
      </c>
      <c r="BN376" s="476">
        <f t="shared" si="363"/>
        <v>325.89</v>
      </c>
      <c r="BO376" s="476">
        <f t="shared" si="363"/>
        <v>280.16000000000003</v>
      </c>
      <c r="BP376" s="476">
        <f t="shared" si="363"/>
        <v>321.27</v>
      </c>
      <c r="BQ376" s="476">
        <f t="shared" si="362"/>
        <v>392.6</v>
      </c>
      <c r="BR376" s="476">
        <f t="shared" si="362"/>
        <v>332.85</v>
      </c>
      <c r="BS376" s="476">
        <f t="shared" si="362"/>
        <v>449.54</v>
      </c>
      <c r="BT376" s="476">
        <f t="shared" si="362"/>
        <v>447.6</v>
      </c>
      <c r="BU376" s="476">
        <f t="shared" si="362"/>
        <v>414.63</v>
      </c>
      <c r="BV376" s="476">
        <f t="shared" si="362"/>
        <v>389.57</v>
      </c>
      <c r="BW376" s="476">
        <f t="shared" si="362"/>
        <v>451.31</v>
      </c>
      <c r="BX376" s="476">
        <f t="shared" si="362"/>
        <v>404.52</v>
      </c>
      <c r="BY376" s="476">
        <f t="shared" si="362"/>
        <v>475.08</v>
      </c>
      <c r="BZ376" s="476">
        <f t="shared" si="362"/>
        <v>383.62</v>
      </c>
      <c r="CA376" s="476">
        <f t="shared" si="362"/>
        <v>393.83</v>
      </c>
      <c r="CB376" s="476">
        <f t="shared" si="362"/>
        <v>105.65</v>
      </c>
      <c r="CC376" s="476">
        <f t="shared" si="362"/>
        <v>192.5</v>
      </c>
      <c r="CD376" s="476">
        <f t="shared" si="362"/>
        <v>434.12</v>
      </c>
      <c r="CE376" s="476">
        <f t="shared" si="362"/>
        <v>425.33</v>
      </c>
      <c r="CF376" s="476">
        <f t="shared" si="362"/>
        <v>434.7</v>
      </c>
      <c r="CG376" s="476">
        <f t="shared" si="362"/>
        <v>400.62</v>
      </c>
      <c r="CH376" s="476">
        <f t="shared" si="362"/>
        <v>458.78</v>
      </c>
      <c r="CI376" s="476">
        <f t="shared" si="362"/>
        <v>466.67</v>
      </c>
      <c r="CJ376" s="476">
        <f t="shared" si="362"/>
        <v>414.05</v>
      </c>
      <c r="CK376" s="476">
        <f t="shared" si="362"/>
        <v>0</v>
      </c>
      <c r="CL376" s="476">
        <f t="shared" si="362"/>
        <v>0</v>
      </c>
      <c r="CM376" s="476">
        <f t="shared" si="362"/>
        <v>0</v>
      </c>
      <c r="CN376" s="476">
        <f t="shared" si="362"/>
        <v>0</v>
      </c>
      <c r="CO376" s="476">
        <f t="shared" si="362"/>
        <v>0</v>
      </c>
      <c r="CP376" s="476">
        <f t="shared" si="362"/>
        <v>0</v>
      </c>
      <c r="CQ376" s="476">
        <f t="shared" si="362"/>
        <v>0</v>
      </c>
      <c r="CR376" s="476">
        <f t="shared" si="362"/>
        <v>0</v>
      </c>
      <c r="CS376" s="476">
        <f t="shared" si="362"/>
        <v>0</v>
      </c>
      <c r="CT376" s="476">
        <f t="shared" si="362"/>
        <v>0</v>
      </c>
      <c r="CU376" s="476">
        <f t="shared" si="362"/>
        <v>0</v>
      </c>
      <c r="CV376" s="476">
        <f t="shared" si="362"/>
        <v>0</v>
      </c>
      <c r="CW376" s="476">
        <f t="shared" si="362"/>
        <v>0</v>
      </c>
      <c r="CX376" s="476">
        <f t="shared" si="362"/>
        <v>0</v>
      </c>
      <c r="CY376" s="476">
        <f t="shared" si="362"/>
        <v>0</v>
      </c>
      <c r="CZ376" s="476">
        <f t="shared" si="362"/>
        <v>0</v>
      </c>
      <c r="DA376" s="476">
        <f t="shared" si="362"/>
        <v>0</v>
      </c>
      <c r="DB376" s="476">
        <f t="shared" si="362"/>
        <v>0</v>
      </c>
      <c r="DC376" s="476">
        <f t="shared" si="362"/>
        <v>0</v>
      </c>
      <c r="DD376" s="476">
        <f t="shared" si="362"/>
        <v>0</v>
      </c>
      <c r="DE376" s="476">
        <f t="shared" si="362"/>
        <v>0</v>
      </c>
      <c r="DF376" s="476">
        <f t="shared" si="362"/>
        <v>0</v>
      </c>
      <c r="DG376" s="476">
        <f t="shared" si="362"/>
        <v>0</v>
      </c>
      <c r="DH376" s="476">
        <f t="shared" si="362"/>
        <v>0</v>
      </c>
      <c r="DI376" s="476">
        <f t="shared" si="362"/>
        <v>0</v>
      </c>
      <c r="DJ376" s="476">
        <f t="shared" si="362"/>
        <v>0</v>
      </c>
      <c r="DK376" s="476">
        <f t="shared" si="362"/>
        <v>0</v>
      </c>
      <c r="DL376" s="476">
        <f t="shared" si="362"/>
        <v>0</v>
      </c>
      <c r="DM376" s="476">
        <f t="shared" si="362"/>
        <v>0</v>
      </c>
      <c r="DN376" s="476">
        <f t="shared" si="362"/>
        <v>0</v>
      </c>
      <c r="DO376" s="476">
        <f t="shared" si="362"/>
        <v>0</v>
      </c>
      <c r="DP376" s="476">
        <f t="shared" si="362"/>
        <v>0</v>
      </c>
      <c r="DQ376" s="476">
        <f t="shared" si="362"/>
        <v>0</v>
      </c>
      <c r="DR376" s="476">
        <f t="shared" si="362"/>
        <v>0</v>
      </c>
      <c r="DS376" s="476">
        <f t="shared" si="362"/>
        <v>0</v>
      </c>
      <c r="DT376" s="476">
        <f t="shared" si="362"/>
        <v>0</v>
      </c>
      <c r="DU376" s="476">
        <f t="shared" si="362"/>
        <v>0</v>
      </c>
      <c r="DV376" s="476">
        <f t="shared" si="362"/>
        <v>0</v>
      </c>
      <c r="DW376" s="476">
        <f t="shared" si="362"/>
        <v>0</v>
      </c>
      <c r="DX376" s="476">
        <f t="shared" si="362"/>
        <v>0</v>
      </c>
      <c r="DY376" s="476">
        <f t="shared" si="362"/>
        <v>0</v>
      </c>
      <c r="DZ376" s="476">
        <f t="shared" si="362"/>
        <v>0</v>
      </c>
      <c r="EA376" s="476">
        <f t="shared" si="362"/>
        <v>0</v>
      </c>
      <c r="EB376" s="476">
        <f t="shared" si="365"/>
        <v>0</v>
      </c>
      <c r="EC376" s="476">
        <f t="shared" si="365"/>
        <v>0</v>
      </c>
      <c r="ED376" s="476">
        <f t="shared" si="365"/>
        <v>0</v>
      </c>
      <c r="EE376" s="476">
        <f t="shared" si="365"/>
        <v>0</v>
      </c>
      <c r="EF376" s="476">
        <f t="shared" si="365"/>
        <v>0</v>
      </c>
      <c r="EG376" s="476">
        <f t="shared" si="365"/>
        <v>0</v>
      </c>
      <c r="EH376" s="476">
        <f t="shared" si="365"/>
        <v>0</v>
      </c>
      <c r="EI376" s="476">
        <f t="shared" si="365"/>
        <v>0</v>
      </c>
      <c r="EJ376" s="476">
        <f t="shared" si="365"/>
        <v>0</v>
      </c>
      <c r="EK376" s="476">
        <f t="shared" si="365"/>
        <v>0</v>
      </c>
      <c r="EL376" s="476">
        <f t="shared" si="365"/>
        <v>0</v>
      </c>
      <c r="EM376" s="476">
        <f t="shared" si="365"/>
        <v>0</v>
      </c>
      <c r="EN376" s="476">
        <f t="shared" si="365"/>
        <v>0</v>
      </c>
      <c r="EO376" s="476">
        <f t="shared" si="365"/>
        <v>0</v>
      </c>
      <c r="EP376" s="476">
        <f t="shared" si="365"/>
        <v>0</v>
      </c>
      <c r="EQ376" s="476">
        <f t="shared" si="365"/>
        <v>0</v>
      </c>
      <c r="ER376" s="476">
        <f t="shared" si="365"/>
        <v>0</v>
      </c>
      <c r="ES376" s="476">
        <f t="shared" si="365"/>
        <v>0</v>
      </c>
      <c r="ET376" s="476">
        <f t="shared" si="365"/>
        <v>0</v>
      </c>
      <c r="EU376" s="476">
        <f t="shared" si="365"/>
        <v>0</v>
      </c>
      <c r="EV376" s="476">
        <f t="shared" si="365"/>
        <v>0</v>
      </c>
      <c r="EW376" s="476">
        <f t="shared" si="365"/>
        <v>0</v>
      </c>
      <c r="EX376" s="476">
        <f t="shared" si="365"/>
        <v>0</v>
      </c>
      <c r="EY376" s="476">
        <f t="shared" si="365"/>
        <v>0</v>
      </c>
      <c r="EZ376" s="476">
        <f t="shared" si="365"/>
        <v>0</v>
      </c>
      <c r="FA376" s="476">
        <f t="shared" si="365"/>
        <v>0</v>
      </c>
      <c r="FB376" s="476">
        <f t="shared" si="365"/>
        <v>0</v>
      </c>
      <c r="FC376" s="476">
        <f t="shared" si="365"/>
        <v>0</v>
      </c>
      <c r="FD376" s="476">
        <f t="shared" si="365"/>
        <v>0</v>
      </c>
      <c r="FE376" s="476">
        <f t="shared" si="365"/>
        <v>0</v>
      </c>
      <c r="FF376" s="476">
        <f t="shared" si="365"/>
        <v>0</v>
      </c>
      <c r="FG376" s="476">
        <f t="shared" si="365"/>
        <v>0</v>
      </c>
      <c r="FH376" s="476">
        <f t="shared" si="365"/>
        <v>0</v>
      </c>
      <c r="FI376" s="476">
        <f t="shared" si="365"/>
        <v>0</v>
      </c>
      <c r="FJ376" s="476">
        <f t="shared" si="365"/>
        <v>0</v>
      </c>
      <c r="FK376" s="476">
        <f t="shared" si="365"/>
        <v>0</v>
      </c>
      <c r="FL376" s="476">
        <f t="shared" si="365"/>
        <v>0</v>
      </c>
      <c r="FM376" s="476">
        <f t="shared" si="365"/>
        <v>0</v>
      </c>
      <c r="FN376" s="476">
        <f t="shared" si="365"/>
        <v>0</v>
      </c>
      <c r="FO376" s="476">
        <f t="shared" si="365"/>
        <v>0</v>
      </c>
      <c r="FP376" s="476">
        <f t="shared" si="365"/>
        <v>0</v>
      </c>
      <c r="FQ376" s="476">
        <f t="shared" si="365"/>
        <v>0</v>
      </c>
      <c r="FR376" s="476">
        <f t="shared" si="365"/>
        <v>0</v>
      </c>
      <c r="FS376" s="476">
        <f t="shared" si="365"/>
        <v>0</v>
      </c>
      <c r="FT376" s="476">
        <f t="shared" si="365"/>
        <v>0</v>
      </c>
      <c r="FU376" s="476">
        <f t="shared" si="365"/>
        <v>0</v>
      </c>
      <c r="FV376" s="476">
        <f t="shared" si="365"/>
        <v>0</v>
      </c>
      <c r="FW376" s="476">
        <f t="shared" si="365"/>
        <v>0</v>
      </c>
      <c r="FX376" s="476">
        <f t="shared" si="365"/>
        <v>0</v>
      </c>
      <c r="FY376" s="476">
        <f t="shared" si="365"/>
        <v>0</v>
      </c>
      <c r="FZ376" s="476">
        <f t="shared" si="365"/>
        <v>0</v>
      </c>
      <c r="GA376" s="476">
        <f t="shared" si="365"/>
        <v>0</v>
      </c>
      <c r="GB376" s="476">
        <f t="shared" si="365"/>
        <v>0</v>
      </c>
    </row>
    <row r="377" spans="3:184" x14ac:dyDescent="0.35">
      <c r="C377" s="472">
        <f>'QUALIFIED ENGINES'!D148</f>
        <v>91488</v>
      </c>
      <c r="D377" s="476">
        <f t="shared" si="353"/>
        <v>0</v>
      </c>
      <c r="E377" s="476">
        <f t="shared" si="363"/>
        <v>0</v>
      </c>
      <c r="F377" s="476">
        <f t="shared" si="363"/>
        <v>0</v>
      </c>
      <c r="G377" s="476">
        <f t="shared" si="363"/>
        <v>0</v>
      </c>
      <c r="H377" s="476">
        <f t="shared" si="363"/>
        <v>0</v>
      </c>
      <c r="I377" s="476">
        <f t="shared" si="363"/>
        <v>0</v>
      </c>
      <c r="J377" s="476">
        <f t="shared" si="363"/>
        <v>0</v>
      </c>
      <c r="K377" s="476">
        <f t="shared" si="363"/>
        <v>0</v>
      </c>
      <c r="L377" s="476">
        <f t="shared" si="363"/>
        <v>0</v>
      </c>
      <c r="M377" s="476">
        <f t="shared" si="363"/>
        <v>0</v>
      </c>
      <c r="N377" s="476">
        <f t="shared" si="363"/>
        <v>0</v>
      </c>
      <c r="O377" s="476">
        <f t="shared" si="363"/>
        <v>0</v>
      </c>
      <c r="P377" s="476">
        <f t="shared" si="363"/>
        <v>0</v>
      </c>
      <c r="Q377" s="476">
        <f t="shared" si="363"/>
        <v>0</v>
      </c>
      <c r="R377" s="476">
        <f t="shared" si="363"/>
        <v>0</v>
      </c>
      <c r="S377" s="476">
        <f t="shared" si="363"/>
        <v>0</v>
      </c>
      <c r="T377" s="476">
        <f t="shared" si="363"/>
        <v>0</v>
      </c>
      <c r="U377" s="476">
        <f t="shared" si="363"/>
        <v>0</v>
      </c>
      <c r="V377" s="476">
        <f t="shared" si="363"/>
        <v>0</v>
      </c>
      <c r="W377" s="476">
        <f t="shared" si="363"/>
        <v>0</v>
      </c>
      <c r="X377" s="476">
        <f t="shared" si="363"/>
        <v>0</v>
      </c>
      <c r="Y377" s="476">
        <f t="shared" si="363"/>
        <v>0</v>
      </c>
      <c r="Z377" s="476">
        <f t="shared" si="363"/>
        <v>0</v>
      </c>
      <c r="AA377" s="476">
        <f t="shared" si="363"/>
        <v>0</v>
      </c>
      <c r="AB377" s="476">
        <f t="shared" si="363"/>
        <v>180.51</v>
      </c>
      <c r="AC377" s="476">
        <f t="shared" si="363"/>
        <v>477.1</v>
      </c>
      <c r="AD377" s="476">
        <f t="shared" si="363"/>
        <v>389.82</v>
      </c>
      <c r="AE377" s="476">
        <f t="shared" si="363"/>
        <v>408.46</v>
      </c>
      <c r="AF377" s="476">
        <f t="shared" si="363"/>
        <v>418.72</v>
      </c>
      <c r="AG377" s="476">
        <f t="shared" si="363"/>
        <v>214.45</v>
      </c>
      <c r="AH377" s="476">
        <f t="shared" si="363"/>
        <v>425.3</v>
      </c>
      <c r="AI377" s="476">
        <f t="shared" si="363"/>
        <v>435.83</v>
      </c>
      <c r="AJ377" s="476">
        <f t="shared" si="363"/>
        <v>436.59</v>
      </c>
      <c r="AK377" s="476">
        <f t="shared" si="363"/>
        <v>430.43</v>
      </c>
      <c r="AL377" s="476">
        <f t="shared" si="363"/>
        <v>414.73</v>
      </c>
      <c r="AM377" s="476">
        <f t="shared" si="363"/>
        <v>359.2</v>
      </c>
      <c r="AN377" s="476">
        <f t="shared" si="363"/>
        <v>408.88</v>
      </c>
      <c r="AO377" s="476">
        <f t="shared" si="363"/>
        <v>411.91</v>
      </c>
      <c r="AP377" s="476">
        <f t="shared" si="363"/>
        <v>385.34</v>
      </c>
      <c r="AQ377" s="476">
        <f t="shared" si="363"/>
        <v>215.77</v>
      </c>
      <c r="AR377" s="476">
        <f t="shared" si="363"/>
        <v>0</v>
      </c>
      <c r="AS377" s="476">
        <f t="shared" si="363"/>
        <v>0</v>
      </c>
      <c r="AT377" s="476">
        <f t="shared" si="363"/>
        <v>0</v>
      </c>
      <c r="AU377" s="476">
        <f t="shared" si="363"/>
        <v>26.42</v>
      </c>
      <c r="AV377" s="476">
        <f t="shared" si="363"/>
        <v>152.03</v>
      </c>
      <c r="AW377" s="476">
        <f t="shared" si="363"/>
        <v>74.25</v>
      </c>
      <c r="AX377" s="476">
        <f t="shared" si="363"/>
        <v>151.75</v>
      </c>
      <c r="AY377" s="476">
        <f t="shared" si="363"/>
        <v>172.13</v>
      </c>
      <c r="AZ377" s="476">
        <f t="shared" si="363"/>
        <v>306.85000000000002</v>
      </c>
      <c r="BA377" s="476">
        <f t="shared" si="363"/>
        <v>191.85</v>
      </c>
      <c r="BB377" s="476">
        <f t="shared" si="363"/>
        <v>38.19</v>
      </c>
      <c r="BC377" s="476">
        <f t="shared" si="363"/>
        <v>190.13</v>
      </c>
      <c r="BD377" s="476">
        <f t="shared" si="363"/>
        <v>122.13</v>
      </c>
      <c r="BE377" s="476">
        <f t="shared" si="363"/>
        <v>88.93</v>
      </c>
      <c r="BF377" s="476">
        <f t="shared" si="363"/>
        <v>86.07</v>
      </c>
      <c r="BG377" s="476">
        <f t="shared" si="363"/>
        <v>193.04</v>
      </c>
      <c r="BH377" s="476">
        <f t="shared" si="363"/>
        <v>261.3</v>
      </c>
      <c r="BI377" s="476">
        <f t="shared" si="363"/>
        <v>182.41</v>
      </c>
      <c r="BJ377" s="476">
        <f t="shared" si="363"/>
        <v>231.36</v>
      </c>
      <c r="BK377" s="476">
        <f t="shared" si="363"/>
        <v>346.53</v>
      </c>
      <c r="BL377" s="476">
        <f t="shared" si="363"/>
        <v>346.65</v>
      </c>
      <c r="BM377" s="476">
        <f t="shared" si="363"/>
        <v>211.48</v>
      </c>
      <c r="BN377" s="476">
        <f t="shared" si="363"/>
        <v>352.1</v>
      </c>
      <c r="BO377" s="476">
        <f t="shared" si="363"/>
        <v>364.5</v>
      </c>
      <c r="BP377" s="476">
        <f t="shared" ref="BP377:EA380" si="366">BP115-BP246</f>
        <v>274.3</v>
      </c>
      <c r="BQ377" s="476">
        <f t="shared" si="366"/>
        <v>409.57</v>
      </c>
      <c r="BR377" s="476">
        <f t="shared" si="366"/>
        <v>377.1</v>
      </c>
      <c r="BS377" s="476">
        <f t="shared" si="366"/>
        <v>400.62</v>
      </c>
      <c r="BT377" s="476">
        <f t="shared" si="366"/>
        <v>397.2</v>
      </c>
      <c r="BU377" s="476">
        <f t="shared" si="366"/>
        <v>360.2</v>
      </c>
      <c r="BV377" s="476">
        <f t="shared" si="366"/>
        <v>412.61</v>
      </c>
      <c r="BW377" s="476">
        <f t="shared" si="366"/>
        <v>317.19</v>
      </c>
      <c r="BX377" s="476">
        <f t="shared" si="366"/>
        <v>481.45</v>
      </c>
      <c r="BY377" s="476">
        <f t="shared" si="366"/>
        <v>458.11</v>
      </c>
      <c r="BZ377" s="476">
        <f t="shared" si="366"/>
        <v>430.92</v>
      </c>
      <c r="CA377" s="476">
        <f t="shared" si="366"/>
        <v>26.38</v>
      </c>
      <c r="CB377" s="476">
        <f t="shared" si="366"/>
        <v>269.02</v>
      </c>
      <c r="CC377" s="476">
        <f t="shared" si="366"/>
        <v>0</v>
      </c>
      <c r="CD377" s="476">
        <f t="shared" si="366"/>
        <v>0</v>
      </c>
      <c r="CE377" s="476">
        <f t="shared" si="366"/>
        <v>0</v>
      </c>
      <c r="CF377" s="476">
        <f t="shared" si="366"/>
        <v>0</v>
      </c>
      <c r="CG377" s="476">
        <f t="shared" si="366"/>
        <v>0</v>
      </c>
      <c r="CH377" s="476">
        <f t="shared" si="366"/>
        <v>0</v>
      </c>
      <c r="CI377" s="476">
        <f t="shared" si="366"/>
        <v>0</v>
      </c>
      <c r="CJ377" s="476">
        <f t="shared" si="366"/>
        <v>0</v>
      </c>
      <c r="CK377" s="476">
        <f t="shared" si="366"/>
        <v>0</v>
      </c>
      <c r="CL377" s="476">
        <f t="shared" si="366"/>
        <v>0</v>
      </c>
      <c r="CM377" s="476">
        <f t="shared" si="366"/>
        <v>0</v>
      </c>
      <c r="CN377" s="476">
        <f t="shared" si="366"/>
        <v>0</v>
      </c>
      <c r="CO377" s="476">
        <f t="shared" si="366"/>
        <v>0</v>
      </c>
      <c r="CP377" s="476">
        <f t="shared" si="366"/>
        <v>0</v>
      </c>
      <c r="CQ377" s="476">
        <f t="shared" si="366"/>
        <v>0</v>
      </c>
      <c r="CR377" s="476">
        <f t="shared" si="366"/>
        <v>0</v>
      </c>
      <c r="CS377" s="476">
        <f t="shared" si="366"/>
        <v>0</v>
      </c>
      <c r="CT377" s="476">
        <f t="shared" si="366"/>
        <v>0</v>
      </c>
      <c r="CU377" s="476">
        <f t="shared" si="366"/>
        <v>0</v>
      </c>
      <c r="CV377" s="476">
        <f t="shared" si="366"/>
        <v>0</v>
      </c>
      <c r="CW377" s="476">
        <f t="shared" si="366"/>
        <v>0</v>
      </c>
      <c r="CX377" s="476">
        <f t="shared" si="366"/>
        <v>0</v>
      </c>
      <c r="CY377" s="476">
        <f t="shared" si="366"/>
        <v>0</v>
      </c>
      <c r="CZ377" s="476">
        <f t="shared" si="366"/>
        <v>0</v>
      </c>
      <c r="DA377" s="476">
        <f t="shared" si="366"/>
        <v>0</v>
      </c>
      <c r="DB377" s="476">
        <f t="shared" si="366"/>
        <v>0</v>
      </c>
      <c r="DC377" s="476">
        <f t="shared" si="366"/>
        <v>0</v>
      </c>
      <c r="DD377" s="476">
        <f t="shared" si="366"/>
        <v>0</v>
      </c>
      <c r="DE377" s="476">
        <f t="shared" si="366"/>
        <v>0</v>
      </c>
      <c r="DF377" s="476">
        <f t="shared" si="366"/>
        <v>0</v>
      </c>
      <c r="DG377" s="476">
        <f t="shared" si="366"/>
        <v>0</v>
      </c>
      <c r="DH377" s="476">
        <f t="shared" si="366"/>
        <v>0</v>
      </c>
      <c r="DI377" s="476">
        <f t="shared" si="366"/>
        <v>0</v>
      </c>
      <c r="DJ377" s="476">
        <f t="shared" si="366"/>
        <v>0</v>
      </c>
      <c r="DK377" s="476">
        <f t="shared" si="366"/>
        <v>0</v>
      </c>
      <c r="DL377" s="476">
        <f t="shared" si="366"/>
        <v>0</v>
      </c>
      <c r="DM377" s="476">
        <f t="shared" si="366"/>
        <v>0</v>
      </c>
      <c r="DN377" s="476">
        <f t="shared" si="366"/>
        <v>0</v>
      </c>
      <c r="DO377" s="476">
        <f t="shared" si="366"/>
        <v>0</v>
      </c>
      <c r="DP377" s="476">
        <f t="shared" si="366"/>
        <v>0</v>
      </c>
      <c r="DQ377" s="476">
        <f t="shared" si="366"/>
        <v>0</v>
      </c>
      <c r="DR377" s="476">
        <f t="shared" si="366"/>
        <v>0</v>
      </c>
      <c r="DS377" s="476">
        <f t="shared" si="366"/>
        <v>0</v>
      </c>
      <c r="DT377" s="476">
        <f t="shared" si="366"/>
        <v>0</v>
      </c>
      <c r="DU377" s="476">
        <f t="shared" si="366"/>
        <v>0</v>
      </c>
      <c r="DV377" s="476">
        <f t="shared" si="366"/>
        <v>0</v>
      </c>
      <c r="DW377" s="476">
        <f t="shared" si="366"/>
        <v>0</v>
      </c>
      <c r="DX377" s="476">
        <f t="shared" si="366"/>
        <v>0</v>
      </c>
      <c r="DY377" s="476">
        <f t="shared" si="366"/>
        <v>0</v>
      </c>
      <c r="DZ377" s="476">
        <f t="shared" si="366"/>
        <v>0</v>
      </c>
      <c r="EA377" s="476">
        <f t="shared" si="366"/>
        <v>0</v>
      </c>
      <c r="EB377" s="476">
        <f t="shared" si="365"/>
        <v>0</v>
      </c>
      <c r="EC377" s="476">
        <f t="shared" si="365"/>
        <v>0</v>
      </c>
      <c r="ED377" s="476">
        <f t="shared" si="365"/>
        <v>0</v>
      </c>
      <c r="EE377" s="476">
        <f t="shared" si="365"/>
        <v>0</v>
      </c>
      <c r="EF377" s="476">
        <f t="shared" si="365"/>
        <v>0</v>
      </c>
      <c r="EG377" s="476">
        <f t="shared" si="365"/>
        <v>0</v>
      </c>
      <c r="EH377" s="476">
        <f t="shared" si="365"/>
        <v>0</v>
      </c>
      <c r="EI377" s="476">
        <f t="shared" si="365"/>
        <v>0</v>
      </c>
      <c r="EJ377" s="476">
        <f t="shared" si="365"/>
        <v>0</v>
      </c>
      <c r="EK377" s="476">
        <f t="shared" si="365"/>
        <v>0</v>
      </c>
      <c r="EL377" s="476">
        <f t="shared" si="365"/>
        <v>0</v>
      </c>
      <c r="EM377" s="476">
        <f t="shared" si="365"/>
        <v>0</v>
      </c>
      <c r="EN377" s="476">
        <f t="shared" si="365"/>
        <v>0</v>
      </c>
      <c r="EO377" s="476">
        <f t="shared" si="365"/>
        <v>0</v>
      </c>
      <c r="EP377" s="476">
        <f t="shared" si="365"/>
        <v>0</v>
      </c>
      <c r="EQ377" s="476">
        <f t="shared" si="365"/>
        <v>0</v>
      </c>
      <c r="ER377" s="476">
        <f t="shared" si="365"/>
        <v>0</v>
      </c>
      <c r="ES377" s="476">
        <f t="shared" si="365"/>
        <v>0</v>
      </c>
      <c r="ET377" s="476">
        <f t="shared" si="365"/>
        <v>0</v>
      </c>
      <c r="EU377" s="476">
        <f t="shared" si="365"/>
        <v>0</v>
      </c>
      <c r="EV377" s="476">
        <f t="shared" si="365"/>
        <v>0</v>
      </c>
      <c r="EW377" s="476">
        <f t="shared" si="365"/>
        <v>0</v>
      </c>
      <c r="EX377" s="476">
        <f t="shared" si="365"/>
        <v>0</v>
      </c>
      <c r="EY377" s="476">
        <f t="shared" si="365"/>
        <v>0</v>
      </c>
      <c r="EZ377" s="476">
        <f t="shared" si="365"/>
        <v>0</v>
      </c>
      <c r="FA377" s="476">
        <f t="shared" si="365"/>
        <v>0</v>
      </c>
      <c r="FB377" s="476">
        <f t="shared" si="365"/>
        <v>0</v>
      </c>
      <c r="FC377" s="476">
        <f t="shared" si="365"/>
        <v>0</v>
      </c>
      <c r="FD377" s="476">
        <f t="shared" si="365"/>
        <v>0</v>
      </c>
      <c r="FE377" s="476">
        <f t="shared" si="365"/>
        <v>0</v>
      </c>
      <c r="FF377" s="476">
        <f t="shared" si="365"/>
        <v>0</v>
      </c>
      <c r="FG377" s="476">
        <f t="shared" si="365"/>
        <v>0</v>
      </c>
      <c r="FH377" s="476">
        <f t="shared" si="365"/>
        <v>0</v>
      </c>
      <c r="FI377" s="476">
        <f t="shared" si="365"/>
        <v>0</v>
      </c>
      <c r="FJ377" s="476">
        <f t="shared" si="365"/>
        <v>0</v>
      </c>
      <c r="FK377" s="476">
        <f t="shared" si="365"/>
        <v>0</v>
      </c>
      <c r="FL377" s="476">
        <f t="shared" si="365"/>
        <v>0</v>
      </c>
      <c r="FM377" s="476">
        <f t="shared" si="365"/>
        <v>0</v>
      </c>
      <c r="FN377" s="476">
        <f t="shared" si="365"/>
        <v>0</v>
      </c>
      <c r="FO377" s="476">
        <f t="shared" si="365"/>
        <v>0</v>
      </c>
      <c r="FP377" s="476">
        <f t="shared" si="365"/>
        <v>0</v>
      </c>
      <c r="FQ377" s="476">
        <f t="shared" si="365"/>
        <v>0</v>
      </c>
      <c r="FR377" s="476">
        <f t="shared" si="365"/>
        <v>0</v>
      </c>
      <c r="FS377" s="476">
        <f t="shared" si="365"/>
        <v>0</v>
      </c>
      <c r="FT377" s="476">
        <f t="shared" si="365"/>
        <v>0</v>
      </c>
      <c r="FU377" s="476">
        <f t="shared" si="365"/>
        <v>0</v>
      </c>
      <c r="FV377" s="476">
        <f t="shared" si="365"/>
        <v>0</v>
      </c>
      <c r="FW377" s="476">
        <f t="shared" si="365"/>
        <v>0</v>
      </c>
      <c r="FX377" s="476">
        <f t="shared" si="365"/>
        <v>0</v>
      </c>
      <c r="FY377" s="476">
        <f t="shared" si="365"/>
        <v>0</v>
      </c>
      <c r="FZ377" s="476">
        <f t="shared" si="365"/>
        <v>0</v>
      </c>
      <c r="GA377" s="476">
        <f t="shared" si="365"/>
        <v>0</v>
      </c>
      <c r="GB377" s="476">
        <f t="shared" si="365"/>
        <v>0</v>
      </c>
    </row>
    <row r="378" spans="3:184" x14ac:dyDescent="0.35">
      <c r="C378" s="472">
        <f>'QUALIFIED ENGINES'!D149</f>
        <v>91609</v>
      </c>
      <c r="D378" s="476">
        <f t="shared" si="353"/>
        <v>0</v>
      </c>
      <c r="E378" s="476">
        <f t="shared" ref="E378:BP381" si="367">E116-E247</f>
        <v>0</v>
      </c>
      <c r="F378" s="476">
        <f t="shared" si="367"/>
        <v>0</v>
      </c>
      <c r="G378" s="476">
        <f t="shared" si="367"/>
        <v>0</v>
      </c>
      <c r="H378" s="476">
        <f t="shared" si="367"/>
        <v>0</v>
      </c>
      <c r="I378" s="476">
        <f t="shared" si="367"/>
        <v>0</v>
      </c>
      <c r="J378" s="476">
        <f t="shared" si="367"/>
        <v>0</v>
      </c>
      <c r="K378" s="476">
        <f t="shared" si="367"/>
        <v>0</v>
      </c>
      <c r="L378" s="476">
        <f t="shared" si="367"/>
        <v>0</v>
      </c>
      <c r="M378" s="476">
        <f t="shared" si="367"/>
        <v>0</v>
      </c>
      <c r="N378" s="476">
        <f t="shared" si="367"/>
        <v>0</v>
      </c>
      <c r="O378" s="476">
        <f t="shared" si="367"/>
        <v>0</v>
      </c>
      <c r="P378" s="476">
        <f t="shared" si="367"/>
        <v>0</v>
      </c>
      <c r="Q378" s="476">
        <f t="shared" si="367"/>
        <v>0</v>
      </c>
      <c r="R378" s="476">
        <f t="shared" si="367"/>
        <v>0</v>
      </c>
      <c r="S378" s="476">
        <f t="shared" si="367"/>
        <v>0</v>
      </c>
      <c r="T378" s="476">
        <f t="shared" si="367"/>
        <v>0</v>
      </c>
      <c r="U378" s="476">
        <f t="shared" si="367"/>
        <v>0</v>
      </c>
      <c r="V378" s="476">
        <f t="shared" si="367"/>
        <v>0</v>
      </c>
      <c r="W378" s="476">
        <f t="shared" si="367"/>
        <v>0</v>
      </c>
      <c r="X378" s="476">
        <f t="shared" si="367"/>
        <v>0</v>
      </c>
      <c r="Y378" s="476">
        <f t="shared" si="367"/>
        <v>0</v>
      </c>
      <c r="Z378" s="476">
        <f t="shared" si="367"/>
        <v>0</v>
      </c>
      <c r="AA378" s="476">
        <f t="shared" si="367"/>
        <v>0</v>
      </c>
      <c r="AB378" s="476">
        <f t="shared" si="367"/>
        <v>0</v>
      </c>
      <c r="AC378" s="476">
        <f t="shared" si="367"/>
        <v>0</v>
      </c>
      <c r="AD378" s="476">
        <f t="shared" si="367"/>
        <v>0</v>
      </c>
      <c r="AE378" s="476">
        <f t="shared" si="367"/>
        <v>0</v>
      </c>
      <c r="AF378" s="476">
        <f t="shared" si="367"/>
        <v>0</v>
      </c>
      <c r="AG378" s="476">
        <f t="shared" si="367"/>
        <v>0</v>
      </c>
      <c r="AH378" s="476">
        <f t="shared" si="367"/>
        <v>0</v>
      </c>
      <c r="AI378" s="476">
        <f t="shared" si="367"/>
        <v>0</v>
      </c>
      <c r="AJ378" s="476">
        <f t="shared" si="367"/>
        <v>0</v>
      </c>
      <c r="AK378" s="476">
        <f t="shared" si="367"/>
        <v>0</v>
      </c>
      <c r="AL378" s="476">
        <f t="shared" si="367"/>
        <v>0</v>
      </c>
      <c r="AM378" s="476">
        <f t="shared" si="367"/>
        <v>0</v>
      </c>
      <c r="AN378" s="476">
        <f t="shared" si="367"/>
        <v>0</v>
      </c>
      <c r="AO378" s="476">
        <f t="shared" si="367"/>
        <v>0</v>
      </c>
      <c r="AP378" s="476">
        <f t="shared" si="367"/>
        <v>0</v>
      </c>
      <c r="AQ378" s="476">
        <f t="shared" si="367"/>
        <v>0</v>
      </c>
      <c r="AR378" s="476">
        <f t="shared" si="367"/>
        <v>0</v>
      </c>
      <c r="AS378" s="476">
        <f t="shared" si="367"/>
        <v>0</v>
      </c>
      <c r="AT378" s="476">
        <f t="shared" si="367"/>
        <v>0</v>
      </c>
      <c r="AU378" s="476">
        <f t="shared" si="367"/>
        <v>0</v>
      </c>
      <c r="AV378" s="476">
        <f t="shared" si="367"/>
        <v>0</v>
      </c>
      <c r="AW378" s="476">
        <f t="shared" si="367"/>
        <v>0</v>
      </c>
      <c r="AX378" s="476">
        <f t="shared" si="367"/>
        <v>0</v>
      </c>
      <c r="AY378" s="476">
        <f t="shared" si="367"/>
        <v>0</v>
      </c>
      <c r="AZ378" s="476">
        <f t="shared" si="367"/>
        <v>0</v>
      </c>
      <c r="BA378" s="476">
        <f t="shared" si="367"/>
        <v>0</v>
      </c>
      <c r="BB378" s="476">
        <f t="shared" si="367"/>
        <v>0</v>
      </c>
      <c r="BC378" s="476">
        <f t="shared" si="367"/>
        <v>0</v>
      </c>
      <c r="BD378" s="476">
        <f t="shared" si="367"/>
        <v>0</v>
      </c>
      <c r="BE378" s="476">
        <f t="shared" si="367"/>
        <v>0</v>
      </c>
      <c r="BF378" s="476">
        <f t="shared" si="367"/>
        <v>0</v>
      </c>
      <c r="BG378" s="476">
        <f t="shared" si="367"/>
        <v>0</v>
      </c>
      <c r="BH378" s="476">
        <f t="shared" si="367"/>
        <v>0</v>
      </c>
      <c r="BI378" s="476">
        <f t="shared" si="367"/>
        <v>0</v>
      </c>
      <c r="BJ378" s="476">
        <f t="shared" si="367"/>
        <v>0</v>
      </c>
      <c r="BK378" s="476">
        <f t="shared" si="367"/>
        <v>0</v>
      </c>
      <c r="BL378" s="476">
        <f t="shared" si="367"/>
        <v>0</v>
      </c>
      <c r="BM378" s="476">
        <f t="shared" si="367"/>
        <v>0</v>
      </c>
      <c r="BN378" s="476">
        <f t="shared" si="367"/>
        <v>0</v>
      </c>
      <c r="BO378" s="476">
        <f t="shared" si="367"/>
        <v>0</v>
      </c>
      <c r="BP378" s="476">
        <f t="shared" si="367"/>
        <v>0</v>
      </c>
      <c r="BQ378" s="476">
        <f t="shared" si="366"/>
        <v>0</v>
      </c>
      <c r="BR378" s="476">
        <f t="shared" si="366"/>
        <v>0</v>
      </c>
      <c r="BS378" s="476">
        <f t="shared" si="366"/>
        <v>0</v>
      </c>
      <c r="BT378" s="476">
        <f t="shared" si="366"/>
        <v>0</v>
      </c>
      <c r="BU378" s="476">
        <f t="shared" si="366"/>
        <v>0</v>
      </c>
      <c r="BV378" s="476">
        <f t="shared" si="366"/>
        <v>0</v>
      </c>
      <c r="BW378" s="476">
        <f t="shared" si="366"/>
        <v>0</v>
      </c>
      <c r="BX378" s="476">
        <f t="shared" si="366"/>
        <v>0</v>
      </c>
      <c r="BY378" s="476">
        <f t="shared" si="366"/>
        <v>0</v>
      </c>
      <c r="BZ378" s="476">
        <f t="shared" si="366"/>
        <v>0</v>
      </c>
      <c r="CA378" s="476">
        <f t="shared" si="366"/>
        <v>0</v>
      </c>
      <c r="CB378" s="476">
        <f t="shared" si="366"/>
        <v>0</v>
      </c>
      <c r="CC378" s="476">
        <f t="shared" si="366"/>
        <v>0</v>
      </c>
      <c r="CD378" s="476">
        <f t="shared" si="366"/>
        <v>0</v>
      </c>
      <c r="CE378" s="476">
        <f t="shared" si="366"/>
        <v>0</v>
      </c>
      <c r="CF378" s="476">
        <f t="shared" si="366"/>
        <v>0</v>
      </c>
      <c r="CG378" s="476">
        <f t="shared" si="366"/>
        <v>0</v>
      </c>
      <c r="CH378" s="476">
        <f t="shared" si="366"/>
        <v>0</v>
      </c>
      <c r="CI378" s="476">
        <f t="shared" si="366"/>
        <v>0</v>
      </c>
      <c r="CJ378" s="476">
        <f t="shared" si="366"/>
        <v>0</v>
      </c>
      <c r="CK378" s="476">
        <f t="shared" si="366"/>
        <v>0</v>
      </c>
      <c r="CL378" s="476">
        <f t="shared" si="366"/>
        <v>0</v>
      </c>
      <c r="CM378" s="476">
        <f t="shared" si="366"/>
        <v>0</v>
      </c>
      <c r="CN378" s="476">
        <f t="shared" si="366"/>
        <v>0</v>
      </c>
      <c r="CO378" s="476">
        <f t="shared" si="366"/>
        <v>0</v>
      </c>
      <c r="CP378" s="476">
        <f t="shared" si="366"/>
        <v>0</v>
      </c>
      <c r="CQ378" s="476">
        <f t="shared" si="366"/>
        <v>0</v>
      </c>
      <c r="CR378" s="476">
        <f t="shared" si="366"/>
        <v>0</v>
      </c>
      <c r="CS378" s="476">
        <f t="shared" si="366"/>
        <v>0</v>
      </c>
      <c r="CT378" s="476">
        <f t="shared" si="366"/>
        <v>0</v>
      </c>
      <c r="CU378" s="476">
        <f t="shared" si="366"/>
        <v>0</v>
      </c>
      <c r="CV378" s="476">
        <f t="shared" si="366"/>
        <v>0</v>
      </c>
      <c r="CW378" s="476">
        <f t="shared" si="366"/>
        <v>0</v>
      </c>
      <c r="CX378" s="476">
        <f t="shared" si="366"/>
        <v>0</v>
      </c>
      <c r="CY378" s="476">
        <f t="shared" si="366"/>
        <v>0</v>
      </c>
      <c r="CZ378" s="476">
        <f t="shared" si="366"/>
        <v>0</v>
      </c>
      <c r="DA378" s="476">
        <f t="shared" si="366"/>
        <v>0</v>
      </c>
      <c r="DB378" s="476">
        <f t="shared" si="366"/>
        <v>0</v>
      </c>
      <c r="DC378" s="476">
        <f t="shared" si="366"/>
        <v>0</v>
      </c>
      <c r="DD378" s="476">
        <f t="shared" si="366"/>
        <v>0</v>
      </c>
      <c r="DE378" s="476">
        <f t="shared" si="366"/>
        <v>0</v>
      </c>
      <c r="DF378" s="476">
        <f t="shared" si="366"/>
        <v>0</v>
      </c>
      <c r="DG378" s="476">
        <f t="shared" si="366"/>
        <v>0</v>
      </c>
      <c r="DH378" s="476">
        <f t="shared" si="366"/>
        <v>0</v>
      </c>
      <c r="DI378" s="476">
        <f t="shared" si="366"/>
        <v>0</v>
      </c>
      <c r="DJ378" s="476">
        <f t="shared" si="366"/>
        <v>0</v>
      </c>
      <c r="DK378" s="476">
        <f t="shared" si="366"/>
        <v>0</v>
      </c>
      <c r="DL378" s="476">
        <f t="shared" si="366"/>
        <v>0</v>
      </c>
      <c r="DM378" s="476">
        <f t="shared" si="366"/>
        <v>0</v>
      </c>
      <c r="DN378" s="476">
        <f t="shared" si="366"/>
        <v>0</v>
      </c>
      <c r="DO378" s="476">
        <f t="shared" si="366"/>
        <v>0</v>
      </c>
      <c r="DP378" s="476">
        <f t="shared" si="366"/>
        <v>0</v>
      </c>
      <c r="DQ378" s="476">
        <f t="shared" si="366"/>
        <v>0</v>
      </c>
      <c r="DR378" s="476">
        <f t="shared" si="366"/>
        <v>0</v>
      </c>
      <c r="DS378" s="476">
        <f t="shared" si="366"/>
        <v>0</v>
      </c>
      <c r="DT378" s="476">
        <f t="shared" si="366"/>
        <v>0</v>
      </c>
      <c r="DU378" s="476">
        <f t="shared" si="366"/>
        <v>0</v>
      </c>
      <c r="DV378" s="476">
        <f t="shared" si="366"/>
        <v>0</v>
      </c>
      <c r="DW378" s="476">
        <f t="shared" si="366"/>
        <v>0</v>
      </c>
      <c r="DX378" s="476">
        <f t="shared" si="366"/>
        <v>0</v>
      </c>
      <c r="DY378" s="476">
        <f t="shared" si="366"/>
        <v>0</v>
      </c>
      <c r="DZ378" s="476">
        <f t="shared" si="366"/>
        <v>0</v>
      </c>
      <c r="EA378" s="476">
        <f t="shared" si="366"/>
        <v>0</v>
      </c>
      <c r="EB378" s="476">
        <f t="shared" si="365"/>
        <v>0</v>
      </c>
      <c r="EC378" s="476">
        <f t="shared" si="365"/>
        <v>0</v>
      </c>
      <c r="ED378" s="476">
        <f t="shared" si="365"/>
        <v>0</v>
      </c>
      <c r="EE378" s="476">
        <f t="shared" si="365"/>
        <v>0</v>
      </c>
      <c r="EF378" s="476">
        <f t="shared" si="365"/>
        <v>0</v>
      </c>
      <c r="EG378" s="476">
        <f t="shared" si="365"/>
        <v>0</v>
      </c>
      <c r="EH378" s="476">
        <f t="shared" si="365"/>
        <v>0</v>
      </c>
      <c r="EI378" s="476">
        <f t="shared" si="365"/>
        <v>0</v>
      </c>
      <c r="EJ378" s="476">
        <f t="shared" si="365"/>
        <v>0</v>
      </c>
      <c r="EK378" s="476">
        <f t="shared" si="365"/>
        <v>0</v>
      </c>
      <c r="EL378" s="476">
        <f t="shared" si="365"/>
        <v>0</v>
      </c>
      <c r="EM378" s="476">
        <f t="shared" si="365"/>
        <v>0</v>
      </c>
      <c r="EN378" s="476">
        <f t="shared" si="365"/>
        <v>0</v>
      </c>
      <c r="EO378" s="476">
        <f t="shared" si="365"/>
        <v>0</v>
      </c>
      <c r="EP378" s="476">
        <f t="shared" si="365"/>
        <v>0</v>
      </c>
      <c r="EQ378" s="476">
        <f t="shared" si="365"/>
        <v>0</v>
      </c>
      <c r="ER378" s="476">
        <f t="shared" si="365"/>
        <v>0</v>
      </c>
      <c r="ES378" s="476">
        <f t="shared" si="365"/>
        <v>0</v>
      </c>
      <c r="ET378" s="476">
        <f t="shared" si="365"/>
        <v>0</v>
      </c>
      <c r="EU378" s="476">
        <f t="shared" si="365"/>
        <v>0</v>
      </c>
      <c r="EV378" s="476">
        <f t="shared" si="365"/>
        <v>0</v>
      </c>
      <c r="EW378" s="476">
        <f t="shared" si="365"/>
        <v>0</v>
      </c>
      <c r="EX378" s="476">
        <f t="shared" si="365"/>
        <v>0</v>
      </c>
      <c r="EY378" s="476">
        <f t="shared" si="365"/>
        <v>0</v>
      </c>
      <c r="EZ378" s="476">
        <f t="shared" si="365"/>
        <v>0</v>
      </c>
      <c r="FA378" s="476">
        <f t="shared" si="365"/>
        <v>0</v>
      </c>
      <c r="FB378" s="476">
        <f t="shared" si="365"/>
        <v>0</v>
      </c>
      <c r="FC378" s="476">
        <f t="shared" si="365"/>
        <v>0</v>
      </c>
      <c r="FD378" s="476">
        <f t="shared" si="365"/>
        <v>0</v>
      </c>
      <c r="FE378" s="476">
        <f t="shared" si="365"/>
        <v>0</v>
      </c>
      <c r="FF378" s="476">
        <f t="shared" si="365"/>
        <v>0</v>
      </c>
      <c r="FG378" s="476">
        <f t="shared" si="365"/>
        <v>0</v>
      </c>
      <c r="FH378" s="476">
        <f t="shared" si="365"/>
        <v>0</v>
      </c>
      <c r="FI378" s="476">
        <f t="shared" si="365"/>
        <v>0</v>
      </c>
      <c r="FJ378" s="476">
        <f t="shared" si="365"/>
        <v>0</v>
      </c>
      <c r="FK378" s="476">
        <f t="shared" si="365"/>
        <v>0</v>
      </c>
      <c r="FL378" s="476">
        <f t="shared" si="365"/>
        <v>0</v>
      </c>
      <c r="FM378" s="476">
        <f t="shared" si="365"/>
        <v>0</v>
      </c>
      <c r="FN378" s="476">
        <f t="shared" si="365"/>
        <v>0</v>
      </c>
      <c r="FO378" s="476">
        <f t="shared" si="365"/>
        <v>0</v>
      </c>
      <c r="FP378" s="476">
        <f t="shared" si="365"/>
        <v>0</v>
      </c>
      <c r="FQ378" s="476">
        <f t="shared" si="365"/>
        <v>0</v>
      </c>
      <c r="FR378" s="476">
        <f t="shared" si="365"/>
        <v>0</v>
      </c>
      <c r="FS378" s="476">
        <f t="shared" si="365"/>
        <v>0</v>
      </c>
      <c r="FT378" s="476">
        <f t="shared" si="365"/>
        <v>0</v>
      </c>
      <c r="FU378" s="476">
        <f t="shared" si="365"/>
        <v>0</v>
      </c>
      <c r="FV378" s="476">
        <f t="shared" si="365"/>
        <v>0</v>
      </c>
      <c r="FW378" s="476">
        <f t="shared" si="365"/>
        <v>0</v>
      </c>
      <c r="FX378" s="476">
        <f t="shared" si="365"/>
        <v>0</v>
      </c>
      <c r="FY378" s="476">
        <f t="shared" si="365"/>
        <v>0</v>
      </c>
      <c r="FZ378" s="476">
        <f t="shared" si="365"/>
        <v>0</v>
      </c>
      <c r="GA378" s="476">
        <f t="shared" si="365"/>
        <v>0</v>
      </c>
      <c r="GB378" s="476">
        <f t="shared" si="365"/>
        <v>0</v>
      </c>
    </row>
    <row r="379" spans="3:184" x14ac:dyDescent="0.35">
      <c r="C379" s="472">
        <f>'QUALIFIED ENGINES'!D150</f>
        <v>91424</v>
      </c>
      <c r="D379" s="476">
        <f t="shared" si="353"/>
        <v>0</v>
      </c>
      <c r="E379" s="476">
        <f t="shared" si="367"/>
        <v>0</v>
      </c>
      <c r="F379" s="476">
        <f t="shared" si="367"/>
        <v>0</v>
      </c>
      <c r="G379" s="476">
        <f t="shared" si="367"/>
        <v>0</v>
      </c>
      <c r="H379" s="476">
        <f t="shared" si="367"/>
        <v>0</v>
      </c>
      <c r="I379" s="476">
        <f t="shared" si="367"/>
        <v>0</v>
      </c>
      <c r="J379" s="476">
        <f t="shared" si="367"/>
        <v>0</v>
      </c>
      <c r="K379" s="476">
        <f t="shared" si="367"/>
        <v>0</v>
      </c>
      <c r="L379" s="476">
        <f t="shared" si="367"/>
        <v>0</v>
      </c>
      <c r="M379" s="476">
        <f t="shared" si="367"/>
        <v>0</v>
      </c>
      <c r="N379" s="476">
        <f t="shared" si="367"/>
        <v>0</v>
      </c>
      <c r="O379" s="476">
        <f t="shared" si="367"/>
        <v>0</v>
      </c>
      <c r="P379" s="476">
        <f t="shared" si="367"/>
        <v>0</v>
      </c>
      <c r="Q379" s="476">
        <f t="shared" si="367"/>
        <v>0</v>
      </c>
      <c r="R379" s="476">
        <f t="shared" si="367"/>
        <v>0</v>
      </c>
      <c r="S379" s="476">
        <f t="shared" si="367"/>
        <v>0</v>
      </c>
      <c r="T379" s="476">
        <f t="shared" si="367"/>
        <v>0</v>
      </c>
      <c r="U379" s="476">
        <f t="shared" si="367"/>
        <v>0</v>
      </c>
      <c r="V379" s="476">
        <f t="shared" si="367"/>
        <v>0</v>
      </c>
      <c r="W379" s="476">
        <f t="shared" si="367"/>
        <v>0</v>
      </c>
      <c r="X379" s="476">
        <f t="shared" si="367"/>
        <v>0</v>
      </c>
      <c r="Y379" s="476">
        <f t="shared" si="367"/>
        <v>0</v>
      </c>
      <c r="Z379" s="476">
        <f t="shared" si="367"/>
        <v>0</v>
      </c>
      <c r="AA379" s="476">
        <f t="shared" si="367"/>
        <v>0</v>
      </c>
      <c r="AB379" s="476">
        <f t="shared" si="367"/>
        <v>264.51</v>
      </c>
      <c r="AC379" s="476">
        <f t="shared" si="367"/>
        <v>312.27999999999997</v>
      </c>
      <c r="AD379" s="476">
        <f t="shared" si="367"/>
        <v>280.58999999999997</v>
      </c>
      <c r="AE379" s="476">
        <f t="shared" si="367"/>
        <v>328.73</v>
      </c>
      <c r="AF379" s="476">
        <f t="shared" si="367"/>
        <v>335.48</v>
      </c>
      <c r="AG379" s="476">
        <f t="shared" si="367"/>
        <v>299.32</v>
      </c>
      <c r="AH379" s="476">
        <f t="shared" si="367"/>
        <v>388.08</v>
      </c>
      <c r="AI379" s="476">
        <f t="shared" si="367"/>
        <v>316.3</v>
      </c>
      <c r="AJ379" s="476">
        <f t="shared" si="367"/>
        <v>381.4</v>
      </c>
      <c r="AK379" s="476">
        <f t="shared" si="367"/>
        <v>364.65</v>
      </c>
      <c r="AL379" s="476">
        <f t="shared" si="367"/>
        <v>380.37</v>
      </c>
      <c r="AM379" s="476">
        <f t="shared" si="367"/>
        <v>201.67</v>
      </c>
      <c r="AN379" s="476">
        <f t="shared" si="367"/>
        <v>374.58</v>
      </c>
      <c r="AO379" s="476">
        <f t="shared" si="367"/>
        <v>287.91000000000003</v>
      </c>
      <c r="AP379" s="476">
        <f t="shared" si="367"/>
        <v>269.33999999999997</v>
      </c>
      <c r="AQ379" s="476">
        <f t="shared" si="367"/>
        <v>269.33</v>
      </c>
      <c r="AR379" s="476">
        <f t="shared" si="367"/>
        <v>0</v>
      </c>
      <c r="AS379" s="476">
        <f t="shared" si="367"/>
        <v>0</v>
      </c>
      <c r="AT379" s="476">
        <f t="shared" si="367"/>
        <v>0</v>
      </c>
      <c r="AU379" s="476">
        <f t="shared" si="367"/>
        <v>0</v>
      </c>
      <c r="AV379" s="476">
        <f t="shared" si="367"/>
        <v>0.15</v>
      </c>
      <c r="AW379" s="476">
        <f t="shared" si="367"/>
        <v>1.05</v>
      </c>
      <c r="AX379" s="476">
        <f t="shared" si="367"/>
        <v>0</v>
      </c>
      <c r="AY379" s="476">
        <f t="shared" si="367"/>
        <v>0</v>
      </c>
      <c r="AZ379" s="476">
        <f t="shared" si="367"/>
        <v>0.25</v>
      </c>
      <c r="BA379" s="476">
        <f t="shared" si="367"/>
        <v>0</v>
      </c>
      <c r="BB379" s="476">
        <f t="shared" si="367"/>
        <v>0</v>
      </c>
      <c r="BC379" s="476">
        <f t="shared" si="367"/>
        <v>0</v>
      </c>
      <c r="BD379" s="476">
        <f t="shared" si="367"/>
        <v>0</v>
      </c>
      <c r="BE379" s="476">
        <f t="shared" si="367"/>
        <v>0</v>
      </c>
      <c r="BF379" s="476">
        <f t="shared" si="367"/>
        <v>0</v>
      </c>
      <c r="BG379" s="476">
        <f t="shared" si="367"/>
        <v>0</v>
      </c>
      <c r="BH379" s="476">
        <f t="shared" si="367"/>
        <v>0</v>
      </c>
      <c r="BI379" s="476">
        <f t="shared" si="367"/>
        <v>0</v>
      </c>
      <c r="BJ379" s="476">
        <f t="shared" si="367"/>
        <v>0</v>
      </c>
      <c r="BK379" s="476">
        <f t="shared" si="367"/>
        <v>0</v>
      </c>
      <c r="BL379" s="476">
        <f t="shared" si="367"/>
        <v>0</v>
      </c>
      <c r="BM379" s="476">
        <f t="shared" si="367"/>
        <v>0</v>
      </c>
      <c r="BN379" s="476">
        <f t="shared" si="367"/>
        <v>0</v>
      </c>
      <c r="BO379" s="476">
        <f t="shared" si="367"/>
        <v>0</v>
      </c>
      <c r="BP379" s="476">
        <f t="shared" si="367"/>
        <v>0</v>
      </c>
      <c r="BQ379" s="476">
        <f t="shared" si="366"/>
        <v>0</v>
      </c>
      <c r="BR379" s="476">
        <f t="shared" si="366"/>
        <v>0</v>
      </c>
      <c r="BS379" s="476">
        <f t="shared" si="366"/>
        <v>0</v>
      </c>
      <c r="BT379" s="476">
        <f t="shared" si="366"/>
        <v>0</v>
      </c>
      <c r="BU379" s="476">
        <f t="shared" si="366"/>
        <v>0</v>
      </c>
      <c r="BV379" s="476">
        <f t="shared" si="366"/>
        <v>0</v>
      </c>
      <c r="BW379" s="476">
        <f t="shared" si="366"/>
        <v>0</v>
      </c>
      <c r="BX379" s="476">
        <f t="shared" si="366"/>
        <v>0.4</v>
      </c>
      <c r="BY379" s="476">
        <f t="shared" si="366"/>
        <v>0</v>
      </c>
      <c r="BZ379" s="476">
        <f t="shared" si="366"/>
        <v>3.32</v>
      </c>
      <c r="CA379" s="476">
        <f t="shared" si="366"/>
        <v>305.45</v>
      </c>
      <c r="CB379" s="476">
        <f t="shared" si="366"/>
        <v>335.37</v>
      </c>
      <c r="CC379" s="476">
        <f t="shared" si="366"/>
        <v>0</v>
      </c>
      <c r="CD379" s="476">
        <f t="shared" si="366"/>
        <v>0</v>
      </c>
      <c r="CE379" s="476">
        <f t="shared" si="366"/>
        <v>0</v>
      </c>
      <c r="CF379" s="476">
        <f t="shared" si="366"/>
        <v>0</v>
      </c>
      <c r="CG379" s="476">
        <f t="shared" si="366"/>
        <v>0</v>
      </c>
      <c r="CH379" s="476">
        <f t="shared" si="366"/>
        <v>0</v>
      </c>
      <c r="CI379" s="476">
        <f t="shared" si="366"/>
        <v>0</v>
      </c>
      <c r="CJ379" s="476">
        <f t="shared" si="366"/>
        <v>0</v>
      </c>
      <c r="CK379" s="476">
        <f t="shared" si="366"/>
        <v>0</v>
      </c>
      <c r="CL379" s="476">
        <f t="shared" si="366"/>
        <v>0</v>
      </c>
      <c r="CM379" s="476">
        <f t="shared" si="366"/>
        <v>0</v>
      </c>
      <c r="CN379" s="476">
        <f t="shared" si="366"/>
        <v>0</v>
      </c>
      <c r="CO379" s="476">
        <f t="shared" si="366"/>
        <v>0</v>
      </c>
      <c r="CP379" s="476">
        <f t="shared" si="366"/>
        <v>0</v>
      </c>
      <c r="CQ379" s="476">
        <f t="shared" si="366"/>
        <v>0</v>
      </c>
      <c r="CR379" s="476">
        <f t="shared" si="366"/>
        <v>0</v>
      </c>
      <c r="CS379" s="476">
        <f t="shared" si="366"/>
        <v>0</v>
      </c>
      <c r="CT379" s="476">
        <f t="shared" si="366"/>
        <v>0</v>
      </c>
      <c r="CU379" s="476">
        <f t="shared" si="366"/>
        <v>0</v>
      </c>
      <c r="CV379" s="476">
        <f t="shared" si="366"/>
        <v>0</v>
      </c>
      <c r="CW379" s="476">
        <f t="shared" si="366"/>
        <v>0</v>
      </c>
      <c r="CX379" s="476">
        <f t="shared" si="366"/>
        <v>0</v>
      </c>
      <c r="CY379" s="476">
        <f t="shared" si="366"/>
        <v>0</v>
      </c>
      <c r="CZ379" s="476">
        <f t="shared" si="366"/>
        <v>0</v>
      </c>
      <c r="DA379" s="476">
        <f t="shared" si="366"/>
        <v>0</v>
      </c>
      <c r="DB379" s="476">
        <f t="shared" si="366"/>
        <v>0</v>
      </c>
      <c r="DC379" s="476">
        <f t="shared" si="366"/>
        <v>0</v>
      </c>
      <c r="DD379" s="476">
        <f t="shared" si="366"/>
        <v>0</v>
      </c>
      <c r="DE379" s="476">
        <f t="shared" si="366"/>
        <v>0</v>
      </c>
      <c r="DF379" s="476">
        <f t="shared" si="366"/>
        <v>0</v>
      </c>
      <c r="DG379" s="476">
        <f t="shared" si="366"/>
        <v>0</v>
      </c>
      <c r="DH379" s="476">
        <f t="shared" si="366"/>
        <v>0</v>
      </c>
      <c r="DI379" s="476">
        <f t="shared" si="366"/>
        <v>0</v>
      </c>
      <c r="DJ379" s="476">
        <f t="shared" si="366"/>
        <v>0</v>
      </c>
      <c r="DK379" s="476">
        <f t="shared" si="366"/>
        <v>0</v>
      </c>
      <c r="DL379" s="476">
        <f t="shared" si="366"/>
        <v>0</v>
      </c>
      <c r="DM379" s="476">
        <f t="shared" si="366"/>
        <v>0</v>
      </c>
      <c r="DN379" s="476">
        <f t="shared" si="366"/>
        <v>0</v>
      </c>
      <c r="DO379" s="476">
        <f t="shared" si="366"/>
        <v>0</v>
      </c>
      <c r="DP379" s="476">
        <f t="shared" si="366"/>
        <v>0</v>
      </c>
      <c r="DQ379" s="476">
        <f t="shared" si="366"/>
        <v>0</v>
      </c>
      <c r="DR379" s="476">
        <f t="shared" si="366"/>
        <v>0</v>
      </c>
      <c r="DS379" s="476">
        <f t="shared" si="366"/>
        <v>0</v>
      </c>
      <c r="DT379" s="476">
        <f t="shared" si="366"/>
        <v>0</v>
      </c>
      <c r="DU379" s="476">
        <f t="shared" si="366"/>
        <v>0</v>
      </c>
      <c r="DV379" s="476">
        <f t="shared" si="366"/>
        <v>0</v>
      </c>
      <c r="DW379" s="476">
        <f t="shared" si="366"/>
        <v>0</v>
      </c>
      <c r="DX379" s="476">
        <f t="shared" si="366"/>
        <v>0</v>
      </c>
      <c r="DY379" s="476">
        <f t="shared" si="366"/>
        <v>0</v>
      </c>
      <c r="DZ379" s="476">
        <f t="shared" si="366"/>
        <v>0</v>
      </c>
      <c r="EA379" s="476">
        <f t="shared" si="366"/>
        <v>0</v>
      </c>
      <c r="EB379" s="476">
        <f t="shared" si="365"/>
        <v>0</v>
      </c>
      <c r="EC379" s="476">
        <f t="shared" si="365"/>
        <v>0</v>
      </c>
      <c r="ED379" s="476">
        <f t="shared" si="365"/>
        <v>0</v>
      </c>
      <c r="EE379" s="476">
        <f t="shared" si="365"/>
        <v>0</v>
      </c>
      <c r="EF379" s="476">
        <f t="shared" si="365"/>
        <v>0</v>
      </c>
      <c r="EG379" s="476">
        <f t="shared" si="365"/>
        <v>0</v>
      </c>
      <c r="EH379" s="476">
        <f t="shared" si="365"/>
        <v>0</v>
      </c>
      <c r="EI379" s="476">
        <f t="shared" si="365"/>
        <v>0</v>
      </c>
      <c r="EJ379" s="476">
        <f t="shared" si="365"/>
        <v>0</v>
      </c>
      <c r="EK379" s="476">
        <f t="shared" si="365"/>
        <v>0</v>
      </c>
      <c r="EL379" s="476">
        <f t="shared" si="365"/>
        <v>0</v>
      </c>
      <c r="EM379" s="476">
        <f t="shared" si="365"/>
        <v>0</v>
      </c>
      <c r="EN379" s="476">
        <f t="shared" si="365"/>
        <v>0</v>
      </c>
      <c r="EO379" s="476">
        <f t="shared" si="365"/>
        <v>0</v>
      </c>
      <c r="EP379" s="476">
        <f t="shared" si="365"/>
        <v>0</v>
      </c>
      <c r="EQ379" s="476">
        <f t="shared" si="365"/>
        <v>0</v>
      </c>
      <c r="ER379" s="476">
        <f t="shared" si="365"/>
        <v>0</v>
      </c>
      <c r="ES379" s="476">
        <f t="shared" si="365"/>
        <v>0</v>
      </c>
      <c r="ET379" s="476">
        <f t="shared" si="365"/>
        <v>0</v>
      </c>
      <c r="EU379" s="476">
        <f t="shared" si="365"/>
        <v>0</v>
      </c>
      <c r="EV379" s="476">
        <f t="shared" si="365"/>
        <v>0</v>
      </c>
      <c r="EW379" s="476">
        <f t="shared" si="365"/>
        <v>0</v>
      </c>
      <c r="EX379" s="476">
        <f t="shared" si="365"/>
        <v>0</v>
      </c>
      <c r="EY379" s="476">
        <f t="shared" si="365"/>
        <v>0</v>
      </c>
      <c r="EZ379" s="476">
        <f t="shared" si="365"/>
        <v>0</v>
      </c>
      <c r="FA379" s="476">
        <f t="shared" si="365"/>
        <v>0</v>
      </c>
      <c r="FB379" s="476">
        <f t="shared" si="365"/>
        <v>0</v>
      </c>
      <c r="FC379" s="476">
        <f t="shared" si="365"/>
        <v>0</v>
      </c>
      <c r="FD379" s="476">
        <f t="shared" si="365"/>
        <v>0</v>
      </c>
      <c r="FE379" s="476">
        <f t="shared" si="365"/>
        <v>0</v>
      </c>
      <c r="FF379" s="476">
        <f t="shared" si="365"/>
        <v>0</v>
      </c>
      <c r="FG379" s="476">
        <f t="shared" si="365"/>
        <v>0</v>
      </c>
      <c r="FH379" s="476">
        <f t="shared" si="365"/>
        <v>0</v>
      </c>
      <c r="FI379" s="476">
        <f t="shared" si="365"/>
        <v>0</v>
      </c>
      <c r="FJ379" s="476">
        <f t="shared" si="365"/>
        <v>0</v>
      </c>
      <c r="FK379" s="476">
        <f t="shared" si="365"/>
        <v>0</v>
      </c>
      <c r="FL379" s="476">
        <f t="shared" si="365"/>
        <v>0</v>
      </c>
      <c r="FM379" s="476">
        <f t="shared" si="365"/>
        <v>0</v>
      </c>
      <c r="FN379" s="476">
        <f t="shared" si="365"/>
        <v>0</v>
      </c>
      <c r="FO379" s="476">
        <f t="shared" si="365"/>
        <v>0</v>
      </c>
      <c r="FP379" s="476">
        <f t="shared" si="365"/>
        <v>0</v>
      </c>
      <c r="FQ379" s="476">
        <f t="shared" si="365"/>
        <v>0</v>
      </c>
      <c r="FR379" s="476">
        <f t="shared" si="365"/>
        <v>0</v>
      </c>
      <c r="FS379" s="476">
        <f t="shared" ref="FS379:GB379" si="368">FS117-FS248</f>
        <v>0</v>
      </c>
      <c r="FT379" s="476">
        <f t="shared" si="368"/>
        <v>0</v>
      </c>
      <c r="FU379" s="476">
        <f t="shared" si="368"/>
        <v>0</v>
      </c>
      <c r="FV379" s="476">
        <f t="shared" si="368"/>
        <v>0</v>
      </c>
      <c r="FW379" s="476">
        <f t="shared" si="368"/>
        <v>0</v>
      </c>
      <c r="FX379" s="476">
        <f t="shared" si="368"/>
        <v>0</v>
      </c>
      <c r="FY379" s="476">
        <f t="shared" si="368"/>
        <v>0</v>
      </c>
      <c r="FZ379" s="476">
        <f t="shared" si="368"/>
        <v>0</v>
      </c>
      <c r="GA379" s="476">
        <f t="shared" si="368"/>
        <v>0</v>
      </c>
      <c r="GB379" s="476">
        <f t="shared" si="368"/>
        <v>0</v>
      </c>
    </row>
    <row r="380" spans="3:184" x14ac:dyDescent="0.35">
      <c r="C380" s="472">
        <f>'QUALIFIED ENGINES'!D151</f>
        <v>0</v>
      </c>
      <c r="D380" s="476">
        <f t="shared" si="353"/>
        <v>0</v>
      </c>
      <c r="E380" s="476">
        <f t="shared" si="367"/>
        <v>0</v>
      </c>
      <c r="F380" s="476">
        <f t="shared" si="367"/>
        <v>0</v>
      </c>
      <c r="G380" s="476">
        <f t="shared" si="367"/>
        <v>0</v>
      </c>
      <c r="H380" s="476">
        <f t="shared" si="367"/>
        <v>0</v>
      </c>
      <c r="I380" s="476">
        <f t="shared" si="367"/>
        <v>0</v>
      </c>
      <c r="J380" s="476">
        <f t="shared" si="367"/>
        <v>0</v>
      </c>
      <c r="K380" s="476">
        <f t="shared" si="367"/>
        <v>0</v>
      </c>
      <c r="L380" s="476">
        <f t="shared" si="367"/>
        <v>0</v>
      </c>
      <c r="M380" s="476">
        <f t="shared" si="367"/>
        <v>0</v>
      </c>
      <c r="N380" s="476">
        <f t="shared" si="367"/>
        <v>0</v>
      </c>
      <c r="O380" s="476">
        <f t="shared" si="367"/>
        <v>0</v>
      </c>
      <c r="P380" s="476">
        <f t="shared" si="367"/>
        <v>0</v>
      </c>
      <c r="Q380" s="476">
        <f t="shared" si="367"/>
        <v>0</v>
      </c>
      <c r="R380" s="476">
        <f t="shared" si="367"/>
        <v>0</v>
      </c>
      <c r="S380" s="476">
        <f t="shared" si="367"/>
        <v>0</v>
      </c>
      <c r="T380" s="476">
        <f t="shared" si="367"/>
        <v>0</v>
      </c>
      <c r="U380" s="476">
        <f t="shared" si="367"/>
        <v>0</v>
      </c>
      <c r="V380" s="476">
        <f t="shared" si="367"/>
        <v>0</v>
      </c>
      <c r="W380" s="476">
        <f t="shared" si="367"/>
        <v>0</v>
      </c>
      <c r="X380" s="476">
        <f t="shared" si="367"/>
        <v>0</v>
      </c>
      <c r="Y380" s="476">
        <f t="shared" si="367"/>
        <v>0</v>
      </c>
      <c r="Z380" s="476">
        <f t="shared" si="367"/>
        <v>0</v>
      </c>
      <c r="AA380" s="476">
        <f t="shared" si="367"/>
        <v>0</v>
      </c>
      <c r="AB380" s="476">
        <f t="shared" si="367"/>
        <v>0</v>
      </c>
      <c r="AC380" s="476">
        <f t="shared" si="367"/>
        <v>0</v>
      </c>
      <c r="AD380" s="476">
        <f t="shared" si="367"/>
        <v>0</v>
      </c>
      <c r="AE380" s="476">
        <f t="shared" si="367"/>
        <v>0</v>
      </c>
      <c r="AF380" s="476">
        <f t="shared" si="367"/>
        <v>0</v>
      </c>
      <c r="AG380" s="476">
        <f t="shared" si="367"/>
        <v>0</v>
      </c>
      <c r="AH380" s="476">
        <f t="shared" si="367"/>
        <v>0</v>
      </c>
      <c r="AI380" s="476">
        <f t="shared" si="367"/>
        <v>0</v>
      </c>
      <c r="AJ380" s="476">
        <f t="shared" si="367"/>
        <v>0</v>
      </c>
      <c r="AK380" s="476">
        <f t="shared" si="367"/>
        <v>0</v>
      </c>
      <c r="AL380" s="476">
        <f t="shared" si="367"/>
        <v>0</v>
      </c>
      <c r="AM380" s="476">
        <f t="shared" si="367"/>
        <v>0</v>
      </c>
      <c r="AN380" s="476">
        <f t="shared" si="367"/>
        <v>0</v>
      </c>
      <c r="AO380" s="476">
        <f t="shared" si="367"/>
        <v>0</v>
      </c>
      <c r="AP380" s="476">
        <f t="shared" si="367"/>
        <v>0</v>
      </c>
      <c r="AQ380" s="476">
        <f t="shared" si="367"/>
        <v>0</v>
      </c>
      <c r="AR380" s="476">
        <f t="shared" si="367"/>
        <v>0</v>
      </c>
      <c r="AS380" s="476">
        <f t="shared" si="367"/>
        <v>0</v>
      </c>
      <c r="AT380" s="476">
        <f t="shared" si="367"/>
        <v>0</v>
      </c>
      <c r="AU380" s="476">
        <f t="shared" si="367"/>
        <v>0</v>
      </c>
      <c r="AV380" s="476">
        <f t="shared" si="367"/>
        <v>0</v>
      </c>
      <c r="AW380" s="476">
        <f t="shared" si="367"/>
        <v>0</v>
      </c>
      <c r="AX380" s="476">
        <f t="shared" si="367"/>
        <v>0</v>
      </c>
      <c r="AY380" s="476">
        <f t="shared" si="367"/>
        <v>0</v>
      </c>
      <c r="AZ380" s="476">
        <f t="shared" si="367"/>
        <v>0</v>
      </c>
      <c r="BA380" s="476">
        <f t="shared" si="367"/>
        <v>0</v>
      </c>
      <c r="BB380" s="476">
        <f t="shared" si="367"/>
        <v>0</v>
      </c>
      <c r="BC380" s="476">
        <f t="shared" si="367"/>
        <v>0</v>
      </c>
      <c r="BD380" s="476">
        <f t="shared" si="367"/>
        <v>0</v>
      </c>
      <c r="BE380" s="476">
        <f t="shared" si="367"/>
        <v>0</v>
      </c>
      <c r="BF380" s="476">
        <f t="shared" si="367"/>
        <v>0</v>
      </c>
      <c r="BG380" s="476">
        <f t="shared" si="367"/>
        <v>0</v>
      </c>
      <c r="BH380" s="476">
        <f t="shared" si="367"/>
        <v>0</v>
      </c>
      <c r="BI380" s="476">
        <f t="shared" si="367"/>
        <v>0</v>
      </c>
      <c r="BJ380" s="476">
        <f t="shared" si="367"/>
        <v>0</v>
      </c>
      <c r="BK380" s="476">
        <f t="shared" si="367"/>
        <v>0</v>
      </c>
      <c r="BL380" s="476">
        <f t="shared" si="367"/>
        <v>0</v>
      </c>
      <c r="BM380" s="476">
        <f t="shared" si="367"/>
        <v>0</v>
      </c>
      <c r="BN380" s="476">
        <f t="shared" si="367"/>
        <v>0</v>
      </c>
      <c r="BO380" s="476">
        <f t="shared" si="367"/>
        <v>0</v>
      </c>
      <c r="BP380" s="476">
        <f t="shared" si="367"/>
        <v>0</v>
      </c>
      <c r="BQ380" s="476">
        <f t="shared" si="366"/>
        <v>0</v>
      </c>
      <c r="BR380" s="476">
        <f t="shared" si="366"/>
        <v>0</v>
      </c>
      <c r="BS380" s="476">
        <f t="shared" si="366"/>
        <v>0</v>
      </c>
      <c r="BT380" s="476">
        <f t="shared" si="366"/>
        <v>0</v>
      </c>
      <c r="BU380" s="476">
        <f t="shared" si="366"/>
        <v>0</v>
      </c>
      <c r="BV380" s="476">
        <f t="shared" si="366"/>
        <v>0</v>
      </c>
      <c r="BW380" s="476">
        <f t="shared" si="366"/>
        <v>0</v>
      </c>
      <c r="BX380" s="476">
        <f t="shared" si="366"/>
        <v>0</v>
      </c>
      <c r="BY380" s="476">
        <f t="shared" si="366"/>
        <v>0</v>
      </c>
      <c r="BZ380" s="476">
        <f t="shared" si="366"/>
        <v>0</v>
      </c>
      <c r="CA380" s="476">
        <f t="shared" si="366"/>
        <v>0</v>
      </c>
      <c r="CB380" s="476">
        <f t="shared" si="366"/>
        <v>0</v>
      </c>
      <c r="CC380" s="476">
        <f t="shared" si="366"/>
        <v>0</v>
      </c>
      <c r="CD380" s="476">
        <f t="shared" si="366"/>
        <v>0</v>
      </c>
      <c r="CE380" s="476">
        <f t="shared" si="366"/>
        <v>0</v>
      </c>
      <c r="CF380" s="476">
        <f t="shared" si="366"/>
        <v>0</v>
      </c>
      <c r="CG380" s="476">
        <f t="shared" si="366"/>
        <v>0</v>
      </c>
      <c r="CH380" s="476">
        <f t="shared" si="366"/>
        <v>0</v>
      </c>
      <c r="CI380" s="476">
        <f t="shared" si="366"/>
        <v>0</v>
      </c>
      <c r="CJ380" s="476">
        <f t="shared" si="366"/>
        <v>0</v>
      </c>
      <c r="CK380" s="476">
        <f t="shared" si="366"/>
        <v>0</v>
      </c>
      <c r="CL380" s="476">
        <f t="shared" si="366"/>
        <v>0</v>
      </c>
      <c r="CM380" s="476">
        <f t="shared" si="366"/>
        <v>0</v>
      </c>
      <c r="CN380" s="476">
        <f t="shared" si="366"/>
        <v>0</v>
      </c>
      <c r="CO380" s="476">
        <f t="shared" si="366"/>
        <v>0</v>
      </c>
      <c r="CP380" s="476">
        <f t="shared" si="366"/>
        <v>0</v>
      </c>
      <c r="CQ380" s="476">
        <f t="shared" si="366"/>
        <v>0</v>
      </c>
      <c r="CR380" s="476">
        <f t="shared" si="366"/>
        <v>0</v>
      </c>
      <c r="CS380" s="476">
        <f t="shared" si="366"/>
        <v>0</v>
      </c>
      <c r="CT380" s="476">
        <f t="shared" si="366"/>
        <v>0</v>
      </c>
      <c r="CU380" s="476">
        <f t="shared" si="366"/>
        <v>0</v>
      </c>
      <c r="CV380" s="476">
        <f t="shared" si="366"/>
        <v>0</v>
      </c>
      <c r="CW380" s="476">
        <f t="shared" si="366"/>
        <v>0</v>
      </c>
      <c r="CX380" s="476">
        <f t="shared" si="366"/>
        <v>0</v>
      </c>
      <c r="CY380" s="476">
        <f t="shared" si="366"/>
        <v>0</v>
      </c>
      <c r="CZ380" s="476">
        <f t="shared" si="366"/>
        <v>0</v>
      </c>
      <c r="DA380" s="476">
        <f t="shared" si="366"/>
        <v>0</v>
      </c>
      <c r="DB380" s="476">
        <f t="shared" si="366"/>
        <v>0</v>
      </c>
      <c r="DC380" s="476">
        <f t="shared" si="366"/>
        <v>0</v>
      </c>
      <c r="DD380" s="476">
        <f t="shared" si="366"/>
        <v>0</v>
      </c>
      <c r="DE380" s="476">
        <f t="shared" si="366"/>
        <v>0</v>
      </c>
      <c r="DF380" s="476">
        <f t="shared" si="366"/>
        <v>0</v>
      </c>
      <c r="DG380" s="476">
        <f t="shared" si="366"/>
        <v>0</v>
      </c>
      <c r="DH380" s="476">
        <f t="shared" si="366"/>
        <v>0</v>
      </c>
      <c r="DI380" s="476">
        <f t="shared" si="366"/>
        <v>0</v>
      </c>
      <c r="DJ380" s="476">
        <f t="shared" si="366"/>
        <v>0</v>
      </c>
      <c r="DK380" s="476">
        <f t="shared" si="366"/>
        <v>0</v>
      </c>
      <c r="DL380" s="476">
        <f t="shared" si="366"/>
        <v>0</v>
      </c>
      <c r="DM380" s="476">
        <f t="shared" si="366"/>
        <v>0</v>
      </c>
      <c r="DN380" s="476">
        <f t="shared" si="366"/>
        <v>0</v>
      </c>
      <c r="DO380" s="476">
        <f t="shared" si="366"/>
        <v>0</v>
      </c>
      <c r="DP380" s="476">
        <f t="shared" si="366"/>
        <v>0</v>
      </c>
      <c r="DQ380" s="476">
        <f t="shared" si="366"/>
        <v>0</v>
      </c>
      <c r="DR380" s="476">
        <f t="shared" si="366"/>
        <v>0</v>
      </c>
      <c r="DS380" s="476">
        <f t="shared" si="366"/>
        <v>0</v>
      </c>
      <c r="DT380" s="476">
        <f t="shared" si="366"/>
        <v>0</v>
      </c>
      <c r="DU380" s="476">
        <f t="shared" si="366"/>
        <v>0</v>
      </c>
      <c r="DV380" s="476">
        <f t="shared" si="366"/>
        <v>0</v>
      </c>
      <c r="DW380" s="476">
        <f t="shared" si="366"/>
        <v>0</v>
      </c>
      <c r="DX380" s="476">
        <f t="shared" si="366"/>
        <v>0</v>
      </c>
      <c r="DY380" s="476">
        <f t="shared" si="366"/>
        <v>0</v>
      </c>
      <c r="DZ380" s="476">
        <f t="shared" si="366"/>
        <v>0</v>
      </c>
      <c r="EA380" s="476">
        <f t="shared" si="366"/>
        <v>0</v>
      </c>
      <c r="EB380" s="476">
        <f t="shared" ref="EB380:GB384" si="369">EB118-EB249</f>
        <v>0</v>
      </c>
      <c r="EC380" s="476">
        <f t="shared" si="369"/>
        <v>0</v>
      </c>
      <c r="ED380" s="476">
        <f t="shared" si="369"/>
        <v>0</v>
      </c>
      <c r="EE380" s="476">
        <f t="shared" si="369"/>
        <v>0</v>
      </c>
      <c r="EF380" s="476">
        <f t="shared" si="369"/>
        <v>0</v>
      </c>
      <c r="EG380" s="476">
        <f t="shared" si="369"/>
        <v>0</v>
      </c>
      <c r="EH380" s="476">
        <f t="shared" si="369"/>
        <v>0</v>
      </c>
      <c r="EI380" s="476">
        <f t="shared" si="369"/>
        <v>0</v>
      </c>
      <c r="EJ380" s="476">
        <f t="shared" si="369"/>
        <v>0</v>
      </c>
      <c r="EK380" s="476">
        <f t="shared" si="369"/>
        <v>0</v>
      </c>
      <c r="EL380" s="476">
        <f t="shared" si="369"/>
        <v>0</v>
      </c>
      <c r="EM380" s="476">
        <f t="shared" si="369"/>
        <v>0</v>
      </c>
      <c r="EN380" s="476">
        <f t="shared" si="369"/>
        <v>0</v>
      </c>
      <c r="EO380" s="476">
        <f t="shared" si="369"/>
        <v>0</v>
      </c>
      <c r="EP380" s="476">
        <f t="shared" si="369"/>
        <v>0</v>
      </c>
      <c r="EQ380" s="476">
        <f t="shared" si="369"/>
        <v>0</v>
      </c>
      <c r="ER380" s="476">
        <f t="shared" si="369"/>
        <v>0</v>
      </c>
      <c r="ES380" s="476">
        <f t="shared" si="369"/>
        <v>0</v>
      </c>
      <c r="ET380" s="476">
        <f t="shared" si="369"/>
        <v>0</v>
      </c>
      <c r="EU380" s="476">
        <f t="shared" si="369"/>
        <v>0</v>
      </c>
      <c r="EV380" s="476">
        <f t="shared" si="369"/>
        <v>0</v>
      </c>
      <c r="EW380" s="476">
        <f t="shared" si="369"/>
        <v>0</v>
      </c>
      <c r="EX380" s="476">
        <f t="shared" si="369"/>
        <v>0</v>
      </c>
      <c r="EY380" s="476">
        <f t="shared" si="369"/>
        <v>0</v>
      </c>
      <c r="EZ380" s="476">
        <f t="shared" si="369"/>
        <v>0</v>
      </c>
      <c r="FA380" s="476">
        <f t="shared" si="369"/>
        <v>0</v>
      </c>
      <c r="FB380" s="476">
        <f t="shared" si="369"/>
        <v>0</v>
      </c>
      <c r="FC380" s="476">
        <f t="shared" si="369"/>
        <v>0</v>
      </c>
      <c r="FD380" s="476">
        <f t="shared" si="369"/>
        <v>0</v>
      </c>
      <c r="FE380" s="476">
        <f t="shared" si="369"/>
        <v>0</v>
      </c>
      <c r="FF380" s="476">
        <f t="shared" si="369"/>
        <v>0</v>
      </c>
      <c r="FG380" s="476">
        <f t="shared" si="369"/>
        <v>0</v>
      </c>
      <c r="FH380" s="476">
        <f t="shared" si="369"/>
        <v>0</v>
      </c>
      <c r="FI380" s="476">
        <f t="shared" si="369"/>
        <v>0</v>
      </c>
      <c r="FJ380" s="476">
        <f t="shared" si="369"/>
        <v>0</v>
      </c>
      <c r="FK380" s="476">
        <f t="shared" si="369"/>
        <v>0</v>
      </c>
      <c r="FL380" s="476">
        <f t="shared" si="369"/>
        <v>0</v>
      </c>
      <c r="FM380" s="476">
        <f t="shared" si="369"/>
        <v>0</v>
      </c>
      <c r="FN380" s="476">
        <f t="shared" si="369"/>
        <v>0</v>
      </c>
      <c r="FO380" s="476">
        <f t="shared" si="369"/>
        <v>0</v>
      </c>
      <c r="FP380" s="476">
        <f t="shared" si="369"/>
        <v>0</v>
      </c>
      <c r="FQ380" s="476">
        <f t="shared" si="369"/>
        <v>0</v>
      </c>
      <c r="FR380" s="476">
        <f t="shared" si="369"/>
        <v>0</v>
      </c>
      <c r="FS380" s="476">
        <f t="shared" si="369"/>
        <v>0</v>
      </c>
      <c r="FT380" s="476">
        <f t="shared" si="369"/>
        <v>0</v>
      </c>
      <c r="FU380" s="476">
        <f t="shared" si="369"/>
        <v>0</v>
      </c>
      <c r="FV380" s="476">
        <f t="shared" si="369"/>
        <v>0</v>
      </c>
      <c r="FW380" s="476">
        <f t="shared" si="369"/>
        <v>0</v>
      </c>
      <c r="FX380" s="476">
        <f t="shared" si="369"/>
        <v>0</v>
      </c>
      <c r="FY380" s="476">
        <f t="shared" si="369"/>
        <v>0</v>
      </c>
      <c r="FZ380" s="476">
        <f t="shared" si="369"/>
        <v>0</v>
      </c>
      <c r="GA380" s="476">
        <f t="shared" si="369"/>
        <v>0</v>
      </c>
      <c r="GB380" s="476">
        <f t="shared" si="369"/>
        <v>0</v>
      </c>
    </row>
    <row r="381" spans="3:184" x14ac:dyDescent="0.35">
      <c r="C381" s="472">
        <f>'QUALIFIED ENGINES'!D152</f>
        <v>91505</v>
      </c>
      <c r="D381" s="476">
        <f t="shared" si="353"/>
        <v>0</v>
      </c>
      <c r="E381" s="476">
        <f t="shared" si="367"/>
        <v>0</v>
      </c>
      <c r="F381" s="476">
        <f t="shared" si="367"/>
        <v>0</v>
      </c>
      <c r="G381" s="476">
        <f t="shared" si="367"/>
        <v>0</v>
      </c>
      <c r="H381" s="476">
        <f t="shared" si="367"/>
        <v>0</v>
      </c>
      <c r="I381" s="476">
        <f t="shared" si="367"/>
        <v>0</v>
      </c>
      <c r="J381" s="476">
        <f t="shared" si="367"/>
        <v>0</v>
      </c>
      <c r="K381" s="476">
        <f t="shared" si="367"/>
        <v>0</v>
      </c>
      <c r="L381" s="476">
        <f t="shared" si="367"/>
        <v>0</v>
      </c>
      <c r="M381" s="476">
        <f t="shared" si="367"/>
        <v>0</v>
      </c>
      <c r="N381" s="476">
        <f t="shared" si="367"/>
        <v>0</v>
      </c>
      <c r="O381" s="476">
        <f t="shared" si="367"/>
        <v>0</v>
      </c>
      <c r="P381" s="476">
        <f t="shared" si="367"/>
        <v>0</v>
      </c>
      <c r="Q381" s="476">
        <f t="shared" si="367"/>
        <v>0</v>
      </c>
      <c r="R381" s="476">
        <f t="shared" si="367"/>
        <v>0</v>
      </c>
      <c r="S381" s="476">
        <f t="shared" si="367"/>
        <v>0</v>
      </c>
      <c r="T381" s="476">
        <f t="shared" si="367"/>
        <v>0</v>
      </c>
      <c r="U381" s="476">
        <f t="shared" si="367"/>
        <v>0</v>
      </c>
      <c r="V381" s="476">
        <f t="shared" si="367"/>
        <v>0</v>
      </c>
      <c r="W381" s="476">
        <f t="shared" si="367"/>
        <v>0</v>
      </c>
      <c r="X381" s="476">
        <f t="shared" si="367"/>
        <v>0</v>
      </c>
      <c r="Y381" s="476">
        <f t="shared" si="367"/>
        <v>0</v>
      </c>
      <c r="Z381" s="476">
        <f t="shared" si="367"/>
        <v>0</v>
      </c>
      <c r="AA381" s="476">
        <f t="shared" si="367"/>
        <v>0</v>
      </c>
      <c r="AB381" s="476">
        <f t="shared" si="367"/>
        <v>0</v>
      </c>
      <c r="AC381" s="476">
        <f t="shared" si="367"/>
        <v>0</v>
      </c>
      <c r="AD381" s="476">
        <f t="shared" si="367"/>
        <v>0</v>
      </c>
      <c r="AE381" s="476">
        <f t="shared" si="367"/>
        <v>0</v>
      </c>
      <c r="AF381" s="476">
        <f t="shared" si="367"/>
        <v>0</v>
      </c>
      <c r="AG381" s="476">
        <f t="shared" si="367"/>
        <v>0</v>
      </c>
      <c r="AH381" s="476">
        <f t="shared" si="367"/>
        <v>0</v>
      </c>
      <c r="AI381" s="476">
        <f t="shared" si="367"/>
        <v>0</v>
      </c>
      <c r="AJ381" s="476">
        <f t="shared" si="367"/>
        <v>244.23</v>
      </c>
      <c r="AK381" s="476">
        <f t="shared" si="367"/>
        <v>393.15</v>
      </c>
      <c r="AL381" s="476">
        <f t="shared" si="367"/>
        <v>407.95</v>
      </c>
      <c r="AM381" s="476">
        <f t="shared" si="367"/>
        <v>424</v>
      </c>
      <c r="AN381" s="476">
        <f t="shared" si="367"/>
        <v>485.88</v>
      </c>
      <c r="AO381" s="476">
        <f t="shared" si="367"/>
        <v>433.39</v>
      </c>
      <c r="AP381" s="476">
        <f t="shared" si="367"/>
        <v>405.43</v>
      </c>
      <c r="AQ381" s="476">
        <f t="shared" si="367"/>
        <v>346.26</v>
      </c>
      <c r="AR381" s="476">
        <f t="shared" si="367"/>
        <v>0</v>
      </c>
      <c r="AS381" s="476">
        <f t="shared" si="367"/>
        <v>0</v>
      </c>
      <c r="AT381" s="476">
        <f t="shared" si="367"/>
        <v>0</v>
      </c>
      <c r="AU381" s="476">
        <f t="shared" si="367"/>
        <v>40.200000000000003</v>
      </c>
      <c r="AV381" s="476">
        <f t="shared" si="367"/>
        <v>101.49</v>
      </c>
      <c r="AW381" s="476">
        <f t="shared" si="367"/>
        <v>173.95</v>
      </c>
      <c r="AX381" s="476">
        <f t="shared" si="367"/>
        <v>58.78</v>
      </c>
      <c r="AY381" s="476">
        <f t="shared" si="367"/>
        <v>0</v>
      </c>
      <c r="AZ381" s="476">
        <f t="shared" si="367"/>
        <v>0</v>
      </c>
      <c r="BA381" s="476">
        <f t="shared" si="367"/>
        <v>0</v>
      </c>
      <c r="BB381" s="476">
        <f t="shared" si="367"/>
        <v>0</v>
      </c>
      <c r="BC381" s="476">
        <f t="shared" si="367"/>
        <v>0</v>
      </c>
      <c r="BD381" s="476">
        <f t="shared" si="367"/>
        <v>15.47</v>
      </c>
      <c r="BE381" s="476">
        <f t="shared" si="367"/>
        <v>131.44999999999999</v>
      </c>
      <c r="BF381" s="476">
        <f t="shared" si="367"/>
        <v>127.2</v>
      </c>
      <c r="BG381" s="476">
        <f t="shared" si="367"/>
        <v>220.78</v>
      </c>
      <c r="BH381" s="476">
        <f t="shared" si="367"/>
        <v>302.10000000000002</v>
      </c>
      <c r="BI381" s="476">
        <f t="shared" si="367"/>
        <v>291.18</v>
      </c>
      <c r="BJ381" s="476">
        <f t="shared" si="367"/>
        <v>309.27</v>
      </c>
      <c r="BK381" s="476">
        <f t="shared" si="367"/>
        <v>367.2</v>
      </c>
      <c r="BL381" s="476">
        <f t="shared" si="367"/>
        <v>164.48</v>
      </c>
      <c r="BM381" s="476">
        <f t="shared" si="367"/>
        <v>322.79000000000002</v>
      </c>
      <c r="BN381" s="476">
        <f t="shared" si="367"/>
        <v>327.75</v>
      </c>
      <c r="BO381" s="476">
        <f t="shared" si="367"/>
        <v>380.11</v>
      </c>
      <c r="BP381" s="476">
        <f t="shared" ref="BP381:EA384" si="370">BP119-BP250</f>
        <v>352.99</v>
      </c>
      <c r="BQ381" s="476">
        <f t="shared" si="370"/>
        <v>354.4</v>
      </c>
      <c r="BR381" s="476">
        <f t="shared" si="370"/>
        <v>379.28</v>
      </c>
      <c r="BS381" s="476">
        <f t="shared" si="370"/>
        <v>377.77</v>
      </c>
      <c r="BT381" s="476">
        <f t="shared" si="370"/>
        <v>442.75</v>
      </c>
      <c r="BU381" s="476">
        <f t="shared" si="370"/>
        <v>276.67</v>
      </c>
      <c r="BV381" s="476">
        <f t="shared" si="370"/>
        <v>365.18</v>
      </c>
      <c r="BW381" s="476">
        <f t="shared" si="370"/>
        <v>375.62</v>
      </c>
      <c r="BX381" s="476">
        <f t="shared" si="370"/>
        <v>403.96</v>
      </c>
      <c r="BY381" s="476">
        <f t="shared" si="370"/>
        <v>274.45</v>
      </c>
      <c r="BZ381" s="476">
        <f t="shared" si="370"/>
        <v>67.650000000000006</v>
      </c>
      <c r="CA381" s="476">
        <f t="shared" si="370"/>
        <v>369.15</v>
      </c>
      <c r="CB381" s="476">
        <f t="shared" si="370"/>
        <v>361.64</v>
      </c>
      <c r="CC381" s="476">
        <f t="shared" si="370"/>
        <v>416.18</v>
      </c>
      <c r="CD381" s="476">
        <f t="shared" si="370"/>
        <v>449.42</v>
      </c>
      <c r="CE381" s="476">
        <f t="shared" si="370"/>
        <v>447.56</v>
      </c>
      <c r="CF381" s="476">
        <f t="shared" si="370"/>
        <v>423.14</v>
      </c>
      <c r="CG381" s="476">
        <f t="shared" si="370"/>
        <v>419.01</v>
      </c>
      <c r="CH381" s="476">
        <f t="shared" si="370"/>
        <v>464.85</v>
      </c>
      <c r="CI381" s="476">
        <f t="shared" si="370"/>
        <v>405.88</v>
      </c>
      <c r="CJ381" s="476">
        <f t="shared" si="370"/>
        <v>459.96</v>
      </c>
      <c r="CK381" s="476">
        <f t="shared" si="370"/>
        <v>0</v>
      </c>
      <c r="CL381" s="476">
        <f t="shared" si="370"/>
        <v>0</v>
      </c>
      <c r="CM381" s="476">
        <f t="shared" si="370"/>
        <v>0</v>
      </c>
      <c r="CN381" s="476">
        <f t="shared" si="370"/>
        <v>0</v>
      </c>
      <c r="CO381" s="476">
        <f t="shared" si="370"/>
        <v>0</v>
      </c>
      <c r="CP381" s="476">
        <f t="shared" si="370"/>
        <v>0</v>
      </c>
      <c r="CQ381" s="476">
        <f t="shared" si="370"/>
        <v>0</v>
      </c>
      <c r="CR381" s="476">
        <f t="shared" si="370"/>
        <v>0</v>
      </c>
      <c r="CS381" s="476">
        <f t="shared" si="370"/>
        <v>0</v>
      </c>
      <c r="CT381" s="476">
        <f t="shared" si="370"/>
        <v>0</v>
      </c>
      <c r="CU381" s="476">
        <f t="shared" si="370"/>
        <v>0</v>
      </c>
      <c r="CV381" s="476">
        <f t="shared" si="370"/>
        <v>0</v>
      </c>
      <c r="CW381" s="476">
        <f t="shared" si="370"/>
        <v>0</v>
      </c>
      <c r="CX381" s="476">
        <f t="shared" si="370"/>
        <v>0</v>
      </c>
      <c r="CY381" s="476">
        <f t="shared" si="370"/>
        <v>0</v>
      </c>
      <c r="CZ381" s="476">
        <f t="shared" si="370"/>
        <v>0</v>
      </c>
      <c r="DA381" s="476">
        <f t="shared" si="370"/>
        <v>0</v>
      </c>
      <c r="DB381" s="476">
        <f t="shared" si="370"/>
        <v>0</v>
      </c>
      <c r="DC381" s="476">
        <f t="shared" si="370"/>
        <v>0</v>
      </c>
      <c r="DD381" s="476">
        <f t="shared" si="370"/>
        <v>0</v>
      </c>
      <c r="DE381" s="476">
        <f t="shared" si="370"/>
        <v>0</v>
      </c>
      <c r="DF381" s="476">
        <f t="shared" si="370"/>
        <v>0</v>
      </c>
      <c r="DG381" s="476">
        <f t="shared" si="370"/>
        <v>0</v>
      </c>
      <c r="DH381" s="476">
        <f t="shared" si="370"/>
        <v>0</v>
      </c>
      <c r="DI381" s="476">
        <f t="shared" si="370"/>
        <v>0</v>
      </c>
      <c r="DJ381" s="476">
        <f t="shared" si="370"/>
        <v>0</v>
      </c>
      <c r="DK381" s="476">
        <f t="shared" si="370"/>
        <v>0</v>
      </c>
      <c r="DL381" s="476">
        <f t="shared" si="370"/>
        <v>0</v>
      </c>
      <c r="DM381" s="476">
        <f t="shared" si="370"/>
        <v>0</v>
      </c>
      <c r="DN381" s="476">
        <f t="shared" si="370"/>
        <v>0</v>
      </c>
      <c r="DO381" s="476">
        <f t="shared" si="370"/>
        <v>0</v>
      </c>
      <c r="DP381" s="476">
        <f t="shared" si="370"/>
        <v>0</v>
      </c>
      <c r="DQ381" s="476">
        <f t="shared" si="370"/>
        <v>0</v>
      </c>
      <c r="DR381" s="476">
        <f t="shared" si="370"/>
        <v>0</v>
      </c>
      <c r="DS381" s="476">
        <f t="shared" si="370"/>
        <v>0</v>
      </c>
      <c r="DT381" s="476">
        <f t="shared" si="370"/>
        <v>0</v>
      </c>
      <c r="DU381" s="476">
        <f t="shared" si="370"/>
        <v>0</v>
      </c>
      <c r="DV381" s="476">
        <f t="shared" si="370"/>
        <v>0</v>
      </c>
      <c r="DW381" s="476">
        <f t="shared" si="370"/>
        <v>0</v>
      </c>
      <c r="DX381" s="476">
        <f t="shared" si="370"/>
        <v>0</v>
      </c>
      <c r="DY381" s="476">
        <f t="shared" si="370"/>
        <v>0</v>
      </c>
      <c r="DZ381" s="476">
        <f t="shared" si="370"/>
        <v>0</v>
      </c>
      <c r="EA381" s="476">
        <f t="shared" si="370"/>
        <v>0</v>
      </c>
      <c r="EB381" s="476">
        <f t="shared" si="369"/>
        <v>0</v>
      </c>
      <c r="EC381" s="476">
        <f t="shared" si="369"/>
        <v>0</v>
      </c>
      <c r="ED381" s="476">
        <f t="shared" si="369"/>
        <v>0</v>
      </c>
      <c r="EE381" s="476">
        <f t="shared" si="369"/>
        <v>0</v>
      </c>
      <c r="EF381" s="476">
        <f t="shared" si="369"/>
        <v>0</v>
      </c>
      <c r="EG381" s="476">
        <f t="shared" si="369"/>
        <v>0</v>
      </c>
      <c r="EH381" s="476">
        <f t="shared" si="369"/>
        <v>0</v>
      </c>
      <c r="EI381" s="476">
        <f t="shared" si="369"/>
        <v>0</v>
      </c>
      <c r="EJ381" s="476">
        <f t="shared" si="369"/>
        <v>0</v>
      </c>
      <c r="EK381" s="476">
        <f t="shared" si="369"/>
        <v>0</v>
      </c>
      <c r="EL381" s="476">
        <f t="shared" si="369"/>
        <v>0</v>
      </c>
      <c r="EM381" s="476">
        <f t="shared" si="369"/>
        <v>0</v>
      </c>
      <c r="EN381" s="476">
        <f t="shared" si="369"/>
        <v>0</v>
      </c>
      <c r="EO381" s="476">
        <f t="shared" si="369"/>
        <v>0</v>
      </c>
      <c r="EP381" s="476">
        <f t="shared" si="369"/>
        <v>0</v>
      </c>
      <c r="EQ381" s="476">
        <f t="shared" si="369"/>
        <v>0</v>
      </c>
      <c r="ER381" s="476">
        <f t="shared" si="369"/>
        <v>0</v>
      </c>
      <c r="ES381" s="476">
        <f t="shared" si="369"/>
        <v>0</v>
      </c>
      <c r="ET381" s="476">
        <f t="shared" si="369"/>
        <v>0</v>
      </c>
      <c r="EU381" s="476">
        <f t="shared" si="369"/>
        <v>0</v>
      </c>
      <c r="EV381" s="476">
        <f t="shared" si="369"/>
        <v>0</v>
      </c>
      <c r="EW381" s="476">
        <f t="shared" si="369"/>
        <v>0</v>
      </c>
      <c r="EX381" s="476">
        <f t="shared" si="369"/>
        <v>0</v>
      </c>
      <c r="EY381" s="476">
        <f t="shared" si="369"/>
        <v>0</v>
      </c>
      <c r="EZ381" s="476">
        <f t="shared" si="369"/>
        <v>0</v>
      </c>
      <c r="FA381" s="476">
        <f t="shared" si="369"/>
        <v>0</v>
      </c>
      <c r="FB381" s="476">
        <f t="shared" si="369"/>
        <v>0</v>
      </c>
      <c r="FC381" s="476">
        <f t="shared" si="369"/>
        <v>0</v>
      </c>
      <c r="FD381" s="476">
        <f t="shared" si="369"/>
        <v>0</v>
      </c>
      <c r="FE381" s="476">
        <f t="shared" si="369"/>
        <v>0</v>
      </c>
      <c r="FF381" s="476">
        <f t="shared" si="369"/>
        <v>0</v>
      </c>
      <c r="FG381" s="476">
        <f t="shared" si="369"/>
        <v>0</v>
      </c>
      <c r="FH381" s="476">
        <f t="shared" si="369"/>
        <v>0</v>
      </c>
      <c r="FI381" s="476">
        <f t="shared" si="369"/>
        <v>0</v>
      </c>
      <c r="FJ381" s="476">
        <f t="shared" si="369"/>
        <v>0</v>
      </c>
      <c r="FK381" s="476">
        <f t="shared" si="369"/>
        <v>0</v>
      </c>
      <c r="FL381" s="476">
        <f t="shared" si="369"/>
        <v>0</v>
      </c>
      <c r="FM381" s="476">
        <f t="shared" si="369"/>
        <v>0</v>
      </c>
      <c r="FN381" s="476">
        <f t="shared" si="369"/>
        <v>0</v>
      </c>
      <c r="FO381" s="476">
        <f t="shared" si="369"/>
        <v>0</v>
      </c>
      <c r="FP381" s="476">
        <f t="shared" si="369"/>
        <v>0</v>
      </c>
      <c r="FQ381" s="476">
        <f t="shared" si="369"/>
        <v>0</v>
      </c>
      <c r="FR381" s="476">
        <f t="shared" si="369"/>
        <v>0</v>
      </c>
      <c r="FS381" s="476">
        <f t="shared" si="369"/>
        <v>0</v>
      </c>
      <c r="FT381" s="476">
        <f t="shared" si="369"/>
        <v>0</v>
      </c>
      <c r="FU381" s="476">
        <f t="shared" si="369"/>
        <v>0</v>
      </c>
      <c r="FV381" s="476">
        <f t="shared" si="369"/>
        <v>0</v>
      </c>
      <c r="FW381" s="476">
        <f t="shared" si="369"/>
        <v>0</v>
      </c>
      <c r="FX381" s="476">
        <f t="shared" si="369"/>
        <v>0</v>
      </c>
      <c r="FY381" s="476">
        <f t="shared" si="369"/>
        <v>0</v>
      </c>
      <c r="FZ381" s="476">
        <f t="shared" si="369"/>
        <v>0</v>
      </c>
      <c r="GA381" s="476">
        <f t="shared" si="369"/>
        <v>0</v>
      </c>
      <c r="GB381" s="476">
        <f t="shared" si="369"/>
        <v>0</v>
      </c>
    </row>
    <row r="382" spans="3:184" x14ac:dyDescent="0.35">
      <c r="C382" s="472">
        <f>'QUALIFIED ENGINES'!D153</f>
        <v>91517</v>
      </c>
      <c r="D382" s="476">
        <f t="shared" si="353"/>
        <v>0</v>
      </c>
      <c r="E382" s="476">
        <f t="shared" ref="E382:BP385" si="371">E120-E251</f>
        <v>0</v>
      </c>
      <c r="F382" s="476">
        <f t="shared" si="371"/>
        <v>0</v>
      </c>
      <c r="G382" s="476">
        <f t="shared" si="371"/>
        <v>0</v>
      </c>
      <c r="H382" s="476">
        <f t="shared" si="371"/>
        <v>0</v>
      </c>
      <c r="I382" s="476">
        <f t="shared" si="371"/>
        <v>0</v>
      </c>
      <c r="J382" s="476">
        <f t="shared" si="371"/>
        <v>0</v>
      </c>
      <c r="K382" s="476">
        <f t="shared" si="371"/>
        <v>0</v>
      </c>
      <c r="L382" s="476">
        <f t="shared" si="371"/>
        <v>0</v>
      </c>
      <c r="M382" s="476">
        <f t="shared" si="371"/>
        <v>0</v>
      </c>
      <c r="N382" s="476">
        <f t="shared" si="371"/>
        <v>0</v>
      </c>
      <c r="O382" s="476">
        <f t="shared" si="371"/>
        <v>0</v>
      </c>
      <c r="P382" s="476">
        <f t="shared" si="371"/>
        <v>0</v>
      </c>
      <c r="Q382" s="476">
        <f t="shared" si="371"/>
        <v>0</v>
      </c>
      <c r="R382" s="476">
        <f t="shared" si="371"/>
        <v>0</v>
      </c>
      <c r="S382" s="476">
        <f t="shared" si="371"/>
        <v>0</v>
      </c>
      <c r="T382" s="476">
        <f t="shared" si="371"/>
        <v>0</v>
      </c>
      <c r="U382" s="476">
        <f t="shared" si="371"/>
        <v>0</v>
      </c>
      <c r="V382" s="476">
        <f t="shared" si="371"/>
        <v>0</v>
      </c>
      <c r="W382" s="476">
        <f t="shared" si="371"/>
        <v>0</v>
      </c>
      <c r="X382" s="476">
        <f t="shared" si="371"/>
        <v>0</v>
      </c>
      <c r="Y382" s="476">
        <f t="shared" si="371"/>
        <v>0</v>
      </c>
      <c r="Z382" s="476">
        <f t="shared" si="371"/>
        <v>0</v>
      </c>
      <c r="AA382" s="476">
        <f t="shared" si="371"/>
        <v>0</v>
      </c>
      <c r="AB382" s="476">
        <f t="shared" si="371"/>
        <v>0</v>
      </c>
      <c r="AC382" s="476">
        <f t="shared" si="371"/>
        <v>0</v>
      </c>
      <c r="AD382" s="476">
        <f t="shared" si="371"/>
        <v>0</v>
      </c>
      <c r="AE382" s="476">
        <f t="shared" si="371"/>
        <v>0</v>
      </c>
      <c r="AF382" s="476">
        <f t="shared" si="371"/>
        <v>0</v>
      </c>
      <c r="AG382" s="476">
        <f t="shared" si="371"/>
        <v>0</v>
      </c>
      <c r="AH382" s="476">
        <f t="shared" si="371"/>
        <v>0</v>
      </c>
      <c r="AI382" s="476">
        <f t="shared" si="371"/>
        <v>0</v>
      </c>
      <c r="AJ382" s="476">
        <f t="shared" si="371"/>
        <v>0</v>
      </c>
      <c r="AK382" s="476">
        <f t="shared" si="371"/>
        <v>58.45</v>
      </c>
      <c r="AL382" s="476">
        <f t="shared" si="371"/>
        <v>423.72</v>
      </c>
      <c r="AM382" s="476">
        <f t="shared" si="371"/>
        <v>342.81</v>
      </c>
      <c r="AN382" s="476">
        <f t="shared" si="371"/>
        <v>407.92</v>
      </c>
      <c r="AO382" s="476">
        <f t="shared" si="371"/>
        <v>409.02</v>
      </c>
      <c r="AP382" s="476">
        <f t="shared" si="371"/>
        <v>382.63</v>
      </c>
      <c r="AQ382" s="476">
        <f t="shared" si="371"/>
        <v>282.60000000000002</v>
      </c>
      <c r="AR382" s="476">
        <f t="shared" si="371"/>
        <v>0</v>
      </c>
      <c r="AS382" s="476">
        <f t="shared" si="371"/>
        <v>0</v>
      </c>
      <c r="AT382" s="476">
        <f t="shared" si="371"/>
        <v>0</v>
      </c>
      <c r="AU382" s="476">
        <f t="shared" si="371"/>
        <v>0</v>
      </c>
      <c r="AV382" s="476">
        <f t="shared" si="371"/>
        <v>0.98</v>
      </c>
      <c r="AW382" s="476">
        <f t="shared" si="371"/>
        <v>0</v>
      </c>
      <c r="AX382" s="476">
        <f t="shared" si="371"/>
        <v>0</v>
      </c>
      <c r="AY382" s="476">
        <f t="shared" si="371"/>
        <v>0</v>
      </c>
      <c r="AZ382" s="476">
        <f t="shared" si="371"/>
        <v>0</v>
      </c>
      <c r="BA382" s="476">
        <f t="shared" si="371"/>
        <v>0</v>
      </c>
      <c r="BB382" s="476">
        <f t="shared" si="371"/>
        <v>0</v>
      </c>
      <c r="BC382" s="476">
        <f t="shared" si="371"/>
        <v>0</v>
      </c>
      <c r="BD382" s="476">
        <f t="shared" si="371"/>
        <v>0</v>
      </c>
      <c r="BE382" s="476">
        <f t="shared" si="371"/>
        <v>1.97</v>
      </c>
      <c r="BF382" s="476">
        <f t="shared" si="371"/>
        <v>1.91</v>
      </c>
      <c r="BG382" s="476">
        <f t="shared" si="371"/>
        <v>134.12</v>
      </c>
      <c r="BH382" s="476">
        <f t="shared" si="371"/>
        <v>296.35000000000002</v>
      </c>
      <c r="BI382" s="476">
        <f t="shared" si="371"/>
        <v>195.55</v>
      </c>
      <c r="BJ382" s="476">
        <f t="shared" si="371"/>
        <v>314.2</v>
      </c>
      <c r="BK382" s="476">
        <f t="shared" si="371"/>
        <v>333.17</v>
      </c>
      <c r="BL382" s="476">
        <f t="shared" si="371"/>
        <v>395.7</v>
      </c>
      <c r="BM382" s="476">
        <f t="shared" si="371"/>
        <v>222.73</v>
      </c>
      <c r="BN382" s="476">
        <f t="shared" si="371"/>
        <v>253.97</v>
      </c>
      <c r="BO382" s="476">
        <f t="shared" si="371"/>
        <v>346.71</v>
      </c>
      <c r="BP382" s="476">
        <f t="shared" si="371"/>
        <v>315.41000000000003</v>
      </c>
      <c r="BQ382" s="476">
        <f t="shared" si="370"/>
        <v>393.46</v>
      </c>
      <c r="BR382" s="476">
        <f t="shared" si="370"/>
        <v>424.82</v>
      </c>
      <c r="BS382" s="476">
        <f t="shared" si="370"/>
        <v>396.37</v>
      </c>
      <c r="BT382" s="476">
        <f t="shared" si="370"/>
        <v>384.18</v>
      </c>
      <c r="BU382" s="476">
        <f t="shared" si="370"/>
        <v>389.87</v>
      </c>
      <c r="BV382" s="476">
        <f t="shared" si="370"/>
        <v>401.75</v>
      </c>
      <c r="BW382" s="476">
        <f t="shared" si="370"/>
        <v>416.03</v>
      </c>
      <c r="BX382" s="476">
        <f t="shared" si="370"/>
        <v>388.08</v>
      </c>
      <c r="BY382" s="476">
        <f t="shared" si="370"/>
        <v>446.22</v>
      </c>
      <c r="BZ382" s="476">
        <f t="shared" si="370"/>
        <v>437.88</v>
      </c>
      <c r="CA382" s="476">
        <f t="shared" si="370"/>
        <v>466.52</v>
      </c>
      <c r="CB382" s="476">
        <f t="shared" si="370"/>
        <v>377.62</v>
      </c>
      <c r="CC382" s="476">
        <f t="shared" si="370"/>
        <v>409.76</v>
      </c>
      <c r="CD382" s="476">
        <f t="shared" si="370"/>
        <v>115.41</v>
      </c>
      <c r="CE382" s="476">
        <f t="shared" si="370"/>
        <v>353.24</v>
      </c>
      <c r="CF382" s="476">
        <f t="shared" si="370"/>
        <v>436.67</v>
      </c>
      <c r="CG382" s="476">
        <f t="shared" si="370"/>
        <v>403.82</v>
      </c>
      <c r="CH382" s="476">
        <f t="shared" si="370"/>
        <v>445.68</v>
      </c>
      <c r="CI382" s="476">
        <f t="shared" si="370"/>
        <v>209.99</v>
      </c>
      <c r="CJ382" s="476">
        <f t="shared" si="370"/>
        <v>0</v>
      </c>
      <c r="CK382" s="476">
        <f t="shared" si="370"/>
        <v>0</v>
      </c>
      <c r="CL382" s="476">
        <f t="shared" si="370"/>
        <v>0</v>
      </c>
      <c r="CM382" s="476">
        <f t="shared" si="370"/>
        <v>0</v>
      </c>
      <c r="CN382" s="476">
        <f t="shared" si="370"/>
        <v>0</v>
      </c>
      <c r="CO382" s="476">
        <f t="shared" si="370"/>
        <v>0</v>
      </c>
      <c r="CP382" s="476">
        <f t="shared" si="370"/>
        <v>0</v>
      </c>
      <c r="CQ382" s="476">
        <f t="shared" si="370"/>
        <v>0</v>
      </c>
      <c r="CR382" s="476">
        <f t="shared" si="370"/>
        <v>0</v>
      </c>
      <c r="CS382" s="476">
        <f t="shared" si="370"/>
        <v>0</v>
      </c>
      <c r="CT382" s="476">
        <f t="shared" si="370"/>
        <v>0</v>
      </c>
      <c r="CU382" s="476">
        <f t="shared" si="370"/>
        <v>0</v>
      </c>
      <c r="CV382" s="476">
        <f t="shared" si="370"/>
        <v>0</v>
      </c>
      <c r="CW382" s="476">
        <f t="shared" si="370"/>
        <v>0</v>
      </c>
      <c r="CX382" s="476">
        <f t="shared" si="370"/>
        <v>0</v>
      </c>
      <c r="CY382" s="476">
        <f t="shared" si="370"/>
        <v>0</v>
      </c>
      <c r="CZ382" s="476">
        <f t="shared" si="370"/>
        <v>0</v>
      </c>
      <c r="DA382" s="476">
        <f t="shared" si="370"/>
        <v>0</v>
      </c>
      <c r="DB382" s="476">
        <f t="shared" si="370"/>
        <v>0</v>
      </c>
      <c r="DC382" s="476">
        <f t="shared" si="370"/>
        <v>0</v>
      </c>
      <c r="DD382" s="476">
        <f t="shared" si="370"/>
        <v>0</v>
      </c>
      <c r="DE382" s="476">
        <f t="shared" si="370"/>
        <v>0</v>
      </c>
      <c r="DF382" s="476">
        <f t="shared" si="370"/>
        <v>0</v>
      </c>
      <c r="DG382" s="476">
        <f t="shared" si="370"/>
        <v>0</v>
      </c>
      <c r="DH382" s="476">
        <f t="shared" si="370"/>
        <v>0</v>
      </c>
      <c r="DI382" s="476">
        <f t="shared" si="370"/>
        <v>0</v>
      </c>
      <c r="DJ382" s="476">
        <f t="shared" si="370"/>
        <v>0</v>
      </c>
      <c r="DK382" s="476">
        <f t="shared" si="370"/>
        <v>0</v>
      </c>
      <c r="DL382" s="476">
        <f t="shared" si="370"/>
        <v>0</v>
      </c>
      <c r="DM382" s="476">
        <f t="shared" si="370"/>
        <v>0</v>
      </c>
      <c r="DN382" s="476">
        <f t="shared" si="370"/>
        <v>0</v>
      </c>
      <c r="DO382" s="476">
        <f t="shared" si="370"/>
        <v>0</v>
      </c>
      <c r="DP382" s="476">
        <f t="shared" si="370"/>
        <v>0</v>
      </c>
      <c r="DQ382" s="476">
        <f t="shared" si="370"/>
        <v>0</v>
      </c>
      <c r="DR382" s="476">
        <f t="shared" si="370"/>
        <v>0</v>
      </c>
      <c r="DS382" s="476">
        <f t="shared" si="370"/>
        <v>0</v>
      </c>
      <c r="DT382" s="476">
        <f t="shared" si="370"/>
        <v>0</v>
      </c>
      <c r="DU382" s="476">
        <f t="shared" si="370"/>
        <v>0</v>
      </c>
      <c r="DV382" s="476">
        <f t="shared" si="370"/>
        <v>0</v>
      </c>
      <c r="DW382" s="476">
        <f t="shared" si="370"/>
        <v>0</v>
      </c>
      <c r="DX382" s="476">
        <f t="shared" si="370"/>
        <v>0</v>
      </c>
      <c r="DY382" s="476">
        <f t="shared" si="370"/>
        <v>0</v>
      </c>
      <c r="DZ382" s="476">
        <f t="shared" si="370"/>
        <v>0</v>
      </c>
      <c r="EA382" s="476">
        <f t="shared" si="370"/>
        <v>0</v>
      </c>
      <c r="EB382" s="476">
        <f t="shared" si="369"/>
        <v>0</v>
      </c>
      <c r="EC382" s="476">
        <f t="shared" si="369"/>
        <v>0</v>
      </c>
      <c r="ED382" s="476">
        <f t="shared" si="369"/>
        <v>0</v>
      </c>
      <c r="EE382" s="476">
        <f t="shared" si="369"/>
        <v>0</v>
      </c>
      <c r="EF382" s="476">
        <f t="shared" si="369"/>
        <v>0</v>
      </c>
      <c r="EG382" s="476">
        <f t="shared" si="369"/>
        <v>0</v>
      </c>
      <c r="EH382" s="476">
        <f t="shared" si="369"/>
        <v>0</v>
      </c>
      <c r="EI382" s="476">
        <f t="shared" si="369"/>
        <v>0</v>
      </c>
      <c r="EJ382" s="476">
        <f t="shared" si="369"/>
        <v>0</v>
      </c>
      <c r="EK382" s="476">
        <f t="shared" si="369"/>
        <v>0</v>
      </c>
      <c r="EL382" s="476">
        <f t="shared" si="369"/>
        <v>0</v>
      </c>
      <c r="EM382" s="476">
        <f t="shared" si="369"/>
        <v>0</v>
      </c>
      <c r="EN382" s="476">
        <f t="shared" si="369"/>
        <v>0</v>
      </c>
      <c r="EO382" s="476">
        <f t="shared" si="369"/>
        <v>0</v>
      </c>
      <c r="EP382" s="476">
        <f t="shared" si="369"/>
        <v>0</v>
      </c>
      <c r="EQ382" s="476">
        <f t="shared" si="369"/>
        <v>0</v>
      </c>
      <c r="ER382" s="476">
        <f t="shared" si="369"/>
        <v>0</v>
      </c>
      <c r="ES382" s="476">
        <f t="shared" si="369"/>
        <v>0</v>
      </c>
      <c r="ET382" s="476">
        <f t="shared" si="369"/>
        <v>0</v>
      </c>
      <c r="EU382" s="476">
        <f t="shared" si="369"/>
        <v>0</v>
      </c>
      <c r="EV382" s="476">
        <f t="shared" si="369"/>
        <v>0</v>
      </c>
      <c r="EW382" s="476">
        <f t="shared" si="369"/>
        <v>0</v>
      </c>
      <c r="EX382" s="476">
        <f t="shared" si="369"/>
        <v>0</v>
      </c>
      <c r="EY382" s="476">
        <f t="shared" si="369"/>
        <v>0</v>
      </c>
      <c r="EZ382" s="476">
        <f t="shared" si="369"/>
        <v>0</v>
      </c>
      <c r="FA382" s="476">
        <f t="shared" si="369"/>
        <v>0</v>
      </c>
      <c r="FB382" s="476">
        <f t="shared" si="369"/>
        <v>0</v>
      </c>
      <c r="FC382" s="476">
        <f t="shared" si="369"/>
        <v>0</v>
      </c>
      <c r="FD382" s="476">
        <f t="shared" si="369"/>
        <v>0</v>
      </c>
      <c r="FE382" s="476">
        <f t="shared" si="369"/>
        <v>0</v>
      </c>
      <c r="FF382" s="476">
        <f t="shared" si="369"/>
        <v>0</v>
      </c>
      <c r="FG382" s="476">
        <f t="shared" si="369"/>
        <v>0</v>
      </c>
      <c r="FH382" s="476">
        <f t="shared" si="369"/>
        <v>0</v>
      </c>
      <c r="FI382" s="476">
        <f t="shared" si="369"/>
        <v>0</v>
      </c>
      <c r="FJ382" s="476">
        <f t="shared" si="369"/>
        <v>0</v>
      </c>
      <c r="FK382" s="476">
        <f t="shared" si="369"/>
        <v>0</v>
      </c>
      <c r="FL382" s="476">
        <f t="shared" si="369"/>
        <v>0</v>
      </c>
      <c r="FM382" s="476">
        <f t="shared" si="369"/>
        <v>0</v>
      </c>
      <c r="FN382" s="476">
        <f t="shared" si="369"/>
        <v>0</v>
      </c>
      <c r="FO382" s="476">
        <f t="shared" si="369"/>
        <v>0</v>
      </c>
      <c r="FP382" s="476">
        <f t="shared" si="369"/>
        <v>0</v>
      </c>
      <c r="FQ382" s="476">
        <f t="shared" si="369"/>
        <v>0</v>
      </c>
      <c r="FR382" s="476">
        <f t="shared" si="369"/>
        <v>0</v>
      </c>
      <c r="FS382" s="476">
        <f t="shared" si="369"/>
        <v>0</v>
      </c>
      <c r="FT382" s="476">
        <f t="shared" si="369"/>
        <v>0</v>
      </c>
      <c r="FU382" s="476">
        <f t="shared" si="369"/>
        <v>0</v>
      </c>
      <c r="FV382" s="476">
        <f t="shared" si="369"/>
        <v>0</v>
      </c>
      <c r="FW382" s="476">
        <f t="shared" si="369"/>
        <v>0</v>
      </c>
      <c r="FX382" s="476">
        <f t="shared" si="369"/>
        <v>0</v>
      </c>
      <c r="FY382" s="476">
        <f t="shared" si="369"/>
        <v>0</v>
      </c>
      <c r="FZ382" s="476">
        <f t="shared" si="369"/>
        <v>0</v>
      </c>
      <c r="GA382" s="476">
        <f t="shared" si="369"/>
        <v>0</v>
      </c>
      <c r="GB382" s="476">
        <f t="shared" si="369"/>
        <v>0</v>
      </c>
    </row>
    <row r="383" spans="3:184" x14ac:dyDescent="0.35">
      <c r="C383" s="472">
        <f>'QUALIFIED ENGINES'!D154</f>
        <v>91610</v>
      </c>
      <c r="D383" s="476">
        <f t="shared" si="353"/>
        <v>0</v>
      </c>
      <c r="E383" s="476">
        <f t="shared" si="371"/>
        <v>0</v>
      </c>
      <c r="F383" s="476">
        <f t="shared" si="371"/>
        <v>0</v>
      </c>
      <c r="G383" s="476">
        <f t="shared" si="371"/>
        <v>0</v>
      </c>
      <c r="H383" s="476">
        <f t="shared" si="371"/>
        <v>0</v>
      </c>
      <c r="I383" s="476">
        <f t="shared" si="371"/>
        <v>0</v>
      </c>
      <c r="J383" s="476">
        <f t="shared" si="371"/>
        <v>0</v>
      </c>
      <c r="K383" s="476">
        <f t="shared" si="371"/>
        <v>0</v>
      </c>
      <c r="L383" s="476">
        <f t="shared" si="371"/>
        <v>0</v>
      </c>
      <c r="M383" s="476">
        <f t="shared" si="371"/>
        <v>0</v>
      </c>
      <c r="N383" s="476">
        <f t="shared" si="371"/>
        <v>0</v>
      </c>
      <c r="O383" s="476">
        <f t="shared" si="371"/>
        <v>0</v>
      </c>
      <c r="P383" s="476">
        <f t="shared" si="371"/>
        <v>0</v>
      </c>
      <c r="Q383" s="476">
        <f t="shared" si="371"/>
        <v>0</v>
      </c>
      <c r="R383" s="476">
        <f t="shared" si="371"/>
        <v>0</v>
      </c>
      <c r="S383" s="476">
        <f t="shared" si="371"/>
        <v>0</v>
      </c>
      <c r="T383" s="476">
        <f t="shared" si="371"/>
        <v>0</v>
      </c>
      <c r="U383" s="476">
        <f t="shared" si="371"/>
        <v>0</v>
      </c>
      <c r="V383" s="476">
        <f t="shared" si="371"/>
        <v>0</v>
      </c>
      <c r="W383" s="476">
        <f t="shared" si="371"/>
        <v>0</v>
      </c>
      <c r="X383" s="476">
        <f t="shared" si="371"/>
        <v>0</v>
      </c>
      <c r="Y383" s="476">
        <f t="shared" si="371"/>
        <v>0</v>
      </c>
      <c r="Z383" s="476">
        <f t="shared" si="371"/>
        <v>0</v>
      </c>
      <c r="AA383" s="476">
        <f t="shared" si="371"/>
        <v>0</v>
      </c>
      <c r="AB383" s="476">
        <f t="shared" si="371"/>
        <v>0</v>
      </c>
      <c r="AC383" s="476">
        <f t="shared" si="371"/>
        <v>0</v>
      </c>
      <c r="AD383" s="476">
        <f t="shared" si="371"/>
        <v>0</v>
      </c>
      <c r="AE383" s="476">
        <f t="shared" si="371"/>
        <v>0</v>
      </c>
      <c r="AF383" s="476">
        <f t="shared" si="371"/>
        <v>0</v>
      </c>
      <c r="AG383" s="476">
        <f t="shared" si="371"/>
        <v>0</v>
      </c>
      <c r="AH383" s="476">
        <f t="shared" si="371"/>
        <v>0</v>
      </c>
      <c r="AI383" s="476">
        <f t="shared" si="371"/>
        <v>0</v>
      </c>
      <c r="AJ383" s="476">
        <f t="shared" si="371"/>
        <v>0</v>
      </c>
      <c r="AK383" s="476">
        <f t="shared" si="371"/>
        <v>0</v>
      </c>
      <c r="AL383" s="476">
        <f t="shared" si="371"/>
        <v>0</v>
      </c>
      <c r="AM383" s="476">
        <f t="shared" si="371"/>
        <v>0</v>
      </c>
      <c r="AN383" s="476">
        <f t="shared" si="371"/>
        <v>0</v>
      </c>
      <c r="AO383" s="476">
        <f t="shared" si="371"/>
        <v>0</v>
      </c>
      <c r="AP383" s="476">
        <f t="shared" si="371"/>
        <v>0</v>
      </c>
      <c r="AQ383" s="476">
        <f t="shared" si="371"/>
        <v>0</v>
      </c>
      <c r="AR383" s="476">
        <f t="shared" si="371"/>
        <v>0</v>
      </c>
      <c r="AS383" s="476">
        <f t="shared" si="371"/>
        <v>0</v>
      </c>
      <c r="AT383" s="476">
        <f t="shared" si="371"/>
        <v>0</v>
      </c>
      <c r="AU383" s="476">
        <f t="shared" si="371"/>
        <v>0</v>
      </c>
      <c r="AV383" s="476">
        <f t="shared" si="371"/>
        <v>0</v>
      </c>
      <c r="AW383" s="476">
        <f t="shared" si="371"/>
        <v>0</v>
      </c>
      <c r="AX383" s="476">
        <f t="shared" si="371"/>
        <v>0</v>
      </c>
      <c r="AY383" s="476">
        <f t="shared" si="371"/>
        <v>0</v>
      </c>
      <c r="AZ383" s="476">
        <f t="shared" si="371"/>
        <v>0</v>
      </c>
      <c r="BA383" s="476">
        <f t="shared" si="371"/>
        <v>0</v>
      </c>
      <c r="BB383" s="476">
        <f t="shared" si="371"/>
        <v>0</v>
      </c>
      <c r="BC383" s="476">
        <f t="shared" si="371"/>
        <v>0</v>
      </c>
      <c r="BD383" s="476">
        <f t="shared" si="371"/>
        <v>0</v>
      </c>
      <c r="BE383" s="476">
        <f t="shared" si="371"/>
        <v>0</v>
      </c>
      <c r="BF383" s="476">
        <f t="shared" si="371"/>
        <v>0</v>
      </c>
      <c r="BG383" s="476">
        <f t="shared" si="371"/>
        <v>0</v>
      </c>
      <c r="BH383" s="476">
        <f t="shared" si="371"/>
        <v>0</v>
      </c>
      <c r="BI383" s="476">
        <f t="shared" si="371"/>
        <v>0</v>
      </c>
      <c r="BJ383" s="476">
        <f t="shared" si="371"/>
        <v>0</v>
      </c>
      <c r="BK383" s="476">
        <f t="shared" si="371"/>
        <v>0</v>
      </c>
      <c r="BL383" s="476">
        <f t="shared" si="371"/>
        <v>0</v>
      </c>
      <c r="BM383" s="476">
        <f t="shared" si="371"/>
        <v>0</v>
      </c>
      <c r="BN383" s="476">
        <f t="shared" si="371"/>
        <v>0</v>
      </c>
      <c r="BO383" s="476">
        <f t="shared" si="371"/>
        <v>0</v>
      </c>
      <c r="BP383" s="476">
        <f t="shared" si="371"/>
        <v>0</v>
      </c>
      <c r="BQ383" s="476">
        <f t="shared" si="370"/>
        <v>0</v>
      </c>
      <c r="BR383" s="476">
        <f t="shared" si="370"/>
        <v>0</v>
      </c>
      <c r="BS383" s="476">
        <f t="shared" si="370"/>
        <v>0</v>
      </c>
      <c r="BT383" s="476">
        <f t="shared" si="370"/>
        <v>0</v>
      </c>
      <c r="BU383" s="476">
        <f t="shared" si="370"/>
        <v>0</v>
      </c>
      <c r="BV383" s="476">
        <f t="shared" si="370"/>
        <v>0</v>
      </c>
      <c r="BW383" s="476">
        <f t="shared" si="370"/>
        <v>0</v>
      </c>
      <c r="BX383" s="476">
        <f t="shared" si="370"/>
        <v>0</v>
      </c>
      <c r="BY383" s="476">
        <f t="shared" si="370"/>
        <v>0</v>
      </c>
      <c r="BZ383" s="476">
        <f t="shared" si="370"/>
        <v>0</v>
      </c>
      <c r="CA383" s="476">
        <f t="shared" si="370"/>
        <v>0</v>
      </c>
      <c r="CB383" s="476">
        <f t="shared" si="370"/>
        <v>0</v>
      </c>
      <c r="CC383" s="476">
        <f t="shared" si="370"/>
        <v>0</v>
      </c>
      <c r="CD383" s="476">
        <f t="shared" si="370"/>
        <v>0</v>
      </c>
      <c r="CE383" s="476">
        <f t="shared" si="370"/>
        <v>0</v>
      </c>
      <c r="CF383" s="476">
        <f t="shared" si="370"/>
        <v>0</v>
      </c>
      <c r="CG383" s="476">
        <f t="shared" si="370"/>
        <v>0</v>
      </c>
      <c r="CH383" s="476">
        <f t="shared" si="370"/>
        <v>0</v>
      </c>
      <c r="CI383" s="476">
        <f t="shared" si="370"/>
        <v>0</v>
      </c>
      <c r="CJ383" s="476">
        <f t="shared" si="370"/>
        <v>0</v>
      </c>
      <c r="CK383" s="476">
        <f t="shared" si="370"/>
        <v>0</v>
      </c>
      <c r="CL383" s="476">
        <f t="shared" si="370"/>
        <v>0</v>
      </c>
      <c r="CM383" s="476">
        <f t="shared" si="370"/>
        <v>0</v>
      </c>
      <c r="CN383" s="476">
        <f t="shared" si="370"/>
        <v>0</v>
      </c>
      <c r="CO383" s="476">
        <f t="shared" si="370"/>
        <v>0</v>
      </c>
      <c r="CP383" s="476">
        <f t="shared" si="370"/>
        <v>0</v>
      </c>
      <c r="CQ383" s="476">
        <f t="shared" si="370"/>
        <v>0</v>
      </c>
      <c r="CR383" s="476">
        <f t="shared" si="370"/>
        <v>0</v>
      </c>
      <c r="CS383" s="476">
        <f t="shared" si="370"/>
        <v>0</v>
      </c>
      <c r="CT383" s="476">
        <f t="shared" si="370"/>
        <v>0</v>
      </c>
      <c r="CU383" s="476">
        <f t="shared" si="370"/>
        <v>0</v>
      </c>
      <c r="CV383" s="476">
        <f t="shared" si="370"/>
        <v>0</v>
      </c>
      <c r="CW383" s="476">
        <f t="shared" si="370"/>
        <v>0</v>
      </c>
      <c r="CX383" s="476">
        <f t="shared" si="370"/>
        <v>0</v>
      </c>
      <c r="CY383" s="476">
        <f t="shared" si="370"/>
        <v>0</v>
      </c>
      <c r="CZ383" s="476">
        <f t="shared" si="370"/>
        <v>0</v>
      </c>
      <c r="DA383" s="476">
        <f t="shared" si="370"/>
        <v>0</v>
      </c>
      <c r="DB383" s="476">
        <f t="shared" si="370"/>
        <v>0</v>
      </c>
      <c r="DC383" s="476">
        <f t="shared" si="370"/>
        <v>0</v>
      </c>
      <c r="DD383" s="476">
        <f t="shared" si="370"/>
        <v>0</v>
      </c>
      <c r="DE383" s="476">
        <f t="shared" si="370"/>
        <v>0</v>
      </c>
      <c r="DF383" s="476">
        <f t="shared" si="370"/>
        <v>0</v>
      </c>
      <c r="DG383" s="476">
        <f t="shared" si="370"/>
        <v>0</v>
      </c>
      <c r="DH383" s="476">
        <f t="shared" si="370"/>
        <v>0</v>
      </c>
      <c r="DI383" s="476">
        <f t="shared" si="370"/>
        <v>0</v>
      </c>
      <c r="DJ383" s="476">
        <f t="shared" si="370"/>
        <v>0</v>
      </c>
      <c r="DK383" s="476">
        <f t="shared" si="370"/>
        <v>0</v>
      </c>
      <c r="DL383" s="476">
        <f t="shared" si="370"/>
        <v>0</v>
      </c>
      <c r="DM383" s="476">
        <f t="shared" si="370"/>
        <v>0</v>
      </c>
      <c r="DN383" s="476">
        <f t="shared" si="370"/>
        <v>0</v>
      </c>
      <c r="DO383" s="476">
        <f t="shared" si="370"/>
        <v>0</v>
      </c>
      <c r="DP383" s="476">
        <f t="shared" si="370"/>
        <v>0</v>
      </c>
      <c r="DQ383" s="476">
        <f t="shared" si="370"/>
        <v>0</v>
      </c>
      <c r="DR383" s="476">
        <f t="shared" si="370"/>
        <v>0</v>
      </c>
      <c r="DS383" s="476">
        <f t="shared" si="370"/>
        <v>0</v>
      </c>
      <c r="DT383" s="476">
        <f t="shared" si="370"/>
        <v>0</v>
      </c>
      <c r="DU383" s="476">
        <f t="shared" si="370"/>
        <v>0</v>
      </c>
      <c r="DV383" s="476">
        <f t="shared" si="370"/>
        <v>0</v>
      </c>
      <c r="DW383" s="476">
        <f t="shared" si="370"/>
        <v>0</v>
      </c>
      <c r="DX383" s="476">
        <f t="shared" si="370"/>
        <v>0</v>
      </c>
      <c r="DY383" s="476">
        <f t="shared" si="370"/>
        <v>0</v>
      </c>
      <c r="DZ383" s="476">
        <f t="shared" si="370"/>
        <v>0</v>
      </c>
      <c r="EA383" s="476">
        <f t="shared" si="370"/>
        <v>0</v>
      </c>
      <c r="EB383" s="476">
        <f t="shared" si="369"/>
        <v>0</v>
      </c>
      <c r="EC383" s="476">
        <f t="shared" si="369"/>
        <v>0</v>
      </c>
      <c r="ED383" s="476">
        <f t="shared" si="369"/>
        <v>0</v>
      </c>
      <c r="EE383" s="476">
        <f t="shared" si="369"/>
        <v>0</v>
      </c>
      <c r="EF383" s="476">
        <f t="shared" si="369"/>
        <v>0</v>
      </c>
      <c r="EG383" s="476">
        <f t="shared" si="369"/>
        <v>0</v>
      </c>
      <c r="EH383" s="476">
        <f t="shared" si="369"/>
        <v>0</v>
      </c>
      <c r="EI383" s="476">
        <f t="shared" si="369"/>
        <v>0</v>
      </c>
      <c r="EJ383" s="476">
        <f t="shared" si="369"/>
        <v>0</v>
      </c>
      <c r="EK383" s="476">
        <f t="shared" si="369"/>
        <v>0</v>
      </c>
      <c r="EL383" s="476">
        <f t="shared" si="369"/>
        <v>0</v>
      </c>
      <c r="EM383" s="476">
        <f t="shared" si="369"/>
        <v>0</v>
      </c>
      <c r="EN383" s="476">
        <f t="shared" si="369"/>
        <v>0</v>
      </c>
      <c r="EO383" s="476">
        <f t="shared" si="369"/>
        <v>0</v>
      </c>
      <c r="EP383" s="476">
        <f t="shared" si="369"/>
        <v>0</v>
      </c>
      <c r="EQ383" s="476">
        <f t="shared" si="369"/>
        <v>0</v>
      </c>
      <c r="ER383" s="476">
        <f t="shared" si="369"/>
        <v>0</v>
      </c>
      <c r="ES383" s="476">
        <f t="shared" si="369"/>
        <v>0</v>
      </c>
      <c r="ET383" s="476">
        <f t="shared" si="369"/>
        <v>0</v>
      </c>
      <c r="EU383" s="476">
        <f t="shared" si="369"/>
        <v>0</v>
      </c>
      <c r="EV383" s="476">
        <f t="shared" si="369"/>
        <v>0</v>
      </c>
      <c r="EW383" s="476">
        <f t="shared" si="369"/>
        <v>0</v>
      </c>
      <c r="EX383" s="476">
        <f t="shared" si="369"/>
        <v>0</v>
      </c>
      <c r="EY383" s="476">
        <f t="shared" si="369"/>
        <v>0</v>
      </c>
      <c r="EZ383" s="476">
        <f t="shared" si="369"/>
        <v>0</v>
      </c>
      <c r="FA383" s="476">
        <f t="shared" si="369"/>
        <v>0</v>
      </c>
      <c r="FB383" s="476">
        <f t="shared" si="369"/>
        <v>0</v>
      </c>
      <c r="FC383" s="476">
        <f t="shared" si="369"/>
        <v>0</v>
      </c>
      <c r="FD383" s="476">
        <f t="shared" si="369"/>
        <v>0</v>
      </c>
      <c r="FE383" s="476">
        <f t="shared" si="369"/>
        <v>0</v>
      </c>
      <c r="FF383" s="476">
        <f t="shared" si="369"/>
        <v>0</v>
      </c>
      <c r="FG383" s="476">
        <f t="shared" si="369"/>
        <v>0</v>
      </c>
      <c r="FH383" s="476">
        <f t="shared" si="369"/>
        <v>0</v>
      </c>
      <c r="FI383" s="476">
        <f t="shared" si="369"/>
        <v>0</v>
      </c>
      <c r="FJ383" s="476">
        <f t="shared" si="369"/>
        <v>0</v>
      </c>
      <c r="FK383" s="476">
        <f t="shared" si="369"/>
        <v>0</v>
      </c>
      <c r="FL383" s="476">
        <f t="shared" si="369"/>
        <v>0</v>
      </c>
      <c r="FM383" s="476">
        <f t="shared" si="369"/>
        <v>0</v>
      </c>
      <c r="FN383" s="476">
        <f t="shared" si="369"/>
        <v>0</v>
      </c>
      <c r="FO383" s="476">
        <f t="shared" si="369"/>
        <v>0</v>
      </c>
      <c r="FP383" s="476">
        <f t="shared" si="369"/>
        <v>0</v>
      </c>
      <c r="FQ383" s="476">
        <f t="shared" si="369"/>
        <v>0</v>
      </c>
      <c r="FR383" s="476">
        <f t="shared" si="369"/>
        <v>0</v>
      </c>
      <c r="FS383" s="476">
        <f t="shared" si="369"/>
        <v>0</v>
      </c>
      <c r="FT383" s="476">
        <f t="shared" si="369"/>
        <v>0</v>
      </c>
      <c r="FU383" s="476">
        <f t="shared" si="369"/>
        <v>0</v>
      </c>
      <c r="FV383" s="476">
        <f t="shared" si="369"/>
        <v>0</v>
      </c>
      <c r="FW383" s="476">
        <f t="shared" si="369"/>
        <v>0</v>
      </c>
      <c r="FX383" s="476">
        <f t="shared" si="369"/>
        <v>0</v>
      </c>
      <c r="FY383" s="476">
        <f t="shared" si="369"/>
        <v>0</v>
      </c>
      <c r="FZ383" s="476">
        <f t="shared" si="369"/>
        <v>0</v>
      </c>
      <c r="GA383" s="476">
        <f t="shared" si="369"/>
        <v>0</v>
      </c>
      <c r="GB383" s="476">
        <f t="shared" si="369"/>
        <v>0</v>
      </c>
    </row>
    <row r="384" spans="3:184" x14ac:dyDescent="0.35">
      <c r="C384" s="472">
        <f>'QUALIFIED ENGINES'!D155</f>
        <v>91519</v>
      </c>
      <c r="D384" s="476">
        <f t="shared" si="353"/>
        <v>0</v>
      </c>
      <c r="E384" s="476">
        <f t="shared" si="371"/>
        <v>0</v>
      </c>
      <c r="F384" s="476">
        <f t="shared" si="371"/>
        <v>0</v>
      </c>
      <c r="G384" s="476">
        <f t="shared" si="371"/>
        <v>0</v>
      </c>
      <c r="H384" s="476">
        <f t="shared" si="371"/>
        <v>0</v>
      </c>
      <c r="I384" s="476">
        <f t="shared" si="371"/>
        <v>0</v>
      </c>
      <c r="J384" s="476">
        <f t="shared" si="371"/>
        <v>0</v>
      </c>
      <c r="K384" s="476">
        <f t="shared" si="371"/>
        <v>0</v>
      </c>
      <c r="L384" s="476">
        <f t="shared" si="371"/>
        <v>0</v>
      </c>
      <c r="M384" s="476">
        <f t="shared" si="371"/>
        <v>0</v>
      </c>
      <c r="N384" s="476">
        <f t="shared" si="371"/>
        <v>0</v>
      </c>
      <c r="O384" s="476">
        <f t="shared" si="371"/>
        <v>0</v>
      </c>
      <c r="P384" s="476">
        <f t="shared" si="371"/>
        <v>0</v>
      </c>
      <c r="Q384" s="476">
        <f t="shared" si="371"/>
        <v>0</v>
      </c>
      <c r="R384" s="476">
        <f t="shared" si="371"/>
        <v>0</v>
      </c>
      <c r="S384" s="476">
        <f t="shared" si="371"/>
        <v>0</v>
      </c>
      <c r="T384" s="476">
        <f t="shared" si="371"/>
        <v>0</v>
      </c>
      <c r="U384" s="476">
        <f t="shared" si="371"/>
        <v>0</v>
      </c>
      <c r="V384" s="476">
        <f t="shared" si="371"/>
        <v>0</v>
      </c>
      <c r="W384" s="476">
        <f t="shared" si="371"/>
        <v>0</v>
      </c>
      <c r="X384" s="476">
        <f t="shared" si="371"/>
        <v>0</v>
      </c>
      <c r="Y384" s="476">
        <f t="shared" si="371"/>
        <v>0</v>
      </c>
      <c r="Z384" s="476">
        <f t="shared" si="371"/>
        <v>0</v>
      </c>
      <c r="AA384" s="476">
        <f t="shared" si="371"/>
        <v>0</v>
      </c>
      <c r="AB384" s="476">
        <f t="shared" si="371"/>
        <v>0</v>
      </c>
      <c r="AC384" s="476">
        <f t="shared" si="371"/>
        <v>0</v>
      </c>
      <c r="AD384" s="476">
        <f t="shared" si="371"/>
        <v>0</v>
      </c>
      <c r="AE384" s="476">
        <f t="shared" si="371"/>
        <v>0</v>
      </c>
      <c r="AF384" s="476">
        <f t="shared" si="371"/>
        <v>0</v>
      </c>
      <c r="AG384" s="476">
        <f t="shared" si="371"/>
        <v>0</v>
      </c>
      <c r="AH384" s="476">
        <f t="shared" si="371"/>
        <v>0</v>
      </c>
      <c r="AI384" s="476">
        <f t="shared" si="371"/>
        <v>0</v>
      </c>
      <c r="AJ384" s="476">
        <f t="shared" si="371"/>
        <v>0</v>
      </c>
      <c r="AK384" s="476">
        <f t="shared" si="371"/>
        <v>114.31</v>
      </c>
      <c r="AL384" s="476">
        <f t="shared" si="371"/>
        <v>0</v>
      </c>
      <c r="AM384" s="476">
        <f t="shared" si="371"/>
        <v>0</v>
      </c>
      <c r="AN384" s="476">
        <f t="shared" si="371"/>
        <v>0</v>
      </c>
      <c r="AO384" s="476">
        <f t="shared" si="371"/>
        <v>0</v>
      </c>
      <c r="AP384" s="476">
        <f t="shared" si="371"/>
        <v>0</v>
      </c>
      <c r="AQ384" s="476">
        <f t="shared" si="371"/>
        <v>217.5</v>
      </c>
      <c r="AR384" s="476">
        <f t="shared" si="371"/>
        <v>0</v>
      </c>
      <c r="AS384" s="476">
        <f t="shared" si="371"/>
        <v>0</v>
      </c>
      <c r="AT384" s="476">
        <f t="shared" si="371"/>
        <v>0</v>
      </c>
      <c r="AU384" s="476">
        <f t="shared" si="371"/>
        <v>38.97</v>
      </c>
      <c r="AV384" s="476">
        <f t="shared" si="371"/>
        <v>108.5</v>
      </c>
      <c r="AW384" s="476">
        <f t="shared" si="371"/>
        <v>133.83000000000001</v>
      </c>
      <c r="AX384" s="476">
        <f t="shared" si="371"/>
        <v>177.56</v>
      </c>
      <c r="AY384" s="476">
        <f t="shared" si="371"/>
        <v>174.51</v>
      </c>
      <c r="AZ384" s="476">
        <f t="shared" si="371"/>
        <v>296.10000000000002</v>
      </c>
      <c r="BA384" s="476">
        <f t="shared" si="371"/>
        <v>212.38</v>
      </c>
      <c r="BB384" s="476">
        <f t="shared" si="371"/>
        <v>42.22</v>
      </c>
      <c r="BC384" s="476">
        <f t="shared" si="371"/>
        <v>112.73</v>
      </c>
      <c r="BD384" s="476">
        <f t="shared" si="371"/>
        <v>78.239999999999995</v>
      </c>
      <c r="BE384" s="476">
        <f t="shared" si="371"/>
        <v>87.76</v>
      </c>
      <c r="BF384" s="476">
        <f t="shared" si="371"/>
        <v>84.92</v>
      </c>
      <c r="BG384" s="476">
        <f t="shared" si="371"/>
        <v>237.44</v>
      </c>
      <c r="BH384" s="476">
        <f t="shared" si="371"/>
        <v>323.99</v>
      </c>
      <c r="BI384" s="476">
        <f t="shared" si="371"/>
        <v>246.97</v>
      </c>
      <c r="BJ384" s="476">
        <f t="shared" si="371"/>
        <v>309.89999999999998</v>
      </c>
      <c r="BK384" s="476">
        <f t="shared" si="371"/>
        <v>357.97</v>
      </c>
      <c r="BL384" s="476">
        <f t="shared" si="371"/>
        <v>308.64999999999998</v>
      </c>
      <c r="BM384" s="476">
        <f t="shared" si="371"/>
        <v>278.58</v>
      </c>
      <c r="BN384" s="476">
        <f t="shared" si="371"/>
        <v>352.02</v>
      </c>
      <c r="BO384" s="476">
        <f t="shared" si="371"/>
        <v>333.55</v>
      </c>
      <c r="BP384" s="476">
        <f t="shared" si="371"/>
        <v>179.23</v>
      </c>
      <c r="BQ384" s="476">
        <f t="shared" si="370"/>
        <v>445.32</v>
      </c>
      <c r="BR384" s="476">
        <f t="shared" si="370"/>
        <v>411.01</v>
      </c>
      <c r="BS384" s="476">
        <f t="shared" si="370"/>
        <v>403.19</v>
      </c>
      <c r="BT384" s="476">
        <f t="shared" si="370"/>
        <v>351.68</v>
      </c>
      <c r="BU384" s="476">
        <f t="shared" si="370"/>
        <v>372.3</v>
      </c>
      <c r="BV384" s="476">
        <f t="shared" si="370"/>
        <v>406.27</v>
      </c>
      <c r="BW384" s="476">
        <f t="shared" si="370"/>
        <v>424.97</v>
      </c>
      <c r="BX384" s="476">
        <f t="shared" si="370"/>
        <v>419.01</v>
      </c>
      <c r="BY384" s="476">
        <f t="shared" si="370"/>
        <v>417.7</v>
      </c>
      <c r="BZ384" s="476">
        <f t="shared" si="370"/>
        <v>401.94</v>
      </c>
      <c r="CA384" s="476">
        <f t="shared" si="370"/>
        <v>379.88</v>
      </c>
      <c r="CB384" s="476">
        <f t="shared" si="370"/>
        <v>415.57</v>
      </c>
      <c r="CC384" s="476">
        <f t="shared" si="370"/>
        <v>102.7</v>
      </c>
      <c r="CD384" s="476">
        <f t="shared" si="370"/>
        <v>463.02</v>
      </c>
      <c r="CE384" s="476">
        <f t="shared" si="370"/>
        <v>408.23</v>
      </c>
      <c r="CF384" s="476">
        <f t="shared" si="370"/>
        <v>474.18</v>
      </c>
      <c r="CG384" s="476">
        <f t="shared" si="370"/>
        <v>398.15</v>
      </c>
      <c r="CH384" s="476">
        <f t="shared" si="370"/>
        <v>446.8</v>
      </c>
      <c r="CI384" s="476">
        <f t="shared" si="370"/>
        <v>437.83</v>
      </c>
      <c r="CJ384" s="476">
        <f t="shared" si="370"/>
        <v>515.89</v>
      </c>
      <c r="CK384" s="476">
        <f t="shared" si="370"/>
        <v>0</v>
      </c>
      <c r="CL384" s="476">
        <f t="shared" si="370"/>
        <v>0</v>
      </c>
      <c r="CM384" s="476">
        <f t="shared" si="370"/>
        <v>0</v>
      </c>
      <c r="CN384" s="476">
        <f t="shared" si="370"/>
        <v>0</v>
      </c>
      <c r="CO384" s="476">
        <f t="shared" si="370"/>
        <v>0</v>
      </c>
      <c r="CP384" s="476">
        <f t="shared" si="370"/>
        <v>0</v>
      </c>
      <c r="CQ384" s="476">
        <f t="shared" si="370"/>
        <v>0</v>
      </c>
      <c r="CR384" s="476">
        <f t="shared" si="370"/>
        <v>0</v>
      </c>
      <c r="CS384" s="476">
        <f t="shared" si="370"/>
        <v>0</v>
      </c>
      <c r="CT384" s="476">
        <f t="shared" si="370"/>
        <v>0</v>
      </c>
      <c r="CU384" s="476">
        <f t="shared" si="370"/>
        <v>0</v>
      </c>
      <c r="CV384" s="476">
        <f t="shared" si="370"/>
        <v>0</v>
      </c>
      <c r="CW384" s="476">
        <f t="shared" si="370"/>
        <v>0</v>
      </c>
      <c r="CX384" s="476">
        <f t="shared" si="370"/>
        <v>0</v>
      </c>
      <c r="CY384" s="476">
        <f t="shared" si="370"/>
        <v>0</v>
      </c>
      <c r="CZ384" s="476">
        <f t="shared" si="370"/>
        <v>0</v>
      </c>
      <c r="DA384" s="476">
        <f t="shared" si="370"/>
        <v>0</v>
      </c>
      <c r="DB384" s="476">
        <f t="shared" si="370"/>
        <v>0</v>
      </c>
      <c r="DC384" s="476">
        <f t="shared" si="370"/>
        <v>0</v>
      </c>
      <c r="DD384" s="476">
        <f t="shared" si="370"/>
        <v>0</v>
      </c>
      <c r="DE384" s="476">
        <f t="shared" si="370"/>
        <v>0</v>
      </c>
      <c r="DF384" s="476">
        <f t="shared" si="370"/>
        <v>0</v>
      </c>
      <c r="DG384" s="476">
        <f t="shared" si="370"/>
        <v>0</v>
      </c>
      <c r="DH384" s="476">
        <f t="shared" si="370"/>
        <v>0</v>
      </c>
      <c r="DI384" s="476">
        <f t="shared" si="370"/>
        <v>0</v>
      </c>
      <c r="DJ384" s="476">
        <f t="shared" si="370"/>
        <v>0</v>
      </c>
      <c r="DK384" s="476">
        <f t="shared" si="370"/>
        <v>0</v>
      </c>
      <c r="DL384" s="476">
        <f t="shared" si="370"/>
        <v>0</v>
      </c>
      <c r="DM384" s="476">
        <f t="shared" si="370"/>
        <v>0</v>
      </c>
      <c r="DN384" s="476">
        <f t="shared" si="370"/>
        <v>0</v>
      </c>
      <c r="DO384" s="476">
        <f t="shared" si="370"/>
        <v>0</v>
      </c>
      <c r="DP384" s="476">
        <f t="shared" si="370"/>
        <v>0</v>
      </c>
      <c r="DQ384" s="476">
        <f t="shared" si="370"/>
        <v>0</v>
      </c>
      <c r="DR384" s="476">
        <f t="shared" si="370"/>
        <v>0</v>
      </c>
      <c r="DS384" s="476">
        <f t="shared" si="370"/>
        <v>0</v>
      </c>
      <c r="DT384" s="476">
        <f t="shared" si="370"/>
        <v>0</v>
      </c>
      <c r="DU384" s="476">
        <f t="shared" si="370"/>
        <v>0</v>
      </c>
      <c r="DV384" s="476">
        <f t="shared" si="370"/>
        <v>0</v>
      </c>
      <c r="DW384" s="476">
        <f t="shared" si="370"/>
        <v>0</v>
      </c>
      <c r="DX384" s="476">
        <f t="shared" si="370"/>
        <v>0</v>
      </c>
      <c r="DY384" s="476">
        <f t="shared" si="370"/>
        <v>0</v>
      </c>
      <c r="DZ384" s="476">
        <f t="shared" si="370"/>
        <v>0</v>
      </c>
      <c r="EA384" s="476">
        <f t="shared" si="370"/>
        <v>0</v>
      </c>
      <c r="EB384" s="476">
        <f t="shared" si="369"/>
        <v>0</v>
      </c>
      <c r="EC384" s="476">
        <f t="shared" si="369"/>
        <v>0</v>
      </c>
      <c r="ED384" s="476">
        <f t="shared" si="369"/>
        <v>0</v>
      </c>
      <c r="EE384" s="476">
        <f t="shared" si="369"/>
        <v>0</v>
      </c>
      <c r="EF384" s="476">
        <f t="shared" si="369"/>
        <v>0</v>
      </c>
      <c r="EG384" s="476">
        <f t="shared" si="369"/>
        <v>0</v>
      </c>
      <c r="EH384" s="476">
        <f t="shared" si="369"/>
        <v>0</v>
      </c>
      <c r="EI384" s="476">
        <f t="shared" si="369"/>
        <v>0</v>
      </c>
      <c r="EJ384" s="476">
        <f t="shared" si="369"/>
        <v>0</v>
      </c>
      <c r="EK384" s="476">
        <f t="shared" si="369"/>
        <v>0</v>
      </c>
      <c r="EL384" s="476">
        <f t="shared" si="369"/>
        <v>0</v>
      </c>
      <c r="EM384" s="476">
        <f t="shared" si="369"/>
        <v>0</v>
      </c>
      <c r="EN384" s="476">
        <f t="shared" si="369"/>
        <v>0</v>
      </c>
      <c r="EO384" s="476">
        <f t="shared" si="369"/>
        <v>0</v>
      </c>
      <c r="EP384" s="476">
        <f t="shared" si="369"/>
        <v>0</v>
      </c>
      <c r="EQ384" s="476">
        <f t="shared" si="369"/>
        <v>0</v>
      </c>
      <c r="ER384" s="476">
        <f t="shared" si="369"/>
        <v>0</v>
      </c>
      <c r="ES384" s="476">
        <f t="shared" si="369"/>
        <v>0</v>
      </c>
      <c r="ET384" s="476">
        <f t="shared" si="369"/>
        <v>0</v>
      </c>
      <c r="EU384" s="476">
        <f t="shared" si="369"/>
        <v>0</v>
      </c>
      <c r="EV384" s="476">
        <f t="shared" si="369"/>
        <v>0</v>
      </c>
      <c r="EW384" s="476">
        <f t="shared" si="369"/>
        <v>0</v>
      </c>
      <c r="EX384" s="476">
        <f t="shared" si="369"/>
        <v>0</v>
      </c>
      <c r="EY384" s="476">
        <f t="shared" si="369"/>
        <v>0</v>
      </c>
      <c r="EZ384" s="476">
        <f t="shared" si="369"/>
        <v>0</v>
      </c>
      <c r="FA384" s="476">
        <f t="shared" si="369"/>
        <v>0</v>
      </c>
      <c r="FB384" s="476">
        <f t="shared" si="369"/>
        <v>0</v>
      </c>
      <c r="FC384" s="476">
        <f t="shared" si="369"/>
        <v>0</v>
      </c>
      <c r="FD384" s="476">
        <f t="shared" si="369"/>
        <v>0</v>
      </c>
      <c r="FE384" s="476">
        <f t="shared" si="369"/>
        <v>0</v>
      </c>
      <c r="FF384" s="476">
        <f t="shared" si="369"/>
        <v>0</v>
      </c>
      <c r="FG384" s="476">
        <f t="shared" si="369"/>
        <v>0</v>
      </c>
      <c r="FH384" s="476">
        <f t="shared" si="369"/>
        <v>0</v>
      </c>
      <c r="FI384" s="476">
        <f t="shared" si="369"/>
        <v>0</v>
      </c>
      <c r="FJ384" s="476">
        <f t="shared" si="369"/>
        <v>0</v>
      </c>
      <c r="FK384" s="476">
        <f t="shared" si="369"/>
        <v>0</v>
      </c>
      <c r="FL384" s="476">
        <f t="shared" si="369"/>
        <v>0</v>
      </c>
      <c r="FM384" s="476">
        <f t="shared" si="369"/>
        <v>0</v>
      </c>
      <c r="FN384" s="476">
        <f t="shared" si="369"/>
        <v>0</v>
      </c>
      <c r="FO384" s="476">
        <f t="shared" si="369"/>
        <v>0</v>
      </c>
      <c r="FP384" s="476">
        <f t="shared" si="369"/>
        <v>0</v>
      </c>
      <c r="FQ384" s="476">
        <f t="shared" si="369"/>
        <v>0</v>
      </c>
      <c r="FR384" s="476">
        <f t="shared" si="369"/>
        <v>0</v>
      </c>
      <c r="FS384" s="476">
        <f t="shared" ref="FS384:GB384" si="372">FS122-FS253</f>
        <v>0</v>
      </c>
      <c r="FT384" s="476">
        <f t="shared" si="372"/>
        <v>0</v>
      </c>
      <c r="FU384" s="476">
        <f t="shared" si="372"/>
        <v>0</v>
      </c>
      <c r="FV384" s="476">
        <f t="shared" si="372"/>
        <v>0</v>
      </c>
      <c r="FW384" s="476">
        <f t="shared" si="372"/>
        <v>0</v>
      </c>
      <c r="FX384" s="476">
        <f t="shared" si="372"/>
        <v>0</v>
      </c>
      <c r="FY384" s="476">
        <f t="shared" si="372"/>
        <v>0</v>
      </c>
      <c r="FZ384" s="476">
        <f t="shared" si="372"/>
        <v>0</v>
      </c>
      <c r="GA384" s="476">
        <f t="shared" si="372"/>
        <v>0</v>
      </c>
      <c r="GB384" s="476">
        <f t="shared" si="372"/>
        <v>0</v>
      </c>
    </row>
    <row r="385" spans="3:184" x14ac:dyDescent="0.35">
      <c r="C385" s="472">
        <f>'QUALIFIED ENGINES'!D156</f>
        <v>91504</v>
      </c>
      <c r="D385" s="476">
        <f t="shared" si="353"/>
        <v>0</v>
      </c>
      <c r="E385" s="476">
        <f t="shared" si="371"/>
        <v>0</v>
      </c>
      <c r="F385" s="476">
        <f t="shared" si="371"/>
        <v>0</v>
      </c>
      <c r="G385" s="476">
        <f t="shared" si="371"/>
        <v>0</v>
      </c>
      <c r="H385" s="476">
        <f t="shared" si="371"/>
        <v>0</v>
      </c>
      <c r="I385" s="476">
        <f t="shared" si="371"/>
        <v>0</v>
      </c>
      <c r="J385" s="476">
        <f t="shared" si="371"/>
        <v>0</v>
      </c>
      <c r="K385" s="476">
        <f t="shared" si="371"/>
        <v>0</v>
      </c>
      <c r="L385" s="476">
        <f t="shared" si="371"/>
        <v>0</v>
      </c>
      <c r="M385" s="476">
        <f t="shared" si="371"/>
        <v>0</v>
      </c>
      <c r="N385" s="476">
        <f t="shared" si="371"/>
        <v>0</v>
      </c>
      <c r="O385" s="476">
        <f t="shared" si="371"/>
        <v>0</v>
      </c>
      <c r="P385" s="476">
        <f t="shared" si="371"/>
        <v>0</v>
      </c>
      <c r="Q385" s="476">
        <f t="shared" si="371"/>
        <v>0</v>
      </c>
      <c r="R385" s="476">
        <f t="shared" si="371"/>
        <v>0</v>
      </c>
      <c r="S385" s="476">
        <f t="shared" si="371"/>
        <v>0</v>
      </c>
      <c r="T385" s="476">
        <f t="shared" si="371"/>
        <v>0</v>
      </c>
      <c r="U385" s="476">
        <f t="shared" si="371"/>
        <v>0</v>
      </c>
      <c r="V385" s="476">
        <f t="shared" si="371"/>
        <v>0</v>
      </c>
      <c r="W385" s="476">
        <f t="shared" si="371"/>
        <v>72.239999999999995</v>
      </c>
      <c r="X385" s="476">
        <f t="shared" si="371"/>
        <v>366.85</v>
      </c>
      <c r="Y385" s="476">
        <f t="shared" si="371"/>
        <v>342.87</v>
      </c>
      <c r="Z385" s="476">
        <f t="shared" si="371"/>
        <v>354.3</v>
      </c>
      <c r="AA385" s="476">
        <f t="shared" si="371"/>
        <v>368.31</v>
      </c>
      <c r="AB385" s="476">
        <f t="shared" si="371"/>
        <v>466.22</v>
      </c>
      <c r="AC385" s="476">
        <f t="shared" si="371"/>
        <v>421.35</v>
      </c>
      <c r="AD385" s="476">
        <f t="shared" si="371"/>
        <v>411.8</v>
      </c>
      <c r="AE385" s="476">
        <f t="shared" si="371"/>
        <v>391.78</v>
      </c>
      <c r="AF385" s="476">
        <f t="shared" si="371"/>
        <v>362</v>
      </c>
      <c r="AG385" s="476">
        <f t="shared" si="371"/>
        <v>328.54</v>
      </c>
      <c r="AH385" s="476">
        <f t="shared" si="371"/>
        <v>367.03</v>
      </c>
      <c r="AI385" s="476">
        <f t="shared" si="371"/>
        <v>448.18</v>
      </c>
      <c r="AJ385" s="476">
        <f t="shared" si="371"/>
        <v>454.4</v>
      </c>
      <c r="AK385" s="476">
        <f t="shared" si="371"/>
        <v>369.29</v>
      </c>
      <c r="AL385" s="476">
        <f t="shared" si="371"/>
        <v>423.36</v>
      </c>
      <c r="AM385" s="476">
        <f t="shared" si="371"/>
        <v>444.64</v>
      </c>
      <c r="AN385" s="476">
        <f t="shared" si="371"/>
        <v>427.18</v>
      </c>
      <c r="AO385" s="476">
        <f t="shared" si="371"/>
        <v>414.01</v>
      </c>
      <c r="AP385" s="476">
        <f t="shared" si="371"/>
        <v>387.29</v>
      </c>
      <c r="AQ385" s="476">
        <f t="shared" si="371"/>
        <v>298.26</v>
      </c>
      <c r="AR385" s="476">
        <f t="shared" si="371"/>
        <v>0</v>
      </c>
      <c r="AS385" s="476">
        <f t="shared" si="371"/>
        <v>0</v>
      </c>
      <c r="AT385" s="476">
        <f t="shared" si="371"/>
        <v>0</v>
      </c>
      <c r="AU385" s="476">
        <f t="shared" si="371"/>
        <v>0</v>
      </c>
      <c r="AV385" s="476">
        <f t="shared" si="371"/>
        <v>0</v>
      </c>
      <c r="AW385" s="476">
        <f t="shared" si="371"/>
        <v>0</v>
      </c>
      <c r="AX385" s="476">
        <f t="shared" si="371"/>
        <v>0</v>
      </c>
      <c r="AY385" s="476">
        <f t="shared" si="371"/>
        <v>0</v>
      </c>
      <c r="AZ385" s="476">
        <f t="shared" si="371"/>
        <v>0</v>
      </c>
      <c r="BA385" s="476">
        <f t="shared" si="371"/>
        <v>0</v>
      </c>
      <c r="BB385" s="476">
        <f t="shared" si="371"/>
        <v>0</v>
      </c>
      <c r="BC385" s="476">
        <f t="shared" si="371"/>
        <v>0</v>
      </c>
      <c r="BD385" s="476">
        <f t="shared" si="371"/>
        <v>15.75</v>
      </c>
      <c r="BE385" s="476">
        <f t="shared" si="371"/>
        <v>66.849999999999994</v>
      </c>
      <c r="BF385" s="476">
        <f t="shared" si="371"/>
        <v>64.7</v>
      </c>
      <c r="BG385" s="476">
        <f t="shared" si="371"/>
        <v>144.84</v>
      </c>
      <c r="BH385" s="476">
        <f t="shared" si="371"/>
        <v>230.41</v>
      </c>
      <c r="BI385" s="476">
        <f t="shared" si="371"/>
        <v>233.94</v>
      </c>
      <c r="BJ385" s="476">
        <f t="shared" si="371"/>
        <v>261.89999999999998</v>
      </c>
      <c r="BK385" s="476">
        <f t="shared" si="371"/>
        <v>144.02000000000001</v>
      </c>
      <c r="BL385" s="476">
        <f t="shared" si="371"/>
        <v>344.46</v>
      </c>
      <c r="BM385" s="476">
        <f t="shared" si="371"/>
        <v>363.07</v>
      </c>
      <c r="BN385" s="476">
        <f t="shared" si="371"/>
        <v>314.98</v>
      </c>
      <c r="BO385" s="476">
        <f t="shared" si="371"/>
        <v>324.32</v>
      </c>
      <c r="BP385" s="476">
        <f t="shared" ref="BP385:EA388" si="373">BP123-BP254</f>
        <v>376.65</v>
      </c>
      <c r="BQ385" s="476">
        <f t="shared" si="373"/>
        <v>398.1</v>
      </c>
      <c r="BR385" s="476">
        <f t="shared" si="373"/>
        <v>384.9</v>
      </c>
      <c r="BS385" s="476">
        <f t="shared" si="373"/>
        <v>392.84</v>
      </c>
      <c r="BT385" s="476">
        <f t="shared" si="373"/>
        <v>385.81</v>
      </c>
      <c r="BU385" s="476">
        <f t="shared" si="373"/>
        <v>267.87</v>
      </c>
      <c r="BV385" s="476">
        <f t="shared" si="373"/>
        <v>375.75</v>
      </c>
      <c r="BW385" s="476">
        <f t="shared" si="373"/>
        <v>382.6</v>
      </c>
      <c r="BX385" s="476">
        <f t="shared" si="373"/>
        <v>483.61</v>
      </c>
      <c r="BY385" s="476">
        <f t="shared" si="373"/>
        <v>59.54</v>
      </c>
      <c r="BZ385" s="476">
        <f t="shared" si="373"/>
        <v>0</v>
      </c>
      <c r="CA385" s="476">
        <f t="shared" si="373"/>
        <v>0</v>
      </c>
      <c r="CB385" s="476">
        <f t="shared" si="373"/>
        <v>0</v>
      </c>
      <c r="CC385" s="476">
        <f t="shared" si="373"/>
        <v>0</v>
      </c>
      <c r="CD385" s="476">
        <f t="shared" si="373"/>
        <v>0</v>
      </c>
      <c r="CE385" s="476">
        <f t="shared" si="373"/>
        <v>0</v>
      </c>
      <c r="CF385" s="476">
        <f t="shared" si="373"/>
        <v>0</v>
      </c>
      <c r="CG385" s="476">
        <f t="shared" si="373"/>
        <v>0</v>
      </c>
      <c r="CH385" s="476">
        <f t="shared" si="373"/>
        <v>0</v>
      </c>
      <c r="CI385" s="476">
        <f t="shared" si="373"/>
        <v>0</v>
      </c>
      <c r="CJ385" s="476">
        <f t="shared" si="373"/>
        <v>0</v>
      </c>
      <c r="CK385" s="476">
        <f t="shared" si="373"/>
        <v>0</v>
      </c>
      <c r="CL385" s="476">
        <f t="shared" si="373"/>
        <v>0</v>
      </c>
      <c r="CM385" s="476">
        <f t="shared" si="373"/>
        <v>0</v>
      </c>
      <c r="CN385" s="476">
        <f t="shared" si="373"/>
        <v>0</v>
      </c>
      <c r="CO385" s="476">
        <f t="shared" si="373"/>
        <v>0</v>
      </c>
      <c r="CP385" s="476">
        <f t="shared" si="373"/>
        <v>0</v>
      </c>
      <c r="CQ385" s="476">
        <f t="shared" si="373"/>
        <v>0</v>
      </c>
      <c r="CR385" s="476">
        <f t="shared" si="373"/>
        <v>0</v>
      </c>
      <c r="CS385" s="476">
        <f t="shared" si="373"/>
        <v>0</v>
      </c>
      <c r="CT385" s="476">
        <f t="shared" si="373"/>
        <v>0</v>
      </c>
      <c r="CU385" s="476">
        <f t="shared" si="373"/>
        <v>0</v>
      </c>
      <c r="CV385" s="476">
        <f t="shared" si="373"/>
        <v>0</v>
      </c>
      <c r="CW385" s="476">
        <f t="shared" si="373"/>
        <v>0</v>
      </c>
      <c r="CX385" s="476">
        <f t="shared" si="373"/>
        <v>0</v>
      </c>
      <c r="CY385" s="476">
        <f t="shared" si="373"/>
        <v>0</v>
      </c>
      <c r="CZ385" s="476">
        <f t="shared" si="373"/>
        <v>0</v>
      </c>
      <c r="DA385" s="476">
        <f t="shared" si="373"/>
        <v>0</v>
      </c>
      <c r="DB385" s="476">
        <f t="shared" si="373"/>
        <v>0</v>
      </c>
      <c r="DC385" s="476">
        <f t="shared" si="373"/>
        <v>0</v>
      </c>
      <c r="DD385" s="476">
        <f t="shared" si="373"/>
        <v>0</v>
      </c>
      <c r="DE385" s="476">
        <f t="shared" si="373"/>
        <v>0</v>
      </c>
      <c r="DF385" s="476">
        <f t="shared" si="373"/>
        <v>0</v>
      </c>
      <c r="DG385" s="476">
        <f t="shared" si="373"/>
        <v>0</v>
      </c>
      <c r="DH385" s="476">
        <f t="shared" si="373"/>
        <v>0</v>
      </c>
      <c r="DI385" s="476">
        <f t="shared" si="373"/>
        <v>0</v>
      </c>
      <c r="DJ385" s="476">
        <f t="shared" si="373"/>
        <v>0</v>
      </c>
      <c r="DK385" s="476">
        <f t="shared" si="373"/>
        <v>0</v>
      </c>
      <c r="DL385" s="476">
        <f t="shared" si="373"/>
        <v>0</v>
      </c>
      <c r="DM385" s="476">
        <f t="shared" si="373"/>
        <v>0</v>
      </c>
      <c r="DN385" s="476">
        <f t="shared" si="373"/>
        <v>0</v>
      </c>
      <c r="DO385" s="476">
        <f t="shared" si="373"/>
        <v>0</v>
      </c>
      <c r="DP385" s="476">
        <f t="shared" si="373"/>
        <v>0</v>
      </c>
      <c r="DQ385" s="476">
        <f t="shared" si="373"/>
        <v>0</v>
      </c>
      <c r="DR385" s="476">
        <f t="shared" si="373"/>
        <v>0</v>
      </c>
      <c r="DS385" s="476">
        <f t="shared" si="373"/>
        <v>0</v>
      </c>
      <c r="DT385" s="476">
        <f t="shared" si="373"/>
        <v>0</v>
      </c>
      <c r="DU385" s="476">
        <f t="shared" si="373"/>
        <v>0</v>
      </c>
      <c r="DV385" s="476">
        <f t="shared" si="373"/>
        <v>0</v>
      </c>
      <c r="DW385" s="476">
        <f t="shared" si="373"/>
        <v>0</v>
      </c>
      <c r="DX385" s="476">
        <f t="shared" si="373"/>
        <v>0</v>
      </c>
      <c r="DY385" s="476">
        <f t="shared" si="373"/>
        <v>0</v>
      </c>
      <c r="DZ385" s="476">
        <f t="shared" si="373"/>
        <v>0</v>
      </c>
      <c r="EA385" s="476">
        <f t="shared" si="373"/>
        <v>0</v>
      </c>
      <c r="EB385" s="476">
        <f t="shared" ref="EB385:GB389" si="374">EB123-EB254</f>
        <v>0</v>
      </c>
      <c r="EC385" s="476">
        <f t="shared" si="374"/>
        <v>0</v>
      </c>
      <c r="ED385" s="476">
        <f t="shared" si="374"/>
        <v>0</v>
      </c>
      <c r="EE385" s="476">
        <f t="shared" si="374"/>
        <v>0</v>
      </c>
      <c r="EF385" s="476">
        <f t="shared" si="374"/>
        <v>0</v>
      </c>
      <c r="EG385" s="476">
        <f t="shared" si="374"/>
        <v>0</v>
      </c>
      <c r="EH385" s="476">
        <f t="shared" si="374"/>
        <v>0</v>
      </c>
      <c r="EI385" s="476">
        <f t="shared" si="374"/>
        <v>0</v>
      </c>
      <c r="EJ385" s="476">
        <f t="shared" si="374"/>
        <v>0</v>
      </c>
      <c r="EK385" s="476">
        <f t="shared" si="374"/>
        <v>0</v>
      </c>
      <c r="EL385" s="476">
        <f t="shared" si="374"/>
        <v>0</v>
      </c>
      <c r="EM385" s="476">
        <f t="shared" si="374"/>
        <v>0</v>
      </c>
      <c r="EN385" s="476">
        <f t="shared" si="374"/>
        <v>0</v>
      </c>
      <c r="EO385" s="476">
        <f t="shared" si="374"/>
        <v>0</v>
      </c>
      <c r="EP385" s="476">
        <f t="shared" si="374"/>
        <v>0</v>
      </c>
      <c r="EQ385" s="476">
        <f t="shared" si="374"/>
        <v>0</v>
      </c>
      <c r="ER385" s="476">
        <f t="shared" si="374"/>
        <v>0</v>
      </c>
      <c r="ES385" s="476">
        <f t="shared" si="374"/>
        <v>0</v>
      </c>
      <c r="ET385" s="476">
        <f t="shared" si="374"/>
        <v>0</v>
      </c>
      <c r="EU385" s="476">
        <f t="shared" si="374"/>
        <v>0</v>
      </c>
      <c r="EV385" s="476">
        <f t="shared" si="374"/>
        <v>0</v>
      </c>
      <c r="EW385" s="476">
        <f t="shared" si="374"/>
        <v>0</v>
      </c>
      <c r="EX385" s="476">
        <f t="shared" si="374"/>
        <v>0</v>
      </c>
      <c r="EY385" s="476">
        <f t="shared" si="374"/>
        <v>0</v>
      </c>
      <c r="EZ385" s="476">
        <f t="shared" si="374"/>
        <v>0</v>
      </c>
      <c r="FA385" s="476">
        <f t="shared" si="374"/>
        <v>0</v>
      </c>
      <c r="FB385" s="476">
        <f t="shared" si="374"/>
        <v>0</v>
      </c>
      <c r="FC385" s="476">
        <f t="shared" si="374"/>
        <v>0</v>
      </c>
      <c r="FD385" s="476">
        <f t="shared" si="374"/>
        <v>0</v>
      </c>
      <c r="FE385" s="476">
        <f t="shared" si="374"/>
        <v>0</v>
      </c>
      <c r="FF385" s="476">
        <f t="shared" si="374"/>
        <v>0</v>
      </c>
      <c r="FG385" s="476">
        <f t="shared" si="374"/>
        <v>0</v>
      </c>
      <c r="FH385" s="476">
        <f t="shared" si="374"/>
        <v>0</v>
      </c>
      <c r="FI385" s="476">
        <f t="shared" si="374"/>
        <v>0</v>
      </c>
      <c r="FJ385" s="476">
        <f t="shared" si="374"/>
        <v>0</v>
      </c>
      <c r="FK385" s="476">
        <f t="shared" si="374"/>
        <v>0</v>
      </c>
      <c r="FL385" s="476">
        <f t="shared" si="374"/>
        <v>0</v>
      </c>
      <c r="FM385" s="476">
        <f t="shared" si="374"/>
        <v>0</v>
      </c>
      <c r="FN385" s="476">
        <f t="shared" si="374"/>
        <v>0</v>
      </c>
      <c r="FO385" s="476">
        <f t="shared" si="374"/>
        <v>0</v>
      </c>
      <c r="FP385" s="476">
        <f t="shared" si="374"/>
        <v>0</v>
      </c>
      <c r="FQ385" s="476">
        <f t="shared" si="374"/>
        <v>0</v>
      </c>
      <c r="FR385" s="476">
        <f t="shared" si="374"/>
        <v>0</v>
      </c>
      <c r="FS385" s="476">
        <f t="shared" si="374"/>
        <v>0</v>
      </c>
      <c r="FT385" s="476">
        <f t="shared" si="374"/>
        <v>0</v>
      </c>
      <c r="FU385" s="476">
        <f t="shared" si="374"/>
        <v>0</v>
      </c>
      <c r="FV385" s="476">
        <f t="shared" si="374"/>
        <v>0</v>
      </c>
      <c r="FW385" s="476">
        <f t="shared" si="374"/>
        <v>0</v>
      </c>
      <c r="FX385" s="476">
        <f t="shared" si="374"/>
        <v>0</v>
      </c>
      <c r="FY385" s="476">
        <f t="shared" si="374"/>
        <v>0</v>
      </c>
      <c r="FZ385" s="476">
        <f t="shared" si="374"/>
        <v>0</v>
      </c>
      <c r="GA385" s="476">
        <f t="shared" si="374"/>
        <v>0</v>
      </c>
      <c r="GB385" s="476">
        <f t="shared" si="374"/>
        <v>0</v>
      </c>
    </row>
    <row r="386" spans="3:184" x14ac:dyDescent="0.35">
      <c r="C386" s="472">
        <f>'QUALIFIED ENGINES'!D157</f>
        <v>91527</v>
      </c>
      <c r="D386" s="476">
        <f t="shared" si="353"/>
        <v>0</v>
      </c>
      <c r="E386" s="476">
        <f t="shared" ref="E386:BP389" si="375">E124-E255</f>
        <v>0</v>
      </c>
      <c r="F386" s="476">
        <f t="shared" si="375"/>
        <v>0</v>
      </c>
      <c r="G386" s="476">
        <f t="shared" si="375"/>
        <v>0</v>
      </c>
      <c r="H386" s="476">
        <f t="shared" si="375"/>
        <v>0</v>
      </c>
      <c r="I386" s="476">
        <f t="shared" si="375"/>
        <v>0</v>
      </c>
      <c r="J386" s="476">
        <f t="shared" si="375"/>
        <v>0</v>
      </c>
      <c r="K386" s="476">
        <f t="shared" si="375"/>
        <v>0</v>
      </c>
      <c r="L386" s="476">
        <f t="shared" si="375"/>
        <v>0</v>
      </c>
      <c r="M386" s="476">
        <f t="shared" si="375"/>
        <v>0</v>
      </c>
      <c r="N386" s="476">
        <f t="shared" si="375"/>
        <v>0</v>
      </c>
      <c r="O386" s="476">
        <f t="shared" si="375"/>
        <v>0</v>
      </c>
      <c r="P386" s="476">
        <f t="shared" si="375"/>
        <v>0</v>
      </c>
      <c r="Q386" s="476">
        <f t="shared" si="375"/>
        <v>0</v>
      </c>
      <c r="R386" s="476">
        <f t="shared" si="375"/>
        <v>0</v>
      </c>
      <c r="S386" s="476">
        <f t="shared" si="375"/>
        <v>0</v>
      </c>
      <c r="T386" s="476">
        <f t="shared" si="375"/>
        <v>0</v>
      </c>
      <c r="U386" s="476">
        <f t="shared" si="375"/>
        <v>0</v>
      </c>
      <c r="V386" s="476">
        <f t="shared" si="375"/>
        <v>0</v>
      </c>
      <c r="W386" s="476">
        <f t="shared" si="375"/>
        <v>0</v>
      </c>
      <c r="X386" s="476">
        <f t="shared" si="375"/>
        <v>0</v>
      </c>
      <c r="Y386" s="476">
        <f t="shared" si="375"/>
        <v>0</v>
      </c>
      <c r="Z386" s="476">
        <f t="shared" si="375"/>
        <v>0</v>
      </c>
      <c r="AA386" s="476">
        <f t="shared" si="375"/>
        <v>0</v>
      </c>
      <c r="AB386" s="476">
        <f t="shared" si="375"/>
        <v>0</v>
      </c>
      <c r="AC386" s="476">
        <f t="shared" si="375"/>
        <v>0</v>
      </c>
      <c r="AD386" s="476">
        <f t="shared" si="375"/>
        <v>0</v>
      </c>
      <c r="AE386" s="476">
        <f t="shared" si="375"/>
        <v>0</v>
      </c>
      <c r="AF386" s="476">
        <f t="shared" si="375"/>
        <v>0</v>
      </c>
      <c r="AG386" s="476">
        <f t="shared" si="375"/>
        <v>0</v>
      </c>
      <c r="AH386" s="476">
        <f t="shared" si="375"/>
        <v>0</v>
      </c>
      <c r="AI386" s="476">
        <f t="shared" si="375"/>
        <v>0</v>
      </c>
      <c r="AJ386" s="476">
        <f t="shared" si="375"/>
        <v>0</v>
      </c>
      <c r="AK386" s="476">
        <f t="shared" si="375"/>
        <v>0</v>
      </c>
      <c r="AL386" s="476">
        <f t="shared" si="375"/>
        <v>0</v>
      </c>
      <c r="AM386" s="476">
        <f t="shared" si="375"/>
        <v>72.540000000000006</v>
      </c>
      <c r="AN386" s="476">
        <f t="shared" si="375"/>
        <v>319.37</v>
      </c>
      <c r="AO386" s="476">
        <f t="shared" si="375"/>
        <v>319.37</v>
      </c>
      <c r="AP386" s="476">
        <f t="shared" si="375"/>
        <v>298.76</v>
      </c>
      <c r="AQ386" s="476">
        <f t="shared" si="375"/>
        <v>268.11</v>
      </c>
      <c r="AR386" s="476">
        <f t="shared" si="375"/>
        <v>0</v>
      </c>
      <c r="AS386" s="476">
        <f t="shared" si="375"/>
        <v>0</v>
      </c>
      <c r="AT386" s="476">
        <f t="shared" si="375"/>
        <v>0</v>
      </c>
      <c r="AU386" s="476">
        <f t="shared" si="375"/>
        <v>39.299999999999997</v>
      </c>
      <c r="AV386" s="476">
        <f t="shared" si="375"/>
        <v>133.9</v>
      </c>
      <c r="AW386" s="476">
        <f t="shared" si="375"/>
        <v>115.77</v>
      </c>
      <c r="AX386" s="476">
        <f t="shared" si="375"/>
        <v>32.22</v>
      </c>
      <c r="AY386" s="476">
        <f t="shared" si="375"/>
        <v>0</v>
      </c>
      <c r="AZ386" s="476">
        <f t="shared" si="375"/>
        <v>0</v>
      </c>
      <c r="BA386" s="476">
        <f t="shared" si="375"/>
        <v>0</v>
      </c>
      <c r="BB386" s="476">
        <f t="shared" si="375"/>
        <v>0</v>
      </c>
      <c r="BC386" s="476">
        <f t="shared" si="375"/>
        <v>0</v>
      </c>
      <c r="BD386" s="476">
        <f t="shared" si="375"/>
        <v>42.96</v>
      </c>
      <c r="BE386" s="476">
        <f t="shared" si="375"/>
        <v>153.41999999999999</v>
      </c>
      <c r="BF386" s="476">
        <f t="shared" si="375"/>
        <v>148.47999999999999</v>
      </c>
      <c r="BG386" s="476">
        <f t="shared" si="375"/>
        <v>226.79</v>
      </c>
      <c r="BH386" s="476">
        <f t="shared" si="375"/>
        <v>291.51</v>
      </c>
      <c r="BI386" s="476">
        <f t="shared" si="375"/>
        <v>256.64999999999998</v>
      </c>
      <c r="BJ386" s="476">
        <f t="shared" si="375"/>
        <v>273.91000000000003</v>
      </c>
      <c r="BK386" s="476">
        <f t="shared" si="375"/>
        <v>404.83</v>
      </c>
      <c r="BL386" s="476">
        <f t="shared" si="375"/>
        <v>334.55</v>
      </c>
      <c r="BM386" s="476">
        <f t="shared" si="375"/>
        <v>381.41</v>
      </c>
      <c r="BN386" s="476">
        <f t="shared" si="375"/>
        <v>325.89</v>
      </c>
      <c r="BO386" s="476">
        <f t="shared" si="375"/>
        <v>280.16000000000003</v>
      </c>
      <c r="BP386" s="476">
        <f t="shared" si="375"/>
        <v>321.27</v>
      </c>
      <c r="BQ386" s="476">
        <f t="shared" si="373"/>
        <v>392.6</v>
      </c>
      <c r="BR386" s="476">
        <f t="shared" si="373"/>
        <v>332.85</v>
      </c>
      <c r="BS386" s="476">
        <f t="shared" si="373"/>
        <v>449.54</v>
      </c>
      <c r="BT386" s="476">
        <f t="shared" si="373"/>
        <v>447.6</v>
      </c>
      <c r="BU386" s="476">
        <f t="shared" si="373"/>
        <v>414.63</v>
      </c>
      <c r="BV386" s="476">
        <f t="shared" si="373"/>
        <v>389.57</v>
      </c>
      <c r="BW386" s="476">
        <f t="shared" si="373"/>
        <v>451.31</v>
      </c>
      <c r="BX386" s="476">
        <f t="shared" si="373"/>
        <v>404.52</v>
      </c>
      <c r="BY386" s="476">
        <f t="shared" si="373"/>
        <v>475.08</v>
      </c>
      <c r="BZ386" s="476">
        <f t="shared" si="373"/>
        <v>383.62</v>
      </c>
      <c r="CA386" s="476">
        <f t="shared" si="373"/>
        <v>393.83</v>
      </c>
      <c r="CB386" s="476">
        <f t="shared" si="373"/>
        <v>105.65</v>
      </c>
      <c r="CC386" s="476">
        <f t="shared" si="373"/>
        <v>192.5</v>
      </c>
      <c r="CD386" s="476">
        <f t="shared" si="373"/>
        <v>434.12</v>
      </c>
      <c r="CE386" s="476">
        <f t="shared" si="373"/>
        <v>161.93</v>
      </c>
      <c r="CF386" s="476">
        <f t="shared" si="373"/>
        <v>0</v>
      </c>
      <c r="CG386" s="476">
        <f t="shared" si="373"/>
        <v>0</v>
      </c>
      <c r="CH386" s="476">
        <f t="shared" si="373"/>
        <v>0</v>
      </c>
      <c r="CI386" s="476">
        <f t="shared" si="373"/>
        <v>0</v>
      </c>
      <c r="CJ386" s="476">
        <f t="shared" si="373"/>
        <v>0</v>
      </c>
      <c r="CK386" s="476">
        <f t="shared" si="373"/>
        <v>0</v>
      </c>
      <c r="CL386" s="476">
        <f t="shared" si="373"/>
        <v>0</v>
      </c>
      <c r="CM386" s="476">
        <f t="shared" si="373"/>
        <v>0</v>
      </c>
      <c r="CN386" s="476">
        <f t="shared" si="373"/>
        <v>0</v>
      </c>
      <c r="CO386" s="476">
        <f t="shared" si="373"/>
        <v>0</v>
      </c>
      <c r="CP386" s="476">
        <f t="shared" si="373"/>
        <v>0</v>
      </c>
      <c r="CQ386" s="476">
        <f t="shared" si="373"/>
        <v>0</v>
      </c>
      <c r="CR386" s="476">
        <f t="shared" si="373"/>
        <v>0</v>
      </c>
      <c r="CS386" s="476">
        <f t="shared" si="373"/>
        <v>0</v>
      </c>
      <c r="CT386" s="476">
        <f t="shared" si="373"/>
        <v>0</v>
      </c>
      <c r="CU386" s="476">
        <f t="shared" si="373"/>
        <v>0</v>
      </c>
      <c r="CV386" s="476">
        <f t="shared" si="373"/>
        <v>0</v>
      </c>
      <c r="CW386" s="476">
        <f t="shared" si="373"/>
        <v>0</v>
      </c>
      <c r="CX386" s="476">
        <f t="shared" si="373"/>
        <v>0</v>
      </c>
      <c r="CY386" s="476">
        <f t="shared" si="373"/>
        <v>0</v>
      </c>
      <c r="CZ386" s="476">
        <f t="shared" si="373"/>
        <v>0</v>
      </c>
      <c r="DA386" s="476">
        <f t="shared" si="373"/>
        <v>0</v>
      </c>
      <c r="DB386" s="476">
        <f t="shared" si="373"/>
        <v>0</v>
      </c>
      <c r="DC386" s="476">
        <f t="shared" si="373"/>
        <v>0</v>
      </c>
      <c r="DD386" s="476">
        <f t="shared" si="373"/>
        <v>0</v>
      </c>
      <c r="DE386" s="476">
        <f t="shared" si="373"/>
        <v>0</v>
      </c>
      <c r="DF386" s="476">
        <f t="shared" si="373"/>
        <v>0</v>
      </c>
      <c r="DG386" s="476">
        <f t="shared" si="373"/>
        <v>0</v>
      </c>
      <c r="DH386" s="476">
        <f t="shared" si="373"/>
        <v>0</v>
      </c>
      <c r="DI386" s="476">
        <f t="shared" si="373"/>
        <v>0</v>
      </c>
      <c r="DJ386" s="476">
        <f t="shared" si="373"/>
        <v>0</v>
      </c>
      <c r="DK386" s="476">
        <f t="shared" si="373"/>
        <v>0</v>
      </c>
      <c r="DL386" s="476">
        <f t="shared" si="373"/>
        <v>0</v>
      </c>
      <c r="DM386" s="476">
        <f t="shared" si="373"/>
        <v>0</v>
      </c>
      <c r="DN386" s="476">
        <f t="shared" si="373"/>
        <v>0</v>
      </c>
      <c r="DO386" s="476">
        <f t="shared" si="373"/>
        <v>0</v>
      </c>
      <c r="DP386" s="476">
        <f t="shared" si="373"/>
        <v>0</v>
      </c>
      <c r="DQ386" s="476">
        <f t="shared" si="373"/>
        <v>0</v>
      </c>
      <c r="DR386" s="476">
        <f t="shared" si="373"/>
        <v>0</v>
      </c>
      <c r="DS386" s="476">
        <f t="shared" si="373"/>
        <v>0</v>
      </c>
      <c r="DT386" s="476">
        <f t="shared" si="373"/>
        <v>0</v>
      </c>
      <c r="DU386" s="476">
        <f t="shared" si="373"/>
        <v>0</v>
      </c>
      <c r="DV386" s="476">
        <f t="shared" si="373"/>
        <v>0</v>
      </c>
      <c r="DW386" s="476">
        <f t="shared" si="373"/>
        <v>0</v>
      </c>
      <c r="DX386" s="476">
        <f t="shared" si="373"/>
        <v>0</v>
      </c>
      <c r="DY386" s="476">
        <f t="shared" si="373"/>
        <v>0</v>
      </c>
      <c r="DZ386" s="476">
        <f t="shared" si="373"/>
        <v>0</v>
      </c>
      <c r="EA386" s="476">
        <f t="shared" si="373"/>
        <v>0</v>
      </c>
      <c r="EB386" s="476">
        <f t="shared" si="374"/>
        <v>0</v>
      </c>
      <c r="EC386" s="476">
        <f t="shared" si="374"/>
        <v>0</v>
      </c>
      <c r="ED386" s="476">
        <f t="shared" si="374"/>
        <v>0</v>
      </c>
      <c r="EE386" s="476">
        <f t="shared" si="374"/>
        <v>0</v>
      </c>
      <c r="EF386" s="476">
        <f t="shared" si="374"/>
        <v>0</v>
      </c>
      <c r="EG386" s="476">
        <f t="shared" si="374"/>
        <v>0</v>
      </c>
      <c r="EH386" s="476">
        <f t="shared" si="374"/>
        <v>0</v>
      </c>
      <c r="EI386" s="476">
        <f t="shared" si="374"/>
        <v>0</v>
      </c>
      <c r="EJ386" s="476">
        <f t="shared" si="374"/>
        <v>0</v>
      </c>
      <c r="EK386" s="476">
        <f t="shared" si="374"/>
        <v>0</v>
      </c>
      <c r="EL386" s="476">
        <f t="shared" si="374"/>
        <v>0</v>
      </c>
      <c r="EM386" s="476">
        <f t="shared" si="374"/>
        <v>0</v>
      </c>
      <c r="EN386" s="476">
        <f t="shared" si="374"/>
        <v>0</v>
      </c>
      <c r="EO386" s="476">
        <f t="shared" si="374"/>
        <v>0</v>
      </c>
      <c r="EP386" s="476">
        <f t="shared" si="374"/>
        <v>0</v>
      </c>
      <c r="EQ386" s="476">
        <f t="shared" si="374"/>
        <v>0</v>
      </c>
      <c r="ER386" s="476">
        <f t="shared" si="374"/>
        <v>0</v>
      </c>
      <c r="ES386" s="476">
        <f t="shared" si="374"/>
        <v>0</v>
      </c>
      <c r="ET386" s="476">
        <f t="shared" si="374"/>
        <v>0</v>
      </c>
      <c r="EU386" s="476">
        <f t="shared" si="374"/>
        <v>0</v>
      </c>
      <c r="EV386" s="476">
        <f t="shared" si="374"/>
        <v>0</v>
      </c>
      <c r="EW386" s="476">
        <f t="shared" si="374"/>
        <v>0</v>
      </c>
      <c r="EX386" s="476">
        <f t="shared" si="374"/>
        <v>0</v>
      </c>
      <c r="EY386" s="476">
        <f t="shared" si="374"/>
        <v>0</v>
      </c>
      <c r="EZ386" s="476">
        <f t="shared" si="374"/>
        <v>0</v>
      </c>
      <c r="FA386" s="476">
        <f t="shared" si="374"/>
        <v>0</v>
      </c>
      <c r="FB386" s="476">
        <f t="shared" si="374"/>
        <v>0</v>
      </c>
      <c r="FC386" s="476">
        <f t="shared" si="374"/>
        <v>0</v>
      </c>
      <c r="FD386" s="476">
        <f t="shared" si="374"/>
        <v>0</v>
      </c>
      <c r="FE386" s="476">
        <f t="shared" si="374"/>
        <v>0</v>
      </c>
      <c r="FF386" s="476">
        <f t="shared" si="374"/>
        <v>0</v>
      </c>
      <c r="FG386" s="476">
        <f t="shared" si="374"/>
        <v>0</v>
      </c>
      <c r="FH386" s="476">
        <f t="shared" si="374"/>
        <v>0</v>
      </c>
      <c r="FI386" s="476">
        <f t="shared" si="374"/>
        <v>0</v>
      </c>
      <c r="FJ386" s="476">
        <f t="shared" si="374"/>
        <v>0</v>
      </c>
      <c r="FK386" s="476">
        <f t="shared" si="374"/>
        <v>0</v>
      </c>
      <c r="FL386" s="476">
        <f t="shared" si="374"/>
        <v>0</v>
      </c>
      <c r="FM386" s="476">
        <f t="shared" si="374"/>
        <v>0</v>
      </c>
      <c r="FN386" s="476">
        <f t="shared" si="374"/>
        <v>0</v>
      </c>
      <c r="FO386" s="476">
        <f t="shared" si="374"/>
        <v>0</v>
      </c>
      <c r="FP386" s="476">
        <f t="shared" si="374"/>
        <v>0</v>
      </c>
      <c r="FQ386" s="476">
        <f t="shared" si="374"/>
        <v>0</v>
      </c>
      <c r="FR386" s="476">
        <f t="shared" si="374"/>
        <v>0</v>
      </c>
      <c r="FS386" s="476">
        <f t="shared" si="374"/>
        <v>0</v>
      </c>
      <c r="FT386" s="476">
        <f t="shared" si="374"/>
        <v>0</v>
      </c>
      <c r="FU386" s="476">
        <f t="shared" si="374"/>
        <v>0</v>
      </c>
      <c r="FV386" s="476">
        <f t="shared" si="374"/>
        <v>0</v>
      </c>
      <c r="FW386" s="476">
        <f t="shared" si="374"/>
        <v>0</v>
      </c>
      <c r="FX386" s="476">
        <f t="shared" si="374"/>
        <v>0</v>
      </c>
      <c r="FY386" s="476">
        <f t="shared" si="374"/>
        <v>0</v>
      </c>
      <c r="FZ386" s="476">
        <f t="shared" si="374"/>
        <v>0</v>
      </c>
      <c r="GA386" s="476">
        <f t="shared" si="374"/>
        <v>0</v>
      </c>
      <c r="GB386" s="476">
        <f t="shared" si="374"/>
        <v>0</v>
      </c>
    </row>
    <row r="387" spans="3:184" x14ac:dyDescent="0.35">
      <c r="C387" s="472">
        <f>'QUALIFIED ENGINES'!D158</f>
        <v>0</v>
      </c>
      <c r="D387" s="476">
        <f t="shared" si="353"/>
        <v>0</v>
      </c>
      <c r="E387" s="476">
        <f t="shared" si="375"/>
        <v>0</v>
      </c>
      <c r="F387" s="476">
        <f t="shared" si="375"/>
        <v>0</v>
      </c>
      <c r="G387" s="476">
        <f t="shared" si="375"/>
        <v>0</v>
      </c>
      <c r="H387" s="476">
        <f t="shared" si="375"/>
        <v>0</v>
      </c>
      <c r="I387" s="476">
        <f t="shared" si="375"/>
        <v>0</v>
      </c>
      <c r="J387" s="476">
        <f t="shared" si="375"/>
        <v>0</v>
      </c>
      <c r="K387" s="476">
        <f t="shared" si="375"/>
        <v>0</v>
      </c>
      <c r="L387" s="476">
        <f t="shared" si="375"/>
        <v>0</v>
      </c>
      <c r="M387" s="476">
        <f t="shared" si="375"/>
        <v>0</v>
      </c>
      <c r="N387" s="476">
        <f t="shared" si="375"/>
        <v>0</v>
      </c>
      <c r="O387" s="476">
        <f t="shared" si="375"/>
        <v>0</v>
      </c>
      <c r="P387" s="476">
        <f t="shared" si="375"/>
        <v>0</v>
      </c>
      <c r="Q387" s="476">
        <f t="shared" si="375"/>
        <v>0</v>
      </c>
      <c r="R387" s="476">
        <f t="shared" si="375"/>
        <v>0</v>
      </c>
      <c r="S387" s="476">
        <f t="shared" si="375"/>
        <v>0</v>
      </c>
      <c r="T387" s="476">
        <f t="shared" si="375"/>
        <v>0</v>
      </c>
      <c r="U387" s="476">
        <f t="shared" si="375"/>
        <v>0</v>
      </c>
      <c r="V387" s="476">
        <f t="shared" si="375"/>
        <v>0</v>
      </c>
      <c r="W387" s="476">
        <f t="shared" si="375"/>
        <v>0</v>
      </c>
      <c r="X387" s="476">
        <f t="shared" si="375"/>
        <v>0</v>
      </c>
      <c r="Y387" s="476">
        <f t="shared" si="375"/>
        <v>0</v>
      </c>
      <c r="Z387" s="476">
        <f t="shared" si="375"/>
        <v>0</v>
      </c>
      <c r="AA387" s="476">
        <f t="shared" si="375"/>
        <v>0</v>
      </c>
      <c r="AB387" s="476">
        <f t="shared" si="375"/>
        <v>0</v>
      </c>
      <c r="AC387" s="476">
        <f t="shared" si="375"/>
        <v>0</v>
      </c>
      <c r="AD387" s="476">
        <f t="shared" si="375"/>
        <v>0</v>
      </c>
      <c r="AE387" s="476">
        <f t="shared" si="375"/>
        <v>0</v>
      </c>
      <c r="AF387" s="476">
        <f t="shared" si="375"/>
        <v>0</v>
      </c>
      <c r="AG387" s="476">
        <f t="shared" si="375"/>
        <v>0</v>
      </c>
      <c r="AH387" s="476">
        <f t="shared" si="375"/>
        <v>0</v>
      </c>
      <c r="AI387" s="476">
        <f t="shared" si="375"/>
        <v>0</v>
      </c>
      <c r="AJ387" s="476">
        <f t="shared" si="375"/>
        <v>0</v>
      </c>
      <c r="AK387" s="476">
        <f t="shared" si="375"/>
        <v>0</v>
      </c>
      <c r="AL387" s="476">
        <f t="shared" si="375"/>
        <v>0</v>
      </c>
      <c r="AM387" s="476">
        <f t="shared" si="375"/>
        <v>0</v>
      </c>
      <c r="AN387" s="476">
        <f t="shared" si="375"/>
        <v>0</v>
      </c>
      <c r="AO387" s="476">
        <f t="shared" si="375"/>
        <v>0</v>
      </c>
      <c r="AP387" s="476">
        <f t="shared" si="375"/>
        <v>0</v>
      </c>
      <c r="AQ387" s="476">
        <f t="shared" si="375"/>
        <v>0</v>
      </c>
      <c r="AR387" s="476">
        <f t="shared" si="375"/>
        <v>0</v>
      </c>
      <c r="AS387" s="476">
        <f t="shared" si="375"/>
        <v>0</v>
      </c>
      <c r="AT387" s="476">
        <f t="shared" si="375"/>
        <v>0</v>
      </c>
      <c r="AU387" s="476">
        <f t="shared" si="375"/>
        <v>0</v>
      </c>
      <c r="AV387" s="476">
        <f t="shared" si="375"/>
        <v>0</v>
      </c>
      <c r="AW387" s="476">
        <f t="shared" si="375"/>
        <v>0</v>
      </c>
      <c r="AX387" s="476">
        <f t="shared" si="375"/>
        <v>0</v>
      </c>
      <c r="AY387" s="476">
        <f t="shared" si="375"/>
        <v>0</v>
      </c>
      <c r="AZ387" s="476">
        <f t="shared" si="375"/>
        <v>0</v>
      </c>
      <c r="BA387" s="476">
        <f t="shared" si="375"/>
        <v>0</v>
      </c>
      <c r="BB387" s="476">
        <f t="shared" si="375"/>
        <v>0</v>
      </c>
      <c r="BC387" s="476">
        <f t="shared" si="375"/>
        <v>0</v>
      </c>
      <c r="BD387" s="476">
        <f t="shared" si="375"/>
        <v>0</v>
      </c>
      <c r="BE387" s="476">
        <f t="shared" si="375"/>
        <v>0</v>
      </c>
      <c r="BF387" s="476">
        <f t="shared" si="375"/>
        <v>0</v>
      </c>
      <c r="BG387" s="476">
        <f t="shared" si="375"/>
        <v>0</v>
      </c>
      <c r="BH387" s="476">
        <f t="shared" si="375"/>
        <v>0</v>
      </c>
      <c r="BI387" s="476">
        <f t="shared" si="375"/>
        <v>0</v>
      </c>
      <c r="BJ387" s="476">
        <f t="shared" si="375"/>
        <v>0</v>
      </c>
      <c r="BK387" s="476">
        <f t="shared" si="375"/>
        <v>0</v>
      </c>
      <c r="BL387" s="476">
        <f t="shared" si="375"/>
        <v>0</v>
      </c>
      <c r="BM387" s="476">
        <f t="shared" si="375"/>
        <v>0</v>
      </c>
      <c r="BN387" s="476">
        <f t="shared" si="375"/>
        <v>0</v>
      </c>
      <c r="BO387" s="476">
        <f t="shared" si="375"/>
        <v>0</v>
      </c>
      <c r="BP387" s="476">
        <f t="shared" si="375"/>
        <v>0</v>
      </c>
      <c r="BQ387" s="476">
        <f t="shared" si="373"/>
        <v>0</v>
      </c>
      <c r="BR387" s="476">
        <f t="shared" si="373"/>
        <v>0</v>
      </c>
      <c r="BS387" s="476">
        <f t="shared" si="373"/>
        <v>0</v>
      </c>
      <c r="BT387" s="476">
        <f t="shared" si="373"/>
        <v>0</v>
      </c>
      <c r="BU387" s="476">
        <f t="shared" si="373"/>
        <v>0</v>
      </c>
      <c r="BV387" s="476">
        <f t="shared" si="373"/>
        <v>0</v>
      </c>
      <c r="BW387" s="476">
        <f t="shared" si="373"/>
        <v>0</v>
      </c>
      <c r="BX387" s="476">
        <f t="shared" si="373"/>
        <v>0</v>
      </c>
      <c r="BY387" s="476">
        <f t="shared" si="373"/>
        <v>0</v>
      </c>
      <c r="BZ387" s="476">
        <f t="shared" si="373"/>
        <v>0</v>
      </c>
      <c r="CA387" s="476">
        <f t="shared" si="373"/>
        <v>0</v>
      </c>
      <c r="CB387" s="476">
        <f t="shared" si="373"/>
        <v>0</v>
      </c>
      <c r="CC387" s="476">
        <f t="shared" si="373"/>
        <v>0</v>
      </c>
      <c r="CD387" s="476">
        <f t="shared" si="373"/>
        <v>0</v>
      </c>
      <c r="CE387" s="476">
        <f t="shared" si="373"/>
        <v>0</v>
      </c>
      <c r="CF387" s="476">
        <f t="shared" si="373"/>
        <v>0</v>
      </c>
      <c r="CG387" s="476">
        <f t="shared" si="373"/>
        <v>0</v>
      </c>
      <c r="CH387" s="476">
        <f t="shared" si="373"/>
        <v>0</v>
      </c>
      <c r="CI387" s="476">
        <f t="shared" si="373"/>
        <v>0</v>
      </c>
      <c r="CJ387" s="476">
        <f t="shared" si="373"/>
        <v>0</v>
      </c>
      <c r="CK387" s="476">
        <f t="shared" si="373"/>
        <v>0</v>
      </c>
      <c r="CL387" s="476">
        <f t="shared" si="373"/>
        <v>0</v>
      </c>
      <c r="CM387" s="476">
        <f t="shared" si="373"/>
        <v>0</v>
      </c>
      <c r="CN387" s="476">
        <f t="shared" si="373"/>
        <v>0</v>
      </c>
      <c r="CO387" s="476">
        <f t="shared" si="373"/>
        <v>0</v>
      </c>
      <c r="CP387" s="476">
        <f t="shared" si="373"/>
        <v>0</v>
      </c>
      <c r="CQ387" s="476">
        <f t="shared" si="373"/>
        <v>0</v>
      </c>
      <c r="CR387" s="476">
        <f t="shared" si="373"/>
        <v>0</v>
      </c>
      <c r="CS387" s="476">
        <f t="shared" si="373"/>
        <v>0</v>
      </c>
      <c r="CT387" s="476">
        <f t="shared" si="373"/>
        <v>0</v>
      </c>
      <c r="CU387" s="476">
        <f t="shared" si="373"/>
        <v>0</v>
      </c>
      <c r="CV387" s="476">
        <f t="shared" si="373"/>
        <v>0</v>
      </c>
      <c r="CW387" s="476">
        <f t="shared" si="373"/>
        <v>0</v>
      </c>
      <c r="CX387" s="476">
        <f t="shared" si="373"/>
        <v>0</v>
      </c>
      <c r="CY387" s="476">
        <f t="shared" si="373"/>
        <v>0</v>
      </c>
      <c r="CZ387" s="476">
        <f t="shared" si="373"/>
        <v>0</v>
      </c>
      <c r="DA387" s="476">
        <f t="shared" si="373"/>
        <v>0</v>
      </c>
      <c r="DB387" s="476">
        <f t="shared" si="373"/>
        <v>0</v>
      </c>
      <c r="DC387" s="476">
        <f t="shared" si="373"/>
        <v>0</v>
      </c>
      <c r="DD387" s="476">
        <f t="shared" si="373"/>
        <v>0</v>
      </c>
      <c r="DE387" s="476">
        <f t="shared" si="373"/>
        <v>0</v>
      </c>
      <c r="DF387" s="476">
        <f t="shared" si="373"/>
        <v>0</v>
      </c>
      <c r="DG387" s="476">
        <f t="shared" si="373"/>
        <v>0</v>
      </c>
      <c r="DH387" s="476">
        <f t="shared" si="373"/>
        <v>0</v>
      </c>
      <c r="DI387" s="476">
        <f t="shared" si="373"/>
        <v>0</v>
      </c>
      <c r="DJ387" s="476">
        <f t="shared" si="373"/>
        <v>0</v>
      </c>
      <c r="DK387" s="476">
        <f t="shared" si="373"/>
        <v>0</v>
      </c>
      <c r="DL387" s="476">
        <f t="shared" si="373"/>
        <v>0</v>
      </c>
      <c r="DM387" s="476">
        <f t="shared" si="373"/>
        <v>0</v>
      </c>
      <c r="DN387" s="476">
        <f t="shared" si="373"/>
        <v>0</v>
      </c>
      <c r="DO387" s="476">
        <f t="shared" si="373"/>
        <v>0</v>
      </c>
      <c r="DP387" s="476">
        <f t="shared" si="373"/>
        <v>0</v>
      </c>
      <c r="DQ387" s="476">
        <f t="shared" si="373"/>
        <v>0</v>
      </c>
      <c r="DR387" s="476">
        <f t="shared" si="373"/>
        <v>0</v>
      </c>
      <c r="DS387" s="476">
        <f t="shared" si="373"/>
        <v>0</v>
      </c>
      <c r="DT387" s="476">
        <f t="shared" si="373"/>
        <v>0</v>
      </c>
      <c r="DU387" s="476">
        <f t="shared" si="373"/>
        <v>0</v>
      </c>
      <c r="DV387" s="476">
        <f t="shared" si="373"/>
        <v>0</v>
      </c>
      <c r="DW387" s="476">
        <f t="shared" si="373"/>
        <v>0</v>
      </c>
      <c r="DX387" s="476">
        <f t="shared" si="373"/>
        <v>0</v>
      </c>
      <c r="DY387" s="476">
        <f t="shared" si="373"/>
        <v>0</v>
      </c>
      <c r="DZ387" s="476">
        <f t="shared" si="373"/>
        <v>0</v>
      </c>
      <c r="EA387" s="476">
        <f t="shared" si="373"/>
        <v>0</v>
      </c>
      <c r="EB387" s="476">
        <f t="shared" si="374"/>
        <v>0</v>
      </c>
      <c r="EC387" s="476">
        <f t="shared" si="374"/>
        <v>0</v>
      </c>
      <c r="ED387" s="476">
        <f t="shared" si="374"/>
        <v>0</v>
      </c>
      <c r="EE387" s="476">
        <f t="shared" si="374"/>
        <v>0</v>
      </c>
      <c r="EF387" s="476">
        <f t="shared" si="374"/>
        <v>0</v>
      </c>
      <c r="EG387" s="476">
        <f t="shared" si="374"/>
        <v>0</v>
      </c>
      <c r="EH387" s="476">
        <f t="shared" si="374"/>
        <v>0</v>
      </c>
      <c r="EI387" s="476">
        <f t="shared" si="374"/>
        <v>0</v>
      </c>
      <c r="EJ387" s="476">
        <f t="shared" si="374"/>
        <v>0</v>
      </c>
      <c r="EK387" s="476">
        <f t="shared" si="374"/>
        <v>0</v>
      </c>
      <c r="EL387" s="476">
        <f t="shared" si="374"/>
        <v>0</v>
      </c>
      <c r="EM387" s="476">
        <f t="shared" si="374"/>
        <v>0</v>
      </c>
      <c r="EN387" s="476">
        <f t="shared" si="374"/>
        <v>0</v>
      </c>
      <c r="EO387" s="476">
        <f t="shared" si="374"/>
        <v>0</v>
      </c>
      <c r="EP387" s="476">
        <f t="shared" si="374"/>
        <v>0</v>
      </c>
      <c r="EQ387" s="476">
        <f t="shared" si="374"/>
        <v>0</v>
      </c>
      <c r="ER387" s="476">
        <f t="shared" si="374"/>
        <v>0</v>
      </c>
      <c r="ES387" s="476">
        <f t="shared" si="374"/>
        <v>0</v>
      </c>
      <c r="ET387" s="476">
        <f t="shared" si="374"/>
        <v>0</v>
      </c>
      <c r="EU387" s="476">
        <f t="shared" si="374"/>
        <v>0</v>
      </c>
      <c r="EV387" s="476">
        <f t="shared" si="374"/>
        <v>0</v>
      </c>
      <c r="EW387" s="476">
        <f t="shared" si="374"/>
        <v>0</v>
      </c>
      <c r="EX387" s="476">
        <f t="shared" si="374"/>
        <v>0</v>
      </c>
      <c r="EY387" s="476">
        <f t="shared" si="374"/>
        <v>0</v>
      </c>
      <c r="EZ387" s="476">
        <f t="shared" si="374"/>
        <v>0</v>
      </c>
      <c r="FA387" s="476">
        <f t="shared" si="374"/>
        <v>0</v>
      </c>
      <c r="FB387" s="476">
        <f t="shared" si="374"/>
        <v>0</v>
      </c>
      <c r="FC387" s="476">
        <f t="shared" si="374"/>
        <v>0</v>
      </c>
      <c r="FD387" s="476">
        <f t="shared" si="374"/>
        <v>0</v>
      </c>
      <c r="FE387" s="476">
        <f t="shared" si="374"/>
        <v>0</v>
      </c>
      <c r="FF387" s="476">
        <f t="shared" si="374"/>
        <v>0</v>
      </c>
      <c r="FG387" s="476">
        <f t="shared" si="374"/>
        <v>0</v>
      </c>
      <c r="FH387" s="476">
        <f t="shared" si="374"/>
        <v>0</v>
      </c>
      <c r="FI387" s="476">
        <f t="shared" si="374"/>
        <v>0</v>
      </c>
      <c r="FJ387" s="476">
        <f t="shared" si="374"/>
        <v>0</v>
      </c>
      <c r="FK387" s="476">
        <f t="shared" si="374"/>
        <v>0</v>
      </c>
      <c r="FL387" s="476">
        <f t="shared" si="374"/>
        <v>0</v>
      </c>
      <c r="FM387" s="476">
        <f t="shared" si="374"/>
        <v>0</v>
      </c>
      <c r="FN387" s="476">
        <f t="shared" si="374"/>
        <v>0</v>
      </c>
      <c r="FO387" s="476">
        <f t="shared" si="374"/>
        <v>0</v>
      </c>
      <c r="FP387" s="476">
        <f t="shared" si="374"/>
        <v>0</v>
      </c>
      <c r="FQ387" s="476">
        <f t="shared" si="374"/>
        <v>0</v>
      </c>
      <c r="FR387" s="476">
        <f t="shared" si="374"/>
        <v>0</v>
      </c>
      <c r="FS387" s="476">
        <f t="shared" si="374"/>
        <v>0</v>
      </c>
      <c r="FT387" s="476">
        <f t="shared" si="374"/>
        <v>0</v>
      </c>
      <c r="FU387" s="476">
        <f t="shared" si="374"/>
        <v>0</v>
      </c>
      <c r="FV387" s="476">
        <f t="shared" si="374"/>
        <v>0</v>
      </c>
      <c r="FW387" s="476">
        <f t="shared" si="374"/>
        <v>0</v>
      </c>
      <c r="FX387" s="476">
        <f t="shared" si="374"/>
        <v>0</v>
      </c>
      <c r="FY387" s="476">
        <f t="shared" si="374"/>
        <v>0</v>
      </c>
      <c r="FZ387" s="476">
        <f t="shared" si="374"/>
        <v>0</v>
      </c>
      <c r="GA387" s="476">
        <f t="shared" si="374"/>
        <v>0</v>
      </c>
      <c r="GB387" s="476">
        <f t="shared" si="374"/>
        <v>0</v>
      </c>
    </row>
    <row r="388" spans="3:184" x14ac:dyDescent="0.35">
      <c r="C388" s="472">
        <f>'QUALIFIED ENGINES'!D159</f>
        <v>91459</v>
      </c>
      <c r="D388" s="476">
        <f t="shared" si="353"/>
        <v>0</v>
      </c>
      <c r="E388" s="476">
        <f t="shared" si="375"/>
        <v>0</v>
      </c>
      <c r="F388" s="476">
        <f t="shared" si="375"/>
        <v>0</v>
      </c>
      <c r="G388" s="476">
        <f t="shared" si="375"/>
        <v>0</v>
      </c>
      <c r="H388" s="476">
        <f t="shared" si="375"/>
        <v>0</v>
      </c>
      <c r="I388" s="476">
        <f t="shared" si="375"/>
        <v>0</v>
      </c>
      <c r="J388" s="476">
        <f t="shared" si="375"/>
        <v>0</v>
      </c>
      <c r="K388" s="476">
        <f t="shared" si="375"/>
        <v>0</v>
      </c>
      <c r="L388" s="476">
        <f t="shared" si="375"/>
        <v>0</v>
      </c>
      <c r="M388" s="476">
        <f t="shared" si="375"/>
        <v>0</v>
      </c>
      <c r="N388" s="476">
        <f t="shared" si="375"/>
        <v>0</v>
      </c>
      <c r="O388" s="476">
        <f t="shared" si="375"/>
        <v>0</v>
      </c>
      <c r="P388" s="476">
        <f t="shared" si="375"/>
        <v>0</v>
      </c>
      <c r="Q388" s="476">
        <f t="shared" si="375"/>
        <v>0</v>
      </c>
      <c r="R388" s="476">
        <f t="shared" si="375"/>
        <v>0</v>
      </c>
      <c r="S388" s="476">
        <f t="shared" si="375"/>
        <v>0</v>
      </c>
      <c r="T388" s="476">
        <f t="shared" si="375"/>
        <v>0</v>
      </c>
      <c r="U388" s="476">
        <f t="shared" si="375"/>
        <v>0</v>
      </c>
      <c r="V388" s="476">
        <f t="shared" si="375"/>
        <v>0</v>
      </c>
      <c r="W388" s="476">
        <f t="shared" si="375"/>
        <v>0</v>
      </c>
      <c r="X388" s="476">
        <f t="shared" si="375"/>
        <v>0</v>
      </c>
      <c r="Y388" s="476">
        <f t="shared" si="375"/>
        <v>0</v>
      </c>
      <c r="Z388" s="476">
        <f t="shared" si="375"/>
        <v>0</v>
      </c>
      <c r="AA388" s="476">
        <f t="shared" si="375"/>
        <v>0</v>
      </c>
      <c r="AB388" s="476">
        <f t="shared" si="375"/>
        <v>254.1</v>
      </c>
      <c r="AC388" s="476">
        <f t="shared" si="375"/>
        <v>296.87</v>
      </c>
      <c r="AD388" s="476">
        <f t="shared" si="375"/>
        <v>317.61</v>
      </c>
      <c r="AE388" s="476">
        <f t="shared" si="375"/>
        <v>351.89</v>
      </c>
      <c r="AF388" s="476">
        <f t="shared" si="375"/>
        <v>352</v>
      </c>
      <c r="AG388" s="476">
        <f t="shared" si="375"/>
        <v>286.7</v>
      </c>
      <c r="AH388" s="476">
        <f t="shared" si="375"/>
        <v>294.85000000000002</v>
      </c>
      <c r="AI388" s="476">
        <f t="shared" si="375"/>
        <v>397.89</v>
      </c>
      <c r="AJ388" s="476">
        <f t="shared" si="375"/>
        <v>402.22</v>
      </c>
      <c r="AK388" s="476">
        <f t="shared" si="375"/>
        <v>389.55</v>
      </c>
      <c r="AL388" s="476">
        <f t="shared" si="375"/>
        <v>390.75</v>
      </c>
      <c r="AM388" s="476">
        <f t="shared" si="375"/>
        <v>319.54000000000002</v>
      </c>
      <c r="AN388" s="476">
        <f t="shared" si="375"/>
        <v>249.74</v>
      </c>
      <c r="AO388" s="476">
        <f t="shared" si="375"/>
        <v>371.9</v>
      </c>
      <c r="AP388" s="476">
        <f t="shared" si="375"/>
        <v>347.91</v>
      </c>
      <c r="AQ388" s="476">
        <f t="shared" si="375"/>
        <v>267.64</v>
      </c>
      <c r="AR388" s="476">
        <f t="shared" si="375"/>
        <v>0</v>
      </c>
      <c r="AS388" s="476">
        <f t="shared" si="375"/>
        <v>0</v>
      </c>
      <c r="AT388" s="476">
        <f t="shared" si="375"/>
        <v>0</v>
      </c>
      <c r="AU388" s="476">
        <f t="shared" si="375"/>
        <v>0</v>
      </c>
      <c r="AV388" s="476">
        <f t="shared" si="375"/>
        <v>0</v>
      </c>
      <c r="AW388" s="476">
        <f t="shared" si="375"/>
        <v>0.27</v>
      </c>
      <c r="AX388" s="476">
        <f t="shared" si="375"/>
        <v>0</v>
      </c>
      <c r="AY388" s="476">
        <f t="shared" si="375"/>
        <v>0</v>
      </c>
      <c r="AZ388" s="476">
        <f t="shared" si="375"/>
        <v>0.23</v>
      </c>
      <c r="BA388" s="476">
        <f t="shared" si="375"/>
        <v>0</v>
      </c>
      <c r="BB388" s="476">
        <f t="shared" si="375"/>
        <v>0</v>
      </c>
      <c r="BC388" s="476">
        <f t="shared" si="375"/>
        <v>0</v>
      </c>
      <c r="BD388" s="476">
        <f t="shared" si="375"/>
        <v>0</v>
      </c>
      <c r="BE388" s="476">
        <f t="shared" si="375"/>
        <v>0</v>
      </c>
      <c r="BF388" s="476">
        <f t="shared" si="375"/>
        <v>0</v>
      </c>
      <c r="BG388" s="476">
        <f t="shared" si="375"/>
        <v>0</v>
      </c>
      <c r="BH388" s="476">
        <f t="shared" si="375"/>
        <v>0</v>
      </c>
      <c r="BI388" s="476">
        <f t="shared" si="375"/>
        <v>13.32</v>
      </c>
      <c r="BJ388" s="476">
        <f t="shared" si="375"/>
        <v>193.94</v>
      </c>
      <c r="BK388" s="476">
        <f t="shared" si="375"/>
        <v>221.63</v>
      </c>
      <c r="BL388" s="476">
        <f t="shared" si="375"/>
        <v>264.41000000000003</v>
      </c>
      <c r="BM388" s="476">
        <f t="shared" si="375"/>
        <v>156.19</v>
      </c>
      <c r="BN388" s="476">
        <f t="shared" si="375"/>
        <v>162.22999999999999</v>
      </c>
      <c r="BO388" s="476">
        <f t="shared" si="375"/>
        <v>358.9</v>
      </c>
      <c r="BP388" s="476">
        <f t="shared" si="375"/>
        <v>308.45</v>
      </c>
      <c r="BQ388" s="476">
        <f t="shared" si="373"/>
        <v>100.97</v>
      </c>
      <c r="BR388" s="476">
        <f t="shared" si="373"/>
        <v>60.21</v>
      </c>
      <c r="BS388" s="476">
        <f t="shared" si="373"/>
        <v>247.73</v>
      </c>
      <c r="BT388" s="476">
        <f t="shared" si="373"/>
        <v>229.69</v>
      </c>
      <c r="BU388" s="476">
        <f t="shared" si="373"/>
        <v>197.62</v>
      </c>
      <c r="BV388" s="476">
        <f t="shared" si="373"/>
        <v>175.07</v>
      </c>
      <c r="BW388" s="476">
        <f t="shared" si="373"/>
        <v>219.3</v>
      </c>
      <c r="BX388" s="476">
        <f t="shared" si="373"/>
        <v>248.26</v>
      </c>
      <c r="BY388" s="476">
        <f t="shared" si="373"/>
        <v>325.64999999999998</v>
      </c>
      <c r="BZ388" s="476">
        <f t="shared" si="373"/>
        <v>285.92</v>
      </c>
      <c r="CA388" s="476">
        <f t="shared" si="373"/>
        <v>316.39999999999998</v>
      </c>
      <c r="CB388" s="476">
        <f t="shared" si="373"/>
        <v>292.07</v>
      </c>
      <c r="CC388" s="476">
        <f t="shared" si="373"/>
        <v>268.95999999999998</v>
      </c>
      <c r="CD388" s="476">
        <f t="shared" si="373"/>
        <v>252.66</v>
      </c>
      <c r="CE388" s="476">
        <f t="shared" si="373"/>
        <v>295.77999999999997</v>
      </c>
      <c r="CF388" s="476">
        <f t="shared" si="373"/>
        <v>361.26</v>
      </c>
      <c r="CG388" s="476">
        <f t="shared" si="373"/>
        <v>319.94</v>
      </c>
      <c r="CH388" s="476">
        <f t="shared" si="373"/>
        <v>407.25</v>
      </c>
      <c r="CI388" s="476">
        <f t="shared" si="373"/>
        <v>11.94</v>
      </c>
      <c r="CJ388" s="476">
        <f t="shared" si="373"/>
        <v>0</v>
      </c>
      <c r="CK388" s="476">
        <f t="shared" si="373"/>
        <v>0</v>
      </c>
      <c r="CL388" s="476">
        <f t="shared" si="373"/>
        <v>0</v>
      </c>
      <c r="CM388" s="476">
        <f t="shared" si="373"/>
        <v>0</v>
      </c>
      <c r="CN388" s="476">
        <f t="shared" si="373"/>
        <v>0</v>
      </c>
      <c r="CO388" s="476">
        <f t="shared" si="373"/>
        <v>0</v>
      </c>
      <c r="CP388" s="476">
        <f t="shared" si="373"/>
        <v>0</v>
      </c>
      <c r="CQ388" s="476">
        <f t="shared" si="373"/>
        <v>0</v>
      </c>
      <c r="CR388" s="476">
        <f t="shared" si="373"/>
        <v>0</v>
      </c>
      <c r="CS388" s="476">
        <f t="shared" si="373"/>
        <v>0</v>
      </c>
      <c r="CT388" s="476">
        <f t="shared" si="373"/>
        <v>0</v>
      </c>
      <c r="CU388" s="476">
        <f t="shared" si="373"/>
        <v>0</v>
      </c>
      <c r="CV388" s="476">
        <f t="shared" si="373"/>
        <v>0</v>
      </c>
      <c r="CW388" s="476">
        <f t="shared" si="373"/>
        <v>0</v>
      </c>
      <c r="CX388" s="476">
        <f t="shared" si="373"/>
        <v>0</v>
      </c>
      <c r="CY388" s="476">
        <f t="shared" si="373"/>
        <v>0</v>
      </c>
      <c r="CZ388" s="476">
        <f t="shared" si="373"/>
        <v>0</v>
      </c>
      <c r="DA388" s="476">
        <f t="shared" si="373"/>
        <v>0</v>
      </c>
      <c r="DB388" s="476">
        <f t="shared" si="373"/>
        <v>0</v>
      </c>
      <c r="DC388" s="476">
        <f t="shared" si="373"/>
        <v>0</v>
      </c>
      <c r="DD388" s="476">
        <f t="shared" si="373"/>
        <v>0</v>
      </c>
      <c r="DE388" s="476">
        <f t="shared" si="373"/>
        <v>0</v>
      </c>
      <c r="DF388" s="476">
        <f t="shared" si="373"/>
        <v>0</v>
      </c>
      <c r="DG388" s="476">
        <f t="shared" si="373"/>
        <v>0</v>
      </c>
      <c r="DH388" s="476">
        <f t="shared" si="373"/>
        <v>0</v>
      </c>
      <c r="DI388" s="476">
        <f t="shared" si="373"/>
        <v>0</v>
      </c>
      <c r="DJ388" s="476">
        <f t="shared" si="373"/>
        <v>0</v>
      </c>
      <c r="DK388" s="476">
        <f t="shared" si="373"/>
        <v>0</v>
      </c>
      <c r="DL388" s="476">
        <f t="shared" si="373"/>
        <v>0</v>
      </c>
      <c r="DM388" s="476">
        <f t="shared" si="373"/>
        <v>0</v>
      </c>
      <c r="DN388" s="476">
        <f t="shared" si="373"/>
        <v>0</v>
      </c>
      <c r="DO388" s="476">
        <f t="shared" si="373"/>
        <v>0</v>
      </c>
      <c r="DP388" s="476">
        <f t="shared" si="373"/>
        <v>0</v>
      </c>
      <c r="DQ388" s="476">
        <f t="shared" si="373"/>
        <v>0</v>
      </c>
      <c r="DR388" s="476">
        <f t="shared" si="373"/>
        <v>0</v>
      </c>
      <c r="DS388" s="476">
        <f t="shared" si="373"/>
        <v>0</v>
      </c>
      <c r="DT388" s="476">
        <f t="shared" si="373"/>
        <v>0</v>
      </c>
      <c r="DU388" s="476">
        <f t="shared" si="373"/>
        <v>0</v>
      </c>
      <c r="DV388" s="476">
        <f t="shared" si="373"/>
        <v>0</v>
      </c>
      <c r="DW388" s="476">
        <f t="shared" si="373"/>
        <v>0</v>
      </c>
      <c r="DX388" s="476">
        <f t="shared" si="373"/>
        <v>0</v>
      </c>
      <c r="DY388" s="476">
        <f t="shared" si="373"/>
        <v>0</v>
      </c>
      <c r="DZ388" s="476">
        <f t="shared" si="373"/>
        <v>0</v>
      </c>
      <c r="EA388" s="476">
        <f t="shared" si="373"/>
        <v>0</v>
      </c>
      <c r="EB388" s="476">
        <f t="shared" si="374"/>
        <v>0</v>
      </c>
      <c r="EC388" s="476">
        <f t="shared" si="374"/>
        <v>0</v>
      </c>
      <c r="ED388" s="476">
        <f t="shared" si="374"/>
        <v>0</v>
      </c>
      <c r="EE388" s="476">
        <f t="shared" si="374"/>
        <v>0</v>
      </c>
      <c r="EF388" s="476">
        <f t="shared" si="374"/>
        <v>0</v>
      </c>
      <c r="EG388" s="476">
        <f t="shared" si="374"/>
        <v>0</v>
      </c>
      <c r="EH388" s="476">
        <f t="shared" si="374"/>
        <v>0</v>
      </c>
      <c r="EI388" s="476">
        <f t="shared" si="374"/>
        <v>0</v>
      </c>
      <c r="EJ388" s="476">
        <f t="shared" si="374"/>
        <v>0</v>
      </c>
      <c r="EK388" s="476">
        <f t="shared" si="374"/>
        <v>0</v>
      </c>
      <c r="EL388" s="476">
        <f t="shared" si="374"/>
        <v>0</v>
      </c>
      <c r="EM388" s="476">
        <f t="shared" si="374"/>
        <v>0</v>
      </c>
      <c r="EN388" s="476">
        <f t="shared" si="374"/>
        <v>0</v>
      </c>
      <c r="EO388" s="476">
        <f t="shared" si="374"/>
        <v>0</v>
      </c>
      <c r="EP388" s="476">
        <f t="shared" si="374"/>
        <v>0</v>
      </c>
      <c r="EQ388" s="476">
        <f t="shared" si="374"/>
        <v>0</v>
      </c>
      <c r="ER388" s="476">
        <f t="shared" si="374"/>
        <v>0</v>
      </c>
      <c r="ES388" s="476">
        <f t="shared" si="374"/>
        <v>0</v>
      </c>
      <c r="ET388" s="476">
        <f t="shared" si="374"/>
        <v>0</v>
      </c>
      <c r="EU388" s="476">
        <f t="shared" si="374"/>
        <v>0</v>
      </c>
      <c r="EV388" s="476">
        <f t="shared" si="374"/>
        <v>0</v>
      </c>
      <c r="EW388" s="476">
        <f t="shared" si="374"/>
        <v>0</v>
      </c>
      <c r="EX388" s="476">
        <f t="shared" si="374"/>
        <v>0</v>
      </c>
      <c r="EY388" s="476">
        <f t="shared" si="374"/>
        <v>0</v>
      </c>
      <c r="EZ388" s="476">
        <f t="shared" si="374"/>
        <v>0</v>
      </c>
      <c r="FA388" s="476">
        <f t="shared" si="374"/>
        <v>0</v>
      </c>
      <c r="FB388" s="476">
        <f t="shared" si="374"/>
        <v>0</v>
      </c>
      <c r="FC388" s="476">
        <f t="shared" si="374"/>
        <v>0</v>
      </c>
      <c r="FD388" s="476">
        <f t="shared" si="374"/>
        <v>0</v>
      </c>
      <c r="FE388" s="476">
        <f t="shared" si="374"/>
        <v>0</v>
      </c>
      <c r="FF388" s="476">
        <f t="shared" si="374"/>
        <v>0</v>
      </c>
      <c r="FG388" s="476">
        <f t="shared" si="374"/>
        <v>0</v>
      </c>
      <c r="FH388" s="476">
        <f t="shared" si="374"/>
        <v>0</v>
      </c>
      <c r="FI388" s="476">
        <f t="shared" si="374"/>
        <v>0</v>
      </c>
      <c r="FJ388" s="476">
        <f t="shared" si="374"/>
        <v>0</v>
      </c>
      <c r="FK388" s="476">
        <f t="shared" si="374"/>
        <v>0</v>
      </c>
      <c r="FL388" s="476">
        <f t="shared" si="374"/>
        <v>0</v>
      </c>
      <c r="FM388" s="476">
        <f t="shared" si="374"/>
        <v>0</v>
      </c>
      <c r="FN388" s="476">
        <f t="shared" si="374"/>
        <v>0</v>
      </c>
      <c r="FO388" s="476">
        <f t="shared" si="374"/>
        <v>0</v>
      </c>
      <c r="FP388" s="476">
        <f t="shared" si="374"/>
        <v>0</v>
      </c>
      <c r="FQ388" s="476">
        <f t="shared" si="374"/>
        <v>0</v>
      </c>
      <c r="FR388" s="476">
        <f t="shared" si="374"/>
        <v>0</v>
      </c>
      <c r="FS388" s="476">
        <f t="shared" si="374"/>
        <v>0</v>
      </c>
      <c r="FT388" s="476">
        <f t="shared" si="374"/>
        <v>0</v>
      </c>
      <c r="FU388" s="476">
        <f t="shared" si="374"/>
        <v>0</v>
      </c>
      <c r="FV388" s="476">
        <f t="shared" si="374"/>
        <v>0</v>
      </c>
      <c r="FW388" s="476">
        <f t="shared" si="374"/>
        <v>0</v>
      </c>
      <c r="FX388" s="476">
        <f t="shared" si="374"/>
        <v>0</v>
      </c>
      <c r="FY388" s="476">
        <f t="shared" si="374"/>
        <v>0</v>
      </c>
      <c r="FZ388" s="476">
        <f t="shared" si="374"/>
        <v>0</v>
      </c>
      <c r="GA388" s="476">
        <f t="shared" si="374"/>
        <v>0</v>
      </c>
      <c r="GB388" s="476">
        <f t="shared" si="374"/>
        <v>0</v>
      </c>
    </row>
    <row r="389" spans="3:184" x14ac:dyDescent="0.35">
      <c r="C389" s="472">
        <f>'QUALIFIED ENGINES'!D160</f>
        <v>0</v>
      </c>
      <c r="D389" s="476">
        <f t="shared" si="353"/>
        <v>0</v>
      </c>
      <c r="E389" s="476">
        <f t="shared" si="375"/>
        <v>0</v>
      </c>
      <c r="F389" s="476">
        <f t="shared" si="375"/>
        <v>0</v>
      </c>
      <c r="G389" s="476">
        <f t="shared" si="375"/>
        <v>0</v>
      </c>
      <c r="H389" s="476">
        <f t="shared" si="375"/>
        <v>0</v>
      </c>
      <c r="I389" s="476">
        <f t="shared" si="375"/>
        <v>0</v>
      </c>
      <c r="J389" s="476">
        <f t="shared" si="375"/>
        <v>0</v>
      </c>
      <c r="K389" s="476">
        <f t="shared" si="375"/>
        <v>0</v>
      </c>
      <c r="L389" s="476">
        <f t="shared" si="375"/>
        <v>0</v>
      </c>
      <c r="M389" s="476">
        <f t="shared" si="375"/>
        <v>0</v>
      </c>
      <c r="N389" s="476">
        <f t="shared" si="375"/>
        <v>0</v>
      </c>
      <c r="O389" s="476">
        <f t="shared" si="375"/>
        <v>0</v>
      </c>
      <c r="P389" s="476">
        <f t="shared" si="375"/>
        <v>0</v>
      </c>
      <c r="Q389" s="476">
        <f t="shared" si="375"/>
        <v>0</v>
      </c>
      <c r="R389" s="476">
        <f t="shared" si="375"/>
        <v>0</v>
      </c>
      <c r="S389" s="476">
        <f t="shared" si="375"/>
        <v>0</v>
      </c>
      <c r="T389" s="476">
        <f t="shared" si="375"/>
        <v>0</v>
      </c>
      <c r="U389" s="476">
        <f t="shared" si="375"/>
        <v>0</v>
      </c>
      <c r="V389" s="476">
        <f t="shared" si="375"/>
        <v>0</v>
      </c>
      <c r="W389" s="476">
        <f t="shared" si="375"/>
        <v>0</v>
      </c>
      <c r="X389" s="476">
        <f t="shared" si="375"/>
        <v>0</v>
      </c>
      <c r="Y389" s="476">
        <f t="shared" si="375"/>
        <v>0</v>
      </c>
      <c r="Z389" s="476">
        <f t="shared" si="375"/>
        <v>0</v>
      </c>
      <c r="AA389" s="476">
        <f t="shared" si="375"/>
        <v>0</v>
      </c>
      <c r="AB389" s="476">
        <f t="shared" si="375"/>
        <v>0</v>
      </c>
      <c r="AC389" s="476">
        <f t="shared" si="375"/>
        <v>0</v>
      </c>
      <c r="AD389" s="476">
        <f t="shared" si="375"/>
        <v>0</v>
      </c>
      <c r="AE389" s="476">
        <f t="shared" si="375"/>
        <v>0</v>
      </c>
      <c r="AF389" s="476">
        <f t="shared" si="375"/>
        <v>0</v>
      </c>
      <c r="AG389" s="476">
        <f t="shared" si="375"/>
        <v>0</v>
      </c>
      <c r="AH389" s="476">
        <f t="shared" si="375"/>
        <v>0</v>
      </c>
      <c r="AI389" s="476">
        <f t="shared" si="375"/>
        <v>0</v>
      </c>
      <c r="AJ389" s="476">
        <f t="shared" si="375"/>
        <v>0</v>
      </c>
      <c r="AK389" s="476">
        <f t="shared" si="375"/>
        <v>0</v>
      </c>
      <c r="AL389" s="476">
        <f t="shared" si="375"/>
        <v>0</v>
      </c>
      <c r="AM389" s="476">
        <f t="shared" si="375"/>
        <v>0</v>
      </c>
      <c r="AN389" s="476">
        <f t="shared" si="375"/>
        <v>0</v>
      </c>
      <c r="AO389" s="476">
        <f t="shared" si="375"/>
        <v>0</v>
      </c>
      <c r="AP389" s="476">
        <f t="shared" si="375"/>
        <v>0</v>
      </c>
      <c r="AQ389" s="476">
        <f t="shared" si="375"/>
        <v>0</v>
      </c>
      <c r="AR389" s="476">
        <f t="shared" si="375"/>
        <v>0</v>
      </c>
      <c r="AS389" s="476">
        <f t="shared" si="375"/>
        <v>0</v>
      </c>
      <c r="AT389" s="476">
        <f t="shared" si="375"/>
        <v>0</v>
      </c>
      <c r="AU389" s="476">
        <f t="shared" si="375"/>
        <v>0</v>
      </c>
      <c r="AV389" s="476">
        <f t="shared" si="375"/>
        <v>0</v>
      </c>
      <c r="AW389" s="476">
        <f t="shared" si="375"/>
        <v>0</v>
      </c>
      <c r="AX389" s="476">
        <f t="shared" si="375"/>
        <v>0</v>
      </c>
      <c r="AY389" s="476">
        <f t="shared" si="375"/>
        <v>0</v>
      </c>
      <c r="AZ389" s="476">
        <f t="shared" si="375"/>
        <v>0</v>
      </c>
      <c r="BA389" s="476">
        <f t="shared" si="375"/>
        <v>0</v>
      </c>
      <c r="BB389" s="476">
        <f t="shared" si="375"/>
        <v>0</v>
      </c>
      <c r="BC389" s="476">
        <f t="shared" si="375"/>
        <v>0</v>
      </c>
      <c r="BD389" s="476">
        <f t="shared" si="375"/>
        <v>0</v>
      </c>
      <c r="BE389" s="476">
        <f t="shared" si="375"/>
        <v>0</v>
      </c>
      <c r="BF389" s="476">
        <f t="shared" si="375"/>
        <v>0</v>
      </c>
      <c r="BG389" s="476">
        <f t="shared" si="375"/>
        <v>0</v>
      </c>
      <c r="BH389" s="476">
        <f t="shared" si="375"/>
        <v>0</v>
      </c>
      <c r="BI389" s="476">
        <f t="shared" si="375"/>
        <v>0</v>
      </c>
      <c r="BJ389" s="476">
        <f t="shared" si="375"/>
        <v>0</v>
      </c>
      <c r="BK389" s="476">
        <f t="shared" si="375"/>
        <v>0</v>
      </c>
      <c r="BL389" s="476">
        <f t="shared" si="375"/>
        <v>0</v>
      </c>
      <c r="BM389" s="476">
        <f t="shared" si="375"/>
        <v>0</v>
      </c>
      <c r="BN389" s="476">
        <f t="shared" si="375"/>
        <v>0</v>
      </c>
      <c r="BO389" s="476">
        <f t="shared" si="375"/>
        <v>0</v>
      </c>
      <c r="BP389" s="476">
        <f t="shared" ref="BP389:EA392" si="376">BP127-BP258</f>
        <v>0</v>
      </c>
      <c r="BQ389" s="476">
        <f t="shared" si="376"/>
        <v>0</v>
      </c>
      <c r="BR389" s="476">
        <f t="shared" si="376"/>
        <v>0</v>
      </c>
      <c r="BS389" s="476">
        <f t="shared" si="376"/>
        <v>0</v>
      </c>
      <c r="BT389" s="476">
        <f t="shared" si="376"/>
        <v>0</v>
      </c>
      <c r="BU389" s="476">
        <f t="shared" si="376"/>
        <v>0</v>
      </c>
      <c r="BV389" s="476">
        <f t="shared" si="376"/>
        <v>0</v>
      </c>
      <c r="BW389" s="476">
        <f t="shared" si="376"/>
        <v>0</v>
      </c>
      <c r="BX389" s="476">
        <f t="shared" si="376"/>
        <v>0</v>
      </c>
      <c r="BY389" s="476">
        <f t="shared" si="376"/>
        <v>0</v>
      </c>
      <c r="BZ389" s="476">
        <f t="shared" si="376"/>
        <v>0</v>
      </c>
      <c r="CA389" s="476">
        <f t="shared" si="376"/>
        <v>0</v>
      </c>
      <c r="CB389" s="476">
        <f t="shared" si="376"/>
        <v>0</v>
      </c>
      <c r="CC389" s="476">
        <f t="shared" si="376"/>
        <v>0</v>
      </c>
      <c r="CD389" s="476">
        <f t="shared" si="376"/>
        <v>0</v>
      </c>
      <c r="CE389" s="476">
        <f t="shared" si="376"/>
        <v>0</v>
      </c>
      <c r="CF389" s="476">
        <f t="shared" si="376"/>
        <v>0</v>
      </c>
      <c r="CG389" s="476">
        <f t="shared" si="376"/>
        <v>0</v>
      </c>
      <c r="CH389" s="476">
        <f t="shared" si="376"/>
        <v>0</v>
      </c>
      <c r="CI389" s="476">
        <f t="shared" si="376"/>
        <v>0</v>
      </c>
      <c r="CJ389" s="476">
        <f t="shared" si="376"/>
        <v>0</v>
      </c>
      <c r="CK389" s="476">
        <f t="shared" si="376"/>
        <v>0</v>
      </c>
      <c r="CL389" s="476">
        <f t="shared" si="376"/>
        <v>0</v>
      </c>
      <c r="CM389" s="476">
        <f t="shared" si="376"/>
        <v>0</v>
      </c>
      <c r="CN389" s="476">
        <f t="shared" si="376"/>
        <v>0</v>
      </c>
      <c r="CO389" s="476">
        <f t="shared" si="376"/>
        <v>0</v>
      </c>
      <c r="CP389" s="476">
        <f t="shared" si="376"/>
        <v>0</v>
      </c>
      <c r="CQ389" s="476">
        <f t="shared" si="376"/>
        <v>0</v>
      </c>
      <c r="CR389" s="476">
        <f t="shared" si="376"/>
        <v>0</v>
      </c>
      <c r="CS389" s="476">
        <f t="shared" si="376"/>
        <v>0</v>
      </c>
      <c r="CT389" s="476">
        <f t="shared" si="376"/>
        <v>0</v>
      </c>
      <c r="CU389" s="476">
        <f t="shared" si="376"/>
        <v>0</v>
      </c>
      <c r="CV389" s="476">
        <f t="shared" si="376"/>
        <v>0</v>
      </c>
      <c r="CW389" s="476">
        <f t="shared" si="376"/>
        <v>0</v>
      </c>
      <c r="CX389" s="476">
        <f t="shared" si="376"/>
        <v>0</v>
      </c>
      <c r="CY389" s="476">
        <f t="shared" si="376"/>
        <v>0</v>
      </c>
      <c r="CZ389" s="476">
        <f t="shared" si="376"/>
        <v>0</v>
      </c>
      <c r="DA389" s="476">
        <f t="shared" si="376"/>
        <v>0</v>
      </c>
      <c r="DB389" s="476">
        <f t="shared" si="376"/>
        <v>0</v>
      </c>
      <c r="DC389" s="476">
        <f t="shared" si="376"/>
        <v>0</v>
      </c>
      <c r="DD389" s="476">
        <f t="shared" si="376"/>
        <v>0</v>
      </c>
      <c r="DE389" s="476">
        <f t="shared" si="376"/>
        <v>0</v>
      </c>
      <c r="DF389" s="476">
        <f t="shared" si="376"/>
        <v>0</v>
      </c>
      <c r="DG389" s="476">
        <f t="shared" si="376"/>
        <v>0</v>
      </c>
      <c r="DH389" s="476">
        <f t="shared" si="376"/>
        <v>0</v>
      </c>
      <c r="DI389" s="476">
        <f t="shared" si="376"/>
        <v>0</v>
      </c>
      <c r="DJ389" s="476">
        <f t="shared" si="376"/>
        <v>0</v>
      </c>
      <c r="DK389" s="476">
        <f t="shared" si="376"/>
        <v>0</v>
      </c>
      <c r="DL389" s="476">
        <f t="shared" si="376"/>
        <v>0</v>
      </c>
      <c r="DM389" s="476">
        <f t="shared" si="376"/>
        <v>0</v>
      </c>
      <c r="DN389" s="476">
        <f t="shared" si="376"/>
        <v>0</v>
      </c>
      <c r="DO389" s="476">
        <f t="shared" si="376"/>
        <v>0</v>
      </c>
      <c r="DP389" s="476">
        <f t="shared" si="376"/>
        <v>0</v>
      </c>
      <c r="DQ389" s="476">
        <f t="shared" si="376"/>
        <v>0</v>
      </c>
      <c r="DR389" s="476">
        <f t="shared" si="376"/>
        <v>0</v>
      </c>
      <c r="DS389" s="476">
        <f t="shared" si="376"/>
        <v>0</v>
      </c>
      <c r="DT389" s="476">
        <f t="shared" si="376"/>
        <v>0</v>
      </c>
      <c r="DU389" s="476">
        <f t="shared" si="376"/>
        <v>0</v>
      </c>
      <c r="DV389" s="476">
        <f t="shared" si="376"/>
        <v>0</v>
      </c>
      <c r="DW389" s="476">
        <f t="shared" si="376"/>
        <v>0</v>
      </c>
      <c r="DX389" s="476">
        <f t="shared" si="376"/>
        <v>0</v>
      </c>
      <c r="DY389" s="476">
        <f t="shared" si="376"/>
        <v>0</v>
      </c>
      <c r="DZ389" s="476">
        <f t="shared" si="376"/>
        <v>0</v>
      </c>
      <c r="EA389" s="476">
        <f t="shared" si="376"/>
        <v>0</v>
      </c>
      <c r="EB389" s="476">
        <f t="shared" si="374"/>
        <v>0</v>
      </c>
      <c r="EC389" s="476">
        <f t="shared" si="374"/>
        <v>0</v>
      </c>
      <c r="ED389" s="476">
        <f t="shared" si="374"/>
        <v>0</v>
      </c>
      <c r="EE389" s="476">
        <f t="shared" si="374"/>
        <v>0</v>
      </c>
      <c r="EF389" s="476">
        <f t="shared" si="374"/>
        <v>0</v>
      </c>
      <c r="EG389" s="476">
        <f t="shared" si="374"/>
        <v>0</v>
      </c>
      <c r="EH389" s="476">
        <f t="shared" si="374"/>
        <v>0</v>
      </c>
      <c r="EI389" s="476">
        <f t="shared" si="374"/>
        <v>0</v>
      </c>
      <c r="EJ389" s="476">
        <f t="shared" si="374"/>
        <v>0</v>
      </c>
      <c r="EK389" s="476">
        <f t="shared" si="374"/>
        <v>0</v>
      </c>
      <c r="EL389" s="476">
        <f t="shared" si="374"/>
        <v>0</v>
      </c>
      <c r="EM389" s="476">
        <f t="shared" si="374"/>
        <v>0</v>
      </c>
      <c r="EN389" s="476">
        <f t="shared" si="374"/>
        <v>0</v>
      </c>
      <c r="EO389" s="476">
        <f t="shared" si="374"/>
        <v>0</v>
      </c>
      <c r="EP389" s="476">
        <f t="shared" si="374"/>
        <v>0</v>
      </c>
      <c r="EQ389" s="476">
        <f t="shared" si="374"/>
        <v>0</v>
      </c>
      <c r="ER389" s="476">
        <f t="shared" si="374"/>
        <v>0</v>
      </c>
      <c r="ES389" s="476">
        <f t="shared" si="374"/>
        <v>0</v>
      </c>
      <c r="ET389" s="476">
        <f t="shared" si="374"/>
        <v>0</v>
      </c>
      <c r="EU389" s="476">
        <f t="shared" si="374"/>
        <v>0</v>
      </c>
      <c r="EV389" s="476">
        <f t="shared" si="374"/>
        <v>0</v>
      </c>
      <c r="EW389" s="476">
        <f t="shared" si="374"/>
        <v>0</v>
      </c>
      <c r="EX389" s="476">
        <f t="shared" si="374"/>
        <v>0</v>
      </c>
      <c r="EY389" s="476">
        <f t="shared" si="374"/>
        <v>0</v>
      </c>
      <c r="EZ389" s="476">
        <f t="shared" si="374"/>
        <v>0</v>
      </c>
      <c r="FA389" s="476">
        <f t="shared" si="374"/>
        <v>0</v>
      </c>
      <c r="FB389" s="476">
        <f t="shared" si="374"/>
        <v>0</v>
      </c>
      <c r="FC389" s="476">
        <f t="shared" si="374"/>
        <v>0</v>
      </c>
      <c r="FD389" s="476">
        <f t="shared" si="374"/>
        <v>0</v>
      </c>
      <c r="FE389" s="476">
        <f t="shared" si="374"/>
        <v>0</v>
      </c>
      <c r="FF389" s="476">
        <f t="shared" si="374"/>
        <v>0</v>
      </c>
      <c r="FG389" s="476">
        <f t="shared" si="374"/>
        <v>0</v>
      </c>
      <c r="FH389" s="476">
        <f t="shared" si="374"/>
        <v>0</v>
      </c>
      <c r="FI389" s="476">
        <f t="shared" si="374"/>
        <v>0</v>
      </c>
      <c r="FJ389" s="476">
        <f t="shared" si="374"/>
        <v>0</v>
      </c>
      <c r="FK389" s="476">
        <f t="shared" si="374"/>
        <v>0</v>
      </c>
      <c r="FL389" s="476">
        <f t="shared" si="374"/>
        <v>0</v>
      </c>
      <c r="FM389" s="476">
        <f t="shared" si="374"/>
        <v>0</v>
      </c>
      <c r="FN389" s="476">
        <f t="shared" si="374"/>
        <v>0</v>
      </c>
      <c r="FO389" s="476">
        <f t="shared" si="374"/>
        <v>0</v>
      </c>
      <c r="FP389" s="476">
        <f t="shared" si="374"/>
        <v>0</v>
      </c>
      <c r="FQ389" s="476">
        <f t="shared" si="374"/>
        <v>0</v>
      </c>
      <c r="FR389" s="476">
        <f t="shared" si="374"/>
        <v>0</v>
      </c>
      <c r="FS389" s="476">
        <f t="shared" ref="FS389:GB389" si="377">FS127-FS258</f>
        <v>0</v>
      </c>
      <c r="FT389" s="476">
        <f t="shared" si="377"/>
        <v>0</v>
      </c>
      <c r="FU389" s="476">
        <f t="shared" si="377"/>
        <v>0</v>
      </c>
      <c r="FV389" s="476">
        <f t="shared" si="377"/>
        <v>0</v>
      </c>
      <c r="FW389" s="476">
        <f t="shared" si="377"/>
        <v>0</v>
      </c>
      <c r="FX389" s="476">
        <f t="shared" si="377"/>
        <v>0</v>
      </c>
      <c r="FY389" s="476">
        <f t="shared" si="377"/>
        <v>0</v>
      </c>
      <c r="FZ389" s="476">
        <f t="shared" si="377"/>
        <v>0</v>
      </c>
      <c r="GA389" s="476">
        <f t="shared" si="377"/>
        <v>0</v>
      </c>
      <c r="GB389" s="476">
        <f t="shared" si="377"/>
        <v>0</v>
      </c>
    </row>
    <row r="390" spans="3:184" x14ac:dyDescent="0.35">
      <c r="C390" s="472">
        <f>'QUALIFIED ENGINES'!D161</f>
        <v>0</v>
      </c>
      <c r="D390" s="476">
        <f t="shared" si="353"/>
        <v>0</v>
      </c>
      <c r="E390" s="476">
        <f t="shared" ref="E390:BP393" si="378">E128-E259</f>
        <v>0</v>
      </c>
      <c r="F390" s="476">
        <f t="shared" si="378"/>
        <v>0</v>
      </c>
      <c r="G390" s="476">
        <f t="shared" si="378"/>
        <v>0</v>
      </c>
      <c r="H390" s="476">
        <f t="shared" si="378"/>
        <v>0</v>
      </c>
      <c r="I390" s="476">
        <f t="shared" si="378"/>
        <v>0</v>
      </c>
      <c r="J390" s="476">
        <f t="shared" si="378"/>
        <v>0</v>
      </c>
      <c r="K390" s="476">
        <f t="shared" si="378"/>
        <v>0</v>
      </c>
      <c r="L390" s="476">
        <f t="shared" si="378"/>
        <v>0</v>
      </c>
      <c r="M390" s="476">
        <f t="shared" si="378"/>
        <v>0</v>
      </c>
      <c r="N390" s="476">
        <f t="shared" si="378"/>
        <v>0</v>
      </c>
      <c r="O390" s="476">
        <f t="shared" si="378"/>
        <v>0</v>
      </c>
      <c r="P390" s="476">
        <f t="shared" si="378"/>
        <v>0</v>
      </c>
      <c r="Q390" s="476">
        <f t="shared" si="378"/>
        <v>0</v>
      </c>
      <c r="R390" s="476">
        <f t="shared" si="378"/>
        <v>0</v>
      </c>
      <c r="S390" s="476">
        <f t="shared" si="378"/>
        <v>0</v>
      </c>
      <c r="T390" s="476">
        <f t="shared" si="378"/>
        <v>0</v>
      </c>
      <c r="U390" s="476">
        <f t="shared" si="378"/>
        <v>0</v>
      </c>
      <c r="V390" s="476">
        <f t="shared" si="378"/>
        <v>0</v>
      </c>
      <c r="W390" s="476">
        <f t="shared" si="378"/>
        <v>0</v>
      </c>
      <c r="X390" s="476">
        <f t="shared" si="378"/>
        <v>0</v>
      </c>
      <c r="Y390" s="476">
        <f t="shared" si="378"/>
        <v>0</v>
      </c>
      <c r="Z390" s="476">
        <f t="shared" si="378"/>
        <v>0</v>
      </c>
      <c r="AA390" s="476">
        <f t="shared" si="378"/>
        <v>0</v>
      </c>
      <c r="AB390" s="476">
        <f t="shared" si="378"/>
        <v>0</v>
      </c>
      <c r="AC390" s="476">
        <f t="shared" si="378"/>
        <v>0</v>
      </c>
      <c r="AD390" s="476">
        <f t="shared" si="378"/>
        <v>0</v>
      </c>
      <c r="AE390" s="476">
        <f t="shared" si="378"/>
        <v>0</v>
      </c>
      <c r="AF390" s="476">
        <f t="shared" si="378"/>
        <v>0</v>
      </c>
      <c r="AG390" s="476">
        <f t="shared" si="378"/>
        <v>0</v>
      </c>
      <c r="AH390" s="476">
        <f t="shared" si="378"/>
        <v>0</v>
      </c>
      <c r="AI390" s="476">
        <f t="shared" si="378"/>
        <v>0</v>
      </c>
      <c r="AJ390" s="476">
        <f t="shared" si="378"/>
        <v>0</v>
      </c>
      <c r="AK390" s="476">
        <f t="shared" si="378"/>
        <v>0</v>
      </c>
      <c r="AL390" s="476">
        <f t="shared" si="378"/>
        <v>0</v>
      </c>
      <c r="AM390" s="476">
        <f t="shared" si="378"/>
        <v>0</v>
      </c>
      <c r="AN390" s="476">
        <f t="shared" si="378"/>
        <v>0</v>
      </c>
      <c r="AO390" s="476">
        <f t="shared" si="378"/>
        <v>0</v>
      </c>
      <c r="AP390" s="476">
        <f t="shared" si="378"/>
        <v>0</v>
      </c>
      <c r="AQ390" s="476">
        <f t="shared" si="378"/>
        <v>0</v>
      </c>
      <c r="AR390" s="476">
        <f t="shared" si="378"/>
        <v>0</v>
      </c>
      <c r="AS390" s="476">
        <f t="shared" si="378"/>
        <v>0</v>
      </c>
      <c r="AT390" s="476">
        <f t="shared" si="378"/>
        <v>0</v>
      </c>
      <c r="AU390" s="476">
        <f t="shared" si="378"/>
        <v>0</v>
      </c>
      <c r="AV390" s="476">
        <f t="shared" si="378"/>
        <v>0</v>
      </c>
      <c r="AW390" s="476">
        <f t="shared" si="378"/>
        <v>0</v>
      </c>
      <c r="AX390" s="476">
        <f t="shared" si="378"/>
        <v>0</v>
      </c>
      <c r="AY390" s="476">
        <f t="shared" si="378"/>
        <v>0</v>
      </c>
      <c r="AZ390" s="476">
        <f t="shared" si="378"/>
        <v>0</v>
      </c>
      <c r="BA390" s="476">
        <f t="shared" si="378"/>
        <v>0</v>
      </c>
      <c r="BB390" s="476">
        <f t="shared" si="378"/>
        <v>0</v>
      </c>
      <c r="BC390" s="476">
        <f t="shared" si="378"/>
        <v>0</v>
      </c>
      <c r="BD390" s="476">
        <f t="shared" si="378"/>
        <v>0</v>
      </c>
      <c r="BE390" s="476">
        <f t="shared" si="378"/>
        <v>0</v>
      </c>
      <c r="BF390" s="476">
        <f t="shared" si="378"/>
        <v>0</v>
      </c>
      <c r="BG390" s="476">
        <f t="shared" si="378"/>
        <v>0</v>
      </c>
      <c r="BH390" s="476">
        <f t="shared" si="378"/>
        <v>0</v>
      </c>
      <c r="BI390" s="476">
        <f t="shared" si="378"/>
        <v>0</v>
      </c>
      <c r="BJ390" s="476">
        <f t="shared" si="378"/>
        <v>0</v>
      </c>
      <c r="BK390" s="476">
        <f t="shared" si="378"/>
        <v>0</v>
      </c>
      <c r="BL390" s="476">
        <f t="shared" si="378"/>
        <v>0</v>
      </c>
      <c r="BM390" s="476">
        <f t="shared" si="378"/>
        <v>0</v>
      </c>
      <c r="BN390" s="476">
        <f t="shared" si="378"/>
        <v>0</v>
      </c>
      <c r="BO390" s="476">
        <f t="shared" si="378"/>
        <v>0</v>
      </c>
      <c r="BP390" s="476">
        <f t="shared" si="378"/>
        <v>0</v>
      </c>
      <c r="BQ390" s="476">
        <f t="shared" si="376"/>
        <v>0</v>
      </c>
      <c r="BR390" s="476">
        <f t="shared" si="376"/>
        <v>0</v>
      </c>
      <c r="BS390" s="476">
        <f t="shared" si="376"/>
        <v>0</v>
      </c>
      <c r="BT390" s="476">
        <f t="shared" si="376"/>
        <v>0</v>
      </c>
      <c r="BU390" s="476">
        <f t="shared" si="376"/>
        <v>0</v>
      </c>
      <c r="BV390" s="476">
        <f t="shared" si="376"/>
        <v>0</v>
      </c>
      <c r="BW390" s="476">
        <f t="shared" si="376"/>
        <v>0</v>
      </c>
      <c r="BX390" s="476">
        <f t="shared" si="376"/>
        <v>0</v>
      </c>
      <c r="BY390" s="476">
        <f t="shared" si="376"/>
        <v>0</v>
      </c>
      <c r="BZ390" s="476">
        <f t="shared" si="376"/>
        <v>0</v>
      </c>
      <c r="CA390" s="476">
        <f t="shared" si="376"/>
        <v>0</v>
      </c>
      <c r="CB390" s="476">
        <f t="shared" si="376"/>
        <v>0</v>
      </c>
      <c r="CC390" s="476">
        <f t="shared" si="376"/>
        <v>0</v>
      </c>
      <c r="CD390" s="476">
        <f t="shared" si="376"/>
        <v>0</v>
      </c>
      <c r="CE390" s="476">
        <f t="shared" si="376"/>
        <v>0</v>
      </c>
      <c r="CF390" s="476">
        <f t="shared" si="376"/>
        <v>0</v>
      </c>
      <c r="CG390" s="476">
        <f t="shared" si="376"/>
        <v>0</v>
      </c>
      <c r="CH390" s="476">
        <f t="shared" si="376"/>
        <v>0</v>
      </c>
      <c r="CI390" s="476">
        <f t="shared" si="376"/>
        <v>0</v>
      </c>
      <c r="CJ390" s="476">
        <f t="shared" si="376"/>
        <v>0</v>
      </c>
      <c r="CK390" s="476">
        <f t="shared" si="376"/>
        <v>0</v>
      </c>
      <c r="CL390" s="476">
        <f t="shared" si="376"/>
        <v>0</v>
      </c>
      <c r="CM390" s="476">
        <f t="shared" si="376"/>
        <v>0</v>
      </c>
      <c r="CN390" s="476">
        <f t="shared" si="376"/>
        <v>0</v>
      </c>
      <c r="CO390" s="476">
        <f t="shared" si="376"/>
        <v>0</v>
      </c>
      <c r="CP390" s="476">
        <f t="shared" si="376"/>
        <v>0</v>
      </c>
      <c r="CQ390" s="476">
        <f t="shared" si="376"/>
        <v>0</v>
      </c>
      <c r="CR390" s="476">
        <f t="shared" si="376"/>
        <v>0</v>
      </c>
      <c r="CS390" s="476">
        <f t="shared" si="376"/>
        <v>0</v>
      </c>
      <c r="CT390" s="476">
        <f t="shared" si="376"/>
        <v>0</v>
      </c>
      <c r="CU390" s="476">
        <f t="shared" si="376"/>
        <v>0</v>
      </c>
      <c r="CV390" s="476">
        <f t="shared" si="376"/>
        <v>0</v>
      </c>
      <c r="CW390" s="476">
        <f t="shared" si="376"/>
        <v>0</v>
      </c>
      <c r="CX390" s="476">
        <f t="shared" si="376"/>
        <v>0</v>
      </c>
      <c r="CY390" s="476">
        <f t="shared" si="376"/>
        <v>0</v>
      </c>
      <c r="CZ390" s="476">
        <f t="shared" si="376"/>
        <v>0</v>
      </c>
      <c r="DA390" s="476">
        <f t="shared" si="376"/>
        <v>0</v>
      </c>
      <c r="DB390" s="476">
        <f t="shared" si="376"/>
        <v>0</v>
      </c>
      <c r="DC390" s="476">
        <f t="shared" si="376"/>
        <v>0</v>
      </c>
      <c r="DD390" s="476">
        <f t="shared" si="376"/>
        <v>0</v>
      </c>
      <c r="DE390" s="476">
        <f t="shared" si="376"/>
        <v>0</v>
      </c>
      <c r="DF390" s="476">
        <f t="shared" si="376"/>
        <v>0</v>
      </c>
      <c r="DG390" s="476">
        <f t="shared" si="376"/>
        <v>0</v>
      </c>
      <c r="DH390" s="476">
        <f t="shared" si="376"/>
        <v>0</v>
      </c>
      <c r="DI390" s="476">
        <f t="shared" si="376"/>
        <v>0</v>
      </c>
      <c r="DJ390" s="476">
        <f t="shared" si="376"/>
        <v>0</v>
      </c>
      <c r="DK390" s="476">
        <f t="shared" si="376"/>
        <v>0</v>
      </c>
      <c r="DL390" s="476">
        <f t="shared" si="376"/>
        <v>0</v>
      </c>
      <c r="DM390" s="476">
        <f t="shared" si="376"/>
        <v>0</v>
      </c>
      <c r="DN390" s="476">
        <f t="shared" si="376"/>
        <v>0</v>
      </c>
      <c r="DO390" s="476">
        <f t="shared" si="376"/>
        <v>0</v>
      </c>
      <c r="DP390" s="476">
        <f t="shared" si="376"/>
        <v>0</v>
      </c>
      <c r="DQ390" s="476">
        <f t="shared" si="376"/>
        <v>0</v>
      </c>
      <c r="DR390" s="476">
        <f t="shared" si="376"/>
        <v>0</v>
      </c>
      <c r="DS390" s="476">
        <f t="shared" si="376"/>
        <v>0</v>
      </c>
      <c r="DT390" s="476">
        <f t="shared" si="376"/>
        <v>0</v>
      </c>
      <c r="DU390" s="476">
        <f t="shared" si="376"/>
        <v>0</v>
      </c>
      <c r="DV390" s="476">
        <f t="shared" si="376"/>
        <v>0</v>
      </c>
      <c r="DW390" s="476">
        <f t="shared" si="376"/>
        <v>0</v>
      </c>
      <c r="DX390" s="476">
        <f t="shared" si="376"/>
        <v>0</v>
      </c>
      <c r="DY390" s="476">
        <f t="shared" si="376"/>
        <v>0</v>
      </c>
      <c r="DZ390" s="476">
        <f t="shared" si="376"/>
        <v>0</v>
      </c>
      <c r="EA390" s="476">
        <f t="shared" si="376"/>
        <v>0</v>
      </c>
      <c r="EB390" s="476">
        <f t="shared" ref="EB390:GB394" si="379">EB128-EB259</f>
        <v>0</v>
      </c>
      <c r="EC390" s="476">
        <f t="shared" si="379"/>
        <v>0</v>
      </c>
      <c r="ED390" s="476">
        <f t="shared" si="379"/>
        <v>0</v>
      </c>
      <c r="EE390" s="476">
        <f t="shared" si="379"/>
        <v>0</v>
      </c>
      <c r="EF390" s="476">
        <f t="shared" si="379"/>
        <v>0</v>
      </c>
      <c r="EG390" s="476">
        <f t="shared" si="379"/>
        <v>0</v>
      </c>
      <c r="EH390" s="476">
        <f t="shared" si="379"/>
        <v>0</v>
      </c>
      <c r="EI390" s="476">
        <f t="shared" si="379"/>
        <v>0</v>
      </c>
      <c r="EJ390" s="476">
        <f t="shared" si="379"/>
        <v>0</v>
      </c>
      <c r="EK390" s="476">
        <f t="shared" si="379"/>
        <v>0</v>
      </c>
      <c r="EL390" s="476">
        <f t="shared" si="379"/>
        <v>0</v>
      </c>
      <c r="EM390" s="476">
        <f t="shared" si="379"/>
        <v>0</v>
      </c>
      <c r="EN390" s="476">
        <f t="shared" si="379"/>
        <v>0</v>
      </c>
      <c r="EO390" s="476">
        <f t="shared" si="379"/>
        <v>0</v>
      </c>
      <c r="EP390" s="476">
        <f t="shared" si="379"/>
        <v>0</v>
      </c>
      <c r="EQ390" s="476">
        <f t="shared" si="379"/>
        <v>0</v>
      </c>
      <c r="ER390" s="476">
        <f t="shared" si="379"/>
        <v>0</v>
      </c>
      <c r="ES390" s="476">
        <f t="shared" si="379"/>
        <v>0</v>
      </c>
      <c r="ET390" s="476">
        <f t="shared" si="379"/>
        <v>0</v>
      </c>
      <c r="EU390" s="476">
        <f t="shared" si="379"/>
        <v>0</v>
      </c>
      <c r="EV390" s="476">
        <f t="shared" si="379"/>
        <v>0</v>
      </c>
      <c r="EW390" s="476">
        <f t="shared" si="379"/>
        <v>0</v>
      </c>
      <c r="EX390" s="476">
        <f t="shared" si="379"/>
        <v>0</v>
      </c>
      <c r="EY390" s="476">
        <f t="shared" si="379"/>
        <v>0</v>
      </c>
      <c r="EZ390" s="476">
        <f t="shared" si="379"/>
        <v>0</v>
      </c>
      <c r="FA390" s="476">
        <f t="shared" si="379"/>
        <v>0</v>
      </c>
      <c r="FB390" s="476">
        <f t="shared" si="379"/>
        <v>0</v>
      </c>
      <c r="FC390" s="476">
        <f t="shared" si="379"/>
        <v>0</v>
      </c>
      <c r="FD390" s="476">
        <f t="shared" si="379"/>
        <v>0</v>
      </c>
      <c r="FE390" s="476">
        <f t="shared" si="379"/>
        <v>0</v>
      </c>
      <c r="FF390" s="476">
        <f t="shared" si="379"/>
        <v>0</v>
      </c>
      <c r="FG390" s="476">
        <f t="shared" si="379"/>
        <v>0</v>
      </c>
      <c r="FH390" s="476">
        <f t="shared" si="379"/>
        <v>0</v>
      </c>
      <c r="FI390" s="476">
        <f t="shared" si="379"/>
        <v>0</v>
      </c>
      <c r="FJ390" s="476">
        <f t="shared" si="379"/>
        <v>0</v>
      </c>
      <c r="FK390" s="476">
        <f t="shared" si="379"/>
        <v>0</v>
      </c>
      <c r="FL390" s="476">
        <f t="shared" si="379"/>
        <v>0</v>
      </c>
      <c r="FM390" s="476">
        <f t="shared" si="379"/>
        <v>0</v>
      </c>
      <c r="FN390" s="476">
        <f t="shared" si="379"/>
        <v>0</v>
      </c>
      <c r="FO390" s="476">
        <f t="shared" si="379"/>
        <v>0</v>
      </c>
      <c r="FP390" s="476">
        <f t="shared" si="379"/>
        <v>0</v>
      </c>
      <c r="FQ390" s="476">
        <f t="shared" si="379"/>
        <v>0</v>
      </c>
      <c r="FR390" s="476">
        <f t="shared" si="379"/>
        <v>0</v>
      </c>
      <c r="FS390" s="476">
        <f t="shared" si="379"/>
        <v>0</v>
      </c>
      <c r="FT390" s="476">
        <f t="shared" si="379"/>
        <v>0</v>
      </c>
      <c r="FU390" s="476">
        <f t="shared" si="379"/>
        <v>0</v>
      </c>
      <c r="FV390" s="476">
        <f t="shared" si="379"/>
        <v>0</v>
      </c>
      <c r="FW390" s="476">
        <f t="shared" si="379"/>
        <v>0</v>
      </c>
      <c r="FX390" s="476">
        <f t="shared" si="379"/>
        <v>0</v>
      </c>
      <c r="FY390" s="476">
        <f t="shared" si="379"/>
        <v>0</v>
      </c>
      <c r="FZ390" s="476">
        <f t="shared" si="379"/>
        <v>0</v>
      </c>
      <c r="GA390" s="476">
        <f t="shared" si="379"/>
        <v>0</v>
      </c>
      <c r="GB390" s="476">
        <f t="shared" si="379"/>
        <v>0</v>
      </c>
    </row>
    <row r="391" spans="3:184" x14ac:dyDescent="0.35">
      <c r="C391" s="472">
        <f>'QUALIFIED ENGINES'!D162</f>
        <v>0</v>
      </c>
      <c r="D391" s="476">
        <f t="shared" si="353"/>
        <v>0</v>
      </c>
      <c r="E391" s="476">
        <f t="shared" si="378"/>
        <v>0</v>
      </c>
      <c r="F391" s="476">
        <f t="shared" si="378"/>
        <v>0</v>
      </c>
      <c r="G391" s="476">
        <f t="shared" si="378"/>
        <v>0</v>
      </c>
      <c r="H391" s="476">
        <f t="shared" si="378"/>
        <v>0</v>
      </c>
      <c r="I391" s="476">
        <f t="shared" si="378"/>
        <v>0</v>
      </c>
      <c r="J391" s="476">
        <f t="shared" si="378"/>
        <v>0</v>
      </c>
      <c r="K391" s="476">
        <f t="shared" si="378"/>
        <v>0</v>
      </c>
      <c r="L391" s="476">
        <f t="shared" si="378"/>
        <v>0</v>
      </c>
      <c r="M391" s="476">
        <f t="shared" si="378"/>
        <v>0</v>
      </c>
      <c r="N391" s="476">
        <f t="shared" si="378"/>
        <v>0</v>
      </c>
      <c r="O391" s="476">
        <f t="shared" si="378"/>
        <v>0</v>
      </c>
      <c r="P391" s="476">
        <f t="shared" si="378"/>
        <v>0</v>
      </c>
      <c r="Q391" s="476">
        <f t="shared" si="378"/>
        <v>0</v>
      </c>
      <c r="R391" s="476">
        <f t="shared" si="378"/>
        <v>0</v>
      </c>
      <c r="S391" s="476">
        <f t="shared" si="378"/>
        <v>0</v>
      </c>
      <c r="T391" s="476">
        <f t="shared" si="378"/>
        <v>0</v>
      </c>
      <c r="U391" s="476">
        <f t="shared" si="378"/>
        <v>0</v>
      </c>
      <c r="V391" s="476">
        <f t="shared" si="378"/>
        <v>0</v>
      </c>
      <c r="W391" s="476">
        <f t="shared" si="378"/>
        <v>0</v>
      </c>
      <c r="X391" s="476">
        <f t="shared" si="378"/>
        <v>0</v>
      </c>
      <c r="Y391" s="476">
        <f t="shared" si="378"/>
        <v>0</v>
      </c>
      <c r="Z391" s="476">
        <f t="shared" si="378"/>
        <v>0</v>
      </c>
      <c r="AA391" s="476">
        <f t="shared" si="378"/>
        <v>0</v>
      </c>
      <c r="AB391" s="476">
        <f t="shared" si="378"/>
        <v>0</v>
      </c>
      <c r="AC391" s="476">
        <f t="shared" si="378"/>
        <v>0</v>
      </c>
      <c r="AD391" s="476">
        <f t="shared" si="378"/>
        <v>0</v>
      </c>
      <c r="AE391" s="476">
        <f t="shared" si="378"/>
        <v>0</v>
      </c>
      <c r="AF391" s="476">
        <f t="shared" si="378"/>
        <v>0</v>
      </c>
      <c r="AG391" s="476">
        <f t="shared" si="378"/>
        <v>0</v>
      </c>
      <c r="AH391" s="476">
        <f t="shared" si="378"/>
        <v>0</v>
      </c>
      <c r="AI391" s="476">
        <f t="shared" si="378"/>
        <v>0</v>
      </c>
      <c r="AJ391" s="476">
        <f t="shared" si="378"/>
        <v>0</v>
      </c>
      <c r="AK391" s="476">
        <f t="shared" si="378"/>
        <v>0</v>
      </c>
      <c r="AL391" s="476">
        <f t="shared" si="378"/>
        <v>0</v>
      </c>
      <c r="AM391" s="476">
        <f t="shared" si="378"/>
        <v>0</v>
      </c>
      <c r="AN391" s="476">
        <f t="shared" si="378"/>
        <v>0</v>
      </c>
      <c r="AO391" s="476">
        <f t="shared" si="378"/>
        <v>0</v>
      </c>
      <c r="AP391" s="476">
        <f t="shared" si="378"/>
        <v>0</v>
      </c>
      <c r="AQ391" s="476">
        <f t="shared" si="378"/>
        <v>0</v>
      </c>
      <c r="AR391" s="476">
        <f t="shared" si="378"/>
        <v>0</v>
      </c>
      <c r="AS391" s="476">
        <f t="shared" si="378"/>
        <v>0</v>
      </c>
      <c r="AT391" s="476">
        <f t="shared" si="378"/>
        <v>0</v>
      </c>
      <c r="AU391" s="476">
        <f t="shared" si="378"/>
        <v>0</v>
      </c>
      <c r="AV391" s="476">
        <f t="shared" si="378"/>
        <v>0</v>
      </c>
      <c r="AW391" s="476">
        <f t="shared" si="378"/>
        <v>0</v>
      </c>
      <c r="AX391" s="476">
        <f t="shared" si="378"/>
        <v>0</v>
      </c>
      <c r="AY391" s="476">
        <f t="shared" si="378"/>
        <v>0</v>
      </c>
      <c r="AZ391" s="476">
        <f t="shared" si="378"/>
        <v>0</v>
      </c>
      <c r="BA391" s="476">
        <f t="shared" si="378"/>
        <v>0</v>
      </c>
      <c r="BB391" s="476">
        <f t="shared" si="378"/>
        <v>0</v>
      </c>
      <c r="BC391" s="476">
        <f t="shared" si="378"/>
        <v>0</v>
      </c>
      <c r="BD391" s="476">
        <f t="shared" si="378"/>
        <v>0</v>
      </c>
      <c r="BE391" s="476">
        <f t="shared" si="378"/>
        <v>0</v>
      </c>
      <c r="BF391" s="476">
        <f t="shared" si="378"/>
        <v>0</v>
      </c>
      <c r="BG391" s="476">
        <f t="shared" si="378"/>
        <v>0</v>
      </c>
      <c r="BH391" s="476">
        <f t="shared" si="378"/>
        <v>0</v>
      </c>
      <c r="BI391" s="476">
        <f t="shared" si="378"/>
        <v>0</v>
      </c>
      <c r="BJ391" s="476">
        <f t="shared" si="378"/>
        <v>0</v>
      </c>
      <c r="BK391" s="476">
        <f t="shared" si="378"/>
        <v>0</v>
      </c>
      <c r="BL391" s="476">
        <f t="shared" si="378"/>
        <v>0</v>
      </c>
      <c r="BM391" s="476">
        <f t="shared" si="378"/>
        <v>0</v>
      </c>
      <c r="BN391" s="476">
        <f t="shared" si="378"/>
        <v>0</v>
      </c>
      <c r="BO391" s="476">
        <f t="shared" si="378"/>
        <v>0</v>
      </c>
      <c r="BP391" s="476">
        <f t="shared" si="378"/>
        <v>0</v>
      </c>
      <c r="BQ391" s="476">
        <f t="shared" si="376"/>
        <v>0</v>
      </c>
      <c r="BR391" s="476">
        <f t="shared" si="376"/>
        <v>0</v>
      </c>
      <c r="BS391" s="476">
        <f t="shared" si="376"/>
        <v>0</v>
      </c>
      <c r="BT391" s="476">
        <f t="shared" si="376"/>
        <v>0</v>
      </c>
      <c r="BU391" s="476">
        <f t="shared" si="376"/>
        <v>0</v>
      </c>
      <c r="BV391" s="476">
        <f t="shared" si="376"/>
        <v>0</v>
      </c>
      <c r="BW391" s="476">
        <f t="shared" si="376"/>
        <v>0</v>
      </c>
      <c r="BX391" s="476">
        <f t="shared" si="376"/>
        <v>0</v>
      </c>
      <c r="BY391" s="476">
        <f t="shared" si="376"/>
        <v>0</v>
      </c>
      <c r="BZ391" s="476">
        <f t="shared" si="376"/>
        <v>0</v>
      </c>
      <c r="CA391" s="476">
        <f t="shared" si="376"/>
        <v>0</v>
      </c>
      <c r="CB391" s="476">
        <f t="shared" si="376"/>
        <v>0</v>
      </c>
      <c r="CC391" s="476">
        <f t="shared" si="376"/>
        <v>0</v>
      </c>
      <c r="CD391" s="476">
        <f t="shared" si="376"/>
        <v>0</v>
      </c>
      <c r="CE391" s="476">
        <f t="shared" si="376"/>
        <v>0</v>
      </c>
      <c r="CF391" s="476">
        <f t="shared" si="376"/>
        <v>0</v>
      </c>
      <c r="CG391" s="476">
        <f t="shared" si="376"/>
        <v>0</v>
      </c>
      <c r="CH391" s="476">
        <f t="shared" si="376"/>
        <v>0</v>
      </c>
      <c r="CI391" s="476">
        <f t="shared" si="376"/>
        <v>0</v>
      </c>
      <c r="CJ391" s="476">
        <f t="shared" si="376"/>
        <v>0</v>
      </c>
      <c r="CK391" s="476">
        <f t="shared" si="376"/>
        <v>0</v>
      </c>
      <c r="CL391" s="476">
        <f t="shared" si="376"/>
        <v>0</v>
      </c>
      <c r="CM391" s="476">
        <f t="shared" si="376"/>
        <v>0</v>
      </c>
      <c r="CN391" s="476">
        <f t="shared" si="376"/>
        <v>0</v>
      </c>
      <c r="CO391" s="476">
        <f t="shared" si="376"/>
        <v>0</v>
      </c>
      <c r="CP391" s="476">
        <f t="shared" si="376"/>
        <v>0</v>
      </c>
      <c r="CQ391" s="476">
        <f t="shared" si="376"/>
        <v>0</v>
      </c>
      <c r="CR391" s="476">
        <f t="shared" si="376"/>
        <v>0</v>
      </c>
      <c r="CS391" s="476">
        <f t="shared" si="376"/>
        <v>0</v>
      </c>
      <c r="CT391" s="476">
        <f t="shared" si="376"/>
        <v>0</v>
      </c>
      <c r="CU391" s="476">
        <f t="shared" si="376"/>
        <v>0</v>
      </c>
      <c r="CV391" s="476">
        <f t="shared" si="376"/>
        <v>0</v>
      </c>
      <c r="CW391" s="476">
        <f t="shared" si="376"/>
        <v>0</v>
      </c>
      <c r="CX391" s="476">
        <f t="shared" si="376"/>
        <v>0</v>
      </c>
      <c r="CY391" s="476">
        <f t="shared" si="376"/>
        <v>0</v>
      </c>
      <c r="CZ391" s="476">
        <f t="shared" si="376"/>
        <v>0</v>
      </c>
      <c r="DA391" s="476">
        <f t="shared" si="376"/>
        <v>0</v>
      </c>
      <c r="DB391" s="476">
        <f t="shared" si="376"/>
        <v>0</v>
      </c>
      <c r="DC391" s="476">
        <f t="shared" si="376"/>
        <v>0</v>
      </c>
      <c r="DD391" s="476">
        <f t="shared" si="376"/>
        <v>0</v>
      </c>
      <c r="DE391" s="476">
        <f t="shared" si="376"/>
        <v>0</v>
      </c>
      <c r="DF391" s="476">
        <f t="shared" si="376"/>
        <v>0</v>
      </c>
      <c r="DG391" s="476">
        <f t="shared" si="376"/>
        <v>0</v>
      </c>
      <c r="DH391" s="476">
        <f t="shared" si="376"/>
        <v>0</v>
      </c>
      <c r="DI391" s="476">
        <f t="shared" si="376"/>
        <v>0</v>
      </c>
      <c r="DJ391" s="476">
        <f t="shared" si="376"/>
        <v>0</v>
      </c>
      <c r="DK391" s="476">
        <f t="shared" si="376"/>
        <v>0</v>
      </c>
      <c r="DL391" s="476">
        <f t="shared" si="376"/>
        <v>0</v>
      </c>
      <c r="DM391" s="476">
        <f t="shared" si="376"/>
        <v>0</v>
      </c>
      <c r="DN391" s="476">
        <f t="shared" si="376"/>
        <v>0</v>
      </c>
      <c r="DO391" s="476">
        <f t="shared" si="376"/>
        <v>0</v>
      </c>
      <c r="DP391" s="476">
        <f t="shared" si="376"/>
        <v>0</v>
      </c>
      <c r="DQ391" s="476">
        <f t="shared" si="376"/>
        <v>0</v>
      </c>
      <c r="DR391" s="476">
        <f t="shared" si="376"/>
        <v>0</v>
      </c>
      <c r="DS391" s="476">
        <f t="shared" si="376"/>
        <v>0</v>
      </c>
      <c r="DT391" s="476">
        <f t="shared" si="376"/>
        <v>0</v>
      </c>
      <c r="DU391" s="476">
        <f t="shared" si="376"/>
        <v>0</v>
      </c>
      <c r="DV391" s="476">
        <f t="shared" si="376"/>
        <v>0</v>
      </c>
      <c r="DW391" s="476">
        <f t="shared" si="376"/>
        <v>0</v>
      </c>
      <c r="DX391" s="476">
        <f t="shared" si="376"/>
        <v>0</v>
      </c>
      <c r="DY391" s="476">
        <f t="shared" si="376"/>
        <v>0</v>
      </c>
      <c r="DZ391" s="476">
        <f t="shared" si="376"/>
        <v>0</v>
      </c>
      <c r="EA391" s="476">
        <f t="shared" si="376"/>
        <v>0</v>
      </c>
      <c r="EB391" s="476">
        <f t="shared" si="379"/>
        <v>0</v>
      </c>
      <c r="EC391" s="476">
        <f t="shared" si="379"/>
        <v>0</v>
      </c>
      <c r="ED391" s="476">
        <f t="shared" si="379"/>
        <v>0</v>
      </c>
      <c r="EE391" s="476">
        <f t="shared" si="379"/>
        <v>0</v>
      </c>
      <c r="EF391" s="476">
        <f t="shared" si="379"/>
        <v>0</v>
      </c>
      <c r="EG391" s="476">
        <f t="shared" si="379"/>
        <v>0</v>
      </c>
      <c r="EH391" s="476">
        <f t="shared" si="379"/>
        <v>0</v>
      </c>
      <c r="EI391" s="476">
        <f t="shared" si="379"/>
        <v>0</v>
      </c>
      <c r="EJ391" s="476">
        <f t="shared" si="379"/>
        <v>0</v>
      </c>
      <c r="EK391" s="476">
        <f t="shared" si="379"/>
        <v>0</v>
      </c>
      <c r="EL391" s="476">
        <f t="shared" si="379"/>
        <v>0</v>
      </c>
      <c r="EM391" s="476">
        <f t="shared" si="379"/>
        <v>0</v>
      </c>
      <c r="EN391" s="476">
        <f t="shared" si="379"/>
        <v>0</v>
      </c>
      <c r="EO391" s="476">
        <f t="shared" si="379"/>
        <v>0</v>
      </c>
      <c r="EP391" s="476">
        <f t="shared" si="379"/>
        <v>0</v>
      </c>
      <c r="EQ391" s="476">
        <f t="shared" si="379"/>
        <v>0</v>
      </c>
      <c r="ER391" s="476">
        <f t="shared" si="379"/>
        <v>0</v>
      </c>
      <c r="ES391" s="476">
        <f t="shared" si="379"/>
        <v>0</v>
      </c>
      <c r="ET391" s="476">
        <f t="shared" si="379"/>
        <v>0</v>
      </c>
      <c r="EU391" s="476">
        <f t="shared" si="379"/>
        <v>0</v>
      </c>
      <c r="EV391" s="476">
        <f t="shared" si="379"/>
        <v>0</v>
      </c>
      <c r="EW391" s="476">
        <f t="shared" si="379"/>
        <v>0</v>
      </c>
      <c r="EX391" s="476">
        <f t="shared" si="379"/>
        <v>0</v>
      </c>
      <c r="EY391" s="476">
        <f t="shared" si="379"/>
        <v>0</v>
      </c>
      <c r="EZ391" s="476">
        <f t="shared" si="379"/>
        <v>0</v>
      </c>
      <c r="FA391" s="476">
        <f t="shared" si="379"/>
        <v>0</v>
      </c>
      <c r="FB391" s="476">
        <f t="shared" si="379"/>
        <v>0</v>
      </c>
      <c r="FC391" s="476">
        <f t="shared" si="379"/>
        <v>0</v>
      </c>
      <c r="FD391" s="476">
        <f t="shared" si="379"/>
        <v>0</v>
      </c>
      <c r="FE391" s="476">
        <f t="shared" si="379"/>
        <v>0</v>
      </c>
      <c r="FF391" s="476">
        <f t="shared" si="379"/>
        <v>0</v>
      </c>
      <c r="FG391" s="476">
        <f t="shared" si="379"/>
        <v>0</v>
      </c>
      <c r="FH391" s="476">
        <f t="shared" si="379"/>
        <v>0</v>
      </c>
      <c r="FI391" s="476">
        <f t="shared" si="379"/>
        <v>0</v>
      </c>
      <c r="FJ391" s="476">
        <f t="shared" si="379"/>
        <v>0</v>
      </c>
      <c r="FK391" s="476">
        <f t="shared" si="379"/>
        <v>0</v>
      </c>
      <c r="FL391" s="476">
        <f t="shared" si="379"/>
        <v>0</v>
      </c>
      <c r="FM391" s="476">
        <f t="shared" si="379"/>
        <v>0</v>
      </c>
      <c r="FN391" s="476">
        <f t="shared" si="379"/>
        <v>0</v>
      </c>
      <c r="FO391" s="476">
        <f t="shared" si="379"/>
        <v>0</v>
      </c>
      <c r="FP391" s="476">
        <f t="shared" si="379"/>
        <v>0</v>
      </c>
      <c r="FQ391" s="476">
        <f t="shared" si="379"/>
        <v>0</v>
      </c>
      <c r="FR391" s="476">
        <f t="shared" si="379"/>
        <v>0</v>
      </c>
      <c r="FS391" s="476">
        <f t="shared" si="379"/>
        <v>0</v>
      </c>
      <c r="FT391" s="476">
        <f t="shared" si="379"/>
        <v>0</v>
      </c>
      <c r="FU391" s="476">
        <f t="shared" si="379"/>
        <v>0</v>
      </c>
      <c r="FV391" s="476">
        <f t="shared" si="379"/>
        <v>0</v>
      </c>
      <c r="FW391" s="476">
        <f t="shared" si="379"/>
        <v>0</v>
      </c>
      <c r="FX391" s="476">
        <f t="shared" si="379"/>
        <v>0</v>
      </c>
      <c r="FY391" s="476">
        <f t="shared" si="379"/>
        <v>0</v>
      </c>
      <c r="FZ391" s="476">
        <f t="shared" si="379"/>
        <v>0</v>
      </c>
      <c r="GA391" s="476">
        <f t="shared" si="379"/>
        <v>0</v>
      </c>
      <c r="GB391" s="476">
        <f t="shared" si="379"/>
        <v>0</v>
      </c>
    </row>
    <row r="392" spans="3:184" x14ac:dyDescent="0.35">
      <c r="C392" s="472">
        <f>'QUALIFIED ENGINES'!D163</f>
        <v>0</v>
      </c>
      <c r="D392" s="476">
        <f t="shared" si="353"/>
        <v>0</v>
      </c>
      <c r="E392" s="476">
        <f t="shared" si="378"/>
        <v>0</v>
      </c>
      <c r="F392" s="476">
        <f t="shared" si="378"/>
        <v>0</v>
      </c>
      <c r="G392" s="476">
        <f t="shared" si="378"/>
        <v>0</v>
      </c>
      <c r="H392" s="476">
        <f t="shared" si="378"/>
        <v>0</v>
      </c>
      <c r="I392" s="476">
        <f t="shared" si="378"/>
        <v>0</v>
      </c>
      <c r="J392" s="476">
        <f t="shared" si="378"/>
        <v>0</v>
      </c>
      <c r="K392" s="476">
        <f t="shared" si="378"/>
        <v>0</v>
      </c>
      <c r="L392" s="476">
        <f t="shared" si="378"/>
        <v>0</v>
      </c>
      <c r="M392" s="476">
        <f t="shared" si="378"/>
        <v>0</v>
      </c>
      <c r="N392" s="476">
        <f t="shared" si="378"/>
        <v>0</v>
      </c>
      <c r="O392" s="476">
        <f t="shared" si="378"/>
        <v>0</v>
      </c>
      <c r="P392" s="476">
        <f t="shared" si="378"/>
        <v>0</v>
      </c>
      <c r="Q392" s="476">
        <f t="shared" si="378"/>
        <v>0</v>
      </c>
      <c r="R392" s="476">
        <f t="shared" si="378"/>
        <v>0</v>
      </c>
      <c r="S392" s="476">
        <f t="shared" si="378"/>
        <v>0</v>
      </c>
      <c r="T392" s="476">
        <f t="shared" si="378"/>
        <v>0</v>
      </c>
      <c r="U392" s="476">
        <f t="shared" si="378"/>
        <v>0</v>
      </c>
      <c r="V392" s="476">
        <f t="shared" si="378"/>
        <v>0</v>
      </c>
      <c r="W392" s="476">
        <f t="shared" si="378"/>
        <v>0</v>
      </c>
      <c r="X392" s="476">
        <f t="shared" si="378"/>
        <v>0</v>
      </c>
      <c r="Y392" s="476">
        <f t="shared" si="378"/>
        <v>0</v>
      </c>
      <c r="Z392" s="476">
        <f t="shared" si="378"/>
        <v>0</v>
      </c>
      <c r="AA392" s="476">
        <f t="shared" si="378"/>
        <v>0</v>
      </c>
      <c r="AB392" s="476">
        <f t="shared" si="378"/>
        <v>0</v>
      </c>
      <c r="AC392" s="476">
        <f t="shared" si="378"/>
        <v>0</v>
      </c>
      <c r="AD392" s="476">
        <f t="shared" si="378"/>
        <v>0</v>
      </c>
      <c r="AE392" s="476">
        <f t="shared" si="378"/>
        <v>0</v>
      </c>
      <c r="AF392" s="476">
        <f t="shared" si="378"/>
        <v>0</v>
      </c>
      <c r="AG392" s="476">
        <f t="shared" si="378"/>
        <v>0</v>
      </c>
      <c r="AH392" s="476">
        <f t="shared" si="378"/>
        <v>0</v>
      </c>
      <c r="AI392" s="476">
        <f t="shared" si="378"/>
        <v>0</v>
      </c>
      <c r="AJ392" s="476">
        <f t="shared" si="378"/>
        <v>0</v>
      </c>
      <c r="AK392" s="476">
        <f t="shared" si="378"/>
        <v>0</v>
      </c>
      <c r="AL392" s="476">
        <f t="shared" si="378"/>
        <v>0</v>
      </c>
      <c r="AM392" s="476">
        <f t="shared" si="378"/>
        <v>0</v>
      </c>
      <c r="AN392" s="476">
        <f t="shared" si="378"/>
        <v>0</v>
      </c>
      <c r="AO392" s="476">
        <f t="shared" si="378"/>
        <v>0</v>
      </c>
      <c r="AP392" s="476">
        <f t="shared" si="378"/>
        <v>0</v>
      </c>
      <c r="AQ392" s="476">
        <f t="shared" si="378"/>
        <v>0</v>
      </c>
      <c r="AR392" s="476">
        <f t="shared" si="378"/>
        <v>0</v>
      </c>
      <c r="AS392" s="476">
        <f t="shared" si="378"/>
        <v>0</v>
      </c>
      <c r="AT392" s="476">
        <f t="shared" si="378"/>
        <v>0</v>
      </c>
      <c r="AU392" s="476">
        <f t="shared" si="378"/>
        <v>0</v>
      </c>
      <c r="AV392" s="476">
        <f t="shared" si="378"/>
        <v>0</v>
      </c>
      <c r="AW392" s="476">
        <f t="shared" si="378"/>
        <v>0</v>
      </c>
      <c r="AX392" s="476">
        <f t="shared" si="378"/>
        <v>0</v>
      </c>
      <c r="AY392" s="476">
        <f t="shared" si="378"/>
        <v>0</v>
      </c>
      <c r="AZ392" s="476">
        <f t="shared" si="378"/>
        <v>0</v>
      </c>
      <c r="BA392" s="476">
        <f t="shared" si="378"/>
        <v>0</v>
      </c>
      <c r="BB392" s="476">
        <f t="shared" si="378"/>
        <v>0</v>
      </c>
      <c r="BC392" s="476">
        <f t="shared" si="378"/>
        <v>0</v>
      </c>
      <c r="BD392" s="476">
        <f t="shared" si="378"/>
        <v>0</v>
      </c>
      <c r="BE392" s="476">
        <f t="shared" si="378"/>
        <v>0</v>
      </c>
      <c r="BF392" s="476">
        <f t="shared" si="378"/>
        <v>0</v>
      </c>
      <c r="BG392" s="476">
        <f t="shared" si="378"/>
        <v>0</v>
      </c>
      <c r="BH392" s="476">
        <f t="shared" si="378"/>
        <v>0</v>
      </c>
      <c r="BI392" s="476">
        <f t="shared" si="378"/>
        <v>0</v>
      </c>
      <c r="BJ392" s="476">
        <f t="shared" si="378"/>
        <v>0</v>
      </c>
      <c r="BK392" s="476">
        <f t="shared" si="378"/>
        <v>0</v>
      </c>
      <c r="BL392" s="476">
        <f t="shared" si="378"/>
        <v>0</v>
      </c>
      <c r="BM392" s="476">
        <f t="shared" si="378"/>
        <v>0</v>
      </c>
      <c r="BN392" s="476">
        <f t="shared" si="378"/>
        <v>0</v>
      </c>
      <c r="BO392" s="476">
        <f t="shared" si="378"/>
        <v>0</v>
      </c>
      <c r="BP392" s="476">
        <f t="shared" si="378"/>
        <v>0</v>
      </c>
      <c r="BQ392" s="476">
        <f t="shared" si="376"/>
        <v>0</v>
      </c>
      <c r="BR392" s="476">
        <f t="shared" si="376"/>
        <v>0</v>
      </c>
      <c r="BS392" s="476">
        <f t="shared" si="376"/>
        <v>0</v>
      </c>
      <c r="BT392" s="476">
        <f t="shared" si="376"/>
        <v>0</v>
      </c>
      <c r="BU392" s="476">
        <f t="shared" si="376"/>
        <v>0</v>
      </c>
      <c r="BV392" s="476">
        <f t="shared" si="376"/>
        <v>0</v>
      </c>
      <c r="BW392" s="476">
        <f t="shared" si="376"/>
        <v>0</v>
      </c>
      <c r="BX392" s="476">
        <f t="shared" si="376"/>
        <v>0</v>
      </c>
      <c r="BY392" s="476">
        <f t="shared" si="376"/>
        <v>0</v>
      </c>
      <c r="BZ392" s="476">
        <f t="shared" si="376"/>
        <v>0</v>
      </c>
      <c r="CA392" s="476">
        <f t="shared" si="376"/>
        <v>0</v>
      </c>
      <c r="CB392" s="476">
        <f t="shared" si="376"/>
        <v>0</v>
      </c>
      <c r="CC392" s="476">
        <f t="shared" si="376"/>
        <v>0</v>
      </c>
      <c r="CD392" s="476">
        <f t="shared" si="376"/>
        <v>0</v>
      </c>
      <c r="CE392" s="476">
        <f t="shared" si="376"/>
        <v>0</v>
      </c>
      <c r="CF392" s="476">
        <f t="shared" si="376"/>
        <v>0</v>
      </c>
      <c r="CG392" s="476">
        <f t="shared" si="376"/>
        <v>0</v>
      </c>
      <c r="CH392" s="476">
        <f t="shared" si="376"/>
        <v>0</v>
      </c>
      <c r="CI392" s="476">
        <f t="shared" si="376"/>
        <v>0</v>
      </c>
      <c r="CJ392" s="476">
        <f t="shared" si="376"/>
        <v>0</v>
      </c>
      <c r="CK392" s="476">
        <f t="shared" si="376"/>
        <v>0</v>
      </c>
      <c r="CL392" s="476">
        <f t="shared" si="376"/>
        <v>0</v>
      </c>
      <c r="CM392" s="476">
        <f t="shared" si="376"/>
        <v>0</v>
      </c>
      <c r="CN392" s="476">
        <f t="shared" si="376"/>
        <v>0</v>
      </c>
      <c r="CO392" s="476">
        <f t="shared" si="376"/>
        <v>0</v>
      </c>
      <c r="CP392" s="476">
        <f t="shared" si="376"/>
        <v>0</v>
      </c>
      <c r="CQ392" s="476">
        <f t="shared" si="376"/>
        <v>0</v>
      </c>
      <c r="CR392" s="476">
        <f t="shared" si="376"/>
        <v>0</v>
      </c>
      <c r="CS392" s="476">
        <f t="shared" si="376"/>
        <v>0</v>
      </c>
      <c r="CT392" s="476">
        <f t="shared" si="376"/>
        <v>0</v>
      </c>
      <c r="CU392" s="476">
        <f t="shared" si="376"/>
        <v>0</v>
      </c>
      <c r="CV392" s="476">
        <f t="shared" si="376"/>
        <v>0</v>
      </c>
      <c r="CW392" s="476">
        <f t="shared" si="376"/>
        <v>0</v>
      </c>
      <c r="CX392" s="476">
        <f t="shared" si="376"/>
        <v>0</v>
      </c>
      <c r="CY392" s="476">
        <f t="shared" si="376"/>
        <v>0</v>
      </c>
      <c r="CZ392" s="476">
        <f t="shared" si="376"/>
        <v>0</v>
      </c>
      <c r="DA392" s="476">
        <f t="shared" si="376"/>
        <v>0</v>
      </c>
      <c r="DB392" s="476">
        <f t="shared" si="376"/>
        <v>0</v>
      </c>
      <c r="DC392" s="476">
        <f t="shared" si="376"/>
        <v>0</v>
      </c>
      <c r="DD392" s="476">
        <f t="shared" si="376"/>
        <v>0</v>
      </c>
      <c r="DE392" s="476">
        <f t="shared" si="376"/>
        <v>0</v>
      </c>
      <c r="DF392" s="476">
        <f t="shared" si="376"/>
        <v>0</v>
      </c>
      <c r="DG392" s="476">
        <f t="shared" si="376"/>
        <v>0</v>
      </c>
      <c r="DH392" s="476">
        <f t="shared" si="376"/>
        <v>0</v>
      </c>
      <c r="DI392" s="476">
        <f t="shared" si="376"/>
        <v>0</v>
      </c>
      <c r="DJ392" s="476">
        <f t="shared" si="376"/>
        <v>0</v>
      </c>
      <c r="DK392" s="476">
        <f t="shared" si="376"/>
        <v>0</v>
      </c>
      <c r="DL392" s="476">
        <f t="shared" si="376"/>
        <v>0</v>
      </c>
      <c r="DM392" s="476">
        <f t="shared" si="376"/>
        <v>0</v>
      </c>
      <c r="DN392" s="476">
        <f t="shared" si="376"/>
        <v>0</v>
      </c>
      <c r="DO392" s="476">
        <f t="shared" si="376"/>
        <v>0</v>
      </c>
      <c r="DP392" s="476">
        <f t="shared" si="376"/>
        <v>0</v>
      </c>
      <c r="DQ392" s="476">
        <f t="shared" si="376"/>
        <v>0</v>
      </c>
      <c r="DR392" s="476">
        <f t="shared" si="376"/>
        <v>0</v>
      </c>
      <c r="DS392" s="476">
        <f t="shared" si="376"/>
        <v>0</v>
      </c>
      <c r="DT392" s="476">
        <f t="shared" si="376"/>
        <v>0</v>
      </c>
      <c r="DU392" s="476">
        <f t="shared" si="376"/>
        <v>0</v>
      </c>
      <c r="DV392" s="476">
        <f t="shared" si="376"/>
        <v>0</v>
      </c>
      <c r="DW392" s="476">
        <f t="shared" si="376"/>
        <v>0</v>
      </c>
      <c r="DX392" s="476">
        <f t="shared" si="376"/>
        <v>0</v>
      </c>
      <c r="DY392" s="476">
        <f t="shared" si="376"/>
        <v>0</v>
      </c>
      <c r="DZ392" s="476">
        <f t="shared" si="376"/>
        <v>0</v>
      </c>
      <c r="EA392" s="476">
        <f t="shared" si="376"/>
        <v>0</v>
      </c>
      <c r="EB392" s="476">
        <f t="shared" si="379"/>
        <v>0</v>
      </c>
      <c r="EC392" s="476">
        <f t="shared" si="379"/>
        <v>0</v>
      </c>
      <c r="ED392" s="476">
        <f t="shared" si="379"/>
        <v>0</v>
      </c>
      <c r="EE392" s="476">
        <f t="shared" si="379"/>
        <v>0</v>
      </c>
      <c r="EF392" s="476">
        <f t="shared" si="379"/>
        <v>0</v>
      </c>
      <c r="EG392" s="476">
        <f t="shared" si="379"/>
        <v>0</v>
      </c>
      <c r="EH392" s="476">
        <f t="shared" si="379"/>
        <v>0</v>
      </c>
      <c r="EI392" s="476">
        <f t="shared" si="379"/>
        <v>0</v>
      </c>
      <c r="EJ392" s="476">
        <f t="shared" si="379"/>
        <v>0</v>
      </c>
      <c r="EK392" s="476">
        <f t="shared" si="379"/>
        <v>0</v>
      </c>
      <c r="EL392" s="476">
        <f t="shared" si="379"/>
        <v>0</v>
      </c>
      <c r="EM392" s="476">
        <f t="shared" si="379"/>
        <v>0</v>
      </c>
      <c r="EN392" s="476">
        <f t="shared" si="379"/>
        <v>0</v>
      </c>
      <c r="EO392" s="476">
        <f t="shared" si="379"/>
        <v>0</v>
      </c>
      <c r="EP392" s="476">
        <f t="shared" si="379"/>
        <v>0</v>
      </c>
      <c r="EQ392" s="476">
        <f t="shared" si="379"/>
        <v>0</v>
      </c>
      <c r="ER392" s="476">
        <f t="shared" si="379"/>
        <v>0</v>
      </c>
      <c r="ES392" s="476">
        <f t="shared" si="379"/>
        <v>0</v>
      </c>
      <c r="ET392" s="476">
        <f t="shared" si="379"/>
        <v>0</v>
      </c>
      <c r="EU392" s="476">
        <f t="shared" si="379"/>
        <v>0</v>
      </c>
      <c r="EV392" s="476">
        <f t="shared" si="379"/>
        <v>0</v>
      </c>
      <c r="EW392" s="476">
        <f t="shared" si="379"/>
        <v>0</v>
      </c>
      <c r="EX392" s="476">
        <f t="shared" si="379"/>
        <v>0</v>
      </c>
      <c r="EY392" s="476">
        <f t="shared" si="379"/>
        <v>0</v>
      </c>
      <c r="EZ392" s="476">
        <f t="shared" si="379"/>
        <v>0</v>
      </c>
      <c r="FA392" s="476">
        <f t="shared" si="379"/>
        <v>0</v>
      </c>
      <c r="FB392" s="476">
        <f t="shared" si="379"/>
        <v>0</v>
      </c>
      <c r="FC392" s="476">
        <f t="shared" si="379"/>
        <v>0</v>
      </c>
      <c r="FD392" s="476">
        <f t="shared" si="379"/>
        <v>0</v>
      </c>
      <c r="FE392" s="476">
        <f t="shared" si="379"/>
        <v>0</v>
      </c>
      <c r="FF392" s="476">
        <f t="shared" si="379"/>
        <v>0</v>
      </c>
      <c r="FG392" s="476">
        <f t="shared" si="379"/>
        <v>0</v>
      </c>
      <c r="FH392" s="476">
        <f t="shared" si="379"/>
        <v>0</v>
      </c>
      <c r="FI392" s="476">
        <f t="shared" si="379"/>
        <v>0</v>
      </c>
      <c r="FJ392" s="476">
        <f t="shared" si="379"/>
        <v>0</v>
      </c>
      <c r="FK392" s="476">
        <f t="shared" si="379"/>
        <v>0</v>
      </c>
      <c r="FL392" s="476">
        <f t="shared" si="379"/>
        <v>0</v>
      </c>
      <c r="FM392" s="476">
        <f t="shared" si="379"/>
        <v>0</v>
      </c>
      <c r="FN392" s="476">
        <f t="shared" si="379"/>
        <v>0</v>
      </c>
      <c r="FO392" s="476">
        <f t="shared" si="379"/>
        <v>0</v>
      </c>
      <c r="FP392" s="476">
        <f t="shared" si="379"/>
        <v>0</v>
      </c>
      <c r="FQ392" s="476">
        <f t="shared" si="379"/>
        <v>0</v>
      </c>
      <c r="FR392" s="476">
        <f t="shared" si="379"/>
        <v>0</v>
      </c>
      <c r="FS392" s="476">
        <f t="shared" si="379"/>
        <v>0</v>
      </c>
      <c r="FT392" s="476">
        <f t="shared" si="379"/>
        <v>0</v>
      </c>
      <c r="FU392" s="476">
        <f t="shared" si="379"/>
        <v>0</v>
      </c>
      <c r="FV392" s="476">
        <f t="shared" si="379"/>
        <v>0</v>
      </c>
      <c r="FW392" s="476">
        <f t="shared" si="379"/>
        <v>0</v>
      </c>
      <c r="FX392" s="476">
        <f t="shared" si="379"/>
        <v>0</v>
      </c>
      <c r="FY392" s="476">
        <f t="shared" si="379"/>
        <v>0</v>
      </c>
      <c r="FZ392" s="476">
        <f t="shared" si="379"/>
        <v>0</v>
      </c>
      <c r="GA392" s="476">
        <f t="shared" si="379"/>
        <v>0</v>
      </c>
      <c r="GB392" s="476">
        <f t="shared" si="379"/>
        <v>0</v>
      </c>
    </row>
    <row r="393" spans="3:184" x14ac:dyDescent="0.35">
      <c r="C393" s="472">
        <f>'QUALIFIED ENGINES'!D164</f>
        <v>0</v>
      </c>
      <c r="D393" s="476">
        <f t="shared" si="353"/>
        <v>0</v>
      </c>
      <c r="E393" s="476">
        <f t="shared" si="378"/>
        <v>0</v>
      </c>
      <c r="F393" s="476">
        <f t="shared" si="378"/>
        <v>0</v>
      </c>
      <c r="G393" s="476">
        <f t="shared" si="378"/>
        <v>0</v>
      </c>
      <c r="H393" s="476">
        <f t="shared" si="378"/>
        <v>0</v>
      </c>
      <c r="I393" s="476">
        <f t="shared" si="378"/>
        <v>0</v>
      </c>
      <c r="J393" s="476">
        <f t="shared" si="378"/>
        <v>0</v>
      </c>
      <c r="K393" s="476">
        <f t="shared" si="378"/>
        <v>0</v>
      </c>
      <c r="L393" s="476">
        <f t="shared" si="378"/>
        <v>0</v>
      </c>
      <c r="M393" s="476">
        <f t="shared" si="378"/>
        <v>0</v>
      </c>
      <c r="N393" s="476">
        <f t="shared" si="378"/>
        <v>0</v>
      </c>
      <c r="O393" s="476">
        <f t="shared" si="378"/>
        <v>0</v>
      </c>
      <c r="P393" s="476">
        <f t="shared" si="378"/>
        <v>0</v>
      </c>
      <c r="Q393" s="476">
        <f t="shared" si="378"/>
        <v>0</v>
      </c>
      <c r="R393" s="476">
        <f t="shared" si="378"/>
        <v>0</v>
      </c>
      <c r="S393" s="476">
        <f t="shared" si="378"/>
        <v>0</v>
      </c>
      <c r="T393" s="476">
        <f t="shared" si="378"/>
        <v>0</v>
      </c>
      <c r="U393" s="476">
        <f t="shared" si="378"/>
        <v>0</v>
      </c>
      <c r="V393" s="476">
        <f t="shared" si="378"/>
        <v>0</v>
      </c>
      <c r="W393" s="476">
        <f t="shared" si="378"/>
        <v>0</v>
      </c>
      <c r="X393" s="476">
        <f t="shared" si="378"/>
        <v>0</v>
      </c>
      <c r="Y393" s="476">
        <f t="shared" si="378"/>
        <v>0</v>
      </c>
      <c r="Z393" s="476">
        <f t="shared" si="378"/>
        <v>0</v>
      </c>
      <c r="AA393" s="476">
        <f t="shared" si="378"/>
        <v>0</v>
      </c>
      <c r="AB393" s="476">
        <f t="shared" si="378"/>
        <v>0</v>
      </c>
      <c r="AC393" s="476">
        <f t="shared" si="378"/>
        <v>0</v>
      </c>
      <c r="AD393" s="476">
        <f t="shared" si="378"/>
        <v>0</v>
      </c>
      <c r="AE393" s="476">
        <f t="shared" si="378"/>
        <v>0</v>
      </c>
      <c r="AF393" s="476">
        <f t="shared" si="378"/>
        <v>0</v>
      </c>
      <c r="AG393" s="476">
        <f t="shared" si="378"/>
        <v>0</v>
      </c>
      <c r="AH393" s="476">
        <f t="shared" si="378"/>
        <v>0</v>
      </c>
      <c r="AI393" s="476">
        <f t="shared" si="378"/>
        <v>0</v>
      </c>
      <c r="AJ393" s="476">
        <f t="shared" si="378"/>
        <v>0</v>
      </c>
      <c r="AK393" s="476">
        <f t="shared" si="378"/>
        <v>0</v>
      </c>
      <c r="AL393" s="476">
        <f t="shared" si="378"/>
        <v>0</v>
      </c>
      <c r="AM393" s="476">
        <f t="shared" si="378"/>
        <v>0</v>
      </c>
      <c r="AN393" s="476">
        <f t="shared" si="378"/>
        <v>0</v>
      </c>
      <c r="AO393" s="476">
        <f t="shared" si="378"/>
        <v>0</v>
      </c>
      <c r="AP393" s="476">
        <f t="shared" si="378"/>
        <v>0</v>
      </c>
      <c r="AQ393" s="476">
        <f t="shared" si="378"/>
        <v>0</v>
      </c>
      <c r="AR393" s="476">
        <f t="shared" si="378"/>
        <v>0</v>
      </c>
      <c r="AS393" s="476">
        <f t="shared" si="378"/>
        <v>0</v>
      </c>
      <c r="AT393" s="476">
        <f t="shared" si="378"/>
        <v>0</v>
      </c>
      <c r="AU393" s="476">
        <f t="shared" si="378"/>
        <v>0</v>
      </c>
      <c r="AV393" s="476">
        <f t="shared" si="378"/>
        <v>0</v>
      </c>
      <c r="AW393" s="476">
        <f t="shared" si="378"/>
        <v>0</v>
      </c>
      <c r="AX393" s="476">
        <f t="shared" si="378"/>
        <v>0</v>
      </c>
      <c r="AY393" s="476">
        <f t="shared" si="378"/>
        <v>0</v>
      </c>
      <c r="AZ393" s="476">
        <f t="shared" si="378"/>
        <v>0</v>
      </c>
      <c r="BA393" s="476">
        <f t="shared" si="378"/>
        <v>0</v>
      </c>
      <c r="BB393" s="476">
        <f t="shared" si="378"/>
        <v>0</v>
      </c>
      <c r="BC393" s="476">
        <f t="shared" si="378"/>
        <v>0</v>
      </c>
      <c r="BD393" s="476">
        <f t="shared" si="378"/>
        <v>0</v>
      </c>
      <c r="BE393" s="476">
        <f t="shared" si="378"/>
        <v>0</v>
      </c>
      <c r="BF393" s="476">
        <f t="shared" si="378"/>
        <v>0</v>
      </c>
      <c r="BG393" s="476">
        <f t="shared" si="378"/>
        <v>0</v>
      </c>
      <c r="BH393" s="476">
        <f t="shared" si="378"/>
        <v>0</v>
      </c>
      <c r="BI393" s="476">
        <f t="shared" si="378"/>
        <v>0</v>
      </c>
      <c r="BJ393" s="476">
        <f t="shared" si="378"/>
        <v>0</v>
      </c>
      <c r="BK393" s="476">
        <f t="shared" si="378"/>
        <v>0</v>
      </c>
      <c r="BL393" s="476">
        <f t="shared" si="378"/>
        <v>0</v>
      </c>
      <c r="BM393" s="476">
        <f t="shared" si="378"/>
        <v>0</v>
      </c>
      <c r="BN393" s="476">
        <f t="shared" si="378"/>
        <v>0</v>
      </c>
      <c r="BO393" s="476">
        <f t="shared" si="378"/>
        <v>0</v>
      </c>
      <c r="BP393" s="476">
        <f t="shared" ref="BP393:EA396" si="380">BP131-BP262</f>
        <v>0</v>
      </c>
      <c r="BQ393" s="476">
        <f t="shared" si="380"/>
        <v>0</v>
      </c>
      <c r="BR393" s="476">
        <f t="shared" si="380"/>
        <v>0</v>
      </c>
      <c r="BS393" s="476">
        <f t="shared" si="380"/>
        <v>0</v>
      </c>
      <c r="BT393" s="476">
        <f t="shared" si="380"/>
        <v>0</v>
      </c>
      <c r="BU393" s="476">
        <f t="shared" si="380"/>
        <v>0</v>
      </c>
      <c r="BV393" s="476">
        <f t="shared" si="380"/>
        <v>0</v>
      </c>
      <c r="BW393" s="476">
        <f t="shared" si="380"/>
        <v>0</v>
      </c>
      <c r="BX393" s="476">
        <f t="shared" si="380"/>
        <v>0</v>
      </c>
      <c r="BY393" s="476">
        <f t="shared" si="380"/>
        <v>0</v>
      </c>
      <c r="BZ393" s="476">
        <f t="shared" si="380"/>
        <v>0</v>
      </c>
      <c r="CA393" s="476">
        <f t="shared" si="380"/>
        <v>0</v>
      </c>
      <c r="CB393" s="476">
        <f t="shared" si="380"/>
        <v>0</v>
      </c>
      <c r="CC393" s="476">
        <f t="shared" si="380"/>
        <v>0</v>
      </c>
      <c r="CD393" s="476">
        <f t="shared" si="380"/>
        <v>0</v>
      </c>
      <c r="CE393" s="476">
        <f t="shared" si="380"/>
        <v>0</v>
      </c>
      <c r="CF393" s="476">
        <f t="shared" si="380"/>
        <v>0</v>
      </c>
      <c r="CG393" s="476">
        <f t="shared" si="380"/>
        <v>0</v>
      </c>
      <c r="CH393" s="476">
        <f t="shared" si="380"/>
        <v>0</v>
      </c>
      <c r="CI393" s="476">
        <f t="shared" si="380"/>
        <v>0</v>
      </c>
      <c r="CJ393" s="476">
        <f t="shared" si="380"/>
        <v>0</v>
      </c>
      <c r="CK393" s="476">
        <f t="shared" si="380"/>
        <v>0</v>
      </c>
      <c r="CL393" s="476">
        <f t="shared" si="380"/>
        <v>0</v>
      </c>
      <c r="CM393" s="476">
        <f t="shared" si="380"/>
        <v>0</v>
      </c>
      <c r="CN393" s="476">
        <f t="shared" si="380"/>
        <v>0</v>
      </c>
      <c r="CO393" s="476">
        <f t="shared" si="380"/>
        <v>0</v>
      </c>
      <c r="CP393" s="476">
        <f t="shared" si="380"/>
        <v>0</v>
      </c>
      <c r="CQ393" s="476">
        <f t="shared" si="380"/>
        <v>0</v>
      </c>
      <c r="CR393" s="476">
        <f t="shared" si="380"/>
        <v>0</v>
      </c>
      <c r="CS393" s="476">
        <f t="shared" si="380"/>
        <v>0</v>
      </c>
      <c r="CT393" s="476">
        <f t="shared" si="380"/>
        <v>0</v>
      </c>
      <c r="CU393" s="476">
        <f t="shared" si="380"/>
        <v>0</v>
      </c>
      <c r="CV393" s="476">
        <f t="shared" si="380"/>
        <v>0</v>
      </c>
      <c r="CW393" s="476">
        <f t="shared" si="380"/>
        <v>0</v>
      </c>
      <c r="CX393" s="476">
        <f t="shared" si="380"/>
        <v>0</v>
      </c>
      <c r="CY393" s="476">
        <f t="shared" si="380"/>
        <v>0</v>
      </c>
      <c r="CZ393" s="476">
        <f t="shared" si="380"/>
        <v>0</v>
      </c>
      <c r="DA393" s="476">
        <f t="shared" si="380"/>
        <v>0</v>
      </c>
      <c r="DB393" s="476">
        <f t="shared" si="380"/>
        <v>0</v>
      </c>
      <c r="DC393" s="476">
        <f t="shared" si="380"/>
        <v>0</v>
      </c>
      <c r="DD393" s="476">
        <f t="shared" si="380"/>
        <v>0</v>
      </c>
      <c r="DE393" s="476">
        <f t="shared" si="380"/>
        <v>0</v>
      </c>
      <c r="DF393" s="476">
        <f t="shared" si="380"/>
        <v>0</v>
      </c>
      <c r="DG393" s="476">
        <f t="shared" si="380"/>
        <v>0</v>
      </c>
      <c r="DH393" s="476">
        <f t="shared" si="380"/>
        <v>0</v>
      </c>
      <c r="DI393" s="476">
        <f t="shared" si="380"/>
        <v>0</v>
      </c>
      <c r="DJ393" s="476">
        <f t="shared" si="380"/>
        <v>0</v>
      </c>
      <c r="DK393" s="476">
        <f t="shared" si="380"/>
        <v>0</v>
      </c>
      <c r="DL393" s="476">
        <f t="shared" si="380"/>
        <v>0</v>
      </c>
      <c r="DM393" s="476">
        <f t="shared" si="380"/>
        <v>0</v>
      </c>
      <c r="DN393" s="476">
        <f t="shared" si="380"/>
        <v>0</v>
      </c>
      <c r="DO393" s="476">
        <f t="shared" si="380"/>
        <v>0</v>
      </c>
      <c r="DP393" s="476">
        <f t="shared" si="380"/>
        <v>0</v>
      </c>
      <c r="DQ393" s="476">
        <f t="shared" si="380"/>
        <v>0</v>
      </c>
      <c r="DR393" s="476">
        <f t="shared" si="380"/>
        <v>0</v>
      </c>
      <c r="DS393" s="476">
        <f t="shared" si="380"/>
        <v>0</v>
      </c>
      <c r="DT393" s="476">
        <f t="shared" si="380"/>
        <v>0</v>
      </c>
      <c r="DU393" s="476">
        <f t="shared" si="380"/>
        <v>0</v>
      </c>
      <c r="DV393" s="476">
        <f t="shared" si="380"/>
        <v>0</v>
      </c>
      <c r="DW393" s="476">
        <f t="shared" si="380"/>
        <v>0</v>
      </c>
      <c r="DX393" s="476">
        <f t="shared" si="380"/>
        <v>0</v>
      </c>
      <c r="DY393" s="476">
        <f t="shared" si="380"/>
        <v>0</v>
      </c>
      <c r="DZ393" s="476">
        <f t="shared" si="380"/>
        <v>0</v>
      </c>
      <c r="EA393" s="476">
        <f t="shared" si="380"/>
        <v>0</v>
      </c>
      <c r="EB393" s="476">
        <f t="shared" si="379"/>
        <v>0</v>
      </c>
      <c r="EC393" s="476">
        <f t="shared" si="379"/>
        <v>0</v>
      </c>
      <c r="ED393" s="476">
        <f t="shared" si="379"/>
        <v>0</v>
      </c>
      <c r="EE393" s="476">
        <f t="shared" si="379"/>
        <v>0</v>
      </c>
      <c r="EF393" s="476">
        <f t="shared" si="379"/>
        <v>0</v>
      </c>
      <c r="EG393" s="476">
        <f t="shared" si="379"/>
        <v>0</v>
      </c>
      <c r="EH393" s="476">
        <f t="shared" si="379"/>
        <v>0</v>
      </c>
      <c r="EI393" s="476">
        <f t="shared" si="379"/>
        <v>0</v>
      </c>
      <c r="EJ393" s="476">
        <f t="shared" si="379"/>
        <v>0</v>
      </c>
      <c r="EK393" s="476">
        <f t="shared" si="379"/>
        <v>0</v>
      </c>
      <c r="EL393" s="476">
        <f t="shared" si="379"/>
        <v>0</v>
      </c>
      <c r="EM393" s="476">
        <f t="shared" si="379"/>
        <v>0</v>
      </c>
      <c r="EN393" s="476">
        <f t="shared" si="379"/>
        <v>0</v>
      </c>
      <c r="EO393" s="476">
        <f t="shared" si="379"/>
        <v>0</v>
      </c>
      <c r="EP393" s="476">
        <f t="shared" si="379"/>
        <v>0</v>
      </c>
      <c r="EQ393" s="476">
        <f t="shared" si="379"/>
        <v>0</v>
      </c>
      <c r="ER393" s="476">
        <f t="shared" si="379"/>
        <v>0</v>
      </c>
      <c r="ES393" s="476">
        <f t="shared" si="379"/>
        <v>0</v>
      </c>
      <c r="ET393" s="476">
        <f t="shared" si="379"/>
        <v>0</v>
      </c>
      <c r="EU393" s="476">
        <f t="shared" si="379"/>
        <v>0</v>
      </c>
      <c r="EV393" s="476">
        <f t="shared" si="379"/>
        <v>0</v>
      </c>
      <c r="EW393" s="476">
        <f t="shared" si="379"/>
        <v>0</v>
      </c>
      <c r="EX393" s="476">
        <f t="shared" si="379"/>
        <v>0</v>
      </c>
      <c r="EY393" s="476">
        <f t="shared" si="379"/>
        <v>0</v>
      </c>
      <c r="EZ393" s="476">
        <f t="shared" si="379"/>
        <v>0</v>
      </c>
      <c r="FA393" s="476">
        <f t="shared" si="379"/>
        <v>0</v>
      </c>
      <c r="FB393" s="476">
        <f t="shared" si="379"/>
        <v>0</v>
      </c>
      <c r="FC393" s="476">
        <f t="shared" si="379"/>
        <v>0</v>
      </c>
      <c r="FD393" s="476">
        <f t="shared" si="379"/>
        <v>0</v>
      </c>
      <c r="FE393" s="476">
        <f t="shared" si="379"/>
        <v>0</v>
      </c>
      <c r="FF393" s="476">
        <f t="shared" si="379"/>
        <v>0</v>
      </c>
      <c r="FG393" s="476">
        <f t="shared" si="379"/>
        <v>0</v>
      </c>
      <c r="FH393" s="476">
        <f t="shared" si="379"/>
        <v>0</v>
      </c>
      <c r="FI393" s="476">
        <f t="shared" si="379"/>
        <v>0</v>
      </c>
      <c r="FJ393" s="476">
        <f t="shared" si="379"/>
        <v>0</v>
      </c>
      <c r="FK393" s="476">
        <f t="shared" si="379"/>
        <v>0</v>
      </c>
      <c r="FL393" s="476">
        <f t="shared" si="379"/>
        <v>0</v>
      </c>
      <c r="FM393" s="476">
        <f t="shared" si="379"/>
        <v>0</v>
      </c>
      <c r="FN393" s="476">
        <f t="shared" si="379"/>
        <v>0</v>
      </c>
      <c r="FO393" s="476">
        <f t="shared" si="379"/>
        <v>0</v>
      </c>
      <c r="FP393" s="476">
        <f t="shared" si="379"/>
        <v>0</v>
      </c>
      <c r="FQ393" s="476">
        <f t="shared" si="379"/>
        <v>0</v>
      </c>
      <c r="FR393" s="476">
        <f t="shared" si="379"/>
        <v>0</v>
      </c>
      <c r="FS393" s="476">
        <f t="shared" si="379"/>
        <v>0</v>
      </c>
      <c r="FT393" s="476">
        <f t="shared" si="379"/>
        <v>0</v>
      </c>
      <c r="FU393" s="476">
        <f t="shared" si="379"/>
        <v>0</v>
      </c>
      <c r="FV393" s="476">
        <f t="shared" si="379"/>
        <v>0</v>
      </c>
      <c r="FW393" s="476">
        <f t="shared" si="379"/>
        <v>0</v>
      </c>
      <c r="FX393" s="476">
        <f t="shared" si="379"/>
        <v>0</v>
      </c>
      <c r="FY393" s="476">
        <f t="shared" si="379"/>
        <v>0</v>
      </c>
      <c r="FZ393" s="476">
        <f t="shared" si="379"/>
        <v>0</v>
      </c>
      <c r="GA393" s="476">
        <f t="shared" si="379"/>
        <v>0</v>
      </c>
      <c r="GB393" s="476">
        <f t="shared" si="379"/>
        <v>0</v>
      </c>
    </row>
    <row r="394" spans="3:184" x14ac:dyDescent="0.35">
      <c r="C394" s="472">
        <f>'QUALIFIED ENGINES'!D165</f>
        <v>0</v>
      </c>
      <c r="D394" s="476">
        <f t="shared" si="353"/>
        <v>0</v>
      </c>
      <c r="E394" s="476">
        <f t="shared" ref="E394:BP396" si="381">E132-E263</f>
        <v>0</v>
      </c>
      <c r="F394" s="476">
        <f t="shared" si="381"/>
        <v>0</v>
      </c>
      <c r="G394" s="476">
        <f t="shared" si="381"/>
        <v>0</v>
      </c>
      <c r="H394" s="476">
        <f t="shared" si="381"/>
        <v>0</v>
      </c>
      <c r="I394" s="476">
        <f t="shared" si="381"/>
        <v>0</v>
      </c>
      <c r="J394" s="476">
        <f t="shared" si="381"/>
        <v>0</v>
      </c>
      <c r="K394" s="476">
        <f t="shared" si="381"/>
        <v>0</v>
      </c>
      <c r="L394" s="476">
        <f t="shared" si="381"/>
        <v>0</v>
      </c>
      <c r="M394" s="476">
        <f t="shared" si="381"/>
        <v>0</v>
      </c>
      <c r="N394" s="476">
        <f t="shared" si="381"/>
        <v>0</v>
      </c>
      <c r="O394" s="476">
        <f t="shared" si="381"/>
        <v>0</v>
      </c>
      <c r="P394" s="476">
        <f t="shared" si="381"/>
        <v>0</v>
      </c>
      <c r="Q394" s="476">
        <f t="shared" si="381"/>
        <v>0</v>
      </c>
      <c r="R394" s="476">
        <f t="shared" si="381"/>
        <v>0</v>
      </c>
      <c r="S394" s="476">
        <f t="shared" si="381"/>
        <v>0</v>
      </c>
      <c r="T394" s="476">
        <f t="shared" si="381"/>
        <v>0</v>
      </c>
      <c r="U394" s="476">
        <f t="shared" si="381"/>
        <v>0</v>
      </c>
      <c r="V394" s="476">
        <f t="shared" si="381"/>
        <v>0</v>
      </c>
      <c r="W394" s="476">
        <f t="shared" si="381"/>
        <v>0</v>
      </c>
      <c r="X394" s="476">
        <f t="shared" si="381"/>
        <v>0</v>
      </c>
      <c r="Y394" s="476">
        <f t="shared" si="381"/>
        <v>0</v>
      </c>
      <c r="Z394" s="476">
        <f t="shared" si="381"/>
        <v>0</v>
      </c>
      <c r="AA394" s="476">
        <f t="shared" si="381"/>
        <v>0</v>
      </c>
      <c r="AB394" s="476">
        <f t="shared" si="381"/>
        <v>0</v>
      </c>
      <c r="AC394" s="476">
        <f t="shared" si="381"/>
        <v>0</v>
      </c>
      <c r="AD394" s="476">
        <f t="shared" si="381"/>
        <v>0</v>
      </c>
      <c r="AE394" s="476">
        <f t="shared" si="381"/>
        <v>0</v>
      </c>
      <c r="AF394" s="476">
        <f t="shared" si="381"/>
        <v>0</v>
      </c>
      <c r="AG394" s="476">
        <f t="shared" si="381"/>
        <v>0</v>
      </c>
      <c r="AH394" s="476">
        <f t="shared" si="381"/>
        <v>0</v>
      </c>
      <c r="AI394" s="476">
        <f t="shared" si="381"/>
        <v>0</v>
      </c>
      <c r="AJ394" s="476">
        <f t="shared" si="381"/>
        <v>0</v>
      </c>
      <c r="AK394" s="476">
        <f t="shared" si="381"/>
        <v>0</v>
      </c>
      <c r="AL394" s="476">
        <f t="shared" si="381"/>
        <v>0</v>
      </c>
      <c r="AM394" s="476">
        <f t="shared" si="381"/>
        <v>0</v>
      </c>
      <c r="AN394" s="476">
        <f t="shared" si="381"/>
        <v>0</v>
      </c>
      <c r="AO394" s="476">
        <f t="shared" si="381"/>
        <v>0</v>
      </c>
      <c r="AP394" s="476">
        <f t="shared" si="381"/>
        <v>0</v>
      </c>
      <c r="AQ394" s="476">
        <f t="shared" si="381"/>
        <v>0</v>
      </c>
      <c r="AR394" s="476">
        <f t="shared" si="381"/>
        <v>0</v>
      </c>
      <c r="AS394" s="476">
        <f t="shared" si="381"/>
        <v>0</v>
      </c>
      <c r="AT394" s="476">
        <f t="shared" si="381"/>
        <v>0</v>
      </c>
      <c r="AU394" s="476">
        <f t="shared" si="381"/>
        <v>0</v>
      </c>
      <c r="AV394" s="476">
        <f t="shared" si="381"/>
        <v>0</v>
      </c>
      <c r="AW394" s="476">
        <f t="shared" si="381"/>
        <v>0</v>
      </c>
      <c r="AX394" s="476">
        <f t="shared" si="381"/>
        <v>0</v>
      </c>
      <c r="AY394" s="476">
        <f t="shared" si="381"/>
        <v>0</v>
      </c>
      <c r="AZ394" s="476">
        <f t="shared" si="381"/>
        <v>0</v>
      </c>
      <c r="BA394" s="476">
        <f t="shared" si="381"/>
        <v>0</v>
      </c>
      <c r="BB394" s="476">
        <f t="shared" si="381"/>
        <v>0</v>
      </c>
      <c r="BC394" s="476">
        <f t="shared" si="381"/>
        <v>0</v>
      </c>
      <c r="BD394" s="476">
        <f t="shared" si="381"/>
        <v>0</v>
      </c>
      <c r="BE394" s="476">
        <f t="shared" si="381"/>
        <v>0</v>
      </c>
      <c r="BF394" s="476">
        <f t="shared" si="381"/>
        <v>0</v>
      </c>
      <c r="BG394" s="476">
        <f t="shared" si="381"/>
        <v>0</v>
      </c>
      <c r="BH394" s="476">
        <f t="shared" si="381"/>
        <v>0</v>
      </c>
      <c r="BI394" s="476">
        <f t="shared" si="381"/>
        <v>0</v>
      </c>
      <c r="BJ394" s="476">
        <f t="shared" si="381"/>
        <v>0</v>
      </c>
      <c r="BK394" s="476">
        <f t="shared" si="381"/>
        <v>0</v>
      </c>
      <c r="BL394" s="476">
        <f t="shared" si="381"/>
        <v>0</v>
      </c>
      <c r="BM394" s="476">
        <f t="shared" si="381"/>
        <v>0</v>
      </c>
      <c r="BN394" s="476">
        <f t="shared" si="381"/>
        <v>0</v>
      </c>
      <c r="BO394" s="476">
        <f t="shared" si="381"/>
        <v>0</v>
      </c>
      <c r="BP394" s="476">
        <f t="shared" si="381"/>
        <v>0</v>
      </c>
      <c r="BQ394" s="476">
        <f t="shared" si="380"/>
        <v>0</v>
      </c>
      <c r="BR394" s="476">
        <f t="shared" si="380"/>
        <v>0</v>
      </c>
      <c r="BS394" s="476">
        <f t="shared" si="380"/>
        <v>0</v>
      </c>
      <c r="BT394" s="476">
        <f t="shared" si="380"/>
        <v>0</v>
      </c>
      <c r="BU394" s="476">
        <f t="shared" si="380"/>
        <v>0</v>
      </c>
      <c r="BV394" s="476">
        <f t="shared" si="380"/>
        <v>0</v>
      </c>
      <c r="BW394" s="476">
        <f t="shared" si="380"/>
        <v>0</v>
      </c>
      <c r="BX394" s="476">
        <f t="shared" si="380"/>
        <v>0</v>
      </c>
      <c r="BY394" s="476">
        <f t="shared" si="380"/>
        <v>0</v>
      </c>
      <c r="BZ394" s="476">
        <f t="shared" si="380"/>
        <v>0</v>
      </c>
      <c r="CA394" s="476">
        <f t="shared" si="380"/>
        <v>0</v>
      </c>
      <c r="CB394" s="476">
        <f t="shared" si="380"/>
        <v>0</v>
      </c>
      <c r="CC394" s="476">
        <f t="shared" si="380"/>
        <v>0</v>
      </c>
      <c r="CD394" s="476">
        <f t="shared" si="380"/>
        <v>0</v>
      </c>
      <c r="CE394" s="476">
        <f t="shared" si="380"/>
        <v>0</v>
      </c>
      <c r="CF394" s="476">
        <f t="shared" si="380"/>
        <v>0</v>
      </c>
      <c r="CG394" s="476">
        <f t="shared" si="380"/>
        <v>0</v>
      </c>
      <c r="CH394" s="476">
        <f t="shared" si="380"/>
        <v>0</v>
      </c>
      <c r="CI394" s="476">
        <f t="shared" si="380"/>
        <v>0</v>
      </c>
      <c r="CJ394" s="476">
        <f t="shared" si="380"/>
        <v>0</v>
      </c>
      <c r="CK394" s="476">
        <f t="shared" si="380"/>
        <v>0</v>
      </c>
      <c r="CL394" s="476">
        <f t="shared" si="380"/>
        <v>0</v>
      </c>
      <c r="CM394" s="476">
        <f t="shared" si="380"/>
        <v>0</v>
      </c>
      <c r="CN394" s="476">
        <f t="shared" si="380"/>
        <v>0</v>
      </c>
      <c r="CO394" s="476">
        <f t="shared" si="380"/>
        <v>0</v>
      </c>
      <c r="CP394" s="476">
        <f t="shared" si="380"/>
        <v>0</v>
      </c>
      <c r="CQ394" s="476">
        <f t="shared" si="380"/>
        <v>0</v>
      </c>
      <c r="CR394" s="476">
        <f t="shared" si="380"/>
        <v>0</v>
      </c>
      <c r="CS394" s="476">
        <f t="shared" si="380"/>
        <v>0</v>
      </c>
      <c r="CT394" s="476">
        <f t="shared" si="380"/>
        <v>0</v>
      </c>
      <c r="CU394" s="476">
        <f t="shared" si="380"/>
        <v>0</v>
      </c>
      <c r="CV394" s="476">
        <f t="shared" si="380"/>
        <v>0</v>
      </c>
      <c r="CW394" s="476">
        <f t="shared" si="380"/>
        <v>0</v>
      </c>
      <c r="CX394" s="476">
        <f t="shared" si="380"/>
        <v>0</v>
      </c>
      <c r="CY394" s="476">
        <f t="shared" si="380"/>
        <v>0</v>
      </c>
      <c r="CZ394" s="476">
        <f t="shared" si="380"/>
        <v>0</v>
      </c>
      <c r="DA394" s="476">
        <f t="shared" si="380"/>
        <v>0</v>
      </c>
      <c r="DB394" s="476">
        <f t="shared" si="380"/>
        <v>0</v>
      </c>
      <c r="DC394" s="476">
        <f t="shared" si="380"/>
        <v>0</v>
      </c>
      <c r="DD394" s="476">
        <f t="shared" si="380"/>
        <v>0</v>
      </c>
      <c r="DE394" s="476">
        <f t="shared" si="380"/>
        <v>0</v>
      </c>
      <c r="DF394" s="476">
        <f t="shared" si="380"/>
        <v>0</v>
      </c>
      <c r="DG394" s="476">
        <f t="shared" si="380"/>
        <v>0</v>
      </c>
      <c r="DH394" s="476">
        <f t="shared" si="380"/>
        <v>0</v>
      </c>
      <c r="DI394" s="476">
        <f t="shared" si="380"/>
        <v>0</v>
      </c>
      <c r="DJ394" s="476">
        <f t="shared" si="380"/>
        <v>0</v>
      </c>
      <c r="DK394" s="476">
        <f t="shared" si="380"/>
        <v>0</v>
      </c>
      <c r="DL394" s="476">
        <f t="shared" si="380"/>
        <v>0</v>
      </c>
      <c r="DM394" s="476">
        <f t="shared" si="380"/>
        <v>0</v>
      </c>
      <c r="DN394" s="476">
        <f t="shared" si="380"/>
        <v>0</v>
      </c>
      <c r="DO394" s="476">
        <f t="shared" si="380"/>
        <v>0</v>
      </c>
      <c r="DP394" s="476">
        <f t="shared" si="380"/>
        <v>0</v>
      </c>
      <c r="DQ394" s="476">
        <f t="shared" si="380"/>
        <v>0</v>
      </c>
      <c r="DR394" s="476">
        <f t="shared" si="380"/>
        <v>0</v>
      </c>
      <c r="DS394" s="476">
        <f t="shared" si="380"/>
        <v>0</v>
      </c>
      <c r="DT394" s="476">
        <f t="shared" si="380"/>
        <v>0</v>
      </c>
      <c r="DU394" s="476">
        <f t="shared" si="380"/>
        <v>0</v>
      </c>
      <c r="DV394" s="476">
        <f t="shared" si="380"/>
        <v>0</v>
      </c>
      <c r="DW394" s="476">
        <f t="shared" si="380"/>
        <v>0</v>
      </c>
      <c r="DX394" s="476">
        <f t="shared" si="380"/>
        <v>0</v>
      </c>
      <c r="DY394" s="476">
        <f t="shared" si="380"/>
        <v>0</v>
      </c>
      <c r="DZ394" s="476">
        <f t="shared" si="380"/>
        <v>0</v>
      </c>
      <c r="EA394" s="476">
        <f t="shared" si="380"/>
        <v>0</v>
      </c>
      <c r="EB394" s="476">
        <f t="shared" si="379"/>
        <v>0</v>
      </c>
      <c r="EC394" s="476">
        <f t="shared" si="379"/>
        <v>0</v>
      </c>
      <c r="ED394" s="476">
        <f t="shared" si="379"/>
        <v>0</v>
      </c>
      <c r="EE394" s="476">
        <f t="shared" si="379"/>
        <v>0</v>
      </c>
      <c r="EF394" s="476">
        <f t="shared" si="379"/>
        <v>0</v>
      </c>
      <c r="EG394" s="476">
        <f t="shared" si="379"/>
        <v>0</v>
      </c>
      <c r="EH394" s="476">
        <f t="shared" si="379"/>
        <v>0</v>
      </c>
      <c r="EI394" s="476">
        <f t="shared" si="379"/>
        <v>0</v>
      </c>
      <c r="EJ394" s="476">
        <f t="shared" si="379"/>
        <v>0</v>
      </c>
      <c r="EK394" s="476">
        <f t="shared" si="379"/>
        <v>0</v>
      </c>
      <c r="EL394" s="476">
        <f t="shared" si="379"/>
        <v>0</v>
      </c>
      <c r="EM394" s="476">
        <f t="shared" si="379"/>
        <v>0</v>
      </c>
      <c r="EN394" s="476">
        <f t="shared" si="379"/>
        <v>0</v>
      </c>
      <c r="EO394" s="476">
        <f t="shared" si="379"/>
        <v>0</v>
      </c>
      <c r="EP394" s="476">
        <f t="shared" si="379"/>
        <v>0</v>
      </c>
      <c r="EQ394" s="476">
        <f t="shared" si="379"/>
        <v>0</v>
      </c>
      <c r="ER394" s="476">
        <f t="shared" si="379"/>
        <v>0</v>
      </c>
      <c r="ES394" s="476">
        <f t="shared" si="379"/>
        <v>0</v>
      </c>
      <c r="ET394" s="476">
        <f t="shared" si="379"/>
        <v>0</v>
      </c>
      <c r="EU394" s="476">
        <f t="shared" si="379"/>
        <v>0</v>
      </c>
      <c r="EV394" s="476">
        <f t="shared" si="379"/>
        <v>0</v>
      </c>
      <c r="EW394" s="476">
        <f t="shared" si="379"/>
        <v>0</v>
      </c>
      <c r="EX394" s="476">
        <f t="shared" si="379"/>
        <v>0</v>
      </c>
      <c r="EY394" s="476">
        <f t="shared" si="379"/>
        <v>0</v>
      </c>
      <c r="EZ394" s="476">
        <f t="shared" si="379"/>
        <v>0</v>
      </c>
      <c r="FA394" s="476">
        <f t="shared" si="379"/>
        <v>0</v>
      </c>
      <c r="FB394" s="476">
        <f t="shared" si="379"/>
        <v>0</v>
      </c>
      <c r="FC394" s="476">
        <f t="shared" si="379"/>
        <v>0</v>
      </c>
      <c r="FD394" s="476">
        <f t="shared" si="379"/>
        <v>0</v>
      </c>
      <c r="FE394" s="476">
        <f t="shared" si="379"/>
        <v>0</v>
      </c>
      <c r="FF394" s="476">
        <f t="shared" si="379"/>
        <v>0</v>
      </c>
      <c r="FG394" s="476">
        <f t="shared" si="379"/>
        <v>0</v>
      </c>
      <c r="FH394" s="476">
        <f t="shared" si="379"/>
        <v>0</v>
      </c>
      <c r="FI394" s="476">
        <f t="shared" si="379"/>
        <v>0</v>
      </c>
      <c r="FJ394" s="476">
        <f t="shared" si="379"/>
        <v>0</v>
      </c>
      <c r="FK394" s="476">
        <f t="shared" si="379"/>
        <v>0</v>
      </c>
      <c r="FL394" s="476">
        <f t="shared" si="379"/>
        <v>0</v>
      </c>
      <c r="FM394" s="476">
        <f t="shared" si="379"/>
        <v>0</v>
      </c>
      <c r="FN394" s="476">
        <f t="shared" si="379"/>
        <v>0</v>
      </c>
      <c r="FO394" s="476">
        <f t="shared" si="379"/>
        <v>0</v>
      </c>
      <c r="FP394" s="476">
        <f t="shared" si="379"/>
        <v>0</v>
      </c>
      <c r="FQ394" s="476">
        <f t="shared" si="379"/>
        <v>0</v>
      </c>
      <c r="FR394" s="476">
        <f t="shared" si="379"/>
        <v>0</v>
      </c>
      <c r="FS394" s="476">
        <f t="shared" ref="FS394:GB394" si="382">FS132-FS263</f>
        <v>0</v>
      </c>
      <c r="FT394" s="476">
        <f t="shared" si="382"/>
        <v>0</v>
      </c>
      <c r="FU394" s="476">
        <f t="shared" si="382"/>
        <v>0</v>
      </c>
      <c r="FV394" s="476">
        <f t="shared" si="382"/>
        <v>0</v>
      </c>
      <c r="FW394" s="476">
        <f t="shared" si="382"/>
        <v>0</v>
      </c>
      <c r="FX394" s="476">
        <f t="shared" si="382"/>
        <v>0</v>
      </c>
      <c r="FY394" s="476">
        <f t="shared" si="382"/>
        <v>0</v>
      </c>
      <c r="FZ394" s="476">
        <f t="shared" si="382"/>
        <v>0</v>
      </c>
      <c r="GA394" s="476">
        <f t="shared" si="382"/>
        <v>0</v>
      </c>
      <c r="GB394" s="476">
        <f t="shared" si="382"/>
        <v>0</v>
      </c>
    </row>
    <row r="395" spans="3:184" x14ac:dyDescent="0.35">
      <c r="C395" s="472">
        <f>'QUALIFIED ENGINES'!D166</f>
        <v>91467</v>
      </c>
      <c r="D395" s="476">
        <f t="shared" si="353"/>
        <v>0</v>
      </c>
      <c r="E395" s="476">
        <f t="shared" si="381"/>
        <v>0</v>
      </c>
      <c r="F395" s="476">
        <f t="shared" si="381"/>
        <v>0</v>
      </c>
      <c r="G395" s="476">
        <f t="shared" si="381"/>
        <v>0</v>
      </c>
      <c r="H395" s="476">
        <f t="shared" si="381"/>
        <v>0</v>
      </c>
      <c r="I395" s="476">
        <f t="shared" si="381"/>
        <v>0</v>
      </c>
      <c r="J395" s="476">
        <f t="shared" si="381"/>
        <v>0</v>
      </c>
      <c r="K395" s="476">
        <f t="shared" si="381"/>
        <v>0</v>
      </c>
      <c r="L395" s="476">
        <f t="shared" si="381"/>
        <v>0</v>
      </c>
      <c r="M395" s="476">
        <f t="shared" si="381"/>
        <v>0</v>
      </c>
      <c r="N395" s="476">
        <f t="shared" si="381"/>
        <v>0</v>
      </c>
      <c r="O395" s="476">
        <f t="shared" si="381"/>
        <v>0</v>
      </c>
      <c r="P395" s="476">
        <f t="shared" si="381"/>
        <v>179.46</v>
      </c>
      <c r="Q395" s="476">
        <f t="shared" si="381"/>
        <v>333.85</v>
      </c>
      <c r="R395" s="476">
        <f t="shared" si="381"/>
        <v>0</v>
      </c>
      <c r="S395" s="476">
        <f t="shared" si="381"/>
        <v>327.23</v>
      </c>
      <c r="T395" s="476">
        <f t="shared" si="381"/>
        <v>411.77</v>
      </c>
      <c r="U395" s="476">
        <f t="shared" si="381"/>
        <v>331.25</v>
      </c>
      <c r="V395" s="476">
        <f t="shared" si="381"/>
        <v>341.92</v>
      </c>
      <c r="W395" s="476">
        <f t="shared" si="381"/>
        <v>352.38</v>
      </c>
      <c r="X395" s="476">
        <f t="shared" si="381"/>
        <v>369.35</v>
      </c>
      <c r="Y395" s="476">
        <f t="shared" si="381"/>
        <v>361.37</v>
      </c>
      <c r="Z395" s="476">
        <f t="shared" si="381"/>
        <v>367.85</v>
      </c>
      <c r="AA395" s="476">
        <f t="shared" si="381"/>
        <v>361.53</v>
      </c>
      <c r="AB395" s="476">
        <f t="shared" si="381"/>
        <v>350.25</v>
      </c>
      <c r="AC395" s="476">
        <f t="shared" si="381"/>
        <v>280.45</v>
      </c>
      <c r="AD395" s="476">
        <f t="shared" si="381"/>
        <v>322.58</v>
      </c>
      <c r="AE395" s="476">
        <f t="shared" si="381"/>
        <v>317.22000000000003</v>
      </c>
      <c r="AF395" s="476">
        <f t="shared" si="381"/>
        <v>289.64999999999998</v>
      </c>
      <c r="AG395" s="476">
        <f t="shared" si="381"/>
        <v>257.62</v>
      </c>
      <c r="AH395" s="476">
        <f t="shared" si="381"/>
        <v>369.1</v>
      </c>
      <c r="AI395" s="476">
        <f t="shared" si="381"/>
        <v>415.63</v>
      </c>
      <c r="AJ395" s="476">
        <f t="shared" si="381"/>
        <v>372.98</v>
      </c>
      <c r="AK395" s="476">
        <f t="shared" si="381"/>
        <v>360.62</v>
      </c>
      <c r="AL395" s="476">
        <f t="shared" si="381"/>
        <v>399.1</v>
      </c>
      <c r="AM395" s="476">
        <f t="shared" si="381"/>
        <v>291.82</v>
      </c>
      <c r="AN395" s="476">
        <f t="shared" si="381"/>
        <v>390.94</v>
      </c>
      <c r="AO395" s="476">
        <f t="shared" si="381"/>
        <v>244.47</v>
      </c>
      <c r="AP395" s="476">
        <f t="shared" si="381"/>
        <v>0</v>
      </c>
      <c r="AQ395" s="476">
        <f t="shared" si="381"/>
        <v>0</v>
      </c>
      <c r="AR395" s="476">
        <f t="shared" si="381"/>
        <v>0</v>
      </c>
      <c r="AS395" s="476">
        <f t="shared" si="381"/>
        <v>0</v>
      </c>
      <c r="AT395" s="476">
        <f t="shared" si="381"/>
        <v>0</v>
      </c>
      <c r="AU395" s="476">
        <f t="shared" si="381"/>
        <v>0</v>
      </c>
      <c r="AV395" s="476">
        <f t="shared" si="381"/>
        <v>0</v>
      </c>
      <c r="AW395" s="476">
        <f t="shared" si="381"/>
        <v>0</v>
      </c>
      <c r="AX395" s="476">
        <f t="shared" si="381"/>
        <v>0</v>
      </c>
      <c r="AY395" s="476">
        <f t="shared" si="381"/>
        <v>0</v>
      </c>
      <c r="AZ395" s="476">
        <f t="shared" si="381"/>
        <v>0</v>
      </c>
      <c r="BA395" s="476">
        <f t="shared" si="381"/>
        <v>0</v>
      </c>
      <c r="BB395" s="476">
        <f t="shared" si="381"/>
        <v>0</v>
      </c>
      <c r="BC395" s="476">
        <f t="shared" si="381"/>
        <v>0</v>
      </c>
      <c r="BD395" s="476">
        <f t="shared" si="381"/>
        <v>0</v>
      </c>
      <c r="BE395" s="476">
        <f t="shared" si="381"/>
        <v>0</v>
      </c>
      <c r="BF395" s="476">
        <f t="shared" si="381"/>
        <v>0</v>
      </c>
      <c r="BG395" s="476">
        <f t="shared" si="381"/>
        <v>0</v>
      </c>
      <c r="BH395" s="476">
        <f t="shared" si="381"/>
        <v>0</v>
      </c>
      <c r="BI395" s="476">
        <f t="shared" si="381"/>
        <v>0</v>
      </c>
      <c r="BJ395" s="476">
        <f t="shared" si="381"/>
        <v>0</v>
      </c>
      <c r="BK395" s="476">
        <f t="shared" si="381"/>
        <v>0</v>
      </c>
      <c r="BL395" s="476">
        <f t="shared" si="381"/>
        <v>0</v>
      </c>
      <c r="BM395" s="476">
        <f t="shared" si="381"/>
        <v>0</v>
      </c>
      <c r="BN395" s="476">
        <f t="shared" si="381"/>
        <v>0</v>
      </c>
      <c r="BO395" s="476">
        <f t="shared" si="381"/>
        <v>0</v>
      </c>
      <c r="BP395" s="476">
        <f t="shared" si="381"/>
        <v>0</v>
      </c>
      <c r="BQ395" s="476">
        <f t="shared" si="380"/>
        <v>0</v>
      </c>
      <c r="BR395" s="476">
        <f t="shared" si="380"/>
        <v>0</v>
      </c>
      <c r="BS395" s="476">
        <f t="shared" si="380"/>
        <v>0</v>
      </c>
      <c r="BT395" s="476">
        <f t="shared" si="380"/>
        <v>0</v>
      </c>
      <c r="BU395" s="476">
        <f t="shared" si="380"/>
        <v>0</v>
      </c>
      <c r="BV395" s="476">
        <f t="shared" si="380"/>
        <v>0</v>
      </c>
      <c r="BW395" s="476">
        <f t="shared" si="380"/>
        <v>0</v>
      </c>
      <c r="BX395" s="476">
        <f t="shared" si="380"/>
        <v>0</v>
      </c>
      <c r="BY395" s="476">
        <f t="shared" si="380"/>
        <v>0</v>
      </c>
      <c r="BZ395" s="476">
        <f t="shared" si="380"/>
        <v>0</v>
      </c>
      <c r="CA395" s="476">
        <f t="shared" si="380"/>
        <v>0</v>
      </c>
      <c r="CB395" s="476">
        <f t="shared" si="380"/>
        <v>0</v>
      </c>
      <c r="CC395" s="476">
        <f t="shared" si="380"/>
        <v>0</v>
      </c>
      <c r="CD395" s="476">
        <f t="shared" si="380"/>
        <v>266.66000000000003</v>
      </c>
      <c r="CE395" s="476">
        <f t="shared" si="380"/>
        <v>425.38</v>
      </c>
      <c r="CF395" s="476">
        <f t="shared" si="380"/>
        <v>400.26</v>
      </c>
      <c r="CG395" s="476">
        <f t="shared" si="380"/>
        <v>447.59</v>
      </c>
      <c r="CH395" s="476">
        <f t="shared" si="380"/>
        <v>229.05</v>
      </c>
      <c r="CI395" s="476">
        <f t="shared" si="380"/>
        <v>333.23</v>
      </c>
      <c r="CJ395" s="476">
        <f t="shared" si="380"/>
        <v>491.7</v>
      </c>
      <c r="CK395" s="476">
        <f t="shared" si="380"/>
        <v>436.03</v>
      </c>
      <c r="CL395" s="476">
        <f t="shared" si="380"/>
        <v>452.39</v>
      </c>
      <c r="CM395" s="476">
        <f t="shared" si="380"/>
        <v>480.43</v>
      </c>
      <c r="CN395" s="476">
        <f t="shared" si="380"/>
        <v>462.02</v>
      </c>
      <c r="CO395" s="476">
        <f t="shared" si="380"/>
        <v>429.05</v>
      </c>
      <c r="CP395" s="476">
        <f t="shared" si="380"/>
        <v>268.61</v>
      </c>
      <c r="CQ395" s="476">
        <f t="shared" si="380"/>
        <v>459.82</v>
      </c>
      <c r="CR395" s="476">
        <f t="shared" si="380"/>
        <v>499.21</v>
      </c>
      <c r="CS395" s="476">
        <f t="shared" si="380"/>
        <v>420.19</v>
      </c>
      <c r="CT395" s="476">
        <f t="shared" si="380"/>
        <v>442.95</v>
      </c>
      <c r="CU395" s="476">
        <f t="shared" si="380"/>
        <v>439.05</v>
      </c>
      <c r="CV395" s="476">
        <f t="shared" si="380"/>
        <v>438.25</v>
      </c>
      <c r="CW395" s="476">
        <f t="shared" si="380"/>
        <v>457.44</v>
      </c>
      <c r="CX395" s="476">
        <f t="shared" si="380"/>
        <v>448.91</v>
      </c>
      <c r="CY395" s="476">
        <f t="shared" si="380"/>
        <v>498.73</v>
      </c>
      <c r="CZ395" s="476">
        <f t="shared" si="380"/>
        <v>408.34</v>
      </c>
      <c r="DA395" s="476">
        <f t="shared" si="380"/>
        <v>475.67</v>
      </c>
      <c r="DB395" s="476">
        <f t="shared" si="380"/>
        <v>463.08</v>
      </c>
      <c r="DC395" s="476">
        <f t="shared" si="380"/>
        <v>431.25</v>
      </c>
      <c r="DD395" s="476">
        <f t="shared" si="380"/>
        <v>459.26</v>
      </c>
      <c r="DE395" s="476">
        <f t="shared" si="380"/>
        <v>483.2</v>
      </c>
      <c r="DF395" s="476">
        <f t="shared" si="380"/>
        <v>244.14</v>
      </c>
      <c r="DG395" s="476">
        <f t="shared" si="380"/>
        <v>0</v>
      </c>
      <c r="DH395" s="476">
        <f t="shared" si="380"/>
        <v>0</v>
      </c>
      <c r="DI395" s="476">
        <f t="shared" si="380"/>
        <v>0</v>
      </c>
      <c r="DJ395" s="476">
        <f t="shared" si="380"/>
        <v>0</v>
      </c>
      <c r="DK395" s="476">
        <f t="shared" si="380"/>
        <v>0</v>
      </c>
      <c r="DL395" s="476">
        <f t="shared" si="380"/>
        <v>0</v>
      </c>
      <c r="DM395" s="476">
        <f t="shared" si="380"/>
        <v>0</v>
      </c>
      <c r="DN395" s="476">
        <f t="shared" si="380"/>
        <v>0</v>
      </c>
      <c r="DO395" s="476">
        <f t="shared" si="380"/>
        <v>0</v>
      </c>
      <c r="DP395" s="476">
        <f t="shared" si="380"/>
        <v>0</v>
      </c>
      <c r="DQ395" s="476">
        <f t="shared" si="380"/>
        <v>0</v>
      </c>
      <c r="DR395" s="476">
        <f t="shared" si="380"/>
        <v>0</v>
      </c>
      <c r="DS395" s="476">
        <f t="shared" si="380"/>
        <v>0</v>
      </c>
      <c r="DT395" s="476">
        <f t="shared" si="380"/>
        <v>0</v>
      </c>
      <c r="DU395" s="476">
        <f t="shared" si="380"/>
        <v>0</v>
      </c>
      <c r="DV395" s="476">
        <f t="shared" si="380"/>
        <v>0</v>
      </c>
      <c r="DW395" s="476">
        <f t="shared" si="380"/>
        <v>0</v>
      </c>
      <c r="DX395" s="476">
        <f t="shared" si="380"/>
        <v>0</v>
      </c>
      <c r="DY395" s="476">
        <f t="shared" si="380"/>
        <v>0</v>
      </c>
      <c r="DZ395" s="476">
        <f t="shared" si="380"/>
        <v>0</v>
      </c>
      <c r="EA395" s="476">
        <f t="shared" si="380"/>
        <v>0</v>
      </c>
      <c r="EB395" s="476">
        <f t="shared" ref="EB395:GB396" si="383">EB133-EB264</f>
        <v>0</v>
      </c>
      <c r="EC395" s="476">
        <f t="shared" si="383"/>
        <v>0</v>
      </c>
      <c r="ED395" s="476">
        <f t="shared" si="383"/>
        <v>0</v>
      </c>
      <c r="EE395" s="476">
        <f t="shared" si="383"/>
        <v>0</v>
      </c>
      <c r="EF395" s="476">
        <f t="shared" si="383"/>
        <v>0</v>
      </c>
      <c r="EG395" s="476">
        <f t="shared" si="383"/>
        <v>0</v>
      </c>
      <c r="EH395" s="476">
        <f t="shared" si="383"/>
        <v>0</v>
      </c>
      <c r="EI395" s="476">
        <f t="shared" si="383"/>
        <v>0</v>
      </c>
      <c r="EJ395" s="476">
        <f t="shared" si="383"/>
        <v>0</v>
      </c>
      <c r="EK395" s="476">
        <f t="shared" si="383"/>
        <v>0</v>
      </c>
      <c r="EL395" s="476">
        <f t="shared" si="383"/>
        <v>0</v>
      </c>
      <c r="EM395" s="476">
        <f t="shared" si="383"/>
        <v>0</v>
      </c>
      <c r="EN395" s="476">
        <f t="shared" si="383"/>
        <v>0</v>
      </c>
      <c r="EO395" s="476">
        <f t="shared" si="383"/>
        <v>0</v>
      </c>
      <c r="EP395" s="476">
        <f t="shared" si="383"/>
        <v>0</v>
      </c>
      <c r="EQ395" s="476">
        <f t="shared" si="383"/>
        <v>0</v>
      </c>
      <c r="ER395" s="476">
        <f t="shared" si="383"/>
        <v>0</v>
      </c>
      <c r="ES395" s="476">
        <f t="shared" si="383"/>
        <v>0</v>
      </c>
      <c r="ET395" s="476">
        <f t="shared" si="383"/>
        <v>0</v>
      </c>
      <c r="EU395" s="476">
        <f t="shared" si="383"/>
        <v>0</v>
      </c>
      <c r="EV395" s="476">
        <f t="shared" si="383"/>
        <v>0</v>
      </c>
      <c r="EW395" s="476">
        <f t="shared" si="383"/>
        <v>0</v>
      </c>
      <c r="EX395" s="476">
        <f t="shared" si="383"/>
        <v>0</v>
      </c>
      <c r="EY395" s="476">
        <f t="shared" si="383"/>
        <v>0</v>
      </c>
      <c r="EZ395" s="476">
        <f t="shared" si="383"/>
        <v>0</v>
      </c>
      <c r="FA395" s="476">
        <f t="shared" si="383"/>
        <v>0</v>
      </c>
      <c r="FB395" s="476">
        <f t="shared" si="383"/>
        <v>0</v>
      </c>
      <c r="FC395" s="476">
        <f t="shared" si="383"/>
        <v>0</v>
      </c>
      <c r="FD395" s="476">
        <f t="shared" si="383"/>
        <v>0</v>
      </c>
      <c r="FE395" s="476">
        <f t="shared" si="383"/>
        <v>0</v>
      </c>
      <c r="FF395" s="476">
        <f t="shared" si="383"/>
        <v>0</v>
      </c>
      <c r="FG395" s="476">
        <f t="shared" si="383"/>
        <v>0</v>
      </c>
      <c r="FH395" s="476">
        <f t="shared" si="383"/>
        <v>0</v>
      </c>
      <c r="FI395" s="476">
        <f t="shared" si="383"/>
        <v>0</v>
      </c>
      <c r="FJ395" s="476">
        <f t="shared" si="383"/>
        <v>0</v>
      </c>
      <c r="FK395" s="476">
        <f t="shared" si="383"/>
        <v>0</v>
      </c>
      <c r="FL395" s="476">
        <f t="shared" si="383"/>
        <v>0</v>
      </c>
      <c r="FM395" s="476">
        <f t="shared" si="383"/>
        <v>0</v>
      </c>
      <c r="FN395" s="476">
        <f t="shared" si="383"/>
        <v>0</v>
      </c>
      <c r="FO395" s="476">
        <f t="shared" si="383"/>
        <v>0</v>
      </c>
      <c r="FP395" s="476">
        <f t="shared" si="383"/>
        <v>0</v>
      </c>
      <c r="FQ395" s="476">
        <f t="shared" si="383"/>
        <v>0</v>
      </c>
      <c r="FR395" s="476">
        <f t="shared" si="383"/>
        <v>0</v>
      </c>
      <c r="FS395" s="476">
        <f t="shared" si="383"/>
        <v>0</v>
      </c>
      <c r="FT395" s="476">
        <f t="shared" si="383"/>
        <v>0</v>
      </c>
      <c r="FU395" s="476">
        <f t="shared" si="383"/>
        <v>0</v>
      </c>
      <c r="FV395" s="476">
        <f t="shared" si="383"/>
        <v>0</v>
      </c>
      <c r="FW395" s="476">
        <f t="shared" si="383"/>
        <v>0</v>
      </c>
      <c r="FX395" s="476">
        <f t="shared" si="383"/>
        <v>0</v>
      </c>
      <c r="FY395" s="476">
        <f t="shared" si="383"/>
        <v>0</v>
      </c>
      <c r="FZ395" s="476">
        <f t="shared" si="383"/>
        <v>0</v>
      </c>
      <c r="GA395" s="476">
        <f t="shared" si="383"/>
        <v>0</v>
      </c>
      <c r="GB395" s="476">
        <f t="shared" si="383"/>
        <v>0</v>
      </c>
    </row>
    <row r="396" spans="3:184" x14ac:dyDescent="0.35">
      <c r="C396" s="472">
        <f>'QUALIFIED ENGINES'!D167</f>
        <v>91608</v>
      </c>
      <c r="D396" s="476">
        <f>D134-D265</f>
        <v>0</v>
      </c>
      <c r="E396" s="476">
        <f t="shared" si="381"/>
        <v>0</v>
      </c>
      <c r="F396" s="476">
        <f t="shared" si="381"/>
        <v>0</v>
      </c>
      <c r="G396" s="476">
        <f t="shared" si="381"/>
        <v>0</v>
      </c>
      <c r="H396" s="476">
        <f t="shared" si="381"/>
        <v>0</v>
      </c>
      <c r="I396" s="476">
        <f t="shared" si="381"/>
        <v>0</v>
      </c>
      <c r="J396" s="476">
        <f t="shared" si="381"/>
        <v>0</v>
      </c>
      <c r="K396" s="476">
        <f t="shared" si="381"/>
        <v>0</v>
      </c>
      <c r="L396" s="476">
        <f t="shared" si="381"/>
        <v>0</v>
      </c>
      <c r="M396" s="476">
        <f t="shared" si="381"/>
        <v>0</v>
      </c>
      <c r="N396" s="476">
        <f t="shared" si="381"/>
        <v>0</v>
      </c>
      <c r="O396" s="476">
        <f t="shared" si="381"/>
        <v>0</v>
      </c>
      <c r="P396" s="476">
        <f t="shared" si="381"/>
        <v>0</v>
      </c>
      <c r="Q396" s="476">
        <f t="shared" si="381"/>
        <v>0</v>
      </c>
      <c r="R396" s="476">
        <f t="shared" si="381"/>
        <v>0</v>
      </c>
      <c r="S396" s="476">
        <f t="shared" si="381"/>
        <v>0</v>
      </c>
      <c r="T396" s="476">
        <f t="shared" si="381"/>
        <v>0</v>
      </c>
      <c r="U396" s="476">
        <f t="shared" si="381"/>
        <v>0</v>
      </c>
      <c r="V396" s="476">
        <f t="shared" si="381"/>
        <v>0</v>
      </c>
      <c r="W396" s="476">
        <f t="shared" si="381"/>
        <v>0</v>
      </c>
      <c r="X396" s="476">
        <f t="shared" si="381"/>
        <v>0</v>
      </c>
      <c r="Y396" s="476">
        <f t="shared" si="381"/>
        <v>0</v>
      </c>
      <c r="Z396" s="476">
        <f t="shared" si="381"/>
        <v>0</v>
      </c>
      <c r="AA396" s="476">
        <f t="shared" si="381"/>
        <v>0</v>
      </c>
      <c r="AB396" s="476">
        <f t="shared" si="381"/>
        <v>0</v>
      </c>
      <c r="AC396" s="476">
        <f t="shared" si="381"/>
        <v>0</v>
      </c>
      <c r="AD396" s="476">
        <f t="shared" si="381"/>
        <v>0</v>
      </c>
      <c r="AE396" s="476">
        <f t="shared" si="381"/>
        <v>0</v>
      </c>
      <c r="AF396" s="476">
        <f t="shared" si="381"/>
        <v>0</v>
      </c>
      <c r="AG396" s="476">
        <f t="shared" si="381"/>
        <v>0</v>
      </c>
      <c r="AH396" s="476">
        <f t="shared" si="381"/>
        <v>0</v>
      </c>
      <c r="AI396" s="476">
        <f t="shared" si="381"/>
        <v>0</v>
      </c>
      <c r="AJ396" s="476">
        <f t="shared" si="381"/>
        <v>0</v>
      </c>
      <c r="AK396" s="476">
        <f t="shared" si="381"/>
        <v>0</v>
      </c>
      <c r="AL396" s="476">
        <f t="shared" si="381"/>
        <v>0</v>
      </c>
      <c r="AM396" s="476">
        <f t="shared" si="381"/>
        <v>0</v>
      </c>
      <c r="AN396" s="476">
        <f t="shared" si="381"/>
        <v>0</v>
      </c>
      <c r="AO396" s="476">
        <f t="shared" si="381"/>
        <v>0</v>
      </c>
      <c r="AP396" s="476">
        <f t="shared" si="381"/>
        <v>0</v>
      </c>
      <c r="AQ396" s="476">
        <f t="shared" si="381"/>
        <v>0</v>
      </c>
      <c r="AR396" s="476">
        <f t="shared" si="381"/>
        <v>0</v>
      </c>
      <c r="AS396" s="476">
        <f t="shared" si="381"/>
        <v>0</v>
      </c>
      <c r="AT396" s="476">
        <f t="shared" si="381"/>
        <v>0</v>
      </c>
      <c r="AU396" s="476">
        <f t="shared" si="381"/>
        <v>0</v>
      </c>
      <c r="AV396" s="476">
        <f t="shared" si="381"/>
        <v>0</v>
      </c>
      <c r="AW396" s="476">
        <f t="shared" si="381"/>
        <v>0</v>
      </c>
      <c r="AX396" s="476">
        <f t="shared" si="381"/>
        <v>0</v>
      </c>
      <c r="AY396" s="476">
        <f t="shared" si="381"/>
        <v>0</v>
      </c>
      <c r="AZ396" s="476">
        <f t="shared" si="381"/>
        <v>0</v>
      </c>
      <c r="BA396" s="476">
        <f t="shared" si="381"/>
        <v>0</v>
      </c>
      <c r="BB396" s="476">
        <f t="shared" si="381"/>
        <v>0</v>
      </c>
      <c r="BC396" s="476">
        <f t="shared" si="381"/>
        <v>0</v>
      </c>
      <c r="BD396" s="476">
        <f t="shared" si="381"/>
        <v>0</v>
      </c>
      <c r="BE396" s="476">
        <f t="shared" si="381"/>
        <v>0</v>
      </c>
      <c r="BF396" s="476">
        <f t="shared" si="381"/>
        <v>0</v>
      </c>
      <c r="BG396" s="476">
        <f t="shared" si="381"/>
        <v>0</v>
      </c>
      <c r="BH396" s="476">
        <f t="shared" si="381"/>
        <v>0</v>
      </c>
      <c r="BI396" s="476">
        <f t="shared" si="381"/>
        <v>0</v>
      </c>
      <c r="BJ396" s="476">
        <f t="shared" si="381"/>
        <v>0</v>
      </c>
      <c r="BK396" s="476">
        <f t="shared" si="381"/>
        <v>0</v>
      </c>
      <c r="BL396" s="476">
        <f t="shared" si="381"/>
        <v>0</v>
      </c>
      <c r="BM396" s="476">
        <f t="shared" si="381"/>
        <v>0</v>
      </c>
      <c r="BN396" s="476">
        <f t="shared" si="381"/>
        <v>0</v>
      </c>
      <c r="BO396" s="476">
        <f t="shared" si="381"/>
        <v>0</v>
      </c>
      <c r="BP396" s="476">
        <f t="shared" si="381"/>
        <v>0</v>
      </c>
      <c r="BQ396" s="476">
        <f t="shared" si="380"/>
        <v>0</v>
      </c>
      <c r="BR396" s="476">
        <f t="shared" si="380"/>
        <v>0</v>
      </c>
      <c r="BS396" s="476">
        <f t="shared" si="380"/>
        <v>0</v>
      </c>
      <c r="BT396" s="476">
        <f t="shared" si="380"/>
        <v>0</v>
      </c>
      <c r="BU396" s="476">
        <f t="shared" si="380"/>
        <v>0</v>
      </c>
      <c r="BV396" s="476">
        <f t="shared" si="380"/>
        <v>0</v>
      </c>
      <c r="BW396" s="476">
        <f t="shared" si="380"/>
        <v>0</v>
      </c>
      <c r="BX396" s="476">
        <f t="shared" si="380"/>
        <v>0</v>
      </c>
      <c r="BY396" s="476">
        <f t="shared" si="380"/>
        <v>0</v>
      </c>
      <c r="BZ396" s="476">
        <f t="shared" si="380"/>
        <v>0</v>
      </c>
      <c r="CA396" s="476">
        <f t="shared" si="380"/>
        <v>0</v>
      </c>
      <c r="CB396" s="476">
        <f t="shared" si="380"/>
        <v>0</v>
      </c>
      <c r="CC396" s="476">
        <f t="shared" si="380"/>
        <v>0</v>
      </c>
      <c r="CD396" s="476">
        <f t="shared" si="380"/>
        <v>0</v>
      </c>
      <c r="CE396" s="476">
        <f t="shared" si="380"/>
        <v>0</v>
      </c>
      <c r="CF396" s="476">
        <f t="shared" si="380"/>
        <v>0</v>
      </c>
      <c r="CG396" s="476">
        <f t="shared" si="380"/>
        <v>0</v>
      </c>
      <c r="CH396" s="476">
        <f t="shared" si="380"/>
        <v>0</v>
      </c>
      <c r="CI396" s="476">
        <f t="shared" si="380"/>
        <v>0</v>
      </c>
      <c r="CJ396" s="476">
        <f t="shared" si="380"/>
        <v>0</v>
      </c>
      <c r="CK396" s="476">
        <f t="shared" si="380"/>
        <v>0</v>
      </c>
      <c r="CL396" s="476">
        <f t="shared" si="380"/>
        <v>0</v>
      </c>
      <c r="CM396" s="476">
        <f t="shared" si="380"/>
        <v>0</v>
      </c>
      <c r="CN396" s="476">
        <f t="shared" si="380"/>
        <v>0</v>
      </c>
      <c r="CO396" s="476">
        <f t="shared" si="380"/>
        <v>0</v>
      </c>
      <c r="CP396" s="476">
        <f t="shared" si="380"/>
        <v>0</v>
      </c>
      <c r="CQ396" s="476">
        <f t="shared" si="380"/>
        <v>0</v>
      </c>
      <c r="CR396" s="476">
        <f t="shared" si="380"/>
        <v>0</v>
      </c>
      <c r="CS396" s="476">
        <f t="shared" si="380"/>
        <v>0</v>
      </c>
      <c r="CT396" s="476">
        <f t="shared" si="380"/>
        <v>0</v>
      </c>
      <c r="CU396" s="476">
        <f t="shared" si="380"/>
        <v>0</v>
      </c>
      <c r="CV396" s="476">
        <f t="shared" si="380"/>
        <v>0</v>
      </c>
      <c r="CW396" s="476">
        <f t="shared" si="380"/>
        <v>0</v>
      </c>
      <c r="CX396" s="476">
        <f t="shared" si="380"/>
        <v>0</v>
      </c>
      <c r="CY396" s="476">
        <f t="shared" si="380"/>
        <v>0</v>
      </c>
      <c r="CZ396" s="476">
        <f t="shared" si="380"/>
        <v>0</v>
      </c>
      <c r="DA396" s="476">
        <f t="shared" si="380"/>
        <v>0</v>
      </c>
      <c r="DB396" s="476">
        <f t="shared" si="380"/>
        <v>0</v>
      </c>
      <c r="DC396" s="476">
        <f t="shared" si="380"/>
        <v>0</v>
      </c>
      <c r="DD396" s="476">
        <f t="shared" si="380"/>
        <v>0</v>
      </c>
      <c r="DE396" s="476">
        <f t="shared" si="380"/>
        <v>0</v>
      </c>
      <c r="DF396" s="476">
        <f t="shared" si="380"/>
        <v>0</v>
      </c>
      <c r="DG396" s="476">
        <f t="shared" si="380"/>
        <v>0</v>
      </c>
      <c r="DH396" s="476">
        <f t="shared" si="380"/>
        <v>0</v>
      </c>
      <c r="DI396" s="476">
        <f t="shared" si="380"/>
        <v>0</v>
      </c>
      <c r="DJ396" s="476">
        <f t="shared" si="380"/>
        <v>0</v>
      </c>
      <c r="DK396" s="476">
        <f t="shared" si="380"/>
        <v>0</v>
      </c>
      <c r="DL396" s="476">
        <f t="shared" si="380"/>
        <v>0</v>
      </c>
      <c r="DM396" s="476">
        <f t="shared" si="380"/>
        <v>0</v>
      </c>
      <c r="DN396" s="476">
        <f t="shared" si="380"/>
        <v>0</v>
      </c>
      <c r="DO396" s="476">
        <f t="shared" si="380"/>
        <v>0</v>
      </c>
      <c r="DP396" s="476">
        <f t="shared" si="380"/>
        <v>0</v>
      </c>
      <c r="DQ396" s="476">
        <f t="shared" si="380"/>
        <v>0</v>
      </c>
      <c r="DR396" s="476">
        <f t="shared" si="380"/>
        <v>0</v>
      </c>
      <c r="DS396" s="476">
        <f t="shared" si="380"/>
        <v>0</v>
      </c>
      <c r="DT396" s="476">
        <f t="shared" si="380"/>
        <v>0</v>
      </c>
      <c r="DU396" s="476">
        <f t="shared" si="380"/>
        <v>0</v>
      </c>
      <c r="DV396" s="476">
        <f t="shared" si="380"/>
        <v>0</v>
      </c>
      <c r="DW396" s="476">
        <f t="shared" si="380"/>
        <v>0</v>
      </c>
      <c r="DX396" s="476">
        <f t="shared" si="380"/>
        <v>0</v>
      </c>
      <c r="DY396" s="476">
        <f t="shared" si="380"/>
        <v>0</v>
      </c>
      <c r="DZ396" s="476">
        <f t="shared" si="380"/>
        <v>0</v>
      </c>
      <c r="EA396" s="476">
        <f t="shared" si="380"/>
        <v>0</v>
      </c>
      <c r="EB396" s="476">
        <f t="shared" si="383"/>
        <v>0</v>
      </c>
      <c r="EC396" s="476">
        <f t="shared" si="383"/>
        <v>0</v>
      </c>
      <c r="ED396" s="476">
        <f t="shared" si="383"/>
        <v>0</v>
      </c>
      <c r="EE396" s="476">
        <f t="shared" si="383"/>
        <v>0</v>
      </c>
      <c r="EF396" s="476">
        <f t="shared" si="383"/>
        <v>0</v>
      </c>
      <c r="EG396" s="476">
        <f t="shared" si="383"/>
        <v>0</v>
      </c>
      <c r="EH396" s="476">
        <f t="shared" si="383"/>
        <v>0</v>
      </c>
      <c r="EI396" s="476">
        <f t="shared" si="383"/>
        <v>0</v>
      </c>
      <c r="EJ396" s="476">
        <f t="shared" si="383"/>
        <v>0</v>
      </c>
      <c r="EK396" s="476">
        <f t="shared" si="383"/>
        <v>0</v>
      </c>
      <c r="EL396" s="476">
        <f t="shared" si="383"/>
        <v>0</v>
      </c>
      <c r="EM396" s="476">
        <f t="shared" si="383"/>
        <v>0</v>
      </c>
      <c r="EN396" s="476">
        <f t="shared" si="383"/>
        <v>0</v>
      </c>
      <c r="EO396" s="476">
        <f t="shared" si="383"/>
        <v>0</v>
      </c>
      <c r="EP396" s="476">
        <f t="shared" si="383"/>
        <v>0</v>
      </c>
      <c r="EQ396" s="476">
        <f t="shared" si="383"/>
        <v>0</v>
      </c>
      <c r="ER396" s="476">
        <f t="shared" si="383"/>
        <v>0</v>
      </c>
      <c r="ES396" s="476">
        <f t="shared" si="383"/>
        <v>0</v>
      </c>
      <c r="ET396" s="476">
        <f t="shared" si="383"/>
        <v>0</v>
      </c>
      <c r="EU396" s="476">
        <f t="shared" si="383"/>
        <v>0</v>
      </c>
      <c r="EV396" s="476">
        <f t="shared" si="383"/>
        <v>0</v>
      </c>
      <c r="EW396" s="476">
        <f t="shared" si="383"/>
        <v>0</v>
      </c>
      <c r="EX396" s="476">
        <f t="shared" si="383"/>
        <v>0</v>
      </c>
      <c r="EY396" s="476">
        <f t="shared" si="383"/>
        <v>0</v>
      </c>
      <c r="EZ396" s="476">
        <f t="shared" si="383"/>
        <v>0</v>
      </c>
      <c r="FA396" s="476">
        <f t="shared" si="383"/>
        <v>0</v>
      </c>
      <c r="FB396" s="476">
        <f t="shared" si="383"/>
        <v>0</v>
      </c>
      <c r="FC396" s="476">
        <f t="shared" si="383"/>
        <v>0</v>
      </c>
      <c r="FD396" s="476">
        <f t="shared" si="383"/>
        <v>0</v>
      </c>
      <c r="FE396" s="476">
        <f t="shared" si="383"/>
        <v>0</v>
      </c>
      <c r="FF396" s="476">
        <f t="shared" si="383"/>
        <v>0</v>
      </c>
      <c r="FG396" s="476">
        <f t="shared" si="383"/>
        <v>0</v>
      </c>
      <c r="FH396" s="476">
        <f t="shared" si="383"/>
        <v>0</v>
      </c>
      <c r="FI396" s="476">
        <f t="shared" si="383"/>
        <v>0</v>
      </c>
      <c r="FJ396" s="476">
        <f t="shared" si="383"/>
        <v>0</v>
      </c>
      <c r="FK396" s="476">
        <f t="shared" si="383"/>
        <v>0</v>
      </c>
      <c r="FL396" s="476">
        <f t="shared" si="383"/>
        <v>0</v>
      </c>
      <c r="FM396" s="476">
        <f t="shared" si="383"/>
        <v>0</v>
      </c>
      <c r="FN396" s="476">
        <f t="shared" si="383"/>
        <v>0</v>
      </c>
      <c r="FO396" s="476">
        <f t="shared" si="383"/>
        <v>0</v>
      </c>
      <c r="FP396" s="476">
        <f t="shared" si="383"/>
        <v>0</v>
      </c>
      <c r="FQ396" s="476">
        <f t="shared" si="383"/>
        <v>0</v>
      </c>
      <c r="FR396" s="476">
        <f t="shared" si="383"/>
        <v>0</v>
      </c>
      <c r="FS396" s="476">
        <f t="shared" si="383"/>
        <v>0</v>
      </c>
      <c r="FT396" s="476">
        <f t="shared" si="383"/>
        <v>0</v>
      </c>
      <c r="FU396" s="476">
        <f t="shared" si="383"/>
        <v>0</v>
      </c>
      <c r="FV396" s="476">
        <f t="shared" si="383"/>
        <v>0</v>
      </c>
      <c r="FW396" s="476">
        <f t="shared" si="383"/>
        <v>0</v>
      </c>
      <c r="FX396" s="476">
        <f t="shared" si="383"/>
        <v>0</v>
      </c>
      <c r="FY396" s="476">
        <f t="shared" si="383"/>
        <v>0</v>
      </c>
      <c r="FZ396" s="476">
        <f t="shared" si="383"/>
        <v>0</v>
      </c>
      <c r="GA396" s="476">
        <f t="shared" si="383"/>
        <v>0</v>
      </c>
      <c r="GB396" s="476">
        <f t="shared" si="383"/>
        <v>0</v>
      </c>
    </row>
  </sheetData>
  <autoFilter ref="C5:C396" xr:uid="{00000000-0009-0000-0000-000017000000}"/>
  <pageMargins left="0.7" right="0.7" top="0.75" bottom="0.75" header="0.3" footer="0.3"/>
  <pageSetup paperSize="9" orientation="portrait" horizontalDpi="90" verticalDpi="90"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filterMode="1">
    <tabColor rgb="FF00B050"/>
    <pageSetUpPr autoPageBreaks="0"/>
  </sheetPr>
  <dimension ref="A1:G12143"/>
  <sheetViews>
    <sheetView tabSelected="1" zoomScale="60" zoomScaleNormal="60" workbookViewId="0">
      <pane ySplit="1" topLeftCell="A17" activePane="bottomLeft" state="frozen"/>
      <selection pane="bottomLeft" activeCell="F1" sqref="F1:F1048576"/>
    </sheetView>
  </sheetViews>
  <sheetFormatPr defaultColWidth="9.15234375" defaultRowHeight="14.5" x14ac:dyDescent="0.35"/>
  <cols>
    <col min="1" max="1" width="10.69140625" style="280" bestFit="1" customWidth="1"/>
    <col min="2" max="2" width="11.4609375" style="280" bestFit="1" customWidth="1"/>
    <col min="3" max="3" width="16.53515625" style="280" bestFit="1" customWidth="1"/>
    <col min="4" max="4" width="10.61328125" style="280" bestFit="1" customWidth="1"/>
    <col min="5" max="5" width="12.3828125" style="280" bestFit="1" customWidth="1"/>
    <col min="6" max="6" width="17.3828125" style="280" bestFit="1" customWidth="1"/>
    <col min="7" max="7" width="17.61328125" style="280" bestFit="1" customWidth="1"/>
    <col min="8" max="16384" width="9.15234375" style="280"/>
  </cols>
  <sheetData>
    <row r="1" spans="1:7" x14ac:dyDescent="0.35">
      <c r="A1" s="301" t="s">
        <v>347</v>
      </c>
      <c r="B1" s="301" t="s">
        <v>348</v>
      </c>
      <c r="C1" s="301" t="s">
        <v>349</v>
      </c>
      <c r="D1" s="301" t="s">
        <v>350</v>
      </c>
      <c r="E1" s="301" t="s">
        <v>351</v>
      </c>
      <c r="F1" s="301" t="s">
        <v>782</v>
      </c>
      <c r="G1" s="301" t="s">
        <v>352</v>
      </c>
    </row>
    <row r="2" spans="1:7" hidden="1" x14ac:dyDescent="0.35">
      <c r="A2" s="302" t="s">
        <v>187</v>
      </c>
      <c r="B2" s="302" t="s">
        <v>353</v>
      </c>
      <c r="C2" s="302">
        <v>91409</v>
      </c>
      <c r="D2" s="303">
        <v>2016</v>
      </c>
      <c r="E2" s="303">
        <v>12</v>
      </c>
      <c r="F2" s="514">
        <v>36.22</v>
      </c>
      <c r="G2" s="514">
        <v>6</v>
      </c>
    </row>
    <row r="3" spans="1:7" hidden="1" x14ac:dyDescent="0.35">
      <c r="A3" s="302" t="s">
        <v>187</v>
      </c>
      <c r="B3" s="302" t="s">
        <v>353</v>
      </c>
      <c r="C3" s="302">
        <v>91414</v>
      </c>
      <c r="D3" s="303">
        <v>2016</v>
      </c>
      <c r="E3" s="303">
        <v>12</v>
      </c>
      <c r="F3" s="514">
        <v>32.479999999999997</v>
      </c>
      <c r="G3" s="514">
        <v>5</v>
      </c>
    </row>
    <row r="4" spans="1:7" hidden="1" x14ac:dyDescent="0.35">
      <c r="A4" s="302" t="s">
        <v>187</v>
      </c>
      <c r="B4" s="302" t="s">
        <v>353</v>
      </c>
      <c r="C4" s="302">
        <v>91410</v>
      </c>
      <c r="D4" s="303">
        <v>2016</v>
      </c>
      <c r="E4" s="303">
        <v>12</v>
      </c>
      <c r="F4" s="514">
        <v>36.22</v>
      </c>
      <c r="G4" s="514">
        <v>6</v>
      </c>
    </row>
    <row r="5" spans="1:7" hidden="1" x14ac:dyDescent="0.35">
      <c r="A5" s="302" t="s">
        <v>187</v>
      </c>
      <c r="B5" s="302" t="s">
        <v>353</v>
      </c>
      <c r="C5" s="302">
        <v>91419</v>
      </c>
      <c r="D5" s="303">
        <v>2016</v>
      </c>
      <c r="E5" s="303">
        <v>12</v>
      </c>
      <c r="F5" s="514">
        <v>28.95</v>
      </c>
      <c r="G5" s="514">
        <v>5</v>
      </c>
    </row>
    <row r="6" spans="1:7" hidden="1" x14ac:dyDescent="0.35">
      <c r="A6" s="302" t="s">
        <v>187</v>
      </c>
      <c r="B6" s="302" t="s">
        <v>353</v>
      </c>
      <c r="C6" s="302">
        <v>91416</v>
      </c>
      <c r="D6" s="303">
        <v>2016</v>
      </c>
      <c r="E6" s="303">
        <v>12</v>
      </c>
      <c r="F6" s="514">
        <v>32.479999999999997</v>
      </c>
      <c r="G6" s="514">
        <v>5</v>
      </c>
    </row>
    <row r="7" spans="1:7" hidden="1" x14ac:dyDescent="0.35">
      <c r="A7" s="302" t="s">
        <v>187</v>
      </c>
      <c r="B7" s="302" t="s">
        <v>353</v>
      </c>
      <c r="C7" s="302">
        <v>91420</v>
      </c>
      <c r="D7" s="303">
        <v>2016</v>
      </c>
      <c r="E7" s="303">
        <v>12</v>
      </c>
      <c r="F7" s="514">
        <v>28.95</v>
      </c>
      <c r="G7" s="514">
        <v>5</v>
      </c>
    </row>
    <row r="8" spans="1:7" hidden="1" x14ac:dyDescent="0.35">
      <c r="A8" s="302" t="s">
        <v>187</v>
      </c>
      <c r="B8" s="302" t="s">
        <v>353</v>
      </c>
      <c r="C8" s="302">
        <v>91417</v>
      </c>
      <c r="D8" s="303">
        <v>2016</v>
      </c>
      <c r="E8" s="303">
        <v>12</v>
      </c>
      <c r="F8" s="514">
        <v>28.95</v>
      </c>
      <c r="G8" s="514">
        <v>5</v>
      </c>
    </row>
    <row r="9" spans="1:7" hidden="1" x14ac:dyDescent="0.35">
      <c r="A9" s="302" t="s">
        <v>187</v>
      </c>
      <c r="B9" s="302" t="s">
        <v>353</v>
      </c>
      <c r="C9" s="302">
        <v>91411</v>
      </c>
      <c r="D9" s="303">
        <v>2016</v>
      </c>
      <c r="E9" s="303">
        <v>12</v>
      </c>
      <c r="F9" s="514">
        <v>36.22</v>
      </c>
      <c r="G9" s="514">
        <v>6</v>
      </c>
    </row>
    <row r="10" spans="1:7" hidden="1" x14ac:dyDescent="0.35">
      <c r="A10" s="302" t="s">
        <v>187</v>
      </c>
      <c r="B10" s="302" t="s">
        <v>353</v>
      </c>
      <c r="C10" s="302">
        <v>91413</v>
      </c>
      <c r="D10" s="303">
        <v>2016</v>
      </c>
      <c r="E10" s="303">
        <v>12</v>
      </c>
      <c r="F10" s="514">
        <v>32.479999999999997</v>
      </c>
      <c r="G10" s="514">
        <v>5</v>
      </c>
    </row>
    <row r="11" spans="1:7" hidden="1" x14ac:dyDescent="0.35">
      <c r="A11" s="302" t="s">
        <v>187</v>
      </c>
      <c r="B11" s="302" t="s">
        <v>353</v>
      </c>
      <c r="C11" s="302">
        <v>91418</v>
      </c>
      <c r="D11" s="303">
        <v>2016</v>
      </c>
      <c r="E11" s="303">
        <v>12</v>
      </c>
      <c r="F11" s="514">
        <v>28.95</v>
      </c>
      <c r="G11" s="514">
        <v>5</v>
      </c>
    </row>
    <row r="12" spans="1:7" hidden="1" x14ac:dyDescent="0.35">
      <c r="A12" s="302" t="s">
        <v>187</v>
      </c>
      <c r="B12" s="302" t="s">
        <v>353</v>
      </c>
      <c r="C12" s="302">
        <v>91415</v>
      </c>
      <c r="D12" s="303">
        <v>2016</v>
      </c>
      <c r="E12" s="303">
        <v>12</v>
      </c>
      <c r="F12" s="514">
        <v>32.479999999999997</v>
      </c>
      <c r="G12" s="514">
        <v>5</v>
      </c>
    </row>
    <row r="13" spans="1:7" ht="15.5" hidden="1" x14ac:dyDescent="0.35">
      <c r="A13" t="s">
        <v>347</v>
      </c>
      <c r="B13" t="s">
        <v>348</v>
      </c>
      <c r="C13" t="s">
        <v>781</v>
      </c>
      <c r="D13" t="s">
        <v>350</v>
      </c>
      <c r="E13" t="s">
        <v>351</v>
      </c>
      <c r="F13" t="s">
        <v>782</v>
      </c>
      <c r="G13" t="s">
        <v>783</v>
      </c>
    </row>
    <row r="14" spans="1:7" ht="15.5" hidden="1" x14ac:dyDescent="0.35">
      <c r="A14" t="s">
        <v>187</v>
      </c>
      <c r="B14" t="s">
        <v>353</v>
      </c>
      <c r="C14">
        <v>91022</v>
      </c>
      <c r="D14">
        <v>2024</v>
      </c>
      <c r="E14">
        <v>10</v>
      </c>
      <c r="F14">
        <v>188.6</v>
      </c>
      <c r="G14">
        <v>28.9</v>
      </c>
    </row>
    <row r="15" spans="1:7" ht="15.5" hidden="1" x14ac:dyDescent="0.35">
      <c r="A15" t="s">
        <v>187</v>
      </c>
      <c r="B15" t="s">
        <v>353</v>
      </c>
      <c r="C15">
        <v>91022</v>
      </c>
      <c r="D15">
        <v>2024</v>
      </c>
      <c r="E15">
        <v>11</v>
      </c>
      <c r="F15">
        <v>348.37</v>
      </c>
      <c r="G15">
        <v>55</v>
      </c>
    </row>
    <row r="16" spans="1:7" ht="15.5" hidden="1" x14ac:dyDescent="0.35">
      <c r="A16" t="s">
        <v>187</v>
      </c>
      <c r="B16" t="s">
        <v>353</v>
      </c>
      <c r="C16">
        <v>91022</v>
      </c>
      <c r="D16">
        <v>2024</v>
      </c>
      <c r="E16">
        <v>12</v>
      </c>
      <c r="F16">
        <v>330.37</v>
      </c>
      <c r="G16">
        <v>50</v>
      </c>
    </row>
    <row r="17" spans="1:7" ht="15.5" x14ac:dyDescent="0.35">
      <c r="A17" t="s">
        <v>187</v>
      </c>
      <c r="B17" t="s">
        <v>353</v>
      </c>
      <c r="C17">
        <v>91022</v>
      </c>
      <c r="D17">
        <v>2025</v>
      </c>
      <c r="E17">
        <v>1</v>
      </c>
      <c r="F17">
        <v>402.85</v>
      </c>
      <c r="G17">
        <v>64</v>
      </c>
    </row>
    <row r="18" spans="1:7" ht="15.5" x14ac:dyDescent="0.35">
      <c r="A18" t="s">
        <v>187</v>
      </c>
      <c r="B18" t="s">
        <v>353</v>
      </c>
      <c r="C18">
        <v>91022</v>
      </c>
      <c r="D18">
        <v>2025</v>
      </c>
      <c r="E18">
        <v>2</v>
      </c>
      <c r="F18">
        <v>338.68</v>
      </c>
      <c r="G18">
        <v>51</v>
      </c>
    </row>
    <row r="19" spans="1:7" ht="15.5" x14ac:dyDescent="0.35">
      <c r="A19" t="s">
        <v>187</v>
      </c>
      <c r="B19" t="s">
        <v>353</v>
      </c>
      <c r="C19">
        <v>91022</v>
      </c>
      <c r="D19">
        <v>2025</v>
      </c>
      <c r="E19">
        <v>3</v>
      </c>
      <c r="F19">
        <v>341.08</v>
      </c>
      <c r="G19">
        <v>55</v>
      </c>
    </row>
    <row r="20" spans="1:7" ht="15.5" x14ac:dyDescent="0.35">
      <c r="A20" t="s">
        <v>187</v>
      </c>
      <c r="B20" t="s">
        <v>353</v>
      </c>
      <c r="C20">
        <v>91022</v>
      </c>
      <c r="D20">
        <v>2025</v>
      </c>
      <c r="E20">
        <v>4</v>
      </c>
      <c r="F20">
        <v>325.67</v>
      </c>
      <c r="G20">
        <v>49</v>
      </c>
    </row>
    <row r="21" spans="1:7" ht="15.5" x14ac:dyDescent="0.35">
      <c r="A21" t="s">
        <v>187</v>
      </c>
      <c r="B21" t="s">
        <v>353</v>
      </c>
      <c r="C21">
        <v>91022</v>
      </c>
      <c r="D21">
        <v>2025</v>
      </c>
      <c r="E21">
        <v>5</v>
      </c>
      <c r="F21">
        <v>326.05</v>
      </c>
      <c r="G21">
        <v>51</v>
      </c>
    </row>
    <row r="22" spans="1:7" ht="15.5" x14ac:dyDescent="0.35">
      <c r="A22" t="s">
        <v>187</v>
      </c>
      <c r="B22" t="s">
        <v>353</v>
      </c>
      <c r="C22">
        <v>91022</v>
      </c>
      <c r="D22">
        <v>2025</v>
      </c>
      <c r="E22">
        <v>6</v>
      </c>
      <c r="F22">
        <v>311.10000000000002</v>
      </c>
      <c r="G22">
        <v>47</v>
      </c>
    </row>
    <row r="23" spans="1:7" ht="15.5" x14ac:dyDescent="0.35">
      <c r="A23" t="s">
        <v>187</v>
      </c>
      <c r="B23" t="s">
        <v>353</v>
      </c>
      <c r="C23">
        <v>91022</v>
      </c>
      <c r="D23">
        <v>2025</v>
      </c>
      <c r="E23">
        <v>7</v>
      </c>
      <c r="F23">
        <v>314.13</v>
      </c>
      <c r="G23">
        <v>49</v>
      </c>
    </row>
    <row r="24" spans="1:7" ht="15.5" x14ac:dyDescent="0.35">
      <c r="A24" t="s">
        <v>187</v>
      </c>
      <c r="B24" t="s">
        <v>353</v>
      </c>
      <c r="C24">
        <v>91022</v>
      </c>
      <c r="D24">
        <v>2025</v>
      </c>
      <c r="E24">
        <v>8</v>
      </c>
      <c r="F24">
        <v>374.57</v>
      </c>
      <c r="G24">
        <v>60</v>
      </c>
    </row>
    <row r="25" spans="1:7" ht="15.5" x14ac:dyDescent="0.35">
      <c r="A25" t="s">
        <v>187</v>
      </c>
      <c r="B25" t="s">
        <v>353</v>
      </c>
      <c r="C25">
        <v>91022</v>
      </c>
      <c r="D25">
        <v>2025</v>
      </c>
      <c r="E25">
        <v>9</v>
      </c>
      <c r="F25">
        <v>368.75</v>
      </c>
      <c r="G25">
        <v>55</v>
      </c>
    </row>
    <row r="26" spans="1:7" ht="15.5" x14ac:dyDescent="0.35">
      <c r="A26" t="s">
        <v>187</v>
      </c>
      <c r="B26" t="s">
        <v>353</v>
      </c>
      <c r="C26">
        <v>91022</v>
      </c>
      <c r="D26">
        <v>2025</v>
      </c>
      <c r="E26">
        <v>10</v>
      </c>
      <c r="F26">
        <v>322.92</v>
      </c>
      <c r="G26">
        <v>51</v>
      </c>
    </row>
    <row r="27" spans="1:7" ht="15.5" x14ac:dyDescent="0.35">
      <c r="A27" t="s">
        <v>187</v>
      </c>
      <c r="B27" t="s">
        <v>353</v>
      </c>
      <c r="C27">
        <v>91022</v>
      </c>
      <c r="D27">
        <v>2025</v>
      </c>
      <c r="E27">
        <v>11</v>
      </c>
      <c r="F27">
        <v>215.23</v>
      </c>
      <c r="G27">
        <v>33.130000000000003</v>
      </c>
    </row>
    <row r="28" spans="1:7" ht="15.5" x14ac:dyDescent="0.35">
      <c r="A28" t="s">
        <v>187</v>
      </c>
      <c r="B28" t="s">
        <v>353</v>
      </c>
      <c r="C28">
        <v>91047</v>
      </c>
      <c r="D28">
        <v>2025</v>
      </c>
      <c r="E28">
        <v>2</v>
      </c>
      <c r="F28">
        <v>157.09</v>
      </c>
      <c r="G28">
        <v>23.72</v>
      </c>
    </row>
    <row r="29" spans="1:7" ht="15.5" x14ac:dyDescent="0.35">
      <c r="A29" t="s">
        <v>187</v>
      </c>
      <c r="B29" t="s">
        <v>353</v>
      </c>
      <c r="C29">
        <v>91047</v>
      </c>
      <c r="D29">
        <v>2025</v>
      </c>
      <c r="E29">
        <v>3</v>
      </c>
      <c r="F29">
        <v>371.02</v>
      </c>
      <c r="G29">
        <v>61</v>
      </c>
    </row>
    <row r="30" spans="1:7" ht="15.5" x14ac:dyDescent="0.35">
      <c r="A30" t="s">
        <v>187</v>
      </c>
      <c r="B30" t="s">
        <v>353</v>
      </c>
      <c r="C30">
        <v>91047</v>
      </c>
      <c r="D30">
        <v>2025</v>
      </c>
      <c r="E30">
        <v>4</v>
      </c>
      <c r="F30">
        <v>386.05</v>
      </c>
      <c r="G30">
        <v>59</v>
      </c>
    </row>
    <row r="31" spans="1:7" ht="15.5" x14ac:dyDescent="0.35">
      <c r="A31" t="s">
        <v>187</v>
      </c>
      <c r="B31" t="s">
        <v>353</v>
      </c>
      <c r="C31">
        <v>91047</v>
      </c>
      <c r="D31">
        <v>2025</v>
      </c>
      <c r="E31">
        <v>5</v>
      </c>
      <c r="F31">
        <v>126.1</v>
      </c>
      <c r="G31">
        <v>20</v>
      </c>
    </row>
    <row r="32" spans="1:7" ht="15.5" x14ac:dyDescent="0.35">
      <c r="A32" t="s">
        <v>187</v>
      </c>
      <c r="B32" t="s">
        <v>353</v>
      </c>
      <c r="C32">
        <v>91047</v>
      </c>
      <c r="D32">
        <v>2025</v>
      </c>
      <c r="E32">
        <v>6</v>
      </c>
      <c r="F32">
        <v>370.58</v>
      </c>
      <c r="G32">
        <v>58</v>
      </c>
    </row>
    <row r="33" spans="1:7" ht="15.5" x14ac:dyDescent="0.35">
      <c r="A33" t="s">
        <v>187</v>
      </c>
      <c r="B33" t="s">
        <v>353</v>
      </c>
      <c r="C33">
        <v>91047</v>
      </c>
      <c r="D33">
        <v>2025</v>
      </c>
      <c r="E33">
        <v>7</v>
      </c>
      <c r="F33">
        <v>361.35</v>
      </c>
      <c r="G33">
        <v>58</v>
      </c>
    </row>
    <row r="34" spans="1:7" ht="15.5" x14ac:dyDescent="0.35">
      <c r="A34" t="s">
        <v>187</v>
      </c>
      <c r="B34" t="s">
        <v>353</v>
      </c>
      <c r="C34">
        <v>91047</v>
      </c>
      <c r="D34">
        <v>2025</v>
      </c>
      <c r="E34">
        <v>8</v>
      </c>
      <c r="F34">
        <v>403.87</v>
      </c>
      <c r="G34">
        <v>63</v>
      </c>
    </row>
    <row r="35" spans="1:7" ht="15.5" x14ac:dyDescent="0.35">
      <c r="A35" t="s">
        <v>187</v>
      </c>
      <c r="B35" t="s">
        <v>353</v>
      </c>
      <c r="C35">
        <v>91047</v>
      </c>
      <c r="D35">
        <v>2025</v>
      </c>
      <c r="E35">
        <v>9</v>
      </c>
      <c r="F35">
        <v>315.06</v>
      </c>
      <c r="G35">
        <v>51</v>
      </c>
    </row>
    <row r="36" spans="1:7" ht="15.5" x14ac:dyDescent="0.35">
      <c r="A36" t="s">
        <v>187</v>
      </c>
      <c r="B36" t="s">
        <v>353</v>
      </c>
      <c r="C36">
        <v>91047</v>
      </c>
      <c r="D36">
        <v>2025</v>
      </c>
      <c r="E36">
        <v>10</v>
      </c>
      <c r="F36">
        <v>292.60000000000002</v>
      </c>
      <c r="G36">
        <v>46</v>
      </c>
    </row>
    <row r="37" spans="1:7" ht="15.5" x14ac:dyDescent="0.35">
      <c r="A37" t="s">
        <v>187</v>
      </c>
      <c r="B37" t="s">
        <v>353</v>
      </c>
      <c r="C37">
        <v>91047</v>
      </c>
      <c r="D37">
        <v>2025</v>
      </c>
      <c r="E37">
        <v>11</v>
      </c>
      <c r="F37">
        <v>355.29</v>
      </c>
      <c r="G37">
        <v>56</v>
      </c>
    </row>
    <row r="38" spans="1:7" ht="15.5" hidden="1" x14ac:dyDescent="0.35">
      <c r="A38" t="s">
        <v>187</v>
      </c>
      <c r="B38" t="s">
        <v>353</v>
      </c>
      <c r="C38">
        <v>91056</v>
      </c>
      <c r="D38">
        <v>2024</v>
      </c>
      <c r="E38">
        <v>11</v>
      </c>
      <c r="F38">
        <v>206.69</v>
      </c>
      <c r="G38">
        <v>30.25</v>
      </c>
    </row>
    <row r="39" spans="1:7" ht="15.5" hidden="1" x14ac:dyDescent="0.35">
      <c r="A39" t="s">
        <v>187</v>
      </c>
      <c r="B39" t="s">
        <v>353</v>
      </c>
      <c r="C39">
        <v>91056</v>
      </c>
      <c r="D39">
        <v>2024</v>
      </c>
      <c r="E39">
        <v>12</v>
      </c>
      <c r="F39">
        <v>373.05</v>
      </c>
      <c r="G39">
        <v>56</v>
      </c>
    </row>
    <row r="40" spans="1:7" ht="15.5" x14ac:dyDescent="0.35">
      <c r="A40" t="s">
        <v>187</v>
      </c>
      <c r="B40" t="s">
        <v>353</v>
      </c>
      <c r="C40">
        <v>91056</v>
      </c>
      <c r="D40">
        <v>2025</v>
      </c>
      <c r="E40">
        <v>1</v>
      </c>
      <c r="F40">
        <v>353.47</v>
      </c>
      <c r="G40">
        <v>56</v>
      </c>
    </row>
    <row r="41" spans="1:7" ht="15.5" x14ac:dyDescent="0.35">
      <c r="A41" t="s">
        <v>187</v>
      </c>
      <c r="B41" t="s">
        <v>353</v>
      </c>
      <c r="C41">
        <v>91056</v>
      </c>
      <c r="D41">
        <v>2025</v>
      </c>
      <c r="E41">
        <v>2</v>
      </c>
      <c r="F41">
        <v>0</v>
      </c>
      <c r="G41">
        <v>0</v>
      </c>
    </row>
    <row r="42" spans="1:7" ht="15.5" x14ac:dyDescent="0.35">
      <c r="A42" t="s">
        <v>187</v>
      </c>
      <c r="B42" t="s">
        <v>353</v>
      </c>
      <c r="C42">
        <v>91056</v>
      </c>
      <c r="D42">
        <v>2025</v>
      </c>
      <c r="E42">
        <v>3</v>
      </c>
      <c r="F42">
        <v>136.16</v>
      </c>
      <c r="G42">
        <v>22</v>
      </c>
    </row>
    <row r="43" spans="1:7" ht="15.5" x14ac:dyDescent="0.35">
      <c r="A43" t="s">
        <v>187</v>
      </c>
      <c r="B43" t="s">
        <v>353</v>
      </c>
      <c r="C43">
        <v>91056</v>
      </c>
      <c r="D43">
        <v>2025</v>
      </c>
      <c r="E43">
        <v>4</v>
      </c>
      <c r="F43">
        <v>380.55</v>
      </c>
      <c r="G43">
        <v>57</v>
      </c>
    </row>
    <row r="44" spans="1:7" ht="15.5" x14ac:dyDescent="0.35">
      <c r="A44" t="s">
        <v>187</v>
      </c>
      <c r="B44" t="s">
        <v>353</v>
      </c>
      <c r="C44">
        <v>91056</v>
      </c>
      <c r="D44">
        <v>2025</v>
      </c>
      <c r="E44">
        <v>5</v>
      </c>
      <c r="F44">
        <v>419.8</v>
      </c>
      <c r="G44">
        <v>62</v>
      </c>
    </row>
    <row r="45" spans="1:7" ht="15.5" x14ac:dyDescent="0.35">
      <c r="A45" t="s">
        <v>187</v>
      </c>
      <c r="B45" t="s">
        <v>353</v>
      </c>
      <c r="C45">
        <v>91056</v>
      </c>
      <c r="D45">
        <v>2025</v>
      </c>
      <c r="E45">
        <v>6</v>
      </c>
      <c r="F45">
        <v>404.47</v>
      </c>
      <c r="G45">
        <v>62</v>
      </c>
    </row>
    <row r="46" spans="1:7" ht="15.5" x14ac:dyDescent="0.35">
      <c r="A46" t="s">
        <v>187</v>
      </c>
      <c r="B46" t="s">
        <v>353</v>
      </c>
      <c r="C46">
        <v>91056</v>
      </c>
      <c r="D46">
        <v>2025</v>
      </c>
      <c r="E46">
        <v>7</v>
      </c>
      <c r="F46">
        <v>406.91</v>
      </c>
      <c r="G46">
        <v>64</v>
      </c>
    </row>
    <row r="47" spans="1:7" ht="15.5" x14ac:dyDescent="0.35">
      <c r="A47" t="s">
        <v>187</v>
      </c>
      <c r="B47" t="s">
        <v>353</v>
      </c>
      <c r="C47">
        <v>91056</v>
      </c>
      <c r="D47">
        <v>2025</v>
      </c>
      <c r="E47">
        <v>8</v>
      </c>
      <c r="F47">
        <v>359.87</v>
      </c>
      <c r="G47">
        <v>59</v>
      </c>
    </row>
    <row r="48" spans="1:7" ht="15.5" x14ac:dyDescent="0.35">
      <c r="A48" t="s">
        <v>187</v>
      </c>
      <c r="B48" t="s">
        <v>353</v>
      </c>
      <c r="C48">
        <v>91056</v>
      </c>
      <c r="D48">
        <v>2025</v>
      </c>
      <c r="E48">
        <v>9</v>
      </c>
      <c r="F48">
        <v>412.53</v>
      </c>
      <c r="G48">
        <v>61</v>
      </c>
    </row>
    <row r="49" spans="1:7" ht="15.5" x14ac:dyDescent="0.35">
      <c r="A49" t="s">
        <v>187</v>
      </c>
      <c r="B49" t="s">
        <v>353</v>
      </c>
      <c r="C49">
        <v>91056</v>
      </c>
      <c r="D49">
        <v>2025</v>
      </c>
      <c r="E49">
        <v>10</v>
      </c>
      <c r="F49">
        <v>229.02</v>
      </c>
      <c r="G49">
        <v>36</v>
      </c>
    </row>
    <row r="50" spans="1:7" ht="15.5" x14ac:dyDescent="0.35">
      <c r="A50" t="s">
        <v>187</v>
      </c>
      <c r="B50" t="s">
        <v>353</v>
      </c>
      <c r="C50">
        <v>91056</v>
      </c>
      <c r="D50">
        <v>2025</v>
      </c>
      <c r="E50">
        <v>11</v>
      </c>
      <c r="F50">
        <v>0</v>
      </c>
      <c r="G50">
        <v>0</v>
      </c>
    </row>
    <row r="51" spans="1:7" ht="15.5" hidden="1" x14ac:dyDescent="0.35">
      <c r="A51" t="s">
        <v>187</v>
      </c>
      <c r="B51" t="s">
        <v>353</v>
      </c>
      <c r="C51">
        <v>91057</v>
      </c>
      <c r="D51">
        <v>2022</v>
      </c>
      <c r="E51">
        <v>6</v>
      </c>
      <c r="F51">
        <v>39.700000000000003</v>
      </c>
      <c r="G51">
        <v>7</v>
      </c>
    </row>
    <row r="52" spans="1:7" ht="15.5" hidden="1" x14ac:dyDescent="0.35">
      <c r="A52" t="s">
        <v>187</v>
      </c>
      <c r="B52" t="s">
        <v>353</v>
      </c>
      <c r="C52">
        <v>91057</v>
      </c>
      <c r="D52">
        <v>2022</v>
      </c>
      <c r="E52">
        <v>7</v>
      </c>
      <c r="F52">
        <v>242.89</v>
      </c>
      <c r="G52">
        <v>39</v>
      </c>
    </row>
    <row r="53" spans="1:7" ht="15.5" hidden="1" x14ac:dyDescent="0.35">
      <c r="A53" t="s">
        <v>187</v>
      </c>
      <c r="B53" t="s">
        <v>353</v>
      </c>
      <c r="C53">
        <v>91057</v>
      </c>
      <c r="D53">
        <v>2022</v>
      </c>
      <c r="E53">
        <v>8</v>
      </c>
      <c r="F53">
        <v>245.71</v>
      </c>
      <c r="G53">
        <v>54</v>
      </c>
    </row>
    <row r="54" spans="1:7" ht="15.5" hidden="1" x14ac:dyDescent="0.35">
      <c r="A54" t="s">
        <v>187</v>
      </c>
      <c r="B54" t="s">
        <v>353</v>
      </c>
      <c r="C54">
        <v>91057</v>
      </c>
      <c r="D54">
        <v>2022</v>
      </c>
      <c r="E54">
        <v>9</v>
      </c>
      <c r="F54">
        <v>237.65</v>
      </c>
      <c r="G54">
        <v>55</v>
      </c>
    </row>
    <row r="55" spans="1:7" ht="15.5" hidden="1" x14ac:dyDescent="0.35">
      <c r="A55" t="s">
        <v>187</v>
      </c>
      <c r="B55" t="s">
        <v>353</v>
      </c>
      <c r="C55">
        <v>91057</v>
      </c>
      <c r="D55">
        <v>2022</v>
      </c>
      <c r="E55">
        <v>10</v>
      </c>
      <c r="F55">
        <v>250.39</v>
      </c>
      <c r="G55">
        <v>39</v>
      </c>
    </row>
    <row r="56" spans="1:7" ht="15.5" hidden="1" x14ac:dyDescent="0.35">
      <c r="A56" t="s">
        <v>187</v>
      </c>
      <c r="B56" t="s">
        <v>353</v>
      </c>
      <c r="C56">
        <v>91057</v>
      </c>
      <c r="D56">
        <v>2022</v>
      </c>
      <c r="E56">
        <v>11</v>
      </c>
      <c r="F56">
        <v>69.61</v>
      </c>
      <c r="G56">
        <v>47</v>
      </c>
    </row>
    <row r="57" spans="1:7" ht="15.5" hidden="1" x14ac:dyDescent="0.35">
      <c r="A57" t="s">
        <v>187</v>
      </c>
      <c r="B57" t="s">
        <v>353</v>
      </c>
      <c r="C57">
        <v>91057</v>
      </c>
      <c r="D57">
        <v>2022</v>
      </c>
      <c r="E57">
        <v>12</v>
      </c>
      <c r="F57">
        <v>330.85</v>
      </c>
      <c r="G57">
        <v>56</v>
      </c>
    </row>
    <row r="58" spans="1:7" ht="15.5" hidden="1" x14ac:dyDescent="0.35">
      <c r="A58" t="s">
        <v>187</v>
      </c>
      <c r="B58" t="s">
        <v>353</v>
      </c>
      <c r="C58">
        <v>91057</v>
      </c>
      <c r="D58">
        <v>2023</v>
      </c>
      <c r="E58">
        <v>1</v>
      </c>
      <c r="F58">
        <v>346.35</v>
      </c>
      <c r="G58">
        <v>74</v>
      </c>
    </row>
    <row r="59" spans="1:7" ht="15.5" hidden="1" x14ac:dyDescent="0.35">
      <c r="A59" t="s">
        <v>187</v>
      </c>
      <c r="B59" t="s">
        <v>353</v>
      </c>
      <c r="C59">
        <v>91057</v>
      </c>
      <c r="D59">
        <v>2023</v>
      </c>
      <c r="E59">
        <v>2</v>
      </c>
      <c r="F59">
        <v>330.32</v>
      </c>
      <c r="G59">
        <v>52</v>
      </c>
    </row>
    <row r="60" spans="1:7" ht="15.5" hidden="1" x14ac:dyDescent="0.35">
      <c r="A60" t="s">
        <v>187</v>
      </c>
      <c r="B60" t="s">
        <v>353</v>
      </c>
      <c r="C60">
        <v>91057</v>
      </c>
      <c r="D60">
        <v>2023</v>
      </c>
      <c r="E60">
        <v>3</v>
      </c>
      <c r="F60">
        <v>348.33</v>
      </c>
      <c r="G60">
        <v>55</v>
      </c>
    </row>
    <row r="61" spans="1:7" ht="15.5" hidden="1" x14ac:dyDescent="0.35">
      <c r="A61" t="s">
        <v>187</v>
      </c>
      <c r="B61" t="s">
        <v>353</v>
      </c>
      <c r="C61">
        <v>91057</v>
      </c>
      <c r="D61">
        <v>2023</v>
      </c>
      <c r="E61">
        <v>4</v>
      </c>
      <c r="F61">
        <v>346.19</v>
      </c>
      <c r="G61">
        <v>53</v>
      </c>
    </row>
    <row r="62" spans="1:7" ht="15.5" hidden="1" x14ac:dyDescent="0.35">
      <c r="A62" t="s">
        <v>187</v>
      </c>
      <c r="B62" t="s">
        <v>353</v>
      </c>
      <c r="C62">
        <v>91057</v>
      </c>
      <c r="D62">
        <v>2023</v>
      </c>
      <c r="E62">
        <v>5</v>
      </c>
      <c r="F62">
        <v>321.35000000000002</v>
      </c>
      <c r="G62">
        <v>50</v>
      </c>
    </row>
    <row r="63" spans="1:7" ht="15.5" hidden="1" x14ac:dyDescent="0.35">
      <c r="A63" t="s">
        <v>187</v>
      </c>
      <c r="B63" t="s">
        <v>353</v>
      </c>
      <c r="C63">
        <v>91057</v>
      </c>
      <c r="D63">
        <v>2023</v>
      </c>
      <c r="E63">
        <v>6</v>
      </c>
      <c r="F63">
        <v>372.97</v>
      </c>
      <c r="G63">
        <v>63</v>
      </c>
    </row>
    <row r="64" spans="1:7" ht="15.5" hidden="1" x14ac:dyDescent="0.35">
      <c r="A64" t="s">
        <v>187</v>
      </c>
      <c r="B64" t="s">
        <v>353</v>
      </c>
      <c r="C64">
        <v>91057</v>
      </c>
      <c r="D64">
        <v>2023</v>
      </c>
      <c r="E64">
        <v>7</v>
      </c>
      <c r="F64">
        <v>367.74</v>
      </c>
      <c r="G64">
        <v>59</v>
      </c>
    </row>
    <row r="65" spans="1:7" ht="15.5" hidden="1" x14ac:dyDescent="0.35">
      <c r="A65" t="s">
        <v>187</v>
      </c>
      <c r="B65" t="s">
        <v>353</v>
      </c>
      <c r="C65">
        <v>91057</v>
      </c>
      <c r="D65">
        <v>2023</v>
      </c>
      <c r="E65">
        <v>8</v>
      </c>
      <c r="F65">
        <v>409.12</v>
      </c>
      <c r="G65">
        <v>56</v>
      </c>
    </row>
    <row r="66" spans="1:7" ht="15.5" hidden="1" x14ac:dyDescent="0.35">
      <c r="A66" t="s">
        <v>187</v>
      </c>
      <c r="B66" t="s">
        <v>353</v>
      </c>
      <c r="C66">
        <v>91057</v>
      </c>
      <c r="D66">
        <v>2023</v>
      </c>
      <c r="E66">
        <v>9</v>
      </c>
      <c r="F66">
        <v>394.98</v>
      </c>
      <c r="G66">
        <v>54</v>
      </c>
    </row>
    <row r="67" spans="1:7" ht="15.5" hidden="1" x14ac:dyDescent="0.35">
      <c r="A67" t="s">
        <v>187</v>
      </c>
      <c r="B67" t="s">
        <v>353</v>
      </c>
      <c r="C67">
        <v>91057</v>
      </c>
      <c r="D67">
        <v>2023</v>
      </c>
      <c r="E67">
        <v>10</v>
      </c>
      <c r="F67">
        <v>390.84</v>
      </c>
      <c r="G67">
        <v>54</v>
      </c>
    </row>
    <row r="68" spans="1:7" ht="15.5" hidden="1" x14ac:dyDescent="0.35">
      <c r="A68" t="s">
        <v>187</v>
      </c>
      <c r="B68" t="s">
        <v>353</v>
      </c>
      <c r="C68">
        <v>91057</v>
      </c>
      <c r="D68">
        <v>2023</v>
      </c>
      <c r="E68">
        <v>11</v>
      </c>
      <c r="F68">
        <v>348.59</v>
      </c>
      <c r="G68">
        <v>51</v>
      </c>
    </row>
    <row r="69" spans="1:7" ht="15.5" hidden="1" x14ac:dyDescent="0.35">
      <c r="A69" t="s">
        <v>187</v>
      </c>
      <c r="B69" t="s">
        <v>353</v>
      </c>
      <c r="C69">
        <v>91057</v>
      </c>
      <c r="D69">
        <v>2023</v>
      </c>
      <c r="E69">
        <v>12</v>
      </c>
      <c r="F69">
        <v>318.76</v>
      </c>
      <c r="G69">
        <v>48</v>
      </c>
    </row>
    <row r="70" spans="1:7" ht="15.5" hidden="1" x14ac:dyDescent="0.35">
      <c r="A70" t="s">
        <v>187</v>
      </c>
      <c r="B70" t="s">
        <v>353</v>
      </c>
      <c r="C70">
        <v>91057</v>
      </c>
      <c r="D70">
        <v>2024</v>
      </c>
      <c r="E70">
        <v>1</v>
      </c>
      <c r="F70">
        <v>292.63</v>
      </c>
      <c r="G70">
        <v>41</v>
      </c>
    </row>
    <row r="71" spans="1:7" ht="15.5" hidden="1" x14ac:dyDescent="0.35">
      <c r="A71" t="s">
        <v>187</v>
      </c>
      <c r="B71" t="s">
        <v>353</v>
      </c>
      <c r="C71">
        <v>91057</v>
      </c>
      <c r="D71">
        <v>2024</v>
      </c>
      <c r="E71">
        <v>2</v>
      </c>
      <c r="F71">
        <v>301.58</v>
      </c>
      <c r="G71">
        <v>71</v>
      </c>
    </row>
    <row r="72" spans="1:7" ht="15.5" hidden="1" x14ac:dyDescent="0.35">
      <c r="A72" t="s">
        <v>187</v>
      </c>
      <c r="B72" t="s">
        <v>353</v>
      </c>
      <c r="C72">
        <v>91057</v>
      </c>
      <c r="D72">
        <v>2024</v>
      </c>
      <c r="E72">
        <v>3</v>
      </c>
      <c r="F72">
        <v>381.43</v>
      </c>
      <c r="G72">
        <v>59</v>
      </c>
    </row>
    <row r="73" spans="1:7" ht="15.5" hidden="1" x14ac:dyDescent="0.35">
      <c r="A73" t="s">
        <v>187</v>
      </c>
      <c r="B73" t="s">
        <v>353</v>
      </c>
      <c r="C73">
        <v>91057</v>
      </c>
      <c r="D73">
        <v>2024</v>
      </c>
      <c r="E73">
        <v>4</v>
      </c>
      <c r="F73">
        <v>353.04</v>
      </c>
      <c r="G73">
        <v>51</v>
      </c>
    </row>
    <row r="74" spans="1:7" ht="15.5" hidden="1" x14ac:dyDescent="0.35">
      <c r="A74" t="s">
        <v>187</v>
      </c>
      <c r="B74" t="s">
        <v>353</v>
      </c>
      <c r="C74">
        <v>91057</v>
      </c>
      <c r="D74">
        <v>2024</v>
      </c>
      <c r="E74">
        <v>5</v>
      </c>
      <c r="F74">
        <v>332.97</v>
      </c>
      <c r="G74">
        <v>82</v>
      </c>
    </row>
    <row r="75" spans="1:7" ht="15.5" hidden="1" x14ac:dyDescent="0.35">
      <c r="A75" t="s">
        <v>187</v>
      </c>
      <c r="B75" t="s">
        <v>353</v>
      </c>
      <c r="C75">
        <v>91057</v>
      </c>
      <c r="D75">
        <v>2024</v>
      </c>
      <c r="E75">
        <v>6</v>
      </c>
      <c r="F75">
        <v>371</v>
      </c>
      <c r="G75">
        <v>59</v>
      </c>
    </row>
    <row r="76" spans="1:7" ht="15.5" hidden="1" x14ac:dyDescent="0.35">
      <c r="A76" t="s">
        <v>187</v>
      </c>
      <c r="B76" t="s">
        <v>353</v>
      </c>
      <c r="C76">
        <v>91057</v>
      </c>
      <c r="D76">
        <v>2024</v>
      </c>
      <c r="E76">
        <v>7</v>
      </c>
      <c r="F76">
        <v>386.98</v>
      </c>
      <c r="G76">
        <v>61</v>
      </c>
    </row>
    <row r="77" spans="1:7" ht="15.5" hidden="1" x14ac:dyDescent="0.35">
      <c r="A77" t="s">
        <v>187</v>
      </c>
      <c r="B77" t="s">
        <v>353</v>
      </c>
      <c r="C77">
        <v>91057</v>
      </c>
      <c r="D77">
        <v>2024</v>
      </c>
      <c r="E77">
        <v>8</v>
      </c>
      <c r="F77">
        <v>396.25</v>
      </c>
      <c r="G77">
        <v>57</v>
      </c>
    </row>
    <row r="78" spans="1:7" ht="15.5" hidden="1" x14ac:dyDescent="0.35">
      <c r="A78" t="s">
        <v>187</v>
      </c>
      <c r="B78" t="s">
        <v>353</v>
      </c>
      <c r="C78">
        <v>91057</v>
      </c>
      <c r="D78">
        <v>2024</v>
      </c>
      <c r="E78">
        <v>9</v>
      </c>
      <c r="F78">
        <v>270.37</v>
      </c>
      <c r="G78">
        <v>39.07</v>
      </c>
    </row>
    <row r="79" spans="1:7" ht="15.5" hidden="1" x14ac:dyDescent="0.35">
      <c r="A79" t="s">
        <v>187</v>
      </c>
      <c r="B79" t="s">
        <v>353</v>
      </c>
      <c r="C79">
        <v>91057</v>
      </c>
      <c r="D79">
        <v>2024</v>
      </c>
      <c r="E79">
        <v>10</v>
      </c>
      <c r="F79">
        <v>0</v>
      </c>
      <c r="G79">
        <v>0</v>
      </c>
    </row>
    <row r="80" spans="1:7" ht="15.5" hidden="1" x14ac:dyDescent="0.35">
      <c r="A80" t="s">
        <v>187</v>
      </c>
      <c r="B80" t="s">
        <v>353</v>
      </c>
      <c r="C80">
        <v>91057</v>
      </c>
      <c r="D80">
        <v>2024</v>
      </c>
      <c r="E80">
        <v>11</v>
      </c>
      <c r="F80">
        <v>167.86</v>
      </c>
      <c r="G80">
        <v>27.5</v>
      </c>
    </row>
    <row r="81" spans="1:7" ht="15.5" hidden="1" x14ac:dyDescent="0.35">
      <c r="A81" t="s">
        <v>187</v>
      </c>
      <c r="B81" t="s">
        <v>353</v>
      </c>
      <c r="C81">
        <v>91057</v>
      </c>
      <c r="D81">
        <v>2024</v>
      </c>
      <c r="E81">
        <v>12</v>
      </c>
      <c r="F81">
        <v>375.57</v>
      </c>
      <c r="G81">
        <v>60</v>
      </c>
    </row>
    <row r="82" spans="1:7" ht="15.5" x14ac:dyDescent="0.35">
      <c r="A82" t="s">
        <v>187</v>
      </c>
      <c r="B82" t="s">
        <v>353</v>
      </c>
      <c r="C82">
        <v>91057</v>
      </c>
      <c r="D82">
        <v>2025</v>
      </c>
      <c r="E82">
        <v>1</v>
      </c>
      <c r="F82">
        <v>360.55</v>
      </c>
      <c r="G82">
        <v>59</v>
      </c>
    </row>
    <row r="83" spans="1:7" ht="15.5" x14ac:dyDescent="0.35">
      <c r="A83" t="s">
        <v>187</v>
      </c>
      <c r="B83" t="s">
        <v>353</v>
      </c>
      <c r="C83">
        <v>91057</v>
      </c>
      <c r="D83">
        <v>2025</v>
      </c>
      <c r="E83">
        <v>2</v>
      </c>
      <c r="F83">
        <v>358.3</v>
      </c>
      <c r="G83">
        <v>52</v>
      </c>
    </row>
    <row r="84" spans="1:7" ht="15.5" x14ac:dyDescent="0.35">
      <c r="A84" t="s">
        <v>187</v>
      </c>
      <c r="B84" t="s">
        <v>353</v>
      </c>
      <c r="C84">
        <v>91057</v>
      </c>
      <c r="D84">
        <v>2025</v>
      </c>
      <c r="E84">
        <v>3</v>
      </c>
      <c r="F84">
        <v>56.42</v>
      </c>
      <c r="G84">
        <v>9</v>
      </c>
    </row>
    <row r="85" spans="1:7" ht="15.5" x14ac:dyDescent="0.35">
      <c r="A85" t="s">
        <v>187</v>
      </c>
      <c r="B85" t="s">
        <v>353</v>
      </c>
      <c r="C85">
        <v>91057</v>
      </c>
      <c r="D85">
        <v>2025</v>
      </c>
      <c r="E85">
        <v>4</v>
      </c>
      <c r="F85">
        <v>0</v>
      </c>
      <c r="G85">
        <v>0</v>
      </c>
    </row>
    <row r="86" spans="1:7" ht="15.5" x14ac:dyDescent="0.35">
      <c r="A86" t="s">
        <v>187</v>
      </c>
      <c r="B86" t="s">
        <v>353</v>
      </c>
      <c r="C86">
        <v>91057</v>
      </c>
      <c r="D86">
        <v>2025</v>
      </c>
      <c r="E86">
        <v>5</v>
      </c>
      <c r="F86">
        <v>13.62</v>
      </c>
      <c r="G86">
        <v>2</v>
      </c>
    </row>
    <row r="87" spans="1:7" ht="15.5" x14ac:dyDescent="0.35">
      <c r="A87" t="s">
        <v>187</v>
      </c>
      <c r="B87" t="s">
        <v>353</v>
      </c>
      <c r="C87">
        <v>91057</v>
      </c>
      <c r="D87">
        <v>2025</v>
      </c>
      <c r="E87">
        <v>6</v>
      </c>
      <c r="F87">
        <v>398.76</v>
      </c>
      <c r="G87">
        <v>66</v>
      </c>
    </row>
    <row r="88" spans="1:7" ht="15.5" x14ac:dyDescent="0.35">
      <c r="A88" t="s">
        <v>187</v>
      </c>
      <c r="B88" t="s">
        <v>353</v>
      </c>
      <c r="C88">
        <v>91057</v>
      </c>
      <c r="D88">
        <v>2025</v>
      </c>
      <c r="E88">
        <v>7</v>
      </c>
      <c r="F88">
        <v>335.92</v>
      </c>
      <c r="G88">
        <v>56</v>
      </c>
    </row>
    <row r="89" spans="1:7" ht="15.5" x14ac:dyDescent="0.35">
      <c r="A89" t="s">
        <v>187</v>
      </c>
      <c r="B89" t="s">
        <v>353</v>
      </c>
      <c r="C89">
        <v>91057</v>
      </c>
      <c r="D89">
        <v>2025</v>
      </c>
      <c r="E89">
        <v>8</v>
      </c>
      <c r="F89">
        <v>372.26</v>
      </c>
      <c r="G89">
        <v>59</v>
      </c>
    </row>
    <row r="90" spans="1:7" ht="15.5" x14ac:dyDescent="0.35">
      <c r="A90" t="s">
        <v>187</v>
      </c>
      <c r="B90" t="s">
        <v>353</v>
      </c>
      <c r="C90">
        <v>91057</v>
      </c>
      <c r="D90">
        <v>2025</v>
      </c>
      <c r="E90">
        <v>9</v>
      </c>
      <c r="F90">
        <v>366.02</v>
      </c>
      <c r="G90">
        <v>55</v>
      </c>
    </row>
    <row r="91" spans="1:7" ht="15.5" x14ac:dyDescent="0.35">
      <c r="A91" t="s">
        <v>187</v>
      </c>
      <c r="B91" t="s">
        <v>353</v>
      </c>
      <c r="C91">
        <v>91057</v>
      </c>
      <c r="D91">
        <v>2025</v>
      </c>
      <c r="E91">
        <v>10</v>
      </c>
      <c r="F91">
        <v>130.79</v>
      </c>
      <c r="G91">
        <v>20.69</v>
      </c>
    </row>
    <row r="92" spans="1:7" ht="15.5" x14ac:dyDescent="0.35">
      <c r="A92" t="s">
        <v>187</v>
      </c>
      <c r="B92" t="s">
        <v>353</v>
      </c>
      <c r="C92">
        <v>91057</v>
      </c>
      <c r="D92">
        <v>2025</v>
      </c>
      <c r="E92">
        <v>11</v>
      </c>
      <c r="F92">
        <v>0</v>
      </c>
      <c r="G92">
        <v>0</v>
      </c>
    </row>
    <row r="93" spans="1:7" ht="15.5" hidden="1" x14ac:dyDescent="0.35">
      <c r="A93" t="s">
        <v>187</v>
      </c>
      <c r="B93" t="s">
        <v>353</v>
      </c>
      <c r="C93">
        <v>91070</v>
      </c>
      <c r="D93">
        <v>2024</v>
      </c>
      <c r="E93">
        <v>10</v>
      </c>
      <c r="F93">
        <v>240.39</v>
      </c>
      <c r="G93">
        <v>33.97</v>
      </c>
    </row>
    <row r="94" spans="1:7" ht="15.5" hidden="1" x14ac:dyDescent="0.35">
      <c r="A94" t="s">
        <v>187</v>
      </c>
      <c r="B94" t="s">
        <v>353</v>
      </c>
      <c r="C94">
        <v>91070</v>
      </c>
      <c r="D94">
        <v>2024</v>
      </c>
      <c r="E94">
        <v>11</v>
      </c>
      <c r="F94">
        <v>353.05</v>
      </c>
      <c r="G94">
        <v>60</v>
      </c>
    </row>
    <row r="95" spans="1:7" ht="15.5" hidden="1" x14ac:dyDescent="0.35">
      <c r="A95" t="s">
        <v>187</v>
      </c>
      <c r="B95" t="s">
        <v>353</v>
      </c>
      <c r="C95">
        <v>91070</v>
      </c>
      <c r="D95">
        <v>2024</v>
      </c>
      <c r="E95">
        <v>12</v>
      </c>
      <c r="F95">
        <v>422.29</v>
      </c>
      <c r="G95">
        <v>66</v>
      </c>
    </row>
    <row r="96" spans="1:7" ht="15.5" x14ac:dyDescent="0.35">
      <c r="A96" t="s">
        <v>187</v>
      </c>
      <c r="B96" t="s">
        <v>353</v>
      </c>
      <c r="C96">
        <v>91070</v>
      </c>
      <c r="D96">
        <v>2025</v>
      </c>
      <c r="E96">
        <v>1</v>
      </c>
      <c r="F96">
        <v>376.05</v>
      </c>
      <c r="G96">
        <v>61</v>
      </c>
    </row>
    <row r="97" spans="1:7" ht="15.5" x14ac:dyDescent="0.35">
      <c r="A97" t="s">
        <v>187</v>
      </c>
      <c r="B97" t="s">
        <v>353</v>
      </c>
      <c r="C97">
        <v>91070</v>
      </c>
      <c r="D97">
        <v>2025</v>
      </c>
      <c r="E97">
        <v>2</v>
      </c>
      <c r="F97">
        <v>395.86</v>
      </c>
      <c r="G97">
        <v>61</v>
      </c>
    </row>
    <row r="98" spans="1:7" ht="15.5" x14ac:dyDescent="0.35">
      <c r="A98" t="s">
        <v>187</v>
      </c>
      <c r="B98" t="s">
        <v>353</v>
      </c>
      <c r="C98">
        <v>91070</v>
      </c>
      <c r="D98">
        <v>2025</v>
      </c>
      <c r="E98">
        <v>3</v>
      </c>
      <c r="F98">
        <v>374.85</v>
      </c>
      <c r="G98">
        <v>59</v>
      </c>
    </row>
    <row r="99" spans="1:7" ht="15.5" x14ac:dyDescent="0.35">
      <c r="A99" t="s">
        <v>187</v>
      </c>
      <c r="B99" t="s">
        <v>353</v>
      </c>
      <c r="C99">
        <v>91070</v>
      </c>
      <c r="D99">
        <v>2025</v>
      </c>
      <c r="E99">
        <v>4</v>
      </c>
      <c r="F99">
        <v>377.04</v>
      </c>
      <c r="G99">
        <v>59</v>
      </c>
    </row>
    <row r="100" spans="1:7" ht="15.5" x14ac:dyDescent="0.35">
      <c r="A100" t="s">
        <v>187</v>
      </c>
      <c r="B100" t="s">
        <v>353</v>
      </c>
      <c r="C100">
        <v>91070</v>
      </c>
      <c r="D100">
        <v>2025</v>
      </c>
      <c r="E100">
        <v>5</v>
      </c>
      <c r="F100">
        <v>358.18</v>
      </c>
      <c r="G100">
        <v>52</v>
      </c>
    </row>
    <row r="101" spans="1:7" ht="15.5" x14ac:dyDescent="0.35">
      <c r="A101" t="s">
        <v>187</v>
      </c>
      <c r="B101" t="s">
        <v>353</v>
      </c>
      <c r="C101">
        <v>91070</v>
      </c>
      <c r="D101">
        <v>2025</v>
      </c>
      <c r="E101">
        <v>6</v>
      </c>
      <c r="F101">
        <v>351.67</v>
      </c>
      <c r="G101">
        <v>55</v>
      </c>
    </row>
    <row r="102" spans="1:7" ht="15.5" x14ac:dyDescent="0.35">
      <c r="A102" t="s">
        <v>187</v>
      </c>
      <c r="B102" t="s">
        <v>353</v>
      </c>
      <c r="C102">
        <v>91070</v>
      </c>
      <c r="D102">
        <v>2025</v>
      </c>
      <c r="E102">
        <v>7</v>
      </c>
      <c r="F102">
        <v>373.81</v>
      </c>
      <c r="G102">
        <v>60</v>
      </c>
    </row>
    <row r="103" spans="1:7" ht="15.5" x14ac:dyDescent="0.35">
      <c r="A103" t="s">
        <v>187</v>
      </c>
      <c r="B103" t="s">
        <v>353</v>
      </c>
      <c r="C103">
        <v>91070</v>
      </c>
      <c r="D103">
        <v>2025</v>
      </c>
      <c r="E103">
        <v>8</v>
      </c>
      <c r="F103">
        <v>359.07</v>
      </c>
      <c r="G103">
        <v>56</v>
      </c>
    </row>
    <row r="104" spans="1:7" ht="15.5" x14ac:dyDescent="0.35">
      <c r="A104" t="s">
        <v>187</v>
      </c>
      <c r="B104" t="s">
        <v>353</v>
      </c>
      <c r="C104">
        <v>91070</v>
      </c>
      <c r="D104">
        <v>2025</v>
      </c>
      <c r="E104">
        <v>9</v>
      </c>
      <c r="F104">
        <v>377.22</v>
      </c>
      <c r="G104">
        <v>55</v>
      </c>
    </row>
    <row r="105" spans="1:7" ht="15.5" x14ac:dyDescent="0.35">
      <c r="A105" t="s">
        <v>187</v>
      </c>
      <c r="B105" t="s">
        <v>353</v>
      </c>
      <c r="C105">
        <v>91070</v>
      </c>
      <c r="D105">
        <v>2025</v>
      </c>
      <c r="E105">
        <v>10</v>
      </c>
      <c r="F105">
        <v>293.11</v>
      </c>
      <c r="G105">
        <v>46</v>
      </c>
    </row>
    <row r="106" spans="1:7" ht="15.5" x14ac:dyDescent="0.35">
      <c r="A106" t="s">
        <v>187</v>
      </c>
      <c r="B106" t="s">
        <v>353</v>
      </c>
      <c r="C106">
        <v>91070</v>
      </c>
      <c r="D106">
        <v>2025</v>
      </c>
      <c r="E106">
        <v>11</v>
      </c>
      <c r="F106">
        <v>337.3</v>
      </c>
      <c r="G106">
        <v>50</v>
      </c>
    </row>
    <row r="107" spans="1:7" ht="15.5" hidden="1" x14ac:dyDescent="0.35">
      <c r="A107" t="s">
        <v>187</v>
      </c>
      <c r="B107" t="s">
        <v>353</v>
      </c>
      <c r="C107">
        <v>91082</v>
      </c>
      <c r="D107">
        <v>2024</v>
      </c>
      <c r="E107">
        <v>9</v>
      </c>
      <c r="F107">
        <v>339.27</v>
      </c>
      <c r="G107">
        <v>50.33</v>
      </c>
    </row>
    <row r="108" spans="1:7" ht="15.5" hidden="1" x14ac:dyDescent="0.35">
      <c r="A108" t="s">
        <v>187</v>
      </c>
      <c r="B108" t="s">
        <v>353</v>
      </c>
      <c r="C108">
        <v>91082</v>
      </c>
      <c r="D108">
        <v>2024</v>
      </c>
      <c r="E108">
        <v>10</v>
      </c>
      <c r="F108">
        <v>379.29</v>
      </c>
      <c r="G108">
        <v>54</v>
      </c>
    </row>
    <row r="109" spans="1:7" ht="15.5" hidden="1" x14ac:dyDescent="0.35">
      <c r="A109" t="s">
        <v>187</v>
      </c>
      <c r="B109" t="s">
        <v>353</v>
      </c>
      <c r="C109">
        <v>91082</v>
      </c>
      <c r="D109">
        <v>2024</v>
      </c>
      <c r="E109">
        <v>11</v>
      </c>
      <c r="F109">
        <v>268.58</v>
      </c>
      <c r="G109">
        <v>44</v>
      </c>
    </row>
    <row r="110" spans="1:7" ht="15.5" hidden="1" x14ac:dyDescent="0.35">
      <c r="A110" t="s">
        <v>187</v>
      </c>
      <c r="B110" t="s">
        <v>353</v>
      </c>
      <c r="C110">
        <v>91082</v>
      </c>
      <c r="D110">
        <v>2024</v>
      </c>
      <c r="E110">
        <v>12</v>
      </c>
      <c r="F110">
        <v>375.57</v>
      </c>
      <c r="G110">
        <v>60</v>
      </c>
    </row>
    <row r="111" spans="1:7" ht="15.5" x14ac:dyDescent="0.35">
      <c r="A111" t="s">
        <v>187</v>
      </c>
      <c r="B111" t="s">
        <v>353</v>
      </c>
      <c r="C111">
        <v>91082</v>
      </c>
      <c r="D111">
        <v>2025</v>
      </c>
      <c r="E111">
        <v>1</v>
      </c>
      <c r="F111">
        <v>360.55</v>
      </c>
      <c r="G111">
        <v>59</v>
      </c>
    </row>
    <row r="112" spans="1:7" ht="15.5" x14ac:dyDescent="0.35">
      <c r="A112" t="s">
        <v>187</v>
      </c>
      <c r="B112" t="s">
        <v>353</v>
      </c>
      <c r="C112">
        <v>91082</v>
      </c>
      <c r="D112">
        <v>2025</v>
      </c>
      <c r="E112">
        <v>2</v>
      </c>
      <c r="F112">
        <v>358.3</v>
      </c>
      <c r="G112">
        <v>52</v>
      </c>
    </row>
    <row r="113" spans="1:7" ht="15.5" x14ac:dyDescent="0.35">
      <c r="A113" t="s">
        <v>187</v>
      </c>
      <c r="B113" t="s">
        <v>353</v>
      </c>
      <c r="C113">
        <v>91082</v>
      </c>
      <c r="D113">
        <v>2025</v>
      </c>
      <c r="E113">
        <v>3</v>
      </c>
      <c r="F113">
        <v>56.42</v>
      </c>
      <c r="G113">
        <v>9</v>
      </c>
    </row>
    <row r="114" spans="1:7" ht="15.5" x14ac:dyDescent="0.35">
      <c r="A114" t="s">
        <v>187</v>
      </c>
      <c r="B114" t="s">
        <v>353</v>
      </c>
      <c r="C114">
        <v>91082</v>
      </c>
      <c r="D114">
        <v>2025</v>
      </c>
      <c r="E114">
        <v>4</v>
      </c>
      <c r="F114">
        <v>0</v>
      </c>
      <c r="G114">
        <v>0</v>
      </c>
    </row>
    <row r="115" spans="1:7" ht="15.5" x14ac:dyDescent="0.35">
      <c r="A115" t="s">
        <v>187</v>
      </c>
      <c r="B115" t="s">
        <v>353</v>
      </c>
      <c r="C115">
        <v>91082</v>
      </c>
      <c r="D115">
        <v>2025</v>
      </c>
      <c r="E115">
        <v>5</v>
      </c>
      <c r="F115">
        <v>13.62</v>
      </c>
      <c r="G115">
        <v>2</v>
      </c>
    </row>
    <row r="116" spans="1:7" ht="15.5" x14ac:dyDescent="0.35">
      <c r="A116" t="s">
        <v>187</v>
      </c>
      <c r="B116" t="s">
        <v>353</v>
      </c>
      <c r="C116">
        <v>91082</v>
      </c>
      <c r="D116">
        <v>2025</v>
      </c>
      <c r="E116">
        <v>6</v>
      </c>
      <c r="F116">
        <v>398.76</v>
      </c>
      <c r="G116">
        <v>66</v>
      </c>
    </row>
    <row r="117" spans="1:7" ht="15.5" x14ac:dyDescent="0.35">
      <c r="A117" t="s">
        <v>187</v>
      </c>
      <c r="B117" t="s">
        <v>353</v>
      </c>
      <c r="C117">
        <v>91082</v>
      </c>
      <c r="D117">
        <v>2025</v>
      </c>
      <c r="E117">
        <v>7</v>
      </c>
      <c r="F117">
        <v>335.92</v>
      </c>
      <c r="G117">
        <v>56</v>
      </c>
    </row>
    <row r="118" spans="1:7" ht="15.5" x14ac:dyDescent="0.35">
      <c r="A118" t="s">
        <v>187</v>
      </c>
      <c r="B118" t="s">
        <v>353</v>
      </c>
      <c r="C118">
        <v>91082</v>
      </c>
      <c r="D118">
        <v>2025</v>
      </c>
      <c r="E118">
        <v>8</v>
      </c>
      <c r="F118">
        <v>372.26</v>
      </c>
      <c r="G118">
        <v>59</v>
      </c>
    </row>
    <row r="119" spans="1:7" ht="15.5" x14ac:dyDescent="0.35">
      <c r="A119" t="s">
        <v>187</v>
      </c>
      <c r="B119" t="s">
        <v>353</v>
      </c>
      <c r="C119">
        <v>91082</v>
      </c>
      <c r="D119">
        <v>2025</v>
      </c>
      <c r="E119">
        <v>9</v>
      </c>
      <c r="F119">
        <v>366.02</v>
      </c>
      <c r="G119">
        <v>55</v>
      </c>
    </row>
    <row r="120" spans="1:7" ht="15.5" x14ac:dyDescent="0.35">
      <c r="A120" t="s">
        <v>187</v>
      </c>
      <c r="B120" t="s">
        <v>353</v>
      </c>
      <c r="C120">
        <v>91082</v>
      </c>
      <c r="D120">
        <v>2025</v>
      </c>
      <c r="E120">
        <v>10</v>
      </c>
      <c r="F120">
        <v>284.52999999999997</v>
      </c>
      <c r="G120">
        <v>45</v>
      </c>
    </row>
    <row r="121" spans="1:7" ht="15.5" x14ac:dyDescent="0.35">
      <c r="A121" t="s">
        <v>187</v>
      </c>
      <c r="B121" t="s">
        <v>353</v>
      </c>
      <c r="C121">
        <v>91082</v>
      </c>
      <c r="D121">
        <v>2025</v>
      </c>
      <c r="E121">
        <v>11</v>
      </c>
      <c r="F121">
        <v>330.32</v>
      </c>
      <c r="G121">
        <v>56</v>
      </c>
    </row>
    <row r="122" spans="1:7" ht="15.5" hidden="1" x14ac:dyDescent="0.35">
      <c r="A122" t="s">
        <v>187</v>
      </c>
      <c r="B122" t="s">
        <v>353</v>
      </c>
      <c r="C122">
        <v>91114</v>
      </c>
      <c r="D122">
        <v>2024</v>
      </c>
      <c r="E122">
        <v>7</v>
      </c>
      <c r="F122">
        <v>10.53</v>
      </c>
      <c r="G122">
        <v>1.68</v>
      </c>
    </row>
    <row r="123" spans="1:7" ht="15.5" hidden="1" x14ac:dyDescent="0.35">
      <c r="A123" t="s">
        <v>187</v>
      </c>
      <c r="B123" t="s">
        <v>353</v>
      </c>
      <c r="C123">
        <v>91114</v>
      </c>
      <c r="D123">
        <v>2024</v>
      </c>
      <c r="E123">
        <v>8</v>
      </c>
      <c r="F123">
        <v>328.38</v>
      </c>
      <c r="G123">
        <v>52</v>
      </c>
    </row>
    <row r="124" spans="1:7" ht="15.5" hidden="1" x14ac:dyDescent="0.35">
      <c r="A124" t="s">
        <v>187</v>
      </c>
      <c r="B124" t="s">
        <v>353</v>
      </c>
      <c r="C124">
        <v>91114</v>
      </c>
      <c r="D124">
        <v>2024</v>
      </c>
      <c r="E124">
        <v>9</v>
      </c>
      <c r="F124">
        <v>6.86</v>
      </c>
      <c r="G124">
        <v>1</v>
      </c>
    </row>
    <row r="125" spans="1:7" ht="15.5" hidden="1" x14ac:dyDescent="0.35">
      <c r="A125" t="s">
        <v>187</v>
      </c>
      <c r="B125" t="s">
        <v>353</v>
      </c>
      <c r="C125">
        <v>91114</v>
      </c>
      <c r="D125">
        <v>2024</v>
      </c>
      <c r="E125">
        <v>10</v>
      </c>
      <c r="F125">
        <v>0</v>
      </c>
      <c r="G125">
        <v>0</v>
      </c>
    </row>
    <row r="126" spans="1:7" ht="15.5" hidden="1" x14ac:dyDescent="0.35">
      <c r="A126" t="s">
        <v>187</v>
      </c>
      <c r="B126" t="s">
        <v>353</v>
      </c>
      <c r="C126">
        <v>91114</v>
      </c>
      <c r="D126">
        <v>2024</v>
      </c>
      <c r="E126">
        <v>11</v>
      </c>
      <c r="F126">
        <v>0</v>
      </c>
      <c r="G126">
        <v>0</v>
      </c>
    </row>
    <row r="127" spans="1:7" ht="15.5" hidden="1" x14ac:dyDescent="0.35">
      <c r="A127" t="s">
        <v>187</v>
      </c>
      <c r="B127" t="s">
        <v>353</v>
      </c>
      <c r="C127">
        <v>91114</v>
      </c>
      <c r="D127">
        <v>2024</v>
      </c>
      <c r="E127">
        <v>12</v>
      </c>
      <c r="F127">
        <v>143.07</v>
      </c>
      <c r="G127">
        <v>21</v>
      </c>
    </row>
    <row r="128" spans="1:7" ht="15.5" x14ac:dyDescent="0.35">
      <c r="A128" t="s">
        <v>187</v>
      </c>
      <c r="B128" t="s">
        <v>353</v>
      </c>
      <c r="C128">
        <v>91114</v>
      </c>
      <c r="D128">
        <v>2025</v>
      </c>
      <c r="E128">
        <v>1</v>
      </c>
      <c r="F128">
        <v>387.74</v>
      </c>
      <c r="G128">
        <v>74</v>
      </c>
    </row>
    <row r="129" spans="1:7" ht="15.5" x14ac:dyDescent="0.35">
      <c r="A129" t="s">
        <v>187</v>
      </c>
      <c r="B129" t="s">
        <v>353</v>
      </c>
      <c r="C129">
        <v>91114</v>
      </c>
      <c r="D129">
        <v>2025</v>
      </c>
      <c r="E129">
        <v>2</v>
      </c>
      <c r="F129">
        <v>330.85</v>
      </c>
      <c r="G129">
        <v>52</v>
      </c>
    </row>
    <row r="130" spans="1:7" ht="15.5" x14ac:dyDescent="0.35">
      <c r="A130" t="s">
        <v>187</v>
      </c>
      <c r="B130" t="s">
        <v>353</v>
      </c>
      <c r="C130">
        <v>91114</v>
      </c>
      <c r="D130">
        <v>2025</v>
      </c>
      <c r="E130">
        <v>3</v>
      </c>
      <c r="F130">
        <v>396.93</v>
      </c>
      <c r="G130">
        <v>62</v>
      </c>
    </row>
    <row r="131" spans="1:7" ht="15.5" x14ac:dyDescent="0.35">
      <c r="A131" t="s">
        <v>187</v>
      </c>
      <c r="B131" t="s">
        <v>353</v>
      </c>
      <c r="C131">
        <v>91114</v>
      </c>
      <c r="D131">
        <v>2025</v>
      </c>
      <c r="E131">
        <v>4</v>
      </c>
      <c r="F131">
        <v>406.52</v>
      </c>
      <c r="G131">
        <v>59</v>
      </c>
    </row>
    <row r="132" spans="1:7" ht="15.5" x14ac:dyDescent="0.35">
      <c r="A132" t="s">
        <v>187</v>
      </c>
      <c r="B132" t="s">
        <v>353</v>
      </c>
      <c r="C132">
        <v>91114</v>
      </c>
      <c r="D132">
        <v>2025</v>
      </c>
      <c r="E132">
        <v>5</v>
      </c>
      <c r="F132">
        <v>348.15</v>
      </c>
      <c r="G132">
        <v>55</v>
      </c>
    </row>
    <row r="133" spans="1:7" ht="15.5" x14ac:dyDescent="0.35">
      <c r="A133" t="s">
        <v>187</v>
      </c>
      <c r="B133" t="s">
        <v>353</v>
      </c>
      <c r="C133">
        <v>91114</v>
      </c>
      <c r="D133">
        <v>2025</v>
      </c>
      <c r="E133">
        <v>6</v>
      </c>
      <c r="F133">
        <v>334.86</v>
      </c>
      <c r="G133">
        <v>52</v>
      </c>
    </row>
    <row r="134" spans="1:7" ht="15.5" x14ac:dyDescent="0.35">
      <c r="A134" t="s">
        <v>187</v>
      </c>
      <c r="B134" t="s">
        <v>353</v>
      </c>
      <c r="C134">
        <v>91114</v>
      </c>
      <c r="D134">
        <v>2025</v>
      </c>
      <c r="E134">
        <v>7</v>
      </c>
      <c r="F134">
        <v>312.44</v>
      </c>
      <c r="G134">
        <v>50</v>
      </c>
    </row>
    <row r="135" spans="1:7" ht="15.5" x14ac:dyDescent="0.35">
      <c r="A135" t="s">
        <v>187</v>
      </c>
      <c r="B135" t="s">
        <v>353</v>
      </c>
      <c r="C135">
        <v>91114</v>
      </c>
      <c r="D135">
        <v>2025</v>
      </c>
      <c r="E135">
        <v>8</v>
      </c>
      <c r="F135">
        <v>335.06</v>
      </c>
      <c r="G135">
        <v>65</v>
      </c>
    </row>
    <row r="136" spans="1:7" ht="15.5" x14ac:dyDescent="0.35">
      <c r="A136" t="s">
        <v>187</v>
      </c>
      <c r="B136" t="s">
        <v>353</v>
      </c>
      <c r="C136">
        <v>91114</v>
      </c>
      <c r="D136">
        <v>2025</v>
      </c>
      <c r="E136">
        <v>9</v>
      </c>
      <c r="F136">
        <v>411.32</v>
      </c>
      <c r="G136">
        <v>60</v>
      </c>
    </row>
    <row r="137" spans="1:7" ht="15.5" x14ac:dyDescent="0.35">
      <c r="A137" t="s">
        <v>187</v>
      </c>
      <c r="B137" t="s">
        <v>353</v>
      </c>
      <c r="C137">
        <v>91114</v>
      </c>
      <c r="D137">
        <v>2025</v>
      </c>
      <c r="E137">
        <v>10</v>
      </c>
      <c r="F137">
        <v>380.43</v>
      </c>
      <c r="G137">
        <v>67</v>
      </c>
    </row>
    <row r="138" spans="1:7" ht="15.5" x14ac:dyDescent="0.35">
      <c r="A138" t="s">
        <v>187</v>
      </c>
      <c r="B138" t="s">
        <v>353</v>
      </c>
      <c r="C138">
        <v>91114</v>
      </c>
      <c r="D138">
        <v>2025</v>
      </c>
      <c r="E138">
        <v>11</v>
      </c>
      <c r="F138">
        <v>358.07</v>
      </c>
      <c r="G138">
        <v>60</v>
      </c>
    </row>
    <row r="139" spans="1:7" ht="15.5" hidden="1" x14ac:dyDescent="0.35">
      <c r="A139" t="s">
        <v>187</v>
      </c>
      <c r="B139" t="s">
        <v>353</v>
      </c>
      <c r="C139">
        <v>91115</v>
      </c>
      <c r="D139">
        <v>2022</v>
      </c>
      <c r="E139">
        <v>7</v>
      </c>
      <c r="F139">
        <v>242.89</v>
      </c>
      <c r="G139">
        <v>39</v>
      </c>
    </row>
    <row r="140" spans="1:7" ht="15.5" hidden="1" x14ac:dyDescent="0.35">
      <c r="A140" t="s">
        <v>187</v>
      </c>
      <c r="B140" t="s">
        <v>353</v>
      </c>
      <c r="C140">
        <v>91115</v>
      </c>
      <c r="D140">
        <v>2022</v>
      </c>
      <c r="E140">
        <v>8</v>
      </c>
      <c r="F140">
        <v>245.71</v>
      </c>
      <c r="G140">
        <v>54</v>
      </c>
    </row>
    <row r="141" spans="1:7" ht="15.5" hidden="1" x14ac:dyDescent="0.35">
      <c r="A141" t="s">
        <v>187</v>
      </c>
      <c r="B141" t="s">
        <v>353</v>
      </c>
      <c r="C141">
        <v>91115</v>
      </c>
      <c r="D141">
        <v>2022</v>
      </c>
      <c r="E141">
        <v>9</v>
      </c>
      <c r="F141">
        <v>237.65</v>
      </c>
      <c r="G141">
        <v>55</v>
      </c>
    </row>
    <row r="142" spans="1:7" ht="15.5" hidden="1" x14ac:dyDescent="0.35">
      <c r="A142" t="s">
        <v>187</v>
      </c>
      <c r="B142" t="s">
        <v>353</v>
      </c>
      <c r="C142">
        <v>91115</v>
      </c>
      <c r="D142">
        <v>2022</v>
      </c>
      <c r="E142">
        <v>10</v>
      </c>
      <c r="F142">
        <v>250.39</v>
      </c>
      <c r="G142">
        <v>39</v>
      </c>
    </row>
    <row r="143" spans="1:7" ht="15.5" hidden="1" x14ac:dyDescent="0.35">
      <c r="A143" t="s">
        <v>187</v>
      </c>
      <c r="B143" t="s">
        <v>353</v>
      </c>
      <c r="C143">
        <v>91115</v>
      </c>
      <c r="D143">
        <v>2022</v>
      </c>
      <c r="E143">
        <v>11</v>
      </c>
      <c r="F143">
        <v>69.61</v>
      </c>
      <c r="G143">
        <v>47</v>
      </c>
    </row>
    <row r="144" spans="1:7" ht="15.5" hidden="1" x14ac:dyDescent="0.35">
      <c r="A144" t="s">
        <v>187</v>
      </c>
      <c r="B144" t="s">
        <v>353</v>
      </c>
      <c r="C144">
        <v>91115</v>
      </c>
      <c r="D144">
        <v>2022</v>
      </c>
      <c r="E144">
        <v>12</v>
      </c>
      <c r="F144">
        <v>330.85</v>
      </c>
      <c r="G144">
        <v>56</v>
      </c>
    </row>
    <row r="145" spans="1:7" ht="15.5" hidden="1" x14ac:dyDescent="0.35">
      <c r="A145" t="s">
        <v>187</v>
      </c>
      <c r="B145" t="s">
        <v>353</v>
      </c>
      <c r="C145">
        <v>91115</v>
      </c>
      <c r="D145">
        <v>2023</v>
      </c>
      <c r="E145">
        <v>1</v>
      </c>
      <c r="F145">
        <v>346.35</v>
      </c>
      <c r="G145">
        <v>74</v>
      </c>
    </row>
    <row r="146" spans="1:7" ht="15.5" hidden="1" x14ac:dyDescent="0.35">
      <c r="A146" t="s">
        <v>187</v>
      </c>
      <c r="B146" t="s">
        <v>353</v>
      </c>
      <c r="C146">
        <v>91115</v>
      </c>
      <c r="D146">
        <v>2023</v>
      </c>
      <c r="E146">
        <v>2</v>
      </c>
      <c r="F146">
        <v>330.32</v>
      </c>
      <c r="G146">
        <v>52</v>
      </c>
    </row>
    <row r="147" spans="1:7" ht="15.5" hidden="1" x14ac:dyDescent="0.35">
      <c r="A147" t="s">
        <v>187</v>
      </c>
      <c r="B147" t="s">
        <v>353</v>
      </c>
      <c r="C147">
        <v>91115</v>
      </c>
      <c r="D147">
        <v>2023</v>
      </c>
      <c r="E147">
        <v>3</v>
      </c>
      <c r="F147">
        <v>348.33</v>
      </c>
      <c r="G147">
        <v>55</v>
      </c>
    </row>
    <row r="148" spans="1:7" ht="15.5" hidden="1" x14ac:dyDescent="0.35">
      <c r="A148" t="s">
        <v>187</v>
      </c>
      <c r="B148" t="s">
        <v>353</v>
      </c>
      <c r="C148">
        <v>91115</v>
      </c>
      <c r="D148">
        <v>2023</v>
      </c>
      <c r="E148">
        <v>4</v>
      </c>
      <c r="F148">
        <v>346.19</v>
      </c>
      <c r="G148">
        <v>53</v>
      </c>
    </row>
    <row r="149" spans="1:7" ht="15.5" hidden="1" x14ac:dyDescent="0.35">
      <c r="A149" t="s">
        <v>187</v>
      </c>
      <c r="B149" t="s">
        <v>353</v>
      </c>
      <c r="C149">
        <v>91115</v>
      </c>
      <c r="D149">
        <v>2023</v>
      </c>
      <c r="E149">
        <v>5</v>
      </c>
      <c r="F149">
        <v>321.35000000000002</v>
      </c>
      <c r="G149">
        <v>50</v>
      </c>
    </row>
    <row r="150" spans="1:7" ht="15.5" hidden="1" x14ac:dyDescent="0.35">
      <c r="A150" t="s">
        <v>187</v>
      </c>
      <c r="B150" t="s">
        <v>353</v>
      </c>
      <c r="C150">
        <v>91115</v>
      </c>
      <c r="D150">
        <v>2023</v>
      </c>
      <c r="E150">
        <v>6</v>
      </c>
      <c r="F150">
        <v>372.97</v>
      </c>
      <c r="G150">
        <v>63</v>
      </c>
    </row>
    <row r="151" spans="1:7" ht="15.5" hidden="1" x14ac:dyDescent="0.35">
      <c r="A151" t="s">
        <v>187</v>
      </c>
      <c r="B151" t="s">
        <v>353</v>
      </c>
      <c r="C151">
        <v>91115</v>
      </c>
      <c r="D151">
        <v>2023</v>
      </c>
      <c r="E151">
        <v>7</v>
      </c>
      <c r="F151">
        <v>367.74</v>
      </c>
      <c r="G151">
        <v>59</v>
      </c>
    </row>
    <row r="152" spans="1:7" ht="15.5" hidden="1" x14ac:dyDescent="0.35">
      <c r="A152" t="s">
        <v>187</v>
      </c>
      <c r="B152" t="s">
        <v>353</v>
      </c>
      <c r="C152">
        <v>91115</v>
      </c>
      <c r="D152">
        <v>2023</v>
      </c>
      <c r="E152">
        <v>8</v>
      </c>
      <c r="F152">
        <v>409.12</v>
      </c>
      <c r="G152">
        <v>56</v>
      </c>
    </row>
    <row r="153" spans="1:7" ht="15.5" hidden="1" x14ac:dyDescent="0.35">
      <c r="A153" t="s">
        <v>187</v>
      </c>
      <c r="B153" t="s">
        <v>353</v>
      </c>
      <c r="C153">
        <v>91115</v>
      </c>
      <c r="D153">
        <v>2023</v>
      </c>
      <c r="E153">
        <v>9</v>
      </c>
      <c r="F153">
        <v>394.98</v>
      </c>
      <c r="G153">
        <v>54</v>
      </c>
    </row>
    <row r="154" spans="1:7" ht="15.5" hidden="1" x14ac:dyDescent="0.35">
      <c r="A154" t="s">
        <v>187</v>
      </c>
      <c r="B154" t="s">
        <v>353</v>
      </c>
      <c r="C154">
        <v>91115</v>
      </c>
      <c r="D154">
        <v>2023</v>
      </c>
      <c r="E154">
        <v>10</v>
      </c>
      <c r="F154">
        <v>390.84</v>
      </c>
      <c r="G154">
        <v>54</v>
      </c>
    </row>
    <row r="155" spans="1:7" ht="15.5" hidden="1" x14ac:dyDescent="0.35">
      <c r="A155" t="s">
        <v>187</v>
      </c>
      <c r="B155" t="s">
        <v>353</v>
      </c>
      <c r="C155">
        <v>91115</v>
      </c>
      <c r="D155">
        <v>2023</v>
      </c>
      <c r="E155">
        <v>11</v>
      </c>
      <c r="F155">
        <v>348.59</v>
      </c>
      <c r="G155">
        <v>51</v>
      </c>
    </row>
    <row r="156" spans="1:7" ht="15.5" hidden="1" x14ac:dyDescent="0.35">
      <c r="A156" t="s">
        <v>187</v>
      </c>
      <c r="B156" t="s">
        <v>353</v>
      </c>
      <c r="C156">
        <v>91115</v>
      </c>
      <c r="D156">
        <v>2023</v>
      </c>
      <c r="E156">
        <v>12</v>
      </c>
      <c r="F156">
        <v>318.76</v>
      </c>
      <c r="G156">
        <v>48</v>
      </c>
    </row>
    <row r="157" spans="1:7" ht="15.5" hidden="1" x14ac:dyDescent="0.35">
      <c r="A157" t="s">
        <v>187</v>
      </c>
      <c r="B157" t="s">
        <v>353</v>
      </c>
      <c r="C157">
        <v>91115</v>
      </c>
      <c r="D157">
        <v>2024</v>
      </c>
      <c r="E157">
        <v>1</v>
      </c>
      <c r="F157">
        <v>292.63</v>
      </c>
      <c r="G157">
        <v>41</v>
      </c>
    </row>
    <row r="158" spans="1:7" ht="15.5" hidden="1" x14ac:dyDescent="0.35">
      <c r="A158" t="s">
        <v>187</v>
      </c>
      <c r="B158" t="s">
        <v>353</v>
      </c>
      <c r="C158">
        <v>91115</v>
      </c>
      <c r="D158">
        <v>2024</v>
      </c>
      <c r="E158">
        <v>2</v>
      </c>
      <c r="F158">
        <v>301.58</v>
      </c>
      <c r="G158">
        <v>71</v>
      </c>
    </row>
    <row r="159" spans="1:7" ht="15.5" hidden="1" x14ac:dyDescent="0.35">
      <c r="A159" t="s">
        <v>187</v>
      </c>
      <c r="B159" t="s">
        <v>353</v>
      </c>
      <c r="C159">
        <v>91115</v>
      </c>
      <c r="D159">
        <v>2024</v>
      </c>
      <c r="E159">
        <v>3</v>
      </c>
      <c r="F159">
        <v>381.43</v>
      </c>
      <c r="G159">
        <v>59</v>
      </c>
    </row>
    <row r="160" spans="1:7" ht="15.5" hidden="1" x14ac:dyDescent="0.35">
      <c r="A160" t="s">
        <v>187</v>
      </c>
      <c r="B160" t="s">
        <v>353</v>
      </c>
      <c r="C160">
        <v>91115</v>
      </c>
      <c r="D160">
        <v>2024</v>
      </c>
      <c r="E160">
        <v>4</v>
      </c>
      <c r="F160">
        <v>353.04</v>
      </c>
      <c r="G160">
        <v>51</v>
      </c>
    </row>
    <row r="161" spans="1:7" ht="15.5" hidden="1" x14ac:dyDescent="0.35">
      <c r="A161" t="s">
        <v>187</v>
      </c>
      <c r="B161" t="s">
        <v>353</v>
      </c>
      <c r="C161">
        <v>91115</v>
      </c>
      <c r="D161">
        <v>2024</v>
      </c>
      <c r="E161">
        <v>5</v>
      </c>
      <c r="F161">
        <v>332.97</v>
      </c>
      <c r="G161">
        <v>82</v>
      </c>
    </row>
    <row r="162" spans="1:7" ht="15.5" hidden="1" x14ac:dyDescent="0.35">
      <c r="A162" t="s">
        <v>187</v>
      </c>
      <c r="B162" t="s">
        <v>353</v>
      </c>
      <c r="C162">
        <v>91115</v>
      </c>
      <c r="D162">
        <v>2024</v>
      </c>
      <c r="E162">
        <v>6</v>
      </c>
      <c r="F162">
        <v>371</v>
      </c>
      <c r="G162">
        <v>59</v>
      </c>
    </row>
    <row r="163" spans="1:7" ht="15.5" hidden="1" x14ac:dyDescent="0.35">
      <c r="A163" t="s">
        <v>187</v>
      </c>
      <c r="B163" t="s">
        <v>353</v>
      </c>
      <c r="C163">
        <v>91115</v>
      </c>
      <c r="D163">
        <v>2024</v>
      </c>
      <c r="E163">
        <v>7</v>
      </c>
      <c r="F163">
        <v>386.98</v>
      </c>
      <c r="G163">
        <v>61</v>
      </c>
    </row>
    <row r="164" spans="1:7" ht="15.5" hidden="1" x14ac:dyDescent="0.35">
      <c r="A164" t="s">
        <v>187</v>
      </c>
      <c r="B164" t="s">
        <v>353</v>
      </c>
      <c r="C164">
        <v>91115</v>
      </c>
      <c r="D164">
        <v>2024</v>
      </c>
      <c r="E164">
        <v>8</v>
      </c>
      <c r="F164">
        <v>396.25</v>
      </c>
      <c r="G164">
        <v>57</v>
      </c>
    </row>
    <row r="165" spans="1:7" ht="15.5" hidden="1" x14ac:dyDescent="0.35">
      <c r="A165" t="s">
        <v>187</v>
      </c>
      <c r="B165" t="s">
        <v>353</v>
      </c>
      <c r="C165">
        <v>91115</v>
      </c>
      <c r="D165">
        <v>2024</v>
      </c>
      <c r="E165">
        <v>9</v>
      </c>
      <c r="F165">
        <v>332.2</v>
      </c>
      <c r="G165">
        <v>48</v>
      </c>
    </row>
    <row r="166" spans="1:7" ht="15.5" hidden="1" x14ac:dyDescent="0.35">
      <c r="A166" t="s">
        <v>187</v>
      </c>
      <c r="B166" t="s">
        <v>353</v>
      </c>
      <c r="C166">
        <v>91115</v>
      </c>
      <c r="D166">
        <v>2024</v>
      </c>
      <c r="E166">
        <v>10</v>
      </c>
      <c r="F166">
        <v>296.8</v>
      </c>
      <c r="G166">
        <v>43</v>
      </c>
    </row>
    <row r="167" spans="1:7" ht="15.5" hidden="1" x14ac:dyDescent="0.35">
      <c r="A167" t="s">
        <v>187</v>
      </c>
      <c r="B167" t="s">
        <v>353</v>
      </c>
      <c r="C167">
        <v>91115</v>
      </c>
      <c r="D167">
        <v>2024</v>
      </c>
      <c r="E167">
        <v>11</v>
      </c>
      <c r="F167">
        <v>273.32</v>
      </c>
      <c r="G167">
        <v>40</v>
      </c>
    </row>
    <row r="168" spans="1:7" ht="15.5" hidden="1" x14ac:dyDescent="0.35">
      <c r="A168" t="s">
        <v>187</v>
      </c>
      <c r="B168" t="s">
        <v>353</v>
      </c>
      <c r="C168">
        <v>91115</v>
      </c>
      <c r="D168">
        <v>2024</v>
      </c>
      <c r="E168">
        <v>12</v>
      </c>
      <c r="F168">
        <v>373.05</v>
      </c>
      <c r="G168">
        <v>56</v>
      </c>
    </row>
    <row r="169" spans="1:7" ht="15.5" x14ac:dyDescent="0.35">
      <c r="A169" t="s">
        <v>187</v>
      </c>
      <c r="B169" t="s">
        <v>353</v>
      </c>
      <c r="C169">
        <v>91115</v>
      </c>
      <c r="D169">
        <v>2025</v>
      </c>
      <c r="E169">
        <v>1</v>
      </c>
      <c r="F169">
        <v>353.47</v>
      </c>
      <c r="G169">
        <v>56</v>
      </c>
    </row>
    <row r="170" spans="1:7" ht="15.5" x14ac:dyDescent="0.35">
      <c r="A170" t="s">
        <v>187</v>
      </c>
      <c r="B170" t="s">
        <v>353</v>
      </c>
      <c r="C170">
        <v>91115</v>
      </c>
      <c r="D170">
        <v>2025</v>
      </c>
      <c r="E170">
        <v>2</v>
      </c>
      <c r="F170">
        <v>0</v>
      </c>
      <c r="G170">
        <v>0</v>
      </c>
    </row>
    <row r="171" spans="1:7" ht="15.5" x14ac:dyDescent="0.35">
      <c r="A171" t="s">
        <v>187</v>
      </c>
      <c r="B171" t="s">
        <v>353</v>
      </c>
      <c r="C171">
        <v>91115</v>
      </c>
      <c r="D171">
        <v>2025</v>
      </c>
      <c r="E171">
        <v>3</v>
      </c>
      <c r="F171">
        <v>136.16</v>
      </c>
      <c r="G171">
        <v>22</v>
      </c>
    </row>
    <row r="172" spans="1:7" ht="15.5" x14ac:dyDescent="0.35">
      <c r="A172" t="s">
        <v>187</v>
      </c>
      <c r="B172" t="s">
        <v>353</v>
      </c>
      <c r="C172">
        <v>91115</v>
      </c>
      <c r="D172">
        <v>2025</v>
      </c>
      <c r="E172">
        <v>4</v>
      </c>
      <c r="F172">
        <v>380.55</v>
      </c>
      <c r="G172">
        <v>57</v>
      </c>
    </row>
    <row r="173" spans="1:7" ht="15.5" x14ac:dyDescent="0.35">
      <c r="A173" t="s">
        <v>187</v>
      </c>
      <c r="B173" t="s">
        <v>353</v>
      </c>
      <c r="C173">
        <v>91115</v>
      </c>
      <c r="D173">
        <v>2025</v>
      </c>
      <c r="E173">
        <v>5</v>
      </c>
      <c r="F173">
        <v>419.8</v>
      </c>
      <c r="G173">
        <v>62</v>
      </c>
    </row>
    <row r="174" spans="1:7" ht="15.5" x14ac:dyDescent="0.35">
      <c r="A174" t="s">
        <v>187</v>
      </c>
      <c r="B174" t="s">
        <v>353</v>
      </c>
      <c r="C174">
        <v>91115</v>
      </c>
      <c r="D174">
        <v>2025</v>
      </c>
      <c r="E174">
        <v>6</v>
      </c>
      <c r="F174">
        <v>404.47</v>
      </c>
      <c r="G174">
        <v>62</v>
      </c>
    </row>
    <row r="175" spans="1:7" ht="15.5" x14ac:dyDescent="0.35">
      <c r="A175" t="s">
        <v>187</v>
      </c>
      <c r="B175" t="s">
        <v>353</v>
      </c>
      <c r="C175">
        <v>91115</v>
      </c>
      <c r="D175">
        <v>2025</v>
      </c>
      <c r="E175">
        <v>7</v>
      </c>
      <c r="F175">
        <v>406.91</v>
      </c>
      <c r="G175">
        <v>64</v>
      </c>
    </row>
    <row r="176" spans="1:7" ht="15.5" x14ac:dyDescent="0.35">
      <c r="A176" t="s">
        <v>187</v>
      </c>
      <c r="B176" t="s">
        <v>353</v>
      </c>
      <c r="C176">
        <v>91115</v>
      </c>
      <c r="D176">
        <v>2025</v>
      </c>
      <c r="E176">
        <v>8</v>
      </c>
      <c r="F176">
        <v>359.87</v>
      </c>
      <c r="G176">
        <v>59</v>
      </c>
    </row>
    <row r="177" spans="1:7" ht="15.5" x14ac:dyDescent="0.35">
      <c r="A177" t="s">
        <v>187</v>
      </c>
      <c r="B177" t="s">
        <v>353</v>
      </c>
      <c r="C177">
        <v>91115</v>
      </c>
      <c r="D177">
        <v>2025</v>
      </c>
      <c r="E177">
        <v>9</v>
      </c>
      <c r="F177">
        <v>412.53</v>
      </c>
      <c r="G177">
        <v>61</v>
      </c>
    </row>
    <row r="178" spans="1:7" ht="15.5" x14ac:dyDescent="0.35">
      <c r="A178" t="s">
        <v>187</v>
      </c>
      <c r="B178" t="s">
        <v>353</v>
      </c>
      <c r="C178">
        <v>91115</v>
      </c>
      <c r="D178">
        <v>2025</v>
      </c>
      <c r="E178">
        <v>10</v>
      </c>
      <c r="F178">
        <v>229.02</v>
      </c>
      <c r="G178">
        <v>36</v>
      </c>
    </row>
    <row r="179" spans="1:7" ht="15.5" x14ac:dyDescent="0.35">
      <c r="A179" t="s">
        <v>187</v>
      </c>
      <c r="B179" t="s">
        <v>353</v>
      </c>
      <c r="C179">
        <v>91115</v>
      </c>
      <c r="D179">
        <v>2025</v>
      </c>
      <c r="E179">
        <v>11</v>
      </c>
      <c r="F179">
        <v>0</v>
      </c>
      <c r="G179">
        <v>0</v>
      </c>
    </row>
    <row r="180" spans="1:7" ht="15.5" hidden="1" x14ac:dyDescent="0.35">
      <c r="A180" t="s">
        <v>187</v>
      </c>
      <c r="B180" t="s">
        <v>353</v>
      </c>
      <c r="C180">
        <v>91131</v>
      </c>
      <c r="D180">
        <v>2023</v>
      </c>
      <c r="E180">
        <v>7</v>
      </c>
      <c r="F180">
        <v>223.03</v>
      </c>
      <c r="G180">
        <v>46</v>
      </c>
    </row>
    <row r="181" spans="1:7" ht="15.5" hidden="1" x14ac:dyDescent="0.35">
      <c r="A181" t="s">
        <v>187</v>
      </c>
      <c r="B181" t="s">
        <v>353</v>
      </c>
      <c r="C181">
        <v>91131</v>
      </c>
      <c r="D181">
        <v>2023</v>
      </c>
      <c r="E181">
        <v>8</v>
      </c>
      <c r="F181">
        <v>361.26</v>
      </c>
      <c r="G181">
        <v>60</v>
      </c>
    </row>
    <row r="182" spans="1:7" ht="15.5" hidden="1" x14ac:dyDescent="0.35">
      <c r="A182" t="s">
        <v>187</v>
      </c>
      <c r="B182" t="s">
        <v>353</v>
      </c>
      <c r="C182">
        <v>91131</v>
      </c>
      <c r="D182">
        <v>2023</v>
      </c>
      <c r="E182">
        <v>9</v>
      </c>
      <c r="F182">
        <v>319.94</v>
      </c>
      <c r="G182">
        <v>45</v>
      </c>
    </row>
    <row r="183" spans="1:7" ht="15.5" hidden="1" x14ac:dyDescent="0.35">
      <c r="A183" t="s">
        <v>187</v>
      </c>
      <c r="B183" t="s">
        <v>353</v>
      </c>
      <c r="C183">
        <v>91131</v>
      </c>
      <c r="D183">
        <v>2023</v>
      </c>
      <c r="E183">
        <v>10</v>
      </c>
      <c r="F183">
        <v>407.25</v>
      </c>
      <c r="G183">
        <v>55</v>
      </c>
    </row>
    <row r="184" spans="1:7" ht="15.5" hidden="1" x14ac:dyDescent="0.35">
      <c r="A184" t="s">
        <v>187</v>
      </c>
      <c r="B184" t="s">
        <v>353</v>
      </c>
      <c r="C184">
        <v>91131</v>
      </c>
      <c r="D184">
        <v>2023</v>
      </c>
      <c r="E184">
        <v>11</v>
      </c>
      <c r="F184">
        <v>330.58</v>
      </c>
      <c r="G184">
        <v>47</v>
      </c>
    </row>
    <row r="185" spans="1:7" ht="15.5" hidden="1" x14ac:dyDescent="0.35">
      <c r="A185" t="s">
        <v>187</v>
      </c>
      <c r="B185" t="s">
        <v>353</v>
      </c>
      <c r="C185">
        <v>91131</v>
      </c>
      <c r="D185">
        <v>2023</v>
      </c>
      <c r="E185">
        <v>12</v>
      </c>
      <c r="F185">
        <v>68.819999999999993</v>
      </c>
      <c r="G185">
        <v>12</v>
      </c>
    </row>
    <row r="186" spans="1:7" ht="15.5" hidden="1" x14ac:dyDescent="0.35">
      <c r="A186" t="s">
        <v>187</v>
      </c>
      <c r="B186" t="s">
        <v>353</v>
      </c>
      <c r="C186">
        <v>91131</v>
      </c>
      <c r="D186">
        <v>2024</v>
      </c>
      <c r="E186">
        <v>1</v>
      </c>
      <c r="F186">
        <v>25.08</v>
      </c>
      <c r="G186">
        <v>5</v>
      </c>
    </row>
    <row r="187" spans="1:7" ht="15.5" hidden="1" x14ac:dyDescent="0.35">
      <c r="A187" t="s">
        <v>187</v>
      </c>
      <c r="B187" t="s">
        <v>353</v>
      </c>
      <c r="C187">
        <v>91131</v>
      </c>
      <c r="D187">
        <v>2024</v>
      </c>
      <c r="E187">
        <v>2</v>
      </c>
      <c r="F187">
        <v>368.78</v>
      </c>
      <c r="G187">
        <v>73</v>
      </c>
    </row>
    <row r="188" spans="1:7" ht="15.5" hidden="1" x14ac:dyDescent="0.35">
      <c r="A188" t="s">
        <v>187</v>
      </c>
      <c r="B188" t="s">
        <v>353</v>
      </c>
      <c r="C188">
        <v>91131</v>
      </c>
      <c r="D188">
        <v>2024</v>
      </c>
      <c r="E188">
        <v>3</v>
      </c>
      <c r="F188">
        <v>365.12</v>
      </c>
      <c r="G188">
        <v>55</v>
      </c>
    </row>
    <row r="189" spans="1:7" ht="15.5" hidden="1" x14ac:dyDescent="0.35">
      <c r="A189" t="s">
        <v>187</v>
      </c>
      <c r="B189" t="s">
        <v>353</v>
      </c>
      <c r="C189">
        <v>91131</v>
      </c>
      <c r="D189">
        <v>2024</v>
      </c>
      <c r="E189">
        <v>4</v>
      </c>
      <c r="F189">
        <v>372.1</v>
      </c>
      <c r="G189">
        <v>56</v>
      </c>
    </row>
    <row r="190" spans="1:7" ht="15.5" hidden="1" x14ac:dyDescent="0.35">
      <c r="A190" t="s">
        <v>187</v>
      </c>
      <c r="B190" t="s">
        <v>353</v>
      </c>
      <c r="C190">
        <v>91131</v>
      </c>
      <c r="D190">
        <v>2024</v>
      </c>
      <c r="E190">
        <v>5</v>
      </c>
      <c r="F190">
        <v>357.53</v>
      </c>
      <c r="G190">
        <v>56</v>
      </c>
    </row>
    <row r="191" spans="1:7" ht="15.5" hidden="1" x14ac:dyDescent="0.35">
      <c r="A191" t="s">
        <v>187</v>
      </c>
      <c r="B191" t="s">
        <v>353</v>
      </c>
      <c r="C191">
        <v>91131</v>
      </c>
      <c r="D191">
        <v>2024</v>
      </c>
      <c r="E191">
        <v>6</v>
      </c>
      <c r="F191">
        <v>316.69</v>
      </c>
      <c r="G191">
        <v>49</v>
      </c>
    </row>
    <row r="192" spans="1:7" ht="15.5" hidden="1" x14ac:dyDescent="0.35">
      <c r="A192" t="s">
        <v>187</v>
      </c>
      <c r="B192" t="s">
        <v>353</v>
      </c>
      <c r="C192">
        <v>91131</v>
      </c>
      <c r="D192">
        <v>2024</v>
      </c>
      <c r="E192">
        <v>7</v>
      </c>
      <c r="F192">
        <v>408.61</v>
      </c>
      <c r="G192">
        <v>87</v>
      </c>
    </row>
    <row r="193" spans="1:7" ht="15.5" hidden="1" x14ac:dyDescent="0.35">
      <c r="A193" t="s">
        <v>187</v>
      </c>
      <c r="B193" t="s">
        <v>353</v>
      </c>
      <c r="C193">
        <v>91131</v>
      </c>
      <c r="D193">
        <v>2024</v>
      </c>
      <c r="E193">
        <v>8</v>
      </c>
      <c r="F193">
        <v>319.12</v>
      </c>
      <c r="G193">
        <v>49</v>
      </c>
    </row>
    <row r="194" spans="1:7" ht="15.5" hidden="1" x14ac:dyDescent="0.35">
      <c r="A194" t="s">
        <v>187</v>
      </c>
      <c r="B194" t="s">
        <v>353</v>
      </c>
      <c r="C194">
        <v>91131</v>
      </c>
      <c r="D194">
        <v>2024</v>
      </c>
      <c r="E194">
        <v>9</v>
      </c>
      <c r="F194">
        <v>357.26</v>
      </c>
      <c r="G194">
        <v>53</v>
      </c>
    </row>
    <row r="195" spans="1:7" ht="15.5" hidden="1" x14ac:dyDescent="0.35">
      <c r="A195" t="s">
        <v>187</v>
      </c>
      <c r="B195" t="s">
        <v>353</v>
      </c>
      <c r="C195">
        <v>91131</v>
      </c>
      <c r="D195">
        <v>2024</v>
      </c>
      <c r="E195">
        <v>10</v>
      </c>
      <c r="F195">
        <v>379.29</v>
      </c>
      <c r="G195">
        <v>54</v>
      </c>
    </row>
    <row r="196" spans="1:7" ht="15.5" hidden="1" x14ac:dyDescent="0.35">
      <c r="A196" t="s">
        <v>187</v>
      </c>
      <c r="B196" t="s">
        <v>353</v>
      </c>
      <c r="C196">
        <v>91131</v>
      </c>
      <c r="D196">
        <v>2024</v>
      </c>
      <c r="E196">
        <v>11</v>
      </c>
      <c r="F196">
        <v>268.58</v>
      </c>
      <c r="G196">
        <v>44</v>
      </c>
    </row>
    <row r="197" spans="1:7" ht="15.5" hidden="1" x14ac:dyDescent="0.35">
      <c r="A197" t="s">
        <v>187</v>
      </c>
      <c r="B197" t="s">
        <v>353</v>
      </c>
      <c r="C197">
        <v>91131</v>
      </c>
      <c r="D197">
        <v>2024</v>
      </c>
      <c r="E197">
        <v>12</v>
      </c>
      <c r="F197">
        <v>375.57</v>
      </c>
      <c r="G197">
        <v>60</v>
      </c>
    </row>
    <row r="198" spans="1:7" ht="15.5" x14ac:dyDescent="0.35">
      <c r="A198" t="s">
        <v>187</v>
      </c>
      <c r="B198" t="s">
        <v>353</v>
      </c>
      <c r="C198">
        <v>91131</v>
      </c>
      <c r="D198">
        <v>2025</v>
      </c>
      <c r="E198">
        <v>1</v>
      </c>
      <c r="F198">
        <v>360.55</v>
      </c>
      <c r="G198">
        <v>59</v>
      </c>
    </row>
    <row r="199" spans="1:7" ht="15.5" x14ac:dyDescent="0.35">
      <c r="A199" t="s">
        <v>187</v>
      </c>
      <c r="B199" t="s">
        <v>353</v>
      </c>
      <c r="C199">
        <v>91131</v>
      </c>
      <c r="D199">
        <v>2025</v>
      </c>
      <c r="E199">
        <v>2</v>
      </c>
      <c r="F199">
        <v>358.3</v>
      </c>
      <c r="G199">
        <v>52</v>
      </c>
    </row>
    <row r="200" spans="1:7" ht="15.5" x14ac:dyDescent="0.35">
      <c r="A200" t="s">
        <v>187</v>
      </c>
      <c r="B200" t="s">
        <v>353</v>
      </c>
      <c r="C200">
        <v>91131</v>
      </c>
      <c r="D200">
        <v>2025</v>
      </c>
      <c r="E200">
        <v>3</v>
      </c>
      <c r="F200">
        <v>56.42</v>
      </c>
      <c r="G200">
        <v>9</v>
      </c>
    </row>
    <row r="201" spans="1:7" ht="15.5" x14ac:dyDescent="0.35">
      <c r="A201" t="s">
        <v>187</v>
      </c>
      <c r="B201" t="s">
        <v>353</v>
      </c>
      <c r="C201">
        <v>91131</v>
      </c>
      <c r="D201">
        <v>2025</v>
      </c>
      <c r="E201">
        <v>4</v>
      </c>
      <c r="F201">
        <v>0</v>
      </c>
      <c r="G201">
        <v>0</v>
      </c>
    </row>
    <row r="202" spans="1:7" ht="15.5" x14ac:dyDescent="0.35">
      <c r="A202" t="s">
        <v>187</v>
      </c>
      <c r="B202" t="s">
        <v>353</v>
      </c>
      <c r="C202">
        <v>91131</v>
      </c>
      <c r="D202">
        <v>2025</v>
      </c>
      <c r="E202">
        <v>5</v>
      </c>
      <c r="F202">
        <v>13.62</v>
      </c>
      <c r="G202">
        <v>2</v>
      </c>
    </row>
    <row r="203" spans="1:7" ht="15.5" x14ac:dyDescent="0.35">
      <c r="A203" t="s">
        <v>187</v>
      </c>
      <c r="B203" t="s">
        <v>353</v>
      </c>
      <c r="C203">
        <v>91131</v>
      </c>
      <c r="D203">
        <v>2025</v>
      </c>
      <c r="E203">
        <v>6</v>
      </c>
      <c r="F203">
        <v>398.76</v>
      </c>
      <c r="G203">
        <v>66</v>
      </c>
    </row>
    <row r="204" spans="1:7" ht="15.5" x14ac:dyDescent="0.35">
      <c r="A204" t="s">
        <v>187</v>
      </c>
      <c r="B204" t="s">
        <v>353</v>
      </c>
      <c r="C204">
        <v>91131</v>
      </c>
      <c r="D204">
        <v>2025</v>
      </c>
      <c r="E204">
        <v>7</v>
      </c>
      <c r="F204">
        <v>335.92</v>
      </c>
      <c r="G204">
        <v>56</v>
      </c>
    </row>
    <row r="205" spans="1:7" ht="15.5" x14ac:dyDescent="0.35">
      <c r="A205" t="s">
        <v>187</v>
      </c>
      <c r="B205" t="s">
        <v>353</v>
      </c>
      <c r="C205">
        <v>91131</v>
      </c>
      <c r="D205">
        <v>2025</v>
      </c>
      <c r="E205">
        <v>8</v>
      </c>
      <c r="F205">
        <v>372.26</v>
      </c>
      <c r="G205">
        <v>59</v>
      </c>
    </row>
    <row r="206" spans="1:7" ht="15.5" x14ac:dyDescent="0.35">
      <c r="A206" t="s">
        <v>187</v>
      </c>
      <c r="B206" t="s">
        <v>353</v>
      </c>
      <c r="C206">
        <v>91131</v>
      </c>
      <c r="D206">
        <v>2025</v>
      </c>
      <c r="E206">
        <v>9</v>
      </c>
      <c r="F206">
        <v>366.02</v>
      </c>
      <c r="G206">
        <v>55</v>
      </c>
    </row>
    <row r="207" spans="1:7" ht="15.5" x14ac:dyDescent="0.35">
      <c r="A207" t="s">
        <v>187</v>
      </c>
      <c r="B207" t="s">
        <v>353</v>
      </c>
      <c r="C207">
        <v>91131</v>
      </c>
      <c r="D207">
        <v>2025</v>
      </c>
      <c r="E207">
        <v>10</v>
      </c>
      <c r="F207">
        <v>284.52999999999997</v>
      </c>
      <c r="G207">
        <v>45</v>
      </c>
    </row>
    <row r="208" spans="1:7" ht="15.5" x14ac:dyDescent="0.35">
      <c r="A208" t="s">
        <v>187</v>
      </c>
      <c r="B208" t="s">
        <v>353</v>
      </c>
      <c r="C208">
        <v>91131</v>
      </c>
      <c r="D208">
        <v>2025</v>
      </c>
      <c r="E208">
        <v>11</v>
      </c>
      <c r="F208">
        <v>330.32</v>
      </c>
      <c r="G208">
        <v>56</v>
      </c>
    </row>
    <row r="209" spans="1:7" ht="15.5" hidden="1" x14ac:dyDescent="0.35">
      <c r="A209" t="s">
        <v>187</v>
      </c>
      <c r="B209" t="s">
        <v>353</v>
      </c>
      <c r="C209">
        <v>91143</v>
      </c>
      <c r="D209">
        <v>2022</v>
      </c>
      <c r="E209">
        <v>6</v>
      </c>
      <c r="F209">
        <v>249.62</v>
      </c>
      <c r="G209">
        <v>21.62</v>
      </c>
    </row>
    <row r="210" spans="1:7" ht="15.5" hidden="1" x14ac:dyDescent="0.35">
      <c r="A210" t="s">
        <v>187</v>
      </c>
      <c r="B210" t="s">
        <v>353</v>
      </c>
      <c r="C210">
        <v>91143</v>
      </c>
      <c r="D210">
        <v>2022</v>
      </c>
      <c r="E210">
        <v>7</v>
      </c>
      <c r="F210">
        <v>366.42</v>
      </c>
      <c r="G210">
        <v>27</v>
      </c>
    </row>
    <row r="211" spans="1:7" ht="15.5" hidden="1" x14ac:dyDescent="0.35">
      <c r="A211" t="s">
        <v>187</v>
      </c>
      <c r="B211" t="s">
        <v>353</v>
      </c>
      <c r="C211">
        <v>91143</v>
      </c>
      <c r="D211">
        <v>2022</v>
      </c>
      <c r="E211">
        <v>8</v>
      </c>
      <c r="F211">
        <v>396.9</v>
      </c>
      <c r="G211">
        <v>35</v>
      </c>
    </row>
    <row r="212" spans="1:7" ht="15.5" hidden="1" x14ac:dyDescent="0.35">
      <c r="A212" t="s">
        <v>187</v>
      </c>
      <c r="B212" t="s">
        <v>353</v>
      </c>
      <c r="C212">
        <v>91143</v>
      </c>
      <c r="D212">
        <v>2022</v>
      </c>
      <c r="E212">
        <v>9</v>
      </c>
      <c r="F212">
        <v>343.25</v>
      </c>
      <c r="G212">
        <v>30</v>
      </c>
    </row>
    <row r="213" spans="1:7" ht="15.5" hidden="1" x14ac:dyDescent="0.35">
      <c r="A213" t="s">
        <v>187</v>
      </c>
      <c r="B213" t="s">
        <v>353</v>
      </c>
      <c r="C213">
        <v>91143</v>
      </c>
      <c r="D213">
        <v>2022</v>
      </c>
      <c r="E213">
        <v>10</v>
      </c>
      <c r="F213">
        <v>443.65</v>
      </c>
      <c r="G213">
        <v>37</v>
      </c>
    </row>
    <row r="214" spans="1:7" ht="15.5" hidden="1" x14ac:dyDescent="0.35">
      <c r="A214" t="s">
        <v>187</v>
      </c>
      <c r="B214" t="s">
        <v>353</v>
      </c>
      <c r="C214">
        <v>91143</v>
      </c>
      <c r="D214">
        <v>2022</v>
      </c>
      <c r="E214">
        <v>11</v>
      </c>
      <c r="F214">
        <v>377.15</v>
      </c>
      <c r="G214">
        <v>34</v>
      </c>
    </row>
    <row r="215" spans="1:7" ht="15.5" hidden="1" x14ac:dyDescent="0.35">
      <c r="A215" t="s">
        <v>187</v>
      </c>
      <c r="B215" t="s">
        <v>353</v>
      </c>
      <c r="C215">
        <v>91143</v>
      </c>
      <c r="D215">
        <v>2022</v>
      </c>
      <c r="E215">
        <v>12</v>
      </c>
      <c r="F215">
        <v>457.96</v>
      </c>
      <c r="G215">
        <v>43</v>
      </c>
    </row>
    <row r="216" spans="1:7" ht="15.5" hidden="1" x14ac:dyDescent="0.35">
      <c r="A216" t="s">
        <v>187</v>
      </c>
      <c r="B216" t="s">
        <v>353</v>
      </c>
      <c r="C216">
        <v>91143</v>
      </c>
      <c r="D216">
        <v>2023</v>
      </c>
      <c r="E216">
        <v>1</v>
      </c>
      <c r="F216">
        <v>391.05</v>
      </c>
      <c r="G216">
        <v>39</v>
      </c>
    </row>
    <row r="217" spans="1:7" ht="15.5" hidden="1" x14ac:dyDescent="0.35">
      <c r="A217" t="s">
        <v>187</v>
      </c>
      <c r="B217" t="s">
        <v>353</v>
      </c>
      <c r="C217">
        <v>91143</v>
      </c>
      <c r="D217">
        <v>2023</v>
      </c>
      <c r="E217">
        <v>2</v>
      </c>
      <c r="F217">
        <v>429.25</v>
      </c>
      <c r="G217">
        <v>42</v>
      </c>
    </row>
    <row r="218" spans="1:7" ht="15.5" hidden="1" x14ac:dyDescent="0.35">
      <c r="A218" t="s">
        <v>187</v>
      </c>
      <c r="B218" t="s">
        <v>353</v>
      </c>
      <c r="C218">
        <v>91143</v>
      </c>
      <c r="D218">
        <v>2023</v>
      </c>
      <c r="E218">
        <v>3</v>
      </c>
      <c r="F218">
        <v>482.3</v>
      </c>
      <c r="G218">
        <v>44</v>
      </c>
    </row>
    <row r="219" spans="1:7" ht="15.5" hidden="1" x14ac:dyDescent="0.35">
      <c r="A219" t="s">
        <v>187</v>
      </c>
      <c r="B219" t="s">
        <v>353</v>
      </c>
      <c r="C219">
        <v>91143</v>
      </c>
      <c r="D219">
        <v>2023</v>
      </c>
      <c r="E219">
        <v>4</v>
      </c>
      <c r="F219">
        <v>422.2</v>
      </c>
      <c r="G219">
        <v>45</v>
      </c>
    </row>
    <row r="220" spans="1:7" ht="15.5" hidden="1" x14ac:dyDescent="0.35">
      <c r="A220" t="s">
        <v>187</v>
      </c>
      <c r="B220" t="s">
        <v>353</v>
      </c>
      <c r="C220">
        <v>91143</v>
      </c>
      <c r="D220">
        <v>2023</v>
      </c>
      <c r="E220">
        <v>5</v>
      </c>
      <c r="F220">
        <v>266.17</v>
      </c>
      <c r="G220">
        <v>28</v>
      </c>
    </row>
    <row r="221" spans="1:7" ht="15.5" hidden="1" x14ac:dyDescent="0.35">
      <c r="A221" t="s">
        <v>187</v>
      </c>
      <c r="B221" t="s">
        <v>353</v>
      </c>
      <c r="C221">
        <v>91143</v>
      </c>
      <c r="D221">
        <v>2023</v>
      </c>
      <c r="E221">
        <v>6</v>
      </c>
      <c r="F221">
        <v>231.29</v>
      </c>
      <c r="G221">
        <v>22</v>
      </c>
    </row>
    <row r="222" spans="1:7" ht="15.5" hidden="1" x14ac:dyDescent="0.35">
      <c r="A222" t="s">
        <v>187</v>
      </c>
      <c r="B222" t="s">
        <v>353</v>
      </c>
      <c r="C222">
        <v>91143</v>
      </c>
      <c r="D222">
        <v>2023</v>
      </c>
      <c r="E222">
        <v>7</v>
      </c>
      <c r="F222">
        <v>455.08</v>
      </c>
      <c r="G222">
        <v>49</v>
      </c>
    </row>
    <row r="223" spans="1:7" ht="15.5" hidden="1" x14ac:dyDescent="0.35">
      <c r="A223" t="s">
        <v>187</v>
      </c>
      <c r="B223" t="s">
        <v>353</v>
      </c>
      <c r="C223">
        <v>91143</v>
      </c>
      <c r="D223">
        <v>2023</v>
      </c>
      <c r="E223">
        <v>8</v>
      </c>
      <c r="F223">
        <v>437.81</v>
      </c>
      <c r="G223">
        <v>42</v>
      </c>
    </row>
    <row r="224" spans="1:7" ht="15.5" hidden="1" x14ac:dyDescent="0.35">
      <c r="A224" t="s">
        <v>187</v>
      </c>
      <c r="B224" t="s">
        <v>353</v>
      </c>
      <c r="C224">
        <v>91143</v>
      </c>
      <c r="D224">
        <v>2023</v>
      </c>
      <c r="E224">
        <v>9</v>
      </c>
      <c r="F224">
        <v>418.95</v>
      </c>
      <c r="G224">
        <v>41</v>
      </c>
    </row>
    <row r="225" spans="1:7" ht="15.5" hidden="1" x14ac:dyDescent="0.35">
      <c r="A225" t="s">
        <v>187</v>
      </c>
      <c r="B225" t="s">
        <v>353</v>
      </c>
      <c r="C225">
        <v>91143</v>
      </c>
      <c r="D225">
        <v>2023</v>
      </c>
      <c r="E225">
        <v>10</v>
      </c>
      <c r="F225">
        <v>398.05</v>
      </c>
      <c r="G225">
        <v>34</v>
      </c>
    </row>
    <row r="226" spans="1:7" ht="15.5" hidden="1" x14ac:dyDescent="0.35">
      <c r="A226" t="s">
        <v>187</v>
      </c>
      <c r="B226" t="s">
        <v>353</v>
      </c>
      <c r="C226">
        <v>91143</v>
      </c>
      <c r="D226">
        <v>2023</v>
      </c>
      <c r="E226">
        <v>11</v>
      </c>
      <c r="F226">
        <v>412.83</v>
      </c>
      <c r="G226">
        <v>42</v>
      </c>
    </row>
    <row r="227" spans="1:7" ht="15.5" hidden="1" x14ac:dyDescent="0.35">
      <c r="A227" t="s">
        <v>187</v>
      </c>
      <c r="B227" t="s">
        <v>353</v>
      </c>
      <c r="C227">
        <v>91143</v>
      </c>
      <c r="D227">
        <v>2023</v>
      </c>
      <c r="E227">
        <v>12</v>
      </c>
      <c r="F227">
        <v>465.53</v>
      </c>
      <c r="G227">
        <v>43</v>
      </c>
    </row>
    <row r="228" spans="1:7" ht="15.5" hidden="1" x14ac:dyDescent="0.35">
      <c r="A228" t="s">
        <v>187</v>
      </c>
      <c r="B228" t="s">
        <v>353</v>
      </c>
      <c r="C228">
        <v>91143</v>
      </c>
      <c r="D228">
        <v>2024</v>
      </c>
      <c r="E228">
        <v>1</v>
      </c>
      <c r="F228">
        <v>454.04</v>
      </c>
      <c r="G228">
        <v>45</v>
      </c>
    </row>
    <row r="229" spans="1:7" ht="15.5" hidden="1" x14ac:dyDescent="0.35">
      <c r="A229" t="s">
        <v>187</v>
      </c>
      <c r="B229" t="s">
        <v>353</v>
      </c>
      <c r="C229">
        <v>91143</v>
      </c>
      <c r="D229">
        <v>2024</v>
      </c>
      <c r="E229">
        <v>2</v>
      </c>
      <c r="F229">
        <v>441</v>
      </c>
      <c r="G229">
        <v>42</v>
      </c>
    </row>
    <row r="230" spans="1:7" ht="15.5" hidden="1" x14ac:dyDescent="0.35">
      <c r="A230" t="s">
        <v>187</v>
      </c>
      <c r="B230" t="s">
        <v>353</v>
      </c>
      <c r="C230">
        <v>91143</v>
      </c>
      <c r="D230">
        <v>2024</v>
      </c>
      <c r="E230">
        <v>3</v>
      </c>
      <c r="F230">
        <v>438.75</v>
      </c>
      <c r="G230">
        <v>39</v>
      </c>
    </row>
    <row r="231" spans="1:7" ht="15.5" hidden="1" x14ac:dyDescent="0.35">
      <c r="A231" t="s">
        <v>187</v>
      </c>
      <c r="B231" t="s">
        <v>353</v>
      </c>
      <c r="C231">
        <v>91143</v>
      </c>
      <c r="D231">
        <v>2024</v>
      </c>
      <c r="E231">
        <v>4</v>
      </c>
      <c r="F231">
        <v>440.91</v>
      </c>
      <c r="G231">
        <v>42</v>
      </c>
    </row>
    <row r="232" spans="1:7" ht="15.5" hidden="1" x14ac:dyDescent="0.35">
      <c r="A232" t="s">
        <v>187</v>
      </c>
      <c r="B232" t="s">
        <v>353</v>
      </c>
      <c r="C232">
        <v>91143</v>
      </c>
      <c r="D232">
        <v>2024</v>
      </c>
      <c r="E232">
        <v>5</v>
      </c>
      <c r="F232">
        <v>448.24</v>
      </c>
      <c r="G232">
        <v>46</v>
      </c>
    </row>
    <row r="233" spans="1:7" ht="15.5" hidden="1" x14ac:dyDescent="0.35">
      <c r="A233" t="s">
        <v>187</v>
      </c>
      <c r="B233" t="s">
        <v>353</v>
      </c>
      <c r="C233">
        <v>91143</v>
      </c>
      <c r="D233">
        <v>2024</v>
      </c>
      <c r="E233">
        <v>6</v>
      </c>
      <c r="F233">
        <v>405.49</v>
      </c>
      <c r="G233">
        <v>46</v>
      </c>
    </row>
    <row r="234" spans="1:7" ht="15.5" hidden="1" x14ac:dyDescent="0.35">
      <c r="A234" t="s">
        <v>187</v>
      </c>
      <c r="B234" t="s">
        <v>353</v>
      </c>
      <c r="C234">
        <v>91143</v>
      </c>
      <c r="D234">
        <v>2024</v>
      </c>
      <c r="E234">
        <v>7</v>
      </c>
      <c r="F234">
        <v>496.6</v>
      </c>
      <c r="G234">
        <v>45</v>
      </c>
    </row>
    <row r="235" spans="1:7" ht="15.5" hidden="1" x14ac:dyDescent="0.35">
      <c r="A235" t="s">
        <v>187</v>
      </c>
      <c r="B235" t="s">
        <v>353</v>
      </c>
      <c r="C235">
        <v>91143</v>
      </c>
      <c r="D235">
        <v>2024</v>
      </c>
      <c r="E235">
        <v>8</v>
      </c>
      <c r="F235">
        <v>452.58</v>
      </c>
      <c r="G235">
        <v>45</v>
      </c>
    </row>
    <row r="236" spans="1:7" ht="15.5" hidden="1" x14ac:dyDescent="0.35">
      <c r="A236" t="s">
        <v>187</v>
      </c>
      <c r="B236" t="s">
        <v>353</v>
      </c>
      <c r="C236">
        <v>91143</v>
      </c>
      <c r="D236">
        <v>2024</v>
      </c>
      <c r="E236">
        <v>9</v>
      </c>
      <c r="F236">
        <v>444.46</v>
      </c>
      <c r="G236">
        <v>42</v>
      </c>
    </row>
    <row r="237" spans="1:7" ht="15.5" hidden="1" x14ac:dyDescent="0.35">
      <c r="A237" t="s">
        <v>187</v>
      </c>
      <c r="B237" t="s">
        <v>353</v>
      </c>
      <c r="C237">
        <v>91143</v>
      </c>
      <c r="D237">
        <v>2024</v>
      </c>
      <c r="E237">
        <v>10</v>
      </c>
      <c r="F237">
        <v>397.55</v>
      </c>
      <c r="G237">
        <v>40</v>
      </c>
    </row>
    <row r="238" spans="1:7" ht="15.5" hidden="1" x14ac:dyDescent="0.35">
      <c r="A238" t="s">
        <v>187</v>
      </c>
      <c r="B238" t="s">
        <v>353</v>
      </c>
      <c r="C238">
        <v>91143</v>
      </c>
      <c r="D238">
        <v>2024</v>
      </c>
      <c r="E238">
        <v>11</v>
      </c>
      <c r="F238">
        <v>396.29</v>
      </c>
      <c r="G238">
        <v>42</v>
      </c>
    </row>
    <row r="239" spans="1:7" ht="15.5" hidden="1" x14ac:dyDescent="0.35">
      <c r="A239" t="s">
        <v>187</v>
      </c>
      <c r="B239" t="s">
        <v>353</v>
      </c>
      <c r="C239">
        <v>91143</v>
      </c>
      <c r="D239">
        <v>2024</v>
      </c>
      <c r="E239">
        <v>12</v>
      </c>
      <c r="F239">
        <v>432.02</v>
      </c>
      <c r="G239">
        <v>43</v>
      </c>
    </row>
    <row r="240" spans="1:7" ht="15.5" x14ac:dyDescent="0.35">
      <c r="A240" t="s">
        <v>187</v>
      </c>
      <c r="B240" t="s">
        <v>353</v>
      </c>
      <c r="C240">
        <v>91143</v>
      </c>
      <c r="D240">
        <v>2025</v>
      </c>
      <c r="E240">
        <v>1</v>
      </c>
      <c r="F240">
        <v>502.05</v>
      </c>
      <c r="G240">
        <v>52</v>
      </c>
    </row>
    <row r="241" spans="1:7" ht="15.5" x14ac:dyDescent="0.35">
      <c r="A241" t="s">
        <v>187</v>
      </c>
      <c r="B241" t="s">
        <v>353</v>
      </c>
      <c r="C241">
        <v>91143</v>
      </c>
      <c r="D241">
        <v>2025</v>
      </c>
      <c r="E241">
        <v>2</v>
      </c>
      <c r="F241">
        <v>179.33</v>
      </c>
      <c r="G241">
        <v>20</v>
      </c>
    </row>
    <row r="242" spans="1:7" ht="15.5" x14ac:dyDescent="0.35">
      <c r="A242" t="s">
        <v>187</v>
      </c>
      <c r="B242" t="s">
        <v>353</v>
      </c>
      <c r="C242">
        <v>91143</v>
      </c>
      <c r="D242">
        <v>2025</v>
      </c>
      <c r="E242">
        <v>3</v>
      </c>
      <c r="F242">
        <v>0</v>
      </c>
      <c r="G242">
        <v>0</v>
      </c>
    </row>
    <row r="243" spans="1:7" ht="15.5" x14ac:dyDescent="0.35">
      <c r="A243" t="s">
        <v>187</v>
      </c>
      <c r="B243" t="s">
        <v>353</v>
      </c>
      <c r="C243">
        <v>91143</v>
      </c>
      <c r="D243">
        <v>2025</v>
      </c>
      <c r="E243">
        <v>4</v>
      </c>
      <c r="F243">
        <v>384.98</v>
      </c>
      <c r="G243">
        <v>39</v>
      </c>
    </row>
    <row r="244" spans="1:7" ht="15.5" x14ac:dyDescent="0.35">
      <c r="A244" t="s">
        <v>187</v>
      </c>
      <c r="B244" t="s">
        <v>353</v>
      </c>
      <c r="C244">
        <v>91143</v>
      </c>
      <c r="D244">
        <v>2025</v>
      </c>
      <c r="E244">
        <v>5</v>
      </c>
      <c r="F244">
        <v>442.61</v>
      </c>
      <c r="G244">
        <v>45</v>
      </c>
    </row>
    <row r="245" spans="1:7" ht="15.5" x14ac:dyDescent="0.35">
      <c r="A245" t="s">
        <v>187</v>
      </c>
      <c r="B245" t="s">
        <v>353</v>
      </c>
      <c r="C245">
        <v>91143</v>
      </c>
      <c r="D245">
        <v>2025</v>
      </c>
      <c r="E245">
        <v>6</v>
      </c>
      <c r="F245">
        <v>471.93</v>
      </c>
      <c r="G245">
        <v>47</v>
      </c>
    </row>
    <row r="246" spans="1:7" ht="15.5" x14ac:dyDescent="0.35">
      <c r="A246" t="s">
        <v>187</v>
      </c>
      <c r="B246" t="s">
        <v>353</v>
      </c>
      <c r="C246">
        <v>91143</v>
      </c>
      <c r="D246">
        <v>2025</v>
      </c>
      <c r="E246">
        <v>7</v>
      </c>
      <c r="F246">
        <v>454.18</v>
      </c>
      <c r="G246">
        <v>41</v>
      </c>
    </row>
    <row r="247" spans="1:7" ht="15.5" x14ac:dyDescent="0.35">
      <c r="A247" t="s">
        <v>187</v>
      </c>
      <c r="B247" t="s">
        <v>353</v>
      </c>
      <c r="C247">
        <v>91143</v>
      </c>
      <c r="D247">
        <v>2025</v>
      </c>
      <c r="E247">
        <v>8</v>
      </c>
      <c r="F247">
        <v>147.83000000000001</v>
      </c>
      <c r="G247">
        <v>12</v>
      </c>
    </row>
    <row r="248" spans="1:7" ht="15.5" x14ac:dyDescent="0.35">
      <c r="A248" t="s">
        <v>187</v>
      </c>
      <c r="B248" t="s">
        <v>353</v>
      </c>
      <c r="C248">
        <v>91143</v>
      </c>
      <c r="D248">
        <v>2025</v>
      </c>
      <c r="E248">
        <v>9</v>
      </c>
      <c r="F248">
        <v>0</v>
      </c>
      <c r="G248">
        <v>0</v>
      </c>
    </row>
    <row r="249" spans="1:7" ht="15.5" x14ac:dyDescent="0.35">
      <c r="A249" t="s">
        <v>187</v>
      </c>
      <c r="B249" t="s">
        <v>353</v>
      </c>
      <c r="C249">
        <v>91143</v>
      </c>
      <c r="D249">
        <v>2025</v>
      </c>
      <c r="E249">
        <v>10</v>
      </c>
      <c r="F249">
        <v>0</v>
      </c>
      <c r="G249">
        <v>0</v>
      </c>
    </row>
    <row r="250" spans="1:7" ht="15.5" x14ac:dyDescent="0.35">
      <c r="A250" t="s">
        <v>187</v>
      </c>
      <c r="B250" t="s">
        <v>353</v>
      </c>
      <c r="C250">
        <v>91143</v>
      </c>
      <c r="D250">
        <v>2025</v>
      </c>
      <c r="E250">
        <v>11</v>
      </c>
      <c r="F250">
        <v>0</v>
      </c>
      <c r="G250">
        <v>0</v>
      </c>
    </row>
    <row r="251" spans="1:7" ht="15.5" hidden="1" x14ac:dyDescent="0.35">
      <c r="A251" t="s">
        <v>187</v>
      </c>
      <c r="B251" t="s">
        <v>353</v>
      </c>
      <c r="C251">
        <v>91150</v>
      </c>
      <c r="D251">
        <v>2024</v>
      </c>
      <c r="E251">
        <v>9</v>
      </c>
      <c r="F251">
        <v>10.58</v>
      </c>
      <c r="G251">
        <v>1.51</v>
      </c>
    </row>
    <row r="252" spans="1:7" ht="15.5" hidden="1" x14ac:dyDescent="0.35">
      <c r="A252" t="s">
        <v>187</v>
      </c>
      <c r="B252" t="s">
        <v>353</v>
      </c>
      <c r="C252">
        <v>91150</v>
      </c>
      <c r="D252">
        <v>2024</v>
      </c>
      <c r="E252">
        <v>10</v>
      </c>
      <c r="F252">
        <v>265.67</v>
      </c>
      <c r="G252">
        <v>38.49</v>
      </c>
    </row>
    <row r="253" spans="1:7" ht="15.5" hidden="1" x14ac:dyDescent="0.35">
      <c r="A253" t="s">
        <v>187</v>
      </c>
      <c r="B253" t="s">
        <v>353</v>
      </c>
      <c r="C253">
        <v>91150</v>
      </c>
      <c r="D253">
        <v>2024</v>
      </c>
      <c r="E253">
        <v>11</v>
      </c>
      <c r="F253">
        <v>273.32</v>
      </c>
      <c r="G253">
        <v>40</v>
      </c>
    </row>
    <row r="254" spans="1:7" ht="15.5" hidden="1" x14ac:dyDescent="0.35">
      <c r="A254" t="s">
        <v>187</v>
      </c>
      <c r="B254" t="s">
        <v>353</v>
      </c>
      <c r="C254">
        <v>91150</v>
      </c>
      <c r="D254">
        <v>2024</v>
      </c>
      <c r="E254">
        <v>12</v>
      </c>
      <c r="F254">
        <v>373.05</v>
      </c>
      <c r="G254">
        <v>56</v>
      </c>
    </row>
    <row r="255" spans="1:7" ht="15.5" x14ac:dyDescent="0.35">
      <c r="A255" t="s">
        <v>187</v>
      </c>
      <c r="B255" t="s">
        <v>353</v>
      </c>
      <c r="C255">
        <v>91150</v>
      </c>
      <c r="D255">
        <v>2025</v>
      </c>
      <c r="E255">
        <v>1</v>
      </c>
      <c r="F255">
        <v>353.47</v>
      </c>
      <c r="G255">
        <v>56</v>
      </c>
    </row>
    <row r="256" spans="1:7" ht="15.5" x14ac:dyDescent="0.35">
      <c r="A256" t="s">
        <v>187</v>
      </c>
      <c r="B256" t="s">
        <v>353</v>
      </c>
      <c r="C256">
        <v>91150</v>
      </c>
      <c r="D256">
        <v>2025</v>
      </c>
      <c r="E256">
        <v>2</v>
      </c>
      <c r="F256">
        <v>0</v>
      </c>
      <c r="G256">
        <v>0</v>
      </c>
    </row>
    <row r="257" spans="1:7" ht="15.5" x14ac:dyDescent="0.35">
      <c r="A257" t="s">
        <v>187</v>
      </c>
      <c r="B257" t="s">
        <v>353</v>
      </c>
      <c r="C257">
        <v>91150</v>
      </c>
      <c r="D257">
        <v>2025</v>
      </c>
      <c r="E257">
        <v>3</v>
      </c>
      <c r="F257">
        <v>136.16</v>
      </c>
      <c r="G257">
        <v>22</v>
      </c>
    </row>
    <row r="258" spans="1:7" ht="15.5" x14ac:dyDescent="0.35">
      <c r="A258" t="s">
        <v>187</v>
      </c>
      <c r="B258" t="s">
        <v>353</v>
      </c>
      <c r="C258">
        <v>91150</v>
      </c>
      <c r="D258">
        <v>2025</v>
      </c>
      <c r="E258">
        <v>4</v>
      </c>
      <c r="F258">
        <v>380.55</v>
      </c>
      <c r="G258">
        <v>57</v>
      </c>
    </row>
    <row r="259" spans="1:7" ht="15.5" x14ac:dyDescent="0.35">
      <c r="A259" t="s">
        <v>187</v>
      </c>
      <c r="B259" t="s">
        <v>353</v>
      </c>
      <c r="C259">
        <v>91150</v>
      </c>
      <c r="D259">
        <v>2025</v>
      </c>
      <c r="E259">
        <v>5</v>
      </c>
      <c r="F259">
        <v>419.8</v>
      </c>
      <c r="G259">
        <v>62</v>
      </c>
    </row>
    <row r="260" spans="1:7" ht="15.5" x14ac:dyDescent="0.35">
      <c r="A260" t="s">
        <v>187</v>
      </c>
      <c r="B260" t="s">
        <v>353</v>
      </c>
      <c r="C260">
        <v>91150</v>
      </c>
      <c r="D260">
        <v>2025</v>
      </c>
      <c r="E260">
        <v>6</v>
      </c>
      <c r="F260">
        <v>404.47</v>
      </c>
      <c r="G260">
        <v>62</v>
      </c>
    </row>
    <row r="261" spans="1:7" ht="15.5" x14ac:dyDescent="0.35">
      <c r="A261" t="s">
        <v>187</v>
      </c>
      <c r="B261" t="s">
        <v>353</v>
      </c>
      <c r="C261">
        <v>91150</v>
      </c>
      <c r="D261">
        <v>2025</v>
      </c>
      <c r="E261">
        <v>7</v>
      </c>
      <c r="F261">
        <v>406.91</v>
      </c>
      <c r="G261">
        <v>64</v>
      </c>
    </row>
    <row r="262" spans="1:7" ht="15.5" x14ac:dyDescent="0.35">
      <c r="A262" t="s">
        <v>187</v>
      </c>
      <c r="B262" t="s">
        <v>353</v>
      </c>
      <c r="C262">
        <v>91150</v>
      </c>
      <c r="D262">
        <v>2025</v>
      </c>
      <c r="E262">
        <v>8</v>
      </c>
      <c r="F262">
        <v>359.87</v>
      </c>
      <c r="G262">
        <v>59</v>
      </c>
    </row>
    <row r="263" spans="1:7" ht="15.5" x14ac:dyDescent="0.35">
      <c r="A263" t="s">
        <v>187</v>
      </c>
      <c r="B263" t="s">
        <v>353</v>
      </c>
      <c r="C263">
        <v>91150</v>
      </c>
      <c r="D263">
        <v>2025</v>
      </c>
      <c r="E263">
        <v>9</v>
      </c>
      <c r="F263">
        <v>412.53</v>
      </c>
      <c r="G263">
        <v>61</v>
      </c>
    </row>
    <row r="264" spans="1:7" ht="15.5" x14ac:dyDescent="0.35">
      <c r="A264" t="s">
        <v>187</v>
      </c>
      <c r="B264" t="s">
        <v>353</v>
      </c>
      <c r="C264">
        <v>91150</v>
      </c>
      <c r="D264">
        <v>2025</v>
      </c>
      <c r="E264">
        <v>10</v>
      </c>
      <c r="F264">
        <v>229.02</v>
      </c>
      <c r="G264">
        <v>36</v>
      </c>
    </row>
    <row r="265" spans="1:7" ht="15.5" x14ac:dyDescent="0.35">
      <c r="A265" t="s">
        <v>187</v>
      </c>
      <c r="B265" t="s">
        <v>353</v>
      </c>
      <c r="C265">
        <v>91150</v>
      </c>
      <c r="D265">
        <v>2025</v>
      </c>
      <c r="E265">
        <v>11</v>
      </c>
      <c r="F265">
        <v>0</v>
      </c>
      <c r="G265">
        <v>0</v>
      </c>
    </row>
    <row r="266" spans="1:7" ht="15.5" hidden="1" x14ac:dyDescent="0.35">
      <c r="A266" t="s">
        <v>187</v>
      </c>
      <c r="B266" t="s">
        <v>353</v>
      </c>
      <c r="C266">
        <v>91160</v>
      </c>
      <c r="D266">
        <v>2022</v>
      </c>
      <c r="E266">
        <v>11</v>
      </c>
      <c r="F266">
        <v>131.27000000000001</v>
      </c>
      <c r="G266">
        <v>22</v>
      </c>
    </row>
    <row r="267" spans="1:7" ht="15.5" hidden="1" x14ac:dyDescent="0.35">
      <c r="A267" t="s">
        <v>187</v>
      </c>
      <c r="B267" t="s">
        <v>353</v>
      </c>
      <c r="C267">
        <v>91160</v>
      </c>
      <c r="D267">
        <v>2022</v>
      </c>
      <c r="E267">
        <v>12</v>
      </c>
      <c r="F267">
        <v>276.43</v>
      </c>
      <c r="G267">
        <v>42</v>
      </c>
    </row>
    <row r="268" spans="1:7" ht="15.5" hidden="1" x14ac:dyDescent="0.35">
      <c r="A268" t="s">
        <v>187</v>
      </c>
      <c r="B268" t="s">
        <v>353</v>
      </c>
      <c r="C268">
        <v>91160</v>
      </c>
      <c r="D268">
        <v>2023</v>
      </c>
      <c r="E268">
        <v>1</v>
      </c>
      <c r="F268">
        <v>385.7</v>
      </c>
      <c r="G268">
        <v>58</v>
      </c>
    </row>
    <row r="269" spans="1:7" ht="15.5" hidden="1" x14ac:dyDescent="0.35">
      <c r="A269" t="s">
        <v>187</v>
      </c>
      <c r="B269" t="s">
        <v>353</v>
      </c>
      <c r="C269">
        <v>91160</v>
      </c>
      <c r="D269">
        <v>2023</v>
      </c>
      <c r="E269">
        <v>2</v>
      </c>
      <c r="F269">
        <v>283.3</v>
      </c>
      <c r="G269">
        <v>45</v>
      </c>
    </row>
    <row r="270" spans="1:7" ht="15.5" hidden="1" x14ac:dyDescent="0.35">
      <c r="A270" t="s">
        <v>187</v>
      </c>
      <c r="B270" t="s">
        <v>353</v>
      </c>
      <c r="C270">
        <v>91160</v>
      </c>
      <c r="D270">
        <v>2023</v>
      </c>
      <c r="E270">
        <v>3</v>
      </c>
      <c r="F270">
        <v>325.87</v>
      </c>
      <c r="G270">
        <v>51</v>
      </c>
    </row>
    <row r="271" spans="1:7" ht="15.5" hidden="1" x14ac:dyDescent="0.35">
      <c r="A271" t="s">
        <v>187</v>
      </c>
      <c r="B271" t="s">
        <v>353</v>
      </c>
      <c r="C271">
        <v>91160</v>
      </c>
      <c r="D271">
        <v>2023</v>
      </c>
      <c r="E271">
        <v>4</v>
      </c>
      <c r="F271">
        <v>337.08</v>
      </c>
      <c r="G271">
        <v>53</v>
      </c>
    </row>
    <row r="272" spans="1:7" ht="15.5" hidden="1" x14ac:dyDescent="0.35">
      <c r="A272" t="s">
        <v>187</v>
      </c>
      <c r="B272" t="s">
        <v>353</v>
      </c>
      <c r="C272">
        <v>91160</v>
      </c>
      <c r="D272">
        <v>2023</v>
      </c>
      <c r="E272">
        <v>5</v>
      </c>
      <c r="F272">
        <v>321.05</v>
      </c>
      <c r="G272">
        <v>50</v>
      </c>
    </row>
    <row r="273" spans="1:7" ht="15.5" hidden="1" x14ac:dyDescent="0.35">
      <c r="A273" t="s">
        <v>187</v>
      </c>
      <c r="B273" t="s">
        <v>353</v>
      </c>
      <c r="C273">
        <v>91160</v>
      </c>
      <c r="D273">
        <v>2023</v>
      </c>
      <c r="E273">
        <v>6</v>
      </c>
      <c r="F273">
        <v>399.45</v>
      </c>
      <c r="G273">
        <v>62</v>
      </c>
    </row>
    <row r="274" spans="1:7" ht="15.5" hidden="1" x14ac:dyDescent="0.35">
      <c r="A274" t="s">
        <v>187</v>
      </c>
      <c r="B274" t="s">
        <v>353</v>
      </c>
      <c r="C274">
        <v>91160</v>
      </c>
      <c r="D274">
        <v>2023</v>
      </c>
      <c r="E274">
        <v>7</v>
      </c>
      <c r="F274">
        <v>396.27</v>
      </c>
      <c r="G274">
        <v>57</v>
      </c>
    </row>
    <row r="275" spans="1:7" ht="15.5" hidden="1" x14ac:dyDescent="0.35">
      <c r="A275" t="s">
        <v>187</v>
      </c>
      <c r="B275" t="s">
        <v>353</v>
      </c>
      <c r="C275">
        <v>91160</v>
      </c>
      <c r="D275">
        <v>2023</v>
      </c>
      <c r="E275">
        <v>8</v>
      </c>
      <c r="F275">
        <v>396.05</v>
      </c>
      <c r="G275">
        <v>68</v>
      </c>
    </row>
    <row r="276" spans="1:7" ht="15.5" hidden="1" x14ac:dyDescent="0.35">
      <c r="A276" t="s">
        <v>187</v>
      </c>
      <c r="B276" t="s">
        <v>353</v>
      </c>
      <c r="C276">
        <v>91160</v>
      </c>
      <c r="D276">
        <v>2023</v>
      </c>
      <c r="E276">
        <v>9</v>
      </c>
      <c r="F276">
        <v>373.28</v>
      </c>
      <c r="G276">
        <v>57</v>
      </c>
    </row>
    <row r="277" spans="1:7" ht="15.5" hidden="1" x14ac:dyDescent="0.35">
      <c r="A277" t="s">
        <v>187</v>
      </c>
      <c r="B277" t="s">
        <v>353</v>
      </c>
      <c r="C277">
        <v>91160</v>
      </c>
      <c r="D277">
        <v>2023</v>
      </c>
      <c r="E277">
        <v>10</v>
      </c>
      <c r="F277">
        <v>344.87</v>
      </c>
      <c r="G277">
        <v>50</v>
      </c>
    </row>
    <row r="278" spans="1:7" ht="15.5" hidden="1" x14ac:dyDescent="0.35">
      <c r="A278" t="s">
        <v>187</v>
      </c>
      <c r="B278" t="s">
        <v>353</v>
      </c>
      <c r="C278">
        <v>91160</v>
      </c>
      <c r="D278">
        <v>2023</v>
      </c>
      <c r="E278">
        <v>11</v>
      </c>
      <c r="F278">
        <v>162.28</v>
      </c>
      <c r="G278">
        <v>23</v>
      </c>
    </row>
    <row r="279" spans="1:7" ht="15.5" hidden="1" x14ac:dyDescent="0.35">
      <c r="A279" t="s">
        <v>187</v>
      </c>
      <c r="B279" t="s">
        <v>353</v>
      </c>
      <c r="C279">
        <v>91160</v>
      </c>
      <c r="D279">
        <v>2023</v>
      </c>
      <c r="E279">
        <v>12</v>
      </c>
      <c r="F279">
        <v>0</v>
      </c>
      <c r="G279">
        <v>0</v>
      </c>
    </row>
    <row r="280" spans="1:7" ht="15.5" hidden="1" x14ac:dyDescent="0.35">
      <c r="A280" t="s">
        <v>187</v>
      </c>
      <c r="B280" t="s">
        <v>353</v>
      </c>
      <c r="C280">
        <v>91160</v>
      </c>
      <c r="D280">
        <v>2024</v>
      </c>
      <c r="E280">
        <v>1</v>
      </c>
      <c r="F280">
        <v>0</v>
      </c>
      <c r="G280">
        <v>0</v>
      </c>
    </row>
    <row r="281" spans="1:7" ht="15.5" hidden="1" x14ac:dyDescent="0.35">
      <c r="A281" t="s">
        <v>187</v>
      </c>
      <c r="B281" t="s">
        <v>353</v>
      </c>
      <c r="C281">
        <v>91160</v>
      </c>
      <c r="D281">
        <v>2024</v>
      </c>
      <c r="E281">
        <v>2</v>
      </c>
      <c r="F281">
        <v>0</v>
      </c>
      <c r="G281">
        <v>0</v>
      </c>
    </row>
    <row r="282" spans="1:7" ht="15.5" hidden="1" x14ac:dyDescent="0.35">
      <c r="A282" t="s">
        <v>187</v>
      </c>
      <c r="B282" t="s">
        <v>353</v>
      </c>
      <c r="C282">
        <v>91160</v>
      </c>
      <c r="D282">
        <v>2024</v>
      </c>
      <c r="E282">
        <v>3</v>
      </c>
      <c r="F282">
        <v>47.75</v>
      </c>
      <c r="G282">
        <v>7</v>
      </c>
    </row>
    <row r="283" spans="1:7" ht="15.5" hidden="1" x14ac:dyDescent="0.35">
      <c r="A283" t="s">
        <v>187</v>
      </c>
      <c r="B283" t="s">
        <v>353</v>
      </c>
      <c r="C283">
        <v>91160</v>
      </c>
      <c r="D283">
        <v>2024</v>
      </c>
      <c r="E283">
        <v>4</v>
      </c>
      <c r="F283">
        <v>395.79</v>
      </c>
      <c r="G283">
        <v>60</v>
      </c>
    </row>
    <row r="284" spans="1:7" ht="15.5" hidden="1" x14ac:dyDescent="0.35">
      <c r="A284" t="s">
        <v>187</v>
      </c>
      <c r="B284" t="s">
        <v>353</v>
      </c>
      <c r="C284">
        <v>91160</v>
      </c>
      <c r="D284">
        <v>2024</v>
      </c>
      <c r="E284">
        <v>5</v>
      </c>
      <c r="F284">
        <v>309.54000000000002</v>
      </c>
      <c r="G284">
        <v>48</v>
      </c>
    </row>
    <row r="285" spans="1:7" ht="15.5" hidden="1" x14ac:dyDescent="0.35">
      <c r="A285" t="s">
        <v>187</v>
      </c>
      <c r="B285" t="s">
        <v>353</v>
      </c>
      <c r="C285">
        <v>91160</v>
      </c>
      <c r="D285">
        <v>2024</v>
      </c>
      <c r="E285">
        <v>6</v>
      </c>
      <c r="F285">
        <v>46.97</v>
      </c>
      <c r="G285">
        <v>7</v>
      </c>
    </row>
    <row r="286" spans="1:7" ht="15.5" hidden="1" x14ac:dyDescent="0.35">
      <c r="A286" t="s">
        <v>187</v>
      </c>
      <c r="B286" t="s">
        <v>353</v>
      </c>
      <c r="C286">
        <v>91160</v>
      </c>
      <c r="D286">
        <v>2024</v>
      </c>
      <c r="E286">
        <v>7</v>
      </c>
      <c r="F286">
        <v>7.7</v>
      </c>
      <c r="G286">
        <v>1</v>
      </c>
    </row>
    <row r="287" spans="1:7" ht="15.5" hidden="1" x14ac:dyDescent="0.35">
      <c r="A287" t="s">
        <v>187</v>
      </c>
      <c r="B287" t="s">
        <v>353</v>
      </c>
      <c r="C287">
        <v>91160</v>
      </c>
      <c r="D287">
        <v>2024</v>
      </c>
      <c r="E287">
        <v>8</v>
      </c>
      <c r="F287">
        <v>438.21</v>
      </c>
      <c r="G287">
        <v>65</v>
      </c>
    </row>
    <row r="288" spans="1:7" ht="15.5" hidden="1" x14ac:dyDescent="0.35">
      <c r="A288" t="s">
        <v>187</v>
      </c>
      <c r="B288" t="s">
        <v>353</v>
      </c>
      <c r="C288">
        <v>91160</v>
      </c>
      <c r="D288">
        <v>2024</v>
      </c>
      <c r="E288">
        <v>9</v>
      </c>
      <c r="F288">
        <v>401.52</v>
      </c>
      <c r="G288">
        <v>57</v>
      </c>
    </row>
    <row r="289" spans="1:7" ht="15.5" hidden="1" x14ac:dyDescent="0.35">
      <c r="A289" t="s">
        <v>187</v>
      </c>
      <c r="B289" t="s">
        <v>353</v>
      </c>
      <c r="C289">
        <v>91160</v>
      </c>
      <c r="D289">
        <v>2024</v>
      </c>
      <c r="E289">
        <v>10</v>
      </c>
      <c r="F289">
        <v>443.57</v>
      </c>
      <c r="G289">
        <v>64</v>
      </c>
    </row>
    <row r="290" spans="1:7" ht="15.5" hidden="1" x14ac:dyDescent="0.35">
      <c r="A290" t="s">
        <v>187</v>
      </c>
      <c r="B290" t="s">
        <v>353</v>
      </c>
      <c r="C290">
        <v>91160</v>
      </c>
      <c r="D290">
        <v>2024</v>
      </c>
      <c r="E290">
        <v>11</v>
      </c>
      <c r="F290">
        <v>333.22</v>
      </c>
      <c r="G290">
        <v>49</v>
      </c>
    </row>
    <row r="291" spans="1:7" ht="15.5" hidden="1" x14ac:dyDescent="0.35">
      <c r="A291" t="s">
        <v>187</v>
      </c>
      <c r="B291" t="s">
        <v>353</v>
      </c>
      <c r="C291">
        <v>91160</v>
      </c>
      <c r="D291">
        <v>2024</v>
      </c>
      <c r="E291">
        <v>12</v>
      </c>
      <c r="F291">
        <v>337.56</v>
      </c>
      <c r="G291">
        <v>51</v>
      </c>
    </row>
    <row r="292" spans="1:7" ht="15.5" x14ac:dyDescent="0.35">
      <c r="A292" t="s">
        <v>187</v>
      </c>
      <c r="B292" t="s">
        <v>353</v>
      </c>
      <c r="C292">
        <v>91160</v>
      </c>
      <c r="D292">
        <v>2025</v>
      </c>
      <c r="E292">
        <v>1</v>
      </c>
      <c r="F292">
        <v>318.51</v>
      </c>
      <c r="G292">
        <v>50</v>
      </c>
    </row>
    <row r="293" spans="1:7" ht="15.5" x14ac:dyDescent="0.35">
      <c r="A293" t="s">
        <v>187</v>
      </c>
      <c r="B293" t="s">
        <v>353</v>
      </c>
      <c r="C293">
        <v>91160</v>
      </c>
      <c r="D293">
        <v>2025</v>
      </c>
      <c r="E293">
        <v>2</v>
      </c>
      <c r="F293">
        <v>231.76</v>
      </c>
      <c r="G293">
        <v>35</v>
      </c>
    </row>
    <row r="294" spans="1:7" ht="15.5" x14ac:dyDescent="0.35">
      <c r="A294" t="s">
        <v>187</v>
      </c>
      <c r="B294" t="s">
        <v>353</v>
      </c>
      <c r="C294">
        <v>91160</v>
      </c>
      <c r="D294">
        <v>2025</v>
      </c>
      <c r="E294">
        <v>3</v>
      </c>
      <c r="F294">
        <v>371.02</v>
      </c>
      <c r="G294">
        <v>61</v>
      </c>
    </row>
    <row r="295" spans="1:7" ht="15.5" x14ac:dyDescent="0.35">
      <c r="A295" t="s">
        <v>187</v>
      </c>
      <c r="B295" t="s">
        <v>353</v>
      </c>
      <c r="C295">
        <v>91160</v>
      </c>
      <c r="D295">
        <v>2025</v>
      </c>
      <c r="E295">
        <v>4</v>
      </c>
      <c r="F295">
        <v>386.05</v>
      </c>
      <c r="G295">
        <v>59</v>
      </c>
    </row>
    <row r="296" spans="1:7" ht="15.5" x14ac:dyDescent="0.35">
      <c r="A296" t="s">
        <v>187</v>
      </c>
      <c r="B296" t="s">
        <v>353</v>
      </c>
      <c r="C296">
        <v>91160</v>
      </c>
      <c r="D296">
        <v>2025</v>
      </c>
      <c r="E296">
        <v>5</v>
      </c>
      <c r="F296">
        <v>108.81</v>
      </c>
      <c r="G296">
        <v>17.260000000000002</v>
      </c>
    </row>
    <row r="297" spans="1:7" ht="15.5" x14ac:dyDescent="0.35">
      <c r="A297" t="s">
        <v>187</v>
      </c>
      <c r="B297" t="s">
        <v>353</v>
      </c>
      <c r="C297">
        <v>91160</v>
      </c>
      <c r="D297">
        <v>2025</v>
      </c>
      <c r="E297">
        <v>6</v>
      </c>
      <c r="F297">
        <v>0</v>
      </c>
      <c r="G297">
        <v>0</v>
      </c>
    </row>
    <row r="298" spans="1:7" ht="15.5" x14ac:dyDescent="0.35">
      <c r="A298" t="s">
        <v>187</v>
      </c>
      <c r="B298" t="s">
        <v>353</v>
      </c>
      <c r="C298">
        <v>91160</v>
      </c>
      <c r="D298">
        <v>2025</v>
      </c>
      <c r="E298">
        <v>7</v>
      </c>
      <c r="F298">
        <v>0</v>
      </c>
      <c r="G298">
        <v>0</v>
      </c>
    </row>
    <row r="299" spans="1:7" ht="15.5" x14ac:dyDescent="0.35">
      <c r="A299" t="s">
        <v>187</v>
      </c>
      <c r="B299" t="s">
        <v>353</v>
      </c>
      <c r="C299">
        <v>91160</v>
      </c>
      <c r="D299">
        <v>2025</v>
      </c>
      <c r="E299">
        <v>8</v>
      </c>
      <c r="F299">
        <v>0</v>
      </c>
      <c r="G299">
        <v>0</v>
      </c>
    </row>
    <row r="300" spans="1:7" ht="15.5" x14ac:dyDescent="0.35">
      <c r="A300" t="s">
        <v>187</v>
      </c>
      <c r="B300" t="s">
        <v>353</v>
      </c>
      <c r="C300">
        <v>91160</v>
      </c>
      <c r="D300">
        <v>2025</v>
      </c>
      <c r="E300">
        <v>9</v>
      </c>
      <c r="F300">
        <v>0</v>
      </c>
      <c r="G300">
        <v>0</v>
      </c>
    </row>
    <row r="301" spans="1:7" ht="15.5" x14ac:dyDescent="0.35">
      <c r="A301" t="s">
        <v>187</v>
      </c>
      <c r="B301" t="s">
        <v>353</v>
      </c>
      <c r="C301">
        <v>91160</v>
      </c>
      <c r="D301">
        <v>2025</v>
      </c>
      <c r="E301">
        <v>10</v>
      </c>
      <c r="F301">
        <v>0</v>
      </c>
      <c r="G301">
        <v>0</v>
      </c>
    </row>
    <row r="302" spans="1:7" ht="15.5" x14ac:dyDescent="0.35">
      <c r="A302" t="s">
        <v>187</v>
      </c>
      <c r="B302" t="s">
        <v>353</v>
      </c>
      <c r="C302">
        <v>91160</v>
      </c>
      <c r="D302">
        <v>2025</v>
      </c>
      <c r="E302">
        <v>11</v>
      </c>
      <c r="F302">
        <v>0</v>
      </c>
      <c r="G302">
        <v>0</v>
      </c>
    </row>
    <row r="303" spans="1:7" ht="15.5" hidden="1" x14ac:dyDescent="0.35">
      <c r="A303" t="s">
        <v>187</v>
      </c>
      <c r="B303" t="s">
        <v>353</v>
      </c>
      <c r="C303">
        <v>91162</v>
      </c>
      <c r="D303">
        <v>2024</v>
      </c>
      <c r="E303">
        <v>12</v>
      </c>
      <c r="F303">
        <v>27.65</v>
      </c>
      <c r="G303">
        <v>4.18</v>
      </c>
    </row>
    <row r="304" spans="1:7" ht="15.5" x14ac:dyDescent="0.35">
      <c r="A304" t="s">
        <v>187</v>
      </c>
      <c r="B304" t="s">
        <v>353</v>
      </c>
      <c r="C304">
        <v>91162</v>
      </c>
      <c r="D304">
        <v>2025</v>
      </c>
      <c r="E304">
        <v>1</v>
      </c>
      <c r="F304">
        <v>402.85</v>
      </c>
      <c r="G304">
        <v>64</v>
      </c>
    </row>
    <row r="305" spans="1:7" ht="15.5" x14ac:dyDescent="0.35">
      <c r="A305" t="s">
        <v>187</v>
      </c>
      <c r="B305" t="s">
        <v>353</v>
      </c>
      <c r="C305">
        <v>91162</v>
      </c>
      <c r="D305">
        <v>2025</v>
      </c>
      <c r="E305">
        <v>2</v>
      </c>
      <c r="F305">
        <v>338.68</v>
      </c>
      <c r="G305">
        <v>51</v>
      </c>
    </row>
    <row r="306" spans="1:7" ht="15.5" x14ac:dyDescent="0.35">
      <c r="A306" t="s">
        <v>187</v>
      </c>
      <c r="B306" t="s">
        <v>353</v>
      </c>
      <c r="C306">
        <v>91162</v>
      </c>
      <c r="D306">
        <v>2025</v>
      </c>
      <c r="E306">
        <v>3</v>
      </c>
      <c r="F306">
        <v>341.08</v>
      </c>
      <c r="G306">
        <v>55</v>
      </c>
    </row>
    <row r="307" spans="1:7" ht="15.5" x14ac:dyDescent="0.35">
      <c r="A307" t="s">
        <v>187</v>
      </c>
      <c r="B307" t="s">
        <v>353</v>
      </c>
      <c r="C307">
        <v>91162</v>
      </c>
      <c r="D307">
        <v>2025</v>
      </c>
      <c r="E307">
        <v>4</v>
      </c>
      <c r="F307">
        <v>325.67</v>
      </c>
      <c r="G307">
        <v>49</v>
      </c>
    </row>
    <row r="308" spans="1:7" ht="15.5" x14ac:dyDescent="0.35">
      <c r="A308" t="s">
        <v>187</v>
      </c>
      <c r="B308" t="s">
        <v>353</v>
      </c>
      <c r="C308">
        <v>91162</v>
      </c>
      <c r="D308">
        <v>2025</v>
      </c>
      <c r="E308">
        <v>5</v>
      </c>
      <c r="F308">
        <v>326.05</v>
      </c>
      <c r="G308">
        <v>51</v>
      </c>
    </row>
    <row r="309" spans="1:7" ht="15.5" x14ac:dyDescent="0.35">
      <c r="A309" t="s">
        <v>187</v>
      </c>
      <c r="B309" t="s">
        <v>353</v>
      </c>
      <c r="C309">
        <v>91162</v>
      </c>
      <c r="D309">
        <v>2025</v>
      </c>
      <c r="E309">
        <v>6</v>
      </c>
      <c r="F309">
        <v>311.10000000000002</v>
      </c>
      <c r="G309">
        <v>47</v>
      </c>
    </row>
    <row r="310" spans="1:7" ht="15.5" x14ac:dyDescent="0.35">
      <c r="A310" t="s">
        <v>187</v>
      </c>
      <c r="B310" t="s">
        <v>353</v>
      </c>
      <c r="C310">
        <v>91162</v>
      </c>
      <c r="D310">
        <v>2025</v>
      </c>
      <c r="E310">
        <v>7</v>
      </c>
      <c r="F310">
        <v>314.13</v>
      </c>
      <c r="G310">
        <v>49</v>
      </c>
    </row>
    <row r="311" spans="1:7" ht="15.5" x14ac:dyDescent="0.35">
      <c r="A311" t="s">
        <v>187</v>
      </c>
      <c r="B311" t="s">
        <v>353</v>
      </c>
      <c r="C311">
        <v>91162</v>
      </c>
      <c r="D311">
        <v>2025</v>
      </c>
      <c r="E311">
        <v>8</v>
      </c>
      <c r="F311">
        <v>374.57</v>
      </c>
      <c r="G311">
        <v>60</v>
      </c>
    </row>
    <row r="312" spans="1:7" ht="15.5" x14ac:dyDescent="0.35">
      <c r="A312" t="s">
        <v>187</v>
      </c>
      <c r="B312" t="s">
        <v>353</v>
      </c>
      <c r="C312">
        <v>91162</v>
      </c>
      <c r="D312">
        <v>2025</v>
      </c>
      <c r="E312">
        <v>9</v>
      </c>
      <c r="F312">
        <v>368.75</v>
      </c>
      <c r="G312">
        <v>55</v>
      </c>
    </row>
    <row r="313" spans="1:7" ht="15.5" x14ac:dyDescent="0.35">
      <c r="A313" t="s">
        <v>187</v>
      </c>
      <c r="B313" t="s">
        <v>353</v>
      </c>
      <c r="C313">
        <v>91162</v>
      </c>
      <c r="D313">
        <v>2025</v>
      </c>
      <c r="E313">
        <v>10</v>
      </c>
      <c r="F313">
        <v>322.92</v>
      </c>
      <c r="G313">
        <v>51</v>
      </c>
    </row>
    <row r="314" spans="1:7" ht="15.5" x14ac:dyDescent="0.35">
      <c r="A314" t="s">
        <v>187</v>
      </c>
      <c r="B314" t="s">
        <v>353</v>
      </c>
      <c r="C314">
        <v>91162</v>
      </c>
      <c r="D314">
        <v>2025</v>
      </c>
      <c r="E314">
        <v>11</v>
      </c>
      <c r="F314">
        <v>220.9</v>
      </c>
      <c r="G314">
        <v>34</v>
      </c>
    </row>
    <row r="315" spans="1:7" ht="15.5" hidden="1" x14ac:dyDescent="0.35">
      <c r="A315" t="s">
        <v>187</v>
      </c>
      <c r="B315" t="s">
        <v>353</v>
      </c>
      <c r="C315">
        <v>91173</v>
      </c>
      <c r="D315">
        <v>2023</v>
      </c>
      <c r="E315">
        <v>3</v>
      </c>
      <c r="F315">
        <v>175.02</v>
      </c>
      <c r="G315">
        <v>15.38</v>
      </c>
    </row>
    <row r="316" spans="1:7" ht="15.5" hidden="1" x14ac:dyDescent="0.35">
      <c r="A316" t="s">
        <v>187</v>
      </c>
      <c r="B316" t="s">
        <v>353</v>
      </c>
      <c r="C316">
        <v>91173</v>
      </c>
      <c r="D316">
        <v>2023</v>
      </c>
      <c r="E316">
        <v>4</v>
      </c>
      <c r="F316">
        <v>422.51</v>
      </c>
      <c r="G316">
        <v>39</v>
      </c>
    </row>
    <row r="317" spans="1:7" ht="15.5" hidden="1" x14ac:dyDescent="0.35">
      <c r="A317" t="s">
        <v>187</v>
      </c>
      <c r="B317" t="s">
        <v>353</v>
      </c>
      <c r="C317">
        <v>91173</v>
      </c>
      <c r="D317">
        <v>2023</v>
      </c>
      <c r="E317">
        <v>5</v>
      </c>
      <c r="F317">
        <v>422.92</v>
      </c>
      <c r="G317">
        <v>46</v>
      </c>
    </row>
    <row r="318" spans="1:7" ht="15.5" hidden="1" x14ac:dyDescent="0.35">
      <c r="A318" t="s">
        <v>187</v>
      </c>
      <c r="B318" t="s">
        <v>353</v>
      </c>
      <c r="C318">
        <v>91173</v>
      </c>
      <c r="D318">
        <v>2023</v>
      </c>
      <c r="E318">
        <v>6</v>
      </c>
      <c r="F318">
        <v>416.48</v>
      </c>
      <c r="G318">
        <v>40</v>
      </c>
    </row>
    <row r="319" spans="1:7" ht="15.5" hidden="1" x14ac:dyDescent="0.35">
      <c r="A319" t="s">
        <v>187</v>
      </c>
      <c r="B319" t="s">
        <v>353</v>
      </c>
      <c r="C319">
        <v>91173</v>
      </c>
      <c r="D319">
        <v>2023</v>
      </c>
      <c r="E319">
        <v>7</v>
      </c>
      <c r="F319">
        <v>412.85</v>
      </c>
      <c r="G319">
        <v>40</v>
      </c>
    </row>
    <row r="320" spans="1:7" ht="15.5" hidden="1" x14ac:dyDescent="0.35">
      <c r="A320" t="s">
        <v>187</v>
      </c>
      <c r="B320" t="s">
        <v>353</v>
      </c>
      <c r="C320">
        <v>91173</v>
      </c>
      <c r="D320">
        <v>2023</v>
      </c>
      <c r="E320">
        <v>8</v>
      </c>
      <c r="F320">
        <v>407.02</v>
      </c>
      <c r="G320">
        <v>54</v>
      </c>
    </row>
    <row r="321" spans="1:7" ht="15.5" hidden="1" x14ac:dyDescent="0.35">
      <c r="A321" t="s">
        <v>187</v>
      </c>
      <c r="B321" t="s">
        <v>353</v>
      </c>
      <c r="C321">
        <v>91173</v>
      </c>
      <c r="D321">
        <v>2023</v>
      </c>
      <c r="E321">
        <v>9</v>
      </c>
      <c r="F321">
        <v>384.65</v>
      </c>
      <c r="G321">
        <v>46</v>
      </c>
    </row>
    <row r="322" spans="1:7" ht="15.5" hidden="1" x14ac:dyDescent="0.35">
      <c r="A322" t="s">
        <v>187</v>
      </c>
      <c r="B322" t="s">
        <v>353</v>
      </c>
      <c r="C322">
        <v>91173</v>
      </c>
      <c r="D322">
        <v>2023</v>
      </c>
      <c r="E322">
        <v>10</v>
      </c>
      <c r="F322">
        <v>443.02</v>
      </c>
      <c r="G322">
        <v>56</v>
      </c>
    </row>
    <row r="323" spans="1:7" ht="15.5" hidden="1" x14ac:dyDescent="0.35">
      <c r="A323" t="s">
        <v>187</v>
      </c>
      <c r="B323" t="s">
        <v>353</v>
      </c>
      <c r="C323">
        <v>91173</v>
      </c>
      <c r="D323">
        <v>2023</v>
      </c>
      <c r="E323">
        <v>11</v>
      </c>
      <c r="F323">
        <v>436.68</v>
      </c>
      <c r="G323">
        <v>52</v>
      </c>
    </row>
    <row r="324" spans="1:7" ht="15.5" hidden="1" x14ac:dyDescent="0.35">
      <c r="A324" t="s">
        <v>187</v>
      </c>
      <c r="B324" t="s">
        <v>353</v>
      </c>
      <c r="C324">
        <v>91173</v>
      </c>
      <c r="D324">
        <v>2023</v>
      </c>
      <c r="E324">
        <v>12</v>
      </c>
      <c r="F324">
        <v>407.49</v>
      </c>
      <c r="G324">
        <v>54</v>
      </c>
    </row>
    <row r="325" spans="1:7" ht="15.5" hidden="1" x14ac:dyDescent="0.35">
      <c r="A325" t="s">
        <v>187</v>
      </c>
      <c r="B325" t="s">
        <v>353</v>
      </c>
      <c r="C325">
        <v>91173</v>
      </c>
      <c r="D325">
        <v>2024</v>
      </c>
      <c r="E325">
        <v>1</v>
      </c>
      <c r="F325">
        <v>405.21</v>
      </c>
      <c r="G325">
        <v>51</v>
      </c>
    </row>
    <row r="326" spans="1:7" ht="15.5" hidden="1" x14ac:dyDescent="0.35">
      <c r="A326" t="s">
        <v>187</v>
      </c>
      <c r="B326" t="s">
        <v>353</v>
      </c>
      <c r="C326">
        <v>91173</v>
      </c>
      <c r="D326">
        <v>2024</v>
      </c>
      <c r="E326">
        <v>2</v>
      </c>
      <c r="F326">
        <v>341.15</v>
      </c>
      <c r="G326">
        <v>48</v>
      </c>
    </row>
    <row r="327" spans="1:7" ht="15.5" hidden="1" x14ac:dyDescent="0.35">
      <c r="A327" t="s">
        <v>187</v>
      </c>
      <c r="B327" t="s">
        <v>353</v>
      </c>
      <c r="C327">
        <v>91173</v>
      </c>
      <c r="D327">
        <v>2024</v>
      </c>
      <c r="E327">
        <v>3</v>
      </c>
      <c r="F327">
        <v>368.51</v>
      </c>
      <c r="G327">
        <v>61</v>
      </c>
    </row>
    <row r="328" spans="1:7" ht="15.5" hidden="1" x14ac:dyDescent="0.35">
      <c r="A328" t="s">
        <v>187</v>
      </c>
      <c r="B328" t="s">
        <v>353</v>
      </c>
      <c r="C328">
        <v>91173</v>
      </c>
      <c r="D328">
        <v>2024</v>
      </c>
      <c r="E328">
        <v>4</v>
      </c>
      <c r="F328">
        <v>312.86</v>
      </c>
      <c r="G328">
        <v>49</v>
      </c>
    </row>
    <row r="329" spans="1:7" ht="15.5" hidden="1" x14ac:dyDescent="0.35">
      <c r="A329" t="s">
        <v>187</v>
      </c>
      <c r="B329" t="s">
        <v>353</v>
      </c>
      <c r="C329">
        <v>91173</v>
      </c>
      <c r="D329">
        <v>2024</v>
      </c>
      <c r="E329">
        <v>5</v>
      </c>
      <c r="F329">
        <v>0</v>
      </c>
      <c r="G329">
        <v>0</v>
      </c>
    </row>
    <row r="330" spans="1:7" ht="15.5" hidden="1" x14ac:dyDescent="0.35">
      <c r="A330" t="s">
        <v>187</v>
      </c>
      <c r="B330" t="s">
        <v>353</v>
      </c>
      <c r="C330">
        <v>91173</v>
      </c>
      <c r="D330">
        <v>2024</v>
      </c>
      <c r="E330">
        <v>6</v>
      </c>
      <c r="F330">
        <v>216.65</v>
      </c>
      <c r="G330">
        <v>26</v>
      </c>
    </row>
    <row r="331" spans="1:7" ht="15.5" hidden="1" x14ac:dyDescent="0.35">
      <c r="A331" t="s">
        <v>187</v>
      </c>
      <c r="B331" t="s">
        <v>353</v>
      </c>
      <c r="C331">
        <v>91173</v>
      </c>
      <c r="D331">
        <v>2024</v>
      </c>
      <c r="E331">
        <v>7</v>
      </c>
      <c r="F331">
        <v>463.3</v>
      </c>
      <c r="G331">
        <v>46</v>
      </c>
    </row>
    <row r="332" spans="1:7" ht="15.5" hidden="1" x14ac:dyDescent="0.35">
      <c r="A332" t="s">
        <v>187</v>
      </c>
      <c r="B332" t="s">
        <v>353</v>
      </c>
      <c r="C332">
        <v>91173</v>
      </c>
      <c r="D332">
        <v>2024</v>
      </c>
      <c r="E332">
        <v>8</v>
      </c>
      <c r="F332">
        <v>443.69</v>
      </c>
      <c r="G332">
        <v>40</v>
      </c>
    </row>
    <row r="333" spans="1:7" ht="15.5" hidden="1" x14ac:dyDescent="0.35">
      <c r="A333" t="s">
        <v>187</v>
      </c>
      <c r="B333" t="s">
        <v>353</v>
      </c>
      <c r="C333">
        <v>91173</v>
      </c>
      <c r="D333">
        <v>2024</v>
      </c>
      <c r="E333">
        <v>9</v>
      </c>
      <c r="F333">
        <v>482.05</v>
      </c>
      <c r="G333">
        <v>46</v>
      </c>
    </row>
    <row r="334" spans="1:7" ht="15.5" hidden="1" x14ac:dyDescent="0.35">
      <c r="A334" t="s">
        <v>187</v>
      </c>
      <c r="B334" t="s">
        <v>353</v>
      </c>
      <c r="C334">
        <v>91173</v>
      </c>
      <c r="D334">
        <v>2024</v>
      </c>
      <c r="E334">
        <v>10</v>
      </c>
      <c r="F334">
        <v>462.72</v>
      </c>
      <c r="G334">
        <v>46</v>
      </c>
    </row>
    <row r="335" spans="1:7" ht="15.5" hidden="1" x14ac:dyDescent="0.35">
      <c r="A335" t="s">
        <v>187</v>
      </c>
      <c r="B335" t="s">
        <v>353</v>
      </c>
      <c r="C335">
        <v>91173</v>
      </c>
      <c r="D335">
        <v>2024</v>
      </c>
      <c r="E335">
        <v>11</v>
      </c>
      <c r="F335">
        <v>506.62</v>
      </c>
      <c r="G335">
        <v>50</v>
      </c>
    </row>
    <row r="336" spans="1:7" ht="15.5" hidden="1" x14ac:dyDescent="0.35">
      <c r="A336" t="s">
        <v>187</v>
      </c>
      <c r="B336" t="s">
        <v>353</v>
      </c>
      <c r="C336">
        <v>91173</v>
      </c>
      <c r="D336">
        <v>2024</v>
      </c>
      <c r="E336">
        <v>12</v>
      </c>
      <c r="F336">
        <v>495.42</v>
      </c>
      <c r="G336">
        <v>45</v>
      </c>
    </row>
    <row r="337" spans="1:7" ht="15.5" x14ac:dyDescent="0.35">
      <c r="A337" t="s">
        <v>187</v>
      </c>
      <c r="B337" t="s">
        <v>353</v>
      </c>
      <c r="C337">
        <v>91173</v>
      </c>
      <c r="D337">
        <v>2025</v>
      </c>
      <c r="E337">
        <v>1</v>
      </c>
      <c r="F337">
        <v>516.83000000000004</v>
      </c>
      <c r="G337">
        <v>48</v>
      </c>
    </row>
    <row r="338" spans="1:7" ht="15.5" x14ac:dyDescent="0.35">
      <c r="A338" t="s">
        <v>187</v>
      </c>
      <c r="B338" t="s">
        <v>353</v>
      </c>
      <c r="C338">
        <v>91173</v>
      </c>
      <c r="D338">
        <v>2025</v>
      </c>
      <c r="E338">
        <v>2</v>
      </c>
      <c r="F338">
        <v>383.85</v>
      </c>
      <c r="G338">
        <v>42</v>
      </c>
    </row>
    <row r="339" spans="1:7" ht="15.5" x14ac:dyDescent="0.35">
      <c r="A339" t="s">
        <v>187</v>
      </c>
      <c r="B339" t="s">
        <v>353</v>
      </c>
      <c r="C339">
        <v>91173</v>
      </c>
      <c r="D339">
        <v>2025</v>
      </c>
      <c r="E339">
        <v>3</v>
      </c>
      <c r="F339">
        <v>496.95</v>
      </c>
      <c r="G339">
        <v>46</v>
      </c>
    </row>
    <row r="340" spans="1:7" ht="15.5" x14ac:dyDescent="0.35">
      <c r="A340" t="s">
        <v>187</v>
      </c>
      <c r="B340" t="s">
        <v>353</v>
      </c>
      <c r="C340">
        <v>91173</v>
      </c>
      <c r="D340">
        <v>2025</v>
      </c>
      <c r="E340">
        <v>4</v>
      </c>
      <c r="F340">
        <v>452.7</v>
      </c>
      <c r="G340">
        <v>47</v>
      </c>
    </row>
    <row r="341" spans="1:7" ht="15.5" x14ac:dyDescent="0.35">
      <c r="A341" t="s">
        <v>187</v>
      </c>
      <c r="B341" t="s">
        <v>353</v>
      </c>
      <c r="C341">
        <v>91173</v>
      </c>
      <c r="D341">
        <v>2025</v>
      </c>
      <c r="E341">
        <v>5</v>
      </c>
      <c r="F341">
        <v>462.8</v>
      </c>
      <c r="G341">
        <v>47</v>
      </c>
    </row>
    <row r="342" spans="1:7" ht="15.5" x14ac:dyDescent="0.35">
      <c r="A342" t="s">
        <v>187</v>
      </c>
      <c r="B342" t="s">
        <v>353</v>
      </c>
      <c r="C342">
        <v>91173</v>
      </c>
      <c r="D342">
        <v>2025</v>
      </c>
      <c r="E342">
        <v>6</v>
      </c>
      <c r="F342">
        <v>457.97</v>
      </c>
      <c r="G342">
        <v>48</v>
      </c>
    </row>
    <row r="343" spans="1:7" ht="15.5" x14ac:dyDescent="0.35">
      <c r="A343" t="s">
        <v>187</v>
      </c>
      <c r="B343" t="s">
        <v>353</v>
      </c>
      <c r="C343">
        <v>91173</v>
      </c>
      <c r="D343">
        <v>2025</v>
      </c>
      <c r="E343">
        <v>7</v>
      </c>
      <c r="F343">
        <v>249.01</v>
      </c>
      <c r="G343">
        <v>22.26</v>
      </c>
    </row>
    <row r="344" spans="1:7" ht="15.5" x14ac:dyDescent="0.35">
      <c r="A344" t="s">
        <v>187</v>
      </c>
      <c r="B344" t="s">
        <v>353</v>
      </c>
      <c r="C344">
        <v>91173</v>
      </c>
      <c r="D344">
        <v>2025</v>
      </c>
      <c r="E344">
        <v>8</v>
      </c>
      <c r="F344">
        <v>0</v>
      </c>
      <c r="G344">
        <v>0</v>
      </c>
    </row>
    <row r="345" spans="1:7" ht="15.5" x14ac:dyDescent="0.35">
      <c r="A345" t="s">
        <v>187</v>
      </c>
      <c r="B345" t="s">
        <v>353</v>
      </c>
      <c r="C345">
        <v>91173</v>
      </c>
      <c r="D345">
        <v>2025</v>
      </c>
      <c r="E345">
        <v>9</v>
      </c>
      <c r="F345">
        <v>0</v>
      </c>
      <c r="G345">
        <v>0</v>
      </c>
    </row>
    <row r="346" spans="1:7" ht="15.5" x14ac:dyDescent="0.35">
      <c r="A346" t="s">
        <v>187</v>
      </c>
      <c r="B346" t="s">
        <v>353</v>
      </c>
      <c r="C346">
        <v>91173</v>
      </c>
      <c r="D346">
        <v>2025</v>
      </c>
      <c r="E346">
        <v>10</v>
      </c>
      <c r="F346">
        <v>0</v>
      </c>
      <c r="G346">
        <v>0</v>
      </c>
    </row>
    <row r="347" spans="1:7" ht="15.5" x14ac:dyDescent="0.35">
      <c r="A347" t="s">
        <v>187</v>
      </c>
      <c r="B347" t="s">
        <v>353</v>
      </c>
      <c r="C347">
        <v>91173</v>
      </c>
      <c r="D347">
        <v>2025</v>
      </c>
      <c r="E347">
        <v>11</v>
      </c>
      <c r="F347">
        <v>0</v>
      </c>
      <c r="G347">
        <v>0</v>
      </c>
    </row>
    <row r="348" spans="1:7" ht="15.5" x14ac:dyDescent="0.35">
      <c r="A348" t="s">
        <v>187</v>
      </c>
      <c r="B348" t="s">
        <v>353</v>
      </c>
      <c r="C348">
        <v>91189</v>
      </c>
      <c r="D348">
        <v>2025</v>
      </c>
      <c r="E348">
        <v>10</v>
      </c>
      <c r="F348">
        <v>153.74</v>
      </c>
      <c r="G348">
        <v>24.31</v>
      </c>
    </row>
    <row r="349" spans="1:7" ht="15.5" x14ac:dyDescent="0.35">
      <c r="A349" t="s">
        <v>187</v>
      </c>
      <c r="B349" t="s">
        <v>353</v>
      </c>
      <c r="C349">
        <v>91189</v>
      </c>
      <c r="D349">
        <v>2025</v>
      </c>
      <c r="E349">
        <v>11</v>
      </c>
      <c r="F349">
        <v>330.32</v>
      </c>
      <c r="G349">
        <v>56</v>
      </c>
    </row>
    <row r="350" spans="1:7" ht="15.5" hidden="1" x14ac:dyDescent="0.35">
      <c r="A350" t="s">
        <v>187</v>
      </c>
      <c r="B350" t="s">
        <v>353</v>
      </c>
      <c r="C350">
        <v>91231</v>
      </c>
      <c r="D350">
        <v>2023</v>
      </c>
      <c r="E350">
        <v>1</v>
      </c>
      <c r="F350">
        <v>0</v>
      </c>
      <c r="G350">
        <v>0</v>
      </c>
    </row>
    <row r="351" spans="1:7" ht="15.5" hidden="1" x14ac:dyDescent="0.35">
      <c r="A351" t="s">
        <v>187</v>
      </c>
      <c r="B351" t="s">
        <v>353</v>
      </c>
      <c r="C351">
        <v>91231</v>
      </c>
      <c r="D351">
        <v>2023</v>
      </c>
      <c r="E351">
        <v>2</v>
      </c>
      <c r="F351">
        <v>0</v>
      </c>
      <c r="G351">
        <v>0</v>
      </c>
    </row>
    <row r="352" spans="1:7" ht="15.5" hidden="1" x14ac:dyDescent="0.35">
      <c r="A352" t="s">
        <v>187</v>
      </c>
      <c r="B352" t="s">
        <v>353</v>
      </c>
      <c r="C352">
        <v>91231</v>
      </c>
      <c r="D352">
        <v>2023</v>
      </c>
      <c r="E352">
        <v>3</v>
      </c>
      <c r="F352">
        <v>0</v>
      </c>
      <c r="G352">
        <v>0</v>
      </c>
    </row>
    <row r="353" spans="1:7" ht="15.5" hidden="1" x14ac:dyDescent="0.35">
      <c r="A353" t="s">
        <v>187</v>
      </c>
      <c r="B353" t="s">
        <v>353</v>
      </c>
      <c r="C353">
        <v>91231</v>
      </c>
      <c r="D353">
        <v>2023</v>
      </c>
      <c r="E353">
        <v>4</v>
      </c>
      <c r="F353">
        <v>0</v>
      </c>
      <c r="G353">
        <v>0</v>
      </c>
    </row>
    <row r="354" spans="1:7" ht="15.5" hidden="1" x14ac:dyDescent="0.35">
      <c r="A354" t="s">
        <v>187</v>
      </c>
      <c r="B354" t="s">
        <v>353</v>
      </c>
      <c r="C354">
        <v>91231</v>
      </c>
      <c r="D354">
        <v>2023</v>
      </c>
      <c r="E354">
        <v>5</v>
      </c>
      <c r="F354">
        <v>0</v>
      </c>
      <c r="G354">
        <v>0</v>
      </c>
    </row>
    <row r="355" spans="1:7" ht="15.5" hidden="1" x14ac:dyDescent="0.35">
      <c r="A355" t="s">
        <v>187</v>
      </c>
      <c r="B355" t="s">
        <v>353</v>
      </c>
      <c r="C355">
        <v>91231</v>
      </c>
      <c r="D355">
        <v>2023</v>
      </c>
      <c r="E355">
        <v>6</v>
      </c>
      <c r="F355">
        <v>0</v>
      </c>
      <c r="G355">
        <v>0</v>
      </c>
    </row>
    <row r="356" spans="1:7" ht="15.5" hidden="1" x14ac:dyDescent="0.35">
      <c r="A356" t="s">
        <v>187</v>
      </c>
      <c r="B356" t="s">
        <v>353</v>
      </c>
      <c r="C356">
        <v>91231</v>
      </c>
      <c r="D356">
        <v>2023</v>
      </c>
      <c r="E356">
        <v>7</v>
      </c>
      <c r="F356">
        <v>0</v>
      </c>
      <c r="G356">
        <v>0</v>
      </c>
    </row>
    <row r="357" spans="1:7" ht="15.5" hidden="1" x14ac:dyDescent="0.35">
      <c r="A357" t="s">
        <v>187</v>
      </c>
      <c r="B357" t="s">
        <v>353</v>
      </c>
      <c r="C357">
        <v>91231</v>
      </c>
      <c r="D357">
        <v>2023</v>
      </c>
      <c r="E357">
        <v>8</v>
      </c>
      <c r="F357">
        <v>0</v>
      </c>
      <c r="G357">
        <v>0</v>
      </c>
    </row>
    <row r="358" spans="1:7" ht="15.5" hidden="1" x14ac:dyDescent="0.35">
      <c r="A358" t="s">
        <v>187</v>
      </c>
      <c r="B358" t="s">
        <v>353</v>
      </c>
      <c r="C358">
        <v>91233</v>
      </c>
      <c r="D358">
        <v>2022</v>
      </c>
      <c r="E358">
        <v>10</v>
      </c>
      <c r="F358">
        <v>181.56</v>
      </c>
      <c r="G358">
        <v>15.46</v>
      </c>
    </row>
    <row r="359" spans="1:7" ht="15.5" hidden="1" x14ac:dyDescent="0.35">
      <c r="A359" t="s">
        <v>187</v>
      </c>
      <c r="B359" t="s">
        <v>353</v>
      </c>
      <c r="C359">
        <v>91233</v>
      </c>
      <c r="D359">
        <v>2022</v>
      </c>
      <c r="E359">
        <v>11</v>
      </c>
      <c r="F359">
        <v>382.6</v>
      </c>
      <c r="G359">
        <v>40</v>
      </c>
    </row>
    <row r="360" spans="1:7" ht="15.5" hidden="1" x14ac:dyDescent="0.35">
      <c r="A360" t="s">
        <v>187</v>
      </c>
      <c r="B360" t="s">
        <v>353</v>
      </c>
      <c r="C360">
        <v>91233</v>
      </c>
      <c r="D360">
        <v>2022</v>
      </c>
      <c r="E360">
        <v>12</v>
      </c>
      <c r="F360">
        <v>483.61</v>
      </c>
      <c r="G360">
        <v>50</v>
      </c>
    </row>
    <row r="361" spans="1:7" ht="15.5" hidden="1" x14ac:dyDescent="0.35">
      <c r="A361" t="s">
        <v>187</v>
      </c>
      <c r="B361" t="s">
        <v>353</v>
      </c>
      <c r="C361">
        <v>91233</v>
      </c>
      <c r="D361">
        <v>2023</v>
      </c>
      <c r="E361">
        <v>1</v>
      </c>
      <c r="F361">
        <v>291.45</v>
      </c>
      <c r="G361">
        <v>33</v>
      </c>
    </row>
    <row r="362" spans="1:7" ht="15.5" hidden="1" x14ac:dyDescent="0.35">
      <c r="A362" t="s">
        <v>187</v>
      </c>
      <c r="B362" t="s">
        <v>353</v>
      </c>
      <c r="C362">
        <v>91233</v>
      </c>
      <c r="D362">
        <v>2023</v>
      </c>
      <c r="E362">
        <v>2</v>
      </c>
      <c r="F362">
        <v>318.49</v>
      </c>
      <c r="G362">
        <v>33</v>
      </c>
    </row>
    <row r="363" spans="1:7" ht="15.5" hidden="1" x14ac:dyDescent="0.35">
      <c r="A363" t="s">
        <v>187</v>
      </c>
      <c r="B363" t="s">
        <v>353</v>
      </c>
      <c r="C363">
        <v>91233</v>
      </c>
      <c r="D363">
        <v>2023</v>
      </c>
      <c r="E363">
        <v>3</v>
      </c>
      <c r="F363">
        <v>431.68</v>
      </c>
      <c r="G363">
        <v>38</v>
      </c>
    </row>
    <row r="364" spans="1:7" ht="15.5" hidden="1" x14ac:dyDescent="0.35">
      <c r="A364" t="s">
        <v>187</v>
      </c>
      <c r="B364" t="s">
        <v>353</v>
      </c>
      <c r="C364">
        <v>91233</v>
      </c>
      <c r="D364">
        <v>2023</v>
      </c>
      <c r="E364">
        <v>4</v>
      </c>
      <c r="F364">
        <v>447.12</v>
      </c>
      <c r="G364">
        <v>38</v>
      </c>
    </row>
    <row r="365" spans="1:7" ht="15.5" hidden="1" x14ac:dyDescent="0.35">
      <c r="A365" t="s">
        <v>187</v>
      </c>
      <c r="B365" t="s">
        <v>353</v>
      </c>
      <c r="C365">
        <v>91233</v>
      </c>
      <c r="D365">
        <v>2023</v>
      </c>
      <c r="E365">
        <v>5</v>
      </c>
      <c r="F365">
        <v>439.38</v>
      </c>
      <c r="G365">
        <v>43</v>
      </c>
    </row>
    <row r="366" spans="1:7" ht="15.5" hidden="1" x14ac:dyDescent="0.35">
      <c r="A366" t="s">
        <v>187</v>
      </c>
      <c r="B366" t="s">
        <v>353</v>
      </c>
      <c r="C366">
        <v>91233</v>
      </c>
      <c r="D366">
        <v>2023</v>
      </c>
      <c r="E366">
        <v>6</v>
      </c>
      <c r="F366">
        <v>383.68</v>
      </c>
      <c r="G366">
        <v>42</v>
      </c>
    </row>
    <row r="367" spans="1:7" ht="15.5" hidden="1" x14ac:dyDescent="0.35">
      <c r="A367" t="s">
        <v>187</v>
      </c>
      <c r="B367" t="s">
        <v>353</v>
      </c>
      <c r="C367">
        <v>91233</v>
      </c>
      <c r="D367">
        <v>2023</v>
      </c>
      <c r="E367">
        <v>7</v>
      </c>
      <c r="F367">
        <v>75.67</v>
      </c>
      <c r="G367">
        <v>4</v>
      </c>
    </row>
    <row r="368" spans="1:7" ht="15.5" hidden="1" x14ac:dyDescent="0.35">
      <c r="A368" t="s">
        <v>187</v>
      </c>
      <c r="B368" t="s">
        <v>353</v>
      </c>
      <c r="C368">
        <v>91233</v>
      </c>
      <c r="D368">
        <v>2023</v>
      </c>
      <c r="E368">
        <v>8</v>
      </c>
      <c r="F368">
        <v>429.78</v>
      </c>
      <c r="G368">
        <v>39</v>
      </c>
    </row>
    <row r="369" spans="1:7" ht="15.5" hidden="1" x14ac:dyDescent="0.35">
      <c r="A369" t="s">
        <v>187</v>
      </c>
      <c r="B369" t="s">
        <v>353</v>
      </c>
      <c r="C369">
        <v>91233</v>
      </c>
      <c r="D369">
        <v>2023</v>
      </c>
      <c r="E369">
        <v>9</v>
      </c>
      <c r="F369">
        <v>426.39</v>
      </c>
      <c r="G369">
        <v>38</v>
      </c>
    </row>
    <row r="370" spans="1:7" ht="15.5" hidden="1" x14ac:dyDescent="0.35">
      <c r="A370" t="s">
        <v>187</v>
      </c>
      <c r="B370" t="s">
        <v>353</v>
      </c>
      <c r="C370">
        <v>91233</v>
      </c>
      <c r="D370">
        <v>2023</v>
      </c>
      <c r="E370">
        <v>10</v>
      </c>
      <c r="F370">
        <v>470.05</v>
      </c>
      <c r="G370">
        <v>42</v>
      </c>
    </row>
    <row r="371" spans="1:7" ht="15.5" hidden="1" x14ac:dyDescent="0.35">
      <c r="A371" t="s">
        <v>187</v>
      </c>
      <c r="B371" t="s">
        <v>353</v>
      </c>
      <c r="C371">
        <v>91233</v>
      </c>
      <c r="D371">
        <v>2023</v>
      </c>
      <c r="E371">
        <v>11</v>
      </c>
      <c r="F371">
        <v>318.11</v>
      </c>
      <c r="G371">
        <v>32</v>
      </c>
    </row>
    <row r="372" spans="1:7" ht="15.5" hidden="1" x14ac:dyDescent="0.35">
      <c r="A372" t="s">
        <v>187</v>
      </c>
      <c r="B372" t="s">
        <v>353</v>
      </c>
      <c r="C372">
        <v>91233</v>
      </c>
      <c r="D372">
        <v>2023</v>
      </c>
      <c r="E372">
        <v>12</v>
      </c>
      <c r="F372">
        <v>440.72</v>
      </c>
      <c r="G372">
        <v>51</v>
      </c>
    </row>
    <row r="373" spans="1:7" ht="15.5" hidden="1" x14ac:dyDescent="0.35">
      <c r="A373" t="s">
        <v>187</v>
      </c>
      <c r="B373" t="s">
        <v>353</v>
      </c>
      <c r="C373">
        <v>91233</v>
      </c>
      <c r="D373">
        <v>2024</v>
      </c>
      <c r="E373">
        <v>1</v>
      </c>
      <c r="F373">
        <v>427.18</v>
      </c>
      <c r="G373">
        <v>37</v>
      </c>
    </row>
    <row r="374" spans="1:7" ht="15.5" hidden="1" x14ac:dyDescent="0.35">
      <c r="A374" t="s">
        <v>187</v>
      </c>
      <c r="B374" t="s">
        <v>353</v>
      </c>
      <c r="C374">
        <v>91233</v>
      </c>
      <c r="D374">
        <v>2024</v>
      </c>
      <c r="E374">
        <v>2</v>
      </c>
      <c r="F374">
        <v>401.95</v>
      </c>
      <c r="G374">
        <v>39</v>
      </c>
    </row>
    <row r="375" spans="1:7" ht="15.5" hidden="1" x14ac:dyDescent="0.35">
      <c r="A375" t="s">
        <v>187</v>
      </c>
      <c r="B375" t="s">
        <v>353</v>
      </c>
      <c r="C375">
        <v>91233</v>
      </c>
      <c r="D375">
        <v>2024</v>
      </c>
      <c r="E375">
        <v>3</v>
      </c>
      <c r="F375">
        <v>453.93</v>
      </c>
      <c r="G375">
        <v>43</v>
      </c>
    </row>
    <row r="376" spans="1:7" ht="15.5" hidden="1" x14ac:dyDescent="0.35">
      <c r="A376" t="s">
        <v>187</v>
      </c>
      <c r="B376" t="s">
        <v>353</v>
      </c>
      <c r="C376">
        <v>91233</v>
      </c>
      <c r="D376">
        <v>2024</v>
      </c>
      <c r="E376">
        <v>4</v>
      </c>
      <c r="F376">
        <v>349.91</v>
      </c>
      <c r="G376">
        <v>26.93</v>
      </c>
    </row>
    <row r="377" spans="1:7" ht="15.5" hidden="1" x14ac:dyDescent="0.35">
      <c r="A377" t="s">
        <v>187</v>
      </c>
      <c r="B377" t="s">
        <v>353</v>
      </c>
      <c r="C377">
        <v>91233</v>
      </c>
      <c r="D377">
        <v>2024</v>
      </c>
      <c r="E377">
        <v>5</v>
      </c>
      <c r="F377">
        <v>0</v>
      </c>
      <c r="G377">
        <v>0</v>
      </c>
    </row>
    <row r="378" spans="1:7" ht="15.5" hidden="1" x14ac:dyDescent="0.35">
      <c r="A378" t="s">
        <v>187</v>
      </c>
      <c r="B378" t="s">
        <v>353</v>
      </c>
      <c r="C378">
        <v>91233</v>
      </c>
      <c r="D378">
        <v>2024</v>
      </c>
      <c r="E378">
        <v>6</v>
      </c>
      <c r="F378">
        <v>48.59</v>
      </c>
      <c r="G378">
        <v>5.19</v>
      </c>
    </row>
    <row r="379" spans="1:7" ht="15.5" hidden="1" x14ac:dyDescent="0.35">
      <c r="A379" t="s">
        <v>187</v>
      </c>
      <c r="B379" t="s">
        <v>353</v>
      </c>
      <c r="C379">
        <v>91233</v>
      </c>
      <c r="D379">
        <v>2024</v>
      </c>
      <c r="E379">
        <v>7</v>
      </c>
      <c r="F379">
        <v>460.2</v>
      </c>
      <c r="G379">
        <v>48</v>
      </c>
    </row>
    <row r="380" spans="1:7" ht="15.5" hidden="1" x14ac:dyDescent="0.35">
      <c r="A380" t="s">
        <v>187</v>
      </c>
      <c r="B380" t="s">
        <v>353</v>
      </c>
      <c r="C380">
        <v>91233</v>
      </c>
      <c r="D380">
        <v>2024</v>
      </c>
      <c r="E380">
        <v>8</v>
      </c>
      <c r="F380">
        <v>489.07</v>
      </c>
      <c r="G380">
        <v>52</v>
      </c>
    </row>
    <row r="381" spans="1:7" ht="15.5" hidden="1" x14ac:dyDescent="0.35">
      <c r="A381" t="s">
        <v>187</v>
      </c>
      <c r="B381" t="s">
        <v>353</v>
      </c>
      <c r="C381">
        <v>91233</v>
      </c>
      <c r="D381">
        <v>2024</v>
      </c>
      <c r="E381">
        <v>9</v>
      </c>
      <c r="F381">
        <v>439.1</v>
      </c>
      <c r="G381">
        <v>40</v>
      </c>
    </row>
    <row r="382" spans="1:7" ht="15.5" hidden="1" x14ac:dyDescent="0.35">
      <c r="A382" t="s">
        <v>187</v>
      </c>
      <c r="B382" t="s">
        <v>353</v>
      </c>
      <c r="C382">
        <v>91233</v>
      </c>
      <c r="D382">
        <v>2024</v>
      </c>
      <c r="E382">
        <v>10</v>
      </c>
      <c r="F382">
        <v>478.65</v>
      </c>
      <c r="G382">
        <v>48</v>
      </c>
    </row>
    <row r="383" spans="1:7" ht="15.5" hidden="1" x14ac:dyDescent="0.35">
      <c r="A383" t="s">
        <v>187</v>
      </c>
      <c r="B383" t="s">
        <v>353</v>
      </c>
      <c r="C383">
        <v>91233</v>
      </c>
      <c r="D383">
        <v>2024</v>
      </c>
      <c r="E383">
        <v>11</v>
      </c>
      <c r="F383">
        <v>321.8</v>
      </c>
      <c r="G383">
        <v>34</v>
      </c>
    </row>
    <row r="384" spans="1:7" ht="15.5" hidden="1" x14ac:dyDescent="0.35">
      <c r="A384" t="s">
        <v>187</v>
      </c>
      <c r="B384" t="s">
        <v>353</v>
      </c>
      <c r="C384">
        <v>91233</v>
      </c>
      <c r="D384">
        <v>2024</v>
      </c>
      <c r="E384">
        <v>12</v>
      </c>
      <c r="F384">
        <v>0</v>
      </c>
      <c r="G384">
        <v>0</v>
      </c>
    </row>
    <row r="385" spans="1:7" ht="15.5" x14ac:dyDescent="0.35">
      <c r="A385" t="s">
        <v>187</v>
      </c>
      <c r="B385" t="s">
        <v>353</v>
      </c>
      <c r="C385">
        <v>91233</v>
      </c>
      <c r="D385">
        <v>2025</v>
      </c>
      <c r="E385">
        <v>1</v>
      </c>
      <c r="F385">
        <v>266.64999999999998</v>
      </c>
      <c r="G385">
        <v>26</v>
      </c>
    </row>
    <row r="386" spans="1:7" ht="15.5" x14ac:dyDescent="0.35">
      <c r="A386" t="s">
        <v>187</v>
      </c>
      <c r="B386" t="s">
        <v>353</v>
      </c>
      <c r="C386">
        <v>91233</v>
      </c>
      <c r="D386">
        <v>2025</v>
      </c>
      <c r="E386">
        <v>2</v>
      </c>
      <c r="F386">
        <v>457.15</v>
      </c>
      <c r="G386">
        <v>45</v>
      </c>
    </row>
    <row r="387" spans="1:7" ht="15.5" x14ac:dyDescent="0.35">
      <c r="A387" t="s">
        <v>187</v>
      </c>
      <c r="B387" t="s">
        <v>353</v>
      </c>
      <c r="C387">
        <v>91233</v>
      </c>
      <c r="D387">
        <v>2025</v>
      </c>
      <c r="E387">
        <v>3</v>
      </c>
      <c r="F387">
        <v>456.7</v>
      </c>
      <c r="G387">
        <v>45</v>
      </c>
    </row>
    <row r="388" spans="1:7" ht="15.5" x14ac:dyDescent="0.35">
      <c r="A388" t="s">
        <v>187</v>
      </c>
      <c r="B388" t="s">
        <v>353</v>
      </c>
      <c r="C388">
        <v>91233</v>
      </c>
      <c r="D388">
        <v>2025</v>
      </c>
      <c r="E388">
        <v>4</v>
      </c>
      <c r="F388">
        <v>458.55</v>
      </c>
      <c r="G388">
        <v>45</v>
      </c>
    </row>
    <row r="389" spans="1:7" ht="15.5" x14ac:dyDescent="0.35">
      <c r="A389" t="s">
        <v>187</v>
      </c>
      <c r="B389" t="s">
        <v>353</v>
      </c>
      <c r="C389">
        <v>91233</v>
      </c>
      <c r="D389">
        <v>2025</v>
      </c>
      <c r="E389">
        <v>5</v>
      </c>
      <c r="F389">
        <v>431.34</v>
      </c>
      <c r="G389">
        <v>41</v>
      </c>
    </row>
    <row r="390" spans="1:7" ht="15.5" x14ac:dyDescent="0.35">
      <c r="A390" t="s">
        <v>187</v>
      </c>
      <c r="B390" t="s">
        <v>353</v>
      </c>
      <c r="C390">
        <v>91233</v>
      </c>
      <c r="D390">
        <v>2025</v>
      </c>
      <c r="E390">
        <v>6</v>
      </c>
      <c r="F390">
        <v>265.69</v>
      </c>
      <c r="G390">
        <v>26</v>
      </c>
    </row>
    <row r="391" spans="1:7" ht="15.5" x14ac:dyDescent="0.35">
      <c r="A391" t="s">
        <v>187</v>
      </c>
      <c r="B391" t="s">
        <v>353</v>
      </c>
      <c r="C391">
        <v>91233</v>
      </c>
      <c r="D391">
        <v>2025</v>
      </c>
      <c r="E391">
        <v>7</v>
      </c>
      <c r="F391">
        <v>0</v>
      </c>
      <c r="G391">
        <v>0</v>
      </c>
    </row>
    <row r="392" spans="1:7" ht="15.5" x14ac:dyDescent="0.35">
      <c r="A392" t="s">
        <v>187</v>
      </c>
      <c r="B392" t="s">
        <v>353</v>
      </c>
      <c r="C392">
        <v>91233</v>
      </c>
      <c r="D392">
        <v>2025</v>
      </c>
      <c r="E392">
        <v>8</v>
      </c>
      <c r="F392">
        <v>0</v>
      </c>
      <c r="G392">
        <v>0</v>
      </c>
    </row>
    <row r="393" spans="1:7" ht="15.5" x14ac:dyDescent="0.35">
      <c r="A393" t="s">
        <v>187</v>
      </c>
      <c r="B393" t="s">
        <v>353</v>
      </c>
      <c r="C393">
        <v>91233</v>
      </c>
      <c r="D393">
        <v>2025</v>
      </c>
      <c r="E393">
        <v>9</v>
      </c>
      <c r="F393">
        <v>38.57</v>
      </c>
      <c r="G393">
        <v>3</v>
      </c>
    </row>
    <row r="394" spans="1:7" ht="15.5" x14ac:dyDescent="0.35">
      <c r="A394" t="s">
        <v>187</v>
      </c>
      <c r="B394" t="s">
        <v>353</v>
      </c>
      <c r="C394">
        <v>91233</v>
      </c>
      <c r="D394">
        <v>2025</v>
      </c>
      <c r="E394">
        <v>10</v>
      </c>
      <c r="F394">
        <v>403.2</v>
      </c>
      <c r="G394">
        <v>40</v>
      </c>
    </row>
    <row r="395" spans="1:7" ht="15.5" x14ac:dyDescent="0.35">
      <c r="A395" t="s">
        <v>187</v>
      </c>
      <c r="B395" t="s">
        <v>353</v>
      </c>
      <c r="C395">
        <v>91233</v>
      </c>
      <c r="D395">
        <v>2025</v>
      </c>
      <c r="E395">
        <v>11</v>
      </c>
      <c r="F395">
        <v>454.03</v>
      </c>
      <c r="G395">
        <v>48</v>
      </c>
    </row>
    <row r="396" spans="1:7" ht="15.5" hidden="1" x14ac:dyDescent="0.35">
      <c r="A396" t="s">
        <v>187</v>
      </c>
      <c r="B396" t="s">
        <v>353</v>
      </c>
      <c r="C396">
        <v>91247</v>
      </c>
      <c r="D396">
        <v>2022</v>
      </c>
      <c r="E396">
        <v>6</v>
      </c>
      <c r="F396">
        <v>105.7</v>
      </c>
      <c r="G396">
        <v>8.8699999999999992</v>
      </c>
    </row>
    <row r="397" spans="1:7" ht="15.5" hidden="1" x14ac:dyDescent="0.35">
      <c r="A397" t="s">
        <v>187</v>
      </c>
      <c r="B397" t="s">
        <v>353</v>
      </c>
      <c r="C397">
        <v>91247</v>
      </c>
      <c r="D397">
        <v>2022</v>
      </c>
      <c r="E397">
        <v>7</v>
      </c>
      <c r="F397">
        <v>377.67</v>
      </c>
      <c r="G397">
        <v>34</v>
      </c>
    </row>
    <row r="398" spans="1:7" ht="15.5" hidden="1" x14ac:dyDescent="0.35">
      <c r="A398" t="s">
        <v>187</v>
      </c>
      <c r="B398" t="s">
        <v>353</v>
      </c>
      <c r="C398">
        <v>91247</v>
      </c>
      <c r="D398">
        <v>2022</v>
      </c>
      <c r="E398">
        <v>8</v>
      </c>
      <c r="F398">
        <v>367.27</v>
      </c>
      <c r="G398">
        <v>34</v>
      </c>
    </row>
    <row r="399" spans="1:7" ht="15.5" hidden="1" x14ac:dyDescent="0.35">
      <c r="A399" t="s">
        <v>187</v>
      </c>
      <c r="B399" t="s">
        <v>353</v>
      </c>
      <c r="C399">
        <v>91247</v>
      </c>
      <c r="D399">
        <v>2022</v>
      </c>
      <c r="E399">
        <v>9</v>
      </c>
      <c r="F399">
        <v>378.38</v>
      </c>
      <c r="G399">
        <v>31</v>
      </c>
    </row>
    <row r="400" spans="1:7" ht="15.5" hidden="1" x14ac:dyDescent="0.35">
      <c r="A400" t="s">
        <v>187</v>
      </c>
      <c r="B400" t="s">
        <v>353</v>
      </c>
      <c r="C400">
        <v>91247</v>
      </c>
      <c r="D400">
        <v>2022</v>
      </c>
      <c r="E400">
        <v>10</v>
      </c>
      <c r="F400">
        <v>375.02</v>
      </c>
      <c r="G400">
        <v>33</v>
      </c>
    </row>
    <row r="401" spans="1:7" ht="15.5" hidden="1" x14ac:dyDescent="0.35">
      <c r="A401" t="s">
        <v>187</v>
      </c>
      <c r="B401" t="s">
        <v>353</v>
      </c>
      <c r="C401">
        <v>91247</v>
      </c>
      <c r="D401">
        <v>2022</v>
      </c>
      <c r="E401">
        <v>11</v>
      </c>
      <c r="F401">
        <v>412.3</v>
      </c>
      <c r="G401">
        <v>35</v>
      </c>
    </row>
    <row r="402" spans="1:7" ht="15.5" hidden="1" x14ac:dyDescent="0.35">
      <c r="A402" t="s">
        <v>187</v>
      </c>
      <c r="B402" t="s">
        <v>353</v>
      </c>
      <c r="C402">
        <v>91247</v>
      </c>
      <c r="D402">
        <v>2022</v>
      </c>
      <c r="E402">
        <v>12</v>
      </c>
      <c r="F402">
        <v>466.75</v>
      </c>
      <c r="G402">
        <v>36</v>
      </c>
    </row>
    <row r="403" spans="1:7" ht="15.5" hidden="1" x14ac:dyDescent="0.35">
      <c r="A403" t="s">
        <v>187</v>
      </c>
      <c r="B403" t="s">
        <v>353</v>
      </c>
      <c r="C403">
        <v>91247</v>
      </c>
      <c r="D403">
        <v>2023</v>
      </c>
      <c r="E403">
        <v>1</v>
      </c>
      <c r="F403">
        <v>31.28</v>
      </c>
      <c r="G403">
        <v>3</v>
      </c>
    </row>
    <row r="404" spans="1:7" ht="15.5" hidden="1" x14ac:dyDescent="0.35">
      <c r="A404" t="s">
        <v>187</v>
      </c>
      <c r="B404" t="s">
        <v>353</v>
      </c>
      <c r="C404">
        <v>91247</v>
      </c>
      <c r="D404">
        <v>2023</v>
      </c>
      <c r="E404">
        <v>2</v>
      </c>
      <c r="F404">
        <v>180.7</v>
      </c>
      <c r="G404">
        <v>28</v>
      </c>
    </row>
    <row r="405" spans="1:7" ht="15.5" hidden="1" x14ac:dyDescent="0.35">
      <c r="A405" t="s">
        <v>187</v>
      </c>
      <c r="B405" t="s">
        <v>353</v>
      </c>
      <c r="C405">
        <v>91247</v>
      </c>
      <c r="D405">
        <v>2023</v>
      </c>
      <c r="E405">
        <v>3</v>
      </c>
      <c r="F405">
        <v>361.25</v>
      </c>
      <c r="G405">
        <v>38</v>
      </c>
    </row>
    <row r="406" spans="1:7" ht="15.5" hidden="1" x14ac:dyDescent="0.35">
      <c r="A406" t="s">
        <v>187</v>
      </c>
      <c r="B406" t="s">
        <v>353</v>
      </c>
      <c r="C406">
        <v>91247</v>
      </c>
      <c r="D406">
        <v>2023</v>
      </c>
      <c r="E406">
        <v>4</v>
      </c>
      <c r="F406">
        <v>374.8</v>
      </c>
      <c r="G406">
        <v>38</v>
      </c>
    </row>
    <row r="407" spans="1:7" ht="15.5" hidden="1" x14ac:dyDescent="0.35">
      <c r="A407" t="s">
        <v>187</v>
      </c>
      <c r="B407" t="s">
        <v>353</v>
      </c>
      <c r="C407">
        <v>91247</v>
      </c>
      <c r="D407">
        <v>2023</v>
      </c>
      <c r="E407">
        <v>5</v>
      </c>
      <c r="F407">
        <v>390.9</v>
      </c>
      <c r="G407">
        <v>36</v>
      </c>
    </row>
    <row r="408" spans="1:7" ht="15.5" hidden="1" x14ac:dyDescent="0.35">
      <c r="A408" t="s">
        <v>187</v>
      </c>
      <c r="B408" t="s">
        <v>353</v>
      </c>
      <c r="C408">
        <v>91247</v>
      </c>
      <c r="D408">
        <v>2023</v>
      </c>
      <c r="E408">
        <v>6</v>
      </c>
      <c r="F408">
        <v>399.17</v>
      </c>
      <c r="G408">
        <v>43</v>
      </c>
    </row>
    <row r="409" spans="1:7" ht="15.5" hidden="1" x14ac:dyDescent="0.35">
      <c r="A409" t="s">
        <v>187</v>
      </c>
      <c r="B409" t="s">
        <v>353</v>
      </c>
      <c r="C409">
        <v>91247</v>
      </c>
      <c r="D409">
        <v>2023</v>
      </c>
      <c r="E409">
        <v>7</v>
      </c>
      <c r="F409">
        <v>349.48</v>
      </c>
      <c r="G409">
        <v>36</v>
      </c>
    </row>
    <row r="410" spans="1:7" ht="15.5" hidden="1" x14ac:dyDescent="0.35">
      <c r="A410" t="s">
        <v>187</v>
      </c>
      <c r="B410" t="s">
        <v>353</v>
      </c>
      <c r="C410">
        <v>91247</v>
      </c>
      <c r="D410">
        <v>2023</v>
      </c>
      <c r="E410">
        <v>8</v>
      </c>
      <c r="F410">
        <v>479.05</v>
      </c>
      <c r="G410">
        <v>45</v>
      </c>
    </row>
    <row r="411" spans="1:7" ht="15.5" hidden="1" x14ac:dyDescent="0.35">
      <c r="A411" t="s">
        <v>187</v>
      </c>
      <c r="B411" t="s">
        <v>353</v>
      </c>
      <c r="C411">
        <v>91247</v>
      </c>
      <c r="D411">
        <v>2023</v>
      </c>
      <c r="E411">
        <v>9</v>
      </c>
      <c r="F411">
        <v>427.02</v>
      </c>
      <c r="G411">
        <v>45</v>
      </c>
    </row>
    <row r="412" spans="1:7" ht="15.5" hidden="1" x14ac:dyDescent="0.35">
      <c r="A412" t="s">
        <v>187</v>
      </c>
      <c r="B412" t="s">
        <v>353</v>
      </c>
      <c r="C412">
        <v>91247</v>
      </c>
      <c r="D412">
        <v>2023</v>
      </c>
      <c r="E412">
        <v>10</v>
      </c>
      <c r="F412">
        <v>464.26</v>
      </c>
      <c r="G412">
        <v>40</v>
      </c>
    </row>
    <row r="413" spans="1:7" ht="15.5" hidden="1" x14ac:dyDescent="0.35">
      <c r="A413" t="s">
        <v>187</v>
      </c>
      <c r="B413" t="s">
        <v>353</v>
      </c>
      <c r="C413">
        <v>91247</v>
      </c>
      <c r="D413">
        <v>2023</v>
      </c>
      <c r="E413">
        <v>11</v>
      </c>
      <c r="F413">
        <v>457.12</v>
      </c>
      <c r="G413">
        <v>44</v>
      </c>
    </row>
    <row r="414" spans="1:7" ht="15.5" hidden="1" x14ac:dyDescent="0.35">
      <c r="A414" t="s">
        <v>187</v>
      </c>
      <c r="B414" t="s">
        <v>353</v>
      </c>
      <c r="C414">
        <v>91247</v>
      </c>
      <c r="D414">
        <v>2023</v>
      </c>
      <c r="E414">
        <v>12</v>
      </c>
      <c r="F414">
        <v>458.75</v>
      </c>
      <c r="G414">
        <v>49</v>
      </c>
    </row>
    <row r="415" spans="1:7" ht="15.5" hidden="1" x14ac:dyDescent="0.35">
      <c r="A415" t="s">
        <v>187</v>
      </c>
      <c r="B415" t="s">
        <v>353</v>
      </c>
      <c r="C415">
        <v>91247</v>
      </c>
      <c r="D415">
        <v>2024</v>
      </c>
      <c r="E415">
        <v>1</v>
      </c>
      <c r="F415">
        <v>438.26</v>
      </c>
      <c r="G415">
        <v>47</v>
      </c>
    </row>
    <row r="416" spans="1:7" ht="15.5" hidden="1" x14ac:dyDescent="0.35">
      <c r="A416" t="s">
        <v>187</v>
      </c>
      <c r="B416" t="s">
        <v>353</v>
      </c>
      <c r="C416">
        <v>91247</v>
      </c>
      <c r="D416">
        <v>2024</v>
      </c>
      <c r="E416">
        <v>2</v>
      </c>
      <c r="F416">
        <v>465.74</v>
      </c>
      <c r="G416">
        <v>41</v>
      </c>
    </row>
    <row r="417" spans="1:7" ht="15.5" hidden="1" x14ac:dyDescent="0.35">
      <c r="A417" t="s">
        <v>187</v>
      </c>
      <c r="B417" t="s">
        <v>353</v>
      </c>
      <c r="C417">
        <v>91247</v>
      </c>
      <c r="D417">
        <v>2024</v>
      </c>
      <c r="E417">
        <v>3</v>
      </c>
      <c r="F417">
        <v>475.3</v>
      </c>
      <c r="G417">
        <v>47</v>
      </c>
    </row>
    <row r="418" spans="1:7" ht="15.5" hidden="1" x14ac:dyDescent="0.35">
      <c r="A418" t="s">
        <v>187</v>
      </c>
      <c r="B418" t="s">
        <v>353</v>
      </c>
      <c r="C418">
        <v>91247</v>
      </c>
      <c r="D418">
        <v>2024</v>
      </c>
      <c r="E418">
        <v>4</v>
      </c>
      <c r="F418">
        <v>391.32</v>
      </c>
      <c r="G418">
        <v>40</v>
      </c>
    </row>
    <row r="419" spans="1:7" ht="15.5" hidden="1" x14ac:dyDescent="0.35">
      <c r="A419" t="s">
        <v>187</v>
      </c>
      <c r="B419" t="s">
        <v>353</v>
      </c>
      <c r="C419">
        <v>91247</v>
      </c>
      <c r="D419">
        <v>2024</v>
      </c>
      <c r="E419">
        <v>5</v>
      </c>
      <c r="F419">
        <v>436.35</v>
      </c>
      <c r="G419">
        <v>40</v>
      </c>
    </row>
    <row r="420" spans="1:7" ht="15.5" hidden="1" x14ac:dyDescent="0.35">
      <c r="A420" t="s">
        <v>187</v>
      </c>
      <c r="B420" t="s">
        <v>353</v>
      </c>
      <c r="C420">
        <v>91247</v>
      </c>
      <c r="D420">
        <v>2024</v>
      </c>
      <c r="E420">
        <v>6</v>
      </c>
      <c r="F420">
        <v>474.78</v>
      </c>
      <c r="G420">
        <v>49</v>
      </c>
    </row>
    <row r="421" spans="1:7" ht="15.5" hidden="1" x14ac:dyDescent="0.35">
      <c r="A421" t="s">
        <v>187</v>
      </c>
      <c r="B421" t="s">
        <v>353</v>
      </c>
      <c r="C421">
        <v>91247</v>
      </c>
      <c r="D421">
        <v>2024</v>
      </c>
      <c r="E421">
        <v>7</v>
      </c>
      <c r="F421">
        <v>379.77</v>
      </c>
      <c r="G421">
        <v>43</v>
      </c>
    </row>
    <row r="422" spans="1:7" ht="15.5" hidden="1" x14ac:dyDescent="0.35">
      <c r="A422" t="s">
        <v>187</v>
      </c>
      <c r="B422" t="s">
        <v>353</v>
      </c>
      <c r="C422">
        <v>91247</v>
      </c>
      <c r="D422">
        <v>2024</v>
      </c>
      <c r="E422">
        <v>8</v>
      </c>
      <c r="F422">
        <v>0</v>
      </c>
      <c r="G422">
        <v>0</v>
      </c>
    </row>
    <row r="423" spans="1:7" ht="15.5" hidden="1" x14ac:dyDescent="0.35">
      <c r="A423" t="s">
        <v>187</v>
      </c>
      <c r="B423" t="s">
        <v>353</v>
      </c>
      <c r="C423">
        <v>91247</v>
      </c>
      <c r="D423">
        <v>2024</v>
      </c>
      <c r="E423">
        <v>9</v>
      </c>
      <c r="F423">
        <v>110.86</v>
      </c>
      <c r="G423">
        <v>10</v>
      </c>
    </row>
    <row r="424" spans="1:7" ht="15.5" hidden="1" x14ac:dyDescent="0.35">
      <c r="A424" t="s">
        <v>187</v>
      </c>
      <c r="B424" t="s">
        <v>353</v>
      </c>
      <c r="C424">
        <v>91247</v>
      </c>
      <c r="D424">
        <v>2024</v>
      </c>
      <c r="E424">
        <v>10</v>
      </c>
      <c r="F424">
        <v>434.73</v>
      </c>
      <c r="G424">
        <v>42</v>
      </c>
    </row>
    <row r="425" spans="1:7" ht="15.5" hidden="1" x14ac:dyDescent="0.35">
      <c r="A425" t="s">
        <v>187</v>
      </c>
      <c r="B425" t="s">
        <v>353</v>
      </c>
      <c r="C425">
        <v>91247</v>
      </c>
      <c r="D425">
        <v>2024</v>
      </c>
      <c r="E425">
        <v>11</v>
      </c>
      <c r="F425">
        <v>446.01</v>
      </c>
      <c r="G425">
        <v>45</v>
      </c>
    </row>
    <row r="426" spans="1:7" ht="15.5" hidden="1" x14ac:dyDescent="0.35">
      <c r="A426" t="s">
        <v>187</v>
      </c>
      <c r="B426" t="s">
        <v>353</v>
      </c>
      <c r="C426">
        <v>91247</v>
      </c>
      <c r="D426">
        <v>2024</v>
      </c>
      <c r="E426">
        <v>12</v>
      </c>
      <c r="F426">
        <v>481.68</v>
      </c>
      <c r="G426">
        <v>46</v>
      </c>
    </row>
    <row r="427" spans="1:7" ht="15.5" x14ac:dyDescent="0.35">
      <c r="A427" t="s">
        <v>187</v>
      </c>
      <c r="B427" t="s">
        <v>353</v>
      </c>
      <c r="C427">
        <v>91247</v>
      </c>
      <c r="D427">
        <v>2025</v>
      </c>
      <c r="E427">
        <v>1</v>
      </c>
      <c r="F427">
        <v>444.5</v>
      </c>
      <c r="G427">
        <v>45</v>
      </c>
    </row>
    <row r="428" spans="1:7" ht="15.5" x14ac:dyDescent="0.35">
      <c r="A428" t="s">
        <v>187</v>
      </c>
      <c r="B428" t="s">
        <v>353</v>
      </c>
      <c r="C428">
        <v>91247</v>
      </c>
      <c r="D428">
        <v>2025</v>
      </c>
      <c r="E428">
        <v>2</v>
      </c>
      <c r="F428">
        <v>458.2</v>
      </c>
      <c r="G428">
        <v>45</v>
      </c>
    </row>
    <row r="429" spans="1:7" ht="15.5" x14ac:dyDescent="0.35">
      <c r="A429" t="s">
        <v>187</v>
      </c>
      <c r="B429" t="s">
        <v>353</v>
      </c>
      <c r="C429">
        <v>91247</v>
      </c>
      <c r="D429">
        <v>2025</v>
      </c>
      <c r="E429">
        <v>3</v>
      </c>
      <c r="F429">
        <v>483.6</v>
      </c>
      <c r="G429">
        <v>42</v>
      </c>
    </row>
    <row r="430" spans="1:7" ht="15.5" x14ac:dyDescent="0.35">
      <c r="A430" t="s">
        <v>187</v>
      </c>
      <c r="B430" t="s">
        <v>353</v>
      </c>
      <c r="C430">
        <v>91247</v>
      </c>
      <c r="D430">
        <v>2025</v>
      </c>
      <c r="E430">
        <v>4</v>
      </c>
      <c r="F430">
        <v>466.4</v>
      </c>
      <c r="G430">
        <v>44</v>
      </c>
    </row>
    <row r="431" spans="1:7" ht="15.5" x14ac:dyDescent="0.35">
      <c r="A431" t="s">
        <v>187</v>
      </c>
      <c r="B431" t="s">
        <v>353</v>
      </c>
      <c r="C431">
        <v>91247</v>
      </c>
      <c r="D431">
        <v>2025</v>
      </c>
      <c r="E431">
        <v>5</v>
      </c>
      <c r="F431">
        <v>417.35</v>
      </c>
      <c r="G431">
        <v>44</v>
      </c>
    </row>
    <row r="432" spans="1:7" ht="15.5" x14ac:dyDescent="0.35">
      <c r="A432" t="s">
        <v>187</v>
      </c>
      <c r="B432" t="s">
        <v>353</v>
      </c>
      <c r="C432">
        <v>91247</v>
      </c>
      <c r="D432">
        <v>2025</v>
      </c>
      <c r="E432">
        <v>6</v>
      </c>
      <c r="F432">
        <v>416.17</v>
      </c>
      <c r="G432">
        <v>42</v>
      </c>
    </row>
    <row r="433" spans="1:7" ht="15.5" x14ac:dyDescent="0.35">
      <c r="A433" t="s">
        <v>187</v>
      </c>
      <c r="B433" t="s">
        <v>353</v>
      </c>
      <c r="C433">
        <v>91247</v>
      </c>
      <c r="D433">
        <v>2025</v>
      </c>
      <c r="E433">
        <v>7</v>
      </c>
      <c r="F433">
        <v>7.29</v>
      </c>
      <c r="G433">
        <v>0.77</v>
      </c>
    </row>
    <row r="434" spans="1:7" ht="15.5" x14ac:dyDescent="0.35">
      <c r="A434" t="s">
        <v>187</v>
      </c>
      <c r="B434" t="s">
        <v>353</v>
      </c>
      <c r="C434">
        <v>91247</v>
      </c>
      <c r="D434">
        <v>2025</v>
      </c>
      <c r="E434">
        <v>8</v>
      </c>
      <c r="F434">
        <v>0</v>
      </c>
      <c r="G434">
        <v>0</v>
      </c>
    </row>
    <row r="435" spans="1:7" ht="15.5" x14ac:dyDescent="0.35">
      <c r="A435" t="s">
        <v>187</v>
      </c>
      <c r="B435" t="s">
        <v>353</v>
      </c>
      <c r="C435">
        <v>91247</v>
      </c>
      <c r="D435">
        <v>2025</v>
      </c>
      <c r="E435">
        <v>9</v>
      </c>
      <c r="F435">
        <v>0</v>
      </c>
      <c r="G435">
        <v>0</v>
      </c>
    </row>
    <row r="436" spans="1:7" ht="15.5" x14ac:dyDescent="0.35">
      <c r="A436" t="s">
        <v>187</v>
      </c>
      <c r="B436" t="s">
        <v>353</v>
      </c>
      <c r="C436">
        <v>91247</v>
      </c>
      <c r="D436">
        <v>2025</v>
      </c>
      <c r="E436">
        <v>10</v>
      </c>
      <c r="F436">
        <v>0</v>
      </c>
      <c r="G436">
        <v>0</v>
      </c>
    </row>
    <row r="437" spans="1:7" ht="15.5" x14ac:dyDescent="0.35">
      <c r="A437" t="s">
        <v>187</v>
      </c>
      <c r="B437" t="s">
        <v>353</v>
      </c>
      <c r="C437">
        <v>91247</v>
      </c>
      <c r="D437">
        <v>2025</v>
      </c>
      <c r="E437">
        <v>11</v>
      </c>
      <c r="F437">
        <v>0</v>
      </c>
      <c r="G437">
        <v>0</v>
      </c>
    </row>
    <row r="438" spans="1:7" ht="15.5" hidden="1" x14ac:dyDescent="0.35">
      <c r="A438" t="s">
        <v>187</v>
      </c>
      <c r="B438" t="s">
        <v>353</v>
      </c>
      <c r="C438">
        <v>91363</v>
      </c>
      <c r="D438">
        <v>2024</v>
      </c>
      <c r="E438">
        <v>6</v>
      </c>
      <c r="F438">
        <v>186.66</v>
      </c>
      <c r="G438">
        <v>27.59</v>
      </c>
    </row>
    <row r="439" spans="1:7" ht="15.5" hidden="1" x14ac:dyDescent="0.35">
      <c r="A439" t="s">
        <v>187</v>
      </c>
      <c r="B439" t="s">
        <v>353</v>
      </c>
      <c r="C439">
        <v>91363</v>
      </c>
      <c r="D439">
        <v>2024</v>
      </c>
      <c r="E439">
        <v>7</v>
      </c>
      <c r="F439">
        <v>393</v>
      </c>
      <c r="G439">
        <v>59</v>
      </c>
    </row>
    <row r="440" spans="1:7" ht="15.5" hidden="1" x14ac:dyDescent="0.35">
      <c r="A440" t="s">
        <v>187</v>
      </c>
      <c r="B440" t="s">
        <v>353</v>
      </c>
      <c r="C440">
        <v>91363</v>
      </c>
      <c r="D440">
        <v>2024</v>
      </c>
      <c r="E440">
        <v>8</v>
      </c>
      <c r="F440">
        <v>386.11</v>
      </c>
      <c r="G440">
        <v>59</v>
      </c>
    </row>
    <row r="441" spans="1:7" ht="15.5" hidden="1" x14ac:dyDescent="0.35">
      <c r="A441" t="s">
        <v>187</v>
      </c>
      <c r="B441" t="s">
        <v>353</v>
      </c>
      <c r="C441">
        <v>91363</v>
      </c>
      <c r="D441">
        <v>2024</v>
      </c>
      <c r="E441">
        <v>9</v>
      </c>
      <c r="F441">
        <v>348.32</v>
      </c>
      <c r="G441">
        <v>53</v>
      </c>
    </row>
    <row r="442" spans="1:7" ht="15.5" hidden="1" x14ac:dyDescent="0.35">
      <c r="A442" t="s">
        <v>187</v>
      </c>
      <c r="B442" t="s">
        <v>353</v>
      </c>
      <c r="C442">
        <v>91363</v>
      </c>
      <c r="D442">
        <v>2024</v>
      </c>
      <c r="E442">
        <v>10</v>
      </c>
      <c r="F442">
        <v>368</v>
      </c>
      <c r="G442">
        <v>52</v>
      </c>
    </row>
    <row r="443" spans="1:7" ht="15.5" hidden="1" x14ac:dyDescent="0.35">
      <c r="A443" t="s">
        <v>187</v>
      </c>
      <c r="B443" t="s">
        <v>353</v>
      </c>
      <c r="C443">
        <v>91363</v>
      </c>
      <c r="D443">
        <v>2024</v>
      </c>
      <c r="E443">
        <v>11</v>
      </c>
      <c r="F443">
        <v>353.05</v>
      </c>
      <c r="G443">
        <v>60</v>
      </c>
    </row>
    <row r="444" spans="1:7" ht="15.5" hidden="1" x14ac:dyDescent="0.35">
      <c r="A444" t="s">
        <v>187</v>
      </c>
      <c r="B444" t="s">
        <v>353</v>
      </c>
      <c r="C444">
        <v>91363</v>
      </c>
      <c r="D444">
        <v>2024</v>
      </c>
      <c r="E444">
        <v>12</v>
      </c>
      <c r="F444">
        <v>422.29</v>
      </c>
      <c r="G444">
        <v>66</v>
      </c>
    </row>
    <row r="445" spans="1:7" ht="15.5" x14ac:dyDescent="0.35">
      <c r="A445" t="s">
        <v>187</v>
      </c>
      <c r="B445" t="s">
        <v>353</v>
      </c>
      <c r="C445">
        <v>91363</v>
      </c>
      <c r="D445">
        <v>2025</v>
      </c>
      <c r="E445">
        <v>1</v>
      </c>
      <c r="F445">
        <v>376.05</v>
      </c>
      <c r="G445">
        <v>61</v>
      </c>
    </row>
    <row r="446" spans="1:7" ht="15.5" x14ac:dyDescent="0.35">
      <c r="A446" t="s">
        <v>187</v>
      </c>
      <c r="B446" t="s">
        <v>353</v>
      </c>
      <c r="C446">
        <v>91363</v>
      </c>
      <c r="D446">
        <v>2025</v>
      </c>
      <c r="E446">
        <v>2</v>
      </c>
      <c r="F446">
        <v>395.86</v>
      </c>
      <c r="G446">
        <v>61</v>
      </c>
    </row>
    <row r="447" spans="1:7" ht="15.5" x14ac:dyDescent="0.35">
      <c r="A447" t="s">
        <v>187</v>
      </c>
      <c r="B447" t="s">
        <v>353</v>
      </c>
      <c r="C447">
        <v>91363</v>
      </c>
      <c r="D447">
        <v>2025</v>
      </c>
      <c r="E447">
        <v>3</v>
      </c>
      <c r="F447">
        <v>374.85</v>
      </c>
      <c r="G447">
        <v>59</v>
      </c>
    </row>
    <row r="448" spans="1:7" ht="15.5" x14ac:dyDescent="0.35">
      <c r="A448" t="s">
        <v>187</v>
      </c>
      <c r="B448" t="s">
        <v>353</v>
      </c>
      <c r="C448">
        <v>91363</v>
      </c>
      <c r="D448">
        <v>2025</v>
      </c>
      <c r="E448">
        <v>4</v>
      </c>
      <c r="F448">
        <v>377.04</v>
      </c>
      <c r="G448">
        <v>59</v>
      </c>
    </row>
    <row r="449" spans="1:7" ht="15.5" x14ac:dyDescent="0.35">
      <c r="A449" t="s">
        <v>187</v>
      </c>
      <c r="B449" t="s">
        <v>353</v>
      </c>
      <c r="C449">
        <v>91363</v>
      </c>
      <c r="D449">
        <v>2025</v>
      </c>
      <c r="E449">
        <v>5</v>
      </c>
      <c r="F449">
        <v>358.18</v>
      </c>
      <c r="G449">
        <v>52</v>
      </c>
    </row>
    <row r="450" spans="1:7" ht="15.5" x14ac:dyDescent="0.35">
      <c r="A450" t="s">
        <v>187</v>
      </c>
      <c r="B450" t="s">
        <v>353</v>
      </c>
      <c r="C450">
        <v>91363</v>
      </c>
      <c r="D450">
        <v>2025</v>
      </c>
      <c r="E450">
        <v>6</v>
      </c>
      <c r="F450">
        <v>351.67</v>
      </c>
      <c r="G450">
        <v>55</v>
      </c>
    </row>
    <row r="451" spans="1:7" ht="15.5" x14ac:dyDescent="0.35">
      <c r="A451" t="s">
        <v>187</v>
      </c>
      <c r="B451" t="s">
        <v>353</v>
      </c>
      <c r="C451">
        <v>91363</v>
      </c>
      <c r="D451">
        <v>2025</v>
      </c>
      <c r="E451">
        <v>7</v>
      </c>
      <c r="F451">
        <v>373.81</v>
      </c>
      <c r="G451">
        <v>60</v>
      </c>
    </row>
    <row r="452" spans="1:7" ht="15.5" x14ac:dyDescent="0.35">
      <c r="A452" t="s">
        <v>187</v>
      </c>
      <c r="B452" t="s">
        <v>353</v>
      </c>
      <c r="C452">
        <v>91363</v>
      </c>
      <c r="D452">
        <v>2025</v>
      </c>
      <c r="E452">
        <v>8</v>
      </c>
      <c r="F452">
        <v>359.07</v>
      </c>
      <c r="G452">
        <v>56</v>
      </c>
    </row>
    <row r="453" spans="1:7" ht="15.5" x14ac:dyDescent="0.35">
      <c r="A453" t="s">
        <v>187</v>
      </c>
      <c r="B453" t="s">
        <v>353</v>
      </c>
      <c r="C453">
        <v>91363</v>
      </c>
      <c r="D453">
        <v>2025</v>
      </c>
      <c r="E453">
        <v>9</v>
      </c>
      <c r="F453">
        <v>377.22</v>
      </c>
      <c r="G453">
        <v>55</v>
      </c>
    </row>
    <row r="454" spans="1:7" ht="15.5" x14ac:dyDescent="0.35">
      <c r="A454" t="s">
        <v>187</v>
      </c>
      <c r="B454" t="s">
        <v>353</v>
      </c>
      <c r="C454">
        <v>91363</v>
      </c>
      <c r="D454">
        <v>2025</v>
      </c>
      <c r="E454">
        <v>10</v>
      </c>
      <c r="F454">
        <v>293.11</v>
      </c>
      <c r="G454">
        <v>46</v>
      </c>
    </row>
    <row r="455" spans="1:7" ht="15.5" x14ac:dyDescent="0.35">
      <c r="A455" t="s">
        <v>187</v>
      </c>
      <c r="B455" t="s">
        <v>353</v>
      </c>
      <c r="C455">
        <v>91363</v>
      </c>
      <c r="D455">
        <v>2025</v>
      </c>
      <c r="E455">
        <v>11</v>
      </c>
      <c r="F455">
        <v>337.3</v>
      </c>
      <c r="G455">
        <v>50</v>
      </c>
    </row>
    <row r="456" spans="1:7" ht="15.5" hidden="1" x14ac:dyDescent="0.35">
      <c r="A456" t="s">
        <v>187</v>
      </c>
      <c r="B456" t="s">
        <v>353</v>
      </c>
      <c r="C456">
        <v>91409</v>
      </c>
      <c r="D456">
        <v>2016</v>
      </c>
      <c r="E456">
        <v>12</v>
      </c>
      <c r="F456">
        <v>36.22</v>
      </c>
      <c r="G456">
        <v>6.29</v>
      </c>
    </row>
    <row r="457" spans="1:7" ht="15.5" hidden="1" x14ac:dyDescent="0.35">
      <c r="A457" t="s">
        <v>187</v>
      </c>
      <c r="B457" t="s">
        <v>353</v>
      </c>
      <c r="C457">
        <v>91409</v>
      </c>
      <c r="D457">
        <v>2017</v>
      </c>
      <c r="E457">
        <v>1</v>
      </c>
      <c r="F457">
        <v>280.7</v>
      </c>
      <c r="G457">
        <v>48.71</v>
      </c>
    </row>
    <row r="458" spans="1:7" ht="15.5" hidden="1" x14ac:dyDescent="0.35">
      <c r="A458" t="s">
        <v>187</v>
      </c>
      <c r="B458" t="s">
        <v>353</v>
      </c>
      <c r="C458">
        <v>91409</v>
      </c>
      <c r="D458">
        <v>2017</v>
      </c>
      <c r="E458">
        <v>2</v>
      </c>
      <c r="F458">
        <v>304.04000000000002</v>
      </c>
      <c r="G458">
        <v>52</v>
      </c>
    </row>
    <row r="459" spans="1:7" ht="15.5" hidden="1" x14ac:dyDescent="0.35">
      <c r="A459" t="s">
        <v>187</v>
      </c>
      <c r="B459" t="s">
        <v>353</v>
      </c>
      <c r="C459">
        <v>91409</v>
      </c>
      <c r="D459">
        <v>2017</v>
      </c>
      <c r="E459">
        <v>3</v>
      </c>
      <c r="F459">
        <v>340.52</v>
      </c>
      <c r="G459">
        <v>55</v>
      </c>
    </row>
    <row r="460" spans="1:7" ht="15.5" hidden="1" x14ac:dyDescent="0.35">
      <c r="A460" t="s">
        <v>187</v>
      </c>
      <c r="B460" t="s">
        <v>353</v>
      </c>
      <c r="C460">
        <v>91409</v>
      </c>
      <c r="D460">
        <v>2017</v>
      </c>
      <c r="E460">
        <v>4</v>
      </c>
      <c r="F460">
        <v>302.83999999999997</v>
      </c>
      <c r="G460">
        <v>67</v>
      </c>
    </row>
    <row r="461" spans="1:7" ht="15.5" hidden="1" x14ac:dyDescent="0.35">
      <c r="A461" t="s">
        <v>187</v>
      </c>
      <c r="B461" t="s">
        <v>353</v>
      </c>
      <c r="C461">
        <v>91409</v>
      </c>
      <c r="D461">
        <v>2017</v>
      </c>
      <c r="E461">
        <v>5</v>
      </c>
      <c r="F461">
        <v>261.14999999999998</v>
      </c>
      <c r="G461">
        <v>46</v>
      </c>
    </row>
    <row r="462" spans="1:7" ht="15.5" hidden="1" x14ac:dyDescent="0.35">
      <c r="A462" t="s">
        <v>187</v>
      </c>
      <c r="B462" t="s">
        <v>353</v>
      </c>
      <c r="C462">
        <v>91409</v>
      </c>
      <c r="D462">
        <v>2017</v>
      </c>
      <c r="E462">
        <v>6</v>
      </c>
      <c r="F462">
        <v>346.86</v>
      </c>
      <c r="G462">
        <v>63</v>
      </c>
    </row>
    <row r="463" spans="1:7" ht="15.5" hidden="1" x14ac:dyDescent="0.35">
      <c r="A463" t="s">
        <v>187</v>
      </c>
      <c r="B463" t="s">
        <v>353</v>
      </c>
      <c r="C463">
        <v>91409</v>
      </c>
      <c r="D463">
        <v>2017</v>
      </c>
      <c r="E463">
        <v>7</v>
      </c>
      <c r="F463">
        <v>376.97</v>
      </c>
      <c r="G463">
        <v>63</v>
      </c>
    </row>
    <row r="464" spans="1:7" ht="15.5" hidden="1" x14ac:dyDescent="0.35">
      <c r="A464" t="s">
        <v>187</v>
      </c>
      <c r="B464" t="s">
        <v>353</v>
      </c>
      <c r="C464">
        <v>91409</v>
      </c>
      <c r="D464">
        <v>2017</v>
      </c>
      <c r="E464">
        <v>8</v>
      </c>
      <c r="F464">
        <v>335.95</v>
      </c>
      <c r="G464">
        <v>56</v>
      </c>
    </row>
    <row r="465" spans="1:7" ht="15.5" hidden="1" x14ac:dyDescent="0.35">
      <c r="A465" t="s">
        <v>187</v>
      </c>
      <c r="B465" t="s">
        <v>353</v>
      </c>
      <c r="C465">
        <v>91409</v>
      </c>
      <c r="D465">
        <v>2017</v>
      </c>
      <c r="E465">
        <v>9</v>
      </c>
      <c r="F465">
        <v>358.77</v>
      </c>
      <c r="G465">
        <v>60</v>
      </c>
    </row>
    <row r="466" spans="1:7" ht="15.5" hidden="1" x14ac:dyDescent="0.35">
      <c r="A466" t="s">
        <v>187</v>
      </c>
      <c r="B466" t="s">
        <v>353</v>
      </c>
      <c r="C466">
        <v>91409</v>
      </c>
      <c r="D466">
        <v>2017</v>
      </c>
      <c r="E466">
        <v>10</v>
      </c>
      <c r="F466">
        <v>357.33</v>
      </c>
      <c r="G466">
        <v>58.95</v>
      </c>
    </row>
    <row r="467" spans="1:7" ht="15.5" hidden="1" x14ac:dyDescent="0.35">
      <c r="A467" t="s">
        <v>187</v>
      </c>
      <c r="B467" t="s">
        <v>353</v>
      </c>
      <c r="C467">
        <v>91409</v>
      </c>
      <c r="D467">
        <v>2017</v>
      </c>
      <c r="E467">
        <v>11</v>
      </c>
      <c r="F467">
        <v>345.81</v>
      </c>
      <c r="G467">
        <v>57.05</v>
      </c>
    </row>
    <row r="468" spans="1:7" ht="15.5" hidden="1" x14ac:dyDescent="0.35">
      <c r="A468" t="s">
        <v>187</v>
      </c>
      <c r="B468" t="s">
        <v>353</v>
      </c>
      <c r="C468">
        <v>91409</v>
      </c>
      <c r="D468">
        <v>2017</v>
      </c>
      <c r="E468">
        <v>12</v>
      </c>
      <c r="F468">
        <v>381.26</v>
      </c>
      <c r="G468">
        <v>62</v>
      </c>
    </row>
    <row r="469" spans="1:7" ht="15.5" hidden="1" x14ac:dyDescent="0.35">
      <c r="A469" t="s">
        <v>187</v>
      </c>
      <c r="B469" t="s">
        <v>353</v>
      </c>
      <c r="C469">
        <v>91409</v>
      </c>
      <c r="D469">
        <v>2018</v>
      </c>
      <c r="E469">
        <v>1</v>
      </c>
      <c r="F469">
        <v>329.37</v>
      </c>
      <c r="G469">
        <v>54</v>
      </c>
    </row>
    <row r="470" spans="1:7" ht="15.5" hidden="1" x14ac:dyDescent="0.35">
      <c r="A470" t="s">
        <v>187</v>
      </c>
      <c r="B470" t="s">
        <v>353</v>
      </c>
      <c r="C470">
        <v>91409</v>
      </c>
      <c r="D470">
        <v>2018</v>
      </c>
      <c r="E470">
        <v>2</v>
      </c>
      <c r="F470">
        <v>325.38</v>
      </c>
      <c r="G470">
        <v>54</v>
      </c>
    </row>
    <row r="471" spans="1:7" ht="15.5" hidden="1" x14ac:dyDescent="0.35">
      <c r="A471" t="s">
        <v>187</v>
      </c>
      <c r="B471" t="s">
        <v>353</v>
      </c>
      <c r="C471">
        <v>91409</v>
      </c>
      <c r="D471">
        <v>2018</v>
      </c>
      <c r="E471">
        <v>3</v>
      </c>
      <c r="F471">
        <v>320.82</v>
      </c>
      <c r="G471">
        <v>55</v>
      </c>
    </row>
    <row r="472" spans="1:7" ht="15.5" hidden="1" x14ac:dyDescent="0.35">
      <c r="A472" t="s">
        <v>187</v>
      </c>
      <c r="B472" t="s">
        <v>353</v>
      </c>
      <c r="C472">
        <v>91409</v>
      </c>
      <c r="D472">
        <v>2018</v>
      </c>
      <c r="E472">
        <v>4</v>
      </c>
      <c r="F472">
        <v>362.15</v>
      </c>
      <c r="G472">
        <v>60</v>
      </c>
    </row>
    <row r="473" spans="1:7" ht="15.5" hidden="1" x14ac:dyDescent="0.35">
      <c r="A473" t="s">
        <v>187</v>
      </c>
      <c r="B473" t="s">
        <v>353</v>
      </c>
      <c r="C473">
        <v>91409</v>
      </c>
      <c r="D473">
        <v>2018</v>
      </c>
      <c r="E473">
        <v>5</v>
      </c>
      <c r="F473">
        <v>354.4</v>
      </c>
      <c r="G473">
        <v>60</v>
      </c>
    </row>
    <row r="474" spans="1:7" ht="15.5" hidden="1" x14ac:dyDescent="0.35">
      <c r="A474" t="s">
        <v>187</v>
      </c>
      <c r="B474" t="s">
        <v>353</v>
      </c>
      <c r="C474">
        <v>91409</v>
      </c>
      <c r="D474">
        <v>2018</v>
      </c>
      <c r="E474">
        <v>6</v>
      </c>
      <c r="F474">
        <v>338.45</v>
      </c>
      <c r="G474">
        <v>56</v>
      </c>
    </row>
    <row r="475" spans="1:7" ht="15.5" hidden="1" x14ac:dyDescent="0.35">
      <c r="A475" t="s">
        <v>187</v>
      </c>
      <c r="B475" t="s">
        <v>353</v>
      </c>
      <c r="C475">
        <v>91409</v>
      </c>
      <c r="D475">
        <v>2018</v>
      </c>
      <c r="E475">
        <v>7</v>
      </c>
      <c r="F475">
        <v>371.5</v>
      </c>
      <c r="G475">
        <v>62</v>
      </c>
    </row>
    <row r="476" spans="1:7" ht="15.5" hidden="1" x14ac:dyDescent="0.35">
      <c r="A476" t="s">
        <v>187</v>
      </c>
      <c r="B476" t="s">
        <v>353</v>
      </c>
      <c r="C476">
        <v>91409</v>
      </c>
      <c r="D476">
        <v>2018</v>
      </c>
      <c r="E476">
        <v>8</v>
      </c>
      <c r="F476">
        <v>359.93</v>
      </c>
      <c r="G476">
        <v>60</v>
      </c>
    </row>
    <row r="477" spans="1:7" ht="15.5" hidden="1" x14ac:dyDescent="0.35">
      <c r="A477" t="s">
        <v>187</v>
      </c>
      <c r="B477" t="s">
        <v>353</v>
      </c>
      <c r="C477">
        <v>91409</v>
      </c>
      <c r="D477">
        <v>2018</v>
      </c>
      <c r="E477">
        <v>9</v>
      </c>
      <c r="F477">
        <v>347.37</v>
      </c>
      <c r="G477">
        <v>58</v>
      </c>
    </row>
    <row r="478" spans="1:7" ht="15.5" hidden="1" x14ac:dyDescent="0.35">
      <c r="A478" t="s">
        <v>187</v>
      </c>
      <c r="B478" t="s">
        <v>353</v>
      </c>
      <c r="C478">
        <v>91409</v>
      </c>
      <c r="D478">
        <v>2018</v>
      </c>
      <c r="E478">
        <v>10</v>
      </c>
      <c r="F478">
        <v>342.21</v>
      </c>
      <c r="G478">
        <v>56</v>
      </c>
    </row>
    <row r="479" spans="1:7" ht="15.5" hidden="1" x14ac:dyDescent="0.35">
      <c r="A479" t="s">
        <v>187</v>
      </c>
      <c r="B479" t="s">
        <v>353</v>
      </c>
      <c r="C479">
        <v>91409</v>
      </c>
      <c r="D479">
        <v>2018</v>
      </c>
      <c r="E479">
        <v>11</v>
      </c>
      <c r="F479">
        <v>321.60000000000002</v>
      </c>
      <c r="G479">
        <v>54</v>
      </c>
    </row>
    <row r="480" spans="1:7" ht="15.5" hidden="1" x14ac:dyDescent="0.35">
      <c r="A480" t="s">
        <v>187</v>
      </c>
      <c r="B480" t="s">
        <v>353</v>
      </c>
      <c r="C480">
        <v>91409</v>
      </c>
      <c r="D480">
        <v>2018</v>
      </c>
      <c r="E480">
        <v>12</v>
      </c>
      <c r="F480">
        <v>361.07</v>
      </c>
      <c r="G480">
        <v>60</v>
      </c>
    </row>
    <row r="481" spans="1:7" ht="15.5" hidden="1" x14ac:dyDescent="0.35">
      <c r="A481" t="s">
        <v>187</v>
      </c>
      <c r="B481" t="s">
        <v>353</v>
      </c>
      <c r="C481">
        <v>91409</v>
      </c>
      <c r="D481">
        <v>2019</v>
      </c>
      <c r="E481">
        <v>1</v>
      </c>
      <c r="F481">
        <v>341.62</v>
      </c>
      <c r="G481">
        <v>56</v>
      </c>
    </row>
    <row r="482" spans="1:7" ht="15.5" hidden="1" x14ac:dyDescent="0.35">
      <c r="A482" t="s">
        <v>187</v>
      </c>
      <c r="B482" t="s">
        <v>353</v>
      </c>
      <c r="C482">
        <v>91409</v>
      </c>
      <c r="D482">
        <v>2019</v>
      </c>
      <c r="E482">
        <v>2</v>
      </c>
      <c r="F482">
        <v>306.05</v>
      </c>
      <c r="G482">
        <v>51</v>
      </c>
    </row>
    <row r="483" spans="1:7" ht="15.5" hidden="1" x14ac:dyDescent="0.35">
      <c r="A483" t="s">
        <v>187</v>
      </c>
      <c r="B483" t="s">
        <v>353</v>
      </c>
      <c r="C483">
        <v>91409</v>
      </c>
      <c r="D483">
        <v>2019</v>
      </c>
      <c r="E483">
        <v>3</v>
      </c>
      <c r="F483">
        <v>360.18</v>
      </c>
      <c r="G483">
        <v>58</v>
      </c>
    </row>
    <row r="484" spans="1:7" ht="15.5" hidden="1" x14ac:dyDescent="0.35">
      <c r="A484" t="s">
        <v>187</v>
      </c>
      <c r="B484" t="s">
        <v>353</v>
      </c>
      <c r="C484">
        <v>91409</v>
      </c>
      <c r="D484">
        <v>2019</v>
      </c>
      <c r="E484">
        <v>4</v>
      </c>
      <c r="F484">
        <v>264.63</v>
      </c>
      <c r="G484">
        <v>47</v>
      </c>
    </row>
    <row r="485" spans="1:7" ht="15.5" hidden="1" x14ac:dyDescent="0.35">
      <c r="A485" t="s">
        <v>187</v>
      </c>
      <c r="B485" t="s">
        <v>353</v>
      </c>
      <c r="C485">
        <v>91409</v>
      </c>
      <c r="D485">
        <v>2019</v>
      </c>
      <c r="E485">
        <v>5</v>
      </c>
      <c r="F485">
        <v>320.89999999999998</v>
      </c>
      <c r="G485">
        <v>55</v>
      </c>
    </row>
    <row r="486" spans="1:7" ht="15.5" hidden="1" x14ac:dyDescent="0.35">
      <c r="A486" t="s">
        <v>187</v>
      </c>
      <c r="B486" t="s">
        <v>353</v>
      </c>
      <c r="C486">
        <v>91409</v>
      </c>
      <c r="D486">
        <v>2019</v>
      </c>
      <c r="E486">
        <v>6</v>
      </c>
      <c r="F486">
        <v>306.69</v>
      </c>
      <c r="G486">
        <v>54</v>
      </c>
    </row>
    <row r="487" spans="1:7" ht="15.5" hidden="1" x14ac:dyDescent="0.35">
      <c r="A487" t="s">
        <v>187</v>
      </c>
      <c r="B487" t="s">
        <v>353</v>
      </c>
      <c r="C487">
        <v>91409</v>
      </c>
      <c r="D487">
        <v>2019</v>
      </c>
      <c r="E487">
        <v>7</v>
      </c>
      <c r="F487">
        <v>384.41</v>
      </c>
      <c r="G487">
        <v>64</v>
      </c>
    </row>
    <row r="488" spans="1:7" ht="15.5" hidden="1" x14ac:dyDescent="0.35">
      <c r="A488" t="s">
        <v>187</v>
      </c>
      <c r="B488" t="s">
        <v>353</v>
      </c>
      <c r="C488">
        <v>91409</v>
      </c>
      <c r="D488">
        <v>2019</v>
      </c>
      <c r="E488">
        <v>8</v>
      </c>
      <c r="F488">
        <v>361.42</v>
      </c>
      <c r="G488">
        <v>56</v>
      </c>
    </row>
    <row r="489" spans="1:7" ht="15.5" hidden="1" x14ac:dyDescent="0.35">
      <c r="A489" t="s">
        <v>187</v>
      </c>
      <c r="B489" t="s">
        <v>353</v>
      </c>
      <c r="C489">
        <v>91409</v>
      </c>
      <c r="D489">
        <v>2019</v>
      </c>
      <c r="E489">
        <v>9</v>
      </c>
      <c r="F489">
        <v>346.48</v>
      </c>
      <c r="G489">
        <v>52</v>
      </c>
    </row>
    <row r="490" spans="1:7" ht="15.5" hidden="1" x14ac:dyDescent="0.35">
      <c r="A490" t="s">
        <v>187</v>
      </c>
      <c r="B490" t="s">
        <v>353</v>
      </c>
      <c r="C490">
        <v>91409</v>
      </c>
      <c r="D490">
        <v>2019</v>
      </c>
      <c r="E490">
        <v>10</v>
      </c>
      <c r="F490">
        <v>364.02</v>
      </c>
      <c r="G490">
        <v>58</v>
      </c>
    </row>
    <row r="491" spans="1:7" ht="15.5" hidden="1" x14ac:dyDescent="0.35">
      <c r="A491" t="s">
        <v>187</v>
      </c>
      <c r="B491" t="s">
        <v>353</v>
      </c>
      <c r="C491">
        <v>91409</v>
      </c>
      <c r="D491">
        <v>2019</v>
      </c>
      <c r="E491">
        <v>11</v>
      </c>
      <c r="F491">
        <v>306.43</v>
      </c>
      <c r="G491">
        <v>46</v>
      </c>
    </row>
    <row r="492" spans="1:7" ht="15.5" hidden="1" x14ac:dyDescent="0.35">
      <c r="A492" t="s">
        <v>187</v>
      </c>
      <c r="B492" t="s">
        <v>353</v>
      </c>
      <c r="C492">
        <v>91409</v>
      </c>
      <c r="D492">
        <v>2019</v>
      </c>
      <c r="E492">
        <v>12</v>
      </c>
      <c r="F492">
        <v>260.5</v>
      </c>
      <c r="G492">
        <v>38</v>
      </c>
    </row>
    <row r="493" spans="1:7" ht="15.5" hidden="1" x14ac:dyDescent="0.35">
      <c r="A493" t="s">
        <v>187</v>
      </c>
      <c r="B493" t="s">
        <v>353</v>
      </c>
      <c r="C493">
        <v>91409</v>
      </c>
      <c r="D493">
        <v>2020</v>
      </c>
      <c r="E493">
        <v>1</v>
      </c>
      <c r="F493">
        <v>358.41</v>
      </c>
      <c r="G493">
        <v>53.73</v>
      </c>
    </row>
    <row r="494" spans="1:7" ht="15.5" hidden="1" x14ac:dyDescent="0.35">
      <c r="A494" t="s">
        <v>187</v>
      </c>
      <c r="B494" t="s">
        <v>353</v>
      </c>
      <c r="C494">
        <v>91409</v>
      </c>
      <c r="D494">
        <v>2020</v>
      </c>
      <c r="E494">
        <v>2</v>
      </c>
      <c r="F494">
        <v>335.29</v>
      </c>
      <c r="G494">
        <v>50.27</v>
      </c>
    </row>
    <row r="495" spans="1:7" ht="15.5" hidden="1" x14ac:dyDescent="0.35">
      <c r="A495" t="s">
        <v>187</v>
      </c>
      <c r="B495" t="s">
        <v>353</v>
      </c>
      <c r="C495">
        <v>91409</v>
      </c>
      <c r="D495">
        <v>2020</v>
      </c>
      <c r="E495">
        <v>3</v>
      </c>
      <c r="F495">
        <v>253.23</v>
      </c>
      <c r="G495">
        <v>38</v>
      </c>
    </row>
    <row r="496" spans="1:7" ht="15.5" hidden="1" x14ac:dyDescent="0.35">
      <c r="A496" t="s">
        <v>187</v>
      </c>
      <c r="B496" t="s">
        <v>353</v>
      </c>
      <c r="C496">
        <v>91409</v>
      </c>
      <c r="D496">
        <v>2020</v>
      </c>
      <c r="E496">
        <v>4</v>
      </c>
      <c r="F496">
        <v>0</v>
      </c>
      <c r="G496">
        <v>0</v>
      </c>
    </row>
    <row r="497" spans="1:7" ht="15.5" hidden="1" x14ac:dyDescent="0.35">
      <c r="A497" t="s">
        <v>187</v>
      </c>
      <c r="B497" t="s">
        <v>353</v>
      </c>
      <c r="C497">
        <v>91409</v>
      </c>
      <c r="D497">
        <v>2020</v>
      </c>
      <c r="E497">
        <v>5</v>
      </c>
      <c r="F497">
        <v>0</v>
      </c>
      <c r="G497">
        <v>0</v>
      </c>
    </row>
    <row r="498" spans="1:7" ht="15.5" hidden="1" x14ac:dyDescent="0.35">
      <c r="A498" t="s">
        <v>187</v>
      </c>
      <c r="B498" t="s">
        <v>353</v>
      </c>
      <c r="C498">
        <v>91409</v>
      </c>
      <c r="D498">
        <v>2020</v>
      </c>
      <c r="E498">
        <v>6</v>
      </c>
      <c r="F498">
        <v>0</v>
      </c>
      <c r="G498">
        <v>0</v>
      </c>
    </row>
    <row r="499" spans="1:7" ht="15.5" hidden="1" x14ac:dyDescent="0.35">
      <c r="A499" t="s">
        <v>187</v>
      </c>
      <c r="B499" t="s">
        <v>353</v>
      </c>
      <c r="C499">
        <v>91409</v>
      </c>
      <c r="D499">
        <v>2020</v>
      </c>
      <c r="E499">
        <v>7</v>
      </c>
      <c r="F499">
        <v>0</v>
      </c>
      <c r="G499">
        <v>0</v>
      </c>
    </row>
    <row r="500" spans="1:7" ht="15.5" hidden="1" x14ac:dyDescent="0.35">
      <c r="A500" t="s">
        <v>187</v>
      </c>
      <c r="B500" t="s">
        <v>353</v>
      </c>
      <c r="C500">
        <v>91409</v>
      </c>
      <c r="D500">
        <v>2020</v>
      </c>
      <c r="E500">
        <v>8</v>
      </c>
      <c r="F500">
        <v>0</v>
      </c>
      <c r="G500">
        <v>0</v>
      </c>
    </row>
    <row r="501" spans="1:7" ht="15.5" hidden="1" x14ac:dyDescent="0.35">
      <c r="A501" t="s">
        <v>187</v>
      </c>
      <c r="B501" t="s">
        <v>353</v>
      </c>
      <c r="C501">
        <v>91409</v>
      </c>
      <c r="D501">
        <v>2020</v>
      </c>
      <c r="E501">
        <v>9</v>
      </c>
      <c r="F501">
        <v>0</v>
      </c>
      <c r="G501">
        <v>0</v>
      </c>
    </row>
    <row r="502" spans="1:7" ht="15.5" hidden="1" x14ac:dyDescent="0.35">
      <c r="A502" t="s">
        <v>187</v>
      </c>
      <c r="B502" t="s">
        <v>353</v>
      </c>
      <c r="C502">
        <v>91409</v>
      </c>
      <c r="D502">
        <v>2020</v>
      </c>
      <c r="E502">
        <v>10</v>
      </c>
      <c r="F502">
        <v>0</v>
      </c>
      <c r="G502">
        <v>0</v>
      </c>
    </row>
    <row r="503" spans="1:7" ht="15.5" hidden="1" x14ac:dyDescent="0.35">
      <c r="A503" t="s">
        <v>187</v>
      </c>
      <c r="B503" t="s">
        <v>353</v>
      </c>
      <c r="C503">
        <v>91409</v>
      </c>
      <c r="D503">
        <v>2020</v>
      </c>
      <c r="E503">
        <v>11</v>
      </c>
      <c r="F503">
        <v>0</v>
      </c>
      <c r="G503">
        <v>0</v>
      </c>
    </row>
    <row r="504" spans="1:7" ht="15.5" hidden="1" x14ac:dyDescent="0.35">
      <c r="A504" t="s">
        <v>187</v>
      </c>
      <c r="B504" t="s">
        <v>353</v>
      </c>
      <c r="C504">
        <v>91409</v>
      </c>
      <c r="D504">
        <v>2020</v>
      </c>
      <c r="E504">
        <v>12</v>
      </c>
      <c r="F504">
        <v>0</v>
      </c>
      <c r="G504">
        <v>0</v>
      </c>
    </row>
    <row r="505" spans="1:7" ht="15.5" hidden="1" x14ac:dyDescent="0.35">
      <c r="A505" t="s">
        <v>187</v>
      </c>
      <c r="B505" t="s">
        <v>353</v>
      </c>
      <c r="C505">
        <v>91409</v>
      </c>
      <c r="D505">
        <v>2021</v>
      </c>
      <c r="E505">
        <v>9</v>
      </c>
      <c r="F505">
        <v>44.82</v>
      </c>
      <c r="G505">
        <v>28</v>
      </c>
    </row>
    <row r="506" spans="1:7" ht="15.5" hidden="1" x14ac:dyDescent="0.35">
      <c r="A506" t="s">
        <v>187</v>
      </c>
      <c r="B506" t="s">
        <v>353</v>
      </c>
      <c r="C506">
        <v>91409</v>
      </c>
      <c r="D506">
        <v>2021</v>
      </c>
      <c r="E506">
        <v>10</v>
      </c>
      <c r="F506">
        <v>65.459999999999994</v>
      </c>
      <c r="G506">
        <v>16.37</v>
      </c>
    </row>
    <row r="507" spans="1:7" ht="15.5" hidden="1" x14ac:dyDescent="0.35">
      <c r="A507" t="s">
        <v>187</v>
      </c>
      <c r="B507" t="s">
        <v>353</v>
      </c>
      <c r="C507">
        <v>91409</v>
      </c>
      <c r="D507">
        <v>2023</v>
      </c>
      <c r="E507">
        <v>1</v>
      </c>
      <c r="F507">
        <v>0</v>
      </c>
      <c r="G507">
        <v>0</v>
      </c>
    </row>
    <row r="508" spans="1:7" ht="15.5" hidden="1" x14ac:dyDescent="0.35">
      <c r="A508" t="s">
        <v>187</v>
      </c>
      <c r="B508" t="s">
        <v>353</v>
      </c>
      <c r="C508">
        <v>91409</v>
      </c>
      <c r="D508">
        <v>2023</v>
      </c>
      <c r="E508">
        <v>2</v>
      </c>
      <c r="F508">
        <v>77.459999999999994</v>
      </c>
      <c r="G508">
        <v>12.5</v>
      </c>
    </row>
    <row r="509" spans="1:7" ht="15.5" hidden="1" x14ac:dyDescent="0.35">
      <c r="A509" t="s">
        <v>187</v>
      </c>
      <c r="B509" t="s">
        <v>353</v>
      </c>
      <c r="C509">
        <v>91409</v>
      </c>
      <c r="D509">
        <v>2023</v>
      </c>
      <c r="E509">
        <v>3</v>
      </c>
      <c r="F509">
        <v>258.77999999999997</v>
      </c>
      <c r="G509">
        <v>41</v>
      </c>
    </row>
    <row r="510" spans="1:7" ht="15.5" hidden="1" x14ac:dyDescent="0.35">
      <c r="A510" t="s">
        <v>187</v>
      </c>
      <c r="B510" t="s">
        <v>353</v>
      </c>
      <c r="C510">
        <v>91409</v>
      </c>
      <c r="D510">
        <v>2023</v>
      </c>
      <c r="E510">
        <v>4</v>
      </c>
      <c r="F510">
        <v>373.79</v>
      </c>
      <c r="G510">
        <v>71</v>
      </c>
    </row>
    <row r="511" spans="1:7" ht="15.5" hidden="1" x14ac:dyDescent="0.35">
      <c r="A511" t="s">
        <v>187</v>
      </c>
      <c r="B511" t="s">
        <v>353</v>
      </c>
      <c r="C511">
        <v>91409</v>
      </c>
      <c r="D511">
        <v>2023</v>
      </c>
      <c r="E511">
        <v>5</v>
      </c>
      <c r="F511">
        <v>342.96</v>
      </c>
      <c r="G511">
        <v>60</v>
      </c>
    </row>
    <row r="512" spans="1:7" ht="15.5" hidden="1" x14ac:dyDescent="0.35">
      <c r="A512" t="s">
        <v>187</v>
      </c>
      <c r="B512" t="s">
        <v>353</v>
      </c>
      <c r="C512">
        <v>91409</v>
      </c>
      <c r="D512">
        <v>2023</v>
      </c>
      <c r="E512">
        <v>6</v>
      </c>
      <c r="F512">
        <v>376.32</v>
      </c>
      <c r="G512">
        <v>59</v>
      </c>
    </row>
    <row r="513" spans="1:7" ht="15.5" hidden="1" x14ac:dyDescent="0.35">
      <c r="A513" t="s">
        <v>187</v>
      </c>
      <c r="B513" t="s">
        <v>353</v>
      </c>
      <c r="C513">
        <v>91409</v>
      </c>
      <c r="D513">
        <v>2023</v>
      </c>
      <c r="E513">
        <v>7</v>
      </c>
      <c r="F513">
        <v>370.77</v>
      </c>
      <c r="G513">
        <v>54</v>
      </c>
    </row>
    <row r="514" spans="1:7" ht="15.5" hidden="1" x14ac:dyDescent="0.35">
      <c r="A514" t="s">
        <v>187</v>
      </c>
      <c r="B514" t="s">
        <v>353</v>
      </c>
      <c r="C514">
        <v>91409</v>
      </c>
      <c r="D514">
        <v>2023</v>
      </c>
      <c r="E514">
        <v>8</v>
      </c>
      <c r="F514">
        <v>398.03</v>
      </c>
      <c r="G514">
        <v>57</v>
      </c>
    </row>
    <row r="515" spans="1:7" ht="15.5" hidden="1" x14ac:dyDescent="0.35">
      <c r="A515" t="s">
        <v>187</v>
      </c>
      <c r="B515" t="s">
        <v>353</v>
      </c>
      <c r="C515">
        <v>91409</v>
      </c>
      <c r="D515">
        <v>2023</v>
      </c>
      <c r="E515">
        <v>9</v>
      </c>
      <c r="F515">
        <v>363.52</v>
      </c>
      <c r="G515">
        <v>52</v>
      </c>
    </row>
    <row r="516" spans="1:7" ht="15.5" hidden="1" x14ac:dyDescent="0.35">
      <c r="A516" t="s">
        <v>187</v>
      </c>
      <c r="B516" t="s">
        <v>353</v>
      </c>
      <c r="C516">
        <v>91409</v>
      </c>
      <c r="D516">
        <v>2023</v>
      </c>
      <c r="E516">
        <v>10</v>
      </c>
      <c r="F516">
        <v>388.93</v>
      </c>
      <c r="G516">
        <v>53</v>
      </c>
    </row>
    <row r="517" spans="1:7" ht="15.5" hidden="1" x14ac:dyDescent="0.35">
      <c r="A517" t="s">
        <v>187</v>
      </c>
      <c r="B517" t="s">
        <v>353</v>
      </c>
      <c r="C517">
        <v>91409</v>
      </c>
      <c r="D517">
        <v>2023</v>
      </c>
      <c r="E517">
        <v>11</v>
      </c>
      <c r="F517">
        <v>357.11</v>
      </c>
      <c r="G517">
        <v>56</v>
      </c>
    </row>
    <row r="518" spans="1:7" ht="15.5" hidden="1" x14ac:dyDescent="0.35">
      <c r="A518" t="s">
        <v>187</v>
      </c>
      <c r="B518" t="s">
        <v>353</v>
      </c>
      <c r="C518">
        <v>91409</v>
      </c>
      <c r="D518">
        <v>2023</v>
      </c>
      <c r="E518">
        <v>12</v>
      </c>
      <c r="F518">
        <v>366.78</v>
      </c>
      <c r="G518">
        <v>52</v>
      </c>
    </row>
    <row r="519" spans="1:7" ht="15.5" hidden="1" x14ac:dyDescent="0.35">
      <c r="A519" t="s">
        <v>187</v>
      </c>
      <c r="B519" t="s">
        <v>353</v>
      </c>
      <c r="C519">
        <v>91409</v>
      </c>
      <c r="D519">
        <v>2024</v>
      </c>
      <c r="E519">
        <v>1</v>
      </c>
      <c r="F519">
        <v>371.26</v>
      </c>
      <c r="G519">
        <v>54</v>
      </c>
    </row>
    <row r="520" spans="1:7" ht="15.5" hidden="1" x14ac:dyDescent="0.35">
      <c r="A520" t="s">
        <v>187</v>
      </c>
      <c r="B520" t="s">
        <v>353</v>
      </c>
      <c r="C520">
        <v>91409</v>
      </c>
      <c r="D520">
        <v>2024</v>
      </c>
      <c r="E520">
        <v>2</v>
      </c>
      <c r="F520">
        <v>297.85000000000002</v>
      </c>
      <c r="G520">
        <v>43</v>
      </c>
    </row>
    <row r="521" spans="1:7" ht="15.5" hidden="1" x14ac:dyDescent="0.35">
      <c r="A521" t="s">
        <v>187</v>
      </c>
      <c r="B521" t="s">
        <v>353</v>
      </c>
      <c r="C521">
        <v>91409</v>
      </c>
      <c r="D521">
        <v>2024</v>
      </c>
      <c r="E521">
        <v>3</v>
      </c>
      <c r="F521">
        <v>45.85</v>
      </c>
      <c r="G521">
        <v>7</v>
      </c>
    </row>
    <row r="522" spans="1:7" ht="15.5" hidden="1" x14ac:dyDescent="0.35">
      <c r="A522" t="s">
        <v>187</v>
      </c>
      <c r="B522" t="s">
        <v>353</v>
      </c>
      <c r="C522">
        <v>91409</v>
      </c>
      <c r="D522">
        <v>2024</v>
      </c>
      <c r="E522">
        <v>4</v>
      </c>
      <c r="F522">
        <v>0</v>
      </c>
      <c r="G522">
        <v>0</v>
      </c>
    </row>
    <row r="523" spans="1:7" ht="15.5" hidden="1" x14ac:dyDescent="0.35">
      <c r="A523" t="s">
        <v>187</v>
      </c>
      <c r="B523" t="s">
        <v>353</v>
      </c>
      <c r="C523">
        <v>91409</v>
      </c>
      <c r="D523">
        <v>2024</v>
      </c>
      <c r="E523">
        <v>5</v>
      </c>
      <c r="F523">
        <v>245.92</v>
      </c>
      <c r="G523">
        <v>43</v>
      </c>
    </row>
    <row r="524" spans="1:7" ht="15.5" hidden="1" x14ac:dyDescent="0.35">
      <c r="A524" t="s">
        <v>187</v>
      </c>
      <c r="B524" t="s">
        <v>353</v>
      </c>
      <c r="C524">
        <v>91409</v>
      </c>
      <c r="D524">
        <v>2024</v>
      </c>
      <c r="E524">
        <v>6</v>
      </c>
      <c r="F524">
        <v>355.55</v>
      </c>
      <c r="G524">
        <v>60</v>
      </c>
    </row>
    <row r="525" spans="1:7" ht="15.5" hidden="1" x14ac:dyDescent="0.35">
      <c r="A525" t="s">
        <v>187</v>
      </c>
      <c r="B525" t="s">
        <v>353</v>
      </c>
      <c r="C525">
        <v>91409</v>
      </c>
      <c r="D525">
        <v>2024</v>
      </c>
      <c r="E525">
        <v>7</v>
      </c>
      <c r="F525">
        <v>326.75</v>
      </c>
      <c r="G525">
        <v>52</v>
      </c>
    </row>
    <row r="526" spans="1:7" ht="15.5" hidden="1" x14ac:dyDescent="0.35">
      <c r="A526" t="s">
        <v>187</v>
      </c>
      <c r="B526" t="s">
        <v>353</v>
      </c>
      <c r="C526">
        <v>91409</v>
      </c>
      <c r="D526">
        <v>2024</v>
      </c>
      <c r="E526">
        <v>8</v>
      </c>
      <c r="F526">
        <v>328.38</v>
      </c>
      <c r="G526">
        <v>52</v>
      </c>
    </row>
    <row r="527" spans="1:7" ht="15.5" hidden="1" x14ac:dyDescent="0.35">
      <c r="A527" t="s">
        <v>187</v>
      </c>
      <c r="B527" t="s">
        <v>353</v>
      </c>
      <c r="C527">
        <v>91409</v>
      </c>
      <c r="D527">
        <v>2024</v>
      </c>
      <c r="E527">
        <v>9</v>
      </c>
      <c r="F527">
        <v>6.86</v>
      </c>
      <c r="G527">
        <v>1</v>
      </c>
    </row>
    <row r="528" spans="1:7" ht="15.5" hidden="1" x14ac:dyDescent="0.35">
      <c r="A528" t="s">
        <v>187</v>
      </c>
      <c r="B528" t="s">
        <v>353</v>
      </c>
      <c r="C528">
        <v>91409</v>
      </c>
      <c r="D528">
        <v>2024</v>
      </c>
      <c r="E528">
        <v>10</v>
      </c>
      <c r="F528">
        <v>0</v>
      </c>
      <c r="G528">
        <v>0</v>
      </c>
    </row>
    <row r="529" spans="1:7" ht="15.5" hidden="1" x14ac:dyDescent="0.35">
      <c r="A529" t="s">
        <v>187</v>
      </c>
      <c r="B529" t="s">
        <v>353</v>
      </c>
      <c r="C529">
        <v>91409</v>
      </c>
      <c r="D529">
        <v>2024</v>
      </c>
      <c r="E529">
        <v>11</v>
      </c>
      <c r="F529">
        <v>0</v>
      </c>
      <c r="G529">
        <v>0</v>
      </c>
    </row>
    <row r="530" spans="1:7" ht="15.5" hidden="1" x14ac:dyDescent="0.35">
      <c r="A530" t="s">
        <v>187</v>
      </c>
      <c r="B530" t="s">
        <v>353</v>
      </c>
      <c r="C530">
        <v>91409</v>
      </c>
      <c r="D530">
        <v>2024</v>
      </c>
      <c r="E530">
        <v>12</v>
      </c>
      <c r="F530">
        <v>143.07</v>
      </c>
      <c r="G530">
        <v>21</v>
      </c>
    </row>
    <row r="531" spans="1:7" ht="15.5" x14ac:dyDescent="0.35">
      <c r="A531" t="s">
        <v>187</v>
      </c>
      <c r="B531" t="s">
        <v>353</v>
      </c>
      <c r="C531">
        <v>91409</v>
      </c>
      <c r="D531">
        <v>2025</v>
      </c>
      <c r="E531">
        <v>1</v>
      </c>
      <c r="F531">
        <v>387.74</v>
      </c>
      <c r="G531">
        <v>74</v>
      </c>
    </row>
    <row r="532" spans="1:7" ht="15.5" x14ac:dyDescent="0.35">
      <c r="A532" t="s">
        <v>187</v>
      </c>
      <c r="B532" t="s">
        <v>353</v>
      </c>
      <c r="C532">
        <v>91409</v>
      </c>
      <c r="D532">
        <v>2025</v>
      </c>
      <c r="E532">
        <v>2</v>
      </c>
      <c r="F532">
        <v>330.85</v>
      </c>
      <c r="G532">
        <v>52</v>
      </c>
    </row>
    <row r="533" spans="1:7" ht="15.5" x14ac:dyDescent="0.35">
      <c r="A533" t="s">
        <v>187</v>
      </c>
      <c r="B533" t="s">
        <v>353</v>
      </c>
      <c r="C533">
        <v>91409</v>
      </c>
      <c r="D533">
        <v>2025</v>
      </c>
      <c r="E533">
        <v>3</v>
      </c>
      <c r="F533">
        <v>396.93</v>
      </c>
      <c r="G533">
        <v>62</v>
      </c>
    </row>
    <row r="534" spans="1:7" ht="15.5" x14ac:dyDescent="0.35">
      <c r="A534" t="s">
        <v>187</v>
      </c>
      <c r="B534" t="s">
        <v>353</v>
      </c>
      <c r="C534">
        <v>91409</v>
      </c>
      <c r="D534">
        <v>2025</v>
      </c>
      <c r="E534">
        <v>4</v>
      </c>
      <c r="F534">
        <v>406.52</v>
      </c>
      <c r="G534">
        <v>59</v>
      </c>
    </row>
    <row r="535" spans="1:7" ht="15.5" x14ac:dyDescent="0.35">
      <c r="A535" t="s">
        <v>187</v>
      </c>
      <c r="B535" t="s">
        <v>353</v>
      </c>
      <c r="C535">
        <v>91409</v>
      </c>
      <c r="D535">
        <v>2025</v>
      </c>
      <c r="E535">
        <v>5</v>
      </c>
      <c r="F535">
        <v>348.15</v>
      </c>
      <c r="G535">
        <v>55</v>
      </c>
    </row>
    <row r="536" spans="1:7" ht="15.5" x14ac:dyDescent="0.35">
      <c r="A536" t="s">
        <v>187</v>
      </c>
      <c r="B536" t="s">
        <v>353</v>
      </c>
      <c r="C536">
        <v>91409</v>
      </c>
      <c r="D536">
        <v>2025</v>
      </c>
      <c r="E536">
        <v>6</v>
      </c>
      <c r="F536">
        <v>334.86</v>
      </c>
      <c r="G536">
        <v>52</v>
      </c>
    </row>
    <row r="537" spans="1:7" ht="15.5" x14ac:dyDescent="0.35">
      <c r="A537" t="s">
        <v>187</v>
      </c>
      <c r="B537" t="s">
        <v>353</v>
      </c>
      <c r="C537">
        <v>91409</v>
      </c>
      <c r="D537">
        <v>2025</v>
      </c>
      <c r="E537">
        <v>7</v>
      </c>
      <c r="F537">
        <v>312.44</v>
      </c>
      <c r="G537">
        <v>50</v>
      </c>
    </row>
    <row r="538" spans="1:7" ht="15.5" x14ac:dyDescent="0.35">
      <c r="A538" t="s">
        <v>187</v>
      </c>
      <c r="B538" t="s">
        <v>353</v>
      </c>
      <c r="C538">
        <v>91409</v>
      </c>
      <c r="D538">
        <v>2025</v>
      </c>
      <c r="E538">
        <v>8</v>
      </c>
      <c r="F538">
        <v>335.06</v>
      </c>
      <c r="G538">
        <v>65</v>
      </c>
    </row>
    <row r="539" spans="1:7" ht="15.5" x14ac:dyDescent="0.35">
      <c r="A539" t="s">
        <v>187</v>
      </c>
      <c r="B539" t="s">
        <v>353</v>
      </c>
      <c r="C539">
        <v>91409</v>
      </c>
      <c r="D539">
        <v>2025</v>
      </c>
      <c r="E539">
        <v>9</v>
      </c>
      <c r="F539">
        <v>411.32</v>
      </c>
      <c r="G539">
        <v>60</v>
      </c>
    </row>
    <row r="540" spans="1:7" ht="15.5" x14ac:dyDescent="0.35">
      <c r="A540" t="s">
        <v>187</v>
      </c>
      <c r="B540" t="s">
        <v>353</v>
      </c>
      <c r="C540">
        <v>91409</v>
      </c>
      <c r="D540">
        <v>2025</v>
      </c>
      <c r="E540">
        <v>10</v>
      </c>
      <c r="F540">
        <v>380.43</v>
      </c>
      <c r="G540">
        <v>67</v>
      </c>
    </row>
    <row r="541" spans="1:7" ht="15.5" x14ac:dyDescent="0.35">
      <c r="A541" t="s">
        <v>187</v>
      </c>
      <c r="B541" t="s">
        <v>353</v>
      </c>
      <c r="C541">
        <v>91409</v>
      </c>
      <c r="D541">
        <v>2025</v>
      </c>
      <c r="E541">
        <v>11</v>
      </c>
      <c r="F541">
        <v>358.07</v>
      </c>
      <c r="G541">
        <v>60</v>
      </c>
    </row>
    <row r="542" spans="1:7" ht="15.5" hidden="1" x14ac:dyDescent="0.35">
      <c r="A542" t="s">
        <v>187</v>
      </c>
      <c r="B542" t="s">
        <v>353</v>
      </c>
      <c r="C542">
        <v>91410</v>
      </c>
      <c r="D542">
        <v>2016</v>
      </c>
      <c r="E542">
        <v>12</v>
      </c>
      <c r="F542">
        <v>36.22</v>
      </c>
      <c r="G542">
        <v>6.29</v>
      </c>
    </row>
    <row r="543" spans="1:7" ht="15.5" hidden="1" x14ac:dyDescent="0.35">
      <c r="A543" t="s">
        <v>187</v>
      </c>
      <c r="B543" t="s">
        <v>353</v>
      </c>
      <c r="C543">
        <v>91410</v>
      </c>
      <c r="D543">
        <v>2017</v>
      </c>
      <c r="E543">
        <v>1</v>
      </c>
      <c r="F543">
        <v>280.7</v>
      </c>
      <c r="G543">
        <v>48.71</v>
      </c>
    </row>
    <row r="544" spans="1:7" ht="15.5" hidden="1" x14ac:dyDescent="0.35">
      <c r="A544" t="s">
        <v>187</v>
      </c>
      <c r="B544" t="s">
        <v>353</v>
      </c>
      <c r="C544">
        <v>91410</v>
      </c>
      <c r="D544">
        <v>2017</v>
      </c>
      <c r="E544">
        <v>2</v>
      </c>
      <c r="F544">
        <v>304.04000000000002</v>
      </c>
      <c r="G544">
        <v>52</v>
      </c>
    </row>
    <row r="545" spans="1:7" ht="15.5" hidden="1" x14ac:dyDescent="0.35">
      <c r="A545" t="s">
        <v>187</v>
      </c>
      <c r="B545" t="s">
        <v>353</v>
      </c>
      <c r="C545">
        <v>91410</v>
      </c>
      <c r="D545">
        <v>2017</v>
      </c>
      <c r="E545">
        <v>3</v>
      </c>
      <c r="F545">
        <v>340.52</v>
      </c>
      <c r="G545">
        <v>55</v>
      </c>
    </row>
    <row r="546" spans="1:7" ht="15.5" hidden="1" x14ac:dyDescent="0.35">
      <c r="A546" t="s">
        <v>187</v>
      </c>
      <c r="B546" t="s">
        <v>353</v>
      </c>
      <c r="C546">
        <v>91410</v>
      </c>
      <c r="D546">
        <v>2017</v>
      </c>
      <c r="E546">
        <v>4</v>
      </c>
      <c r="F546">
        <v>302.83999999999997</v>
      </c>
      <c r="G546">
        <v>67</v>
      </c>
    </row>
    <row r="547" spans="1:7" ht="15.5" hidden="1" x14ac:dyDescent="0.35">
      <c r="A547" t="s">
        <v>187</v>
      </c>
      <c r="B547" t="s">
        <v>353</v>
      </c>
      <c r="C547">
        <v>91410</v>
      </c>
      <c r="D547">
        <v>2017</v>
      </c>
      <c r="E547">
        <v>5</v>
      </c>
      <c r="F547">
        <v>261.14999999999998</v>
      </c>
      <c r="G547">
        <v>46</v>
      </c>
    </row>
    <row r="548" spans="1:7" ht="15.5" hidden="1" x14ac:dyDescent="0.35">
      <c r="A548" t="s">
        <v>187</v>
      </c>
      <c r="B548" t="s">
        <v>353</v>
      </c>
      <c r="C548">
        <v>91410</v>
      </c>
      <c r="D548">
        <v>2017</v>
      </c>
      <c r="E548">
        <v>6</v>
      </c>
      <c r="F548">
        <v>346.86</v>
      </c>
      <c r="G548">
        <v>63</v>
      </c>
    </row>
    <row r="549" spans="1:7" ht="15.5" hidden="1" x14ac:dyDescent="0.35">
      <c r="A549" t="s">
        <v>187</v>
      </c>
      <c r="B549" t="s">
        <v>353</v>
      </c>
      <c r="C549">
        <v>91410</v>
      </c>
      <c r="D549">
        <v>2017</v>
      </c>
      <c r="E549">
        <v>7</v>
      </c>
      <c r="F549">
        <v>376.97</v>
      </c>
      <c r="G549">
        <v>63</v>
      </c>
    </row>
    <row r="550" spans="1:7" ht="15.5" hidden="1" x14ac:dyDescent="0.35">
      <c r="A550" t="s">
        <v>187</v>
      </c>
      <c r="B550" t="s">
        <v>353</v>
      </c>
      <c r="C550">
        <v>91410</v>
      </c>
      <c r="D550">
        <v>2017</v>
      </c>
      <c r="E550">
        <v>8</v>
      </c>
      <c r="F550">
        <v>335.95</v>
      </c>
      <c r="G550">
        <v>56</v>
      </c>
    </row>
    <row r="551" spans="1:7" ht="15.5" hidden="1" x14ac:dyDescent="0.35">
      <c r="A551" t="s">
        <v>187</v>
      </c>
      <c r="B551" t="s">
        <v>353</v>
      </c>
      <c r="C551">
        <v>91410</v>
      </c>
      <c r="D551">
        <v>2017</v>
      </c>
      <c r="E551">
        <v>9</v>
      </c>
      <c r="F551">
        <v>358.77</v>
      </c>
      <c r="G551">
        <v>60</v>
      </c>
    </row>
    <row r="552" spans="1:7" ht="15.5" hidden="1" x14ac:dyDescent="0.35">
      <c r="A552" t="s">
        <v>187</v>
      </c>
      <c r="B552" t="s">
        <v>353</v>
      </c>
      <c r="C552">
        <v>91410</v>
      </c>
      <c r="D552">
        <v>2017</v>
      </c>
      <c r="E552">
        <v>10</v>
      </c>
      <c r="F552">
        <v>357.33</v>
      </c>
      <c r="G552">
        <v>58.95</v>
      </c>
    </row>
    <row r="553" spans="1:7" ht="15.5" hidden="1" x14ac:dyDescent="0.35">
      <c r="A553" t="s">
        <v>187</v>
      </c>
      <c r="B553" t="s">
        <v>353</v>
      </c>
      <c r="C553">
        <v>91410</v>
      </c>
      <c r="D553">
        <v>2017</v>
      </c>
      <c r="E553">
        <v>11</v>
      </c>
      <c r="F553">
        <v>345.81</v>
      </c>
      <c r="G553">
        <v>57.05</v>
      </c>
    </row>
    <row r="554" spans="1:7" ht="15.5" hidden="1" x14ac:dyDescent="0.35">
      <c r="A554" t="s">
        <v>187</v>
      </c>
      <c r="B554" t="s">
        <v>353</v>
      </c>
      <c r="C554">
        <v>91410</v>
      </c>
      <c r="D554">
        <v>2017</v>
      </c>
      <c r="E554">
        <v>12</v>
      </c>
      <c r="F554">
        <v>381.26</v>
      </c>
      <c r="G554">
        <v>62</v>
      </c>
    </row>
    <row r="555" spans="1:7" ht="15.5" hidden="1" x14ac:dyDescent="0.35">
      <c r="A555" t="s">
        <v>187</v>
      </c>
      <c r="B555" t="s">
        <v>353</v>
      </c>
      <c r="C555">
        <v>91410</v>
      </c>
      <c r="D555">
        <v>2018</v>
      </c>
      <c r="E555">
        <v>1</v>
      </c>
      <c r="F555">
        <v>329.37</v>
      </c>
      <c r="G555">
        <v>54</v>
      </c>
    </row>
    <row r="556" spans="1:7" ht="15.5" hidden="1" x14ac:dyDescent="0.35">
      <c r="A556" t="s">
        <v>187</v>
      </c>
      <c r="B556" t="s">
        <v>353</v>
      </c>
      <c r="C556">
        <v>91410</v>
      </c>
      <c r="D556">
        <v>2018</v>
      </c>
      <c r="E556">
        <v>2</v>
      </c>
      <c r="F556">
        <v>325.38</v>
      </c>
      <c r="G556">
        <v>54</v>
      </c>
    </row>
    <row r="557" spans="1:7" ht="15.5" hidden="1" x14ac:dyDescent="0.35">
      <c r="A557" t="s">
        <v>187</v>
      </c>
      <c r="B557" t="s">
        <v>353</v>
      </c>
      <c r="C557">
        <v>91410</v>
      </c>
      <c r="D557">
        <v>2018</v>
      </c>
      <c r="E557">
        <v>3</v>
      </c>
      <c r="F557">
        <v>320.82</v>
      </c>
      <c r="G557">
        <v>55</v>
      </c>
    </row>
    <row r="558" spans="1:7" ht="15.5" hidden="1" x14ac:dyDescent="0.35">
      <c r="A558" t="s">
        <v>187</v>
      </c>
      <c r="B558" t="s">
        <v>353</v>
      </c>
      <c r="C558">
        <v>91410</v>
      </c>
      <c r="D558">
        <v>2018</v>
      </c>
      <c r="E558">
        <v>4</v>
      </c>
      <c r="F558">
        <v>362.15</v>
      </c>
      <c r="G558">
        <v>60</v>
      </c>
    </row>
    <row r="559" spans="1:7" ht="15.5" hidden="1" x14ac:dyDescent="0.35">
      <c r="A559" t="s">
        <v>187</v>
      </c>
      <c r="B559" t="s">
        <v>353</v>
      </c>
      <c r="C559">
        <v>91410</v>
      </c>
      <c r="D559">
        <v>2018</v>
      </c>
      <c r="E559">
        <v>5</v>
      </c>
      <c r="F559">
        <v>354.4</v>
      </c>
      <c r="G559">
        <v>60</v>
      </c>
    </row>
    <row r="560" spans="1:7" ht="15.5" hidden="1" x14ac:dyDescent="0.35">
      <c r="A560" t="s">
        <v>187</v>
      </c>
      <c r="B560" t="s">
        <v>353</v>
      </c>
      <c r="C560">
        <v>91410</v>
      </c>
      <c r="D560">
        <v>2018</v>
      </c>
      <c r="E560">
        <v>6</v>
      </c>
      <c r="F560">
        <v>338.45</v>
      </c>
      <c r="G560">
        <v>56</v>
      </c>
    </row>
    <row r="561" spans="1:7" ht="15.5" hidden="1" x14ac:dyDescent="0.35">
      <c r="A561" t="s">
        <v>187</v>
      </c>
      <c r="B561" t="s">
        <v>353</v>
      </c>
      <c r="C561">
        <v>91410</v>
      </c>
      <c r="D561">
        <v>2018</v>
      </c>
      <c r="E561">
        <v>7</v>
      </c>
      <c r="F561">
        <v>371.5</v>
      </c>
      <c r="G561">
        <v>62</v>
      </c>
    </row>
    <row r="562" spans="1:7" ht="15.5" hidden="1" x14ac:dyDescent="0.35">
      <c r="A562" t="s">
        <v>187</v>
      </c>
      <c r="B562" t="s">
        <v>353</v>
      </c>
      <c r="C562">
        <v>91410</v>
      </c>
      <c r="D562">
        <v>2018</v>
      </c>
      <c r="E562">
        <v>8</v>
      </c>
      <c r="F562">
        <v>359.93</v>
      </c>
      <c r="G562">
        <v>60</v>
      </c>
    </row>
    <row r="563" spans="1:7" ht="15.5" hidden="1" x14ac:dyDescent="0.35">
      <c r="A563" t="s">
        <v>187</v>
      </c>
      <c r="B563" t="s">
        <v>353</v>
      </c>
      <c r="C563">
        <v>91410</v>
      </c>
      <c r="D563">
        <v>2018</v>
      </c>
      <c r="E563">
        <v>9</v>
      </c>
      <c r="F563">
        <v>347.37</v>
      </c>
      <c r="G563">
        <v>58</v>
      </c>
    </row>
    <row r="564" spans="1:7" ht="15.5" hidden="1" x14ac:dyDescent="0.35">
      <c r="A564" t="s">
        <v>187</v>
      </c>
      <c r="B564" t="s">
        <v>353</v>
      </c>
      <c r="C564">
        <v>91410</v>
      </c>
      <c r="D564">
        <v>2018</v>
      </c>
      <c r="E564">
        <v>10</v>
      </c>
      <c r="F564">
        <v>342.21</v>
      </c>
      <c r="G564">
        <v>56</v>
      </c>
    </row>
    <row r="565" spans="1:7" ht="15.5" hidden="1" x14ac:dyDescent="0.35">
      <c r="A565" t="s">
        <v>187</v>
      </c>
      <c r="B565" t="s">
        <v>353</v>
      </c>
      <c r="C565">
        <v>91410</v>
      </c>
      <c r="D565">
        <v>2018</v>
      </c>
      <c r="E565">
        <v>11</v>
      </c>
      <c r="F565">
        <v>321.60000000000002</v>
      </c>
      <c r="G565">
        <v>54</v>
      </c>
    </row>
    <row r="566" spans="1:7" ht="15.5" hidden="1" x14ac:dyDescent="0.35">
      <c r="A566" t="s">
        <v>187</v>
      </c>
      <c r="B566" t="s">
        <v>353</v>
      </c>
      <c r="C566">
        <v>91410</v>
      </c>
      <c r="D566">
        <v>2018</v>
      </c>
      <c r="E566">
        <v>12</v>
      </c>
      <c r="F566">
        <v>361.07</v>
      </c>
      <c r="G566">
        <v>60</v>
      </c>
    </row>
    <row r="567" spans="1:7" ht="15.5" hidden="1" x14ac:dyDescent="0.35">
      <c r="A567" t="s">
        <v>187</v>
      </c>
      <c r="B567" t="s">
        <v>353</v>
      </c>
      <c r="C567">
        <v>91410</v>
      </c>
      <c r="D567">
        <v>2019</v>
      </c>
      <c r="E567">
        <v>1</v>
      </c>
      <c r="F567">
        <v>341.62</v>
      </c>
      <c r="G567">
        <v>56</v>
      </c>
    </row>
    <row r="568" spans="1:7" ht="15.5" hidden="1" x14ac:dyDescent="0.35">
      <c r="A568" t="s">
        <v>187</v>
      </c>
      <c r="B568" t="s">
        <v>353</v>
      </c>
      <c r="C568">
        <v>91410</v>
      </c>
      <c r="D568">
        <v>2019</v>
      </c>
      <c r="E568">
        <v>2</v>
      </c>
      <c r="F568">
        <v>306.05</v>
      </c>
      <c r="G568">
        <v>51</v>
      </c>
    </row>
    <row r="569" spans="1:7" ht="15.5" hidden="1" x14ac:dyDescent="0.35">
      <c r="A569" t="s">
        <v>187</v>
      </c>
      <c r="B569" t="s">
        <v>353</v>
      </c>
      <c r="C569">
        <v>91410</v>
      </c>
      <c r="D569">
        <v>2019</v>
      </c>
      <c r="E569">
        <v>3</v>
      </c>
      <c r="F569">
        <v>360.18</v>
      </c>
      <c r="G569">
        <v>58</v>
      </c>
    </row>
    <row r="570" spans="1:7" ht="15.5" hidden="1" x14ac:dyDescent="0.35">
      <c r="A570" t="s">
        <v>187</v>
      </c>
      <c r="B570" t="s">
        <v>353</v>
      </c>
      <c r="C570">
        <v>91410</v>
      </c>
      <c r="D570">
        <v>2019</v>
      </c>
      <c r="E570">
        <v>4</v>
      </c>
      <c r="F570">
        <v>264.63</v>
      </c>
      <c r="G570">
        <v>47</v>
      </c>
    </row>
    <row r="571" spans="1:7" ht="15.5" hidden="1" x14ac:dyDescent="0.35">
      <c r="A571" t="s">
        <v>187</v>
      </c>
      <c r="B571" t="s">
        <v>353</v>
      </c>
      <c r="C571">
        <v>91410</v>
      </c>
      <c r="D571">
        <v>2019</v>
      </c>
      <c r="E571">
        <v>5</v>
      </c>
      <c r="F571">
        <v>320.89999999999998</v>
      </c>
      <c r="G571">
        <v>55</v>
      </c>
    </row>
    <row r="572" spans="1:7" ht="15.5" hidden="1" x14ac:dyDescent="0.35">
      <c r="A572" t="s">
        <v>187</v>
      </c>
      <c r="B572" t="s">
        <v>353</v>
      </c>
      <c r="C572">
        <v>91410</v>
      </c>
      <c r="D572">
        <v>2019</v>
      </c>
      <c r="E572">
        <v>6</v>
      </c>
      <c r="F572">
        <v>306.69</v>
      </c>
      <c r="G572">
        <v>54</v>
      </c>
    </row>
    <row r="573" spans="1:7" ht="15.5" hidden="1" x14ac:dyDescent="0.35">
      <c r="A573" t="s">
        <v>187</v>
      </c>
      <c r="B573" t="s">
        <v>353</v>
      </c>
      <c r="C573">
        <v>91410</v>
      </c>
      <c r="D573">
        <v>2019</v>
      </c>
      <c r="E573">
        <v>7</v>
      </c>
      <c r="F573">
        <v>384.41</v>
      </c>
      <c r="G573">
        <v>64</v>
      </c>
    </row>
    <row r="574" spans="1:7" ht="15.5" hidden="1" x14ac:dyDescent="0.35">
      <c r="A574" t="s">
        <v>187</v>
      </c>
      <c r="B574" t="s">
        <v>353</v>
      </c>
      <c r="C574">
        <v>91410</v>
      </c>
      <c r="D574">
        <v>2019</v>
      </c>
      <c r="E574">
        <v>8</v>
      </c>
      <c r="F574">
        <v>361.42</v>
      </c>
      <c r="G574">
        <v>56</v>
      </c>
    </row>
    <row r="575" spans="1:7" ht="15.5" hidden="1" x14ac:dyDescent="0.35">
      <c r="A575" t="s">
        <v>187</v>
      </c>
      <c r="B575" t="s">
        <v>353</v>
      </c>
      <c r="C575">
        <v>91410</v>
      </c>
      <c r="D575">
        <v>2019</v>
      </c>
      <c r="E575">
        <v>9</v>
      </c>
      <c r="F575">
        <v>346.48</v>
      </c>
      <c r="G575">
        <v>52</v>
      </c>
    </row>
    <row r="576" spans="1:7" ht="15.5" hidden="1" x14ac:dyDescent="0.35">
      <c r="A576" t="s">
        <v>187</v>
      </c>
      <c r="B576" t="s">
        <v>353</v>
      </c>
      <c r="C576">
        <v>91410</v>
      </c>
      <c r="D576">
        <v>2019</v>
      </c>
      <c r="E576">
        <v>10</v>
      </c>
      <c r="F576">
        <v>364.02</v>
      </c>
      <c r="G576">
        <v>58</v>
      </c>
    </row>
    <row r="577" spans="1:7" ht="15.5" hidden="1" x14ac:dyDescent="0.35">
      <c r="A577" t="s">
        <v>187</v>
      </c>
      <c r="B577" t="s">
        <v>353</v>
      </c>
      <c r="C577">
        <v>91410</v>
      </c>
      <c r="D577">
        <v>2019</v>
      </c>
      <c r="E577">
        <v>11</v>
      </c>
      <c r="F577">
        <v>155.77000000000001</v>
      </c>
      <c r="G577">
        <v>23.38</v>
      </c>
    </row>
    <row r="578" spans="1:7" ht="15.5" hidden="1" x14ac:dyDescent="0.35">
      <c r="A578" t="s">
        <v>187</v>
      </c>
      <c r="B578" t="s">
        <v>353</v>
      </c>
      <c r="C578">
        <v>91410</v>
      </c>
      <c r="D578">
        <v>2019</v>
      </c>
      <c r="E578">
        <v>12</v>
      </c>
      <c r="F578">
        <v>0</v>
      </c>
      <c r="G578">
        <v>0</v>
      </c>
    </row>
    <row r="579" spans="1:7" ht="15.5" hidden="1" x14ac:dyDescent="0.35">
      <c r="A579" t="s">
        <v>187</v>
      </c>
      <c r="B579" t="s">
        <v>353</v>
      </c>
      <c r="C579">
        <v>91410</v>
      </c>
      <c r="D579">
        <v>2020</v>
      </c>
      <c r="E579">
        <v>1</v>
      </c>
      <c r="F579">
        <v>0</v>
      </c>
      <c r="G579">
        <v>0</v>
      </c>
    </row>
    <row r="580" spans="1:7" ht="15.5" hidden="1" x14ac:dyDescent="0.35">
      <c r="A580" t="s">
        <v>187</v>
      </c>
      <c r="B580" t="s">
        <v>353</v>
      </c>
      <c r="C580">
        <v>91410</v>
      </c>
      <c r="D580">
        <v>2020</v>
      </c>
      <c r="E580">
        <v>2</v>
      </c>
      <c r="F580">
        <v>98.81</v>
      </c>
      <c r="G580">
        <v>15.94</v>
      </c>
    </row>
    <row r="581" spans="1:7" ht="15.5" hidden="1" x14ac:dyDescent="0.35">
      <c r="A581" t="s">
        <v>187</v>
      </c>
      <c r="B581" t="s">
        <v>353</v>
      </c>
      <c r="C581">
        <v>91410</v>
      </c>
      <c r="D581">
        <v>2020</v>
      </c>
      <c r="E581">
        <v>3</v>
      </c>
      <c r="F581">
        <v>224.38</v>
      </c>
      <c r="G581">
        <v>37</v>
      </c>
    </row>
    <row r="582" spans="1:7" ht="15.5" hidden="1" x14ac:dyDescent="0.35">
      <c r="A582" t="s">
        <v>187</v>
      </c>
      <c r="B582" t="s">
        <v>353</v>
      </c>
      <c r="C582">
        <v>91410</v>
      </c>
      <c r="D582">
        <v>2020</v>
      </c>
      <c r="E582">
        <v>4</v>
      </c>
      <c r="F582">
        <v>0</v>
      </c>
      <c r="G582">
        <v>0</v>
      </c>
    </row>
    <row r="583" spans="1:7" ht="15.5" hidden="1" x14ac:dyDescent="0.35">
      <c r="A583" t="s">
        <v>187</v>
      </c>
      <c r="B583" t="s">
        <v>353</v>
      </c>
      <c r="C583">
        <v>91410</v>
      </c>
      <c r="D583">
        <v>2020</v>
      </c>
      <c r="E583">
        <v>5</v>
      </c>
      <c r="F583">
        <v>0</v>
      </c>
      <c r="G583">
        <v>0</v>
      </c>
    </row>
    <row r="584" spans="1:7" ht="15.5" hidden="1" x14ac:dyDescent="0.35">
      <c r="A584" t="s">
        <v>187</v>
      </c>
      <c r="B584" t="s">
        <v>353</v>
      </c>
      <c r="C584">
        <v>91410</v>
      </c>
      <c r="D584">
        <v>2020</v>
      </c>
      <c r="E584">
        <v>6</v>
      </c>
      <c r="F584">
        <v>0</v>
      </c>
      <c r="G584">
        <v>0</v>
      </c>
    </row>
    <row r="585" spans="1:7" ht="15.5" hidden="1" x14ac:dyDescent="0.35">
      <c r="A585" t="s">
        <v>187</v>
      </c>
      <c r="B585" t="s">
        <v>353</v>
      </c>
      <c r="C585">
        <v>91410</v>
      </c>
      <c r="D585">
        <v>2020</v>
      </c>
      <c r="E585">
        <v>7</v>
      </c>
      <c r="F585">
        <v>0</v>
      </c>
      <c r="G585">
        <v>0</v>
      </c>
    </row>
    <row r="586" spans="1:7" ht="15.5" hidden="1" x14ac:dyDescent="0.35">
      <c r="A586" t="s">
        <v>187</v>
      </c>
      <c r="B586" t="s">
        <v>353</v>
      </c>
      <c r="C586">
        <v>91410</v>
      </c>
      <c r="D586">
        <v>2020</v>
      </c>
      <c r="E586">
        <v>8</v>
      </c>
      <c r="F586">
        <v>0.85</v>
      </c>
      <c r="G586">
        <v>1</v>
      </c>
    </row>
    <row r="587" spans="1:7" ht="15.5" hidden="1" x14ac:dyDescent="0.35">
      <c r="A587" t="s">
        <v>187</v>
      </c>
      <c r="B587" t="s">
        <v>353</v>
      </c>
      <c r="C587">
        <v>91410</v>
      </c>
      <c r="D587">
        <v>2020</v>
      </c>
      <c r="E587">
        <v>9</v>
      </c>
      <c r="F587">
        <v>0</v>
      </c>
      <c r="G587">
        <v>0</v>
      </c>
    </row>
    <row r="588" spans="1:7" ht="15.5" hidden="1" x14ac:dyDescent="0.35">
      <c r="A588" t="s">
        <v>187</v>
      </c>
      <c r="B588" t="s">
        <v>353</v>
      </c>
      <c r="C588">
        <v>91410</v>
      </c>
      <c r="D588">
        <v>2020</v>
      </c>
      <c r="E588">
        <v>10</v>
      </c>
      <c r="F588">
        <v>0</v>
      </c>
      <c r="G588">
        <v>0</v>
      </c>
    </row>
    <row r="589" spans="1:7" ht="15.5" hidden="1" x14ac:dyDescent="0.35">
      <c r="A589" t="s">
        <v>187</v>
      </c>
      <c r="B589" t="s">
        <v>353</v>
      </c>
      <c r="C589">
        <v>91410</v>
      </c>
      <c r="D589">
        <v>2020</v>
      </c>
      <c r="E589">
        <v>11</v>
      </c>
      <c r="F589">
        <v>0</v>
      </c>
      <c r="G589">
        <v>0</v>
      </c>
    </row>
    <row r="590" spans="1:7" ht="15.5" hidden="1" x14ac:dyDescent="0.35">
      <c r="A590" t="s">
        <v>187</v>
      </c>
      <c r="B590" t="s">
        <v>353</v>
      </c>
      <c r="C590">
        <v>91410</v>
      </c>
      <c r="D590">
        <v>2020</v>
      </c>
      <c r="E590">
        <v>12</v>
      </c>
      <c r="F590">
        <v>0</v>
      </c>
      <c r="G590">
        <v>0</v>
      </c>
    </row>
    <row r="591" spans="1:7" ht="15.5" hidden="1" x14ac:dyDescent="0.35">
      <c r="A591" t="s">
        <v>187</v>
      </c>
      <c r="B591" t="s">
        <v>353</v>
      </c>
      <c r="C591">
        <v>91410</v>
      </c>
      <c r="D591">
        <v>2022</v>
      </c>
      <c r="E591">
        <v>7</v>
      </c>
      <c r="F591">
        <v>75.739999999999995</v>
      </c>
      <c r="G591">
        <v>15.42</v>
      </c>
    </row>
    <row r="592" spans="1:7" ht="15.5" hidden="1" x14ac:dyDescent="0.35">
      <c r="A592" t="s">
        <v>187</v>
      </c>
      <c r="B592" t="s">
        <v>353</v>
      </c>
      <c r="C592">
        <v>91410</v>
      </c>
      <c r="D592">
        <v>2022</v>
      </c>
      <c r="E592">
        <v>8</v>
      </c>
      <c r="F592">
        <v>200.5</v>
      </c>
      <c r="G592">
        <v>42</v>
      </c>
    </row>
    <row r="593" spans="1:7" ht="15.5" hidden="1" x14ac:dyDescent="0.35">
      <c r="A593" t="s">
        <v>187</v>
      </c>
      <c r="B593" t="s">
        <v>353</v>
      </c>
      <c r="C593">
        <v>91410</v>
      </c>
      <c r="D593">
        <v>2022</v>
      </c>
      <c r="E593">
        <v>9</v>
      </c>
      <c r="F593">
        <v>206.65</v>
      </c>
      <c r="G593">
        <v>43</v>
      </c>
    </row>
    <row r="594" spans="1:7" ht="15.5" hidden="1" x14ac:dyDescent="0.35">
      <c r="A594" t="s">
        <v>187</v>
      </c>
      <c r="B594" t="s">
        <v>353</v>
      </c>
      <c r="C594">
        <v>91410</v>
      </c>
      <c r="D594">
        <v>2022</v>
      </c>
      <c r="E594">
        <v>10</v>
      </c>
      <c r="F594">
        <v>217.53</v>
      </c>
      <c r="G594">
        <v>45</v>
      </c>
    </row>
    <row r="595" spans="1:7" ht="15.5" hidden="1" x14ac:dyDescent="0.35">
      <c r="A595" t="s">
        <v>187</v>
      </c>
      <c r="B595" t="s">
        <v>353</v>
      </c>
      <c r="C595">
        <v>91410</v>
      </c>
      <c r="D595">
        <v>2022</v>
      </c>
      <c r="E595">
        <v>11</v>
      </c>
      <c r="F595">
        <v>286.29000000000002</v>
      </c>
      <c r="G595">
        <v>59</v>
      </c>
    </row>
    <row r="596" spans="1:7" ht="15.5" hidden="1" x14ac:dyDescent="0.35">
      <c r="A596" t="s">
        <v>187</v>
      </c>
      <c r="B596" t="s">
        <v>353</v>
      </c>
      <c r="C596">
        <v>91410</v>
      </c>
      <c r="D596">
        <v>2022</v>
      </c>
      <c r="E596">
        <v>12</v>
      </c>
      <c r="F596">
        <v>252.98</v>
      </c>
      <c r="G596">
        <v>52</v>
      </c>
    </row>
    <row r="597" spans="1:7" ht="15.5" hidden="1" x14ac:dyDescent="0.35">
      <c r="A597" t="s">
        <v>187</v>
      </c>
      <c r="B597" t="s">
        <v>353</v>
      </c>
      <c r="C597">
        <v>91410</v>
      </c>
      <c r="D597">
        <v>2023</v>
      </c>
      <c r="E597">
        <v>1</v>
      </c>
      <c r="F597">
        <v>303.55</v>
      </c>
      <c r="G597">
        <v>62</v>
      </c>
    </row>
    <row r="598" spans="1:7" ht="15.5" hidden="1" x14ac:dyDescent="0.35">
      <c r="A598" t="s">
        <v>187</v>
      </c>
      <c r="B598" t="s">
        <v>353</v>
      </c>
      <c r="C598">
        <v>91410</v>
      </c>
      <c r="D598">
        <v>2023</v>
      </c>
      <c r="E598">
        <v>2</v>
      </c>
      <c r="F598">
        <v>192.83</v>
      </c>
      <c r="G598">
        <v>40</v>
      </c>
    </row>
    <row r="599" spans="1:7" ht="15.5" hidden="1" x14ac:dyDescent="0.35">
      <c r="A599" t="s">
        <v>187</v>
      </c>
      <c r="B599" t="s">
        <v>353</v>
      </c>
      <c r="C599">
        <v>91410</v>
      </c>
      <c r="D599">
        <v>2023</v>
      </c>
      <c r="E599">
        <v>3</v>
      </c>
      <c r="F599">
        <v>212.59</v>
      </c>
      <c r="G599">
        <v>43</v>
      </c>
    </row>
    <row r="600" spans="1:7" ht="15.5" hidden="1" x14ac:dyDescent="0.35">
      <c r="A600" t="s">
        <v>187</v>
      </c>
      <c r="B600" t="s">
        <v>353</v>
      </c>
      <c r="C600">
        <v>91410</v>
      </c>
      <c r="D600">
        <v>2023</v>
      </c>
      <c r="E600">
        <v>4</v>
      </c>
      <c r="F600">
        <v>198.88</v>
      </c>
      <c r="G600">
        <v>42</v>
      </c>
    </row>
    <row r="601" spans="1:7" ht="15.5" hidden="1" x14ac:dyDescent="0.35">
      <c r="A601" t="s">
        <v>187</v>
      </c>
      <c r="B601" t="s">
        <v>353</v>
      </c>
      <c r="C601">
        <v>91410</v>
      </c>
      <c r="D601">
        <v>2023</v>
      </c>
      <c r="E601">
        <v>5</v>
      </c>
      <c r="F601">
        <v>262.27999999999997</v>
      </c>
      <c r="G601">
        <v>54</v>
      </c>
    </row>
    <row r="602" spans="1:7" ht="15.5" hidden="1" x14ac:dyDescent="0.35">
      <c r="A602" t="s">
        <v>187</v>
      </c>
      <c r="B602" t="s">
        <v>353</v>
      </c>
      <c r="C602">
        <v>91410</v>
      </c>
      <c r="D602">
        <v>2023</v>
      </c>
      <c r="E602">
        <v>6</v>
      </c>
      <c r="F602">
        <v>243.48</v>
      </c>
      <c r="G602">
        <v>58</v>
      </c>
    </row>
    <row r="603" spans="1:7" ht="15.5" hidden="1" x14ac:dyDescent="0.35">
      <c r="A603" t="s">
        <v>187</v>
      </c>
      <c r="B603" t="s">
        <v>353</v>
      </c>
      <c r="C603">
        <v>91410</v>
      </c>
      <c r="D603">
        <v>2023</v>
      </c>
      <c r="E603">
        <v>7</v>
      </c>
      <c r="F603">
        <v>282.07</v>
      </c>
      <c r="G603">
        <v>68</v>
      </c>
    </row>
    <row r="604" spans="1:7" ht="15.5" hidden="1" x14ac:dyDescent="0.35">
      <c r="A604" t="s">
        <v>187</v>
      </c>
      <c r="B604" t="s">
        <v>353</v>
      </c>
      <c r="C604">
        <v>91410</v>
      </c>
      <c r="D604">
        <v>2023</v>
      </c>
      <c r="E604">
        <v>8</v>
      </c>
      <c r="F604">
        <v>269.67</v>
      </c>
      <c r="G604">
        <v>65</v>
      </c>
    </row>
    <row r="605" spans="1:7" ht="15.5" hidden="1" x14ac:dyDescent="0.35">
      <c r="A605" t="s">
        <v>187</v>
      </c>
      <c r="B605" t="s">
        <v>353</v>
      </c>
      <c r="C605">
        <v>91410</v>
      </c>
      <c r="D605">
        <v>2023</v>
      </c>
      <c r="E605">
        <v>9</v>
      </c>
      <c r="F605">
        <v>275.7</v>
      </c>
      <c r="G605">
        <v>55</v>
      </c>
    </row>
    <row r="606" spans="1:7" ht="15.5" hidden="1" x14ac:dyDescent="0.35">
      <c r="A606" t="s">
        <v>187</v>
      </c>
      <c r="B606" t="s">
        <v>353</v>
      </c>
      <c r="C606">
        <v>91410</v>
      </c>
      <c r="D606">
        <v>2023</v>
      </c>
      <c r="E606">
        <v>10</v>
      </c>
      <c r="F606">
        <v>268</v>
      </c>
      <c r="G606">
        <v>55</v>
      </c>
    </row>
    <row r="607" spans="1:7" ht="15.5" hidden="1" x14ac:dyDescent="0.35">
      <c r="A607" t="s">
        <v>187</v>
      </c>
      <c r="B607" t="s">
        <v>353</v>
      </c>
      <c r="C607">
        <v>91410</v>
      </c>
      <c r="D607">
        <v>2023</v>
      </c>
      <c r="E607">
        <v>11</v>
      </c>
      <c r="F607">
        <v>294.16000000000003</v>
      </c>
      <c r="G607">
        <v>60</v>
      </c>
    </row>
    <row r="608" spans="1:7" ht="15.5" hidden="1" x14ac:dyDescent="0.35">
      <c r="A608" t="s">
        <v>187</v>
      </c>
      <c r="B608" t="s">
        <v>353</v>
      </c>
      <c r="C608">
        <v>91410</v>
      </c>
      <c r="D608">
        <v>2023</v>
      </c>
      <c r="E608">
        <v>12</v>
      </c>
      <c r="F608">
        <v>238.39</v>
      </c>
      <c r="G608">
        <v>48</v>
      </c>
    </row>
    <row r="609" spans="1:7" ht="15.5" hidden="1" x14ac:dyDescent="0.35">
      <c r="A609" t="s">
        <v>187</v>
      </c>
      <c r="B609" t="s">
        <v>353</v>
      </c>
      <c r="C609">
        <v>91410</v>
      </c>
      <c r="D609">
        <v>2024</v>
      </c>
      <c r="E609">
        <v>1</v>
      </c>
      <c r="F609">
        <v>172.3</v>
      </c>
      <c r="G609">
        <v>38</v>
      </c>
    </row>
    <row r="610" spans="1:7" ht="15.5" hidden="1" x14ac:dyDescent="0.35">
      <c r="A610" t="s">
        <v>187</v>
      </c>
      <c r="B610" t="s">
        <v>353</v>
      </c>
      <c r="C610">
        <v>91410</v>
      </c>
      <c r="D610">
        <v>2024</v>
      </c>
      <c r="E610">
        <v>2</v>
      </c>
      <c r="F610">
        <v>0</v>
      </c>
      <c r="G610">
        <v>0</v>
      </c>
    </row>
    <row r="611" spans="1:7" ht="15.5" hidden="1" x14ac:dyDescent="0.35">
      <c r="A611" t="s">
        <v>187</v>
      </c>
      <c r="B611" t="s">
        <v>353</v>
      </c>
      <c r="C611">
        <v>91410</v>
      </c>
      <c r="D611">
        <v>2024</v>
      </c>
      <c r="E611">
        <v>3</v>
      </c>
      <c r="F611">
        <v>303</v>
      </c>
      <c r="G611">
        <v>48</v>
      </c>
    </row>
    <row r="612" spans="1:7" ht="15.5" hidden="1" x14ac:dyDescent="0.35">
      <c r="A612" t="s">
        <v>187</v>
      </c>
      <c r="B612" t="s">
        <v>353</v>
      </c>
      <c r="C612">
        <v>91410</v>
      </c>
      <c r="D612">
        <v>2024</v>
      </c>
      <c r="E612">
        <v>4</v>
      </c>
      <c r="F612">
        <v>332.25</v>
      </c>
      <c r="G612">
        <v>56</v>
      </c>
    </row>
    <row r="613" spans="1:7" ht="15.5" hidden="1" x14ac:dyDescent="0.35">
      <c r="A613" t="s">
        <v>187</v>
      </c>
      <c r="B613" t="s">
        <v>353</v>
      </c>
      <c r="C613">
        <v>91410</v>
      </c>
      <c r="D613">
        <v>2024</v>
      </c>
      <c r="E613">
        <v>5</v>
      </c>
      <c r="F613">
        <v>311.7</v>
      </c>
      <c r="G613">
        <v>48</v>
      </c>
    </row>
    <row r="614" spans="1:7" ht="15.5" hidden="1" x14ac:dyDescent="0.35">
      <c r="A614" t="s">
        <v>187</v>
      </c>
      <c r="B614" t="s">
        <v>353</v>
      </c>
      <c r="C614">
        <v>91410</v>
      </c>
      <c r="D614">
        <v>2024</v>
      </c>
      <c r="E614">
        <v>6</v>
      </c>
      <c r="F614">
        <v>359.13</v>
      </c>
      <c r="G614">
        <v>54</v>
      </c>
    </row>
    <row r="615" spans="1:7" ht="15.5" hidden="1" x14ac:dyDescent="0.35">
      <c r="A615" t="s">
        <v>187</v>
      </c>
      <c r="B615" t="s">
        <v>353</v>
      </c>
      <c r="C615">
        <v>91410</v>
      </c>
      <c r="D615">
        <v>2024</v>
      </c>
      <c r="E615">
        <v>7</v>
      </c>
      <c r="F615">
        <v>378.72</v>
      </c>
      <c r="G615">
        <v>62</v>
      </c>
    </row>
    <row r="616" spans="1:7" ht="15.5" hidden="1" x14ac:dyDescent="0.35">
      <c r="A616" t="s">
        <v>187</v>
      </c>
      <c r="B616" t="s">
        <v>353</v>
      </c>
      <c r="C616">
        <v>91410</v>
      </c>
      <c r="D616">
        <v>2024</v>
      </c>
      <c r="E616">
        <v>8</v>
      </c>
      <c r="F616">
        <v>373.41</v>
      </c>
      <c r="G616">
        <v>58</v>
      </c>
    </row>
    <row r="617" spans="1:7" ht="15.5" hidden="1" x14ac:dyDescent="0.35">
      <c r="A617" t="s">
        <v>187</v>
      </c>
      <c r="B617" t="s">
        <v>353</v>
      </c>
      <c r="C617">
        <v>91410</v>
      </c>
      <c r="D617">
        <v>2024</v>
      </c>
      <c r="E617">
        <v>9</v>
      </c>
      <c r="F617">
        <v>414.47</v>
      </c>
      <c r="G617">
        <v>65</v>
      </c>
    </row>
    <row r="618" spans="1:7" ht="15.5" hidden="1" x14ac:dyDescent="0.35">
      <c r="A618" t="s">
        <v>187</v>
      </c>
      <c r="B618" t="s">
        <v>353</v>
      </c>
      <c r="C618">
        <v>91410</v>
      </c>
      <c r="D618">
        <v>2024</v>
      </c>
      <c r="E618">
        <v>10</v>
      </c>
      <c r="F618">
        <v>413.98</v>
      </c>
      <c r="G618">
        <v>61</v>
      </c>
    </row>
    <row r="619" spans="1:7" ht="15.5" hidden="1" x14ac:dyDescent="0.35">
      <c r="A619" t="s">
        <v>187</v>
      </c>
      <c r="B619" t="s">
        <v>353</v>
      </c>
      <c r="C619">
        <v>91410</v>
      </c>
      <c r="D619">
        <v>2024</v>
      </c>
      <c r="E619">
        <v>11</v>
      </c>
      <c r="F619">
        <v>396.37</v>
      </c>
      <c r="G619">
        <v>62</v>
      </c>
    </row>
    <row r="620" spans="1:7" ht="15.5" hidden="1" x14ac:dyDescent="0.35">
      <c r="A620" t="s">
        <v>187</v>
      </c>
      <c r="B620" t="s">
        <v>353</v>
      </c>
      <c r="C620">
        <v>91410</v>
      </c>
      <c r="D620">
        <v>2024</v>
      </c>
      <c r="E620">
        <v>12</v>
      </c>
      <c r="F620">
        <v>403.85</v>
      </c>
      <c r="G620">
        <v>60</v>
      </c>
    </row>
    <row r="621" spans="1:7" ht="15.5" x14ac:dyDescent="0.35">
      <c r="A621" t="s">
        <v>187</v>
      </c>
      <c r="B621" t="s">
        <v>353</v>
      </c>
      <c r="C621">
        <v>91410</v>
      </c>
      <c r="D621">
        <v>2025</v>
      </c>
      <c r="E621">
        <v>1</v>
      </c>
      <c r="F621">
        <v>37.42</v>
      </c>
      <c r="G621">
        <v>5.73</v>
      </c>
    </row>
    <row r="622" spans="1:7" ht="15.5" x14ac:dyDescent="0.35">
      <c r="A622" t="s">
        <v>187</v>
      </c>
      <c r="B622" t="s">
        <v>353</v>
      </c>
      <c r="C622">
        <v>91410</v>
      </c>
      <c r="D622">
        <v>2025</v>
      </c>
      <c r="E622">
        <v>2</v>
      </c>
      <c r="F622">
        <v>0</v>
      </c>
      <c r="G622">
        <v>0</v>
      </c>
    </row>
    <row r="623" spans="1:7" ht="15.5" x14ac:dyDescent="0.35">
      <c r="A623" t="s">
        <v>187</v>
      </c>
      <c r="B623" t="s">
        <v>353</v>
      </c>
      <c r="C623">
        <v>91410</v>
      </c>
      <c r="D623">
        <v>2025</v>
      </c>
      <c r="E623">
        <v>3</v>
      </c>
      <c r="F623">
        <v>0</v>
      </c>
      <c r="G623">
        <v>0</v>
      </c>
    </row>
    <row r="624" spans="1:7" ht="15.5" x14ac:dyDescent="0.35">
      <c r="A624" t="s">
        <v>187</v>
      </c>
      <c r="B624" t="s">
        <v>353</v>
      </c>
      <c r="C624">
        <v>91410</v>
      </c>
      <c r="D624">
        <v>2025</v>
      </c>
      <c r="E624">
        <v>4</v>
      </c>
      <c r="F624">
        <v>0</v>
      </c>
      <c r="G624">
        <v>0</v>
      </c>
    </row>
    <row r="625" spans="1:7" ht="15.5" x14ac:dyDescent="0.35">
      <c r="A625" t="s">
        <v>187</v>
      </c>
      <c r="B625" t="s">
        <v>353</v>
      </c>
      <c r="C625">
        <v>91410</v>
      </c>
      <c r="D625">
        <v>2025</v>
      </c>
      <c r="E625">
        <v>5</v>
      </c>
      <c r="F625">
        <v>0</v>
      </c>
      <c r="G625">
        <v>0</v>
      </c>
    </row>
    <row r="626" spans="1:7" ht="15.5" x14ac:dyDescent="0.35">
      <c r="A626" t="s">
        <v>187</v>
      </c>
      <c r="B626" t="s">
        <v>353</v>
      </c>
      <c r="C626">
        <v>91410</v>
      </c>
      <c r="D626">
        <v>2025</v>
      </c>
      <c r="E626">
        <v>6</v>
      </c>
      <c r="F626">
        <v>0</v>
      </c>
      <c r="G626">
        <v>0</v>
      </c>
    </row>
    <row r="627" spans="1:7" ht="15.5" x14ac:dyDescent="0.35">
      <c r="A627" t="s">
        <v>187</v>
      </c>
      <c r="B627" t="s">
        <v>353</v>
      </c>
      <c r="C627">
        <v>91410</v>
      </c>
      <c r="D627">
        <v>2025</v>
      </c>
      <c r="E627">
        <v>7</v>
      </c>
      <c r="F627">
        <v>0</v>
      </c>
      <c r="G627">
        <v>0</v>
      </c>
    </row>
    <row r="628" spans="1:7" ht="15.5" x14ac:dyDescent="0.35">
      <c r="A628" t="s">
        <v>187</v>
      </c>
      <c r="B628" t="s">
        <v>353</v>
      </c>
      <c r="C628">
        <v>91410</v>
      </c>
      <c r="D628">
        <v>2025</v>
      </c>
      <c r="E628">
        <v>8</v>
      </c>
      <c r="F628">
        <v>0</v>
      </c>
      <c r="G628">
        <v>0</v>
      </c>
    </row>
    <row r="629" spans="1:7" ht="15.5" x14ac:dyDescent="0.35">
      <c r="A629" t="s">
        <v>187</v>
      </c>
      <c r="B629" t="s">
        <v>353</v>
      </c>
      <c r="C629">
        <v>91410</v>
      </c>
      <c r="D629">
        <v>2025</v>
      </c>
      <c r="E629">
        <v>9</v>
      </c>
      <c r="F629">
        <v>0</v>
      </c>
      <c r="G629">
        <v>0</v>
      </c>
    </row>
    <row r="630" spans="1:7" ht="15.5" x14ac:dyDescent="0.35">
      <c r="A630" t="s">
        <v>187</v>
      </c>
      <c r="B630" t="s">
        <v>353</v>
      </c>
      <c r="C630">
        <v>91410</v>
      </c>
      <c r="D630">
        <v>2025</v>
      </c>
      <c r="E630">
        <v>10</v>
      </c>
      <c r="F630">
        <v>0</v>
      </c>
      <c r="G630">
        <v>0</v>
      </c>
    </row>
    <row r="631" spans="1:7" ht="15.5" x14ac:dyDescent="0.35">
      <c r="A631" t="s">
        <v>187</v>
      </c>
      <c r="B631" t="s">
        <v>353</v>
      </c>
      <c r="C631">
        <v>91410</v>
      </c>
      <c r="D631">
        <v>2025</v>
      </c>
      <c r="E631">
        <v>11</v>
      </c>
      <c r="F631">
        <v>0</v>
      </c>
      <c r="G631">
        <v>0</v>
      </c>
    </row>
    <row r="632" spans="1:7" ht="15.5" hidden="1" x14ac:dyDescent="0.35">
      <c r="A632" t="s">
        <v>187</v>
      </c>
      <c r="B632" t="s">
        <v>353</v>
      </c>
      <c r="C632">
        <v>91411</v>
      </c>
      <c r="D632">
        <v>2016</v>
      </c>
      <c r="E632">
        <v>12</v>
      </c>
      <c r="F632">
        <v>36.22</v>
      </c>
      <c r="G632">
        <v>6.29</v>
      </c>
    </row>
    <row r="633" spans="1:7" ht="15.5" hidden="1" x14ac:dyDescent="0.35">
      <c r="A633" t="s">
        <v>187</v>
      </c>
      <c r="B633" t="s">
        <v>353</v>
      </c>
      <c r="C633">
        <v>91411</v>
      </c>
      <c r="D633">
        <v>2017</v>
      </c>
      <c r="E633">
        <v>1</v>
      </c>
      <c r="F633">
        <v>280.7</v>
      </c>
      <c r="G633">
        <v>48.71</v>
      </c>
    </row>
    <row r="634" spans="1:7" ht="15.5" hidden="1" x14ac:dyDescent="0.35">
      <c r="A634" t="s">
        <v>187</v>
      </c>
      <c r="B634" t="s">
        <v>353</v>
      </c>
      <c r="C634">
        <v>91411</v>
      </c>
      <c r="D634">
        <v>2017</v>
      </c>
      <c r="E634">
        <v>2</v>
      </c>
      <c r="F634">
        <v>304.04000000000002</v>
      </c>
      <c r="G634">
        <v>52</v>
      </c>
    </row>
    <row r="635" spans="1:7" ht="15.5" hidden="1" x14ac:dyDescent="0.35">
      <c r="A635" t="s">
        <v>187</v>
      </c>
      <c r="B635" t="s">
        <v>353</v>
      </c>
      <c r="C635">
        <v>91411</v>
      </c>
      <c r="D635">
        <v>2017</v>
      </c>
      <c r="E635">
        <v>3</v>
      </c>
      <c r="F635">
        <v>340.52</v>
      </c>
      <c r="G635">
        <v>55</v>
      </c>
    </row>
    <row r="636" spans="1:7" ht="15.5" hidden="1" x14ac:dyDescent="0.35">
      <c r="A636" t="s">
        <v>187</v>
      </c>
      <c r="B636" t="s">
        <v>353</v>
      </c>
      <c r="C636">
        <v>91411</v>
      </c>
      <c r="D636">
        <v>2017</v>
      </c>
      <c r="E636">
        <v>4</v>
      </c>
      <c r="F636">
        <v>302.83999999999997</v>
      </c>
      <c r="G636">
        <v>67</v>
      </c>
    </row>
    <row r="637" spans="1:7" ht="15.5" hidden="1" x14ac:dyDescent="0.35">
      <c r="A637" t="s">
        <v>187</v>
      </c>
      <c r="B637" t="s">
        <v>353</v>
      </c>
      <c r="C637">
        <v>91411</v>
      </c>
      <c r="D637">
        <v>2017</v>
      </c>
      <c r="E637">
        <v>5</v>
      </c>
      <c r="F637">
        <v>261.14999999999998</v>
      </c>
      <c r="G637">
        <v>46</v>
      </c>
    </row>
    <row r="638" spans="1:7" ht="15.5" hidden="1" x14ac:dyDescent="0.35">
      <c r="A638" t="s">
        <v>187</v>
      </c>
      <c r="B638" t="s">
        <v>353</v>
      </c>
      <c r="C638">
        <v>91411</v>
      </c>
      <c r="D638">
        <v>2017</v>
      </c>
      <c r="E638">
        <v>6</v>
      </c>
      <c r="F638">
        <v>346.86</v>
      </c>
      <c r="G638">
        <v>63</v>
      </c>
    </row>
    <row r="639" spans="1:7" ht="15.5" hidden="1" x14ac:dyDescent="0.35">
      <c r="A639" t="s">
        <v>187</v>
      </c>
      <c r="B639" t="s">
        <v>353</v>
      </c>
      <c r="C639">
        <v>91411</v>
      </c>
      <c r="D639">
        <v>2017</v>
      </c>
      <c r="E639">
        <v>7</v>
      </c>
      <c r="F639">
        <v>376.97</v>
      </c>
      <c r="G639">
        <v>63</v>
      </c>
    </row>
    <row r="640" spans="1:7" ht="15.5" hidden="1" x14ac:dyDescent="0.35">
      <c r="A640" t="s">
        <v>187</v>
      </c>
      <c r="B640" t="s">
        <v>353</v>
      </c>
      <c r="C640">
        <v>91411</v>
      </c>
      <c r="D640">
        <v>2017</v>
      </c>
      <c r="E640">
        <v>8</v>
      </c>
      <c r="F640">
        <v>335.95</v>
      </c>
      <c r="G640">
        <v>56</v>
      </c>
    </row>
    <row r="641" spans="1:7" ht="15.5" hidden="1" x14ac:dyDescent="0.35">
      <c r="A641" t="s">
        <v>187</v>
      </c>
      <c r="B641" t="s">
        <v>353</v>
      </c>
      <c r="C641">
        <v>91411</v>
      </c>
      <c r="D641">
        <v>2017</v>
      </c>
      <c r="E641">
        <v>9</v>
      </c>
      <c r="F641">
        <v>358.77</v>
      </c>
      <c r="G641">
        <v>60</v>
      </c>
    </row>
    <row r="642" spans="1:7" ht="15.5" hidden="1" x14ac:dyDescent="0.35">
      <c r="A642" t="s">
        <v>187</v>
      </c>
      <c r="B642" t="s">
        <v>353</v>
      </c>
      <c r="C642">
        <v>91411</v>
      </c>
      <c r="D642">
        <v>2017</v>
      </c>
      <c r="E642">
        <v>10</v>
      </c>
      <c r="F642">
        <v>357.33</v>
      </c>
      <c r="G642">
        <v>58.95</v>
      </c>
    </row>
    <row r="643" spans="1:7" ht="15.5" hidden="1" x14ac:dyDescent="0.35">
      <c r="A643" t="s">
        <v>187</v>
      </c>
      <c r="B643" t="s">
        <v>353</v>
      </c>
      <c r="C643">
        <v>91411</v>
      </c>
      <c r="D643">
        <v>2017</v>
      </c>
      <c r="E643">
        <v>11</v>
      </c>
      <c r="F643">
        <v>345.81</v>
      </c>
      <c r="G643">
        <v>57.05</v>
      </c>
    </row>
    <row r="644" spans="1:7" ht="15.5" hidden="1" x14ac:dyDescent="0.35">
      <c r="A644" t="s">
        <v>187</v>
      </c>
      <c r="B644" t="s">
        <v>353</v>
      </c>
      <c r="C644">
        <v>91411</v>
      </c>
      <c r="D644">
        <v>2017</v>
      </c>
      <c r="E644">
        <v>12</v>
      </c>
      <c r="F644">
        <v>381.26</v>
      </c>
      <c r="G644">
        <v>62</v>
      </c>
    </row>
    <row r="645" spans="1:7" ht="15.5" hidden="1" x14ac:dyDescent="0.35">
      <c r="A645" t="s">
        <v>187</v>
      </c>
      <c r="B645" t="s">
        <v>353</v>
      </c>
      <c r="C645">
        <v>91411</v>
      </c>
      <c r="D645">
        <v>2018</v>
      </c>
      <c r="E645">
        <v>1</v>
      </c>
      <c r="F645">
        <v>329.37</v>
      </c>
      <c r="G645">
        <v>54</v>
      </c>
    </row>
    <row r="646" spans="1:7" ht="15.5" hidden="1" x14ac:dyDescent="0.35">
      <c r="A646" t="s">
        <v>187</v>
      </c>
      <c r="B646" t="s">
        <v>353</v>
      </c>
      <c r="C646">
        <v>91411</v>
      </c>
      <c r="D646">
        <v>2018</v>
      </c>
      <c r="E646">
        <v>2</v>
      </c>
      <c r="F646">
        <v>325.38</v>
      </c>
      <c r="G646">
        <v>54</v>
      </c>
    </row>
    <row r="647" spans="1:7" ht="15.5" hidden="1" x14ac:dyDescent="0.35">
      <c r="A647" t="s">
        <v>187</v>
      </c>
      <c r="B647" t="s">
        <v>353</v>
      </c>
      <c r="C647">
        <v>91411</v>
      </c>
      <c r="D647">
        <v>2018</v>
      </c>
      <c r="E647">
        <v>3</v>
      </c>
      <c r="F647">
        <v>320.82</v>
      </c>
      <c r="G647">
        <v>55</v>
      </c>
    </row>
    <row r="648" spans="1:7" ht="15.5" hidden="1" x14ac:dyDescent="0.35">
      <c r="A648" t="s">
        <v>187</v>
      </c>
      <c r="B648" t="s">
        <v>353</v>
      </c>
      <c r="C648">
        <v>91411</v>
      </c>
      <c r="D648">
        <v>2018</v>
      </c>
      <c r="E648">
        <v>4</v>
      </c>
      <c r="F648">
        <v>362.15</v>
      </c>
      <c r="G648">
        <v>60</v>
      </c>
    </row>
    <row r="649" spans="1:7" ht="15.5" hidden="1" x14ac:dyDescent="0.35">
      <c r="A649" t="s">
        <v>187</v>
      </c>
      <c r="B649" t="s">
        <v>353</v>
      </c>
      <c r="C649">
        <v>91411</v>
      </c>
      <c r="D649">
        <v>2018</v>
      </c>
      <c r="E649">
        <v>5</v>
      </c>
      <c r="F649">
        <v>354.4</v>
      </c>
      <c r="G649">
        <v>60</v>
      </c>
    </row>
    <row r="650" spans="1:7" ht="15.5" hidden="1" x14ac:dyDescent="0.35">
      <c r="A650" t="s">
        <v>187</v>
      </c>
      <c r="B650" t="s">
        <v>353</v>
      </c>
      <c r="C650">
        <v>91411</v>
      </c>
      <c r="D650">
        <v>2018</v>
      </c>
      <c r="E650">
        <v>6</v>
      </c>
      <c r="F650">
        <v>338.45</v>
      </c>
      <c r="G650">
        <v>56</v>
      </c>
    </row>
    <row r="651" spans="1:7" ht="15.5" hidden="1" x14ac:dyDescent="0.35">
      <c r="A651" t="s">
        <v>187</v>
      </c>
      <c r="B651" t="s">
        <v>353</v>
      </c>
      <c r="C651">
        <v>91411</v>
      </c>
      <c r="D651">
        <v>2018</v>
      </c>
      <c r="E651">
        <v>7</v>
      </c>
      <c r="F651">
        <v>371.5</v>
      </c>
      <c r="G651">
        <v>62</v>
      </c>
    </row>
    <row r="652" spans="1:7" ht="15.5" hidden="1" x14ac:dyDescent="0.35">
      <c r="A652" t="s">
        <v>187</v>
      </c>
      <c r="B652" t="s">
        <v>353</v>
      </c>
      <c r="C652">
        <v>91411</v>
      </c>
      <c r="D652">
        <v>2018</v>
      </c>
      <c r="E652">
        <v>8</v>
      </c>
      <c r="F652">
        <v>359.93</v>
      </c>
      <c r="G652">
        <v>60</v>
      </c>
    </row>
    <row r="653" spans="1:7" ht="15.5" hidden="1" x14ac:dyDescent="0.35">
      <c r="A653" t="s">
        <v>187</v>
      </c>
      <c r="B653" t="s">
        <v>353</v>
      </c>
      <c r="C653">
        <v>91411</v>
      </c>
      <c r="D653">
        <v>2018</v>
      </c>
      <c r="E653">
        <v>9</v>
      </c>
      <c r="F653">
        <v>347.37</v>
      </c>
      <c r="G653">
        <v>58</v>
      </c>
    </row>
    <row r="654" spans="1:7" ht="15.5" hidden="1" x14ac:dyDescent="0.35">
      <c r="A654" t="s">
        <v>187</v>
      </c>
      <c r="B654" t="s">
        <v>353</v>
      </c>
      <c r="C654">
        <v>91411</v>
      </c>
      <c r="D654">
        <v>2018</v>
      </c>
      <c r="E654">
        <v>10</v>
      </c>
      <c r="F654">
        <v>342.21</v>
      </c>
      <c r="G654">
        <v>56</v>
      </c>
    </row>
    <row r="655" spans="1:7" ht="15.5" hidden="1" x14ac:dyDescent="0.35">
      <c r="A655" t="s">
        <v>187</v>
      </c>
      <c r="B655" t="s">
        <v>353</v>
      </c>
      <c r="C655">
        <v>91411</v>
      </c>
      <c r="D655">
        <v>2018</v>
      </c>
      <c r="E655">
        <v>11</v>
      </c>
      <c r="F655">
        <v>321.60000000000002</v>
      </c>
      <c r="G655">
        <v>54</v>
      </c>
    </row>
    <row r="656" spans="1:7" ht="15.5" hidden="1" x14ac:dyDescent="0.35">
      <c r="A656" t="s">
        <v>187</v>
      </c>
      <c r="B656" t="s">
        <v>353</v>
      </c>
      <c r="C656">
        <v>91411</v>
      </c>
      <c r="D656">
        <v>2018</v>
      </c>
      <c r="E656">
        <v>12</v>
      </c>
      <c r="F656">
        <v>361.07</v>
      </c>
      <c r="G656">
        <v>60</v>
      </c>
    </row>
    <row r="657" spans="1:7" ht="15.5" hidden="1" x14ac:dyDescent="0.35">
      <c r="A657" t="s">
        <v>187</v>
      </c>
      <c r="B657" t="s">
        <v>353</v>
      </c>
      <c r="C657">
        <v>91411</v>
      </c>
      <c r="D657">
        <v>2019</v>
      </c>
      <c r="E657">
        <v>1</v>
      </c>
      <c r="F657">
        <v>341.62</v>
      </c>
      <c r="G657">
        <v>56</v>
      </c>
    </row>
    <row r="658" spans="1:7" ht="15.5" hidden="1" x14ac:dyDescent="0.35">
      <c r="A658" t="s">
        <v>187</v>
      </c>
      <c r="B658" t="s">
        <v>353</v>
      </c>
      <c r="C658">
        <v>91411</v>
      </c>
      <c r="D658">
        <v>2019</v>
      </c>
      <c r="E658">
        <v>2</v>
      </c>
      <c r="F658">
        <v>306.05</v>
      </c>
      <c r="G658">
        <v>51</v>
      </c>
    </row>
    <row r="659" spans="1:7" ht="15.5" hidden="1" x14ac:dyDescent="0.35">
      <c r="A659" t="s">
        <v>187</v>
      </c>
      <c r="B659" t="s">
        <v>353</v>
      </c>
      <c r="C659">
        <v>91411</v>
      </c>
      <c r="D659">
        <v>2019</v>
      </c>
      <c r="E659">
        <v>3</v>
      </c>
      <c r="F659">
        <v>360.18</v>
      </c>
      <c r="G659">
        <v>58</v>
      </c>
    </row>
    <row r="660" spans="1:7" ht="15.5" hidden="1" x14ac:dyDescent="0.35">
      <c r="A660" t="s">
        <v>187</v>
      </c>
      <c r="B660" t="s">
        <v>353</v>
      </c>
      <c r="C660">
        <v>91411</v>
      </c>
      <c r="D660">
        <v>2019</v>
      </c>
      <c r="E660">
        <v>4</v>
      </c>
      <c r="F660">
        <v>191.88</v>
      </c>
      <c r="G660">
        <v>34</v>
      </c>
    </row>
    <row r="661" spans="1:7" ht="15.5" hidden="1" x14ac:dyDescent="0.35">
      <c r="A661" t="s">
        <v>187</v>
      </c>
      <c r="B661" t="s">
        <v>353</v>
      </c>
      <c r="C661">
        <v>91411</v>
      </c>
      <c r="D661">
        <v>2019</v>
      </c>
      <c r="E661">
        <v>5</v>
      </c>
      <c r="F661">
        <v>0</v>
      </c>
      <c r="G661">
        <v>0</v>
      </c>
    </row>
    <row r="662" spans="1:7" ht="15.5" hidden="1" x14ac:dyDescent="0.35">
      <c r="A662" t="s">
        <v>187</v>
      </c>
      <c r="B662" t="s">
        <v>353</v>
      </c>
      <c r="C662">
        <v>91411</v>
      </c>
      <c r="D662">
        <v>2019</v>
      </c>
      <c r="E662">
        <v>6</v>
      </c>
      <c r="F662">
        <v>0</v>
      </c>
      <c r="G662">
        <v>0</v>
      </c>
    </row>
    <row r="663" spans="1:7" ht="15.5" hidden="1" x14ac:dyDescent="0.35">
      <c r="A663" t="s">
        <v>187</v>
      </c>
      <c r="B663" t="s">
        <v>353</v>
      </c>
      <c r="C663">
        <v>91411</v>
      </c>
      <c r="D663">
        <v>2019</v>
      </c>
      <c r="E663">
        <v>7</v>
      </c>
      <c r="F663">
        <v>0</v>
      </c>
      <c r="G663">
        <v>0</v>
      </c>
    </row>
    <row r="664" spans="1:7" ht="15.5" hidden="1" x14ac:dyDescent="0.35">
      <c r="A664" t="s">
        <v>187</v>
      </c>
      <c r="B664" t="s">
        <v>353</v>
      </c>
      <c r="C664">
        <v>91411</v>
      </c>
      <c r="D664">
        <v>2019</v>
      </c>
      <c r="E664">
        <v>8</v>
      </c>
      <c r="F664">
        <v>278.01</v>
      </c>
      <c r="G664">
        <v>30.11</v>
      </c>
    </row>
    <row r="665" spans="1:7" ht="15.5" hidden="1" x14ac:dyDescent="0.35">
      <c r="A665" t="s">
        <v>187</v>
      </c>
      <c r="B665" t="s">
        <v>353</v>
      </c>
      <c r="C665">
        <v>91411</v>
      </c>
      <c r="D665">
        <v>2019</v>
      </c>
      <c r="E665">
        <v>9</v>
      </c>
      <c r="F665">
        <v>309.43</v>
      </c>
      <c r="G665">
        <v>31</v>
      </c>
    </row>
    <row r="666" spans="1:7" ht="15.5" hidden="1" x14ac:dyDescent="0.35">
      <c r="A666" t="s">
        <v>187</v>
      </c>
      <c r="B666" t="s">
        <v>353</v>
      </c>
      <c r="C666">
        <v>91411</v>
      </c>
      <c r="D666">
        <v>2019</v>
      </c>
      <c r="E666">
        <v>10</v>
      </c>
      <c r="F666">
        <v>423.72</v>
      </c>
      <c r="G666">
        <v>50</v>
      </c>
    </row>
    <row r="667" spans="1:7" ht="15.5" hidden="1" x14ac:dyDescent="0.35">
      <c r="A667" t="s">
        <v>187</v>
      </c>
      <c r="B667" t="s">
        <v>353</v>
      </c>
      <c r="C667">
        <v>91411</v>
      </c>
      <c r="D667">
        <v>2019</v>
      </c>
      <c r="E667">
        <v>11</v>
      </c>
      <c r="F667">
        <v>41.42</v>
      </c>
      <c r="G667">
        <v>4.71</v>
      </c>
    </row>
    <row r="668" spans="1:7" ht="15.5" hidden="1" x14ac:dyDescent="0.35">
      <c r="A668" t="s">
        <v>187</v>
      </c>
      <c r="B668" t="s">
        <v>353</v>
      </c>
      <c r="C668">
        <v>91411</v>
      </c>
      <c r="D668">
        <v>2019</v>
      </c>
      <c r="E668">
        <v>12</v>
      </c>
      <c r="F668">
        <v>0</v>
      </c>
      <c r="G668">
        <v>0</v>
      </c>
    </row>
    <row r="669" spans="1:7" ht="15.5" hidden="1" x14ac:dyDescent="0.35">
      <c r="A669" t="s">
        <v>187</v>
      </c>
      <c r="B669" t="s">
        <v>353</v>
      </c>
      <c r="C669">
        <v>91411</v>
      </c>
      <c r="D669">
        <v>2020</v>
      </c>
      <c r="E669">
        <v>1</v>
      </c>
      <c r="F669">
        <v>0</v>
      </c>
      <c r="G669">
        <v>0</v>
      </c>
    </row>
    <row r="670" spans="1:7" ht="15.5" hidden="1" x14ac:dyDescent="0.35">
      <c r="A670" t="s">
        <v>187</v>
      </c>
      <c r="B670" t="s">
        <v>353</v>
      </c>
      <c r="C670">
        <v>91411</v>
      </c>
      <c r="D670">
        <v>2020</v>
      </c>
      <c r="E670">
        <v>2</v>
      </c>
      <c r="F670">
        <v>0</v>
      </c>
      <c r="G670">
        <v>0</v>
      </c>
    </row>
    <row r="671" spans="1:7" ht="15.5" hidden="1" x14ac:dyDescent="0.35">
      <c r="A671" t="s">
        <v>187</v>
      </c>
      <c r="B671" t="s">
        <v>353</v>
      </c>
      <c r="C671">
        <v>91411</v>
      </c>
      <c r="D671">
        <v>2020</v>
      </c>
      <c r="E671">
        <v>3</v>
      </c>
      <c r="F671">
        <v>0</v>
      </c>
      <c r="G671">
        <v>0</v>
      </c>
    </row>
    <row r="672" spans="1:7" ht="15.5" hidden="1" x14ac:dyDescent="0.35">
      <c r="A672" t="s">
        <v>187</v>
      </c>
      <c r="B672" t="s">
        <v>353</v>
      </c>
      <c r="C672">
        <v>91411</v>
      </c>
      <c r="D672">
        <v>2020</v>
      </c>
      <c r="E672">
        <v>4</v>
      </c>
      <c r="F672">
        <v>0</v>
      </c>
      <c r="G672">
        <v>0</v>
      </c>
    </row>
    <row r="673" spans="1:7" ht="15.5" hidden="1" x14ac:dyDescent="0.35">
      <c r="A673" t="s">
        <v>187</v>
      </c>
      <c r="B673" t="s">
        <v>353</v>
      </c>
      <c r="C673">
        <v>91411</v>
      </c>
      <c r="D673">
        <v>2020</v>
      </c>
      <c r="E673">
        <v>5</v>
      </c>
      <c r="F673">
        <v>0</v>
      </c>
      <c r="G673">
        <v>0</v>
      </c>
    </row>
    <row r="674" spans="1:7" ht="15.5" hidden="1" x14ac:dyDescent="0.35">
      <c r="A674" t="s">
        <v>187</v>
      </c>
      <c r="B674" t="s">
        <v>353</v>
      </c>
      <c r="C674">
        <v>91411</v>
      </c>
      <c r="D674">
        <v>2020</v>
      </c>
      <c r="E674">
        <v>6</v>
      </c>
      <c r="F674">
        <v>0</v>
      </c>
      <c r="G674">
        <v>0</v>
      </c>
    </row>
    <row r="675" spans="1:7" ht="15.5" hidden="1" x14ac:dyDescent="0.35">
      <c r="A675" t="s">
        <v>187</v>
      </c>
      <c r="B675" t="s">
        <v>353</v>
      </c>
      <c r="C675">
        <v>91411</v>
      </c>
      <c r="D675">
        <v>2020</v>
      </c>
      <c r="E675">
        <v>7</v>
      </c>
      <c r="F675">
        <v>0</v>
      </c>
      <c r="G675">
        <v>0</v>
      </c>
    </row>
    <row r="676" spans="1:7" ht="15.5" hidden="1" x14ac:dyDescent="0.35">
      <c r="A676" t="s">
        <v>187</v>
      </c>
      <c r="B676" t="s">
        <v>353</v>
      </c>
      <c r="C676">
        <v>91411</v>
      </c>
      <c r="D676">
        <v>2020</v>
      </c>
      <c r="E676">
        <v>8</v>
      </c>
      <c r="F676">
        <v>0</v>
      </c>
      <c r="G676">
        <v>0</v>
      </c>
    </row>
    <row r="677" spans="1:7" ht="15.5" hidden="1" x14ac:dyDescent="0.35">
      <c r="A677" t="s">
        <v>187</v>
      </c>
      <c r="B677" t="s">
        <v>353</v>
      </c>
      <c r="C677">
        <v>91411</v>
      </c>
      <c r="D677">
        <v>2020</v>
      </c>
      <c r="E677">
        <v>9</v>
      </c>
      <c r="F677">
        <v>0</v>
      </c>
      <c r="G677">
        <v>0</v>
      </c>
    </row>
    <row r="678" spans="1:7" ht="15.5" hidden="1" x14ac:dyDescent="0.35">
      <c r="A678" t="s">
        <v>187</v>
      </c>
      <c r="B678" t="s">
        <v>353</v>
      </c>
      <c r="C678">
        <v>91411</v>
      </c>
      <c r="D678">
        <v>2020</v>
      </c>
      <c r="E678">
        <v>10</v>
      </c>
      <c r="F678">
        <v>0</v>
      </c>
      <c r="G678">
        <v>0</v>
      </c>
    </row>
    <row r="679" spans="1:7" ht="15.5" hidden="1" x14ac:dyDescent="0.35">
      <c r="A679" t="s">
        <v>187</v>
      </c>
      <c r="B679" t="s">
        <v>353</v>
      </c>
      <c r="C679">
        <v>91411</v>
      </c>
      <c r="D679">
        <v>2020</v>
      </c>
      <c r="E679">
        <v>11</v>
      </c>
      <c r="F679">
        <v>0</v>
      </c>
      <c r="G679">
        <v>0</v>
      </c>
    </row>
    <row r="680" spans="1:7" ht="15.5" hidden="1" x14ac:dyDescent="0.35">
      <c r="A680" t="s">
        <v>187</v>
      </c>
      <c r="B680" t="s">
        <v>353</v>
      </c>
      <c r="C680">
        <v>91411</v>
      </c>
      <c r="D680">
        <v>2020</v>
      </c>
      <c r="E680">
        <v>12</v>
      </c>
      <c r="F680">
        <v>0</v>
      </c>
      <c r="G680">
        <v>0</v>
      </c>
    </row>
    <row r="681" spans="1:7" ht="15.5" hidden="1" x14ac:dyDescent="0.35">
      <c r="A681" t="s">
        <v>187</v>
      </c>
      <c r="B681" t="s">
        <v>353</v>
      </c>
      <c r="C681">
        <v>91411</v>
      </c>
      <c r="D681">
        <v>2022</v>
      </c>
      <c r="E681">
        <v>7</v>
      </c>
      <c r="F681">
        <v>128.01</v>
      </c>
      <c r="G681">
        <v>26.07</v>
      </c>
    </row>
    <row r="682" spans="1:7" ht="15.5" hidden="1" x14ac:dyDescent="0.35">
      <c r="A682" t="s">
        <v>187</v>
      </c>
      <c r="B682" t="s">
        <v>353</v>
      </c>
      <c r="C682">
        <v>91411</v>
      </c>
      <c r="D682">
        <v>2022</v>
      </c>
      <c r="E682">
        <v>8</v>
      </c>
      <c r="F682">
        <v>200.5</v>
      </c>
      <c r="G682">
        <v>42</v>
      </c>
    </row>
    <row r="683" spans="1:7" ht="15.5" hidden="1" x14ac:dyDescent="0.35">
      <c r="A683" t="s">
        <v>187</v>
      </c>
      <c r="B683" t="s">
        <v>353</v>
      </c>
      <c r="C683">
        <v>91411</v>
      </c>
      <c r="D683">
        <v>2022</v>
      </c>
      <c r="E683">
        <v>9</v>
      </c>
      <c r="F683">
        <v>206.65</v>
      </c>
      <c r="G683">
        <v>43</v>
      </c>
    </row>
    <row r="684" spans="1:7" ht="15.5" hidden="1" x14ac:dyDescent="0.35">
      <c r="A684" t="s">
        <v>187</v>
      </c>
      <c r="B684" t="s">
        <v>353</v>
      </c>
      <c r="C684">
        <v>91411</v>
      </c>
      <c r="D684">
        <v>2022</v>
      </c>
      <c r="E684">
        <v>10</v>
      </c>
      <c r="F684">
        <v>217.53</v>
      </c>
      <c r="G684">
        <v>45</v>
      </c>
    </row>
    <row r="685" spans="1:7" ht="15.5" hidden="1" x14ac:dyDescent="0.35">
      <c r="A685" t="s">
        <v>187</v>
      </c>
      <c r="B685" t="s">
        <v>353</v>
      </c>
      <c r="C685">
        <v>91411</v>
      </c>
      <c r="D685">
        <v>2022</v>
      </c>
      <c r="E685">
        <v>11</v>
      </c>
      <c r="F685">
        <v>286.29000000000002</v>
      </c>
      <c r="G685">
        <v>59</v>
      </c>
    </row>
    <row r="686" spans="1:7" ht="15.5" hidden="1" x14ac:dyDescent="0.35">
      <c r="A686" t="s">
        <v>187</v>
      </c>
      <c r="B686" t="s">
        <v>353</v>
      </c>
      <c r="C686">
        <v>91411</v>
      </c>
      <c r="D686">
        <v>2022</v>
      </c>
      <c r="E686">
        <v>12</v>
      </c>
      <c r="F686">
        <v>252.98</v>
      </c>
      <c r="G686">
        <v>52</v>
      </c>
    </row>
    <row r="687" spans="1:7" ht="15.5" hidden="1" x14ac:dyDescent="0.35">
      <c r="A687" t="s">
        <v>187</v>
      </c>
      <c r="B687" t="s">
        <v>353</v>
      </c>
      <c r="C687">
        <v>91411</v>
      </c>
      <c r="D687">
        <v>2023</v>
      </c>
      <c r="E687">
        <v>1</v>
      </c>
      <c r="F687">
        <v>303.55</v>
      </c>
      <c r="G687">
        <v>62</v>
      </c>
    </row>
    <row r="688" spans="1:7" ht="15.5" hidden="1" x14ac:dyDescent="0.35">
      <c r="A688" t="s">
        <v>187</v>
      </c>
      <c r="B688" t="s">
        <v>353</v>
      </c>
      <c r="C688">
        <v>91411</v>
      </c>
      <c r="D688">
        <v>2023</v>
      </c>
      <c r="E688">
        <v>2</v>
      </c>
      <c r="F688">
        <v>192.83</v>
      </c>
      <c r="G688">
        <v>40</v>
      </c>
    </row>
    <row r="689" spans="1:7" ht="15.5" hidden="1" x14ac:dyDescent="0.35">
      <c r="A689" t="s">
        <v>187</v>
      </c>
      <c r="B689" t="s">
        <v>353</v>
      </c>
      <c r="C689">
        <v>91411</v>
      </c>
      <c r="D689">
        <v>2023</v>
      </c>
      <c r="E689">
        <v>3</v>
      </c>
      <c r="F689">
        <v>212.59</v>
      </c>
      <c r="G689">
        <v>43</v>
      </c>
    </row>
    <row r="690" spans="1:7" ht="15.5" hidden="1" x14ac:dyDescent="0.35">
      <c r="A690" t="s">
        <v>187</v>
      </c>
      <c r="B690" t="s">
        <v>353</v>
      </c>
      <c r="C690">
        <v>91411</v>
      </c>
      <c r="D690">
        <v>2023</v>
      </c>
      <c r="E690">
        <v>4</v>
      </c>
      <c r="F690">
        <v>198.88</v>
      </c>
      <c r="G690">
        <v>42</v>
      </c>
    </row>
    <row r="691" spans="1:7" ht="15.5" hidden="1" x14ac:dyDescent="0.35">
      <c r="A691" t="s">
        <v>187</v>
      </c>
      <c r="B691" t="s">
        <v>353</v>
      </c>
      <c r="C691">
        <v>91411</v>
      </c>
      <c r="D691">
        <v>2023</v>
      </c>
      <c r="E691">
        <v>5</v>
      </c>
      <c r="F691">
        <v>262.27999999999997</v>
      </c>
      <c r="G691">
        <v>54</v>
      </c>
    </row>
    <row r="692" spans="1:7" ht="15.5" hidden="1" x14ac:dyDescent="0.35">
      <c r="A692" t="s">
        <v>187</v>
      </c>
      <c r="B692" t="s">
        <v>353</v>
      </c>
      <c r="C692">
        <v>91411</v>
      </c>
      <c r="D692">
        <v>2023</v>
      </c>
      <c r="E692">
        <v>6</v>
      </c>
      <c r="F692">
        <v>243.48</v>
      </c>
      <c r="G692">
        <v>58</v>
      </c>
    </row>
    <row r="693" spans="1:7" ht="15.5" hidden="1" x14ac:dyDescent="0.35">
      <c r="A693" t="s">
        <v>187</v>
      </c>
      <c r="B693" t="s">
        <v>353</v>
      </c>
      <c r="C693">
        <v>91411</v>
      </c>
      <c r="D693">
        <v>2023</v>
      </c>
      <c r="E693">
        <v>7</v>
      </c>
      <c r="F693">
        <v>282.07</v>
      </c>
      <c r="G693">
        <v>68</v>
      </c>
    </row>
    <row r="694" spans="1:7" ht="15.5" hidden="1" x14ac:dyDescent="0.35">
      <c r="A694" t="s">
        <v>187</v>
      </c>
      <c r="B694" t="s">
        <v>353</v>
      </c>
      <c r="C694">
        <v>91411</v>
      </c>
      <c r="D694">
        <v>2023</v>
      </c>
      <c r="E694">
        <v>8</v>
      </c>
      <c r="F694">
        <v>269.67</v>
      </c>
      <c r="G694">
        <v>65</v>
      </c>
    </row>
    <row r="695" spans="1:7" ht="15.5" hidden="1" x14ac:dyDescent="0.35">
      <c r="A695" t="s">
        <v>187</v>
      </c>
      <c r="B695" t="s">
        <v>353</v>
      </c>
      <c r="C695">
        <v>91411</v>
      </c>
      <c r="D695">
        <v>2023</v>
      </c>
      <c r="E695">
        <v>9</v>
      </c>
      <c r="F695">
        <v>275.7</v>
      </c>
      <c r="G695">
        <v>55</v>
      </c>
    </row>
    <row r="696" spans="1:7" ht="15.5" hidden="1" x14ac:dyDescent="0.35">
      <c r="A696" t="s">
        <v>187</v>
      </c>
      <c r="B696" t="s">
        <v>353</v>
      </c>
      <c r="C696">
        <v>91411</v>
      </c>
      <c r="D696">
        <v>2023</v>
      </c>
      <c r="E696">
        <v>10</v>
      </c>
      <c r="F696">
        <v>268</v>
      </c>
      <c r="G696">
        <v>55</v>
      </c>
    </row>
    <row r="697" spans="1:7" ht="15.5" hidden="1" x14ac:dyDescent="0.35">
      <c r="A697" t="s">
        <v>187</v>
      </c>
      <c r="B697" t="s">
        <v>353</v>
      </c>
      <c r="C697">
        <v>91411</v>
      </c>
      <c r="D697">
        <v>2023</v>
      </c>
      <c r="E697">
        <v>11</v>
      </c>
      <c r="F697">
        <v>294.16000000000003</v>
      </c>
      <c r="G697">
        <v>60</v>
      </c>
    </row>
    <row r="698" spans="1:7" ht="15.5" hidden="1" x14ac:dyDescent="0.35">
      <c r="A698" t="s">
        <v>187</v>
      </c>
      <c r="B698" t="s">
        <v>353</v>
      </c>
      <c r="C698">
        <v>91411</v>
      </c>
      <c r="D698">
        <v>2023</v>
      </c>
      <c r="E698">
        <v>12</v>
      </c>
      <c r="F698">
        <v>238.39</v>
      </c>
      <c r="G698">
        <v>48</v>
      </c>
    </row>
    <row r="699" spans="1:7" ht="15.5" hidden="1" x14ac:dyDescent="0.35">
      <c r="A699" t="s">
        <v>187</v>
      </c>
      <c r="B699" t="s">
        <v>353</v>
      </c>
      <c r="C699">
        <v>91411</v>
      </c>
      <c r="D699">
        <v>2024</v>
      </c>
      <c r="E699">
        <v>1</v>
      </c>
      <c r="F699">
        <v>172.3</v>
      </c>
      <c r="G699">
        <v>38</v>
      </c>
    </row>
    <row r="700" spans="1:7" ht="15.5" hidden="1" x14ac:dyDescent="0.35">
      <c r="A700" t="s">
        <v>187</v>
      </c>
      <c r="B700" t="s">
        <v>353</v>
      </c>
      <c r="C700">
        <v>91411</v>
      </c>
      <c r="D700">
        <v>2024</v>
      </c>
      <c r="E700">
        <v>2</v>
      </c>
      <c r="F700">
        <v>0</v>
      </c>
      <c r="G700">
        <v>0</v>
      </c>
    </row>
    <row r="701" spans="1:7" ht="15.5" hidden="1" x14ac:dyDescent="0.35">
      <c r="A701" t="s">
        <v>187</v>
      </c>
      <c r="B701" t="s">
        <v>353</v>
      </c>
      <c r="C701">
        <v>91411</v>
      </c>
      <c r="D701">
        <v>2024</v>
      </c>
      <c r="E701">
        <v>3</v>
      </c>
      <c r="F701">
        <v>303</v>
      </c>
      <c r="G701">
        <v>48</v>
      </c>
    </row>
    <row r="702" spans="1:7" ht="15.5" hidden="1" x14ac:dyDescent="0.35">
      <c r="A702" t="s">
        <v>187</v>
      </c>
      <c r="B702" t="s">
        <v>353</v>
      </c>
      <c r="C702">
        <v>91411</v>
      </c>
      <c r="D702">
        <v>2024</v>
      </c>
      <c r="E702">
        <v>4</v>
      </c>
      <c r="F702">
        <v>332.25</v>
      </c>
      <c r="G702">
        <v>56</v>
      </c>
    </row>
    <row r="703" spans="1:7" ht="15.5" hidden="1" x14ac:dyDescent="0.35">
      <c r="A703" t="s">
        <v>187</v>
      </c>
      <c r="B703" t="s">
        <v>353</v>
      </c>
      <c r="C703">
        <v>91411</v>
      </c>
      <c r="D703">
        <v>2024</v>
      </c>
      <c r="E703">
        <v>5</v>
      </c>
      <c r="F703">
        <v>311.7</v>
      </c>
      <c r="G703">
        <v>48</v>
      </c>
    </row>
    <row r="704" spans="1:7" ht="15.5" hidden="1" x14ac:dyDescent="0.35">
      <c r="A704" t="s">
        <v>187</v>
      </c>
      <c r="B704" t="s">
        <v>353</v>
      </c>
      <c r="C704">
        <v>91411</v>
      </c>
      <c r="D704">
        <v>2024</v>
      </c>
      <c r="E704">
        <v>6</v>
      </c>
      <c r="F704">
        <v>359.13</v>
      </c>
      <c r="G704">
        <v>54</v>
      </c>
    </row>
    <row r="705" spans="1:7" ht="15.5" hidden="1" x14ac:dyDescent="0.35">
      <c r="A705" t="s">
        <v>187</v>
      </c>
      <c r="B705" t="s">
        <v>353</v>
      </c>
      <c r="C705">
        <v>91411</v>
      </c>
      <c r="D705">
        <v>2024</v>
      </c>
      <c r="E705">
        <v>7</v>
      </c>
      <c r="F705">
        <v>378.72</v>
      </c>
      <c r="G705">
        <v>62</v>
      </c>
    </row>
    <row r="706" spans="1:7" ht="15.5" hidden="1" x14ac:dyDescent="0.35">
      <c r="A706" t="s">
        <v>187</v>
      </c>
      <c r="B706" t="s">
        <v>353</v>
      </c>
      <c r="C706">
        <v>91411</v>
      </c>
      <c r="D706">
        <v>2024</v>
      </c>
      <c r="E706">
        <v>8</v>
      </c>
      <c r="F706">
        <v>373.41</v>
      </c>
      <c r="G706">
        <v>58</v>
      </c>
    </row>
    <row r="707" spans="1:7" ht="15.5" hidden="1" x14ac:dyDescent="0.35">
      <c r="A707" t="s">
        <v>187</v>
      </c>
      <c r="B707" t="s">
        <v>353</v>
      </c>
      <c r="C707">
        <v>91411</v>
      </c>
      <c r="D707">
        <v>2024</v>
      </c>
      <c r="E707">
        <v>9</v>
      </c>
      <c r="F707">
        <v>414.47</v>
      </c>
      <c r="G707">
        <v>65</v>
      </c>
    </row>
    <row r="708" spans="1:7" ht="15.5" hidden="1" x14ac:dyDescent="0.35">
      <c r="A708" t="s">
        <v>187</v>
      </c>
      <c r="B708" t="s">
        <v>353</v>
      </c>
      <c r="C708">
        <v>91411</v>
      </c>
      <c r="D708">
        <v>2024</v>
      </c>
      <c r="E708">
        <v>10</v>
      </c>
      <c r="F708">
        <v>413.98</v>
      </c>
      <c r="G708">
        <v>61</v>
      </c>
    </row>
    <row r="709" spans="1:7" ht="15.5" hidden="1" x14ac:dyDescent="0.35">
      <c r="A709" t="s">
        <v>187</v>
      </c>
      <c r="B709" t="s">
        <v>353</v>
      </c>
      <c r="C709">
        <v>91411</v>
      </c>
      <c r="D709">
        <v>2024</v>
      </c>
      <c r="E709">
        <v>11</v>
      </c>
      <c r="F709">
        <v>396.37</v>
      </c>
      <c r="G709">
        <v>62</v>
      </c>
    </row>
    <row r="710" spans="1:7" ht="15.5" hidden="1" x14ac:dyDescent="0.35">
      <c r="A710" t="s">
        <v>187</v>
      </c>
      <c r="B710" t="s">
        <v>353</v>
      </c>
      <c r="C710">
        <v>91411</v>
      </c>
      <c r="D710">
        <v>2024</v>
      </c>
      <c r="E710">
        <v>12</v>
      </c>
      <c r="F710">
        <v>7.34</v>
      </c>
      <c r="G710">
        <v>0.4</v>
      </c>
    </row>
    <row r="711" spans="1:7" ht="15.5" x14ac:dyDescent="0.35">
      <c r="A711" t="s">
        <v>187</v>
      </c>
      <c r="B711" t="s">
        <v>353</v>
      </c>
      <c r="C711">
        <v>91411</v>
      </c>
      <c r="D711">
        <v>2025</v>
      </c>
      <c r="E711">
        <v>1</v>
      </c>
      <c r="F711">
        <v>0</v>
      </c>
      <c r="G711">
        <v>0</v>
      </c>
    </row>
    <row r="712" spans="1:7" ht="15.5" x14ac:dyDescent="0.35">
      <c r="A712" t="s">
        <v>187</v>
      </c>
      <c r="B712" t="s">
        <v>353</v>
      </c>
      <c r="C712">
        <v>91411</v>
      </c>
      <c r="D712">
        <v>2025</v>
      </c>
      <c r="E712">
        <v>2</v>
      </c>
      <c r="F712">
        <v>0</v>
      </c>
      <c r="G712">
        <v>0</v>
      </c>
    </row>
    <row r="713" spans="1:7" ht="15.5" x14ac:dyDescent="0.35">
      <c r="A713" t="s">
        <v>187</v>
      </c>
      <c r="B713" t="s">
        <v>353</v>
      </c>
      <c r="C713">
        <v>91411</v>
      </c>
      <c r="D713">
        <v>2025</v>
      </c>
      <c r="E713">
        <v>3</v>
      </c>
      <c r="F713">
        <v>0</v>
      </c>
      <c r="G713">
        <v>0</v>
      </c>
    </row>
    <row r="714" spans="1:7" ht="15.5" x14ac:dyDescent="0.35">
      <c r="A714" t="s">
        <v>187</v>
      </c>
      <c r="B714" t="s">
        <v>353</v>
      </c>
      <c r="C714">
        <v>91411</v>
      </c>
      <c r="D714">
        <v>2025</v>
      </c>
      <c r="E714">
        <v>4</v>
      </c>
      <c r="F714">
        <v>0</v>
      </c>
      <c r="G714">
        <v>0</v>
      </c>
    </row>
    <row r="715" spans="1:7" ht="15.5" x14ac:dyDescent="0.35">
      <c r="A715" t="s">
        <v>187</v>
      </c>
      <c r="B715" t="s">
        <v>353</v>
      </c>
      <c r="C715">
        <v>91411</v>
      </c>
      <c r="D715">
        <v>2025</v>
      </c>
      <c r="E715">
        <v>5</v>
      </c>
      <c r="F715">
        <v>0</v>
      </c>
      <c r="G715">
        <v>0</v>
      </c>
    </row>
    <row r="716" spans="1:7" ht="15.5" x14ac:dyDescent="0.35">
      <c r="A716" t="s">
        <v>187</v>
      </c>
      <c r="B716" t="s">
        <v>353</v>
      </c>
      <c r="C716">
        <v>91411</v>
      </c>
      <c r="D716">
        <v>2025</v>
      </c>
      <c r="E716">
        <v>6</v>
      </c>
      <c r="F716">
        <v>0</v>
      </c>
      <c r="G716">
        <v>0</v>
      </c>
    </row>
    <row r="717" spans="1:7" ht="15.5" x14ac:dyDescent="0.35">
      <c r="A717" t="s">
        <v>187</v>
      </c>
      <c r="B717" t="s">
        <v>353</v>
      </c>
      <c r="C717">
        <v>91411</v>
      </c>
      <c r="D717">
        <v>2025</v>
      </c>
      <c r="E717">
        <v>7</v>
      </c>
      <c r="F717">
        <v>0</v>
      </c>
      <c r="G717">
        <v>0</v>
      </c>
    </row>
    <row r="718" spans="1:7" ht="15.5" x14ac:dyDescent="0.35">
      <c r="A718" t="s">
        <v>187</v>
      </c>
      <c r="B718" t="s">
        <v>353</v>
      </c>
      <c r="C718">
        <v>91411</v>
      </c>
      <c r="D718">
        <v>2025</v>
      </c>
      <c r="E718">
        <v>8</v>
      </c>
      <c r="F718">
        <v>0</v>
      </c>
      <c r="G718">
        <v>0</v>
      </c>
    </row>
    <row r="719" spans="1:7" ht="15.5" x14ac:dyDescent="0.35">
      <c r="A719" t="s">
        <v>187</v>
      </c>
      <c r="B719" t="s">
        <v>353</v>
      </c>
      <c r="C719">
        <v>91411</v>
      </c>
      <c r="D719">
        <v>2025</v>
      </c>
      <c r="E719">
        <v>9</v>
      </c>
      <c r="F719">
        <v>0</v>
      </c>
      <c r="G719">
        <v>0</v>
      </c>
    </row>
    <row r="720" spans="1:7" ht="15.5" x14ac:dyDescent="0.35">
      <c r="A720" t="s">
        <v>187</v>
      </c>
      <c r="B720" t="s">
        <v>353</v>
      </c>
      <c r="C720">
        <v>91411</v>
      </c>
      <c r="D720">
        <v>2025</v>
      </c>
      <c r="E720">
        <v>10</v>
      </c>
      <c r="F720">
        <v>0</v>
      </c>
      <c r="G720">
        <v>0</v>
      </c>
    </row>
    <row r="721" spans="1:7" ht="15.5" x14ac:dyDescent="0.35">
      <c r="A721" t="s">
        <v>187</v>
      </c>
      <c r="B721" t="s">
        <v>353</v>
      </c>
      <c r="C721">
        <v>91411</v>
      </c>
      <c r="D721">
        <v>2025</v>
      </c>
      <c r="E721">
        <v>11</v>
      </c>
      <c r="F721">
        <v>0</v>
      </c>
      <c r="G721">
        <v>0</v>
      </c>
    </row>
    <row r="722" spans="1:7" ht="15.5" hidden="1" x14ac:dyDescent="0.35">
      <c r="A722" t="s">
        <v>187</v>
      </c>
      <c r="B722" t="s">
        <v>353</v>
      </c>
      <c r="C722">
        <v>91412</v>
      </c>
      <c r="D722">
        <v>2016</v>
      </c>
      <c r="E722">
        <v>12</v>
      </c>
      <c r="F722">
        <v>36.22</v>
      </c>
      <c r="G722">
        <v>6.29</v>
      </c>
    </row>
    <row r="723" spans="1:7" ht="15.5" hidden="1" x14ac:dyDescent="0.35">
      <c r="A723" t="s">
        <v>187</v>
      </c>
      <c r="B723" t="s">
        <v>353</v>
      </c>
      <c r="C723">
        <v>91412</v>
      </c>
      <c r="D723">
        <v>2017</v>
      </c>
      <c r="E723">
        <v>1</v>
      </c>
      <c r="F723">
        <v>280.7</v>
      </c>
      <c r="G723">
        <v>48.71</v>
      </c>
    </row>
    <row r="724" spans="1:7" ht="15.5" hidden="1" x14ac:dyDescent="0.35">
      <c r="A724" t="s">
        <v>187</v>
      </c>
      <c r="B724" t="s">
        <v>353</v>
      </c>
      <c r="C724">
        <v>91412</v>
      </c>
      <c r="D724">
        <v>2017</v>
      </c>
      <c r="E724">
        <v>2</v>
      </c>
      <c r="F724">
        <v>304.04000000000002</v>
      </c>
      <c r="G724">
        <v>52</v>
      </c>
    </row>
    <row r="725" spans="1:7" ht="15.5" hidden="1" x14ac:dyDescent="0.35">
      <c r="A725" t="s">
        <v>187</v>
      </c>
      <c r="B725" t="s">
        <v>353</v>
      </c>
      <c r="C725">
        <v>91412</v>
      </c>
      <c r="D725">
        <v>2017</v>
      </c>
      <c r="E725">
        <v>3</v>
      </c>
      <c r="F725">
        <v>340.52</v>
      </c>
      <c r="G725">
        <v>55</v>
      </c>
    </row>
    <row r="726" spans="1:7" ht="15.5" hidden="1" x14ac:dyDescent="0.35">
      <c r="A726" t="s">
        <v>187</v>
      </c>
      <c r="B726" t="s">
        <v>353</v>
      </c>
      <c r="C726">
        <v>91412</v>
      </c>
      <c r="D726">
        <v>2017</v>
      </c>
      <c r="E726">
        <v>4</v>
      </c>
      <c r="F726">
        <v>302.83999999999997</v>
      </c>
      <c r="G726">
        <v>67</v>
      </c>
    </row>
    <row r="727" spans="1:7" ht="15.5" hidden="1" x14ac:dyDescent="0.35">
      <c r="A727" t="s">
        <v>187</v>
      </c>
      <c r="B727" t="s">
        <v>353</v>
      </c>
      <c r="C727">
        <v>91412</v>
      </c>
      <c r="D727">
        <v>2017</v>
      </c>
      <c r="E727">
        <v>5</v>
      </c>
      <c r="F727">
        <v>261.14999999999998</v>
      </c>
      <c r="G727">
        <v>46</v>
      </c>
    </row>
    <row r="728" spans="1:7" ht="15.5" hidden="1" x14ac:dyDescent="0.35">
      <c r="A728" t="s">
        <v>187</v>
      </c>
      <c r="B728" t="s">
        <v>353</v>
      </c>
      <c r="C728">
        <v>91412</v>
      </c>
      <c r="D728">
        <v>2017</v>
      </c>
      <c r="E728">
        <v>6</v>
      </c>
      <c r="F728">
        <v>346.86</v>
      </c>
      <c r="G728">
        <v>63</v>
      </c>
    </row>
    <row r="729" spans="1:7" ht="15.5" hidden="1" x14ac:dyDescent="0.35">
      <c r="A729" t="s">
        <v>187</v>
      </c>
      <c r="B729" t="s">
        <v>353</v>
      </c>
      <c r="C729">
        <v>91412</v>
      </c>
      <c r="D729">
        <v>2017</v>
      </c>
      <c r="E729">
        <v>7</v>
      </c>
      <c r="F729">
        <v>376.97</v>
      </c>
      <c r="G729">
        <v>63</v>
      </c>
    </row>
    <row r="730" spans="1:7" ht="15.5" hidden="1" x14ac:dyDescent="0.35">
      <c r="A730" t="s">
        <v>187</v>
      </c>
      <c r="B730" t="s">
        <v>353</v>
      </c>
      <c r="C730">
        <v>91412</v>
      </c>
      <c r="D730">
        <v>2017</v>
      </c>
      <c r="E730">
        <v>8</v>
      </c>
      <c r="F730">
        <v>335.95</v>
      </c>
      <c r="G730">
        <v>56</v>
      </c>
    </row>
    <row r="731" spans="1:7" ht="15.5" hidden="1" x14ac:dyDescent="0.35">
      <c r="A731" t="s">
        <v>187</v>
      </c>
      <c r="B731" t="s">
        <v>353</v>
      </c>
      <c r="C731">
        <v>91412</v>
      </c>
      <c r="D731">
        <v>2017</v>
      </c>
      <c r="E731">
        <v>9</v>
      </c>
      <c r="F731">
        <v>358.77</v>
      </c>
      <c r="G731">
        <v>60</v>
      </c>
    </row>
    <row r="732" spans="1:7" ht="15.5" hidden="1" x14ac:dyDescent="0.35">
      <c r="A732" t="s">
        <v>187</v>
      </c>
      <c r="B732" t="s">
        <v>353</v>
      </c>
      <c r="C732">
        <v>91412</v>
      </c>
      <c r="D732">
        <v>2017</v>
      </c>
      <c r="E732">
        <v>10</v>
      </c>
      <c r="F732">
        <v>357.33</v>
      </c>
      <c r="G732">
        <v>58.95</v>
      </c>
    </row>
    <row r="733" spans="1:7" ht="15.5" hidden="1" x14ac:dyDescent="0.35">
      <c r="A733" t="s">
        <v>187</v>
      </c>
      <c r="B733" t="s">
        <v>353</v>
      </c>
      <c r="C733">
        <v>91412</v>
      </c>
      <c r="D733">
        <v>2017</v>
      </c>
      <c r="E733">
        <v>11</v>
      </c>
      <c r="F733">
        <v>345.81</v>
      </c>
      <c r="G733">
        <v>57.05</v>
      </c>
    </row>
    <row r="734" spans="1:7" ht="15.5" hidden="1" x14ac:dyDescent="0.35">
      <c r="A734" t="s">
        <v>187</v>
      </c>
      <c r="B734" t="s">
        <v>353</v>
      </c>
      <c r="C734">
        <v>91412</v>
      </c>
      <c r="D734">
        <v>2017</v>
      </c>
      <c r="E734">
        <v>12</v>
      </c>
      <c r="F734">
        <v>381.26</v>
      </c>
      <c r="G734">
        <v>62</v>
      </c>
    </row>
    <row r="735" spans="1:7" ht="15.5" hidden="1" x14ac:dyDescent="0.35">
      <c r="A735" t="s">
        <v>187</v>
      </c>
      <c r="B735" t="s">
        <v>353</v>
      </c>
      <c r="C735">
        <v>91412</v>
      </c>
      <c r="D735">
        <v>2018</v>
      </c>
      <c r="E735">
        <v>1</v>
      </c>
      <c r="F735">
        <v>329.37</v>
      </c>
      <c r="G735">
        <v>54</v>
      </c>
    </row>
    <row r="736" spans="1:7" ht="15.5" hidden="1" x14ac:dyDescent="0.35">
      <c r="A736" t="s">
        <v>187</v>
      </c>
      <c r="B736" t="s">
        <v>353</v>
      </c>
      <c r="C736">
        <v>91412</v>
      </c>
      <c r="D736">
        <v>2018</v>
      </c>
      <c r="E736">
        <v>2</v>
      </c>
      <c r="F736">
        <v>325.38</v>
      </c>
      <c r="G736">
        <v>54</v>
      </c>
    </row>
    <row r="737" spans="1:7" ht="15.5" hidden="1" x14ac:dyDescent="0.35">
      <c r="A737" t="s">
        <v>187</v>
      </c>
      <c r="B737" t="s">
        <v>353</v>
      </c>
      <c r="C737">
        <v>91412</v>
      </c>
      <c r="D737">
        <v>2018</v>
      </c>
      <c r="E737">
        <v>3</v>
      </c>
      <c r="F737">
        <v>320.82</v>
      </c>
      <c r="G737">
        <v>55</v>
      </c>
    </row>
    <row r="738" spans="1:7" ht="15.5" hidden="1" x14ac:dyDescent="0.35">
      <c r="A738" t="s">
        <v>187</v>
      </c>
      <c r="B738" t="s">
        <v>353</v>
      </c>
      <c r="C738">
        <v>91412</v>
      </c>
      <c r="D738">
        <v>2018</v>
      </c>
      <c r="E738">
        <v>4</v>
      </c>
      <c r="F738">
        <v>362.15</v>
      </c>
      <c r="G738">
        <v>60</v>
      </c>
    </row>
    <row r="739" spans="1:7" ht="15.5" hidden="1" x14ac:dyDescent="0.35">
      <c r="A739" t="s">
        <v>187</v>
      </c>
      <c r="B739" t="s">
        <v>353</v>
      </c>
      <c r="C739">
        <v>91412</v>
      </c>
      <c r="D739">
        <v>2018</v>
      </c>
      <c r="E739">
        <v>5</v>
      </c>
      <c r="F739">
        <v>354.4</v>
      </c>
      <c r="G739">
        <v>60</v>
      </c>
    </row>
    <row r="740" spans="1:7" ht="15.5" hidden="1" x14ac:dyDescent="0.35">
      <c r="A740" t="s">
        <v>187</v>
      </c>
      <c r="B740" t="s">
        <v>353</v>
      </c>
      <c r="C740">
        <v>91412</v>
      </c>
      <c r="D740">
        <v>2018</v>
      </c>
      <c r="E740">
        <v>6</v>
      </c>
      <c r="F740">
        <v>338.45</v>
      </c>
      <c r="G740">
        <v>56</v>
      </c>
    </row>
    <row r="741" spans="1:7" ht="15.5" hidden="1" x14ac:dyDescent="0.35">
      <c r="A741" t="s">
        <v>187</v>
      </c>
      <c r="B741" t="s">
        <v>353</v>
      </c>
      <c r="C741">
        <v>91412</v>
      </c>
      <c r="D741">
        <v>2018</v>
      </c>
      <c r="E741">
        <v>7</v>
      </c>
      <c r="F741">
        <v>371.5</v>
      </c>
      <c r="G741">
        <v>62</v>
      </c>
    </row>
    <row r="742" spans="1:7" ht="15.5" hidden="1" x14ac:dyDescent="0.35">
      <c r="A742" t="s">
        <v>187</v>
      </c>
      <c r="B742" t="s">
        <v>353</v>
      </c>
      <c r="C742">
        <v>91412</v>
      </c>
      <c r="D742">
        <v>2018</v>
      </c>
      <c r="E742">
        <v>8</v>
      </c>
      <c r="F742">
        <v>359.93</v>
      </c>
      <c r="G742">
        <v>60</v>
      </c>
    </row>
    <row r="743" spans="1:7" ht="15.5" hidden="1" x14ac:dyDescent="0.35">
      <c r="A743" t="s">
        <v>187</v>
      </c>
      <c r="B743" t="s">
        <v>353</v>
      </c>
      <c r="C743">
        <v>91412</v>
      </c>
      <c r="D743">
        <v>2018</v>
      </c>
      <c r="E743">
        <v>9</v>
      </c>
      <c r="F743">
        <v>347.37</v>
      </c>
      <c r="G743">
        <v>58</v>
      </c>
    </row>
    <row r="744" spans="1:7" ht="15.5" hidden="1" x14ac:dyDescent="0.35">
      <c r="A744" t="s">
        <v>187</v>
      </c>
      <c r="B744" t="s">
        <v>353</v>
      </c>
      <c r="C744">
        <v>91412</v>
      </c>
      <c r="D744">
        <v>2018</v>
      </c>
      <c r="E744">
        <v>10</v>
      </c>
      <c r="F744">
        <v>342.21</v>
      </c>
      <c r="G744">
        <v>56</v>
      </c>
    </row>
    <row r="745" spans="1:7" ht="15.5" hidden="1" x14ac:dyDescent="0.35">
      <c r="A745" t="s">
        <v>187</v>
      </c>
      <c r="B745" t="s">
        <v>353</v>
      </c>
      <c r="C745">
        <v>91412</v>
      </c>
      <c r="D745">
        <v>2018</v>
      </c>
      <c r="E745">
        <v>11</v>
      </c>
      <c r="F745">
        <v>321.60000000000002</v>
      </c>
      <c r="G745">
        <v>54</v>
      </c>
    </row>
    <row r="746" spans="1:7" ht="15.5" hidden="1" x14ac:dyDescent="0.35">
      <c r="A746" t="s">
        <v>187</v>
      </c>
      <c r="B746" t="s">
        <v>353</v>
      </c>
      <c r="C746">
        <v>91412</v>
      </c>
      <c r="D746">
        <v>2018</v>
      </c>
      <c r="E746">
        <v>12</v>
      </c>
      <c r="F746">
        <v>361.07</v>
      </c>
      <c r="G746">
        <v>60</v>
      </c>
    </row>
    <row r="747" spans="1:7" ht="15.5" hidden="1" x14ac:dyDescent="0.35">
      <c r="A747" t="s">
        <v>187</v>
      </c>
      <c r="B747" t="s">
        <v>353</v>
      </c>
      <c r="C747">
        <v>91412</v>
      </c>
      <c r="D747">
        <v>2019</v>
      </c>
      <c r="E747">
        <v>1</v>
      </c>
      <c r="F747">
        <v>341.62</v>
      </c>
      <c r="G747">
        <v>56</v>
      </c>
    </row>
    <row r="748" spans="1:7" ht="15.5" hidden="1" x14ac:dyDescent="0.35">
      <c r="A748" t="s">
        <v>187</v>
      </c>
      <c r="B748" t="s">
        <v>353</v>
      </c>
      <c r="C748">
        <v>91412</v>
      </c>
      <c r="D748">
        <v>2019</v>
      </c>
      <c r="E748">
        <v>2</v>
      </c>
      <c r="F748">
        <v>306.05</v>
      </c>
      <c r="G748">
        <v>51</v>
      </c>
    </row>
    <row r="749" spans="1:7" ht="15.5" hidden="1" x14ac:dyDescent="0.35">
      <c r="A749" t="s">
        <v>187</v>
      </c>
      <c r="B749" t="s">
        <v>353</v>
      </c>
      <c r="C749">
        <v>91412</v>
      </c>
      <c r="D749">
        <v>2019</v>
      </c>
      <c r="E749">
        <v>3</v>
      </c>
      <c r="F749">
        <v>360.18</v>
      </c>
      <c r="G749">
        <v>58</v>
      </c>
    </row>
    <row r="750" spans="1:7" ht="15.5" hidden="1" x14ac:dyDescent="0.35">
      <c r="A750" t="s">
        <v>187</v>
      </c>
      <c r="B750" t="s">
        <v>353</v>
      </c>
      <c r="C750">
        <v>91412</v>
      </c>
      <c r="D750">
        <v>2019</v>
      </c>
      <c r="E750">
        <v>4</v>
      </c>
      <c r="F750">
        <v>191.88</v>
      </c>
      <c r="G750">
        <v>34</v>
      </c>
    </row>
    <row r="751" spans="1:7" ht="15.5" hidden="1" x14ac:dyDescent="0.35">
      <c r="A751" t="s">
        <v>187</v>
      </c>
      <c r="B751" t="s">
        <v>353</v>
      </c>
      <c r="C751">
        <v>91412</v>
      </c>
      <c r="D751">
        <v>2019</v>
      </c>
      <c r="E751">
        <v>5</v>
      </c>
      <c r="F751">
        <v>0</v>
      </c>
      <c r="G751">
        <v>0</v>
      </c>
    </row>
    <row r="752" spans="1:7" ht="15.5" hidden="1" x14ac:dyDescent="0.35">
      <c r="A752" t="s">
        <v>187</v>
      </c>
      <c r="B752" t="s">
        <v>353</v>
      </c>
      <c r="C752">
        <v>91412</v>
      </c>
      <c r="D752">
        <v>2019</v>
      </c>
      <c r="E752">
        <v>6</v>
      </c>
      <c r="F752">
        <v>45.87</v>
      </c>
      <c r="G752">
        <v>7.47</v>
      </c>
    </row>
    <row r="753" spans="1:7" ht="15.5" hidden="1" x14ac:dyDescent="0.35">
      <c r="A753" t="s">
        <v>187</v>
      </c>
      <c r="B753" t="s">
        <v>353</v>
      </c>
      <c r="C753">
        <v>91412</v>
      </c>
      <c r="D753">
        <v>2019</v>
      </c>
      <c r="E753">
        <v>7</v>
      </c>
      <c r="F753">
        <v>397.89</v>
      </c>
      <c r="G753">
        <v>67</v>
      </c>
    </row>
    <row r="754" spans="1:7" ht="15.5" hidden="1" x14ac:dyDescent="0.35">
      <c r="A754" t="s">
        <v>187</v>
      </c>
      <c r="B754" t="s">
        <v>353</v>
      </c>
      <c r="C754">
        <v>91412</v>
      </c>
      <c r="D754">
        <v>2019</v>
      </c>
      <c r="E754">
        <v>8</v>
      </c>
      <c r="F754">
        <v>402.22</v>
      </c>
      <c r="G754">
        <v>68</v>
      </c>
    </row>
    <row r="755" spans="1:7" ht="15.5" hidden="1" x14ac:dyDescent="0.35">
      <c r="A755" t="s">
        <v>187</v>
      </c>
      <c r="B755" t="s">
        <v>353</v>
      </c>
      <c r="C755">
        <v>91412</v>
      </c>
      <c r="D755">
        <v>2019</v>
      </c>
      <c r="E755">
        <v>9</v>
      </c>
      <c r="F755">
        <v>389.55</v>
      </c>
      <c r="G755">
        <v>64</v>
      </c>
    </row>
    <row r="756" spans="1:7" ht="15.5" hidden="1" x14ac:dyDescent="0.35">
      <c r="A756" t="s">
        <v>187</v>
      </c>
      <c r="B756" t="s">
        <v>353</v>
      </c>
      <c r="C756">
        <v>91412</v>
      </c>
      <c r="D756">
        <v>2019</v>
      </c>
      <c r="E756">
        <v>10</v>
      </c>
      <c r="F756">
        <v>390.75</v>
      </c>
      <c r="G756">
        <v>69</v>
      </c>
    </row>
    <row r="757" spans="1:7" ht="15.5" hidden="1" x14ac:dyDescent="0.35">
      <c r="A757" t="s">
        <v>187</v>
      </c>
      <c r="B757" t="s">
        <v>353</v>
      </c>
      <c r="C757">
        <v>91412</v>
      </c>
      <c r="D757">
        <v>2019</v>
      </c>
      <c r="E757">
        <v>11</v>
      </c>
      <c r="F757">
        <v>319.54000000000002</v>
      </c>
      <c r="G757">
        <v>54</v>
      </c>
    </row>
    <row r="758" spans="1:7" ht="15.5" hidden="1" x14ac:dyDescent="0.35">
      <c r="A758" t="s">
        <v>187</v>
      </c>
      <c r="B758" t="s">
        <v>353</v>
      </c>
      <c r="C758">
        <v>91412</v>
      </c>
      <c r="D758">
        <v>2019</v>
      </c>
      <c r="E758">
        <v>12</v>
      </c>
      <c r="F758">
        <v>249.74</v>
      </c>
      <c r="G758">
        <v>44</v>
      </c>
    </row>
    <row r="759" spans="1:7" ht="15.5" hidden="1" x14ac:dyDescent="0.35">
      <c r="A759" t="s">
        <v>187</v>
      </c>
      <c r="B759" t="s">
        <v>353</v>
      </c>
      <c r="C759">
        <v>91412</v>
      </c>
      <c r="D759">
        <v>2020</v>
      </c>
      <c r="E759">
        <v>1</v>
      </c>
      <c r="F759">
        <v>371.9</v>
      </c>
      <c r="G759">
        <v>61.48</v>
      </c>
    </row>
    <row r="760" spans="1:7" ht="15.5" hidden="1" x14ac:dyDescent="0.35">
      <c r="A760" t="s">
        <v>187</v>
      </c>
      <c r="B760" t="s">
        <v>353</v>
      </c>
      <c r="C760">
        <v>91412</v>
      </c>
      <c r="D760">
        <v>2020</v>
      </c>
      <c r="E760">
        <v>2</v>
      </c>
      <c r="F760">
        <v>347.91</v>
      </c>
      <c r="G760">
        <v>57.52</v>
      </c>
    </row>
    <row r="761" spans="1:7" ht="15.5" hidden="1" x14ac:dyDescent="0.35">
      <c r="A761" t="s">
        <v>187</v>
      </c>
      <c r="B761" t="s">
        <v>353</v>
      </c>
      <c r="C761">
        <v>91412</v>
      </c>
      <c r="D761">
        <v>2020</v>
      </c>
      <c r="E761">
        <v>3</v>
      </c>
      <c r="F761">
        <v>267.64</v>
      </c>
      <c r="G761">
        <v>43</v>
      </c>
    </row>
    <row r="762" spans="1:7" ht="15.5" hidden="1" x14ac:dyDescent="0.35">
      <c r="A762" t="s">
        <v>187</v>
      </c>
      <c r="B762" t="s">
        <v>353</v>
      </c>
      <c r="C762">
        <v>91412</v>
      </c>
      <c r="D762">
        <v>2020</v>
      </c>
      <c r="E762">
        <v>4</v>
      </c>
      <c r="F762">
        <v>0</v>
      </c>
      <c r="G762">
        <v>0</v>
      </c>
    </row>
    <row r="763" spans="1:7" ht="15.5" hidden="1" x14ac:dyDescent="0.35">
      <c r="A763" t="s">
        <v>187</v>
      </c>
      <c r="B763" t="s">
        <v>353</v>
      </c>
      <c r="C763">
        <v>91412</v>
      </c>
      <c r="D763">
        <v>2020</v>
      </c>
      <c r="E763">
        <v>5</v>
      </c>
      <c r="F763">
        <v>0</v>
      </c>
      <c r="G763">
        <v>0</v>
      </c>
    </row>
    <row r="764" spans="1:7" ht="15.5" hidden="1" x14ac:dyDescent="0.35">
      <c r="A764" t="s">
        <v>187</v>
      </c>
      <c r="B764" t="s">
        <v>353</v>
      </c>
      <c r="C764">
        <v>91412</v>
      </c>
      <c r="D764">
        <v>2020</v>
      </c>
      <c r="E764">
        <v>6</v>
      </c>
      <c r="F764">
        <v>0</v>
      </c>
      <c r="G764">
        <v>0</v>
      </c>
    </row>
    <row r="765" spans="1:7" ht="15.5" hidden="1" x14ac:dyDescent="0.35">
      <c r="A765" t="s">
        <v>187</v>
      </c>
      <c r="B765" t="s">
        <v>353</v>
      </c>
      <c r="C765">
        <v>91412</v>
      </c>
      <c r="D765">
        <v>2020</v>
      </c>
      <c r="E765">
        <v>7</v>
      </c>
      <c r="F765">
        <v>0</v>
      </c>
      <c r="G765">
        <v>0</v>
      </c>
    </row>
    <row r="766" spans="1:7" ht="15.5" hidden="1" x14ac:dyDescent="0.35">
      <c r="A766" t="s">
        <v>187</v>
      </c>
      <c r="B766" t="s">
        <v>353</v>
      </c>
      <c r="C766">
        <v>91412</v>
      </c>
      <c r="D766">
        <v>2020</v>
      </c>
      <c r="E766">
        <v>8</v>
      </c>
      <c r="F766">
        <v>0</v>
      </c>
      <c r="G766">
        <v>0</v>
      </c>
    </row>
    <row r="767" spans="1:7" ht="15.5" hidden="1" x14ac:dyDescent="0.35">
      <c r="A767" t="s">
        <v>187</v>
      </c>
      <c r="B767" t="s">
        <v>353</v>
      </c>
      <c r="C767">
        <v>91412</v>
      </c>
      <c r="D767">
        <v>2020</v>
      </c>
      <c r="E767">
        <v>9</v>
      </c>
      <c r="F767">
        <v>0.27</v>
      </c>
      <c r="G767">
        <v>1</v>
      </c>
    </row>
    <row r="768" spans="1:7" ht="15.5" hidden="1" x14ac:dyDescent="0.35">
      <c r="A768" t="s">
        <v>187</v>
      </c>
      <c r="B768" t="s">
        <v>353</v>
      </c>
      <c r="C768">
        <v>91412</v>
      </c>
      <c r="D768">
        <v>2020</v>
      </c>
      <c r="E768">
        <v>10</v>
      </c>
      <c r="F768">
        <v>0</v>
      </c>
      <c r="G768">
        <v>0</v>
      </c>
    </row>
    <row r="769" spans="1:7" ht="15.5" hidden="1" x14ac:dyDescent="0.35">
      <c r="A769" t="s">
        <v>187</v>
      </c>
      <c r="B769" t="s">
        <v>353</v>
      </c>
      <c r="C769">
        <v>91412</v>
      </c>
      <c r="D769">
        <v>2020</v>
      </c>
      <c r="E769">
        <v>11</v>
      </c>
      <c r="F769">
        <v>0</v>
      </c>
      <c r="G769">
        <v>0</v>
      </c>
    </row>
    <row r="770" spans="1:7" ht="15.5" hidden="1" x14ac:dyDescent="0.35">
      <c r="A770" t="s">
        <v>187</v>
      </c>
      <c r="B770" t="s">
        <v>353</v>
      </c>
      <c r="C770">
        <v>91412</v>
      </c>
      <c r="D770">
        <v>2020</v>
      </c>
      <c r="E770">
        <v>12</v>
      </c>
      <c r="F770">
        <v>0.23</v>
      </c>
      <c r="G770">
        <v>1</v>
      </c>
    </row>
    <row r="771" spans="1:7" ht="15.5" hidden="1" x14ac:dyDescent="0.35">
      <c r="A771" t="s">
        <v>187</v>
      </c>
      <c r="B771" t="s">
        <v>353</v>
      </c>
      <c r="C771">
        <v>91412</v>
      </c>
      <c r="D771">
        <v>2021</v>
      </c>
      <c r="E771">
        <v>9</v>
      </c>
      <c r="F771">
        <v>13.32</v>
      </c>
      <c r="G771">
        <v>25</v>
      </c>
    </row>
    <row r="772" spans="1:7" ht="15.5" hidden="1" x14ac:dyDescent="0.35">
      <c r="A772" t="s">
        <v>187</v>
      </c>
      <c r="B772" t="s">
        <v>353</v>
      </c>
      <c r="C772">
        <v>91412</v>
      </c>
      <c r="D772">
        <v>2021</v>
      </c>
      <c r="E772">
        <v>10</v>
      </c>
      <c r="F772">
        <v>193.94</v>
      </c>
      <c r="G772">
        <v>53</v>
      </c>
    </row>
    <row r="773" spans="1:7" ht="15.5" hidden="1" x14ac:dyDescent="0.35">
      <c r="A773" t="s">
        <v>187</v>
      </c>
      <c r="B773" t="s">
        <v>353</v>
      </c>
      <c r="C773">
        <v>91412</v>
      </c>
      <c r="D773">
        <v>2021</v>
      </c>
      <c r="E773">
        <v>11</v>
      </c>
      <c r="F773">
        <v>221.63</v>
      </c>
      <c r="G773">
        <v>32</v>
      </c>
    </row>
    <row r="774" spans="1:7" ht="15.5" hidden="1" x14ac:dyDescent="0.35">
      <c r="A774" t="s">
        <v>187</v>
      </c>
      <c r="B774" t="s">
        <v>353</v>
      </c>
      <c r="C774">
        <v>91412</v>
      </c>
      <c r="D774">
        <v>2021</v>
      </c>
      <c r="E774">
        <v>12</v>
      </c>
      <c r="F774">
        <v>264.41000000000003</v>
      </c>
      <c r="G774">
        <v>42</v>
      </c>
    </row>
    <row r="775" spans="1:7" ht="15.5" hidden="1" x14ac:dyDescent="0.35">
      <c r="A775" t="s">
        <v>187</v>
      </c>
      <c r="B775" t="s">
        <v>353</v>
      </c>
      <c r="C775">
        <v>91412</v>
      </c>
      <c r="D775">
        <v>2022</v>
      </c>
      <c r="E775">
        <v>1</v>
      </c>
      <c r="F775">
        <v>156.19</v>
      </c>
      <c r="G775">
        <v>41</v>
      </c>
    </row>
    <row r="776" spans="1:7" ht="15.5" hidden="1" x14ac:dyDescent="0.35">
      <c r="A776" t="s">
        <v>187</v>
      </c>
      <c r="B776" t="s">
        <v>353</v>
      </c>
      <c r="C776">
        <v>91412</v>
      </c>
      <c r="D776">
        <v>2022</v>
      </c>
      <c r="E776">
        <v>2</v>
      </c>
      <c r="F776">
        <v>162.22999999999999</v>
      </c>
      <c r="G776">
        <v>32</v>
      </c>
    </row>
    <row r="777" spans="1:7" ht="15.5" hidden="1" x14ac:dyDescent="0.35">
      <c r="A777" t="s">
        <v>187</v>
      </c>
      <c r="B777" t="s">
        <v>353</v>
      </c>
      <c r="C777">
        <v>91412</v>
      </c>
      <c r="D777">
        <v>2022</v>
      </c>
      <c r="E777">
        <v>3</v>
      </c>
      <c r="F777">
        <v>358.9</v>
      </c>
      <c r="G777">
        <v>53</v>
      </c>
    </row>
    <row r="778" spans="1:7" ht="15.5" hidden="1" x14ac:dyDescent="0.35">
      <c r="A778" t="s">
        <v>187</v>
      </c>
      <c r="B778" t="s">
        <v>353</v>
      </c>
      <c r="C778">
        <v>91412</v>
      </c>
      <c r="D778">
        <v>2022</v>
      </c>
      <c r="E778">
        <v>4</v>
      </c>
      <c r="F778">
        <v>308.45</v>
      </c>
      <c r="G778">
        <v>59</v>
      </c>
    </row>
    <row r="779" spans="1:7" ht="15.5" hidden="1" x14ac:dyDescent="0.35">
      <c r="A779" t="s">
        <v>187</v>
      </c>
      <c r="B779" t="s">
        <v>353</v>
      </c>
      <c r="C779">
        <v>91412</v>
      </c>
      <c r="D779">
        <v>2022</v>
      </c>
      <c r="E779">
        <v>5</v>
      </c>
      <c r="F779">
        <v>100.97</v>
      </c>
      <c r="G779">
        <v>16</v>
      </c>
    </row>
    <row r="780" spans="1:7" ht="15.5" hidden="1" x14ac:dyDescent="0.35">
      <c r="A780" t="s">
        <v>187</v>
      </c>
      <c r="B780" t="s">
        <v>353</v>
      </c>
      <c r="C780">
        <v>91412</v>
      </c>
      <c r="D780">
        <v>2022</v>
      </c>
      <c r="E780">
        <v>6</v>
      </c>
      <c r="F780">
        <v>60.21</v>
      </c>
      <c r="G780">
        <v>42</v>
      </c>
    </row>
    <row r="781" spans="1:7" ht="15.5" hidden="1" x14ac:dyDescent="0.35">
      <c r="A781" t="s">
        <v>187</v>
      </c>
      <c r="B781" t="s">
        <v>353</v>
      </c>
      <c r="C781">
        <v>91412</v>
      </c>
      <c r="D781">
        <v>2022</v>
      </c>
      <c r="E781">
        <v>7</v>
      </c>
      <c r="F781">
        <v>247.73</v>
      </c>
      <c r="G781">
        <v>63</v>
      </c>
    </row>
    <row r="782" spans="1:7" ht="15.5" hidden="1" x14ac:dyDescent="0.35">
      <c r="A782" t="s">
        <v>187</v>
      </c>
      <c r="B782" t="s">
        <v>353</v>
      </c>
      <c r="C782">
        <v>91412</v>
      </c>
      <c r="D782">
        <v>2022</v>
      </c>
      <c r="E782">
        <v>8</v>
      </c>
      <c r="F782">
        <v>229.69</v>
      </c>
      <c r="G782">
        <v>36</v>
      </c>
    </row>
    <row r="783" spans="1:7" ht="15.5" hidden="1" x14ac:dyDescent="0.35">
      <c r="A783" t="s">
        <v>187</v>
      </c>
      <c r="B783" t="s">
        <v>353</v>
      </c>
      <c r="C783">
        <v>91412</v>
      </c>
      <c r="D783">
        <v>2022</v>
      </c>
      <c r="E783">
        <v>9</v>
      </c>
      <c r="F783">
        <v>197.62</v>
      </c>
      <c r="G783">
        <v>30</v>
      </c>
    </row>
    <row r="784" spans="1:7" ht="15.5" hidden="1" x14ac:dyDescent="0.35">
      <c r="A784" t="s">
        <v>187</v>
      </c>
      <c r="B784" t="s">
        <v>353</v>
      </c>
      <c r="C784">
        <v>91412</v>
      </c>
      <c r="D784">
        <v>2022</v>
      </c>
      <c r="E784">
        <v>10</v>
      </c>
      <c r="F784">
        <v>175.07</v>
      </c>
      <c r="G784">
        <v>27</v>
      </c>
    </row>
    <row r="785" spans="1:7" ht="15.5" hidden="1" x14ac:dyDescent="0.35">
      <c r="A785" t="s">
        <v>187</v>
      </c>
      <c r="B785" t="s">
        <v>353</v>
      </c>
      <c r="C785">
        <v>91412</v>
      </c>
      <c r="D785">
        <v>2022</v>
      </c>
      <c r="E785">
        <v>11</v>
      </c>
      <c r="F785">
        <v>219.3</v>
      </c>
      <c r="G785">
        <v>64</v>
      </c>
    </row>
    <row r="786" spans="1:7" ht="15.5" hidden="1" x14ac:dyDescent="0.35">
      <c r="A786" t="s">
        <v>187</v>
      </c>
      <c r="B786" t="s">
        <v>353</v>
      </c>
      <c r="C786">
        <v>91412</v>
      </c>
      <c r="D786">
        <v>2022</v>
      </c>
      <c r="E786">
        <v>12</v>
      </c>
      <c r="F786">
        <v>248.26</v>
      </c>
      <c r="G786">
        <v>38</v>
      </c>
    </row>
    <row r="787" spans="1:7" ht="15.5" hidden="1" x14ac:dyDescent="0.35">
      <c r="A787" t="s">
        <v>187</v>
      </c>
      <c r="B787" t="s">
        <v>353</v>
      </c>
      <c r="C787">
        <v>91412</v>
      </c>
      <c r="D787">
        <v>2023</v>
      </c>
      <c r="E787">
        <v>1</v>
      </c>
      <c r="F787">
        <v>325.64999999999998</v>
      </c>
      <c r="G787">
        <v>50</v>
      </c>
    </row>
    <row r="788" spans="1:7" ht="15.5" hidden="1" x14ac:dyDescent="0.35">
      <c r="A788" t="s">
        <v>187</v>
      </c>
      <c r="B788" t="s">
        <v>353</v>
      </c>
      <c r="C788">
        <v>91412</v>
      </c>
      <c r="D788">
        <v>2023</v>
      </c>
      <c r="E788">
        <v>2</v>
      </c>
      <c r="F788">
        <v>285.92</v>
      </c>
      <c r="G788">
        <v>65</v>
      </c>
    </row>
    <row r="789" spans="1:7" ht="15.5" hidden="1" x14ac:dyDescent="0.35">
      <c r="A789" t="s">
        <v>187</v>
      </c>
      <c r="B789" t="s">
        <v>353</v>
      </c>
      <c r="C789">
        <v>91412</v>
      </c>
      <c r="D789">
        <v>2023</v>
      </c>
      <c r="E789">
        <v>3</v>
      </c>
      <c r="F789">
        <v>316.39999999999998</v>
      </c>
      <c r="G789">
        <v>49</v>
      </c>
    </row>
    <row r="790" spans="1:7" ht="15.5" hidden="1" x14ac:dyDescent="0.35">
      <c r="A790" t="s">
        <v>187</v>
      </c>
      <c r="B790" t="s">
        <v>353</v>
      </c>
      <c r="C790">
        <v>91412</v>
      </c>
      <c r="D790">
        <v>2023</v>
      </c>
      <c r="E790">
        <v>4</v>
      </c>
      <c r="F790">
        <v>292.07</v>
      </c>
      <c r="G790">
        <v>46</v>
      </c>
    </row>
    <row r="791" spans="1:7" ht="15.5" hidden="1" x14ac:dyDescent="0.35">
      <c r="A791" t="s">
        <v>187</v>
      </c>
      <c r="B791" t="s">
        <v>353</v>
      </c>
      <c r="C791">
        <v>91412</v>
      </c>
      <c r="D791">
        <v>2023</v>
      </c>
      <c r="E791">
        <v>5</v>
      </c>
      <c r="F791">
        <v>268.95999999999998</v>
      </c>
      <c r="G791">
        <v>42</v>
      </c>
    </row>
    <row r="792" spans="1:7" ht="15.5" hidden="1" x14ac:dyDescent="0.35">
      <c r="A792" t="s">
        <v>187</v>
      </c>
      <c r="B792" t="s">
        <v>353</v>
      </c>
      <c r="C792">
        <v>91412</v>
      </c>
      <c r="D792">
        <v>2023</v>
      </c>
      <c r="E792">
        <v>6</v>
      </c>
      <c r="F792">
        <v>252.66</v>
      </c>
      <c r="G792">
        <v>42</v>
      </c>
    </row>
    <row r="793" spans="1:7" ht="15.5" hidden="1" x14ac:dyDescent="0.35">
      <c r="A793" t="s">
        <v>187</v>
      </c>
      <c r="B793" t="s">
        <v>353</v>
      </c>
      <c r="C793">
        <v>91412</v>
      </c>
      <c r="D793">
        <v>2023</v>
      </c>
      <c r="E793">
        <v>7</v>
      </c>
      <c r="F793">
        <v>295.77999999999997</v>
      </c>
      <c r="G793">
        <v>61</v>
      </c>
    </row>
    <row r="794" spans="1:7" ht="15.5" hidden="1" x14ac:dyDescent="0.35">
      <c r="A794" t="s">
        <v>187</v>
      </c>
      <c r="B794" t="s">
        <v>353</v>
      </c>
      <c r="C794">
        <v>91412</v>
      </c>
      <c r="D794">
        <v>2023</v>
      </c>
      <c r="E794">
        <v>8</v>
      </c>
      <c r="F794">
        <v>361.26</v>
      </c>
      <c r="G794">
        <v>60</v>
      </c>
    </row>
    <row r="795" spans="1:7" ht="15.5" hidden="1" x14ac:dyDescent="0.35">
      <c r="A795" t="s">
        <v>187</v>
      </c>
      <c r="B795" t="s">
        <v>353</v>
      </c>
      <c r="C795">
        <v>91412</v>
      </c>
      <c r="D795">
        <v>2023</v>
      </c>
      <c r="E795">
        <v>9</v>
      </c>
      <c r="F795">
        <v>319.94</v>
      </c>
      <c r="G795">
        <v>45</v>
      </c>
    </row>
    <row r="796" spans="1:7" ht="15.5" hidden="1" x14ac:dyDescent="0.35">
      <c r="A796" t="s">
        <v>187</v>
      </c>
      <c r="B796" t="s">
        <v>353</v>
      </c>
      <c r="C796">
        <v>91412</v>
      </c>
      <c r="D796">
        <v>2023</v>
      </c>
      <c r="E796">
        <v>10</v>
      </c>
      <c r="F796">
        <v>407.25</v>
      </c>
      <c r="G796">
        <v>55</v>
      </c>
    </row>
    <row r="797" spans="1:7" ht="15.5" hidden="1" x14ac:dyDescent="0.35">
      <c r="A797" t="s">
        <v>187</v>
      </c>
      <c r="B797" t="s">
        <v>353</v>
      </c>
      <c r="C797">
        <v>91412</v>
      </c>
      <c r="D797">
        <v>2023</v>
      </c>
      <c r="E797">
        <v>11</v>
      </c>
      <c r="F797">
        <v>330.58</v>
      </c>
      <c r="G797">
        <v>47</v>
      </c>
    </row>
    <row r="798" spans="1:7" ht="15.5" hidden="1" x14ac:dyDescent="0.35">
      <c r="A798" t="s">
        <v>187</v>
      </c>
      <c r="B798" t="s">
        <v>353</v>
      </c>
      <c r="C798">
        <v>91412</v>
      </c>
      <c r="D798">
        <v>2023</v>
      </c>
      <c r="E798">
        <v>12</v>
      </c>
      <c r="F798">
        <v>68.819999999999993</v>
      </c>
      <c r="G798">
        <v>12</v>
      </c>
    </row>
    <row r="799" spans="1:7" ht="15.5" hidden="1" x14ac:dyDescent="0.35">
      <c r="A799" t="s">
        <v>187</v>
      </c>
      <c r="B799" t="s">
        <v>353</v>
      </c>
      <c r="C799">
        <v>91412</v>
      </c>
      <c r="D799">
        <v>2024</v>
      </c>
      <c r="E799">
        <v>1</v>
      </c>
      <c r="F799">
        <v>25.08</v>
      </c>
      <c r="G799">
        <v>5</v>
      </c>
    </row>
    <row r="800" spans="1:7" ht="15.5" hidden="1" x14ac:dyDescent="0.35">
      <c r="A800" t="s">
        <v>187</v>
      </c>
      <c r="B800" t="s">
        <v>353</v>
      </c>
      <c r="C800">
        <v>91412</v>
      </c>
      <c r="D800">
        <v>2024</v>
      </c>
      <c r="E800">
        <v>2</v>
      </c>
      <c r="F800">
        <v>368.78</v>
      </c>
      <c r="G800">
        <v>73</v>
      </c>
    </row>
    <row r="801" spans="1:7" ht="15.5" hidden="1" x14ac:dyDescent="0.35">
      <c r="A801" t="s">
        <v>187</v>
      </c>
      <c r="B801" t="s">
        <v>353</v>
      </c>
      <c r="C801">
        <v>91412</v>
      </c>
      <c r="D801">
        <v>2024</v>
      </c>
      <c r="E801">
        <v>3</v>
      </c>
      <c r="F801">
        <v>365.12</v>
      </c>
      <c r="G801">
        <v>55</v>
      </c>
    </row>
    <row r="802" spans="1:7" ht="15.5" hidden="1" x14ac:dyDescent="0.35">
      <c r="A802" t="s">
        <v>187</v>
      </c>
      <c r="B802" t="s">
        <v>353</v>
      </c>
      <c r="C802">
        <v>91412</v>
      </c>
      <c r="D802">
        <v>2024</v>
      </c>
      <c r="E802">
        <v>4</v>
      </c>
      <c r="F802">
        <v>372.1</v>
      </c>
      <c r="G802">
        <v>56</v>
      </c>
    </row>
    <row r="803" spans="1:7" ht="15.5" hidden="1" x14ac:dyDescent="0.35">
      <c r="A803" t="s">
        <v>187</v>
      </c>
      <c r="B803" t="s">
        <v>353</v>
      </c>
      <c r="C803">
        <v>91412</v>
      </c>
      <c r="D803">
        <v>2024</v>
      </c>
      <c r="E803">
        <v>5</v>
      </c>
      <c r="F803">
        <v>357.53</v>
      </c>
      <c r="G803">
        <v>56</v>
      </c>
    </row>
    <row r="804" spans="1:7" ht="15.5" hidden="1" x14ac:dyDescent="0.35">
      <c r="A804" t="s">
        <v>187</v>
      </c>
      <c r="B804" t="s">
        <v>353</v>
      </c>
      <c r="C804">
        <v>91412</v>
      </c>
      <c r="D804">
        <v>2024</v>
      </c>
      <c r="E804">
        <v>6</v>
      </c>
      <c r="F804">
        <v>316.69</v>
      </c>
      <c r="G804">
        <v>49</v>
      </c>
    </row>
    <row r="805" spans="1:7" ht="15.5" hidden="1" x14ac:dyDescent="0.35">
      <c r="A805" t="s">
        <v>187</v>
      </c>
      <c r="B805" t="s">
        <v>353</v>
      </c>
      <c r="C805">
        <v>91412</v>
      </c>
      <c r="D805">
        <v>2024</v>
      </c>
      <c r="E805">
        <v>7</v>
      </c>
      <c r="F805">
        <v>408.61</v>
      </c>
      <c r="G805">
        <v>87</v>
      </c>
    </row>
    <row r="806" spans="1:7" ht="15.5" hidden="1" x14ac:dyDescent="0.35">
      <c r="A806" t="s">
        <v>187</v>
      </c>
      <c r="B806" t="s">
        <v>353</v>
      </c>
      <c r="C806">
        <v>91412</v>
      </c>
      <c r="D806">
        <v>2024</v>
      </c>
      <c r="E806">
        <v>8</v>
      </c>
      <c r="F806">
        <v>319.12</v>
      </c>
      <c r="G806">
        <v>49</v>
      </c>
    </row>
    <row r="807" spans="1:7" ht="15.5" hidden="1" x14ac:dyDescent="0.35">
      <c r="A807" t="s">
        <v>187</v>
      </c>
      <c r="B807" t="s">
        <v>353</v>
      </c>
      <c r="C807">
        <v>91412</v>
      </c>
      <c r="D807">
        <v>2024</v>
      </c>
      <c r="E807">
        <v>9</v>
      </c>
      <c r="F807">
        <v>17.989999999999998</v>
      </c>
      <c r="G807">
        <v>2.67</v>
      </c>
    </row>
    <row r="808" spans="1:7" ht="15.5" hidden="1" x14ac:dyDescent="0.35">
      <c r="A808" t="s">
        <v>187</v>
      </c>
      <c r="B808" t="s">
        <v>353</v>
      </c>
      <c r="C808">
        <v>91412</v>
      </c>
      <c r="D808">
        <v>2024</v>
      </c>
      <c r="E808">
        <v>10</v>
      </c>
      <c r="F808">
        <v>0</v>
      </c>
      <c r="G808">
        <v>0</v>
      </c>
    </row>
    <row r="809" spans="1:7" ht="15.5" hidden="1" x14ac:dyDescent="0.35">
      <c r="A809" t="s">
        <v>187</v>
      </c>
      <c r="B809" t="s">
        <v>353</v>
      </c>
      <c r="C809">
        <v>91412</v>
      </c>
      <c r="D809">
        <v>2024</v>
      </c>
      <c r="E809">
        <v>11</v>
      </c>
      <c r="F809">
        <v>0</v>
      </c>
      <c r="G809">
        <v>0</v>
      </c>
    </row>
    <row r="810" spans="1:7" ht="15.5" hidden="1" x14ac:dyDescent="0.35">
      <c r="A810" t="s">
        <v>187</v>
      </c>
      <c r="B810" t="s">
        <v>353</v>
      </c>
      <c r="C810">
        <v>91412</v>
      </c>
      <c r="D810">
        <v>2024</v>
      </c>
      <c r="E810">
        <v>12</v>
      </c>
      <c r="F810">
        <v>0</v>
      </c>
      <c r="G810">
        <v>0</v>
      </c>
    </row>
    <row r="811" spans="1:7" ht="15.5" x14ac:dyDescent="0.35">
      <c r="A811" t="s">
        <v>187</v>
      </c>
      <c r="B811" t="s">
        <v>353</v>
      </c>
      <c r="C811">
        <v>91412</v>
      </c>
      <c r="D811">
        <v>2025</v>
      </c>
      <c r="E811">
        <v>1</v>
      </c>
      <c r="F811">
        <v>0</v>
      </c>
      <c r="G811">
        <v>0</v>
      </c>
    </row>
    <row r="812" spans="1:7" ht="15.5" x14ac:dyDescent="0.35">
      <c r="A812" t="s">
        <v>187</v>
      </c>
      <c r="B812" t="s">
        <v>353</v>
      </c>
      <c r="C812">
        <v>91412</v>
      </c>
      <c r="D812">
        <v>2025</v>
      </c>
      <c r="E812">
        <v>2</v>
      </c>
      <c r="F812">
        <v>0</v>
      </c>
      <c r="G812">
        <v>0</v>
      </c>
    </row>
    <row r="813" spans="1:7" ht="15.5" x14ac:dyDescent="0.35">
      <c r="A813" t="s">
        <v>187</v>
      </c>
      <c r="B813" t="s">
        <v>353</v>
      </c>
      <c r="C813">
        <v>91412</v>
      </c>
      <c r="D813">
        <v>2025</v>
      </c>
      <c r="E813">
        <v>3</v>
      </c>
      <c r="F813">
        <v>0</v>
      </c>
      <c r="G813">
        <v>0</v>
      </c>
    </row>
    <row r="814" spans="1:7" ht="15.5" x14ac:dyDescent="0.35">
      <c r="A814" t="s">
        <v>187</v>
      </c>
      <c r="B814" t="s">
        <v>353</v>
      </c>
      <c r="C814">
        <v>91412</v>
      </c>
      <c r="D814">
        <v>2025</v>
      </c>
      <c r="E814">
        <v>4</v>
      </c>
      <c r="F814">
        <v>0</v>
      </c>
      <c r="G814">
        <v>0</v>
      </c>
    </row>
    <row r="815" spans="1:7" ht="15.5" x14ac:dyDescent="0.35">
      <c r="A815" t="s">
        <v>187</v>
      </c>
      <c r="B815" t="s">
        <v>353</v>
      </c>
      <c r="C815">
        <v>91412</v>
      </c>
      <c r="D815">
        <v>2025</v>
      </c>
      <c r="E815">
        <v>5</v>
      </c>
      <c r="F815">
        <v>0</v>
      </c>
      <c r="G815">
        <v>0</v>
      </c>
    </row>
    <row r="816" spans="1:7" ht="15.5" x14ac:dyDescent="0.35">
      <c r="A816" t="s">
        <v>187</v>
      </c>
      <c r="B816" t="s">
        <v>353</v>
      </c>
      <c r="C816">
        <v>91412</v>
      </c>
      <c r="D816">
        <v>2025</v>
      </c>
      <c r="E816">
        <v>6</v>
      </c>
      <c r="F816">
        <v>0</v>
      </c>
      <c r="G816">
        <v>0</v>
      </c>
    </row>
    <row r="817" spans="1:7" ht="15.5" x14ac:dyDescent="0.35">
      <c r="A817" t="s">
        <v>187</v>
      </c>
      <c r="B817" t="s">
        <v>353</v>
      </c>
      <c r="C817">
        <v>91412</v>
      </c>
      <c r="D817">
        <v>2025</v>
      </c>
      <c r="E817">
        <v>7</v>
      </c>
      <c r="F817">
        <v>0</v>
      </c>
      <c r="G817">
        <v>0</v>
      </c>
    </row>
    <row r="818" spans="1:7" ht="15.5" x14ac:dyDescent="0.35">
      <c r="A818" t="s">
        <v>187</v>
      </c>
      <c r="B818" t="s">
        <v>353</v>
      </c>
      <c r="C818">
        <v>91412</v>
      </c>
      <c r="D818">
        <v>2025</v>
      </c>
      <c r="E818">
        <v>8</v>
      </c>
      <c r="F818">
        <v>0</v>
      </c>
      <c r="G818">
        <v>0</v>
      </c>
    </row>
    <row r="819" spans="1:7" ht="15.5" x14ac:dyDescent="0.35">
      <c r="A819" t="s">
        <v>187</v>
      </c>
      <c r="B819" t="s">
        <v>353</v>
      </c>
      <c r="C819">
        <v>91412</v>
      </c>
      <c r="D819">
        <v>2025</v>
      </c>
      <c r="E819">
        <v>9</v>
      </c>
      <c r="F819">
        <v>0</v>
      </c>
      <c r="G819">
        <v>0</v>
      </c>
    </row>
    <row r="820" spans="1:7" ht="15.5" x14ac:dyDescent="0.35">
      <c r="A820" t="s">
        <v>187</v>
      </c>
      <c r="B820" t="s">
        <v>353</v>
      </c>
      <c r="C820">
        <v>91412</v>
      </c>
      <c r="D820">
        <v>2025</v>
      </c>
      <c r="E820">
        <v>10</v>
      </c>
      <c r="F820">
        <v>0</v>
      </c>
      <c r="G820">
        <v>0</v>
      </c>
    </row>
    <row r="821" spans="1:7" ht="15.5" x14ac:dyDescent="0.35">
      <c r="A821" t="s">
        <v>187</v>
      </c>
      <c r="B821" t="s">
        <v>353</v>
      </c>
      <c r="C821">
        <v>91412</v>
      </c>
      <c r="D821">
        <v>2025</v>
      </c>
      <c r="E821">
        <v>11</v>
      </c>
      <c r="F821">
        <v>236.13</v>
      </c>
      <c r="G821">
        <v>19</v>
      </c>
    </row>
    <row r="822" spans="1:7" ht="15.5" hidden="1" x14ac:dyDescent="0.35">
      <c r="A822" t="s">
        <v>187</v>
      </c>
      <c r="B822" t="s">
        <v>353</v>
      </c>
      <c r="C822">
        <v>91413</v>
      </c>
      <c r="D822">
        <v>2016</v>
      </c>
      <c r="E822">
        <v>12</v>
      </c>
      <c r="F822">
        <v>32.479999999999997</v>
      </c>
      <c r="G822">
        <v>5.29</v>
      </c>
    </row>
    <row r="823" spans="1:7" ht="15.5" hidden="1" x14ac:dyDescent="0.35">
      <c r="A823" t="s">
        <v>187</v>
      </c>
      <c r="B823" t="s">
        <v>353</v>
      </c>
      <c r="C823">
        <v>91413</v>
      </c>
      <c r="D823">
        <v>2017</v>
      </c>
      <c r="E823">
        <v>1</v>
      </c>
      <c r="F823">
        <v>335.64</v>
      </c>
      <c r="G823">
        <v>54.71</v>
      </c>
    </row>
    <row r="824" spans="1:7" ht="15.5" hidden="1" x14ac:dyDescent="0.35">
      <c r="A824" t="s">
        <v>187</v>
      </c>
      <c r="B824" t="s">
        <v>353</v>
      </c>
      <c r="C824">
        <v>91413</v>
      </c>
      <c r="D824">
        <v>2017</v>
      </c>
      <c r="E824">
        <v>2</v>
      </c>
      <c r="F824">
        <v>315.67</v>
      </c>
      <c r="G824">
        <v>52</v>
      </c>
    </row>
    <row r="825" spans="1:7" ht="15.5" hidden="1" x14ac:dyDescent="0.35">
      <c r="A825" t="s">
        <v>187</v>
      </c>
      <c r="B825" t="s">
        <v>353</v>
      </c>
      <c r="C825">
        <v>91413</v>
      </c>
      <c r="D825">
        <v>2017</v>
      </c>
      <c r="E825">
        <v>3</v>
      </c>
      <c r="F825">
        <v>278.04000000000002</v>
      </c>
      <c r="G825">
        <v>46</v>
      </c>
    </row>
    <row r="826" spans="1:7" ht="15.5" hidden="1" x14ac:dyDescent="0.35">
      <c r="A826" t="s">
        <v>187</v>
      </c>
      <c r="B826" t="s">
        <v>353</v>
      </c>
      <c r="C826">
        <v>91413</v>
      </c>
      <c r="D826">
        <v>2017</v>
      </c>
      <c r="E826">
        <v>4</v>
      </c>
      <c r="F826">
        <v>317.14999999999998</v>
      </c>
      <c r="G826">
        <v>53</v>
      </c>
    </row>
    <row r="827" spans="1:7" ht="15.5" hidden="1" x14ac:dyDescent="0.35">
      <c r="A827" t="s">
        <v>187</v>
      </c>
      <c r="B827" t="s">
        <v>353</v>
      </c>
      <c r="C827">
        <v>91413</v>
      </c>
      <c r="D827">
        <v>2017</v>
      </c>
      <c r="E827">
        <v>5</v>
      </c>
      <c r="F827">
        <v>270.79000000000002</v>
      </c>
      <c r="G827">
        <v>43</v>
      </c>
    </row>
    <row r="828" spans="1:7" ht="15.5" hidden="1" x14ac:dyDescent="0.35">
      <c r="A828" t="s">
        <v>187</v>
      </c>
      <c r="B828" t="s">
        <v>353</v>
      </c>
      <c r="C828">
        <v>91413</v>
      </c>
      <c r="D828">
        <v>2017</v>
      </c>
      <c r="E828">
        <v>6</v>
      </c>
      <c r="F828">
        <v>144.36000000000001</v>
      </c>
      <c r="G828">
        <v>24</v>
      </c>
    </row>
    <row r="829" spans="1:7" ht="15.5" hidden="1" x14ac:dyDescent="0.35">
      <c r="A829" t="s">
        <v>187</v>
      </c>
      <c r="B829" t="s">
        <v>353</v>
      </c>
      <c r="C829">
        <v>91413</v>
      </c>
      <c r="D829">
        <v>2017</v>
      </c>
      <c r="E829">
        <v>7</v>
      </c>
      <c r="F829">
        <v>314.82</v>
      </c>
      <c r="G829">
        <v>51</v>
      </c>
    </row>
    <row r="830" spans="1:7" ht="15.5" hidden="1" x14ac:dyDescent="0.35">
      <c r="A830" t="s">
        <v>187</v>
      </c>
      <c r="B830" t="s">
        <v>353</v>
      </c>
      <c r="C830">
        <v>91413</v>
      </c>
      <c r="D830">
        <v>2017</v>
      </c>
      <c r="E830">
        <v>8</v>
      </c>
      <c r="F830">
        <v>367.1</v>
      </c>
      <c r="G830">
        <v>60</v>
      </c>
    </row>
    <row r="831" spans="1:7" ht="15.5" hidden="1" x14ac:dyDescent="0.35">
      <c r="A831" t="s">
        <v>187</v>
      </c>
      <c r="B831" t="s">
        <v>353</v>
      </c>
      <c r="C831">
        <v>91413</v>
      </c>
      <c r="D831">
        <v>2017</v>
      </c>
      <c r="E831">
        <v>9</v>
      </c>
      <c r="F831">
        <v>316.26</v>
      </c>
      <c r="G831">
        <v>52</v>
      </c>
    </row>
    <row r="832" spans="1:7" ht="15.5" hidden="1" x14ac:dyDescent="0.35">
      <c r="A832" t="s">
        <v>187</v>
      </c>
      <c r="B832" t="s">
        <v>353</v>
      </c>
      <c r="C832">
        <v>91413</v>
      </c>
      <c r="D832">
        <v>2017</v>
      </c>
      <c r="E832">
        <v>10</v>
      </c>
      <c r="F832">
        <v>306.69</v>
      </c>
      <c r="G832">
        <v>53.36</v>
      </c>
    </row>
    <row r="833" spans="1:7" ht="15.5" hidden="1" x14ac:dyDescent="0.35">
      <c r="A833" t="s">
        <v>187</v>
      </c>
      <c r="B833" t="s">
        <v>353</v>
      </c>
      <c r="C833">
        <v>91413</v>
      </c>
      <c r="D833">
        <v>2017</v>
      </c>
      <c r="E833">
        <v>11</v>
      </c>
      <c r="F833">
        <v>296.8</v>
      </c>
      <c r="G833">
        <v>51.64</v>
      </c>
    </row>
    <row r="834" spans="1:7" ht="15.5" hidden="1" x14ac:dyDescent="0.35">
      <c r="A834" t="s">
        <v>187</v>
      </c>
      <c r="B834" t="s">
        <v>353</v>
      </c>
      <c r="C834">
        <v>91413</v>
      </c>
      <c r="D834">
        <v>2017</v>
      </c>
      <c r="E834">
        <v>12</v>
      </c>
      <c r="F834">
        <v>414.06</v>
      </c>
      <c r="G834">
        <v>70</v>
      </c>
    </row>
    <row r="835" spans="1:7" ht="15.5" hidden="1" x14ac:dyDescent="0.35">
      <c r="A835" t="s">
        <v>187</v>
      </c>
      <c r="B835" t="s">
        <v>353</v>
      </c>
      <c r="C835">
        <v>91413</v>
      </c>
      <c r="D835">
        <v>2018</v>
      </c>
      <c r="E835">
        <v>1</v>
      </c>
      <c r="F835">
        <v>351.46</v>
      </c>
      <c r="G835">
        <v>62</v>
      </c>
    </row>
    <row r="836" spans="1:7" ht="15.5" hidden="1" x14ac:dyDescent="0.35">
      <c r="A836" t="s">
        <v>187</v>
      </c>
      <c r="B836" t="s">
        <v>353</v>
      </c>
      <c r="C836">
        <v>91413</v>
      </c>
      <c r="D836">
        <v>2018</v>
      </c>
      <c r="E836">
        <v>2</v>
      </c>
      <c r="F836">
        <v>344.98</v>
      </c>
      <c r="G836">
        <v>61</v>
      </c>
    </row>
    <row r="837" spans="1:7" ht="15.5" hidden="1" x14ac:dyDescent="0.35">
      <c r="A837" t="s">
        <v>187</v>
      </c>
      <c r="B837" t="s">
        <v>353</v>
      </c>
      <c r="C837">
        <v>91413</v>
      </c>
      <c r="D837">
        <v>2018</v>
      </c>
      <c r="E837">
        <v>3</v>
      </c>
      <c r="F837">
        <v>340.02</v>
      </c>
      <c r="G837">
        <v>58</v>
      </c>
    </row>
    <row r="838" spans="1:7" ht="15.5" hidden="1" x14ac:dyDescent="0.35">
      <c r="A838" t="s">
        <v>187</v>
      </c>
      <c r="B838" t="s">
        <v>353</v>
      </c>
      <c r="C838">
        <v>91413</v>
      </c>
      <c r="D838">
        <v>2018</v>
      </c>
      <c r="E838">
        <v>4</v>
      </c>
      <c r="F838">
        <v>352.93</v>
      </c>
      <c r="G838">
        <v>57</v>
      </c>
    </row>
    <row r="839" spans="1:7" ht="15.5" hidden="1" x14ac:dyDescent="0.35">
      <c r="A839" t="s">
        <v>187</v>
      </c>
      <c r="B839" t="s">
        <v>353</v>
      </c>
      <c r="C839">
        <v>91413</v>
      </c>
      <c r="D839">
        <v>2018</v>
      </c>
      <c r="E839">
        <v>5</v>
      </c>
      <c r="F839">
        <v>360.83</v>
      </c>
      <c r="G839">
        <v>59</v>
      </c>
    </row>
    <row r="840" spans="1:7" ht="15.5" hidden="1" x14ac:dyDescent="0.35">
      <c r="A840" t="s">
        <v>187</v>
      </c>
      <c r="B840" t="s">
        <v>353</v>
      </c>
      <c r="C840">
        <v>91413</v>
      </c>
      <c r="D840">
        <v>2018</v>
      </c>
      <c r="E840">
        <v>6</v>
      </c>
      <c r="F840">
        <v>343.55</v>
      </c>
      <c r="G840">
        <v>64</v>
      </c>
    </row>
    <row r="841" spans="1:7" ht="15.5" hidden="1" x14ac:dyDescent="0.35">
      <c r="A841" t="s">
        <v>187</v>
      </c>
      <c r="B841" t="s">
        <v>353</v>
      </c>
      <c r="C841">
        <v>91413</v>
      </c>
      <c r="D841">
        <v>2018</v>
      </c>
      <c r="E841">
        <v>7</v>
      </c>
      <c r="F841">
        <v>384.34</v>
      </c>
      <c r="G841">
        <v>64</v>
      </c>
    </row>
    <row r="842" spans="1:7" ht="15.5" hidden="1" x14ac:dyDescent="0.35">
      <c r="A842" t="s">
        <v>187</v>
      </c>
      <c r="B842" t="s">
        <v>353</v>
      </c>
      <c r="C842">
        <v>91413</v>
      </c>
      <c r="D842">
        <v>2018</v>
      </c>
      <c r="E842">
        <v>8</v>
      </c>
      <c r="F842">
        <v>352.98</v>
      </c>
      <c r="G842">
        <v>62</v>
      </c>
    </row>
    <row r="843" spans="1:7" ht="15.5" hidden="1" x14ac:dyDescent="0.35">
      <c r="A843" t="s">
        <v>187</v>
      </c>
      <c r="B843" t="s">
        <v>353</v>
      </c>
      <c r="C843">
        <v>91413</v>
      </c>
      <c r="D843">
        <v>2018</v>
      </c>
      <c r="E843">
        <v>9</v>
      </c>
      <c r="F843">
        <v>337.28</v>
      </c>
      <c r="G843">
        <v>57</v>
      </c>
    </row>
    <row r="844" spans="1:7" ht="15.5" hidden="1" x14ac:dyDescent="0.35">
      <c r="A844" t="s">
        <v>187</v>
      </c>
      <c r="B844" t="s">
        <v>353</v>
      </c>
      <c r="C844">
        <v>91413</v>
      </c>
      <c r="D844">
        <v>2018</v>
      </c>
      <c r="E844">
        <v>10</v>
      </c>
      <c r="F844">
        <v>354.79</v>
      </c>
      <c r="G844">
        <v>62</v>
      </c>
    </row>
    <row r="845" spans="1:7" ht="15.5" hidden="1" x14ac:dyDescent="0.35">
      <c r="A845" t="s">
        <v>187</v>
      </c>
      <c r="B845" t="s">
        <v>353</v>
      </c>
      <c r="C845">
        <v>91413</v>
      </c>
      <c r="D845">
        <v>2018</v>
      </c>
      <c r="E845">
        <v>11</v>
      </c>
      <c r="F845">
        <v>292.41000000000003</v>
      </c>
      <c r="G845">
        <v>51</v>
      </c>
    </row>
    <row r="846" spans="1:7" ht="15.5" hidden="1" x14ac:dyDescent="0.35">
      <c r="A846" t="s">
        <v>187</v>
      </c>
      <c r="B846" t="s">
        <v>353</v>
      </c>
      <c r="C846">
        <v>91413</v>
      </c>
      <c r="D846">
        <v>2018</v>
      </c>
      <c r="E846">
        <v>12</v>
      </c>
      <c r="F846">
        <v>362.17</v>
      </c>
      <c r="G846">
        <v>57</v>
      </c>
    </row>
    <row r="847" spans="1:7" ht="15.5" hidden="1" x14ac:dyDescent="0.35">
      <c r="A847" t="s">
        <v>187</v>
      </c>
      <c r="B847" t="s">
        <v>353</v>
      </c>
      <c r="C847">
        <v>91413</v>
      </c>
      <c r="D847">
        <v>2019</v>
      </c>
      <c r="E847">
        <v>1</v>
      </c>
      <c r="F847">
        <v>296.87</v>
      </c>
      <c r="G847">
        <v>48</v>
      </c>
    </row>
    <row r="848" spans="1:7" ht="15.5" hidden="1" x14ac:dyDescent="0.35">
      <c r="A848" t="s">
        <v>187</v>
      </c>
      <c r="B848" t="s">
        <v>353</v>
      </c>
      <c r="C848">
        <v>91413</v>
      </c>
      <c r="D848">
        <v>2019</v>
      </c>
      <c r="E848">
        <v>2</v>
      </c>
      <c r="F848">
        <v>317.61</v>
      </c>
      <c r="G848">
        <v>49</v>
      </c>
    </row>
    <row r="849" spans="1:7" ht="15.5" hidden="1" x14ac:dyDescent="0.35">
      <c r="A849" t="s">
        <v>187</v>
      </c>
      <c r="B849" t="s">
        <v>353</v>
      </c>
      <c r="C849">
        <v>91413</v>
      </c>
      <c r="D849">
        <v>2019</v>
      </c>
      <c r="E849">
        <v>3</v>
      </c>
      <c r="F849">
        <v>351.89</v>
      </c>
      <c r="G849">
        <v>55</v>
      </c>
    </row>
    <row r="850" spans="1:7" ht="15.5" hidden="1" x14ac:dyDescent="0.35">
      <c r="A850" t="s">
        <v>187</v>
      </c>
      <c r="B850" t="s">
        <v>353</v>
      </c>
      <c r="C850">
        <v>91413</v>
      </c>
      <c r="D850">
        <v>2019</v>
      </c>
      <c r="E850">
        <v>4</v>
      </c>
      <c r="F850">
        <v>352</v>
      </c>
      <c r="G850">
        <v>58</v>
      </c>
    </row>
    <row r="851" spans="1:7" ht="15.5" hidden="1" x14ac:dyDescent="0.35">
      <c r="A851" t="s">
        <v>187</v>
      </c>
      <c r="B851" t="s">
        <v>353</v>
      </c>
      <c r="C851">
        <v>91413</v>
      </c>
      <c r="D851">
        <v>2019</v>
      </c>
      <c r="E851">
        <v>5</v>
      </c>
      <c r="F851">
        <v>286.7</v>
      </c>
      <c r="G851">
        <v>48</v>
      </c>
    </row>
    <row r="852" spans="1:7" ht="15.5" hidden="1" x14ac:dyDescent="0.35">
      <c r="A852" t="s">
        <v>187</v>
      </c>
      <c r="B852" t="s">
        <v>353</v>
      </c>
      <c r="C852">
        <v>91413</v>
      </c>
      <c r="D852">
        <v>2019</v>
      </c>
      <c r="E852">
        <v>6</v>
      </c>
      <c r="F852">
        <v>294.85000000000002</v>
      </c>
      <c r="G852">
        <v>48</v>
      </c>
    </row>
    <row r="853" spans="1:7" ht="15.5" hidden="1" x14ac:dyDescent="0.35">
      <c r="A853" t="s">
        <v>187</v>
      </c>
      <c r="B853" t="s">
        <v>353</v>
      </c>
      <c r="C853">
        <v>91413</v>
      </c>
      <c r="D853">
        <v>2019</v>
      </c>
      <c r="E853">
        <v>7</v>
      </c>
      <c r="F853">
        <v>397.89</v>
      </c>
      <c r="G853">
        <v>67</v>
      </c>
    </row>
    <row r="854" spans="1:7" ht="15.5" hidden="1" x14ac:dyDescent="0.35">
      <c r="A854" t="s">
        <v>187</v>
      </c>
      <c r="B854" t="s">
        <v>353</v>
      </c>
      <c r="C854">
        <v>91413</v>
      </c>
      <c r="D854">
        <v>2019</v>
      </c>
      <c r="E854">
        <v>8</v>
      </c>
      <c r="F854">
        <v>402.22</v>
      </c>
      <c r="G854">
        <v>68</v>
      </c>
    </row>
    <row r="855" spans="1:7" ht="15.5" hidden="1" x14ac:dyDescent="0.35">
      <c r="A855" t="s">
        <v>187</v>
      </c>
      <c r="B855" t="s">
        <v>353</v>
      </c>
      <c r="C855">
        <v>91413</v>
      </c>
      <c r="D855">
        <v>2019</v>
      </c>
      <c r="E855">
        <v>9</v>
      </c>
      <c r="F855">
        <v>389.55</v>
      </c>
      <c r="G855">
        <v>64</v>
      </c>
    </row>
    <row r="856" spans="1:7" ht="15.5" hidden="1" x14ac:dyDescent="0.35">
      <c r="A856" t="s">
        <v>187</v>
      </c>
      <c r="B856" t="s">
        <v>353</v>
      </c>
      <c r="C856">
        <v>91413</v>
      </c>
      <c r="D856">
        <v>2019</v>
      </c>
      <c r="E856">
        <v>10</v>
      </c>
      <c r="F856">
        <v>390.75</v>
      </c>
      <c r="G856">
        <v>69</v>
      </c>
    </row>
    <row r="857" spans="1:7" ht="15.5" hidden="1" x14ac:dyDescent="0.35">
      <c r="A857" t="s">
        <v>187</v>
      </c>
      <c r="B857" t="s">
        <v>353</v>
      </c>
      <c r="C857">
        <v>91413</v>
      </c>
      <c r="D857">
        <v>2019</v>
      </c>
      <c r="E857">
        <v>11</v>
      </c>
      <c r="F857">
        <v>319.54000000000002</v>
      </c>
      <c r="G857">
        <v>54</v>
      </c>
    </row>
    <row r="858" spans="1:7" ht="15.5" hidden="1" x14ac:dyDescent="0.35">
      <c r="A858" t="s">
        <v>187</v>
      </c>
      <c r="B858" t="s">
        <v>353</v>
      </c>
      <c r="C858">
        <v>91413</v>
      </c>
      <c r="D858">
        <v>2019</v>
      </c>
      <c r="E858">
        <v>12</v>
      </c>
      <c r="F858">
        <v>249.74</v>
      </c>
      <c r="G858">
        <v>44</v>
      </c>
    </row>
    <row r="859" spans="1:7" ht="15.5" hidden="1" x14ac:dyDescent="0.35">
      <c r="A859" t="s">
        <v>187</v>
      </c>
      <c r="B859" t="s">
        <v>353</v>
      </c>
      <c r="C859">
        <v>91413</v>
      </c>
      <c r="D859">
        <v>2020</v>
      </c>
      <c r="E859">
        <v>1</v>
      </c>
      <c r="F859">
        <v>371.9</v>
      </c>
      <c r="G859">
        <v>61.48</v>
      </c>
    </row>
    <row r="860" spans="1:7" ht="15.5" hidden="1" x14ac:dyDescent="0.35">
      <c r="A860" t="s">
        <v>187</v>
      </c>
      <c r="B860" t="s">
        <v>353</v>
      </c>
      <c r="C860">
        <v>91413</v>
      </c>
      <c r="D860">
        <v>2020</v>
      </c>
      <c r="E860">
        <v>2</v>
      </c>
      <c r="F860">
        <v>224.07</v>
      </c>
      <c r="G860">
        <v>37.049999999999997</v>
      </c>
    </row>
    <row r="861" spans="1:7" ht="15.5" hidden="1" x14ac:dyDescent="0.35">
      <c r="A861" t="s">
        <v>187</v>
      </c>
      <c r="B861" t="s">
        <v>353</v>
      </c>
      <c r="C861">
        <v>91413</v>
      </c>
      <c r="D861">
        <v>2020</v>
      </c>
      <c r="E861">
        <v>3</v>
      </c>
      <c r="F861">
        <v>0</v>
      </c>
      <c r="G861">
        <v>0</v>
      </c>
    </row>
    <row r="862" spans="1:7" ht="15.5" hidden="1" x14ac:dyDescent="0.35">
      <c r="A862" t="s">
        <v>187</v>
      </c>
      <c r="B862" t="s">
        <v>353</v>
      </c>
      <c r="C862">
        <v>91413</v>
      </c>
      <c r="D862">
        <v>2020</v>
      </c>
      <c r="E862">
        <v>4</v>
      </c>
      <c r="F862">
        <v>0</v>
      </c>
      <c r="G862">
        <v>0</v>
      </c>
    </row>
    <row r="863" spans="1:7" ht="15.5" hidden="1" x14ac:dyDescent="0.35">
      <c r="A863" t="s">
        <v>187</v>
      </c>
      <c r="B863" t="s">
        <v>353</v>
      </c>
      <c r="C863">
        <v>91413</v>
      </c>
      <c r="D863">
        <v>2020</v>
      </c>
      <c r="E863">
        <v>5</v>
      </c>
      <c r="F863">
        <v>0</v>
      </c>
      <c r="G863">
        <v>0</v>
      </c>
    </row>
    <row r="864" spans="1:7" ht="15.5" hidden="1" x14ac:dyDescent="0.35">
      <c r="A864" t="s">
        <v>187</v>
      </c>
      <c r="B864" t="s">
        <v>353</v>
      </c>
      <c r="C864">
        <v>91413</v>
      </c>
      <c r="D864">
        <v>2020</v>
      </c>
      <c r="E864">
        <v>6</v>
      </c>
      <c r="F864">
        <v>0</v>
      </c>
      <c r="G864">
        <v>0</v>
      </c>
    </row>
    <row r="865" spans="1:7" ht="15.5" hidden="1" x14ac:dyDescent="0.35">
      <c r="A865" t="s">
        <v>187</v>
      </c>
      <c r="B865" t="s">
        <v>353</v>
      </c>
      <c r="C865">
        <v>91413</v>
      </c>
      <c r="D865">
        <v>2020</v>
      </c>
      <c r="E865">
        <v>7</v>
      </c>
      <c r="F865">
        <v>0</v>
      </c>
      <c r="G865">
        <v>0</v>
      </c>
    </row>
    <row r="866" spans="1:7" ht="15.5" hidden="1" x14ac:dyDescent="0.35">
      <c r="A866" t="s">
        <v>187</v>
      </c>
      <c r="B866" t="s">
        <v>353</v>
      </c>
      <c r="C866">
        <v>91413</v>
      </c>
      <c r="D866">
        <v>2020</v>
      </c>
      <c r="E866">
        <v>8</v>
      </c>
      <c r="F866">
        <v>0</v>
      </c>
      <c r="G866">
        <v>0</v>
      </c>
    </row>
    <row r="867" spans="1:7" ht="15.5" hidden="1" x14ac:dyDescent="0.35">
      <c r="A867" t="s">
        <v>187</v>
      </c>
      <c r="B867" t="s">
        <v>353</v>
      </c>
      <c r="C867">
        <v>91413</v>
      </c>
      <c r="D867">
        <v>2020</v>
      </c>
      <c r="E867">
        <v>9</v>
      </c>
      <c r="F867">
        <v>0</v>
      </c>
      <c r="G867">
        <v>0</v>
      </c>
    </row>
    <row r="868" spans="1:7" ht="15.5" hidden="1" x14ac:dyDescent="0.35">
      <c r="A868" t="s">
        <v>187</v>
      </c>
      <c r="B868" t="s">
        <v>353</v>
      </c>
      <c r="C868">
        <v>91413</v>
      </c>
      <c r="D868">
        <v>2020</v>
      </c>
      <c r="E868">
        <v>10</v>
      </c>
      <c r="F868">
        <v>0</v>
      </c>
      <c r="G868">
        <v>0</v>
      </c>
    </row>
    <row r="869" spans="1:7" ht="15.5" hidden="1" x14ac:dyDescent="0.35">
      <c r="A869" t="s">
        <v>187</v>
      </c>
      <c r="B869" t="s">
        <v>353</v>
      </c>
      <c r="C869">
        <v>91413</v>
      </c>
      <c r="D869">
        <v>2020</v>
      </c>
      <c r="E869">
        <v>11</v>
      </c>
      <c r="F869">
        <v>0</v>
      </c>
      <c r="G869">
        <v>0</v>
      </c>
    </row>
    <row r="870" spans="1:7" ht="15.5" hidden="1" x14ac:dyDescent="0.35">
      <c r="A870" t="s">
        <v>187</v>
      </c>
      <c r="B870" t="s">
        <v>353</v>
      </c>
      <c r="C870">
        <v>91413</v>
      </c>
      <c r="D870">
        <v>2020</v>
      </c>
      <c r="E870">
        <v>12</v>
      </c>
      <c r="F870">
        <v>0</v>
      </c>
      <c r="G870">
        <v>0</v>
      </c>
    </row>
    <row r="871" spans="1:7" ht="15.5" hidden="1" x14ac:dyDescent="0.35">
      <c r="A871" t="s">
        <v>187</v>
      </c>
      <c r="B871" t="s">
        <v>353</v>
      </c>
      <c r="C871">
        <v>91413</v>
      </c>
      <c r="D871">
        <v>2021</v>
      </c>
      <c r="E871">
        <v>9</v>
      </c>
      <c r="F871">
        <v>83.81</v>
      </c>
      <c r="G871">
        <v>12.4</v>
      </c>
    </row>
    <row r="872" spans="1:7" ht="15.5" hidden="1" x14ac:dyDescent="0.35">
      <c r="A872" t="s">
        <v>187</v>
      </c>
      <c r="B872" t="s">
        <v>353</v>
      </c>
      <c r="C872">
        <v>91413</v>
      </c>
      <c r="D872">
        <v>2021</v>
      </c>
      <c r="E872">
        <v>10</v>
      </c>
      <c r="F872">
        <v>242.27</v>
      </c>
      <c r="G872">
        <v>45</v>
      </c>
    </row>
    <row r="873" spans="1:7" ht="15.5" hidden="1" x14ac:dyDescent="0.35">
      <c r="A873" t="s">
        <v>187</v>
      </c>
      <c r="B873" t="s">
        <v>353</v>
      </c>
      <c r="C873">
        <v>91413</v>
      </c>
      <c r="D873">
        <v>2021</v>
      </c>
      <c r="E873">
        <v>11</v>
      </c>
      <c r="F873">
        <v>386</v>
      </c>
      <c r="G873">
        <v>41</v>
      </c>
    </row>
    <row r="874" spans="1:7" ht="15.5" hidden="1" x14ac:dyDescent="0.35">
      <c r="A874" t="s">
        <v>187</v>
      </c>
      <c r="B874" t="s">
        <v>353</v>
      </c>
      <c r="C874">
        <v>91413</v>
      </c>
      <c r="D874">
        <v>2021</v>
      </c>
      <c r="E874">
        <v>12</v>
      </c>
      <c r="F874">
        <v>259.95</v>
      </c>
      <c r="G874">
        <v>58</v>
      </c>
    </row>
    <row r="875" spans="1:7" ht="15.5" hidden="1" x14ac:dyDescent="0.35">
      <c r="A875" t="s">
        <v>187</v>
      </c>
      <c r="B875" t="s">
        <v>353</v>
      </c>
      <c r="C875">
        <v>91413</v>
      </c>
      <c r="D875">
        <v>2022</v>
      </c>
      <c r="E875">
        <v>1</v>
      </c>
      <c r="F875">
        <v>231.6</v>
      </c>
      <c r="G875">
        <v>48</v>
      </c>
    </row>
    <row r="876" spans="1:7" ht="15.5" hidden="1" x14ac:dyDescent="0.35">
      <c r="A876" t="s">
        <v>187</v>
      </c>
      <c r="B876" t="s">
        <v>353</v>
      </c>
      <c r="C876">
        <v>91413</v>
      </c>
      <c r="D876">
        <v>2022</v>
      </c>
      <c r="E876">
        <v>2</v>
      </c>
      <c r="F876">
        <v>314.5</v>
      </c>
      <c r="G876">
        <v>39</v>
      </c>
    </row>
    <row r="877" spans="1:7" ht="15.5" hidden="1" x14ac:dyDescent="0.35">
      <c r="A877" t="s">
        <v>187</v>
      </c>
      <c r="B877" t="s">
        <v>353</v>
      </c>
      <c r="C877">
        <v>91413</v>
      </c>
      <c r="D877">
        <v>2022</v>
      </c>
      <c r="E877">
        <v>3</v>
      </c>
      <c r="F877">
        <v>234.81</v>
      </c>
      <c r="G877">
        <v>22</v>
      </c>
    </row>
    <row r="878" spans="1:7" ht="15.5" hidden="1" x14ac:dyDescent="0.35">
      <c r="A878" t="s">
        <v>187</v>
      </c>
      <c r="B878" t="s">
        <v>353</v>
      </c>
      <c r="C878">
        <v>91413</v>
      </c>
      <c r="D878">
        <v>2022</v>
      </c>
      <c r="E878">
        <v>4</v>
      </c>
      <c r="F878">
        <v>386.56</v>
      </c>
      <c r="G878">
        <v>37</v>
      </c>
    </row>
    <row r="879" spans="1:7" ht="15.5" hidden="1" x14ac:dyDescent="0.35">
      <c r="A879" t="s">
        <v>187</v>
      </c>
      <c r="B879" t="s">
        <v>353</v>
      </c>
      <c r="C879">
        <v>91413</v>
      </c>
      <c r="D879">
        <v>2022</v>
      </c>
      <c r="E879">
        <v>5</v>
      </c>
      <c r="F879">
        <v>368.49</v>
      </c>
      <c r="G879">
        <v>37</v>
      </c>
    </row>
    <row r="880" spans="1:7" ht="15.5" hidden="1" x14ac:dyDescent="0.35">
      <c r="A880" t="s">
        <v>187</v>
      </c>
      <c r="B880" t="s">
        <v>353</v>
      </c>
      <c r="C880">
        <v>91413</v>
      </c>
      <c r="D880">
        <v>2022</v>
      </c>
      <c r="E880">
        <v>6</v>
      </c>
      <c r="F880">
        <v>346.29</v>
      </c>
      <c r="G880">
        <v>30</v>
      </c>
    </row>
    <row r="881" spans="1:7" ht="15.5" hidden="1" x14ac:dyDescent="0.35">
      <c r="A881" t="s">
        <v>187</v>
      </c>
      <c r="B881" t="s">
        <v>353</v>
      </c>
      <c r="C881">
        <v>91413</v>
      </c>
      <c r="D881">
        <v>2022</v>
      </c>
      <c r="E881">
        <v>7</v>
      </c>
      <c r="F881">
        <v>366.42</v>
      </c>
      <c r="G881">
        <v>27</v>
      </c>
    </row>
    <row r="882" spans="1:7" ht="15.5" hidden="1" x14ac:dyDescent="0.35">
      <c r="A882" t="s">
        <v>187</v>
      </c>
      <c r="B882" t="s">
        <v>353</v>
      </c>
      <c r="C882">
        <v>91413</v>
      </c>
      <c r="D882">
        <v>2022</v>
      </c>
      <c r="E882">
        <v>8</v>
      </c>
      <c r="F882">
        <v>396.9</v>
      </c>
      <c r="G882">
        <v>35</v>
      </c>
    </row>
    <row r="883" spans="1:7" ht="15.5" hidden="1" x14ac:dyDescent="0.35">
      <c r="A883" t="s">
        <v>187</v>
      </c>
      <c r="B883" t="s">
        <v>353</v>
      </c>
      <c r="C883">
        <v>91413</v>
      </c>
      <c r="D883">
        <v>2022</v>
      </c>
      <c r="E883">
        <v>9</v>
      </c>
      <c r="F883">
        <v>343.25</v>
      </c>
      <c r="G883">
        <v>30</v>
      </c>
    </row>
    <row r="884" spans="1:7" ht="15.5" hidden="1" x14ac:dyDescent="0.35">
      <c r="A884" t="s">
        <v>187</v>
      </c>
      <c r="B884" t="s">
        <v>353</v>
      </c>
      <c r="C884">
        <v>91413</v>
      </c>
      <c r="D884">
        <v>2022</v>
      </c>
      <c r="E884">
        <v>10</v>
      </c>
      <c r="F884">
        <v>443.65</v>
      </c>
      <c r="G884">
        <v>37</v>
      </c>
    </row>
    <row r="885" spans="1:7" ht="15.5" hidden="1" x14ac:dyDescent="0.35">
      <c r="A885" t="s">
        <v>187</v>
      </c>
      <c r="B885" t="s">
        <v>353</v>
      </c>
      <c r="C885">
        <v>91413</v>
      </c>
      <c r="D885">
        <v>2022</v>
      </c>
      <c r="E885">
        <v>11</v>
      </c>
      <c r="F885">
        <v>377.15</v>
      </c>
      <c r="G885">
        <v>34</v>
      </c>
    </row>
    <row r="886" spans="1:7" ht="15.5" hidden="1" x14ac:dyDescent="0.35">
      <c r="A886" t="s">
        <v>187</v>
      </c>
      <c r="B886" t="s">
        <v>353</v>
      </c>
      <c r="C886">
        <v>91413</v>
      </c>
      <c r="D886">
        <v>2022</v>
      </c>
      <c r="E886">
        <v>12</v>
      </c>
      <c r="F886">
        <v>457.96</v>
      </c>
      <c r="G886">
        <v>43</v>
      </c>
    </row>
    <row r="887" spans="1:7" ht="15.5" hidden="1" x14ac:dyDescent="0.35">
      <c r="A887" t="s">
        <v>187</v>
      </c>
      <c r="B887" t="s">
        <v>353</v>
      </c>
      <c r="C887">
        <v>91413</v>
      </c>
      <c r="D887">
        <v>2023</v>
      </c>
      <c r="E887">
        <v>1</v>
      </c>
      <c r="F887">
        <v>391.05</v>
      </c>
      <c r="G887">
        <v>39</v>
      </c>
    </row>
    <row r="888" spans="1:7" ht="15.5" hidden="1" x14ac:dyDescent="0.35">
      <c r="A888" t="s">
        <v>187</v>
      </c>
      <c r="B888" t="s">
        <v>353</v>
      </c>
      <c r="C888">
        <v>91413</v>
      </c>
      <c r="D888">
        <v>2023</v>
      </c>
      <c r="E888">
        <v>2</v>
      </c>
      <c r="F888">
        <v>429.25</v>
      </c>
      <c r="G888">
        <v>42</v>
      </c>
    </row>
    <row r="889" spans="1:7" ht="15.5" hidden="1" x14ac:dyDescent="0.35">
      <c r="A889" t="s">
        <v>187</v>
      </c>
      <c r="B889" t="s">
        <v>353</v>
      </c>
      <c r="C889">
        <v>91413</v>
      </c>
      <c r="D889">
        <v>2023</v>
      </c>
      <c r="E889">
        <v>3</v>
      </c>
      <c r="F889">
        <v>482.3</v>
      </c>
      <c r="G889">
        <v>44</v>
      </c>
    </row>
    <row r="890" spans="1:7" ht="15.5" hidden="1" x14ac:dyDescent="0.35">
      <c r="A890" t="s">
        <v>187</v>
      </c>
      <c r="B890" t="s">
        <v>353</v>
      </c>
      <c r="C890">
        <v>91413</v>
      </c>
      <c r="D890">
        <v>2023</v>
      </c>
      <c r="E890">
        <v>4</v>
      </c>
      <c r="F890">
        <v>422.2</v>
      </c>
      <c r="G890">
        <v>45</v>
      </c>
    </row>
    <row r="891" spans="1:7" ht="15.5" hidden="1" x14ac:dyDescent="0.35">
      <c r="A891" t="s">
        <v>187</v>
      </c>
      <c r="B891" t="s">
        <v>353</v>
      </c>
      <c r="C891">
        <v>91413</v>
      </c>
      <c r="D891">
        <v>2023</v>
      </c>
      <c r="E891">
        <v>5</v>
      </c>
      <c r="F891">
        <v>266.17</v>
      </c>
      <c r="G891">
        <v>28</v>
      </c>
    </row>
    <row r="892" spans="1:7" ht="15.5" hidden="1" x14ac:dyDescent="0.35">
      <c r="A892" t="s">
        <v>187</v>
      </c>
      <c r="B892" t="s">
        <v>353</v>
      </c>
      <c r="C892">
        <v>91413</v>
      </c>
      <c r="D892">
        <v>2023</v>
      </c>
      <c r="E892">
        <v>6</v>
      </c>
      <c r="F892">
        <v>231.29</v>
      </c>
      <c r="G892">
        <v>22</v>
      </c>
    </row>
    <row r="893" spans="1:7" ht="15.5" hidden="1" x14ac:dyDescent="0.35">
      <c r="A893" t="s">
        <v>187</v>
      </c>
      <c r="B893" t="s">
        <v>353</v>
      </c>
      <c r="C893">
        <v>91413</v>
      </c>
      <c r="D893">
        <v>2023</v>
      </c>
      <c r="E893">
        <v>7</v>
      </c>
      <c r="F893">
        <v>455.08</v>
      </c>
      <c r="G893">
        <v>49</v>
      </c>
    </row>
    <row r="894" spans="1:7" ht="15.5" hidden="1" x14ac:dyDescent="0.35">
      <c r="A894" t="s">
        <v>187</v>
      </c>
      <c r="B894" t="s">
        <v>353</v>
      </c>
      <c r="C894">
        <v>91413</v>
      </c>
      <c r="D894">
        <v>2023</v>
      </c>
      <c r="E894">
        <v>8</v>
      </c>
      <c r="F894">
        <v>437.81</v>
      </c>
      <c r="G894">
        <v>42</v>
      </c>
    </row>
    <row r="895" spans="1:7" ht="15.5" hidden="1" x14ac:dyDescent="0.35">
      <c r="A895" t="s">
        <v>187</v>
      </c>
      <c r="B895" t="s">
        <v>353</v>
      </c>
      <c r="C895">
        <v>91413</v>
      </c>
      <c r="D895">
        <v>2023</v>
      </c>
      <c r="E895">
        <v>9</v>
      </c>
      <c r="F895">
        <v>418.95</v>
      </c>
      <c r="G895">
        <v>41</v>
      </c>
    </row>
    <row r="896" spans="1:7" ht="15.5" hidden="1" x14ac:dyDescent="0.35">
      <c r="A896" t="s">
        <v>187</v>
      </c>
      <c r="B896" t="s">
        <v>353</v>
      </c>
      <c r="C896">
        <v>91413</v>
      </c>
      <c r="D896">
        <v>2023</v>
      </c>
      <c r="E896">
        <v>10</v>
      </c>
      <c r="F896">
        <v>224.71</v>
      </c>
      <c r="G896">
        <v>19.190000000000001</v>
      </c>
    </row>
    <row r="897" spans="1:7" ht="15.5" hidden="1" x14ac:dyDescent="0.35">
      <c r="A897" t="s">
        <v>187</v>
      </c>
      <c r="B897" t="s">
        <v>353</v>
      </c>
      <c r="C897">
        <v>91413</v>
      </c>
      <c r="D897">
        <v>2023</v>
      </c>
      <c r="E897">
        <v>11</v>
      </c>
      <c r="F897">
        <v>0</v>
      </c>
      <c r="G897">
        <v>0</v>
      </c>
    </row>
    <row r="898" spans="1:7" ht="15.5" hidden="1" x14ac:dyDescent="0.35">
      <c r="A898" t="s">
        <v>187</v>
      </c>
      <c r="B898" t="s">
        <v>353</v>
      </c>
      <c r="C898">
        <v>91413</v>
      </c>
      <c r="D898">
        <v>2023</v>
      </c>
      <c r="E898">
        <v>12</v>
      </c>
      <c r="F898">
        <v>0</v>
      </c>
      <c r="G898">
        <v>0</v>
      </c>
    </row>
    <row r="899" spans="1:7" ht="15.5" hidden="1" x14ac:dyDescent="0.35">
      <c r="A899" t="s">
        <v>187</v>
      </c>
      <c r="B899" t="s">
        <v>353</v>
      </c>
      <c r="C899">
        <v>91413</v>
      </c>
      <c r="D899">
        <v>2024</v>
      </c>
      <c r="E899">
        <v>1</v>
      </c>
      <c r="F899">
        <v>0</v>
      </c>
      <c r="G899">
        <v>0</v>
      </c>
    </row>
    <row r="900" spans="1:7" ht="15.5" hidden="1" x14ac:dyDescent="0.35">
      <c r="A900" t="s">
        <v>187</v>
      </c>
      <c r="B900" t="s">
        <v>353</v>
      </c>
      <c r="C900">
        <v>91413</v>
      </c>
      <c r="D900">
        <v>2024</v>
      </c>
      <c r="E900">
        <v>2</v>
      </c>
      <c r="F900">
        <v>0</v>
      </c>
      <c r="G900">
        <v>0</v>
      </c>
    </row>
    <row r="901" spans="1:7" ht="15.5" hidden="1" x14ac:dyDescent="0.35">
      <c r="A901" t="s">
        <v>187</v>
      </c>
      <c r="B901" t="s">
        <v>353</v>
      </c>
      <c r="C901">
        <v>91413</v>
      </c>
      <c r="D901">
        <v>2024</v>
      </c>
      <c r="E901">
        <v>3</v>
      </c>
      <c r="F901">
        <v>0</v>
      </c>
      <c r="G901">
        <v>0</v>
      </c>
    </row>
    <row r="902" spans="1:7" ht="15.5" hidden="1" x14ac:dyDescent="0.35">
      <c r="A902" t="s">
        <v>187</v>
      </c>
      <c r="B902" t="s">
        <v>353</v>
      </c>
      <c r="C902">
        <v>91413</v>
      </c>
      <c r="D902">
        <v>2024</v>
      </c>
      <c r="E902">
        <v>4</v>
      </c>
      <c r="F902">
        <v>0</v>
      </c>
      <c r="G902">
        <v>0</v>
      </c>
    </row>
    <row r="903" spans="1:7" ht="15.5" hidden="1" x14ac:dyDescent="0.35">
      <c r="A903" t="s">
        <v>187</v>
      </c>
      <c r="B903" t="s">
        <v>353</v>
      </c>
      <c r="C903">
        <v>91413</v>
      </c>
      <c r="D903">
        <v>2024</v>
      </c>
      <c r="E903">
        <v>5</v>
      </c>
      <c r="F903">
        <v>0</v>
      </c>
      <c r="G903">
        <v>0</v>
      </c>
    </row>
    <row r="904" spans="1:7" ht="15.5" hidden="1" x14ac:dyDescent="0.35">
      <c r="A904" t="s">
        <v>187</v>
      </c>
      <c r="B904" t="s">
        <v>353</v>
      </c>
      <c r="C904">
        <v>91413</v>
      </c>
      <c r="D904">
        <v>2024</v>
      </c>
      <c r="E904">
        <v>6</v>
      </c>
      <c r="F904">
        <v>0</v>
      </c>
      <c r="G904">
        <v>0</v>
      </c>
    </row>
    <row r="905" spans="1:7" ht="15.5" hidden="1" x14ac:dyDescent="0.35">
      <c r="A905" t="s">
        <v>187</v>
      </c>
      <c r="B905" t="s">
        <v>353</v>
      </c>
      <c r="C905">
        <v>91413</v>
      </c>
      <c r="D905">
        <v>2024</v>
      </c>
      <c r="E905">
        <v>7</v>
      </c>
      <c r="F905">
        <v>0</v>
      </c>
      <c r="G905">
        <v>0</v>
      </c>
    </row>
    <row r="906" spans="1:7" ht="15.5" hidden="1" x14ac:dyDescent="0.35">
      <c r="A906" t="s">
        <v>187</v>
      </c>
      <c r="B906" t="s">
        <v>353</v>
      </c>
      <c r="C906">
        <v>91413</v>
      </c>
      <c r="D906">
        <v>2024</v>
      </c>
      <c r="E906">
        <v>8</v>
      </c>
      <c r="F906">
        <v>0</v>
      </c>
      <c r="G906">
        <v>0</v>
      </c>
    </row>
    <row r="907" spans="1:7" ht="15.5" hidden="1" x14ac:dyDescent="0.35">
      <c r="A907" t="s">
        <v>187</v>
      </c>
      <c r="B907" t="s">
        <v>353</v>
      </c>
      <c r="C907">
        <v>91413</v>
      </c>
      <c r="D907">
        <v>2024</v>
      </c>
      <c r="E907">
        <v>9</v>
      </c>
      <c r="F907">
        <v>0</v>
      </c>
      <c r="G907">
        <v>0</v>
      </c>
    </row>
    <row r="908" spans="1:7" ht="15.5" hidden="1" x14ac:dyDescent="0.35">
      <c r="A908" t="s">
        <v>187</v>
      </c>
      <c r="B908" t="s">
        <v>353</v>
      </c>
      <c r="C908">
        <v>91413</v>
      </c>
      <c r="D908">
        <v>2024</v>
      </c>
      <c r="E908">
        <v>10</v>
      </c>
      <c r="F908">
        <v>0</v>
      </c>
      <c r="G908">
        <v>0</v>
      </c>
    </row>
    <row r="909" spans="1:7" ht="15.5" hidden="1" x14ac:dyDescent="0.35">
      <c r="A909" t="s">
        <v>187</v>
      </c>
      <c r="B909" t="s">
        <v>353</v>
      </c>
      <c r="C909">
        <v>91413</v>
      </c>
      <c r="D909">
        <v>2024</v>
      </c>
      <c r="E909">
        <v>11</v>
      </c>
      <c r="F909">
        <v>0</v>
      </c>
      <c r="G909">
        <v>0</v>
      </c>
    </row>
    <row r="910" spans="1:7" ht="15.5" hidden="1" x14ac:dyDescent="0.35">
      <c r="A910" t="s">
        <v>187</v>
      </c>
      <c r="B910" t="s">
        <v>353</v>
      </c>
      <c r="C910">
        <v>91413</v>
      </c>
      <c r="D910">
        <v>2024</v>
      </c>
      <c r="E910">
        <v>12</v>
      </c>
      <c r="F910">
        <v>0</v>
      </c>
      <c r="G910">
        <v>0</v>
      </c>
    </row>
    <row r="911" spans="1:7" ht="15.5" x14ac:dyDescent="0.35">
      <c r="A911" t="s">
        <v>187</v>
      </c>
      <c r="B911" t="s">
        <v>353</v>
      </c>
      <c r="C911">
        <v>91413</v>
      </c>
      <c r="D911">
        <v>2025</v>
      </c>
      <c r="E911">
        <v>1</v>
      </c>
      <c r="F911">
        <v>105.69</v>
      </c>
      <c r="G911">
        <v>13.85</v>
      </c>
    </row>
    <row r="912" spans="1:7" ht="15.5" x14ac:dyDescent="0.35">
      <c r="A912" t="s">
        <v>187</v>
      </c>
      <c r="B912" t="s">
        <v>353</v>
      </c>
      <c r="C912">
        <v>91413</v>
      </c>
      <c r="D912">
        <v>2025</v>
      </c>
      <c r="E912">
        <v>2</v>
      </c>
      <c r="F912">
        <v>417.8</v>
      </c>
      <c r="G912">
        <v>35</v>
      </c>
    </row>
    <row r="913" spans="1:7" ht="15.5" x14ac:dyDescent="0.35">
      <c r="A913" t="s">
        <v>187</v>
      </c>
      <c r="B913" t="s">
        <v>353</v>
      </c>
      <c r="C913">
        <v>91413</v>
      </c>
      <c r="D913">
        <v>2025</v>
      </c>
      <c r="E913">
        <v>3</v>
      </c>
      <c r="F913">
        <v>469.6</v>
      </c>
      <c r="G913">
        <v>45</v>
      </c>
    </row>
    <row r="914" spans="1:7" ht="15.5" x14ac:dyDescent="0.35">
      <c r="A914" t="s">
        <v>187</v>
      </c>
      <c r="B914" t="s">
        <v>353</v>
      </c>
      <c r="C914">
        <v>91413</v>
      </c>
      <c r="D914">
        <v>2025</v>
      </c>
      <c r="E914">
        <v>4</v>
      </c>
      <c r="F914">
        <v>463.25</v>
      </c>
      <c r="G914">
        <v>43</v>
      </c>
    </row>
    <row r="915" spans="1:7" ht="15.5" x14ac:dyDescent="0.35">
      <c r="A915" t="s">
        <v>187</v>
      </c>
      <c r="B915" t="s">
        <v>353</v>
      </c>
      <c r="C915">
        <v>91413</v>
      </c>
      <c r="D915">
        <v>2025</v>
      </c>
      <c r="E915">
        <v>5</v>
      </c>
      <c r="F915">
        <v>391.57</v>
      </c>
      <c r="G915">
        <v>42</v>
      </c>
    </row>
    <row r="916" spans="1:7" ht="15.5" x14ac:dyDescent="0.35">
      <c r="A916" t="s">
        <v>187</v>
      </c>
      <c r="B916" t="s">
        <v>353</v>
      </c>
      <c r="C916">
        <v>91413</v>
      </c>
      <c r="D916">
        <v>2025</v>
      </c>
      <c r="E916">
        <v>6</v>
      </c>
      <c r="F916">
        <v>479.91</v>
      </c>
      <c r="G916">
        <v>40</v>
      </c>
    </row>
    <row r="917" spans="1:7" ht="15.5" x14ac:dyDescent="0.35">
      <c r="A917" t="s">
        <v>187</v>
      </c>
      <c r="B917" t="s">
        <v>353</v>
      </c>
      <c r="C917">
        <v>91413</v>
      </c>
      <c r="D917">
        <v>2025</v>
      </c>
      <c r="E917">
        <v>7</v>
      </c>
      <c r="F917">
        <v>444.69</v>
      </c>
      <c r="G917">
        <v>44</v>
      </c>
    </row>
    <row r="918" spans="1:7" ht="15.5" x14ac:dyDescent="0.35">
      <c r="A918" t="s">
        <v>187</v>
      </c>
      <c r="B918" t="s">
        <v>353</v>
      </c>
      <c r="C918">
        <v>91413</v>
      </c>
      <c r="D918">
        <v>2025</v>
      </c>
      <c r="E918">
        <v>8</v>
      </c>
      <c r="F918">
        <v>418.58</v>
      </c>
      <c r="G918">
        <v>40</v>
      </c>
    </row>
    <row r="919" spans="1:7" ht="15.5" x14ac:dyDescent="0.35">
      <c r="A919" t="s">
        <v>187</v>
      </c>
      <c r="B919" t="s">
        <v>353</v>
      </c>
      <c r="C919">
        <v>91413</v>
      </c>
      <c r="D919">
        <v>2025</v>
      </c>
      <c r="E919">
        <v>9</v>
      </c>
      <c r="F919">
        <v>356.57</v>
      </c>
      <c r="G919">
        <v>36</v>
      </c>
    </row>
    <row r="920" spans="1:7" ht="15.5" x14ac:dyDescent="0.35">
      <c r="A920" t="s">
        <v>187</v>
      </c>
      <c r="B920" t="s">
        <v>353</v>
      </c>
      <c r="C920">
        <v>91413</v>
      </c>
      <c r="D920">
        <v>2025</v>
      </c>
      <c r="E920">
        <v>10</v>
      </c>
      <c r="F920">
        <v>229.36</v>
      </c>
      <c r="G920">
        <v>20</v>
      </c>
    </row>
    <row r="921" spans="1:7" ht="15.5" x14ac:dyDescent="0.35">
      <c r="A921" t="s">
        <v>187</v>
      </c>
      <c r="B921" t="s">
        <v>353</v>
      </c>
      <c r="C921">
        <v>91413</v>
      </c>
      <c r="D921">
        <v>2025</v>
      </c>
      <c r="E921">
        <v>11</v>
      </c>
      <c r="F921">
        <v>181.65</v>
      </c>
      <c r="G921">
        <v>18</v>
      </c>
    </row>
    <row r="922" spans="1:7" ht="15.5" hidden="1" x14ac:dyDescent="0.35">
      <c r="A922" t="s">
        <v>187</v>
      </c>
      <c r="B922" t="s">
        <v>353</v>
      </c>
      <c r="C922">
        <v>91414</v>
      </c>
      <c r="D922">
        <v>2016</v>
      </c>
      <c r="E922">
        <v>12</v>
      </c>
      <c r="F922">
        <v>32.479999999999997</v>
      </c>
      <c r="G922">
        <v>5.29</v>
      </c>
    </row>
    <row r="923" spans="1:7" ht="15.5" hidden="1" x14ac:dyDescent="0.35">
      <c r="A923" t="s">
        <v>187</v>
      </c>
      <c r="B923" t="s">
        <v>353</v>
      </c>
      <c r="C923">
        <v>91414</v>
      </c>
      <c r="D923">
        <v>2017</v>
      </c>
      <c r="E923">
        <v>1</v>
      </c>
      <c r="F923">
        <v>335.64</v>
      </c>
      <c r="G923">
        <v>54.71</v>
      </c>
    </row>
    <row r="924" spans="1:7" ht="15.5" hidden="1" x14ac:dyDescent="0.35">
      <c r="A924" t="s">
        <v>187</v>
      </c>
      <c r="B924" t="s">
        <v>353</v>
      </c>
      <c r="C924">
        <v>91414</v>
      </c>
      <c r="D924">
        <v>2017</v>
      </c>
      <c r="E924">
        <v>2</v>
      </c>
      <c r="F924">
        <v>315.67</v>
      </c>
      <c r="G924">
        <v>52</v>
      </c>
    </row>
    <row r="925" spans="1:7" ht="15.5" hidden="1" x14ac:dyDescent="0.35">
      <c r="A925" t="s">
        <v>187</v>
      </c>
      <c r="B925" t="s">
        <v>353</v>
      </c>
      <c r="C925">
        <v>91414</v>
      </c>
      <c r="D925">
        <v>2017</v>
      </c>
      <c r="E925">
        <v>3</v>
      </c>
      <c r="F925">
        <v>278.04000000000002</v>
      </c>
      <c r="G925">
        <v>46</v>
      </c>
    </row>
    <row r="926" spans="1:7" ht="15.5" hidden="1" x14ac:dyDescent="0.35">
      <c r="A926" t="s">
        <v>187</v>
      </c>
      <c r="B926" t="s">
        <v>353</v>
      </c>
      <c r="C926">
        <v>91414</v>
      </c>
      <c r="D926">
        <v>2017</v>
      </c>
      <c r="E926">
        <v>4</v>
      </c>
      <c r="F926">
        <v>317.14999999999998</v>
      </c>
      <c r="G926">
        <v>53</v>
      </c>
    </row>
    <row r="927" spans="1:7" ht="15.5" hidden="1" x14ac:dyDescent="0.35">
      <c r="A927" t="s">
        <v>187</v>
      </c>
      <c r="B927" t="s">
        <v>353</v>
      </c>
      <c r="C927">
        <v>91414</v>
      </c>
      <c r="D927">
        <v>2017</v>
      </c>
      <c r="E927">
        <v>5</v>
      </c>
      <c r="F927">
        <v>270.79000000000002</v>
      </c>
      <c r="G927">
        <v>43</v>
      </c>
    </row>
    <row r="928" spans="1:7" ht="15.5" hidden="1" x14ac:dyDescent="0.35">
      <c r="A928" t="s">
        <v>187</v>
      </c>
      <c r="B928" t="s">
        <v>353</v>
      </c>
      <c r="C928">
        <v>91414</v>
      </c>
      <c r="D928">
        <v>2017</v>
      </c>
      <c r="E928">
        <v>6</v>
      </c>
      <c r="F928">
        <v>144.36000000000001</v>
      </c>
      <c r="G928">
        <v>24</v>
      </c>
    </row>
    <row r="929" spans="1:7" ht="15.5" hidden="1" x14ac:dyDescent="0.35">
      <c r="A929" t="s">
        <v>187</v>
      </c>
      <c r="B929" t="s">
        <v>353</v>
      </c>
      <c r="C929">
        <v>91414</v>
      </c>
      <c r="D929">
        <v>2017</v>
      </c>
      <c r="E929">
        <v>7</v>
      </c>
      <c r="F929">
        <v>314.82</v>
      </c>
      <c r="G929">
        <v>51</v>
      </c>
    </row>
    <row r="930" spans="1:7" ht="15.5" hidden="1" x14ac:dyDescent="0.35">
      <c r="A930" t="s">
        <v>187</v>
      </c>
      <c r="B930" t="s">
        <v>353</v>
      </c>
      <c r="C930">
        <v>91414</v>
      </c>
      <c r="D930">
        <v>2017</v>
      </c>
      <c r="E930">
        <v>8</v>
      </c>
      <c r="F930">
        <v>367.1</v>
      </c>
      <c r="G930">
        <v>60</v>
      </c>
    </row>
    <row r="931" spans="1:7" ht="15.5" hidden="1" x14ac:dyDescent="0.35">
      <c r="A931" t="s">
        <v>187</v>
      </c>
      <c r="B931" t="s">
        <v>353</v>
      </c>
      <c r="C931">
        <v>91414</v>
      </c>
      <c r="D931">
        <v>2017</v>
      </c>
      <c r="E931">
        <v>9</v>
      </c>
      <c r="F931">
        <v>316.26</v>
      </c>
      <c r="G931">
        <v>52</v>
      </c>
    </row>
    <row r="932" spans="1:7" ht="15.5" hidden="1" x14ac:dyDescent="0.35">
      <c r="A932" t="s">
        <v>187</v>
      </c>
      <c r="B932" t="s">
        <v>353</v>
      </c>
      <c r="C932">
        <v>91414</v>
      </c>
      <c r="D932">
        <v>2017</v>
      </c>
      <c r="E932">
        <v>10</v>
      </c>
      <c r="F932">
        <v>306.69</v>
      </c>
      <c r="G932">
        <v>53.36</v>
      </c>
    </row>
    <row r="933" spans="1:7" ht="15.5" hidden="1" x14ac:dyDescent="0.35">
      <c r="A933" t="s">
        <v>187</v>
      </c>
      <c r="B933" t="s">
        <v>353</v>
      </c>
      <c r="C933">
        <v>91414</v>
      </c>
      <c r="D933">
        <v>2017</v>
      </c>
      <c r="E933">
        <v>11</v>
      </c>
      <c r="F933">
        <v>296.8</v>
      </c>
      <c r="G933">
        <v>51.64</v>
      </c>
    </row>
    <row r="934" spans="1:7" ht="15.5" hidden="1" x14ac:dyDescent="0.35">
      <c r="A934" t="s">
        <v>187</v>
      </c>
      <c r="B934" t="s">
        <v>353</v>
      </c>
      <c r="C934">
        <v>91414</v>
      </c>
      <c r="D934">
        <v>2017</v>
      </c>
      <c r="E934">
        <v>12</v>
      </c>
      <c r="F934">
        <v>414.06</v>
      </c>
      <c r="G934">
        <v>70</v>
      </c>
    </row>
    <row r="935" spans="1:7" ht="15.5" hidden="1" x14ac:dyDescent="0.35">
      <c r="A935" t="s">
        <v>187</v>
      </c>
      <c r="B935" t="s">
        <v>353</v>
      </c>
      <c r="C935">
        <v>91414</v>
      </c>
      <c r="D935">
        <v>2018</v>
      </c>
      <c r="E935">
        <v>1</v>
      </c>
      <c r="F935">
        <v>351.46</v>
      </c>
      <c r="G935">
        <v>62</v>
      </c>
    </row>
    <row r="936" spans="1:7" ht="15.5" hidden="1" x14ac:dyDescent="0.35">
      <c r="A936" t="s">
        <v>187</v>
      </c>
      <c r="B936" t="s">
        <v>353</v>
      </c>
      <c r="C936">
        <v>91414</v>
      </c>
      <c r="D936">
        <v>2018</v>
      </c>
      <c r="E936">
        <v>2</v>
      </c>
      <c r="F936">
        <v>344.98</v>
      </c>
      <c r="G936">
        <v>61</v>
      </c>
    </row>
    <row r="937" spans="1:7" ht="15.5" hidden="1" x14ac:dyDescent="0.35">
      <c r="A937" t="s">
        <v>187</v>
      </c>
      <c r="B937" t="s">
        <v>353</v>
      </c>
      <c r="C937">
        <v>91414</v>
      </c>
      <c r="D937">
        <v>2018</v>
      </c>
      <c r="E937">
        <v>3</v>
      </c>
      <c r="F937">
        <v>340.02</v>
      </c>
      <c r="G937">
        <v>58</v>
      </c>
    </row>
    <row r="938" spans="1:7" ht="15.5" hidden="1" x14ac:dyDescent="0.35">
      <c r="A938" t="s">
        <v>187</v>
      </c>
      <c r="B938" t="s">
        <v>353</v>
      </c>
      <c r="C938">
        <v>91414</v>
      </c>
      <c r="D938">
        <v>2018</v>
      </c>
      <c r="E938">
        <v>4</v>
      </c>
      <c r="F938">
        <v>352.93</v>
      </c>
      <c r="G938">
        <v>57</v>
      </c>
    </row>
    <row r="939" spans="1:7" ht="15.5" hidden="1" x14ac:dyDescent="0.35">
      <c r="A939" t="s">
        <v>187</v>
      </c>
      <c r="B939" t="s">
        <v>353</v>
      </c>
      <c r="C939">
        <v>91414</v>
      </c>
      <c r="D939">
        <v>2018</v>
      </c>
      <c r="E939">
        <v>5</v>
      </c>
      <c r="F939">
        <v>360.83</v>
      </c>
      <c r="G939">
        <v>59</v>
      </c>
    </row>
    <row r="940" spans="1:7" ht="15.5" hidden="1" x14ac:dyDescent="0.35">
      <c r="A940" t="s">
        <v>187</v>
      </c>
      <c r="B940" t="s">
        <v>353</v>
      </c>
      <c r="C940">
        <v>91414</v>
      </c>
      <c r="D940">
        <v>2018</v>
      </c>
      <c r="E940">
        <v>6</v>
      </c>
      <c r="F940">
        <v>343.55</v>
      </c>
      <c r="G940">
        <v>64</v>
      </c>
    </row>
    <row r="941" spans="1:7" ht="15.5" hidden="1" x14ac:dyDescent="0.35">
      <c r="A941" t="s">
        <v>187</v>
      </c>
      <c r="B941" t="s">
        <v>353</v>
      </c>
      <c r="C941">
        <v>91414</v>
      </c>
      <c r="D941">
        <v>2018</v>
      </c>
      <c r="E941">
        <v>7</v>
      </c>
      <c r="F941">
        <v>384.34</v>
      </c>
      <c r="G941">
        <v>64</v>
      </c>
    </row>
    <row r="942" spans="1:7" ht="15.5" hidden="1" x14ac:dyDescent="0.35">
      <c r="A942" t="s">
        <v>187</v>
      </c>
      <c r="B942" t="s">
        <v>353</v>
      </c>
      <c r="C942">
        <v>91414</v>
      </c>
      <c r="D942">
        <v>2018</v>
      </c>
      <c r="E942">
        <v>8</v>
      </c>
      <c r="F942">
        <v>352.98</v>
      </c>
      <c r="G942">
        <v>62</v>
      </c>
    </row>
    <row r="943" spans="1:7" ht="15.5" hidden="1" x14ac:dyDescent="0.35">
      <c r="A943" t="s">
        <v>187</v>
      </c>
      <c r="B943" t="s">
        <v>353</v>
      </c>
      <c r="C943">
        <v>91414</v>
      </c>
      <c r="D943">
        <v>2018</v>
      </c>
      <c r="E943">
        <v>9</v>
      </c>
      <c r="F943">
        <v>337.28</v>
      </c>
      <c r="G943">
        <v>57</v>
      </c>
    </row>
    <row r="944" spans="1:7" ht="15.5" hidden="1" x14ac:dyDescent="0.35">
      <c r="A944" t="s">
        <v>187</v>
      </c>
      <c r="B944" t="s">
        <v>353</v>
      </c>
      <c r="C944">
        <v>91414</v>
      </c>
      <c r="D944">
        <v>2018</v>
      </c>
      <c r="E944">
        <v>10</v>
      </c>
      <c r="F944">
        <v>354.79</v>
      </c>
      <c r="G944">
        <v>62</v>
      </c>
    </row>
    <row r="945" spans="1:7" ht="15.5" hidden="1" x14ac:dyDescent="0.35">
      <c r="A945" t="s">
        <v>187</v>
      </c>
      <c r="B945" t="s">
        <v>353</v>
      </c>
      <c r="C945">
        <v>91414</v>
      </c>
      <c r="D945">
        <v>2018</v>
      </c>
      <c r="E945">
        <v>11</v>
      </c>
      <c r="F945">
        <v>292.41000000000003</v>
      </c>
      <c r="G945">
        <v>51</v>
      </c>
    </row>
    <row r="946" spans="1:7" ht="15.5" hidden="1" x14ac:dyDescent="0.35">
      <c r="A946" t="s">
        <v>187</v>
      </c>
      <c r="B946" t="s">
        <v>353</v>
      </c>
      <c r="C946">
        <v>91414</v>
      </c>
      <c r="D946">
        <v>2018</v>
      </c>
      <c r="E946">
        <v>12</v>
      </c>
      <c r="F946">
        <v>108.07</v>
      </c>
      <c r="G946">
        <v>17.010000000000002</v>
      </c>
    </row>
    <row r="947" spans="1:7" ht="15.5" hidden="1" x14ac:dyDescent="0.35">
      <c r="A947" t="s">
        <v>187</v>
      </c>
      <c r="B947" t="s">
        <v>353</v>
      </c>
      <c r="C947">
        <v>91414</v>
      </c>
      <c r="D947">
        <v>2019</v>
      </c>
      <c r="E947">
        <v>1</v>
      </c>
      <c r="F947">
        <v>0</v>
      </c>
      <c r="G947">
        <v>0</v>
      </c>
    </row>
    <row r="948" spans="1:7" ht="15.5" hidden="1" x14ac:dyDescent="0.35">
      <c r="A948" t="s">
        <v>187</v>
      </c>
      <c r="B948" t="s">
        <v>353</v>
      </c>
      <c r="C948">
        <v>91414</v>
      </c>
      <c r="D948">
        <v>2019</v>
      </c>
      <c r="E948">
        <v>2</v>
      </c>
      <c r="F948">
        <v>0</v>
      </c>
      <c r="G948">
        <v>0</v>
      </c>
    </row>
    <row r="949" spans="1:7" ht="15.5" hidden="1" x14ac:dyDescent="0.35">
      <c r="A949" t="s">
        <v>187</v>
      </c>
      <c r="B949" t="s">
        <v>353</v>
      </c>
      <c r="C949">
        <v>91414</v>
      </c>
      <c r="D949">
        <v>2019</v>
      </c>
      <c r="E949">
        <v>3</v>
      </c>
      <c r="F949">
        <v>0</v>
      </c>
      <c r="G949">
        <v>0</v>
      </c>
    </row>
    <row r="950" spans="1:7" ht="15.5" hidden="1" x14ac:dyDescent="0.35">
      <c r="A950" t="s">
        <v>187</v>
      </c>
      <c r="B950" t="s">
        <v>353</v>
      </c>
      <c r="C950">
        <v>91414</v>
      </c>
      <c r="D950">
        <v>2019</v>
      </c>
      <c r="E950">
        <v>4</v>
      </c>
      <c r="F950">
        <v>0</v>
      </c>
      <c r="G950">
        <v>0</v>
      </c>
    </row>
    <row r="951" spans="1:7" ht="15.5" hidden="1" x14ac:dyDescent="0.35">
      <c r="A951" t="s">
        <v>187</v>
      </c>
      <c r="B951" t="s">
        <v>353</v>
      </c>
      <c r="C951">
        <v>91414</v>
      </c>
      <c r="D951">
        <v>2019</v>
      </c>
      <c r="E951">
        <v>5</v>
      </c>
      <c r="F951">
        <v>0</v>
      </c>
      <c r="G951">
        <v>0</v>
      </c>
    </row>
    <row r="952" spans="1:7" ht="15.5" hidden="1" x14ac:dyDescent="0.35">
      <c r="A952" t="s">
        <v>187</v>
      </c>
      <c r="B952" t="s">
        <v>353</v>
      </c>
      <c r="C952">
        <v>91414</v>
      </c>
      <c r="D952">
        <v>2019</v>
      </c>
      <c r="E952">
        <v>6</v>
      </c>
      <c r="F952">
        <v>0</v>
      </c>
      <c r="G952">
        <v>0</v>
      </c>
    </row>
    <row r="953" spans="1:7" ht="15.5" hidden="1" x14ac:dyDescent="0.35">
      <c r="A953" t="s">
        <v>187</v>
      </c>
      <c r="B953" t="s">
        <v>353</v>
      </c>
      <c r="C953">
        <v>91414</v>
      </c>
      <c r="D953">
        <v>2019</v>
      </c>
      <c r="E953">
        <v>7</v>
      </c>
      <c r="F953">
        <v>0</v>
      </c>
      <c r="G953">
        <v>0</v>
      </c>
    </row>
    <row r="954" spans="1:7" ht="15.5" hidden="1" x14ac:dyDescent="0.35">
      <c r="A954" t="s">
        <v>187</v>
      </c>
      <c r="B954" t="s">
        <v>353</v>
      </c>
      <c r="C954">
        <v>91414</v>
      </c>
      <c r="D954">
        <v>2019</v>
      </c>
      <c r="E954">
        <v>8</v>
      </c>
      <c r="F954">
        <v>0</v>
      </c>
      <c r="G954">
        <v>0</v>
      </c>
    </row>
    <row r="955" spans="1:7" ht="15.5" hidden="1" x14ac:dyDescent="0.35">
      <c r="A955" t="s">
        <v>187</v>
      </c>
      <c r="B955" t="s">
        <v>353</v>
      </c>
      <c r="C955">
        <v>91414</v>
      </c>
      <c r="D955">
        <v>2019</v>
      </c>
      <c r="E955">
        <v>9</v>
      </c>
      <c r="F955">
        <v>0</v>
      </c>
      <c r="G955">
        <v>0</v>
      </c>
    </row>
    <row r="956" spans="1:7" ht="15.5" hidden="1" x14ac:dyDescent="0.35">
      <c r="A956" t="s">
        <v>187</v>
      </c>
      <c r="B956" t="s">
        <v>353</v>
      </c>
      <c r="C956">
        <v>91414</v>
      </c>
      <c r="D956">
        <v>2019</v>
      </c>
      <c r="E956">
        <v>10</v>
      </c>
      <c r="F956">
        <v>0</v>
      </c>
      <c r="G956">
        <v>0</v>
      </c>
    </row>
    <row r="957" spans="1:7" ht="15.5" hidden="1" x14ac:dyDescent="0.35">
      <c r="A957" t="s">
        <v>187</v>
      </c>
      <c r="B957" t="s">
        <v>353</v>
      </c>
      <c r="C957">
        <v>91414</v>
      </c>
      <c r="D957">
        <v>2019</v>
      </c>
      <c r="E957">
        <v>11</v>
      </c>
      <c r="F957">
        <v>0</v>
      </c>
      <c r="G957">
        <v>0</v>
      </c>
    </row>
    <row r="958" spans="1:7" ht="15.5" hidden="1" x14ac:dyDescent="0.35">
      <c r="A958" t="s">
        <v>187</v>
      </c>
      <c r="B958" t="s">
        <v>353</v>
      </c>
      <c r="C958">
        <v>91414</v>
      </c>
      <c r="D958">
        <v>2019</v>
      </c>
      <c r="E958">
        <v>12</v>
      </c>
      <c r="F958">
        <v>0</v>
      </c>
      <c r="G958">
        <v>0</v>
      </c>
    </row>
    <row r="959" spans="1:7" ht="15.5" hidden="1" x14ac:dyDescent="0.35">
      <c r="A959" t="s">
        <v>187</v>
      </c>
      <c r="B959" t="s">
        <v>353</v>
      </c>
      <c r="C959">
        <v>91414</v>
      </c>
      <c r="D959">
        <v>2020</v>
      </c>
      <c r="E959">
        <v>1</v>
      </c>
      <c r="F959">
        <v>0</v>
      </c>
      <c r="G959">
        <v>0</v>
      </c>
    </row>
    <row r="960" spans="1:7" ht="15.5" hidden="1" x14ac:dyDescent="0.35">
      <c r="A960" t="s">
        <v>187</v>
      </c>
      <c r="B960" t="s">
        <v>353</v>
      </c>
      <c r="C960">
        <v>91414</v>
      </c>
      <c r="D960">
        <v>2020</v>
      </c>
      <c r="E960">
        <v>2</v>
      </c>
      <c r="F960">
        <v>0</v>
      </c>
      <c r="G960">
        <v>0</v>
      </c>
    </row>
    <row r="961" spans="1:7" ht="15.5" hidden="1" x14ac:dyDescent="0.35">
      <c r="A961" t="s">
        <v>187</v>
      </c>
      <c r="B961" t="s">
        <v>353</v>
      </c>
      <c r="C961">
        <v>91414</v>
      </c>
      <c r="D961">
        <v>2020</v>
      </c>
      <c r="E961">
        <v>3</v>
      </c>
      <c r="F961">
        <v>0</v>
      </c>
      <c r="G961">
        <v>0</v>
      </c>
    </row>
    <row r="962" spans="1:7" ht="15.5" hidden="1" x14ac:dyDescent="0.35">
      <c r="A962" t="s">
        <v>187</v>
      </c>
      <c r="B962" t="s">
        <v>353</v>
      </c>
      <c r="C962">
        <v>91414</v>
      </c>
      <c r="D962">
        <v>2020</v>
      </c>
      <c r="E962">
        <v>4</v>
      </c>
      <c r="F962">
        <v>0</v>
      </c>
      <c r="G962">
        <v>0</v>
      </c>
    </row>
    <row r="963" spans="1:7" ht="15.5" hidden="1" x14ac:dyDescent="0.35">
      <c r="A963" t="s">
        <v>187</v>
      </c>
      <c r="B963" t="s">
        <v>353</v>
      </c>
      <c r="C963">
        <v>91414</v>
      </c>
      <c r="D963">
        <v>2020</v>
      </c>
      <c r="E963">
        <v>5</v>
      </c>
      <c r="F963">
        <v>0</v>
      </c>
      <c r="G963">
        <v>0</v>
      </c>
    </row>
    <row r="964" spans="1:7" ht="15.5" hidden="1" x14ac:dyDescent="0.35">
      <c r="A964" t="s">
        <v>187</v>
      </c>
      <c r="B964" t="s">
        <v>353</v>
      </c>
      <c r="C964">
        <v>91414</v>
      </c>
      <c r="D964">
        <v>2020</v>
      </c>
      <c r="E964">
        <v>6</v>
      </c>
      <c r="F964">
        <v>0</v>
      </c>
      <c r="G964">
        <v>0</v>
      </c>
    </row>
    <row r="965" spans="1:7" ht="15.5" hidden="1" x14ac:dyDescent="0.35">
      <c r="A965" t="s">
        <v>187</v>
      </c>
      <c r="B965" t="s">
        <v>353</v>
      </c>
      <c r="C965">
        <v>91414</v>
      </c>
      <c r="D965">
        <v>2020</v>
      </c>
      <c r="E965">
        <v>7</v>
      </c>
      <c r="F965">
        <v>0</v>
      </c>
      <c r="G965">
        <v>0</v>
      </c>
    </row>
    <row r="966" spans="1:7" ht="15.5" hidden="1" x14ac:dyDescent="0.35">
      <c r="A966" t="s">
        <v>187</v>
      </c>
      <c r="B966" t="s">
        <v>353</v>
      </c>
      <c r="C966">
        <v>91414</v>
      </c>
      <c r="D966">
        <v>2020</v>
      </c>
      <c r="E966">
        <v>8</v>
      </c>
      <c r="F966">
        <v>0</v>
      </c>
      <c r="G966">
        <v>0</v>
      </c>
    </row>
    <row r="967" spans="1:7" ht="15.5" hidden="1" x14ac:dyDescent="0.35">
      <c r="A967" t="s">
        <v>187</v>
      </c>
      <c r="B967" t="s">
        <v>353</v>
      </c>
      <c r="C967">
        <v>91414</v>
      </c>
      <c r="D967">
        <v>2020</v>
      </c>
      <c r="E967">
        <v>9</v>
      </c>
      <c r="F967">
        <v>0</v>
      </c>
      <c r="G967">
        <v>0</v>
      </c>
    </row>
    <row r="968" spans="1:7" ht="15.5" hidden="1" x14ac:dyDescent="0.35">
      <c r="A968" t="s">
        <v>187</v>
      </c>
      <c r="B968" t="s">
        <v>353</v>
      </c>
      <c r="C968">
        <v>91414</v>
      </c>
      <c r="D968">
        <v>2020</v>
      </c>
      <c r="E968">
        <v>10</v>
      </c>
      <c r="F968">
        <v>0</v>
      </c>
      <c r="G968">
        <v>0</v>
      </c>
    </row>
    <row r="969" spans="1:7" ht="15.5" hidden="1" x14ac:dyDescent="0.35">
      <c r="A969" t="s">
        <v>187</v>
      </c>
      <c r="B969" t="s">
        <v>353</v>
      </c>
      <c r="C969">
        <v>91414</v>
      </c>
      <c r="D969">
        <v>2020</v>
      </c>
      <c r="E969">
        <v>11</v>
      </c>
      <c r="F969">
        <v>0</v>
      </c>
      <c r="G969">
        <v>0</v>
      </c>
    </row>
    <row r="970" spans="1:7" ht="15.5" hidden="1" x14ac:dyDescent="0.35">
      <c r="A970" t="s">
        <v>187</v>
      </c>
      <c r="B970" t="s">
        <v>353</v>
      </c>
      <c r="C970">
        <v>91414</v>
      </c>
      <c r="D970">
        <v>2020</v>
      </c>
      <c r="E970">
        <v>12</v>
      </c>
      <c r="F970">
        <v>0</v>
      </c>
      <c r="G970">
        <v>0</v>
      </c>
    </row>
    <row r="971" spans="1:7" ht="15.5" hidden="1" x14ac:dyDescent="0.35">
      <c r="A971" t="s">
        <v>187</v>
      </c>
      <c r="B971" t="s">
        <v>353</v>
      </c>
      <c r="C971">
        <v>91414</v>
      </c>
      <c r="D971">
        <v>2022</v>
      </c>
      <c r="E971">
        <v>11</v>
      </c>
      <c r="F971">
        <v>3.52</v>
      </c>
      <c r="G971">
        <v>2</v>
      </c>
    </row>
    <row r="972" spans="1:7" ht="15.5" hidden="1" x14ac:dyDescent="0.35">
      <c r="A972" t="s">
        <v>187</v>
      </c>
      <c r="B972" t="s">
        <v>353</v>
      </c>
      <c r="C972">
        <v>91414</v>
      </c>
      <c r="D972">
        <v>2022</v>
      </c>
      <c r="E972">
        <v>12</v>
      </c>
      <c r="F972">
        <v>293.60000000000002</v>
      </c>
      <c r="G972">
        <v>43</v>
      </c>
    </row>
    <row r="973" spans="1:7" ht="15.5" hidden="1" x14ac:dyDescent="0.35">
      <c r="A973" t="s">
        <v>187</v>
      </c>
      <c r="B973" t="s">
        <v>353</v>
      </c>
      <c r="C973">
        <v>91414</v>
      </c>
      <c r="D973">
        <v>2023</v>
      </c>
      <c r="E973">
        <v>1</v>
      </c>
      <c r="F973">
        <v>347.78</v>
      </c>
      <c r="G973">
        <v>74</v>
      </c>
    </row>
    <row r="974" spans="1:7" ht="15.5" hidden="1" x14ac:dyDescent="0.35">
      <c r="A974" t="s">
        <v>187</v>
      </c>
      <c r="B974" t="s">
        <v>353</v>
      </c>
      <c r="C974">
        <v>91414</v>
      </c>
      <c r="D974">
        <v>2023</v>
      </c>
      <c r="E974">
        <v>2</v>
      </c>
      <c r="F974">
        <v>320.12</v>
      </c>
      <c r="G974">
        <v>48</v>
      </c>
    </row>
    <row r="975" spans="1:7" ht="15.5" hidden="1" x14ac:dyDescent="0.35">
      <c r="A975" t="s">
        <v>187</v>
      </c>
      <c r="B975" t="s">
        <v>353</v>
      </c>
      <c r="C975">
        <v>91414</v>
      </c>
      <c r="D975">
        <v>2023</v>
      </c>
      <c r="E975">
        <v>3</v>
      </c>
      <c r="F975">
        <v>364.58</v>
      </c>
      <c r="G975">
        <v>56</v>
      </c>
    </row>
    <row r="976" spans="1:7" ht="15.5" hidden="1" x14ac:dyDescent="0.35">
      <c r="A976" t="s">
        <v>187</v>
      </c>
      <c r="B976" t="s">
        <v>353</v>
      </c>
      <c r="C976">
        <v>91414</v>
      </c>
      <c r="D976">
        <v>2023</v>
      </c>
      <c r="E976">
        <v>4</v>
      </c>
      <c r="F976">
        <v>316.97000000000003</v>
      </c>
      <c r="G976">
        <v>50</v>
      </c>
    </row>
    <row r="977" spans="1:7" ht="15.5" hidden="1" x14ac:dyDescent="0.35">
      <c r="A977" t="s">
        <v>187</v>
      </c>
      <c r="B977" t="s">
        <v>353</v>
      </c>
      <c r="C977">
        <v>91414</v>
      </c>
      <c r="D977">
        <v>2023</v>
      </c>
      <c r="E977">
        <v>5</v>
      </c>
      <c r="F977">
        <v>364.43</v>
      </c>
      <c r="G977">
        <v>57</v>
      </c>
    </row>
    <row r="978" spans="1:7" ht="15.5" hidden="1" x14ac:dyDescent="0.35">
      <c r="A978" t="s">
        <v>187</v>
      </c>
      <c r="B978" t="s">
        <v>353</v>
      </c>
      <c r="C978">
        <v>91414</v>
      </c>
      <c r="D978">
        <v>2023</v>
      </c>
      <c r="E978">
        <v>6</v>
      </c>
      <c r="F978">
        <v>381.37</v>
      </c>
      <c r="G978">
        <v>59</v>
      </c>
    </row>
    <row r="979" spans="1:7" ht="15.5" hidden="1" x14ac:dyDescent="0.35">
      <c r="A979" t="s">
        <v>187</v>
      </c>
      <c r="B979" t="s">
        <v>353</v>
      </c>
      <c r="C979">
        <v>91414</v>
      </c>
      <c r="D979">
        <v>2023</v>
      </c>
      <c r="E979">
        <v>7</v>
      </c>
      <c r="F979">
        <v>368.03</v>
      </c>
      <c r="G979">
        <v>54</v>
      </c>
    </row>
    <row r="980" spans="1:7" ht="15.5" hidden="1" x14ac:dyDescent="0.35">
      <c r="A980" t="s">
        <v>187</v>
      </c>
      <c r="B980" t="s">
        <v>353</v>
      </c>
      <c r="C980">
        <v>91414</v>
      </c>
      <c r="D980">
        <v>2023</v>
      </c>
      <c r="E980">
        <v>8</v>
      </c>
      <c r="F980">
        <v>96.25</v>
      </c>
      <c r="G980">
        <v>14</v>
      </c>
    </row>
    <row r="981" spans="1:7" ht="15.5" hidden="1" x14ac:dyDescent="0.35">
      <c r="A981" t="s">
        <v>187</v>
      </c>
      <c r="B981" t="s">
        <v>353</v>
      </c>
      <c r="C981">
        <v>91414</v>
      </c>
      <c r="D981">
        <v>2023</v>
      </c>
      <c r="E981">
        <v>9</v>
      </c>
      <c r="F981">
        <v>0</v>
      </c>
      <c r="G981">
        <v>0</v>
      </c>
    </row>
    <row r="982" spans="1:7" ht="15.5" hidden="1" x14ac:dyDescent="0.35">
      <c r="A982" t="s">
        <v>187</v>
      </c>
      <c r="B982" t="s">
        <v>353</v>
      </c>
      <c r="C982">
        <v>91414</v>
      </c>
      <c r="D982">
        <v>2023</v>
      </c>
      <c r="E982">
        <v>10</v>
      </c>
      <c r="F982">
        <v>0</v>
      </c>
      <c r="G982">
        <v>0</v>
      </c>
    </row>
    <row r="983" spans="1:7" ht="15.5" hidden="1" x14ac:dyDescent="0.35">
      <c r="A983" t="s">
        <v>187</v>
      </c>
      <c r="B983" t="s">
        <v>353</v>
      </c>
      <c r="C983">
        <v>91414</v>
      </c>
      <c r="D983">
        <v>2023</v>
      </c>
      <c r="E983">
        <v>11</v>
      </c>
      <c r="F983">
        <v>0</v>
      </c>
      <c r="G983">
        <v>0</v>
      </c>
    </row>
    <row r="984" spans="1:7" ht="15.5" hidden="1" x14ac:dyDescent="0.35">
      <c r="A984" t="s">
        <v>187</v>
      </c>
      <c r="B984" t="s">
        <v>353</v>
      </c>
      <c r="C984">
        <v>91414</v>
      </c>
      <c r="D984">
        <v>2023</v>
      </c>
      <c r="E984">
        <v>12</v>
      </c>
      <c r="F984">
        <v>27.33</v>
      </c>
      <c r="G984">
        <v>3.03</v>
      </c>
    </row>
    <row r="985" spans="1:7" ht="15.5" hidden="1" x14ac:dyDescent="0.35">
      <c r="A985" t="s">
        <v>187</v>
      </c>
      <c r="B985" t="s">
        <v>353</v>
      </c>
      <c r="C985">
        <v>91414</v>
      </c>
      <c r="D985">
        <v>2024</v>
      </c>
      <c r="E985">
        <v>1</v>
      </c>
      <c r="F985">
        <v>478.74</v>
      </c>
      <c r="G985">
        <v>48</v>
      </c>
    </row>
    <row r="986" spans="1:7" ht="15.5" hidden="1" x14ac:dyDescent="0.35">
      <c r="A986" t="s">
        <v>187</v>
      </c>
      <c r="B986" t="s">
        <v>353</v>
      </c>
      <c r="C986">
        <v>91414</v>
      </c>
      <c r="D986">
        <v>2024</v>
      </c>
      <c r="E986">
        <v>2</v>
      </c>
      <c r="F986">
        <v>396.52</v>
      </c>
      <c r="G986">
        <v>47</v>
      </c>
    </row>
    <row r="987" spans="1:7" ht="15.5" hidden="1" x14ac:dyDescent="0.35">
      <c r="A987" t="s">
        <v>187</v>
      </c>
      <c r="B987" t="s">
        <v>353</v>
      </c>
      <c r="C987">
        <v>91414</v>
      </c>
      <c r="D987">
        <v>2024</v>
      </c>
      <c r="E987">
        <v>3</v>
      </c>
      <c r="F987">
        <v>421.8</v>
      </c>
      <c r="G987">
        <v>46</v>
      </c>
    </row>
    <row r="988" spans="1:7" ht="15.5" hidden="1" x14ac:dyDescent="0.35">
      <c r="A988" t="s">
        <v>187</v>
      </c>
      <c r="B988" t="s">
        <v>353</v>
      </c>
      <c r="C988">
        <v>91414</v>
      </c>
      <c r="D988">
        <v>2024</v>
      </c>
      <c r="E988">
        <v>4</v>
      </c>
      <c r="F988">
        <v>445.99</v>
      </c>
      <c r="G988">
        <v>42</v>
      </c>
    </row>
    <row r="989" spans="1:7" ht="15.5" hidden="1" x14ac:dyDescent="0.35">
      <c r="A989" t="s">
        <v>187</v>
      </c>
      <c r="B989" t="s">
        <v>353</v>
      </c>
      <c r="C989">
        <v>91414</v>
      </c>
      <c r="D989">
        <v>2024</v>
      </c>
      <c r="E989">
        <v>5</v>
      </c>
      <c r="F989">
        <v>264.18</v>
      </c>
      <c r="G989">
        <v>28</v>
      </c>
    </row>
    <row r="990" spans="1:7" ht="15.5" hidden="1" x14ac:dyDescent="0.35">
      <c r="A990" t="s">
        <v>187</v>
      </c>
      <c r="B990" t="s">
        <v>353</v>
      </c>
      <c r="C990">
        <v>91414</v>
      </c>
      <c r="D990">
        <v>2024</v>
      </c>
      <c r="E990">
        <v>6</v>
      </c>
      <c r="F990">
        <v>0</v>
      </c>
      <c r="G990">
        <v>0</v>
      </c>
    </row>
    <row r="991" spans="1:7" ht="15.5" hidden="1" x14ac:dyDescent="0.35">
      <c r="A991" t="s">
        <v>187</v>
      </c>
      <c r="B991" t="s">
        <v>353</v>
      </c>
      <c r="C991">
        <v>91414</v>
      </c>
      <c r="D991">
        <v>2024</v>
      </c>
      <c r="E991">
        <v>7</v>
      </c>
      <c r="F991">
        <v>225.13</v>
      </c>
      <c r="G991">
        <v>26</v>
      </c>
    </row>
    <row r="992" spans="1:7" ht="15.5" hidden="1" x14ac:dyDescent="0.35">
      <c r="A992" t="s">
        <v>187</v>
      </c>
      <c r="B992" t="s">
        <v>353</v>
      </c>
      <c r="C992">
        <v>91414</v>
      </c>
      <c r="D992">
        <v>2024</v>
      </c>
      <c r="E992">
        <v>8</v>
      </c>
      <c r="F992">
        <v>421.85</v>
      </c>
      <c r="G992">
        <v>48</v>
      </c>
    </row>
    <row r="993" spans="1:7" ht="15.5" hidden="1" x14ac:dyDescent="0.35">
      <c r="A993" t="s">
        <v>187</v>
      </c>
      <c r="B993" t="s">
        <v>353</v>
      </c>
      <c r="C993">
        <v>91414</v>
      </c>
      <c r="D993">
        <v>2024</v>
      </c>
      <c r="E993">
        <v>9</v>
      </c>
      <c r="F993">
        <v>405.2</v>
      </c>
      <c r="G993">
        <v>41</v>
      </c>
    </row>
    <row r="994" spans="1:7" ht="15.5" hidden="1" x14ac:dyDescent="0.35">
      <c r="A994" t="s">
        <v>187</v>
      </c>
      <c r="B994" t="s">
        <v>353</v>
      </c>
      <c r="C994">
        <v>91414</v>
      </c>
      <c r="D994">
        <v>2024</v>
      </c>
      <c r="E994">
        <v>10</v>
      </c>
      <c r="F994">
        <v>450.63</v>
      </c>
      <c r="G994">
        <v>43</v>
      </c>
    </row>
    <row r="995" spans="1:7" ht="15.5" hidden="1" x14ac:dyDescent="0.35">
      <c r="A995" t="s">
        <v>187</v>
      </c>
      <c r="B995" t="s">
        <v>353</v>
      </c>
      <c r="C995">
        <v>91414</v>
      </c>
      <c r="D995">
        <v>2024</v>
      </c>
      <c r="E995">
        <v>11</v>
      </c>
      <c r="F995">
        <v>443.24</v>
      </c>
      <c r="G995">
        <v>42</v>
      </c>
    </row>
    <row r="996" spans="1:7" ht="15.5" hidden="1" x14ac:dyDescent="0.35">
      <c r="A996" t="s">
        <v>187</v>
      </c>
      <c r="B996" t="s">
        <v>353</v>
      </c>
      <c r="C996">
        <v>91414</v>
      </c>
      <c r="D996">
        <v>2024</v>
      </c>
      <c r="E996">
        <v>12</v>
      </c>
      <c r="F996">
        <v>445.27</v>
      </c>
      <c r="G996">
        <v>46</v>
      </c>
    </row>
    <row r="997" spans="1:7" ht="15.5" x14ac:dyDescent="0.35">
      <c r="A997" t="s">
        <v>187</v>
      </c>
      <c r="B997" t="s">
        <v>353</v>
      </c>
      <c r="C997">
        <v>91414</v>
      </c>
      <c r="D997">
        <v>2025</v>
      </c>
      <c r="E997">
        <v>1</v>
      </c>
      <c r="F997">
        <v>364.55</v>
      </c>
      <c r="G997">
        <v>34</v>
      </c>
    </row>
    <row r="998" spans="1:7" ht="15.5" x14ac:dyDescent="0.35">
      <c r="A998" t="s">
        <v>187</v>
      </c>
      <c r="B998" t="s">
        <v>353</v>
      </c>
      <c r="C998">
        <v>91414</v>
      </c>
      <c r="D998">
        <v>2025</v>
      </c>
      <c r="E998">
        <v>2</v>
      </c>
      <c r="F998">
        <v>395.75</v>
      </c>
      <c r="G998">
        <v>40</v>
      </c>
    </row>
    <row r="999" spans="1:7" ht="15.5" x14ac:dyDescent="0.35">
      <c r="A999" t="s">
        <v>187</v>
      </c>
      <c r="B999" t="s">
        <v>353</v>
      </c>
      <c r="C999">
        <v>91414</v>
      </c>
      <c r="D999">
        <v>2025</v>
      </c>
      <c r="E999">
        <v>3</v>
      </c>
      <c r="F999">
        <v>393.43</v>
      </c>
      <c r="G999">
        <v>37</v>
      </c>
    </row>
    <row r="1000" spans="1:7" ht="15.5" x14ac:dyDescent="0.35">
      <c r="A1000" t="s">
        <v>187</v>
      </c>
      <c r="B1000" t="s">
        <v>353</v>
      </c>
      <c r="C1000">
        <v>91414</v>
      </c>
      <c r="D1000">
        <v>2025</v>
      </c>
      <c r="E1000">
        <v>4</v>
      </c>
      <c r="F1000">
        <v>125.9</v>
      </c>
      <c r="G1000">
        <v>15</v>
      </c>
    </row>
    <row r="1001" spans="1:7" ht="15.5" x14ac:dyDescent="0.35">
      <c r="A1001" t="s">
        <v>187</v>
      </c>
      <c r="B1001" t="s">
        <v>353</v>
      </c>
      <c r="C1001">
        <v>91414</v>
      </c>
      <c r="D1001">
        <v>2025</v>
      </c>
      <c r="E1001">
        <v>5</v>
      </c>
      <c r="F1001">
        <v>0</v>
      </c>
      <c r="G1001">
        <v>0</v>
      </c>
    </row>
    <row r="1002" spans="1:7" ht="15.5" x14ac:dyDescent="0.35">
      <c r="A1002" t="s">
        <v>187</v>
      </c>
      <c r="B1002" t="s">
        <v>353</v>
      </c>
      <c r="C1002">
        <v>91414</v>
      </c>
      <c r="D1002">
        <v>2025</v>
      </c>
      <c r="E1002">
        <v>6</v>
      </c>
      <c r="F1002">
        <v>0</v>
      </c>
      <c r="G1002">
        <v>0</v>
      </c>
    </row>
    <row r="1003" spans="1:7" ht="15.5" x14ac:dyDescent="0.35">
      <c r="A1003" t="s">
        <v>187</v>
      </c>
      <c r="B1003" t="s">
        <v>353</v>
      </c>
      <c r="C1003">
        <v>91414</v>
      </c>
      <c r="D1003">
        <v>2025</v>
      </c>
      <c r="E1003">
        <v>7</v>
      </c>
      <c r="F1003">
        <v>127.3</v>
      </c>
      <c r="G1003">
        <v>12.53</v>
      </c>
    </row>
    <row r="1004" spans="1:7" ht="15.5" x14ac:dyDescent="0.35">
      <c r="A1004" t="s">
        <v>187</v>
      </c>
      <c r="B1004" t="s">
        <v>353</v>
      </c>
      <c r="C1004">
        <v>91414</v>
      </c>
      <c r="D1004">
        <v>2025</v>
      </c>
      <c r="E1004">
        <v>8</v>
      </c>
      <c r="F1004">
        <v>0</v>
      </c>
      <c r="G1004">
        <v>0</v>
      </c>
    </row>
    <row r="1005" spans="1:7" ht="15.5" x14ac:dyDescent="0.35">
      <c r="A1005" t="s">
        <v>187</v>
      </c>
      <c r="B1005" t="s">
        <v>353</v>
      </c>
      <c r="C1005">
        <v>91414</v>
      </c>
      <c r="D1005">
        <v>2025</v>
      </c>
      <c r="E1005">
        <v>9</v>
      </c>
      <c r="F1005">
        <v>0</v>
      </c>
      <c r="G1005">
        <v>0</v>
      </c>
    </row>
    <row r="1006" spans="1:7" ht="15.5" x14ac:dyDescent="0.35">
      <c r="A1006" t="s">
        <v>187</v>
      </c>
      <c r="B1006" t="s">
        <v>353</v>
      </c>
      <c r="C1006">
        <v>91414</v>
      </c>
      <c r="D1006">
        <v>2025</v>
      </c>
      <c r="E1006">
        <v>10</v>
      </c>
      <c r="F1006">
        <v>0</v>
      </c>
      <c r="G1006">
        <v>0</v>
      </c>
    </row>
    <row r="1007" spans="1:7" ht="15.5" x14ac:dyDescent="0.35">
      <c r="A1007" t="s">
        <v>187</v>
      </c>
      <c r="B1007" t="s">
        <v>353</v>
      </c>
      <c r="C1007">
        <v>91414</v>
      </c>
      <c r="D1007">
        <v>2025</v>
      </c>
      <c r="E1007">
        <v>11</v>
      </c>
      <c r="F1007">
        <v>0</v>
      </c>
      <c r="G1007">
        <v>0</v>
      </c>
    </row>
    <row r="1008" spans="1:7" ht="15.5" hidden="1" x14ac:dyDescent="0.35">
      <c r="A1008" t="s">
        <v>187</v>
      </c>
      <c r="B1008" t="s">
        <v>353</v>
      </c>
      <c r="C1008">
        <v>91415</v>
      </c>
      <c r="D1008">
        <v>2016</v>
      </c>
      <c r="E1008">
        <v>12</v>
      </c>
      <c r="F1008">
        <v>32.479999999999997</v>
      </c>
      <c r="G1008">
        <v>5.29</v>
      </c>
    </row>
    <row r="1009" spans="1:7" ht="15.5" hidden="1" x14ac:dyDescent="0.35">
      <c r="A1009" t="s">
        <v>187</v>
      </c>
      <c r="B1009" t="s">
        <v>353</v>
      </c>
      <c r="C1009">
        <v>91415</v>
      </c>
      <c r="D1009">
        <v>2017</v>
      </c>
      <c r="E1009">
        <v>1</v>
      </c>
      <c r="F1009">
        <v>335.64</v>
      </c>
      <c r="G1009">
        <v>54.71</v>
      </c>
    </row>
    <row r="1010" spans="1:7" ht="15.5" hidden="1" x14ac:dyDescent="0.35">
      <c r="A1010" t="s">
        <v>187</v>
      </c>
      <c r="B1010" t="s">
        <v>353</v>
      </c>
      <c r="C1010">
        <v>91415</v>
      </c>
      <c r="D1010">
        <v>2017</v>
      </c>
      <c r="E1010">
        <v>2</v>
      </c>
      <c r="F1010">
        <v>315.67</v>
      </c>
      <c r="G1010">
        <v>52</v>
      </c>
    </row>
    <row r="1011" spans="1:7" ht="15.5" hidden="1" x14ac:dyDescent="0.35">
      <c r="A1011" t="s">
        <v>187</v>
      </c>
      <c r="B1011" t="s">
        <v>353</v>
      </c>
      <c r="C1011">
        <v>91415</v>
      </c>
      <c r="D1011">
        <v>2017</v>
      </c>
      <c r="E1011">
        <v>3</v>
      </c>
      <c r="F1011">
        <v>278.04000000000002</v>
      </c>
      <c r="G1011">
        <v>46</v>
      </c>
    </row>
    <row r="1012" spans="1:7" ht="15.5" hidden="1" x14ac:dyDescent="0.35">
      <c r="A1012" t="s">
        <v>187</v>
      </c>
      <c r="B1012" t="s">
        <v>353</v>
      </c>
      <c r="C1012">
        <v>91415</v>
      </c>
      <c r="D1012">
        <v>2017</v>
      </c>
      <c r="E1012">
        <v>4</v>
      </c>
      <c r="F1012">
        <v>317.14999999999998</v>
      </c>
      <c r="G1012">
        <v>53</v>
      </c>
    </row>
    <row r="1013" spans="1:7" ht="15.5" hidden="1" x14ac:dyDescent="0.35">
      <c r="A1013" t="s">
        <v>187</v>
      </c>
      <c r="B1013" t="s">
        <v>353</v>
      </c>
      <c r="C1013">
        <v>91415</v>
      </c>
      <c r="D1013">
        <v>2017</v>
      </c>
      <c r="E1013">
        <v>5</v>
      </c>
      <c r="F1013">
        <v>270.79000000000002</v>
      </c>
      <c r="G1013">
        <v>43</v>
      </c>
    </row>
    <row r="1014" spans="1:7" ht="15.5" hidden="1" x14ac:dyDescent="0.35">
      <c r="A1014" t="s">
        <v>187</v>
      </c>
      <c r="B1014" t="s">
        <v>353</v>
      </c>
      <c r="C1014">
        <v>91415</v>
      </c>
      <c r="D1014">
        <v>2017</v>
      </c>
      <c r="E1014">
        <v>6</v>
      </c>
      <c r="F1014">
        <v>144.36000000000001</v>
      </c>
      <c r="G1014">
        <v>24</v>
      </c>
    </row>
    <row r="1015" spans="1:7" ht="15.5" hidden="1" x14ac:dyDescent="0.35">
      <c r="A1015" t="s">
        <v>187</v>
      </c>
      <c r="B1015" t="s">
        <v>353</v>
      </c>
      <c r="C1015">
        <v>91415</v>
      </c>
      <c r="D1015">
        <v>2017</v>
      </c>
      <c r="E1015">
        <v>7</v>
      </c>
      <c r="F1015">
        <v>314.82</v>
      </c>
      <c r="G1015">
        <v>51</v>
      </c>
    </row>
    <row r="1016" spans="1:7" ht="15.5" hidden="1" x14ac:dyDescent="0.35">
      <c r="A1016" t="s">
        <v>187</v>
      </c>
      <c r="B1016" t="s">
        <v>353</v>
      </c>
      <c r="C1016">
        <v>91415</v>
      </c>
      <c r="D1016">
        <v>2017</v>
      </c>
      <c r="E1016">
        <v>8</v>
      </c>
      <c r="F1016">
        <v>367.1</v>
      </c>
      <c r="G1016">
        <v>60</v>
      </c>
    </row>
    <row r="1017" spans="1:7" ht="15.5" hidden="1" x14ac:dyDescent="0.35">
      <c r="A1017" t="s">
        <v>187</v>
      </c>
      <c r="B1017" t="s">
        <v>353</v>
      </c>
      <c r="C1017">
        <v>91415</v>
      </c>
      <c r="D1017">
        <v>2017</v>
      </c>
      <c r="E1017">
        <v>9</v>
      </c>
      <c r="F1017">
        <v>316.26</v>
      </c>
      <c r="G1017">
        <v>52</v>
      </c>
    </row>
    <row r="1018" spans="1:7" ht="15.5" hidden="1" x14ac:dyDescent="0.35">
      <c r="A1018" t="s">
        <v>187</v>
      </c>
      <c r="B1018" t="s">
        <v>353</v>
      </c>
      <c r="C1018">
        <v>91415</v>
      </c>
      <c r="D1018">
        <v>2017</v>
      </c>
      <c r="E1018">
        <v>10</v>
      </c>
      <c r="F1018">
        <v>306.69</v>
      </c>
      <c r="G1018">
        <v>53.36</v>
      </c>
    </row>
    <row r="1019" spans="1:7" ht="15.5" hidden="1" x14ac:dyDescent="0.35">
      <c r="A1019" t="s">
        <v>187</v>
      </c>
      <c r="B1019" t="s">
        <v>353</v>
      </c>
      <c r="C1019">
        <v>91415</v>
      </c>
      <c r="D1019">
        <v>2017</v>
      </c>
      <c r="E1019">
        <v>11</v>
      </c>
      <c r="F1019">
        <v>296.8</v>
      </c>
      <c r="G1019">
        <v>51.64</v>
      </c>
    </row>
    <row r="1020" spans="1:7" ht="15.5" hidden="1" x14ac:dyDescent="0.35">
      <c r="A1020" t="s">
        <v>187</v>
      </c>
      <c r="B1020" t="s">
        <v>353</v>
      </c>
      <c r="C1020">
        <v>91415</v>
      </c>
      <c r="D1020">
        <v>2017</v>
      </c>
      <c r="E1020">
        <v>12</v>
      </c>
      <c r="F1020">
        <v>414.06</v>
      </c>
      <c r="G1020">
        <v>70</v>
      </c>
    </row>
    <row r="1021" spans="1:7" ht="15.5" hidden="1" x14ac:dyDescent="0.35">
      <c r="A1021" t="s">
        <v>187</v>
      </c>
      <c r="B1021" t="s">
        <v>353</v>
      </c>
      <c r="C1021">
        <v>91415</v>
      </c>
      <c r="D1021">
        <v>2018</v>
      </c>
      <c r="E1021">
        <v>1</v>
      </c>
      <c r="F1021">
        <v>351.46</v>
      </c>
      <c r="G1021">
        <v>62</v>
      </c>
    </row>
    <row r="1022" spans="1:7" ht="15.5" hidden="1" x14ac:dyDescent="0.35">
      <c r="A1022" t="s">
        <v>187</v>
      </c>
      <c r="B1022" t="s">
        <v>353</v>
      </c>
      <c r="C1022">
        <v>91415</v>
      </c>
      <c r="D1022">
        <v>2018</v>
      </c>
      <c r="E1022">
        <v>2</v>
      </c>
      <c r="F1022">
        <v>344.98</v>
      </c>
      <c r="G1022">
        <v>61</v>
      </c>
    </row>
    <row r="1023" spans="1:7" ht="15.5" hidden="1" x14ac:dyDescent="0.35">
      <c r="A1023" t="s">
        <v>187</v>
      </c>
      <c r="B1023" t="s">
        <v>353</v>
      </c>
      <c r="C1023">
        <v>91415</v>
      </c>
      <c r="D1023">
        <v>2018</v>
      </c>
      <c r="E1023">
        <v>3</v>
      </c>
      <c r="F1023">
        <v>340.02</v>
      </c>
      <c r="G1023">
        <v>58</v>
      </c>
    </row>
    <row r="1024" spans="1:7" ht="15.5" hidden="1" x14ac:dyDescent="0.35">
      <c r="A1024" t="s">
        <v>187</v>
      </c>
      <c r="B1024" t="s">
        <v>353</v>
      </c>
      <c r="C1024">
        <v>91415</v>
      </c>
      <c r="D1024">
        <v>2018</v>
      </c>
      <c r="E1024">
        <v>4</v>
      </c>
      <c r="F1024">
        <v>352.93</v>
      </c>
      <c r="G1024">
        <v>57</v>
      </c>
    </row>
    <row r="1025" spans="1:7" ht="15.5" hidden="1" x14ac:dyDescent="0.35">
      <c r="A1025" t="s">
        <v>187</v>
      </c>
      <c r="B1025" t="s">
        <v>353</v>
      </c>
      <c r="C1025">
        <v>91415</v>
      </c>
      <c r="D1025">
        <v>2018</v>
      </c>
      <c r="E1025">
        <v>5</v>
      </c>
      <c r="F1025">
        <v>360.83</v>
      </c>
      <c r="G1025">
        <v>59</v>
      </c>
    </row>
    <row r="1026" spans="1:7" ht="15.5" hidden="1" x14ac:dyDescent="0.35">
      <c r="A1026" t="s">
        <v>187</v>
      </c>
      <c r="B1026" t="s">
        <v>353</v>
      </c>
      <c r="C1026">
        <v>91415</v>
      </c>
      <c r="D1026">
        <v>2018</v>
      </c>
      <c r="E1026">
        <v>6</v>
      </c>
      <c r="F1026">
        <v>343.55</v>
      </c>
      <c r="G1026">
        <v>64</v>
      </c>
    </row>
    <row r="1027" spans="1:7" ht="15.5" hidden="1" x14ac:dyDescent="0.35">
      <c r="A1027" t="s">
        <v>187</v>
      </c>
      <c r="B1027" t="s">
        <v>353</v>
      </c>
      <c r="C1027">
        <v>91415</v>
      </c>
      <c r="D1027">
        <v>2018</v>
      </c>
      <c r="E1027">
        <v>7</v>
      </c>
      <c r="F1027">
        <v>384.34</v>
      </c>
      <c r="G1027">
        <v>64</v>
      </c>
    </row>
    <row r="1028" spans="1:7" ht="15.5" hidden="1" x14ac:dyDescent="0.35">
      <c r="A1028" t="s">
        <v>187</v>
      </c>
      <c r="B1028" t="s">
        <v>353</v>
      </c>
      <c r="C1028">
        <v>91415</v>
      </c>
      <c r="D1028">
        <v>2018</v>
      </c>
      <c r="E1028">
        <v>8</v>
      </c>
      <c r="F1028">
        <v>352.98</v>
      </c>
      <c r="G1028">
        <v>62</v>
      </c>
    </row>
    <row r="1029" spans="1:7" ht="15.5" hidden="1" x14ac:dyDescent="0.35">
      <c r="A1029" t="s">
        <v>187</v>
      </c>
      <c r="B1029" t="s">
        <v>353</v>
      </c>
      <c r="C1029">
        <v>91415</v>
      </c>
      <c r="D1029">
        <v>2018</v>
      </c>
      <c r="E1029">
        <v>9</v>
      </c>
      <c r="F1029">
        <v>337.28</v>
      </c>
      <c r="G1029">
        <v>57</v>
      </c>
    </row>
    <row r="1030" spans="1:7" ht="15.5" hidden="1" x14ac:dyDescent="0.35">
      <c r="A1030" t="s">
        <v>187</v>
      </c>
      <c r="B1030" t="s">
        <v>353</v>
      </c>
      <c r="C1030">
        <v>91415</v>
      </c>
      <c r="D1030">
        <v>2018</v>
      </c>
      <c r="E1030">
        <v>10</v>
      </c>
      <c r="F1030">
        <v>354.79</v>
      </c>
      <c r="G1030">
        <v>62</v>
      </c>
    </row>
    <row r="1031" spans="1:7" ht="15.5" hidden="1" x14ac:dyDescent="0.35">
      <c r="A1031" t="s">
        <v>187</v>
      </c>
      <c r="B1031" t="s">
        <v>353</v>
      </c>
      <c r="C1031">
        <v>91415</v>
      </c>
      <c r="D1031">
        <v>2018</v>
      </c>
      <c r="E1031">
        <v>11</v>
      </c>
      <c r="F1031">
        <v>292.41000000000003</v>
      </c>
      <c r="G1031">
        <v>51</v>
      </c>
    </row>
    <row r="1032" spans="1:7" ht="15.5" hidden="1" x14ac:dyDescent="0.35">
      <c r="A1032" t="s">
        <v>187</v>
      </c>
      <c r="B1032" t="s">
        <v>353</v>
      </c>
      <c r="C1032">
        <v>91415</v>
      </c>
      <c r="D1032">
        <v>2018</v>
      </c>
      <c r="E1032">
        <v>12</v>
      </c>
      <c r="F1032">
        <v>362.17</v>
      </c>
      <c r="G1032">
        <v>57</v>
      </c>
    </row>
    <row r="1033" spans="1:7" ht="15.5" hidden="1" x14ac:dyDescent="0.35">
      <c r="A1033" t="s">
        <v>187</v>
      </c>
      <c r="B1033" t="s">
        <v>353</v>
      </c>
      <c r="C1033">
        <v>91415</v>
      </c>
      <c r="D1033">
        <v>2019</v>
      </c>
      <c r="E1033">
        <v>1</v>
      </c>
      <c r="F1033">
        <v>296.87</v>
      </c>
      <c r="G1033">
        <v>48</v>
      </c>
    </row>
    <row r="1034" spans="1:7" ht="15.5" hidden="1" x14ac:dyDescent="0.35">
      <c r="A1034" t="s">
        <v>187</v>
      </c>
      <c r="B1034" t="s">
        <v>353</v>
      </c>
      <c r="C1034">
        <v>91415</v>
      </c>
      <c r="D1034">
        <v>2019</v>
      </c>
      <c r="E1034">
        <v>2</v>
      </c>
      <c r="F1034">
        <v>317.61</v>
      </c>
      <c r="G1034">
        <v>49</v>
      </c>
    </row>
    <row r="1035" spans="1:7" ht="15.5" hidden="1" x14ac:dyDescent="0.35">
      <c r="A1035" t="s">
        <v>187</v>
      </c>
      <c r="B1035" t="s">
        <v>353</v>
      </c>
      <c r="C1035">
        <v>91415</v>
      </c>
      <c r="D1035">
        <v>2019</v>
      </c>
      <c r="E1035">
        <v>3</v>
      </c>
      <c r="F1035">
        <v>351.89</v>
      </c>
      <c r="G1035">
        <v>55</v>
      </c>
    </row>
    <row r="1036" spans="1:7" ht="15.5" hidden="1" x14ac:dyDescent="0.35">
      <c r="A1036" t="s">
        <v>187</v>
      </c>
      <c r="B1036" t="s">
        <v>353</v>
      </c>
      <c r="C1036">
        <v>91415</v>
      </c>
      <c r="D1036">
        <v>2019</v>
      </c>
      <c r="E1036">
        <v>4</v>
      </c>
      <c r="F1036">
        <v>352</v>
      </c>
      <c r="G1036">
        <v>58</v>
      </c>
    </row>
    <row r="1037" spans="1:7" ht="15.5" hidden="1" x14ac:dyDescent="0.35">
      <c r="A1037" t="s">
        <v>187</v>
      </c>
      <c r="B1037" t="s">
        <v>353</v>
      </c>
      <c r="C1037">
        <v>91415</v>
      </c>
      <c r="D1037">
        <v>2019</v>
      </c>
      <c r="E1037">
        <v>5</v>
      </c>
      <c r="F1037">
        <v>286.7</v>
      </c>
      <c r="G1037">
        <v>48</v>
      </c>
    </row>
    <row r="1038" spans="1:7" ht="15.5" hidden="1" x14ac:dyDescent="0.35">
      <c r="A1038" t="s">
        <v>187</v>
      </c>
      <c r="B1038" t="s">
        <v>353</v>
      </c>
      <c r="C1038">
        <v>91415</v>
      </c>
      <c r="D1038">
        <v>2019</v>
      </c>
      <c r="E1038">
        <v>6</v>
      </c>
      <c r="F1038">
        <v>248.98</v>
      </c>
      <c r="G1038">
        <v>40.53</v>
      </c>
    </row>
    <row r="1039" spans="1:7" ht="15.5" hidden="1" x14ac:dyDescent="0.35">
      <c r="A1039" t="s">
        <v>187</v>
      </c>
      <c r="B1039" t="s">
        <v>353</v>
      </c>
      <c r="C1039">
        <v>91415</v>
      </c>
      <c r="D1039">
        <v>2019</v>
      </c>
      <c r="E1039">
        <v>7</v>
      </c>
      <c r="F1039">
        <v>0</v>
      </c>
      <c r="G1039">
        <v>0</v>
      </c>
    </row>
    <row r="1040" spans="1:7" ht="15.5" hidden="1" x14ac:dyDescent="0.35">
      <c r="A1040" t="s">
        <v>187</v>
      </c>
      <c r="B1040" t="s">
        <v>353</v>
      </c>
      <c r="C1040">
        <v>91415</v>
      </c>
      <c r="D1040">
        <v>2019</v>
      </c>
      <c r="E1040">
        <v>8</v>
      </c>
      <c r="F1040">
        <v>0</v>
      </c>
      <c r="G1040">
        <v>0</v>
      </c>
    </row>
    <row r="1041" spans="1:7" ht="15.5" hidden="1" x14ac:dyDescent="0.35">
      <c r="A1041" t="s">
        <v>187</v>
      </c>
      <c r="B1041" t="s">
        <v>353</v>
      </c>
      <c r="C1041">
        <v>91415</v>
      </c>
      <c r="D1041">
        <v>2019</v>
      </c>
      <c r="E1041">
        <v>9</v>
      </c>
      <c r="F1041">
        <v>0</v>
      </c>
      <c r="G1041">
        <v>0</v>
      </c>
    </row>
    <row r="1042" spans="1:7" ht="15.5" hidden="1" x14ac:dyDescent="0.35">
      <c r="A1042" t="s">
        <v>187</v>
      </c>
      <c r="B1042" t="s">
        <v>353</v>
      </c>
      <c r="C1042">
        <v>91415</v>
      </c>
      <c r="D1042">
        <v>2019</v>
      </c>
      <c r="E1042">
        <v>10</v>
      </c>
      <c r="F1042">
        <v>83.08</v>
      </c>
      <c r="G1042">
        <v>14.11</v>
      </c>
    </row>
    <row r="1043" spans="1:7" ht="15.5" hidden="1" x14ac:dyDescent="0.35">
      <c r="A1043" t="s">
        <v>187</v>
      </c>
      <c r="B1043" t="s">
        <v>353</v>
      </c>
      <c r="C1043">
        <v>91415</v>
      </c>
      <c r="D1043">
        <v>2019</v>
      </c>
      <c r="E1043">
        <v>11</v>
      </c>
      <c r="F1043">
        <v>284.92</v>
      </c>
      <c r="G1043">
        <v>47</v>
      </c>
    </row>
    <row r="1044" spans="1:7" ht="15.5" hidden="1" x14ac:dyDescent="0.35">
      <c r="A1044" t="s">
        <v>187</v>
      </c>
      <c r="B1044" t="s">
        <v>353</v>
      </c>
      <c r="C1044">
        <v>91415</v>
      </c>
      <c r="D1044">
        <v>2019</v>
      </c>
      <c r="E1044">
        <v>12</v>
      </c>
      <c r="F1044">
        <v>372.29</v>
      </c>
      <c r="G1044">
        <v>59</v>
      </c>
    </row>
    <row r="1045" spans="1:7" ht="15.5" hidden="1" x14ac:dyDescent="0.35">
      <c r="A1045" t="s">
        <v>187</v>
      </c>
      <c r="B1045" t="s">
        <v>353</v>
      </c>
      <c r="C1045">
        <v>91415</v>
      </c>
      <c r="D1045">
        <v>2020</v>
      </c>
      <c r="E1045">
        <v>1</v>
      </c>
      <c r="F1045">
        <v>358.1</v>
      </c>
      <c r="G1045">
        <v>60.45</v>
      </c>
    </row>
    <row r="1046" spans="1:7" ht="15.5" hidden="1" x14ac:dyDescent="0.35">
      <c r="A1046" t="s">
        <v>187</v>
      </c>
      <c r="B1046" t="s">
        <v>353</v>
      </c>
      <c r="C1046">
        <v>91415</v>
      </c>
      <c r="D1046">
        <v>2020</v>
      </c>
      <c r="E1046">
        <v>2</v>
      </c>
      <c r="F1046">
        <v>335</v>
      </c>
      <c r="G1046">
        <v>56.55</v>
      </c>
    </row>
    <row r="1047" spans="1:7" ht="15.5" hidden="1" x14ac:dyDescent="0.35">
      <c r="A1047" t="s">
        <v>187</v>
      </c>
      <c r="B1047" t="s">
        <v>353</v>
      </c>
      <c r="C1047">
        <v>91415</v>
      </c>
      <c r="D1047">
        <v>2020</v>
      </c>
      <c r="E1047">
        <v>3</v>
      </c>
      <c r="F1047">
        <v>226.37</v>
      </c>
      <c r="G1047">
        <v>38</v>
      </c>
    </row>
    <row r="1048" spans="1:7" ht="15.5" hidden="1" x14ac:dyDescent="0.35">
      <c r="A1048" t="s">
        <v>187</v>
      </c>
      <c r="B1048" t="s">
        <v>353</v>
      </c>
      <c r="C1048">
        <v>91415</v>
      </c>
      <c r="D1048">
        <v>2020</v>
      </c>
      <c r="E1048">
        <v>4</v>
      </c>
      <c r="F1048">
        <v>0</v>
      </c>
      <c r="G1048">
        <v>0</v>
      </c>
    </row>
    <row r="1049" spans="1:7" ht="15.5" hidden="1" x14ac:dyDescent="0.35">
      <c r="A1049" t="s">
        <v>187</v>
      </c>
      <c r="B1049" t="s">
        <v>353</v>
      </c>
      <c r="C1049">
        <v>91415</v>
      </c>
      <c r="D1049">
        <v>2020</v>
      </c>
      <c r="E1049">
        <v>5</v>
      </c>
      <c r="F1049">
        <v>0</v>
      </c>
      <c r="G1049">
        <v>0</v>
      </c>
    </row>
    <row r="1050" spans="1:7" ht="15.5" hidden="1" x14ac:dyDescent="0.35">
      <c r="A1050" t="s">
        <v>187</v>
      </c>
      <c r="B1050" t="s">
        <v>353</v>
      </c>
      <c r="C1050">
        <v>91415</v>
      </c>
      <c r="D1050">
        <v>2020</v>
      </c>
      <c r="E1050">
        <v>6</v>
      </c>
      <c r="F1050">
        <v>0</v>
      </c>
      <c r="G1050">
        <v>0</v>
      </c>
    </row>
    <row r="1051" spans="1:7" ht="15.5" hidden="1" x14ac:dyDescent="0.35">
      <c r="A1051" t="s">
        <v>187</v>
      </c>
      <c r="B1051" t="s">
        <v>353</v>
      </c>
      <c r="C1051">
        <v>91415</v>
      </c>
      <c r="D1051">
        <v>2020</v>
      </c>
      <c r="E1051">
        <v>7</v>
      </c>
      <c r="F1051">
        <v>0</v>
      </c>
      <c r="G1051">
        <v>0</v>
      </c>
    </row>
    <row r="1052" spans="1:7" ht="15.5" hidden="1" x14ac:dyDescent="0.35">
      <c r="A1052" t="s">
        <v>187</v>
      </c>
      <c r="B1052" t="s">
        <v>353</v>
      </c>
      <c r="C1052">
        <v>91415</v>
      </c>
      <c r="D1052">
        <v>2020</v>
      </c>
      <c r="E1052">
        <v>8</v>
      </c>
      <c r="F1052">
        <v>0.92</v>
      </c>
      <c r="G1052">
        <v>1</v>
      </c>
    </row>
    <row r="1053" spans="1:7" ht="15.5" hidden="1" x14ac:dyDescent="0.35">
      <c r="A1053" t="s">
        <v>187</v>
      </c>
      <c r="B1053" t="s">
        <v>353</v>
      </c>
      <c r="C1053">
        <v>91415</v>
      </c>
      <c r="D1053">
        <v>2020</v>
      </c>
      <c r="E1053">
        <v>9</v>
      </c>
      <c r="F1053">
        <v>0</v>
      </c>
      <c r="G1053">
        <v>0</v>
      </c>
    </row>
    <row r="1054" spans="1:7" ht="15.5" hidden="1" x14ac:dyDescent="0.35">
      <c r="A1054" t="s">
        <v>187</v>
      </c>
      <c r="B1054" t="s">
        <v>353</v>
      </c>
      <c r="C1054">
        <v>91415</v>
      </c>
      <c r="D1054">
        <v>2020</v>
      </c>
      <c r="E1054">
        <v>10</v>
      </c>
      <c r="F1054">
        <v>0</v>
      </c>
      <c r="G1054">
        <v>0</v>
      </c>
    </row>
    <row r="1055" spans="1:7" ht="15.5" hidden="1" x14ac:dyDescent="0.35">
      <c r="A1055" t="s">
        <v>187</v>
      </c>
      <c r="B1055" t="s">
        <v>353</v>
      </c>
      <c r="C1055">
        <v>91415</v>
      </c>
      <c r="D1055">
        <v>2020</v>
      </c>
      <c r="E1055">
        <v>11</v>
      </c>
      <c r="F1055">
        <v>0</v>
      </c>
      <c r="G1055">
        <v>0</v>
      </c>
    </row>
    <row r="1056" spans="1:7" ht="15.5" hidden="1" x14ac:dyDescent="0.35">
      <c r="A1056" t="s">
        <v>187</v>
      </c>
      <c r="B1056" t="s">
        <v>353</v>
      </c>
      <c r="C1056">
        <v>91415</v>
      </c>
      <c r="D1056">
        <v>2020</v>
      </c>
      <c r="E1056">
        <v>12</v>
      </c>
      <c r="F1056">
        <v>0</v>
      </c>
      <c r="G1056">
        <v>0</v>
      </c>
    </row>
    <row r="1057" spans="1:7" ht="15.5" hidden="1" x14ac:dyDescent="0.35">
      <c r="A1057" t="s">
        <v>187</v>
      </c>
      <c r="B1057" t="s">
        <v>353</v>
      </c>
      <c r="C1057">
        <v>91415</v>
      </c>
      <c r="D1057">
        <v>2023</v>
      </c>
      <c r="E1057">
        <v>1</v>
      </c>
      <c r="F1057">
        <v>0</v>
      </c>
      <c r="G1057">
        <v>0</v>
      </c>
    </row>
    <row r="1058" spans="1:7" ht="15.5" hidden="1" x14ac:dyDescent="0.35">
      <c r="A1058" t="s">
        <v>187</v>
      </c>
      <c r="B1058" t="s">
        <v>353</v>
      </c>
      <c r="C1058">
        <v>91415</v>
      </c>
      <c r="D1058">
        <v>2023</v>
      </c>
      <c r="E1058">
        <v>2</v>
      </c>
      <c r="F1058">
        <v>0</v>
      </c>
      <c r="G1058">
        <v>0</v>
      </c>
    </row>
    <row r="1059" spans="1:7" ht="15.5" hidden="1" x14ac:dyDescent="0.35">
      <c r="A1059" t="s">
        <v>187</v>
      </c>
      <c r="B1059" t="s">
        <v>353</v>
      </c>
      <c r="C1059">
        <v>91415</v>
      </c>
      <c r="D1059">
        <v>2023</v>
      </c>
      <c r="E1059">
        <v>3</v>
      </c>
      <c r="F1059">
        <v>0</v>
      </c>
      <c r="G1059">
        <v>0</v>
      </c>
    </row>
    <row r="1060" spans="1:7" ht="15.5" hidden="1" x14ac:dyDescent="0.35">
      <c r="A1060" t="s">
        <v>187</v>
      </c>
      <c r="B1060" t="s">
        <v>353</v>
      </c>
      <c r="C1060">
        <v>91415</v>
      </c>
      <c r="D1060">
        <v>2023</v>
      </c>
      <c r="E1060">
        <v>4</v>
      </c>
      <c r="F1060">
        <v>0</v>
      </c>
      <c r="G1060">
        <v>0</v>
      </c>
    </row>
    <row r="1061" spans="1:7" ht="15.5" hidden="1" x14ac:dyDescent="0.35">
      <c r="A1061" t="s">
        <v>187</v>
      </c>
      <c r="B1061" t="s">
        <v>353</v>
      </c>
      <c r="C1061">
        <v>91415</v>
      </c>
      <c r="D1061">
        <v>2023</v>
      </c>
      <c r="E1061">
        <v>5</v>
      </c>
      <c r="F1061">
        <v>0</v>
      </c>
      <c r="G1061">
        <v>0</v>
      </c>
    </row>
    <row r="1062" spans="1:7" ht="15.5" hidden="1" x14ac:dyDescent="0.35">
      <c r="A1062" t="s">
        <v>187</v>
      </c>
      <c r="B1062" t="s">
        <v>353</v>
      </c>
      <c r="C1062">
        <v>91415</v>
      </c>
      <c r="D1062">
        <v>2023</v>
      </c>
      <c r="E1062">
        <v>6</v>
      </c>
      <c r="F1062">
        <v>0</v>
      </c>
      <c r="G1062">
        <v>0</v>
      </c>
    </row>
    <row r="1063" spans="1:7" ht="15.5" hidden="1" x14ac:dyDescent="0.35">
      <c r="A1063" t="s">
        <v>187</v>
      </c>
      <c r="B1063" t="s">
        <v>353</v>
      </c>
      <c r="C1063">
        <v>91415</v>
      </c>
      <c r="D1063">
        <v>2023</v>
      </c>
      <c r="E1063">
        <v>7</v>
      </c>
      <c r="F1063">
        <v>0</v>
      </c>
      <c r="G1063">
        <v>0</v>
      </c>
    </row>
    <row r="1064" spans="1:7" ht="15.5" hidden="1" x14ac:dyDescent="0.35">
      <c r="A1064" t="s">
        <v>187</v>
      </c>
      <c r="B1064" t="s">
        <v>353</v>
      </c>
      <c r="C1064">
        <v>91415</v>
      </c>
      <c r="D1064">
        <v>2023</v>
      </c>
      <c r="E1064">
        <v>8</v>
      </c>
      <c r="F1064">
        <v>0</v>
      </c>
      <c r="G1064">
        <v>0</v>
      </c>
    </row>
    <row r="1065" spans="1:7" ht="15.5" hidden="1" x14ac:dyDescent="0.35">
      <c r="A1065" t="s">
        <v>187</v>
      </c>
      <c r="B1065" t="s">
        <v>353</v>
      </c>
      <c r="C1065">
        <v>91415</v>
      </c>
      <c r="D1065">
        <v>2023</v>
      </c>
      <c r="E1065">
        <v>9</v>
      </c>
      <c r="F1065">
        <v>0</v>
      </c>
      <c r="G1065">
        <v>0</v>
      </c>
    </row>
    <row r="1066" spans="1:7" ht="15.5" hidden="1" x14ac:dyDescent="0.35">
      <c r="A1066" t="s">
        <v>187</v>
      </c>
      <c r="B1066" t="s">
        <v>353</v>
      </c>
      <c r="C1066">
        <v>91415</v>
      </c>
      <c r="D1066">
        <v>2023</v>
      </c>
      <c r="E1066">
        <v>10</v>
      </c>
      <c r="F1066">
        <v>0</v>
      </c>
      <c r="G1066">
        <v>0</v>
      </c>
    </row>
    <row r="1067" spans="1:7" ht="15.5" hidden="1" x14ac:dyDescent="0.35">
      <c r="A1067" t="s">
        <v>187</v>
      </c>
      <c r="B1067" t="s">
        <v>353</v>
      </c>
      <c r="C1067">
        <v>91415</v>
      </c>
      <c r="D1067">
        <v>2023</v>
      </c>
      <c r="E1067">
        <v>11</v>
      </c>
      <c r="F1067">
        <v>0</v>
      </c>
      <c r="G1067">
        <v>0</v>
      </c>
    </row>
    <row r="1068" spans="1:7" ht="15.5" hidden="1" x14ac:dyDescent="0.35">
      <c r="A1068" t="s">
        <v>187</v>
      </c>
      <c r="B1068" t="s">
        <v>353</v>
      </c>
      <c r="C1068">
        <v>91415</v>
      </c>
      <c r="D1068">
        <v>2023</v>
      </c>
      <c r="E1068">
        <v>12</v>
      </c>
      <c r="F1068">
        <v>0</v>
      </c>
      <c r="G1068">
        <v>0</v>
      </c>
    </row>
    <row r="1069" spans="1:7" ht="15.5" hidden="1" x14ac:dyDescent="0.35">
      <c r="A1069" t="s">
        <v>187</v>
      </c>
      <c r="B1069" t="s">
        <v>353</v>
      </c>
      <c r="C1069">
        <v>91415</v>
      </c>
      <c r="D1069">
        <v>2024</v>
      </c>
      <c r="E1069">
        <v>1</v>
      </c>
      <c r="F1069">
        <v>0</v>
      </c>
      <c r="G1069">
        <v>0</v>
      </c>
    </row>
    <row r="1070" spans="1:7" ht="15.5" hidden="1" x14ac:dyDescent="0.35">
      <c r="A1070" t="s">
        <v>187</v>
      </c>
      <c r="B1070" t="s">
        <v>353</v>
      </c>
      <c r="C1070">
        <v>91415</v>
      </c>
      <c r="D1070">
        <v>2024</v>
      </c>
      <c r="E1070">
        <v>2</v>
      </c>
      <c r="F1070">
        <v>0</v>
      </c>
      <c r="G1070">
        <v>0</v>
      </c>
    </row>
    <row r="1071" spans="1:7" ht="15.5" hidden="1" x14ac:dyDescent="0.35">
      <c r="A1071" t="s">
        <v>187</v>
      </c>
      <c r="B1071" t="s">
        <v>353</v>
      </c>
      <c r="C1071">
        <v>91415</v>
      </c>
      <c r="D1071">
        <v>2024</v>
      </c>
      <c r="E1071">
        <v>3</v>
      </c>
      <c r="F1071">
        <v>0</v>
      </c>
      <c r="G1071">
        <v>0</v>
      </c>
    </row>
    <row r="1072" spans="1:7" ht="15.5" hidden="1" x14ac:dyDescent="0.35">
      <c r="A1072" t="s">
        <v>187</v>
      </c>
      <c r="B1072" t="s">
        <v>353</v>
      </c>
      <c r="C1072">
        <v>91415</v>
      </c>
      <c r="D1072">
        <v>2024</v>
      </c>
      <c r="E1072">
        <v>4</v>
      </c>
      <c r="F1072">
        <v>0</v>
      </c>
      <c r="G1072">
        <v>0</v>
      </c>
    </row>
    <row r="1073" spans="1:7" ht="15.5" hidden="1" x14ac:dyDescent="0.35">
      <c r="A1073" t="s">
        <v>187</v>
      </c>
      <c r="B1073" t="s">
        <v>353</v>
      </c>
      <c r="C1073">
        <v>91415</v>
      </c>
      <c r="D1073">
        <v>2024</v>
      </c>
      <c r="E1073">
        <v>5</v>
      </c>
      <c r="F1073">
        <v>0</v>
      </c>
      <c r="G1073">
        <v>0</v>
      </c>
    </row>
    <row r="1074" spans="1:7" ht="15.5" hidden="1" x14ac:dyDescent="0.35">
      <c r="A1074" t="s">
        <v>187</v>
      </c>
      <c r="B1074" t="s">
        <v>353</v>
      </c>
      <c r="C1074">
        <v>91415</v>
      </c>
      <c r="D1074">
        <v>2024</v>
      </c>
      <c r="E1074">
        <v>6</v>
      </c>
      <c r="F1074">
        <v>0</v>
      </c>
      <c r="G1074">
        <v>0</v>
      </c>
    </row>
    <row r="1075" spans="1:7" ht="15.5" hidden="1" x14ac:dyDescent="0.35">
      <c r="A1075" t="s">
        <v>187</v>
      </c>
      <c r="B1075" t="s">
        <v>353</v>
      </c>
      <c r="C1075">
        <v>91415</v>
      </c>
      <c r="D1075">
        <v>2024</v>
      </c>
      <c r="E1075">
        <v>7</v>
      </c>
      <c r="F1075">
        <v>0</v>
      </c>
      <c r="G1075">
        <v>0</v>
      </c>
    </row>
    <row r="1076" spans="1:7" ht="15.5" hidden="1" x14ac:dyDescent="0.35">
      <c r="A1076" t="s">
        <v>187</v>
      </c>
      <c r="B1076" t="s">
        <v>353</v>
      </c>
      <c r="C1076">
        <v>91415</v>
      </c>
      <c r="D1076">
        <v>2024</v>
      </c>
      <c r="E1076">
        <v>8</v>
      </c>
      <c r="F1076">
        <v>0</v>
      </c>
      <c r="G1076">
        <v>0</v>
      </c>
    </row>
    <row r="1077" spans="1:7" ht="15.5" hidden="1" x14ac:dyDescent="0.35">
      <c r="A1077" t="s">
        <v>187</v>
      </c>
      <c r="B1077" t="s">
        <v>353</v>
      </c>
      <c r="C1077">
        <v>91415</v>
      </c>
      <c r="D1077">
        <v>2024</v>
      </c>
      <c r="E1077">
        <v>9</v>
      </c>
      <c r="F1077">
        <v>0</v>
      </c>
      <c r="G1077">
        <v>0</v>
      </c>
    </row>
    <row r="1078" spans="1:7" ht="15.5" hidden="1" x14ac:dyDescent="0.35">
      <c r="A1078" t="s">
        <v>187</v>
      </c>
      <c r="B1078" t="s">
        <v>353</v>
      </c>
      <c r="C1078">
        <v>91415</v>
      </c>
      <c r="D1078">
        <v>2024</v>
      </c>
      <c r="E1078">
        <v>10</v>
      </c>
      <c r="F1078">
        <v>163.66</v>
      </c>
      <c r="G1078">
        <v>25</v>
      </c>
    </row>
    <row r="1079" spans="1:7" ht="15.5" hidden="1" x14ac:dyDescent="0.35">
      <c r="A1079" t="s">
        <v>187</v>
      </c>
      <c r="B1079" t="s">
        <v>353</v>
      </c>
      <c r="C1079">
        <v>91415</v>
      </c>
      <c r="D1079">
        <v>2024</v>
      </c>
      <c r="E1079">
        <v>11</v>
      </c>
      <c r="F1079">
        <v>373.52</v>
      </c>
      <c r="G1079">
        <v>57</v>
      </c>
    </row>
    <row r="1080" spans="1:7" ht="15.5" hidden="1" x14ac:dyDescent="0.35">
      <c r="A1080" t="s">
        <v>187</v>
      </c>
      <c r="B1080" t="s">
        <v>353</v>
      </c>
      <c r="C1080">
        <v>91415</v>
      </c>
      <c r="D1080">
        <v>2024</v>
      </c>
      <c r="E1080">
        <v>12</v>
      </c>
      <c r="F1080">
        <v>409.14</v>
      </c>
      <c r="G1080">
        <v>65</v>
      </c>
    </row>
    <row r="1081" spans="1:7" ht="15.5" x14ac:dyDescent="0.35">
      <c r="A1081" t="s">
        <v>187</v>
      </c>
      <c r="B1081" t="s">
        <v>353</v>
      </c>
      <c r="C1081">
        <v>91415</v>
      </c>
      <c r="D1081">
        <v>2025</v>
      </c>
      <c r="E1081">
        <v>1</v>
      </c>
      <c r="F1081">
        <v>355.83</v>
      </c>
      <c r="G1081">
        <v>61</v>
      </c>
    </row>
    <row r="1082" spans="1:7" ht="15.5" x14ac:dyDescent="0.35">
      <c r="A1082" t="s">
        <v>187</v>
      </c>
      <c r="B1082" t="s">
        <v>353</v>
      </c>
      <c r="C1082">
        <v>91415</v>
      </c>
      <c r="D1082">
        <v>2025</v>
      </c>
      <c r="E1082">
        <v>2</v>
      </c>
      <c r="F1082">
        <v>340.2</v>
      </c>
      <c r="G1082">
        <v>55</v>
      </c>
    </row>
    <row r="1083" spans="1:7" ht="15.5" x14ac:dyDescent="0.35">
      <c r="A1083" t="s">
        <v>187</v>
      </c>
      <c r="B1083" t="s">
        <v>353</v>
      </c>
      <c r="C1083">
        <v>91415</v>
      </c>
      <c r="D1083">
        <v>2025</v>
      </c>
      <c r="E1083">
        <v>3</v>
      </c>
      <c r="F1083">
        <v>415.9</v>
      </c>
      <c r="G1083">
        <v>82</v>
      </c>
    </row>
    <row r="1084" spans="1:7" ht="15.5" x14ac:dyDescent="0.35">
      <c r="A1084" t="s">
        <v>187</v>
      </c>
      <c r="B1084" t="s">
        <v>353</v>
      </c>
      <c r="C1084">
        <v>91415</v>
      </c>
      <c r="D1084">
        <v>2025</v>
      </c>
      <c r="E1084">
        <v>4</v>
      </c>
      <c r="F1084">
        <v>334.45</v>
      </c>
      <c r="G1084">
        <v>52</v>
      </c>
    </row>
    <row r="1085" spans="1:7" ht="15.5" x14ac:dyDescent="0.35">
      <c r="A1085" t="s">
        <v>187</v>
      </c>
      <c r="B1085" t="s">
        <v>353</v>
      </c>
      <c r="C1085">
        <v>91415</v>
      </c>
      <c r="D1085">
        <v>2025</v>
      </c>
      <c r="E1085">
        <v>5</v>
      </c>
      <c r="F1085">
        <v>407.05</v>
      </c>
      <c r="G1085">
        <v>63</v>
      </c>
    </row>
    <row r="1086" spans="1:7" ht="15.5" x14ac:dyDescent="0.35">
      <c r="A1086" t="s">
        <v>187</v>
      </c>
      <c r="B1086" t="s">
        <v>353</v>
      </c>
      <c r="C1086">
        <v>91415</v>
      </c>
      <c r="D1086">
        <v>2025</v>
      </c>
      <c r="E1086">
        <v>6</v>
      </c>
      <c r="F1086">
        <v>367.95</v>
      </c>
      <c r="G1086">
        <v>60</v>
      </c>
    </row>
    <row r="1087" spans="1:7" ht="15.5" x14ac:dyDescent="0.35">
      <c r="A1087" t="s">
        <v>187</v>
      </c>
      <c r="B1087" t="s">
        <v>353</v>
      </c>
      <c r="C1087">
        <v>91415</v>
      </c>
      <c r="D1087">
        <v>2025</v>
      </c>
      <c r="E1087">
        <v>7</v>
      </c>
      <c r="F1087">
        <v>384.1</v>
      </c>
      <c r="G1087">
        <v>62</v>
      </c>
    </row>
    <row r="1088" spans="1:7" ht="15.5" x14ac:dyDescent="0.35">
      <c r="A1088" t="s">
        <v>187</v>
      </c>
      <c r="B1088" t="s">
        <v>353</v>
      </c>
      <c r="C1088">
        <v>91415</v>
      </c>
      <c r="D1088">
        <v>2025</v>
      </c>
      <c r="E1088">
        <v>8</v>
      </c>
      <c r="F1088">
        <v>382.2</v>
      </c>
      <c r="G1088">
        <v>62</v>
      </c>
    </row>
    <row r="1089" spans="1:7" ht="15.5" x14ac:dyDescent="0.35">
      <c r="A1089" t="s">
        <v>187</v>
      </c>
      <c r="B1089" t="s">
        <v>353</v>
      </c>
      <c r="C1089">
        <v>91415</v>
      </c>
      <c r="D1089">
        <v>2025</v>
      </c>
      <c r="E1089">
        <v>9</v>
      </c>
      <c r="F1089">
        <v>107.63</v>
      </c>
      <c r="G1089">
        <v>16</v>
      </c>
    </row>
    <row r="1090" spans="1:7" ht="15.5" x14ac:dyDescent="0.35">
      <c r="A1090" t="s">
        <v>187</v>
      </c>
      <c r="B1090" t="s">
        <v>353</v>
      </c>
      <c r="C1090">
        <v>91415</v>
      </c>
      <c r="D1090">
        <v>2025</v>
      </c>
      <c r="E1090">
        <v>10</v>
      </c>
      <c r="F1090">
        <v>397.92</v>
      </c>
      <c r="G1090">
        <v>71</v>
      </c>
    </row>
    <row r="1091" spans="1:7" ht="15.5" x14ac:dyDescent="0.35">
      <c r="A1091" t="s">
        <v>187</v>
      </c>
      <c r="B1091" t="s">
        <v>353</v>
      </c>
      <c r="C1091">
        <v>91415</v>
      </c>
      <c r="D1091">
        <v>2025</v>
      </c>
      <c r="E1091">
        <v>11</v>
      </c>
      <c r="F1091">
        <v>397.27</v>
      </c>
      <c r="G1091">
        <v>62</v>
      </c>
    </row>
    <row r="1092" spans="1:7" ht="15.5" hidden="1" x14ac:dyDescent="0.35">
      <c r="A1092" t="s">
        <v>187</v>
      </c>
      <c r="B1092" t="s">
        <v>353</v>
      </c>
      <c r="C1092">
        <v>91416</v>
      </c>
      <c r="D1092">
        <v>2016</v>
      </c>
      <c r="E1092">
        <v>12</v>
      </c>
      <c r="F1092">
        <v>32.479999999999997</v>
      </c>
      <c r="G1092">
        <v>5.29</v>
      </c>
    </row>
    <row r="1093" spans="1:7" ht="15.5" hidden="1" x14ac:dyDescent="0.35">
      <c r="A1093" t="s">
        <v>187</v>
      </c>
      <c r="B1093" t="s">
        <v>353</v>
      </c>
      <c r="C1093">
        <v>91416</v>
      </c>
      <c r="D1093">
        <v>2017</v>
      </c>
      <c r="E1093">
        <v>1</v>
      </c>
      <c r="F1093">
        <v>335.64</v>
      </c>
      <c r="G1093">
        <v>54.71</v>
      </c>
    </row>
    <row r="1094" spans="1:7" ht="15.5" hidden="1" x14ac:dyDescent="0.35">
      <c r="A1094" t="s">
        <v>187</v>
      </c>
      <c r="B1094" t="s">
        <v>353</v>
      </c>
      <c r="C1094">
        <v>91416</v>
      </c>
      <c r="D1094">
        <v>2017</v>
      </c>
      <c r="E1094">
        <v>2</v>
      </c>
      <c r="F1094">
        <v>315.67</v>
      </c>
      <c r="G1094">
        <v>52</v>
      </c>
    </row>
    <row r="1095" spans="1:7" ht="15.5" hidden="1" x14ac:dyDescent="0.35">
      <c r="A1095" t="s">
        <v>187</v>
      </c>
      <c r="B1095" t="s">
        <v>353</v>
      </c>
      <c r="C1095">
        <v>91416</v>
      </c>
      <c r="D1095">
        <v>2017</v>
      </c>
      <c r="E1095">
        <v>3</v>
      </c>
      <c r="F1095">
        <v>278.04000000000002</v>
      </c>
      <c r="G1095">
        <v>46</v>
      </c>
    </row>
    <row r="1096" spans="1:7" ht="15.5" hidden="1" x14ac:dyDescent="0.35">
      <c r="A1096" t="s">
        <v>187</v>
      </c>
      <c r="B1096" t="s">
        <v>353</v>
      </c>
      <c r="C1096">
        <v>91416</v>
      </c>
      <c r="D1096">
        <v>2017</v>
      </c>
      <c r="E1096">
        <v>4</v>
      </c>
      <c r="F1096">
        <v>317.14999999999998</v>
      </c>
      <c r="G1096">
        <v>53</v>
      </c>
    </row>
    <row r="1097" spans="1:7" ht="15.5" hidden="1" x14ac:dyDescent="0.35">
      <c r="A1097" t="s">
        <v>187</v>
      </c>
      <c r="B1097" t="s">
        <v>353</v>
      </c>
      <c r="C1097">
        <v>91416</v>
      </c>
      <c r="D1097">
        <v>2017</v>
      </c>
      <c r="E1097">
        <v>5</v>
      </c>
      <c r="F1097">
        <v>270.79000000000002</v>
      </c>
      <c r="G1097">
        <v>43</v>
      </c>
    </row>
    <row r="1098" spans="1:7" ht="15.5" hidden="1" x14ac:dyDescent="0.35">
      <c r="A1098" t="s">
        <v>187</v>
      </c>
      <c r="B1098" t="s">
        <v>353</v>
      </c>
      <c r="C1098">
        <v>91416</v>
      </c>
      <c r="D1098">
        <v>2017</v>
      </c>
      <c r="E1098">
        <v>6</v>
      </c>
      <c r="F1098">
        <v>144.36000000000001</v>
      </c>
      <c r="G1098">
        <v>24</v>
      </c>
    </row>
    <row r="1099" spans="1:7" ht="15.5" hidden="1" x14ac:dyDescent="0.35">
      <c r="A1099" t="s">
        <v>187</v>
      </c>
      <c r="B1099" t="s">
        <v>353</v>
      </c>
      <c r="C1099">
        <v>91416</v>
      </c>
      <c r="D1099">
        <v>2017</v>
      </c>
      <c r="E1099">
        <v>7</v>
      </c>
      <c r="F1099">
        <v>314.82</v>
      </c>
      <c r="G1099">
        <v>51</v>
      </c>
    </row>
    <row r="1100" spans="1:7" ht="15.5" hidden="1" x14ac:dyDescent="0.35">
      <c r="A1100" t="s">
        <v>187</v>
      </c>
      <c r="B1100" t="s">
        <v>353</v>
      </c>
      <c r="C1100">
        <v>91416</v>
      </c>
      <c r="D1100">
        <v>2017</v>
      </c>
      <c r="E1100">
        <v>8</v>
      </c>
      <c r="F1100">
        <v>367.1</v>
      </c>
      <c r="G1100">
        <v>60</v>
      </c>
    </row>
    <row r="1101" spans="1:7" ht="15.5" hidden="1" x14ac:dyDescent="0.35">
      <c r="A1101" t="s">
        <v>187</v>
      </c>
      <c r="B1101" t="s">
        <v>353</v>
      </c>
      <c r="C1101">
        <v>91416</v>
      </c>
      <c r="D1101">
        <v>2017</v>
      </c>
      <c r="E1101">
        <v>9</v>
      </c>
      <c r="F1101">
        <v>316.26</v>
      </c>
      <c r="G1101">
        <v>52</v>
      </c>
    </row>
    <row r="1102" spans="1:7" ht="15.5" hidden="1" x14ac:dyDescent="0.35">
      <c r="A1102" t="s">
        <v>187</v>
      </c>
      <c r="B1102" t="s">
        <v>353</v>
      </c>
      <c r="C1102">
        <v>91416</v>
      </c>
      <c r="D1102">
        <v>2017</v>
      </c>
      <c r="E1102">
        <v>10</v>
      </c>
      <c r="F1102">
        <v>306.69</v>
      </c>
      <c r="G1102">
        <v>53.36</v>
      </c>
    </row>
    <row r="1103" spans="1:7" ht="15.5" hidden="1" x14ac:dyDescent="0.35">
      <c r="A1103" t="s">
        <v>187</v>
      </c>
      <c r="B1103" t="s">
        <v>353</v>
      </c>
      <c r="C1103">
        <v>91416</v>
      </c>
      <c r="D1103">
        <v>2017</v>
      </c>
      <c r="E1103">
        <v>11</v>
      </c>
      <c r="F1103">
        <v>296.8</v>
      </c>
      <c r="G1103">
        <v>51.64</v>
      </c>
    </row>
    <row r="1104" spans="1:7" ht="15.5" hidden="1" x14ac:dyDescent="0.35">
      <c r="A1104" t="s">
        <v>187</v>
      </c>
      <c r="B1104" t="s">
        <v>353</v>
      </c>
      <c r="C1104">
        <v>91416</v>
      </c>
      <c r="D1104">
        <v>2017</v>
      </c>
      <c r="E1104">
        <v>12</v>
      </c>
      <c r="F1104">
        <v>414.06</v>
      </c>
      <c r="G1104">
        <v>70</v>
      </c>
    </row>
    <row r="1105" spans="1:7" ht="15.5" hidden="1" x14ac:dyDescent="0.35">
      <c r="A1105" t="s">
        <v>187</v>
      </c>
      <c r="B1105" t="s">
        <v>353</v>
      </c>
      <c r="C1105">
        <v>91416</v>
      </c>
      <c r="D1105">
        <v>2018</v>
      </c>
      <c r="E1105">
        <v>1</v>
      </c>
      <c r="F1105">
        <v>351.46</v>
      </c>
      <c r="G1105">
        <v>62</v>
      </c>
    </row>
    <row r="1106" spans="1:7" ht="15.5" hidden="1" x14ac:dyDescent="0.35">
      <c r="A1106" t="s">
        <v>187</v>
      </c>
      <c r="B1106" t="s">
        <v>353</v>
      </c>
      <c r="C1106">
        <v>91416</v>
      </c>
      <c r="D1106">
        <v>2018</v>
      </c>
      <c r="E1106">
        <v>2</v>
      </c>
      <c r="F1106">
        <v>344.98</v>
      </c>
      <c r="G1106">
        <v>61</v>
      </c>
    </row>
    <row r="1107" spans="1:7" ht="15.5" hidden="1" x14ac:dyDescent="0.35">
      <c r="A1107" t="s">
        <v>187</v>
      </c>
      <c r="B1107" t="s">
        <v>353</v>
      </c>
      <c r="C1107">
        <v>91416</v>
      </c>
      <c r="D1107">
        <v>2018</v>
      </c>
      <c r="E1107">
        <v>3</v>
      </c>
      <c r="F1107">
        <v>340.02</v>
      </c>
      <c r="G1107">
        <v>58</v>
      </c>
    </row>
    <row r="1108" spans="1:7" ht="15.5" hidden="1" x14ac:dyDescent="0.35">
      <c r="A1108" t="s">
        <v>187</v>
      </c>
      <c r="B1108" t="s">
        <v>353</v>
      </c>
      <c r="C1108">
        <v>91416</v>
      </c>
      <c r="D1108">
        <v>2018</v>
      </c>
      <c r="E1108">
        <v>4</v>
      </c>
      <c r="F1108">
        <v>352.93</v>
      </c>
      <c r="G1108">
        <v>57</v>
      </c>
    </row>
    <row r="1109" spans="1:7" ht="15.5" hidden="1" x14ac:dyDescent="0.35">
      <c r="A1109" t="s">
        <v>187</v>
      </c>
      <c r="B1109" t="s">
        <v>353</v>
      </c>
      <c r="C1109">
        <v>91416</v>
      </c>
      <c r="D1109">
        <v>2018</v>
      </c>
      <c r="E1109">
        <v>5</v>
      </c>
      <c r="F1109">
        <v>360.83</v>
      </c>
      <c r="G1109">
        <v>59</v>
      </c>
    </row>
    <row r="1110" spans="1:7" ht="15.5" hidden="1" x14ac:dyDescent="0.35">
      <c r="A1110" t="s">
        <v>187</v>
      </c>
      <c r="B1110" t="s">
        <v>353</v>
      </c>
      <c r="C1110">
        <v>91416</v>
      </c>
      <c r="D1110">
        <v>2018</v>
      </c>
      <c r="E1110">
        <v>6</v>
      </c>
      <c r="F1110">
        <v>343.55</v>
      </c>
      <c r="G1110">
        <v>64</v>
      </c>
    </row>
    <row r="1111" spans="1:7" ht="15.5" hidden="1" x14ac:dyDescent="0.35">
      <c r="A1111" t="s">
        <v>187</v>
      </c>
      <c r="B1111" t="s">
        <v>353</v>
      </c>
      <c r="C1111">
        <v>91416</v>
      </c>
      <c r="D1111">
        <v>2018</v>
      </c>
      <c r="E1111">
        <v>7</v>
      </c>
      <c r="F1111">
        <v>384.34</v>
      </c>
      <c r="G1111">
        <v>64</v>
      </c>
    </row>
    <row r="1112" spans="1:7" ht="15.5" hidden="1" x14ac:dyDescent="0.35">
      <c r="A1112" t="s">
        <v>187</v>
      </c>
      <c r="B1112" t="s">
        <v>353</v>
      </c>
      <c r="C1112">
        <v>91416</v>
      </c>
      <c r="D1112">
        <v>2018</v>
      </c>
      <c r="E1112">
        <v>8</v>
      </c>
      <c r="F1112">
        <v>352.98</v>
      </c>
      <c r="G1112">
        <v>62</v>
      </c>
    </row>
    <row r="1113" spans="1:7" ht="15.5" hidden="1" x14ac:dyDescent="0.35">
      <c r="A1113" t="s">
        <v>187</v>
      </c>
      <c r="B1113" t="s">
        <v>353</v>
      </c>
      <c r="C1113">
        <v>91416</v>
      </c>
      <c r="D1113">
        <v>2018</v>
      </c>
      <c r="E1113">
        <v>9</v>
      </c>
      <c r="F1113">
        <v>337.28</v>
      </c>
      <c r="G1113">
        <v>57</v>
      </c>
    </row>
    <row r="1114" spans="1:7" ht="15.5" hidden="1" x14ac:dyDescent="0.35">
      <c r="A1114" t="s">
        <v>187</v>
      </c>
      <c r="B1114" t="s">
        <v>353</v>
      </c>
      <c r="C1114">
        <v>91416</v>
      </c>
      <c r="D1114">
        <v>2018</v>
      </c>
      <c r="E1114">
        <v>10</v>
      </c>
      <c r="F1114">
        <v>354.79</v>
      </c>
      <c r="G1114">
        <v>62</v>
      </c>
    </row>
    <row r="1115" spans="1:7" ht="15.5" hidden="1" x14ac:dyDescent="0.35">
      <c r="A1115" t="s">
        <v>187</v>
      </c>
      <c r="B1115" t="s">
        <v>353</v>
      </c>
      <c r="C1115">
        <v>91416</v>
      </c>
      <c r="D1115">
        <v>2018</v>
      </c>
      <c r="E1115">
        <v>11</v>
      </c>
      <c r="F1115">
        <v>292.41000000000003</v>
      </c>
      <c r="G1115">
        <v>51</v>
      </c>
    </row>
    <row r="1116" spans="1:7" ht="15.5" hidden="1" x14ac:dyDescent="0.35">
      <c r="A1116" t="s">
        <v>187</v>
      </c>
      <c r="B1116" t="s">
        <v>353</v>
      </c>
      <c r="C1116">
        <v>91416</v>
      </c>
      <c r="D1116">
        <v>2018</v>
      </c>
      <c r="E1116">
        <v>12</v>
      </c>
      <c r="F1116">
        <v>362.17</v>
      </c>
      <c r="G1116">
        <v>57</v>
      </c>
    </row>
    <row r="1117" spans="1:7" ht="15.5" hidden="1" x14ac:dyDescent="0.35">
      <c r="A1117" t="s">
        <v>187</v>
      </c>
      <c r="B1117" t="s">
        <v>353</v>
      </c>
      <c r="C1117">
        <v>91416</v>
      </c>
      <c r="D1117">
        <v>2019</v>
      </c>
      <c r="E1117">
        <v>1</v>
      </c>
      <c r="F1117">
        <v>296.87</v>
      </c>
      <c r="G1117">
        <v>48</v>
      </c>
    </row>
    <row r="1118" spans="1:7" ht="15.5" hidden="1" x14ac:dyDescent="0.35">
      <c r="A1118" t="s">
        <v>187</v>
      </c>
      <c r="B1118" t="s">
        <v>353</v>
      </c>
      <c r="C1118">
        <v>91416</v>
      </c>
      <c r="D1118">
        <v>2019</v>
      </c>
      <c r="E1118">
        <v>2</v>
      </c>
      <c r="F1118">
        <v>317.61</v>
      </c>
      <c r="G1118">
        <v>49</v>
      </c>
    </row>
    <row r="1119" spans="1:7" ht="15.5" hidden="1" x14ac:dyDescent="0.35">
      <c r="A1119" t="s">
        <v>187</v>
      </c>
      <c r="B1119" t="s">
        <v>353</v>
      </c>
      <c r="C1119">
        <v>91416</v>
      </c>
      <c r="D1119">
        <v>2019</v>
      </c>
      <c r="E1119">
        <v>3</v>
      </c>
      <c r="F1119">
        <v>351.89</v>
      </c>
      <c r="G1119">
        <v>55</v>
      </c>
    </row>
    <row r="1120" spans="1:7" ht="15.5" hidden="1" x14ac:dyDescent="0.35">
      <c r="A1120" t="s">
        <v>187</v>
      </c>
      <c r="B1120" t="s">
        <v>353</v>
      </c>
      <c r="C1120">
        <v>91416</v>
      </c>
      <c r="D1120">
        <v>2019</v>
      </c>
      <c r="E1120">
        <v>4</v>
      </c>
      <c r="F1120">
        <v>352</v>
      </c>
      <c r="G1120">
        <v>58</v>
      </c>
    </row>
    <row r="1121" spans="1:7" ht="15.5" hidden="1" x14ac:dyDescent="0.35">
      <c r="A1121" t="s">
        <v>187</v>
      </c>
      <c r="B1121" t="s">
        <v>353</v>
      </c>
      <c r="C1121">
        <v>91416</v>
      </c>
      <c r="D1121">
        <v>2019</v>
      </c>
      <c r="E1121">
        <v>5</v>
      </c>
      <c r="F1121">
        <v>286.7</v>
      </c>
      <c r="G1121">
        <v>48</v>
      </c>
    </row>
    <row r="1122" spans="1:7" ht="15.5" hidden="1" x14ac:dyDescent="0.35">
      <c r="A1122" t="s">
        <v>187</v>
      </c>
      <c r="B1122" t="s">
        <v>353</v>
      </c>
      <c r="C1122">
        <v>91416</v>
      </c>
      <c r="D1122">
        <v>2019</v>
      </c>
      <c r="E1122">
        <v>6</v>
      </c>
      <c r="F1122">
        <v>230.15</v>
      </c>
      <c r="G1122">
        <v>37.47</v>
      </c>
    </row>
    <row r="1123" spans="1:7" ht="15.5" hidden="1" x14ac:dyDescent="0.35">
      <c r="A1123" t="s">
        <v>187</v>
      </c>
      <c r="B1123" t="s">
        <v>353</v>
      </c>
      <c r="C1123">
        <v>91416</v>
      </c>
      <c r="D1123">
        <v>2019</v>
      </c>
      <c r="E1123">
        <v>7</v>
      </c>
      <c r="F1123">
        <v>0</v>
      </c>
      <c r="G1123">
        <v>0</v>
      </c>
    </row>
    <row r="1124" spans="1:7" ht="15.5" hidden="1" x14ac:dyDescent="0.35">
      <c r="A1124" t="s">
        <v>187</v>
      </c>
      <c r="B1124" t="s">
        <v>353</v>
      </c>
      <c r="C1124">
        <v>91416</v>
      </c>
      <c r="D1124">
        <v>2019</v>
      </c>
      <c r="E1124">
        <v>8</v>
      </c>
      <c r="F1124">
        <v>0</v>
      </c>
      <c r="G1124">
        <v>0</v>
      </c>
    </row>
    <row r="1125" spans="1:7" ht="15.5" hidden="1" x14ac:dyDescent="0.35">
      <c r="A1125" t="s">
        <v>187</v>
      </c>
      <c r="B1125" t="s">
        <v>353</v>
      </c>
      <c r="C1125">
        <v>91416</v>
      </c>
      <c r="D1125">
        <v>2019</v>
      </c>
      <c r="E1125">
        <v>9</v>
      </c>
      <c r="F1125">
        <v>0</v>
      </c>
      <c r="G1125">
        <v>0</v>
      </c>
    </row>
    <row r="1126" spans="1:7" ht="15.5" hidden="1" x14ac:dyDescent="0.35">
      <c r="A1126" t="s">
        <v>187</v>
      </c>
      <c r="B1126" t="s">
        <v>353</v>
      </c>
      <c r="C1126">
        <v>91416</v>
      </c>
      <c r="D1126">
        <v>2019</v>
      </c>
      <c r="E1126">
        <v>10</v>
      </c>
      <c r="F1126">
        <v>0</v>
      </c>
      <c r="G1126">
        <v>0</v>
      </c>
    </row>
    <row r="1127" spans="1:7" ht="15.5" hidden="1" x14ac:dyDescent="0.35">
      <c r="A1127" t="s">
        <v>187</v>
      </c>
      <c r="B1127" t="s">
        <v>353</v>
      </c>
      <c r="C1127">
        <v>91416</v>
      </c>
      <c r="D1127">
        <v>2019</v>
      </c>
      <c r="E1127">
        <v>11</v>
      </c>
      <c r="F1127">
        <v>92.6</v>
      </c>
      <c r="G1127">
        <v>15.27</v>
      </c>
    </row>
    <row r="1128" spans="1:7" ht="15.5" hidden="1" x14ac:dyDescent="0.35">
      <c r="A1128" t="s">
        <v>187</v>
      </c>
      <c r="B1128" t="s">
        <v>353</v>
      </c>
      <c r="C1128">
        <v>91416</v>
      </c>
      <c r="D1128">
        <v>2019</v>
      </c>
      <c r="E1128">
        <v>12</v>
      </c>
      <c r="F1128">
        <v>372.29</v>
      </c>
      <c r="G1128">
        <v>59</v>
      </c>
    </row>
    <row r="1129" spans="1:7" ht="15.5" hidden="1" x14ac:dyDescent="0.35">
      <c r="A1129" t="s">
        <v>187</v>
      </c>
      <c r="B1129" t="s">
        <v>353</v>
      </c>
      <c r="C1129">
        <v>91416</v>
      </c>
      <c r="D1129">
        <v>2020</v>
      </c>
      <c r="E1129">
        <v>1</v>
      </c>
      <c r="F1129">
        <v>358.1</v>
      </c>
      <c r="G1129">
        <v>60.45</v>
      </c>
    </row>
    <row r="1130" spans="1:7" ht="15.5" hidden="1" x14ac:dyDescent="0.35">
      <c r="A1130" t="s">
        <v>187</v>
      </c>
      <c r="B1130" t="s">
        <v>353</v>
      </c>
      <c r="C1130">
        <v>91416</v>
      </c>
      <c r="D1130">
        <v>2020</v>
      </c>
      <c r="E1130">
        <v>2</v>
      </c>
      <c r="F1130">
        <v>335</v>
      </c>
      <c r="G1130">
        <v>56.55</v>
      </c>
    </row>
    <row r="1131" spans="1:7" ht="15.5" hidden="1" x14ac:dyDescent="0.35">
      <c r="A1131" t="s">
        <v>187</v>
      </c>
      <c r="B1131" t="s">
        <v>353</v>
      </c>
      <c r="C1131">
        <v>91416</v>
      </c>
      <c r="D1131">
        <v>2020</v>
      </c>
      <c r="E1131">
        <v>3</v>
      </c>
      <c r="F1131">
        <v>226.37</v>
      </c>
      <c r="G1131">
        <v>38</v>
      </c>
    </row>
    <row r="1132" spans="1:7" ht="15.5" hidden="1" x14ac:dyDescent="0.35">
      <c r="A1132" t="s">
        <v>187</v>
      </c>
      <c r="B1132" t="s">
        <v>353</v>
      </c>
      <c r="C1132">
        <v>91416</v>
      </c>
      <c r="D1132">
        <v>2020</v>
      </c>
      <c r="E1132">
        <v>4</v>
      </c>
      <c r="F1132">
        <v>0</v>
      </c>
      <c r="G1132">
        <v>0</v>
      </c>
    </row>
    <row r="1133" spans="1:7" ht="15.5" hidden="1" x14ac:dyDescent="0.35">
      <c r="A1133" t="s">
        <v>187</v>
      </c>
      <c r="B1133" t="s">
        <v>353</v>
      </c>
      <c r="C1133">
        <v>91416</v>
      </c>
      <c r="D1133">
        <v>2020</v>
      </c>
      <c r="E1133">
        <v>5</v>
      </c>
      <c r="F1133">
        <v>0</v>
      </c>
      <c r="G1133">
        <v>0</v>
      </c>
    </row>
    <row r="1134" spans="1:7" ht="15.5" hidden="1" x14ac:dyDescent="0.35">
      <c r="A1134" t="s">
        <v>187</v>
      </c>
      <c r="B1134" t="s">
        <v>353</v>
      </c>
      <c r="C1134">
        <v>91416</v>
      </c>
      <c r="D1134">
        <v>2020</v>
      </c>
      <c r="E1134">
        <v>6</v>
      </c>
      <c r="F1134">
        <v>0</v>
      </c>
      <c r="G1134">
        <v>0</v>
      </c>
    </row>
    <row r="1135" spans="1:7" ht="15.5" hidden="1" x14ac:dyDescent="0.35">
      <c r="A1135" t="s">
        <v>187</v>
      </c>
      <c r="B1135" t="s">
        <v>353</v>
      </c>
      <c r="C1135">
        <v>91416</v>
      </c>
      <c r="D1135">
        <v>2020</v>
      </c>
      <c r="E1135">
        <v>7</v>
      </c>
      <c r="F1135">
        <v>0</v>
      </c>
      <c r="G1135">
        <v>0</v>
      </c>
    </row>
    <row r="1136" spans="1:7" ht="15.5" hidden="1" x14ac:dyDescent="0.35">
      <c r="A1136" t="s">
        <v>187</v>
      </c>
      <c r="B1136" t="s">
        <v>353</v>
      </c>
      <c r="C1136">
        <v>91416</v>
      </c>
      <c r="D1136">
        <v>2020</v>
      </c>
      <c r="E1136">
        <v>8</v>
      </c>
      <c r="F1136">
        <v>0.92</v>
      </c>
      <c r="G1136">
        <v>1</v>
      </c>
    </row>
    <row r="1137" spans="1:7" ht="15.5" hidden="1" x14ac:dyDescent="0.35">
      <c r="A1137" t="s">
        <v>187</v>
      </c>
      <c r="B1137" t="s">
        <v>353</v>
      </c>
      <c r="C1137">
        <v>91416</v>
      </c>
      <c r="D1137">
        <v>2020</v>
      </c>
      <c r="E1137">
        <v>9</v>
      </c>
      <c r="F1137">
        <v>0</v>
      </c>
      <c r="G1137">
        <v>0</v>
      </c>
    </row>
    <row r="1138" spans="1:7" ht="15.5" hidden="1" x14ac:dyDescent="0.35">
      <c r="A1138" t="s">
        <v>187</v>
      </c>
      <c r="B1138" t="s">
        <v>353</v>
      </c>
      <c r="C1138">
        <v>91416</v>
      </c>
      <c r="D1138">
        <v>2020</v>
      </c>
      <c r="E1138">
        <v>10</v>
      </c>
      <c r="F1138">
        <v>0</v>
      </c>
      <c r="G1138">
        <v>0</v>
      </c>
    </row>
    <row r="1139" spans="1:7" ht="15.5" hidden="1" x14ac:dyDescent="0.35">
      <c r="A1139" t="s">
        <v>187</v>
      </c>
      <c r="B1139" t="s">
        <v>353</v>
      </c>
      <c r="C1139">
        <v>91416</v>
      </c>
      <c r="D1139">
        <v>2020</v>
      </c>
      <c r="E1139">
        <v>11</v>
      </c>
      <c r="F1139">
        <v>0</v>
      </c>
      <c r="G1139">
        <v>0</v>
      </c>
    </row>
    <row r="1140" spans="1:7" ht="15.5" hidden="1" x14ac:dyDescent="0.35">
      <c r="A1140" t="s">
        <v>187</v>
      </c>
      <c r="B1140" t="s">
        <v>353</v>
      </c>
      <c r="C1140">
        <v>91416</v>
      </c>
      <c r="D1140">
        <v>2020</v>
      </c>
      <c r="E1140">
        <v>12</v>
      </c>
      <c r="F1140">
        <v>0</v>
      </c>
      <c r="G1140">
        <v>0</v>
      </c>
    </row>
    <row r="1141" spans="1:7" ht="15.5" hidden="1" x14ac:dyDescent="0.35">
      <c r="A1141" t="s">
        <v>187</v>
      </c>
      <c r="B1141" t="s">
        <v>353</v>
      </c>
      <c r="C1141">
        <v>91416</v>
      </c>
      <c r="D1141">
        <v>2023</v>
      </c>
      <c r="E1141">
        <v>1</v>
      </c>
      <c r="F1141">
        <v>0</v>
      </c>
      <c r="G1141">
        <v>0</v>
      </c>
    </row>
    <row r="1142" spans="1:7" ht="15.5" hidden="1" x14ac:dyDescent="0.35">
      <c r="A1142" t="s">
        <v>187</v>
      </c>
      <c r="B1142" t="s">
        <v>353</v>
      </c>
      <c r="C1142">
        <v>91416</v>
      </c>
      <c r="D1142">
        <v>2023</v>
      </c>
      <c r="E1142">
        <v>2</v>
      </c>
      <c r="F1142">
        <v>0</v>
      </c>
      <c r="G1142">
        <v>0</v>
      </c>
    </row>
    <row r="1143" spans="1:7" ht="15.5" hidden="1" x14ac:dyDescent="0.35">
      <c r="A1143" t="s">
        <v>187</v>
      </c>
      <c r="B1143" t="s">
        <v>353</v>
      </c>
      <c r="C1143">
        <v>91416</v>
      </c>
      <c r="D1143">
        <v>2023</v>
      </c>
      <c r="E1143">
        <v>3</v>
      </c>
      <c r="F1143">
        <v>0</v>
      </c>
      <c r="G1143">
        <v>0</v>
      </c>
    </row>
    <row r="1144" spans="1:7" ht="15.5" hidden="1" x14ac:dyDescent="0.35">
      <c r="A1144" t="s">
        <v>187</v>
      </c>
      <c r="B1144" t="s">
        <v>353</v>
      </c>
      <c r="C1144">
        <v>91416</v>
      </c>
      <c r="D1144">
        <v>2023</v>
      </c>
      <c r="E1144">
        <v>4</v>
      </c>
      <c r="F1144">
        <v>0</v>
      </c>
      <c r="G1144">
        <v>0</v>
      </c>
    </row>
    <row r="1145" spans="1:7" ht="15.5" hidden="1" x14ac:dyDescent="0.35">
      <c r="A1145" t="s">
        <v>187</v>
      </c>
      <c r="B1145" t="s">
        <v>353</v>
      </c>
      <c r="C1145">
        <v>91416</v>
      </c>
      <c r="D1145">
        <v>2023</v>
      </c>
      <c r="E1145">
        <v>5</v>
      </c>
      <c r="F1145">
        <v>0</v>
      </c>
      <c r="G1145">
        <v>0</v>
      </c>
    </row>
    <row r="1146" spans="1:7" ht="15.5" hidden="1" x14ac:dyDescent="0.35">
      <c r="A1146" t="s">
        <v>187</v>
      </c>
      <c r="B1146" t="s">
        <v>353</v>
      </c>
      <c r="C1146">
        <v>91416</v>
      </c>
      <c r="D1146">
        <v>2023</v>
      </c>
      <c r="E1146">
        <v>6</v>
      </c>
      <c r="F1146">
        <v>0</v>
      </c>
      <c r="G1146">
        <v>0</v>
      </c>
    </row>
    <row r="1147" spans="1:7" ht="15.5" hidden="1" x14ac:dyDescent="0.35">
      <c r="A1147" t="s">
        <v>187</v>
      </c>
      <c r="B1147" t="s">
        <v>353</v>
      </c>
      <c r="C1147">
        <v>91416</v>
      </c>
      <c r="D1147">
        <v>2023</v>
      </c>
      <c r="E1147">
        <v>7</v>
      </c>
      <c r="F1147">
        <v>0</v>
      </c>
      <c r="G1147">
        <v>0</v>
      </c>
    </row>
    <row r="1148" spans="1:7" ht="15.5" hidden="1" x14ac:dyDescent="0.35">
      <c r="A1148" t="s">
        <v>187</v>
      </c>
      <c r="B1148" t="s">
        <v>353</v>
      </c>
      <c r="C1148">
        <v>91416</v>
      </c>
      <c r="D1148">
        <v>2023</v>
      </c>
      <c r="E1148">
        <v>8</v>
      </c>
      <c r="F1148">
        <v>0</v>
      </c>
      <c r="G1148">
        <v>0</v>
      </c>
    </row>
    <row r="1149" spans="1:7" ht="15.5" hidden="1" x14ac:dyDescent="0.35">
      <c r="A1149" t="s">
        <v>187</v>
      </c>
      <c r="B1149" t="s">
        <v>353</v>
      </c>
      <c r="C1149">
        <v>91416</v>
      </c>
      <c r="D1149">
        <v>2023</v>
      </c>
      <c r="E1149">
        <v>9</v>
      </c>
      <c r="F1149">
        <v>0</v>
      </c>
      <c r="G1149">
        <v>0</v>
      </c>
    </row>
    <row r="1150" spans="1:7" ht="15.5" hidden="1" x14ac:dyDescent="0.35">
      <c r="A1150" t="s">
        <v>187</v>
      </c>
      <c r="B1150" t="s">
        <v>353</v>
      </c>
      <c r="C1150">
        <v>91416</v>
      </c>
      <c r="D1150">
        <v>2023</v>
      </c>
      <c r="E1150">
        <v>10</v>
      </c>
      <c r="F1150">
        <v>0</v>
      </c>
      <c r="G1150">
        <v>0</v>
      </c>
    </row>
    <row r="1151" spans="1:7" ht="15.5" hidden="1" x14ac:dyDescent="0.35">
      <c r="A1151" t="s">
        <v>187</v>
      </c>
      <c r="B1151" t="s">
        <v>353</v>
      </c>
      <c r="C1151">
        <v>91416</v>
      </c>
      <c r="D1151">
        <v>2023</v>
      </c>
      <c r="E1151">
        <v>11</v>
      </c>
      <c r="F1151">
        <v>0</v>
      </c>
      <c r="G1151">
        <v>0</v>
      </c>
    </row>
    <row r="1152" spans="1:7" ht="15.5" hidden="1" x14ac:dyDescent="0.35">
      <c r="A1152" t="s">
        <v>187</v>
      </c>
      <c r="B1152" t="s">
        <v>353</v>
      </c>
      <c r="C1152">
        <v>91416</v>
      </c>
      <c r="D1152">
        <v>2023</v>
      </c>
      <c r="E1152">
        <v>12</v>
      </c>
      <c r="F1152">
        <v>0</v>
      </c>
      <c r="G1152">
        <v>0</v>
      </c>
    </row>
    <row r="1153" spans="1:7" ht="15.5" hidden="1" x14ac:dyDescent="0.35">
      <c r="A1153" t="s">
        <v>187</v>
      </c>
      <c r="B1153" t="s">
        <v>353</v>
      </c>
      <c r="C1153">
        <v>91416</v>
      </c>
      <c r="D1153">
        <v>2024</v>
      </c>
      <c r="E1153">
        <v>1</v>
      </c>
      <c r="F1153">
        <v>0</v>
      </c>
      <c r="G1153">
        <v>0</v>
      </c>
    </row>
    <row r="1154" spans="1:7" ht="15.5" hidden="1" x14ac:dyDescent="0.35">
      <c r="A1154" t="s">
        <v>187</v>
      </c>
      <c r="B1154" t="s">
        <v>353</v>
      </c>
      <c r="C1154">
        <v>91416</v>
      </c>
      <c r="D1154">
        <v>2024</v>
      </c>
      <c r="E1154">
        <v>2</v>
      </c>
      <c r="F1154">
        <v>0</v>
      </c>
      <c r="G1154">
        <v>0</v>
      </c>
    </row>
    <row r="1155" spans="1:7" ht="15.5" hidden="1" x14ac:dyDescent="0.35">
      <c r="A1155" t="s">
        <v>187</v>
      </c>
      <c r="B1155" t="s">
        <v>353</v>
      </c>
      <c r="C1155">
        <v>91416</v>
      </c>
      <c r="D1155">
        <v>2024</v>
      </c>
      <c r="E1155">
        <v>3</v>
      </c>
      <c r="F1155">
        <v>0</v>
      </c>
      <c r="G1155">
        <v>0</v>
      </c>
    </row>
    <row r="1156" spans="1:7" ht="15.5" hidden="1" x14ac:dyDescent="0.35">
      <c r="A1156" t="s">
        <v>187</v>
      </c>
      <c r="B1156" t="s">
        <v>353</v>
      </c>
      <c r="C1156">
        <v>91416</v>
      </c>
      <c r="D1156">
        <v>2024</v>
      </c>
      <c r="E1156">
        <v>4</v>
      </c>
      <c r="F1156">
        <v>0</v>
      </c>
      <c r="G1156">
        <v>0</v>
      </c>
    </row>
    <row r="1157" spans="1:7" ht="15.5" hidden="1" x14ac:dyDescent="0.35">
      <c r="A1157" t="s">
        <v>187</v>
      </c>
      <c r="B1157" t="s">
        <v>353</v>
      </c>
      <c r="C1157">
        <v>91416</v>
      </c>
      <c r="D1157">
        <v>2024</v>
      </c>
      <c r="E1157">
        <v>5</v>
      </c>
      <c r="F1157">
        <v>0</v>
      </c>
      <c r="G1157">
        <v>0</v>
      </c>
    </row>
    <row r="1158" spans="1:7" ht="15.5" hidden="1" x14ac:dyDescent="0.35">
      <c r="A1158" t="s">
        <v>187</v>
      </c>
      <c r="B1158" t="s">
        <v>353</v>
      </c>
      <c r="C1158">
        <v>91416</v>
      </c>
      <c r="D1158">
        <v>2024</v>
      </c>
      <c r="E1158">
        <v>6</v>
      </c>
      <c r="F1158">
        <v>24.24</v>
      </c>
      <c r="G1158">
        <v>3.58</v>
      </c>
    </row>
    <row r="1159" spans="1:7" ht="15.5" hidden="1" x14ac:dyDescent="0.35">
      <c r="A1159" t="s">
        <v>187</v>
      </c>
      <c r="B1159" t="s">
        <v>353</v>
      </c>
      <c r="C1159">
        <v>91416</v>
      </c>
      <c r="D1159">
        <v>2024</v>
      </c>
      <c r="E1159">
        <v>7</v>
      </c>
      <c r="F1159">
        <v>393</v>
      </c>
      <c r="G1159">
        <v>59</v>
      </c>
    </row>
    <row r="1160" spans="1:7" ht="15.5" hidden="1" x14ac:dyDescent="0.35">
      <c r="A1160" t="s">
        <v>187</v>
      </c>
      <c r="B1160" t="s">
        <v>353</v>
      </c>
      <c r="C1160">
        <v>91416</v>
      </c>
      <c r="D1160">
        <v>2024</v>
      </c>
      <c r="E1160">
        <v>8</v>
      </c>
      <c r="F1160">
        <v>386.11</v>
      </c>
      <c r="G1160">
        <v>59</v>
      </c>
    </row>
    <row r="1161" spans="1:7" ht="15.5" hidden="1" x14ac:dyDescent="0.35">
      <c r="A1161" t="s">
        <v>187</v>
      </c>
      <c r="B1161" t="s">
        <v>353</v>
      </c>
      <c r="C1161">
        <v>91416</v>
      </c>
      <c r="D1161">
        <v>2024</v>
      </c>
      <c r="E1161">
        <v>9</v>
      </c>
      <c r="F1161">
        <v>337.74</v>
      </c>
      <c r="G1161">
        <v>51.49</v>
      </c>
    </row>
    <row r="1162" spans="1:7" ht="15.5" hidden="1" x14ac:dyDescent="0.35">
      <c r="A1162" t="s">
        <v>187</v>
      </c>
      <c r="B1162" t="s">
        <v>353</v>
      </c>
      <c r="C1162">
        <v>91416</v>
      </c>
      <c r="D1162">
        <v>2024</v>
      </c>
      <c r="E1162">
        <v>10</v>
      </c>
      <c r="F1162">
        <v>291.27</v>
      </c>
      <c r="G1162">
        <v>43.03</v>
      </c>
    </row>
    <row r="1163" spans="1:7" ht="15.5" hidden="1" x14ac:dyDescent="0.35">
      <c r="A1163" t="s">
        <v>187</v>
      </c>
      <c r="B1163" t="s">
        <v>353</v>
      </c>
      <c r="C1163">
        <v>91416</v>
      </c>
      <c r="D1163">
        <v>2024</v>
      </c>
      <c r="E1163">
        <v>11</v>
      </c>
      <c r="F1163">
        <v>373.52</v>
      </c>
      <c r="G1163">
        <v>57</v>
      </c>
    </row>
    <row r="1164" spans="1:7" ht="15.5" hidden="1" x14ac:dyDescent="0.35">
      <c r="A1164" t="s">
        <v>187</v>
      </c>
      <c r="B1164" t="s">
        <v>353</v>
      </c>
      <c r="C1164">
        <v>91416</v>
      </c>
      <c r="D1164">
        <v>2024</v>
      </c>
      <c r="E1164">
        <v>12</v>
      </c>
      <c r="F1164">
        <v>409.14</v>
      </c>
      <c r="G1164">
        <v>65</v>
      </c>
    </row>
    <row r="1165" spans="1:7" ht="15.5" x14ac:dyDescent="0.35">
      <c r="A1165" t="s">
        <v>187</v>
      </c>
      <c r="B1165" t="s">
        <v>353</v>
      </c>
      <c r="C1165">
        <v>91416</v>
      </c>
      <c r="D1165">
        <v>2025</v>
      </c>
      <c r="E1165">
        <v>1</v>
      </c>
      <c r="F1165">
        <v>355.83</v>
      </c>
      <c r="G1165">
        <v>61</v>
      </c>
    </row>
    <row r="1166" spans="1:7" ht="15.5" x14ac:dyDescent="0.35">
      <c r="A1166" t="s">
        <v>187</v>
      </c>
      <c r="B1166" t="s">
        <v>353</v>
      </c>
      <c r="C1166">
        <v>91416</v>
      </c>
      <c r="D1166">
        <v>2025</v>
      </c>
      <c r="E1166">
        <v>2</v>
      </c>
      <c r="F1166">
        <v>340.2</v>
      </c>
      <c r="G1166">
        <v>55</v>
      </c>
    </row>
    <row r="1167" spans="1:7" ht="15.5" x14ac:dyDescent="0.35">
      <c r="A1167" t="s">
        <v>187</v>
      </c>
      <c r="B1167" t="s">
        <v>353</v>
      </c>
      <c r="C1167">
        <v>91416</v>
      </c>
      <c r="D1167">
        <v>2025</v>
      </c>
      <c r="E1167">
        <v>3</v>
      </c>
      <c r="F1167">
        <v>415.9</v>
      </c>
      <c r="G1167">
        <v>82</v>
      </c>
    </row>
    <row r="1168" spans="1:7" ht="15.5" x14ac:dyDescent="0.35">
      <c r="A1168" t="s">
        <v>187</v>
      </c>
      <c r="B1168" t="s">
        <v>353</v>
      </c>
      <c r="C1168">
        <v>91416</v>
      </c>
      <c r="D1168">
        <v>2025</v>
      </c>
      <c r="E1168">
        <v>4</v>
      </c>
      <c r="F1168">
        <v>334.45</v>
      </c>
      <c r="G1168">
        <v>52</v>
      </c>
    </row>
    <row r="1169" spans="1:7" ht="15.5" x14ac:dyDescent="0.35">
      <c r="A1169" t="s">
        <v>187</v>
      </c>
      <c r="B1169" t="s">
        <v>353</v>
      </c>
      <c r="C1169">
        <v>91416</v>
      </c>
      <c r="D1169">
        <v>2025</v>
      </c>
      <c r="E1169">
        <v>5</v>
      </c>
      <c r="F1169">
        <v>407.05</v>
      </c>
      <c r="G1169">
        <v>63</v>
      </c>
    </row>
    <row r="1170" spans="1:7" ht="15.5" x14ac:dyDescent="0.35">
      <c r="A1170" t="s">
        <v>187</v>
      </c>
      <c r="B1170" t="s">
        <v>353</v>
      </c>
      <c r="C1170">
        <v>91416</v>
      </c>
      <c r="D1170">
        <v>2025</v>
      </c>
      <c r="E1170">
        <v>6</v>
      </c>
      <c r="F1170">
        <v>367.95</v>
      </c>
      <c r="G1170">
        <v>60</v>
      </c>
    </row>
    <row r="1171" spans="1:7" ht="15.5" x14ac:dyDescent="0.35">
      <c r="A1171" t="s">
        <v>187</v>
      </c>
      <c r="B1171" t="s">
        <v>353</v>
      </c>
      <c r="C1171">
        <v>91416</v>
      </c>
      <c r="D1171">
        <v>2025</v>
      </c>
      <c r="E1171">
        <v>7</v>
      </c>
      <c r="F1171">
        <v>384.1</v>
      </c>
      <c r="G1171">
        <v>62</v>
      </c>
    </row>
    <row r="1172" spans="1:7" ht="15.5" x14ac:dyDescent="0.35">
      <c r="A1172" t="s">
        <v>187</v>
      </c>
      <c r="B1172" t="s">
        <v>353</v>
      </c>
      <c r="C1172">
        <v>91416</v>
      </c>
      <c r="D1172">
        <v>2025</v>
      </c>
      <c r="E1172">
        <v>8</v>
      </c>
      <c r="F1172">
        <v>382.2</v>
      </c>
      <c r="G1172">
        <v>62</v>
      </c>
    </row>
    <row r="1173" spans="1:7" ht="15.5" x14ac:dyDescent="0.35">
      <c r="A1173" t="s">
        <v>187</v>
      </c>
      <c r="B1173" t="s">
        <v>353</v>
      </c>
      <c r="C1173">
        <v>91416</v>
      </c>
      <c r="D1173">
        <v>2025</v>
      </c>
      <c r="E1173">
        <v>9</v>
      </c>
      <c r="F1173">
        <v>107.63</v>
      </c>
      <c r="G1173">
        <v>16</v>
      </c>
    </row>
    <row r="1174" spans="1:7" ht="15.5" x14ac:dyDescent="0.35">
      <c r="A1174" t="s">
        <v>187</v>
      </c>
      <c r="B1174" t="s">
        <v>353</v>
      </c>
      <c r="C1174">
        <v>91416</v>
      </c>
      <c r="D1174">
        <v>2025</v>
      </c>
      <c r="E1174">
        <v>10</v>
      </c>
      <c r="F1174">
        <v>397.92</v>
      </c>
      <c r="G1174">
        <v>71</v>
      </c>
    </row>
    <row r="1175" spans="1:7" ht="15.5" x14ac:dyDescent="0.35">
      <c r="A1175" t="s">
        <v>187</v>
      </c>
      <c r="B1175" t="s">
        <v>353</v>
      </c>
      <c r="C1175">
        <v>91416</v>
      </c>
      <c r="D1175">
        <v>2025</v>
      </c>
      <c r="E1175">
        <v>11</v>
      </c>
      <c r="F1175">
        <v>397.27</v>
      </c>
      <c r="G1175">
        <v>62</v>
      </c>
    </row>
    <row r="1176" spans="1:7" ht="15.5" hidden="1" x14ac:dyDescent="0.35">
      <c r="A1176" t="s">
        <v>187</v>
      </c>
      <c r="B1176" t="s">
        <v>353</v>
      </c>
      <c r="C1176">
        <v>91417</v>
      </c>
      <c r="D1176">
        <v>2016</v>
      </c>
      <c r="E1176">
        <v>12</v>
      </c>
      <c r="F1176">
        <v>28.95</v>
      </c>
      <c r="G1176">
        <v>4.76</v>
      </c>
    </row>
    <row r="1177" spans="1:7" ht="15.5" hidden="1" x14ac:dyDescent="0.35">
      <c r="A1177" t="s">
        <v>187</v>
      </c>
      <c r="B1177" t="s">
        <v>353</v>
      </c>
      <c r="C1177">
        <v>91417</v>
      </c>
      <c r="D1177">
        <v>2017</v>
      </c>
      <c r="E1177">
        <v>1</v>
      </c>
      <c r="F1177">
        <v>299.13</v>
      </c>
      <c r="G1177">
        <v>49.24</v>
      </c>
    </row>
    <row r="1178" spans="1:7" ht="15.5" hidden="1" x14ac:dyDescent="0.35">
      <c r="A1178" t="s">
        <v>187</v>
      </c>
      <c r="B1178" t="s">
        <v>353</v>
      </c>
      <c r="C1178">
        <v>91417</v>
      </c>
      <c r="D1178">
        <v>2017</v>
      </c>
      <c r="E1178">
        <v>2</v>
      </c>
      <c r="F1178">
        <v>340</v>
      </c>
      <c r="G1178">
        <v>55</v>
      </c>
    </row>
    <row r="1179" spans="1:7" ht="15.5" hidden="1" x14ac:dyDescent="0.35">
      <c r="A1179" t="s">
        <v>187</v>
      </c>
      <c r="B1179" t="s">
        <v>353</v>
      </c>
      <c r="C1179">
        <v>91417</v>
      </c>
      <c r="D1179">
        <v>2017</v>
      </c>
      <c r="E1179">
        <v>3</v>
      </c>
      <c r="F1179">
        <v>346.35</v>
      </c>
      <c r="G1179">
        <v>57</v>
      </c>
    </row>
    <row r="1180" spans="1:7" ht="15.5" hidden="1" x14ac:dyDescent="0.35">
      <c r="A1180" t="s">
        <v>187</v>
      </c>
      <c r="B1180" t="s">
        <v>353</v>
      </c>
      <c r="C1180">
        <v>91417</v>
      </c>
      <c r="D1180">
        <v>2017</v>
      </c>
      <c r="E1180">
        <v>4</v>
      </c>
      <c r="F1180">
        <v>330.02</v>
      </c>
      <c r="G1180">
        <v>55</v>
      </c>
    </row>
    <row r="1181" spans="1:7" ht="15.5" hidden="1" x14ac:dyDescent="0.35">
      <c r="A1181" t="s">
        <v>187</v>
      </c>
      <c r="B1181" t="s">
        <v>353</v>
      </c>
      <c r="C1181">
        <v>91417</v>
      </c>
      <c r="D1181">
        <v>2017</v>
      </c>
      <c r="E1181">
        <v>5</v>
      </c>
      <c r="F1181">
        <v>138.72999999999999</v>
      </c>
      <c r="G1181">
        <v>22</v>
      </c>
    </row>
    <row r="1182" spans="1:7" ht="15.5" hidden="1" x14ac:dyDescent="0.35">
      <c r="A1182" t="s">
        <v>187</v>
      </c>
      <c r="B1182" t="s">
        <v>353</v>
      </c>
      <c r="C1182">
        <v>91417</v>
      </c>
      <c r="D1182">
        <v>2017</v>
      </c>
      <c r="E1182">
        <v>6</v>
      </c>
      <c r="F1182">
        <v>264.45</v>
      </c>
      <c r="G1182">
        <v>42</v>
      </c>
    </row>
    <row r="1183" spans="1:7" ht="15.5" hidden="1" x14ac:dyDescent="0.35">
      <c r="A1183" t="s">
        <v>187</v>
      </c>
      <c r="B1183" t="s">
        <v>353</v>
      </c>
      <c r="C1183">
        <v>91417</v>
      </c>
      <c r="D1183">
        <v>2017</v>
      </c>
      <c r="E1183">
        <v>7</v>
      </c>
      <c r="F1183">
        <v>368.79</v>
      </c>
      <c r="G1183">
        <v>58</v>
      </c>
    </row>
    <row r="1184" spans="1:7" ht="15.5" hidden="1" x14ac:dyDescent="0.35">
      <c r="A1184" t="s">
        <v>187</v>
      </c>
      <c r="B1184" t="s">
        <v>353</v>
      </c>
      <c r="C1184">
        <v>91417</v>
      </c>
      <c r="D1184">
        <v>2017</v>
      </c>
      <c r="E1184">
        <v>8</v>
      </c>
      <c r="F1184">
        <v>342.04</v>
      </c>
      <c r="G1184">
        <v>55</v>
      </c>
    </row>
    <row r="1185" spans="1:7" ht="15.5" hidden="1" x14ac:dyDescent="0.35">
      <c r="A1185" t="s">
        <v>187</v>
      </c>
      <c r="B1185" t="s">
        <v>353</v>
      </c>
      <c r="C1185">
        <v>91417</v>
      </c>
      <c r="D1185">
        <v>2017</v>
      </c>
      <c r="E1185">
        <v>9</v>
      </c>
      <c r="F1185">
        <v>323.98</v>
      </c>
      <c r="G1185">
        <v>53</v>
      </c>
    </row>
    <row r="1186" spans="1:7" ht="15.5" hidden="1" x14ac:dyDescent="0.35">
      <c r="A1186" t="s">
        <v>187</v>
      </c>
      <c r="B1186" t="s">
        <v>353</v>
      </c>
      <c r="C1186">
        <v>91417</v>
      </c>
      <c r="D1186">
        <v>2017</v>
      </c>
      <c r="E1186">
        <v>10</v>
      </c>
      <c r="F1186">
        <v>344.38</v>
      </c>
      <c r="G1186">
        <v>62</v>
      </c>
    </row>
    <row r="1187" spans="1:7" ht="15.5" hidden="1" x14ac:dyDescent="0.35">
      <c r="A1187" t="s">
        <v>187</v>
      </c>
      <c r="B1187" t="s">
        <v>353</v>
      </c>
      <c r="C1187">
        <v>91417</v>
      </c>
      <c r="D1187">
        <v>2017</v>
      </c>
      <c r="E1187">
        <v>11</v>
      </c>
      <c r="F1187">
        <v>333.28</v>
      </c>
      <c r="G1187">
        <v>60</v>
      </c>
    </row>
    <row r="1188" spans="1:7" ht="15.5" hidden="1" x14ac:dyDescent="0.35">
      <c r="A1188" t="s">
        <v>187</v>
      </c>
      <c r="B1188" t="s">
        <v>353</v>
      </c>
      <c r="C1188">
        <v>91417</v>
      </c>
      <c r="D1188">
        <v>2017</v>
      </c>
      <c r="E1188">
        <v>12</v>
      </c>
      <c r="F1188">
        <v>375.21</v>
      </c>
      <c r="G1188">
        <v>63</v>
      </c>
    </row>
    <row r="1189" spans="1:7" ht="15.5" hidden="1" x14ac:dyDescent="0.35">
      <c r="A1189" t="s">
        <v>187</v>
      </c>
      <c r="B1189" t="s">
        <v>353</v>
      </c>
      <c r="C1189">
        <v>91417</v>
      </c>
      <c r="D1189">
        <v>2018</v>
      </c>
      <c r="E1189">
        <v>1</v>
      </c>
      <c r="F1189">
        <v>380.97</v>
      </c>
      <c r="G1189">
        <v>66</v>
      </c>
    </row>
    <row r="1190" spans="1:7" ht="15.5" hidden="1" x14ac:dyDescent="0.35">
      <c r="A1190" t="s">
        <v>187</v>
      </c>
      <c r="B1190" t="s">
        <v>353</v>
      </c>
      <c r="C1190">
        <v>91417</v>
      </c>
      <c r="D1190">
        <v>2018</v>
      </c>
      <c r="E1190">
        <v>2</v>
      </c>
      <c r="F1190">
        <v>362.52</v>
      </c>
      <c r="G1190">
        <v>60</v>
      </c>
    </row>
    <row r="1191" spans="1:7" ht="15.5" hidden="1" x14ac:dyDescent="0.35">
      <c r="A1191" t="s">
        <v>187</v>
      </c>
      <c r="B1191" t="s">
        <v>353</v>
      </c>
      <c r="C1191">
        <v>91417</v>
      </c>
      <c r="D1191">
        <v>2018</v>
      </c>
      <c r="E1191">
        <v>3</v>
      </c>
      <c r="F1191">
        <v>337.93</v>
      </c>
      <c r="G1191">
        <v>60</v>
      </c>
    </row>
    <row r="1192" spans="1:7" ht="15.5" hidden="1" x14ac:dyDescent="0.35">
      <c r="A1192" t="s">
        <v>187</v>
      </c>
      <c r="B1192" t="s">
        <v>353</v>
      </c>
      <c r="C1192">
        <v>91417</v>
      </c>
      <c r="D1192">
        <v>2018</v>
      </c>
      <c r="E1192">
        <v>4</v>
      </c>
      <c r="F1192">
        <v>390.9</v>
      </c>
      <c r="G1192">
        <v>66</v>
      </c>
    </row>
    <row r="1193" spans="1:7" ht="15.5" hidden="1" x14ac:dyDescent="0.35">
      <c r="A1193" t="s">
        <v>187</v>
      </c>
      <c r="B1193" t="s">
        <v>353</v>
      </c>
      <c r="C1193">
        <v>91417</v>
      </c>
      <c r="D1193">
        <v>2018</v>
      </c>
      <c r="E1193">
        <v>5</v>
      </c>
      <c r="F1193">
        <v>365.1</v>
      </c>
      <c r="G1193">
        <v>83</v>
      </c>
    </row>
    <row r="1194" spans="1:7" ht="15.5" hidden="1" x14ac:dyDescent="0.35">
      <c r="A1194" t="s">
        <v>187</v>
      </c>
      <c r="B1194" t="s">
        <v>353</v>
      </c>
      <c r="C1194">
        <v>91417</v>
      </c>
      <c r="D1194">
        <v>2018</v>
      </c>
      <c r="E1194">
        <v>6</v>
      </c>
      <c r="F1194">
        <v>368.68</v>
      </c>
      <c r="G1194">
        <v>64</v>
      </c>
    </row>
    <row r="1195" spans="1:7" ht="15.5" hidden="1" x14ac:dyDescent="0.35">
      <c r="A1195" t="s">
        <v>187</v>
      </c>
      <c r="B1195" t="s">
        <v>353</v>
      </c>
      <c r="C1195">
        <v>91417</v>
      </c>
      <c r="D1195">
        <v>2018</v>
      </c>
      <c r="E1195">
        <v>7</v>
      </c>
      <c r="F1195">
        <v>366.77</v>
      </c>
      <c r="G1195">
        <v>63</v>
      </c>
    </row>
    <row r="1196" spans="1:7" ht="15.5" hidden="1" x14ac:dyDescent="0.35">
      <c r="A1196" t="s">
        <v>187</v>
      </c>
      <c r="B1196" t="s">
        <v>353</v>
      </c>
      <c r="C1196">
        <v>91417</v>
      </c>
      <c r="D1196">
        <v>2018</v>
      </c>
      <c r="E1196">
        <v>8</v>
      </c>
      <c r="F1196">
        <v>383.1</v>
      </c>
      <c r="G1196">
        <v>67</v>
      </c>
    </row>
    <row r="1197" spans="1:7" ht="15.5" hidden="1" x14ac:dyDescent="0.35">
      <c r="A1197" t="s">
        <v>187</v>
      </c>
      <c r="B1197" t="s">
        <v>353</v>
      </c>
      <c r="C1197">
        <v>91417</v>
      </c>
      <c r="D1197">
        <v>2018</v>
      </c>
      <c r="E1197">
        <v>9</v>
      </c>
      <c r="F1197">
        <v>398.65</v>
      </c>
      <c r="G1197">
        <v>68</v>
      </c>
    </row>
    <row r="1198" spans="1:7" ht="15.5" hidden="1" x14ac:dyDescent="0.35">
      <c r="A1198" t="s">
        <v>187</v>
      </c>
      <c r="B1198" t="s">
        <v>353</v>
      </c>
      <c r="C1198">
        <v>91417</v>
      </c>
      <c r="D1198">
        <v>2018</v>
      </c>
      <c r="E1198">
        <v>10</v>
      </c>
      <c r="F1198">
        <v>341.58</v>
      </c>
      <c r="G1198">
        <v>59</v>
      </c>
    </row>
    <row r="1199" spans="1:7" ht="15.5" hidden="1" x14ac:dyDescent="0.35">
      <c r="A1199" t="s">
        <v>187</v>
      </c>
      <c r="B1199" t="s">
        <v>353</v>
      </c>
      <c r="C1199">
        <v>91417</v>
      </c>
      <c r="D1199">
        <v>2018</v>
      </c>
      <c r="E1199">
        <v>11</v>
      </c>
      <c r="F1199">
        <v>272.35000000000002</v>
      </c>
      <c r="G1199">
        <v>50</v>
      </c>
    </row>
    <row r="1200" spans="1:7" ht="15.5" hidden="1" x14ac:dyDescent="0.35">
      <c r="A1200" t="s">
        <v>187</v>
      </c>
      <c r="B1200" t="s">
        <v>353</v>
      </c>
      <c r="C1200">
        <v>91417</v>
      </c>
      <c r="D1200">
        <v>2018</v>
      </c>
      <c r="E1200">
        <v>12</v>
      </c>
      <c r="F1200">
        <v>346.47</v>
      </c>
      <c r="G1200">
        <v>54</v>
      </c>
    </row>
    <row r="1201" spans="1:7" ht="15.5" hidden="1" x14ac:dyDescent="0.35">
      <c r="A1201" t="s">
        <v>187</v>
      </c>
      <c r="B1201" t="s">
        <v>353</v>
      </c>
      <c r="C1201">
        <v>91417</v>
      </c>
      <c r="D1201">
        <v>2019</v>
      </c>
      <c r="E1201">
        <v>1</v>
      </c>
      <c r="F1201">
        <v>299.69</v>
      </c>
      <c r="G1201">
        <v>47.98</v>
      </c>
    </row>
    <row r="1202" spans="1:7" ht="15.5" hidden="1" x14ac:dyDescent="0.35">
      <c r="A1202" t="s">
        <v>187</v>
      </c>
      <c r="B1202" t="s">
        <v>353</v>
      </c>
      <c r="C1202">
        <v>91417</v>
      </c>
      <c r="D1202">
        <v>2019</v>
      </c>
      <c r="E1202">
        <v>2</v>
      </c>
      <c r="F1202">
        <v>0</v>
      </c>
      <c r="G1202">
        <v>0</v>
      </c>
    </row>
    <row r="1203" spans="1:7" ht="15.5" hidden="1" x14ac:dyDescent="0.35">
      <c r="A1203" t="s">
        <v>187</v>
      </c>
      <c r="B1203" t="s">
        <v>353</v>
      </c>
      <c r="C1203">
        <v>91417</v>
      </c>
      <c r="D1203">
        <v>2019</v>
      </c>
      <c r="E1203">
        <v>3</v>
      </c>
      <c r="F1203">
        <v>0</v>
      </c>
      <c r="G1203">
        <v>0</v>
      </c>
    </row>
    <row r="1204" spans="1:7" ht="15.5" hidden="1" x14ac:dyDescent="0.35">
      <c r="A1204" t="s">
        <v>187</v>
      </c>
      <c r="B1204" t="s">
        <v>353</v>
      </c>
      <c r="C1204">
        <v>91417</v>
      </c>
      <c r="D1204">
        <v>2019</v>
      </c>
      <c r="E1204">
        <v>4</v>
      </c>
      <c r="F1204">
        <v>72.75</v>
      </c>
      <c r="G1204">
        <v>13</v>
      </c>
    </row>
    <row r="1205" spans="1:7" ht="15.5" hidden="1" x14ac:dyDescent="0.35">
      <c r="A1205" t="s">
        <v>187</v>
      </c>
      <c r="B1205" t="s">
        <v>353</v>
      </c>
      <c r="C1205">
        <v>91417</v>
      </c>
      <c r="D1205">
        <v>2019</v>
      </c>
      <c r="E1205">
        <v>5</v>
      </c>
      <c r="F1205">
        <v>320.89999999999998</v>
      </c>
      <c r="G1205">
        <v>55</v>
      </c>
    </row>
    <row r="1206" spans="1:7" ht="15.5" hidden="1" x14ac:dyDescent="0.35">
      <c r="A1206" t="s">
        <v>187</v>
      </c>
      <c r="B1206" t="s">
        <v>353</v>
      </c>
      <c r="C1206">
        <v>91417</v>
      </c>
      <c r="D1206">
        <v>2019</v>
      </c>
      <c r="E1206">
        <v>6</v>
      </c>
      <c r="F1206">
        <v>306.69</v>
      </c>
      <c r="G1206">
        <v>54</v>
      </c>
    </row>
    <row r="1207" spans="1:7" ht="15.5" hidden="1" x14ac:dyDescent="0.35">
      <c r="A1207" t="s">
        <v>187</v>
      </c>
      <c r="B1207" t="s">
        <v>353</v>
      </c>
      <c r="C1207">
        <v>91417</v>
      </c>
      <c r="D1207">
        <v>2019</v>
      </c>
      <c r="E1207">
        <v>7</v>
      </c>
      <c r="F1207">
        <v>384.41</v>
      </c>
      <c r="G1207">
        <v>64</v>
      </c>
    </row>
    <row r="1208" spans="1:7" ht="15.5" hidden="1" x14ac:dyDescent="0.35">
      <c r="A1208" t="s">
        <v>187</v>
      </c>
      <c r="B1208" t="s">
        <v>353</v>
      </c>
      <c r="C1208">
        <v>91417</v>
      </c>
      <c r="D1208">
        <v>2019</v>
      </c>
      <c r="E1208">
        <v>8</v>
      </c>
      <c r="F1208">
        <v>361.42</v>
      </c>
      <c r="G1208">
        <v>56</v>
      </c>
    </row>
    <row r="1209" spans="1:7" ht="15.5" hidden="1" x14ac:dyDescent="0.35">
      <c r="A1209" t="s">
        <v>187</v>
      </c>
      <c r="B1209" t="s">
        <v>353</v>
      </c>
      <c r="C1209">
        <v>91417</v>
      </c>
      <c r="D1209">
        <v>2019</v>
      </c>
      <c r="E1209">
        <v>9</v>
      </c>
      <c r="F1209">
        <v>346.48</v>
      </c>
      <c r="G1209">
        <v>52</v>
      </c>
    </row>
    <row r="1210" spans="1:7" ht="15.5" hidden="1" x14ac:dyDescent="0.35">
      <c r="A1210" t="s">
        <v>187</v>
      </c>
      <c r="B1210" t="s">
        <v>353</v>
      </c>
      <c r="C1210">
        <v>91417</v>
      </c>
      <c r="D1210">
        <v>2019</v>
      </c>
      <c r="E1210">
        <v>10</v>
      </c>
      <c r="F1210">
        <v>364.02</v>
      </c>
      <c r="G1210">
        <v>58</v>
      </c>
    </row>
    <row r="1211" spans="1:7" ht="15.5" hidden="1" x14ac:dyDescent="0.35">
      <c r="A1211" t="s">
        <v>187</v>
      </c>
      <c r="B1211" t="s">
        <v>353</v>
      </c>
      <c r="C1211">
        <v>91417</v>
      </c>
      <c r="D1211">
        <v>2019</v>
      </c>
      <c r="E1211">
        <v>11</v>
      </c>
      <c r="F1211">
        <v>306.43</v>
      </c>
      <c r="G1211">
        <v>46</v>
      </c>
    </row>
    <row r="1212" spans="1:7" ht="15.5" hidden="1" x14ac:dyDescent="0.35">
      <c r="A1212" t="s">
        <v>187</v>
      </c>
      <c r="B1212" t="s">
        <v>353</v>
      </c>
      <c r="C1212">
        <v>91417</v>
      </c>
      <c r="D1212">
        <v>2019</v>
      </c>
      <c r="E1212">
        <v>12</v>
      </c>
      <c r="F1212">
        <v>260.5</v>
      </c>
      <c r="G1212">
        <v>38</v>
      </c>
    </row>
    <row r="1213" spans="1:7" ht="15.5" hidden="1" x14ac:dyDescent="0.35">
      <c r="A1213" t="s">
        <v>187</v>
      </c>
      <c r="B1213" t="s">
        <v>353</v>
      </c>
      <c r="C1213">
        <v>91417</v>
      </c>
      <c r="D1213">
        <v>2020</v>
      </c>
      <c r="E1213">
        <v>1</v>
      </c>
      <c r="F1213">
        <v>358.41</v>
      </c>
      <c r="G1213">
        <v>53.73</v>
      </c>
    </row>
    <row r="1214" spans="1:7" ht="15.5" hidden="1" x14ac:dyDescent="0.35">
      <c r="A1214" t="s">
        <v>187</v>
      </c>
      <c r="B1214" t="s">
        <v>353</v>
      </c>
      <c r="C1214">
        <v>91417</v>
      </c>
      <c r="D1214">
        <v>2020</v>
      </c>
      <c r="E1214">
        <v>2</v>
      </c>
      <c r="F1214">
        <v>335.29</v>
      </c>
      <c r="G1214">
        <v>50.27</v>
      </c>
    </row>
    <row r="1215" spans="1:7" ht="15.5" hidden="1" x14ac:dyDescent="0.35">
      <c r="A1215" t="s">
        <v>187</v>
      </c>
      <c r="B1215" t="s">
        <v>353</v>
      </c>
      <c r="C1215">
        <v>91417</v>
      </c>
      <c r="D1215">
        <v>2020</v>
      </c>
      <c r="E1215">
        <v>3</v>
      </c>
      <c r="F1215">
        <v>253.23</v>
      </c>
      <c r="G1215">
        <v>38</v>
      </c>
    </row>
    <row r="1216" spans="1:7" ht="15.5" hidden="1" x14ac:dyDescent="0.35">
      <c r="A1216" t="s">
        <v>187</v>
      </c>
      <c r="B1216" t="s">
        <v>353</v>
      </c>
      <c r="C1216">
        <v>91417</v>
      </c>
      <c r="D1216">
        <v>2020</v>
      </c>
      <c r="E1216">
        <v>4</v>
      </c>
      <c r="F1216">
        <v>0</v>
      </c>
      <c r="G1216">
        <v>0</v>
      </c>
    </row>
    <row r="1217" spans="1:7" ht="15.5" hidden="1" x14ac:dyDescent="0.35">
      <c r="A1217" t="s">
        <v>187</v>
      </c>
      <c r="B1217" t="s">
        <v>353</v>
      </c>
      <c r="C1217">
        <v>91417</v>
      </c>
      <c r="D1217">
        <v>2020</v>
      </c>
      <c r="E1217">
        <v>5</v>
      </c>
      <c r="F1217">
        <v>0</v>
      </c>
      <c r="G1217">
        <v>0</v>
      </c>
    </row>
    <row r="1218" spans="1:7" ht="15.5" hidden="1" x14ac:dyDescent="0.35">
      <c r="A1218" t="s">
        <v>187</v>
      </c>
      <c r="B1218" t="s">
        <v>353</v>
      </c>
      <c r="C1218">
        <v>91417</v>
      </c>
      <c r="D1218">
        <v>2020</v>
      </c>
      <c r="E1218">
        <v>6</v>
      </c>
      <c r="F1218">
        <v>0</v>
      </c>
      <c r="G1218">
        <v>0</v>
      </c>
    </row>
    <row r="1219" spans="1:7" ht="15.5" hidden="1" x14ac:dyDescent="0.35">
      <c r="A1219" t="s">
        <v>187</v>
      </c>
      <c r="B1219" t="s">
        <v>353</v>
      </c>
      <c r="C1219">
        <v>91417</v>
      </c>
      <c r="D1219">
        <v>2020</v>
      </c>
      <c r="E1219">
        <v>7</v>
      </c>
      <c r="F1219">
        <v>0</v>
      </c>
      <c r="G1219">
        <v>0</v>
      </c>
    </row>
    <row r="1220" spans="1:7" ht="15.5" hidden="1" x14ac:dyDescent="0.35">
      <c r="A1220" t="s">
        <v>187</v>
      </c>
      <c r="B1220" t="s">
        <v>353</v>
      </c>
      <c r="C1220">
        <v>91417</v>
      </c>
      <c r="D1220">
        <v>2020</v>
      </c>
      <c r="E1220">
        <v>8</v>
      </c>
      <c r="F1220">
        <v>0</v>
      </c>
      <c r="G1220">
        <v>0</v>
      </c>
    </row>
    <row r="1221" spans="1:7" ht="15.5" hidden="1" x14ac:dyDescent="0.35">
      <c r="A1221" t="s">
        <v>187</v>
      </c>
      <c r="B1221" t="s">
        <v>353</v>
      </c>
      <c r="C1221">
        <v>91417</v>
      </c>
      <c r="D1221">
        <v>2020</v>
      </c>
      <c r="E1221">
        <v>9</v>
      </c>
      <c r="F1221">
        <v>0</v>
      </c>
      <c r="G1221">
        <v>0</v>
      </c>
    </row>
    <row r="1222" spans="1:7" ht="15.5" hidden="1" x14ac:dyDescent="0.35">
      <c r="A1222" t="s">
        <v>187</v>
      </c>
      <c r="B1222" t="s">
        <v>353</v>
      </c>
      <c r="C1222">
        <v>91417</v>
      </c>
      <c r="D1222">
        <v>2020</v>
      </c>
      <c r="E1222">
        <v>10</v>
      </c>
      <c r="F1222">
        <v>0</v>
      </c>
      <c r="G1222">
        <v>0</v>
      </c>
    </row>
    <row r="1223" spans="1:7" ht="15.5" hidden="1" x14ac:dyDescent="0.35">
      <c r="A1223" t="s">
        <v>187</v>
      </c>
      <c r="B1223" t="s">
        <v>353</v>
      </c>
      <c r="C1223">
        <v>91417</v>
      </c>
      <c r="D1223">
        <v>2020</v>
      </c>
      <c r="E1223">
        <v>11</v>
      </c>
      <c r="F1223">
        <v>0</v>
      </c>
      <c r="G1223">
        <v>0</v>
      </c>
    </row>
    <row r="1224" spans="1:7" ht="15.5" hidden="1" x14ac:dyDescent="0.35">
      <c r="A1224" t="s">
        <v>187</v>
      </c>
      <c r="B1224" t="s">
        <v>353</v>
      </c>
      <c r="C1224">
        <v>91417</v>
      </c>
      <c r="D1224">
        <v>2020</v>
      </c>
      <c r="E1224">
        <v>12</v>
      </c>
      <c r="F1224">
        <v>0</v>
      </c>
      <c r="G1224">
        <v>0</v>
      </c>
    </row>
    <row r="1225" spans="1:7" ht="15.5" hidden="1" x14ac:dyDescent="0.35">
      <c r="A1225" t="s">
        <v>187</v>
      </c>
      <c r="B1225" t="s">
        <v>353</v>
      </c>
      <c r="C1225">
        <v>91417</v>
      </c>
      <c r="D1225">
        <v>2021</v>
      </c>
      <c r="E1225">
        <v>9</v>
      </c>
      <c r="F1225">
        <v>44.82</v>
      </c>
      <c r="G1225">
        <v>28</v>
      </c>
    </row>
    <row r="1226" spans="1:7" ht="15.5" hidden="1" x14ac:dyDescent="0.35">
      <c r="A1226" t="s">
        <v>187</v>
      </c>
      <c r="B1226" t="s">
        <v>353</v>
      </c>
      <c r="C1226">
        <v>91417</v>
      </c>
      <c r="D1226">
        <v>2021</v>
      </c>
      <c r="E1226">
        <v>10</v>
      </c>
      <c r="F1226">
        <v>79.97</v>
      </c>
      <c r="G1226">
        <v>20</v>
      </c>
    </row>
    <row r="1227" spans="1:7" ht="15.5" hidden="1" x14ac:dyDescent="0.35">
      <c r="A1227" t="s">
        <v>187</v>
      </c>
      <c r="B1227" t="s">
        <v>353</v>
      </c>
      <c r="C1227">
        <v>91417</v>
      </c>
      <c r="D1227">
        <v>2021</v>
      </c>
      <c r="E1227">
        <v>11</v>
      </c>
      <c r="F1227">
        <v>321.85000000000002</v>
      </c>
      <c r="G1227">
        <v>54</v>
      </c>
    </row>
    <row r="1228" spans="1:7" ht="15.5" hidden="1" x14ac:dyDescent="0.35">
      <c r="A1228" t="s">
        <v>187</v>
      </c>
      <c r="B1228" t="s">
        <v>353</v>
      </c>
      <c r="C1228">
        <v>91417</v>
      </c>
      <c r="D1228">
        <v>2021</v>
      </c>
      <c r="E1228">
        <v>12</v>
      </c>
      <c r="F1228">
        <v>287.58</v>
      </c>
      <c r="G1228">
        <v>46</v>
      </c>
    </row>
    <row r="1229" spans="1:7" ht="15.5" hidden="1" x14ac:dyDescent="0.35">
      <c r="A1229" t="s">
        <v>187</v>
      </c>
      <c r="B1229" t="s">
        <v>353</v>
      </c>
      <c r="C1229">
        <v>91417</v>
      </c>
      <c r="D1229">
        <v>2022</v>
      </c>
      <c r="E1229">
        <v>1</v>
      </c>
      <c r="F1229">
        <v>299.42</v>
      </c>
      <c r="G1229">
        <v>48</v>
      </c>
    </row>
    <row r="1230" spans="1:7" ht="15.5" hidden="1" x14ac:dyDescent="0.35">
      <c r="A1230" t="s">
        <v>187</v>
      </c>
      <c r="B1230" t="s">
        <v>353</v>
      </c>
      <c r="C1230">
        <v>91417</v>
      </c>
      <c r="D1230">
        <v>2022</v>
      </c>
      <c r="E1230">
        <v>2</v>
      </c>
      <c r="F1230">
        <v>285.06</v>
      </c>
      <c r="G1230">
        <v>71</v>
      </c>
    </row>
    <row r="1231" spans="1:7" ht="15.5" hidden="1" x14ac:dyDescent="0.35">
      <c r="A1231" t="s">
        <v>187</v>
      </c>
      <c r="B1231" t="s">
        <v>353</v>
      </c>
      <c r="C1231">
        <v>91417</v>
      </c>
      <c r="D1231">
        <v>2022</v>
      </c>
      <c r="E1231">
        <v>3</v>
      </c>
      <c r="F1231">
        <v>330.35</v>
      </c>
      <c r="G1231">
        <v>52</v>
      </c>
    </row>
    <row r="1232" spans="1:7" ht="15.5" hidden="1" x14ac:dyDescent="0.35">
      <c r="A1232" t="s">
        <v>187</v>
      </c>
      <c r="B1232" t="s">
        <v>353</v>
      </c>
      <c r="C1232">
        <v>91417</v>
      </c>
      <c r="D1232">
        <v>2022</v>
      </c>
      <c r="E1232">
        <v>4</v>
      </c>
      <c r="F1232">
        <v>367.62</v>
      </c>
      <c r="G1232">
        <v>60</v>
      </c>
    </row>
    <row r="1233" spans="1:7" ht="15.5" hidden="1" x14ac:dyDescent="0.35">
      <c r="A1233" t="s">
        <v>187</v>
      </c>
      <c r="B1233" t="s">
        <v>353</v>
      </c>
      <c r="C1233">
        <v>91417</v>
      </c>
      <c r="D1233">
        <v>2022</v>
      </c>
      <c r="E1233">
        <v>5</v>
      </c>
      <c r="F1233">
        <v>218.17</v>
      </c>
      <c r="G1233">
        <v>40</v>
      </c>
    </row>
    <row r="1234" spans="1:7" ht="15.5" hidden="1" x14ac:dyDescent="0.35">
      <c r="A1234" t="s">
        <v>187</v>
      </c>
      <c r="B1234" t="s">
        <v>353</v>
      </c>
      <c r="C1234">
        <v>91417</v>
      </c>
      <c r="D1234">
        <v>2022</v>
      </c>
      <c r="E1234">
        <v>6</v>
      </c>
      <c r="F1234">
        <v>143.03</v>
      </c>
      <c r="G1234">
        <v>30</v>
      </c>
    </row>
    <row r="1235" spans="1:7" ht="15.5" hidden="1" x14ac:dyDescent="0.35">
      <c r="A1235" t="s">
        <v>187</v>
      </c>
      <c r="B1235" t="s">
        <v>353</v>
      </c>
      <c r="C1235">
        <v>91417</v>
      </c>
      <c r="D1235">
        <v>2022</v>
      </c>
      <c r="E1235">
        <v>7</v>
      </c>
      <c r="F1235">
        <v>19.309999999999999</v>
      </c>
      <c r="G1235">
        <v>3.93</v>
      </c>
    </row>
    <row r="1236" spans="1:7" ht="15.5" hidden="1" x14ac:dyDescent="0.35">
      <c r="A1236" t="s">
        <v>187</v>
      </c>
      <c r="B1236" t="s">
        <v>353</v>
      </c>
      <c r="C1236">
        <v>91417</v>
      </c>
      <c r="D1236">
        <v>2023</v>
      </c>
      <c r="E1236">
        <v>1</v>
      </c>
      <c r="F1236">
        <v>168.64</v>
      </c>
      <c r="G1236">
        <v>15.53</v>
      </c>
    </row>
    <row r="1237" spans="1:7" ht="15.5" hidden="1" x14ac:dyDescent="0.35">
      <c r="A1237" t="s">
        <v>187</v>
      </c>
      <c r="B1237" t="s">
        <v>353</v>
      </c>
      <c r="C1237">
        <v>91417</v>
      </c>
      <c r="D1237">
        <v>2023</v>
      </c>
      <c r="E1237">
        <v>2</v>
      </c>
      <c r="F1237">
        <v>416.99</v>
      </c>
      <c r="G1237">
        <v>43</v>
      </c>
    </row>
    <row r="1238" spans="1:7" ht="15.5" hidden="1" x14ac:dyDescent="0.35">
      <c r="A1238" t="s">
        <v>187</v>
      </c>
      <c r="B1238" t="s">
        <v>353</v>
      </c>
      <c r="C1238">
        <v>91417</v>
      </c>
      <c r="D1238">
        <v>2023</v>
      </c>
      <c r="E1238">
        <v>3</v>
      </c>
      <c r="F1238">
        <v>389.85</v>
      </c>
      <c r="G1238">
        <v>48</v>
      </c>
    </row>
    <row r="1239" spans="1:7" ht="15.5" hidden="1" x14ac:dyDescent="0.35">
      <c r="A1239" t="s">
        <v>187</v>
      </c>
      <c r="B1239" t="s">
        <v>353</v>
      </c>
      <c r="C1239">
        <v>91417</v>
      </c>
      <c r="D1239">
        <v>2023</v>
      </c>
      <c r="E1239">
        <v>4</v>
      </c>
      <c r="F1239">
        <v>463.01</v>
      </c>
      <c r="G1239">
        <v>38</v>
      </c>
    </row>
    <row r="1240" spans="1:7" ht="15.5" hidden="1" x14ac:dyDescent="0.35">
      <c r="A1240" t="s">
        <v>187</v>
      </c>
      <c r="B1240" t="s">
        <v>353</v>
      </c>
      <c r="C1240">
        <v>91417</v>
      </c>
      <c r="D1240">
        <v>2023</v>
      </c>
      <c r="E1240">
        <v>5</v>
      </c>
      <c r="F1240">
        <v>407.2</v>
      </c>
      <c r="G1240">
        <v>48</v>
      </c>
    </row>
    <row r="1241" spans="1:7" ht="15.5" hidden="1" x14ac:dyDescent="0.35">
      <c r="A1241" t="s">
        <v>187</v>
      </c>
      <c r="B1241" t="s">
        <v>353</v>
      </c>
      <c r="C1241">
        <v>91417</v>
      </c>
      <c r="D1241">
        <v>2023</v>
      </c>
      <c r="E1241">
        <v>6</v>
      </c>
      <c r="F1241">
        <v>417</v>
      </c>
      <c r="G1241">
        <v>42</v>
      </c>
    </row>
    <row r="1242" spans="1:7" ht="15.5" hidden="1" x14ac:dyDescent="0.35">
      <c r="A1242" t="s">
        <v>187</v>
      </c>
      <c r="B1242" t="s">
        <v>353</v>
      </c>
      <c r="C1242">
        <v>91417</v>
      </c>
      <c r="D1242">
        <v>2023</v>
      </c>
      <c r="E1242">
        <v>7</v>
      </c>
      <c r="F1242">
        <v>379.3</v>
      </c>
      <c r="G1242">
        <v>53</v>
      </c>
    </row>
    <row r="1243" spans="1:7" ht="15.5" hidden="1" x14ac:dyDescent="0.35">
      <c r="A1243" t="s">
        <v>187</v>
      </c>
      <c r="B1243" t="s">
        <v>353</v>
      </c>
      <c r="C1243">
        <v>91417</v>
      </c>
      <c r="D1243">
        <v>2023</v>
      </c>
      <c r="E1243">
        <v>8</v>
      </c>
      <c r="F1243">
        <v>443.15</v>
      </c>
      <c r="G1243">
        <v>49</v>
      </c>
    </row>
    <row r="1244" spans="1:7" ht="15.5" hidden="1" x14ac:dyDescent="0.35">
      <c r="A1244" t="s">
        <v>187</v>
      </c>
      <c r="B1244" t="s">
        <v>353</v>
      </c>
      <c r="C1244">
        <v>91417</v>
      </c>
      <c r="D1244">
        <v>2023</v>
      </c>
      <c r="E1244">
        <v>9</v>
      </c>
      <c r="F1244">
        <v>399.74</v>
      </c>
      <c r="G1244">
        <v>47</v>
      </c>
    </row>
    <row r="1245" spans="1:7" ht="15.5" hidden="1" x14ac:dyDescent="0.35">
      <c r="A1245" t="s">
        <v>187</v>
      </c>
      <c r="B1245" t="s">
        <v>353</v>
      </c>
      <c r="C1245">
        <v>91417</v>
      </c>
      <c r="D1245">
        <v>2023</v>
      </c>
      <c r="E1245">
        <v>10</v>
      </c>
      <c r="F1245">
        <v>398.36</v>
      </c>
      <c r="G1245">
        <v>53</v>
      </c>
    </row>
    <row r="1246" spans="1:7" ht="15.5" hidden="1" x14ac:dyDescent="0.35">
      <c r="A1246" t="s">
        <v>187</v>
      </c>
      <c r="B1246" t="s">
        <v>353</v>
      </c>
      <c r="C1246">
        <v>91417</v>
      </c>
      <c r="D1246">
        <v>2023</v>
      </c>
      <c r="E1246">
        <v>11</v>
      </c>
      <c r="F1246">
        <v>424.8</v>
      </c>
      <c r="G1246">
        <v>50</v>
      </c>
    </row>
    <row r="1247" spans="1:7" ht="15.5" hidden="1" x14ac:dyDescent="0.35">
      <c r="A1247" t="s">
        <v>187</v>
      </c>
      <c r="B1247" t="s">
        <v>353</v>
      </c>
      <c r="C1247">
        <v>91417</v>
      </c>
      <c r="D1247">
        <v>2023</v>
      </c>
      <c r="E1247">
        <v>12</v>
      </c>
      <c r="F1247">
        <v>394.59</v>
      </c>
      <c r="G1247">
        <v>51</v>
      </c>
    </row>
    <row r="1248" spans="1:7" ht="15.5" hidden="1" x14ac:dyDescent="0.35">
      <c r="A1248" t="s">
        <v>187</v>
      </c>
      <c r="B1248" t="s">
        <v>353</v>
      </c>
      <c r="C1248">
        <v>91417</v>
      </c>
      <c r="D1248">
        <v>2024</v>
      </c>
      <c r="E1248">
        <v>1</v>
      </c>
      <c r="F1248">
        <v>386.93</v>
      </c>
      <c r="G1248">
        <v>55</v>
      </c>
    </row>
    <row r="1249" spans="1:7" ht="15.5" hidden="1" x14ac:dyDescent="0.35">
      <c r="A1249" t="s">
        <v>187</v>
      </c>
      <c r="B1249" t="s">
        <v>353</v>
      </c>
      <c r="C1249">
        <v>91417</v>
      </c>
      <c r="D1249">
        <v>2024</v>
      </c>
      <c r="E1249">
        <v>2</v>
      </c>
      <c r="F1249">
        <v>332.83</v>
      </c>
      <c r="G1249">
        <v>50.21</v>
      </c>
    </row>
    <row r="1250" spans="1:7" ht="15.5" hidden="1" x14ac:dyDescent="0.35">
      <c r="A1250" t="s">
        <v>187</v>
      </c>
      <c r="B1250" t="s">
        <v>353</v>
      </c>
      <c r="C1250">
        <v>91417</v>
      </c>
      <c r="D1250">
        <v>2024</v>
      </c>
      <c r="E1250">
        <v>3</v>
      </c>
      <c r="F1250">
        <v>0</v>
      </c>
      <c r="G1250">
        <v>0</v>
      </c>
    </row>
    <row r="1251" spans="1:7" ht="15.5" hidden="1" x14ac:dyDescent="0.35">
      <c r="A1251" t="s">
        <v>187</v>
      </c>
      <c r="B1251" t="s">
        <v>353</v>
      </c>
      <c r="C1251">
        <v>91417</v>
      </c>
      <c r="D1251">
        <v>2024</v>
      </c>
      <c r="E1251">
        <v>4</v>
      </c>
      <c r="F1251">
        <v>0</v>
      </c>
      <c r="G1251">
        <v>0</v>
      </c>
    </row>
    <row r="1252" spans="1:7" ht="15.5" hidden="1" x14ac:dyDescent="0.35">
      <c r="A1252" t="s">
        <v>187</v>
      </c>
      <c r="B1252" t="s">
        <v>353</v>
      </c>
      <c r="C1252">
        <v>91417</v>
      </c>
      <c r="D1252">
        <v>2024</v>
      </c>
      <c r="E1252">
        <v>5</v>
      </c>
      <c r="F1252">
        <v>0</v>
      </c>
      <c r="G1252">
        <v>0</v>
      </c>
    </row>
    <row r="1253" spans="1:7" ht="15.5" hidden="1" x14ac:dyDescent="0.35">
      <c r="A1253" t="s">
        <v>187</v>
      </c>
      <c r="B1253" t="s">
        <v>353</v>
      </c>
      <c r="C1253">
        <v>91417</v>
      </c>
      <c r="D1253">
        <v>2024</v>
      </c>
      <c r="E1253">
        <v>6</v>
      </c>
      <c r="F1253">
        <v>0</v>
      </c>
      <c r="G1253">
        <v>0</v>
      </c>
    </row>
    <row r="1254" spans="1:7" ht="15.5" hidden="1" x14ac:dyDescent="0.35">
      <c r="A1254" t="s">
        <v>187</v>
      </c>
      <c r="B1254" t="s">
        <v>353</v>
      </c>
      <c r="C1254">
        <v>91417</v>
      </c>
      <c r="D1254">
        <v>2024</v>
      </c>
      <c r="E1254">
        <v>7</v>
      </c>
      <c r="F1254">
        <v>0</v>
      </c>
      <c r="G1254">
        <v>0</v>
      </c>
    </row>
    <row r="1255" spans="1:7" ht="15.5" hidden="1" x14ac:dyDescent="0.35">
      <c r="A1255" t="s">
        <v>187</v>
      </c>
      <c r="B1255" t="s">
        <v>353</v>
      </c>
      <c r="C1255">
        <v>91417</v>
      </c>
      <c r="D1255">
        <v>2024</v>
      </c>
      <c r="E1255">
        <v>8</v>
      </c>
      <c r="F1255">
        <v>0</v>
      </c>
      <c r="G1255">
        <v>0</v>
      </c>
    </row>
    <row r="1256" spans="1:7" ht="15.5" hidden="1" x14ac:dyDescent="0.35">
      <c r="A1256" t="s">
        <v>187</v>
      </c>
      <c r="B1256" t="s">
        <v>353</v>
      </c>
      <c r="C1256">
        <v>91417</v>
      </c>
      <c r="D1256">
        <v>2024</v>
      </c>
      <c r="E1256">
        <v>9</v>
      </c>
      <c r="F1256">
        <v>0</v>
      </c>
      <c r="G1256">
        <v>0</v>
      </c>
    </row>
    <row r="1257" spans="1:7" ht="15.5" hidden="1" x14ac:dyDescent="0.35">
      <c r="A1257" t="s">
        <v>187</v>
      </c>
      <c r="B1257" t="s">
        <v>353</v>
      </c>
      <c r="C1257">
        <v>91417</v>
      </c>
      <c r="D1257">
        <v>2024</v>
      </c>
      <c r="E1257">
        <v>10</v>
      </c>
      <c r="F1257">
        <v>0</v>
      </c>
      <c r="G1257">
        <v>0</v>
      </c>
    </row>
    <row r="1258" spans="1:7" ht="15.5" hidden="1" x14ac:dyDescent="0.35">
      <c r="A1258" t="s">
        <v>187</v>
      </c>
      <c r="B1258" t="s">
        <v>353</v>
      </c>
      <c r="C1258">
        <v>91417</v>
      </c>
      <c r="D1258">
        <v>2024</v>
      </c>
      <c r="E1258">
        <v>11</v>
      </c>
      <c r="F1258">
        <v>0</v>
      </c>
      <c r="G1258">
        <v>0</v>
      </c>
    </row>
    <row r="1259" spans="1:7" ht="15.5" hidden="1" x14ac:dyDescent="0.35">
      <c r="A1259" t="s">
        <v>187</v>
      </c>
      <c r="B1259" t="s">
        <v>353</v>
      </c>
      <c r="C1259">
        <v>91417</v>
      </c>
      <c r="D1259">
        <v>2024</v>
      </c>
      <c r="E1259">
        <v>12</v>
      </c>
      <c r="F1259">
        <v>0</v>
      </c>
      <c r="G1259">
        <v>0</v>
      </c>
    </row>
    <row r="1260" spans="1:7" ht="15.5" x14ac:dyDescent="0.35">
      <c r="A1260" t="s">
        <v>187</v>
      </c>
      <c r="B1260" t="s">
        <v>353</v>
      </c>
      <c r="C1260">
        <v>91417</v>
      </c>
      <c r="D1260">
        <v>2025</v>
      </c>
      <c r="E1260">
        <v>1</v>
      </c>
      <c r="F1260">
        <v>0</v>
      </c>
      <c r="G1260">
        <v>0</v>
      </c>
    </row>
    <row r="1261" spans="1:7" ht="15.5" x14ac:dyDescent="0.35">
      <c r="A1261" t="s">
        <v>187</v>
      </c>
      <c r="B1261" t="s">
        <v>353</v>
      </c>
      <c r="C1261">
        <v>91417</v>
      </c>
      <c r="D1261">
        <v>2025</v>
      </c>
      <c r="E1261">
        <v>2</v>
      </c>
      <c r="F1261">
        <v>0</v>
      </c>
      <c r="G1261">
        <v>0</v>
      </c>
    </row>
    <row r="1262" spans="1:7" ht="15.5" x14ac:dyDescent="0.35">
      <c r="A1262" t="s">
        <v>187</v>
      </c>
      <c r="B1262" t="s">
        <v>353</v>
      </c>
      <c r="C1262">
        <v>91417</v>
      </c>
      <c r="D1262">
        <v>2025</v>
      </c>
      <c r="E1262">
        <v>3</v>
      </c>
      <c r="F1262">
        <v>0</v>
      </c>
      <c r="G1262">
        <v>0</v>
      </c>
    </row>
    <row r="1263" spans="1:7" ht="15.5" x14ac:dyDescent="0.35">
      <c r="A1263" t="s">
        <v>187</v>
      </c>
      <c r="B1263" t="s">
        <v>353</v>
      </c>
      <c r="C1263">
        <v>91417</v>
      </c>
      <c r="D1263">
        <v>2025</v>
      </c>
      <c r="E1263">
        <v>4</v>
      </c>
      <c r="F1263">
        <v>0</v>
      </c>
      <c r="G1263">
        <v>0</v>
      </c>
    </row>
    <row r="1264" spans="1:7" ht="15.5" x14ac:dyDescent="0.35">
      <c r="A1264" t="s">
        <v>187</v>
      </c>
      <c r="B1264" t="s">
        <v>353</v>
      </c>
      <c r="C1264">
        <v>91417</v>
      </c>
      <c r="D1264">
        <v>2025</v>
      </c>
      <c r="E1264">
        <v>5</v>
      </c>
      <c r="F1264">
        <v>0</v>
      </c>
      <c r="G1264">
        <v>0</v>
      </c>
    </row>
    <row r="1265" spans="1:7" ht="15.5" x14ac:dyDescent="0.35">
      <c r="A1265" t="s">
        <v>187</v>
      </c>
      <c r="B1265" t="s">
        <v>353</v>
      </c>
      <c r="C1265">
        <v>91417</v>
      </c>
      <c r="D1265">
        <v>2025</v>
      </c>
      <c r="E1265">
        <v>6</v>
      </c>
      <c r="F1265">
        <v>0</v>
      </c>
      <c r="G1265">
        <v>0</v>
      </c>
    </row>
    <row r="1266" spans="1:7" ht="15.5" x14ac:dyDescent="0.35">
      <c r="A1266" t="s">
        <v>187</v>
      </c>
      <c r="B1266" t="s">
        <v>353</v>
      </c>
      <c r="C1266">
        <v>91417</v>
      </c>
      <c r="D1266">
        <v>2025</v>
      </c>
      <c r="E1266">
        <v>7</v>
      </c>
      <c r="F1266">
        <v>0</v>
      </c>
      <c r="G1266">
        <v>0</v>
      </c>
    </row>
    <row r="1267" spans="1:7" ht="15.5" x14ac:dyDescent="0.35">
      <c r="A1267" t="s">
        <v>187</v>
      </c>
      <c r="B1267" t="s">
        <v>353</v>
      </c>
      <c r="C1267">
        <v>91417</v>
      </c>
      <c r="D1267">
        <v>2025</v>
      </c>
      <c r="E1267">
        <v>8</v>
      </c>
      <c r="F1267">
        <v>0</v>
      </c>
      <c r="G1267">
        <v>0</v>
      </c>
    </row>
    <row r="1268" spans="1:7" ht="15.5" x14ac:dyDescent="0.35">
      <c r="A1268" t="s">
        <v>187</v>
      </c>
      <c r="B1268" t="s">
        <v>353</v>
      </c>
      <c r="C1268">
        <v>91417</v>
      </c>
      <c r="D1268">
        <v>2025</v>
      </c>
      <c r="E1268">
        <v>9</v>
      </c>
      <c r="F1268">
        <v>0</v>
      </c>
      <c r="G1268">
        <v>0</v>
      </c>
    </row>
    <row r="1269" spans="1:7" ht="15.5" x14ac:dyDescent="0.35">
      <c r="A1269" t="s">
        <v>187</v>
      </c>
      <c r="B1269" t="s">
        <v>353</v>
      </c>
      <c r="C1269">
        <v>91417</v>
      </c>
      <c r="D1269">
        <v>2025</v>
      </c>
      <c r="E1269">
        <v>10</v>
      </c>
      <c r="F1269">
        <v>0</v>
      </c>
      <c r="G1269">
        <v>0</v>
      </c>
    </row>
    <row r="1270" spans="1:7" ht="15.5" x14ac:dyDescent="0.35">
      <c r="A1270" t="s">
        <v>187</v>
      </c>
      <c r="B1270" t="s">
        <v>353</v>
      </c>
      <c r="C1270">
        <v>91417</v>
      </c>
      <c r="D1270">
        <v>2025</v>
      </c>
      <c r="E1270">
        <v>11</v>
      </c>
      <c r="F1270">
        <v>0</v>
      </c>
      <c r="G1270">
        <v>0</v>
      </c>
    </row>
    <row r="1271" spans="1:7" ht="15.5" hidden="1" x14ac:dyDescent="0.35">
      <c r="A1271" t="s">
        <v>187</v>
      </c>
      <c r="B1271" t="s">
        <v>353</v>
      </c>
      <c r="C1271">
        <v>91418</v>
      </c>
      <c r="D1271">
        <v>2016</v>
      </c>
      <c r="E1271">
        <v>12</v>
      </c>
      <c r="F1271">
        <v>28.95</v>
      </c>
      <c r="G1271">
        <v>4.76</v>
      </c>
    </row>
    <row r="1272" spans="1:7" ht="15.5" hidden="1" x14ac:dyDescent="0.35">
      <c r="A1272" t="s">
        <v>187</v>
      </c>
      <c r="B1272" t="s">
        <v>353</v>
      </c>
      <c r="C1272">
        <v>91418</v>
      </c>
      <c r="D1272">
        <v>2017</v>
      </c>
      <c r="E1272">
        <v>1</v>
      </c>
      <c r="F1272">
        <v>299.13</v>
      </c>
      <c r="G1272">
        <v>49.24</v>
      </c>
    </row>
    <row r="1273" spans="1:7" ht="15.5" hidden="1" x14ac:dyDescent="0.35">
      <c r="A1273" t="s">
        <v>187</v>
      </c>
      <c r="B1273" t="s">
        <v>353</v>
      </c>
      <c r="C1273">
        <v>91418</v>
      </c>
      <c r="D1273">
        <v>2017</v>
      </c>
      <c r="E1273">
        <v>2</v>
      </c>
      <c r="F1273">
        <v>340</v>
      </c>
      <c r="G1273">
        <v>55</v>
      </c>
    </row>
    <row r="1274" spans="1:7" ht="15.5" hidden="1" x14ac:dyDescent="0.35">
      <c r="A1274" t="s">
        <v>187</v>
      </c>
      <c r="B1274" t="s">
        <v>353</v>
      </c>
      <c r="C1274">
        <v>91418</v>
      </c>
      <c r="D1274">
        <v>2017</v>
      </c>
      <c r="E1274">
        <v>3</v>
      </c>
      <c r="F1274">
        <v>346.35</v>
      </c>
      <c r="G1274">
        <v>57</v>
      </c>
    </row>
    <row r="1275" spans="1:7" ht="15.5" hidden="1" x14ac:dyDescent="0.35">
      <c r="A1275" t="s">
        <v>187</v>
      </c>
      <c r="B1275" t="s">
        <v>353</v>
      </c>
      <c r="C1275">
        <v>91418</v>
      </c>
      <c r="D1275">
        <v>2017</v>
      </c>
      <c r="E1275">
        <v>4</v>
      </c>
      <c r="F1275">
        <v>330.02</v>
      </c>
      <c r="G1275">
        <v>55</v>
      </c>
    </row>
    <row r="1276" spans="1:7" ht="15.5" hidden="1" x14ac:dyDescent="0.35">
      <c r="A1276" t="s">
        <v>187</v>
      </c>
      <c r="B1276" t="s">
        <v>353</v>
      </c>
      <c r="C1276">
        <v>91418</v>
      </c>
      <c r="D1276">
        <v>2017</v>
      </c>
      <c r="E1276">
        <v>5</v>
      </c>
      <c r="F1276">
        <v>138.72999999999999</v>
      </c>
      <c r="G1276">
        <v>22</v>
      </c>
    </row>
    <row r="1277" spans="1:7" ht="15.5" hidden="1" x14ac:dyDescent="0.35">
      <c r="A1277" t="s">
        <v>187</v>
      </c>
      <c r="B1277" t="s">
        <v>353</v>
      </c>
      <c r="C1277">
        <v>91418</v>
      </c>
      <c r="D1277">
        <v>2017</v>
      </c>
      <c r="E1277">
        <v>6</v>
      </c>
      <c r="F1277">
        <v>264.45</v>
      </c>
      <c r="G1277">
        <v>42</v>
      </c>
    </row>
    <row r="1278" spans="1:7" ht="15.5" hidden="1" x14ac:dyDescent="0.35">
      <c r="A1278" t="s">
        <v>187</v>
      </c>
      <c r="B1278" t="s">
        <v>353</v>
      </c>
      <c r="C1278">
        <v>91418</v>
      </c>
      <c r="D1278">
        <v>2017</v>
      </c>
      <c r="E1278">
        <v>7</v>
      </c>
      <c r="F1278">
        <v>368.79</v>
      </c>
      <c r="G1278">
        <v>58</v>
      </c>
    </row>
    <row r="1279" spans="1:7" ht="15.5" hidden="1" x14ac:dyDescent="0.35">
      <c r="A1279" t="s">
        <v>187</v>
      </c>
      <c r="B1279" t="s">
        <v>353</v>
      </c>
      <c r="C1279">
        <v>91418</v>
      </c>
      <c r="D1279">
        <v>2017</v>
      </c>
      <c r="E1279">
        <v>8</v>
      </c>
      <c r="F1279">
        <v>342.04</v>
      </c>
      <c r="G1279">
        <v>55</v>
      </c>
    </row>
    <row r="1280" spans="1:7" ht="15.5" hidden="1" x14ac:dyDescent="0.35">
      <c r="A1280" t="s">
        <v>187</v>
      </c>
      <c r="B1280" t="s">
        <v>353</v>
      </c>
      <c r="C1280">
        <v>91418</v>
      </c>
      <c r="D1280">
        <v>2017</v>
      </c>
      <c r="E1280">
        <v>9</v>
      </c>
      <c r="F1280">
        <v>323.98</v>
      </c>
      <c r="G1280">
        <v>53</v>
      </c>
    </row>
    <row r="1281" spans="1:7" ht="15.5" hidden="1" x14ac:dyDescent="0.35">
      <c r="A1281" t="s">
        <v>187</v>
      </c>
      <c r="B1281" t="s">
        <v>353</v>
      </c>
      <c r="C1281">
        <v>91418</v>
      </c>
      <c r="D1281">
        <v>2017</v>
      </c>
      <c r="E1281">
        <v>10</v>
      </c>
      <c r="F1281">
        <v>344.38</v>
      </c>
      <c r="G1281">
        <v>62</v>
      </c>
    </row>
    <row r="1282" spans="1:7" ht="15.5" hidden="1" x14ac:dyDescent="0.35">
      <c r="A1282" t="s">
        <v>187</v>
      </c>
      <c r="B1282" t="s">
        <v>353</v>
      </c>
      <c r="C1282">
        <v>91418</v>
      </c>
      <c r="D1282">
        <v>2017</v>
      </c>
      <c r="E1282">
        <v>11</v>
      </c>
      <c r="F1282">
        <v>333.28</v>
      </c>
      <c r="G1282">
        <v>60</v>
      </c>
    </row>
    <row r="1283" spans="1:7" ht="15.5" hidden="1" x14ac:dyDescent="0.35">
      <c r="A1283" t="s">
        <v>187</v>
      </c>
      <c r="B1283" t="s">
        <v>353</v>
      </c>
      <c r="C1283">
        <v>91418</v>
      </c>
      <c r="D1283">
        <v>2017</v>
      </c>
      <c r="E1283">
        <v>12</v>
      </c>
      <c r="F1283">
        <v>375.21</v>
      </c>
      <c r="G1283">
        <v>63</v>
      </c>
    </row>
    <row r="1284" spans="1:7" ht="15.5" hidden="1" x14ac:dyDescent="0.35">
      <c r="A1284" t="s">
        <v>187</v>
      </c>
      <c r="B1284" t="s">
        <v>353</v>
      </c>
      <c r="C1284">
        <v>91418</v>
      </c>
      <c r="D1284">
        <v>2018</v>
      </c>
      <c r="E1284">
        <v>1</v>
      </c>
      <c r="F1284">
        <v>380.97</v>
      </c>
      <c r="G1284">
        <v>66</v>
      </c>
    </row>
    <row r="1285" spans="1:7" ht="15.5" hidden="1" x14ac:dyDescent="0.35">
      <c r="A1285" t="s">
        <v>187</v>
      </c>
      <c r="B1285" t="s">
        <v>353</v>
      </c>
      <c r="C1285">
        <v>91418</v>
      </c>
      <c r="D1285">
        <v>2018</v>
      </c>
      <c r="E1285">
        <v>2</v>
      </c>
      <c r="F1285">
        <v>362.52</v>
      </c>
      <c r="G1285">
        <v>60</v>
      </c>
    </row>
    <row r="1286" spans="1:7" ht="15.5" hidden="1" x14ac:dyDescent="0.35">
      <c r="A1286" t="s">
        <v>187</v>
      </c>
      <c r="B1286" t="s">
        <v>353</v>
      </c>
      <c r="C1286">
        <v>91418</v>
      </c>
      <c r="D1286">
        <v>2018</v>
      </c>
      <c r="E1286">
        <v>3</v>
      </c>
      <c r="F1286">
        <v>337.93</v>
      </c>
      <c r="G1286">
        <v>60</v>
      </c>
    </row>
    <row r="1287" spans="1:7" ht="15.5" hidden="1" x14ac:dyDescent="0.35">
      <c r="A1287" t="s">
        <v>187</v>
      </c>
      <c r="B1287" t="s">
        <v>353</v>
      </c>
      <c r="C1287">
        <v>91418</v>
      </c>
      <c r="D1287">
        <v>2018</v>
      </c>
      <c r="E1287">
        <v>4</v>
      </c>
      <c r="F1287">
        <v>390.9</v>
      </c>
      <c r="G1287">
        <v>66</v>
      </c>
    </row>
    <row r="1288" spans="1:7" ht="15.5" hidden="1" x14ac:dyDescent="0.35">
      <c r="A1288" t="s">
        <v>187</v>
      </c>
      <c r="B1288" t="s">
        <v>353</v>
      </c>
      <c r="C1288">
        <v>91418</v>
      </c>
      <c r="D1288">
        <v>2018</v>
      </c>
      <c r="E1288">
        <v>5</v>
      </c>
      <c r="F1288">
        <v>365.1</v>
      </c>
      <c r="G1288">
        <v>83</v>
      </c>
    </row>
    <row r="1289" spans="1:7" ht="15.5" hidden="1" x14ac:dyDescent="0.35">
      <c r="A1289" t="s">
        <v>187</v>
      </c>
      <c r="B1289" t="s">
        <v>353</v>
      </c>
      <c r="C1289">
        <v>91418</v>
      </c>
      <c r="D1289">
        <v>2018</v>
      </c>
      <c r="E1289">
        <v>6</v>
      </c>
      <c r="F1289">
        <v>368.68</v>
      </c>
      <c r="G1289">
        <v>64</v>
      </c>
    </row>
    <row r="1290" spans="1:7" ht="15.5" hidden="1" x14ac:dyDescent="0.35">
      <c r="A1290" t="s">
        <v>187</v>
      </c>
      <c r="B1290" t="s">
        <v>353</v>
      </c>
      <c r="C1290">
        <v>91418</v>
      </c>
      <c r="D1290">
        <v>2018</v>
      </c>
      <c r="E1290">
        <v>7</v>
      </c>
      <c r="F1290">
        <v>366.77</v>
      </c>
      <c r="G1290">
        <v>63</v>
      </c>
    </row>
    <row r="1291" spans="1:7" ht="15.5" hidden="1" x14ac:dyDescent="0.35">
      <c r="A1291" t="s">
        <v>187</v>
      </c>
      <c r="B1291" t="s">
        <v>353</v>
      </c>
      <c r="C1291">
        <v>91418</v>
      </c>
      <c r="D1291">
        <v>2018</v>
      </c>
      <c r="E1291">
        <v>8</v>
      </c>
      <c r="F1291">
        <v>383.1</v>
      </c>
      <c r="G1291">
        <v>67</v>
      </c>
    </row>
    <row r="1292" spans="1:7" ht="15.5" hidden="1" x14ac:dyDescent="0.35">
      <c r="A1292" t="s">
        <v>187</v>
      </c>
      <c r="B1292" t="s">
        <v>353</v>
      </c>
      <c r="C1292">
        <v>91418</v>
      </c>
      <c r="D1292">
        <v>2018</v>
      </c>
      <c r="E1292">
        <v>9</v>
      </c>
      <c r="F1292">
        <v>398.65</v>
      </c>
      <c r="G1292">
        <v>68</v>
      </c>
    </row>
    <row r="1293" spans="1:7" ht="15.5" hidden="1" x14ac:dyDescent="0.35">
      <c r="A1293" t="s">
        <v>187</v>
      </c>
      <c r="B1293" t="s">
        <v>353</v>
      </c>
      <c r="C1293">
        <v>91418</v>
      </c>
      <c r="D1293">
        <v>2018</v>
      </c>
      <c r="E1293">
        <v>10</v>
      </c>
      <c r="F1293">
        <v>341.58</v>
      </c>
      <c r="G1293">
        <v>59</v>
      </c>
    </row>
    <row r="1294" spans="1:7" ht="15.5" hidden="1" x14ac:dyDescent="0.35">
      <c r="A1294" t="s">
        <v>187</v>
      </c>
      <c r="B1294" t="s">
        <v>353</v>
      </c>
      <c r="C1294">
        <v>91418</v>
      </c>
      <c r="D1294">
        <v>2018</v>
      </c>
      <c r="E1294">
        <v>11</v>
      </c>
      <c r="F1294">
        <v>272.35000000000002</v>
      </c>
      <c r="G1294">
        <v>50</v>
      </c>
    </row>
    <row r="1295" spans="1:7" ht="15.5" hidden="1" x14ac:dyDescent="0.35">
      <c r="A1295" t="s">
        <v>187</v>
      </c>
      <c r="B1295" t="s">
        <v>353</v>
      </c>
      <c r="C1295">
        <v>91418</v>
      </c>
      <c r="D1295">
        <v>2018</v>
      </c>
      <c r="E1295">
        <v>12</v>
      </c>
      <c r="F1295">
        <v>81.96</v>
      </c>
      <c r="G1295">
        <v>12.77</v>
      </c>
    </row>
    <row r="1296" spans="1:7" ht="15.5" hidden="1" x14ac:dyDescent="0.35">
      <c r="A1296" t="s">
        <v>187</v>
      </c>
      <c r="B1296" t="s">
        <v>353</v>
      </c>
      <c r="C1296">
        <v>91418</v>
      </c>
      <c r="D1296">
        <v>2019</v>
      </c>
      <c r="E1296">
        <v>1</v>
      </c>
      <c r="F1296">
        <v>0</v>
      </c>
      <c r="G1296">
        <v>0</v>
      </c>
    </row>
    <row r="1297" spans="1:7" ht="15.5" hidden="1" x14ac:dyDescent="0.35">
      <c r="A1297" t="s">
        <v>187</v>
      </c>
      <c r="B1297" t="s">
        <v>353</v>
      </c>
      <c r="C1297">
        <v>91418</v>
      </c>
      <c r="D1297">
        <v>2019</v>
      </c>
      <c r="E1297">
        <v>2</v>
      </c>
      <c r="F1297">
        <v>0</v>
      </c>
      <c r="G1297">
        <v>0</v>
      </c>
    </row>
    <row r="1298" spans="1:7" ht="15.5" hidden="1" x14ac:dyDescent="0.35">
      <c r="A1298" t="s">
        <v>187</v>
      </c>
      <c r="B1298" t="s">
        <v>353</v>
      </c>
      <c r="C1298">
        <v>91418</v>
      </c>
      <c r="D1298">
        <v>2019</v>
      </c>
      <c r="E1298">
        <v>3</v>
      </c>
      <c r="F1298">
        <v>192.68</v>
      </c>
      <c r="G1298">
        <v>26</v>
      </c>
    </row>
    <row r="1299" spans="1:7" ht="15.5" hidden="1" x14ac:dyDescent="0.35">
      <c r="A1299" t="s">
        <v>187</v>
      </c>
      <c r="B1299" t="s">
        <v>353</v>
      </c>
      <c r="C1299">
        <v>91418</v>
      </c>
      <c r="D1299">
        <v>2019</v>
      </c>
      <c r="E1299">
        <v>4</v>
      </c>
      <c r="F1299">
        <v>315.17</v>
      </c>
      <c r="G1299">
        <v>37</v>
      </c>
    </row>
    <row r="1300" spans="1:7" ht="15.5" hidden="1" x14ac:dyDescent="0.35">
      <c r="A1300" t="s">
        <v>187</v>
      </c>
      <c r="B1300" t="s">
        <v>353</v>
      </c>
      <c r="C1300">
        <v>91418</v>
      </c>
      <c r="D1300">
        <v>2019</v>
      </c>
      <c r="E1300">
        <v>5</v>
      </c>
      <c r="F1300">
        <v>395.93</v>
      </c>
      <c r="G1300">
        <v>48</v>
      </c>
    </row>
    <row r="1301" spans="1:7" ht="15.5" hidden="1" x14ac:dyDescent="0.35">
      <c r="A1301" t="s">
        <v>187</v>
      </c>
      <c r="B1301" t="s">
        <v>353</v>
      </c>
      <c r="C1301">
        <v>91418</v>
      </c>
      <c r="D1301">
        <v>2019</v>
      </c>
      <c r="E1301">
        <v>6</v>
      </c>
      <c r="F1301">
        <v>369.37</v>
      </c>
      <c r="G1301">
        <v>35</v>
      </c>
    </row>
    <row r="1302" spans="1:7" ht="15.5" hidden="1" x14ac:dyDescent="0.35">
      <c r="A1302" t="s">
        <v>187</v>
      </c>
      <c r="B1302" t="s">
        <v>353</v>
      </c>
      <c r="C1302">
        <v>91418</v>
      </c>
      <c r="D1302">
        <v>2019</v>
      </c>
      <c r="E1302">
        <v>7</v>
      </c>
      <c r="F1302">
        <v>447.71</v>
      </c>
      <c r="G1302">
        <v>49</v>
      </c>
    </row>
    <row r="1303" spans="1:7" ht="15.5" hidden="1" x14ac:dyDescent="0.35">
      <c r="A1303" t="s">
        <v>187</v>
      </c>
      <c r="B1303" t="s">
        <v>353</v>
      </c>
      <c r="C1303">
        <v>91418</v>
      </c>
      <c r="D1303">
        <v>2019</v>
      </c>
      <c r="E1303">
        <v>8</v>
      </c>
      <c r="F1303">
        <v>323.19</v>
      </c>
      <c r="G1303">
        <v>35</v>
      </c>
    </row>
    <row r="1304" spans="1:7" ht="15.5" hidden="1" x14ac:dyDescent="0.35">
      <c r="A1304" t="s">
        <v>187</v>
      </c>
      <c r="B1304" t="s">
        <v>353</v>
      </c>
      <c r="C1304">
        <v>91418</v>
      </c>
      <c r="D1304">
        <v>2019</v>
      </c>
      <c r="E1304">
        <v>9</v>
      </c>
      <c r="F1304">
        <v>136.66999999999999</v>
      </c>
      <c r="G1304">
        <v>13.69</v>
      </c>
    </row>
    <row r="1305" spans="1:7" ht="15.5" hidden="1" x14ac:dyDescent="0.35">
      <c r="A1305" t="s">
        <v>187</v>
      </c>
      <c r="B1305" t="s">
        <v>353</v>
      </c>
      <c r="C1305">
        <v>91418</v>
      </c>
      <c r="D1305">
        <v>2019</v>
      </c>
      <c r="E1305">
        <v>10</v>
      </c>
      <c r="F1305">
        <v>0</v>
      </c>
      <c r="G1305">
        <v>0</v>
      </c>
    </row>
    <row r="1306" spans="1:7" ht="15.5" hidden="1" x14ac:dyDescent="0.35">
      <c r="A1306" t="s">
        <v>187</v>
      </c>
      <c r="B1306" t="s">
        <v>353</v>
      </c>
      <c r="C1306">
        <v>91418</v>
      </c>
      <c r="D1306">
        <v>2019</v>
      </c>
      <c r="E1306">
        <v>11</v>
      </c>
      <c r="F1306">
        <v>0</v>
      </c>
      <c r="G1306">
        <v>0</v>
      </c>
    </row>
    <row r="1307" spans="1:7" ht="15.5" hidden="1" x14ac:dyDescent="0.35">
      <c r="A1307" t="s">
        <v>187</v>
      </c>
      <c r="B1307" t="s">
        <v>353</v>
      </c>
      <c r="C1307">
        <v>91418</v>
      </c>
      <c r="D1307">
        <v>2019</v>
      </c>
      <c r="E1307">
        <v>12</v>
      </c>
      <c r="F1307">
        <v>0</v>
      </c>
      <c r="G1307">
        <v>0</v>
      </c>
    </row>
    <row r="1308" spans="1:7" ht="15.5" hidden="1" x14ac:dyDescent="0.35">
      <c r="A1308" t="s">
        <v>187</v>
      </c>
      <c r="B1308" t="s">
        <v>353</v>
      </c>
      <c r="C1308">
        <v>91418</v>
      </c>
      <c r="D1308">
        <v>2020</v>
      </c>
      <c r="E1308">
        <v>1</v>
      </c>
      <c r="F1308">
        <v>0</v>
      </c>
      <c r="G1308">
        <v>0</v>
      </c>
    </row>
    <row r="1309" spans="1:7" ht="15.5" hidden="1" x14ac:dyDescent="0.35">
      <c r="A1309" t="s">
        <v>187</v>
      </c>
      <c r="B1309" t="s">
        <v>353</v>
      </c>
      <c r="C1309">
        <v>91418</v>
      </c>
      <c r="D1309">
        <v>2020</v>
      </c>
      <c r="E1309">
        <v>2</v>
      </c>
      <c r="F1309">
        <v>0</v>
      </c>
      <c r="G1309">
        <v>0</v>
      </c>
    </row>
    <row r="1310" spans="1:7" ht="15.5" hidden="1" x14ac:dyDescent="0.35">
      <c r="A1310" t="s">
        <v>187</v>
      </c>
      <c r="B1310" t="s">
        <v>353</v>
      </c>
      <c r="C1310">
        <v>91418</v>
      </c>
      <c r="D1310">
        <v>2020</v>
      </c>
      <c r="E1310">
        <v>3</v>
      </c>
      <c r="F1310">
        <v>0</v>
      </c>
      <c r="G1310">
        <v>0</v>
      </c>
    </row>
    <row r="1311" spans="1:7" ht="15.5" hidden="1" x14ac:dyDescent="0.35">
      <c r="A1311" t="s">
        <v>187</v>
      </c>
      <c r="B1311" t="s">
        <v>353</v>
      </c>
      <c r="C1311">
        <v>91418</v>
      </c>
      <c r="D1311">
        <v>2020</v>
      </c>
      <c r="E1311">
        <v>4</v>
      </c>
      <c r="F1311">
        <v>0</v>
      </c>
      <c r="G1311">
        <v>0</v>
      </c>
    </row>
    <row r="1312" spans="1:7" ht="15.5" hidden="1" x14ac:dyDescent="0.35">
      <c r="A1312" t="s">
        <v>187</v>
      </c>
      <c r="B1312" t="s">
        <v>353</v>
      </c>
      <c r="C1312">
        <v>91418</v>
      </c>
      <c r="D1312">
        <v>2020</v>
      </c>
      <c r="E1312">
        <v>5</v>
      </c>
      <c r="F1312">
        <v>0</v>
      </c>
      <c r="G1312">
        <v>0</v>
      </c>
    </row>
    <row r="1313" spans="1:7" ht="15.5" hidden="1" x14ac:dyDescent="0.35">
      <c r="A1313" t="s">
        <v>187</v>
      </c>
      <c r="B1313" t="s">
        <v>353</v>
      </c>
      <c r="C1313">
        <v>91418</v>
      </c>
      <c r="D1313">
        <v>2020</v>
      </c>
      <c r="E1313">
        <v>6</v>
      </c>
      <c r="F1313">
        <v>0</v>
      </c>
      <c r="G1313">
        <v>0</v>
      </c>
    </row>
    <row r="1314" spans="1:7" ht="15.5" hidden="1" x14ac:dyDescent="0.35">
      <c r="A1314" t="s">
        <v>187</v>
      </c>
      <c r="B1314" t="s">
        <v>353</v>
      </c>
      <c r="C1314">
        <v>91418</v>
      </c>
      <c r="D1314">
        <v>2020</v>
      </c>
      <c r="E1314">
        <v>7</v>
      </c>
      <c r="F1314">
        <v>0</v>
      </c>
      <c r="G1314">
        <v>0</v>
      </c>
    </row>
    <row r="1315" spans="1:7" ht="15.5" hidden="1" x14ac:dyDescent="0.35">
      <c r="A1315" t="s">
        <v>187</v>
      </c>
      <c r="B1315" t="s">
        <v>353</v>
      </c>
      <c r="C1315">
        <v>91418</v>
      </c>
      <c r="D1315">
        <v>2020</v>
      </c>
      <c r="E1315">
        <v>8</v>
      </c>
      <c r="F1315">
        <v>0</v>
      </c>
      <c r="G1315">
        <v>0</v>
      </c>
    </row>
    <row r="1316" spans="1:7" ht="15.5" hidden="1" x14ac:dyDescent="0.35">
      <c r="A1316" t="s">
        <v>187</v>
      </c>
      <c r="B1316" t="s">
        <v>353</v>
      </c>
      <c r="C1316">
        <v>91418</v>
      </c>
      <c r="D1316">
        <v>2020</v>
      </c>
      <c r="E1316">
        <v>9</v>
      </c>
      <c r="F1316">
        <v>0</v>
      </c>
      <c r="G1316">
        <v>0</v>
      </c>
    </row>
    <row r="1317" spans="1:7" ht="15.5" hidden="1" x14ac:dyDescent="0.35">
      <c r="A1317" t="s">
        <v>187</v>
      </c>
      <c r="B1317" t="s">
        <v>353</v>
      </c>
      <c r="C1317">
        <v>91418</v>
      </c>
      <c r="D1317">
        <v>2020</v>
      </c>
      <c r="E1317">
        <v>10</v>
      </c>
      <c r="F1317">
        <v>0</v>
      </c>
      <c r="G1317">
        <v>0</v>
      </c>
    </row>
    <row r="1318" spans="1:7" ht="15.5" hidden="1" x14ac:dyDescent="0.35">
      <c r="A1318" t="s">
        <v>187</v>
      </c>
      <c r="B1318" t="s">
        <v>353</v>
      </c>
      <c r="C1318">
        <v>91418</v>
      </c>
      <c r="D1318">
        <v>2020</v>
      </c>
      <c r="E1318">
        <v>11</v>
      </c>
      <c r="F1318">
        <v>0</v>
      </c>
      <c r="G1318">
        <v>0</v>
      </c>
    </row>
    <row r="1319" spans="1:7" ht="15.5" hidden="1" x14ac:dyDescent="0.35">
      <c r="A1319" t="s">
        <v>187</v>
      </c>
      <c r="B1319" t="s">
        <v>353</v>
      </c>
      <c r="C1319">
        <v>91418</v>
      </c>
      <c r="D1319">
        <v>2020</v>
      </c>
      <c r="E1319">
        <v>12</v>
      </c>
      <c r="F1319">
        <v>0</v>
      </c>
      <c r="G1319">
        <v>0</v>
      </c>
    </row>
    <row r="1320" spans="1:7" ht="15.5" hidden="1" x14ac:dyDescent="0.35">
      <c r="A1320" t="s">
        <v>187</v>
      </c>
      <c r="B1320" t="s">
        <v>353</v>
      </c>
      <c r="C1320">
        <v>91418</v>
      </c>
      <c r="D1320">
        <v>2022</v>
      </c>
      <c r="E1320">
        <v>10</v>
      </c>
      <c r="F1320">
        <v>152.11000000000001</v>
      </c>
      <c r="G1320">
        <v>24.15</v>
      </c>
    </row>
    <row r="1321" spans="1:7" ht="15.5" hidden="1" x14ac:dyDescent="0.35">
      <c r="A1321" t="s">
        <v>187</v>
      </c>
      <c r="B1321" t="s">
        <v>353</v>
      </c>
      <c r="C1321">
        <v>91418</v>
      </c>
      <c r="D1321">
        <v>2022</v>
      </c>
      <c r="E1321">
        <v>11</v>
      </c>
      <c r="F1321">
        <v>227.79</v>
      </c>
      <c r="G1321">
        <v>56</v>
      </c>
    </row>
    <row r="1322" spans="1:7" ht="15.5" hidden="1" x14ac:dyDescent="0.35">
      <c r="A1322" t="s">
        <v>187</v>
      </c>
      <c r="B1322" t="s">
        <v>353</v>
      </c>
      <c r="C1322">
        <v>91418</v>
      </c>
      <c r="D1322">
        <v>2022</v>
      </c>
      <c r="E1322">
        <v>12</v>
      </c>
      <c r="F1322">
        <v>260.76</v>
      </c>
      <c r="G1322">
        <v>74</v>
      </c>
    </row>
    <row r="1323" spans="1:7" ht="15.5" hidden="1" x14ac:dyDescent="0.35">
      <c r="A1323" t="s">
        <v>187</v>
      </c>
      <c r="B1323" t="s">
        <v>353</v>
      </c>
      <c r="C1323">
        <v>91418</v>
      </c>
      <c r="D1323">
        <v>2023</v>
      </c>
      <c r="E1323">
        <v>1</v>
      </c>
      <c r="F1323">
        <v>288.39</v>
      </c>
      <c r="G1323">
        <v>44</v>
      </c>
    </row>
    <row r="1324" spans="1:7" ht="15.5" hidden="1" x14ac:dyDescent="0.35">
      <c r="A1324" t="s">
        <v>187</v>
      </c>
      <c r="B1324" t="s">
        <v>353</v>
      </c>
      <c r="C1324">
        <v>91418</v>
      </c>
      <c r="D1324">
        <v>2023</v>
      </c>
      <c r="E1324">
        <v>2</v>
      </c>
      <c r="F1324">
        <v>310.06</v>
      </c>
      <c r="G1324">
        <v>48</v>
      </c>
    </row>
    <row r="1325" spans="1:7" ht="15.5" hidden="1" x14ac:dyDescent="0.35">
      <c r="A1325" t="s">
        <v>187</v>
      </c>
      <c r="B1325" t="s">
        <v>353</v>
      </c>
      <c r="C1325">
        <v>91418</v>
      </c>
      <c r="D1325">
        <v>2023</v>
      </c>
      <c r="E1325">
        <v>3</v>
      </c>
      <c r="F1325">
        <v>336.75</v>
      </c>
      <c r="G1325">
        <v>52</v>
      </c>
    </row>
    <row r="1326" spans="1:7" ht="15.5" hidden="1" x14ac:dyDescent="0.35">
      <c r="A1326" t="s">
        <v>187</v>
      </c>
      <c r="B1326" t="s">
        <v>353</v>
      </c>
      <c r="C1326">
        <v>91418</v>
      </c>
      <c r="D1326">
        <v>2023</v>
      </c>
      <c r="E1326">
        <v>4</v>
      </c>
      <c r="F1326">
        <v>334.85</v>
      </c>
      <c r="G1326">
        <v>66</v>
      </c>
    </row>
    <row r="1327" spans="1:7" ht="15.5" hidden="1" x14ac:dyDescent="0.35">
      <c r="A1327" t="s">
        <v>187</v>
      </c>
      <c r="B1327" t="s">
        <v>353</v>
      </c>
      <c r="C1327">
        <v>91418</v>
      </c>
      <c r="D1327">
        <v>2023</v>
      </c>
      <c r="E1327">
        <v>5</v>
      </c>
      <c r="F1327">
        <v>357.25</v>
      </c>
      <c r="G1327">
        <v>57</v>
      </c>
    </row>
    <row r="1328" spans="1:7" ht="15.5" hidden="1" x14ac:dyDescent="0.35">
      <c r="A1328" t="s">
        <v>187</v>
      </c>
      <c r="B1328" t="s">
        <v>353</v>
      </c>
      <c r="C1328">
        <v>91418</v>
      </c>
      <c r="D1328">
        <v>2023</v>
      </c>
      <c r="E1328">
        <v>6</v>
      </c>
      <c r="F1328">
        <v>371.66</v>
      </c>
      <c r="G1328">
        <v>60</v>
      </c>
    </row>
    <row r="1329" spans="1:7" ht="15.5" hidden="1" x14ac:dyDescent="0.35">
      <c r="A1329" t="s">
        <v>187</v>
      </c>
      <c r="B1329" t="s">
        <v>353</v>
      </c>
      <c r="C1329">
        <v>91418</v>
      </c>
      <c r="D1329">
        <v>2023</v>
      </c>
      <c r="E1329">
        <v>7</v>
      </c>
      <c r="F1329">
        <v>374.09</v>
      </c>
      <c r="G1329">
        <v>51</v>
      </c>
    </row>
    <row r="1330" spans="1:7" ht="15.5" hidden="1" x14ac:dyDescent="0.35">
      <c r="A1330" t="s">
        <v>187</v>
      </c>
      <c r="B1330" t="s">
        <v>353</v>
      </c>
      <c r="C1330">
        <v>91418</v>
      </c>
      <c r="D1330">
        <v>2023</v>
      </c>
      <c r="E1330">
        <v>8</v>
      </c>
      <c r="F1330">
        <v>379.94</v>
      </c>
      <c r="G1330">
        <v>53</v>
      </c>
    </row>
    <row r="1331" spans="1:7" ht="15.5" hidden="1" x14ac:dyDescent="0.35">
      <c r="A1331" t="s">
        <v>187</v>
      </c>
      <c r="B1331" t="s">
        <v>353</v>
      </c>
      <c r="C1331">
        <v>91418</v>
      </c>
      <c r="D1331">
        <v>2023</v>
      </c>
      <c r="E1331">
        <v>9</v>
      </c>
      <c r="F1331">
        <v>392.56</v>
      </c>
      <c r="G1331">
        <v>58</v>
      </c>
    </row>
    <row r="1332" spans="1:7" ht="15.5" hidden="1" x14ac:dyDescent="0.35">
      <c r="A1332" t="s">
        <v>187</v>
      </c>
      <c r="B1332" t="s">
        <v>353</v>
      </c>
      <c r="C1332">
        <v>91418</v>
      </c>
      <c r="D1332">
        <v>2023</v>
      </c>
      <c r="E1332">
        <v>10</v>
      </c>
      <c r="F1332">
        <v>395.22</v>
      </c>
      <c r="G1332">
        <v>58</v>
      </c>
    </row>
    <row r="1333" spans="1:7" ht="15.5" hidden="1" x14ac:dyDescent="0.35">
      <c r="A1333" t="s">
        <v>187</v>
      </c>
      <c r="B1333" t="s">
        <v>353</v>
      </c>
      <c r="C1333">
        <v>91418</v>
      </c>
      <c r="D1333">
        <v>2023</v>
      </c>
      <c r="E1333">
        <v>11</v>
      </c>
      <c r="F1333">
        <v>207.98</v>
      </c>
      <c r="G1333">
        <v>43</v>
      </c>
    </row>
    <row r="1334" spans="1:7" ht="15.5" hidden="1" x14ac:dyDescent="0.35">
      <c r="A1334" t="s">
        <v>187</v>
      </c>
      <c r="B1334" t="s">
        <v>353</v>
      </c>
      <c r="C1334">
        <v>91418</v>
      </c>
      <c r="D1334">
        <v>2023</v>
      </c>
      <c r="E1334">
        <v>12</v>
      </c>
      <c r="F1334">
        <v>316.01</v>
      </c>
      <c r="G1334">
        <v>59</v>
      </c>
    </row>
    <row r="1335" spans="1:7" ht="15.5" hidden="1" x14ac:dyDescent="0.35">
      <c r="A1335" t="s">
        <v>187</v>
      </c>
      <c r="B1335" t="s">
        <v>353</v>
      </c>
      <c r="C1335">
        <v>91418</v>
      </c>
      <c r="D1335">
        <v>2024</v>
      </c>
      <c r="E1335">
        <v>1</v>
      </c>
      <c r="F1335">
        <v>0</v>
      </c>
      <c r="G1335">
        <v>0</v>
      </c>
    </row>
    <row r="1336" spans="1:7" ht="15.5" hidden="1" x14ac:dyDescent="0.35">
      <c r="A1336" t="s">
        <v>187</v>
      </c>
      <c r="B1336" t="s">
        <v>353</v>
      </c>
      <c r="C1336">
        <v>91418</v>
      </c>
      <c r="D1336">
        <v>2024</v>
      </c>
      <c r="E1336">
        <v>2</v>
      </c>
      <c r="F1336">
        <v>0</v>
      </c>
      <c r="G1336">
        <v>0</v>
      </c>
    </row>
    <row r="1337" spans="1:7" ht="15.5" hidden="1" x14ac:dyDescent="0.35">
      <c r="A1337" t="s">
        <v>187</v>
      </c>
      <c r="B1337" t="s">
        <v>353</v>
      </c>
      <c r="C1337">
        <v>91418</v>
      </c>
      <c r="D1337">
        <v>2024</v>
      </c>
      <c r="E1337">
        <v>3</v>
      </c>
      <c r="F1337">
        <v>104</v>
      </c>
      <c r="G1337">
        <v>15.63</v>
      </c>
    </row>
    <row r="1338" spans="1:7" ht="15.5" hidden="1" x14ac:dyDescent="0.35">
      <c r="A1338" t="s">
        <v>187</v>
      </c>
      <c r="B1338" t="s">
        <v>353</v>
      </c>
      <c r="C1338">
        <v>91418</v>
      </c>
      <c r="D1338">
        <v>2024</v>
      </c>
      <c r="E1338">
        <v>4</v>
      </c>
      <c r="F1338">
        <v>0</v>
      </c>
      <c r="G1338">
        <v>0</v>
      </c>
    </row>
    <row r="1339" spans="1:7" ht="15.5" hidden="1" x14ac:dyDescent="0.35">
      <c r="A1339" t="s">
        <v>187</v>
      </c>
      <c r="B1339" t="s">
        <v>353</v>
      </c>
      <c r="C1339">
        <v>91418</v>
      </c>
      <c r="D1339">
        <v>2024</v>
      </c>
      <c r="E1339">
        <v>5</v>
      </c>
      <c r="F1339">
        <v>0</v>
      </c>
      <c r="G1339">
        <v>0</v>
      </c>
    </row>
    <row r="1340" spans="1:7" ht="15.5" hidden="1" x14ac:dyDescent="0.35">
      <c r="A1340" t="s">
        <v>187</v>
      </c>
      <c r="B1340" t="s">
        <v>353</v>
      </c>
      <c r="C1340">
        <v>91418</v>
      </c>
      <c r="D1340">
        <v>2024</v>
      </c>
      <c r="E1340">
        <v>6</v>
      </c>
      <c r="F1340">
        <v>0</v>
      </c>
      <c r="G1340">
        <v>0</v>
      </c>
    </row>
    <row r="1341" spans="1:7" ht="15.5" hidden="1" x14ac:dyDescent="0.35">
      <c r="A1341" t="s">
        <v>187</v>
      </c>
      <c r="B1341" t="s">
        <v>353</v>
      </c>
      <c r="C1341">
        <v>91418</v>
      </c>
      <c r="D1341">
        <v>2024</v>
      </c>
      <c r="E1341">
        <v>7</v>
      </c>
      <c r="F1341">
        <v>0</v>
      </c>
      <c r="G1341">
        <v>0</v>
      </c>
    </row>
    <row r="1342" spans="1:7" ht="15.5" hidden="1" x14ac:dyDescent="0.35">
      <c r="A1342" t="s">
        <v>187</v>
      </c>
      <c r="B1342" t="s">
        <v>353</v>
      </c>
      <c r="C1342">
        <v>91418</v>
      </c>
      <c r="D1342">
        <v>2024</v>
      </c>
      <c r="E1342">
        <v>8</v>
      </c>
      <c r="F1342">
        <v>0</v>
      </c>
      <c r="G1342">
        <v>0</v>
      </c>
    </row>
    <row r="1343" spans="1:7" ht="15.5" hidden="1" x14ac:dyDescent="0.35">
      <c r="A1343" t="s">
        <v>187</v>
      </c>
      <c r="B1343" t="s">
        <v>353</v>
      </c>
      <c r="C1343">
        <v>91418</v>
      </c>
      <c r="D1343">
        <v>2024</v>
      </c>
      <c r="E1343">
        <v>9</v>
      </c>
      <c r="F1343">
        <v>0</v>
      </c>
      <c r="G1343">
        <v>0</v>
      </c>
    </row>
    <row r="1344" spans="1:7" ht="15.5" hidden="1" x14ac:dyDescent="0.35">
      <c r="A1344" t="s">
        <v>187</v>
      </c>
      <c r="B1344" t="s">
        <v>353</v>
      </c>
      <c r="C1344">
        <v>91418</v>
      </c>
      <c r="D1344">
        <v>2024</v>
      </c>
      <c r="E1344">
        <v>10</v>
      </c>
      <c r="F1344">
        <v>0</v>
      </c>
      <c r="G1344">
        <v>0</v>
      </c>
    </row>
    <row r="1345" spans="1:7" ht="15.5" hidden="1" x14ac:dyDescent="0.35">
      <c r="A1345" t="s">
        <v>187</v>
      </c>
      <c r="B1345" t="s">
        <v>353</v>
      </c>
      <c r="C1345">
        <v>91418</v>
      </c>
      <c r="D1345">
        <v>2024</v>
      </c>
      <c r="E1345">
        <v>11</v>
      </c>
      <c r="F1345">
        <v>0</v>
      </c>
      <c r="G1345">
        <v>0</v>
      </c>
    </row>
    <row r="1346" spans="1:7" ht="15.5" hidden="1" x14ac:dyDescent="0.35">
      <c r="A1346" t="s">
        <v>187</v>
      </c>
      <c r="B1346" t="s">
        <v>353</v>
      </c>
      <c r="C1346">
        <v>91418</v>
      </c>
      <c r="D1346">
        <v>2024</v>
      </c>
      <c r="E1346">
        <v>12</v>
      </c>
      <c r="F1346">
        <v>347.3</v>
      </c>
      <c r="G1346">
        <v>28.33</v>
      </c>
    </row>
    <row r="1347" spans="1:7" ht="15.5" x14ac:dyDescent="0.35">
      <c r="A1347" t="s">
        <v>187</v>
      </c>
      <c r="B1347" t="s">
        <v>353</v>
      </c>
      <c r="C1347">
        <v>91418</v>
      </c>
      <c r="D1347">
        <v>2025</v>
      </c>
      <c r="E1347">
        <v>1</v>
      </c>
      <c r="F1347">
        <v>427.27</v>
      </c>
      <c r="G1347">
        <v>45</v>
      </c>
    </row>
    <row r="1348" spans="1:7" ht="15.5" x14ac:dyDescent="0.35">
      <c r="A1348" t="s">
        <v>187</v>
      </c>
      <c r="B1348" t="s">
        <v>353</v>
      </c>
      <c r="C1348">
        <v>91418</v>
      </c>
      <c r="D1348">
        <v>2025</v>
      </c>
      <c r="E1348">
        <v>2</v>
      </c>
      <c r="F1348">
        <v>380.33</v>
      </c>
      <c r="G1348">
        <v>35</v>
      </c>
    </row>
    <row r="1349" spans="1:7" ht="15.5" x14ac:dyDescent="0.35">
      <c r="A1349" t="s">
        <v>187</v>
      </c>
      <c r="B1349" t="s">
        <v>353</v>
      </c>
      <c r="C1349">
        <v>91418</v>
      </c>
      <c r="D1349">
        <v>2025</v>
      </c>
      <c r="E1349">
        <v>3</v>
      </c>
      <c r="F1349">
        <v>474.73</v>
      </c>
      <c r="G1349">
        <v>43</v>
      </c>
    </row>
    <row r="1350" spans="1:7" ht="15.5" x14ac:dyDescent="0.35">
      <c r="A1350" t="s">
        <v>187</v>
      </c>
      <c r="B1350" t="s">
        <v>353</v>
      </c>
      <c r="C1350">
        <v>91418</v>
      </c>
      <c r="D1350">
        <v>2025</v>
      </c>
      <c r="E1350">
        <v>4</v>
      </c>
      <c r="F1350">
        <v>424.84</v>
      </c>
      <c r="G1350">
        <v>44</v>
      </c>
    </row>
    <row r="1351" spans="1:7" ht="15.5" x14ac:dyDescent="0.35">
      <c r="A1351" t="s">
        <v>187</v>
      </c>
      <c r="B1351" t="s">
        <v>353</v>
      </c>
      <c r="C1351">
        <v>91418</v>
      </c>
      <c r="D1351">
        <v>2025</v>
      </c>
      <c r="E1351">
        <v>5</v>
      </c>
      <c r="F1351">
        <v>503.7</v>
      </c>
      <c r="G1351">
        <v>48</v>
      </c>
    </row>
    <row r="1352" spans="1:7" ht="15.5" x14ac:dyDescent="0.35">
      <c r="A1352" t="s">
        <v>187</v>
      </c>
      <c r="B1352" t="s">
        <v>353</v>
      </c>
      <c r="C1352">
        <v>91418</v>
      </c>
      <c r="D1352">
        <v>2025</v>
      </c>
      <c r="E1352">
        <v>6</v>
      </c>
      <c r="F1352">
        <v>447.55</v>
      </c>
      <c r="G1352">
        <v>44</v>
      </c>
    </row>
    <row r="1353" spans="1:7" ht="15.5" x14ac:dyDescent="0.35">
      <c r="A1353" t="s">
        <v>187</v>
      </c>
      <c r="B1353" t="s">
        <v>353</v>
      </c>
      <c r="C1353">
        <v>91418</v>
      </c>
      <c r="D1353">
        <v>2025</v>
      </c>
      <c r="E1353">
        <v>7</v>
      </c>
      <c r="F1353">
        <v>446.58</v>
      </c>
      <c r="G1353">
        <v>45</v>
      </c>
    </row>
    <row r="1354" spans="1:7" ht="15.5" x14ac:dyDescent="0.35">
      <c r="A1354" t="s">
        <v>187</v>
      </c>
      <c r="B1354" t="s">
        <v>353</v>
      </c>
      <c r="C1354">
        <v>91418</v>
      </c>
      <c r="D1354">
        <v>2025</v>
      </c>
      <c r="E1354">
        <v>8</v>
      </c>
      <c r="F1354">
        <v>381.92</v>
      </c>
      <c r="G1354">
        <v>34</v>
      </c>
    </row>
    <row r="1355" spans="1:7" ht="15.5" x14ac:dyDescent="0.35">
      <c r="A1355" t="s">
        <v>187</v>
      </c>
      <c r="B1355" t="s">
        <v>353</v>
      </c>
      <c r="C1355">
        <v>91418</v>
      </c>
      <c r="D1355">
        <v>2025</v>
      </c>
      <c r="E1355">
        <v>9</v>
      </c>
      <c r="F1355">
        <v>432.26</v>
      </c>
      <c r="G1355">
        <v>43</v>
      </c>
    </row>
    <row r="1356" spans="1:7" ht="15.5" x14ac:dyDescent="0.35">
      <c r="A1356" t="s">
        <v>187</v>
      </c>
      <c r="B1356" t="s">
        <v>353</v>
      </c>
      <c r="C1356">
        <v>91418</v>
      </c>
      <c r="D1356">
        <v>2025</v>
      </c>
      <c r="E1356">
        <v>10</v>
      </c>
      <c r="F1356">
        <v>481.05</v>
      </c>
      <c r="G1356">
        <v>46</v>
      </c>
    </row>
    <row r="1357" spans="1:7" ht="15.5" x14ac:dyDescent="0.35">
      <c r="A1357" t="s">
        <v>187</v>
      </c>
      <c r="B1357" t="s">
        <v>353</v>
      </c>
      <c r="C1357">
        <v>91418</v>
      </c>
      <c r="D1357">
        <v>2025</v>
      </c>
      <c r="E1357">
        <v>11</v>
      </c>
      <c r="F1357">
        <v>474.39</v>
      </c>
      <c r="G1357">
        <v>46</v>
      </c>
    </row>
    <row r="1358" spans="1:7" ht="15.5" hidden="1" x14ac:dyDescent="0.35">
      <c r="A1358" t="s">
        <v>187</v>
      </c>
      <c r="B1358" t="s">
        <v>353</v>
      </c>
      <c r="C1358">
        <v>91419</v>
      </c>
      <c r="D1358">
        <v>2016</v>
      </c>
      <c r="E1358">
        <v>12</v>
      </c>
      <c r="F1358">
        <v>28.95</v>
      </c>
      <c r="G1358">
        <v>4.76</v>
      </c>
    </row>
    <row r="1359" spans="1:7" ht="15.5" hidden="1" x14ac:dyDescent="0.35">
      <c r="A1359" t="s">
        <v>187</v>
      </c>
      <c r="B1359" t="s">
        <v>353</v>
      </c>
      <c r="C1359">
        <v>91419</v>
      </c>
      <c r="D1359">
        <v>2017</v>
      </c>
      <c r="E1359">
        <v>1</v>
      </c>
      <c r="F1359">
        <v>299.13</v>
      </c>
      <c r="G1359">
        <v>49.24</v>
      </c>
    </row>
    <row r="1360" spans="1:7" ht="15.5" hidden="1" x14ac:dyDescent="0.35">
      <c r="A1360" t="s">
        <v>187</v>
      </c>
      <c r="B1360" t="s">
        <v>353</v>
      </c>
      <c r="C1360">
        <v>91419</v>
      </c>
      <c r="D1360">
        <v>2017</v>
      </c>
      <c r="E1360">
        <v>2</v>
      </c>
      <c r="F1360">
        <v>340</v>
      </c>
      <c r="G1360">
        <v>55</v>
      </c>
    </row>
    <row r="1361" spans="1:7" ht="15.5" hidden="1" x14ac:dyDescent="0.35">
      <c r="A1361" t="s">
        <v>187</v>
      </c>
      <c r="B1361" t="s">
        <v>353</v>
      </c>
      <c r="C1361">
        <v>91419</v>
      </c>
      <c r="D1361">
        <v>2017</v>
      </c>
      <c r="E1361">
        <v>3</v>
      </c>
      <c r="F1361">
        <v>346.35</v>
      </c>
      <c r="G1361">
        <v>57</v>
      </c>
    </row>
    <row r="1362" spans="1:7" ht="15.5" hidden="1" x14ac:dyDescent="0.35">
      <c r="A1362" t="s">
        <v>187</v>
      </c>
      <c r="B1362" t="s">
        <v>353</v>
      </c>
      <c r="C1362">
        <v>91419</v>
      </c>
      <c r="D1362">
        <v>2017</v>
      </c>
      <c r="E1362">
        <v>4</v>
      </c>
      <c r="F1362">
        <v>330.02</v>
      </c>
      <c r="G1362">
        <v>55</v>
      </c>
    </row>
    <row r="1363" spans="1:7" ht="15.5" hidden="1" x14ac:dyDescent="0.35">
      <c r="A1363" t="s">
        <v>187</v>
      </c>
      <c r="B1363" t="s">
        <v>353</v>
      </c>
      <c r="C1363">
        <v>91419</v>
      </c>
      <c r="D1363">
        <v>2017</v>
      </c>
      <c r="E1363">
        <v>5</v>
      </c>
      <c r="F1363">
        <v>138.72999999999999</v>
      </c>
      <c r="G1363">
        <v>22</v>
      </c>
    </row>
    <row r="1364" spans="1:7" ht="15.5" hidden="1" x14ac:dyDescent="0.35">
      <c r="A1364" t="s">
        <v>187</v>
      </c>
      <c r="B1364" t="s">
        <v>353</v>
      </c>
      <c r="C1364">
        <v>91419</v>
      </c>
      <c r="D1364">
        <v>2017</v>
      </c>
      <c r="E1364">
        <v>6</v>
      </c>
      <c r="F1364">
        <v>264.45</v>
      </c>
      <c r="G1364">
        <v>42</v>
      </c>
    </row>
    <row r="1365" spans="1:7" ht="15.5" hidden="1" x14ac:dyDescent="0.35">
      <c r="A1365" t="s">
        <v>187</v>
      </c>
      <c r="B1365" t="s">
        <v>353</v>
      </c>
      <c r="C1365">
        <v>91419</v>
      </c>
      <c r="D1365">
        <v>2017</v>
      </c>
      <c r="E1365">
        <v>7</v>
      </c>
      <c r="F1365">
        <v>368.79</v>
      </c>
      <c r="G1365">
        <v>58</v>
      </c>
    </row>
    <row r="1366" spans="1:7" ht="15.5" hidden="1" x14ac:dyDescent="0.35">
      <c r="A1366" t="s">
        <v>187</v>
      </c>
      <c r="B1366" t="s">
        <v>353</v>
      </c>
      <c r="C1366">
        <v>91419</v>
      </c>
      <c r="D1366">
        <v>2017</v>
      </c>
      <c r="E1366">
        <v>8</v>
      </c>
      <c r="F1366">
        <v>342.04</v>
      </c>
      <c r="G1366">
        <v>55</v>
      </c>
    </row>
    <row r="1367" spans="1:7" ht="15.5" hidden="1" x14ac:dyDescent="0.35">
      <c r="A1367" t="s">
        <v>187</v>
      </c>
      <c r="B1367" t="s">
        <v>353</v>
      </c>
      <c r="C1367">
        <v>91419</v>
      </c>
      <c r="D1367">
        <v>2017</v>
      </c>
      <c r="E1367">
        <v>9</v>
      </c>
      <c r="F1367">
        <v>323.98</v>
      </c>
      <c r="G1367">
        <v>53</v>
      </c>
    </row>
    <row r="1368" spans="1:7" ht="15.5" hidden="1" x14ac:dyDescent="0.35">
      <c r="A1368" t="s">
        <v>187</v>
      </c>
      <c r="B1368" t="s">
        <v>353</v>
      </c>
      <c r="C1368">
        <v>91419</v>
      </c>
      <c r="D1368">
        <v>2017</v>
      </c>
      <c r="E1368">
        <v>10</v>
      </c>
      <c r="F1368">
        <v>344.38</v>
      </c>
      <c r="G1368">
        <v>62</v>
      </c>
    </row>
    <row r="1369" spans="1:7" ht="15.5" hidden="1" x14ac:dyDescent="0.35">
      <c r="A1369" t="s">
        <v>187</v>
      </c>
      <c r="B1369" t="s">
        <v>353</v>
      </c>
      <c r="C1369">
        <v>91419</v>
      </c>
      <c r="D1369">
        <v>2017</v>
      </c>
      <c r="E1369">
        <v>11</v>
      </c>
      <c r="F1369">
        <v>333.28</v>
      </c>
      <c r="G1369">
        <v>60</v>
      </c>
    </row>
    <row r="1370" spans="1:7" ht="15.5" hidden="1" x14ac:dyDescent="0.35">
      <c r="A1370" t="s">
        <v>187</v>
      </c>
      <c r="B1370" t="s">
        <v>353</v>
      </c>
      <c r="C1370">
        <v>91419</v>
      </c>
      <c r="D1370">
        <v>2017</v>
      </c>
      <c r="E1370">
        <v>12</v>
      </c>
      <c r="F1370">
        <v>375.21</v>
      </c>
      <c r="G1370">
        <v>63</v>
      </c>
    </row>
    <row r="1371" spans="1:7" ht="15.5" hidden="1" x14ac:dyDescent="0.35">
      <c r="A1371" t="s">
        <v>187</v>
      </c>
      <c r="B1371" t="s">
        <v>353</v>
      </c>
      <c r="C1371">
        <v>91419</v>
      </c>
      <c r="D1371">
        <v>2018</v>
      </c>
      <c r="E1371">
        <v>1</v>
      </c>
      <c r="F1371">
        <v>380.97</v>
      </c>
      <c r="G1371">
        <v>66</v>
      </c>
    </row>
    <row r="1372" spans="1:7" ht="15.5" hidden="1" x14ac:dyDescent="0.35">
      <c r="A1372" t="s">
        <v>187</v>
      </c>
      <c r="B1372" t="s">
        <v>353</v>
      </c>
      <c r="C1372">
        <v>91419</v>
      </c>
      <c r="D1372">
        <v>2018</v>
      </c>
      <c r="E1372">
        <v>2</v>
      </c>
      <c r="F1372">
        <v>362.52</v>
      </c>
      <c r="G1372">
        <v>60</v>
      </c>
    </row>
    <row r="1373" spans="1:7" ht="15.5" hidden="1" x14ac:dyDescent="0.35">
      <c r="A1373" t="s">
        <v>187</v>
      </c>
      <c r="B1373" t="s">
        <v>353</v>
      </c>
      <c r="C1373">
        <v>91419</v>
      </c>
      <c r="D1373">
        <v>2018</v>
      </c>
      <c r="E1373">
        <v>3</v>
      </c>
      <c r="F1373">
        <v>337.93</v>
      </c>
      <c r="G1373">
        <v>60</v>
      </c>
    </row>
    <row r="1374" spans="1:7" ht="15.5" hidden="1" x14ac:dyDescent="0.35">
      <c r="A1374" t="s">
        <v>187</v>
      </c>
      <c r="B1374" t="s">
        <v>353</v>
      </c>
      <c r="C1374">
        <v>91419</v>
      </c>
      <c r="D1374">
        <v>2018</v>
      </c>
      <c r="E1374">
        <v>4</v>
      </c>
      <c r="F1374">
        <v>390.9</v>
      </c>
      <c r="G1374">
        <v>66</v>
      </c>
    </row>
    <row r="1375" spans="1:7" ht="15.5" hidden="1" x14ac:dyDescent="0.35">
      <c r="A1375" t="s">
        <v>187</v>
      </c>
      <c r="B1375" t="s">
        <v>353</v>
      </c>
      <c r="C1375">
        <v>91419</v>
      </c>
      <c r="D1375">
        <v>2018</v>
      </c>
      <c r="E1375">
        <v>5</v>
      </c>
      <c r="F1375">
        <v>365.1</v>
      </c>
      <c r="G1375">
        <v>83</v>
      </c>
    </row>
    <row r="1376" spans="1:7" ht="15.5" hidden="1" x14ac:dyDescent="0.35">
      <c r="A1376" t="s">
        <v>187</v>
      </c>
      <c r="B1376" t="s">
        <v>353</v>
      </c>
      <c r="C1376">
        <v>91419</v>
      </c>
      <c r="D1376">
        <v>2018</v>
      </c>
      <c r="E1376">
        <v>6</v>
      </c>
      <c r="F1376">
        <v>368.68</v>
      </c>
      <c r="G1376">
        <v>64</v>
      </c>
    </row>
    <row r="1377" spans="1:7" ht="15.5" hidden="1" x14ac:dyDescent="0.35">
      <c r="A1377" t="s">
        <v>187</v>
      </c>
      <c r="B1377" t="s">
        <v>353</v>
      </c>
      <c r="C1377">
        <v>91419</v>
      </c>
      <c r="D1377">
        <v>2018</v>
      </c>
      <c r="E1377">
        <v>7</v>
      </c>
      <c r="F1377">
        <v>366.77</v>
      </c>
      <c r="G1377">
        <v>63</v>
      </c>
    </row>
    <row r="1378" spans="1:7" ht="15.5" hidden="1" x14ac:dyDescent="0.35">
      <c r="A1378" t="s">
        <v>187</v>
      </c>
      <c r="B1378" t="s">
        <v>353</v>
      </c>
      <c r="C1378">
        <v>91419</v>
      </c>
      <c r="D1378">
        <v>2018</v>
      </c>
      <c r="E1378">
        <v>8</v>
      </c>
      <c r="F1378">
        <v>383.1</v>
      </c>
      <c r="G1378">
        <v>67</v>
      </c>
    </row>
    <row r="1379" spans="1:7" ht="15.5" hidden="1" x14ac:dyDescent="0.35">
      <c r="A1379" t="s">
        <v>187</v>
      </c>
      <c r="B1379" t="s">
        <v>353</v>
      </c>
      <c r="C1379">
        <v>91419</v>
      </c>
      <c r="D1379">
        <v>2018</v>
      </c>
      <c r="E1379">
        <v>9</v>
      </c>
      <c r="F1379">
        <v>398.65</v>
      </c>
      <c r="G1379">
        <v>68</v>
      </c>
    </row>
    <row r="1380" spans="1:7" ht="15.5" hidden="1" x14ac:dyDescent="0.35">
      <c r="A1380" t="s">
        <v>187</v>
      </c>
      <c r="B1380" t="s">
        <v>353</v>
      </c>
      <c r="C1380">
        <v>91419</v>
      </c>
      <c r="D1380">
        <v>2018</v>
      </c>
      <c r="E1380">
        <v>10</v>
      </c>
      <c r="F1380">
        <v>341.58</v>
      </c>
      <c r="G1380">
        <v>59</v>
      </c>
    </row>
    <row r="1381" spans="1:7" ht="15.5" hidden="1" x14ac:dyDescent="0.35">
      <c r="A1381" t="s">
        <v>187</v>
      </c>
      <c r="B1381" t="s">
        <v>353</v>
      </c>
      <c r="C1381">
        <v>91419</v>
      </c>
      <c r="D1381">
        <v>2018</v>
      </c>
      <c r="E1381">
        <v>11</v>
      </c>
      <c r="F1381">
        <v>272.35000000000002</v>
      </c>
      <c r="G1381">
        <v>50</v>
      </c>
    </row>
    <row r="1382" spans="1:7" ht="15.5" hidden="1" x14ac:dyDescent="0.35">
      <c r="A1382" t="s">
        <v>187</v>
      </c>
      <c r="B1382" t="s">
        <v>353</v>
      </c>
      <c r="C1382">
        <v>91419</v>
      </c>
      <c r="D1382">
        <v>2018</v>
      </c>
      <c r="E1382">
        <v>12</v>
      </c>
      <c r="F1382">
        <v>346.47</v>
      </c>
      <c r="G1382">
        <v>54</v>
      </c>
    </row>
    <row r="1383" spans="1:7" ht="15.5" hidden="1" x14ac:dyDescent="0.35">
      <c r="A1383" t="s">
        <v>187</v>
      </c>
      <c r="B1383" t="s">
        <v>353</v>
      </c>
      <c r="C1383">
        <v>91419</v>
      </c>
      <c r="D1383">
        <v>2019</v>
      </c>
      <c r="E1383">
        <v>1</v>
      </c>
      <c r="F1383">
        <v>312.27999999999997</v>
      </c>
      <c r="G1383">
        <v>50</v>
      </c>
    </row>
    <row r="1384" spans="1:7" ht="15.5" hidden="1" x14ac:dyDescent="0.35">
      <c r="A1384" t="s">
        <v>187</v>
      </c>
      <c r="B1384" t="s">
        <v>353</v>
      </c>
      <c r="C1384">
        <v>91419</v>
      </c>
      <c r="D1384">
        <v>2019</v>
      </c>
      <c r="E1384">
        <v>2</v>
      </c>
      <c r="F1384">
        <v>46.14</v>
      </c>
      <c r="G1384">
        <v>6.91</v>
      </c>
    </row>
    <row r="1385" spans="1:7" ht="15.5" hidden="1" x14ac:dyDescent="0.35">
      <c r="A1385" t="s">
        <v>187</v>
      </c>
      <c r="B1385" t="s">
        <v>353</v>
      </c>
      <c r="C1385">
        <v>91419</v>
      </c>
      <c r="D1385">
        <v>2019</v>
      </c>
      <c r="E1385">
        <v>3</v>
      </c>
      <c r="F1385">
        <v>0</v>
      </c>
      <c r="G1385">
        <v>0</v>
      </c>
    </row>
    <row r="1386" spans="1:7" ht="15.5" hidden="1" x14ac:dyDescent="0.35">
      <c r="A1386" t="s">
        <v>187</v>
      </c>
      <c r="B1386" t="s">
        <v>353</v>
      </c>
      <c r="C1386">
        <v>91419</v>
      </c>
      <c r="D1386">
        <v>2019</v>
      </c>
      <c r="E1386">
        <v>4</v>
      </c>
      <c r="F1386">
        <v>72.75</v>
      </c>
      <c r="G1386">
        <v>13</v>
      </c>
    </row>
    <row r="1387" spans="1:7" ht="15.5" hidden="1" x14ac:dyDescent="0.35">
      <c r="A1387" t="s">
        <v>187</v>
      </c>
      <c r="B1387" t="s">
        <v>353</v>
      </c>
      <c r="C1387">
        <v>91419</v>
      </c>
      <c r="D1387">
        <v>2019</v>
      </c>
      <c r="E1387">
        <v>5</v>
      </c>
      <c r="F1387">
        <v>320.89999999999998</v>
      </c>
      <c r="G1387">
        <v>55</v>
      </c>
    </row>
    <row r="1388" spans="1:7" ht="15.5" hidden="1" x14ac:dyDescent="0.35">
      <c r="A1388" t="s">
        <v>187</v>
      </c>
      <c r="B1388" t="s">
        <v>353</v>
      </c>
      <c r="C1388">
        <v>91419</v>
      </c>
      <c r="D1388">
        <v>2019</v>
      </c>
      <c r="E1388">
        <v>6</v>
      </c>
      <c r="F1388">
        <v>306.69</v>
      </c>
      <c r="G1388">
        <v>54</v>
      </c>
    </row>
    <row r="1389" spans="1:7" ht="15.5" hidden="1" x14ac:dyDescent="0.35">
      <c r="A1389" t="s">
        <v>187</v>
      </c>
      <c r="B1389" t="s">
        <v>353</v>
      </c>
      <c r="C1389">
        <v>91419</v>
      </c>
      <c r="D1389">
        <v>2019</v>
      </c>
      <c r="E1389">
        <v>7</v>
      </c>
      <c r="F1389">
        <v>384.41</v>
      </c>
      <c r="G1389">
        <v>64</v>
      </c>
    </row>
    <row r="1390" spans="1:7" ht="15.5" hidden="1" x14ac:dyDescent="0.35">
      <c r="A1390" t="s">
        <v>187</v>
      </c>
      <c r="B1390" t="s">
        <v>353</v>
      </c>
      <c r="C1390">
        <v>91419</v>
      </c>
      <c r="D1390">
        <v>2019</v>
      </c>
      <c r="E1390">
        <v>8</v>
      </c>
      <c r="F1390">
        <v>361.42</v>
      </c>
      <c r="G1390">
        <v>56</v>
      </c>
    </row>
    <row r="1391" spans="1:7" ht="15.5" hidden="1" x14ac:dyDescent="0.35">
      <c r="A1391" t="s">
        <v>187</v>
      </c>
      <c r="B1391" t="s">
        <v>353</v>
      </c>
      <c r="C1391">
        <v>91419</v>
      </c>
      <c r="D1391">
        <v>2019</v>
      </c>
      <c r="E1391">
        <v>9</v>
      </c>
      <c r="F1391">
        <v>346.48</v>
      </c>
      <c r="G1391">
        <v>52</v>
      </c>
    </row>
    <row r="1392" spans="1:7" ht="15.5" hidden="1" x14ac:dyDescent="0.35">
      <c r="A1392" t="s">
        <v>187</v>
      </c>
      <c r="B1392" t="s">
        <v>353</v>
      </c>
      <c r="C1392">
        <v>91419</v>
      </c>
      <c r="D1392">
        <v>2019</v>
      </c>
      <c r="E1392">
        <v>10</v>
      </c>
      <c r="F1392">
        <v>364.02</v>
      </c>
      <c r="G1392">
        <v>58</v>
      </c>
    </row>
    <row r="1393" spans="1:7" ht="15.5" hidden="1" x14ac:dyDescent="0.35">
      <c r="A1393" t="s">
        <v>187</v>
      </c>
      <c r="B1393" t="s">
        <v>353</v>
      </c>
      <c r="C1393">
        <v>91419</v>
      </c>
      <c r="D1393">
        <v>2019</v>
      </c>
      <c r="E1393">
        <v>11</v>
      </c>
      <c r="F1393">
        <v>306.43</v>
      </c>
      <c r="G1393">
        <v>46</v>
      </c>
    </row>
    <row r="1394" spans="1:7" ht="15.5" hidden="1" x14ac:dyDescent="0.35">
      <c r="A1394" t="s">
        <v>187</v>
      </c>
      <c r="B1394" t="s">
        <v>353</v>
      </c>
      <c r="C1394">
        <v>91419</v>
      </c>
      <c r="D1394">
        <v>2019</v>
      </c>
      <c r="E1394">
        <v>12</v>
      </c>
      <c r="F1394">
        <v>260.5</v>
      </c>
      <c r="G1394">
        <v>38</v>
      </c>
    </row>
    <row r="1395" spans="1:7" ht="15.5" hidden="1" x14ac:dyDescent="0.35">
      <c r="A1395" t="s">
        <v>187</v>
      </c>
      <c r="B1395" t="s">
        <v>353</v>
      </c>
      <c r="C1395">
        <v>91419</v>
      </c>
      <c r="D1395">
        <v>2020</v>
      </c>
      <c r="E1395">
        <v>1</v>
      </c>
      <c r="F1395">
        <v>358.41</v>
      </c>
      <c r="G1395">
        <v>53.73</v>
      </c>
    </row>
    <row r="1396" spans="1:7" ht="15.5" hidden="1" x14ac:dyDescent="0.35">
      <c r="A1396" t="s">
        <v>187</v>
      </c>
      <c r="B1396" t="s">
        <v>353</v>
      </c>
      <c r="C1396">
        <v>91419</v>
      </c>
      <c r="D1396">
        <v>2020</v>
      </c>
      <c r="E1396">
        <v>2</v>
      </c>
      <c r="F1396">
        <v>335.29</v>
      </c>
      <c r="G1396">
        <v>50.27</v>
      </c>
    </row>
    <row r="1397" spans="1:7" ht="15.5" hidden="1" x14ac:dyDescent="0.35">
      <c r="A1397" t="s">
        <v>187</v>
      </c>
      <c r="B1397" t="s">
        <v>353</v>
      </c>
      <c r="C1397">
        <v>91419</v>
      </c>
      <c r="D1397">
        <v>2020</v>
      </c>
      <c r="E1397">
        <v>3</v>
      </c>
      <c r="F1397">
        <v>253.23</v>
      </c>
      <c r="G1397">
        <v>38</v>
      </c>
    </row>
    <row r="1398" spans="1:7" ht="15.5" hidden="1" x14ac:dyDescent="0.35">
      <c r="A1398" t="s">
        <v>187</v>
      </c>
      <c r="B1398" t="s">
        <v>353</v>
      </c>
      <c r="C1398">
        <v>91419</v>
      </c>
      <c r="D1398">
        <v>2020</v>
      </c>
      <c r="E1398">
        <v>4</v>
      </c>
      <c r="F1398">
        <v>0</v>
      </c>
      <c r="G1398">
        <v>0</v>
      </c>
    </row>
    <row r="1399" spans="1:7" ht="15.5" hidden="1" x14ac:dyDescent="0.35">
      <c r="A1399" t="s">
        <v>187</v>
      </c>
      <c r="B1399" t="s">
        <v>353</v>
      </c>
      <c r="C1399">
        <v>91419</v>
      </c>
      <c r="D1399">
        <v>2020</v>
      </c>
      <c r="E1399">
        <v>5</v>
      </c>
      <c r="F1399">
        <v>0</v>
      </c>
      <c r="G1399">
        <v>0</v>
      </c>
    </row>
    <row r="1400" spans="1:7" ht="15.5" hidden="1" x14ac:dyDescent="0.35">
      <c r="A1400" t="s">
        <v>187</v>
      </c>
      <c r="B1400" t="s">
        <v>353</v>
      </c>
      <c r="C1400">
        <v>91419</v>
      </c>
      <c r="D1400">
        <v>2020</v>
      </c>
      <c r="E1400">
        <v>6</v>
      </c>
      <c r="F1400">
        <v>0</v>
      </c>
      <c r="G1400">
        <v>0</v>
      </c>
    </row>
    <row r="1401" spans="1:7" ht="15.5" hidden="1" x14ac:dyDescent="0.35">
      <c r="A1401" t="s">
        <v>187</v>
      </c>
      <c r="B1401" t="s">
        <v>353</v>
      </c>
      <c r="C1401">
        <v>91419</v>
      </c>
      <c r="D1401">
        <v>2020</v>
      </c>
      <c r="E1401">
        <v>7</v>
      </c>
      <c r="F1401">
        <v>0</v>
      </c>
      <c r="G1401">
        <v>0</v>
      </c>
    </row>
    <row r="1402" spans="1:7" ht="15.5" hidden="1" x14ac:dyDescent="0.35">
      <c r="A1402" t="s">
        <v>187</v>
      </c>
      <c r="B1402" t="s">
        <v>353</v>
      </c>
      <c r="C1402">
        <v>91419</v>
      </c>
      <c r="D1402">
        <v>2020</v>
      </c>
      <c r="E1402">
        <v>8</v>
      </c>
      <c r="F1402">
        <v>0</v>
      </c>
      <c r="G1402">
        <v>0</v>
      </c>
    </row>
    <row r="1403" spans="1:7" ht="15.5" hidden="1" x14ac:dyDescent="0.35">
      <c r="A1403" t="s">
        <v>187</v>
      </c>
      <c r="B1403" t="s">
        <v>353</v>
      </c>
      <c r="C1403">
        <v>91419</v>
      </c>
      <c r="D1403">
        <v>2020</v>
      </c>
      <c r="E1403">
        <v>9</v>
      </c>
      <c r="F1403">
        <v>0</v>
      </c>
      <c r="G1403">
        <v>0</v>
      </c>
    </row>
    <row r="1404" spans="1:7" ht="15.5" hidden="1" x14ac:dyDescent="0.35">
      <c r="A1404" t="s">
        <v>187</v>
      </c>
      <c r="B1404" t="s">
        <v>353</v>
      </c>
      <c r="C1404">
        <v>91419</v>
      </c>
      <c r="D1404">
        <v>2020</v>
      </c>
      <c r="E1404">
        <v>10</v>
      </c>
      <c r="F1404">
        <v>0</v>
      </c>
      <c r="G1404">
        <v>0</v>
      </c>
    </row>
    <row r="1405" spans="1:7" ht="15.5" hidden="1" x14ac:dyDescent="0.35">
      <c r="A1405" t="s">
        <v>187</v>
      </c>
      <c r="B1405" t="s">
        <v>353</v>
      </c>
      <c r="C1405">
        <v>91419</v>
      </c>
      <c r="D1405">
        <v>2020</v>
      </c>
      <c r="E1405">
        <v>11</v>
      </c>
      <c r="F1405">
        <v>0</v>
      </c>
      <c r="G1405">
        <v>0</v>
      </c>
    </row>
    <row r="1406" spans="1:7" ht="15.5" hidden="1" x14ac:dyDescent="0.35">
      <c r="A1406" t="s">
        <v>187</v>
      </c>
      <c r="B1406" t="s">
        <v>353</v>
      </c>
      <c r="C1406">
        <v>91419</v>
      </c>
      <c r="D1406">
        <v>2020</v>
      </c>
      <c r="E1406">
        <v>12</v>
      </c>
      <c r="F1406">
        <v>0</v>
      </c>
      <c r="G1406">
        <v>0</v>
      </c>
    </row>
    <row r="1407" spans="1:7" ht="15.5" hidden="1" x14ac:dyDescent="0.35">
      <c r="A1407" t="s">
        <v>187</v>
      </c>
      <c r="B1407" t="s">
        <v>353</v>
      </c>
      <c r="C1407">
        <v>91419</v>
      </c>
      <c r="D1407">
        <v>2021</v>
      </c>
      <c r="E1407">
        <v>9</v>
      </c>
      <c r="F1407">
        <v>44.82</v>
      </c>
      <c r="G1407">
        <v>28</v>
      </c>
    </row>
    <row r="1408" spans="1:7" ht="15.5" hidden="1" x14ac:dyDescent="0.35">
      <c r="A1408" t="s">
        <v>187</v>
      </c>
      <c r="B1408" t="s">
        <v>353</v>
      </c>
      <c r="C1408">
        <v>91419</v>
      </c>
      <c r="D1408">
        <v>2021</v>
      </c>
      <c r="E1408">
        <v>10</v>
      </c>
      <c r="F1408">
        <v>79.97</v>
      </c>
      <c r="G1408">
        <v>20</v>
      </c>
    </row>
    <row r="1409" spans="1:7" ht="15.5" hidden="1" x14ac:dyDescent="0.35">
      <c r="A1409" t="s">
        <v>187</v>
      </c>
      <c r="B1409" t="s">
        <v>353</v>
      </c>
      <c r="C1409">
        <v>91419</v>
      </c>
      <c r="D1409">
        <v>2021</v>
      </c>
      <c r="E1409">
        <v>11</v>
      </c>
      <c r="F1409">
        <v>321.85000000000002</v>
      </c>
      <c r="G1409">
        <v>54</v>
      </c>
    </row>
    <row r="1410" spans="1:7" ht="15.5" hidden="1" x14ac:dyDescent="0.35">
      <c r="A1410" t="s">
        <v>187</v>
      </c>
      <c r="B1410" t="s">
        <v>353</v>
      </c>
      <c r="C1410">
        <v>91419</v>
      </c>
      <c r="D1410">
        <v>2021</v>
      </c>
      <c r="E1410">
        <v>12</v>
      </c>
      <c r="F1410">
        <v>287.58</v>
      </c>
      <c r="G1410">
        <v>46</v>
      </c>
    </row>
    <row r="1411" spans="1:7" ht="15.5" hidden="1" x14ac:dyDescent="0.35">
      <c r="A1411" t="s">
        <v>187</v>
      </c>
      <c r="B1411" t="s">
        <v>353</v>
      </c>
      <c r="C1411">
        <v>91419</v>
      </c>
      <c r="D1411">
        <v>2022</v>
      </c>
      <c r="E1411">
        <v>1</v>
      </c>
      <c r="F1411">
        <v>299.42</v>
      </c>
      <c r="G1411">
        <v>48</v>
      </c>
    </row>
    <row r="1412" spans="1:7" ht="15.5" hidden="1" x14ac:dyDescent="0.35">
      <c r="A1412" t="s">
        <v>187</v>
      </c>
      <c r="B1412" t="s">
        <v>353</v>
      </c>
      <c r="C1412">
        <v>91419</v>
      </c>
      <c r="D1412">
        <v>2022</v>
      </c>
      <c r="E1412">
        <v>2</v>
      </c>
      <c r="F1412">
        <v>285.06</v>
      </c>
      <c r="G1412">
        <v>71</v>
      </c>
    </row>
    <row r="1413" spans="1:7" ht="15.5" hidden="1" x14ac:dyDescent="0.35">
      <c r="A1413" t="s">
        <v>187</v>
      </c>
      <c r="B1413" t="s">
        <v>353</v>
      </c>
      <c r="C1413">
        <v>91419</v>
      </c>
      <c r="D1413">
        <v>2022</v>
      </c>
      <c r="E1413">
        <v>3</v>
      </c>
      <c r="F1413">
        <v>330.35</v>
      </c>
      <c r="G1413">
        <v>52</v>
      </c>
    </row>
    <row r="1414" spans="1:7" ht="15.5" hidden="1" x14ac:dyDescent="0.35">
      <c r="A1414" t="s">
        <v>187</v>
      </c>
      <c r="B1414" t="s">
        <v>353</v>
      </c>
      <c r="C1414">
        <v>91419</v>
      </c>
      <c r="D1414">
        <v>2022</v>
      </c>
      <c r="E1414">
        <v>4</v>
      </c>
      <c r="F1414">
        <v>367.62</v>
      </c>
      <c r="G1414">
        <v>60</v>
      </c>
    </row>
    <row r="1415" spans="1:7" ht="15.5" hidden="1" x14ac:dyDescent="0.35">
      <c r="A1415" t="s">
        <v>187</v>
      </c>
      <c r="B1415" t="s">
        <v>353</v>
      </c>
      <c r="C1415">
        <v>91419</v>
      </c>
      <c r="D1415">
        <v>2022</v>
      </c>
      <c r="E1415">
        <v>5</v>
      </c>
      <c r="F1415">
        <v>218.17</v>
      </c>
      <c r="G1415">
        <v>40</v>
      </c>
    </row>
    <row r="1416" spans="1:7" ht="15.5" hidden="1" x14ac:dyDescent="0.35">
      <c r="A1416" t="s">
        <v>187</v>
      </c>
      <c r="B1416" t="s">
        <v>353</v>
      </c>
      <c r="C1416">
        <v>91419</v>
      </c>
      <c r="D1416">
        <v>2022</v>
      </c>
      <c r="E1416">
        <v>6</v>
      </c>
      <c r="F1416">
        <v>143.03</v>
      </c>
      <c r="G1416">
        <v>30</v>
      </c>
    </row>
    <row r="1417" spans="1:7" ht="15.5" hidden="1" x14ac:dyDescent="0.35">
      <c r="A1417" t="s">
        <v>187</v>
      </c>
      <c r="B1417" t="s">
        <v>353</v>
      </c>
      <c r="C1417">
        <v>91419</v>
      </c>
      <c r="D1417">
        <v>2022</v>
      </c>
      <c r="E1417">
        <v>7</v>
      </c>
      <c r="F1417">
        <v>19.309999999999999</v>
      </c>
      <c r="G1417">
        <v>3.93</v>
      </c>
    </row>
    <row r="1418" spans="1:7" ht="15.5" hidden="1" x14ac:dyDescent="0.35">
      <c r="A1418" t="s">
        <v>187</v>
      </c>
      <c r="B1418" t="s">
        <v>353</v>
      </c>
      <c r="C1418">
        <v>91419</v>
      </c>
      <c r="D1418">
        <v>2022</v>
      </c>
      <c r="E1418">
        <v>8</v>
      </c>
      <c r="F1418">
        <v>165.43</v>
      </c>
      <c r="G1418">
        <v>25.33</v>
      </c>
    </row>
    <row r="1419" spans="1:7" ht="15.5" hidden="1" x14ac:dyDescent="0.35">
      <c r="A1419" t="s">
        <v>187</v>
      </c>
      <c r="B1419" t="s">
        <v>353</v>
      </c>
      <c r="C1419">
        <v>91419</v>
      </c>
      <c r="D1419">
        <v>2022</v>
      </c>
      <c r="E1419">
        <v>9</v>
      </c>
      <c r="F1419">
        <v>195.03</v>
      </c>
      <c r="G1419">
        <v>31</v>
      </c>
    </row>
    <row r="1420" spans="1:7" ht="15.5" hidden="1" x14ac:dyDescent="0.35">
      <c r="A1420" t="s">
        <v>187</v>
      </c>
      <c r="B1420" t="s">
        <v>353</v>
      </c>
      <c r="C1420">
        <v>91419</v>
      </c>
      <c r="D1420">
        <v>2022</v>
      </c>
      <c r="E1420">
        <v>10</v>
      </c>
      <c r="F1420">
        <v>295.93</v>
      </c>
      <c r="G1420">
        <v>44</v>
      </c>
    </row>
    <row r="1421" spans="1:7" ht="15.5" hidden="1" x14ac:dyDescent="0.35">
      <c r="A1421" t="s">
        <v>187</v>
      </c>
      <c r="B1421" t="s">
        <v>353</v>
      </c>
      <c r="C1421">
        <v>91419</v>
      </c>
      <c r="D1421">
        <v>2022</v>
      </c>
      <c r="E1421">
        <v>11</v>
      </c>
      <c r="F1421">
        <v>244.74</v>
      </c>
      <c r="G1421">
        <v>37</v>
      </c>
    </row>
    <row r="1422" spans="1:7" ht="15.5" hidden="1" x14ac:dyDescent="0.35">
      <c r="A1422" t="s">
        <v>187</v>
      </c>
      <c r="B1422" t="s">
        <v>353</v>
      </c>
      <c r="C1422">
        <v>91419</v>
      </c>
      <c r="D1422">
        <v>2022</v>
      </c>
      <c r="E1422">
        <v>12</v>
      </c>
      <c r="F1422">
        <v>340.45</v>
      </c>
      <c r="G1422">
        <v>52</v>
      </c>
    </row>
    <row r="1423" spans="1:7" ht="15.5" hidden="1" x14ac:dyDescent="0.35">
      <c r="A1423" t="s">
        <v>187</v>
      </c>
      <c r="B1423" t="s">
        <v>353</v>
      </c>
      <c r="C1423">
        <v>91419</v>
      </c>
      <c r="D1423">
        <v>2023</v>
      </c>
      <c r="E1423">
        <v>1</v>
      </c>
      <c r="F1423">
        <v>346.18</v>
      </c>
      <c r="G1423">
        <v>52</v>
      </c>
    </row>
    <row r="1424" spans="1:7" ht="15.5" hidden="1" x14ac:dyDescent="0.35">
      <c r="A1424" t="s">
        <v>187</v>
      </c>
      <c r="B1424" t="s">
        <v>353</v>
      </c>
      <c r="C1424">
        <v>91419</v>
      </c>
      <c r="D1424">
        <v>2023</v>
      </c>
      <c r="E1424">
        <v>2</v>
      </c>
      <c r="F1424">
        <v>260.52</v>
      </c>
      <c r="G1424">
        <v>59</v>
      </c>
    </row>
    <row r="1425" spans="1:7" ht="15.5" hidden="1" x14ac:dyDescent="0.35">
      <c r="A1425" t="s">
        <v>187</v>
      </c>
      <c r="B1425" t="s">
        <v>353</v>
      </c>
      <c r="C1425">
        <v>91419</v>
      </c>
      <c r="D1425">
        <v>2023</v>
      </c>
      <c r="E1425">
        <v>3</v>
      </c>
      <c r="F1425">
        <v>333.43</v>
      </c>
      <c r="G1425">
        <v>52</v>
      </c>
    </row>
    <row r="1426" spans="1:7" ht="15.5" hidden="1" x14ac:dyDescent="0.35">
      <c r="A1426" t="s">
        <v>187</v>
      </c>
      <c r="B1426" t="s">
        <v>353</v>
      </c>
      <c r="C1426">
        <v>91419</v>
      </c>
      <c r="D1426">
        <v>2023</v>
      </c>
      <c r="E1426">
        <v>4</v>
      </c>
      <c r="F1426">
        <v>348.92</v>
      </c>
      <c r="G1426">
        <v>68</v>
      </c>
    </row>
    <row r="1427" spans="1:7" ht="15.5" hidden="1" x14ac:dyDescent="0.35">
      <c r="A1427" t="s">
        <v>187</v>
      </c>
      <c r="B1427" t="s">
        <v>353</v>
      </c>
      <c r="C1427">
        <v>91419</v>
      </c>
      <c r="D1427">
        <v>2023</v>
      </c>
      <c r="E1427">
        <v>5</v>
      </c>
      <c r="F1427">
        <v>376.71</v>
      </c>
      <c r="G1427">
        <v>59</v>
      </c>
    </row>
    <row r="1428" spans="1:7" ht="15.5" hidden="1" x14ac:dyDescent="0.35">
      <c r="A1428" t="s">
        <v>187</v>
      </c>
      <c r="B1428" t="s">
        <v>353</v>
      </c>
      <c r="C1428">
        <v>91419</v>
      </c>
      <c r="D1428">
        <v>2023</v>
      </c>
      <c r="E1428">
        <v>6</v>
      </c>
      <c r="F1428">
        <v>322.45</v>
      </c>
      <c r="G1428">
        <v>50</v>
      </c>
    </row>
    <row r="1429" spans="1:7" ht="15.5" hidden="1" x14ac:dyDescent="0.35">
      <c r="A1429" t="s">
        <v>187</v>
      </c>
      <c r="B1429" t="s">
        <v>353</v>
      </c>
      <c r="C1429">
        <v>91419</v>
      </c>
      <c r="D1429">
        <v>2023</v>
      </c>
      <c r="E1429">
        <v>7</v>
      </c>
      <c r="F1429">
        <v>343.9</v>
      </c>
      <c r="G1429">
        <v>54</v>
      </c>
    </row>
    <row r="1430" spans="1:7" ht="15.5" hidden="1" x14ac:dyDescent="0.35">
      <c r="A1430" t="s">
        <v>187</v>
      </c>
      <c r="B1430" t="s">
        <v>353</v>
      </c>
      <c r="C1430">
        <v>91419</v>
      </c>
      <c r="D1430">
        <v>2023</v>
      </c>
      <c r="E1430">
        <v>8</v>
      </c>
      <c r="F1430">
        <v>365.47</v>
      </c>
      <c r="G1430">
        <v>51</v>
      </c>
    </row>
    <row r="1431" spans="1:7" ht="15.5" hidden="1" x14ac:dyDescent="0.35">
      <c r="A1431" t="s">
        <v>187</v>
      </c>
      <c r="B1431" t="s">
        <v>353</v>
      </c>
      <c r="C1431">
        <v>91419</v>
      </c>
      <c r="D1431">
        <v>2023</v>
      </c>
      <c r="E1431">
        <v>9</v>
      </c>
      <c r="F1431">
        <v>387.87</v>
      </c>
      <c r="G1431">
        <v>63</v>
      </c>
    </row>
    <row r="1432" spans="1:7" ht="15.5" hidden="1" x14ac:dyDescent="0.35">
      <c r="A1432" t="s">
        <v>187</v>
      </c>
      <c r="B1432" t="s">
        <v>353</v>
      </c>
      <c r="C1432">
        <v>91419</v>
      </c>
      <c r="D1432">
        <v>2023</v>
      </c>
      <c r="E1432">
        <v>10</v>
      </c>
      <c r="F1432">
        <v>265.99</v>
      </c>
      <c r="G1432">
        <v>36.49</v>
      </c>
    </row>
    <row r="1433" spans="1:7" ht="15.5" hidden="1" x14ac:dyDescent="0.35">
      <c r="A1433" t="s">
        <v>187</v>
      </c>
      <c r="B1433" t="s">
        <v>353</v>
      </c>
      <c r="C1433">
        <v>91419</v>
      </c>
      <c r="D1433">
        <v>2023</v>
      </c>
      <c r="E1433">
        <v>11</v>
      </c>
      <c r="F1433">
        <v>0</v>
      </c>
      <c r="G1433">
        <v>0</v>
      </c>
    </row>
    <row r="1434" spans="1:7" ht="15.5" hidden="1" x14ac:dyDescent="0.35">
      <c r="A1434" t="s">
        <v>187</v>
      </c>
      <c r="B1434" t="s">
        <v>353</v>
      </c>
      <c r="C1434">
        <v>91419</v>
      </c>
      <c r="D1434">
        <v>2023</v>
      </c>
      <c r="E1434">
        <v>12</v>
      </c>
      <c r="F1434">
        <v>0</v>
      </c>
      <c r="G1434">
        <v>0</v>
      </c>
    </row>
    <row r="1435" spans="1:7" ht="15.5" hidden="1" x14ac:dyDescent="0.35">
      <c r="A1435" t="s">
        <v>187</v>
      </c>
      <c r="B1435" t="s">
        <v>353</v>
      </c>
      <c r="C1435">
        <v>91419</v>
      </c>
      <c r="D1435">
        <v>2024</v>
      </c>
      <c r="E1435">
        <v>1</v>
      </c>
      <c r="F1435">
        <v>0</v>
      </c>
      <c r="G1435">
        <v>0</v>
      </c>
    </row>
    <row r="1436" spans="1:7" ht="15.5" hidden="1" x14ac:dyDescent="0.35">
      <c r="A1436" t="s">
        <v>187</v>
      </c>
      <c r="B1436" t="s">
        <v>353</v>
      </c>
      <c r="C1436">
        <v>91419</v>
      </c>
      <c r="D1436">
        <v>2024</v>
      </c>
      <c r="E1436">
        <v>2</v>
      </c>
      <c r="F1436">
        <v>0</v>
      </c>
      <c r="G1436">
        <v>0</v>
      </c>
    </row>
    <row r="1437" spans="1:7" ht="15.5" hidden="1" x14ac:dyDescent="0.35">
      <c r="A1437" t="s">
        <v>187</v>
      </c>
      <c r="B1437" t="s">
        <v>353</v>
      </c>
      <c r="C1437">
        <v>91419</v>
      </c>
      <c r="D1437">
        <v>2024</v>
      </c>
      <c r="E1437">
        <v>3</v>
      </c>
      <c r="F1437">
        <v>0</v>
      </c>
      <c r="G1437">
        <v>0</v>
      </c>
    </row>
    <row r="1438" spans="1:7" ht="15.5" hidden="1" x14ac:dyDescent="0.35">
      <c r="A1438" t="s">
        <v>187</v>
      </c>
      <c r="B1438" t="s">
        <v>353</v>
      </c>
      <c r="C1438">
        <v>91419</v>
      </c>
      <c r="D1438">
        <v>2024</v>
      </c>
      <c r="E1438">
        <v>4</v>
      </c>
      <c r="F1438">
        <v>0</v>
      </c>
      <c r="G1438">
        <v>0</v>
      </c>
    </row>
    <row r="1439" spans="1:7" ht="15.5" hidden="1" x14ac:dyDescent="0.35">
      <c r="A1439" t="s">
        <v>187</v>
      </c>
      <c r="B1439" t="s">
        <v>353</v>
      </c>
      <c r="C1439">
        <v>91419</v>
      </c>
      <c r="D1439">
        <v>2024</v>
      </c>
      <c r="E1439">
        <v>5</v>
      </c>
      <c r="F1439">
        <v>0</v>
      </c>
      <c r="G1439">
        <v>0</v>
      </c>
    </row>
    <row r="1440" spans="1:7" ht="15.5" hidden="1" x14ac:dyDescent="0.35">
      <c r="A1440" t="s">
        <v>187</v>
      </c>
      <c r="B1440" t="s">
        <v>353</v>
      </c>
      <c r="C1440">
        <v>91419</v>
      </c>
      <c r="D1440">
        <v>2024</v>
      </c>
      <c r="E1440">
        <v>6</v>
      </c>
      <c r="F1440">
        <v>0</v>
      </c>
      <c r="G1440">
        <v>0</v>
      </c>
    </row>
    <row r="1441" spans="1:7" ht="15.5" hidden="1" x14ac:dyDescent="0.35">
      <c r="A1441" t="s">
        <v>187</v>
      </c>
      <c r="B1441" t="s">
        <v>353</v>
      </c>
      <c r="C1441">
        <v>91419</v>
      </c>
      <c r="D1441">
        <v>2024</v>
      </c>
      <c r="E1441">
        <v>7</v>
      </c>
      <c r="F1441">
        <v>0</v>
      </c>
      <c r="G1441">
        <v>0</v>
      </c>
    </row>
    <row r="1442" spans="1:7" ht="15.5" hidden="1" x14ac:dyDescent="0.35">
      <c r="A1442" t="s">
        <v>187</v>
      </c>
      <c r="B1442" t="s">
        <v>353</v>
      </c>
      <c r="C1442">
        <v>91419</v>
      </c>
      <c r="D1442">
        <v>2024</v>
      </c>
      <c r="E1442">
        <v>8</v>
      </c>
      <c r="F1442">
        <v>0</v>
      </c>
      <c r="G1442">
        <v>0</v>
      </c>
    </row>
    <row r="1443" spans="1:7" ht="15.5" hidden="1" x14ac:dyDescent="0.35">
      <c r="A1443" t="s">
        <v>187</v>
      </c>
      <c r="B1443" t="s">
        <v>353</v>
      </c>
      <c r="C1443">
        <v>91419</v>
      </c>
      <c r="D1443">
        <v>2024</v>
      </c>
      <c r="E1443">
        <v>9</v>
      </c>
      <c r="F1443">
        <v>0</v>
      </c>
      <c r="G1443">
        <v>0</v>
      </c>
    </row>
    <row r="1444" spans="1:7" ht="15.5" hidden="1" x14ac:dyDescent="0.35">
      <c r="A1444" t="s">
        <v>187</v>
      </c>
      <c r="B1444" t="s">
        <v>353</v>
      </c>
      <c r="C1444">
        <v>91419</v>
      </c>
      <c r="D1444">
        <v>2024</v>
      </c>
      <c r="E1444">
        <v>10</v>
      </c>
      <c r="F1444">
        <v>0</v>
      </c>
      <c r="G1444">
        <v>0</v>
      </c>
    </row>
    <row r="1445" spans="1:7" ht="15.5" hidden="1" x14ac:dyDescent="0.35">
      <c r="A1445" t="s">
        <v>187</v>
      </c>
      <c r="B1445" t="s">
        <v>353</v>
      </c>
      <c r="C1445">
        <v>91419</v>
      </c>
      <c r="D1445">
        <v>2024</v>
      </c>
      <c r="E1445">
        <v>11</v>
      </c>
      <c r="F1445">
        <v>0</v>
      </c>
      <c r="G1445">
        <v>0</v>
      </c>
    </row>
    <row r="1446" spans="1:7" ht="15.5" hidden="1" x14ac:dyDescent="0.35">
      <c r="A1446" t="s">
        <v>187</v>
      </c>
      <c r="B1446" t="s">
        <v>353</v>
      </c>
      <c r="C1446">
        <v>91419</v>
      </c>
      <c r="D1446">
        <v>2024</v>
      </c>
      <c r="E1446">
        <v>12</v>
      </c>
      <c r="F1446">
        <v>0</v>
      </c>
      <c r="G1446">
        <v>0</v>
      </c>
    </row>
    <row r="1447" spans="1:7" ht="15.5" x14ac:dyDescent="0.35">
      <c r="A1447" t="s">
        <v>187</v>
      </c>
      <c r="B1447" t="s">
        <v>353</v>
      </c>
      <c r="C1447">
        <v>91419</v>
      </c>
      <c r="D1447">
        <v>2025</v>
      </c>
      <c r="E1447">
        <v>1</v>
      </c>
      <c r="F1447">
        <v>228.47</v>
      </c>
      <c r="G1447">
        <v>24.47</v>
      </c>
    </row>
    <row r="1448" spans="1:7" ht="15.5" x14ac:dyDescent="0.35">
      <c r="A1448" t="s">
        <v>187</v>
      </c>
      <c r="B1448" t="s">
        <v>353</v>
      </c>
      <c r="C1448">
        <v>91419</v>
      </c>
      <c r="D1448">
        <v>2025</v>
      </c>
      <c r="E1448">
        <v>2</v>
      </c>
      <c r="F1448">
        <v>458.71</v>
      </c>
      <c r="G1448">
        <v>43</v>
      </c>
    </row>
    <row r="1449" spans="1:7" ht="15.5" x14ac:dyDescent="0.35">
      <c r="A1449" t="s">
        <v>187</v>
      </c>
      <c r="B1449" t="s">
        <v>353</v>
      </c>
      <c r="C1449">
        <v>91419</v>
      </c>
      <c r="D1449">
        <v>2025</v>
      </c>
      <c r="E1449">
        <v>3</v>
      </c>
      <c r="F1449">
        <v>422.69</v>
      </c>
      <c r="G1449">
        <v>41</v>
      </c>
    </row>
    <row r="1450" spans="1:7" ht="15.5" x14ac:dyDescent="0.35">
      <c r="A1450" t="s">
        <v>187</v>
      </c>
      <c r="B1450" t="s">
        <v>353</v>
      </c>
      <c r="C1450">
        <v>91419</v>
      </c>
      <c r="D1450">
        <v>2025</v>
      </c>
      <c r="E1450">
        <v>4</v>
      </c>
      <c r="F1450">
        <v>377.13</v>
      </c>
      <c r="G1450">
        <v>34</v>
      </c>
    </row>
    <row r="1451" spans="1:7" ht="15.5" x14ac:dyDescent="0.35">
      <c r="A1451" t="s">
        <v>187</v>
      </c>
      <c r="B1451" t="s">
        <v>353</v>
      </c>
      <c r="C1451">
        <v>91419</v>
      </c>
      <c r="D1451">
        <v>2025</v>
      </c>
      <c r="E1451">
        <v>5</v>
      </c>
      <c r="F1451">
        <v>393.36</v>
      </c>
      <c r="G1451">
        <v>31</v>
      </c>
    </row>
    <row r="1452" spans="1:7" ht="15.5" x14ac:dyDescent="0.35">
      <c r="A1452" t="s">
        <v>187</v>
      </c>
      <c r="B1452" t="s">
        <v>353</v>
      </c>
      <c r="C1452">
        <v>91419</v>
      </c>
      <c r="D1452">
        <v>2025</v>
      </c>
      <c r="E1452">
        <v>6</v>
      </c>
      <c r="F1452">
        <v>435.74</v>
      </c>
      <c r="G1452">
        <v>38</v>
      </c>
    </row>
    <row r="1453" spans="1:7" ht="15.5" x14ac:dyDescent="0.35">
      <c r="A1453" t="s">
        <v>187</v>
      </c>
      <c r="B1453" t="s">
        <v>353</v>
      </c>
      <c r="C1453">
        <v>91419</v>
      </c>
      <c r="D1453">
        <v>2025</v>
      </c>
      <c r="E1453">
        <v>7</v>
      </c>
      <c r="F1453">
        <v>447.5</v>
      </c>
      <c r="G1453">
        <v>39</v>
      </c>
    </row>
    <row r="1454" spans="1:7" ht="15.5" x14ac:dyDescent="0.35">
      <c r="A1454" t="s">
        <v>187</v>
      </c>
      <c r="B1454" t="s">
        <v>353</v>
      </c>
      <c r="C1454">
        <v>91419</v>
      </c>
      <c r="D1454">
        <v>2025</v>
      </c>
      <c r="E1454">
        <v>8</v>
      </c>
      <c r="F1454">
        <v>494.87</v>
      </c>
      <c r="G1454">
        <v>46</v>
      </c>
    </row>
    <row r="1455" spans="1:7" ht="15.5" x14ac:dyDescent="0.35">
      <c r="A1455" t="s">
        <v>187</v>
      </c>
      <c r="B1455" t="s">
        <v>353</v>
      </c>
      <c r="C1455">
        <v>91419</v>
      </c>
      <c r="D1455">
        <v>2025</v>
      </c>
      <c r="E1455">
        <v>9</v>
      </c>
      <c r="F1455">
        <v>449.03</v>
      </c>
      <c r="G1455">
        <v>40</v>
      </c>
    </row>
    <row r="1456" spans="1:7" ht="15.5" x14ac:dyDescent="0.35">
      <c r="A1456" t="s">
        <v>187</v>
      </c>
      <c r="B1456" t="s">
        <v>353</v>
      </c>
      <c r="C1456">
        <v>91419</v>
      </c>
      <c r="D1456">
        <v>2025</v>
      </c>
      <c r="E1456">
        <v>10</v>
      </c>
      <c r="F1456">
        <v>491.77</v>
      </c>
      <c r="G1456">
        <v>42</v>
      </c>
    </row>
    <row r="1457" spans="1:7" ht="15.5" x14ac:dyDescent="0.35">
      <c r="A1457" t="s">
        <v>187</v>
      </c>
      <c r="B1457" t="s">
        <v>353</v>
      </c>
      <c r="C1457">
        <v>91419</v>
      </c>
      <c r="D1457">
        <v>2025</v>
      </c>
      <c r="E1457">
        <v>11</v>
      </c>
      <c r="F1457">
        <v>463.85</v>
      </c>
      <c r="G1457">
        <v>46</v>
      </c>
    </row>
    <row r="1458" spans="1:7" ht="15.5" hidden="1" x14ac:dyDescent="0.35">
      <c r="A1458" t="s">
        <v>187</v>
      </c>
      <c r="B1458" t="s">
        <v>353</v>
      </c>
      <c r="C1458">
        <v>91420</v>
      </c>
      <c r="D1458">
        <v>2016</v>
      </c>
      <c r="E1458">
        <v>12</v>
      </c>
      <c r="F1458">
        <v>28.95</v>
      </c>
      <c r="G1458">
        <v>4.76</v>
      </c>
    </row>
    <row r="1459" spans="1:7" ht="15.5" hidden="1" x14ac:dyDescent="0.35">
      <c r="A1459" t="s">
        <v>187</v>
      </c>
      <c r="B1459" t="s">
        <v>353</v>
      </c>
      <c r="C1459">
        <v>91420</v>
      </c>
      <c r="D1459">
        <v>2017</v>
      </c>
      <c r="E1459">
        <v>1</v>
      </c>
      <c r="F1459">
        <v>299.13</v>
      </c>
      <c r="G1459">
        <v>49.24</v>
      </c>
    </row>
    <row r="1460" spans="1:7" ht="15.5" hidden="1" x14ac:dyDescent="0.35">
      <c r="A1460" t="s">
        <v>187</v>
      </c>
      <c r="B1460" t="s">
        <v>353</v>
      </c>
      <c r="C1460">
        <v>91420</v>
      </c>
      <c r="D1460">
        <v>2017</v>
      </c>
      <c r="E1460">
        <v>2</v>
      </c>
      <c r="F1460">
        <v>340</v>
      </c>
      <c r="G1460">
        <v>55</v>
      </c>
    </row>
    <row r="1461" spans="1:7" ht="15.5" hidden="1" x14ac:dyDescent="0.35">
      <c r="A1461" t="s">
        <v>187</v>
      </c>
      <c r="B1461" t="s">
        <v>353</v>
      </c>
      <c r="C1461">
        <v>91420</v>
      </c>
      <c r="D1461">
        <v>2017</v>
      </c>
      <c r="E1461">
        <v>3</v>
      </c>
      <c r="F1461">
        <v>346.35</v>
      </c>
      <c r="G1461">
        <v>57</v>
      </c>
    </row>
    <row r="1462" spans="1:7" ht="15.5" hidden="1" x14ac:dyDescent="0.35">
      <c r="A1462" t="s">
        <v>187</v>
      </c>
      <c r="B1462" t="s">
        <v>353</v>
      </c>
      <c r="C1462">
        <v>91420</v>
      </c>
      <c r="D1462">
        <v>2017</v>
      </c>
      <c r="E1462">
        <v>4</v>
      </c>
      <c r="F1462">
        <v>330.02</v>
      </c>
      <c r="G1462">
        <v>55</v>
      </c>
    </row>
    <row r="1463" spans="1:7" ht="15.5" hidden="1" x14ac:dyDescent="0.35">
      <c r="A1463" t="s">
        <v>187</v>
      </c>
      <c r="B1463" t="s">
        <v>353</v>
      </c>
      <c r="C1463">
        <v>91420</v>
      </c>
      <c r="D1463">
        <v>2017</v>
      </c>
      <c r="E1463">
        <v>5</v>
      </c>
      <c r="F1463">
        <v>138.72999999999999</v>
      </c>
      <c r="G1463">
        <v>22</v>
      </c>
    </row>
    <row r="1464" spans="1:7" ht="15.5" hidden="1" x14ac:dyDescent="0.35">
      <c r="A1464" t="s">
        <v>187</v>
      </c>
      <c r="B1464" t="s">
        <v>353</v>
      </c>
      <c r="C1464">
        <v>91420</v>
      </c>
      <c r="D1464">
        <v>2017</v>
      </c>
      <c r="E1464">
        <v>6</v>
      </c>
      <c r="F1464">
        <v>264.45</v>
      </c>
      <c r="G1464">
        <v>42</v>
      </c>
    </row>
    <row r="1465" spans="1:7" ht="15.5" hidden="1" x14ac:dyDescent="0.35">
      <c r="A1465" t="s">
        <v>187</v>
      </c>
      <c r="B1465" t="s">
        <v>353</v>
      </c>
      <c r="C1465">
        <v>91420</v>
      </c>
      <c r="D1465">
        <v>2017</v>
      </c>
      <c r="E1465">
        <v>7</v>
      </c>
      <c r="F1465">
        <v>368.79</v>
      </c>
      <c r="G1465">
        <v>58</v>
      </c>
    </row>
    <row r="1466" spans="1:7" ht="15.5" hidden="1" x14ac:dyDescent="0.35">
      <c r="A1466" t="s">
        <v>187</v>
      </c>
      <c r="B1466" t="s">
        <v>353</v>
      </c>
      <c r="C1466">
        <v>91420</v>
      </c>
      <c r="D1466">
        <v>2017</v>
      </c>
      <c r="E1466">
        <v>8</v>
      </c>
      <c r="F1466">
        <v>342.04</v>
      </c>
      <c r="G1466">
        <v>55</v>
      </c>
    </row>
    <row r="1467" spans="1:7" ht="15.5" hidden="1" x14ac:dyDescent="0.35">
      <c r="A1467" t="s">
        <v>187</v>
      </c>
      <c r="B1467" t="s">
        <v>353</v>
      </c>
      <c r="C1467">
        <v>91420</v>
      </c>
      <c r="D1467">
        <v>2017</v>
      </c>
      <c r="E1467">
        <v>9</v>
      </c>
      <c r="F1467">
        <v>323.98</v>
      </c>
      <c r="G1467">
        <v>53</v>
      </c>
    </row>
    <row r="1468" spans="1:7" ht="15.5" hidden="1" x14ac:dyDescent="0.35">
      <c r="A1468" t="s">
        <v>187</v>
      </c>
      <c r="B1468" t="s">
        <v>353</v>
      </c>
      <c r="C1468">
        <v>91420</v>
      </c>
      <c r="D1468">
        <v>2017</v>
      </c>
      <c r="E1468">
        <v>10</v>
      </c>
      <c r="F1468">
        <v>344.38</v>
      </c>
      <c r="G1468">
        <v>62</v>
      </c>
    </row>
    <row r="1469" spans="1:7" ht="15.5" hidden="1" x14ac:dyDescent="0.35">
      <c r="A1469" t="s">
        <v>187</v>
      </c>
      <c r="B1469" t="s">
        <v>353</v>
      </c>
      <c r="C1469">
        <v>91420</v>
      </c>
      <c r="D1469">
        <v>2017</v>
      </c>
      <c r="E1469">
        <v>11</v>
      </c>
      <c r="F1469">
        <v>333.28</v>
      </c>
      <c r="G1469">
        <v>60</v>
      </c>
    </row>
    <row r="1470" spans="1:7" ht="15.5" hidden="1" x14ac:dyDescent="0.35">
      <c r="A1470" t="s">
        <v>187</v>
      </c>
      <c r="B1470" t="s">
        <v>353</v>
      </c>
      <c r="C1470">
        <v>91420</v>
      </c>
      <c r="D1470">
        <v>2017</v>
      </c>
      <c r="E1470">
        <v>12</v>
      </c>
      <c r="F1470">
        <v>375.21</v>
      </c>
      <c r="G1470">
        <v>63</v>
      </c>
    </row>
    <row r="1471" spans="1:7" ht="15.5" hidden="1" x14ac:dyDescent="0.35">
      <c r="A1471" t="s">
        <v>187</v>
      </c>
      <c r="B1471" t="s">
        <v>353</v>
      </c>
      <c r="C1471">
        <v>91420</v>
      </c>
      <c r="D1471">
        <v>2018</v>
      </c>
      <c r="E1471">
        <v>1</v>
      </c>
      <c r="F1471">
        <v>380.97</v>
      </c>
      <c r="G1471">
        <v>66</v>
      </c>
    </row>
    <row r="1472" spans="1:7" ht="15.5" hidden="1" x14ac:dyDescent="0.35">
      <c r="A1472" t="s">
        <v>187</v>
      </c>
      <c r="B1472" t="s">
        <v>353</v>
      </c>
      <c r="C1472">
        <v>91420</v>
      </c>
      <c r="D1472">
        <v>2018</v>
      </c>
      <c r="E1472">
        <v>2</v>
      </c>
      <c r="F1472">
        <v>362.52</v>
      </c>
      <c r="G1472">
        <v>60</v>
      </c>
    </row>
    <row r="1473" spans="1:7" ht="15.5" hidden="1" x14ac:dyDescent="0.35">
      <c r="A1473" t="s">
        <v>187</v>
      </c>
      <c r="B1473" t="s">
        <v>353</v>
      </c>
      <c r="C1473">
        <v>91420</v>
      </c>
      <c r="D1473">
        <v>2018</v>
      </c>
      <c r="E1473">
        <v>3</v>
      </c>
      <c r="F1473">
        <v>337.93</v>
      </c>
      <c r="G1473">
        <v>60</v>
      </c>
    </row>
    <row r="1474" spans="1:7" ht="15.5" hidden="1" x14ac:dyDescent="0.35">
      <c r="A1474" t="s">
        <v>187</v>
      </c>
      <c r="B1474" t="s">
        <v>353</v>
      </c>
      <c r="C1474">
        <v>91420</v>
      </c>
      <c r="D1474">
        <v>2018</v>
      </c>
      <c r="E1474">
        <v>4</v>
      </c>
      <c r="F1474">
        <v>390.9</v>
      </c>
      <c r="G1474">
        <v>66</v>
      </c>
    </row>
    <row r="1475" spans="1:7" ht="15.5" hidden="1" x14ac:dyDescent="0.35">
      <c r="A1475" t="s">
        <v>187</v>
      </c>
      <c r="B1475" t="s">
        <v>353</v>
      </c>
      <c r="C1475">
        <v>91420</v>
      </c>
      <c r="D1475">
        <v>2018</v>
      </c>
      <c r="E1475">
        <v>5</v>
      </c>
      <c r="F1475">
        <v>365.1</v>
      </c>
      <c r="G1475">
        <v>83</v>
      </c>
    </row>
    <row r="1476" spans="1:7" ht="15.5" hidden="1" x14ac:dyDescent="0.35">
      <c r="A1476" t="s">
        <v>187</v>
      </c>
      <c r="B1476" t="s">
        <v>353</v>
      </c>
      <c r="C1476">
        <v>91420</v>
      </c>
      <c r="D1476">
        <v>2018</v>
      </c>
      <c r="E1476">
        <v>6</v>
      </c>
      <c r="F1476">
        <v>368.68</v>
      </c>
      <c r="G1476">
        <v>64</v>
      </c>
    </row>
    <row r="1477" spans="1:7" ht="15.5" hidden="1" x14ac:dyDescent="0.35">
      <c r="A1477" t="s">
        <v>187</v>
      </c>
      <c r="B1477" t="s">
        <v>353</v>
      </c>
      <c r="C1477">
        <v>91420</v>
      </c>
      <c r="D1477">
        <v>2018</v>
      </c>
      <c r="E1477">
        <v>7</v>
      </c>
      <c r="F1477">
        <v>366.77</v>
      </c>
      <c r="G1477">
        <v>63</v>
      </c>
    </row>
    <row r="1478" spans="1:7" ht="15.5" hidden="1" x14ac:dyDescent="0.35">
      <c r="A1478" t="s">
        <v>187</v>
      </c>
      <c r="B1478" t="s">
        <v>353</v>
      </c>
      <c r="C1478">
        <v>91420</v>
      </c>
      <c r="D1478">
        <v>2018</v>
      </c>
      <c r="E1478">
        <v>8</v>
      </c>
      <c r="F1478">
        <v>383.1</v>
      </c>
      <c r="G1478">
        <v>67</v>
      </c>
    </row>
    <row r="1479" spans="1:7" ht="15.5" hidden="1" x14ac:dyDescent="0.35">
      <c r="A1479" t="s">
        <v>187</v>
      </c>
      <c r="B1479" t="s">
        <v>353</v>
      </c>
      <c r="C1479">
        <v>91420</v>
      </c>
      <c r="D1479">
        <v>2018</v>
      </c>
      <c r="E1479">
        <v>9</v>
      </c>
      <c r="F1479">
        <v>398.65</v>
      </c>
      <c r="G1479">
        <v>68</v>
      </c>
    </row>
    <row r="1480" spans="1:7" ht="15.5" hidden="1" x14ac:dyDescent="0.35">
      <c r="A1480" t="s">
        <v>187</v>
      </c>
      <c r="B1480" t="s">
        <v>353</v>
      </c>
      <c r="C1480">
        <v>91420</v>
      </c>
      <c r="D1480">
        <v>2018</v>
      </c>
      <c r="E1480">
        <v>10</v>
      </c>
      <c r="F1480">
        <v>341.58</v>
      </c>
      <c r="G1480">
        <v>59</v>
      </c>
    </row>
    <row r="1481" spans="1:7" ht="15.5" hidden="1" x14ac:dyDescent="0.35">
      <c r="A1481" t="s">
        <v>187</v>
      </c>
      <c r="B1481" t="s">
        <v>353</v>
      </c>
      <c r="C1481">
        <v>91420</v>
      </c>
      <c r="D1481">
        <v>2018</v>
      </c>
      <c r="E1481">
        <v>11</v>
      </c>
      <c r="F1481">
        <v>272.35000000000002</v>
      </c>
      <c r="G1481">
        <v>50</v>
      </c>
    </row>
    <row r="1482" spans="1:7" ht="15.5" hidden="1" x14ac:dyDescent="0.35">
      <c r="A1482" t="s">
        <v>187</v>
      </c>
      <c r="B1482" t="s">
        <v>353</v>
      </c>
      <c r="C1482">
        <v>91420</v>
      </c>
      <c r="D1482">
        <v>2018</v>
      </c>
      <c r="E1482">
        <v>12</v>
      </c>
      <c r="F1482">
        <v>346.47</v>
      </c>
      <c r="G1482">
        <v>54</v>
      </c>
    </row>
    <row r="1483" spans="1:7" ht="15.5" hidden="1" x14ac:dyDescent="0.35">
      <c r="A1483" t="s">
        <v>187</v>
      </c>
      <c r="B1483" t="s">
        <v>353</v>
      </c>
      <c r="C1483">
        <v>91420</v>
      </c>
      <c r="D1483">
        <v>2019</v>
      </c>
      <c r="E1483">
        <v>1</v>
      </c>
      <c r="F1483">
        <v>312.27999999999997</v>
      </c>
      <c r="G1483">
        <v>50</v>
      </c>
    </row>
    <row r="1484" spans="1:7" ht="15.5" hidden="1" x14ac:dyDescent="0.35">
      <c r="A1484" t="s">
        <v>187</v>
      </c>
      <c r="B1484" t="s">
        <v>353</v>
      </c>
      <c r="C1484">
        <v>91420</v>
      </c>
      <c r="D1484">
        <v>2019</v>
      </c>
      <c r="E1484">
        <v>2</v>
      </c>
      <c r="F1484">
        <v>56.06</v>
      </c>
      <c r="G1484">
        <v>8.39</v>
      </c>
    </row>
    <row r="1485" spans="1:7" ht="15.5" hidden="1" x14ac:dyDescent="0.35">
      <c r="A1485" t="s">
        <v>187</v>
      </c>
      <c r="B1485" t="s">
        <v>353</v>
      </c>
      <c r="C1485">
        <v>91420</v>
      </c>
      <c r="D1485">
        <v>2019</v>
      </c>
      <c r="E1485">
        <v>3</v>
      </c>
      <c r="F1485">
        <v>0</v>
      </c>
      <c r="G1485">
        <v>0</v>
      </c>
    </row>
    <row r="1486" spans="1:7" ht="15.5" hidden="1" x14ac:dyDescent="0.35">
      <c r="A1486" t="s">
        <v>187</v>
      </c>
      <c r="B1486" t="s">
        <v>353</v>
      </c>
      <c r="C1486">
        <v>91420</v>
      </c>
      <c r="D1486">
        <v>2019</v>
      </c>
      <c r="E1486">
        <v>4</v>
      </c>
      <c r="F1486">
        <v>0</v>
      </c>
      <c r="G1486">
        <v>0</v>
      </c>
    </row>
    <row r="1487" spans="1:7" ht="15.5" hidden="1" x14ac:dyDescent="0.35">
      <c r="A1487" t="s">
        <v>187</v>
      </c>
      <c r="B1487" t="s">
        <v>353</v>
      </c>
      <c r="C1487">
        <v>91420</v>
      </c>
      <c r="D1487">
        <v>2019</v>
      </c>
      <c r="E1487">
        <v>5</v>
      </c>
      <c r="F1487">
        <v>116.17</v>
      </c>
      <c r="G1487">
        <v>20.29</v>
      </c>
    </row>
    <row r="1488" spans="1:7" ht="15.5" hidden="1" x14ac:dyDescent="0.35">
      <c r="A1488" t="s">
        <v>187</v>
      </c>
      <c r="B1488" t="s">
        <v>353</v>
      </c>
      <c r="C1488">
        <v>91420</v>
      </c>
      <c r="D1488">
        <v>2019</v>
      </c>
      <c r="E1488">
        <v>6</v>
      </c>
      <c r="F1488">
        <v>369.1</v>
      </c>
      <c r="G1488">
        <v>59</v>
      </c>
    </row>
    <row r="1489" spans="1:7" ht="15.5" hidden="1" x14ac:dyDescent="0.35">
      <c r="A1489" t="s">
        <v>187</v>
      </c>
      <c r="B1489" t="s">
        <v>353</v>
      </c>
      <c r="C1489">
        <v>91420</v>
      </c>
      <c r="D1489">
        <v>2019</v>
      </c>
      <c r="E1489">
        <v>7</v>
      </c>
      <c r="F1489">
        <v>415.63</v>
      </c>
      <c r="G1489">
        <v>69</v>
      </c>
    </row>
    <row r="1490" spans="1:7" ht="15.5" hidden="1" x14ac:dyDescent="0.35">
      <c r="A1490" t="s">
        <v>187</v>
      </c>
      <c r="B1490" t="s">
        <v>353</v>
      </c>
      <c r="C1490">
        <v>91420</v>
      </c>
      <c r="D1490">
        <v>2019</v>
      </c>
      <c r="E1490">
        <v>8</v>
      </c>
      <c r="F1490">
        <v>372.98</v>
      </c>
      <c r="G1490">
        <v>61</v>
      </c>
    </row>
    <row r="1491" spans="1:7" ht="15.5" hidden="1" x14ac:dyDescent="0.35">
      <c r="A1491" t="s">
        <v>187</v>
      </c>
      <c r="B1491" t="s">
        <v>353</v>
      </c>
      <c r="C1491">
        <v>91420</v>
      </c>
      <c r="D1491">
        <v>2019</v>
      </c>
      <c r="E1491">
        <v>9</v>
      </c>
      <c r="F1491">
        <v>360.62</v>
      </c>
      <c r="G1491">
        <v>59</v>
      </c>
    </row>
    <row r="1492" spans="1:7" ht="15.5" hidden="1" x14ac:dyDescent="0.35">
      <c r="A1492" t="s">
        <v>187</v>
      </c>
      <c r="B1492" t="s">
        <v>353</v>
      </c>
      <c r="C1492">
        <v>91420</v>
      </c>
      <c r="D1492">
        <v>2019</v>
      </c>
      <c r="E1492">
        <v>10</v>
      </c>
      <c r="F1492">
        <v>399.1</v>
      </c>
      <c r="G1492">
        <v>64</v>
      </c>
    </row>
    <row r="1493" spans="1:7" ht="15.5" hidden="1" x14ac:dyDescent="0.35">
      <c r="A1493" t="s">
        <v>187</v>
      </c>
      <c r="B1493" t="s">
        <v>353</v>
      </c>
      <c r="C1493">
        <v>91420</v>
      </c>
      <c r="D1493">
        <v>2019</v>
      </c>
      <c r="E1493">
        <v>11</v>
      </c>
      <c r="F1493">
        <v>291.82</v>
      </c>
      <c r="G1493">
        <v>49</v>
      </c>
    </row>
    <row r="1494" spans="1:7" ht="15.5" hidden="1" x14ac:dyDescent="0.35">
      <c r="A1494" t="s">
        <v>187</v>
      </c>
      <c r="B1494" t="s">
        <v>353</v>
      </c>
      <c r="C1494">
        <v>91420</v>
      </c>
      <c r="D1494">
        <v>2019</v>
      </c>
      <c r="E1494">
        <v>12</v>
      </c>
      <c r="F1494">
        <v>390.94</v>
      </c>
      <c r="G1494">
        <v>66</v>
      </c>
    </row>
    <row r="1495" spans="1:7" ht="15.5" hidden="1" x14ac:dyDescent="0.35">
      <c r="A1495" t="s">
        <v>187</v>
      </c>
      <c r="B1495" t="s">
        <v>353</v>
      </c>
      <c r="C1495">
        <v>91420</v>
      </c>
      <c r="D1495">
        <v>2020</v>
      </c>
      <c r="E1495">
        <v>1</v>
      </c>
      <c r="F1495">
        <v>301.14</v>
      </c>
      <c r="G1495">
        <v>51.67</v>
      </c>
    </row>
    <row r="1496" spans="1:7" ht="15.5" hidden="1" x14ac:dyDescent="0.35">
      <c r="A1496" t="s">
        <v>187</v>
      </c>
      <c r="B1496" t="s">
        <v>353</v>
      </c>
      <c r="C1496">
        <v>91420</v>
      </c>
      <c r="D1496">
        <v>2020</v>
      </c>
      <c r="E1496">
        <v>2</v>
      </c>
      <c r="F1496">
        <v>281.70999999999998</v>
      </c>
      <c r="G1496">
        <v>48.33</v>
      </c>
    </row>
    <row r="1497" spans="1:7" ht="15.5" hidden="1" x14ac:dyDescent="0.35">
      <c r="A1497" t="s">
        <v>187</v>
      </c>
      <c r="B1497" t="s">
        <v>353</v>
      </c>
      <c r="C1497">
        <v>91420</v>
      </c>
      <c r="D1497">
        <v>2020</v>
      </c>
      <c r="E1497">
        <v>3</v>
      </c>
      <c r="F1497">
        <v>301.89999999999998</v>
      </c>
      <c r="G1497">
        <v>47</v>
      </c>
    </row>
    <row r="1498" spans="1:7" ht="15.5" hidden="1" x14ac:dyDescent="0.35">
      <c r="A1498" t="s">
        <v>187</v>
      </c>
      <c r="B1498" t="s">
        <v>353</v>
      </c>
      <c r="C1498">
        <v>91420</v>
      </c>
      <c r="D1498">
        <v>2020</v>
      </c>
      <c r="E1498">
        <v>4</v>
      </c>
      <c r="F1498">
        <v>0</v>
      </c>
      <c r="G1498">
        <v>0</v>
      </c>
    </row>
    <row r="1499" spans="1:7" ht="15.5" hidden="1" x14ac:dyDescent="0.35">
      <c r="A1499" t="s">
        <v>187</v>
      </c>
      <c r="B1499" t="s">
        <v>353</v>
      </c>
      <c r="C1499">
        <v>91420</v>
      </c>
      <c r="D1499">
        <v>2020</v>
      </c>
      <c r="E1499">
        <v>5</v>
      </c>
      <c r="F1499">
        <v>0</v>
      </c>
      <c r="G1499">
        <v>0</v>
      </c>
    </row>
    <row r="1500" spans="1:7" ht="15.5" hidden="1" x14ac:dyDescent="0.35">
      <c r="A1500" t="s">
        <v>187</v>
      </c>
      <c r="B1500" t="s">
        <v>353</v>
      </c>
      <c r="C1500">
        <v>91420</v>
      </c>
      <c r="D1500">
        <v>2020</v>
      </c>
      <c r="E1500">
        <v>6</v>
      </c>
      <c r="F1500">
        <v>0</v>
      </c>
      <c r="G1500">
        <v>0</v>
      </c>
    </row>
    <row r="1501" spans="1:7" ht="15.5" hidden="1" x14ac:dyDescent="0.35">
      <c r="A1501" t="s">
        <v>187</v>
      </c>
      <c r="B1501" t="s">
        <v>353</v>
      </c>
      <c r="C1501">
        <v>91420</v>
      </c>
      <c r="D1501">
        <v>2020</v>
      </c>
      <c r="E1501">
        <v>7</v>
      </c>
      <c r="F1501">
        <v>0</v>
      </c>
      <c r="G1501">
        <v>0</v>
      </c>
    </row>
    <row r="1502" spans="1:7" ht="15.5" hidden="1" x14ac:dyDescent="0.35">
      <c r="A1502" t="s">
        <v>187</v>
      </c>
      <c r="B1502" t="s">
        <v>353</v>
      </c>
      <c r="C1502">
        <v>91420</v>
      </c>
      <c r="D1502">
        <v>2020</v>
      </c>
      <c r="E1502">
        <v>8</v>
      </c>
      <c r="F1502">
        <v>0</v>
      </c>
      <c r="G1502">
        <v>0</v>
      </c>
    </row>
    <row r="1503" spans="1:7" ht="15.5" hidden="1" x14ac:dyDescent="0.35">
      <c r="A1503" t="s">
        <v>187</v>
      </c>
      <c r="B1503" t="s">
        <v>353</v>
      </c>
      <c r="C1503">
        <v>91420</v>
      </c>
      <c r="D1503">
        <v>2020</v>
      </c>
      <c r="E1503">
        <v>9</v>
      </c>
      <c r="F1503">
        <v>1.1399999999999999</v>
      </c>
      <c r="G1503">
        <v>1</v>
      </c>
    </row>
    <row r="1504" spans="1:7" ht="15.5" hidden="1" x14ac:dyDescent="0.35">
      <c r="A1504" t="s">
        <v>187</v>
      </c>
      <c r="B1504" t="s">
        <v>353</v>
      </c>
      <c r="C1504">
        <v>91420</v>
      </c>
      <c r="D1504">
        <v>2020</v>
      </c>
      <c r="E1504">
        <v>10</v>
      </c>
      <c r="F1504">
        <v>0</v>
      </c>
      <c r="G1504">
        <v>0</v>
      </c>
    </row>
    <row r="1505" spans="1:7" ht="15.5" hidden="1" x14ac:dyDescent="0.35">
      <c r="A1505" t="s">
        <v>187</v>
      </c>
      <c r="B1505" t="s">
        <v>353</v>
      </c>
      <c r="C1505">
        <v>91420</v>
      </c>
      <c r="D1505">
        <v>2020</v>
      </c>
      <c r="E1505">
        <v>11</v>
      </c>
      <c r="F1505">
        <v>0</v>
      </c>
      <c r="G1505">
        <v>0</v>
      </c>
    </row>
    <row r="1506" spans="1:7" ht="15.5" hidden="1" x14ac:dyDescent="0.35">
      <c r="A1506" t="s">
        <v>187</v>
      </c>
      <c r="B1506" t="s">
        <v>353</v>
      </c>
      <c r="C1506">
        <v>91420</v>
      </c>
      <c r="D1506">
        <v>2020</v>
      </c>
      <c r="E1506">
        <v>12</v>
      </c>
      <c r="F1506">
        <v>0</v>
      </c>
      <c r="G1506">
        <v>0</v>
      </c>
    </row>
    <row r="1507" spans="1:7" ht="15.5" hidden="1" x14ac:dyDescent="0.35">
      <c r="A1507" t="s">
        <v>187</v>
      </c>
      <c r="B1507" t="s">
        <v>353</v>
      </c>
      <c r="C1507">
        <v>91420</v>
      </c>
      <c r="D1507">
        <v>2021</v>
      </c>
      <c r="E1507">
        <v>10</v>
      </c>
      <c r="F1507">
        <v>0.47</v>
      </c>
      <c r="G1507">
        <v>1</v>
      </c>
    </row>
    <row r="1508" spans="1:7" ht="15.5" hidden="1" x14ac:dyDescent="0.35">
      <c r="A1508" t="s">
        <v>187</v>
      </c>
      <c r="B1508" t="s">
        <v>353</v>
      </c>
      <c r="C1508">
        <v>91420</v>
      </c>
      <c r="D1508">
        <v>2022</v>
      </c>
      <c r="E1508">
        <v>5</v>
      </c>
      <c r="F1508">
        <v>4.68</v>
      </c>
      <c r="G1508">
        <v>29</v>
      </c>
    </row>
    <row r="1509" spans="1:7" ht="15.5" hidden="1" x14ac:dyDescent="0.35">
      <c r="A1509" t="s">
        <v>187</v>
      </c>
      <c r="B1509" t="s">
        <v>353</v>
      </c>
      <c r="C1509">
        <v>91420</v>
      </c>
      <c r="D1509">
        <v>2022</v>
      </c>
      <c r="E1509">
        <v>6</v>
      </c>
      <c r="F1509">
        <v>73.930000000000007</v>
      </c>
      <c r="G1509">
        <v>50</v>
      </c>
    </row>
    <row r="1510" spans="1:7" ht="15.5" hidden="1" x14ac:dyDescent="0.35">
      <c r="A1510" t="s">
        <v>187</v>
      </c>
      <c r="B1510" t="s">
        <v>353</v>
      </c>
      <c r="C1510">
        <v>91420</v>
      </c>
      <c r="D1510">
        <v>2022</v>
      </c>
      <c r="E1510">
        <v>7</v>
      </c>
      <c r="F1510">
        <v>227.54</v>
      </c>
      <c r="G1510">
        <v>58</v>
      </c>
    </row>
    <row r="1511" spans="1:7" ht="15.5" hidden="1" x14ac:dyDescent="0.35">
      <c r="A1511" t="s">
        <v>187</v>
      </c>
      <c r="B1511" t="s">
        <v>353</v>
      </c>
      <c r="C1511">
        <v>91420</v>
      </c>
      <c r="D1511">
        <v>2022</v>
      </c>
      <c r="E1511">
        <v>8</v>
      </c>
      <c r="F1511">
        <v>248.15</v>
      </c>
      <c r="G1511">
        <v>38</v>
      </c>
    </row>
    <row r="1512" spans="1:7" ht="15.5" hidden="1" x14ac:dyDescent="0.35">
      <c r="A1512" t="s">
        <v>187</v>
      </c>
      <c r="B1512" t="s">
        <v>353</v>
      </c>
      <c r="C1512">
        <v>91420</v>
      </c>
      <c r="D1512">
        <v>2022</v>
      </c>
      <c r="E1512">
        <v>9</v>
      </c>
      <c r="F1512">
        <v>195.03</v>
      </c>
      <c r="G1512">
        <v>31</v>
      </c>
    </row>
    <row r="1513" spans="1:7" ht="15.5" hidden="1" x14ac:dyDescent="0.35">
      <c r="A1513" t="s">
        <v>187</v>
      </c>
      <c r="B1513" t="s">
        <v>353</v>
      </c>
      <c r="C1513">
        <v>91420</v>
      </c>
      <c r="D1513">
        <v>2022</v>
      </c>
      <c r="E1513">
        <v>10</v>
      </c>
      <c r="F1513">
        <v>295.93</v>
      </c>
      <c r="G1513">
        <v>44</v>
      </c>
    </row>
    <row r="1514" spans="1:7" ht="15.5" hidden="1" x14ac:dyDescent="0.35">
      <c r="A1514" t="s">
        <v>187</v>
      </c>
      <c r="B1514" t="s">
        <v>353</v>
      </c>
      <c r="C1514">
        <v>91420</v>
      </c>
      <c r="D1514">
        <v>2022</v>
      </c>
      <c r="E1514">
        <v>11</v>
      </c>
      <c r="F1514">
        <v>244.74</v>
      </c>
      <c r="G1514">
        <v>37</v>
      </c>
    </row>
    <row r="1515" spans="1:7" ht="15.5" hidden="1" x14ac:dyDescent="0.35">
      <c r="A1515" t="s">
        <v>187</v>
      </c>
      <c r="B1515" t="s">
        <v>353</v>
      </c>
      <c r="C1515">
        <v>91420</v>
      </c>
      <c r="D1515">
        <v>2022</v>
      </c>
      <c r="E1515">
        <v>12</v>
      </c>
      <c r="F1515">
        <v>340.45</v>
      </c>
      <c r="G1515">
        <v>52</v>
      </c>
    </row>
    <row r="1516" spans="1:7" ht="15.5" hidden="1" x14ac:dyDescent="0.35">
      <c r="A1516" t="s">
        <v>187</v>
      </c>
      <c r="B1516" t="s">
        <v>353</v>
      </c>
      <c r="C1516">
        <v>91420</v>
      </c>
      <c r="D1516">
        <v>2023</v>
      </c>
      <c r="E1516">
        <v>1</v>
      </c>
      <c r="F1516">
        <v>346.18</v>
      </c>
      <c r="G1516">
        <v>52</v>
      </c>
    </row>
    <row r="1517" spans="1:7" ht="15.5" hidden="1" x14ac:dyDescent="0.35">
      <c r="A1517" t="s">
        <v>187</v>
      </c>
      <c r="B1517" t="s">
        <v>353</v>
      </c>
      <c r="C1517">
        <v>91420</v>
      </c>
      <c r="D1517">
        <v>2023</v>
      </c>
      <c r="E1517">
        <v>2</v>
      </c>
      <c r="F1517">
        <v>260.52</v>
      </c>
      <c r="G1517">
        <v>59</v>
      </c>
    </row>
    <row r="1518" spans="1:7" ht="15.5" hidden="1" x14ac:dyDescent="0.35">
      <c r="A1518" t="s">
        <v>187</v>
      </c>
      <c r="B1518" t="s">
        <v>353</v>
      </c>
      <c r="C1518">
        <v>91420</v>
      </c>
      <c r="D1518">
        <v>2023</v>
      </c>
      <c r="E1518">
        <v>3</v>
      </c>
      <c r="F1518">
        <v>333.43</v>
      </c>
      <c r="G1518">
        <v>52</v>
      </c>
    </row>
    <row r="1519" spans="1:7" ht="15.5" hidden="1" x14ac:dyDescent="0.35">
      <c r="A1519" t="s">
        <v>187</v>
      </c>
      <c r="B1519" t="s">
        <v>353</v>
      </c>
      <c r="C1519">
        <v>91420</v>
      </c>
      <c r="D1519">
        <v>2023</v>
      </c>
      <c r="E1519">
        <v>4</v>
      </c>
      <c r="F1519">
        <v>348.92</v>
      </c>
      <c r="G1519">
        <v>68</v>
      </c>
    </row>
    <row r="1520" spans="1:7" ht="15.5" hidden="1" x14ac:dyDescent="0.35">
      <c r="A1520" t="s">
        <v>187</v>
      </c>
      <c r="B1520" t="s">
        <v>353</v>
      </c>
      <c r="C1520">
        <v>91420</v>
      </c>
      <c r="D1520">
        <v>2023</v>
      </c>
      <c r="E1520">
        <v>5</v>
      </c>
      <c r="F1520">
        <v>376.71</v>
      </c>
      <c r="G1520">
        <v>59</v>
      </c>
    </row>
    <row r="1521" spans="1:7" ht="15.5" hidden="1" x14ac:dyDescent="0.35">
      <c r="A1521" t="s">
        <v>187</v>
      </c>
      <c r="B1521" t="s">
        <v>353</v>
      </c>
      <c r="C1521">
        <v>91420</v>
      </c>
      <c r="D1521">
        <v>2023</v>
      </c>
      <c r="E1521">
        <v>6</v>
      </c>
      <c r="F1521">
        <v>322.45</v>
      </c>
      <c r="G1521">
        <v>50</v>
      </c>
    </row>
    <row r="1522" spans="1:7" ht="15.5" hidden="1" x14ac:dyDescent="0.35">
      <c r="A1522" t="s">
        <v>187</v>
      </c>
      <c r="B1522" t="s">
        <v>353</v>
      </c>
      <c r="C1522">
        <v>91420</v>
      </c>
      <c r="D1522">
        <v>2023</v>
      </c>
      <c r="E1522">
        <v>7</v>
      </c>
      <c r="F1522">
        <v>343.9</v>
      </c>
      <c r="G1522">
        <v>54</v>
      </c>
    </row>
    <row r="1523" spans="1:7" ht="15.5" hidden="1" x14ac:dyDescent="0.35">
      <c r="A1523" t="s">
        <v>187</v>
      </c>
      <c r="B1523" t="s">
        <v>353</v>
      </c>
      <c r="C1523">
        <v>91420</v>
      </c>
      <c r="D1523">
        <v>2023</v>
      </c>
      <c r="E1523">
        <v>8</v>
      </c>
      <c r="F1523">
        <v>286.87</v>
      </c>
      <c r="G1523">
        <v>40.03</v>
      </c>
    </row>
    <row r="1524" spans="1:7" ht="15.5" hidden="1" x14ac:dyDescent="0.35">
      <c r="A1524" t="s">
        <v>187</v>
      </c>
      <c r="B1524" t="s">
        <v>353</v>
      </c>
      <c r="C1524">
        <v>91420</v>
      </c>
      <c r="D1524">
        <v>2023</v>
      </c>
      <c r="E1524">
        <v>9</v>
      </c>
      <c r="F1524">
        <v>0</v>
      </c>
      <c r="G1524">
        <v>0</v>
      </c>
    </row>
    <row r="1525" spans="1:7" ht="15.5" hidden="1" x14ac:dyDescent="0.35">
      <c r="A1525" t="s">
        <v>187</v>
      </c>
      <c r="B1525" t="s">
        <v>353</v>
      </c>
      <c r="C1525">
        <v>91420</v>
      </c>
      <c r="D1525">
        <v>2023</v>
      </c>
      <c r="E1525">
        <v>10</v>
      </c>
      <c r="F1525">
        <v>0</v>
      </c>
      <c r="G1525">
        <v>0</v>
      </c>
    </row>
    <row r="1526" spans="1:7" ht="15.5" hidden="1" x14ac:dyDescent="0.35">
      <c r="A1526" t="s">
        <v>187</v>
      </c>
      <c r="B1526" t="s">
        <v>353</v>
      </c>
      <c r="C1526">
        <v>91420</v>
      </c>
      <c r="D1526">
        <v>2023</v>
      </c>
      <c r="E1526">
        <v>11</v>
      </c>
      <c r="F1526">
        <v>0</v>
      </c>
      <c r="G1526">
        <v>0</v>
      </c>
    </row>
    <row r="1527" spans="1:7" ht="15.5" hidden="1" x14ac:dyDescent="0.35">
      <c r="A1527" t="s">
        <v>187</v>
      </c>
      <c r="B1527" t="s">
        <v>353</v>
      </c>
      <c r="C1527">
        <v>91420</v>
      </c>
      <c r="D1527">
        <v>2023</v>
      </c>
      <c r="E1527">
        <v>12</v>
      </c>
      <c r="F1527">
        <v>0</v>
      </c>
      <c r="G1527">
        <v>0</v>
      </c>
    </row>
    <row r="1528" spans="1:7" ht="15.5" hidden="1" x14ac:dyDescent="0.35">
      <c r="A1528" t="s">
        <v>187</v>
      </c>
      <c r="B1528" t="s">
        <v>353</v>
      </c>
      <c r="C1528">
        <v>91420</v>
      </c>
      <c r="D1528">
        <v>2024</v>
      </c>
      <c r="E1528">
        <v>1</v>
      </c>
      <c r="F1528">
        <v>0</v>
      </c>
      <c r="G1528">
        <v>0</v>
      </c>
    </row>
    <row r="1529" spans="1:7" ht="15.5" hidden="1" x14ac:dyDescent="0.35">
      <c r="A1529" t="s">
        <v>187</v>
      </c>
      <c r="B1529" t="s">
        <v>353</v>
      </c>
      <c r="C1529">
        <v>91420</v>
      </c>
      <c r="D1529">
        <v>2024</v>
      </c>
      <c r="E1529">
        <v>2</v>
      </c>
      <c r="F1529">
        <v>0</v>
      </c>
      <c r="G1529">
        <v>0</v>
      </c>
    </row>
    <row r="1530" spans="1:7" ht="15.5" hidden="1" x14ac:dyDescent="0.35">
      <c r="A1530" t="s">
        <v>187</v>
      </c>
      <c r="B1530" t="s">
        <v>353</v>
      </c>
      <c r="C1530">
        <v>91420</v>
      </c>
      <c r="D1530">
        <v>2024</v>
      </c>
      <c r="E1530">
        <v>3</v>
      </c>
      <c r="F1530">
        <v>0</v>
      </c>
      <c r="G1530">
        <v>0</v>
      </c>
    </row>
    <row r="1531" spans="1:7" ht="15.5" hidden="1" x14ac:dyDescent="0.35">
      <c r="A1531" t="s">
        <v>187</v>
      </c>
      <c r="B1531" t="s">
        <v>353</v>
      </c>
      <c r="C1531">
        <v>91420</v>
      </c>
      <c r="D1531">
        <v>2024</v>
      </c>
      <c r="E1531">
        <v>4</v>
      </c>
      <c r="F1531">
        <v>0</v>
      </c>
      <c r="G1531">
        <v>0</v>
      </c>
    </row>
    <row r="1532" spans="1:7" ht="15.5" hidden="1" x14ac:dyDescent="0.35">
      <c r="A1532" t="s">
        <v>187</v>
      </c>
      <c r="B1532" t="s">
        <v>353</v>
      </c>
      <c r="C1532">
        <v>91420</v>
      </c>
      <c r="D1532">
        <v>2024</v>
      </c>
      <c r="E1532">
        <v>5</v>
      </c>
      <c r="F1532">
        <v>0</v>
      </c>
      <c r="G1532">
        <v>0</v>
      </c>
    </row>
    <row r="1533" spans="1:7" ht="15.5" hidden="1" x14ac:dyDescent="0.35">
      <c r="A1533" t="s">
        <v>187</v>
      </c>
      <c r="B1533" t="s">
        <v>353</v>
      </c>
      <c r="C1533">
        <v>91420</v>
      </c>
      <c r="D1533">
        <v>2024</v>
      </c>
      <c r="E1533">
        <v>6</v>
      </c>
      <c r="F1533">
        <v>0</v>
      </c>
      <c r="G1533">
        <v>0</v>
      </c>
    </row>
    <row r="1534" spans="1:7" ht="15.5" hidden="1" x14ac:dyDescent="0.35">
      <c r="A1534" t="s">
        <v>187</v>
      </c>
      <c r="B1534" t="s">
        <v>353</v>
      </c>
      <c r="C1534">
        <v>91420</v>
      </c>
      <c r="D1534">
        <v>2024</v>
      </c>
      <c r="E1534">
        <v>7</v>
      </c>
      <c r="F1534">
        <v>0</v>
      </c>
      <c r="G1534">
        <v>0</v>
      </c>
    </row>
    <row r="1535" spans="1:7" ht="15.5" hidden="1" x14ac:dyDescent="0.35">
      <c r="A1535" t="s">
        <v>187</v>
      </c>
      <c r="B1535" t="s">
        <v>353</v>
      </c>
      <c r="C1535">
        <v>91420</v>
      </c>
      <c r="D1535">
        <v>2024</v>
      </c>
      <c r="E1535">
        <v>8</v>
      </c>
      <c r="F1535">
        <v>0</v>
      </c>
      <c r="G1535">
        <v>0</v>
      </c>
    </row>
    <row r="1536" spans="1:7" ht="15.5" hidden="1" x14ac:dyDescent="0.35">
      <c r="A1536" t="s">
        <v>187</v>
      </c>
      <c r="B1536" t="s">
        <v>353</v>
      </c>
      <c r="C1536">
        <v>91420</v>
      </c>
      <c r="D1536">
        <v>2024</v>
      </c>
      <c r="E1536">
        <v>9</v>
      </c>
      <c r="F1536">
        <v>0</v>
      </c>
      <c r="G1536">
        <v>0</v>
      </c>
    </row>
    <row r="1537" spans="1:7" ht="15.5" hidden="1" x14ac:dyDescent="0.35">
      <c r="A1537" t="s">
        <v>187</v>
      </c>
      <c r="B1537" t="s">
        <v>353</v>
      </c>
      <c r="C1537">
        <v>91420</v>
      </c>
      <c r="D1537">
        <v>2024</v>
      </c>
      <c r="E1537">
        <v>10</v>
      </c>
      <c r="F1537">
        <v>0</v>
      </c>
      <c r="G1537">
        <v>0</v>
      </c>
    </row>
    <row r="1538" spans="1:7" ht="15.5" hidden="1" x14ac:dyDescent="0.35">
      <c r="A1538" t="s">
        <v>187</v>
      </c>
      <c r="B1538" t="s">
        <v>353</v>
      </c>
      <c r="C1538">
        <v>91420</v>
      </c>
      <c r="D1538">
        <v>2024</v>
      </c>
      <c r="E1538">
        <v>11</v>
      </c>
      <c r="F1538">
        <v>0</v>
      </c>
      <c r="G1538">
        <v>0</v>
      </c>
    </row>
    <row r="1539" spans="1:7" ht="15.5" hidden="1" x14ac:dyDescent="0.35">
      <c r="A1539" t="s">
        <v>187</v>
      </c>
      <c r="B1539" t="s">
        <v>353</v>
      </c>
      <c r="C1539">
        <v>91420</v>
      </c>
      <c r="D1539">
        <v>2024</v>
      </c>
      <c r="E1539">
        <v>12</v>
      </c>
      <c r="F1539">
        <v>0</v>
      </c>
      <c r="G1539">
        <v>0</v>
      </c>
    </row>
    <row r="1540" spans="1:7" ht="15.5" x14ac:dyDescent="0.35">
      <c r="A1540" t="s">
        <v>187</v>
      </c>
      <c r="B1540" t="s">
        <v>353</v>
      </c>
      <c r="C1540">
        <v>91420</v>
      </c>
      <c r="D1540">
        <v>2025</v>
      </c>
      <c r="E1540">
        <v>1</v>
      </c>
      <c r="F1540">
        <v>0</v>
      </c>
      <c r="G1540">
        <v>0</v>
      </c>
    </row>
    <row r="1541" spans="1:7" ht="15.5" x14ac:dyDescent="0.35">
      <c r="A1541" t="s">
        <v>187</v>
      </c>
      <c r="B1541" t="s">
        <v>353</v>
      </c>
      <c r="C1541">
        <v>91420</v>
      </c>
      <c r="D1541">
        <v>2025</v>
      </c>
      <c r="E1541">
        <v>2</v>
      </c>
      <c r="F1541">
        <v>44.68</v>
      </c>
      <c r="G1541">
        <v>4.1100000000000003</v>
      </c>
    </row>
    <row r="1542" spans="1:7" ht="15.5" x14ac:dyDescent="0.35">
      <c r="A1542" t="s">
        <v>187</v>
      </c>
      <c r="B1542" t="s">
        <v>353</v>
      </c>
      <c r="C1542">
        <v>91420</v>
      </c>
      <c r="D1542">
        <v>2025</v>
      </c>
      <c r="E1542">
        <v>3</v>
      </c>
      <c r="F1542">
        <v>421.45</v>
      </c>
      <c r="G1542">
        <v>41</v>
      </c>
    </row>
    <row r="1543" spans="1:7" ht="15.5" x14ac:dyDescent="0.35">
      <c r="A1543" t="s">
        <v>187</v>
      </c>
      <c r="B1543" t="s">
        <v>353</v>
      </c>
      <c r="C1543">
        <v>91420</v>
      </c>
      <c r="D1543">
        <v>2025</v>
      </c>
      <c r="E1543">
        <v>4</v>
      </c>
      <c r="F1543">
        <v>458.33</v>
      </c>
      <c r="G1543">
        <v>43</v>
      </c>
    </row>
    <row r="1544" spans="1:7" ht="15.5" x14ac:dyDescent="0.35">
      <c r="A1544" t="s">
        <v>187</v>
      </c>
      <c r="B1544" t="s">
        <v>353</v>
      </c>
      <c r="C1544">
        <v>91420</v>
      </c>
      <c r="D1544">
        <v>2025</v>
      </c>
      <c r="E1544">
        <v>5</v>
      </c>
      <c r="F1544">
        <v>426.07</v>
      </c>
      <c r="G1544">
        <v>37</v>
      </c>
    </row>
    <row r="1545" spans="1:7" ht="15.5" x14ac:dyDescent="0.35">
      <c r="A1545" t="s">
        <v>187</v>
      </c>
      <c r="B1545" t="s">
        <v>353</v>
      </c>
      <c r="C1545">
        <v>91420</v>
      </c>
      <c r="D1545">
        <v>2025</v>
      </c>
      <c r="E1545">
        <v>6</v>
      </c>
      <c r="F1545">
        <v>456.83</v>
      </c>
      <c r="G1545">
        <v>39</v>
      </c>
    </row>
    <row r="1546" spans="1:7" ht="15.5" x14ac:dyDescent="0.35">
      <c r="A1546" t="s">
        <v>187</v>
      </c>
      <c r="B1546" t="s">
        <v>353</v>
      </c>
      <c r="C1546">
        <v>91420</v>
      </c>
      <c r="D1546">
        <v>2025</v>
      </c>
      <c r="E1546">
        <v>7</v>
      </c>
      <c r="F1546">
        <v>489.72</v>
      </c>
      <c r="G1546">
        <v>43</v>
      </c>
    </row>
    <row r="1547" spans="1:7" ht="15.5" x14ac:dyDescent="0.35">
      <c r="A1547" t="s">
        <v>187</v>
      </c>
      <c r="B1547" t="s">
        <v>353</v>
      </c>
      <c r="C1547">
        <v>91420</v>
      </c>
      <c r="D1547">
        <v>2025</v>
      </c>
      <c r="E1547">
        <v>8</v>
      </c>
      <c r="F1547">
        <v>423.35</v>
      </c>
      <c r="G1547">
        <v>39</v>
      </c>
    </row>
    <row r="1548" spans="1:7" ht="15.5" x14ac:dyDescent="0.35">
      <c r="A1548" t="s">
        <v>187</v>
      </c>
      <c r="B1548" t="s">
        <v>353</v>
      </c>
      <c r="C1548">
        <v>91420</v>
      </c>
      <c r="D1548">
        <v>2025</v>
      </c>
      <c r="E1548">
        <v>9</v>
      </c>
      <c r="F1548">
        <v>439.53</v>
      </c>
      <c r="G1548">
        <v>40</v>
      </c>
    </row>
    <row r="1549" spans="1:7" ht="15.5" x14ac:dyDescent="0.35">
      <c r="A1549" t="s">
        <v>187</v>
      </c>
      <c r="B1549" t="s">
        <v>353</v>
      </c>
      <c r="C1549">
        <v>91420</v>
      </c>
      <c r="D1549">
        <v>2025</v>
      </c>
      <c r="E1549">
        <v>10</v>
      </c>
      <c r="F1549">
        <v>495.05</v>
      </c>
      <c r="G1549">
        <v>50</v>
      </c>
    </row>
    <row r="1550" spans="1:7" ht="15.5" x14ac:dyDescent="0.35">
      <c r="A1550" t="s">
        <v>187</v>
      </c>
      <c r="B1550" t="s">
        <v>353</v>
      </c>
      <c r="C1550">
        <v>91420</v>
      </c>
      <c r="D1550">
        <v>2025</v>
      </c>
      <c r="E1550">
        <v>11</v>
      </c>
      <c r="F1550">
        <v>507.19</v>
      </c>
      <c r="G1550">
        <v>50</v>
      </c>
    </row>
    <row r="1551" spans="1:7" ht="15.5" hidden="1" x14ac:dyDescent="0.35">
      <c r="A1551" t="s">
        <v>187</v>
      </c>
      <c r="B1551" t="s">
        <v>353</v>
      </c>
      <c r="C1551">
        <v>91421</v>
      </c>
      <c r="D1551">
        <v>2017</v>
      </c>
      <c r="E1551">
        <v>3</v>
      </c>
      <c r="F1551">
        <v>17.940000000000001</v>
      </c>
      <c r="G1551">
        <v>3</v>
      </c>
    </row>
    <row r="1552" spans="1:7" ht="15.5" hidden="1" x14ac:dyDescent="0.35">
      <c r="A1552" t="s">
        <v>187</v>
      </c>
      <c r="B1552" t="s">
        <v>353</v>
      </c>
      <c r="C1552">
        <v>91421</v>
      </c>
      <c r="D1552">
        <v>2017</v>
      </c>
      <c r="E1552">
        <v>4</v>
      </c>
      <c r="F1552">
        <v>339.28</v>
      </c>
      <c r="G1552">
        <v>58</v>
      </c>
    </row>
    <row r="1553" spans="1:7" ht="15.5" hidden="1" x14ac:dyDescent="0.35">
      <c r="A1553" t="s">
        <v>187</v>
      </c>
      <c r="B1553" t="s">
        <v>353</v>
      </c>
      <c r="C1553">
        <v>91421</v>
      </c>
      <c r="D1553">
        <v>2017</v>
      </c>
      <c r="E1553">
        <v>5</v>
      </c>
      <c r="F1553">
        <v>244.67</v>
      </c>
      <c r="G1553">
        <v>40</v>
      </c>
    </row>
    <row r="1554" spans="1:7" ht="15.5" hidden="1" x14ac:dyDescent="0.35">
      <c r="A1554" t="s">
        <v>187</v>
      </c>
      <c r="B1554" t="s">
        <v>353</v>
      </c>
      <c r="C1554">
        <v>91421</v>
      </c>
      <c r="D1554">
        <v>2017</v>
      </c>
      <c r="E1554">
        <v>6</v>
      </c>
      <c r="F1554">
        <v>223.35</v>
      </c>
      <c r="G1554">
        <v>35</v>
      </c>
    </row>
    <row r="1555" spans="1:7" ht="15.5" hidden="1" x14ac:dyDescent="0.35">
      <c r="A1555" t="s">
        <v>187</v>
      </c>
      <c r="B1555" t="s">
        <v>353</v>
      </c>
      <c r="C1555">
        <v>91421</v>
      </c>
      <c r="D1555">
        <v>2017</v>
      </c>
      <c r="E1555">
        <v>7</v>
      </c>
      <c r="F1555">
        <v>313.95999999999998</v>
      </c>
      <c r="G1555">
        <v>49</v>
      </c>
    </row>
    <row r="1556" spans="1:7" ht="15.5" hidden="1" x14ac:dyDescent="0.35">
      <c r="A1556" t="s">
        <v>187</v>
      </c>
      <c r="B1556" t="s">
        <v>353</v>
      </c>
      <c r="C1556">
        <v>91421</v>
      </c>
      <c r="D1556">
        <v>2017</v>
      </c>
      <c r="E1556">
        <v>8</v>
      </c>
      <c r="F1556">
        <v>363</v>
      </c>
      <c r="G1556">
        <v>60</v>
      </c>
    </row>
    <row r="1557" spans="1:7" ht="15.5" hidden="1" x14ac:dyDescent="0.35">
      <c r="A1557" t="s">
        <v>187</v>
      </c>
      <c r="B1557" t="s">
        <v>353</v>
      </c>
      <c r="C1557">
        <v>91421</v>
      </c>
      <c r="D1557">
        <v>2017</v>
      </c>
      <c r="E1557">
        <v>9</v>
      </c>
      <c r="F1557">
        <v>277.19</v>
      </c>
      <c r="G1557">
        <v>55</v>
      </c>
    </row>
    <row r="1558" spans="1:7" ht="15.5" hidden="1" x14ac:dyDescent="0.35">
      <c r="A1558" t="s">
        <v>187</v>
      </c>
      <c r="B1558" t="s">
        <v>353</v>
      </c>
      <c r="C1558">
        <v>91421</v>
      </c>
      <c r="D1558">
        <v>2017</v>
      </c>
      <c r="E1558">
        <v>10</v>
      </c>
      <c r="F1558">
        <v>329.05</v>
      </c>
      <c r="G1558">
        <v>58.95</v>
      </c>
    </row>
    <row r="1559" spans="1:7" ht="15.5" hidden="1" x14ac:dyDescent="0.35">
      <c r="A1559" t="s">
        <v>187</v>
      </c>
      <c r="B1559" t="s">
        <v>353</v>
      </c>
      <c r="C1559">
        <v>91421</v>
      </c>
      <c r="D1559">
        <v>2017</v>
      </c>
      <c r="E1559">
        <v>11</v>
      </c>
      <c r="F1559">
        <v>318.44</v>
      </c>
      <c r="G1559">
        <v>57.05</v>
      </c>
    </row>
    <row r="1560" spans="1:7" ht="15.5" hidden="1" x14ac:dyDescent="0.35">
      <c r="A1560" t="s">
        <v>187</v>
      </c>
      <c r="B1560" t="s">
        <v>353</v>
      </c>
      <c r="C1560">
        <v>91421</v>
      </c>
      <c r="D1560">
        <v>2017</v>
      </c>
      <c r="E1560">
        <v>12</v>
      </c>
      <c r="F1560">
        <v>412</v>
      </c>
      <c r="G1560">
        <v>67</v>
      </c>
    </row>
    <row r="1561" spans="1:7" ht="15.5" hidden="1" x14ac:dyDescent="0.35">
      <c r="A1561" t="s">
        <v>187</v>
      </c>
      <c r="B1561" t="s">
        <v>353</v>
      </c>
      <c r="C1561">
        <v>91421</v>
      </c>
      <c r="D1561">
        <v>2018</v>
      </c>
      <c r="E1561">
        <v>1</v>
      </c>
      <c r="F1561">
        <v>348.62</v>
      </c>
      <c r="G1561">
        <v>55</v>
      </c>
    </row>
    <row r="1562" spans="1:7" ht="15.5" hidden="1" x14ac:dyDescent="0.35">
      <c r="A1562" t="s">
        <v>187</v>
      </c>
      <c r="B1562" t="s">
        <v>353</v>
      </c>
      <c r="C1562">
        <v>91421</v>
      </c>
      <c r="D1562">
        <v>2018</v>
      </c>
      <c r="E1562">
        <v>2</v>
      </c>
      <c r="F1562">
        <v>338.67</v>
      </c>
      <c r="G1562">
        <v>57</v>
      </c>
    </row>
    <row r="1563" spans="1:7" ht="15.5" hidden="1" x14ac:dyDescent="0.35">
      <c r="A1563" t="s">
        <v>187</v>
      </c>
      <c r="B1563" t="s">
        <v>353</v>
      </c>
      <c r="C1563">
        <v>91421</v>
      </c>
      <c r="D1563">
        <v>2018</v>
      </c>
      <c r="E1563">
        <v>3</v>
      </c>
      <c r="F1563">
        <v>355.15</v>
      </c>
      <c r="G1563">
        <v>59</v>
      </c>
    </row>
    <row r="1564" spans="1:7" ht="15.5" hidden="1" x14ac:dyDescent="0.35">
      <c r="A1564" t="s">
        <v>187</v>
      </c>
      <c r="B1564" t="s">
        <v>353</v>
      </c>
      <c r="C1564">
        <v>91421</v>
      </c>
      <c r="D1564">
        <v>2018</v>
      </c>
      <c r="E1564">
        <v>4</v>
      </c>
      <c r="F1564">
        <v>354.43</v>
      </c>
      <c r="G1564">
        <v>62</v>
      </c>
    </row>
    <row r="1565" spans="1:7" ht="15.5" hidden="1" x14ac:dyDescent="0.35">
      <c r="A1565" t="s">
        <v>187</v>
      </c>
      <c r="B1565" t="s">
        <v>353</v>
      </c>
      <c r="C1565">
        <v>91421</v>
      </c>
      <c r="D1565">
        <v>2018</v>
      </c>
      <c r="E1565">
        <v>5</v>
      </c>
      <c r="F1565">
        <v>313.42</v>
      </c>
      <c r="G1565">
        <v>57</v>
      </c>
    </row>
    <row r="1566" spans="1:7" ht="15.5" hidden="1" x14ac:dyDescent="0.35">
      <c r="A1566" t="s">
        <v>187</v>
      </c>
      <c r="B1566" t="s">
        <v>353</v>
      </c>
      <c r="C1566">
        <v>91421</v>
      </c>
      <c r="D1566">
        <v>2018</v>
      </c>
      <c r="E1566">
        <v>6</v>
      </c>
      <c r="F1566">
        <v>285.23</v>
      </c>
      <c r="G1566">
        <v>47</v>
      </c>
    </row>
    <row r="1567" spans="1:7" ht="15.5" hidden="1" x14ac:dyDescent="0.35">
      <c r="A1567" t="s">
        <v>187</v>
      </c>
      <c r="B1567" t="s">
        <v>353</v>
      </c>
      <c r="C1567">
        <v>91421</v>
      </c>
      <c r="D1567">
        <v>2018</v>
      </c>
      <c r="E1567">
        <v>7</v>
      </c>
      <c r="F1567">
        <v>402.4</v>
      </c>
      <c r="G1567">
        <v>69</v>
      </c>
    </row>
    <row r="1568" spans="1:7" ht="15.5" hidden="1" x14ac:dyDescent="0.35">
      <c r="A1568" t="s">
        <v>187</v>
      </c>
      <c r="B1568" t="s">
        <v>353</v>
      </c>
      <c r="C1568">
        <v>91421</v>
      </c>
      <c r="D1568">
        <v>2018</v>
      </c>
      <c r="E1568">
        <v>8</v>
      </c>
      <c r="F1568">
        <v>382</v>
      </c>
      <c r="G1568">
        <v>64</v>
      </c>
    </row>
    <row r="1569" spans="1:7" ht="15.5" hidden="1" x14ac:dyDescent="0.35">
      <c r="A1569" t="s">
        <v>187</v>
      </c>
      <c r="B1569" t="s">
        <v>353</v>
      </c>
      <c r="C1569">
        <v>91421</v>
      </c>
      <c r="D1569">
        <v>2018</v>
      </c>
      <c r="E1569">
        <v>9</v>
      </c>
      <c r="F1569">
        <v>334.13</v>
      </c>
      <c r="G1569">
        <v>58</v>
      </c>
    </row>
    <row r="1570" spans="1:7" ht="15.5" hidden="1" x14ac:dyDescent="0.35">
      <c r="A1570" t="s">
        <v>187</v>
      </c>
      <c r="B1570" t="s">
        <v>353</v>
      </c>
      <c r="C1570">
        <v>91421</v>
      </c>
      <c r="D1570">
        <v>2018</v>
      </c>
      <c r="E1570">
        <v>10</v>
      </c>
      <c r="F1570">
        <v>386.14</v>
      </c>
      <c r="G1570">
        <v>65</v>
      </c>
    </row>
    <row r="1571" spans="1:7" ht="15.5" hidden="1" x14ac:dyDescent="0.35">
      <c r="A1571" t="s">
        <v>187</v>
      </c>
      <c r="B1571" t="s">
        <v>353</v>
      </c>
      <c r="C1571">
        <v>91421</v>
      </c>
      <c r="D1571">
        <v>2018</v>
      </c>
      <c r="E1571">
        <v>11</v>
      </c>
      <c r="F1571">
        <v>311.64999999999998</v>
      </c>
      <c r="G1571">
        <v>53</v>
      </c>
    </row>
    <row r="1572" spans="1:7" ht="15.5" hidden="1" x14ac:dyDescent="0.35">
      <c r="A1572" t="s">
        <v>187</v>
      </c>
      <c r="B1572" t="s">
        <v>353</v>
      </c>
      <c r="C1572">
        <v>91421</v>
      </c>
      <c r="D1572">
        <v>2018</v>
      </c>
      <c r="E1572">
        <v>12</v>
      </c>
      <c r="F1572">
        <v>359.58</v>
      </c>
      <c r="G1572">
        <v>58</v>
      </c>
    </row>
    <row r="1573" spans="1:7" ht="15.5" hidden="1" x14ac:dyDescent="0.35">
      <c r="A1573" t="s">
        <v>187</v>
      </c>
      <c r="B1573" t="s">
        <v>353</v>
      </c>
      <c r="C1573">
        <v>91421</v>
      </c>
      <c r="D1573">
        <v>2019</v>
      </c>
      <c r="E1573">
        <v>1</v>
      </c>
      <c r="F1573">
        <v>357.33</v>
      </c>
      <c r="G1573">
        <v>57</v>
      </c>
    </row>
    <row r="1574" spans="1:7" ht="15.5" hidden="1" x14ac:dyDescent="0.35">
      <c r="A1574" t="s">
        <v>187</v>
      </c>
      <c r="B1574" t="s">
        <v>353</v>
      </c>
      <c r="C1574">
        <v>91421</v>
      </c>
      <c r="D1574">
        <v>2019</v>
      </c>
      <c r="E1574">
        <v>2</v>
      </c>
      <c r="F1574">
        <v>366.5</v>
      </c>
      <c r="G1574">
        <v>55</v>
      </c>
    </row>
    <row r="1575" spans="1:7" ht="15.5" hidden="1" x14ac:dyDescent="0.35">
      <c r="A1575" t="s">
        <v>187</v>
      </c>
      <c r="B1575" t="s">
        <v>353</v>
      </c>
      <c r="C1575">
        <v>91421</v>
      </c>
      <c r="D1575">
        <v>2019</v>
      </c>
      <c r="E1575">
        <v>3</v>
      </c>
      <c r="F1575">
        <v>367.5</v>
      </c>
      <c r="G1575">
        <v>57</v>
      </c>
    </row>
    <row r="1576" spans="1:7" ht="15.5" hidden="1" x14ac:dyDescent="0.35">
      <c r="A1576" t="s">
        <v>187</v>
      </c>
      <c r="B1576" t="s">
        <v>353</v>
      </c>
      <c r="C1576">
        <v>91421</v>
      </c>
      <c r="D1576">
        <v>2019</v>
      </c>
      <c r="E1576">
        <v>4</v>
      </c>
      <c r="F1576">
        <v>148.65</v>
      </c>
      <c r="G1576">
        <v>23</v>
      </c>
    </row>
    <row r="1577" spans="1:7" ht="15.5" hidden="1" x14ac:dyDescent="0.35">
      <c r="A1577" t="s">
        <v>187</v>
      </c>
      <c r="B1577" t="s">
        <v>353</v>
      </c>
      <c r="C1577">
        <v>91421</v>
      </c>
      <c r="D1577">
        <v>2019</v>
      </c>
      <c r="E1577">
        <v>5</v>
      </c>
      <c r="F1577">
        <v>68.849999999999994</v>
      </c>
      <c r="G1577">
        <v>14.85</v>
      </c>
    </row>
    <row r="1578" spans="1:7" ht="15.5" hidden="1" x14ac:dyDescent="0.35">
      <c r="A1578" t="s">
        <v>187</v>
      </c>
      <c r="B1578" t="s">
        <v>353</v>
      </c>
      <c r="C1578">
        <v>91421</v>
      </c>
      <c r="D1578">
        <v>2019</v>
      </c>
      <c r="E1578">
        <v>6</v>
      </c>
      <c r="F1578">
        <v>0</v>
      </c>
      <c r="G1578">
        <v>0</v>
      </c>
    </row>
    <row r="1579" spans="1:7" ht="15.5" hidden="1" x14ac:dyDescent="0.35">
      <c r="A1579" t="s">
        <v>187</v>
      </c>
      <c r="B1579" t="s">
        <v>353</v>
      </c>
      <c r="C1579">
        <v>91421</v>
      </c>
      <c r="D1579">
        <v>2019</v>
      </c>
      <c r="E1579">
        <v>7</v>
      </c>
      <c r="F1579">
        <v>0</v>
      </c>
      <c r="G1579">
        <v>0</v>
      </c>
    </row>
    <row r="1580" spans="1:7" ht="15.5" hidden="1" x14ac:dyDescent="0.35">
      <c r="A1580" t="s">
        <v>187</v>
      </c>
      <c r="B1580" t="s">
        <v>353</v>
      </c>
      <c r="C1580">
        <v>91421</v>
      </c>
      <c r="D1580">
        <v>2019</v>
      </c>
      <c r="E1580">
        <v>8</v>
      </c>
      <c r="F1580">
        <v>0</v>
      </c>
      <c r="G1580">
        <v>0</v>
      </c>
    </row>
    <row r="1581" spans="1:7" ht="15.5" hidden="1" x14ac:dyDescent="0.35">
      <c r="A1581" t="s">
        <v>187</v>
      </c>
      <c r="B1581" t="s">
        <v>353</v>
      </c>
      <c r="C1581">
        <v>91421</v>
      </c>
      <c r="D1581">
        <v>2019</v>
      </c>
      <c r="E1581">
        <v>9</v>
      </c>
      <c r="F1581">
        <v>0</v>
      </c>
      <c r="G1581">
        <v>0</v>
      </c>
    </row>
    <row r="1582" spans="1:7" ht="15.5" hidden="1" x14ac:dyDescent="0.35">
      <c r="A1582" t="s">
        <v>187</v>
      </c>
      <c r="B1582" t="s">
        <v>353</v>
      </c>
      <c r="C1582">
        <v>91421</v>
      </c>
      <c r="D1582">
        <v>2019</v>
      </c>
      <c r="E1582">
        <v>10</v>
      </c>
      <c r="F1582">
        <v>85.87</v>
      </c>
      <c r="G1582">
        <v>14.27</v>
      </c>
    </row>
    <row r="1583" spans="1:7" ht="15.5" hidden="1" x14ac:dyDescent="0.35">
      <c r="A1583" t="s">
        <v>187</v>
      </c>
      <c r="B1583" t="s">
        <v>353</v>
      </c>
      <c r="C1583">
        <v>91421</v>
      </c>
      <c r="D1583">
        <v>2019</v>
      </c>
      <c r="E1583">
        <v>11</v>
      </c>
      <c r="F1583">
        <v>335.27</v>
      </c>
      <c r="G1583">
        <v>57</v>
      </c>
    </row>
    <row r="1584" spans="1:7" ht="15.5" hidden="1" x14ac:dyDescent="0.35">
      <c r="A1584" t="s">
        <v>187</v>
      </c>
      <c r="B1584" t="s">
        <v>353</v>
      </c>
      <c r="C1584">
        <v>91421</v>
      </c>
      <c r="D1584">
        <v>2019</v>
      </c>
      <c r="E1584">
        <v>12</v>
      </c>
      <c r="F1584">
        <v>358.21</v>
      </c>
      <c r="G1584">
        <v>59</v>
      </c>
    </row>
    <row r="1585" spans="1:7" ht="15.5" hidden="1" x14ac:dyDescent="0.35">
      <c r="A1585" t="s">
        <v>187</v>
      </c>
      <c r="B1585" t="s">
        <v>353</v>
      </c>
      <c r="C1585">
        <v>91421</v>
      </c>
      <c r="D1585">
        <v>2020</v>
      </c>
      <c r="E1585">
        <v>1</v>
      </c>
      <c r="F1585">
        <v>364.31</v>
      </c>
      <c r="G1585">
        <v>63.03</v>
      </c>
    </row>
    <row r="1586" spans="1:7" ht="15.5" hidden="1" x14ac:dyDescent="0.35">
      <c r="A1586" t="s">
        <v>187</v>
      </c>
      <c r="B1586" t="s">
        <v>353</v>
      </c>
      <c r="C1586">
        <v>91421</v>
      </c>
      <c r="D1586">
        <v>2020</v>
      </c>
      <c r="E1586">
        <v>2</v>
      </c>
      <c r="F1586">
        <v>340.81</v>
      </c>
      <c r="G1586">
        <v>58.97</v>
      </c>
    </row>
    <row r="1587" spans="1:7" ht="15.5" hidden="1" x14ac:dyDescent="0.35">
      <c r="A1587" t="s">
        <v>187</v>
      </c>
      <c r="B1587" t="s">
        <v>353</v>
      </c>
      <c r="C1587">
        <v>91421</v>
      </c>
      <c r="D1587">
        <v>2020</v>
      </c>
      <c r="E1587">
        <v>3</v>
      </c>
      <c r="F1587">
        <v>149.65</v>
      </c>
      <c r="G1587">
        <v>25</v>
      </c>
    </row>
    <row r="1588" spans="1:7" ht="15.5" hidden="1" x14ac:dyDescent="0.35">
      <c r="A1588" t="s">
        <v>187</v>
      </c>
      <c r="B1588" t="s">
        <v>353</v>
      </c>
      <c r="C1588">
        <v>91421</v>
      </c>
      <c r="D1588">
        <v>2020</v>
      </c>
      <c r="E1588">
        <v>4</v>
      </c>
      <c r="F1588">
        <v>0</v>
      </c>
      <c r="G1588">
        <v>0</v>
      </c>
    </row>
    <row r="1589" spans="1:7" ht="15.5" hidden="1" x14ac:dyDescent="0.35">
      <c r="A1589" t="s">
        <v>187</v>
      </c>
      <c r="B1589" t="s">
        <v>353</v>
      </c>
      <c r="C1589">
        <v>91421</v>
      </c>
      <c r="D1589">
        <v>2020</v>
      </c>
      <c r="E1589">
        <v>5</v>
      </c>
      <c r="F1589">
        <v>0</v>
      </c>
      <c r="G1589">
        <v>0</v>
      </c>
    </row>
    <row r="1590" spans="1:7" ht="15.5" hidden="1" x14ac:dyDescent="0.35">
      <c r="A1590" t="s">
        <v>187</v>
      </c>
      <c r="B1590" t="s">
        <v>353</v>
      </c>
      <c r="C1590">
        <v>91421</v>
      </c>
      <c r="D1590">
        <v>2020</v>
      </c>
      <c r="E1590">
        <v>6</v>
      </c>
      <c r="F1590">
        <v>0</v>
      </c>
      <c r="G1590">
        <v>0</v>
      </c>
    </row>
    <row r="1591" spans="1:7" ht="15.5" hidden="1" x14ac:dyDescent="0.35">
      <c r="A1591" t="s">
        <v>187</v>
      </c>
      <c r="B1591" t="s">
        <v>353</v>
      </c>
      <c r="C1591">
        <v>91421</v>
      </c>
      <c r="D1591">
        <v>2020</v>
      </c>
      <c r="E1591">
        <v>7</v>
      </c>
      <c r="F1591">
        <v>0</v>
      </c>
      <c r="G1591">
        <v>0</v>
      </c>
    </row>
    <row r="1592" spans="1:7" ht="15.5" hidden="1" x14ac:dyDescent="0.35">
      <c r="A1592" t="s">
        <v>187</v>
      </c>
      <c r="B1592" t="s">
        <v>353</v>
      </c>
      <c r="C1592">
        <v>91421</v>
      </c>
      <c r="D1592">
        <v>2020</v>
      </c>
      <c r="E1592">
        <v>8</v>
      </c>
      <c r="F1592">
        <v>0.32</v>
      </c>
      <c r="G1592">
        <v>1</v>
      </c>
    </row>
    <row r="1593" spans="1:7" ht="15.5" hidden="1" x14ac:dyDescent="0.35">
      <c r="A1593" t="s">
        <v>187</v>
      </c>
      <c r="B1593" t="s">
        <v>353</v>
      </c>
      <c r="C1593">
        <v>91421</v>
      </c>
      <c r="D1593">
        <v>2020</v>
      </c>
      <c r="E1593">
        <v>9</v>
      </c>
      <c r="F1593">
        <v>0</v>
      </c>
      <c r="G1593">
        <v>0</v>
      </c>
    </row>
    <row r="1594" spans="1:7" ht="15.5" hidden="1" x14ac:dyDescent="0.35">
      <c r="A1594" t="s">
        <v>187</v>
      </c>
      <c r="B1594" t="s">
        <v>353</v>
      </c>
      <c r="C1594">
        <v>91421</v>
      </c>
      <c r="D1594">
        <v>2020</v>
      </c>
      <c r="E1594">
        <v>10</v>
      </c>
      <c r="F1594">
        <v>0</v>
      </c>
      <c r="G1594">
        <v>0</v>
      </c>
    </row>
    <row r="1595" spans="1:7" ht="15.5" hidden="1" x14ac:dyDescent="0.35">
      <c r="A1595" t="s">
        <v>187</v>
      </c>
      <c r="B1595" t="s">
        <v>353</v>
      </c>
      <c r="C1595">
        <v>91421</v>
      </c>
      <c r="D1595">
        <v>2020</v>
      </c>
      <c r="E1595">
        <v>11</v>
      </c>
      <c r="F1595">
        <v>0</v>
      </c>
      <c r="G1595">
        <v>0</v>
      </c>
    </row>
    <row r="1596" spans="1:7" ht="15.5" hidden="1" x14ac:dyDescent="0.35">
      <c r="A1596" t="s">
        <v>187</v>
      </c>
      <c r="B1596" t="s">
        <v>353</v>
      </c>
      <c r="C1596">
        <v>91421</v>
      </c>
      <c r="D1596">
        <v>2020</v>
      </c>
      <c r="E1596">
        <v>12</v>
      </c>
      <c r="F1596">
        <v>0</v>
      </c>
      <c r="G1596">
        <v>0</v>
      </c>
    </row>
    <row r="1597" spans="1:7" ht="15.5" hidden="1" x14ac:dyDescent="0.35">
      <c r="A1597" t="s">
        <v>187</v>
      </c>
      <c r="B1597" t="s">
        <v>353</v>
      </c>
      <c r="C1597">
        <v>91421</v>
      </c>
      <c r="D1597">
        <v>2021</v>
      </c>
      <c r="E1597">
        <v>1</v>
      </c>
      <c r="F1597">
        <v>0.71</v>
      </c>
      <c r="G1597">
        <v>1</v>
      </c>
    </row>
    <row r="1598" spans="1:7" ht="15.5" hidden="1" x14ac:dyDescent="0.35">
      <c r="A1598" t="s">
        <v>187</v>
      </c>
      <c r="B1598" t="s">
        <v>353</v>
      </c>
      <c r="C1598">
        <v>91421</v>
      </c>
      <c r="D1598">
        <v>2021</v>
      </c>
      <c r="E1598">
        <v>10</v>
      </c>
      <c r="F1598">
        <v>0.62</v>
      </c>
      <c r="G1598">
        <v>2</v>
      </c>
    </row>
    <row r="1599" spans="1:7" ht="15.5" hidden="1" x14ac:dyDescent="0.35">
      <c r="A1599" t="s">
        <v>187</v>
      </c>
      <c r="B1599" t="s">
        <v>353</v>
      </c>
      <c r="C1599">
        <v>91421</v>
      </c>
      <c r="D1599">
        <v>2021</v>
      </c>
      <c r="E1599">
        <v>11</v>
      </c>
      <c r="F1599">
        <v>13.92</v>
      </c>
      <c r="G1599">
        <v>2</v>
      </c>
    </row>
    <row r="1600" spans="1:7" ht="15.5" hidden="1" x14ac:dyDescent="0.35">
      <c r="A1600" t="s">
        <v>187</v>
      </c>
      <c r="B1600" t="s">
        <v>353</v>
      </c>
      <c r="C1600">
        <v>91421</v>
      </c>
      <c r="D1600">
        <v>2021</v>
      </c>
      <c r="E1600">
        <v>12</v>
      </c>
      <c r="F1600">
        <v>250.33</v>
      </c>
      <c r="G1600">
        <v>39</v>
      </c>
    </row>
    <row r="1601" spans="1:7" ht="15.5" hidden="1" x14ac:dyDescent="0.35">
      <c r="A1601" t="s">
        <v>187</v>
      </c>
      <c r="B1601" t="s">
        <v>353</v>
      </c>
      <c r="C1601">
        <v>91421</v>
      </c>
      <c r="D1601">
        <v>2022</v>
      </c>
      <c r="E1601">
        <v>1</v>
      </c>
      <c r="F1601">
        <v>210.22</v>
      </c>
      <c r="G1601">
        <v>33</v>
      </c>
    </row>
    <row r="1602" spans="1:7" ht="15.5" hidden="1" x14ac:dyDescent="0.35">
      <c r="A1602" t="s">
        <v>187</v>
      </c>
      <c r="B1602" t="s">
        <v>353</v>
      </c>
      <c r="C1602">
        <v>91421</v>
      </c>
      <c r="D1602">
        <v>2022</v>
      </c>
      <c r="E1602">
        <v>2</v>
      </c>
      <c r="F1602">
        <v>151.63</v>
      </c>
      <c r="G1602">
        <v>23</v>
      </c>
    </row>
    <row r="1603" spans="1:7" ht="15.5" hidden="1" x14ac:dyDescent="0.35">
      <c r="A1603" t="s">
        <v>187</v>
      </c>
      <c r="B1603" t="s">
        <v>353</v>
      </c>
      <c r="C1603">
        <v>91421</v>
      </c>
      <c r="D1603">
        <v>2022</v>
      </c>
      <c r="E1603">
        <v>3</v>
      </c>
      <c r="F1603">
        <v>287.45</v>
      </c>
      <c r="G1603">
        <v>66</v>
      </c>
    </row>
    <row r="1604" spans="1:7" ht="15.5" hidden="1" x14ac:dyDescent="0.35">
      <c r="A1604" t="s">
        <v>187</v>
      </c>
      <c r="B1604" t="s">
        <v>353</v>
      </c>
      <c r="C1604">
        <v>91421</v>
      </c>
      <c r="D1604">
        <v>2022</v>
      </c>
      <c r="E1604">
        <v>4</v>
      </c>
      <c r="F1604">
        <v>314.7</v>
      </c>
      <c r="G1604">
        <v>46</v>
      </c>
    </row>
    <row r="1605" spans="1:7" ht="15.5" hidden="1" x14ac:dyDescent="0.35">
      <c r="A1605" t="s">
        <v>187</v>
      </c>
      <c r="B1605" t="s">
        <v>353</v>
      </c>
      <c r="C1605">
        <v>91421</v>
      </c>
      <c r="D1605">
        <v>2022</v>
      </c>
      <c r="E1605">
        <v>5</v>
      </c>
      <c r="F1605">
        <v>95.93</v>
      </c>
      <c r="G1605">
        <v>14</v>
      </c>
    </row>
    <row r="1606" spans="1:7" ht="15.5" hidden="1" x14ac:dyDescent="0.35">
      <c r="A1606" t="s">
        <v>187</v>
      </c>
      <c r="B1606" t="s">
        <v>353</v>
      </c>
      <c r="C1606">
        <v>91421</v>
      </c>
      <c r="D1606">
        <v>2022</v>
      </c>
      <c r="E1606">
        <v>6</v>
      </c>
      <c r="F1606">
        <v>80.900000000000006</v>
      </c>
      <c r="G1606">
        <v>12</v>
      </c>
    </row>
    <row r="1607" spans="1:7" ht="15.5" hidden="1" x14ac:dyDescent="0.35">
      <c r="A1607" t="s">
        <v>187</v>
      </c>
      <c r="B1607" t="s">
        <v>353</v>
      </c>
      <c r="C1607">
        <v>91421</v>
      </c>
      <c r="D1607">
        <v>2022</v>
      </c>
      <c r="E1607">
        <v>7</v>
      </c>
      <c r="F1607">
        <v>194.04</v>
      </c>
      <c r="G1607">
        <v>61</v>
      </c>
    </row>
    <row r="1608" spans="1:7" ht="15.5" hidden="1" x14ac:dyDescent="0.35">
      <c r="A1608" t="s">
        <v>187</v>
      </c>
      <c r="B1608" t="s">
        <v>353</v>
      </c>
      <c r="C1608">
        <v>91421</v>
      </c>
      <c r="D1608">
        <v>2022</v>
      </c>
      <c r="E1608">
        <v>8</v>
      </c>
      <c r="F1608">
        <v>208.3</v>
      </c>
      <c r="G1608">
        <v>34</v>
      </c>
    </row>
    <row r="1609" spans="1:7" ht="15.5" hidden="1" x14ac:dyDescent="0.35">
      <c r="A1609" t="s">
        <v>187</v>
      </c>
      <c r="B1609" t="s">
        <v>353</v>
      </c>
      <c r="C1609">
        <v>91421</v>
      </c>
      <c r="D1609">
        <v>2022</v>
      </c>
      <c r="E1609">
        <v>9</v>
      </c>
      <c r="F1609">
        <v>242.12</v>
      </c>
      <c r="G1609">
        <v>38</v>
      </c>
    </row>
    <row r="1610" spans="1:7" ht="15.5" hidden="1" x14ac:dyDescent="0.35">
      <c r="A1610" t="s">
        <v>187</v>
      </c>
      <c r="B1610" t="s">
        <v>353</v>
      </c>
      <c r="C1610">
        <v>91421</v>
      </c>
      <c r="D1610">
        <v>2022</v>
      </c>
      <c r="E1610">
        <v>10</v>
      </c>
      <c r="F1610">
        <v>263.41000000000003</v>
      </c>
      <c r="G1610">
        <v>58</v>
      </c>
    </row>
    <row r="1611" spans="1:7" ht="15.5" hidden="1" x14ac:dyDescent="0.35">
      <c r="A1611" t="s">
        <v>187</v>
      </c>
      <c r="B1611" t="s">
        <v>353</v>
      </c>
      <c r="C1611">
        <v>91421</v>
      </c>
      <c r="D1611">
        <v>2022</v>
      </c>
      <c r="E1611">
        <v>11</v>
      </c>
      <c r="F1611">
        <v>297.39999999999998</v>
      </c>
      <c r="G1611">
        <v>45</v>
      </c>
    </row>
    <row r="1612" spans="1:7" ht="15.5" hidden="1" x14ac:dyDescent="0.35">
      <c r="A1612" t="s">
        <v>187</v>
      </c>
      <c r="B1612" t="s">
        <v>353</v>
      </c>
      <c r="C1612">
        <v>91421</v>
      </c>
      <c r="D1612">
        <v>2022</v>
      </c>
      <c r="E1612">
        <v>12</v>
      </c>
      <c r="F1612">
        <v>347.59</v>
      </c>
      <c r="G1612">
        <v>87</v>
      </c>
    </row>
    <row r="1613" spans="1:7" ht="15.5" hidden="1" x14ac:dyDescent="0.35">
      <c r="A1613" t="s">
        <v>187</v>
      </c>
      <c r="B1613" t="s">
        <v>353</v>
      </c>
      <c r="C1613">
        <v>91421</v>
      </c>
      <c r="D1613">
        <v>2023</v>
      </c>
      <c r="E1613">
        <v>1</v>
      </c>
      <c r="F1613">
        <v>326.05</v>
      </c>
      <c r="G1613">
        <v>50</v>
      </c>
    </row>
    <row r="1614" spans="1:7" ht="15.5" hidden="1" x14ac:dyDescent="0.35">
      <c r="A1614" t="s">
        <v>187</v>
      </c>
      <c r="B1614" t="s">
        <v>353</v>
      </c>
      <c r="C1614">
        <v>91421</v>
      </c>
      <c r="D1614">
        <v>2023</v>
      </c>
      <c r="E1614">
        <v>2</v>
      </c>
      <c r="F1614">
        <v>260.27999999999997</v>
      </c>
      <c r="G1614">
        <v>42</v>
      </c>
    </row>
    <row r="1615" spans="1:7" ht="15.5" hidden="1" x14ac:dyDescent="0.35">
      <c r="A1615" t="s">
        <v>187</v>
      </c>
      <c r="B1615" t="s">
        <v>353</v>
      </c>
      <c r="C1615">
        <v>91421</v>
      </c>
      <c r="D1615">
        <v>2023</v>
      </c>
      <c r="E1615">
        <v>3</v>
      </c>
      <c r="F1615">
        <v>258.77999999999997</v>
      </c>
      <c r="G1615">
        <v>41</v>
      </c>
    </row>
    <row r="1616" spans="1:7" ht="15.5" hidden="1" x14ac:dyDescent="0.35">
      <c r="A1616" t="s">
        <v>187</v>
      </c>
      <c r="B1616" t="s">
        <v>353</v>
      </c>
      <c r="C1616">
        <v>91421</v>
      </c>
      <c r="D1616">
        <v>2023</v>
      </c>
      <c r="E1616">
        <v>4</v>
      </c>
      <c r="F1616">
        <v>373.79</v>
      </c>
      <c r="G1616">
        <v>71</v>
      </c>
    </row>
    <row r="1617" spans="1:7" ht="15.5" hidden="1" x14ac:dyDescent="0.35">
      <c r="A1617" t="s">
        <v>187</v>
      </c>
      <c r="B1617" t="s">
        <v>353</v>
      </c>
      <c r="C1617">
        <v>91421</v>
      </c>
      <c r="D1617">
        <v>2023</v>
      </c>
      <c r="E1617">
        <v>5</v>
      </c>
      <c r="F1617">
        <v>342.96</v>
      </c>
      <c r="G1617">
        <v>60</v>
      </c>
    </row>
    <row r="1618" spans="1:7" ht="15.5" hidden="1" x14ac:dyDescent="0.35">
      <c r="A1618" t="s">
        <v>187</v>
      </c>
      <c r="B1618" t="s">
        <v>353</v>
      </c>
      <c r="C1618">
        <v>91421</v>
      </c>
      <c r="D1618">
        <v>2023</v>
      </c>
      <c r="E1618">
        <v>6</v>
      </c>
      <c r="F1618">
        <v>376.32</v>
      </c>
      <c r="G1618">
        <v>59</v>
      </c>
    </row>
    <row r="1619" spans="1:7" ht="15.5" hidden="1" x14ac:dyDescent="0.35">
      <c r="A1619" t="s">
        <v>187</v>
      </c>
      <c r="B1619" t="s">
        <v>353</v>
      </c>
      <c r="C1619">
        <v>91421</v>
      </c>
      <c r="D1619">
        <v>2023</v>
      </c>
      <c r="E1619">
        <v>7</v>
      </c>
      <c r="F1619">
        <v>370.77</v>
      </c>
      <c r="G1619">
        <v>54</v>
      </c>
    </row>
    <row r="1620" spans="1:7" ht="15.5" hidden="1" x14ac:dyDescent="0.35">
      <c r="A1620" t="s">
        <v>187</v>
      </c>
      <c r="B1620" t="s">
        <v>353</v>
      </c>
      <c r="C1620">
        <v>91421</v>
      </c>
      <c r="D1620">
        <v>2023</v>
      </c>
      <c r="E1620">
        <v>8</v>
      </c>
      <c r="F1620">
        <v>398.03</v>
      </c>
      <c r="G1620">
        <v>57</v>
      </c>
    </row>
    <row r="1621" spans="1:7" ht="15.5" hidden="1" x14ac:dyDescent="0.35">
      <c r="A1621" t="s">
        <v>187</v>
      </c>
      <c r="B1621" t="s">
        <v>353</v>
      </c>
      <c r="C1621">
        <v>91421</v>
      </c>
      <c r="D1621">
        <v>2023</v>
      </c>
      <c r="E1621">
        <v>9</v>
      </c>
      <c r="F1621">
        <v>363.52</v>
      </c>
      <c r="G1621">
        <v>52</v>
      </c>
    </row>
    <row r="1622" spans="1:7" ht="15.5" hidden="1" x14ac:dyDescent="0.35">
      <c r="A1622" t="s">
        <v>187</v>
      </c>
      <c r="B1622" t="s">
        <v>353</v>
      </c>
      <c r="C1622">
        <v>91421</v>
      </c>
      <c r="D1622">
        <v>2023</v>
      </c>
      <c r="E1622">
        <v>10</v>
      </c>
      <c r="F1622">
        <v>388.93</v>
      </c>
      <c r="G1622">
        <v>53</v>
      </c>
    </row>
    <row r="1623" spans="1:7" ht="15.5" hidden="1" x14ac:dyDescent="0.35">
      <c r="A1623" t="s">
        <v>187</v>
      </c>
      <c r="B1623" t="s">
        <v>353</v>
      </c>
      <c r="C1623">
        <v>91421</v>
      </c>
      <c r="D1623">
        <v>2023</v>
      </c>
      <c r="E1623">
        <v>11</v>
      </c>
      <c r="F1623">
        <v>357.11</v>
      </c>
      <c r="G1623">
        <v>56</v>
      </c>
    </row>
    <row r="1624" spans="1:7" ht="15.5" hidden="1" x14ac:dyDescent="0.35">
      <c r="A1624" t="s">
        <v>187</v>
      </c>
      <c r="B1624" t="s">
        <v>353</v>
      </c>
      <c r="C1624">
        <v>91421</v>
      </c>
      <c r="D1624">
        <v>2023</v>
      </c>
      <c r="E1624">
        <v>12</v>
      </c>
      <c r="F1624">
        <v>366.78</v>
      </c>
      <c r="G1624">
        <v>52</v>
      </c>
    </row>
    <row r="1625" spans="1:7" ht="15.5" hidden="1" x14ac:dyDescent="0.35">
      <c r="A1625" t="s">
        <v>187</v>
      </c>
      <c r="B1625" t="s">
        <v>353</v>
      </c>
      <c r="C1625">
        <v>91421</v>
      </c>
      <c r="D1625">
        <v>2024</v>
      </c>
      <c r="E1625">
        <v>1</v>
      </c>
      <c r="F1625">
        <v>371.26</v>
      </c>
      <c r="G1625">
        <v>54</v>
      </c>
    </row>
    <row r="1626" spans="1:7" ht="15.5" hidden="1" x14ac:dyDescent="0.35">
      <c r="A1626" t="s">
        <v>187</v>
      </c>
      <c r="B1626" t="s">
        <v>353</v>
      </c>
      <c r="C1626">
        <v>91421</v>
      </c>
      <c r="D1626">
        <v>2024</v>
      </c>
      <c r="E1626">
        <v>2</v>
      </c>
      <c r="F1626">
        <v>297.85000000000002</v>
      </c>
      <c r="G1626">
        <v>43</v>
      </c>
    </row>
    <row r="1627" spans="1:7" ht="15.5" hidden="1" x14ac:dyDescent="0.35">
      <c r="A1627" t="s">
        <v>187</v>
      </c>
      <c r="B1627" t="s">
        <v>353</v>
      </c>
      <c r="C1627">
        <v>91421</v>
      </c>
      <c r="D1627">
        <v>2024</v>
      </c>
      <c r="E1627">
        <v>3</v>
      </c>
      <c r="F1627">
        <v>45.85</v>
      </c>
      <c r="G1627">
        <v>7</v>
      </c>
    </row>
    <row r="1628" spans="1:7" ht="15.5" hidden="1" x14ac:dyDescent="0.35">
      <c r="A1628" t="s">
        <v>187</v>
      </c>
      <c r="B1628" t="s">
        <v>353</v>
      </c>
      <c r="C1628">
        <v>91421</v>
      </c>
      <c r="D1628">
        <v>2024</v>
      </c>
      <c r="E1628">
        <v>4</v>
      </c>
      <c r="F1628">
        <v>0</v>
      </c>
      <c r="G1628">
        <v>0</v>
      </c>
    </row>
    <row r="1629" spans="1:7" ht="15.5" hidden="1" x14ac:dyDescent="0.35">
      <c r="A1629" t="s">
        <v>187</v>
      </c>
      <c r="B1629" t="s">
        <v>353</v>
      </c>
      <c r="C1629">
        <v>91421</v>
      </c>
      <c r="D1629">
        <v>2024</v>
      </c>
      <c r="E1629">
        <v>5</v>
      </c>
      <c r="F1629">
        <v>245.92</v>
      </c>
      <c r="G1629">
        <v>43</v>
      </c>
    </row>
    <row r="1630" spans="1:7" ht="15.5" hidden="1" x14ac:dyDescent="0.35">
      <c r="A1630" t="s">
        <v>187</v>
      </c>
      <c r="B1630" t="s">
        <v>353</v>
      </c>
      <c r="C1630">
        <v>91421</v>
      </c>
      <c r="D1630">
        <v>2024</v>
      </c>
      <c r="E1630">
        <v>6</v>
      </c>
      <c r="F1630">
        <v>355.55</v>
      </c>
      <c r="G1630">
        <v>60</v>
      </c>
    </row>
    <row r="1631" spans="1:7" ht="15.5" hidden="1" x14ac:dyDescent="0.35">
      <c r="A1631" t="s">
        <v>187</v>
      </c>
      <c r="B1631" t="s">
        <v>353</v>
      </c>
      <c r="C1631">
        <v>91421</v>
      </c>
      <c r="D1631">
        <v>2024</v>
      </c>
      <c r="E1631">
        <v>7</v>
      </c>
      <c r="F1631">
        <v>316.22000000000003</v>
      </c>
      <c r="G1631">
        <v>50.32</v>
      </c>
    </row>
    <row r="1632" spans="1:7" ht="15.5" hidden="1" x14ac:dyDescent="0.35">
      <c r="A1632" t="s">
        <v>187</v>
      </c>
      <c r="B1632" t="s">
        <v>353</v>
      </c>
      <c r="C1632">
        <v>91421</v>
      </c>
      <c r="D1632">
        <v>2024</v>
      </c>
      <c r="E1632">
        <v>8</v>
      </c>
      <c r="F1632">
        <v>0</v>
      </c>
      <c r="G1632">
        <v>0</v>
      </c>
    </row>
    <row r="1633" spans="1:7" ht="15.5" hidden="1" x14ac:dyDescent="0.35">
      <c r="A1633" t="s">
        <v>187</v>
      </c>
      <c r="B1633" t="s">
        <v>353</v>
      </c>
      <c r="C1633">
        <v>91421</v>
      </c>
      <c r="D1633">
        <v>2024</v>
      </c>
      <c r="E1633">
        <v>9</v>
      </c>
      <c r="F1633">
        <v>0</v>
      </c>
      <c r="G1633">
        <v>0</v>
      </c>
    </row>
    <row r="1634" spans="1:7" ht="15.5" hidden="1" x14ac:dyDescent="0.35">
      <c r="A1634" t="s">
        <v>187</v>
      </c>
      <c r="B1634" t="s">
        <v>353</v>
      </c>
      <c r="C1634">
        <v>91421</v>
      </c>
      <c r="D1634">
        <v>2024</v>
      </c>
      <c r="E1634">
        <v>10</v>
      </c>
      <c r="F1634">
        <v>0</v>
      </c>
      <c r="G1634">
        <v>0</v>
      </c>
    </row>
    <row r="1635" spans="1:7" ht="15.5" hidden="1" x14ac:dyDescent="0.35">
      <c r="A1635" t="s">
        <v>187</v>
      </c>
      <c r="B1635" t="s">
        <v>353</v>
      </c>
      <c r="C1635">
        <v>91421</v>
      </c>
      <c r="D1635">
        <v>2024</v>
      </c>
      <c r="E1635">
        <v>11</v>
      </c>
      <c r="F1635">
        <v>0</v>
      </c>
      <c r="G1635">
        <v>0</v>
      </c>
    </row>
    <row r="1636" spans="1:7" ht="15.5" hidden="1" x14ac:dyDescent="0.35">
      <c r="A1636" t="s">
        <v>187</v>
      </c>
      <c r="B1636" t="s">
        <v>353</v>
      </c>
      <c r="C1636">
        <v>91421</v>
      </c>
      <c r="D1636">
        <v>2024</v>
      </c>
      <c r="E1636">
        <v>12</v>
      </c>
      <c r="F1636">
        <v>0</v>
      </c>
      <c r="G1636">
        <v>0</v>
      </c>
    </row>
    <row r="1637" spans="1:7" ht="15.5" x14ac:dyDescent="0.35">
      <c r="A1637" t="s">
        <v>187</v>
      </c>
      <c r="B1637" t="s">
        <v>353</v>
      </c>
      <c r="C1637">
        <v>91421</v>
      </c>
      <c r="D1637">
        <v>2025</v>
      </c>
      <c r="E1637">
        <v>1</v>
      </c>
      <c r="F1637">
        <v>0</v>
      </c>
      <c r="G1637">
        <v>0</v>
      </c>
    </row>
    <row r="1638" spans="1:7" ht="15.5" x14ac:dyDescent="0.35">
      <c r="A1638" t="s">
        <v>187</v>
      </c>
      <c r="B1638" t="s">
        <v>353</v>
      </c>
      <c r="C1638">
        <v>91421</v>
      </c>
      <c r="D1638">
        <v>2025</v>
      </c>
      <c r="E1638">
        <v>2</v>
      </c>
      <c r="F1638">
        <v>0</v>
      </c>
      <c r="G1638">
        <v>0</v>
      </c>
    </row>
    <row r="1639" spans="1:7" ht="15.5" x14ac:dyDescent="0.35">
      <c r="A1639" t="s">
        <v>187</v>
      </c>
      <c r="B1639" t="s">
        <v>353</v>
      </c>
      <c r="C1639">
        <v>91421</v>
      </c>
      <c r="D1639">
        <v>2025</v>
      </c>
      <c r="E1639">
        <v>3</v>
      </c>
      <c r="F1639">
        <v>0</v>
      </c>
      <c r="G1639">
        <v>0</v>
      </c>
    </row>
    <row r="1640" spans="1:7" ht="15.5" x14ac:dyDescent="0.35">
      <c r="A1640" t="s">
        <v>187</v>
      </c>
      <c r="B1640" t="s">
        <v>353</v>
      </c>
      <c r="C1640">
        <v>91421</v>
      </c>
      <c r="D1640">
        <v>2025</v>
      </c>
      <c r="E1640">
        <v>4</v>
      </c>
      <c r="F1640">
        <v>0</v>
      </c>
      <c r="G1640">
        <v>0</v>
      </c>
    </row>
    <row r="1641" spans="1:7" ht="15.5" x14ac:dyDescent="0.35">
      <c r="A1641" t="s">
        <v>187</v>
      </c>
      <c r="B1641" t="s">
        <v>353</v>
      </c>
      <c r="C1641">
        <v>91421</v>
      </c>
      <c r="D1641">
        <v>2025</v>
      </c>
      <c r="E1641">
        <v>5</v>
      </c>
      <c r="F1641">
        <v>0</v>
      </c>
      <c r="G1641">
        <v>0</v>
      </c>
    </row>
    <row r="1642" spans="1:7" ht="15.5" x14ac:dyDescent="0.35">
      <c r="A1642" t="s">
        <v>187</v>
      </c>
      <c r="B1642" t="s">
        <v>353</v>
      </c>
      <c r="C1642">
        <v>91421</v>
      </c>
      <c r="D1642">
        <v>2025</v>
      </c>
      <c r="E1642">
        <v>6</v>
      </c>
      <c r="F1642">
        <v>0</v>
      </c>
      <c r="G1642">
        <v>0</v>
      </c>
    </row>
    <row r="1643" spans="1:7" ht="15.5" x14ac:dyDescent="0.35">
      <c r="A1643" t="s">
        <v>187</v>
      </c>
      <c r="B1643" t="s">
        <v>353</v>
      </c>
      <c r="C1643">
        <v>91421</v>
      </c>
      <c r="D1643">
        <v>2025</v>
      </c>
      <c r="E1643">
        <v>7</v>
      </c>
      <c r="F1643">
        <v>0</v>
      </c>
      <c r="G1643">
        <v>0</v>
      </c>
    </row>
    <row r="1644" spans="1:7" ht="15.5" x14ac:dyDescent="0.35">
      <c r="A1644" t="s">
        <v>187</v>
      </c>
      <c r="B1644" t="s">
        <v>353</v>
      </c>
      <c r="C1644">
        <v>91421</v>
      </c>
      <c r="D1644">
        <v>2025</v>
      </c>
      <c r="E1644">
        <v>8</v>
      </c>
      <c r="F1644">
        <v>0</v>
      </c>
      <c r="G1644">
        <v>0</v>
      </c>
    </row>
    <row r="1645" spans="1:7" ht="15.5" x14ac:dyDescent="0.35">
      <c r="A1645" t="s">
        <v>187</v>
      </c>
      <c r="B1645" t="s">
        <v>353</v>
      </c>
      <c r="C1645">
        <v>91421</v>
      </c>
      <c r="D1645">
        <v>2025</v>
      </c>
      <c r="E1645">
        <v>9</v>
      </c>
      <c r="F1645">
        <v>0</v>
      </c>
      <c r="G1645">
        <v>0</v>
      </c>
    </row>
    <row r="1646" spans="1:7" ht="15.5" x14ac:dyDescent="0.35">
      <c r="A1646" t="s">
        <v>187</v>
      </c>
      <c r="B1646" t="s">
        <v>353</v>
      </c>
      <c r="C1646">
        <v>91421</v>
      </c>
      <c r="D1646">
        <v>2025</v>
      </c>
      <c r="E1646">
        <v>10</v>
      </c>
      <c r="F1646">
        <v>0</v>
      </c>
      <c r="G1646">
        <v>0</v>
      </c>
    </row>
    <row r="1647" spans="1:7" ht="15.5" x14ac:dyDescent="0.35">
      <c r="A1647" t="s">
        <v>187</v>
      </c>
      <c r="B1647" t="s">
        <v>353</v>
      </c>
      <c r="C1647">
        <v>91421</v>
      </c>
      <c r="D1647">
        <v>2025</v>
      </c>
      <c r="E1647">
        <v>11</v>
      </c>
      <c r="F1647">
        <v>0</v>
      </c>
      <c r="G1647">
        <v>0</v>
      </c>
    </row>
    <row r="1648" spans="1:7" ht="15.5" hidden="1" x14ac:dyDescent="0.35">
      <c r="A1648" t="s">
        <v>187</v>
      </c>
      <c r="B1648" t="s">
        <v>353</v>
      </c>
      <c r="C1648">
        <v>91422</v>
      </c>
      <c r="D1648">
        <v>2017</v>
      </c>
      <c r="E1648">
        <v>3</v>
      </c>
      <c r="F1648">
        <v>17.940000000000001</v>
      </c>
      <c r="G1648">
        <v>3</v>
      </c>
    </row>
    <row r="1649" spans="1:7" ht="15.5" hidden="1" x14ac:dyDescent="0.35">
      <c r="A1649" t="s">
        <v>187</v>
      </c>
      <c r="B1649" t="s">
        <v>353</v>
      </c>
      <c r="C1649">
        <v>91422</v>
      </c>
      <c r="D1649">
        <v>2017</v>
      </c>
      <c r="E1649">
        <v>4</v>
      </c>
      <c r="F1649">
        <v>339.28</v>
      </c>
      <c r="G1649">
        <v>58</v>
      </c>
    </row>
    <row r="1650" spans="1:7" ht="15.5" hidden="1" x14ac:dyDescent="0.35">
      <c r="A1650" t="s">
        <v>187</v>
      </c>
      <c r="B1650" t="s">
        <v>353</v>
      </c>
      <c r="C1650">
        <v>91422</v>
      </c>
      <c r="D1650">
        <v>2017</v>
      </c>
      <c r="E1650">
        <v>5</v>
      </c>
      <c r="F1650">
        <v>244.67</v>
      </c>
      <c r="G1650">
        <v>40</v>
      </c>
    </row>
    <row r="1651" spans="1:7" ht="15.5" hidden="1" x14ac:dyDescent="0.35">
      <c r="A1651" t="s">
        <v>187</v>
      </c>
      <c r="B1651" t="s">
        <v>353</v>
      </c>
      <c r="C1651">
        <v>91422</v>
      </c>
      <c r="D1651">
        <v>2017</v>
      </c>
      <c r="E1651">
        <v>6</v>
      </c>
      <c r="F1651">
        <v>223.35</v>
      </c>
      <c r="G1651">
        <v>35</v>
      </c>
    </row>
    <row r="1652" spans="1:7" ht="15.5" hidden="1" x14ac:dyDescent="0.35">
      <c r="A1652" t="s">
        <v>187</v>
      </c>
      <c r="B1652" t="s">
        <v>353</v>
      </c>
      <c r="C1652">
        <v>91422</v>
      </c>
      <c r="D1652">
        <v>2017</v>
      </c>
      <c r="E1652">
        <v>7</v>
      </c>
      <c r="F1652">
        <v>313.95999999999998</v>
      </c>
      <c r="G1652">
        <v>49</v>
      </c>
    </row>
    <row r="1653" spans="1:7" ht="15.5" hidden="1" x14ac:dyDescent="0.35">
      <c r="A1653" t="s">
        <v>187</v>
      </c>
      <c r="B1653" t="s">
        <v>353</v>
      </c>
      <c r="C1653">
        <v>91422</v>
      </c>
      <c r="D1653">
        <v>2017</v>
      </c>
      <c r="E1653">
        <v>8</v>
      </c>
      <c r="F1653">
        <v>363</v>
      </c>
      <c r="G1653">
        <v>60</v>
      </c>
    </row>
    <row r="1654" spans="1:7" ht="15.5" hidden="1" x14ac:dyDescent="0.35">
      <c r="A1654" t="s">
        <v>187</v>
      </c>
      <c r="B1654" t="s">
        <v>353</v>
      </c>
      <c r="C1654">
        <v>91422</v>
      </c>
      <c r="D1654">
        <v>2017</v>
      </c>
      <c r="E1654">
        <v>9</v>
      </c>
      <c r="F1654">
        <v>277.19</v>
      </c>
      <c r="G1654">
        <v>55</v>
      </c>
    </row>
    <row r="1655" spans="1:7" ht="15.5" hidden="1" x14ac:dyDescent="0.35">
      <c r="A1655" t="s">
        <v>187</v>
      </c>
      <c r="B1655" t="s">
        <v>353</v>
      </c>
      <c r="C1655">
        <v>91422</v>
      </c>
      <c r="D1655">
        <v>2017</v>
      </c>
      <c r="E1655">
        <v>10</v>
      </c>
      <c r="F1655">
        <v>329.05</v>
      </c>
      <c r="G1655">
        <v>58.95</v>
      </c>
    </row>
    <row r="1656" spans="1:7" ht="15.5" hidden="1" x14ac:dyDescent="0.35">
      <c r="A1656" t="s">
        <v>187</v>
      </c>
      <c r="B1656" t="s">
        <v>353</v>
      </c>
      <c r="C1656">
        <v>91422</v>
      </c>
      <c r="D1656">
        <v>2017</v>
      </c>
      <c r="E1656">
        <v>11</v>
      </c>
      <c r="F1656">
        <v>318.44</v>
      </c>
      <c r="G1656">
        <v>57.05</v>
      </c>
    </row>
    <row r="1657" spans="1:7" ht="15.5" hidden="1" x14ac:dyDescent="0.35">
      <c r="A1657" t="s">
        <v>187</v>
      </c>
      <c r="B1657" t="s">
        <v>353</v>
      </c>
      <c r="C1657">
        <v>91422</v>
      </c>
      <c r="D1657">
        <v>2017</v>
      </c>
      <c r="E1657">
        <v>12</v>
      </c>
      <c r="F1657">
        <v>412</v>
      </c>
      <c r="G1657">
        <v>67</v>
      </c>
    </row>
    <row r="1658" spans="1:7" ht="15.5" hidden="1" x14ac:dyDescent="0.35">
      <c r="A1658" t="s">
        <v>187</v>
      </c>
      <c r="B1658" t="s">
        <v>353</v>
      </c>
      <c r="C1658">
        <v>91422</v>
      </c>
      <c r="D1658">
        <v>2018</v>
      </c>
      <c r="E1658">
        <v>1</v>
      </c>
      <c r="F1658">
        <v>348.62</v>
      </c>
      <c r="G1658">
        <v>55</v>
      </c>
    </row>
    <row r="1659" spans="1:7" ht="15.5" hidden="1" x14ac:dyDescent="0.35">
      <c r="A1659" t="s">
        <v>187</v>
      </c>
      <c r="B1659" t="s">
        <v>353</v>
      </c>
      <c r="C1659">
        <v>91422</v>
      </c>
      <c r="D1659">
        <v>2018</v>
      </c>
      <c r="E1659">
        <v>2</v>
      </c>
      <c r="F1659">
        <v>338.67</v>
      </c>
      <c r="G1659">
        <v>57</v>
      </c>
    </row>
    <row r="1660" spans="1:7" ht="15.5" hidden="1" x14ac:dyDescent="0.35">
      <c r="A1660" t="s">
        <v>187</v>
      </c>
      <c r="B1660" t="s">
        <v>353</v>
      </c>
      <c r="C1660">
        <v>91422</v>
      </c>
      <c r="D1660">
        <v>2018</v>
      </c>
      <c r="E1660">
        <v>3</v>
      </c>
      <c r="F1660">
        <v>355.15</v>
      </c>
      <c r="G1660">
        <v>59</v>
      </c>
    </row>
    <row r="1661" spans="1:7" ht="15.5" hidden="1" x14ac:dyDescent="0.35">
      <c r="A1661" t="s">
        <v>187</v>
      </c>
      <c r="B1661" t="s">
        <v>353</v>
      </c>
      <c r="C1661">
        <v>91422</v>
      </c>
      <c r="D1661">
        <v>2018</v>
      </c>
      <c r="E1661">
        <v>4</v>
      </c>
      <c r="F1661">
        <v>354.43</v>
      </c>
      <c r="G1661">
        <v>62</v>
      </c>
    </row>
    <row r="1662" spans="1:7" ht="15.5" hidden="1" x14ac:dyDescent="0.35">
      <c r="A1662" t="s">
        <v>187</v>
      </c>
      <c r="B1662" t="s">
        <v>353</v>
      </c>
      <c r="C1662">
        <v>91422</v>
      </c>
      <c r="D1662">
        <v>2018</v>
      </c>
      <c r="E1662">
        <v>5</v>
      </c>
      <c r="F1662">
        <v>313.42</v>
      </c>
      <c r="G1662">
        <v>57</v>
      </c>
    </row>
    <row r="1663" spans="1:7" ht="15.5" hidden="1" x14ac:dyDescent="0.35">
      <c r="A1663" t="s">
        <v>187</v>
      </c>
      <c r="B1663" t="s">
        <v>353</v>
      </c>
      <c r="C1663">
        <v>91422</v>
      </c>
      <c r="D1663">
        <v>2018</v>
      </c>
      <c r="E1663">
        <v>6</v>
      </c>
      <c r="F1663">
        <v>285.23</v>
      </c>
      <c r="G1663">
        <v>47</v>
      </c>
    </row>
    <row r="1664" spans="1:7" ht="15.5" hidden="1" x14ac:dyDescent="0.35">
      <c r="A1664" t="s">
        <v>187</v>
      </c>
      <c r="B1664" t="s">
        <v>353</v>
      </c>
      <c r="C1664">
        <v>91422</v>
      </c>
      <c r="D1664">
        <v>2018</v>
      </c>
      <c r="E1664">
        <v>7</v>
      </c>
      <c r="F1664">
        <v>402.4</v>
      </c>
      <c r="G1664">
        <v>69</v>
      </c>
    </row>
    <row r="1665" spans="1:7" ht="15.5" hidden="1" x14ac:dyDescent="0.35">
      <c r="A1665" t="s">
        <v>187</v>
      </c>
      <c r="B1665" t="s">
        <v>353</v>
      </c>
      <c r="C1665">
        <v>91422</v>
      </c>
      <c r="D1665">
        <v>2018</v>
      </c>
      <c r="E1665">
        <v>8</v>
      </c>
      <c r="F1665">
        <v>382</v>
      </c>
      <c r="G1665">
        <v>64</v>
      </c>
    </row>
    <row r="1666" spans="1:7" ht="15.5" hidden="1" x14ac:dyDescent="0.35">
      <c r="A1666" t="s">
        <v>187</v>
      </c>
      <c r="B1666" t="s">
        <v>353</v>
      </c>
      <c r="C1666">
        <v>91422</v>
      </c>
      <c r="D1666">
        <v>2018</v>
      </c>
      <c r="E1666">
        <v>9</v>
      </c>
      <c r="F1666">
        <v>334.13</v>
      </c>
      <c r="G1666">
        <v>58</v>
      </c>
    </row>
    <row r="1667" spans="1:7" ht="15.5" hidden="1" x14ac:dyDescent="0.35">
      <c r="A1667" t="s">
        <v>187</v>
      </c>
      <c r="B1667" t="s">
        <v>353</v>
      </c>
      <c r="C1667">
        <v>91422</v>
      </c>
      <c r="D1667">
        <v>2018</v>
      </c>
      <c r="E1667">
        <v>10</v>
      </c>
      <c r="F1667">
        <v>386.14</v>
      </c>
      <c r="G1667">
        <v>65</v>
      </c>
    </row>
    <row r="1668" spans="1:7" ht="15.5" hidden="1" x14ac:dyDescent="0.35">
      <c r="A1668" t="s">
        <v>187</v>
      </c>
      <c r="B1668" t="s">
        <v>353</v>
      </c>
      <c r="C1668">
        <v>91422</v>
      </c>
      <c r="D1668">
        <v>2018</v>
      </c>
      <c r="E1668">
        <v>11</v>
      </c>
      <c r="F1668">
        <v>311.64999999999998</v>
      </c>
      <c r="G1668">
        <v>53</v>
      </c>
    </row>
    <row r="1669" spans="1:7" ht="15.5" hidden="1" x14ac:dyDescent="0.35">
      <c r="A1669" t="s">
        <v>187</v>
      </c>
      <c r="B1669" t="s">
        <v>353</v>
      </c>
      <c r="C1669">
        <v>91422</v>
      </c>
      <c r="D1669">
        <v>2018</v>
      </c>
      <c r="E1669">
        <v>12</v>
      </c>
      <c r="F1669">
        <v>359.58</v>
      </c>
      <c r="G1669">
        <v>58</v>
      </c>
    </row>
    <row r="1670" spans="1:7" ht="15.5" hidden="1" x14ac:dyDescent="0.35">
      <c r="A1670" t="s">
        <v>187</v>
      </c>
      <c r="B1670" t="s">
        <v>353</v>
      </c>
      <c r="C1670">
        <v>91422</v>
      </c>
      <c r="D1670">
        <v>2019</v>
      </c>
      <c r="E1670">
        <v>1</v>
      </c>
      <c r="F1670">
        <v>357.33</v>
      </c>
      <c r="G1670">
        <v>57</v>
      </c>
    </row>
    <row r="1671" spans="1:7" ht="15.5" hidden="1" x14ac:dyDescent="0.35">
      <c r="A1671" t="s">
        <v>187</v>
      </c>
      <c r="B1671" t="s">
        <v>353</v>
      </c>
      <c r="C1671">
        <v>91422</v>
      </c>
      <c r="D1671">
        <v>2019</v>
      </c>
      <c r="E1671">
        <v>2</v>
      </c>
      <c r="F1671">
        <v>366.5</v>
      </c>
      <c r="G1671">
        <v>55</v>
      </c>
    </row>
    <row r="1672" spans="1:7" ht="15.5" hidden="1" x14ac:dyDescent="0.35">
      <c r="A1672" t="s">
        <v>187</v>
      </c>
      <c r="B1672" t="s">
        <v>353</v>
      </c>
      <c r="C1672">
        <v>91422</v>
      </c>
      <c r="D1672">
        <v>2019</v>
      </c>
      <c r="E1672">
        <v>3</v>
      </c>
      <c r="F1672">
        <v>367.5</v>
      </c>
      <c r="G1672">
        <v>57</v>
      </c>
    </row>
    <row r="1673" spans="1:7" ht="15.5" hidden="1" x14ac:dyDescent="0.35">
      <c r="A1673" t="s">
        <v>187</v>
      </c>
      <c r="B1673" t="s">
        <v>353</v>
      </c>
      <c r="C1673">
        <v>91422</v>
      </c>
      <c r="D1673">
        <v>2019</v>
      </c>
      <c r="E1673">
        <v>4</v>
      </c>
      <c r="F1673">
        <v>148.65</v>
      </c>
      <c r="G1673">
        <v>23</v>
      </c>
    </row>
    <row r="1674" spans="1:7" ht="15.5" hidden="1" x14ac:dyDescent="0.35">
      <c r="A1674" t="s">
        <v>187</v>
      </c>
      <c r="B1674" t="s">
        <v>353</v>
      </c>
      <c r="C1674">
        <v>91422</v>
      </c>
      <c r="D1674">
        <v>2019</v>
      </c>
      <c r="E1674">
        <v>5</v>
      </c>
      <c r="F1674">
        <v>115.9</v>
      </c>
      <c r="G1674">
        <v>25</v>
      </c>
    </row>
    <row r="1675" spans="1:7" ht="15.5" hidden="1" x14ac:dyDescent="0.35">
      <c r="A1675" t="s">
        <v>187</v>
      </c>
      <c r="B1675" t="s">
        <v>353</v>
      </c>
      <c r="C1675">
        <v>91422</v>
      </c>
      <c r="D1675">
        <v>2019</v>
      </c>
      <c r="E1675">
        <v>6</v>
      </c>
      <c r="F1675">
        <v>353.37</v>
      </c>
      <c r="G1675">
        <v>59</v>
      </c>
    </row>
    <row r="1676" spans="1:7" ht="15.5" hidden="1" x14ac:dyDescent="0.35">
      <c r="A1676" t="s">
        <v>187</v>
      </c>
      <c r="B1676" t="s">
        <v>353</v>
      </c>
      <c r="C1676">
        <v>91422</v>
      </c>
      <c r="D1676">
        <v>2019</v>
      </c>
      <c r="E1676">
        <v>7</v>
      </c>
      <c r="F1676">
        <v>335.33</v>
      </c>
      <c r="G1676">
        <v>55</v>
      </c>
    </row>
    <row r="1677" spans="1:7" ht="15.5" hidden="1" x14ac:dyDescent="0.35">
      <c r="A1677" t="s">
        <v>187</v>
      </c>
      <c r="B1677" t="s">
        <v>353</v>
      </c>
      <c r="C1677">
        <v>91422</v>
      </c>
      <c r="D1677">
        <v>2019</v>
      </c>
      <c r="E1677">
        <v>8</v>
      </c>
      <c r="F1677">
        <v>364.35</v>
      </c>
      <c r="G1677">
        <v>61</v>
      </c>
    </row>
    <row r="1678" spans="1:7" ht="15.5" hidden="1" x14ac:dyDescent="0.35">
      <c r="A1678" t="s">
        <v>187</v>
      </c>
      <c r="B1678" t="s">
        <v>353</v>
      </c>
      <c r="C1678">
        <v>91422</v>
      </c>
      <c r="D1678">
        <v>2019</v>
      </c>
      <c r="E1678">
        <v>9</v>
      </c>
      <c r="F1678">
        <v>352.39</v>
      </c>
      <c r="G1678">
        <v>54</v>
      </c>
    </row>
    <row r="1679" spans="1:7" ht="15.5" hidden="1" x14ac:dyDescent="0.35">
      <c r="A1679" t="s">
        <v>187</v>
      </c>
      <c r="B1679" t="s">
        <v>353</v>
      </c>
      <c r="C1679">
        <v>91422</v>
      </c>
      <c r="D1679">
        <v>2019</v>
      </c>
      <c r="E1679">
        <v>10</v>
      </c>
      <c r="F1679">
        <v>397.78</v>
      </c>
      <c r="G1679">
        <v>65</v>
      </c>
    </row>
    <row r="1680" spans="1:7" ht="15.5" hidden="1" x14ac:dyDescent="0.35">
      <c r="A1680" t="s">
        <v>187</v>
      </c>
      <c r="B1680" t="s">
        <v>353</v>
      </c>
      <c r="C1680">
        <v>91422</v>
      </c>
      <c r="D1680">
        <v>2019</v>
      </c>
      <c r="E1680">
        <v>11</v>
      </c>
      <c r="F1680">
        <v>285.27999999999997</v>
      </c>
      <c r="G1680">
        <v>51.08</v>
      </c>
    </row>
    <row r="1681" spans="1:7" ht="15.5" hidden="1" x14ac:dyDescent="0.35">
      <c r="A1681" t="s">
        <v>187</v>
      </c>
      <c r="B1681" t="s">
        <v>353</v>
      </c>
      <c r="C1681">
        <v>91422</v>
      </c>
      <c r="D1681">
        <v>2019</v>
      </c>
      <c r="E1681">
        <v>12</v>
      </c>
      <c r="F1681">
        <v>0</v>
      </c>
      <c r="G1681">
        <v>0</v>
      </c>
    </row>
    <row r="1682" spans="1:7" ht="15.5" hidden="1" x14ac:dyDescent="0.35">
      <c r="A1682" t="s">
        <v>187</v>
      </c>
      <c r="B1682" t="s">
        <v>353</v>
      </c>
      <c r="C1682">
        <v>91422</v>
      </c>
      <c r="D1682">
        <v>2020</v>
      </c>
      <c r="E1682">
        <v>1</v>
      </c>
      <c r="F1682">
        <v>0</v>
      </c>
      <c r="G1682">
        <v>0</v>
      </c>
    </row>
    <row r="1683" spans="1:7" ht="15.5" hidden="1" x14ac:dyDescent="0.35">
      <c r="A1683" t="s">
        <v>187</v>
      </c>
      <c r="B1683" t="s">
        <v>353</v>
      </c>
      <c r="C1683">
        <v>91422</v>
      </c>
      <c r="D1683">
        <v>2020</v>
      </c>
      <c r="E1683">
        <v>2</v>
      </c>
      <c r="F1683">
        <v>0</v>
      </c>
      <c r="G1683">
        <v>0</v>
      </c>
    </row>
    <row r="1684" spans="1:7" ht="15.5" hidden="1" x14ac:dyDescent="0.35">
      <c r="A1684" t="s">
        <v>187</v>
      </c>
      <c r="B1684" t="s">
        <v>353</v>
      </c>
      <c r="C1684">
        <v>91422</v>
      </c>
      <c r="D1684">
        <v>2020</v>
      </c>
      <c r="E1684">
        <v>3</v>
      </c>
      <c r="F1684">
        <v>17.48</v>
      </c>
      <c r="G1684">
        <v>2.76</v>
      </c>
    </row>
    <row r="1685" spans="1:7" ht="15.5" hidden="1" x14ac:dyDescent="0.35">
      <c r="A1685" t="s">
        <v>187</v>
      </c>
      <c r="B1685" t="s">
        <v>353</v>
      </c>
      <c r="C1685">
        <v>91422</v>
      </c>
      <c r="D1685">
        <v>2020</v>
      </c>
      <c r="E1685">
        <v>4</v>
      </c>
      <c r="F1685">
        <v>0</v>
      </c>
      <c r="G1685">
        <v>0</v>
      </c>
    </row>
    <row r="1686" spans="1:7" ht="15.5" hidden="1" x14ac:dyDescent="0.35">
      <c r="A1686" t="s">
        <v>187</v>
      </c>
      <c r="B1686" t="s">
        <v>353</v>
      </c>
      <c r="C1686">
        <v>91422</v>
      </c>
      <c r="D1686">
        <v>2020</v>
      </c>
      <c r="E1686">
        <v>5</v>
      </c>
      <c r="F1686">
        <v>0</v>
      </c>
      <c r="G1686">
        <v>0</v>
      </c>
    </row>
    <row r="1687" spans="1:7" ht="15.5" hidden="1" x14ac:dyDescent="0.35">
      <c r="A1687" t="s">
        <v>187</v>
      </c>
      <c r="B1687" t="s">
        <v>353</v>
      </c>
      <c r="C1687">
        <v>91422</v>
      </c>
      <c r="D1687">
        <v>2020</v>
      </c>
      <c r="E1687">
        <v>6</v>
      </c>
      <c r="F1687">
        <v>0</v>
      </c>
      <c r="G1687">
        <v>0</v>
      </c>
    </row>
    <row r="1688" spans="1:7" ht="15.5" hidden="1" x14ac:dyDescent="0.35">
      <c r="A1688" t="s">
        <v>187</v>
      </c>
      <c r="B1688" t="s">
        <v>353</v>
      </c>
      <c r="C1688">
        <v>91422</v>
      </c>
      <c r="D1688">
        <v>2020</v>
      </c>
      <c r="E1688">
        <v>7</v>
      </c>
      <c r="F1688">
        <v>0</v>
      </c>
      <c r="G1688">
        <v>0</v>
      </c>
    </row>
    <row r="1689" spans="1:7" ht="15.5" hidden="1" x14ac:dyDescent="0.35">
      <c r="A1689" t="s">
        <v>187</v>
      </c>
      <c r="B1689" t="s">
        <v>353</v>
      </c>
      <c r="C1689">
        <v>91422</v>
      </c>
      <c r="D1689">
        <v>2020</v>
      </c>
      <c r="E1689">
        <v>8</v>
      </c>
      <c r="F1689">
        <v>0</v>
      </c>
      <c r="G1689">
        <v>0</v>
      </c>
    </row>
    <row r="1690" spans="1:7" ht="15.5" hidden="1" x14ac:dyDescent="0.35">
      <c r="A1690" t="s">
        <v>187</v>
      </c>
      <c r="B1690" t="s">
        <v>353</v>
      </c>
      <c r="C1690">
        <v>91422</v>
      </c>
      <c r="D1690">
        <v>2020</v>
      </c>
      <c r="E1690">
        <v>9</v>
      </c>
      <c r="F1690">
        <v>0.65</v>
      </c>
      <c r="G1690">
        <v>1</v>
      </c>
    </row>
    <row r="1691" spans="1:7" ht="15.5" hidden="1" x14ac:dyDescent="0.35">
      <c r="A1691" t="s">
        <v>187</v>
      </c>
      <c r="B1691" t="s">
        <v>353</v>
      </c>
      <c r="C1691">
        <v>91422</v>
      </c>
      <c r="D1691">
        <v>2020</v>
      </c>
      <c r="E1691">
        <v>10</v>
      </c>
      <c r="F1691">
        <v>0</v>
      </c>
      <c r="G1691">
        <v>0</v>
      </c>
    </row>
    <row r="1692" spans="1:7" ht="15.5" hidden="1" x14ac:dyDescent="0.35">
      <c r="A1692" t="s">
        <v>187</v>
      </c>
      <c r="B1692" t="s">
        <v>353</v>
      </c>
      <c r="C1692">
        <v>91422</v>
      </c>
      <c r="D1692">
        <v>2020</v>
      </c>
      <c r="E1692">
        <v>11</v>
      </c>
      <c r="F1692">
        <v>0</v>
      </c>
      <c r="G1692">
        <v>0</v>
      </c>
    </row>
    <row r="1693" spans="1:7" ht="15.5" hidden="1" x14ac:dyDescent="0.35">
      <c r="A1693" t="s">
        <v>187</v>
      </c>
      <c r="B1693" t="s">
        <v>353</v>
      </c>
      <c r="C1693">
        <v>91422</v>
      </c>
      <c r="D1693">
        <v>2020</v>
      </c>
      <c r="E1693">
        <v>12</v>
      </c>
      <c r="F1693">
        <v>0</v>
      </c>
      <c r="G1693">
        <v>0</v>
      </c>
    </row>
    <row r="1694" spans="1:7" ht="15.5" hidden="1" x14ac:dyDescent="0.35">
      <c r="A1694" t="s">
        <v>187</v>
      </c>
      <c r="B1694" t="s">
        <v>353</v>
      </c>
      <c r="C1694">
        <v>91422</v>
      </c>
      <c r="D1694">
        <v>2022</v>
      </c>
      <c r="E1694">
        <v>11</v>
      </c>
      <c r="F1694">
        <v>131.27000000000001</v>
      </c>
      <c r="G1694">
        <v>22</v>
      </c>
    </row>
    <row r="1695" spans="1:7" ht="15.5" hidden="1" x14ac:dyDescent="0.35">
      <c r="A1695" t="s">
        <v>187</v>
      </c>
      <c r="B1695" t="s">
        <v>353</v>
      </c>
      <c r="C1695">
        <v>91422</v>
      </c>
      <c r="D1695">
        <v>2022</v>
      </c>
      <c r="E1695">
        <v>12</v>
      </c>
      <c r="F1695">
        <v>276.43</v>
      </c>
      <c r="G1695">
        <v>42</v>
      </c>
    </row>
    <row r="1696" spans="1:7" ht="15.5" hidden="1" x14ac:dyDescent="0.35">
      <c r="A1696" t="s">
        <v>187</v>
      </c>
      <c r="B1696" t="s">
        <v>353</v>
      </c>
      <c r="C1696">
        <v>91422</v>
      </c>
      <c r="D1696">
        <v>2023</v>
      </c>
      <c r="E1696">
        <v>1</v>
      </c>
      <c r="F1696">
        <v>385.7</v>
      </c>
      <c r="G1696">
        <v>58</v>
      </c>
    </row>
    <row r="1697" spans="1:7" ht="15.5" hidden="1" x14ac:dyDescent="0.35">
      <c r="A1697" t="s">
        <v>187</v>
      </c>
      <c r="B1697" t="s">
        <v>353</v>
      </c>
      <c r="C1697">
        <v>91422</v>
      </c>
      <c r="D1697">
        <v>2023</v>
      </c>
      <c r="E1697">
        <v>2</v>
      </c>
      <c r="F1697">
        <v>283.3</v>
      </c>
      <c r="G1697">
        <v>45</v>
      </c>
    </row>
    <row r="1698" spans="1:7" ht="15.5" hidden="1" x14ac:dyDescent="0.35">
      <c r="A1698" t="s">
        <v>187</v>
      </c>
      <c r="B1698" t="s">
        <v>353</v>
      </c>
      <c r="C1698">
        <v>91422</v>
      </c>
      <c r="D1698">
        <v>2023</v>
      </c>
      <c r="E1698">
        <v>3</v>
      </c>
      <c r="F1698">
        <v>325.87</v>
      </c>
      <c r="G1698">
        <v>51</v>
      </c>
    </row>
    <row r="1699" spans="1:7" ht="15.5" hidden="1" x14ac:dyDescent="0.35">
      <c r="A1699" t="s">
        <v>187</v>
      </c>
      <c r="B1699" t="s">
        <v>353</v>
      </c>
      <c r="C1699">
        <v>91422</v>
      </c>
      <c r="D1699">
        <v>2023</v>
      </c>
      <c r="E1699">
        <v>4</v>
      </c>
      <c r="F1699">
        <v>337.08</v>
      </c>
      <c r="G1699">
        <v>53</v>
      </c>
    </row>
    <row r="1700" spans="1:7" ht="15.5" hidden="1" x14ac:dyDescent="0.35">
      <c r="A1700" t="s">
        <v>187</v>
      </c>
      <c r="B1700" t="s">
        <v>353</v>
      </c>
      <c r="C1700">
        <v>91422</v>
      </c>
      <c r="D1700">
        <v>2023</v>
      </c>
      <c r="E1700">
        <v>5</v>
      </c>
      <c r="F1700">
        <v>321.05</v>
      </c>
      <c r="G1700">
        <v>50</v>
      </c>
    </row>
    <row r="1701" spans="1:7" ht="15.5" hidden="1" x14ac:dyDescent="0.35">
      <c r="A1701" t="s">
        <v>187</v>
      </c>
      <c r="B1701" t="s">
        <v>353</v>
      </c>
      <c r="C1701">
        <v>91422</v>
      </c>
      <c r="D1701">
        <v>2023</v>
      </c>
      <c r="E1701">
        <v>6</v>
      </c>
      <c r="F1701">
        <v>399.45</v>
      </c>
      <c r="G1701">
        <v>62</v>
      </c>
    </row>
    <row r="1702" spans="1:7" ht="15.5" hidden="1" x14ac:dyDescent="0.35">
      <c r="A1702" t="s">
        <v>187</v>
      </c>
      <c r="B1702" t="s">
        <v>353</v>
      </c>
      <c r="C1702">
        <v>91422</v>
      </c>
      <c r="D1702">
        <v>2023</v>
      </c>
      <c r="E1702">
        <v>7</v>
      </c>
      <c r="F1702">
        <v>396.27</v>
      </c>
      <c r="G1702">
        <v>57</v>
      </c>
    </row>
    <row r="1703" spans="1:7" ht="15.5" hidden="1" x14ac:dyDescent="0.35">
      <c r="A1703" t="s">
        <v>187</v>
      </c>
      <c r="B1703" t="s">
        <v>353</v>
      </c>
      <c r="C1703">
        <v>91422</v>
      </c>
      <c r="D1703">
        <v>2023</v>
      </c>
      <c r="E1703">
        <v>8</v>
      </c>
      <c r="F1703">
        <v>396.05</v>
      </c>
      <c r="G1703">
        <v>68</v>
      </c>
    </row>
    <row r="1704" spans="1:7" ht="15.5" hidden="1" x14ac:dyDescent="0.35">
      <c r="A1704" t="s">
        <v>187</v>
      </c>
      <c r="B1704" t="s">
        <v>353</v>
      </c>
      <c r="C1704">
        <v>91422</v>
      </c>
      <c r="D1704">
        <v>2023</v>
      </c>
      <c r="E1704">
        <v>9</v>
      </c>
      <c r="F1704">
        <v>373.28</v>
      </c>
      <c r="G1704">
        <v>57</v>
      </c>
    </row>
    <row r="1705" spans="1:7" ht="15.5" hidden="1" x14ac:dyDescent="0.35">
      <c r="A1705" t="s">
        <v>187</v>
      </c>
      <c r="B1705" t="s">
        <v>353</v>
      </c>
      <c r="C1705">
        <v>91422</v>
      </c>
      <c r="D1705">
        <v>2023</v>
      </c>
      <c r="E1705">
        <v>10</v>
      </c>
      <c r="F1705">
        <v>344.87</v>
      </c>
      <c r="G1705">
        <v>50</v>
      </c>
    </row>
    <row r="1706" spans="1:7" ht="15.5" hidden="1" x14ac:dyDescent="0.35">
      <c r="A1706" t="s">
        <v>187</v>
      </c>
      <c r="B1706" t="s">
        <v>353</v>
      </c>
      <c r="C1706">
        <v>91422</v>
      </c>
      <c r="D1706">
        <v>2023</v>
      </c>
      <c r="E1706">
        <v>11</v>
      </c>
      <c r="F1706">
        <v>116.53</v>
      </c>
      <c r="G1706">
        <v>16.52</v>
      </c>
    </row>
    <row r="1707" spans="1:7" ht="15.5" hidden="1" x14ac:dyDescent="0.35">
      <c r="A1707" t="s">
        <v>187</v>
      </c>
      <c r="B1707" t="s">
        <v>353</v>
      </c>
      <c r="C1707">
        <v>91422</v>
      </c>
      <c r="D1707">
        <v>2023</v>
      </c>
      <c r="E1707">
        <v>12</v>
      </c>
      <c r="F1707">
        <v>0</v>
      </c>
      <c r="G1707">
        <v>0</v>
      </c>
    </row>
    <row r="1708" spans="1:7" ht="15.5" hidden="1" x14ac:dyDescent="0.35">
      <c r="A1708" t="s">
        <v>187</v>
      </c>
      <c r="B1708" t="s">
        <v>353</v>
      </c>
      <c r="C1708">
        <v>91422</v>
      </c>
      <c r="D1708">
        <v>2024</v>
      </c>
      <c r="E1708">
        <v>1</v>
      </c>
      <c r="F1708">
        <v>86.64</v>
      </c>
      <c r="G1708">
        <v>13.29</v>
      </c>
    </row>
    <row r="1709" spans="1:7" ht="15.5" hidden="1" x14ac:dyDescent="0.35">
      <c r="A1709" t="s">
        <v>187</v>
      </c>
      <c r="B1709" t="s">
        <v>353</v>
      </c>
      <c r="C1709">
        <v>91422</v>
      </c>
      <c r="D1709">
        <v>2024</v>
      </c>
      <c r="E1709">
        <v>2</v>
      </c>
      <c r="F1709">
        <v>194.72</v>
      </c>
      <c r="G1709">
        <v>29</v>
      </c>
    </row>
    <row r="1710" spans="1:7" ht="15.5" hidden="1" x14ac:dyDescent="0.35">
      <c r="A1710" t="s">
        <v>187</v>
      </c>
      <c r="B1710" t="s">
        <v>353</v>
      </c>
      <c r="C1710">
        <v>91422</v>
      </c>
      <c r="D1710">
        <v>2024</v>
      </c>
      <c r="E1710">
        <v>3</v>
      </c>
      <c r="F1710">
        <v>0</v>
      </c>
      <c r="G1710">
        <v>0</v>
      </c>
    </row>
    <row r="1711" spans="1:7" ht="15.5" hidden="1" x14ac:dyDescent="0.35">
      <c r="A1711" t="s">
        <v>187</v>
      </c>
      <c r="B1711" t="s">
        <v>353</v>
      </c>
      <c r="C1711">
        <v>91422</v>
      </c>
      <c r="D1711">
        <v>2024</v>
      </c>
      <c r="E1711">
        <v>4</v>
      </c>
      <c r="F1711">
        <v>168.54</v>
      </c>
      <c r="G1711">
        <v>26</v>
      </c>
    </row>
    <row r="1712" spans="1:7" ht="15.5" hidden="1" x14ac:dyDescent="0.35">
      <c r="A1712" t="s">
        <v>187</v>
      </c>
      <c r="B1712" t="s">
        <v>353</v>
      </c>
      <c r="C1712">
        <v>91422</v>
      </c>
      <c r="D1712">
        <v>2024</v>
      </c>
      <c r="E1712">
        <v>5</v>
      </c>
      <c r="F1712">
        <v>176.11</v>
      </c>
      <c r="G1712">
        <v>28</v>
      </c>
    </row>
    <row r="1713" spans="1:7" ht="15.5" hidden="1" x14ac:dyDescent="0.35">
      <c r="A1713" t="s">
        <v>187</v>
      </c>
      <c r="B1713" t="s">
        <v>353</v>
      </c>
      <c r="C1713">
        <v>91422</v>
      </c>
      <c r="D1713">
        <v>2024</v>
      </c>
      <c r="E1713">
        <v>6</v>
      </c>
      <c r="F1713">
        <v>0</v>
      </c>
      <c r="G1713">
        <v>0</v>
      </c>
    </row>
    <row r="1714" spans="1:7" ht="15.5" hidden="1" x14ac:dyDescent="0.35">
      <c r="A1714" t="s">
        <v>187</v>
      </c>
      <c r="B1714" t="s">
        <v>353</v>
      </c>
      <c r="C1714">
        <v>91422</v>
      </c>
      <c r="D1714">
        <v>2024</v>
      </c>
      <c r="E1714">
        <v>7</v>
      </c>
      <c r="F1714">
        <v>0</v>
      </c>
      <c r="G1714">
        <v>0</v>
      </c>
    </row>
    <row r="1715" spans="1:7" ht="15.5" hidden="1" x14ac:dyDescent="0.35">
      <c r="A1715" t="s">
        <v>187</v>
      </c>
      <c r="B1715" t="s">
        <v>353</v>
      </c>
      <c r="C1715">
        <v>91422</v>
      </c>
      <c r="D1715">
        <v>2024</v>
      </c>
      <c r="E1715">
        <v>8</v>
      </c>
      <c r="F1715">
        <v>0</v>
      </c>
      <c r="G1715">
        <v>0</v>
      </c>
    </row>
    <row r="1716" spans="1:7" ht="15.5" hidden="1" x14ac:dyDescent="0.35">
      <c r="A1716" t="s">
        <v>187</v>
      </c>
      <c r="B1716" t="s">
        <v>353</v>
      </c>
      <c r="C1716">
        <v>91422</v>
      </c>
      <c r="D1716">
        <v>2024</v>
      </c>
      <c r="E1716">
        <v>9</v>
      </c>
      <c r="F1716">
        <v>295.05</v>
      </c>
      <c r="G1716">
        <v>41</v>
      </c>
    </row>
    <row r="1717" spans="1:7" ht="15.5" hidden="1" x14ac:dyDescent="0.35">
      <c r="A1717" t="s">
        <v>187</v>
      </c>
      <c r="B1717" t="s">
        <v>353</v>
      </c>
      <c r="C1717">
        <v>91422</v>
      </c>
      <c r="D1717">
        <v>2024</v>
      </c>
      <c r="E1717">
        <v>10</v>
      </c>
      <c r="F1717">
        <v>406.88</v>
      </c>
      <c r="G1717">
        <v>59</v>
      </c>
    </row>
    <row r="1718" spans="1:7" ht="15.5" hidden="1" x14ac:dyDescent="0.35">
      <c r="A1718" t="s">
        <v>187</v>
      </c>
      <c r="B1718" t="s">
        <v>353</v>
      </c>
      <c r="C1718">
        <v>91422</v>
      </c>
      <c r="D1718">
        <v>2024</v>
      </c>
      <c r="E1718">
        <v>11</v>
      </c>
      <c r="F1718">
        <v>348.92</v>
      </c>
      <c r="G1718">
        <v>52</v>
      </c>
    </row>
    <row r="1719" spans="1:7" ht="15.5" hidden="1" x14ac:dyDescent="0.35">
      <c r="A1719" t="s">
        <v>187</v>
      </c>
      <c r="B1719" t="s">
        <v>353</v>
      </c>
      <c r="C1719">
        <v>91422</v>
      </c>
      <c r="D1719">
        <v>2024</v>
      </c>
      <c r="E1719">
        <v>12</v>
      </c>
      <c r="F1719">
        <v>398.73</v>
      </c>
      <c r="G1719">
        <v>63</v>
      </c>
    </row>
    <row r="1720" spans="1:7" ht="15.5" x14ac:dyDescent="0.35">
      <c r="A1720" t="s">
        <v>187</v>
      </c>
      <c r="B1720" t="s">
        <v>353</v>
      </c>
      <c r="C1720">
        <v>91422</v>
      </c>
      <c r="D1720">
        <v>2025</v>
      </c>
      <c r="E1720">
        <v>1</v>
      </c>
      <c r="F1720">
        <v>338.12</v>
      </c>
      <c r="G1720">
        <v>59</v>
      </c>
    </row>
    <row r="1721" spans="1:7" ht="15.5" x14ac:dyDescent="0.35">
      <c r="A1721" t="s">
        <v>187</v>
      </c>
      <c r="B1721" t="s">
        <v>353</v>
      </c>
      <c r="C1721">
        <v>91422</v>
      </c>
      <c r="D1721">
        <v>2025</v>
      </c>
      <c r="E1721">
        <v>2</v>
      </c>
      <c r="F1721">
        <v>378.43</v>
      </c>
      <c r="G1721">
        <v>60</v>
      </c>
    </row>
    <row r="1722" spans="1:7" ht="15.5" x14ac:dyDescent="0.35">
      <c r="A1722" t="s">
        <v>187</v>
      </c>
      <c r="B1722" t="s">
        <v>353</v>
      </c>
      <c r="C1722">
        <v>91422</v>
      </c>
      <c r="D1722">
        <v>2025</v>
      </c>
      <c r="E1722">
        <v>3</v>
      </c>
      <c r="F1722">
        <v>354.39</v>
      </c>
      <c r="G1722">
        <v>57</v>
      </c>
    </row>
    <row r="1723" spans="1:7" ht="15.5" x14ac:dyDescent="0.35">
      <c r="A1723" t="s">
        <v>187</v>
      </c>
      <c r="B1723" t="s">
        <v>353</v>
      </c>
      <c r="C1723">
        <v>91422</v>
      </c>
      <c r="D1723">
        <v>2025</v>
      </c>
      <c r="E1723">
        <v>4</v>
      </c>
      <c r="F1723">
        <v>361.93</v>
      </c>
      <c r="G1723">
        <v>56</v>
      </c>
    </row>
    <row r="1724" spans="1:7" ht="15.5" x14ac:dyDescent="0.35">
      <c r="A1724" t="s">
        <v>187</v>
      </c>
      <c r="B1724" t="s">
        <v>353</v>
      </c>
      <c r="C1724">
        <v>91422</v>
      </c>
      <c r="D1724">
        <v>2025</v>
      </c>
      <c r="E1724">
        <v>5</v>
      </c>
      <c r="F1724">
        <v>398.39</v>
      </c>
      <c r="G1724">
        <v>60</v>
      </c>
    </row>
    <row r="1725" spans="1:7" ht="15.5" x14ac:dyDescent="0.35">
      <c r="A1725" t="s">
        <v>187</v>
      </c>
      <c r="B1725" t="s">
        <v>353</v>
      </c>
      <c r="C1725">
        <v>91422</v>
      </c>
      <c r="D1725">
        <v>2025</v>
      </c>
      <c r="E1725">
        <v>6</v>
      </c>
      <c r="F1725">
        <v>364.18</v>
      </c>
      <c r="G1725">
        <v>58</v>
      </c>
    </row>
    <row r="1726" spans="1:7" ht="15.5" x14ac:dyDescent="0.35">
      <c r="A1726" t="s">
        <v>187</v>
      </c>
      <c r="B1726" t="s">
        <v>353</v>
      </c>
      <c r="C1726">
        <v>91422</v>
      </c>
      <c r="D1726">
        <v>2025</v>
      </c>
      <c r="E1726">
        <v>7</v>
      </c>
      <c r="F1726">
        <v>398.66</v>
      </c>
      <c r="G1726">
        <v>80</v>
      </c>
    </row>
    <row r="1727" spans="1:7" ht="15.5" x14ac:dyDescent="0.35">
      <c r="A1727" t="s">
        <v>187</v>
      </c>
      <c r="B1727" t="s">
        <v>353</v>
      </c>
      <c r="C1727">
        <v>91422</v>
      </c>
      <c r="D1727">
        <v>2025</v>
      </c>
      <c r="E1727">
        <v>8</v>
      </c>
      <c r="F1727">
        <v>410.7</v>
      </c>
      <c r="G1727">
        <v>65</v>
      </c>
    </row>
    <row r="1728" spans="1:7" ht="15.5" x14ac:dyDescent="0.35">
      <c r="A1728" t="s">
        <v>187</v>
      </c>
      <c r="B1728" t="s">
        <v>353</v>
      </c>
      <c r="C1728">
        <v>91422</v>
      </c>
      <c r="D1728">
        <v>2025</v>
      </c>
      <c r="E1728">
        <v>9</v>
      </c>
      <c r="F1728">
        <v>316.83999999999997</v>
      </c>
      <c r="G1728">
        <v>51</v>
      </c>
    </row>
    <row r="1729" spans="1:7" ht="15.5" x14ac:dyDescent="0.35">
      <c r="A1729" t="s">
        <v>187</v>
      </c>
      <c r="B1729" t="s">
        <v>353</v>
      </c>
      <c r="C1729">
        <v>91422</v>
      </c>
      <c r="D1729">
        <v>2025</v>
      </c>
      <c r="E1729">
        <v>10</v>
      </c>
      <c r="F1729">
        <v>363.63</v>
      </c>
      <c r="G1729">
        <v>55</v>
      </c>
    </row>
    <row r="1730" spans="1:7" ht="15.5" x14ac:dyDescent="0.35">
      <c r="A1730" t="s">
        <v>187</v>
      </c>
      <c r="B1730" t="s">
        <v>353</v>
      </c>
      <c r="C1730">
        <v>91422</v>
      </c>
      <c r="D1730">
        <v>2025</v>
      </c>
      <c r="E1730">
        <v>11</v>
      </c>
      <c r="F1730">
        <v>320.8</v>
      </c>
      <c r="G1730">
        <v>53</v>
      </c>
    </row>
    <row r="1731" spans="1:7" ht="15.5" hidden="1" x14ac:dyDescent="0.35">
      <c r="A1731" t="s">
        <v>187</v>
      </c>
      <c r="B1731" t="s">
        <v>353</v>
      </c>
      <c r="C1731">
        <v>91423</v>
      </c>
      <c r="D1731">
        <v>2017</v>
      </c>
      <c r="E1731">
        <v>3</v>
      </c>
      <c r="F1731">
        <v>17.940000000000001</v>
      </c>
      <c r="G1731">
        <v>3</v>
      </c>
    </row>
    <row r="1732" spans="1:7" ht="15.5" hidden="1" x14ac:dyDescent="0.35">
      <c r="A1732" t="s">
        <v>187</v>
      </c>
      <c r="B1732" t="s">
        <v>353</v>
      </c>
      <c r="C1732">
        <v>91423</v>
      </c>
      <c r="D1732">
        <v>2017</v>
      </c>
      <c r="E1732">
        <v>4</v>
      </c>
      <c r="F1732">
        <v>339.28</v>
      </c>
      <c r="G1732">
        <v>58</v>
      </c>
    </row>
    <row r="1733" spans="1:7" ht="15.5" hidden="1" x14ac:dyDescent="0.35">
      <c r="A1733" t="s">
        <v>187</v>
      </c>
      <c r="B1733" t="s">
        <v>353</v>
      </c>
      <c r="C1733">
        <v>91423</v>
      </c>
      <c r="D1733">
        <v>2017</v>
      </c>
      <c r="E1733">
        <v>5</v>
      </c>
      <c r="F1733">
        <v>244.67</v>
      </c>
      <c r="G1733">
        <v>40</v>
      </c>
    </row>
    <row r="1734" spans="1:7" ht="15.5" hidden="1" x14ac:dyDescent="0.35">
      <c r="A1734" t="s">
        <v>187</v>
      </c>
      <c r="B1734" t="s">
        <v>353</v>
      </c>
      <c r="C1734">
        <v>91423</v>
      </c>
      <c r="D1734">
        <v>2017</v>
      </c>
      <c r="E1734">
        <v>6</v>
      </c>
      <c r="F1734">
        <v>223.35</v>
      </c>
      <c r="G1734">
        <v>35</v>
      </c>
    </row>
    <row r="1735" spans="1:7" ht="15.5" hidden="1" x14ac:dyDescent="0.35">
      <c r="A1735" t="s">
        <v>187</v>
      </c>
      <c r="B1735" t="s">
        <v>353</v>
      </c>
      <c r="C1735">
        <v>91423</v>
      </c>
      <c r="D1735">
        <v>2017</v>
      </c>
      <c r="E1735">
        <v>7</v>
      </c>
      <c r="F1735">
        <v>313.95999999999998</v>
      </c>
      <c r="G1735">
        <v>49</v>
      </c>
    </row>
    <row r="1736" spans="1:7" ht="15.5" hidden="1" x14ac:dyDescent="0.35">
      <c r="A1736" t="s">
        <v>187</v>
      </c>
      <c r="B1736" t="s">
        <v>353</v>
      </c>
      <c r="C1736">
        <v>91423</v>
      </c>
      <c r="D1736">
        <v>2017</v>
      </c>
      <c r="E1736">
        <v>8</v>
      </c>
      <c r="F1736">
        <v>363</v>
      </c>
      <c r="G1736">
        <v>60</v>
      </c>
    </row>
    <row r="1737" spans="1:7" ht="15.5" hidden="1" x14ac:dyDescent="0.35">
      <c r="A1737" t="s">
        <v>187</v>
      </c>
      <c r="B1737" t="s">
        <v>353</v>
      </c>
      <c r="C1737">
        <v>91423</v>
      </c>
      <c r="D1737">
        <v>2017</v>
      </c>
      <c r="E1737">
        <v>9</v>
      </c>
      <c r="F1737">
        <v>277.19</v>
      </c>
      <c r="G1737">
        <v>55</v>
      </c>
    </row>
    <row r="1738" spans="1:7" ht="15.5" hidden="1" x14ac:dyDescent="0.35">
      <c r="A1738" t="s">
        <v>187</v>
      </c>
      <c r="B1738" t="s">
        <v>353</v>
      </c>
      <c r="C1738">
        <v>91423</v>
      </c>
      <c r="D1738">
        <v>2017</v>
      </c>
      <c r="E1738">
        <v>10</v>
      </c>
      <c r="F1738">
        <v>329.05</v>
      </c>
      <c r="G1738">
        <v>58.95</v>
      </c>
    </row>
    <row r="1739" spans="1:7" ht="15.5" hidden="1" x14ac:dyDescent="0.35">
      <c r="A1739" t="s">
        <v>187</v>
      </c>
      <c r="B1739" t="s">
        <v>353</v>
      </c>
      <c r="C1739">
        <v>91423</v>
      </c>
      <c r="D1739">
        <v>2017</v>
      </c>
      <c r="E1739">
        <v>11</v>
      </c>
      <c r="F1739">
        <v>318.44</v>
      </c>
      <c r="G1739">
        <v>57.05</v>
      </c>
    </row>
    <row r="1740" spans="1:7" ht="15.5" hidden="1" x14ac:dyDescent="0.35">
      <c r="A1740" t="s">
        <v>187</v>
      </c>
      <c r="B1740" t="s">
        <v>353</v>
      </c>
      <c r="C1740">
        <v>91423</v>
      </c>
      <c r="D1740">
        <v>2017</v>
      </c>
      <c r="E1740">
        <v>12</v>
      </c>
      <c r="F1740">
        <v>412</v>
      </c>
      <c r="G1740">
        <v>67</v>
      </c>
    </row>
    <row r="1741" spans="1:7" ht="15.5" hidden="1" x14ac:dyDescent="0.35">
      <c r="A1741" t="s">
        <v>187</v>
      </c>
      <c r="B1741" t="s">
        <v>353</v>
      </c>
      <c r="C1741">
        <v>91423</v>
      </c>
      <c r="D1741">
        <v>2018</v>
      </c>
      <c r="E1741">
        <v>1</v>
      </c>
      <c r="F1741">
        <v>348.62</v>
      </c>
      <c r="G1741">
        <v>55</v>
      </c>
    </row>
    <row r="1742" spans="1:7" ht="15.5" hidden="1" x14ac:dyDescent="0.35">
      <c r="A1742" t="s">
        <v>187</v>
      </c>
      <c r="B1742" t="s">
        <v>353</v>
      </c>
      <c r="C1742">
        <v>91423</v>
      </c>
      <c r="D1742">
        <v>2018</v>
      </c>
      <c r="E1742">
        <v>2</v>
      </c>
      <c r="F1742">
        <v>338.67</v>
      </c>
      <c r="G1742">
        <v>57</v>
      </c>
    </row>
    <row r="1743" spans="1:7" ht="15.5" hidden="1" x14ac:dyDescent="0.35">
      <c r="A1743" t="s">
        <v>187</v>
      </c>
      <c r="B1743" t="s">
        <v>353</v>
      </c>
      <c r="C1743">
        <v>91423</v>
      </c>
      <c r="D1743">
        <v>2018</v>
      </c>
      <c r="E1743">
        <v>3</v>
      </c>
      <c r="F1743">
        <v>355.15</v>
      </c>
      <c r="G1743">
        <v>59</v>
      </c>
    </row>
    <row r="1744" spans="1:7" ht="15.5" hidden="1" x14ac:dyDescent="0.35">
      <c r="A1744" t="s">
        <v>187</v>
      </c>
      <c r="B1744" t="s">
        <v>353</v>
      </c>
      <c r="C1744">
        <v>91423</v>
      </c>
      <c r="D1744">
        <v>2018</v>
      </c>
      <c r="E1744">
        <v>4</v>
      </c>
      <c r="F1744">
        <v>354.43</v>
      </c>
      <c r="G1744">
        <v>62</v>
      </c>
    </row>
    <row r="1745" spans="1:7" ht="15.5" hidden="1" x14ac:dyDescent="0.35">
      <c r="A1745" t="s">
        <v>187</v>
      </c>
      <c r="B1745" t="s">
        <v>353</v>
      </c>
      <c r="C1745">
        <v>91423</v>
      </c>
      <c r="D1745">
        <v>2018</v>
      </c>
      <c r="E1745">
        <v>5</v>
      </c>
      <c r="F1745">
        <v>313.42</v>
      </c>
      <c r="G1745">
        <v>57</v>
      </c>
    </row>
    <row r="1746" spans="1:7" ht="15.5" hidden="1" x14ac:dyDescent="0.35">
      <c r="A1746" t="s">
        <v>187</v>
      </c>
      <c r="B1746" t="s">
        <v>353</v>
      </c>
      <c r="C1746">
        <v>91423</v>
      </c>
      <c r="D1746">
        <v>2018</v>
      </c>
      <c r="E1746">
        <v>6</v>
      </c>
      <c r="F1746">
        <v>285.23</v>
      </c>
      <c r="G1746">
        <v>47</v>
      </c>
    </row>
    <row r="1747" spans="1:7" ht="15.5" hidden="1" x14ac:dyDescent="0.35">
      <c r="A1747" t="s">
        <v>187</v>
      </c>
      <c r="B1747" t="s">
        <v>353</v>
      </c>
      <c r="C1747">
        <v>91423</v>
      </c>
      <c r="D1747">
        <v>2018</v>
      </c>
      <c r="E1747">
        <v>7</v>
      </c>
      <c r="F1747">
        <v>402.4</v>
      </c>
      <c r="G1747">
        <v>69</v>
      </c>
    </row>
    <row r="1748" spans="1:7" ht="15.5" hidden="1" x14ac:dyDescent="0.35">
      <c r="A1748" t="s">
        <v>187</v>
      </c>
      <c r="B1748" t="s">
        <v>353</v>
      </c>
      <c r="C1748">
        <v>91423</v>
      </c>
      <c r="D1748">
        <v>2018</v>
      </c>
      <c r="E1748">
        <v>8</v>
      </c>
      <c r="F1748">
        <v>382</v>
      </c>
      <c r="G1748">
        <v>64</v>
      </c>
    </row>
    <row r="1749" spans="1:7" ht="15.5" hidden="1" x14ac:dyDescent="0.35">
      <c r="A1749" t="s">
        <v>187</v>
      </c>
      <c r="B1749" t="s">
        <v>353</v>
      </c>
      <c r="C1749">
        <v>91423</v>
      </c>
      <c r="D1749">
        <v>2018</v>
      </c>
      <c r="E1749">
        <v>9</v>
      </c>
      <c r="F1749">
        <v>334.13</v>
      </c>
      <c r="G1749">
        <v>58</v>
      </c>
    </row>
    <row r="1750" spans="1:7" ht="15.5" hidden="1" x14ac:dyDescent="0.35">
      <c r="A1750" t="s">
        <v>187</v>
      </c>
      <c r="B1750" t="s">
        <v>353</v>
      </c>
      <c r="C1750">
        <v>91423</v>
      </c>
      <c r="D1750">
        <v>2018</v>
      </c>
      <c r="E1750">
        <v>10</v>
      </c>
      <c r="F1750">
        <v>386.14</v>
      </c>
      <c r="G1750">
        <v>65</v>
      </c>
    </row>
    <row r="1751" spans="1:7" ht="15.5" hidden="1" x14ac:dyDescent="0.35">
      <c r="A1751" t="s">
        <v>187</v>
      </c>
      <c r="B1751" t="s">
        <v>353</v>
      </c>
      <c r="C1751">
        <v>91423</v>
      </c>
      <c r="D1751">
        <v>2018</v>
      </c>
      <c r="E1751">
        <v>11</v>
      </c>
      <c r="F1751">
        <v>311.64999999999998</v>
      </c>
      <c r="G1751">
        <v>53</v>
      </c>
    </row>
    <row r="1752" spans="1:7" ht="15.5" hidden="1" x14ac:dyDescent="0.35">
      <c r="A1752" t="s">
        <v>187</v>
      </c>
      <c r="B1752" t="s">
        <v>353</v>
      </c>
      <c r="C1752">
        <v>91423</v>
      </c>
      <c r="D1752">
        <v>2018</v>
      </c>
      <c r="E1752">
        <v>12</v>
      </c>
      <c r="F1752">
        <v>359.58</v>
      </c>
      <c r="G1752">
        <v>58</v>
      </c>
    </row>
    <row r="1753" spans="1:7" ht="15.5" hidden="1" x14ac:dyDescent="0.35">
      <c r="A1753" t="s">
        <v>187</v>
      </c>
      <c r="B1753" t="s">
        <v>353</v>
      </c>
      <c r="C1753">
        <v>91423</v>
      </c>
      <c r="D1753">
        <v>2019</v>
      </c>
      <c r="E1753">
        <v>1</v>
      </c>
      <c r="F1753">
        <v>357.33</v>
      </c>
      <c r="G1753">
        <v>57</v>
      </c>
    </row>
    <row r="1754" spans="1:7" ht="15.5" hidden="1" x14ac:dyDescent="0.35">
      <c r="A1754" t="s">
        <v>187</v>
      </c>
      <c r="B1754" t="s">
        <v>353</v>
      </c>
      <c r="C1754">
        <v>91423</v>
      </c>
      <c r="D1754">
        <v>2019</v>
      </c>
      <c r="E1754">
        <v>2</v>
      </c>
      <c r="F1754">
        <v>366.5</v>
      </c>
      <c r="G1754">
        <v>55</v>
      </c>
    </row>
    <row r="1755" spans="1:7" ht="15.5" hidden="1" x14ac:dyDescent="0.35">
      <c r="A1755" t="s">
        <v>187</v>
      </c>
      <c r="B1755" t="s">
        <v>353</v>
      </c>
      <c r="C1755">
        <v>91423</v>
      </c>
      <c r="D1755">
        <v>2019</v>
      </c>
      <c r="E1755">
        <v>3</v>
      </c>
      <c r="F1755">
        <v>367.5</v>
      </c>
      <c r="G1755">
        <v>57</v>
      </c>
    </row>
    <row r="1756" spans="1:7" ht="15.5" hidden="1" x14ac:dyDescent="0.35">
      <c r="A1756" t="s">
        <v>187</v>
      </c>
      <c r="B1756" t="s">
        <v>353</v>
      </c>
      <c r="C1756">
        <v>91423</v>
      </c>
      <c r="D1756">
        <v>2019</v>
      </c>
      <c r="E1756">
        <v>4</v>
      </c>
      <c r="F1756">
        <v>148.65</v>
      </c>
      <c r="G1756">
        <v>23</v>
      </c>
    </row>
    <row r="1757" spans="1:7" ht="15.5" hidden="1" x14ac:dyDescent="0.35">
      <c r="A1757" t="s">
        <v>187</v>
      </c>
      <c r="B1757" t="s">
        <v>353</v>
      </c>
      <c r="C1757">
        <v>91423</v>
      </c>
      <c r="D1757">
        <v>2019</v>
      </c>
      <c r="E1757">
        <v>5</v>
      </c>
      <c r="F1757">
        <v>115.9</v>
      </c>
      <c r="G1757">
        <v>25</v>
      </c>
    </row>
    <row r="1758" spans="1:7" ht="15.5" hidden="1" x14ac:dyDescent="0.35">
      <c r="A1758" t="s">
        <v>187</v>
      </c>
      <c r="B1758" t="s">
        <v>353</v>
      </c>
      <c r="C1758">
        <v>91423</v>
      </c>
      <c r="D1758">
        <v>2019</v>
      </c>
      <c r="E1758">
        <v>6</v>
      </c>
      <c r="F1758">
        <v>353.37</v>
      </c>
      <c r="G1758">
        <v>59</v>
      </c>
    </row>
    <row r="1759" spans="1:7" ht="15.5" hidden="1" x14ac:dyDescent="0.35">
      <c r="A1759" t="s">
        <v>187</v>
      </c>
      <c r="B1759" t="s">
        <v>353</v>
      </c>
      <c r="C1759">
        <v>91423</v>
      </c>
      <c r="D1759">
        <v>2019</v>
      </c>
      <c r="E1759">
        <v>7</v>
      </c>
      <c r="F1759">
        <v>335.33</v>
      </c>
      <c r="G1759">
        <v>55</v>
      </c>
    </row>
    <row r="1760" spans="1:7" ht="15.5" hidden="1" x14ac:dyDescent="0.35">
      <c r="A1760" t="s">
        <v>187</v>
      </c>
      <c r="B1760" t="s">
        <v>353</v>
      </c>
      <c r="C1760">
        <v>91423</v>
      </c>
      <c r="D1760">
        <v>2019</v>
      </c>
      <c r="E1760">
        <v>8</v>
      </c>
      <c r="F1760">
        <v>364.35</v>
      </c>
      <c r="G1760">
        <v>61</v>
      </c>
    </row>
    <row r="1761" spans="1:7" ht="15.5" hidden="1" x14ac:dyDescent="0.35">
      <c r="A1761" t="s">
        <v>187</v>
      </c>
      <c r="B1761" t="s">
        <v>353</v>
      </c>
      <c r="C1761">
        <v>91423</v>
      </c>
      <c r="D1761">
        <v>2019</v>
      </c>
      <c r="E1761">
        <v>9</v>
      </c>
      <c r="F1761">
        <v>352.39</v>
      </c>
      <c r="G1761">
        <v>54</v>
      </c>
    </row>
    <row r="1762" spans="1:7" ht="15.5" hidden="1" x14ac:dyDescent="0.35">
      <c r="A1762" t="s">
        <v>187</v>
      </c>
      <c r="B1762" t="s">
        <v>353</v>
      </c>
      <c r="C1762">
        <v>91423</v>
      </c>
      <c r="D1762">
        <v>2019</v>
      </c>
      <c r="E1762">
        <v>10</v>
      </c>
      <c r="F1762">
        <v>397.78</v>
      </c>
      <c r="G1762">
        <v>65</v>
      </c>
    </row>
    <row r="1763" spans="1:7" ht="15.5" hidden="1" x14ac:dyDescent="0.35">
      <c r="A1763" t="s">
        <v>187</v>
      </c>
      <c r="B1763" t="s">
        <v>353</v>
      </c>
      <c r="C1763">
        <v>91423</v>
      </c>
      <c r="D1763">
        <v>2019</v>
      </c>
      <c r="E1763">
        <v>11</v>
      </c>
      <c r="F1763">
        <v>335.08</v>
      </c>
      <c r="G1763">
        <v>60</v>
      </c>
    </row>
    <row r="1764" spans="1:7" ht="15.5" hidden="1" x14ac:dyDescent="0.35">
      <c r="A1764" t="s">
        <v>187</v>
      </c>
      <c r="B1764" t="s">
        <v>353</v>
      </c>
      <c r="C1764">
        <v>91423</v>
      </c>
      <c r="D1764">
        <v>2019</v>
      </c>
      <c r="E1764">
        <v>12</v>
      </c>
      <c r="F1764">
        <v>415.98</v>
      </c>
      <c r="G1764">
        <v>72</v>
      </c>
    </row>
    <row r="1765" spans="1:7" ht="15.5" hidden="1" x14ac:dyDescent="0.35">
      <c r="A1765" t="s">
        <v>187</v>
      </c>
      <c r="B1765" t="s">
        <v>353</v>
      </c>
      <c r="C1765">
        <v>91423</v>
      </c>
      <c r="D1765">
        <v>2020</v>
      </c>
      <c r="E1765">
        <v>1</v>
      </c>
      <c r="F1765">
        <v>243.42</v>
      </c>
      <c r="G1765">
        <v>39.270000000000003</v>
      </c>
    </row>
    <row r="1766" spans="1:7" ht="15.5" hidden="1" x14ac:dyDescent="0.35">
      <c r="A1766" t="s">
        <v>187</v>
      </c>
      <c r="B1766" t="s">
        <v>353</v>
      </c>
      <c r="C1766">
        <v>91423</v>
      </c>
      <c r="D1766">
        <v>2020</v>
      </c>
      <c r="E1766">
        <v>2</v>
      </c>
      <c r="F1766">
        <v>128.91</v>
      </c>
      <c r="G1766">
        <v>20.79</v>
      </c>
    </row>
    <row r="1767" spans="1:7" ht="15.5" hidden="1" x14ac:dyDescent="0.35">
      <c r="A1767" t="s">
        <v>187</v>
      </c>
      <c r="B1767" t="s">
        <v>353</v>
      </c>
      <c r="C1767">
        <v>91423</v>
      </c>
      <c r="D1767">
        <v>2020</v>
      </c>
      <c r="E1767">
        <v>3</v>
      </c>
      <c r="F1767">
        <v>0</v>
      </c>
      <c r="G1767">
        <v>0</v>
      </c>
    </row>
    <row r="1768" spans="1:7" ht="15.5" hidden="1" x14ac:dyDescent="0.35">
      <c r="A1768" t="s">
        <v>187</v>
      </c>
      <c r="B1768" t="s">
        <v>353</v>
      </c>
      <c r="C1768">
        <v>91423</v>
      </c>
      <c r="D1768">
        <v>2020</v>
      </c>
      <c r="E1768">
        <v>4</v>
      </c>
      <c r="F1768">
        <v>0</v>
      </c>
      <c r="G1768">
        <v>0</v>
      </c>
    </row>
    <row r="1769" spans="1:7" ht="15.5" hidden="1" x14ac:dyDescent="0.35">
      <c r="A1769" t="s">
        <v>187</v>
      </c>
      <c r="B1769" t="s">
        <v>353</v>
      </c>
      <c r="C1769">
        <v>91423</v>
      </c>
      <c r="D1769">
        <v>2020</v>
      </c>
      <c r="E1769">
        <v>5</v>
      </c>
      <c r="F1769">
        <v>0</v>
      </c>
      <c r="G1769">
        <v>0</v>
      </c>
    </row>
    <row r="1770" spans="1:7" ht="15.5" hidden="1" x14ac:dyDescent="0.35">
      <c r="A1770" t="s">
        <v>187</v>
      </c>
      <c r="B1770" t="s">
        <v>353</v>
      </c>
      <c r="C1770">
        <v>91423</v>
      </c>
      <c r="D1770">
        <v>2020</v>
      </c>
      <c r="E1770">
        <v>6</v>
      </c>
      <c r="F1770">
        <v>0</v>
      </c>
      <c r="G1770">
        <v>0</v>
      </c>
    </row>
    <row r="1771" spans="1:7" ht="15.5" hidden="1" x14ac:dyDescent="0.35">
      <c r="A1771" t="s">
        <v>187</v>
      </c>
      <c r="B1771" t="s">
        <v>353</v>
      </c>
      <c r="C1771">
        <v>91423</v>
      </c>
      <c r="D1771">
        <v>2020</v>
      </c>
      <c r="E1771">
        <v>7</v>
      </c>
      <c r="F1771">
        <v>0</v>
      </c>
      <c r="G1771">
        <v>0</v>
      </c>
    </row>
    <row r="1772" spans="1:7" ht="15.5" hidden="1" x14ac:dyDescent="0.35">
      <c r="A1772" t="s">
        <v>187</v>
      </c>
      <c r="B1772" t="s">
        <v>353</v>
      </c>
      <c r="C1772">
        <v>91423</v>
      </c>
      <c r="D1772">
        <v>2020</v>
      </c>
      <c r="E1772">
        <v>8</v>
      </c>
      <c r="F1772">
        <v>0</v>
      </c>
      <c r="G1772">
        <v>0</v>
      </c>
    </row>
    <row r="1773" spans="1:7" ht="15.5" hidden="1" x14ac:dyDescent="0.35">
      <c r="A1773" t="s">
        <v>187</v>
      </c>
      <c r="B1773" t="s">
        <v>353</v>
      </c>
      <c r="C1773">
        <v>91423</v>
      </c>
      <c r="D1773">
        <v>2020</v>
      </c>
      <c r="E1773">
        <v>9</v>
      </c>
      <c r="F1773">
        <v>0</v>
      </c>
      <c r="G1773">
        <v>0</v>
      </c>
    </row>
    <row r="1774" spans="1:7" ht="15.5" hidden="1" x14ac:dyDescent="0.35">
      <c r="A1774" t="s">
        <v>187</v>
      </c>
      <c r="B1774" t="s">
        <v>353</v>
      </c>
      <c r="C1774">
        <v>91423</v>
      </c>
      <c r="D1774">
        <v>2020</v>
      </c>
      <c r="E1774">
        <v>10</v>
      </c>
      <c r="F1774">
        <v>0</v>
      </c>
      <c r="G1774">
        <v>0</v>
      </c>
    </row>
    <row r="1775" spans="1:7" ht="15.5" hidden="1" x14ac:dyDescent="0.35">
      <c r="A1775" t="s">
        <v>187</v>
      </c>
      <c r="B1775" t="s">
        <v>353</v>
      </c>
      <c r="C1775">
        <v>91423</v>
      </c>
      <c r="D1775">
        <v>2020</v>
      </c>
      <c r="E1775">
        <v>11</v>
      </c>
      <c r="F1775">
        <v>0</v>
      </c>
      <c r="G1775">
        <v>0</v>
      </c>
    </row>
    <row r="1776" spans="1:7" ht="15.5" hidden="1" x14ac:dyDescent="0.35">
      <c r="A1776" t="s">
        <v>187</v>
      </c>
      <c r="B1776" t="s">
        <v>353</v>
      </c>
      <c r="C1776">
        <v>91423</v>
      </c>
      <c r="D1776">
        <v>2020</v>
      </c>
      <c r="E1776">
        <v>12</v>
      </c>
      <c r="F1776">
        <v>0</v>
      </c>
      <c r="G1776">
        <v>0</v>
      </c>
    </row>
    <row r="1777" spans="1:7" ht="15.5" hidden="1" x14ac:dyDescent="0.35">
      <c r="A1777" t="s">
        <v>187</v>
      </c>
      <c r="B1777" t="s">
        <v>353</v>
      </c>
      <c r="C1777">
        <v>91423</v>
      </c>
      <c r="D1777">
        <v>2021</v>
      </c>
      <c r="E1777">
        <v>10</v>
      </c>
      <c r="F1777">
        <v>265.49</v>
      </c>
      <c r="G1777">
        <v>48</v>
      </c>
    </row>
    <row r="1778" spans="1:7" ht="15.5" hidden="1" x14ac:dyDescent="0.35">
      <c r="A1778" t="s">
        <v>187</v>
      </c>
      <c r="B1778" t="s">
        <v>353</v>
      </c>
      <c r="C1778">
        <v>91423</v>
      </c>
      <c r="D1778">
        <v>2021</v>
      </c>
      <c r="E1778">
        <v>11</v>
      </c>
      <c r="F1778">
        <v>392.15</v>
      </c>
      <c r="G1778">
        <v>50</v>
      </c>
    </row>
    <row r="1779" spans="1:7" ht="15.5" hidden="1" x14ac:dyDescent="0.35">
      <c r="A1779" t="s">
        <v>187</v>
      </c>
      <c r="B1779" t="s">
        <v>353</v>
      </c>
      <c r="C1779">
        <v>91423</v>
      </c>
      <c r="D1779">
        <v>2021</v>
      </c>
      <c r="E1779">
        <v>12</v>
      </c>
      <c r="F1779">
        <v>393.78</v>
      </c>
      <c r="G1779">
        <v>61</v>
      </c>
    </row>
    <row r="1780" spans="1:7" ht="15.5" hidden="1" x14ac:dyDescent="0.35">
      <c r="A1780" t="s">
        <v>187</v>
      </c>
      <c r="B1780" t="s">
        <v>353</v>
      </c>
      <c r="C1780">
        <v>91423</v>
      </c>
      <c r="D1780">
        <v>2022</v>
      </c>
      <c r="E1780">
        <v>1</v>
      </c>
      <c r="F1780">
        <v>356.5</v>
      </c>
      <c r="G1780">
        <v>46</v>
      </c>
    </row>
    <row r="1781" spans="1:7" ht="15.5" hidden="1" x14ac:dyDescent="0.35">
      <c r="A1781" t="s">
        <v>187</v>
      </c>
      <c r="B1781" t="s">
        <v>353</v>
      </c>
      <c r="C1781">
        <v>91423</v>
      </c>
      <c r="D1781">
        <v>2022</v>
      </c>
      <c r="E1781">
        <v>2</v>
      </c>
      <c r="F1781">
        <v>331.25</v>
      </c>
      <c r="G1781">
        <v>70</v>
      </c>
    </row>
    <row r="1782" spans="1:7" ht="15.5" hidden="1" x14ac:dyDescent="0.35">
      <c r="A1782" t="s">
        <v>187</v>
      </c>
      <c r="B1782" t="s">
        <v>353</v>
      </c>
      <c r="C1782">
        <v>91423</v>
      </c>
      <c r="D1782">
        <v>2022</v>
      </c>
      <c r="E1782">
        <v>3</v>
      </c>
      <c r="F1782">
        <v>318.45999999999998</v>
      </c>
      <c r="G1782">
        <v>39</v>
      </c>
    </row>
    <row r="1783" spans="1:7" ht="15.5" hidden="1" x14ac:dyDescent="0.35">
      <c r="A1783" t="s">
        <v>187</v>
      </c>
      <c r="B1783" t="s">
        <v>353</v>
      </c>
      <c r="C1783">
        <v>91423</v>
      </c>
      <c r="D1783">
        <v>2022</v>
      </c>
      <c r="E1783">
        <v>4</v>
      </c>
      <c r="F1783">
        <v>353.64</v>
      </c>
      <c r="G1783">
        <v>50</v>
      </c>
    </row>
    <row r="1784" spans="1:7" ht="15.5" hidden="1" x14ac:dyDescent="0.35">
      <c r="A1784" t="s">
        <v>187</v>
      </c>
      <c r="B1784" t="s">
        <v>353</v>
      </c>
      <c r="C1784">
        <v>91423</v>
      </c>
      <c r="D1784">
        <v>2022</v>
      </c>
      <c r="E1784">
        <v>5</v>
      </c>
      <c r="F1784">
        <v>272.51</v>
      </c>
      <c r="G1784">
        <v>33</v>
      </c>
    </row>
    <row r="1785" spans="1:7" ht="15.5" hidden="1" x14ac:dyDescent="0.35">
      <c r="A1785" t="s">
        <v>187</v>
      </c>
      <c r="B1785" t="s">
        <v>353</v>
      </c>
      <c r="C1785">
        <v>91423</v>
      </c>
      <c r="D1785">
        <v>2022</v>
      </c>
      <c r="E1785">
        <v>6</v>
      </c>
      <c r="F1785">
        <v>333.82</v>
      </c>
      <c r="G1785">
        <v>28</v>
      </c>
    </row>
    <row r="1786" spans="1:7" ht="15.5" hidden="1" x14ac:dyDescent="0.35">
      <c r="A1786" t="s">
        <v>187</v>
      </c>
      <c r="B1786" t="s">
        <v>353</v>
      </c>
      <c r="C1786">
        <v>91423</v>
      </c>
      <c r="D1786">
        <v>2022</v>
      </c>
      <c r="E1786">
        <v>7</v>
      </c>
      <c r="F1786">
        <v>377.67</v>
      </c>
      <c r="G1786">
        <v>34</v>
      </c>
    </row>
    <row r="1787" spans="1:7" ht="15.5" hidden="1" x14ac:dyDescent="0.35">
      <c r="A1787" t="s">
        <v>187</v>
      </c>
      <c r="B1787" t="s">
        <v>353</v>
      </c>
      <c r="C1787">
        <v>91423</v>
      </c>
      <c r="D1787">
        <v>2022</v>
      </c>
      <c r="E1787">
        <v>8</v>
      </c>
      <c r="F1787">
        <v>367.27</v>
      </c>
      <c r="G1787">
        <v>34</v>
      </c>
    </row>
    <row r="1788" spans="1:7" ht="15.5" hidden="1" x14ac:dyDescent="0.35">
      <c r="A1788" t="s">
        <v>187</v>
      </c>
      <c r="B1788" t="s">
        <v>353</v>
      </c>
      <c r="C1788">
        <v>91423</v>
      </c>
      <c r="D1788">
        <v>2022</v>
      </c>
      <c r="E1788">
        <v>9</v>
      </c>
      <c r="F1788">
        <v>378.38</v>
      </c>
      <c r="G1788">
        <v>31</v>
      </c>
    </row>
    <row r="1789" spans="1:7" ht="15.5" hidden="1" x14ac:dyDescent="0.35">
      <c r="A1789" t="s">
        <v>187</v>
      </c>
      <c r="B1789" t="s">
        <v>353</v>
      </c>
      <c r="C1789">
        <v>91423</v>
      </c>
      <c r="D1789">
        <v>2022</v>
      </c>
      <c r="E1789">
        <v>10</v>
      </c>
      <c r="F1789">
        <v>375.02</v>
      </c>
      <c r="G1789">
        <v>33</v>
      </c>
    </row>
    <row r="1790" spans="1:7" ht="15.5" hidden="1" x14ac:dyDescent="0.35">
      <c r="A1790" t="s">
        <v>187</v>
      </c>
      <c r="B1790" t="s">
        <v>353</v>
      </c>
      <c r="C1790">
        <v>91423</v>
      </c>
      <c r="D1790">
        <v>2022</v>
      </c>
      <c r="E1790">
        <v>11</v>
      </c>
      <c r="F1790">
        <v>412.3</v>
      </c>
      <c r="G1790">
        <v>35</v>
      </c>
    </row>
    <row r="1791" spans="1:7" ht="15.5" hidden="1" x14ac:dyDescent="0.35">
      <c r="A1791" t="s">
        <v>187</v>
      </c>
      <c r="B1791" t="s">
        <v>353</v>
      </c>
      <c r="C1791">
        <v>91423</v>
      </c>
      <c r="D1791">
        <v>2022</v>
      </c>
      <c r="E1791">
        <v>12</v>
      </c>
      <c r="F1791">
        <v>466.75</v>
      </c>
      <c r="G1791">
        <v>36</v>
      </c>
    </row>
    <row r="1792" spans="1:7" ht="15.5" hidden="1" x14ac:dyDescent="0.35">
      <c r="A1792" t="s">
        <v>187</v>
      </c>
      <c r="B1792" t="s">
        <v>353</v>
      </c>
      <c r="C1792">
        <v>91423</v>
      </c>
      <c r="D1792">
        <v>2023</v>
      </c>
      <c r="E1792">
        <v>1</v>
      </c>
      <c r="F1792">
        <v>31.28</v>
      </c>
      <c r="G1792">
        <v>3</v>
      </c>
    </row>
    <row r="1793" spans="1:7" ht="15.5" hidden="1" x14ac:dyDescent="0.35">
      <c r="A1793" t="s">
        <v>187</v>
      </c>
      <c r="B1793" t="s">
        <v>353</v>
      </c>
      <c r="C1793">
        <v>91423</v>
      </c>
      <c r="D1793">
        <v>2023</v>
      </c>
      <c r="E1793">
        <v>2</v>
      </c>
      <c r="F1793">
        <v>180.7</v>
      </c>
      <c r="G1793">
        <v>28</v>
      </c>
    </row>
    <row r="1794" spans="1:7" ht="15.5" hidden="1" x14ac:dyDescent="0.35">
      <c r="A1794" t="s">
        <v>187</v>
      </c>
      <c r="B1794" t="s">
        <v>353</v>
      </c>
      <c r="C1794">
        <v>91423</v>
      </c>
      <c r="D1794">
        <v>2023</v>
      </c>
      <c r="E1794">
        <v>3</v>
      </c>
      <c r="F1794">
        <v>361.25</v>
      </c>
      <c r="G1794">
        <v>38</v>
      </c>
    </row>
    <row r="1795" spans="1:7" ht="15.5" hidden="1" x14ac:dyDescent="0.35">
      <c r="A1795" t="s">
        <v>187</v>
      </c>
      <c r="B1795" t="s">
        <v>353</v>
      </c>
      <c r="C1795">
        <v>91423</v>
      </c>
      <c r="D1795">
        <v>2023</v>
      </c>
      <c r="E1795">
        <v>4</v>
      </c>
      <c r="F1795">
        <v>374.8</v>
      </c>
      <c r="G1795">
        <v>38</v>
      </c>
    </row>
    <row r="1796" spans="1:7" ht="15.5" hidden="1" x14ac:dyDescent="0.35">
      <c r="A1796" t="s">
        <v>187</v>
      </c>
      <c r="B1796" t="s">
        <v>353</v>
      </c>
      <c r="C1796">
        <v>91423</v>
      </c>
      <c r="D1796">
        <v>2023</v>
      </c>
      <c r="E1796">
        <v>5</v>
      </c>
      <c r="F1796">
        <v>390.9</v>
      </c>
      <c r="G1796">
        <v>36</v>
      </c>
    </row>
    <row r="1797" spans="1:7" ht="15.5" hidden="1" x14ac:dyDescent="0.35">
      <c r="A1797" t="s">
        <v>187</v>
      </c>
      <c r="B1797" t="s">
        <v>353</v>
      </c>
      <c r="C1797">
        <v>91423</v>
      </c>
      <c r="D1797">
        <v>2023</v>
      </c>
      <c r="E1797">
        <v>6</v>
      </c>
      <c r="F1797">
        <v>399.17</v>
      </c>
      <c r="G1797">
        <v>43</v>
      </c>
    </row>
    <row r="1798" spans="1:7" ht="15.5" hidden="1" x14ac:dyDescent="0.35">
      <c r="A1798" t="s">
        <v>187</v>
      </c>
      <c r="B1798" t="s">
        <v>353</v>
      </c>
      <c r="C1798">
        <v>91423</v>
      </c>
      <c r="D1798">
        <v>2023</v>
      </c>
      <c r="E1798">
        <v>7</v>
      </c>
      <c r="F1798">
        <v>349.48</v>
      </c>
      <c r="G1798">
        <v>36</v>
      </c>
    </row>
    <row r="1799" spans="1:7" ht="15.5" hidden="1" x14ac:dyDescent="0.35">
      <c r="A1799" t="s">
        <v>187</v>
      </c>
      <c r="B1799" t="s">
        <v>353</v>
      </c>
      <c r="C1799">
        <v>91423</v>
      </c>
      <c r="D1799">
        <v>2023</v>
      </c>
      <c r="E1799">
        <v>8</v>
      </c>
      <c r="F1799">
        <v>479.05</v>
      </c>
      <c r="G1799">
        <v>45</v>
      </c>
    </row>
    <row r="1800" spans="1:7" ht="15.5" hidden="1" x14ac:dyDescent="0.35">
      <c r="A1800" t="s">
        <v>187</v>
      </c>
      <c r="B1800" t="s">
        <v>353</v>
      </c>
      <c r="C1800">
        <v>91423</v>
      </c>
      <c r="D1800">
        <v>2023</v>
      </c>
      <c r="E1800">
        <v>9</v>
      </c>
      <c r="F1800">
        <v>427.02</v>
      </c>
      <c r="G1800">
        <v>45</v>
      </c>
    </row>
    <row r="1801" spans="1:7" ht="15.5" hidden="1" x14ac:dyDescent="0.35">
      <c r="A1801" t="s">
        <v>187</v>
      </c>
      <c r="B1801" t="s">
        <v>353</v>
      </c>
      <c r="C1801">
        <v>91423</v>
      </c>
      <c r="D1801">
        <v>2023</v>
      </c>
      <c r="E1801">
        <v>10</v>
      </c>
      <c r="F1801">
        <v>464.26</v>
      </c>
      <c r="G1801">
        <v>40</v>
      </c>
    </row>
    <row r="1802" spans="1:7" ht="15.5" hidden="1" x14ac:dyDescent="0.35">
      <c r="A1802" t="s">
        <v>187</v>
      </c>
      <c r="B1802" t="s">
        <v>353</v>
      </c>
      <c r="C1802">
        <v>91423</v>
      </c>
      <c r="D1802">
        <v>2023</v>
      </c>
      <c r="E1802">
        <v>11</v>
      </c>
      <c r="F1802">
        <v>457.12</v>
      </c>
      <c r="G1802">
        <v>44</v>
      </c>
    </row>
    <row r="1803" spans="1:7" ht="15.5" hidden="1" x14ac:dyDescent="0.35">
      <c r="A1803" t="s">
        <v>187</v>
      </c>
      <c r="B1803" t="s">
        <v>353</v>
      </c>
      <c r="C1803">
        <v>91423</v>
      </c>
      <c r="D1803">
        <v>2023</v>
      </c>
      <c r="E1803">
        <v>12</v>
      </c>
      <c r="F1803">
        <v>458.75</v>
      </c>
      <c r="G1803">
        <v>49</v>
      </c>
    </row>
    <row r="1804" spans="1:7" ht="15.5" hidden="1" x14ac:dyDescent="0.35">
      <c r="A1804" t="s">
        <v>187</v>
      </c>
      <c r="B1804" t="s">
        <v>353</v>
      </c>
      <c r="C1804">
        <v>91423</v>
      </c>
      <c r="D1804">
        <v>2024</v>
      </c>
      <c r="E1804">
        <v>1</v>
      </c>
      <c r="F1804">
        <v>438.26</v>
      </c>
      <c r="G1804">
        <v>47</v>
      </c>
    </row>
    <row r="1805" spans="1:7" ht="15.5" hidden="1" x14ac:dyDescent="0.35">
      <c r="A1805" t="s">
        <v>187</v>
      </c>
      <c r="B1805" t="s">
        <v>353</v>
      </c>
      <c r="C1805">
        <v>91423</v>
      </c>
      <c r="D1805">
        <v>2024</v>
      </c>
      <c r="E1805">
        <v>2</v>
      </c>
      <c r="F1805">
        <v>465.74</v>
      </c>
      <c r="G1805">
        <v>41</v>
      </c>
    </row>
    <row r="1806" spans="1:7" ht="15.5" hidden="1" x14ac:dyDescent="0.35">
      <c r="A1806" t="s">
        <v>187</v>
      </c>
      <c r="B1806" t="s">
        <v>353</v>
      </c>
      <c r="C1806">
        <v>91423</v>
      </c>
      <c r="D1806">
        <v>2024</v>
      </c>
      <c r="E1806">
        <v>3</v>
      </c>
      <c r="F1806">
        <v>475.3</v>
      </c>
      <c r="G1806">
        <v>47</v>
      </c>
    </row>
    <row r="1807" spans="1:7" ht="15.5" hidden="1" x14ac:dyDescent="0.35">
      <c r="A1807" t="s">
        <v>187</v>
      </c>
      <c r="B1807" t="s">
        <v>353</v>
      </c>
      <c r="C1807">
        <v>91423</v>
      </c>
      <c r="D1807">
        <v>2024</v>
      </c>
      <c r="E1807">
        <v>4</v>
      </c>
      <c r="F1807">
        <v>391.32</v>
      </c>
      <c r="G1807">
        <v>40</v>
      </c>
    </row>
    <row r="1808" spans="1:7" ht="15.5" hidden="1" x14ac:dyDescent="0.35">
      <c r="A1808" t="s">
        <v>187</v>
      </c>
      <c r="B1808" t="s">
        <v>353</v>
      </c>
      <c r="C1808">
        <v>91423</v>
      </c>
      <c r="D1808">
        <v>2024</v>
      </c>
      <c r="E1808">
        <v>5</v>
      </c>
      <c r="F1808">
        <v>436.35</v>
      </c>
      <c r="G1808">
        <v>40</v>
      </c>
    </row>
    <row r="1809" spans="1:7" ht="15.5" hidden="1" x14ac:dyDescent="0.35">
      <c r="A1809" t="s">
        <v>187</v>
      </c>
      <c r="B1809" t="s">
        <v>353</v>
      </c>
      <c r="C1809">
        <v>91423</v>
      </c>
      <c r="D1809">
        <v>2024</v>
      </c>
      <c r="E1809">
        <v>6</v>
      </c>
      <c r="F1809">
        <v>474.78</v>
      </c>
      <c r="G1809">
        <v>49</v>
      </c>
    </row>
    <row r="1810" spans="1:7" ht="15.5" hidden="1" x14ac:dyDescent="0.35">
      <c r="A1810" t="s">
        <v>187</v>
      </c>
      <c r="B1810" t="s">
        <v>353</v>
      </c>
      <c r="C1810">
        <v>91423</v>
      </c>
      <c r="D1810">
        <v>2024</v>
      </c>
      <c r="E1810">
        <v>7</v>
      </c>
      <c r="F1810">
        <v>379.77</v>
      </c>
      <c r="G1810">
        <v>43</v>
      </c>
    </row>
    <row r="1811" spans="1:7" ht="15.5" hidden="1" x14ac:dyDescent="0.35">
      <c r="A1811" t="s">
        <v>187</v>
      </c>
      <c r="B1811" t="s">
        <v>353</v>
      </c>
      <c r="C1811">
        <v>91423</v>
      </c>
      <c r="D1811">
        <v>2024</v>
      </c>
      <c r="E1811">
        <v>8</v>
      </c>
      <c r="F1811">
        <v>0</v>
      </c>
      <c r="G1811">
        <v>0</v>
      </c>
    </row>
    <row r="1812" spans="1:7" ht="15.5" hidden="1" x14ac:dyDescent="0.35">
      <c r="A1812" t="s">
        <v>187</v>
      </c>
      <c r="B1812" t="s">
        <v>353</v>
      </c>
      <c r="C1812">
        <v>91423</v>
      </c>
      <c r="D1812">
        <v>2024</v>
      </c>
      <c r="E1812">
        <v>9</v>
      </c>
      <c r="F1812">
        <v>110.86</v>
      </c>
      <c r="G1812">
        <v>10</v>
      </c>
    </row>
    <row r="1813" spans="1:7" ht="15.5" hidden="1" x14ac:dyDescent="0.35">
      <c r="A1813" t="s">
        <v>187</v>
      </c>
      <c r="B1813" t="s">
        <v>353</v>
      </c>
      <c r="C1813">
        <v>91423</v>
      </c>
      <c r="D1813">
        <v>2024</v>
      </c>
      <c r="E1813">
        <v>10</v>
      </c>
      <c r="F1813">
        <v>143.74</v>
      </c>
      <c r="G1813">
        <v>13.89</v>
      </c>
    </row>
    <row r="1814" spans="1:7" ht="15.5" hidden="1" x14ac:dyDescent="0.35">
      <c r="A1814" t="s">
        <v>187</v>
      </c>
      <c r="B1814" t="s">
        <v>353</v>
      </c>
      <c r="C1814">
        <v>91423</v>
      </c>
      <c r="D1814">
        <v>2024</v>
      </c>
      <c r="E1814">
        <v>11</v>
      </c>
      <c r="F1814">
        <v>0</v>
      </c>
      <c r="G1814">
        <v>0</v>
      </c>
    </row>
    <row r="1815" spans="1:7" ht="15.5" hidden="1" x14ac:dyDescent="0.35">
      <c r="A1815" t="s">
        <v>187</v>
      </c>
      <c r="B1815" t="s">
        <v>353</v>
      </c>
      <c r="C1815">
        <v>91423</v>
      </c>
      <c r="D1815">
        <v>2024</v>
      </c>
      <c r="E1815">
        <v>12</v>
      </c>
      <c r="F1815">
        <v>0</v>
      </c>
      <c r="G1815">
        <v>0</v>
      </c>
    </row>
    <row r="1816" spans="1:7" ht="15.5" x14ac:dyDescent="0.35">
      <c r="A1816" t="s">
        <v>187</v>
      </c>
      <c r="B1816" t="s">
        <v>353</v>
      </c>
      <c r="C1816">
        <v>91423</v>
      </c>
      <c r="D1816">
        <v>2025</v>
      </c>
      <c r="E1816">
        <v>1</v>
      </c>
      <c r="F1816">
        <v>0</v>
      </c>
      <c r="G1816">
        <v>0</v>
      </c>
    </row>
    <row r="1817" spans="1:7" ht="15.5" x14ac:dyDescent="0.35">
      <c r="A1817" t="s">
        <v>187</v>
      </c>
      <c r="B1817" t="s">
        <v>353</v>
      </c>
      <c r="C1817">
        <v>91423</v>
      </c>
      <c r="D1817">
        <v>2025</v>
      </c>
      <c r="E1817">
        <v>2</v>
      </c>
      <c r="F1817">
        <v>0</v>
      </c>
      <c r="G1817">
        <v>0</v>
      </c>
    </row>
    <row r="1818" spans="1:7" ht="15.5" x14ac:dyDescent="0.35">
      <c r="A1818" t="s">
        <v>187</v>
      </c>
      <c r="B1818" t="s">
        <v>353</v>
      </c>
      <c r="C1818">
        <v>91423</v>
      </c>
      <c r="D1818">
        <v>2025</v>
      </c>
      <c r="E1818">
        <v>3</v>
      </c>
      <c r="F1818">
        <v>0</v>
      </c>
      <c r="G1818">
        <v>0</v>
      </c>
    </row>
    <row r="1819" spans="1:7" ht="15.5" x14ac:dyDescent="0.35">
      <c r="A1819" t="s">
        <v>187</v>
      </c>
      <c r="B1819" t="s">
        <v>353</v>
      </c>
      <c r="C1819">
        <v>91423</v>
      </c>
      <c r="D1819">
        <v>2025</v>
      </c>
      <c r="E1819">
        <v>4</v>
      </c>
      <c r="F1819">
        <v>0</v>
      </c>
      <c r="G1819">
        <v>0</v>
      </c>
    </row>
    <row r="1820" spans="1:7" ht="15.5" x14ac:dyDescent="0.35">
      <c r="A1820" t="s">
        <v>187</v>
      </c>
      <c r="B1820" t="s">
        <v>353</v>
      </c>
      <c r="C1820">
        <v>91423</v>
      </c>
      <c r="D1820">
        <v>2025</v>
      </c>
      <c r="E1820">
        <v>5</v>
      </c>
      <c r="F1820">
        <v>0</v>
      </c>
      <c r="G1820">
        <v>0</v>
      </c>
    </row>
    <row r="1821" spans="1:7" ht="15.5" x14ac:dyDescent="0.35">
      <c r="A1821" t="s">
        <v>187</v>
      </c>
      <c r="B1821" t="s">
        <v>353</v>
      </c>
      <c r="C1821">
        <v>91423</v>
      </c>
      <c r="D1821">
        <v>2025</v>
      </c>
      <c r="E1821">
        <v>6</v>
      </c>
      <c r="F1821">
        <v>0</v>
      </c>
      <c r="G1821">
        <v>0</v>
      </c>
    </row>
    <row r="1822" spans="1:7" ht="15.5" x14ac:dyDescent="0.35">
      <c r="A1822" t="s">
        <v>187</v>
      </c>
      <c r="B1822" t="s">
        <v>353</v>
      </c>
      <c r="C1822">
        <v>91423</v>
      </c>
      <c r="D1822">
        <v>2025</v>
      </c>
      <c r="E1822">
        <v>7</v>
      </c>
      <c r="F1822">
        <v>229.42</v>
      </c>
      <c r="G1822">
        <v>35.79</v>
      </c>
    </row>
    <row r="1823" spans="1:7" ht="15.5" x14ac:dyDescent="0.35">
      <c r="A1823" t="s">
        <v>187</v>
      </c>
      <c r="B1823" t="s">
        <v>353</v>
      </c>
      <c r="C1823">
        <v>91423</v>
      </c>
      <c r="D1823">
        <v>2025</v>
      </c>
      <c r="E1823">
        <v>8</v>
      </c>
      <c r="F1823">
        <v>374.57</v>
      </c>
      <c r="G1823">
        <v>60</v>
      </c>
    </row>
    <row r="1824" spans="1:7" ht="15.5" x14ac:dyDescent="0.35">
      <c r="A1824" t="s">
        <v>187</v>
      </c>
      <c r="B1824" t="s">
        <v>353</v>
      </c>
      <c r="C1824">
        <v>91423</v>
      </c>
      <c r="D1824">
        <v>2025</v>
      </c>
      <c r="E1824">
        <v>9</v>
      </c>
      <c r="F1824">
        <v>368.75</v>
      </c>
      <c r="G1824">
        <v>55</v>
      </c>
    </row>
    <row r="1825" spans="1:7" ht="15.5" x14ac:dyDescent="0.35">
      <c r="A1825" t="s">
        <v>187</v>
      </c>
      <c r="B1825" t="s">
        <v>353</v>
      </c>
      <c r="C1825">
        <v>91423</v>
      </c>
      <c r="D1825">
        <v>2025</v>
      </c>
      <c r="E1825">
        <v>10</v>
      </c>
      <c r="F1825">
        <v>322.92</v>
      </c>
      <c r="G1825">
        <v>51</v>
      </c>
    </row>
    <row r="1826" spans="1:7" ht="15.5" x14ac:dyDescent="0.35">
      <c r="A1826" t="s">
        <v>187</v>
      </c>
      <c r="B1826" t="s">
        <v>353</v>
      </c>
      <c r="C1826">
        <v>91423</v>
      </c>
      <c r="D1826">
        <v>2025</v>
      </c>
      <c r="E1826">
        <v>11</v>
      </c>
      <c r="F1826">
        <v>220.9</v>
      </c>
      <c r="G1826">
        <v>34</v>
      </c>
    </row>
    <row r="1827" spans="1:7" ht="15.5" hidden="1" x14ac:dyDescent="0.35">
      <c r="A1827" t="s">
        <v>187</v>
      </c>
      <c r="B1827" t="s">
        <v>353</v>
      </c>
      <c r="C1827">
        <v>91424</v>
      </c>
      <c r="D1827">
        <v>2017</v>
      </c>
      <c r="E1827">
        <v>10</v>
      </c>
      <c r="F1827">
        <v>0</v>
      </c>
      <c r="G1827">
        <v>0</v>
      </c>
    </row>
    <row r="1828" spans="1:7" ht="15.5" hidden="1" x14ac:dyDescent="0.35">
      <c r="A1828" t="s">
        <v>187</v>
      </c>
      <c r="B1828" t="s">
        <v>353</v>
      </c>
      <c r="C1828">
        <v>91424</v>
      </c>
      <c r="D1828">
        <v>2017</v>
      </c>
      <c r="E1828">
        <v>11</v>
      </c>
      <c r="F1828">
        <v>0</v>
      </c>
      <c r="G1828">
        <v>0</v>
      </c>
    </row>
    <row r="1829" spans="1:7" ht="15.5" hidden="1" x14ac:dyDescent="0.35">
      <c r="A1829" t="s">
        <v>187</v>
      </c>
      <c r="B1829" t="s">
        <v>353</v>
      </c>
      <c r="C1829">
        <v>91424</v>
      </c>
      <c r="D1829">
        <v>2017</v>
      </c>
      <c r="E1829">
        <v>12</v>
      </c>
      <c r="F1829">
        <v>0</v>
      </c>
      <c r="G1829">
        <v>0</v>
      </c>
    </row>
    <row r="1830" spans="1:7" ht="15.5" hidden="1" x14ac:dyDescent="0.35">
      <c r="A1830" t="s">
        <v>187</v>
      </c>
      <c r="B1830" t="s">
        <v>353</v>
      </c>
      <c r="C1830">
        <v>91424</v>
      </c>
      <c r="D1830">
        <v>2018</v>
      </c>
      <c r="E1830">
        <v>1</v>
      </c>
      <c r="F1830">
        <v>0</v>
      </c>
      <c r="G1830">
        <v>0</v>
      </c>
    </row>
    <row r="1831" spans="1:7" ht="15.5" hidden="1" x14ac:dyDescent="0.35">
      <c r="A1831" t="s">
        <v>187</v>
      </c>
      <c r="B1831" t="s">
        <v>353</v>
      </c>
      <c r="C1831">
        <v>91424</v>
      </c>
      <c r="D1831">
        <v>2018</v>
      </c>
      <c r="E1831">
        <v>2</v>
      </c>
      <c r="F1831">
        <v>0</v>
      </c>
      <c r="G1831">
        <v>0</v>
      </c>
    </row>
    <row r="1832" spans="1:7" ht="15.5" hidden="1" x14ac:dyDescent="0.35">
      <c r="A1832" t="s">
        <v>187</v>
      </c>
      <c r="B1832" t="s">
        <v>353</v>
      </c>
      <c r="C1832">
        <v>91424</v>
      </c>
      <c r="D1832">
        <v>2018</v>
      </c>
      <c r="E1832">
        <v>3</v>
      </c>
      <c r="F1832">
        <v>0</v>
      </c>
      <c r="G1832">
        <v>0</v>
      </c>
    </row>
    <row r="1833" spans="1:7" ht="15.5" hidden="1" x14ac:dyDescent="0.35">
      <c r="A1833" t="s">
        <v>187</v>
      </c>
      <c r="B1833" t="s">
        <v>353</v>
      </c>
      <c r="C1833">
        <v>91424</v>
      </c>
      <c r="D1833">
        <v>2018</v>
      </c>
      <c r="E1833">
        <v>4</v>
      </c>
      <c r="F1833">
        <v>0</v>
      </c>
      <c r="G1833">
        <v>0</v>
      </c>
    </row>
    <row r="1834" spans="1:7" ht="15.5" hidden="1" x14ac:dyDescent="0.35">
      <c r="A1834" t="s">
        <v>187</v>
      </c>
      <c r="B1834" t="s">
        <v>353</v>
      </c>
      <c r="C1834">
        <v>91424</v>
      </c>
      <c r="D1834">
        <v>2018</v>
      </c>
      <c r="E1834">
        <v>5</v>
      </c>
      <c r="F1834">
        <v>0</v>
      </c>
      <c r="G1834">
        <v>0</v>
      </c>
    </row>
    <row r="1835" spans="1:7" ht="15.5" hidden="1" x14ac:dyDescent="0.35">
      <c r="A1835" t="s">
        <v>187</v>
      </c>
      <c r="B1835" t="s">
        <v>353</v>
      </c>
      <c r="C1835">
        <v>91424</v>
      </c>
      <c r="D1835">
        <v>2018</v>
      </c>
      <c r="E1835">
        <v>6</v>
      </c>
      <c r="F1835">
        <v>0</v>
      </c>
      <c r="G1835">
        <v>0</v>
      </c>
    </row>
    <row r="1836" spans="1:7" ht="15.5" hidden="1" x14ac:dyDescent="0.35">
      <c r="A1836" t="s">
        <v>187</v>
      </c>
      <c r="B1836" t="s">
        <v>353</v>
      </c>
      <c r="C1836">
        <v>91424</v>
      </c>
      <c r="D1836">
        <v>2018</v>
      </c>
      <c r="E1836">
        <v>7</v>
      </c>
      <c r="F1836">
        <v>0</v>
      </c>
      <c r="G1836">
        <v>0</v>
      </c>
    </row>
    <row r="1837" spans="1:7" ht="15.5" hidden="1" x14ac:dyDescent="0.35">
      <c r="A1837" t="s">
        <v>187</v>
      </c>
      <c r="B1837" t="s">
        <v>353</v>
      </c>
      <c r="C1837">
        <v>91424</v>
      </c>
      <c r="D1837">
        <v>2018</v>
      </c>
      <c r="E1837">
        <v>8</v>
      </c>
      <c r="F1837">
        <v>0</v>
      </c>
      <c r="G1837">
        <v>0</v>
      </c>
    </row>
    <row r="1838" spans="1:7" ht="15.5" hidden="1" x14ac:dyDescent="0.35">
      <c r="A1838" t="s">
        <v>187</v>
      </c>
      <c r="B1838" t="s">
        <v>353</v>
      </c>
      <c r="C1838">
        <v>91424</v>
      </c>
      <c r="D1838">
        <v>2018</v>
      </c>
      <c r="E1838">
        <v>9</v>
      </c>
      <c r="F1838">
        <v>0</v>
      </c>
      <c r="G1838">
        <v>0</v>
      </c>
    </row>
    <row r="1839" spans="1:7" ht="15.5" hidden="1" x14ac:dyDescent="0.35">
      <c r="A1839" t="s">
        <v>187</v>
      </c>
      <c r="B1839" t="s">
        <v>353</v>
      </c>
      <c r="C1839">
        <v>91424</v>
      </c>
      <c r="D1839">
        <v>2018</v>
      </c>
      <c r="E1839">
        <v>10</v>
      </c>
      <c r="F1839">
        <v>0</v>
      </c>
      <c r="G1839">
        <v>0</v>
      </c>
    </row>
    <row r="1840" spans="1:7" ht="15.5" hidden="1" x14ac:dyDescent="0.35">
      <c r="A1840" t="s">
        <v>187</v>
      </c>
      <c r="B1840" t="s">
        <v>353</v>
      </c>
      <c r="C1840">
        <v>91424</v>
      </c>
      <c r="D1840">
        <v>2018</v>
      </c>
      <c r="E1840">
        <v>11</v>
      </c>
      <c r="F1840">
        <v>0</v>
      </c>
      <c r="G1840">
        <v>0</v>
      </c>
    </row>
    <row r="1841" spans="1:7" ht="15.5" hidden="1" x14ac:dyDescent="0.35">
      <c r="A1841" t="s">
        <v>187</v>
      </c>
      <c r="B1841" t="s">
        <v>353</v>
      </c>
      <c r="C1841">
        <v>91424</v>
      </c>
      <c r="D1841">
        <v>2018</v>
      </c>
      <c r="E1841">
        <v>12</v>
      </c>
      <c r="F1841">
        <v>264.51</v>
      </c>
      <c r="G1841">
        <v>41.23</v>
      </c>
    </row>
    <row r="1842" spans="1:7" ht="15.5" hidden="1" x14ac:dyDescent="0.35">
      <c r="A1842" t="s">
        <v>187</v>
      </c>
      <c r="B1842" t="s">
        <v>353</v>
      </c>
      <c r="C1842">
        <v>91424</v>
      </c>
      <c r="D1842">
        <v>2019</v>
      </c>
      <c r="E1842">
        <v>1</v>
      </c>
      <c r="F1842">
        <v>312.27999999999997</v>
      </c>
      <c r="G1842">
        <v>50</v>
      </c>
    </row>
    <row r="1843" spans="1:7" ht="15.5" hidden="1" x14ac:dyDescent="0.35">
      <c r="A1843" t="s">
        <v>187</v>
      </c>
      <c r="B1843" t="s">
        <v>353</v>
      </c>
      <c r="C1843">
        <v>91424</v>
      </c>
      <c r="D1843">
        <v>2019</v>
      </c>
      <c r="E1843">
        <v>2</v>
      </c>
      <c r="F1843">
        <v>280.58999999999997</v>
      </c>
      <c r="G1843">
        <v>42</v>
      </c>
    </row>
    <row r="1844" spans="1:7" ht="15.5" hidden="1" x14ac:dyDescent="0.35">
      <c r="A1844" t="s">
        <v>187</v>
      </c>
      <c r="B1844" t="s">
        <v>353</v>
      </c>
      <c r="C1844">
        <v>91424</v>
      </c>
      <c r="D1844">
        <v>2019</v>
      </c>
      <c r="E1844">
        <v>3</v>
      </c>
      <c r="F1844">
        <v>328.73</v>
      </c>
      <c r="G1844">
        <v>49</v>
      </c>
    </row>
    <row r="1845" spans="1:7" ht="15.5" hidden="1" x14ac:dyDescent="0.35">
      <c r="A1845" t="s">
        <v>187</v>
      </c>
      <c r="B1845" t="s">
        <v>353</v>
      </c>
      <c r="C1845">
        <v>91424</v>
      </c>
      <c r="D1845">
        <v>2019</v>
      </c>
      <c r="E1845">
        <v>4</v>
      </c>
      <c r="F1845">
        <v>335.48</v>
      </c>
      <c r="G1845">
        <v>53</v>
      </c>
    </row>
    <row r="1846" spans="1:7" ht="15.5" hidden="1" x14ac:dyDescent="0.35">
      <c r="A1846" t="s">
        <v>187</v>
      </c>
      <c r="B1846" t="s">
        <v>353</v>
      </c>
      <c r="C1846">
        <v>91424</v>
      </c>
      <c r="D1846">
        <v>2019</v>
      </c>
      <c r="E1846">
        <v>5</v>
      </c>
      <c r="F1846">
        <v>299.32</v>
      </c>
      <c r="G1846">
        <v>51</v>
      </c>
    </row>
    <row r="1847" spans="1:7" ht="15.5" hidden="1" x14ac:dyDescent="0.35">
      <c r="A1847" t="s">
        <v>187</v>
      </c>
      <c r="B1847" t="s">
        <v>353</v>
      </c>
      <c r="C1847">
        <v>91424</v>
      </c>
      <c r="D1847">
        <v>2019</v>
      </c>
      <c r="E1847">
        <v>6</v>
      </c>
      <c r="F1847">
        <v>388.08</v>
      </c>
      <c r="G1847">
        <v>65</v>
      </c>
    </row>
    <row r="1848" spans="1:7" ht="15.5" hidden="1" x14ac:dyDescent="0.35">
      <c r="A1848" t="s">
        <v>187</v>
      </c>
      <c r="B1848" t="s">
        <v>353</v>
      </c>
      <c r="C1848">
        <v>91424</v>
      </c>
      <c r="D1848">
        <v>2019</v>
      </c>
      <c r="E1848">
        <v>7</v>
      </c>
      <c r="F1848">
        <v>316.3</v>
      </c>
      <c r="G1848">
        <v>54</v>
      </c>
    </row>
    <row r="1849" spans="1:7" ht="15.5" hidden="1" x14ac:dyDescent="0.35">
      <c r="A1849" t="s">
        <v>187</v>
      </c>
      <c r="B1849" t="s">
        <v>353</v>
      </c>
      <c r="C1849">
        <v>91424</v>
      </c>
      <c r="D1849">
        <v>2019</v>
      </c>
      <c r="E1849">
        <v>8</v>
      </c>
      <c r="F1849">
        <v>381.4</v>
      </c>
      <c r="G1849">
        <v>63</v>
      </c>
    </row>
    <row r="1850" spans="1:7" ht="15.5" hidden="1" x14ac:dyDescent="0.35">
      <c r="A1850" t="s">
        <v>187</v>
      </c>
      <c r="B1850" t="s">
        <v>353</v>
      </c>
      <c r="C1850">
        <v>91424</v>
      </c>
      <c r="D1850">
        <v>2019</v>
      </c>
      <c r="E1850">
        <v>9</v>
      </c>
      <c r="F1850">
        <v>364.65</v>
      </c>
      <c r="G1850">
        <v>59</v>
      </c>
    </row>
    <row r="1851" spans="1:7" ht="15.5" hidden="1" x14ac:dyDescent="0.35">
      <c r="A1851" t="s">
        <v>187</v>
      </c>
      <c r="B1851" t="s">
        <v>353</v>
      </c>
      <c r="C1851">
        <v>91424</v>
      </c>
      <c r="D1851">
        <v>2019</v>
      </c>
      <c r="E1851">
        <v>10</v>
      </c>
      <c r="F1851">
        <v>380.37</v>
      </c>
      <c r="G1851">
        <v>61</v>
      </c>
    </row>
    <row r="1852" spans="1:7" ht="15.5" hidden="1" x14ac:dyDescent="0.35">
      <c r="A1852" t="s">
        <v>187</v>
      </c>
      <c r="B1852" t="s">
        <v>353</v>
      </c>
      <c r="C1852">
        <v>91424</v>
      </c>
      <c r="D1852">
        <v>2019</v>
      </c>
      <c r="E1852">
        <v>11</v>
      </c>
      <c r="F1852">
        <v>201.67</v>
      </c>
      <c r="G1852">
        <v>32</v>
      </c>
    </row>
    <row r="1853" spans="1:7" ht="15.5" hidden="1" x14ac:dyDescent="0.35">
      <c r="A1853" t="s">
        <v>187</v>
      </c>
      <c r="B1853" t="s">
        <v>353</v>
      </c>
      <c r="C1853">
        <v>91424</v>
      </c>
      <c r="D1853">
        <v>2019</v>
      </c>
      <c r="E1853">
        <v>12</v>
      </c>
      <c r="F1853">
        <v>374.58</v>
      </c>
      <c r="G1853">
        <v>64</v>
      </c>
    </row>
    <row r="1854" spans="1:7" ht="15.5" hidden="1" x14ac:dyDescent="0.35">
      <c r="A1854" t="s">
        <v>187</v>
      </c>
      <c r="B1854" t="s">
        <v>353</v>
      </c>
      <c r="C1854">
        <v>91424</v>
      </c>
      <c r="D1854">
        <v>2020</v>
      </c>
      <c r="E1854">
        <v>1</v>
      </c>
      <c r="F1854">
        <v>287.91000000000003</v>
      </c>
      <c r="G1854">
        <v>47.53</v>
      </c>
    </row>
    <row r="1855" spans="1:7" ht="15.5" hidden="1" x14ac:dyDescent="0.35">
      <c r="A1855" t="s">
        <v>187</v>
      </c>
      <c r="B1855" t="s">
        <v>353</v>
      </c>
      <c r="C1855">
        <v>91424</v>
      </c>
      <c r="D1855">
        <v>2020</v>
      </c>
      <c r="E1855">
        <v>2</v>
      </c>
      <c r="F1855">
        <v>269.33999999999997</v>
      </c>
      <c r="G1855">
        <v>44.47</v>
      </c>
    </row>
    <row r="1856" spans="1:7" ht="15.5" hidden="1" x14ac:dyDescent="0.35">
      <c r="A1856" t="s">
        <v>187</v>
      </c>
      <c r="B1856" t="s">
        <v>353</v>
      </c>
      <c r="C1856">
        <v>91424</v>
      </c>
      <c r="D1856">
        <v>2020</v>
      </c>
      <c r="E1856">
        <v>3</v>
      </c>
      <c r="F1856">
        <v>269.33</v>
      </c>
      <c r="G1856">
        <v>42</v>
      </c>
    </row>
    <row r="1857" spans="1:7" ht="15.5" hidden="1" x14ac:dyDescent="0.35">
      <c r="A1857" t="s">
        <v>187</v>
      </c>
      <c r="B1857" t="s">
        <v>353</v>
      </c>
      <c r="C1857">
        <v>91424</v>
      </c>
      <c r="D1857">
        <v>2020</v>
      </c>
      <c r="E1857">
        <v>4</v>
      </c>
      <c r="F1857">
        <v>0</v>
      </c>
      <c r="G1857">
        <v>0</v>
      </c>
    </row>
    <row r="1858" spans="1:7" ht="15.5" hidden="1" x14ac:dyDescent="0.35">
      <c r="A1858" t="s">
        <v>187</v>
      </c>
      <c r="B1858" t="s">
        <v>353</v>
      </c>
      <c r="C1858">
        <v>91424</v>
      </c>
      <c r="D1858">
        <v>2020</v>
      </c>
      <c r="E1858">
        <v>5</v>
      </c>
      <c r="F1858">
        <v>0</v>
      </c>
      <c r="G1858">
        <v>0</v>
      </c>
    </row>
    <row r="1859" spans="1:7" ht="15.5" hidden="1" x14ac:dyDescent="0.35">
      <c r="A1859" t="s">
        <v>187</v>
      </c>
      <c r="B1859" t="s">
        <v>353</v>
      </c>
      <c r="C1859">
        <v>91424</v>
      </c>
      <c r="D1859">
        <v>2020</v>
      </c>
      <c r="E1859">
        <v>6</v>
      </c>
      <c r="F1859">
        <v>0</v>
      </c>
      <c r="G1859">
        <v>0</v>
      </c>
    </row>
    <row r="1860" spans="1:7" ht="15.5" hidden="1" x14ac:dyDescent="0.35">
      <c r="A1860" t="s">
        <v>187</v>
      </c>
      <c r="B1860" t="s">
        <v>353</v>
      </c>
      <c r="C1860">
        <v>91424</v>
      </c>
      <c r="D1860">
        <v>2020</v>
      </c>
      <c r="E1860">
        <v>7</v>
      </c>
      <c r="F1860">
        <v>0</v>
      </c>
      <c r="G1860">
        <v>0</v>
      </c>
    </row>
    <row r="1861" spans="1:7" ht="15.5" hidden="1" x14ac:dyDescent="0.35">
      <c r="A1861" t="s">
        <v>187</v>
      </c>
      <c r="B1861" t="s">
        <v>353</v>
      </c>
      <c r="C1861">
        <v>91424</v>
      </c>
      <c r="D1861">
        <v>2020</v>
      </c>
      <c r="E1861">
        <v>8</v>
      </c>
      <c r="F1861">
        <v>0.15</v>
      </c>
      <c r="G1861">
        <v>0.12</v>
      </c>
    </row>
    <row r="1862" spans="1:7" ht="15.5" hidden="1" x14ac:dyDescent="0.35">
      <c r="A1862" t="s">
        <v>187</v>
      </c>
      <c r="B1862" t="s">
        <v>353</v>
      </c>
      <c r="C1862">
        <v>91424</v>
      </c>
      <c r="D1862">
        <v>2020</v>
      </c>
      <c r="E1862">
        <v>9</v>
      </c>
      <c r="F1862">
        <v>1.05</v>
      </c>
      <c r="G1862">
        <v>0.88</v>
      </c>
    </row>
    <row r="1863" spans="1:7" ht="15.5" hidden="1" x14ac:dyDescent="0.35">
      <c r="A1863" t="s">
        <v>187</v>
      </c>
      <c r="B1863" t="s">
        <v>353</v>
      </c>
      <c r="C1863">
        <v>91424</v>
      </c>
      <c r="D1863">
        <v>2020</v>
      </c>
      <c r="E1863">
        <v>10</v>
      </c>
      <c r="F1863">
        <v>0</v>
      </c>
      <c r="G1863">
        <v>0</v>
      </c>
    </row>
    <row r="1864" spans="1:7" ht="15.5" hidden="1" x14ac:dyDescent="0.35">
      <c r="A1864" t="s">
        <v>187</v>
      </c>
      <c r="B1864" t="s">
        <v>353</v>
      </c>
      <c r="C1864">
        <v>91424</v>
      </c>
      <c r="D1864">
        <v>2020</v>
      </c>
      <c r="E1864">
        <v>11</v>
      </c>
      <c r="F1864">
        <v>0</v>
      </c>
      <c r="G1864">
        <v>0</v>
      </c>
    </row>
    <row r="1865" spans="1:7" ht="15.5" hidden="1" x14ac:dyDescent="0.35">
      <c r="A1865" t="s">
        <v>187</v>
      </c>
      <c r="B1865" t="s">
        <v>353</v>
      </c>
      <c r="C1865">
        <v>91424</v>
      </c>
      <c r="D1865">
        <v>2020</v>
      </c>
      <c r="E1865">
        <v>12</v>
      </c>
      <c r="F1865">
        <v>0.25</v>
      </c>
      <c r="G1865">
        <v>1</v>
      </c>
    </row>
    <row r="1866" spans="1:7" ht="15.5" hidden="1" x14ac:dyDescent="0.35">
      <c r="A1866" t="s">
        <v>187</v>
      </c>
      <c r="B1866" t="s">
        <v>353</v>
      </c>
      <c r="C1866">
        <v>91424</v>
      </c>
      <c r="D1866">
        <v>2022</v>
      </c>
      <c r="E1866">
        <v>12</v>
      </c>
      <c r="F1866">
        <v>0.4</v>
      </c>
      <c r="G1866">
        <v>1</v>
      </c>
    </row>
    <row r="1867" spans="1:7" ht="15.5" hidden="1" x14ac:dyDescent="0.35">
      <c r="A1867" t="s">
        <v>187</v>
      </c>
      <c r="B1867" t="s">
        <v>353</v>
      </c>
      <c r="C1867">
        <v>91424</v>
      </c>
      <c r="D1867">
        <v>2023</v>
      </c>
      <c r="E1867">
        <v>1</v>
      </c>
      <c r="F1867">
        <v>0</v>
      </c>
      <c r="G1867">
        <v>0</v>
      </c>
    </row>
    <row r="1868" spans="1:7" ht="15.5" hidden="1" x14ac:dyDescent="0.35">
      <c r="A1868" t="s">
        <v>187</v>
      </c>
      <c r="B1868" t="s">
        <v>353</v>
      </c>
      <c r="C1868">
        <v>91424</v>
      </c>
      <c r="D1868">
        <v>2023</v>
      </c>
      <c r="E1868">
        <v>2</v>
      </c>
      <c r="F1868">
        <v>3.32</v>
      </c>
      <c r="G1868">
        <v>1</v>
      </c>
    </row>
    <row r="1869" spans="1:7" ht="15.5" hidden="1" x14ac:dyDescent="0.35">
      <c r="A1869" t="s">
        <v>187</v>
      </c>
      <c r="B1869" t="s">
        <v>353</v>
      </c>
      <c r="C1869">
        <v>91424</v>
      </c>
      <c r="D1869">
        <v>2023</v>
      </c>
      <c r="E1869">
        <v>3</v>
      </c>
      <c r="F1869">
        <v>305.45</v>
      </c>
      <c r="G1869">
        <v>61</v>
      </c>
    </row>
    <row r="1870" spans="1:7" ht="15.5" hidden="1" x14ac:dyDescent="0.35">
      <c r="A1870" t="s">
        <v>187</v>
      </c>
      <c r="B1870" t="s">
        <v>353</v>
      </c>
      <c r="C1870">
        <v>91424</v>
      </c>
      <c r="D1870">
        <v>2023</v>
      </c>
      <c r="E1870">
        <v>4</v>
      </c>
      <c r="F1870">
        <v>335.37</v>
      </c>
      <c r="G1870">
        <v>52</v>
      </c>
    </row>
    <row r="1871" spans="1:7" ht="15.5" hidden="1" x14ac:dyDescent="0.35">
      <c r="A1871" t="s">
        <v>187</v>
      </c>
      <c r="B1871" t="s">
        <v>353</v>
      </c>
      <c r="C1871">
        <v>91424</v>
      </c>
      <c r="D1871">
        <v>2023</v>
      </c>
      <c r="E1871">
        <v>5</v>
      </c>
      <c r="F1871">
        <v>339.7</v>
      </c>
      <c r="G1871">
        <v>62</v>
      </c>
    </row>
    <row r="1872" spans="1:7" ht="15.5" hidden="1" x14ac:dyDescent="0.35">
      <c r="A1872" t="s">
        <v>187</v>
      </c>
      <c r="B1872" t="s">
        <v>353</v>
      </c>
      <c r="C1872">
        <v>91424</v>
      </c>
      <c r="D1872">
        <v>2023</v>
      </c>
      <c r="E1872">
        <v>6</v>
      </c>
      <c r="F1872">
        <v>369.19</v>
      </c>
      <c r="G1872">
        <v>54</v>
      </c>
    </row>
    <row r="1873" spans="1:7" ht="15.5" hidden="1" x14ac:dyDescent="0.35">
      <c r="A1873" t="s">
        <v>187</v>
      </c>
      <c r="B1873" t="s">
        <v>353</v>
      </c>
      <c r="C1873">
        <v>91424</v>
      </c>
      <c r="D1873">
        <v>2023</v>
      </c>
      <c r="E1873">
        <v>7</v>
      </c>
      <c r="F1873">
        <v>405.37</v>
      </c>
      <c r="G1873">
        <v>58</v>
      </c>
    </row>
    <row r="1874" spans="1:7" ht="15.5" hidden="1" x14ac:dyDescent="0.35">
      <c r="A1874" t="s">
        <v>187</v>
      </c>
      <c r="B1874" t="s">
        <v>353</v>
      </c>
      <c r="C1874">
        <v>91424</v>
      </c>
      <c r="D1874">
        <v>2023</v>
      </c>
      <c r="E1874">
        <v>8</v>
      </c>
      <c r="F1874">
        <v>327.85</v>
      </c>
      <c r="G1874">
        <v>49</v>
      </c>
    </row>
    <row r="1875" spans="1:7" ht="15.5" hidden="1" x14ac:dyDescent="0.35">
      <c r="A1875" t="s">
        <v>187</v>
      </c>
      <c r="B1875" t="s">
        <v>353</v>
      </c>
      <c r="C1875">
        <v>91424</v>
      </c>
      <c r="D1875">
        <v>2023</v>
      </c>
      <c r="E1875">
        <v>9</v>
      </c>
      <c r="F1875">
        <v>397.9</v>
      </c>
      <c r="G1875">
        <v>68</v>
      </c>
    </row>
    <row r="1876" spans="1:7" ht="15.5" hidden="1" x14ac:dyDescent="0.35">
      <c r="A1876" t="s">
        <v>187</v>
      </c>
      <c r="B1876" t="s">
        <v>353</v>
      </c>
      <c r="C1876">
        <v>91424</v>
      </c>
      <c r="D1876">
        <v>2023</v>
      </c>
      <c r="E1876">
        <v>10</v>
      </c>
      <c r="F1876">
        <v>150.52000000000001</v>
      </c>
      <c r="G1876">
        <v>21</v>
      </c>
    </row>
    <row r="1877" spans="1:7" ht="15.5" hidden="1" x14ac:dyDescent="0.35">
      <c r="A1877" t="s">
        <v>187</v>
      </c>
      <c r="B1877" t="s">
        <v>353</v>
      </c>
      <c r="C1877">
        <v>91424</v>
      </c>
      <c r="D1877">
        <v>2023</v>
      </c>
      <c r="E1877">
        <v>11</v>
      </c>
      <c r="F1877">
        <v>0</v>
      </c>
      <c r="G1877">
        <v>0</v>
      </c>
    </row>
    <row r="1878" spans="1:7" ht="15.5" hidden="1" x14ac:dyDescent="0.35">
      <c r="A1878" t="s">
        <v>187</v>
      </c>
      <c r="B1878" t="s">
        <v>353</v>
      </c>
      <c r="C1878">
        <v>91424</v>
      </c>
      <c r="D1878">
        <v>2023</v>
      </c>
      <c r="E1878">
        <v>12</v>
      </c>
      <c r="F1878">
        <v>0</v>
      </c>
      <c r="G1878">
        <v>0</v>
      </c>
    </row>
    <row r="1879" spans="1:7" ht="15.5" hidden="1" x14ac:dyDescent="0.35">
      <c r="A1879" t="s">
        <v>187</v>
      </c>
      <c r="B1879" t="s">
        <v>353</v>
      </c>
      <c r="C1879">
        <v>91424</v>
      </c>
      <c r="D1879">
        <v>2024</v>
      </c>
      <c r="E1879">
        <v>1</v>
      </c>
      <c r="F1879">
        <v>0</v>
      </c>
      <c r="G1879">
        <v>0</v>
      </c>
    </row>
    <row r="1880" spans="1:7" ht="15.5" hidden="1" x14ac:dyDescent="0.35">
      <c r="A1880" t="s">
        <v>187</v>
      </c>
      <c r="B1880" t="s">
        <v>353</v>
      </c>
      <c r="C1880">
        <v>91424</v>
      </c>
      <c r="D1880">
        <v>2024</v>
      </c>
      <c r="E1880">
        <v>2</v>
      </c>
      <c r="F1880">
        <v>0</v>
      </c>
      <c r="G1880">
        <v>0</v>
      </c>
    </row>
    <row r="1881" spans="1:7" ht="15.5" hidden="1" x14ac:dyDescent="0.35">
      <c r="A1881" t="s">
        <v>187</v>
      </c>
      <c r="B1881" t="s">
        <v>353</v>
      </c>
      <c r="C1881">
        <v>91424</v>
      </c>
      <c r="D1881">
        <v>2024</v>
      </c>
      <c r="E1881">
        <v>3</v>
      </c>
      <c r="F1881">
        <v>0</v>
      </c>
      <c r="G1881">
        <v>0</v>
      </c>
    </row>
    <row r="1882" spans="1:7" ht="15.5" hidden="1" x14ac:dyDescent="0.35">
      <c r="A1882" t="s">
        <v>187</v>
      </c>
      <c r="B1882" t="s">
        <v>353</v>
      </c>
      <c r="C1882">
        <v>91424</v>
      </c>
      <c r="D1882">
        <v>2024</v>
      </c>
      <c r="E1882">
        <v>4</v>
      </c>
      <c r="F1882">
        <v>74.17</v>
      </c>
      <c r="G1882">
        <v>11</v>
      </c>
    </row>
    <row r="1883" spans="1:7" ht="15.5" hidden="1" x14ac:dyDescent="0.35">
      <c r="A1883" t="s">
        <v>187</v>
      </c>
      <c r="B1883" t="s">
        <v>353</v>
      </c>
      <c r="C1883">
        <v>91424</v>
      </c>
      <c r="D1883">
        <v>2024</v>
      </c>
      <c r="E1883">
        <v>5</v>
      </c>
      <c r="F1883">
        <v>394.21</v>
      </c>
      <c r="G1883">
        <v>76</v>
      </c>
    </row>
    <row r="1884" spans="1:7" ht="15.5" hidden="1" x14ac:dyDescent="0.35">
      <c r="A1884" t="s">
        <v>187</v>
      </c>
      <c r="B1884" t="s">
        <v>353</v>
      </c>
      <c r="C1884">
        <v>91424</v>
      </c>
      <c r="D1884">
        <v>2024</v>
      </c>
      <c r="E1884">
        <v>6</v>
      </c>
      <c r="F1884">
        <v>342.37</v>
      </c>
      <c r="G1884">
        <v>56</v>
      </c>
    </row>
    <row r="1885" spans="1:7" ht="15.5" hidden="1" x14ac:dyDescent="0.35">
      <c r="A1885" t="s">
        <v>187</v>
      </c>
      <c r="B1885" t="s">
        <v>353</v>
      </c>
      <c r="C1885">
        <v>91424</v>
      </c>
      <c r="D1885">
        <v>2024</v>
      </c>
      <c r="E1885">
        <v>7</v>
      </c>
      <c r="F1885">
        <v>389.12</v>
      </c>
      <c r="G1885">
        <v>57</v>
      </c>
    </row>
    <row r="1886" spans="1:7" ht="15.5" hidden="1" x14ac:dyDescent="0.35">
      <c r="A1886" t="s">
        <v>187</v>
      </c>
      <c r="B1886" t="s">
        <v>353</v>
      </c>
      <c r="C1886">
        <v>91424</v>
      </c>
      <c r="D1886">
        <v>2024</v>
      </c>
      <c r="E1886">
        <v>8</v>
      </c>
      <c r="F1886">
        <v>403.46</v>
      </c>
      <c r="G1886">
        <v>62</v>
      </c>
    </row>
    <row r="1887" spans="1:7" ht="15.5" hidden="1" x14ac:dyDescent="0.35">
      <c r="A1887" t="s">
        <v>187</v>
      </c>
      <c r="B1887" t="s">
        <v>353</v>
      </c>
      <c r="C1887">
        <v>91424</v>
      </c>
      <c r="D1887">
        <v>2024</v>
      </c>
      <c r="E1887">
        <v>9</v>
      </c>
      <c r="F1887">
        <v>412.63</v>
      </c>
      <c r="G1887">
        <v>58</v>
      </c>
    </row>
    <row r="1888" spans="1:7" ht="15.5" hidden="1" x14ac:dyDescent="0.35">
      <c r="A1888" t="s">
        <v>187</v>
      </c>
      <c r="B1888" t="s">
        <v>353</v>
      </c>
      <c r="C1888">
        <v>91424</v>
      </c>
      <c r="D1888">
        <v>2024</v>
      </c>
      <c r="E1888">
        <v>10</v>
      </c>
      <c r="F1888">
        <v>326.32</v>
      </c>
      <c r="G1888">
        <v>50</v>
      </c>
    </row>
    <row r="1889" spans="1:7" ht="15.5" hidden="1" x14ac:dyDescent="0.35">
      <c r="A1889" t="s">
        <v>187</v>
      </c>
      <c r="B1889" t="s">
        <v>353</v>
      </c>
      <c r="C1889">
        <v>91424</v>
      </c>
      <c r="D1889">
        <v>2024</v>
      </c>
      <c r="E1889">
        <v>11</v>
      </c>
      <c r="F1889">
        <v>348.37</v>
      </c>
      <c r="G1889">
        <v>55</v>
      </c>
    </row>
    <row r="1890" spans="1:7" ht="15.5" hidden="1" x14ac:dyDescent="0.35">
      <c r="A1890" t="s">
        <v>187</v>
      </c>
      <c r="B1890" t="s">
        <v>353</v>
      </c>
      <c r="C1890">
        <v>91424</v>
      </c>
      <c r="D1890">
        <v>2024</v>
      </c>
      <c r="E1890">
        <v>12</v>
      </c>
      <c r="F1890">
        <v>302.72000000000003</v>
      </c>
      <c r="G1890">
        <v>45.82</v>
      </c>
    </row>
    <row r="1891" spans="1:7" ht="15.5" x14ac:dyDescent="0.35">
      <c r="A1891" t="s">
        <v>187</v>
      </c>
      <c r="B1891" t="s">
        <v>353</v>
      </c>
      <c r="C1891">
        <v>91424</v>
      </c>
      <c r="D1891">
        <v>2025</v>
      </c>
      <c r="E1891">
        <v>1</v>
      </c>
      <c r="F1891">
        <v>0</v>
      </c>
      <c r="G1891">
        <v>0</v>
      </c>
    </row>
    <row r="1892" spans="1:7" ht="15.5" x14ac:dyDescent="0.35">
      <c r="A1892" t="s">
        <v>187</v>
      </c>
      <c r="B1892" t="s">
        <v>353</v>
      </c>
      <c r="C1892">
        <v>91424</v>
      </c>
      <c r="D1892">
        <v>2025</v>
      </c>
      <c r="E1892">
        <v>2</v>
      </c>
      <c r="F1892">
        <v>0</v>
      </c>
      <c r="G1892">
        <v>0</v>
      </c>
    </row>
    <row r="1893" spans="1:7" ht="15.5" x14ac:dyDescent="0.35">
      <c r="A1893" t="s">
        <v>187</v>
      </c>
      <c r="B1893" t="s">
        <v>353</v>
      </c>
      <c r="C1893">
        <v>91424</v>
      </c>
      <c r="D1893">
        <v>2025</v>
      </c>
      <c r="E1893">
        <v>3</v>
      </c>
      <c r="F1893">
        <v>0</v>
      </c>
      <c r="G1893">
        <v>0</v>
      </c>
    </row>
    <row r="1894" spans="1:7" ht="15.5" x14ac:dyDescent="0.35">
      <c r="A1894" t="s">
        <v>187</v>
      </c>
      <c r="B1894" t="s">
        <v>353</v>
      </c>
      <c r="C1894">
        <v>91424</v>
      </c>
      <c r="D1894">
        <v>2025</v>
      </c>
      <c r="E1894">
        <v>4</v>
      </c>
      <c r="F1894">
        <v>0</v>
      </c>
      <c r="G1894">
        <v>0</v>
      </c>
    </row>
    <row r="1895" spans="1:7" ht="15.5" x14ac:dyDescent="0.35">
      <c r="A1895" t="s">
        <v>187</v>
      </c>
      <c r="B1895" t="s">
        <v>353</v>
      </c>
      <c r="C1895">
        <v>91424</v>
      </c>
      <c r="D1895">
        <v>2025</v>
      </c>
      <c r="E1895">
        <v>5</v>
      </c>
      <c r="F1895">
        <v>0</v>
      </c>
      <c r="G1895">
        <v>0</v>
      </c>
    </row>
    <row r="1896" spans="1:7" ht="15.5" x14ac:dyDescent="0.35">
      <c r="A1896" t="s">
        <v>187</v>
      </c>
      <c r="B1896" t="s">
        <v>353</v>
      </c>
      <c r="C1896">
        <v>91424</v>
      </c>
      <c r="D1896">
        <v>2025</v>
      </c>
      <c r="E1896">
        <v>6</v>
      </c>
      <c r="F1896">
        <v>0</v>
      </c>
      <c r="G1896">
        <v>0</v>
      </c>
    </row>
    <row r="1897" spans="1:7" ht="15.5" x14ac:dyDescent="0.35">
      <c r="A1897" t="s">
        <v>187</v>
      </c>
      <c r="B1897" t="s">
        <v>353</v>
      </c>
      <c r="C1897">
        <v>91424</v>
      </c>
      <c r="D1897">
        <v>2025</v>
      </c>
      <c r="E1897">
        <v>7</v>
      </c>
      <c r="F1897">
        <v>0</v>
      </c>
      <c r="G1897">
        <v>0</v>
      </c>
    </row>
    <row r="1898" spans="1:7" ht="15.5" x14ac:dyDescent="0.35">
      <c r="A1898" t="s">
        <v>187</v>
      </c>
      <c r="B1898" t="s">
        <v>353</v>
      </c>
      <c r="C1898">
        <v>91424</v>
      </c>
      <c r="D1898">
        <v>2025</v>
      </c>
      <c r="E1898">
        <v>8</v>
      </c>
      <c r="F1898">
        <v>0</v>
      </c>
      <c r="G1898">
        <v>0</v>
      </c>
    </row>
    <row r="1899" spans="1:7" ht="15.5" x14ac:dyDescent="0.35">
      <c r="A1899" t="s">
        <v>187</v>
      </c>
      <c r="B1899" t="s">
        <v>353</v>
      </c>
      <c r="C1899">
        <v>91424</v>
      </c>
      <c r="D1899">
        <v>2025</v>
      </c>
      <c r="E1899">
        <v>9</v>
      </c>
      <c r="F1899">
        <v>0</v>
      </c>
      <c r="G1899">
        <v>0</v>
      </c>
    </row>
    <row r="1900" spans="1:7" ht="15.5" x14ac:dyDescent="0.35">
      <c r="A1900" t="s">
        <v>187</v>
      </c>
      <c r="B1900" t="s">
        <v>353</v>
      </c>
      <c r="C1900">
        <v>91424</v>
      </c>
      <c r="D1900">
        <v>2025</v>
      </c>
      <c r="E1900">
        <v>10</v>
      </c>
      <c r="F1900">
        <v>89.13</v>
      </c>
      <c r="G1900">
        <v>8.44</v>
      </c>
    </row>
    <row r="1901" spans="1:7" ht="15.5" x14ac:dyDescent="0.35">
      <c r="A1901" t="s">
        <v>187</v>
      </c>
      <c r="B1901" t="s">
        <v>353</v>
      </c>
      <c r="C1901">
        <v>91424</v>
      </c>
      <c r="D1901">
        <v>2025</v>
      </c>
      <c r="E1901">
        <v>11</v>
      </c>
      <c r="F1901">
        <v>449.82</v>
      </c>
      <c r="G1901">
        <v>46</v>
      </c>
    </row>
    <row r="1902" spans="1:7" ht="15.5" hidden="1" x14ac:dyDescent="0.35">
      <c r="A1902" t="s">
        <v>187</v>
      </c>
      <c r="B1902" t="s">
        <v>353</v>
      </c>
      <c r="C1902">
        <v>91425</v>
      </c>
      <c r="D1902">
        <v>2017</v>
      </c>
      <c r="E1902">
        <v>3</v>
      </c>
      <c r="F1902">
        <v>17.940000000000001</v>
      </c>
      <c r="G1902">
        <v>3</v>
      </c>
    </row>
    <row r="1903" spans="1:7" ht="15.5" hidden="1" x14ac:dyDescent="0.35">
      <c r="A1903" t="s">
        <v>187</v>
      </c>
      <c r="B1903" t="s">
        <v>353</v>
      </c>
      <c r="C1903">
        <v>91425</v>
      </c>
      <c r="D1903">
        <v>2017</v>
      </c>
      <c r="E1903">
        <v>4</v>
      </c>
      <c r="F1903">
        <v>339.28</v>
      </c>
      <c r="G1903">
        <v>58</v>
      </c>
    </row>
    <row r="1904" spans="1:7" ht="15.5" hidden="1" x14ac:dyDescent="0.35">
      <c r="A1904" t="s">
        <v>187</v>
      </c>
      <c r="B1904" t="s">
        <v>353</v>
      </c>
      <c r="C1904">
        <v>91425</v>
      </c>
      <c r="D1904">
        <v>2017</v>
      </c>
      <c r="E1904">
        <v>5</v>
      </c>
      <c r="F1904">
        <v>244.67</v>
      </c>
      <c r="G1904">
        <v>40</v>
      </c>
    </row>
    <row r="1905" spans="1:7" ht="15.5" hidden="1" x14ac:dyDescent="0.35">
      <c r="A1905" t="s">
        <v>187</v>
      </c>
      <c r="B1905" t="s">
        <v>353</v>
      </c>
      <c r="C1905">
        <v>91425</v>
      </c>
      <c r="D1905">
        <v>2017</v>
      </c>
      <c r="E1905">
        <v>6</v>
      </c>
      <c r="F1905">
        <v>223.35</v>
      </c>
      <c r="G1905">
        <v>35</v>
      </c>
    </row>
    <row r="1906" spans="1:7" ht="15.5" hidden="1" x14ac:dyDescent="0.35">
      <c r="A1906" t="s">
        <v>187</v>
      </c>
      <c r="B1906" t="s">
        <v>353</v>
      </c>
      <c r="C1906">
        <v>91425</v>
      </c>
      <c r="D1906">
        <v>2017</v>
      </c>
      <c r="E1906">
        <v>7</v>
      </c>
      <c r="F1906">
        <v>313.95999999999998</v>
      </c>
      <c r="G1906">
        <v>49</v>
      </c>
    </row>
    <row r="1907" spans="1:7" ht="15.5" hidden="1" x14ac:dyDescent="0.35">
      <c r="A1907" t="s">
        <v>187</v>
      </c>
      <c r="B1907" t="s">
        <v>353</v>
      </c>
      <c r="C1907">
        <v>91425</v>
      </c>
      <c r="D1907">
        <v>2017</v>
      </c>
      <c r="E1907">
        <v>8</v>
      </c>
      <c r="F1907">
        <v>363</v>
      </c>
      <c r="G1907">
        <v>60</v>
      </c>
    </row>
    <row r="1908" spans="1:7" ht="15.5" hidden="1" x14ac:dyDescent="0.35">
      <c r="A1908" t="s">
        <v>187</v>
      </c>
      <c r="B1908" t="s">
        <v>353</v>
      </c>
      <c r="C1908">
        <v>91425</v>
      </c>
      <c r="D1908">
        <v>2017</v>
      </c>
      <c r="E1908">
        <v>9</v>
      </c>
      <c r="F1908">
        <v>277.19</v>
      </c>
      <c r="G1908">
        <v>55</v>
      </c>
    </row>
    <row r="1909" spans="1:7" ht="15.5" hidden="1" x14ac:dyDescent="0.35">
      <c r="A1909" t="s">
        <v>187</v>
      </c>
      <c r="B1909" t="s">
        <v>353</v>
      </c>
      <c r="C1909">
        <v>91425</v>
      </c>
      <c r="D1909">
        <v>2017</v>
      </c>
      <c r="E1909">
        <v>10</v>
      </c>
      <c r="F1909">
        <v>329.05</v>
      </c>
      <c r="G1909">
        <v>58.95</v>
      </c>
    </row>
    <row r="1910" spans="1:7" ht="15.5" hidden="1" x14ac:dyDescent="0.35">
      <c r="A1910" t="s">
        <v>187</v>
      </c>
      <c r="B1910" t="s">
        <v>353</v>
      </c>
      <c r="C1910">
        <v>91425</v>
      </c>
      <c r="D1910">
        <v>2017</v>
      </c>
      <c r="E1910">
        <v>11</v>
      </c>
      <c r="F1910">
        <v>318.44</v>
      </c>
      <c r="G1910">
        <v>57.05</v>
      </c>
    </row>
    <row r="1911" spans="1:7" ht="15.5" hidden="1" x14ac:dyDescent="0.35">
      <c r="A1911" t="s">
        <v>187</v>
      </c>
      <c r="B1911" t="s">
        <v>353</v>
      </c>
      <c r="C1911">
        <v>91425</v>
      </c>
      <c r="D1911">
        <v>2017</v>
      </c>
      <c r="E1911">
        <v>12</v>
      </c>
      <c r="F1911">
        <v>412</v>
      </c>
      <c r="G1911">
        <v>67</v>
      </c>
    </row>
    <row r="1912" spans="1:7" ht="15.5" hidden="1" x14ac:dyDescent="0.35">
      <c r="A1912" t="s">
        <v>187</v>
      </c>
      <c r="B1912" t="s">
        <v>353</v>
      </c>
      <c r="C1912">
        <v>91425</v>
      </c>
      <c r="D1912">
        <v>2018</v>
      </c>
      <c r="E1912">
        <v>1</v>
      </c>
      <c r="F1912">
        <v>348.62</v>
      </c>
      <c r="G1912">
        <v>55</v>
      </c>
    </row>
    <row r="1913" spans="1:7" ht="15.5" hidden="1" x14ac:dyDescent="0.35">
      <c r="A1913" t="s">
        <v>187</v>
      </c>
      <c r="B1913" t="s">
        <v>353</v>
      </c>
      <c r="C1913">
        <v>91425</v>
      </c>
      <c r="D1913">
        <v>2018</v>
      </c>
      <c r="E1913">
        <v>2</v>
      </c>
      <c r="F1913">
        <v>338.67</v>
      </c>
      <c r="G1913">
        <v>57</v>
      </c>
    </row>
    <row r="1914" spans="1:7" ht="15.5" hidden="1" x14ac:dyDescent="0.35">
      <c r="A1914" t="s">
        <v>187</v>
      </c>
      <c r="B1914" t="s">
        <v>353</v>
      </c>
      <c r="C1914">
        <v>91425</v>
      </c>
      <c r="D1914">
        <v>2018</v>
      </c>
      <c r="E1914">
        <v>3</v>
      </c>
      <c r="F1914">
        <v>355.15</v>
      </c>
      <c r="G1914">
        <v>59</v>
      </c>
    </row>
    <row r="1915" spans="1:7" ht="15.5" hidden="1" x14ac:dyDescent="0.35">
      <c r="A1915" t="s">
        <v>187</v>
      </c>
      <c r="B1915" t="s">
        <v>353</v>
      </c>
      <c r="C1915">
        <v>91425</v>
      </c>
      <c r="D1915">
        <v>2018</v>
      </c>
      <c r="E1915">
        <v>4</v>
      </c>
      <c r="F1915">
        <v>354.43</v>
      </c>
      <c r="G1915">
        <v>62</v>
      </c>
    </row>
    <row r="1916" spans="1:7" ht="15.5" hidden="1" x14ac:dyDescent="0.35">
      <c r="A1916" t="s">
        <v>187</v>
      </c>
      <c r="B1916" t="s">
        <v>353</v>
      </c>
      <c r="C1916">
        <v>91425</v>
      </c>
      <c r="D1916">
        <v>2018</v>
      </c>
      <c r="E1916">
        <v>5</v>
      </c>
      <c r="F1916">
        <v>313.42</v>
      </c>
      <c r="G1916">
        <v>57</v>
      </c>
    </row>
    <row r="1917" spans="1:7" ht="15.5" hidden="1" x14ac:dyDescent="0.35">
      <c r="A1917" t="s">
        <v>187</v>
      </c>
      <c r="B1917" t="s">
        <v>353</v>
      </c>
      <c r="C1917">
        <v>91425</v>
      </c>
      <c r="D1917">
        <v>2018</v>
      </c>
      <c r="E1917">
        <v>6</v>
      </c>
      <c r="F1917">
        <v>285.23</v>
      </c>
      <c r="G1917">
        <v>47</v>
      </c>
    </row>
    <row r="1918" spans="1:7" ht="15.5" hidden="1" x14ac:dyDescent="0.35">
      <c r="A1918" t="s">
        <v>187</v>
      </c>
      <c r="B1918" t="s">
        <v>353</v>
      </c>
      <c r="C1918">
        <v>91425</v>
      </c>
      <c r="D1918">
        <v>2018</v>
      </c>
      <c r="E1918">
        <v>7</v>
      </c>
      <c r="F1918">
        <v>402.4</v>
      </c>
      <c r="G1918">
        <v>69</v>
      </c>
    </row>
    <row r="1919" spans="1:7" ht="15.5" hidden="1" x14ac:dyDescent="0.35">
      <c r="A1919" t="s">
        <v>187</v>
      </c>
      <c r="B1919" t="s">
        <v>353</v>
      </c>
      <c r="C1919">
        <v>91425</v>
      </c>
      <c r="D1919">
        <v>2018</v>
      </c>
      <c r="E1919">
        <v>8</v>
      </c>
      <c r="F1919">
        <v>382</v>
      </c>
      <c r="G1919">
        <v>64</v>
      </c>
    </row>
    <row r="1920" spans="1:7" ht="15.5" hidden="1" x14ac:dyDescent="0.35">
      <c r="A1920" t="s">
        <v>187</v>
      </c>
      <c r="B1920" t="s">
        <v>353</v>
      </c>
      <c r="C1920">
        <v>91425</v>
      </c>
      <c r="D1920">
        <v>2018</v>
      </c>
      <c r="E1920">
        <v>9</v>
      </c>
      <c r="F1920">
        <v>334.13</v>
      </c>
      <c r="G1920">
        <v>58</v>
      </c>
    </row>
    <row r="1921" spans="1:7" ht="15.5" hidden="1" x14ac:dyDescent="0.35">
      <c r="A1921" t="s">
        <v>187</v>
      </c>
      <c r="B1921" t="s">
        <v>353</v>
      </c>
      <c r="C1921">
        <v>91425</v>
      </c>
      <c r="D1921">
        <v>2018</v>
      </c>
      <c r="E1921">
        <v>10</v>
      </c>
      <c r="F1921">
        <v>386.14</v>
      </c>
      <c r="G1921">
        <v>65</v>
      </c>
    </row>
    <row r="1922" spans="1:7" ht="15.5" hidden="1" x14ac:dyDescent="0.35">
      <c r="A1922" t="s">
        <v>187</v>
      </c>
      <c r="B1922" t="s">
        <v>353</v>
      </c>
      <c r="C1922">
        <v>91425</v>
      </c>
      <c r="D1922">
        <v>2018</v>
      </c>
      <c r="E1922">
        <v>11</v>
      </c>
      <c r="F1922">
        <v>311.64999999999998</v>
      </c>
      <c r="G1922">
        <v>53</v>
      </c>
    </row>
    <row r="1923" spans="1:7" ht="15.5" hidden="1" x14ac:dyDescent="0.35">
      <c r="A1923" t="s">
        <v>187</v>
      </c>
      <c r="B1923" t="s">
        <v>353</v>
      </c>
      <c r="C1923">
        <v>91425</v>
      </c>
      <c r="D1923">
        <v>2018</v>
      </c>
      <c r="E1923">
        <v>12</v>
      </c>
      <c r="F1923">
        <v>359.58</v>
      </c>
      <c r="G1923">
        <v>58</v>
      </c>
    </row>
    <row r="1924" spans="1:7" ht="15.5" hidden="1" x14ac:dyDescent="0.35">
      <c r="A1924" t="s">
        <v>187</v>
      </c>
      <c r="B1924" t="s">
        <v>353</v>
      </c>
      <c r="C1924">
        <v>91425</v>
      </c>
      <c r="D1924">
        <v>2019</v>
      </c>
      <c r="E1924">
        <v>1</v>
      </c>
      <c r="F1924">
        <v>357.33</v>
      </c>
      <c r="G1924">
        <v>57</v>
      </c>
    </row>
    <row r="1925" spans="1:7" ht="15.5" hidden="1" x14ac:dyDescent="0.35">
      <c r="A1925" t="s">
        <v>187</v>
      </c>
      <c r="B1925" t="s">
        <v>353</v>
      </c>
      <c r="C1925">
        <v>91425</v>
      </c>
      <c r="D1925">
        <v>2019</v>
      </c>
      <c r="E1925">
        <v>2</v>
      </c>
      <c r="F1925">
        <v>366.5</v>
      </c>
      <c r="G1925">
        <v>55</v>
      </c>
    </row>
    <row r="1926" spans="1:7" ht="15.5" hidden="1" x14ac:dyDescent="0.35">
      <c r="A1926" t="s">
        <v>187</v>
      </c>
      <c r="B1926" t="s">
        <v>353</v>
      </c>
      <c r="C1926">
        <v>91425</v>
      </c>
      <c r="D1926">
        <v>2019</v>
      </c>
      <c r="E1926">
        <v>3</v>
      </c>
      <c r="F1926">
        <v>367.5</v>
      </c>
      <c r="G1926">
        <v>57</v>
      </c>
    </row>
    <row r="1927" spans="1:7" ht="15.5" hidden="1" x14ac:dyDescent="0.35">
      <c r="A1927" t="s">
        <v>187</v>
      </c>
      <c r="B1927" t="s">
        <v>353</v>
      </c>
      <c r="C1927">
        <v>91425</v>
      </c>
      <c r="D1927">
        <v>2019</v>
      </c>
      <c r="E1927">
        <v>4</v>
      </c>
      <c r="F1927">
        <v>148.65</v>
      </c>
      <c r="G1927">
        <v>23</v>
      </c>
    </row>
    <row r="1928" spans="1:7" ht="15.5" hidden="1" x14ac:dyDescent="0.35">
      <c r="A1928" t="s">
        <v>187</v>
      </c>
      <c r="B1928" t="s">
        <v>353</v>
      </c>
      <c r="C1928">
        <v>91425</v>
      </c>
      <c r="D1928">
        <v>2019</v>
      </c>
      <c r="E1928">
        <v>5</v>
      </c>
      <c r="F1928">
        <v>115.9</v>
      </c>
      <c r="G1928">
        <v>25</v>
      </c>
    </row>
    <row r="1929" spans="1:7" ht="15.5" hidden="1" x14ac:dyDescent="0.35">
      <c r="A1929" t="s">
        <v>187</v>
      </c>
      <c r="B1929" t="s">
        <v>353</v>
      </c>
      <c r="C1929">
        <v>91425</v>
      </c>
      <c r="D1929">
        <v>2019</v>
      </c>
      <c r="E1929">
        <v>6</v>
      </c>
      <c r="F1929">
        <v>353.37</v>
      </c>
      <c r="G1929">
        <v>59</v>
      </c>
    </row>
    <row r="1930" spans="1:7" ht="15.5" hidden="1" x14ac:dyDescent="0.35">
      <c r="A1930" t="s">
        <v>187</v>
      </c>
      <c r="B1930" t="s">
        <v>353</v>
      </c>
      <c r="C1930">
        <v>91425</v>
      </c>
      <c r="D1930">
        <v>2019</v>
      </c>
      <c r="E1930">
        <v>7</v>
      </c>
      <c r="F1930">
        <v>100.06</v>
      </c>
      <c r="G1930">
        <v>16.41</v>
      </c>
    </row>
    <row r="1931" spans="1:7" ht="15.5" hidden="1" x14ac:dyDescent="0.35">
      <c r="A1931" t="s">
        <v>187</v>
      </c>
      <c r="B1931" t="s">
        <v>353</v>
      </c>
      <c r="C1931">
        <v>91425</v>
      </c>
      <c r="D1931">
        <v>2019</v>
      </c>
      <c r="E1931">
        <v>8</v>
      </c>
      <c r="F1931">
        <v>0</v>
      </c>
      <c r="G1931">
        <v>0</v>
      </c>
    </row>
    <row r="1932" spans="1:7" ht="15.5" hidden="1" x14ac:dyDescent="0.35">
      <c r="A1932" t="s">
        <v>187</v>
      </c>
      <c r="B1932" t="s">
        <v>353</v>
      </c>
      <c r="C1932">
        <v>91425</v>
      </c>
      <c r="D1932">
        <v>2019</v>
      </c>
      <c r="E1932">
        <v>9</v>
      </c>
      <c r="F1932">
        <v>0</v>
      </c>
      <c r="G1932">
        <v>0</v>
      </c>
    </row>
    <row r="1933" spans="1:7" ht="15.5" hidden="1" x14ac:dyDescent="0.35">
      <c r="A1933" t="s">
        <v>187</v>
      </c>
      <c r="B1933" t="s">
        <v>353</v>
      </c>
      <c r="C1933">
        <v>91425</v>
      </c>
      <c r="D1933">
        <v>2019</v>
      </c>
      <c r="E1933">
        <v>10</v>
      </c>
      <c r="F1933">
        <v>83.07</v>
      </c>
      <c r="G1933">
        <v>13.44</v>
      </c>
    </row>
    <row r="1934" spans="1:7" ht="15.5" hidden="1" x14ac:dyDescent="0.35">
      <c r="A1934" t="s">
        <v>187</v>
      </c>
      <c r="B1934" t="s">
        <v>353</v>
      </c>
      <c r="C1934">
        <v>91425</v>
      </c>
      <c r="D1934">
        <v>2019</v>
      </c>
      <c r="E1934">
        <v>11</v>
      </c>
      <c r="F1934">
        <v>397.62</v>
      </c>
      <c r="G1934">
        <v>62</v>
      </c>
    </row>
    <row r="1935" spans="1:7" ht="15.5" hidden="1" x14ac:dyDescent="0.35">
      <c r="A1935" t="s">
        <v>187</v>
      </c>
      <c r="B1935" t="s">
        <v>353</v>
      </c>
      <c r="C1935">
        <v>91425</v>
      </c>
      <c r="D1935">
        <v>2019</v>
      </c>
      <c r="E1935">
        <v>12</v>
      </c>
      <c r="F1935">
        <v>345.41</v>
      </c>
      <c r="G1935">
        <v>54</v>
      </c>
    </row>
    <row r="1936" spans="1:7" ht="15.5" hidden="1" x14ac:dyDescent="0.35">
      <c r="A1936" t="s">
        <v>187</v>
      </c>
      <c r="B1936" t="s">
        <v>353</v>
      </c>
      <c r="C1936">
        <v>91425</v>
      </c>
      <c r="D1936">
        <v>2020</v>
      </c>
      <c r="E1936">
        <v>1</v>
      </c>
      <c r="F1936">
        <v>350.34</v>
      </c>
      <c r="G1936">
        <v>56.83</v>
      </c>
    </row>
    <row r="1937" spans="1:7" ht="15.5" hidden="1" x14ac:dyDescent="0.35">
      <c r="A1937" t="s">
        <v>187</v>
      </c>
      <c r="B1937" t="s">
        <v>353</v>
      </c>
      <c r="C1937">
        <v>91425</v>
      </c>
      <c r="D1937">
        <v>2020</v>
      </c>
      <c r="E1937">
        <v>2</v>
      </c>
      <c r="F1937">
        <v>327.73</v>
      </c>
      <c r="G1937">
        <v>53.17</v>
      </c>
    </row>
    <row r="1938" spans="1:7" ht="15.5" hidden="1" x14ac:dyDescent="0.35">
      <c r="A1938" t="s">
        <v>187</v>
      </c>
      <c r="B1938" t="s">
        <v>353</v>
      </c>
      <c r="C1938">
        <v>91425</v>
      </c>
      <c r="D1938">
        <v>2020</v>
      </c>
      <c r="E1938">
        <v>3</v>
      </c>
      <c r="F1938">
        <v>158.62</v>
      </c>
      <c r="G1938">
        <v>27</v>
      </c>
    </row>
    <row r="1939" spans="1:7" ht="15.5" hidden="1" x14ac:dyDescent="0.35">
      <c r="A1939" t="s">
        <v>187</v>
      </c>
      <c r="B1939" t="s">
        <v>353</v>
      </c>
      <c r="C1939">
        <v>91425</v>
      </c>
      <c r="D1939">
        <v>2020</v>
      </c>
      <c r="E1939">
        <v>4</v>
      </c>
      <c r="F1939">
        <v>0</v>
      </c>
      <c r="G1939">
        <v>0</v>
      </c>
    </row>
    <row r="1940" spans="1:7" ht="15.5" hidden="1" x14ac:dyDescent="0.35">
      <c r="A1940" t="s">
        <v>187</v>
      </c>
      <c r="B1940" t="s">
        <v>353</v>
      </c>
      <c r="C1940">
        <v>91425</v>
      </c>
      <c r="D1940">
        <v>2020</v>
      </c>
      <c r="E1940">
        <v>5</v>
      </c>
      <c r="F1940">
        <v>0</v>
      </c>
      <c r="G1940">
        <v>0</v>
      </c>
    </row>
    <row r="1941" spans="1:7" ht="15.5" hidden="1" x14ac:dyDescent="0.35">
      <c r="A1941" t="s">
        <v>187</v>
      </c>
      <c r="B1941" t="s">
        <v>353</v>
      </c>
      <c r="C1941">
        <v>91425</v>
      </c>
      <c r="D1941">
        <v>2020</v>
      </c>
      <c r="E1941">
        <v>6</v>
      </c>
      <c r="F1941">
        <v>0</v>
      </c>
      <c r="G1941">
        <v>0</v>
      </c>
    </row>
    <row r="1942" spans="1:7" ht="15.5" hidden="1" x14ac:dyDescent="0.35">
      <c r="A1942" t="s">
        <v>187</v>
      </c>
      <c r="B1942" t="s">
        <v>353</v>
      </c>
      <c r="C1942">
        <v>91425</v>
      </c>
      <c r="D1942">
        <v>2020</v>
      </c>
      <c r="E1942">
        <v>7</v>
      </c>
      <c r="F1942">
        <v>0</v>
      </c>
      <c r="G1942">
        <v>0</v>
      </c>
    </row>
    <row r="1943" spans="1:7" ht="15.5" hidden="1" x14ac:dyDescent="0.35">
      <c r="A1943" t="s">
        <v>187</v>
      </c>
      <c r="B1943" t="s">
        <v>353</v>
      </c>
      <c r="C1943">
        <v>91425</v>
      </c>
      <c r="D1943">
        <v>2020</v>
      </c>
      <c r="E1943">
        <v>8</v>
      </c>
      <c r="F1943">
        <v>0</v>
      </c>
      <c r="G1943">
        <v>0</v>
      </c>
    </row>
    <row r="1944" spans="1:7" ht="15.5" hidden="1" x14ac:dyDescent="0.35">
      <c r="A1944" t="s">
        <v>187</v>
      </c>
      <c r="B1944" t="s">
        <v>353</v>
      </c>
      <c r="C1944">
        <v>91425</v>
      </c>
      <c r="D1944">
        <v>2020</v>
      </c>
      <c r="E1944">
        <v>9</v>
      </c>
      <c r="F1944">
        <v>0</v>
      </c>
      <c r="G1944">
        <v>0</v>
      </c>
    </row>
    <row r="1945" spans="1:7" ht="15.5" hidden="1" x14ac:dyDescent="0.35">
      <c r="A1945" t="s">
        <v>187</v>
      </c>
      <c r="B1945" t="s">
        <v>353</v>
      </c>
      <c r="C1945">
        <v>91425</v>
      </c>
      <c r="D1945">
        <v>2020</v>
      </c>
      <c r="E1945">
        <v>10</v>
      </c>
      <c r="F1945">
        <v>0</v>
      </c>
      <c r="G1945">
        <v>0</v>
      </c>
    </row>
    <row r="1946" spans="1:7" ht="15.5" hidden="1" x14ac:dyDescent="0.35">
      <c r="A1946" t="s">
        <v>187</v>
      </c>
      <c r="B1946" t="s">
        <v>353</v>
      </c>
      <c r="C1946">
        <v>91425</v>
      </c>
      <c r="D1946">
        <v>2020</v>
      </c>
      <c r="E1946">
        <v>11</v>
      </c>
      <c r="F1946">
        <v>0</v>
      </c>
      <c r="G1946">
        <v>0</v>
      </c>
    </row>
    <row r="1947" spans="1:7" ht="15.5" hidden="1" x14ac:dyDescent="0.35">
      <c r="A1947" t="s">
        <v>187</v>
      </c>
      <c r="B1947" t="s">
        <v>353</v>
      </c>
      <c r="C1947">
        <v>91425</v>
      </c>
      <c r="D1947">
        <v>2020</v>
      </c>
      <c r="E1947">
        <v>12</v>
      </c>
      <c r="F1947">
        <v>0</v>
      </c>
      <c r="G1947">
        <v>0</v>
      </c>
    </row>
    <row r="1948" spans="1:7" ht="15.5" hidden="1" x14ac:dyDescent="0.35">
      <c r="A1948" t="s">
        <v>187</v>
      </c>
      <c r="B1948" t="s">
        <v>353</v>
      </c>
      <c r="C1948">
        <v>91425</v>
      </c>
      <c r="D1948">
        <v>2021</v>
      </c>
      <c r="E1948">
        <v>10</v>
      </c>
      <c r="F1948">
        <v>0.78</v>
      </c>
      <c r="G1948">
        <v>1</v>
      </c>
    </row>
    <row r="1949" spans="1:7" ht="15.5" hidden="1" x14ac:dyDescent="0.35">
      <c r="A1949" t="s">
        <v>187</v>
      </c>
      <c r="B1949" t="s">
        <v>353</v>
      </c>
      <c r="C1949">
        <v>91425</v>
      </c>
      <c r="D1949">
        <v>2022</v>
      </c>
      <c r="E1949">
        <v>4</v>
      </c>
      <c r="F1949">
        <v>64.7</v>
      </c>
      <c r="G1949">
        <v>11</v>
      </c>
    </row>
    <row r="1950" spans="1:7" ht="15.5" hidden="1" x14ac:dyDescent="0.35">
      <c r="A1950" t="s">
        <v>187</v>
      </c>
      <c r="B1950" t="s">
        <v>353</v>
      </c>
      <c r="C1950">
        <v>91425</v>
      </c>
      <c r="D1950">
        <v>2022</v>
      </c>
      <c r="E1950">
        <v>5</v>
      </c>
      <c r="F1950">
        <v>74.45</v>
      </c>
      <c r="G1950">
        <v>11</v>
      </c>
    </row>
    <row r="1951" spans="1:7" ht="15.5" hidden="1" x14ac:dyDescent="0.35">
      <c r="A1951" t="s">
        <v>187</v>
      </c>
      <c r="B1951" t="s">
        <v>353</v>
      </c>
      <c r="C1951">
        <v>91425</v>
      </c>
      <c r="D1951">
        <v>2022</v>
      </c>
      <c r="E1951">
        <v>6</v>
      </c>
      <c r="F1951">
        <v>132.47</v>
      </c>
      <c r="G1951">
        <v>18</v>
      </c>
    </row>
    <row r="1952" spans="1:7" ht="15.5" hidden="1" x14ac:dyDescent="0.35">
      <c r="A1952" t="s">
        <v>187</v>
      </c>
      <c r="B1952" t="s">
        <v>353</v>
      </c>
      <c r="C1952">
        <v>91425</v>
      </c>
      <c r="D1952">
        <v>2022</v>
      </c>
      <c r="E1952">
        <v>7</v>
      </c>
      <c r="F1952">
        <v>267.62</v>
      </c>
      <c r="G1952">
        <v>63</v>
      </c>
    </row>
    <row r="1953" spans="1:7" ht="15.5" hidden="1" x14ac:dyDescent="0.35">
      <c r="A1953" t="s">
        <v>187</v>
      </c>
      <c r="B1953" t="s">
        <v>353</v>
      </c>
      <c r="C1953">
        <v>91425</v>
      </c>
      <c r="D1953">
        <v>2022</v>
      </c>
      <c r="E1953">
        <v>8</v>
      </c>
      <c r="F1953">
        <v>198.4</v>
      </c>
      <c r="G1953">
        <v>31</v>
      </c>
    </row>
    <row r="1954" spans="1:7" ht="15.5" hidden="1" x14ac:dyDescent="0.35">
      <c r="A1954" t="s">
        <v>187</v>
      </c>
      <c r="B1954" t="s">
        <v>353</v>
      </c>
      <c r="C1954">
        <v>91425</v>
      </c>
      <c r="D1954">
        <v>2022</v>
      </c>
      <c r="E1954">
        <v>9</v>
      </c>
      <c r="F1954">
        <v>222.53</v>
      </c>
      <c r="G1954">
        <v>34</v>
      </c>
    </row>
    <row r="1955" spans="1:7" ht="15.5" hidden="1" x14ac:dyDescent="0.35">
      <c r="A1955" t="s">
        <v>187</v>
      </c>
      <c r="B1955" t="s">
        <v>353</v>
      </c>
      <c r="C1955">
        <v>91425</v>
      </c>
      <c r="D1955">
        <v>2022</v>
      </c>
      <c r="E1955">
        <v>10</v>
      </c>
      <c r="F1955">
        <v>188.93</v>
      </c>
      <c r="G1955">
        <v>30</v>
      </c>
    </row>
    <row r="1956" spans="1:7" ht="15.5" hidden="1" x14ac:dyDescent="0.35">
      <c r="A1956" t="s">
        <v>187</v>
      </c>
      <c r="B1956" t="s">
        <v>353</v>
      </c>
      <c r="C1956">
        <v>91425</v>
      </c>
      <c r="D1956">
        <v>2022</v>
      </c>
      <c r="E1956">
        <v>11</v>
      </c>
      <c r="F1956">
        <v>227.79</v>
      </c>
      <c r="G1956">
        <v>56</v>
      </c>
    </row>
    <row r="1957" spans="1:7" ht="15.5" hidden="1" x14ac:dyDescent="0.35">
      <c r="A1957" t="s">
        <v>187</v>
      </c>
      <c r="B1957" t="s">
        <v>353</v>
      </c>
      <c r="C1957">
        <v>91425</v>
      </c>
      <c r="D1957">
        <v>2022</v>
      </c>
      <c r="E1957">
        <v>12</v>
      </c>
      <c r="F1957">
        <v>260.76</v>
      </c>
      <c r="G1957">
        <v>74</v>
      </c>
    </row>
    <row r="1958" spans="1:7" ht="15.5" hidden="1" x14ac:dyDescent="0.35">
      <c r="A1958" t="s">
        <v>187</v>
      </c>
      <c r="B1958" t="s">
        <v>353</v>
      </c>
      <c r="C1958">
        <v>91425</v>
      </c>
      <c r="D1958">
        <v>2023</v>
      </c>
      <c r="E1958">
        <v>1</v>
      </c>
      <c r="F1958">
        <v>288.39</v>
      </c>
      <c r="G1958">
        <v>44</v>
      </c>
    </row>
    <row r="1959" spans="1:7" ht="15.5" hidden="1" x14ac:dyDescent="0.35">
      <c r="A1959" t="s">
        <v>187</v>
      </c>
      <c r="B1959" t="s">
        <v>353</v>
      </c>
      <c r="C1959">
        <v>91425</v>
      </c>
      <c r="D1959">
        <v>2023</v>
      </c>
      <c r="E1959">
        <v>2</v>
      </c>
      <c r="F1959">
        <v>310.06</v>
      </c>
      <c r="G1959">
        <v>48</v>
      </c>
    </row>
    <row r="1960" spans="1:7" ht="15.5" hidden="1" x14ac:dyDescent="0.35">
      <c r="A1960" t="s">
        <v>187</v>
      </c>
      <c r="B1960" t="s">
        <v>353</v>
      </c>
      <c r="C1960">
        <v>91425</v>
      </c>
      <c r="D1960">
        <v>2023</v>
      </c>
      <c r="E1960">
        <v>3</v>
      </c>
      <c r="F1960">
        <v>336.75</v>
      </c>
      <c r="G1960">
        <v>52</v>
      </c>
    </row>
    <row r="1961" spans="1:7" ht="15.5" hidden="1" x14ac:dyDescent="0.35">
      <c r="A1961" t="s">
        <v>187</v>
      </c>
      <c r="B1961" t="s">
        <v>353</v>
      </c>
      <c r="C1961">
        <v>91425</v>
      </c>
      <c r="D1961">
        <v>2023</v>
      </c>
      <c r="E1961">
        <v>4</v>
      </c>
      <c r="F1961">
        <v>334.85</v>
      </c>
      <c r="G1961">
        <v>66</v>
      </c>
    </row>
    <row r="1962" spans="1:7" ht="15.5" hidden="1" x14ac:dyDescent="0.35">
      <c r="A1962" t="s">
        <v>187</v>
      </c>
      <c r="B1962" t="s">
        <v>353</v>
      </c>
      <c r="C1962">
        <v>91425</v>
      </c>
      <c r="D1962">
        <v>2023</v>
      </c>
      <c r="E1962">
        <v>5</v>
      </c>
      <c r="F1962">
        <v>357.25</v>
      </c>
      <c r="G1962">
        <v>57</v>
      </c>
    </row>
    <row r="1963" spans="1:7" ht="15.5" hidden="1" x14ac:dyDescent="0.35">
      <c r="A1963" t="s">
        <v>187</v>
      </c>
      <c r="B1963" t="s">
        <v>353</v>
      </c>
      <c r="C1963">
        <v>91425</v>
      </c>
      <c r="D1963">
        <v>2023</v>
      </c>
      <c r="E1963">
        <v>6</v>
      </c>
      <c r="F1963">
        <v>371.66</v>
      </c>
      <c r="G1963">
        <v>60</v>
      </c>
    </row>
    <row r="1964" spans="1:7" ht="15.5" hidden="1" x14ac:dyDescent="0.35">
      <c r="A1964" t="s">
        <v>187</v>
      </c>
      <c r="B1964" t="s">
        <v>353</v>
      </c>
      <c r="C1964">
        <v>91425</v>
      </c>
      <c r="D1964">
        <v>2023</v>
      </c>
      <c r="E1964">
        <v>7</v>
      </c>
      <c r="F1964">
        <v>374.09</v>
      </c>
      <c r="G1964">
        <v>51</v>
      </c>
    </row>
    <row r="1965" spans="1:7" ht="15.5" hidden="1" x14ac:dyDescent="0.35">
      <c r="A1965" t="s">
        <v>187</v>
      </c>
      <c r="B1965" t="s">
        <v>353</v>
      </c>
      <c r="C1965">
        <v>91425</v>
      </c>
      <c r="D1965">
        <v>2023</v>
      </c>
      <c r="E1965">
        <v>8</v>
      </c>
      <c r="F1965">
        <v>379.94</v>
      </c>
      <c r="G1965">
        <v>53</v>
      </c>
    </row>
    <row r="1966" spans="1:7" ht="15.5" hidden="1" x14ac:dyDescent="0.35">
      <c r="A1966" t="s">
        <v>187</v>
      </c>
      <c r="B1966" t="s">
        <v>353</v>
      </c>
      <c r="C1966">
        <v>91425</v>
      </c>
      <c r="D1966">
        <v>2023</v>
      </c>
      <c r="E1966">
        <v>9</v>
      </c>
      <c r="F1966">
        <v>392.56</v>
      </c>
      <c r="G1966">
        <v>58</v>
      </c>
    </row>
    <row r="1967" spans="1:7" ht="15.5" hidden="1" x14ac:dyDescent="0.35">
      <c r="A1967" t="s">
        <v>187</v>
      </c>
      <c r="B1967" t="s">
        <v>353</v>
      </c>
      <c r="C1967">
        <v>91425</v>
      </c>
      <c r="D1967">
        <v>2023</v>
      </c>
      <c r="E1967">
        <v>10</v>
      </c>
      <c r="F1967">
        <v>395.22</v>
      </c>
      <c r="G1967">
        <v>58</v>
      </c>
    </row>
    <row r="1968" spans="1:7" ht="15.5" hidden="1" x14ac:dyDescent="0.35">
      <c r="A1968" t="s">
        <v>187</v>
      </c>
      <c r="B1968" t="s">
        <v>353</v>
      </c>
      <c r="C1968">
        <v>91425</v>
      </c>
      <c r="D1968">
        <v>2023</v>
      </c>
      <c r="E1968">
        <v>11</v>
      </c>
      <c r="F1968">
        <v>207.98</v>
      </c>
      <c r="G1968">
        <v>43</v>
      </c>
    </row>
    <row r="1969" spans="1:7" ht="15.5" hidden="1" x14ac:dyDescent="0.35">
      <c r="A1969" t="s">
        <v>187</v>
      </c>
      <c r="B1969" t="s">
        <v>353</v>
      </c>
      <c r="C1969">
        <v>91425</v>
      </c>
      <c r="D1969">
        <v>2023</v>
      </c>
      <c r="E1969">
        <v>12</v>
      </c>
      <c r="F1969">
        <v>316.01</v>
      </c>
      <c r="G1969">
        <v>59</v>
      </c>
    </row>
    <row r="1970" spans="1:7" ht="15.5" hidden="1" x14ac:dyDescent="0.35">
      <c r="A1970" t="s">
        <v>187</v>
      </c>
      <c r="B1970" t="s">
        <v>353</v>
      </c>
      <c r="C1970">
        <v>91425</v>
      </c>
      <c r="D1970">
        <v>2024</v>
      </c>
      <c r="E1970">
        <v>1</v>
      </c>
      <c r="F1970">
        <v>0</v>
      </c>
      <c r="G1970">
        <v>0</v>
      </c>
    </row>
    <row r="1971" spans="1:7" ht="15.5" hidden="1" x14ac:dyDescent="0.35">
      <c r="A1971" t="s">
        <v>187</v>
      </c>
      <c r="B1971" t="s">
        <v>353</v>
      </c>
      <c r="C1971">
        <v>91425</v>
      </c>
      <c r="D1971">
        <v>2024</v>
      </c>
      <c r="E1971">
        <v>2</v>
      </c>
      <c r="F1971">
        <v>0</v>
      </c>
      <c r="G1971">
        <v>0</v>
      </c>
    </row>
    <row r="1972" spans="1:7" ht="15.5" hidden="1" x14ac:dyDescent="0.35">
      <c r="A1972" t="s">
        <v>187</v>
      </c>
      <c r="B1972" t="s">
        <v>353</v>
      </c>
      <c r="C1972">
        <v>91425</v>
      </c>
      <c r="D1972">
        <v>2024</v>
      </c>
      <c r="E1972">
        <v>3</v>
      </c>
      <c r="F1972">
        <v>252.86</v>
      </c>
      <c r="G1972">
        <v>38</v>
      </c>
    </row>
    <row r="1973" spans="1:7" ht="15.5" hidden="1" x14ac:dyDescent="0.35">
      <c r="A1973" t="s">
        <v>187</v>
      </c>
      <c r="B1973" t="s">
        <v>353</v>
      </c>
      <c r="C1973">
        <v>91425</v>
      </c>
      <c r="D1973">
        <v>2024</v>
      </c>
      <c r="E1973">
        <v>4</v>
      </c>
      <c r="F1973">
        <v>391.84</v>
      </c>
      <c r="G1973">
        <v>57</v>
      </c>
    </row>
    <row r="1974" spans="1:7" ht="15.5" hidden="1" x14ac:dyDescent="0.35">
      <c r="A1974" t="s">
        <v>187</v>
      </c>
      <c r="B1974" t="s">
        <v>353</v>
      </c>
      <c r="C1974">
        <v>91425</v>
      </c>
      <c r="D1974">
        <v>2024</v>
      </c>
      <c r="E1974">
        <v>5</v>
      </c>
      <c r="F1974">
        <v>349.43</v>
      </c>
      <c r="G1974">
        <v>54</v>
      </c>
    </row>
    <row r="1975" spans="1:7" ht="15.5" hidden="1" x14ac:dyDescent="0.35">
      <c r="A1975" t="s">
        <v>187</v>
      </c>
      <c r="B1975" t="s">
        <v>353</v>
      </c>
      <c r="C1975">
        <v>91425</v>
      </c>
      <c r="D1975">
        <v>2024</v>
      </c>
      <c r="E1975">
        <v>6</v>
      </c>
      <c r="F1975">
        <v>386.78</v>
      </c>
      <c r="G1975">
        <v>58</v>
      </c>
    </row>
    <row r="1976" spans="1:7" ht="15.5" hidden="1" x14ac:dyDescent="0.35">
      <c r="A1976" t="s">
        <v>187</v>
      </c>
      <c r="B1976" t="s">
        <v>353</v>
      </c>
      <c r="C1976">
        <v>91425</v>
      </c>
      <c r="D1976">
        <v>2024</v>
      </c>
      <c r="E1976">
        <v>7</v>
      </c>
      <c r="F1976">
        <v>249.02</v>
      </c>
      <c r="G1976">
        <v>43</v>
      </c>
    </row>
    <row r="1977" spans="1:7" ht="15.5" hidden="1" x14ac:dyDescent="0.35">
      <c r="A1977" t="s">
        <v>187</v>
      </c>
      <c r="B1977" t="s">
        <v>353</v>
      </c>
      <c r="C1977">
        <v>91425</v>
      </c>
      <c r="D1977">
        <v>2024</v>
      </c>
      <c r="E1977">
        <v>8</v>
      </c>
      <c r="F1977">
        <v>0</v>
      </c>
      <c r="G1977">
        <v>0</v>
      </c>
    </row>
    <row r="1978" spans="1:7" ht="15.5" hidden="1" x14ac:dyDescent="0.35">
      <c r="A1978" t="s">
        <v>187</v>
      </c>
      <c r="B1978" t="s">
        <v>353</v>
      </c>
      <c r="C1978">
        <v>91425</v>
      </c>
      <c r="D1978">
        <v>2024</v>
      </c>
      <c r="E1978">
        <v>9</v>
      </c>
      <c r="F1978">
        <v>0</v>
      </c>
      <c r="G1978">
        <v>0</v>
      </c>
    </row>
    <row r="1979" spans="1:7" ht="15.5" hidden="1" x14ac:dyDescent="0.35">
      <c r="A1979" t="s">
        <v>187</v>
      </c>
      <c r="B1979" t="s">
        <v>353</v>
      </c>
      <c r="C1979">
        <v>91425</v>
      </c>
      <c r="D1979">
        <v>2024</v>
      </c>
      <c r="E1979">
        <v>10</v>
      </c>
      <c r="F1979">
        <v>0</v>
      </c>
      <c r="G1979">
        <v>0</v>
      </c>
    </row>
    <row r="1980" spans="1:7" ht="15.5" hidden="1" x14ac:dyDescent="0.35">
      <c r="A1980" t="s">
        <v>187</v>
      </c>
      <c r="B1980" t="s">
        <v>353</v>
      </c>
      <c r="C1980">
        <v>91425</v>
      </c>
      <c r="D1980">
        <v>2024</v>
      </c>
      <c r="E1980">
        <v>11</v>
      </c>
      <c r="F1980">
        <v>0</v>
      </c>
      <c r="G1980">
        <v>0</v>
      </c>
    </row>
    <row r="1981" spans="1:7" ht="15.5" hidden="1" x14ac:dyDescent="0.35">
      <c r="A1981" t="s">
        <v>187</v>
      </c>
      <c r="B1981" t="s">
        <v>353</v>
      </c>
      <c r="C1981">
        <v>91425</v>
      </c>
      <c r="D1981">
        <v>2024</v>
      </c>
      <c r="E1981">
        <v>12</v>
      </c>
      <c r="F1981">
        <v>304.5</v>
      </c>
      <c r="G1981">
        <v>49</v>
      </c>
    </row>
    <row r="1982" spans="1:7" ht="15.5" x14ac:dyDescent="0.35">
      <c r="A1982" t="s">
        <v>187</v>
      </c>
      <c r="B1982" t="s">
        <v>353</v>
      </c>
      <c r="C1982">
        <v>91425</v>
      </c>
      <c r="D1982">
        <v>2025</v>
      </c>
      <c r="E1982">
        <v>1</v>
      </c>
      <c r="F1982">
        <v>379.17</v>
      </c>
      <c r="G1982">
        <v>66</v>
      </c>
    </row>
    <row r="1983" spans="1:7" ht="15.5" x14ac:dyDescent="0.35">
      <c r="A1983" t="s">
        <v>187</v>
      </c>
      <c r="B1983" t="s">
        <v>353</v>
      </c>
      <c r="C1983">
        <v>91425</v>
      </c>
      <c r="D1983">
        <v>2025</v>
      </c>
      <c r="E1983">
        <v>2</v>
      </c>
      <c r="F1983">
        <v>347.48</v>
      </c>
      <c r="G1983">
        <v>56</v>
      </c>
    </row>
    <row r="1984" spans="1:7" ht="15.5" x14ac:dyDescent="0.35">
      <c r="A1984" t="s">
        <v>187</v>
      </c>
      <c r="B1984" t="s">
        <v>353</v>
      </c>
      <c r="C1984">
        <v>91425</v>
      </c>
      <c r="D1984">
        <v>2025</v>
      </c>
      <c r="E1984">
        <v>3</v>
      </c>
      <c r="F1984">
        <v>339.61</v>
      </c>
      <c r="G1984">
        <v>54</v>
      </c>
    </row>
    <row r="1985" spans="1:7" ht="15.5" x14ac:dyDescent="0.35">
      <c r="A1985" t="s">
        <v>187</v>
      </c>
      <c r="B1985" t="s">
        <v>353</v>
      </c>
      <c r="C1985">
        <v>91425</v>
      </c>
      <c r="D1985">
        <v>2025</v>
      </c>
      <c r="E1985">
        <v>4</v>
      </c>
      <c r="F1985">
        <v>265.64999999999998</v>
      </c>
      <c r="G1985">
        <v>43</v>
      </c>
    </row>
    <row r="1986" spans="1:7" ht="15.5" x14ac:dyDescent="0.35">
      <c r="A1986" t="s">
        <v>187</v>
      </c>
      <c r="B1986" t="s">
        <v>353</v>
      </c>
      <c r="C1986">
        <v>91425</v>
      </c>
      <c r="D1986">
        <v>2025</v>
      </c>
      <c r="E1986">
        <v>5</v>
      </c>
      <c r="F1986">
        <v>368.49</v>
      </c>
      <c r="G1986">
        <v>55</v>
      </c>
    </row>
    <row r="1987" spans="1:7" ht="15.5" x14ac:dyDescent="0.35">
      <c r="A1987" t="s">
        <v>187</v>
      </c>
      <c r="B1987" t="s">
        <v>353</v>
      </c>
      <c r="C1987">
        <v>91425</v>
      </c>
      <c r="D1987">
        <v>2025</v>
      </c>
      <c r="E1987">
        <v>6</v>
      </c>
      <c r="F1987">
        <v>276.56</v>
      </c>
      <c r="G1987">
        <v>45.27</v>
      </c>
    </row>
    <row r="1988" spans="1:7" ht="15.5" x14ac:dyDescent="0.35">
      <c r="A1988" t="s">
        <v>187</v>
      </c>
      <c r="B1988" t="s">
        <v>353</v>
      </c>
      <c r="C1988">
        <v>91425</v>
      </c>
      <c r="D1988">
        <v>2025</v>
      </c>
      <c r="E1988">
        <v>7</v>
      </c>
      <c r="F1988">
        <v>0</v>
      </c>
      <c r="G1988">
        <v>0</v>
      </c>
    </row>
    <row r="1989" spans="1:7" ht="15.5" x14ac:dyDescent="0.35">
      <c r="A1989" t="s">
        <v>187</v>
      </c>
      <c r="B1989" t="s">
        <v>353</v>
      </c>
      <c r="C1989">
        <v>91425</v>
      </c>
      <c r="D1989">
        <v>2025</v>
      </c>
      <c r="E1989">
        <v>8</v>
      </c>
      <c r="F1989">
        <v>0</v>
      </c>
      <c r="G1989">
        <v>0</v>
      </c>
    </row>
    <row r="1990" spans="1:7" ht="15.5" x14ac:dyDescent="0.35">
      <c r="A1990" t="s">
        <v>187</v>
      </c>
      <c r="B1990" t="s">
        <v>353</v>
      </c>
      <c r="C1990">
        <v>91425</v>
      </c>
      <c r="D1990">
        <v>2025</v>
      </c>
      <c r="E1990">
        <v>9</v>
      </c>
      <c r="F1990">
        <v>0</v>
      </c>
      <c r="G1990">
        <v>0</v>
      </c>
    </row>
    <row r="1991" spans="1:7" ht="15.5" x14ac:dyDescent="0.35">
      <c r="A1991" t="s">
        <v>187</v>
      </c>
      <c r="B1991" t="s">
        <v>353</v>
      </c>
      <c r="C1991">
        <v>91425</v>
      </c>
      <c r="D1991">
        <v>2025</v>
      </c>
      <c r="E1991">
        <v>10</v>
      </c>
      <c r="F1991">
        <v>0</v>
      </c>
      <c r="G1991">
        <v>0</v>
      </c>
    </row>
    <row r="1992" spans="1:7" ht="15.5" x14ac:dyDescent="0.35">
      <c r="A1992" t="s">
        <v>187</v>
      </c>
      <c r="B1992" t="s">
        <v>353</v>
      </c>
      <c r="C1992">
        <v>91425</v>
      </c>
      <c r="D1992">
        <v>2025</v>
      </c>
      <c r="E1992">
        <v>11</v>
      </c>
      <c r="F1992">
        <v>0</v>
      </c>
      <c r="G1992">
        <v>0</v>
      </c>
    </row>
    <row r="1993" spans="1:7" ht="15.5" hidden="1" x14ac:dyDescent="0.35">
      <c r="A1993" t="s">
        <v>187</v>
      </c>
      <c r="B1993" t="s">
        <v>353</v>
      </c>
      <c r="C1993">
        <v>91427</v>
      </c>
      <c r="D1993">
        <v>2017</v>
      </c>
      <c r="E1993">
        <v>5</v>
      </c>
      <c r="F1993">
        <v>67.959999999999994</v>
      </c>
      <c r="G1993">
        <v>12</v>
      </c>
    </row>
    <row r="1994" spans="1:7" ht="15.5" hidden="1" x14ac:dyDescent="0.35">
      <c r="A1994" t="s">
        <v>187</v>
      </c>
      <c r="B1994" t="s">
        <v>353</v>
      </c>
      <c r="C1994">
        <v>91427</v>
      </c>
      <c r="D1994">
        <v>2017</v>
      </c>
      <c r="E1994">
        <v>6</v>
      </c>
      <c r="F1994">
        <v>139.84</v>
      </c>
      <c r="G1994">
        <v>22</v>
      </c>
    </row>
    <row r="1995" spans="1:7" ht="15.5" hidden="1" x14ac:dyDescent="0.35">
      <c r="A1995" t="s">
        <v>187</v>
      </c>
      <c r="B1995" t="s">
        <v>353</v>
      </c>
      <c r="C1995">
        <v>91427</v>
      </c>
      <c r="D1995">
        <v>2017</v>
      </c>
      <c r="E1995">
        <v>7</v>
      </c>
      <c r="F1995">
        <v>327.57</v>
      </c>
      <c r="G1995">
        <v>52</v>
      </c>
    </row>
    <row r="1996" spans="1:7" ht="15.5" hidden="1" x14ac:dyDescent="0.35">
      <c r="A1996" t="s">
        <v>187</v>
      </c>
      <c r="B1996" t="s">
        <v>353</v>
      </c>
      <c r="C1996">
        <v>91427</v>
      </c>
      <c r="D1996">
        <v>2017</v>
      </c>
      <c r="E1996">
        <v>8</v>
      </c>
      <c r="F1996">
        <v>346.89</v>
      </c>
      <c r="G1996">
        <v>60</v>
      </c>
    </row>
    <row r="1997" spans="1:7" ht="15.5" hidden="1" x14ac:dyDescent="0.35">
      <c r="A1997" t="s">
        <v>187</v>
      </c>
      <c r="B1997" t="s">
        <v>353</v>
      </c>
      <c r="C1997">
        <v>91427</v>
      </c>
      <c r="D1997">
        <v>2017</v>
      </c>
      <c r="E1997">
        <v>9</v>
      </c>
      <c r="F1997">
        <v>321.70999999999998</v>
      </c>
      <c r="G1997">
        <v>50</v>
      </c>
    </row>
    <row r="1998" spans="1:7" ht="15.5" hidden="1" x14ac:dyDescent="0.35">
      <c r="A1998" t="s">
        <v>187</v>
      </c>
      <c r="B1998" t="s">
        <v>353</v>
      </c>
      <c r="C1998">
        <v>91427</v>
      </c>
      <c r="D1998">
        <v>2017</v>
      </c>
      <c r="E1998">
        <v>10</v>
      </c>
      <c r="F1998">
        <v>323.86</v>
      </c>
      <c r="G1998">
        <v>52.85</v>
      </c>
    </row>
    <row r="1999" spans="1:7" ht="15.5" hidden="1" x14ac:dyDescent="0.35">
      <c r="A1999" t="s">
        <v>187</v>
      </c>
      <c r="B1999" t="s">
        <v>353</v>
      </c>
      <c r="C1999">
        <v>91427</v>
      </c>
      <c r="D1999">
        <v>2017</v>
      </c>
      <c r="E1999">
        <v>11</v>
      </c>
      <c r="F1999">
        <v>313.42</v>
      </c>
      <c r="G1999">
        <v>51.15</v>
      </c>
    </row>
    <row r="2000" spans="1:7" ht="15.5" hidden="1" x14ac:dyDescent="0.35">
      <c r="A2000" t="s">
        <v>187</v>
      </c>
      <c r="B2000" t="s">
        <v>353</v>
      </c>
      <c r="C2000">
        <v>91427</v>
      </c>
      <c r="D2000">
        <v>2017</v>
      </c>
      <c r="E2000">
        <v>12</v>
      </c>
      <c r="F2000">
        <v>340.02</v>
      </c>
      <c r="G2000">
        <v>56</v>
      </c>
    </row>
    <row r="2001" spans="1:7" ht="15.5" hidden="1" x14ac:dyDescent="0.35">
      <c r="A2001" t="s">
        <v>187</v>
      </c>
      <c r="B2001" t="s">
        <v>353</v>
      </c>
      <c r="C2001">
        <v>91427</v>
      </c>
      <c r="D2001">
        <v>2018</v>
      </c>
      <c r="E2001">
        <v>1</v>
      </c>
      <c r="F2001">
        <v>356.38</v>
      </c>
      <c r="G2001">
        <v>60</v>
      </c>
    </row>
    <row r="2002" spans="1:7" ht="15.5" hidden="1" x14ac:dyDescent="0.35">
      <c r="A2002" t="s">
        <v>187</v>
      </c>
      <c r="B2002" t="s">
        <v>353</v>
      </c>
      <c r="C2002">
        <v>91427</v>
      </c>
      <c r="D2002">
        <v>2018</v>
      </c>
      <c r="E2002">
        <v>2</v>
      </c>
      <c r="F2002">
        <v>338.33</v>
      </c>
      <c r="G2002">
        <v>57</v>
      </c>
    </row>
    <row r="2003" spans="1:7" ht="15.5" hidden="1" x14ac:dyDescent="0.35">
      <c r="A2003" t="s">
        <v>187</v>
      </c>
      <c r="B2003" t="s">
        <v>353</v>
      </c>
      <c r="C2003">
        <v>91427</v>
      </c>
      <c r="D2003">
        <v>2018</v>
      </c>
      <c r="E2003">
        <v>3</v>
      </c>
      <c r="F2003">
        <v>384.45</v>
      </c>
      <c r="G2003">
        <v>65</v>
      </c>
    </row>
    <row r="2004" spans="1:7" ht="15.5" hidden="1" x14ac:dyDescent="0.35">
      <c r="A2004" t="s">
        <v>187</v>
      </c>
      <c r="B2004" t="s">
        <v>353</v>
      </c>
      <c r="C2004">
        <v>91427</v>
      </c>
      <c r="D2004">
        <v>2018</v>
      </c>
      <c r="E2004">
        <v>4</v>
      </c>
      <c r="F2004">
        <v>377.97</v>
      </c>
      <c r="G2004">
        <v>65</v>
      </c>
    </row>
    <row r="2005" spans="1:7" ht="15.5" hidden="1" x14ac:dyDescent="0.35">
      <c r="A2005" t="s">
        <v>187</v>
      </c>
      <c r="B2005" t="s">
        <v>353</v>
      </c>
      <c r="C2005">
        <v>91427</v>
      </c>
      <c r="D2005">
        <v>2018</v>
      </c>
      <c r="E2005">
        <v>5</v>
      </c>
      <c r="F2005">
        <v>379.38</v>
      </c>
      <c r="G2005">
        <v>66</v>
      </c>
    </row>
    <row r="2006" spans="1:7" ht="15.5" hidden="1" x14ac:dyDescent="0.35">
      <c r="A2006" t="s">
        <v>187</v>
      </c>
      <c r="B2006" t="s">
        <v>353</v>
      </c>
      <c r="C2006">
        <v>91427</v>
      </c>
      <c r="D2006">
        <v>2018</v>
      </c>
      <c r="E2006">
        <v>6</v>
      </c>
      <c r="F2006">
        <v>382.8</v>
      </c>
      <c r="G2006">
        <v>65</v>
      </c>
    </row>
    <row r="2007" spans="1:7" ht="15.5" hidden="1" x14ac:dyDescent="0.35">
      <c r="A2007" t="s">
        <v>187</v>
      </c>
      <c r="B2007" t="s">
        <v>353</v>
      </c>
      <c r="C2007">
        <v>91427</v>
      </c>
      <c r="D2007">
        <v>2018</v>
      </c>
      <c r="E2007">
        <v>7</v>
      </c>
      <c r="F2007">
        <v>376.64</v>
      </c>
      <c r="G2007">
        <v>63</v>
      </c>
    </row>
    <row r="2008" spans="1:7" ht="15.5" hidden="1" x14ac:dyDescent="0.35">
      <c r="A2008" t="s">
        <v>187</v>
      </c>
      <c r="B2008" t="s">
        <v>353</v>
      </c>
      <c r="C2008">
        <v>91427</v>
      </c>
      <c r="D2008">
        <v>2018</v>
      </c>
      <c r="E2008">
        <v>8</v>
      </c>
      <c r="F2008">
        <v>409.78</v>
      </c>
      <c r="G2008">
        <v>71</v>
      </c>
    </row>
    <row r="2009" spans="1:7" ht="15.5" hidden="1" x14ac:dyDescent="0.35">
      <c r="A2009" t="s">
        <v>187</v>
      </c>
      <c r="B2009" t="s">
        <v>353</v>
      </c>
      <c r="C2009">
        <v>91427</v>
      </c>
      <c r="D2009">
        <v>2018</v>
      </c>
      <c r="E2009">
        <v>9</v>
      </c>
      <c r="F2009">
        <v>349.83</v>
      </c>
      <c r="G2009">
        <v>55</v>
      </c>
    </row>
    <row r="2010" spans="1:7" ht="15.5" hidden="1" x14ac:dyDescent="0.35">
      <c r="A2010" t="s">
        <v>187</v>
      </c>
      <c r="B2010" t="s">
        <v>353</v>
      </c>
      <c r="C2010">
        <v>91427</v>
      </c>
      <c r="D2010">
        <v>2018</v>
      </c>
      <c r="E2010">
        <v>10</v>
      </c>
      <c r="F2010">
        <v>388.47</v>
      </c>
      <c r="G2010">
        <v>63</v>
      </c>
    </row>
    <row r="2011" spans="1:7" ht="15.5" hidden="1" x14ac:dyDescent="0.35">
      <c r="A2011" t="s">
        <v>187</v>
      </c>
      <c r="B2011" t="s">
        <v>353</v>
      </c>
      <c r="C2011">
        <v>91427</v>
      </c>
      <c r="D2011">
        <v>2018</v>
      </c>
      <c r="E2011">
        <v>11</v>
      </c>
      <c r="F2011">
        <v>327.48</v>
      </c>
      <c r="G2011">
        <v>57</v>
      </c>
    </row>
    <row r="2012" spans="1:7" ht="15.5" hidden="1" x14ac:dyDescent="0.35">
      <c r="A2012" t="s">
        <v>187</v>
      </c>
      <c r="B2012" t="s">
        <v>353</v>
      </c>
      <c r="C2012">
        <v>91427</v>
      </c>
      <c r="D2012">
        <v>2018</v>
      </c>
      <c r="E2012">
        <v>12</v>
      </c>
      <c r="F2012">
        <v>371.77</v>
      </c>
      <c r="G2012">
        <v>63</v>
      </c>
    </row>
    <row r="2013" spans="1:7" ht="15.5" hidden="1" x14ac:dyDescent="0.35">
      <c r="A2013" t="s">
        <v>187</v>
      </c>
      <c r="B2013" t="s">
        <v>353</v>
      </c>
      <c r="C2013">
        <v>91427</v>
      </c>
      <c r="D2013">
        <v>2019</v>
      </c>
      <c r="E2013">
        <v>1</v>
      </c>
      <c r="F2013">
        <v>334.78</v>
      </c>
      <c r="G2013">
        <v>55</v>
      </c>
    </row>
    <row r="2014" spans="1:7" ht="15.5" hidden="1" x14ac:dyDescent="0.35">
      <c r="A2014" t="s">
        <v>187</v>
      </c>
      <c r="B2014" t="s">
        <v>353</v>
      </c>
      <c r="C2014">
        <v>91427</v>
      </c>
      <c r="D2014">
        <v>2019</v>
      </c>
      <c r="E2014">
        <v>2</v>
      </c>
      <c r="F2014">
        <v>333.45</v>
      </c>
      <c r="G2014">
        <v>52</v>
      </c>
    </row>
    <row r="2015" spans="1:7" ht="15.5" hidden="1" x14ac:dyDescent="0.35">
      <c r="A2015" t="s">
        <v>187</v>
      </c>
      <c r="B2015" t="s">
        <v>353</v>
      </c>
      <c r="C2015">
        <v>91427</v>
      </c>
      <c r="D2015">
        <v>2019</v>
      </c>
      <c r="E2015">
        <v>3</v>
      </c>
      <c r="F2015">
        <v>390.42</v>
      </c>
      <c r="G2015">
        <v>60</v>
      </c>
    </row>
    <row r="2016" spans="1:7" ht="15.5" hidden="1" x14ac:dyDescent="0.35">
      <c r="A2016" t="s">
        <v>187</v>
      </c>
      <c r="B2016" t="s">
        <v>353</v>
      </c>
      <c r="C2016">
        <v>91427</v>
      </c>
      <c r="D2016">
        <v>2019</v>
      </c>
      <c r="E2016">
        <v>4</v>
      </c>
      <c r="F2016">
        <v>308.72000000000003</v>
      </c>
      <c r="G2016">
        <v>49</v>
      </c>
    </row>
    <row r="2017" spans="1:7" ht="15.5" hidden="1" x14ac:dyDescent="0.35">
      <c r="A2017" t="s">
        <v>187</v>
      </c>
      <c r="B2017" t="s">
        <v>353</v>
      </c>
      <c r="C2017">
        <v>91427</v>
      </c>
      <c r="D2017">
        <v>2019</v>
      </c>
      <c r="E2017">
        <v>5</v>
      </c>
      <c r="F2017">
        <v>285.63</v>
      </c>
      <c r="G2017">
        <v>52</v>
      </c>
    </row>
    <row r="2018" spans="1:7" ht="15.5" hidden="1" x14ac:dyDescent="0.35">
      <c r="A2018" t="s">
        <v>187</v>
      </c>
      <c r="B2018" t="s">
        <v>353</v>
      </c>
      <c r="C2018">
        <v>91427</v>
      </c>
      <c r="D2018">
        <v>2019</v>
      </c>
      <c r="E2018">
        <v>6</v>
      </c>
      <c r="F2018">
        <v>356.53</v>
      </c>
      <c r="G2018">
        <v>61</v>
      </c>
    </row>
    <row r="2019" spans="1:7" ht="15.5" hidden="1" x14ac:dyDescent="0.35">
      <c r="A2019" t="s">
        <v>187</v>
      </c>
      <c r="B2019" t="s">
        <v>353</v>
      </c>
      <c r="C2019">
        <v>91427</v>
      </c>
      <c r="D2019">
        <v>2019</v>
      </c>
      <c r="E2019">
        <v>7</v>
      </c>
      <c r="F2019">
        <v>367.68</v>
      </c>
      <c r="G2019">
        <v>62</v>
      </c>
    </row>
    <row r="2020" spans="1:7" ht="15.5" hidden="1" x14ac:dyDescent="0.35">
      <c r="A2020" t="s">
        <v>187</v>
      </c>
      <c r="B2020" t="s">
        <v>353</v>
      </c>
      <c r="C2020">
        <v>91427</v>
      </c>
      <c r="D2020">
        <v>2019</v>
      </c>
      <c r="E2020">
        <v>8</v>
      </c>
      <c r="F2020">
        <v>407.07</v>
      </c>
      <c r="G2020">
        <v>66</v>
      </c>
    </row>
    <row r="2021" spans="1:7" ht="15.5" hidden="1" x14ac:dyDescent="0.35">
      <c r="A2021" t="s">
        <v>187</v>
      </c>
      <c r="B2021" t="s">
        <v>353</v>
      </c>
      <c r="C2021">
        <v>91427</v>
      </c>
      <c r="D2021">
        <v>2019</v>
      </c>
      <c r="E2021">
        <v>9</v>
      </c>
      <c r="F2021">
        <v>315.07</v>
      </c>
      <c r="G2021">
        <v>52</v>
      </c>
    </row>
    <row r="2022" spans="1:7" ht="15.5" hidden="1" x14ac:dyDescent="0.35">
      <c r="A2022" t="s">
        <v>187</v>
      </c>
      <c r="B2022" t="s">
        <v>353</v>
      </c>
      <c r="C2022">
        <v>91427</v>
      </c>
      <c r="D2022">
        <v>2019</v>
      </c>
      <c r="E2022">
        <v>10</v>
      </c>
      <c r="F2022">
        <v>269.06</v>
      </c>
      <c r="G2022">
        <v>44.73</v>
      </c>
    </row>
    <row r="2023" spans="1:7" ht="15.5" hidden="1" x14ac:dyDescent="0.35">
      <c r="A2023" t="s">
        <v>187</v>
      </c>
      <c r="B2023" t="s">
        <v>353</v>
      </c>
      <c r="C2023">
        <v>91427</v>
      </c>
      <c r="D2023">
        <v>2019</v>
      </c>
      <c r="E2023">
        <v>11</v>
      </c>
      <c r="F2023">
        <v>0</v>
      </c>
      <c r="G2023">
        <v>0</v>
      </c>
    </row>
    <row r="2024" spans="1:7" ht="15.5" hidden="1" x14ac:dyDescent="0.35">
      <c r="A2024" t="s">
        <v>187</v>
      </c>
      <c r="B2024" t="s">
        <v>353</v>
      </c>
      <c r="C2024">
        <v>91427</v>
      </c>
      <c r="D2024">
        <v>2019</v>
      </c>
      <c r="E2024">
        <v>12</v>
      </c>
      <c r="F2024">
        <v>0</v>
      </c>
      <c r="G2024">
        <v>0</v>
      </c>
    </row>
    <row r="2025" spans="1:7" ht="15.5" hidden="1" x14ac:dyDescent="0.35">
      <c r="A2025" t="s">
        <v>187</v>
      </c>
      <c r="B2025" t="s">
        <v>353</v>
      </c>
      <c r="C2025">
        <v>91427</v>
      </c>
      <c r="D2025">
        <v>2020</v>
      </c>
      <c r="E2025">
        <v>1</v>
      </c>
      <c r="F2025">
        <v>6.27</v>
      </c>
      <c r="G2025">
        <v>1.08</v>
      </c>
    </row>
    <row r="2026" spans="1:7" ht="15.5" hidden="1" x14ac:dyDescent="0.35">
      <c r="A2026" t="s">
        <v>187</v>
      </c>
      <c r="B2026" t="s">
        <v>353</v>
      </c>
      <c r="C2026">
        <v>91427</v>
      </c>
      <c r="D2026">
        <v>2020</v>
      </c>
      <c r="E2026">
        <v>2</v>
      </c>
      <c r="F2026">
        <v>281.70999999999998</v>
      </c>
      <c r="G2026">
        <v>48.33</v>
      </c>
    </row>
    <row r="2027" spans="1:7" ht="15.5" hidden="1" x14ac:dyDescent="0.35">
      <c r="A2027" t="s">
        <v>187</v>
      </c>
      <c r="B2027" t="s">
        <v>353</v>
      </c>
      <c r="C2027">
        <v>91427</v>
      </c>
      <c r="D2027">
        <v>2020</v>
      </c>
      <c r="E2027">
        <v>3</v>
      </c>
      <c r="F2027">
        <v>301.89999999999998</v>
      </c>
      <c r="G2027">
        <v>47</v>
      </c>
    </row>
    <row r="2028" spans="1:7" ht="15.5" hidden="1" x14ac:dyDescent="0.35">
      <c r="A2028" t="s">
        <v>187</v>
      </c>
      <c r="B2028" t="s">
        <v>353</v>
      </c>
      <c r="C2028">
        <v>91427</v>
      </c>
      <c r="D2028">
        <v>2020</v>
      </c>
      <c r="E2028">
        <v>4</v>
      </c>
      <c r="F2028">
        <v>0</v>
      </c>
      <c r="G2028">
        <v>0</v>
      </c>
    </row>
    <row r="2029" spans="1:7" ht="15.5" hidden="1" x14ac:dyDescent="0.35">
      <c r="A2029" t="s">
        <v>187</v>
      </c>
      <c r="B2029" t="s">
        <v>353</v>
      </c>
      <c r="C2029">
        <v>91427</v>
      </c>
      <c r="D2029">
        <v>2020</v>
      </c>
      <c r="E2029">
        <v>5</v>
      </c>
      <c r="F2029">
        <v>0</v>
      </c>
      <c r="G2029">
        <v>0</v>
      </c>
    </row>
    <row r="2030" spans="1:7" ht="15.5" hidden="1" x14ac:dyDescent="0.35">
      <c r="A2030" t="s">
        <v>187</v>
      </c>
      <c r="B2030" t="s">
        <v>353</v>
      </c>
      <c r="C2030">
        <v>91427</v>
      </c>
      <c r="D2030">
        <v>2020</v>
      </c>
      <c r="E2030">
        <v>6</v>
      </c>
      <c r="F2030">
        <v>0</v>
      </c>
      <c r="G2030">
        <v>0</v>
      </c>
    </row>
    <row r="2031" spans="1:7" ht="15.5" hidden="1" x14ac:dyDescent="0.35">
      <c r="A2031" t="s">
        <v>187</v>
      </c>
      <c r="B2031" t="s">
        <v>353</v>
      </c>
      <c r="C2031">
        <v>91427</v>
      </c>
      <c r="D2031">
        <v>2020</v>
      </c>
      <c r="E2031">
        <v>7</v>
      </c>
      <c r="F2031">
        <v>0</v>
      </c>
      <c r="G2031">
        <v>0</v>
      </c>
    </row>
    <row r="2032" spans="1:7" ht="15.5" hidden="1" x14ac:dyDescent="0.35">
      <c r="A2032" t="s">
        <v>187</v>
      </c>
      <c r="B2032" t="s">
        <v>353</v>
      </c>
      <c r="C2032">
        <v>91427</v>
      </c>
      <c r="D2032">
        <v>2020</v>
      </c>
      <c r="E2032">
        <v>8</v>
      </c>
      <c r="F2032">
        <v>0</v>
      </c>
      <c r="G2032">
        <v>0</v>
      </c>
    </row>
    <row r="2033" spans="1:7" ht="15.5" hidden="1" x14ac:dyDescent="0.35">
      <c r="A2033" t="s">
        <v>187</v>
      </c>
      <c r="B2033" t="s">
        <v>353</v>
      </c>
      <c r="C2033">
        <v>91427</v>
      </c>
      <c r="D2033">
        <v>2020</v>
      </c>
      <c r="E2033">
        <v>9</v>
      </c>
      <c r="F2033">
        <v>1.1399999999999999</v>
      </c>
      <c r="G2033">
        <v>1</v>
      </c>
    </row>
    <row r="2034" spans="1:7" ht="15.5" hidden="1" x14ac:dyDescent="0.35">
      <c r="A2034" t="s">
        <v>187</v>
      </c>
      <c r="B2034" t="s">
        <v>353</v>
      </c>
      <c r="C2034">
        <v>91427</v>
      </c>
      <c r="D2034">
        <v>2020</v>
      </c>
      <c r="E2034">
        <v>10</v>
      </c>
      <c r="F2034">
        <v>0</v>
      </c>
      <c r="G2034">
        <v>0</v>
      </c>
    </row>
    <row r="2035" spans="1:7" ht="15.5" hidden="1" x14ac:dyDescent="0.35">
      <c r="A2035" t="s">
        <v>187</v>
      </c>
      <c r="B2035" t="s">
        <v>353</v>
      </c>
      <c r="C2035">
        <v>91427</v>
      </c>
      <c r="D2035">
        <v>2020</v>
      </c>
      <c r="E2035">
        <v>11</v>
      </c>
      <c r="F2035">
        <v>0</v>
      </c>
      <c r="G2035">
        <v>0</v>
      </c>
    </row>
    <row r="2036" spans="1:7" ht="15.5" hidden="1" x14ac:dyDescent="0.35">
      <c r="A2036" t="s">
        <v>187</v>
      </c>
      <c r="B2036" t="s">
        <v>353</v>
      </c>
      <c r="C2036">
        <v>91427</v>
      </c>
      <c r="D2036">
        <v>2020</v>
      </c>
      <c r="E2036">
        <v>12</v>
      </c>
      <c r="F2036">
        <v>0</v>
      </c>
      <c r="G2036">
        <v>0</v>
      </c>
    </row>
    <row r="2037" spans="1:7" ht="15.5" hidden="1" x14ac:dyDescent="0.35">
      <c r="A2037" t="s">
        <v>187</v>
      </c>
      <c r="B2037" t="s">
        <v>353</v>
      </c>
      <c r="C2037">
        <v>91427</v>
      </c>
      <c r="D2037">
        <v>2021</v>
      </c>
      <c r="E2037">
        <v>10</v>
      </c>
      <c r="F2037">
        <v>0.47</v>
      </c>
      <c r="G2037">
        <v>1</v>
      </c>
    </row>
    <row r="2038" spans="1:7" ht="15.5" hidden="1" x14ac:dyDescent="0.35">
      <c r="A2038" t="s">
        <v>187</v>
      </c>
      <c r="B2038" t="s">
        <v>353</v>
      </c>
      <c r="C2038">
        <v>91427</v>
      </c>
      <c r="D2038">
        <v>2022</v>
      </c>
      <c r="E2038">
        <v>5</v>
      </c>
      <c r="F2038">
        <v>4.68</v>
      </c>
      <c r="G2038">
        <v>29</v>
      </c>
    </row>
    <row r="2039" spans="1:7" ht="15.5" hidden="1" x14ac:dyDescent="0.35">
      <c r="A2039" t="s">
        <v>187</v>
      </c>
      <c r="B2039" t="s">
        <v>353</v>
      </c>
      <c r="C2039">
        <v>91427</v>
      </c>
      <c r="D2039">
        <v>2022</v>
      </c>
      <c r="E2039">
        <v>6</v>
      </c>
      <c r="F2039">
        <v>73.930000000000007</v>
      </c>
      <c r="G2039">
        <v>50</v>
      </c>
    </row>
    <row r="2040" spans="1:7" ht="15.5" hidden="1" x14ac:dyDescent="0.35">
      <c r="A2040" t="s">
        <v>187</v>
      </c>
      <c r="B2040" t="s">
        <v>353</v>
      </c>
      <c r="C2040">
        <v>91427</v>
      </c>
      <c r="D2040">
        <v>2022</v>
      </c>
      <c r="E2040">
        <v>7</v>
      </c>
      <c r="F2040">
        <v>227.54</v>
      </c>
      <c r="G2040">
        <v>58</v>
      </c>
    </row>
    <row r="2041" spans="1:7" ht="15.5" hidden="1" x14ac:dyDescent="0.35">
      <c r="A2041" t="s">
        <v>187</v>
      </c>
      <c r="B2041" t="s">
        <v>353</v>
      </c>
      <c r="C2041">
        <v>91427</v>
      </c>
      <c r="D2041">
        <v>2022</v>
      </c>
      <c r="E2041">
        <v>8</v>
      </c>
      <c r="F2041">
        <v>248.15</v>
      </c>
      <c r="G2041">
        <v>38</v>
      </c>
    </row>
    <row r="2042" spans="1:7" ht="15.5" hidden="1" x14ac:dyDescent="0.35">
      <c r="A2042" t="s">
        <v>187</v>
      </c>
      <c r="B2042" t="s">
        <v>353</v>
      </c>
      <c r="C2042">
        <v>91427</v>
      </c>
      <c r="D2042">
        <v>2022</v>
      </c>
      <c r="E2042">
        <v>9</v>
      </c>
      <c r="F2042">
        <v>195.03</v>
      </c>
      <c r="G2042">
        <v>31</v>
      </c>
    </row>
    <row r="2043" spans="1:7" ht="15.5" hidden="1" x14ac:dyDescent="0.35">
      <c r="A2043" t="s">
        <v>187</v>
      </c>
      <c r="B2043" t="s">
        <v>353</v>
      </c>
      <c r="C2043">
        <v>91427</v>
      </c>
      <c r="D2043">
        <v>2022</v>
      </c>
      <c r="E2043">
        <v>10</v>
      </c>
      <c r="F2043">
        <v>295.93</v>
      </c>
      <c r="G2043">
        <v>44</v>
      </c>
    </row>
    <row r="2044" spans="1:7" ht="15.5" hidden="1" x14ac:dyDescent="0.35">
      <c r="A2044" t="s">
        <v>187</v>
      </c>
      <c r="B2044" t="s">
        <v>353</v>
      </c>
      <c r="C2044">
        <v>91427</v>
      </c>
      <c r="D2044">
        <v>2022</v>
      </c>
      <c r="E2044">
        <v>11</v>
      </c>
      <c r="F2044">
        <v>244.74</v>
      </c>
      <c r="G2044">
        <v>37</v>
      </c>
    </row>
    <row r="2045" spans="1:7" ht="15.5" hidden="1" x14ac:dyDescent="0.35">
      <c r="A2045" t="s">
        <v>187</v>
      </c>
      <c r="B2045" t="s">
        <v>353</v>
      </c>
      <c r="C2045">
        <v>91427</v>
      </c>
      <c r="D2045">
        <v>2022</v>
      </c>
      <c r="E2045">
        <v>12</v>
      </c>
      <c r="F2045">
        <v>340.45</v>
      </c>
      <c r="G2045">
        <v>52</v>
      </c>
    </row>
    <row r="2046" spans="1:7" ht="15.5" hidden="1" x14ac:dyDescent="0.35">
      <c r="A2046" t="s">
        <v>187</v>
      </c>
      <c r="B2046" t="s">
        <v>353</v>
      </c>
      <c r="C2046">
        <v>91427</v>
      </c>
      <c r="D2046">
        <v>2023</v>
      </c>
      <c r="E2046">
        <v>1</v>
      </c>
      <c r="F2046">
        <v>346.18</v>
      </c>
      <c r="G2046">
        <v>52</v>
      </c>
    </row>
    <row r="2047" spans="1:7" ht="15.5" hidden="1" x14ac:dyDescent="0.35">
      <c r="A2047" t="s">
        <v>187</v>
      </c>
      <c r="B2047" t="s">
        <v>353</v>
      </c>
      <c r="C2047">
        <v>91427</v>
      </c>
      <c r="D2047">
        <v>2023</v>
      </c>
      <c r="E2047">
        <v>2</v>
      </c>
      <c r="F2047">
        <v>260.52</v>
      </c>
      <c r="G2047">
        <v>59</v>
      </c>
    </row>
    <row r="2048" spans="1:7" ht="15.5" hidden="1" x14ac:dyDescent="0.35">
      <c r="A2048" t="s">
        <v>187</v>
      </c>
      <c r="B2048" t="s">
        <v>353</v>
      </c>
      <c r="C2048">
        <v>91427</v>
      </c>
      <c r="D2048">
        <v>2023</v>
      </c>
      <c r="E2048">
        <v>3</v>
      </c>
      <c r="F2048">
        <v>333.43</v>
      </c>
      <c r="G2048">
        <v>52</v>
      </c>
    </row>
    <row r="2049" spans="1:7" ht="15.5" hidden="1" x14ac:dyDescent="0.35">
      <c r="A2049" t="s">
        <v>187</v>
      </c>
      <c r="B2049" t="s">
        <v>353</v>
      </c>
      <c r="C2049">
        <v>91427</v>
      </c>
      <c r="D2049">
        <v>2023</v>
      </c>
      <c r="E2049">
        <v>4</v>
      </c>
      <c r="F2049">
        <v>348.92</v>
      </c>
      <c r="G2049">
        <v>68</v>
      </c>
    </row>
    <row r="2050" spans="1:7" ht="15.5" hidden="1" x14ac:dyDescent="0.35">
      <c r="A2050" t="s">
        <v>187</v>
      </c>
      <c r="B2050" t="s">
        <v>353</v>
      </c>
      <c r="C2050">
        <v>91427</v>
      </c>
      <c r="D2050">
        <v>2023</v>
      </c>
      <c r="E2050">
        <v>5</v>
      </c>
      <c r="F2050">
        <v>376.71</v>
      </c>
      <c r="G2050">
        <v>59</v>
      </c>
    </row>
    <row r="2051" spans="1:7" ht="15.5" hidden="1" x14ac:dyDescent="0.35">
      <c r="A2051" t="s">
        <v>187</v>
      </c>
      <c r="B2051" t="s">
        <v>353</v>
      </c>
      <c r="C2051">
        <v>91427</v>
      </c>
      <c r="D2051">
        <v>2023</v>
      </c>
      <c r="E2051">
        <v>6</v>
      </c>
      <c r="F2051">
        <v>322.45</v>
      </c>
      <c r="G2051">
        <v>50</v>
      </c>
    </row>
    <row r="2052" spans="1:7" ht="15.5" hidden="1" x14ac:dyDescent="0.35">
      <c r="A2052" t="s">
        <v>187</v>
      </c>
      <c r="B2052" t="s">
        <v>353</v>
      </c>
      <c r="C2052">
        <v>91427</v>
      </c>
      <c r="D2052">
        <v>2023</v>
      </c>
      <c r="E2052">
        <v>7</v>
      </c>
      <c r="F2052">
        <v>343.9</v>
      </c>
      <c r="G2052">
        <v>54</v>
      </c>
    </row>
    <row r="2053" spans="1:7" ht="15.5" hidden="1" x14ac:dyDescent="0.35">
      <c r="A2053" t="s">
        <v>187</v>
      </c>
      <c r="B2053" t="s">
        <v>353</v>
      </c>
      <c r="C2053">
        <v>91427</v>
      </c>
      <c r="D2053">
        <v>2023</v>
      </c>
      <c r="E2053">
        <v>8</v>
      </c>
      <c r="F2053">
        <v>365.47</v>
      </c>
      <c r="G2053">
        <v>51</v>
      </c>
    </row>
    <row r="2054" spans="1:7" ht="15.5" hidden="1" x14ac:dyDescent="0.35">
      <c r="A2054" t="s">
        <v>187</v>
      </c>
      <c r="B2054" t="s">
        <v>353</v>
      </c>
      <c r="C2054">
        <v>91427</v>
      </c>
      <c r="D2054">
        <v>2023</v>
      </c>
      <c r="E2054">
        <v>9</v>
      </c>
      <c r="F2054">
        <v>387.87</v>
      </c>
      <c r="G2054">
        <v>63</v>
      </c>
    </row>
    <row r="2055" spans="1:7" ht="15.5" hidden="1" x14ac:dyDescent="0.35">
      <c r="A2055" t="s">
        <v>187</v>
      </c>
      <c r="B2055" t="s">
        <v>353</v>
      </c>
      <c r="C2055">
        <v>91427</v>
      </c>
      <c r="D2055">
        <v>2023</v>
      </c>
      <c r="E2055">
        <v>10</v>
      </c>
      <c r="F2055">
        <v>364.45</v>
      </c>
      <c r="G2055">
        <v>50</v>
      </c>
    </row>
    <row r="2056" spans="1:7" ht="15.5" hidden="1" x14ac:dyDescent="0.35">
      <c r="A2056" t="s">
        <v>187</v>
      </c>
      <c r="B2056" t="s">
        <v>353</v>
      </c>
      <c r="C2056">
        <v>91427</v>
      </c>
      <c r="D2056">
        <v>2023</v>
      </c>
      <c r="E2056">
        <v>11</v>
      </c>
      <c r="F2056">
        <v>368.28</v>
      </c>
      <c r="G2056">
        <v>53</v>
      </c>
    </row>
    <row r="2057" spans="1:7" ht="15.5" hidden="1" x14ac:dyDescent="0.35">
      <c r="A2057" t="s">
        <v>187</v>
      </c>
      <c r="B2057" t="s">
        <v>353</v>
      </c>
      <c r="C2057">
        <v>91427</v>
      </c>
      <c r="D2057">
        <v>2023</v>
      </c>
      <c r="E2057">
        <v>12</v>
      </c>
      <c r="F2057">
        <v>355.22</v>
      </c>
      <c r="G2057">
        <v>50</v>
      </c>
    </row>
    <row r="2058" spans="1:7" ht="15.5" hidden="1" x14ac:dyDescent="0.35">
      <c r="A2058" t="s">
        <v>187</v>
      </c>
      <c r="B2058" t="s">
        <v>353</v>
      </c>
      <c r="C2058">
        <v>91427</v>
      </c>
      <c r="D2058">
        <v>2024</v>
      </c>
      <c r="E2058">
        <v>1</v>
      </c>
      <c r="F2058">
        <v>299.81</v>
      </c>
      <c r="G2058">
        <v>46</v>
      </c>
    </row>
    <row r="2059" spans="1:7" ht="15.5" hidden="1" x14ac:dyDescent="0.35">
      <c r="A2059" t="s">
        <v>187</v>
      </c>
      <c r="B2059" t="s">
        <v>353</v>
      </c>
      <c r="C2059">
        <v>91427</v>
      </c>
      <c r="D2059">
        <v>2024</v>
      </c>
      <c r="E2059">
        <v>2</v>
      </c>
      <c r="F2059">
        <v>194.72</v>
      </c>
      <c r="G2059">
        <v>29</v>
      </c>
    </row>
    <row r="2060" spans="1:7" ht="15.5" hidden="1" x14ac:dyDescent="0.35">
      <c r="A2060" t="s">
        <v>187</v>
      </c>
      <c r="B2060" t="s">
        <v>353</v>
      </c>
      <c r="C2060">
        <v>91427</v>
      </c>
      <c r="D2060">
        <v>2024</v>
      </c>
      <c r="E2060">
        <v>3</v>
      </c>
      <c r="F2060">
        <v>0</v>
      </c>
      <c r="G2060">
        <v>0</v>
      </c>
    </row>
    <row r="2061" spans="1:7" ht="15.5" hidden="1" x14ac:dyDescent="0.35">
      <c r="A2061" t="s">
        <v>187</v>
      </c>
      <c r="B2061" t="s">
        <v>353</v>
      </c>
      <c r="C2061">
        <v>91427</v>
      </c>
      <c r="D2061">
        <v>2024</v>
      </c>
      <c r="E2061">
        <v>4</v>
      </c>
      <c r="F2061">
        <v>168.54</v>
      </c>
      <c r="G2061">
        <v>26</v>
      </c>
    </row>
    <row r="2062" spans="1:7" ht="15.5" hidden="1" x14ac:dyDescent="0.35">
      <c r="A2062" t="s">
        <v>187</v>
      </c>
      <c r="B2062" t="s">
        <v>353</v>
      </c>
      <c r="C2062">
        <v>91427</v>
      </c>
      <c r="D2062">
        <v>2024</v>
      </c>
      <c r="E2062">
        <v>5</v>
      </c>
      <c r="F2062">
        <v>176.11</v>
      </c>
      <c r="G2062">
        <v>28</v>
      </c>
    </row>
    <row r="2063" spans="1:7" ht="15.5" hidden="1" x14ac:dyDescent="0.35">
      <c r="A2063" t="s">
        <v>187</v>
      </c>
      <c r="B2063" t="s">
        <v>353</v>
      </c>
      <c r="C2063">
        <v>91427</v>
      </c>
      <c r="D2063">
        <v>2024</v>
      </c>
      <c r="E2063">
        <v>6</v>
      </c>
      <c r="F2063">
        <v>0</v>
      </c>
      <c r="G2063">
        <v>0</v>
      </c>
    </row>
    <row r="2064" spans="1:7" ht="15.5" hidden="1" x14ac:dyDescent="0.35">
      <c r="A2064" t="s">
        <v>187</v>
      </c>
      <c r="B2064" t="s">
        <v>353</v>
      </c>
      <c r="C2064">
        <v>91427</v>
      </c>
      <c r="D2064">
        <v>2024</v>
      </c>
      <c r="E2064">
        <v>7</v>
      </c>
      <c r="F2064">
        <v>0</v>
      </c>
      <c r="G2064">
        <v>0</v>
      </c>
    </row>
    <row r="2065" spans="1:7" ht="15.5" hidden="1" x14ac:dyDescent="0.35">
      <c r="A2065" t="s">
        <v>187</v>
      </c>
      <c r="B2065" t="s">
        <v>353</v>
      </c>
      <c r="C2065">
        <v>91427</v>
      </c>
      <c r="D2065">
        <v>2024</v>
      </c>
      <c r="E2065">
        <v>8</v>
      </c>
      <c r="F2065">
        <v>0</v>
      </c>
      <c r="G2065">
        <v>0</v>
      </c>
    </row>
    <row r="2066" spans="1:7" ht="15.5" hidden="1" x14ac:dyDescent="0.35">
      <c r="A2066" t="s">
        <v>187</v>
      </c>
      <c r="B2066" t="s">
        <v>353</v>
      </c>
      <c r="C2066">
        <v>91427</v>
      </c>
      <c r="D2066">
        <v>2024</v>
      </c>
      <c r="E2066">
        <v>9</v>
      </c>
      <c r="F2066">
        <v>295.05</v>
      </c>
      <c r="G2066">
        <v>41</v>
      </c>
    </row>
    <row r="2067" spans="1:7" ht="15.5" hidden="1" x14ac:dyDescent="0.35">
      <c r="A2067" t="s">
        <v>187</v>
      </c>
      <c r="B2067" t="s">
        <v>353</v>
      </c>
      <c r="C2067">
        <v>91427</v>
      </c>
      <c r="D2067">
        <v>2024</v>
      </c>
      <c r="E2067">
        <v>10</v>
      </c>
      <c r="F2067">
        <v>406.88</v>
      </c>
      <c r="G2067">
        <v>59</v>
      </c>
    </row>
    <row r="2068" spans="1:7" ht="15.5" hidden="1" x14ac:dyDescent="0.35">
      <c r="A2068" t="s">
        <v>187</v>
      </c>
      <c r="B2068" t="s">
        <v>353</v>
      </c>
      <c r="C2068">
        <v>91427</v>
      </c>
      <c r="D2068">
        <v>2024</v>
      </c>
      <c r="E2068">
        <v>11</v>
      </c>
      <c r="F2068">
        <v>348.92</v>
      </c>
      <c r="G2068">
        <v>52</v>
      </c>
    </row>
    <row r="2069" spans="1:7" ht="15.5" hidden="1" x14ac:dyDescent="0.35">
      <c r="A2069" t="s">
        <v>187</v>
      </c>
      <c r="B2069" t="s">
        <v>353</v>
      </c>
      <c r="C2069">
        <v>91427</v>
      </c>
      <c r="D2069">
        <v>2024</v>
      </c>
      <c r="E2069">
        <v>12</v>
      </c>
      <c r="F2069">
        <v>398.73</v>
      </c>
      <c r="G2069">
        <v>63</v>
      </c>
    </row>
    <row r="2070" spans="1:7" ht="15.5" x14ac:dyDescent="0.35">
      <c r="A2070" t="s">
        <v>187</v>
      </c>
      <c r="B2070" t="s">
        <v>353</v>
      </c>
      <c r="C2070">
        <v>91427</v>
      </c>
      <c r="D2070">
        <v>2025</v>
      </c>
      <c r="E2070">
        <v>1</v>
      </c>
      <c r="F2070">
        <v>338.12</v>
      </c>
      <c r="G2070">
        <v>59</v>
      </c>
    </row>
    <row r="2071" spans="1:7" ht="15.5" x14ac:dyDescent="0.35">
      <c r="A2071" t="s">
        <v>187</v>
      </c>
      <c r="B2071" t="s">
        <v>353</v>
      </c>
      <c r="C2071">
        <v>91427</v>
      </c>
      <c r="D2071">
        <v>2025</v>
      </c>
      <c r="E2071">
        <v>2</v>
      </c>
      <c r="F2071">
        <v>378.43</v>
      </c>
      <c r="G2071">
        <v>60</v>
      </c>
    </row>
    <row r="2072" spans="1:7" ht="15.5" x14ac:dyDescent="0.35">
      <c r="A2072" t="s">
        <v>187</v>
      </c>
      <c r="B2072" t="s">
        <v>353</v>
      </c>
      <c r="C2072">
        <v>91427</v>
      </c>
      <c r="D2072">
        <v>2025</v>
      </c>
      <c r="E2072">
        <v>3</v>
      </c>
      <c r="F2072">
        <v>354.39</v>
      </c>
      <c r="G2072">
        <v>57</v>
      </c>
    </row>
    <row r="2073" spans="1:7" ht="15.5" x14ac:dyDescent="0.35">
      <c r="A2073" t="s">
        <v>187</v>
      </c>
      <c r="B2073" t="s">
        <v>353</v>
      </c>
      <c r="C2073">
        <v>91427</v>
      </c>
      <c r="D2073">
        <v>2025</v>
      </c>
      <c r="E2073">
        <v>4</v>
      </c>
      <c r="F2073">
        <v>361.93</v>
      </c>
      <c r="G2073">
        <v>56</v>
      </c>
    </row>
    <row r="2074" spans="1:7" ht="15.5" x14ac:dyDescent="0.35">
      <c r="A2074" t="s">
        <v>187</v>
      </c>
      <c r="B2074" t="s">
        <v>353</v>
      </c>
      <c r="C2074">
        <v>91427</v>
      </c>
      <c r="D2074">
        <v>2025</v>
      </c>
      <c r="E2074">
        <v>5</v>
      </c>
      <c r="F2074">
        <v>398.39</v>
      </c>
      <c r="G2074">
        <v>60</v>
      </c>
    </row>
    <row r="2075" spans="1:7" ht="15.5" x14ac:dyDescent="0.35">
      <c r="A2075" t="s">
        <v>187</v>
      </c>
      <c r="B2075" t="s">
        <v>353</v>
      </c>
      <c r="C2075">
        <v>91427</v>
      </c>
      <c r="D2075">
        <v>2025</v>
      </c>
      <c r="E2075">
        <v>6</v>
      </c>
      <c r="F2075">
        <v>364.18</v>
      </c>
      <c r="G2075">
        <v>58</v>
      </c>
    </row>
    <row r="2076" spans="1:7" ht="15.5" x14ac:dyDescent="0.35">
      <c r="A2076" t="s">
        <v>187</v>
      </c>
      <c r="B2076" t="s">
        <v>353</v>
      </c>
      <c r="C2076">
        <v>91427</v>
      </c>
      <c r="D2076">
        <v>2025</v>
      </c>
      <c r="E2076">
        <v>7</v>
      </c>
      <c r="F2076">
        <v>398.66</v>
      </c>
      <c r="G2076">
        <v>80</v>
      </c>
    </row>
    <row r="2077" spans="1:7" ht="15.5" x14ac:dyDescent="0.35">
      <c r="A2077" t="s">
        <v>187</v>
      </c>
      <c r="B2077" t="s">
        <v>353</v>
      </c>
      <c r="C2077">
        <v>91427</v>
      </c>
      <c r="D2077">
        <v>2025</v>
      </c>
      <c r="E2077">
        <v>8</v>
      </c>
      <c r="F2077">
        <v>410.7</v>
      </c>
      <c r="G2077">
        <v>65</v>
      </c>
    </row>
    <row r="2078" spans="1:7" ht="15.5" x14ac:dyDescent="0.35">
      <c r="A2078" t="s">
        <v>187</v>
      </c>
      <c r="B2078" t="s">
        <v>353</v>
      </c>
      <c r="C2078">
        <v>91427</v>
      </c>
      <c r="D2078">
        <v>2025</v>
      </c>
      <c r="E2078">
        <v>9</v>
      </c>
      <c r="F2078">
        <v>316.83999999999997</v>
      </c>
      <c r="G2078">
        <v>51</v>
      </c>
    </row>
    <row r="2079" spans="1:7" ht="15.5" x14ac:dyDescent="0.35">
      <c r="A2079" t="s">
        <v>187</v>
      </c>
      <c r="B2079" t="s">
        <v>353</v>
      </c>
      <c r="C2079">
        <v>91427</v>
      </c>
      <c r="D2079">
        <v>2025</v>
      </c>
      <c r="E2079">
        <v>10</v>
      </c>
      <c r="F2079">
        <v>363.63</v>
      </c>
      <c r="G2079">
        <v>55</v>
      </c>
    </row>
    <row r="2080" spans="1:7" ht="15.5" x14ac:dyDescent="0.35">
      <c r="A2080" t="s">
        <v>187</v>
      </c>
      <c r="B2080" t="s">
        <v>353</v>
      </c>
      <c r="C2080">
        <v>91427</v>
      </c>
      <c r="D2080">
        <v>2025</v>
      </c>
      <c r="E2080">
        <v>11</v>
      </c>
      <c r="F2080">
        <v>320.8</v>
      </c>
      <c r="G2080">
        <v>53</v>
      </c>
    </row>
    <row r="2081" spans="1:7" ht="15.5" hidden="1" x14ac:dyDescent="0.35">
      <c r="A2081" t="s">
        <v>187</v>
      </c>
      <c r="B2081" t="s">
        <v>353</v>
      </c>
      <c r="C2081">
        <v>91428</v>
      </c>
      <c r="D2081">
        <v>2017</v>
      </c>
      <c r="E2081">
        <v>5</v>
      </c>
      <c r="F2081">
        <v>67.959999999999994</v>
      </c>
      <c r="G2081">
        <v>12</v>
      </c>
    </row>
    <row r="2082" spans="1:7" ht="15.5" hidden="1" x14ac:dyDescent="0.35">
      <c r="A2082" t="s">
        <v>187</v>
      </c>
      <c r="B2082" t="s">
        <v>353</v>
      </c>
      <c r="C2082">
        <v>91428</v>
      </c>
      <c r="D2082">
        <v>2017</v>
      </c>
      <c r="E2082">
        <v>6</v>
      </c>
      <c r="F2082">
        <v>139.84</v>
      </c>
      <c r="G2082">
        <v>22</v>
      </c>
    </row>
    <row r="2083" spans="1:7" ht="15.5" hidden="1" x14ac:dyDescent="0.35">
      <c r="A2083" t="s">
        <v>187</v>
      </c>
      <c r="B2083" t="s">
        <v>353</v>
      </c>
      <c r="C2083">
        <v>91428</v>
      </c>
      <c r="D2083">
        <v>2017</v>
      </c>
      <c r="E2083">
        <v>7</v>
      </c>
      <c r="F2083">
        <v>327.57</v>
      </c>
      <c r="G2083">
        <v>52</v>
      </c>
    </row>
    <row r="2084" spans="1:7" ht="15.5" hidden="1" x14ac:dyDescent="0.35">
      <c r="A2084" t="s">
        <v>187</v>
      </c>
      <c r="B2084" t="s">
        <v>353</v>
      </c>
      <c r="C2084">
        <v>91428</v>
      </c>
      <c r="D2084">
        <v>2017</v>
      </c>
      <c r="E2084">
        <v>8</v>
      </c>
      <c r="F2084">
        <v>346.89</v>
      </c>
      <c r="G2084">
        <v>60</v>
      </c>
    </row>
    <row r="2085" spans="1:7" ht="15.5" hidden="1" x14ac:dyDescent="0.35">
      <c r="A2085" t="s">
        <v>187</v>
      </c>
      <c r="B2085" t="s">
        <v>353</v>
      </c>
      <c r="C2085">
        <v>91428</v>
      </c>
      <c r="D2085">
        <v>2017</v>
      </c>
      <c r="E2085">
        <v>9</v>
      </c>
      <c r="F2085">
        <v>321.70999999999998</v>
      </c>
      <c r="G2085">
        <v>50</v>
      </c>
    </row>
    <row r="2086" spans="1:7" ht="15.5" hidden="1" x14ac:dyDescent="0.35">
      <c r="A2086" t="s">
        <v>187</v>
      </c>
      <c r="B2086" t="s">
        <v>353</v>
      </c>
      <c r="C2086">
        <v>91428</v>
      </c>
      <c r="D2086">
        <v>2017</v>
      </c>
      <c r="E2086">
        <v>10</v>
      </c>
      <c r="F2086">
        <v>323.86</v>
      </c>
      <c r="G2086">
        <v>52.85</v>
      </c>
    </row>
    <row r="2087" spans="1:7" ht="15.5" hidden="1" x14ac:dyDescent="0.35">
      <c r="A2087" t="s">
        <v>187</v>
      </c>
      <c r="B2087" t="s">
        <v>353</v>
      </c>
      <c r="C2087">
        <v>91428</v>
      </c>
      <c r="D2087">
        <v>2017</v>
      </c>
      <c r="E2087">
        <v>11</v>
      </c>
      <c r="F2087">
        <v>313.42</v>
      </c>
      <c r="G2087">
        <v>51.15</v>
      </c>
    </row>
    <row r="2088" spans="1:7" ht="15.5" hidden="1" x14ac:dyDescent="0.35">
      <c r="A2088" t="s">
        <v>187</v>
      </c>
      <c r="B2088" t="s">
        <v>353</v>
      </c>
      <c r="C2088">
        <v>91428</v>
      </c>
      <c r="D2088">
        <v>2017</v>
      </c>
      <c r="E2088">
        <v>12</v>
      </c>
      <c r="F2088">
        <v>340.02</v>
      </c>
      <c r="G2088">
        <v>56</v>
      </c>
    </row>
    <row r="2089" spans="1:7" ht="15.5" hidden="1" x14ac:dyDescent="0.35">
      <c r="A2089" t="s">
        <v>187</v>
      </c>
      <c r="B2089" t="s">
        <v>353</v>
      </c>
      <c r="C2089">
        <v>91428</v>
      </c>
      <c r="D2089">
        <v>2018</v>
      </c>
      <c r="E2089">
        <v>1</v>
      </c>
      <c r="F2089">
        <v>356.38</v>
      </c>
      <c r="G2089">
        <v>60</v>
      </c>
    </row>
    <row r="2090" spans="1:7" ht="15.5" hidden="1" x14ac:dyDescent="0.35">
      <c r="A2090" t="s">
        <v>187</v>
      </c>
      <c r="B2090" t="s">
        <v>353</v>
      </c>
      <c r="C2090">
        <v>91428</v>
      </c>
      <c r="D2090">
        <v>2018</v>
      </c>
      <c r="E2090">
        <v>2</v>
      </c>
      <c r="F2090">
        <v>338.33</v>
      </c>
      <c r="G2090">
        <v>57</v>
      </c>
    </row>
    <row r="2091" spans="1:7" ht="15.5" hidden="1" x14ac:dyDescent="0.35">
      <c r="A2091" t="s">
        <v>187</v>
      </c>
      <c r="B2091" t="s">
        <v>353</v>
      </c>
      <c r="C2091">
        <v>91428</v>
      </c>
      <c r="D2091">
        <v>2018</v>
      </c>
      <c r="E2091">
        <v>3</v>
      </c>
      <c r="F2091">
        <v>384.45</v>
      </c>
      <c r="G2091">
        <v>65</v>
      </c>
    </row>
    <row r="2092" spans="1:7" ht="15.5" hidden="1" x14ac:dyDescent="0.35">
      <c r="A2092" t="s">
        <v>187</v>
      </c>
      <c r="B2092" t="s">
        <v>353</v>
      </c>
      <c r="C2092">
        <v>91428</v>
      </c>
      <c r="D2092">
        <v>2018</v>
      </c>
      <c r="E2092">
        <v>4</v>
      </c>
      <c r="F2092">
        <v>377.97</v>
      </c>
      <c r="G2092">
        <v>65</v>
      </c>
    </row>
    <row r="2093" spans="1:7" ht="15.5" hidden="1" x14ac:dyDescent="0.35">
      <c r="A2093" t="s">
        <v>187</v>
      </c>
      <c r="B2093" t="s">
        <v>353</v>
      </c>
      <c r="C2093">
        <v>91428</v>
      </c>
      <c r="D2093">
        <v>2018</v>
      </c>
      <c r="E2093">
        <v>5</v>
      </c>
      <c r="F2093">
        <v>379.38</v>
      </c>
      <c r="G2093">
        <v>66</v>
      </c>
    </row>
    <row r="2094" spans="1:7" ht="15.5" hidden="1" x14ac:dyDescent="0.35">
      <c r="A2094" t="s">
        <v>187</v>
      </c>
      <c r="B2094" t="s">
        <v>353</v>
      </c>
      <c r="C2094">
        <v>91428</v>
      </c>
      <c r="D2094">
        <v>2018</v>
      </c>
      <c r="E2094">
        <v>6</v>
      </c>
      <c r="F2094">
        <v>382.8</v>
      </c>
      <c r="G2094">
        <v>65</v>
      </c>
    </row>
    <row r="2095" spans="1:7" ht="15.5" hidden="1" x14ac:dyDescent="0.35">
      <c r="A2095" t="s">
        <v>187</v>
      </c>
      <c r="B2095" t="s">
        <v>353</v>
      </c>
      <c r="C2095">
        <v>91428</v>
      </c>
      <c r="D2095">
        <v>2018</v>
      </c>
      <c r="E2095">
        <v>7</v>
      </c>
      <c r="F2095">
        <v>376.64</v>
      </c>
      <c r="G2095">
        <v>63</v>
      </c>
    </row>
    <row r="2096" spans="1:7" ht="15.5" hidden="1" x14ac:dyDescent="0.35">
      <c r="A2096" t="s">
        <v>187</v>
      </c>
      <c r="B2096" t="s">
        <v>353</v>
      </c>
      <c r="C2096">
        <v>91428</v>
      </c>
      <c r="D2096">
        <v>2018</v>
      </c>
      <c r="E2096">
        <v>8</v>
      </c>
      <c r="F2096">
        <v>409.78</v>
      </c>
      <c r="G2096">
        <v>71</v>
      </c>
    </row>
    <row r="2097" spans="1:7" ht="15.5" hidden="1" x14ac:dyDescent="0.35">
      <c r="A2097" t="s">
        <v>187</v>
      </c>
      <c r="B2097" t="s">
        <v>353</v>
      </c>
      <c r="C2097">
        <v>91428</v>
      </c>
      <c r="D2097">
        <v>2018</v>
      </c>
      <c r="E2097">
        <v>9</v>
      </c>
      <c r="F2097">
        <v>349.83</v>
      </c>
      <c r="G2097">
        <v>55</v>
      </c>
    </row>
    <row r="2098" spans="1:7" ht="15.5" hidden="1" x14ac:dyDescent="0.35">
      <c r="A2098" t="s">
        <v>187</v>
      </c>
      <c r="B2098" t="s">
        <v>353</v>
      </c>
      <c r="C2098">
        <v>91428</v>
      </c>
      <c r="D2098">
        <v>2018</v>
      </c>
      <c r="E2098">
        <v>10</v>
      </c>
      <c r="F2098">
        <v>388.47</v>
      </c>
      <c r="G2098">
        <v>63</v>
      </c>
    </row>
    <row r="2099" spans="1:7" ht="15.5" hidden="1" x14ac:dyDescent="0.35">
      <c r="A2099" t="s">
        <v>187</v>
      </c>
      <c r="B2099" t="s">
        <v>353</v>
      </c>
      <c r="C2099">
        <v>91428</v>
      </c>
      <c r="D2099">
        <v>2018</v>
      </c>
      <c r="E2099">
        <v>11</v>
      </c>
      <c r="F2099">
        <v>327.48</v>
      </c>
      <c r="G2099">
        <v>57</v>
      </c>
    </row>
    <row r="2100" spans="1:7" ht="15.5" hidden="1" x14ac:dyDescent="0.35">
      <c r="A2100" t="s">
        <v>187</v>
      </c>
      <c r="B2100" t="s">
        <v>353</v>
      </c>
      <c r="C2100">
        <v>91428</v>
      </c>
      <c r="D2100">
        <v>2018</v>
      </c>
      <c r="E2100">
        <v>12</v>
      </c>
      <c r="F2100">
        <v>371.77</v>
      </c>
      <c r="G2100">
        <v>63</v>
      </c>
    </row>
    <row r="2101" spans="1:7" ht="15.5" hidden="1" x14ac:dyDescent="0.35">
      <c r="A2101" t="s">
        <v>187</v>
      </c>
      <c r="B2101" t="s">
        <v>353</v>
      </c>
      <c r="C2101">
        <v>91428</v>
      </c>
      <c r="D2101">
        <v>2019</v>
      </c>
      <c r="E2101">
        <v>1</v>
      </c>
      <c r="F2101">
        <v>334.78</v>
      </c>
      <c r="G2101">
        <v>55</v>
      </c>
    </row>
    <row r="2102" spans="1:7" ht="15.5" hidden="1" x14ac:dyDescent="0.35">
      <c r="A2102" t="s">
        <v>187</v>
      </c>
      <c r="B2102" t="s">
        <v>353</v>
      </c>
      <c r="C2102">
        <v>91428</v>
      </c>
      <c r="D2102">
        <v>2019</v>
      </c>
      <c r="E2102">
        <v>2</v>
      </c>
      <c r="F2102">
        <v>333.45</v>
      </c>
      <c r="G2102">
        <v>52</v>
      </c>
    </row>
    <row r="2103" spans="1:7" ht="15.5" hidden="1" x14ac:dyDescent="0.35">
      <c r="A2103" t="s">
        <v>187</v>
      </c>
      <c r="B2103" t="s">
        <v>353</v>
      </c>
      <c r="C2103">
        <v>91428</v>
      </c>
      <c r="D2103">
        <v>2019</v>
      </c>
      <c r="E2103">
        <v>3</v>
      </c>
      <c r="F2103">
        <v>390.42</v>
      </c>
      <c r="G2103">
        <v>60</v>
      </c>
    </row>
    <row r="2104" spans="1:7" ht="15.5" hidden="1" x14ac:dyDescent="0.35">
      <c r="A2104" t="s">
        <v>187</v>
      </c>
      <c r="B2104" t="s">
        <v>353</v>
      </c>
      <c r="C2104">
        <v>91428</v>
      </c>
      <c r="D2104">
        <v>2019</v>
      </c>
      <c r="E2104">
        <v>4</v>
      </c>
      <c r="F2104">
        <v>308.72000000000003</v>
      </c>
      <c r="G2104">
        <v>49</v>
      </c>
    </row>
    <row r="2105" spans="1:7" ht="15.5" hidden="1" x14ac:dyDescent="0.35">
      <c r="A2105" t="s">
        <v>187</v>
      </c>
      <c r="B2105" t="s">
        <v>353</v>
      </c>
      <c r="C2105">
        <v>91428</v>
      </c>
      <c r="D2105">
        <v>2019</v>
      </c>
      <c r="E2105">
        <v>5</v>
      </c>
      <c r="F2105">
        <v>285.63</v>
      </c>
      <c r="G2105">
        <v>52</v>
      </c>
    </row>
    <row r="2106" spans="1:7" ht="15.5" hidden="1" x14ac:dyDescent="0.35">
      <c r="A2106" t="s">
        <v>187</v>
      </c>
      <c r="B2106" t="s">
        <v>353</v>
      </c>
      <c r="C2106">
        <v>91428</v>
      </c>
      <c r="D2106">
        <v>2019</v>
      </c>
      <c r="E2106">
        <v>6</v>
      </c>
      <c r="F2106">
        <v>356.53</v>
      </c>
      <c r="G2106">
        <v>61</v>
      </c>
    </row>
    <row r="2107" spans="1:7" ht="15.5" hidden="1" x14ac:dyDescent="0.35">
      <c r="A2107" t="s">
        <v>187</v>
      </c>
      <c r="B2107" t="s">
        <v>353</v>
      </c>
      <c r="C2107">
        <v>91428</v>
      </c>
      <c r="D2107">
        <v>2019</v>
      </c>
      <c r="E2107">
        <v>7</v>
      </c>
      <c r="F2107">
        <v>367.68</v>
      </c>
      <c r="G2107">
        <v>62</v>
      </c>
    </row>
    <row r="2108" spans="1:7" ht="15.5" hidden="1" x14ac:dyDescent="0.35">
      <c r="A2108" t="s">
        <v>187</v>
      </c>
      <c r="B2108" t="s">
        <v>353</v>
      </c>
      <c r="C2108">
        <v>91428</v>
      </c>
      <c r="D2108">
        <v>2019</v>
      </c>
      <c r="E2108">
        <v>8</v>
      </c>
      <c r="F2108">
        <v>407.07</v>
      </c>
      <c r="G2108">
        <v>66</v>
      </c>
    </row>
    <row r="2109" spans="1:7" ht="15.5" hidden="1" x14ac:dyDescent="0.35">
      <c r="A2109" t="s">
        <v>187</v>
      </c>
      <c r="B2109" t="s">
        <v>353</v>
      </c>
      <c r="C2109">
        <v>91428</v>
      </c>
      <c r="D2109">
        <v>2019</v>
      </c>
      <c r="E2109">
        <v>9</v>
      </c>
      <c r="F2109">
        <v>315.07</v>
      </c>
      <c r="G2109">
        <v>52</v>
      </c>
    </row>
    <row r="2110" spans="1:7" ht="15.5" hidden="1" x14ac:dyDescent="0.35">
      <c r="A2110" t="s">
        <v>187</v>
      </c>
      <c r="B2110" t="s">
        <v>353</v>
      </c>
      <c r="C2110">
        <v>91428</v>
      </c>
      <c r="D2110">
        <v>2019</v>
      </c>
      <c r="E2110">
        <v>10</v>
      </c>
      <c r="F2110">
        <v>354.93</v>
      </c>
      <c r="G2110">
        <v>59</v>
      </c>
    </row>
    <row r="2111" spans="1:7" ht="15.5" hidden="1" x14ac:dyDescent="0.35">
      <c r="A2111" t="s">
        <v>187</v>
      </c>
      <c r="B2111" t="s">
        <v>353</v>
      </c>
      <c r="C2111">
        <v>91428</v>
      </c>
      <c r="D2111">
        <v>2019</v>
      </c>
      <c r="E2111">
        <v>11</v>
      </c>
      <c r="F2111">
        <v>335.27</v>
      </c>
      <c r="G2111">
        <v>57</v>
      </c>
    </row>
    <row r="2112" spans="1:7" ht="15.5" hidden="1" x14ac:dyDescent="0.35">
      <c r="A2112" t="s">
        <v>187</v>
      </c>
      <c r="B2112" t="s">
        <v>353</v>
      </c>
      <c r="C2112">
        <v>91428</v>
      </c>
      <c r="D2112">
        <v>2019</v>
      </c>
      <c r="E2112">
        <v>12</v>
      </c>
      <c r="F2112">
        <v>358.21</v>
      </c>
      <c r="G2112">
        <v>59</v>
      </c>
    </row>
    <row r="2113" spans="1:7" ht="15.5" hidden="1" x14ac:dyDescent="0.35">
      <c r="A2113" t="s">
        <v>187</v>
      </c>
      <c r="B2113" t="s">
        <v>353</v>
      </c>
      <c r="C2113">
        <v>91428</v>
      </c>
      <c r="D2113">
        <v>2020</v>
      </c>
      <c r="E2113">
        <v>1</v>
      </c>
      <c r="F2113">
        <v>364.31</v>
      </c>
      <c r="G2113">
        <v>63.03</v>
      </c>
    </row>
    <row r="2114" spans="1:7" ht="15.5" hidden="1" x14ac:dyDescent="0.35">
      <c r="A2114" t="s">
        <v>187</v>
      </c>
      <c r="B2114" t="s">
        <v>353</v>
      </c>
      <c r="C2114">
        <v>91428</v>
      </c>
      <c r="D2114">
        <v>2020</v>
      </c>
      <c r="E2114">
        <v>2</v>
      </c>
      <c r="F2114">
        <v>340.81</v>
      </c>
      <c r="G2114">
        <v>58.97</v>
      </c>
    </row>
    <row r="2115" spans="1:7" ht="15.5" hidden="1" x14ac:dyDescent="0.35">
      <c r="A2115" t="s">
        <v>187</v>
      </c>
      <c r="B2115" t="s">
        <v>353</v>
      </c>
      <c r="C2115">
        <v>91428</v>
      </c>
      <c r="D2115">
        <v>2020</v>
      </c>
      <c r="E2115">
        <v>3</v>
      </c>
      <c r="F2115">
        <v>127.99</v>
      </c>
      <c r="G2115">
        <v>21.38</v>
      </c>
    </row>
    <row r="2116" spans="1:7" ht="15.5" hidden="1" x14ac:dyDescent="0.35">
      <c r="A2116" t="s">
        <v>187</v>
      </c>
      <c r="B2116" t="s">
        <v>353</v>
      </c>
      <c r="C2116">
        <v>91428</v>
      </c>
      <c r="D2116">
        <v>2020</v>
      </c>
      <c r="E2116">
        <v>4</v>
      </c>
      <c r="F2116">
        <v>0</v>
      </c>
      <c r="G2116">
        <v>0</v>
      </c>
    </row>
    <row r="2117" spans="1:7" ht="15.5" hidden="1" x14ac:dyDescent="0.35">
      <c r="A2117" t="s">
        <v>187</v>
      </c>
      <c r="B2117" t="s">
        <v>353</v>
      </c>
      <c r="C2117">
        <v>91428</v>
      </c>
      <c r="D2117">
        <v>2020</v>
      </c>
      <c r="E2117">
        <v>5</v>
      </c>
      <c r="F2117">
        <v>0</v>
      </c>
      <c r="G2117">
        <v>0</v>
      </c>
    </row>
    <row r="2118" spans="1:7" ht="15.5" hidden="1" x14ac:dyDescent="0.35">
      <c r="A2118" t="s">
        <v>187</v>
      </c>
      <c r="B2118" t="s">
        <v>353</v>
      </c>
      <c r="C2118">
        <v>91428</v>
      </c>
      <c r="D2118">
        <v>2020</v>
      </c>
      <c r="E2118">
        <v>6</v>
      </c>
      <c r="F2118">
        <v>0</v>
      </c>
      <c r="G2118">
        <v>0</v>
      </c>
    </row>
    <row r="2119" spans="1:7" ht="15.5" hidden="1" x14ac:dyDescent="0.35">
      <c r="A2119" t="s">
        <v>187</v>
      </c>
      <c r="B2119" t="s">
        <v>353</v>
      </c>
      <c r="C2119">
        <v>91428</v>
      </c>
      <c r="D2119">
        <v>2020</v>
      </c>
      <c r="E2119">
        <v>7</v>
      </c>
      <c r="F2119">
        <v>0</v>
      </c>
      <c r="G2119">
        <v>0</v>
      </c>
    </row>
    <row r="2120" spans="1:7" ht="15.5" hidden="1" x14ac:dyDescent="0.35">
      <c r="A2120" t="s">
        <v>187</v>
      </c>
      <c r="B2120" t="s">
        <v>353</v>
      </c>
      <c r="C2120">
        <v>91428</v>
      </c>
      <c r="D2120">
        <v>2020</v>
      </c>
      <c r="E2120">
        <v>8</v>
      </c>
      <c r="F2120">
        <v>0</v>
      </c>
      <c r="G2120">
        <v>0</v>
      </c>
    </row>
    <row r="2121" spans="1:7" ht="15.5" hidden="1" x14ac:dyDescent="0.35">
      <c r="A2121" t="s">
        <v>187</v>
      </c>
      <c r="B2121" t="s">
        <v>353</v>
      </c>
      <c r="C2121">
        <v>91428</v>
      </c>
      <c r="D2121">
        <v>2020</v>
      </c>
      <c r="E2121">
        <v>9</v>
      </c>
      <c r="F2121">
        <v>0</v>
      </c>
      <c r="G2121">
        <v>0</v>
      </c>
    </row>
    <row r="2122" spans="1:7" ht="15.5" hidden="1" x14ac:dyDescent="0.35">
      <c r="A2122" t="s">
        <v>187</v>
      </c>
      <c r="B2122" t="s">
        <v>353</v>
      </c>
      <c r="C2122">
        <v>91428</v>
      </c>
      <c r="D2122">
        <v>2020</v>
      </c>
      <c r="E2122">
        <v>10</v>
      </c>
      <c r="F2122">
        <v>0</v>
      </c>
      <c r="G2122">
        <v>0</v>
      </c>
    </row>
    <row r="2123" spans="1:7" ht="15.5" hidden="1" x14ac:dyDescent="0.35">
      <c r="A2123" t="s">
        <v>187</v>
      </c>
      <c r="B2123" t="s">
        <v>353</v>
      </c>
      <c r="C2123">
        <v>91428</v>
      </c>
      <c r="D2123">
        <v>2020</v>
      </c>
      <c r="E2123">
        <v>11</v>
      </c>
      <c r="F2123">
        <v>0</v>
      </c>
      <c r="G2123">
        <v>0</v>
      </c>
    </row>
    <row r="2124" spans="1:7" ht="15.5" hidden="1" x14ac:dyDescent="0.35">
      <c r="A2124" t="s">
        <v>187</v>
      </c>
      <c r="B2124" t="s">
        <v>353</v>
      </c>
      <c r="C2124">
        <v>91428</v>
      </c>
      <c r="D2124">
        <v>2020</v>
      </c>
      <c r="E2124">
        <v>12</v>
      </c>
      <c r="F2124">
        <v>0</v>
      </c>
      <c r="G2124">
        <v>0</v>
      </c>
    </row>
    <row r="2125" spans="1:7" ht="15.5" hidden="1" x14ac:dyDescent="0.35">
      <c r="A2125" t="s">
        <v>187</v>
      </c>
      <c r="B2125" t="s">
        <v>353</v>
      </c>
      <c r="C2125">
        <v>91428</v>
      </c>
      <c r="D2125">
        <v>2022</v>
      </c>
      <c r="E2125">
        <v>3</v>
      </c>
      <c r="F2125">
        <v>322.79000000000002</v>
      </c>
      <c r="G2125">
        <v>29.37</v>
      </c>
    </row>
    <row r="2126" spans="1:7" ht="15.5" hidden="1" x14ac:dyDescent="0.35">
      <c r="A2126" t="s">
        <v>187</v>
      </c>
      <c r="B2126" t="s">
        <v>353</v>
      </c>
      <c r="C2126">
        <v>91428</v>
      </c>
      <c r="D2126">
        <v>2022</v>
      </c>
      <c r="E2126">
        <v>4</v>
      </c>
      <c r="F2126">
        <v>343.44</v>
      </c>
      <c r="G2126">
        <v>31</v>
      </c>
    </row>
    <row r="2127" spans="1:7" ht="15.5" hidden="1" x14ac:dyDescent="0.35">
      <c r="A2127" t="s">
        <v>187</v>
      </c>
      <c r="B2127" t="s">
        <v>353</v>
      </c>
      <c r="C2127">
        <v>91428</v>
      </c>
      <c r="D2127">
        <v>2022</v>
      </c>
      <c r="E2127">
        <v>5</v>
      </c>
      <c r="F2127">
        <v>299.83</v>
      </c>
      <c r="G2127">
        <v>25</v>
      </c>
    </row>
    <row r="2128" spans="1:7" ht="15.5" hidden="1" x14ac:dyDescent="0.35">
      <c r="A2128" t="s">
        <v>187</v>
      </c>
      <c r="B2128" t="s">
        <v>353</v>
      </c>
      <c r="C2128">
        <v>91428</v>
      </c>
      <c r="D2128">
        <v>2022</v>
      </c>
      <c r="E2128">
        <v>6</v>
      </c>
      <c r="F2128">
        <v>350.31</v>
      </c>
      <c r="G2128">
        <v>28</v>
      </c>
    </row>
    <row r="2129" spans="1:7" ht="15.5" hidden="1" x14ac:dyDescent="0.35">
      <c r="A2129" t="s">
        <v>187</v>
      </c>
      <c r="B2129" t="s">
        <v>353</v>
      </c>
      <c r="C2129">
        <v>91428</v>
      </c>
      <c r="D2129">
        <v>2022</v>
      </c>
      <c r="E2129">
        <v>7</v>
      </c>
      <c r="F2129">
        <v>346.21</v>
      </c>
      <c r="G2129">
        <v>34</v>
      </c>
    </row>
    <row r="2130" spans="1:7" ht="15.5" hidden="1" x14ac:dyDescent="0.35">
      <c r="A2130" t="s">
        <v>187</v>
      </c>
      <c r="B2130" t="s">
        <v>353</v>
      </c>
      <c r="C2130">
        <v>91428</v>
      </c>
      <c r="D2130">
        <v>2022</v>
      </c>
      <c r="E2130">
        <v>8</v>
      </c>
      <c r="F2130">
        <v>319.7</v>
      </c>
      <c r="G2130">
        <v>35</v>
      </c>
    </row>
    <row r="2131" spans="1:7" ht="15.5" hidden="1" x14ac:dyDescent="0.35">
      <c r="A2131" t="s">
        <v>187</v>
      </c>
      <c r="B2131" t="s">
        <v>353</v>
      </c>
      <c r="C2131">
        <v>91428</v>
      </c>
      <c r="D2131">
        <v>2022</v>
      </c>
      <c r="E2131">
        <v>9</v>
      </c>
      <c r="F2131">
        <v>372.78</v>
      </c>
      <c r="G2131">
        <v>35</v>
      </c>
    </row>
    <row r="2132" spans="1:7" ht="15.5" hidden="1" x14ac:dyDescent="0.35">
      <c r="A2132" t="s">
        <v>187</v>
      </c>
      <c r="B2132" t="s">
        <v>353</v>
      </c>
      <c r="C2132">
        <v>91428</v>
      </c>
      <c r="D2132">
        <v>2022</v>
      </c>
      <c r="E2132">
        <v>10</v>
      </c>
      <c r="F2132">
        <v>361.85</v>
      </c>
      <c r="G2132">
        <v>31</v>
      </c>
    </row>
    <row r="2133" spans="1:7" ht="15.5" hidden="1" x14ac:dyDescent="0.35">
      <c r="A2133" t="s">
        <v>187</v>
      </c>
      <c r="B2133" t="s">
        <v>353</v>
      </c>
      <c r="C2133">
        <v>91428</v>
      </c>
      <c r="D2133">
        <v>2022</v>
      </c>
      <c r="E2133">
        <v>11</v>
      </c>
      <c r="F2133">
        <v>401.68</v>
      </c>
      <c r="G2133">
        <v>40</v>
      </c>
    </row>
    <row r="2134" spans="1:7" ht="15.5" hidden="1" x14ac:dyDescent="0.35">
      <c r="A2134" t="s">
        <v>187</v>
      </c>
      <c r="B2134" t="s">
        <v>353</v>
      </c>
      <c r="C2134">
        <v>91428</v>
      </c>
      <c r="D2134">
        <v>2022</v>
      </c>
      <c r="E2134">
        <v>12</v>
      </c>
      <c r="F2134">
        <v>455.19</v>
      </c>
      <c r="G2134">
        <v>43</v>
      </c>
    </row>
    <row r="2135" spans="1:7" ht="15.5" hidden="1" x14ac:dyDescent="0.35">
      <c r="A2135" t="s">
        <v>187</v>
      </c>
      <c r="B2135" t="s">
        <v>353</v>
      </c>
      <c r="C2135">
        <v>91428</v>
      </c>
      <c r="D2135">
        <v>2023</v>
      </c>
      <c r="E2135">
        <v>1</v>
      </c>
      <c r="F2135">
        <v>314.86</v>
      </c>
      <c r="G2135">
        <v>29</v>
      </c>
    </row>
    <row r="2136" spans="1:7" ht="15.5" hidden="1" x14ac:dyDescent="0.35">
      <c r="A2136" t="s">
        <v>187</v>
      </c>
      <c r="B2136" t="s">
        <v>353</v>
      </c>
      <c r="C2136">
        <v>91428</v>
      </c>
      <c r="D2136">
        <v>2023</v>
      </c>
      <c r="E2136">
        <v>2</v>
      </c>
      <c r="F2136">
        <v>416.99</v>
      </c>
      <c r="G2136">
        <v>43</v>
      </c>
    </row>
    <row r="2137" spans="1:7" ht="15.5" hidden="1" x14ac:dyDescent="0.35">
      <c r="A2137" t="s">
        <v>187</v>
      </c>
      <c r="B2137" t="s">
        <v>353</v>
      </c>
      <c r="C2137">
        <v>91428</v>
      </c>
      <c r="D2137">
        <v>2023</v>
      </c>
      <c r="E2137">
        <v>3</v>
      </c>
      <c r="F2137">
        <v>389.85</v>
      </c>
      <c r="G2137">
        <v>48</v>
      </c>
    </row>
    <row r="2138" spans="1:7" ht="15.5" hidden="1" x14ac:dyDescent="0.35">
      <c r="A2138" t="s">
        <v>187</v>
      </c>
      <c r="B2138" t="s">
        <v>353</v>
      </c>
      <c r="C2138">
        <v>91428</v>
      </c>
      <c r="D2138">
        <v>2023</v>
      </c>
      <c r="E2138">
        <v>4</v>
      </c>
      <c r="F2138">
        <v>463.01</v>
      </c>
      <c r="G2138">
        <v>38</v>
      </c>
    </row>
    <row r="2139" spans="1:7" ht="15.5" hidden="1" x14ac:dyDescent="0.35">
      <c r="A2139" t="s">
        <v>187</v>
      </c>
      <c r="B2139" t="s">
        <v>353</v>
      </c>
      <c r="C2139">
        <v>91428</v>
      </c>
      <c r="D2139">
        <v>2023</v>
      </c>
      <c r="E2139">
        <v>5</v>
      </c>
      <c r="F2139">
        <v>407.2</v>
      </c>
      <c r="G2139">
        <v>48</v>
      </c>
    </row>
    <row r="2140" spans="1:7" ht="15.5" hidden="1" x14ac:dyDescent="0.35">
      <c r="A2140" t="s">
        <v>187</v>
      </c>
      <c r="B2140" t="s">
        <v>353</v>
      </c>
      <c r="C2140">
        <v>91428</v>
      </c>
      <c r="D2140">
        <v>2023</v>
      </c>
      <c r="E2140">
        <v>6</v>
      </c>
      <c r="F2140">
        <v>417</v>
      </c>
      <c r="G2140">
        <v>42</v>
      </c>
    </row>
    <row r="2141" spans="1:7" ht="15.5" hidden="1" x14ac:dyDescent="0.35">
      <c r="A2141" t="s">
        <v>187</v>
      </c>
      <c r="B2141" t="s">
        <v>353</v>
      </c>
      <c r="C2141">
        <v>91428</v>
      </c>
      <c r="D2141">
        <v>2023</v>
      </c>
      <c r="E2141">
        <v>7</v>
      </c>
      <c r="F2141">
        <v>379.3</v>
      </c>
      <c r="G2141">
        <v>53</v>
      </c>
    </row>
    <row r="2142" spans="1:7" ht="15.5" hidden="1" x14ac:dyDescent="0.35">
      <c r="A2142" t="s">
        <v>187</v>
      </c>
      <c r="B2142" t="s">
        <v>353</v>
      </c>
      <c r="C2142">
        <v>91428</v>
      </c>
      <c r="D2142">
        <v>2023</v>
      </c>
      <c r="E2142">
        <v>8</v>
      </c>
      <c r="F2142">
        <v>443.15</v>
      </c>
      <c r="G2142">
        <v>49</v>
      </c>
    </row>
    <row r="2143" spans="1:7" ht="15.5" hidden="1" x14ac:dyDescent="0.35">
      <c r="A2143" t="s">
        <v>187</v>
      </c>
      <c r="B2143" t="s">
        <v>353</v>
      </c>
      <c r="C2143">
        <v>91428</v>
      </c>
      <c r="D2143">
        <v>2023</v>
      </c>
      <c r="E2143">
        <v>9</v>
      </c>
      <c r="F2143">
        <v>399.74</v>
      </c>
      <c r="G2143">
        <v>47</v>
      </c>
    </row>
    <row r="2144" spans="1:7" ht="15.5" hidden="1" x14ac:dyDescent="0.35">
      <c r="A2144" t="s">
        <v>187</v>
      </c>
      <c r="B2144" t="s">
        <v>353</v>
      </c>
      <c r="C2144">
        <v>91428</v>
      </c>
      <c r="D2144">
        <v>2023</v>
      </c>
      <c r="E2144">
        <v>10</v>
      </c>
      <c r="F2144">
        <v>398.36</v>
      </c>
      <c r="G2144">
        <v>53</v>
      </c>
    </row>
    <row r="2145" spans="1:7" ht="15.5" hidden="1" x14ac:dyDescent="0.35">
      <c r="A2145" t="s">
        <v>187</v>
      </c>
      <c r="B2145" t="s">
        <v>353</v>
      </c>
      <c r="C2145">
        <v>91428</v>
      </c>
      <c r="D2145">
        <v>2023</v>
      </c>
      <c r="E2145">
        <v>11</v>
      </c>
      <c r="F2145">
        <v>424.8</v>
      </c>
      <c r="G2145">
        <v>50</v>
      </c>
    </row>
    <row r="2146" spans="1:7" ht="15.5" hidden="1" x14ac:dyDescent="0.35">
      <c r="A2146" t="s">
        <v>187</v>
      </c>
      <c r="B2146" t="s">
        <v>353</v>
      </c>
      <c r="C2146">
        <v>91428</v>
      </c>
      <c r="D2146">
        <v>2023</v>
      </c>
      <c r="E2146">
        <v>12</v>
      </c>
      <c r="F2146">
        <v>394.59</v>
      </c>
      <c r="G2146">
        <v>51</v>
      </c>
    </row>
    <row r="2147" spans="1:7" ht="15.5" hidden="1" x14ac:dyDescent="0.35">
      <c r="A2147" t="s">
        <v>187</v>
      </c>
      <c r="B2147" t="s">
        <v>353</v>
      </c>
      <c r="C2147">
        <v>91428</v>
      </c>
      <c r="D2147">
        <v>2024</v>
      </c>
      <c r="E2147">
        <v>1</v>
      </c>
      <c r="F2147">
        <v>386.93</v>
      </c>
      <c r="G2147">
        <v>55</v>
      </c>
    </row>
    <row r="2148" spans="1:7" ht="15.5" hidden="1" x14ac:dyDescent="0.35">
      <c r="A2148" t="s">
        <v>187</v>
      </c>
      <c r="B2148" t="s">
        <v>353</v>
      </c>
      <c r="C2148">
        <v>91428</v>
      </c>
      <c r="D2148">
        <v>2024</v>
      </c>
      <c r="E2148">
        <v>2</v>
      </c>
      <c r="F2148">
        <v>344.7</v>
      </c>
      <c r="G2148">
        <v>52</v>
      </c>
    </row>
    <row r="2149" spans="1:7" ht="15.5" hidden="1" x14ac:dyDescent="0.35">
      <c r="A2149" t="s">
        <v>187</v>
      </c>
      <c r="B2149" t="s">
        <v>353</v>
      </c>
      <c r="C2149">
        <v>91428</v>
      </c>
      <c r="D2149">
        <v>2024</v>
      </c>
      <c r="E2149">
        <v>3</v>
      </c>
      <c r="F2149">
        <v>382.26</v>
      </c>
      <c r="G2149">
        <v>59</v>
      </c>
    </row>
    <row r="2150" spans="1:7" ht="15.5" hidden="1" x14ac:dyDescent="0.35">
      <c r="A2150" t="s">
        <v>187</v>
      </c>
      <c r="B2150" t="s">
        <v>353</v>
      </c>
      <c r="C2150">
        <v>91428</v>
      </c>
      <c r="D2150">
        <v>2024</v>
      </c>
      <c r="E2150">
        <v>4</v>
      </c>
      <c r="F2150">
        <v>389.39</v>
      </c>
      <c r="G2150">
        <v>60</v>
      </c>
    </row>
    <row r="2151" spans="1:7" ht="15.5" hidden="1" x14ac:dyDescent="0.35">
      <c r="A2151" t="s">
        <v>187</v>
      </c>
      <c r="B2151" t="s">
        <v>353</v>
      </c>
      <c r="C2151">
        <v>91428</v>
      </c>
      <c r="D2151">
        <v>2024</v>
      </c>
      <c r="E2151">
        <v>5</v>
      </c>
      <c r="F2151">
        <v>365.22</v>
      </c>
      <c r="G2151">
        <v>59</v>
      </c>
    </row>
    <row r="2152" spans="1:7" ht="15.5" hidden="1" x14ac:dyDescent="0.35">
      <c r="A2152" t="s">
        <v>187</v>
      </c>
      <c r="B2152" t="s">
        <v>353</v>
      </c>
      <c r="C2152">
        <v>91428</v>
      </c>
      <c r="D2152">
        <v>2024</v>
      </c>
      <c r="E2152">
        <v>6</v>
      </c>
      <c r="F2152">
        <v>148.81</v>
      </c>
      <c r="G2152">
        <v>21</v>
      </c>
    </row>
    <row r="2153" spans="1:7" ht="15.5" hidden="1" x14ac:dyDescent="0.35">
      <c r="A2153" t="s">
        <v>187</v>
      </c>
      <c r="B2153" t="s">
        <v>353</v>
      </c>
      <c r="C2153">
        <v>91428</v>
      </c>
      <c r="D2153">
        <v>2024</v>
      </c>
      <c r="E2153">
        <v>7</v>
      </c>
      <c r="F2153">
        <v>53.39</v>
      </c>
      <c r="G2153">
        <v>7</v>
      </c>
    </row>
    <row r="2154" spans="1:7" ht="15.5" hidden="1" x14ac:dyDescent="0.35">
      <c r="A2154" t="s">
        <v>187</v>
      </c>
      <c r="B2154" t="s">
        <v>353</v>
      </c>
      <c r="C2154">
        <v>91428</v>
      </c>
      <c r="D2154">
        <v>2024</v>
      </c>
      <c r="E2154">
        <v>8</v>
      </c>
      <c r="F2154">
        <v>404.24</v>
      </c>
      <c r="G2154">
        <v>44</v>
      </c>
    </row>
    <row r="2155" spans="1:7" ht="15.5" hidden="1" x14ac:dyDescent="0.35">
      <c r="A2155" t="s">
        <v>187</v>
      </c>
      <c r="B2155" t="s">
        <v>353</v>
      </c>
      <c r="C2155">
        <v>91428</v>
      </c>
      <c r="D2155">
        <v>2024</v>
      </c>
      <c r="E2155">
        <v>9</v>
      </c>
      <c r="F2155">
        <v>433.64</v>
      </c>
      <c r="G2155">
        <v>51</v>
      </c>
    </row>
    <row r="2156" spans="1:7" ht="15.5" hidden="1" x14ac:dyDescent="0.35">
      <c r="A2156" t="s">
        <v>187</v>
      </c>
      <c r="B2156" t="s">
        <v>353</v>
      </c>
      <c r="C2156">
        <v>91428</v>
      </c>
      <c r="D2156">
        <v>2024</v>
      </c>
      <c r="E2156">
        <v>10</v>
      </c>
      <c r="F2156">
        <v>460.65</v>
      </c>
      <c r="G2156">
        <v>45</v>
      </c>
    </row>
    <row r="2157" spans="1:7" ht="15.5" hidden="1" x14ac:dyDescent="0.35">
      <c r="A2157" t="s">
        <v>187</v>
      </c>
      <c r="B2157" t="s">
        <v>353</v>
      </c>
      <c r="C2157">
        <v>91428</v>
      </c>
      <c r="D2157">
        <v>2024</v>
      </c>
      <c r="E2157">
        <v>11</v>
      </c>
      <c r="F2157">
        <v>429.27</v>
      </c>
      <c r="G2157">
        <v>50</v>
      </c>
    </row>
    <row r="2158" spans="1:7" ht="15.5" hidden="1" x14ac:dyDescent="0.35">
      <c r="A2158" t="s">
        <v>187</v>
      </c>
      <c r="B2158" t="s">
        <v>353</v>
      </c>
      <c r="C2158">
        <v>91428</v>
      </c>
      <c r="D2158">
        <v>2024</v>
      </c>
      <c r="E2158">
        <v>12</v>
      </c>
      <c r="F2158">
        <v>310.39999999999998</v>
      </c>
      <c r="G2158">
        <v>27</v>
      </c>
    </row>
    <row r="2159" spans="1:7" ht="15.5" x14ac:dyDescent="0.35">
      <c r="A2159" t="s">
        <v>187</v>
      </c>
      <c r="B2159" t="s">
        <v>353</v>
      </c>
      <c r="C2159">
        <v>91428</v>
      </c>
      <c r="D2159">
        <v>2025</v>
      </c>
      <c r="E2159">
        <v>1</v>
      </c>
      <c r="F2159">
        <v>470.47</v>
      </c>
      <c r="G2159">
        <v>45</v>
      </c>
    </row>
    <row r="2160" spans="1:7" ht="15.5" x14ac:dyDescent="0.35">
      <c r="A2160" t="s">
        <v>187</v>
      </c>
      <c r="B2160" t="s">
        <v>353</v>
      </c>
      <c r="C2160">
        <v>91428</v>
      </c>
      <c r="D2160">
        <v>2025</v>
      </c>
      <c r="E2160">
        <v>2</v>
      </c>
      <c r="F2160">
        <v>410.56</v>
      </c>
      <c r="G2160">
        <v>42</v>
      </c>
    </row>
    <row r="2161" spans="1:7" ht="15.5" x14ac:dyDescent="0.35">
      <c r="A2161" t="s">
        <v>187</v>
      </c>
      <c r="B2161" t="s">
        <v>353</v>
      </c>
      <c r="C2161">
        <v>91428</v>
      </c>
      <c r="D2161">
        <v>2025</v>
      </c>
      <c r="E2161">
        <v>3</v>
      </c>
      <c r="F2161">
        <v>461.78</v>
      </c>
      <c r="G2161">
        <v>49</v>
      </c>
    </row>
    <row r="2162" spans="1:7" ht="15.5" x14ac:dyDescent="0.35">
      <c r="A2162" t="s">
        <v>187</v>
      </c>
      <c r="B2162" t="s">
        <v>353</v>
      </c>
      <c r="C2162">
        <v>91428</v>
      </c>
      <c r="D2162">
        <v>2025</v>
      </c>
      <c r="E2162">
        <v>4</v>
      </c>
      <c r="F2162">
        <v>442.85</v>
      </c>
      <c r="G2162">
        <v>43</v>
      </c>
    </row>
    <row r="2163" spans="1:7" ht="15.5" x14ac:dyDescent="0.35">
      <c r="A2163" t="s">
        <v>187</v>
      </c>
      <c r="B2163" t="s">
        <v>353</v>
      </c>
      <c r="C2163">
        <v>91428</v>
      </c>
      <c r="D2163">
        <v>2025</v>
      </c>
      <c r="E2163">
        <v>5</v>
      </c>
      <c r="F2163">
        <v>443.39</v>
      </c>
      <c r="G2163">
        <v>42</v>
      </c>
    </row>
    <row r="2164" spans="1:7" ht="15.5" x14ac:dyDescent="0.35">
      <c r="A2164" t="s">
        <v>187</v>
      </c>
      <c r="B2164" t="s">
        <v>353</v>
      </c>
      <c r="C2164">
        <v>91428</v>
      </c>
      <c r="D2164">
        <v>2025</v>
      </c>
      <c r="E2164">
        <v>6</v>
      </c>
      <c r="F2164">
        <v>394.28</v>
      </c>
      <c r="G2164">
        <v>39</v>
      </c>
    </row>
    <row r="2165" spans="1:7" ht="15.5" x14ac:dyDescent="0.35">
      <c r="A2165" t="s">
        <v>187</v>
      </c>
      <c r="B2165" t="s">
        <v>353</v>
      </c>
      <c r="C2165">
        <v>91428</v>
      </c>
      <c r="D2165">
        <v>2025</v>
      </c>
      <c r="E2165">
        <v>7</v>
      </c>
      <c r="F2165">
        <v>7.37</v>
      </c>
      <c r="G2165">
        <v>0.79</v>
      </c>
    </row>
    <row r="2166" spans="1:7" ht="15.5" x14ac:dyDescent="0.35">
      <c r="A2166" t="s">
        <v>187</v>
      </c>
      <c r="B2166" t="s">
        <v>353</v>
      </c>
      <c r="C2166">
        <v>91428</v>
      </c>
      <c r="D2166">
        <v>2025</v>
      </c>
      <c r="E2166">
        <v>8</v>
      </c>
      <c r="F2166">
        <v>0</v>
      </c>
      <c r="G2166">
        <v>0</v>
      </c>
    </row>
    <row r="2167" spans="1:7" ht="15.5" x14ac:dyDescent="0.35">
      <c r="A2167" t="s">
        <v>187</v>
      </c>
      <c r="B2167" t="s">
        <v>353</v>
      </c>
      <c r="C2167">
        <v>91428</v>
      </c>
      <c r="D2167">
        <v>2025</v>
      </c>
      <c r="E2167">
        <v>9</v>
      </c>
      <c r="F2167">
        <v>0</v>
      </c>
      <c r="G2167">
        <v>0</v>
      </c>
    </row>
    <row r="2168" spans="1:7" ht="15.5" x14ac:dyDescent="0.35">
      <c r="A2168" t="s">
        <v>187</v>
      </c>
      <c r="B2168" t="s">
        <v>353</v>
      </c>
      <c r="C2168">
        <v>91428</v>
      </c>
      <c r="D2168">
        <v>2025</v>
      </c>
      <c r="E2168">
        <v>10</v>
      </c>
      <c r="F2168">
        <v>0</v>
      </c>
      <c r="G2168">
        <v>0</v>
      </c>
    </row>
    <row r="2169" spans="1:7" ht="15.5" x14ac:dyDescent="0.35">
      <c r="A2169" t="s">
        <v>187</v>
      </c>
      <c r="B2169" t="s">
        <v>353</v>
      </c>
      <c r="C2169">
        <v>91428</v>
      </c>
      <c r="D2169">
        <v>2025</v>
      </c>
      <c r="E2169">
        <v>11</v>
      </c>
      <c r="F2169">
        <v>0</v>
      </c>
      <c r="G2169">
        <v>0</v>
      </c>
    </row>
    <row r="2170" spans="1:7" ht="15.5" hidden="1" x14ac:dyDescent="0.35">
      <c r="A2170" t="s">
        <v>187</v>
      </c>
      <c r="B2170" t="s">
        <v>353</v>
      </c>
      <c r="C2170">
        <v>91429</v>
      </c>
      <c r="D2170">
        <v>2017</v>
      </c>
      <c r="E2170">
        <v>5</v>
      </c>
      <c r="F2170">
        <v>67.959999999999994</v>
      </c>
      <c r="G2170">
        <v>12</v>
      </c>
    </row>
    <row r="2171" spans="1:7" ht="15.5" hidden="1" x14ac:dyDescent="0.35">
      <c r="A2171" t="s">
        <v>187</v>
      </c>
      <c r="B2171" t="s">
        <v>353</v>
      </c>
      <c r="C2171">
        <v>91429</v>
      </c>
      <c r="D2171">
        <v>2017</v>
      </c>
      <c r="E2171">
        <v>6</v>
      </c>
      <c r="F2171">
        <v>139.84</v>
      </c>
      <c r="G2171">
        <v>22</v>
      </c>
    </row>
    <row r="2172" spans="1:7" ht="15.5" hidden="1" x14ac:dyDescent="0.35">
      <c r="A2172" t="s">
        <v>187</v>
      </c>
      <c r="B2172" t="s">
        <v>353</v>
      </c>
      <c r="C2172">
        <v>91429</v>
      </c>
      <c r="D2172">
        <v>2017</v>
      </c>
      <c r="E2172">
        <v>7</v>
      </c>
      <c r="F2172">
        <v>327.57</v>
      </c>
      <c r="G2172">
        <v>52</v>
      </c>
    </row>
    <row r="2173" spans="1:7" ht="15.5" hidden="1" x14ac:dyDescent="0.35">
      <c r="A2173" t="s">
        <v>187</v>
      </c>
      <c r="B2173" t="s">
        <v>353</v>
      </c>
      <c r="C2173">
        <v>91429</v>
      </c>
      <c r="D2173">
        <v>2017</v>
      </c>
      <c r="E2173">
        <v>8</v>
      </c>
      <c r="F2173">
        <v>346.89</v>
      </c>
      <c r="G2173">
        <v>60</v>
      </c>
    </row>
    <row r="2174" spans="1:7" ht="15.5" hidden="1" x14ac:dyDescent="0.35">
      <c r="A2174" t="s">
        <v>187</v>
      </c>
      <c r="B2174" t="s">
        <v>353</v>
      </c>
      <c r="C2174">
        <v>91429</v>
      </c>
      <c r="D2174">
        <v>2017</v>
      </c>
      <c r="E2174">
        <v>9</v>
      </c>
      <c r="F2174">
        <v>321.70999999999998</v>
      </c>
      <c r="G2174">
        <v>50</v>
      </c>
    </row>
    <row r="2175" spans="1:7" ht="15.5" hidden="1" x14ac:dyDescent="0.35">
      <c r="A2175" t="s">
        <v>187</v>
      </c>
      <c r="B2175" t="s">
        <v>353</v>
      </c>
      <c r="C2175">
        <v>91429</v>
      </c>
      <c r="D2175">
        <v>2017</v>
      </c>
      <c r="E2175">
        <v>10</v>
      </c>
      <c r="F2175">
        <v>323.86</v>
      </c>
      <c r="G2175">
        <v>52.85</v>
      </c>
    </row>
    <row r="2176" spans="1:7" ht="15.5" hidden="1" x14ac:dyDescent="0.35">
      <c r="A2176" t="s">
        <v>187</v>
      </c>
      <c r="B2176" t="s">
        <v>353</v>
      </c>
      <c r="C2176">
        <v>91429</v>
      </c>
      <c r="D2176">
        <v>2017</v>
      </c>
      <c r="E2176">
        <v>11</v>
      </c>
      <c r="F2176">
        <v>313.42</v>
      </c>
      <c r="G2176">
        <v>51.15</v>
      </c>
    </row>
    <row r="2177" spans="1:7" ht="15.5" hidden="1" x14ac:dyDescent="0.35">
      <c r="A2177" t="s">
        <v>187</v>
      </c>
      <c r="B2177" t="s">
        <v>353</v>
      </c>
      <c r="C2177">
        <v>91429</v>
      </c>
      <c r="D2177">
        <v>2017</v>
      </c>
      <c r="E2177">
        <v>12</v>
      </c>
      <c r="F2177">
        <v>340.02</v>
      </c>
      <c r="G2177">
        <v>56</v>
      </c>
    </row>
    <row r="2178" spans="1:7" ht="15.5" hidden="1" x14ac:dyDescent="0.35">
      <c r="A2178" t="s">
        <v>187</v>
      </c>
      <c r="B2178" t="s">
        <v>353</v>
      </c>
      <c r="C2178">
        <v>91429</v>
      </c>
      <c r="D2178">
        <v>2018</v>
      </c>
      <c r="E2178">
        <v>1</v>
      </c>
      <c r="F2178">
        <v>356.38</v>
      </c>
      <c r="G2178">
        <v>60</v>
      </c>
    </row>
    <row r="2179" spans="1:7" ht="15.5" hidden="1" x14ac:dyDescent="0.35">
      <c r="A2179" t="s">
        <v>187</v>
      </c>
      <c r="B2179" t="s">
        <v>353</v>
      </c>
      <c r="C2179">
        <v>91429</v>
      </c>
      <c r="D2179">
        <v>2018</v>
      </c>
      <c r="E2179">
        <v>2</v>
      </c>
      <c r="F2179">
        <v>338.33</v>
      </c>
      <c r="G2179">
        <v>57</v>
      </c>
    </row>
    <row r="2180" spans="1:7" ht="15.5" hidden="1" x14ac:dyDescent="0.35">
      <c r="A2180" t="s">
        <v>187</v>
      </c>
      <c r="B2180" t="s">
        <v>353</v>
      </c>
      <c r="C2180">
        <v>91429</v>
      </c>
      <c r="D2180">
        <v>2018</v>
      </c>
      <c r="E2180">
        <v>3</v>
      </c>
      <c r="F2180">
        <v>384.45</v>
      </c>
      <c r="G2180">
        <v>65</v>
      </c>
    </row>
    <row r="2181" spans="1:7" ht="15.5" hidden="1" x14ac:dyDescent="0.35">
      <c r="A2181" t="s">
        <v>187</v>
      </c>
      <c r="B2181" t="s">
        <v>353</v>
      </c>
      <c r="C2181">
        <v>91429</v>
      </c>
      <c r="D2181">
        <v>2018</v>
      </c>
      <c r="E2181">
        <v>4</v>
      </c>
      <c r="F2181">
        <v>377.97</v>
      </c>
      <c r="G2181">
        <v>65</v>
      </c>
    </row>
    <row r="2182" spans="1:7" ht="15.5" hidden="1" x14ac:dyDescent="0.35">
      <c r="A2182" t="s">
        <v>187</v>
      </c>
      <c r="B2182" t="s">
        <v>353</v>
      </c>
      <c r="C2182">
        <v>91429</v>
      </c>
      <c r="D2182">
        <v>2018</v>
      </c>
      <c r="E2182">
        <v>5</v>
      </c>
      <c r="F2182">
        <v>379.38</v>
      </c>
      <c r="G2182">
        <v>66</v>
      </c>
    </row>
    <row r="2183" spans="1:7" ht="15.5" hidden="1" x14ac:dyDescent="0.35">
      <c r="A2183" t="s">
        <v>187</v>
      </c>
      <c r="B2183" t="s">
        <v>353</v>
      </c>
      <c r="C2183">
        <v>91429</v>
      </c>
      <c r="D2183">
        <v>2018</v>
      </c>
      <c r="E2183">
        <v>6</v>
      </c>
      <c r="F2183">
        <v>382.8</v>
      </c>
      <c r="G2183">
        <v>65</v>
      </c>
    </row>
    <row r="2184" spans="1:7" ht="15.5" hidden="1" x14ac:dyDescent="0.35">
      <c r="A2184" t="s">
        <v>187</v>
      </c>
      <c r="B2184" t="s">
        <v>353</v>
      </c>
      <c r="C2184">
        <v>91429</v>
      </c>
      <c r="D2184">
        <v>2018</v>
      </c>
      <c r="E2184">
        <v>7</v>
      </c>
      <c r="F2184">
        <v>376.64</v>
      </c>
      <c r="G2184">
        <v>63</v>
      </c>
    </row>
    <row r="2185" spans="1:7" ht="15.5" hidden="1" x14ac:dyDescent="0.35">
      <c r="A2185" t="s">
        <v>187</v>
      </c>
      <c r="B2185" t="s">
        <v>353</v>
      </c>
      <c r="C2185">
        <v>91429</v>
      </c>
      <c r="D2185">
        <v>2018</v>
      </c>
      <c r="E2185">
        <v>8</v>
      </c>
      <c r="F2185">
        <v>409.78</v>
      </c>
      <c r="G2185">
        <v>71</v>
      </c>
    </row>
    <row r="2186" spans="1:7" ht="15.5" hidden="1" x14ac:dyDescent="0.35">
      <c r="A2186" t="s">
        <v>187</v>
      </c>
      <c r="B2186" t="s">
        <v>353</v>
      </c>
      <c r="C2186">
        <v>91429</v>
      </c>
      <c r="D2186">
        <v>2018</v>
      </c>
      <c r="E2186">
        <v>9</v>
      </c>
      <c r="F2186">
        <v>349.83</v>
      </c>
      <c r="G2186">
        <v>55</v>
      </c>
    </row>
    <row r="2187" spans="1:7" ht="15.5" hidden="1" x14ac:dyDescent="0.35">
      <c r="A2187" t="s">
        <v>187</v>
      </c>
      <c r="B2187" t="s">
        <v>353</v>
      </c>
      <c r="C2187">
        <v>91429</v>
      </c>
      <c r="D2187">
        <v>2018</v>
      </c>
      <c r="E2187">
        <v>10</v>
      </c>
      <c r="F2187">
        <v>388.47</v>
      </c>
      <c r="G2187">
        <v>63</v>
      </c>
    </row>
    <row r="2188" spans="1:7" ht="15.5" hidden="1" x14ac:dyDescent="0.35">
      <c r="A2188" t="s">
        <v>187</v>
      </c>
      <c r="B2188" t="s">
        <v>353</v>
      </c>
      <c r="C2188">
        <v>91429</v>
      </c>
      <c r="D2188">
        <v>2018</v>
      </c>
      <c r="E2188">
        <v>11</v>
      </c>
      <c r="F2188">
        <v>327.48</v>
      </c>
      <c r="G2188">
        <v>57</v>
      </c>
    </row>
    <row r="2189" spans="1:7" ht="15.5" hidden="1" x14ac:dyDescent="0.35">
      <c r="A2189" t="s">
        <v>187</v>
      </c>
      <c r="B2189" t="s">
        <v>353</v>
      </c>
      <c r="C2189">
        <v>91429</v>
      </c>
      <c r="D2189">
        <v>2018</v>
      </c>
      <c r="E2189">
        <v>12</v>
      </c>
      <c r="F2189">
        <v>371.77</v>
      </c>
      <c r="G2189">
        <v>63</v>
      </c>
    </row>
    <row r="2190" spans="1:7" ht="15.5" hidden="1" x14ac:dyDescent="0.35">
      <c r="A2190" t="s">
        <v>187</v>
      </c>
      <c r="B2190" t="s">
        <v>353</v>
      </c>
      <c r="C2190">
        <v>91429</v>
      </c>
      <c r="D2190">
        <v>2019</v>
      </c>
      <c r="E2190">
        <v>1</v>
      </c>
      <c r="F2190">
        <v>334.78</v>
      </c>
      <c r="G2190">
        <v>55</v>
      </c>
    </row>
    <row r="2191" spans="1:7" ht="15.5" hidden="1" x14ac:dyDescent="0.35">
      <c r="A2191" t="s">
        <v>187</v>
      </c>
      <c r="B2191" t="s">
        <v>353</v>
      </c>
      <c r="C2191">
        <v>91429</v>
      </c>
      <c r="D2191">
        <v>2019</v>
      </c>
      <c r="E2191">
        <v>2</v>
      </c>
      <c r="F2191">
        <v>333.45</v>
      </c>
      <c r="G2191">
        <v>52</v>
      </c>
    </row>
    <row r="2192" spans="1:7" ht="15.5" hidden="1" x14ac:dyDescent="0.35">
      <c r="A2192" t="s">
        <v>187</v>
      </c>
      <c r="B2192" t="s">
        <v>353</v>
      </c>
      <c r="C2192">
        <v>91429</v>
      </c>
      <c r="D2192">
        <v>2019</v>
      </c>
      <c r="E2192">
        <v>3</v>
      </c>
      <c r="F2192">
        <v>390.42</v>
      </c>
      <c r="G2192">
        <v>60</v>
      </c>
    </row>
    <row r="2193" spans="1:7" ht="15.5" hidden="1" x14ac:dyDescent="0.35">
      <c r="A2193" t="s">
        <v>187</v>
      </c>
      <c r="B2193" t="s">
        <v>353</v>
      </c>
      <c r="C2193">
        <v>91429</v>
      </c>
      <c r="D2193">
        <v>2019</v>
      </c>
      <c r="E2193">
        <v>4</v>
      </c>
      <c r="F2193">
        <v>308.72000000000003</v>
      </c>
      <c r="G2193">
        <v>49</v>
      </c>
    </row>
    <row r="2194" spans="1:7" ht="15.5" hidden="1" x14ac:dyDescent="0.35">
      <c r="A2194" t="s">
        <v>187</v>
      </c>
      <c r="B2194" t="s">
        <v>353</v>
      </c>
      <c r="C2194">
        <v>91429</v>
      </c>
      <c r="D2194">
        <v>2019</v>
      </c>
      <c r="E2194">
        <v>5</v>
      </c>
      <c r="F2194">
        <v>285.63</v>
      </c>
      <c r="G2194">
        <v>52</v>
      </c>
    </row>
    <row r="2195" spans="1:7" ht="15.5" hidden="1" x14ac:dyDescent="0.35">
      <c r="A2195" t="s">
        <v>187</v>
      </c>
      <c r="B2195" t="s">
        <v>353</v>
      </c>
      <c r="C2195">
        <v>91429</v>
      </c>
      <c r="D2195">
        <v>2019</v>
      </c>
      <c r="E2195">
        <v>6</v>
      </c>
      <c r="F2195">
        <v>356.53</v>
      </c>
      <c r="G2195">
        <v>61</v>
      </c>
    </row>
    <row r="2196" spans="1:7" ht="15.5" hidden="1" x14ac:dyDescent="0.35">
      <c r="A2196" t="s">
        <v>187</v>
      </c>
      <c r="B2196" t="s">
        <v>353</v>
      </c>
      <c r="C2196">
        <v>91429</v>
      </c>
      <c r="D2196">
        <v>2019</v>
      </c>
      <c r="E2196">
        <v>7</v>
      </c>
      <c r="F2196">
        <v>367.68</v>
      </c>
      <c r="G2196">
        <v>62</v>
      </c>
    </row>
    <row r="2197" spans="1:7" ht="15.5" hidden="1" x14ac:dyDescent="0.35">
      <c r="A2197" t="s">
        <v>187</v>
      </c>
      <c r="B2197" t="s">
        <v>353</v>
      </c>
      <c r="C2197">
        <v>91429</v>
      </c>
      <c r="D2197">
        <v>2019</v>
      </c>
      <c r="E2197">
        <v>8</v>
      </c>
      <c r="F2197">
        <v>407.07</v>
      </c>
      <c r="G2197">
        <v>66</v>
      </c>
    </row>
    <row r="2198" spans="1:7" ht="15.5" hidden="1" x14ac:dyDescent="0.35">
      <c r="A2198" t="s">
        <v>187</v>
      </c>
      <c r="B2198" t="s">
        <v>353</v>
      </c>
      <c r="C2198">
        <v>91429</v>
      </c>
      <c r="D2198">
        <v>2019</v>
      </c>
      <c r="E2198">
        <v>9</v>
      </c>
      <c r="F2198">
        <v>315.07</v>
      </c>
      <c r="G2198">
        <v>52</v>
      </c>
    </row>
    <row r="2199" spans="1:7" ht="15.5" hidden="1" x14ac:dyDescent="0.35">
      <c r="A2199" t="s">
        <v>187</v>
      </c>
      <c r="B2199" t="s">
        <v>353</v>
      </c>
      <c r="C2199">
        <v>91429</v>
      </c>
      <c r="D2199">
        <v>2019</v>
      </c>
      <c r="E2199">
        <v>10</v>
      </c>
      <c r="F2199">
        <v>354.93</v>
      </c>
      <c r="G2199">
        <v>59</v>
      </c>
    </row>
    <row r="2200" spans="1:7" ht="15.5" hidden="1" x14ac:dyDescent="0.35">
      <c r="A2200" t="s">
        <v>187</v>
      </c>
      <c r="B2200" t="s">
        <v>353</v>
      </c>
      <c r="C2200">
        <v>91429</v>
      </c>
      <c r="D2200">
        <v>2019</v>
      </c>
      <c r="E2200">
        <v>11</v>
      </c>
      <c r="F2200">
        <v>203.96</v>
      </c>
      <c r="G2200">
        <v>34.68</v>
      </c>
    </row>
    <row r="2201" spans="1:7" ht="15.5" hidden="1" x14ac:dyDescent="0.35">
      <c r="A2201" t="s">
        <v>187</v>
      </c>
      <c r="B2201" t="s">
        <v>353</v>
      </c>
      <c r="C2201">
        <v>91429</v>
      </c>
      <c r="D2201">
        <v>2019</v>
      </c>
      <c r="E2201">
        <v>12</v>
      </c>
      <c r="F2201">
        <v>0</v>
      </c>
      <c r="G2201">
        <v>0</v>
      </c>
    </row>
    <row r="2202" spans="1:7" ht="15.5" hidden="1" x14ac:dyDescent="0.35">
      <c r="A2202" t="s">
        <v>187</v>
      </c>
      <c r="B2202" t="s">
        <v>353</v>
      </c>
      <c r="C2202">
        <v>91429</v>
      </c>
      <c r="D2202">
        <v>2020</v>
      </c>
      <c r="E2202">
        <v>1</v>
      </c>
      <c r="F2202">
        <v>0</v>
      </c>
      <c r="G2202">
        <v>0</v>
      </c>
    </row>
    <row r="2203" spans="1:7" ht="15.5" hidden="1" x14ac:dyDescent="0.35">
      <c r="A2203" t="s">
        <v>187</v>
      </c>
      <c r="B2203" t="s">
        <v>353</v>
      </c>
      <c r="C2203">
        <v>91429</v>
      </c>
      <c r="D2203">
        <v>2020</v>
      </c>
      <c r="E2203">
        <v>2</v>
      </c>
      <c r="F2203">
        <v>0</v>
      </c>
      <c r="G2203">
        <v>0</v>
      </c>
    </row>
    <row r="2204" spans="1:7" ht="15.5" hidden="1" x14ac:dyDescent="0.35">
      <c r="A2204" t="s">
        <v>187</v>
      </c>
      <c r="B2204" t="s">
        <v>353</v>
      </c>
      <c r="C2204">
        <v>91429</v>
      </c>
      <c r="D2204">
        <v>2020</v>
      </c>
      <c r="E2204">
        <v>3</v>
      </c>
      <c r="F2204">
        <v>0</v>
      </c>
      <c r="G2204">
        <v>0</v>
      </c>
    </row>
    <row r="2205" spans="1:7" ht="15.5" hidden="1" x14ac:dyDescent="0.35">
      <c r="A2205" t="s">
        <v>187</v>
      </c>
      <c r="B2205" t="s">
        <v>353</v>
      </c>
      <c r="C2205">
        <v>91429</v>
      </c>
      <c r="D2205">
        <v>2020</v>
      </c>
      <c r="E2205">
        <v>4</v>
      </c>
      <c r="F2205">
        <v>0</v>
      </c>
      <c r="G2205">
        <v>0</v>
      </c>
    </row>
    <row r="2206" spans="1:7" ht="15.5" hidden="1" x14ac:dyDescent="0.35">
      <c r="A2206" t="s">
        <v>187</v>
      </c>
      <c r="B2206" t="s">
        <v>353</v>
      </c>
      <c r="C2206">
        <v>91429</v>
      </c>
      <c r="D2206">
        <v>2020</v>
      </c>
      <c r="E2206">
        <v>5</v>
      </c>
      <c r="F2206">
        <v>0</v>
      </c>
      <c r="G2206">
        <v>0</v>
      </c>
    </row>
    <row r="2207" spans="1:7" ht="15.5" hidden="1" x14ac:dyDescent="0.35">
      <c r="A2207" t="s">
        <v>187</v>
      </c>
      <c r="B2207" t="s">
        <v>353</v>
      </c>
      <c r="C2207">
        <v>91429</v>
      </c>
      <c r="D2207">
        <v>2020</v>
      </c>
      <c r="E2207">
        <v>6</v>
      </c>
      <c r="F2207">
        <v>0</v>
      </c>
      <c r="G2207">
        <v>0</v>
      </c>
    </row>
    <row r="2208" spans="1:7" ht="15.5" hidden="1" x14ac:dyDescent="0.35">
      <c r="A2208" t="s">
        <v>187</v>
      </c>
      <c r="B2208" t="s">
        <v>353</v>
      </c>
      <c r="C2208">
        <v>91429</v>
      </c>
      <c r="D2208">
        <v>2020</v>
      </c>
      <c r="E2208">
        <v>7</v>
      </c>
      <c r="F2208">
        <v>0</v>
      </c>
      <c r="G2208">
        <v>0</v>
      </c>
    </row>
    <row r="2209" spans="1:7" ht="15.5" hidden="1" x14ac:dyDescent="0.35">
      <c r="A2209" t="s">
        <v>187</v>
      </c>
      <c r="B2209" t="s">
        <v>353</v>
      </c>
      <c r="C2209">
        <v>91429</v>
      </c>
      <c r="D2209">
        <v>2020</v>
      </c>
      <c r="E2209">
        <v>8</v>
      </c>
      <c r="F2209">
        <v>0</v>
      </c>
      <c r="G2209">
        <v>0</v>
      </c>
    </row>
    <row r="2210" spans="1:7" ht="15.5" hidden="1" x14ac:dyDescent="0.35">
      <c r="A2210" t="s">
        <v>187</v>
      </c>
      <c r="B2210" t="s">
        <v>353</v>
      </c>
      <c r="C2210">
        <v>91429</v>
      </c>
      <c r="D2210">
        <v>2020</v>
      </c>
      <c r="E2210">
        <v>9</v>
      </c>
      <c r="F2210">
        <v>0</v>
      </c>
      <c r="G2210">
        <v>0</v>
      </c>
    </row>
    <row r="2211" spans="1:7" ht="15.5" hidden="1" x14ac:dyDescent="0.35">
      <c r="A2211" t="s">
        <v>187</v>
      </c>
      <c r="B2211" t="s">
        <v>353</v>
      </c>
      <c r="C2211">
        <v>91429</v>
      </c>
      <c r="D2211">
        <v>2020</v>
      </c>
      <c r="E2211">
        <v>10</v>
      </c>
      <c r="F2211">
        <v>0</v>
      </c>
      <c r="G2211">
        <v>0</v>
      </c>
    </row>
    <row r="2212" spans="1:7" ht="15.5" hidden="1" x14ac:dyDescent="0.35">
      <c r="A2212" t="s">
        <v>187</v>
      </c>
      <c r="B2212" t="s">
        <v>353</v>
      </c>
      <c r="C2212">
        <v>91429</v>
      </c>
      <c r="D2212">
        <v>2020</v>
      </c>
      <c r="E2212">
        <v>11</v>
      </c>
      <c r="F2212">
        <v>0</v>
      </c>
      <c r="G2212">
        <v>0</v>
      </c>
    </row>
    <row r="2213" spans="1:7" ht="15.5" hidden="1" x14ac:dyDescent="0.35">
      <c r="A2213" t="s">
        <v>187</v>
      </c>
      <c r="B2213" t="s">
        <v>353</v>
      </c>
      <c r="C2213">
        <v>91429</v>
      </c>
      <c r="D2213">
        <v>2020</v>
      </c>
      <c r="E2213">
        <v>12</v>
      </c>
      <c r="F2213">
        <v>0</v>
      </c>
      <c r="G2213">
        <v>0</v>
      </c>
    </row>
    <row r="2214" spans="1:7" ht="15.5" hidden="1" x14ac:dyDescent="0.35">
      <c r="A2214" t="s">
        <v>187</v>
      </c>
      <c r="B2214" t="s">
        <v>353</v>
      </c>
      <c r="C2214">
        <v>91429</v>
      </c>
      <c r="D2214">
        <v>2021</v>
      </c>
      <c r="E2214">
        <v>10</v>
      </c>
      <c r="F2214">
        <v>14.51</v>
      </c>
      <c r="G2214">
        <v>3.63</v>
      </c>
    </row>
    <row r="2215" spans="1:7" ht="15.5" hidden="1" x14ac:dyDescent="0.35">
      <c r="A2215" t="s">
        <v>187</v>
      </c>
      <c r="B2215" t="s">
        <v>353</v>
      </c>
      <c r="C2215">
        <v>91429</v>
      </c>
      <c r="D2215">
        <v>2021</v>
      </c>
      <c r="E2215">
        <v>11</v>
      </c>
      <c r="F2215">
        <v>321.85000000000002</v>
      </c>
      <c r="G2215">
        <v>54</v>
      </c>
    </row>
    <row r="2216" spans="1:7" ht="15.5" hidden="1" x14ac:dyDescent="0.35">
      <c r="A2216" t="s">
        <v>187</v>
      </c>
      <c r="B2216" t="s">
        <v>353</v>
      </c>
      <c r="C2216">
        <v>91429</v>
      </c>
      <c r="D2216">
        <v>2021</v>
      </c>
      <c r="E2216">
        <v>12</v>
      </c>
      <c r="F2216">
        <v>287.58</v>
      </c>
      <c r="G2216">
        <v>46</v>
      </c>
    </row>
    <row r="2217" spans="1:7" ht="15.5" hidden="1" x14ac:dyDescent="0.35">
      <c r="A2217" t="s">
        <v>187</v>
      </c>
      <c r="B2217" t="s">
        <v>353</v>
      </c>
      <c r="C2217">
        <v>91429</v>
      </c>
      <c r="D2217">
        <v>2022</v>
      </c>
      <c r="E2217">
        <v>1</v>
      </c>
      <c r="F2217">
        <v>299.42</v>
      </c>
      <c r="G2217">
        <v>48</v>
      </c>
    </row>
    <row r="2218" spans="1:7" ht="15.5" hidden="1" x14ac:dyDescent="0.35">
      <c r="A2218" t="s">
        <v>187</v>
      </c>
      <c r="B2218" t="s">
        <v>353</v>
      </c>
      <c r="C2218">
        <v>91429</v>
      </c>
      <c r="D2218">
        <v>2022</v>
      </c>
      <c r="E2218">
        <v>2</v>
      </c>
      <c r="F2218">
        <v>285.06</v>
      </c>
      <c r="G2218">
        <v>71</v>
      </c>
    </row>
    <row r="2219" spans="1:7" ht="15.5" hidden="1" x14ac:dyDescent="0.35">
      <c r="A2219" t="s">
        <v>187</v>
      </c>
      <c r="B2219" t="s">
        <v>353</v>
      </c>
      <c r="C2219">
        <v>91429</v>
      </c>
      <c r="D2219">
        <v>2022</v>
      </c>
      <c r="E2219">
        <v>3</v>
      </c>
      <c r="F2219">
        <v>330.35</v>
      </c>
      <c r="G2219">
        <v>52</v>
      </c>
    </row>
    <row r="2220" spans="1:7" ht="15.5" hidden="1" x14ac:dyDescent="0.35">
      <c r="A2220" t="s">
        <v>187</v>
      </c>
      <c r="B2220" t="s">
        <v>353</v>
      </c>
      <c r="C2220">
        <v>91429</v>
      </c>
      <c r="D2220">
        <v>2022</v>
      </c>
      <c r="E2220">
        <v>4</v>
      </c>
      <c r="F2220">
        <v>367.62</v>
      </c>
      <c r="G2220">
        <v>60</v>
      </c>
    </row>
    <row r="2221" spans="1:7" ht="15.5" hidden="1" x14ac:dyDescent="0.35">
      <c r="A2221" t="s">
        <v>187</v>
      </c>
      <c r="B2221" t="s">
        <v>353</v>
      </c>
      <c r="C2221">
        <v>91429</v>
      </c>
      <c r="D2221">
        <v>2022</v>
      </c>
      <c r="E2221">
        <v>5</v>
      </c>
      <c r="F2221">
        <v>218.17</v>
      </c>
      <c r="G2221">
        <v>40</v>
      </c>
    </row>
    <row r="2222" spans="1:7" ht="15.5" hidden="1" x14ac:dyDescent="0.35">
      <c r="A2222" t="s">
        <v>187</v>
      </c>
      <c r="B2222" t="s">
        <v>353</v>
      </c>
      <c r="C2222">
        <v>91429</v>
      </c>
      <c r="D2222">
        <v>2022</v>
      </c>
      <c r="E2222">
        <v>6</v>
      </c>
      <c r="F2222">
        <v>143.03</v>
      </c>
      <c r="G2222">
        <v>30</v>
      </c>
    </row>
    <row r="2223" spans="1:7" ht="15.5" hidden="1" x14ac:dyDescent="0.35">
      <c r="A2223" t="s">
        <v>187</v>
      </c>
      <c r="B2223" t="s">
        <v>353</v>
      </c>
      <c r="C2223">
        <v>91429</v>
      </c>
      <c r="D2223">
        <v>2022</v>
      </c>
      <c r="E2223">
        <v>7</v>
      </c>
      <c r="F2223">
        <v>71.58</v>
      </c>
      <c r="G2223">
        <v>14.58</v>
      </c>
    </row>
    <row r="2224" spans="1:7" ht="15.5" hidden="1" x14ac:dyDescent="0.35">
      <c r="A2224" t="s">
        <v>187</v>
      </c>
      <c r="B2224" t="s">
        <v>353</v>
      </c>
      <c r="C2224">
        <v>91429</v>
      </c>
      <c r="D2224">
        <v>2022</v>
      </c>
      <c r="E2224">
        <v>8</v>
      </c>
      <c r="F2224">
        <v>200.47</v>
      </c>
      <c r="G2224">
        <v>21.95</v>
      </c>
    </row>
    <row r="2225" spans="1:7" ht="15.5" hidden="1" x14ac:dyDescent="0.35">
      <c r="A2225" t="s">
        <v>187</v>
      </c>
      <c r="B2225" t="s">
        <v>353</v>
      </c>
      <c r="C2225">
        <v>91429</v>
      </c>
      <c r="D2225">
        <v>2022</v>
      </c>
      <c r="E2225">
        <v>9</v>
      </c>
      <c r="F2225">
        <v>372.78</v>
      </c>
      <c r="G2225">
        <v>35</v>
      </c>
    </row>
    <row r="2226" spans="1:7" ht="15.5" hidden="1" x14ac:dyDescent="0.35">
      <c r="A2226" t="s">
        <v>187</v>
      </c>
      <c r="B2226" t="s">
        <v>353</v>
      </c>
      <c r="C2226">
        <v>91429</v>
      </c>
      <c r="D2226">
        <v>2022</v>
      </c>
      <c r="E2226">
        <v>10</v>
      </c>
      <c r="F2226">
        <v>361.85</v>
      </c>
      <c r="G2226">
        <v>31</v>
      </c>
    </row>
    <row r="2227" spans="1:7" ht="15.5" hidden="1" x14ac:dyDescent="0.35">
      <c r="A2227" t="s">
        <v>187</v>
      </c>
      <c r="B2227" t="s">
        <v>353</v>
      </c>
      <c r="C2227">
        <v>91429</v>
      </c>
      <c r="D2227">
        <v>2022</v>
      </c>
      <c r="E2227">
        <v>11</v>
      </c>
      <c r="F2227">
        <v>401.68</v>
      </c>
      <c r="G2227">
        <v>40</v>
      </c>
    </row>
    <row r="2228" spans="1:7" ht="15.5" hidden="1" x14ac:dyDescent="0.35">
      <c r="A2228" t="s">
        <v>187</v>
      </c>
      <c r="B2228" t="s">
        <v>353</v>
      </c>
      <c r="C2228">
        <v>91429</v>
      </c>
      <c r="D2228">
        <v>2022</v>
      </c>
      <c r="E2228">
        <v>12</v>
      </c>
      <c r="F2228">
        <v>455.19</v>
      </c>
      <c r="G2228">
        <v>43</v>
      </c>
    </row>
    <row r="2229" spans="1:7" ht="15.5" hidden="1" x14ac:dyDescent="0.35">
      <c r="A2229" t="s">
        <v>187</v>
      </c>
      <c r="B2229" t="s">
        <v>353</v>
      </c>
      <c r="C2229">
        <v>91429</v>
      </c>
      <c r="D2229">
        <v>2023</v>
      </c>
      <c r="E2229">
        <v>1</v>
      </c>
      <c r="F2229">
        <v>314.86</v>
      </c>
      <c r="G2229">
        <v>29</v>
      </c>
    </row>
    <row r="2230" spans="1:7" ht="15.5" hidden="1" x14ac:dyDescent="0.35">
      <c r="A2230" t="s">
        <v>187</v>
      </c>
      <c r="B2230" t="s">
        <v>353</v>
      </c>
      <c r="C2230">
        <v>91429</v>
      </c>
      <c r="D2230">
        <v>2023</v>
      </c>
      <c r="E2230">
        <v>2</v>
      </c>
      <c r="F2230">
        <v>416.99</v>
      </c>
      <c r="G2230">
        <v>43</v>
      </c>
    </row>
    <row r="2231" spans="1:7" ht="15.5" hidden="1" x14ac:dyDescent="0.35">
      <c r="A2231" t="s">
        <v>187</v>
      </c>
      <c r="B2231" t="s">
        <v>353</v>
      </c>
      <c r="C2231">
        <v>91429</v>
      </c>
      <c r="D2231">
        <v>2023</v>
      </c>
      <c r="E2231">
        <v>3</v>
      </c>
      <c r="F2231">
        <v>389.85</v>
      </c>
      <c r="G2231">
        <v>48</v>
      </c>
    </row>
    <row r="2232" spans="1:7" ht="15.5" hidden="1" x14ac:dyDescent="0.35">
      <c r="A2232" t="s">
        <v>187</v>
      </c>
      <c r="B2232" t="s">
        <v>353</v>
      </c>
      <c r="C2232">
        <v>91429</v>
      </c>
      <c r="D2232">
        <v>2023</v>
      </c>
      <c r="E2232">
        <v>4</v>
      </c>
      <c r="F2232">
        <v>463.01</v>
      </c>
      <c r="G2232">
        <v>38</v>
      </c>
    </row>
    <row r="2233" spans="1:7" ht="15.5" hidden="1" x14ac:dyDescent="0.35">
      <c r="A2233" t="s">
        <v>187</v>
      </c>
      <c r="B2233" t="s">
        <v>353</v>
      </c>
      <c r="C2233">
        <v>91429</v>
      </c>
      <c r="D2233">
        <v>2023</v>
      </c>
      <c r="E2233">
        <v>5</v>
      </c>
      <c r="F2233">
        <v>407.2</v>
      </c>
      <c r="G2233">
        <v>48</v>
      </c>
    </row>
    <row r="2234" spans="1:7" ht="15.5" hidden="1" x14ac:dyDescent="0.35">
      <c r="A2234" t="s">
        <v>187</v>
      </c>
      <c r="B2234" t="s">
        <v>353</v>
      </c>
      <c r="C2234">
        <v>91429</v>
      </c>
      <c r="D2234">
        <v>2023</v>
      </c>
      <c r="E2234">
        <v>6</v>
      </c>
      <c r="F2234">
        <v>417</v>
      </c>
      <c r="G2234">
        <v>42</v>
      </c>
    </row>
    <row r="2235" spans="1:7" ht="15.5" hidden="1" x14ac:dyDescent="0.35">
      <c r="A2235" t="s">
        <v>187</v>
      </c>
      <c r="B2235" t="s">
        <v>353</v>
      </c>
      <c r="C2235">
        <v>91429</v>
      </c>
      <c r="D2235">
        <v>2023</v>
      </c>
      <c r="E2235">
        <v>7</v>
      </c>
      <c r="F2235">
        <v>379.3</v>
      </c>
      <c r="G2235">
        <v>53</v>
      </c>
    </row>
    <row r="2236" spans="1:7" ht="15.5" hidden="1" x14ac:dyDescent="0.35">
      <c r="A2236" t="s">
        <v>187</v>
      </c>
      <c r="B2236" t="s">
        <v>353</v>
      </c>
      <c r="C2236">
        <v>91429</v>
      </c>
      <c r="D2236">
        <v>2023</v>
      </c>
      <c r="E2236">
        <v>8</v>
      </c>
      <c r="F2236">
        <v>443.15</v>
      </c>
      <c r="G2236">
        <v>49</v>
      </c>
    </row>
    <row r="2237" spans="1:7" ht="15.5" hidden="1" x14ac:dyDescent="0.35">
      <c r="A2237" t="s">
        <v>187</v>
      </c>
      <c r="B2237" t="s">
        <v>353</v>
      </c>
      <c r="C2237">
        <v>91429</v>
      </c>
      <c r="D2237">
        <v>2023</v>
      </c>
      <c r="E2237">
        <v>9</v>
      </c>
      <c r="F2237">
        <v>399.74</v>
      </c>
      <c r="G2237">
        <v>47</v>
      </c>
    </row>
    <row r="2238" spans="1:7" ht="15.5" hidden="1" x14ac:dyDescent="0.35">
      <c r="A2238" t="s">
        <v>187</v>
      </c>
      <c r="B2238" t="s">
        <v>353</v>
      </c>
      <c r="C2238">
        <v>91429</v>
      </c>
      <c r="D2238">
        <v>2023</v>
      </c>
      <c r="E2238">
        <v>10</v>
      </c>
      <c r="F2238">
        <v>398.36</v>
      </c>
      <c r="G2238">
        <v>53</v>
      </c>
    </row>
    <row r="2239" spans="1:7" ht="15.5" hidden="1" x14ac:dyDescent="0.35">
      <c r="A2239" t="s">
        <v>187</v>
      </c>
      <c r="B2239" t="s">
        <v>353</v>
      </c>
      <c r="C2239">
        <v>91429</v>
      </c>
      <c r="D2239">
        <v>2023</v>
      </c>
      <c r="E2239">
        <v>11</v>
      </c>
      <c r="F2239">
        <v>424.8</v>
      </c>
      <c r="G2239">
        <v>50</v>
      </c>
    </row>
    <row r="2240" spans="1:7" ht="15.5" hidden="1" x14ac:dyDescent="0.35">
      <c r="A2240" t="s">
        <v>187</v>
      </c>
      <c r="B2240" t="s">
        <v>353</v>
      </c>
      <c r="C2240">
        <v>91429</v>
      </c>
      <c r="D2240">
        <v>2023</v>
      </c>
      <c r="E2240">
        <v>12</v>
      </c>
      <c r="F2240">
        <v>394.59</v>
      </c>
      <c r="G2240">
        <v>51</v>
      </c>
    </row>
    <row r="2241" spans="1:7" ht="15.5" hidden="1" x14ac:dyDescent="0.35">
      <c r="A2241" t="s">
        <v>187</v>
      </c>
      <c r="B2241" t="s">
        <v>353</v>
      </c>
      <c r="C2241">
        <v>91429</v>
      </c>
      <c r="D2241">
        <v>2024</v>
      </c>
      <c r="E2241">
        <v>1</v>
      </c>
      <c r="F2241">
        <v>386.93</v>
      </c>
      <c r="G2241">
        <v>55</v>
      </c>
    </row>
    <row r="2242" spans="1:7" ht="15.5" hidden="1" x14ac:dyDescent="0.35">
      <c r="A2242" t="s">
        <v>187</v>
      </c>
      <c r="B2242" t="s">
        <v>353</v>
      </c>
      <c r="C2242">
        <v>91429</v>
      </c>
      <c r="D2242">
        <v>2024</v>
      </c>
      <c r="E2242">
        <v>2</v>
      </c>
      <c r="F2242">
        <v>344.7</v>
      </c>
      <c r="G2242">
        <v>52</v>
      </c>
    </row>
    <row r="2243" spans="1:7" ht="15.5" hidden="1" x14ac:dyDescent="0.35">
      <c r="A2243" t="s">
        <v>187</v>
      </c>
      <c r="B2243" t="s">
        <v>353</v>
      </c>
      <c r="C2243">
        <v>91429</v>
      </c>
      <c r="D2243">
        <v>2024</v>
      </c>
      <c r="E2243">
        <v>3</v>
      </c>
      <c r="F2243">
        <v>382.26</v>
      </c>
      <c r="G2243">
        <v>59</v>
      </c>
    </row>
    <row r="2244" spans="1:7" ht="15.5" hidden="1" x14ac:dyDescent="0.35">
      <c r="A2244" t="s">
        <v>187</v>
      </c>
      <c r="B2244" t="s">
        <v>353</v>
      </c>
      <c r="C2244">
        <v>91429</v>
      </c>
      <c r="D2244">
        <v>2024</v>
      </c>
      <c r="E2244">
        <v>4</v>
      </c>
      <c r="F2244">
        <v>389.39</v>
      </c>
      <c r="G2244">
        <v>60</v>
      </c>
    </row>
    <row r="2245" spans="1:7" ht="15.5" hidden="1" x14ac:dyDescent="0.35">
      <c r="A2245" t="s">
        <v>187</v>
      </c>
      <c r="B2245" t="s">
        <v>353</v>
      </c>
      <c r="C2245">
        <v>91429</v>
      </c>
      <c r="D2245">
        <v>2024</v>
      </c>
      <c r="E2245">
        <v>5</v>
      </c>
      <c r="F2245">
        <v>365.22</v>
      </c>
      <c r="G2245">
        <v>59</v>
      </c>
    </row>
    <row r="2246" spans="1:7" ht="15.5" hidden="1" x14ac:dyDescent="0.35">
      <c r="A2246" t="s">
        <v>187</v>
      </c>
      <c r="B2246" t="s">
        <v>353</v>
      </c>
      <c r="C2246">
        <v>91429</v>
      </c>
      <c r="D2246">
        <v>2024</v>
      </c>
      <c r="E2246">
        <v>6</v>
      </c>
      <c r="F2246">
        <v>148.81</v>
      </c>
      <c r="G2246">
        <v>21</v>
      </c>
    </row>
    <row r="2247" spans="1:7" ht="15.5" hidden="1" x14ac:dyDescent="0.35">
      <c r="A2247" t="s">
        <v>187</v>
      </c>
      <c r="B2247" t="s">
        <v>353</v>
      </c>
      <c r="C2247">
        <v>91429</v>
      </c>
      <c r="D2247">
        <v>2024</v>
      </c>
      <c r="E2247">
        <v>7</v>
      </c>
      <c r="F2247">
        <v>53.39</v>
      </c>
      <c r="G2247">
        <v>7</v>
      </c>
    </row>
    <row r="2248" spans="1:7" ht="15.5" hidden="1" x14ac:dyDescent="0.35">
      <c r="A2248" t="s">
        <v>187</v>
      </c>
      <c r="B2248" t="s">
        <v>353</v>
      </c>
      <c r="C2248">
        <v>91429</v>
      </c>
      <c r="D2248">
        <v>2024</v>
      </c>
      <c r="E2248">
        <v>8</v>
      </c>
      <c r="F2248">
        <v>404.24</v>
      </c>
      <c r="G2248">
        <v>44</v>
      </c>
    </row>
    <row r="2249" spans="1:7" ht="15.5" hidden="1" x14ac:dyDescent="0.35">
      <c r="A2249" t="s">
        <v>187</v>
      </c>
      <c r="B2249" t="s">
        <v>353</v>
      </c>
      <c r="C2249">
        <v>91429</v>
      </c>
      <c r="D2249">
        <v>2024</v>
      </c>
      <c r="E2249">
        <v>9</v>
      </c>
      <c r="F2249">
        <v>433.64</v>
      </c>
      <c r="G2249">
        <v>51</v>
      </c>
    </row>
    <row r="2250" spans="1:7" ht="15.5" hidden="1" x14ac:dyDescent="0.35">
      <c r="A2250" t="s">
        <v>187</v>
      </c>
      <c r="B2250" t="s">
        <v>353</v>
      </c>
      <c r="C2250">
        <v>91429</v>
      </c>
      <c r="D2250">
        <v>2024</v>
      </c>
      <c r="E2250">
        <v>10</v>
      </c>
      <c r="F2250">
        <v>460.65</v>
      </c>
      <c r="G2250">
        <v>45</v>
      </c>
    </row>
    <row r="2251" spans="1:7" ht="15.5" hidden="1" x14ac:dyDescent="0.35">
      <c r="A2251" t="s">
        <v>187</v>
      </c>
      <c r="B2251" t="s">
        <v>353</v>
      </c>
      <c r="C2251">
        <v>91429</v>
      </c>
      <c r="D2251">
        <v>2024</v>
      </c>
      <c r="E2251">
        <v>11</v>
      </c>
      <c r="F2251">
        <v>429.27</v>
      </c>
      <c r="G2251">
        <v>50</v>
      </c>
    </row>
    <row r="2252" spans="1:7" ht="15.5" hidden="1" x14ac:dyDescent="0.35">
      <c r="A2252" t="s">
        <v>187</v>
      </c>
      <c r="B2252" t="s">
        <v>353</v>
      </c>
      <c r="C2252">
        <v>91429</v>
      </c>
      <c r="D2252">
        <v>2024</v>
      </c>
      <c r="E2252">
        <v>12</v>
      </c>
      <c r="F2252">
        <v>213.74</v>
      </c>
      <c r="G2252">
        <v>24.14</v>
      </c>
    </row>
    <row r="2253" spans="1:7" ht="15.5" x14ac:dyDescent="0.35">
      <c r="A2253" t="s">
        <v>187</v>
      </c>
      <c r="B2253" t="s">
        <v>353</v>
      </c>
      <c r="C2253">
        <v>91429</v>
      </c>
      <c r="D2253">
        <v>2025</v>
      </c>
      <c r="E2253">
        <v>1</v>
      </c>
      <c r="F2253">
        <v>0</v>
      </c>
      <c r="G2253">
        <v>0</v>
      </c>
    </row>
    <row r="2254" spans="1:7" ht="15.5" x14ac:dyDescent="0.35">
      <c r="A2254" t="s">
        <v>187</v>
      </c>
      <c r="B2254" t="s">
        <v>353</v>
      </c>
      <c r="C2254">
        <v>91429</v>
      </c>
      <c r="D2254">
        <v>2025</v>
      </c>
      <c r="E2254">
        <v>2</v>
      </c>
      <c r="F2254">
        <v>0</v>
      </c>
      <c r="G2254">
        <v>0</v>
      </c>
    </row>
    <row r="2255" spans="1:7" ht="15.5" x14ac:dyDescent="0.35">
      <c r="A2255" t="s">
        <v>187</v>
      </c>
      <c r="B2255" t="s">
        <v>353</v>
      </c>
      <c r="C2255">
        <v>91429</v>
      </c>
      <c r="D2255">
        <v>2025</v>
      </c>
      <c r="E2255">
        <v>3</v>
      </c>
      <c r="F2255">
        <v>0</v>
      </c>
      <c r="G2255">
        <v>0</v>
      </c>
    </row>
    <row r="2256" spans="1:7" ht="15.5" x14ac:dyDescent="0.35">
      <c r="A2256" t="s">
        <v>187</v>
      </c>
      <c r="B2256" t="s">
        <v>353</v>
      </c>
      <c r="C2256">
        <v>91429</v>
      </c>
      <c r="D2256">
        <v>2025</v>
      </c>
      <c r="E2256">
        <v>4</v>
      </c>
      <c r="F2256">
        <v>0</v>
      </c>
      <c r="G2256">
        <v>0</v>
      </c>
    </row>
    <row r="2257" spans="1:7" ht="15.5" x14ac:dyDescent="0.35">
      <c r="A2257" t="s">
        <v>187</v>
      </c>
      <c r="B2257" t="s">
        <v>353</v>
      </c>
      <c r="C2257">
        <v>91429</v>
      </c>
      <c r="D2257">
        <v>2025</v>
      </c>
      <c r="E2257">
        <v>5</v>
      </c>
      <c r="F2257">
        <v>0</v>
      </c>
      <c r="G2257">
        <v>0</v>
      </c>
    </row>
    <row r="2258" spans="1:7" ht="15.5" x14ac:dyDescent="0.35">
      <c r="A2258" t="s">
        <v>187</v>
      </c>
      <c r="B2258" t="s">
        <v>353</v>
      </c>
      <c r="C2258">
        <v>91429</v>
      </c>
      <c r="D2258">
        <v>2025</v>
      </c>
      <c r="E2258">
        <v>6</v>
      </c>
      <c r="F2258">
        <v>0</v>
      </c>
      <c r="G2258">
        <v>0</v>
      </c>
    </row>
    <row r="2259" spans="1:7" ht="15.5" x14ac:dyDescent="0.35">
      <c r="A2259" t="s">
        <v>187</v>
      </c>
      <c r="B2259" t="s">
        <v>353</v>
      </c>
      <c r="C2259">
        <v>91429</v>
      </c>
      <c r="D2259">
        <v>2025</v>
      </c>
      <c r="E2259">
        <v>7</v>
      </c>
      <c r="F2259">
        <v>0</v>
      </c>
      <c r="G2259">
        <v>0</v>
      </c>
    </row>
    <row r="2260" spans="1:7" ht="15.5" x14ac:dyDescent="0.35">
      <c r="A2260" t="s">
        <v>187</v>
      </c>
      <c r="B2260" t="s">
        <v>353</v>
      </c>
      <c r="C2260">
        <v>91429</v>
      </c>
      <c r="D2260">
        <v>2025</v>
      </c>
      <c r="E2260">
        <v>8</v>
      </c>
      <c r="F2260">
        <v>0</v>
      </c>
      <c r="G2260">
        <v>0</v>
      </c>
    </row>
    <row r="2261" spans="1:7" ht="15.5" x14ac:dyDescent="0.35">
      <c r="A2261" t="s">
        <v>187</v>
      </c>
      <c r="B2261" t="s">
        <v>353</v>
      </c>
      <c r="C2261">
        <v>91429</v>
      </c>
      <c r="D2261">
        <v>2025</v>
      </c>
      <c r="E2261">
        <v>9</v>
      </c>
      <c r="F2261">
        <v>0</v>
      </c>
      <c r="G2261">
        <v>0</v>
      </c>
    </row>
    <row r="2262" spans="1:7" ht="15.5" x14ac:dyDescent="0.35">
      <c r="A2262" t="s">
        <v>187</v>
      </c>
      <c r="B2262" t="s">
        <v>353</v>
      </c>
      <c r="C2262">
        <v>91429</v>
      </c>
      <c r="D2262">
        <v>2025</v>
      </c>
      <c r="E2262">
        <v>10</v>
      </c>
      <c r="F2262">
        <v>0</v>
      </c>
      <c r="G2262">
        <v>0</v>
      </c>
    </row>
    <row r="2263" spans="1:7" ht="15.5" x14ac:dyDescent="0.35">
      <c r="A2263" t="s">
        <v>187</v>
      </c>
      <c r="B2263" t="s">
        <v>353</v>
      </c>
      <c r="C2263">
        <v>91429</v>
      </c>
      <c r="D2263">
        <v>2025</v>
      </c>
      <c r="E2263">
        <v>11</v>
      </c>
      <c r="F2263">
        <v>0</v>
      </c>
      <c r="G2263">
        <v>0</v>
      </c>
    </row>
    <row r="2264" spans="1:7" ht="15.5" hidden="1" x14ac:dyDescent="0.35">
      <c r="A2264" t="s">
        <v>187</v>
      </c>
      <c r="B2264" t="s">
        <v>353</v>
      </c>
      <c r="C2264">
        <v>91431</v>
      </c>
      <c r="D2264">
        <v>2024</v>
      </c>
      <c r="E2264">
        <v>6</v>
      </c>
      <c r="F2264">
        <v>189.58</v>
      </c>
      <c r="G2264">
        <v>16.649999999999999</v>
      </c>
    </row>
    <row r="2265" spans="1:7" ht="15.5" hidden="1" x14ac:dyDescent="0.35">
      <c r="A2265" t="s">
        <v>187</v>
      </c>
      <c r="B2265" t="s">
        <v>353</v>
      </c>
      <c r="C2265">
        <v>91431</v>
      </c>
      <c r="D2265">
        <v>2024</v>
      </c>
      <c r="E2265">
        <v>7</v>
      </c>
      <c r="F2265">
        <v>476.22</v>
      </c>
      <c r="G2265">
        <v>48</v>
      </c>
    </row>
    <row r="2266" spans="1:7" ht="15.5" hidden="1" x14ac:dyDescent="0.35">
      <c r="A2266" t="s">
        <v>187</v>
      </c>
      <c r="B2266" t="s">
        <v>353</v>
      </c>
      <c r="C2266">
        <v>91431</v>
      </c>
      <c r="D2266">
        <v>2024</v>
      </c>
      <c r="E2266">
        <v>8</v>
      </c>
      <c r="F2266">
        <v>436.09</v>
      </c>
      <c r="G2266">
        <v>45</v>
      </c>
    </row>
    <row r="2267" spans="1:7" ht="15.5" hidden="1" x14ac:dyDescent="0.35">
      <c r="A2267" t="s">
        <v>187</v>
      </c>
      <c r="B2267" t="s">
        <v>353</v>
      </c>
      <c r="C2267">
        <v>91431</v>
      </c>
      <c r="D2267">
        <v>2024</v>
      </c>
      <c r="E2267">
        <v>9</v>
      </c>
      <c r="F2267">
        <v>421.15</v>
      </c>
      <c r="G2267">
        <v>40</v>
      </c>
    </row>
    <row r="2268" spans="1:7" ht="15.5" hidden="1" x14ac:dyDescent="0.35">
      <c r="A2268" t="s">
        <v>187</v>
      </c>
      <c r="B2268" t="s">
        <v>353</v>
      </c>
      <c r="C2268">
        <v>91431</v>
      </c>
      <c r="D2268">
        <v>2024</v>
      </c>
      <c r="E2268">
        <v>10</v>
      </c>
      <c r="F2268">
        <v>479.85</v>
      </c>
      <c r="G2268">
        <v>50</v>
      </c>
    </row>
    <row r="2269" spans="1:7" ht="15.5" hidden="1" x14ac:dyDescent="0.35">
      <c r="A2269" t="s">
        <v>187</v>
      </c>
      <c r="B2269" t="s">
        <v>353</v>
      </c>
      <c r="C2269">
        <v>91431</v>
      </c>
      <c r="D2269">
        <v>2024</v>
      </c>
      <c r="E2269">
        <v>11</v>
      </c>
      <c r="F2269">
        <v>468.62</v>
      </c>
      <c r="G2269">
        <v>46</v>
      </c>
    </row>
    <row r="2270" spans="1:7" ht="15.5" hidden="1" x14ac:dyDescent="0.35">
      <c r="A2270" t="s">
        <v>187</v>
      </c>
      <c r="B2270" t="s">
        <v>353</v>
      </c>
      <c r="C2270">
        <v>91431</v>
      </c>
      <c r="D2270">
        <v>2024</v>
      </c>
      <c r="E2270">
        <v>12</v>
      </c>
      <c r="F2270">
        <v>482.97</v>
      </c>
      <c r="G2270">
        <v>46</v>
      </c>
    </row>
    <row r="2271" spans="1:7" ht="15.5" x14ac:dyDescent="0.35">
      <c r="A2271" t="s">
        <v>187</v>
      </c>
      <c r="B2271" t="s">
        <v>353</v>
      </c>
      <c r="C2271">
        <v>91431</v>
      </c>
      <c r="D2271">
        <v>2025</v>
      </c>
      <c r="E2271">
        <v>1</v>
      </c>
      <c r="F2271">
        <v>482.37</v>
      </c>
      <c r="G2271">
        <v>48</v>
      </c>
    </row>
    <row r="2272" spans="1:7" ht="15.5" x14ac:dyDescent="0.35">
      <c r="A2272" t="s">
        <v>187</v>
      </c>
      <c r="B2272" t="s">
        <v>353</v>
      </c>
      <c r="C2272">
        <v>91431</v>
      </c>
      <c r="D2272">
        <v>2025</v>
      </c>
      <c r="E2272">
        <v>2</v>
      </c>
      <c r="F2272">
        <v>452.21</v>
      </c>
      <c r="G2272">
        <v>44</v>
      </c>
    </row>
    <row r="2273" spans="1:7" ht="15.5" x14ac:dyDescent="0.35">
      <c r="A2273" t="s">
        <v>187</v>
      </c>
      <c r="B2273" t="s">
        <v>353</v>
      </c>
      <c r="C2273">
        <v>91431</v>
      </c>
      <c r="D2273">
        <v>2025</v>
      </c>
      <c r="E2273">
        <v>3</v>
      </c>
      <c r="F2273">
        <v>414.79</v>
      </c>
      <c r="G2273">
        <v>40</v>
      </c>
    </row>
    <row r="2274" spans="1:7" ht="15.5" x14ac:dyDescent="0.35">
      <c r="A2274" t="s">
        <v>187</v>
      </c>
      <c r="B2274" t="s">
        <v>353</v>
      </c>
      <c r="C2274">
        <v>91431</v>
      </c>
      <c r="D2274">
        <v>2025</v>
      </c>
      <c r="E2274">
        <v>4</v>
      </c>
      <c r="F2274">
        <v>79.78</v>
      </c>
      <c r="G2274">
        <v>9</v>
      </c>
    </row>
    <row r="2275" spans="1:7" ht="15.5" x14ac:dyDescent="0.35">
      <c r="A2275" t="s">
        <v>187</v>
      </c>
      <c r="B2275" t="s">
        <v>353</v>
      </c>
      <c r="C2275">
        <v>91431</v>
      </c>
      <c r="D2275">
        <v>2025</v>
      </c>
      <c r="E2275">
        <v>5</v>
      </c>
      <c r="F2275">
        <v>54.44</v>
      </c>
      <c r="G2275">
        <v>6</v>
      </c>
    </row>
    <row r="2276" spans="1:7" ht="15.5" x14ac:dyDescent="0.35">
      <c r="A2276" t="s">
        <v>187</v>
      </c>
      <c r="B2276" t="s">
        <v>353</v>
      </c>
      <c r="C2276">
        <v>91431</v>
      </c>
      <c r="D2276">
        <v>2025</v>
      </c>
      <c r="E2276">
        <v>6</v>
      </c>
      <c r="F2276">
        <v>454.34</v>
      </c>
      <c r="G2276">
        <v>50</v>
      </c>
    </row>
    <row r="2277" spans="1:7" ht="15.5" x14ac:dyDescent="0.35">
      <c r="A2277" t="s">
        <v>187</v>
      </c>
      <c r="B2277" t="s">
        <v>353</v>
      </c>
      <c r="C2277">
        <v>91431</v>
      </c>
      <c r="D2277">
        <v>2025</v>
      </c>
      <c r="E2277">
        <v>7</v>
      </c>
      <c r="F2277">
        <v>455.65</v>
      </c>
      <c r="G2277">
        <v>45</v>
      </c>
    </row>
    <row r="2278" spans="1:7" ht="15.5" x14ac:dyDescent="0.35">
      <c r="A2278" t="s">
        <v>187</v>
      </c>
      <c r="B2278" t="s">
        <v>353</v>
      </c>
      <c r="C2278">
        <v>91431</v>
      </c>
      <c r="D2278">
        <v>2025</v>
      </c>
      <c r="E2278">
        <v>8</v>
      </c>
      <c r="F2278">
        <v>482.74</v>
      </c>
      <c r="G2278">
        <v>42</v>
      </c>
    </row>
    <row r="2279" spans="1:7" ht="15.5" x14ac:dyDescent="0.35">
      <c r="A2279" t="s">
        <v>187</v>
      </c>
      <c r="B2279" t="s">
        <v>353</v>
      </c>
      <c r="C2279">
        <v>91431</v>
      </c>
      <c r="D2279">
        <v>2025</v>
      </c>
      <c r="E2279">
        <v>9</v>
      </c>
      <c r="F2279">
        <v>318.93</v>
      </c>
      <c r="G2279">
        <v>35</v>
      </c>
    </row>
    <row r="2280" spans="1:7" ht="15.5" x14ac:dyDescent="0.35">
      <c r="A2280" t="s">
        <v>187</v>
      </c>
      <c r="B2280" t="s">
        <v>353</v>
      </c>
      <c r="C2280">
        <v>91431</v>
      </c>
      <c r="D2280">
        <v>2025</v>
      </c>
      <c r="E2280">
        <v>10</v>
      </c>
      <c r="F2280">
        <v>281.68</v>
      </c>
      <c r="G2280">
        <v>22</v>
      </c>
    </row>
    <row r="2281" spans="1:7" ht="15.5" x14ac:dyDescent="0.35">
      <c r="A2281" t="s">
        <v>187</v>
      </c>
      <c r="B2281" t="s">
        <v>353</v>
      </c>
      <c r="C2281">
        <v>91431</v>
      </c>
      <c r="D2281">
        <v>2025</v>
      </c>
      <c r="E2281">
        <v>11</v>
      </c>
      <c r="F2281">
        <v>131.09</v>
      </c>
      <c r="G2281">
        <v>13</v>
      </c>
    </row>
    <row r="2282" spans="1:7" ht="15.5" hidden="1" x14ac:dyDescent="0.35">
      <c r="A2282" t="s">
        <v>187</v>
      </c>
      <c r="B2282" t="s">
        <v>353</v>
      </c>
      <c r="C2282">
        <v>91432</v>
      </c>
      <c r="D2282">
        <v>2022</v>
      </c>
      <c r="E2282">
        <v>9</v>
      </c>
      <c r="F2282">
        <v>184.53</v>
      </c>
      <c r="G2282">
        <v>20.67</v>
      </c>
    </row>
    <row r="2283" spans="1:7" ht="15.5" hidden="1" x14ac:dyDescent="0.35">
      <c r="A2283" t="s">
        <v>187</v>
      </c>
      <c r="B2283" t="s">
        <v>353</v>
      </c>
      <c r="C2283">
        <v>91432</v>
      </c>
      <c r="D2283">
        <v>2022</v>
      </c>
      <c r="E2283">
        <v>10</v>
      </c>
      <c r="F2283">
        <v>375.75</v>
      </c>
      <c r="G2283">
        <v>32</v>
      </c>
    </row>
    <row r="2284" spans="1:7" ht="15.5" hidden="1" x14ac:dyDescent="0.35">
      <c r="A2284" t="s">
        <v>187</v>
      </c>
      <c r="B2284" t="s">
        <v>353</v>
      </c>
      <c r="C2284">
        <v>91432</v>
      </c>
      <c r="D2284">
        <v>2022</v>
      </c>
      <c r="E2284">
        <v>11</v>
      </c>
      <c r="F2284">
        <v>382.6</v>
      </c>
      <c r="G2284">
        <v>40</v>
      </c>
    </row>
    <row r="2285" spans="1:7" ht="15.5" hidden="1" x14ac:dyDescent="0.35">
      <c r="A2285" t="s">
        <v>187</v>
      </c>
      <c r="B2285" t="s">
        <v>353</v>
      </c>
      <c r="C2285">
        <v>91432</v>
      </c>
      <c r="D2285">
        <v>2022</v>
      </c>
      <c r="E2285">
        <v>12</v>
      </c>
      <c r="F2285">
        <v>483.61</v>
      </c>
      <c r="G2285">
        <v>50</v>
      </c>
    </row>
    <row r="2286" spans="1:7" ht="15.5" hidden="1" x14ac:dyDescent="0.35">
      <c r="A2286" t="s">
        <v>187</v>
      </c>
      <c r="B2286" t="s">
        <v>353</v>
      </c>
      <c r="C2286">
        <v>91432</v>
      </c>
      <c r="D2286">
        <v>2023</v>
      </c>
      <c r="E2286">
        <v>1</v>
      </c>
      <c r="F2286">
        <v>291.45</v>
      </c>
      <c r="G2286">
        <v>33</v>
      </c>
    </row>
    <row r="2287" spans="1:7" ht="15.5" hidden="1" x14ac:dyDescent="0.35">
      <c r="A2287" t="s">
        <v>187</v>
      </c>
      <c r="B2287" t="s">
        <v>353</v>
      </c>
      <c r="C2287">
        <v>91432</v>
      </c>
      <c r="D2287">
        <v>2023</v>
      </c>
      <c r="E2287">
        <v>2</v>
      </c>
      <c r="F2287">
        <v>318.49</v>
      </c>
      <c r="G2287">
        <v>33</v>
      </c>
    </row>
    <row r="2288" spans="1:7" ht="15.5" hidden="1" x14ac:dyDescent="0.35">
      <c r="A2288" t="s">
        <v>187</v>
      </c>
      <c r="B2288" t="s">
        <v>353</v>
      </c>
      <c r="C2288">
        <v>91432</v>
      </c>
      <c r="D2288">
        <v>2023</v>
      </c>
      <c r="E2288">
        <v>3</v>
      </c>
      <c r="F2288">
        <v>431.68</v>
      </c>
      <c r="G2288">
        <v>38</v>
      </c>
    </row>
    <row r="2289" spans="1:7" ht="15.5" hidden="1" x14ac:dyDescent="0.35">
      <c r="A2289" t="s">
        <v>187</v>
      </c>
      <c r="B2289" t="s">
        <v>353</v>
      </c>
      <c r="C2289">
        <v>91432</v>
      </c>
      <c r="D2289">
        <v>2023</v>
      </c>
      <c r="E2289">
        <v>4</v>
      </c>
      <c r="F2289">
        <v>447.12</v>
      </c>
      <c r="G2289">
        <v>38</v>
      </c>
    </row>
    <row r="2290" spans="1:7" ht="15.5" hidden="1" x14ac:dyDescent="0.35">
      <c r="A2290" t="s">
        <v>187</v>
      </c>
      <c r="B2290" t="s">
        <v>353</v>
      </c>
      <c r="C2290">
        <v>91432</v>
      </c>
      <c r="D2290">
        <v>2023</v>
      </c>
      <c r="E2290">
        <v>5</v>
      </c>
      <c r="F2290">
        <v>439.38</v>
      </c>
      <c r="G2290">
        <v>43</v>
      </c>
    </row>
    <row r="2291" spans="1:7" ht="15.5" hidden="1" x14ac:dyDescent="0.35">
      <c r="A2291" t="s">
        <v>187</v>
      </c>
      <c r="B2291" t="s">
        <v>353</v>
      </c>
      <c r="C2291">
        <v>91432</v>
      </c>
      <c r="D2291">
        <v>2023</v>
      </c>
      <c r="E2291">
        <v>6</v>
      </c>
      <c r="F2291">
        <v>383.68</v>
      </c>
      <c r="G2291">
        <v>42</v>
      </c>
    </row>
    <row r="2292" spans="1:7" ht="15.5" hidden="1" x14ac:dyDescent="0.35">
      <c r="A2292" t="s">
        <v>187</v>
      </c>
      <c r="B2292" t="s">
        <v>353</v>
      </c>
      <c r="C2292">
        <v>91432</v>
      </c>
      <c r="D2292">
        <v>2023</v>
      </c>
      <c r="E2292">
        <v>7</v>
      </c>
      <c r="F2292">
        <v>75.67</v>
      </c>
      <c r="G2292">
        <v>4</v>
      </c>
    </row>
    <row r="2293" spans="1:7" ht="15.5" hidden="1" x14ac:dyDescent="0.35">
      <c r="A2293" t="s">
        <v>187</v>
      </c>
      <c r="B2293" t="s">
        <v>353</v>
      </c>
      <c r="C2293">
        <v>91432</v>
      </c>
      <c r="D2293">
        <v>2023</v>
      </c>
      <c r="E2293">
        <v>8</v>
      </c>
      <c r="F2293">
        <v>429.78</v>
      </c>
      <c r="G2293">
        <v>39</v>
      </c>
    </row>
    <row r="2294" spans="1:7" ht="15.5" hidden="1" x14ac:dyDescent="0.35">
      <c r="A2294" t="s">
        <v>187</v>
      </c>
      <c r="B2294" t="s">
        <v>353</v>
      </c>
      <c r="C2294">
        <v>91432</v>
      </c>
      <c r="D2294">
        <v>2023</v>
      </c>
      <c r="E2294">
        <v>9</v>
      </c>
      <c r="F2294">
        <v>426.39</v>
      </c>
      <c r="G2294">
        <v>38</v>
      </c>
    </row>
    <row r="2295" spans="1:7" ht="15.5" hidden="1" x14ac:dyDescent="0.35">
      <c r="A2295" t="s">
        <v>187</v>
      </c>
      <c r="B2295" t="s">
        <v>353</v>
      </c>
      <c r="C2295">
        <v>91432</v>
      </c>
      <c r="D2295">
        <v>2023</v>
      </c>
      <c r="E2295">
        <v>10</v>
      </c>
      <c r="F2295">
        <v>470.05</v>
      </c>
      <c r="G2295">
        <v>42</v>
      </c>
    </row>
    <row r="2296" spans="1:7" ht="15.5" hidden="1" x14ac:dyDescent="0.35">
      <c r="A2296" t="s">
        <v>187</v>
      </c>
      <c r="B2296" t="s">
        <v>353</v>
      </c>
      <c r="C2296">
        <v>91432</v>
      </c>
      <c r="D2296">
        <v>2023</v>
      </c>
      <c r="E2296">
        <v>11</v>
      </c>
      <c r="F2296">
        <v>318.11</v>
      </c>
      <c r="G2296">
        <v>32</v>
      </c>
    </row>
    <row r="2297" spans="1:7" ht="15.5" hidden="1" x14ac:dyDescent="0.35">
      <c r="A2297" t="s">
        <v>187</v>
      </c>
      <c r="B2297" t="s">
        <v>353</v>
      </c>
      <c r="C2297">
        <v>91432</v>
      </c>
      <c r="D2297">
        <v>2023</v>
      </c>
      <c r="E2297">
        <v>12</v>
      </c>
      <c r="F2297">
        <v>440.72</v>
      </c>
      <c r="G2297">
        <v>51</v>
      </c>
    </row>
    <row r="2298" spans="1:7" ht="15.5" hidden="1" x14ac:dyDescent="0.35">
      <c r="A2298" t="s">
        <v>187</v>
      </c>
      <c r="B2298" t="s">
        <v>353</v>
      </c>
      <c r="C2298">
        <v>91432</v>
      </c>
      <c r="D2298">
        <v>2024</v>
      </c>
      <c r="E2298">
        <v>1</v>
      </c>
      <c r="F2298">
        <v>427.18</v>
      </c>
      <c r="G2298">
        <v>37</v>
      </c>
    </row>
    <row r="2299" spans="1:7" ht="15.5" hidden="1" x14ac:dyDescent="0.35">
      <c r="A2299" t="s">
        <v>187</v>
      </c>
      <c r="B2299" t="s">
        <v>353</v>
      </c>
      <c r="C2299">
        <v>91432</v>
      </c>
      <c r="D2299">
        <v>2024</v>
      </c>
      <c r="E2299">
        <v>2</v>
      </c>
      <c r="F2299">
        <v>401.95</v>
      </c>
      <c r="G2299">
        <v>39</v>
      </c>
    </row>
    <row r="2300" spans="1:7" ht="15.5" hidden="1" x14ac:dyDescent="0.35">
      <c r="A2300" t="s">
        <v>187</v>
      </c>
      <c r="B2300" t="s">
        <v>353</v>
      </c>
      <c r="C2300">
        <v>91432</v>
      </c>
      <c r="D2300">
        <v>2024</v>
      </c>
      <c r="E2300">
        <v>3</v>
      </c>
      <c r="F2300">
        <v>453.93</v>
      </c>
      <c r="G2300">
        <v>43</v>
      </c>
    </row>
    <row r="2301" spans="1:7" ht="15.5" hidden="1" x14ac:dyDescent="0.35">
      <c r="A2301" t="s">
        <v>187</v>
      </c>
      <c r="B2301" t="s">
        <v>353</v>
      </c>
      <c r="C2301">
        <v>91432</v>
      </c>
      <c r="D2301">
        <v>2024</v>
      </c>
      <c r="E2301">
        <v>4</v>
      </c>
      <c r="F2301">
        <v>415.73</v>
      </c>
      <c r="G2301">
        <v>32</v>
      </c>
    </row>
    <row r="2302" spans="1:7" ht="15.5" hidden="1" x14ac:dyDescent="0.35">
      <c r="A2302" t="s">
        <v>187</v>
      </c>
      <c r="B2302" t="s">
        <v>353</v>
      </c>
      <c r="C2302">
        <v>91432</v>
      </c>
      <c r="D2302">
        <v>2024</v>
      </c>
      <c r="E2302">
        <v>5</v>
      </c>
      <c r="F2302">
        <v>394.51</v>
      </c>
      <c r="G2302">
        <v>38</v>
      </c>
    </row>
    <row r="2303" spans="1:7" ht="15.5" hidden="1" x14ac:dyDescent="0.35">
      <c r="A2303" t="s">
        <v>187</v>
      </c>
      <c r="B2303" t="s">
        <v>353</v>
      </c>
      <c r="C2303">
        <v>91432</v>
      </c>
      <c r="D2303">
        <v>2024</v>
      </c>
      <c r="E2303">
        <v>6</v>
      </c>
      <c r="F2303">
        <v>448.93</v>
      </c>
      <c r="G2303">
        <v>42</v>
      </c>
    </row>
    <row r="2304" spans="1:7" ht="15.5" hidden="1" x14ac:dyDescent="0.35">
      <c r="A2304" t="s">
        <v>187</v>
      </c>
      <c r="B2304" t="s">
        <v>353</v>
      </c>
      <c r="C2304">
        <v>91432</v>
      </c>
      <c r="D2304">
        <v>2024</v>
      </c>
      <c r="E2304">
        <v>7</v>
      </c>
      <c r="F2304">
        <v>348.47</v>
      </c>
      <c r="G2304">
        <v>41</v>
      </c>
    </row>
    <row r="2305" spans="1:7" ht="15.5" hidden="1" x14ac:dyDescent="0.35">
      <c r="A2305" t="s">
        <v>187</v>
      </c>
      <c r="B2305" t="s">
        <v>353</v>
      </c>
      <c r="C2305">
        <v>91432</v>
      </c>
      <c r="D2305">
        <v>2024</v>
      </c>
      <c r="E2305">
        <v>8</v>
      </c>
      <c r="F2305">
        <v>443.16</v>
      </c>
      <c r="G2305">
        <v>46</v>
      </c>
    </row>
    <row r="2306" spans="1:7" ht="15.5" hidden="1" x14ac:dyDescent="0.35">
      <c r="A2306" t="s">
        <v>187</v>
      </c>
      <c r="B2306" t="s">
        <v>353</v>
      </c>
      <c r="C2306">
        <v>91432</v>
      </c>
      <c r="D2306">
        <v>2024</v>
      </c>
      <c r="E2306">
        <v>9</v>
      </c>
      <c r="F2306">
        <v>372.9</v>
      </c>
      <c r="G2306">
        <v>40</v>
      </c>
    </row>
    <row r="2307" spans="1:7" ht="15.5" hidden="1" x14ac:dyDescent="0.35">
      <c r="A2307" t="s">
        <v>187</v>
      </c>
      <c r="B2307" t="s">
        <v>353</v>
      </c>
      <c r="C2307">
        <v>91432</v>
      </c>
      <c r="D2307">
        <v>2024</v>
      </c>
      <c r="E2307">
        <v>10</v>
      </c>
      <c r="F2307">
        <v>0</v>
      </c>
      <c r="G2307">
        <v>0</v>
      </c>
    </row>
    <row r="2308" spans="1:7" ht="15.5" hidden="1" x14ac:dyDescent="0.35">
      <c r="A2308" t="s">
        <v>187</v>
      </c>
      <c r="B2308" t="s">
        <v>353</v>
      </c>
      <c r="C2308">
        <v>91432</v>
      </c>
      <c r="D2308">
        <v>2024</v>
      </c>
      <c r="E2308">
        <v>11</v>
      </c>
      <c r="F2308">
        <v>178.01</v>
      </c>
      <c r="G2308">
        <v>15</v>
      </c>
    </row>
    <row r="2309" spans="1:7" ht="15.5" hidden="1" x14ac:dyDescent="0.35">
      <c r="A2309" t="s">
        <v>187</v>
      </c>
      <c r="B2309" t="s">
        <v>353</v>
      </c>
      <c r="C2309">
        <v>91432</v>
      </c>
      <c r="D2309">
        <v>2024</v>
      </c>
      <c r="E2309">
        <v>12</v>
      </c>
      <c r="F2309">
        <v>526.5</v>
      </c>
      <c r="G2309">
        <v>52</v>
      </c>
    </row>
    <row r="2310" spans="1:7" ht="15.5" x14ac:dyDescent="0.35">
      <c r="A2310" t="s">
        <v>187</v>
      </c>
      <c r="B2310" t="s">
        <v>353</v>
      </c>
      <c r="C2310">
        <v>91432</v>
      </c>
      <c r="D2310">
        <v>2025</v>
      </c>
      <c r="E2310">
        <v>1</v>
      </c>
      <c r="F2310">
        <v>449.45</v>
      </c>
      <c r="G2310">
        <v>41</v>
      </c>
    </row>
    <row r="2311" spans="1:7" ht="15.5" x14ac:dyDescent="0.35">
      <c r="A2311" t="s">
        <v>187</v>
      </c>
      <c r="B2311" t="s">
        <v>353</v>
      </c>
      <c r="C2311">
        <v>91432</v>
      </c>
      <c r="D2311">
        <v>2025</v>
      </c>
      <c r="E2311">
        <v>2</v>
      </c>
      <c r="F2311">
        <v>437.28</v>
      </c>
      <c r="G2311">
        <v>43</v>
      </c>
    </row>
    <row r="2312" spans="1:7" ht="15.5" x14ac:dyDescent="0.35">
      <c r="A2312" t="s">
        <v>187</v>
      </c>
      <c r="B2312" t="s">
        <v>353</v>
      </c>
      <c r="C2312">
        <v>91432</v>
      </c>
      <c r="D2312">
        <v>2025</v>
      </c>
      <c r="E2312">
        <v>3</v>
      </c>
      <c r="F2312">
        <v>405.98</v>
      </c>
      <c r="G2312">
        <v>37</v>
      </c>
    </row>
    <row r="2313" spans="1:7" ht="15.5" x14ac:dyDescent="0.35">
      <c r="A2313" t="s">
        <v>187</v>
      </c>
      <c r="B2313" t="s">
        <v>353</v>
      </c>
      <c r="C2313">
        <v>91432</v>
      </c>
      <c r="D2313">
        <v>2025</v>
      </c>
      <c r="E2313">
        <v>4</v>
      </c>
      <c r="F2313">
        <v>73.489999999999995</v>
      </c>
      <c r="G2313">
        <v>6.6</v>
      </c>
    </row>
    <row r="2314" spans="1:7" ht="15.5" x14ac:dyDescent="0.35">
      <c r="A2314" t="s">
        <v>187</v>
      </c>
      <c r="B2314" t="s">
        <v>353</v>
      </c>
      <c r="C2314">
        <v>91432</v>
      </c>
      <c r="D2314">
        <v>2025</v>
      </c>
      <c r="E2314">
        <v>5</v>
      </c>
      <c r="F2314">
        <v>0</v>
      </c>
      <c r="G2314">
        <v>0</v>
      </c>
    </row>
    <row r="2315" spans="1:7" ht="15.5" x14ac:dyDescent="0.35">
      <c r="A2315" t="s">
        <v>187</v>
      </c>
      <c r="B2315" t="s">
        <v>353</v>
      </c>
      <c r="C2315">
        <v>91432</v>
      </c>
      <c r="D2315">
        <v>2025</v>
      </c>
      <c r="E2315">
        <v>6</v>
      </c>
      <c r="F2315">
        <v>0</v>
      </c>
      <c r="G2315">
        <v>0</v>
      </c>
    </row>
    <row r="2316" spans="1:7" ht="15.5" x14ac:dyDescent="0.35">
      <c r="A2316" t="s">
        <v>187</v>
      </c>
      <c r="B2316" t="s">
        <v>353</v>
      </c>
      <c r="C2316">
        <v>91432</v>
      </c>
      <c r="D2316">
        <v>2025</v>
      </c>
      <c r="E2316">
        <v>7</v>
      </c>
      <c r="F2316">
        <v>0</v>
      </c>
      <c r="G2316">
        <v>0</v>
      </c>
    </row>
    <row r="2317" spans="1:7" ht="15.5" x14ac:dyDescent="0.35">
      <c r="A2317" t="s">
        <v>187</v>
      </c>
      <c r="B2317" t="s">
        <v>353</v>
      </c>
      <c r="C2317">
        <v>91432</v>
      </c>
      <c r="D2317">
        <v>2025</v>
      </c>
      <c r="E2317">
        <v>8</v>
      </c>
      <c r="F2317">
        <v>0</v>
      </c>
      <c r="G2317">
        <v>0</v>
      </c>
    </row>
    <row r="2318" spans="1:7" ht="15.5" x14ac:dyDescent="0.35">
      <c r="A2318" t="s">
        <v>187</v>
      </c>
      <c r="B2318" t="s">
        <v>353</v>
      </c>
      <c r="C2318">
        <v>91432</v>
      </c>
      <c r="D2318">
        <v>2025</v>
      </c>
      <c r="E2318">
        <v>9</v>
      </c>
      <c r="F2318">
        <v>0</v>
      </c>
      <c r="G2318">
        <v>0</v>
      </c>
    </row>
    <row r="2319" spans="1:7" ht="15.5" x14ac:dyDescent="0.35">
      <c r="A2319" t="s">
        <v>187</v>
      </c>
      <c r="B2319" t="s">
        <v>353</v>
      </c>
      <c r="C2319">
        <v>91432</v>
      </c>
      <c r="D2319">
        <v>2025</v>
      </c>
      <c r="E2319">
        <v>10</v>
      </c>
      <c r="F2319">
        <v>0</v>
      </c>
      <c r="G2319">
        <v>0</v>
      </c>
    </row>
    <row r="2320" spans="1:7" ht="15.5" x14ac:dyDescent="0.35">
      <c r="A2320" t="s">
        <v>187</v>
      </c>
      <c r="B2320" t="s">
        <v>353</v>
      </c>
      <c r="C2320">
        <v>91432</v>
      </c>
      <c r="D2320">
        <v>2025</v>
      </c>
      <c r="E2320">
        <v>11</v>
      </c>
      <c r="F2320">
        <v>0</v>
      </c>
      <c r="G2320">
        <v>0</v>
      </c>
    </row>
    <row r="2321" spans="1:7" ht="15.5" hidden="1" x14ac:dyDescent="0.35">
      <c r="A2321" t="s">
        <v>187</v>
      </c>
      <c r="B2321" t="s">
        <v>353</v>
      </c>
      <c r="C2321">
        <v>91437</v>
      </c>
      <c r="D2321">
        <v>2018</v>
      </c>
      <c r="E2321">
        <v>4</v>
      </c>
      <c r="F2321">
        <v>34.869999999999997</v>
      </c>
      <c r="G2321">
        <v>5</v>
      </c>
    </row>
    <row r="2322" spans="1:7" ht="15.5" hidden="1" x14ac:dyDescent="0.35">
      <c r="A2322" t="s">
        <v>187</v>
      </c>
      <c r="B2322" t="s">
        <v>353</v>
      </c>
      <c r="C2322">
        <v>91437</v>
      </c>
      <c r="D2322">
        <v>2018</v>
      </c>
      <c r="E2322">
        <v>5</v>
      </c>
      <c r="F2322">
        <v>337.82</v>
      </c>
      <c r="G2322">
        <v>53</v>
      </c>
    </row>
    <row r="2323" spans="1:7" ht="15.5" hidden="1" x14ac:dyDescent="0.35">
      <c r="A2323" t="s">
        <v>187</v>
      </c>
      <c r="B2323" t="s">
        <v>353</v>
      </c>
      <c r="C2323">
        <v>91437</v>
      </c>
      <c r="D2323">
        <v>2018</v>
      </c>
      <c r="E2323">
        <v>6</v>
      </c>
      <c r="F2323">
        <v>342.78</v>
      </c>
      <c r="G2323">
        <v>56</v>
      </c>
    </row>
    <row r="2324" spans="1:7" ht="15.5" hidden="1" x14ac:dyDescent="0.35">
      <c r="A2324" t="s">
        <v>187</v>
      </c>
      <c r="B2324" t="s">
        <v>353</v>
      </c>
      <c r="C2324">
        <v>91437</v>
      </c>
      <c r="D2324">
        <v>2018</v>
      </c>
      <c r="E2324">
        <v>7</v>
      </c>
      <c r="F2324">
        <v>374.27</v>
      </c>
      <c r="G2324">
        <v>66</v>
      </c>
    </row>
    <row r="2325" spans="1:7" ht="15.5" hidden="1" x14ac:dyDescent="0.35">
      <c r="A2325" t="s">
        <v>187</v>
      </c>
      <c r="B2325" t="s">
        <v>353</v>
      </c>
      <c r="C2325">
        <v>91437</v>
      </c>
      <c r="D2325">
        <v>2018</v>
      </c>
      <c r="E2325">
        <v>8</v>
      </c>
      <c r="F2325">
        <v>397.33</v>
      </c>
      <c r="G2325">
        <v>66</v>
      </c>
    </row>
    <row r="2326" spans="1:7" ht="15.5" hidden="1" x14ac:dyDescent="0.35">
      <c r="A2326" t="s">
        <v>187</v>
      </c>
      <c r="B2326" t="s">
        <v>353</v>
      </c>
      <c r="C2326">
        <v>91437</v>
      </c>
      <c r="D2326">
        <v>2018</v>
      </c>
      <c r="E2326">
        <v>9</v>
      </c>
      <c r="F2326">
        <v>339.78</v>
      </c>
      <c r="G2326">
        <v>58</v>
      </c>
    </row>
    <row r="2327" spans="1:7" ht="15.5" hidden="1" x14ac:dyDescent="0.35">
      <c r="A2327" t="s">
        <v>187</v>
      </c>
      <c r="B2327" t="s">
        <v>353</v>
      </c>
      <c r="C2327">
        <v>91437</v>
      </c>
      <c r="D2327">
        <v>2018</v>
      </c>
      <c r="E2327">
        <v>10</v>
      </c>
      <c r="F2327">
        <v>378.49</v>
      </c>
      <c r="G2327">
        <v>96</v>
      </c>
    </row>
    <row r="2328" spans="1:7" ht="15.5" hidden="1" x14ac:dyDescent="0.35">
      <c r="A2328" t="s">
        <v>187</v>
      </c>
      <c r="B2328" t="s">
        <v>353</v>
      </c>
      <c r="C2328">
        <v>91437</v>
      </c>
      <c r="D2328">
        <v>2018</v>
      </c>
      <c r="E2328">
        <v>11</v>
      </c>
      <c r="F2328">
        <v>316.83</v>
      </c>
      <c r="G2328">
        <v>52</v>
      </c>
    </row>
    <row r="2329" spans="1:7" ht="15.5" hidden="1" x14ac:dyDescent="0.35">
      <c r="A2329" t="s">
        <v>187</v>
      </c>
      <c r="B2329" t="s">
        <v>353</v>
      </c>
      <c r="C2329">
        <v>91437</v>
      </c>
      <c r="D2329">
        <v>2018</v>
      </c>
      <c r="E2329">
        <v>12</v>
      </c>
      <c r="F2329">
        <v>381</v>
      </c>
      <c r="G2329">
        <v>61</v>
      </c>
    </row>
    <row r="2330" spans="1:7" ht="15.5" hidden="1" x14ac:dyDescent="0.35">
      <c r="A2330" t="s">
        <v>187</v>
      </c>
      <c r="B2330" t="s">
        <v>353</v>
      </c>
      <c r="C2330">
        <v>91437</v>
      </c>
      <c r="D2330">
        <v>2019</v>
      </c>
      <c r="E2330">
        <v>1</v>
      </c>
      <c r="F2330">
        <v>385.52</v>
      </c>
      <c r="G2330">
        <v>58</v>
      </c>
    </row>
    <row r="2331" spans="1:7" ht="15.5" hidden="1" x14ac:dyDescent="0.35">
      <c r="A2331" t="s">
        <v>187</v>
      </c>
      <c r="B2331" t="s">
        <v>353</v>
      </c>
      <c r="C2331">
        <v>91437</v>
      </c>
      <c r="D2331">
        <v>2019</v>
      </c>
      <c r="E2331">
        <v>2</v>
      </c>
      <c r="F2331">
        <v>321.01</v>
      </c>
      <c r="G2331">
        <v>50</v>
      </c>
    </row>
    <row r="2332" spans="1:7" ht="15.5" hidden="1" x14ac:dyDescent="0.35">
      <c r="A2332" t="s">
        <v>187</v>
      </c>
      <c r="B2332" t="s">
        <v>353</v>
      </c>
      <c r="C2332">
        <v>91437</v>
      </c>
      <c r="D2332">
        <v>2019</v>
      </c>
      <c r="E2332">
        <v>3</v>
      </c>
      <c r="F2332">
        <v>327.95</v>
      </c>
      <c r="G2332">
        <v>61</v>
      </c>
    </row>
    <row r="2333" spans="1:7" ht="15.5" hidden="1" x14ac:dyDescent="0.35">
      <c r="A2333" t="s">
        <v>187</v>
      </c>
      <c r="B2333" t="s">
        <v>353</v>
      </c>
      <c r="C2333">
        <v>91437</v>
      </c>
      <c r="D2333">
        <v>2019</v>
      </c>
      <c r="E2333">
        <v>4</v>
      </c>
      <c r="F2333">
        <v>336.99</v>
      </c>
      <c r="G2333">
        <v>55</v>
      </c>
    </row>
    <row r="2334" spans="1:7" ht="15.5" hidden="1" x14ac:dyDescent="0.35">
      <c r="A2334" t="s">
        <v>187</v>
      </c>
      <c r="B2334" t="s">
        <v>353</v>
      </c>
      <c r="C2334">
        <v>91437</v>
      </c>
      <c r="D2334">
        <v>2019</v>
      </c>
      <c r="E2334">
        <v>5</v>
      </c>
      <c r="F2334">
        <v>366.86</v>
      </c>
      <c r="G2334">
        <v>65</v>
      </c>
    </row>
    <row r="2335" spans="1:7" ht="15.5" hidden="1" x14ac:dyDescent="0.35">
      <c r="A2335" t="s">
        <v>187</v>
      </c>
      <c r="B2335" t="s">
        <v>353</v>
      </c>
      <c r="C2335">
        <v>91437</v>
      </c>
      <c r="D2335">
        <v>2019</v>
      </c>
      <c r="E2335">
        <v>6</v>
      </c>
      <c r="F2335">
        <v>332.94</v>
      </c>
      <c r="G2335">
        <v>57</v>
      </c>
    </row>
    <row r="2336" spans="1:7" ht="15.5" hidden="1" x14ac:dyDescent="0.35">
      <c r="A2336" t="s">
        <v>187</v>
      </c>
      <c r="B2336" t="s">
        <v>353</v>
      </c>
      <c r="C2336">
        <v>91437</v>
      </c>
      <c r="D2336">
        <v>2019</v>
      </c>
      <c r="E2336">
        <v>7</v>
      </c>
      <c r="F2336">
        <v>376.23</v>
      </c>
      <c r="G2336">
        <v>66</v>
      </c>
    </row>
    <row r="2337" spans="1:7" ht="15.5" hidden="1" x14ac:dyDescent="0.35">
      <c r="A2337" t="s">
        <v>187</v>
      </c>
      <c r="B2337" t="s">
        <v>353</v>
      </c>
      <c r="C2337">
        <v>91437</v>
      </c>
      <c r="D2337">
        <v>2019</v>
      </c>
      <c r="E2337">
        <v>8</v>
      </c>
      <c r="F2337">
        <v>395.92</v>
      </c>
      <c r="G2337">
        <v>67</v>
      </c>
    </row>
    <row r="2338" spans="1:7" ht="15.5" hidden="1" x14ac:dyDescent="0.35">
      <c r="A2338" t="s">
        <v>187</v>
      </c>
      <c r="B2338" t="s">
        <v>353</v>
      </c>
      <c r="C2338">
        <v>91437</v>
      </c>
      <c r="D2338">
        <v>2019</v>
      </c>
      <c r="E2338">
        <v>9</v>
      </c>
      <c r="F2338">
        <v>349.48</v>
      </c>
      <c r="G2338">
        <v>52</v>
      </c>
    </row>
    <row r="2339" spans="1:7" ht="15.5" hidden="1" x14ac:dyDescent="0.35">
      <c r="A2339" t="s">
        <v>187</v>
      </c>
      <c r="B2339" t="s">
        <v>353</v>
      </c>
      <c r="C2339">
        <v>91437</v>
      </c>
      <c r="D2339">
        <v>2019</v>
      </c>
      <c r="E2339">
        <v>10</v>
      </c>
      <c r="F2339">
        <v>399.92</v>
      </c>
      <c r="G2339">
        <v>69</v>
      </c>
    </row>
    <row r="2340" spans="1:7" ht="15.5" hidden="1" x14ac:dyDescent="0.35">
      <c r="A2340" t="s">
        <v>187</v>
      </c>
      <c r="B2340" t="s">
        <v>353</v>
      </c>
      <c r="C2340">
        <v>91437</v>
      </c>
      <c r="D2340">
        <v>2019</v>
      </c>
      <c r="E2340">
        <v>11</v>
      </c>
      <c r="F2340">
        <v>308.95999999999998</v>
      </c>
      <c r="G2340">
        <v>50</v>
      </c>
    </row>
    <row r="2341" spans="1:7" ht="15.5" hidden="1" x14ac:dyDescent="0.35">
      <c r="A2341" t="s">
        <v>187</v>
      </c>
      <c r="B2341" t="s">
        <v>353</v>
      </c>
      <c r="C2341">
        <v>91437</v>
      </c>
      <c r="D2341">
        <v>2019</v>
      </c>
      <c r="E2341">
        <v>12</v>
      </c>
      <c r="F2341">
        <v>327.27999999999997</v>
      </c>
      <c r="G2341">
        <v>53</v>
      </c>
    </row>
    <row r="2342" spans="1:7" ht="15.5" hidden="1" x14ac:dyDescent="0.35">
      <c r="A2342" t="s">
        <v>187</v>
      </c>
      <c r="B2342" t="s">
        <v>353</v>
      </c>
      <c r="C2342">
        <v>91437</v>
      </c>
      <c r="D2342">
        <v>2020</v>
      </c>
      <c r="E2342">
        <v>1</v>
      </c>
      <c r="F2342">
        <v>376.65</v>
      </c>
      <c r="G2342">
        <v>64.58</v>
      </c>
    </row>
    <row r="2343" spans="1:7" ht="15.5" hidden="1" x14ac:dyDescent="0.35">
      <c r="A2343" t="s">
        <v>187</v>
      </c>
      <c r="B2343" t="s">
        <v>353</v>
      </c>
      <c r="C2343">
        <v>91437</v>
      </c>
      <c r="D2343">
        <v>2020</v>
      </c>
      <c r="E2343">
        <v>2</v>
      </c>
      <c r="F2343">
        <v>352.35</v>
      </c>
      <c r="G2343">
        <v>60.42</v>
      </c>
    </row>
    <row r="2344" spans="1:7" ht="15.5" hidden="1" x14ac:dyDescent="0.35">
      <c r="A2344" t="s">
        <v>187</v>
      </c>
      <c r="B2344" t="s">
        <v>353</v>
      </c>
      <c r="C2344">
        <v>91437</v>
      </c>
      <c r="D2344">
        <v>2020</v>
      </c>
      <c r="E2344">
        <v>3</v>
      </c>
      <c r="F2344">
        <v>178.61</v>
      </c>
      <c r="G2344">
        <v>28.24</v>
      </c>
    </row>
    <row r="2345" spans="1:7" ht="15.5" hidden="1" x14ac:dyDescent="0.35">
      <c r="A2345" t="s">
        <v>187</v>
      </c>
      <c r="B2345" t="s">
        <v>353</v>
      </c>
      <c r="C2345">
        <v>91437</v>
      </c>
      <c r="D2345">
        <v>2020</v>
      </c>
      <c r="E2345">
        <v>4</v>
      </c>
      <c r="F2345">
        <v>0</v>
      </c>
      <c r="G2345">
        <v>0</v>
      </c>
    </row>
    <row r="2346" spans="1:7" ht="15.5" hidden="1" x14ac:dyDescent="0.35">
      <c r="A2346" t="s">
        <v>187</v>
      </c>
      <c r="B2346" t="s">
        <v>353</v>
      </c>
      <c r="C2346">
        <v>91437</v>
      </c>
      <c r="D2346">
        <v>2020</v>
      </c>
      <c r="E2346">
        <v>5</v>
      </c>
      <c r="F2346">
        <v>0</v>
      </c>
      <c r="G2346">
        <v>0</v>
      </c>
    </row>
    <row r="2347" spans="1:7" ht="15.5" hidden="1" x14ac:dyDescent="0.35">
      <c r="A2347" t="s">
        <v>187</v>
      </c>
      <c r="B2347" t="s">
        <v>353</v>
      </c>
      <c r="C2347">
        <v>91437</v>
      </c>
      <c r="D2347">
        <v>2020</v>
      </c>
      <c r="E2347">
        <v>6</v>
      </c>
      <c r="F2347">
        <v>0</v>
      </c>
      <c r="G2347">
        <v>0</v>
      </c>
    </row>
    <row r="2348" spans="1:7" ht="15.5" hidden="1" x14ac:dyDescent="0.35">
      <c r="A2348" t="s">
        <v>187</v>
      </c>
      <c r="B2348" t="s">
        <v>353</v>
      </c>
      <c r="C2348">
        <v>91437</v>
      </c>
      <c r="D2348">
        <v>2020</v>
      </c>
      <c r="E2348">
        <v>7</v>
      </c>
      <c r="F2348">
        <v>0</v>
      </c>
      <c r="G2348">
        <v>0</v>
      </c>
    </row>
    <row r="2349" spans="1:7" ht="15.5" hidden="1" x14ac:dyDescent="0.35">
      <c r="A2349" t="s">
        <v>187</v>
      </c>
      <c r="B2349" t="s">
        <v>353</v>
      </c>
      <c r="C2349">
        <v>91437</v>
      </c>
      <c r="D2349">
        <v>2020</v>
      </c>
      <c r="E2349">
        <v>8</v>
      </c>
      <c r="F2349">
        <v>0</v>
      </c>
      <c r="G2349">
        <v>0</v>
      </c>
    </row>
    <row r="2350" spans="1:7" ht="15.5" hidden="1" x14ac:dyDescent="0.35">
      <c r="A2350" t="s">
        <v>187</v>
      </c>
      <c r="B2350" t="s">
        <v>353</v>
      </c>
      <c r="C2350">
        <v>91437</v>
      </c>
      <c r="D2350">
        <v>2020</v>
      </c>
      <c r="E2350">
        <v>9</v>
      </c>
      <c r="F2350">
        <v>0</v>
      </c>
      <c r="G2350">
        <v>0</v>
      </c>
    </row>
    <row r="2351" spans="1:7" ht="15.5" hidden="1" x14ac:dyDescent="0.35">
      <c r="A2351" t="s">
        <v>187</v>
      </c>
      <c r="B2351" t="s">
        <v>353</v>
      </c>
      <c r="C2351">
        <v>91437</v>
      </c>
      <c r="D2351">
        <v>2020</v>
      </c>
      <c r="E2351">
        <v>10</v>
      </c>
      <c r="F2351">
        <v>0</v>
      </c>
      <c r="G2351">
        <v>0</v>
      </c>
    </row>
    <row r="2352" spans="1:7" ht="15.5" hidden="1" x14ac:dyDescent="0.35">
      <c r="A2352" t="s">
        <v>187</v>
      </c>
      <c r="B2352" t="s">
        <v>353</v>
      </c>
      <c r="C2352">
        <v>91437</v>
      </c>
      <c r="D2352">
        <v>2020</v>
      </c>
      <c r="E2352">
        <v>11</v>
      </c>
      <c r="F2352">
        <v>0</v>
      </c>
      <c r="G2352">
        <v>0</v>
      </c>
    </row>
    <row r="2353" spans="1:7" ht="15.5" hidden="1" x14ac:dyDescent="0.35">
      <c r="A2353" t="s">
        <v>187</v>
      </c>
      <c r="B2353" t="s">
        <v>353</v>
      </c>
      <c r="C2353">
        <v>91437</v>
      </c>
      <c r="D2353">
        <v>2020</v>
      </c>
      <c r="E2353">
        <v>12</v>
      </c>
      <c r="F2353">
        <v>0</v>
      </c>
      <c r="G2353">
        <v>0</v>
      </c>
    </row>
    <row r="2354" spans="1:7" ht="15.5" hidden="1" x14ac:dyDescent="0.35">
      <c r="A2354" t="s">
        <v>187</v>
      </c>
      <c r="B2354" t="s">
        <v>353</v>
      </c>
      <c r="C2354">
        <v>91437</v>
      </c>
      <c r="D2354">
        <v>2022</v>
      </c>
      <c r="E2354">
        <v>3</v>
      </c>
      <c r="F2354">
        <v>154.03</v>
      </c>
      <c r="G2354">
        <v>12.7</v>
      </c>
    </row>
    <row r="2355" spans="1:7" ht="15.5" hidden="1" x14ac:dyDescent="0.35">
      <c r="A2355" t="s">
        <v>187</v>
      </c>
      <c r="B2355" t="s">
        <v>353</v>
      </c>
      <c r="C2355">
        <v>91437</v>
      </c>
      <c r="D2355">
        <v>2022</v>
      </c>
      <c r="E2355">
        <v>4</v>
      </c>
      <c r="F2355">
        <v>332.95</v>
      </c>
      <c r="G2355">
        <v>32</v>
      </c>
    </row>
    <row r="2356" spans="1:7" ht="15.5" hidden="1" x14ac:dyDescent="0.35">
      <c r="A2356" t="s">
        <v>187</v>
      </c>
      <c r="B2356" t="s">
        <v>353</v>
      </c>
      <c r="C2356">
        <v>91437</v>
      </c>
      <c r="D2356">
        <v>2022</v>
      </c>
      <c r="E2356">
        <v>5</v>
      </c>
      <c r="F2356">
        <v>453.63</v>
      </c>
      <c r="G2356">
        <v>41</v>
      </c>
    </row>
    <row r="2357" spans="1:7" ht="15.5" hidden="1" x14ac:dyDescent="0.35">
      <c r="A2357" t="s">
        <v>187</v>
      </c>
      <c r="B2357" t="s">
        <v>353</v>
      </c>
      <c r="C2357">
        <v>91437</v>
      </c>
      <c r="D2357">
        <v>2022</v>
      </c>
      <c r="E2357">
        <v>6</v>
      </c>
      <c r="F2357">
        <v>392.12</v>
      </c>
      <c r="G2357">
        <v>29</v>
      </c>
    </row>
    <row r="2358" spans="1:7" ht="15.5" hidden="1" x14ac:dyDescent="0.35">
      <c r="A2358" t="s">
        <v>187</v>
      </c>
      <c r="B2358" t="s">
        <v>353</v>
      </c>
      <c r="C2358">
        <v>91437</v>
      </c>
      <c r="D2358">
        <v>2022</v>
      </c>
      <c r="E2358">
        <v>7</v>
      </c>
      <c r="F2358">
        <v>412.34</v>
      </c>
      <c r="G2358">
        <v>35</v>
      </c>
    </row>
    <row r="2359" spans="1:7" ht="15.5" hidden="1" x14ac:dyDescent="0.35">
      <c r="A2359" t="s">
        <v>187</v>
      </c>
      <c r="B2359" t="s">
        <v>353</v>
      </c>
      <c r="C2359">
        <v>91437</v>
      </c>
      <c r="D2359">
        <v>2022</v>
      </c>
      <c r="E2359">
        <v>8</v>
      </c>
      <c r="F2359">
        <v>365</v>
      </c>
      <c r="G2359">
        <v>33</v>
      </c>
    </row>
    <row r="2360" spans="1:7" ht="15.5" hidden="1" x14ac:dyDescent="0.35">
      <c r="A2360" t="s">
        <v>187</v>
      </c>
      <c r="B2360" t="s">
        <v>353</v>
      </c>
      <c r="C2360">
        <v>91437</v>
      </c>
      <c r="D2360">
        <v>2022</v>
      </c>
      <c r="E2360">
        <v>9</v>
      </c>
      <c r="F2360">
        <v>351.41</v>
      </c>
      <c r="G2360">
        <v>29</v>
      </c>
    </row>
    <row r="2361" spans="1:7" ht="15.5" hidden="1" x14ac:dyDescent="0.35">
      <c r="A2361" t="s">
        <v>187</v>
      </c>
      <c r="B2361" t="s">
        <v>353</v>
      </c>
      <c r="C2361">
        <v>91437</v>
      </c>
      <c r="D2361">
        <v>2022</v>
      </c>
      <c r="E2361">
        <v>10</v>
      </c>
      <c r="F2361">
        <v>425.95</v>
      </c>
      <c r="G2361">
        <v>42</v>
      </c>
    </row>
    <row r="2362" spans="1:7" ht="15.5" hidden="1" x14ac:dyDescent="0.35">
      <c r="A2362" t="s">
        <v>187</v>
      </c>
      <c r="B2362" t="s">
        <v>353</v>
      </c>
      <c r="C2362">
        <v>91437</v>
      </c>
      <c r="D2362">
        <v>2022</v>
      </c>
      <c r="E2362">
        <v>11</v>
      </c>
      <c r="F2362">
        <v>388.52</v>
      </c>
      <c r="G2362">
        <v>38</v>
      </c>
    </row>
    <row r="2363" spans="1:7" ht="15.5" hidden="1" x14ac:dyDescent="0.35">
      <c r="A2363" t="s">
        <v>187</v>
      </c>
      <c r="B2363" t="s">
        <v>353</v>
      </c>
      <c r="C2363">
        <v>91437</v>
      </c>
      <c r="D2363">
        <v>2022</v>
      </c>
      <c r="E2363">
        <v>12</v>
      </c>
      <c r="F2363">
        <v>418.43</v>
      </c>
      <c r="G2363">
        <v>42</v>
      </c>
    </row>
    <row r="2364" spans="1:7" ht="15.5" hidden="1" x14ac:dyDescent="0.35">
      <c r="A2364" t="s">
        <v>187</v>
      </c>
      <c r="B2364" t="s">
        <v>353</v>
      </c>
      <c r="C2364">
        <v>91437</v>
      </c>
      <c r="D2364">
        <v>2023</v>
      </c>
      <c r="E2364">
        <v>1</v>
      </c>
      <c r="F2364">
        <v>372.57</v>
      </c>
      <c r="G2364">
        <v>40</v>
      </c>
    </row>
    <row r="2365" spans="1:7" ht="15.5" hidden="1" x14ac:dyDescent="0.35">
      <c r="A2365" t="s">
        <v>187</v>
      </c>
      <c r="B2365" t="s">
        <v>353</v>
      </c>
      <c r="C2365">
        <v>91437</v>
      </c>
      <c r="D2365">
        <v>2023</v>
      </c>
      <c r="E2365">
        <v>2</v>
      </c>
      <c r="F2365">
        <v>372.77</v>
      </c>
      <c r="G2365">
        <v>32</v>
      </c>
    </row>
    <row r="2366" spans="1:7" ht="15.5" hidden="1" x14ac:dyDescent="0.35">
      <c r="A2366" t="s">
        <v>187</v>
      </c>
      <c r="B2366" t="s">
        <v>353</v>
      </c>
      <c r="C2366">
        <v>91437</v>
      </c>
      <c r="D2366">
        <v>2023</v>
      </c>
      <c r="E2366">
        <v>3</v>
      </c>
      <c r="F2366">
        <v>398.2</v>
      </c>
      <c r="G2366">
        <v>35</v>
      </c>
    </row>
    <row r="2367" spans="1:7" ht="15.5" hidden="1" x14ac:dyDescent="0.35">
      <c r="A2367" t="s">
        <v>187</v>
      </c>
      <c r="B2367" t="s">
        <v>353</v>
      </c>
      <c r="C2367">
        <v>91437</v>
      </c>
      <c r="D2367">
        <v>2023</v>
      </c>
      <c r="E2367">
        <v>4</v>
      </c>
      <c r="F2367">
        <v>422.51</v>
      </c>
      <c r="G2367">
        <v>39</v>
      </c>
    </row>
    <row r="2368" spans="1:7" ht="15.5" hidden="1" x14ac:dyDescent="0.35">
      <c r="A2368" t="s">
        <v>187</v>
      </c>
      <c r="B2368" t="s">
        <v>353</v>
      </c>
      <c r="C2368">
        <v>91437</v>
      </c>
      <c r="D2368">
        <v>2023</v>
      </c>
      <c r="E2368">
        <v>5</v>
      </c>
      <c r="F2368">
        <v>422.92</v>
      </c>
      <c r="G2368">
        <v>46</v>
      </c>
    </row>
    <row r="2369" spans="1:7" ht="15.5" hidden="1" x14ac:dyDescent="0.35">
      <c r="A2369" t="s">
        <v>187</v>
      </c>
      <c r="B2369" t="s">
        <v>353</v>
      </c>
      <c r="C2369">
        <v>91437</v>
      </c>
      <c r="D2369">
        <v>2023</v>
      </c>
      <c r="E2369">
        <v>6</v>
      </c>
      <c r="F2369">
        <v>416.48</v>
      </c>
      <c r="G2369">
        <v>40</v>
      </c>
    </row>
    <row r="2370" spans="1:7" ht="15.5" hidden="1" x14ac:dyDescent="0.35">
      <c r="A2370" t="s">
        <v>187</v>
      </c>
      <c r="B2370" t="s">
        <v>353</v>
      </c>
      <c r="C2370">
        <v>91437</v>
      </c>
      <c r="D2370">
        <v>2023</v>
      </c>
      <c r="E2370">
        <v>7</v>
      </c>
      <c r="F2370">
        <v>412.85</v>
      </c>
      <c r="G2370">
        <v>40</v>
      </c>
    </row>
    <row r="2371" spans="1:7" ht="15.5" hidden="1" x14ac:dyDescent="0.35">
      <c r="A2371" t="s">
        <v>187</v>
      </c>
      <c r="B2371" t="s">
        <v>353</v>
      </c>
      <c r="C2371">
        <v>91437</v>
      </c>
      <c r="D2371">
        <v>2023</v>
      </c>
      <c r="E2371">
        <v>8</v>
      </c>
      <c r="F2371">
        <v>407.02</v>
      </c>
      <c r="G2371">
        <v>54</v>
      </c>
    </row>
    <row r="2372" spans="1:7" ht="15.5" hidden="1" x14ac:dyDescent="0.35">
      <c r="A2372" t="s">
        <v>187</v>
      </c>
      <c r="B2372" t="s">
        <v>353</v>
      </c>
      <c r="C2372">
        <v>91437</v>
      </c>
      <c r="D2372">
        <v>2023</v>
      </c>
      <c r="E2372">
        <v>9</v>
      </c>
      <c r="F2372">
        <v>384.65</v>
      </c>
      <c r="G2372">
        <v>46</v>
      </c>
    </row>
    <row r="2373" spans="1:7" ht="15.5" hidden="1" x14ac:dyDescent="0.35">
      <c r="A2373" t="s">
        <v>187</v>
      </c>
      <c r="B2373" t="s">
        <v>353</v>
      </c>
      <c r="C2373">
        <v>91437</v>
      </c>
      <c r="D2373">
        <v>2023</v>
      </c>
      <c r="E2373">
        <v>10</v>
      </c>
      <c r="F2373">
        <v>443.02</v>
      </c>
      <c r="G2373">
        <v>56</v>
      </c>
    </row>
    <row r="2374" spans="1:7" ht="15.5" hidden="1" x14ac:dyDescent="0.35">
      <c r="A2374" t="s">
        <v>187</v>
      </c>
      <c r="B2374" t="s">
        <v>353</v>
      </c>
      <c r="C2374">
        <v>91437</v>
      </c>
      <c r="D2374">
        <v>2023</v>
      </c>
      <c r="E2374">
        <v>11</v>
      </c>
      <c r="F2374">
        <v>436.68</v>
      </c>
      <c r="G2374">
        <v>52</v>
      </c>
    </row>
    <row r="2375" spans="1:7" ht="15.5" hidden="1" x14ac:dyDescent="0.35">
      <c r="A2375" t="s">
        <v>187</v>
      </c>
      <c r="B2375" t="s">
        <v>353</v>
      </c>
      <c r="C2375">
        <v>91437</v>
      </c>
      <c r="D2375">
        <v>2023</v>
      </c>
      <c r="E2375">
        <v>12</v>
      </c>
      <c r="F2375">
        <v>407.49</v>
      </c>
      <c r="G2375">
        <v>54</v>
      </c>
    </row>
    <row r="2376" spans="1:7" ht="15.5" hidden="1" x14ac:dyDescent="0.35">
      <c r="A2376" t="s">
        <v>187</v>
      </c>
      <c r="B2376" t="s">
        <v>353</v>
      </c>
      <c r="C2376">
        <v>91437</v>
      </c>
      <c r="D2376">
        <v>2024</v>
      </c>
      <c r="E2376">
        <v>1</v>
      </c>
      <c r="F2376">
        <v>405.21</v>
      </c>
      <c r="G2376">
        <v>51</v>
      </c>
    </row>
    <row r="2377" spans="1:7" ht="15.5" hidden="1" x14ac:dyDescent="0.35">
      <c r="A2377" t="s">
        <v>187</v>
      </c>
      <c r="B2377" t="s">
        <v>353</v>
      </c>
      <c r="C2377">
        <v>91437</v>
      </c>
      <c r="D2377">
        <v>2024</v>
      </c>
      <c r="E2377">
        <v>2</v>
      </c>
      <c r="F2377">
        <v>341.15</v>
      </c>
      <c r="G2377">
        <v>48</v>
      </c>
    </row>
    <row r="2378" spans="1:7" ht="15.5" hidden="1" x14ac:dyDescent="0.35">
      <c r="A2378" t="s">
        <v>187</v>
      </c>
      <c r="B2378" t="s">
        <v>353</v>
      </c>
      <c r="C2378">
        <v>91437</v>
      </c>
      <c r="D2378">
        <v>2024</v>
      </c>
      <c r="E2378">
        <v>3</v>
      </c>
      <c r="F2378">
        <v>368.51</v>
      </c>
      <c r="G2378">
        <v>61</v>
      </c>
    </row>
    <row r="2379" spans="1:7" ht="15.5" hidden="1" x14ac:dyDescent="0.35">
      <c r="A2379" t="s">
        <v>187</v>
      </c>
      <c r="B2379" t="s">
        <v>353</v>
      </c>
      <c r="C2379">
        <v>91437</v>
      </c>
      <c r="D2379">
        <v>2024</v>
      </c>
      <c r="E2379">
        <v>4</v>
      </c>
      <c r="F2379">
        <v>312.86</v>
      </c>
      <c r="G2379">
        <v>49</v>
      </c>
    </row>
    <row r="2380" spans="1:7" ht="15.5" hidden="1" x14ac:dyDescent="0.35">
      <c r="A2380" t="s">
        <v>187</v>
      </c>
      <c r="B2380" t="s">
        <v>353</v>
      </c>
      <c r="C2380">
        <v>91437</v>
      </c>
      <c r="D2380">
        <v>2024</v>
      </c>
      <c r="E2380">
        <v>5</v>
      </c>
      <c r="F2380">
        <v>0</v>
      </c>
      <c r="G2380">
        <v>0</v>
      </c>
    </row>
    <row r="2381" spans="1:7" ht="15.5" hidden="1" x14ac:dyDescent="0.35">
      <c r="A2381" t="s">
        <v>187</v>
      </c>
      <c r="B2381" t="s">
        <v>353</v>
      </c>
      <c r="C2381">
        <v>91437</v>
      </c>
      <c r="D2381">
        <v>2024</v>
      </c>
      <c r="E2381">
        <v>6</v>
      </c>
      <c r="F2381">
        <v>95.69</v>
      </c>
      <c r="G2381">
        <v>11.48</v>
      </c>
    </row>
    <row r="2382" spans="1:7" ht="15.5" hidden="1" x14ac:dyDescent="0.35">
      <c r="A2382" t="s">
        <v>187</v>
      </c>
      <c r="B2382" t="s">
        <v>353</v>
      </c>
      <c r="C2382">
        <v>91437</v>
      </c>
      <c r="D2382">
        <v>2024</v>
      </c>
      <c r="E2382">
        <v>7</v>
      </c>
      <c r="F2382">
        <v>186.16</v>
      </c>
      <c r="G2382">
        <v>19.29</v>
      </c>
    </row>
    <row r="2383" spans="1:7" ht="15.5" hidden="1" x14ac:dyDescent="0.35">
      <c r="A2383" t="s">
        <v>187</v>
      </c>
      <c r="B2383" t="s">
        <v>353</v>
      </c>
      <c r="C2383">
        <v>91437</v>
      </c>
      <c r="D2383">
        <v>2024</v>
      </c>
      <c r="E2383">
        <v>8</v>
      </c>
      <c r="F2383">
        <v>495.91</v>
      </c>
      <c r="G2383">
        <v>52</v>
      </c>
    </row>
    <row r="2384" spans="1:7" ht="15.5" hidden="1" x14ac:dyDescent="0.35">
      <c r="A2384" t="s">
        <v>187</v>
      </c>
      <c r="B2384" t="s">
        <v>353</v>
      </c>
      <c r="C2384">
        <v>91437</v>
      </c>
      <c r="D2384">
        <v>2024</v>
      </c>
      <c r="E2384">
        <v>9</v>
      </c>
      <c r="F2384">
        <v>436.59</v>
      </c>
      <c r="G2384">
        <v>46</v>
      </c>
    </row>
    <row r="2385" spans="1:7" ht="15.5" hidden="1" x14ac:dyDescent="0.35">
      <c r="A2385" t="s">
        <v>187</v>
      </c>
      <c r="B2385" t="s">
        <v>353</v>
      </c>
      <c r="C2385">
        <v>91437</v>
      </c>
      <c r="D2385">
        <v>2024</v>
      </c>
      <c r="E2385">
        <v>10</v>
      </c>
      <c r="F2385">
        <v>372.2</v>
      </c>
      <c r="G2385">
        <v>33</v>
      </c>
    </row>
    <row r="2386" spans="1:7" ht="15.5" hidden="1" x14ac:dyDescent="0.35">
      <c r="A2386" t="s">
        <v>187</v>
      </c>
      <c r="B2386" t="s">
        <v>353</v>
      </c>
      <c r="C2386">
        <v>91437</v>
      </c>
      <c r="D2386">
        <v>2024</v>
      </c>
      <c r="E2386">
        <v>11</v>
      </c>
      <c r="F2386">
        <v>452.17</v>
      </c>
      <c r="G2386">
        <v>46</v>
      </c>
    </row>
    <row r="2387" spans="1:7" ht="15.5" hidden="1" x14ac:dyDescent="0.35">
      <c r="A2387" t="s">
        <v>187</v>
      </c>
      <c r="B2387" t="s">
        <v>353</v>
      </c>
      <c r="C2387">
        <v>91437</v>
      </c>
      <c r="D2387">
        <v>2024</v>
      </c>
      <c r="E2387">
        <v>12</v>
      </c>
      <c r="F2387">
        <v>474.01</v>
      </c>
      <c r="G2387">
        <v>49</v>
      </c>
    </row>
    <row r="2388" spans="1:7" ht="15.5" x14ac:dyDescent="0.35">
      <c r="A2388" t="s">
        <v>187</v>
      </c>
      <c r="B2388" t="s">
        <v>353</v>
      </c>
      <c r="C2388">
        <v>91437</v>
      </c>
      <c r="D2388">
        <v>2025</v>
      </c>
      <c r="E2388">
        <v>1</v>
      </c>
      <c r="F2388">
        <v>485.82</v>
      </c>
      <c r="G2388">
        <v>52</v>
      </c>
    </row>
    <row r="2389" spans="1:7" ht="15.5" x14ac:dyDescent="0.35">
      <c r="A2389" t="s">
        <v>187</v>
      </c>
      <c r="B2389" t="s">
        <v>353</v>
      </c>
      <c r="C2389">
        <v>91437</v>
      </c>
      <c r="D2389">
        <v>2025</v>
      </c>
      <c r="E2389">
        <v>2</v>
      </c>
      <c r="F2389">
        <v>449.82</v>
      </c>
      <c r="G2389">
        <v>44</v>
      </c>
    </row>
    <row r="2390" spans="1:7" ht="15.5" x14ac:dyDescent="0.35">
      <c r="A2390" t="s">
        <v>187</v>
      </c>
      <c r="B2390" t="s">
        <v>353</v>
      </c>
      <c r="C2390">
        <v>91437</v>
      </c>
      <c r="D2390">
        <v>2025</v>
      </c>
      <c r="E2390">
        <v>3</v>
      </c>
      <c r="F2390">
        <v>459.56</v>
      </c>
      <c r="G2390">
        <v>42</v>
      </c>
    </row>
    <row r="2391" spans="1:7" ht="15.5" x14ac:dyDescent="0.35">
      <c r="A2391" t="s">
        <v>187</v>
      </c>
      <c r="B2391" t="s">
        <v>353</v>
      </c>
      <c r="C2391">
        <v>91437</v>
      </c>
      <c r="D2391">
        <v>2025</v>
      </c>
      <c r="E2391">
        <v>4</v>
      </c>
      <c r="F2391">
        <v>450.09</v>
      </c>
      <c r="G2391">
        <v>47</v>
      </c>
    </row>
    <row r="2392" spans="1:7" ht="15.5" x14ac:dyDescent="0.35">
      <c r="A2392" t="s">
        <v>187</v>
      </c>
      <c r="B2392" t="s">
        <v>353</v>
      </c>
      <c r="C2392">
        <v>91437</v>
      </c>
      <c r="D2392">
        <v>2025</v>
      </c>
      <c r="E2392">
        <v>5</v>
      </c>
      <c r="F2392">
        <v>453.65</v>
      </c>
      <c r="G2392">
        <v>46</v>
      </c>
    </row>
    <row r="2393" spans="1:7" ht="15.5" x14ac:dyDescent="0.35">
      <c r="A2393" t="s">
        <v>187</v>
      </c>
      <c r="B2393" t="s">
        <v>353</v>
      </c>
      <c r="C2393">
        <v>91437</v>
      </c>
      <c r="D2393">
        <v>2025</v>
      </c>
      <c r="E2393">
        <v>6</v>
      </c>
      <c r="F2393">
        <v>465.05</v>
      </c>
      <c r="G2393">
        <v>46</v>
      </c>
    </row>
    <row r="2394" spans="1:7" ht="15.5" x14ac:dyDescent="0.35">
      <c r="A2394" t="s">
        <v>187</v>
      </c>
      <c r="B2394" t="s">
        <v>353</v>
      </c>
      <c r="C2394">
        <v>91437</v>
      </c>
      <c r="D2394">
        <v>2025</v>
      </c>
      <c r="E2394">
        <v>7</v>
      </c>
      <c r="F2394">
        <v>411.98</v>
      </c>
      <c r="G2394">
        <v>44</v>
      </c>
    </row>
    <row r="2395" spans="1:7" ht="15.5" x14ac:dyDescent="0.35">
      <c r="A2395" t="s">
        <v>187</v>
      </c>
      <c r="B2395" t="s">
        <v>353</v>
      </c>
      <c r="C2395">
        <v>91437</v>
      </c>
      <c r="D2395">
        <v>2025</v>
      </c>
      <c r="E2395">
        <v>8</v>
      </c>
      <c r="F2395">
        <v>420.2</v>
      </c>
      <c r="G2395">
        <v>42</v>
      </c>
    </row>
    <row r="2396" spans="1:7" ht="15.5" x14ac:dyDescent="0.35">
      <c r="A2396" t="s">
        <v>187</v>
      </c>
      <c r="B2396" t="s">
        <v>353</v>
      </c>
      <c r="C2396">
        <v>91437</v>
      </c>
      <c r="D2396">
        <v>2025</v>
      </c>
      <c r="E2396">
        <v>9</v>
      </c>
      <c r="F2396">
        <v>451.93</v>
      </c>
      <c r="G2396">
        <v>41</v>
      </c>
    </row>
    <row r="2397" spans="1:7" ht="15.5" x14ac:dyDescent="0.35">
      <c r="A2397" t="s">
        <v>187</v>
      </c>
      <c r="B2397" t="s">
        <v>353</v>
      </c>
      <c r="C2397">
        <v>91437</v>
      </c>
      <c r="D2397">
        <v>2025</v>
      </c>
      <c r="E2397">
        <v>10</v>
      </c>
      <c r="F2397">
        <v>225.55</v>
      </c>
      <c r="G2397">
        <v>24</v>
      </c>
    </row>
    <row r="2398" spans="1:7" ht="15.5" x14ac:dyDescent="0.35">
      <c r="A2398" t="s">
        <v>187</v>
      </c>
      <c r="B2398" t="s">
        <v>353</v>
      </c>
      <c r="C2398">
        <v>91437</v>
      </c>
      <c r="D2398">
        <v>2025</v>
      </c>
      <c r="E2398">
        <v>11</v>
      </c>
      <c r="F2398">
        <v>0</v>
      </c>
      <c r="G2398">
        <v>0</v>
      </c>
    </row>
    <row r="2399" spans="1:7" ht="15.5" hidden="1" x14ac:dyDescent="0.35">
      <c r="A2399" t="s">
        <v>187</v>
      </c>
      <c r="B2399" t="s">
        <v>353</v>
      </c>
      <c r="C2399">
        <v>91441</v>
      </c>
      <c r="D2399">
        <v>2024</v>
      </c>
      <c r="E2399">
        <v>4</v>
      </c>
      <c r="F2399">
        <v>65.819999999999993</v>
      </c>
      <c r="G2399">
        <v>5.07</v>
      </c>
    </row>
    <row r="2400" spans="1:7" ht="15.5" hidden="1" x14ac:dyDescent="0.35">
      <c r="A2400" t="s">
        <v>187</v>
      </c>
      <c r="B2400" t="s">
        <v>353</v>
      </c>
      <c r="C2400">
        <v>91441</v>
      </c>
      <c r="D2400">
        <v>2024</v>
      </c>
      <c r="E2400">
        <v>5</v>
      </c>
      <c r="F2400">
        <v>394.51</v>
      </c>
      <c r="G2400">
        <v>38</v>
      </c>
    </row>
    <row r="2401" spans="1:7" ht="15.5" hidden="1" x14ac:dyDescent="0.35">
      <c r="A2401" t="s">
        <v>187</v>
      </c>
      <c r="B2401" t="s">
        <v>353</v>
      </c>
      <c r="C2401">
        <v>91441</v>
      </c>
      <c r="D2401">
        <v>2024</v>
      </c>
      <c r="E2401">
        <v>6</v>
      </c>
      <c r="F2401">
        <v>448.93</v>
      </c>
      <c r="G2401">
        <v>42</v>
      </c>
    </row>
    <row r="2402" spans="1:7" ht="15.5" hidden="1" x14ac:dyDescent="0.35">
      <c r="A2402" t="s">
        <v>187</v>
      </c>
      <c r="B2402" t="s">
        <v>353</v>
      </c>
      <c r="C2402">
        <v>91441</v>
      </c>
      <c r="D2402">
        <v>2024</v>
      </c>
      <c r="E2402">
        <v>7</v>
      </c>
      <c r="F2402">
        <v>348.47</v>
      </c>
      <c r="G2402">
        <v>41</v>
      </c>
    </row>
    <row r="2403" spans="1:7" ht="15.5" hidden="1" x14ac:dyDescent="0.35">
      <c r="A2403" t="s">
        <v>187</v>
      </c>
      <c r="B2403" t="s">
        <v>353</v>
      </c>
      <c r="C2403">
        <v>91441</v>
      </c>
      <c r="D2403">
        <v>2024</v>
      </c>
      <c r="E2403">
        <v>8</v>
      </c>
      <c r="F2403">
        <v>443.16</v>
      </c>
      <c r="G2403">
        <v>46</v>
      </c>
    </row>
    <row r="2404" spans="1:7" ht="15.5" hidden="1" x14ac:dyDescent="0.35">
      <c r="A2404" t="s">
        <v>187</v>
      </c>
      <c r="B2404" t="s">
        <v>353</v>
      </c>
      <c r="C2404">
        <v>91441</v>
      </c>
      <c r="D2404">
        <v>2024</v>
      </c>
      <c r="E2404">
        <v>9</v>
      </c>
      <c r="F2404">
        <v>372.9</v>
      </c>
      <c r="G2404">
        <v>40</v>
      </c>
    </row>
    <row r="2405" spans="1:7" ht="15.5" hidden="1" x14ac:dyDescent="0.35">
      <c r="A2405" t="s">
        <v>187</v>
      </c>
      <c r="B2405" t="s">
        <v>353</v>
      </c>
      <c r="C2405">
        <v>91441</v>
      </c>
      <c r="D2405">
        <v>2024</v>
      </c>
      <c r="E2405">
        <v>10</v>
      </c>
      <c r="F2405">
        <v>0</v>
      </c>
      <c r="G2405">
        <v>0</v>
      </c>
    </row>
    <row r="2406" spans="1:7" ht="15.5" hidden="1" x14ac:dyDescent="0.35">
      <c r="A2406" t="s">
        <v>187</v>
      </c>
      <c r="B2406" t="s">
        <v>353</v>
      </c>
      <c r="C2406">
        <v>91441</v>
      </c>
      <c r="D2406">
        <v>2024</v>
      </c>
      <c r="E2406">
        <v>11</v>
      </c>
      <c r="F2406">
        <v>178.01</v>
      </c>
      <c r="G2406">
        <v>15</v>
      </c>
    </row>
    <row r="2407" spans="1:7" ht="15.5" hidden="1" x14ac:dyDescent="0.35">
      <c r="A2407" t="s">
        <v>187</v>
      </c>
      <c r="B2407" t="s">
        <v>353</v>
      </c>
      <c r="C2407">
        <v>91441</v>
      </c>
      <c r="D2407">
        <v>2024</v>
      </c>
      <c r="E2407">
        <v>12</v>
      </c>
      <c r="F2407">
        <v>526.5</v>
      </c>
      <c r="G2407">
        <v>52</v>
      </c>
    </row>
    <row r="2408" spans="1:7" ht="15.5" x14ac:dyDescent="0.35">
      <c r="A2408" t="s">
        <v>187</v>
      </c>
      <c r="B2408" t="s">
        <v>353</v>
      </c>
      <c r="C2408">
        <v>91441</v>
      </c>
      <c r="D2408">
        <v>2025</v>
      </c>
      <c r="E2408">
        <v>1</v>
      </c>
      <c r="F2408">
        <v>449.45</v>
      </c>
      <c r="G2408">
        <v>41</v>
      </c>
    </row>
    <row r="2409" spans="1:7" ht="15.5" x14ac:dyDescent="0.35">
      <c r="A2409" t="s">
        <v>187</v>
      </c>
      <c r="B2409" t="s">
        <v>353</v>
      </c>
      <c r="C2409">
        <v>91441</v>
      </c>
      <c r="D2409">
        <v>2025</v>
      </c>
      <c r="E2409">
        <v>2</v>
      </c>
      <c r="F2409">
        <v>437.28</v>
      </c>
      <c r="G2409">
        <v>43</v>
      </c>
    </row>
    <row r="2410" spans="1:7" ht="15.5" x14ac:dyDescent="0.35">
      <c r="A2410" t="s">
        <v>187</v>
      </c>
      <c r="B2410" t="s">
        <v>353</v>
      </c>
      <c r="C2410">
        <v>91441</v>
      </c>
      <c r="D2410">
        <v>2025</v>
      </c>
      <c r="E2410">
        <v>3</v>
      </c>
      <c r="F2410">
        <v>405.98</v>
      </c>
      <c r="G2410">
        <v>37</v>
      </c>
    </row>
    <row r="2411" spans="1:7" ht="15.5" x14ac:dyDescent="0.35">
      <c r="A2411" t="s">
        <v>187</v>
      </c>
      <c r="B2411" t="s">
        <v>353</v>
      </c>
      <c r="C2411">
        <v>91441</v>
      </c>
      <c r="D2411">
        <v>2025</v>
      </c>
      <c r="E2411">
        <v>4</v>
      </c>
      <c r="F2411">
        <v>400.85</v>
      </c>
      <c r="G2411">
        <v>36</v>
      </c>
    </row>
    <row r="2412" spans="1:7" ht="15.5" x14ac:dyDescent="0.35">
      <c r="A2412" t="s">
        <v>187</v>
      </c>
      <c r="B2412" t="s">
        <v>353</v>
      </c>
      <c r="C2412">
        <v>91441</v>
      </c>
      <c r="D2412">
        <v>2025</v>
      </c>
      <c r="E2412">
        <v>5</v>
      </c>
      <c r="F2412">
        <v>487.21</v>
      </c>
      <c r="G2412">
        <v>52</v>
      </c>
    </row>
    <row r="2413" spans="1:7" ht="15.5" x14ac:dyDescent="0.35">
      <c r="A2413" t="s">
        <v>187</v>
      </c>
      <c r="B2413" t="s">
        <v>353</v>
      </c>
      <c r="C2413">
        <v>91441</v>
      </c>
      <c r="D2413">
        <v>2025</v>
      </c>
      <c r="E2413">
        <v>6</v>
      </c>
      <c r="F2413">
        <v>329.01</v>
      </c>
      <c r="G2413">
        <v>31</v>
      </c>
    </row>
    <row r="2414" spans="1:7" ht="15.5" x14ac:dyDescent="0.35">
      <c r="A2414" t="s">
        <v>187</v>
      </c>
      <c r="B2414" t="s">
        <v>353</v>
      </c>
      <c r="C2414">
        <v>91441</v>
      </c>
      <c r="D2414">
        <v>2025</v>
      </c>
      <c r="E2414">
        <v>7</v>
      </c>
      <c r="F2414">
        <v>0</v>
      </c>
      <c r="G2414">
        <v>0</v>
      </c>
    </row>
    <row r="2415" spans="1:7" ht="15.5" x14ac:dyDescent="0.35">
      <c r="A2415" t="s">
        <v>187</v>
      </c>
      <c r="B2415" t="s">
        <v>353</v>
      </c>
      <c r="C2415">
        <v>91441</v>
      </c>
      <c r="D2415">
        <v>2025</v>
      </c>
      <c r="E2415">
        <v>8</v>
      </c>
      <c r="F2415">
        <v>236.48</v>
      </c>
      <c r="G2415">
        <v>26</v>
      </c>
    </row>
    <row r="2416" spans="1:7" ht="15.5" x14ac:dyDescent="0.35">
      <c r="A2416" t="s">
        <v>187</v>
      </c>
      <c r="B2416" t="s">
        <v>353</v>
      </c>
      <c r="C2416">
        <v>91441</v>
      </c>
      <c r="D2416">
        <v>2025</v>
      </c>
      <c r="E2416">
        <v>9</v>
      </c>
      <c r="F2416">
        <v>489.69</v>
      </c>
      <c r="G2416">
        <v>46</v>
      </c>
    </row>
    <row r="2417" spans="1:7" ht="15.5" x14ac:dyDescent="0.35">
      <c r="A2417" t="s">
        <v>187</v>
      </c>
      <c r="B2417" t="s">
        <v>353</v>
      </c>
      <c r="C2417">
        <v>91441</v>
      </c>
      <c r="D2417">
        <v>2025</v>
      </c>
      <c r="E2417">
        <v>10</v>
      </c>
      <c r="F2417">
        <v>467.96</v>
      </c>
      <c r="G2417">
        <v>48</v>
      </c>
    </row>
    <row r="2418" spans="1:7" ht="15.5" x14ac:dyDescent="0.35">
      <c r="A2418" t="s">
        <v>187</v>
      </c>
      <c r="B2418" t="s">
        <v>353</v>
      </c>
      <c r="C2418">
        <v>91441</v>
      </c>
      <c r="D2418">
        <v>2025</v>
      </c>
      <c r="E2418">
        <v>11</v>
      </c>
      <c r="F2418">
        <v>486.97</v>
      </c>
      <c r="G2418">
        <v>45</v>
      </c>
    </row>
    <row r="2419" spans="1:7" ht="15.5" hidden="1" x14ac:dyDescent="0.35">
      <c r="A2419" t="s">
        <v>187</v>
      </c>
      <c r="B2419" t="s">
        <v>353</v>
      </c>
      <c r="C2419">
        <v>91442</v>
      </c>
      <c r="D2419">
        <v>2017</v>
      </c>
      <c r="E2419">
        <v>8</v>
      </c>
      <c r="F2419">
        <v>11.75</v>
      </c>
      <c r="G2419">
        <v>2</v>
      </c>
    </row>
    <row r="2420" spans="1:7" ht="15.5" hidden="1" x14ac:dyDescent="0.35">
      <c r="A2420" t="s">
        <v>187</v>
      </c>
      <c r="B2420" t="s">
        <v>353</v>
      </c>
      <c r="C2420">
        <v>91442</v>
      </c>
      <c r="D2420">
        <v>2017</v>
      </c>
      <c r="E2420">
        <v>9</v>
      </c>
      <c r="F2420">
        <v>363.27</v>
      </c>
      <c r="G2420">
        <v>59</v>
      </c>
    </row>
    <row r="2421" spans="1:7" ht="15.5" hidden="1" x14ac:dyDescent="0.35">
      <c r="A2421" t="s">
        <v>187</v>
      </c>
      <c r="B2421" t="s">
        <v>353</v>
      </c>
      <c r="C2421">
        <v>91442</v>
      </c>
      <c r="D2421">
        <v>2017</v>
      </c>
      <c r="E2421">
        <v>10</v>
      </c>
      <c r="F2421">
        <v>308.63</v>
      </c>
      <c r="G2421">
        <v>51.33</v>
      </c>
    </row>
    <row r="2422" spans="1:7" ht="15.5" hidden="1" x14ac:dyDescent="0.35">
      <c r="A2422" t="s">
        <v>187</v>
      </c>
      <c r="B2422" t="s">
        <v>353</v>
      </c>
      <c r="C2422">
        <v>91442</v>
      </c>
      <c r="D2422">
        <v>2017</v>
      </c>
      <c r="E2422">
        <v>11</v>
      </c>
      <c r="F2422">
        <v>298.67</v>
      </c>
      <c r="G2422">
        <v>49.67</v>
      </c>
    </row>
    <row r="2423" spans="1:7" ht="15.5" hidden="1" x14ac:dyDescent="0.35">
      <c r="A2423" t="s">
        <v>187</v>
      </c>
      <c r="B2423" t="s">
        <v>353</v>
      </c>
      <c r="C2423">
        <v>91442</v>
      </c>
      <c r="D2423">
        <v>2017</v>
      </c>
      <c r="E2423">
        <v>12</v>
      </c>
      <c r="F2423">
        <v>161.38999999999999</v>
      </c>
      <c r="G2423">
        <v>31</v>
      </c>
    </row>
    <row r="2424" spans="1:7" ht="15.5" hidden="1" x14ac:dyDescent="0.35">
      <c r="A2424" t="s">
        <v>187</v>
      </c>
      <c r="B2424" t="s">
        <v>353</v>
      </c>
      <c r="C2424">
        <v>91442</v>
      </c>
      <c r="D2424">
        <v>2018</v>
      </c>
      <c r="E2424">
        <v>1</v>
      </c>
      <c r="F2424">
        <v>0</v>
      </c>
      <c r="G2424">
        <v>0</v>
      </c>
    </row>
    <row r="2425" spans="1:7" ht="15.5" hidden="1" x14ac:dyDescent="0.35">
      <c r="A2425" t="s">
        <v>187</v>
      </c>
      <c r="B2425" t="s">
        <v>353</v>
      </c>
      <c r="C2425">
        <v>91442</v>
      </c>
      <c r="D2425">
        <v>2018</v>
      </c>
      <c r="E2425">
        <v>2</v>
      </c>
      <c r="F2425">
        <v>0</v>
      </c>
      <c r="G2425">
        <v>0</v>
      </c>
    </row>
    <row r="2426" spans="1:7" ht="15.5" hidden="1" x14ac:dyDescent="0.35">
      <c r="A2426" t="s">
        <v>187</v>
      </c>
      <c r="B2426" t="s">
        <v>353</v>
      </c>
      <c r="C2426">
        <v>91442</v>
      </c>
      <c r="D2426">
        <v>2018</v>
      </c>
      <c r="E2426">
        <v>3</v>
      </c>
      <c r="F2426">
        <v>0</v>
      </c>
      <c r="G2426">
        <v>0</v>
      </c>
    </row>
    <row r="2427" spans="1:7" ht="15.5" hidden="1" x14ac:dyDescent="0.35">
      <c r="A2427" t="s">
        <v>187</v>
      </c>
      <c r="B2427" t="s">
        <v>353</v>
      </c>
      <c r="C2427">
        <v>91442</v>
      </c>
      <c r="D2427">
        <v>2018</v>
      </c>
      <c r="E2427">
        <v>4</v>
      </c>
      <c r="F2427">
        <v>0</v>
      </c>
      <c r="G2427">
        <v>0</v>
      </c>
    </row>
    <row r="2428" spans="1:7" ht="15.5" hidden="1" x14ac:dyDescent="0.35">
      <c r="A2428" t="s">
        <v>187</v>
      </c>
      <c r="B2428" t="s">
        <v>353</v>
      </c>
      <c r="C2428">
        <v>91442</v>
      </c>
      <c r="D2428">
        <v>2018</v>
      </c>
      <c r="E2428">
        <v>5</v>
      </c>
      <c r="F2428">
        <v>0</v>
      </c>
      <c r="G2428">
        <v>0</v>
      </c>
    </row>
    <row r="2429" spans="1:7" ht="15.5" hidden="1" x14ac:dyDescent="0.35">
      <c r="A2429" t="s">
        <v>187</v>
      </c>
      <c r="B2429" t="s">
        <v>353</v>
      </c>
      <c r="C2429">
        <v>91442</v>
      </c>
      <c r="D2429">
        <v>2018</v>
      </c>
      <c r="E2429">
        <v>6</v>
      </c>
      <c r="F2429">
        <v>0</v>
      </c>
      <c r="G2429">
        <v>0</v>
      </c>
    </row>
    <row r="2430" spans="1:7" ht="15.5" hidden="1" x14ac:dyDescent="0.35">
      <c r="A2430" t="s">
        <v>187</v>
      </c>
      <c r="B2430" t="s">
        <v>353</v>
      </c>
      <c r="C2430">
        <v>91442</v>
      </c>
      <c r="D2430">
        <v>2018</v>
      </c>
      <c r="E2430">
        <v>7</v>
      </c>
      <c r="F2430">
        <v>0</v>
      </c>
      <c r="G2430">
        <v>0</v>
      </c>
    </row>
    <row r="2431" spans="1:7" ht="15.5" hidden="1" x14ac:dyDescent="0.35">
      <c r="A2431" t="s">
        <v>187</v>
      </c>
      <c r="B2431" t="s">
        <v>353</v>
      </c>
      <c r="C2431">
        <v>91442</v>
      </c>
      <c r="D2431">
        <v>2018</v>
      </c>
      <c r="E2431">
        <v>8</v>
      </c>
      <c r="F2431">
        <v>0</v>
      </c>
      <c r="G2431">
        <v>0</v>
      </c>
    </row>
    <row r="2432" spans="1:7" ht="15.5" hidden="1" x14ac:dyDescent="0.35">
      <c r="A2432" t="s">
        <v>187</v>
      </c>
      <c r="B2432" t="s">
        <v>353</v>
      </c>
      <c r="C2432">
        <v>91442</v>
      </c>
      <c r="D2432">
        <v>2018</v>
      </c>
      <c r="E2432">
        <v>9</v>
      </c>
      <c r="F2432">
        <v>0</v>
      </c>
      <c r="G2432">
        <v>0</v>
      </c>
    </row>
    <row r="2433" spans="1:7" ht="15.5" hidden="1" x14ac:dyDescent="0.35">
      <c r="A2433" t="s">
        <v>187</v>
      </c>
      <c r="B2433" t="s">
        <v>353</v>
      </c>
      <c r="C2433">
        <v>91442</v>
      </c>
      <c r="D2433">
        <v>2018</v>
      </c>
      <c r="E2433">
        <v>10</v>
      </c>
      <c r="F2433">
        <v>0</v>
      </c>
      <c r="G2433">
        <v>0</v>
      </c>
    </row>
    <row r="2434" spans="1:7" ht="15.5" hidden="1" x14ac:dyDescent="0.35">
      <c r="A2434" t="s">
        <v>187</v>
      </c>
      <c r="B2434" t="s">
        <v>353</v>
      </c>
      <c r="C2434">
        <v>91442</v>
      </c>
      <c r="D2434">
        <v>2018</v>
      </c>
      <c r="E2434">
        <v>11</v>
      </c>
      <c r="F2434">
        <v>0</v>
      </c>
      <c r="G2434">
        <v>0</v>
      </c>
    </row>
    <row r="2435" spans="1:7" ht="15.5" hidden="1" x14ac:dyDescent="0.35">
      <c r="A2435" t="s">
        <v>187</v>
      </c>
      <c r="B2435" t="s">
        <v>353</v>
      </c>
      <c r="C2435">
        <v>91442</v>
      </c>
      <c r="D2435">
        <v>2018</v>
      </c>
      <c r="E2435">
        <v>12</v>
      </c>
      <c r="F2435">
        <v>0</v>
      </c>
      <c r="G2435">
        <v>0</v>
      </c>
    </row>
    <row r="2436" spans="1:7" ht="15.5" hidden="1" x14ac:dyDescent="0.35">
      <c r="A2436" t="s">
        <v>187</v>
      </c>
      <c r="B2436" t="s">
        <v>353</v>
      </c>
      <c r="C2436">
        <v>91442</v>
      </c>
      <c r="D2436">
        <v>2019</v>
      </c>
      <c r="E2436">
        <v>1</v>
      </c>
      <c r="F2436">
        <v>0</v>
      </c>
      <c r="G2436">
        <v>0</v>
      </c>
    </row>
    <row r="2437" spans="1:7" ht="15.5" hidden="1" x14ac:dyDescent="0.35">
      <c r="A2437" t="s">
        <v>187</v>
      </c>
      <c r="B2437" t="s">
        <v>353</v>
      </c>
      <c r="C2437">
        <v>91442</v>
      </c>
      <c r="D2437">
        <v>2019</v>
      </c>
      <c r="E2437">
        <v>2</v>
      </c>
      <c r="F2437">
        <v>0</v>
      </c>
      <c r="G2437">
        <v>0</v>
      </c>
    </row>
    <row r="2438" spans="1:7" ht="15.5" hidden="1" x14ac:dyDescent="0.35">
      <c r="A2438" t="s">
        <v>187</v>
      </c>
      <c r="B2438" t="s">
        <v>353</v>
      </c>
      <c r="C2438">
        <v>91442</v>
      </c>
      <c r="D2438">
        <v>2019</v>
      </c>
      <c r="E2438">
        <v>3</v>
      </c>
      <c r="F2438">
        <v>0</v>
      </c>
      <c r="G2438">
        <v>0</v>
      </c>
    </row>
    <row r="2439" spans="1:7" ht="15.5" hidden="1" x14ac:dyDescent="0.35">
      <c r="A2439" t="s">
        <v>187</v>
      </c>
      <c r="B2439" t="s">
        <v>353</v>
      </c>
      <c r="C2439">
        <v>91442</v>
      </c>
      <c r="D2439">
        <v>2019</v>
      </c>
      <c r="E2439">
        <v>4</v>
      </c>
      <c r="F2439">
        <v>0</v>
      </c>
      <c r="G2439">
        <v>0</v>
      </c>
    </row>
    <row r="2440" spans="1:7" ht="15.5" hidden="1" x14ac:dyDescent="0.35">
      <c r="A2440" t="s">
        <v>187</v>
      </c>
      <c r="B2440" t="s">
        <v>353</v>
      </c>
      <c r="C2440">
        <v>91442</v>
      </c>
      <c r="D2440">
        <v>2019</v>
      </c>
      <c r="E2440">
        <v>5</v>
      </c>
      <c r="F2440">
        <v>0</v>
      </c>
      <c r="G2440">
        <v>0</v>
      </c>
    </row>
    <row r="2441" spans="1:7" ht="15.5" hidden="1" x14ac:dyDescent="0.35">
      <c r="A2441" t="s">
        <v>187</v>
      </c>
      <c r="B2441" t="s">
        <v>353</v>
      </c>
      <c r="C2441">
        <v>91442</v>
      </c>
      <c r="D2441">
        <v>2019</v>
      </c>
      <c r="E2441">
        <v>6</v>
      </c>
      <c r="F2441">
        <v>0</v>
      </c>
      <c r="G2441">
        <v>0</v>
      </c>
    </row>
    <row r="2442" spans="1:7" ht="15.5" hidden="1" x14ac:dyDescent="0.35">
      <c r="A2442" t="s">
        <v>187</v>
      </c>
      <c r="B2442" t="s">
        <v>353</v>
      </c>
      <c r="C2442">
        <v>91442</v>
      </c>
      <c r="D2442">
        <v>2019</v>
      </c>
      <c r="E2442">
        <v>7</v>
      </c>
      <c r="F2442">
        <v>0</v>
      </c>
      <c r="G2442">
        <v>0</v>
      </c>
    </row>
    <row r="2443" spans="1:7" ht="15.5" hidden="1" x14ac:dyDescent="0.35">
      <c r="A2443" t="s">
        <v>187</v>
      </c>
      <c r="B2443" t="s">
        <v>353</v>
      </c>
      <c r="C2443">
        <v>91442</v>
      </c>
      <c r="D2443">
        <v>2019</v>
      </c>
      <c r="E2443">
        <v>8</v>
      </c>
      <c r="F2443">
        <v>0</v>
      </c>
      <c r="G2443">
        <v>0</v>
      </c>
    </row>
    <row r="2444" spans="1:7" ht="15.5" hidden="1" x14ac:dyDescent="0.35">
      <c r="A2444" t="s">
        <v>187</v>
      </c>
      <c r="B2444" t="s">
        <v>353</v>
      </c>
      <c r="C2444">
        <v>91442</v>
      </c>
      <c r="D2444">
        <v>2019</v>
      </c>
      <c r="E2444">
        <v>9</v>
      </c>
      <c r="F2444">
        <v>0</v>
      </c>
      <c r="G2444">
        <v>0</v>
      </c>
    </row>
    <row r="2445" spans="1:7" ht="15.5" hidden="1" x14ac:dyDescent="0.35">
      <c r="A2445" t="s">
        <v>187</v>
      </c>
      <c r="B2445" t="s">
        <v>353</v>
      </c>
      <c r="C2445">
        <v>91442</v>
      </c>
      <c r="D2445">
        <v>2019</v>
      </c>
      <c r="E2445">
        <v>10</v>
      </c>
      <c r="F2445">
        <v>0</v>
      </c>
      <c r="G2445">
        <v>0</v>
      </c>
    </row>
    <row r="2446" spans="1:7" ht="15.5" hidden="1" x14ac:dyDescent="0.35">
      <c r="A2446" t="s">
        <v>187</v>
      </c>
      <c r="B2446" t="s">
        <v>353</v>
      </c>
      <c r="C2446">
        <v>91442</v>
      </c>
      <c r="D2446">
        <v>2019</v>
      </c>
      <c r="E2446">
        <v>11</v>
      </c>
      <c r="F2446">
        <v>150.66</v>
      </c>
      <c r="G2446">
        <v>22.62</v>
      </c>
    </row>
    <row r="2447" spans="1:7" ht="15.5" hidden="1" x14ac:dyDescent="0.35">
      <c r="A2447" t="s">
        <v>187</v>
      </c>
      <c r="B2447" t="s">
        <v>353</v>
      </c>
      <c r="C2447">
        <v>91442</v>
      </c>
      <c r="D2447">
        <v>2019</v>
      </c>
      <c r="E2447">
        <v>12</v>
      </c>
      <c r="F2447">
        <v>260.5</v>
      </c>
      <c r="G2447">
        <v>38</v>
      </c>
    </row>
    <row r="2448" spans="1:7" ht="15.5" hidden="1" x14ac:dyDescent="0.35">
      <c r="A2448" t="s">
        <v>187</v>
      </c>
      <c r="B2448" t="s">
        <v>353</v>
      </c>
      <c r="C2448">
        <v>91442</v>
      </c>
      <c r="D2448">
        <v>2020</v>
      </c>
      <c r="E2448">
        <v>1</v>
      </c>
      <c r="F2448">
        <v>358.41</v>
      </c>
      <c r="G2448">
        <v>53.73</v>
      </c>
    </row>
    <row r="2449" spans="1:7" ht="15.5" hidden="1" x14ac:dyDescent="0.35">
      <c r="A2449" t="s">
        <v>187</v>
      </c>
      <c r="B2449" t="s">
        <v>353</v>
      </c>
      <c r="C2449">
        <v>91442</v>
      </c>
      <c r="D2449">
        <v>2020</v>
      </c>
      <c r="E2449">
        <v>2</v>
      </c>
      <c r="F2449">
        <v>335.29</v>
      </c>
      <c r="G2449">
        <v>50.27</v>
      </c>
    </row>
    <row r="2450" spans="1:7" ht="15.5" hidden="1" x14ac:dyDescent="0.35">
      <c r="A2450" t="s">
        <v>187</v>
      </c>
      <c r="B2450" t="s">
        <v>353</v>
      </c>
      <c r="C2450">
        <v>91442</v>
      </c>
      <c r="D2450">
        <v>2020</v>
      </c>
      <c r="E2450">
        <v>3</v>
      </c>
      <c r="F2450">
        <v>253.23</v>
      </c>
      <c r="G2450">
        <v>38</v>
      </c>
    </row>
    <row r="2451" spans="1:7" ht="15.5" hidden="1" x14ac:dyDescent="0.35">
      <c r="A2451" t="s">
        <v>187</v>
      </c>
      <c r="B2451" t="s">
        <v>353</v>
      </c>
      <c r="C2451">
        <v>91442</v>
      </c>
      <c r="D2451">
        <v>2020</v>
      </c>
      <c r="E2451">
        <v>4</v>
      </c>
      <c r="F2451">
        <v>0</v>
      </c>
      <c r="G2451">
        <v>0</v>
      </c>
    </row>
    <row r="2452" spans="1:7" ht="15.5" hidden="1" x14ac:dyDescent="0.35">
      <c r="A2452" t="s">
        <v>187</v>
      </c>
      <c r="B2452" t="s">
        <v>353</v>
      </c>
      <c r="C2452">
        <v>91442</v>
      </c>
      <c r="D2452">
        <v>2020</v>
      </c>
      <c r="E2452">
        <v>5</v>
      </c>
      <c r="F2452">
        <v>0</v>
      </c>
      <c r="G2452">
        <v>0</v>
      </c>
    </row>
    <row r="2453" spans="1:7" ht="15.5" hidden="1" x14ac:dyDescent="0.35">
      <c r="A2453" t="s">
        <v>187</v>
      </c>
      <c r="B2453" t="s">
        <v>353</v>
      </c>
      <c r="C2453">
        <v>91442</v>
      </c>
      <c r="D2453">
        <v>2020</v>
      </c>
      <c r="E2453">
        <v>6</v>
      </c>
      <c r="F2453">
        <v>0</v>
      </c>
      <c r="G2453">
        <v>0</v>
      </c>
    </row>
    <row r="2454" spans="1:7" ht="15.5" hidden="1" x14ac:dyDescent="0.35">
      <c r="A2454" t="s">
        <v>187</v>
      </c>
      <c r="B2454" t="s">
        <v>353</v>
      </c>
      <c r="C2454">
        <v>91442</v>
      </c>
      <c r="D2454">
        <v>2020</v>
      </c>
      <c r="E2454">
        <v>7</v>
      </c>
      <c r="F2454">
        <v>0</v>
      </c>
      <c r="G2454">
        <v>0</v>
      </c>
    </row>
    <row r="2455" spans="1:7" ht="15.5" hidden="1" x14ac:dyDescent="0.35">
      <c r="A2455" t="s">
        <v>187</v>
      </c>
      <c r="B2455" t="s">
        <v>353</v>
      </c>
      <c r="C2455">
        <v>91442</v>
      </c>
      <c r="D2455">
        <v>2020</v>
      </c>
      <c r="E2455">
        <v>8</v>
      </c>
      <c r="F2455">
        <v>0</v>
      </c>
      <c r="G2455">
        <v>0</v>
      </c>
    </row>
    <row r="2456" spans="1:7" ht="15.5" hidden="1" x14ac:dyDescent="0.35">
      <c r="A2456" t="s">
        <v>187</v>
      </c>
      <c r="B2456" t="s">
        <v>353</v>
      </c>
      <c r="C2456">
        <v>91442</v>
      </c>
      <c r="D2456">
        <v>2020</v>
      </c>
      <c r="E2456">
        <v>9</v>
      </c>
      <c r="F2456">
        <v>0</v>
      </c>
      <c r="G2456">
        <v>0</v>
      </c>
    </row>
    <row r="2457" spans="1:7" ht="15.5" hidden="1" x14ac:dyDescent="0.35">
      <c r="A2457" t="s">
        <v>187</v>
      </c>
      <c r="B2457" t="s">
        <v>353</v>
      </c>
      <c r="C2457">
        <v>91442</v>
      </c>
      <c r="D2457">
        <v>2020</v>
      </c>
      <c r="E2457">
        <v>10</v>
      </c>
      <c r="F2457">
        <v>0</v>
      </c>
      <c r="G2457">
        <v>0</v>
      </c>
    </row>
    <row r="2458" spans="1:7" ht="15.5" hidden="1" x14ac:dyDescent="0.35">
      <c r="A2458" t="s">
        <v>187</v>
      </c>
      <c r="B2458" t="s">
        <v>353</v>
      </c>
      <c r="C2458">
        <v>91442</v>
      </c>
      <c r="D2458">
        <v>2020</v>
      </c>
      <c r="E2458">
        <v>11</v>
      </c>
      <c r="F2458">
        <v>0</v>
      </c>
      <c r="G2458">
        <v>0</v>
      </c>
    </row>
    <row r="2459" spans="1:7" ht="15.5" hidden="1" x14ac:dyDescent="0.35">
      <c r="A2459" t="s">
        <v>187</v>
      </c>
      <c r="B2459" t="s">
        <v>353</v>
      </c>
      <c r="C2459">
        <v>91442</v>
      </c>
      <c r="D2459">
        <v>2020</v>
      </c>
      <c r="E2459">
        <v>12</v>
      </c>
      <c r="F2459">
        <v>0</v>
      </c>
      <c r="G2459">
        <v>0</v>
      </c>
    </row>
    <row r="2460" spans="1:7" ht="15.5" hidden="1" x14ac:dyDescent="0.35">
      <c r="A2460" t="s">
        <v>187</v>
      </c>
      <c r="B2460" t="s">
        <v>353</v>
      </c>
      <c r="C2460">
        <v>91442</v>
      </c>
      <c r="D2460">
        <v>2021</v>
      </c>
      <c r="E2460">
        <v>9</v>
      </c>
      <c r="F2460">
        <v>44.82</v>
      </c>
      <c r="G2460">
        <v>28</v>
      </c>
    </row>
    <row r="2461" spans="1:7" ht="15.5" hidden="1" x14ac:dyDescent="0.35">
      <c r="A2461" t="s">
        <v>187</v>
      </c>
      <c r="B2461" t="s">
        <v>353</v>
      </c>
      <c r="C2461">
        <v>91442</v>
      </c>
      <c r="D2461">
        <v>2021</v>
      </c>
      <c r="E2461">
        <v>10</v>
      </c>
      <c r="F2461">
        <v>79.97</v>
      </c>
      <c r="G2461">
        <v>20</v>
      </c>
    </row>
    <row r="2462" spans="1:7" ht="15.5" hidden="1" x14ac:dyDescent="0.35">
      <c r="A2462" t="s">
        <v>187</v>
      </c>
      <c r="B2462" t="s">
        <v>353</v>
      </c>
      <c r="C2462">
        <v>91442</v>
      </c>
      <c r="D2462">
        <v>2021</v>
      </c>
      <c r="E2462">
        <v>11</v>
      </c>
      <c r="F2462">
        <v>321.85000000000002</v>
      </c>
      <c r="G2462">
        <v>54</v>
      </c>
    </row>
    <row r="2463" spans="1:7" ht="15.5" hidden="1" x14ac:dyDescent="0.35">
      <c r="A2463" t="s">
        <v>187</v>
      </c>
      <c r="B2463" t="s">
        <v>353</v>
      </c>
      <c r="C2463">
        <v>91442</v>
      </c>
      <c r="D2463">
        <v>2021</v>
      </c>
      <c r="E2463">
        <v>12</v>
      </c>
      <c r="F2463">
        <v>287.58</v>
      </c>
      <c r="G2463">
        <v>46</v>
      </c>
    </row>
    <row r="2464" spans="1:7" ht="15.5" hidden="1" x14ac:dyDescent="0.35">
      <c r="A2464" t="s">
        <v>187</v>
      </c>
      <c r="B2464" t="s">
        <v>353</v>
      </c>
      <c r="C2464">
        <v>91442</v>
      </c>
      <c r="D2464">
        <v>2022</v>
      </c>
      <c r="E2464">
        <v>1</v>
      </c>
      <c r="F2464">
        <v>299.42</v>
      </c>
      <c r="G2464">
        <v>48</v>
      </c>
    </row>
    <row r="2465" spans="1:7" ht="15.5" hidden="1" x14ac:dyDescent="0.35">
      <c r="A2465" t="s">
        <v>187</v>
      </c>
      <c r="B2465" t="s">
        <v>353</v>
      </c>
      <c r="C2465">
        <v>91442</v>
      </c>
      <c r="D2465">
        <v>2022</v>
      </c>
      <c r="E2465">
        <v>2</v>
      </c>
      <c r="F2465">
        <v>285.06</v>
      </c>
      <c r="G2465">
        <v>71</v>
      </c>
    </row>
    <row r="2466" spans="1:7" ht="15.5" hidden="1" x14ac:dyDescent="0.35">
      <c r="A2466" t="s">
        <v>187</v>
      </c>
      <c r="B2466" t="s">
        <v>353</v>
      </c>
      <c r="C2466">
        <v>91442</v>
      </c>
      <c r="D2466">
        <v>2022</v>
      </c>
      <c r="E2466">
        <v>3</v>
      </c>
      <c r="F2466">
        <v>330.35</v>
      </c>
      <c r="G2466">
        <v>52</v>
      </c>
    </row>
    <row r="2467" spans="1:7" ht="15.5" hidden="1" x14ac:dyDescent="0.35">
      <c r="A2467" t="s">
        <v>187</v>
      </c>
      <c r="B2467" t="s">
        <v>353</v>
      </c>
      <c r="C2467">
        <v>91442</v>
      </c>
      <c r="D2467">
        <v>2022</v>
      </c>
      <c r="E2467">
        <v>4</v>
      </c>
      <c r="F2467">
        <v>367.62</v>
      </c>
      <c r="G2467">
        <v>60</v>
      </c>
    </row>
    <row r="2468" spans="1:7" ht="15.5" hidden="1" x14ac:dyDescent="0.35">
      <c r="A2468" t="s">
        <v>187</v>
      </c>
      <c r="B2468" t="s">
        <v>353</v>
      </c>
      <c r="C2468">
        <v>91442</v>
      </c>
      <c r="D2468">
        <v>2022</v>
      </c>
      <c r="E2468">
        <v>5</v>
      </c>
      <c r="F2468">
        <v>218.17</v>
      </c>
      <c r="G2468">
        <v>40</v>
      </c>
    </row>
    <row r="2469" spans="1:7" ht="15.5" hidden="1" x14ac:dyDescent="0.35">
      <c r="A2469" t="s">
        <v>187</v>
      </c>
      <c r="B2469" t="s">
        <v>353</v>
      </c>
      <c r="C2469">
        <v>91442</v>
      </c>
      <c r="D2469">
        <v>2022</v>
      </c>
      <c r="E2469">
        <v>6</v>
      </c>
      <c r="F2469">
        <v>143.03</v>
      </c>
      <c r="G2469">
        <v>30</v>
      </c>
    </row>
    <row r="2470" spans="1:7" ht="15.5" hidden="1" x14ac:dyDescent="0.35">
      <c r="A2470" t="s">
        <v>187</v>
      </c>
      <c r="B2470" t="s">
        <v>353</v>
      </c>
      <c r="C2470">
        <v>91442</v>
      </c>
      <c r="D2470">
        <v>2022</v>
      </c>
      <c r="E2470">
        <v>7</v>
      </c>
      <c r="F2470">
        <v>92.31</v>
      </c>
      <c r="G2470">
        <v>18.8</v>
      </c>
    </row>
    <row r="2471" spans="1:7" ht="15.5" hidden="1" x14ac:dyDescent="0.35">
      <c r="A2471" t="s">
        <v>187</v>
      </c>
      <c r="B2471" t="s">
        <v>353</v>
      </c>
      <c r="C2471">
        <v>91442</v>
      </c>
      <c r="D2471">
        <v>2023</v>
      </c>
      <c r="E2471">
        <v>1</v>
      </c>
      <c r="F2471">
        <v>0</v>
      </c>
      <c r="G2471">
        <v>0</v>
      </c>
    </row>
    <row r="2472" spans="1:7" ht="15.5" hidden="1" x14ac:dyDescent="0.35">
      <c r="A2472" t="s">
        <v>187</v>
      </c>
      <c r="B2472" t="s">
        <v>353</v>
      </c>
      <c r="C2472">
        <v>91442</v>
      </c>
      <c r="D2472">
        <v>2023</v>
      </c>
      <c r="E2472">
        <v>2</v>
      </c>
      <c r="F2472">
        <v>0</v>
      </c>
      <c r="G2472">
        <v>0</v>
      </c>
    </row>
    <row r="2473" spans="1:7" ht="15.5" hidden="1" x14ac:dyDescent="0.35">
      <c r="A2473" t="s">
        <v>187</v>
      </c>
      <c r="B2473" t="s">
        <v>353</v>
      </c>
      <c r="C2473">
        <v>91442</v>
      </c>
      <c r="D2473">
        <v>2023</v>
      </c>
      <c r="E2473">
        <v>3</v>
      </c>
      <c r="F2473">
        <v>0</v>
      </c>
      <c r="G2473">
        <v>0</v>
      </c>
    </row>
    <row r="2474" spans="1:7" ht="15.5" hidden="1" x14ac:dyDescent="0.35">
      <c r="A2474" t="s">
        <v>187</v>
      </c>
      <c r="B2474" t="s">
        <v>353</v>
      </c>
      <c r="C2474">
        <v>91442</v>
      </c>
      <c r="D2474">
        <v>2023</v>
      </c>
      <c r="E2474">
        <v>4</v>
      </c>
      <c r="F2474">
        <v>0</v>
      </c>
      <c r="G2474">
        <v>0</v>
      </c>
    </row>
    <row r="2475" spans="1:7" ht="15.5" hidden="1" x14ac:dyDescent="0.35">
      <c r="A2475" t="s">
        <v>187</v>
      </c>
      <c r="B2475" t="s">
        <v>353</v>
      </c>
      <c r="C2475">
        <v>91442</v>
      </c>
      <c r="D2475">
        <v>2023</v>
      </c>
      <c r="E2475">
        <v>5</v>
      </c>
      <c r="F2475">
        <v>0</v>
      </c>
      <c r="G2475">
        <v>0</v>
      </c>
    </row>
    <row r="2476" spans="1:7" ht="15.5" hidden="1" x14ac:dyDescent="0.35">
      <c r="A2476" t="s">
        <v>187</v>
      </c>
      <c r="B2476" t="s">
        <v>353</v>
      </c>
      <c r="C2476">
        <v>91442</v>
      </c>
      <c r="D2476">
        <v>2023</v>
      </c>
      <c r="E2476">
        <v>6</v>
      </c>
      <c r="F2476">
        <v>0</v>
      </c>
      <c r="G2476">
        <v>0</v>
      </c>
    </row>
    <row r="2477" spans="1:7" ht="15.5" hidden="1" x14ac:dyDescent="0.35">
      <c r="A2477" t="s">
        <v>187</v>
      </c>
      <c r="B2477" t="s">
        <v>353</v>
      </c>
      <c r="C2477">
        <v>91442</v>
      </c>
      <c r="D2477">
        <v>2023</v>
      </c>
      <c r="E2477">
        <v>7</v>
      </c>
      <c r="F2477">
        <v>0</v>
      </c>
      <c r="G2477">
        <v>0</v>
      </c>
    </row>
    <row r="2478" spans="1:7" ht="15.5" hidden="1" x14ac:dyDescent="0.35">
      <c r="A2478" t="s">
        <v>187</v>
      </c>
      <c r="B2478" t="s">
        <v>353</v>
      </c>
      <c r="C2478">
        <v>91442</v>
      </c>
      <c r="D2478">
        <v>2023</v>
      </c>
      <c r="E2478">
        <v>8</v>
      </c>
      <c r="F2478">
        <v>0</v>
      </c>
      <c r="G2478">
        <v>0</v>
      </c>
    </row>
    <row r="2479" spans="1:7" ht="15.5" hidden="1" x14ac:dyDescent="0.35">
      <c r="A2479" t="s">
        <v>187</v>
      </c>
      <c r="B2479" t="s">
        <v>353</v>
      </c>
      <c r="C2479">
        <v>91442</v>
      </c>
      <c r="D2479">
        <v>2023</v>
      </c>
      <c r="E2479">
        <v>9</v>
      </c>
      <c r="F2479">
        <v>0</v>
      </c>
      <c r="G2479">
        <v>0</v>
      </c>
    </row>
    <row r="2480" spans="1:7" ht="15.5" hidden="1" x14ac:dyDescent="0.35">
      <c r="A2480" t="s">
        <v>187</v>
      </c>
      <c r="B2480" t="s">
        <v>353</v>
      </c>
      <c r="C2480">
        <v>91442</v>
      </c>
      <c r="D2480">
        <v>2023</v>
      </c>
      <c r="E2480">
        <v>10</v>
      </c>
      <c r="F2480">
        <v>0</v>
      </c>
      <c r="G2480">
        <v>0</v>
      </c>
    </row>
    <row r="2481" spans="1:7" ht="15.5" hidden="1" x14ac:dyDescent="0.35">
      <c r="A2481" t="s">
        <v>187</v>
      </c>
      <c r="B2481" t="s">
        <v>353</v>
      </c>
      <c r="C2481">
        <v>91442</v>
      </c>
      <c r="D2481">
        <v>2023</v>
      </c>
      <c r="E2481">
        <v>11</v>
      </c>
      <c r="F2481">
        <v>0</v>
      </c>
      <c r="G2481">
        <v>0</v>
      </c>
    </row>
    <row r="2482" spans="1:7" ht="15.5" hidden="1" x14ac:dyDescent="0.35">
      <c r="A2482" t="s">
        <v>187</v>
      </c>
      <c r="B2482" t="s">
        <v>353</v>
      </c>
      <c r="C2482">
        <v>91442</v>
      </c>
      <c r="D2482">
        <v>2023</v>
      </c>
      <c r="E2482">
        <v>12</v>
      </c>
      <c r="F2482">
        <v>0</v>
      </c>
      <c r="G2482">
        <v>0</v>
      </c>
    </row>
    <row r="2483" spans="1:7" ht="15.5" hidden="1" x14ac:dyDescent="0.35">
      <c r="A2483" t="s">
        <v>187</v>
      </c>
      <c r="B2483" t="s">
        <v>353</v>
      </c>
      <c r="C2483">
        <v>91442</v>
      </c>
      <c r="D2483">
        <v>2024</v>
      </c>
      <c r="E2483">
        <v>1</v>
      </c>
      <c r="F2483">
        <v>225.17</v>
      </c>
      <c r="G2483">
        <v>27.07</v>
      </c>
    </row>
    <row r="2484" spans="1:7" ht="15.5" hidden="1" x14ac:dyDescent="0.35">
      <c r="A2484" t="s">
        <v>187</v>
      </c>
      <c r="B2484" t="s">
        <v>353</v>
      </c>
      <c r="C2484">
        <v>91442</v>
      </c>
      <c r="D2484">
        <v>2024</v>
      </c>
      <c r="E2484">
        <v>2</v>
      </c>
      <c r="F2484">
        <v>408.79</v>
      </c>
      <c r="G2484">
        <v>37</v>
      </c>
    </row>
    <row r="2485" spans="1:7" ht="15.5" hidden="1" x14ac:dyDescent="0.35">
      <c r="A2485" t="s">
        <v>187</v>
      </c>
      <c r="B2485" t="s">
        <v>353</v>
      </c>
      <c r="C2485">
        <v>91442</v>
      </c>
      <c r="D2485">
        <v>2024</v>
      </c>
      <c r="E2485">
        <v>3</v>
      </c>
      <c r="F2485">
        <v>471.23</v>
      </c>
      <c r="G2485">
        <v>46</v>
      </c>
    </row>
    <row r="2486" spans="1:7" ht="15.5" hidden="1" x14ac:dyDescent="0.35">
      <c r="A2486" t="s">
        <v>187</v>
      </c>
      <c r="B2486" t="s">
        <v>353</v>
      </c>
      <c r="C2486">
        <v>91442</v>
      </c>
      <c r="D2486">
        <v>2024</v>
      </c>
      <c r="E2486">
        <v>4</v>
      </c>
      <c r="F2486">
        <v>428.77</v>
      </c>
      <c r="G2486">
        <v>42</v>
      </c>
    </row>
    <row r="2487" spans="1:7" ht="15.5" hidden="1" x14ac:dyDescent="0.35">
      <c r="A2487" t="s">
        <v>187</v>
      </c>
      <c r="B2487" t="s">
        <v>353</v>
      </c>
      <c r="C2487">
        <v>91442</v>
      </c>
      <c r="D2487">
        <v>2024</v>
      </c>
      <c r="E2487">
        <v>5</v>
      </c>
      <c r="F2487">
        <v>477.58</v>
      </c>
      <c r="G2487">
        <v>51</v>
      </c>
    </row>
    <row r="2488" spans="1:7" ht="15.5" hidden="1" x14ac:dyDescent="0.35">
      <c r="A2488" t="s">
        <v>187</v>
      </c>
      <c r="B2488" t="s">
        <v>353</v>
      </c>
      <c r="C2488">
        <v>91442</v>
      </c>
      <c r="D2488">
        <v>2024</v>
      </c>
      <c r="E2488">
        <v>6</v>
      </c>
      <c r="F2488">
        <v>434.82</v>
      </c>
      <c r="G2488">
        <v>41</v>
      </c>
    </row>
    <row r="2489" spans="1:7" ht="15.5" hidden="1" x14ac:dyDescent="0.35">
      <c r="A2489" t="s">
        <v>187</v>
      </c>
      <c r="B2489" t="s">
        <v>353</v>
      </c>
      <c r="C2489">
        <v>91442</v>
      </c>
      <c r="D2489">
        <v>2024</v>
      </c>
      <c r="E2489">
        <v>7</v>
      </c>
      <c r="F2489">
        <v>440.8</v>
      </c>
      <c r="G2489">
        <v>44</v>
      </c>
    </row>
    <row r="2490" spans="1:7" ht="15.5" hidden="1" x14ac:dyDescent="0.35">
      <c r="A2490" t="s">
        <v>187</v>
      </c>
      <c r="B2490" t="s">
        <v>353</v>
      </c>
      <c r="C2490">
        <v>91442</v>
      </c>
      <c r="D2490">
        <v>2024</v>
      </c>
      <c r="E2490">
        <v>8</v>
      </c>
      <c r="F2490">
        <v>468.38</v>
      </c>
      <c r="G2490">
        <v>44</v>
      </c>
    </row>
    <row r="2491" spans="1:7" ht="15.5" hidden="1" x14ac:dyDescent="0.35">
      <c r="A2491" t="s">
        <v>187</v>
      </c>
      <c r="B2491" t="s">
        <v>353</v>
      </c>
      <c r="C2491">
        <v>91442</v>
      </c>
      <c r="D2491">
        <v>2024</v>
      </c>
      <c r="E2491">
        <v>9</v>
      </c>
      <c r="F2491">
        <v>446.15</v>
      </c>
      <c r="G2491">
        <v>42</v>
      </c>
    </row>
    <row r="2492" spans="1:7" ht="15.5" hidden="1" x14ac:dyDescent="0.35">
      <c r="A2492" t="s">
        <v>187</v>
      </c>
      <c r="B2492" t="s">
        <v>353</v>
      </c>
      <c r="C2492">
        <v>91442</v>
      </c>
      <c r="D2492">
        <v>2024</v>
      </c>
      <c r="E2492">
        <v>10</v>
      </c>
      <c r="F2492">
        <v>452.28</v>
      </c>
      <c r="G2492">
        <v>43</v>
      </c>
    </row>
    <row r="2493" spans="1:7" ht="15.5" hidden="1" x14ac:dyDescent="0.35">
      <c r="A2493" t="s">
        <v>187</v>
      </c>
      <c r="B2493" t="s">
        <v>353</v>
      </c>
      <c r="C2493">
        <v>91442</v>
      </c>
      <c r="D2493">
        <v>2024</v>
      </c>
      <c r="E2493">
        <v>11</v>
      </c>
      <c r="F2493">
        <v>489.34</v>
      </c>
      <c r="G2493">
        <v>49</v>
      </c>
    </row>
    <row r="2494" spans="1:7" ht="15.5" hidden="1" x14ac:dyDescent="0.35">
      <c r="A2494" t="s">
        <v>187</v>
      </c>
      <c r="B2494" t="s">
        <v>353</v>
      </c>
      <c r="C2494">
        <v>91442</v>
      </c>
      <c r="D2494">
        <v>2024</v>
      </c>
      <c r="E2494">
        <v>12</v>
      </c>
      <c r="F2494">
        <v>517.73</v>
      </c>
      <c r="G2494">
        <v>51</v>
      </c>
    </row>
    <row r="2495" spans="1:7" ht="15.5" x14ac:dyDescent="0.35">
      <c r="A2495" t="s">
        <v>187</v>
      </c>
      <c r="B2495" t="s">
        <v>353</v>
      </c>
      <c r="C2495">
        <v>91442</v>
      </c>
      <c r="D2495">
        <v>2025</v>
      </c>
      <c r="E2495">
        <v>1</v>
      </c>
      <c r="F2495">
        <v>472.94</v>
      </c>
      <c r="G2495">
        <v>40</v>
      </c>
    </row>
    <row r="2496" spans="1:7" ht="15.5" x14ac:dyDescent="0.35">
      <c r="A2496" t="s">
        <v>187</v>
      </c>
      <c r="B2496" t="s">
        <v>353</v>
      </c>
      <c r="C2496">
        <v>91442</v>
      </c>
      <c r="D2496">
        <v>2025</v>
      </c>
      <c r="E2496">
        <v>2</v>
      </c>
      <c r="F2496">
        <v>357.55</v>
      </c>
      <c r="G2496">
        <v>34</v>
      </c>
    </row>
    <row r="2497" spans="1:7" ht="15.5" x14ac:dyDescent="0.35">
      <c r="A2497" t="s">
        <v>187</v>
      </c>
      <c r="B2497" t="s">
        <v>353</v>
      </c>
      <c r="C2497">
        <v>91442</v>
      </c>
      <c r="D2497">
        <v>2025</v>
      </c>
      <c r="E2497">
        <v>3</v>
      </c>
      <c r="F2497">
        <v>479.23</v>
      </c>
      <c r="G2497">
        <v>43</v>
      </c>
    </row>
    <row r="2498" spans="1:7" ht="15.5" x14ac:dyDescent="0.35">
      <c r="A2498" t="s">
        <v>187</v>
      </c>
      <c r="B2498" t="s">
        <v>353</v>
      </c>
      <c r="C2498">
        <v>91442</v>
      </c>
      <c r="D2498">
        <v>2025</v>
      </c>
      <c r="E2498">
        <v>4</v>
      </c>
      <c r="F2498">
        <v>446.82</v>
      </c>
      <c r="G2498">
        <v>41</v>
      </c>
    </row>
    <row r="2499" spans="1:7" ht="15.5" x14ac:dyDescent="0.35">
      <c r="A2499" t="s">
        <v>187</v>
      </c>
      <c r="B2499" t="s">
        <v>353</v>
      </c>
      <c r="C2499">
        <v>91442</v>
      </c>
      <c r="D2499">
        <v>2025</v>
      </c>
      <c r="E2499">
        <v>5</v>
      </c>
      <c r="F2499">
        <v>487.8</v>
      </c>
      <c r="G2499">
        <v>48</v>
      </c>
    </row>
    <row r="2500" spans="1:7" ht="15.5" x14ac:dyDescent="0.35">
      <c r="A2500" t="s">
        <v>187</v>
      </c>
      <c r="B2500" t="s">
        <v>353</v>
      </c>
      <c r="C2500">
        <v>91442</v>
      </c>
      <c r="D2500">
        <v>2025</v>
      </c>
      <c r="E2500">
        <v>6</v>
      </c>
      <c r="F2500">
        <v>447.66</v>
      </c>
      <c r="G2500">
        <v>44</v>
      </c>
    </row>
    <row r="2501" spans="1:7" ht="15.5" x14ac:dyDescent="0.35">
      <c r="A2501" t="s">
        <v>187</v>
      </c>
      <c r="B2501" t="s">
        <v>353</v>
      </c>
      <c r="C2501">
        <v>91442</v>
      </c>
      <c r="D2501">
        <v>2025</v>
      </c>
      <c r="E2501">
        <v>7</v>
      </c>
      <c r="F2501">
        <v>464.04</v>
      </c>
      <c r="G2501">
        <v>41</v>
      </c>
    </row>
    <row r="2502" spans="1:7" ht="15.5" x14ac:dyDescent="0.35">
      <c r="A2502" t="s">
        <v>187</v>
      </c>
      <c r="B2502" t="s">
        <v>353</v>
      </c>
      <c r="C2502">
        <v>91442</v>
      </c>
      <c r="D2502">
        <v>2025</v>
      </c>
      <c r="E2502">
        <v>8</v>
      </c>
      <c r="F2502">
        <v>507.75</v>
      </c>
      <c r="G2502">
        <v>44</v>
      </c>
    </row>
    <row r="2503" spans="1:7" ht="15.5" x14ac:dyDescent="0.35">
      <c r="A2503" t="s">
        <v>187</v>
      </c>
      <c r="B2503" t="s">
        <v>353</v>
      </c>
      <c r="C2503">
        <v>91442</v>
      </c>
      <c r="D2503">
        <v>2025</v>
      </c>
      <c r="E2503">
        <v>9</v>
      </c>
      <c r="F2503">
        <v>437.85</v>
      </c>
      <c r="G2503">
        <v>45</v>
      </c>
    </row>
    <row r="2504" spans="1:7" ht="15.5" x14ac:dyDescent="0.35">
      <c r="A2504" t="s">
        <v>187</v>
      </c>
      <c r="B2504" t="s">
        <v>353</v>
      </c>
      <c r="C2504">
        <v>91442</v>
      </c>
      <c r="D2504">
        <v>2025</v>
      </c>
      <c r="E2504">
        <v>10</v>
      </c>
      <c r="F2504">
        <v>458.66</v>
      </c>
      <c r="G2504">
        <v>48</v>
      </c>
    </row>
    <row r="2505" spans="1:7" ht="15.5" x14ac:dyDescent="0.35">
      <c r="A2505" t="s">
        <v>187</v>
      </c>
      <c r="B2505" t="s">
        <v>353</v>
      </c>
      <c r="C2505">
        <v>91442</v>
      </c>
      <c r="D2505">
        <v>2025</v>
      </c>
      <c r="E2505">
        <v>11</v>
      </c>
      <c r="F2505">
        <v>492.24</v>
      </c>
      <c r="G2505">
        <v>50</v>
      </c>
    </row>
    <row r="2506" spans="1:7" ht="15.5" hidden="1" x14ac:dyDescent="0.35">
      <c r="A2506" t="s">
        <v>187</v>
      </c>
      <c r="B2506" t="s">
        <v>353</v>
      </c>
      <c r="C2506">
        <v>91443</v>
      </c>
      <c r="D2506">
        <v>2022</v>
      </c>
      <c r="E2506">
        <v>8</v>
      </c>
      <c r="F2506">
        <v>101.98</v>
      </c>
      <c r="G2506">
        <v>10.73</v>
      </c>
    </row>
    <row r="2507" spans="1:7" ht="15.5" hidden="1" x14ac:dyDescent="0.35">
      <c r="A2507" t="s">
        <v>187</v>
      </c>
      <c r="B2507" t="s">
        <v>353</v>
      </c>
      <c r="C2507">
        <v>91443</v>
      </c>
      <c r="D2507">
        <v>2022</v>
      </c>
      <c r="E2507">
        <v>9</v>
      </c>
      <c r="F2507">
        <v>372.3</v>
      </c>
      <c r="G2507">
        <v>31</v>
      </c>
    </row>
    <row r="2508" spans="1:7" ht="15.5" hidden="1" x14ac:dyDescent="0.35">
      <c r="A2508" t="s">
        <v>187</v>
      </c>
      <c r="B2508" t="s">
        <v>353</v>
      </c>
      <c r="C2508">
        <v>91443</v>
      </c>
      <c r="D2508">
        <v>2022</v>
      </c>
      <c r="E2508">
        <v>10</v>
      </c>
      <c r="F2508">
        <v>406.27</v>
      </c>
      <c r="G2508">
        <v>31</v>
      </c>
    </row>
    <row r="2509" spans="1:7" ht="15.5" hidden="1" x14ac:dyDescent="0.35">
      <c r="A2509" t="s">
        <v>187</v>
      </c>
      <c r="B2509" t="s">
        <v>353</v>
      </c>
      <c r="C2509">
        <v>91443</v>
      </c>
      <c r="D2509">
        <v>2022</v>
      </c>
      <c r="E2509">
        <v>11</v>
      </c>
      <c r="F2509">
        <v>424.97</v>
      </c>
      <c r="G2509">
        <v>39</v>
      </c>
    </row>
    <row r="2510" spans="1:7" ht="15.5" hidden="1" x14ac:dyDescent="0.35">
      <c r="A2510" t="s">
        <v>187</v>
      </c>
      <c r="B2510" t="s">
        <v>353</v>
      </c>
      <c r="C2510">
        <v>91443</v>
      </c>
      <c r="D2510">
        <v>2022</v>
      </c>
      <c r="E2510">
        <v>12</v>
      </c>
      <c r="F2510">
        <v>419.01</v>
      </c>
      <c r="G2510">
        <v>33</v>
      </c>
    </row>
    <row r="2511" spans="1:7" ht="15.5" hidden="1" x14ac:dyDescent="0.35">
      <c r="A2511" t="s">
        <v>187</v>
      </c>
      <c r="B2511" t="s">
        <v>353</v>
      </c>
      <c r="C2511">
        <v>91443</v>
      </c>
      <c r="D2511">
        <v>2023</v>
      </c>
      <c r="E2511">
        <v>1</v>
      </c>
      <c r="F2511">
        <v>417.7</v>
      </c>
      <c r="G2511">
        <v>38</v>
      </c>
    </row>
    <row r="2512" spans="1:7" ht="15.5" hidden="1" x14ac:dyDescent="0.35">
      <c r="A2512" t="s">
        <v>187</v>
      </c>
      <c r="B2512" t="s">
        <v>353</v>
      </c>
      <c r="C2512">
        <v>91443</v>
      </c>
      <c r="D2512">
        <v>2023</v>
      </c>
      <c r="E2512">
        <v>2</v>
      </c>
      <c r="F2512">
        <v>401.94</v>
      </c>
      <c r="G2512">
        <v>37</v>
      </c>
    </row>
    <row r="2513" spans="1:7" ht="15.5" hidden="1" x14ac:dyDescent="0.35">
      <c r="A2513" t="s">
        <v>187</v>
      </c>
      <c r="B2513" t="s">
        <v>353</v>
      </c>
      <c r="C2513">
        <v>91443</v>
      </c>
      <c r="D2513">
        <v>2023</v>
      </c>
      <c r="E2513">
        <v>3</v>
      </c>
      <c r="F2513">
        <v>379.88</v>
      </c>
      <c r="G2513">
        <v>37</v>
      </c>
    </row>
    <row r="2514" spans="1:7" ht="15.5" hidden="1" x14ac:dyDescent="0.35">
      <c r="A2514" t="s">
        <v>187</v>
      </c>
      <c r="B2514" t="s">
        <v>353</v>
      </c>
      <c r="C2514">
        <v>91443</v>
      </c>
      <c r="D2514">
        <v>2023</v>
      </c>
      <c r="E2514">
        <v>4</v>
      </c>
      <c r="F2514">
        <v>415.57</v>
      </c>
      <c r="G2514">
        <v>38</v>
      </c>
    </row>
    <row r="2515" spans="1:7" ht="15.5" hidden="1" x14ac:dyDescent="0.35">
      <c r="A2515" t="s">
        <v>187</v>
      </c>
      <c r="B2515" t="s">
        <v>353</v>
      </c>
      <c r="C2515">
        <v>91443</v>
      </c>
      <c r="D2515">
        <v>2023</v>
      </c>
      <c r="E2515">
        <v>5</v>
      </c>
      <c r="F2515">
        <v>102.7</v>
      </c>
      <c r="G2515">
        <v>8</v>
      </c>
    </row>
    <row r="2516" spans="1:7" ht="15.5" hidden="1" x14ac:dyDescent="0.35">
      <c r="A2516" t="s">
        <v>187</v>
      </c>
      <c r="B2516" t="s">
        <v>353</v>
      </c>
      <c r="C2516">
        <v>91443</v>
      </c>
      <c r="D2516">
        <v>2023</v>
      </c>
      <c r="E2516">
        <v>6</v>
      </c>
      <c r="F2516">
        <v>463.02</v>
      </c>
      <c r="G2516">
        <v>46</v>
      </c>
    </row>
    <row r="2517" spans="1:7" ht="15.5" hidden="1" x14ac:dyDescent="0.35">
      <c r="A2517" t="s">
        <v>187</v>
      </c>
      <c r="B2517" t="s">
        <v>353</v>
      </c>
      <c r="C2517">
        <v>91443</v>
      </c>
      <c r="D2517">
        <v>2023</v>
      </c>
      <c r="E2517">
        <v>7</v>
      </c>
      <c r="F2517">
        <v>408.23</v>
      </c>
      <c r="G2517">
        <v>43</v>
      </c>
    </row>
    <row r="2518" spans="1:7" ht="15.5" hidden="1" x14ac:dyDescent="0.35">
      <c r="A2518" t="s">
        <v>187</v>
      </c>
      <c r="B2518" t="s">
        <v>353</v>
      </c>
      <c r="C2518">
        <v>91443</v>
      </c>
      <c r="D2518">
        <v>2023</v>
      </c>
      <c r="E2518">
        <v>8</v>
      </c>
      <c r="F2518">
        <v>474.18</v>
      </c>
      <c r="G2518">
        <v>51</v>
      </c>
    </row>
    <row r="2519" spans="1:7" ht="15.5" hidden="1" x14ac:dyDescent="0.35">
      <c r="A2519" t="s">
        <v>187</v>
      </c>
      <c r="B2519" t="s">
        <v>353</v>
      </c>
      <c r="C2519">
        <v>91443</v>
      </c>
      <c r="D2519">
        <v>2023</v>
      </c>
      <c r="E2519">
        <v>9</v>
      </c>
      <c r="F2519">
        <v>398.15</v>
      </c>
      <c r="G2519">
        <v>44</v>
      </c>
    </row>
    <row r="2520" spans="1:7" ht="15.5" hidden="1" x14ac:dyDescent="0.35">
      <c r="A2520" t="s">
        <v>187</v>
      </c>
      <c r="B2520" t="s">
        <v>353</v>
      </c>
      <c r="C2520">
        <v>91443</v>
      </c>
      <c r="D2520">
        <v>2023</v>
      </c>
      <c r="E2520">
        <v>10</v>
      </c>
      <c r="F2520">
        <v>446.8</v>
      </c>
      <c r="G2520">
        <v>46</v>
      </c>
    </row>
    <row r="2521" spans="1:7" ht="15.5" hidden="1" x14ac:dyDescent="0.35">
      <c r="A2521" t="s">
        <v>187</v>
      </c>
      <c r="B2521" t="s">
        <v>353</v>
      </c>
      <c r="C2521">
        <v>91443</v>
      </c>
      <c r="D2521">
        <v>2023</v>
      </c>
      <c r="E2521">
        <v>11</v>
      </c>
      <c r="F2521">
        <v>437.83</v>
      </c>
      <c r="G2521">
        <v>46</v>
      </c>
    </row>
    <row r="2522" spans="1:7" ht="15.5" hidden="1" x14ac:dyDescent="0.35">
      <c r="A2522" t="s">
        <v>187</v>
      </c>
      <c r="B2522" t="s">
        <v>353</v>
      </c>
      <c r="C2522">
        <v>91443</v>
      </c>
      <c r="D2522">
        <v>2023</v>
      </c>
      <c r="E2522">
        <v>12</v>
      </c>
      <c r="F2522">
        <v>515.89</v>
      </c>
      <c r="G2522">
        <v>46</v>
      </c>
    </row>
    <row r="2523" spans="1:7" ht="15.5" hidden="1" x14ac:dyDescent="0.35">
      <c r="A2523" t="s">
        <v>187</v>
      </c>
      <c r="B2523" t="s">
        <v>353</v>
      </c>
      <c r="C2523">
        <v>91443</v>
      </c>
      <c r="D2523">
        <v>2024</v>
      </c>
      <c r="E2523">
        <v>1</v>
      </c>
      <c r="F2523">
        <v>391.29</v>
      </c>
      <c r="G2523">
        <v>37</v>
      </c>
    </row>
    <row r="2524" spans="1:7" ht="15.5" hidden="1" x14ac:dyDescent="0.35">
      <c r="A2524" t="s">
        <v>187</v>
      </c>
      <c r="B2524" t="s">
        <v>353</v>
      </c>
      <c r="C2524">
        <v>91443</v>
      </c>
      <c r="D2524">
        <v>2024</v>
      </c>
      <c r="E2524">
        <v>2</v>
      </c>
      <c r="F2524">
        <v>450.36</v>
      </c>
      <c r="G2524">
        <v>44</v>
      </c>
    </row>
    <row r="2525" spans="1:7" ht="15.5" hidden="1" x14ac:dyDescent="0.35">
      <c r="A2525" t="s">
        <v>187</v>
      </c>
      <c r="B2525" t="s">
        <v>353</v>
      </c>
      <c r="C2525">
        <v>91443</v>
      </c>
      <c r="D2525">
        <v>2024</v>
      </c>
      <c r="E2525">
        <v>3</v>
      </c>
      <c r="F2525">
        <v>446.08</v>
      </c>
      <c r="G2525">
        <v>44</v>
      </c>
    </row>
    <row r="2526" spans="1:7" ht="15.5" hidden="1" x14ac:dyDescent="0.35">
      <c r="A2526" t="s">
        <v>187</v>
      </c>
      <c r="B2526" t="s">
        <v>353</v>
      </c>
      <c r="C2526">
        <v>91443</v>
      </c>
      <c r="D2526">
        <v>2024</v>
      </c>
      <c r="E2526">
        <v>4</v>
      </c>
      <c r="F2526">
        <v>445.87</v>
      </c>
      <c r="G2526">
        <v>44</v>
      </c>
    </row>
    <row r="2527" spans="1:7" ht="15.5" hidden="1" x14ac:dyDescent="0.35">
      <c r="A2527" t="s">
        <v>187</v>
      </c>
      <c r="B2527" t="s">
        <v>353</v>
      </c>
      <c r="C2527">
        <v>91443</v>
      </c>
      <c r="D2527">
        <v>2024</v>
      </c>
      <c r="E2527">
        <v>5</v>
      </c>
      <c r="F2527">
        <v>464.53</v>
      </c>
      <c r="G2527">
        <v>45</v>
      </c>
    </row>
    <row r="2528" spans="1:7" ht="15.5" hidden="1" x14ac:dyDescent="0.35">
      <c r="A2528" t="s">
        <v>187</v>
      </c>
      <c r="B2528" t="s">
        <v>353</v>
      </c>
      <c r="C2528">
        <v>91443</v>
      </c>
      <c r="D2528">
        <v>2024</v>
      </c>
      <c r="E2528">
        <v>6</v>
      </c>
      <c r="F2528">
        <v>409.9</v>
      </c>
      <c r="G2528">
        <v>36</v>
      </c>
    </row>
    <row r="2529" spans="1:7" ht="15.5" hidden="1" x14ac:dyDescent="0.35">
      <c r="A2529" t="s">
        <v>187</v>
      </c>
      <c r="B2529" t="s">
        <v>353</v>
      </c>
      <c r="C2529">
        <v>91443</v>
      </c>
      <c r="D2529">
        <v>2024</v>
      </c>
      <c r="E2529">
        <v>7</v>
      </c>
      <c r="F2529">
        <v>476.22</v>
      </c>
      <c r="G2529">
        <v>48</v>
      </c>
    </row>
    <row r="2530" spans="1:7" ht="15.5" hidden="1" x14ac:dyDescent="0.35">
      <c r="A2530" t="s">
        <v>187</v>
      </c>
      <c r="B2530" t="s">
        <v>353</v>
      </c>
      <c r="C2530">
        <v>91443</v>
      </c>
      <c r="D2530">
        <v>2024</v>
      </c>
      <c r="E2530">
        <v>8</v>
      </c>
      <c r="F2530">
        <v>436.09</v>
      </c>
      <c r="G2530">
        <v>45</v>
      </c>
    </row>
    <row r="2531" spans="1:7" ht="15.5" hidden="1" x14ac:dyDescent="0.35">
      <c r="A2531" t="s">
        <v>187</v>
      </c>
      <c r="B2531" t="s">
        <v>353</v>
      </c>
      <c r="C2531">
        <v>91443</v>
      </c>
      <c r="D2531">
        <v>2024</v>
      </c>
      <c r="E2531">
        <v>9</v>
      </c>
      <c r="F2531">
        <v>421.15</v>
      </c>
      <c r="G2531">
        <v>40</v>
      </c>
    </row>
    <row r="2532" spans="1:7" ht="15.5" hidden="1" x14ac:dyDescent="0.35">
      <c r="A2532" t="s">
        <v>187</v>
      </c>
      <c r="B2532" t="s">
        <v>353</v>
      </c>
      <c r="C2532">
        <v>91443</v>
      </c>
      <c r="D2532">
        <v>2024</v>
      </c>
      <c r="E2532">
        <v>10</v>
      </c>
      <c r="F2532">
        <v>479.85</v>
      </c>
      <c r="G2532">
        <v>50</v>
      </c>
    </row>
    <row r="2533" spans="1:7" ht="15.5" hidden="1" x14ac:dyDescent="0.35">
      <c r="A2533" t="s">
        <v>187</v>
      </c>
      <c r="B2533" t="s">
        <v>353</v>
      </c>
      <c r="C2533">
        <v>91443</v>
      </c>
      <c r="D2533">
        <v>2024</v>
      </c>
      <c r="E2533">
        <v>11</v>
      </c>
      <c r="F2533">
        <v>468.62</v>
      </c>
      <c r="G2533">
        <v>46</v>
      </c>
    </row>
    <row r="2534" spans="1:7" ht="15.5" hidden="1" x14ac:dyDescent="0.35">
      <c r="A2534" t="s">
        <v>187</v>
      </c>
      <c r="B2534" t="s">
        <v>353</v>
      </c>
      <c r="C2534">
        <v>91443</v>
      </c>
      <c r="D2534">
        <v>2024</v>
      </c>
      <c r="E2534">
        <v>12</v>
      </c>
      <c r="F2534">
        <v>482.97</v>
      </c>
      <c r="G2534">
        <v>46</v>
      </c>
    </row>
    <row r="2535" spans="1:7" ht="15.5" x14ac:dyDescent="0.35">
      <c r="A2535" t="s">
        <v>187</v>
      </c>
      <c r="B2535" t="s">
        <v>353</v>
      </c>
      <c r="C2535">
        <v>91443</v>
      </c>
      <c r="D2535">
        <v>2025</v>
      </c>
      <c r="E2535">
        <v>1</v>
      </c>
      <c r="F2535">
        <v>482.37</v>
      </c>
      <c r="G2535">
        <v>48</v>
      </c>
    </row>
    <row r="2536" spans="1:7" ht="15.5" x14ac:dyDescent="0.35">
      <c r="A2536" t="s">
        <v>187</v>
      </c>
      <c r="B2536" t="s">
        <v>353</v>
      </c>
      <c r="C2536">
        <v>91443</v>
      </c>
      <c r="D2536">
        <v>2025</v>
      </c>
      <c r="E2536">
        <v>2</v>
      </c>
      <c r="F2536">
        <v>452.21</v>
      </c>
      <c r="G2536">
        <v>44</v>
      </c>
    </row>
    <row r="2537" spans="1:7" ht="15.5" x14ac:dyDescent="0.35">
      <c r="A2537" t="s">
        <v>187</v>
      </c>
      <c r="B2537" t="s">
        <v>353</v>
      </c>
      <c r="C2537">
        <v>91443</v>
      </c>
      <c r="D2537">
        <v>2025</v>
      </c>
      <c r="E2537">
        <v>3</v>
      </c>
      <c r="F2537">
        <v>414.79</v>
      </c>
      <c r="G2537">
        <v>40</v>
      </c>
    </row>
    <row r="2538" spans="1:7" ht="15.5" x14ac:dyDescent="0.35">
      <c r="A2538" t="s">
        <v>187</v>
      </c>
      <c r="B2538" t="s">
        <v>353</v>
      </c>
      <c r="C2538">
        <v>91443</v>
      </c>
      <c r="D2538">
        <v>2025</v>
      </c>
      <c r="E2538">
        <v>4</v>
      </c>
      <c r="F2538">
        <v>79.78</v>
      </c>
      <c r="G2538">
        <v>9</v>
      </c>
    </row>
    <row r="2539" spans="1:7" ht="15.5" x14ac:dyDescent="0.35">
      <c r="A2539" t="s">
        <v>187</v>
      </c>
      <c r="B2539" t="s">
        <v>353</v>
      </c>
      <c r="C2539">
        <v>91443</v>
      </c>
      <c r="D2539">
        <v>2025</v>
      </c>
      <c r="E2539">
        <v>5</v>
      </c>
      <c r="F2539">
        <v>54.44</v>
      </c>
      <c r="G2539">
        <v>6</v>
      </c>
    </row>
    <row r="2540" spans="1:7" ht="15.5" x14ac:dyDescent="0.35">
      <c r="A2540" t="s">
        <v>187</v>
      </c>
      <c r="B2540" t="s">
        <v>353</v>
      </c>
      <c r="C2540">
        <v>91443</v>
      </c>
      <c r="D2540">
        <v>2025</v>
      </c>
      <c r="E2540">
        <v>6</v>
      </c>
      <c r="F2540">
        <v>454.34</v>
      </c>
      <c r="G2540">
        <v>50</v>
      </c>
    </row>
    <row r="2541" spans="1:7" ht="15.5" x14ac:dyDescent="0.35">
      <c r="A2541" t="s">
        <v>187</v>
      </c>
      <c r="B2541" t="s">
        <v>353</v>
      </c>
      <c r="C2541">
        <v>91443</v>
      </c>
      <c r="D2541">
        <v>2025</v>
      </c>
      <c r="E2541">
        <v>7</v>
      </c>
      <c r="F2541">
        <v>455.65</v>
      </c>
      <c r="G2541">
        <v>45</v>
      </c>
    </row>
    <row r="2542" spans="1:7" ht="15.5" x14ac:dyDescent="0.35">
      <c r="A2542" t="s">
        <v>187</v>
      </c>
      <c r="B2542" t="s">
        <v>353</v>
      </c>
      <c r="C2542">
        <v>91443</v>
      </c>
      <c r="D2542">
        <v>2025</v>
      </c>
      <c r="E2542">
        <v>8</v>
      </c>
      <c r="F2542">
        <v>482.74</v>
      </c>
      <c r="G2542">
        <v>42</v>
      </c>
    </row>
    <row r="2543" spans="1:7" ht="15.5" x14ac:dyDescent="0.35">
      <c r="A2543" t="s">
        <v>187</v>
      </c>
      <c r="B2543" t="s">
        <v>353</v>
      </c>
      <c r="C2543">
        <v>91443</v>
      </c>
      <c r="D2543">
        <v>2025</v>
      </c>
      <c r="E2543">
        <v>9</v>
      </c>
      <c r="F2543">
        <v>271.08999999999997</v>
      </c>
      <c r="G2543">
        <v>29.75</v>
      </c>
    </row>
    <row r="2544" spans="1:7" ht="15.5" x14ac:dyDescent="0.35">
      <c r="A2544" t="s">
        <v>187</v>
      </c>
      <c r="B2544" t="s">
        <v>353</v>
      </c>
      <c r="C2544">
        <v>91443</v>
      </c>
      <c r="D2544">
        <v>2025</v>
      </c>
      <c r="E2544">
        <v>10</v>
      </c>
      <c r="F2544">
        <v>0</v>
      </c>
      <c r="G2544">
        <v>0</v>
      </c>
    </row>
    <row r="2545" spans="1:7" ht="15.5" x14ac:dyDescent="0.35">
      <c r="A2545" t="s">
        <v>187</v>
      </c>
      <c r="B2545" t="s">
        <v>353</v>
      </c>
      <c r="C2545">
        <v>91443</v>
      </c>
      <c r="D2545">
        <v>2025</v>
      </c>
      <c r="E2545">
        <v>11</v>
      </c>
      <c r="F2545">
        <v>0</v>
      </c>
      <c r="G2545">
        <v>0</v>
      </c>
    </row>
    <row r="2546" spans="1:7" ht="15.5" hidden="1" x14ac:dyDescent="0.35">
      <c r="A2546" t="s">
        <v>187</v>
      </c>
      <c r="B2546" t="s">
        <v>353</v>
      </c>
      <c r="C2546">
        <v>91444</v>
      </c>
      <c r="D2546">
        <v>2017</v>
      </c>
      <c r="E2546">
        <v>8</v>
      </c>
      <c r="F2546">
        <v>11.75</v>
      </c>
      <c r="G2546">
        <v>2</v>
      </c>
    </row>
    <row r="2547" spans="1:7" ht="15.5" hidden="1" x14ac:dyDescent="0.35">
      <c r="A2547" t="s">
        <v>187</v>
      </c>
      <c r="B2547" t="s">
        <v>353</v>
      </c>
      <c r="C2547">
        <v>91444</v>
      </c>
      <c r="D2547">
        <v>2017</v>
      </c>
      <c r="E2547">
        <v>9</v>
      </c>
      <c r="F2547">
        <v>363.27</v>
      </c>
      <c r="G2547">
        <v>59</v>
      </c>
    </row>
    <row r="2548" spans="1:7" ht="15.5" hidden="1" x14ac:dyDescent="0.35">
      <c r="A2548" t="s">
        <v>187</v>
      </c>
      <c r="B2548" t="s">
        <v>353</v>
      </c>
      <c r="C2548">
        <v>91444</v>
      </c>
      <c r="D2548">
        <v>2017</v>
      </c>
      <c r="E2548">
        <v>10</v>
      </c>
      <c r="F2548">
        <v>308.63</v>
      </c>
      <c r="G2548">
        <v>51.33</v>
      </c>
    </row>
    <row r="2549" spans="1:7" ht="15.5" hidden="1" x14ac:dyDescent="0.35">
      <c r="A2549" t="s">
        <v>187</v>
      </c>
      <c r="B2549" t="s">
        <v>353</v>
      </c>
      <c r="C2549">
        <v>91444</v>
      </c>
      <c r="D2549">
        <v>2017</v>
      </c>
      <c r="E2549">
        <v>11</v>
      </c>
      <c r="F2549">
        <v>298.67</v>
      </c>
      <c r="G2549">
        <v>49.67</v>
      </c>
    </row>
    <row r="2550" spans="1:7" ht="15.5" hidden="1" x14ac:dyDescent="0.35">
      <c r="A2550" t="s">
        <v>187</v>
      </c>
      <c r="B2550" t="s">
        <v>353</v>
      </c>
      <c r="C2550">
        <v>91444</v>
      </c>
      <c r="D2550">
        <v>2017</v>
      </c>
      <c r="E2550">
        <v>12</v>
      </c>
      <c r="F2550">
        <v>340.85</v>
      </c>
      <c r="G2550">
        <v>63</v>
      </c>
    </row>
    <row r="2551" spans="1:7" ht="15.5" hidden="1" x14ac:dyDescent="0.35">
      <c r="A2551" t="s">
        <v>187</v>
      </c>
      <c r="B2551" t="s">
        <v>353</v>
      </c>
      <c r="C2551">
        <v>91444</v>
      </c>
      <c r="D2551">
        <v>2018</v>
      </c>
      <c r="E2551">
        <v>1</v>
      </c>
      <c r="F2551">
        <v>333.85</v>
      </c>
      <c r="G2551">
        <v>54</v>
      </c>
    </row>
    <row r="2552" spans="1:7" ht="15.5" hidden="1" x14ac:dyDescent="0.35">
      <c r="A2552" t="s">
        <v>187</v>
      </c>
      <c r="B2552" t="s">
        <v>353</v>
      </c>
      <c r="C2552">
        <v>91444</v>
      </c>
      <c r="D2552">
        <v>2018</v>
      </c>
      <c r="E2552">
        <v>2</v>
      </c>
      <c r="F2552">
        <v>313.23</v>
      </c>
      <c r="G2552">
        <v>56</v>
      </c>
    </row>
    <row r="2553" spans="1:7" ht="15.5" hidden="1" x14ac:dyDescent="0.35">
      <c r="A2553" t="s">
        <v>187</v>
      </c>
      <c r="B2553" t="s">
        <v>353</v>
      </c>
      <c r="C2553">
        <v>91444</v>
      </c>
      <c r="D2553">
        <v>2018</v>
      </c>
      <c r="E2553">
        <v>3</v>
      </c>
      <c r="F2553">
        <v>327.23</v>
      </c>
      <c r="G2553">
        <v>51</v>
      </c>
    </row>
    <row r="2554" spans="1:7" ht="15.5" hidden="1" x14ac:dyDescent="0.35">
      <c r="A2554" t="s">
        <v>187</v>
      </c>
      <c r="B2554" t="s">
        <v>353</v>
      </c>
      <c r="C2554">
        <v>91444</v>
      </c>
      <c r="D2554">
        <v>2018</v>
      </c>
      <c r="E2554">
        <v>4</v>
      </c>
      <c r="F2554">
        <v>411.77</v>
      </c>
      <c r="G2554">
        <v>71</v>
      </c>
    </row>
    <row r="2555" spans="1:7" ht="15.5" hidden="1" x14ac:dyDescent="0.35">
      <c r="A2555" t="s">
        <v>187</v>
      </c>
      <c r="B2555" t="s">
        <v>353</v>
      </c>
      <c r="C2555">
        <v>91444</v>
      </c>
      <c r="D2555">
        <v>2018</v>
      </c>
      <c r="E2555">
        <v>5</v>
      </c>
      <c r="F2555">
        <v>331.25</v>
      </c>
      <c r="G2555">
        <v>56</v>
      </c>
    </row>
    <row r="2556" spans="1:7" ht="15.5" hidden="1" x14ac:dyDescent="0.35">
      <c r="A2556" t="s">
        <v>187</v>
      </c>
      <c r="B2556" t="s">
        <v>353</v>
      </c>
      <c r="C2556">
        <v>91444</v>
      </c>
      <c r="D2556">
        <v>2018</v>
      </c>
      <c r="E2556">
        <v>6</v>
      </c>
      <c r="F2556">
        <v>341.92</v>
      </c>
      <c r="G2556">
        <v>55</v>
      </c>
    </row>
    <row r="2557" spans="1:7" ht="15.5" hidden="1" x14ac:dyDescent="0.35">
      <c r="A2557" t="s">
        <v>187</v>
      </c>
      <c r="B2557" t="s">
        <v>353</v>
      </c>
      <c r="C2557">
        <v>91444</v>
      </c>
      <c r="D2557">
        <v>2018</v>
      </c>
      <c r="E2557">
        <v>7</v>
      </c>
      <c r="F2557">
        <v>352.38</v>
      </c>
      <c r="G2557">
        <v>58</v>
      </c>
    </row>
    <row r="2558" spans="1:7" ht="15.5" hidden="1" x14ac:dyDescent="0.35">
      <c r="A2558" t="s">
        <v>187</v>
      </c>
      <c r="B2558" t="s">
        <v>353</v>
      </c>
      <c r="C2558">
        <v>91444</v>
      </c>
      <c r="D2558">
        <v>2018</v>
      </c>
      <c r="E2558">
        <v>8</v>
      </c>
      <c r="F2558">
        <v>369.35</v>
      </c>
      <c r="G2558">
        <v>60</v>
      </c>
    </row>
    <row r="2559" spans="1:7" ht="15.5" hidden="1" x14ac:dyDescent="0.35">
      <c r="A2559" t="s">
        <v>187</v>
      </c>
      <c r="B2559" t="s">
        <v>353</v>
      </c>
      <c r="C2559">
        <v>91444</v>
      </c>
      <c r="D2559">
        <v>2018</v>
      </c>
      <c r="E2559">
        <v>9</v>
      </c>
      <c r="F2559">
        <v>361.37</v>
      </c>
      <c r="G2559">
        <v>63</v>
      </c>
    </row>
    <row r="2560" spans="1:7" ht="15.5" hidden="1" x14ac:dyDescent="0.35">
      <c r="A2560" t="s">
        <v>187</v>
      </c>
      <c r="B2560" t="s">
        <v>353</v>
      </c>
      <c r="C2560">
        <v>91444</v>
      </c>
      <c r="D2560">
        <v>2018</v>
      </c>
      <c r="E2560">
        <v>10</v>
      </c>
      <c r="F2560">
        <v>367.85</v>
      </c>
      <c r="G2560">
        <v>58</v>
      </c>
    </row>
    <row r="2561" spans="1:7" ht="15.5" hidden="1" x14ac:dyDescent="0.35">
      <c r="A2561" t="s">
        <v>187</v>
      </c>
      <c r="B2561" t="s">
        <v>353</v>
      </c>
      <c r="C2561">
        <v>91444</v>
      </c>
      <c r="D2561">
        <v>2018</v>
      </c>
      <c r="E2561">
        <v>11</v>
      </c>
      <c r="F2561">
        <v>361.53</v>
      </c>
      <c r="G2561">
        <v>57</v>
      </c>
    </row>
    <row r="2562" spans="1:7" ht="15.5" hidden="1" x14ac:dyDescent="0.35">
      <c r="A2562" t="s">
        <v>187</v>
      </c>
      <c r="B2562" t="s">
        <v>353</v>
      </c>
      <c r="C2562">
        <v>91444</v>
      </c>
      <c r="D2562">
        <v>2018</v>
      </c>
      <c r="E2562">
        <v>12</v>
      </c>
      <c r="F2562">
        <v>350.25</v>
      </c>
      <c r="G2562">
        <v>77</v>
      </c>
    </row>
    <row r="2563" spans="1:7" ht="15.5" hidden="1" x14ac:dyDescent="0.35">
      <c r="A2563" t="s">
        <v>187</v>
      </c>
      <c r="B2563" t="s">
        <v>353</v>
      </c>
      <c r="C2563">
        <v>91444</v>
      </c>
      <c r="D2563">
        <v>2019</v>
      </c>
      <c r="E2563">
        <v>1</v>
      </c>
      <c r="F2563">
        <v>280.45</v>
      </c>
      <c r="G2563">
        <v>57</v>
      </c>
    </row>
    <row r="2564" spans="1:7" ht="15.5" hidden="1" x14ac:dyDescent="0.35">
      <c r="A2564" t="s">
        <v>187</v>
      </c>
      <c r="B2564" t="s">
        <v>353</v>
      </c>
      <c r="C2564">
        <v>91444</v>
      </c>
      <c r="D2564">
        <v>2019</v>
      </c>
      <c r="E2564">
        <v>2</v>
      </c>
      <c r="F2564">
        <v>322.58</v>
      </c>
      <c r="G2564">
        <v>49</v>
      </c>
    </row>
    <row r="2565" spans="1:7" ht="15.5" hidden="1" x14ac:dyDescent="0.35">
      <c r="A2565" t="s">
        <v>187</v>
      </c>
      <c r="B2565" t="s">
        <v>353</v>
      </c>
      <c r="C2565">
        <v>91444</v>
      </c>
      <c r="D2565">
        <v>2019</v>
      </c>
      <c r="E2565">
        <v>3</v>
      </c>
      <c r="F2565">
        <v>317.22000000000003</v>
      </c>
      <c r="G2565">
        <v>48</v>
      </c>
    </row>
    <row r="2566" spans="1:7" ht="15.5" hidden="1" x14ac:dyDescent="0.35">
      <c r="A2566" t="s">
        <v>187</v>
      </c>
      <c r="B2566" t="s">
        <v>353</v>
      </c>
      <c r="C2566">
        <v>91444</v>
      </c>
      <c r="D2566">
        <v>2019</v>
      </c>
      <c r="E2566">
        <v>4</v>
      </c>
      <c r="F2566">
        <v>289.64999999999998</v>
      </c>
      <c r="G2566">
        <v>47</v>
      </c>
    </row>
    <row r="2567" spans="1:7" ht="15.5" hidden="1" x14ac:dyDescent="0.35">
      <c r="A2567" t="s">
        <v>187</v>
      </c>
      <c r="B2567" t="s">
        <v>353</v>
      </c>
      <c r="C2567">
        <v>91444</v>
      </c>
      <c r="D2567">
        <v>2019</v>
      </c>
      <c r="E2567">
        <v>5</v>
      </c>
      <c r="F2567">
        <v>257.62</v>
      </c>
      <c r="G2567">
        <v>45</v>
      </c>
    </row>
    <row r="2568" spans="1:7" ht="15.5" hidden="1" x14ac:dyDescent="0.35">
      <c r="A2568" t="s">
        <v>187</v>
      </c>
      <c r="B2568" t="s">
        <v>353</v>
      </c>
      <c r="C2568">
        <v>91444</v>
      </c>
      <c r="D2568">
        <v>2019</v>
      </c>
      <c r="E2568">
        <v>6</v>
      </c>
      <c r="F2568">
        <v>369.1</v>
      </c>
      <c r="G2568">
        <v>59</v>
      </c>
    </row>
    <row r="2569" spans="1:7" ht="15.5" hidden="1" x14ac:dyDescent="0.35">
      <c r="A2569" t="s">
        <v>187</v>
      </c>
      <c r="B2569" t="s">
        <v>353</v>
      </c>
      <c r="C2569">
        <v>91444</v>
      </c>
      <c r="D2569">
        <v>2019</v>
      </c>
      <c r="E2569">
        <v>7</v>
      </c>
      <c r="F2569">
        <v>415.63</v>
      </c>
      <c r="G2569">
        <v>69</v>
      </c>
    </row>
    <row r="2570" spans="1:7" ht="15.5" hidden="1" x14ac:dyDescent="0.35">
      <c r="A2570" t="s">
        <v>187</v>
      </c>
      <c r="B2570" t="s">
        <v>353</v>
      </c>
      <c r="C2570">
        <v>91444</v>
      </c>
      <c r="D2570">
        <v>2019</v>
      </c>
      <c r="E2570">
        <v>8</v>
      </c>
      <c r="F2570">
        <v>372.98</v>
      </c>
      <c r="G2570">
        <v>61</v>
      </c>
    </row>
    <row r="2571" spans="1:7" ht="15.5" hidden="1" x14ac:dyDescent="0.35">
      <c r="A2571" t="s">
        <v>187</v>
      </c>
      <c r="B2571" t="s">
        <v>353</v>
      </c>
      <c r="C2571">
        <v>91444</v>
      </c>
      <c r="D2571">
        <v>2019</v>
      </c>
      <c r="E2571">
        <v>9</v>
      </c>
      <c r="F2571">
        <v>360.62</v>
      </c>
      <c r="G2571">
        <v>59</v>
      </c>
    </row>
    <row r="2572" spans="1:7" ht="15.5" hidden="1" x14ac:dyDescent="0.35">
      <c r="A2572" t="s">
        <v>187</v>
      </c>
      <c r="B2572" t="s">
        <v>353</v>
      </c>
      <c r="C2572">
        <v>91444</v>
      </c>
      <c r="D2572">
        <v>2019</v>
      </c>
      <c r="E2572">
        <v>10</v>
      </c>
      <c r="F2572">
        <v>399.1</v>
      </c>
      <c r="G2572">
        <v>64</v>
      </c>
    </row>
    <row r="2573" spans="1:7" ht="15.5" hidden="1" x14ac:dyDescent="0.35">
      <c r="A2573" t="s">
        <v>187</v>
      </c>
      <c r="B2573" t="s">
        <v>353</v>
      </c>
      <c r="C2573">
        <v>91444</v>
      </c>
      <c r="D2573">
        <v>2019</v>
      </c>
      <c r="E2573">
        <v>11</v>
      </c>
      <c r="F2573">
        <v>291.82</v>
      </c>
      <c r="G2573">
        <v>49</v>
      </c>
    </row>
    <row r="2574" spans="1:7" ht="15.5" hidden="1" x14ac:dyDescent="0.35">
      <c r="A2574" t="s">
        <v>187</v>
      </c>
      <c r="B2574" t="s">
        <v>353</v>
      </c>
      <c r="C2574">
        <v>91444</v>
      </c>
      <c r="D2574">
        <v>2019</v>
      </c>
      <c r="E2574">
        <v>12</v>
      </c>
      <c r="F2574">
        <v>390.94</v>
      </c>
      <c r="G2574">
        <v>66</v>
      </c>
    </row>
    <row r="2575" spans="1:7" ht="15.5" hidden="1" x14ac:dyDescent="0.35">
      <c r="A2575" t="s">
        <v>187</v>
      </c>
      <c r="B2575" t="s">
        <v>353</v>
      </c>
      <c r="C2575">
        <v>91444</v>
      </c>
      <c r="D2575">
        <v>2020</v>
      </c>
      <c r="E2575">
        <v>1</v>
      </c>
      <c r="F2575">
        <v>301.14</v>
      </c>
      <c r="G2575">
        <v>51.67</v>
      </c>
    </row>
    <row r="2576" spans="1:7" ht="15.5" hidden="1" x14ac:dyDescent="0.35">
      <c r="A2576" t="s">
        <v>187</v>
      </c>
      <c r="B2576" t="s">
        <v>353</v>
      </c>
      <c r="C2576">
        <v>91444</v>
      </c>
      <c r="D2576">
        <v>2020</v>
      </c>
      <c r="E2576">
        <v>2</v>
      </c>
      <c r="F2576">
        <v>281.70999999999998</v>
      </c>
      <c r="G2576">
        <v>48.33</v>
      </c>
    </row>
    <row r="2577" spans="1:7" ht="15.5" hidden="1" x14ac:dyDescent="0.35">
      <c r="A2577" t="s">
        <v>187</v>
      </c>
      <c r="B2577" t="s">
        <v>353</v>
      </c>
      <c r="C2577">
        <v>91444</v>
      </c>
      <c r="D2577">
        <v>2020</v>
      </c>
      <c r="E2577">
        <v>3</v>
      </c>
      <c r="F2577">
        <v>301.89999999999998</v>
      </c>
      <c r="G2577">
        <v>47</v>
      </c>
    </row>
    <row r="2578" spans="1:7" ht="15.5" hidden="1" x14ac:dyDescent="0.35">
      <c r="A2578" t="s">
        <v>187</v>
      </c>
      <c r="B2578" t="s">
        <v>353</v>
      </c>
      <c r="C2578">
        <v>91444</v>
      </c>
      <c r="D2578">
        <v>2020</v>
      </c>
      <c r="E2578">
        <v>4</v>
      </c>
      <c r="F2578">
        <v>0</v>
      </c>
      <c r="G2578">
        <v>0</v>
      </c>
    </row>
    <row r="2579" spans="1:7" ht="15.5" hidden="1" x14ac:dyDescent="0.35">
      <c r="A2579" t="s">
        <v>187</v>
      </c>
      <c r="B2579" t="s">
        <v>353</v>
      </c>
      <c r="C2579">
        <v>91444</v>
      </c>
      <c r="D2579">
        <v>2020</v>
      </c>
      <c r="E2579">
        <v>5</v>
      </c>
      <c r="F2579">
        <v>0</v>
      </c>
      <c r="G2579">
        <v>0</v>
      </c>
    </row>
    <row r="2580" spans="1:7" ht="15.5" hidden="1" x14ac:dyDescent="0.35">
      <c r="A2580" t="s">
        <v>187</v>
      </c>
      <c r="B2580" t="s">
        <v>353</v>
      </c>
      <c r="C2580">
        <v>91444</v>
      </c>
      <c r="D2580">
        <v>2020</v>
      </c>
      <c r="E2580">
        <v>6</v>
      </c>
      <c r="F2580">
        <v>0</v>
      </c>
      <c r="G2580">
        <v>0</v>
      </c>
    </row>
    <row r="2581" spans="1:7" ht="15.5" hidden="1" x14ac:dyDescent="0.35">
      <c r="A2581" t="s">
        <v>187</v>
      </c>
      <c r="B2581" t="s">
        <v>353</v>
      </c>
      <c r="C2581">
        <v>91444</v>
      </c>
      <c r="D2581">
        <v>2020</v>
      </c>
      <c r="E2581">
        <v>7</v>
      </c>
      <c r="F2581">
        <v>0</v>
      </c>
      <c r="G2581">
        <v>0</v>
      </c>
    </row>
    <row r="2582" spans="1:7" ht="15.5" hidden="1" x14ac:dyDescent="0.35">
      <c r="A2582" t="s">
        <v>187</v>
      </c>
      <c r="B2582" t="s">
        <v>353</v>
      </c>
      <c r="C2582">
        <v>91444</v>
      </c>
      <c r="D2582">
        <v>2020</v>
      </c>
      <c r="E2582">
        <v>8</v>
      </c>
      <c r="F2582">
        <v>0</v>
      </c>
      <c r="G2582">
        <v>0</v>
      </c>
    </row>
    <row r="2583" spans="1:7" ht="15.5" hidden="1" x14ac:dyDescent="0.35">
      <c r="A2583" t="s">
        <v>187</v>
      </c>
      <c r="B2583" t="s">
        <v>353</v>
      </c>
      <c r="C2583">
        <v>91444</v>
      </c>
      <c r="D2583">
        <v>2020</v>
      </c>
      <c r="E2583">
        <v>9</v>
      </c>
      <c r="F2583">
        <v>1.1399999999999999</v>
      </c>
      <c r="G2583">
        <v>1</v>
      </c>
    </row>
    <row r="2584" spans="1:7" ht="15.5" hidden="1" x14ac:dyDescent="0.35">
      <c r="A2584" t="s">
        <v>187</v>
      </c>
      <c r="B2584" t="s">
        <v>353</v>
      </c>
      <c r="C2584">
        <v>91444</v>
      </c>
      <c r="D2584">
        <v>2020</v>
      </c>
      <c r="E2584">
        <v>10</v>
      </c>
      <c r="F2584">
        <v>0</v>
      </c>
      <c r="G2584">
        <v>0</v>
      </c>
    </row>
    <row r="2585" spans="1:7" ht="15.5" hidden="1" x14ac:dyDescent="0.35">
      <c r="A2585" t="s">
        <v>187</v>
      </c>
      <c r="B2585" t="s">
        <v>353</v>
      </c>
      <c r="C2585">
        <v>91444</v>
      </c>
      <c r="D2585">
        <v>2020</v>
      </c>
      <c r="E2585">
        <v>11</v>
      </c>
      <c r="F2585">
        <v>0</v>
      </c>
      <c r="G2585">
        <v>0</v>
      </c>
    </row>
    <row r="2586" spans="1:7" ht="15.5" hidden="1" x14ac:dyDescent="0.35">
      <c r="A2586" t="s">
        <v>187</v>
      </c>
      <c r="B2586" t="s">
        <v>353</v>
      </c>
      <c r="C2586">
        <v>91444</v>
      </c>
      <c r="D2586">
        <v>2020</v>
      </c>
      <c r="E2586">
        <v>12</v>
      </c>
      <c r="F2586">
        <v>0</v>
      </c>
      <c r="G2586">
        <v>0</v>
      </c>
    </row>
    <row r="2587" spans="1:7" ht="15.5" hidden="1" x14ac:dyDescent="0.35">
      <c r="A2587" t="s">
        <v>187</v>
      </c>
      <c r="B2587" t="s">
        <v>353</v>
      </c>
      <c r="C2587">
        <v>91444</v>
      </c>
      <c r="D2587">
        <v>2021</v>
      </c>
      <c r="E2587">
        <v>10</v>
      </c>
      <c r="F2587">
        <v>0.47</v>
      </c>
      <c r="G2587">
        <v>1</v>
      </c>
    </row>
    <row r="2588" spans="1:7" ht="15.5" hidden="1" x14ac:dyDescent="0.35">
      <c r="A2588" t="s">
        <v>187</v>
      </c>
      <c r="B2588" t="s">
        <v>353</v>
      </c>
      <c r="C2588">
        <v>91444</v>
      </c>
      <c r="D2588">
        <v>2023</v>
      </c>
      <c r="E2588">
        <v>1</v>
      </c>
      <c r="F2588">
        <v>137.69</v>
      </c>
      <c r="G2588">
        <v>15.59</v>
      </c>
    </row>
    <row r="2589" spans="1:7" ht="15.5" hidden="1" x14ac:dyDescent="0.35">
      <c r="A2589" t="s">
        <v>187</v>
      </c>
      <c r="B2589" t="s">
        <v>353</v>
      </c>
      <c r="C2589">
        <v>91444</v>
      </c>
      <c r="D2589">
        <v>2023</v>
      </c>
      <c r="E2589">
        <v>2</v>
      </c>
      <c r="F2589">
        <v>318.49</v>
      </c>
      <c r="G2589">
        <v>33</v>
      </c>
    </row>
    <row r="2590" spans="1:7" ht="15.5" hidden="1" x14ac:dyDescent="0.35">
      <c r="A2590" t="s">
        <v>187</v>
      </c>
      <c r="B2590" t="s">
        <v>353</v>
      </c>
      <c r="C2590">
        <v>91444</v>
      </c>
      <c r="D2590">
        <v>2023</v>
      </c>
      <c r="E2590">
        <v>3</v>
      </c>
      <c r="F2590">
        <v>431.68</v>
      </c>
      <c r="G2590">
        <v>38</v>
      </c>
    </row>
    <row r="2591" spans="1:7" ht="15.5" hidden="1" x14ac:dyDescent="0.35">
      <c r="A2591" t="s">
        <v>187</v>
      </c>
      <c r="B2591" t="s">
        <v>353</v>
      </c>
      <c r="C2591">
        <v>91444</v>
      </c>
      <c r="D2591">
        <v>2023</v>
      </c>
      <c r="E2591">
        <v>4</v>
      </c>
      <c r="F2591">
        <v>447.12</v>
      </c>
      <c r="G2591">
        <v>38</v>
      </c>
    </row>
    <row r="2592" spans="1:7" ht="15.5" hidden="1" x14ac:dyDescent="0.35">
      <c r="A2592" t="s">
        <v>187</v>
      </c>
      <c r="B2592" t="s">
        <v>353</v>
      </c>
      <c r="C2592">
        <v>91444</v>
      </c>
      <c r="D2592">
        <v>2023</v>
      </c>
      <c r="E2592">
        <v>5</v>
      </c>
      <c r="F2592">
        <v>439.38</v>
      </c>
      <c r="G2592">
        <v>43</v>
      </c>
    </row>
    <row r="2593" spans="1:7" ht="15.5" hidden="1" x14ac:dyDescent="0.35">
      <c r="A2593" t="s">
        <v>187</v>
      </c>
      <c r="B2593" t="s">
        <v>353</v>
      </c>
      <c r="C2593">
        <v>91444</v>
      </c>
      <c r="D2593">
        <v>2023</v>
      </c>
      <c r="E2593">
        <v>6</v>
      </c>
      <c r="F2593">
        <v>383.68</v>
      </c>
      <c r="G2593">
        <v>42</v>
      </c>
    </row>
    <row r="2594" spans="1:7" ht="15.5" hidden="1" x14ac:dyDescent="0.35">
      <c r="A2594" t="s">
        <v>187</v>
      </c>
      <c r="B2594" t="s">
        <v>353</v>
      </c>
      <c r="C2594">
        <v>91444</v>
      </c>
      <c r="D2594">
        <v>2023</v>
      </c>
      <c r="E2594">
        <v>7</v>
      </c>
      <c r="F2594">
        <v>75.67</v>
      </c>
      <c r="G2594">
        <v>4</v>
      </c>
    </row>
    <row r="2595" spans="1:7" ht="15.5" hidden="1" x14ac:dyDescent="0.35">
      <c r="A2595" t="s">
        <v>187</v>
      </c>
      <c r="B2595" t="s">
        <v>353</v>
      </c>
      <c r="C2595">
        <v>91444</v>
      </c>
      <c r="D2595">
        <v>2023</v>
      </c>
      <c r="E2595">
        <v>8</v>
      </c>
      <c r="F2595">
        <v>429.78</v>
      </c>
      <c r="G2595">
        <v>39</v>
      </c>
    </row>
    <row r="2596" spans="1:7" ht="15.5" hidden="1" x14ac:dyDescent="0.35">
      <c r="A2596" t="s">
        <v>187</v>
      </c>
      <c r="B2596" t="s">
        <v>353</v>
      </c>
      <c r="C2596">
        <v>91444</v>
      </c>
      <c r="D2596">
        <v>2023</v>
      </c>
      <c r="E2596">
        <v>9</v>
      </c>
      <c r="F2596">
        <v>426.39</v>
      </c>
      <c r="G2596">
        <v>38</v>
      </c>
    </row>
    <row r="2597" spans="1:7" ht="15.5" hidden="1" x14ac:dyDescent="0.35">
      <c r="A2597" t="s">
        <v>187</v>
      </c>
      <c r="B2597" t="s">
        <v>353</v>
      </c>
      <c r="C2597">
        <v>91444</v>
      </c>
      <c r="D2597">
        <v>2023</v>
      </c>
      <c r="E2597">
        <v>10</v>
      </c>
      <c r="F2597">
        <v>470.05</v>
      </c>
      <c r="G2597">
        <v>42</v>
      </c>
    </row>
    <row r="2598" spans="1:7" ht="15.5" hidden="1" x14ac:dyDescent="0.35">
      <c r="A2598" t="s">
        <v>187</v>
      </c>
      <c r="B2598" t="s">
        <v>353</v>
      </c>
      <c r="C2598">
        <v>91444</v>
      </c>
      <c r="D2598">
        <v>2023</v>
      </c>
      <c r="E2598">
        <v>11</v>
      </c>
      <c r="F2598">
        <v>318.11</v>
      </c>
      <c r="G2598">
        <v>32</v>
      </c>
    </row>
    <row r="2599" spans="1:7" ht="15.5" hidden="1" x14ac:dyDescent="0.35">
      <c r="A2599" t="s">
        <v>187</v>
      </c>
      <c r="B2599" t="s">
        <v>353</v>
      </c>
      <c r="C2599">
        <v>91444</v>
      </c>
      <c r="D2599">
        <v>2023</v>
      </c>
      <c r="E2599">
        <v>12</v>
      </c>
      <c r="F2599">
        <v>440.72</v>
      </c>
      <c r="G2599">
        <v>51</v>
      </c>
    </row>
    <row r="2600" spans="1:7" ht="15.5" hidden="1" x14ac:dyDescent="0.35">
      <c r="A2600" t="s">
        <v>187</v>
      </c>
      <c r="B2600" t="s">
        <v>353</v>
      </c>
      <c r="C2600">
        <v>91444</v>
      </c>
      <c r="D2600">
        <v>2024</v>
      </c>
      <c r="E2600">
        <v>1</v>
      </c>
      <c r="F2600">
        <v>427.18</v>
      </c>
      <c r="G2600">
        <v>37</v>
      </c>
    </row>
    <row r="2601" spans="1:7" ht="15.5" hidden="1" x14ac:dyDescent="0.35">
      <c r="A2601" t="s">
        <v>187</v>
      </c>
      <c r="B2601" t="s">
        <v>353</v>
      </c>
      <c r="C2601">
        <v>91444</v>
      </c>
      <c r="D2601">
        <v>2024</v>
      </c>
      <c r="E2601">
        <v>2</v>
      </c>
      <c r="F2601">
        <v>401.95</v>
      </c>
      <c r="G2601">
        <v>39</v>
      </c>
    </row>
    <row r="2602" spans="1:7" ht="15.5" hidden="1" x14ac:dyDescent="0.35">
      <c r="A2602" t="s">
        <v>187</v>
      </c>
      <c r="B2602" t="s">
        <v>353</v>
      </c>
      <c r="C2602">
        <v>91444</v>
      </c>
      <c r="D2602">
        <v>2024</v>
      </c>
      <c r="E2602">
        <v>3</v>
      </c>
      <c r="F2602">
        <v>453.93</v>
      </c>
      <c r="G2602">
        <v>43</v>
      </c>
    </row>
    <row r="2603" spans="1:7" ht="15.5" hidden="1" x14ac:dyDescent="0.35">
      <c r="A2603" t="s">
        <v>187</v>
      </c>
      <c r="B2603" t="s">
        <v>353</v>
      </c>
      <c r="C2603">
        <v>91444</v>
      </c>
      <c r="D2603">
        <v>2024</v>
      </c>
      <c r="E2603">
        <v>4</v>
      </c>
      <c r="F2603">
        <v>415.73</v>
      </c>
      <c r="G2603">
        <v>32</v>
      </c>
    </row>
    <row r="2604" spans="1:7" ht="15.5" hidden="1" x14ac:dyDescent="0.35">
      <c r="A2604" t="s">
        <v>187</v>
      </c>
      <c r="B2604" t="s">
        <v>353</v>
      </c>
      <c r="C2604">
        <v>91444</v>
      </c>
      <c r="D2604">
        <v>2024</v>
      </c>
      <c r="E2604">
        <v>5</v>
      </c>
      <c r="F2604">
        <v>394.51</v>
      </c>
      <c r="G2604">
        <v>38</v>
      </c>
    </row>
    <row r="2605" spans="1:7" ht="15.5" hidden="1" x14ac:dyDescent="0.35">
      <c r="A2605" t="s">
        <v>187</v>
      </c>
      <c r="B2605" t="s">
        <v>353</v>
      </c>
      <c r="C2605">
        <v>91444</v>
      </c>
      <c r="D2605">
        <v>2024</v>
      </c>
      <c r="E2605">
        <v>6</v>
      </c>
      <c r="F2605">
        <v>448.93</v>
      </c>
      <c r="G2605">
        <v>42</v>
      </c>
    </row>
    <row r="2606" spans="1:7" ht="15.5" hidden="1" x14ac:dyDescent="0.35">
      <c r="A2606" t="s">
        <v>187</v>
      </c>
      <c r="B2606" t="s">
        <v>353</v>
      </c>
      <c r="C2606">
        <v>91444</v>
      </c>
      <c r="D2606">
        <v>2024</v>
      </c>
      <c r="E2606">
        <v>7</v>
      </c>
      <c r="F2606">
        <v>326</v>
      </c>
      <c r="G2606">
        <v>38.36</v>
      </c>
    </row>
    <row r="2607" spans="1:7" ht="15.5" hidden="1" x14ac:dyDescent="0.35">
      <c r="A2607" t="s">
        <v>187</v>
      </c>
      <c r="B2607" t="s">
        <v>353</v>
      </c>
      <c r="C2607">
        <v>91444</v>
      </c>
      <c r="D2607">
        <v>2024</v>
      </c>
      <c r="E2607">
        <v>8</v>
      </c>
      <c r="F2607">
        <v>0</v>
      </c>
      <c r="G2607">
        <v>0</v>
      </c>
    </row>
    <row r="2608" spans="1:7" ht="15.5" hidden="1" x14ac:dyDescent="0.35">
      <c r="A2608" t="s">
        <v>187</v>
      </c>
      <c r="B2608" t="s">
        <v>353</v>
      </c>
      <c r="C2608">
        <v>91444</v>
      </c>
      <c r="D2608">
        <v>2024</v>
      </c>
      <c r="E2608">
        <v>9</v>
      </c>
      <c r="F2608">
        <v>0</v>
      </c>
      <c r="G2608">
        <v>0</v>
      </c>
    </row>
    <row r="2609" spans="1:7" ht="15.5" hidden="1" x14ac:dyDescent="0.35">
      <c r="A2609" t="s">
        <v>187</v>
      </c>
      <c r="B2609" t="s">
        <v>353</v>
      </c>
      <c r="C2609">
        <v>91444</v>
      </c>
      <c r="D2609">
        <v>2024</v>
      </c>
      <c r="E2609">
        <v>10</v>
      </c>
      <c r="F2609">
        <v>0</v>
      </c>
      <c r="G2609">
        <v>0</v>
      </c>
    </row>
    <row r="2610" spans="1:7" ht="15.5" hidden="1" x14ac:dyDescent="0.35">
      <c r="A2610" t="s">
        <v>187</v>
      </c>
      <c r="B2610" t="s">
        <v>353</v>
      </c>
      <c r="C2610">
        <v>91444</v>
      </c>
      <c r="D2610">
        <v>2024</v>
      </c>
      <c r="E2610">
        <v>11</v>
      </c>
      <c r="F2610">
        <v>0</v>
      </c>
      <c r="G2610">
        <v>0</v>
      </c>
    </row>
    <row r="2611" spans="1:7" ht="15.5" hidden="1" x14ac:dyDescent="0.35">
      <c r="A2611" t="s">
        <v>187</v>
      </c>
      <c r="B2611" t="s">
        <v>353</v>
      </c>
      <c r="C2611">
        <v>91444</v>
      </c>
      <c r="D2611">
        <v>2024</v>
      </c>
      <c r="E2611">
        <v>12</v>
      </c>
      <c r="F2611">
        <v>0</v>
      </c>
      <c r="G2611">
        <v>0</v>
      </c>
    </row>
    <row r="2612" spans="1:7" ht="15.5" x14ac:dyDescent="0.35">
      <c r="A2612" t="s">
        <v>187</v>
      </c>
      <c r="B2612" t="s">
        <v>353</v>
      </c>
      <c r="C2612">
        <v>91444</v>
      </c>
      <c r="D2612">
        <v>2025</v>
      </c>
      <c r="E2612">
        <v>1</v>
      </c>
      <c r="F2612">
        <v>0</v>
      </c>
      <c r="G2612">
        <v>0</v>
      </c>
    </row>
    <row r="2613" spans="1:7" ht="15.5" x14ac:dyDescent="0.35">
      <c r="A2613" t="s">
        <v>187</v>
      </c>
      <c r="B2613" t="s">
        <v>353</v>
      </c>
      <c r="C2613">
        <v>91444</v>
      </c>
      <c r="D2613">
        <v>2025</v>
      </c>
      <c r="E2613">
        <v>2</v>
      </c>
      <c r="F2613">
        <v>0</v>
      </c>
      <c r="G2613">
        <v>0</v>
      </c>
    </row>
    <row r="2614" spans="1:7" ht="15.5" x14ac:dyDescent="0.35">
      <c r="A2614" t="s">
        <v>187</v>
      </c>
      <c r="B2614" t="s">
        <v>353</v>
      </c>
      <c r="C2614">
        <v>91444</v>
      </c>
      <c r="D2614">
        <v>2025</v>
      </c>
      <c r="E2614">
        <v>3</v>
      </c>
      <c r="F2614">
        <v>0</v>
      </c>
      <c r="G2614">
        <v>0</v>
      </c>
    </row>
    <row r="2615" spans="1:7" ht="15.5" x14ac:dyDescent="0.35">
      <c r="A2615" t="s">
        <v>187</v>
      </c>
      <c r="B2615" t="s">
        <v>353</v>
      </c>
      <c r="C2615">
        <v>91444</v>
      </c>
      <c r="D2615">
        <v>2025</v>
      </c>
      <c r="E2615">
        <v>4</v>
      </c>
      <c r="F2615">
        <v>0</v>
      </c>
      <c r="G2615">
        <v>0</v>
      </c>
    </row>
    <row r="2616" spans="1:7" ht="15.5" x14ac:dyDescent="0.35">
      <c r="A2616" t="s">
        <v>187</v>
      </c>
      <c r="B2616" t="s">
        <v>353</v>
      </c>
      <c r="C2616">
        <v>91444</v>
      </c>
      <c r="D2616">
        <v>2025</v>
      </c>
      <c r="E2616">
        <v>5</v>
      </c>
      <c r="F2616">
        <v>17.559999999999999</v>
      </c>
      <c r="G2616">
        <v>1.94</v>
      </c>
    </row>
    <row r="2617" spans="1:7" ht="15.5" x14ac:dyDescent="0.35">
      <c r="A2617" t="s">
        <v>187</v>
      </c>
      <c r="B2617" t="s">
        <v>353</v>
      </c>
      <c r="C2617">
        <v>91444</v>
      </c>
      <c r="D2617">
        <v>2025</v>
      </c>
      <c r="E2617">
        <v>6</v>
      </c>
      <c r="F2617">
        <v>454.34</v>
      </c>
      <c r="G2617">
        <v>50</v>
      </c>
    </row>
    <row r="2618" spans="1:7" ht="15.5" x14ac:dyDescent="0.35">
      <c r="A2618" t="s">
        <v>187</v>
      </c>
      <c r="B2618" t="s">
        <v>353</v>
      </c>
      <c r="C2618">
        <v>91444</v>
      </c>
      <c r="D2618">
        <v>2025</v>
      </c>
      <c r="E2618">
        <v>7</v>
      </c>
      <c r="F2618">
        <v>455.65</v>
      </c>
      <c r="G2618">
        <v>45</v>
      </c>
    </row>
    <row r="2619" spans="1:7" ht="15.5" x14ac:dyDescent="0.35">
      <c r="A2619" t="s">
        <v>187</v>
      </c>
      <c r="B2619" t="s">
        <v>353</v>
      </c>
      <c r="C2619">
        <v>91444</v>
      </c>
      <c r="D2619">
        <v>2025</v>
      </c>
      <c r="E2619">
        <v>8</v>
      </c>
      <c r="F2619">
        <v>482.74</v>
      </c>
      <c r="G2619">
        <v>42</v>
      </c>
    </row>
    <row r="2620" spans="1:7" ht="15.5" x14ac:dyDescent="0.35">
      <c r="A2620" t="s">
        <v>187</v>
      </c>
      <c r="B2620" t="s">
        <v>353</v>
      </c>
      <c r="C2620">
        <v>91444</v>
      </c>
      <c r="D2620">
        <v>2025</v>
      </c>
      <c r="E2620">
        <v>9</v>
      </c>
      <c r="F2620">
        <v>318.93</v>
      </c>
      <c r="G2620">
        <v>35</v>
      </c>
    </row>
    <row r="2621" spans="1:7" ht="15.5" x14ac:dyDescent="0.35">
      <c r="A2621" t="s">
        <v>187</v>
      </c>
      <c r="B2621" t="s">
        <v>353</v>
      </c>
      <c r="C2621">
        <v>91444</v>
      </c>
      <c r="D2621">
        <v>2025</v>
      </c>
      <c r="E2621">
        <v>10</v>
      </c>
      <c r="F2621">
        <v>281.68</v>
      </c>
      <c r="G2621">
        <v>22</v>
      </c>
    </row>
    <row r="2622" spans="1:7" ht="15.5" x14ac:dyDescent="0.35">
      <c r="A2622" t="s">
        <v>187</v>
      </c>
      <c r="B2622" t="s">
        <v>353</v>
      </c>
      <c r="C2622">
        <v>91444</v>
      </c>
      <c r="D2622">
        <v>2025</v>
      </c>
      <c r="E2622">
        <v>11</v>
      </c>
      <c r="F2622">
        <v>131.09</v>
      </c>
      <c r="G2622">
        <v>13</v>
      </c>
    </row>
    <row r="2623" spans="1:7" ht="15.5" hidden="1" x14ac:dyDescent="0.35">
      <c r="A2623" t="s">
        <v>187</v>
      </c>
      <c r="B2623" t="s">
        <v>353</v>
      </c>
      <c r="C2623">
        <v>91445</v>
      </c>
      <c r="D2623">
        <v>2017</v>
      </c>
      <c r="E2623">
        <v>7</v>
      </c>
      <c r="F2623">
        <v>54.31</v>
      </c>
      <c r="G2623">
        <v>9.0299999999999994</v>
      </c>
    </row>
    <row r="2624" spans="1:7" ht="15.5" hidden="1" x14ac:dyDescent="0.35">
      <c r="A2624" t="s">
        <v>187</v>
      </c>
      <c r="B2624" t="s">
        <v>353</v>
      </c>
      <c r="C2624">
        <v>91445</v>
      </c>
      <c r="D2624">
        <v>2017</v>
      </c>
      <c r="E2624">
        <v>8</v>
      </c>
      <c r="F2624">
        <v>336.69</v>
      </c>
      <c r="G2624">
        <v>55.97</v>
      </c>
    </row>
    <row r="2625" spans="1:7" ht="15.5" hidden="1" x14ac:dyDescent="0.35">
      <c r="A2625" t="s">
        <v>187</v>
      </c>
      <c r="B2625" t="s">
        <v>353</v>
      </c>
      <c r="C2625">
        <v>91445</v>
      </c>
      <c r="D2625">
        <v>2017</v>
      </c>
      <c r="E2625">
        <v>9</v>
      </c>
      <c r="F2625">
        <v>339.7</v>
      </c>
      <c r="G2625">
        <v>54</v>
      </c>
    </row>
    <row r="2626" spans="1:7" ht="15.5" hidden="1" x14ac:dyDescent="0.35">
      <c r="A2626" t="s">
        <v>187</v>
      </c>
      <c r="B2626" t="s">
        <v>353</v>
      </c>
      <c r="C2626">
        <v>91445</v>
      </c>
      <c r="D2626">
        <v>2017</v>
      </c>
      <c r="E2626">
        <v>10</v>
      </c>
      <c r="F2626">
        <v>305.39</v>
      </c>
      <c r="G2626">
        <v>55.39</v>
      </c>
    </row>
    <row r="2627" spans="1:7" ht="15.5" hidden="1" x14ac:dyDescent="0.35">
      <c r="A2627" t="s">
        <v>187</v>
      </c>
      <c r="B2627" t="s">
        <v>353</v>
      </c>
      <c r="C2627">
        <v>91445</v>
      </c>
      <c r="D2627">
        <v>2017</v>
      </c>
      <c r="E2627">
        <v>11</v>
      </c>
      <c r="F2627">
        <v>295.54000000000002</v>
      </c>
      <c r="G2627">
        <v>53.61</v>
      </c>
    </row>
    <row r="2628" spans="1:7" ht="15.5" hidden="1" x14ac:dyDescent="0.35">
      <c r="A2628" t="s">
        <v>187</v>
      </c>
      <c r="B2628" t="s">
        <v>353</v>
      </c>
      <c r="C2628">
        <v>91445</v>
      </c>
      <c r="D2628">
        <v>2017</v>
      </c>
      <c r="E2628">
        <v>12</v>
      </c>
      <c r="F2628">
        <v>386.25</v>
      </c>
      <c r="G2628">
        <v>65</v>
      </c>
    </row>
    <row r="2629" spans="1:7" ht="15.5" hidden="1" x14ac:dyDescent="0.35">
      <c r="A2629" t="s">
        <v>187</v>
      </c>
      <c r="B2629" t="s">
        <v>353</v>
      </c>
      <c r="C2629">
        <v>91445</v>
      </c>
      <c r="D2629">
        <v>2018</v>
      </c>
      <c r="E2629">
        <v>1</v>
      </c>
      <c r="F2629">
        <v>393.5</v>
      </c>
      <c r="G2629">
        <v>72</v>
      </c>
    </row>
    <row r="2630" spans="1:7" ht="15.5" hidden="1" x14ac:dyDescent="0.35">
      <c r="A2630" t="s">
        <v>187</v>
      </c>
      <c r="B2630" t="s">
        <v>353</v>
      </c>
      <c r="C2630">
        <v>91445</v>
      </c>
      <c r="D2630">
        <v>2018</v>
      </c>
      <c r="E2630">
        <v>2</v>
      </c>
      <c r="F2630">
        <v>286.74</v>
      </c>
      <c r="G2630">
        <v>48</v>
      </c>
    </row>
    <row r="2631" spans="1:7" ht="15.5" hidden="1" x14ac:dyDescent="0.35">
      <c r="A2631" t="s">
        <v>187</v>
      </c>
      <c r="B2631" t="s">
        <v>353</v>
      </c>
      <c r="C2631">
        <v>91445</v>
      </c>
      <c r="D2631">
        <v>2018</v>
      </c>
      <c r="E2631">
        <v>3</v>
      </c>
      <c r="F2631">
        <v>331.66</v>
      </c>
      <c r="G2631">
        <v>60</v>
      </c>
    </row>
    <row r="2632" spans="1:7" ht="15.5" hidden="1" x14ac:dyDescent="0.35">
      <c r="A2632" t="s">
        <v>187</v>
      </c>
      <c r="B2632" t="s">
        <v>353</v>
      </c>
      <c r="C2632">
        <v>91445</v>
      </c>
      <c r="D2632">
        <v>2018</v>
      </c>
      <c r="E2632">
        <v>4</v>
      </c>
      <c r="F2632">
        <v>396.67</v>
      </c>
      <c r="G2632">
        <v>62</v>
      </c>
    </row>
    <row r="2633" spans="1:7" ht="15.5" hidden="1" x14ac:dyDescent="0.35">
      <c r="A2633" t="s">
        <v>187</v>
      </c>
      <c r="B2633" t="s">
        <v>353</v>
      </c>
      <c r="C2633">
        <v>91445</v>
      </c>
      <c r="D2633">
        <v>2018</v>
      </c>
      <c r="E2633">
        <v>5</v>
      </c>
      <c r="F2633">
        <v>354.1</v>
      </c>
      <c r="G2633">
        <v>62</v>
      </c>
    </row>
    <row r="2634" spans="1:7" ht="15.5" hidden="1" x14ac:dyDescent="0.35">
      <c r="A2634" t="s">
        <v>187</v>
      </c>
      <c r="B2634" t="s">
        <v>353</v>
      </c>
      <c r="C2634">
        <v>91445</v>
      </c>
      <c r="D2634">
        <v>2018</v>
      </c>
      <c r="E2634">
        <v>6</v>
      </c>
      <c r="F2634">
        <v>339.9</v>
      </c>
      <c r="G2634">
        <v>89</v>
      </c>
    </row>
    <row r="2635" spans="1:7" ht="15.5" hidden="1" x14ac:dyDescent="0.35">
      <c r="A2635" t="s">
        <v>187</v>
      </c>
      <c r="B2635" t="s">
        <v>353</v>
      </c>
      <c r="C2635">
        <v>91445</v>
      </c>
      <c r="D2635">
        <v>2018</v>
      </c>
      <c r="E2635">
        <v>7</v>
      </c>
      <c r="F2635">
        <v>354.37</v>
      </c>
      <c r="G2635">
        <v>58</v>
      </c>
    </row>
    <row r="2636" spans="1:7" ht="15.5" hidden="1" x14ac:dyDescent="0.35">
      <c r="A2636" t="s">
        <v>187</v>
      </c>
      <c r="B2636" t="s">
        <v>353</v>
      </c>
      <c r="C2636">
        <v>91445</v>
      </c>
      <c r="D2636">
        <v>2018</v>
      </c>
      <c r="E2636">
        <v>8</v>
      </c>
      <c r="F2636">
        <v>397.93</v>
      </c>
      <c r="G2636">
        <v>69</v>
      </c>
    </row>
    <row r="2637" spans="1:7" ht="15.5" hidden="1" x14ac:dyDescent="0.35">
      <c r="A2637" t="s">
        <v>187</v>
      </c>
      <c r="B2637" t="s">
        <v>353</v>
      </c>
      <c r="C2637">
        <v>91445</v>
      </c>
      <c r="D2637">
        <v>2018</v>
      </c>
      <c r="E2637">
        <v>9</v>
      </c>
      <c r="F2637">
        <v>374.42</v>
      </c>
      <c r="G2637">
        <v>62</v>
      </c>
    </row>
    <row r="2638" spans="1:7" ht="15.5" hidden="1" x14ac:dyDescent="0.35">
      <c r="A2638" t="s">
        <v>187</v>
      </c>
      <c r="B2638" t="s">
        <v>353</v>
      </c>
      <c r="C2638">
        <v>91445</v>
      </c>
      <c r="D2638">
        <v>2018</v>
      </c>
      <c r="E2638">
        <v>10</v>
      </c>
      <c r="F2638">
        <v>358.15</v>
      </c>
      <c r="G2638">
        <v>58</v>
      </c>
    </row>
    <row r="2639" spans="1:7" ht="15.5" hidden="1" x14ac:dyDescent="0.35">
      <c r="A2639" t="s">
        <v>187</v>
      </c>
      <c r="B2639" t="s">
        <v>353</v>
      </c>
      <c r="C2639">
        <v>91445</v>
      </c>
      <c r="D2639">
        <v>2018</v>
      </c>
      <c r="E2639">
        <v>11</v>
      </c>
      <c r="F2639">
        <v>367.31</v>
      </c>
      <c r="G2639">
        <v>59</v>
      </c>
    </row>
    <row r="2640" spans="1:7" ht="15.5" hidden="1" x14ac:dyDescent="0.35">
      <c r="A2640" t="s">
        <v>187</v>
      </c>
      <c r="B2640" t="s">
        <v>353</v>
      </c>
      <c r="C2640">
        <v>91445</v>
      </c>
      <c r="D2640">
        <v>2018</v>
      </c>
      <c r="E2640">
        <v>12</v>
      </c>
      <c r="F2640">
        <v>386.92</v>
      </c>
      <c r="G2640">
        <v>66</v>
      </c>
    </row>
    <row r="2641" spans="1:7" ht="15.5" hidden="1" x14ac:dyDescent="0.35">
      <c r="A2641" t="s">
        <v>187</v>
      </c>
      <c r="B2641" t="s">
        <v>353</v>
      </c>
      <c r="C2641">
        <v>91445</v>
      </c>
      <c r="D2641">
        <v>2019</v>
      </c>
      <c r="E2641">
        <v>1</v>
      </c>
      <c r="F2641">
        <v>340.63</v>
      </c>
      <c r="G2641">
        <v>57</v>
      </c>
    </row>
    <row r="2642" spans="1:7" ht="15.5" hidden="1" x14ac:dyDescent="0.35">
      <c r="A2642" t="s">
        <v>187</v>
      </c>
      <c r="B2642" t="s">
        <v>353</v>
      </c>
      <c r="C2642">
        <v>91445</v>
      </c>
      <c r="D2642">
        <v>2019</v>
      </c>
      <c r="E2642">
        <v>2</v>
      </c>
      <c r="F2642">
        <v>313.64999999999998</v>
      </c>
      <c r="G2642">
        <v>47</v>
      </c>
    </row>
    <row r="2643" spans="1:7" ht="15.5" hidden="1" x14ac:dyDescent="0.35">
      <c r="A2643" t="s">
        <v>187</v>
      </c>
      <c r="B2643" t="s">
        <v>353</v>
      </c>
      <c r="C2643">
        <v>91445</v>
      </c>
      <c r="D2643">
        <v>2019</v>
      </c>
      <c r="E2643">
        <v>3</v>
      </c>
      <c r="F2643">
        <v>333.1</v>
      </c>
      <c r="G2643">
        <v>51</v>
      </c>
    </row>
    <row r="2644" spans="1:7" ht="15.5" hidden="1" x14ac:dyDescent="0.35">
      <c r="A2644" t="s">
        <v>187</v>
      </c>
      <c r="B2644" t="s">
        <v>353</v>
      </c>
      <c r="C2644">
        <v>91445</v>
      </c>
      <c r="D2644">
        <v>2019</v>
      </c>
      <c r="E2644">
        <v>4</v>
      </c>
      <c r="F2644">
        <v>303.79000000000002</v>
      </c>
      <c r="G2644">
        <v>52</v>
      </c>
    </row>
    <row r="2645" spans="1:7" ht="15.5" hidden="1" x14ac:dyDescent="0.35">
      <c r="A2645" t="s">
        <v>187</v>
      </c>
      <c r="B2645" t="s">
        <v>353</v>
      </c>
      <c r="C2645">
        <v>91445</v>
      </c>
      <c r="D2645">
        <v>2019</v>
      </c>
      <c r="E2645">
        <v>5</v>
      </c>
      <c r="F2645">
        <v>0</v>
      </c>
      <c r="G2645">
        <v>0</v>
      </c>
    </row>
    <row r="2646" spans="1:7" ht="15.5" hidden="1" x14ac:dyDescent="0.35">
      <c r="A2646" t="s">
        <v>187</v>
      </c>
      <c r="B2646" t="s">
        <v>353</v>
      </c>
      <c r="C2646">
        <v>91445</v>
      </c>
      <c r="D2646">
        <v>2019</v>
      </c>
      <c r="E2646">
        <v>6</v>
      </c>
      <c r="F2646">
        <v>374.18</v>
      </c>
      <c r="G2646">
        <v>64</v>
      </c>
    </row>
    <row r="2647" spans="1:7" ht="15.5" hidden="1" x14ac:dyDescent="0.35">
      <c r="A2647" t="s">
        <v>187</v>
      </c>
      <c r="B2647" t="s">
        <v>353</v>
      </c>
      <c r="C2647">
        <v>91445</v>
      </c>
      <c r="D2647">
        <v>2019</v>
      </c>
      <c r="E2647">
        <v>7</v>
      </c>
      <c r="F2647">
        <v>386.38</v>
      </c>
      <c r="G2647">
        <v>63</v>
      </c>
    </row>
    <row r="2648" spans="1:7" ht="15.5" hidden="1" x14ac:dyDescent="0.35">
      <c r="A2648" t="s">
        <v>187</v>
      </c>
      <c r="B2648" t="s">
        <v>353</v>
      </c>
      <c r="C2648">
        <v>91445</v>
      </c>
      <c r="D2648">
        <v>2019</v>
      </c>
      <c r="E2648">
        <v>8</v>
      </c>
      <c r="F2648">
        <v>386.75</v>
      </c>
      <c r="G2648">
        <v>62</v>
      </c>
    </row>
    <row r="2649" spans="1:7" ht="15.5" hidden="1" x14ac:dyDescent="0.35">
      <c r="A2649" t="s">
        <v>187</v>
      </c>
      <c r="B2649" t="s">
        <v>353</v>
      </c>
      <c r="C2649">
        <v>91445</v>
      </c>
      <c r="D2649">
        <v>2019</v>
      </c>
      <c r="E2649">
        <v>9</v>
      </c>
      <c r="F2649">
        <v>57.07</v>
      </c>
      <c r="G2649">
        <v>10</v>
      </c>
    </row>
    <row r="2650" spans="1:7" ht="15.5" hidden="1" x14ac:dyDescent="0.35">
      <c r="A2650" t="s">
        <v>187</v>
      </c>
      <c r="B2650" t="s">
        <v>353</v>
      </c>
      <c r="C2650">
        <v>91445</v>
      </c>
      <c r="D2650">
        <v>2019</v>
      </c>
      <c r="E2650">
        <v>10</v>
      </c>
      <c r="F2650">
        <v>0</v>
      </c>
      <c r="G2650">
        <v>0</v>
      </c>
    </row>
    <row r="2651" spans="1:7" ht="15.5" hidden="1" x14ac:dyDescent="0.35">
      <c r="A2651" t="s">
        <v>187</v>
      </c>
      <c r="B2651" t="s">
        <v>353</v>
      </c>
      <c r="C2651">
        <v>91445</v>
      </c>
      <c r="D2651">
        <v>2019</v>
      </c>
      <c r="E2651">
        <v>11</v>
      </c>
      <c r="F2651">
        <v>0</v>
      </c>
      <c r="G2651">
        <v>0</v>
      </c>
    </row>
    <row r="2652" spans="1:7" ht="15.5" hidden="1" x14ac:dyDescent="0.35">
      <c r="A2652" t="s">
        <v>187</v>
      </c>
      <c r="B2652" t="s">
        <v>353</v>
      </c>
      <c r="C2652">
        <v>91445</v>
      </c>
      <c r="D2652">
        <v>2019</v>
      </c>
      <c r="E2652">
        <v>12</v>
      </c>
      <c r="F2652">
        <v>228.59</v>
      </c>
      <c r="G2652">
        <v>35.74</v>
      </c>
    </row>
    <row r="2653" spans="1:7" ht="15.5" hidden="1" x14ac:dyDescent="0.35">
      <c r="A2653" t="s">
        <v>187</v>
      </c>
      <c r="B2653" t="s">
        <v>353</v>
      </c>
      <c r="C2653">
        <v>91445</v>
      </c>
      <c r="D2653">
        <v>2020</v>
      </c>
      <c r="E2653">
        <v>1</v>
      </c>
      <c r="F2653">
        <v>350.34</v>
      </c>
      <c r="G2653">
        <v>56.83</v>
      </c>
    </row>
    <row r="2654" spans="1:7" ht="15.5" hidden="1" x14ac:dyDescent="0.35">
      <c r="A2654" t="s">
        <v>187</v>
      </c>
      <c r="B2654" t="s">
        <v>353</v>
      </c>
      <c r="C2654">
        <v>91445</v>
      </c>
      <c r="D2654">
        <v>2020</v>
      </c>
      <c r="E2654">
        <v>2</v>
      </c>
      <c r="F2654">
        <v>327.73</v>
      </c>
      <c r="G2654">
        <v>53.17</v>
      </c>
    </row>
    <row r="2655" spans="1:7" ht="15.5" hidden="1" x14ac:dyDescent="0.35">
      <c r="A2655" t="s">
        <v>187</v>
      </c>
      <c r="B2655" t="s">
        <v>353</v>
      </c>
      <c r="C2655">
        <v>91445</v>
      </c>
      <c r="D2655">
        <v>2020</v>
      </c>
      <c r="E2655">
        <v>3</v>
      </c>
      <c r="F2655">
        <v>158.62</v>
      </c>
      <c r="G2655">
        <v>27</v>
      </c>
    </row>
    <row r="2656" spans="1:7" ht="15.5" hidden="1" x14ac:dyDescent="0.35">
      <c r="A2656" t="s">
        <v>187</v>
      </c>
      <c r="B2656" t="s">
        <v>353</v>
      </c>
      <c r="C2656">
        <v>91445</v>
      </c>
      <c r="D2656">
        <v>2020</v>
      </c>
      <c r="E2656">
        <v>4</v>
      </c>
      <c r="F2656">
        <v>0</v>
      </c>
      <c r="G2656">
        <v>0</v>
      </c>
    </row>
    <row r="2657" spans="1:7" ht="15.5" hidden="1" x14ac:dyDescent="0.35">
      <c r="A2657" t="s">
        <v>187</v>
      </c>
      <c r="B2657" t="s">
        <v>353</v>
      </c>
      <c r="C2657">
        <v>91445</v>
      </c>
      <c r="D2657">
        <v>2020</v>
      </c>
      <c r="E2657">
        <v>5</v>
      </c>
      <c r="F2657">
        <v>0</v>
      </c>
      <c r="G2657">
        <v>0</v>
      </c>
    </row>
    <row r="2658" spans="1:7" ht="15.5" hidden="1" x14ac:dyDescent="0.35">
      <c r="A2658" t="s">
        <v>187</v>
      </c>
      <c r="B2658" t="s">
        <v>353</v>
      </c>
      <c r="C2658">
        <v>91445</v>
      </c>
      <c r="D2658">
        <v>2020</v>
      </c>
      <c r="E2658">
        <v>6</v>
      </c>
      <c r="F2658">
        <v>0</v>
      </c>
      <c r="G2658">
        <v>0</v>
      </c>
    </row>
    <row r="2659" spans="1:7" ht="15.5" hidden="1" x14ac:dyDescent="0.35">
      <c r="A2659" t="s">
        <v>187</v>
      </c>
      <c r="B2659" t="s">
        <v>353</v>
      </c>
      <c r="C2659">
        <v>91445</v>
      </c>
      <c r="D2659">
        <v>2020</v>
      </c>
      <c r="E2659">
        <v>7</v>
      </c>
      <c r="F2659">
        <v>0</v>
      </c>
      <c r="G2659">
        <v>0</v>
      </c>
    </row>
    <row r="2660" spans="1:7" ht="15.5" hidden="1" x14ac:dyDescent="0.35">
      <c r="A2660" t="s">
        <v>187</v>
      </c>
      <c r="B2660" t="s">
        <v>353</v>
      </c>
      <c r="C2660">
        <v>91445</v>
      </c>
      <c r="D2660">
        <v>2020</v>
      </c>
      <c r="E2660">
        <v>8</v>
      </c>
      <c r="F2660">
        <v>0</v>
      </c>
      <c r="G2660">
        <v>0</v>
      </c>
    </row>
    <row r="2661" spans="1:7" ht="15.5" hidden="1" x14ac:dyDescent="0.35">
      <c r="A2661" t="s">
        <v>187</v>
      </c>
      <c r="B2661" t="s">
        <v>353</v>
      </c>
      <c r="C2661">
        <v>91445</v>
      </c>
      <c r="D2661">
        <v>2020</v>
      </c>
      <c r="E2661">
        <v>9</v>
      </c>
      <c r="F2661">
        <v>0</v>
      </c>
      <c r="G2661">
        <v>0</v>
      </c>
    </row>
    <row r="2662" spans="1:7" ht="15.5" hidden="1" x14ac:dyDescent="0.35">
      <c r="A2662" t="s">
        <v>187</v>
      </c>
      <c r="B2662" t="s">
        <v>353</v>
      </c>
      <c r="C2662">
        <v>91445</v>
      </c>
      <c r="D2662">
        <v>2020</v>
      </c>
      <c r="E2662">
        <v>10</v>
      </c>
      <c r="F2662">
        <v>0</v>
      </c>
      <c r="G2662">
        <v>0</v>
      </c>
    </row>
    <row r="2663" spans="1:7" ht="15.5" hidden="1" x14ac:dyDescent="0.35">
      <c r="A2663" t="s">
        <v>187</v>
      </c>
      <c r="B2663" t="s">
        <v>353</v>
      </c>
      <c r="C2663">
        <v>91445</v>
      </c>
      <c r="D2663">
        <v>2020</v>
      </c>
      <c r="E2663">
        <v>11</v>
      </c>
      <c r="F2663">
        <v>0</v>
      </c>
      <c r="G2663">
        <v>0</v>
      </c>
    </row>
    <row r="2664" spans="1:7" ht="15.5" hidden="1" x14ac:dyDescent="0.35">
      <c r="A2664" t="s">
        <v>187</v>
      </c>
      <c r="B2664" t="s">
        <v>353</v>
      </c>
      <c r="C2664">
        <v>91445</v>
      </c>
      <c r="D2664">
        <v>2020</v>
      </c>
      <c r="E2664">
        <v>12</v>
      </c>
      <c r="F2664">
        <v>0</v>
      </c>
      <c r="G2664">
        <v>0</v>
      </c>
    </row>
    <row r="2665" spans="1:7" ht="15.5" hidden="1" x14ac:dyDescent="0.35">
      <c r="A2665" t="s">
        <v>187</v>
      </c>
      <c r="B2665" t="s">
        <v>353</v>
      </c>
      <c r="C2665">
        <v>91445</v>
      </c>
      <c r="D2665">
        <v>2021</v>
      </c>
      <c r="E2665">
        <v>10</v>
      </c>
      <c r="F2665">
        <v>0.78</v>
      </c>
      <c r="G2665">
        <v>1</v>
      </c>
    </row>
    <row r="2666" spans="1:7" ht="15.5" hidden="1" x14ac:dyDescent="0.35">
      <c r="A2666" t="s">
        <v>187</v>
      </c>
      <c r="B2666" t="s">
        <v>353</v>
      </c>
      <c r="C2666">
        <v>91445</v>
      </c>
      <c r="D2666">
        <v>2022</v>
      </c>
      <c r="E2666">
        <v>4</v>
      </c>
      <c r="F2666">
        <v>64.7</v>
      </c>
      <c r="G2666">
        <v>11</v>
      </c>
    </row>
    <row r="2667" spans="1:7" ht="15.5" hidden="1" x14ac:dyDescent="0.35">
      <c r="A2667" t="s">
        <v>187</v>
      </c>
      <c r="B2667" t="s">
        <v>353</v>
      </c>
      <c r="C2667">
        <v>91445</v>
      </c>
      <c r="D2667">
        <v>2022</v>
      </c>
      <c r="E2667">
        <v>5</v>
      </c>
      <c r="F2667">
        <v>74.45</v>
      </c>
      <c r="G2667">
        <v>11</v>
      </c>
    </row>
    <row r="2668" spans="1:7" ht="15.5" hidden="1" x14ac:dyDescent="0.35">
      <c r="A2668" t="s">
        <v>187</v>
      </c>
      <c r="B2668" t="s">
        <v>353</v>
      </c>
      <c r="C2668">
        <v>91445</v>
      </c>
      <c r="D2668">
        <v>2022</v>
      </c>
      <c r="E2668">
        <v>6</v>
      </c>
      <c r="F2668">
        <v>132.47</v>
      </c>
      <c r="G2668">
        <v>18</v>
      </c>
    </row>
    <row r="2669" spans="1:7" ht="15.5" hidden="1" x14ac:dyDescent="0.35">
      <c r="A2669" t="s">
        <v>187</v>
      </c>
      <c r="B2669" t="s">
        <v>353</v>
      </c>
      <c r="C2669">
        <v>91445</v>
      </c>
      <c r="D2669">
        <v>2022</v>
      </c>
      <c r="E2669">
        <v>7</v>
      </c>
      <c r="F2669">
        <v>267.62</v>
      </c>
      <c r="G2669">
        <v>63</v>
      </c>
    </row>
    <row r="2670" spans="1:7" ht="15.5" hidden="1" x14ac:dyDescent="0.35">
      <c r="A2670" t="s">
        <v>187</v>
      </c>
      <c r="B2670" t="s">
        <v>353</v>
      </c>
      <c r="C2670">
        <v>91445</v>
      </c>
      <c r="D2670">
        <v>2022</v>
      </c>
      <c r="E2670">
        <v>8</v>
      </c>
      <c r="F2670">
        <v>198.4</v>
      </c>
      <c r="G2670">
        <v>31</v>
      </c>
    </row>
    <row r="2671" spans="1:7" ht="15.5" hidden="1" x14ac:dyDescent="0.35">
      <c r="A2671" t="s">
        <v>187</v>
      </c>
      <c r="B2671" t="s">
        <v>353</v>
      </c>
      <c r="C2671">
        <v>91445</v>
      </c>
      <c r="D2671">
        <v>2022</v>
      </c>
      <c r="E2671">
        <v>9</v>
      </c>
      <c r="F2671">
        <v>222.53</v>
      </c>
      <c r="G2671">
        <v>34</v>
      </c>
    </row>
    <row r="2672" spans="1:7" ht="15.5" hidden="1" x14ac:dyDescent="0.35">
      <c r="A2672" t="s">
        <v>187</v>
      </c>
      <c r="B2672" t="s">
        <v>353</v>
      </c>
      <c r="C2672">
        <v>91445</v>
      </c>
      <c r="D2672">
        <v>2022</v>
      </c>
      <c r="E2672">
        <v>10</v>
      </c>
      <c r="F2672">
        <v>188.93</v>
      </c>
      <c r="G2672">
        <v>30</v>
      </c>
    </row>
    <row r="2673" spans="1:7" ht="15.5" hidden="1" x14ac:dyDescent="0.35">
      <c r="A2673" t="s">
        <v>187</v>
      </c>
      <c r="B2673" t="s">
        <v>353</v>
      </c>
      <c r="C2673">
        <v>91445</v>
      </c>
      <c r="D2673">
        <v>2022</v>
      </c>
      <c r="E2673">
        <v>11</v>
      </c>
      <c r="F2673">
        <v>227.79</v>
      </c>
      <c r="G2673">
        <v>56</v>
      </c>
    </row>
    <row r="2674" spans="1:7" ht="15.5" hidden="1" x14ac:dyDescent="0.35">
      <c r="A2674" t="s">
        <v>187</v>
      </c>
      <c r="B2674" t="s">
        <v>353</v>
      </c>
      <c r="C2674">
        <v>91445</v>
      </c>
      <c r="D2674">
        <v>2022</v>
      </c>
      <c r="E2674">
        <v>12</v>
      </c>
      <c r="F2674">
        <v>260.76</v>
      </c>
      <c r="G2674">
        <v>74</v>
      </c>
    </row>
    <row r="2675" spans="1:7" ht="15.5" hidden="1" x14ac:dyDescent="0.35">
      <c r="A2675" t="s">
        <v>187</v>
      </c>
      <c r="B2675" t="s">
        <v>353</v>
      </c>
      <c r="C2675">
        <v>91445</v>
      </c>
      <c r="D2675">
        <v>2023</v>
      </c>
      <c r="E2675">
        <v>1</v>
      </c>
      <c r="F2675">
        <v>288.39</v>
      </c>
      <c r="G2675">
        <v>44</v>
      </c>
    </row>
    <row r="2676" spans="1:7" ht="15.5" hidden="1" x14ac:dyDescent="0.35">
      <c r="A2676" t="s">
        <v>187</v>
      </c>
      <c r="B2676" t="s">
        <v>353</v>
      </c>
      <c r="C2676">
        <v>91445</v>
      </c>
      <c r="D2676">
        <v>2023</v>
      </c>
      <c r="E2676">
        <v>2</v>
      </c>
      <c r="F2676">
        <v>310.06</v>
      </c>
      <c r="G2676">
        <v>48</v>
      </c>
    </row>
    <row r="2677" spans="1:7" ht="15.5" hidden="1" x14ac:dyDescent="0.35">
      <c r="A2677" t="s">
        <v>187</v>
      </c>
      <c r="B2677" t="s">
        <v>353</v>
      </c>
      <c r="C2677">
        <v>91445</v>
      </c>
      <c r="D2677">
        <v>2023</v>
      </c>
      <c r="E2677">
        <v>3</v>
      </c>
      <c r="F2677">
        <v>336.75</v>
      </c>
      <c r="G2677">
        <v>52</v>
      </c>
    </row>
    <row r="2678" spans="1:7" ht="15.5" hidden="1" x14ac:dyDescent="0.35">
      <c r="A2678" t="s">
        <v>187</v>
      </c>
      <c r="B2678" t="s">
        <v>353</v>
      </c>
      <c r="C2678">
        <v>91445</v>
      </c>
      <c r="D2678">
        <v>2023</v>
      </c>
      <c r="E2678">
        <v>4</v>
      </c>
      <c r="F2678">
        <v>334.85</v>
      </c>
      <c r="G2678">
        <v>66</v>
      </c>
    </row>
    <row r="2679" spans="1:7" ht="15.5" hidden="1" x14ac:dyDescent="0.35">
      <c r="A2679" t="s">
        <v>187</v>
      </c>
      <c r="B2679" t="s">
        <v>353</v>
      </c>
      <c r="C2679">
        <v>91445</v>
      </c>
      <c r="D2679">
        <v>2023</v>
      </c>
      <c r="E2679">
        <v>5</v>
      </c>
      <c r="F2679">
        <v>357.25</v>
      </c>
      <c r="G2679">
        <v>57</v>
      </c>
    </row>
    <row r="2680" spans="1:7" ht="15.5" hidden="1" x14ac:dyDescent="0.35">
      <c r="A2680" t="s">
        <v>187</v>
      </c>
      <c r="B2680" t="s">
        <v>353</v>
      </c>
      <c r="C2680">
        <v>91445</v>
      </c>
      <c r="D2680">
        <v>2023</v>
      </c>
      <c r="E2680">
        <v>6</v>
      </c>
      <c r="F2680">
        <v>371.66</v>
      </c>
      <c r="G2680">
        <v>60</v>
      </c>
    </row>
    <row r="2681" spans="1:7" ht="15.5" hidden="1" x14ac:dyDescent="0.35">
      <c r="A2681" t="s">
        <v>187</v>
      </c>
      <c r="B2681" t="s">
        <v>353</v>
      </c>
      <c r="C2681">
        <v>91445</v>
      </c>
      <c r="D2681">
        <v>2023</v>
      </c>
      <c r="E2681">
        <v>7</v>
      </c>
      <c r="F2681">
        <v>374.09</v>
      </c>
      <c r="G2681">
        <v>51</v>
      </c>
    </row>
    <row r="2682" spans="1:7" ht="15.5" hidden="1" x14ac:dyDescent="0.35">
      <c r="A2682" t="s">
        <v>187</v>
      </c>
      <c r="B2682" t="s">
        <v>353</v>
      </c>
      <c r="C2682">
        <v>91445</v>
      </c>
      <c r="D2682">
        <v>2023</v>
      </c>
      <c r="E2682">
        <v>8</v>
      </c>
      <c r="F2682">
        <v>379.94</v>
      </c>
      <c r="G2682">
        <v>53</v>
      </c>
    </row>
    <row r="2683" spans="1:7" ht="15.5" hidden="1" x14ac:dyDescent="0.35">
      <c r="A2683" t="s">
        <v>187</v>
      </c>
      <c r="B2683" t="s">
        <v>353</v>
      </c>
      <c r="C2683">
        <v>91445</v>
      </c>
      <c r="D2683">
        <v>2023</v>
      </c>
      <c r="E2683">
        <v>9</v>
      </c>
      <c r="F2683">
        <v>392.56</v>
      </c>
      <c r="G2683">
        <v>58</v>
      </c>
    </row>
    <row r="2684" spans="1:7" ht="15.5" hidden="1" x14ac:dyDescent="0.35">
      <c r="A2684" t="s">
        <v>187</v>
      </c>
      <c r="B2684" t="s">
        <v>353</v>
      </c>
      <c r="C2684">
        <v>91445</v>
      </c>
      <c r="D2684">
        <v>2023</v>
      </c>
      <c r="E2684">
        <v>10</v>
      </c>
      <c r="F2684">
        <v>395.22</v>
      </c>
      <c r="G2684">
        <v>58</v>
      </c>
    </row>
    <row r="2685" spans="1:7" ht="15.5" hidden="1" x14ac:dyDescent="0.35">
      <c r="A2685" t="s">
        <v>187</v>
      </c>
      <c r="B2685" t="s">
        <v>353</v>
      </c>
      <c r="C2685">
        <v>91445</v>
      </c>
      <c r="D2685">
        <v>2023</v>
      </c>
      <c r="E2685">
        <v>11</v>
      </c>
      <c r="F2685">
        <v>207.98</v>
      </c>
      <c r="G2685">
        <v>43</v>
      </c>
    </row>
    <row r="2686" spans="1:7" ht="15.5" hidden="1" x14ac:dyDescent="0.35">
      <c r="A2686" t="s">
        <v>187</v>
      </c>
      <c r="B2686" t="s">
        <v>353</v>
      </c>
      <c r="C2686">
        <v>91445</v>
      </c>
      <c r="D2686">
        <v>2023</v>
      </c>
      <c r="E2686">
        <v>12</v>
      </c>
      <c r="F2686">
        <v>316.01</v>
      </c>
      <c r="G2686">
        <v>59</v>
      </c>
    </row>
    <row r="2687" spans="1:7" ht="15.5" hidden="1" x14ac:dyDescent="0.35">
      <c r="A2687" t="s">
        <v>187</v>
      </c>
      <c r="B2687" t="s">
        <v>353</v>
      </c>
      <c r="C2687">
        <v>91445</v>
      </c>
      <c r="D2687">
        <v>2024</v>
      </c>
      <c r="E2687">
        <v>1</v>
      </c>
      <c r="F2687">
        <v>0</v>
      </c>
      <c r="G2687">
        <v>0</v>
      </c>
    </row>
    <row r="2688" spans="1:7" ht="15.5" hidden="1" x14ac:dyDescent="0.35">
      <c r="A2688" t="s">
        <v>187</v>
      </c>
      <c r="B2688" t="s">
        <v>353</v>
      </c>
      <c r="C2688">
        <v>91445</v>
      </c>
      <c r="D2688">
        <v>2024</v>
      </c>
      <c r="E2688">
        <v>2</v>
      </c>
      <c r="F2688">
        <v>0</v>
      </c>
      <c r="G2688">
        <v>0</v>
      </c>
    </row>
    <row r="2689" spans="1:7" ht="15.5" hidden="1" x14ac:dyDescent="0.35">
      <c r="A2689" t="s">
        <v>187</v>
      </c>
      <c r="B2689" t="s">
        <v>353</v>
      </c>
      <c r="C2689">
        <v>91445</v>
      </c>
      <c r="D2689">
        <v>2024</v>
      </c>
      <c r="E2689">
        <v>3</v>
      </c>
      <c r="F2689">
        <v>252.86</v>
      </c>
      <c r="G2689">
        <v>38</v>
      </c>
    </row>
    <row r="2690" spans="1:7" ht="15.5" hidden="1" x14ac:dyDescent="0.35">
      <c r="A2690" t="s">
        <v>187</v>
      </c>
      <c r="B2690" t="s">
        <v>353</v>
      </c>
      <c r="C2690">
        <v>91445</v>
      </c>
      <c r="D2690">
        <v>2024</v>
      </c>
      <c r="E2690">
        <v>4</v>
      </c>
      <c r="F2690">
        <v>391.84</v>
      </c>
      <c r="G2690">
        <v>57</v>
      </c>
    </row>
    <row r="2691" spans="1:7" ht="15.5" hidden="1" x14ac:dyDescent="0.35">
      <c r="A2691" t="s">
        <v>187</v>
      </c>
      <c r="B2691" t="s">
        <v>353</v>
      </c>
      <c r="C2691">
        <v>91445</v>
      </c>
      <c r="D2691">
        <v>2024</v>
      </c>
      <c r="E2691">
        <v>5</v>
      </c>
      <c r="F2691">
        <v>349.43</v>
      </c>
      <c r="G2691">
        <v>54</v>
      </c>
    </row>
    <row r="2692" spans="1:7" ht="15.5" hidden="1" x14ac:dyDescent="0.35">
      <c r="A2692" t="s">
        <v>187</v>
      </c>
      <c r="B2692" t="s">
        <v>353</v>
      </c>
      <c r="C2692">
        <v>91445</v>
      </c>
      <c r="D2692">
        <v>2024</v>
      </c>
      <c r="E2692">
        <v>6</v>
      </c>
      <c r="F2692">
        <v>386.78</v>
      </c>
      <c r="G2692">
        <v>58</v>
      </c>
    </row>
    <row r="2693" spans="1:7" ht="15.5" hidden="1" x14ac:dyDescent="0.35">
      <c r="A2693" t="s">
        <v>187</v>
      </c>
      <c r="B2693" t="s">
        <v>353</v>
      </c>
      <c r="C2693">
        <v>91445</v>
      </c>
      <c r="D2693">
        <v>2024</v>
      </c>
      <c r="E2693">
        <v>7</v>
      </c>
      <c r="F2693">
        <v>249.02</v>
      </c>
      <c r="G2693">
        <v>43</v>
      </c>
    </row>
    <row r="2694" spans="1:7" ht="15.5" hidden="1" x14ac:dyDescent="0.35">
      <c r="A2694" t="s">
        <v>187</v>
      </c>
      <c r="B2694" t="s">
        <v>353</v>
      </c>
      <c r="C2694">
        <v>91445</v>
      </c>
      <c r="D2694">
        <v>2024</v>
      </c>
      <c r="E2694">
        <v>8</v>
      </c>
      <c r="F2694">
        <v>0</v>
      </c>
      <c r="G2694">
        <v>0</v>
      </c>
    </row>
    <row r="2695" spans="1:7" ht="15.5" hidden="1" x14ac:dyDescent="0.35">
      <c r="A2695" t="s">
        <v>187</v>
      </c>
      <c r="B2695" t="s">
        <v>353</v>
      </c>
      <c r="C2695">
        <v>91445</v>
      </c>
      <c r="D2695">
        <v>2024</v>
      </c>
      <c r="E2695">
        <v>9</v>
      </c>
      <c r="F2695">
        <v>0</v>
      </c>
      <c r="G2695">
        <v>0</v>
      </c>
    </row>
    <row r="2696" spans="1:7" ht="15.5" hidden="1" x14ac:dyDescent="0.35">
      <c r="A2696" t="s">
        <v>187</v>
      </c>
      <c r="B2696" t="s">
        <v>353</v>
      </c>
      <c r="C2696">
        <v>91445</v>
      </c>
      <c r="D2696">
        <v>2024</v>
      </c>
      <c r="E2696">
        <v>10</v>
      </c>
      <c r="F2696">
        <v>0</v>
      </c>
      <c r="G2696">
        <v>0</v>
      </c>
    </row>
    <row r="2697" spans="1:7" ht="15.5" hidden="1" x14ac:dyDescent="0.35">
      <c r="A2697" t="s">
        <v>187</v>
      </c>
      <c r="B2697" t="s">
        <v>353</v>
      </c>
      <c r="C2697">
        <v>91445</v>
      </c>
      <c r="D2697">
        <v>2024</v>
      </c>
      <c r="E2697">
        <v>11</v>
      </c>
      <c r="F2697">
        <v>0</v>
      </c>
      <c r="G2697">
        <v>0</v>
      </c>
    </row>
    <row r="2698" spans="1:7" ht="15.5" hidden="1" x14ac:dyDescent="0.35">
      <c r="A2698" t="s">
        <v>187</v>
      </c>
      <c r="B2698" t="s">
        <v>353</v>
      </c>
      <c r="C2698">
        <v>91445</v>
      </c>
      <c r="D2698">
        <v>2024</v>
      </c>
      <c r="E2698">
        <v>12</v>
      </c>
      <c r="F2698">
        <v>304.5</v>
      </c>
      <c r="G2698">
        <v>49</v>
      </c>
    </row>
    <row r="2699" spans="1:7" ht="15.5" x14ac:dyDescent="0.35">
      <c r="A2699" t="s">
        <v>187</v>
      </c>
      <c r="B2699" t="s">
        <v>353</v>
      </c>
      <c r="C2699">
        <v>91445</v>
      </c>
      <c r="D2699">
        <v>2025</v>
      </c>
      <c r="E2699">
        <v>1</v>
      </c>
      <c r="F2699">
        <v>379.17</v>
      </c>
      <c r="G2699">
        <v>66</v>
      </c>
    </row>
    <row r="2700" spans="1:7" ht="15.5" x14ac:dyDescent="0.35">
      <c r="A2700" t="s">
        <v>187</v>
      </c>
      <c r="B2700" t="s">
        <v>353</v>
      </c>
      <c r="C2700">
        <v>91445</v>
      </c>
      <c r="D2700">
        <v>2025</v>
      </c>
      <c r="E2700">
        <v>2</v>
      </c>
      <c r="F2700">
        <v>347.48</v>
      </c>
      <c r="G2700">
        <v>56</v>
      </c>
    </row>
    <row r="2701" spans="1:7" ht="15.5" x14ac:dyDescent="0.35">
      <c r="A2701" t="s">
        <v>187</v>
      </c>
      <c r="B2701" t="s">
        <v>353</v>
      </c>
      <c r="C2701">
        <v>91445</v>
      </c>
      <c r="D2701">
        <v>2025</v>
      </c>
      <c r="E2701">
        <v>3</v>
      </c>
      <c r="F2701">
        <v>339.61</v>
      </c>
      <c r="G2701">
        <v>54</v>
      </c>
    </row>
    <row r="2702" spans="1:7" ht="15.5" x14ac:dyDescent="0.35">
      <c r="A2702" t="s">
        <v>187</v>
      </c>
      <c r="B2702" t="s">
        <v>353</v>
      </c>
      <c r="C2702">
        <v>91445</v>
      </c>
      <c r="D2702">
        <v>2025</v>
      </c>
      <c r="E2702">
        <v>4</v>
      </c>
      <c r="F2702">
        <v>106.35</v>
      </c>
      <c r="G2702">
        <v>17.21</v>
      </c>
    </row>
    <row r="2703" spans="1:7" ht="15.5" x14ac:dyDescent="0.35">
      <c r="A2703" t="s">
        <v>187</v>
      </c>
      <c r="B2703" t="s">
        <v>353</v>
      </c>
      <c r="C2703">
        <v>91445</v>
      </c>
      <c r="D2703">
        <v>2025</v>
      </c>
      <c r="E2703">
        <v>5</v>
      </c>
      <c r="F2703">
        <v>0</v>
      </c>
      <c r="G2703">
        <v>0</v>
      </c>
    </row>
    <row r="2704" spans="1:7" ht="15.5" x14ac:dyDescent="0.35">
      <c r="A2704" t="s">
        <v>187</v>
      </c>
      <c r="B2704" t="s">
        <v>353</v>
      </c>
      <c r="C2704">
        <v>91445</v>
      </c>
      <c r="D2704">
        <v>2025</v>
      </c>
      <c r="E2704">
        <v>6</v>
      </c>
      <c r="F2704">
        <v>0</v>
      </c>
      <c r="G2704">
        <v>0</v>
      </c>
    </row>
    <row r="2705" spans="1:7" ht="15.5" x14ac:dyDescent="0.35">
      <c r="A2705" t="s">
        <v>187</v>
      </c>
      <c r="B2705" t="s">
        <v>353</v>
      </c>
      <c r="C2705">
        <v>91445</v>
      </c>
      <c r="D2705">
        <v>2025</v>
      </c>
      <c r="E2705">
        <v>7</v>
      </c>
      <c r="F2705">
        <v>0</v>
      </c>
      <c r="G2705">
        <v>0</v>
      </c>
    </row>
    <row r="2706" spans="1:7" ht="15.5" x14ac:dyDescent="0.35">
      <c r="A2706" t="s">
        <v>187</v>
      </c>
      <c r="B2706" t="s">
        <v>353</v>
      </c>
      <c r="C2706">
        <v>91445</v>
      </c>
      <c r="D2706">
        <v>2025</v>
      </c>
      <c r="E2706">
        <v>8</v>
      </c>
      <c r="F2706">
        <v>0</v>
      </c>
      <c r="G2706">
        <v>0</v>
      </c>
    </row>
    <row r="2707" spans="1:7" ht="15.5" x14ac:dyDescent="0.35">
      <c r="A2707" t="s">
        <v>187</v>
      </c>
      <c r="B2707" t="s">
        <v>353</v>
      </c>
      <c r="C2707">
        <v>91445</v>
      </c>
      <c r="D2707">
        <v>2025</v>
      </c>
      <c r="E2707">
        <v>9</v>
      </c>
      <c r="F2707">
        <v>0</v>
      </c>
      <c r="G2707">
        <v>0</v>
      </c>
    </row>
    <row r="2708" spans="1:7" ht="15.5" x14ac:dyDescent="0.35">
      <c r="A2708" t="s">
        <v>187</v>
      </c>
      <c r="B2708" t="s">
        <v>353</v>
      </c>
      <c r="C2708">
        <v>91445</v>
      </c>
      <c r="D2708">
        <v>2025</v>
      </c>
      <c r="E2708">
        <v>10</v>
      </c>
      <c r="F2708">
        <v>0</v>
      </c>
      <c r="G2708">
        <v>0</v>
      </c>
    </row>
    <row r="2709" spans="1:7" ht="15.5" x14ac:dyDescent="0.35">
      <c r="A2709" t="s">
        <v>187</v>
      </c>
      <c r="B2709" t="s">
        <v>353</v>
      </c>
      <c r="C2709">
        <v>91445</v>
      </c>
      <c r="D2709">
        <v>2025</v>
      </c>
      <c r="E2709">
        <v>11</v>
      </c>
      <c r="F2709">
        <v>0</v>
      </c>
      <c r="G2709">
        <v>0</v>
      </c>
    </row>
    <row r="2710" spans="1:7" ht="15.5" hidden="1" x14ac:dyDescent="0.35">
      <c r="A2710" t="s">
        <v>187</v>
      </c>
      <c r="B2710" t="s">
        <v>353</v>
      </c>
      <c r="C2710">
        <v>91446</v>
      </c>
      <c r="D2710">
        <v>2018</v>
      </c>
      <c r="E2710">
        <v>4</v>
      </c>
      <c r="F2710">
        <v>34.869999999999997</v>
      </c>
      <c r="G2710">
        <v>5</v>
      </c>
    </row>
    <row r="2711" spans="1:7" ht="15.5" hidden="1" x14ac:dyDescent="0.35">
      <c r="A2711" t="s">
        <v>187</v>
      </c>
      <c r="B2711" t="s">
        <v>353</v>
      </c>
      <c r="C2711">
        <v>91446</v>
      </c>
      <c r="D2711">
        <v>2018</v>
      </c>
      <c r="E2711">
        <v>5</v>
      </c>
      <c r="F2711">
        <v>337.82</v>
      </c>
      <c r="G2711">
        <v>53</v>
      </c>
    </row>
    <row r="2712" spans="1:7" ht="15.5" hidden="1" x14ac:dyDescent="0.35">
      <c r="A2712" t="s">
        <v>187</v>
      </c>
      <c r="B2712" t="s">
        <v>353</v>
      </c>
      <c r="C2712">
        <v>91446</v>
      </c>
      <c r="D2712">
        <v>2018</v>
      </c>
      <c r="E2712">
        <v>6</v>
      </c>
      <c r="F2712">
        <v>342.78</v>
      </c>
      <c r="G2712">
        <v>56</v>
      </c>
    </row>
    <row r="2713" spans="1:7" ht="15.5" hidden="1" x14ac:dyDescent="0.35">
      <c r="A2713" t="s">
        <v>187</v>
      </c>
      <c r="B2713" t="s">
        <v>353</v>
      </c>
      <c r="C2713">
        <v>91446</v>
      </c>
      <c r="D2713">
        <v>2018</v>
      </c>
      <c r="E2713">
        <v>7</v>
      </c>
      <c r="F2713">
        <v>374.27</v>
      </c>
      <c r="G2713">
        <v>66</v>
      </c>
    </row>
    <row r="2714" spans="1:7" ht="15.5" hidden="1" x14ac:dyDescent="0.35">
      <c r="A2714" t="s">
        <v>187</v>
      </c>
      <c r="B2714" t="s">
        <v>353</v>
      </c>
      <c r="C2714">
        <v>91446</v>
      </c>
      <c r="D2714">
        <v>2018</v>
      </c>
      <c r="E2714">
        <v>8</v>
      </c>
      <c r="F2714">
        <v>397.33</v>
      </c>
      <c r="G2714">
        <v>66</v>
      </c>
    </row>
    <row r="2715" spans="1:7" ht="15.5" hidden="1" x14ac:dyDescent="0.35">
      <c r="A2715" t="s">
        <v>187</v>
      </c>
      <c r="B2715" t="s">
        <v>353</v>
      </c>
      <c r="C2715">
        <v>91446</v>
      </c>
      <c r="D2715">
        <v>2018</v>
      </c>
      <c r="E2715">
        <v>9</v>
      </c>
      <c r="F2715">
        <v>339.78</v>
      </c>
      <c r="G2715">
        <v>58</v>
      </c>
    </row>
    <row r="2716" spans="1:7" ht="15.5" hidden="1" x14ac:dyDescent="0.35">
      <c r="A2716" t="s">
        <v>187</v>
      </c>
      <c r="B2716" t="s">
        <v>353</v>
      </c>
      <c r="C2716">
        <v>91446</v>
      </c>
      <c r="D2716">
        <v>2018</v>
      </c>
      <c r="E2716">
        <v>10</v>
      </c>
      <c r="F2716">
        <v>378.49</v>
      </c>
      <c r="G2716">
        <v>96</v>
      </c>
    </row>
    <row r="2717" spans="1:7" ht="15.5" hidden="1" x14ac:dyDescent="0.35">
      <c r="A2717" t="s">
        <v>187</v>
      </c>
      <c r="B2717" t="s">
        <v>353</v>
      </c>
      <c r="C2717">
        <v>91446</v>
      </c>
      <c r="D2717">
        <v>2018</v>
      </c>
      <c r="E2717">
        <v>11</v>
      </c>
      <c r="F2717">
        <v>316.83</v>
      </c>
      <c r="G2717">
        <v>52</v>
      </c>
    </row>
    <row r="2718" spans="1:7" ht="15.5" hidden="1" x14ac:dyDescent="0.35">
      <c r="A2718" t="s">
        <v>187</v>
      </c>
      <c r="B2718" t="s">
        <v>353</v>
      </c>
      <c r="C2718">
        <v>91446</v>
      </c>
      <c r="D2718">
        <v>2018</v>
      </c>
      <c r="E2718">
        <v>12</v>
      </c>
      <c r="F2718">
        <v>381</v>
      </c>
      <c r="G2718">
        <v>61</v>
      </c>
    </row>
    <row r="2719" spans="1:7" ht="15.5" hidden="1" x14ac:dyDescent="0.35">
      <c r="A2719" t="s">
        <v>187</v>
      </c>
      <c r="B2719" t="s">
        <v>353</v>
      </c>
      <c r="C2719">
        <v>91446</v>
      </c>
      <c r="D2719">
        <v>2019</v>
      </c>
      <c r="E2719">
        <v>1</v>
      </c>
      <c r="F2719">
        <v>385.52</v>
      </c>
      <c r="G2719">
        <v>58</v>
      </c>
    </row>
    <row r="2720" spans="1:7" ht="15.5" hidden="1" x14ac:dyDescent="0.35">
      <c r="A2720" t="s">
        <v>187</v>
      </c>
      <c r="B2720" t="s">
        <v>353</v>
      </c>
      <c r="C2720">
        <v>91446</v>
      </c>
      <c r="D2720">
        <v>2019</v>
      </c>
      <c r="E2720">
        <v>2</v>
      </c>
      <c r="F2720">
        <v>321.01</v>
      </c>
      <c r="G2720">
        <v>50</v>
      </c>
    </row>
    <row r="2721" spans="1:7" ht="15.5" hidden="1" x14ac:dyDescent="0.35">
      <c r="A2721" t="s">
        <v>187</v>
      </c>
      <c r="B2721" t="s">
        <v>353</v>
      </c>
      <c r="C2721">
        <v>91446</v>
      </c>
      <c r="D2721">
        <v>2019</v>
      </c>
      <c r="E2721">
        <v>3</v>
      </c>
      <c r="F2721">
        <v>327.95</v>
      </c>
      <c r="G2721">
        <v>61</v>
      </c>
    </row>
    <row r="2722" spans="1:7" ht="15.5" hidden="1" x14ac:dyDescent="0.35">
      <c r="A2722" t="s">
        <v>187</v>
      </c>
      <c r="B2722" t="s">
        <v>353</v>
      </c>
      <c r="C2722">
        <v>91446</v>
      </c>
      <c r="D2722">
        <v>2019</v>
      </c>
      <c r="E2722">
        <v>4</v>
      </c>
      <c r="F2722">
        <v>336.99</v>
      </c>
      <c r="G2722">
        <v>55</v>
      </c>
    </row>
    <row r="2723" spans="1:7" ht="15.5" hidden="1" x14ac:dyDescent="0.35">
      <c r="A2723" t="s">
        <v>187</v>
      </c>
      <c r="B2723" t="s">
        <v>353</v>
      </c>
      <c r="C2723">
        <v>91446</v>
      </c>
      <c r="D2723">
        <v>2019</v>
      </c>
      <c r="E2723">
        <v>5</v>
      </c>
      <c r="F2723">
        <v>366.86</v>
      </c>
      <c r="G2723">
        <v>65</v>
      </c>
    </row>
    <row r="2724" spans="1:7" ht="15.5" hidden="1" x14ac:dyDescent="0.35">
      <c r="A2724" t="s">
        <v>187</v>
      </c>
      <c r="B2724" t="s">
        <v>353</v>
      </c>
      <c r="C2724">
        <v>91446</v>
      </c>
      <c r="D2724">
        <v>2019</v>
      </c>
      <c r="E2724">
        <v>6</v>
      </c>
      <c r="F2724">
        <v>332.94</v>
      </c>
      <c r="G2724">
        <v>57</v>
      </c>
    </row>
    <row r="2725" spans="1:7" ht="15.5" hidden="1" x14ac:dyDescent="0.35">
      <c r="A2725" t="s">
        <v>187</v>
      </c>
      <c r="B2725" t="s">
        <v>353</v>
      </c>
      <c r="C2725">
        <v>91446</v>
      </c>
      <c r="D2725">
        <v>2019</v>
      </c>
      <c r="E2725">
        <v>7</v>
      </c>
      <c r="F2725">
        <v>376.23</v>
      </c>
      <c r="G2725">
        <v>66</v>
      </c>
    </row>
    <row r="2726" spans="1:7" ht="15.5" hidden="1" x14ac:dyDescent="0.35">
      <c r="A2726" t="s">
        <v>187</v>
      </c>
      <c r="B2726" t="s">
        <v>353</v>
      </c>
      <c r="C2726">
        <v>91446</v>
      </c>
      <c r="D2726">
        <v>2019</v>
      </c>
      <c r="E2726">
        <v>8</v>
      </c>
      <c r="F2726">
        <v>395.92</v>
      </c>
      <c r="G2726">
        <v>67</v>
      </c>
    </row>
    <row r="2727" spans="1:7" ht="15.5" hidden="1" x14ac:dyDescent="0.35">
      <c r="A2727" t="s">
        <v>187</v>
      </c>
      <c r="B2727" t="s">
        <v>353</v>
      </c>
      <c r="C2727">
        <v>91446</v>
      </c>
      <c r="D2727">
        <v>2019</v>
      </c>
      <c r="E2727">
        <v>9</v>
      </c>
      <c r="F2727">
        <v>349.48</v>
      </c>
      <c r="G2727">
        <v>52</v>
      </c>
    </row>
    <row r="2728" spans="1:7" ht="15.5" hidden="1" x14ac:dyDescent="0.35">
      <c r="A2728" t="s">
        <v>187</v>
      </c>
      <c r="B2728" t="s">
        <v>353</v>
      </c>
      <c r="C2728">
        <v>91446</v>
      </c>
      <c r="D2728">
        <v>2019</v>
      </c>
      <c r="E2728">
        <v>10</v>
      </c>
      <c r="F2728">
        <v>399.92</v>
      </c>
      <c r="G2728">
        <v>69</v>
      </c>
    </row>
    <row r="2729" spans="1:7" ht="15.5" hidden="1" x14ac:dyDescent="0.35">
      <c r="A2729" t="s">
        <v>187</v>
      </c>
      <c r="B2729" t="s">
        <v>353</v>
      </c>
      <c r="C2729">
        <v>91446</v>
      </c>
      <c r="D2729">
        <v>2019</v>
      </c>
      <c r="E2729">
        <v>11</v>
      </c>
      <c r="F2729">
        <v>308.95999999999998</v>
      </c>
      <c r="G2729">
        <v>50</v>
      </c>
    </row>
    <row r="2730" spans="1:7" ht="15.5" hidden="1" x14ac:dyDescent="0.35">
      <c r="A2730" t="s">
        <v>187</v>
      </c>
      <c r="B2730" t="s">
        <v>353</v>
      </c>
      <c r="C2730">
        <v>91446</v>
      </c>
      <c r="D2730">
        <v>2019</v>
      </c>
      <c r="E2730">
        <v>12</v>
      </c>
      <c r="F2730">
        <v>327.27999999999997</v>
      </c>
      <c r="G2730">
        <v>53</v>
      </c>
    </row>
    <row r="2731" spans="1:7" ht="15.5" hidden="1" x14ac:dyDescent="0.35">
      <c r="A2731" t="s">
        <v>187</v>
      </c>
      <c r="B2731" t="s">
        <v>353</v>
      </c>
      <c r="C2731">
        <v>91446</v>
      </c>
      <c r="D2731">
        <v>2020</v>
      </c>
      <c r="E2731">
        <v>1</v>
      </c>
      <c r="F2731">
        <v>376.65</v>
      </c>
      <c r="G2731">
        <v>64.58</v>
      </c>
    </row>
    <row r="2732" spans="1:7" ht="15.5" hidden="1" x14ac:dyDescent="0.35">
      <c r="A2732" t="s">
        <v>187</v>
      </c>
      <c r="B2732" t="s">
        <v>353</v>
      </c>
      <c r="C2732">
        <v>91446</v>
      </c>
      <c r="D2732">
        <v>2020</v>
      </c>
      <c r="E2732">
        <v>2</v>
      </c>
      <c r="F2732">
        <v>352.35</v>
      </c>
      <c r="G2732">
        <v>60.42</v>
      </c>
    </row>
    <row r="2733" spans="1:7" ht="15.5" hidden="1" x14ac:dyDescent="0.35">
      <c r="A2733" t="s">
        <v>187</v>
      </c>
      <c r="B2733" t="s">
        <v>353</v>
      </c>
      <c r="C2733">
        <v>91446</v>
      </c>
      <c r="D2733">
        <v>2020</v>
      </c>
      <c r="E2733">
        <v>3</v>
      </c>
      <c r="F2733">
        <v>196.09</v>
      </c>
      <c r="G2733">
        <v>31</v>
      </c>
    </row>
    <row r="2734" spans="1:7" ht="15.5" hidden="1" x14ac:dyDescent="0.35">
      <c r="A2734" t="s">
        <v>187</v>
      </c>
      <c r="B2734" t="s">
        <v>353</v>
      </c>
      <c r="C2734">
        <v>91446</v>
      </c>
      <c r="D2734">
        <v>2020</v>
      </c>
      <c r="E2734">
        <v>4</v>
      </c>
      <c r="F2734">
        <v>0</v>
      </c>
      <c r="G2734">
        <v>0</v>
      </c>
    </row>
    <row r="2735" spans="1:7" ht="15.5" hidden="1" x14ac:dyDescent="0.35">
      <c r="A2735" t="s">
        <v>187</v>
      </c>
      <c r="B2735" t="s">
        <v>353</v>
      </c>
      <c r="C2735">
        <v>91446</v>
      </c>
      <c r="D2735">
        <v>2020</v>
      </c>
      <c r="E2735">
        <v>5</v>
      </c>
      <c r="F2735">
        <v>0</v>
      </c>
      <c r="G2735">
        <v>0</v>
      </c>
    </row>
    <row r="2736" spans="1:7" ht="15.5" hidden="1" x14ac:dyDescent="0.35">
      <c r="A2736" t="s">
        <v>187</v>
      </c>
      <c r="B2736" t="s">
        <v>353</v>
      </c>
      <c r="C2736">
        <v>91446</v>
      </c>
      <c r="D2736">
        <v>2020</v>
      </c>
      <c r="E2736">
        <v>6</v>
      </c>
      <c r="F2736">
        <v>0</v>
      </c>
      <c r="G2736">
        <v>0</v>
      </c>
    </row>
    <row r="2737" spans="1:7" ht="15.5" hidden="1" x14ac:dyDescent="0.35">
      <c r="A2737" t="s">
        <v>187</v>
      </c>
      <c r="B2737" t="s">
        <v>353</v>
      </c>
      <c r="C2737">
        <v>91446</v>
      </c>
      <c r="D2737">
        <v>2020</v>
      </c>
      <c r="E2737">
        <v>7</v>
      </c>
      <c r="F2737">
        <v>0</v>
      </c>
      <c r="G2737">
        <v>0</v>
      </c>
    </row>
    <row r="2738" spans="1:7" ht="15.5" hidden="1" x14ac:dyDescent="0.35">
      <c r="A2738" t="s">
        <v>187</v>
      </c>
      <c r="B2738" t="s">
        <v>353</v>
      </c>
      <c r="C2738">
        <v>91446</v>
      </c>
      <c r="D2738">
        <v>2020</v>
      </c>
      <c r="E2738">
        <v>8</v>
      </c>
      <c r="F2738">
        <v>0</v>
      </c>
      <c r="G2738">
        <v>0</v>
      </c>
    </row>
    <row r="2739" spans="1:7" ht="15.5" hidden="1" x14ac:dyDescent="0.35">
      <c r="A2739" t="s">
        <v>187</v>
      </c>
      <c r="B2739" t="s">
        <v>353</v>
      </c>
      <c r="C2739">
        <v>91446</v>
      </c>
      <c r="D2739">
        <v>2020</v>
      </c>
      <c r="E2739">
        <v>9</v>
      </c>
      <c r="F2739">
        <v>0.65</v>
      </c>
      <c r="G2739">
        <v>1</v>
      </c>
    </row>
    <row r="2740" spans="1:7" ht="15.5" hidden="1" x14ac:dyDescent="0.35">
      <c r="A2740" t="s">
        <v>187</v>
      </c>
      <c r="B2740" t="s">
        <v>353</v>
      </c>
      <c r="C2740">
        <v>91446</v>
      </c>
      <c r="D2740">
        <v>2020</v>
      </c>
      <c r="E2740">
        <v>10</v>
      </c>
      <c r="F2740">
        <v>0</v>
      </c>
      <c r="G2740">
        <v>0</v>
      </c>
    </row>
    <row r="2741" spans="1:7" ht="15.5" hidden="1" x14ac:dyDescent="0.35">
      <c r="A2741" t="s">
        <v>187</v>
      </c>
      <c r="B2741" t="s">
        <v>353</v>
      </c>
      <c r="C2741">
        <v>91446</v>
      </c>
      <c r="D2741">
        <v>2020</v>
      </c>
      <c r="E2741">
        <v>11</v>
      </c>
      <c r="F2741">
        <v>0</v>
      </c>
      <c r="G2741">
        <v>0</v>
      </c>
    </row>
    <row r="2742" spans="1:7" ht="15.5" hidden="1" x14ac:dyDescent="0.35">
      <c r="A2742" t="s">
        <v>187</v>
      </c>
      <c r="B2742" t="s">
        <v>353</v>
      </c>
      <c r="C2742">
        <v>91446</v>
      </c>
      <c r="D2742">
        <v>2020</v>
      </c>
      <c r="E2742">
        <v>12</v>
      </c>
      <c r="F2742">
        <v>0</v>
      </c>
      <c r="G2742">
        <v>0</v>
      </c>
    </row>
    <row r="2743" spans="1:7" ht="15.5" hidden="1" x14ac:dyDescent="0.35">
      <c r="A2743" t="s">
        <v>187</v>
      </c>
      <c r="B2743" t="s">
        <v>353</v>
      </c>
      <c r="C2743">
        <v>91446</v>
      </c>
      <c r="D2743">
        <v>2023</v>
      </c>
      <c r="E2743">
        <v>1</v>
      </c>
      <c r="F2743">
        <v>0</v>
      </c>
      <c r="G2743">
        <v>0</v>
      </c>
    </row>
    <row r="2744" spans="1:7" ht="15.5" hidden="1" x14ac:dyDescent="0.35">
      <c r="A2744" t="s">
        <v>187</v>
      </c>
      <c r="B2744" t="s">
        <v>353</v>
      </c>
      <c r="C2744">
        <v>91446</v>
      </c>
      <c r="D2744">
        <v>2023</v>
      </c>
      <c r="E2744">
        <v>2</v>
      </c>
      <c r="F2744">
        <v>0</v>
      </c>
      <c r="G2744">
        <v>0</v>
      </c>
    </row>
    <row r="2745" spans="1:7" ht="15.5" hidden="1" x14ac:dyDescent="0.35">
      <c r="A2745" t="s">
        <v>187</v>
      </c>
      <c r="B2745" t="s">
        <v>353</v>
      </c>
      <c r="C2745">
        <v>91446</v>
      </c>
      <c r="D2745">
        <v>2023</v>
      </c>
      <c r="E2745">
        <v>3</v>
      </c>
      <c r="F2745">
        <v>0</v>
      </c>
      <c r="G2745">
        <v>0</v>
      </c>
    </row>
    <row r="2746" spans="1:7" ht="15.5" hidden="1" x14ac:dyDescent="0.35">
      <c r="A2746" t="s">
        <v>187</v>
      </c>
      <c r="B2746" t="s">
        <v>353</v>
      </c>
      <c r="C2746">
        <v>91446</v>
      </c>
      <c r="D2746">
        <v>2023</v>
      </c>
      <c r="E2746">
        <v>4</v>
      </c>
      <c r="F2746">
        <v>0</v>
      </c>
      <c r="G2746">
        <v>0</v>
      </c>
    </row>
    <row r="2747" spans="1:7" ht="15.5" hidden="1" x14ac:dyDescent="0.35">
      <c r="A2747" t="s">
        <v>187</v>
      </c>
      <c r="B2747" t="s">
        <v>353</v>
      </c>
      <c r="C2747">
        <v>91446</v>
      </c>
      <c r="D2747">
        <v>2023</v>
      </c>
      <c r="E2747">
        <v>5</v>
      </c>
      <c r="F2747">
        <v>0</v>
      </c>
      <c r="G2747">
        <v>0</v>
      </c>
    </row>
    <row r="2748" spans="1:7" ht="15.5" hidden="1" x14ac:dyDescent="0.35">
      <c r="A2748" t="s">
        <v>187</v>
      </c>
      <c r="B2748" t="s">
        <v>353</v>
      </c>
      <c r="C2748">
        <v>91446</v>
      </c>
      <c r="D2748">
        <v>2023</v>
      </c>
      <c r="E2748">
        <v>6</v>
      </c>
      <c r="F2748">
        <v>20.65</v>
      </c>
      <c r="G2748">
        <v>2.04</v>
      </c>
    </row>
    <row r="2749" spans="1:7" ht="15.5" hidden="1" x14ac:dyDescent="0.35">
      <c r="A2749" t="s">
        <v>187</v>
      </c>
      <c r="B2749" t="s">
        <v>353</v>
      </c>
      <c r="C2749">
        <v>91446</v>
      </c>
      <c r="D2749">
        <v>2023</v>
      </c>
      <c r="E2749">
        <v>7</v>
      </c>
      <c r="F2749">
        <v>241.03</v>
      </c>
      <c r="G2749">
        <v>23.89</v>
      </c>
    </row>
    <row r="2750" spans="1:7" ht="15.5" hidden="1" x14ac:dyDescent="0.35">
      <c r="A2750" t="s">
        <v>187</v>
      </c>
      <c r="B2750" t="s">
        <v>353</v>
      </c>
      <c r="C2750">
        <v>91446</v>
      </c>
      <c r="D2750">
        <v>2023</v>
      </c>
      <c r="E2750">
        <v>8</v>
      </c>
      <c r="F2750">
        <v>385.6</v>
      </c>
      <c r="G2750">
        <v>38</v>
      </c>
    </row>
    <row r="2751" spans="1:7" ht="15.5" hidden="1" x14ac:dyDescent="0.35">
      <c r="A2751" t="s">
        <v>187</v>
      </c>
      <c r="B2751" t="s">
        <v>353</v>
      </c>
      <c r="C2751">
        <v>91446</v>
      </c>
      <c r="D2751">
        <v>2023</v>
      </c>
      <c r="E2751">
        <v>9</v>
      </c>
      <c r="F2751">
        <v>419.28</v>
      </c>
      <c r="G2751">
        <v>36</v>
      </c>
    </row>
    <row r="2752" spans="1:7" ht="15.5" hidden="1" x14ac:dyDescent="0.35">
      <c r="A2752" t="s">
        <v>187</v>
      </c>
      <c r="B2752" t="s">
        <v>353</v>
      </c>
      <c r="C2752">
        <v>91446</v>
      </c>
      <c r="D2752">
        <v>2023</v>
      </c>
      <c r="E2752">
        <v>10</v>
      </c>
      <c r="F2752">
        <v>462.7</v>
      </c>
      <c r="G2752">
        <v>54</v>
      </c>
    </row>
    <row r="2753" spans="1:7" ht="15.5" hidden="1" x14ac:dyDescent="0.35">
      <c r="A2753" t="s">
        <v>187</v>
      </c>
      <c r="B2753" t="s">
        <v>353</v>
      </c>
      <c r="C2753">
        <v>91446</v>
      </c>
      <c r="D2753">
        <v>2023</v>
      </c>
      <c r="E2753">
        <v>11</v>
      </c>
      <c r="F2753">
        <v>464.42</v>
      </c>
      <c r="G2753">
        <v>51</v>
      </c>
    </row>
    <row r="2754" spans="1:7" ht="15.5" hidden="1" x14ac:dyDescent="0.35">
      <c r="A2754" t="s">
        <v>187</v>
      </c>
      <c r="B2754" t="s">
        <v>353</v>
      </c>
      <c r="C2754">
        <v>91446</v>
      </c>
      <c r="D2754">
        <v>2023</v>
      </c>
      <c r="E2754">
        <v>12</v>
      </c>
      <c r="F2754">
        <v>425.14</v>
      </c>
      <c r="G2754">
        <v>44</v>
      </c>
    </row>
    <row r="2755" spans="1:7" ht="15.5" hidden="1" x14ac:dyDescent="0.35">
      <c r="A2755" t="s">
        <v>187</v>
      </c>
      <c r="B2755" t="s">
        <v>353</v>
      </c>
      <c r="C2755">
        <v>91446</v>
      </c>
      <c r="D2755">
        <v>2024</v>
      </c>
      <c r="E2755">
        <v>1</v>
      </c>
      <c r="F2755">
        <v>443.01</v>
      </c>
      <c r="G2755">
        <v>46</v>
      </c>
    </row>
    <row r="2756" spans="1:7" ht="15.5" hidden="1" x14ac:dyDescent="0.35">
      <c r="A2756" t="s">
        <v>187</v>
      </c>
      <c r="B2756" t="s">
        <v>353</v>
      </c>
      <c r="C2756">
        <v>91446</v>
      </c>
      <c r="D2756">
        <v>2024</v>
      </c>
      <c r="E2756">
        <v>2</v>
      </c>
      <c r="F2756">
        <v>462.3</v>
      </c>
      <c r="G2756">
        <v>43</v>
      </c>
    </row>
    <row r="2757" spans="1:7" ht="15.5" hidden="1" x14ac:dyDescent="0.35">
      <c r="A2757" t="s">
        <v>187</v>
      </c>
      <c r="B2757" t="s">
        <v>353</v>
      </c>
      <c r="C2757">
        <v>91446</v>
      </c>
      <c r="D2757">
        <v>2024</v>
      </c>
      <c r="E2757">
        <v>3</v>
      </c>
      <c r="F2757">
        <v>484.7</v>
      </c>
      <c r="G2757">
        <v>53</v>
      </c>
    </row>
    <row r="2758" spans="1:7" ht="15.5" hidden="1" x14ac:dyDescent="0.35">
      <c r="A2758" t="s">
        <v>187</v>
      </c>
      <c r="B2758" t="s">
        <v>353</v>
      </c>
      <c r="C2758">
        <v>91446</v>
      </c>
      <c r="D2758">
        <v>2024</v>
      </c>
      <c r="E2758">
        <v>4</v>
      </c>
      <c r="F2758">
        <v>474.8</v>
      </c>
      <c r="G2758">
        <v>45</v>
      </c>
    </row>
    <row r="2759" spans="1:7" ht="15.5" hidden="1" x14ac:dyDescent="0.35">
      <c r="A2759" t="s">
        <v>187</v>
      </c>
      <c r="B2759" t="s">
        <v>353</v>
      </c>
      <c r="C2759">
        <v>91446</v>
      </c>
      <c r="D2759">
        <v>2024</v>
      </c>
      <c r="E2759">
        <v>5</v>
      </c>
      <c r="F2759">
        <v>409.58</v>
      </c>
      <c r="G2759">
        <v>44</v>
      </c>
    </row>
    <row r="2760" spans="1:7" ht="15.5" hidden="1" x14ac:dyDescent="0.35">
      <c r="A2760" t="s">
        <v>187</v>
      </c>
      <c r="B2760" t="s">
        <v>353</v>
      </c>
      <c r="C2760">
        <v>91446</v>
      </c>
      <c r="D2760">
        <v>2024</v>
      </c>
      <c r="E2760">
        <v>6</v>
      </c>
      <c r="F2760">
        <v>483.1</v>
      </c>
      <c r="G2760">
        <v>48</v>
      </c>
    </row>
    <row r="2761" spans="1:7" ht="15.5" hidden="1" x14ac:dyDescent="0.35">
      <c r="A2761" t="s">
        <v>187</v>
      </c>
      <c r="B2761" t="s">
        <v>353</v>
      </c>
      <c r="C2761">
        <v>91446</v>
      </c>
      <c r="D2761">
        <v>2024</v>
      </c>
      <c r="E2761">
        <v>7</v>
      </c>
      <c r="F2761">
        <v>490.9</v>
      </c>
      <c r="G2761">
        <v>51</v>
      </c>
    </row>
    <row r="2762" spans="1:7" ht="15.5" hidden="1" x14ac:dyDescent="0.35">
      <c r="A2762" t="s">
        <v>187</v>
      </c>
      <c r="B2762" t="s">
        <v>353</v>
      </c>
      <c r="C2762">
        <v>91446</v>
      </c>
      <c r="D2762">
        <v>2024</v>
      </c>
      <c r="E2762">
        <v>8</v>
      </c>
      <c r="F2762">
        <v>445.45</v>
      </c>
      <c r="G2762">
        <v>50</v>
      </c>
    </row>
    <row r="2763" spans="1:7" ht="15.5" hidden="1" x14ac:dyDescent="0.35">
      <c r="A2763" t="s">
        <v>187</v>
      </c>
      <c r="B2763" t="s">
        <v>353</v>
      </c>
      <c r="C2763">
        <v>91446</v>
      </c>
      <c r="D2763">
        <v>2024</v>
      </c>
      <c r="E2763">
        <v>9</v>
      </c>
      <c r="F2763">
        <v>407.33</v>
      </c>
      <c r="G2763">
        <v>48</v>
      </c>
    </row>
    <row r="2764" spans="1:7" ht="15.5" hidden="1" x14ac:dyDescent="0.35">
      <c r="A2764" t="s">
        <v>187</v>
      </c>
      <c r="B2764" t="s">
        <v>353</v>
      </c>
      <c r="C2764">
        <v>91446</v>
      </c>
      <c r="D2764">
        <v>2024</v>
      </c>
      <c r="E2764">
        <v>10</v>
      </c>
      <c r="F2764">
        <v>483.05</v>
      </c>
      <c r="G2764">
        <v>41</v>
      </c>
    </row>
    <row r="2765" spans="1:7" ht="15.5" hidden="1" x14ac:dyDescent="0.35">
      <c r="A2765" t="s">
        <v>187</v>
      </c>
      <c r="B2765" t="s">
        <v>353</v>
      </c>
      <c r="C2765">
        <v>91446</v>
      </c>
      <c r="D2765">
        <v>2024</v>
      </c>
      <c r="E2765">
        <v>11</v>
      </c>
      <c r="F2765">
        <v>476.84</v>
      </c>
      <c r="G2765">
        <v>42</v>
      </c>
    </row>
    <row r="2766" spans="1:7" ht="15.5" hidden="1" x14ac:dyDescent="0.35">
      <c r="A2766" t="s">
        <v>187</v>
      </c>
      <c r="B2766" t="s">
        <v>353</v>
      </c>
      <c r="C2766">
        <v>91446</v>
      </c>
      <c r="D2766">
        <v>2024</v>
      </c>
      <c r="E2766">
        <v>12</v>
      </c>
      <c r="F2766">
        <v>459.97</v>
      </c>
      <c r="G2766">
        <v>42</v>
      </c>
    </row>
    <row r="2767" spans="1:7" ht="15.5" x14ac:dyDescent="0.35">
      <c r="A2767" t="s">
        <v>187</v>
      </c>
      <c r="B2767" t="s">
        <v>353</v>
      </c>
      <c r="C2767">
        <v>91446</v>
      </c>
      <c r="D2767">
        <v>2025</v>
      </c>
      <c r="E2767">
        <v>1</v>
      </c>
      <c r="F2767">
        <v>380.33</v>
      </c>
      <c r="G2767">
        <v>39</v>
      </c>
    </row>
    <row r="2768" spans="1:7" ht="15.5" x14ac:dyDescent="0.35">
      <c r="A2768" t="s">
        <v>187</v>
      </c>
      <c r="B2768" t="s">
        <v>353</v>
      </c>
      <c r="C2768">
        <v>91446</v>
      </c>
      <c r="D2768">
        <v>2025</v>
      </c>
      <c r="E2768">
        <v>2</v>
      </c>
      <c r="F2768">
        <v>433.93</v>
      </c>
      <c r="G2768">
        <v>43</v>
      </c>
    </row>
    <row r="2769" spans="1:7" ht="15.5" x14ac:dyDescent="0.35">
      <c r="A2769" t="s">
        <v>187</v>
      </c>
      <c r="B2769" t="s">
        <v>353</v>
      </c>
      <c r="C2769">
        <v>91446</v>
      </c>
      <c r="D2769">
        <v>2025</v>
      </c>
      <c r="E2769">
        <v>3</v>
      </c>
      <c r="F2769">
        <v>415.99</v>
      </c>
      <c r="G2769">
        <v>42</v>
      </c>
    </row>
    <row r="2770" spans="1:7" ht="15.5" x14ac:dyDescent="0.35">
      <c r="A2770" t="s">
        <v>187</v>
      </c>
      <c r="B2770" t="s">
        <v>353</v>
      </c>
      <c r="C2770">
        <v>91446</v>
      </c>
      <c r="D2770">
        <v>2025</v>
      </c>
      <c r="E2770">
        <v>4</v>
      </c>
      <c r="F2770">
        <v>487.7</v>
      </c>
      <c r="G2770">
        <v>43</v>
      </c>
    </row>
    <row r="2771" spans="1:7" ht="15.5" x14ac:dyDescent="0.35">
      <c r="A2771" t="s">
        <v>187</v>
      </c>
      <c r="B2771" t="s">
        <v>353</v>
      </c>
      <c r="C2771">
        <v>91446</v>
      </c>
      <c r="D2771">
        <v>2025</v>
      </c>
      <c r="E2771">
        <v>5</v>
      </c>
      <c r="F2771">
        <v>457.28</v>
      </c>
      <c r="G2771">
        <v>43</v>
      </c>
    </row>
    <row r="2772" spans="1:7" ht="15.5" x14ac:dyDescent="0.35">
      <c r="A2772" t="s">
        <v>187</v>
      </c>
      <c r="B2772" t="s">
        <v>353</v>
      </c>
      <c r="C2772">
        <v>91446</v>
      </c>
      <c r="D2772">
        <v>2025</v>
      </c>
      <c r="E2772">
        <v>6</v>
      </c>
      <c r="F2772">
        <v>447.25</v>
      </c>
      <c r="G2772">
        <v>44</v>
      </c>
    </row>
    <row r="2773" spans="1:7" ht="15.5" x14ac:dyDescent="0.35">
      <c r="A2773" t="s">
        <v>187</v>
      </c>
      <c r="B2773" t="s">
        <v>353</v>
      </c>
      <c r="C2773">
        <v>91446</v>
      </c>
      <c r="D2773">
        <v>2025</v>
      </c>
      <c r="E2773">
        <v>7</v>
      </c>
      <c r="F2773">
        <v>437.55</v>
      </c>
      <c r="G2773">
        <v>43</v>
      </c>
    </row>
    <row r="2774" spans="1:7" ht="15.5" x14ac:dyDescent="0.35">
      <c r="A2774" t="s">
        <v>187</v>
      </c>
      <c r="B2774" t="s">
        <v>353</v>
      </c>
      <c r="C2774">
        <v>91446</v>
      </c>
      <c r="D2774">
        <v>2025</v>
      </c>
      <c r="E2774">
        <v>8</v>
      </c>
      <c r="F2774">
        <v>473.68</v>
      </c>
      <c r="G2774">
        <v>45</v>
      </c>
    </row>
    <row r="2775" spans="1:7" ht="15.5" x14ac:dyDescent="0.35">
      <c r="A2775" t="s">
        <v>187</v>
      </c>
      <c r="B2775" t="s">
        <v>353</v>
      </c>
      <c r="C2775">
        <v>91446</v>
      </c>
      <c r="D2775">
        <v>2025</v>
      </c>
      <c r="E2775">
        <v>9</v>
      </c>
      <c r="F2775">
        <v>416.62</v>
      </c>
      <c r="G2775">
        <v>42</v>
      </c>
    </row>
    <row r="2776" spans="1:7" ht="15.5" x14ac:dyDescent="0.35">
      <c r="A2776" t="s">
        <v>187</v>
      </c>
      <c r="B2776" t="s">
        <v>353</v>
      </c>
      <c r="C2776">
        <v>91446</v>
      </c>
      <c r="D2776">
        <v>2025</v>
      </c>
      <c r="E2776">
        <v>10</v>
      </c>
      <c r="F2776">
        <v>469.62</v>
      </c>
      <c r="G2776">
        <v>44</v>
      </c>
    </row>
    <row r="2777" spans="1:7" ht="15.5" x14ac:dyDescent="0.35">
      <c r="A2777" t="s">
        <v>187</v>
      </c>
      <c r="B2777" t="s">
        <v>353</v>
      </c>
      <c r="C2777">
        <v>91446</v>
      </c>
      <c r="D2777">
        <v>2025</v>
      </c>
      <c r="E2777">
        <v>11</v>
      </c>
      <c r="F2777">
        <v>372.86</v>
      </c>
      <c r="G2777">
        <v>30</v>
      </c>
    </row>
    <row r="2778" spans="1:7" ht="15.5" hidden="1" x14ac:dyDescent="0.35">
      <c r="A2778" t="s">
        <v>187</v>
      </c>
      <c r="B2778" t="s">
        <v>353</v>
      </c>
      <c r="C2778">
        <v>91447</v>
      </c>
      <c r="D2778">
        <v>2017</v>
      </c>
      <c r="E2778">
        <v>9</v>
      </c>
      <c r="F2778">
        <v>19.670000000000002</v>
      </c>
      <c r="G2778">
        <v>3.37</v>
      </c>
    </row>
    <row r="2779" spans="1:7" ht="15.5" hidden="1" x14ac:dyDescent="0.35">
      <c r="A2779" t="s">
        <v>187</v>
      </c>
      <c r="B2779" t="s">
        <v>353</v>
      </c>
      <c r="C2779">
        <v>91447</v>
      </c>
      <c r="D2779">
        <v>2017</v>
      </c>
      <c r="E2779">
        <v>10</v>
      </c>
      <c r="F2779">
        <v>304.82</v>
      </c>
      <c r="G2779">
        <v>52.15</v>
      </c>
    </row>
    <row r="2780" spans="1:7" ht="15.5" hidden="1" x14ac:dyDescent="0.35">
      <c r="A2780" t="s">
        <v>187</v>
      </c>
      <c r="B2780" t="s">
        <v>353</v>
      </c>
      <c r="C2780">
        <v>91447</v>
      </c>
      <c r="D2780">
        <v>2017</v>
      </c>
      <c r="E2780">
        <v>11</v>
      </c>
      <c r="F2780">
        <v>295</v>
      </c>
      <c r="G2780">
        <v>50.48</v>
      </c>
    </row>
    <row r="2781" spans="1:7" ht="15.5" hidden="1" x14ac:dyDescent="0.35">
      <c r="A2781" t="s">
        <v>187</v>
      </c>
      <c r="B2781" t="s">
        <v>353</v>
      </c>
      <c r="C2781">
        <v>91447</v>
      </c>
      <c r="D2781">
        <v>2017</v>
      </c>
      <c r="E2781">
        <v>12</v>
      </c>
      <c r="F2781">
        <v>387.95</v>
      </c>
      <c r="G2781">
        <v>66</v>
      </c>
    </row>
    <row r="2782" spans="1:7" ht="15.5" hidden="1" x14ac:dyDescent="0.35">
      <c r="A2782" t="s">
        <v>187</v>
      </c>
      <c r="B2782" t="s">
        <v>353</v>
      </c>
      <c r="C2782">
        <v>91447</v>
      </c>
      <c r="D2782">
        <v>2018</v>
      </c>
      <c r="E2782">
        <v>1</v>
      </c>
      <c r="F2782">
        <v>365.81</v>
      </c>
      <c r="G2782">
        <v>62</v>
      </c>
    </row>
    <row r="2783" spans="1:7" ht="15.5" hidden="1" x14ac:dyDescent="0.35">
      <c r="A2783" t="s">
        <v>187</v>
      </c>
      <c r="B2783" t="s">
        <v>353</v>
      </c>
      <c r="C2783">
        <v>91447</v>
      </c>
      <c r="D2783">
        <v>2018</v>
      </c>
      <c r="E2783">
        <v>2</v>
      </c>
      <c r="F2783">
        <v>312.08</v>
      </c>
      <c r="G2783">
        <v>56</v>
      </c>
    </row>
    <row r="2784" spans="1:7" ht="15.5" hidden="1" x14ac:dyDescent="0.35">
      <c r="A2784" t="s">
        <v>187</v>
      </c>
      <c r="B2784" t="s">
        <v>353</v>
      </c>
      <c r="C2784">
        <v>91447</v>
      </c>
      <c r="D2784">
        <v>2018</v>
      </c>
      <c r="E2784">
        <v>3</v>
      </c>
      <c r="F2784">
        <v>309.82</v>
      </c>
      <c r="G2784">
        <v>54</v>
      </c>
    </row>
    <row r="2785" spans="1:7" ht="15.5" hidden="1" x14ac:dyDescent="0.35">
      <c r="A2785" t="s">
        <v>187</v>
      </c>
      <c r="B2785" t="s">
        <v>353</v>
      </c>
      <c r="C2785">
        <v>91447</v>
      </c>
      <c r="D2785">
        <v>2018</v>
      </c>
      <c r="E2785">
        <v>4</v>
      </c>
      <c r="F2785">
        <v>387.4</v>
      </c>
      <c r="G2785">
        <v>68</v>
      </c>
    </row>
    <row r="2786" spans="1:7" ht="15.5" hidden="1" x14ac:dyDescent="0.35">
      <c r="A2786" t="s">
        <v>187</v>
      </c>
      <c r="B2786" t="s">
        <v>353</v>
      </c>
      <c r="C2786">
        <v>91447</v>
      </c>
      <c r="D2786">
        <v>2018</v>
      </c>
      <c r="E2786">
        <v>5</v>
      </c>
      <c r="F2786">
        <v>366.22</v>
      </c>
      <c r="G2786">
        <v>65</v>
      </c>
    </row>
    <row r="2787" spans="1:7" ht="15.5" hidden="1" x14ac:dyDescent="0.35">
      <c r="A2787" t="s">
        <v>187</v>
      </c>
      <c r="B2787" t="s">
        <v>353</v>
      </c>
      <c r="C2787">
        <v>91447</v>
      </c>
      <c r="D2787">
        <v>2018</v>
      </c>
      <c r="E2787">
        <v>6</v>
      </c>
      <c r="F2787">
        <v>350.6</v>
      </c>
      <c r="G2787">
        <v>63</v>
      </c>
    </row>
    <row r="2788" spans="1:7" ht="15.5" hidden="1" x14ac:dyDescent="0.35">
      <c r="A2788" t="s">
        <v>187</v>
      </c>
      <c r="B2788" t="s">
        <v>353</v>
      </c>
      <c r="C2788">
        <v>91447</v>
      </c>
      <c r="D2788">
        <v>2018</v>
      </c>
      <c r="E2788">
        <v>7</v>
      </c>
      <c r="F2788">
        <v>351.13</v>
      </c>
      <c r="G2788">
        <v>63</v>
      </c>
    </row>
    <row r="2789" spans="1:7" ht="15.5" hidden="1" x14ac:dyDescent="0.35">
      <c r="A2789" t="s">
        <v>187</v>
      </c>
      <c r="B2789" t="s">
        <v>353</v>
      </c>
      <c r="C2789">
        <v>91447</v>
      </c>
      <c r="D2789">
        <v>2018</v>
      </c>
      <c r="E2789">
        <v>8</v>
      </c>
      <c r="F2789">
        <v>387.25</v>
      </c>
      <c r="G2789">
        <v>68</v>
      </c>
    </row>
    <row r="2790" spans="1:7" ht="15.5" hidden="1" x14ac:dyDescent="0.35">
      <c r="A2790" t="s">
        <v>187</v>
      </c>
      <c r="B2790" t="s">
        <v>353</v>
      </c>
      <c r="C2790">
        <v>91447</v>
      </c>
      <c r="D2790">
        <v>2018</v>
      </c>
      <c r="E2790">
        <v>9</v>
      </c>
      <c r="F2790">
        <v>366.35</v>
      </c>
      <c r="G2790">
        <v>57</v>
      </c>
    </row>
    <row r="2791" spans="1:7" ht="15.5" hidden="1" x14ac:dyDescent="0.35">
      <c r="A2791" t="s">
        <v>187</v>
      </c>
      <c r="B2791" t="s">
        <v>353</v>
      </c>
      <c r="C2791">
        <v>91447</v>
      </c>
      <c r="D2791">
        <v>2018</v>
      </c>
      <c r="E2791">
        <v>10</v>
      </c>
      <c r="F2791">
        <v>387.55</v>
      </c>
      <c r="G2791">
        <v>69</v>
      </c>
    </row>
    <row r="2792" spans="1:7" ht="15.5" hidden="1" x14ac:dyDescent="0.35">
      <c r="A2792" t="s">
        <v>187</v>
      </c>
      <c r="B2792" t="s">
        <v>353</v>
      </c>
      <c r="C2792">
        <v>91447</v>
      </c>
      <c r="D2792">
        <v>2018</v>
      </c>
      <c r="E2792">
        <v>11</v>
      </c>
      <c r="F2792">
        <v>340.48</v>
      </c>
      <c r="G2792">
        <v>59</v>
      </c>
    </row>
    <row r="2793" spans="1:7" ht="15.5" hidden="1" x14ac:dyDescent="0.35">
      <c r="A2793" t="s">
        <v>187</v>
      </c>
      <c r="B2793" t="s">
        <v>353</v>
      </c>
      <c r="C2793">
        <v>91447</v>
      </c>
      <c r="D2793">
        <v>2018</v>
      </c>
      <c r="E2793">
        <v>12</v>
      </c>
      <c r="F2793">
        <v>377.02</v>
      </c>
      <c r="G2793">
        <v>64</v>
      </c>
    </row>
    <row r="2794" spans="1:7" ht="15.5" hidden="1" x14ac:dyDescent="0.35">
      <c r="A2794" t="s">
        <v>187</v>
      </c>
      <c r="B2794" t="s">
        <v>353</v>
      </c>
      <c r="C2794">
        <v>91447</v>
      </c>
      <c r="D2794">
        <v>2019</v>
      </c>
      <c r="E2794">
        <v>1</v>
      </c>
      <c r="F2794">
        <v>377.23</v>
      </c>
      <c r="G2794">
        <v>60</v>
      </c>
    </row>
    <row r="2795" spans="1:7" ht="15.5" hidden="1" x14ac:dyDescent="0.35">
      <c r="A2795" t="s">
        <v>187</v>
      </c>
      <c r="B2795" t="s">
        <v>353</v>
      </c>
      <c r="C2795">
        <v>91447</v>
      </c>
      <c r="D2795">
        <v>2019</v>
      </c>
      <c r="E2795">
        <v>2</v>
      </c>
      <c r="F2795">
        <v>301.64999999999998</v>
      </c>
      <c r="G2795">
        <v>46</v>
      </c>
    </row>
    <row r="2796" spans="1:7" ht="15.5" hidden="1" x14ac:dyDescent="0.35">
      <c r="A2796" t="s">
        <v>187</v>
      </c>
      <c r="B2796" t="s">
        <v>353</v>
      </c>
      <c r="C2796">
        <v>91447</v>
      </c>
      <c r="D2796">
        <v>2019</v>
      </c>
      <c r="E2796">
        <v>3</v>
      </c>
      <c r="F2796">
        <v>343.65</v>
      </c>
      <c r="G2796">
        <v>52</v>
      </c>
    </row>
    <row r="2797" spans="1:7" ht="15.5" hidden="1" x14ac:dyDescent="0.35">
      <c r="A2797" t="s">
        <v>187</v>
      </c>
      <c r="B2797" t="s">
        <v>353</v>
      </c>
      <c r="C2797">
        <v>91447</v>
      </c>
      <c r="D2797">
        <v>2019</v>
      </c>
      <c r="E2797">
        <v>4</v>
      </c>
      <c r="F2797">
        <v>362.12</v>
      </c>
      <c r="G2797">
        <v>58</v>
      </c>
    </row>
    <row r="2798" spans="1:7" ht="15.5" hidden="1" x14ac:dyDescent="0.35">
      <c r="A2798" t="s">
        <v>187</v>
      </c>
      <c r="B2798" t="s">
        <v>353</v>
      </c>
      <c r="C2798">
        <v>91447</v>
      </c>
      <c r="D2798">
        <v>2019</v>
      </c>
      <c r="E2798">
        <v>5</v>
      </c>
      <c r="F2798">
        <v>299.45</v>
      </c>
      <c r="G2798">
        <v>52</v>
      </c>
    </row>
    <row r="2799" spans="1:7" ht="15.5" hidden="1" x14ac:dyDescent="0.35">
      <c r="A2799" t="s">
        <v>187</v>
      </c>
      <c r="B2799" t="s">
        <v>353</v>
      </c>
      <c r="C2799">
        <v>91447</v>
      </c>
      <c r="D2799">
        <v>2019</v>
      </c>
      <c r="E2799">
        <v>6</v>
      </c>
      <c r="F2799">
        <v>393.58</v>
      </c>
      <c r="G2799">
        <v>64</v>
      </c>
    </row>
    <row r="2800" spans="1:7" ht="15.5" hidden="1" x14ac:dyDescent="0.35">
      <c r="A2800" t="s">
        <v>187</v>
      </c>
      <c r="B2800" t="s">
        <v>353</v>
      </c>
      <c r="C2800">
        <v>91447</v>
      </c>
      <c r="D2800">
        <v>2019</v>
      </c>
      <c r="E2800">
        <v>7</v>
      </c>
      <c r="F2800">
        <v>378.48</v>
      </c>
      <c r="G2800">
        <v>60</v>
      </c>
    </row>
    <row r="2801" spans="1:7" ht="15.5" hidden="1" x14ac:dyDescent="0.35">
      <c r="A2801" t="s">
        <v>187</v>
      </c>
      <c r="B2801" t="s">
        <v>353</v>
      </c>
      <c r="C2801">
        <v>91447</v>
      </c>
      <c r="D2801">
        <v>2019</v>
      </c>
      <c r="E2801">
        <v>8</v>
      </c>
      <c r="F2801">
        <v>409.09</v>
      </c>
      <c r="G2801">
        <v>70</v>
      </c>
    </row>
    <row r="2802" spans="1:7" ht="15.5" hidden="1" x14ac:dyDescent="0.35">
      <c r="A2802" t="s">
        <v>187</v>
      </c>
      <c r="B2802" t="s">
        <v>353</v>
      </c>
      <c r="C2802">
        <v>91447</v>
      </c>
      <c r="D2802">
        <v>2019</v>
      </c>
      <c r="E2802">
        <v>9</v>
      </c>
      <c r="F2802">
        <v>357.92</v>
      </c>
      <c r="G2802">
        <v>60</v>
      </c>
    </row>
    <row r="2803" spans="1:7" ht="15.5" hidden="1" x14ac:dyDescent="0.35">
      <c r="A2803" t="s">
        <v>187</v>
      </c>
      <c r="B2803" t="s">
        <v>353</v>
      </c>
      <c r="C2803">
        <v>91447</v>
      </c>
      <c r="D2803">
        <v>2019</v>
      </c>
      <c r="E2803">
        <v>10</v>
      </c>
      <c r="F2803">
        <v>211.25</v>
      </c>
      <c r="G2803">
        <v>35.89</v>
      </c>
    </row>
    <row r="2804" spans="1:7" ht="15.5" hidden="1" x14ac:dyDescent="0.35">
      <c r="A2804" t="s">
        <v>187</v>
      </c>
      <c r="B2804" t="s">
        <v>353</v>
      </c>
      <c r="C2804">
        <v>91447</v>
      </c>
      <c r="D2804">
        <v>2019</v>
      </c>
      <c r="E2804">
        <v>11</v>
      </c>
      <c r="F2804">
        <v>0</v>
      </c>
      <c r="G2804">
        <v>0</v>
      </c>
    </row>
    <row r="2805" spans="1:7" ht="15.5" hidden="1" x14ac:dyDescent="0.35">
      <c r="A2805" t="s">
        <v>187</v>
      </c>
      <c r="B2805" t="s">
        <v>353</v>
      </c>
      <c r="C2805">
        <v>91447</v>
      </c>
      <c r="D2805">
        <v>2019</v>
      </c>
      <c r="E2805">
        <v>12</v>
      </c>
      <c r="F2805">
        <v>0</v>
      </c>
      <c r="G2805">
        <v>0</v>
      </c>
    </row>
    <row r="2806" spans="1:7" ht="15.5" hidden="1" x14ac:dyDescent="0.35">
      <c r="A2806" t="s">
        <v>187</v>
      </c>
      <c r="B2806" t="s">
        <v>353</v>
      </c>
      <c r="C2806">
        <v>91447</v>
      </c>
      <c r="D2806">
        <v>2020</v>
      </c>
      <c r="E2806">
        <v>1</v>
      </c>
      <c r="F2806">
        <v>50.4</v>
      </c>
      <c r="G2806">
        <v>8.65</v>
      </c>
    </row>
    <row r="2807" spans="1:7" ht="15.5" hidden="1" x14ac:dyDescent="0.35">
      <c r="A2807" t="s">
        <v>187</v>
      </c>
      <c r="B2807" t="s">
        <v>353</v>
      </c>
      <c r="C2807">
        <v>91447</v>
      </c>
      <c r="D2807">
        <v>2020</v>
      </c>
      <c r="E2807">
        <v>2</v>
      </c>
      <c r="F2807">
        <v>0</v>
      </c>
      <c r="G2807">
        <v>0</v>
      </c>
    </row>
    <row r="2808" spans="1:7" ht="15.5" hidden="1" x14ac:dyDescent="0.35">
      <c r="A2808" t="s">
        <v>187</v>
      </c>
      <c r="B2808" t="s">
        <v>353</v>
      </c>
      <c r="C2808">
        <v>91447</v>
      </c>
      <c r="D2808">
        <v>2020</v>
      </c>
      <c r="E2808">
        <v>3</v>
      </c>
      <c r="F2808">
        <v>0</v>
      </c>
      <c r="G2808">
        <v>0</v>
      </c>
    </row>
    <row r="2809" spans="1:7" ht="15.5" hidden="1" x14ac:dyDescent="0.35">
      <c r="A2809" t="s">
        <v>187</v>
      </c>
      <c r="B2809" t="s">
        <v>353</v>
      </c>
      <c r="C2809">
        <v>91447</v>
      </c>
      <c r="D2809">
        <v>2020</v>
      </c>
      <c r="E2809">
        <v>4</v>
      </c>
      <c r="F2809">
        <v>0</v>
      </c>
      <c r="G2809">
        <v>0</v>
      </c>
    </row>
    <row r="2810" spans="1:7" ht="15.5" hidden="1" x14ac:dyDescent="0.35">
      <c r="A2810" t="s">
        <v>187</v>
      </c>
      <c r="B2810" t="s">
        <v>353</v>
      </c>
      <c r="C2810">
        <v>91447</v>
      </c>
      <c r="D2810">
        <v>2020</v>
      </c>
      <c r="E2810">
        <v>5</v>
      </c>
      <c r="F2810">
        <v>0</v>
      </c>
      <c r="G2810">
        <v>0</v>
      </c>
    </row>
    <row r="2811" spans="1:7" ht="15.5" hidden="1" x14ac:dyDescent="0.35">
      <c r="A2811" t="s">
        <v>187</v>
      </c>
      <c r="B2811" t="s">
        <v>353</v>
      </c>
      <c r="C2811">
        <v>91447</v>
      </c>
      <c r="D2811">
        <v>2020</v>
      </c>
      <c r="E2811">
        <v>6</v>
      </c>
      <c r="F2811">
        <v>0</v>
      </c>
      <c r="G2811">
        <v>0</v>
      </c>
    </row>
    <row r="2812" spans="1:7" ht="15.5" hidden="1" x14ac:dyDescent="0.35">
      <c r="A2812" t="s">
        <v>187</v>
      </c>
      <c r="B2812" t="s">
        <v>353</v>
      </c>
      <c r="C2812">
        <v>91447</v>
      </c>
      <c r="D2812">
        <v>2020</v>
      </c>
      <c r="E2812">
        <v>7</v>
      </c>
      <c r="F2812">
        <v>0</v>
      </c>
      <c r="G2812">
        <v>0</v>
      </c>
    </row>
    <row r="2813" spans="1:7" ht="15.5" hidden="1" x14ac:dyDescent="0.35">
      <c r="A2813" t="s">
        <v>187</v>
      </c>
      <c r="B2813" t="s">
        <v>353</v>
      </c>
      <c r="C2813">
        <v>91447</v>
      </c>
      <c r="D2813">
        <v>2020</v>
      </c>
      <c r="E2813">
        <v>8</v>
      </c>
      <c r="F2813">
        <v>0</v>
      </c>
      <c r="G2813">
        <v>0</v>
      </c>
    </row>
    <row r="2814" spans="1:7" ht="15.5" hidden="1" x14ac:dyDescent="0.35">
      <c r="A2814" t="s">
        <v>187</v>
      </c>
      <c r="B2814" t="s">
        <v>353</v>
      </c>
      <c r="C2814">
        <v>91447</v>
      </c>
      <c r="D2814">
        <v>2020</v>
      </c>
      <c r="E2814">
        <v>9</v>
      </c>
      <c r="F2814">
        <v>0</v>
      </c>
      <c r="G2814">
        <v>0</v>
      </c>
    </row>
    <row r="2815" spans="1:7" ht="15.5" hidden="1" x14ac:dyDescent="0.35">
      <c r="A2815" t="s">
        <v>187</v>
      </c>
      <c r="B2815" t="s">
        <v>353</v>
      </c>
      <c r="C2815">
        <v>91447</v>
      </c>
      <c r="D2815">
        <v>2020</v>
      </c>
      <c r="E2815">
        <v>10</v>
      </c>
      <c r="F2815">
        <v>0</v>
      </c>
      <c r="G2815">
        <v>0</v>
      </c>
    </row>
    <row r="2816" spans="1:7" ht="15.5" hidden="1" x14ac:dyDescent="0.35">
      <c r="A2816" t="s">
        <v>187</v>
      </c>
      <c r="B2816" t="s">
        <v>353</v>
      </c>
      <c r="C2816">
        <v>91447</v>
      </c>
      <c r="D2816">
        <v>2020</v>
      </c>
      <c r="E2816">
        <v>11</v>
      </c>
      <c r="F2816">
        <v>0</v>
      </c>
      <c r="G2816">
        <v>0</v>
      </c>
    </row>
    <row r="2817" spans="1:7" ht="15.5" hidden="1" x14ac:dyDescent="0.35">
      <c r="A2817" t="s">
        <v>187</v>
      </c>
      <c r="B2817" t="s">
        <v>353</v>
      </c>
      <c r="C2817">
        <v>91447</v>
      </c>
      <c r="D2817">
        <v>2020</v>
      </c>
      <c r="E2817">
        <v>12</v>
      </c>
      <c r="F2817">
        <v>0</v>
      </c>
      <c r="G2817">
        <v>0</v>
      </c>
    </row>
    <row r="2818" spans="1:7" ht="15.5" hidden="1" x14ac:dyDescent="0.35">
      <c r="A2818" t="s">
        <v>187</v>
      </c>
      <c r="B2818" t="s">
        <v>353</v>
      </c>
      <c r="C2818">
        <v>91447</v>
      </c>
      <c r="D2818">
        <v>2022</v>
      </c>
      <c r="E2818">
        <v>5</v>
      </c>
      <c r="F2818">
        <v>128.66</v>
      </c>
      <c r="G2818">
        <v>10.73</v>
      </c>
    </row>
    <row r="2819" spans="1:7" ht="15.5" hidden="1" x14ac:dyDescent="0.35">
      <c r="A2819" t="s">
        <v>187</v>
      </c>
      <c r="B2819" t="s">
        <v>353</v>
      </c>
      <c r="C2819">
        <v>91447</v>
      </c>
      <c r="D2819">
        <v>2022</v>
      </c>
      <c r="E2819">
        <v>6</v>
      </c>
      <c r="F2819">
        <v>350.31</v>
      </c>
      <c r="G2819">
        <v>28</v>
      </c>
    </row>
    <row r="2820" spans="1:7" ht="15.5" hidden="1" x14ac:dyDescent="0.35">
      <c r="A2820" t="s">
        <v>187</v>
      </c>
      <c r="B2820" t="s">
        <v>353</v>
      </c>
      <c r="C2820">
        <v>91447</v>
      </c>
      <c r="D2820">
        <v>2022</v>
      </c>
      <c r="E2820">
        <v>7</v>
      </c>
      <c r="F2820">
        <v>346.21</v>
      </c>
      <c r="G2820">
        <v>34</v>
      </c>
    </row>
    <row r="2821" spans="1:7" ht="15.5" hidden="1" x14ac:dyDescent="0.35">
      <c r="A2821" t="s">
        <v>187</v>
      </c>
      <c r="B2821" t="s">
        <v>353</v>
      </c>
      <c r="C2821">
        <v>91447</v>
      </c>
      <c r="D2821">
        <v>2022</v>
      </c>
      <c r="E2821">
        <v>8</v>
      </c>
      <c r="F2821">
        <v>319.7</v>
      </c>
      <c r="G2821">
        <v>35</v>
      </c>
    </row>
    <row r="2822" spans="1:7" ht="15.5" hidden="1" x14ac:dyDescent="0.35">
      <c r="A2822" t="s">
        <v>187</v>
      </c>
      <c r="B2822" t="s">
        <v>353</v>
      </c>
      <c r="C2822">
        <v>91447</v>
      </c>
      <c r="D2822">
        <v>2022</v>
      </c>
      <c r="E2822">
        <v>9</v>
      </c>
      <c r="F2822">
        <v>372.78</v>
      </c>
      <c r="G2822">
        <v>35</v>
      </c>
    </row>
    <row r="2823" spans="1:7" ht="15.5" hidden="1" x14ac:dyDescent="0.35">
      <c r="A2823" t="s">
        <v>187</v>
      </c>
      <c r="B2823" t="s">
        <v>353</v>
      </c>
      <c r="C2823">
        <v>91447</v>
      </c>
      <c r="D2823">
        <v>2022</v>
      </c>
      <c r="E2823">
        <v>10</v>
      </c>
      <c r="F2823">
        <v>361.85</v>
      </c>
      <c r="G2823">
        <v>31</v>
      </c>
    </row>
    <row r="2824" spans="1:7" ht="15.5" hidden="1" x14ac:dyDescent="0.35">
      <c r="A2824" t="s">
        <v>187</v>
      </c>
      <c r="B2824" t="s">
        <v>353</v>
      </c>
      <c r="C2824">
        <v>91447</v>
      </c>
      <c r="D2824">
        <v>2022</v>
      </c>
      <c r="E2824">
        <v>11</v>
      </c>
      <c r="F2824">
        <v>401.68</v>
      </c>
      <c r="G2824">
        <v>40</v>
      </c>
    </row>
    <row r="2825" spans="1:7" ht="15.5" hidden="1" x14ac:dyDescent="0.35">
      <c r="A2825" t="s">
        <v>187</v>
      </c>
      <c r="B2825" t="s">
        <v>353</v>
      </c>
      <c r="C2825">
        <v>91447</v>
      </c>
      <c r="D2825">
        <v>2022</v>
      </c>
      <c r="E2825">
        <v>12</v>
      </c>
      <c r="F2825">
        <v>455.19</v>
      </c>
      <c r="G2825">
        <v>43</v>
      </c>
    </row>
    <row r="2826" spans="1:7" ht="15.5" hidden="1" x14ac:dyDescent="0.35">
      <c r="A2826" t="s">
        <v>187</v>
      </c>
      <c r="B2826" t="s">
        <v>353</v>
      </c>
      <c r="C2826">
        <v>91447</v>
      </c>
      <c r="D2826">
        <v>2023</v>
      </c>
      <c r="E2826">
        <v>1</v>
      </c>
      <c r="F2826">
        <v>314.86</v>
      </c>
      <c r="G2826">
        <v>29</v>
      </c>
    </row>
    <row r="2827" spans="1:7" ht="15.5" hidden="1" x14ac:dyDescent="0.35">
      <c r="A2827" t="s">
        <v>187</v>
      </c>
      <c r="B2827" t="s">
        <v>353</v>
      </c>
      <c r="C2827">
        <v>91447</v>
      </c>
      <c r="D2827">
        <v>2023</v>
      </c>
      <c r="E2827">
        <v>2</v>
      </c>
      <c r="F2827">
        <v>416.99</v>
      </c>
      <c r="G2827">
        <v>43</v>
      </c>
    </row>
    <row r="2828" spans="1:7" ht="15.5" hidden="1" x14ac:dyDescent="0.35">
      <c r="A2828" t="s">
        <v>187</v>
      </c>
      <c r="B2828" t="s">
        <v>353</v>
      </c>
      <c r="C2828">
        <v>91447</v>
      </c>
      <c r="D2828">
        <v>2023</v>
      </c>
      <c r="E2828">
        <v>3</v>
      </c>
      <c r="F2828">
        <v>389.85</v>
      </c>
      <c r="G2828">
        <v>48</v>
      </c>
    </row>
    <row r="2829" spans="1:7" ht="15.5" hidden="1" x14ac:dyDescent="0.35">
      <c r="A2829" t="s">
        <v>187</v>
      </c>
      <c r="B2829" t="s">
        <v>353</v>
      </c>
      <c r="C2829">
        <v>91447</v>
      </c>
      <c r="D2829">
        <v>2023</v>
      </c>
      <c r="E2829">
        <v>4</v>
      </c>
      <c r="F2829">
        <v>463.01</v>
      </c>
      <c r="G2829">
        <v>38</v>
      </c>
    </row>
    <row r="2830" spans="1:7" ht="15.5" hidden="1" x14ac:dyDescent="0.35">
      <c r="A2830" t="s">
        <v>187</v>
      </c>
      <c r="B2830" t="s">
        <v>353</v>
      </c>
      <c r="C2830">
        <v>91447</v>
      </c>
      <c r="D2830">
        <v>2023</v>
      </c>
      <c r="E2830">
        <v>5</v>
      </c>
      <c r="F2830">
        <v>407.2</v>
      </c>
      <c r="G2830">
        <v>48</v>
      </c>
    </row>
    <row r="2831" spans="1:7" ht="15.5" hidden="1" x14ac:dyDescent="0.35">
      <c r="A2831" t="s">
        <v>187</v>
      </c>
      <c r="B2831" t="s">
        <v>353</v>
      </c>
      <c r="C2831">
        <v>91447</v>
      </c>
      <c r="D2831">
        <v>2023</v>
      </c>
      <c r="E2831">
        <v>6</v>
      </c>
      <c r="F2831">
        <v>417</v>
      </c>
      <c r="G2831">
        <v>42</v>
      </c>
    </row>
    <row r="2832" spans="1:7" ht="15.5" hidden="1" x14ac:dyDescent="0.35">
      <c r="A2832" t="s">
        <v>187</v>
      </c>
      <c r="B2832" t="s">
        <v>353</v>
      </c>
      <c r="C2832">
        <v>91447</v>
      </c>
      <c r="D2832">
        <v>2023</v>
      </c>
      <c r="E2832">
        <v>7</v>
      </c>
      <c r="F2832">
        <v>379.3</v>
      </c>
      <c r="G2832">
        <v>53</v>
      </c>
    </row>
    <row r="2833" spans="1:7" ht="15.5" hidden="1" x14ac:dyDescent="0.35">
      <c r="A2833" t="s">
        <v>187</v>
      </c>
      <c r="B2833" t="s">
        <v>353</v>
      </c>
      <c r="C2833">
        <v>91447</v>
      </c>
      <c r="D2833">
        <v>2023</v>
      </c>
      <c r="E2833">
        <v>8</v>
      </c>
      <c r="F2833">
        <v>443.15</v>
      </c>
      <c r="G2833">
        <v>49</v>
      </c>
    </row>
    <row r="2834" spans="1:7" ht="15.5" hidden="1" x14ac:dyDescent="0.35">
      <c r="A2834" t="s">
        <v>187</v>
      </c>
      <c r="B2834" t="s">
        <v>353</v>
      </c>
      <c r="C2834">
        <v>91447</v>
      </c>
      <c r="D2834">
        <v>2023</v>
      </c>
      <c r="E2834">
        <v>9</v>
      </c>
      <c r="F2834">
        <v>399.74</v>
      </c>
      <c r="G2834">
        <v>47</v>
      </c>
    </row>
    <row r="2835" spans="1:7" ht="15.5" hidden="1" x14ac:dyDescent="0.35">
      <c r="A2835" t="s">
        <v>187</v>
      </c>
      <c r="B2835" t="s">
        <v>353</v>
      </c>
      <c r="C2835">
        <v>91447</v>
      </c>
      <c r="D2835">
        <v>2023</v>
      </c>
      <c r="E2835">
        <v>10</v>
      </c>
      <c r="F2835">
        <v>398.36</v>
      </c>
      <c r="G2835">
        <v>53</v>
      </c>
    </row>
    <row r="2836" spans="1:7" ht="15.5" hidden="1" x14ac:dyDescent="0.35">
      <c r="A2836" t="s">
        <v>187</v>
      </c>
      <c r="B2836" t="s">
        <v>353</v>
      </c>
      <c r="C2836">
        <v>91447</v>
      </c>
      <c r="D2836">
        <v>2023</v>
      </c>
      <c r="E2836">
        <v>11</v>
      </c>
      <c r="F2836">
        <v>424.8</v>
      </c>
      <c r="G2836">
        <v>50</v>
      </c>
    </row>
    <row r="2837" spans="1:7" ht="15.5" hidden="1" x14ac:dyDescent="0.35">
      <c r="A2837" t="s">
        <v>187</v>
      </c>
      <c r="B2837" t="s">
        <v>353</v>
      </c>
      <c r="C2837">
        <v>91447</v>
      </c>
      <c r="D2837">
        <v>2023</v>
      </c>
      <c r="E2837">
        <v>12</v>
      </c>
      <c r="F2837">
        <v>394.59</v>
      </c>
      <c r="G2837">
        <v>51</v>
      </c>
    </row>
    <row r="2838" spans="1:7" ht="15.5" hidden="1" x14ac:dyDescent="0.35">
      <c r="A2838" t="s">
        <v>187</v>
      </c>
      <c r="B2838" t="s">
        <v>353</v>
      </c>
      <c r="C2838">
        <v>91447</v>
      </c>
      <c r="D2838">
        <v>2024</v>
      </c>
      <c r="E2838">
        <v>1</v>
      </c>
      <c r="F2838">
        <v>386.93</v>
      </c>
      <c r="G2838">
        <v>55</v>
      </c>
    </row>
    <row r="2839" spans="1:7" ht="15.5" hidden="1" x14ac:dyDescent="0.35">
      <c r="A2839" t="s">
        <v>187</v>
      </c>
      <c r="B2839" t="s">
        <v>353</v>
      </c>
      <c r="C2839">
        <v>91447</v>
      </c>
      <c r="D2839">
        <v>2024</v>
      </c>
      <c r="E2839">
        <v>2</v>
      </c>
      <c r="F2839">
        <v>344.7</v>
      </c>
      <c r="G2839">
        <v>52</v>
      </c>
    </row>
    <row r="2840" spans="1:7" ht="15.5" hidden="1" x14ac:dyDescent="0.35">
      <c r="A2840" t="s">
        <v>187</v>
      </c>
      <c r="B2840" t="s">
        <v>353</v>
      </c>
      <c r="C2840">
        <v>91447</v>
      </c>
      <c r="D2840">
        <v>2024</v>
      </c>
      <c r="E2840">
        <v>3</v>
      </c>
      <c r="F2840">
        <v>382.26</v>
      </c>
      <c r="G2840">
        <v>59</v>
      </c>
    </row>
    <row r="2841" spans="1:7" ht="15.5" hidden="1" x14ac:dyDescent="0.35">
      <c r="A2841" t="s">
        <v>187</v>
      </c>
      <c r="B2841" t="s">
        <v>353</v>
      </c>
      <c r="C2841">
        <v>91447</v>
      </c>
      <c r="D2841">
        <v>2024</v>
      </c>
      <c r="E2841">
        <v>4</v>
      </c>
      <c r="F2841">
        <v>389.39</v>
      </c>
      <c r="G2841">
        <v>60</v>
      </c>
    </row>
    <row r="2842" spans="1:7" ht="15.5" hidden="1" x14ac:dyDescent="0.35">
      <c r="A2842" t="s">
        <v>187</v>
      </c>
      <c r="B2842" t="s">
        <v>353</v>
      </c>
      <c r="C2842">
        <v>91447</v>
      </c>
      <c r="D2842">
        <v>2024</v>
      </c>
      <c r="E2842">
        <v>5</v>
      </c>
      <c r="F2842">
        <v>365.22</v>
      </c>
      <c r="G2842">
        <v>59</v>
      </c>
    </row>
    <row r="2843" spans="1:7" ht="15.5" hidden="1" x14ac:dyDescent="0.35">
      <c r="A2843" t="s">
        <v>187</v>
      </c>
      <c r="B2843" t="s">
        <v>353</v>
      </c>
      <c r="C2843">
        <v>91447</v>
      </c>
      <c r="D2843">
        <v>2024</v>
      </c>
      <c r="E2843">
        <v>6</v>
      </c>
      <c r="F2843">
        <v>148.81</v>
      </c>
      <c r="G2843">
        <v>21</v>
      </c>
    </row>
    <row r="2844" spans="1:7" ht="15.5" hidden="1" x14ac:dyDescent="0.35">
      <c r="A2844" t="s">
        <v>187</v>
      </c>
      <c r="B2844" t="s">
        <v>353</v>
      </c>
      <c r="C2844">
        <v>91447</v>
      </c>
      <c r="D2844">
        <v>2024</v>
      </c>
      <c r="E2844">
        <v>7</v>
      </c>
      <c r="F2844">
        <v>53.39</v>
      </c>
      <c r="G2844">
        <v>7</v>
      </c>
    </row>
    <row r="2845" spans="1:7" ht="15.5" hidden="1" x14ac:dyDescent="0.35">
      <c r="A2845" t="s">
        <v>187</v>
      </c>
      <c r="B2845" t="s">
        <v>353</v>
      </c>
      <c r="C2845">
        <v>91447</v>
      </c>
      <c r="D2845">
        <v>2024</v>
      </c>
      <c r="E2845">
        <v>8</v>
      </c>
      <c r="F2845">
        <v>404.24</v>
      </c>
      <c r="G2845">
        <v>44</v>
      </c>
    </row>
    <row r="2846" spans="1:7" ht="15.5" hidden="1" x14ac:dyDescent="0.35">
      <c r="A2846" t="s">
        <v>187</v>
      </c>
      <c r="B2846" t="s">
        <v>353</v>
      </c>
      <c r="C2846">
        <v>91447</v>
      </c>
      <c r="D2846">
        <v>2024</v>
      </c>
      <c r="E2846">
        <v>9</v>
      </c>
      <c r="F2846">
        <v>433.64</v>
      </c>
      <c r="G2846">
        <v>51</v>
      </c>
    </row>
    <row r="2847" spans="1:7" ht="15.5" hidden="1" x14ac:dyDescent="0.35">
      <c r="A2847" t="s">
        <v>187</v>
      </c>
      <c r="B2847" t="s">
        <v>353</v>
      </c>
      <c r="C2847">
        <v>91447</v>
      </c>
      <c r="D2847">
        <v>2024</v>
      </c>
      <c r="E2847">
        <v>10</v>
      </c>
      <c r="F2847">
        <v>460.65</v>
      </c>
      <c r="G2847">
        <v>45</v>
      </c>
    </row>
    <row r="2848" spans="1:7" ht="15.5" hidden="1" x14ac:dyDescent="0.35">
      <c r="A2848" t="s">
        <v>187</v>
      </c>
      <c r="B2848" t="s">
        <v>353</v>
      </c>
      <c r="C2848">
        <v>91447</v>
      </c>
      <c r="D2848">
        <v>2024</v>
      </c>
      <c r="E2848">
        <v>11</v>
      </c>
      <c r="F2848">
        <v>429.27</v>
      </c>
      <c r="G2848">
        <v>50</v>
      </c>
    </row>
    <row r="2849" spans="1:7" ht="15.5" hidden="1" x14ac:dyDescent="0.35">
      <c r="A2849" t="s">
        <v>187</v>
      </c>
      <c r="B2849" t="s">
        <v>353</v>
      </c>
      <c r="C2849">
        <v>91447</v>
      </c>
      <c r="D2849">
        <v>2024</v>
      </c>
      <c r="E2849">
        <v>12</v>
      </c>
      <c r="F2849">
        <v>276.61</v>
      </c>
      <c r="G2849">
        <v>26</v>
      </c>
    </row>
    <row r="2850" spans="1:7" ht="15.5" x14ac:dyDescent="0.35">
      <c r="A2850" t="s">
        <v>187</v>
      </c>
      <c r="B2850" t="s">
        <v>353</v>
      </c>
      <c r="C2850">
        <v>91447</v>
      </c>
      <c r="D2850">
        <v>2025</v>
      </c>
      <c r="E2850">
        <v>1</v>
      </c>
      <c r="F2850">
        <v>0</v>
      </c>
      <c r="G2850">
        <v>0</v>
      </c>
    </row>
    <row r="2851" spans="1:7" ht="15.5" x14ac:dyDescent="0.35">
      <c r="A2851" t="s">
        <v>187</v>
      </c>
      <c r="B2851" t="s">
        <v>353</v>
      </c>
      <c r="C2851">
        <v>91447</v>
      </c>
      <c r="D2851">
        <v>2025</v>
      </c>
      <c r="E2851">
        <v>2</v>
      </c>
      <c r="F2851">
        <v>0</v>
      </c>
      <c r="G2851">
        <v>0</v>
      </c>
    </row>
    <row r="2852" spans="1:7" ht="15.5" x14ac:dyDescent="0.35">
      <c r="A2852" t="s">
        <v>187</v>
      </c>
      <c r="B2852" t="s">
        <v>353</v>
      </c>
      <c r="C2852">
        <v>91447</v>
      </c>
      <c r="D2852">
        <v>2025</v>
      </c>
      <c r="E2852">
        <v>3</v>
      </c>
      <c r="F2852">
        <v>0</v>
      </c>
      <c r="G2852">
        <v>0</v>
      </c>
    </row>
    <row r="2853" spans="1:7" ht="15.5" x14ac:dyDescent="0.35">
      <c r="A2853" t="s">
        <v>187</v>
      </c>
      <c r="B2853" t="s">
        <v>353</v>
      </c>
      <c r="C2853">
        <v>91447</v>
      </c>
      <c r="D2853">
        <v>2025</v>
      </c>
      <c r="E2853">
        <v>4</v>
      </c>
      <c r="F2853">
        <v>0</v>
      </c>
      <c r="G2853">
        <v>0</v>
      </c>
    </row>
    <row r="2854" spans="1:7" ht="15.5" x14ac:dyDescent="0.35">
      <c r="A2854" t="s">
        <v>187</v>
      </c>
      <c r="B2854" t="s">
        <v>353</v>
      </c>
      <c r="C2854">
        <v>91447</v>
      </c>
      <c r="D2854">
        <v>2025</v>
      </c>
      <c r="E2854">
        <v>5</v>
      </c>
      <c r="F2854">
        <v>0</v>
      </c>
      <c r="G2854">
        <v>0</v>
      </c>
    </row>
    <row r="2855" spans="1:7" ht="15.5" x14ac:dyDescent="0.35">
      <c r="A2855" t="s">
        <v>187</v>
      </c>
      <c r="B2855" t="s">
        <v>353</v>
      </c>
      <c r="C2855">
        <v>91447</v>
      </c>
      <c r="D2855">
        <v>2025</v>
      </c>
      <c r="E2855">
        <v>6</v>
      </c>
      <c r="F2855">
        <v>0</v>
      </c>
      <c r="G2855">
        <v>0</v>
      </c>
    </row>
    <row r="2856" spans="1:7" ht="15.5" x14ac:dyDescent="0.35">
      <c r="A2856" t="s">
        <v>187</v>
      </c>
      <c r="B2856" t="s">
        <v>353</v>
      </c>
      <c r="C2856">
        <v>91447</v>
      </c>
      <c r="D2856">
        <v>2025</v>
      </c>
      <c r="E2856">
        <v>7</v>
      </c>
      <c r="F2856">
        <v>0</v>
      </c>
      <c r="G2856">
        <v>0</v>
      </c>
    </row>
    <row r="2857" spans="1:7" ht="15.5" x14ac:dyDescent="0.35">
      <c r="A2857" t="s">
        <v>187</v>
      </c>
      <c r="B2857" t="s">
        <v>353</v>
      </c>
      <c r="C2857">
        <v>91447</v>
      </c>
      <c r="D2857">
        <v>2025</v>
      </c>
      <c r="E2857">
        <v>8</v>
      </c>
      <c r="F2857">
        <v>0</v>
      </c>
      <c r="G2857">
        <v>0</v>
      </c>
    </row>
    <row r="2858" spans="1:7" ht="15.5" x14ac:dyDescent="0.35">
      <c r="A2858" t="s">
        <v>187</v>
      </c>
      <c r="B2858" t="s">
        <v>353</v>
      </c>
      <c r="C2858">
        <v>91447</v>
      </c>
      <c r="D2858">
        <v>2025</v>
      </c>
      <c r="E2858">
        <v>9</v>
      </c>
      <c r="F2858">
        <v>0</v>
      </c>
      <c r="G2858">
        <v>0</v>
      </c>
    </row>
    <row r="2859" spans="1:7" ht="15.5" x14ac:dyDescent="0.35">
      <c r="A2859" t="s">
        <v>187</v>
      </c>
      <c r="B2859" t="s">
        <v>353</v>
      </c>
      <c r="C2859">
        <v>91447</v>
      </c>
      <c r="D2859">
        <v>2025</v>
      </c>
      <c r="E2859">
        <v>10</v>
      </c>
      <c r="F2859">
        <v>0</v>
      </c>
      <c r="G2859">
        <v>0</v>
      </c>
    </row>
    <row r="2860" spans="1:7" ht="15.5" x14ac:dyDescent="0.35">
      <c r="A2860" t="s">
        <v>187</v>
      </c>
      <c r="B2860" t="s">
        <v>353</v>
      </c>
      <c r="C2860">
        <v>91447</v>
      </c>
      <c r="D2860">
        <v>2025</v>
      </c>
      <c r="E2860">
        <v>11</v>
      </c>
      <c r="F2860">
        <v>0</v>
      </c>
      <c r="G2860">
        <v>0</v>
      </c>
    </row>
    <row r="2861" spans="1:7" ht="15.5" hidden="1" x14ac:dyDescent="0.35">
      <c r="A2861" t="s">
        <v>187</v>
      </c>
      <c r="B2861" t="s">
        <v>353</v>
      </c>
      <c r="C2861">
        <v>91448</v>
      </c>
      <c r="D2861">
        <v>2017</v>
      </c>
      <c r="E2861">
        <v>9</v>
      </c>
      <c r="F2861">
        <v>19.670000000000002</v>
      </c>
      <c r="G2861">
        <v>3.37</v>
      </c>
    </row>
    <row r="2862" spans="1:7" ht="15.5" hidden="1" x14ac:dyDescent="0.35">
      <c r="A2862" t="s">
        <v>187</v>
      </c>
      <c r="B2862" t="s">
        <v>353</v>
      </c>
      <c r="C2862">
        <v>91448</v>
      </c>
      <c r="D2862">
        <v>2017</v>
      </c>
      <c r="E2862">
        <v>10</v>
      </c>
      <c r="F2862">
        <v>304.82</v>
      </c>
      <c r="G2862">
        <v>52.15</v>
      </c>
    </row>
    <row r="2863" spans="1:7" ht="15.5" hidden="1" x14ac:dyDescent="0.35">
      <c r="A2863" t="s">
        <v>187</v>
      </c>
      <c r="B2863" t="s">
        <v>353</v>
      </c>
      <c r="C2863">
        <v>91448</v>
      </c>
      <c r="D2863">
        <v>2017</v>
      </c>
      <c r="E2863">
        <v>11</v>
      </c>
      <c r="F2863">
        <v>295</v>
      </c>
      <c r="G2863">
        <v>50.48</v>
      </c>
    </row>
    <row r="2864" spans="1:7" ht="15.5" hidden="1" x14ac:dyDescent="0.35">
      <c r="A2864" t="s">
        <v>187</v>
      </c>
      <c r="B2864" t="s">
        <v>353</v>
      </c>
      <c r="C2864">
        <v>91448</v>
      </c>
      <c r="D2864">
        <v>2017</v>
      </c>
      <c r="E2864">
        <v>12</v>
      </c>
      <c r="F2864">
        <v>387.95</v>
      </c>
      <c r="G2864">
        <v>66</v>
      </c>
    </row>
    <row r="2865" spans="1:7" ht="15.5" hidden="1" x14ac:dyDescent="0.35">
      <c r="A2865" t="s">
        <v>187</v>
      </c>
      <c r="B2865" t="s">
        <v>353</v>
      </c>
      <c r="C2865">
        <v>91448</v>
      </c>
      <c r="D2865">
        <v>2018</v>
      </c>
      <c r="E2865">
        <v>1</v>
      </c>
      <c r="F2865">
        <v>365.81</v>
      </c>
      <c r="G2865">
        <v>62</v>
      </c>
    </row>
    <row r="2866" spans="1:7" ht="15.5" hidden="1" x14ac:dyDescent="0.35">
      <c r="A2866" t="s">
        <v>187</v>
      </c>
      <c r="B2866" t="s">
        <v>353</v>
      </c>
      <c r="C2866">
        <v>91448</v>
      </c>
      <c r="D2866">
        <v>2018</v>
      </c>
      <c r="E2866">
        <v>2</v>
      </c>
      <c r="F2866">
        <v>312.08</v>
      </c>
      <c r="G2866">
        <v>56</v>
      </c>
    </row>
    <row r="2867" spans="1:7" ht="15.5" hidden="1" x14ac:dyDescent="0.35">
      <c r="A2867" t="s">
        <v>187</v>
      </c>
      <c r="B2867" t="s">
        <v>353</v>
      </c>
      <c r="C2867">
        <v>91448</v>
      </c>
      <c r="D2867">
        <v>2018</v>
      </c>
      <c r="E2867">
        <v>3</v>
      </c>
      <c r="F2867">
        <v>309.82</v>
      </c>
      <c r="G2867">
        <v>54</v>
      </c>
    </row>
    <row r="2868" spans="1:7" ht="15.5" hidden="1" x14ac:dyDescent="0.35">
      <c r="A2868" t="s">
        <v>187</v>
      </c>
      <c r="B2868" t="s">
        <v>353</v>
      </c>
      <c r="C2868">
        <v>91448</v>
      </c>
      <c r="D2868">
        <v>2018</v>
      </c>
      <c r="E2868">
        <v>4</v>
      </c>
      <c r="F2868">
        <v>387.4</v>
      </c>
      <c r="G2868">
        <v>68</v>
      </c>
    </row>
    <row r="2869" spans="1:7" ht="15.5" hidden="1" x14ac:dyDescent="0.35">
      <c r="A2869" t="s">
        <v>187</v>
      </c>
      <c r="B2869" t="s">
        <v>353</v>
      </c>
      <c r="C2869">
        <v>91448</v>
      </c>
      <c r="D2869">
        <v>2018</v>
      </c>
      <c r="E2869">
        <v>5</v>
      </c>
      <c r="F2869">
        <v>366.22</v>
      </c>
      <c r="G2869">
        <v>65</v>
      </c>
    </row>
    <row r="2870" spans="1:7" ht="15.5" hidden="1" x14ac:dyDescent="0.35">
      <c r="A2870" t="s">
        <v>187</v>
      </c>
      <c r="B2870" t="s">
        <v>353</v>
      </c>
      <c r="C2870">
        <v>91448</v>
      </c>
      <c r="D2870">
        <v>2018</v>
      </c>
      <c r="E2870">
        <v>6</v>
      </c>
      <c r="F2870">
        <v>350.6</v>
      </c>
      <c r="G2870">
        <v>63</v>
      </c>
    </row>
    <row r="2871" spans="1:7" ht="15.5" hidden="1" x14ac:dyDescent="0.35">
      <c r="A2871" t="s">
        <v>187</v>
      </c>
      <c r="B2871" t="s">
        <v>353</v>
      </c>
      <c r="C2871">
        <v>91448</v>
      </c>
      <c r="D2871">
        <v>2018</v>
      </c>
      <c r="E2871">
        <v>7</v>
      </c>
      <c r="F2871">
        <v>351.13</v>
      </c>
      <c r="G2871">
        <v>63</v>
      </c>
    </row>
    <row r="2872" spans="1:7" ht="15.5" hidden="1" x14ac:dyDescent="0.35">
      <c r="A2872" t="s">
        <v>187</v>
      </c>
      <c r="B2872" t="s">
        <v>353</v>
      </c>
      <c r="C2872">
        <v>91448</v>
      </c>
      <c r="D2872">
        <v>2018</v>
      </c>
      <c r="E2872">
        <v>8</v>
      </c>
      <c r="F2872">
        <v>387.25</v>
      </c>
      <c r="G2872">
        <v>68</v>
      </c>
    </row>
    <row r="2873" spans="1:7" ht="15.5" hidden="1" x14ac:dyDescent="0.35">
      <c r="A2873" t="s">
        <v>187</v>
      </c>
      <c r="B2873" t="s">
        <v>353</v>
      </c>
      <c r="C2873">
        <v>91448</v>
      </c>
      <c r="D2873">
        <v>2018</v>
      </c>
      <c r="E2873">
        <v>9</v>
      </c>
      <c r="F2873">
        <v>366.35</v>
      </c>
      <c r="G2873">
        <v>57</v>
      </c>
    </row>
    <row r="2874" spans="1:7" ht="15.5" hidden="1" x14ac:dyDescent="0.35">
      <c r="A2874" t="s">
        <v>187</v>
      </c>
      <c r="B2874" t="s">
        <v>353</v>
      </c>
      <c r="C2874">
        <v>91448</v>
      </c>
      <c r="D2874">
        <v>2018</v>
      </c>
      <c r="E2874">
        <v>10</v>
      </c>
      <c r="F2874">
        <v>387.55</v>
      </c>
      <c r="G2874">
        <v>69</v>
      </c>
    </row>
    <row r="2875" spans="1:7" ht="15.5" hidden="1" x14ac:dyDescent="0.35">
      <c r="A2875" t="s">
        <v>187</v>
      </c>
      <c r="B2875" t="s">
        <v>353</v>
      </c>
      <c r="C2875">
        <v>91448</v>
      </c>
      <c r="D2875">
        <v>2018</v>
      </c>
      <c r="E2875">
        <v>11</v>
      </c>
      <c r="F2875">
        <v>340.48</v>
      </c>
      <c r="G2875">
        <v>59</v>
      </c>
    </row>
    <row r="2876" spans="1:7" ht="15.5" hidden="1" x14ac:dyDescent="0.35">
      <c r="A2876" t="s">
        <v>187</v>
      </c>
      <c r="B2876" t="s">
        <v>353</v>
      </c>
      <c r="C2876">
        <v>91448</v>
      </c>
      <c r="D2876">
        <v>2018</v>
      </c>
      <c r="E2876">
        <v>12</v>
      </c>
      <c r="F2876">
        <v>377.02</v>
      </c>
      <c r="G2876">
        <v>64</v>
      </c>
    </row>
    <row r="2877" spans="1:7" ht="15.5" hidden="1" x14ac:dyDescent="0.35">
      <c r="A2877" t="s">
        <v>187</v>
      </c>
      <c r="B2877" t="s">
        <v>353</v>
      </c>
      <c r="C2877">
        <v>91448</v>
      </c>
      <c r="D2877">
        <v>2019</v>
      </c>
      <c r="E2877">
        <v>1</v>
      </c>
      <c r="F2877">
        <v>377.23</v>
      </c>
      <c r="G2877">
        <v>60</v>
      </c>
    </row>
    <row r="2878" spans="1:7" ht="15.5" hidden="1" x14ac:dyDescent="0.35">
      <c r="A2878" t="s">
        <v>187</v>
      </c>
      <c r="B2878" t="s">
        <v>353</v>
      </c>
      <c r="C2878">
        <v>91448</v>
      </c>
      <c r="D2878">
        <v>2019</v>
      </c>
      <c r="E2878">
        <v>2</v>
      </c>
      <c r="F2878">
        <v>301.64999999999998</v>
      </c>
      <c r="G2878">
        <v>46</v>
      </c>
    </row>
    <row r="2879" spans="1:7" ht="15.5" hidden="1" x14ac:dyDescent="0.35">
      <c r="A2879" t="s">
        <v>187</v>
      </c>
      <c r="B2879" t="s">
        <v>353</v>
      </c>
      <c r="C2879">
        <v>91448</v>
      </c>
      <c r="D2879">
        <v>2019</v>
      </c>
      <c r="E2879">
        <v>3</v>
      </c>
      <c r="F2879">
        <v>343.65</v>
      </c>
      <c r="G2879">
        <v>52</v>
      </c>
    </row>
    <row r="2880" spans="1:7" ht="15.5" hidden="1" x14ac:dyDescent="0.35">
      <c r="A2880" t="s">
        <v>187</v>
      </c>
      <c r="B2880" t="s">
        <v>353</v>
      </c>
      <c r="C2880">
        <v>91448</v>
      </c>
      <c r="D2880">
        <v>2019</v>
      </c>
      <c r="E2880">
        <v>4</v>
      </c>
      <c r="F2880">
        <v>362.12</v>
      </c>
      <c r="G2880">
        <v>58</v>
      </c>
    </row>
    <row r="2881" spans="1:7" ht="15.5" hidden="1" x14ac:dyDescent="0.35">
      <c r="A2881" t="s">
        <v>187</v>
      </c>
      <c r="B2881" t="s">
        <v>353</v>
      </c>
      <c r="C2881">
        <v>91448</v>
      </c>
      <c r="D2881">
        <v>2019</v>
      </c>
      <c r="E2881">
        <v>5</v>
      </c>
      <c r="F2881">
        <v>299.45</v>
      </c>
      <c r="G2881">
        <v>52</v>
      </c>
    </row>
    <row r="2882" spans="1:7" ht="15.5" hidden="1" x14ac:dyDescent="0.35">
      <c r="A2882" t="s">
        <v>187</v>
      </c>
      <c r="B2882" t="s">
        <v>353</v>
      </c>
      <c r="C2882">
        <v>91448</v>
      </c>
      <c r="D2882">
        <v>2019</v>
      </c>
      <c r="E2882">
        <v>6</v>
      </c>
      <c r="F2882">
        <v>393.58</v>
      </c>
      <c r="G2882">
        <v>64</v>
      </c>
    </row>
    <row r="2883" spans="1:7" ht="15.5" hidden="1" x14ac:dyDescent="0.35">
      <c r="A2883" t="s">
        <v>187</v>
      </c>
      <c r="B2883" t="s">
        <v>353</v>
      </c>
      <c r="C2883">
        <v>91448</v>
      </c>
      <c r="D2883">
        <v>2019</v>
      </c>
      <c r="E2883">
        <v>7</v>
      </c>
      <c r="F2883">
        <v>378.48</v>
      </c>
      <c r="G2883">
        <v>60</v>
      </c>
    </row>
    <row r="2884" spans="1:7" ht="15.5" hidden="1" x14ac:dyDescent="0.35">
      <c r="A2884" t="s">
        <v>187</v>
      </c>
      <c r="B2884" t="s">
        <v>353</v>
      </c>
      <c r="C2884">
        <v>91448</v>
      </c>
      <c r="D2884">
        <v>2019</v>
      </c>
      <c r="E2884">
        <v>8</v>
      </c>
      <c r="F2884">
        <v>409.09</v>
      </c>
      <c r="G2884">
        <v>70</v>
      </c>
    </row>
    <row r="2885" spans="1:7" ht="15.5" hidden="1" x14ac:dyDescent="0.35">
      <c r="A2885" t="s">
        <v>187</v>
      </c>
      <c r="B2885" t="s">
        <v>353</v>
      </c>
      <c r="C2885">
        <v>91448</v>
      </c>
      <c r="D2885">
        <v>2019</v>
      </c>
      <c r="E2885">
        <v>9</v>
      </c>
      <c r="F2885">
        <v>357.92</v>
      </c>
      <c r="G2885">
        <v>60</v>
      </c>
    </row>
    <row r="2886" spans="1:7" ht="15.5" hidden="1" x14ac:dyDescent="0.35">
      <c r="A2886" t="s">
        <v>187</v>
      </c>
      <c r="B2886" t="s">
        <v>353</v>
      </c>
      <c r="C2886">
        <v>91448</v>
      </c>
      <c r="D2886">
        <v>2019</v>
      </c>
      <c r="E2886">
        <v>10</v>
      </c>
      <c r="F2886">
        <v>68.84</v>
      </c>
      <c r="G2886">
        <v>11.69</v>
      </c>
    </row>
    <row r="2887" spans="1:7" ht="15.5" hidden="1" x14ac:dyDescent="0.35">
      <c r="A2887" t="s">
        <v>187</v>
      </c>
      <c r="B2887" t="s">
        <v>353</v>
      </c>
      <c r="C2887">
        <v>91448</v>
      </c>
      <c r="D2887">
        <v>2019</v>
      </c>
      <c r="E2887">
        <v>11</v>
      </c>
      <c r="F2887">
        <v>0</v>
      </c>
      <c r="G2887">
        <v>0</v>
      </c>
    </row>
    <row r="2888" spans="1:7" ht="15.5" hidden="1" x14ac:dyDescent="0.35">
      <c r="A2888" t="s">
        <v>187</v>
      </c>
      <c r="B2888" t="s">
        <v>353</v>
      </c>
      <c r="C2888">
        <v>91448</v>
      </c>
      <c r="D2888">
        <v>2019</v>
      </c>
      <c r="E2888">
        <v>12</v>
      </c>
      <c r="F2888">
        <v>99.18</v>
      </c>
      <c r="G2888">
        <v>16.34</v>
      </c>
    </row>
    <row r="2889" spans="1:7" ht="15.5" hidden="1" x14ac:dyDescent="0.35">
      <c r="A2889" t="s">
        <v>187</v>
      </c>
      <c r="B2889" t="s">
        <v>353</v>
      </c>
      <c r="C2889">
        <v>91448</v>
      </c>
      <c r="D2889">
        <v>2020</v>
      </c>
      <c r="E2889">
        <v>1</v>
      </c>
      <c r="F2889">
        <v>364.31</v>
      </c>
      <c r="G2889">
        <v>63.03</v>
      </c>
    </row>
    <row r="2890" spans="1:7" ht="15.5" hidden="1" x14ac:dyDescent="0.35">
      <c r="A2890" t="s">
        <v>187</v>
      </c>
      <c r="B2890" t="s">
        <v>353</v>
      </c>
      <c r="C2890">
        <v>91448</v>
      </c>
      <c r="D2890">
        <v>2020</v>
      </c>
      <c r="E2890">
        <v>2</v>
      </c>
      <c r="F2890">
        <v>340.81</v>
      </c>
      <c r="G2890">
        <v>58.97</v>
      </c>
    </row>
    <row r="2891" spans="1:7" ht="15.5" hidden="1" x14ac:dyDescent="0.35">
      <c r="A2891" t="s">
        <v>187</v>
      </c>
      <c r="B2891" t="s">
        <v>353</v>
      </c>
      <c r="C2891">
        <v>91448</v>
      </c>
      <c r="D2891">
        <v>2020</v>
      </c>
      <c r="E2891">
        <v>3</v>
      </c>
      <c r="F2891">
        <v>149.65</v>
      </c>
      <c r="G2891">
        <v>25</v>
      </c>
    </row>
    <row r="2892" spans="1:7" ht="15.5" hidden="1" x14ac:dyDescent="0.35">
      <c r="A2892" t="s">
        <v>187</v>
      </c>
      <c r="B2892" t="s">
        <v>353</v>
      </c>
      <c r="C2892">
        <v>91448</v>
      </c>
      <c r="D2892">
        <v>2020</v>
      </c>
      <c r="E2892">
        <v>4</v>
      </c>
      <c r="F2892">
        <v>0</v>
      </c>
      <c r="G2892">
        <v>0</v>
      </c>
    </row>
    <row r="2893" spans="1:7" ht="15.5" hidden="1" x14ac:dyDescent="0.35">
      <c r="A2893" t="s">
        <v>187</v>
      </c>
      <c r="B2893" t="s">
        <v>353</v>
      </c>
      <c r="C2893">
        <v>91448</v>
      </c>
      <c r="D2893">
        <v>2020</v>
      </c>
      <c r="E2893">
        <v>5</v>
      </c>
      <c r="F2893">
        <v>0</v>
      </c>
      <c r="G2893">
        <v>0</v>
      </c>
    </row>
    <row r="2894" spans="1:7" ht="15.5" hidden="1" x14ac:dyDescent="0.35">
      <c r="A2894" t="s">
        <v>187</v>
      </c>
      <c r="B2894" t="s">
        <v>353</v>
      </c>
      <c r="C2894">
        <v>91448</v>
      </c>
      <c r="D2894">
        <v>2020</v>
      </c>
      <c r="E2894">
        <v>6</v>
      </c>
      <c r="F2894">
        <v>0</v>
      </c>
      <c r="G2894">
        <v>0</v>
      </c>
    </row>
    <row r="2895" spans="1:7" ht="15.5" hidden="1" x14ac:dyDescent="0.35">
      <c r="A2895" t="s">
        <v>187</v>
      </c>
      <c r="B2895" t="s">
        <v>353</v>
      </c>
      <c r="C2895">
        <v>91448</v>
      </c>
      <c r="D2895">
        <v>2020</v>
      </c>
      <c r="E2895">
        <v>7</v>
      </c>
      <c r="F2895">
        <v>0</v>
      </c>
      <c r="G2895">
        <v>0</v>
      </c>
    </row>
    <row r="2896" spans="1:7" ht="15.5" hidden="1" x14ac:dyDescent="0.35">
      <c r="A2896" t="s">
        <v>187</v>
      </c>
      <c r="B2896" t="s">
        <v>353</v>
      </c>
      <c r="C2896">
        <v>91448</v>
      </c>
      <c r="D2896">
        <v>2020</v>
      </c>
      <c r="E2896">
        <v>8</v>
      </c>
      <c r="F2896">
        <v>0.32</v>
      </c>
      <c r="G2896">
        <v>1</v>
      </c>
    </row>
    <row r="2897" spans="1:7" ht="15.5" hidden="1" x14ac:dyDescent="0.35">
      <c r="A2897" t="s">
        <v>187</v>
      </c>
      <c r="B2897" t="s">
        <v>353</v>
      </c>
      <c r="C2897">
        <v>91448</v>
      </c>
      <c r="D2897">
        <v>2020</v>
      </c>
      <c r="E2897">
        <v>9</v>
      </c>
      <c r="F2897">
        <v>0</v>
      </c>
      <c r="G2897">
        <v>0</v>
      </c>
    </row>
    <row r="2898" spans="1:7" ht="15.5" hidden="1" x14ac:dyDescent="0.35">
      <c r="A2898" t="s">
        <v>187</v>
      </c>
      <c r="B2898" t="s">
        <v>353</v>
      </c>
      <c r="C2898">
        <v>91448</v>
      </c>
      <c r="D2898">
        <v>2020</v>
      </c>
      <c r="E2898">
        <v>10</v>
      </c>
      <c r="F2898">
        <v>0</v>
      </c>
      <c r="G2898">
        <v>0</v>
      </c>
    </row>
    <row r="2899" spans="1:7" ht="15.5" hidden="1" x14ac:dyDescent="0.35">
      <c r="A2899" t="s">
        <v>187</v>
      </c>
      <c r="B2899" t="s">
        <v>353</v>
      </c>
      <c r="C2899">
        <v>91448</v>
      </c>
      <c r="D2899">
        <v>2020</v>
      </c>
      <c r="E2899">
        <v>11</v>
      </c>
      <c r="F2899">
        <v>0</v>
      </c>
      <c r="G2899">
        <v>0</v>
      </c>
    </row>
    <row r="2900" spans="1:7" ht="15.5" hidden="1" x14ac:dyDescent="0.35">
      <c r="A2900" t="s">
        <v>187</v>
      </c>
      <c r="B2900" t="s">
        <v>353</v>
      </c>
      <c r="C2900">
        <v>91448</v>
      </c>
      <c r="D2900">
        <v>2020</v>
      </c>
      <c r="E2900">
        <v>12</v>
      </c>
      <c r="F2900">
        <v>0</v>
      </c>
      <c r="G2900">
        <v>0</v>
      </c>
    </row>
    <row r="2901" spans="1:7" ht="15.5" hidden="1" x14ac:dyDescent="0.35">
      <c r="A2901" t="s">
        <v>187</v>
      </c>
      <c r="B2901" t="s">
        <v>353</v>
      </c>
      <c r="C2901">
        <v>91448</v>
      </c>
      <c r="D2901">
        <v>2021</v>
      </c>
      <c r="E2901">
        <v>1</v>
      </c>
      <c r="F2901">
        <v>0.71</v>
      </c>
      <c r="G2901">
        <v>1</v>
      </c>
    </row>
    <row r="2902" spans="1:7" ht="15.5" hidden="1" x14ac:dyDescent="0.35">
      <c r="A2902" t="s">
        <v>187</v>
      </c>
      <c r="B2902" t="s">
        <v>353</v>
      </c>
      <c r="C2902">
        <v>91448</v>
      </c>
      <c r="D2902">
        <v>2021</v>
      </c>
      <c r="E2902">
        <v>10</v>
      </c>
      <c r="F2902">
        <v>0.62</v>
      </c>
      <c r="G2902">
        <v>2</v>
      </c>
    </row>
    <row r="2903" spans="1:7" ht="15.5" hidden="1" x14ac:dyDescent="0.35">
      <c r="A2903" t="s">
        <v>187</v>
      </c>
      <c r="B2903" t="s">
        <v>353</v>
      </c>
      <c r="C2903">
        <v>91448</v>
      </c>
      <c r="D2903">
        <v>2021</v>
      </c>
      <c r="E2903">
        <v>11</v>
      </c>
      <c r="F2903">
        <v>13.92</v>
      </c>
      <c r="G2903">
        <v>2</v>
      </c>
    </row>
    <row r="2904" spans="1:7" ht="15.5" hidden="1" x14ac:dyDescent="0.35">
      <c r="A2904" t="s">
        <v>187</v>
      </c>
      <c r="B2904" t="s">
        <v>353</v>
      </c>
      <c r="C2904">
        <v>91448</v>
      </c>
      <c r="D2904">
        <v>2021</v>
      </c>
      <c r="E2904">
        <v>12</v>
      </c>
      <c r="F2904">
        <v>250.33</v>
      </c>
      <c r="G2904">
        <v>39</v>
      </c>
    </row>
    <row r="2905" spans="1:7" ht="15.5" hidden="1" x14ac:dyDescent="0.35">
      <c r="A2905" t="s">
        <v>187</v>
      </c>
      <c r="B2905" t="s">
        <v>353</v>
      </c>
      <c r="C2905">
        <v>91448</v>
      </c>
      <c r="D2905">
        <v>2022</v>
      </c>
      <c r="E2905">
        <v>1</v>
      </c>
      <c r="F2905">
        <v>210.22</v>
      </c>
      <c r="G2905">
        <v>33</v>
      </c>
    </row>
    <row r="2906" spans="1:7" ht="15.5" hidden="1" x14ac:dyDescent="0.35">
      <c r="A2906" t="s">
        <v>187</v>
      </c>
      <c r="B2906" t="s">
        <v>353</v>
      </c>
      <c r="C2906">
        <v>91448</v>
      </c>
      <c r="D2906">
        <v>2022</v>
      </c>
      <c r="E2906">
        <v>2</v>
      </c>
      <c r="F2906">
        <v>151.63</v>
      </c>
      <c r="G2906">
        <v>23</v>
      </c>
    </row>
    <row r="2907" spans="1:7" ht="15.5" hidden="1" x14ac:dyDescent="0.35">
      <c r="A2907" t="s">
        <v>187</v>
      </c>
      <c r="B2907" t="s">
        <v>353</v>
      </c>
      <c r="C2907">
        <v>91448</v>
      </c>
      <c r="D2907">
        <v>2022</v>
      </c>
      <c r="E2907">
        <v>3</v>
      </c>
      <c r="F2907">
        <v>287.45</v>
      </c>
      <c r="G2907">
        <v>66</v>
      </c>
    </row>
    <row r="2908" spans="1:7" ht="15.5" hidden="1" x14ac:dyDescent="0.35">
      <c r="A2908" t="s">
        <v>187</v>
      </c>
      <c r="B2908" t="s">
        <v>353</v>
      </c>
      <c r="C2908">
        <v>91448</v>
      </c>
      <c r="D2908">
        <v>2022</v>
      </c>
      <c r="E2908">
        <v>4</v>
      </c>
      <c r="F2908">
        <v>314.7</v>
      </c>
      <c r="G2908">
        <v>46</v>
      </c>
    </row>
    <row r="2909" spans="1:7" ht="15.5" hidden="1" x14ac:dyDescent="0.35">
      <c r="A2909" t="s">
        <v>187</v>
      </c>
      <c r="B2909" t="s">
        <v>353</v>
      </c>
      <c r="C2909">
        <v>91448</v>
      </c>
      <c r="D2909">
        <v>2022</v>
      </c>
      <c r="E2909">
        <v>5</v>
      </c>
      <c r="F2909">
        <v>95.93</v>
      </c>
      <c r="G2909">
        <v>14</v>
      </c>
    </row>
    <row r="2910" spans="1:7" ht="15.5" hidden="1" x14ac:dyDescent="0.35">
      <c r="A2910" t="s">
        <v>187</v>
      </c>
      <c r="B2910" t="s">
        <v>353</v>
      </c>
      <c r="C2910">
        <v>91448</v>
      </c>
      <c r="D2910">
        <v>2022</v>
      </c>
      <c r="E2910">
        <v>6</v>
      </c>
      <c r="F2910">
        <v>80.900000000000006</v>
      </c>
      <c r="G2910">
        <v>12</v>
      </c>
    </row>
    <row r="2911" spans="1:7" ht="15.5" hidden="1" x14ac:dyDescent="0.35">
      <c r="A2911" t="s">
        <v>187</v>
      </c>
      <c r="B2911" t="s">
        <v>353</v>
      </c>
      <c r="C2911">
        <v>91448</v>
      </c>
      <c r="D2911">
        <v>2022</v>
      </c>
      <c r="E2911">
        <v>7</v>
      </c>
      <c r="F2911">
        <v>194.04</v>
      </c>
      <c r="G2911">
        <v>61</v>
      </c>
    </row>
    <row r="2912" spans="1:7" ht="15.5" hidden="1" x14ac:dyDescent="0.35">
      <c r="A2912" t="s">
        <v>187</v>
      </c>
      <c r="B2912" t="s">
        <v>353</v>
      </c>
      <c r="C2912">
        <v>91448</v>
      </c>
      <c r="D2912">
        <v>2022</v>
      </c>
      <c r="E2912">
        <v>8</v>
      </c>
      <c r="F2912">
        <v>208.3</v>
      </c>
      <c r="G2912">
        <v>34</v>
      </c>
    </row>
    <row r="2913" spans="1:7" ht="15.5" hidden="1" x14ac:dyDescent="0.35">
      <c r="A2913" t="s">
        <v>187</v>
      </c>
      <c r="B2913" t="s">
        <v>353</v>
      </c>
      <c r="C2913">
        <v>91448</v>
      </c>
      <c r="D2913">
        <v>2022</v>
      </c>
      <c r="E2913">
        <v>9</v>
      </c>
      <c r="F2913">
        <v>242.12</v>
      </c>
      <c r="G2913">
        <v>38</v>
      </c>
    </row>
    <row r="2914" spans="1:7" ht="15.5" hidden="1" x14ac:dyDescent="0.35">
      <c r="A2914" t="s">
        <v>187</v>
      </c>
      <c r="B2914" t="s">
        <v>353</v>
      </c>
      <c r="C2914">
        <v>91448</v>
      </c>
      <c r="D2914">
        <v>2022</v>
      </c>
      <c r="E2914">
        <v>10</v>
      </c>
      <c r="F2914">
        <v>263.41000000000003</v>
      </c>
      <c r="G2914">
        <v>58</v>
      </c>
    </row>
    <row r="2915" spans="1:7" ht="15.5" hidden="1" x14ac:dyDescent="0.35">
      <c r="A2915" t="s">
        <v>187</v>
      </c>
      <c r="B2915" t="s">
        <v>353</v>
      </c>
      <c r="C2915">
        <v>91448</v>
      </c>
      <c r="D2915">
        <v>2022</v>
      </c>
      <c r="E2915">
        <v>11</v>
      </c>
      <c r="F2915">
        <v>297.39999999999998</v>
      </c>
      <c r="G2915">
        <v>45</v>
      </c>
    </row>
    <row r="2916" spans="1:7" ht="15.5" hidden="1" x14ac:dyDescent="0.35">
      <c r="A2916" t="s">
        <v>187</v>
      </c>
      <c r="B2916" t="s">
        <v>353</v>
      </c>
      <c r="C2916">
        <v>91448</v>
      </c>
      <c r="D2916">
        <v>2022</v>
      </c>
      <c r="E2916">
        <v>12</v>
      </c>
      <c r="F2916">
        <v>347.59</v>
      </c>
      <c r="G2916">
        <v>87</v>
      </c>
    </row>
    <row r="2917" spans="1:7" ht="15.5" hidden="1" x14ac:dyDescent="0.35">
      <c r="A2917" t="s">
        <v>187</v>
      </c>
      <c r="B2917" t="s">
        <v>353</v>
      </c>
      <c r="C2917">
        <v>91448</v>
      </c>
      <c r="D2917">
        <v>2023</v>
      </c>
      <c r="E2917">
        <v>1</v>
      </c>
      <c r="F2917">
        <v>326.05</v>
      </c>
      <c r="G2917">
        <v>50</v>
      </c>
    </row>
    <row r="2918" spans="1:7" ht="15.5" hidden="1" x14ac:dyDescent="0.35">
      <c r="A2918" t="s">
        <v>187</v>
      </c>
      <c r="B2918" t="s">
        <v>353</v>
      </c>
      <c r="C2918">
        <v>91448</v>
      </c>
      <c r="D2918">
        <v>2023</v>
      </c>
      <c r="E2918">
        <v>2</v>
      </c>
      <c r="F2918">
        <v>260.27999999999997</v>
      </c>
      <c r="G2918">
        <v>42</v>
      </c>
    </row>
    <row r="2919" spans="1:7" ht="15.5" hidden="1" x14ac:dyDescent="0.35">
      <c r="A2919" t="s">
        <v>187</v>
      </c>
      <c r="B2919" t="s">
        <v>353</v>
      </c>
      <c r="C2919">
        <v>91448</v>
      </c>
      <c r="D2919">
        <v>2023</v>
      </c>
      <c r="E2919">
        <v>3</v>
      </c>
      <c r="F2919">
        <v>258.77999999999997</v>
      </c>
      <c r="G2919">
        <v>41</v>
      </c>
    </row>
    <row r="2920" spans="1:7" ht="15.5" hidden="1" x14ac:dyDescent="0.35">
      <c r="A2920" t="s">
        <v>187</v>
      </c>
      <c r="B2920" t="s">
        <v>353</v>
      </c>
      <c r="C2920">
        <v>91448</v>
      </c>
      <c r="D2920">
        <v>2023</v>
      </c>
      <c r="E2920">
        <v>4</v>
      </c>
      <c r="F2920">
        <v>373.79</v>
      </c>
      <c r="G2920">
        <v>71</v>
      </c>
    </row>
    <row r="2921" spans="1:7" ht="15.5" hidden="1" x14ac:dyDescent="0.35">
      <c r="A2921" t="s">
        <v>187</v>
      </c>
      <c r="B2921" t="s">
        <v>353</v>
      </c>
      <c r="C2921">
        <v>91448</v>
      </c>
      <c r="D2921">
        <v>2023</v>
      </c>
      <c r="E2921">
        <v>5</v>
      </c>
      <c r="F2921">
        <v>342.96</v>
      </c>
      <c r="G2921">
        <v>60</v>
      </c>
    </row>
    <row r="2922" spans="1:7" ht="15.5" hidden="1" x14ac:dyDescent="0.35">
      <c r="A2922" t="s">
        <v>187</v>
      </c>
      <c r="B2922" t="s">
        <v>353</v>
      </c>
      <c r="C2922">
        <v>91448</v>
      </c>
      <c r="D2922">
        <v>2023</v>
      </c>
      <c r="E2922">
        <v>6</v>
      </c>
      <c r="F2922">
        <v>376.32</v>
      </c>
      <c r="G2922">
        <v>59</v>
      </c>
    </row>
    <row r="2923" spans="1:7" ht="15.5" hidden="1" x14ac:dyDescent="0.35">
      <c r="A2923" t="s">
        <v>187</v>
      </c>
      <c r="B2923" t="s">
        <v>353</v>
      </c>
      <c r="C2923">
        <v>91448</v>
      </c>
      <c r="D2923">
        <v>2023</v>
      </c>
      <c r="E2923">
        <v>7</v>
      </c>
      <c r="F2923">
        <v>370.77</v>
      </c>
      <c r="G2923">
        <v>54</v>
      </c>
    </row>
    <row r="2924" spans="1:7" ht="15.5" hidden="1" x14ac:dyDescent="0.35">
      <c r="A2924" t="s">
        <v>187</v>
      </c>
      <c r="B2924" t="s">
        <v>353</v>
      </c>
      <c r="C2924">
        <v>91448</v>
      </c>
      <c r="D2924">
        <v>2023</v>
      </c>
      <c r="E2924">
        <v>8</v>
      </c>
      <c r="F2924">
        <v>398.03</v>
      </c>
      <c r="G2924">
        <v>57</v>
      </c>
    </row>
    <row r="2925" spans="1:7" ht="15.5" hidden="1" x14ac:dyDescent="0.35">
      <c r="A2925" t="s">
        <v>187</v>
      </c>
      <c r="B2925" t="s">
        <v>353</v>
      </c>
      <c r="C2925">
        <v>91448</v>
      </c>
      <c r="D2925">
        <v>2023</v>
      </c>
      <c r="E2925">
        <v>9</v>
      </c>
      <c r="F2925">
        <v>363.52</v>
      </c>
      <c r="G2925">
        <v>52</v>
      </c>
    </row>
    <row r="2926" spans="1:7" ht="15.5" hidden="1" x14ac:dyDescent="0.35">
      <c r="A2926" t="s">
        <v>187</v>
      </c>
      <c r="B2926" t="s">
        <v>353</v>
      </c>
      <c r="C2926">
        <v>91448</v>
      </c>
      <c r="D2926">
        <v>2023</v>
      </c>
      <c r="E2926">
        <v>10</v>
      </c>
      <c r="F2926">
        <v>388.93</v>
      </c>
      <c r="G2926">
        <v>53</v>
      </c>
    </row>
    <row r="2927" spans="1:7" ht="15.5" hidden="1" x14ac:dyDescent="0.35">
      <c r="A2927" t="s">
        <v>187</v>
      </c>
      <c r="B2927" t="s">
        <v>353</v>
      </c>
      <c r="C2927">
        <v>91448</v>
      </c>
      <c r="D2927">
        <v>2023</v>
      </c>
      <c r="E2927">
        <v>11</v>
      </c>
      <c r="F2927">
        <v>357.11</v>
      </c>
      <c r="G2927">
        <v>56</v>
      </c>
    </row>
    <row r="2928" spans="1:7" ht="15.5" hidden="1" x14ac:dyDescent="0.35">
      <c r="A2928" t="s">
        <v>187</v>
      </c>
      <c r="B2928" t="s">
        <v>353</v>
      </c>
      <c r="C2928">
        <v>91448</v>
      </c>
      <c r="D2928">
        <v>2023</v>
      </c>
      <c r="E2928">
        <v>12</v>
      </c>
      <c r="F2928">
        <v>366.78</v>
      </c>
      <c r="G2928">
        <v>52</v>
      </c>
    </row>
    <row r="2929" spans="1:7" ht="15.5" hidden="1" x14ac:dyDescent="0.35">
      <c r="A2929" t="s">
        <v>187</v>
      </c>
      <c r="B2929" t="s">
        <v>353</v>
      </c>
      <c r="C2929">
        <v>91448</v>
      </c>
      <c r="D2929">
        <v>2024</v>
      </c>
      <c r="E2929">
        <v>1</v>
      </c>
      <c r="F2929">
        <v>371.26</v>
      </c>
      <c r="G2929">
        <v>54</v>
      </c>
    </row>
    <row r="2930" spans="1:7" ht="15.5" hidden="1" x14ac:dyDescent="0.35">
      <c r="A2930" t="s">
        <v>187</v>
      </c>
      <c r="B2930" t="s">
        <v>353</v>
      </c>
      <c r="C2930">
        <v>91448</v>
      </c>
      <c r="D2930">
        <v>2024</v>
      </c>
      <c r="E2930">
        <v>2</v>
      </c>
      <c r="F2930">
        <v>297.85000000000002</v>
      </c>
      <c r="G2930">
        <v>43</v>
      </c>
    </row>
    <row r="2931" spans="1:7" ht="15.5" hidden="1" x14ac:dyDescent="0.35">
      <c r="A2931" t="s">
        <v>187</v>
      </c>
      <c r="B2931" t="s">
        <v>353</v>
      </c>
      <c r="C2931">
        <v>91448</v>
      </c>
      <c r="D2931">
        <v>2024</v>
      </c>
      <c r="E2931">
        <v>3</v>
      </c>
      <c r="F2931">
        <v>45.85</v>
      </c>
      <c r="G2931">
        <v>7</v>
      </c>
    </row>
    <row r="2932" spans="1:7" ht="15.5" hidden="1" x14ac:dyDescent="0.35">
      <c r="A2932" t="s">
        <v>187</v>
      </c>
      <c r="B2932" t="s">
        <v>353</v>
      </c>
      <c r="C2932">
        <v>91448</v>
      </c>
      <c r="D2932">
        <v>2024</v>
      </c>
      <c r="E2932">
        <v>4</v>
      </c>
      <c r="F2932">
        <v>0</v>
      </c>
      <c r="G2932">
        <v>0</v>
      </c>
    </row>
    <row r="2933" spans="1:7" ht="15.5" hidden="1" x14ac:dyDescent="0.35">
      <c r="A2933" t="s">
        <v>187</v>
      </c>
      <c r="B2933" t="s">
        <v>353</v>
      </c>
      <c r="C2933">
        <v>91448</v>
      </c>
      <c r="D2933">
        <v>2024</v>
      </c>
      <c r="E2933">
        <v>5</v>
      </c>
      <c r="F2933">
        <v>245.92</v>
      </c>
      <c r="G2933">
        <v>43</v>
      </c>
    </row>
    <row r="2934" spans="1:7" ht="15.5" hidden="1" x14ac:dyDescent="0.35">
      <c r="A2934" t="s">
        <v>187</v>
      </c>
      <c r="B2934" t="s">
        <v>353</v>
      </c>
      <c r="C2934">
        <v>91448</v>
      </c>
      <c r="D2934">
        <v>2024</v>
      </c>
      <c r="E2934">
        <v>6</v>
      </c>
      <c r="F2934">
        <v>355.55</v>
      </c>
      <c r="G2934">
        <v>60</v>
      </c>
    </row>
    <row r="2935" spans="1:7" ht="15.5" hidden="1" x14ac:dyDescent="0.35">
      <c r="A2935" t="s">
        <v>187</v>
      </c>
      <c r="B2935" t="s">
        <v>353</v>
      </c>
      <c r="C2935">
        <v>91448</v>
      </c>
      <c r="D2935">
        <v>2024</v>
      </c>
      <c r="E2935">
        <v>7</v>
      </c>
      <c r="F2935">
        <v>35.299999999999997</v>
      </c>
      <c r="G2935">
        <v>5.62</v>
      </c>
    </row>
    <row r="2936" spans="1:7" ht="15.5" hidden="1" x14ac:dyDescent="0.35">
      <c r="A2936" t="s">
        <v>187</v>
      </c>
      <c r="B2936" t="s">
        <v>353</v>
      </c>
      <c r="C2936">
        <v>91448</v>
      </c>
      <c r="D2936">
        <v>2024</v>
      </c>
      <c r="E2936">
        <v>8</v>
      </c>
      <c r="F2936">
        <v>0</v>
      </c>
      <c r="G2936">
        <v>0</v>
      </c>
    </row>
    <row r="2937" spans="1:7" ht="15.5" hidden="1" x14ac:dyDescent="0.35">
      <c r="A2937" t="s">
        <v>187</v>
      </c>
      <c r="B2937" t="s">
        <v>353</v>
      </c>
      <c r="C2937">
        <v>91448</v>
      </c>
      <c r="D2937">
        <v>2024</v>
      </c>
      <c r="E2937">
        <v>9</v>
      </c>
      <c r="F2937">
        <v>0</v>
      </c>
      <c r="G2937">
        <v>0</v>
      </c>
    </row>
    <row r="2938" spans="1:7" ht="15.5" hidden="1" x14ac:dyDescent="0.35">
      <c r="A2938" t="s">
        <v>187</v>
      </c>
      <c r="B2938" t="s">
        <v>353</v>
      </c>
      <c r="C2938">
        <v>91448</v>
      </c>
      <c r="D2938">
        <v>2024</v>
      </c>
      <c r="E2938">
        <v>10</v>
      </c>
      <c r="F2938">
        <v>0</v>
      </c>
      <c r="G2938">
        <v>0</v>
      </c>
    </row>
    <row r="2939" spans="1:7" ht="15.5" hidden="1" x14ac:dyDescent="0.35">
      <c r="A2939" t="s">
        <v>187</v>
      </c>
      <c r="B2939" t="s">
        <v>353</v>
      </c>
      <c r="C2939">
        <v>91448</v>
      </c>
      <c r="D2939">
        <v>2024</v>
      </c>
      <c r="E2939">
        <v>11</v>
      </c>
      <c r="F2939">
        <v>0</v>
      </c>
      <c r="G2939">
        <v>0</v>
      </c>
    </row>
    <row r="2940" spans="1:7" ht="15.5" hidden="1" x14ac:dyDescent="0.35">
      <c r="A2940" t="s">
        <v>187</v>
      </c>
      <c r="B2940" t="s">
        <v>353</v>
      </c>
      <c r="C2940">
        <v>91448</v>
      </c>
      <c r="D2940">
        <v>2024</v>
      </c>
      <c r="E2940">
        <v>12</v>
      </c>
      <c r="F2940">
        <v>0</v>
      </c>
      <c r="G2940">
        <v>0</v>
      </c>
    </row>
    <row r="2941" spans="1:7" ht="15.5" x14ac:dyDescent="0.35">
      <c r="A2941" t="s">
        <v>187</v>
      </c>
      <c r="B2941" t="s">
        <v>353</v>
      </c>
      <c r="C2941">
        <v>91448</v>
      </c>
      <c r="D2941">
        <v>2025</v>
      </c>
      <c r="E2941">
        <v>1</v>
      </c>
      <c r="F2941">
        <v>0</v>
      </c>
      <c r="G2941">
        <v>0</v>
      </c>
    </row>
    <row r="2942" spans="1:7" ht="15.5" x14ac:dyDescent="0.35">
      <c r="A2942" t="s">
        <v>187</v>
      </c>
      <c r="B2942" t="s">
        <v>353</v>
      </c>
      <c r="C2942">
        <v>91448</v>
      </c>
      <c r="D2942">
        <v>2025</v>
      </c>
      <c r="E2942">
        <v>2</v>
      </c>
      <c r="F2942">
        <v>0</v>
      </c>
      <c r="G2942">
        <v>0</v>
      </c>
    </row>
    <row r="2943" spans="1:7" ht="15.5" x14ac:dyDescent="0.35">
      <c r="A2943" t="s">
        <v>187</v>
      </c>
      <c r="B2943" t="s">
        <v>353</v>
      </c>
      <c r="C2943">
        <v>91448</v>
      </c>
      <c r="D2943">
        <v>2025</v>
      </c>
      <c r="E2943">
        <v>3</v>
      </c>
      <c r="F2943">
        <v>0</v>
      </c>
      <c r="G2943">
        <v>0</v>
      </c>
    </row>
    <row r="2944" spans="1:7" ht="15.5" x14ac:dyDescent="0.35">
      <c r="A2944" t="s">
        <v>187</v>
      </c>
      <c r="B2944" t="s">
        <v>353</v>
      </c>
      <c r="C2944">
        <v>91448</v>
      </c>
      <c r="D2944">
        <v>2025</v>
      </c>
      <c r="E2944">
        <v>4</v>
      </c>
      <c r="F2944">
        <v>0</v>
      </c>
      <c r="G2944">
        <v>0</v>
      </c>
    </row>
    <row r="2945" spans="1:7" ht="15.5" x14ac:dyDescent="0.35">
      <c r="A2945" t="s">
        <v>187</v>
      </c>
      <c r="B2945" t="s">
        <v>353</v>
      </c>
      <c r="C2945">
        <v>91448</v>
      </c>
      <c r="D2945">
        <v>2025</v>
      </c>
      <c r="E2945">
        <v>5</v>
      </c>
      <c r="F2945">
        <v>0</v>
      </c>
      <c r="G2945">
        <v>0</v>
      </c>
    </row>
    <row r="2946" spans="1:7" ht="15.5" x14ac:dyDescent="0.35">
      <c r="A2946" t="s">
        <v>187</v>
      </c>
      <c r="B2946" t="s">
        <v>353</v>
      </c>
      <c r="C2946">
        <v>91448</v>
      </c>
      <c r="D2946">
        <v>2025</v>
      </c>
      <c r="E2946">
        <v>6</v>
      </c>
      <c r="F2946">
        <v>0</v>
      </c>
      <c r="G2946">
        <v>0</v>
      </c>
    </row>
    <row r="2947" spans="1:7" ht="15.5" x14ac:dyDescent="0.35">
      <c r="A2947" t="s">
        <v>187</v>
      </c>
      <c r="B2947" t="s">
        <v>353</v>
      </c>
      <c r="C2947">
        <v>91448</v>
      </c>
      <c r="D2947">
        <v>2025</v>
      </c>
      <c r="E2947">
        <v>7</v>
      </c>
      <c r="F2947">
        <v>0</v>
      </c>
      <c r="G2947">
        <v>0</v>
      </c>
    </row>
    <row r="2948" spans="1:7" ht="15.5" x14ac:dyDescent="0.35">
      <c r="A2948" t="s">
        <v>187</v>
      </c>
      <c r="B2948" t="s">
        <v>353</v>
      </c>
      <c r="C2948">
        <v>91448</v>
      </c>
      <c r="D2948">
        <v>2025</v>
      </c>
      <c r="E2948">
        <v>8</v>
      </c>
      <c r="F2948">
        <v>0</v>
      </c>
      <c r="G2948">
        <v>0</v>
      </c>
    </row>
    <row r="2949" spans="1:7" ht="15.5" x14ac:dyDescent="0.35">
      <c r="A2949" t="s">
        <v>187</v>
      </c>
      <c r="B2949" t="s">
        <v>353</v>
      </c>
      <c r="C2949">
        <v>91448</v>
      </c>
      <c r="D2949">
        <v>2025</v>
      </c>
      <c r="E2949">
        <v>9</v>
      </c>
      <c r="F2949">
        <v>0</v>
      </c>
      <c r="G2949">
        <v>0</v>
      </c>
    </row>
    <row r="2950" spans="1:7" ht="15.5" x14ac:dyDescent="0.35">
      <c r="A2950" t="s">
        <v>187</v>
      </c>
      <c r="B2950" t="s">
        <v>353</v>
      </c>
      <c r="C2950">
        <v>91448</v>
      </c>
      <c r="D2950">
        <v>2025</v>
      </c>
      <c r="E2950">
        <v>10</v>
      </c>
      <c r="F2950">
        <v>0</v>
      </c>
      <c r="G2950">
        <v>0</v>
      </c>
    </row>
    <row r="2951" spans="1:7" ht="15.5" x14ac:dyDescent="0.35">
      <c r="A2951" t="s">
        <v>187</v>
      </c>
      <c r="B2951" t="s">
        <v>353</v>
      </c>
      <c r="C2951">
        <v>91448</v>
      </c>
      <c r="D2951">
        <v>2025</v>
      </c>
      <c r="E2951">
        <v>11</v>
      </c>
      <c r="F2951">
        <v>0</v>
      </c>
      <c r="G2951">
        <v>0</v>
      </c>
    </row>
    <row r="2952" spans="1:7" ht="15.5" hidden="1" x14ac:dyDescent="0.35">
      <c r="A2952" t="s">
        <v>187</v>
      </c>
      <c r="B2952" t="s">
        <v>353</v>
      </c>
      <c r="C2952">
        <v>91449</v>
      </c>
      <c r="D2952">
        <v>2017</v>
      </c>
      <c r="E2952">
        <v>9</v>
      </c>
      <c r="F2952">
        <v>19.670000000000002</v>
      </c>
      <c r="G2952">
        <v>3.37</v>
      </c>
    </row>
    <row r="2953" spans="1:7" ht="15.5" hidden="1" x14ac:dyDescent="0.35">
      <c r="A2953" t="s">
        <v>187</v>
      </c>
      <c r="B2953" t="s">
        <v>353</v>
      </c>
      <c r="C2953">
        <v>91449</v>
      </c>
      <c r="D2953">
        <v>2017</v>
      </c>
      <c r="E2953">
        <v>10</v>
      </c>
      <c r="F2953">
        <v>304.82</v>
      </c>
      <c r="G2953">
        <v>52.15</v>
      </c>
    </row>
    <row r="2954" spans="1:7" ht="15.5" hidden="1" x14ac:dyDescent="0.35">
      <c r="A2954" t="s">
        <v>187</v>
      </c>
      <c r="B2954" t="s">
        <v>353</v>
      </c>
      <c r="C2954">
        <v>91449</v>
      </c>
      <c r="D2954">
        <v>2017</v>
      </c>
      <c r="E2954">
        <v>11</v>
      </c>
      <c r="F2954">
        <v>295</v>
      </c>
      <c r="G2954">
        <v>50.48</v>
      </c>
    </row>
    <row r="2955" spans="1:7" ht="15.5" hidden="1" x14ac:dyDescent="0.35">
      <c r="A2955" t="s">
        <v>187</v>
      </c>
      <c r="B2955" t="s">
        <v>353</v>
      </c>
      <c r="C2955">
        <v>91449</v>
      </c>
      <c r="D2955">
        <v>2017</v>
      </c>
      <c r="E2955">
        <v>12</v>
      </c>
      <c r="F2955">
        <v>387.95</v>
      </c>
      <c r="G2955">
        <v>66</v>
      </c>
    </row>
    <row r="2956" spans="1:7" ht="15.5" hidden="1" x14ac:dyDescent="0.35">
      <c r="A2956" t="s">
        <v>187</v>
      </c>
      <c r="B2956" t="s">
        <v>353</v>
      </c>
      <c r="C2956">
        <v>91449</v>
      </c>
      <c r="D2956">
        <v>2018</v>
      </c>
      <c r="E2956">
        <v>1</v>
      </c>
      <c r="F2956">
        <v>365.81</v>
      </c>
      <c r="G2956">
        <v>62</v>
      </c>
    </row>
    <row r="2957" spans="1:7" ht="15.5" hidden="1" x14ac:dyDescent="0.35">
      <c r="A2957" t="s">
        <v>187</v>
      </c>
      <c r="B2957" t="s">
        <v>353</v>
      </c>
      <c r="C2957">
        <v>91449</v>
      </c>
      <c r="D2957">
        <v>2018</v>
      </c>
      <c r="E2957">
        <v>2</v>
      </c>
      <c r="F2957">
        <v>312.08</v>
      </c>
      <c r="G2957">
        <v>56</v>
      </c>
    </row>
    <row r="2958" spans="1:7" ht="15.5" hidden="1" x14ac:dyDescent="0.35">
      <c r="A2958" t="s">
        <v>187</v>
      </c>
      <c r="B2958" t="s">
        <v>353</v>
      </c>
      <c r="C2958">
        <v>91449</v>
      </c>
      <c r="D2958">
        <v>2018</v>
      </c>
      <c r="E2958">
        <v>3</v>
      </c>
      <c r="F2958">
        <v>309.82</v>
      </c>
      <c r="G2958">
        <v>54</v>
      </c>
    </row>
    <row r="2959" spans="1:7" ht="15.5" hidden="1" x14ac:dyDescent="0.35">
      <c r="A2959" t="s">
        <v>187</v>
      </c>
      <c r="B2959" t="s">
        <v>353</v>
      </c>
      <c r="C2959">
        <v>91449</v>
      </c>
      <c r="D2959">
        <v>2018</v>
      </c>
      <c r="E2959">
        <v>4</v>
      </c>
      <c r="F2959">
        <v>387.4</v>
      </c>
      <c r="G2959">
        <v>68</v>
      </c>
    </row>
    <row r="2960" spans="1:7" ht="15.5" hidden="1" x14ac:dyDescent="0.35">
      <c r="A2960" t="s">
        <v>187</v>
      </c>
      <c r="B2960" t="s">
        <v>353</v>
      </c>
      <c r="C2960">
        <v>91449</v>
      </c>
      <c r="D2960">
        <v>2018</v>
      </c>
      <c r="E2960">
        <v>5</v>
      </c>
      <c r="F2960">
        <v>366.22</v>
      </c>
      <c r="G2960">
        <v>65</v>
      </c>
    </row>
    <row r="2961" spans="1:7" ht="15.5" hidden="1" x14ac:dyDescent="0.35">
      <c r="A2961" t="s">
        <v>187</v>
      </c>
      <c r="B2961" t="s">
        <v>353</v>
      </c>
      <c r="C2961">
        <v>91449</v>
      </c>
      <c r="D2961">
        <v>2018</v>
      </c>
      <c r="E2961">
        <v>6</v>
      </c>
      <c r="F2961">
        <v>350.6</v>
      </c>
      <c r="G2961">
        <v>63</v>
      </c>
    </row>
    <row r="2962" spans="1:7" ht="15.5" hidden="1" x14ac:dyDescent="0.35">
      <c r="A2962" t="s">
        <v>187</v>
      </c>
      <c r="B2962" t="s">
        <v>353</v>
      </c>
      <c r="C2962">
        <v>91449</v>
      </c>
      <c r="D2962">
        <v>2018</v>
      </c>
      <c r="E2962">
        <v>7</v>
      </c>
      <c r="F2962">
        <v>351.13</v>
      </c>
      <c r="G2962">
        <v>63</v>
      </c>
    </row>
    <row r="2963" spans="1:7" ht="15.5" hidden="1" x14ac:dyDescent="0.35">
      <c r="A2963" t="s">
        <v>187</v>
      </c>
      <c r="B2963" t="s">
        <v>353</v>
      </c>
      <c r="C2963">
        <v>91449</v>
      </c>
      <c r="D2963">
        <v>2018</v>
      </c>
      <c r="E2963">
        <v>8</v>
      </c>
      <c r="F2963">
        <v>387.25</v>
      </c>
      <c r="G2963">
        <v>68</v>
      </c>
    </row>
    <row r="2964" spans="1:7" ht="15.5" hidden="1" x14ac:dyDescent="0.35">
      <c r="A2964" t="s">
        <v>187</v>
      </c>
      <c r="B2964" t="s">
        <v>353</v>
      </c>
      <c r="C2964">
        <v>91449</v>
      </c>
      <c r="D2964">
        <v>2018</v>
      </c>
      <c r="E2964">
        <v>9</v>
      </c>
      <c r="F2964">
        <v>366.35</v>
      </c>
      <c r="G2964">
        <v>57</v>
      </c>
    </row>
    <row r="2965" spans="1:7" ht="15.5" hidden="1" x14ac:dyDescent="0.35">
      <c r="A2965" t="s">
        <v>187</v>
      </c>
      <c r="B2965" t="s">
        <v>353</v>
      </c>
      <c r="C2965">
        <v>91449</v>
      </c>
      <c r="D2965">
        <v>2018</v>
      </c>
      <c r="E2965">
        <v>10</v>
      </c>
      <c r="F2965">
        <v>387.55</v>
      </c>
      <c r="G2965">
        <v>69</v>
      </c>
    </row>
    <row r="2966" spans="1:7" ht="15.5" hidden="1" x14ac:dyDescent="0.35">
      <c r="A2966" t="s">
        <v>187</v>
      </c>
      <c r="B2966" t="s">
        <v>353</v>
      </c>
      <c r="C2966">
        <v>91449</v>
      </c>
      <c r="D2966">
        <v>2018</v>
      </c>
      <c r="E2966">
        <v>11</v>
      </c>
      <c r="F2966">
        <v>340.48</v>
      </c>
      <c r="G2966">
        <v>59</v>
      </c>
    </row>
    <row r="2967" spans="1:7" ht="15.5" hidden="1" x14ac:dyDescent="0.35">
      <c r="A2967" t="s">
        <v>187</v>
      </c>
      <c r="B2967" t="s">
        <v>353</v>
      </c>
      <c r="C2967">
        <v>91449</v>
      </c>
      <c r="D2967">
        <v>2018</v>
      </c>
      <c r="E2967">
        <v>12</v>
      </c>
      <c r="F2967">
        <v>377.02</v>
      </c>
      <c r="G2967">
        <v>64</v>
      </c>
    </row>
    <row r="2968" spans="1:7" ht="15.5" hidden="1" x14ac:dyDescent="0.35">
      <c r="A2968" t="s">
        <v>187</v>
      </c>
      <c r="B2968" t="s">
        <v>353</v>
      </c>
      <c r="C2968">
        <v>91449</v>
      </c>
      <c r="D2968">
        <v>2019</v>
      </c>
      <c r="E2968">
        <v>1</v>
      </c>
      <c r="F2968">
        <v>377.23</v>
      </c>
      <c r="G2968">
        <v>60</v>
      </c>
    </row>
    <row r="2969" spans="1:7" ht="15.5" hidden="1" x14ac:dyDescent="0.35">
      <c r="A2969" t="s">
        <v>187</v>
      </c>
      <c r="B2969" t="s">
        <v>353</v>
      </c>
      <c r="C2969">
        <v>91449</v>
      </c>
      <c r="D2969">
        <v>2019</v>
      </c>
      <c r="E2969">
        <v>2</v>
      </c>
      <c r="F2969">
        <v>301.64999999999998</v>
      </c>
      <c r="G2969">
        <v>46</v>
      </c>
    </row>
    <row r="2970" spans="1:7" ht="15.5" hidden="1" x14ac:dyDescent="0.35">
      <c r="A2970" t="s">
        <v>187</v>
      </c>
      <c r="B2970" t="s">
        <v>353</v>
      </c>
      <c r="C2970">
        <v>91449</v>
      </c>
      <c r="D2970">
        <v>2019</v>
      </c>
      <c r="E2970">
        <v>3</v>
      </c>
      <c r="F2970">
        <v>343.65</v>
      </c>
      <c r="G2970">
        <v>52</v>
      </c>
    </row>
    <row r="2971" spans="1:7" ht="15.5" hidden="1" x14ac:dyDescent="0.35">
      <c r="A2971" t="s">
        <v>187</v>
      </c>
      <c r="B2971" t="s">
        <v>353</v>
      </c>
      <c r="C2971">
        <v>91449</v>
      </c>
      <c r="D2971">
        <v>2019</v>
      </c>
      <c r="E2971">
        <v>4</v>
      </c>
      <c r="F2971">
        <v>362.12</v>
      </c>
      <c r="G2971">
        <v>58</v>
      </c>
    </row>
    <row r="2972" spans="1:7" ht="15.5" hidden="1" x14ac:dyDescent="0.35">
      <c r="A2972" t="s">
        <v>187</v>
      </c>
      <c r="B2972" t="s">
        <v>353</v>
      </c>
      <c r="C2972">
        <v>91449</v>
      </c>
      <c r="D2972">
        <v>2019</v>
      </c>
      <c r="E2972">
        <v>5</v>
      </c>
      <c r="F2972">
        <v>299.45</v>
      </c>
      <c r="G2972">
        <v>52</v>
      </c>
    </row>
    <row r="2973" spans="1:7" ht="15.5" hidden="1" x14ac:dyDescent="0.35">
      <c r="A2973" t="s">
        <v>187</v>
      </c>
      <c r="B2973" t="s">
        <v>353</v>
      </c>
      <c r="C2973">
        <v>91449</v>
      </c>
      <c r="D2973">
        <v>2019</v>
      </c>
      <c r="E2973">
        <v>6</v>
      </c>
      <c r="F2973">
        <v>393.58</v>
      </c>
      <c r="G2973">
        <v>64</v>
      </c>
    </row>
    <row r="2974" spans="1:7" ht="15.5" hidden="1" x14ac:dyDescent="0.35">
      <c r="A2974" t="s">
        <v>187</v>
      </c>
      <c r="B2974" t="s">
        <v>353</v>
      </c>
      <c r="C2974">
        <v>91449</v>
      </c>
      <c r="D2974">
        <v>2019</v>
      </c>
      <c r="E2974">
        <v>7</v>
      </c>
      <c r="F2974">
        <v>378.48</v>
      </c>
      <c r="G2974">
        <v>60</v>
      </c>
    </row>
    <row r="2975" spans="1:7" ht="15.5" hidden="1" x14ac:dyDescent="0.35">
      <c r="A2975" t="s">
        <v>187</v>
      </c>
      <c r="B2975" t="s">
        <v>353</v>
      </c>
      <c r="C2975">
        <v>91449</v>
      </c>
      <c r="D2975">
        <v>2019</v>
      </c>
      <c r="E2975">
        <v>8</v>
      </c>
      <c r="F2975">
        <v>409.09</v>
      </c>
      <c r="G2975">
        <v>70</v>
      </c>
    </row>
    <row r="2976" spans="1:7" ht="15.5" hidden="1" x14ac:dyDescent="0.35">
      <c r="A2976" t="s">
        <v>187</v>
      </c>
      <c r="B2976" t="s">
        <v>353</v>
      </c>
      <c r="C2976">
        <v>91449</v>
      </c>
      <c r="D2976">
        <v>2019</v>
      </c>
      <c r="E2976">
        <v>9</v>
      </c>
      <c r="F2976">
        <v>357.92</v>
      </c>
      <c r="G2976">
        <v>60</v>
      </c>
    </row>
    <row r="2977" spans="1:7" ht="15.5" hidden="1" x14ac:dyDescent="0.35">
      <c r="A2977" t="s">
        <v>187</v>
      </c>
      <c r="B2977" t="s">
        <v>353</v>
      </c>
      <c r="C2977">
        <v>91449</v>
      </c>
      <c r="D2977">
        <v>2019</v>
      </c>
      <c r="E2977">
        <v>10</v>
      </c>
      <c r="F2977">
        <v>294.33</v>
      </c>
      <c r="G2977">
        <v>50</v>
      </c>
    </row>
    <row r="2978" spans="1:7" ht="15.5" hidden="1" x14ac:dyDescent="0.35">
      <c r="A2978" t="s">
        <v>187</v>
      </c>
      <c r="B2978" t="s">
        <v>353</v>
      </c>
      <c r="C2978">
        <v>91449</v>
      </c>
      <c r="D2978">
        <v>2019</v>
      </c>
      <c r="E2978">
        <v>11</v>
      </c>
      <c r="F2978">
        <v>284.92</v>
      </c>
      <c r="G2978">
        <v>47</v>
      </c>
    </row>
    <row r="2979" spans="1:7" ht="15.5" hidden="1" x14ac:dyDescent="0.35">
      <c r="A2979" t="s">
        <v>187</v>
      </c>
      <c r="B2979" t="s">
        <v>353</v>
      </c>
      <c r="C2979">
        <v>91449</v>
      </c>
      <c r="D2979">
        <v>2019</v>
      </c>
      <c r="E2979">
        <v>12</v>
      </c>
      <c r="F2979">
        <v>372.29</v>
      </c>
      <c r="G2979">
        <v>59</v>
      </c>
    </row>
    <row r="2980" spans="1:7" ht="15.5" hidden="1" x14ac:dyDescent="0.35">
      <c r="A2980" t="s">
        <v>187</v>
      </c>
      <c r="B2980" t="s">
        <v>353</v>
      </c>
      <c r="C2980">
        <v>91449</v>
      </c>
      <c r="D2980">
        <v>2020</v>
      </c>
      <c r="E2980">
        <v>1</v>
      </c>
      <c r="F2980">
        <v>358.1</v>
      </c>
      <c r="G2980">
        <v>60.45</v>
      </c>
    </row>
    <row r="2981" spans="1:7" ht="15.5" hidden="1" x14ac:dyDescent="0.35">
      <c r="A2981" t="s">
        <v>187</v>
      </c>
      <c r="B2981" t="s">
        <v>353</v>
      </c>
      <c r="C2981">
        <v>91449</v>
      </c>
      <c r="D2981">
        <v>2020</v>
      </c>
      <c r="E2981">
        <v>2</v>
      </c>
      <c r="F2981">
        <v>335</v>
      </c>
      <c r="G2981">
        <v>56.55</v>
      </c>
    </row>
    <row r="2982" spans="1:7" ht="15.5" hidden="1" x14ac:dyDescent="0.35">
      <c r="A2982" t="s">
        <v>187</v>
      </c>
      <c r="B2982" t="s">
        <v>353</v>
      </c>
      <c r="C2982">
        <v>91449</v>
      </c>
      <c r="D2982">
        <v>2020</v>
      </c>
      <c r="E2982">
        <v>3</v>
      </c>
      <c r="F2982">
        <v>226.37</v>
      </c>
      <c r="G2982">
        <v>38</v>
      </c>
    </row>
    <row r="2983" spans="1:7" ht="15.5" hidden="1" x14ac:dyDescent="0.35">
      <c r="A2983" t="s">
        <v>187</v>
      </c>
      <c r="B2983" t="s">
        <v>353</v>
      </c>
      <c r="C2983">
        <v>91449</v>
      </c>
      <c r="D2983">
        <v>2020</v>
      </c>
      <c r="E2983">
        <v>4</v>
      </c>
      <c r="F2983">
        <v>0</v>
      </c>
      <c r="G2983">
        <v>0</v>
      </c>
    </row>
    <row r="2984" spans="1:7" ht="15.5" hidden="1" x14ac:dyDescent="0.35">
      <c r="A2984" t="s">
        <v>187</v>
      </c>
      <c r="B2984" t="s">
        <v>353</v>
      </c>
      <c r="C2984">
        <v>91449</v>
      </c>
      <c r="D2984">
        <v>2020</v>
      </c>
      <c r="E2984">
        <v>5</v>
      </c>
      <c r="F2984">
        <v>0</v>
      </c>
      <c r="G2984">
        <v>0</v>
      </c>
    </row>
    <row r="2985" spans="1:7" ht="15.5" hidden="1" x14ac:dyDescent="0.35">
      <c r="A2985" t="s">
        <v>187</v>
      </c>
      <c r="B2985" t="s">
        <v>353</v>
      </c>
      <c r="C2985">
        <v>91449</v>
      </c>
      <c r="D2985">
        <v>2020</v>
      </c>
      <c r="E2985">
        <v>6</v>
      </c>
      <c r="F2985">
        <v>0</v>
      </c>
      <c r="G2985">
        <v>0</v>
      </c>
    </row>
    <row r="2986" spans="1:7" ht="15.5" hidden="1" x14ac:dyDescent="0.35">
      <c r="A2986" t="s">
        <v>187</v>
      </c>
      <c r="B2986" t="s">
        <v>353</v>
      </c>
      <c r="C2986">
        <v>91449</v>
      </c>
      <c r="D2986">
        <v>2020</v>
      </c>
      <c r="E2986">
        <v>7</v>
      </c>
      <c r="F2986">
        <v>0</v>
      </c>
      <c r="G2986">
        <v>0</v>
      </c>
    </row>
    <row r="2987" spans="1:7" ht="15.5" hidden="1" x14ac:dyDescent="0.35">
      <c r="A2987" t="s">
        <v>187</v>
      </c>
      <c r="B2987" t="s">
        <v>353</v>
      </c>
      <c r="C2987">
        <v>91449</v>
      </c>
      <c r="D2987">
        <v>2020</v>
      </c>
      <c r="E2987">
        <v>8</v>
      </c>
      <c r="F2987">
        <v>0.92</v>
      </c>
      <c r="G2987">
        <v>1</v>
      </c>
    </row>
    <row r="2988" spans="1:7" ht="15.5" hidden="1" x14ac:dyDescent="0.35">
      <c r="A2988" t="s">
        <v>187</v>
      </c>
      <c r="B2988" t="s">
        <v>353</v>
      </c>
      <c r="C2988">
        <v>91449</v>
      </c>
      <c r="D2988">
        <v>2020</v>
      </c>
      <c r="E2988">
        <v>9</v>
      </c>
      <c r="F2988">
        <v>0</v>
      </c>
      <c r="G2988">
        <v>0</v>
      </c>
    </row>
    <row r="2989" spans="1:7" ht="15.5" hidden="1" x14ac:dyDescent="0.35">
      <c r="A2989" t="s">
        <v>187</v>
      </c>
      <c r="B2989" t="s">
        <v>353</v>
      </c>
      <c r="C2989">
        <v>91449</v>
      </c>
      <c r="D2989">
        <v>2020</v>
      </c>
      <c r="E2989">
        <v>10</v>
      </c>
      <c r="F2989">
        <v>0</v>
      </c>
      <c r="G2989">
        <v>0</v>
      </c>
    </row>
    <row r="2990" spans="1:7" ht="15.5" hidden="1" x14ac:dyDescent="0.35">
      <c r="A2990" t="s">
        <v>187</v>
      </c>
      <c r="B2990" t="s">
        <v>353</v>
      </c>
      <c r="C2990">
        <v>91449</v>
      </c>
      <c r="D2990">
        <v>2020</v>
      </c>
      <c r="E2990">
        <v>11</v>
      </c>
      <c r="F2990">
        <v>0</v>
      </c>
      <c r="G2990">
        <v>0</v>
      </c>
    </row>
    <row r="2991" spans="1:7" ht="15.5" hidden="1" x14ac:dyDescent="0.35">
      <c r="A2991" t="s">
        <v>187</v>
      </c>
      <c r="B2991" t="s">
        <v>353</v>
      </c>
      <c r="C2991">
        <v>91449</v>
      </c>
      <c r="D2991">
        <v>2020</v>
      </c>
      <c r="E2991">
        <v>12</v>
      </c>
      <c r="F2991">
        <v>0</v>
      </c>
      <c r="G2991">
        <v>0</v>
      </c>
    </row>
    <row r="2992" spans="1:7" ht="15.5" hidden="1" x14ac:dyDescent="0.35">
      <c r="A2992" t="s">
        <v>187</v>
      </c>
      <c r="B2992" t="s">
        <v>353</v>
      </c>
      <c r="C2992">
        <v>91449</v>
      </c>
      <c r="D2992">
        <v>2023</v>
      </c>
      <c r="E2992">
        <v>1</v>
      </c>
      <c r="F2992">
        <v>56.59</v>
      </c>
      <c r="G2992">
        <v>6.08</v>
      </c>
    </row>
    <row r="2993" spans="1:7" ht="15.5" hidden="1" x14ac:dyDescent="0.35">
      <c r="A2993" t="s">
        <v>187</v>
      </c>
      <c r="B2993" t="s">
        <v>353</v>
      </c>
      <c r="C2993">
        <v>91449</v>
      </c>
      <c r="D2993">
        <v>2023</v>
      </c>
      <c r="E2993">
        <v>2</v>
      </c>
      <c r="F2993">
        <v>372.77</v>
      </c>
      <c r="G2993">
        <v>32</v>
      </c>
    </row>
    <row r="2994" spans="1:7" ht="15.5" hidden="1" x14ac:dyDescent="0.35">
      <c r="A2994" t="s">
        <v>187</v>
      </c>
      <c r="B2994" t="s">
        <v>353</v>
      </c>
      <c r="C2994">
        <v>91449</v>
      </c>
      <c r="D2994">
        <v>2023</v>
      </c>
      <c r="E2994">
        <v>3</v>
      </c>
      <c r="F2994">
        <v>398.2</v>
      </c>
      <c r="G2994">
        <v>35</v>
      </c>
    </row>
    <row r="2995" spans="1:7" ht="15.5" hidden="1" x14ac:dyDescent="0.35">
      <c r="A2995" t="s">
        <v>187</v>
      </c>
      <c r="B2995" t="s">
        <v>353</v>
      </c>
      <c r="C2995">
        <v>91449</v>
      </c>
      <c r="D2995">
        <v>2023</v>
      </c>
      <c r="E2995">
        <v>4</v>
      </c>
      <c r="F2995">
        <v>422.51</v>
      </c>
      <c r="G2995">
        <v>39</v>
      </c>
    </row>
    <row r="2996" spans="1:7" ht="15.5" hidden="1" x14ac:dyDescent="0.35">
      <c r="A2996" t="s">
        <v>187</v>
      </c>
      <c r="B2996" t="s">
        <v>353</v>
      </c>
      <c r="C2996">
        <v>91449</v>
      </c>
      <c r="D2996">
        <v>2023</v>
      </c>
      <c r="E2996">
        <v>5</v>
      </c>
      <c r="F2996">
        <v>422.92</v>
      </c>
      <c r="G2996">
        <v>46</v>
      </c>
    </row>
    <row r="2997" spans="1:7" ht="15.5" hidden="1" x14ac:dyDescent="0.35">
      <c r="A2997" t="s">
        <v>187</v>
      </c>
      <c r="B2997" t="s">
        <v>353</v>
      </c>
      <c r="C2997">
        <v>91449</v>
      </c>
      <c r="D2997">
        <v>2023</v>
      </c>
      <c r="E2997">
        <v>6</v>
      </c>
      <c r="F2997">
        <v>416.48</v>
      </c>
      <c r="G2997">
        <v>40</v>
      </c>
    </row>
    <row r="2998" spans="1:7" ht="15.5" hidden="1" x14ac:dyDescent="0.35">
      <c r="A2998" t="s">
        <v>187</v>
      </c>
      <c r="B2998" t="s">
        <v>353</v>
      </c>
      <c r="C2998">
        <v>91449</v>
      </c>
      <c r="D2998">
        <v>2023</v>
      </c>
      <c r="E2998">
        <v>7</v>
      </c>
      <c r="F2998">
        <v>412.85</v>
      </c>
      <c r="G2998">
        <v>40</v>
      </c>
    </row>
    <row r="2999" spans="1:7" ht="15.5" hidden="1" x14ac:dyDescent="0.35">
      <c r="A2999" t="s">
        <v>187</v>
      </c>
      <c r="B2999" t="s">
        <v>353</v>
      </c>
      <c r="C2999">
        <v>91449</v>
      </c>
      <c r="D2999">
        <v>2023</v>
      </c>
      <c r="E2999">
        <v>8</v>
      </c>
      <c r="F2999">
        <v>407.02</v>
      </c>
      <c r="G2999">
        <v>54</v>
      </c>
    </row>
    <row r="3000" spans="1:7" ht="15.5" hidden="1" x14ac:dyDescent="0.35">
      <c r="A3000" t="s">
        <v>187</v>
      </c>
      <c r="B3000" t="s">
        <v>353</v>
      </c>
      <c r="C3000">
        <v>91449</v>
      </c>
      <c r="D3000">
        <v>2023</v>
      </c>
      <c r="E3000">
        <v>9</v>
      </c>
      <c r="F3000">
        <v>384.65</v>
      </c>
      <c r="G3000">
        <v>46</v>
      </c>
    </row>
    <row r="3001" spans="1:7" ht="15.5" hidden="1" x14ac:dyDescent="0.35">
      <c r="A3001" t="s">
        <v>187</v>
      </c>
      <c r="B3001" t="s">
        <v>353</v>
      </c>
      <c r="C3001">
        <v>91449</v>
      </c>
      <c r="D3001">
        <v>2023</v>
      </c>
      <c r="E3001">
        <v>10</v>
      </c>
      <c r="F3001">
        <v>443.02</v>
      </c>
      <c r="G3001">
        <v>56</v>
      </c>
    </row>
    <row r="3002" spans="1:7" ht="15.5" hidden="1" x14ac:dyDescent="0.35">
      <c r="A3002" t="s">
        <v>187</v>
      </c>
      <c r="B3002" t="s">
        <v>353</v>
      </c>
      <c r="C3002">
        <v>91449</v>
      </c>
      <c r="D3002">
        <v>2023</v>
      </c>
      <c r="E3002">
        <v>11</v>
      </c>
      <c r="F3002">
        <v>436.68</v>
      </c>
      <c r="G3002">
        <v>52</v>
      </c>
    </row>
    <row r="3003" spans="1:7" ht="15.5" hidden="1" x14ac:dyDescent="0.35">
      <c r="A3003" t="s">
        <v>187</v>
      </c>
      <c r="B3003" t="s">
        <v>353</v>
      </c>
      <c r="C3003">
        <v>91449</v>
      </c>
      <c r="D3003">
        <v>2023</v>
      </c>
      <c r="E3003">
        <v>12</v>
      </c>
      <c r="F3003">
        <v>407.49</v>
      </c>
      <c r="G3003">
        <v>54</v>
      </c>
    </row>
    <row r="3004" spans="1:7" ht="15.5" hidden="1" x14ac:dyDescent="0.35">
      <c r="A3004" t="s">
        <v>187</v>
      </c>
      <c r="B3004" t="s">
        <v>353</v>
      </c>
      <c r="C3004">
        <v>91449</v>
      </c>
      <c r="D3004">
        <v>2024</v>
      </c>
      <c r="E3004">
        <v>1</v>
      </c>
      <c r="F3004">
        <v>405.21</v>
      </c>
      <c r="G3004">
        <v>51</v>
      </c>
    </row>
    <row r="3005" spans="1:7" ht="15.5" hidden="1" x14ac:dyDescent="0.35">
      <c r="A3005" t="s">
        <v>187</v>
      </c>
      <c r="B3005" t="s">
        <v>353</v>
      </c>
      <c r="C3005">
        <v>91449</v>
      </c>
      <c r="D3005">
        <v>2024</v>
      </c>
      <c r="E3005">
        <v>2</v>
      </c>
      <c r="F3005">
        <v>341.15</v>
      </c>
      <c r="G3005">
        <v>48</v>
      </c>
    </row>
    <row r="3006" spans="1:7" ht="15.5" hidden="1" x14ac:dyDescent="0.35">
      <c r="A3006" t="s">
        <v>187</v>
      </c>
      <c r="B3006" t="s">
        <v>353</v>
      </c>
      <c r="C3006">
        <v>91449</v>
      </c>
      <c r="D3006">
        <v>2024</v>
      </c>
      <c r="E3006">
        <v>3</v>
      </c>
      <c r="F3006">
        <v>368.51</v>
      </c>
      <c r="G3006">
        <v>61</v>
      </c>
    </row>
    <row r="3007" spans="1:7" ht="15.5" hidden="1" x14ac:dyDescent="0.35">
      <c r="A3007" t="s">
        <v>187</v>
      </c>
      <c r="B3007" t="s">
        <v>353</v>
      </c>
      <c r="C3007">
        <v>91449</v>
      </c>
      <c r="D3007">
        <v>2024</v>
      </c>
      <c r="E3007">
        <v>4</v>
      </c>
      <c r="F3007">
        <v>312.86</v>
      </c>
      <c r="G3007">
        <v>49</v>
      </c>
    </row>
    <row r="3008" spans="1:7" ht="15.5" hidden="1" x14ac:dyDescent="0.35">
      <c r="A3008" t="s">
        <v>187</v>
      </c>
      <c r="B3008" t="s">
        <v>353</v>
      </c>
      <c r="C3008">
        <v>91449</v>
      </c>
      <c r="D3008">
        <v>2024</v>
      </c>
      <c r="E3008">
        <v>5</v>
      </c>
      <c r="F3008">
        <v>0</v>
      </c>
      <c r="G3008">
        <v>0</v>
      </c>
    </row>
    <row r="3009" spans="1:7" ht="15.5" hidden="1" x14ac:dyDescent="0.35">
      <c r="A3009" t="s">
        <v>187</v>
      </c>
      <c r="B3009" t="s">
        <v>353</v>
      </c>
      <c r="C3009">
        <v>91449</v>
      </c>
      <c r="D3009">
        <v>2024</v>
      </c>
      <c r="E3009">
        <v>6</v>
      </c>
      <c r="F3009">
        <v>216.65</v>
      </c>
      <c r="G3009">
        <v>26</v>
      </c>
    </row>
    <row r="3010" spans="1:7" ht="15.5" hidden="1" x14ac:dyDescent="0.35">
      <c r="A3010" t="s">
        <v>187</v>
      </c>
      <c r="B3010" t="s">
        <v>353</v>
      </c>
      <c r="C3010">
        <v>91449</v>
      </c>
      <c r="D3010">
        <v>2024</v>
      </c>
      <c r="E3010">
        <v>7</v>
      </c>
      <c r="F3010">
        <v>463.3</v>
      </c>
      <c r="G3010">
        <v>46</v>
      </c>
    </row>
    <row r="3011" spans="1:7" ht="15.5" hidden="1" x14ac:dyDescent="0.35">
      <c r="A3011" t="s">
        <v>187</v>
      </c>
      <c r="B3011" t="s">
        <v>353</v>
      </c>
      <c r="C3011">
        <v>91449</v>
      </c>
      <c r="D3011">
        <v>2024</v>
      </c>
      <c r="E3011">
        <v>8</v>
      </c>
      <c r="F3011">
        <v>443.69</v>
      </c>
      <c r="G3011">
        <v>40</v>
      </c>
    </row>
    <row r="3012" spans="1:7" ht="15.5" hidden="1" x14ac:dyDescent="0.35">
      <c r="A3012" t="s">
        <v>187</v>
      </c>
      <c r="B3012" t="s">
        <v>353</v>
      </c>
      <c r="C3012">
        <v>91449</v>
      </c>
      <c r="D3012">
        <v>2024</v>
      </c>
      <c r="E3012">
        <v>9</v>
      </c>
      <c r="F3012">
        <v>482.05</v>
      </c>
      <c r="G3012">
        <v>46</v>
      </c>
    </row>
    <row r="3013" spans="1:7" ht="15.5" hidden="1" x14ac:dyDescent="0.35">
      <c r="A3013" t="s">
        <v>187</v>
      </c>
      <c r="B3013" t="s">
        <v>353</v>
      </c>
      <c r="C3013">
        <v>91449</v>
      </c>
      <c r="D3013">
        <v>2024</v>
      </c>
      <c r="E3013">
        <v>10</v>
      </c>
      <c r="F3013">
        <v>462.72</v>
      </c>
      <c r="G3013">
        <v>46</v>
      </c>
    </row>
    <row r="3014" spans="1:7" ht="15.5" hidden="1" x14ac:dyDescent="0.35">
      <c r="A3014" t="s">
        <v>187</v>
      </c>
      <c r="B3014" t="s">
        <v>353</v>
      </c>
      <c r="C3014">
        <v>91449</v>
      </c>
      <c r="D3014">
        <v>2024</v>
      </c>
      <c r="E3014">
        <v>11</v>
      </c>
      <c r="F3014">
        <v>506.62</v>
      </c>
      <c r="G3014">
        <v>50</v>
      </c>
    </row>
    <row r="3015" spans="1:7" ht="15.5" hidden="1" x14ac:dyDescent="0.35">
      <c r="A3015" t="s">
        <v>187</v>
      </c>
      <c r="B3015" t="s">
        <v>353</v>
      </c>
      <c r="C3015">
        <v>91449</v>
      </c>
      <c r="D3015">
        <v>2024</v>
      </c>
      <c r="E3015">
        <v>12</v>
      </c>
      <c r="F3015">
        <v>495.42</v>
      </c>
      <c r="G3015">
        <v>45</v>
      </c>
    </row>
    <row r="3016" spans="1:7" ht="15.5" x14ac:dyDescent="0.35">
      <c r="A3016" t="s">
        <v>187</v>
      </c>
      <c r="B3016" t="s">
        <v>353</v>
      </c>
      <c r="C3016">
        <v>91449</v>
      </c>
      <c r="D3016">
        <v>2025</v>
      </c>
      <c r="E3016">
        <v>1</v>
      </c>
      <c r="F3016">
        <v>516.83000000000004</v>
      </c>
      <c r="G3016">
        <v>48</v>
      </c>
    </row>
    <row r="3017" spans="1:7" ht="15.5" x14ac:dyDescent="0.35">
      <c r="A3017" t="s">
        <v>187</v>
      </c>
      <c r="B3017" t="s">
        <v>353</v>
      </c>
      <c r="C3017">
        <v>91449</v>
      </c>
      <c r="D3017">
        <v>2025</v>
      </c>
      <c r="E3017">
        <v>2</v>
      </c>
      <c r="F3017">
        <v>383.85</v>
      </c>
      <c r="G3017">
        <v>42</v>
      </c>
    </row>
    <row r="3018" spans="1:7" ht="15.5" x14ac:dyDescent="0.35">
      <c r="A3018" t="s">
        <v>187</v>
      </c>
      <c r="B3018" t="s">
        <v>353</v>
      </c>
      <c r="C3018">
        <v>91449</v>
      </c>
      <c r="D3018">
        <v>2025</v>
      </c>
      <c r="E3018">
        <v>3</v>
      </c>
      <c r="F3018">
        <v>496.95</v>
      </c>
      <c r="G3018">
        <v>46</v>
      </c>
    </row>
    <row r="3019" spans="1:7" ht="15.5" x14ac:dyDescent="0.35">
      <c r="A3019" t="s">
        <v>187</v>
      </c>
      <c r="B3019" t="s">
        <v>353</v>
      </c>
      <c r="C3019">
        <v>91449</v>
      </c>
      <c r="D3019">
        <v>2025</v>
      </c>
      <c r="E3019">
        <v>4</v>
      </c>
      <c r="F3019">
        <v>452.7</v>
      </c>
      <c r="G3019">
        <v>47</v>
      </c>
    </row>
    <row r="3020" spans="1:7" ht="15.5" x14ac:dyDescent="0.35">
      <c r="A3020" t="s">
        <v>187</v>
      </c>
      <c r="B3020" t="s">
        <v>353</v>
      </c>
      <c r="C3020">
        <v>91449</v>
      </c>
      <c r="D3020">
        <v>2025</v>
      </c>
      <c r="E3020">
        <v>5</v>
      </c>
      <c r="F3020">
        <v>462.8</v>
      </c>
      <c r="G3020">
        <v>47</v>
      </c>
    </row>
    <row r="3021" spans="1:7" ht="15.5" x14ac:dyDescent="0.35">
      <c r="A3021" t="s">
        <v>187</v>
      </c>
      <c r="B3021" t="s">
        <v>353</v>
      </c>
      <c r="C3021">
        <v>91449</v>
      </c>
      <c r="D3021">
        <v>2025</v>
      </c>
      <c r="E3021">
        <v>6</v>
      </c>
      <c r="F3021">
        <v>457.97</v>
      </c>
      <c r="G3021">
        <v>48</v>
      </c>
    </row>
    <row r="3022" spans="1:7" ht="15.5" x14ac:dyDescent="0.35">
      <c r="A3022" t="s">
        <v>187</v>
      </c>
      <c r="B3022" t="s">
        <v>353</v>
      </c>
      <c r="C3022">
        <v>91449</v>
      </c>
      <c r="D3022">
        <v>2025</v>
      </c>
      <c r="E3022">
        <v>7</v>
      </c>
      <c r="F3022">
        <v>335.6</v>
      </c>
      <c r="G3022">
        <v>30</v>
      </c>
    </row>
    <row r="3023" spans="1:7" ht="15.5" x14ac:dyDescent="0.35">
      <c r="A3023" t="s">
        <v>187</v>
      </c>
      <c r="B3023" t="s">
        <v>353</v>
      </c>
      <c r="C3023">
        <v>91449</v>
      </c>
      <c r="D3023">
        <v>2025</v>
      </c>
      <c r="E3023">
        <v>8</v>
      </c>
      <c r="F3023">
        <v>499.96</v>
      </c>
      <c r="G3023">
        <v>52</v>
      </c>
    </row>
    <row r="3024" spans="1:7" ht="15.5" x14ac:dyDescent="0.35">
      <c r="A3024" t="s">
        <v>187</v>
      </c>
      <c r="B3024" t="s">
        <v>353</v>
      </c>
      <c r="C3024">
        <v>91449</v>
      </c>
      <c r="D3024">
        <v>2025</v>
      </c>
      <c r="E3024">
        <v>9</v>
      </c>
      <c r="F3024">
        <v>476.27</v>
      </c>
      <c r="G3024">
        <v>47</v>
      </c>
    </row>
    <row r="3025" spans="1:7" ht="15.5" x14ac:dyDescent="0.35">
      <c r="A3025" t="s">
        <v>187</v>
      </c>
      <c r="B3025" t="s">
        <v>353</v>
      </c>
      <c r="C3025">
        <v>91449</v>
      </c>
      <c r="D3025">
        <v>2025</v>
      </c>
      <c r="E3025">
        <v>10</v>
      </c>
      <c r="F3025">
        <v>496.73</v>
      </c>
      <c r="G3025">
        <v>45</v>
      </c>
    </row>
    <row r="3026" spans="1:7" ht="15.5" x14ac:dyDescent="0.35">
      <c r="A3026" t="s">
        <v>187</v>
      </c>
      <c r="B3026" t="s">
        <v>353</v>
      </c>
      <c r="C3026">
        <v>91449</v>
      </c>
      <c r="D3026">
        <v>2025</v>
      </c>
      <c r="E3026">
        <v>11</v>
      </c>
      <c r="F3026">
        <v>174.77</v>
      </c>
      <c r="G3026">
        <v>22</v>
      </c>
    </row>
    <row r="3027" spans="1:7" ht="15.5" hidden="1" x14ac:dyDescent="0.35">
      <c r="A3027" t="s">
        <v>187</v>
      </c>
      <c r="B3027" t="s">
        <v>353</v>
      </c>
      <c r="C3027">
        <v>91450</v>
      </c>
      <c r="D3027">
        <v>2017</v>
      </c>
      <c r="E3027">
        <v>1</v>
      </c>
      <c r="F3027">
        <v>0</v>
      </c>
      <c r="G3027">
        <v>0</v>
      </c>
    </row>
    <row r="3028" spans="1:7" ht="15.5" hidden="1" x14ac:dyDescent="0.35">
      <c r="A3028" t="s">
        <v>187</v>
      </c>
      <c r="B3028" t="s">
        <v>353</v>
      </c>
      <c r="C3028">
        <v>91450</v>
      </c>
      <c r="D3028">
        <v>2017</v>
      </c>
      <c r="E3028">
        <v>2</v>
      </c>
      <c r="F3028">
        <v>0</v>
      </c>
      <c r="G3028">
        <v>0</v>
      </c>
    </row>
    <row r="3029" spans="1:7" ht="15.5" hidden="1" x14ac:dyDescent="0.35">
      <c r="A3029" t="s">
        <v>187</v>
      </c>
      <c r="B3029" t="s">
        <v>353</v>
      </c>
      <c r="C3029">
        <v>91450</v>
      </c>
      <c r="D3029">
        <v>2017</v>
      </c>
      <c r="E3029">
        <v>3</v>
      </c>
      <c r="F3029">
        <v>0</v>
      </c>
      <c r="G3029">
        <v>0</v>
      </c>
    </row>
    <row r="3030" spans="1:7" ht="15.5" hidden="1" x14ac:dyDescent="0.35">
      <c r="A3030" t="s">
        <v>187</v>
      </c>
      <c r="B3030" t="s">
        <v>353</v>
      </c>
      <c r="C3030">
        <v>91450</v>
      </c>
      <c r="D3030">
        <v>2017</v>
      </c>
      <c r="E3030">
        <v>4</v>
      </c>
      <c r="F3030">
        <v>0</v>
      </c>
      <c r="G3030">
        <v>0</v>
      </c>
    </row>
    <row r="3031" spans="1:7" ht="15.5" hidden="1" x14ac:dyDescent="0.35">
      <c r="A3031" t="s">
        <v>187</v>
      </c>
      <c r="B3031" t="s">
        <v>353</v>
      </c>
      <c r="C3031">
        <v>91450</v>
      </c>
      <c r="D3031">
        <v>2017</v>
      </c>
      <c r="E3031">
        <v>5</v>
      </c>
      <c r="F3031">
        <v>0</v>
      </c>
      <c r="G3031">
        <v>0</v>
      </c>
    </row>
    <row r="3032" spans="1:7" ht="15.5" hidden="1" x14ac:dyDescent="0.35">
      <c r="A3032" t="s">
        <v>187</v>
      </c>
      <c r="B3032" t="s">
        <v>353</v>
      </c>
      <c r="C3032">
        <v>91450</v>
      </c>
      <c r="D3032">
        <v>2017</v>
      </c>
      <c r="E3032">
        <v>6</v>
      </c>
      <c r="F3032">
        <v>0</v>
      </c>
      <c r="G3032">
        <v>0</v>
      </c>
    </row>
    <row r="3033" spans="1:7" ht="15.5" hidden="1" x14ac:dyDescent="0.35">
      <c r="A3033" t="s">
        <v>187</v>
      </c>
      <c r="B3033" t="s">
        <v>353</v>
      </c>
      <c r="C3033">
        <v>91450</v>
      </c>
      <c r="D3033">
        <v>2017</v>
      </c>
      <c r="E3033">
        <v>7</v>
      </c>
      <c r="F3033">
        <v>0</v>
      </c>
      <c r="G3033">
        <v>0</v>
      </c>
    </row>
    <row r="3034" spans="1:7" ht="15.5" hidden="1" x14ac:dyDescent="0.35">
      <c r="A3034" t="s">
        <v>187</v>
      </c>
      <c r="B3034" t="s">
        <v>353</v>
      </c>
      <c r="C3034">
        <v>91450</v>
      </c>
      <c r="D3034">
        <v>2017</v>
      </c>
      <c r="E3034">
        <v>8</v>
      </c>
      <c r="F3034">
        <v>0</v>
      </c>
      <c r="G3034">
        <v>0</v>
      </c>
    </row>
    <row r="3035" spans="1:7" ht="15.5" hidden="1" x14ac:dyDescent="0.35">
      <c r="A3035" t="s">
        <v>187</v>
      </c>
      <c r="B3035" t="s">
        <v>353</v>
      </c>
      <c r="C3035">
        <v>91450</v>
      </c>
      <c r="D3035">
        <v>2024</v>
      </c>
      <c r="E3035">
        <v>3</v>
      </c>
      <c r="F3035">
        <v>148.86000000000001</v>
      </c>
      <c r="G3035">
        <v>22.37</v>
      </c>
    </row>
    <row r="3036" spans="1:7" ht="15.5" hidden="1" x14ac:dyDescent="0.35">
      <c r="A3036" t="s">
        <v>187</v>
      </c>
      <c r="B3036" t="s">
        <v>353</v>
      </c>
      <c r="C3036">
        <v>91450</v>
      </c>
      <c r="D3036">
        <v>2024</v>
      </c>
      <c r="E3036">
        <v>4</v>
      </c>
      <c r="F3036">
        <v>391.84</v>
      </c>
      <c r="G3036">
        <v>57</v>
      </c>
    </row>
    <row r="3037" spans="1:7" ht="15.5" hidden="1" x14ac:dyDescent="0.35">
      <c r="A3037" t="s">
        <v>187</v>
      </c>
      <c r="B3037" t="s">
        <v>353</v>
      </c>
      <c r="C3037">
        <v>91450</v>
      </c>
      <c r="D3037">
        <v>2024</v>
      </c>
      <c r="E3037">
        <v>5</v>
      </c>
      <c r="F3037">
        <v>349.43</v>
      </c>
      <c r="G3037">
        <v>54</v>
      </c>
    </row>
    <row r="3038" spans="1:7" ht="15.5" hidden="1" x14ac:dyDescent="0.35">
      <c r="A3038" t="s">
        <v>187</v>
      </c>
      <c r="B3038" t="s">
        <v>353</v>
      </c>
      <c r="C3038">
        <v>91450</v>
      </c>
      <c r="D3038">
        <v>2024</v>
      </c>
      <c r="E3038">
        <v>6</v>
      </c>
      <c r="F3038">
        <v>386.78</v>
      </c>
      <c r="G3038">
        <v>58</v>
      </c>
    </row>
    <row r="3039" spans="1:7" ht="15.5" hidden="1" x14ac:dyDescent="0.35">
      <c r="A3039" t="s">
        <v>187</v>
      </c>
      <c r="B3039" t="s">
        <v>353</v>
      </c>
      <c r="C3039">
        <v>91450</v>
      </c>
      <c r="D3039">
        <v>2024</v>
      </c>
      <c r="E3039">
        <v>7</v>
      </c>
      <c r="F3039">
        <v>249.02</v>
      </c>
      <c r="G3039">
        <v>43</v>
      </c>
    </row>
    <row r="3040" spans="1:7" ht="15.5" hidden="1" x14ac:dyDescent="0.35">
      <c r="A3040" t="s">
        <v>187</v>
      </c>
      <c r="B3040" t="s">
        <v>353</v>
      </c>
      <c r="C3040">
        <v>91450</v>
      </c>
      <c r="D3040">
        <v>2024</v>
      </c>
      <c r="E3040">
        <v>8</v>
      </c>
      <c r="F3040">
        <v>0</v>
      </c>
      <c r="G3040">
        <v>0</v>
      </c>
    </row>
    <row r="3041" spans="1:7" ht="15.5" hidden="1" x14ac:dyDescent="0.35">
      <c r="A3041" t="s">
        <v>187</v>
      </c>
      <c r="B3041" t="s">
        <v>353</v>
      </c>
      <c r="C3041">
        <v>91450</v>
      </c>
      <c r="D3041">
        <v>2024</v>
      </c>
      <c r="E3041">
        <v>9</v>
      </c>
      <c r="F3041">
        <v>0</v>
      </c>
      <c r="G3041">
        <v>0</v>
      </c>
    </row>
    <row r="3042" spans="1:7" ht="15.5" hidden="1" x14ac:dyDescent="0.35">
      <c r="A3042" t="s">
        <v>187</v>
      </c>
      <c r="B3042" t="s">
        <v>353</v>
      </c>
      <c r="C3042">
        <v>91450</v>
      </c>
      <c r="D3042">
        <v>2024</v>
      </c>
      <c r="E3042">
        <v>10</v>
      </c>
      <c r="F3042">
        <v>0</v>
      </c>
      <c r="G3042">
        <v>0</v>
      </c>
    </row>
    <row r="3043" spans="1:7" ht="15.5" hidden="1" x14ac:dyDescent="0.35">
      <c r="A3043" t="s">
        <v>187</v>
      </c>
      <c r="B3043" t="s">
        <v>353</v>
      </c>
      <c r="C3043">
        <v>91450</v>
      </c>
      <c r="D3043">
        <v>2024</v>
      </c>
      <c r="E3043">
        <v>11</v>
      </c>
      <c r="F3043">
        <v>0</v>
      </c>
      <c r="G3043">
        <v>0</v>
      </c>
    </row>
    <row r="3044" spans="1:7" ht="15.5" hidden="1" x14ac:dyDescent="0.35">
      <c r="A3044" t="s">
        <v>187</v>
      </c>
      <c r="B3044" t="s">
        <v>353</v>
      </c>
      <c r="C3044">
        <v>91450</v>
      </c>
      <c r="D3044">
        <v>2024</v>
      </c>
      <c r="E3044">
        <v>12</v>
      </c>
      <c r="F3044">
        <v>304.5</v>
      </c>
      <c r="G3044">
        <v>49</v>
      </c>
    </row>
    <row r="3045" spans="1:7" ht="15.5" x14ac:dyDescent="0.35">
      <c r="A3045" t="s">
        <v>187</v>
      </c>
      <c r="B3045" t="s">
        <v>353</v>
      </c>
      <c r="C3045">
        <v>91450</v>
      </c>
      <c r="D3045">
        <v>2025</v>
      </c>
      <c r="E3045">
        <v>1</v>
      </c>
      <c r="F3045">
        <v>379.17</v>
      </c>
      <c r="G3045">
        <v>66</v>
      </c>
    </row>
    <row r="3046" spans="1:7" ht="15.5" x14ac:dyDescent="0.35">
      <c r="A3046" t="s">
        <v>187</v>
      </c>
      <c r="B3046" t="s">
        <v>353</v>
      </c>
      <c r="C3046">
        <v>91450</v>
      </c>
      <c r="D3046">
        <v>2025</v>
      </c>
      <c r="E3046">
        <v>2</v>
      </c>
      <c r="F3046">
        <v>347.48</v>
      </c>
      <c r="G3046">
        <v>56</v>
      </c>
    </row>
    <row r="3047" spans="1:7" ht="15.5" x14ac:dyDescent="0.35">
      <c r="A3047" t="s">
        <v>187</v>
      </c>
      <c r="B3047" t="s">
        <v>353</v>
      </c>
      <c r="C3047">
        <v>91450</v>
      </c>
      <c r="D3047">
        <v>2025</v>
      </c>
      <c r="E3047">
        <v>3</v>
      </c>
      <c r="F3047">
        <v>339.61</v>
      </c>
      <c r="G3047">
        <v>54</v>
      </c>
    </row>
    <row r="3048" spans="1:7" ht="15.5" x14ac:dyDescent="0.35">
      <c r="A3048" t="s">
        <v>187</v>
      </c>
      <c r="B3048" t="s">
        <v>353</v>
      </c>
      <c r="C3048">
        <v>91450</v>
      </c>
      <c r="D3048">
        <v>2025</v>
      </c>
      <c r="E3048">
        <v>4</v>
      </c>
      <c r="F3048">
        <v>265.64999999999998</v>
      </c>
      <c r="G3048">
        <v>43</v>
      </c>
    </row>
    <row r="3049" spans="1:7" ht="15.5" x14ac:dyDescent="0.35">
      <c r="A3049" t="s">
        <v>187</v>
      </c>
      <c r="B3049" t="s">
        <v>353</v>
      </c>
      <c r="C3049">
        <v>91450</v>
      </c>
      <c r="D3049">
        <v>2025</v>
      </c>
      <c r="E3049">
        <v>5</v>
      </c>
      <c r="F3049">
        <v>368.49</v>
      </c>
      <c r="G3049">
        <v>55</v>
      </c>
    </row>
    <row r="3050" spans="1:7" ht="15.5" x14ac:dyDescent="0.35">
      <c r="A3050" t="s">
        <v>187</v>
      </c>
      <c r="B3050" t="s">
        <v>353</v>
      </c>
      <c r="C3050">
        <v>91450</v>
      </c>
      <c r="D3050">
        <v>2025</v>
      </c>
      <c r="E3050">
        <v>6</v>
      </c>
      <c r="F3050">
        <v>342.13</v>
      </c>
      <c r="G3050">
        <v>56</v>
      </c>
    </row>
    <row r="3051" spans="1:7" ht="15.5" x14ac:dyDescent="0.35">
      <c r="A3051" t="s">
        <v>187</v>
      </c>
      <c r="B3051" t="s">
        <v>353</v>
      </c>
      <c r="C3051">
        <v>91450</v>
      </c>
      <c r="D3051">
        <v>2025</v>
      </c>
      <c r="E3051">
        <v>7</v>
      </c>
      <c r="F3051">
        <v>374.33</v>
      </c>
      <c r="G3051">
        <v>61</v>
      </c>
    </row>
    <row r="3052" spans="1:7" ht="15.5" x14ac:dyDescent="0.35">
      <c r="A3052" t="s">
        <v>187</v>
      </c>
      <c r="B3052" t="s">
        <v>353</v>
      </c>
      <c r="C3052">
        <v>91450</v>
      </c>
      <c r="D3052">
        <v>2025</v>
      </c>
      <c r="E3052">
        <v>8</v>
      </c>
      <c r="F3052">
        <v>400.19</v>
      </c>
      <c r="G3052">
        <v>82</v>
      </c>
    </row>
    <row r="3053" spans="1:7" ht="15.5" x14ac:dyDescent="0.35">
      <c r="A3053" t="s">
        <v>187</v>
      </c>
      <c r="B3053" t="s">
        <v>353</v>
      </c>
      <c r="C3053">
        <v>91450</v>
      </c>
      <c r="D3053">
        <v>2025</v>
      </c>
      <c r="E3053">
        <v>9</v>
      </c>
      <c r="F3053">
        <v>395.6</v>
      </c>
      <c r="G3053">
        <v>65</v>
      </c>
    </row>
    <row r="3054" spans="1:7" ht="15.5" x14ac:dyDescent="0.35">
      <c r="A3054" t="s">
        <v>187</v>
      </c>
      <c r="B3054" t="s">
        <v>353</v>
      </c>
      <c r="C3054">
        <v>91450</v>
      </c>
      <c r="D3054">
        <v>2025</v>
      </c>
      <c r="E3054">
        <v>10</v>
      </c>
      <c r="F3054">
        <v>371.48</v>
      </c>
      <c r="G3054">
        <v>55</v>
      </c>
    </row>
    <row r="3055" spans="1:7" ht="15.5" x14ac:dyDescent="0.35">
      <c r="A3055" t="s">
        <v>187</v>
      </c>
      <c r="B3055" t="s">
        <v>353</v>
      </c>
      <c r="C3055">
        <v>91450</v>
      </c>
      <c r="D3055">
        <v>2025</v>
      </c>
      <c r="E3055">
        <v>11</v>
      </c>
      <c r="F3055">
        <v>327.8</v>
      </c>
      <c r="G3055">
        <v>66</v>
      </c>
    </row>
    <row r="3056" spans="1:7" ht="15.5" hidden="1" x14ac:dyDescent="0.35">
      <c r="A3056" t="s">
        <v>187</v>
      </c>
      <c r="B3056" t="s">
        <v>353</v>
      </c>
      <c r="C3056">
        <v>91451</v>
      </c>
      <c r="D3056">
        <v>2017</v>
      </c>
      <c r="E3056">
        <v>1</v>
      </c>
      <c r="F3056">
        <v>0</v>
      </c>
      <c r="G3056">
        <v>0</v>
      </c>
    </row>
    <row r="3057" spans="1:7" ht="15.5" hidden="1" x14ac:dyDescent="0.35">
      <c r="A3057" t="s">
        <v>187</v>
      </c>
      <c r="B3057" t="s">
        <v>353</v>
      </c>
      <c r="C3057">
        <v>91451</v>
      </c>
      <c r="D3057">
        <v>2017</v>
      </c>
      <c r="E3057">
        <v>2</v>
      </c>
      <c r="F3057">
        <v>0</v>
      </c>
      <c r="G3057">
        <v>0</v>
      </c>
    </row>
    <row r="3058" spans="1:7" ht="15.5" hidden="1" x14ac:dyDescent="0.35">
      <c r="A3058" t="s">
        <v>187</v>
      </c>
      <c r="B3058" t="s">
        <v>353</v>
      </c>
      <c r="C3058">
        <v>91451</v>
      </c>
      <c r="D3058">
        <v>2017</v>
      </c>
      <c r="E3058">
        <v>3</v>
      </c>
      <c r="F3058">
        <v>0</v>
      </c>
      <c r="G3058">
        <v>0</v>
      </c>
    </row>
    <row r="3059" spans="1:7" ht="15.5" hidden="1" x14ac:dyDescent="0.35">
      <c r="A3059" t="s">
        <v>187</v>
      </c>
      <c r="B3059" t="s">
        <v>353</v>
      </c>
      <c r="C3059">
        <v>91451</v>
      </c>
      <c r="D3059">
        <v>2017</v>
      </c>
      <c r="E3059">
        <v>4</v>
      </c>
      <c r="F3059">
        <v>0</v>
      </c>
      <c r="G3059">
        <v>0</v>
      </c>
    </row>
    <row r="3060" spans="1:7" ht="15.5" hidden="1" x14ac:dyDescent="0.35">
      <c r="A3060" t="s">
        <v>187</v>
      </c>
      <c r="B3060" t="s">
        <v>353</v>
      </c>
      <c r="C3060">
        <v>91451</v>
      </c>
      <c r="D3060">
        <v>2017</v>
      </c>
      <c r="E3060">
        <v>5</v>
      </c>
      <c r="F3060">
        <v>0</v>
      </c>
      <c r="G3060">
        <v>0</v>
      </c>
    </row>
    <row r="3061" spans="1:7" ht="15.5" hidden="1" x14ac:dyDescent="0.35">
      <c r="A3061" t="s">
        <v>187</v>
      </c>
      <c r="B3061" t="s">
        <v>353</v>
      </c>
      <c r="C3061">
        <v>91451</v>
      </c>
      <c r="D3061">
        <v>2017</v>
      </c>
      <c r="E3061">
        <v>6</v>
      </c>
      <c r="F3061">
        <v>0</v>
      </c>
      <c r="G3061">
        <v>0</v>
      </c>
    </row>
    <row r="3062" spans="1:7" ht="15.5" hidden="1" x14ac:dyDescent="0.35">
      <c r="A3062" t="s">
        <v>187</v>
      </c>
      <c r="B3062" t="s">
        <v>353</v>
      </c>
      <c r="C3062">
        <v>91451</v>
      </c>
      <c r="D3062">
        <v>2017</v>
      </c>
      <c r="E3062">
        <v>7</v>
      </c>
      <c r="F3062">
        <v>0</v>
      </c>
      <c r="G3062">
        <v>0</v>
      </c>
    </row>
    <row r="3063" spans="1:7" ht="15.5" hidden="1" x14ac:dyDescent="0.35">
      <c r="A3063" t="s">
        <v>187</v>
      </c>
      <c r="B3063" t="s">
        <v>353</v>
      </c>
      <c r="C3063">
        <v>91451</v>
      </c>
      <c r="D3063">
        <v>2017</v>
      </c>
      <c r="E3063">
        <v>8</v>
      </c>
      <c r="F3063">
        <v>0</v>
      </c>
      <c r="G3063">
        <v>0</v>
      </c>
    </row>
    <row r="3064" spans="1:7" ht="15.5" hidden="1" x14ac:dyDescent="0.35">
      <c r="A3064" t="s">
        <v>187</v>
      </c>
      <c r="B3064" t="s">
        <v>353</v>
      </c>
      <c r="C3064">
        <v>91451</v>
      </c>
      <c r="D3064">
        <v>2018</v>
      </c>
      <c r="E3064">
        <v>8</v>
      </c>
      <c r="F3064">
        <v>0</v>
      </c>
      <c r="G3064">
        <v>0</v>
      </c>
    </row>
    <row r="3065" spans="1:7" ht="15.5" hidden="1" x14ac:dyDescent="0.35">
      <c r="A3065" t="s">
        <v>187</v>
      </c>
      <c r="B3065" t="s">
        <v>353</v>
      </c>
      <c r="C3065">
        <v>91451</v>
      </c>
      <c r="D3065">
        <v>2018</v>
      </c>
      <c r="E3065">
        <v>9</v>
      </c>
      <c r="F3065">
        <v>0</v>
      </c>
      <c r="G3065">
        <v>0</v>
      </c>
    </row>
    <row r="3066" spans="1:7" ht="15.5" hidden="1" x14ac:dyDescent="0.35">
      <c r="A3066" t="s">
        <v>187</v>
      </c>
      <c r="B3066" t="s">
        <v>353</v>
      </c>
      <c r="C3066">
        <v>91451</v>
      </c>
      <c r="D3066">
        <v>2024</v>
      </c>
      <c r="E3066">
        <v>2</v>
      </c>
      <c r="F3066">
        <v>11.87</v>
      </c>
      <c r="G3066">
        <v>1.79</v>
      </c>
    </row>
    <row r="3067" spans="1:7" ht="15.5" hidden="1" x14ac:dyDescent="0.35">
      <c r="A3067" t="s">
        <v>187</v>
      </c>
      <c r="B3067" t="s">
        <v>353</v>
      </c>
      <c r="C3067">
        <v>91451</v>
      </c>
      <c r="D3067">
        <v>2024</v>
      </c>
      <c r="E3067">
        <v>3</v>
      </c>
      <c r="F3067">
        <v>382.26</v>
      </c>
      <c r="G3067">
        <v>59</v>
      </c>
    </row>
    <row r="3068" spans="1:7" ht="15.5" hidden="1" x14ac:dyDescent="0.35">
      <c r="A3068" t="s">
        <v>187</v>
      </c>
      <c r="B3068" t="s">
        <v>353</v>
      </c>
      <c r="C3068">
        <v>91451</v>
      </c>
      <c r="D3068">
        <v>2024</v>
      </c>
      <c r="E3068">
        <v>4</v>
      </c>
      <c r="F3068">
        <v>389.39</v>
      </c>
      <c r="G3068">
        <v>60</v>
      </c>
    </row>
    <row r="3069" spans="1:7" ht="15.5" hidden="1" x14ac:dyDescent="0.35">
      <c r="A3069" t="s">
        <v>187</v>
      </c>
      <c r="B3069" t="s">
        <v>353</v>
      </c>
      <c r="C3069">
        <v>91451</v>
      </c>
      <c r="D3069">
        <v>2024</v>
      </c>
      <c r="E3069">
        <v>5</v>
      </c>
      <c r="F3069">
        <v>365.22</v>
      </c>
      <c r="G3069">
        <v>59</v>
      </c>
    </row>
    <row r="3070" spans="1:7" ht="15.5" hidden="1" x14ac:dyDescent="0.35">
      <c r="A3070" t="s">
        <v>187</v>
      </c>
      <c r="B3070" t="s">
        <v>353</v>
      </c>
      <c r="C3070">
        <v>91451</v>
      </c>
      <c r="D3070">
        <v>2024</v>
      </c>
      <c r="E3070">
        <v>6</v>
      </c>
      <c r="F3070">
        <v>148.81</v>
      </c>
      <c r="G3070">
        <v>21</v>
      </c>
    </row>
    <row r="3071" spans="1:7" ht="15.5" hidden="1" x14ac:dyDescent="0.35">
      <c r="A3071" t="s">
        <v>187</v>
      </c>
      <c r="B3071" t="s">
        <v>353</v>
      </c>
      <c r="C3071">
        <v>91451</v>
      </c>
      <c r="D3071">
        <v>2024</v>
      </c>
      <c r="E3071">
        <v>7</v>
      </c>
      <c r="F3071">
        <v>53.39</v>
      </c>
      <c r="G3071">
        <v>7</v>
      </c>
    </row>
    <row r="3072" spans="1:7" ht="15.5" hidden="1" x14ac:dyDescent="0.35">
      <c r="A3072" t="s">
        <v>187</v>
      </c>
      <c r="B3072" t="s">
        <v>353</v>
      </c>
      <c r="C3072">
        <v>91451</v>
      </c>
      <c r="D3072">
        <v>2024</v>
      </c>
      <c r="E3072">
        <v>8</v>
      </c>
      <c r="F3072">
        <v>404.24</v>
      </c>
      <c r="G3072">
        <v>44</v>
      </c>
    </row>
    <row r="3073" spans="1:7" ht="15.5" hidden="1" x14ac:dyDescent="0.35">
      <c r="A3073" t="s">
        <v>187</v>
      </c>
      <c r="B3073" t="s">
        <v>353</v>
      </c>
      <c r="C3073">
        <v>91451</v>
      </c>
      <c r="D3073">
        <v>2024</v>
      </c>
      <c r="E3073">
        <v>9</v>
      </c>
      <c r="F3073">
        <v>433.64</v>
      </c>
      <c r="G3073">
        <v>51</v>
      </c>
    </row>
    <row r="3074" spans="1:7" ht="15.5" hidden="1" x14ac:dyDescent="0.35">
      <c r="A3074" t="s">
        <v>187</v>
      </c>
      <c r="B3074" t="s">
        <v>353</v>
      </c>
      <c r="C3074">
        <v>91451</v>
      </c>
      <c r="D3074">
        <v>2024</v>
      </c>
      <c r="E3074">
        <v>10</v>
      </c>
      <c r="F3074">
        <v>460.65</v>
      </c>
      <c r="G3074">
        <v>45</v>
      </c>
    </row>
    <row r="3075" spans="1:7" ht="15.5" hidden="1" x14ac:dyDescent="0.35">
      <c r="A3075" t="s">
        <v>187</v>
      </c>
      <c r="B3075" t="s">
        <v>353</v>
      </c>
      <c r="C3075">
        <v>91451</v>
      </c>
      <c r="D3075">
        <v>2024</v>
      </c>
      <c r="E3075">
        <v>11</v>
      </c>
      <c r="F3075">
        <v>429.27</v>
      </c>
      <c r="G3075">
        <v>50</v>
      </c>
    </row>
    <row r="3076" spans="1:7" ht="15.5" hidden="1" x14ac:dyDescent="0.35">
      <c r="A3076" t="s">
        <v>187</v>
      </c>
      <c r="B3076" t="s">
        <v>353</v>
      </c>
      <c r="C3076">
        <v>91451</v>
      </c>
      <c r="D3076">
        <v>2024</v>
      </c>
      <c r="E3076">
        <v>12</v>
      </c>
      <c r="F3076">
        <v>310.39999999999998</v>
      </c>
      <c r="G3076">
        <v>27</v>
      </c>
    </row>
    <row r="3077" spans="1:7" ht="15.5" x14ac:dyDescent="0.35">
      <c r="A3077" t="s">
        <v>187</v>
      </c>
      <c r="B3077" t="s">
        <v>353</v>
      </c>
      <c r="C3077">
        <v>91451</v>
      </c>
      <c r="D3077">
        <v>2025</v>
      </c>
      <c r="E3077">
        <v>1</v>
      </c>
      <c r="F3077">
        <v>470.47</v>
      </c>
      <c r="G3077">
        <v>45</v>
      </c>
    </row>
    <row r="3078" spans="1:7" ht="15.5" x14ac:dyDescent="0.35">
      <c r="A3078" t="s">
        <v>187</v>
      </c>
      <c r="B3078" t="s">
        <v>353</v>
      </c>
      <c r="C3078">
        <v>91451</v>
      </c>
      <c r="D3078">
        <v>2025</v>
      </c>
      <c r="E3078">
        <v>2</v>
      </c>
      <c r="F3078">
        <v>410.56</v>
      </c>
      <c r="G3078">
        <v>42</v>
      </c>
    </row>
    <row r="3079" spans="1:7" ht="15.5" x14ac:dyDescent="0.35">
      <c r="A3079" t="s">
        <v>187</v>
      </c>
      <c r="B3079" t="s">
        <v>353</v>
      </c>
      <c r="C3079">
        <v>91451</v>
      </c>
      <c r="D3079">
        <v>2025</v>
      </c>
      <c r="E3079">
        <v>3</v>
      </c>
      <c r="F3079">
        <v>461.78</v>
      </c>
      <c r="G3079">
        <v>49</v>
      </c>
    </row>
    <row r="3080" spans="1:7" ht="15.5" x14ac:dyDescent="0.35">
      <c r="A3080" t="s">
        <v>187</v>
      </c>
      <c r="B3080" t="s">
        <v>353</v>
      </c>
      <c r="C3080">
        <v>91451</v>
      </c>
      <c r="D3080">
        <v>2025</v>
      </c>
      <c r="E3080">
        <v>4</v>
      </c>
      <c r="F3080">
        <v>442.85</v>
      </c>
      <c r="G3080">
        <v>43</v>
      </c>
    </row>
    <row r="3081" spans="1:7" ht="15.5" x14ac:dyDescent="0.35">
      <c r="A3081" t="s">
        <v>187</v>
      </c>
      <c r="B3081" t="s">
        <v>353</v>
      </c>
      <c r="C3081">
        <v>91451</v>
      </c>
      <c r="D3081">
        <v>2025</v>
      </c>
      <c r="E3081">
        <v>5</v>
      </c>
      <c r="F3081">
        <v>443.39</v>
      </c>
      <c r="G3081">
        <v>42</v>
      </c>
    </row>
    <row r="3082" spans="1:7" ht="15.5" x14ac:dyDescent="0.35">
      <c r="A3082" t="s">
        <v>187</v>
      </c>
      <c r="B3082" t="s">
        <v>353</v>
      </c>
      <c r="C3082">
        <v>91451</v>
      </c>
      <c r="D3082">
        <v>2025</v>
      </c>
      <c r="E3082">
        <v>6</v>
      </c>
      <c r="F3082">
        <v>394.28</v>
      </c>
      <c r="G3082">
        <v>39</v>
      </c>
    </row>
    <row r="3083" spans="1:7" ht="15.5" x14ac:dyDescent="0.35">
      <c r="A3083" t="s">
        <v>187</v>
      </c>
      <c r="B3083" t="s">
        <v>353</v>
      </c>
      <c r="C3083">
        <v>91451</v>
      </c>
      <c r="D3083">
        <v>2025</v>
      </c>
      <c r="E3083">
        <v>7</v>
      </c>
      <c r="F3083">
        <v>456.92</v>
      </c>
      <c r="G3083">
        <v>49</v>
      </c>
    </row>
    <row r="3084" spans="1:7" ht="15.5" x14ac:dyDescent="0.35">
      <c r="A3084" t="s">
        <v>187</v>
      </c>
      <c r="B3084" t="s">
        <v>353</v>
      </c>
      <c r="C3084">
        <v>91451</v>
      </c>
      <c r="D3084">
        <v>2025</v>
      </c>
      <c r="E3084">
        <v>8</v>
      </c>
      <c r="F3084">
        <v>453.26</v>
      </c>
      <c r="G3084">
        <v>44</v>
      </c>
    </row>
    <row r="3085" spans="1:7" ht="15.5" x14ac:dyDescent="0.35">
      <c r="A3085" t="s">
        <v>187</v>
      </c>
      <c r="B3085" t="s">
        <v>353</v>
      </c>
      <c r="C3085">
        <v>91451</v>
      </c>
      <c r="D3085">
        <v>2025</v>
      </c>
      <c r="E3085">
        <v>9</v>
      </c>
      <c r="F3085">
        <v>407.94</v>
      </c>
      <c r="G3085">
        <v>40</v>
      </c>
    </row>
    <row r="3086" spans="1:7" ht="15.5" x14ac:dyDescent="0.35">
      <c r="A3086" t="s">
        <v>187</v>
      </c>
      <c r="B3086" t="s">
        <v>353</v>
      </c>
      <c r="C3086">
        <v>91451</v>
      </c>
      <c r="D3086">
        <v>2025</v>
      </c>
      <c r="E3086">
        <v>10</v>
      </c>
      <c r="F3086">
        <v>232.13</v>
      </c>
      <c r="G3086">
        <v>24</v>
      </c>
    </row>
    <row r="3087" spans="1:7" ht="15.5" x14ac:dyDescent="0.35">
      <c r="A3087" t="s">
        <v>187</v>
      </c>
      <c r="B3087" t="s">
        <v>353</v>
      </c>
      <c r="C3087">
        <v>91451</v>
      </c>
      <c r="D3087">
        <v>2025</v>
      </c>
      <c r="E3087">
        <v>11</v>
      </c>
      <c r="F3087">
        <v>0</v>
      </c>
      <c r="G3087">
        <v>0</v>
      </c>
    </row>
    <row r="3088" spans="1:7" ht="15.5" hidden="1" x14ac:dyDescent="0.35">
      <c r="A3088" t="s">
        <v>187</v>
      </c>
      <c r="B3088" t="s">
        <v>353</v>
      </c>
      <c r="C3088">
        <v>91452</v>
      </c>
      <c r="D3088">
        <v>2017</v>
      </c>
      <c r="E3088">
        <v>5</v>
      </c>
      <c r="F3088">
        <v>67.959999999999994</v>
      </c>
      <c r="G3088">
        <v>12</v>
      </c>
    </row>
    <row r="3089" spans="1:7" ht="15.5" hidden="1" x14ac:dyDescent="0.35">
      <c r="A3089" t="s">
        <v>187</v>
      </c>
      <c r="B3089" t="s">
        <v>353</v>
      </c>
      <c r="C3089">
        <v>91452</v>
      </c>
      <c r="D3089">
        <v>2017</v>
      </c>
      <c r="E3089">
        <v>6</v>
      </c>
      <c r="F3089">
        <v>139.84</v>
      </c>
      <c r="G3089">
        <v>22</v>
      </c>
    </row>
    <row r="3090" spans="1:7" ht="15.5" hidden="1" x14ac:dyDescent="0.35">
      <c r="A3090" t="s">
        <v>187</v>
      </c>
      <c r="B3090" t="s">
        <v>353</v>
      </c>
      <c r="C3090">
        <v>91452</v>
      </c>
      <c r="D3090">
        <v>2017</v>
      </c>
      <c r="E3090">
        <v>7</v>
      </c>
      <c r="F3090">
        <v>327.57</v>
      </c>
      <c r="G3090">
        <v>52</v>
      </c>
    </row>
    <row r="3091" spans="1:7" ht="15.5" hidden="1" x14ac:dyDescent="0.35">
      <c r="A3091" t="s">
        <v>187</v>
      </c>
      <c r="B3091" t="s">
        <v>353</v>
      </c>
      <c r="C3091">
        <v>91452</v>
      </c>
      <c r="D3091">
        <v>2017</v>
      </c>
      <c r="E3091">
        <v>8</v>
      </c>
      <c r="F3091">
        <v>346.89</v>
      </c>
      <c r="G3091">
        <v>60</v>
      </c>
    </row>
    <row r="3092" spans="1:7" ht="15.5" hidden="1" x14ac:dyDescent="0.35">
      <c r="A3092" t="s">
        <v>187</v>
      </c>
      <c r="B3092" t="s">
        <v>353</v>
      </c>
      <c r="C3092">
        <v>91452</v>
      </c>
      <c r="D3092">
        <v>2017</v>
      </c>
      <c r="E3092">
        <v>9</v>
      </c>
      <c r="F3092">
        <v>321.70999999999998</v>
      </c>
      <c r="G3092">
        <v>50</v>
      </c>
    </row>
    <row r="3093" spans="1:7" ht="15.5" hidden="1" x14ac:dyDescent="0.35">
      <c r="A3093" t="s">
        <v>187</v>
      </c>
      <c r="B3093" t="s">
        <v>353</v>
      </c>
      <c r="C3093">
        <v>91452</v>
      </c>
      <c r="D3093">
        <v>2017</v>
      </c>
      <c r="E3093">
        <v>10</v>
      </c>
      <c r="F3093">
        <v>323.86</v>
      </c>
      <c r="G3093">
        <v>52.85</v>
      </c>
    </row>
    <row r="3094" spans="1:7" ht="15.5" hidden="1" x14ac:dyDescent="0.35">
      <c r="A3094" t="s">
        <v>187</v>
      </c>
      <c r="B3094" t="s">
        <v>353</v>
      </c>
      <c r="C3094">
        <v>91452</v>
      </c>
      <c r="D3094">
        <v>2017</v>
      </c>
      <c r="E3094">
        <v>11</v>
      </c>
      <c r="F3094">
        <v>313.42</v>
      </c>
      <c r="G3094">
        <v>51.15</v>
      </c>
    </row>
    <row r="3095" spans="1:7" ht="15.5" hidden="1" x14ac:dyDescent="0.35">
      <c r="A3095" t="s">
        <v>187</v>
      </c>
      <c r="B3095" t="s">
        <v>353</v>
      </c>
      <c r="C3095">
        <v>91452</v>
      </c>
      <c r="D3095">
        <v>2017</v>
      </c>
      <c r="E3095">
        <v>12</v>
      </c>
      <c r="F3095">
        <v>340.02</v>
      </c>
      <c r="G3095">
        <v>56</v>
      </c>
    </row>
    <row r="3096" spans="1:7" ht="15.5" hidden="1" x14ac:dyDescent="0.35">
      <c r="A3096" t="s">
        <v>187</v>
      </c>
      <c r="B3096" t="s">
        <v>353</v>
      </c>
      <c r="C3096">
        <v>91452</v>
      </c>
      <c r="D3096">
        <v>2018</v>
      </c>
      <c r="E3096">
        <v>1</v>
      </c>
      <c r="F3096">
        <v>356.38</v>
      </c>
      <c r="G3096">
        <v>60</v>
      </c>
    </row>
    <row r="3097" spans="1:7" ht="15.5" hidden="1" x14ac:dyDescent="0.35">
      <c r="A3097" t="s">
        <v>187</v>
      </c>
      <c r="B3097" t="s">
        <v>353</v>
      </c>
      <c r="C3097">
        <v>91452</v>
      </c>
      <c r="D3097">
        <v>2018</v>
      </c>
      <c r="E3097">
        <v>2</v>
      </c>
      <c r="F3097">
        <v>338.33</v>
      </c>
      <c r="G3097">
        <v>57</v>
      </c>
    </row>
    <row r="3098" spans="1:7" ht="15.5" hidden="1" x14ac:dyDescent="0.35">
      <c r="A3098" t="s">
        <v>187</v>
      </c>
      <c r="B3098" t="s">
        <v>353</v>
      </c>
      <c r="C3098">
        <v>91452</v>
      </c>
      <c r="D3098">
        <v>2018</v>
      </c>
      <c r="E3098">
        <v>3</v>
      </c>
      <c r="F3098">
        <v>384.45</v>
      </c>
      <c r="G3098">
        <v>65</v>
      </c>
    </row>
    <row r="3099" spans="1:7" ht="15.5" hidden="1" x14ac:dyDescent="0.35">
      <c r="A3099" t="s">
        <v>187</v>
      </c>
      <c r="B3099" t="s">
        <v>353</v>
      </c>
      <c r="C3099">
        <v>91452</v>
      </c>
      <c r="D3099">
        <v>2018</v>
      </c>
      <c r="E3099">
        <v>4</v>
      </c>
      <c r="F3099">
        <v>377.97</v>
      </c>
      <c r="G3099">
        <v>65</v>
      </c>
    </row>
    <row r="3100" spans="1:7" ht="15.5" hidden="1" x14ac:dyDescent="0.35">
      <c r="A3100" t="s">
        <v>187</v>
      </c>
      <c r="B3100" t="s">
        <v>353</v>
      </c>
      <c r="C3100">
        <v>91452</v>
      </c>
      <c r="D3100">
        <v>2018</v>
      </c>
      <c r="E3100">
        <v>5</v>
      </c>
      <c r="F3100">
        <v>379.38</v>
      </c>
      <c r="G3100">
        <v>66</v>
      </c>
    </row>
    <row r="3101" spans="1:7" ht="15.5" hidden="1" x14ac:dyDescent="0.35">
      <c r="A3101" t="s">
        <v>187</v>
      </c>
      <c r="B3101" t="s">
        <v>353</v>
      </c>
      <c r="C3101">
        <v>91452</v>
      </c>
      <c r="D3101">
        <v>2018</v>
      </c>
      <c r="E3101">
        <v>6</v>
      </c>
      <c r="F3101">
        <v>382.8</v>
      </c>
      <c r="G3101">
        <v>65</v>
      </c>
    </row>
    <row r="3102" spans="1:7" ht="15.5" hidden="1" x14ac:dyDescent="0.35">
      <c r="A3102" t="s">
        <v>187</v>
      </c>
      <c r="B3102" t="s">
        <v>353</v>
      </c>
      <c r="C3102">
        <v>91452</v>
      </c>
      <c r="D3102">
        <v>2018</v>
      </c>
      <c r="E3102">
        <v>7</v>
      </c>
      <c r="F3102">
        <v>376.64</v>
      </c>
      <c r="G3102">
        <v>63</v>
      </c>
    </row>
    <row r="3103" spans="1:7" ht="15.5" hidden="1" x14ac:dyDescent="0.35">
      <c r="A3103" t="s">
        <v>187</v>
      </c>
      <c r="B3103" t="s">
        <v>353</v>
      </c>
      <c r="C3103">
        <v>91452</v>
      </c>
      <c r="D3103">
        <v>2018</v>
      </c>
      <c r="E3103">
        <v>8</v>
      </c>
      <c r="F3103">
        <v>409.78</v>
      </c>
      <c r="G3103">
        <v>71</v>
      </c>
    </row>
    <row r="3104" spans="1:7" ht="15.5" hidden="1" x14ac:dyDescent="0.35">
      <c r="A3104" t="s">
        <v>187</v>
      </c>
      <c r="B3104" t="s">
        <v>353</v>
      </c>
      <c r="C3104">
        <v>91452</v>
      </c>
      <c r="D3104">
        <v>2018</v>
      </c>
      <c r="E3104">
        <v>9</v>
      </c>
      <c r="F3104">
        <v>349.83</v>
      </c>
      <c r="G3104">
        <v>55</v>
      </c>
    </row>
    <row r="3105" spans="1:7" ht="15.5" hidden="1" x14ac:dyDescent="0.35">
      <c r="A3105" t="s">
        <v>187</v>
      </c>
      <c r="B3105" t="s">
        <v>353</v>
      </c>
      <c r="C3105">
        <v>91452</v>
      </c>
      <c r="D3105">
        <v>2018</v>
      </c>
      <c r="E3105">
        <v>10</v>
      </c>
      <c r="F3105">
        <v>388.47</v>
      </c>
      <c r="G3105">
        <v>63</v>
      </c>
    </row>
    <row r="3106" spans="1:7" ht="15.5" hidden="1" x14ac:dyDescent="0.35">
      <c r="A3106" t="s">
        <v>187</v>
      </c>
      <c r="B3106" t="s">
        <v>353</v>
      </c>
      <c r="C3106">
        <v>91452</v>
      </c>
      <c r="D3106">
        <v>2018</v>
      </c>
      <c r="E3106">
        <v>11</v>
      </c>
      <c r="F3106">
        <v>327.48</v>
      </c>
      <c r="G3106">
        <v>57</v>
      </c>
    </row>
    <row r="3107" spans="1:7" ht="15.5" hidden="1" x14ac:dyDescent="0.35">
      <c r="A3107" t="s">
        <v>187</v>
      </c>
      <c r="B3107" t="s">
        <v>353</v>
      </c>
      <c r="C3107">
        <v>91452</v>
      </c>
      <c r="D3107">
        <v>2018</v>
      </c>
      <c r="E3107">
        <v>12</v>
      </c>
      <c r="F3107">
        <v>371.77</v>
      </c>
      <c r="G3107">
        <v>63</v>
      </c>
    </row>
    <row r="3108" spans="1:7" ht="15.5" hidden="1" x14ac:dyDescent="0.35">
      <c r="A3108" t="s">
        <v>187</v>
      </c>
      <c r="B3108" t="s">
        <v>353</v>
      </c>
      <c r="C3108">
        <v>91452</v>
      </c>
      <c r="D3108">
        <v>2019</v>
      </c>
      <c r="E3108">
        <v>1</v>
      </c>
      <c r="F3108">
        <v>334.78</v>
      </c>
      <c r="G3108">
        <v>55</v>
      </c>
    </row>
    <row r="3109" spans="1:7" ht="15.5" hidden="1" x14ac:dyDescent="0.35">
      <c r="A3109" t="s">
        <v>187</v>
      </c>
      <c r="B3109" t="s">
        <v>353</v>
      </c>
      <c r="C3109">
        <v>91452</v>
      </c>
      <c r="D3109">
        <v>2019</v>
      </c>
      <c r="E3109">
        <v>2</v>
      </c>
      <c r="F3109">
        <v>333.45</v>
      </c>
      <c r="G3109">
        <v>52</v>
      </c>
    </row>
    <row r="3110" spans="1:7" ht="15.5" hidden="1" x14ac:dyDescent="0.35">
      <c r="A3110" t="s">
        <v>187</v>
      </c>
      <c r="B3110" t="s">
        <v>353</v>
      </c>
      <c r="C3110">
        <v>91452</v>
      </c>
      <c r="D3110">
        <v>2019</v>
      </c>
      <c r="E3110">
        <v>3</v>
      </c>
      <c r="F3110">
        <v>390.42</v>
      </c>
      <c r="G3110">
        <v>60</v>
      </c>
    </row>
    <row r="3111" spans="1:7" ht="15.5" hidden="1" x14ac:dyDescent="0.35">
      <c r="A3111" t="s">
        <v>187</v>
      </c>
      <c r="B3111" t="s">
        <v>353</v>
      </c>
      <c r="C3111">
        <v>91452</v>
      </c>
      <c r="D3111">
        <v>2019</v>
      </c>
      <c r="E3111">
        <v>4</v>
      </c>
      <c r="F3111">
        <v>308.72000000000003</v>
      </c>
      <c r="G3111">
        <v>49</v>
      </c>
    </row>
    <row r="3112" spans="1:7" ht="15.5" hidden="1" x14ac:dyDescent="0.35">
      <c r="A3112" t="s">
        <v>187</v>
      </c>
      <c r="B3112" t="s">
        <v>353</v>
      </c>
      <c r="C3112">
        <v>91452</v>
      </c>
      <c r="D3112">
        <v>2019</v>
      </c>
      <c r="E3112">
        <v>5</v>
      </c>
      <c r="F3112">
        <v>285.63</v>
      </c>
      <c r="G3112">
        <v>52</v>
      </c>
    </row>
    <row r="3113" spans="1:7" ht="15.5" hidden="1" x14ac:dyDescent="0.35">
      <c r="A3113" t="s">
        <v>187</v>
      </c>
      <c r="B3113" t="s">
        <v>353</v>
      </c>
      <c r="C3113">
        <v>91452</v>
      </c>
      <c r="D3113">
        <v>2019</v>
      </c>
      <c r="E3113">
        <v>6</v>
      </c>
      <c r="F3113">
        <v>356.53</v>
      </c>
      <c r="G3113">
        <v>61</v>
      </c>
    </row>
    <row r="3114" spans="1:7" ht="15.5" hidden="1" x14ac:dyDescent="0.35">
      <c r="A3114" t="s">
        <v>187</v>
      </c>
      <c r="B3114" t="s">
        <v>353</v>
      </c>
      <c r="C3114">
        <v>91452</v>
      </c>
      <c r="D3114">
        <v>2019</v>
      </c>
      <c r="E3114">
        <v>7</v>
      </c>
      <c r="F3114">
        <v>367.68</v>
      </c>
      <c r="G3114">
        <v>62</v>
      </c>
    </row>
    <row r="3115" spans="1:7" ht="15.5" hidden="1" x14ac:dyDescent="0.35">
      <c r="A3115" t="s">
        <v>187</v>
      </c>
      <c r="B3115" t="s">
        <v>353</v>
      </c>
      <c r="C3115">
        <v>91452</v>
      </c>
      <c r="D3115">
        <v>2019</v>
      </c>
      <c r="E3115">
        <v>8</v>
      </c>
      <c r="F3115">
        <v>407.07</v>
      </c>
      <c r="G3115">
        <v>66</v>
      </c>
    </row>
    <row r="3116" spans="1:7" ht="15.5" hidden="1" x14ac:dyDescent="0.35">
      <c r="A3116" t="s">
        <v>187</v>
      </c>
      <c r="B3116" t="s">
        <v>353</v>
      </c>
      <c r="C3116">
        <v>91452</v>
      </c>
      <c r="D3116">
        <v>2019</v>
      </c>
      <c r="E3116">
        <v>9</v>
      </c>
      <c r="F3116">
        <v>315.07</v>
      </c>
      <c r="G3116">
        <v>52</v>
      </c>
    </row>
    <row r="3117" spans="1:7" ht="15.5" hidden="1" x14ac:dyDescent="0.35">
      <c r="A3117" t="s">
        <v>187</v>
      </c>
      <c r="B3117" t="s">
        <v>353</v>
      </c>
      <c r="C3117">
        <v>91452</v>
      </c>
      <c r="D3117">
        <v>2019</v>
      </c>
      <c r="E3117">
        <v>10</v>
      </c>
      <c r="F3117">
        <v>354.93</v>
      </c>
      <c r="G3117">
        <v>59</v>
      </c>
    </row>
    <row r="3118" spans="1:7" ht="15.5" hidden="1" x14ac:dyDescent="0.35">
      <c r="A3118" t="s">
        <v>187</v>
      </c>
      <c r="B3118" t="s">
        <v>353</v>
      </c>
      <c r="C3118">
        <v>91452</v>
      </c>
      <c r="D3118">
        <v>2019</v>
      </c>
      <c r="E3118">
        <v>11</v>
      </c>
      <c r="F3118">
        <v>335.27</v>
      </c>
      <c r="G3118">
        <v>57</v>
      </c>
    </row>
    <row r="3119" spans="1:7" ht="15.5" hidden="1" x14ac:dyDescent="0.35">
      <c r="A3119" t="s">
        <v>187</v>
      </c>
      <c r="B3119" t="s">
        <v>353</v>
      </c>
      <c r="C3119">
        <v>91452</v>
      </c>
      <c r="D3119">
        <v>2019</v>
      </c>
      <c r="E3119">
        <v>12</v>
      </c>
      <c r="F3119">
        <v>259.02999999999997</v>
      </c>
      <c r="G3119">
        <v>42.66</v>
      </c>
    </row>
    <row r="3120" spans="1:7" ht="15.5" hidden="1" x14ac:dyDescent="0.35">
      <c r="A3120" t="s">
        <v>187</v>
      </c>
      <c r="B3120" t="s">
        <v>353</v>
      </c>
      <c r="C3120">
        <v>91452</v>
      </c>
      <c r="D3120">
        <v>2020</v>
      </c>
      <c r="E3120">
        <v>1</v>
      </c>
      <c r="F3120">
        <v>0</v>
      </c>
      <c r="G3120">
        <v>0</v>
      </c>
    </row>
    <row r="3121" spans="1:7" ht="15.5" hidden="1" x14ac:dyDescent="0.35">
      <c r="A3121" t="s">
        <v>187</v>
      </c>
      <c r="B3121" t="s">
        <v>353</v>
      </c>
      <c r="C3121">
        <v>91452</v>
      </c>
      <c r="D3121">
        <v>2020</v>
      </c>
      <c r="E3121">
        <v>2</v>
      </c>
      <c r="F3121">
        <v>0</v>
      </c>
      <c r="G3121">
        <v>0</v>
      </c>
    </row>
    <row r="3122" spans="1:7" ht="15.5" hidden="1" x14ac:dyDescent="0.35">
      <c r="A3122" t="s">
        <v>187</v>
      </c>
      <c r="B3122" t="s">
        <v>353</v>
      </c>
      <c r="C3122">
        <v>91452</v>
      </c>
      <c r="D3122">
        <v>2020</v>
      </c>
      <c r="E3122">
        <v>3</v>
      </c>
      <c r="F3122">
        <v>0</v>
      </c>
      <c r="G3122">
        <v>0</v>
      </c>
    </row>
    <row r="3123" spans="1:7" ht="15.5" hidden="1" x14ac:dyDescent="0.35">
      <c r="A3123" t="s">
        <v>187</v>
      </c>
      <c r="B3123" t="s">
        <v>353</v>
      </c>
      <c r="C3123">
        <v>91452</v>
      </c>
      <c r="D3123">
        <v>2020</v>
      </c>
      <c r="E3123">
        <v>4</v>
      </c>
      <c r="F3123">
        <v>0</v>
      </c>
      <c r="G3123">
        <v>0</v>
      </c>
    </row>
    <row r="3124" spans="1:7" ht="15.5" hidden="1" x14ac:dyDescent="0.35">
      <c r="A3124" t="s">
        <v>187</v>
      </c>
      <c r="B3124" t="s">
        <v>353</v>
      </c>
      <c r="C3124">
        <v>91452</v>
      </c>
      <c r="D3124">
        <v>2020</v>
      </c>
      <c r="E3124">
        <v>5</v>
      </c>
      <c r="F3124">
        <v>0</v>
      </c>
      <c r="G3124">
        <v>0</v>
      </c>
    </row>
    <row r="3125" spans="1:7" ht="15.5" hidden="1" x14ac:dyDescent="0.35">
      <c r="A3125" t="s">
        <v>187</v>
      </c>
      <c r="B3125" t="s">
        <v>353</v>
      </c>
      <c r="C3125">
        <v>91452</v>
      </c>
      <c r="D3125">
        <v>2020</v>
      </c>
      <c r="E3125">
        <v>6</v>
      </c>
      <c r="F3125">
        <v>0</v>
      </c>
      <c r="G3125">
        <v>0</v>
      </c>
    </row>
    <row r="3126" spans="1:7" ht="15.5" hidden="1" x14ac:dyDescent="0.35">
      <c r="A3126" t="s">
        <v>187</v>
      </c>
      <c r="B3126" t="s">
        <v>353</v>
      </c>
      <c r="C3126">
        <v>91452</v>
      </c>
      <c r="D3126">
        <v>2020</v>
      </c>
      <c r="E3126">
        <v>7</v>
      </c>
      <c r="F3126">
        <v>0</v>
      </c>
      <c r="G3126">
        <v>0</v>
      </c>
    </row>
    <row r="3127" spans="1:7" ht="15.5" hidden="1" x14ac:dyDescent="0.35">
      <c r="A3127" t="s">
        <v>187</v>
      </c>
      <c r="B3127" t="s">
        <v>353</v>
      </c>
      <c r="C3127">
        <v>91452</v>
      </c>
      <c r="D3127">
        <v>2020</v>
      </c>
      <c r="E3127">
        <v>8</v>
      </c>
      <c r="F3127">
        <v>0</v>
      </c>
      <c r="G3127">
        <v>0</v>
      </c>
    </row>
    <row r="3128" spans="1:7" ht="15.5" hidden="1" x14ac:dyDescent="0.35">
      <c r="A3128" t="s">
        <v>187</v>
      </c>
      <c r="B3128" t="s">
        <v>353</v>
      </c>
      <c r="C3128">
        <v>91452</v>
      </c>
      <c r="D3128">
        <v>2020</v>
      </c>
      <c r="E3128">
        <v>9</v>
      </c>
      <c r="F3128">
        <v>0</v>
      </c>
      <c r="G3128">
        <v>0</v>
      </c>
    </row>
    <row r="3129" spans="1:7" ht="15.5" hidden="1" x14ac:dyDescent="0.35">
      <c r="A3129" t="s">
        <v>187</v>
      </c>
      <c r="B3129" t="s">
        <v>353</v>
      </c>
      <c r="C3129">
        <v>91452</v>
      </c>
      <c r="D3129">
        <v>2020</v>
      </c>
      <c r="E3129">
        <v>10</v>
      </c>
      <c r="F3129">
        <v>0</v>
      </c>
      <c r="G3129">
        <v>0</v>
      </c>
    </row>
    <row r="3130" spans="1:7" ht="15.5" hidden="1" x14ac:dyDescent="0.35">
      <c r="A3130" t="s">
        <v>187</v>
      </c>
      <c r="B3130" t="s">
        <v>353</v>
      </c>
      <c r="C3130">
        <v>91452</v>
      </c>
      <c r="D3130">
        <v>2020</v>
      </c>
      <c r="E3130">
        <v>11</v>
      </c>
      <c r="F3130">
        <v>0</v>
      </c>
      <c r="G3130">
        <v>0</v>
      </c>
    </row>
    <row r="3131" spans="1:7" ht="15.5" hidden="1" x14ac:dyDescent="0.35">
      <c r="A3131" t="s">
        <v>187</v>
      </c>
      <c r="B3131" t="s">
        <v>353</v>
      </c>
      <c r="C3131">
        <v>91452</v>
      </c>
      <c r="D3131">
        <v>2020</v>
      </c>
      <c r="E3131">
        <v>12</v>
      </c>
      <c r="F3131">
        <v>0</v>
      </c>
      <c r="G3131">
        <v>0</v>
      </c>
    </row>
    <row r="3132" spans="1:7" ht="15.5" hidden="1" x14ac:dyDescent="0.35">
      <c r="A3132" t="s">
        <v>187</v>
      </c>
      <c r="B3132" t="s">
        <v>353</v>
      </c>
      <c r="C3132">
        <v>91452</v>
      </c>
      <c r="D3132">
        <v>2021</v>
      </c>
      <c r="E3132">
        <v>9</v>
      </c>
      <c r="F3132">
        <v>95.37</v>
      </c>
      <c r="G3132">
        <v>14.11</v>
      </c>
    </row>
    <row r="3133" spans="1:7" ht="15.5" hidden="1" x14ac:dyDescent="0.35">
      <c r="A3133" t="s">
        <v>187</v>
      </c>
      <c r="B3133" t="s">
        <v>353</v>
      </c>
      <c r="C3133">
        <v>91452</v>
      </c>
      <c r="D3133">
        <v>2021</v>
      </c>
      <c r="E3133">
        <v>10</v>
      </c>
      <c r="F3133">
        <v>242.27</v>
      </c>
      <c r="G3133">
        <v>45</v>
      </c>
    </row>
    <row r="3134" spans="1:7" ht="15.5" hidden="1" x14ac:dyDescent="0.35">
      <c r="A3134" t="s">
        <v>187</v>
      </c>
      <c r="B3134" t="s">
        <v>353</v>
      </c>
      <c r="C3134">
        <v>91452</v>
      </c>
      <c r="D3134">
        <v>2021</v>
      </c>
      <c r="E3134">
        <v>11</v>
      </c>
      <c r="F3134">
        <v>386</v>
      </c>
      <c r="G3134">
        <v>41</v>
      </c>
    </row>
    <row r="3135" spans="1:7" ht="15.5" hidden="1" x14ac:dyDescent="0.35">
      <c r="A3135" t="s">
        <v>187</v>
      </c>
      <c r="B3135" t="s">
        <v>353</v>
      </c>
      <c r="C3135">
        <v>91452</v>
      </c>
      <c r="D3135">
        <v>2021</v>
      </c>
      <c r="E3135">
        <v>12</v>
      </c>
      <c r="F3135">
        <v>259.95</v>
      </c>
      <c r="G3135">
        <v>58</v>
      </c>
    </row>
    <row r="3136" spans="1:7" ht="15.5" hidden="1" x14ac:dyDescent="0.35">
      <c r="A3136" t="s">
        <v>187</v>
      </c>
      <c r="B3136" t="s">
        <v>353</v>
      </c>
      <c r="C3136">
        <v>91452</v>
      </c>
      <c r="D3136">
        <v>2022</v>
      </c>
      <c r="E3136">
        <v>1</v>
      </c>
      <c r="F3136">
        <v>231.6</v>
      </c>
      <c r="G3136">
        <v>48</v>
      </c>
    </row>
    <row r="3137" spans="1:7" ht="15.5" hidden="1" x14ac:dyDescent="0.35">
      <c r="A3137" t="s">
        <v>187</v>
      </c>
      <c r="B3137" t="s">
        <v>353</v>
      </c>
      <c r="C3137">
        <v>91452</v>
      </c>
      <c r="D3137">
        <v>2022</v>
      </c>
      <c r="E3137">
        <v>2</v>
      </c>
      <c r="F3137">
        <v>314.5</v>
      </c>
      <c r="G3137">
        <v>39</v>
      </c>
    </row>
    <row r="3138" spans="1:7" ht="15.5" hidden="1" x14ac:dyDescent="0.35">
      <c r="A3138" t="s">
        <v>187</v>
      </c>
      <c r="B3138" t="s">
        <v>353</v>
      </c>
      <c r="C3138">
        <v>91452</v>
      </c>
      <c r="D3138">
        <v>2022</v>
      </c>
      <c r="E3138">
        <v>3</v>
      </c>
      <c r="F3138">
        <v>234.81</v>
      </c>
      <c r="G3138">
        <v>22</v>
      </c>
    </row>
    <row r="3139" spans="1:7" ht="15.5" hidden="1" x14ac:dyDescent="0.35">
      <c r="A3139" t="s">
        <v>187</v>
      </c>
      <c r="B3139" t="s">
        <v>353</v>
      </c>
      <c r="C3139">
        <v>91452</v>
      </c>
      <c r="D3139">
        <v>2022</v>
      </c>
      <c r="E3139">
        <v>4</v>
      </c>
      <c r="F3139">
        <v>386.56</v>
      </c>
      <c r="G3139">
        <v>37</v>
      </c>
    </row>
    <row r="3140" spans="1:7" ht="15.5" hidden="1" x14ac:dyDescent="0.35">
      <c r="A3140" t="s">
        <v>187</v>
      </c>
      <c r="B3140" t="s">
        <v>353</v>
      </c>
      <c r="C3140">
        <v>91452</v>
      </c>
      <c r="D3140">
        <v>2022</v>
      </c>
      <c r="E3140">
        <v>5</v>
      </c>
      <c r="F3140">
        <v>368.49</v>
      </c>
      <c r="G3140">
        <v>37</v>
      </c>
    </row>
    <row r="3141" spans="1:7" ht="15.5" hidden="1" x14ac:dyDescent="0.35">
      <c r="A3141" t="s">
        <v>187</v>
      </c>
      <c r="B3141" t="s">
        <v>353</v>
      </c>
      <c r="C3141">
        <v>91452</v>
      </c>
      <c r="D3141">
        <v>2022</v>
      </c>
      <c r="E3141">
        <v>6</v>
      </c>
      <c r="F3141">
        <v>346.29</v>
      </c>
      <c r="G3141">
        <v>30</v>
      </c>
    </row>
    <row r="3142" spans="1:7" ht="15.5" hidden="1" x14ac:dyDescent="0.35">
      <c r="A3142" t="s">
        <v>187</v>
      </c>
      <c r="B3142" t="s">
        <v>353</v>
      </c>
      <c r="C3142">
        <v>91452</v>
      </c>
      <c r="D3142">
        <v>2022</v>
      </c>
      <c r="E3142">
        <v>7</v>
      </c>
      <c r="F3142">
        <v>366.42</v>
      </c>
      <c r="G3142">
        <v>27</v>
      </c>
    </row>
    <row r="3143" spans="1:7" ht="15.5" hidden="1" x14ac:dyDescent="0.35">
      <c r="A3143" t="s">
        <v>187</v>
      </c>
      <c r="B3143" t="s">
        <v>353</v>
      </c>
      <c r="C3143">
        <v>91452</v>
      </c>
      <c r="D3143">
        <v>2022</v>
      </c>
      <c r="E3143">
        <v>8</v>
      </c>
      <c r="F3143">
        <v>396.9</v>
      </c>
      <c r="G3143">
        <v>35</v>
      </c>
    </row>
    <row r="3144" spans="1:7" ht="15.5" hidden="1" x14ac:dyDescent="0.35">
      <c r="A3144" t="s">
        <v>187</v>
      </c>
      <c r="B3144" t="s">
        <v>353</v>
      </c>
      <c r="C3144">
        <v>91452</v>
      </c>
      <c r="D3144">
        <v>2022</v>
      </c>
      <c r="E3144">
        <v>9</v>
      </c>
      <c r="F3144">
        <v>343.25</v>
      </c>
      <c r="G3144">
        <v>30</v>
      </c>
    </row>
    <row r="3145" spans="1:7" ht="15.5" hidden="1" x14ac:dyDescent="0.35">
      <c r="A3145" t="s">
        <v>187</v>
      </c>
      <c r="B3145" t="s">
        <v>353</v>
      </c>
      <c r="C3145">
        <v>91452</v>
      </c>
      <c r="D3145">
        <v>2022</v>
      </c>
      <c r="E3145">
        <v>10</v>
      </c>
      <c r="F3145">
        <v>443.65</v>
      </c>
      <c r="G3145">
        <v>37</v>
      </c>
    </row>
    <row r="3146" spans="1:7" ht="15.5" hidden="1" x14ac:dyDescent="0.35">
      <c r="A3146" t="s">
        <v>187</v>
      </c>
      <c r="B3146" t="s">
        <v>353</v>
      </c>
      <c r="C3146">
        <v>91452</v>
      </c>
      <c r="D3146">
        <v>2022</v>
      </c>
      <c r="E3146">
        <v>11</v>
      </c>
      <c r="F3146">
        <v>377.15</v>
      </c>
      <c r="G3146">
        <v>34</v>
      </c>
    </row>
    <row r="3147" spans="1:7" ht="15.5" hidden="1" x14ac:dyDescent="0.35">
      <c r="A3147" t="s">
        <v>187</v>
      </c>
      <c r="B3147" t="s">
        <v>353</v>
      </c>
      <c r="C3147">
        <v>91452</v>
      </c>
      <c r="D3147">
        <v>2022</v>
      </c>
      <c r="E3147">
        <v>12</v>
      </c>
      <c r="F3147">
        <v>457.96</v>
      </c>
      <c r="G3147">
        <v>43</v>
      </c>
    </row>
    <row r="3148" spans="1:7" ht="15.5" hidden="1" x14ac:dyDescent="0.35">
      <c r="A3148" t="s">
        <v>187</v>
      </c>
      <c r="B3148" t="s">
        <v>353</v>
      </c>
      <c r="C3148">
        <v>91452</v>
      </c>
      <c r="D3148">
        <v>2023</v>
      </c>
      <c r="E3148">
        <v>1</v>
      </c>
      <c r="F3148">
        <v>391.05</v>
      </c>
      <c r="G3148">
        <v>39</v>
      </c>
    </row>
    <row r="3149" spans="1:7" ht="15.5" hidden="1" x14ac:dyDescent="0.35">
      <c r="A3149" t="s">
        <v>187</v>
      </c>
      <c r="B3149" t="s">
        <v>353</v>
      </c>
      <c r="C3149">
        <v>91452</v>
      </c>
      <c r="D3149">
        <v>2023</v>
      </c>
      <c r="E3149">
        <v>2</v>
      </c>
      <c r="F3149">
        <v>429.25</v>
      </c>
      <c r="G3149">
        <v>42</v>
      </c>
    </row>
    <row r="3150" spans="1:7" ht="15.5" hidden="1" x14ac:dyDescent="0.35">
      <c r="A3150" t="s">
        <v>187</v>
      </c>
      <c r="B3150" t="s">
        <v>353</v>
      </c>
      <c r="C3150">
        <v>91452</v>
      </c>
      <c r="D3150">
        <v>2023</v>
      </c>
      <c r="E3150">
        <v>3</v>
      </c>
      <c r="F3150">
        <v>482.3</v>
      </c>
      <c r="G3150">
        <v>44</v>
      </c>
    </row>
    <row r="3151" spans="1:7" ht="15.5" hidden="1" x14ac:dyDescent="0.35">
      <c r="A3151" t="s">
        <v>187</v>
      </c>
      <c r="B3151" t="s">
        <v>353</v>
      </c>
      <c r="C3151">
        <v>91452</v>
      </c>
      <c r="D3151">
        <v>2023</v>
      </c>
      <c r="E3151">
        <v>4</v>
      </c>
      <c r="F3151">
        <v>422.2</v>
      </c>
      <c r="G3151">
        <v>45</v>
      </c>
    </row>
    <row r="3152" spans="1:7" ht="15.5" hidden="1" x14ac:dyDescent="0.35">
      <c r="A3152" t="s">
        <v>187</v>
      </c>
      <c r="B3152" t="s">
        <v>353</v>
      </c>
      <c r="C3152">
        <v>91452</v>
      </c>
      <c r="D3152">
        <v>2023</v>
      </c>
      <c r="E3152">
        <v>5</v>
      </c>
      <c r="F3152">
        <v>266.17</v>
      </c>
      <c r="G3152">
        <v>28</v>
      </c>
    </row>
    <row r="3153" spans="1:7" ht="15.5" hidden="1" x14ac:dyDescent="0.35">
      <c r="A3153" t="s">
        <v>187</v>
      </c>
      <c r="B3153" t="s">
        <v>353</v>
      </c>
      <c r="C3153">
        <v>91452</v>
      </c>
      <c r="D3153">
        <v>2023</v>
      </c>
      <c r="E3153">
        <v>6</v>
      </c>
      <c r="F3153">
        <v>231.29</v>
      </c>
      <c r="G3153">
        <v>22</v>
      </c>
    </row>
    <row r="3154" spans="1:7" ht="15.5" hidden="1" x14ac:dyDescent="0.35">
      <c r="A3154" t="s">
        <v>187</v>
      </c>
      <c r="B3154" t="s">
        <v>353</v>
      </c>
      <c r="C3154">
        <v>91452</v>
      </c>
      <c r="D3154">
        <v>2023</v>
      </c>
      <c r="E3154">
        <v>7</v>
      </c>
      <c r="F3154">
        <v>455.08</v>
      </c>
      <c r="G3154">
        <v>49</v>
      </c>
    </row>
    <row r="3155" spans="1:7" ht="15.5" hidden="1" x14ac:dyDescent="0.35">
      <c r="A3155" t="s">
        <v>187</v>
      </c>
      <c r="B3155" t="s">
        <v>353</v>
      </c>
      <c r="C3155">
        <v>91452</v>
      </c>
      <c r="D3155">
        <v>2023</v>
      </c>
      <c r="E3155">
        <v>8</v>
      </c>
      <c r="F3155">
        <v>437.81</v>
      </c>
      <c r="G3155">
        <v>42</v>
      </c>
    </row>
    <row r="3156" spans="1:7" ht="15.5" hidden="1" x14ac:dyDescent="0.35">
      <c r="A3156" t="s">
        <v>187</v>
      </c>
      <c r="B3156" t="s">
        <v>353</v>
      </c>
      <c r="C3156">
        <v>91452</v>
      </c>
      <c r="D3156">
        <v>2023</v>
      </c>
      <c r="E3156">
        <v>9</v>
      </c>
      <c r="F3156">
        <v>418.95</v>
      </c>
      <c r="G3156">
        <v>41</v>
      </c>
    </row>
    <row r="3157" spans="1:7" ht="15.5" hidden="1" x14ac:dyDescent="0.35">
      <c r="A3157" t="s">
        <v>187</v>
      </c>
      <c r="B3157" t="s">
        <v>353</v>
      </c>
      <c r="C3157">
        <v>91452</v>
      </c>
      <c r="D3157">
        <v>2023</v>
      </c>
      <c r="E3157">
        <v>10</v>
      </c>
      <c r="F3157">
        <v>398.05</v>
      </c>
      <c r="G3157">
        <v>34</v>
      </c>
    </row>
    <row r="3158" spans="1:7" ht="15.5" hidden="1" x14ac:dyDescent="0.35">
      <c r="A3158" t="s">
        <v>187</v>
      </c>
      <c r="B3158" t="s">
        <v>353</v>
      </c>
      <c r="C3158">
        <v>91452</v>
      </c>
      <c r="D3158">
        <v>2023</v>
      </c>
      <c r="E3158">
        <v>11</v>
      </c>
      <c r="F3158">
        <v>412.83</v>
      </c>
      <c r="G3158">
        <v>42</v>
      </c>
    </row>
    <row r="3159" spans="1:7" ht="15.5" hidden="1" x14ac:dyDescent="0.35">
      <c r="A3159" t="s">
        <v>187</v>
      </c>
      <c r="B3159" t="s">
        <v>353</v>
      </c>
      <c r="C3159">
        <v>91452</v>
      </c>
      <c r="D3159">
        <v>2023</v>
      </c>
      <c r="E3159">
        <v>12</v>
      </c>
      <c r="F3159">
        <v>465.53</v>
      </c>
      <c r="G3159">
        <v>43</v>
      </c>
    </row>
    <row r="3160" spans="1:7" ht="15.5" hidden="1" x14ac:dyDescent="0.35">
      <c r="A3160" t="s">
        <v>187</v>
      </c>
      <c r="B3160" t="s">
        <v>353</v>
      </c>
      <c r="C3160">
        <v>91452</v>
      </c>
      <c r="D3160">
        <v>2024</v>
      </c>
      <c r="E3160">
        <v>1</v>
      </c>
      <c r="F3160">
        <v>454.04</v>
      </c>
      <c r="G3160">
        <v>45</v>
      </c>
    </row>
    <row r="3161" spans="1:7" ht="15.5" hidden="1" x14ac:dyDescent="0.35">
      <c r="A3161" t="s">
        <v>187</v>
      </c>
      <c r="B3161" t="s">
        <v>353</v>
      </c>
      <c r="C3161">
        <v>91452</v>
      </c>
      <c r="D3161">
        <v>2024</v>
      </c>
      <c r="E3161">
        <v>2</v>
      </c>
      <c r="F3161">
        <v>441</v>
      </c>
      <c r="G3161">
        <v>42</v>
      </c>
    </row>
    <row r="3162" spans="1:7" ht="15.5" hidden="1" x14ac:dyDescent="0.35">
      <c r="A3162" t="s">
        <v>187</v>
      </c>
      <c r="B3162" t="s">
        <v>353</v>
      </c>
      <c r="C3162">
        <v>91452</v>
      </c>
      <c r="D3162">
        <v>2024</v>
      </c>
      <c r="E3162">
        <v>3</v>
      </c>
      <c r="F3162">
        <v>438.75</v>
      </c>
      <c r="G3162">
        <v>39</v>
      </c>
    </row>
    <row r="3163" spans="1:7" ht="15.5" hidden="1" x14ac:dyDescent="0.35">
      <c r="A3163" t="s">
        <v>187</v>
      </c>
      <c r="B3163" t="s">
        <v>353</v>
      </c>
      <c r="C3163">
        <v>91452</v>
      </c>
      <c r="D3163">
        <v>2024</v>
      </c>
      <c r="E3163">
        <v>4</v>
      </c>
      <c r="F3163">
        <v>440.91</v>
      </c>
      <c r="G3163">
        <v>42</v>
      </c>
    </row>
    <row r="3164" spans="1:7" ht="15.5" hidden="1" x14ac:dyDescent="0.35">
      <c r="A3164" t="s">
        <v>187</v>
      </c>
      <c r="B3164" t="s">
        <v>353</v>
      </c>
      <c r="C3164">
        <v>91452</v>
      </c>
      <c r="D3164">
        <v>2024</v>
      </c>
      <c r="E3164">
        <v>5</v>
      </c>
      <c r="F3164">
        <v>448.24</v>
      </c>
      <c r="G3164">
        <v>46</v>
      </c>
    </row>
    <row r="3165" spans="1:7" ht="15.5" hidden="1" x14ac:dyDescent="0.35">
      <c r="A3165" t="s">
        <v>187</v>
      </c>
      <c r="B3165" t="s">
        <v>353</v>
      </c>
      <c r="C3165">
        <v>91452</v>
      </c>
      <c r="D3165">
        <v>2024</v>
      </c>
      <c r="E3165">
        <v>6</v>
      </c>
      <c r="F3165">
        <v>405.49</v>
      </c>
      <c r="G3165">
        <v>46</v>
      </c>
    </row>
    <row r="3166" spans="1:7" ht="15.5" hidden="1" x14ac:dyDescent="0.35">
      <c r="A3166" t="s">
        <v>187</v>
      </c>
      <c r="B3166" t="s">
        <v>353</v>
      </c>
      <c r="C3166">
        <v>91452</v>
      </c>
      <c r="D3166">
        <v>2024</v>
      </c>
      <c r="E3166">
        <v>7</v>
      </c>
      <c r="F3166">
        <v>496.6</v>
      </c>
      <c r="G3166">
        <v>45</v>
      </c>
    </row>
    <row r="3167" spans="1:7" ht="15.5" hidden="1" x14ac:dyDescent="0.35">
      <c r="A3167" t="s">
        <v>187</v>
      </c>
      <c r="B3167" t="s">
        <v>353</v>
      </c>
      <c r="C3167">
        <v>91452</v>
      </c>
      <c r="D3167">
        <v>2024</v>
      </c>
      <c r="E3167">
        <v>8</v>
      </c>
      <c r="F3167">
        <v>452.58</v>
      </c>
      <c r="G3167">
        <v>45</v>
      </c>
    </row>
    <row r="3168" spans="1:7" ht="15.5" hidden="1" x14ac:dyDescent="0.35">
      <c r="A3168" t="s">
        <v>187</v>
      </c>
      <c r="B3168" t="s">
        <v>353</v>
      </c>
      <c r="C3168">
        <v>91452</v>
      </c>
      <c r="D3168">
        <v>2024</v>
      </c>
      <c r="E3168">
        <v>9</v>
      </c>
      <c r="F3168">
        <v>444.46</v>
      </c>
      <c r="G3168">
        <v>42</v>
      </c>
    </row>
    <row r="3169" spans="1:7" ht="15.5" hidden="1" x14ac:dyDescent="0.35">
      <c r="A3169" t="s">
        <v>187</v>
      </c>
      <c r="B3169" t="s">
        <v>353</v>
      </c>
      <c r="C3169">
        <v>91452</v>
      </c>
      <c r="D3169">
        <v>2024</v>
      </c>
      <c r="E3169">
        <v>10</v>
      </c>
      <c r="F3169">
        <v>263.83</v>
      </c>
      <c r="G3169">
        <v>26.55</v>
      </c>
    </row>
    <row r="3170" spans="1:7" ht="15.5" hidden="1" x14ac:dyDescent="0.35">
      <c r="A3170" t="s">
        <v>187</v>
      </c>
      <c r="B3170" t="s">
        <v>353</v>
      </c>
      <c r="C3170">
        <v>91452</v>
      </c>
      <c r="D3170">
        <v>2024</v>
      </c>
      <c r="E3170">
        <v>11</v>
      </c>
      <c r="F3170">
        <v>0</v>
      </c>
      <c r="G3170">
        <v>0</v>
      </c>
    </row>
    <row r="3171" spans="1:7" ht="15.5" hidden="1" x14ac:dyDescent="0.35">
      <c r="A3171" t="s">
        <v>187</v>
      </c>
      <c r="B3171" t="s">
        <v>353</v>
      </c>
      <c r="C3171">
        <v>91452</v>
      </c>
      <c r="D3171">
        <v>2024</v>
      </c>
      <c r="E3171">
        <v>12</v>
      </c>
      <c r="F3171">
        <v>0</v>
      </c>
      <c r="G3171">
        <v>0</v>
      </c>
    </row>
    <row r="3172" spans="1:7" ht="15.5" x14ac:dyDescent="0.35">
      <c r="A3172" t="s">
        <v>187</v>
      </c>
      <c r="B3172" t="s">
        <v>353</v>
      </c>
      <c r="C3172">
        <v>91452</v>
      </c>
      <c r="D3172">
        <v>2025</v>
      </c>
      <c r="E3172">
        <v>1</v>
      </c>
      <c r="F3172">
        <v>0</v>
      </c>
      <c r="G3172">
        <v>0</v>
      </c>
    </row>
    <row r="3173" spans="1:7" ht="15.5" x14ac:dyDescent="0.35">
      <c r="A3173" t="s">
        <v>187</v>
      </c>
      <c r="B3173" t="s">
        <v>353</v>
      </c>
      <c r="C3173">
        <v>91452</v>
      </c>
      <c r="D3173">
        <v>2025</v>
      </c>
      <c r="E3173">
        <v>2</v>
      </c>
      <c r="F3173">
        <v>0</v>
      </c>
      <c r="G3173">
        <v>0</v>
      </c>
    </row>
    <row r="3174" spans="1:7" ht="15.5" x14ac:dyDescent="0.35">
      <c r="A3174" t="s">
        <v>187</v>
      </c>
      <c r="B3174" t="s">
        <v>353</v>
      </c>
      <c r="C3174">
        <v>91452</v>
      </c>
      <c r="D3174">
        <v>2025</v>
      </c>
      <c r="E3174">
        <v>3</v>
      </c>
      <c r="F3174">
        <v>0</v>
      </c>
      <c r="G3174">
        <v>0</v>
      </c>
    </row>
    <row r="3175" spans="1:7" ht="15.5" x14ac:dyDescent="0.35">
      <c r="A3175" t="s">
        <v>187</v>
      </c>
      <c r="B3175" t="s">
        <v>353</v>
      </c>
      <c r="C3175">
        <v>91452</v>
      </c>
      <c r="D3175">
        <v>2025</v>
      </c>
      <c r="E3175">
        <v>4</v>
      </c>
      <c r="F3175">
        <v>0</v>
      </c>
      <c r="G3175">
        <v>0</v>
      </c>
    </row>
    <row r="3176" spans="1:7" ht="15.5" x14ac:dyDescent="0.35">
      <c r="A3176" t="s">
        <v>187</v>
      </c>
      <c r="B3176" t="s">
        <v>353</v>
      </c>
      <c r="C3176">
        <v>91452</v>
      </c>
      <c r="D3176">
        <v>2025</v>
      </c>
      <c r="E3176">
        <v>5</v>
      </c>
      <c r="F3176">
        <v>0</v>
      </c>
      <c r="G3176">
        <v>0</v>
      </c>
    </row>
    <row r="3177" spans="1:7" ht="15.5" x14ac:dyDescent="0.35">
      <c r="A3177" t="s">
        <v>187</v>
      </c>
      <c r="B3177" t="s">
        <v>353</v>
      </c>
      <c r="C3177">
        <v>91452</v>
      </c>
      <c r="D3177">
        <v>2025</v>
      </c>
      <c r="E3177">
        <v>6</v>
      </c>
      <c r="F3177">
        <v>0</v>
      </c>
      <c r="G3177">
        <v>0</v>
      </c>
    </row>
    <row r="3178" spans="1:7" ht="15.5" x14ac:dyDescent="0.35">
      <c r="A3178" t="s">
        <v>187</v>
      </c>
      <c r="B3178" t="s">
        <v>353</v>
      </c>
      <c r="C3178">
        <v>91452</v>
      </c>
      <c r="D3178">
        <v>2025</v>
      </c>
      <c r="E3178">
        <v>7</v>
      </c>
      <c r="F3178">
        <v>0</v>
      </c>
      <c r="G3178">
        <v>0</v>
      </c>
    </row>
    <row r="3179" spans="1:7" ht="15.5" x14ac:dyDescent="0.35">
      <c r="A3179" t="s">
        <v>187</v>
      </c>
      <c r="B3179" t="s">
        <v>353</v>
      </c>
      <c r="C3179">
        <v>91452</v>
      </c>
      <c r="D3179">
        <v>2025</v>
      </c>
      <c r="E3179">
        <v>8</v>
      </c>
      <c r="F3179">
        <v>248.16</v>
      </c>
      <c r="G3179">
        <v>22.58</v>
      </c>
    </row>
    <row r="3180" spans="1:7" ht="15.5" x14ac:dyDescent="0.35">
      <c r="A3180" t="s">
        <v>187</v>
      </c>
      <c r="B3180" t="s">
        <v>353</v>
      </c>
      <c r="C3180">
        <v>91452</v>
      </c>
      <c r="D3180">
        <v>2025</v>
      </c>
      <c r="E3180">
        <v>9</v>
      </c>
      <c r="F3180">
        <v>418.37</v>
      </c>
      <c r="G3180">
        <v>36</v>
      </c>
    </row>
    <row r="3181" spans="1:7" ht="15.5" x14ac:dyDescent="0.35">
      <c r="A3181" t="s">
        <v>187</v>
      </c>
      <c r="B3181" t="s">
        <v>353</v>
      </c>
      <c r="C3181">
        <v>91452</v>
      </c>
      <c r="D3181">
        <v>2025</v>
      </c>
      <c r="E3181">
        <v>10</v>
      </c>
      <c r="F3181">
        <v>453.88</v>
      </c>
      <c r="G3181">
        <v>40</v>
      </c>
    </row>
    <row r="3182" spans="1:7" ht="15.5" x14ac:dyDescent="0.35">
      <c r="A3182" t="s">
        <v>187</v>
      </c>
      <c r="B3182" t="s">
        <v>353</v>
      </c>
      <c r="C3182">
        <v>91452</v>
      </c>
      <c r="D3182">
        <v>2025</v>
      </c>
      <c r="E3182">
        <v>11</v>
      </c>
      <c r="F3182">
        <v>445.25</v>
      </c>
      <c r="G3182">
        <v>42</v>
      </c>
    </row>
    <row r="3183" spans="1:7" ht="15.5" hidden="1" x14ac:dyDescent="0.35">
      <c r="A3183" t="s">
        <v>187</v>
      </c>
      <c r="B3183" t="s">
        <v>353</v>
      </c>
      <c r="C3183">
        <v>91453</v>
      </c>
      <c r="D3183">
        <v>2017</v>
      </c>
      <c r="E3183">
        <v>7</v>
      </c>
      <c r="F3183">
        <v>54.31</v>
      </c>
      <c r="G3183">
        <v>9.0299999999999994</v>
      </c>
    </row>
    <row r="3184" spans="1:7" ht="15.5" hidden="1" x14ac:dyDescent="0.35">
      <c r="A3184" t="s">
        <v>187</v>
      </c>
      <c r="B3184" t="s">
        <v>353</v>
      </c>
      <c r="C3184">
        <v>91453</v>
      </c>
      <c r="D3184">
        <v>2017</v>
      </c>
      <c r="E3184">
        <v>8</v>
      </c>
      <c r="F3184">
        <v>336.69</v>
      </c>
      <c r="G3184">
        <v>55.97</v>
      </c>
    </row>
    <row r="3185" spans="1:7" ht="15.5" hidden="1" x14ac:dyDescent="0.35">
      <c r="A3185" t="s">
        <v>187</v>
      </c>
      <c r="B3185" t="s">
        <v>353</v>
      </c>
      <c r="C3185">
        <v>91453</v>
      </c>
      <c r="D3185">
        <v>2017</v>
      </c>
      <c r="E3185">
        <v>9</v>
      </c>
      <c r="F3185">
        <v>339.7</v>
      </c>
      <c r="G3185">
        <v>54</v>
      </c>
    </row>
    <row r="3186" spans="1:7" ht="15.5" hidden="1" x14ac:dyDescent="0.35">
      <c r="A3186" t="s">
        <v>187</v>
      </c>
      <c r="B3186" t="s">
        <v>353</v>
      </c>
      <c r="C3186">
        <v>91453</v>
      </c>
      <c r="D3186">
        <v>2017</v>
      </c>
      <c r="E3186">
        <v>10</v>
      </c>
      <c r="F3186">
        <v>305.39</v>
      </c>
      <c r="G3186">
        <v>55.39</v>
      </c>
    </row>
    <row r="3187" spans="1:7" ht="15.5" hidden="1" x14ac:dyDescent="0.35">
      <c r="A3187" t="s">
        <v>187</v>
      </c>
      <c r="B3187" t="s">
        <v>353</v>
      </c>
      <c r="C3187">
        <v>91453</v>
      </c>
      <c r="D3187">
        <v>2017</v>
      </c>
      <c r="E3187">
        <v>11</v>
      </c>
      <c r="F3187">
        <v>295.54000000000002</v>
      </c>
      <c r="G3187">
        <v>53.61</v>
      </c>
    </row>
    <row r="3188" spans="1:7" ht="15.5" hidden="1" x14ac:dyDescent="0.35">
      <c r="A3188" t="s">
        <v>187</v>
      </c>
      <c r="B3188" t="s">
        <v>353</v>
      </c>
      <c r="C3188">
        <v>91453</v>
      </c>
      <c r="D3188">
        <v>2017</v>
      </c>
      <c r="E3188">
        <v>12</v>
      </c>
      <c r="F3188">
        <v>386.25</v>
      </c>
      <c r="G3188">
        <v>65</v>
      </c>
    </row>
    <row r="3189" spans="1:7" ht="15.5" hidden="1" x14ac:dyDescent="0.35">
      <c r="A3189" t="s">
        <v>187</v>
      </c>
      <c r="B3189" t="s">
        <v>353</v>
      </c>
      <c r="C3189">
        <v>91453</v>
      </c>
      <c r="D3189">
        <v>2018</v>
      </c>
      <c r="E3189">
        <v>1</v>
      </c>
      <c r="F3189">
        <v>393.5</v>
      </c>
      <c r="G3189">
        <v>72</v>
      </c>
    </row>
    <row r="3190" spans="1:7" ht="15.5" hidden="1" x14ac:dyDescent="0.35">
      <c r="A3190" t="s">
        <v>187</v>
      </c>
      <c r="B3190" t="s">
        <v>353</v>
      </c>
      <c r="C3190">
        <v>91453</v>
      </c>
      <c r="D3190">
        <v>2018</v>
      </c>
      <c r="E3190">
        <v>2</v>
      </c>
      <c r="F3190">
        <v>286.74</v>
      </c>
      <c r="G3190">
        <v>48</v>
      </c>
    </row>
    <row r="3191" spans="1:7" ht="15.5" hidden="1" x14ac:dyDescent="0.35">
      <c r="A3191" t="s">
        <v>187</v>
      </c>
      <c r="B3191" t="s">
        <v>353</v>
      </c>
      <c r="C3191">
        <v>91453</v>
      </c>
      <c r="D3191">
        <v>2018</v>
      </c>
      <c r="E3191">
        <v>3</v>
      </c>
      <c r="F3191">
        <v>331.66</v>
      </c>
      <c r="G3191">
        <v>60</v>
      </c>
    </row>
    <row r="3192" spans="1:7" ht="15.5" hidden="1" x14ac:dyDescent="0.35">
      <c r="A3192" t="s">
        <v>187</v>
      </c>
      <c r="B3192" t="s">
        <v>353</v>
      </c>
      <c r="C3192">
        <v>91453</v>
      </c>
      <c r="D3192">
        <v>2018</v>
      </c>
      <c r="E3192">
        <v>4</v>
      </c>
      <c r="F3192">
        <v>396.67</v>
      </c>
      <c r="G3192">
        <v>62</v>
      </c>
    </row>
    <row r="3193" spans="1:7" ht="15.5" hidden="1" x14ac:dyDescent="0.35">
      <c r="A3193" t="s">
        <v>187</v>
      </c>
      <c r="B3193" t="s">
        <v>353</v>
      </c>
      <c r="C3193">
        <v>91453</v>
      </c>
      <c r="D3193">
        <v>2018</v>
      </c>
      <c r="E3193">
        <v>5</v>
      </c>
      <c r="F3193">
        <v>354.1</v>
      </c>
      <c r="G3193">
        <v>62</v>
      </c>
    </row>
    <row r="3194" spans="1:7" ht="15.5" hidden="1" x14ac:dyDescent="0.35">
      <c r="A3194" t="s">
        <v>187</v>
      </c>
      <c r="B3194" t="s">
        <v>353</v>
      </c>
      <c r="C3194">
        <v>91453</v>
      </c>
      <c r="D3194">
        <v>2018</v>
      </c>
      <c r="E3194">
        <v>6</v>
      </c>
      <c r="F3194">
        <v>339.9</v>
      </c>
      <c r="G3194">
        <v>89</v>
      </c>
    </row>
    <row r="3195" spans="1:7" ht="15.5" hidden="1" x14ac:dyDescent="0.35">
      <c r="A3195" t="s">
        <v>187</v>
      </c>
      <c r="B3195" t="s">
        <v>353</v>
      </c>
      <c r="C3195">
        <v>91453</v>
      </c>
      <c r="D3195">
        <v>2018</v>
      </c>
      <c r="E3195">
        <v>7</v>
      </c>
      <c r="F3195">
        <v>354.37</v>
      </c>
      <c r="G3195">
        <v>58</v>
      </c>
    </row>
    <row r="3196" spans="1:7" ht="15.5" hidden="1" x14ac:dyDescent="0.35">
      <c r="A3196" t="s">
        <v>187</v>
      </c>
      <c r="B3196" t="s">
        <v>353</v>
      </c>
      <c r="C3196">
        <v>91453</v>
      </c>
      <c r="D3196">
        <v>2018</v>
      </c>
      <c r="E3196">
        <v>8</v>
      </c>
      <c r="F3196">
        <v>397.93</v>
      </c>
      <c r="G3196">
        <v>69</v>
      </c>
    </row>
    <row r="3197" spans="1:7" ht="15.5" hidden="1" x14ac:dyDescent="0.35">
      <c r="A3197" t="s">
        <v>187</v>
      </c>
      <c r="B3197" t="s">
        <v>353</v>
      </c>
      <c r="C3197">
        <v>91453</v>
      </c>
      <c r="D3197">
        <v>2018</v>
      </c>
      <c r="E3197">
        <v>9</v>
      </c>
      <c r="F3197">
        <v>374.42</v>
      </c>
      <c r="G3197">
        <v>62</v>
      </c>
    </row>
    <row r="3198" spans="1:7" ht="15.5" hidden="1" x14ac:dyDescent="0.35">
      <c r="A3198" t="s">
        <v>187</v>
      </c>
      <c r="B3198" t="s">
        <v>353</v>
      </c>
      <c r="C3198">
        <v>91453</v>
      </c>
      <c r="D3198">
        <v>2018</v>
      </c>
      <c r="E3198">
        <v>10</v>
      </c>
      <c r="F3198">
        <v>358.15</v>
      </c>
      <c r="G3198">
        <v>58</v>
      </c>
    </row>
    <row r="3199" spans="1:7" ht="15.5" hidden="1" x14ac:dyDescent="0.35">
      <c r="A3199" t="s">
        <v>187</v>
      </c>
      <c r="B3199" t="s">
        <v>353</v>
      </c>
      <c r="C3199">
        <v>91453</v>
      </c>
      <c r="D3199">
        <v>2018</v>
      </c>
      <c r="E3199">
        <v>11</v>
      </c>
      <c r="F3199">
        <v>367.31</v>
      </c>
      <c r="G3199">
        <v>59</v>
      </c>
    </row>
    <row r="3200" spans="1:7" ht="15.5" hidden="1" x14ac:dyDescent="0.35">
      <c r="A3200" t="s">
        <v>187</v>
      </c>
      <c r="B3200" t="s">
        <v>353</v>
      </c>
      <c r="C3200">
        <v>91453</v>
      </c>
      <c r="D3200">
        <v>2018</v>
      </c>
      <c r="E3200">
        <v>12</v>
      </c>
      <c r="F3200">
        <v>386.92</v>
      </c>
      <c r="G3200">
        <v>66</v>
      </c>
    </row>
    <row r="3201" spans="1:7" ht="15.5" hidden="1" x14ac:dyDescent="0.35">
      <c r="A3201" t="s">
        <v>187</v>
      </c>
      <c r="B3201" t="s">
        <v>353</v>
      </c>
      <c r="C3201">
        <v>91453</v>
      </c>
      <c r="D3201">
        <v>2019</v>
      </c>
      <c r="E3201">
        <v>1</v>
      </c>
      <c r="F3201">
        <v>340.63</v>
      </c>
      <c r="G3201">
        <v>57</v>
      </c>
    </row>
    <row r="3202" spans="1:7" ht="15.5" hidden="1" x14ac:dyDescent="0.35">
      <c r="A3202" t="s">
        <v>187</v>
      </c>
      <c r="B3202" t="s">
        <v>353</v>
      </c>
      <c r="C3202">
        <v>91453</v>
      </c>
      <c r="D3202">
        <v>2019</v>
      </c>
      <c r="E3202">
        <v>2</v>
      </c>
      <c r="F3202">
        <v>313.64999999999998</v>
      </c>
      <c r="G3202">
        <v>47</v>
      </c>
    </row>
    <row r="3203" spans="1:7" ht="15.5" hidden="1" x14ac:dyDescent="0.35">
      <c r="A3203" t="s">
        <v>187</v>
      </c>
      <c r="B3203" t="s">
        <v>353</v>
      </c>
      <c r="C3203">
        <v>91453</v>
      </c>
      <c r="D3203">
        <v>2019</v>
      </c>
      <c r="E3203">
        <v>3</v>
      </c>
      <c r="F3203">
        <v>333.1</v>
      </c>
      <c r="G3203">
        <v>51</v>
      </c>
    </row>
    <row r="3204" spans="1:7" ht="15.5" hidden="1" x14ac:dyDescent="0.35">
      <c r="A3204" t="s">
        <v>187</v>
      </c>
      <c r="B3204" t="s">
        <v>353</v>
      </c>
      <c r="C3204">
        <v>91453</v>
      </c>
      <c r="D3204">
        <v>2019</v>
      </c>
      <c r="E3204">
        <v>4</v>
      </c>
      <c r="F3204">
        <v>303.79000000000002</v>
      </c>
      <c r="G3204">
        <v>52</v>
      </c>
    </row>
    <row r="3205" spans="1:7" ht="15.5" hidden="1" x14ac:dyDescent="0.35">
      <c r="A3205" t="s">
        <v>187</v>
      </c>
      <c r="B3205" t="s">
        <v>353</v>
      </c>
      <c r="C3205">
        <v>91453</v>
      </c>
      <c r="D3205">
        <v>2019</v>
      </c>
      <c r="E3205">
        <v>5</v>
      </c>
      <c r="F3205">
        <v>0</v>
      </c>
      <c r="G3205">
        <v>0</v>
      </c>
    </row>
    <row r="3206" spans="1:7" ht="15.5" hidden="1" x14ac:dyDescent="0.35">
      <c r="A3206" t="s">
        <v>187</v>
      </c>
      <c r="B3206" t="s">
        <v>353</v>
      </c>
      <c r="C3206">
        <v>91453</v>
      </c>
      <c r="D3206">
        <v>2019</v>
      </c>
      <c r="E3206">
        <v>6</v>
      </c>
      <c r="F3206">
        <v>374.18</v>
      </c>
      <c r="G3206">
        <v>64</v>
      </c>
    </row>
    <row r="3207" spans="1:7" ht="15.5" hidden="1" x14ac:dyDescent="0.35">
      <c r="A3207" t="s">
        <v>187</v>
      </c>
      <c r="B3207" t="s">
        <v>353</v>
      </c>
      <c r="C3207">
        <v>91453</v>
      </c>
      <c r="D3207">
        <v>2019</v>
      </c>
      <c r="E3207">
        <v>7</v>
      </c>
      <c r="F3207">
        <v>386.38</v>
      </c>
      <c r="G3207">
        <v>63</v>
      </c>
    </row>
    <row r="3208" spans="1:7" ht="15.5" hidden="1" x14ac:dyDescent="0.35">
      <c r="A3208" t="s">
        <v>187</v>
      </c>
      <c r="B3208" t="s">
        <v>353</v>
      </c>
      <c r="C3208">
        <v>91453</v>
      </c>
      <c r="D3208">
        <v>2019</v>
      </c>
      <c r="E3208">
        <v>8</v>
      </c>
      <c r="F3208">
        <v>386.75</v>
      </c>
      <c r="G3208">
        <v>62</v>
      </c>
    </row>
    <row r="3209" spans="1:7" ht="15.5" hidden="1" x14ac:dyDescent="0.35">
      <c r="A3209" t="s">
        <v>187</v>
      </c>
      <c r="B3209" t="s">
        <v>353</v>
      </c>
      <c r="C3209">
        <v>91453</v>
      </c>
      <c r="D3209">
        <v>2019</v>
      </c>
      <c r="E3209">
        <v>9</v>
      </c>
      <c r="F3209">
        <v>57.07</v>
      </c>
      <c r="G3209">
        <v>10</v>
      </c>
    </row>
    <row r="3210" spans="1:7" ht="15.5" hidden="1" x14ac:dyDescent="0.35">
      <c r="A3210" t="s">
        <v>187</v>
      </c>
      <c r="B3210" t="s">
        <v>353</v>
      </c>
      <c r="C3210">
        <v>91453</v>
      </c>
      <c r="D3210">
        <v>2019</v>
      </c>
      <c r="E3210">
        <v>10</v>
      </c>
      <c r="F3210">
        <v>0</v>
      </c>
      <c r="G3210">
        <v>0</v>
      </c>
    </row>
    <row r="3211" spans="1:7" ht="15.5" hidden="1" x14ac:dyDescent="0.35">
      <c r="A3211" t="s">
        <v>187</v>
      </c>
      <c r="B3211" t="s">
        <v>353</v>
      </c>
      <c r="C3211">
        <v>91453</v>
      </c>
      <c r="D3211">
        <v>2019</v>
      </c>
      <c r="E3211">
        <v>11</v>
      </c>
      <c r="F3211">
        <v>131.31</v>
      </c>
      <c r="G3211">
        <v>22.32</v>
      </c>
    </row>
    <row r="3212" spans="1:7" ht="15.5" hidden="1" x14ac:dyDescent="0.35">
      <c r="A3212" t="s">
        <v>187</v>
      </c>
      <c r="B3212" t="s">
        <v>353</v>
      </c>
      <c r="C3212">
        <v>91453</v>
      </c>
      <c r="D3212">
        <v>2019</v>
      </c>
      <c r="E3212">
        <v>12</v>
      </c>
      <c r="F3212">
        <v>358.21</v>
      </c>
      <c r="G3212">
        <v>59</v>
      </c>
    </row>
    <row r="3213" spans="1:7" ht="15.5" hidden="1" x14ac:dyDescent="0.35">
      <c r="A3213" t="s">
        <v>187</v>
      </c>
      <c r="B3213" t="s">
        <v>353</v>
      </c>
      <c r="C3213">
        <v>91453</v>
      </c>
      <c r="D3213">
        <v>2020</v>
      </c>
      <c r="E3213">
        <v>1</v>
      </c>
      <c r="F3213">
        <v>364.31</v>
      </c>
      <c r="G3213">
        <v>63.03</v>
      </c>
    </row>
    <row r="3214" spans="1:7" ht="15.5" hidden="1" x14ac:dyDescent="0.35">
      <c r="A3214" t="s">
        <v>187</v>
      </c>
      <c r="B3214" t="s">
        <v>353</v>
      </c>
      <c r="C3214">
        <v>91453</v>
      </c>
      <c r="D3214">
        <v>2020</v>
      </c>
      <c r="E3214">
        <v>2</v>
      </c>
      <c r="F3214">
        <v>340.81</v>
      </c>
      <c r="G3214">
        <v>58.97</v>
      </c>
    </row>
    <row r="3215" spans="1:7" ht="15.5" hidden="1" x14ac:dyDescent="0.35">
      <c r="A3215" t="s">
        <v>187</v>
      </c>
      <c r="B3215" t="s">
        <v>353</v>
      </c>
      <c r="C3215">
        <v>91453</v>
      </c>
      <c r="D3215">
        <v>2020</v>
      </c>
      <c r="E3215">
        <v>3</v>
      </c>
      <c r="F3215">
        <v>149.65</v>
      </c>
      <c r="G3215">
        <v>25</v>
      </c>
    </row>
    <row r="3216" spans="1:7" ht="15.5" hidden="1" x14ac:dyDescent="0.35">
      <c r="A3216" t="s">
        <v>187</v>
      </c>
      <c r="B3216" t="s">
        <v>353</v>
      </c>
      <c r="C3216">
        <v>91453</v>
      </c>
      <c r="D3216">
        <v>2020</v>
      </c>
      <c r="E3216">
        <v>4</v>
      </c>
      <c r="F3216">
        <v>0</v>
      </c>
      <c r="G3216">
        <v>0</v>
      </c>
    </row>
    <row r="3217" spans="1:7" ht="15.5" hidden="1" x14ac:dyDescent="0.35">
      <c r="A3217" t="s">
        <v>187</v>
      </c>
      <c r="B3217" t="s">
        <v>353</v>
      </c>
      <c r="C3217">
        <v>91453</v>
      </c>
      <c r="D3217">
        <v>2020</v>
      </c>
      <c r="E3217">
        <v>5</v>
      </c>
      <c r="F3217">
        <v>0</v>
      </c>
      <c r="G3217">
        <v>0</v>
      </c>
    </row>
    <row r="3218" spans="1:7" ht="15.5" hidden="1" x14ac:dyDescent="0.35">
      <c r="A3218" t="s">
        <v>187</v>
      </c>
      <c r="B3218" t="s">
        <v>353</v>
      </c>
      <c r="C3218">
        <v>91453</v>
      </c>
      <c r="D3218">
        <v>2020</v>
      </c>
      <c r="E3218">
        <v>6</v>
      </c>
      <c r="F3218">
        <v>0</v>
      </c>
      <c r="G3218">
        <v>0</v>
      </c>
    </row>
    <row r="3219" spans="1:7" ht="15.5" hidden="1" x14ac:dyDescent="0.35">
      <c r="A3219" t="s">
        <v>187</v>
      </c>
      <c r="B3219" t="s">
        <v>353</v>
      </c>
      <c r="C3219">
        <v>91453</v>
      </c>
      <c r="D3219">
        <v>2020</v>
      </c>
      <c r="E3219">
        <v>7</v>
      </c>
      <c r="F3219">
        <v>0</v>
      </c>
      <c r="G3219">
        <v>0</v>
      </c>
    </row>
    <row r="3220" spans="1:7" ht="15.5" hidden="1" x14ac:dyDescent="0.35">
      <c r="A3220" t="s">
        <v>187</v>
      </c>
      <c r="B3220" t="s">
        <v>353</v>
      </c>
      <c r="C3220">
        <v>91453</v>
      </c>
      <c r="D3220">
        <v>2020</v>
      </c>
      <c r="E3220">
        <v>8</v>
      </c>
      <c r="F3220">
        <v>0.32</v>
      </c>
      <c r="G3220">
        <v>1</v>
      </c>
    </row>
    <row r="3221" spans="1:7" ht="15.5" hidden="1" x14ac:dyDescent="0.35">
      <c r="A3221" t="s">
        <v>187</v>
      </c>
      <c r="B3221" t="s">
        <v>353</v>
      </c>
      <c r="C3221">
        <v>91453</v>
      </c>
      <c r="D3221">
        <v>2020</v>
      </c>
      <c r="E3221">
        <v>9</v>
      </c>
      <c r="F3221">
        <v>0</v>
      </c>
      <c r="G3221">
        <v>0</v>
      </c>
    </row>
    <row r="3222" spans="1:7" ht="15.5" hidden="1" x14ac:dyDescent="0.35">
      <c r="A3222" t="s">
        <v>187</v>
      </c>
      <c r="B3222" t="s">
        <v>353</v>
      </c>
      <c r="C3222">
        <v>91453</v>
      </c>
      <c r="D3222">
        <v>2020</v>
      </c>
      <c r="E3222">
        <v>10</v>
      </c>
      <c r="F3222">
        <v>0</v>
      </c>
      <c r="G3222">
        <v>0</v>
      </c>
    </row>
    <row r="3223" spans="1:7" ht="15.5" hidden="1" x14ac:dyDescent="0.35">
      <c r="A3223" t="s">
        <v>187</v>
      </c>
      <c r="B3223" t="s">
        <v>353</v>
      </c>
      <c r="C3223">
        <v>91453</v>
      </c>
      <c r="D3223">
        <v>2020</v>
      </c>
      <c r="E3223">
        <v>11</v>
      </c>
      <c r="F3223">
        <v>0</v>
      </c>
      <c r="G3223">
        <v>0</v>
      </c>
    </row>
    <row r="3224" spans="1:7" ht="15.5" hidden="1" x14ac:dyDescent="0.35">
      <c r="A3224" t="s">
        <v>187</v>
      </c>
      <c r="B3224" t="s">
        <v>353</v>
      </c>
      <c r="C3224">
        <v>91453</v>
      </c>
      <c r="D3224">
        <v>2020</v>
      </c>
      <c r="E3224">
        <v>12</v>
      </c>
      <c r="F3224">
        <v>0</v>
      </c>
      <c r="G3224">
        <v>0</v>
      </c>
    </row>
    <row r="3225" spans="1:7" ht="15.5" hidden="1" x14ac:dyDescent="0.35">
      <c r="A3225" t="s">
        <v>187</v>
      </c>
      <c r="B3225" t="s">
        <v>353</v>
      </c>
      <c r="C3225">
        <v>91453</v>
      </c>
      <c r="D3225">
        <v>2021</v>
      </c>
      <c r="E3225">
        <v>1</v>
      </c>
      <c r="F3225">
        <v>0.71</v>
      </c>
      <c r="G3225">
        <v>1</v>
      </c>
    </row>
    <row r="3226" spans="1:7" ht="15.5" hidden="1" x14ac:dyDescent="0.35">
      <c r="A3226" t="s">
        <v>187</v>
      </c>
      <c r="B3226" t="s">
        <v>353</v>
      </c>
      <c r="C3226">
        <v>91453</v>
      </c>
      <c r="D3226">
        <v>2021</v>
      </c>
      <c r="E3226">
        <v>10</v>
      </c>
      <c r="F3226">
        <v>0.62</v>
      </c>
      <c r="G3226">
        <v>2</v>
      </c>
    </row>
    <row r="3227" spans="1:7" ht="15.5" hidden="1" x14ac:dyDescent="0.35">
      <c r="A3227" t="s">
        <v>187</v>
      </c>
      <c r="B3227" t="s">
        <v>353</v>
      </c>
      <c r="C3227">
        <v>91453</v>
      </c>
      <c r="D3227">
        <v>2021</v>
      </c>
      <c r="E3227">
        <v>11</v>
      </c>
      <c r="F3227">
        <v>13.92</v>
      </c>
      <c r="G3227">
        <v>2</v>
      </c>
    </row>
    <row r="3228" spans="1:7" ht="15.5" hidden="1" x14ac:dyDescent="0.35">
      <c r="A3228" t="s">
        <v>187</v>
      </c>
      <c r="B3228" t="s">
        <v>353</v>
      </c>
      <c r="C3228">
        <v>91453</v>
      </c>
      <c r="D3228">
        <v>2021</v>
      </c>
      <c r="E3228">
        <v>12</v>
      </c>
      <c r="F3228">
        <v>250.33</v>
      </c>
      <c r="G3228">
        <v>39</v>
      </c>
    </row>
    <row r="3229" spans="1:7" ht="15.5" hidden="1" x14ac:dyDescent="0.35">
      <c r="A3229" t="s">
        <v>187</v>
      </c>
      <c r="B3229" t="s">
        <v>353</v>
      </c>
      <c r="C3229">
        <v>91453</v>
      </c>
      <c r="D3229">
        <v>2022</v>
      </c>
      <c r="E3229">
        <v>1</v>
      </c>
      <c r="F3229">
        <v>210.22</v>
      </c>
      <c r="G3229">
        <v>33</v>
      </c>
    </row>
    <row r="3230" spans="1:7" ht="15.5" hidden="1" x14ac:dyDescent="0.35">
      <c r="A3230" t="s">
        <v>187</v>
      </c>
      <c r="B3230" t="s">
        <v>353</v>
      </c>
      <c r="C3230">
        <v>91453</v>
      </c>
      <c r="D3230">
        <v>2022</v>
      </c>
      <c r="E3230">
        <v>2</v>
      </c>
      <c r="F3230">
        <v>151.63</v>
      </c>
      <c r="G3230">
        <v>23</v>
      </c>
    </row>
    <row r="3231" spans="1:7" ht="15.5" hidden="1" x14ac:dyDescent="0.35">
      <c r="A3231" t="s">
        <v>187</v>
      </c>
      <c r="B3231" t="s">
        <v>353</v>
      </c>
      <c r="C3231">
        <v>91453</v>
      </c>
      <c r="D3231">
        <v>2022</v>
      </c>
      <c r="E3231">
        <v>3</v>
      </c>
      <c r="F3231">
        <v>287.45</v>
      </c>
      <c r="G3231">
        <v>66</v>
      </c>
    </row>
    <row r="3232" spans="1:7" ht="15.5" hidden="1" x14ac:dyDescent="0.35">
      <c r="A3232" t="s">
        <v>187</v>
      </c>
      <c r="B3232" t="s">
        <v>353</v>
      </c>
      <c r="C3232">
        <v>91453</v>
      </c>
      <c r="D3232">
        <v>2022</v>
      </c>
      <c r="E3232">
        <v>4</v>
      </c>
      <c r="F3232">
        <v>314.7</v>
      </c>
      <c r="G3232">
        <v>46</v>
      </c>
    </row>
    <row r="3233" spans="1:7" ht="15.5" hidden="1" x14ac:dyDescent="0.35">
      <c r="A3233" t="s">
        <v>187</v>
      </c>
      <c r="B3233" t="s">
        <v>353</v>
      </c>
      <c r="C3233">
        <v>91453</v>
      </c>
      <c r="D3233">
        <v>2022</v>
      </c>
      <c r="E3233">
        <v>5</v>
      </c>
      <c r="F3233">
        <v>95.93</v>
      </c>
      <c r="G3233">
        <v>14</v>
      </c>
    </row>
    <row r="3234" spans="1:7" ht="15.5" hidden="1" x14ac:dyDescent="0.35">
      <c r="A3234" t="s">
        <v>187</v>
      </c>
      <c r="B3234" t="s">
        <v>353</v>
      </c>
      <c r="C3234">
        <v>91453</v>
      </c>
      <c r="D3234">
        <v>2022</v>
      </c>
      <c r="E3234">
        <v>6</v>
      </c>
      <c r="F3234">
        <v>80.900000000000006</v>
      </c>
      <c r="G3234">
        <v>12</v>
      </c>
    </row>
    <row r="3235" spans="1:7" ht="15.5" hidden="1" x14ac:dyDescent="0.35">
      <c r="A3235" t="s">
        <v>187</v>
      </c>
      <c r="B3235" t="s">
        <v>353</v>
      </c>
      <c r="C3235">
        <v>91453</v>
      </c>
      <c r="D3235">
        <v>2022</v>
      </c>
      <c r="E3235">
        <v>7</v>
      </c>
      <c r="F3235">
        <v>194.04</v>
      </c>
      <c r="G3235">
        <v>61</v>
      </c>
    </row>
    <row r="3236" spans="1:7" ht="15.5" hidden="1" x14ac:dyDescent="0.35">
      <c r="A3236" t="s">
        <v>187</v>
      </c>
      <c r="B3236" t="s">
        <v>353</v>
      </c>
      <c r="C3236">
        <v>91453</v>
      </c>
      <c r="D3236">
        <v>2022</v>
      </c>
      <c r="E3236">
        <v>8</v>
      </c>
      <c r="F3236">
        <v>208.3</v>
      </c>
      <c r="G3236">
        <v>34</v>
      </c>
    </row>
    <row r="3237" spans="1:7" ht="15.5" hidden="1" x14ac:dyDescent="0.35">
      <c r="A3237" t="s">
        <v>187</v>
      </c>
      <c r="B3237" t="s">
        <v>353</v>
      </c>
      <c r="C3237">
        <v>91453</v>
      </c>
      <c r="D3237">
        <v>2022</v>
      </c>
      <c r="E3237">
        <v>9</v>
      </c>
      <c r="F3237">
        <v>242.12</v>
      </c>
      <c r="G3237">
        <v>38</v>
      </c>
    </row>
    <row r="3238" spans="1:7" ht="15.5" hidden="1" x14ac:dyDescent="0.35">
      <c r="A3238" t="s">
        <v>187</v>
      </c>
      <c r="B3238" t="s">
        <v>353</v>
      </c>
      <c r="C3238">
        <v>91453</v>
      </c>
      <c r="D3238">
        <v>2022</v>
      </c>
      <c r="E3238">
        <v>10</v>
      </c>
      <c r="F3238">
        <v>263.41000000000003</v>
      </c>
      <c r="G3238">
        <v>58</v>
      </c>
    </row>
    <row r="3239" spans="1:7" ht="15.5" hidden="1" x14ac:dyDescent="0.35">
      <c r="A3239" t="s">
        <v>187</v>
      </c>
      <c r="B3239" t="s">
        <v>353</v>
      </c>
      <c r="C3239">
        <v>91453</v>
      </c>
      <c r="D3239">
        <v>2022</v>
      </c>
      <c r="E3239">
        <v>11</v>
      </c>
      <c r="F3239">
        <v>297.39999999999998</v>
      </c>
      <c r="G3239">
        <v>45</v>
      </c>
    </row>
    <row r="3240" spans="1:7" ht="15.5" hidden="1" x14ac:dyDescent="0.35">
      <c r="A3240" t="s">
        <v>187</v>
      </c>
      <c r="B3240" t="s">
        <v>353</v>
      </c>
      <c r="C3240">
        <v>91453</v>
      </c>
      <c r="D3240">
        <v>2022</v>
      </c>
      <c r="E3240">
        <v>12</v>
      </c>
      <c r="F3240">
        <v>347.59</v>
      </c>
      <c r="G3240">
        <v>87</v>
      </c>
    </row>
    <row r="3241" spans="1:7" ht="15.5" hidden="1" x14ac:dyDescent="0.35">
      <c r="A3241" t="s">
        <v>187</v>
      </c>
      <c r="B3241" t="s">
        <v>353</v>
      </c>
      <c r="C3241">
        <v>91453</v>
      </c>
      <c r="D3241">
        <v>2023</v>
      </c>
      <c r="E3241">
        <v>1</v>
      </c>
      <c r="F3241">
        <v>326.05</v>
      </c>
      <c r="G3241">
        <v>50</v>
      </c>
    </row>
    <row r="3242" spans="1:7" ht="15.5" hidden="1" x14ac:dyDescent="0.35">
      <c r="A3242" t="s">
        <v>187</v>
      </c>
      <c r="B3242" t="s">
        <v>353</v>
      </c>
      <c r="C3242">
        <v>91453</v>
      </c>
      <c r="D3242">
        <v>2023</v>
      </c>
      <c r="E3242">
        <v>2</v>
      </c>
      <c r="F3242">
        <v>182.82</v>
      </c>
      <c r="G3242">
        <v>29.5</v>
      </c>
    </row>
    <row r="3243" spans="1:7" ht="15.5" hidden="1" x14ac:dyDescent="0.35">
      <c r="A3243" t="s">
        <v>187</v>
      </c>
      <c r="B3243" t="s">
        <v>353</v>
      </c>
      <c r="C3243">
        <v>91453</v>
      </c>
      <c r="D3243">
        <v>2023</v>
      </c>
      <c r="E3243">
        <v>3</v>
      </c>
      <c r="F3243">
        <v>0</v>
      </c>
      <c r="G3243">
        <v>0</v>
      </c>
    </row>
    <row r="3244" spans="1:7" ht="15.5" hidden="1" x14ac:dyDescent="0.35">
      <c r="A3244" t="s">
        <v>187</v>
      </c>
      <c r="B3244" t="s">
        <v>353</v>
      </c>
      <c r="C3244">
        <v>91453</v>
      </c>
      <c r="D3244">
        <v>2023</v>
      </c>
      <c r="E3244">
        <v>4</v>
      </c>
      <c r="F3244">
        <v>0</v>
      </c>
      <c r="G3244">
        <v>0</v>
      </c>
    </row>
    <row r="3245" spans="1:7" ht="15.5" hidden="1" x14ac:dyDescent="0.35">
      <c r="A3245" t="s">
        <v>187</v>
      </c>
      <c r="B3245" t="s">
        <v>353</v>
      </c>
      <c r="C3245">
        <v>91453</v>
      </c>
      <c r="D3245">
        <v>2023</v>
      </c>
      <c r="E3245">
        <v>5</v>
      </c>
      <c r="F3245">
        <v>0</v>
      </c>
      <c r="G3245">
        <v>0</v>
      </c>
    </row>
    <row r="3246" spans="1:7" ht="15.5" hidden="1" x14ac:dyDescent="0.35">
      <c r="A3246" t="s">
        <v>187</v>
      </c>
      <c r="B3246" t="s">
        <v>353</v>
      </c>
      <c r="C3246">
        <v>91453</v>
      </c>
      <c r="D3246">
        <v>2023</v>
      </c>
      <c r="E3246">
        <v>6</v>
      </c>
      <c r="F3246">
        <v>0</v>
      </c>
      <c r="G3246">
        <v>0</v>
      </c>
    </row>
    <row r="3247" spans="1:7" ht="15.5" hidden="1" x14ac:dyDescent="0.35">
      <c r="A3247" t="s">
        <v>187</v>
      </c>
      <c r="B3247" t="s">
        <v>353</v>
      </c>
      <c r="C3247">
        <v>91453</v>
      </c>
      <c r="D3247">
        <v>2023</v>
      </c>
      <c r="E3247">
        <v>7</v>
      </c>
      <c r="F3247">
        <v>0</v>
      </c>
      <c r="G3247">
        <v>0</v>
      </c>
    </row>
    <row r="3248" spans="1:7" ht="15.5" hidden="1" x14ac:dyDescent="0.35">
      <c r="A3248" t="s">
        <v>187</v>
      </c>
      <c r="B3248" t="s">
        <v>353</v>
      </c>
      <c r="C3248">
        <v>91453</v>
      </c>
      <c r="D3248">
        <v>2023</v>
      </c>
      <c r="E3248">
        <v>8</v>
      </c>
      <c r="F3248">
        <v>0</v>
      </c>
      <c r="G3248">
        <v>0</v>
      </c>
    </row>
    <row r="3249" spans="1:7" ht="15.5" hidden="1" x14ac:dyDescent="0.35">
      <c r="A3249" t="s">
        <v>187</v>
      </c>
      <c r="B3249" t="s">
        <v>353</v>
      </c>
      <c r="C3249">
        <v>91453</v>
      </c>
      <c r="D3249">
        <v>2023</v>
      </c>
      <c r="E3249">
        <v>9</v>
      </c>
      <c r="F3249">
        <v>0</v>
      </c>
      <c r="G3249">
        <v>0</v>
      </c>
    </row>
    <row r="3250" spans="1:7" ht="15.5" hidden="1" x14ac:dyDescent="0.35">
      <c r="A3250" t="s">
        <v>187</v>
      </c>
      <c r="B3250" t="s">
        <v>353</v>
      </c>
      <c r="C3250">
        <v>91453</v>
      </c>
      <c r="D3250">
        <v>2023</v>
      </c>
      <c r="E3250">
        <v>10</v>
      </c>
      <c r="F3250">
        <v>0</v>
      </c>
      <c r="G3250">
        <v>0</v>
      </c>
    </row>
    <row r="3251" spans="1:7" ht="15.5" hidden="1" x14ac:dyDescent="0.35">
      <c r="A3251" t="s">
        <v>187</v>
      </c>
      <c r="B3251" t="s">
        <v>353</v>
      </c>
      <c r="C3251">
        <v>91453</v>
      </c>
      <c r="D3251">
        <v>2023</v>
      </c>
      <c r="E3251">
        <v>11</v>
      </c>
      <c r="F3251">
        <v>0</v>
      </c>
      <c r="G3251">
        <v>0</v>
      </c>
    </row>
    <row r="3252" spans="1:7" ht="15.5" hidden="1" x14ac:dyDescent="0.35">
      <c r="A3252" t="s">
        <v>187</v>
      </c>
      <c r="B3252" t="s">
        <v>353</v>
      </c>
      <c r="C3252">
        <v>91453</v>
      </c>
      <c r="D3252">
        <v>2023</v>
      </c>
      <c r="E3252">
        <v>12</v>
      </c>
      <c r="F3252">
        <v>0</v>
      </c>
      <c r="G3252">
        <v>0</v>
      </c>
    </row>
    <row r="3253" spans="1:7" ht="15.5" hidden="1" x14ac:dyDescent="0.35">
      <c r="A3253" t="s">
        <v>187</v>
      </c>
      <c r="B3253" t="s">
        <v>353</v>
      </c>
      <c r="C3253">
        <v>91453</v>
      </c>
      <c r="D3253">
        <v>2024</v>
      </c>
      <c r="E3253">
        <v>1</v>
      </c>
      <c r="F3253">
        <v>0</v>
      </c>
      <c r="G3253">
        <v>0</v>
      </c>
    </row>
    <row r="3254" spans="1:7" ht="15.5" hidden="1" x14ac:dyDescent="0.35">
      <c r="A3254" t="s">
        <v>187</v>
      </c>
      <c r="B3254" t="s">
        <v>353</v>
      </c>
      <c r="C3254">
        <v>91453</v>
      </c>
      <c r="D3254">
        <v>2024</v>
      </c>
      <c r="E3254">
        <v>2</v>
      </c>
      <c r="F3254">
        <v>0</v>
      </c>
      <c r="G3254">
        <v>0</v>
      </c>
    </row>
    <row r="3255" spans="1:7" ht="15.5" hidden="1" x14ac:dyDescent="0.35">
      <c r="A3255" t="s">
        <v>187</v>
      </c>
      <c r="B3255" t="s">
        <v>353</v>
      </c>
      <c r="C3255">
        <v>91453</v>
      </c>
      <c r="D3255">
        <v>2024</v>
      </c>
      <c r="E3255">
        <v>3</v>
      </c>
      <c r="F3255">
        <v>0</v>
      </c>
      <c r="G3255">
        <v>0</v>
      </c>
    </row>
    <row r="3256" spans="1:7" ht="15.5" hidden="1" x14ac:dyDescent="0.35">
      <c r="A3256" t="s">
        <v>187</v>
      </c>
      <c r="B3256" t="s">
        <v>353</v>
      </c>
      <c r="C3256">
        <v>91453</v>
      </c>
      <c r="D3256">
        <v>2024</v>
      </c>
      <c r="E3256">
        <v>4</v>
      </c>
      <c r="F3256">
        <v>368.52</v>
      </c>
      <c r="G3256">
        <v>32.99</v>
      </c>
    </row>
    <row r="3257" spans="1:7" ht="15.5" hidden="1" x14ac:dyDescent="0.35">
      <c r="A3257" t="s">
        <v>187</v>
      </c>
      <c r="B3257" t="s">
        <v>353</v>
      </c>
      <c r="C3257">
        <v>91453</v>
      </c>
      <c r="D3257">
        <v>2024</v>
      </c>
      <c r="E3257">
        <v>5</v>
      </c>
      <c r="F3257">
        <v>470.82</v>
      </c>
      <c r="G3257">
        <v>42</v>
      </c>
    </row>
    <row r="3258" spans="1:7" ht="15.5" hidden="1" x14ac:dyDescent="0.35">
      <c r="A3258" t="s">
        <v>187</v>
      </c>
      <c r="B3258" t="s">
        <v>353</v>
      </c>
      <c r="C3258">
        <v>91453</v>
      </c>
      <c r="D3258">
        <v>2024</v>
      </c>
      <c r="E3258">
        <v>6</v>
      </c>
      <c r="F3258">
        <v>469.66</v>
      </c>
      <c r="G3258">
        <v>45</v>
      </c>
    </row>
    <row r="3259" spans="1:7" ht="15.5" hidden="1" x14ac:dyDescent="0.35">
      <c r="A3259" t="s">
        <v>187</v>
      </c>
      <c r="B3259" t="s">
        <v>353</v>
      </c>
      <c r="C3259">
        <v>91453</v>
      </c>
      <c r="D3259">
        <v>2024</v>
      </c>
      <c r="E3259">
        <v>7</v>
      </c>
      <c r="F3259">
        <v>450.87</v>
      </c>
      <c r="G3259">
        <v>50</v>
      </c>
    </row>
    <row r="3260" spans="1:7" ht="15.5" hidden="1" x14ac:dyDescent="0.35">
      <c r="A3260" t="s">
        <v>187</v>
      </c>
      <c r="B3260" t="s">
        <v>353</v>
      </c>
      <c r="C3260">
        <v>91453</v>
      </c>
      <c r="D3260">
        <v>2024</v>
      </c>
      <c r="E3260">
        <v>8</v>
      </c>
      <c r="F3260">
        <v>458.41</v>
      </c>
      <c r="G3260">
        <v>48</v>
      </c>
    </row>
    <row r="3261" spans="1:7" ht="15.5" hidden="1" x14ac:dyDescent="0.35">
      <c r="A3261" t="s">
        <v>187</v>
      </c>
      <c r="B3261" t="s">
        <v>353</v>
      </c>
      <c r="C3261">
        <v>91453</v>
      </c>
      <c r="D3261">
        <v>2024</v>
      </c>
      <c r="E3261">
        <v>9</v>
      </c>
      <c r="F3261">
        <v>395.39</v>
      </c>
      <c r="G3261">
        <v>47</v>
      </c>
    </row>
    <row r="3262" spans="1:7" ht="15.5" hidden="1" x14ac:dyDescent="0.35">
      <c r="A3262" t="s">
        <v>187</v>
      </c>
      <c r="B3262" t="s">
        <v>353</v>
      </c>
      <c r="C3262">
        <v>91453</v>
      </c>
      <c r="D3262">
        <v>2024</v>
      </c>
      <c r="E3262">
        <v>10</v>
      </c>
      <c r="F3262">
        <v>430.35</v>
      </c>
      <c r="G3262">
        <v>56</v>
      </c>
    </row>
    <row r="3263" spans="1:7" ht="15.5" hidden="1" x14ac:dyDescent="0.35">
      <c r="A3263" t="s">
        <v>187</v>
      </c>
      <c r="B3263" t="s">
        <v>353</v>
      </c>
      <c r="C3263">
        <v>91453</v>
      </c>
      <c r="D3263">
        <v>2024</v>
      </c>
      <c r="E3263">
        <v>11</v>
      </c>
      <c r="F3263">
        <v>462.17</v>
      </c>
      <c r="G3263">
        <v>43</v>
      </c>
    </row>
    <row r="3264" spans="1:7" ht="15.5" hidden="1" x14ac:dyDescent="0.35">
      <c r="A3264" t="s">
        <v>187</v>
      </c>
      <c r="B3264" t="s">
        <v>353</v>
      </c>
      <c r="C3264">
        <v>91453</v>
      </c>
      <c r="D3264">
        <v>2024</v>
      </c>
      <c r="E3264">
        <v>12</v>
      </c>
      <c r="F3264">
        <v>491.86</v>
      </c>
      <c r="G3264">
        <v>48</v>
      </c>
    </row>
    <row r="3265" spans="1:7" ht="15.5" x14ac:dyDescent="0.35">
      <c r="A3265" t="s">
        <v>187</v>
      </c>
      <c r="B3265" t="s">
        <v>353</v>
      </c>
      <c r="C3265">
        <v>91453</v>
      </c>
      <c r="D3265">
        <v>2025</v>
      </c>
      <c r="E3265">
        <v>1</v>
      </c>
      <c r="F3265">
        <v>277.63</v>
      </c>
      <c r="G3265">
        <v>30.15</v>
      </c>
    </row>
    <row r="3266" spans="1:7" ht="15.5" x14ac:dyDescent="0.35">
      <c r="A3266" t="s">
        <v>187</v>
      </c>
      <c r="B3266" t="s">
        <v>353</v>
      </c>
      <c r="C3266">
        <v>91453</v>
      </c>
      <c r="D3266">
        <v>2025</v>
      </c>
      <c r="E3266">
        <v>2</v>
      </c>
      <c r="F3266">
        <v>0</v>
      </c>
      <c r="G3266">
        <v>0</v>
      </c>
    </row>
    <row r="3267" spans="1:7" ht="15.5" x14ac:dyDescent="0.35">
      <c r="A3267" t="s">
        <v>187</v>
      </c>
      <c r="B3267" t="s">
        <v>353</v>
      </c>
      <c r="C3267">
        <v>91453</v>
      </c>
      <c r="D3267">
        <v>2025</v>
      </c>
      <c r="E3267">
        <v>3</v>
      </c>
      <c r="F3267">
        <v>0</v>
      </c>
      <c r="G3267">
        <v>0</v>
      </c>
    </row>
    <row r="3268" spans="1:7" ht="15.5" x14ac:dyDescent="0.35">
      <c r="A3268" t="s">
        <v>187</v>
      </c>
      <c r="B3268" t="s">
        <v>353</v>
      </c>
      <c r="C3268">
        <v>91453</v>
      </c>
      <c r="D3268">
        <v>2025</v>
      </c>
      <c r="E3268">
        <v>4</v>
      </c>
      <c r="F3268">
        <v>0</v>
      </c>
      <c r="G3268">
        <v>0</v>
      </c>
    </row>
    <row r="3269" spans="1:7" ht="15.5" x14ac:dyDescent="0.35">
      <c r="A3269" t="s">
        <v>187</v>
      </c>
      <c r="B3269" t="s">
        <v>353</v>
      </c>
      <c r="C3269">
        <v>91453</v>
      </c>
      <c r="D3269">
        <v>2025</v>
      </c>
      <c r="E3269">
        <v>5</v>
      </c>
      <c r="F3269">
        <v>0</v>
      </c>
      <c r="G3269">
        <v>0</v>
      </c>
    </row>
    <row r="3270" spans="1:7" ht="15.5" x14ac:dyDescent="0.35">
      <c r="A3270" t="s">
        <v>187</v>
      </c>
      <c r="B3270" t="s">
        <v>353</v>
      </c>
      <c r="C3270">
        <v>91453</v>
      </c>
      <c r="D3270">
        <v>2025</v>
      </c>
      <c r="E3270">
        <v>6</v>
      </c>
      <c r="F3270">
        <v>0</v>
      </c>
      <c r="G3270">
        <v>0</v>
      </c>
    </row>
    <row r="3271" spans="1:7" ht="15.5" x14ac:dyDescent="0.35">
      <c r="A3271" t="s">
        <v>187</v>
      </c>
      <c r="B3271" t="s">
        <v>353</v>
      </c>
      <c r="C3271">
        <v>91453</v>
      </c>
      <c r="D3271">
        <v>2025</v>
      </c>
      <c r="E3271">
        <v>7</v>
      </c>
      <c r="F3271">
        <v>0</v>
      </c>
      <c r="G3271">
        <v>0</v>
      </c>
    </row>
    <row r="3272" spans="1:7" ht="15.5" x14ac:dyDescent="0.35">
      <c r="A3272" t="s">
        <v>187</v>
      </c>
      <c r="B3272" t="s">
        <v>353</v>
      </c>
      <c r="C3272">
        <v>91453</v>
      </c>
      <c r="D3272">
        <v>2025</v>
      </c>
      <c r="E3272">
        <v>8</v>
      </c>
      <c r="F3272">
        <v>0</v>
      </c>
      <c r="G3272">
        <v>0</v>
      </c>
    </row>
    <row r="3273" spans="1:7" ht="15.5" x14ac:dyDescent="0.35">
      <c r="A3273" t="s">
        <v>187</v>
      </c>
      <c r="B3273" t="s">
        <v>353</v>
      </c>
      <c r="C3273">
        <v>91453</v>
      </c>
      <c r="D3273">
        <v>2025</v>
      </c>
      <c r="E3273">
        <v>9</v>
      </c>
      <c r="F3273">
        <v>0</v>
      </c>
      <c r="G3273">
        <v>0</v>
      </c>
    </row>
    <row r="3274" spans="1:7" ht="15.5" x14ac:dyDescent="0.35">
      <c r="A3274" t="s">
        <v>187</v>
      </c>
      <c r="B3274" t="s">
        <v>353</v>
      </c>
      <c r="C3274">
        <v>91453</v>
      </c>
      <c r="D3274">
        <v>2025</v>
      </c>
      <c r="E3274">
        <v>10</v>
      </c>
      <c r="F3274">
        <v>0</v>
      </c>
      <c r="G3274">
        <v>0</v>
      </c>
    </row>
    <row r="3275" spans="1:7" ht="15.5" x14ac:dyDescent="0.35">
      <c r="A3275" t="s">
        <v>187</v>
      </c>
      <c r="B3275" t="s">
        <v>353</v>
      </c>
      <c r="C3275">
        <v>91453</v>
      </c>
      <c r="D3275">
        <v>2025</v>
      </c>
      <c r="E3275">
        <v>11</v>
      </c>
      <c r="F3275">
        <v>0</v>
      </c>
      <c r="G3275">
        <v>0</v>
      </c>
    </row>
    <row r="3276" spans="1:7" ht="15.5" hidden="1" x14ac:dyDescent="0.35">
      <c r="A3276" t="s">
        <v>187</v>
      </c>
      <c r="B3276" t="s">
        <v>353</v>
      </c>
      <c r="C3276">
        <v>91454</v>
      </c>
      <c r="D3276">
        <v>2023</v>
      </c>
      <c r="E3276">
        <v>12</v>
      </c>
      <c r="F3276">
        <v>133.66999999999999</v>
      </c>
      <c r="G3276">
        <v>20.13</v>
      </c>
    </row>
    <row r="3277" spans="1:7" ht="15.5" hidden="1" x14ac:dyDescent="0.35">
      <c r="A3277" t="s">
        <v>187</v>
      </c>
      <c r="B3277" t="s">
        <v>353</v>
      </c>
      <c r="C3277">
        <v>91454</v>
      </c>
      <c r="D3277">
        <v>2024</v>
      </c>
      <c r="E3277">
        <v>1</v>
      </c>
      <c r="F3277">
        <v>292.63</v>
      </c>
      <c r="G3277">
        <v>41</v>
      </c>
    </row>
    <row r="3278" spans="1:7" ht="15.5" hidden="1" x14ac:dyDescent="0.35">
      <c r="A3278" t="s">
        <v>187</v>
      </c>
      <c r="B3278" t="s">
        <v>353</v>
      </c>
      <c r="C3278">
        <v>91454</v>
      </c>
      <c r="D3278">
        <v>2024</v>
      </c>
      <c r="E3278">
        <v>2</v>
      </c>
      <c r="F3278">
        <v>301.58</v>
      </c>
      <c r="G3278">
        <v>71</v>
      </c>
    </row>
    <row r="3279" spans="1:7" ht="15.5" hidden="1" x14ac:dyDescent="0.35">
      <c r="A3279" t="s">
        <v>187</v>
      </c>
      <c r="B3279" t="s">
        <v>353</v>
      </c>
      <c r="C3279">
        <v>91454</v>
      </c>
      <c r="D3279">
        <v>2024</v>
      </c>
      <c r="E3279">
        <v>3</v>
      </c>
      <c r="F3279">
        <v>381.43</v>
      </c>
      <c r="G3279">
        <v>59</v>
      </c>
    </row>
    <row r="3280" spans="1:7" ht="15.5" hidden="1" x14ac:dyDescent="0.35">
      <c r="A3280" t="s">
        <v>187</v>
      </c>
      <c r="B3280" t="s">
        <v>353</v>
      </c>
      <c r="C3280">
        <v>91454</v>
      </c>
      <c r="D3280">
        <v>2024</v>
      </c>
      <c r="E3280">
        <v>4</v>
      </c>
      <c r="F3280">
        <v>353.04</v>
      </c>
      <c r="G3280">
        <v>51</v>
      </c>
    </row>
    <row r="3281" spans="1:7" ht="15.5" hidden="1" x14ac:dyDescent="0.35">
      <c r="A3281" t="s">
        <v>187</v>
      </c>
      <c r="B3281" t="s">
        <v>353</v>
      </c>
      <c r="C3281">
        <v>91454</v>
      </c>
      <c r="D3281">
        <v>2024</v>
      </c>
      <c r="E3281">
        <v>5</v>
      </c>
      <c r="F3281">
        <v>332.97</v>
      </c>
      <c r="G3281">
        <v>82</v>
      </c>
    </row>
    <row r="3282" spans="1:7" ht="15.5" hidden="1" x14ac:dyDescent="0.35">
      <c r="A3282" t="s">
        <v>187</v>
      </c>
      <c r="B3282" t="s">
        <v>353</v>
      </c>
      <c r="C3282">
        <v>91454</v>
      </c>
      <c r="D3282">
        <v>2024</v>
      </c>
      <c r="E3282">
        <v>6</v>
      </c>
      <c r="F3282">
        <v>371</v>
      </c>
      <c r="G3282">
        <v>59</v>
      </c>
    </row>
    <row r="3283" spans="1:7" ht="15.5" hidden="1" x14ac:dyDescent="0.35">
      <c r="A3283" t="s">
        <v>187</v>
      </c>
      <c r="B3283" t="s">
        <v>353</v>
      </c>
      <c r="C3283">
        <v>91454</v>
      </c>
      <c r="D3283">
        <v>2024</v>
      </c>
      <c r="E3283">
        <v>7</v>
      </c>
      <c r="F3283">
        <v>386.98</v>
      </c>
      <c r="G3283">
        <v>61</v>
      </c>
    </row>
    <row r="3284" spans="1:7" ht="15.5" hidden="1" x14ac:dyDescent="0.35">
      <c r="A3284" t="s">
        <v>187</v>
      </c>
      <c r="B3284" t="s">
        <v>353</v>
      </c>
      <c r="C3284">
        <v>91454</v>
      </c>
      <c r="D3284">
        <v>2024</v>
      </c>
      <c r="E3284">
        <v>8</v>
      </c>
      <c r="F3284">
        <v>396.25</v>
      </c>
      <c r="G3284">
        <v>57</v>
      </c>
    </row>
    <row r="3285" spans="1:7" ht="15.5" hidden="1" x14ac:dyDescent="0.35">
      <c r="A3285" t="s">
        <v>187</v>
      </c>
      <c r="B3285" t="s">
        <v>353</v>
      </c>
      <c r="C3285">
        <v>91454</v>
      </c>
      <c r="D3285">
        <v>2024</v>
      </c>
      <c r="E3285">
        <v>9</v>
      </c>
      <c r="F3285">
        <v>332.2</v>
      </c>
      <c r="G3285">
        <v>48</v>
      </c>
    </row>
    <row r="3286" spans="1:7" ht="15.5" hidden="1" x14ac:dyDescent="0.35">
      <c r="A3286" t="s">
        <v>187</v>
      </c>
      <c r="B3286" t="s">
        <v>353</v>
      </c>
      <c r="C3286">
        <v>91454</v>
      </c>
      <c r="D3286">
        <v>2024</v>
      </c>
      <c r="E3286">
        <v>10</v>
      </c>
      <c r="F3286">
        <v>296.8</v>
      </c>
      <c r="G3286">
        <v>43</v>
      </c>
    </row>
    <row r="3287" spans="1:7" ht="15.5" hidden="1" x14ac:dyDescent="0.35">
      <c r="A3287" t="s">
        <v>187</v>
      </c>
      <c r="B3287" t="s">
        <v>353</v>
      </c>
      <c r="C3287">
        <v>91454</v>
      </c>
      <c r="D3287">
        <v>2024</v>
      </c>
      <c r="E3287">
        <v>11</v>
      </c>
      <c r="F3287">
        <v>273.32</v>
      </c>
      <c r="G3287">
        <v>40</v>
      </c>
    </row>
    <row r="3288" spans="1:7" ht="15.5" hidden="1" x14ac:dyDescent="0.35">
      <c r="A3288" t="s">
        <v>187</v>
      </c>
      <c r="B3288" t="s">
        <v>353</v>
      </c>
      <c r="C3288">
        <v>91454</v>
      </c>
      <c r="D3288">
        <v>2024</v>
      </c>
      <c r="E3288">
        <v>12</v>
      </c>
      <c r="F3288">
        <v>373.05</v>
      </c>
      <c r="G3288">
        <v>56</v>
      </c>
    </row>
    <row r="3289" spans="1:7" ht="15.5" x14ac:dyDescent="0.35">
      <c r="A3289" t="s">
        <v>187</v>
      </c>
      <c r="B3289" t="s">
        <v>353</v>
      </c>
      <c r="C3289">
        <v>91454</v>
      </c>
      <c r="D3289">
        <v>2025</v>
      </c>
      <c r="E3289">
        <v>1</v>
      </c>
      <c r="F3289">
        <v>353.47</v>
      </c>
      <c r="G3289">
        <v>56</v>
      </c>
    </row>
    <row r="3290" spans="1:7" ht="15.5" x14ac:dyDescent="0.35">
      <c r="A3290" t="s">
        <v>187</v>
      </c>
      <c r="B3290" t="s">
        <v>353</v>
      </c>
      <c r="C3290">
        <v>91454</v>
      </c>
      <c r="D3290">
        <v>2025</v>
      </c>
      <c r="E3290">
        <v>2</v>
      </c>
      <c r="F3290">
        <v>0</v>
      </c>
      <c r="G3290">
        <v>0</v>
      </c>
    </row>
    <row r="3291" spans="1:7" ht="15.5" x14ac:dyDescent="0.35">
      <c r="A3291" t="s">
        <v>187</v>
      </c>
      <c r="B3291" t="s">
        <v>353</v>
      </c>
      <c r="C3291">
        <v>91454</v>
      </c>
      <c r="D3291">
        <v>2025</v>
      </c>
      <c r="E3291">
        <v>3</v>
      </c>
      <c r="F3291">
        <v>136.16</v>
      </c>
      <c r="G3291">
        <v>22</v>
      </c>
    </row>
    <row r="3292" spans="1:7" ht="15.5" x14ac:dyDescent="0.35">
      <c r="A3292" t="s">
        <v>187</v>
      </c>
      <c r="B3292" t="s">
        <v>353</v>
      </c>
      <c r="C3292">
        <v>91454</v>
      </c>
      <c r="D3292">
        <v>2025</v>
      </c>
      <c r="E3292">
        <v>4</v>
      </c>
      <c r="F3292">
        <v>380.55</v>
      </c>
      <c r="G3292">
        <v>57</v>
      </c>
    </row>
    <row r="3293" spans="1:7" ht="15.5" x14ac:dyDescent="0.35">
      <c r="A3293" t="s">
        <v>187</v>
      </c>
      <c r="B3293" t="s">
        <v>353</v>
      </c>
      <c r="C3293">
        <v>91454</v>
      </c>
      <c r="D3293">
        <v>2025</v>
      </c>
      <c r="E3293">
        <v>5</v>
      </c>
      <c r="F3293">
        <v>419.8</v>
      </c>
      <c r="G3293">
        <v>62</v>
      </c>
    </row>
    <row r="3294" spans="1:7" ht="15.5" x14ac:dyDescent="0.35">
      <c r="A3294" t="s">
        <v>187</v>
      </c>
      <c r="B3294" t="s">
        <v>353</v>
      </c>
      <c r="C3294">
        <v>91454</v>
      </c>
      <c r="D3294">
        <v>2025</v>
      </c>
      <c r="E3294">
        <v>6</v>
      </c>
      <c r="F3294">
        <v>404.47</v>
      </c>
      <c r="G3294">
        <v>62</v>
      </c>
    </row>
    <row r="3295" spans="1:7" ht="15.5" x14ac:dyDescent="0.35">
      <c r="A3295" t="s">
        <v>187</v>
      </c>
      <c r="B3295" t="s">
        <v>353</v>
      </c>
      <c r="C3295">
        <v>91454</v>
      </c>
      <c r="D3295">
        <v>2025</v>
      </c>
      <c r="E3295">
        <v>7</v>
      </c>
      <c r="F3295">
        <v>406.91</v>
      </c>
      <c r="G3295">
        <v>64</v>
      </c>
    </row>
    <row r="3296" spans="1:7" ht="15.5" x14ac:dyDescent="0.35">
      <c r="A3296" t="s">
        <v>187</v>
      </c>
      <c r="B3296" t="s">
        <v>353</v>
      </c>
      <c r="C3296">
        <v>91454</v>
      </c>
      <c r="D3296">
        <v>2025</v>
      </c>
      <c r="E3296">
        <v>8</v>
      </c>
      <c r="F3296">
        <v>359.87</v>
      </c>
      <c r="G3296">
        <v>59</v>
      </c>
    </row>
    <row r="3297" spans="1:7" ht="15.5" x14ac:dyDescent="0.35">
      <c r="A3297" t="s">
        <v>187</v>
      </c>
      <c r="B3297" t="s">
        <v>353</v>
      </c>
      <c r="C3297">
        <v>91454</v>
      </c>
      <c r="D3297">
        <v>2025</v>
      </c>
      <c r="E3297">
        <v>9</v>
      </c>
      <c r="F3297">
        <v>412.53</v>
      </c>
      <c r="G3297">
        <v>61</v>
      </c>
    </row>
    <row r="3298" spans="1:7" ht="15.5" x14ac:dyDescent="0.35">
      <c r="A3298" t="s">
        <v>187</v>
      </c>
      <c r="B3298" t="s">
        <v>353</v>
      </c>
      <c r="C3298">
        <v>91454</v>
      </c>
      <c r="D3298">
        <v>2025</v>
      </c>
      <c r="E3298">
        <v>10</v>
      </c>
      <c r="F3298">
        <v>229.02</v>
      </c>
      <c r="G3298">
        <v>36</v>
      </c>
    </row>
    <row r="3299" spans="1:7" ht="15.5" x14ac:dyDescent="0.35">
      <c r="A3299" t="s">
        <v>187</v>
      </c>
      <c r="B3299" t="s">
        <v>353</v>
      </c>
      <c r="C3299">
        <v>91454</v>
      </c>
      <c r="D3299">
        <v>2025</v>
      </c>
      <c r="E3299">
        <v>11</v>
      </c>
      <c r="F3299">
        <v>0</v>
      </c>
      <c r="G3299">
        <v>0</v>
      </c>
    </row>
    <row r="3300" spans="1:7" ht="15.5" hidden="1" x14ac:dyDescent="0.35">
      <c r="A3300" t="s">
        <v>187</v>
      </c>
      <c r="B3300" t="s">
        <v>353</v>
      </c>
      <c r="C3300">
        <v>91455</v>
      </c>
      <c r="D3300">
        <v>2017</v>
      </c>
      <c r="E3300">
        <v>7</v>
      </c>
      <c r="F3300">
        <v>54.31</v>
      </c>
      <c r="G3300">
        <v>9.0299999999999994</v>
      </c>
    </row>
    <row r="3301" spans="1:7" ht="15.5" hidden="1" x14ac:dyDescent="0.35">
      <c r="A3301" t="s">
        <v>187</v>
      </c>
      <c r="B3301" t="s">
        <v>353</v>
      </c>
      <c r="C3301">
        <v>91455</v>
      </c>
      <c r="D3301">
        <v>2017</v>
      </c>
      <c r="E3301">
        <v>8</v>
      </c>
      <c r="F3301">
        <v>336.69</v>
      </c>
      <c r="G3301">
        <v>55.97</v>
      </c>
    </row>
    <row r="3302" spans="1:7" ht="15.5" hidden="1" x14ac:dyDescent="0.35">
      <c r="A3302" t="s">
        <v>187</v>
      </c>
      <c r="B3302" t="s">
        <v>353</v>
      </c>
      <c r="C3302">
        <v>91455</v>
      </c>
      <c r="D3302">
        <v>2017</v>
      </c>
      <c r="E3302">
        <v>9</v>
      </c>
      <c r="F3302">
        <v>339.7</v>
      </c>
      <c r="G3302">
        <v>54</v>
      </c>
    </row>
    <row r="3303" spans="1:7" ht="15.5" hidden="1" x14ac:dyDescent="0.35">
      <c r="A3303" t="s">
        <v>187</v>
      </c>
      <c r="B3303" t="s">
        <v>353</v>
      </c>
      <c r="C3303">
        <v>91455</v>
      </c>
      <c r="D3303">
        <v>2017</v>
      </c>
      <c r="E3303">
        <v>10</v>
      </c>
      <c r="F3303">
        <v>305.39</v>
      </c>
      <c r="G3303">
        <v>55.39</v>
      </c>
    </row>
    <row r="3304" spans="1:7" ht="15.5" hidden="1" x14ac:dyDescent="0.35">
      <c r="A3304" t="s">
        <v>187</v>
      </c>
      <c r="B3304" t="s">
        <v>353</v>
      </c>
      <c r="C3304">
        <v>91455</v>
      </c>
      <c r="D3304">
        <v>2017</v>
      </c>
      <c r="E3304">
        <v>11</v>
      </c>
      <c r="F3304">
        <v>295.54000000000002</v>
      </c>
      <c r="G3304">
        <v>53.61</v>
      </c>
    </row>
    <row r="3305" spans="1:7" ht="15.5" hidden="1" x14ac:dyDescent="0.35">
      <c r="A3305" t="s">
        <v>187</v>
      </c>
      <c r="B3305" t="s">
        <v>353</v>
      </c>
      <c r="C3305">
        <v>91455</v>
      </c>
      <c r="D3305">
        <v>2017</v>
      </c>
      <c r="E3305">
        <v>12</v>
      </c>
      <c r="F3305">
        <v>386.25</v>
      </c>
      <c r="G3305">
        <v>65</v>
      </c>
    </row>
    <row r="3306" spans="1:7" ht="15.5" hidden="1" x14ac:dyDescent="0.35">
      <c r="A3306" t="s">
        <v>187</v>
      </c>
      <c r="B3306" t="s">
        <v>353</v>
      </c>
      <c r="C3306">
        <v>91455</v>
      </c>
      <c r="D3306">
        <v>2018</v>
      </c>
      <c r="E3306">
        <v>1</v>
      </c>
      <c r="F3306">
        <v>393.5</v>
      </c>
      <c r="G3306">
        <v>72</v>
      </c>
    </row>
    <row r="3307" spans="1:7" ht="15.5" hidden="1" x14ac:dyDescent="0.35">
      <c r="A3307" t="s">
        <v>187</v>
      </c>
      <c r="B3307" t="s">
        <v>353</v>
      </c>
      <c r="C3307">
        <v>91455</v>
      </c>
      <c r="D3307">
        <v>2018</v>
      </c>
      <c r="E3307">
        <v>2</v>
      </c>
      <c r="F3307">
        <v>286.74</v>
      </c>
      <c r="G3307">
        <v>48</v>
      </c>
    </row>
    <row r="3308" spans="1:7" ht="15.5" hidden="1" x14ac:dyDescent="0.35">
      <c r="A3308" t="s">
        <v>187</v>
      </c>
      <c r="B3308" t="s">
        <v>353</v>
      </c>
      <c r="C3308">
        <v>91455</v>
      </c>
      <c r="D3308">
        <v>2018</v>
      </c>
      <c r="E3308">
        <v>3</v>
      </c>
      <c r="F3308">
        <v>331.66</v>
      </c>
      <c r="G3308">
        <v>60</v>
      </c>
    </row>
    <row r="3309" spans="1:7" ht="15.5" hidden="1" x14ac:dyDescent="0.35">
      <c r="A3309" t="s">
        <v>187</v>
      </c>
      <c r="B3309" t="s">
        <v>353</v>
      </c>
      <c r="C3309">
        <v>91455</v>
      </c>
      <c r="D3309">
        <v>2018</v>
      </c>
      <c r="E3309">
        <v>4</v>
      </c>
      <c r="F3309">
        <v>396.67</v>
      </c>
      <c r="G3309">
        <v>62</v>
      </c>
    </row>
    <row r="3310" spans="1:7" ht="15.5" hidden="1" x14ac:dyDescent="0.35">
      <c r="A3310" t="s">
        <v>187</v>
      </c>
      <c r="B3310" t="s">
        <v>353</v>
      </c>
      <c r="C3310">
        <v>91455</v>
      </c>
      <c r="D3310">
        <v>2018</v>
      </c>
      <c r="E3310">
        <v>5</v>
      </c>
      <c r="F3310">
        <v>354.1</v>
      </c>
      <c r="G3310">
        <v>62</v>
      </c>
    </row>
    <row r="3311" spans="1:7" ht="15.5" hidden="1" x14ac:dyDescent="0.35">
      <c r="A3311" t="s">
        <v>187</v>
      </c>
      <c r="B3311" t="s">
        <v>353</v>
      </c>
      <c r="C3311">
        <v>91455</v>
      </c>
      <c r="D3311">
        <v>2018</v>
      </c>
      <c r="E3311">
        <v>6</v>
      </c>
      <c r="F3311">
        <v>339.9</v>
      </c>
      <c r="G3311">
        <v>89</v>
      </c>
    </row>
    <row r="3312" spans="1:7" ht="15.5" hidden="1" x14ac:dyDescent="0.35">
      <c r="A3312" t="s">
        <v>187</v>
      </c>
      <c r="B3312" t="s">
        <v>353</v>
      </c>
      <c r="C3312">
        <v>91455</v>
      </c>
      <c r="D3312">
        <v>2018</v>
      </c>
      <c r="E3312">
        <v>7</v>
      </c>
      <c r="F3312">
        <v>354.37</v>
      </c>
      <c r="G3312">
        <v>58</v>
      </c>
    </row>
    <row r="3313" spans="1:7" ht="15.5" hidden="1" x14ac:dyDescent="0.35">
      <c r="A3313" t="s">
        <v>187</v>
      </c>
      <c r="B3313" t="s">
        <v>353</v>
      </c>
      <c r="C3313">
        <v>91455</v>
      </c>
      <c r="D3313">
        <v>2018</v>
      </c>
      <c r="E3313">
        <v>8</v>
      </c>
      <c r="F3313">
        <v>397.93</v>
      </c>
      <c r="G3313">
        <v>69</v>
      </c>
    </row>
    <row r="3314" spans="1:7" ht="15.5" hidden="1" x14ac:dyDescent="0.35">
      <c r="A3314" t="s">
        <v>187</v>
      </c>
      <c r="B3314" t="s">
        <v>353</v>
      </c>
      <c r="C3314">
        <v>91455</v>
      </c>
      <c r="D3314">
        <v>2018</v>
      </c>
      <c r="E3314">
        <v>9</v>
      </c>
      <c r="F3314">
        <v>374.42</v>
      </c>
      <c r="G3314">
        <v>62</v>
      </c>
    </row>
    <row r="3315" spans="1:7" ht="15.5" hidden="1" x14ac:dyDescent="0.35">
      <c r="A3315" t="s">
        <v>187</v>
      </c>
      <c r="B3315" t="s">
        <v>353</v>
      </c>
      <c r="C3315">
        <v>91455</v>
      </c>
      <c r="D3315">
        <v>2018</v>
      </c>
      <c r="E3315">
        <v>10</v>
      </c>
      <c r="F3315">
        <v>358.15</v>
      </c>
      <c r="G3315">
        <v>58</v>
      </c>
    </row>
    <row r="3316" spans="1:7" ht="15.5" hidden="1" x14ac:dyDescent="0.35">
      <c r="A3316" t="s">
        <v>187</v>
      </c>
      <c r="B3316" t="s">
        <v>353</v>
      </c>
      <c r="C3316">
        <v>91455</v>
      </c>
      <c r="D3316">
        <v>2018</v>
      </c>
      <c r="E3316">
        <v>11</v>
      </c>
      <c r="F3316">
        <v>367.31</v>
      </c>
      <c r="G3316">
        <v>59</v>
      </c>
    </row>
    <row r="3317" spans="1:7" ht="15.5" hidden="1" x14ac:dyDescent="0.35">
      <c r="A3317" t="s">
        <v>187</v>
      </c>
      <c r="B3317" t="s">
        <v>353</v>
      </c>
      <c r="C3317">
        <v>91455</v>
      </c>
      <c r="D3317">
        <v>2018</v>
      </c>
      <c r="E3317">
        <v>12</v>
      </c>
      <c r="F3317">
        <v>386.92</v>
      </c>
      <c r="G3317">
        <v>66</v>
      </c>
    </row>
    <row r="3318" spans="1:7" ht="15.5" hidden="1" x14ac:dyDescent="0.35">
      <c r="A3318" t="s">
        <v>187</v>
      </c>
      <c r="B3318" t="s">
        <v>353</v>
      </c>
      <c r="C3318">
        <v>91455</v>
      </c>
      <c r="D3318">
        <v>2019</v>
      </c>
      <c r="E3318">
        <v>1</v>
      </c>
      <c r="F3318">
        <v>340.63</v>
      </c>
      <c r="G3318">
        <v>57</v>
      </c>
    </row>
    <row r="3319" spans="1:7" ht="15.5" hidden="1" x14ac:dyDescent="0.35">
      <c r="A3319" t="s">
        <v>187</v>
      </c>
      <c r="B3319" t="s">
        <v>353</v>
      </c>
      <c r="C3319">
        <v>91455</v>
      </c>
      <c r="D3319">
        <v>2019</v>
      </c>
      <c r="E3319">
        <v>2</v>
      </c>
      <c r="F3319">
        <v>313.64999999999998</v>
      </c>
      <c r="G3319">
        <v>47</v>
      </c>
    </row>
    <row r="3320" spans="1:7" ht="15.5" hidden="1" x14ac:dyDescent="0.35">
      <c r="A3320" t="s">
        <v>187</v>
      </c>
      <c r="B3320" t="s">
        <v>353</v>
      </c>
      <c r="C3320">
        <v>91455</v>
      </c>
      <c r="D3320">
        <v>2019</v>
      </c>
      <c r="E3320">
        <v>3</v>
      </c>
      <c r="F3320">
        <v>333.1</v>
      </c>
      <c r="G3320">
        <v>51</v>
      </c>
    </row>
    <row r="3321" spans="1:7" ht="15.5" hidden="1" x14ac:dyDescent="0.35">
      <c r="A3321" t="s">
        <v>187</v>
      </c>
      <c r="B3321" t="s">
        <v>353</v>
      </c>
      <c r="C3321">
        <v>91455</v>
      </c>
      <c r="D3321">
        <v>2019</v>
      </c>
      <c r="E3321">
        <v>4</v>
      </c>
      <c r="F3321">
        <v>303.79000000000002</v>
      </c>
      <c r="G3321">
        <v>52</v>
      </c>
    </row>
    <row r="3322" spans="1:7" ht="15.5" hidden="1" x14ac:dyDescent="0.35">
      <c r="A3322" t="s">
        <v>187</v>
      </c>
      <c r="B3322" t="s">
        <v>353</v>
      </c>
      <c r="C3322">
        <v>91455</v>
      </c>
      <c r="D3322">
        <v>2019</v>
      </c>
      <c r="E3322">
        <v>5</v>
      </c>
      <c r="F3322">
        <v>0</v>
      </c>
      <c r="G3322">
        <v>0</v>
      </c>
    </row>
    <row r="3323" spans="1:7" ht="15.5" hidden="1" x14ac:dyDescent="0.35">
      <c r="A3323" t="s">
        <v>187</v>
      </c>
      <c r="B3323" t="s">
        <v>353</v>
      </c>
      <c r="C3323">
        <v>91455</v>
      </c>
      <c r="D3323">
        <v>2019</v>
      </c>
      <c r="E3323">
        <v>6</v>
      </c>
      <c r="F3323">
        <v>374.18</v>
      </c>
      <c r="G3323">
        <v>64</v>
      </c>
    </row>
    <row r="3324" spans="1:7" ht="15.5" hidden="1" x14ac:dyDescent="0.35">
      <c r="A3324" t="s">
        <v>187</v>
      </c>
      <c r="B3324" t="s">
        <v>353</v>
      </c>
      <c r="C3324">
        <v>91455</v>
      </c>
      <c r="D3324">
        <v>2019</v>
      </c>
      <c r="E3324">
        <v>7</v>
      </c>
      <c r="F3324">
        <v>386.38</v>
      </c>
      <c r="G3324">
        <v>63</v>
      </c>
    </row>
    <row r="3325" spans="1:7" ht="15.5" hidden="1" x14ac:dyDescent="0.35">
      <c r="A3325" t="s">
        <v>187</v>
      </c>
      <c r="B3325" t="s">
        <v>353</v>
      </c>
      <c r="C3325">
        <v>91455</v>
      </c>
      <c r="D3325">
        <v>2019</v>
      </c>
      <c r="E3325">
        <v>8</v>
      </c>
      <c r="F3325">
        <v>386.75</v>
      </c>
      <c r="G3325">
        <v>62</v>
      </c>
    </row>
    <row r="3326" spans="1:7" ht="15.5" hidden="1" x14ac:dyDescent="0.35">
      <c r="A3326" t="s">
        <v>187</v>
      </c>
      <c r="B3326" t="s">
        <v>353</v>
      </c>
      <c r="C3326">
        <v>91455</v>
      </c>
      <c r="D3326">
        <v>2019</v>
      </c>
      <c r="E3326">
        <v>9</v>
      </c>
      <c r="F3326">
        <v>319.49</v>
      </c>
      <c r="G3326">
        <v>52</v>
      </c>
    </row>
    <row r="3327" spans="1:7" ht="15.5" hidden="1" x14ac:dyDescent="0.35">
      <c r="A3327" t="s">
        <v>187</v>
      </c>
      <c r="B3327" t="s">
        <v>353</v>
      </c>
      <c r="C3327">
        <v>91455</v>
      </c>
      <c r="D3327">
        <v>2019</v>
      </c>
      <c r="E3327">
        <v>10</v>
      </c>
      <c r="F3327">
        <v>219.89</v>
      </c>
      <c r="G3327">
        <v>35.56</v>
      </c>
    </row>
    <row r="3328" spans="1:7" ht="15.5" hidden="1" x14ac:dyDescent="0.35">
      <c r="A3328" t="s">
        <v>187</v>
      </c>
      <c r="B3328" t="s">
        <v>353</v>
      </c>
      <c r="C3328">
        <v>91455</v>
      </c>
      <c r="D3328">
        <v>2019</v>
      </c>
      <c r="E3328">
        <v>11</v>
      </c>
      <c r="F3328">
        <v>0</v>
      </c>
      <c r="G3328">
        <v>0</v>
      </c>
    </row>
    <row r="3329" spans="1:7" ht="15.5" hidden="1" x14ac:dyDescent="0.35">
      <c r="A3329" t="s">
        <v>187</v>
      </c>
      <c r="B3329" t="s">
        <v>353</v>
      </c>
      <c r="C3329">
        <v>91455</v>
      </c>
      <c r="D3329">
        <v>2019</v>
      </c>
      <c r="E3329">
        <v>12</v>
      </c>
      <c r="F3329">
        <v>0</v>
      </c>
      <c r="G3329">
        <v>0</v>
      </c>
    </row>
    <row r="3330" spans="1:7" ht="15.5" hidden="1" x14ac:dyDescent="0.35">
      <c r="A3330" t="s">
        <v>187</v>
      </c>
      <c r="B3330" t="s">
        <v>353</v>
      </c>
      <c r="C3330">
        <v>91455</v>
      </c>
      <c r="D3330">
        <v>2020</v>
      </c>
      <c r="E3330">
        <v>1</v>
      </c>
      <c r="F3330">
        <v>0</v>
      </c>
      <c r="G3330">
        <v>0</v>
      </c>
    </row>
    <row r="3331" spans="1:7" ht="15.5" hidden="1" x14ac:dyDescent="0.35">
      <c r="A3331" t="s">
        <v>187</v>
      </c>
      <c r="B3331" t="s">
        <v>353</v>
      </c>
      <c r="C3331">
        <v>91455</v>
      </c>
      <c r="D3331">
        <v>2020</v>
      </c>
      <c r="E3331">
        <v>2</v>
      </c>
      <c r="F3331">
        <v>0</v>
      </c>
      <c r="G3331">
        <v>0</v>
      </c>
    </row>
    <row r="3332" spans="1:7" ht="15.5" hidden="1" x14ac:dyDescent="0.35">
      <c r="A3332" t="s">
        <v>187</v>
      </c>
      <c r="B3332" t="s">
        <v>353</v>
      </c>
      <c r="C3332">
        <v>91455</v>
      </c>
      <c r="D3332">
        <v>2020</v>
      </c>
      <c r="E3332">
        <v>3</v>
      </c>
      <c r="F3332">
        <v>21.66</v>
      </c>
      <c r="G3332">
        <v>3.62</v>
      </c>
    </row>
    <row r="3333" spans="1:7" ht="15.5" hidden="1" x14ac:dyDescent="0.35">
      <c r="A3333" t="s">
        <v>187</v>
      </c>
      <c r="B3333" t="s">
        <v>353</v>
      </c>
      <c r="C3333">
        <v>91455</v>
      </c>
      <c r="D3333">
        <v>2020</v>
      </c>
      <c r="E3333">
        <v>4</v>
      </c>
      <c r="F3333">
        <v>0</v>
      </c>
      <c r="G3333">
        <v>0</v>
      </c>
    </row>
    <row r="3334" spans="1:7" ht="15.5" hidden="1" x14ac:dyDescent="0.35">
      <c r="A3334" t="s">
        <v>187</v>
      </c>
      <c r="B3334" t="s">
        <v>353</v>
      </c>
      <c r="C3334">
        <v>91455</v>
      </c>
      <c r="D3334">
        <v>2020</v>
      </c>
      <c r="E3334">
        <v>5</v>
      </c>
      <c r="F3334">
        <v>0</v>
      </c>
      <c r="G3334">
        <v>0</v>
      </c>
    </row>
    <row r="3335" spans="1:7" ht="15.5" hidden="1" x14ac:dyDescent="0.35">
      <c r="A3335" t="s">
        <v>187</v>
      </c>
      <c r="B3335" t="s">
        <v>353</v>
      </c>
      <c r="C3335">
        <v>91455</v>
      </c>
      <c r="D3335">
        <v>2020</v>
      </c>
      <c r="E3335">
        <v>6</v>
      </c>
      <c r="F3335">
        <v>0</v>
      </c>
      <c r="G3335">
        <v>0</v>
      </c>
    </row>
    <row r="3336" spans="1:7" ht="15.5" hidden="1" x14ac:dyDescent="0.35">
      <c r="A3336" t="s">
        <v>187</v>
      </c>
      <c r="B3336" t="s">
        <v>353</v>
      </c>
      <c r="C3336">
        <v>91455</v>
      </c>
      <c r="D3336">
        <v>2020</v>
      </c>
      <c r="E3336">
        <v>7</v>
      </c>
      <c r="F3336">
        <v>0</v>
      </c>
      <c r="G3336">
        <v>0</v>
      </c>
    </row>
    <row r="3337" spans="1:7" ht="15.5" hidden="1" x14ac:dyDescent="0.35">
      <c r="A3337" t="s">
        <v>187</v>
      </c>
      <c r="B3337" t="s">
        <v>353</v>
      </c>
      <c r="C3337">
        <v>91455</v>
      </c>
      <c r="D3337">
        <v>2020</v>
      </c>
      <c r="E3337">
        <v>8</v>
      </c>
      <c r="F3337">
        <v>0.32</v>
      </c>
      <c r="G3337">
        <v>1</v>
      </c>
    </row>
    <row r="3338" spans="1:7" ht="15.5" hidden="1" x14ac:dyDescent="0.35">
      <c r="A3338" t="s">
        <v>187</v>
      </c>
      <c r="B3338" t="s">
        <v>353</v>
      </c>
      <c r="C3338">
        <v>91455</v>
      </c>
      <c r="D3338">
        <v>2020</v>
      </c>
      <c r="E3338">
        <v>9</v>
      </c>
      <c r="F3338">
        <v>0</v>
      </c>
      <c r="G3338">
        <v>0</v>
      </c>
    </row>
    <row r="3339" spans="1:7" ht="15.5" hidden="1" x14ac:dyDescent="0.35">
      <c r="A3339" t="s">
        <v>187</v>
      </c>
      <c r="B3339" t="s">
        <v>353</v>
      </c>
      <c r="C3339">
        <v>91455</v>
      </c>
      <c r="D3339">
        <v>2020</v>
      </c>
      <c r="E3339">
        <v>10</v>
      </c>
      <c r="F3339">
        <v>0</v>
      </c>
      <c r="G3339">
        <v>0</v>
      </c>
    </row>
    <row r="3340" spans="1:7" ht="15.5" hidden="1" x14ac:dyDescent="0.35">
      <c r="A3340" t="s">
        <v>187</v>
      </c>
      <c r="B3340" t="s">
        <v>353</v>
      </c>
      <c r="C3340">
        <v>91455</v>
      </c>
      <c r="D3340">
        <v>2020</v>
      </c>
      <c r="E3340">
        <v>11</v>
      </c>
      <c r="F3340">
        <v>0</v>
      </c>
      <c r="G3340">
        <v>0</v>
      </c>
    </row>
    <row r="3341" spans="1:7" ht="15.5" hidden="1" x14ac:dyDescent="0.35">
      <c r="A3341" t="s">
        <v>187</v>
      </c>
      <c r="B3341" t="s">
        <v>353</v>
      </c>
      <c r="C3341">
        <v>91455</v>
      </c>
      <c r="D3341">
        <v>2020</v>
      </c>
      <c r="E3341">
        <v>12</v>
      </c>
      <c r="F3341">
        <v>0</v>
      </c>
      <c r="G3341">
        <v>0</v>
      </c>
    </row>
    <row r="3342" spans="1:7" ht="15.5" hidden="1" x14ac:dyDescent="0.35">
      <c r="A3342" t="s">
        <v>187</v>
      </c>
      <c r="B3342" t="s">
        <v>353</v>
      </c>
      <c r="C3342">
        <v>91455</v>
      </c>
      <c r="D3342">
        <v>2021</v>
      </c>
      <c r="E3342">
        <v>1</v>
      </c>
      <c r="F3342">
        <v>0.71</v>
      </c>
      <c r="G3342">
        <v>1</v>
      </c>
    </row>
    <row r="3343" spans="1:7" ht="15.5" hidden="1" x14ac:dyDescent="0.35">
      <c r="A3343" t="s">
        <v>187</v>
      </c>
      <c r="B3343" t="s">
        <v>353</v>
      </c>
      <c r="C3343">
        <v>91455</v>
      </c>
      <c r="D3343">
        <v>2021</v>
      </c>
      <c r="E3343">
        <v>10</v>
      </c>
      <c r="F3343">
        <v>0.62</v>
      </c>
      <c r="G3343">
        <v>2</v>
      </c>
    </row>
    <row r="3344" spans="1:7" ht="15.5" hidden="1" x14ac:dyDescent="0.35">
      <c r="A3344" t="s">
        <v>187</v>
      </c>
      <c r="B3344" t="s">
        <v>353</v>
      </c>
      <c r="C3344">
        <v>91455</v>
      </c>
      <c r="D3344">
        <v>2021</v>
      </c>
      <c r="E3344">
        <v>11</v>
      </c>
      <c r="F3344">
        <v>13.92</v>
      </c>
      <c r="G3344">
        <v>2</v>
      </c>
    </row>
    <row r="3345" spans="1:7" ht="15.5" hidden="1" x14ac:dyDescent="0.35">
      <c r="A3345" t="s">
        <v>187</v>
      </c>
      <c r="B3345" t="s">
        <v>353</v>
      </c>
      <c r="C3345">
        <v>91455</v>
      </c>
      <c r="D3345">
        <v>2021</v>
      </c>
      <c r="E3345">
        <v>12</v>
      </c>
      <c r="F3345">
        <v>250.33</v>
      </c>
      <c r="G3345">
        <v>39</v>
      </c>
    </row>
    <row r="3346" spans="1:7" ht="15.5" hidden="1" x14ac:dyDescent="0.35">
      <c r="A3346" t="s">
        <v>187</v>
      </c>
      <c r="B3346" t="s">
        <v>353</v>
      </c>
      <c r="C3346">
        <v>91455</v>
      </c>
      <c r="D3346">
        <v>2022</v>
      </c>
      <c r="E3346">
        <v>1</v>
      </c>
      <c r="F3346">
        <v>210.22</v>
      </c>
      <c r="G3346">
        <v>33</v>
      </c>
    </row>
    <row r="3347" spans="1:7" ht="15.5" hidden="1" x14ac:dyDescent="0.35">
      <c r="A3347" t="s">
        <v>187</v>
      </c>
      <c r="B3347" t="s">
        <v>353</v>
      </c>
      <c r="C3347">
        <v>91455</v>
      </c>
      <c r="D3347">
        <v>2022</v>
      </c>
      <c r="E3347">
        <v>2</v>
      </c>
      <c r="F3347">
        <v>151.63</v>
      </c>
      <c r="G3347">
        <v>23</v>
      </c>
    </row>
    <row r="3348" spans="1:7" ht="15.5" hidden="1" x14ac:dyDescent="0.35">
      <c r="A3348" t="s">
        <v>187</v>
      </c>
      <c r="B3348" t="s">
        <v>353</v>
      </c>
      <c r="C3348">
        <v>91455</v>
      </c>
      <c r="D3348">
        <v>2022</v>
      </c>
      <c r="E3348">
        <v>3</v>
      </c>
      <c r="F3348">
        <v>287.45</v>
      </c>
      <c r="G3348">
        <v>66</v>
      </c>
    </row>
    <row r="3349" spans="1:7" ht="15.5" hidden="1" x14ac:dyDescent="0.35">
      <c r="A3349" t="s">
        <v>187</v>
      </c>
      <c r="B3349" t="s">
        <v>353</v>
      </c>
      <c r="C3349">
        <v>91455</v>
      </c>
      <c r="D3349">
        <v>2022</v>
      </c>
      <c r="E3349">
        <v>4</v>
      </c>
      <c r="F3349">
        <v>314.7</v>
      </c>
      <c r="G3349">
        <v>46</v>
      </c>
    </row>
    <row r="3350" spans="1:7" ht="15.5" hidden="1" x14ac:dyDescent="0.35">
      <c r="A3350" t="s">
        <v>187</v>
      </c>
      <c r="B3350" t="s">
        <v>353</v>
      </c>
      <c r="C3350">
        <v>91455</v>
      </c>
      <c r="D3350">
        <v>2022</v>
      </c>
      <c r="E3350">
        <v>5</v>
      </c>
      <c r="F3350">
        <v>95.93</v>
      </c>
      <c r="G3350">
        <v>14</v>
      </c>
    </row>
    <row r="3351" spans="1:7" ht="15.5" hidden="1" x14ac:dyDescent="0.35">
      <c r="A3351" t="s">
        <v>187</v>
      </c>
      <c r="B3351" t="s">
        <v>353</v>
      </c>
      <c r="C3351">
        <v>91455</v>
      </c>
      <c r="D3351">
        <v>2022</v>
      </c>
      <c r="E3351">
        <v>6</v>
      </c>
      <c r="F3351">
        <v>80.900000000000006</v>
      </c>
      <c r="G3351">
        <v>12</v>
      </c>
    </row>
    <row r="3352" spans="1:7" ht="15.5" hidden="1" x14ac:dyDescent="0.35">
      <c r="A3352" t="s">
        <v>187</v>
      </c>
      <c r="B3352" t="s">
        <v>353</v>
      </c>
      <c r="C3352">
        <v>91455</v>
      </c>
      <c r="D3352">
        <v>2022</v>
      </c>
      <c r="E3352">
        <v>7</v>
      </c>
      <c r="F3352">
        <v>194.04</v>
      </c>
      <c r="G3352">
        <v>61</v>
      </c>
    </row>
    <row r="3353" spans="1:7" ht="15.5" hidden="1" x14ac:dyDescent="0.35">
      <c r="A3353" t="s">
        <v>187</v>
      </c>
      <c r="B3353" t="s">
        <v>353</v>
      </c>
      <c r="C3353">
        <v>91455</v>
      </c>
      <c r="D3353">
        <v>2022</v>
      </c>
      <c r="E3353">
        <v>8</v>
      </c>
      <c r="F3353">
        <v>208.3</v>
      </c>
      <c r="G3353">
        <v>34</v>
      </c>
    </row>
    <row r="3354" spans="1:7" ht="15.5" hidden="1" x14ac:dyDescent="0.35">
      <c r="A3354" t="s">
        <v>187</v>
      </c>
      <c r="B3354" t="s">
        <v>353</v>
      </c>
      <c r="C3354">
        <v>91455</v>
      </c>
      <c r="D3354">
        <v>2022</v>
      </c>
      <c r="E3354">
        <v>9</v>
      </c>
      <c r="F3354">
        <v>242.12</v>
      </c>
      <c r="G3354">
        <v>38</v>
      </c>
    </row>
    <row r="3355" spans="1:7" ht="15.5" hidden="1" x14ac:dyDescent="0.35">
      <c r="A3355" t="s">
        <v>187</v>
      </c>
      <c r="B3355" t="s">
        <v>353</v>
      </c>
      <c r="C3355">
        <v>91455</v>
      </c>
      <c r="D3355">
        <v>2022</v>
      </c>
      <c r="E3355">
        <v>10</v>
      </c>
      <c r="F3355">
        <v>263.41000000000003</v>
      </c>
      <c r="G3355">
        <v>58</v>
      </c>
    </row>
    <row r="3356" spans="1:7" ht="15.5" hidden="1" x14ac:dyDescent="0.35">
      <c r="A3356" t="s">
        <v>187</v>
      </c>
      <c r="B3356" t="s">
        <v>353</v>
      </c>
      <c r="C3356">
        <v>91455</v>
      </c>
      <c r="D3356">
        <v>2022</v>
      </c>
      <c r="E3356">
        <v>11</v>
      </c>
      <c r="F3356">
        <v>297.39999999999998</v>
      </c>
      <c r="G3356">
        <v>45</v>
      </c>
    </row>
    <row r="3357" spans="1:7" ht="15.5" hidden="1" x14ac:dyDescent="0.35">
      <c r="A3357" t="s">
        <v>187</v>
      </c>
      <c r="B3357" t="s">
        <v>353</v>
      </c>
      <c r="C3357">
        <v>91455</v>
      </c>
      <c r="D3357">
        <v>2022</v>
      </c>
      <c r="E3357">
        <v>12</v>
      </c>
      <c r="F3357">
        <v>347.59</v>
      </c>
      <c r="G3357">
        <v>87</v>
      </c>
    </row>
    <row r="3358" spans="1:7" ht="15.5" hidden="1" x14ac:dyDescent="0.35">
      <c r="A3358" t="s">
        <v>187</v>
      </c>
      <c r="B3358" t="s">
        <v>353</v>
      </c>
      <c r="C3358">
        <v>91455</v>
      </c>
      <c r="D3358">
        <v>2023</v>
      </c>
      <c r="E3358">
        <v>1</v>
      </c>
      <c r="F3358">
        <v>326.05</v>
      </c>
      <c r="G3358">
        <v>50</v>
      </c>
    </row>
    <row r="3359" spans="1:7" ht="15.5" hidden="1" x14ac:dyDescent="0.35">
      <c r="A3359" t="s">
        <v>187</v>
      </c>
      <c r="B3359" t="s">
        <v>353</v>
      </c>
      <c r="C3359">
        <v>91455</v>
      </c>
      <c r="D3359">
        <v>2023</v>
      </c>
      <c r="E3359">
        <v>2</v>
      </c>
      <c r="F3359">
        <v>260.27999999999997</v>
      </c>
      <c r="G3359">
        <v>42</v>
      </c>
    </row>
    <row r="3360" spans="1:7" ht="15.5" hidden="1" x14ac:dyDescent="0.35">
      <c r="A3360" t="s">
        <v>187</v>
      </c>
      <c r="B3360" t="s">
        <v>353</v>
      </c>
      <c r="C3360">
        <v>91455</v>
      </c>
      <c r="D3360">
        <v>2023</v>
      </c>
      <c r="E3360">
        <v>3</v>
      </c>
      <c r="F3360">
        <v>258.77999999999997</v>
      </c>
      <c r="G3360">
        <v>41</v>
      </c>
    </row>
    <row r="3361" spans="1:7" ht="15.5" hidden="1" x14ac:dyDescent="0.35">
      <c r="A3361" t="s">
        <v>187</v>
      </c>
      <c r="B3361" t="s">
        <v>353</v>
      </c>
      <c r="C3361">
        <v>91455</v>
      </c>
      <c r="D3361">
        <v>2023</v>
      </c>
      <c r="E3361">
        <v>4</v>
      </c>
      <c r="F3361">
        <v>373.79</v>
      </c>
      <c r="G3361">
        <v>71</v>
      </c>
    </row>
    <row r="3362" spans="1:7" ht="15.5" hidden="1" x14ac:dyDescent="0.35">
      <c r="A3362" t="s">
        <v>187</v>
      </c>
      <c r="B3362" t="s">
        <v>353</v>
      </c>
      <c r="C3362">
        <v>91455</v>
      </c>
      <c r="D3362">
        <v>2023</v>
      </c>
      <c r="E3362">
        <v>5</v>
      </c>
      <c r="F3362">
        <v>342.96</v>
      </c>
      <c r="G3362">
        <v>60</v>
      </c>
    </row>
    <row r="3363" spans="1:7" ht="15.5" hidden="1" x14ac:dyDescent="0.35">
      <c r="A3363" t="s">
        <v>187</v>
      </c>
      <c r="B3363" t="s">
        <v>353</v>
      </c>
      <c r="C3363">
        <v>91455</v>
      </c>
      <c r="D3363">
        <v>2023</v>
      </c>
      <c r="E3363">
        <v>6</v>
      </c>
      <c r="F3363">
        <v>376.32</v>
      </c>
      <c r="G3363">
        <v>59</v>
      </c>
    </row>
    <row r="3364" spans="1:7" ht="15.5" hidden="1" x14ac:dyDescent="0.35">
      <c r="A3364" t="s">
        <v>187</v>
      </c>
      <c r="B3364" t="s">
        <v>353</v>
      </c>
      <c r="C3364">
        <v>91455</v>
      </c>
      <c r="D3364">
        <v>2023</v>
      </c>
      <c r="E3364">
        <v>7</v>
      </c>
      <c r="F3364">
        <v>370.77</v>
      </c>
      <c r="G3364">
        <v>54</v>
      </c>
    </row>
    <row r="3365" spans="1:7" ht="15.5" hidden="1" x14ac:dyDescent="0.35">
      <c r="A3365" t="s">
        <v>187</v>
      </c>
      <c r="B3365" t="s">
        <v>353</v>
      </c>
      <c r="C3365">
        <v>91455</v>
      </c>
      <c r="D3365">
        <v>2023</v>
      </c>
      <c r="E3365">
        <v>8</v>
      </c>
      <c r="F3365">
        <v>398.03</v>
      </c>
      <c r="G3365">
        <v>57</v>
      </c>
    </row>
    <row r="3366" spans="1:7" ht="15.5" hidden="1" x14ac:dyDescent="0.35">
      <c r="A3366" t="s">
        <v>187</v>
      </c>
      <c r="B3366" t="s">
        <v>353</v>
      </c>
      <c r="C3366">
        <v>91455</v>
      </c>
      <c r="D3366">
        <v>2023</v>
      </c>
      <c r="E3366">
        <v>9</v>
      </c>
      <c r="F3366">
        <v>363.52</v>
      </c>
      <c r="G3366">
        <v>52</v>
      </c>
    </row>
    <row r="3367" spans="1:7" ht="15.5" hidden="1" x14ac:dyDescent="0.35">
      <c r="A3367" t="s">
        <v>187</v>
      </c>
      <c r="B3367" t="s">
        <v>353</v>
      </c>
      <c r="C3367">
        <v>91455</v>
      </c>
      <c r="D3367">
        <v>2023</v>
      </c>
      <c r="E3367">
        <v>10</v>
      </c>
      <c r="F3367">
        <v>388.93</v>
      </c>
      <c r="G3367">
        <v>53</v>
      </c>
    </row>
    <row r="3368" spans="1:7" ht="15.5" hidden="1" x14ac:dyDescent="0.35">
      <c r="A3368" t="s">
        <v>187</v>
      </c>
      <c r="B3368" t="s">
        <v>353</v>
      </c>
      <c r="C3368">
        <v>91455</v>
      </c>
      <c r="D3368">
        <v>2023</v>
      </c>
      <c r="E3368">
        <v>11</v>
      </c>
      <c r="F3368">
        <v>357.11</v>
      </c>
      <c r="G3368">
        <v>56</v>
      </c>
    </row>
    <row r="3369" spans="1:7" ht="15.5" hidden="1" x14ac:dyDescent="0.35">
      <c r="A3369" t="s">
        <v>187</v>
      </c>
      <c r="B3369" t="s">
        <v>353</v>
      </c>
      <c r="C3369">
        <v>91455</v>
      </c>
      <c r="D3369">
        <v>2023</v>
      </c>
      <c r="E3369">
        <v>12</v>
      </c>
      <c r="F3369">
        <v>366.78</v>
      </c>
      <c r="G3369">
        <v>52</v>
      </c>
    </row>
    <row r="3370" spans="1:7" ht="15.5" hidden="1" x14ac:dyDescent="0.35">
      <c r="A3370" t="s">
        <v>187</v>
      </c>
      <c r="B3370" t="s">
        <v>353</v>
      </c>
      <c r="C3370">
        <v>91455</v>
      </c>
      <c r="D3370">
        <v>2024</v>
      </c>
      <c r="E3370">
        <v>1</v>
      </c>
      <c r="F3370">
        <v>371.26</v>
      </c>
      <c r="G3370">
        <v>54</v>
      </c>
    </row>
    <row r="3371" spans="1:7" ht="15.5" hidden="1" x14ac:dyDescent="0.35">
      <c r="A3371" t="s">
        <v>187</v>
      </c>
      <c r="B3371" t="s">
        <v>353</v>
      </c>
      <c r="C3371">
        <v>91455</v>
      </c>
      <c r="D3371">
        <v>2024</v>
      </c>
      <c r="E3371">
        <v>2</v>
      </c>
      <c r="F3371">
        <v>297.85000000000002</v>
      </c>
      <c r="G3371">
        <v>43</v>
      </c>
    </row>
    <row r="3372" spans="1:7" ht="15.5" hidden="1" x14ac:dyDescent="0.35">
      <c r="A3372" t="s">
        <v>187</v>
      </c>
      <c r="B3372" t="s">
        <v>353</v>
      </c>
      <c r="C3372">
        <v>91455</v>
      </c>
      <c r="D3372">
        <v>2024</v>
      </c>
      <c r="E3372">
        <v>3</v>
      </c>
      <c r="F3372">
        <v>45.85</v>
      </c>
      <c r="G3372">
        <v>7</v>
      </c>
    </row>
    <row r="3373" spans="1:7" ht="15.5" hidden="1" x14ac:dyDescent="0.35">
      <c r="A3373" t="s">
        <v>187</v>
      </c>
      <c r="B3373" t="s">
        <v>353</v>
      </c>
      <c r="C3373">
        <v>91455</v>
      </c>
      <c r="D3373">
        <v>2024</v>
      </c>
      <c r="E3373">
        <v>4</v>
      </c>
      <c r="F3373">
        <v>0</v>
      </c>
      <c r="G3373">
        <v>0</v>
      </c>
    </row>
    <row r="3374" spans="1:7" ht="15.5" hidden="1" x14ac:dyDescent="0.35">
      <c r="A3374" t="s">
        <v>187</v>
      </c>
      <c r="B3374" t="s">
        <v>353</v>
      </c>
      <c r="C3374">
        <v>91455</v>
      </c>
      <c r="D3374">
        <v>2024</v>
      </c>
      <c r="E3374">
        <v>5</v>
      </c>
      <c r="F3374">
        <v>245.92</v>
      </c>
      <c r="G3374">
        <v>43</v>
      </c>
    </row>
    <row r="3375" spans="1:7" ht="15.5" hidden="1" x14ac:dyDescent="0.35">
      <c r="A3375" t="s">
        <v>187</v>
      </c>
      <c r="B3375" t="s">
        <v>353</v>
      </c>
      <c r="C3375">
        <v>91455</v>
      </c>
      <c r="D3375">
        <v>2024</v>
      </c>
      <c r="E3375">
        <v>6</v>
      </c>
      <c r="F3375">
        <v>355.55</v>
      </c>
      <c r="G3375">
        <v>60</v>
      </c>
    </row>
    <row r="3376" spans="1:7" ht="15.5" hidden="1" x14ac:dyDescent="0.35">
      <c r="A3376" t="s">
        <v>187</v>
      </c>
      <c r="B3376" t="s">
        <v>353</v>
      </c>
      <c r="C3376">
        <v>91455</v>
      </c>
      <c r="D3376">
        <v>2024</v>
      </c>
      <c r="E3376">
        <v>7</v>
      </c>
      <c r="F3376">
        <v>326.75</v>
      </c>
      <c r="G3376">
        <v>52</v>
      </c>
    </row>
    <row r="3377" spans="1:7" ht="15.5" hidden="1" x14ac:dyDescent="0.35">
      <c r="A3377" t="s">
        <v>187</v>
      </c>
      <c r="B3377" t="s">
        <v>353</v>
      </c>
      <c r="C3377">
        <v>91455</v>
      </c>
      <c r="D3377">
        <v>2024</v>
      </c>
      <c r="E3377">
        <v>8</v>
      </c>
      <c r="F3377">
        <v>328.38</v>
      </c>
      <c r="G3377">
        <v>52</v>
      </c>
    </row>
    <row r="3378" spans="1:7" ht="15.5" hidden="1" x14ac:dyDescent="0.35">
      <c r="A3378" t="s">
        <v>187</v>
      </c>
      <c r="B3378" t="s">
        <v>353</v>
      </c>
      <c r="C3378">
        <v>91455</v>
      </c>
      <c r="D3378">
        <v>2024</v>
      </c>
      <c r="E3378">
        <v>9</v>
      </c>
      <c r="F3378">
        <v>6.86</v>
      </c>
      <c r="G3378">
        <v>1</v>
      </c>
    </row>
    <row r="3379" spans="1:7" ht="15.5" hidden="1" x14ac:dyDescent="0.35">
      <c r="A3379" t="s">
        <v>187</v>
      </c>
      <c r="B3379" t="s">
        <v>353</v>
      </c>
      <c r="C3379">
        <v>91455</v>
      </c>
      <c r="D3379">
        <v>2024</v>
      </c>
      <c r="E3379">
        <v>10</v>
      </c>
      <c r="F3379">
        <v>0</v>
      </c>
      <c r="G3379">
        <v>0</v>
      </c>
    </row>
    <row r="3380" spans="1:7" ht="15.5" hidden="1" x14ac:dyDescent="0.35">
      <c r="A3380" t="s">
        <v>187</v>
      </c>
      <c r="B3380" t="s">
        <v>353</v>
      </c>
      <c r="C3380">
        <v>91455</v>
      </c>
      <c r="D3380">
        <v>2024</v>
      </c>
      <c r="E3380">
        <v>11</v>
      </c>
      <c r="F3380">
        <v>0</v>
      </c>
      <c r="G3380">
        <v>0</v>
      </c>
    </row>
    <row r="3381" spans="1:7" ht="15.5" hidden="1" x14ac:dyDescent="0.35">
      <c r="A3381" t="s">
        <v>187</v>
      </c>
      <c r="B3381" t="s">
        <v>353</v>
      </c>
      <c r="C3381">
        <v>91455</v>
      </c>
      <c r="D3381">
        <v>2024</v>
      </c>
      <c r="E3381">
        <v>12</v>
      </c>
      <c r="F3381">
        <v>143.07</v>
      </c>
      <c r="G3381">
        <v>21</v>
      </c>
    </row>
    <row r="3382" spans="1:7" ht="15.5" x14ac:dyDescent="0.35">
      <c r="A3382" t="s">
        <v>187</v>
      </c>
      <c r="B3382" t="s">
        <v>353</v>
      </c>
      <c r="C3382">
        <v>91455</v>
      </c>
      <c r="D3382">
        <v>2025</v>
      </c>
      <c r="E3382">
        <v>1</v>
      </c>
      <c r="F3382">
        <v>387.74</v>
      </c>
      <c r="G3382">
        <v>74</v>
      </c>
    </row>
    <row r="3383" spans="1:7" ht="15.5" x14ac:dyDescent="0.35">
      <c r="A3383" t="s">
        <v>187</v>
      </c>
      <c r="B3383" t="s">
        <v>353</v>
      </c>
      <c r="C3383">
        <v>91455</v>
      </c>
      <c r="D3383">
        <v>2025</v>
      </c>
      <c r="E3383">
        <v>2</v>
      </c>
      <c r="F3383">
        <v>330.85</v>
      </c>
      <c r="G3383">
        <v>52</v>
      </c>
    </row>
    <row r="3384" spans="1:7" ht="15.5" x14ac:dyDescent="0.35">
      <c r="A3384" t="s">
        <v>187</v>
      </c>
      <c r="B3384" t="s">
        <v>353</v>
      </c>
      <c r="C3384">
        <v>91455</v>
      </c>
      <c r="D3384">
        <v>2025</v>
      </c>
      <c r="E3384">
        <v>3</v>
      </c>
      <c r="F3384">
        <v>396.93</v>
      </c>
      <c r="G3384">
        <v>62</v>
      </c>
    </row>
    <row r="3385" spans="1:7" ht="15.5" x14ac:dyDescent="0.35">
      <c r="A3385" t="s">
        <v>187</v>
      </c>
      <c r="B3385" t="s">
        <v>353</v>
      </c>
      <c r="C3385">
        <v>91455</v>
      </c>
      <c r="D3385">
        <v>2025</v>
      </c>
      <c r="E3385">
        <v>4</v>
      </c>
      <c r="F3385">
        <v>406.52</v>
      </c>
      <c r="G3385">
        <v>59</v>
      </c>
    </row>
    <row r="3386" spans="1:7" ht="15.5" x14ac:dyDescent="0.35">
      <c r="A3386" t="s">
        <v>187</v>
      </c>
      <c r="B3386" t="s">
        <v>353</v>
      </c>
      <c r="C3386">
        <v>91455</v>
      </c>
      <c r="D3386">
        <v>2025</v>
      </c>
      <c r="E3386">
        <v>5</v>
      </c>
      <c r="F3386">
        <v>348.15</v>
      </c>
      <c r="G3386">
        <v>55</v>
      </c>
    </row>
    <row r="3387" spans="1:7" ht="15.5" x14ac:dyDescent="0.35">
      <c r="A3387" t="s">
        <v>187</v>
      </c>
      <c r="B3387" t="s">
        <v>353</v>
      </c>
      <c r="C3387">
        <v>91455</v>
      </c>
      <c r="D3387">
        <v>2025</v>
      </c>
      <c r="E3387">
        <v>6</v>
      </c>
      <c r="F3387">
        <v>334.86</v>
      </c>
      <c r="G3387">
        <v>52</v>
      </c>
    </row>
    <row r="3388" spans="1:7" ht="15.5" x14ac:dyDescent="0.35">
      <c r="A3388" t="s">
        <v>187</v>
      </c>
      <c r="B3388" t="s">
        <v>353</v>
      </c>
      <c r="C3388">
        <v>91455</v>
      </c>
      <c r="D3388">
        <v>2025</v>
      </c>
      <c r="E3388">
        <v>7</v>
      </c>
      <c r="F3388">
        <v>302.38</v>
      </c>
      <c r="G3388">
        <v>48.39</v>
      </c>
    </row>
    <row r="3389" spans="1:7" ht="15.5" x14ac:dyDescent="0.35">
      <c r="A3389" t="s">
        <v>187</v>
      </c>
      <c r="B3389" t="s">
        <v>353</v>
      </c>
      <c r="C3389">
        <v>91455</v>
      </c>
      <c r="D3389">
        <v>2025</v>
      </c>
      <c r="E3389">
        <v>8</v>
      </c>
      <c r="F3389">
        <v>0</v>
      </c>
      <c r="G3389">
        <v>0</v>
      </c>
    </row>
    <row r="3390" spans="1:7" ht="15.5" x14ac:dyDescent="0.35">
      <c r="A3390" t="s">
        <v>187</v>
      </c>
      <c r="B3390" t="s">
        <v>353</v>
      </c>
      <c r="C3390">
        <v>91455</v>
      </c>
      <c r="D3390">
        <v>2025</v>
      </c>
      <c r="E3390">
        <v>9</v>
      </c>
      <c r="F3390">
        <v>0</v>
      </c>
      <c r="G3390">
        <v>0</v>
      </c>
    </row>
    <row r="3391" spans="1:7" ht="15.5" x14ac:dyDescent="0.35">
      <c r="A3391" t="s">
        <v>187</v>
      </c>
      <c r="B3391" t="s">
        <v>353</v>
      </c>
      <c r="C3391">
        <v>91455</v>
      </c>
      <c r="D3391">
        <v>2025</v>
      </c>
      <c r="E3391">
        <v>10</v>
      </c>
      <c r="F3391">
        <v>0</v>
      </c>
      <c r="G3391">
        <v>0</v>
      </c>
    </row>
    <row r="3392" spans="1:7" ht="15.5" x14ac:dyDescent="0.35">
      <c r="A3392" t="s">
        <v>187</v>
      </c>
      <c r="B3392" t="s">
        <v>353</v>
      </c>
      <c r="C3392">
        <v>91455</v>
      </c>
      <c r="D3392">
        <v>2025</v>
      </c>
      <c r="E3392">
        <v>11</v>
      </c>
      <c r="F3392">
        <v>0</v>
      </c>
      <c r="G3392">
        <v>0</v>
      </c>
    </row>
    <row r="3393" spans="1:7" ht="15.5" hidden="1" x14ac:dyDescent="0.35">
      <c r="A3393" t="s">
        <v>187</v>
      </c>
      <c r="B3393" t="s">
        <v>353</v>
      </c>
      <c r="C3393">
        <v>91457</v>
      </c>
      <c r="D3393">
        <v>2017</v>
      </c>
      <c r="E3393">
        <v>7</v>
      </c>
      <c r="F3393">
        <v>54.31</v>
      </c>
      <c r="G3393">
        <v>9.0299999999999994</v>
      </c>
    </row>
    <row r="3394" spans="1:7" ht="15.5" hidden="1" x14ac:dyDescent="0.35">
      <c r="A3394" t="s">
        <v>187</v>
      </c>
      <c r="B3394" t="s">
        <v>353</v>
      </c>
      <c r="C3394">
        <v>91457</v>
      </c>
      <c r="D3394">
        <v>2017</v>
      </c>
      <c r="E3394">
        <v>8</v>
      </c>
      <c r="F3394">
        <v>336.69</v>
      </c>
      <c r="G3394">
        <v>55.97</v>
      </c>
    </row>
    <row r="3395" spans="1:7" ht="15.5" hidden="1" x14ac:dyDescent="0.35">
      <c r="A3395" t="s">
        <v>187</v>
      </c>
      <c r="B3395" t="s">
        <v>353</v>
      </c>
      <c r="C3395">
        <v>91457</v>
      </c>
      <c r="D3395">
        <v>2017</v>
      </c>
      <c r="E3395">
        <v>9</v>
      </c>
      <c r="F3395">
        <v>339.7</v>
      </c>
      <c r="G3395">
        <v>54</v>
      </c>
    </row>
    <row r="3396" spans="1:7" ht="15.5" hidden="1" x14ac:dyDescent="0.35">
      <c r="A3396" t="s">
        <v>187</v>
      </c>
      <c r="B3396" t="s">
        <v>353</v>
      </c>
      <c r="C3396">
        <v>91457</v>
      </c>
      <c r="D3396">
        <v>2017</v>
      </c>
      <c r="E3396">
        <v>10</v>
      </c>
      <c r="F3396">
        <v>305.39</v>
      </c>
      <c r="G3396">
        <v>55.39</v>
      </c>
    </row>
    <row r="3397" spans="1:7" ht="15.5" hidden="1" x14ac:dyDescent="0.35">
      <c r="A3397" t="s">
        <v>187</v>
      </c>
      <c r="B3397" t="s">
        <v>353</v>
      </c>
      <c r="C3397">
        <v>91457</v>
      </c>
      <c r="D3397">
        <v>2017</v>
      </c>
      <c r="E3397">
        <v>11</v>
      </c>
      <c r="F3397">
        <v>295.54000000000002</v>
      </c>
      <c r="G3397">
        <v>53.61</v>
      </c>
    </row>
    <row r="3398" spans="1:7" ht="15.5" hidden="1" x14ac:dyDescent="0.35">
      <c r="A3398" t="s">
        <v>187</v>
      </c>
      <c r="B3398" t="s">
        <v>353</v>
      </c>
      <c r="C3398">
        <v>91457</v>
      </c>
      <c r="D3398">
        <v>2017</v>
      </c>
      <c r="E3398">
        <v>12</v>
      </c>
      <c r="F3398">
        <v>386.25</v>
      </c>
      <c r="G3398">
        <v>65</v>
      </c>
    </row>
    <row r="3399" spans="1:7" ht="15.5" hidden="1" x14ac:dyDescent="0.35">
      <c r="A3399" t="s">
        <v>187</v>
      </c>
      <c r="B3399" t="s">
        <v>353</v>
      </c>
      <c r="C3399">
        <v>91457</v>
      </c>
      <c r="D3399">
        <v>2018</v>
      </c>
      <c r="E3399">
        <v>1</v>
      </c>
      <c r="F3399">
        <v>393.5</v>
      </c>
      <c r="G3399">
        <v>72</v>
      </c>
    </row>
    <row r="3400" spans="1:7" ht="15.5" hidden="1" x14ac:dyDescent="0.35">
      <c r="A3400" t="s">
        <v>187</v>
      </c>
      <c r="B3400" t="s">
        <v>353</v>
      </c>
      <c r="C3400">
        <v>91457</v>
      </c>
      <c r="D3400">
        <v>2018</v>
      </c>
      <c r="E3400">
        <v>2</v>
      </c>
      <c r="F3400">
        <v>286.74</v>
      </c>
      <c r="G3400">
        <v>48</v>
      </c>
    </row>
    <row r="3401" spans="1:7" ht="15.5" hidden="1" x14ac:dyDescent="0.35">
      <c r="A3401" t="s">
        <v>187</v>
      </c>
      <c r="B3401" t="s">
        <v>353</v>
      </c>
      <c r="C3401">
        <v>91457</v>
      </c>
      <c r="D3401">
        <v>2018</v>
      </c>
      <c r="E3401">
        <v>3</v>
      </c>
      <c r="F3401">
        <v>331.66</v>
      </c>
      <c r="G3401">
        <v>60</v>
      </c>
    </row>
    <row r="3402" spans="1:7" ht="15.5" hidden="1" x14ac:dyDescent="0.35">
      <c r="A3402" t="s">
        <v>187</v>
      </c>
      <c r="B3402" t="s">
        <v>353</v>
      </c>
      <c r="C3402">
        <v>91457</v>
      </c>
      <c r="D3402">
        <v>2018</v>
      </c>
      <c r="E3402">
        <v>4</v>
      </c>
      <c r="F3402">
        <v>396.67</v>
      </c>
      <c r="G3402">
        <v>62</v>
      </c>
    </row>
    <row r="3403" spans="1:7" ht="15.5" hidden="1" x14ac:dyDescent="0.35">
      <c r="A3403" t="s">
        <v>187</v>
      </c>
      <c r="B3403" t="s">
        <v>353</v>
      </c>
      <c r="C3403">
        <v>91457</v>
      </c>
      <c r="D3403">
        <v>2018</v>
      </c>
      <c r="E3403">
        <v>5</v>
      </c>
      <c r="F3403">
        <v>354.1</v>
      </c>
      <c r="G3403">
        <v>62</v>
      </c>
    </row>
    <row r="3404" spans="1:7" ht="15.5" hidden="1" x14ac:dyDescent="0.35">
      <c r="A3404" t="s">
        <v>187</v>
      </c>
      <c r="B3404" t="s">
        <v>353</v>
      </c>
      <c r="C3404">
        <v>91457</v>
      </c>
      <c r="D3404">
        <v>2018</v>
      </c>
      <c r="E3404">
        <v>6</v>
      </c>
      <c r="F3404">
        <v>339.9</v>
      </c>
      <c r="G3404">
        <v>89</v>
      </c>
    </row>
    <row r="3405" spans="1:7" ht="15.5" hidden="1" x14ac:dyDescent="0.35">
      <c r="A3405" t="s">
        <v>187</v>
      </c>
      <c r="B3405" t="s">
        <v>353</v>
      </c>
      <c r="C3405">
        <v>91457</v>
      </c>
      <c r="D3405">
        <v>2018</v>
      </c>
      <c r="E3405">
        <v>7</v>
      </c>
      <c r="F3405">
        <v>354.37</v>
      </c>
      <c r="G3405">
        <v>58</v>
      </c>
    </row>
    <row r="3406" spans="1:7" ht="15.5" hidden="1" x14ac:dyDescent="0.35">
      <c r="A3406" t="s">
        <v>187</v>
      </c>
      <c r="B3406" t="s">
        <v>353</v>
      </c>
      <c r="C3406">
        <v>91457</v>
      </c>
      <c r="D3406">
        <v>2018</v>
      </c>
      <c r="E3406">
        <v>8</v>
      </c>
      <c r="F3406">
        <v>397.93</v>
      </c>
      <c r="G3406">
        <v>69</v>
      </c>
    </row>
    <row r="3407" spans="1:7" ht="15.5" hidden="1" x14ac:dyDescent="0.35">
      <c r="A3407" t="s">
        <v>187</v>
      </c>
      <c r="B3407" t="s">
        <v>353</v>
      </c>
      <c r="C3407">
        <v>91457</v>
      </c>
      <c r="D3407">
        <v>2018</v>
      </c>
      <c r="E3407">
        <v>9</v>
      </c>
      <c r="F3407">
        <v>374.42</v>
      </c>
      <c r="G3407">
        <v>62</v>
      </c>
    </row>
    <row r="3408" spans="1:7" ht="15.5" hidden="1" x14ac:dyDescent="0.35">
      <c r="A3408" t="s">
        <v>187</v>
      </c>
      <c r="B3408" t="s">
        <v>353</v>
      </c>
      <c r="C3408">
        <v>91457</v>
      </c>
      <c r="D3408">
        <v>2018</v>
      </c>
      <c r="E3408">
        <v>10</v>
      </c>
      <c r="F3408">
        <v>358.15</v>
      </c>
      <c r="G3408">
        <v>58</v>
      </c>
    </row>
    <row r="3409" spans="1:7" ht="15.5" hidden="1" x14ac:dyDescent="0.35">
      <c r="A3409" t="s">
        <v>187</v>
      </c>
      <c r="B3409" t="s">
        <v>353</v>
      </c>
      <c r="C3409">
        <v>91457</v>
      </c>
      <c r="D3409">
        <v>2018</v>
      </c>
      <c r="E3409">
        <v>11</v>
      </c>
      <c r="F3409">
        <v>367.31</v>
      </c>
      <c r="G3409">
        <v>59</v>
      </c>
    </row>
    <row r="3410" spans="1:7" ht="15.5" hidden="1" x14ac:dyDescent="0.35">
      <c r="A3410" t="s">
        <v>187</v>
      </c>
      <c r="B3410" t="s">
        <v>353</v>
      </c>
      <c r="C3410">
        <v>91457</v>
      </c>
      <c r="D3410">
        <v>2018</v>
      </c>
      <c r="E3410">
        <v>12</v>
      </c>
      <c r="F3410">
        <v>386.92</v>
      </c>
      <c r="G3410">
        <v>66</v>
      </c>
    </row>
    <row r="3411" spans="1:7" ht="15.5" hidden="1" x14ac:dyDescent="0.35">
      <c r="A3411" t="s">
        <v>187</v>
      </c>
      <c r="B3411" t="s">
        <v>353</v>
      </c>
      <c r="C3411">
        <v>91457</v>
      </c>
      <c r="D3411">
        <v>2019</v>
      </c>
      <c r="E3411">
        <v>1</v>
      </c>
      <c r="F3411">
        <v>340.63</v>
      </c>
      <c r="G3411">
        <v>57</v>
      </c>
    </row>
    <row r="3412" spans="1:7" ht="15.5" hidden="1" x14ac:dyDescent="0.35">
      <c r="A3412" t="s">
        <v>187</v>
      </c>
      <c r="B3412" t="s">
        <v>353</v>
      </c>
      <c r="C3412">
        <v>91457</v>
      </c>
      <c r="D3412">
        <v>2019</v>
      </c>
      <c r="E3412">
        <v>2</v>
      </c>
      <c r="F3412">
        <v>313.64999999999998</v>
      </c>
      <c r="G3412">
        <v>47</v>
      </c>
    </row>
    <row r="3413" spans="1:7" ht="15.5" hidden="1" x14ac:dyDescent="0.35">
      <c r="A3413" t="s">
        <v>187</v>
      </c>
      <c r="B3413" t="s">
        <v>353</v>
      </c>
      <c r="C3413">
        <v>91457</v>
      </c>
      <c r="D3413">
        <v>2019</v>
      </c>
      <c r="E3413">
        <v>3</v>
      </c>
      <c r="F3413">
        <v>333.1</v>
      </c>
      <c r="G3413">
        <v>51</v>
      </c>
    </row>
    <row r="3414" spans="1:7" ht="15.5" hidden="1" x14ac:dyDescent="0.35">
      <c r="A3414" t="s">
        <v>187</v>
      </c>
      <c r="B3414" t="s">
        <v>353</v>
      </c>
      <c r="C3414">
        <v>91457</v>
      </c>
      <c r="D3414">
        <v>2019</v>
      </c>
      <c r="E3414">
        <v>4</v>
      </c>
      <c r="F3414">
        <v>303.79000000000002</v>
      </c>
      <c r="G3414">
        <v>52</v>
      </c>
    </row>
    <row r="3415" spans="1:7" ht="15.5" hidden="1" x14ac:dyDescent="0.35">
      <c r="A3415" t="s">
        <v>187</v>
      </c>
      <c r="B3415" t="s">
        <v>353</v>
      </c>
      <c r="C3415">
        <v>91457</v>
      </c>
      <c r="D3415">
        <v>2019</v>
      </c>
      <c r="E3415">
        <v>5</v>
      </c>
      <c r="F3415">
        <v>0</v>
      </c>
      <c r="G3415">
        <v>0</v>
      </c>
    </row>
    <row r="3416" spans="1:7" ht="15.5" hidden="1" x14ac:dyDescent="0.35">
      <c r="A3416" t="s">
        <v>187</v>
      </c>
      <c r="B3416" t="s">
        <v>353</v>
      </c>
      <c r="C3416">
        <v>91457</v>
      </c>
      <c r="D3416">
        <v>2019</v>
      </c>
      <c r="E3416">
        <v>6</v>
      </c>
      <c r="F3416">
        <v>374.18</v>
      </c>
      <c r="G3416">
        <v>64</v>
      </c>
    </row>
    <row r="3417" spans="1:7" ht="15.5" hidden="1" x14ac:dyDescent="0.35">
      <c r="A3417" t="s">
        <v>187</v>
      </c>
      <c r="B3417" t="s">
        <v>353</v>
      </c>
      <c r="C3417">
        <v>91457</v>
      </c>
      <c r="D3417">
        <v>2019</v>
      </c>
      <c r="E3417">
        <v>7</v>
      </c>
      <c r="F3417">
        <v>386.38</v>
      </c>
      <c r="G3417">
        <v>63</v>
      </c>
    </row>
    <row r="3418" spans="1:7" ht="15.5" hidden="1" x14ac:dyDescent="0.35">
      <c r="A3418" t="s">
        <v>187</v>
      </c>
      <c r="B3418" t="s">
        <v>353</v>
      </c>
      <c r="C3418">
        <v>91457</v>
      </c>
      <c r="D3418">
        <v>2019</v>
      </c>
      <c r="E3418">
        <v>8</v>
      </c>
      <c r="F3418">
        <v>386.75</v>
      </c>
      <c r="G3418">
        <v>62</v>
      </c>
    </row>
    <row r="3419" spans="1:7" ht="15.5" hidden="1" x14ac:dyDescent="0.35">
      <c r="A3419" t="s">
        <v>187</v>
      </c>
      <c r="B3419" t="s">
        <v>353</v>
      </c>
      <c r="C3419">
        <v>91457</v>
      </c>
      <c r="D3419">
        <v>2019</v>
      </c>
      <c r="E3419">
        <v>9</v>
      </c>
      <c r="F3419">
        <v>319.49</v>
      </c>
      <c r="G3419">
        <v>52</v>
      </c>
    </row>
    <row r="3420" spans="1:7" ht="15.5" hidden="1" x14ac:dyDescent="0.35">
      <c r="A3420" t="s">
        <v>187</v>
      </c>
      <c r="B3420" t="s">
        <v>353</v>
      </c>
      <c r="C3420">
        <v>91457</v>
      </c>
      <c r="D3420">
        <v>2019</v>
      </c>
      <c r="E3420">
        <v>10</v>
      </c>
      <c r="F3420">
        <v>302.95999999999998</v>
      </c>
      <c r="G3420">
        <v>49</v>
      </c>
    </row>
    <row r="3421" spans="1:7" ht="15.5" hidden="1" x14ac:dyDescent="0.35">
      <c r="A3421" t="s">
        <v>187</v>
      </c>
      <c r="B3421" t="s">
        <v>353</v>
      </c>
      <c r="C3421">
        <v>91457</v>
      </c>
      <c r="D3421">
        <v>2019</v>
      </c>
      <c r="E3421">
        <v>11</v>
      </c>
      <c r="F3421">
        <v>397.62</v>
      </c>
      <c r="G3421">
        <v>62</v>
      </c>
    </row>
    <row r="3422" spans="1:7" ht="15.5" hidden="1" x14ac:dyDescent="0.35">
      <c r="A3422" t="s">
        <v>187</v>
      </c>
      <c r="B3422" t="s">
        <v>353</v>
      </c>
      <c r="C3422">
        <v>91457</v>
      </c>
      <c r="D3422">
        <v>2019</v>
      </c>
      <c r="E3422">
        <v>12</v>
      </c>
      <c r="F3422">
        <v>116.82</v>
      </c>
      <c r="G3422">
        <v>18.260000000000002</v>
      </c>
    </row>
    <row r="3423" spans="1:7" ht="15.5" hidden="1" x14ac:dyDescent="0.35">
      <c r="A3423" t="s">
        <v>187</v>
      </c>
      <c r="B3423" t="s">
        <v>353</v>
      </c>
      <c r="C3423">
        <v>91457</v>
      </c>
      <c r="D3423">
        <v>2020</v>
      </c>
      <c r="E3423">
        <v>1</v>
      </c>
      <c r="F3423">
        <v>0</v>
      </c>
      <c r="G3423">
        <v>0</v>
      </c>
    </row>
    <row r="3424" spans="1:7" ht="15.5" hidden="1" x14ac:dyDescent="0.35">
      <c r="A3424" t="s">
        <v>187</v>
      </c>
      <c r="B3424" t="s">
        <v>353</v>
      </c>
      <c r="C3424">
        <v>91457</v>
      </c>
      <c r="D3424">
        <v>2020</v>
      </c>
      <c r="E3424">
        <v>2</v>
      </c>
      <c r="F3424">
        <v>0</v>
      </c>
      <c r="G3424">
        <v>0</v>
      </c>
    </row>
    <row r="3425" spans="1:7" ht="15.5" hidden="1" x14ac:dyDescent="0.35">
      <c r="A3425" t="s">
        <v>187</v>
      </c>
      <c r="B3425" t="s">
        <v>353</v>
      </c>
      <c r="C3425">
        <v>91457</v>
      </c>
      <c r="D3425">
        <v>2020</v>
      </c>
      <c r="E3425">
        <v>3</v>
      </c>
      <c r="F3425">
        <v>82.88</v>
      </c>
      <c r="G3425">
        <v>13.1</v>
      </c>
    </row>
    <row r="3426" spans="1:7" ht="15.5" hidden="1" x14ac:dyDescent="0.35">
      <c r="A3426" t="s">
        <v>187</v>
      </c>
      <c r="B3426" t="s">
        <v>353</v>
      </c>
      <c r="C3426">
        <v>91457</v>
      </c>
      <c r="D3426">
        <v>2020</v>
      </c>
      <c r="E3426">
        <v>4</v>
      </c>
      <c r="F3426">
        <v>0</v>
      </c>
      <c r="G3426">
        <v>0</v>
      </c>
    </row>
    <row r="3427" spans="1:7" ht="15.5" hidden="1" x14ac:dyDescent="0.35">
      <c r="A3427" t="s">
        <v>187</v>
      </c>
      <c r="B3427" t="s">
        <v>353</v>
      </c>
      <c r="C3427">
        <v>91457</v>
      </c>
      <c r="D3427">
        <v>2020</v>
      </c>
      <c r="E3427">
        <v>5</v>
      </c>
      <c r="F3427">
        <v>0</v>
      </c>
      <c r="G3427">
        <v>0</v>
      </c>
    </row>
    <row r="3428" spans="1:7" ht="15.5" hidden="1" x14ac:dyDescent="0.35">
      <c r="A3428" t="s">
        <v>187</v>
      </c>
      <c r="B3428" t="s">
        <v>353</v>
      </c>
      <c r="C3428">
        <v>91457</v>
      </c>
      <c r="D3428">
        <v>2020</v>
      </c>
      <c r="E3428">
        <v>6</v>
      </c>
      <c r="F3428">
        <v>0</v>
      </c>
      <c r="G3428">
        <v>0</v>
      </c>
    </row>
    <row r="3429" spans="1:7" ht="15.5" hidden="1" x14ac:dyDescent="0.35">
      <c r="A3429" t="s">
        <v>187</v>
      </c>
      <c r="B3429" t="s">
        <v>353</v>
      </c>
      <c r="C3429">
        <v>91457</v>
      </c>
      <c r="D3429">
        <v>2020</v>
      </c>
      <c r="E3429">
        <v>7</v>
      </c>
      <c r="F3429">
        <v>0</v>
      </c>
      <c r="G3429">
        <v>0</v>
      </c>
    </row>
    <row r="3430" spans="1:7" ht="15.5" hidden="1" x14ac:dyDescent="0.35">
      <c r="A3430" t="s">
        <v>187</v>
      </c>
      <c r="B3430" t="s">
        <v>353</v>
      </c>
      <c r="C3430">
        <v>91457</v>
      </c>
      <c r="D3430">
        <v>2020</v>
      </c>
      <c r="E3430">
        <v>8</v>
      </c>
      <c r="F3430">
        <v>0</v>
      </c>
      <c r="G3430">
        <v>0</v>
      </c>
    </row>
    <row r="3431" spans="1:7" ht="15.5" hidden="1" x14ac:dyDescent="0.35">
      <c r="A3431" t="s">
        <v>187</v>
      </c>
      <c r="B3431" t="s">
        <v>353</v>
      </c>
      <c r="C3431">
        <v>91457</v>
      </c>
      <c r="D3431">
        <v>2020</v>
      </c>
      <c r="E3431">
        <v>9</v>
      </c>
      <c r="F3431">
        <v>0.65</v>
      </c>
      <c r="G3431">
        <v>1</v>
      </c>
    </row>
    <row r="3432" spans="1:7" ht="15.5" hidden="1" x14ac:dyDescent="0.35">
      <c r="A3432" t="s">
        <v>187</v>
      </c>
      <c r="B3432" t="s">
        <v>353</v>
      </c>
      <c r="C3432">
        <v>91457</v>
      </c>
      <c r="D3432">
        <v>2020</v>
      </c>
      <c r="E3432">
        <v>10</v>
      </c>
      <c r="F3432">
        <v>0</v>
      </c>
      <c r="G3432">
        <v>0</v>
      </c>
    </row>
    <row r="3433" spans="1:7" ht="15.5" hidden="1" x14ac:dyDescent="0.35">
      <c r="A3433" t="s">
        <v>187</v>
      </c>
      <c r="B3433" t="s">
        <v>353</v>
      </c>
      <c r="C3433">
        <v>91457</v>
      </c>
      <c r="D3433">
        <v>2020</v>
      </c>
      <c r="E3433">
        <v>11</v>
      </c>
      <c r="F3433">
        <v>0</v>
      </c>
      <c r="G3433">
        <v>0</v>
      </c>
    </row>
    <row r="3434" spans="1:7" ht="15.5" hidden="1" x14ac:dyDescent="0.35">
      <c r="A3434" t="s">
        <v>187</v>
      </c>
      <c r="B3434" t="s">
        <v>353</v>
      </c>
      <c r="C3434">
        <v>91457</v>
      </c>
      <c r="D3434">
        <v>2020</v>
      </c>
      <c r="E3434">
        <v>12</v>
      </c>
      <c r="F3434">
        <v>0</v>
      </c>
      <c r="G3434">
        <v>0</v>
      </c>
    </row>
    <row r="3435" spans="1:7" ht="15.5" hidden="1" x14ac:dyDescent="0.35">
      <c r="A3435" t="s">
        <v>187</v>
      </c>
      <c r="B3435" t="s">
        <v>353</v>
      </c>
      <c r="C3435">
        <v>91457</v>
      </c>
      <c r="D3435">
        <v>2022</v>
      </c>
      <c r="E3435">
        <v>11</v>
      </c>
      <c r="F3435">
        <v>131.27000000000001</v>
      </c>
      <c r="G3435">
        <v>22</v>
      </c>
    </row>
    <row r="3436" spans="1:7" ht="15.5" hidden="1" x14ac:dyDescent="0.35">
      <c r="A3436" t="s">
        <v>187</v>
      </c>
      <c r="B3436" t="s">
        <v>353</v>
      </c>
      <c r="C3436">
        <v>91457</v>
      </c>
      <c r="D3436">
        <v>2022</v>
      </c>
      <c r="E3436">
        <v>12</v>
      </c>
      <c r="F3436">
        <v>276.43</v>
      </c>
      <c r="G3436">
        <v>42</v>
      </c>
    </row>
    <row r="3437" spans="1:7" ht="15.5" hidden="1" x14ac:dyDescent="0.35">
      <c r="A3437" t="s">
        <v>187</v>
      </c>
      <c r="B3437" t="s">
        <v>353</v>
      </c>
      <c r="C3437">
        <v>91457</v>
      </c>
      <c r="D3437">
        <v>2023</v>
      </c>
      <c r="E3437">
        <v>1</v>
      </c>
      <c r="F3437">
        <v>385.7</v>
      </c>
      <c r="G3437">
        <v>58</v>
      </c>
    </row>
    <row r="3438" spans="1:7" ht="15.5" hidden="1" x14ac:dyDescent="0.35">
      <c r="A3438" t="s">
        <v>187</v>
      </c>
      <c r="B3438" t="s">
        <v>353</v>
      </c>
      <c r="C3438">
        <v>91457</v>
      </c>
      <c r="D3438">
        <v>2023</v>
      </c>
      <c r="E3438">
        <v>2</v>
      </c>
      <c r="F3438">
        <v>283.3</v>
      </c>
      <c r="G3438">
        <v>45</v>
      </c>
    </row>
    <row r="3439" spans="1:7" ht="15.5" hidden="1" x14ac:dyDescent="0.35">
      <c r="A3439" t="s">
        <v>187</v>
      </c>
      <c r="B3439" t="s">
        <v>353</v>
      </c>
      <c r="C3439">
        <v>91457</v>
      </c>
      <c r="D3439">
        <v>2023</v>
      </c>
      <c r="E3439">
        <v>3</v>
      </c>
      <c r="F3439">
        <v>325.87</v>
      </c>
      <c r="G3439">
        <v>51</v>
      </c>
    </row>
    <row r="3440" spans="1:7" ht="15.5" hidden="1" x14ac:dyDescent="0.35">
      <c r="A3440" t="s">
        <v>187</v>
      </c>
      <c r="B3440" t="s">
        <v>353</v>
      </c>
      <c r="C3440">
        <v>91457</v>
      </c>
      <c r="D3440">
        <v>2023</v>
      </c>
      <c r="E3440">
        <v>4</v>
      </c>
      <c r="F3440">
        <v>337.08</v>
      </c>
      <c r="G3440">
        <v>53</v>
      </c>
    </row>
    <row r="3441" spans="1:7" ht="15.5" hidden="1" x14ac:dyDescent="0.35">
      <c r="A3441" t="s">
        <v>187</v>
      </c>
      <c r="B3441" t="s">
        <v>353</v>
      </c>
      <c r="C3441">
        <v>91457</v>
      </c>
      <c r="D3441">
        <v>2023</v>
      </c>
      <c r="E3441">
        <v>5</v>
      </c>
      <c r="F3441">
        <v>321.05</v>
      </c>
      <c r="G3441">
        <v>50</v>
      </c>
    </row>
    <row r="3442" spans="1:7" ht="15.5" hidden="1" x14ac:dyDescent="0.35">
      <c r="A3442" t="s">
        <v>187</v>
      </c>
      <c r="B3442" t="s">
        <v>353</v>
      </c>
      <c r="C3442">
        <v>91457</v>
      </c>
      <c r="D3442">
        <v>2023</v>
      </c>
      <c r="E3442">
        <v>6</v>
      </c>
      <c r="F3442">
        <v>399.45</v>
      </c>
      <c r="G3442">
        <v>62</v>
      </c>
    </row>
    <row r="3443" spans="1:7" ht="15.5" hidden="1" x14ac:dyDescent="0.35">
      <c r="A3443" t="s">
        <v>187</v>
      </c>
      <c r="B3443" t="s">
        <v>353</v>
      </c>
      <c r="C3443">
        <v>91457</v>
      </c>
      <c r="D3443">
        <v>2023</v>
      </c>
      <c r="E3443">
        <v>7</v>
      </c>
      <c r="F3443">
        <v>396.27</v>
      </c>
      <c r="G3443">
        <v>57</v>
      </c>
    </row>
    <row r="3444" spans="1:7" ht="15.5" hidden="1" x14ac:dyDescent="0.35">
      <c r="A3444" t="s">
        <v>187</v>
      </c>
      <c r="B3444" t="s">
        <v>353</v>
      </c>
      <c r="C3444">
        <v>91457</v>
      </c>
      <c r="D3444">
        <v>2023</v>
      </c>
      <c r="E3444">
        <v>8</v>
      </c>
      <c r="F3444">
        <v>396.05</v>
      </c>
      <c r="G3444">
        <v>68</v>
      </c>
    </row>
    <row r="3445" spans="1:7" ht="15.5" hidden="1" x14ac:dyDescent="0.35">
      <c r="A3445" t="s">
        <v>187</v>
      </c>
      <c r="B3445" t="s">
        <v>353</v>
      </c>
      <c r="C3445">
        <v>91457</v>
      </c>
      <c r="D3445">
        <v>2023</v>
      </c>
      <c r="E3445">
        <v>9</v>
      </c>
      <c r="F3445">
        <v>373.28</v>
      </c>
      <c r="G3445">
        <v>57</v>
      </c>
    </row>
    <row r="3446" spans="1:7" ht="15.5" hidden="1" x14ac:dyDescent="0.35">
      <c r="A3446" t="s">
        <v>187</v>
      </c>
      <c r="B3446" t="s">
        <v>353</v>
      </c>
      <c r="C3446">
        <v>91457</v>
      </c>
      <c r="D3446">
        <v>2023</v>
      </c>
      <c r="E3446">
        <v>10</v>
      </c>
      <c r="F3446">
        <v>344.87</v>
      </c>
      <c r="G3446">
        <v>50</v>
      </c>
    </row>
    <row r="3447" spans="1:7" ht="15.5" hidden="1" x14ac:dyDescent="0.35">
      <c r="A3447" t="s">
        <v>187</v>
      </c>
      <c r="B3447" t="s">
        <v>353</v>
      </c>
      <c r="C3447">
        <v>91457</v>
      </c>
      <c r="D3447">
        <v>2023</v>
      </c>
      <c r="E3447">
        <v>11</v>
      </c>
      <c r="F3447">
        <v>115</v>
      </c>
      <c r="G3447">
        <v>16.3</v>
      </c>
    </row>
    <row r="3448" spans="1:7" ht="15.5" hidden="1" x14ac:dyDescent="0.35">
      <c r="A3448" t="s">
        <v>187</v>
      </c>
      <c r="B3448" t="s">
        <v>353</v>
      </c>
      <c r="C3448">
        <v>91457</v>
      </c>
      <c r="D3448">
        <v>2023</v>
      </c>
      <c r="E3448">
        <v>12</v>
      </c>
      <c r="F3448">
        <v>0</v>
      </c>
      <c r="G3448">
        <v>0</v>
      </c>
    </row>
    <row r="3449" spans="1:7" ht="15.5" hidden="1" x14ac:dyDescent="0.35">
      <c r="A3449" t="s">
        <v>187</v>
      </c>
      <c r="B3449" t="s">
        <v>353</v>
      </c>
      <c r="C3449">
        <v>91457</v>
      </c>
      <c r="D3449">
        <v>2024</v>
      </c>
      <c r="E3449">
        <v>1</v>
      </c>
      <c r="F3449">
        <v>0</v>
      </c>
      <c r="G3449">
        <v>0</v>
      </c>
    </row>
    <row r="3450" spans="1:7" ht="15.5" hidden="1" x14ac:dyDescent="0.35">
      <c r="A3450" t="s">
        <v>187</v>
      </c>
      <c r="B3450" t="s">
        <v>353</v>
      </c>
      <c r="C3450">
        <v>91457</v>
      </c>
      <c r="D3450">
        <v>2024</v>
      </c>
      <c r="E3450">
        <v>2</v>
      </c>
      <c r="F3450">
        <v>0</v>
      </c>
      <c r="G3450">
        <v>0</v>
      </c>
    </row>
    <row r="3451" spans="1:7" ht="15.5" hidden="1" x14ac:dyDescent="0.35">
      <c r="A3451" t="s">
        <v>187</v>
      </c>
      <c r="B3451" t="s">
        <v>353</v>
      </c>
      <c r="C3451">
        <v>91457</v>
      </c>
      <c r="D3451">
        <v>2024</v>
      </c>
      <c r="E3451">
        <v>3</v>
      </c>
      <c r="F3451">
        <v>18.03</v>
      </c>
      <c r="G3451">
        <v>2.64</v>
      </c>
    </row>
    <row r="3452" spans="1:7" ht="15.5" hidden="1" x14ac:dyDescent="0.35">
      <c r="A3452" t="s">
        <v>187</v>
      </c>
      <c r="B3452" t="s">
        <v>353</v>
      </c>
      <c r="C3452">
        <v>91457</v>
      </c>
      <c r="D3452">
        <v>2024</v>
      </c>
      <c r="E3452">
        <v>4</v>
      </c>
      <c r="F3452">
        <v>395.79</v>
      </c>
      <c r="G3452">
        <v>60</v>
      </c>
    </row>
    <row r="3453" spans="1:7" ht="15.5" hidden="1" x14ac:dyDescent="0.35">
      <c r="A3453" t="s">
        <v>187</v>
      </c>
      <c r="B3453" t="s">
        <v>353</v>
      </c>
      <c r="C3453">
        <v>91457</v>
      </c>
      <c r="D3453">
        <v>2024</v>
      </c>
      <c r="E3453">
        <v>5</v>
      </c>
      <c r="F3453">
        <v>309.54000000000002</v>
      </c>
      <c r="G3453">
        <v>48</v>
      </c>
    </row>
    <row r="3454" spans="1:7" ht="15.5" hidden="1" x14ac:dyDescent="0.35">
      <c r="A3454" t="s">
        <v>187</v>
      </c>
      <c r="B3454" t="s">
        <v>353</v>
      </c>
      <c r="C3454">
        <v>91457</v>
      </c>
      <c r="D3454">
        <v>2024</v>
      </c>
      <c r="E3454">
        <v>6</v>
      </c>
      <c r="F3454">
        <v>46.97</v>
      </c>
      <c r="G3454">
        <v>7</v>
      </c>
    </row>
    <row r="3455" spans="1:7" ht="15.5" hidden="1" x14ac:dyDescent="0.35">
      <c r="A3455" t="s">
        <v>187</v>
      </c>
      <c r="B3455" t="s">
        <v>353</v>
      </c>
      <c r="C3455">
        <v>91457</v>
      </c>
      <c r="D3455">
        <v>2024</v>
      </c>
      <c r="E3455">
        <v>7</v>
      </c>
      <c r="F3455">
        <v>7.7</v>
      </c>
      <c r="G3455">
        <v>1</v>
      </c>
    </row>
    <row r="3456" spans="1:7" ht="15.5" hidden="1" x14ac:dyDescent="0.35">
      <c r="A3456" t="s">
        <v>187</v>
      </c>
      <c r="B3456" t="s">
        <v>353</v>
      </c>
      <c r="C3456">
        <v>91457</v>
      </c>
      <c r="D3456">
        <v>2024</v>
      </c>
      <c r="E3456">
        <v>8</v>
      </c>
      <c r="F3456">
        <v>438.21</v>
      </c>
      <c r="G3456">
        <v>65</v>
      </c>
    </row>
    <row r="3457" spans="1:7" ht="15.5" hidden="1" x14ac:dyDescent="0.35">
      <c r="A3457" t="s">
        <v>187</v>
      </c>
      <c r="B3457" t="s">
        <v>353</v>
      </c>
      <c r="C3457">
        <v>91457</v>
      </c>
      <c r="D3457">
        <v>2024</v>
      </c>
      <c r="E3457">
        <v>9</v>
      </c>
      <c r="F3457">
        <v>401.52</v>
      </c>
      <c r="G3457">
        <v>57</v>
      </c>
    </row>
    <row r="3458" spans="1:7" ht="15.5" hidden="1" x14ac:dyDescent="0.35">
      <c r="A3458" t="s">
        <v>187</v>
      </c>
      <c r="B3458" t="s">
        <v>353</v>
      </c>
      <c r="C3458">
        <v>91457</v>
      </c>
      <c r="D3458">
        <v>2024</v>
      </c>
      <c r="E3458">
        <v>10</v>
      </c>
      <c r="F3458">
        <v>443.57</v>
      </c>
      <c r="G3458">
        <v>64</v>
      </c>
    </row>
    <row r="3459" spans="1:7" ht="15.5" hidden="1" x14ac:dyDescent="0.35">
      <c r="A3459" t="s">
        <v>187</v>
      </c>
      <c r="B3459" t="s">
        <v>353</v>
      </c>
      <c r="C3459">
        <v>91457</v>
      </c>
      <c r="D3459">
        <v>2024</v>
      </c>
      <c r="E3459">
        <v>11</v>
      </c>
      <c r="F3459">
        <v>333.22</v>
      </c>
      <c r="G3459">
        <v>49</v>
      </c>
    </row>
    <row r="3460" spans="1:7" ht="15.5" hidden="1" x14ac:dyDescent="0.35">
      <c r="A3460" t="s">
        <v>187</v>
      </c>
      <c r="B3460" t="s">
        <v>353</v>
      </c>
      <c r="C3460">
        <v>91457</v>
      </c>
      <c r="D3460">
        <v>2024</v>
      </c>
      <c r="E3460">
        <v>12</v>
      </c>
      <c r="F3460">
        <v>337.56</v>
      </c>
      <c r="G3460">
        <v>51</v>
      </c>
    </row>
    <row r="3461" spans="1:7" ht="15.5" x14ac:dyDescent="0.35">
      <c r="A3461" t="s">
        <v>187</v>
      </c>
      <c r="B3461" t="s">
        <v>353</v>
      </c>
      <c r="C3461">
        <v>91457</v>
      </c>
      <c r="D3461">
        <v>2025</v>
      </c>
      <c r="E3461">
        <v>1</v>
      </c>
      <c r="F3461">
        <v>318.51</v>
      </c>
      <c r="G3461">
        <v>50</v>
      </c>
    </row>
    <row r="3462" spans="1:7" ht="15.5" x14ac:dyDescent="0.35">
      <c r="A3462" t="s">
        <v>187</v>
      </c>
      <c r="B3462" t="s">
        <v>353</v>
      </c>
      <c r="C3462">
        <v>91457</v>
      </c>
      <c r="D3462">
        <v>2025</v>
      </c>
      <c r="E3462">
        <v>2</v>
      </c>
      <c r="F3462">
        <v>231.76</v>
      </c>
      <c r="G3462">
        <v>35</v>
      </c>
    </row>
    <row r="3463" spans="1:7" ht="15.5" x14ac:dyDescent="0.35">
      <c r="A3463" t="s">
        <v>187</v>
      </c>
      <c r="B3463" t="s">
        <v>353</v>
      </c>
      <c r="C3463">
        <v>91457</v>
      </c>
      <c r="D3463">
        <v>2025</v>
      </c>
      <c r="E3463">
        <v>3</v>
      </c>
      <c r="F3463">
        <v>371.02</v>
      </c>
      <c r="G3463">
        <v>61</v>
      </c>
    </row>
    <row r="3464" spans="1:7" ht="15.5" x14ac:dyDescent="0.35">
      <c r="A3464" t="s">
        <v>187</v>
      </c>
      <c r="B3464" t="s">
        <v>353</v>
      </c>
      <c r="C3464">
        <v>91457</v>
      </c>
      <c r="D3464">
        <v>2025</v>
      </c>
      <c r="E3464">
        <v>4</v>
      </c>
      <c r="F3464">
        <v>386.05</v>
      </c>
      <c r="G3464">
        <v>59</v>
      </c>
    </row>
    <row r="3465" spans="1:7" ht="15.5" x14ac:dyDescent="0.35">
      <c r="A3465" t="s">
        <v>187</v>
      </c>
      <c r="B3465" t="s">
        <v>353</v>
      </c>
      <c r="C3465">
        <v>91457</v>
      </c>
      <c r="D3465">
        <v>2025</v>
      </c>
      <c r="E3465">
        <v>5</v>
      </c>
      <c r="F3465">
        <v>126.1</v>
      </c>
      <c r="G3465">
        <v>20</v>
      </c>
    </row>
    <row r="3466" spans="1:7" ht="15.5" x14ac:dyDescent="0.35">
      <c r="A3466" t="s">
        <v>187</v>
      </c>
      <c r="B3466" t="s">
        <v>353</v>
      </c>
      <c r="C3466">
        <v>91457</v>
      </c>
      <c r="D3466">
        <v>2025</v>
      </c>
      <c r="E3466">
        <v>6</v>
      </c>
      <c r="F3466">
        <v>370.58</v>
      </c>
      <c r="G3466">
        <v>58</v>
      </c>
    </row>
    <row r="3467" spans="1:7" ht="15.5" x14ac:dyDescent="0.35">
      <c r="A3467" t="s">
        <v>187</v>
      </c>
      <c r="B3467" t="s">
        <v>353</v>
      </c>
      <c r="C3467">
        <v>91457</v>
      </c>
      <c r="D3467">
        <v>2025</v>
      </c>
      <c r="E3467">
        <v>7</v>
      </c>
      <c r="F3467">
        <v>361.35</v>
      </c>
      <c r="G3467">
        <v>58</v>
      </c>
    </row>
    <row r="3468" spans="1:7" ht="15.5" x14ac:dyDescent="0.35">
      <c r="A3468" t="s">
        <v>187</v>
      </c>
      <c r="B3468" t="s">
        <v>353</v>
      </c>
      <c r="C3468">
        <v>91457</v>
      </c>
      <c r="D3468">
        <v>2025</v>
      </c>
      <c r="E3468">
        <v>8</v>
      </c>
      <c r="F3468">
        <v>403.87</v>
      </c>
      <c r="G3468">
        <v>63</v>
      </c>
    </row>
    <row r="3469" spans="1:7" ht="15.5" x14ac:dyDescent="0.35">
      <c r="A3469" t="s">
        <v>187</v>
      </c>
      <c r="B3469" t="s">
        <v>353</v>
      </c>
      <c r="C3469">
        <v>91457</v>
      </c>
      <c r="D3469">
        <v>2025</v>
      </c>
      <c r="E3469">
        <v>9</v>
      </c>
      <c r="F3469">
        <v>315.06</v>
      </c>
      <c r="G3469">
        <v>51</v>
      </c>
    </row>
    <row r="3470" spans="1:7" ht="15.5" x14ac:dyDescent="0.35">
      <c r="A3470" t="s">
        <v>187</v>
      </c>
      <c r="B3470" t="s">
        <v>353</v>
      </c>
      <c r="C3470">
        <v>91457</v>
      </c>
      <c r="D3470">
        <v>2025</v>
      </c>
      <c r="E3470">
        <v>10</v>
      </c>
      <c r="F3470">
        <v>292.60000000000002</v>
      </c>
      <c r="G3470">
        <v>46</v>
      </c>
    </row>
    <row r="3471" spans="1:7" ht="15.5" x14ac:dyDescent="0.35">
      <c r="A3471" t="s">
        <v>187</v>
      </c>
      <c r="B3471" t="s">
        <v>353</v>
      </c>
      <c r="C3471">
        <v>91457</v>
      </c>
      <c r="D3471">
        <v>2025</v>
      </c>
      <c r="E3471">
        <v>11</v>
      </c>
      <c r="F3471">
        <v>355.29</v>
      </c>
      <c r="G3471">
        <v>56</v>
      </c>
    </row>
    <row r="3472" spans="1:7" ht="15.5" hidden="1" x14ac:dyDescent="0.35">
      <c r="A3472" t="s">
        <v>187</v>
      </c>
      <c r="B3472" t="s">
        <v>353</v>
      </c>
      <c r="C3472">
        <v>91459</v>
      </c>
      <c r="D3472">
        <v>2017</v>
      </c>
      <c r="E3472">
        <v>7</v>
      </c>
      <c r="F3472">
        <v>0</v>
      </c>
      <c r="G3472">
        <v>0</v>
      </c>
    </row>
    <row r="3473" spans="1:7" ht="15.5" hidden="1" x14ac:dyDescent="0.35">
      <c r="A3473" t="s">
        <v>187</v>
      </c>
      <c r="B3473" t="s">
        <v>353</v>
      </c>
      <c r="C3473">
        <v>91459</v>
      </c>
      <c r="D3473">
        <v>2017</v>
      </c>
      <c r="E3473">
        <v>8</v>
      </c>
      <c r="F3473">
        <v>0</v>
      </c>
      <c r="G3473">
        <v>0</v>
      </c>
    </row>
    <row r="3474" spans="1:7" ht="15.5" hidden="1" x14ac:dyDescent="0.35">
      <c r="A3474" t="s">
        <v>187</v>
      </c>
      <c r="B3474" t="s">
        <v>353</v>
      </c>
      <c r="C3474">
        <v>91459</v>
      </c>
      <c r="D3474">
        <v>2017</v>
      </c>
      <c r="E3474">
        <v>9</v>
      </c>
      <c r="F3474">
        <v>0</v>
      </c>
      <c r="G3474">
        <v>0</v>
      </c>
    </row>
    <row r="3475" spans="1:7" ht="15.5" hidden="1" x14ac:dyDescent="0.35">
      <c r="A3475" t="s">
        <v>187</v>
      </c>
      <c r="B3475" t="s">
        <v>353</v>
      </c>
      <c r="C3475">
        <v>91459</v>
      </c>
      <c r="D3475">
        <v>2017</v>
      </c>
      <c r="E3475">
        <v>10</v>
      </c>
      <c r="F3475">
        <v>0</v>
      </c>
      <c r="G3475">
        <v>0</v>
      </c>
    </row>
    <row r="3476" spans="1:7" ht="15.5" hidden="1" x14ac:dyDescent="0.35">
      <c r="A3476" t="s">
        <v>187</v>
      </c>
      <c r="B3476" t="s">
        <v>353</v>
      </c>
      <c r="C3476">
        <v>91459</v>
      </c>
      <c r="D3476">
        <v>2017</v>
      </c>
      <c r="E3476">
        <v>11</v>
      </c>
      <c r="F3476">
        <v>0</v>
      </c>
      <c r="G3476">
        <v>0</v>
      </c>
    </row>
    <row r="3477" spans="1:7" ht="15.5" hidden="1" x14ac:dyDescent="0.35">
      <c r="A3477" t="s">
        <v>187</v>
      </c>
      <c r="B3477" t="s">
        <v>353</v>
      </c>
      <c r="C3477">
        <v>91459</v>
      </c>
      <c r="D3477">
        <v>2017</v>
      </c>
      <c r="E3477">
        <v>12</v>
      </c>
      <c r="F3477">
        <v>0</v>
      </c>
      <c r="G3477">
        <v>0</v>
      </c>
    </row>
    <row r="3478" spans="1:7" ht="15.5" hidden="1" x14ac:dyDescent="0.35">
      <c r="A3478" t="s">
        <v>187</v>
      </c>
      <c r="B3478" t="s">
        <v>353</v>
      </c>
      <c r="C3478">
        <v>91459</v>
      </c>
      <c r="D3478">
        <v>2018</v>
      </c>
      <c r="E3478">
        <v>1</v>
      </c>
      <c r="F3478">
        <v>0</v>
      </c>
      <c r="G3478">
        <v>0</v>
      </c>
    </row>
    <row r="3479" spans="1:7" ht="15.5" hidden="1" x14ac:dyDescent="0.35">
      <c r="A3479" t="s">
        <v>187</v>
      </c>
      <c r="B3479" t="s">
        <v>353</v>
      </c>
      <c r="C3479">
        <v>91459</v>
      </c>
      <c r="D3479">
        <v>2018</v>
      </c>
      <c r="E3479">
        <v>2</v>
      </c>
      <c r="F3479">
        <v>0</v>
      </c>
      <c r="G3479">
        <v>0</v>
      </c>
    </row>
    <row r="3480" spans="1:7" ht="15.5" hidden="1" x14ac:dyDescent="0.35">
      <c r="A3480" t="s">
        <v>187</v>
      </c>
      <c r="B3480" t="s">
        <v>353</v>
      </c>
      <c r="C3480">
        <v>91459</v>
      </c>
      <c r="D3480">
        <v>2018</v>
      </c>
      <c r="E3480">
        <v>3</v>
      </c>
      <c r="F3480">
        <v>0</v>
      </c>
      <c r="G3480">
        <v>0</v>
      </c>
    </row>
    <row r="3481" spans="1:7" ht="15.5" hidden="1" x14ac:dyDescent="0.35">
      <c r="A3481" t="s">
        <v>187</v>
      </c>
      <c r="B3481" t="s">
        <v>353</v>
      </c>
      <c r="C3481">
        <v>91459</v>
      </c>
      <c r="D3481">
        <v>2018</v>
      </c>
      <c r="E3481">
        <v>4</v>
      </c>
      <c r="F3481">
        <v>0</v>
      </c>
      <c r="G3481">
        <v>0</v>
      </c>
    </row>
    <row r="3482" spans="1:7" ht="15.5" hidden="1" x14ac:dyDescent="0.35">
      <c r="A3482" t="s">
        <v>187</v>
      </c>
      <c r="B3482" t="s">
        <v>353</v>
      </c>
      <c r="C3482">
        <v>91459</v>
      </c>
      <c r="D3482">
        <v>2018</v>
      </c>
      <c r="E3482">
        <v>5</v>
      </c>
      <c r="F3482">
        <v>0</v>
      </c>
      <c r="G3482">
        <v>0</v>
      </c>
    </row>
    <row r="3483" spans="1:7" ht="15.5" hidden="1" x14ac:dyDescent="0.35">
      <c r="A3483" t="s">
        <v>187</v>
      </c>
      <c r="B3483" t="s">
        <v>353</v>
      </c>
      <c r="C3483">
        <v>91459</v>
      </c>
      <c r="D3483">
        <v>2018</v>
      </c>
      <c r="E3483">
        <v>6</v>
      </c>
      <c r="F3483">
        <v>0</v>
      </c>
      <c r="G3483">
        <v>0</v>
      </c>
    </row>
    <row r="3484" spans="1:7" ht="15.5" hidden="1" x14ac:dyDescent="0.35">
      <c r="A3484" t="s">
        <v>187</v>
      </c>
      <c r="B3484" t="s">
        <v>353</v>
      </c>
      <c r="C3484">
        <v>91459</v>
      </c>
      <c r="D3484">
        <v>2018</v>
      </c>
      <c r="E3484">
        <v>7</v>
      </c>
      <c r="F3484">
        <v>0</v>
      </c>
      <c r="G3484">
        <v>0</v>
      </c>
    </row>
    <row r="3485" spans="1:7" ht="15.5" hidden="1" x14ac:dyDescent="0.35">
      <c r="A3485" t="s">
        <v>187</v>
      </c>
      <c r="B3485" t="s">
        <v>353</v>
      </c>
      <c r="C3485">
        <v>91459</v>
      </c>
      <c r="D3485">
        <v>2018</v>
      </c>
      <c r="E3485">
        <v>8</v>
      </c>
      <c r="F3485">
        <v>0</v>
      </c>
      <c r="G3485">
        <v>0</v>
      </c>
    </row>
    <row r="3486" spans="1:7" ht="15.5" hidden="1" x14ac:dyDescent="0.35">
      <c r="A3486" t="s">
        <v>187</v>
      </c>
      <c r="B3486" t="s">
        <v>353</v>
      </c>
      <c r="C3486">
        <v>91459</v>
      </c>
      <c r="D3486">
        <v>2018</v>
      </c>
      <c r="E3486">
        <v>9</v>
      </c>
      <c r="F3486">
        <v>0</v>
      </c>
      <c r="G3486">
        <v>0</v>
      </c>
    </row>
    <row r="3487" spans="1:7" ht="15.5" hidden="1" x14ac:dyDescent="0.35">
      <c r="A3487" t="s">
        <v>187</v>
      </c>
      <c r="B3487" t="s">
        <v>353</v>
      </c>
      <c r="C3487">
        <v>91459</v>
      </c>
      <c r="D3487">
        <v>2018</v>
      </c>
      <c r="E3487">
        <v>10</v>
      </c>
      <c r="F3487">
        <v>0</v>
      </c>
      <c r="G3487">
        <v>0</v>
      </c>
    </row>
    <row r="3488" spans="1:7" ht="15.5" hidden="1" x14ac:dyDescent="0.35">
      <c r="A3488" t="s">
        <v>187</v>
      </c>
      <c r="B3488" t="s">
        <v>353</v>
      </c>
      <c r="C3488">
        <v>91459</v>
      </c>
      <c r="D3488">
        <v>2018</v>
      </c>
      <c r="E3488">
        <v>11</v>
      </c>
      <c r="F3488">
        <v>0</v>
      </c>
      <c r="G3488">
        <v>0</v>
      </c>
    </row>
    <row r="3489" spans="1:7" ht="15.5" hidden="1" x14ac:dyDescent="0.35">
      <c r="A3489" t="s">
        <v>187</v>
      </c>
      <c r="B3489" t="s">
        <v>353</v>
      </c>
      <c r="C3489">
        <v>91459</v>
      </c>
      <c r="D3489">
        <v>2018</v>
      </c>
      <c r="E3489">
        <v>12</v>
      </c>
      <c r="F3489">
        <v>254.1</v>
      </c>
      <c r="G3489">
        <v>39.99</v>
      </c>
    </row>
    <row r="3490" spans="1:7" ht="15.5" hidden="1" x14ac:dyDescent="0.35">
      <c r="A3490" t="s">
        <v>187</v>
      </c>
      <c r="B3490" t="s">
        <v>353</v>
      </c>
      <c r="C3490">
        <v>91459</v>
      </c>
      <c r="D3490">
        <v>2019</v>
      </c>
      <c r="E3490">
        <v>1</v>
      </c>
      <c r="F3490">
        <v>296.87</v>
      </c>
      <c r="G3490">
        <v>48</v>
      </c>
    </row>
    <row r="3491" spans="1:7" ht="15.5" hidden="1" x14ac:dyDescent="0.35">
      <c r="A3491" t="s">
        <v>187</v>
      </c>
      <c r="B3491" t="s">
        <v>353</v>
      </c>
      <c r="C3491">
        <v>91459</v>
      </c>
      <c r="D3491">
        <v>2019</v>
      </c>
      <c r="E3491">
        <v>2</v>
      </c>
      <c r="F3491">
        <v>317.61</v>
      </c>
      <c r="G3491">
        <v>49</v>
      </c>
    </row>
    <row r="3492" spans="1:7" ht="15.5" hidden="1" x14ac:dyDescent="0.35">
      <c r="A3492" t="s">
        <v>187</v>
      </c>
      <c r="B3492" t="s">
        <v>353</v>
      </c>
      <c r="C3492">
        <v>91459</v>
      </c>
      <c r="D3492">
        <v>2019</v>
      </c>
      <c r="E3492">
        <v>3</v>
      </c>
      <c r="F3492">
        <v>351.89</v>
      </c>
      <c r="G3492">
        <v>55</v>
      </c>
    </row>
    <row r="3493" spans="1:7" ht="15.5" hidden="1" x14ac:dyDescent="0.35">
      <c r="A3493" t="s">
        <v>187</v>
      </c>
      <c r="B3493" t="s">
        <v>353</v>
      </c>
      <c r="C3493">
        <v>91459</v>
      </c>
      <c r="D3493">
        <v>2019</v>
      </c>
      <c r="E3493">
        <v>4</v>
      </c>
      <c r="F3493">
        <v>352</v>
      </c>
      <c r="G3493">
        <v>58</v>
      </c>
    </row>
    <row r="3494" spans="1:7" ht="15.5" hidden="1" x14ac:dyDescent="0.35">
      <c r="A3494" t="s">
        <v>187</v>
      </c>
      <c r="B3494" t="s">
        <v>353</v>
      </c>
      <c r="C3494">
        <v>91459</v>
      </c>
      <c r="D3494">
        <v>2019</v>
      </c>
      <c r="E3494">
        <v>5</v>
      </c>
      <c r="F3494">
        <v>286.7</v>
      </c>
      <c r="G3494">
        <v>48</v>
      </c>
    </row>
    <row r="3495" spans="1:7" ht="15.5" hidden="1" x14ac:dyDescent="0.35">
      <c r="A3495" t="s">
        <v>187</v>
      </c>
      <c r="B3495" t="s">
        <v>353</v>
      </c>
      <c r="C3495">
        <v>91459</v>
      </c>
      <c r="D3495">
        <v>2019</v>
      </c>
      <c r="E3495">
        <v>6</v>
      </c>
      <c r="F3495">
        <v>294.85000000000002</v>
      </c>
      <c r="G3495">
        <v>48</v>
      </c>
    </row>
    <row r="3496" spans="1:7" ht="15.5" hidden="1" x14ac:dyDescent="0.35">
      <c r="A3496" t="s">
        <v>187</v>
      </c>
      <c r="B3496" t="s">
        <v>353</v>
      </c>
      <c r="C3496">
        <v>91459</v>
      </c>
      <c r="D3496">
        <v>2019</v>
      </c>
      <c r="E3496">
        <v>7</v>
      </c>
      <c r="F3496">
        <v>397.89</v>
      </c>
      <c r="G3496">
        <v>67</v>
      </c>
    </row>
    <row r="3497" spans="1:7" ht="15.5" hidden="1" x14ac:dyDescent="0.35">
      <c r="A3497" t="s">
        <v>187</v>
      </c>
      <c r="B3497" t="s">
        <v>353</v>
      </c>
      <c r="C3497">
        <v>91459</v>
      </c>
      <c r="D3497">
        <v>2019</v>
      </c>
      <c r="E3497">
        <v>8</v>
      </c>
      <c r="F3497">
        <v>402.22</v>
      </c>
      <c r="G3497">
        <v>68</v>
      </c>
    </row>
    <row r="3498" spans="1:7" ht="15.5" hidden="1" x14ac:dyDescent="0.35">
      <c r="A3498" t="s">
        <v>187</v>
      </c>
      <c r="B3498" t="s">
        <v>353</v>
      </c>
      <c r="C3498">
        <v>91459</v>
      </c>
      <c r="D3498">
        <v>2019</v>
      </c>
      <c r="E3498">
        <v>9</v>
      </c>
      <c r="F3498">
        <v>389.55</v>
      </c>
      <c r="G3498">
        <v>64</v>
      </c>
    </row>
    <row r="3499" spans="1:7" ht="15.5" hidden="1" x14ac:dyDescent="0.35">
      <c r="A3499" t="s">
        <v>187</v>
      </c>
      <c r="B3499" t="s">
        <v>353</v>
      </c>
      <c r="C3499">
        <v>91459</v>
      </c>
      <c r="D3499">
        <v>2019</v>
      </c>
      <c r="E3499">
        <v>10</v>
      </c>
      <c r="F3499">
        <v>390.75</v>
      </c>
      <c r="G3499">
        <v>69</v>
      </c>
    </row>
    <row r="3500" spans="1:7" ht="15.5" hidden="1" x14ac:dyDescent="0.35">
      <c r="A3500" t="s">
        <v>187</v>
      </c>
      <c r="B3500" t="s">
        <v>353</v>
      </c>
      <c r="C3500">
        <v>91459</v>
      </c>
      <c r="D3500">
        <v>2019</v>
      </c>
      <c r="E3500">
        <v>11</v>
      </c>
      <c r="F3500">
        <v>319.54000000000002</v>
      </c>
      <c r="G3500">
        <v>54</v>
      </c>
    </row>
    <row r="3501" spans="1:7" ht="15.5" hidden="1" x14ac:dyDescent="0.35">
      <c r="A3501" t="s">
        <v>187</v>
      </c>
      <c r="B3501" t="s">
        <v>353</v>
      </c>
      <c r="C3501">
        <v>91459</v>
      </c>
      <c r="D3501">
        <v>2019</v>
      </c>
      <c r="E3501">
        <v>12</v>
      </c>
      <c r="F3501">
        <v>249.74</v>
      </c>
      <c r="G3501">
        <v>44</v>
      </c>
    </row>
    <row r="3502" spans="1:7" ht="15.5" hidden="1" x14ac:dyDescent="0.35">
      <c r="A3502" t="s">
        <v>187</v>
      </c>
      <c r="B3502" t="s">
        <v>353</v>
      </c>
      <c r="C3502">
        <v>91459</v>
      </c>
      <c r="D3502">
        <v>2020</v>
      </c>
      <c r="E3502">
        <v>1</v>
      </c>
      <c r="F3502">
        <v>371.9</v>
      </c>
      <c r="G3502">
        <v>61.48</v>
      </c>
    </row>
    <row r="3503" spans="1:7" ht="15.5" hidden="1" x14ac:dyDescent="0.35">
      <c r="A3503" t="s">
        <v>187</v>
      </c>
      <c r="B3503" t="s">
        <v>353</v>
      </c>
      <c r="C3503">
        <v>91459</v>
      </c>
      <c r="D3503">
        <v>2020</v>
      </c>
      <c r="E3503">
        <v>2</v>
      </c>
      <c r="F3503">
        <v>347.91</v>
      </c>
      <c r="G3503">
        <v>57.52</v>
      </c>
    </row>
    <row r="3504" spans="1:7" ht="15.5" hidden="1" x14ac:dyDescent="0.35">
      <c r="A3504" t="s">
        <v>187</v>
      </c>
      <c r="B3504" t="s">
        <v>353</v>
      </c>
      <c r="C3504">
        <v>91459</v>
      </c>
      <c r="D3504">
        <v>2020</v>
      </c>
      <c r="E3504">
        <v>3</v>
      </c>
      <c r="F3504">
        <v>267.64</v>
      </c>
      <c r="G3504">
        <v>43</v>
      </c>
    </row>
    <row r="3505" spans="1:7" ht="15.5" hidden="1" x14ac:dyDescent="0.35">
      <c r="A3505" t="s">
        <v>187</v>
      </c>
      <c r="B3505" t="s">
        <v>353</v>
      </c>
      <c r="C3505">
        <v>91459</v>
      </c>
      <c r="D3505">
        <v>2020</v>
      </c>
      <c r="E3505">
        <v>4</v>
      </c>
      <c r="F3505">
        <v>0</v>
      </c>
      <c r="G3505">
        <v>0</v>
      </c>
    </row>
    <row r="3506" spans="1:7" ht="15.5" hidden="1" x14ac:dyDescent="0.35">
      <c r="A3506" t="s">
        <v>187</v>
      </c>
      <c r="B3506" t="s">
        <v>353</v>
      </c>
      <c r="C3506">
        <v>91459</v>
      </c>
      <c r="D3506">
        <v>2020</v>
      </c>
      <c r="E3506">
        <v>5</v>
      </c>
      <c r="F3506">
        <v>0</v>
      </c>
      <c r="G3506">
        <v>0</v>
      </c>
    </row>
    <row r="3507" spans="1:7" ht="15.5" hidden="1" x14ac:dyDescent="0.35">
      <c r="A3507" t="s">
        <v>187</v>
      </c>
      <c r="B3507" t="s">
        <v>353</v>
      </c>
      <c r="C3507">
        <v>91459</v>
      </c>
      <c r="D3507">
        <v>2020</v>
      </c>
      <c r="E3507">
        <v>6</v>
      </c>
      <c r="F3507">
        <v>0</v>
      </c>
      <c r="G3507">
        <v>0</v>
      </c>
    </row>
    <row r="3508" spans="1:7" ht="15.5" hidden="1" x14ac:dyDescent="0.35">
      <c r="A3508" t="s">
        <v>187</v>
      </c>
      <c r="B3508" t="s">
        <v>353</v>
      </c>
      <c r="C3508">
        <v>91459</v>
      </c>
      <c r="D3508">
        <v>2020</v>
      </c>
      <c r="E3508">
        <v>7</v>
      </c>
      <c r="F3508">
        <v>0</v>
      </c>
      <c r="G3508">
        <v>0</v>
      </c>
    </row>
    <row r="3509" spans="1:7" ht="15.5" hidden="1" x14ac:dyDescent="0.35">
      <c r="A3509" t="s">
        <v>187</v>
      </c>
      <c r="B3509" t="s">
        <v>353</v>
      </c>
      <c r="C3509">
        <v>91459</v>
      </c>
      <c r="D3509">
        <v>2020</v>
      </c>
      <c r="E3509">
        <v>8</v>
      </c>
      <c r="F3509">
        <v>0</v>
      </c>
      <c r="G3509">
        <v>0</v>
      </c>
    </row>
    <row r="3510" spans="1:7" ht="15.5" hidden="1" x14ac:dyDescent="0.35">
      <c r="A3510" t="s">
        <v>187</v>
      </c>
      <c r="B3510" t="s">
        <v>353</v>
      </c>
      <c r="C3510">
        <v>91459</v>
      </c>
      <c r="D3510">
        <v>2020</v>
      </c>
      <c r="E3510">
        <v>9</v>
      </c>
      <c r="F3510">
        <v>0.27</v>
      </c>
      <c r="G3510">
        <v>1</v>
      </c>
    </row>
    <row r="3511" spans="1:7" ht="15.5" hidden="1" x14ac:dyDescent="0.35">
      <c r="A3511" t="s">
        <v>187</v>
      </c>
      <c r="B3511" t="s">
        <v>353</v>
      </c>
      <c r="C3511">
        <v>91459</v>
      </c>
      <c r="D3511">
        <v>2020</v>
      </c>
      <c r="E3511">
        <v>10</v>
      </c>
      <c r="F3511">
        <v>0</v>
      </c>
      <c r="G3511">
        <v>0</v>
      </c>
    </row>
    <row r="3512" spans="1:7" ht="15.5" hidden="1" x14ac:dyDescent="0.35">
      <c r="A3512" t="s">
        <v>187</v>
      </c>
      <c r="B3512" t="s">
        <v>353</v>
      </c>
      <c r="C3512">
        <v>91459</v>
      </c>
      <c r="D3512">
        <v>2020</v>
      </c>
      <c r="E3512">
        <v>11</v>
      </c>
      <c r="F3512">
        <v>0</v>
      </c>
      <c r="G3512">
        <v>0</v>
      </c>
    </row>
    <row r="3513" spans="1:7" ht="15.5" hidden="1" x14ac:dyDescent="0.35">
      <c r="A3513" t="s">
        <v>187</v>
      </c>
      <c r="B3513" t="s">
        <v>353</v>
      </c>
      <c r="C3513">
        <v>91459</v>
      </c>
      <c r="D3513">
        <v>2020</v>
      </c>
      <c r="E3513">
        <v>12</v>
      </c>
      <c r="F3513">
        <v>0.23</v>
      </c>
      <c r="G3513">
        <v>1</v>
      </c>
    </row>
    <row r="3514" spans="1:7" ht="15.5" hidden="1" x14ac:dyDescent="0.35">
      <c r="A3514" t="s">
        <v>187</v>
      </c>
      <c r="B3514" t="s">
        <v>353</v>
      </c>
      <c r="C3514">
        <v>91459</v>
      </c>
      <c r="D3514">
        <v>2021</v>
      </c>
      <c r="E3514">
        <v>9</v>
      </c>
      <c r="F3514">
        <v>13.32</v>
      </c>
      <c r="G3514">
        <v>25</v>
      </c>
    </row>
    <row r="3515" spans="1:7" ht="15.5" hidden="1" x14ac:dyDescent="0.35">
      <c r="A3515" t="s">
        <v>187</v>
      </c>
      <c r="B3515" t="s">
        <v>353</v>
      </c>
      <c r="C3515">
        <v>91459</v>
      </c>
      <c r="D3515">
        <v>2021</v>
      </c>
      <c r="E3515">
        <v>10</v>
      </c>
      <c r="F3515">
        <v>193.94</v>
      </c>
      <c r="G3515">
        <v>53</v>
      </c>
    </row>
    <row r="3516" spans="1:7" ht="15.5" hidden="1" x14ac:dyDescent="0.35">
      <c r="A3516" t="s">
        <v>187</v>
      </c>
      <c r="B3516" t="s">
        <v>353</v>
      </c>
      <c r="C3516">
        <v>91459</v>
      </c>
      <c r="D3516">
        <v>2021</v>
      </c>
      <c r="E3516">
        <v>11</v>
      </c>
      <c r="F3516">
        <v>221.63</v>
      </c>
      <c r="G3516">
        <v>32</v>
      </c>
    </row>
    <row r="3517" spans="1:7" ht="15.5" hidden="1" x14ac:dyDescent="0.35">
      <c r="A3517" t="s">
        <v>187</v>
      </c>
      <c r="B3517" t="s">
        <v>353</v>
      </c>
      <c r="C3517">
        <v>91459</v>
      </c>
      <c r="D3517">
        <v>2021</v>
      </c>
      <c r="E3517">
        <v>12</v>
      </c>
      <c r="F3517">
        <v>264.41000000000003</v>
      </c>
      <c r="G3517">
        <v>42</v>
      </c>
    </row>
    <row r="3518" spans="1:7" ht="15.5" hidden="1" x14ac:dyDescent="0.35">
      <c r="A3518" t="s">
        <v>187</v>
      </c>
      <c r="B3518" t="s">
        <v>353</v>
      </c>
      <c r="C3518">
        <v>91459</v>
      </c>
      <c r="D3518">
        <v>2022</v>
      </c>
      <c r="E3518">
        <v>1</v>
      </c>
      <c r="F3518">
        <v>156.19</v>
      </c>
      <c r="G3518">
        <v>41</v>
      </c>
    </row>
    <row r="3519" spans="1:7" ht="15.5" hidden="1" x14ac:dyDescent="0.35">
      <c r="A3519" t="s">
        <v>187</v>
      </c>
      <c r="B3519" t="s">
        <v>353</v>
      </c>
      <c r="C3519">
        <v>91459</v>
      </c>
      <c r="D3519">
        <v>2022</v>
      </c>
      <c r="E3519">
        <v>2</v>
      </c>
      <c r="F3519">
        <v>162.22999999999999</v>
      </c>
      <c r="G3519">
        <v>32</v>
      </c>
    </row>
    <row r="3520" spans="1:7" ht="15.5" hidden="1" x14ac:dyDescent="0.35">
      <c r="A3520" t="s">
        <v>187</v>
      </c>
      <c r="B3520" t="s">
        <v>353</v>
      </c>
      <c r="C3520">
        <v>91459</v>
      </c>
      <c r="D3520">
        <v>2022</v>
      </c>
      <c r="E3520">
        <v>3</v>
      </c>
      <c r="F3520">
        <v>358.9</v>
      </c>
      <c r="G3520">
        <v>53</v>
      </c>
    </row>
    <row r="3521" spans="1:7" ht="15.5" hidden="1" x14ac:dyDescent="0.35">
      <c r="A3521" t="s">
        <v>187</v>
      </c>
      <c r="B3521" t="s">
        <v>353</v>
      </c>
      <c r="C3521">
        <v>91459</v>
      </c>
      <c r="D3521">
        <v>2022</v>
      </c>
      <c r="E3521">
        <v>4</v>
      </c>
      <c r="F3521">
        <v>308.45</v>
      </c>
      <c r="G3521">
        <v>59</v>
      </c>
    </row>
    <row r="3522" spans="1:7" ht="15.5" hidden="1" x14ac:dyDescent="0.35">
      <c r="A3522" t="s">
        <v>187</v>
      </c>
      <c r="B3522" t="s">
        <v>353</v>
      </c>
      <c r="C3522">
        <v>91459</v>
      </c>
      <c r="D3522">
        <v>2022</v>
      </c>
      <c r="E3522">
        <v>5</v>
      </c>
      <c r="F3522">
        <v>100.97</v>
      </c>
      <c r="G3522">
        <v>16</v>
      </c>
    </row>
    <row r="3523" spans="1:7" ht="15.5" hidden="1" x14ac:dyDescent="0.35">
      <c r="A3523" t="s">
        <v>187</v>
      </c>
      <c r="B3523" t="s">
        <v>353</v>
      </c>
      <c r="C3523">
        <v>91459</v>
      </c>
      <c r="D3523">
        <v>2022</v>
      </c>
      <c r="E3523">
        <v>6</v>
      </c>
      <c r="F3523">
        <v>60.21</v>
      </c>
      <c r="G3523">
        <v>42</v>
      </c>
    </row>
    <row r="3524" spans="1:7" ht="15.5" hidden="1" x14ac:dyDescent="0.35">
      <c r="A3524" t="s">
        <v>187</v>
      </c>
      <c r="B3524" t="s">
        <v>353</v>
      </c>
      <c r="C3524">
        <v>91459</v>
      </c>
      <c r="D3524">
        <v>2022</v>
      </c>
      <c r="E3524">
        <v>7</v>
      </c>
      <c r="F3524">
        <v>247.73</v>
      </c>
      <c r="G3524">
        <v>63</v>
      </c>
    </row>
    <row r="3525" spans="1:7" ht="15.5" hidden="1" x14ac:dyDescent="0.35">
      <c r="A3525" t="s">
        <v>187</v>
      </c>
      <c r="B3525" t="s">
        <v>353</v>
      </c>
      <c r="C3525">
        <v>91459</v>
      </c>
      <c r="D3525">
        <v>2022</v>
      </c>
      <c r="E3525">
        <v>8</v>
      </c>
      <c r="F3525">
        <v>229.69</v>
      </c>
      <c r="G3525">
        <v>36</v>
      </c>
    </row>
    <row r="3526" spans="1:7" ht="15.5" hidden="1" x14ac:dyDescent="0.35">
      <c r="A3526" t="s">
        <v>187</v>
      </c>
      <c r="B3526" t="s">
        <v>353</v>
      </c>
      <c r="C3526">
        <v>91459</v>
      </c>
      <c r="D3526">
        <v>2022</v>
      </c>
      <c r="E3526">
        <v>9</v>
      </c>
      <c r="F3526">
        <v>197.62</v>
      </c>
      <c r="G3526">
        <v>30</v>
      </c>
    </row>
    <row r="3527" spans="1:7" ht="15.5" hidden="1" x14ac:dyDescent="0.35">
      <c r="A3527" t="s">
        <v>187</v>
      </c>
      <c r="B3527" t="s">
        <v>353</v>
      </c>
      <c r="C3527">
        <v>91459</v>
      </c>
      <c r="D3527">
        <v>2022</v>
      </c>
      <c r="E3527">
        <v>10</v>
      </c>
      <c r="F3527">
        <v>175.07</v>
      </c>
      <c r="G3527">
        <v>27</v>
      </c>
    </row>
    <row r="3528" spans="1:7" ht="15.5" hidden="1" x14ac:dyDescent="0.35">
      <c r="A3528" t="s">
        <v>187</v>
      </c>
      <c r="B3528" t="s">
        <v>353</v>
      </c>
      <c r="C3528">
        <v>91459</v>
      </c>
      <c r="D3528">
        <v>2022</v>
      </c>
      <c r="E3528">
        <v>11</v>
      </c>
      <c r="F3528">
        <v>219.3</v>
      </c>
      <c r="G3528">
        <v>64</v>
      </c>
    </row>
    <row r="3529" spans="1:7" ht="15.5" hidden="1" x14ac:dyDescent="0.35">
      <c r="A3529" t="s">
        <v>187</v>
      </c>
      <c r="B3529" t="s">
        <v>353</v>
      </c>
      <c r="C3529">
        <v>91459</v>
      </c>
      <c r="D3529">
        <v>2022</v>
      </c>
      <c r="E3529">
        <v>12</v>
      </c>
      <c r="F3529">
        <v>248.26</v>
      </c>
      <c r="G3529">
        <v>38</v>
      </c>
    </row>
    <row r="3530" spans="1:7" ht="15.5" hidden="1" x14ac:dyDescent="0.35">
      <c r="A3530" t="s">
        <v>187</v>
      </c>
      <c r="B3530" t="s">
        <v>353</v>
      </c>
      <c r="C3530">
        <v>91459</v>
      </c>
      <c r="D3530">
        <v>2023</v>
      </c>
      <c r="E3530">
        <v>1</v>
      </c>
      <c r="F3530">
        <v>325.64999999999998</v>
      </c>
      <c r="G3530">
        <v>50</v>
      </c>
    </row>
    <row r="3531" spans="1:7" ht="15.5" hidden="1" x14ac:dyDescent="0.35">
      <c r="A3531" t="s">
        <v>187</v>
      </c>
      <c r="B3531" t="s">
        <v>353</v>
      </c>
      <c r="C3531">
        <v>91459</v>
      </c>
      <c r="D3531">
        <v>2023</v>
      </c>
      <c r="E3531">
        <v>2</v>
      </c>
      <c r="F3531">
        <v>285.92</v>
      </c>
      <c r="G3531">
        <v>65</v>
      </c>
    </row>
    <row r="3532" spans="1:7" ht="15.5" hidden="1" x14ac:dyDescent="0.35">
      <c r="A3532" t="s">
        <v>187</v>
      </c>
      <c r="B3532" t="s">
        <v>353</v>
      </c>
      <c r="C3532">
        <v>91459</v>
      </c>
      <c r="D3532">
        <v>2023</v>
      </c>
      <c r="E3532">
        <v>3</v>
      </c>
      <c r="F3532">
        <v>316.39999999999998</v>
      </c>
      <c r="G3532">
        <v>49</v>
      </c>
    </row>
    <row r="3533" spans="1:7" ht="15.5" hidden="1" x14ac:dyDescent="0.35">
      <c r="A3533" t="s">
        <v>187</v>
      </c>
      <c r="B3533" t="s">
        <v>353</v>
      </c>
      <c r="C3533">
        <v>91459</v>
      </c>
      <c r="D3533">
        <v>2023</v>
      </c>
      <c r="E3533">
        <v>4</v>
      </c>
      <c r="F3533">
        <v>292.07</v>
      </c>
      <c r="G3533">
        <v>46</v>
      </c>
    </row>
    <row r="3534" spans="1:7" ht="15.5" hidden="1" x14ac:dyDescent="0.35">
      <c r="A3534" t="s">
        <v>187</v>
      </c>
      <c r="B3534" t="s">
        <v>353</v>
      </c>
      <c r="C3534">
        <v>91459</v>
      </c>
      <c r="D3534">
        <v>2023</v>
      </c>
      <c r="E3534">
        <v>5</v>
      </c>
      <c r="F3534">
        <v>268.95999999999998</v>
      </c>
      <c r="G3534">
        <v>42</v>
      </c>
    </row>
    <row r="3535" spans="1:7" ht="15.5" hidden="1" x14ac:dyDescent="0.35">
      <c r="A3535" t="s">
        <v>187</v>
      </c>
      <c r="B3535" t="s">
        <v>353</v>
      </c>
      <c r="C3535">
        <v>91459</v>
      </c>
      <c r="D3535">
        <v>2023</v>
      </c>
      <c r="E3535">
        <v>6</v>
      </c>
      <c r="F3535">
        <v>252.66</v>
      </c>
      <c r="G3535">
        <v>42</v>
      </c>
    </row>
    <row r="3536" spans="1:7" ht="15.5" hidden="1" x14ac:dyDescent="0.35">
      <c r="A3536" t="s">
        <v>187</v>
      </c>
      <c r="B3536" t="s">
        <v>353</v>
      </c>
      <c r="C3536">
        <v>91459</v>
      </c>
      <c r="D3536">
        <v>2023</v>
      </c>
      <c r="E3536">
        <v>7</v>
      </c>
      <c r="F3536">
        <v>295.77999999999997</v>
      </c>
      <c r="G3536">
        <v>61</v>
      </c>
    </row>
    <row r="3537" spans="1:7" ht="15.5" hidden="1" x14ac:dyDescent="0.35">
      <c r="A3537" t="s">
        <v>187</v>
      </c>
      <c r="B3537" t="s">
        <v>353</v>
      </c>
      <c r="C3537">
        <v>91459</v>
      </c>
      <c r="D3537">
        <v>2023</v>
      </c>
      <c r="E3537">
        <v>8</v>
      </c>
      <c r="F3537">
        <v>361.26</v>
      </c>
      <c r="G3537">
        <v>60</v>
      </c>
    </row>
    <row r="3538" spans="1:7" ht="15.5" hidden="1" x14ac:dyDescent="0.35">
      <c r="A3538" t="s">
        <v>187</v>
      </c>
      <c r="B3538" t="s">
        <v>353</v>
      </c>
      <c r="C3538">
        <v>91459</v>
      </c>
      <c r="D3538">
        <v>2023</v>
      </c>
      <c r="E3538">
        <v>9</v>
      </c>
      <c r="F3538">
        <v>319.94</v>
      </c>
      <c r="G3538">
        <v>45</v>
      </c>
    </row>
    <row r="3539" spans="1:7" ht="15.5" hidden="1" x14ac:dyDescent="0.35">
      <c r="A3539" t="s">
        <v>187</v>
      </c>
      <c r="B3539" t="s">
        <v>353</v>
      </c>
      <c r="C3539">
        <v>91459</v>
      </c>
      <c r="D3539">
        <v>2023</v>
      </c>
      <c r="E3539">
        <v>10</v>
      </c>
      <c r="F3539">
        <v>407.25</v>
      </c>
      <c r="G3539">
        <v>55</v>
      </c>
    </row>
    <row r="3540" spans="1:7" ht="15.5" hidden="1" x14ac:dyDescent="0.35">
      <c r="A3540" t="s">
        <v>187</v>
      </c>
      <c r="B3540" t="s">
        <v>353</v>
      </c>
      <c r="C3540">
        <v>91459</v>
      </c>
      <c r="D3540">
        <v>2023</v>
      </c>
      <c r="E3540">
        <v>11</v>
      </c>
      <c r="F3540">
        <v>11.94</v>
      </c>
      <c r="G3540">
        <v>1.7</v>
      </c>
    </row>
    <row r="3541" spans="1:7" ht="15.5" hidden="1" x14ac:dyDescent="0.35">
      <c r="A3541" t="s">
        <v>187</v>
      </c>
      <c r="B3541" t="s">
        <v>353</v>
      </c>
      <c r="C3541">
        <v>91459</v>
      </c>
      <c r="D3541">
        <v>2023</v>
      </c>
      <c r="E3541">
        <v>12</v>
      </c>
      <c r="F3541">
        <v>0</v>
      </c>
      <c r="G3541">
        <v>0</v>
      </c>
    </row>
    <row r="3542" spans="1:7" ht="15.5" hidden="1" x14ac:dyDescent="0.35">
      <c r="A3542" t="s">
        <v>187</v>
      </c>
      <c r="B3542" t="s">
        <v>353</v>
      </c>
      <c r="C3542">
        <v>91459</v>
      </c>
      <c r="D3542">
        <v>2024</v>
      </c>
      <c r="E3542">
        <v>1</v>
      </c>
      <c r="F3542">
        <v>0</v>
      </c>
      <c r="G3542">
        <v>0</v>
      </c>
    </row>
    <row r="3543" spans="1:7" ht="15.5" hidden="1" x14ac:dyDescent="0.35">
      <c r="A3543" t="s">
        <v>187</v>
      </c>
      <c r="B3543" t="s">
        <v>353</v>
      </c>
      <c r="C3543">
        <v>91459</v>
      </c>
      <c r="D3543">
        <v>2024</v>
      </c>
      <c r="E3543">
        <v>2</v>
      </c>
      <c r="F3543">
        <v>0</v>
      </c>
      <c r="G3543">
        <v>0</v>
      </c>
    </row>
    <row r="3544" spans="1:7" ht="15.5" hidden="1" x14ac:dyDescent="0.35">
      <c r="A3544" t="s">
        <v>187</v>
      </c>
      <c r="B3544" t="s">
        <v>353</v>
      </c>
      <c r="C3544">
        <v>91459</v>
      </c>
      <c r="D3544">
        <v>2024</v>
      </c>
      <c r="E3544">
        <v>3</v>
      </c>
      <c r="F3544">
        <v>0</v>
      </c>
      <c r="G3544">
        <v>0</v>
      </c>
    </row>
    <row r="3545" spans="1:7" ht="15.5" hidden="1" x14ac:dyDescent="0.35">
      <c r="A3545" t="s">
        <v>187</v>
      </c>
      <c r="B3545" t="s">
        <v>353</v>
      </c>
      <c r="C3545">
        <v>91459</v>
      </c>
      <c r="D3545">
        <v>2024</v>
      </c>
      <c r="E3545">
        <v>4</v>
      </c>
      <c r="F3545">
        <v>0</v>
      </c>
      <c r="G3545">
        <v>0</v>
      </c>
    </row>
    <row r="3546" spans="1:7" ht="15.5" hidden="1" x14ac:dyDescent="0.35">
      <c r="A3546" t="s">
        <v>187</v>
      </c>
      <c r="B3546" t="s">
        <v>353</v>
      </c>
      <c r="C3546">
        <v>91459</v>
      </c>
      <c r="D3546">
        <v>2024</v>
      </c>
      <c r="E3546">
        <v>5</v>
      </c>
      <c r="F3546">
        <v>0</v>
      </c>
      <c r="G3546">
        <v>0</v>
      </c>
    </row>
    <row r="3547" spans="1:7" ht="15.5" hidden="1" x14ac:dyDescent="0.35">
      <c r="A3547" t="s">
        <v>187</v>
      </c>
      <c r="B3547" t="s">
        <v>353</v>
      </c>
      <c r="C3547">
        <v>91459</v>
      </c>
      <c r="D3547">
        <v>2024</v>
      </c>
      <c r="E3547">
        <v>6</v>
      </c>
      <c r="F3547">
        <v>0</v>
      </c>
      <c r="G3547">
        <v>0</v>
      </c>
    </row>
    <row r="3548" spans="1:7" ht="15.5" hidden="1" x14ac:dyDescent="0.35">
      <c r="A3548" t="s">
        <v>187</v>
      </c>
      <c r="B3548" t="s">
        <v>353</v>
      </c>
      <c r="C3548">
        <v>91459</v>
      </c>
      <c r="D3548">
        <v>2024</v>
      </c>
      <c r="E3548">
        <v>7</v>
      </c>
      <c r="F3548">
        <v>0</v>
      </c>
      <c r="G3548">
        <v>0</v>
      </c>
    </row>
    <row r="3549" spans="1:7" ht="15.5" hidden="1" x14ac:dyDescent="0.35">
      <c r="A3549" t="s">
        <v>187</v>
      </c>
      <c r="B3549" t="s">
        <v>353</v>
      </c>
      <c r="C3549">
        <v>91459</v>
      </c>
      <c r="D3549">
        <v>2024</v>
      </c>
      <c r="E3549">
        <v>8</v>
      </c>
      <c r="F3549">
        <v>0</v>
      </c>
      <c r="G3549">
        <v>0</v>
      </c>
    </row>
    <row r="3550" spans="1:7" ht="15.5" hidden="1" x14ac:dyDescent="0.35">
      <c r="A3550" t="s">
        <v>187</v>
      </c>
      <c r="B3550" t="s">
        <v>353</v>
      </c>
      <c r="C3550">
        <v>91459</v>
      </c>
      <c r="D3550">
        <v>2024</v>
      </c>
      <c r="E3550">
        <v>9</v>
      </c>
      <c r="F3550">
        <v>0</v>
      </c>
      <c r="G3550">
        <v>0</v>
      </c>
    </row>
    <row r="3551" spans="1:7" ht="15.5" hidden="1" x14ac:dyDescent="0.35">
      <c r="A3551" t="s">
        <v>187</v>
      </c>
      <c r="B3551" t="s">
        <v>353</v>
      </c>
      <c r="C3551">
        <v>91459</v>
      </c>
      <c r="D3551">
        <v>2024</v>
      </c>
      <c r="E3551">
        <v>10</v>
      </c>
      <c r="F3551">
        <v>0</v>
      </c>
      <c r="G3551">
        <v>0</v>
      </c>
    </row>
    <row r="3552" spans="1:7" ht="15.5" hidden="1" x14ac:dyDescent="0.35">
      <c r="A3552" t="s">
        <v>187</v>
      </c>
      <c r="B3552" t="s">
        <v>353</v>
      </c>
      <c r="C3552">
        <v>91459</v>
      </c>
      <c r="D3552">
        <v>2024</v>
      </c>
      <c r="E3552">
        <v>11</v>
      </c>
      <c r="F3552">
        <v>0</v>
      </c>
      <c r="G3552">
        <v>0</v>
      </c>
    </row>
    <row r="3553" spans="1:7" ht="15.5" hidden="1" x14ac:dyDescent="0.35">
      <c r="A3553" t="s">
        <v>187</v>
      </c>
      <c r="B3553" t="s">
        <v>353</v>
      </c>
      <c r="C3553">
        <v>91459</v>
      </c>
      <c r="D3553">
        <v>2024</v>
      </c>
      <c r="E3553">
        <v>12</v>
      </c>
      <c r="F3553">
        <v>90.02</v>
      </c>
      <c r="G3553">
        <v>7.17</v>
      </c>
    </row>
    <row r="3554" spans="1:7" ht="15.5" x14ac:dyDescent="0.35">
      <c r="A3554" t="s">
        <v>187</v>
      </c>
      <c r="B3554" t="s">
        <v>353</v>
      </c>
      <c r="C3554">
        <v>91459</v>
      </c>
      <c r="D3554">
        <v>2025</v>
      </c>
      <c r="E3554">
        <v>1</v>
      </c>
      <c r="F3554">
        <v>468.97</v>
      </c>
      <c r="G3554">
        <v>46</v>
      </c>
    </row>
    <row r="3555" spans="1:7" ht="15.5" x14ac:dyDescent="0.35">
      <c r="A3555" t="s">
        <v>187</v>
      </c>
      <c r="B3555" t="s">
        <v>353</v>
      </c>
      <c r="C3555">
        <v>91459</v>
      </c>
      <c r="D3555">
        <v>2025</v>
      </c>
      <c r="E3555">
        <v>2</v>
      </c>
      <c r="F3555">
        <v>322.60000000000002</v>
      </c>
      <c r="G3555">
        <v>30</v>
      </c>
    </row>
    <row r="3556" spans="1:7" ht="15.5" x14ac:dyDescent="0.35">
      <c r="A3556" t="s">
        <v>187</v>
      </c>
      <c r="B3556" t="s">
        <v>353</v>
      </c>
      <c r="C3556">
        <v>91459</v>
      </c>
      <c r="D3556">
        <v>2025</v>
      </c>
      <c r="E3556">
        <v>3</v>
      </c>
      <c r="F3556">
        <v>425.98</v>
      </c>
      <c r="G3556">
        <v>38</v>
      </c>
    </row>
    <row r="3557" spans="1:7" ht="15.5" x14ac:dyDescent="0.35">
      <c r="A3557" t="s">
        <v>187</v>
      </c>
      <c r="B3557" t="s">
        <v>353</v>
      </c>
      <c r="C3557">
        <v>91459</v>
      </c>
      <c r="D3557">
        <v>2025</v>
      </c>
      <c r="E3557">
        <v>4</v>
      </c>
      <c r="F3557">
        <v>428.38</v>
      </c>
      <c r="G3557">
        <v>40</v>
      </c>
    </row>
    <row r="3558" spans="1:7" ht="15.5" x14ac:dyDescent="0.35">
      <c r="A3558" t="s">
        <v>187</v>
      </c>
      <c r="B3558" t="s">
        <v>353</v>
      </c>
      <c r="C3558">
        <v>91459</v>
      </c>
      <c r="D3558">
        <v>2025</v>
      </c>
      <c r="E3558">
        <v>5</v>
      </c>
      <c r="F3558">
        <v>455.92</v>
      </c>
      <c r="G3558">
        <v>44</v>
      </c>
    </row>
    <row r="3559" spans="1:7" ht="15.5" x14ac:dyDescent="0.35">
      <c r="A3559" t="s">
        <v>187</v>
      </c>
      <c r="B3559" t="s">
        <v>353</v>
      </c>
      <c r="C3559">
        <v>91459</v>
      </c>
      <c r="D3559">
        <v>2025</v>
      </c>
      <c r="E3559">
        <v>6</v>
      </c>
      <c r="F3559">
        <v>452.12</v>
      </c>
      <c r="G3559">
        <v>42</v>
      </c>
    </row>
    <row r="3560" spans="1:7" ht="15.5" x14ac:dyDescent="0.35">
      <c r="A3560" t="s">
        <v>187</v>
      </c>
      <c r="B3560" t="s">
        <v>353</v>
      </c>
      <c r="C3560">
        <v>91459</v>
      </c>
      <c r="D3560">
        <v>2025</v>
      </c>
      <c r="E3560">
        <v>7</v>
      </c>
      <c r="F3560">
        <v>448.06</v>
      </c>
      <c r="G3560">
        <v>39</v>
      </c>
    </row>
    <row r="3561" spans="1:7" ht="15.5" x14ac:dyDescent="0.35">
      <c r="A3561" t="s">
        <v>187</v>
      </c>
      <c r="B3561" t="s">
        <v>353</v>
      </c>
      <c r="C3561">
        <v>91459</v>
      </c>
      <c r="D3561">
        <v>2025</v>
      </c>
      <c r="E3561">
        <v>8</v>
      </c>
      <c r="F3561">
        <v>456.42</v>
      </c>
      <c r="G3561">
        <v>46</v>
      </c>
    </row>
    <row r="3562" spans="1:7" ht="15.5" x14ac:dyDescent="0.35">
      <c r="A3562" t="s">
        <v>187</v>
      </c>
      <c r="B3562" t="s">
        <v>353</v>
      </c>
      <c r="C3562">
        <v>91459</v>
      </c>
      <c r="D3562">
        <v>2025</v>
      </c>
      <c r="E3562">
        <v>9</v>
      </c>
      <c r="F3562">
        <v>451.03</v>
      </c>
      <c r="G3562">
        <v>44</v>
      </c>
    </row>
    <row r="3563" spans="1:7" ht="15.5" x14ac:dyDescent="0.35">
      <c r="A3563" t="s">
        <v>187</v>
      </c>
      <c r="B3563" t="s">
        <v>353</v>
      </c>
      <c r="C3563">
        <v>91459</v>
      </c>
      <c r="D3563">
        <v>2025</v>
      </c>
      <c r="E3563">
        <v>10</v>
      </c>
      <c r="F3563">
        <v>508.1</v>
      </c>
      <c r="G3563">
        <v>48</v>
      </c>
    </row>
    <row r="3564" spans="1:7" ht="15.5" x14ac:dyDescent="0.35">
      <c r="A3564" t="s">
        <v>187</v>
      </c>
      <c r="B3564" t="s">
        <v>353</v>
      </c>
      <c r="C3564">
        <v>91459</v>
      </c>
      <c r="D3564">
        <v>2025</v>
      </c>
      <c r="E3564">
        <v>11</v>
      </c>
      <c r="F3564">
        <v>479.87</v>
      </c>
      <c r="G3564">
        <v>44</v>
      </c>
    </row>
    <row r="3565" spans="1:7" ht="15.5" hidden="1" x14ac:dyDescent="0.35">
      <c r="A3565" t="s">
        <v>187</v>
      </c>
      <c r="B3565" t="s">
        <v>353</v>
      </c>
      <c r="C3565">
        <v>91461</v>
      </c>
      <c r="D3565">
        <v>2017</v>
      </c>
      <c r="E3565">
        <v>8</v>
      </c>
      <c r="F3565">
        <v>11.75</v>
      </c>
      <c r="G3565">
        <v>2</v>
      </c>
    </row>
    <row r="3566" spans="1:7" ht="15.5" hidden="1" x14ac:dyDescent="0.35">
      <c r="A3566" t="s">
        <v>187</v>
      </c>
      <c r="B3566" t="s">
        <v>353</v>
      </c>
      <c r="C3566">
        <v>91461</v>
      </c>
      <c r="D3566">
        <v>2017</v>
      </c>
      <c r="E3566">
        <v>9</v>
      </c>
      <c r="F3566">
        <v>363.27</v>
      </c>
      <c r="G3566">
        <v>59</v>
      </c>
    </row>
    <row r="3567" spans="1:7" ht="15.5" hidden="1" x14ac:dyDescent="0.35">
      <c r="A3567" t="s">
        <v>187</v>
      </c>
      <c r="B3567" t="s">
        <v>353</v>
      </c>
      <c r="C3567">
        <v>91461</v>
      </c>
      <c r="D3567">
        <v>2017</v>
      </c>
      <c r="E3567">
        <v>10</v>
      </c>
      <c r="F3567">
        <v>308.63</v>
      </c>
      <c r="G3567">
        <v>51.33</v>
      </c>
    </row>
    <row r="3568" spans="1:7" ht="15.5" hidden="1" x14ac:dyDescent="0.35">
      <c r="A3568" t="s">
        <v>187</v>
      </c>
      <c r="B3568" t="s">
        <v>353</v>
      </c>
      <c r="C3568">
        <v>91461</v>
      </c>
      <c r="D3568">
        <v>2017</v>
      </c>
      <c r="E3568">
        <v>11</v>
      </c>
      <c r="F3568">
        <v>298.67</v>
      </c>
      <c r="G3568">
        <v>49.67</v>
      </c>
    </row>
    <row r="3569" spans="1:7" ht="15.5" hidden="1" x14ac:dyDescent="0.35">
      <c r="A3569" t="s">
        <v>187</v>
      </c>
      <c r="B3569" t="s">
        <v>353</v>
      </c>
      <c r="C3569">
        <v>91461</v>
      </c>
      <c r="D3569">
        <v>2017</v>
      </c>
      <c r="E3569">
        <v>12</v>
      </c>
      <c r="F3569">
        <v>340.85</v>
      </c>
      <c r="G3569">
        <v>63</v>
      </c>
    </row>
    <row r="3570" spans="1:7" ht="15.5" hidden="1" x14ac:dyDescent="0.35">
      <c r="A3570" t="s">
        <v>187</v>
      </c>
      <c r="B3570" t="s">
        <v>353</v>
      </c>
      <c r="C3570">
        <v>91461</v>
      </c>
      <c r="D3570">
        <v>2018</v>
      </c>
      <c r="E3570">
        <v>1</v>
      </c>
      <c r="F3570">
        <v>333.85</v>
      </c>
      <c r="G3570">
        <v>54</v>
      </c>
    </row>
    <row r="3571" spans="1:7" ht="15.5" hidden="1" x14ac:dyDescent="0.35">
      <c r="A3571" t="s">
        <v>187</v>
      </c>
      <c r="B3571" t="s">
        <v>353</v>
      </c>
      <c r="C3571">
        <v>91461</v>
      </c>
      <c r="D3571">
        <v>2018</v>
      </c>
      <c r="E3571">
        <v>2</v>
      </c>
      <c r="F3571">
        <v>313.23</v>
      </c>
      <c r="G3571">
        <v>56</v>
      </c>
    </row>
    <row r="3572" spans="1:7" ht="15.5" hidden="1" x14ac:dyDescent="0.35">
      <c r="A3572" t="s">
        <v>187</v>
      </c>
      <c r="B3572" t="s">
        <v>353</v>
      </c>
      <c r="C3572">
        <v>91461</v>
      </c>
      <c r="D3572">
        <v>2018</v>
      </c>
      <c r="E3572">
        <v>3</v>
      </c>
      <c r="F3572">
        <v>327.23</v>
      </c>
      <c r="G3572">
        <v>51</v>
      </c>
    </row>
    <row r="3573" spans="1:7" ht="15.5" hidden="1" x14ac:dyDescent="0.35">
      <c r="A3573" t="s">
        <v>187</v>
      </c>
      <c r="B3573" t="s">
        <v>353</v>
      </c>
      <c r="C3573">
        <v>91461</v>
      </c>
      <c r="D3573">
        <v>2018</v>
      </c>
      <c r="E3573">
        <v>4</v>
      </c>
      <c r="F3573">
        <v>411.77</v>
      </c>
      <c r="G3573">
        <v>71</v>
      </c>
    </row>
    <row r="3574" spans="1:7" ht="15.5" hidden="1" x14ac:dyDescent="0.35">
      <c r="A3574" t="s">
        <v>187</v>
      </c>
      <c r="B3574" t="s">
        <v>353</v>
      </c>
      <c r="C3574">
        <v>91461</v>
      </c>
      <c r="D3574">
        <v>2018</v>
      </c>
      <c r="E3574">
        <v>5</v>
      </c>
      <c r="F3574">
        <v>331.25</v>
      </c>
      <c r="G3574">
        <v>56</v>
      </c>
    </row>
    <row r="3575" spans="1:7" ht="15.5" hidden="1" x14ac:dyDescent="0.35">
      <c r="A3575" t="s">
        <v>187</v>
      </c>
      <c r="B3575" t="s">
        <v>353</v>
      </c>
      <c r="C3575">
        <v>91461</v>
      </c>
      <c r="D3575">
        <v>2018</v>
      </c>
      <c r="E3575">
        <v>6</v>
      </c>
      <c r="F3575">
        <v>341.92</v>
      </c>
      <c r="G3575">
        <v>55</v>
      </c>
    </row>
    <row r="3576" spans="1:7" ht="15.5" hidden="1" x14ac:dyDescent="0.35">
      <c r="A3576" t="s">
        <v>187</v>
      </c>
      <c r="B3576" t="s">
        <v>353</v>
      </c>
      <c r="C3576">
        <v>91461</v>
      </c>
      <c r="D3576">
        <v>2018</v>
      </c>
      <c r="E3576">
        <v>7</v>
      </c>
      <c r="F3576">
        <v>352.38</v>
      </c>
      <c r="G3576">
        <v>58</v>
      </c>
    </row>
    <row r="3577" spans="1:7" ht="15.5" hidden="1" x14ac:dyDescent="0.35">
      <c r="A3577" t="s">
        <v>187</v>
      </c>
      <c r="B3577" t="s">
        <v>353</v>
      </c>
      <c r="C3577">
        <v>91461</v>
      </c>
      <c r="D3577">
        <v>2018</v>
      </c>
      <c r="E3577">
        <v>8</v>
      </c>
      <c r="F3577">
        <v>369.35</v>
      </c>
      <c r="G3577">
        <v>60</v>
      </c>
    </row>
    <row r="3578" spans="1:7" ht="15.5" hidden="1" x14ac:dyDescent="0.35">
      <c r="A3578" t="s">
        <v>187</v>
      </c>
      <c r="B3578" t="s">
        <v>353</v>
      </c>
      <c r="C3578">
        <v>91461</v>
      </c>
      <c r="D3578">
        <v>2018</v>
      </c>
      <c r="E3578">
        <v>9</v>
      </c>
      <c r="F3578">
        <v>361.37</v>
      </c>
      <c r="G3578">
        <v>63</v>
      </c>
    </row>
    <row r="3579" spans="1:7" ht="15.5" hidden="1" x14ac:dyDescent="0.35">
      <c r="A3579" t="s">
        <v>187</v>
      </c>
      <c r="B3579" t="s">
        <v>353</v>
      </c>
      <c r="C3579">
        <v>91461</v>
      </c>
      <c r="D3579">
        <v>2018</v>
      </c>
      <c r="E3579">
        <v>10</v>
      </c>
      <c r="F3579">
        <v>367.85</v>
      </c>
      <c r="G3579">
        <v>58</v>
      </c>
    </row>
    <row r="3580" spans="1:7" ht="15.5" hidden="1" x14ac:dyDescent="0.35">
      <c r="A3580" t="s">
        <v>187</v>
      </c>
      <c r="B3580" t="s">
        <v>353</v>
      </c>
      <c r="C3580">
        <v>91461</v>
      </c>
      <c r="D3580">
        <v>2018</v>
      </c>
      <c r="E3580">
        <v>11</v>
      </c>
      <c r="F3580">
        <v>361.53</v>
      </c>
      <c r="G3580">
        <v>57</v>
      </c>
    </row>
    <row r="3581" spans="1:7" ht="15.5" hidden="1" x14ac:dyDescent="0.35">
      <c r="A3581" t="s">
        <v>187</v>
      </c>
      <c r="B3581" t="s">
        <v>353</v>
      </c>
      <c r="C3581">
        <v>91461</v>
      </c>
      <c r="D3581">
        <v>2018</v>
      </c>
      <c r="E3581">
        <v>12</v>
      </c>
      <c r="F3581">
        <v>350.25</v>
      </c>
      <c r="G3581">
        <v>77</v>
      </c>
    </row>
    <row r="3582" spans="1:7" ht="15.5" hidden="1" x14ac:dyDescent="0.35">
      <c r="A3582" t="s">
        <v>187</v>
      </c>
      <c r="B3582" t="s">
        <v>353</v>
      </c>
      <c r="C3582">
        <v>91461</v>
      </c>
      <c r="D3582">
        <v>2019</v>
      </c>
      <c r="E3582">
        <v>1</v>
      </c>
      <c r="F3582">
        <v>280.45</v>
      </c>
      <c r="G3582">
        <v>57</v>
      </c>
    </row>
    <row r="3583" spans="1:7" ht="15.5" hidden="1" x14ac:dyDescent="0.35">
      <c r="A3583" t="s">
        <v>187</v>
      </c>
      <c r="B3583" t="s">
        <v>353</v>
      </c>
      <c r="C3583">
        <v>91461</v>
      </c>
      <c r="D3583">
        <v>2019</v>
      </c>
      <c r="E3583">
        <v>2</v>
      </c>
      <c r="F3583">
        <v>322.58</v>
      </c>
      <c r="G3583">
        <v>49</v>
      </c>
    </row>
    <row r="3584" spans="1:7" ht="15.5" hidden="1" x14ac:dyDescent="0.35">
      <c r="A3584" t="s">
        <v>187</v>
      </c>
      <c r="B3584" t="s">
        <v>353</v>
      </c>
      <c r="C3584">
        <v>91461</v>
      </c>
      <c r="D3584">
        <v>2019</v>
      </c>
      <c r="E3584">
        <v>3</v>
      </c>
      <c r="F3584">
        <v>317.22000000000003</v>
      </c>
      <c r="G3584">
        <v>48</v>
      </c>
    </row>
    <row r="3585" spans="1:7" ht="15.5" hidden="1" x14ac:dyDescent="0.35">
      <c r="A3585" t="s">
        <v>187</v>
      </c>
      <c r="B3585" t="s">
        <v>353</v>
      </c>
      <c r="C3585">
        <v>91461</v>
      </c>
      <c r="D3585">
        <v>2019</v>
      </c>
      <c r="E3585">
        <v>4</v>
      </c>
      <c r="F3585">
        <v>289.64999999999998</v>
      </c>
      <c r="G3585">
        <v>47</v>
      </c>
    </row>
    <row r="3586" spans="1:7" ht="15.5" hidden="1" x14ac:dyDescent="0.35">
      <c r="A3586" t="s">
        <v>187</v>
      </c>
      <c r="B3586" t="s">
        <v>353</v>
      </c>
      <c r="C3586">
        <v>91461</v>
      </c>
      <c r="D3586">
        <v>2019</v>
      </c>
      <c r="E3586">
        <v>5</v>
      </c>
      <c r="F3586">
        <v>141.44999999999999</v>
      </c>
      <c r="G3586">
        <v>24.71</v>
      </c>
    </row>
    <row r="3587" spans="1:7" ht="15.5" hidden="1" x14ac:dyDescent="0.35">
      <c r="A3587" t="s">
        <v>187</v>
      </c>
      <c r="B3587" t="s">
        <v>353</v>
      </c>
      <c r="C3587">
        <v>91461</v>
      </c>
      <c r="D3587">
        <v>2019</v>
      </c>
      <c r="E3587">
        <v>6</v>
      </c>
      <c r="F3587">
        <v>0</v>
      </c>
      <c r="G3587">
        <v>0</v>
      </c>
    </row>
    <row r="3588" spans="1:7" ht="15.5" hidden="1" x14ac:dyDescent="0.35">
      <c r="A3588" t="s">
        <v>187</v>
      </c>
      <c r="B3588" t="s">
        <v>353</v>
      </c>
      <c r="C3588">
        <v>91461</v>
      </c>
      <c r="D3588">
        <v>2019</v>
      </c>
      <c r="E3588">
        <v>7</v>
      </c>
      <c r="F3588">
        <v>0</v>
      </c>
      <c r="G3588">
        <v>0</v>
      </c>
    </row>
    <row r="3589" spans="1:7" ht="15.5" hidden="1" x14ac:dyDescent="0.35">
      <c r="A3589" t="s">
        <v>187</v>
      </c>
      <c r="B3589" t="s">
        <v>353</v>
      </c>
      <c r="C3589">
        <v>91461</v>
      </c>
      <c r="D3589">
        <v>2019</v>
      </c>
      <c r="E3589">
        <v>8</v>
      </c>
      <c r="F3589">
        <v>264.98</v>
      </c>
      <c r="G3589">
        <v>28.7</v>
      </c>
    </row>
    <row r="3590" spans="1:7" ht="15.5" hidden="1" x14ac:dyDescent="0.35">
      <c r="A3590" t="s">
        <v>187</v>
      </c>
      <c r="B3590" t="s">
        <v>353</v>
      </c>
      <c r="C3590">
        <v>91461</v>
      </c>
      <c r="D3590">
        <v>2019</v>
      </c>
      <c r="E3590">
        <v>9</v>
      </c>
      <c r="F3590">
        <v>309.43</v>
      </c>
      <c r="G3590">
        <v>31</v>
      </c>
    </row>
    <row r="3591" spans="1:7" ht="15.5" hidden="1" x14ac:dyDescent="0.35">
      <c r="A3591" t="s">
        <v>187</v>
      </c>
      <c r="B3591" t="s">
        <v>353</v>
      </c>
      <c r="C3591">
        <v>91461</v>
      </c>
      <c r="D3591">
        <v>2019</v>
      </c>
      <c r="E3591">
        <v>10</v>
      </c>
      <c r="F3591">
        <v>423.72</v>
      </c>
      <c r="G3591">
        <v>50</v>
      </c>
    </row>
    <row r="3592" spans="1:7" ht="15.5" hidden="1" x14ac:dyDescent="0.35">
      <c r="A3592" t="s">
        <v>187</v>
      </c>
      <c r="B3592" t="s">
        <v>353</v>
      </c>
      <c r="C3592">
        <v>91461</v>
      </c>
      <c r="D3592">
        <v>2019</v>
      </c>
      <c r="E3592">
        <v>11</v>
      </c>
      <c r="F3592">
        <v>342.81</v>
      </c>
      <c r="G3592">
        <v>39</v>
      </c>
    </row>
    <row r="3593" spans="1:7" ht="15.5" hidden="1" x14ac:dyDescent="0.35">
      <c r="A3593" t="s">
        <v>187</v>
      </c>
      <c r="B3593" t="s">
        <v>353</v>
      </c>
      <c r="C3593">
        <v>91461</v>
      </c>
      <c r="D3593">
        <v>2019</v>
      </c>
      <c r="E3593">
        <v>12</v>
      </c>
      <c r="F3593">
        <v>407.92</v>
      </c>
      <c r="G3593">
        <v>42</v>
      </c>
    </row>
    <row r="3594" spans="1:7" ht="15.5" hidden="1" x14ac:dyDescent="0.35">
      <c r="A3594" t="s">
        <v>187</v>
      </c>
      <c r="B3594" t="s">
        <v>353</v>
      </c>
      <c r="C3594">
        <v>91461</v>
      </c>
      <c r="D3594">
        <v>2020</v>
      </c>
      <c r="E3594">
        <v>1</v>
      </c>
      <c r="F3594">
        <v>409.02</v>
      </c>
      <c r="G3594">
        <v>45.47</v>
      </c>
    </row>
    <row r="3595" spans="1:7" ht="15.5" hidden="1" x14ac:dyDescent="0.35">
      <c r="A3595" t="s">
        <v>187</v>
      </c>
      <c r="B3595" t="s">
        <v>353</v>
      </c>
      <c r="C3595">
        <v>91461</v>
      </c>
      <c r="D3595">
        <v>2020</v>
      </c>
      <c r="E3595">
        <v>2</v>
      </c>
      <c r="F3595">
        <v>382.63</v>
      </c>
      <c r="G3595">
        <v>42.53</v>
      </c>
    </row>
    <row r="3596" spans="1:7" ht="15.5" hidden="1" x14ac:dyDescent="0.35">
      <c r="A3596" t="s">
        <v>187</v>
      </c>
      <c r="B3596" t="s">
        <v>353</v>
      </c>
      <c r="C3596">
        <v>91461</v>
      </c>
      <c r="D3596">
        <v>2020</v>
      </c>
      <c r="E3596">
        <v>3</v>
      </c>
      <c r="F3596">
        <v>282.60000000000002</v>
      </c>
      <c r="G3596">
        <v>26</v>
      </c>
    </row>
    <row r="3597" spans="1:7" ht="15.5" hidden="1" x14ac:dyDescent="0.35">
      <c r="A3597" t="s">
        <v>187</v>
      </c>
      <c r="B3597" t="s">
        <v>353</v>
      </c>
      <c r="C3597">
        <v>91461</v>
      </c>
      <c r="D3597">
        <v>2020</v>
      </c>
      <c r="E3597">
        <v>4</v>
      </c>
      <c r="F3597">
        <v>0</v>
      </c>
      <c r="G3597">
        <v>0</v>
      </c>
    </row>
    <row r="3598" spans="1:7" ht="15.5" hidden="1" x14ac:dyDescent="0.35">
      <c r="A3598" t="s">
        <v>187</v>
      </c>
      <c r="B3598" t="s">
        <v>353</v>
      </c>
      <c r="C3598">
        <v>91461</v>
      </c>
      <c r="D3598">
        <v>2020</v>
      </c>
      <c r="E3598">
        <v>5</v>
      </c>
      <c r="F3598">
        <v>0</v>
      </c>
      <c r="G3598">
        <v>0</v>
      </c>
    </row>
    <row r="3599" spans="1:7" ht="15.5" hidden="1" x14ac:dyDescent="0.35">
      <c r="A3599" t="s">
        <v>187</v>
      </c>
      <c r="B3599" t="s">
        <v>353</v>
      </c>
      <c r="C3599">
        <v>91461</v>
      </c>
      <c r="D3599">
        <v>2020</v>
      </c>
      <c r="E3599">
        <v>6</v>
      </c>
      <c r="F3599">
        <v>0</v>
      </c>
      <c r="G3599">
        <v>0</v>
      </c>
    </row>
    <row r="3600" spans="1:7" ht="15.5" hidden="1" x14ac:dyDescent="0.35">
      <c r="A3600" t="s">
        <v>187</v>
      </c>
      <c r="B3600" t="s">
        <v>353</v>
      </c>
      <c r="C3600">
        <v>91461</v>
      </c>
      <c r="D3600">
        <v>2020</v>
      </c>
      <c r="E3600">
        <v>7</v>
      </c>
      <c r="F3600">
        <v>0</v>
      </c>
      <c r="G3600">
        <v>0</v>
      </c>
    </row>
    <row r="3601" spans="1:7" ht="15.5" hidden="1" x14ac:dyDescent="0.35">
      <c r="A3601" t="s">
        <v>187</v>
      </c>
      <c r="B3601" t="s">
        <v>353</v>
      </c>
      <c r="C3601">
        <v>91461</v>
      </c>
      <c r="D3601">
        <v>2020</v>
      </c>
      <c r="E3601">
        <v>8</v>
      </c>
      <c r="F3601">
        <v>0.98</v>
      </c>
      <c r="G3601">
        <v>1</v>
      </c>
    </row>
    <row r="3602" spans="1:7" ht="15.5" hidden="1" x14ac:dyDescent="0.35">
      <c r="A3602" t="s">
        <v>187</v>
      </c>
      <c r="B3602" t="s">
        <v>353</v>
      </c>
      <c r="C3602">
        <v>91461</v>
      </c>
      <c r="D3602">
        <v>2020</v>
      </c>
      <c r="E3602">
        <v>9</v>
      </c>
      <c r="F3602">
        <v>0</v>
      </c>
      <c r="G3602">
        <v>0</v>
      </c>
    </row>
    <row r="3603" spans="1:7" ht="15.5" hidden="1" x14ac:dyDescent="0.35">
      <c r="A3603" t="s">
        <v>187</v>
      </c>
      <c r="B3603" t="s">
        <v>353</v>
      </c>
      <c r="C3603">
        <v>91461</v>
      </c>
      <c r="D3603">
        <v>2020</v>
      </c>
      <c r="E3603">
        <v>10</v>
      </c>
      <c r="F3603">
        <v>0</v>
      </c>
      <c r="G3603">
        <v>0</v>
      </c>
    </row>
    <row r="3604" spans="1:7" ht="15.5" hidden="1" x14ac:dyDescent="0.35">
      <c r="A3604" t="s">
        <v>187</v>
      </c>
      <c r="B3604" t="s">
        <v>353</v>
      </c>
      <c r="C3604">
        <v>91461</v>
      </c>
      <c r="D3604">
        <v>2020</v>
      </c>
      <c r="E3604">
        <v>11</v>
      </c>
      <c r="F3604">
        <v>0</v>
      </c>
      <c r="G3604">
        <v>0</v>
      </c>
    </row>
    <row r="3605" spans="1:7" ht="15.5" hidden="1" x14ac:dyDescent="0.35">
      <c r="A3605" t="s">
        <v>187</v>
      </c>
      <c r="B3605" t="s">
        <v>353</v>
      </c>
      <c r="C3605">
        <v>91461</v>
      </c>
      <c r="D3605">
        <v>2020</v>
      </c>
      <c r="E3605">
        <v>12</v>
      </c>
      <c r="F3605">
        <v>0</v>
      </c>
      <c r="G3605">
        <v>0</v>
      </c>
    </row>
    <row r="3606" spans="1:7" ht="15.5" hidden="1" x14ac:dyDescent="0.35">
      <c r="A3606" t="s">
        <v>187</v>
      </c>
      <c r="B3606" t="s">
        <v>353</v>
      </c>
      <c r="C3606">
        <v>91461</v>
      </c>
      <c r="D3606">
        <v>2021</v>
      </c>
      <c r="E3606">
        <v>5</v>
      </c>
      <c r="F3606">
        <v>1.97</v>
      </c>
      <c r="G3606">
        <v>2.54</v>
      </c>
    </row>
    <row r="3607" spans="1:7" ht="15.5" hidden="1" x14ac:dyDescent="0.35">
      <c r="A3607" t="s">
        <v>187</v>
      </c>
      <c r="B3607" t="s">
        <v>353</v>
      </c>
      <c r="C3607">
        <v>91461</v>
      </c>
      <c r="D3607">
        <v>2021</v>
      </c>
      <c r="E3607">
        <v>6</v>
      </c>
      <c r="F3607">
        <v>1.91</v>
      </c>
      <c r="G3607">
        <v>2.46</v>
      </c>
    </row>
    <row r="3608" spans="1:7" ht="15.5" hidden="1" x14ac:dyDescent="0.35">
      <c r="A3608" t="s">
        <v>187</v>
      </c>
      <c r="B3608" t="s">
        <v>353</v>
      </c>
      <c r="C3608">
        <v>91461</v>
      </c>
      <c r="D3608">
        <v>2021</v>
      </c>
      <c r="E3608">
        <v>7</v>
      </c>
      <c r="F3608">
        <v>134.12</v>
      </c>
      <c r="G3608">
        <v>27</v>
      </c>
    </row>
    <row r="3609" spans="1:7" ht="15.5" hidden="1" x14ac:dyDescent="0.35">
      <c r="A3609" t="s">
        <v>187</v>
      </c>
      <c r="B3609" t="s">
        <v>353</v>
      </c>
      <c r="C3609">
        <v>91461</v>
      </c>
      <c r="D3609">
        <v>2021</v>
      </c>
      <c r="E3609">
        <v>8</v>
      </c>
      <c r="F3609">
        <v>296.35000000000002</v>
      </c>
      <c r="G3609">
        <v>51</v>
      </c>
    </row>
    <row r="3610" spans="1:7" ht="15.5" hidden="1" x14ac:dyDescent="0.35">
      <c r="A3610" t="s">
        <v>187</v>
      </c>
      <c r="B3610" t="s">
        <v>353</v>
      </c>
      <c r="C3610">
        <v>91461</v>
      </c>
      <c r="D3610">
        <v>2021</v>
      </c>
      <c r="E3610">
        <v>9</v>
      </c>
      <c r="F3610">
        <v>195.55</v>
      </c>
      <c r="G3610">
        <v>36</v>
      </c>
    </row>
    <row r="3611" spans="1:7" ht="15.5" hidden="1" x14ac:dyDescent="0.35">
      <c r="A3611" t="s">
        <v>187</v>
      </c>
      <c r="B3611" t="s">
        <v>353</v>
      </c>
      <c r="C3611">
        <v>91461</v>
      </c>
      <c r="D3611">
        <v>2021</v>
      </c>
      <c r="E3611">
        <v>10</v>
      </c>
      <c r="F3611">
        <v>314.2</v>
      </c>
      <c r="G3611">
        <v>62</v>
      </c>
    </row>
    <row r="3612" spans="1:7" ht="15.5" hidden="1" x14ac:dyDescent="0.35">
      <c r="A3612" t="s">
        <v>187</v>
      </c>
      <c r="B3612" t="s">
        <v>353</v>
      </c>
      <c r="C3612">
        <v>91461</v>
      </c>
      <c r="D3612">
        <v>2021</v>
      </c>
      <c r="E3612">
        <v>11</v>
      </c>
      <c r="F3612">
        <v>333.17</v>
      </c>
      <c r="G3612">
        <v>40</v>
      </c>
    </row>
    <row r="3613" spans="1:7" ht="15.5" hidden="1" x14ac:dyDescent="0.35">
      <c r="A3613" t="s">
        <v>187</v>
      </c>
      <c r="B3613" t="s">
        <v>353</v>
      </c>
      <c r="C3613">
        <v>91461</v>
      </c>
      <c r="D3613">
        <v>2021</v>
      </c>
      <c r="E3613">
        <v>12</v>
      </c>
      <c r="F3613">
        <v>395.7</v>
      </c>
      <c r="G3613">
        <v>70</v>
      </c>
    </row>
    <row r="3614" spans="1:7" ht="15.5" hidden="1" x14ac:dyDescent="0.35">
      <c r="A3614" t="s">
        <v>187</v>
      </c>
      <c r="B3614" t="s">
        <v>353</v>
      </c>
      <c r="C3614">
        <v>91461</v>
      </c>
      <c r="D3614">
        <v>2022</v>
      </c>
      <c r="E3614">
        <v>1</v>
      </c>
      <c r="F3614">
        <v>222.73</v>
      </c>
      <c r="G3614">
        <v>29</v>
      </c>
    </row>
    <row r="3615" spans="1:7" ht="15.5" hidden="1" x14ac:dyDescent="0.35">
      <c r="A3615" t="s">
        <v>187</v>
      </c>
      <c r="B3615" t="s">
        <v>353</v>
      </c>
      <c r="C3615">
        <v>91461</v>
      </c>
      <c r="D3615">
        <v>2022</v>
      </c>
      <c r="E3615">
        <v>2</v>
      </c>
      <c r="F3615">
        <v>253.97</v>
      </c>
      <c r="G3615">
        <v>28</v>
      </c>
    </row>
    <row r="3616" spans="1:7" ht="15.5" hidden="1" x14ac:dyDescent="0.35">
      <c r="A3616" t="s">
        <v>187</v>
      </c>
      <c r="B3616" t="s">
        <v>353</v>
      </c>
      <c r="C3616">
        <v>91461</v>
      </c>
      <c r="D3616">
        <v>2022</v>
      </c>
      <c r="E3616">
        <v>3</v>
      </c>
      <c r="F3616">
        <v>346.71</v>
      </c>
      <c r="G3616">
        <v>36</v>
      </c>
    </row>
    <row r="3617" spans="1:7" ht="15.5" hidden="1" x14ac:dyDescent="0.35">
      <c r="A3617" t="s">
        <v>187</v>
      </c>
      <c r="B3617" t="s">
        <v>353</v>
      </c>
      <c r="C3617">
        <v>91461</v>
      </c>
      <c r="D3617">
        <v>2022</v>
      </c>
      <c r="E3617">
        <v>4</v>
      </c>
      <c r="F3617">
        <v>315.41000000000003</v>
      </c>
      <c r="G3617">
        <v>30</v>
      </c>
    </row>
    <row r="3618" spans="1:7" ht="15.5" hidden="1" x14ac:dyDescent="0.35">
      <c r="A3618" t="s">
        <v>187</v>
      </c>
      <c r="B3618" t="s">
        <v>353</v>
      </c>
      <c r="C3618">
        <v>91461</v>
      </c>
      <c r="D3618">
        <v>2022</v>
      </c>
      <c r="E3618">
        <v>5</v>
      </c>
      <c r="F3618">
        <v>393.46</v>
      </c>
      <c r="G3618">
        <v>33</v>
      </c>
    </row>
    <row r="3619" spans="1:7" ht="15.5" hidden="1" x14ac:dyDescent="0.35">
      <c r="A3619" t="s">
        <v>187</v>
      </c>
      <c r="B3619" t="s">
        <v>353</v>
      </c>
      <c r="C3619">
        <v>91461</v>
      </c>
      <c r="D3619">
        <v>2022</v>
      </c>
      <c r="E3619">
        <v>6</v>
      </c>
      <c r="F3619">
        <v>424.82</v>
      </c>
      <c r="G3619">
        <v>37</v>
      </c>
    </row>
    <row r="3620" spans="1:7" ht="15.5" hidden="1" x14ac:dyDescent="0.35">
      <c r="A3620" t="s">
        <v>187</v>
      </c>
      <c r="B3620" t="s">
        <v>353</v>
      </c>
      <c r="C3620">
        <v>91461</v>
      </c>
      <c r="D3620">
        <v>2022</v>
      </c>
      <c r="E3620">
        <v>7</v>
      </c>
      <c r="F3620">
        <v>396.37</v>
      </c>
      <c r="G3620">
        <v>54</v>
      </c>
    </row>
    <row r="3621" spans="1:7" ht="15.5" hidden="1" x14ac:dyDescent="0.35">
      <c r="A3621" t="s">
        <v>187</v>
      </c>
      <c r="B3621" t="s">
        <v>353</v>
      </c>
      <c r="C3621">
        <v>91461</v>
      </c>
      <c r="D3621">
        <v>2022</v>
      </c>
      <c r="E3621">
        <v>8</v>
      </c>
      <c r="F3621">
        <v>384.18</v>
      </c>
      <c r="G3621">
        <v>37</v>
      </c>
    </row>
    <row r="3622" spans="1:7" ht="15.5" hidden="1" x14ac:dyDescent="0.35">
      <c r="A3622" t="s">
        <v>187</v>
      </c>
      <c r="B3622" t="s">
        <v>353</v>
      </c>
      <c r="C3622">
        <v>91461</v>
      </c>
      <c r="D3622">
        <v>2022</v>
      </c>
      <c r="E3622">
        <v>9</v>
      </c>
      <c r="F3622">
        <v>389.87</v>
      </c>
      <c r="G3622">
        <v>43</v>
      </c>
    </row>
    <row r="3623" spans="1:7" ht="15.5" hidden="1" x14ac:dyDescent="0.35">
      <c r="A3623" t="s">
        <v>187</v>
      </c>
      <c r="B3623" t="s">
        <v>353</v>
      </c>
      <c r="C3623">
        <v>91461</v>
      </c>
      <c r="D3623">
        <v>2022</v>
      </c>
      <c r="E3623">
        <v>10</v>
      </c>
      <c r="F3623">
        <v>401.75</v>
      </c>
      <c r="G3623">
        <v>35</v>
      </c>
    </row>
    <row r="3624" spans="1:7" ht="15.5" hidden="1" x14ac:dyDescent="0.35">
      <c r="A3624" t="s">
        <v>187</v>
      </c>
      <c r="B3624" t="s">
        <v>353</v>
      </c>
      <c r="C3624">
        <v>91461</v>
      </c>
      <c r="D3624">
        <v>2022</v>
      </c>
      <c r="E3624">
        <v>11</v>
      </c>
      <c r="F3624">
        <v>416.03</v>
      </c>
      <c r="G3624">
        <v>37</v>
      </c>
    </row>
    <row r="3625" spans="1:7" ht="15.5" hidden="1" x14ac:dyDescent="0.35">
      <c r="A3625" t="s">
        <v>187</v>
      </c>
      <c r="B3625" t="s">
        <v>353</v>
      </c>
      <c r="C3625">
        <v>91461</v>
      </c>
      <c r="D3625">
        <v>2022</v>
      </c>
      <c r="E3625">
        <v>12</v>
      </c>
      <c r="F3625">
        <v>388.08</v>
      </c>
      <c r="G3625">
        <v>38</v>
      </c>
    </row>
    <row r="3626" spans="1:7" ht="15.5" hidden="1" x14ac:dyDescent="0.35">
      <c r="A3626" t="s">
        <v>187</v>
      </c>
      <c r="B3626" t="s">
        <v>353</v>
      </c>
      <c r="C3626">
        <v>91461</v>
      </c>
      <c r="D3626">
        <v>2023</v>
      </c>
      <c r="E3626">
        <v>1</v>
      </c>
      <c r="F3626">
        <v>446.22</v>
      </c>
      <c r="G3626">
        <v>47</v>
      </c>
    </row>
    <row r="3627" spans="1:7" ht="15.5" hidden="1" x14ac:dyDescent="0.35">
      <c r="A3627" t="s">
        <v>187</v>
      </c>
      <c r="B3627" t="s">
        <v>353</v>
      </c>
      <c r="C3627">
        <v>91461</v>
      </c>
      <c r="D3627">
        <v>2023</v>
      </c>
      <c r="E3627">
        <v>2</v>
      </c>
      <c r="F3627">
        <v>437.88</v>
      </c>
      <c r="G3627">
        <v>36</v>
      </c>
    </row>
    <row r="3628" spans="1:7" ht="15.5" hidden="1" x14ac:dyDescent="0.35">
      <c r="A3628" t="s">
        <v>187</v>
      </c>
      <c r="B3628" t="s">
        <v>353</v>
      </c>
      <c r="C3628">
        <v>91461</v>
      </c>
      <c r="D3628">
        <v>2023</v>
      </c>
      <c r="E3628">
        <v>3</v>
      </c>
      <c r="F3628">
        <v>466.52</v>
      </c>
      <c r="G3628">
        <v>41</v>
      </c>
    </row>
    <row r="3629" spans="1:7" ht="15.5" hidden="1" x14ac:dyDescent="0.35">
      <c r="A3629" t="s">
        <v>187</v>
      </c>
      <c r="B3629" t="s">
        <v>353</v>
      </c>
      <c r="C3629">
        <v>91461</v>
      </c>
      <c r="D3629">
        <v>2023</v>
      </c>
      <c r="E3629">
        <v>4</v>
      </c>
      <c r="F3629">
        <v>377.62</v>
      </c>
      <c r="G3629">
        <v>34</v>
      </c>
    </row>
    <row r="3630" spans="1:7" ht="15.5" hidden="1" x14ac:dyDescent="0.35">
      <c r="A3630" t="s">
        <v>187</v>
      </c>
      <c r="B3630" t="s">
        <v>353</v>
      </c>
      <c r="C3630">
        <v>91461</v>
      </c>
      <c r="D3630">
        <v>2023</v>
      </c>
      <c r="E3630">
        <v>5</v>
      </c>
      <c r="F3630">
        <v>409.76</v>
      </c>
      <c r="G3630">
        <v>49</v>
      </c>
    </row>
    <row r="3631" spans="1:7" ht="15.5" hidden="1" x14ac:dyDescent="0.35">
      <c r="A3631" t="s">
        <v>187</v>
      </c>
      <c r="B3631" t="s">
        <v>353</v>
      </c>
      <c r="C3631">
        <v>91461</v>
      </c>
      <c r="D3631">
        <v>2023</v>
      </c>
      <c r="E3631">
        <v>6</v>
      </c>
      <c r="F3631">
        <v>115.41</v>
      </c>
      <c r="G3631">
        <v>14</v>
      </c>
    </row>
    <row r="3632" spans="1:7" ht="15.5" hidden="1" x14ac:dyDescent="0.35">
      <c r="A3632" t="s">
        <v>187</v>
      </c>
      <c r="B3632" t="s">
        <v>353</v>
      </c>
      <c r="C3632">
        <v>91461</v>
      </c>
      <c r="D3632">
        <v>2023</v>
      </c>
      <c r="E3632">
        <v>7</v>
      </c>
      <c r="F3632">
        <v>353.24</v>
      </c>
      <c r="G3632">
        <v>35</v>
      </c>
    </row>
    <row r="3633" spans="1:7" ht="15.5" hidden="1" x14ac:dyDescent="0.35">
      <c r="A3633" t="s">
        <v>187</v>
      </c>
      <c r="B3633" t="s">
        <v>353</v>
      </c>
      <c r="C3633">
        <v>91461</v>
      </c>
      <c r="D3633">
        <v>2023</v>
      </c>
      <c r="E3633">
        <v>8</v>
      </c>
      <c r="F3633">
        <v>436.67</v>
      </c>
      <c r="G3633">
        <v>50</v>
      </c>
    </row>
    <row r="3634" spans="1:7" ht="15.5" hidden="1" x14ac:dyDescent="0.35">
      <c r="A3634" t="s">
        <v>187</v>
      </c>
      <c r="B3634" t="s">
        <v>353</v>
      </c>
      <c r="C3634">
        <v>91461</v>
      </c>
      <c r="D3634">
        <v>2023</v>
      </c>
      <c r="E3634">
        <v>9</v>
      </c>
      <c r="F3634">
        <v>403.82</v>
      </c>
      <c r="G3634">
        <v>41</v>
      </c>
    </row>
    <row r="3635" spans="1:7" ht="15.5" hidden="1" x14ac:dyDescent="0.35">
      <c r="A3635" t="s">
        <v>187</v>
      </c>
      <c r="B3635" t="s">
        <v>353</v>
      </c>
      <c r="C3635">
        <v>91461</v>
      </c>
      <c r="D3635">
        <v>2023</v>
      </c>
      <c r="E3635">
        <v>10</v>
      </c>
      <c r="F3635">
        <v>445.68</v>
      </c>
      <c r="G3635">
        <v>43</v>
      </c>
    </row>
    <row r="3636" spans="1:7" ht="15.5" hidden="1" x14ac:dyDescent="0.35">
      <c r="A3636" t="s">
        <v>187</v>
      </c>
      <c r="B3636" t="s">
        <v>353</v>
      </c>
      <c r="C3636">
        <v>91461</v>
      </c>
      <c r="D3636">
        <v>2023</v>
      </c>
      <c r="E3636">
        <v>11</v>
      </c>
      <c r="F3636">
        <v>442.08</v>
      </c>
      <c r="G3636">
        <v>46</v>
      </c>
    </row>
    <row r="3637" spans="1:7" ht="15.5" hidden="1" x14ac:dyDescent="0.35">
      <c r="A3637" t="s">
        <v>187</v>
      </c>
      <c r="B3637" t="s">
        <v>353</v>
      </c>
      <c r="C3637">
        <v>91461</v>
      </c>
      <c r="D3637">
        <v>2023</v>
      </c>
      <c r="E3637">
        <v>12</v>
      </c>
      <c r="F3637">
        <v>415.29</v>
      </c>
      <c r="G3637">
        <v>46</v>
      </c>
    </row>
    <row r="3638" spans="1:7" ht="15.5" hidden="1" x14ac:dyDescent="0.35">
      <c r="A3638" t="s">
        <v>187</v>
      </c>
      <c r="B3638" t="s">
        <v>353</v>
      </c>
      <c r="C3638">
        <v>91461</v>
      </c>
      <c r="D3638">
        <v>2024</v>
      </c>
      <c r="E3638">
        <v>1</v>
      </c>
      <c r="F3638">
        <v>478.74</v>
      </c>
      <c r="G3638">
        <v>48</v>
      </c>
    </row>
    <row r="3639" spans="1:7" ht="15.5" hidden="1" x14ac:dyDescent="0.35">
      <c r="A3639" t="s">
        <v>187</v>
      </c>
      <c r="B3639" t="s">
        <v>353</v>
      </c>
      <c r="C3639">
        <v>91461</v>
      </c>
      <c r="D3639">
        <v>2024</v>
      </c>
      <c r="E3639">
        <v>2</v>
      </c>
      <c r="F3639">
        <v>396.52</v>
      </c>
      <c r="G3639">
        <v>47</v>
      </c>
    </row>
    <row r="3640" spans="1:7" ht="15.5" hidden="1" x14ac:dyDescent="0.35">
      <c r="A3640" t="s">
        <v>187</v>
      </c>
      <c r="B3640" t="s">
        <v>353</v>
      </c>
      <c r="C3640">
        <v>91461</v>
      </c>
      <c r="D3640">
        <v>2024</v>
      </c>
      <c r="E3640">
        <v>3</v>
      </c>
      <c r="F3640">
        <v>384.38</v>
      </c>
      <c r="G3640">
        <v>41.92</v>
      </c>
    </row>
    <row r="3641" spans="1:7" ht="15.5" hidden="1" x14ac:dyDescent="0.35">
      <c r="A3641" t="s">
        <v>187</v>
      </c>
      <c r="B3641" t="s">
        <v>353</v>
      </c>
      <c r="C3641">
        <v>91461</v>
      </c>
      <c r="D3641">
        <v>2024</v>
      </c>
      <c r="E3641">
        <v>4</v>
      </c>
      <c r="F3641">
        <v>0</v>
      </c>
      <c r="G3641">
        <v>0</v>
      </c>
    </row>
    <row r="3642" spans="1:7" ht="15.5" hidden="1" x14ac:dyDescent="0.35">
      <c r="A3642" t="s">
        <v>187</v>
      </c>
      <c r="B3642" t="s">
        <v>353</v>
      </c>
      <c r="C3642">
        <v>91461</v>
      </c>
      <c r="D3642">
        <v>2024</v>
      </c>
      <c r="E3642">
        <v>5</v>
      </c>
      <c r="F3642">
        <v>0</v>
      </c>
      <c r="G3642">
        <v>0</v>
      </c>
    </row>
    <row r="3643" spans="1:7" ht="15.5" hidden="1" x14ac:dyDescent="0.35">
      <c r="A3643" t="s">
        <v>187</v>
      </c>
      <c r="B3643" t="s">
        <v>353</v>
      </c>
      <c r="C3643">
        <v>91461</v>
      </c>
      <c r="D3643">
        <v>2024</v>
      </c>
      <c r="E3643">
        <v>6</v>
      </c>
      <c r="F3643">
        <v>0</v>
      </c>
      <c r="G3643">
        <v>0</v>
      </c>
    </row>
    <row r="3644" spans="1:7" ht="15.5" hidden="1" x14ac:dyDescent="0.35">
      <c r="A3644" t="s">
        <v>187</v>
      </c>
      <c r="B3644" t="s">
        <v>353</v>
      </c>
      <c r="C3644">
        <v>91461</v>
      </c>
      <c r="D3644">
        <v>2024</v>
      </c>
      <c r="E3644">
        <v>7</v>
      </c>
      <c r="F3644">
        <v>0</v>
      </c>
      <c r="G3644">
        <v>0</v>
      </c>
    </row>
    <row r="3645" spans="1:7" ht="15.5" hidden="1" x14ac:dyDescent="0.35">
      <c r="A3645" t="s">
        <v>187</v>
      </c>
      <c r="B3645" t="s">
        <v>353</v>
      </c>
      <c r="C3645">
        <v>91461</v>
      </c>
      <c r="D3645">
        <v>2024</v>
      </c>
      <c r="E3645">
        <v>8</v>
      </c>
      <c r="F3645">
        <v>0</v>
      </c>
      <c r="G3645">
        <v>0</v>
      </c>
    </row>
    <row r="3646" spans="1:7" ht="15.5" hidden="1" x14ac:dyDescent="0.35">
      <c r="A3646" t="s">
        <v>187</v>
      </c>
      <c r="B3646" t="s">
        <v>353</v>
      </c>
      <c r="C3646">
        <v>91461</v>
      </c>
      <c r="D3646">
        <v>2024</v>
      </c>
      <c r="E3646">
        <v>9</v>
      </c>
      <c r="F3646">
        <v>0</v>
      </c>
      <c r="G3646">
        <v>0</v>
      </c>
    </row>
    <row r="3647" spans="1:7" ht="15.5" hidden="1" x14ac:dyDescent="0.35">
      <c r="A3647" t="s">
        <v>187</v>
      </c>
      <c r="B3647" t="s">
        <v>353</v>
      </c>
      <c r="C3647">
        <v>91461</v>
      </c>
      <c r="D3647">
        <v>2024</v>
      </c>
      <c r="E3647">
        <v>10</v>
      </c>
      <c r="F3647">
        <v>0</v>
      </c>
      <c r="G3647">
        <v>0</v>
      </c>
    </row>
    <row r="3648" spans="1:7" ht="15.5" hidden="1" x14ac:dyDescent="0.35">
      <c r="A3648" t="s">
        <v>187</v>
      </c>
      <c r="B3648" t="s">
        <v>353</v>
      </c>
      <c r="C3648">
        <v>91461</v>
      </c>
      <c r="D3648">
        <v>2024</v>
      </c>
      <c r="E3648">
        <v>11</v>
      </c>
      <c r="F3648">
        <v>0</v>
      </c>
      <c r="G3648">
        <v>0</v>
      </c>
    </row>
    <row r="3649" spans="1:7" ht="15.5" hidden="1" x14ac:dyDescent="0.35">
      <c r="A3649" t="s">
        <v>187</v>
      </c>
      <c r="B3649" t="s">
        <v>353</v>
      </c>
      <c r="C3649">
        <v>91461</v>
      </c>
      <c r="D3649">
        <v>2024</v>
      </c>
      <c r="E3649">
        <v>12</v>
      </c>
      <c r="F3649">
        <v>0</v>
      </c>
      <c r="G3649">
        <v>0</v>
      </c>
    </row>
    <row r="3650" spans="1:7" ht="15.5" x14ac:dyDescent="0.35">
      <c r="A3650" t="s">
        <v>187</v>
      </c>
      <c r="B3650" t="s">
        <v>353</v>
      </c>
      <c r="C3650">
        <v>91461</v>
      </c>
      <c r="D3650">
        <v>2025</v>
      </c>
      <c r="E3650">
        <v>1</v>
      </c>
      <c r="F3650">
        <v>0</v>
      </c>
      <c r="G3650">
        <v>0</v>
      </c>
    </row>
    <row r="3651" spans="1:7" ht="15.5" x14ac:dyDescent="0.35">
      <c r="A3651" t="s">
        <v>187</v>
      </c>
      <c r="B3651" t="s">
        <v>353</v>
      </c>
      <c r="C3651">
        <v>91461</v>
      </c>
      <c r="D3651">
        <v>2025</v>
      </c>
      <c r="E3651">
        <v>2</v>
      </c>
      <c r="F3651">
        <v>0</v>
      </c>
      <c r="G3651">
        <v>0</v>
      </c>
    </row>
    <row r="3652" spans="1:7" ht="15.5" x14ac:dyDescent="0.35">
      <c r="A3652" t="s">
        <v>187</v>
      </c>
      <c r="B3652" t="s">
        <v>353</v>
      </c>
      <c r="C3652">
        <v>91461</v>
      </c>
      <c r="D3652">
        <v>2025</v>
      </c>
      <c r="E3652">
        <v>3</v>
      </c>
      <c r="F3652">
        <v>0</v>
      </c>
      <c r="G3652">
        <v>0</v>
      </c>
    </row>
    <row r="3653" spans="1:7" ht="15.5" x14ac:dyDescent="0.35">
      <c r="A3653" t="s">
        <v>187</v>
      </c>
      <c r="B3653" t="s">
        <v>353</v>
      </c>
      <c r="C3653">
        <v>91461</v>
      </c>
      <c r="D3653">
        <v>2025</v>
      </c>
      <c r="E3653">
        <v>4</v>
      </c>
      <c r="F3653">
        <v>0</v>
      </c>
      <c r="G3653">
        <v>0</v>
      </c>
    </row>
    <row r="3654" spans="1:7" ht="15.5" x14ac:dyDescent="0.35">
      <c r="A3654" t="s">
        <v>187</v>
      </c>
      <c r="B3654" t="s">
        <v>353</v>
      </c>
      <c r="C3654">
        <v>91461</v>
      </c>
      <c r="D3654">
        <v>2025</v>
      </c>
      <c r="E3654">
        <v>5</v>
      </c>
      <c r="F3654">
        <v>0</v>
      </c>
      <c r="G3654">
        <v>0</v>
      </c>
    </row>
    <row r="3655" spans="1:7" ht="15.5" x14ac:dyDescent="0.35">
      <c r="A3655" t="s">
        <v>187</v>
      </c>
      <c r="B3655" t="s">
        <v>353</v>
      </c>
      <c r="C3655">
        <v>91461</v>
      </c>
      <c r="D3655">
        <v>2025</v>
      </c>
      <c r="E3655">
        <v>6</v>
      </c>
      <c r="F3655">
        <v>0</v>
      </c>
      <c r="G3655">
        <v>0</v>
      </c>
    </row>
    <row r="3656" spans="1:7" ht="15.5" x14ac:dyDescent="0.35">
      <c r="A3656" t="s">
        <v>187</v>
      </c>
      <c r="B3656" t="s">
        <v>353</v>
      </c>
      <c r="C3656">
        <v>91461</v>
      </c>
      <c r="D3656">
        <v>2025</v>
      </c>
      <c r="E3656">
        <v>7</v>
      </c>
      <c r="F3656">
        <v>0</v>
      </c>
      <c r="G3656">
        <v>0</v>
      </c>
    </row>
    <row r="3657" spans="1:7" ht="15.5" x14ac:dyDescent="0.35">
      <c r="A3657" t="s">
        <v>187</v>
      </c>
      <c r="B3657" t="s">
        <v>353</v>
      </c>
      <c r="C3657">
        <v>91461</v>
      </c>
      <c r="D3657">
        <v>2025</v>
      </c>
      <c r="E3657">
        <v>8</v>
      </c>
      <c r="F3657">
        <v>0</v>
      </c>
      <c r="G3657">
        <v>0</v>
      </c>
    </row>
    <row r="3658" spans="1:7" ht="15.5" x14ac:dyDescent="0.35">
      <c r="A3658" t="s">
        <v>187</v>
      </c>
      <c r="B3658" t="s">
        <v>353</v>
      </c>
      <c r="C3658">
        <v>91461</v>
      </c>
      <c r="D3658">
        <v>2025</v>
      </c>
      <c r="E3658">
        <v>9</v>
      </c>
      <c r="F3658">
        <v>0</v>
      </c>
      <c r="G3658">
        <v>0</v>
      </c>
    </row>
    <row r="3659" spans="1:7" ht="15.5" x14ac:dyDescent="0.35">
      <c r="A3659" t="s">
        <v>187</v>
      </c>
      <c r="B3659" t="s">
        <v>353</v>
      </c>
      <c r="C3659">
        <v>91461</v>
      </c>
      <c r="D3659">
        <v>2025</v>
      </c>
      <c r="E3659">
        <v>10</v>
      </c>
      <c r="F3659">
        <v>0</v>
      </c>
      <c r="G3659">
        <v>0</v>
      </c>
    </row>
    <row r="3660" spans="1:7" ht="15.5" x14ac:dyDescent="0.35">
      <c r="A3660" t="s">
        <v>187</v>
      </c>
      <c r="B3660" t="s">
        <v>353</v>
      </c>
      <c r="C3660">
        <v>91461</v>
      </c>
      <c r="D3660">
        <v>2025</v>
      </c>
      <c r="E3660">
        <v>11</v>
      </c>
      <c r="F3660">
        <v>0</v>
      </c>
      <c r="G3660">
        <v>0</v>
      </c>
    </row>
    <row r="3661" spans="1:7" ht="15.5" hidden="1" x14ac:dyDescent="0.35">
      <c r="A3661" t="s">
        <v>187</v>
      </c>
      <c r="B3661" t="s">
        <v>353</v>
      </c>
      <c r="C3661">
        <v>91465</v>
      </c>
      <c r="D3661">
        <v>2017</v>
      </c>
      <c r="E3661">
        <v>8</v>
      </c>
      <c r="F3661">
        <v>11.75</v>
      </c>
      <c r="G3661">
        <v>2</v>
      </c>
    </row>
    <row r="3662" spans="1:7" ht="15.5" hidden="1" x14ac:dyDescent="0.35">
      <c r="A3662" t="s">
        <v>187</v>
      </c>
      <c r="B3662" t="s">
        <v>353</v>
      </c>
      <c r="C3662">
        <v>91465</v>
      </c>
      <c r="D3662">
        <v>2017</v>
      </c>
      <c r="E3662">
        <v>9</v>
      </c>
      <c r="F3662">
        <v>363.27</v>
      </c>
      <c r="G3662">
        <v>59</v>
      </c>
    </row>
    <row r="3663" spans="1:7" ht="15.5" hidden="1" x14ac:dyDescent="0.35">
      <c r="A3663" t="s">
        <v>187</v>
      </c>
      <c r="B3663" t="s">
        <v>353</v>
      </c>
      <c r="C3663">
        <v>91465</v>
      </c>
      <c r="D3663">
        <v>2017</v>
      </c>
      <c r="E3663">
        <v>10</v>
      </c>
      <c r="F3663">
        <v>308.63</v>
      </c>
      <c r="G3663">
        <v>51.33</v>
      </c>
    </row>
    <row r="3664" spans="1:7" ht="15.5" hidden="1" x14ac:dyDescent="0.35">
      <c r="A3664" t="s">
        <v>187</v>
      </c>
      <c r="B3664" t="s">
        <v>353</v>
      </c>
      <c r="C3664">
        <v>91465</v>
      </c>
      <c r="D3664">
        <v>2017</v>
      </c>
      <c r="E3664">
        <v>11</v>
      </c>
      <c r="F3664">
        <v>298.67</v>
      </c>
      <c r="G3664">
        <v>49.67</v>
      </c>
    </row>
    <row r="3665" spans="1:7" ht="15.5" hidden="1" x14ac:dyDescent="0.35">
      <c r="A3665" t="s">
        <v>187</v>
      </c>
      <c r="B3665" t="s">
        <v>353</v>
      </c>
      <c r="C3665">
        <v>91465</v>
      </c>
      <c r="D3665">
        <v>2017</v>
      </c>
      <c r="E3665">
        <v>12</v>
      </c>
      <c r="F3665">
        <v>340.85</v>
      </c>
      <c r="G3665">
        <v>63</v>
      </c>
    </row>
    <row r="3666" spans="1:7" ht="15.5" hidden="1" x14ac:dyDescent="0.35">
      <c r="A3666" t="s">
        <v>187</v>
      </c>
      <c r="B3666" t="s">
        <v>353</v>
      </c>
      <c r="C3666">
        <v>91465</v>
      </c>
      <c r="D3666">
        <v>2018</v>
      </c>
      <c r="E3666">
        <v>1</v>
      </c>
      <c r="F3666">
        <v>333.85</v>
      </c>
      <c r="G3666">
        <v>54</v>
      </c>
    </row>
    <row r="3667" spans="1:7" ht="15.5" hidden="1" x14ac:dyDescent="0.35">
      <c r="A3667" t="s">
        <v>187</v>
      </c>
      <c r="B3667" t="s">
        <v>353</v>
      </c>
      <c r="C3667">
        <v>91465</v>
      </c>
      <c r="D3667">
        <v>2018</v>
      </c>
      <c r="E3667">
        <v>2</v>
      </c>
      <c r="F3667">
        <v>313.23</v>
      </c>
      <c r="G3667">
        <v>56</v>
      </c>
    </row>
    <row r="3668" spans="1:7" ht="15.5" hidden="1" x14ac:dyDescent="0.35">
      <c r="A3668" t="s">
        <v>187</v>
      </c>
      <c r="B3668" t="s">
        <v>353</v>
      </c>
      <c r="C3668">
        <v>91465</v>
      </c>
      <c r="D3668">
        <v>2018</v>
      </c>
      <c r="E3668">
        <v>3</v>
      </c>
      <c r="F3668">
        <v>327.23</v>
      </c>
      <c r="G3668">
        <v>51</v>
      </c>
    </row>
    <row r="3669" spans="1:7" ht="15.5" hidden="1" x14ac:dyDescent="0.35">
      <c r="A3669" t="s">
        <v>187</v>
      </c>
      <c r="B3669" t="s">
        <v>353</v>
      </c>
      <c r="C3669">
        <v>91465</v>
      </c>
      <c r="D3669">
        <v>2018</v>
      </c>
      <c r="E3669">
        <v>4</v>
      </c>
      <c r="F3669">
        <v>411.77</v>
      </c>
      <c r="G3669">
        <v>71</v>
      </c>
    </row>
    <row r="3670" spans="1:7" ht="15.5" hidden="1" x14ac:dyDescent="0.35">
      <c r="A3670" t="s">
        <v>187</v>
      </c>
      <c r="B3670" t="s">
        <v>353</v>
      </c>
      <c r="C3670">
        <v>91465</v>
      </c>
      <c r="D3670">
        <v>2018</v>
      </c>
      <c r="E3670">
        <v>5</v>
      </c>
      <c r="F3670">
        <v>331.25</v>
      </c>
      <c r="G3670">
        <v>56</v>
      </c>
    </row>
    <row r="3671" spans="1:7" ht="15.5" hidden="1" x14ac:dyDescent="0.35">
      <c r="A3671" t="s">
        <v>187</v>
      </c>
      <c r="B3671" t="s">
        <v>353</v>
      </c>
      <c r="C3671">
        <v>91465</v>
      </c>
      <c r="D3671">
        <v>2018</v>
      </c>
      <c r="E3671">
        <v>6</v>
      </c>
      <c r="F3671">
        <v>341.92</v>
      </c>
      <c r="G3671">
        <v>55</v>
      </c>
    </row>
    <row r="3672" spans="1:7" ht="15.5" hidden="1" x14ac:dyDescent="0.35">
      <c r="A3672" t="s">
        <v>187</v>
      </c>
      <c r="B3672" t="s">
        <v>353</v>
      </c>
      <c r="C3672">
        <v>91465</v>
      </c>
      <c r="D3672">
        <v>2018</v>
      </c>
      <c r="E3672">
        <v>7</v>
      </c>
      <c r="F3672">
        <v>352.38</v>
      </c>
      <c r="G3672">
        <v>58</v>
      </c>
    </row>
    <row r="3673" spans="1:7" ht="15.5" hidden="1" x14ac:dyDescent="0.35">
      <c r="A3673" t="s">
        <v>187</v>
      </c>
      <c r="B3673" t="s">
        <v>353</v>
      </c>
      <c r="C3673">
        <v>91465</v>
      </c>
      <c r="D3673">
        <v>2018</v>
      </c>
      <c r="E3673">
        <v>8</v>
      </c>
      <c r="F3673">
        <v>369.35</v>
      </c>
      <c r="G3673">
        <v>60</v>
      </c>
    </row>
    <row r="3674" spans="1:7" ht="15.5" hidden="1" x14ac:dyDescent="0.35">
      <c r="A3674" t="s">
        <v>187</v>
      </c>
      <c r="B3674" t="s">
        <v>353</v>
      </c>
      <c r="C3674">
        <v>91465</v>
      </c>
      <c r="D3674">
        <v>2018</v>
      </c>
      <c r="E3674">
        <v>9</v>
      </c>
      <c r="F3674">
        <v>361.37</v>
      </c>
      <c r="G3674">
        <v>63</v>
      </c>
    </row>
    <row r="3675" spans="1:7" ht="15.5" hidden="1" x14ac:dyDescent="0.35">
      <c r="A3675" t="s">
        <v>187</v>
      </c>
      <c r="B3675" t="s">
        <v>353</v>
      </c>
      <c r="C3675">
        <v>91465</v>
      </c>
      <c r="D3675">
        <v>2018</v>
      </c>
      <c r="E3675">
        <v>10</v>
      </c>
      <c r="F3675">
        <v>367.85</v>
      </c>
      <c r="G3675">
        <v>58</v>
      </c>
    </row>
    <row r="3676" spans="1:7" ht="15.5" hidden="1" x14ac:dyDescent="0.35">
      <c r="A3676" t="s">
        <v>187</v>
      </c>
      <c r="B3676" t="s">
        <v>353</v>
      </c>
      <c r="C3676">
        <v>91465</v>
      </c>
      <c r="D3676">
        <v>2018</v>
      </c>
      <c r="E3676">
        <v>11</v>
      </c>
      <c r="F3676">
        <v>361.53</v>
      </c>
      <c r="G3676">
        <v>57</v>
      </c>
    </row>
    <row r="3677" spans="1:7" ht="15.5" hidden="1" x14ac:dyDescent="0.35">
      <c r="A3677" t="s">
        <v>187</v>
      </c>
      <c r="B3677" t="s">
        <v>353</v>
      </c>
      <c r="C3677">
        <v>91465</v>
      </c>
      <c r="D3677">
        <v>2018</v>
      </c>
      <c r="E3677">
        <v>12</v>
      </c>
      <c r="F3677">
        <v>350.25</v>
      </c>
      <c r="G3677">
        <v>77</v>
      </c>
    </row>
    <row r="3678" spans="1:7" ht="15.5" hidden="1" x14ac:dyDescent="0.35">
      <c r="A3678" t="s">
        <v>187</v>
      </c>
      <c r="B3678" t="s">
        <v>353</v>
      </c>
      <c r="C3678">
        <v>91465</v>
      </c>
      <c r="D3678">
        <v>2019</v>
      </c>
      <c r="E3678">
        <v>1</v>
      </c>
      <c r="F3678">
        <v>280.45</v>
      </c>
      <c r="G3678">
        <v>57</v>
      </c>
    </row>
    <row r="3679" spans="1:7" ht="15.5" hidden="1" x14ac:dyDescent="0.35">
      <c r="A3679" t="s">
        <v>187</v>
      </c>
      <c r="B3679" t="s">
        <v>353</v>
      </c>
      <c r="C3679">
        <v>91465</v>
      </c>
      <c r="D3679">
        <v>2019</v>
      </c>
      <c r="E3679">
        <v>2</v>
      </c>
      <c r="F3679">
        <v>322.58</v>
      </c>
      <c r="G3679">
        <v>49</v>
      </c>
    </row>
    <row r="3680" spans="1:7" ht="15.5" hidden="1" x14ac:dyDescent="0.35">
      <c r="A3680" t="s">
        <v>187</v>
      </c>
      <c r="B3680" t="s">
        <v>353</v>
      </c>
      <c r="C3680">
        <v>91465</v>
      </c>
      <c r="D3680">
        <v>2019</v>
      </c>
      <c r="E3680">
        <v>3</v>
      </c>
      <c r="F3680">
        <v>317.22000000000003</v>
      </c>
      <c r="G3680">
        <v>48</v>
      </c>
    </row>
    <row r="3681" spans="1:7" ht="15.5" hidden="1" x14ac:dyDescent="0.35">
      <c r="A3681" t="s">
        <v>187</v>
      </c>
      <c r="B3681" t="s">
        <v>353</v>
      </c>
      <c r="C3681">
        <v>91465</v>
      </c>
      <c r="D3681">
        <v>2019</v>
      </c>
      <c r="E3681">
        <v>4</v>
      </c>
      <c r="F3681">
        <v>289.64999999999998</v>
      </c>
      <c r="G3681">
        <v>47</v>
      </c>
    </row>
    <row r="3682" spans="1:7" ht="15.5" hidden="1" x14ac:dyDescent="0.35">
      <c r="A3682" t="s">
        <v>187</v>
      </c>
      <c r="B3682" t="s">
        <v>353</v>
      </c>
      <c r="C3682">
        <v>91465</v>
      </c>
      <c r="D3682">
        <v>2019</v>
      </c>
      <c r="E3682">
        <v>5</v>
      </c>
      <c r="F3682">
        <v>257.62</v>
      </c>
      <c r="G3682">
        <v>45</v>
      </c>
    </row>
    <row r="3683" spans="1:7" ht="15.5" hidden="1" x14ac:dyDescent="0.35">
      <c r="A3683" t="s">
        <v>187</v>
      </c>
      <c r="B3683" t="s">
        <v>353</v>
      </c>
      <c r="C3683">
        <v>91465</v>
      </c>
      <c r="D3683">
        <v>2019</v>
      </c>
      <c r="E3683">
        <v>6</v>
      </c>
      <c r="F3683">
        <v>369.1</v>
      </c>
      <c r="G3683">
        <v>59</v>
      </c>
    </row>
    <row r="3684" spans="1:7" ht="15.5" hidden="1" x14ac:dyDescent="0.35">
      <c r="A3684" t="s">
        <v>187</v>
      </c>
      <c r="B3684" t="s">
        <v>353</v>
      </c>
      <c r="C3684">
        <v>91465</v>
      </c>
      <c r="D3684">
        <v>2019</v>
      </c>
      <c r="E3684">
        <v>7</v>
      </c>
      <c r="F3684">
        <v>415.63</v>
      </c>
      <c r="G3684">
        <v>69</v>
      </c>
    </row>
    <row r="3685" spans="1:7" ht="15.5" hidden="1" x14ac:dyDescent="0.35">
      <c r="A3685" t="s">
        <v>187</v>
      </c>
      <c r="B3685" t="s">
        <v>353</v>
      </c>
      <c r="C3685">
        <v>91465</v>
      </c>
      <c r="D3685">
        <v>2019</v>
      </c>
      <c r="E3685">
        <v>8</v>
      </c>
      <c r="F3685">
        <v>372.98</v>
      </c>
      <c r="G3685">
        <v>61</v>
      </c>
    </row>
    <row r="3686" spans="1:7" ht="15.5" hidden="1" x14ac:dyDescent="0.35">
      <c r="A3686" t="s">
        <v>187</v>
      </c>
      <c r="B3686" t="s">
        <v>353</v>
      </c>
      <c r="C3686">
        <v>91465</v>
      </c>
      <c r="D3686">
        <v>2019</v>
      </c>
      <c r="E3686">
        <v>9</v>
      </c>
      <c r="F3686">
        <v>360.62</v>
      </c>
      <c r="G3686">
        <v>59</v>
      </c>
    </row>
    <row r="3687" spans="1:7" ht="15.5" hidden="1" x14ac:dyDescent="0.35">
      <c r="A3687" t="s">
        <v>187</v>
      </c>
      <c r="B3687" t="s">
        <v>353</v>
      </c>
      <c r="C3687">
        <v>91465</v>
      </c>
      <c r="D3687">
        <v>2019</v>
      </c>
      <c r="E3687">
        <v>10</v>
      </c>
      <c r="F3687">
        <v>399.1</v>
      </c>
      <c r="G3687">
        <v>64</v>
      </c>
    </row>
    <row r="3688" spans="1:7" ht="15.5" hidden="1" x14ac:dyDescent="0.35">
      <c r="A3688" t="s">
        <v>187</v>
      </c>
      <c r="B3688" t="s">
        <v>353</v>
      </c>
      <c r="C3688">
        <v>91465</v>
      </c>
      <c r="D3688">
        <v>2019</v>
      </c>
      <c r="E3688">
        <v>11</v>
      </c>
      <c r="F3688">
        <v>291.82</v>
      </c>
      <c r="G3688">
        <v>49</v>
      </c>
    </row>
    <row r="3689" spans="1:7" ht="15.5" hidden="1" x14ac:dyDescent="0.35">
      <c r="A3689" t="s">
        <v>187</v>
      </c>
      <c r="B3689" t="s">
        <v>353</v>
      </c>
      <c r="C3689">
        <v>91465</v>
      </c>
      <c r="D3689">
        <v>2019</v>
      </c>
      <c r="E3689">
        <v>12</v>
      </c>
      <c r="F3689">
        <v>390.94</v>
      </c>
      <c r="G3689">
        <v>66</v>
      </c>
    </row>
    <row r="3690" spans="1:7" ht="15.5" hidden="1" x14ac:dyDescent="0.35">
      <c r="A3690" t="s">
        <v>187</v>
      </c>
      <c r="B3690" t="s">
        <v>353</v>
      </c>
      <c r="C3690">
        <v>91465</v>
      </c>
      <c r="D3690">
        <v>2020</v>
      </c>
      <c r="E3690">
        <v>1</v>
      </c>
      <c r="F3690">
        <v>301.14</v>
      </c>
      <c r="G3690">
        <v>51.67</v>
      </c>
    </row>
    <row r="3691" spans="1:7" ht="15.5" hidden="1" x14ac:dyDescent="0.35">
      <c r="A3691" t="s">
        <v>187</v>
      </c>
      <c r="B3691" t="s">
        <v>353</v>
      </c>
      <c r="C3691">
        <v>91465</v>
      </c>
      <c r="D3691">
        <v>2020</v>
      </c>
      <c r="E3691">
        <v>2</v>
      </c>
      <c r="F3691">
        <v>281.70999999999998</v>
      </c>
      <c r="G3691">
        <v>48.33</v>
      </c>
    </row>
    <row r="3692" spans="1:7" ht="15.5" hidden="1" x14ac:dyDescent="0.35">
      <c r="A3692" t="s">
        <v>187</v>
      </c>
      <c r="B3692" t="s">
        <v>353</v>
      </c>
      <c r="C3692">
        <v>91465</v>
      </c>
      <c r="D3692">
        <v>2020</v>
      </c>
      <c r="E3692">
        <v>3</v>
      </c>
      <c r="F3692">
        <v>301.89999999999998</v>
      </c>
      <c r="G3692">
        <v>47</v>
      </c>
    </row>
    <row r="3693" spans="1:7" ht="15.5" hidden="1" x14ac:dyDescent="0.35">
      <c r="A3693" t="s">
        <v>187</v>
      </c>
      <c r="B3693" t="s">
        <v>353</v>
      </c>
      <c r="C3693">
        <v>91465</v>
      </c>
      <c r="D3693">
        <v>2020</v>
      </c>
      <c r="E3693">
        <v>4</v>
      </c>
      <c r="F3693">
        <v>0</v>
      </c>
      <c r="G3693">
        <v>0</v>
      </c>
    </row>
    <row r="3694" spans="1:7" ht="15.5" hidden="1" x14ac:dyDescent="0.35">
      <c r="A3694" t="s">
        <v>187</v>
      </c>
      <c r="B3694" t="s">
        <v>353</v>
      </c>
      <c r="C3694">
        <v>91465</v>
      </c>
      <c r="D3694">
        <v>2020</v>
      </c>
      <c r="E3694">
        <v>5</v>
      </c>
      <c r="F3694">
        <v>0</v>
      </c>
      <c r="G3694">
        <v>0</v>
      </c>
    </row>
    <row r="3695" spans="1:7" ht="15.5" hidden="1" x14ac:dyDescent="0.35">
      <c r="A3695" t="s">
        <v>187</v>
      </c>
      <c r="B3695" t="s">
        <v>353</v>
      </c>
      <c r="C3695">
        <v>91465</v>
      </c>
      <c r="D3695">
        <v>2020</v>
      </c>
      <c r="E3695">
        <v>6</v>
      </c>
      <c r="F3695">
        <v>0</v>
      </c>
      <c r="G3695">
        <v>0</v>
      </c>
    </row>
    <row r="3696" spans="1:7" ht="15.5" hidden="1" x14ac:dyDescent="0.35">
      <c r="A3696" t="s">
        <v>187</v>
      </c>
      <c r="B3696" t="s">
        <v>353</v>
      </c>
      <c r="C3696">
        <v>91465</v>
      </c>
      <c r="D3696">
        <v>2020</v>
      </c>
      <c r="E3696">
        <v>7</v>
      </c>
      <c r="F3696">
        <v>0</v>
      </c>
      <c r="G3696">
        <v>0</v>
      </c>
    </row>
    <row r="3697" spans="1:7" ht="15.5" hidden="1" x14ac:dyDescent="0.35">
      <c r="A3697" t="s">
        <v>187</v>
      </c>
      <c r="B3697" t="s">
        <v>353</v>
      </c>
      <c r="C3697">
        <v>91465</v>
      </c>
      <c r="D3697">
        <v>2020</v>
      </c>
      <c r="E3697">
        <v>8</v>
      </c>
      <c r="F3697">
        <v>0</v>
      </c>
      <c r="G3697">
        <v>0</v>
      </c>
    </row>
    <row r="3698" spans="1:7" ht="15.5" hidden="1" x14ac:dyDescent="0.35">
      <c r="A3698" t="s">
        <v>187</v>
      </c>
      <c r="B3698" t="s">
        <v>353</v>
      </c>
      <c r="C3698">
        <v>91465</v>
      </c>
      <c r="D3698">
        <v>2020</v>
      </c>
      <c r="E3698">
        <v>9</v>
      </c>
      <c r="F3698">
        <v>1.1399999999999999</v>
      </c>
      <c r="G3698">
        <v>1</v>
      </c>
    </row>
    <row r="3699" spans="1:7" ht="15.5" hidden="1" x14ac:dyDescent="0.35">
      <c r="A3699" t="s">
        <v>187</v>
      </c>
      <c r="B3699" t="s">
        <v>353</v>
      </c>
      <c r="C3699">
        <v>91465</v>
      </c>
      <c r="D3699">
        <v>2020</v>
      </c>
      <c r="E3699">
        <v>10</v>
      </c>
      <c r="F3699">
        <v>0</v>
      </c>
      <c r="G3699">
        <v>0</v>
      </c>
    </row>
    <row r="3700" spans="1:7" ht="15.5" hidden="1" x14ac:dyDescent="0.35">
      <c r="A3700" t="s">
        <v>187</v>
      </c>
      <c r="B3700" t="s">
        <v>353</v>
      </c>
      <c r="C3700">
        <v>91465</v>
      </c>
      <c r="D3700">
        <v>2020</v>
      </c>
      <c r="E3700">
        <v>11</v>
      </c>
      <c r="F3700">
        <v>0</v>
      </c>
      <c r="G3700">
        <v>0</v>
      </c>
    </row>
    <row r="3701" spans="1:7" ht="15.5" hidden="1" x14ac:dyDescent="0.35">
      <c r="A3701" t="s">
        <v>187</v>
      </c>
      <c r="B3701" t="s">
        <v>353</v>
      </c>
      <c r="C3701">
        <v>91465</v>
      </c>
      <c r="D3701">
        <v>2020</v>
      </c>
      <c r="E3701">
        <v>12</v>
      </c>
      <c r="F3701">
        <v>0</v>
      </c>
      <c r="G3701">
        <v>0</v>
      </c>
    </row>
    <row r="3702" spans="1:7" ht="15.5" hidden="1" x14ac:dyDescent="0.35">
      <c r="A3702" t="s">
        <v>187</v>
      </c>
      <c r="B3702" t="s">
        <v>353</v>
      </c>
      <c r="C3702">
        <v>91465</v>
      </c>
      <c r="D3702">
        <v>2021</v>
      </c>
      <c r="E3702">
        <v>10</v>
      </c>
      <c r="F3702">
        <v>0.47</v>
      </c>
      <c r="G3702">
        <v>1</v>
      </c>
    </row>
    <row r="3703" spans="1:7" ht="15.5" hidden="1" x14ac:dyDescent="0.35">
      <c r="A3703" t="s">
        <v>187</v>
      </c>
      <c r="B3703" t="s">
        <v>353</v>
      </c>
      <c r="C3703">
        <v>91465</v>
      </c>
      <c r="D3703">
        <v>2022</v>
      </c>
      <c r="E3703">
        <v>5</v>
      </c>
      <c r="F3703">
        <v>4.68</v>
      </c>
      <c r="G3703">
        <v>29</v>
      </c>
    </row>
    <row r="3704" spans="1:7" ht="15.5" hidden="1" x14ac:dyDescent="0.35">
      <c r="A3704" t="s">
        <v>187</v>
      </c>
      <c r="B3704" t="s">
        <v>353</v>
      </c>
      <c r="C3704">
        <v>91465</v>
      </c>
      <c r="D3704">
        <v>2022</v>
      </c>
      <c r="E3704">
        <v>6</v>
      </c>
      <c r="F3704">
        <v>73.930000000000007</v>
      </c>
      <c r="G3704">
        <v>50</v>
      </c>
    </row>
    <row r="3705" spans="1:7" ht="15.5" hidden="1" x14ac:dyDescent="0.35">
      <c r="A3705" t="s">
        <v>187</v>
      </c>
      <c r="B3705" t="s">
        <v>353</v>
      </c>
      <c r="C3705">
        <v>91465</v>
      </c>
      <c r="D3705">
        <v>2022</v>
      </c>
      <c r="E3705">
        <v>7</v>
      </c>
      <c r="F3705">
        <v>227.54</v>
      </c>
      <c r="G3705">
        <v>58</v>
      </c>
    </row>
    <row r="3706" spans="1:7" ht="15.5" hidden="1" x14ac:dyDescent="0.35">
      <c r="A3706" t="s">
        <v>187</v>
      </c>
      <c r="B3706" t="s">
        <v>353</v>
      </c>
      <c r="C3706">
        <v>91465</v>
      </c>
      <c r="D3706">
        <v>2022</v>
      </c>
      <c r="E3706">
        <v>8</v>
      </c>
      <c r="F3706">
        <v>82.72</v>
      </c>
      <c r="G3706">
        <v>12.67</v>
      </c>
    </row>
    <row r="3707" spans="1:7" ht="15.5" hidden="1" x14ac:dyDescent="0.35">
      <c r="A3707" t="s">
        <v>187</v>
      </c>
      <c r="B3707" t="s">
        <v>353</v>
      </c>
      <c r="C3707">
        <v>91465</v>
      </c>
      <c r="D3707">
        <v>2023</v>
      </c>
      <c r="E3707">
        <v>1</v>
      </c>
      <c r="F3707">
        <v>0</v>
      </c>
      <c r="G3707">
        <v>0</v>
      </c>
    </row>
    <row r="3708" spans="1:7" ht="15.5" hidden="1" x14ac:dyDescent="0.35">
      <c r="A3708" t="s">
        <v>187</v>
      </c>
      <c r="B3708" t="s">
        <v>353</v>
      </c>
      <c r="C3708">
        <v>91465</v>
      </c>
      <c r="D3708">
        <v>2023</v>
      </c>
      <c r="E3708">
        <v>2</v>
      </c>
      <c r="F3708">
        <v>0</v>
      </c>
      <c r="G3708">
        <v>0</v>
      </c>
    </row>
    <row r="3709" spans="1:7" ht="15.5" hidden="1" x14ac:dyDescent="0.35">
      <c r="A3709" t="s">
        <v>187</v>
      </c>
      <c r="B3709" t="s">
        <v>353</v>
      </c>
      <c r="C3709">
        <v>91465</v>
      </c>
      <c r="D3709">
        <v>2023</v>
      </c>
      <c r="E3709">
        <v>3</v>
      </c>
      <c r="F3709">
        <v>0</v>
      </c>
      <c r="G3709">
        <v>0</v>
      </c>
    </row>
    <row r="3710" spans="1:7" ht="15.5" hidden="1" x14ac:dyDescent="0.35">
      <c r="A3710" t="s">
        <v>187</v>
      </c>
      <c r="B3710" t="s">
        <v>353</v>
      </c>
      <c r="C3710">
        <v>91465</v>
      </c>
      <c r="D3710">
        <v>2023</v>
      </c>
      <c r="E3710">
        <v>4</v>
      </c>
      <c r="F3710">
        <v>0</v>
      </c>
      <c r="G3710">
        <v>0</v>
      </c>
    </row>
    <row r="3711" spans="1:7" ht="15.5" hidden="1" x14ac:dyDescent="0.35">
      <c r="A3711" t="s">
        <v>187</v>
      </c>
      <c r="B3711" t="s">
        <v>353</v>
      </c>
      <c r="C3711">
        <v>91465</v>
      </c>
      <c r="D3711">
        <v>2023</v>
      </c>
      <c r="E3711">
        <v>5</v>
      </c>
      <c r="F3711">
        <v>339.96</v>
      </c>
      <c r="G3711">
        <v>32.67</v>
      </c>
    </row>
    <row r="3712" spans="1:7" ht="15.5" hidden="1" x14ac:dyDescent="0.35">
      <c r="A3712" t="s">
        <v>187</v>
      </c>
      <c r="B3712" t="s">
        <v>353</v>
      </c>
      <c r="C3712">
        <v>91465</v>
      </c>
      <c r="D3712">
        <v>2023</v>
      </c>
      <c r="E3712">
        <v>6</v>
      </c>
      <c r="F3712">
        <v>449.42</v>
      </c>
      <c r="G3712">
        <v>50</v>
      </c>
    </row>
    <row r="3713" spans="1:7" ht="15.5" hidden="1" x14ac:dyDescent="0.35">
      <c r="A3713" t="s">
        <v>187</v>
      </c>
      <c r="B3713" t="s">
        <v>353</v>
      </c>
      <c r="C3713">
        <v>91465</v>
      </c>
      <c r="D3713">
        <v>2023</v>
      </c>
      <c r="E3713">
        <v>7</v>
      </c>
      <c r="F3713">
        <v>447.56</v>
      </c>
      <c r="G3713">
        <v>37</v>
      </c>
    </row>
    <row r="3714" spans="1:7" ht="15.5" hidden="1" x14ac:dyDescent="0.35">
      <c r="A3714" t="s">
        <v>187</v>
      </c>
      <c r="B3714" t="s">
        <v>353</v>
      </c>
      <c r="C3714">
        <v>91465</v>
      </c>
      <c r="D3714">
        <v>2023</v>
      </c>
      <c r="E3714">
        <v>8</v>
      </c>
      <c r="F3714">
        <v>423.14</v>
      </c>
      <c r="G3714">
        <v>43</v>
      </c>
    </row>
    <row r="3715" spans="1:7" ht="15.5" hidden="1" x14ac:dyDescent="0.35">
      <c r="A3715" t="s">
        <v>187</v>
      </c>
      <c r="B3715" t="s">
        <v>353</v>
      </c>
      <c r="C3715">
        <v>91465</v>
      </c>
      <c r="D3715">
        <v>2023</v>
      </c>
      <c r="E3715">
        <v>9</v>
      </c>
      <c r="F3715">
        <v>419.01</v>
      </c>
      <c r="G3715">
        <v>45</v>
      </c>
    </row>
    <row r="3716" spans="1:7" ht="15.5" hidden="1" x14ac:dyDescent="0.35">
      <c r="A3716" t="s">
        <v>187</v>
      </c>
      <c r="B3716" t="s">
        <v>353</v>
      </c>
      <c r="C3716">
        <v>91465</v>
      </c>
      <c r="D3716">
        <v>2023</v>
      </c>
      <c r="E3716">
        <v>10</v>
      </c>
      <c r="F3716">
        <v>464.85</v>
      </c>
      <c r="G3716">
        <v>54</v>
      </c>
    </row>
    <row r="3717" spans="1:7" ht="15.5" hidden="1" x14ac:dyDescent="0.35">
      <c r="A3717" t="s">
        <v>187</v>
      </c>
      <c r="B3717" t="s">
        <v>353</v>
      </c>
      <c r="C3717">
        <v>91465</v>
      </c>
      <c r="D3717">
        <v>2023</v>
      </c>
      <c r="E3717">
        <v>11</v>
      </c>
      <c r="F3717">
        <v>405.88</v>
      </c>
      <c r="G3717">
        <v>42</v>
      </c>
    </row>
    <row r="3718" spans="1:7" ht="15.5" hidden="1" x14ac:dyDescent="0.35">
      <c r="A3718" t="s">
        <v>187</v>
      </c>
      <c r="B3718" t="s">
        <v>353</v>
      </c>
      <c r="C3718">
        <v>91465</v>
      </c>
      <c r="D3718">
        <v>2023</v>
      </c>
      <c r="E3718">
        <v>12</v>
      </c>
      <c r="F3718">
        <v>459.96</v>
      </c>
      <c r="G3718">
        <v>45</v>
      </c>
    </row>
    <row r="3719" spans="1:7" ht="15.5" hidden="1" x14ac:dyDescent="0.35">
      <c r="A3719" t="s">
        <v>187</v>
      </c>
      <c r="B3719" t="s">
        <v>353</v>
      </c>
      <c r="C3719">
        <v>91465</v>
      </c>
      <c r="D3719">
        <v>2024</v>
      </c>
      <c r="E3719">
        <v>1</v>
      </c>
      <c r="F3719">
        <v>436.11</v>
      </c>
      <c r="G3719">
        <v>43</v>
      </c>
    </row>
    <row r="3720" spans="1:7" ht="15.5" hidden="1" x14ac:dyDescent="0.35">
      <c r="A3720" t="s">
        <v>187</v>
      </c>
      <c r="B3720" t="s">
        <v>353</v>
      </c>
      <c r="C3720">
        <v>91465</v>
      </c>
      <c r="D3720">
        <v>2024</v>
      </c>
      <c r="E3720">
        <v>2</v>
      </c>
      <c r="F3720">
        <v>394.65</v>
      </c>
      <c r="G3720">
        <v>43</v>
      </c>
    </row>
    <row r="3721" spans="1:7" ht="15.5" hidden="1" x14ac:dyDescent="0.35">
      <c r="A3721" t="s">
        <v>187</v>
      </c>
      <c r="B3721" t="s">
        <v>353</v>
      </c>
      <c r="C3721">
        <v>91465</v>
      </c>
      <c r="D3721">
        <v>2024</v>
      </c>
      <c r="E3721">
        <v>3</v>
      </c>
      <c r="F3721">
        <v>418.35</v>
      </c>
      <c r="G3721">
        <v>43</v>
      </c>
    </row>
    <row r="3722" spans="1:7" ht="15.5" hidden="1" x14ac:dyDescent="0.35">
      <c r="A3722" t="s">
        <v>187</v>
      </c>
      <c r="B3722" t="s">
        <v>353</v>
      </c>
      <c r="C3722">
        <v>91465</v>
      </c>
      <c r="D3722">
        <v>2024</v>
      </c>
      <c r="E3722">
        <v>4</v>
      </c>
      <c r="F3722">
        <v>434.74</v>
      </c>
      <c r="G3722">
        <v>42</v>
      </c>
    </row>
    <row r="3723" spans="1:7" ht="15.5" hidden="1" x14ac:dyDescent="0.35">
      <c r="A3723" t="s">
        <v>187</v>
      </c>
      <c r="B3723" t="s">
        <v>353</v>
      </c>
      <c r="C3723">
        <v>91465</v>
      </c>
      <c r="D3723">
        <v>2024</v>
      </c>
      <c r="E3723">
        <v>5</v>
      </c>
      <c r="F3723">
        <v>454.06</v>
      </c>
      <c r="G3723">
        <v>46</v>
      </c>
    </row>
    <row r="3724" spans="1:7" ht="15.5" hidden="1" x14ac:dyDescent="0.35">
      <c r="A3724" t="s">
        <v>187</v>
      </c>
      <c r="B3724" t="s">
        <v>353</v>
      </c>
      <c r="C3724">
        <v>91465</v>
      </c>
      <c r="D3724">
        <v>2024</v>
      </c>
      <c r="E3724">
        <v>6</v>
      </c>
      <c r="F3724">
        <v>411.55</v>
      </c>
      <c r="G3724">
        <v>44</v>
      </c>
    </row>
    <row r="3725" spans="1:7" ht="15.5" hidden="1" x14ac:dyDescent="0.35">
      <c r="A3725" t="s">
        <v>187</v>
      </c>
      <c r="B3725" t="s">
        <v>353</v>
      </c>
      <c r="C3725">
        <v>91465</v>
      </c>
      <c r="D3725">
        <v>2024</v>
      </c>
      <c r="E3725">
        <v>7</v>
      </c>
      <c r="F3725">
        <v>460.2</v>
      </c>
      <c r="G3725">
        <v>48</v>
      </c>
    </row>
    <row r="3726" spans="1:7" ht="15.5" hidden="1" x14ac:dyDescent="0.35">
      <c r="A3726" t="s">
        <v>187</v>
      </c>
      <c r="B3726" t="s">
        <v>353</v>
      </c>
      <c r="C3726">
        <v>91465</v>
      </c>
      <c r="D3726">
        <v>2024</v>
      </c>
      <c r="E3726">
        <v>8</v>
      </c>
      <c r="F3726">
        <v>489.07</v>
      </c>
      <c r="G3726">
        <v>52</v>
      </c>
    </row>
    <row r="3727" spans="1:7" ht="15.5" hidden="1" x14ac:dyDescent="0.35">
      <c r="A3727" t="s">
        <v>187</v>
      </c>
      <c r="B3727" t="s">
        <v>353</v>
      </c>
      <c r="C3727">
        <v>91465</v>
      </c>
      <c r="D3727">
        <v>2024</v>
      </c>
      <c r="E3727">
        <v>9</v>
      </c>
      <c r="F3727">
        <v>439.1</v>
      </c>
      <c r="G3727">
        <v>40</v>
      </c>
    </row>
    <row r="3728" spans="1:7" ht="15.5" hidden="1" x14ac:dyDescent="0.35">
      <c r="A3728" t="s">
        <v>187</v>
      </c>
      <c r="B3728" t="s">
        <v>353</v>
      </c>
      <c r="C3728">
        <v>91465</v>
      </c>
      <c r="D3728">
        <v>2024</v>
      </c>
      <c r="E3728">
        <v>10</v>
      </c>
      <c r="F3728">
        <v>478.65</v>
      </c>
      <c r="G3728">
        <v>48</v>
      </c>
    </row>
    <row r="3729" spans="1:7" ht="15.5" hidden="1" x14ac:dyDescent="0.35">
      <c r="A3729" t="s">
        <v>187</v>
      </c>
      <c r="B3729" t="s">
        <v>353</v>
      </c>
      <c r="C3729">
        <v>91465</v>
      </c>
      <c r="D3729">
        <v>2024</v>
      </c>
      <c r="E3729">
        <v>11</v>
      </c>
      <c r="F3729">
        <v>321.8</v>
      </c>
      <c r="G3729">
        <v>34</v>
      </c>
    </row>
    <row r="3730" spans="1:7" ht="15.5" hidden="1" x14ac:dyDescent="0.35">
      <c r="A3730" t="s">
        <v>187</v>
      </c>
      <c r="B3730" t="s">
        <v>353</v>
      </c>
      <c r="C3730">
        <v>91465</v>
      </c>
      <c r="D3730">
        <v>2024</v>
      </c>
      <c r="E3730">
        <v>12</v>
      </c>
      <c r="F3730">
        <v>0</v>
      </c>
      <c r="G3730">
        <v>0</v>
      </c>
    </row>
    <row r="3731" spans="1:7" ht="15.5" x14ac:dyDescent="0.35">
      <c r="A3731" t="s">
        <v>187</v>
      </c>
      <c r="B3731" t="s">
        <v>353</v>
      </c>
      <c r="C3731">
        <v>91465</v>
      </c>
      <c r="D3731">
        <v>2025</v>
      </c>
      <c r="E3731">
        <v>1</v>
      </c>
      <c r="F3731">
        <v>266.64999999999998</v>
      </c>
      <c r="G3731">
        <v>26</v>
      </c>
    </row>
    <row r="3732" spans="1:7" ht="15.5" x14ac:dyDescent="0.35">
      <c r="A3732" t="s">
        <v>187</v>
      </c>
      <c r="B3732" t="s">
        <v>353</v>
      </c>
      <c r="C3732">
        <v>91465</v>
      </c>
      <c r="D3732">
        <v>2025</v>
      </c>
      <c r="E3732">
        <v>2</v>
      </c>
      <c r="F3732">
        <v>457.15</v>
      </c>
      <c r="G3732">
        <v>45</v>
      </c>
    </row>
    <row r="3733" spans="1:7" ht="15.5" x14ac:dyDescent="0.35">
      <c r="A3733" t="s">
        <v>187</v>
      </c>
      <c r="B3733" t="s">
        <v>353</v>
      </c>
      <c r="C3733">
        <v>91465</v>
      </c>
      <c r="D3733">
        <v>2025</v>
      </c>
      <c r="E3733">
        <v>3</v>
      </c>
      <c r="F3733">
        <v>456.7</v>
      </c>
      <c r="G3733">
        <v>45</v>
      </c>
    </row>
    <row r="3734" spans="1:7" ht="15.5" x14ac:dyDescent="0.35">
      <c r="A3734" t="s">
        <v>187</v>
      </c>
      <c r="B3734" t="s">
        <v>353</v>
      </c>
      <c r="C3734">
        <v>91465</v>
      </c>
      <c r="D3734">
        <v>2025</v>
      </c>
      <c r="E3734">
        <v>4</v>
      </c>
      <c r="F3734">
        <v>458.55</v>
      </c>
      <c r="G3734">
        <v>45</v>
      </c>
    </row>
    <row r="3735" spans="1:7" ht="15.5" x14ac:dyDescent="0.35">
      <c r="A3735" t="s">
        <v>187</v>
      </c>
      <c r="B3735" t="s">
        <v>353</v>
      </c>
      <c r="C3735">
        <v>91465</v>
      </c>
      <c r="D3735">
        <v>2025</v>
      </c>
      <c r="E3735">
        <v>5</v>
      </c>
      <c r="F3735">
        <v>431.34</v>
      </c>
      <c r="G3735">
        <v>41</v>
      </c>
    </row>
    <row r="3736" spans="1:7" ht="15.5" x14ac:dyDescent="0.35">
      <c r="A3736" t="s">
        <v>187</v>
      </c>
      <c r="B3736" t="s">
        <v>353</v>
      </c>
      <c r="C3736">
        <v>91465</v>
      </c>
      <c r="D3736">
        <v>2025</v>
      </c>
      <c r="E3736">
        <v>6</v>
      </c>
      <c r="F3736">
        <v>265.69</v>
      </c>
      <c r="G3736">
        <v>26</v>
      </c>
    </row>
    <row r="3737" spans="1:7" ht="15.5" x14ac:dyDescent="0.35">
      <c r="A3737" t="s">
        <v>187</v>
      </c>
      <c r="B3737" t="s">
        <v>353</v>
      </c>
      <c r="C3737">
        <v>91465</v>
      </c>
      <c r="D3737">
        <v>2025</v>
      </c>
      <c r="E3737">
        <v>7</v>
      </c>
      <c r="F3737">
        <v>0</v>
      </c>
      <c r="G3737">
        <v>0</v>
      </c>
    </row>
    <row r="3738" spans="1:7" ht="15.5" x14ac:dyDescent="0.35">
      <c r="A3738" t="s">
        <v>187</v>
      </c>
      <c r="B3738" t="s">
        <v>353</v>
      </c>
      <c r="C3738">
        <v>91465</v>
      </c>
      <c r="D3738">
        <v>2025</v>
      </c>
      <c r="E3738">
        <v>8</v>
      </c>
      <c r="F3738">
        <v>0</v>
      </c>
      <c r="G3738">
        <v>0</v>
      </c>
    </row>
    <row r="3739" spans="1:7" ht="15.5" x14ac:dyDescent="0.35">
      <c r="A3739" t="s">
        <v>187</v>
      </c>
      <c r="B3739" t="s">
        <v>353</v>
      </c>
      <c r="C3739">
        <v>91465</v>
      </c>
      <c r="D3739">
        <v>2025</v>
      </c>
      <c r="E3739">
        <v>9</v>
      </c>
      <c r="F3739">
        <v>38.57</v>
      </c>
      <c r="G3739">
        <v>3</v>
      </c>
    </row>
    <row r="3740" spans="1:7" ht="15.5" x14ac:dyDescent="0.35">
      <c r="A3740" t="s">
        <v>187</v>
      </c>
      <c r="B3740" t="s">
        <v>353</v>
      </c>
      <c r="C3740">
        <v>91465</v>
      </c>
      <c r="D3740">
        <v>2025</v>
      </c>
      <c r="E3740">
        <v>10</v>
      </c>
      <c r="F3740">
        <v>403.2</v>
      </c>
      <c r="G3740">
        <v>40</v>
      </c>
    </row>
    <row r="3741" spans="1:7" ht="15.5" x14ac:dyDescent="0.35">
      <c r="A3741" t="s">
        <v>187</v>
      </c>
      <c r="B3741" t="s">
        <v>353</v>
      </c>
      <c r="C3741">
        <v>91465</v>
      </c>
      <c r="D3741">
        <v>2025</v>
      </c>
      <c r="E3741">
        <v>11</v>
      </c>
      <c r="F3741">
        <v>454.03</v>
      </c>
      <c r="G3741">
        <v>48</v>
      </c>
    </row>
    <row r="3742" spans="1:7" ht="15.5" hidden="1" x14ac:dyDescent="0.35">
      <c r="A3742" t="s">
        <v>187</v>
      </c>
      <c r="B3742" t="s">
        <v>353</v>
      </c>
      <c r="C3742">
        <v>91467</v>
      </c>
      <c r="D3742">
        <v>2017</v>
      </c>
      <c r="E3742">
        <v>7</v>
      </c>
      <c r="F3742">
        <v>0</v>
      </c>
      <c r="G3742">
        <v>0</v>
      </c>
    </row>
    <row r="3743" spans="1:7" ht="15.5" hidden="1" x14ac:dyDescent="0.35">
      <c r="A3743" t="s">
        <v>187</v>
      </c>
      <c r="B3743" t="s">
        <v>353</v>
      </c>
      <c r="C3743">
        <v>91467</v>
      </c>
      <c r="D3743">
        <v>2017</v>
      </c>
      <c r="E3743">
        <v>8</v>
      </c>
      <c r="F3743">
        <v>0</v>
      </c>
      <c r="G3743">
        <v>0</v>
      </c>
    </row>
    <row r="3744" spans="1:7" ht="15.5" hidden="1" x14ac:dyDescent="0.35">
      <c r="A3744" t="s">
        <v>187</v>
      </c>
      <c r="B3744" t="s">
        <v>353</v>
      </c>
      <c r="C3744">
        <v>91467</v>
      </c>
      <c r="D3744">
        <v>2017</v>
      </c>
      <c r="E3744">
        <v>9</v>
      </c>
      <c r="F3744">
        <v>0</v>
      </c>
      <c r="G3744">
        <v>0</v>
      </c>
    </row>
    <row r="3745" spans="1:7" ht="15.5" hidden="1" x14ac:dyDescent="0.35">
      <c r="A3745" t="s">
        <v>187</v>
      </c>
      <c r="B3745" t="s">
        <v>353</v>
      </c>
      <c r="C3745">
        <v>91467</v>
      </c>
      <c r="D3745">
        <v>2017</v>
      </c>
      <c r="E3745">
        <v>10</v>
      </c>
      <c r="F3745">
        <v>0</v>
      </c>
      <c r="G3745">
        <v>0</v>
      </c>
    </row>
    <row r="3746" spans="1:7" ht="15.5" hidden="1" x14ac:dyDescent="0.35">
      <c r="A3746" t="s">
        <v>187</v>
      </c>
      <c r="B3746" t="s">
        <v>353</v>
      </c>
      <c r="C3746">
        <v>91467</v>
      </c>
      <c r="D3746">
        <v>2017</v>
      </c>
      <c r="E3746">
        <v>11</v>
      </c>
      <c r="F3746">
        <v>0</v>
      </c>
      <c r="G3746">
        <v>0</v>
      </c>
    </row>
    <row r="3747" spans="1:7" ht="15.5" hidden="1" x14ac:dyDescent="0.35">
      <c r="A3747" t="s">
        <v>187</v>
      </c>
      <c r="B3747" t="s">
        <v>353</v>
      </c>
      <c r="C3747">
        <v>91467</v>
      </c>
      <c r="D3747">
        <v>2017</v>
      </c>
      <c r="E3747">
        <v>12</v>
      </c>
      <c r="F3747">
        <v>179.46</v>
      </c>
      <c r="G3747">
        <v>32</v>
      </c>
    </row>
    <row r="3748" spans="1:7" ht="15.5" hidden="1" x14ac:dyDescent="0.35">
      <c r="A3748" t="s">
        <v>187</v>
      </c>
      <c r="B3748" t="s">
        <v>353</v>
      </c>
      <c r="C3748">
        <v>91467</v>
      </c>
      <c r="D3748">
        <v>2018</v>
      </c>
      <c r="E3748">
        <v>1</v>
      </c>
      <c r="F3748">
        <v>333.85</v>
      </c>
      <c r="G3748">
        <v>54</v>
      </c>
    </row>
    <row r="3749" spans="1:7" ht="15.5" hidden="1" x14ac:dyDescent="0.35">
      <c r="A3749" t="s">
        <v>187</v>
      </c>
      <c r="B3749" t="s">
        <v>353</v>
      </c>
      <c r="C3749">
        <v>91467</v>
      </c>
      <c r="D3749">
        <v>2018</v>
      </c>
      <c r="E3749">
        <v>2</v>
      </c>
      <c r="F3749">
        <v>313.23</v>
      </c>
      <c r="G3749">
        <v>56</v>
      </c>
    </row>
    <row r="3750" spans="1:7" ht="15.5" hidden="1" x14ac:dyDescent="0.35">
      <c r="A3750" t="s">
        <v>187</v>
      </c>
      <c r="B3750" t="s">
        <v>353</v>
      </c>
      <c r="C3750">
        <v>91467</v>
      </c>
      <c r="D3750">
        <v>2018</v>
      </c>
      <c r="E3750">
        <v>3</v>
      </c>
      <c r="F3750">
        <v>327.23</v>
      </c>
      <c r="G3750">
        <v>51</v>
      </c>
    </row>
    <row r="3751" spans="1:7" ht="15.5" hidden="1" x14ac:dyDescent="0.35">
      <c r="A3751" t="s">
        <v>187</v>
      </c>
      <c r="B3751" t="s">
        <v>353</v>
      </c>
      <c r="C3751">
        <v>91467</v>
      </c>
      <c r="D3751">
        <v>2018</v>
      </c>
      <c r="E3751">
        <v>4</v>
      </c>
      <c r="F3751">
        <v>411.77</v>
      </c>
      <c r="G3751">
        <v>71</v>
      </c>
    </row>
    <row r="3752" spans="1:7" ht="15.5" hidden="1" x14ac:dyDescent="0.35">
      <c r="A3752" t="s">
        <v>187</v>
      </c>
      <c r="B3752" t="s">
        <v>353</v>
      </c>
      <c r="C3752">
        <v>91467</v>
      </c>
      <c r="D3752">
        <v>2018</v>
      </c>
      <c r="E3752">
        <v>5</v>
      </c>
      <c r="F3752">
        <v>331.25</v>
      </c>
      <c r="G3752">
        <v>56</v>
      </c>
    </row>
    <row r="3753" spans="1:7" ht="15.5" hidden="1" x14ac:dyDescent="0.35">
      <c r="A3753" t="s">
        <v>187</v>
      </c>
      <c r="B3753" t="s">
        <v>353</v>
      </c>
      <c r="C3753">
        <v>91467</v>
      </c>
      <c r="D3753">
        <v>2018</v>
      </c>
      <c r="E3753">
        <v>6</v>
      </c>
      <c r="F3753">
        <v>341.92</v>
      </c>
      <c r="G3753">
        <v>55</v>
      </c>
    </row>
    <row r="3754" spans="1:7" ht="15.5" hidden="1" x14ac:dyDescent="0.35">
      <c r="A3754" t="s">
        <v>187</v>
      </c>
      <c r="B3754" t="s">
        <v>353</v>
      </c>
      <c r="C3754">
        <v>91467</v>
      </c>
      <c r="D3754">
        <v>2018</v>
      </c>
      <c r="E3754">
        <v>7</v>
      </c>
      <c r="F3754">
        <v>352.38</v>
      </c>
      <c r="G3754">
        <v>58</v>
      </c>
    </row>
    <row r="3755" spans="1:7" ht="15.5" hidden="1" x14ac:dyDescent="0.35">
      <c r="A3755" t="s">
        <v>187</v>
      </c>
      <c r="B3755" t="s">
        <v>353</v>
      </c>
      <c r="C3755">
        <v>91467</v>
      </c>
      <c r="D3755">
        <v>2018</v>
      </c>
      <c r="E3755">
        <v>8</v>
      </c>
      <c r="F3755">
        <v>369.35</v>
      </c>
      <c r="G3755">
        <v>60</v>
      </c>
    </row>
    <row r="3756" spans="1:7" ht="15.5" hidden="1" x14ac:dyDescent="0.35">
      <c r="A3756" t="s">
        <v>187</v>
      </c>
      <c r="B3756" t="s">
        <v>353</v>
      </c>
      <c r="C3756">
        <v>91467</v>
      </c>
      <c r="D3756">
        <v>2018</v>
      </c>
      <c r="E3756">
        <v>9</v>
      </c>
      <c r="F3756">
        <v>361.37</v>
      </c>
      <c r="G3756">
        <v>63</v>
      </c>
    </row>
    <row r="3757" spans="1:7" ht="15.5" hidden="1" x14ac:dyDescent="0.35">
      <c r="A3757" t="s">
        <v>187</v>
      </c>
      <c r="B3757" t="s">
        <v>353</v>
      </c>
      <c r="C3757">
        <v>91467</v>
      </c>
      <c r="D3757">
        <v>2018</v>
      </c>
      <c r="E3757">
        <v>10</v>
      </c>
      <c r="F3757">
        <v>367.85</v>
      </c>
      <c r="G3757">
        <v>58</v>
      </c>
    </row>
    <row r="3758" spans="1:7" ht="15.5" hidden="1" x14ac:dyDescent="0.35">
      <c r="A3758" t="s">
        <v>187</v>
      </c>
      <c r="B3758" t="s">
        <v>353</v>
      </c>
      <c r="C3758">
        <v>91467</v>
      </c>
      <c r="D3758">
        <v>2018</v>
      </c>
      <c r="E3758">
        <v>11</v>
      </c>
      <c r="F3758">
        <v>361.53</v>
      </c>
      <c r="G3758">
        <v>57</v>
      </c>
    </row>
    <row r="3759" spans="1:7" ht="15.5" hidden="1" x14ac:dyDescent="0.35">
      <c r="A3759" t="s">
        <v>187</v>
      </c>
      <c r="B3759" t="s">
        <v>353</v>
      </c>
      <c r="C3759">
        <v>91467</v>
      </c>
      <c r="D3759">
        <v>2018</v>
      </c>
      <c r="E3759">
        <v>12</v>
      </c>
      <c r="F3759">
        <v>350.25</v>
      </c>
      <c r="G3759">
        <v>77</v>
      </c>
    </row>
    <row r="3760" spans="1:7" ht="15.5" hidden="1" x14ac:dyDescent="0.35">
      <c r="A3760" t="s">
        <v>187</v>
      </c>
      <c r="B3760" t="s">
        <v>353</v>
      </c>
      <c r="C3760">
        <v>91467</v>
      </c>
      <c r="D3760">
        <v>2019</v>
      </c>
      <c r="E3760">
        <v>1</v>
      </c>
      <c r="F3760">
        <v>280.45</v>
      </c>
      <c r="G3760">
        <v>57</v>
      </c>
    </row>
    <row r="3761" spans="1:7" ht="15.5" hidden="1" x14ac:dyDescent="0.35">
      <c r="A3761" t="s">
        <v>187</v>
      </c>
      <c r="B3761" t="s">
        <v>353</v>
      </c>
      <c r="C3761">
        <v>91467</v>
      </c>
      <c r="D3761">
        <v>2019</v>
      </c>
      <c r="E3761">
        <v>2</v>
      </c>
      <c r="F3761">
        <v>322.58</v>
      </c>
      <c r="G3761">
        <v>49</v>
      </c>
    </row>
    <row r="3762" spans="1:7" ht="15.5" hidden="1" x14ac:dyDescent="0.35">
      <c r="A3762" t="s">
        <v>187</v>
      </c>
      <c r="B3762" t="s">
        <v>353</v>
      </c>
      <c r="C3762">
        <v>91467</v>
      </c>
      <c r="D3762">
        <v>2019</v>
      </c>
      <c r="E3762">
        <v>3</v>
      </c>
      <c r="F3762">
        <v>317.22000000000003</v>
      </c>
      <c r="G3762">
        <v>48</v>
      </c>
    </row>
    <row r="3763" spans="1:7" ht="15.5" hidden="1" x14ac:dyDescent="0.35">
      <c r="A3763" t="s">
        <v>187</v>
      </c>
      <c r="B3763" t="s">
        <v>353</v>
      </c>
      <c r="C3763">
        <v>91467</v>
      </c>
      <c r="D3763">
        <v>2019</v>
      </c>
      <c r="E3763">
        <v>4</v>
      </c>
      <c r="F3763">
        <v>289.64999999999998</v>
      </c>
      <c r="G3763">
        <v>47</v>
      </c>
    </row>
    <row r="3764" spans="1:7" ht="15.5" hidden="1" x14ac:dyDescent="0.35">
      <c r="A3764" t="s">
        <v>187</v>
      </c>
      <c r="B3764" t="s">
        <v>353</v>
      </c>
      <c r="C3764">
        <v>91467</v>
      </c>
      <c r="D3764">
        <v>2019</v>
      </c>
      <c r="E3764">
        <v>5</v>
      </c>
      <c r="F3764">
        <v>257.62</v>
      </c>
      <c r="G3764">
        <v>45</v>
      </c>
    </row>
    <row r="3765" spans="1:7" ht="15.5" hidden="1" x14ac:dyDescent="0.35">
      <c r="A3765" t="s">
        <v>187</v>
      </c>
      <c r="B3765" t="s">
        <v>353</v>
      </c>
      <c r="C3765">
        <v>91467</v>
      </c>
      <c r="D3765">
        <v>2019</v>
      </c>
      <c r="E3765">
        <v>6</v>
      </c>
      <c r="F3765">
        <v>369.1</v>
      </c>
      <c r="G3765">
        <v>59</v>
      </c>
    </row>
    <row r="3766" spans="1:7" ht="15.5" hidden="1" x14ac:dyDescent="0.35">
      <c r="A3766" t="s">
        <v>187</v>
      </c>
      <c r="B3766" t="s">
        <v>353</v>
      </c>
      <c r="C3766">
        <v>91467</v>
      </c>
      <c r="D3766">
        <v>2019</v>
      </c>
      <c r="E3766">
        <v>7</v>
      </c>
      <c r="F3766">
        <v>415.63</v>
      </c>
      <c r="G3766">
        <v>69</v>
      </c>
    </row>
    <row r="3767" spans="1:7" ht="15.5" hidden="1" x14ac:dyDescent="0.35">
      <c r="A3767" t="s">
        <v>187</v>
      </c>
      <c r="B3767" t="s">
        <v>353</v>
      </c>
      <c r="C3767">
        <v>91467</v>
      </c>
      <c r="D3767">
        <v>2019</v>
      </c>
      <c r="E3767">
        <v>8</v>
      </c>
      <c r="F3767">
        <v>372.98</v>
      </c>
      <c r="G3767">
        <v>61</v>
      </c>
    </row>
    <row r="3768" spans="1:7" ht="15.5" hidden="1" x14ac:dyDescent="0.35">
      <c r="A3768" t="s">
        <v>187</v>
      </c>
      <c r="B3768" t="s">
        <v>353</v>
      </c>
      <c r="C3768">
        <v>91467</v>
      </c>
      <c r="D3768">
        <v>2019</v>
      </c>
      <c r="E3768">
        <v>9</v>
      </c>
      <c r="F3768">
        <v>360.62</v>
      </c>
      <c r="G3768">
        <v>59</v>
      </c>
    </row>
    <row r="3769" spans="1:7" ht="15.5" hidden="1" x14ac:dyDescent="0.35">
      <c r="A3769" t="s">
        <v>187</v>
      </c>
      <c r="B3769" t="s">
        <v>353</v>
      </c>
      <c r="C3769">
        <v>91467</v>
      </c>
      <c r="D3769">
        <v>2019</v>
      </c>
      <c r="E3769">
        <v>10</v>
      </c>
      <c r="F3769">
        <v>399.1</v>
      </c>
      <c r="G3769">
        <v>64</v>
      </c>
    </row>
    <row r="3770" spans="1:7" ht="15.5" hidden="1" x14ac:dyDescent="0.35">
      <c r="A3770" t="s">
        <v>187</v>
      </c>
      <c r="B3770" t="s">
        <v>353</v>
      </c>
      <c r="C3770">
        <v>91467</v>
      </c>
      <c r="D3770">
        <v>2019</v>
      </c>
      <c r="E3770">
        <v>11</v>
      </c>
      <c r="F3770">
        <v>291.82</v>
      </c>
      <c r="G3770">
        <v>49</v>
      </c>
    </row>
    <row r="3771" spans="1:7" ht="15.5" hidden="1" x14ac:dyDescent="0.35">
      <c r="A3771" t="s">
        <v>187</v>
      </c>
      <c r="B3771" t="s">
        <v>353</v>
      </c>
      <c r="C3771">
        <v>91467</v>
      </c>
      <c r="D3771">
        <v>2019</v>
      </c>
      <c r="E3771">
        <v>12</v>
      </c>
      <c r="F3771">
        <v>390.94</v>
      </c>
      <c r="G3771">
        <v>66</v>
      </c>
    </row>
    <row r="3772" spans="1:7" ht="15.5" hidden="1" x14ac:dyDescent="0.35">
      <c r="A3772" t="s">
        <v>187</v>
      </c>
      <c r="B3772" t="s">
        <v>353</v>
      </c>
      <c r="C3772">
        <v>91467</v>
      </c>
      <c r="D3772">
        <v>2020</v>
      </c>
      <c r="E3772">
        <v>1</v>
      </c>
      <c r="F3772">
        <v>244.47</v>
      </c>
      <c r="G3772">
        <v>41.94</v>
      </c>
    </row>
    <row r="3773" spans="1:7" ht="15.5" hidden="1" x14ac:dyDescent="0.35">
      <c r="A3773" t="s">
        <v>187</v>
      </c>
      <c r="B3773" t="s">
        <v>353</v>
      </c>
      <c r="C3773">
        <v>91467</v>
      </c>
      <c r="D3773">
        <v>2020</v>
      </c>
      <c r="E3773">
        <v>2</v>
      </c>
      <c r="F3773">
        <v>0</v>
      </c>
      <c r="G3773">
        <v>0</v>
      </c>
    </row>
    <row r="3774" spans="1:7" ht="15.5" hidden="1" x14ac:dyDescent="0.35">
      <c r="A3774" t="s">
        <v>187</v>
      </c>
      <c r="B3774" t="s">
        <v>353</v>
      </c>
      <c r="C3774">
        <v>91467</v>
      </c>
      <c r="D3774">
        <v>2020</v>
      </c>
      <c r="E3774">
        <v>3</v>
      </c>
      <c r="F3774">
        <v>0</v>
      </c>
      <c r="G3774">
        <v>0</v>
      </c>
    </row>
    <row r="3775" spans="1:7" ht="15.5" hidden="1" x14ac:dyDescent="0.35">
      <c r="A3775" t="s">
        <v>187</v>
      </c>
      <c r="B3775" t="s">
        <v>353</v>
      </c>
      <c r="C3775">
        <v>91467</v>
      </c>
      <c r="D3775">
        <v>2020</v>
      </c>
      <c r="E3775">
        <v>4</v>
      </c>
      <c r="F3775">
        <v>0</v>
      </c>
      <c r="G3775">
        <v>0</v>
      </c>
    </row>
    <row r="3776" spans="1:7" ht="15.5" hidden="1" x14ac:dyDescent="0.35">
      <c r="A3776" t="s">
        <v>187</v>
      </c>
      <c r="B3776" t="s">
        <v>353</v>
      </c>
      <c r="C3776">
        <v>91467</v>
      </c>
      <c r="D3776">
        <v>2020</v>
      </c>
      <c r="E3776">
        <v>5</v>
      </c>
      <c r="F3776">
        <v>0</v>
      </c>
      <c r="G3776">
        <v>0</v>
      </c>
    </row>
    <row r="3777" spans="1:7" ht="15.5" hidden="1" x14ac:dyDescent="0.35">
      <c r="A3777" t="s">
        <v>187</v>
      </c>
      <c r="B3777" t="s">
        <v>353</v>
      </c>
      <c r="C3777">
        <v>91467</v>
      </c>
      <c r="D3777">
        <v>2020</v>
      </c>
      <c r="E3777">
        <v>6</v>
      </c>
      <c r="F3777">
        <v>0</v>
      </c>
      <c r="G3777">
        <v>0</v>
      </c>
    </row>
    <row r="3778" spans="1:7" ht="15.5" hidden="1" x14ac:dyDescent="0.35">
      <c r="A3778" t="s">
        <v>187</v>
      </c>
      <c r="B3778" t="s">
        <v>353</v>
      </c>
      <c r="C3778">
        <v>91467</v>
      </c>
      <c r="D3778">
        <v>2020</v>
      </c>
      <c r="E3778">
        <v>7</v>
      </c>
      <c r="F3778">
        <v>0</v>
      </c>
      <c r="G3778">
        <v>0</v>
      </c>
    </row>
    <row r="3779" spans="1:7" ht="15.5" hidden="1" x14ac:dyDescent="0.35">
      <c r="A3779" t="s">
        <v>187</v>
      </c>
      <c r="B3779" t="s">
        <v>353</v>
      </c>
      <c r="C3779">
        <v>91467</v>
      </c>
      <c r="D3779">
        <v>2020</v>
      </c>
      <c r="E3779">
        <v>8</v>
      </c>
      <c r="F3779">
        <v>0</v>
      </c>
      <c r="G3779">
        <v>0</v>
      </c>
    </row>
    <row r="3780" spans="1:7" ht="15.5" hidden="1" x14ac:dyDescent="0.35">
      <c r="A3780" t="s">
        <v>187</v>
      </c>
      <c r="B3780" t="s">
        <v>353</v>
      </c>
      <c r="C3780">
        <v>91467</v>
      </c>
      <c r="D3780">
        <v>2020</v>
      </c>
      <c r="E3780">
        <v>9</v>
      </c>
      <c r="F3780">
        <v>0</v>
      </c>
      <c r="G3780">
        <v>0</v>
      </c>
    </row>
    <row r="3781" spans="1:7" ht="15.5" hidden="1" x14ac:dyDescent="0.35">
      <c r="A3781" t="s">
        <v>187</v>
      </c>
      <c r="B3781" t="s">
        <v>353</v>
      </c>
      <c r="C3781">
        <v>91467</v>
      </c>
      <c r="D3781">
        <v>2020</v>
      </c>
      <c r="E3781">
        <v>10</v>
      </c>
      <c r="F3781">
        <v>0</v>
      </c>
      <c r="G3781">
        <v>0</v>
      </c>
    </row>
    <row r="3782" spans="1:7" ht="15.5" hidden="1" x14ac:dyDescent="0.35">
      <c r="A3782" t="s">
        <v>187</v>
      </c>
      <c r="B3782" t="s">
        <v>353</v>
      </c>
      <c r="C3782">
        <v>91467</v>
      </c>
      <c r="D3782">
        <v>2020</v>
      </c>
      <c r="E3782">
        <v>11</v>
      </c>
      <c r="F3782">
        <v>0</v>
      </c>
      <c r="G3782">
        <v>0</v>
      </c>
    </row>
    <row r="3783" spans="1:7" ht="15.5" hidden="1" x14ac:dyDescent="0.35">
      <c r="A3783" t="s">
        <v>187</v>
      </c>
      <c r="B3783" t="s">
        <v>353</v>
      </c>
      <c r="C3783">
        <v>91467</v>
      </c>
      <c r="D3783">
        <v>2020</v>
      </c>
      <c r="E3783">
        <v>12</v>
      </c>
      <c r="F3783">
        <v>0</v>
      </c>
      <c r="G3783">
        <v>0</v>
      </c>
    </row>
    <row r="3784" spans="1:7" ht="15.5" hidden="1" x14ac:dyDescent="0.35">
      <c r="A3784" t="s">
        <v>187</v>
      </c>
      <c r="B3784" t="s">
        <v>353</v>
      </c>
      <c r="C3784">
        <v>91467</v>
      </c>
      <c r="D3784">
        <v>2023</v>
      </c>
      <c r="E3784">
        <v>1</v>
      </c>
      <c r="F3784">
        <v>0</v>
      </c>
      <c r="G3784">
        <v>0</v>
      </c>
    </row>
    <row r="3785" spans="1:7" ht="15.5" hidden="1" x14ac:dyDescent="0.35">
      <c r="A3785" t="s">
        <v>187</v>
      </c>
      <c r="B3785" t="s">
        <v>353</v>
      </c>
      <c r="C3785">
        <v>91467</v>
      </c>
      <c r="D3785">
        <v>2023</v>
      </c>
      <c r="E3785">
        <v>2</v>
      </c>
      <c r="F3785">
        <v>0</v>
      </c>
      <c r="G3785">
        <v>0</v>
      </c>
    </row>
    <row r="3786" spans="1:7" ht="15.5" hidden="1" x14ac:dyDescent="0.35">
      <c r="A3786" t="s">
        <v>187</v>
      </c>
      <c r="B3786" t="s">
        <v>353</v>
      </c>
      <c r="C3786">
        <v>91467</v>
      </c>
      <c r="D3786">
        <v>2023</v>
      </c>
      <c r="E3786">
        <v>3</v>
      </c>
      <c r="F3786">
        <v>0</v>
      </c>
      <c r="G3786">
        <v>0</v>
      </c>
    </row>
    <row r="3787" spans="1:7" ht="15.5" hidden="1" x14ac:dyDescent="0.35">
      <c r="A3787" t="s">
        <v>187</v>
      </c>
      <c r="B3787" t="s">
        <v>353</v>
      </c>
      <c r="C3787">
        <v>91467</v>
      </c>
      <c r="D3787">
        <v>2023</v>
      </c>
      <c r="E3787">
        <v>4</v>
      </c>
      <c r="F3787">
        <v>0</v>
      </c>
      <c r="G3787">
        <v>0</v>
      </c>
    </row>
    <row r="3788" spans="1:7" ht="15.5" hidden="1" x14ac:dyDescent="0.35">
      <c r="A3788" t="s">
        <v>187</v>
      </c>
      <c r="B3788" t="s">
        <v>353</v>
      </c>
      <c r="C3788">
        <v>91467</v>
      </c>
      <c r="D3788">
        <v>2023</v>
      </c>
      <c r="E3788">
        <v>5</v>
      </c>
      <c r="F3788">
        <v>0</v>
      </c>
      <c r="G3788">
        <v>0</v>
      </c>
    </row>
    <row r="3789" spans="1:7" ht="15.5" hidden="1" x14ac:dyDescent="0.35">
      <c r="A3789" t="s">
        <v>187</v>
      </c>
      <c r="B3789" t="s">
        <v>353</v>
      </c>
      <c r="C3789">
        <v>91467</v>
      </c>
      <c r="D3789">
        <v>2023</v>
      </c>
      <c r="E3789">
        <v>6</v>
      </c>
      <c r="F3789">
        <v>266.66000000000003</v>
      </c>
      <c r="G3789">
        <v>31.31</v>
      </c>
    </row>
    <row r="3790" spans="1:7" ht="15.5" hidden="1" x14ac:dyDescent="0.35">
      <c r="A3790" t="s">
        <v>187</v>
      </c>
      <c r="B3790" t="s">
        <v>353</v>
      </c>
      <c r="C3790">
        <v>91467</v>
      </c>
      <c r="D3790">
        <v>2023</v>
      </c>
      <c r="E3790">
        <v>7</v>
      </c>
      <c r="F3790">
        <v>425.38</v>
      </c>
      <c r="G3790">
        <v>50</v>
      </c>
    </row>
    <row r="3791" spans="1:7" ht="15.5" hidden="1" x14ac:dyDescent="0.35">
      <c r="A3791" t="s">
        <v>187</v>
      </c>
      <c r="B3791" t="s">
        <v>353</v>
      </c>
      <c r="C3791">
        <v>91467</v>
      </c>
      <c r="D3791">
        <v>2023</v>
      </c>
      <c r="E3791">
        <v>8</v>
      </c>
      <c r="F3791">
        <v>400.26</v>
      </c>
      <c r="G3791">
        <v>36</v>
      </c>
    </row>
    <row r="3792" spans="1:7" ht="15.5" hidden="1" x14ac:dyDescent="0.35">
      <c r="A3792" t="s">
        <v>187</v>
      </c>
      <c r="B3792" t="s">
        <v>353</v>
      </c>
      <c r="C3792">
        <v>91467</v>
      </c>
      <c r="D3792">
        <v>2023</v>
      </c>
      <c r="E3792">
        <v>9</v>
      </c>
      <c r="F3792">
        <v>447.59</v>
      </c>
      <c r="G3792">
        <v>47</v>
      </c>
    </row>
    <row r="3793" spans="1:7" ht="15.5" hidden="1" x14ac:dyDescent="0.35">
      <c r="A3793" t="s">
        <v>187</v>
      </c>
      <c r="B3793" t="s">
        <v>353</v>
      </c>
      <c r="C3793">
        <v>91467</v>
      </c>
      <c r="D3793">
        <v>2023</v>
      </c>
      <c r="E3793">
        <v>10</v>
      </c>
      <c r="F3793">
        <v>229.05</v>
      </c>
      <c r="G3793">
        <v>39</v>
      </c>
    </row>
    <row r="3794" spans="1:7" ht="15.5" hidden="1" x14ac:dyDescent="0.35">
      <c r="A3794" t="s">
        <v>187</v>
      </c>
      <c r="B3794" t="s">
        <v>353</v>
      </c>
      <c r="C3794">
        <v>91467</v>
      </c>
      <c r="D3794">
        <v>2023</v>
      </c>
      <c r="E3794">
        <v>11</v>
      </c>
      <c r="F3794">
        <v>333.23</v>
      </c>
      <c r="G3794">
        <v>39</v>
      </c>
    </row>
    <row r="3795" spans="1:7" ht="15.5" hidden="1" x14ac:dyDescent="0.35">
      <c r="A3795" t="s">
        <v>187</v>
      </c>
      <c r="B3795" t="s">
        <v>353</v>
      </c>
      <c r="C3795">
        <v>91467</v>
      </c>
      <c r="D3795">
        <v>2023</v>
      </c>
      <c r="E3795">
        <v>12</v>
      </c>
      <c r="F3795">
        <v>491.7</v>
      </c>
      <c r="G3795">
        <v>44</v>
      </c>
    </row>
    <row r="3796" spans="1:7" ht="15.5" hidden="1" x14ac:dyDescent="0.35">
      <c r="A3796" t="s">
        <v>187</v>
      </c>
      <c r="B3796" t="s">
        <v>353</v>
      </c>
      <c r="C3796">
        <v>91467</v>
      </c>
      <c r="D3796">
        <v>2024</v>
      </c>
      <c r="E3796">
        <v>1</v>
      </c>
      <c r="F3796">
        <v>436.03</v>
      </c>
      <c r="G3796">
        <v>46</v>
      </c>
    </row>
    <row r="3797" spans="1:7" ht="15.5" hidden="1" x14ac:dyDescent="0.35">
      <c r="A3797" t="s">
        <v>187</v>
      </c>
      <c r="B3797" t="s">
        <v>353</v>
      </c>
      <c r="C3797">
        <v>91467</v>
      </c>
      <c r="D3797">
        <v>2024</v>
      </c>
      <c r="E3797">
        <v>2</v>
      </c>
      <c r="F3797">
        <v>452.39</v>
      </c>
      <c r="G3797">
        <v>40</v>
      </c>
    </row>
    <row r="3798" spans="1:7" ht="15.5" hidden="1" x14ac:dyDescent="0.35">
      <c r="A3798" t="s">
        <v>187</v>
      </c>
      <c r="B3798" t="s">
        <v>353</v>
      </c>
      <c r="C3798">
        <v>91467</v>
      </c>
      <c r="D3798">
        <v>2024</v>
      </c>
      <c r="E3798">
        <v>3</v>
      </c>
      <c r="F3798">
        <v>480.43</v>
      </c>
      <c r="G3798">
        <v>45</v>
      </c>
    </row>
    <row r="3799" spans="1:7" ht="15.5" hidden="1" x14ac:dyDescent="0.35">
      <c r="A3799" t="s">
        <v>187</v>
      </c>
      <c r="B3799" t="s">
        <v>353</v>
      </c>
      <c r="C3799">
        <v>91467</v>
      </c>
      <c r="D3799">
        <v>2024</v>
      </c>
      <c r="E3799">
        <v>4</v>
      </c>
      <c r="F3799">
        <v>462.02</v>
      </c>
      <c r="G3799">
        <v>48</v>
      </c>
    </row>
    <row r="3800" spans="1:7" ht="15.5" hidden="1" x14ac:dyDescent="0.35">
      <c r="A3800" t="s">
        <v>187</v>
      </c>
      <c r="B3800" t="s">
        <v>353</v>
      </c>
      <c r="C3800">
        <v>91467</v>
      </c>
      <c r="D3800">
        <v>2024</v>
      </c>
      <c r="E3800">
        <v>5</v>
      </c>
      <c r="F3800">
        <v>429.05</v>
      </c>
      <c r="G3800">
        <v>43</v>
      </c>
    </row>
    <row r="3801" spans="1:7" ht="15.5" hidden="1" x14ac:dyDescent="0.35">
      <c r="A3801" t="s">
        <v>187</v>
      </c>
      <c r="B3801" t="s">
        <v>353</v>
      </c>
      <c r="C3801">
        <v>91467</v>
      </c>
      <c r="D3801">
        <v>2024</v>
      </c>
      <c r="E3801">
        <v>6</v>
      </c>
      <c r="F3801">
        <v>268.61</v>
      </c>
      <c r="G3801">
        <v>29</v>
      </c>
    </row>
    <row r="3802" spans="1:7" ht="15.5" hidden="1" x14ac:dyDescent="0.35">
      <c r="A3802" t="s">
        <v>187</v>
      </c>
      <c r="B3802" t="s">
        <v>353</v>
      </c>
      <c r="C3802">
        <v>91467</v>
      </c>
      <c r="D3802">
        <v>2024</v>
      </c>
      <c r="E3802">
        <v>7</v>
      </c>
      <c r="F3802">
        <v>459.82</v>
      </c>
      <c r="G3802">
        <v>48</v>
      </c>
    </row>
    <row r="3803" spans="1:7" ht="15.5" hidden="1" x14ac:dyDescent="0.35">
      <c r="A3803" t="s">
        <v>187</v>
      </c>
      <c r="B3803" t="s">
        <v>353</v>
      </c>
      <c r="C3803">
        <v>91467</v>
      </c>
      <c r="D3803">
        <v>2024</v>
      </c>
      <c r="E3803">
        <v>8</v>
      </c>
      <c r="F3803">
        <v>499.21</v>
      </c>
      <c r="G3803">
        <v>47</v>
      </c>
    </row>
    <row r="3804" spans="1:7" ht="15.5" hidden="1" x14ac:dyDescent="0.35">
      <c r="A3804" t="s">
        <v>187</v>
      </c>
      <c r="B3804" t="s">
        <v>353</v>
      </c>
      <c r="C3804">
        <v>91467</v>
      </c>
      <c r="D3804">
        <v>2024</v>
      </c>
      <c r="E3804">
        <v>9</v>
      </c>
      <c r="F3804">
        <v>420.19</v>
      </c>
      <c r="G3804">
        <v>43</v>
      </c>
    </row>
    <row r="3805" spans="1:7" ht="15.5" hidden="1" x14ac:dyDescent="0.35">
      <c r="A3805" t="s">
        <v>187</v>
      </c>
      <c r="B3805" t="s">
        <v>353</v>
      </c>
      <c r="C3805">
        <v>91467</v>
      </c>
      <c r="D3805">
        <v>2024</v>
      </c>
      <c r="E3805">
        <v>10</v>
      </c>
      <c r="F3805">
        <v>442.95</v>
      </c>
      <c r="G3805">
        <v>48</v>
      </c>
    </row>
    <row r="3806" spans="1:7" ht="15.5" hidden="1" x14ac:dyDescent="0.35">
      <c r="A3806" t="s">
        <v>187</v>
      </c>
      <c r="B3806" t="s">
        <v>353</v>
      </c>
      <c r="C3806">
        <v>91467</v>
      </c>
      <c r="D3806">
        <v>2024</v>
      </c>
      <c r="E3806">
        <v>11</v>
      </c>
      <c r="F3806">
        <v>439.05</v>
      </c>
      <c r="G3806">
        <v>45</v>
      </c>
    </row>
    <row r="3807" spans="1:7" ht="15.5" hidden="1" x14ac:dyDescent="0.35">
      <c r="A3807" t="s">
        <v>187</v>
      </c>
      <c r="B3807" t="s">
        <v>353</v>
      </c>
      <c r="C3807">
        <v>91467</v>
      </c>
      <c r="D3807">
        <v>2024</v>
      </c>
      <c r="E3807">
        <v>12</v>
      </c>
      <c r="F3807">
        <v>438.25</v>
      </c>
      <c r="G3807">
        <v>41</v>
      </c>
    </row>
    <row r="3808" spans="1:7" ht="15.5" x14ac:dyDescent="0.35">
      <c r="A3808" t="s">
        <v>187</v>
      </c>
      <c r="B3808" t="s">
        <v>353</v>
      </c>
      <c r="C3808">
        <v>91467</v>
      </c>
      <c r="D3808">
        <v>2025</v>
      </c>
      <c r="E3808">
        <v>1</v>
      </c>
      <c r="F3808">
        <v>457.44</v>
      </c>
      <c r="G3808">
        <v>46</v>
      </c>
    </row>
    <row r="3809" spans="1:7" ht="15.5" x14ac:dyDescent="0.35">
      <c r="A3809" t="s">
        <v>187</v>
      </c>
      <c r="B3809" t="s">
        <v>353</v>
      </c>
      <c r="C3809">
        <v>91467</v>
      </c>
      <c r="D3809">
        <v>2025</v>
      </c>
      <c r="E3809">
        <v>2</v>
      </c>
      <c r="F3809">
        <v>448.91</v>
      </c>
      <c r="G3809">
        <v>39</v>
      </c>
    </row>
    <row r="3810" spans="1:7" ht="15.5" x14ac:dyDescent="0.35">
      <c r="A3810" t="s">
        <v>187</v>
      </c>
      <c r="B3810" t="s">
        <v>353</v>
      </c>
      <c r="C3810">
        <v>91467</v>
      </c>
      <c r="D3810">
        <v>2025</v>
      </c>
      <c r="E3810">
        <v>3</v>
      </c>
      <c r="F3810">
        <v>498.73</v>
      </c>
      <c r="G3810">
        <v>53</v>
      </c>
    </row>
    <row r="3811" spans="1:7" ht="15.5" x14ac:dyDescent="0.35">
      <c r="A3811" t="s">
        <v>187</v>
      </c>
      <c r="B3811" t="s">
        <v>353</v>
      </c>
      <c r="C3811">
        <v>91467</v>
      </c>
      <c r="D3811">
        <v>2025</v>
      </c>
      <c r="E3811">
        <v>4</v>
      </c>
      <c r="F3811">
        <v>408.34</v>
      </c>
      <c r="G3811">
        <v>40</v>
      </c>
    </row>
    <row r="3812" spans="1:7" ht="15.5" x14ac:dyDescent="0.35">
      <c r="A3812" t="s">
        <v>187</v>
      </c>
      <c r="B3812" t="s">
        <v>353</v>
      </c>
      <c r="C3812">
        <v>91467</v>
      </c>
      <c r="D3812">
        <v>2025</v>
      </c>
      <c r="E3812">
        <v>5</v>
      </c>
      <c r="F3812">
        <v>475.67</v>
      </c>
      <c r="G3812">
        <v>38</v>
      </c>
    </row>
    <row r="3813" spans="1:7" ht="15.5" x14ac:dyDescent="0.35">
      <c r="A3813" t="s">
        <v>187</v>
      </c>
      <c r="B3813" t="s">
        <v>353</v>
      </c>
      <c r="C3813">
        <v>91467</v>
      </c>
      <c r="D3813">
        <v>2025</v>
      </c>
      <c r="E3813">
        <v>6</v>
      </c>
      <c r="F3813">
        <v>463.08</v>
      </c>
      <c r="G3813">
        <v>44</v>
      </c>
    </row>
    <row r="3814" spans="1:7" ht="15.5" x14ac:dyDescent="0.35">
      <c r="A3814" t="s">
        <v>187</v>
      </c>
      <c r="B3814" t="s">
        <v>353</v>
      </c>
      <c r="C3814">
        <v>91467</v>
      </c>
      <c r="D3814">
        <v>2025</v>
      </c>
      <c r="E3814">
        <v>7</v>
      </c>
      <c r="F3814">
        <v>431.25</v>
      </c>
      <c r="G3814">
        <v>47</v>
      </c>
    </row>
    <row r="3815" spans="1:7" ht="15.5" x14ac:dyDescent="0.35">
      <c r="A3815" t="s">
        <v>187</v>
      </c>
      <c r="B3815" t="s">
        <v>353</v>
      </c>
      <c r="C3815">
        <v>91467</v>
      </c>
      <c r="D3815">
        <v>2025</v>
      </c>
      <c r="E3815">
        <v>8</v>
      </c>
      <c r="F3815">
        <v>459.26</v>
      </c>
      <c r="G3815">
        <v>43</v>
      </c>
    </row>
    <row r="3816" spans="1:7" ht="15.5" x14ac:dyDescent="0.35">
      <c r="A3816" t="s">
        <v>187</v>
      </c>
      <c r="B3816" t="s">
        <v>353</v>
      </c>
      <c r="C3816">
        <v>91467</v>
      </c>
      <c r="D3816">
        <v>2025</v>
      </c>
      <c r="E3816">
        <v>9</v>
      </c>
      <c r="F3816">
        <v>483.2</v>
      </c>
      <c r="G3816">
        <v>44</v>
      </c>
    </row>
    <row r="3817" spans="1:7" ht="15.5" x14ac:dyDescent="0.35">
      <c r="A3817" t="s">
        <v>187</v>
      </c>
      <c r="B3817" t="s">
        <v>353</v>
      </c>
      <c r="C3817">
        <v>91467</v>
      </c>
      <c r="D3817">
        <v>2025</v>
      </c>
      <c r="E3817">
        <v>10</v>
      </c>
      <c r="F3817">
        <v>244.14</v>
      </c>
      <c r="G3817">
        <v>23</v>
      </c>
    </row>
    <row r="3818" spans="1:7" ht="15.5" x14ac:dyDescent="0.35">
      <c r="A3818" t="s">
        <v>187</v>
      </c>
      <c r="B3818" t="s">
        <v>353</v>
      </c>
      <c r="C3818">
        <v>91467</v>
      </c>
      <c r="D3818">
        <v>2025</v>
      </c>
      <c r="E3818">
        <v>11</v>
      </c>
      <c r="F3818">
        <v>0</v>
      </c>
      <c r="G3818">
        <v>0</v>
      </c>
    </row>
    <row r="3819" spans="1:7" ht="15.5" hidden="1" x14ac:dyDescent="0.35">
      <c r="A3819" t="s">
        <v>187</v>
      </c>
      <c r="B3819" t="s">
        <v>353</v>
      </c>
      <c r="C3819">
        <v>91471</v>
      </c>
      <c r="D3819">
        <v>2022</v>
      </c>
      <c r="E3819">
        <v>10</v>
      </c>
      <c r="F3819">
        <v>194.37</v>
      </c>
      <c r="G3819">
        <v>15.97</v>
      </c>
    </row>
    <row r="3820" spans="1:7" ht="15.5" hidden="1" x14ac:dyDescent="0.35">
      <c r="A3820" t="s">
        <v>187</v>
      </c>
      <c r="B3820" t="s">
        <v>353</v>
      </c>
      <c r="C3820">
        <v>91471</v>
      </c>
      <c r="D3820">
        <v>2022</v>
      </c>
      <c r="E3820">
        <v>11</v>
      </c>
      <c r="F3820">
        <v>375.62</v>
      </c>
      <c r="G3820">
        <v>35</v>
      </c>
    </row>
    <row r="3821" spans="1:7" ht="15.5" hidden="1" x14ac:dyDescent="0.35">
      <c r="A3821" t="s">
        <v>187</v>
      </c>
      <c r="B3821" t="s">
        <v>353</v>
      </c>
      <c r="C3821">
        <v>91471</v>
      </c>
      <c r="D3821">
        <v>2022</v>
      </c>
      <c r="E3821">
        <v>12</v>
      </c>
      <c r="F3821">
        <v>403.96</v>
      </c>
      <c r="G3821">
        <v>31</v>
      </c>
    </row>
    <row r="3822" spans="1:7" ht="15.5" hidden="1" x14ac:dyDescent="0.35">
      <c r="A3822" t="s">
        <v>187</v>
      </c>
      <c r="B3822" t="s">
        <v>353</v>
      </c>
      <c r="C3822">
        <v>91471</v>
      </c>
      <c r="D3822">
        <v>2023</v>
      </c>
      <c r="E3822">
        <v>1</v>
      </c>
      <c r="F3822">
        <v>274.45</v>
      </c>
      <c r="G3822">
        <v>27</v>
      </c>
    </row>
    <row r="3823" spans="1:7" ht="15.5" hidden="1" x14ac:dyDescent="0.35">
      <c r="A3823" t="s">
        <v>187</v>
      </c>
      <c r="B3823" t="s">
        <v>353</v>
      </c>
      <c r="C3823">
        <v>91471</v>
      </c>
      <c r="D3823">
        <v>2023</v>
      </c>
      <c r="E3823">
        <v>2</v>
      </c>
      <c r="F3823">
        <v>67.650000000000006</v>
      </c>
      <c r="G3823">
        <v>7</v>
      </c>
    </row>
    <row r="3824" spans="1:7" ht="15.5" hidden="1" x14ac:dyDescent="0.35">
      <c r="A3824" t="s">
        <v>187</v>
      </c>
      <c r="B3824" t="s">
        <v>353</v>
      </c>
      <c r="C3824">
        <v>91471</v>
      </c>
      <c r="D3824">
        <v>2023</v>
      </c>
      <c r="E3824">
        <v>3</v>
      </c>
      <c r="F3824">
        <v>369.15</v>
      </c>
      <c r="G3824">
        <v>38</v>
      </c>
    </row>
    <row r="3825" spans="1:7" ht="15.5" hidden="1" x14ac:dyDescent="0.35">
      <c r="A3825" t="s">
        <v>187</v>
      </c>
      <c r="B3825" t="s">
        <v>353</v>
      </c>
      <c r="C3825">
        <v>91471</v>
      </c>
      <c r="D3825">
        <v>2023</v>
      </c>
      <c r="E3825">
        <v>4</v>
      </c>
      <c r="F3825">
        <v>361.64</v>
      </c>
      <c r="G3825">
        <v>38</v>
      </c>
    </row>
    <row r="3826" spans="1:7" ht="15.5" hidden="1" x14ac:dyDescent="0.35">
      <c r="A3826" t="s">
        <v>187</v>
      </c>
      <c r="B3826" t="s">
        <v>353</v>
      </c>
      <c r="C3826">
        <v>91471</v>
      </c>
      <c r="D3826">
        <v>2023</v>
      </c>
      <c r="E3826">
        <v>5</v>
      </c>
      <c r="F3826">
        <v>416.18</v>
      </c>
      <c r="G3826">
        <v>40</v>
      </c>
    </row>
    <row r="3827" spans="1:7" ht="15.5" hidden="1" x14ac:dyDescent="0.35">
      <c r="A3827" t="s">
        <v>187</v>
      </c>
      <c r="B3827" t="s">
        <v>353</v>
      </c>
      <c r="C3827">
        <v>91471</v>
      </c>
      <c r="D3827">
        <v>2023</v>
      </c>
      <c r="E3827">
        <v>6</v>
      </c>
      <c r="F3827">
        <v>449.42</v>
      </c>
      <c r="G3827">
        <v>50</v>
      </c>
    </row>
    <row r="3828" spans="1:7" ht="15.5" hidden="1" x14ac:dyDescent="0.35">
      <c r="A3828" t="s">
        <v>187</v>
      </c>
      <c r="B3828" t="s">
        <v>353</v>
      </c>
      <c r="C3828">
        <v>91471</v>
      </c>
      <c r="D3828">
        <v>2023</v>
      </c>
      <c r="E3828">
        <v>7</v>
      </c>
      <c r="F3828">
        <v>447.56</v>
      </c>
      <c r="G3828">
        <v>37</v>
      </c>
    </row>
    <row r="3829" spans="1:7" ht="15.5" hidden="1" x14ac:dyDescent="0.35">
      <c r="A3829" t="s">
        <v>187</v>
      </c>
      <c r="B3829" t="s">
        <v>353</v>
      </c>
      <c r="C3829">
        <v>91471</v>
      </c>
      <c r="D3829">
        <v>2023</v>
      </c>
      <c r="E3829">
        <v>8</v>
      </c>
      <c r="F3829">
        <v>423.14</v>
      </c>
      <c r="G3829">
        <v>43</v>
      </c>
    </row>
    <row r="3830" spans="1:7" ht="15.5" hidden="1" x14ac:dyDescent="0.35">
      <c r="A3830" t="s">
        <v>187</v>
      </c>
      <c r="B3830" t="s">
        <v>353</v>
      </c>
      <c r="C3830">
        <v>91471</v>
      </c>
      <c r="D3830">
        <v>2023</v>
      </c>
      <c r="E3830">
        <v>9</v>
      </c>
      <c r="F3830">
        <v>419.01</v>
      </c>
      <c r="G3830">
        <v>45</v>
      </c>
    </row>
    <row r="3831" spans="1:7" ht="15.5" hidden="1" x14ac:dyDescent="0.35">
      <c r="A3831" t="s">
        <v>187</v>
      </c>
      <c r="B3831" t="s">
        <v>353</v>
      </c>
      <c r="C3831">
        <v>91471</v>
      </c>
      <c r="D3831">
        <v>2023</v>
      </c>
      <c r="E3831">
        <v>10</v>
      </c>
      <c r="F3831">
        <v>464.85</v>
      </c>
      <c r="G3831">
        <v>54</v>
      </c>
    </row>
    <row r="3832" spans="1:7" ht="15.5" hidden="1" x14ac:dyDescent="0.35">
      <c r="A3832" t="s">
        <v>187</v>
      </c>
      <c r="B3832" t="s">
        <v>353</v>
      </c>
      <c r="C3832">
        <v>91471</v>
      </c>
      <c r="D3832">
        <v>2023</v>
      </c>
      <c r="E3832">
        <v>11</v>
      </c>
      <c r="F3832">
        <v>405.88</v>
      </c>
      <c r="G3832">
        <v>42</v>
      </c>
    </row>
    <row r="3833" spans="1:7" ht="15.5" hidden="1" x14ac:dyDescent="0.35">
      <c r="A3833" t="s">
        <v>187</v>
      </c>
      <c r="B3833" t="s">
        <v>353</v>
      </c>
      <c r="C3833">
        <v>91471</v>
      </c>
      <c r="D3833">
        <v>2023</v>
      </c>
      <c r="E3833">
        <v>12</v>
      </c>
      <c r="F3833">
        <v>459.96</v>
      </c>
      <c r="G3833">
        <v>45</v>
      </c>
    </row>
    <row r="3834" spans="1:7" ht="15.5" hidden="1" x14ac:dyDescent="0.35">
      <c r="A3834" t="s">
        <v>187</v>
      </c>
      <c r="B3834" t="s">
        <v>353</v>
      </c>
      <c r="C3834">
        <v>91471</v>
      </c>
      <c r="D3834">
        <v>2024</v>
      </c>
      <c r="E3834">
        <v>1</v>
      </c>
      <c r="F3834">
        <v>436.11</v>
      </c>
      <c r="G3834">
        <v>43</v>
      </c>
    </row>
    <row r="3835" spans="1:7" ht="15.5" hidden="1" x14ac:dyDescent="0.35">
      <c r="A3835" t="s">
        <v>187</v>
      </c>
      <c r="B3835" t="s">
        <v>353</v>
      </c>
      <c r="C3835">
        <v>91471</v>
      </c>
      <c r="D3835">
        <v>2024</v>
      </c>
      <c r="E3835">
        <v>2</v>
      </c>
      <c r="F3835">
        <v>394.65</v>
      </c>
      <c r="G3835">
        <v>43</v>
      </c>
    </row>
    <row r="3836" spans="1:7" ht="15.5" hidden="1" x14ac:dyDescent="0.35">
      <c r="A3836" t="s">
        <v>187</v>
      </c>
      <c r="B3836" t="s">
        <v>353</v>
      </c>
      <c r="C3836">
        <v>91471</v>
      </c>
      <c r="D3836">
        <v>2024</v>
      </c>
      <c r="E3836">
        <v>3</v>
      </c>
      <c r="F3836">
        <v>418.35</v>
      </c>
      <c r="G3836">
        <v>43</v>
      </c>
    </row>
    <row r="3837" spans="1:7" ht="15.5" hidden="1" x14ac:dyDescent="0.35">
      <c r="A3837" t="s">
        <v>187</v>
      </c>
      <c r="B3837" t="s">
        <v>353</v>
      </c>
      <c r="C3837">
        <v>91471</v>
      </c>
      <c r="D3837">
        <v>2024</v>
      </c>
      <c r="E3837">
        <v>4</v>
      </c>
      <c r="F3837">
        <v>434.74</v>
      </c>
      <c r="G3837">
        <v>42</v>
      </c>
    </row>
    <row r="3838" spans="1:7" ht="15.5" hidden="1" x14ac:dyDescent="0.35">
      <c r="A3838" t="s">
        <v>187</v>
      </c>
      <c r="B3838" t="s">
        <v>353</v>
      </c>
      <c r="C3838">
        <v>91471</v>
      </c>
      <c r="D3838">
        <v>2024</v>
      </c>
      <c r="E3838">
        <v>5</v>
      </c>
      <c r="F3838">
        <v>454.06</v>
      </c>
      <c r="G3838">
        <v>46</v>
      </c>
    </row>
    <row r="3839" spans="1:7" ht="15.5" hidden="1" x14ac:dyDescent="0.35">
      <c r="A3839" t="s">
        <v>187</v>
      </c>
      <c r="B3839" t="s">
        <v>353</v>
      </c>
      <c r="C3839">
        <v>91471</v>
      </c>
      <c r="D3839">
        <v>2024</v>
      </c>
      <c r="E3839">
        <v>6</v>
      </c>
      <c r="F3839">
        <v>411.55</v>
      </c>
      <c r="G3839">
        <v>44</v>
      </c>
    </row>
    <row r="3840" spans="1:7" ht="15.5" hidden="1" x14ac:dyDescent="0.35">
      <c r="A3840" t="s">
        <v>187</v>
      </c>
      <c r="B3840" t="s">
        <v>353</v>
      </c>
      <c r="C3840">
        <v>91471</v>
      </c>
      <c r="D3840">
        <v>2024</v>
      </c>
      <c r="E3840">
        <v>7</v>
      </c>
      <c r="F3840">
        <v>460.2</v>
      </c>
      <c r="G3840">
        <v>48</v>
      </c>
    </row>
    <row r="3841" spans="1:7" ht="15.5" hidden="1" x14ac:dyDescent="0.35">
      <c r="A3841" t="s">
        <v>187</v>
      </c>
      <c r="B3841" t="s">
        <v>353</v>
      </c>
      <c r="C3841">
        <v>91471</v>
      </c>
      <c r="D3841">
        <v>2024</v>
      </c>
      <c r="E3841">
        <v>8</v>
      </c>
      <c r="F3841">
        <v>489.07</v>
      </c>
      <c r="G3841">
        <v>52</v>
      </c>
    </row>
    <row r="3842" spans="1:7" ht="15.5" hidden="1" x14ac:dyDescent="0.35">
      <c r="A3842" t="s">
        <v>187</v>
      </c>
      <c r="B3842" t="s">
        <v>353</v>
      </c>
      <c r="C3842">
        <v>91471</v>
      </c>
      <c r="D3842">
        <v>2024</v>
      </c>
      <c r="E3842">
        <v>9</v>
      </c>
      <c r="F3842">
        <v>439.1</v>
      </c>
      <c r="G3842">
        <v>40</v>
      </c>
    </row>
    <row r="3843" spans="1:7" ht="15.5" hidden="1" x14ac:dyDescent="0.35">
      <c r="A3843" t="s">
        <v>187</v>
      </c>
      <c r="B3843" t="s">
        <v>353</v>
      </c>
      <c r="C3843">
        <v>91471</v>
      </c>
      <c r="D3843">
        <v>2024</v>
      </c>
      <c r="E3843">
        <v>10</v>
      </c>
      <c r="F3843">
        <v>478.65</v>
      </c>
      <c r="G3843">
        <v>48</v>
      </c>
    </row>
    <row r="3844" spans="1:7" ht="15.5" hidden="1" x14ac:dyDescent="0.35">
      <c r="A3844" t="s">
        <v>187</v>
      </c>
      <c r="B3844" t="s">
        <v>353</v>
      </c>
      <c r="C3844">
        <v>91471</v>
      </c>
      <c r="D3844">
        <v>2024</v>
      </c>
      <c r="E3844">
        <v>11</v>
      </c>
      <c r="F3844">
        <v>321.8</v>
      </c>
      <c r="G3844">
        <v>34</v>
      </c>
    </row>
    <row r="3845" spans="1:7" ht="15.5" hidden="1" x14ac:dyDescent="0.35">
      <c r="A3845" t="s">
        <v>187</v>
      </c>
      <c r="B3845" t="s">
        <v>353</v>
      </c>
      <c r="C3845">
        <v>91471</v>
      </c>
      <c r="D3845">
        <v>2024</v>
      </c>
      <c r="E3845">
        <v>12</v>
      </c>
      <c r="F3845">
        <v>0</v>
      </c>
      <c r="G3845">
        <v>0</v>
      </c>
    </row>
    <row r="3846" spans="1:7" ht="15.5" x14ac:dyDescent="0.35">
      <c r="A3846" t="s">
        <v>187</v>
      </c>
      <c r="B3846" t="s">
        <v>353</v>
      </c>
      <c r="C3846">
        <v>91471</v>
      </c>
      <c r="D3846">
        <v>2025</v>
      </c>
      <c r="E3846">
        <v>1</v>
      </c>
      <c r="F3846">
        <v>266.64999999999998</v>
      </c>
      <c r="G3846">
        <v>26</v>
      </c>
    </row>
    <row r="3847" spans="1:7" ht="15.5" x14ac:dyDescent="0.35">
      <c r="A3847" t="s">
        <v>187</v>
      </c>
      <c r="B3847" t="s">
        <v>353</v>
      </c>
      <c r="C3847">
        <v>91471</v>
      </c>
      <c r="D3847">
        <v>2025</v>
      </c>
      <c r="E3847">
        <v>2</v>
      </c>
      <c r="F3847">
        <v>457.15</v>
      </c>
      <c r="G3847">
        <v>45</v>
      </c>
    </row>
    <row r="3848" spans="1:7" ht="15.5" x14ac:dyDescent="0.35">
      <c r="A3848" t="s">
        <v>187</v>
      </c>
      <c r="B3848" t="s">
        <v>353</v>
      </c>
      <c r="C3848">
        <v>91471</v>
      </c>
      <c r="D3848">
        <v>2025</v>
      </c>
      <c r="E3848">
        <v>3</v>
      </c>
      <c r="F3848">
        <v>456.7</v>
      </c>
      <c r="G3848">
        <v>45</v>
      </c>
    </row>
    <row r="3849" spans="1:7" ht="15.5" x14ac:dyDescent="0.35">
      <c r="A3849" t="s">
        <v>187</v>
      </c>
      <c r="B3849" t="s">
        <v>353</v>
      </c>
      <c r="C3849">
        <v>91471</v>
      </c>
      <c r="D3849">
        <v>2025</v>
      </c>
      <c r="E3849">
        <v>4</v>
      </c>
      <c r="F3849">
        <v>458.55</v>
      </c>
      <c r="G3849">
        <v>45</v>
      </c>
    </row>
    <row r="3850" spans="1:7" ht="15.5" x14ac:dyDescent="0.35">
      <c r="A3850" t="s">
        <v>187</v>
      </c>
      <c r="B3850" t="s">
        <v>353</v>
      </c>
      <c r="C3850">
        <v>91471</v>
      </c>
      <c r="D3850">
        <v>2025</v>
      </c>
      <c r="E3850">
        <v>5</v>
      </c>
      <c r="F3850">
        <v>111.33</v>
      </c>
      <c r="G3850">
        <v>10.58</v>
      </c>
    </row>
    <row r="3851" spans="1:7" ht="15.5" x14ac:dyDescent="0.35">
      <c r="A3851" t="s">
        <v>187</v>
      </c>
      <c r="B3851" t="s">
        <v>353</v>
      </c>
      <c r="C3851">
        <v>91471</v>
      </c>
      <c r="D3851">
        <v>2025</v>
      </c>
      <c r="E3851">
        <v>6</v>
      </c>
      <c r="F3851">
        <v>0</v>
      </c>
      <c r="G3851">
        <v>0</v>
      </c>
    </row>
    <row r="3852" spans="1:7" ht="15.5" x14ac:dyDescent="0.35">
      <c r="A3852" t="s">
        <v>187</v>
      </c>
      <c r="B3852" t="s">
        <v>353</v>
      </c>
      <c r="C3852">
        <v>91471</v>
      </c>
      <c r="D3852">
        <v>2025</v>
      </c>
      <c r="E3852">
        <v>7</v>
      </c>
      <c r="F3852">
        <v>0</v>
      </c>
      <c r="G3852">
        <v>0</v>
      </c>
    </row>
    <row r="3853" spans="1:7" ht="15.5" x14ac:dyDescent="0.35">
      <c r="A3853" t="s">
        <v>187</v>
      </c>
      <c r="B3853" t="s">
        <v>353</v>
      </c>
      <c r="C3853">
        <v>91471</v>
      </c>
      <c r="D3853">
        <v>2025</v>
      </c>
      <c r="E3853">
        <v>8</v>
      </c>
      <c r="F3853">
        <v>0</v>
      </c>
      <c r="G3853">
        <v>0</v>
      </c>
    </row>
    <row r="3854" spans="1:7" ht="15.5" x14ac:dyDescent="0.35">
      <c r="A3854" t="s">
        <v>187</v>
      </c>
      <c r="B3854" t="s">
        <v>353</v>
      </c>
      <c r="C3854">
        <v>91471</v>
      </c>
      <c r="D3854">
        <v>2025</v>
      </c>
      <c r="E3854">
        <v>9</v>
      </c>
      <c r="F3854">
        <v>0</v>
      </c>
      <c r="G3854">
        <v>0</v>
      </c>
    </row>
    <row r="3855" spans="1:7" ht="15.5" x14ac:dyDescent="0.35">
      <c r="A3855" t="s">
        <v>187</v>
      </c>
      <c r="B3855" t="s">
        <v>353</v>
      </c>
      <c r="C3855">
        <v>91471</v>
      </c>
      <c r="D3855">
        <v>2025</v>
      </c>
      <c r="E3855">
        <v>10</v>
      </c>
      <c r="F3855">
        <v>0</v>
      </c>
      <c r="G3855">
        <v>0</v>
      </c>
    </row>
    <row r="3856" spans="1:7" ht="15.5" x14ac:dyDescent="0.35">
      <c r="A3856" t="s">
        <v>187</v>
      </c>
      <c r="B3856" t="s">
        <v>353</v>
      </c>
      <c r="C3856">
        <v>91471</v>
      </c>
      <c r="D3856">
        <v>2025</v>
      </c>
      <c r="E3856">
        <v>11</v>
      </c>
      <c r="F3856">
        <v>0</v>
      </c>
      <c r="G3856">
        <v>0</v>
      </c>
    </row>
    <row r="3857" spans="1:7" ht="15.5" hidden="1" x14ac:dyDescent="0.35">
      <c r="A3857" t="s">
        <v>187</v>
      </c>
      <c r="B3857" t="s">
        <v>353</v>
      </c>
      <c r="C3857">
        <v>91472</v>
      </c>
      <c r="D3857">
        <v>2018</v>
      </c>
      <c r="E3857">
        <v>4</v>
      </c>
      <c r="F3857">
        <v>34.869999999999997</v>
      </c>
      <c r="G3857">
        <v>5</v>
      </c>
    </row>
    <row r="3858" spans="1:7" ht="15.5" hidden="1" x14ac:dyDescent="0.35">
      <c r="A3858" t="s">
        <v>187</v>
      </c>
      <c r="B3858" t="s">
        <v>353</v>
      </c>
      <c r="C3858">
        <v>91472</v>
      </c>
      <c r="D3858">
        <v>2018</v>
      </c>
      <c r="E3858">
        <v>5</v>
      </c>
      <c r="F3858">
        <v>337.82</v>
      </c>
      <c r="G3858">
        <v>53</v>
      </c>
    </row>
    <row r="3859" spans="1:7" ht="15.5" hidden="1" x14ac:dyDescent="0.35">
      <c r="A3859" t="s">
        <v>187</v>
      </c>
      <c r="B3859" t="s">
        <v>353</v>
      </c>
      <c r="C3859">
        <v>91472</v>
      </c>
      <c r="D3859">
        <v>2018</v>
      </c>
      <c r="E3859">
        <v>6</v>
      </c>
      <c r="F3859">
        <v>342.78</v>
      </c>
      <c r="G3859">
        <v>56</v>
      </c>
    </row>
    <row r="3860" spans="1:7" ht="15.5" hidden="1" x14ac:dyDescent="0.35">
      <c r="A3860" t="s">
        <v>187</v>
      </c>
      <c r="B3860" t="s">
        <v>353</v>
      </c>
      <c r="C3860">
        <v>91472</v>
      </c>
      <c r="D3860">
        <v>2018</v>
      </c>
      <c r="E3860">
        <v>7</v>
      </c>
      <c r="F3860">
        <v>374.27</v>
      </c>
      <c r="G3860">
        <v>66</v>
      </c>
    </row>
    <row r="3861" spans="1:7" ht="15.5" hidden="1" x14ac:dyDescent="0.35">
      <c r="A3861" t="s">
        <v>187</v>
      </c>
      <c r="B3861" t="s">
        <v>353</v>
      </c>
      <c r="C3861">
        <v>91472</v>
      </c>
      <c r="D3861">
        <v>2018</v>
      </c>
      <c r="E3861">
        <v>8</v>
      </c>
      <c r="F3861">
        <v>397.33</v>
      </c>
      <c r="G3861">
        <v>66</v>
      </c>
    </row>
    <row r="3862" spans="1:7" ht="15.5" hidden="1" x14ac:dyDescent="0.35">
      <c r="A3862" t="s">
        <v>187</v>
      </c>
      <c r="B3862" t="s">
        <v>353</v>
      </c>
      <c r="C3862">
        <v>91472</v>
      </c>
      <c r="D3862">
        <v>2018</v>
      </c>
      <c r="E3862">
        <v>9</v>
      </c>
      <c r="F3862">
        <v>339.78</v>
      </c>
      <c r="G3862">
        <v>58</v>
      </c>
    </row>
    <row r="3863" spans="1:7" ht="15.5" hidden="1" x14ac:dyDescent="0.35">
      <c r="A3863" t="s">
        <v>187</v>
      </c>
      <c r="B3863" t="s">
        <v>353</v>
      </c>
      <c r="C3863">
        <v>91472</v>
      </c>
      <c r="D3863">
        <v>2018</v>
      </c>
      <c r="E3863">
        <v>10</v>
      </c>
      <c r="F3863">
        <v>378.49</v>
      </c>
      <c r="G3863">
        <v>96</v>
      </c>
    </row>
    <row r="3864" spans="1:7" ht="15.5" hidden="1" x14ac:dyDescent="0.35">
      <c r="A3864" t="s">
        <v>187</v>
      </c>
      <c r="B3864" t="s">
        <v>353</v>
      </c>
      <c r="C3864">
        <v>91472</v>
      </c>
      <c r="D3864">
        <v>2018</v>
      </c>
      <c r="E3864">
        <v>11</v>
      </c>
      <c r="F3864">
        <v>316.83</v>
      </c>
      <c r="G3864">
        <v>52</v>
      </c>
    </row>
    <row r="3865" spans="1:7" ht="15.5" hidden="1" x14ac:dyDescent="0.35">
      <c r="A3865" t="s">
        <v>187</v>
      </c>
      <c r="B3865" t="s">
        <v>353</v>
      </c>
      <c r="C3865">
        <v>91472</v>
      </c>
      <c r="D3865">
        <v>2018</v>
      </c>
      <c r="E3865">
        <v>12</v>
      </c>
      <c r="F3865">
        <v>381</v>
      </c>
      <c r="G3865">
        <v>61</v>
      </c>
    </row>
    <row r="3866" spans="1:7" ht="15.5" hidden="1" x14ac:dyDescent="0.35">
      <c r="A3866" t="s">
        <v>187</v>
      </c>
      <c r="B3866" t="s">
        <v>353</v>
      </c>
      <c r="C3866">
        <v>91472</v>
      </c>
      <c r="D3866">
        <v>2019</v>
      </c>
      <c r="E3866">
        <v>1</v>
      </c>
      <c r="F3866">
        <v>385.52</v>
      </c>
      <c r="G3866">
        <v>58</v>
      </c>
    </row>
    <row r="3867" spans="1:7" ht="15.5" hidden="1" x14ac:dyDescent="0.35">
      <c r="A3867" t="s">
        <v>187</v>
      </c>
      <c r="B3867" t="s">
        <v>353</v>
      </c>
      <c r="C3867">
        <v>91472</v>
      </c>
      <c r="D3867">
        <v>2019</v>
      </c>
      <c r="E3867">
        <v>2</v>
      </c>
      <c r="F3867">
        <v>321.01</v>
      </c>
      <c r="G3867">
        <v>50</v>
      </c>
    </row>
    <row r="3868" spans="1:7" ht="15.5" hidden="1" x14ac:dyDescent="0.35">
      <c r="A3868" t="s">
        <v>187</v>
      </c>
      <c r="B3868" t="s">
        <v>353</v>
      </c>
      <c r="C3868">
        <v>91472</v>
      </c>
      <c r="D3868">
        <v>2019</v>
      </c>
      <c r="E3868">
        <v>3</v>
      </c>
      <c r="F3868">
        <v>327.95</v>
      </c>
      <c r="G3868">
        <v>61</v>
      </c>
    </row>
    <row r="3869" spans="1:7" ht="15.5" hidden="1" x14ac:dyDescent="0.35">
      <c r="A3869" t="s">
        <v>187</v>
      </c>
      <c r="B3869" t="s">
        <v>353</v>
      </c>
      <c r="C3869">
        <v>91472</v>
      </c>
      <c r="D3869">
        <v>2019</v>
      </c>
      <c r="E3869">
        <v>4</v>
      </c>
      <c r="F3869">
        <v>336.99</v>
      </c>
      <c r="G3869">
        <v>55</v>
      </c>
    </row>
    <row r="3870" spans="1:7" ht="15.5" hidden="1" x14ac:dyDescent="0.35">
      <c r="A3870" t="s">
        <v>187</v>
      </c>
      <c r="B3870" t="s">
        <v>353</v>
      </c>
      <c r="C3870">
        <v>91472</v>
      </c>
      <c r="D3870">
        <v>2019</v>
      </c>
      <c r="E3870">
        <v>5</v>
      </c>
      <c r="F3870">
        <v>366.86</v>
      </c>
      <c r="G3870">
        <v>65</v>
      </c>
    </row>
    <row r="3871" spans="1:7" ht="15.5" hidden="1" x14ac:dyDescent="0.35">
      <c r="A3871" t="s">
        <v>187</v>
      </c>
      <c r="B3871" t="s">
        <v>353</v>
      </c>
      <c r="C3871">
        <v>91472</v>
      </c>
      <c r="D3871">
        <v>2019</v>
      </c>
      <c r="E3871">
        <v>6</v>
      </c>
      <c r="F3871">
        <v>332.94</v>
      </c>
      <c r="G3871">
        <v>57</v>
      </c>
    </row>
    <row r="3872" spans="1:7" ht="15.5" hidden="1" x14ac:dyDescent="0.35">
      <c r="A3872" t="s">
        <v>187</v>
      </c>
      <c r="B3872" t="s">
        <v>353</v>
      </c>
      <c r="C3872">
        <v>91472</v>
      </c>
      <c r="D3872">
        <v>2019</v>
      </c>
      <c r="E3872">
        <v>7</v>
      </c>
      <c r="F3872">
        <v>376.23</v>
      </c>
      <c r="G3872">
        <v>66</v>
      </c>
    </row>
    <row r="3873" spans="1:7" ht="15.5" hidden="1" x14ac:dyDescent="0.35">
      <c r="A3873" t="s">
        <v>187</v>
      </c>
      <c r="B3873" t="s">
        <v>353</v>
      </c>
      <c r="C3873">
        <v>91472</v>
      </c>
      <c r="D3873">
        <v>2019</v>
      </c>
      <c r="E3873">
        <v>8</v>
      </c>
      <c r="F3873">
        <v>395.92</v>
      </c>
      <c r="G3873">
        <v>67</v>
      </c>
    </row>
    <row r="3874" spans="1:7" ht="15.5" hidden="1" x14ac:dyDescent="0.35">
      <c r="A3874" t="s">
        <v>187</v>
      </c>
      <c r="B3874" t="s">
        <v>353</v>
      </c>
      <c r="C3874">
        <v>91472</v>
      </c>
      <c r="D3874">
        <v>2019</v>
      </c>
      <c r="E3874">
        <v>9</v>
      </c>
      <c r="F3874">
        <v>349.48</v>
      </c>
      <c r="G3874">
        <v>52</v>
      </c>
    </row>
    <row r="3875" spans="1:7" ht="15.5" hidden="1" x14ac:dyDescent="0.35">
      <c r="A3875" t="s">
        <v>187</v>
      </c>
      <c r="B3875" t="s">
        <v>353</v>
      </c>
      <c r="C3875">
        <v>91472</v>
      </c>
      <c r="D3875">
        <v>2019</v>
      </c>
      <c r="E3875">
        <v>10</v>
      </c>
      <c r="F3875">
        <v>399.92</v>
      </c>
      <c r="G3875">
        <v>69</v>
      </c>
    </row>
    <row r="3876" spans="1:7" ht="15.5" hidden="1" x14ac:dyDescent="0.35">
      <c r="A3876" t="s">
        <v>187</v>
      </c>
      <c r="B3876" t="s">
        <v>353</v>
      </c>
      <c r="C3876">
        <v>91472</v>
      </c>
      <c r="D3876">
        <v>2019</v>
      </c>
      <c r="E3876">
        <v>11</v>
      </c>
      <c r="F3876">
        <v>308.95999999999998</v>
      </c>
      <c r="G3876">
        <v>50</v>
      </c>
    </row>
    <row r="3877" spans="1:7" ht="15.5" hidden="1" x14ac:dyDescent="0.35">
      <c r="A3877" t="s">
        <v>187</v>
      </c>
      <c r="B3877" t="s">
        <v>353</v>
      </c>
      <c r="C3877">
        <v>91472</v>
      </c>
      <c r="D3877">
        <v>2019</v>
      </c>
      <c r="E3877">
        <v>12</v>
      </c>
      <c r="F3877">
        <v>327.27999999999997</v>
      </c>
      <c r="G3877">
        <v>53</v>
      </c>
    </row>
    <row r="3878" spans="1:7" ht="15.5" hidden="1" x14ac:dyDescent="0.35">
      <c r="A3878" t="s">
        <v>187</v>
      </c>
      <c r="B3878" t="s">
        <v>353</v>
      </c>
      <c r="C3878">
        <v>91472</v>
      </c>
      <c r="D3878">
        <v>2020</v>
      </c>
      <c r="E3878">
        <v>1</v>
      </c>
      <c r="F3878">
        <v>376.65</v>
      </c>
      <c r="G3878">
        <v>64.58</v>
      </c>
    </row>
    <row r="3879" spans="1:7" ht="15.5" hidden="1" x14ac:dyDescent="0.35">
      <c r="A3879" t="s">
        <v>187</v>
      </c>
      <c r="B3879" t="s">
        <v>353</v>
      </c>
      <c r="C3879">
        <v>91472</v>
      </c>
      <c r="D3879">
        <v>2020</v>
      </c>
      <c r="E3879">
        <v>2</v>
      </c>
      <c r="F3879">
        <v>352.35</v>
      </c>
      <c r="G3879">
        <v>60.42</v>
      </c>
    </row>
    <row r="3880" spans="1:7" ht="15.5" hidden="1" x14ac:dyDescent="0.35">
      <c r="A3880" t="s">
        <v>187</v>
      </c>
      <c r="B3880" t="s">
        <v>353</v>
      </c>
      <c r="C3880">
        <v>91472</v>
      </c>
      <c r="D3880">
        <v>2020</v>
      </c>
      <c r="E3880">
        <v>3</v>
      </c>
      <c r="F3880">
        <v>196.09</v>
      </c>
      <c r="G3880">
        <v>31</v>
      </c>
    </row>
    <row r="3881" spans="1:7" ht="15.5" hidden="1" x14ac:dyDescent="0.35">
      <c r="A3881" t="s">
        <v>187</v>
      </c>
      <c r="B3881" t="s">
        <v>353</v>
      </c>
      <c r="C3881">
        <v>91472</v>
      </c>
      <c r="D3881">
        <v>2020</v>
      </c>
      <c r="E3881">
        <v>4</v>
      </c>
      <c r="F3881">
        <v>0</v>
      </c>
      <c r="G3881">
        <v>0</v>
      </c>
    </row>
    <row r="3882" spans="1:7" ht="15.5" hidden="1" x14ac:dyDescent="0.35">
      <c r="A3882" t="s">
        <v>187</v>
      </c>
      <c r="B3882" t="s">
        <v>353</v>
      </c>
      <c r="C3882">
        <v>91472</v>
      </c>
      <c r="D3882">
        <v>2020</v>
      </c>
      <c r="E3882">
        <v>5</v>
      </c>
      <c r="F3882">
        <v>0</v>
      </c>
      <c r="G3882">
        <v>0</v>
      </c>
    </row>
    <row r="3883" spans="1:7" ht="15.5" hidden="1" x14ac:dyDescent="0.35">
      <c r="A3883" t="s">
        <v>187</v>
      </c>
      <c r="B3883" t="s">
        <v>353</v>
      </c>
      <c r="C3883">
        <v>91472</v>
      </c>
      <c r="D3883">
        <v>2020</v>
      </c>
      <c r="E3883">
        <v>6</v>
      </c>
      <c r="F3883">
        <v>0</v>
      </c>
      <c r="G3883">
        <v>0</v>
      </c>
    </row>
    <row r="3884" spans="1:7" ht="15.5" hidden="1" x14ac:dyDescent="0.35">
      <c r="A3884" t="s">
        <v>187</v>
      </c>
      <c r="B3884" t="s">
        <v>353</v>
      </c>
      <c r="C3884">
        <v>91472</v>
      </c>
      <c r="D3884">
        <v>2020</v>
      </c>
      <c r="E3884">
        <v>7</v>
      </c>
      <c r="F3884">
        <v>0</v>
      </c>
      <c r="G3884">
        <v>0</v>
      </c>
    </row>
    <row r="3885" spans="1:7" ht="15.5" hidden="1" x14ac:dyDescent="0.35">
      <c r="A3885" t="s">
        <v>187</v>
      </c>
      <c r="B3885" t="s">
        <v>353</v>
      </c>
      <c r="C3885">
        <v>91472</v>
      </c>
      <c r="D3885">
        <v>2020</v>
      </c>
      <c r="E3885">
        <v>8</v>
      </c>
      <c r="F3885">
        <v>0</v>
      </c>
      <c r="G3885">
        <v>0</v>
      </c>
    </row>
    <row r="3886" spans="1:7" ht="15.5" hidden="1" x14ac:dyDescent="0.35">
      <c r="A3886" t="s">
        <v>187</v>
      </c>
      <c r="B3886" t="s">
        <v>353</v>
      </c>
      <c r="C3886">
        <v>91472</v>
      </c>
      <c r="D3886">
        <v>2020</v>
      </c>
      <c r="E3886">
        <v>9</v>
      </c>
      <c r="F3886">
        <v>0.65</v>
      </c>
      <c r="G3886">
        <v>1</v>
      </c>
    </row>
    <row r="3887" spans="1:7" ht="15.5" hidden="1" x14ac:dyDescent="0.35">
      <c r="A3887" t="s">
        <v>187</v>
      </c>
      <c r="B3887" t="s">
        <v>353</v>
      </c>
      <c r="C3887">
        <v>91472</v>
      </c>
      <c r="D3887">
        <v>2020</v>
      </c>
      <c r="E3887">
        <v>10</v>
      </c>
      <c r="F3887">
        <v>0</v>
      </c>
      <c r="G3887">
        <v>0</v>
      </c>
    </row>
    <row r="3888" spans="1:7" ht="15.5" hidden="1" x14ac:dyDescent="0.35">
      <c r="A3888" t="s">
        <v>187</v>
      </c>
      <c r="B3888" t="s">
        <v>353</v>
      </c>
      <c r="C3888">
        <v>91472</v>
      </c>
      <c r="D3888">
        <v>2020</v>
      </c>
      <c r="E3888">
        <v>11</v>
      </c>
      <c r="F3888">
        <v>0</v>
      </c>
      <c r="G3888">
        <v>0</v>
      </c>
    </row>
    <row r="3889" spans="1:7" ht="15.5" hidden="1" x14ac:dyDescent="0.35">
      <c r="A3889" t="s">
        <v>187</v>
      </c>
      <c r="B3889" t="s">
        <v>353</v>
      </c>
      <c r="C3889">
        <v>91472</v>
      </c>
      <c r="D3889">
        <v>2020</v>
      </c>
      <c r="E3889">
        <v>12</v>
      </c>
      <c r="F3889">
        <v>0</v>
      </c>
      <c r="G3889">
        <v>0</v>
      </c>
    </row>
    <row r="3890" spans="1:7" ht="15.5" hidden="1" x14ac:dyDescent="0.35">
      <c r="A3890" t="s">
        <v>187</v>
      </c>
      <c r="B3890" t="s">
        <v>353</v>
      </c>
      <c r="C3890">
        <v>91472</v>
      </c>
      <c r="D3890">
        <v>2022</v>
      </c>
      <c r="E3890">
        <v>11</v>
      </c>
      <c r="F3890">
        <v>131.27000000000001</v>
      </c>
      <c r="G3890">
        <v>22</v>
      </c>
    </row>
    <row r="3891" spans="1:7" ht="15.5" hidden="1" x14ac:dyDescent="0.35">
      <c r="A3891" t="s">
        <v>187</v>
      </c>
      <c r="B3891" t="s">
        <v>353</v>
      </c>
      <c r="C3891">
        <v>91472</v>
      </c>
      <c r="D3891">
        <v>2022</v>
      </c>
      <c r="E3891">
        <v>12</v>
      </c>
      <c r="F3891">
        <v>276.43</v>
      </c>
      <c r="G3891">
        <v>42</v>
      </c>
    </row>
    <row r="3892" spans="1:7" ht="15.5" hidden="1" x14ac:dyDescent="0.35">
      <c r="A3892" t="s">
        <v>187</v>
      </c>
      <c r="B3892" t="s">
        <v>353</v>
      </c>
      <c r="C3892">
        <v>91472</v>
      </c>
      <c r="D3892">
        <v>2023</v>
      </c>
      <c r="E3892">
        <v>1</v>
      </c>
      <c r="F3892">
        <v>385.7</v>
      </c>
      <c r="G3892">
        <v>58</v>
      </c>
    </row>
    <row r="3893" spans="1:7" ht="15.5" hidden="1" x14ac:dyDescent="0.35">
      <c r="A3893" t="s">
        <v>187</v>
      </c>
      <c r="B3893" t="s">
        <v>353</v>
      </c>
      <c r="C3893">
        <v>91472</v>
      </c>
      <c r="D3893">
        <v>2023</v>
      </c>
      <c r="E3893">
        <v>2</v>
      </c>
      <c r="F3893">
        <v>283.3</v>
      </c>
      <c r="G3893">
        <v>45</v>
      </c>
    </row>
    <row r="3894" spans="1:7" ht="15.5" hidden="1" x14ac:dyDescent="0.35">
      <c r="A3894" t="s">
        <v>187</v>
      </c>
      <c r="B3894" t="s">
        <v>353</v>
      </c>
      <c r="C3894">
        <v>91472</v>
      </c>
      <c r="D3894">
        <v>2023</v>
      </c>
      <c r="E3894">
        <v>3</v>
      </c>
      <c r="F3894">
        <v>325.87</v>
      </c>
      <c r="G3894">
        <v>51</v>
      </c>
    </row>
    <row r="3895" spans="1:7" ht="15.5" hidden="1" x14ac:dyDescent="0.35">
      <c r="A3895" t="s">
        <v>187</v>
      </c>
      <c r="B3895" t="s">
        <v>353</v>
      </c>
      <c r="C3895">
        <v>91472</v>
      </c>
      <c r="D3895">
        <v>2023</v>
      </c>
      <c r="E3895">
        <v>4</v>
      </c>
      <c r="F3895">
        <v>337.08</v>
      </c>
      <c r="G3895">
        <v>53</v>
      </c>
    </row>
    <row r="3896" spans="1:7" ht="15.5" hidden="1" x14ac:dyDescent="0.35">
      <c r="A3896" t="s">
        <v>187</v>
      </c>
      <c r="B3896" t="s">
        <v>353</v>
      </c>
      <c r="C3896">
        <v>91472</v>
      </c>
      <c r="D3896">
        <v>2023</v>
      </c>
      <c r="E3896">
        <v>5</v>
      </c>
      <c r="F3896">
        <v>321.05</v>
      </c>
      <c r="G3896">
        <v>50</v>
      </c>
    </row>
    <row r="3897" spans="1:7" ht="15.5" hidden="1" x14ac:dyDescent="0.35">
      <c r="A3897" t="s">
        <v>187</v>
      </c>
      <c r="B3897" t="s">
        <v>353</v>
      </c>
      <c r="C3897">
        <v>91472</v>
      </c>
      <c r="D3897">
        <v>2023</v>
      </c>
      <c r="E3897">
        <v>6</v>
      </c>
      <c r="F3897">
        <v>399.45</v>
      </c>
      <c r="G3897">
        <v>62</v>
      </c>
    </row>
    <row r="3898" spans="1:7" ht="15.5" hidden="1" x14ac:dyDescent="0.35">
      <c r="A3898" t="s">
        <v>187</v>
      </c>
      <c r="B3898" t="s">
        <v>353</v>
      </c>
      <c r="C3898">
        <v>91472</v>
      </c>
      <c r="D3898">
        <v>2023</v>
      </c>
      <c r="E3898">
        <v>7</v>
      </c>
      <c r="F3898">
        <v>396.27</v>
      </c>
      <c r="G3898">
        <v>57</v>
      </c>
    </row>
    <row r="3899" spans="1:7" ht="15.5" hidden="1" x14ac:dyDescent="0.35">
      <c r="A3899" t="s">
        <v>187</v>
      </c>
      <c r="B3899" t="s">
        <v>353</v>
      </c>
      <c r="C3899">
        <v>91472</v>
      </c>
      <c r="D3899">
        <v>2023</v>
      </c>
      <c r="E3899">
        <v>8</v>
      </c>
      <c r="F3899">
        <v>396.05</v>
      </c>
      <c r="G3899">
        <v>68</v>
      </c>
    </row>
    <row r="3900" spans="1:7" ht="15.5" hidden="1" x14ac:dyDescent="0.35">
      <c r="A3900" t="s">
        <v>187</v>
      </c>
      <c r="B3900" t="s">
        <v>353</v>
      </c>
      <c r="C3900">
        <v>91472</v>
      </c>
      <c r="D3900">
        <v>2023</v>
      </c>
      <c r="E3900">
        <v>9</v>
      </c>
      <c r="F3900">
        <v>373.28</v>
      </c>
      <c r="G3900">
        <v>57</v>
      </c>
    </row>
    <row r="3901" spans="1:7" ht="15.5" hidden="1" x14ac:dyDescent="0.35">
      <c r="A3901" t="s">
        <v>187</v>
      </c>
      <c r="B3901" t="s">
        <v>353</v>
      </c>
      <c r="C3901">
        <v>91472</v>
      </c>
      <c r="D3901">
        <v>2023</v>
      </c>
      <c r="E3901">
        <v>10</v>
      </c>
      <c r="F3901">
        <v>183.56</v>
      </c>
      <c r="G3901">
        <v>26.61</v>
      </c>
    </row>
    <row r="3902" spans="1:7" ht="15.5" hidden="1" x14ac:dyDescent="0.35">
      <c r="A3902" t="s">
        <v>187</v>
      </c>
      <c r="B3902" t="s">
        <v>353</v>
      </c>
      <c r="C3902">
        <v>91472</v>
      </c>
      <c r="D3902">
        <v>2023</v>
      </c>
      <c r="E3902">
        <v>11</v>
      </c>
      <c r="F3902">
        <v>0</v>
      </c>
      <c r="G3902">
        <v>0</v>
      </c>
    </row>
    <row r="3903" spans="1:7" ht="15.5" hidden="1" x14ac:dyDescent="0.35">
      <c r="A3903" t="s">
        <v>187</v>
      </c>
      <c r="B3903" t="s">
        <v>353</v>
      </c>
      <c r="C3903">
        <v>91472</v>
      </c>
      <c r="D3903">
        <v>2023</v>
      </c>
      <c r="E3903">
        <v>12</v>
      </c>
      <c r="F3903">
        <v>0</v>
      </c>
      <c r="G3903">
        <v>0</v>
      </c>
    </row>
    <row r="3904" spans="1:7" ht="15.5" hidden="1" x14ac:dyDescent="0.35">
      <c r="A3904" t="s">
        <v>187</v>
      </c>
      <c r="B3904" t="s">
        <v>353</v>
      </c>
      <c r="C3904">
        <v>91472</v>
      </c>
      <c r="D3904">
        <v>2024</v>
      </c>
      <c r="E3904">
        <v>1</v>
      </c>
      <c r="F3904">
        <v>0</v>
      </c>
      <c r="G3904">
        <v>0</v>
      </c>
    </row>
    <row r="3905" spans="1:7" ht="15.5" hidden="1" x14ac:dyDescent="0.35">
      <c r="A3905" t="s">
        <v>187</v>
      </c>
      <c r="B3905" t="s">
        <v>353</v>
      </c>
      <c r="C3905">
        <v>91472</v>
      </c>
      <c r="D3905">
        <v>2024</v>
      </c>
      <c r="E3905">
        <v>2</v>
      </c>
      <c r="F3905">
        <v>0</v>
      </c>
      <c r="G3905">
        <v>0</v>
      </c>
    </row>
    <row r="3906" spans="1:7" ht="15.5" hidden="1" x14ac:dyDescent="0.35">
      <c r="A3906" t="s">
        <v>187</v>
      </c>
      <c r="B3906" t="s">
        <v>353</v>
      </c>
      <c r="C3906">
        <v>91472</v>
      </c>
      <c r="D3906">
        <v>2024</v>
      </c>
      <c r="E3906">
        <v>3</v>
      </c>
      <c r="F3906">
        <v>0</v>
      </c>
      <c r="G3906">
        <v>0</v>
      </c>
    </row>
    <row r="3907" spans="1:7" ht="15.5" hidden="1" x14ac:dyDescent="0.35">
      <c r="A3907" t="s">
        <v>187</v>
      </c>
      <c r="B3907" t="s">
        <v>353</v>
      </c>
      <c r="C3907">
        <v>91472</v>
      </c>
      <c r="D3907">
        <v>2024</v>
      </c>
      <c r="E3907">
        <v>4</v>
      </c>
      <c r="F3907">
        <v>0</v>
      </c>
      <c r="G3907">
        <v>0</v>
      </c>
    </row>
    <row r="3908" spans="1:7" ht="15.5" hidden="1" x14ac:dyDescent="0.35">
      <c r="A3908" t="s">
        <v>187</v>
      </c>
      <c r="B3908" t="s">
        <v>353</v>
      </c>
      <c r="C3908">
        <v>91472</v>
      </c>
      <c r="D3908">
        <v>2024</v>
      </c>
      <c r="E3908">
        <v>5</v>
      </c>
      <c r="F3908">
        <v>0</v>
      </c>
      <c r="G3908">
        <v>0</v>
      </c>
    </row>
    <row r="3909" spans="1:7" ht="15.5" hidden="1" x14ac:dyDescent="0.35">
      <c r="A3909" t="s">
        <v>187</v>
      </c>
      <c r="B3909" t="s">
        <v>353</v>
      </c>
      <c r="C3909">
        <v>91472</v>
      </c>
      <c r="D3909">
        <v>2024</v>
      </c>
      <c r="E3909">
        <v>6</v>
      </c>
      <c r="F3909">
        <v>0</v>
      </c>
      <c r="G3909">
        <v>0</v>
      </c>
    </row>
    <row r="3910" spans="1:7" ht="15.5" hidden="1" x14ac:dyDescent="0.35">
      <c r="A3910" t="s">
        <v>187</v>
      </c>
      <c r="B3910" t="s">
        <v>353</v>
      </c>
      <c r="C3910">
        <v>91472</v>
      </c>
      <c r="D3910">
        <v>2024</v>
      </c>
      <c r="E3910">
        <v>7</v>
      </c>
      <c r="F3910">
        <v>0</v>
      </c>
      <c r="G3910">
        <v>0</v>
      </c>
    </row>
    <row r="3911" spans="1:7" ht="15.5" hidden="1" x14ac:dyDescent="0.35">
      <c r="A3911" t="s">
        <v>187</v>
      </c>
      <c r="B3911" t="s">
        <v>353</v>
      </c>
      <c r="C3911">
        <v>91472</v>
      </c>
      <c r="D3911">
        <v>2024</v>
      </c>
      <c r="E3911">
        <v>8</v>
      </c>
      <c r="F3911">
        <v>0</v>
      </c>
      <c r="G3911">
        <v>0</v>
      </c>
    </row>
    <row r="3912" spans="1:7" ht="15.5" hidden="1" x14ac:dyDescent="0.35">
      <c r="A3912" t="s">
        <v>187</v>
      </c>
      <c r="B3912" t="s">
        <v>353</v>
      </c>
      <c r="C3912">
        <v>91472</v>
      </c>
      <c r="D3912">
        <v>2024</v>
      </c>
      <c r="E3912">
        <v>9</v>
      </c>
      <c r="F3912">
        <v>0</v>
      </c>
      <c r="G3912">
        <v>0</v>
      </c>
    </row>
    <row r="3913" spans="1:7" ht="15.5" hidden="1" x14ac:dyDescent="0.35">
      <c r="A3913" t="s">
        <v>187</v>
      </c>
      <c r="B3913" t="s">
        <v>353</v>
      </c>
      <c r="C3913">
        <v>91472</v>
      </c>
      <c r="D3913">
        <v>2024</v>
      </c>
      <c r="E3913">
        <v>10</v>
      </c>
      <c r="F3913">
        <v>0</v>
      </c>
      <c r="G3913">
        <v>0</v>
      </c>
    </row>
    <row r="3914" spans="1:7" ht="15.5" hidden="1" x14ac:dyDescent="0.35">
      <c r="A3914" t="s">
        <v>187</v>
      </c>
      <c r="B3914" t="s">
        <v>353</v>
      </c>
      <c r="C3914">
        <v>91472</v>
      </c>
      <c r="D3914">
        <v>2024</v>
      </c>
      <c r="E3914">
        <v>11</v>
      </c>
      <c r="F3914">
        <v>0</v>
      </c>
      <c r="G3914">
        <v>0</v>
      </c>
    </row>
    <row r="3915" spans="1:7" ht="15.5" hidden="1" x14ac:dyDescent="0.35">
      <c r="A3915" t="s">
        <v>187</v>
      </c>
      <c r="B3915" t="s">
        <v>353</v>
      </c>
      <c r="C3915">
        <v>91472</v>
      </c>
      <c r="D3915">
        <v>2024</v>
      </c>
      <c r="E3915">
        <v>12</v>
      </c>
      <c r="F3915">
        <v>178.92</v>
      </c>
      <c r="G3915">
        <v>17.559999999999999</v>
      </c>
    </row>
    <row r="3916" spans="1:7" ht="15.5" x14ac:dyDescent="0.35">
      <c r="A3916" t="s">
        <v>187</v>
      </c>
      <c r="B3916" t="s">
        <v>353</v>
      </c>
      <c r="C3916">
        <v>91472</v>
      </c>
      <c r="D3916">
        <v>2025</v>
      </c>
      <c r="E3916">
        <v>1</v>
      </c>
      <c r="F3916">
        <v>415.05</v>
      </c>
      <c r="G3916">
        <v>44</v>
      </c>
    </row>
    <row r="3917" spans="1:7" ht="15.5" x14ac:dyDescent="0.35">
      <c r="A3917" t="s">
        <v>187</v>
      </c>
      <c r="B3917" t="s">
        <v>353</v>
      </c>
      <c r="C3917">
        <v>91472</v>
      </c>
      <c r="D3917">
        <v>2025</v>
      </c>
      <c r="E3917">
        <v>2</v>
      </c>
      <c r="F3917">
        <v>330.85</v>
      </c>
      <c r="G3917">
        <v>33</v>
      </c>
    </row>
    <row r="3918" spans="1:7" ht="15.5" x14ac:dyDescent="0.35">
      <c r="A3918" t="s">
        <v>187</v>
      </c>
      <c r="B3918" t="s">
        <v>353</v>
      </c>
      <c r="C3918">
        <v>91472</v>
      </c>
      <c r="D3918">
        <v>2025</v>
      </c>
      <c r="E3918">
        <v>3</v>
      </c>
      <c r="F3918">
        <v>467.85</v>
      </c>
      <c r="G3918">
        <v>47</v>
      </c>
    </row>
    <row r="3919" spans="1:7" ht="15.5" x14ac:dyDescent="0.35">
      <c r="A3919" t="s">
        <v>187</v>
      </c>
      <c r="B3919" t="s">
        <v>353</v>
      </c>
      <c r="C3919">
        <v>91472</v>
      </c>
      <c r="D3919">
        <v>2025</v>
      </c>
      <c r="E3919">
        <v>4</v>
      </c>
      <c r="F3919">
        <v>438.41</v>
      </c>
      <c r="G3919">
        <v>40</v>
      </c>
    </row>
    <row r="3920" spans="1:7" ht="15.5" x14ac:dyDescent="0.35">
      <c r="A3920" t="s">
        <v>187</v>
      </c>
      <c r="B3920" t="s">
        <v>353</v>
      </c>
      <c r="C3920">
        <v>91472</v>
      </c>
      <c r="D3920">
        <v>2025</v>
      </c>
      <c r="E3920">
        <v>5</v>
      </c>
      <c r="F3920">
        <v>449.49</v>
      </c>
      <c r="G3920">
        <v>45</v>
      </c>
    </row>
    <row r="3921" spans="1:7" ht="15.5" x14ac:dyDescent="0.35">
      <c r="A3921" t="s">
        <v>187</v>
      </c>
      <c r="B3921" t="s">
        <v>353</v>
      </c>
      <c r="C3921">
        <v>91472</v>
      </c>
      <c r="D3921">
        <v>2025</v>
      </c>
      <c r="E3921">
        <v>6</v>
      </c>
      <c r="F3921">
        <v>478.25</v>
      </c>
      <c r="G3921">
        <v>43</v>
      </c>
    </row>
    <row r="3922" spans="1:7" ht="15.5" x14ac:dyDescent="0.35">
      <c r="A3922" t="s">
        <v>187</v>
      </c>
      <c r="B3922" t="s">
        <v>353</v>
      </c>
      <c r="C3922">
        <v>91472</v>
      </c>
      <c r="D3922">
        <v>2025</v>
      </c>
      <c r="E3922">
        <v>7</v>
      </c>
      <c r="F3922">
        <v>497.83</v>
      </c>
      <c r="G3922">
        <v>44</v>
      </c>
    </row>
    <row r="3923" spans="1:7" ht="15.5" x14ac:dyDescent="0.35">
      <c r="A3923" t="s">
        <v>187</v>
      </c>
      <c r="B3923" t="s">
        <v>353</v>
      </c>
      <c r="C3923">
        <v>91472</v>
      </c>
      <c r="D3923">
        <v>2025</v>
      </c>
      <c r="E3923">
        <v>8</v>
      </c>
      <c r="F3923">
        <v>456.48</v>
      </c>
      <c r="G3923">
        <v>44</v>
      </c>
    </row>
    <row r="3924" spans="1:7" ht="15.5" x14ac:dyDescent="0.35">
      <c r="A3924" t="s">
        <v>187</v>
      </c>
      <c r="B3924" t="s">
        <v>353</v>
      </c>
      <c r="C3924">
        <v>91472</v>
      </c>
      <c r="D3924">
        <v>2025</v>
      </c>
      <c r="E3924">
        <v>9</v>
      </c>
      <c r="F3924">
        <v>443.45</v>
      </c>
      <c r="G3924">
        <v>40</v>
      </c>
    </row>
    <row r="3925" spans="1:7" ht="15.5" x14ac:dyDescent="0.35">
      <c r="A3925" t="s">
        <v>187</v>
      </c>
      <c r="B3925" t="s">
        <v>353</v>
      </c>
      <c r="C3925">
        <v>91472</v>
      </c>
      <c r="D3925">
        <v>2025</v>
      </c>
      <c r="E3925">
        <v>10</v>
      </c>
      <c r="F3925">
        <v>512.66999999999996</v>
      </c>
      <c r="G3925">
        <v>47</v>
      </c>
    </row>
    <row r="3926" spans="1:7" ht="15.5" x14ac:dyDescent="0.35">
      <c r="A3926" t="s">
        <v>187</v>
      </c>
      <c r="B3926" t="s">
        <v>353</v>
      </c>
      <c r="C3926">
        <v>91472</v>
      </c>
      <c r="D3926">
        <v>2025</v>
      </c>
      <c r="E3926">
        <v>11</v>
      </c>
      <c r="F3926">
        <v>461.58</v>
      </c>
      <c r="G3926">
        <v>49</v>
      </c>
    </row>
    <row r="3927" spans="1:7" ht="15.5" hidden="1" x14ac:dyDescent="0.35">
      <c r="A3927" t="s">
        <v>187</v>
      </c>
      <c r="B3927" t="s">
        <v>353</v>
      </c>
      <c r="C3927">
        <v>91473</v>
      </c>
      <c r="D3927">
        <v>2017</v>
      </c>
      <c r="E3927">
        <v>9</v>
      </c>
      <c r="F3927">
        <v>19.670000000000002</v>
      </c>
      <c r="G3927">
        <v>3.37</v>
      </c>
    </row>
    <row r="3928" spans="1:7" ht="15.5" hidden="1" x14ac:dyDescent="0.35">
      <c r="A3928" t="s">
        <v>187</v>
      </c>
      <c r="B3928" t="s">
        <v>353</v>
      </c>
      <c r="C3928">
        <v>91473</v>
      </c>
      <c r="D3928">
        <v>2017</v>
      </c>
      <c r="E3928">
        <v>10</v>
      </c>
      <c r="F3928">
        <v>304.82</v>
      </c>
      <c r="G3928">
        <v>52.15</v>
      </c>
    </row>
    <row r="3929" spans="1:7" ht="15.5" hidden="1" x14ac:dyDescent="0.35">
      <c r="A3929" t="s">
        <v>187</v>
      </c>
      <c r="B3929" t="s">
        <v>353</v>
      </c>
      <c r="C3929">
        <v>91473</v>
      </c>
      <c r="D3929">
        <v>2017</v>
      </c>
      <c r="E3929">
        <v>11</v>
      </c>
      <c r="F3929">
        <v>295</v>
      </c>
      <c r="G3929">
        <v>50.48</v>
      </c>
    </row>
    <row r="3930" spans="1:7" ht="15.5" hidden="1" x14ac:dyDescent="0.35">
      <c r="A3930" t="s">
        <v>187</v>
      </c>
      <c r="B3930" t="s">
        <v>353</v>
      </c>
      <c r="C3930">
        <v>91473</v>
      </c>
      <c r="D3930">
        <v>2017</v>
      </c>
      <c r="E3930">
        <v>12</v>
      </c>
      <c r="F3930">
        <v>387.95</v>
      </c>
      <c r="G3930">
        <v>66</v>
      </c>
    </row>
    <row r="3931" spans="1:7" ht="15.5" hidden="1" x14ac:dyDescent="0.35">
      <c r="A3931" t="s">
        <v>187</v>
      </c>
      <c r="B3931" t="s">
        <v>353</v>
      </c>
      <c r="C3931">
        <v>91473</v>
      </c>
      <c r="D3931">
        <v>2018</v>
      </c>
      <c r="E3931">
        <v>1</v>
      </c>
      <c r="F3931">
        <v>365.81</v>
      </c>
      <c r="G3931">
        <v>62</v>
      </c>
    </row>
    <row r="3932" spans="1:7" ht="15.5" hidden="1" x14ac:dyDescent="0.35">
      <c r="A3932" t="s">
        <v>187</v>
      </c>
      <c r="B3932" t="s">
        <v>353</v>
      </c>
      <c r="C3932">
        <v>91473</v>
      </c>
      <c r="D3932">
        <v>2018</v>
      </c>
      <c r="E3932">
        <v>2</v>
      </c>
      <c r="F3932">
        <v>312.08</v>
      </c>
      <c r="G3932">
        <v>56</v>
      </c>
    </row>
    <row r="3933" spans="1:7" ht="15.5" hidden="1" x14ac:dyDescent="0.35">
      <c r="A3933" t="s">
        <v>187</v>
      </c>
      <c r="B3933" t="s">
        <v>353</v>
      </c>
      <c r="C3933">
        <v>91473</v>
      </c>
      <c r="D3933">
        <v>2018</v>
      </c>
      <c r="E3933">
        <v>3</v>
      </c>
      <c r="F3933">
        <v>309.82</v>
      </c>
      <c r="G3933">
        <v>54</v>
      </c>
    </row>
    <row r="3934" spans="1:7" ht="15.5" hidden="1" x14ac:dyDescent="0.35">
      <c r="A3934" t="s">
        <v>187</v>
      </c>
      <c r="B3934" t="s">
        <v>353</v>
      </c>
      <c r="C3934">
        <v>91473</v>
      </c>
      <c r="D3934">
        <v>2018</v>
      </c>
      <c r="E3934">
        <v>4</v>
      </c>
      <c r="F3934">
        <v>387.4</v>
      </c>
      <c r="G3934">
        <v>68</v>
      </c>
    </row>
    <row r="3935" spans="1:7" ht="15.5" hidden="1" x14ac:dyDescent="0.35">
      <c r="A3935" t="s">
        <v>187</v>
      </c>
      <c r="B3935" t="s">
        <v>353</v>
      </c>
      <c r="C3935">
        <v>91473</v>
      </c>
      <c r="D3935">
        <v>2018</v>
      </c>
      <c r="E3935">
        <v>5</v>
      </c>
      <c r="F3935">
        <v>366.22</v>
      </c>
      <c r="G3935">
        <v>65</v>
      </c>
    </row>
    <row r="3936" spans="1:7" ht="15.5" hidden="1" x14ac:dyDescent="0.35">
      <c r="A3936" t="s">
        <v>187</v>
      </c>
      <c r="B3936" t="s">
        <v>353</v>
      </c>
      <c r="C3936">
        <v>91473</v>
      </c>
      <c r="D3936">
        <v>2018</v>
      </c>
      <c r="E3936">
        <v>6</v>
      </c>
      <c r="F3936">
        <v>350.6</v>
      </c>
      <c r="G3936">
        <v>63</v>
      </c>
    </row>
    <row r="3937" spans="1:7" ht="15.5" hidden="1" x14ac:dyDescent="0.35">
      <c r="A3937" t="s">
        <v>187</v>
      </c>
      <c r="B3937" t="s">
        <v>353</v>
      </c>
      <c r="C3937">
        <v>91473</v>
      </c>
      <c r="D3937">
        <v>2018</v>
      </c>
      <c r="E3937">
        <v>7</v>
      </c>
      <c r="F3937">
        <v>351.13</v>
      </c>
      <c r="G3937">
        <v>63</v>
      </c>
    </row>
    <row r="3938" spans="1:7" ht="15.5" hidden="1" x14ac:dyDescent="0.35">
      <c r="A3938" t="s">
        <v>187</v>
      </c>
      <c r="B3938" t="s">
        <v>353</v>
      </c>
      <c r="C3938">
        <v>91473</v>
      </c>
      <c r="D3938">
        <v>2018</v>
      </c>
      <c r="E3938">
        <v>8</v>
      </c>
      <c r="F3938">
        <v>387.25</v>
      </c>
      <c r="G3938">
        <v>68</v>
      </c>
    </row>
    <row r="3939" spans="1:7" ht="15.5" hidden="1" x14ac:dyDescent="0.35">
      <c r="A3939" t="s">
        <v>187</v>
      </c>
      <c r="B3939" t="s">
        <v>353</v>
      </c>
      <c r="C3939">
        <v>91473</v>
      </c>
      <c r="D3939">
        <v>2018</v>
      </c>
      <c r="E3939">
        <v>9</v>
      </c>
      <c r="F3939">
        <v>366.35</v>
      </c>
      <c r="G3939">
        <v>57</v>
      </c>
    </row>
    <row r="3940" spans="1:7" ht="15.5" hidden="1" x14ac:dyDescent="0.35">
      <c r="A3940" t="s">
        <v>187</v>
      </c>
      <c r="B3940" t="s">
        <v>353</v>
      </c>
      <c r="C3940">
        <v>91473</v>
      </c>
      <c r="D3940">
        <v>2018</v>
      </c>
      <c r="E3940">
        <v>10</v>
      </c>
      <c r="F3940">
        <v>387.55</v>
      </c>
      <c r="G3940">
        <v>69</v>
      </c>
    </row>
    <row r="3941" spans="1:7" ht="15.5" hidden="1" x14ac:dyDescent="0.35">
      <c r="A3941" t="s">
        <v>187</v>
      </c>
      <c r="B3941" t="s">
        <v>353</v>
      </c>
      <c r="C3941">
        <v>91473</v>
      </c>
      <c r="D3941">
        <v>2018</v>
      </c>
      <c r="E3941">
        <v>11</v>
      </c>
      <c r="F3941">
        <v>340.48</v>
      </c>
      <c r="G3941">
        <v>59</v>
      </c>
    </row>
    <row r="3942" spans="1:7" ht="15.5" hidden="1" x14ac:dyDescent="0.35">
      <c r="A3942" t="s">
        <v>187</v>
      </c>
      <c r="B3942" t="s">
        <v>353</v>
      </c>
      <c r="C3942">
        <v>91473</v>
      </c>
      <c r="D3942">
        <v>2018</v>
      </c>
      <c r="E3942">
        <v>12</v>
      </c>
      <c r="F3942">
        <v>377.02</v>
      </c>
      <c r="G3942">
        <v>64</v>
      </c>
    </row>
    <row r="3943" spans="1:7" ht="15.5" hidden="1" x14ac:dyDescent="0.35">
      <c r="A3943" t="s">
        <v>187</v>
      </c>
      <c r="B3943" t="s">
        <v>353</v>
      </c>
      <c r="C3943">
        <v>91473</v>
      </c>
      <c r="D3943">
        <v>2019</v>
      </c>
      <c r="E3943">
        <v>1</v>
      </c>
      <c r="F3943">
        <v>377.23</v>
      </c>
      <c r="G3943">
        <v>60</v>
      </c>
    </row>
    <row r="3944" spans="1:7" ht="15.5" hidden="1" x14ac:dyDescent="0.35">
      <c r="A3944" t="s">
        <v>187</v>
      </c>
      <c r="B3944" t="s">
        <v>353</v>
      </c>
      <c r="C3944">
        <v>91473</v>
      </c>
      <c r="D3944">
        <v>2019</v>
      </c>
      <c r="E3944">
        <v>2</v>
      </c>
      <c r="F3944">
        <v>301.64999999999998</v>
      </c>
      <c r="G3944">
        <v>46</v>
      </c>
    </row>
    <row r="3945" spans="1:7" ht="15.5" hidden="1" x14ac:dyDescent="0.35">
      <c r="A3945" t="s">
        <v>187</v>
      </c>
      <c r="B3945" t="s">
        <v>353</v>
      </c>
      <c r="C3945">
        <v>91473</v>
      </c>
      <c r="D3945">
        <v>2019</v>
      </c>
      <c r="E3945">
        <v>3</v>
      </c>
      <c r="F3945">
        <v>343.65</v>
      </c>
      <c r="G3945">
        <v>52</v>
      </c>
    </row>
    <row r="3946" spans="1:7" ht="15.5" hidden="1" x14ac:dyDescent="0.35">
      <c r="A3946" t="s">
        <v>187</v>
      </c>
      <c r="B3946" t="s">
        <v>353</v>
      </c>
      <c r="C3946">
        <v>91473</v>
      </c>
      <c r="D3946">
        <v>2019</v>
      </c>
      <c r="E3946">
        <v>4</v>
      </c>
      <c r="F3946">
        <v>362.12</v>
      </c>
      <c r="G3946">
        <v>58</v>
      </c>
    </row>
    <row r="3947" spans="1:7" ht="15.5" hidden="1" x14ac:dyDescent="0.35">
      <c r="A3947" t="s">
        <v>187</v>
      </c>
      <c r="B3947" t="s">
        <v>353</v>
      </c>
      <c r="C3947">
        <v>91473</v>
      </c>
      <c r="D3947">
        <v>2019</v>
      </c>
      <c r="E3947">
        <v>5</v>
      </c>
      <c r="F3947">
        <v>299.45</v>
      </c>
      <c r="G3947">
        <v>52</v>
      </c>
    </row>
    <row r="3948" spans="1:7" ht="15.5" hidden="1" x14ac:dyDescent="0.35">
      <c r="A3948" t="s">
        <v>187</v>
      </c>
      <c r="B3948" t="s">
        <v>353</v>
      </c>
      <c r="C3948">
        <v>91473</v>
      </c>
      <c r="D3948">
        <v>2019</v>
      </c>
      <c r="E3948">
        <v>6</v>
      </c>
      <c r="F3948">
        <v>393.58</v>
      </c>
      <c r="G3948">
        <v>64</v>
      </c>
    </row>
    <row r="3949" spans="1:7" ht="15.5" hidden="1" x14ac:dyDescent="0.35">
      <c r="A3949" t="s">
        <v>187</v>
      </c>
      <c r="B3949" t="s">
        <v>353</v>
      </c>
      <c r="C3949">
        <v>91473</v>
      </c>
      <c r="D3949">
        <v>2019</v>
      </c>
      <c r="E3949">
        <v>7</v>
      </c>
      <c r="F3949">
        <v>378.48</v>
      </c>
      <c r="G3949">
        <v>60</v>
      </c>
    </row>
    <row r="3950" spans="1:7" ht="15.5" hidden="1" x14ac:dyDescent="0.35">
      <c r="A3950" t="s">
        <v>187</v>
      </c>
      <c r="B3950" t="s">
        <v>353</v>
      </c>
      <c r="C3950">
        <v>91473</v>
      </c>
      <c r="D3950">
        <v>2019</v>
      </c>
      <c r="E3950">
        <v>8</v>
      </c>
      <c r="F3950">
        <v>409.09</v>
      </c>
      <c r="G3950">
        <v>70</v>
      </c>
    </row>
    <row r="3951" spans="1:7" ht="15.5" hidden="1" x14ac:dyDescent="0.35">
      <c r="A3951" t="s">
        <v>187</v>
      </c>
      <c r="B3951" t="s">
        <v>353</v>
      </c>
      <c r="C3951">
        <v>91473</v>
      </c>
      <c r="D3951">
        <v>2019</v>
      </c>
      <c r="E3951">
        <v>9</v>
      </c>
      <c r="F3951">
        <v>357.92</v>
      </c>
      <c r="G3951">
        <v>60</v>
      </c>
    </row>
    <row r="3952" spans="1:7" ht="15.5" hidden="1" x14ac:dyDescent="0.35">
      <c r="A3952" t="s">
        <v>187</v>
      </c>
      <c r="B3952" t="s">
        <v>353</v>
      </c>
      <c r="C3952">
        <v>91473</v>
      </c>
      <c r="D3952">
        <v>2019</v>
      </c>
      <c r="E3952">
        <v>10</v>
      </c>
      <c r="F3952">
        <v>294.33</v>
      </c>
      <c r="G3952">
        <v>50</v>
      </c>
    </row>
    <row r="3953" spans="1:7" ht="15.5" hidden="1" x14ac:dyDescent="0.35">
      <c r="A3953" t="s">
        <v>187</v>
      </c>
      <c r="B3953" t="s">
        <v>353</v>
      </c>
      <c r="C3953">
        <v>91473</v>
      </c>
      <c r="D3953">
        <v>2019</v>
      </c>
      <c r="E3953">
        <v>11</v>
      </c>
      <c r="F3953">
        <v>192.32</v>
      </c>
      <c r="G3953">
        <v>31.73</v>
      </c>
    </row>
    <row r="3954" spans="1:7" ht="15.5" hidden="1" x14ac:dyDescent="0.35">
      <c r="A3954" t="s">
        <v>187</v>
      </c>
      <c r="B3954" t="s">
        <v>353</v>
      </c>
      <c r="C3954">
        <v>91473</v>
      </c>
      <c r="D3954">
        <v>2019</v>
      </c>
      <c r="E3954">
        <v>12</v>
      </c>
      <c r="F3954">
        <v>0</v>
      </c>
      <c r="G3954">
        <v>0</v>
      </c>
    </row>
    <row r="3955" spans="1:7" ht="15.5" hidden="1" x14ac:dyDescent="0.35">
      <c r="A3955" t="s">
        <v>187</v>
      </c>
      <c r="B3955" t="s">
        <v>353</v>
      </c>
      <c r="C3955">
        <v>91473</v>
      </c>
      <c r="D3955">
        <v>2020</v>
      </c>
      <c r="E3955">
        <v>1</v>
      </c>
      <c r="F3955">
        <v>0</v>
      </c>
      <c r="G3955">
        <v>0</v>
      </c>
    </row>
    <row r="3956" spans="1:7" ht="15.5" hidden="1" x14ac:dyDescent="0.35">
      <c r="A3956" t="s">
        <v>187</v>
      </c>
      <c r="B3956" t="s">
        <v>353</v>
      </c>
      <c r="C3956">
        <v>91473</v>
      </c>
      <c r="D3956">
        <v>2020</v>
      </c>
      <c r="E3956">
        <v>2</v>
      </c>
      <c r="F3956">
        <v>123.84</v>
      </c>
      <c r="G3956">
        <v>20.47</v>
      </c>
    </row>
    <row r="3957" spans="1:7" ht="15.5" hidden="1" x14ac:dyDescent="0.35">
      <c r="A3957" t="s">
        <v>187</v>
      </c>
      <c r="B3957" t="s">
        <v>353</v>
      </c>
      <c r="C3957">
        <v>91473</v>
      </c>
      <c r="D3957">
        <v>2020</v>
      </c>
      <c r="E3957">
        <v>3</v>
      </c>
      <c r="F3957">
        <v>267.64</v>
      </c>
      <c r="G3957">
        <v>43</v>
      </c>
    </row>
    <row r="3958" spans="1:7" ht="15.5" hidden="1" x14ac:dyDescent="0.35">
      <c r="A3958" t="s">
        <v>187</v>
      </c>
      <c r="B3958" t="s">
        <v>353</v>
      </c>
      <c r="C3958">
        <v>91473</v>
      </c>
      <c r="D3958">
        <v>2020</v>
      </c>
      <c r="E3958">
        <v>4</v>
      </c>
      <c r="F3958">
        <v>0</v>
      </c>
      <c r="G3958">
        <v>0</v>
      </c>
    </row>
    <row r="3959" spans="1:7" ht="15.5" hidden="1" x14ac:dyDescent="0.35">
      <c r="A3959" t="s">
        <v>187</v>
      </c>
      <c r="B3959" t="s">
        <v>353</v>
      </c>
      <c r="C3959">
        <v>91473</v>
      </c>
      <c r="D3959">
        <v>2020</v>
      </c>
      <c r="E3959">
        <v>5</v>
      </c>
      <c r="F3959">
        <v>0</v>
      </c>
      <c r="G3959">
        <v>0</v>
      </c>
    </row>
    <row r="3960" spans="1:7" ht="15.5" hidden="1" x14ac:dyDescent="0.35">
      <c r="A3960" t="s">
        <v>187</v>
      </c>
      <c r="B3960" t="s">
        <v>353</v>
      </c>
      <c r="C3960">
        <v>91473</v>
      </c>
      <c r="D3960">
        <v>2020</v>
      </c>
      <c r="E3960">
        <v>6</v>
      </c>
      <c r="F3960">
        <v>0</v>
      </c>
      <c r="G3960">
        <v>0</v>
      </c>
    </row>
    <row r="3961" spans="1:7" ht="15.5" hidden="1" x14ac:dyDescent="0.35">
      <c r="A3961" t="s">
        <v>187</v>
      </c>
      <c r="B3961" t="s">
        <v>353</v>
      </c>
      <c r="C3961">
        <v>91473</v>
      </c>
      <c r="D3961">
        <v>2020</v>
      </c>
      <c r="E3961">
        <v>7</v>
      </c>
      <c r="F3961">
        <v>0</v>
      </c>
      <c r="G3961">
        <v>0</v>
      </c>
    </row>
    <row r="3962" spans="1:7" ht="15.5" hidden="1" x14ac:dyDescent="0.35">
      <c r="A3962" t="s">
        <v>187</v>
      </c>
      <c r="B3962" t="s">
        <v>353</v>
      </c>
      <c r="C3962">
        <v>91473</v>
      </c>
      <c r="D3962">
        <v>2020</v>
      </c>
      <c r="E3962">
        <v>8</v>
      </c>
      <c r="F3962">
        <v>0</v>
      </c>
      <c r="G3962">
        <v>0</v>
      </c>
    </row>
    <row r="3963" spans="1:7" ht="15.5" hidden="1" x14ac:dyDescent="0.35">
      <c r="A3963" t="s">
        <v>187</v>
      </c>
      <c r="B3963" t="s">
        <v>353</v>
      </c>
      <c r="C3963">
        <v>91473</v>
      </c>
      <c r="D3963">
        <v>2020</v>
      </c>
      <c r="E3963">
        <v>9</v>
      </c>
      <c r="F3963">
        <v>0.27</v>
      </c>
      <c r="G3963">
        <v>1</v>
      </c>
    </row>
    <row r="3964" spans="1:7" ht="15.5" hidden="1" x14ac:dyDescent="0.35">
      <c r="A3964" t="s">
        <v>187</v>
      </c>
      <c r="B3964" t="s">
        <v>353</v>
      </c>
      <c r="C3964">
        <v>91473</v>
      </c>
      <c r="D3964">
        <v>2020</v>
      </c>
      <c r="E3964">
        <v>10</v>
      </c>
      <c r="F3964">
        <v>0</v>
      </c>
      <c r="G3964">
        <v>0</v>
      </c>
    </row>
    <row r="3965" spans="1:7" ht="15.5" hidden="1" x14ac:dyDescent="0.35">
      <c r="A3965" t="s">
        <v>187</v>
      </c>
      <c r="B3965" t="s">
        <v>353</v>
      </c>
      <c r="C3965">
        <v>91473</v>
      </c>
      <c r="D3965">
        <v>2020</v>
      </c>
      <c r="E3965">
        <v>11</v>
      </c>
      <c r="F3965">
        <v>0</v>
      </c>
      <c r="G3965">
        <v>0</v>
      </c>
    </row>
    <row r="3966" spans="1:7" ht="15.5" hidden="1" x14ac:dyDescent="0.35">
      <c r="A3966" t="s">
        <v>187</v>
      </c>
      <c r="B3966" t="s">
        <v>353</v>
      </c>
      <c r="C3966">
        <v>91473</v>
      </c>
      <c r="D3966">
        <v>2020</v>
      </c>
      <c r="E3966">
        <v>12</v>
      </c>
      <c r="F3966">
        <v>0.23</v>
      </c>
      <c r="G3966">
        <v>1</v>
      </c>
    </row>
    <row r="3967" spans="1:7" ht="15.5" hidden="1" x14ac:dyDescent="0.35">
      <c r="A3967" t="s">
        <v>187</v>
      </c>
      <c r="B3967" t="s">
        <v>353</v>
      </c>
      <c r="C3967">
        <v>91473</v>
      </c>
      <c r="D3967">
        <v>2021</v>
      </c>
      <c r="E3967">
        <v>9</v>
      </c>
      <c r="F3967">
        <v>13.32</v>
      </c>
      <c r="G3967">
        <v>25</v>
      </c>
    </row>
    <row r="3968" spans="1:7" ht="15.5" hidden="1" x14ac:dyDescent="0.35">
      <c r="A3968" t="s">
        <v>187</v>
      </c>
      <c r="B3968" t="s">
        <v>353</v>
      </c>
      <c r="C3968">
        <v>91473</v>
      </c>
      <c r="D3968">
        <v>2021</v>
      </c>
      <c r="E3968">
        <v>10</v>
      </c>
      <c r="F3968">
        <v>193.94</v>
      </c>
      <c r="G3968">
        <v>53</v>
      </c>
    </row>
    <row r="3969" spans="1:7" ht="15.5" hidden="1" x14ac:dyDescent="0.35">
      <c r="A3969" t="s">
        <v>187</v>
      </c>
      <c r="B3969" t="s">
        <v>353</v>
      </c>
      <c r="C3969">
        <v>91473</v>
      </c>
      <c r="D3969">
        <v>2021</v>
      </c>
      <c r="E3969">
        <v>11</v>
      </c>
      <c r="F3969">
        <v>221.63</v>
      </c>
      <c r="G3969">
        <v>32</v>
      </c>
    </row>
    <row r="3970" spans="1:7" ht="15.5" hidden="1" x14ac:dyDescent="0.35">
      <c r="A3970" t="s">
        <v>187</v>
      </c>
      <c r="B3970" t="s">
        <v>353</v>
      </c>
      <c r="C3970">
        <v>91473</v>
      </c>
      <c r="D3970">
        <v>2021</v>
      </c>
      <c r="E3970">
        <v>12</v>
      </c>
      <c r="F3970">
        <v>264.41000000000003</v>
      </c>
      <c r="G3970">
        <v>42</v>
      </c>
    </row>
    <row r="3971" spans="1:7" ht="15.5" hidden="1" x14ac:dyDescent="0.35">
      <c r="A3971" t="s">
        <v>187</v>
      </c>
      <c r="B3971" t="s">
        <v>353</v>
      </c>
      <c r="C3971">
        <v>91473</v>
      </c>
      <c r="D3971">
        <v>2022</v>
      </c>
      <c r="E3971">
        <v>1</v>
      </c>
      <c r="F3971">
        <v>156.19</v>
      </c>
      <c r="G3971">
        <v>41</v>
      </c>
    </row>
    <row r="3972" spans="1:7" ht="15.5" hidden="1" x14ac:dyDescent="0.35">
      <c r="A3972" t="s">
        <v>187</v>
      </c>
      <c r="B3972" t="s">
        <v>353</v>
      </c>
      <c r="C3972">
        <v>91473</v>
      </c>
      <c r="D3972">
        <v>2022</v>
      </c>
      <c r="E3972">
        <v>2</v>
      </c>
      <c r="F3972">
        <v>162.22999999999999</v>
      </c>
      <c r="G3972">
        <v>32</v>
      </c>
    </row>
    <row r="3973" spans="1:7" ht="15.5" hidden="1" x14ac:dyDescent="0.35">
      <c r="A3973" t="s">
        <v>187</v>
      </c>
      <c r="B3973" t="s">
        <v>353</v>
      </c>
      <c r="C3973">
        <v>91473</v>
      </c>
      <c r="D3973">
        <v>2022</v>
      </c>
      <c r="E3973">
        <v>3</v>
      </c>
      <c r="F3973">
        <v>358.9</v>
      </c>
      <c r="G3973">
        <v>53</v>
      </c>
    </row>
    <row r="3974" spans="1:7" ht="15.5" hidden="1" x14ac:dyDescent="0.35">
      <c r="A3974" t="s">
        <v>187</v>
      </c>
      <c r="B3974" t="s">
        <v>353</v>
      </c>
      <c r="C3974">
        <v>91473</v>
      </c>
      <c r="D3974">
        <v>2022</v>
      </c>
      <c r="E3974">
        <v>4</v>
      </c>
      <c r="F3974">
        <v>308.45</v>
      </c>
      <c r="G3974">
        <v>59</v>
      </c>
    </row>
    <row r="3975" spans="1:7" ht="15.5" hidden="1" x14ac:dyDescent="0.35">
      <c r="A3975" t="s">
        <v>187</v>
      </c>
      <c r="B3975" t="s">
        <v>353</v>
      </c>
      <c r="C3975">
        <v>91473</v>
      </c>
      <c r="D3975">
        <v>2022</v>
      </c>
      <c r="E3975">
        <v>5</v>
      </c>
      <c r="F3975">
        <v>100.97</v>
      </c>
      <c r="G3975">
        <v>16</v>
      </c>
    </row>
    <row r="3976" spans="1:7" ht="15.5" hidden="1" x14ac:dyDescent="0.35">
      <c r="A3976" t="s">
        <v>187</v>
      </c>
      <c r="B3976" t="s">
        <v>353</v>
      </c>
      <c r="C3976">
        <v>91473</v>
      </c>
      <c r="D3976">
        <v>2022</v>
      </c>
      <c r="E3976">
        <v>6</v>
      </c>
      <c r="F3976">
        <v>60.21</v>
      </c>
      <c r="G3976">
        <v>42</v>
      </c>
    </row>
    <row r="3977" spans="1:7" ht="15.5" hidden="1" x14ac:dyDescent="0.35">
      <c r="A3977" t="s">
        <v>187</v>
      </c>
      <c r="B3977" t="s">
        <v>353</v>
      </c>
      <c r="C3977">
        <v>91473</v>
      </c>
      <c r="D3977">
        <v>2022</v>
      </c>
      <c r="E3977">
        <v>7</v>
      </c>
      <c r="F3977">
        <v>247.73</v>
      </c>
      <c r="G3977">
        <v>63</v>
      </c>
    </row>
    <row r="3978" spans="1:7" ht="15.5" hidden="1" x14ac:dyDescent="0.35">
      <c r="A3978" t="s">
        <v>187</v>
      </c>
      <c r="B3978" t="s">
        <v>353</v>
      </c>
      <c r="C3978">
        <v>91473</v>
      </c>
      <c r="D3978">
        <v>2022</v>
      </c>
      <c r="E3978">
        <v>8</v>
      </c>
      <c r="F3978">
        <v>229.69</v>
      </c>
      <c r="G3978">
        <v>36</v>
      </c>
    </row>
    <row r="3979" spans="1:7" ht="15.5" hidden="1" x14ac:dyDescent="0.35">
      <c r="A3979" t="s">
        <v>187</v>
      </c>
      <c r="B3979" t="s">
        <v>353</v>
      </c>
      <c r="C3979">
        <v>91473</v>
      </c>
      <c r="D3979">
        <v>2022</v>
      </c>
      <c r="E3979">
        <v>9</v>
      </c>
      <c r="F3979">
        <v>197.62</v>
      </c>
      <c r="G3979">
        <v>30</v>
      </c>
    </row>
    <row r="3980" spans="1:7" ht="15.5" hidden="1" x14ac:dyDescent="0.35">
      <c r="A3980" t="s">
        <v>187</v>
      </c>
      <c r="B3980" t="s">
        <v>353</v>
      </c>
      <c r="C3980">
        <v>91473</v>
      </c>
      <c r="D3980">
        <v>2022</v>
      </c>
      <c r="E3980">
        <v>10</v>
      </c>
      <c r="F3980">
        <v>175.07</v>
      </c>
      <c r="G3980">
        <v>27</v>
      </c>
    </row>
    <row r="3981" spans="1:7" ht="15.5" hidden="1" x14ac:dyDescent="0.35">
      <c r="A3981" t="s">
        <v>187</v>
      </c>
      <c r="B3981" t="s">
        <v>353</v>
      </c>
      <c r="C3981">
        <v>91473</v>
      </c>
      <c r="D3981">
        <v>2022</v>
      </c>
      <c r="E3981">
        <v>11</v>
      </c>
      <c r="F3981">
        <v>219.3</v>
      </c>
      <c r="G3981">
        <v>64</v>
      </c>
    </row>
    <row r="3982" spans="1:7" ht="15.5" hidden="1" x14ac:dyDescent="0.35">
      <c r="A3982" t="s">
        <v>187</v>
      </c>
      <c r="B3982" t="s">
        <v>353</v>
      </c>
      <c r="C3982">
        <v>91473</v>
      </c>
      <c r="D3982">
        <v>2022</v>
      </c>
      <c r="E3982">
        <v>12</v>
      </c>
      <c r="F3982">
        <v>248.26</v>
      </c>
      <c r="G3982">
        <v>38</v>
      </c>
    </row>
    <row r="3983" spans="1:7" ht="15.5" hidden="1" x14ac:dyDescent="0.35">
      <c r="A3983" t="s">
        <v>187</v>
      </c>
      <c r="B3983" t="s">
        <v>353</v>
      </c>
      <c r="C3983">
        <v>91473</v>
      </c>
      <c r="D3983">
        <v>2023</v>
      </c>
      <c r="E3983">
        <v>1</v>
      </c>
      <c r="F3983">
        <v>325.64999999999998</v>
      </c>
      <c r="G3983">
        <v>50</v>
      </c>
    </row>
    <row r="3984" spans="1:7" ht="15.5" hidden="1" x14ac:dyDescent="0.35">
      <c r="A3984" t="s">
        <v>187</v>
      </c>
      <c r="B3984" t="s">
        <v>353</v>
      </c>
      <c r="C3984">
        <v>91473</v>
      </c>
      <c r="D3984">
        <v>2023</v>
      </c>
      <c r="E3984">
        <v>2</v>
      </c>
      <c r="F3984">
        <v>285.92</v>
      </c>
      <c r="G3984">
        <v>65</v>
      </c>
    </row>
    <row r="3985" spans="1:7" ht="15.5" hidden="1" x14ac:dyDescent="0.35">
      <c r="A3985" t="s">
        <v>187</v>
      </c>
      <c r="B3985" t="s">
        <v>353</v>
      </c>
      <c r="C3985">
        <v>91473</v>
      </c>
      <c r="D3985">
        <v>2023</v>
      </c>
      <c r="E3985">
        <v>3</v>
      </c>
      <c r="F3985">
        <v>316.39999999999998</v>
      </c>
      <c r="G3985">
        <v>49</v>
      </c>
    </row>
    <row r="3986" spans="1:7" ht="15.5" hidden="1" x14ac:dyDescent="0.35">
      <c r="A3986" t="s">
        <v>187</v>
      </c>
      <c r="B3986" t="s">
        <v>353</v>
      </c>
      <c r="C3986">
        <v>91473</v>
      </c>
      <c r="D3986">
        <v>2023</v>
      </c>
      <c r="E3986">
        <v>4</v>
      </c>
      <c r="F3986">
        <v>169.56</v>
      </c>
      <c r="G3986">
        <v>26.71</v>
      </c>
    </row>
    <row r="3987" spans="1:7" ht="15.5" hidden="1" x14ac:dyDescent="0.35">
      <c r="A3987" t="s">
        <v>187</v>
      </c>
      <c r="B3987" t="s">
        <v>353</v>
      </c>
      <c r="C3987">
        <v>91473</v>
      </c>
      <c r="D3987">
        <v>2023</v>
      </c>
      <c r="E3987">
        <v>5</v>
      </c>
      <c r="F3987">
        <v>0</v>
      </c>
      <c r="G3987">
        <v>0</v>
      </c>
    </row>
    <row r="3988" spans="1:7" ht="15.5" hidden="1" x14ac:dyDescent="0.35">
      <c r="A3988" t="s">
        <v>187</v>
      </c>
      <c r="B3988" t="s">
        <v>353</v>
      </c>
      <c r="C3988">
        <v>91473</v>
      </c>
      <c r="D3988">
        <v>2023</v>
      </c>
      <c r="E3988">
        <v>6</v>
      </c>
      <c r="F3988">
        <v>0</v>
      </c>
      <c r="G3988">
        <v>0</v>
      </c>
    </row>
    <row r="3989" spans="1:7" ht="15.5" hidden="1" x14ac:dyDescent="0.35">
      <c r="A3989" t="s">
        <v>187</v>
      </c>
      <c r="B3989" t="s">
        <v>353</v>
      </c>
      <c r="C3989">
        <v>91473</v>
      </c>
      <c r="D3989">
        <v>2023</v>
      </c>
      <c r="E3989">
        <v>7</v>
      </c>
      <c r="F3989">
        <v>0</v>
      </c>
      <c r="G3989">
        <v>0</v>
      </c>
    </row>
    <row r="3990" spans="1:7" ht="15.5" hidden="1" x14ac:dyDescent="0.35">
      <c r="A3990" t="s">
        <v>187</v>
      </c>
      <c r="B3990" t="s">
        <v>353</v>
      </c>
      <c r="C3990">
        <v>91473</v>
      </c>
      <c r="D3990">
        <v>2023</v>
      </c>
      <c r="E3990">
        <v>8</v>
      </c>
      <c r="F3990">
        <v>0</v>
      </c>
      <c r="G3990">
        <v>0</v>
      </c>
    </row>
    <row r="3991" spans="1:7" ht="15.5" hidden="1" x14ac:dyDescent="0.35">
      <c r="A3991" t="s">
        <v>187</v>
      </c>
      <c r="B3991" t="s">
        <v>353</v>
      </c>
      <c r="C3991">
        <v>91473</v>
      </c>
      <c r="D3991">
        <v>2023</v>
      </c>
      <c r="E3991">
        <v>9</v>
      </c>
      <c r="F3991">
        <v>0</v>
      </c>
      <c r="G3991">
        <v>0</v>
      </c>
    </row>
    <row r="3992" spans="1:7" ht="15.5" hidden="1" x14ac:dyDescent="0.35">
      <c r="A3992" t="s">
        <v>187</v>
      </c>
      <c r="B3992" t="s">
        <v>353</v>
      </c>
      <c r="C3992">
        <v>91473</v>
      </c>
      <c r="D3992">
        <v>2023</v>
      </c>
      <c r="E3992">
        <v>10</v>
      </c>
      <c r="F3992">
        <v>0</v>
      </c>
      <c r="G3992">
        <v>0</v>
      </c>
    </row>
    <row r="3993" spans="1:7" ht="15.5" hidden="1" x14ac:dyDescent="0.35">
      <c r="A3993" t="s">
        <v>187</v>
      </c>
      <c r="B3993" t="s">
        <v>353</v>
      </c>
      <c r="C3993">
        <v>91473</v>
      </c>
      <c r="D3993">
        <v>2023</v>
      </c>
      <c r="E3993">
        <v>11</v>
      </c>
      <c r="F3993">
        <v>0</v>
      </c>
      <c r="G3993">
        <v>0</v>
      </c>
    </row>
    <row r="3994" spans="1:7" ht="15.5" hidden="1" x14ac:dyDescent="0.35">
      <c r="A3994" t="s">
        <v>187</v>
      </c>
      <c r="B3994" t="s">
        <v>353</v>
      </c>
      <c r="C3994">
        <v>91473</v>
      </c>
      <c r="D3994">
        <v>2023</v>
      </c>
      <c r="E3994">
        <v>12</v>
      </c>
      <c r="F3994">
        <v>0</v>
      </c>
      <c r="G3994">
        <v>0</v>
      </c>
    </row>
    <row r="3995" spans="1:7" ht="15.5" hidden="1" x14ac:dyDescent="0.35">
      <c r="A3995" t="s">
        <v>187</v>
      </c>
      <c r="B3995" t="s">
        <v>353</v>
      </c>
      <c r="C3995">
        <v>91473</v>
      </c>
      <c r="D3995">
        <v>2024</v>
      </c>
      <c r="E3995">
        <v>1</v>
      </c>
      <c r="F3995">
        <v>0</v>
      </c>
      <c r="G3995">
        <v>0</v>
      </c>
    </row>
    <row r="3996" spans="1:7" ht="15.5" hidden="1" x14ac:dyDescent="0.35">
      <c r="A3996" t="s">
        <v>187</v>
      </c>
      <c r="B3996" t="s">
        <v>353</v>
      </c>
      <c r="C3996">
        <v>91473</v>
      </c>
      <c r="D3996">
        <v>2024</v>
      </c>
      <c r="E3996">
        <v>2</v>
      </c>
      <c r="F3996">
        <v>0</v>
      </c>
      <c r="G3996">
        <v>0</v>
      </c>
    </row>
    <row r="3997" spans="1:7" ht="15.5" hidden="1" x14ac:dyDescent="0.35">
      <c r="A3997" t="s">
        <v>187</v>
      </c>
      <c r="B3997" t="s">
        <v>353</v>
      </c>
      <c r="C3997">
        <v>91473</v>
      </c>
      <c r="D3997">
        <v>2024</v>
      </c>
      <c r="E3997">
        <v>3</v>
      </c>
      <c r="F3997">
        <v>0</v>
      </c>
      <c r="G3997">
        <v>0</v>
      </c>
    </row>
    <row r="3998" spans="1:7" ht="15.5" hidden="1" x14ac:dyDescent="0.35">
      <c r="A3998" t="s">
        <v>187</v>
      </c>
      <c r="B3998" t="s">
        <v>353</v>
      </c>
      <c r="C3998">
        <v>91473</v>
      </c>
      <c r="D3998">
        <v>2024</v>
      </c>
      <c r="E3998">
        <v>4</v>
      </c>
      <c r="F3998">
        <v>0</v>
      </c>
      <c r="G3998">
        <v>0</v>
      </c>
    </row>
    <row r="3999" spans="1:7" ht="15.5" hidden="1" x14ac:dyDescent="0.35">
      <c r="A3999" t="s">
        <v>187</v>
      </c>
      <c r="B3999" t="s">
        <v>353</v>
      </c>
      <c r="C3999">
        <v>91473</v>
      </c>
      <c r="D3999">
        <v>2024</v>
      </c>
      <c r="E3999">
        <v>5</v>
      </c>
      <c r="F3999">
        <v>0</v>
      </c>
      <c r="G3999">
        <v>0</v>
      </c>
    </row>
    <row r="4000" spans="1:7" ht="15.5" hidden="1" x14ac:dyDescent="0.35">
      <c r="A4000" t="s">
        <v>187</v>
      </c>
      <c r="B4000" t="s">
        <v>353</v>
      </c>
      <c r="C4000">
        <v>91473</v>
      </c>
      <c r="D4000">
        <v>2024</v>
      </c>
      <c r="E4000">
        <v>6</v>
      </c>
      <c r="F4000">
        <v>0</v>
      </c>
      <c r="G4000">
        <v>0</v>
      </c>
    </row>
    <row r="4001" spans="1:7" ht="15.5" hidden="1" x14ac:dyDescent="0.35">
      <c r="A4001" t="s">
        <v>187</v>
      </c>
      <c r="B4001" t="s">
        <v>353</v>
      </c>
      <c r="C4001">
        <v>91473</v>
      </c>
      <c r="D4001">
        <v>2024</v>
      </c>
      <c r="E4001">
        <v>7</v>
      </c>
      <c r="F4001">
        <v>0</v>
      </c>
      <c r="G4001">
        <v>0</v>
      </c>
    </row>
    <row r="4002" spans="1:7" ht="15.5" hidden="1" x14ac:dyDescent="0.35">
      <c r="A4002" t="s">
        <v>187</v>
      </c>
      <c r="B4002" t="s">
        <v>353</v>
      </c>
      <c r="C4002">
        <v>91473</v>
      </c>
      <c r="D4002">
        <v>2024</v>
      </c>
      <c r="E4002">
        <v>8</v>
      </c>
      <c r="F4002">
        <v>71.36</v>
      </c>
      <c r="G4002">
        <v>7.08</v>
      </c>
    </row>
    <row r="4003" spans="1:7" ht="15.5" hidden="1" x14ac:dyDescent="0.35">
      <c r="A4003" t="s">
        <v>187</v>
      </c>
      <c r="B4003" t="s">
        <v>353</v>
      </c>
      <c r="C4003">
        <v>91473</v>
      </c>
      <c r="D4003">
        <v>2024</v>
      </c>
      <c r="E4003">
        <v>9</v>
      </c>
      <c r="F4003">
        <v>426.89</v>
      </c>
      <c r="G4003">
        <v>41</v>
      </c>
    </row>
    <row r="4004" spans="1:7" ht="15.5" hidden="1" x14ac:dyDescent="0.35">
      <c r="A4004" t="s">
        <v>187</v>
      </c>
      <c r="B4004" t="s">
        <v>353</v>
      </c>
      <c r="C4004">
        <v>91473</v>
      </c>
      <c r="D4004">
        <v>2024</v>
      </c>
      <c r="E4004">
        <v>10</v>
      </c>
      <c r="F4004">
        <v>467.28</v>
      </c>
      <c r="G4004">
        <v>38</v>
      </c>
    </row>
    <row r="4005" spans="1:7" ht="15.5" hidden="1" x14ac:dyDescent="0.35">
      <c r="A4005" t="s">
        <v>187</v>
      </c>
      <c r="B4005" t="s">
        <v>353</v>
      </c>
      <c r="C4005">
        <v>91473</v>
      </c>
      <c r="D4005">
        <v>2024</v>
      </c>
      <c r="E4005">
        <v>11</v>
      </c>
      <c r="F4005">
        <v>447.79</v>
      </c>
      <c r="G4005">
        <v>42</v>
      </c>
    </row>
    <row r="4006" spans="1:7" ht="15.5" hidden="1" x14ac:dyDescent="0.35">
      <c r="A4006" t="s">
        <v>187</v>
      </c>
      <c r="B4006" t="s">
        <v>353</v>
      </c>
      <c r="C4006">
        <v>91473</v>
      </c>
      <c r="D4006">
        <v>2024</v>
      </c>
      <c r="E4006">
        <v>12</v>
      </c>
      <c r="F4006">
        <v>462.01</v>
      </c>
      <c r="G4006">
        <v>43</v>
      </c>
    </row>
    <row r="4007" spans="1:7" ht="15.5" x14ac:dyDescent="0.35">
      <c r="A4007" t="s">
        <v>187</v>
      </c>
      <c r="B4007" t="s">
        <v>353</v>
      </c>
      <c r="C4007">
        <v>91473</v>
      </c>
      <c r="D4007">
        <v>2025</v>
      </c>
      <c r="E4007">
        <v>1</v>
      </c>
      <c r="F4007">
        <v>410.17</v>
      </c>
      <c r="G4007">
        <v>36</v>
      </c>
    </row>
    <row r="4008" spans="1:7" ht="15.5" x14ac:dyDescent="0.35">
      <c r="A4008" t="s">
        <v>187</v>
      </c>
      <c r="B4008" t="s">
        <v>353</v>
      </c>
      <c r="C4008">
        <v>91473</v>
      </c>
      <c r="D4008">
        <v>2025</v>
      </c>
      <c r="E4008">
        <v>2</v>
      </c>
      <c r="F4008">
        <v>348.1</v>
      </c>
      <c r="G4008">
        <v>32</v>
      </c>
    </row>
    <row r="4009" spans="1:7" ht="15.5" x14ac:dyDescent="0.35">
      <c r="A4009" t="s">
        <v>187</v>
      </c>
      <c r="B4009" t="s">
        <v>353</v>
      </c>
      <c r="C4009">
        <v>91473</v>
      </c>
      <c r="D4009">
        <v>2025</v>
      </c>
      <c r="E4009">
        <v>3</v>
      </c>
      <c r="F4009">
        <v>421.45</v>
      </c>
      <c r="G4009">
        <v>41</v>
      </c>
    </row>
    <row r="4010" spans="1:7" ht="15.5" x14ac:dyDescent="0.35">
      <c r="A4010" t="s">
        <v>187</v>
      </c>
      <c r="B4010" t="s">
        <v>353</v>
      </c>
      <c r="C4010">
        <v>91473</v>
      </c>
      <c r="D4010">
        <v>2025</v>
      </c>
      <c r="E4010">
        <v>4</v>
      </c>
      <c r="F4010">
        <v>458.33</v>
      </c>
      <c r="G4010">
        <v>43</v>
      </c>
    </row>
    <row r="4011" spans="1:7" ht="15.5" x14ac:dyDescent="0.35">
      <c r="A4011" t="s">
        <v>187</v>
      </c>
      <c r="B4011" t="s">
        <v>353</v>
      </c>
      <c r="C4011">
        <v>91473</v>
      </c>
      <c r="D4011">
        <v>2025</v>
      </c>
      <c r="E4011">
        <v>5</v>
      </c>
      <c r="F4011">
        <v>426.07</v>
      </c>
      <c r="G4011">
        <v>37</v>
      </c>
    </row>
    <row r="4012" spans="1:7" ht="15.5" x14ac:dyDescent="0.35">
      <c r="A4012" t="s">
        <v>187</v>
      </c>
      <c r="B4012" t="s">
        <v>353</v>
      </c>
      <c r="C4012">
        <v>91473</v>
      </c>
      <c r="D4012">
        <v>2025</v>
      </c>
      <c r="E4012">
        <v>6</v>
      </c>
      <c r="F4012">
        <v>456.83</v>
      </c>
      <c r="G4012">
        <v>39</v>
      </c>
    </row>
    <row r="4013" spans="1:7" ht="15.5" x14ac:dyDescent="0.35">
      <c r="A4013" t="s">
        <v>187</v>
      </c>
      <c r="B4013" t="s">
        <v>353</v>
      </c>
      <c r="C4013">
        <v>91473</v>
      </c>
      <c r="D4013">
        <v>2025</v>
      </c>
      <c r="E4013">
        <v>7</v>
      </c>
      <c r="F4013">
        <v>489.72</v>
      </c>
      <c r="G4013">
        <v>43</v>
      </c>
    </row>
    <row r="4014" spans="1:7" ht="15.5" x14ac:dyDescent="0.35">
      <c r="A4014" t="s">
        <v>187</v>
      </c>
      <c r="B4014" t="s">
        <v>353</v>
      </c>
      <c r="C4014">
        <v>91473</v>
      </c>
      <c r="D4014">
        <v>2025</v>
      </c>
      <c r="E4014">
        <v>8</v>
      </c>
      <c r="F4014">
        <v>423.35</v>
      </c>
      <c r="G4014">
        <v>39</v>
      </c>
    </row>
    <row r="4015" spans="1:7" ht="15.5" x14ac:dyDescent="0.35">
      <c r="A4015" t="s">
        <v>187</v>
      </c>
      <c r="B4015" t="s">
        <v>353</v>
      </c>
      <c r="C4015">
        <v>91473</v>
      </c>
      <c r="D4015">
        <v>2025</v>
      </c>
      <c r="E4015">
        <v>9</v>
      </c>
      <c r="F4015">
        <v>439.53</v>
      </c>
      <c r="G4015">
        <v>40</v>
      </c>
    </row>
    <row r="4016" spans="1:7" ht="15.5" x14ac:dyDescent="0.35">
      <c r="A4016" t="s">
        <v>187</v>
      </c>
      <c r="B4016" t="s">
        <v>353</v>
      </c>
      <c r="C4016">
        <v>91473</v>
      </c>
      <c r="D4016">
        <v>2025</v>
      </c>
      <c r="E4016">
        <v>10</v>
      </c>
      <c r="F4016">
        <v>495.05</v>
      </c>
      <c r="G4016">
        <v>50</v>
      </c>
    </row>
    <row r="4017" spans="1:7" ht="15.5" x14ac:dyDescent="0.35">
      <c r="A4017" t="s">
        <v>187</v>
      </c>
      <c r="B4017" t="s">
        <v>353</v>
      </c>
      <c r="C4017">
        <v>91473</v>
      </c>
      <c r="D4017">
        <v>2025</v>
      </c>
      <c r="E4017">
        <v>11</v>
      </c>
      <c r="F4017">
        <v>507.19</v>
      </c>
      <c r="G4017">
        <v>50</v>
      </c>
    </row>
    <row r="4018" spans="1:7" ht="15.5" hidden="1" x14ac:dyDescent="0.35">
      <c r="A4018" t="s">
        <v>187</v>
      </c>
      <c r="B4018" t="s">
        <v>353</v>
      </c>
      <c r="C4018">
        <v>91474</v>
      </c>
      <c r="D4018">
        <v>2023</v>
      </c>
      <c r="E4018">
        <v>11</v>
      </c>
      <c r="F4018">
        <v>318.64</v>
      </c>
      <c r="G4018">
        <v>45.3</v>
      </c>
    </row>
    <row r="4019" spans="1:7" ht="15.5" hidden="1" x14ac:dyDescent="0.35">
      <c r="A4019" t="s">
        <v>187</v>
      </c>
      <c r="B4019" t="s">
        <v>353</v>
      </c>
      <c r="C4019">
        <v>91474</v>
      </c>
      <c r="D4019">
        <v>2023</v>
      </c>
      <c r="E4019">
        <v>12</v>
      </c>
      <c r="F4019">
        <v>68.819999999999993</v>
      </c>
      <c r="G4019">
        <v>12</v>
      </c>
    </row>
    <row r="4020" spans="1:7" ht="15.5" hidden="1" x14ac:dyDescent="0.35">
      <c r="A4020" t="s">
        <v>187</v>
      </c>
      <c r="B4020" t="s">
        <v>353</v>
      </c>
      <c r="C4020">
        <v>91474</v>
      </c>
      <c r="D4020">
        <v>2024</v>
      </c>
      <c r="E4020">
        <v>1</v>
      </c>
      <c r="F4020">
        <v>25.08</v>
      </c>
      <c r="G4020">
        <v>5</v>
      </c>
    </row>
    <row r="4021" spans="1:7" ht="15.5" hidden="1" x14ac:dyDescent="0.35">
      <c r="A4021" t="s">
        <v>187</v>
      </c>
      <c r="B4021" t="s">
        <v>353</v>
      </c>
      <c r="C4021">
        <v>91474</v>
      </c>
      <c r="D4021">
        <v>2024</v>
      </c>
      <c r="E4021">
        <v>2</v>
      </c>
      <c r="F4021">
        <v>368.78</v>
      </c>
      <c r="G4021">
        <v>73</v>
      </c>
    </row>
    <row r="4022" spans="1:7" ht="15.5" hidden="1" x14ac:dyDescent="0.35">
      <c r="A4022" t="s">
        <v>187</v>
      </c>
      <c r="B4022" t="s">
        <v>353</v>
      </c>
      <c r="C4022">
        <v>91474</v>
      </c>
      <c r="D4022">
        <v>2024</v>
      </c>
      <c r="E4022">
        <v>3</v>
      </c>
      <c r="F4022">
        <v>365.12</v>
      </c>
      <c r="G4022">
        <v>55</v>
      </c>
    </row>
    <row r="4023" spans="1:7" ht="15.5" hidden="1" x14ac:dyDescent="0.35">
      <c r="A4023" t="s">
        <v>187</v>
      </c>
      <c r="B4023" t="s">
        <v>353</v>
      </c>
      <c r="C4023">
        <v>91474</v>
      </c>
      <c r="D4023">
        <v>2024</v>
      </c>
      <c r="E4023">
        <v>4</v>
      </c>
      <c r="F4023">
        <v>372.1</v>
      </c>
      <c r="G4023">
        <v>56</v>
      </c>
    </row>
    <row r="4024" spans="1:7" ht="15.5" hidden="1" x14ac:dyDescent="0.35">
      <c r="A4024" t="s">
        <v>187</v>
      </c>
      <c r="B4024" t="s">
        <v>353</v>
      </c>
      <c r="C4024">
        <v>91474</v>
      </c>
      <c r="D4024">
        <v>2024</v>
      </c>
      <c r="E4024">
        <v>5</v>
      </c>
      <c r="F4024">
        <v>357.53</v>
      </c>
      <c r="G4024">
        <v>56</v>
      </c>
    </row>
    <row r="4025" spans="1:7" ht="15.5" hidden="1" x14ac:dyDescent="0.35">
      <c r="A4025" t="s">
        <v>187</v>
      </c>
      <c r="B4025" t="s">
        <v>353</v>
      </c>
      <c r="C4025">
        <v>91474</v>
      </c>
      <c r="D4025">
        <v>2024</v>
      </c>
      <c r="E4025">
        <v>6</v>
      </c>
      <c r="F4025">
        <v>316.69</v>
      </c>
      <c r="G4025">
        <v>49</v>
      </c>
    </row>
    <row r="4026" spans="1:7" ht="15.5" hidden="1" x14ac:dyDescent="0.35">
      <c r="A4026" t="s">
        <v>187</v>
      </c>
      <c r="B4026" t="s">
        <v>353</v>
      </c>
      <c r="C4026">
        <v>91474</v>
      </c>
      <c r="D4026">
        <v>2024</v>
      </c>
      <c r="E4026">
        <v>7</v>
      </c>
      <c r="F4026">
        <v>408.61</v>
      </c>
      <c r="G4026">
        <v>87</v>
      </c>
    </row>
    <row r="4027" spans="1:7" ht="15.5" hidden="1" x14ac:dyDescent="0.35">
      <c r="A4027" t="s">
        <v>187</v>
      </c>
      <c r="B4027" t="s">
        <v>353</v>
      </c>
      <c r="C4027">
        <v>91474</v>
      </c>
      <c r="D4027">
        <v>2024</v>
      </c>
      <c r="E4027">
        <v>8</v>
      </c>
      <c r="F4027">
        <v>319.12</v>
      </c>
      <c r="G4027">
        <v>49</v>
      </c>
    </row>
    <row r="4028" spans="1:7" ht="15.5" hidden="1" x14ac:dyDescent="0.35">
      <c r="A4028" t="s">
        <v>187</v>
      </c>
      <c r="B4028" t="s">
        <v>353</v>
      </c>
      <c r="C4028">
        <v>91474</v>
      </c>
      <c r="D4028">
        <v>2024</v>
      </c>
      <c r="E4028">
        <v>9</v>
      </c>
      <c r="F4028">
        <v>357.26</v>
      </c>
      <c r="G4028">
        <v>53</v>
      </c>
    </row>
    <row r="4029" spans="1:7" ht="15.5" hidden="1" x14ac:dyDescent="0.35">
      <c r="A4029" t="s">
        <v>187</v>
      </c>
      <c r="B4029" t="s">
        <v>353</v>
      </c>
      <c r="C4029">
        <v>91474</v>
      </c>
      <c r="D4029">
        <v>2024</v>
      </c>
      <c r="E4029">
        <v>10</v>
      </c>
      <c r="F4029">
        <v>379.29</v>
      </c>
      <c r="G4029">
        <v>54</v>
      </c>
    </row>
    <row r="4030" spans="1:7" ht="15.5" hidden="1" x14ac:dyDescent="0.35">
      <c r="A4030" t="s">
        <v>187</v>
      </c>
      <c r="B4030" t="s">
        <v>353</v>
      </c>
      <c r="C4030">
        <v>91474</v>
      </c>
      <c r="D4030">
        <v>2024</v>
      </c>
      <c r="E4030">
        <v>11</v>
      </c>
      <c r="F4030">
        <v>268.58</v>
      </c>
      <c r="G4030">
        <v>44</v>
      </c>
    </row>
    <row r="4031" spans="1:7" ht="15.5" hidden="1" x14ac:dyDescent="0.35">
      <c r="A4031" t="s">
        <v>187</v>
      </c>
      <c r="B4031" t="s">
        <v>353</v>
      </c>
      <c r="C4031">
        <v>91474</v>
      </c>
      <c r="D4031">
        <v>2024</v>
      </c>
      <c r="E4031">
        <v>12</v>
      </c>
      <c r="F4031">
        <v>375.57</v>
      </c>
      <c r="G4031">
        <v>60</v>
      </c>
    </row>
    <row r="4032" spans="1:7" ht="15.5" x14ac:dyDescent="0.35">
      <c r="A4032" t="s">
        <v>187</v>
      </c>
      <c r="B4032" t="s">
        <v>353</v>
      </c>
      <c r="C4032">
        <v>91474</v>
      </c>
      <c r="D4032">
        <v>2025</v>
      </c>
      <c r="E4032">
        <v>1</v>
      </c>
      <c r="F4032">
        <v>360.55</v>
      </c>
      <c r="G4032">
        <v>59</v>
      </c>
    </row>
    <row r="4033" spans="1:7" ht="15.5" x14ac:dyDescent="0.35">
      <c r="A4033" t="s">
        <v>187</v>
      </c>
      <c r="B4033" t="s">
        <v>353</v>
      </c>
      <c r="C4033">
        <v>91474</v>
      </c>
      <c r="D4033">
        <v>2025</v>
      </c>
      <c r="E4033">
        <v>2</v>
      </c>
      <c r="F4033">
        <v>358.3</v>
      </c>
      <c r="G4033">
        <v>52</v>
      </c>
    </row>
    <row r="4034" spans="1:7" ht="15.5" x14ac:dyDescent="0.35">
      <c r="A4034" t="s">
        <v>187</v>
      </c>
      <c r="B4034" t="s">
        <v>353</v>
      </c>
      <c r="C4034">
        <v>91474</v>
      </c>
      <c r="D4034">
        <v>2025</v>
      </c>
      <c r="E4034">
        <v>3</v>
      </c>
      <c r="F4034">
        <v>56.42</v>
      </c>
      <c r="G4034">
        <v>9</v>
      </c>
    </row>
    <row r="4035" spans="1:7" ht="15.5" x14ac:dyDescent="0.35">
      <c r="A4035" t="s">
        <v>187</v>
      </c>
      <c r="B4035" t="s">
        <v>353</v>
      </c>
      <c r="C4035">
        <v>91474</v>
      </c>
      <c r="D4035">
        <v>2025</v>
      </c>
      <c r="E4035">
        <v>4</v>
      </c>
      <c r="F4035">
        <v>0</v>
      </c>
      <c r="G4035">
        <v>0</v>
      </c>
    </row>
    <row r="4036" spans="1:7" ht="15.5" x14ac:dyDescent="0.35">
      <c r="A4036" t="s">
        <v>187</v>
      </c>
      <c r="B4036" t="s">
        <v>353</v>
      </c>
      <c r="C4036">
        <v>91474</v>
      </c>
      <c r="D4036">
        <v>2025</v>
      </c>
      <c r="E4036">
        <v>5</v>
      </c>
      <c r="F4036">
        <v>13.62</v>
      </c>
      <c r="G4036">
        <v>2</v>
      </c>
    </row>
    <row r="4037" spans="1:7" ht="15.5" x14ac:dyDescent="0.35">
      <c r="A4037" t="s">
        <v>187</v>
      </c>
      <c r="B4037" t="s">
        <v>353</v>
      </c>
      <c r="C4037">
        <v>91474</v>
      </c>
      <c r="D4037">
        <v>2025</v>
      </c>
      <c r="E4037">
        <v>6</v>
      </c>
      <c r="F4037">
        <v>398.76</v>
      </c>
      <c r="G4037">
        <v>66</v>
      </c>
    </row>
    <row r="4038" spans="1:7" ht="15.5" x14ac:dyDescent="0.35">
      <c r="A4038" t="s">
        <v>187</v>
      </c>
      <c r="B4038" t="s">
        <v>353</v>
      </c>
      <c r="C4038">
        <v>91474</v>
      </c>
      <c r="D4038">
        <v>2025</v>
      </c>
      <c r="E4038">
        <v>7</v>
      </c>
      <c r="F4038">
        <v>335.92</v>
      </c>
      <c r="G4038">
        <v>56</v>
      </c>
    </row>
    <row r="4039" spans="1:7" ht="15.5" x14ac:dyDescent="0.35">
      <c r="A4039" t="s">
        <v>187</v>
      </c>
      <c r="B4039" t="s">
        <v>353</v>
      </c>
      <c r="C4039">
        <v>91474</v>
      </c>
      <c r="D4039">
        <v>2025</v>
      </c>
      <c r="E4039">
        <v>8</v>
      </c>
      <c r="F4039">
        <v>372.26</v>
      </c>
      <c r="G4039">
        <v>59</v>
      </c>
    </row>
    <row r="4040" spans="1:7" ht="15.5" x14ac:dyDescent="0.35">
      <c r="A4040" t="s">
        <v>187</v>
      </c>
      <c r="B4040" t="s">
        <v>353</v>
      </c>
      <c r="C4040">
        <v>91474</v>
      </c>
      <c r="D4040">
        <v>2025</v>
      </c>
      <c r="E4040">
        <v>9</v>
      </c>
      <c r="F4040">
        <v>366.02</v>
      </c>
      <c r="G4040">
        <v>55</v>
      </c>
    </row>
    <row r="4041" spans="1:7" ht="15.5" x14ac:dyDescent="0.35">
      <c r="A4041" t="s">
        <v>187</v>
      </c>
      <c r="B4041" t="s">
        <v>353</v>
      </c>
      <c r="C4041">
        <v>91474</v>
      </c>
      <c r="D4041">
        <v>2025</v>
      </c>
      <c r="E4041">
        <v>10</v>
      </c>
      <c r="F4041">
        <v>284.52999999999997</v>
      </c>
      <c r="G4041">
        <v>45</v>
      </c>
    </row>
    <row r="4042" spans="1:7" ht="15.5" x14ac:dyDescent="0.35">
      <c r="A4042" t="s">
        <v>187</v>
      </c>
      <c r="B4042" t="s">
        <v>353</v>
      </c>
      <c r="C4042">
        <v>91474</v>
      </c>
      <c r="D4042">
        <v>2025</v>
      </c>
      <c r="E4042">
        <v>11</v>
      </c>
      <c r="F4042">
        <v>330.32</v>
      </c>
      <c r="G4042">
        <v>56</v>
      </c>
    </row>
    <row r="4043" spans="1:7" ht="15.5" hidden="1" x14ac:dyDescent="0.35">
      <c r="A4043" t="s">
        <v>187</v>
      </c>
      <c r="B4043" t="s">
        <v>353</v>
      </c>
      <c r="C4043">
        <v>91476</v>
      </c>
      <c r="D4043">
        <v>2018</v>
      </c>
      <c r="E4043">
        <v>4</v>
      </c>
      <c r="F4043">
        <v>34.869999999999997</v>
      </c>
      <c r="G4043">
        <v>5</v>
      </c>
    </row>
    <row r="4044" spans="1:7" ht="15.5" hidden="1" x14ac:dyDescent="0.35">
      <c r="A4044" t="s">
        <v>187</v>
      </c>
      <c r="B4044" t="s">
        <v>353</v>
      </c>
      <c r="C4044">
        <v>91476</v>
      </c>
      <c r="D4044">
        <v>2018</v>
      </c>
      <c r="E4044">
        <v>5</v>
      </c>
      <c r="F4044">
        <v>337.82</v>
      </c>
      <c r="G4044">
        <v>53</v>
      </c>
    </row>
    <row r="4045" spans="1:7" ht="15.5" hidden="1" x14ac:dyDescent="0.35">
      <c r="A4045" t="s">
        <v>187</v>
      </c>
      <c r="B4045" t="s">
        <v>353</v>
      </c>
      <c r="C4045">
        <v>91476</v>
      </c>
      <c r="D4045">
        <v>2018</v>
      </c>
      <c r="E4045">
        <v>6</v>
      </c>
      <c r="F4045">
        <v>342.78</v>
      </c>
      <c r="G4045">
        <v>56</v>
      </c>
    </row>
    <row r="4046" spans="1:7" ht="15.5" hidden="1" x14ac:dyDescent="0.35">
      <c r="A4046" t="s">
        <v>187</v>
      </c>
      <c r="B4046" t="s">
        <v>353</v>
      </c>
      <c r="C4046">
        <v>91476</v>
      </c>
      <c r="D4046">
        <v>2018</v>
      </c>
      <c r="E4046">
        <v>7</v>
      </c>
      <c r="F4046">
        <v>374.27</v>
      </c>
      <c r="G4046">
        <v>66</v>
      </c>
    </row>
    <row r="4047" spans="1:7" ht="15.5" hidden="1" x14ac:dyDescent="0.35">
      <c r="A4047" t="s">
        <v>187</v>
      </c>
      <c r="B4047" t="s">
        <v>353</v>
      </c>
      <c r="C4047">
        <v>91476</v>
      </c>
      <c r="D4047">
        <v>2018</v>
      </c>
      <c r="E4047">
        <v>8</v>
      </c>
      <c r="F4047">
        <v>397.33</v>
      </c>
      <c r="G4047">
        <v>66</v>
      </c>
    </row>
    <row r="4048" spans="1:7" ht="15.5" hidden="1" x14ac:dyDescent="0.35">
      <c r="A4048" t="s">
        <v>187</v>
      </c>
      <c r="B4048" t="s">
        <v>353</v>
      </c>
      <c r="C4048">
        <v>91476</v>
      </c>
      <c r="D4048">
        <v>2018</v>
      </c>
      <c r="E4048">
        <v>9</v>
      </c>
      <c r="F4048">
        <v>339.78</v>
      </c>
      <c r="G4048">
        <v>58</v>
      </c>
    </row>
    <row r="4049" spans="1:7" ht="15.5" hidden="1" x14ac:dyDescent="0.35">
      <c r="A4049" t="s">
        <v>187</v>
      </c>
      <c r="B4049" t="s">
        <v>353</v>
      </c>
      <c r="C4049">
        <v>91476</v>
      </c>
      <c r="D4049">
        <v>2018</v>
      </c>
      <c r="E4049">
        <v>10</v>
      </c>
      <c r="F4049">
        <v>378.49</v>
      </c>
      <c r="G4049">
        <v>96</v>
      </c>
    </row>
    <row r="4050" spans="1:7" ht="15.5" hidden="1" x14ac:dyDescent="0.35">
      <c r="A4050" t="s">
        <v>187</v>
      </c>
      <c r="B4050" t="s">
        <v>353</v>
      </c>
      <c r="C4050">
        <v>91476</v>
      </c>
      <c r="D4050">
        <v>2018</v>
      </c>
      <c r="E4050">
        <v>11</v>
      </c>
      <c r="F4050">
        <v>316.83</v>
      </c>
      <c r="G4050">
        <v>52</v>
      </c>
    </row>
    <row r="4051" spans="1:7" ht="15.5" hidden="1" x14ac:dyDescent="0.35">
      <c r="A4051" t="s">
        <v>187</v>
      </c>
      <c r="B4051" t="s">
        <v>353</v>
      </c>
      <c r="C4051">
        <v>91476</v>
      </c>
      <c r="D4051">
        <v>2018</v>
      </c>
      <c r="E4051">
        <v>12</v>
      </c>
      <c r="F4051">
        <v>381</v>
      </c>
      <c r="G4051">
        <v>61</v>
      </c>
    </row>
    <row r="4052" spans="1:7" ht="15.5" hidden="1" x14ac:dyDescent="0.35">
      <c r="A4052" t="s">
        <v>187</v>
      </c>
      <c r="B4052" t="s">
        <v>353</v>
      </c>
      <c r="C4052">
        <v>91476</v>
      </c>
      <c r="D4052">
        <v>2019</v>
      </c>
      <c r="E4052">
        <v>1</v>
      </c>
      <c r="F4052">
        <v>385.52</v>
      </c>
      <c r="G4052">
        <v>58</v>
      </c>
    </row>
    <row r="4053" spans="1:7" ht="15.5" hidden="1" x14ac:dyDescent="0.35">
      <c r="A4053" t="s">
        <v>187</v>
      </c>
      <c r="B4053" t="s">
        <v>353</v>
      </c>
      <c r="C4053">
        <v>91476</v>
      </c>
      <c r="D4053">
        <v>2019</v>
      </c>
      <c r="E4053">
        <v>2</v>
      </c>
      <c r="F4053">
        <v>321.01</v>
      </c>
      <c r="G4053">
        <v>50</v>
      </c>
    </row>
    <row r="4054" spans="1:7" ht="15.5" hidden="1" x14ac:dyDescent="0.35">
      <c r="A4054" t="s">
        <v>187</v>
      </c>
      <c r="B4054" t="s">
        <v>353</v>
      </c>
      <c r="C4054">
        <v>91476</v>
      </c>
      <c r="D4054">
        <v>2019</v>
      </c>
      <c r="E4054">
        <v>3</v>
      </c>
      <c r="F4054">
        <v>327.95</v>
      </c>
      <c r="G4054">
        <v>61</v>
      </c>
    </row>
    <row r="4055" spans="1:7" ht="15.5" hidden="1" x14ac:dyDescent="0.35">
      <c r="A4055" t="s">
        <v>187</v>
      </c>
      <c r="B4055" t="s">
        <v>353</v>
      </c>
      <c r="C4055">
        <v>91476</v>
      </c>
      <c r="D4055">
        <v>2019</v>
      </c>
      <c r="E4055">
        <v>4</v>
      </c>
      <c r="F4055">
        <v>336.99</v>
      </c>
      <c r="G4055">
        <v>55</v>
      </c>
    </row>
    <row r="4056" spans="1:7" ht="15.5" hidden="1" x14ac:dyDescent="0.35">
      <c r="A4056" t="s">
        <v>187</v>
      </c>
      <c r="B4056" t="s">
        <v>353</v>
      </c>
      <c r="C4056">
        <v>91476</v>
      </c>
      <c r="D4056">
        <v>2019</v>
      </c>
      <c r="E4056">
        <v>5</v>
      </c>
      <c r="F4056">
        <v>366.86</v>
      </c>
      <c r="G4056">
        <v>65</v>
      </c>
    </row>
    <row r="4057" spans="1:7" ht="15.5" hidden="1" x14ac:dyDescent="0.35">
      <c r="A4057" t="s">
        <v>187</v>
      </c>
      <c r="B4057" t="s">
        <v>353</v>
      </c>
      <c r="C4057">
        <v>91476</v>
      </c>
      <c r="D4057">
        <v>2019</v>
      </c>
      <c r="E4057">
        <v>6</v>
      </c>
      <c r="F4057">
        <v>332.94</v>
      </c>
      <c r="G4057">
        <v>57</v>
      </c>
    </row>
    <row r="4058" spans="1:7" ht="15.5" hidden="1" x14ac:dyDescent="0.35">
      <c r="A4058" t="s">
        <v>187</v>
      </c>
      <c r="B4058" t="s">
        <v>353</v>
      </c>
      <c r="C4058">
        <v>91476</v>
      </c>
      <c r="D4058">
        <v>2019</v>
      </c>
      <c r="E4058">
        <v>7</v>
      </c>
      <c r="F4058">
        <v>376.23</v>
      </c>
      <c r="G4058">
        <v>66</v>
      </c>
    </row>
    <row r="4059" spans="1:7" ht="15.5" hidden="1" x14ac:dyDescent="0.35">
      <c r="A4059" t="s">
        <v>187</v>
      </c>
      <c r="B4059" t="s">
        <v>353</v>
      </c>
      <c r="C4059">
        <v>91476</v>
      </c>
      <c r="D4059">
        <v>2019</v>
      </c>
      <c r="E4059">
        <v>8</v>
      </c>
      <c r="F4059">
        <v>395.92</v>
      </c>
      <c r="G4059">
        <v>67</v>
      </c>
    </row>
    <row r="4060" spans="1:7" ht="15.5" hidden="1" x14ac:dyDescent="0.35">
      <c r="A4060" t="s">
        <v>187</v>
      </c>
      <c r="B4060" t="s">
        <v>353</v>
      </c>
      <c r="C4060">
        <v>91476</v>
      </c>
      <c r="D4060">
        <v>2019</v>
      </c>
      <c r="E4060">
        <v>9</v>
      </c>
      <c r="F4060">
        <v>349.48</v>
      </c>
      <c r="G4060">
        <v>52</v>
      </c>
    </row>
    <row r="4061" spans="1:7" ht="15.5" hidden="1" x14ac:dyDescent="0.35">
      <c r="A4061" t="s">
        <v>187</v>
      </c>
      <c r="B4061" t="s">
        <v>353</v>
      </c>
      <c r="C4061">
        <v>91476</v>
      </c>
      <c r="D4061">
        <v>2019</v>
      </c>
      <c r="E4061">
        <v>10</v>
      </c>
      <c r="F4061">
        <v>399.92</v>
      </c>
      <c r="G4061">
        <v>69</v>
      </c>
    </row>
    <row r="4062" spans="1:7" ht="15.5" hidden="1" x14ac:dyDescent="0.35">
      <c r="A4062" t="s">
        <v>187</v>
      </c>
      <c r="B4062" t="s">
        <v>353</v>
      </c>
      <c r="C4062">
        <v>91476</v>
      </c>
      <c r="D4062">
        <v>2019</v>
      </c>
      <c r="E4062">
        <v>11</v>
      </c>
      <c r="F4062">
        <v>308.95999999999998</v>
      </c>
      <c r="G4062">
        <v>50</v>
      </c>
    </row>
    <row r="4063" spans="1:7" ht="15.5" hidden="1" x14ac:dyDescent="0.35">
      <c r="A4063" t="s">
        <v>187</v>
      </c>
      <c r="B4063" t="s">
        <v>353</v>
      </c>
      <c r="C4063">
        <v>91476</v>
      </c>
      <c r="D4063">
        <v>2019</v>
      </c>
      <c r="E4063">
        <v>12</v>
      </c>
      <c r="F4063">
        <v>327.27999999999997</v>
      </c>
      <c r="G4063">
        <v>53</v>
      </c>
    </row>
    <row r="4064" spans="1:7" ht="15.5" hidden="1" x14ac:dyDescent="0.35">
      <c r="A4064" t="s">
        <v>187</v>
      </c>
      <c r="B4064" t="s">
        <v>353</v>
      </c>
      <c r="C4064">
        <v>91476</v>
      </c>
      <c r="D4064">
        <v>2020</v>
      </c>
      <c r="E4064">
        <v>1</v>
      </c>
      <c r="F4064">
        <v>376.65</v>
      </c>
      <c r="G4064">
        <v>64.58</v>
      </c>
    </row>
    <row r="4065" spans="1:7" ht="15.5" hidden="1" x14ac:dyDescent="0.35">
      <c r="A4065" t="s">
        <v>187</v>
      </c>
      <c r="B4065" t="s">
        <v>353</v>
      </c>
      <c r="C4065">
        <v>91476</v>
      </c>
      <c r="D4065">
        <v>2020</v>
      </c>
      <c r="E4065">
        <v>2</v>
      </c>
      <c r="F4065">
        <v>352.35</v>
      </c>
      <c r="G4065">
        <v>60.42</v>
      </c>
    </row>
    <row r="4066" spans="1:7" ht="15.5" hidden="1" x14ac:dyDescent="0.35">
      <c r="A4066" t="s">
        <v>187</v>
      </c>
      <c r="B4066" t="s">
        <v>353</v>
      </c>
      <c r="C4066">
        <v>91476</v>
      </c>
      <c r="D4066">
        <v>2020</v>
      </c>
      <c r="E4066">
        <v>3</v>
      </c>
      <c r="F4066">
        <v>113.21</v>
      </c>
      <c r="G4066">
        <v>17.899999999999999</v>
      </c>
    </row>
    <row r="4067" spans="1:7" ht="15.5" hidden="1" x14ac:dyDescent="0.35">
      <c r="A4067" t="s">
        <v>187</v>
      </c>
      <c r="B4067" t="s">
        <v>353</v>
      </c>
      <c r="C4067">
        <v>91476</v>
      </c>
      <c r="D4067">
        <v>2020</v>
      </c>
      <c r="E4067">
        <v>4</v>
      </c>
      <c r="F4067">
        <v>0</v>
      </c>
      <c r="G4067">
        <v>0</v>
      </c>
    </row>
    <row r="4068" spans="1:7" ht="15.5" hidden="1" x14ac:dyDescent="0.35">
      <c r="A4068" t="s">
        <v>187</v>
      </c>
      <c r="B4068" t="s">
        <v>353</v>
      </c>
      <c r="C4068">
        <v>91476</v>
      </c>
      <c r="D4068">
        <v>2020</v>
      </c>
      <c r="E4068">
        <v>5</v>
      </c>
      <c r="F4068">
        <v>0</v>
      </c>
      <c r="G4068">
        <v>0</v>
      </c>
    </row>
    <row r="4069" spans="1:7" ht="15.5" hidden="1" x14ac:dyDescent="0.35">
      <c r="A4069" t="s">
        <v>187</v>
      </c>
      <c r="B4069" t="s">
        <v>353</v>
      </c>
      <c r="C4069">
        <v>91476</v>
      </c>
      <c r="D4069">
        <v>2020</v>
      </c>
      <c r="E4069">
        <v>6</v>
      </c>
      <c r="F4069">
        <v>0</v>
      </c>
      <c r="G4069">
        <v>0</v>
      </c>
    </row>
    <row r="4070" spans="1:7" ht="15.5" hidden="1" x14ac:dyDescent="0.35">
      <c r="A4070" t="s">
        <v>187</v>
      </c>
      <c r="B4070" t="s">
        <v>353</v>
      </c>
      <c r="C4070">
        <v>91476</v>
      </c>
      <c r="D4070">
        <v>2020</v>
      </c>
      <c r="E4070">
        <v>7</v>
      </c>
      <c r="F4070">
        <v>0</v>
      </c>
      <c r="G4070">
        <v>0</v>
      </c>
    </row>
    <row r="4071" spans="1:7" ht="15.5" hidden="1" x14ac:dyDescent="0.35">
      <c r="A4071" t="s">
        <v>187</v>
      </c>
      <c r="B4071" t="s">
        <v>353</v>
      </c>
      <c r="C4071">
        <v>91476</v>
      </c>
      <c r="D4071">
        <v>2020</v>
      </c>
      <c r="E4071">
        <v>8</v>
      </c>
      <c r="F4071">
        <v>0</v>
      </c>
      <c r="G4071">
        <v>0</v>
      </c>
    </row>
    <row r="4072" spans="1:7" ht="15.5" hidden="1" x14ac:dyDescent="0.35">
      <c r="A4072" t="s">
        <v>187</v>
      </c>
      <c r="B4072" t="s">
        <v>353</v>
      </c>
      <c r="C4072">
        <v>91476</v>
      </c>
      <c r="D4072">
        <v>2020</v>
      </c>
      <c r="E4072">
        <v>9</v>
      </c>
      <c r="F4072">
        <v>0</v>
      </c>
      <c r="G4072">
        <v>0</v>
      </c>
    </row>
    <row r="4073" spans="1:7" ht="15.5" hidden="1" x14ac:dyDescent="0.35">
      <c r="A4073" t="s">
        <v>187</v>
      </c>
      <c r="B4073" t="s">
        <v>353</v>
      </c>
      <c r="C4073">
        <v>91476</v>
      </c>
      <c r="D4073">
        <v>2020</v>
      </c>
      <c r="E4073">
        <v>10</v>
      </c>
      <c r="F4073">
        <v>0</v>
      </c>
      <c r="G4073">
        <v>0</v>
      </c>
    </row>
    <row r="4074" spans="1:7" ht="15.5" hidden="1" x14ac:dyDescent="0.35">
      <c r="A4074" t="s">
        <v>187</v>
      </c>
      <c r="B4074" t="s">
        <v>353</v>
      </c>
      <c r="C4074">
        <v>91476</v>
      </c>
      <c r="D4074">
        <v>2020</v>
      </c>
      <c r="E4074">
        <v>11</v>
      </c>
      <c r="F4074">
        <v>0</v>
      </c>
      <c r="G4074">
        <v>0</v>
      </c>
    </row>
    <row r="4075" spans="1:7" ht="15.5" hidden="1" x14ac:dyDescent="0.35">
      <c r="A4075" t="s">
        <v>187</v>
      </c>
      <c r="B4075" t="s">
        <v>353</v>
      </c>
      <c r="C4075">
        <v>91476</v>
      </c>
      <c r="D4075">
        <v>2020</v>
      </c>
      <c r="E4075">
        <v>12</v>
      </c>
      <c r="F4075">
        <v>0</v>
      </c>
      <c r="G4075">
        <v>0</v>
      </c>
    </row>
    <row r="4076" spans="1:7" ht="15.5" hidden="1" x14ac:dyDescent="0.35">
      <c r="A4076" t="s">
        <v>187</v>
      </c>
      <c r="B4076" t="s">
        <v>353</v>
      </c>
      <c r="C4076">
        <v>91476</v>
      </c>
      <c r="D4076">
        <v>2022</v>
      </c>
      <c r="E4076">
        <v>3</v>
      </c>
      <c r="F4076">
        <v>140.99</v>
      </c>
      <c r="G4076">
        <v>11.63</v>
      </c>
    </row>
    <row r="4077" spans="1:7" ht="15.5" hidden="1" x14ac:dyDescent="0.35">
      <c r="A4077" t="s">
        <v>187</v>
      </c>
      <c r="B4077" t="s">
        <v>353</v>
      </c>
      <c r="C4077">
        <v>91476</v>
      </c>
      <c r="D4077">
        <v>2022</v>
      </c>
      <c r="E4077">
        <v>4</v>
      </c>
      <c r="F4077">
        <v>332.95</v>
      </c>
      <c r="G4077">
        <v>32</v>
      </c>
    </row>
    <row r="4078" spans="1:7" ht="15.5" hidden="1" x14ac:dyDescent="0.35">
      <c r="A4078" t="s">
        <v>187</v>
      </c>
      <c r="B4078" t="s">
        <v>353</v>
      </c>
      <c r="C4078">
        <v>91476</v>
      </c>
      <c r="D4078">
        <v>2022</v>
      </c>
      <c r="E4078">
        <v>5</v>
      </c>
      <c r="F4078">
        <v>453.63</v>
      </c>
      <c r="G4078">
        <v>41</v>
      </c>
    </row>
    <row r="4079" spans="1:7" ht="15.5" hidden="1" x14ac:dyDescent="0.35">
      <c r="A4079" t="s">
        <v>187</v>
      </c>
      <c r="B4079" t="s">
        <v>353</v>
      </c>
      <c r="C4079">
        <v>91476</v>
      </c>
      <c r="D4079">
        <v>2022</v>
      </c>
      <c r="E4079">
        <v>6</v>
      </c>
      <c r="F4079">
        <v>392.12</v>
      </c>
      <c r="G4079">
        <v>29</v>
      </c>
    </row>
    <row r="4080" spans="1:7" ht="15.5" hidden="1" x14ac:dyDescent="0.35">
      <c r="A4080" t="s">
        <v>187</v>
      </c>
      <c r="B4080" t="s">
        <v>353</v>
      </c>
      <c r="C4080">
        <v>91476</v>
      </c>
      <c r="D4080">
        <v>2022</v>
      </c>
      <c r="E4080">
        <v>7</v>
      </c>
      <c r="F4080">
        <v>412.34</v>
      </c>
      <c r="G4080">
        <v>35</v>
      </c>
    </row>
    <row r="4081" spans="1:7" ht="15.5" hidden="1" x14ac:dyDescent="0.35">
      <c r="A4081" t="s">
        <v>187</v>
      </c>
      <c r="B4081" t="s">
        <v>353</v>
      </c>
      <c r="C4081">
        <v>91476</v>
      </c>
      <c r="D4081">
        <v>2022</v>
      </c>
      <c r="E4081">
        <v>8</v>
      </c>
      <c r="F4081">
        <v>365</v>
      </c>
      <c r="G4081">
        <v>33</v>
      </c>
    </row>
    <row r="4082" spans="1:7" ht="15.5" hidden="1" x14ac:dyDescent="0.35">
      <c r="A4082" t="s">
        <v>187</v>
      </c>
      <c r="B4082" t="s">
        <v>353</v>
      </c>
      <c r="C4082">
        <v>91476</v>
      </c>
      <c r="D4082">
        <v>2022</v>
      </c>
      <c r="E4082">
        <v>9</v>
      </c>
      <c r="F4082">
        <v>351.41</v>
      </c>
      <c r="G4082">
        <v>29</v>
      </c>
    </row>
    <row r="4083" spans="1:7" ht="15.5" hidden="1" x14ac:dyDescent="0.35">
      <c r="A4083" t="s">
        <v>187</v>
      </c>
      <c r="B4083" t="s">
        <v>353</v>
      </c>
      <c r="C4083">
        <v>91476</v>
      </c>
      <c r="D4083">
        <v>2022</v>
      </c>
      <c r="E4083">
        <v>10</v>
      </c>
      <c r="F4083">
        <v>425.95</v>
      </c>
      <c r="G4083">
        <v>42</v>
      </c>
    </row>
    <row r="4084" spans="1:7" ht="15.5" hidden="1" x14ac:dyDescent="0.35">
      <c r="A4084" t="s">
        <v>187</v>
      </c>
      <c r="B4084" t="s">
        <v>353</v>
      </c>
      <c r="C4084">
        <v>91476</v>
      </c>
      <c r="D4084">
        <v>2022</v>
      </c>
      <c r="E4084">
        <v>11</v>
      </c>
      <c r="F4084">
        <v>388.52</v>
      </c>
      <c r="G4084">
        <v>38</v>
      </c>
    </row>
    <row r="4085" spans="1:7" ht="15.5" hidden="1" x14ac:dyDescent="0.35">
      <c r="A4085" t="s">
        <v>187</v>
      </c>
      <c r="B4085" t="s">
        <v>353</v>
      </c>
      <c r="C4085">
        <v>91476</v>
      </c>
      <c r="D4085">
        <v>2022</v>
      </c>
      <c r="E4085">
        <v>12</v>
      </c>
      <c r="F4085">
        <v>418.43</v>
      </c>
      <c r="G4085">
        <v>42</v>
      </c>
    </row>
    <row r="4086" spans="1:7" ht="15.5" hidden="1" x14ac:dyDescent="0.35">
      <c r="A4086" t="s">
        <v>187</v>
      </c>
      <c r="B4086" t="s">
        <v>353</v>
      </c>
      <c r="C4086">
        <v>91476</v>
      </c>
      <c r="D4086">
        <v>2023</v>
      </c>
      <c r="E4086">
        <v>1</v>
      </c>
      <c r="F4086">
        <v>372.57</v>
      </c>
      <c r="G4086">
        <v>40</v>
      </c>
    </row>
    <row r="4087" spans="1:7" ht="15.5" hidden="1" x14ac:dyDescent="0.35">
      <c r="A4087" t="s">
        <v>187</v>
      </c>
      <c r="B4087" t="s">
        <v>353</v>
      </c>
      <c r="C4087">
        <v>91476</v>
      </c>
      <c r="D4087">
        <v>2023</v>
      </c>
      <c r="E4087">
        <v>2</v>
      </c>
      <c r="F4087">
        <v>372.77</v>
      </c>
      <c r="G4087">
        <v>32</v>
      </c>
    </row>
    <row r="4088" spans="1:7" ht="15.5" hidden="1" x14ac:dyDescent="0.35">
      <c r="A4088" t="s">
        <v>187</v>
      </c>
      <c r="B4088" t="s">
        <v>353</v>
      </c>
      <c r="C4088">
        <v>91476</v>
      </c>
      <c r="D4088">
        <v>2023</v>
      </c>
      <c r="E4088">
        <v>3</v>
      </c>
      <c r="F4088">
        <v>398.2</v>
      </c>
      <c r="G4088">
        <v>35</v>
      </c>
    </row>
    <row r="4089" spans="1:7" ht="15.5" hidden="1" x14ac:dyDescent="0.35">
      <c r="A4089" t="s">
        <v>187</v>
      </c>
      <c r="B4089" t="s">
        <v>353</v>
      </c>
      <c r="C4089">
        <v>91476</v>
      </c>
      <c r="D4089">
        <v>2023</v>
      </c>
      <c r="E4089">
        <v>4</v>
      </c>
      <c r="F4089">
        <v>422.51</v>
      </c>
      <c r="G4089">
        <v>39</v>
      </c>
    </row>
    <row r="4090" spans="1:7" ht="15.5" hidden="1" x14ac:dyDescent="0.35">
      <c r="A4090" t="s">
        <v>187</v>
      </c>
      <c r="B4090" t="s">
        <v>353</v>
      </c>
      <c r="C4090">
        <v>91476</v>
      </c>
      <c r="D4090">
        <v>2023</v>
      </c>
      <c r="E4090">
        <v>5</v>
      </c>
      <c r="F4090">
        <v>422.92</v>
      </c>
      <c r="G4090">
        <v>46</v>
      </c>
    </row>
    <row r="4091" spans="1:7" ht="15.5" hidden="1" x14ac:dyDescent="0.35">
      <c r="A4091" t="s">
        <v>187</v>
      </c>
      <c r="B4091" t="s">
        <v>353</v>
      </c>
      <c r="C4091">
        <v>91476</v>
      </c>
      <c r="D4091">
        <v>2023</v>
      </c>
      <c r="E4091">
        <v>6</v>
      </c>
      <c r="F4091">
        <v>416.48</v>
      </c>
      <c r="G4091">
        <v>40</v>
      </c>
    </row>
    <row r="4092" spans="1:7" ht="15.5" hidden="1" x14ac:dyDescent="0.35">
      <c r="A4092" t="s">
        <v>187</v>
      </c>
      <c r="B4092" t="s">
        <v>353</v>
      </c>
      <c r="C4092">
        <v>91476</v>
      </c>
      <c r="D4092">
        <v>2023</v>
      </c>
      <c r="E4092">
        <v>7</v>
      </c>
      <c r="F4092">
        <v>412.85</v>
      </c>
      <c r="G4092">
        <v>40</v>
      </c>
    </row>
    <row r="4093" spans="1:7" ht="15.5" hidden="1" x14ac:dyDescent="0.35">
      <c r="A4093" t="s">
        <v>187</v>
      </c>
      <c r="B4093" t="s">
        <v>353</v>
      </c>
      <c r="C4093">
        <v>91476</v>
      </c>
      <c r="D4093">
        <v>2023</v>
      </c>
      <c r="E4093">
        <v>8</v>
      </c>
      <c r="F4093">
        <v>407.02</v>
      </c>
      <c r="G4093">
        <v>54</v>
      </c>
    </row>
    <row r="4094" spans="1:7" ht="15.5" hidden="1" x14ac:dyDescent="0.35">
      <c r="A4094" t="s">
        <v>187</v>
      </c>
      <c r="B4094" t="s">
        <v>353</v>
      </c>
      <c r="C4094">
        <v>91476</v>
      </c>
      <c r="D4094">
        <v>2023</v>
      </c>
      <c r="E4094">
        <v>9</v>
      </c>
      <c r="F4094">
        <v>384.65</v>
      </c>
      <c r="G4094">
        <v>46</v>
      </c>
    </row>
    <row r="4095" spans="1:7" ht="15.5" hidden="1" x14ac:dyDescent="0.35">
      <c r="A4095" t="s">
        <v>187</v>
      </c>
      <c r="B4095" t="s">
        <v>353</v>
      </c>
      <c r="C4095">
        <v>91476</v>
      </c>
      <c r="D4095">
        <v>2023</v>
      </c>
      <c r="E4095">
        <v>10</v>
      </c>
      <c r="F4095">
        <v>443.02</v>
      </c>
      <c r="G4095">
        <v>56</v>
      </c>
    </row>
    <row r="4096" spans="1:7" ht="15.5" hidden="1" x14ac:dyDescent="0.35">
      <c r="A4096" t="s">
        <v>187</v>
      </c>
      <c r="B4096" t="s">
        <v>353</v>
      </c>
      <c r="C4096">
        <v>91476</v>
      </c>
      <c r="D4096">
        <v>2023</v>
      </c>
      <c r="E4096">
        <v>11</v>
      </c>
      <c r="F4096">
        <v>436.68</v>
      </c>
      <c r="G4096">
        <v>52</v>
      </c>
    </row>
    <row r="4097" spans="1:7" ht="15.5" hidden="1" x14ac:dyDescent="0.35">
      <c r="A4097" t="s">
        <v>187</v>
      </c>
      <c r="B4097" t="s">
        <v>353</v>
      </c>
      <c r="C4097">
        <v>91476</v>
      </c>
      <c r="D4097">
        <v>2023</v>
      </c>
      <c r="E4097">
        <v>12</v>
      </c>
      <c r="F4097">
        <v>407.49</v>
      </c>
      <c r="G4097">
        <v>54</v>
      </c>
    </row>
    <row r="4098" spans="1:7" ht="15.5" hidden="1" x14ac:dyDescent="0.35">
      <c r="A4098" t="s">
        <v>187</v>
      </c>
      <c r="B4098" t="s">
        <v>353</v>
      </c>
      <c r="C4098">
        <v>91476</v>
      </c>
      <c r="D4098">
        <v>2024</v>
      </c>
      <c r="E4098">
        <v>1</v>
      </c>
      <c r="F4098">
        <v>405.21</v>
      </c>
      <c r="G4098">
        <v>51</v>
      </c>
    </row>
    <row r="4099" spans="1:7" ht="15.5" hidden="1" x14ac:dyDescent="0.35">
      <c r="A4099" t="s">
        <v>187</v>
      </c>
      <c r="B4099" t="s">
        <v>353</v>
      </c>
      <c r="C4099">
        <v>91476</v>
      </c>
      <c r="D4099">
        <v>2024</v>
      </c>
      <c r="E4099">
        <v>2</v>
      </c>
      <c r="F4099">
        <v>217.74</v>
      </c>
      <c r="G4099">
        <v>30.64</v>
      </c>
    </row>
    <row r="4100" spans="1:7" ht="15.5" hidden="1" x14ac:dyDescent="0.35">
      <c r="A4100" t="s">
        <v>187</v>
      </c>
      <c r="B4100" t="s">
        <v>353</v>
      </c>
      <c r="C4100">
        <v>91476</v>
      </c>
      <c r="D4100">
        <v>2024</v>
      </c>
      <c r="E4100">
        <v>3</v>
      </c>
      <c r="F4100">
        <v>0</v>
      </c>
      <c r="G4100">
        <v>0</v>
      </c>
    </row>
    <row r="4101" spans="1:7" ht="15.5" hidden="1" x14ac:dyDescent="0.35">
      <c r="A4101" t="s">
        <v>187</v>
      </c>
      <c r="B4101" t="s">
        <v>353</v>
      </c>
      <c r="C4101">
        <v>91476</v>
      </c>
      <c r="D4101">
        <v>2024</v>
      </c>
      <c r="E4101">
        <v>4</v>
      </c>
      <c r="F4101">
        <v>0</v>
      </c>
      <c r="G4101">
        <v>0</v>
      </c>
    </row>
    <row r="4102" spans="1:7" ht="15.5" hidden="1" x14ac:dyDescent="0.35">
      <c r="A4102" t="s">
        <v>187</v>
      </c>
      <c r="B4102" t="s">
        <v>353</v>
      </c>
      <c r="C4102">
        <v>91476</v>
      </c>
      <c r="D4102">
        <v>2024</v>
      </c>
      <c r="E4102">
        <v>5</v>
      </c>
      <c r="F4102">
        <v>0</v>
      </c>
      <c r="G4102">
        <v>0</v>
      </c>
    </row>
    <row r="4103" spans="1:7" ht="15.5" hidden="1" x14ac:dyDescent="0.35">
      <c r="A4103" t="s">
        <v>187</v>
      </c>
      <c r="B4103" t="s">
        <v>353</v>
      </c>
      <c r="C4103">
        <v>91476</v>
      </c>
      <c r="D4103">
        <v>2024</v>
      </c>
      <c r="E4103">
        <v>6</v>
      </c>
      <c r="F4103">
        <v>0</v>
      </c>
      <c r="G4103">
        <v>0</v>
      </c>
    </row>
    <row r="4104" spans="1:7" ht="15.5" hidden="1" x14ac:dyDescent="0.35">
      <c r="A4104" t="s">
        <v>187</v>
      </c>
      <c r="B4104" t="s">
        <v>353</v>
      </c>
      <c r="C4104">
        <v>91476</v>
      </c>
      <c r="D4104">
        <v>2024</v>
      </c>
      <c r="E4104">
        <v>7</v>
      </c>
      <c r="F4104">
        <v>0</v>
      </c>
      <c r="G4104">
        <v>0</v>
      </c>
    </row>
    <row r="4105" spans="1:7" ht="15.5" hidden="1" x14ac:dyDescent="0.35">
      <c r="A4105" t="s">
        <v>187</v>
      </c>
      <c r="B4105" t="s">
        <v>353</v>
      </c>
      <c r="C4105">
        <v>91476</v>
      </c>
      <c r="D4105">
        <v>2024</v>
      </c>
      <c r="E4105">
        <v>8</v>
      </c>
      <c r="F4105">
        <v>0</v>
      </c>
      <c r="G4105">
        <v>0</v>
      </c>
    </row>
    <row r="4106" spans="1:7" ht="15.5" hidden="1" x14ac:dyDescent="0.35">
      <c r="A4106" t="s">
        <v>187</v>
      </c>
      <c r="B4106" t="s">
        <v>353</v>
      </c>
      <c r="C4106">
        <v>91476</v>
      </c>
      <c r="D4106">
        <v>2024</v>
      </c>
      <c r="E4106">
        <v>9</v>
      </c>
      <c r="F4106">
        <v>0</v>
      </c>
      <c r="G4106">
        <v>0</v>
      </c>
    </row>
    <row r="4107" spans="1:7" ht="15.5" hidden="1" x14ac:dyDescent="0.35">
      <c r="A4107" t="s">
        <v>187</v>
      </c>
      <c r="B4107" t="s">
        <v>353</v>
      </c>
      <c r="C4107">
        <v>91476</v>
      </c>
      <c r="D4107">
        <v>2024</v>
      </c>
      <c r="E4107">
        <v>10</v>
      </c>
      <c r="F4107">
        <v>0</v>
      </c>
      <c r="G4107">
        <v>0</v>
      </c>
    </row>
    <row r="4108" spans="1:7" ht="15.5" hidden="1" x14ac:dyDescent="0.35">
      <c r="A4108" t="s">
        <v>187</v>
      </c>
      <c r="B4108" t="s">
        <v>353</v>
      </c>
      <c r="C4108">
        <v>91476</v>
      </c>
      <c r="D4108">
        <v>2024</v>
      </c>
      <c r="E4108">
        <v>11</v>
      </c>
      <c r="F4108">
        <v>0</v>
      </c>
      <c r="G4108">
        <v>0</v>
      </c>
    </row>
    <row r="4109" spans="1:7" ht="15.5" hidden="1" x14ac:dyDescent="0.35">
      <c r="A4109" t="s">
        <v>187</v>
      </c>
      <c r="B4109" t="s">
        <v>353</v>
      </c>
      <c r="C4109">
        <v>91476</v>
      </c>
      <c r="D4109">
        <v>2024</v>
      </c>
      <c r="E4109">
        <v>12</v>
      </c>
      <c r="F4109">
        <v>0</v>
      </c>
      <c r="G4109">
        <v>0</v>
      </c>
    </row>
    <row r="4110" spans="1:7" ht="15.5" x14ac:dyDescent="0.35">
      <c r="A4110" t="s">
        <v>187</v>
      </c>
      <c r="B4110" t="s">
        <v>353</v>
      </c>
      <c r="C4110">
        <v>91476</v>
      </c>
      <c r="D4110">
        <v>2025</v>
      </c>
      <c r="E4110">
        <v>1</v>
      </c>
      <c r="F4110">
        <v>0</v>
      </c>
      <c r="G4110">
        <v>0</v>
      </c>
    </row>
    <row r="4111" spans="1:7" ht="15.5" x14ac:dyDescent="0.35">
      <c r="A4111" t="s">
        <v>187</v>
      </c>
      <c r="B4111" t="s">
        <v>353</v>
      </c>
      <c r="C4111">
        <v>91476</v>
      </c>
      <c r="D4111">
        <v>2025</v>
      </c>
      <c r="E4111">
        <v>2</v>
      </c>
      <c r="F4111">
        <v>0</v>
      </c>
      <c r="G4111">
        <v>0</v>
      </c>
    </row>
    <row r="4112" spans="1:7" ht="15.5" x14ac:dyDescent="0.35">
      <c r="A4112" t="s">
        <v>187</v>
      </c>
      <c r="B4112" t="s">
        <v>353</v>
      </c>
      <c r="C4112">
        <v>91476</v>
      </c>
      <c r="D4112">
        <v>2025</v>
      </c>
      <c r="E4112">
        <v>3</v>
      </c>
      <c r="F4112">
        <v>0</v>
      </c>
      <c r="G4112">
        <v>0</v>
      </c>
    </row>
    <row r="4113" spans="1:7" ht="15.5" x14ac:dyDescent="0.35">
      <c r="A4113" t="s">
        <v>187</v>
      </c>
      <c r="B4113" t="s">
        <v>353</v>
      </c>
      <c r="C4113">
        <v>91476</v>
      </c>
      <c r="D4113">
        <v>2025</v>
      </c>
      <c r="E4113">
        <v>4</v>
      </c>
      <c r="F4113">
        <v>0</v>
      </c>
      <c r="G4113">
        <v>0</v>
      </c>
    </row>
    <row r="4114" spans="1:7" ht="15.5" x14ac:dyDescent="0.35">
      <c r="A4114" t="s">
        <v>187</v>
      </c>
      <c r="B4114" t="s">
        <v>353</v>
      </c>
      <c r="C4114">
        <v>91476</v>
      </c>
      <c r="D4114">
        <v>2025</v>
      </c>
      <c r="E4114">
        <v>5</v>
      </c>
      <c r="F4114">
        <v>0</v>
      </c>
      <c r="G4114">
        <v>0</v>
      </c>
    </row>
    <row r="4115" spans="1:7" ht="15.5" x14ac:dyDescent="0.35">
      <c r="A4115" t="s">
        <v>187</v>
      </c>
      <c r="B4115" t="s">
        <v>353</v>
      </c>
      <c r="C4115">
        <v>91476</v>
      </c>
      <c r="D4115">
        <v>2025</v>
      </c>
      <c r="E4115">
        <v>6</v>
      </c>
      <c r="F4115">
        <v>0</v>
      </c>
      <c r="G4115">
        <v>0</v>
      </c>
    </row>
    <row r="4116" spans="1:7" ht="15.5" x14ac:dyDescent="0.35">
      <c r="A4116" t="s">
        <v>187</v>
      </c>
      <c r="B4116" t="s">
        <v>353</v>
      </c>
      <c r="C4116">
        <v>91476</v>
      </c>
      <c r="D4116">
        <v>2025</v>
      </c>
      <c r="E4116">
        <v>7</v>
      </c>
      <c r="F4116">
        <v>0</v>
      </c>
      <c r="G4116">
        <v>0</v>
      </c>
    </row>
    <row r="4117" spans="1:7" ht="15.5" x14ac:dyDescent="0.35">
      <c r="A4117" t="s">
        <v>187</v>
      </c>
      <c r="B4117" t="s">
        <v>353</v>
      </c>
      <c r="C4117">
        <v>91476</v>
      </c>
      <c r="D4117">
        <v>2025</v>
      </c>
      <c r="E4117">
        <v>8</v>
      </c>
      <c r="F4117">
        <v>0</v>
      </c>
      <c r="G4117">
        <v>0</v>
      </c>
    </row>
    <row r="4118" spans="1:7" ht="15.5" x14ac:dyDescent="0.35">
      <c r="A4118" t="s">
        <v>187</v>
      </c>
      <c r="B4118" t="s">
        <v>353</v>
      </c>
      <c r="C4118">
        <v>91476</v>
      </c>
      <c r="D4118">
        <v>2025</v>
      </c>
      <c r="E4118">
        <v>9</v>
      </c>
      <c r="F4118">
        <v>0</v>
      </c>
      <c r="G4118">
        <v>0</v>
      </c>
    </row>
    <row r="4119" spans="1:7" ht="15.5" x14ac:dyDescent="0.35">
      <c r="A4119" t="s">
        <v>187</v>
      </c>
      <c r="B4119" t="s">
        <v>353</v>
      </c>
      <c r="C4119">
        <v>91476</v>
      </c>
      <c r="D4119">
        <v>2025</v>
      </c>
      <c r="E4119">
        <v>10</v>
      </c>
      <c r="F4119">
        <v>286.81</v>
      </c>
      <c r="G4119">
        <v>45.01</v>
      </c>
    </row>
    <row r="4120" spans="1:7" ht="15.5" x14ac:dyDescent="0.35">
      <c r="A4120" t="s">
        <v>187</v>
      </c>
      <c r="B4120" t="s">
        <v>353</v>
      </c>
      <c r="C4120">
        <v>91476</v>
      </c>
      <c r="D4120">
        <v>2025</v>
      </c>
      <c r="E4120">
        <v>11</v>
      </c>
      <c r="F4120">
        <v>337.3</v>
      </c>
      <c r="G4120">
        <v>50</v>
      </c>
    </row>
    <row r="4121" spans="1:7" ht="15.5" hidden="1" x14ac:dyDescent="0.35">
      <c r="A4121" t="s">
        <v>187</v>
      </c>
      <c r="B4121" t="s">
        <v>353</v>
      </c>
      <c r="C4121">
        <v>91480</v>
      </c>
      <c r="D4121">
        <v>2017</v>
      </c>
      <c r="E4121">
        <v>11</v>
      </c>
      <c r="F4121">
        <v>297.04000000000002</v>
      </c>
      <c r="G4121">
        <v>49</v>
      </c>
    </row>
    <row r="4122" spans="1:7" ht="15.5" hidden="1" x14ac:dyDescent="0.35">
      <c r="A4122" t="s">
        <v>187</v>
      </c>
      <c r="B4122" t="s">
        <v>353</v>
      </c>
      <c r="C4122">
        <v>91480</v>
      </c>
      <c r="D4122">
        <v>2017</v>
      </c>
      <c r="E4122">
        <v>12</v>
      </c>
      <c r="F4122">
        <v>429.49</v>
      </c>
      <c r="G4122">
        <v>40</v>
      </c>
    </row>
    <row r="4123" spans="1:7" ht="15.5" hidden="1" x14ac:dyDescent="0.35">
      <c r="A4123" t="s">
        <v>187</v>
      </c>
      <c r="B4123" t="s">
        <v>353</v>
      </c>
      <c r="C4123">
        <v>91480</v>
      </c>
      <c r="D4123">
        <v>2018</v>
      </c>
      <c r="E4123">
        <v>1</v>
      </c>
      <c r="F4123">
        <v>392.59</v>
      </c>
      <c r="G4123">
        <v>48</v>
      </c>
    </row>
    <row r="4124" spans="1:7" ht="15.5" hidden="1" x14ac:dyDescent="0.35">
      <c r="A4124" t="s">
        <v>187</v>
      </c>
      <c r="B4124" t="s">
        <v>353</v>
      </c>
      <c r="C4124">
        <v>91480</v>
      </c>
      <c r="D4124">
        <v>2018</v>
      </c>
      <c r="E4124">
        <v>2</v>
      </c>
      <c r="F4124">
        <v>289.31</v>
      </c>
      <c r="G4124">
        <v>32</v>
      </c>
    </row>
    <row r="4125" spans="1:7" ht="15.5" hidden="1" x14ac:dyDescent="0.35">
      <c r="A4125" t="s">
        <v>187</v>
      </c>
      <c r="B4125" t="s">
        <v>353</v>
      </c>
      <c r="C4125">
        <v>91480</v>
      </c>
      <c r="D4125">
        <v>2018</v>
      </c>
      <c r="E4125">
        <v>3</v>
      </c>
      <c r="F4125">
        <v>394.69</v>
      </c>
      <c r="G4125">
        <v>42</v>
      </c>
    </row>
    <row r="4126" spans="1:7" ht="15.5" hidden="1" x14ac:dyDescent="0.35">
      <c r="A4126" t="s">
        <v>187</v>
      </c>
      <c r="B4126" t="s">
        <v>353</v>
      </c>
      <c r="C4126">
        <v>91480</v>
      </c>
      <c r="D4126">
        <v>2018</v>
      </c>
      <c r="E4126">
        <v>4</v>
      </c>
      <c r="F4126">
        <v>370.73</v>
      </c>
      <c r="G4126">
        <v>47</v>
      </c>
    </row>
    <row r="4127" spans="1:7" ht="15.5" hidden="1" x14ac:dyDescent="0.35">
      <c r="A4127" t="s">
        <v>187</v>
      </c>
      <c r="B4127" t="s">
        <v>353</v>
      </c>
      <c r="C4127">
        <v>91480</v>
      </c>
      <c r="D4127">
        <v>2018</v>
      </c>
      <c r="E4127">
        <v>5</v>
      </c>
      <c r="F4127">
        <v>396.72</v>
      </c>
      <c r="G4127">
        <v>45</v>
      </c>
    </row>
    <row r="4128" spans="1:7" ht="15.5" hidden="1" x14ac:dyDescent="0.35">
      <c r="A4128" t="s">
        <v>187</v>
      </c>
      <c r="B4128" t="s">
        <v>353</v>
      </c>
      <c r="C4128">
        <v>91480</v>
      </c>
      <c r="D4128">
        <v>2018</v>
      </c>
      <c r="E4128">
        <v>6</v>
      </c>
      <c r="F4128">
        <v>391.7</v>
      </c>
      <c r="G4128">
        <v>40</v>
      </c>
    </row>
    <row r="4129" spans="1:7" ht="15.5" hidden="1" x14ac:dyDescent="0.35">
      <c r="A4129" t="s">
        <v>187</v>
      </c>
      <c r="B4129" t="s">
        <v>353</v>
      </c>
      <c r="C4129">
        <v>91480</v>
      </c>
      <c r="D4129">
        <v>2018</v>
      </c>
      <c r="E4129">
        <v>7</v>
      </c>
      <c r="F4129">
        <v>361.56</v>
      </c>
      <c r="G4129">
        <v>39</v>
      </c>
    </row>
    <row r="4130" spans="1:7" ht="15.5" hidden="1" x14ac:dyDescent="0.35">
      <c r="A4130" t="s">
        <v>187</v>
      </c>
      <c r="B4130" t="s">
        <v>353</v>
      </c>
      <c r="C4130">
        <v>91480</v>
      </c>
      <c r="D4130">
        <v>2018</v>
      </c>
      <c r="E4130">
        <v>8</v>
      </c>
      <c r="F4130">
        <v>365.92</v>
      </c>
      <c r="G4130">
        <v>43</v>
      </c>
    </row>
    <row r="4131" spans="1:7" ht="15.5" hidden="1" x14ac:dyDescent="0.35">
      <c r="A4131" t="s">
        <v>187</v>
      </c>
      <c r="B4131" t="s">
        <v>353</v>
      </c>
      <c r="C4131">
        <v>91480</v>
      </c>
      <c r="D4131">
        <v>2018</v>
      </c>
      <c r="E4131">
        <v>9</v>
      </c>
      <c r="F4131">
        <v>394.23</v>
      </c>
      <c r="G4131">
        <v>44</v>
      </c>
    </row>
    <row r="4132" spans="1:7" ht="15.5" hidden="1" x14ac:dyDescent="0.35">
      <c r="A4132" t="s">
        <v>187</v>
      </c>
      <c r="B4132" t="s">
        <v>353</v>
      </c>
      <c r="C4132">
        <v>91480</v>
      </c>
      <c r="D4132">
        <v>2018</v>
      </c>
      <c r="E4132">
        <v>10</v>
      </c>
      <c r="F4132">
        <v>103.69</v>
      </c>
      <c r="G4132">
        <v>14.85</v>
      </c>
    </row>
    <row r="4133" spans="1:7" ht="15.5" hidden="1" x14ac:dyDescent="0.35">
      <c r="A4133" t="s">
        <v>187</v>
      </c>
      <c r="B4133" t="s">
        <v>353</v>
      </c>
      <c r="C4133">
        <v>91480</v>
      </c>
      <c r="D4133">
        <v>2018</v>
      </c>
      <c r="E4133">
        <v>11</v>
      </c>
      <c r="F4133">
        <v>0</v>
      </c>
      <c r="G4133">
        <v>0</v>
      </c>
    </row>
    <row r="4134" spans="1:7" ht="15.5" hidden="1" x14ac:dyDescent="0.35">
      <c r="A4134" t="s">
        <v>187</v>
      </c>
      <c r="B4134" t="s">
        <v>353</v>
      </c>
      <c r="C4134">
        <v>91480</v>
      </c>
      <c r="D4134">
        <v>2018</v>
      </c>
      <c r="E4134">
        <v>12</v>
      </c>
      <c r="F4134">
        <v>192.48</v>
      </c>
      <c r="G4134">
        <v>22.59</v>
      </c>
    </row>
    <row r="4135" spans="1:7" ht="15.5" hidden="1" x14ac:dyDescent="0.35">
      <c r="A4135" t="s">
        <v>187</v>
      </c>
      <c r="B4135" t="s">
        <v>353</v>
      </c>
      <c r="C4135">
        <v>91480</v>
      </c>
      <c r="D4135">
        <v>2019</v>
      </c>
      <c r="E4135">
        <v>1</v>
      </c>
      <c r="F4135">
        <v>477.1</v>
      </c>
      <c r="G4135">
        <v>52</v>
      </c>
    </row>
    <row r="4136" spans="1:7" ht="15.5" hidden="1" x14ac:dyDescent="0.35">
      <c r="A4136" t="s">
        <v>187</v>
      </c>
      <c r="B4136" t="s">
        <v>353</v>
      </c>
      <c r="C4136">
        <v>91480</v>
      </c>
      <c r="D4136">
        <v>2019</v>
      </c>
      <c r="E4136">
        <v>2</v>
      </c>
      <c r="F4136">
        <v>389.82</v>
      </c>
      <c r="G4136">
        <v>44</v>
      </c>
    </row>
    <row r="4137" spans="1:7" ht="15.5" hidden="1" x14ac:dyDescent="0.35">
      <c r="A4137" t="s">
        <v>187</v>
      </c>
      <c r="B4137" t="s">
        <v>353</v>
      </c>
      <c r="C4137">
        <v>91480</v>
      </c>
      <c r="D4137">
        <v>2019</v>
      </c>
      <c r="E4137">
        <v>3</v>
      </c>
      <c r="F4137">
        <v>408.46</v>
      </c>
      <c r="G4137">
        <v>54</v>
      </c>
    </row>
    <row r="4138" spans="1:7" ht="15.5" hidden="1" x14ac:dyDescent="0.35">
      <c r="A4138" t="s">
        <v>187</v>
      </c>
      <c r="B4138" t="s">
        <v>353</v>
      </c>
      <c r="C4138">
        <v>91480</v>
      </c>
      <c r="D4138">
        <v>2019</v>
      </c>
      <c r="E4138">
        <v>4</v>
      </c>
      <c r="F4138">
        <v>418.72</v>
      </c>
      <c r="G4138">
        <v>47</v>
      </c>
    </row>
    <row r="4139" spans="1:7" ht="15.5" hidden="1" x14ac:dyDescent="0.35">
      <c r="A4139" t="s">
        <v>187</v>
      </c>
      <c r="B4139" t="s">
        <v>353</v>
      </c>
      <c r="C4139">
        <v>91480</v>
      </c>
      <c r="D4139">
        <v>2019</v>
      </c>
      <c r="E4139">
        <v>5</v>
      </c>
      <c r="F4139">
        <v>214.45</v>
      </c>
      <c r="G4139">
        <v>26</v>
      </c>
    </row>
    <row r="4140" spans="1:7" ht="15.5" hidden="1" x14ac:dyDescent="0.35">
      <c r="A4140" t="s">
        <v>187</v>
      </c>
      <c r="B4140" t="s">
        <v>353</v>
      </c>
      <c r="C4140">
        <v>91480</v>
      </c>
      <c r="D4140">
        <v>2019</v>
      </c>
      <c r="E4140">
        <v>6</v>
      </c>
      <c r="F4140">
        <v>425.3</v>
      </c>
      <c r="G4140">
        <v>46</v>
      </c>
    </row>
    <row r="4141" spans="1:7" ht="15.5" hidden="1" x14ac:dyDescent="0.35">
      <c r="A4141" t="s">
        <v>187</v>
      </c>
      <c r="B4141" t="s">
        <v>353</v>
      </c>
      <c r="C4141">
        <v>91480</v>
      </c>
      <c r="D4141">
        <v>2019</v>
      </c>
      <c r="E4141">
        <v>7</v>
      </c>
      <c r="F4141">
        <v>435.83</v>
      </c>
      <c r="G4141">
        <v>44</v>
      </c>
    </row>
    <row r="4142" spans="1:7" ht="15.5" hidden="1" x14ac:dyDescent="0.35">
      <c r="A4142" t="s">
        <v>187</v>
      </c>
      <c r="B4142" t="s">
        <v>353</v>
      </c>
      <c r="C4142">
        <v>91480</v>
      </c>
      <c r="D4142">
        <v>2019</v>
      </c>
      <c r="E4142">
        <v>8</v>
      </c>
      <c r="F4142">
        <v>436.59</v>
      </c>
      <c r="G4142">
        <v>48</v>
      </c>
    </row>
    <row r="4143" spans="1:7" ht="15.5" hidden="1" x14ac:dyDescent="0.35">
      <c r="A4143" t="s">
        <v>187</v>
      </c>
      <c r="B4143" t="s">
        <v>353</v>
      </c>
      <c r="C4143">
        <v>91480</v>
      </c>
      <c r="D4143">
        <v>2019</v>
      </c>
      <c r="E4143">
        <v>9</v>
      </c>
      <c r="F4143">
        <v>430.43</v>
      </c>
      <c r="G4143">
        <v>45</v>
      </c>
    </row>
    <row r="4144" spans="1:7" ht="15.5" hidden="1" x14ac:dyDescent="0.35">
      <c r="A4144" t="s">
        <v>187</v>
      </c>
      <c r="B4144" t="s">
        <v>353</v>
      </c>
      <c r="C4144">
        <v>91480</v>
      </c>
      <c r="D4144">
        <v>2019</v>
      </c>
      <c r="E4144">
        <v>10</v>
      </c>
      <c r="F4144">
        <v>414.73</v>
      </c>
      <c r="G4144">
        <v>41</v>
      </c>
    </row>
    <row r="4145" spans="1:7" ht="15.5" hidden="1" x14ac:dyDescent="0.35">
      <c r="A4145" t="s">
        <v>187</v>
      </c>
      <c r="B4145" t="s">
        <v>353</v>
      </c>
      <c r="C4145">
        <v>91480</v>
      </c>
      <c r="D4145">
        <v>2019</v>
      </c>
      <c r="E4145">
        <v>11</v>
      </c>
      <c r="F4145">
        <v>359.2</v>
      </c>
      <c r="G4145">
        <v>43</v>
      </c>
    </row>
    <row r="4146" spans="1:7" ht="15.5" hidden="1" x14ac:dyDescent="0.35">
      <c r="A4146" t="s">
        <v>187</v>
      </c>
      <c r="B4146" t="s">
        <v>353</v>
      </c>
      <c r="C4146">
        <v>91480</v>
      </c>
      <c r="D4146">
        <v>2019</v>
      </c>
      <c r="E4146">
        <v>12</v>
      </c>
      <c r="F4146">
        <v>408.88</v>
      </c>
      <c r="G4146">
        <v>44</v>
      </c>
    </row>
    <row r="4147" spans="1:7" ht="15.5" hidden="1" x14ac:dyDescent="0.35">
      <c r="A4147" t="s">
        <v>187</v>
      </c>
      <c r="B4147" t="s">
        <v>353</v>
      </c>
      <c r="C4147">
        <v>91480</v>
      </c>
      <c r="D4147">
        <v>2020</v>
      </c>
      <c r="E4147">
        <v>1</v>
      </c>
      <c r="F4147">
        <v>411.91</v>
      </c>
      <c r="G4147">
        <v>39.270000000000003</v>
      </c>
    </row>
    <row r="4148" spans="1:7" ht="15.5" hidden="1" x14ac:dyDescent="0.35">
      <c r="A4148" t="s">
        <v>187</v>
      </c>
      <c r="B4148" t="s">
        <v>353</v>
      </c>
      <c r="C4148">
        <v>91480</v>
      </c>
      <c r="D4148">
        <v>2020</v>
      </c>
      <c r="E4148">
        <v>2</v>
      </c>
      <c r="F4148">
        <v>385.34</v>
      </c>
      <c r="G4148">
        <v>36.729999999999997</v>
      </c>
    </row>
    <row r="4149" spans="1:7" ht="15.5" hidden="1" x14ac:dyDescent="0.35">
      <c r="A4149" t="s">
        <v>187</v>
      </c>
      <c r="B4149" t="s">
        <v>353</v>
      </c>
      <c r="C4149">
        <v>91480</v>
      </c>
      <c r="D4149">
        <v>2020</v>
      </c>
      <c r="E4149">
        <v>3</v>
      </c>
      <c r="F4149">
        <v>215.77</v>
      </c>
      <c r="G4149">
        <v>23</v>
      </c>
    </row>
    <row r="4150" spans="1:7" ht="15.5" hidden="1" x14ac:dyDescent="0.35">
      <c r="A4150" t="s">
        <v>187</v>
      </c>
      <c r="B4150" t="s">
        <v>353</v>
      </c>
      <c r="C4150">
        <v>91480</v>
      </c>
      <c r="D4150">
        <v>2020</v>
      </c>
      <c r="E4150">
        <v>4</v>
      </c>
      <c r="F4150">
        <v>0</v>
      </c>
      <c r="G4150">
        <v>0</v>
      </c>
    </row>
    <row r="4151" spans="1:7" ht="15.5" hidden="1" x14ac:dyDescent="0.35">
      <c r="A4151" t="s">
        <v>187</v>
      </c>
      <c r="B4151" t="s">
        <v>353</v>
      </c>
      <c r="C4151">
        <v>91480</v>
      </c>
      <c r="D4151">
        <v>2020</v>
      </c>
      <c r="E4151">
        <v>5</v>
      </c>
      <c r="F4151">
        <v>0</v>
      </c>
      <c r="G4151">
        <v>0</v>
      </c>
    </row>
    <row r="4152" spans="1:7" ht="15.5" hidden="1" x14ac:dyDescent="0.35">
      <c r="A4152" t="s">
        <v>187</v>
      </c>
      <c r="B4152" t="s">
        <v>353</v>
      </c>
      <c r="C4152">
        <v>91480</v>
      </c>
      <c r="D4152">
        <v>2020</v>
      </c>
      <c r="E4152">
        <v>6</v>
      </c>
      <c r="F4152">
        <v>0</v>
      </c>
      <c r="G4152">
        <v>0</v>
      </c>
    </row>
    <row r="4153" spans="1:7" ht="15.5" hidden="1" x14ac:dyDescent="0.35">
      <c r="A4153" t="s">
        <v>187</v>
      </c>
      <c r="B4153" t="s">
        <v>353</v>
      </c>
      <c r="C4153">
        <v>91480</v>
      </c>
      <c r="D4153">
        <v>2020</v>
      </c>
      <c r="E4153">
        <v>7</v>
      </c>
      <c r="F4153">
        <v>26.42</v>
      </c>
      <c r="G4153">
        <v>5</v>
      </c>
    </row>
    <row r="4154" spans="1:7" ht="15.5" hidden="1" x14ac:dyDescent="0.35">
      <c r="A4154" t="s">
        <v>187</v>
      </c>
      <c r="B4154" t="s">
        <v>353</v>
      </c>
      <c r="C4154">
        <v>91480</v>
      </c>
      <c r="D4154">
        <v>2020</v>
      </c>
      <c r="E4154">
        <v>8</v>
      </c>
      <c r="F4154">
        <v>152.03</v>
      </c>
      <c r="G4154">
        <v>24</v>
      </c>
    </row>
    <row r="4155" spans="1:7" ht="15.5" hidden="1" x14ac:dyDescent="0.35">
      <c r="A4155" t="s">
        <v>187</v>
      </c>
      <c r="B4155" t="s">
        <v>353</v>
      </c>
      <c r="C4155">
        <v>91480</v>
      </c>
      <c r="D4155">
        <v>2020</v>
      </c>
      <c r="E4155">
        <v>9</v>
      </c>
      <c r="F4155">
        <v>74.25</v>
      </c>
      <c r="G4155">
        <v>12</v>
      </c>
    </row>
    <row r="4156" spans="1:7" ht="15.5" hidden="1" x14ac:dyDescent="0.35">
      <c r="A4156" t="s">
        <v>187</v>
      </c>
      <c r="B4156" t="s">
        <v>353</v>
      </c>
      <c r="C4156">
        <v>91480</v>
      </c>
      <c r="D4156">
        <v>2020</v>
      </c>
      <c r="E4156">
        <v>10</v>
      </c>
      <c r="F4156">
        <v>151.75</v>
      </c>
      <c r="G4156">
        <v>27</v>
      </c>
    </row>
    <row r="4157" spans="1:7" ht="15.5" hidden="1" x14ac:dyDescent="0.35">
      <c r="A4157" t="s">
        <v>187</v>
      </c>
      <c r="B4157" t="s">
        <v>353</v>
      </c>
      <c r="C4157">
        <v>91480</v>
      </c>
      <c r="D4157">
        <v>2020</v>
      </c>
      <c r="E4157">
        <v>11</v>
      </c>
      <c r="F4157">
        <v>172.13</v>
      </c>
      <c r="G4157">
        <v>32</v>
      </c>
    </row>
    <row r="4158" spans="1:7" ht="15.5" hidden="1" x14ac:dyDescent="0.35">
      <c r="A4158" t="s">
        <v>187</v>
      </c>
      <c r="B4158" t="s">
        <v>353</v>
      </c>
      <c r="C4158">
        <v>91480</v>
      </c>
      <c r="D4158">
        <v>2020</v>
      </c>
      <c r="E4158">
        <v>12</v>
      </c>
      <c r="F4158">
        <v>306.85000000000002</v>
      </c>
      <c r="G4158">
        <v>51</v>
      </c>
    </row>
    <row r="4159" spans="1:7" ht="15.5" hidden="1" x14ac:dyDescent="0.35">
      <c r="A4159" t="s">
        <v>187</v>
      </c>
      <c r="B4159" t="s">
        <v>353</v>
      </c>
      <c r="C4159">
        <v>91480</v>
      </c>
      <c r="D4159">
        <v>2021</v>
      </c>
      <c r="E4159">
        <v>1</v>
      </c>
      <c r="F4159">
        <v>191.85</v>
      </c>
      <c r="G4159">
        <v>34</v>
      </c>
    </row>
    <row r="4160" spans="1:7" ht="15.5" hidden="1" x14ac:dyDescent="0.35">
      <c r="A4160" t="s">
        <v>187</v>
      </c>
      <c r="B4160" t="s">
        <v>353</v>
      </c>
      <c r="C4160">
        <v>91480</v>
      </c>
      <c r="D4160">
        <v>2021</v>
      </c>
      <c r="E4160">
        <v>2</v>
      </c>
      <c r="F4160">
        <v>38.19</v>
      </c>
      <c r="G4160">
        <v>11</v>
      </c>
    </row>
    <row r="4161" spans="1:7" ht="15.5" hidden="1" x14ac:dyDescent="0.35">
      <c r="A4161" t="s">
        <v>187</v>
      </c>
      <c r="B4161" t="s">
        <v>353</v>
      </c>
      <c r="C4161">
        <v>91480</v>
      </c>
      <c r="D4161">
        <v>2021</v>
      </c>
      <c r="E4161">
        <v>3</v>
      </c>
      <c r="F4161">
        <v>190.13</v>
      </c>
      <c r="G4161">
        <v>28</v>
      </c>
    </row>
    <row r="4162" spans="1:7" ht="15.5" hidden="1" x14ac:dyDescent="0.35">
      <c r="A4162" t="s">
        <v>187</v>
      </c>
      <c r="B4162" t="s">
        <v>353</v>
      </c>
      <c r="C4162">
        <v>91480</v>
      </c>
      <c r="D4162">
        <v>2021</v>
      </c>
      <c r="E4162">
        <v>4</v>
      </c>
      <c r="F4162">
        <v>122.13</v>
      </c>
      <c r="G4162">
        <v>32</v>
      </c>
    </row>
    <row r="4163" spans="1:7" ht="15.5" hidden="1" x14ac:dyDescent="0.35">
      <c r="A4163" t="s">
        <v>187</v>
      </c>
      <c r="B4163" t="s">
        <v>353</v>
      </c>
      <c r="C4163">
        <v>91480</v>
      </c>
      <c r="D4163">
        <v>2021</v>
      </c>
      <c r="E4163">
        <v>5</v>
      </c>
      <c r="F4163">
        <v>88.93</v>
      </c>
      <c r="G4163">
        <v>20.84</v>
      </c>
    </row>
    <row r="4164" spans="1:7" ht="15.5" hidden="1" x14ac:dyDescent="0.35">
      <c r="A4164" t="s">
        <v>187</v>
      </c>
      <c r="B4164" t="s">
        <v>353</v>
      </c>
      <c r="C4164">
        <v>91480</v>
      </c>
      <c r="D4164">
        <v>2021</v>
      </c>
      <c r="E4164">
        <v>6</v>
      </c>
      <c r="F4164">
        <v>86.07</v>
      </c>
      <c r="G4164">
        <v>20.16</v>
      </c>
    </row>
    <row r="4165" spans="1:7" ht="15.5" hidden="1" x14ac:dyDescent="0.35">
      <c r="A4165" t="s">
        <v>187</v>
      </c>
      <c r="B4165" t="s">
        <v>353</v>
      </c>
      <c r="C4165">
        <v>91480</v>
      </c>
      <c r="D4165">
        <v>2021</v>
      </c>
      <c r="E4165">
        <v>7</v>
      </c>
      <c r="F4165">
        <v>193.04</v>
      </c>
      <c r="G4165">
        <v>36</v>
      </c>
    </row>
    <row r="4166" spans="1:7" ht="15.5" hidden="1" x14ac:dyDescent="0.35">
      <c r="A4166" t="s">
        <v>187</v>
      </c>
      <c r="B4166" t="s">
        <v>353</v>
      </c>
      <c r="C4166">
        <v>91480</v>
      </c>
      <c r="D4166">
        <v>2021</v>
      </c>
      <c r="E4166">
        <v>8</v>
      </c>
      <c r="F4166">
        <v>261.3</v>
      </c>
      <c r="G4166">
        <v>37</v>
      </c>
    </row>
    <row r="4167" spans="1:7" ht="15.5" hidden="1" x14ac:dyDescent="0.35">
      <c r="A4167" t="s">
        <v>187</v>
      </c>
      <c r="B4167" t="s">
        <v>353</v>
      </c>
      <c r="C4167">
        <v>91480</v>
      </c>
      <c r="D4167">
        <v>2021</v>
      </c>
      <c r="E4167">
        <v>9</v>
      </c>
      <c r="F4167">
        <v>182.41</v>
      </c>
      <c r="G4167">
        <v>31</v>
      </c>
    </row>
    <row r="4168" spans="1:7" ht="15.5" hidden="1" x14ac:dyDescent="0.35">
      <c r="A4168" t="s">
        <v>187</v>
      </c>
      <c r="B4168" t="s">
        <v>353</v>
      </c>
      <c r="C4168">
        <v>91480</v>
      </c>
      <c r="D4168">
        <v>2021</v>
      </c>
      <c r="E4168">
        <v>10</v>
      </c>
      <c r="F4168">
        <v>231.36</v>
      </c>
      <c r="G4168">
        <v>29</v>
      </c>
    </row>
    <row r="4169" spans="1:7" ht="15.5" hidden="1" x14ac:dyDescent="0.35">
      <c r="A4169" t="s">
        <v>187</v>
      </c>
      <c r="B4169" t="s">
        <v>353</v>
      </c>
      <c r="C4169">
        <v>91480</v>
      </c>
      <c r="D4169">
        <v>2021</v>
      </c>
      <c r="E4169">
        <v>11</v>
      </c>
      <c r="F4169">
        <v>346.53</v>
      </c>
      <c r="G4169">
        <v>41</v>
      </c>
    </row>
    <row r="4170" spans="1:7" ht="15.5" hidden="1" x14ac:dyDescent="0.35">
      <c r="A4170" t="s">
        <v>187</v>
      </c>
      <c r="B4170" t="s">
        <v>353</v>
      </c>
      <c r="C4170">
        <v>91480</v>
      </c>
      <c r="D4170">
        <v>2021</v>
      </c>
      <c r="E4170">
        <v>12</v>
      </c>
      <c r="F4170">
        <v>206.41</v>
      </c>
      <c r="G4170">
        <v>29.18</v>
      </c>
    </row>
    <row r="4171" spans="1:7" ht="15.5" hidden="1" x14ac:dyDescent="0.35">
      <c r="A4171" t="s">
        <v>187</v>
      </c>
      <c r="B4171" t="s">
        <v>353</v>
      </c>
      <c r="C4171">
        <v>91480</v>
      </c>
      <c r="D4171">
        <v>2022</v>
      </c>
      <c r="E4171">
        <v>12</v>
      </c>
      <c r="F4171">
        <v>346.95</v>
      </c>
      <c r="G4171">
        <v>26.62</v>
      </c>
    </row>
    <row r="4172" spans="1:7" ht="15.5" hidden="1" x14ac:dyDescent="0.35">
      <c r="A4172" t="s">
        <v>187</v>
      </c>
      <c r="B4172" t="s">
        <v>353</v>
      </c>
      <c r="C4172">
        <v>91480</v>
      </c>
      <c r="D4172">
        <v>2023</v>
      </c>
      <c r="E4172">
        <v>1</v>
      </c>
      <c r="F4172">
        <v>274.45</v>
      </c>
      <c r="G4172">
        <v>27</v>
      </c>
    </row>
    <row r="4173" spans="1:7" ht="15.5" hidden="1" x14ac:dyDescent="0.35">
      <c r="A4173" t="s">
        <v>187</v>
      </c>
      <c r="B4173" t="s">
        <v>353</v>
      </c>
      <c r="C4173">
        <v>91480</v>
      </c>
      <c r="D4173">
        <v>2023</v>
      </c>
      <c r="E4173">
        <v>2</v>
      </c>
      <c r="F4173">
        <v>67.650000000000006</v>
      </c>
      <c r="G4173">
        <v>7</v>
      </c>
    </row>
    <row r="4174" spans="1:7" ht="15.5" hidden="1" x14ac:dyDescent="0.35">
      <c r="A4174" t="s">
        <v>187</v>
      </c>
      <c r="B4174" t="s">
        <v>353</v>
      </c>
      <c r="C4174">
        <v>91480</v>
      </c>
      <c r="D4174">
        <v>2023</v>
      </c>
      <c r="E4174">
        <v>3</v>
      </c>
      <c r="F4174">
        <v>369.15</v>
      </c>
      <c r="G4174">
        <v>38</v>
      </c>
    </row>
    <row r="4175" spans="1:7" ht="15.5" hidden="1" x14ac:dyDescent="0.35">
      <c r="A4175" t="s">
        <v>187</v>
      </c>
      <c r="B4175" t="s">
        <v>353</v>
      </c>
      <c r="C4175">
        <v>91480</v>
      </c>
      <c r="D4175">
        <v>2023</v>
      </c>
      <c r="E4175">
        <v>4</v>
      </c>
      <c r="F4175">
        <v>361.64</v>
      </c>
      <c r="G4175">
        <v>38</v>
      </c>
    </row>
    <row r="4176" spans="1:7" ht="15.5" hidden="1" x14ac:dyDescent="0.35">
      <c r="A4176" t="s">
        <v>187</v>
      </c>
      <c r="B4176" t="s">
        <v>353</v>
      </c>
      <c r="C4176">
        <v>91480</v>
      </c>
      <c r="D4176">
        <v>2023</v>
      </c>
      <c r="E4176">
        <v>5</v>
      </c>
      <c r="F4176">
        <v>416.18</v>
      </c>
      <c r="G4176">
        <v>40</v>
      </c>
    </row>
    <row r="4177" spans="1:7" ht="15.5" hidden="1" x14ac:dyDescent="0.35">
      <c r="A4177" t="s">
        <v>187</v>
      </c>
      <c r="B4177" t="s">
        <v>353</v>
      </c>
      <c r="C4177">
        <v>91480</v>
      </c>
      <c r="D4177">
        <v>2023</v>
      </c>
      <c r="E4177">
        <v>6</v>
      </c>
      <c r="F4177">
        <v>449.42</v>
      </c>
      <c r="G4177">
        <v>50</v>
      </c>
    </row>
    <row r="4178" spans="1:7" ht="15.5" hidden="1" x14ac:dyDescent="0.35">
      <c r="A4178" t="s">
        <v>187</v>
      </c>
      <c r="B4178" t="s">
        <v>353</v>
      </c>
      <c r="C4178">
        <v>91480</v>
      </c>
      <c r="D4178">
        <v>2023</v>
      </c>
      <c r="E4178">
        <v>7</v>
      </c>
      <c r="F4178">
        <v>447.56</v>
      </c>
      <c r="G4178">
        <v>37</v>
      </c>
    </row>
    <row r="4179" spans="1:7" ht="15.5" hidden="1" x14ac:dyDescent="0.35">
      <c r="A4179" t="s">
        <v>187</v>
      </c>
      <c r="B4179" t="s">
        <v>353</v>
      </c>
      <c r="C4179">
        <v>91480</v>
      </c>
      <c r="D4179">
        <v>2023</v>
      </c>
      <c r="E4179">
        <v>8</v>
      </c>
      <c r="F4179">
        <v>423.14</v>
      </c>
      <c r="G4179">
        <v>43</v>
      </c>
    </row>
    <row r="4180" spans="1:7" ht="15.5" hidden="1" x14ac:dyDescent="0.35">
      <c r="A4180" t="s">
        <v>187</v>
      </c>
      <c r="B4180" t="s">
        <v>353</v>
      </c>
      <c r="C4180">
        <v>91480</v>
      </c>
      <c r="D4180">
        <v>2023</v>
      </c>
      <c r="E4180">
        <v>9</v>
      </c>
      <c r="F4180">
        <v>419.01</v>
      </c>
      <c r="G4180">
        <v>45</v>
      </c>
    </row>
    <row r="4181" spans="1:7" ht="15.5" hidden="1" x14ac:dyDescent="0.35">
      <c r="A4181" t="s">
        <v>187</v>
      </c>
      <c r="B4181" t="s">
        <v>353</v>
      </c>
      <c r="C4181">
        <v>91480</v>
      </c>
      <c r="D4181">
        <v>2023</v>
      </c>
      <c r="E4181">
        <v>10</v>
      </c>
      <c r="F4181">
        <v>464.85</v>
      </c>
      <c r="G4181">
        <v>54</v>
      </c>
    </row>
    <row r="4182" spans="1:7" ht="15.5" hidden="1" x14ac:dyDescent="0.35">
      <c r="A4182" t="s">
        <v>187</v>
      </c>
      <c r="B4182" t="s">
        <v>353</v>
      </c>
      <c r="C4182">
        <v>91480</v>
      </c>
      <c r="D4182">
        <v>2023</v>
      </c>
      <c r="E4182">
        <v>11</v>
      </c>
      <c r="F4182">
        <v>405.88</v>
      </c>
      <c r="G4182">
        <v>42</v>
      </c>
    </row>
    <row r="4183" spans="1:7" ht="15.5" hidden="1" x14ac:dyDescent="0.35">
      <c r="A4183" t="s">
        <v>187</v>
      </c>
      <c r="B4183" t="s">
        <v>353</v>
      </c>
      <c r="C4183">
        <v>91480</v>
      </c>
      <c r="D4183">
        <v>2023</v>
      </c>
      <c r="E4183">
        <v>12</v>
      </c>
      <c r="F4183">
        <v>459.96</v>
      </c>
      <c r="G4183">
        <v>45</v>
      </c>
    </row>
    <row r="4184" spans="1:7" ht="15.5" hidden="1" x14ac:dyDescent="0.35">
      <c r="A4184" t="s">
        <v>187</v>
      </c>
      <c r="B4184" t="s">
        <v>353</v>
      </c>
      <c r="C4184">
        <v>91480</v>
      </c>
      <c r="D4184">
        <v>2024</v>
      </c>
      <c r="E4184">
        <v>1</v>
      </c>
      <c r="F4184">
        <v>436.11</v>
      </c>
      <c r="G4184">
        <v>43</v>
      </c>
    </row>
    <row r="4185" spans="1:7" ht="15.5" hidden="1" x14ac:dyDescent="0.35">
      <c r="A4185" t="s">
        <v>187</v>
      </c>
      <c r="B4185" t="s">
        <v>353</v>
      </c>
      <c r="C4185">
        <v>91480</v>
      </c>
      <c r="D4185">
        <v>2024</v>
      </c>
      <c r="E4185">
        <v>2</v>
      </c>
      <c r="F4185">
        <v>394.65</v>
      </c>
      <c r="G4185">
        <v>43</v>
      </c>
    </row>
    <row r="4186" spans="1:7" ht="15.5" hidden="1" x14ac:dyDescent="0.35">
      <c r="A4186" t="s">
        <v>187</v>
      </c>
      <c r="B4186" t="s">
        <v>353</v>
      </c>
      <c r="C4186">
        <v>91480</v>
      </c>
      <c r="D4186">
        <v>2024</v>
      </c>
      <c r="E4186">
        <v>3</v>
      </c>
      <c r="F4186">
        <v>418.35</v>
      </c>
      <c r="G4186">
        <v>43</v>
      </c>
    </row>
    <row r="4187" spans="1:7" ht="15.5" hidden="1" x14ac:dyDescent="0.35">
      <c r="A4187" t="s">
        <v>187</v>
      </c>
      <c r="B4187" t="s">
        <v>353</v>
      </c>
      <c r="C4187">
        <v>91480</v>
      </c>
      <c r="D4187">
        <v>2024</v>
      </c>
      <c r="E4187">
        <v>4</v>
      </c>
      <c r="F4187">
        <v>434.74</v>
      </c>
      <c r="G4187">
        <v>42</v>
      </c>
    </row>
    <row r="4188" spans="1:7" ht="15.5" hidden="1" x14ac:dyDescent="0.35">
      <c r="A4188" t="s">
        <v>187</v>
      </c>
      <c r="B4188" t="s">
        <v>353</v>
      </c>
      <c r="C4188">
        <v>91480</v>
      </c>
      <c r="D4188">
        <v>2024</v>
      </c>
      <c r="E4188">
        <v>5</v>
      </c>
      <c r="F4188">
        <v>454.06</v>
      </c>
      <c r="G4188">
        <v>46</v>
      </c>
    </row>
    <row r="4189" spans="1:7" ht="15.5" hidden="1" x14ac:dyDescent="0.35">
      <c r="A4189" t="s">
        <v>187</v>
      </c>
      <c r="B4189" t="s">
        <v>353</v>
      </c>
      <c r="C4189">
        <v>91480</v>
      </c>
      <c r="D4189">
        <v>2024</v>
      </c>
      <c r="E4189">
        <v>6</v>
      </c>
      <c r="F4189">
        <v>411.55</v>
      </c>
      <c r="G4189">
        <v>44</v>
      </c>
    </row>
    <row r="4190" spans="1:7" ht="15.5" hidden="1" x14ac:dyDescent="0.35">
      <c r="A4190" t="s">
        <v>187</v>
      </c>
      <c r="B4190" t="s">
        <v>353</v>
      </c>
      <c r="C4190">
        <v>91480</v>
      </c>
      <c r="D4190">
        <v>2024</v>
      </c>
      <c r="E4190">
        <v>7</v>
      </c>
      <c r="F4190">
        <v>460.2</v>
      </c>
      <c r="G4190">
        <v>48</v>
      </c>
    </row>
    <row r="4191" spans="1:7" ht="15.5" hidden="1" x14ac:dyDescent="0.35">
      <c r="A4191" t="s">
        <v>187</v>
      </c>
      <c r="B4191" t="s">
        <v>353</v>
      </c>
      <c r="C4191">
        <v>91480</v>
      </c>
      <c r="D4191">
        <v>2024</v>
      </c>
      <c r="E4191">
        <v>8</v>
      </c>
      <c r="F4191">
        <v>489.07</v>
      </c>
      <c r="G4191">
        <v>52</v>
      </c>
    </row>
    <row r="4192" spans="1:7" ht="15.5" hidden="1" x14ac:dyDescent="0.35">
      <c r="A4192" t="s">
        <v>187</v>
      </c>
      <c r="B4192" t="s">
        <v>353</v>
      </c>
      <c r="C4192">
        <v>91480</v>
      </c>
      <c r="D4192">
        <v>2024</v>
      </c>
      <c r="E4192">
        <v>9</v>
      </c>
      <c r="F4192">
        <v>439.1</v>
      </c>
      <c r="G4192">
        <v>40</v>
      </c>
    </row>
    <row r="4193" spans="1:7" ht="15.5" hidden="1" x14ac:dyDescent="0.35">
      <c r="A4193" t="s">
        <v>187</v>
      </c>
      <c r="B4193" t="s">
        <v>353</v>
      </c>
      <c r="C4193">
        <v>91480</v>
      </c>
      <c r="D4193">
        <v>2024</v>
      </c>
      <c r="E4193">
        <v>10</v>
      </c>
      <c r="F4193">
        <v>478.65</v>
      </c>
      <c r="G4193">
        <v>48</v>
      </c>
    </row>
    <row r="4194" spans="1:7" ht="15.5" hidden="1" x14ac:dyDescent="0.35">
      <c r="A4194" t="s">
        <v>187</v>
      </c>
      <c r="B4194" t="s">
        <v>353</v>
      </c>
      <c r="C4194">
        <v>91480</v>
      </c>
      <c r="D4194">
        <v>2024</v>
      </c>
      <c r="E4194">
        <v>11</v>
      </c>
      <c r="F4194">
        <v>321.8</v>
      </c>
      <c r="G4194">
        <v>34</v>
      </c>
    </row>
    <row r="4195" spans="1:7" ht="15.5" hidden="1" x14ac:dyDescent="0.35">
      <c r="A4195" t="s">
        <v>187</v>
      </c>
      <c r="B4195" t="s">
        <v>353</v>
      </c>
      <c r="C4195">
        <v>91480</v>
      </c>
      <c r="D4195">
        <v>2024</v>
      </c>
      <c r="E4195">
        <v>12</v>
      </c>
      <c r="F4195">
        <v>0</v>
      </c>
      <c r="G4195">
        <v>0</v>
      </c>
    </row>
    <row r="4196" spans="1:7" ht="15.5" x14ac:dyDescent="0.35">
      <c r="A4196" t="s">
        <v>187</v>
      </c>
      <c r="B4196" t="s">
        <v>353</v>
      </c>
      <c r="C4196">
        <v>91480</v>
      </c>
      <c r="D4196">
        <v>2025</v>
      </c>
      <c r="E4196">
        <v>1</v>
      </c>
      <c r="F4196">
        <v>266.64999999999998</v>
      </c>
      <c r="G4196">
        <v>26</v>
      </c>
    </row>
    <row r="4197" spans="1:7" ht="15.5" x14ac:dyDescent="0.35">
      <c r="A4197" t="s">
        <v>187</v>
      </c>
      <c r="B4197" t="s">
        <v>353</v>
      </c>
      <c r="C4197">
        <v>91480</v>
      </c>
      <c r="D4197">
        <v>2025</v>
      </c>
      <c r="E4197">
        <v>2</v>
      </c>
      <c r="F4197">
        <v>457.15</v>
      </c>
      <c r="G4197">
        <v>45</v>
      </c>
    </row>
    <row r="4198" spans="1:7" ht="15.5" x14ac:dyDescent="0.35">
      <c r="A4198" t="s">
        <v>187</v>
      </c>
      <c r="B4198" t="s">
        <v>353</v>
      </c>
      <c r="C4198">
        <v>91480</v>
      </c>
      <c r="D4198">
        <v>2025</v>
      </c>
      <c r="E4198">
        <v>3</v>
      </c>
      <c r="F4198">
        <v>456.7</v>
      </c>
      <c r="G4198">
        <v>45</v>
      </c>
    </row>
    <row r="4199" spans="1:7" ht="15.5" x14ac:dyDescent="0.35">
      <c r="A4199" t="s">
        <v>187</v>
      </c>
      <c r="B4199" t="s">
        <v>353</v>
      </c>
      <c r="C4199">
        <v>91480</v>
      </c>
      <c r="D4199">
        <v>2025</v>
      </c>
      <c r="E4199">
        <v>4</v>
      </c>
      <c r="F4199">
        <v>458.55</v>
      </c>
      <c r="G4199">
        <v>45</v>
      </c>
    </row>
    <row r="4200" spans="1:7" ht="15.5" x14ac:dyDescent="0.35">
      <c r="A4200" t="s">
        <v>187</v>
      </c>
      <c r="B4200" t="s">
        <v>353</v>
      </c>
      <c r="C4200">
        <v>91480</v>
      </c>
      <c r="D4200">
        <v>2025</v>
      </c>
      <c r="E4200">
        <v>5</v>
      </c>
      <c r="F4200">
        <v>431.34</v>
      </c>
      <c r="G4200">
        <v>41</v>
      </c>
    </row>
    <row r="4201" spans="1:7" ht="15.5" x14ac:dyDescent="0.35">
      <c r="A4201" t="s">
        <v>187</v>
      </c>
      <c r="B4201" t="s">
        <v>353</v>
      </c>
      <c r="C4201">
        <v>91480</v>
      </c>
      <c r="D4201">
        <v>2025</v>
      </c>
      <c r="E4201">
        <v>6</v>
      </c>
      <c r="F4201">
        <v>265.69</v>
      </c>
      <c r="G4201">
        <v>26</v>
      </c>
    </row>
    <row r="4202" spans="1:7" ht="15.5" x14ac:dyDescent="0.35">
      <c r="A4202" t="s">
        <v>187</v>
      </c>
      <c r="B4202" t="s">
        <v>353</v>
      </c>
      <c r="C4202">
        <v>91480</v>
      </c>
      <c r="D4202">
        <v>2025</v>
      </c>
      <c r="E4202">
        <v>7</v>
      </c>
      <c r="F4202">
        <v>0</v>
      </c>
      <c r="G4202">
        <v>0</v>
      </c>
    </row>
    <row r="4203" spans="1:7" ht="15.5" x14ac:dyDescent="0.35">
      <c r="A4203" t="s">
        <v>187</v>
      </c>
      <c r="B4203" t="s">
        <v>353</v>
      </c>
      <c r="C4203">
        <v>91480</v>
      </c>
      <c r="D4203">
        <v>2025</v>
      </c>
      <c r="E4203">
        <v>8</v>
      </c>
      <c r="F4203">
        <v>0</v>
      </c>
      <c r="G4203">
        <v>0</v>
      </c>
    </row>
    <row r="4204" spans="1:7" ht="15.5" x14ac:dyDescent="0.35">
      <c r="A4204" t="s">
        <v>187</v>
      </c>
      <c r="B4204" t="s">
        <v>353</v>
      </c>
      <c r="C4204">
        <v>91480</v>
      </c>
      <c r="D4204">
        <v>2025</v>
      </c>
      <c r="E4204">
        <v>9</v>
      </c>
      <c r="F4204">
        <v>38.57</v>
      </c>
      <c r="G4204">
        <v>3</v>
      </c>
    </row>
    <row r="4205" spans="1:7" ht="15.5" x14ac:dyDescent="0.35">
      <c r="A4205" t="s">
        <v>187</v>
      </c>
      <c r="B4205" t="s">
        <v>353</v>
      </c>
      <c r="C4205">
        <v>91480</v>
      </c>
      <c r="D4205">
        <v>2025</v>
      </c>
      <c r="E4205">
        <v>10</v>
      </c>
      <c r="F4205">
        <v>403.2</v>
      </c>
      <c r="G4205">
        <v>40</v>
      </c>
    </row>
    <row r="4206" spans="1:7" ht="15.5" x14ac:dyDescent="0.35">
      <c r="A4206" t="s">
        <v>187</v>
      </c>
      <c r="B4206" t="s">
        <v>353</v>
      </c>
      <c r="C4206">
        <v>91480</v>
      </c>
      <c r="D4206">
        <v>2025</v>
      </c>
      <c r="E4206">
        <v>11</v>
      </c>
      <c r="F4206">
        <v>454.03</v>
      </c>
      <c r="G4206">
        <v>48</v>
      </c>
    </row>
    <row r="4207" spans="1:7" ht="15.5" hidden="1" x14ac:dyDescent="0.35">
      <c r="A4207" t="s">
        <v>187</v>
      </c>
      <c r="B4207" t="s">
        <v>353</v>
      </c>
      <c r="C4207">
        <v>91482</v>
      </c>
      <c r="D4207">
        <v>2018</v>
      </c>
      <c r="E4207">
        <v>3</v>
      </c>
      <c r="F4207">
        <v>60.1</v>
      </c>
      <c r="G4207">
        <v>19</v>
      </c>
    </row>
    <row r="4208" spans="1:7" ht="15.5" hidden="1" x14ac:dyDescent="0.35">
      <c r="A4208" t="s">
        <v>187</v>
      </c>
      <c r="B4208" t="s">
        <v>353</v>
      </c>
      <c r="C4208">
        <v>91482</v>
      </c>
      <c r="D4208">
        <v>2018</v>
      </c>
      <c r="E4208">
        <v>4</v>
      </c>
      <c r="F4208">
        <v>464.1</v>
      </c>
      <c r="G4208">
        <v>37</v>
      </c>
    </row>
    <row r="4209" spans="1:7" ht="15.5" hidden="1" x14ac:dyDescent="0.35">
      <c r="A4209" t="s">
        <v>187</v>
      </c>
      <c r="B4209" t="s">
        <v>353</v>
      </c>
      <c r="C4209">
        <v>91482</v>
      </c>
      <c r="D4209">
        <v>2018</v>
      </c>
      <c r="E4209">
        <v>5</v>
      </c>
      <c r="F4209">
        <v>406.56</v>
      </c>
      <c r="G4209">
        <v>41</v>
      </c>
    </row>
    <row r="4210" spans="1:7" ht="15.5" hidden="1" x14ac:dyDescent="0.35">
      <c r="A4210" t="s">
        <v>187</v>
      </c>
      <c r="B4210" t="s">
        <v>353</v>
      </c>
      <c r="C4210">
        <v>91482</v>
      </c>
      <c r="D4210">
        <v>2018</v>
      </c>
      <c r="E4210">
        <v>6</v>
      </c>
      <c r="F4210">
        <v>342.38</v>
      </c>
      <c r="G4210">
        <v>46</v>
      </c>
    </row>
    <row r="4211" spans="1:7" ht="15.5" hidden="1" x14ac:dyDescent="0.35">
      <c r="A4211" t="s">
        <v>187</v>
      </c>
      <c r="B4211" t="s">
        <v>353</v>
      </c>
      <c r="C4211">
        <v>91482</v>
      </c>
      <c r="D4211">
        <v>2018</v>
      </c>
      <c r="E4211">
        <v>7</v>
      </c>
      <c r="F4211">
        <v>384.46</v>
      </c>
      <c r="G4211">
        <v>45</v>
      </c>
    </row>
    <row r="4212" spans="1:7" ht="15.5" hidden="1" x14ac:dyDescent="0.35">
      <c r="A4212" t="s">
        <v>187</v>
      </c>
      <c r="B4212" t="s">
        <v>353</v>
      </c>
      <c r="C4212">
        <v>91482</v>
      </c>
      <c r="D4212">
        <v>2018</v>
      </c>
      <c r="E4212">
        <v>8</v>
      </c>
      <c r="F4212">
        <v>398.78</v>
      </c>
      <c r="G4212">
        <v>43</v>
      </c>
    </row>
    <row r="4213" spans="1:7" ht="15.5" hidden="1" x14ac:dyDescent="0.35">
      <c r="A4213" t="s">
        <v>187</v>
      </c>
      <c r="B4213" t="s">
        <v>353</v>
      </c>
      <c r="C4213">
        <v>91482</v>
      </c>
      <c r="D4213">
        <v>2018</v>
      </c>
      <c r="E4213">
        <v>9</v>
      </c>
      <c r="F4213">
        <v>356.62</v>
      </c>
      <c r="G4213">
        <v>44</v>
      </c>
    </row>
    <row r="4214" spans="1:7" ht="15.5" hidden="1" x14ac:dyDescent="0.35">
      <c r="A4214" t="s">
        <v>187</v>
      </c>
      <c r="B4214" t="s">
        <v>353</v>
      </c>
      <c r="C4214">
        <v>91482</v>
      </c>
      <c r="D4214">
        <v>2018</v>
      </c>
      <c r="E4214">
        <v>10</v>
      </c>
      <c r="F4214">
        <v>404.11</v>
      </c>
      <c r="G4214">
        <v>44</v>
      </c>
    </row>
    <row r="4215" spans="1:7" ht="15.5" hidden="1" x14ac:dyDescent="0.35">
      <c r="A4215" t="s">
        <v>187</v>
      </c>
      <c r="B4215" t="s">
        <v>353</v>
      </c>
      <c r="C4215">
        <v>91482</v>
      </c>
      <c r="D4215">
        <v>2018</v>
      </c>
      <c r="E4215">
        <v>11</v>
      </c>
      <c r="F4215">
        <v>423.82</v>
      </c>
      <c r="G4215">
        <v>43</v>
      </c>
    </row>
    <row r="4216" spans="1:7" ht="15.5" hidden="1" x14ac:dyDescent="0.35">
      <c r="A4216" t="s">
        <v>187</v>
      </c>
      <c r="B4216" t="s">
        <v>353</v>
      </c>
      <c r="C4216">
        <v>91482</v>
      </c>
      <c r="D4216">
        <v>2018</v>
      </c>
      <c r="E4216">
        <v>12</v>
      </c>
      <c r="F4216">
        <v>464.45</v>
      </c>
      <c r="G4216">
        <v>51</v>
      </c>
    </row>
    <row r="4217" spans="1:7" ht="15.5" hidden="1" x14ac:dyDescent="0.35">
      <c r="A4217" t="s">
        <v>187</v>
      </c>
      <c r="B4217" t="s">
        <v>353</v>
      </c>
      <c r="C4217">
        <v>91482</v>
      </c>
      <c r="D4217">
        <v>2019</v>
      </c>
      <c r="E4217">
        <v>1</v>
      </c>
      <c r="F4217">
        <v>424.3</v>
      </c>
      <c r="G4217">
        <v>55</v>
      </c>
    </row>
    <row r="4218" spans="1:7" ht="15.5" hidden="1" x14ac:dyDescent="0.35">
      <c r="A4218" t="s">
        <v>187</v>
      </c>
      <c r="B4218" t="s">
        <v>353</v>
      </c>
      <c r="C4218">
        <v>91482</v>
      </c>
      <c r="D4218">
        <v>2019</v>
      </c>
      <c r="E4218">
        <v>2</v>
      </c>
      <c r="F4218">
        <v>402.23</v>
      </c>
      <c r="G4218">
        <v>50</v>
      </c>
    </row>
    <row r="4219" spans="1:7" ht="15.5" hidden="1" x14ac:dyDescent="0.35">
      <c r="A4219" t="s">
        <v>187</v>
      </c>
      <c r="B4219" t="s">
        <v>353</v>
      </c>
      <c r="C4219">
        <v>91482</v>
      </c>
      <c r="D4219">
        <v>2019</v>
      </c>
      <c r="E4219">
        <v>3</v>
      </c>
      <c r="F4219">
        <v>448.62</v>
      </c>
      <c r="G4219">
        <v>53</v>
      </c>
    </row>
    <row r="4220" spans="1:7" ht="15.5" hidden="1" x14ac:dyDescent="0.35">
      <c r="A4220" t="s">
        <v>187</v>
      </c>
      <c r="B4220" t="s">
        <v>353</v>
      </c>
      <c r="C4220">
        <v>91482</v>
      </c>
      <c r="D4220">
        <v>2019</v>
      </c>
      <c r="E4220">
        <v>4</v>
      </c>
      <c r="F4220">
        <v>290.7</v>
      </c>
      <c r="G4220">
        <v>44</v>
      </c>
    </row>
    <row r="4221" spans="1:7" ht="15.5" hidden="1" x14ac:dyDescent="0.35">
      <c r="A4221" t="s">
        <v>187</v>
      </c>
      <c r="B4221" t="s">
        <v>353</v>
      </c>
      <c r="C4221">
        <v>91482</v>
      </c>
      <c r="D4221">
        <v>2019</v>
      </c>
      <c r="E4221">
        <v>5</v>
      </c>
      <c r="F4221">
        <v>246.13</v>
      </c>
      <c r="G4221">
        <v>32</v>
      </c>
    </row>
    <row r="4222" spans="1:7" ht="15.5" hidden="1" x14ac:dyDescent="0.35">
      <c r="A4222" t="s">
        <v>187</v>
      </c>
      <c r="B4222" t="s">
        <v>353</v>
      </c>
      <c r="C4222">
        <v>91482</v>
      </c>
      <c r="D4222">
        <v>2019</v>
      </c>
      <c r="E4222">
        <v>6</v>
      </c>
      <c r="F4222">
        <v>436.88</v>
      </c>
      <c r="G4222">
        <v>50</v>
      </c>
    </row>
    <row r="4223" spans="1:7" ht="15.5" hidden="1" x14ac:dyDescent="0.35">
      <c r="A4223" t="s">
        <v>187</v>
      </c>
      <c r="B4223" t="s">
        <v>353</v>
      </c>
      <c r="C4223">
        <v>91482</v>
      </c>
      <c r="D4223">
        <v>2019</v>
      </c>
      <c r="E4223">
        <v>7</v>
      </c>
      <c r="F4223">
        <v>423.97</v>
      </c>
      <c r="G4223">
        <v>49</v>
      </c>
    </row>
    <row r="4224" spans="1:7" ht="15.5" hidden="1" x14ac:dyDescent="0.35">
      <c r="A4224" t="s">
        <v>187</v>
      </c>
      <c r="B4224" t="s">
        <v>353</v>
      </c>
      <c r="C4224">
        <v>91482</v>
      </c>
      <c r="D4224">
        <v>2019</v>
      </c>
      <c r="E4224">
        <v>8</v>
      </c>
      <c r="F4224">
        <v>450.27</v>
      </c>
      <c r="G4224">
        <v>44</v>
      </c>
    </row>
    <row r="4225" spans="1:7" ht="15.5" hidden="1" x14ac:dyDescent="0.35">
      <c r="A4225" t="s">
        <v>187</v>
      </c>
      <c r="B4225" t="s">
        <v>353</v>
      </c>
      <c r="C4225">
        <v>91482</v>
      </c>
      <c r="D4225">
        <v>2019</v>
      </c>
      <c r="E4225">
        <v>9</v>
      </c>
      <c r="F4225">
        <v>431.57</v>
      </c>
      <c r="G4225">
        <v>42</v>
      </c>
    </row>
    <row r="4226" spans="1:7" ht="15.5" hidden="1" x14ac:dyDescent="0.35">
      <c r="A4226" t="s">
        <v>187</v>
      </c>
      <c r="B4226" t="s">
        <v>353</v>
      </c>
      <c r="C4226">
        <v>91482</v>
      </c>
      <c r="D4226">
        <v>2019</v>
      </c>
      <c r="E4226">
        <v>10</v>
      </c>
      <c r="F4226">
        <v>406.2</v>
      </c>
      <c r="G4226">
        <v>46</v>
      </c>
    </row>
    <row r="4227" spans="1:7" ht="15.5" hidden="1" x14ac:dyDescent="0.35">
      <c r="A4227" t="s">
        <v>187</v>
      </c>
      <c r="B4227" t="s">
        <v>353</v>
      </c>
      <c r="C4227">
        <v>91482</v>
      </c>
      <c r="D4227">
        <v>2019</v>
      </c>
      <c r="E4227">
        <v>11</v>
      </c>
      <c r="F4227">
        <v>406.91</v>
      </c>
      <c r="G4227">
        <v>48</v>
      </c>
    </row>
    <row r="4228" spans="1:7" ht="15.5" hidden="1" x14ac:dyDescent="0.35">
      <c r="A4228" t="s">
        <v>187</v>
      </c>
      <c r="B4228" t="s">
        <v>353</v>
      </c>
      <c r="C4228">
        <v>91482</v>
      </c>
      <c r="D4228">
        <v>2019</v>
      </c>
      <c r="E4228">
        <v>12</v>
      </c>
      <c r="F4228">
        <v>453.07</v>
      </c>
      <c r="G4228">
        <v>46</v>
      </c>
    </row>
    <row r="4229" spans="1:7" ht="15.5" hidden="1" x14ac:dyDescent="0.35">
      <c r="A4229" t="s">
        <v>187</v>
      </c>
      <c r="B4229" t="s">
        <v>353</v>
      </c>
      <c r="C4229">
        <v>91482</v>
      </c>
      <c r="D4229">
        <v>2020</v>
      </c>
      <c r="E4229">
        <v>1</v>
      </c>
      <c r="F4229">
        <v>461.01</v>
      </c>
      <c r="G4229">
        <v>44.95</v>
      </c>
    </row>
    <row r="4230" spans="1:7" ht="15.5" hidden="1" x14ac:dyDescent="0.35">
      <c r="A4230" t="s">
        <v>187</v>
      </c>
      <c r="B4230" t="s">
        <v>353</v>
      </c>
      <c r="C4230">
        <v>91482</v>
      </c>
      <c r="D4230">
        <v>2020</v>
      </c>
      <c r="E4230">
        <v>2</v>
      </c>
      <c r="F4230">
        <v>431.27</v>
      </c>
      <c r="G4230">
        <v>42.05</v>
      </c>
    </row>
    <row r="4231" spans="1:7" ht="15.5" hidden="1" x14ac:dyDescent="0.35">
      <c r="A4231" t="s">
        <v>187</v>
      </c>
      <c r="B4231" t="s">
        <v>353</v>
      </c>
      <c r="C4231">
        <v>91482</v>
      </c>
      <c r="D4231">
        <v>2020</v>
      </c>
      <c r="E4231">
        <v>3</v>
      </c>
      <c r="F4231">
        <v>183.83</v>
      </c>
      <c r="G4231">
        <v>19</v>
      </c>
    </row>
    <row r="4232" spans="1:7" ht="15.5" hidden="1" x14ac:dyDescent="0.35">
      <c r="A4232" t="s">
        <v>187</v>
      </c>
      <c r="B4232" t="s">
        <v>353</v>
      </c>
      <c r="C4232">
        <v>91482</v>
      </c>
      <c r="D4232">
        <v>2020</v>
      </c>
      <c r="E4232">
        <v>4</v>
      </c>
      <c r="F4232">
        <v>0</v>
      </c>
      <c r="G4232">
        <v>0</v>
      </c>
    </row>
    <row r="4233" spans="1:7" ht="15.5" hidden="1" x14ac:dyDescent="0.35">
      <c r="A4233" t="s">
        <v>187</v>
      </c>
      <c r="B4233" t="s">
        <v>353</v>
      </c>
      <c r="C4233">
        <v>91482</v>
      </c>
      <c r="D4233">
        <v>2020</v>
      </c>
      <c r="E4233">
        <v>5</v>
      </c>
      <c r="F4233">
        <v>0</v>
      </c>
      <c r="G4233">
        <v>0</v>
      </c>
    </row>
    <row r="4234" spans="1:7" ht="15.5" hidden="1" x14ac:dyDescent="0.35">
      <c r="A4234" t="s">
        <v>187</v>
      </c>
      <c r="B4234" t="s">
        <v>353</v>
      </c>
      <c r="C4234">
        <v>91482</v>
      </c>
      <c r="D4234">
        <v>2020</v>
      </c>
      <c r="E4234">
        <v>6</v>
      </c>
      <c r="F4234">
        <v>0</v>
      </c>
      <c r="G4234">
        <v>0</v>
      </c>
    </row>
    <row r="4235" spans="1:7" ht="15.5" hidden="1" x14ac:dyDescent="0.35">
      <c r="A4235" t="s">
        <v>187</v>
      </c>
      <c r="B4235" t="s">
        <v>353</v>
      </c>
      <c r="C4235">
        <v>91482</v>
      </c>
      <c r="D4235">
        <v>2020</v>
      </c>
      <c r="E4235">
        <v>7</v>
      </c>
      <c r="F4235">
        <v>38.75</v>
      </c>
      <c r="G4235">
        <v>8</v>
      </c>
    </row>
    <row r="4236" spans="1:7" ht="15.5" hidden="1" x14ac:dyDescent="0.35">
      <c r="A4236" t="s">
        <v>187</v>
      </c>
      <c r="B4236" t="s">
        <v>353</v>
      </c>
      <c r="C4236">
        <v>91482</v>
      </c>
      <c r="D4236">
        <v>2020</v>
      </c>
      <c r="E4236">
        <v>8</v>
      </c>
      <c r="F4236">
        <v>121.07</v>
      </c>
      <c r="G4236">
        <v>20</v>
      </c>
    </row>
    <row r="4237" spans="1:7" ht="15.5" hidden="1" x14ac:dyDescent="0.35">
      <c r="A4237" t="s">
        <v>187</v>
      </c>
      <c r="B4237" t="s">
        <v>353</v>
      </c>
      <c r="C4237">
        <v>91482</v>
      </c>
      <c r="D4237">
        <v>2020</v>
      </c>
      <c r="E4237">
        <v>9</v>
      </c>
      <c r="F4237">
        <v>161.52000000000001</v>
      </c>
      <c r="G4237">
        <v>24</v>
      </c>
    </row>
    <row r="4238" spans="1:7" ht="15.5" hidden="1" x14ac:dyDescent="0.35">
      <c r="A4238" t="s">
        <v>187</v>
      </c>
      <c r="B4238" t="s">
        <v>353</v>
      </c>
      <c r="C4238">
        <v>91482</v>
      </c>
      <c r="D4238">
        <v>2020</v>
      </c>
      <c r="E4238">
        <v>10</v>
      </c>
      <c r="F4238">
        <v>106.75</v>
      </c>
      <c r="G4238">
        <v>20</v>
      </c>
    </row>
    <row r="4239" spans="1:7" ht="15.5" hidden="1" x14ac:dyDescent="0.35">
      <c r="A4239" t="s">
        <v>187</v>
      </c>
      <c r="B4239" t="s">
        <v>353</v>
      </c>
      <c r="C4239">
        <v>91482</v>
      </c>
      <c r="D4239">
        <v>2020</v>
      </c>
      <c r="E4239">
        <v>11</v>
      </c>
      <c r="F4239">
        <v>105.16</v>
      </c>
      <c r="G4239">
        <v>20</v>
      </c>
    </row>
    <row r="4240" spans="1:7" ht="15.5" hidden="1" x14ac:dyDescent="0.35">
      <c r="A4240" t="s">
        <v>187</v>
      </c>
      <c r="B4240" t="s">
        <v>353</v>
      </c>
      <c r="C4240">
        <v>91482</v>
      </c>
      <c r="D4240">
        <v>2020</v>
      </c>
      <c r="E4240">
        <v>12</v>
      </c>
      <c r="F4240">
        <v>196.52</v>
      </c>
      <c r="G4240">
        <v>34</v>
      </c>
    </row>
    <row r="4241" spans="1:7" ht="15.5" hidden="1" x14ac:dyDescent="0.35">
      <c r="A4241" t="s">
        <v>187</v>
      </c>
      <c r="B4241" t="s">
        <v>353</v>
      </c>
      <c r="C4241">
        <v>91482</v>
      </c>
      <c r="D4241">
        <v>2021</v>
      </c>
      <c r="E4241">
        <v>1</v>
      </c>
      <c r="F4241">
        <v>190</v>
      </c>
      <c r="G4241">
        <v>34</v>
      </c>
    </row>
    <row r="4242" spans="1:7" ht="15.5" hidden="1" x14ac:dyDescent="0.35">
      <c r="A4242" t="s">
        <v>187</v>
      </c>
      <c r="B4242" t="s">
        <v>353</v>
      </c>
      <c r="C4242">
        <v>91482</v>
      </c>
      <c r="D4242">
        <v>2021</v>
      </c>
      <c r="E4242">
        <v>2</v>
      </c>
      <c r="F4242">
        <v>30.55</v>
      </c>
      <c r="G4242">
        <v>10</v>
      </c>
    </row>
    <row r="4243" spans="1:7" ht="15.5" hidden="1" x14ac:dyDescent="0.35">
      <c r="A4243" t="s">
        <v>187</v>
      </c>
      <c r="B4243" t="s">
        <v>353</v>
      </c>
      <c r="C4243">
        <v>91482</v>
      </c>
      <c r="D4243">
        <v>2021</v>
      </c>
      <c r="E4243">
        <v>3</v>
      </c>
      <c r="F4243">
        <v>75</v>
      </c>
      <c r="G4243">
        <v>22</v>
      </c>
    </row>
    <row r="4244" spans="1:7" ht="15.5" hidden="1" x14ac:dyDescent="0.35">
      <c r="A4244" t="s">
        <v>187</v>
      </c>
      <c r="B4244" t="s">
        <v>353</v>
      </c>
      <c r="C4244">
        <v>91482</v>
      </c>
      <c r="D4244">
        <v>2021</v>
      </c>
      <c r="E4244">
        <v>4</v>
      </c>
      <c r="F4244">
        <v>53.73</v>
      </c>
      <c r="G4244">
        <v>31</v>
      </c>
    </row>
    <row r="4245" spans="1:7" ht="15.5" hidden="1" x14ac:dyDescent="0.35">
      <c r="A4245" t="s">
        <v>187</v>
      </c>
      <c r="B4245" t="s">
        <v>353</v>
      </c>
      <c r="C4245">
        <v>91482</v>
      </c>
      <c r="D4245">
        <v>2021</v>
      </c>
      <c r="E4245">
        <v>5</v>
      </c>
      <c r="F4245">
        <v>83.66</v>
      </c>
      <c r="G4245">
        <v>16.260000000000002</v>
      </c>
    </row>
    <row r="4246" spans="1:7" ht="15.5" hidden="1" x14ac:dyDescent="0.35">
      <c r="A4246" t="s">
        <v>187</v>
      </c>
      <c r="B4246" t="s">
        <v>353</v>
      </c>
      <c r="C4246">
        <v>91482</v>
      </c>
      <c r="D4246">
        <v>2021</v>
      </c>
      <c r="E4246">
        <v>6</v>
      </c>
      <c r="F4246">
        <v>80.959999999999994</v>
      </c>
      <c r="G4246">
        <v>15.74</v>
      </c>
    </row>
    <row r="4247" spans="1:7" ht="15.5" hidden="1" x14ac:dyDescent="0.35">
      <c r="A4247" t="s">
        <v>187</v>
      </c>
      <c r="B4247" t="s">
        <v>353</v>
      </c>
      <c r="C4247">
        <v>91482</v>
      </c>
      <c r="D4247">
        <v>2021</v>
      </c>
      <c r="E4247">
        <v>7</v>
      </c>
      <c r="F4247">
        <v>156.22</v>
      </c>
      <c r="G4247">
        <v>52</v>
      </c>
    </row>
    <row r="4248" spans="1:7" ht="15.5" hidden="1" x14ac:dyDescent="0.35">
      <c r="A4248" t="s">
        <v>187</v>
      </c>
      <c r="B4248" t="s">
        <v>353</v>
      </c>
      <c r="C4248">
        <v>91482</v>
      </c>
      <c r="D4248">
        <v>2021</v>
      </c>
      <c r="E4248">
        <v>8</v>
      </c>
      <c r="F4248">
        <v>219.85</v>
      </c>
      <c r="G4248">
        <v>48</v>
      </c>
    </row>
    <row r="4249" spans="1:7" ht="15.5" hidden="1" x14ac:dyDescent="0.35">
      <c r="A4249" t="s">
        <v>187</v>
      </c>
      <c r="B4249" t="s">
        <v>353</v>
      </c>
      <c r="C4249">
        <v>91482</v>
      </c>
      <c r="D4249">
        <v>2021</v>
      </c>
      <c r="E4249">
        <v>9</v>
      </c>
      <c r="F4249">
        <v>225.48</v>
      </c>
      <c r="G4249">
        <v>52</v>
      </c>
    </row>
    <row r="4250" spans="1:7" ht="15.5" hidden="1" x14ac:dyDescent="0.35">
      <c r="A4250" t="s">
        <v>187</v>
      </c>
      <c r="B4250" t="s">
        <v>353</v>
      </c>
      <c r="C4250">
        <v>91482</v>
      </c>
      <c r="D4250">
        <v>2021</v>
      </c>
      <c r="E4250">
        <v>10</v>
      </c>
      <c r="F4250">
        <v>227.57</v>
      </c>
      <c r="G4250">
        <v>32</v>
      </c>
    </row>
    <row r="4251" spans="1:7" ht="15.5" hidden="1" x14ac:dyDescent="0.35">
      <c r="A4251" t="s">
        <v>187</v>
      </c>
      <c r="B4251" t="s">
        <v>353</v>
      </c>
      <c r="C4251">
        <v>91482</v>
      </c>
      <c r="D4251">
        <v>2021</v>
      </c>
      <c r="E4251">
        <v>11</v>
      </c>
      <c r="F4251">
        <v>293.92</v>
      </c>
      <c r="G4251">
        <v>37</v>
      </c>
    </row>
    <row r="4252" spans="1:7" ht="15.5" hidden="1" x14ac:dyDescent="0.35">
      <c r="A4252" t="s">
        <v>187</v>
      </c>
      <c r="B4252" t="s">
        <v>353</v>
      </c>
      <c r="C4252">
        <v>91482</v>
      </c>
      <c r="D4252">
        <v>2021</v>
      </c>
      <c r="E4252">
        <v>12</v>
      </c>
      <c r="F4252">
        <v>364.56</v>
      </c>
      <c r="G4252">
        <v>43</v>
      </c>
    </row>
    <row r="4253" spans="1:7" ht="15.5" hidden="1" x14ac:dyDescent="0.35">
      <c r="A4253" t="s">
        <v>187</v>
      </c>
      <c r="B4253" t="s">
        <v>353</v>
      </c>
      <c r="C4253">
        <v>91482</v>
      </c>
      <c r="D4253">
        <v>2022</v>
      </c>
      <c r="E4253">
        <v>1</v>
      </c>
      <c r="F4253">
        <v>220.13</v>
      </c>
      <c r="G4253">
        <v>26</v>
      </c>
    </row>
    <row r="4254" spans="1:7" ht="15.5" hidden="1" x14ac:dyDescent="0.35">
      <c r="A4254" t="s">
        <v>187</v>
      </c>
      <c r="B4254" t="s">
        <v>353</v>
      </c>
      <c r="C4254">
        <v>91482</v>
      </c>
      <c r="D4254">
        <v>2022</v>
      </c>
      <c r="E4254">
        <v>2</v>
      </c>
      <c r="F4254">
        <v>120.77</v>
      </c>
      <c r="G4254">
        <v>19</v>
      </c>
    </row>
    <row r="4255" spans="1:7" ht="15.5" hidden="1" x14ac:dyDescent="0.35">
      <c r="A4255" t="s">
        <v>187</v>
      </c>
      <c r="B4255" t="s">
        <v>353</v>
      </c>
      <c r="C4255">
        <v>91482</v>
      </c>
      <c r="D4255">
        <v>2022</v>
      </c>
      <c r="E4255">
        <v>3</v>
      </c>
      <c r="F4255">
        <v>340.65</v>
      </c>
      <c r="G4255">
        <v>31</v>
      </c>
    </row>
    <row r="4256" spans="1:7" ht="15.5" hidden="1" x14ac:dyDescent="0.35">
      <c r="A4256" t="s">
        <v>187</v>
      </c>
      <c r="B4256" t="s">
        <v>353</v>
      </c>
      <c r="C4256">
        <v>91482</v>
      </c>
      <c r="D4256">
        <v>2022</v>
      </c>
      <c r="E4256">
        <v>4</v>
      </c>
      <c r="F4256">
        <v>343.44</v>
      </c>
      <c r="G4256">
        <v>31</v>
      </c>
    </row>
    <row r="4257" spans="1:7" ht="15.5" hidden="1" x14ac:dyDescent="0.35">
      <c r="A4257" t="s">
        <v>187</v>
      </c>
      <c r="B4257" t="s">
        <v>353</v>
      </c>
      <c r="C4257">
        <v>91482</v>
      </c>
      <c r="D4257">
        <v>2022</v>
      </c>
      <c r="E4257">
        <v>5</v>
      </c>
      <c r="F4257">
        <v>299.83</v>
      </c>
      <c r="G4257">
        <v>25</v>
      </c>
    </row>
    <row r="4258" spans="1:7" ht="15.5" hidden="1" x14ac:dyDescent="0.35">
      <c r="A4258" t="s">
        <v>187</v>
      </c>
      <c r="B4258" t="s">
        <v>353</v>
      </c>
      <c r="C4258">
        <v>91482</v>
      </c>
      <c r="D4258">
        <v>2022</v>
      </c>
      <c r="E4258">
        <v>6</v>
      </c>
      <c r="F4258">
        <v>350.31</v>
      </c>
      <c r="G4258">
        <v>28</v>
      </c>
    </row>
    <row r="4259" spans="1:7" ht="15.5" hidden="1" x14ac:dyDescent="0.35">
      <c r="A4259" t="s">
        <v>187</v>
      </c>
      <c r="B4259" t="s">
        <v>353</v>
      </c>
      <c r="C4259">
        <v>91482</v>
      </c>
      <c r="D4259">
        <v>2022</v>
      </c>
      <c r="E4259">
        <v>7</v>
      </c>
      <c r="F4259">
        <v>346.21</v>
      </c>
      <c r="G4259">
        <v>34</v>
      </c>
    </row>
    <row r="4260" spans="1:7" ht="15.5" hidden="1" x14ac:dyDescent="0.35">
      <c r="A4260" t="s">
        <v>187</v>
      </c>
      <c r="B4260" t="s">
        <v>353</v>
      </c>
      <c r="C4260">
        <v>91482</v>
      </c>
      <c r="D4260">
        <v>2022</v>
      </c>
      <c r="E4260">
        <v>8</v>
      </c>
      <c r="F4260">
        <v>319.7</v>
      </c>
      <c r="G4260">
        <v>35</v>
      </c>
    </row>
    <row r="4261" spans="1:7" ht="15.5" hidden="1" x14ac:dyDescent="0.35">
      <c r="A4261" t="s">
        <v>187</v>
      </c>
      <c r="B4261" t="s">
        <v>353</v>
      </c>
      <c r="C4261">
        <v>91482</v>
      </c>
      <c r="D4261">
        <v>2022</v>
      </c>
      <c r="E4261">
        <v>9</v>
      </c>
      <c r="F4261">
        <v>372.78</v>
      </c>
      <c r="G4261">
        <v>35</v>
      </c>
    </row>
    <row r="4262" spans="1:7" ht="15.5" hidden="1" x14ac:dyDescent="0.35">
      <c r="A4262" t="s">
        <v>187</v>
      </c>
      <c r="B4262" t="s">
        <v>353</v>
      </c>
      <c r="C4262">
        <v>91482</v>
      </c>
      <c r="D4262">
        <v>2022</v>
      </c>
      <c r="E4262">
        <v>10</v>
      </c>
      <c r="F4262">
        <v>361.85</v>
      </c>
      <c r="G4262">
        <v>31</v>
      </c>
    </row>
    <row r="4263" spans="1:7" ht="15.5" hidden="1" x14ac:dyDescent="0.35">
      <c r="A4263" t="s">
        <v>187</v>
      </c>
      <c r="B4263" t="s">
        <v>353</v>
      </c>
      <c r="C4263">
        <v>91482</v>
      </c>
      <c r="D4263">
        <v>2022</v>
      </c>
      <c r="E4263">
        <v>11</v>
      </c>
      <c r="F4263">
        <v>401.68</v>
      </c>
      <c r="G4263">
        <v>40</v>
      </c>
    </row>
    <row r="4264" spans="1:7" ht="15.5" hidden="1" x14ac:dyDescent="0.35">
      <c r="A4264" t="s">
        <v>187</v>
      </c>
      <c r="B4264" t="s">
        <v>353</v>
      </c>
      <c r="C4264">
        <v>91482</v>
      </c>
      <c r="D4264">
        <v>2022</v>
      </c>
      <c r="E4264">
        <v>12</v>
      </c>
      <c r="F4264">
        <v>455.19</v>
      </c>
      <c r="G4264">
        <v>43</v>
      </c>
    </row>
    <row r="4265" spans="1:7" ht="15.5" hidden="1" x14ac:dyDescent="0.35">
      <c r="A4265" t="s">
        <v>187</v>
      </c>
      <c r="B4265" t="s">
        <v>353</v>
      </c>
      <c r="C4265">
        <v>91482</v>
      </c>
      <c r="D4265">
        <v>2023</v>
      </c>
      <c r="E4265">
        <v>1</v>
      </c>
      <c r="F4265">
        <v>10.37</v>
      </c>
      <c r="G4265">
        <v>0.95</v>
      </c>
    </row>
    <row r="4266" spans="1:7" ht="15.5" hidden="1" x14ac:dyDescent="0.35">
      <c r="A4266" t="s">
        <v>187</v>
      </c>
      <c r="B4266" t="s">
        <v>353</v>
      </c>
      <c r="C4266">
        <v>91482</v>
      </c>
      <c r="D4266">
        <v>2023</v>
      </c>
      <c r="E4266">
        <v>2</v>
      </c>
      <c r="F4266">
        <v>0</v>
      </c>
      <c r="G4266">
        <v>0</v>
      </c>
    </row>
    <row r="4267" spans="1:7" ht="15.5" hidden="1" x14ac:dyDescent="0.35">
      <c r="A4267" t="s">
        <v>187</v>
      </c>
      <c r="B4267" t="s">
        <v>353</v>
      </c>
      <c r="C4267">
        <v>91482</v>
      </c>
      <c r="D4267">
        <v>2023</v>
      </c>
      <c r="E4267">
        <v>3</v>
      </c>
      <c r="F4267">
        <v>0</v>
      </c>
      <c r="G4267">
        <v>0</v>
      </c>
    </row>
    <row r="4268" spans="1:7" ht="15.5" hidden="1" x14ac:dyDescent="0.35">
      <c r="A4268" t="s">
        <v>187</v>
      </c>
      <c r="B4268" t="s">
        <v>353</v>
      </c>
      <c r="C4268">
        <v>91482</v>
      </c>
      <c r="D4268">
        <v>2023</v>
      </c>
      <c r="E4268">
        <v>4</v>
      </c>
      <c r="F4268">
        <v>0</v>
      </c>
      <c r="G4268">
        <v>0</v>
      </c>
    </row>
    <row r="4269" spans="1:7" ht="15.5" hidden="1" x14ac:dyDescent="0.35">
      <c r="A4269" t="s">
        <v>187</v>
      </c>
      <c r="B4269" t="s">
        <v>353</v>
      </c>
      <c r="C4269">
        <v>91482</v>
      </c>
      <c r="D4269">
        <v>2023</v>
      </c>
      <c r="E4269">
        <v>5</v>
      </c>
      <c r="F4269">
        <v>0</v>
      </c>
      <c r="G4269">
        <v>0</v>
      </c>
    </row>
    <row r="4270" spans="1:7" ht="15.5" hidden="1" x14ac:dyDescent="0.35">
      <c r="A4270" t="s">
        <v>187</v>
      </c>
      <c r="B4270" t="s">
        <v>353</v>
      </c>
      <c r="C4270">
        <v>91482</v>
      </c>
      <c r="D4270">
        <v>2023</v>
      </c>
      <c r="E4270">
        <v>6</v>
      </c>
      <c r="F4270">
        <v>0</v>
      </c>
      <c r="G4270">
        <v>0</v>
      </c>
    </row>
    <row r="4271" spans="1:7" ht="15.5" hidden="1" x14ac:dyDescent="0.35">
      <c r="A4271" t="s">
        <v>187</v>
      </c>
      <c r="B4271" t="s">
        <v>353</v>
      </c>
      <c r="C4271">
        <v>91482</v>
      </c>
      <c r="D4271">
        <v>2023</v>
      </c>
      <c r="E4271">
        <v>7</v>
      </c>
      <c r="F4271">
        <v>0</v>
      </c>
      <c r="G4271">
        <v>0</v>
      </c>
    </row>
    <row r="4272" spans="1:7" ht="15.5" hidden="1" x14ac:dyDescent="0.35">
      <c r="A4272" t="s">
        <v>187</v>
      </c>
      <c r="B4272" t="s">
        <v>353</v>
      </c>
      <c r="C4272">
        <v>91482</v>
      </c>
      <c r="D4272">
        <v>2023</v>
      </c>
      <c r="E4272">
        <v>8</v>
      </c>
      <c r="F4272">
        <v>0</v>
      </c>
      <c r="G4272">
        <v>0</v>
      </c>
    </row>
    <row r="4273" spans="1:7" ht="15.5" hidden="1" x14ac:dyDescent="0.35">
      <c r="A4273" t="s">
        <v>187</v>
      </c>
      <c r="B4273" t="s">
        <v>353</v>
      </c>
      <c r="C4273">
        <v>91482</v>
      </c>
      <c r="D4273">
        <v>2023</v>
      </c>
      <c r="E4273">
        <v>9</v>
      </c>
      <c r="F4273">
        <v>0</v>
      </c>
      <c r="G4273">
        <v>0</v>
      </c>
    </row>
    <row r="4274" spans="1:7" ht="15.5" hidden="1" x14ac:dyDescent="0.35">
      <c r="A4274" t="s">
        <v>187</v>
      </c>
      <c r="B4274" t="s">
        <v>353</v>
      </c>
      <c r="C4274">
        <v>91482</v>
      </c>
      <c r="D4274">
        <v>2023</v>
      </c>
      <c r="E4274">
        <v>10</v>
      </c>
      <c r="F4274">
        <v>333.48</v>
      </c>
      <c r="G4274">
        <v>31.53</v>
      </c>
    </row>
    <row r="4275" spans="1:7" ht="15.5" hidden="1" x14ac:dyDescent="0.35">
      <c r="A4275" t="s">
        <v>187</v>
      </c>
      <c r="B4275" t="s">
        <v>353</v>
      </c>
      <c r="C4275">
        <v>91482</v>
      </c>
      <c r="D4275">
        <v>2023</v>
      </c>
      <c r="E4275">
        <v>11</v>
      </c>
      <c r="F4275">
        <v>439.7</v>
      </c>
      <c r="G4275">
        <v>41</v>
      </c>
    </row>
    <row r="4276" spans="1:7" ht="15.5" hidden="1" x14ac:dyDescent="0.35">
      <c r="A4276" t="s">
        <v>187</v>
      </c>
      <c r="B4276" t="s">
        <v>353</v>
      </c>
      <c r="C4276">
        <v>91482</v>
      </c>
      <c r="D4276">
        <v>2023</v>
      </c>
      <c r="E4276">
        <v>12</v>
      </c>
      <c r="F4276">
        <v>521.09</v>
      </c>
      <c r="G4276">
        <v>52</v>
      </c>
    </row>
    <row r="4277" spans="1:7" ht="15.5" hidden="1" x14ac:dyDescent="0.35">
      <c r="A4277" t="s">
        <v>187</v>
      </c>
      <c r="B4277" t="s">
        <v>353</v>
      </c>
      <c r="C4277">
        <v>91482</v>
      </c>
      <c r="D4277">
        <v>2024</v>
      </c>
      <c r="E4277">
        <v>1</v>
      </c>
      <c r="F4277">
        <v>454.74</v>
      </c>
      <c r="G4277">
        <v>46</v>
      </c>
    </row>
    <row r="4278" spans="1:7" ht="15.5" hidden="1" x14ac:dyDescent="0.35">
      <c r="A4278" t="s">
        <v>187</v>
      </c>
      <c r="B4278" t="s">
        <v>353</v>
      </c>
      <c r="C4278">
        <v>91482</v>
      </c>
      <c r="D4278">
        <v>2024</v>
      </c>
      <c r="E4278">
        <v>2</v>
      </c>
      <c r="F4278">
        <v>409.5</v>
      </c>
      <c r="G4278">
        <v>43</v>
      </c>
    </row>
    <row r="4279" spans="1:7" ht="15.5" hidden="1" x14ac:dyDescent="0.35">
      <c r="A4279" t="s">
        <v>187</v>
      </c>
      <c r="B4279" t="s">
        <v>353</v>
      </c>
      <c r="C4279">
        <v>91482</v>
      </c>
      <c r="D4279">
        <v>2024</v>
      </c>
      <c r="E4279">
        <v>3</v>
      </c>
      <c r="F4279">
        <v>441.28</v>
      </c>
      <c r="G4279">
        <v>49</v>
      </c>
    </row>
    <row r="4280" spans="1:7" ht="15.5" hidden="1" x14ac:dyDescent="0.35">
      <c r="A4280" t="s">
        <v>187</v>
      </c>
      <c r="B4280" t="s">
        <v>353</v>
      </c>
      <c r="C4280">
        <v>91482</v>
      </c>
      <c r="D4280">
        <v>2024</v>
      </c>
      <c r="E4280">
        <v>4</v>
      </c>
      <c r="F4280">
        <v>444.31</v>
      </c>
      <c r="G4280">
        <v>38</v>
      </c>
    </row>
    <row r="4281" spans="1:7" ht="15.5" hidden="1" x14ac:dyDescent="0.35">
      <c r="A4281" t="s">
        <v>187</v>
      </c>
      <c r="B4281" t="s">
        <v>353</v>
      </c>
      <c r="C4281">
        <v>91482</v>
      </c>
      <c r="D4281">
        <v>2024</v>
      </c>
      <c r="E4281">
        <v>5</v>
      </c>
      <c r="F4281">
        <v>437.86</v>
      </c>
      <c r="G4281">
        <v>44</v>
      </c>
    </row>
    <row r="4282" spans="1:7" ht="15.5" hidden="1" x14ac:dyDescent="0.35">
      <c r="A4282" t="s">
        <v>187</v>
      </c>
      <c r="B4282" t="s">
        <v>353</v>
      </c>
      <c r="C4282">
        <v>91482</v>
      </c>
      <c r="D4282">
        <v>2024</v>
      </c>
      <c r="E4282">
        <v>6</v>
      </c>
      <c r="F4282">
        <v>414</v>
      </c>
      <c r="G4282">
        <v>40</v>
      </c>
    </row>
    <row r="4283" spans="1:7" ht="15.5" hidden="1" x14ac:dyDescent="0.35">
      <c r="A4283" t="s">
        <v>187</v>
      </c>
      <c r="B4283" t="s">
        <v>353</v>
      </c>
      <c r="C4283">
        <v>91482</v>
      </c>
      <c r="D4283">
        <v>2024</v>
      </c>
      <c r="E4283">
        <v>7</v>
      </c>
      <c r="F4283">
        <v>436.77</v>
      </c>
      <c r="G4283">
        <v>39</v>
      </c>
    </row>
    <row r="4284" spans="1:7" ht="15.5" hidden="1" x14ac:dyDescent="0.35">
      <c r="A4284" t="s">
        <v>187</v>
      </c>
      <c r="B4284" t="s">
        <v>353</v>
      </c>
      <c r="C4284">
        <v>91482</v>
      </c>
      <c r="D4284">
        <v>2024</v>
      </c>
      <c r="E4284">
        <v>8</v>
      </c>
      <c r="F4284">
        <v>448.61</v>
      </c>
      <c r="G4284">
        <v>43</v>
      </c>
    </row>
    <row r="4285" spans="1:7" ht="15.5" hidden="1" x14ac:dyDescent="0.35">
      <c r="A4285" t="s">
        <v>187</v>
      </c>
      <c r="B4285" t="s">
        <v>353</v>
      </c>
      <c r="C4285">
        <v>91482</v>
      </c>
      <c r="D4285">
        <v>2024</v>
      </c>
      <c r="E4285">
        <v>9</v>
      </c>
      <c r="F4285">
        <v>424.64</v>
      </c>
      <c r="G4285">
        <v>43</v>
      </c>
    </row>
    <row r="4286" spans="1:7" ht="15.5" hidden="1" x14ac:dyDescent="0.35">
      <c r="A4286" t="s">
        <v>187</v>
      </c>
      <c r="B4286" t="s">
        <v>353</v>
      </c>
      <c r="C4286">
        <v>91482</v>
      </c>
      <c r="D4286">
        <v>2024</v>
      </c>
      <c r="E4286">
        <v>10</v>
      </c>
      <c r="F4286">
        <v>524.76</v>
      </c>
      <c r="G4286">
        <v>42</v>
      </c>
    </row>
    <row r="4287" spans="1:7" ht="15.5" hidden="1" x14ac:dyDescent="0.35">
      <c r="A4287" t="s">
        <v>187</v>
      </c>
      <c r="B4287" t="s">
        <v>353</v>
      </c>
      <c r="C4287">
        <v>91482</v>
      </c>
      <c r="D4287">
        <v>2024</v>
      </c>
      <c r="E4287">
        <v>11</v>
      </c>
      <c r="F4287">
        <v>414.79</v>
      </c>
      <c r="G4287">
        <v>40</v>
      </c>
    </row>
    <row r="4288" spans="1:7" ht="15.5" hidden="1" x14ac:dyDescent="0.35">
      <c r="A4288" t="s">
        <v>187</v>
      </c>
      <c r="B4288" t="s">
        <v>353</v>
      </c>
      <c r="C4288">
        <v>91482</v>
      </c>
      <c r="D4288">
        <v>2024</v>
      </c>
      <c r="E4288">
        <v>12</v>
      </c>
      <c r="F4288">
        <v>492.93</v>
      </c>
      <c r="G4288">
        <v>42</v>
      </c>
    </row>
    <row r="4289" spans="1:7" ht="15.5" x14ac:dyDescent="0.35">
      <c r="A4289" t="s">
        <v>187</v>
      </c>
      <c r="B4289" t="s">
        <v>353</v>
      </c>
      <c r="C4289">
        <v>91482</v>
      </c>
      <c r="D4289">
        <v>2025</v>
      </c>
      <c r="E4289">
        <v>1</v>
      </c>
      <c r="F4289">
        <v>484.26</v>
      </c>
      <c r="G4289">
        <v>43</v>
      </c>
    </row>
    <row r="4290" spans="1:7" ht="15.5" x14ac:dyDescent="0.35">
      <c r="A4290" t="s">
        <v>187</v>
      </c>
      <c r="B4290" t="s">
        <v>353</v>
      </c>
      <c r="C4290">
        <v>91482</v>
      </c>
      <c r="D4290">
        <v>2025</v>
      </c>
      <c r="E4290">
        <v>2</v>
      </c>
      <c r="F4290">
        <v>443.19</v>
      </c>
      <c r="G4290">
        <v>41</v>
      </c>
    </row>
    <row r="4291" spans="1:7" ht="15.5" x14ac:dyDescent="0.35">
      <c r="A4291" t="s">
        <v>187</v>
      </c>
      <c r="B4291" t="s">
        <v>353</v>
      </c>
      <c r="C4291">
        <v>91482</v>
      </c>
      <c r="D4291">
        <v>2025</v>
      </c>
      <c r="E4291">
        <v>3</v>
      </c>
      <c r="F4291">
        <v>393.32</v>
      </c>
      <c r="G4291">
        <v>42</v>
      </c>
    </row>
    <row r="4292" spans="1:7" ht="15.5" x14ac:dyDescent="0.35">
      <c r="A4292" t="s">
        <v>187</v>
      </c>
      <c r="B4292" t="s">
        <v>353</v>
      </c>
      <c r="C4292">
        <v>91482</v>
      </c>
      <c r="D4292">
        <v>2025</v>
      </c>
      <c r="E4292">
        <v>4</v>
      </c>
      <c r="F4292">
        <v>473.4</v>
      </c>
      <c r="G4292">
        <v>38</v>
      </c>
    </row>
    <row r="4293" spans="1:7" ht="15.5" x14ac:dyDescent="0.35">
      <c r="A4293" t="s">
        <v>187</v>
      </c>
      <c r="B4293" t="s">
        <v>353</v>
      </c>
      <c r="C4293">
        <v>91482</v>
      </c>
      <c r="D4293">
        <v>2025</v>
      </c>
      <c r="E4293">
        <v>5</v>
      </c>
      <c r="F4293">
        <v>522.24</v>
      </c>
      <c r="G4293">
        <v>42</v>
      </c>
    </row>
    <row r="4294" spans="1:7" ht="15.5" x14ac:dyDescent="0.35">
      <c r="A4294" t="s">
        <v>187</v>
      </c>
      <c r="B4294" t="s">
        <v>353</v>
      </c>
      <c r="C4294">
        <v>91482</v>
      </c>
      <c r="D4294">
        <v>2025</v>
      </c>
      <c r="E4294">
        <v>6</v>
      </c>
      <c r="F4294">
        <v>459.84</v>
      </c>
      <c r="G4294">
        <v>44</v>
      </c>
    </row>
    <row r="4295" spans="1:7" ht="15.5" x14ac:dyDescent="0.35">
      <c r="A4295" t="s">
        <v>187</v>
      </c>
      <c r="B4295" t="s">
        <v>353</v>
      </c>
      <c r="C4295">
        <v>91482</v>
      </c>
      <c r="D4295">
        <v>2025</v>
      </c>
      <c r="E4295">
        <v>7</v>
      </c>
      <c r="F4295">
        <v>434.7</v>
      </c>
      <c r="G4295">
        <v>40</v>
      </c>
    </row>
    <row r="4296" spans="1:7" ht="15.5" x14ac:dyDescent="0.35">
      <c r="A4296" t="s">
        <v>187</v>
      </c>
      <c r="B4296" t="s">
        <v>353</v>
      </c>
      <c r="C4296">
        <v>91482</v>
      </c>
      <c r="D4296">
        <v>2025</v>
      </c>
      <c r="E4296">
        <v>8</v>
      </c>
      <c r="F4296">
        <v>515.24</v>
      </c>
      <c r="G4296">
        <v>51</v>
      </c>
    </row>
    <row r="4297" spans="1:7" ht="15.5" x14ac:dyDescent="0.35">
      <c r="A4297" t="s">
        <v>187</v>
      </c>
      <c r="B4297" t="s">
        <v>353</v>
      </c>
      <c r="C4297">
        <v>91482</v>
      </c>
      <c r="D4297">
        <v>2025</v>
      </c>
      <c r="E4297">
        <v>9</v>
      </c>
      <c r="F4297">
        <v>364.6</v>
      </c>
      <c r="G4297">
        <v>34</v>
      </c>
    </row>
    <row r="4298" spans="1:7" ht="15.5" x14ac:dyDescent="0.35">
      <c r="A4298" t="s">
        <v>187</v>
      </c>
      <c r="B4298" t="s">
        <v>353</v>
      </c>
      <c r="C4298">
        <v>91482</v>
      </c>
      <c r="D4298">
        <v>2025</v>
      </c>
      <c r="E4298">
        <v>10</v>
      </c>
      <c r="F4298">
        <v>454.21</v>
      </c>
      <c r="G4298">
        <v>43</v>
      </c>
    </row>
    <row r="4299" spans="1:7" ht="15.5" x14ac:dyDescent="0.35">
      <c r="A4299" t="s">
        <v>187</v>
      </c>
      <c r="B4299" t="s">
        <v>353</v>
      </c>
      <c r="C4299">
        <v>91482</v>
      </c>
      <c r="D4299">
        <v>2025</v>
      </c>
      <c r="E4299">
        <v>11</v>
      </c>
      <c r="F4299">
        <v>449.82</v>
      </c>
      <c r="G4299">
        <v>46</v>
      </c>
    </row>
    <row r="4300" spans="1:7" ht="15.5" hidden="1" x14ac:dyDescent="0.35">
      <c r="A4300" t="s">
        <v>187</v>
      </c>
      <c r="B4300" t="s">
        <v>353</v>
      </c>
      <c r="C4300">
        <v>91483</v>
      </c>
      <c r="D4300">
        <v>2017</v>
      </c>
      <c r="E4300">
        <v>11</v>
      </c>
      <c r="F4300">
        <v>297.04000000000002</v>
      </c>
      <c r="G4300">
        <v>49</v>
      </c>
    </row>
    <row r="4301" spans="1:7" ht="15.5" hidden="1" x14ac:dyDescent="0.35">
      <c r="A4301" t="s">
        <v>187</v>
      </c>
      <c r="B4301" t="s">
        <v>353</v>
      </c>
      <c r="C4301">
        <v>91483</v>
      </c>
      <c r="D4301">
        <v>2017</v>
      </c>
      <c r="E4301">
        <v>12</v>
      </c>
      <c r="F4301">
        <v>429.49</v>
      </c>
      <c r="G4301">
        <v>40</v>
      </c>
    </row>
    <row r="4302" spans="1:7" ht="15.5" hidden="1" x14ac:dyDescent="0.35">
      <c r="A4302" t="s">
        <v>187</v>
      </c>
      <c r="B4302" t="s">
        <v>353</v>
      </c>
      <c r="C4302">
        <v>91483</v>
      </c>
      <c r="D4302">
        <v>2018</v>
      </c>
      <c r="E4302">
        <v>1</v>
      </c>
      <c r="F4302">
        <v>392.59</v>
      </c>
      <c r="G4302">
        <v>48</v>
      </c>
    </row>
    <row r="4303" spans="1:7" ht="15.5" hidden="1" x14ac:dyDescent="0.35">
      <c r="A4303" t="s">
        <v>187</v>
      </c>
      <c r="B4303" t="s">
        <v>353</v>
      </c>
      <c r="C4303">
        <v>91483</v>
      </c>
      <c r="D4303">
        <v>2018</v>
      </c>
      <c r="E4303">
        <v>2</v>
      </c>
      <c r="F4303">
        <v>289.31</v>
      </c>
      <c r="G4303">
        <v>32</v>
      </c>
    </row>
    <row r="4304" spans="1:7" ht="15.5" hidden="1" x14ac:dyDescent="0.35">
      <c r="A4304" t="s">
        <v>187</v>
      </c>
      <c r="B4304" t="s">
        <v>353</v>
      </c>
      <c r="C4304">
        <v>91483</v>
      </c>
      <c r="D4304">
        <v>2018</v>
      </c>
      <c r="E4304">
        <v>3</v>
      </c>
      <c r="F4304">
        <v>394.69</v>
      </c>
      <c r="G4304">
        <v>42</v>
      </c>
    </row>
    <row r="4305" spans="1:7" ht="15.5" hidden="1" x14ac:dyDescent="0.35">
      <c r="A4305" t="s">
        <v>187</v>
      </c>
      <c r="B4305" t="s">
        <v>353</v>
      </c>
      <c r="C4305">
        <v>91483</v>
      </c>
      <c r="D4305">
        <v>2018</v>
      </c>
      <c r="E4305">
        <v>4</v>
      </c>
      <c r="F4305">
        <v>370.73</v>
      </c>
      <c r="G4305">
        <v>47</v>
      </c>
    </row>
    <row r="4306" spans="1:7" ht="15.5" hidden="1" x14ac:dyDescent="0.35">
      <c r="A4306" t="s">
        <v>187</v>
      </c>
      <c r="B4306" t="s">
        <v>353</v>
      </c>
      <c r="C4306">
        <v>91483</v>
      </c>
      <c r="D4306">
        <v>2018</v>
      </c>
      <c r="E4306">
        <v>5</v>
      </c>
      <c r="F4306">
        <v>396.72</v>
      </c>
      <c r="G4306">
        <v>45</v>
      </c>
    </row>
    <row r="4307" spans="1:7" ht="15.5" hidden="1" x14ac:dyDescent="0.35">
      <c r="A4307" t="s">
        <v>187</v>
      </c>
      <c r="B4307" t="s">
        <v>353</v>
      </c>
      <c r="C4307">
        <v>91483</v>
      </c>
      <c r="D4307">
        <v>2018</v>
      </c>
      <c r="E4307">
        <v>6</v>
      </c>
      <c r="F4307">
        <v>391.7</v>
      </c>
      <c r="G4307">
        <v>40</v>
      </c>
    </row>
    <row r="4308" spans="1:7" ht="15.5" hidden="1" x14ac:dyDescent="0.35">
      <c r="A4308" t="s">
        <v>187</v>
      </c>
      <c r="B4308" t="s">
        <v>353</v>
      </c>
      <c r="C4308">
        <v>91483</v>
      </c>
      <c r="D4308">
        <v>2018</v>
      </c>
      <c r="E4308">
        <v>7</v>
      </c>
      <c r="F4308">
        <v>361.56</v>
      </c>
      <c r="G4308">
        <v>39</v>
      </c>
    </row>
    <row r="4309" spans="1:7" ht="15.5" hidden="1" x14ac:dyDescent="0.35">
      <c r="A4309" t="s">
        <v>187</v>
      </c>
      <c r="B4309" t="s">
        <v>353</v>
      </c>
      <c r="C4309">
        <v>91483</v>
      </c>
      <c r="D4309">
        <v>2018</v>
      </c>
      <c r="E4309">
        <v>8</v>
      </c>
      <c r="F4309">
        <v>365.92</v>
      </c>
      <c r="G4309">
        <v>43</v>
      </c>
    </row>
    <row r="4310" spans="1:7" ht="15.5" hidden="1" x14ac:dyDescent="0.35">
      <c r="A4310" t="s">
        <v>187</v>
      </c>
      <c r="B4310" t="s">
        <v>353</v>
      </c>
      <c r="C4310">
        <v>91483</v>
      </c>
      <c r="D4310">
        <v>2018</v>
      </c>
      <c r="E4310">
        <v>9</v>
      </c>
      <c r="F4310">
        <v>394.23</v>
      </c>
      <c r="G4310">
        <v>44</v>
      </c>
    </row>
    <row r="4311" spans="1:7" ht="15.5" hidden="1" x14ac:dyDescent="0.35">
      <c r="A4311" t="s">
        <v>187</v>
      </c>
      <c r="B4311" t="s">
        <v>353</v>
      </c>
      <c r="C4311">
        <v>91483</v>
      </c>
      <c r="D4311">
        <v>2018</v>
      </c>
      <c r="E4311">
        <v>10</v>
      </c>
      <c r="F4311">
        <v>87.34</v>
      </c>
      <c r="G4311">
        <v>12.51</v>
      </c>
    </row>
    <row r="4312" spans="1:7" ht="15.5" hidden="1" x14ac:dyDescent="0.35">
      <c r="A4312" t="s">
        <v>187</v>
      </c>
      <c r="B4312" t="s">
        <v>353</v>
      </c>
      <c r="C4312">
        <v>91483</v>
      </c>
      <c r="D4312">
        <v>2018</v>
      </c>
      <c r="E4312">
        <v>11</v>
      </c>
      <c r="F4312">
        <v>0</v>
      </c>
      <c r="G4312">
        <v>0</v>
      </c>
    </row>
    <row r="4313" spans="1:7" ht="15.5" hidden="1" x14ac:dyDescent="0.35">
      <c r="A4313" t="s">
        <v>187</v>
      </c>
      <c r="B4313" t="s">
        <v>353</v>
      </c>
      <c r="C4313">
        <v>91483</v>
      </c>
      <c r="D4313">
        <v>2018</v>
      </c>
      <c r="E4313">
        <v>12</v>
      </c>
      <c r="F4313">
        <v>0</v>
      </c>
      <c r="G4313">
        <v>0</v>
      </c>
    </row>
    <row r="4314" spans="1:7" ht="15.5" hidden="1" x14ac:dyDescent="0.35">
      <c r="A4314" t="s">
        <v>187</v>
      </c>
      <c r="B4314" t="s">
        <v>353</v>
      </c>
      <c r="C4314">
        <v>91483</v>
      </c>
      <c r="D4314">
        <v>2019</v>
      </c>
      <c r="E4314">
        <v>1</v>
      </c>
      <c r="F4314">
        <v>0</v>
      </c>
      <c r="G4314">
        <v>0</v>
      </c>
    </row>
    <row r="4315" spans="1:7" ht="15.5" hidden="1" x14ac:dyDescent="0.35">
      <c r="A4315" t="s">
        <v>187</v>
      </c>
      <c r="B4315" t="s">
        <v>353</v>
      </c>
      <c r="C4315">
        <v>91483</v>
      </c>
      <c r="D4315">
        <v>2019</v>
      </c>
      <c r="E4315">
        <v>2</v>
      </c>
      <c r="F4315">
        <v>0</v>
      </c>
      <c r="G4315">
        <v>0</v>
      </c>
    </row>
    <row r="4316" spans="1:7" ht="15.5" hidden="1" x14ac:dyDescent="0.35">
      <c r="A4316" t="s">
        <v>187</v>
      </c>
      <c r="B4316" t="s">
        <v>353</v>
      </c>
      <c r="C4316">
        <v>91483</v>
      </c>
      <c r="D4316">
        <v>2019</v>
      </c>
      <c r="E4316">
        <v>3</v>
      </c>
      <c r="F4316">
        <v>0</v>
      </c>
      <c r="G4316">
        <v>0</v>
      </c>
    </row>
    <row r="4317" spans="1:7" ht="15.5" hidden="1" x14ac:dyDescent="0.35">
      <c r="A4317" t="s">
        <v>187</v>
      </c>
      <c r="B4317" t="s">
        <v>353</v>
      </c>
      <c r="C4317">
        <v>91483</v>
      </c>
      <c r="D4317">
        <v>2019</v>
      </c>
      <c r="E4317">
        <v>4</v>
      </c>
      <c r="F4317">
        <v>0</v>
      </c>
      <c r="G4317">
        <v>0</v>
      </c>
    </row>
    <row r="4318" spans="1:7" ht="15.5" hidden="1" x14ac:dyDescent="0.35">
      <c r="A4318" t="s">
        <v>187</v>
      </c>
      <c r="B4318" t="s">
        <v>353</v>
      </c>
      <c r="C4318">
        <v>91483</v>
      </c>
      <c r="D4318">
        <v>2019</v>
      </c>
      <c r="E4318">
        <v>5</v>
      </c>
      <c r="F4318">
        <v>47.05</v>
      </c>
      <c r="G4318">
        <v>10.15</v>
      </c>
    </row>
    <row r="4319" spans="1:7" ht="15.5" hidden="1" x14ac:dyDescent="0.35">
      <c r="A4319" t="s">
        <v>187</v>
      </c>
      <c r="B4319" t="s">
        <v>353</v>
      </c>
      <c r="C4319">
        <v>91483</v>
      </c>
      <c r="D4319">
        <v>2019</v>
      </c>
      <c r="E4319">
        <v>6</v>
      </c>
      <c r="F4319">
        <v>353.37</v>
      </c>
      <c r="G4319">
        <v>59</v>
      </c>
    </row>
    <row r="4320" spans="1:7" ht="15.5" hidden="1" x14ac:dyDescent="0.35">
      <c r="A4320" t="s">
        <v>187</v>
      </c>
      <c r="B4320" t="s">
        <v>353</v>
      </c>
      <c r="C4320">
        <v>91483</v>
      </c>
      <c r="D4320">
        <v>2019</v>
      </c>
      <c r="E4320">
        <v>7</v>
      </c>
      <c r="F4320">
        <v>335.33</v>
      </c>
      <c r="G4320">
        <v>55</v>
      </c>
    </row>
    <row r="4321" spans="1:7" ht="15.5" hidden="1" x14ac:dyDescent="0.35">
      <c r="A4321" t="s">
        <v>187</v>
      </c>
      <c r="B4321" t="s">
        <v>353</v>
      </c>
      <c r="C4321">
        <v>91483</v>
      </c>
      <c r="D4321">
        <v>2019</v>
      </c>
      <c r="E4321">
        <v>8</v>
      </c>
      <c r="F4321">
        <v>364.35</v>
      </c>
      <c r="G4321">
        <v>61</v>
      </c>
    </row>
    <row r="4322" spans="1:7" ht="15.5" hidden="1" x14ac:dyDescent="0.35">
      <c r="A4322" t="s">
        <v>187</v>
      </c>
      <c r="B4322" t="s">
        <v>353</v>
      </c>
      <c r="C4322">
        <v>91483</v>
      </c>
      <c r="D4322">
        <v>2019</v>
      </c>
      <c r="E4322">
        <v>9</v>
      </c>
      <c r="F4322">
        <v>352.39</v>
      </c>
      <c r="G4322">
        <v>54</v>
      </c>
    </row>
    <row r="4323" spans="1:7" ht="15.5" hidden="1" x14ac:dyDescent="0.35">
      <c r="A4323" t="s">
        <v>187</v>
      </c>
      <c r="B4323" t="s">
        <v>353</v>
      </c>
      <c r="C4323">
        <v>91483</v>
      </c>
      <c r="D4323">
        <v>2019</v>
      </c>
      <c r="E4323">
        <v>10</v>
      </c>
      <c r="F4323">
        <v>397.78</v>
      </c>
      <c r="G4323">
        <v>65</v>
      </c>
    </row>
    <row r="4324" spans="1:7" ht="15.5" hidden="1" x14ac:dyDescent="0.35">
      <c r="A4324" t="s">
        <v>187</v>
      </c>
      <c r="B4324" t="s">
        <v>353</v>
      </c>
      <c r="C4324">
        <v>91483</v>
      </c>
      <c r="D4324">
        <v>2019</v>
      </c>
      <c r="E4324">
        <v>11</v>
      </c>
      <c r="F4324">
        <v>335.08</v>
      </c>
      <c r="G4324">
        <v>60</v>
      </c>
    </row>
    <row r="4325" spans="1:7" ht="15.5" hidden="1" x14ac:dyDescent="0.35">
      <c r="A4325" t="s">
        <v>187</v>
      </c>
      <c r="B4325" t="s">
        <v>353</v>
      </c>
      <c r="C4325">
        <v>91483</v>
      </c>
      <c r="D4325">
        <v>2019</v>
      </c>
      <c r="E4325">
        <v>12</v>
      </c>
      <c r="F4325">
        <v>415.98</v>
      </c>
      <c r="G4325">
        <v>72</v>
      </c>
    </row>
    <row r="4326" spans="1:7" ht="15.5" hidden="1" x14ac:dyDescent="0.35">
      <c r="A4326" t="s">
        <v>187</v>
      </c>
      <c r="B4326" t="s">
        <v>353</v>
      </c>
      <c r="C4326">
        <v>91483</v>
      </c>
      <c r="D4326">
        <v>2020</v>
      </c>
      <c r="E4326">
        <v>1</v>
      </c>
      <c r="F4326">
        <v>243.42</v>
      </c>
      <c r="G4326">
        <v>39.270000000000003</v>
      </c>
    </row>
    <row r="4327" spans="1:7" ht="15.5" hidden="1" x14ac:dyDescent="0.35">
      <c r="A4327" t="s">
        <v>187</v>
      </c>
      <c r="B4327" t="s">
        <v>353</v>
      </c>
      <c r="C4327">
        <v>91483</v>
      </c>
      <c r="D4327">
        <v>2020</v>
      </c>
      <c r="E4327">
        <v>2</v>
      </c>
      <c r="F4327">
        <v>227.72</v>
      </c>
      <c r="G4327">
        <v>36.729999999999997</v>
      </c>
    </row>
    <row r="4328" spans="1:7" ht="15.5" hidden="1" x14ac:dyDescent="0.35">
      <c r="A4328" t="s">
        <v>187</v>
      </c>
      <c r="B4328" t="s">
        <v>353</v>
      </c>
      <c r="C4328">
        <v>91483</v>
      </c>
      <c r="D4328">
        <v>2020</v>
      </c>
      <c r="E4328">
        <v>3</v>
      </c>
      <c r="F4328">
        <v>224.38</v>
      </c>
      <c r="G4328">
        <v>37</v>
      </c>
    </row>
    <row r="4329" spans="1:7" ht="15.5" hidden="1" x14ac:dyDescent="0.35">
      <c r="A4329" t="s">
        <v>187</v>
      </c>
      <c r="B4329" t="s">
        <v>353</v>
      </c>
      <c r="C4329">
        <v>91483</v>
      </c>
      <c r="D4329">
        <v>2020</v>
      </c>
      <c r="E4329">
        <v>4</v>
      </c>
      <c r="F4329">
        <v>0</v>
      </c>
      <c r="G4329">
        <v>0</v>
      </c>
    </row>
    <row r="4330" spans="1:7" ht="15.5" hidden="1" x14ac:dyDescent="0.35">
      <c r="A4330" t="s">
        <v>187</v>
      </c>
      <c r="B4330" t="s">
        <v>353</v>
      </c>
      <c r="C4330">
        <v>91483</v>
      </c>
      <c r="D4330">
        <v>2020</v>
      </c>
      <c r="E4330">
        <v>5</v>
      </c>
      <c r="F4330">
        <v>0</v>
      </c>
      <c r="G4330">
        <v>0</v>
      </c>
    </row>
    <row r="4331" spans="1:7" ht="15.5" hidden="1" x14ac:dyDescent="0.35">
      <c r="A4331" t="s">
        <v>187</v>
      </c>
      <c r="B4331" t="s">
        <v>353</v>
      </c>
      <c r="C4331">
        <v>91483</v>
      </c>
      <c r="D4331">
        <v>2020</v>
      </c>
      <c r="E4331">
        <v>6</v>
      </c>
      <c r="F4331">
        <v>0</v>
      </c>
      <c r="G4331">
        <v>0</v>
      </c>
    </row>
    <row r="4332" spans="1:7" ht="15.5" hidden="1" x14ac:dyDescent="0.35">
      <c r="A4332" t="s">
        <v>187</v>
      </c>
      <c r="B4332" t="s">
        <v>353</v>
      </c>
      <c r="C4332">
        <v>91483</v>
      </c>
      <c r="D4332">
        <v>2020</v>
      </c>
      <c r="E4332">
        <v>7</v>
      </c>
      <c r="F4332">
        <v>0</v>
      </c>
      <c r="G4332">
        <v>0</v>
      </c>
    </row>
    <row r="4333" spans="1:7" ht="15.5" hidden="1" x14ac:dyDescent="0.35">
      <c r="A4333" t="s">
        <v>187</v>
      </c>
      <c r="B4333" t="s">
        <v>353</v>
      </c>
      <c r="C4333">
        <v>91483</v>
      </c>
      <c r="D4333">
        <v>2020</v>
      </c>
      <c r="E4333">
        <v>8</v>
      </c>
      <c r="F4333">
        <v>0.85</v>
      </c>
      <c r="G4333">
        <v>1</v>
      </c>
    </row>
    <row r="4334" spans="1:7" ht="15.5" hidden="1" x14ac:dyDescent="0.35">
      <c r="A4334" t="s">
        <v>187</v>
      </c>
      <c r="B4334" t="s">
        <v>353</v>
      </c>
      <c r="C4334">
        <v>91483</v>
      </c>
      <c r="D4334">
        <v>2020</v>
      </c>
      <c r="E4334">
        <v>9</v>
      </c>
      <c r="F4334">
        <v>0</v>
      </c>
      <c r="G4334">
        <v>0</v>
      </c>
    </row>
    <row r="4335" spans="1:7" ht="15.5" hidden="1" x14ac:dyDescent="0.35">
      <c r="A4335" t="s">
        <v>187</v>
      </c>
      <c r="B4335" t="s">
        <v>353</v>
      </c>
      <c r="C4335">
        <v>91483</v>
      </c>
      <c r="D4335">
        <v>2020</v>
      </c>
      <c r="E4335">
        <v>10</v>
      </c>
      <c r="F4335">
        <v>0</v>
      </c>
      <c r="G4335">
        <v>0</v>
      </c>
    </row>
    <row r="4336" spans="1:7" ht="15.5" hidden="1" x14ac:dyDescent="0.35">
      <c r="A4336" t="s">
        <v>187</v>
      </c>
      <c r="B4336" t="s">
        <v>353</v>
      </c>
      <c r="C4336">
        <v>91483</v>
      </c>
      <c r="D4336">
        <v>2020</v>
      </c>
      <c r="E4336">
        <v>11</v>
      </c>
      <c r="F4336">
        <v>0</v>
      </c>
      <c r="G4336">
        <v>0</v>
      </c>
    </row>
    <row r="4337" spans="1:7" ht="15.5" hidden="1" x14ac:dyDescent="0.35">
      <c r="A4337" t="s">
        <v>187</v>
      </c>
      <c r="B4337" t="s">
        <v>353</v>
      </c>
      <c r="C4337">
        <v>91483</v>
      </c>
      <c r="D4337">
        <v>2020</v>
      </c>
      <c r="E4337">
        <v>12</v>
      </c>
      <c r="F4337">
        <v>0</v>
      </c>
      <c r="G4337">
        <v>0</v>
      </c>
    </row>
    <row r="4338" spans="1:7" ht="15.5" hidden="1" x14ac:dyDescent="0.35">
      <c r="A4338" t="s">
        <v>187</v>
      </c>
      <c r="B4338" t="s">
        <v>353</v>
      </c>
      <c r="C4338">
        <v>91483</v>
      </c>
      <c r="D4338">
        <v>2022</v>
      </c>
      <c r="E4338">
        <v>11</v>
      </c>
      <c r="F4338">
        <v>3.52</v>
      </c>
      <c r="G4338">
        <v>2</v>
      </c>
    </row>
    <row r="4339" spans="1:7" ht="15.5" hidden="1" x14ac:dyDescent="0.35">
      <c r="A4339" t="s">
        <v>187</v>
      </c>
      <c r="B4339" t="s">
        <v>353</v>
      </c>
      <c r="C4339">
        <v>91483</v>
      </c>
      <c r="D4339">
        <v>2022</v>
      </c>
      <c r="E4339">
        <v>12</v>
      </c>
      <c r="F4339">
        <v>293.60000000000002</v>
      </c>
      <c r="G4339">
        <v>43</v>
      </c>
    </row>
    <row r="4340" spans="1:7" ht="15.5" hidden="1" x14ac:dyDescent="0.35">
      <c r="A4340" t="s">
        <v>187</v>
      </c>
      <c r="B4340" t="s">
        <v>353</v>
      </c>
      <c r="C4340">
        <v>91483</v>
      </c>
      <c r="D4340">
        <v>2023</v>
      </c>
      <c r="E4340">
        <v>1</v>
      </c>
      <c r="F4340">
        <v>347.78</v>
      </c>
      <c r="G4340">
        <v>74</v>
      </c>
    </row>
    <row r="4341" spans="1:7" ht="15.5" hidden="1" x14ac:dyDescent="0.35">
      <c r="A4341" t="s">
        <v>187</v>
      </c>
      <c r="B4341" t="s">
        <v>353</v>
      </c>
      <c r="C4341">
        <v>91483</v>
      </c>
      <c r="D4341">
        <v>2023</v>
      </c>
      <c r="E4341">
        <v>2</v>
      </c>
      <c r="F4341">
        <v>320.12</v>
      </c>
      <c r="G4341">
        <v>48</v>
      </c>
    </row>
    <row r="4342" spans="1:7" ht="15.5" hidden="1" x14ac:dyDescent="0.35">
      <c r="A4342" t="s">
        <v>187</v>
      </c>
      <c r="B4342" t="s">
        <v>353</v>
      </c>
      <c r="C4342">
        <v>91483</v>
      </c>
      <c r="D4342">
        <v>2023</v>
      </c>
      <c r="E4342">
        <v>3</v>
      </c>
      <c r="F4342">
        <v>364.58</v>
      </c>
      <c r="G4342">
        <v>56</v>
      </c>
    </row>
    <row r="4343" spans="1:7" ht="15.5" hidden="1" x14ac:dyDescent="0.35">
      <c r="A4343" t="s">
        <v>187</v>
      </c>
      <c r="B4343" t="s">
        <v>353</v>
      </c>
      <c r="C4343">
        <v>91483</v>
      </c>
      <c r="D4343">
        <v>2023</v>
      </c>
      <c r="E4343">
        <v>4</v>
      </c>
      <c r="F4343">
        <v>316.97000000000003</v>
      </c>
      <c r="G4343">
        <v>50</v>
      </c>
    </row>
    <row r="4344" spans="1:7" ht="15.5" hidden="1" x14ac:dyDescent="0.35">
      <c r="A4344" t="s">
        <v>187</v>
      </c>
      <c r="B4344" t="s">
        <v>353</v>
      </c>
      <c r="C4344">
        <v>91483</v>
      </c>
      <c r="D4344">
        <v>2023</v>
      </c>
      <c r="E4344">
        <v>5</v>
      </c>
      <c r="F4344">
        <v>364.43</v>
      </c>
      <c r="G4344">
        <v>57</v>
      </c>
    </row>
    <row r="4345" spans="1:7" ht="15.5" hidden="1" x14ac:dyDescent="0.35">
      <c r="A4345" t="s">
        <v>187</v>
      </c>
      <c r="B4345" t="s">
        <v>353</v>
      </c>
      <c r="C4345">
        <v>91483</v>
      </c>
      <c r="D4345">
        <v>2023</v>
      </c>
      <c r="E4345">
        <v>6</v>
      </c>
      <c r="F4345">
        <v>381.37</v>
      </c>
      <c r="G4345">
        <v>59</v>
      </c>
    </row>
    <row r="4346" spans="1:7" ht="15.5" hidden="1" x14ac:dyDescent="0.35">
      <c r="A4346" t="s">
        <v>187</v>
      </c>
      <c r="B4346" t="s">
        <v>353</v>
      </c>
      <c r="C4346">
        <v>91483</v>
      </c>
      <c r="D4346">
        <v>2023</v>
      </c>
      <c r="E4346">
        <v>7</v>
      </c>
      <c r="F4346">
        <v>368.03</v>
      </c>
      <c r="G4346">
        <v>54</v>
      </c>
    </row>
    <row r="4347" spans="1:7" ht="15.5" hidden="1" x14ac:dyDescent="0.35">
      <c r="A4347" t="s">
        <v>187</v>
      </c>
      <c r="B4347" t="s">
        <v>353</v>
      </c>
      <c r="C4347">
        <v>91483</v>
      </c>
      <c r="D4347">
        <v>2023</v>
      </c>
      <c r="E4347">
        <v>8</v>
      </c>
      <c r="F4347">
        <v>96.25</v>
      </c>
      <c r="G4347">
        <v>14</v>
      </c>
    </row>
    <row r="4348" spans="1:7" ht="15.5" hidden="1" x14ac:dyDescent="0.35">
      <c r="A4348" t="s">
        <v>187</v>
      </c>
      <c r="B4348" t="s">
        <v>353</v>
      </c>
      <c r="C4348">
        <v>91483</v>
      </c>
      <c r="D4348">
        <v>2023</v>
      </c>
      <c r="E4348">
        <v>9</v>
      </c>
      <c r="F4348">
        <v>0</v>
      </c>
      <c r="G4348">
        <v>0</v>
      </c>
    </row>
    <row r="4349" spans="1:7" ht="15.5" hidden="1" x14ac:dyDescent="0.35">
      <c r="A4349" t="s">
        <v>187</v>
      </c>
      <c r="B4349" t="s">
        <v>353</v>
      </c>
      <c r="C4349">
        <v>91483</v>
      </c>
      <c r="D4349">
        <v>2023</v>
      </c>
      <c r="E4349">
        <v>10</v>
      </c>
      <c r="F4349">
        <v>0</v>
      </c>
      <c r="G4349">
        <v>0</v>
      </c>
    </row>
    <row r="4350" spans="1:7" ht="15.5" hidden="1" x14ac:dyDescent="0.35">
      <c r="A4350" t="s">
        <v>187</v>
      </c>
      <c r="B4350" t="s">
        <v>353</v>
      </c>
      <c r="C4350">
        <v>91483</v>
      </c>
      <c r="D4350">
        <v>2023</v>
      </c>
      <c r="E4350">
        <v>11</v>
      </c>
      <c r="F4350">
        <v>0</v>
      </c>
      <c r="G4350">
        <v>0</v>
      </c>
    </row>
    <row r="4351" spans="1:7" ht="15.5" hidden="1" x14ac:dyDescent="0.35">
      <c r="A4351" t="s">
        <v>187</v>
      </c>
      <c r="B4351" t="s">
        <v>353</v>
      </c>
      <c r="C4351">
        <v>91483</v>
      </c>
      <c r="D4351">
        <v>2023</v>
      </c>
      <c r="E4351">
        <v>12</v>
      </c>
      <c r="F4351">
        <v>0</v>
      </c>
      <c r="G4351">
        <v>0</v>
      </c>
    </row>
    <row r="4352" spans="1:7" ht="15.5" hidden="1" x14ac:dyDescent="0.35">
      <c r="A4352" t="s">
        <v>187</v>
      </c>
      <c r="B4352" t="s">
        <v>353</v>
      </c>
      <c r="C4352">
        <v>91483</v>
      </c>
      <c r="D4352">
        <v>2024</v>
      </c>
      <c r="E4352">
        <v>1</v>
      </c>
      <c r="F4352">
        <v>0</v>
      </c>
      <c r="G4352">
        <v>0</v>
      </c>
    </row>
    <row r="4353" spans="1:7" ht="15.5" hidden="1" x14ac:dyDescent="0.35">
      <c r="A4353" t="s">
        <v>187</v>
      </c>
      <c r="B4353" t="s">
        <v>353</v>
      </c>
      <c r="C4353">
        <v>91483</v>
      </c>
      <c r="D4353">
        <v>2024</v>
      </c>
      <c r="E4353">
        <v>2</v>
      </c>
      <c r="F4353">
        <v>2.0499999999999998</v>
      </c>
      <c r="G4353">
        <v>1</v>
      </c>
    </row>
    <row r="4354" spans="1:7" ht="15.5" hidden="1" x14ac:dyDescent="0.35">
      <c r="A4354" t="s">
        <v>187</v>
      </c>
      <c r="B4354" t="s">
        <v>353</v>
      </c>
      <c r="C4354">
        <v>91483</v>
      </c>
      <c r="D4354">
        <v>2024</v>
      </c>
      <c r="E4354">
        <v>3</v>
      </c>
      <c r="F4354">
        <v>328.93</v>
      </c>
      <c r="G4354">
        <v>49</v>
      </c>
    </row>
    <row r="4355" spans="1:7" ht="15.5" hidden="1" x14ac:dyDescent="0.35">
      <c r="A4355" t="s">
        <v>187</v>
      </c>
      <c r="B4355" t="s">
        <v>353</v>
      </c>
      <c r="C4355">
        <v>91483</v>
      </c>
      <c r="D4355">
        <v>2024</v>
      </c>
      <c r="E4355">
        <v>4</v>
      </c>
      <c r="F4355">
        <v>350.71</v>
      </c>
      <c r="G4355">
        <v>52</v>
      </c>
    </row>
    <row r="4356" spans="1:7" ht="15.5" hidden="1" x14ac:dyDescent="0.35">
      <c r="A4356" t="s">
        <v>187</v>
      </c>
      <c r="B4356" t="s">
        <v>353</v>
      </c>
      <c r="C4356">
        <v>91483</v>
      </c>
      <c r="D4356">
        <v>2024</v>
      </c>
      <c r="E4356">
        <v>5</v>
      </c>
      <c r="F4356">
        <v>356.38</v>
      </c>
      <c r="G4356">
        <v>75</v>
      </c>
    </row>
    <row r="4357" spans="1:7" ht="15.5" hidden="1" x14ac:dyDescent="0.35">
      <c r="A4357" t="s">
        <v>187</v>
      </c>
      <c r="B4357" t="s">
        <v>353</v>
      </c>
      <c r="C4357">
        <v>91483</v>
      </c>
      <c r="D4357">
        <v>2024</v>
      </c>
      <c r="E4357">
        <v>6</v>
      </c>
      <c r="F4357">
        <v>266.66000000000003</v>
      </c>
      <c r="G4357">
        <v>39.42</v>
      </c>
    </row>
    <row r="4358" spans="1:7" ht="15.5" hidden="1" x14ac:dyDescent="0.35">
      <c r="A4358" t="s">
        <v>187</v>
      </c>
      <c r="B4358" t="s">
        <v>353</v>
      </c>
      <c r="C4358">
        <v>91483</v>
      </c>
      <c r="D4358">
        <v>2024</v>
      </c>
      <c r="E4358">
        <v>7</v>
      </c>
      <c r="F4358">
        <v>0</v>
      </c>
      <c r="G4358">
        <v>0</v>
      </c>
    </row>
    <row r="4359" spans="1:7" ht="15.5" hidden="1" x14ac:dyDescent="0.35">
      <c r="A4359" t="s">
        <v>187</v>
      </c>
      <c r="B4359" t="s">
        <v>353</v>
      </c>
      <c r="C4359">
        <v>91483</v>
      </c>
      <c r="D4359">
        <v>2024</v>
      </c>
      <c r="E4359">
        <v>8</v>
      </c>
      <c r="F4359">
        <v>0</v>
      </c>
      <c r="G4359">
        <v>0</v>
      </c>
    </row>
    <row r="4360" spans="1:7" ht="15.5" hidden="1" x14ac:dyDescent="0.35">
      <c r="A4360" t="s">
        <v>187</v>
      </c>
      <c r="B4360" t="s">
        <v>353</v>
      </c>
      <c r="C4360">
        <v>91483</v>
      </c>
      <c r="D4360">
        <v>2024</v>
      </c>
      <c r="E4360">
        <v>9</v>
      </c>
      <c r="F4360">
        <v>0</v>
      </c>
      <c r="G4360">
        <v>0</v>
      </c>
    </row>
    <row r="4361" spans="1:7" ht="15.5" hidden="1" x14ac:dyDescent="0.35">
      <c r="A4361" t="s">
        <v>187</v>
      </c>
      <c r="B4361" t="s">
        <v>353</v>
      </c>
      <c r="C4361">
        <v>91483</v>
      </c>
      <c r="D4361">
        <v>2024</v>
      </c>
      <c r="E4361">
        <v>10</v>
      </c>
      <c r="F4361">
        <v>0</v>
      </c>
      <c r="G4361">
        <v>0</v>
      </c>
    </row>
    <row r="4362" spans="1:7" ht="15.5" hidden="1" x14ac:dyDescent="0.35">
      <c r="A4362" t="s">
        <v>187</v>
      </c>
      <c r="B4362" t="s">
        <v>353</v>
      </c>
      <c r="C4362">
        <v>91483</v>
      </c>
      <c r="D4362">
        <v>2024</v>
      </c>
      <c r="E4362">
        <v>11</v>
      </c>
      <c r="F4362">
        <v>0</v>
      </c>
      <c r="G4362">
        <v>0</v>
      </c>
    </row>
    <row r="4363" spans="1:7" ht="15.5" hidden="1" x14ac:dyDescent="0.35">
      <c r="A4363" t="s">
        <v>187</v>
      </c>
      <c r="B4363" t="s">
        <v>353</v>
      </c>
      <c r="C4363">
        <v>91483</v>
      </c>
      <c r="D4363">
        <v>2024</v>
      </c>
      <c r="E4363">
        <v>12</v>
      </c>
      <c r="F4363">
        <v>0</v>
      </c>
      <c r="G4363">
        <v>0</v>
      </c>
    </row>
    <row r="4364" spans="1:7" ht="15.5" x14ac:dyDescent="0.35">
      <c r="A4364" t="s">
        <v>187</v>
      </c>
      <c r="B4364" t="s">
        <v>353</v>
      </c>
      <c r="C4364">
        <v>91483</v>
      </c>
      <c r="D4364">
        <v>2025</v>
      </c>
      <c r="E4364">
        <v>1</v>
      </c>
      <c r="F4364">
        <v>0</v>
      </c>
      <c r="G4364">
        <v>0</v>
      </c>
    </row>
    <row r="4365" spans="1:7" ht="15.5" x14ac:dyDescent="0.35">
      <c r="A4365" t="s">
        <v>187</v>
      </c>
      <c r="B4365" t="s">
        <v>353</v>
      </c>
      <c r="C4365">
        <v>91483</v>
      </c>
      <c r="D4365">
        <v>2025</v>
      </c>
      <c r="E4365">
        <v>2</v>
      </c>
      <c r="F4365">
        <v>0</v>
      </c>
      <c r="G4365">
        <v>0</v>
      </c>
    </row>
    <row r="4366" spans="1:7" ht="15.5" x14ac:dyDescent="0.35">
      <c r="A4366" t="s">
        <v>187</v>
      </c>
      <c r="B4366" t="s">
        <v>353</v>
      </c>
      <c r="C4366">
        <v>91483</v>
      </c>
      <c r="D4366">
        <v>2025</v>
      </c>
      <c r="E4366">
        <v>3</v>
      </c>
      <c r="F4366">
        <v>0</v>
      </c>
      <c r="G4366">
        <v>0</v>
      </c>
    </row>
    <row r="4367" spans="1:7" ht="15.5" x14ac:dyDescent="0.35">
      <c r="A4367" t="s">
        <v>187</v>
      </c>
      <c r="B4367" t="s">
        <v>353</v>
      </c>
      <c r="C4367">
        <v>91483</v>
      </c>
      <c r="D4367">
        <v>2025</v>
      </c>
      <c r="E4367">
        <v>4</v>
      </c>
      <c r="F4367">
        <v>327.36</v>
      </c>
      <c r="G4367">
        <v>29.4</v>
      </c>
    </row>
    <row r="4368" spans="1:7" ht="15.5" x14ac:dyDescent="0.35">
      <c r="A4368" t="s">
        <v>187</v>
      </c>
      <c r="B4368" t="s">
        <v>353</v>
      </c>
      <c r="C4368">
        <v>91483</v>
      </c>
      <c r="D4368">
        <v>2025</v>
      </c>
      <c r="E4368">
        <v>5</v>
      </c>
      <c r="F4368">
        <v>487.21</v>
      </c>
      <c r="G4368">
        <v>52</v>
      </c>
    </row>
    <row r="4369" spans="1:7" ht="15.5" x14ac:dyDescent="0.35">
      <c r="A4369" t="s">
        <v>187</v>
      </c>
      <c r="B4369" t="s">
        <v>353</v>
      </c>
      <c r="C4369">
        <v>91483</v>
      </c>
      <c r="D4369">
        <v>2025</v>
      </c>
      <c r="E4369">
        <v>6</v>
      </c>
      <c r="F4369">
        <v>329.01</v>
      </c>
      <c r="G4369">
        <v>31</v>
      </c>
    </row>
    <row r="4370" spans="1:7" ht="15.5" x14ac:dyDescent="0.35">
      <c r="A4370" t="s">
        <v>187</v>
      </c>
      <c r="B4370" t="s">
        <v>353</v>
      </c>
      <c r="C4370">
        <v>91483</v>
      </c>
      <c r="D4370">
        <v>2025</v>
      </c>
      <c r="E4370">
        <v>7</v>
      </c>
      <c r="F4370">
        <v>0</v>
      </c>
      <c r="G4370">
        <v>0</v>
      </c>
    </row>
    <row r="4371" spans="1:7" ht="15.5" x14ac:dyDescent="0.35">
      <c r="A4371" t="s">
        <v>187</v>
      </c>
      <c r="B4371" t="s">
        <v>353</v>
      </c>
      <c r="C4371">
        <v>91483</v>
      </c>
      <c r="D4371">
        <v>2025</v>
      </c>
      <c r="E4371">
        <v>8</v>
      </c>
      <c r="F4371">
        <v>236.48</v>
      </c>
      <c r="G4371">
        <v>26</v>
      </c>
    </row>
    <row r="4372" spans="1:7" ht="15.5" x14ac:dyDescent="0.35">
      <c r="A4372" t="s">
        <v>187</v>
      </c>
      <c r="B4372" t="s">
        <v>353</v>
      </c>
      <c r="C4372">
        <v>91483</v>
      </c>
      <c r="D4372">
        <v>2025</v>
      </c>
      <c r="E4372">
        <v>9</v>
      </c>
      <c r="F4372">
        <v>489.69</v>
      </c>
      <c r="G4372">
        <v>46</v>
      </c>
    </row>
    <row r="4373" spans="1:7" ht="15.5" x14ac:dyDescent="0.35">
      <c r="A4373" t="s">
        <v>187</v>
      </c>
      <c r="B4373" t="s">
        <v>353</v>
      </c>
      <c r="C4373">
        <v>91483</v>
      </c>
      <c r="D4373">
        <v>2025</v>
      </c>
      <c r="E4373">
        <v>10</v>
      </c>
      <c r="F4373">
        <v>467.96</v>
      </c>
      <c r="G4373">
        <v>48</v>
      </c>
    </row>
    <row r="4374" spans="1:7" ht="15.5" x14ac:dyDescent="0.35">
      <c r="A4374" t="s">
        <v>187</v>
      </c>
      <c r="B4374" t="s">
        <v>353</v>
      </c>
      <c r="C4374">
        <v>91483</v>
      </c>
      <c r="D4374">
        <v>2025</v>
      </c>
      <c r="E4374">
        <v>11</v>
      </c>
      <c r="F4374">
        <v>486.97</v>
      </c>
      <c r="G4374">
        <v>45</v>
      </c>
    </row>
    <row r="4375" spans="1:7" ht="15.5" hidden="1" x14ac:dyDescent="0.35">
      <c r="A4375" t="s">
        <v>187</v>
      </c>
      <c r="B4375" t="s">
        <v>353</v>
      </c>
      <c r="C4375">
        <v>91484</v>
      </c>
      <c r="D4375">
        <v>2017</v>
      </c>
      <c r="E4375">
        <v>11</v>
      </c>
      <c r="F4375">
        <v>297.04000000000002</v>
      </c>
      <c r="G4375">
        <v>49</v>
      </c>
    </row>
    <row r="4376" spans="1:7" ht="15.5" hidden="1" x14ac:dyDescent="0.35">
      <c r="A4376" t="s">
        <v>187</v>
      </c>
      <c r="B4376" t="s">
        <v>353</v>
      </c>
      <c r="C4376">
        <v>91484</v>
      </c>
      <c r="D4376">
        <v>2017</v>
      </c>
      <c r="E4376">
        <v>12</v>
      </c>
      <c r="F4376">
        <v>429.49</v>
      </c>
      <c r="G4376">
        <v>40</v>
      </c>
    </row>
    <row r="4377" spans="1:7" ht="15.5" hidden="1" x14ac:dyDescent="0.35">
      <c r="A4377" t="s">
        <v>187</v>
      </c>
      <c r="B4377" t="s">
        <v>353</v>
      </c>
      <c r="C4377">
        <v>91484</v>
      </c>
      <c r="D4377">
        <v>2018</v>
      </c>
      <c r="E4377">
        <v>1</v>
      </c>
      <c r="F4377">
        <v>392.59</v>
      </c>
      <c r="G4377">
        <v>48</v>
      </c>
    </row>
    <row r="4378" spans="1:7" ht="15.5" hidden="1" x14ac:dyDescent="0.35">
      <c r="A4378" t="s">
        <v>187</v>
      </c>
      <c r="B4378" t="s">
        <v>353</v>
      </c>
      <c r="C4378">
        <v>91484</v>
      </c>
      <c r="D4378">
        <v>2018</v>
      </c>
      <c r="E4378">
        <v>2</v>
      </c>
      <c r="F4378">
        <v>289.31</v>
      </c>
      <c r="G4378">
        <v>32</v>
      </c>
    </row>
    <row r="4379" spans="1:7" ht="15.5" hidden="1" x14ac:dyDescent="0.35">
      <c r="A4379" t="s">
        <v>187</v>
      </c>
      <c r="B4379" t="s">
        <v>353</v>
      </c>
      <c r="C4379">
        <v>91484</v>
      </c>
      <c r="D4379">
        <v>2018</v>
      </c>
      <c r="E4379">
        <v>3</v>
      </c>
      <c r="F4379">
        <v>394.69</v>
      </c>
      <c r="G4379">
        <v>42</v>
      </c>
    </row>
    <row r="4380" spans="1:7" ht="15.5" hidden="1" x14ac:dyDescent="0.35">
      <c r="A4380" t="s">
        <v>187</v>
      </c>
      <c r="B4380" t="s">
        <v>353</v>
      </c>
      <c r="C4380">
        <v>91484</v>
      </c>
      <c r="D4380">
        <v>2018</v>
      </c>
      <c r="E4380">
        <v>4</v>
      </c>
      <c r="F4380">
        <v>370.73</v>
      </c>
      <c r="G4380">
        <v>47</v>
      </c>
    </row>
    <row r="4381" spans="1:7" ht="15.5" hidden="1" x14ac:dyDescent="0.35">
      <c r="A4381" t="s">
        <v>187</v>
      </c>
      <c r="B4381" t="s">
        <v>353</v>
      </c>
      <c r="C4381">
        <v>91484</v>
      </c>
      <c r="D4381">
        <v>2018</v>
      </c>
      <c r="E4381">
        <v>5</v>
      </c>
      <c r="F4381">
        <v>396.72</v>
      </c>
      <c r="G4381">
        <v>45</v>
      </c>
    </row>
    <row r="4382" spans="1:7" ht="15.5" hidden="1" x14ac:dyDescent="0.35">
      <c r="A4382" t="s">
        <v>187</v>
      </c>
      <c r="B4382" t="s">
        <v>353</v>
      </c>
      <c r="C4382">
        <v>91484</v>
      </c>
      <c r="D4382">
        <v>2018</v>
      </c>
      <c r="E4382">
        <v>6</v>
      </c>
      <c r="F4382">
        <v>391.7</v>
      </c>
      <c r="G4382">
        <v>40</v>
      </c>
    </row>
    <row r="4383" spans="1:7" ht="15.5" hidden="1" x14ac:dyDescent="0.35">
      <c r="A4383" t="s">
        <v>187</v>
      </c>
      <c r="B4383" t="s">
        <v>353</v>
      </c>
      <c r="C4383">
        <v>91484</v>
      </c>
      <c r="D4383">
        <v>2018</v>
      </c>
      <c r="E4383">
        <v>7</v>
      </c>
      <c r="F4383">
        <v>361.56</v>
      </c>
      <c r="G4383">
        <v>39</v>
      </c>
    </row>
    <row r="4384" spans="1:7" ht="15.5" hidden="1" x14ac:dyDescent="0.35">
      <c r="A4384" t="s">
        <v>187</v>
      </c>
      <c r="B4384" t="s">
        <v>353</v>
      </c>
      <c r="C4384">
        <v>91484</v>
      </c>
      <c r="D4384">
        <v>2018</v>
      </c>
      <c r="E4384">
        <v>8</v>
      </c>
      <c r="F4384">
        <v>365.92</v>
      </c>
      <c r="G4384">
        <v>43</v>
      </c>
    </row>
    <row r="4385" spans="1:7" ht="15.5" hidden="1" x14ac:dyDescent="0.35">
      <c r="A4385" t="s">
        <v>187</v>
      </c>
      <c r="B4385" t="s">
        <v>353</v>
      </c>
      <c r="C4385">
        <v>91484</v>
      </c>
      <c r="D4385">
        <v>2018</v>
      </c>
      <c r="E4385">
        <v>9</v>
      </c>
      <c r="F4385">
        <v>394.23</v>
      </c>
      <c r="G4385">
        <v>44</v>
      </c>
    </row>
    <row r="4386" spans="1:7" ht="15.5" hidden="1" x14ac:dyDescent="0.35">
      <c r="A4386" t="s">
        <v>187</v>
      </c>
      <c r="B4386" t="s">
        <v>353</v>
      </c>
      <c r="C4386">
        <v>91484</v>
      </c>
      <c r="D4386">
        <v>2018</v>
      </c>
      <c r="E4386">
        <v>10</v>
      </c>
      <c r="F4386">
        <v>164.63</v>
      </c>
      <c r="G4386">
        <v>23.58</v>
      </c>
    </row>
    <row r="4387" spans="1:7" ht="15.5" hidden="1" x14ac:dyDescent="0.35">
      <c r="A4387" t="s">
        <v>187</v>
      </c>
      <c r="B4387" t="s">
        <v>353</v>
      </c>
      <c r="C4387">
        <v>91484</v>
      </c>
      <c r="D4387">
        <v>2018</v>
      </c>
      <c r="E4387">
        <v>11</v>
      </c>
      <c r="F4387">
        <v>0</v>
      </c>
      <c r="G4387">
        <v>0</v>
      </c>
    </row>
    <row r="4388" spans="1:7" ht="15.5" hidden="1" x14ac:dyDescent="0.35">
      <c r="A4388" t="s">
        <v>187</v>
      </c>
      <c r="B4388" t="s">
        <v>353</v>
      </c>
      <c r="C4388">
        <v>91484</v>
      </c>
      <c r="D4388">
        <v>2018</v>
      </c>
      <c r="E4388">
        <v>12</v>
      </c>
      <c r="F4388">
        <v>0</v>
      </c>
      <c r="G4388">
        <v>0</v>
      </c>
    </row>
    <row r="4389" spans="1:7" ht="15.5" hidden="1" x14ac:dyDescent="0.35">
      <c r="A4389" t="s">
        <v>187</v>
      </c>
      <c r="B4389" t="s">
        <v>353</v>
      </c>
      <c r="C4389">
        <v>91484</v>
      </c>
      <c r="D4389">
        <v>2019</v>
      </c>
      <c r="E4389">
        <v>1</v>
      </c>
      <c r="F4389">
        <v>12.59</v>
      </c>
      <c r="G4389">
        <v>2.02</v>
      </c>
    </row>
    <row r="4390" spans="1:7" ht="15.5" hidden="1" x14ac:dyDescent="0.35">
      <c r="A4390" t="s">
        <v>187</v>
      </c>
      <c r="B4390" t="s">
        <v>353</v>
      </c>
      <c r="C4390">
        <v>91484</v>
      </c>
      <c r="D4390">
        <v>2019</v>
      </c>
      <c r="E4390">
        <v>2</v>
      </c>
      <c r="F4390">
        <v>280.58999999999997</v>
      </c>
      <c r="G4390">
        <v>42</v>
      </c>
    </row>
    <row r="4391" spans="1:7" ht="15.5" hidden="1" x14ac:dyDescent="0.35">
      <c r="A4391" t="s">
        <v>187</v>
      </c>
      <c r="B4391" t="s">
        <v>353</v>
      </c>
      <c r="C4391">
        <v>91484</v>
      </c>
      <c r="D4391">
        <v>2019</v>
      </c>
      <c r="E4391">
        <v>3</v>
      </c>
      <c r="F4391">
        <v>328.73</v>
      </c>
      <c r="G4391">
        <v>49</v>
      </c>
    </row>
    <row r="4392" spans="1:7" ht="15.5" hidden="1" x14ac:dyDescent="0.35">
      <c r="A4392" t="s">
        <v>187</v>
      </c>
      <c r="B4392" t="s">
        <v>353</v>
      </c>
      <c r="C4392">
        <v>91484</v>
      </c>
      <c r="D4392">
        <v>2019</v>
      </c>
      <c r="E4392">
        <v>4</v>
      </c>
      <c r="F4392">
        <v>335.48</v>
      </c>
      <c r="G4392">
        <v>53</v>
      </c>
    </row>
    <row r="4393" spans="1:7" ht="15.5" hidden="1" x14ac:dyDescent="0.35">
      <c r="A4393" t="s">
        <v>187</v>
      </c>
      <c r="B4393" t="s">
        <v>353</v>
      </c>
      <c r="C4393">
        <v>91484</v>
      </c>
      <c r="D4393">
        <v>2019</v>
      </c>
      <c r="E4393">
        <v>5</v>
      </c>
      <c r="F4393">
        <v>299.32</v>
      </c>
      <c r="G4393">
        <v>51</v>
      </c>
    </row>
    <row r="4394" spans="1:7" ht="15.5" hidden="1" x14ac:dyDescent="0.35">
      <c r="A4394" t="s">
        <v>187</v>
      </c>
      <c r="B4394" t="s">
        <v>353</v>
      </c>
      <c r="C4394">
        <v>91484</v>
      </c>
      <c r="D4394">
        <v>2019</v>
      </c>
      <c r="E4394">
        <v>6</v>
      </c>
      <c r="F4394">
        <v>388.08</v>
      </c>
      <c r="G4394">
        <v>65</v>
      </c>
    </row>
    <row r="4395" spans="1:7" ht="15.5" hidden="1" x14ac:dyDescent="0.35">
      <c r="A4395" t="s">
        <v>187</v>
      </c>
      <c r="B4395" t="s">
        <v>353</v>
      </c>
      <c r="C4395">
        <v>91484</v>
      </c>
      <c r="D4395">
        <v>2019</v>
      </c>
      <c r="E4395">
        <v>7</v>
      </c>
      <c r="F4395">
        <v>316.3</v>
      </c>
      <c r="G4395">
        <v>54</v>
      </c>
    </row>
    <row r="4396" spans="1:7" ht="15.5" hidden="1" x14ac:dyDescent="0.35">
      <c r="A4396" t="s">
        <v>187</v>
      </c>
      <c r="B4396" t="s">
        <v>353</v>
      </c>
      <c r="C4396">
        <v>91484</v>
      </c>
      <c r="D4396">
        <v>2019</v>
      </c>
      <c r="E4396">
        <v>8</v>
      </c>
      <c r="F4396">
        <v>381.4</v>
      </c>
      <c r="G4396">
        <v>63</v>
      </c>
    </row>
    <row r="4397" spans="1:7" ht="15.5" hidden="1" x14ac:dyDescent="0.35">
      <c r="A4397" t="s">
        <v>187</v>
      </c>
      <c r="B4397" t="s">
        <v>353</v>
      </c>
      <c r="C4397">
        <v>91484</v>
      </c>
      <c r="D4397">
        <v>2019</v>
      </c>
      <c r="E4397">
        <v>9</v>
      </c>
      <c r="F4397">
        <v>364.65</v>
      </c>
      <c r="G4397">
        <v>59</v>
      </c>
    </row>
    <row r="4398" spans="1:7" ht="15.5" hidden="1" x14ac:dyDescent="0.35">
      <c r="A4398" t="s">
        <v>187</v>
      </c>
      <c r="B4398" t="s">
        <v>353</v>
      </c>
      <c r="C4398">
        <v>91484</v>
      </c>
      <c r="D4398">
        <v>2019</v>
      </c>
      <c r="E4398">
        <v>10</v>
      </c>
      <c r="F4398">
        <v>380.37</v>
      </c>
      <c r="G4398">
        <v>61</v>
      </c>
    </row>
    <row r="4399" spans="1:7" ht="15.5" hidden="1" x14ac:dyDescent="0.35">
      <c r="A4399" t="s">
        <v>187</v>
      </c>
      <c r="B4399" t="s">
        <v>353</v>
      </c>
      <c r="C4399">
        <v>91484</v>
      </c>
      <c r="D4399">
        <v>2019</v>
      </c>
      <c r="E4399">
        <v>11</v>
      </c>
      <c r="F4399">
        <v>201.67</v>
      </c>
      <c r="G4399">
        <v>32</v>
      </c>
    </row>
    <row r="4400" spans="1:7" ht="15.5" hidden="1" x14ac:dyDescent="0.35">
      <c r="A4400" t="s">
        <v>187</v>
      </c>
      <c r="B4400" t="s">
        <v>353</v>
      </c>
      <c r="C4400">
        <v>91484</v>
      </c>
      <c r="D4400">
        <v>2019</v>
      </c>
      <c r="E4400">
        <v>12</v>
      </c>
      <c r="F4400">
        <v>374.58</v>
      </c>
      <c r="G4400">
        <v>64</v>
      </c>
    </row>
    <row r="4401" spans="1:7" ht="15.5" hidden="1" x14ac:dyDescent="0.35">
      <c r="A4401" t="s">
        <v>187</v>
      </c>
      <c r="B4401" t="s">
        <v>353</v>
      </c>
      <c r="C4401">
        <v>91484</v>
      </c>
      <c r="D4401">
        <v>2020</v>
      </c>
      <c r="E4401">
        <v>1</v>
      </c>
      <c r="F4401">
        <v>287.91000000000003</v>
      </c>
      <c r="G4401">
        <v>47.53</v>
      </c>
    </row>
    <row r="4402" spans="1:7" ht="15.5" hidden="1" x14ac:dyDescent="0.35">
      <c r="A4402" t="s">
        <v>187</v>
      </c>
      <c r="B4402" t="s">
        <v>353</v>
      </c>
      <c r="C4402">
        <v>91484</v>
      </c>
      <c r="D4402">
        <v>2020</v>
      </c>
      <c r="E4402">
        <v>2</v>
      </c>
      <c r="F4402">
        <v>269.33999999999997</v>
      </c>
      <c r="G4402">
        <v>44.47</v>
      </c>
    </row>
    <row r="4403" spans="1:7" ht="15.5" hidden="1" x14ac:dyDescent="0.35">
      <c r="A4403" t="s">
        <v>187</v>
      </c>
      <c r="B4403" t="s">
        <v>353</v>
      </c>
      <c r="C4403">
        <v>91484</v>
      </c>
      <c r="D4403">
        <v>2020</v>
      </c>
      <c r="E4403">
        <v>3</v>
      </c>
      <c r="F4403">
        <v>269.33</v>
      </c>
      <c r="G4403">
        <v>42</v>
      </c>
    </row>
    <row r="4404" spans="1:7" ht="15.5" hidden="1" x14ac:dyDescent="0.35">
      <c r="A4404" t="s">
        <v>187</v>
      </c>
      <c r="B4404" t="s">
        <v>353</v>
      </c>
      <c r="C4404">
        <v>91484</v>
      </c>
      <c r="D4404">
        <v>2020</v>
      </c>
      <c r="E4404">
        <v>4</v>
      </c>
      <c r="F4404">
        <v>0</v>
      </c>
      <c r="G4404">
        <v>0</v>
      </c>
    </row>
    <row r="4405" spans="1:7" ht="15.5" hidden="1" x14ac:dyDescent="0.35">
      <c r="A4405" t="s">
        <v>187</v>
      </c>
      <c r="B4405" t="s">
        <v>353</v>
      </c>
      <c r="C4405">
        <v>91484</v>
      </c>
      <c r="D4405">
        <v>2020</v>
      </c>
      <c r="E4405">
        <v>5</v>
      </c>
      <c r="F4405">
        <v>0</v>
      </c>
      <c r="G4405">
        <v>0</v>
      </c>
    </row>
    <row r="4406" spans="1:7" ht="15.5" hidden="1" x14ac:dyDescent="0.35">
      <c r="A4406" t="s">
        <v>187</v>
      </c>
      <c r="B4406" t="s">
        <v>353</v>
      </c>
      <c r="C4406">
        <v>91484</v>
      </c>
      <c r="D4406">
        <v>2020</v>
      </c>
      <c r="E4406">
        <v>6</v>
      </c>
      <c r="F4406">
        <v>0</v>
      </c>
      <c r="G4406">
        <v>0</v>
      </c>
    </row>
    <row r="4407" spans="1:7" ht="15.5" hidden="1" x14ac:dyDescent="0.35">
      <c r="A4407" t="s">
        <v>187</v>
      </c>
      <c r="B4407" t="s">
        <v>353</v>
      </c>
      <c r="C4407">
        <v>91484</v>
      </c>
      <c r="D4407">
        <v>2020</v>
      </c>
      <c r="E4407">
        <v>7</v>
      </c>
      <c r="F4407">
        <v>0</v>
      </c>
      <c r="G4407">
        <v>0</v>
      </c>
    </row>
    <row r="4408" spans="1:7" ht="15.5" hidden="1" x14ac:dyDescent="0.35">
      <c r="A4408" t="s">
        <v>187</v>
      </c>
      <c r="B4408" t="s">
        <v>353</v>
      </c>
      <c r="C4408">
        <v>91484</v>
      </c>
      <c r="D4408">
        <v>2020</v>
      </c>
      <c r="E4408">
        <v>8</v>
      </c>
      <c r="F4408">
        <v>0.15</v>
      </c>
      <c r="G4408">
        <v>0.12</v>
      </c>
    </row>
    <row r="4409" spans="1:7" ht="15.5" hidden="1" x14ac:dyDescent="0.35">
      <c r="A4409" t="s">
        <v>187</v>
      </c>
      <c r="B4409" t="s">
        <v>353</v>
      </c>
      <c r="C4409">
        <v>91484</v>
      </c>
      <c r="D4409">
        <v>2020</v>
      </c>
      <c r="E4409">
        <v>9</v>
      </c>
      <c r="F4409">
        <v>1.05</v>
      </c>
      <c r="G4409">
        <v>0.88</v>
      </c>
    </row>
    <row r="4410" spans="1:7" ht="15.5" hidden="1" x14ac:dyDescent="0.35">
      <c r="A4410" t="s">
        <v>187</v>
      </c>
      <c r="B4410" t="s">
        <v>353</v>
      </c>
      <c r="C4410">
        <v>91484</v>
      </c>
      <c r="D4410">
        <v>2020</v>
      </c>
      <c r="E4410">
        <v>10</v>
      </c>
      <c r="F4410">
        <v>0</v>
      </c>
      <c r="G4410">
        <v>0</v>
      </c>
    </row>
    <row r="4411" spans="1:7" ht="15.5" hidden="1" x14ac:dyDescent="0.35">
      <c r="A4411" t="s">
        <v>187</v>
      </c>
      <c r="B4411" t="s">
        <v>353</v>
      </c>
      <c r="C4411">
        <v>91484</v>
      </c>
      <c r="D4411">
        <v>2020</v>
      </c>
      <c r="E4411">
        <v>11</v>
      </c>
      <c r="F4411">
        <v>0</v>
      </c>
      <c r="G4411">
        <v>0</v>
      </c>
    </row>
    <row r="4412" spans="1:7" ht="15.5" hidden="1" x14ac:dyDescent="0.35">
      <c r="A4412" t="s">
        <v>187</v>
      </c>
      <c r="B4412" t="s">
        <v>353</v>
      </c>
      <c r="C4412">
        <v>91484</v>
      </c>
      <c r="D4412">
        <v>2020</v>
      </c>
      <c r="E4412">
        <v>12</v>
      </c>
      <c r="F4412">
        <v>0.25</v>
      </c>
      <c r="G4412">
        <v>1</v>
      </c>
    </row>
    <row r="4413" spans="1:7" ht="15.5" hidden="1" x14ac:dyDescent="0.35">
      <c r="A4413" t="s">
        <v>187</v>
      </c>
      <c r="B4413" t="s">
        <v>353</v>
      </c>
      <c r="C4413">
        <v>91484</v>
      </c>
      <c r="D4413">
        <v>2022</v>
      </c>
      <c r="E4413">
        <v>12</v>
      </c>
      <c r="F4413">
        <v>0.4</v>
      </c>
      <c r="G4413">
        <v>1</v>
      </c>
    </row>
    <row r="4414" spans="1:7" ht="15.5" hidden="1" x14ac:dyDescent="0.35">
      <c r="A4414" t="s">
        <v>187</v>
      </c>
      <c r="B4414" t="s">
        <v>353</v>
      </c>
      <c r="C4414">
        <v>91484</v>
      </c>
      <c r="D4414">
        <v>2023</v>
      </c>
      <c r="E4414">
        <v>1</v>
      </c>
      <c r="F4414">
        <v>0</v>
      </c>
      <c r="G4414">
        <v>0</v>
      </c>
    </row>
    <row r="4415" spans="1:7" ht="15.5" hidden="1" x14ac:dyDescent="0.35">
      <c r="A4415" t="s">
        <v>187</v>
      </c>
      <c r="B4415" t="s">
        <v>353</v>
      </c>
      <c r="C4415">
        <v>91484</v>
      </c>
      <c r="D4415">
        <v>2023</v>
      </c>
      <c r="E4415">
        <v>2</v>
      </c>
      <c r="F4415">
        <v>3.32</v>
      </c>
      <c r="G4415">
        <v>1</v>
      </c>
    </row>
    <row r="4416" spans="1:7" ht="15.5" hidden="1" x14ac:dyDescent="0.35">
      <c r="A4416" t="s">
        <v>187</v>
      </c>
      <c r="B4416" t="s">
        <v>353</v>
      </c>
      <c r="C4416">
        <v>91484</v>
      </c>
      <c r="D4416">
        <v>2023</v>
      </c>
      <c r="E4416">
        <v>3</v>
      </c>
      <c r="F4416">
        <v>305.45</v>
      </c>
      <c r="G4416">
        <v>61</v>
      </c>
    </row>
    <row r="4417" spans="1:7" ht="15.5" hidden="1" x14ac:dyDescent="0.35">
      <c r="A4417" t="s">
        <v>187</v>
      </c>
      <c r="B4417" t="s">
        <v>353</v>
      </c>
      <c r="C4417">
        <v>91484</v>
      </c>
      <c r="D4417">
        <v>2023</v>
      </c>
      <c r="E4417">
        <v>4</v>
      </c>
      <c r="F4417">
        <v>335.37</v>
      </c>
      <c r="G4417">
        <v>52</v>
      </c>
    </row>
    <row r="4418" spans="1:7" ht="15.5" hidden="1" x14ac:dyDescent="0.35">
      <c r="A4418" t="s">
        <v>187</v>
      </c>
      <c r="B4418" t="s">
        <v>353</v>
      </c>
      <c r="C4418">
        <v>91484</v>
      </c>
      <c r="D4418">
        <v>2023</v>
      </c>
      <c r="E4418">
        <v>5</v>
      </c>
      <c r="F4418">
        <v>339.7</v>
      </c>
      <c r="G4418">
        <v>62</v>
      </c>
    </row>
    <row r="4419" spans="1:7" ht="15.5" hidden="1" x14ac:dyDescent="0.35">
      <c r="A4419" t="s">
        <v>187</v>
      </c>
      <c r="B4419" t="s">
        <v>353</v>
      </c>
      <c r="C4419">
        <v>91484</v>
      </c>
      <c r="D4419">
        <v>2023</v>
      </c>
      <c r="E4419">
        <v>6</v>
      </c>
      <c r="F4419">
        <v>369.19</v>
      </c>
      <c r="G4419">
        <v>54</v>
      </c>
    </row>
    <row r="4420" spans="1:7" ht="15.5" hidden="1" x14ac:dyDescent="0.35">
      <c r="A4420" t="s">
        <v>187</v>
      </c>
      <c r="B4420" t="s">
        <v>353</v>
      </c>
      <c r="C4420">
        <v>91484</v>
      </c>
      <c r="D4420">
        <v>2023</v>
      </c>
      <c r="E4420">
        <v>7</v>
      </c>
      <c r="F4420">
        <v>405.37</v>
      </c>
      <c r="G4420">
        <v>58</v>
      </c>
    </row>
    <row r="4421" spans="1:7" ht="15.5" hidden="1" x14ac:dyDescent="0.35">
      <c r="A4421" t="s">
        <v>187</v>
      </c>
      <c r="B4421" t="s">
        <v>353</v>
      </c>
      <c r="C4421">
        <v>91484</v>
      </c>
      <c r="D4421">
        <v>2023</v>
      </c>
      <c r="E4421">
        <v>8</v>
      </c>
      <c r="F4421">
        <v>327.85</v>
      </c>
      <c r="G4421">
        <v>49</v>
      </c>
    </row>
    <row r="4422" spans="1:7" ht="15.5" hidden="1" x14ac:dyDescent="0.35">
      <c r="A4422" t="s">
        <v>187</v>
      </c>
      <c r="B4422" t="s">
        <v>353</v>
      </c>
      <c r="C4422">
        <v>91484</v>
      </c>
      <c r="D4422">
        <v>2023</v>
      </c>
      <c r="E4422">
        <v>9</v>
      </c>
      <c r="F4422">
        <v>397.9</v>
      </c>
      <c r="G4422">
        <v>68</v>
      </c>
    </row>
    <row r="4423" spans="1:7" ht="15.5" hidden="1" x14ac:dyDescent="0.35">
      <c r="A4423" t="s">
        <v>187</v>
      </c>
      <c r="B4423" t="s">
        <v>353</v>
      </c>
      <c r="C4423">
        <v>91484</v>
      </c>
      <c r="D4423">
        <v>2023</v>
      </c>
      <c r="E4423">
        <v>10</v>
      </c>
      <c r="F4423">
        <v>150.52000000000001</v>
      </c>
      <c r="G4423">
        <v>21</v>
      </c>
    </row>
    <row r="4424" spans="1:7" ht="15.5" hidden="1" x14ac:dyDescent="0.35">
      <c r="A4424" t="s">
        <v>187</v>
      </c>
      <c r="B4424" t="s">
        <v>353</v>
      </c>
      <c r="C4424">
        <v>91484</v>
      </c>
      <c r="D4424">
        <v>2023</v>
      </c>
      <c r="E4424">
        <v>11</v>
      </c>
      <c r="F4424">
        <v>0</v>
      </c>
      <c r="G4424">
        <v>0</v>
      </c>
    </row>
    <row r="4425" spans="1:7" ht="15.5" hidden="1" x14ac:dyDescent="0.35">
      <c r="A4425" t="s">
        <v>187</v>
      </c>
      <c r="B4425" t="s">
        <v>353</v>
      </c>
      <c r="C4425">
        <v>91484</v>
      </c>
      <c r="D4425">
        <v>2023</v>
      </c>
      <c r="E4425">
        <v>12</v>
      </c>
      <c r="F4425">
        <v>0</v>
      </c>
      <c r="G4425">
        <v>0</v>
      </c>
    </row>
    <row r="4426" spans="1:7" ht="15.5" hidden="1" x14ac:dyDescent="0.35">
      <c r="A4426" t="s">
        <v>187</v>
      </c>
      <c r="B4426" t="s">
        <v>353</v>
      </c>
      <c r="C4426">
        <v>91484</v>
      </c>
      <c r="D4426">
        <v>2024</v>
      </c>
      <c r="E4426">
        <v>1</v>
      </c>
      <c r="F4426">
        <v>0</v>
      </c>
      <c r="G4426">
        <v>0</v>
      </c>
    </row>
    <row r="4427" spans="1:7" ht="15.5" hidden="1" x14ac:dyDescent="0.35">
      <c r="A4427" t="s">
        <v>187</v>
      </c>
      <c r="B4427" t="s">
        <v>353</v>
      </c>
      <c r="C4427">
        <v>91484</v>
      </c>
      <c r="D4427">
        <v>2024</v>
      </c>
      <c r="E4427">
        <v>2</v>
      </c>
      <c r="F4427">
        <v>0</v>
      </c>
      <c r="G4427">
        <v>0</v>
      </c>
    </row>
    <row r="4428" spans="1:7" ht="15.5" hidden="1" x14ac:dyDescent="0.35">
      <c r="A4428" t="s">
        <v>187</v>
      </c>
      <c r="B4428" t="s">
        <v>353</v>
      </c>
      <c r="C4428">
        <v>91484</v>
      </c>
      <c r="D4428">
        <v>2024</v>
      </c>
      <c r="E4428">
        <v>3</v>
      </c>
      <c r="F4428">
        <v>0</v>
      </c>
      <c r="G4428">
        <v>0</v>
      </c>
    </row>
    <row r="4429" spans="1:7" ht="15.5" hidden="1" x14ac:dyDescent="0.35">
      <c r="A4429" t="s">
        <v>187</v>
      </c>
      <c r="B4429" t="s">
        <v>353</v>
      </c>
      <c r="C4429">
        <v>91484</v>
      </c>
      <c r="D4429">
        <v>2024</v>
      </c>
      <c r="E4429">
        <v>4</v>
      </c>
      <c r="F4429">
        <v>74.17</v>
      </c>
      <c r="G4429">
        <v>11</v>
      </c>
    </row>
    <row r="4430" spans="1:7" ht="15.5" hidden="1" x14ac:dyDescent="0.35">
      <c r="A4430" t="s">
        <v>187</v>
      </c>
      <c r="B4430" t="s">
        <v>353</v>
      </c>
      <c r="C4430">
        <v>91484</v>
      </c>
      <c r="D4430">
        <v>2024</v>
      </c>
      <c r="E4430">
        <v>5</v>
      </c>
      <c r="F4430">
        <v>394.21</v>
      </c>
      <c r="G4430">
        <v>76</v>
      </c>
    </row>
    <row r="4431" spans="1:7" ht="15.5" hidden="1" x14ac:dyDescent="0.35">
      <c r="A4431" t="s">
        <v>187</v>
      </c>
      <c r="B4431" t="s">
        <v>353</v>
      </c>
      <c r="C4431">
        <v>91484</v>
      </c>
      <c r="D4431">
        <v>2024</v>
      </c>
      <c r="E4431">
        <v>6</v>
      </c>
      <c r="F4431">
        <v>342.37</v>
      </c>
      <c r="G4431">
        <v>56</v>
      </c>
    </row>
    <row r="4432" spans="1:7" ht="15.5" hidden="1" x14ac:dyDescent="0.35">
      <c r="A4432" t="s">
        <v>187</v>
      </c>
      <c r="B4432" t="s">
        <v>353</v>
      </c>
      <c r="C4432">
        <v>91484</v>
      </c>
      <c r="D4432">
        <v>2024</v>
      </c>
      <c r="E4432">
        <v>7</v>
      </c>
      <c r="F4432">
        <v>389.12</v>
      </c>
      <c r="G4432">
        <v>57</v>
      </c>
    </row>
    <row r="4433" spans="1:7" ht="15.5" hidden="1" x14ac:dyDescent="0.35">
      <c r="A4433" t="s">
        <v>187</v>
      </c>
      <c r="B4433" t="s">
        <v>353</v>
      </c>
      <c r="C4433">
        <v>91484</v>
      </c>
      <c r="D4433">
        <v>2024</v>
      </c>
      <c r="E4433">
        <v>8</v>
      </c>
      <c r="F4433">
        <v>403.46</v>
      </c>
      <c r="G4433">
        <v>62</v>
      </c>
    </row>
    <row r="4434" spans="1:7" ht="15.5" hidden="1" x14ac:dyDescent="0.35">
      <c r="A4434" t="s">
        <v>187</v>
      </c>
      <c r="B4434" t="s">
        <v>353</v>
      </c>
      <c r="C4434">
        <v>91484</v>
      </c>
      <c r="D4434">
        <v>2024</v>
      </c>
      <c r="E4434">
        <v>9</v>
      </c>
      <c r="F4434">
        <v>412.63</v>
      </c>
      <c r="G4434">
        <v>58</v>
      </c>
    </row>
    <row r="4435" spans="1:7" ht="15.5" hidden="1" x14ac:dyDescent="0.35">
      <c r="A4435" t="s">
        <v>187</v>
      </c>
      <c r="B4435" t="s">
        <v>353</v>
      </c>
      <c r="C4435">
        <v>91484</v>
      </c>
      <c r="D4435">
        <v>2024</v>
      </c>
      <c r="E4435">
        <v>10</v>
      </c>
      <c r="F4435">
        <v>326.32</v>
      </c>
      <c r="G4435">
        <v>50</v>
      </c>
    </row>
    <row r="4436" spans="1:7" ht="15.5" hidden="1" x14ac:dyDescent="0.35">
      <c r="A4436" t="s">
        <v>187</v>
      </c>
      <c r="B4436" t="s">
        <v>353</v>
      </c>
      <c r="C4436">
        <v>91484</v>
      </c>
      <c r="D4436">
        <v>2024</v>
      </c>
      <c r="E4436">
        <v>11</v>
      </c>
      <c r="F4436">
        <v>348.37</v>
      </c>
      <c r="G4436">
        <v>55</v>
      </c>
    </row>
    <row r="4437" spans="1:7" ht="15.5" hidden="1" x14ac:dyDescent="0.35">
      <c r="A4437" t="s">
        <v>187</v>
      </c>
      <c r="B4437" t="s">
        <v>353</v>
      </c>
      <c r="C4437">
        <v>91484</v>
      </c>
      <c r="D4437">
        <v>2024</v>
      </c>
      <c r="E4437">
        <v>12</v>
      </c>
      <c r="F4437">
        <v>330.37</v>
      </c>
      <c r="G4437">
        <v>50</v>
      </c>
    </row>
    <row r="4438" spans="1:7" ht="15.5" x14ac:dyDescent="0.35">
      <c r="A4438" t="s">
        <v>187</v>
      </c>
      <c r="B4438" t="s">
        <v>353</v>
      </c>
      <c r="C4438">
        <v>91484</v>
      </c>
      <c r="D4438">
        <v>2025</v>
      </c>
      <c r="E4438">
        <v>1</v>
      </c>
      <c r="F4438">
        <v>402.85</v>
      </c>
      <c r="G4438">
        <v>64</v>
      </c>
    </row>
    <row r="4439" spans="1:7" ht="15.5" x14ac:dyDescent="0.35">
      <c r="A4439" t="s">
        <v>187</v>
      </c>
      <c r="B4439" t="s">
        <v>353</v>
      </c>
      <c r="C4439">
        <v>91484</v>
      </c>
      <c r="D4439">
        <v>2025</v>
      </c>
      <c r="E4439">
        <v>2</v>
      </c>
      <c r="F4439">
        <v>338.68</v>
      </c>
      <c r="G4439">
        <v>51</v>
      </c>
    </row>
    <row r="4440" spans="1:7" ht="15.5" x14ac:dyDescent="0.35">
      <c r="A4440" t="s">
        <v>187</v>
      </c>
      <c r="B4440" t="s">
        <v>353</v>
      </c>
      <c r="C4440">
        <v>91484</v>
      </c>
      <c r="D4440">
        <v>2025</v>
      </c>
      <c r="E4440">
        <v>3</v>
      </c>
      <c r="F4440">
        <v>341.08</v>
      </c>
      <c r="G4440">
        <v>55</v>
      </c>
    </row>
    <row r="4441" spans="1:7" ht="15.5" x14ac:dyDescent="0.35">
      <c r="A4441" t="s">
        <v>187</v>
      </c>
      <c r="B4441" t="s">
        <v>353</v>
      </c>
      <c r="C4441">
        <v>91484</v>
      </c>
      <c r="D4441">
        <v>2025</v>
      </c>
      <c r="E4441">
        <v>4</v>
      </c>
      <c r="F4441">
        <v>325.67</v>
      </c>
      <c r="G4441">
        <v>49</v>
      </c>
    </row>
    <row r="4442" spans="1:7" ht="15.5" x14ac:dyDescent="0.35">
      <c r="A4442" t="s">
        <v>187</v>
      </c>
      <c r="B4442" t="s">
        <v>353</v>
      </c>
      <c r="C4442">
        <v>91484</v>
      </c>
      <c r="D4442">
        <v>2025</v>
      </c>
      <c r="E4442">
        <v>5</v>
      </c>
      <c r="F4442">
        <v>326.05</v>
      </c>
      <c r="G4442">
        <v>51</v>
      </c>
    </row>
    <row r="4443" spans="1:7" ht="15.5" x14ac:dyDescent="0.35">
      <c r="A4443" t="s">
        <v>187</v>
      </c>
      <c r="B4443" t="s">
        <v>353</v>
      </c>
      <c r="C4443">
        <v>91484</v>
      </c>
      <c r="D4443">
        <v>2025</v>
      </c>
      <c r="E4443">
        <v>6</v>
      </c>
      <c r="F4443">
        <v>75.72</v>
      </c>
      <c r="G4443">
        <v>11.44</v>
      </c>
    </row>
    <row r="4444" spans="1:7" ht="15.5" x14ac:dyDescent="0.35">
      <c r="A4444" t="s">
        <v>187</v>
      </c>
      <c r="B4444" t="s">
        <v>353</v>
      </c>
      <c r="C4444">
        <v>91484</v>
      </c>
      <c r="D4444">
        <v>2025</v>
      </c>
      <c r="E4444">
        <v>7</v>
      </c>
      <c r="F4444">
        <v>0</v>
      </c>
      <c r="G4444">
        <v>0</v>
      </c>
    </row>
    <row r="4445" spans="1:7" ht="15.5" x14ac:dyDescent="0.35">
      <c r="A4445" t="s">
        <v>187</v>
      </c>
      <c r="B4445" t="s">
        <v>353</v>
      </c>
      <c r="C4445">
        <v>91484</v>
      </c>
      <c r="D4445">
        <v>2025</v>
      </c>
      <c r="E4445">
        <v>8</v>
      </c>
      <c r="F4445">
        <v>0</v>
      </c>
      <c r="G4445">
        <v>0</v>
      </c>
    </row>
    <row r="4446" spans="1:7" ht="15.5" x14ac:dyDescent="0.35">
      <c r="A4446" t="s">
        <v>187</v>
      </c>
      <c r="B4446" t="s">
        <v>353</v>
      </c>
      <c r="C4446">
        <v>91484</v>
      </c>
      <c r="D4446">
        <v>2025</v>
      </c>
      <c r="E4446">
        <v>9</v>
      </c>
      <c r="F4446">
        <v>0</v>
      </c>
      <c r="G4446">
        <v>0</v>
      </c>
    </row>
    <row r="4447" spans="1:7" ht="15.5" x14ac:dyDescent="0.35">
      <c r="A4447" t="s">
        <v>187</v>
      </c>
      <c r="B4447" t="s">
        <v>353</v>
      </c>
      <c r="C4447">
        <v>91484</v>
      </c>
      <c r="D4447">
        <v>2025</v>
      </c>
      <c r="E4447">
        <v>10</v>
      </c>
      <c r="F4447">
        <v>0</v>
      </c>
      <c r="G4447">
        <v>0</v>
      </c>
    </row>
    <row r="4448" spans="1:7" ht="15.5" x14ac:dyDescent="0.35">
      <c r="A4448" t="s">
        <v>187</v>
      </c>
      <c r="B4448" t="s">
        <v>353</v>
      </c>
      <c r="C4448">
        <v>91484</v>
      </c>
      <c r="D4448">
        <v>2025</v>
      </c>
      <c r="E4448">
        <v>11</v>
      </c>
      <c r="F4448">
        <v>0</v>
      </c>
      <c r="G4448">
        <v>0</v>
      </c>
    </row>
    <row r="4449" spans="1:7" ht="15.5" hidden="1" x14ac:dyDescent="0.35">
      <c r="A4449" t="s">
        <v>187</v>
      </c>
      <c r="B4449" t="s">
        <v>353</v>
      </c>
      <c r="C4449">
        <v>91486</v>
      </c>
      <c r="D4449">
        <v>2018</v>
      </c>
      <c r="E4449">
        <v>11</v>
      </c>
      <c r="F4449">
        <v>165.98</v>
      </c>
      <c r="G4449">
        <v>27.86</v>
      </c>
    </row>
    <row r="4450" spans="1:7" ht="15.5" hidden="1" x14ac:dyDescent="0.35">
      <c r="A4450" t="s">
        <v>187</v>
      </c>
      <c r="B4450" t="s">
        <v>353</v>
      </c>
      <c r="C4450">
        <v>91486</v>
      </c>
      <c r="D4450">
        <v>2018</v>
      </c>
      <c r="E4450">
        <v>12</v>
      </c>
      <c r="F4450">
        <v>343.02</v>
      </c>
      <c r="G4450">
        <v>57.57</v>
      </c>
    </row>
    <row r="4451" spans="1:7" ht="15.5" hidden="1" x14ac:dyDescent="0.35">
      <c r="A4451" t="s">
        <v>187</v>
      </c>
      <c r="B4451" t="s">
        <v>353</v>
      </c>
      <c r="C4451">
        <v>91486</v>
      </c>
      <c r="D4451">
        <v>2019</v>
      </c>
      <c r="E4451">
        <v>1</v>
      </c>
      <c r="F4451">
        <v>343.02</v>
      </c>
      <c r="G4451">
        <v>57.57</v>
      </c>
    </row>
    <row r="4452" spans="1:7" ht="15.5" hidden="1" x14ac:dyDescent="0.35">
      <c r="A4452" t="s">
        <v>187</v>
      </c>
      <c r="B4452" t="s">
        <v>353</v>
      </c>
      <c r="C4452">
        <v>91486</v>
      </c>
      <c r="D4452">
        <v>2019</v>
      </c>
      <c r="E4452">
        <v>2</v>
      </c>
      <c r="F4452">
        <v>310.45999999999998</v>
      </c>
      <c r="G4452">
        <v>72</v>
      </c>
    </row>
    <row r="4453" spans="1:7" ht="15.5" hidden="1" x14ac:dyDescent="0.35">
      <c r="A4453" t="s">
        <v>187</v>
      </c>
      <c r="B4453" t="s">
        <v>353</v>
      </c>
      <c r="C4453">
        <v>91486</v>
      </c>
      <c r="D4453">
        <v>2019</v>
      </c>
      <c r="E4453">
        <v>3</v>
      </c>
      <c r="F4453">
        <v>356.32</v>
      </c>
      <c r="G4453">
        <v>54</v>
      </c>
    </row>
    <row r="4454" spans="1:7" ht="15.5" hidden="1" x14ac:dyDescent="0.35">
      <c r="A4454" t="s">
        <v>187</v>
      </c>
      <c r="B4454" t="s">
        <v>353</v>
      </c>
      <c r="C4454">
        <v>91486</v>
      </c>
      <c r="D4454">
        <v>2019</v>
      </c>
      <c r="E4454">
        <v>4</v>
      </c>
      <c r="F4454">
        <v>275.68</v>
      </c>
      <c r="G4454">
        <v>67</v>
      </c>
    </row>
    <row r="4455" spans="1:7" ht="15.5" hidden="1" x14ac:dyDescent="0.35">
      <c r="A4455" t="s">
        <v>187</v>
      </c>
      <c r="B4455" t="s">
        <v>353</v>
      </c>
      <c r="C4455">
        <v>91486</v>
      </c>
      <c r="D4455">
        <v>2019</v>
      </c>
      <c r="E4455">
        <v>5</v>
      </c>
      <c r="F4455">
        <v>313.22000000000003</v>
      </c>
      <c r="G4455">
        <v>52</v>
      </c>
    </row>
    <row r="4456" spans="1:7" ht="15.5" hidden="1" x14ac:dyDescent="0.35">
      <c r="A4456" t="s">
        <v>187</v>
      </c>
      <c r="B4456" t="s">
        <v>353</v>
      </c>
      <c r="C4456">
        <v>91486</v>
      </c>
      <c r="D4456">
        <v>2019</v>
      </c>
      <c r="E4456">
        <v>6</v>
      </c>
      <c r="F4456">
        <v>350.65</v>
      </c>
      <c r="G4456">
        <v>59</v>
      </c>
    </row>
    <row r="4457" spans="1:7" ht="15.5" hidden="1" x14ac:dyDescent="0.35">
      <c r="A4457" t="s">
        <v>187</v>
      </c>
      <c r="B4457" t="s">
        <v>353</v>
      </c>
      <c r="C4457">
        <v>91486</v>
      </c>
      <c r="D4457">
        <v>2019</v>
      </c>
      <c r="E4457">
        <v>7</v>
      </c>
      <c r="F4457">
        <v>376.73</v>
      </c>
      <c r="G4457">
        <v>65</v>
      </c>
    </row>
    <row r="4458" spans="1:7" ht="15.5" hidden="1" x14ac:dyDescent="0.35">
      <c r="A4458" t="s">
        <v>187</v>
      </c>
      <c r="B4458" t="s">
        <v>353</v>
      </c>
      <c r="C4458">
        <v>91486</v>
      </c>
      <c r="D4458">
        <v>2019</v>
      </c>
      <c r="E4458">
        <v>8</v>
      </c>
      <c r="F4458">
        <v>386.12</v>
      </c>
      <c r="G4458">
        <v>66</v>
      </c>
    </row>
    <row r="4459" spans="1:7" ht="15.5" hidden="1" x14ac:dyDescent="0.35">
      <c r="A4459" t="s">
        <v>187</v>
      </c>
      <c r="B4459" t="s">
        <v>353</v>
      </c>
      <c r="C4459">
        <v>91486</v>
      </c>
      <c r="D4459">
        <v>2019</v>
      </c>
      <c r="E4459">
        <v>9</v>
      </c>
      <c r="F4459">
        <v>374.88</v>
      </c>
      <c r="G4459">
        <v>61</v>
      </c>
    </row>
    <row r="4460" spans="1:7" ht="15.5" hidden="1" x14ac:dyDescent="0.35">
      <c r="A4460" t="s">
        <v>187</v>
      </c>
      <c r="B4460" t="s">
        <v>353</v>
      </c>
      <c r="C4460">
        <v>91486</v>
      </c>
      <c r="D4460">
        <v>2019</v>
      </c>
      <c r="E4460">
        <v>10</v>
      </c>
      <c r="F4460">
        <v>304.47000000000003</v>
      </c>
      <c r="G4460">
        <v>53</v>
      </c>
    </row>
    <row r="4461" spans="1:7" ht="15.5" hidden="1" x14ac:dyDescent="0.35">
      <c r="A4461" t="s">
        <v>187</v>
      </c>
      <c r="B4461" t="s">
        <v>353</v>
      </c>
      <c r="C4461">
        <v>91486</v>
      </c>
      <c r="D4461">
        <v>2019</v>
      </c>
      <c r="E4461">
        <v>11</v>
      </c>
      <c r="F4461">
        <v>308.47000000000003</v>
      </c>
      <c r="G4461">
        <v>57</v>
      </c>
    </row>
    <row r="4462" spans="1:7" ht="15.5" hidden="1" x14ac:dyDescent="0.35">
      <c r="A4462" t="s">
        <v>187</v>
      </c>
      <c r="B4462" t="s">
        <v>353</v>
      </c>
      <c r="C4462">
        <v>91486</v>
      </c>
      <c r="D4462">
        <v>2019</v>
      </c>
      <c r="E4462">
        <v>12</v>
      </c>
      <c r="F4462">
        <v>359.28</v>
      </c>
      <c r="G4462">
        <v>59</v>
      </c>
    </row>
    <row r="4463" spans="1:7" ht="15.5" hidden="1" x14ac:dyDescent="0.35">
      <c r="A4463" t="s">
        <v>187</v>
      </c>
      <c r="B4463" t="s">
        <v>353</v>
      </c>
      <c r="C4463">
        <v>91486</v>
      </c>
      <c r="D4463">
        <v>2020</v>
      </c>
      <c r="E4463">
        <v>1</v>
      </c>
      <c r="F4463">
        <v>349.95</v>
      </c>
      <c r="G4463">
        <v>59.42</v>
      </c>
    </row>
    <row r="4464" spans="1:7" ht="15.5" hidden="1" x14ac:dyDescent="0.35">
      <c r="A4464" t="s">
        <v>187</v>
      </c>
      <c r="B4464" t="s">
        <v>353</v>
      </c>
      <c r="C4464">
        <v>91486</v>
      </c>
      <c r="D4464">
        <v>2020</v>
      </c>
      <c r="E4464">
        <v>2</v>
      </c>
      <c r="F4464">
        <v>327.38</v>
      </c>
      <c r="G4464">
        <v>55.58</v>
      </c>
    </row>
    <row r="4465" spans="1:7" ht="15.5" hidden="1" x14ac:dyDescent="0.35">
      <c r="A4465" t="s">
        <v>187</v>
      </c>
      <c r="B4465" t="s">
        <v>353</v>
      </c>
      <c r="C4465">
        <v>91486</v>
      </c>
      <c r="D4465">
        <v>2020</v>
      </c>
      <c r="E4465">
        <v>3</v>
      </c>
      <c r="F4465">
        <v>241.18</v>
      </c>
      <c r="G4465">
        <v>38</v>
      </c>
    </row>
    <row r="4466" spans="1:7" ht="15.5" hidden="1" x14ac:dyDescent="0.35">
      <c r="A4466" t="s">
        <v>187</v>
      </c>
      <c r="B4466" t="s">
        <v>353</v>
      </c>
      <c r="C4466">
        <v>91486</v>
      </c>
      <c r="D4466">
        <v>2020</v>
      </c>
      <c r="E4466">
        <v>4</v>
      </c>
      <c r="F4466">
        <v>0</v>
      </c>
      <c r="G4466">
        <v>0</v>
      </c>
    </row>
    <row r="4467" spans="1:7" ht="15.5" hidden="1" x14ac:dyDescent="0.35">
      <c r="A4467" t="s">
        <v>187</v>
      </c>
      <c r="B4467" t="s">
        <v>353</v>
      </c>
      <c r="C4467">
        <v>91486</v>
      </c>
      <c r="D4467">
        <v>2020</v>
      </c>
      <c r="E4467">
        <v>5</v>
      </c>
      <c r="F4467">
        <v>0</v>
      </c>
      <c r="G4467">
        <v>0</v>
      </c>
    </row>
    <row r="4468" spans="1:7" ht="15.5" hidden="1" x14ac:dyDescent="0.35">
      <c r="A4468" t="s">
        <v>187</v>
      </c>
      <c r="B4468" t="s">
        <v>353</v>
      </c>
      <c r="C4468">
        <v>91486</v>
      </c>
      <c r="D4468">
        <v>2020</v>
      </c>
      <c r="E4468">
        <v>6</v>
      </c>
      <c r="F4468">
        <v>0</v>
      </c>
      <c r="G4468">
        <v>0</v>
      </c>
    </row>
    <row r="4469" spans="1:7" ht="15.5" hidden="1" x14ac:dyDescent="0.35">
      <c r="A4469" t="s">
        <v>187</v>
      </c>
      <c r="B4469" t="s">
        <v>353</v>
      </c>
      <c r="C4469">
        <v>91486</v>
      </c>
      <c r="D4469">
        <v>2020</v>
      </c>
      <c r="E4469">
        <v>7</v>
      </c>
      <c r="F4469">
        <v>0</v>
      </c>
      <c r="G4469">
        <v>0</v>
      </c>
    </row>
    <row r="4470" spans="1:7" ht="15.5" hidden="1" x14ac:dyDescent="0.35">
      <c r="A4470" t="s">
        <v>187</v>
      </c>
      <c r="B4470" t="s">
        <v>353</v>
      </c>
      <c r="C4470">
        <v>91486</v>
      </c>
      <c r="D4470">
        <v>2020</v>
      </c>
      <c r="E4470">
        <v>8</v>
      </c>
      <c r="F4470">
        <v>0.72</v>
      </c>
      <c r="G4470">
        <v>1</v>
      </c>
    </row>
    <row r="4471" spans="1:7" ht="15.5" hidden="1" x14ac:dyDescent="0.35">
      <c r="A4471" t="s">
        <v>187</v>
      </c>
      <c r="B4471" t="s">
        <v>353</v>
      </c>
      <c r="C4471">
        <v>91486</v>
      </c>
      <c r="D4471">
        <v>2020</v>
      </c>
      <c r="E4471">
        <v>9</v>
      </c>
      <c r="F4471">
        <v>0</v>
      </c>
      <c r="G4471">
        <v>0</v>
      </c>
    </row>
    <row r="4472" spans="1:7" ht="15.5" hidden="1" x14ac:dyDescent="0.35">
      <c r="A4472" t="s">
        <v>187</v>
      </c>
      <c r="B4472" t="s">
        <v>353</v>
      </c>
      <c r="C4472">
        <v>91486</v>
      </c>
      <c r="D4472">
        <v>2020</v>
      </c>
      <c r="E4472">
        <v>10</v>
      </c>
      <c r="F4472">
        <v>0.37</v>
      </c>
      <c r="G4472">
        <v>0</v>
      </c>
    </row>
    <row r="4473" spans="1:7" ht="15.5" hidden="1" x14ac:dyDescent="0.35">
      <c r="A4473" t="s">
        <v>187</v>
      </c>
      <c r="B4473" t="s">
        <v>353</v>
      </c>
      <c r="C4473">
        <v>91486</v>
      </c>
      <c r="D4473">
        <v>2020</v>
      </c>
      <c r="E4473">
        <v>11</v>
      </c>
      <c r="F4473">
        <v>0</v>
      </c>
      <c r="G4473">
        <v>0</v>
      </c>
    </row>
    <row r="4474" spans="1:7" ht="15.5" hidden="1" x14ac:dyDescent="0.35">
      <c r="A4474" t="s">
        <v>187</v>
      </c>
      <c r="B4474" t="s">
        <v>353</v>
      </c>
      <c r="C4474">
        <v>91486</v>
      </c>
      <c r="D4474">
        <v>2020</v>
      </c>
      <c r="E4474">
        <v>12</v>
      </c>
      <c r="F4474">
        <v>0</v>
      </c>
      <c r="G4474">
        <v>0</v>
      </c>
    </row>
    <row r="4475" spans="1:7" ht="15.5" hidden="1" x14ac:dyDescent="0.35">
      <c r="A4475" t="s">
        <v>187</v>
      </c>
      <c r="B4475" t="s">
        <v>353</v>
      </c>
      <c r="C4475">
        <v>91486</v>
      </c>
      <c r="D4475">
        <v>2021</v>
      </c>
      <c r="E4475">
        <v>5</v>
      </c>
      <c r="F4475">
        <v>0.32</v>
      </c>
      <c r="G4475">
        <v>0.51</v>
      </c>
    </row>
    <row r="4476" spans="1:7" ht="15.5" hidden="1" x14ac:dyDescent="0.35">
      <c r="A4476" t="s">
        <v>187</v>
      </c>
      <c r="B4476" t="s">
        <v>353</v>
      </c>
      <c r="C4476">
        <v>91486</v>
      </c>
      <c r="D4476">
        <v>2021</v>
      </c>
      <c r="E4476">
        <v>6</v>
      </c>
      <c r="F4476">
        <v>0.3</v>
      </c>
      <c r="G4476">
        <v>0.49</v>
      </c>
    </row>
    <row r="4477" spans="1:7" ht="15.5" hidden="1" x14ac:dyDescent="0.35">
      <c r="A4477" t="s">
        <v>187</v>
      </c>
      <c r="B4477" t="s">
        <v>353</v>
      </c>
      <c r="C4477">
        <v>91486</v>
      </c>
      <c r="D4477">
        <v>2021</v>
      </c>
      <c r="E4477">
        <v>7</v>
      </c>
      <c r="F4477">
        <v>66.55</v>
      </c>
      <c r="G4477">
        <v>30</v>
      </c>
    </row>
    <row r="4478" spans="1:7" ht="15.5" hidden="1" x14ac:dyDescent="0.35">
      <c r="A4478" t="s">
        <v>187</v>
      </c>
      <c r="B4478" t="s">
        <v>353</v>
      </c>
      <c r="C4478">
        <v>91486</v>
      </c>
      <c r="D4478">
        <v>2021</v>
      </c>
      <c r="E4478">
        <v>8</v>
      </c>
      <c r="F4478">
        <v>85.73</v>
      </c>
      <c r="G4478">
        <v>34</v>
      </c>
    </row>
    <row r="4479" spans="1:7" ht="15.5" hidden="1" x14ac:dyDescent="0.35">
      <c r="A4479" t="s">
        <v>187</v>
      </c>
      <c r="B4479" t="s">
        <v>353</v>
      </c>
      <c r="C4479">
        <v>91486</v>
      </c>
      <c r="D4479">
        <v>2021</v>
      </c>
      <c r="E4479">
        <v>9</v>
      </c>
      <c r="F4479">
        <v>28.93</v>
      </c>
      <c r="G4479">
        <v>31</v>
      </c>
    </row>
    <row r="4480" spans="1:7" ht="15.5" hidden="1" x14ac:dyDescent="0.35">
      <c r="A4480" t="s">
        <v>187</v>
      </c>
      <c r="B4480" t="s">
        <v>353</v>
      </c>
      <c r="C4480">
        <v>91486</v>
      </c>
      <c r="D4480">
        <v>2021</v>
      </c>
      <c r="E4480">
        <v>10</v>
      </c>
      <c r="F4480">
        <v>268.26</v>
      </c>
      <c r="G4480">
        <v>42</v>
      </c>
    </row>
    <row r="4481" spans="1:7" ht="15.5" hidden="1" x14ac:dyDescent="0.35">
      <c r="A4481" t="s">
        <v>187</v>
      </c>
      <c r="B4481" t="s">
        <v>353</v>
      </c>
      <c r="C4481">
        <v>91486</v>
      </c>
      <c r="D4481">
        <v>2021</v>
      </c>
      <c r="E4481">
        <v>11</v>
      </c>
      <c r="F4481">
        <v>179.73</v>
      </c>
      <c r="G4481">
        <v>26</v>
      </c>
    </row>
    <row r="4482" spans="1:7" ht="15.5" hidden="1" x14ac:dyDescent="0.35">
      <c r="A4482" t="s">
        <v>187</v>
      </c>
      <c r="B4482" t="s">
        <v>353</v>
      </c>
      <c r="C4482">
        <v>91486</v>
      </c>
      <c r="D4482">
        <v>2021</v>
      </c>
      <c r="E4482">
        <v>12</v>
      </c>
      <c r="F4482">
        <v>240.11</v>
      </c>
      <c r="G4482">
        <v>61</v>
      </c>
    </row>
    <row r="4483" spans="1:7" ht="15.5" hidden="1" x14ac:dyDescent="0.35">
      <c r="A4483" t="s">
        <v>187</v>
      </c>
      <c r="B4483" t="s">
        <v>353</v>
      </c>
      <c r="C4483">
        <v>91486</v>
      </c>
      <c r="D4483">
        <v>2022</v>
      </c>
      <c r="E4483">
        <v>1</v>
      </c>
      <c r="F4483">
        <v>271.37</v>
      </c>
      <c r="G4483">
        <v>41</v>
      </c>
    </row>
    <row r="4484" spans="1:7" ht="15.5" hidden="1" x14ac:dyDescent="0.35">
      <c r="A4484" t="s">
        <v>187</v>
      </c>
      <c r="B4484" t="s">
        <v>353</v>
      </c>
      <c r="C4484">
        <v>91486</v>
      </c>
      <c r="D4484">
        <v>2022</v>
      </c>
      <c r="E4484">
        <v>2</v>
      </c>
      <c r="F4484">
        <v>173.17</v>
      </c>
      <c r="G4484">
        <v>25</v>
      </c>
    </row>
    <row r="4485" spans="1:7" ht="15.5" hidden="1" x14ac:dyDescent="0.35">
      <c r="A4485" t="s">
        <v>187</v>
      </c>
      <c r="B4485" t="s">
        <v>353</v>
      </c>
      <c r="C4485">
        <v>91486</v>
      </c>
      <c r="D4485">
        <v>2022</v>
      </c>
      <c r="E4485">
        <v>3</v>
      </c>
      <c r="F4485">
        <v>39.43</v>
      </c>
      <c r="G4485">
        <v>6</v>
      </c>
    </row>
    <row r="4486" spans="1:7" ht="15.5" hidden="1" x14ac:dyDescent="0.35">
      <c r="A4486" t="s">
        <v>187</v>
      </c>
      <c r="B4486" t="s">
        <v>353</v>
      </c>
      <c r="C4486">
        <v>91486</v>
      </c>
      <c r="D4486">
        <v>2022</v>
      </c>
      <c r="E4486">
        <v>4</v>
      </c>
      <c r="F4486">
        <v>133.19999999999999</v>
      </c>
      <c r="G4486">
        <v>20</v>
      </c>
    </row>
    <row r="4487" spans="1:7" ht="15.5" hidden="1" x14ac:dyDescent="0.35">
      <c r="A4487" t="s">
        <v>187</v>
      </c>
      <c r="B4487" t="s">
        <v>353</v>
      </c>
      <c r="C4487">
        <v>91486</v>
      </c>
      <c r="D4487">
        <v>2022</v>
      </c>
      <c r="E4487">
        <v>5</v>
      </c>
      <c r="F4487">
        <v>143.15</v>
      </c>
      <c r="G4487">
        <v>51</v>
      </c>
    </row>
    <row r="4488" spans="1:7" ht="15.5" hidden="1" x14ac:dyDescent="0.35">
      <c r="A4488" t="s">
        <v>187</v>
      </c>
      <c r="B4488" t="s">
        <v>353</v>
      </c>
      <c r="C4488">
        <v>91486</v>
      </c>
      <c r="D4488">
        <v>2022</v>
      </c>
      <c r="E4488">
        <v>6</v>
      </c>
      <c r="F4488">
        <v>44.65</v>
      </c>
      <c r="G4488">
        <v>25</v>
      </c>
    </row>
    <row r="4489" spans="1:7" ht="15.5" hidden="1" x14ac:dyDescent="0.35">
      <c r="A4489" t="s">
        <v>187</v>
      </c>
      <c r="B4489" t="s">
        <v>353</v>
      </c>
      <c r="C4489">
        <v>91486</v>
      </c>
      <c r="D4489">
        <v>2022</v>
      </c>
      <c r="E4489">
        <v>7</v>
      </c>
      <c r="F4489">
        <v>128.01</v>
      </c>
      <c r="G4489">
        <v>26.07</v>
      </c>
    </row>
    <row r="4490" spans="1:7" ht="15.5" hidden="1" x14ac:dyDescent="0.35">
      <c r="A4490" t="s">
        <v>187</v>
      </c>
      <c r="B4490" t="s">
        <v>353</v>
      </c>
      <c r="C4490">
        <v>91486</v>
      </c>
      <c r="D4490">
        <v>2022</v>
      </c>
      <c r="E4490">
        <v>8</v>
      </c>
      <c r="F4490">
        <v>200.5</v>
      </c>
      <c r="G4490">
        <v>42</v>
      </c>
    </row>
    <row r="4491" spans="1:7" ht="15.5" hidden="1" x14ac:dyDescent="0.35">
      <c r="A4491" t="s">
        <v>187</v>
      </c>
      <c r="B4491" t="s">
        <v>353</v>
      </c>
      <c r="C4491">
        <v>91486</v>
      </c>
      <c r="D4491">
        <v>2022</v>
      </c>
      <c r="E4491">
        <v>9</v>
      </c>
      <c r="F4491">
        <v>206.65</v>
      </c>
      <c r="G4491">
        <v>43</v>
      </c>
    </row>
    <row r="4492" spans="1:7" ht="15.5" hidden="1" x14ac:dyDescent="0.35">
      <c r="A4492" t="s">
        <v>187</v>
      </c>
      <c r="B4492" t="s">
        <v>353</v>
      </c>
      <c r="C4492">
        <v>91486</v>
      </c>
      <c r="D4492">
        <v>2022</v>
      </c>
      <c r="E4492">
        <v>10</v>
      </c>
      <c r="F4492">
        <v>217.53</v>
      </c>
      <c r="G4492">
        <v>45</v>
      </c>
    </row>
    <row r="4493" spans="1:7" ht="15.5" hidden="1" x14ac:dyDescent="0.35">
      <c r="A4493" t="s">
        <v>187</v>
      </c>
      <c r="B4493" t="s">
        <v>353</v>
      </c>
      <c r="C4493">
        <v>91486</v>
      </c>
      <c r="D4493">
        <v>2022</v>
      </c>
      <c r="E4493">
        <v>11</v>
      </c>
      <c r="F4493">
        <v>286.29000000000002</v>
      </c>
      <c r="G4493">
        <v>59</v>
      </c>
    </row>
    <row r="4494" spans="1:7" ht="15.5" hidden="1" x14ac:dyDescent="0.35">
      <c r="A4494" t="s">
        <v>187</v>
      </c>
      <c r="B4494" t="s">
        <v>353</v>
      </c>
      <c r="C4494">
        <v>91486</v>
      </c>
      <c r="D4494">
        <v>2022</v>
      </c>
      <c r="E4494">
        <v>12</v>
      </c>
      <c r="F4494">
        <v>252.98</v>
      </c>
      <c r="G4494">
        <v>52</v>
      </c>
    </row>
    <row r="4495" spans="1:7" ht="15.5" hidden="1" x14ac:dyDescent="0.35">
      <c r="A4495" t="s">
        <v>187</v>
      </c>
      <c r="B4495" t="s">
        <v>353</v>
      </c>
      <c r="C4495">
        <v>91486</v>
      </c>
      <c r="D4495">
        <v>2023</v>
      </c>
      <c r="E4495">
        <v>1</v>
      </c>
      <c r="F4495">
        <v>303.55</v>
      </c>
      <c r="G4495">
        <v>62</v>
      </c>
    </row>
    <row r="4496" spans="1:7" ht="15.5" hidden="1" x14ac:dyDescent="0.35">
      <c r="A4496" t="s">
        <v>187</v>
      </c>
      <c r="B4496" t="s">
        <v>353</v>
      </c>
      <c r="C4496">
        <v>91486</v>
      </c>
      <c r="D4496">
        <v>2023</v>
      </c>
      <c r="E4496">
        <v>2</v>
      </c>
      <c r="F4496">
        <v>192.83</v>
      </c>
      <c r="G4496">
        <v>40</v>
      </c>
    </row>
    <row r="4497" spans="1:7" ht="15.5" hidden="1" x14ac:dyDescent="0.35">
      <c r="A4497" t="s">
        <v>187</v>
      </c>
      <c r="B4497" t="s">
        <v>353</v>
      </c>
      <c r="C4497">
        <v>91486</v>
      </c>
      <c r="D4497">
        <v>2023</v>
      </c>
      <c r="E4497">
        <v>3</v>
      </c>
      <c r="F4497">
        <v>212.59</v>
      </c>
      <c r="G4497">
        <v>43</v>
      </c>
    </row>
    <row r="4498" spans="1:7" ht="15.5" hidden="1" x14ac:dyDescent="0.35">
      <c r="A4498" t="s">
        <v>187</v>
      </c>
      <c r="B4498" t="s">
        <v>353</v>
      </c>
      <c r="C4498">
        <v>91486</v>
      </c>
      <c r="D4498">
        <v>2023</v>
      </c>
      <c r="E4498">
        <v>4</v>
      </c>
      <c r="F4498">
        <v>198.88</v>
      </c>
      <c r="G4498">
        <v>42</v>
      </c>
    </row>
    <row r="4499" spans="1:7" ht="15.5" hidden="1" x14ac:dyDescent="0.35">
      <c r="A4499" t="s">
        <v>187</v>
      </c>
      <c r="B4499" t="s">
        <v>353</v>
      </c>
      <c r="C4499">
        <v>91486</v>
      </c>
      <c r="D4499">
        <v>2023</v>
      </c>
      <c r="E4499">
        <v>5</v>
      </c>
      <c r="F4499">
        <v>262.27999999999997</v>
      </c>
      <c r="G4499">
        <v>54</v>
      </c>
    </row>
    <row r="4500" spans="1:7" ht="15.5" hidden="1" x14ac:dyDescent="0.35">
      <c r="A4500" t="s">
        <v>187</v>
      </c>
      <c r="B4500" t="s">
        <v>353</v>
      </c>
      <c r="C4500">
        <v>91486</v>
      </c>
      <c r="D4500">
        <v>2023</v>
      </c>
      <c r="E4500">
        <v>6</v>
      </c>
      <c r="F4500">
        <v>243.48</v>
      </c>
      <c r="G4500">
        <v>58</v>
      </c>
    </row>
    <row r="4501" spans="1:7" ht="15.5" hidden="1" x14ac:dyDescent="0.35">
      <c r="A4501" t="s">
        <v>187</v>
      </c>
      <c r="B4501" t="s">
        <v>353</v>
      </c>
      <c r="C4501">
        <v>91486</v>
      </c>
      <c r="D4501">
        <v>2023</v>
      </c>
      <c r="E4501">
        <v>7</v>
      </c>
      <c r="F4501">
        <v>282.07</v>
      </c>
      <c r="G4501">
        <v>68</v>
      </c>
    </row>
    <row r="4502" spans="1:7" ht="15.5" hidden="1" x14ac:dyDescent="0.35">
      <c r="A4502" t="s">
        <v>187</v>
      </c>
      <c r="B4502" t="s">
        <v>353</v>
      </c>
      <c r="C4502">
        <v>91486</v>
      </c>
      <c r="D4502">
        <v>2023</v>
      </c>
      <c r="E4502">
        <v>8</v>
      </c>
      <c r="F4502">
        <v>269.67</v>
      </c>
      <c r="G4502">
        <v>65</v>
      </c>
    </row>
    <row r="4503" spans="1:7" ht="15.5" hidden="1" x14ac:dyDescent="0.35">
      <c r="A4503" t="s">
        <v>187</v>
      </c>
      <c r="B4503" t="s">
        <v>353</v>
      </c>
      <c r="C4503">
        <v>91486</v>
      </c>
      <c r="D4503">
        <v>2023</v>
      </c>
      <c r="E4503">
        <v>9</v>
      </c>
      <c r="F4503">
        <v>275.7</v>
      </c>
      <c r="G4503">
        <v>55</v>
      </c>
    </row>
    <row r="4504" spans="1:7" ht="15.5" hidden="1" x14ac:dyDescent="0.35">
      <c r="A4504" t="s">
        <v>187</v>
      </c>
      <c r="B4504" t="s">
        <v>353</v>
      </c>
      <c r="C4504">
        <v>91486</v>
      </c>
      <c r="D4504">
        <v>2023</v>
      </c>
      <c r="E4504">
        <v>10</v>
      </c>
      <c r="F4504">
        <v>268</v>
      </c>
      <c r="G4504">
        <v>55</v>
      </c>
    </row>
    <row r="4505" spans="1:7" ht="15.5" hidden="1" x14ac:dyDescent="0.35">
      <c r="A4505" t="s">
        <v>187</v>
      </c>
      <c r="B4505" t="s">
        <v>353</v>
      </c>
      <c r="C4505">
        <v>91486</v>
      </c>
      <c r="D4505">
        <v>2023</v>
      </c>
      <c r="E4505">
        <v>11</v>
      </c>
      <c r="F4505">
        <v>294.16000000000003</v>
      </c>
      <c r="G4505">
        <v>60</v>
      </c>
    </row>
    <row r="4506" spans="1:7" ht="15.5" hidden="1" x14ac:dyDescent="0.35">
      <c r="A4506" t="s">
        <v>187</v>
      </c>
      <c r="B4506" t="s">
        <v>353</v>
      </c>
      <c r="C4506">
        <v>91486</v>
      </c>
      <c r="D4506">
        <v>2023</v>
      </c>
      <c r="E4506">
        <v>12</v>
      </c>
      <c r="F4506">
        <v>238.39</v>
      </c>
      <c r="G4506">
        <v>48</v>
      </c>
    </row>
    <row r="4507" spans="1:7" ht="15.5" hidden="1" x14ac:dyDescent="0.35">
      <c r="A4507" t="s">
        <v>187</v>
      </c>
      <c r="B4507" t="s">
        <v>353</v>
      </c>
      <c r="C4507">
        <v>91486</v>
      </c>
      <c r="D4507">
        <v>2024</v>
      </c>
      <c r="E4507">
        <v>1</v>
      </c>
      <c r="F4507">
        <v>172.3</v>
      </c>
      <c r="G4507">
        <v>38</v>
      </c>
    </row>
    <row r="4508" spans="1:7" ht="15.5" hidden="1" x14ac:dyDescent="0.35">
      <c r="A4508" t="s">
        <v>187</v>
      </c>
      <c r="B4508" t="s">
        <v>353</v>
      </c>
      <c r="C4508">
        <v>91486</v>
      </c>
      <c r="D4508">
        <v>2024</v>
      </c>
      <c r="E4508">
        <v>2</v>
      </c>
      <c r="F4508">
        <v>0</v>
      </c>
      <c r="G4508">
        <v>0</v>
      </c>
    </row>
    <row r="4509" spans="1:7" ht="15.5" hidden="1" x14ac:dyDescent="0.35">
      <c r="A4509" t="s">
        <v>187</v>
      </c>
      <c r="B4509" t="s">
        <v>353</v>
      </c>
      <c r="C4509">
        <v>91486</v>
      </c>
      <c r="D4509">
        <v>2024</v>
      </c>
      <c r="E4509">
        <v>3</v>
      </c>
      <c r="F4509">
        <v>303</v>
      </c>
      <c r="G4509">
        <v>48</v>
      </c>
    </row>
    <row r="4510" spans="1:7" ht="15.5" hidden="1" x14ac:dyDescent="0.35">
      <c r="A4510" t="s">
        <v>187</v>
      </c>
      <c r="B4510" t="s">
        <v>353</v>
      </c>
      <c r="C4510">
        <v>91486</v>
      </c>
      <c r="D4510">
        <v>2024</v>
      </c>
      <c r="E4510">
        <v>4</v>
      </c>
      <c r="F4510">
        <v>332.25</v>
      </c>
      <c r="G4510">
        <v>56</v>
      </c>
    </row>
    <row r="4511" spans="1:7" ht="15.5" hidden="1" x14ac:dyDescent="0.35">
      <c r="A4511" t="s">
        <v>187</v>
      </c>
      <c r="B4511" t="s">
        <v>353</v>
      </c>
      <c r="C4511">
        <v>91486</v>
      </c>
      <c r="D4511">
        <v>2024</v>
      </c>
      <c r="E4511">
        <v>5</v>
      </c>
      <c r="F4511">
        <v>40.43</v>
      </c>
      <c r="G4511">
        <v>6.23</v>
      </c>
    </row>
    <row r="4512" spans="1:7" ht="15.5" hidden="1" x14ac:dyDescent="0.35">
      <c r="A4512" t="s">
        <v>187</v>
      </c>
      <c r="B4512" t="s">
        <v>353</v>
      </c>
      <c r="C4512">
        <v>91486</v>
      </c>
      <c r="D4512">
        <v>2024</v>
      </c>
      <c r="E4512">
        <v>6</v>
      </c>
      <c r="F4512">
        <v>0</v>
      </c>
      <c r="G4512">
        <v>0</v>
      </c>
    </row>
    <row r="4513" spans="1:7" ht="15.5" hidden="1" x14ac:dyDescent="0.35">
      <c r="A4513" t="s">
        <v>187</v>
      </c>
      <c r="B4513" t="s">
        <v>353</v>
      </c>
      <c r="C4513">
        <v>91486</v>
      </c>
      <c r="D4513">
        <v>2024</v>
      </c>
      <c r="E4513">
        <v>7</v>
      </c>
      <c r="F4513">
        <v>0</v>
      </c>
      <c r="G4513">
        <v>0</v>
      </c>
    </row>
    <row r="4514" spans="1:7" ht="15.5" hidden="1" x14ac:dyDescent="0.35">
      <c r="A4514" t="s">
        <v>187</v>
      </c>
      <c r="B4514" t="s">
        <v>353</v>
      </c>
      <c r="C4514">
        <v>91486</v>
      </c>
      <c r="D4514">
        <v>2024</v>
      </c>
      <c r="E4514">
        <v>8</v>
      </c>
      <c r="F4514">
        <v>0</v>
      </c>
      <c r="G4514">
        <v>0</v>
      </c>
    </row>
    <row r="4515" spans="1:7" ht="15.5" hidden="1" x14ac:dyDescent="0.35">
      <c r="A4515" t="s">
        <v>187</v>
      </c>
      <c r="B4515" t="s">
        <v>353</v>
      </c>
      <c r="C4515">
        <v>91486</v>
      </c>
      <c r="D4515">
        <v>2024</v>
      </c>
      <c r="E4515">
        <v>9</v>
      </c>
      <c r="F4515">
        <v>0</v>
      </c>
      <c r="G4515">
        <v>0</v>
      </c>
    </row>
    <row r="4516" spans="1:7" ht="15.5" hidden="1" x14ac:dyDescent="0.35">
      <c r="A4516" t="s">
        <v>187</v>
      </c>
      <c r="B4516" t="s">
        <v>353</v>
      </c>
      <c r="C4516">
        <v>91486</v>
      </c>
      <c r="D4516">
        <v>2024</v>
      </c>
      <c r="E4516">
        <v>10</v>
      </c>
      <c r="F4516">
        <v>0</v>
      </c>
      <c r="G4516">
        <v>0</v>
      </c>
    </row>
    <row r="4517" spans="1:7" ht="15.5" hidden="1" x14ac:dyDescent="0.35">
      <c r="A4517" t="s">
        <v>187</v>
      </c>
      <c r="B4517" t="s">
        <v>353</v>
      </c>
      <c r="C4517">
        <v>91486</v>
      </c>
      <c r="D4517">
        <v>2024</v>
      </c>
      <c r="E4517">
        <v>11</v>
      </c>
      <c r="F4517">
        <v>0</v>
      </c>
      <c r="G4517">
        <v>0</v>
      </c>
    </row>
    <row r="4518" spans="1:7" ht="15.5" hidden="1" x14ac:dyDescent="0.35">
      <c r="A4518" t="s">
        <v>187</v>
      </c>
      <c r="B4518" t="s">
        <v>353</v>
      </c>
      <c r="C4518">
        <v>91486</v>
      </c>
      <c r="D4518">
        <v>2024</v>
      </c>
      <c r="E4518">
        <v>12</v>
      </c>
      <c r="F4518">
        <v>96.66</v>
      </c>
      <c r="G4518">
        <v>2.86</v>
      </c>
    </row>
    <row r="4519" spans="1:7" ht="15.5" x14ac:dyDescent="0.35">
      <c r="A4519" t="s">
        <v>187</v>
      </c>
      <c r="B4519" t="s">
        <v>353</v>
      </c>
      <c r="C4519">
        <v>91486</v>
      </c>
      <c r="D4519">
        <v>2025</v>
      </c>
      <c r="E4519">
        <v>1</v>
      </c>
      <c r="F4519">
        <v>470.47</v>
      </c>
      <c r="G4519">
        <v>45</v>
      </c>
    </row>
    <row r="4520" spans="1:7" ht="15.5" x14ac:dyDescent="0.35">
      <c r="A4520" t="s">
        <v>187</v>
      </c>
      <c r="B4520" t="s">
        <v>353</v>
      </c>
      <c r="C4520">
        <v>91486</v>
      </c>
      <c r="D4520">
        <v>2025</v>
      </c>
      <c r="E4520">
        <v>2</v>
      </c>
      <c r="F4520">
        <v>410.56</v>
      </c>
      <c r="G4520">
        <v>42</v>
      </c>
    </row>
    <row r="4521" spans="1:7" ht="15.5" x14ac:dyDescent="0.35">
      <c r="A4521" t="s">
        <v>187</v>
      </c>
      <c r="B4521" t="s">
        <v>353</v>
      </c>
      <c r="C4521">
        <v>91486</v>
      </c>
      <c r="D4521">
        <v>2025</v>
      </c>
      <c r="E4521">
        <v>3</v>
      </c>
      <c r="F4521">
        <v>461.78</v>
      </c>
      <c r="G4521">
        <v>49</v>
      </c>
    </row>
    <row r="4522" spans="1:7" ht="15.5" x14ac:dyDescent="0.35">
      <c r="A4522" t="s">
        <v>187</v>
      </c>
      <c r="B4522" t="s">
        <v>353</v>
      </c>
      <c r="C4522">
        <v>91486</v>
      </c>
      <c r="D4522">
        <v>2025</v>
      </c>
      <c r="E4522">
        <v>4</v>
      </c>
      <c r="F4522">
        <v>442.85</v>
      </c>
      <c r="G4522">
        <v>43</v>
      </c>
    </row>
    <row r="4523" spans="1:7" ht="15.5" x14ac:dyDescent="0.35">
      <c r="A4523" t="s">
        <v>187</v>
      </c>
      <c r="B4523" t="s">
        <v>353</v>
      </c>
      <c r="C4523">
        <v>91486</v>
      </c>
      <c r="D4523">
        <v>2025</v>
      </c>
      <c r="E4523">
        <v>5</v>
      </c>
      <c r="F4523">
        <v>443.39</v>
      </c>
      <c r="G4523">
        <v>42</v>
      </c>
    </row>
    <row r="4524" spans="1:7" ht="15.5" x14ac:dyDescent="0.35">
      <c r="A4524" t="s">
        <v>187</v>
      </c>
      <c r="B4524" t="s">
        <v>353</v>
      </c>
      <c r="C4524">
        <v>91486</v>
      </c>
      <c r="D4524">
        <v>2025</v>
      </c>
      <c r="E4524">
        <v>6</v>
      </c>
      <c r="F4524">
        <v>394.28</v>
      </c>
      <c r="G4524">
        <v>39</v>
      </c>
    </row>
    <row r="4525" spans="1:7" ht="15.5" x14ac:dyDescent="0.35">
      <c r="A4525" t="s">
        <v>187</v>
      </c>
      <c r="B4525" t="s">
        <v>353</v>
      </c>
      <c r="C4525">
        <v>91486</v>
      </c>
      <c r="D4525">
        <v>2025</v>
      </c>
      <c r="E4525">
        <v>7</v>
      </c>
      <c r="F4525">
        <v>456.92</v>
      </c>
      <c r="G4525">
        <v>49</v>
      </c>
    </row>
    <row r="4526" spans="1:7" ht="15.5" x14ac:dyDescent="0.35">
      <c r="A4526" t="s">
        <v>187</v>
      </c>
      <c r="B4526" t="s">
        <v>353</v>
      </c>
      <c r="C4526">
        <v>91486</v>
      </c>
      <c r="D4526">
        <v>2025</v>
      </c>
      <c r="E4526">
        <v>8</v>
      </c>
      <c r="F4526">
        <v>453.26</v>
      </c>
      <c r="G4526">
        <v>44</v>
      </c>
    </row>
    <row r="4527" spans="1:7" ht="15.5" x14ac:dyDescent="0.35">
      <c r="A4527" t="s">
        <v>187</v>
      </c>
      <c r="B4527" t="s">
        <v>353</v>
      </c>
      <c r="C4527">
        <v>91486</v>
      </c>
      <c r="D4527">
        <v>2025</v>
      </c>
      <c r="E4527">
        <v>9</v>
      </c>
      <c r="F4527">
        <v>407.94</v>
      </c>
      <c r="G4527">
        <v>40</v>
      </c>
    </row>
    <row r="4528" spans="1:7" ht="15.5" x14ac:dyDescent="0.35">
      <c r="A4528" t="s">
        <v>187</v>
      </c>
      <c r="B4528" t="s">
        <v>353</v>
      </c>
      <c r="C4528">
        <v>91486</v>
      </c>
      <c r="D4528">
        <v>2025</v>
      </c>
      <c r="E4528">
        <v>10</v>
      </c>
      <c r="F4528">
        <v>232.13</v>
      </c>
      <c r="G4528">
        <v>24</v>
      </c>
    </row>
    <row r="4529" spans="1:7" ht="15.5" x14ac:dyDescent="0.35">
      <c r="A4529" t="s">
        <v>187</v>
      </c>
      <c r="B4529" t="s">
        <v>353</v>
      </c>
      <c r="C4529">
        <v>91486</v>
      </c>
      <c r="D4529">
        <v>2025</v>
      </c>
      <c r="E4529">
        <v>11</v>
      </c>
      <c r="F4529">
        <v>0</v>
      </c>
      <c r="G4529">
        <v>0</v>
      </c>
    </row>
    <row r="4530" spans="1:7" ht="15.5" hidden="1" x14ac:dyDescent="0.35">
      <c r="A4530" t="s">
        <v>187</v>
      </c>
      <c r="B4530" t="s">
        <v>353</v>
      </c>
      <c r="C4530">
        <v>91487</v>
      </c>
      <c r="D4530">
        <v>2018</v>
      </c>
      <c r="E4530">
        <v>3</v>
      </c>
      <c r="F4530">
        <v>60.1</v>
      </c>
      <c r="G4530">
        <v>19</v>
      </c>
    </row>
    <row r="4531" spans="1:7" ht="15.5" hidden="1" x14ac:dyDescent="0.35">
      <c r="A4531" t="s">
        <v>187</v>
      </c>
      <c r="B4531" t="s">
        <v>353</v>
      </c>
      <c r="C4531">
        <v>91487</v>
      </c>
      <c r="D4531">
        <v>2018</v>
      </c>
      <c r="E4531">
        <v>4</v>
      </c>
      <c r="F4531">
        <v>464.1</v>
      </c>
      <c r="G4531">
        <v>37</v>
      </c>
    </row>
    <row r="4532" spans="1:7" ht="15.5" hidden="1" x14ac:dyDescent="0.35">
      <c r="A4532" t="s">
        <v>187</v>
      </c>
      <c r="B4532" t="s">
        <v>353</v>
      </c>
      <c r="C4532">
        <v>91487</v>
      </c>
      <c r="D4532">
        <v>2018</v>
      </c>
      <c r="E4532">
        <v>5</v>
      </c>
      <c r="F4532">
        <v>406.56</v>
      </c>
      <c r="G4532">
        <v>41</v>
      </c>
    </row>
    <row r="4533" spans="1:7" ht="15.5" hidden="1" x14ac:dyDescent="0.35">
      <c r="A4533" t="s">
        <v>187</v>
      </c>
      <c r="B4533" t="s">
        <v>353</v>
      </c>
      <c r="C4533">
        <v>91487</v>
      </c>
      <c r="D4533">
        <v>2018</v>
      </c>
      <c r="E4533">
        <v>6</v>
      </c>
      <c r="F4533">
        <v>342.38</v>
      </c>
      <c r="G4533">
        <v>46</v>
      </c>
    </row>
    <row r="4534" spans="1:7" ht="15.5" hidden="1" x14ac:dyDescent="0.35">
      <c r="A4534" t="s">
        <v>187</v>
      </c>
      <c r="B4534" t="s">
        <v>353</v>
      </c>
      <c r="C4534">
        <v>91487</v>
      </c>
      <c r="D4534">
        <v>2018</v>
      </c>
      <c r="E4534">
        <v>7</v>
      </c>
      <c r="F4534">
        <v>384.46</v>
      </c>
      <c r="G4534">
        <v>45</v>
      </c>
    </row>
    <row r="4535" spans="1:7" ht="15.5" hidden="1" x14ac:dyDescent="0.35">
      <c r="A4535" t="s">
        <v>187</v>
      </c>
      <c r="B4535" t="s">
        <v>353</v>
      </c>
      <c r="C4535">
        <v>91487</v>
      </c>
      <c r="D4535">
        <v>2018</v>
      </c>
      <c r="E4535">
        <v>8</v>
      </c>
      <c r="F4535">
        <v>398.78</v>
      </c>
      <c r="G4535">
        <v>43</v>
      </c>
    </row>
    <row r="4536" spans="1:7" ht="15.5" hidden="1" x14ac:dyDescent="0.35">
      <c r="A4536" t="s">
        <v>187</v>
      </c>
      <c r="B4536" t="s">
        <v>353</v>
      </c>
      <c r="C4536">
        <v>91487</v>
      </c>
      <c r="D4536">
        <v>2018</v>
      </c>
      <c r="E4536">
        <v>9</v>
      </c>
      <c r="F4536">
        <v>356.62</v>
      </c>
      <c r="G4536">
        <v>44</v>
      </c>
    </row>
    <row r="4537" spans="1:7" ht="15.5" hidden="1" x14ac:dyDescent="0.35">
      <c r="A4537" t="s">
        <v>187</v>
      </c>
      <c r="B4537" t="s">
        <v>353</v>
      </c>
      <c r="C4537">
        <v>91487</v>
      </c>
      <c r="D4537">
        <v>2018</v>
      </c>
      <c r="E4537">
        <v>10</v>
      </c>
      <c r="F4537">
        <v>404.11</v>
      </c>
      <c r="G4537">
        <v>44</v>
      </c>
    </row>
    <row r="4538" spans="1:7" ht="15.5" hidden="1" x14ac:dyDescent="0.35">
      <c r="A4538" t="s">
        <v>187</v>
      </c>
      <c r="B4538" t="s">
        <v>353</v>
      </c>
      <c r="C4538">
        <v>91487</v>
      </c>
      <c r="D4538">
        <v>2018</v>
      </c>
      <c r="E4538">
        <v>11</v>
      </c>
      <c r="F4538">
        <v>423.82</v>
      </c>
      <c r="G4538">
        <v>43</v>
      </c>
    </row>
    <row r="4539" spans="1:7" ht="15.5" hidden="1" x14ac:dyDescent="0.35">
      <c r="A4539" t="s">
        <v>187</v>
      </c>
      <c r="B4539" t="s">
        <v>353</v>
      </c>
      <c r="C4539">
        <v>91487</v>
      </c>
      <c r="D4539">
        <v>2018</v>
      </c>
      <c r="E4539">
        <v>12</v>
      </c>
      <c r="F4539">
        <v>464.45</v>
      </c>
      <c r="G4539">
        <v>51</v>
      </c>
    </row>
    <row r="4540" spans="1:7" ht="15.5" hidden="1" x14ac:dyDescent="0.35">
      <c r="A4540" t="s">
        <v>187</v>
      </c>
      <c r="B4540" t="s">
        <v>353</v>
      </c>
      <c r="C4540">
        <v>91487</v>
      </c>
      <c r="D4540">
        <v>2019</v>
      </c>
      <c r="E4540">
        <v>1</v>
      </c>
      <c r="F4540">
        <v>424.3</v>
      </c>
      <c r="G4540">
        <v>55</v>
      </c>
    </row>
    <row r="4541" spans="1:7" ht="15.5" hidden="1" x14ac:dyDescent="0.35">
      <c r="A4541" t="s">
        <v>187</v>
      </c>
      <c r="B4541" t="s">
        <v>353</v>
      </c>
      <c r="C4541">
        <v>91487</v>
      </c>
      <c r="D4541">
        <v>2019</v>
      </c>
      <c r="E4541">
        <v>2</v>
      </c>
      <c r="F4541">
        <v>402.23</v>
      </c>
      <c r="G4541">
        <v>50</v>
      </c>
    </row>
    <row r="4542" spans="1:7" ht="15.5" hidden="1" x14ac:dyDescent="0.35">
      <c r="A4542" t="s">
        <v>187</v>
      </c>
      <c r="B4542" t="s">
        <v>353</v>
      </c>
      <c r="C4542">
        <v>91487</v>
      </c>
      <c r="D4542">
        <v>2019</v>
      </c>
      <c r="E4542">
        <v>3</v>
      </c>
      <c r="F4542">
        <v>448.62</v>
      </c>
      <c r="G4542">
        <v>53</v>
      </c>
    </row>
    <row r="4543" spans="1:7" ht="15.5" hidden="1" x14ac:dyDescent="0.35">
      <c r="A4543" t="s">
        <v>187</v>
      </c>
      <c r="B4543" t="s">
        <v>353</v>
      </c>
      <c r="C4543">
        <v>91487</v>
      </c>
      <c r="D4543">
        <v>2019</v>
      </c>
      <c r="E4543">
        <v>4</v>
      </c>
      <c r="F4543">
        <v>290.7</v>
      </c>
      <c r="G4543">
        <v>44</v>
      </c>
    </row>
    <row r="4544" spans="1:7" ht="15.5" hidden="1" x14ac:dyDescent="0.35">
      <c r="A4544" t="s">
        <v>187</v>
      </c>
      <c r="B4544" t="s">
        <v>353</v>
      </c>
      <c r="C4544">
        <v>91487</v>
      </c>
      <c r="D4544">
        <v>2019</v>
      </c>
      <c r="E4544">
        <v>5</v>
      </c>
      <c r="F4544">
        <v>246.13</v>
      </c>
      <c r="G4544">
        <v>32</v>
      </c>
    </row>
    <row r="4545" spans="1:7" ht="15.5" hidden="1" x14ac:dyDescent="0.35">
      <c r="A4545" t="s">
        <v>187</v>
      </c>
      <c r="B4545" t="s">
        <v>353</v>
      </c>
      <c r="C4545">
        <v>91487</v>
      </c>
      <c r="D4545">
        <v>2019</v>
      </c>
      <c r="E4545">
        <v>6</v>
      </c>
      <c r="F4545">
        <v>436.88</v>
      </c>
      <c r="G4545">
        <v>50</v>
      </c>
    </row>
    <row r="4546" spans="1:7" ht="15.5" hidden="1" x14ac:dyDescent="0.35">
      <c r="A4546" t="s">
        <v>187</v>
      </c>
      <c r="B4546" t="s">
        <v>353</v>
      </c>
      <c r="C4546">
        <v>91487</v>
      </c>
      <c r="D4546">
        <v>2019</v>
      </c>
      <c r="E4546">
        <v>7</v>
      </c>
      <c r="F4546">
        <v>423.97</v>
      </c>
      <c r="G4546">
        <v>49</v>
      </c>
    </row>
    <row r="4547" spans="1:7" ht="15.5" hidden="1" x14ac:dyDescent="0.35">
      <c r="A4547" t="s">
        <v>187</v>
      </c>
      <c r="B4547" t="s">
        <v>353</v>
      </c>
      <c r="C4547">
        <v>91487</v>
      </c>
      <c r="D4547">
        <v>2019</v>
      </c>
      <c r="E4547">
        <v>8</v>
      </c>
      <c r="F4547">
        <v>450.27</v>
      </c>
      <c r="G4547">
        <v>44</v>
      </c>
    </row>
    <row r="4548" spans="1:7" ht="15.5" hidden="1" x14ac:dyDescent="0.35">
      <c r="A4548" t="s">
        <v>187</v>
      </c>
      <c r="B4548" t="s">
        <v>353</v>
      </c>
      <c r="C4548">
        <v>91487</v>
      </c>
      <c r="D4548">
        <v>2019</v>
      </c>
      <c r="E4548">
        <v>9</v>
      </c>
      <c r="F4548">
        <v>431.57</v>
      </c>
      <c r="G4548">
        <v>42</v>
      </c>
    </row>
    <row r="4549" spans="1:7" ht="15.5" hidden="1" x14ac:dyDescent="0.35">
      <c r="A4549" t="s">
        <v>187</v>
      </c>
      <c r="B4549" t="s">
        <v>353</v>
      </c>
      <c r="C4549">
        <v>91487</v>
      </c>
      <c r="D4549">
        <v>2019</v>
      </c>
      <c r="E4549">
        <v>10</v>
      </c>
      <c r="F4549">
        <v>406.2</v>
      </c>
      <c r="G4549">
        <v>46</v>
      </c>
    </row>
    <row r="4550" spans="1:7" ht="15.5" hidden="1" x14ac:dyDescent="0.35">
      <c r="A4550" t="s">
        <v>187</v>
      </c>
      <c r="B4550" t="s">
        <v>353</v>
      </c>
      <c r="C4550">
        <v>91487</v>
      </c>
      <c r="D4550">
        <v>2019</v>
      </c>
      <c r="E4550">
        <v>11</v>
      </c>
      <c r="F4550">
        <v>406.91</v>
      </c>
      <c r="G4550">
        <v>48</v>
      </c>
    </row>
    <row r="4551" spans="1:7" ht="15.5" hidden="1" x14ac:dyDescent="0.35">
      <c r="A4551" t="s">
        <v>187</v>
      </c>
      <c r="B4551" t="s">
        <v>353</v>
      </c>
      <c r="C4551">
        <v>91487</v>
      </c>
      <c r="D4551">
        <v>2019</v>
      </c>
      <c r="E4551">
        <v>12</v>
      </c>
      <c r="F4551">
        <v>453.07</v>
      </c>
      <c r="G4551">
        <v>46</v>
      </c>
    </row>
    <row r="4552" spans="1:7" ht="15.5" hidden="1" x14ac:dyDescent="0.35">
      <c r="A4552" t="s">
        <v>187</v>
      </c>
      <c r="B4552" t="s">
        <v>353</v>
      </c>
      <c r="C4552">
        <v>91487</v>
      </c>
      <c r="D4552">
        <v>2020</v>
      </c>
      <c r="E4552">
        <v>1</v>
      </c>
      <c r="F4552">
        <v>461.01</v>
      </c>
      <c r="G4552">
        <v>44.95</v>
      </c>
    </row>
    <row r="4553" spans="1:7" ht="15.5" hidden="1" x14ac:dyDescent="0.35">
      <c r="A4553" t="s">
        <v>187</v>
      </c>
      <c r="B4553" t="s">
        <v>353</v>
      </c>
      <c r="C4553">
        <v>91487</v>
      </c>
      <c r="D4553">
        <v>2020</v>
      </c>
      <c r="E4553">
        <v>2</v>
      </c>
      <c r="F4553">
        <v>431.27</v>
      </c>
      <c r="G4553">
        <v>42.05</v>
      </c>
    </row>
    <row r="4554" spans="1:7" ht="15.5" hidden="1" x14ac:dyDescent="0.35">
      <c r="A4554" t="s">
        <v>187</v>
      </c>
      <c r="B4554" t="s">
        <v>353</v>
      </c>
      <c r="C4554">
        <v>91487</v>
      </c>
      <c r="D4554">
        <v>2020</v>
      </c>
      <c r="E4554">
        <v>3</v>
      </c>
      <c r="F4554">
        <v>183.83</v>
      </c>
      <c r="G4554">
        <v>19</v>
      </c>
    </row>
    <row r="4555" spans="1:7" ht="15.5" hidden="1" x14ac:dyDescent="0.35">
      <c r="A4555" t="s">
        <v>187</v>
      </c>
      <c r="B4555" t="s">
        <v>353</v>
      </c>
      <c r="C4555">
        <v>91487</v>
      </c>
      <c r="D4555">
        <v>2020</v>
      </c>
      <c r="E4555">
        <v>4</v>
      </c>
      <c r="F4555">
        <v>0</v>
      </c>
      <c r="G4555">
        <v>0</v>
      </c>
    </row>
    <row r="4556" spans="1:7" ht="15.5" hidden="1" x14ac:dyDescent="0.35">
      <c r="A4556" t="s">
        <v>187</v>
      </c>
      <c r="B4556" t="s">
        <v>353</v>
      </c>
      <c r="C4556">
        <v>91487</v>
      </c>
      <c r="D4556">
        <v>2020</v>
      </c>
      <c r="E4556">
        <v>5</v>
      </c>
      <c r="F4556">
        <v>0</v>
      </c>
      <c r="G4556">
        <v>0</v>
      </c>
    </row>
    <row r="4557" spans="1:7" ht="15.5" hidden="1" x14ac:dyDescent="0.35">
      <c r="A4557" t="s">
        <v>187</v>
      </c>
      <c r="B4557" t="s">
        <v>353</v>
      </c>
      <c r="C4557">
        <v>91487</v>
      </c>
      <c r="D4557">
        <v>2020</v>
      </c>
      <c r="E4557">
        <v>6</v>
      </c>
      <c r="F4557">
        <v>0</v>
      </c>
      <c r="G4557">
        <v>0</v>
      </c>
    </row>
    <row r="4558" spans="1:7" ht="15.5" hidden="1" x14ac:dyDescent="0.35">
      <c r="A4558" t="s">
        <v>187</v>
      </c>
      <c r="B4558" t="s">
        <v>353</v>
      </c>
      <c r="C4558">
        <v>91487</v>
      </c>
      <c r="D4558">
        <v>2020</v>
      </c>
      <c r="E4558">
        <v>7</v>
      </c>
      <c r="F4558">
        <v>38.75</v>
      </c>
      <c r="G4558">
        <v>8</v>
      </c>
    </row>
    <row r="4559" spans="1:7" ht="15.5" hidden="1" x14ac:dyDescent="0.35">
      <c r="A4559" t="s">
        <v>187</v>
      </c>
      <c r="B4559" t="s">
        <v>353</v>
      </c>
      <c r="C4559">
        <v>91487</v>
      </c>
      <c r="D4559">
        <v>2020</v>
      </c>
      <c r="E4559">
        <v>8</v>
      </c>
      <c r="F4559">
        <v>121.07</v>
      </c>
      <c r="G4559">
        <v>20</v>
      </c>
    </row>
    <row r="4560" spans="1:7" ht="15.5" hidden="1" x14ac:dyDescent="0.35">
      <c r="A4560" t="s">
        <v>187</v>
      </c>
      <c r="B4560" t="s">
        <v>353</v>
      </c>
      <c r="C4560">
        <v>91487</v>
      </c>
      <c r="D4560">
        <v>2020</v>
      </c>
      <c r="E4560">
        <v>9</v>
      </c>
      <c r="F4560">
        <v>161.52000000000001</v>
      </c>
      <c r="G4560">
        <v>24</v>
      </c>
    </row>
    <row r="4561" spans="1:7" ht="15.5" hidden="1" x14ac:dyDescent="0.35">
      <c r="A4561" t="s">
        <v>187</v>
      </c>
      <c r="B4561" t="s">
        <v>353</v>
      </c>
      <c r="C4561">
        <v>91487</v>
      </c>
      <c r="D4561">
        <v>2020</v>
      </c>
      <c r="E4561">
        <v>10</v>
      </c>
      <c r="F4561">
        <v>106.75</v>
      </c>
      <c r="G4561">
        <v>20</v>
      </c>
    </row>
    <row r="4562" spans="1:7" ht="15.5" hidden="1" x14ac:dyDescent="0.35">
      <c r="A4562" t="s">
        <v>187</v>
      </c>
      <c r="B4562" t="s">
        <v>353</v>
      </c>
      <c r="C4562">
        <v>91487</v>
      </c>
      <c r="D4562">
        <v>2020</v>
      </c>
      <c r="E4562">
        <v>11</v>
      </c>
      <c r="F4562">
        <v>105.16</v>
      </c>
      <c r="G4562">
        <v>20</v>
      </c>
    </row>
    <row r="4563" spans="1:7" ht="15.5" hidden="1" x14ac:dyDescent="0.35">
      <c r="A4563" t="s">
        <v>187</v>
      </c>
      <c r="B4563" t="s">
        <v>353</v>
      </c>
      <c r="C4563">
        <v>91487</v>
      </c>
      <c r="D4563">
        <v>2020</v>
      </c>
      <c r="E4563">
        <v>12</v>
      </c>
      <c r="F4563">
        <v>196.52</v>
      </c>
      <c r="G4563">
        <v>34</v>
      </c>
    </row>
    <row r="4564" spans="1:7" ht="15.5" hidden="1" x14ac:dyDescent="0.35">
      <c r="A4564" t="s">
        <v>187</v>
      </c>
      <c r="B4564" t="s">
        <v>353</v>
      </c>
      <c r="C4564">
        <v>91487</v>
      </c>
      <c r="D4564">
        <v>2021</v>
      </c>
      <c r="E4564">
        <v>1</v>
      </c>
      <c r="F4564">
        <v>190</v>
      </c>
      <c r="G4564">
        <v>34</v>
      </c>
    </row>
    <row r="4565" spans="1:7" ht="15.5" hidden="1" x14ac:dyDescent="0.35">
      <c r="A4565" t="s">
        <v>187</v>
      </c>
      <c r="B4565" t="s">
        <v>353</v>
      </c>
      <c r="C4565">
        <v>91487</v>
      </c>
      <c r="D4565">
        <v>2021</v>
      </c>
      <c r="E4565">
        <v>2</v>
      </c>
      <c r="F4565">
        <v>30.55</v>
      </c>
      <c r="G4565">
        <v>10</v>
      </c>
    </row>
    <row r="4566" spans="1:7" ht="15.5" hidden="1" x14ac:dyDescent="0.35">
      <c r="A4566" t="s">
        <v>187</v>
      </c>
      <c r="B4566" t="s">
        <v>353</v>
      </c>
      <c r="C4566">
        <v>91487</v>
      </c>
      <c r="D4566">
        <v>2021</v>
      </c>
      <c r="E4566">
        <v>3</v>
      </c>
      <c r="F4566">
        <v>75</v>
      </c>
      <c r="G4566">
        <v>22</v>
      </c>
    </row>
    <row r="4567" spans="1:7" ht="15.5" hidden="1" x14ac:dyDescent="0.35">
      <c r="A4567" t="s">
        <v>187</v>
      </c>
      <c r="B4567" t="s">
        <v>353</v>
      </c>
      <c r="C4567">
        <v>91487</v>
      </c>
      <c r="D4567">
        <v>2021</v>
      </c>
      <c r="E4567">
        <v>4</v>
      </c>
      <c r="F4567">
        <v>53.73</v>
      </c>
      <c r="G4567">
        <v>31</v>
      </c>
    </row>
    <row r="4568" spans="1:7" ht="15.5" hidden="1" x14ac:dyDescent="0.35">
      <c r="A4568" t="s">
        <v>187</v>
      </c>
      <c r="B4568" t="s">
        <v>353</v>
      </c>
      <c r="C4568">
        <v>91487</v>
      </c>
      <c r="D4568">
        <v>2021</v>
      </c>
      <c r="E4568">
        <v>5</v>
      </c>
      <c r="F4568">
        <v>83.66</v>
      </c>
      <c r="G4568">
        <v>16.260000000000002</v>
      </c>
    </row>
    <row r="4569" spans="1:7" ht="15.5" hidden="1" x14ac:dyDescent="0.35">
      <c r="A4569" t="s">
        <v>187</v>
      </c>
      <c r="B4569" t="s">
        <v>353</v>
      </c>
      <c r="C4569">
        <v>91487</v>
      </c>
      <c r="D4569">
        <v>2021</v>
      </c>
      <c r="E4569">
        <v>6</v>
      </c>
      <c r="F4569">
        <v>80.959999999999994</v>
      </c>
      <c r="G4569">
        <v>15.74</v>
      </c>
    </row>
    <row r="4570" spans="1:7" ht="15.5" hidden="1" x14ac:dyDescent="0.35">
      <c r="A4570" t="s">
        <v>187</v>
      </c>
      <c r="B4570" t="s">
        <v>353</v>
      </c>
      <c r="C4570">
        <v>91487</v>
      </c>
      <c r="D4570">
        <v>2021</v>
      </c>
      <c r="E4570">
        <v>7</v>
      </c>
      <c r="F4570">
        <v>156.22</v>
      </c>
      <c r="G4570">
        <v>52</v>
      </c>
    </row>
    <row r="4571" spans="1:7" ht="15.5" hidden="1" x14ac:dyDescent="0.35">
      <c r="A4571" t="s">
        <v>187</v>
      </c>
      <c r="B4571" t="s">
        <v>353</v>
      </c>
      <c r="C4571">
        <v>91487</v>
      </c>
      <c r="D4571">
        <v>2021</v>
      </c>
      <c r="E4571">
        <v>8</v>
      </c>
      <c r="F4571">
        <v>219.85</v>
      </c>
      <c r="G4571">
        <v>48</v>
      </c>
    </row>
    <row r="4572" spans="1:7" ht="15.5" hidden="1" x14ac:dyDescent="0.35">
      <c r="A4572" t="s">
        <v>187</v>
      </c>
      <c r="B4572" t="s">
        <v>353</v>
      </c>
      <c r="C4572">
        <v>91487</v>
      </c>
      <c r="D4572">
        <v>2021</v>
      </c>
      <c r="E4572">
        <v>9</v>
      </c>
      <c r="F4572">
        <v>225.48</v>
      </c>
      <c r="G4572">
        <v>52</v>
      </c>
    </row>
    <row r="4573" spans="1:7" ht="15.5" hidden="1" x14ac:dyDescent="0.35">
      <c r="A4573" t="s">
        <v>187</v>
      </c>
      <c r="B4573" t="s">
        <v>353</v>
      </c>
      <c r="C4573">
        <v>91487</v>
      </c>
      <c r="D4573">
        <v>2021</v>
      </c>
      <c r="E4573">
        <v>10</v>
      </c>
      <c r="F4573">
        <v>227.57</v>
      </c>
      <c r="G4573">
        <v>32</v>
      </c>
    </row>
    <row r="4574" spans="1:7" ht="15.5" hidden="1" x14ac:dyDescent="0.35">
      <c r="A4574" t="s">
        <v>187</v>
      </c>
      <c r="B4574" t="s">
        <v>353</v>
      </c>
      <c r="C4574">
        <v>91487</v>
      </c>
      <c r="D4574">
        <v>2021</v>
      </c>
      <c r="E4574">
        <v>11</v>
      </c>
      <c r="F4574">
        <v>293.92</v>
      </c>
      <c r="G4574">
        <v>37</v>
      </c>
    </row>
    <row r="4575" spans="1:7" ht="15.5" hidden="1" x14ac:dyDescent="0.35">
      <c r="A4575" t="s">
        <v>187</v>
      </c>
      <c r="B4575" t="s">
        <v>353</v>
      </c>
      <c r="C4575">
        <v>91487</v>
      </c>
      <c r="D4575">
        <v>2021</v>
      </c>
      <c r="E4575">
        <v>12</v>
      </c>
      <c r="F4575">
        <v>364.56</v>
      </c>
      <c r="G4575">
        <v>43</v>
      </c>
    </row>
    <row r="4576" spans="1:7" ht="15.5" hidden="1" x14ac:dyDescent="0.35">
      <c r="A4576" t="s">
        <v>187</v>
      </c>
      <c r="B4576" t="s">
        <v>353</v>
      </c>
      <c r="C4576">
        <v>91487</v>
      </c>
      <c r="D4576">
        <v>2022</v>
      </c>
      <c r="E4576">
        <v>1</v>
      </c>
      <c r="F4576">
        <v>220.13</v>
      </c>
      <c r="G4576">
        <v>26</v>
      </c>
    </row>
    <row r="4577" spans="1:7" ht="15.5" hidden="1" x14ac:dyDescent="0.35">
      <c r="A4577" t="s">
        <v>187</v>
      </c>
      <c r="B4577" t="s">
        <v>353</v>
      </c>
      <c r="C4577">
        <v>91487</v>
      </c>
      <c r="D4577">
        <v>2022</v>
      </c>
      <c r="E4577">
        <v>2</v>
      </c>
      <c r="F4577">
        <v>120.77</v>
      </c>
      <c r="G4577">
        <v>19</v>
      </c>
    </row>
    <row r="4578" spans="1:7" ht="15.5" hidden="1" x14ac:dyDescent="0.35">
      <c r="A4578" t="s">
        <v>187</v>
      </c>
      <c r="B4578" t="s">
        <v>353</v>
      </c>
      <c r="C4578">
        <v>91487</v>
      </c>
      <c r="D4578">
        <v>2022</v>
      </c>
      <c r="E4578">
        <v>3</v>
      </c>
      <c r="F4578">
        <v>340.65</v>
      </c>
      <c r="G4578">
        <v>31</v>
      </c>
    </row>
    <row r="4579" spans="1:7" ht="15.5" hidden="1" x14ac:dyDescent="0.35">
      <c r="A4579" t="s">
        <v>187</v>
      </c>
      <c r="B4579" t="s">
        <v>353</v>
      </c>
      <c r="C4579">
        <v>91487</v>
      </c>
      <c r="D4579">
        <v>2022</v>
      </c>
      <c r="E4579">
        <v>4</v>
      </c>
      <c r="F4579">
        <v>343.44</v>
      </c>
      <c r="G4579">
        <v>31</v>
      </c>
    </row>
    <row r="4580" spans="1:7" ht="15.5" hidden="1" x14ac:dyDescent="0.35">
      <c r="A4580" t="s">
        <v>187</v>
      </c>
      <c r="B4580" t="s">
        <v>353</v>
      </c>
      <c r="C4580">
        <v>91487</v>
      </c>
      <c r="D4580">
        <v>2022</v>
      </c>
      <c r="E4580">
        <v>5</v>
      </c>
      <c r="F4580">
        <v>299.83</v>
      </c>
      <c r="G4580">
        <v>25</v>
      </c>
    </row>
    <row r="4581" spans="1:7" ht="15.5" hidden="1" x14ac:dyDescent="0.35">
      <c r="A4581" t="s">
        <v>187</v>
      </c>
      <c r="B4581" t="s">
        <v>353</v>
      </c>
      <c r="C4581">
        <v>91487</v>
      </c>
      <c r="D4581">
        <v>2022</v>
      </c>
      <c r="E4581">
        <v>6</v>
      </c>
      <c r="F4581">
        <v>350.31</v>
      </c>
      <c r="G4581">
        <v>28</v>
      </c>
    </row>
    <row r="4582" spans="1:7" ht="15.5" hidden="1" x14ac:dyDescent="0.35">
      <c r="A4582" t="s">
        <v>187</v>
      </c>
      <c r="B4582" t="s">
        <v>353</v>
      </c>
      <c r="C4582">
        <v>91487</v>
      </c>
      <c r="D4582">
        <v>2022</v>
      </c>
      <c r="E4582">
        <v>7</v>
      </c>
      <c r="F4582">
        <v>346.21</v>
      </c>
      <c r="G4582">
        <v>34</v>
      </c>
    </row>
    <row r="4583" spans="1:7" ht="15.5" hidden="1" x14ac:dyDescent="0.35">
      <c r="A4583" t="s">
        <v>187</v>
      </c>
      <c r="B4583" t="s">
        <v>353</v>
      </c>
      <c r="C4583">
        <v>91487</v>
      </c>
      <c r="D4583">
        <v>2022</v>
      </c>
      <c r="E4583">
        <v>8</v>
      </c>
      <c r="F4583">
        <v>119.23</v>
      </c>
      <c r="G4583">
        <v>13.05</v>
      </c>
    </row>
    <row r="4584" spans="1:7" ht="15.5" hidden="1" x14ac:dyDescent="0.35">
      <c r="A4584" t="s">
        <v>187</v>
      </c>
      <c r="B4584" t="s">
        <v>353</v>
      </c>
      <c r="C4584">
        <v>91487</v>
      </c>
      <c r="D4584">
        <v>2023</v>
      </c>
      <c r="E4584">
        <v>1</v>
      </c>
      <c r="F4584">
        <v>0</v>
      </c>
      <c r="G4584">
        <v>0</v>
      </c>
    </row>
    <row r="4585" spans="1:7" ht="15.5" hidden="1" x14ac:dyDescent="0.35">
      <c r="A4585" t="s">
        <v>187</v>
      </c>
      <c r="B4585" t="s">
        <v>353</v>
      </c>
      <c r="C4585">
        <v>91487</v>
      </c>
      <c r="D4585">
        <v>2023</v>
      </c>
      <c r="E4585">
        <v>2</v>
      </c>
      <c r="F4585">
        <v>0</v>
      </c>
      <c r="G4585">
        <v>0</v>
      </c>
    </row>
    <row r="4586" spans="1:7" ht="15.5" hidden="1" x14ac:dyDescent="0.35">
      <c r="A4586" t="s">
        <v>187</v>
      </c>
      <c r="B4586" t="s">
        <v>353</v>
      </c>
      <c r="C4586">
        <v>91487</v>
      </c>
      <c r="D4586">
        <v>2023</v>
      </c>
      <c r="E4586">
        <v>3</v>
      </c>
      <c r="F4586">
        <v>0</v>
      </c>
      <c r="G4586">
        <v>0</v>
      </c>
    </row>
    <row r="4587" spans="1:7" ht="15.5" hidden="1" x14ac:dyDescent="0.35">
      <c r="A4587" t="s">
        <v>187</v>
      </c>
      <c r="B4587" t="s">
        <v>353</v>
      </c>
      <c r="C4587">
        <v>91487</v>
      </c>
      <c r="D4587">
        <v>2023</v>
      </c>
      <c r="E4587">
        <v>4</v>
      </c>
      <c r="F4587">
        <v>0</v>
      </c>
      <c r="G4587">
        <v>0</v>
      </c>
    </row>
    <row r="4588" spans="1:7" ht="15.5" hidden="1" x14ac:dyDescent="0.35">
      <c r="A4588" t="s">
        <v>187</v>
      </c>
      <c r="B4588" t="s">
        <v>353</v>
      </c>
      <c r="C4588">
        <v>91487</v>
      </c>
      <c r="D4588">
        <v>2023</v>
      </c>
      <c r="E4588">
        <v>5</v>
      </c>
      <c r="F4588">
        <v>85.64</v>
      </c>
      <c r="G4588">
        <v>12</v>
      </c>
    </row>
    <row r="4589" spans="1:7" ht="15.5" hidden="1" x14ac:dyDescent="0.35">
      <c r="A4589" t="s">
        <v>187</v>
      </c>
      <c r="B4589" t="s">
        <v>353</v>
      </c>
      <c r="C4589">
        <v>91487</v>
      </c>
      <c r="D4589">
        <v>2023</v>
      </c>
      <c r="E4589">
        <v>6</v>
      </c>
      <c r="F4589">
        <v>383.22</v>
      </c>
      <c r="G4589">
        <v>45</v>
      </c>
    </row>
    <row r="4590" spans="1:7" ht="15.5" hidden="1" x14ac:dyDescent="0.35">
      <c r="A4590" t="s">
        <v>187</v>
      </c>
      <c r="B4590" t="s">
        <v>353</v>
      </c>
      <c r="C4590">
        <v>91487</v>
      </c>
      <c r="D4590">
        <v>2023</v>
      </c>
      <c r="E4590">
        <v>7</v>
      </c>
      <c r="F4590">
        <v>425.38</v>
      </c>
      <c r="G4590">
        <v>50</v>
      </c>
    </row>
    <row r="4591" spans="1:7" ht="15.5" hidden="1" x14ac:dyDescent="0.35">
      <c r="A4591" t="s">
        <v>187</v>
      </c>
      <c r="B4591" t="s">
        <v>353</v>
      </c>
      <c r="C4591">
        <v>91487</v>
      </c>
      <c r="D4591">
        <v>2023</v>
      </c>
      <c r="E4591">
        <v>8</v>
      </c>
      <c r="F4591">
        <v>400.26</v>
      </c>
      <c r="G4591">
        <v>36</v>
      </c>
    </row>
    <row r="4592" spans="1:7" ht="15.5" hidden="1" x14ac:dyDescent="0.35">
      <c r="A4592" t="s">
        <v>187</v>
      </c>
      <c r="B4592" t="s">
        <v>353</v>
      </c>
      <c r="C4592">
        <v>91487</v>
      </c>
      <c r="D4592">
        <v>2023</v>
      </c>
      <c r="E4592">
        <v>9</v>
      </c>
      <c r="F4592">
        <v>447.59</v>
      </c>
      <c r="G4592">
        <v>47</v>
      </c>
    </row>
    <row r="4593" spans="1:7" ht="15.5" hidden="1" x14ac:dyDescent="0.35">
      <c r="A4593" t="s">
        <v>187</v>
      </c>
      <c r="B4593" t="s">
        <v>353</v>
      </c>
      <c r="C4593">
        <v>91487</v>
      </c>
      <c r="D4593">
        <v>2023</v>
      </c>
      <c r="E4593">
        <v>10</v>
      </c>
      <c r="F4593">
        <v>229.05</v>
      </c>
      <c r="G4593">
        <v>39</v>
      </c>
    </row>
    <row r="4594" spans="1:7" ht="15.5" hidden="1" x14ac:dyDescent="0.35">
      <c r="A4594" t="s">
        <v>187</v>
      </c>
      <c r="B4594" t="s">
        <v>353</v>
      </c>
      <c r="C4594">
        <v>91487</v>
      </c>
      <c r="D4594">
        <v>2023</v>
      </c>
      <c r="E4594">
        <v>11</v>
      </c>
      <c r="F4594">
        <v>333.23</v>
      </c>
      <c r="G4594">
        <v>39</v>
      </c>
    </row>
    <row r="4595" spans="1:7" ht="15.5" hidden="1" x14ac:dyDescent="0.35">
      <c r="A4595" t="s">
        <v>187</v>
      </c>
      <c r="B4595" t="s">
        <v>353</v>
      </c>
      <c r="C4595">
        <v>91487</v>
      </c>
      <c r="D4595">
        <v>2023</v>
      </c>
      <c r="E4595">
        <v>12</v>
      </c>
      <c r="F4595">
        <v>491.7</v>
      </c>
      <c r="G4595">
        <v>44</v>
      </c>
    </row>
    <row r="4596" spans="1:7" ht="15.5" hidden="1" x14ac:dyDescent="0.35">
      <c r="A4596" t="s">
        <v>187</v>
      </c>
      <c r="B4596" t="s">
        <v>353</v>
      </c>
      <c r="C4596">
        <v>91487</v>
      </c>
      <c r="D4596">
        <v>2024</v>
      </c>
      <c r="E4596">
        <v>1</v>
      </c>
      <c r="F4596">
        <v>436.03</v>
      </c>
      <c r="G4596">
        <v>46</v>
      </c>
    </row>
    <row r="4597" spans="1:7" ht="15.5" hidden="1" x14ac:dyDescent="0.35">
      <c r="A4597" t="s">
        <v>187</v>
      </c>
      <c r="B4597" t="s">
        <v>353</v>
      </c>
      <c r="C4597">
        <v>91487</v>
      </c>
      <c r="D4597">
        <v>2024</v>
      </c>
      <c r="E4597">
        <v>2</v>
      </c>
      <c r="F4597">
        <v>452.39</v>
      </c>
      <c r="G4597">
        <v>40</v>
      </c>
    </row>
    <row r="4598" spans="1:7" ht="15.5" hidden="1" x14ac:dyDescent="0.35">
      <c r="A4598" t="s">
        <v>187</v>
      </c>
      <c r="B4598" t="s">
        <v>353</v>
      </c>
      <c r="C4598">
        <v>91487</v>
      </c>
      <c r="D4598">
        <v>2024</v>
      </c>
      <c r="E4598">
        <v>3</v>
      </c>
      <c r="F4598">
        <v>480.43</v>
      </c>
      <c r="G4598">
        <v>45</v>
      </c>
    </row>
    <row r="4599" spans="1:7" ht="15.5" hidden="1" x14ac:dyDescent="0.35">
      <c r="A4599" t="s">
        <v>187</v>
      </c>
      <c r="B4599" t="s">
        <v>353</v>
      </c>
      <c r="C4599">
        <v>91487</v>
      </c>
      <c r="D4599">
        <v>2024</v>
      </c>
      <c r="E4599">
        <v>4</v>
      </c>
      <c r="F4599">
        <v>462.02</v>
      </c>
      <c r="G4599">
        <v>48</v>
      </c>
    </row>
    <row r="4600" spans="1:7" ht="15.5" hidden="1" x14ac:dyDescent="0.35">
      <c r="A4600" t="s">
        <v>187</v>
      </c>
      <c r="B4600" t="s">
        <v>353</v>
      </c>
      <c r="C4600">
        <v>91487</v>
      </c>
      <c r="D4600">
        <v>2024</v>
      </c>
      <c r="E4600">
        <v>5</v>
      </c>
      <c r="F4600">
        <v>429.05</v>
      </c>
      <c r="G4600">
        <v>43</v>
      </c>
    </row>
    <row r="4601" spans="1:7" ht="15.5" hidden="1" x14ac:dyDescent="0.35">
      <c r="A4601" t="s">
        <v>187</v>
      </c>
      <c r="B4601" t="s">
        <v>353</v>
      </c>
      <c r="C4601">
        <v>91487</v>
      </c>
      <c r="D4601">
        <v>2024</v>
      </c>
      <c r="E4601">
        <v>6</v>
      </c>
      <c r="F4601">
        <v>268.61</v>
      </c>
      <c r="G4601">
        <v>29</v>
      </c>
    </row>
    <row r="4602" spans="1:7" ht="15.5" hidden="1" x14ac:dyDescent="0.35">
      <c r="A4602" t="s">
        <v>187</v>
      </c>
      <c r="B4602" t="s">
        <v>353</v>
      </c>
      <c r="C4602">
        <v>91487</v>
      </c>
      <c r="D4602">
        <v>2024</v>
      </c>
      <c r="E4602">
        <v>7</v>
      </c>
      <c r="F4602">
        <v>459.82</v>
      </c>
      <c r="G4602">
        <v>48</v>
      </c>
    </row>
    <row r="4603" spans="1:7" ht="15.5" hidden="1" x14ac:dyDescent="0.35">
      <c r="A4603" t="s">
        <v>187</v>
      </c>
      <c r="B4603" t="s">
        <v>353</v>
      </c>
      <c r="C4603">
        <v>91487</v>
      </c>
      <c r="D4603">
        <v>2024</v>
      </c>
      <c r="E4603">
        <v>8</v>
      </c>
      <c r="F4603">
        <v>499.21</v>
      </c>
      <c r="G4603">
        <v>47</v>
      </c>
    </row>
    <row r="4604" spans="1:7" ht="15.5" hidden="1" x14ac:dyDescent="0.35">
      <c r="A4604" t="s">
        <v>187</v>
      </c>
      <c r="B4604" t="s">
        <v>353</v>
      </c>
      <c r="C4604">
        <v>91487</v>
      </c>
      <c r="D4604">
        <v>2024</v>
      </c>
      <c r="E4604">
        <v>9</v>
      </c>
      <c r="F4604">
        <v>420.19</v>
      </c>
      <c r="G4604">
        <v>43</v>
      </c>
    </row>
    <row r="4605" spans="1:7" ht="15.5" hidden="1" x14ac:dyDescent="0.35">
      <c r="A4605" t="s">
        <v>187</v>
      </c>
      <c r="B4605" t="s">
        <v>353</v>
      </c>
      <c r="C4605">
        <v>91487</v>
      </c>
      <c r="D4605">
        <v>2024</v>
      </c>
      <c r="E4605">
        <v>10</v>
      </c>
      <c r="F4605">
        <v>442.95</v>
      </c>
      <c r="G4605">
        <v>48</v>
      </c>
    </row>
    <row r="4606" spans="1:7" ht="15.5" hidden="1" x14ac:dyDescent="0.35">
      <c r="A4606" t="s">
        <v>187</v>
      </c>
      <c r="B4606" t="s">
        <v>353</v>
      </c>
      <c r="C4606">
        <v>91487</v>
      </c>
      <c r="D4606">
        <v>2024</v>
      </c>
      <c r="E4606">
        <v>11</v>
      </c>
      <c r="F4606">
        <v>439.05</v>
      </c>
      <c r="G4606">
        <v>45</v>
      </c>
    </row>
    <row r="4607" spans="1:7" ht="15.5" hidden="1" x14ac:dyDescent="0.35">
      <c r="A4607" t="s">
        <v>187</v>
      </c>
      <c r="B4607" t="s">
        <v>353</v>
      </c>
      <c r="C4607">
        <v>91487</v>
      </c>
      <c r="D4607">
        <v>2024</v>
      </c>
      <c r="E4607">
        <v>12</v>
      </c>
      <c r="F4607">
        <v>438.25</v>
      </c>
      <c r="G4607">
        <v>41</v>
      </c>
    </row>
    <row r="4608" spans="1:7" ht="15.5" x14ac:dyDescent="0.35">
      <c r="A4608" t="s">
        <v>187</v>
      </c>
      <c r="B4608" t="s">
        <v>353</v>
      </c>
      <c r="C4608">
        <v>91487</v>
      </c>
      <c r="D4608">
        <v>2025</v>
      </c>
      <c r="E4608">
        <v>1</v>
      </c>
      <c r="F4608">
        <v>457.44</v>
      </c>
      <c r="G4608">
        <v>46</v>
      </c>
    </row>
    <row r="4609" spans="1:7" ht="15.5" x14ac:dyDescent="0.35">
      <c r="A4609" t="s">
        <v>187</v>
      </c>
      <c r="B4609" t="s">
        <v>353</v>
      </c>
      <c r="C4609">
        <v>91487</v>
      </c>
      <c r="D4609">
        <v>2025</v>
      </c>
      <c r="E4609">
        <v>2</v>
      </c>
      <c r="F4609">
        <v>448.91</v>
      </c>
      <c r="G4609">
        <v>39</v>
      </c>
    </row>
    <row r="4610" spans="1:7" ht="15.5" x14ac:dyDescent="0.35">
      <c r="A4610" t="s">
        <v>187</v>
      </c>
      <c r="B4610" t="s">
        <v>353</v>
      </c>
      <c r="C4610">
        <v>91487</v>
      </c>
      <c r="D4610">
        <v>2025</v>
      </c>
      <c r="E4610">
        <v>3</v>
      </c>
      <c r="F4610">
        <v>498.73</v>
      </c>
      <c r="G4610">
        <v>53</v>
      </c>
    </row>
    <row r="4611" spans="1:7" ht="15.5" x14ac:dyDescent="0.35">
      <c r="A4611" t="s">
        <v>187</v>
      </c>
      <c r="B4611" t="s">
        <v>353</v>
      </c>
      <c r="C4611">
        <v>91487</v>
      </c>
      <c r="D4611">
        <v>2025</v>
      </c>
      <c r="E4611">
        <v>4</v>
      </c>
      <c r="F4611">
        <v>408.34</v>
      </c>
      <c r="G4611">
        <v>40</v>
      </c>
    </row>
    <row r="4612" spans="1:7" ht="15.5" x14ac:dyDescent="0.35">
      <c r="A4612" t="s">
        <v>187</v>
      </c>
      <c r="B4612" t="s">
        <v>353</v>
      </c>
      <c r="C4612">
        <v>91487</v>
      </c>
      <c r="D4612">
        <v>2025</v>
      </c>
      <c r="E4612">
        <v>5</v>
      </c>
      <c r="F4612">
        <v>475.67</v>
      </c>
      <c r="G4612">
        <v>38</v>
      </c>
    </row>
    <row r="4613" spans="1:7" ht="15.5" x14ac:dyDescent="0.35">
      <c r="A4613" t="s">
        <v>187</v>
      </c>
      <c r="B4613" t="s">
        <v>353</v>
      </c>
      <c r="C4613">
        <v>91487</v>
      </c>
      <c r="D4613">
        <v>2025</v>
      </c>
      <c r="E4613">
        <v>6</v>
      </c>
      <c r="F4613">
        <v>463.08</v>
      </c>
      <c r="G4613">
        <v>44</v>
      </c>
    </row>
    <row r="4614" spans="1:7" ht="15.5" x14ac:dyDescent="0.35">
      <c r="A4614" t="s">
        <v>187</v>
      </c>
      <c r="B4614" t="s">
        <v>353</v>
      </c>
      <c r="C4614">
        <v>91487</v>
      </c>
      <c r="D4614">
        <v>2025</v>
      </c>
      <c r="E4614">
        <v>7</v>
      </c>
      <c r="F4614">
        <v>431.25</v>
      </c>
      <c r="G4614">
        <v>47</v>
      </c>
    </row>
    <row r="4615" spans="1:7" ht="15.5" x14ac:dyDescent="0.35">
      <c r="A4615" t="s">
        <v>187</v>
      </c>
      <c r="B4615" t="s">
        <v>353</v>
      </c>
      <c r="C4615">
        <v>91487</v>
      </c>
      <c r="D4615">
        <v>2025</v>
      </c>
      <c r="E4615">
        <v>8</v>
      </c>
      <c r="F4615">
        <v>459.26</v>
      </c>
      <c r="G4615">
        <v>43</v>
      </c>
    </row>
    <row r="4616" spans="1:7" ht="15.5" x14ac:dyDescent="0.35">
      <c r="A4616" t="s">
        <v>187</v>
      </c>
      <c r="B4616" t="s">
        <v>353</v>
      </c>
      <c r="C4616">
        <v>91487</v>
      </c>
      <c r="D4616">
        <v>2025</v>
      </c>
      <c r="E4616">
        <v>9</v>
      </c>
      <c r="F4616">
        <v>483.2</v>
      </c>
      <c r="G4616">
        <v>44</v>
      </c>
    </row>
    <row r="4617" spans="1:7" ht="15.5" x14ac:dyDescent="0.35">
      <c r="A4617" t="s">
        <v>187</v>
      </c>
      <c r="B4617" t="s">
        <v>353</v>
      </c>
      <c r="C4617">
        <v>91487</v>
      </c>
      <c r="D4617">
        <v>2025</v>
      </c>
      <c r="E4617">
        <v>10</v>
      </c>
      <c r="F4617">
        <v>244.14</v>
      </c>
      <c r="G4617">
        <v>23</v>
      </c>
    </row>
    <row r="4618" spans="1:7" ht="15.5" x14ac:dyDescent="0.35">
      <c r="A4618" t="s">
        <v>187</v>
      </c>
      <c r="B4618" t="s">
        <v>353</v>
      </c>
      <c r="C4618">
        <v>91487</v>
      </c>
      <c r="D4618">
        <v>2025</v>
      </c>
      <c r="E4618">
        <v>11</v>
      </c>
      <c r="F4618">
        <v>0</v>
      </c>
      <c r="G4618">
        <v>0</v>
      </c>
    </row>
    <row r="4619" spans="1:7" ht="15.5" hidden="1" x14ac:dyDescent="0.35">
      <c r="A4619" t="s">
        <v>187</v>
      </c>
      <c r="B4619" t="s">
        <v>353</v>
      </c>
      <c r="C4619">
        <v>91488</v>
      </c>
      <c r="D4619">
        <v>2018</v>
      </c>
      <c r="E4619">
        <v>10</v>
      </c>
      <c r="F4619">
        <v>0</v>
      </c>
      <c r="G4619">
        <v>0</v>
      </c>
    </row>
    <row r="4620" spans="1:7" ht="15.5" hidden="1" x14ac:dyDescent="0.35">
      <c r="A4620" t="s">
        <v>187</v>
      </c>
      <c r="B4620" t="s">
        <v>353</v>
      </c>
      <c r="C4620">
        <v>91488</v>
      </c>
      <c r="D4620">
        <v>2018</v>
      </c>
      <c r="E4620">
        <v>11</v>
      </c>
      <c r="F4620">
        <v>0</v>
      </c>
      <c r="G4620">
        <v>0</v>
      </c>
    </row>
    <row r="4621" spans="1:7" ht="15.5" hidden="1" x14ac:dyDescent="0.35">
      <c r="A4621" t="s">
        <v>187</v>
      </c>
      <c r="B4621" t="s">
        <v>353</v>
      </c>
      <c r="C4621">
        <v>91488</v>
      </c>
      <c r="D4621">
        <v>2018</v>
      </c>
      <c r="E4621">
        <v>12</v>
      </c>
      <c r="F4621">
        <v>180.51</v>
      </c>
      <c r="G4621">
        <v>21.19</v>
      </c>
    </row>
    <row r="4622" spans="1:7" ht="15.5" hidden="1" x14ac:dyDescent="0.35">
      <c r="A4622" t="s">
        <v>187</v>
      </c>
      <c r="B4622" t="s">
        <v>353</v>
      </c>
      <c r="C4622">
        <v>91488</v>
      </c>
      <c r="D4622">
        <v>2019</v>
      </c>
      <c r="E4622">
        <v>1</v>
      </c>
      <c r="F4622">
        <v>477.1</v>
      </c>
      <c r="G4622">
        <v>52</v>
      </c>
    </row>
    <row r="4623" spans="1:7" ht="15.5" hidden="1" x14ac:dyDescent="0.35">
      <c r="A4623" t="s">
        <v>187</v>
      </c>
      <c r="B4623" t="s">
        <v>353</v>
      </c>
      <c r="C4623">
        <v>91488</v>
      </c>
      <c r="D4623">
        <v>2019</v>
      </c>
      <c r="E4623">
        <v>2</v>
      </c>
      <c r="F4623">
        <v>389.82</v>
      </c>
      <c r="G4623">
        <v>44</v>
      </c>
    </row>
    <row r="4624" spans="1:7" ht="15.5" hidden="1" x14ac:dyDescent="0.35">
      <c r="A4624" t="s">
        <v>187</v>
      </c>
      <c r="B4624" t="s">
        <v>353</v>
      </c>
      <c r="C4624">
        <v>91488</v>
      </c>
      <c r="D4624">
        <v>2019</v>
      </c>
      <c r="E4624">
        <v>3</v>
      </c>
      <c r="F4624">
        <v>408.46</v>
      </c>
      <c r="G4624">
        <v>54</v>
      </c>
    </row>
    <row r="4625" spans="1:7" ht="15.5" hidden="1" x14ac:dyDescent="0.35">
      <c r="A4625" t="s">
        <v>187</v>
      </c>
      <c r="B4625" t="s">
        <v>353</v>
      </c>
      <c r="C4625">
        <v>91488</v>
      </c>
      <c r="D4625">
        <v>2019</v>
      </c>
      <c r="E4625">
        <v>4</v>
      </c>
      <c r="F4625">
        <v>418.72</v>
      </c>
      <c r="G4625">
        <v>47</v>
      </c>
    </row>
    <row r="4626" spans="1:7" ht="15.5" hidden="1" x14ac:dyDescent="0.35">
      <c r="A4626" t="s">
        <v>187</v>
      </c>
      <c r="B4626" t="s">
        <v>353</v>
      </c>
      <c r="C4626">
        <v>91488</v>
      </c>
      <c r="D4626">
        <v>2019</v>
      </c>
      <c r="E4626">
        <v>5</v>
      </c>
      <c r="F4626">
        <v>214.45</v>
      </c>
      <c r="G4626">
        <v>26</v>
      </c>
    </row>
    <row r="4627" spans="1:7" ht="15.5" hidden="1" x14ac:dyDescent="0.35">
      <c r="A4627" t="s">
        <v>187</v>
      </c>
      <c r="B4627" t="s">
        <v>353</v>
      </c>
      <c r="C4627">
        <v>91488</v>
      </c>
      <c r="D4627">
        <v>2019</v>
      </c>
      <c r="E4627">
        <v>6</v>
      </c>
      <c r="F4627">
        <v>425.3</v>
      </c>
      <c r="G4627">
        <v>46</v>
      </c>
    </row>
    <row r="4628" spans="1:7" ht="15.5" hidden="1" x14ac:dyDescent="0.35">
      <c r="A4628" t="s">
        <v>187</v>
      </c>
      <c r="B4628" t="s">
        <v>353</v>
      </c>
      <c r="C4628">
        <v>91488</v>
      </c>
      <c r="D4628">
        <v>2019</v>
      </c>
      <c r="E4628">
        <v>7</v>
      </c>
      <c r="F4628">
        <v>435.83</v>
      </c>
      <c r="G4628">
        <v>44</v>
      </c>
    </row>
    <row r="4629" spans="1:7" ht="15.5" hidden="1" x14ac:dyDescent="0.35">
      <c r="A4629" t="s">
        <v>187</v>
      </c>
      <c r="B4629" t="s">
        <v>353</v>
      </c>
      <c r="C4629">
        <v>91488</v>
      </c>
      <c r="D4629">
        <v>2019</v>
      </c>
      <c r="E4629">
        <v>8</v>
      </c>
      <c r="F4629">
        <v>436.59</v>
      </c>
      <c r="G4629">
        <v>48</v>
      </c>
    </row>
    <row r="4630" spans="1:7" ht="15.5" hidden="1" x14ac:dyDescent="0.35">
      <c r="A4630" t="s">
        <v>187</v>
      </c>
      <c r="B4630" t="s">
        <v>353</v>
      </c>
      <c r="C4630">
        <v>91488</v>
      </c>
      <c r="D4630">
        <v>2019</v>
      </c>
      <c r="E4630">
        <v>9</v>
      </c>
      <c r="F4630">
        <v>430.43</v>
      </c>
      <c r="G4630">
        <v>45</v>
      </c>
    </row>
    <row r="4631" spans="1:7" ht="15.5" hidden="1" x14ac:dyDescent="0.35">
      <c r="A4631" t="s">
        <v>187</v>
      </c>
      <c r="B4631" t="s">
        <v>353</v>
      </c>
      <c r="C4631">
        <v>91488</v>
      </c>
      <c r="D4631">
        <v>2019</v>
      </c>
      <c r="E4631">
        <v>10</v>
      </c>
      <c r="F4631">
        <v>414.73</v>
      </c>
      <c r="G4631">
        <v>41</v>
      </c>
    </row>
    <row r="4632" spans="1:7" ht="15.5" hidden="1" x14ac:dyDescent="0.35">
      <c r="A4632" t="s">
        <v>187</v>
      </c>
      <c r="B4632" t="s">
        <v>353</v>
      </c>
      <c r="C4632">
        <v>91488</v>
      </c>
      <c r="D4632">
        <v>2019</v>
      </c>
      <c r="E4632">
        <v>11</v>
      </c>
      <c r="F4632">
        <v>359.2</v>
      </c>
      <c r="G4632">
        <v>43</v>
      </c>
    </row>
    <row r="4633" spans="1:7" ht="15.5" hidden="1" x14ac:dyDescent="0.35">
      <c r="A4633" t="s">
        <v>187</v>
      </c>
      <c r="B4633" t="s">
        <v>353</v>
      </c>
      <c r="C4633">
        <v>91488</v>
      </c>
      <c r="D4633">
        <v>2019</v>
      </c>
      <c r="E4633">
        <v>12</v>
      </c>
      <c r="F4633">
        <v>408.88</v>
      </c>
      <c r="G4633">
        <v>44</v>
      </c>
    </row>
    <row r="4634" spans="1:7" ht="15.5" hidden="1" x14ac:dyDescent="0.35">
      <c r="A4634" t="s">
        <v>187</v>
      </c>
      <c r="B4634" t="s">
        <v>353</v>
      </c>
      <c r="C4634">
        <v>91488</v>
      </c>
      <c r="D4634">
        <v>2020</v>
      </c>
      <c r="E4634">
        <v>1</v>
      </c>
      <c r="F4634">
        <v>411.91</v>
      </c>
      <c r="G4634">
        <v>39.270000000000003</v>
      </c>
    </row>
    <row r="4635" spans="1:7" ht="15.5" hidden="1" x14ac:dyDescent="0.35">
      <c r="A4635" t="s">
        <v>187</v>
      </c>
      <c r="B4635" t="s">
        <v>353</v>
      </c>
      <c r="C4635">
        <v>91488</v>
      </c>
      <c r="D4635">
        <v>2020</v>
      </c>
      <c r="E4635">
        <v>2</v>
      </c>
      <c r="F4635">
        <v>385.34</v>
      </c>
      <c r="G4635">
        <v>36.729999999999997</v>
      </c>
    </row>
    <row r="4636" spans="1:7" ht="15.5" hidden="1" x14ac:dyDescent="0.35">
      <c r="A4636" t="s">
        <v>187</v>
      </c>
      <c r="B4636" t="s">
        <v>353</v>
      </c>
      <c r="C4636">
        <v>91488</v>
      </c>
      <c r="D4636">
        <v>2020</v>
      </c>
      <c r="E4636">
        <v>3</v>
      </c>
      <c r="F4636">
        <v>215.77</v>
      </c>
      <c r="G4636">
        <v>23</v>
      </c>
    </row>
    <row r="4637" spans="1:7" ht="15.5" hidden="1" x14ac:dyDescent="0.35">
      <c r="A4637" t="s">
        <v>187</v>
      </c>
      <c r="B4637" t="s">
        <v>353</v>
      </c>
      <c r="C4637">
        <v>91488</v>
      </c>
      <c r="D4637">
        <v>2020</v>
      </c>
      <c r="E4637">
        <v>4</v>
      </c>
      <c r="F4637">
        <v>0</v>
      </c>
      <c r="G4637">
        <v>0</v>
      </c>
    </row>
    <row r="4638" spans="1:7" ht="15.5" hidden="1" x14ac:dyDescent="0.35">
      <c r="A4638" t="s">
        <v>187</v>
      </c>
      <c r="B4638" t="s">
        <v>353</v>
      </c>
      <c r="C4638">
        <v>91488</v>
      </c>
      <c r="D4638">
        <v>2020</v>
      </c>
      <c r="E4638">
        <v>5</v>
      </c>
      <c r="F4638">
        <v>0</v>
      </c>
      <c r="G4638">
        <v>0</v>
      </c>
    </row>
    <row r="4639" spans="1:7" ht="15.5" hidden="1" x14ac:dyDescent="0.35">
      <c r="A4639" t="s">
        <v>187</v>
      </c>
      <c r="B4639" t="s">
        <v>353</v>
      </c>
      <c r="C4639">
        <v>91488</v>
      </c>
      <c r="D4639">
        <v>2020</v>
      </c>
      <c r="E4639">
        <v>6</v>
      </c>
      <c r="F4639">
        <v>0</v>
      </c>
      <c r="G4639">
        <v>0</v>
      </c>
    </row>
    <row r="4640" spans="1:7" ht="15.5" hidden="1" x14ac:dyDescent="0.35">
      <c r="A4640" t="s">
        <v>187</v>
      </c>
      <c r="B4640" t="s">
        <v>353</v>
      </c>
      <c r="C4640">
        <v>91488</v>
      </c>
      <c r="D4640">
        <v>2020</v>
      </c>
      <c r="E4640">
        <v>7</v>
      </c>
      <c r="F4640">
        <v>26.42</v>
      </c>
      <c r="G4640">
        <v>5</v>
      </c>
    </row>
    <row r="4641" spans="1:7" ht="15.5" hidden="1" x14ac:dyDescent="0.35">
      <c r="A4641" t="s">
        <v>187</v>
      </c>
      <c r="B4641" t="s">
        <v>353</v>
      </c>
      <c r="C4641">
        <v>91488</v>
      </c>
      <c r="D4641">
        <v>2020</v>
      </c>
      <c r="E4641">
        <v>8</v>
      </c>
      <c r="F4641">
        <v>152.03</v>
      </c>
      <c r="G4641">
        <v>24</v>
      </c>
    </row>
    <row r="4642" spans="1:7" ht="15.5" hidden="1" x14ac:dyDescent="0.35">
      <c r="A4642" t="s">
        <v>187</v>
      </c>
      <c r="B4642" t="s">
        <v>353</v>
      </c>
      <c r="C4642">
        <v>91488</v>
      </c>
      <c r="D4642">
        <v>2020</v>
      </c>
      <c r="E4642">
        <v>9</v>
      </c>
      <c r="F4642">
        <v>74.25</v>
      </c>
      <c r="G4642">
        <v>12</v>
      </c>
    </row>
    <row r="4643" spans="1:7" ht="15.5" hidden="1" x14ac:dyDescent="0.35">
      <c r="A4643" t="s">
        <v>187</v>
      </c>
      <c r="B4643" t="s">
        <v>353</v>
      </c>
      <c r="C4643">
        <v>91488</v>
      </c>
      <c r="D4643">
        <v>2020</v>
      </c>
      <c r="E4643">
        <v>10</v>
      </c>
      <c r="F4643">
        <v>151.75</v>
      </c>
      <c r="G4643">
        <v>27</v>
      </c>
    </row>
    <row r="4644" spans="1:7" ht="15.5" hidden="1" x14ac:dyDescent="0.35">
      <c r="A4644" t="s">
        <v>187</v>
      </c>
      <c r="B4644" t="s">
        <v>353</v>
      </c>
      <c r="C4644">
        <v>91488</v>
      </c>
      <c r="D4644">
        <v>2020</v>
      </c>
      <c r="E4644">
        <v>11</v>
      </c>
      <c r="F4644">
        <v>172.13</v>
      </c>
      <c r="G4644">
        <v>32</v>
      </c>
    </row>
    <row r="4645" spans="1:7" ht="15.5" hidden="1" x14ac:dyDescent="0.35">
      <c r="A4645" t="s">
        <v>187</v>
      </c>
      <c r="B4645" t="s">
        <v>353</v>
      </c>
      <c r="C4645">
        <v>91488</v>
      </c>
      <c r="D4645">
        <v>2020</v>
      </c>
      <c r="E4645">
        <v>12</v>
      </c>
      <c r="F4645">
        <v>306.85000000000002</v>
      </c>
      <c r="G4645">
        <v>51</v>
      </c>
    </row>
    <row r="4646" spans="1:7" ht="15.5" hidden="1" x14ac:dyDescent="0.35">
      <c r="A4646" t="s">
        <v>187</v>
      </c>
      <c r="B4646" t="s">
        <v>353</v>
      </c>
      <c r="C4646">
        <v>91488</v>
      </c>
      <c r="D4646">
        <v>2021</v>
      </c>
      <c r="E4646">
        <v>1</v>
      </c>
      <c r="F4646">
        <v>191.85</v>
      </c>
      <c r="G4646">
        <v>34</v>
      </c>
    </row>
    <row r="4647" spans="1:7" ht="15.5" hidden="1" x14ac:dyDescent="0.35">
      <c r="A4647" t="s">
        <v>187</v>
      </c>
      <c r="B4647" t="s">
        <v>353</v>
      </c>
      <c r="C4647">
        <v>91488</v>
      </c>
      <c r="D4647">
        <v>2021</v>
      </c>
      <c r="E4647">
        <v>2</v>
      </c>
      <c r="F4647">
        <v>38.19</v>
      </c>
      <c r="G4647">
        <v>11</v>
      </c>
    </row>
    <row r="4648" spans="1:7" ht="15.5" hidden="1" x14ac:dyDescent="0.35">
      <c r="A4648" t="s">
        <v>187</v>
      </c>
      <c r="B4648" t="s">
        <v>353</v>
      </c>
      <c r="C4648">
        <v>91488</v>
      </c>
      <c r="D4648">
        <v>2021</v>
      </c>
      <c r="E4648">
        <v>3</v>
      </c>
      <c r="F4648">
        <v>190.13</v>
      </c>
      <c r="G4648">
        <v>28</v>
      </c>
    </row>
    <row r="4649" spans="1:7" ht="15.5" hidden="1" x14ac:dyDescent="0.35">
      <c r="A4649" t="s">
        <v>187</v>
      </c>
      <c r="B4649" t="s">
        <v>353</v>
      </c>
      <c r="C4649">
        <v>91488</v>
      </c>
      <c r="D4649">
        <v>2021</v>
      </c>
      <c r="E4649">
        <v>4</v>
      </c>
      <c r="F4649">
        <v>122.13</v>
      </c>
      <c r="G4649">
        <v>32</v>
      </c>
    </row>
    <row r="4650" spans="1:7" ht="15.5" hidden="1" x14ac:dyDescent="0.35">
      <c r="A4650" t="s">
        <v>187</v>
      </c>
      <c r="B4650" t="s">
        <v>353</v>
      </c>
      <c r="C4650">
        <v>91488</v>
      </c>
      <c r="D4650">
        <v>2021</v>
      </c>
      <c r="E4650">
        <v>5</v>
      </c>
      <c r="F4650">
        <v>88.93</v>
      </c>
      <c r="G4650">
        <v>20.84</v>
      </c>
    </row>
    <row r="4651" spans="1:7" ht="15.5" hidden="1" x14ac:dyDescent="0.35">
      <c r="A4651" t="s">
        <v>187</v>
      </c>
      <c r="B4651" t="s">
        <v>353</v>
      </c>
      <c r="C4651">
        <v>91488</v>
      </c>
      <c r="D4651">
        <v>2021</v>
      </c>
      <c r="E4651">
        <v>6</v>
      </c>
      <c r="F4651">
        <v>86.07</v>
      </c>
      <c r="G4651">
        <v>20.16</v>
      </c>
    </row>
    <row r="4652" spans="1:7" ht="15.5" hidden="1" x14ac:dyDescent="0.35">
      <c r="A4652" t="s">
        <v>187</v>
      </c>
      <c r="B4652" t="s">
        <v>353</v>
      </c>
      <c r="C4652">
        <v>91488</v>
      </c>
      <c r="D4652">
        <v>2021</v>
      </c>
      <c r="E4652">
        <v>7</v>
      </c>
      <c r="F4652">
        <v>193.04</v>
      </c>
      <c r="G4652">
        <v>36</v>
      </c>
    </row>
    <row r="4653" spans="1:7" ht="15.5" hidden="1" x14ac:dyDescent="0.35">
      <c r="A4653" t="s">
        <v>187</v>
      </c>
      <c r="B4653" t="s">
        <v>353</v>
      </c>
      <c r="C4653">
        <v>91488</v>
      </c>
      <c r="D4653">
        <v>2021</v>
      </c>
      <c r="E4653">
        <v>8</v>
      </c>
      <c r="F4653">
        <v>261.3</v>
      </c>
      <c r="G4653">
        <v>37</v>
      </c>
    </row>
    <row r="4654" spans="1:7" ht="15.5" hidden="1" x14ac:dyDescent="0.35">
      <c r="A4654" t="s">
        <v>187</v>
      </c>
      <c r="B4654" t="s">
        <v>353</v>
      </c>
      <c r="C4654">
        <v>91488</v>
      </c>
      <c r="D4654">
        <v>2021</v>
      </c>
      <c r="E4654">
        <v>9</v>
      </c>
      <c r="F4654">
        <v>182.41</v>
      </c>
      <c r="G4654">
        <v>31</v>
      </c>
    </row>
    <row r="4655" spans="1:7" ht="15.5" hidden="1" x14ac:dyDescent="0.35">
      <c r="A4655" t="s">
        <v>187</v>
      </c>
      <c r="B4655" t="s">
        <v>353</v>
      </c>
      <c r="C4655">
        <v>91488</v>
      </c>
      <c r="D4655">
        <v>2021</v>
      </c>
      <c r="E4655">
        <v>10</v>
      </c>
      <c r="F4655">
        <v>231.36</v>
      </c>
      <c r="G4655">
        <v>29</v>
      </c>
    </row>
    <row r="4656" spans="1:7" ht="15.5" hidden="1" x14ac:dyDescent="0.35">
      <c r="A4656" t="s">
        <v>187</v>
      </c>
      <c r="B4656" t="s">
        <v>353</v>
      </c>
      <c r="C4656">
        <v>91488</v>
      </c>
      <c r="D4656">
        <v>2021</v>
      </c>
      <c r="E4656">
        <v>11</v>
      </c>
      <c r="F4656">
        <v>346.53</v>
      </c>
      <c r="G4656">
        <v>41</v>
      </c>
    </row>
    <row r="4657" spans="1:7" ht="15.5" hidden="1" x14ac:dyDescent="0.35">
      <c r="A4657" t="s">
        <v>187</v>
      </c>
      <c r="B4657" t="s">
        <v>353</v>
      </c>
      <c r="C4657">
        <v>91488</v>
      </c>
      <c r="D4657">
        <v>2021</v>
      </c>
      <c r="E4657">
        <v>12</v>
      </c>
      <c r="F4657">
        <v>346.65</v>
      </c>
      <c r="G4657">
        <v>49</v>
      </c>
    </row>
    <row r="4658" spans="1:7" ht="15.5" hidden="1" x14ac:dyDescent="0.35">
      <c r="A4658" t="s">
        <v>187</v>
      </c>
      <c r="B4658" t="s">
        <v>353</v>
      </c>
      <c r="C4658">
        <v>91488</v>
      </c>
      <c r="D4658">
        <v>2022</v>
      </c>
      <c r="E4658">
        <v>1</v>
      </c>
      <c r="F4658">
        <v>211.48</v>
      </c>
      <c r="G4658">
        <v>47</v>
      </c>
    </row>
    <row r="4659" spans="1:7" ht="15.5" hidden="1" x14ac:dyDescent="0.35">
      <c r="A4659" t="s">
        <v>187</v>
      </c>
      <c r="B4659" t="s">
        <v>353</v>
      </c>
      <c r="C4659">
        <v>91488</v>
      </c>
      <c r="D4659">
        <v>2022</v>
      </c>
      <c r="E4659">
        <v>2</v>
      </c>
      <c r="F4659">
        <v>352.1</v>
      </c>
      <c r="G4659">
        <v>35</v>
      </c>
    </row>
    <row r="4660" spans="1:7" ht="15.5" hidden="1" x14ac:dyDescent="0.35">
      <c r="A4660" t="s">
        <v>187</v>
      </c>
      <c r="B4660" t="s">
        <v>353</v>
      </c>
      <c r="C4660">
        <v>91488</v>
      </c>
      <c r="D4660">
        <v>2022</v>
      </c>
      <c r="E4660">
        <v>3</v>
      </c>
      <c r="F4660">
        <v>364.5</v>
      </c>
      <c r="G4660">
        <v>37</v>
      </c>
    </row>
    <row r="4661" spans="1:7" ht="15.5" hidden="1" x14ac:dyDescent="0.35">
      <c r="A4661" t="s">
        <v>187</v>
      </c>
      <c r="B4661" t="s">
        <v>353</v>
      </c>
      <c r="C4661">
        <v>91488</v>
      </c>
      <c r="D4661">
        <v>2022</v>
      </c>
      <c r="E4661">
        <v>4</v>
      </c>
      <c r="F4661">
        <v>274.3</v>
      </c>
      <c r="G4661">
        <v>39</v>
      </c>
    </row>
    <row r="4662" spans="1:7" ht="15.5" hidden="1" x14ac:dyDescent="0.35">
      <c r="A4662" t="s">
        <v>187</v>
      </c>
      <c r="B4662" t="s">
        <v>353</v>
      </c>
      <c r="C4662">
        <v>91488</v>
      </c>
      <c r="D4662">
        <v>2022</v>
      </c>
      <c r="E4662">
        <v>5</v>
      </c>
      <c r="F4662">
        <v>409.57</v>
      </c>
      <c r="G4662">
        <v>35</v>
      </c>
    </row>
    <row r="4663" spans="1:7" ht="15.5" hidden="1" x14ac:dyDescent="0.35">
      <c r="A4663" t="s">
        <v>187</v>
      </c>
      <c r="B4663" t="s">
        <v>353</v>
      </c>
      <c r="C4663">
        <v>91488</v>
      </c>
      <c r="D4663">
        <v>2022</v>
      </c>
      <c r="E4663">
        <v>6</v>
      </c>
      <c r="F4663">
        <v>377.1</v>
      </c>
      <c r="G4663">
        <v>29</v>
      </c>
    </row>
    <row r="4664" spans="1:7" ht="15.5" hidden="1" x14ac:dyDescent="0.35">
      <c r="A4664" t="s">
        <v>187</v>
      </c>
      <c r="B4664" t="s">
        <v>353</v>
      </c>
      <c r="C4664">
        <v>91488</v>
      </c>
      <c r="D4664">
        <v>2022</v>
      </c>
      <c r="E4664">
        <v>7</v>
      </c>
      <c r="F4664">
        <v>400.62</v>
      </c>
      <c r="G4664">
        <v>36</v>
      </c>
    </row>
    <row r="4665" spans="1:7" ht="15.5" hidden="1" x14ac:dyDescent="0.35">
      <c r="A4665" t="s">
        <v>187</v>
      </c>
      <c r="B4665" t="s">
        <v>353</v>
      </c>
      <c r="C4665">
        <v>91488</v>
      </c>
      <c r="D4665">
        <v>2022</v>
      </c>
      <c r="E4665">
        <v>8</v>
      </c>
      <c r="F4665">
        <v>397.2</v>
      </c>
      <c r="G4665">
        <v>38</v>
      </c>
    </row>
    <row r="4666" spans="1:7" ht="15.5" hidden="1" x14ac:dyDescent="0.35">
      <c r="A4666" t="s">
        <v>187</v>
      </c>
      <c r="B4666" t="s">
        <v>353</v>
      </c>
      <c r="C4666">
        <v>91488</v>
      </c>
      <c r="D4666">
        <v>2022</v>
      </c>
      <c r="E4666">
        <v>9</v>
      </c>
      <c r="F4666">
        <v>360.2</v>
      </c>
      <c r="G4666">
        <v>33</v>
      </c>
    </row>
    <row r="4667" spans="1:7" ht="15.5" hidden="1" x14ac:dyDescent="0.35">
      <c r="A4667" t="s">
        <v>187</v>
      </c>
      <c r="B4667" t="s">
        <v>353</v>
      </c>
      <c r="C4667">
        <v>91488</v>
      </c>
      <c r="D4667">
        <v>2022</v>
      </c>
      <c r="E4667">
        <v>10</v>
      </c>
      <c r="F4667">
        <v>412.61</v>
      </c>
      <c r="G4667">
        <v>33</v>
      </c>
    </row>
    <row r="4668" spans="1:7" ht="15.5" hidden="1" x14ac:dyDescent="0.35">
      <c r="A4668" t="s">
        <v>187</v>
      </c>
      <c r="B4668" t="s">
        <v>353</v>
      </c>
      <c r="C4668">
        <v>91488</v>
      </c>
      <c r="D4668">
        <v>2022</v>
      </c>
      <c r="E4668">
        <v>11</v>
      </c>
      <c r="F4668">
        <v>317.19</v>
      </c>
      <c r="G4668">
        <v>48</v>
      </c>
    </row>
    <row r="4669" spans="1:7" ht="15.5" hidden="1" x14ac:dyDescent="0.35">
      <c r="A4669" t="s">
        <v>187</v>
      </c>
      <c r="B4669" t="s">
        <v>353</v>
      </c>
      <c r="C4669">
        <v>91488</v>
      </c>
      <c r="D4669">
        <v>2022</v>
      </c>
      <c r="E4669">
        <v>12</v>
      </c>
      <c r="F4669">
        <v>481.45</v>
      </c>
      <c r="G4669">
        <v>44</v>
      </c>
    </row>
    <row r="4670" spans="1:7" ht="15.5" hidden="1" x14ac:dyDescent="0.35">
      <c r="A4670" t="s">
        <v>187</v>
      </c>
      <c r="B4670" t="s">
        <v>353</v>
      </c>
      <c r="C4670">
        <v>91488</v>
      </c>
      <c r="D4670">
        <v>2023</v>
      </c>
      <c r="E4670">
        <v>1</v>
      </c>
      <c r="F4670">
        <v>458.11</v>
      </c>
      <c r="G4670">
        <v>46</v>
      </c>
    </row>
    <row r="4671" spans="1:7" ht="15.5" hidden="1" x14ac:dyDescent="0.35">
      <c r="A4671" t="s">
        <v>187</v>
      </c>
      <c r="B4671" t="s">
        <v>353</v>
      </c>
      <c r="C4671">
        <v>91488</v>
      </c>
      <c r="D4671">
        <v>2023</v>
      </c>
      <c r="E4671">
        <v>2</v>
      </c>
      <c r="F4671">
        <v>430.92</v>
      </c>
      <c r="G4671">
        <v>37</v>
      </c>
    </row>
    <row r="4672" spans="1:7" ht="15.5" hidden="1" x14ac:dyDescent="0.35">
      <c r="A4672" t="s">
        <v>187</v>
      </c>
      <c r="B4672" t="s">
        <v>353</v>
      </c>
      <c r="C4672">
        <v>91488</v>
      </c>
      <c r="D4672">
        <v>2023</v>
      </c>
      <c r="E4672">
        <v>3</v>
      </c>
      <c r="F4672">
        <v>26.38</v>
      </c>
      <c r="G4672">
        <v>3</v>
      </c>
    </row>
    <row r="4673" spans="1:7" ht="15.5" hidden="1" x14ac:dyDescent="0.35">
      <c r="A4673" t="s">
        <v>187</v>
      </c>
      <c r="B4673" t="s">
        <v>353</v>
      </c>
      <c r="C4673">
        <v>91488</v>
      </c>
      <c r="D4673">
        <v>2023</v>
      </c>
      <c r="E4673">
        <v>4</v>
      </c>
      <c r="F4673">
        <v>269.02</v>
      </c>
      <c r="G4673">
        <v>29.25</v>
      </c>
    </row>
    <row r="4674" spans="1:7" ht="15.5" hidden="1" x14ac:dyDescent="0.35">
      <c r="A4674" t="s">
        <v>187</v>
      </c>
      <c r="B4674" t="s">
        <v>353</v>
      </c>
      <c r="C4674">
        <v>91488</v>
      </c>
      <c r="D4674">
        <v>2023</v>
      </c>
      <c r="E4674">
        <v>5</v>
      </c>
      <c r="F4674">
        <v>0</v>
      </c>
      <c r="G4674">
        <v>0</v>
      </c>
    </row>
    <row r="4675" spans="1:7" ht="15.5" hidden="1" x14ac:dyDescent="0.35">
      <c r="A4675" t="s">
        <v>187</v>
      </c>
      <c r="B4675" t="s">
        <v>353</v>
      </c>
      <c r="C4675">
        <v>91488</v>
      </c>
      <c r="D4675">
        <v>2023</v>
      </c>
      <c r="E4675">
        <v>6</v>
      </c>
      <c r="F4675">
        <v>0</v>
      </c>
      <c r="G4675">
        <v>0</v>
      </c>
    </row>
    <row r="4676" spans="1:7" ht="15.5" hidden="1" x14ac:dyDescent="0.35">
      <c r="A4676" t="s">
        <v>187</v>
      </c>
      <c r="B4676" t="s">
        <v>353</v>
      </c>
      <c r="C4676">
        <v>91488</v>
      </c>
      <c r="D4676">
        <v>2023</v>
      </c>
      <c r="E4676">
        <v>7</v>
      </c>
      <c r="F4676">
        <v>0</v>
      </c>
      <c r="G4676">
        <v>0</v>
      </c>
    </row>
    <row r="4677" spans="1:7" ht="15.5" hidden="1" x14ac:dyDescent="0.35">
      <c r="A4677" t="s">
        <v>187</v>
      </c>
      <c r="B4677" t="s">
        <v>353</v>
      </c>
      <c r="C4677">
        <v>91488</v>
      </c>
      <c r="D4677">
        <v>2023</v>
      </c>
      <c r="E4677">
        <v>8</v>
      </c>
      <c r="F4677">
        <v>0</v>
      </c>
      <c r="G4677">
        <v>0</v>
      </c>
    </row>
    <row r="4678" spans="1:7" ht="15.5" hidden="1" x14ac:dyDescent="0.35">
      <c r="A4678" t="s">
        <v>187</v>
      </c>
      <c r="B4678" t="s">
        <v>353</v>
      </c>
      <c r="C4678">
        <v>91488</v>
      </c>
      <c r="D4678">
        <v>2023</v>
      </c>
      <c r="E4678">
        <v>9</v>
      </c>
      <c r="F4678">
        <v>0</v>
      </c>
      <c r="G4678">
        <v>0</v>
      </c>
    </row>
    <row r="4679" spans="1:7" ht="15.5" hidden="1" x14ac:dyDescent="0.35">
      <c r="A4679" t="s">
        <v>187</v>
      </c>
      <c r="B4679" t="s">
        <v>353</v>
      </c>
      <c r="C4679">
        <v>91488</v>
      </c>
      <c r="D4679">
        <v>2023</v>
      </c>
      <c r="E4679">
        <v>10</v>
      </c>
      <c r="F4679">
        <v>0</v>
      </c>
      <c r="G4679">
        <v>0</v>
      </c>
    </row>
    <row r="4680" spans="1:7" ht="15.5" hidden="1" x14ac:dyDescent="0.35">
      <c r="A4680" t="s">
        <v>187</v>
      </c>
      <c r="B4680" t="s">
        <v>353</v>
      </c>
      <c r="C4680">
        <v>91488</v>
      </c>
      <c r="D4680">
        <v>2023</v>
      </c>
      <c r="E4680">
        <v>11</v>
      </c>
      <c r="F4680">
        <v>0</v>
      </c>
      <c r="G4680">
        <v>0</v>
      </c>
    </row>
    <row r="4681" spans="1:7" ht="15.5" hidden="1" x14ac:dyDescent="0.35">
      <c r="A4681" t="s">
        <v>187</v>
      </c>
      <c r="B4681" t="s">
        <v>353</v>
      </c>
      <c r="C4681">
        <v>91488</v>
      </c>
      <c r="D4681">
        <v>2023</v>
      </c>
      <c r="E4681">
        <v>12</v>
      </c>
      <c r="F4681">
        <v>0</v>
      </c>
      <c r="G4681">
        <v>0</v>
      </c>
    </row>
    <row r="4682" spans="1:7" ht="15.5" hidden="1" x14ac:dyDescent="0.35">
      <c r="A4682" t="s">
        <v>187</v>
      </c>
      <c r="B4682" t="s">
        <v>353</v>
      </c>
      <c r="C4682">
        <v>91488</v>
      </c>
      <c r="D4682">
        <v>2024</v>
      </c>
      <c r="E4682">
        <v>1</v>
      </c>
      <c r="F4682">
        <v>0</v>
      </c>
      <c r="G4682">
        <v>0</v>
      </c>
    </row>
    <row r="4683" spans="1:7" ht="15.5" hidden="1" x14ac:dyDescent="0.35">
      <c r="A4683" t="s">
        <v>187</v>
      </c>
      <c r="B4683" t="s">
        <v>353</v>
      </c>
      <c r="C4683">
        <v>91488</v>
      </c>
      <c r="D4683">
        <v>2024</v>
      </c>
      <c r="E4683">
        <v>2</v>
      </c>
      <c r="F4683">
        <v>2.0499999999999998</v>
      </c>
      <c r="G4683">
        <v>1</v>
      </c>
    </row>
    <row r="4684" spans="1:7" ht="15.5" hidden="1" x14ac:dyDescent="0.35">
      <c r="A4684" t="s">
        <v>187</v>
      </c>
      <c r="B4684" t="s">
        <v>353</v>
      </c>
      <c r="C4684">
        <v>91488</v>
      </c>
      <c r="D4684">
        <v>2024</v>
      </c>
      <c r="E4684">
        <v>3</v>
      </c>
      <c r="F4684">
        <v>328.93</v>
      </c>
      <c r="G4684">
        <v>49</v>
      </c>
    </row>
    <row r="4685" spans="1:7" ht="15.5" hidden="1" x14ac:dyDescent="0.35">
      <c r="A4685" t="s">
        <v>187</v>
      </c>
      <c r="B4685" t="s">
        <v>353</v>
      </c>
      <c r="C4685">
        <v>91488</v>
      </c>
      <c r="D4685">
        <v>2024</v>
      </c>
      <c r="E4685">
        <v>4</v>
      </c>
      <c r="F4685">
        <v>350.71</v>
      </c>
      <c r="G4685">
        <v>52</v>
      </c>
    </row>
    <row r="4686" spans="1:7" ht="15.5" hidden="1" x14ac:dyDescent="0.35">
      <c r="A4686" t="s">
        <v>187</v>
      </c>
      <c r="B4686" t="s">
        <v>353</v>
      </c>
      <c r="C4686">
        <v>91488</v>
      </c>
      <c r="D4686">
        <v>2024</v>
      </c>
      <c r="E4686">
        <v>5</v>
      </c>
      <c r="F4686">
        <v>356.38</v>
      </c>
      <c r="G4686">
        <v>75</v>
      </c>
    </row>
    <row r="4687" spans="1:7" ht="15.5" hidden="1" x14ac:dyDescent="0.35">
      <c r="A4687" t="s">
        <v>187</v>
      </c>
      <c r="B4687" t="s">
        <v>353</v>
      </c>
      <c r="C4687">
        <v>91488</v>
      </c>
      <c r="D4687">
        <v>2024</v>
      </c>
      <c r="E4687">
        <v>6</v>
      </c>
      <c r="F4687">
        <v>225.2</v>
      </c>
      <c r="G4687">
        <v>29.93</v>
      </c>
    </row>
    <row r="4688" spans="1:7" ht="15.5" hidden="1" x14ac:dyDescent="0.35">
      <c r="A4688" t="s">
        <v>187</v>
      </c>
      <c r="B4688" t="s">
        <v>353</v>
      </c>
      <c r="C4688">
        <v>91488</v>
      </c>
      <c r="D4688">
        <v>2024</v>
      </c>
      <c r="E4688">
        <v>7</v>
      </c>
      <c r="F4688">
        <v>463.3</v>
      </c>
      <c r="G4688">
        <v>46</v>
      </c>
    </row>
    <row r="4689" spans="1:7" ht="15.5" hidden="1" x14ac:dyDescent="0.35">
      <c r="A4689" t="s">
        <v>187</v>
      </c>
      <c r="B4689" t="s">
        <v>353</v>
      </c>
      <c r="C4689">
        <v>91488</v>
      </c>
      <c r="D4689">
        <v>2024</v>
      </c>
      <c r="E4689">
        <v>8</v>
      </c>
      <c r="F4689">
        <v>443.69</v>
      </c>
      <c r="G4689">
        <v>40</v>
      </c>
    </row>
    <row r="4690" spans="1:7" ht="15.5" hidden="1" x14ac:dyDescent="0.35">
      <c r="A4690" t="s">
        <v>187</v>
      </c>
      <c r="B4690" t="s">
        <v>353</v>
      </c>
      <c r="C4690">
        <v>91488</v>
      </c>
      <c r="D4690">
        <v>2024</v>
      </c>
      <c r="E4690">
        <v>9</v>
      </c>
      <c r="F4690">
        <v>482.05</v>
      </c>
      <c r="G4690">
        <v>46</v>
      </c>
    </row>
    <row r="4691" spans="1:7" ht="15.5" hidden="1" x14ac:dyDescent="0.35">
      <c r="A4691" t="s">
        <v>187</v>
      </c>
      <c r="B4691" t="s">
        <v>353</v>
      </c>
      <c r="C4691">
        <v>91488</v>
      </c>
      <c r="D4691">
        <v>2024</v>
      </c>
      <c r="E4691">
        <v>10</v>
      </c>
      <c r="F4691">
        <v>462.72</v>
      </c>
      <c r="G4691">
        <v>46</v>
      </c>
    </row>
    <row r="4692" spans="1:7" ht="15.5" hidden="1" x14ac:dyDescent="0.35">
      <c r="A4692" t="s">
        <v>187</v>
      </c>
      <c r="B4692" t="s">
        <v>353</v>
      </c>
      <c r="C4692">
        <v>91488</v>
      </c>
      <c r="D4692">
        <v>2024</v>
      </c>
      <c r="E4692">
        <v>11</v>
      </c>
      <c r="F4692">
        <v>506.62</v>
      </c>
      <c r="G4692">
        <v>50</v>
      </c>
    </row>
    <row r="4693" spans="1:7" ht="15.5" hidden="1" x14ac:dyDescent="0.35">
      <c r="A4693" t="s">
        <v>187</v>
      </c>
      <c r="B4693" t="s">
        <v>353</v>
      </c>
      <c r="C4693">
        <v>91488</v>
      </c>
      <c r="D4693">
        <v>2024</v>
      </c>
      <c r="E4693">
        <v>12</v>
      </c>
      <c r="F4693">
        <v>495.42</v>
      </c>
      <c r="G4693">
        <v>45</v>
      </c>
    </row>
    <row r="4694" spans="1:7" ht="15.5" x14ac:dyDescent="0.35">
      <c r="A4694" t="s">
        <v>187</v>
      </c>
      <c r="B4694" t="s">
        <v>353</v>
      </c>
      <c r="C4694">
        <v>91488</v>
      </c>
      <c r="D4694">
        <v>2025</v>
      </c>
      <c r="E4694">
        <v>1</v>
      </c>
      <c r="F4694">
        <v>516.83000000000004</v>
      </c>
      <c r="G4694">
        <v>48</v>
      </c>
    </row>
    <row r="4695" spans="1:7" ht="15.5" x14ac:dyDescent="0.35">
      <c r="A4695" t="s">
        <v>187</v>
      </c>
      <c r="B4695" t="s">
        <v>353</v>
      </c>
      <c r="C4695">
        <v>91488</v>
      </c>
      <c r="D4695">
        <v>2025</v>
      </c>
      <c r="E4695">
        <v>2</v>
      </c>
      <c r="F4695">
        <v>383.85</v>
      </c>
      <c r="G4695">
        <v>42</v>
      </c>
    </row>
    <row r="4696" spans="1:7" ht="15.5" x14ac:dyDescent="0.35">
      <c r="A4696" t="s">
        <v>187</v>
      </c>
      <c r="B4696" t="s">
        <v>353</v>
      </c>
      <c r="C4696">
        <v>91488</v>
      </c>
      <c r="D4696">
        <v>2025</v>
      </c>
      <c r="E4696">
        <v>3</v>
      </c>
      <c r="F4696">
        <v>496.95</v>
      </c>
      <c r="G4696">
        <v>46</v>
      </c>
    </row>
    <row r="4697" spans="1:7" ht="15.5" x14ac:dyDescent="0.35">
      <c r="A4697" t="s">
        <v>187</v>
      </c>
      <c r="B4697" t="s">
        <v>353</v>
      </c>
      <c r="C4697">
        <v>91488</v>
      </c>
      <c r="D4697">
        <v>2025</v>
      </c>
      <c r="E4697">
        <v>4</v>
      </c>
      <c r="F4697">
        <v>452.7</v>
      </c>
      <c r="G4697">
        <v>47</v>
      </c>
    </row>
    <row r="4698" spans="1:7" ht="15.5" x14ac:dyDescent="0.35">
      <c r="A4698" t="s">
        <v>187</v>
      </c>
      <c r="B4698" t="s">
        <v>353</v>
      </c>
      <c r="C4698">
        <v>91488</v>
      </c>
      <c r="D4698">
        <v>2025</v>
      </c>
      <c r="E4698">
        <v>5</v>
      </c>
      <c r="F4698">
        <v>462.8</v>
      </c>
      <c r="G4698">
        <v>47</v>
      </c>
    </row>
    <row r="4699" spans="1:7" ht="15.5" x14ac:dyDescent="0.35">
      <c r="A4699" t="s">
        <v>187</v>
      </c>
      <c r="B4699" t="s">
        <v>353</v>
      </c>
      <c r="C4699">
        <v>91488</v>
      </c>
      <c r="D4699">
        <v>2025</v>
      </c>
      <c r="E4699">
        <v>6</v>
      </c>
      <c r="F4699">
        <v>457.97</v>
      </c>
      <c r="G4699">
        <v>48</v>
      </c>
    </row>
    <row r="4700" spans="1:7" ht="15.5" x14ac:dyDescent="0.35">
      <c r="A4700" t="s">
        <v>187</v>
      </c>
      <c r="B4700" t="s">
        <v>353</v>
      </c>
      <c r="C4700">
        <v>91488</v>
      </c>
      <c r="D4700">
        <v>2025</v>
      </c>
      <c r="E4700">
        <v>7</v>
      </c>
      <c r="F4700">
        <v>335.6</v>
      </c>
      <c r="G4700">
        <v>30</v>
      </c>
    </row>
    <row r="4701" spans="1:7" ht="15.5" x14ac:dyDescent="0.35">
      <c r="A4701" t="s">
        <v>187</v>
      </c>
      <c r="B4701" t="s">
        <v>353</v>
      </c>
      <c r="C4701">
        <v>91488</v>
      </c>
      <c r="D4701">
        <v>2025</v>
      </c>
      <c r="E4701">
        <v>8</v>
      </c>
      <c r="F4701">
        <v>499.96</v>
      </c>
      <c r="G4701">
        <v>52</v>
      </c>
    </row>
    <row r="4702" spans="1:7" ht="15.5" x14ac:dyDescent="0.35">
      <c r="A4702" t="s">
        <v>187</v>
      </c>
      <c r="B4702" t="s">
        <v>353</v>
      </c>
      <c r="C4702">
        <v>91488</v>
      </c>
      <c r="D4702">
        <v>2025</v>
      </c>
      <c r="E4702">
        <v>9</v>
      </c>
      <c r="F4702">
        <v>476.27</v>
      </c>
      <c r="G4702">
        <v>47</v>
      </c>
    </row>
    <row r="4703" spans="1:7" ht="15.5" x14ac:dyDescent="0.35">
      <c r="A4703" t="s">
        <v>187</v>
      </c>
      <c r="B4703" t="s">
        <v>353</v>
      </c>
      <c r="C4703">
        <v>91488</v>
      </c>
      <c r="D4703">
        <v>2025</v>
      </c>
      <c r="E4703">
        <v>10</v>
      </c>
      <c r="F4703">
        <v>496.73</v>
      </c>
      <c r="G4703">
        <v>45</v>
      </c>
    </row>
    <row r="4704" spans="1:7" ht="15.5" x14ac:dyDescent="0.35">
      <c r="A4704" t="s">
        <v>187</v>
      </c>
      <c r="B4704" t="s">
        <v>353</v>
      </c>
      <c r="C4704">
        <v>91488</v>
      </c>
      <c r="D4704">
        <v>2025</v>
      </c>
      <c r="E4704">
        <v>11</v>
      </c>
      <c r="F4704">
        <v>174.77</v>
      </c>
      <c r="G4704">
        <v>22</v>
      </c>
    </row>
    <row r="4705" spans="1:7" ht="15.5" hidden="1" x14ac:dyDescent="0.35">
      <c r="A4705" t="s">
        <v>187</v>
      </c>
      <c r="B4705" t="s">
        <v>353</v>
      </c>
      <c r="C4705">
        <v>91489</v>
      </c>
      <c r="D4705">
        <v>2017</v>
      </c>
      <c r="E4705">
        <v>11</v>
      </c>
      <c r="F4705">
        <v>0</v>
      </c>
      <c r="G4705">
        <v>0</v>
      </c>
    </row>
    <row r="4706" spans="1:7" ht="15.5" hidden="1" x14ac:dyDescent="0.35">
      <c r="A4706" t="s">
        <v>187</v>
      </c>
      <c r="B4706" t="s">
        <v>353</v>
      </c>
      <c r="C4706">
        <v>91489</v>
      </c>
      <c r="D4706">
        <v>2017</v>
      </c>
      <c r="E4706">
        <v>12</v>
      </c>
      <c r="F4706">
        <v>0</v>
      </c>
      <c r="G4706">
        <v>0</v>
      </c>
    </row>
    <row r="4707" spans="1:7" ht="15.5" hidden="1" x14ac:dyDescent="0.35">
      <c r="A4707" t="s">
        <v>187</v>
      </c>
      <c r="B4707" t="s">
        <v>353</v>
      </c>
      <c r="C4707">
        <v>91489</v>
      </c>
      <c r="D4707">
        <v>2018</v>
      </c>
      <c r="E4707">
        <v>1</v>
      </c>
      <c r="F4707">
        <v>0</v>
      </c>
      <c r="G4707">
        <v>0</v>
      </c>
    </row>
    <row r="4708" spans="1:7" ht="15.5" hidden="1" x14ac:dyDescent="0.35">
      <c r="A4708" t="s">
        <v>187</v>
      </c>
      <c r="B4708" t="s">
        <v>353</v>
      </c>
      <c r="C4708">
        <v>91489</v>
      </c>
      <c r="D4708">
        <v>2018</v>
      </c>
      <c r="E4708">
        <v>2</v>
      </c>
      <c r="F4708">
        <v>0</v>
      </c>
      <c r="G4708">
        <v>0</v>
      </c>
    </row>
    <row r="4709" spans="1:7" ht="15.5" hidden="1" x14ac:dyDescent="0.35">
      <c r="A4709" t="s">
        <v>187</v>
      </c>
      <c r="B4709" t="s">
        <v>353</v>
      </c>
      <c r="C4709">
        <v>91489</v>
      </c>
      <c r="D4709">
        <v>2018</v>
      </c>
      <c r="E4709">
        <v>3</v>
      </c>
      <c r="F4709">
        <v>0</v>
      </c>
      <c r="G4709">
        <v>0</v>
      </c>
    </row>
    <row r="4710" spans="1:7" ht="15.5" hidden="1" x14ac:dyDescent="0.35">
      <c r="A4710" t="s">
        <v>187</v>
      </c>
      <c r="B4710" t="s">
        <v>353</v>
      </c>
      <c r="C4710">
        <v>91489</v>
      </c>
      <c r="D4710">
        <v>2018</v>
      </c>
      <c r="E4710">
        <v>4</v>
      </c>
      <c r="F4710">
        <v>0</v>
      </c>
      <c r="G4710">
        <v>0</v>
      </c>
    </row>
    <row r="4711" spans="1:7" ht="15.5" hidden="1" x14ac:dyDescent="0.35">
      <c r="A4711" t="s">
        <v>187</v>
      </c>
      <c r="B4711" t="s">
        <v>353</v>
      </c>
      <c r="C4711">
        <v>91489</v>
      </c>
      <c r="D4711">
        <v>2018</v>
      </c>
      <c r="E4711">
        <v>5</v>
      </c>
      <c r="F4711">
        <v>0</v>
      </c>
      <c r="G4711">
        <v>0</v>
      </c>
    </row>
    <row r="4712" spans="1:7" ht="15.5" hidden="1" x14ac:dyDescent="0.35">
      <c r="A4712" t="s">
        <v>187</v>
      </c>
      <c r="B4712" t="s">
        <v>353</v>
      </c>
      <c r="C4712">
        <v>91489</v>
      </c>
      <c r="D4712">
        <v>2018</v>
      </c>
      <c r="E4712">
        <v>6</v>
      </c>
      <c r="F4712">
        <v>0</v>
      </c>
      <c r="G4712">
        <v>0</v>
      </c>
    </row>
    <row r="4713" spans="1:7" ht="15.5" hidden="1" x14ac:dyDescent="0.35">
      <c r="A4713" t="s">
        <v>187</v>
      </c>
      <c r="B4713" t="s">
        <v>353</v>
      </c>
      <c r="C4713">
        <v>91489</v>
      </c>
      <c r="D4713">
        <v>2018</v>
      </c>
      <c r="E4713">
        <v>7</v>
      </c>
      <c r="F4713">
        <v>0</v>
      </c>
      <c r="G4713">
        <v>0</v>
      </c>
    </row>
    <row r="4714" spans="1:7" ht="15.5" hidden="1" x14ac:dyDescent="0.35">
      <c r="A4714" t="s">
        <v>187</v>
      </c>
      <c r="B4714" t="s">
        <v>353</v>
      </c>
      <c r="C4714">
        <v>91489</v>
      </c>
      <c r="D4714">
        <v>2018</v>
      </c>
      <c r="E4714">
        <v>8</v>
      </c>
      <c r="F4714">
        <v>0</v>
      </c>
      <c r="G4714">
        <v>0</v>
      </c>
    </row>
    <row r="4715" spans="1:7" ht="15.5" hidden="1" x14ac:dyDescent="0.35">
      <c r="A4715" t="s">
        <v>187</v>
      </c>
      <c r="B4715" t="s">
        <v>353</v>
      </c>
      <c r="C4715">
        <v>91489</v>
      </c>
      <c r="D4715">
        <v>2018</v>
      </c>
      <c r="E4715">
        <v>9</v>
      </c>
      <c r="F4715">
        <v>0</v>
      </c>
      <c r="G4715">
        <v>0</v>
      </c>
    </row>
    <row r="4716" spans="1:7" ht="15.5" hidden="1" x14ac:dyDescent="0.35">
      <c r="A4716" t="s">
        <v>187</v>
      </c>
      <c r="B4716" t="s">
        <v>353</v>
      </c>
      <c r="C4716">
        <v>91489</v>
      </c>
      <c r="D4716">
        <v>2018</v>
      </c>
      <c r="E4716">
        <v>10</v>
      </c>
      <c r="F4716">
        <v>0</v>
      </c>
      <c r="G4716">
        <v>0</v>
      </c>
    </row>
    <row r="4717" spans="1:7" ht="15.5" hidden="1" x14ac:dyDescent="0.35">
      <c r="A4717" t="s">
        <v>187</v>
      </c>
      <c r="B4717" t="s">
        <v>353</v>
      </c>
      <c r="C4717">
        <v>91489</v>
      </c>
      <c r="D4717">
        <v>2018</v>
      </c>
      <c r="E4717">
        <v>11</v>
      </c>
      <c r="F4717">
        <v>0</v>
      </c>
      <c r="G4717">
        <v>0</v>
      </c>
    </row>
    <row r="4718" spans="1:7" ht="15.5" hidden="1" x14ac:dyDescent="0.35">
      <c r="A4718" t="s">
        <v>187</v>
      </c>
      <c r="B4718" t="s">
        <v>353</v>
      </c>
      <c r="C4718">
        <v>91489</v>
      </c>
      <c r="D4718">
        <v>2018</v>
      </c>
      <c r="E4718">
        <v>12</v>
      </c>
      <c r="F4718">
        <v>0</v>
      </c>
      <c r="G4718">
        <v>0</v>
      </c>
    </row>
    <row r="4719" spans="1:7" ht="15.5" hidden="1" x14ac:dyDescent="0.35">
      <c r="A4719" t="s">
        <v>187</v>
      </c>
      <c r="B4719" t="s">
        <v>353</v>
      </c>
      <c r="C4719">
        <v>91489</v>
      </c>
      <c r="D4719">
        <v>2019</v>
      </c>
      <c r="E4719">
        <v>1</v>
      </c>
      <c r="F4719">
        <v>0</v>
      </c>
      <c r="G4719">
        <v>0</v>
      </c>
    </row>
    <row r="4720" spans="1:7" ht="15.5" hidden="1" x14ac:dyDescent="0.35">
      <c r="A4720" t="s">
        <v>187</v>
      </c>
      <c r="B4720" t="s">
        <v>353</v>
      </c>
      <c r="C4720">
        <v>91489</v>
      </c>
      <c r="D4720">
        <v>2019</v>
      </c>
      <c r="E4720">
        <v>2</v>
      </c>
      <c r="F4720">
        <v>0</v>
      </c>
      <c r="G4720">
        <v>0</v>
      </c>
    </row>
    <row r="4721" spans="1:7" ht="15.5" hidden="1" x14ac:dyDescent="0.35">
      <c r="A4721" t="s">
        <v>187</v>
      </c>
      <c r="B4721" t="s">
        <v>353</v>
      </c>
      <c r="C4721">
        <v>91489</v>
      </c>
      <c r="D4721">
        <v>2019</v>
      </c>
      <c r="E4721">
        <v>3</v>
      </c>
      <c r="F4721">
        <v>0</v>
      </c>
      <c r="G4721">
        <v>0</v>
      </c>
    </row>
    <row r="4722" spans="1:7" ht="15.5" hidden="1" x14ac:dyDescent="0.35">
      <c r="A4722" t="s">
        <v>187</v>
      </c>
      <c r="B4722" t="s">
        <v>353</v>
      </c>
      <c r="C4722">
        <v>91489</v>
      </c>
      <c r="D4722">
        <v>2019</v>
      </c>
      <c r="E4722">
        <v>4</v>
      </c>
      <c r="F4722">
        <v>0</v>
      </c>
      <c r="G4722">
        <v>0</v>
      </c>
    </row>
    <row r="4723" spans="1:7" ht="15.5" hidden="1" x14ac:dyDescent="0.35">
      <c r="A4723" t="s">
        <v>187</v>
      </c>
      <c r="B4723" t="s">
        <v>353</v>
      </c>
      <c r="C4723">
        <v>91489</v>
      </c>
      <c r="D4723">
        <v>2019</v>
      </c>
      <c r="E4723">
        <v>5</v>
      </c>
      <c r="F4723">
        <v>45.83</v>
      </c>
      <c r="G4723">
        <v>5.56</v>
      </c>
    </row>
    <row r="4724" spans="1:7" ht="15.5" hidden="1" x14ac:dyDescent="0.35">
      <c r="A4724" t="s">
        <v>187</v>
      </c>
      <c r="B4724" t="s">
        <v>353</v>
      </c>
      <c r="C4724">
        <v>91489</v>
      </c>
      <c r="D4724">
        <v>2019</v>
      </c>
      <c r="E4724">
        <v>6</v>
      </c>
      <c r="F4724">
        <v>425.3</v>
      </c>
      <c r="G4724">
        <v>46</v>
      </c>
    </row>
    <row r="4725" spans="1:7" ht="15.5" hidden="1" x14ac:dyDescent="0.35">
      <c r="A4725" t="s">
        <v>187</v>
      </c>
      <c r="B4725" t="s">
        <v>353</v>
      </c>
      <c r="C4725">
        <v>91489</v>
      </c>
      <c r="D4725">
        <v>2019</v>
      </c>
      <c r="E4725">
        <v>7</v>
      </c>
      <c r="F4725">
        <v>435.83</v>
      </c>
      <c r="G4725">
        <v>44</v>
      </c>
    </row>
    <row r="4726" spans="1:7" ht="15.5" hidden="1" x14ac:dyDescent="0.35">
      <c r="A4726" t="s">
        <v>187</v>
      </c>
      <c r="B4726" t="s">
        <v>353</v>
      </c>
      <c r="C4726">
        <v>91489</v>
      </c>
      <c r="D4726">
        <v>2019</v>
      </c>
      <c r="E4726">
        <v>8</v>
      </c>
      <c r="F4726">
        <v>436.59</v>
      </c>
      <c r="G4726">
        <v>48</v>
      </c>
    </row>
    <row r="4727" spans="1:7" ht="15.5" hidden="1" x14ac:dyDescent="0.35">
      <c r="A4727" t="s">
        <v>187</v>
      </c>
      <c r="B4727" t="s">
        <v>353</v>
      </c>
      <c r="C4727">
        <v>91489</v>
      </c>
      <c r="D4727">
        <v>2019</v>
      </c>
      <c r="E4727">
        <v>9</v>
      </c>
      <c r="F4727">
        <v>430.43</v>
      </c>
      <c r="G4727">
        <v>45</v>
      </c>
    </row>
    <row r="4728" spans="1:7" ht="15.5" hidden="1" x14ac:dyDescent="0.35">
      <c r="A4728" t="s">
        <v>187</v>
      </c>
      <c r="B4728" t="s">
        <v>353</v>
      </c>
      <c r="C4728">
        <v>91489</v>
      </c>
      <c r="D4728">
        <v>2019</v>
      </c>
      <c r="E4728">
        <v>10</v>
      </c>
      <c r="F4728">
        <v>414.73</v>
      </c>
      <c r="G4728">
        <v>41</v>
      </c>
    </row>
    <row r="4729" spans="1:7" ht="15.5" hidden="1" x14ac:dyDescent="0.35">
      <c r="A4729" t="s">
        <v>187</v>
      </c>
      <c r="B4729" t="s">
        <v>353</v>
      </c>
      <c r="C4729">
        <v>91489</v>
      </c>
      <c r="D4729">
        <v>2019</v>
      </c>
      <c r="E4729">
        <v>11</v>
      </c>
      <c r="F4729">
        <v>359.2</v>
      </c>
      <c r="G4729">
        <v>43</v>
      </c>
    </row>
    <row r="4730" spans="1:7" ht="15.5" hidden="1" x14ac:dyDescent="0.35">
      <c r="A4730" t="s">
        <v>187</v>
      </c>
      <c r="B4730" t="s">
        <v>353</v>
      </c>
      <c r="C4730">
        <v>91489</v>
      </c>
      <c r="D4730">
        <v>2019</v>
      </c>
      <c r="E4730">
        <v>12</v>
      </c>
      <c r="F4730">
        <v>408.88</v>
      </c>
      <c r="G4730">
        <v>44</v>
      </c>
    </row>
    <row r="4731" spans="1:7" ht="15.5" hidden="1" x14ac:dyDescent="0.35">
      <c r="A4731" t="s">
        <v>187</v>
      </c>
      <c r="B4731" t="s">
        <v>353</v>
      </c>
      <c r="C4731">
        <v>91489</v>
      </c>
      <c r="D4731">
        <v>2020</v>
      </c>
      <c r="E4731">
        <v>1</v>
      </c>
      <c r="F4731">
        <v>411.91</v>
      </c>
      <c r="G4731">
        <v>39.270000000000003</v>
      </c>
    </row>
    <row r="4732" spans="1:7" ht="15.5" hidden="1" x14ac:dyDescent="0.35">
      <c r="A4732" t="s">
        <v>187</v>
      </c>
      <c r="B4732" t="s">
        <v>353</v>
      </c>
      <c r="C4732">
        <v>91489</v>
      </c>
      <c r="D4732">
        <v>2020</v>
      </c>
      <c r="E4732">
        <v>2</v>
      </c>
      <c r="F4732">
        <v>385.34</v>
      </c>
      <c r="G4732">
        <v>36.729999999999997</v>
      </c>
    </row>
    <row r="4733" spans="1:7" ht="15.5" hidden="1" x14ac:dyDescent="0.35">
      <c r="A4733" t="s">
        <v>187</v>
      </c>
      <c r="B4733" t="s">
        <v>353</v>
      </c>
      <c r="C4733">
        <v>91489</v>
      </c>
      <c r="D4733">
        <v>2020</v>
      </c>
      <c r="E4733">
        <v>3</v>
      </c>
      <c r="F4733">
        <v>215.77</v>
      </c>
      <c r="G4733">
        <v>23</v>
      </c>
    </row>
    <row r="4734" spans="1:7" ht="15.5" hidden="1" x14ac:dyDescent="0.35">
      <c r="A4734" t="s">
        <v>187</v>
      </c>
      <c r="B4734" t="s">
        <v>353</v>
      </c>
      <c r="C4734">
        <v>91489</v>
      </c>
      <c r="D4734">
        <v>2020</v>
      </c>
      <c r="E4734">
        <v>4</v>
      </c>
      <c r="F4734">
        <v>0</v>
      </c>
      <c r="G4734">
        <v>0</v>
      </c>
    </row>
    <row r="4735" spans="1:7" ht="15.5" hidden="1" x14ac:dyDescent="0.35">
      <c r="A4735" t="s">
        <v>187</v>
      </c>
      <c r="B4735" t="s">
        <v>353</v>
      </c>
      <c r="C4735">
        <v>91489</v>
      </c>
      <c r="D4735">
        <v>2020</v>
      </c>
      <c r="E4735">
        <v>5</v>
      </c>
      <c r="F4735">
        <v>0</v>
      </c>
      <c r="G4735">
        <v>0</v>
      </c>
    </row>
    <row r="4736" spans="1:7" ht="15.5" hidden="1" x14ac:dyDescent="0.35">
      <c r="A4736" t="s">
        <v>187</v>
      </c>
      <c r="B4736" t="s">
        <v>353</v>
      </c>
      <c r="C4736">
        <v>91489</v>
      </c>
      <c r="D4736">
        <v>2020</v>
      </c>
      <c r="E4736">
        <v>6</v>
      </c>
      <c r="F4736">
        <v>0</v>
      </c>
      <c r="G4736">
        <v>0</v>
      </c>
    </row>
    <row r="4737" spans="1:7" ht="15.5" hidden="1" x14ac:dyDescent="0.35">
      <c r="A4737" t="s">
        <v>187</v>
      </c>
      <c r="B4737" t="s">
        <v>353</v>
      </c>
      <c r="C4737">
        <v>91489</v>
      </c>
      <c r="D4737">
        <v>2020</v>
      </c>
      <c r="E4737">
        <v>7</v>
      </c>
      <c r="F4737">
        <v>26.42</v>
      </c>
      <c r="G4737">
        <v>5</v>
      </c>
    </row>
    <row r="4738" spans="1:7" ht="15.5" hidden="1" x14ac:dyDescent="0.35">
      <c r="A4738" t="s">
        <v>187</v>
      </c>
      <c r="B4738" t="s">
        <v>353</v>
      </c>
      <c r="C4738">
        <v>91489</v>
      </c>
      <c r="D4738">
        <v>2020</v>
      </c>
      <c r="E4738">
        <v>8</v>
      </c>
      <c r="F4738">
        <v>152.03</v>
      </c>
      <c r="G4738">
        <v>24</v>
      </c>
    </row>
    <row r="4739" spans="1:7" ht="15.5" hidden="1" x14ac:dyDescent="0.35">
      <c r="A4739" t="s">
        <v>187</v>
      </c>
      <c r="B4739" t="s">
        <v>353</v>
      </c>
      <c r="C4739">
        <v>91489</v>
      </c>
      <c r="D4739">
        <v>2020</v>
      </c>
      <c r="E4739">
        <v>9</v>
      </c>
      <c r="F4739">
        <v>74.25</v>
      </c>
      <c r="G4739">
        <v>12</v>
      </c>
    </row>
    <row r="4740" spans="1:7" ht="15.5" hidden="1" x14ac:dyDescent="0.35">
      <c r="A4740" t="s">
        <v>187</v>
      </c>
      <c r="B4740" t="s">
        <v>353</v>
      </c>
      <c r="C4740">
        <v>91489</v>
      </c>
      <c r="D4740">
        <v>2020</v>
      </c>
      <c r="E4740">
        <v>10</v>
      </c>
      <c r="F4740">
        <v>151.75</v>
      </c>
      <c r="G4740">
        <v>27</v>
      </c>
    </row>
    <row r="4741" spans="1:7" ht="15.5" hidden="1" x14ac:dyDescent="0.35">
      <c r="A4741" t="s">
        <v>187</v>
      </c>
      <c r="B4741" t="s">
        <v>353</v>
      </c>
      <c r="C4741">
        <v>91489</v>
      </c>
      <c r="D4741">
        <v>2020</v>
      </c>
      <c r="E4741">
        <v>11</v>
      </c>
      <c r="F4741">
        <v>172.13</v>
      </c>
      <c r="G4741">
        <v>32</v>
      </c>
    </row>
    <row r="4742" spans="1:7" ht="15.5" hidden="1" x14ac:dyDescent="0.35">
      <c r="A4742" t="s">
        <v>187</v>
      </c>
      <c r="B4742" t="s">
        <v>353</v>
      </c>
      <c r="C4742">
        <v>91489</v>
      </c>
      <c r="D4742">
        <v>2020</v>
      </c>
      <c r="E4742">
        <v>12</v>
      </c>
      <c r="F4742">
        <v>306.85000000000002</v>
      </c>
      <c r="G4742">
        <v>51</v>
      </c>
    </row>
    <row r="4743" spans="1:7" ht="15.5" hidden="1" x14ac:dyDescent="0.35">
      <c r="A4743" t="s">
        <v>187</v>
      </c>
      <c r="B4743" t="s">
        <v>353</v>
      </c>
      <c r="C4743">
        <v>91489</v>
      </c>
      <c r="D4743">
        <v>2021</v>
      </c>
      <c r="E4743">
        <v>1</v>
      </c>
      <c r="F4743">
        <v>191.85</v>
      </c>
      <c r="G4743">
        <v>34</v>
      </c>
    </row>
    <row r="4744" spans="1:7" ht="15.5" hidden="1" x14ac:dyDescent="0.35">
      <c r="A4744" t="s">
        <v>187</v>
      </c>
      <c r="B4744" t="s">
        <v>353</v>
      </c>
      <c r="C4744">
        <v>91489</v>
      </c>
      <c r="D4744">
        <v>2021</v>
      </c>
      <c r="E4744">
        <v>2</v>
      </c>
      <c r="F4744">
        <v>38.19</v>
      </c>
      <c r="G4744">
        <v>11</v>
      </c>
    </row>
    <row r="4745" spans="1:7" ht="15.5" hidden="1" x14ac:dyDescent="0.35">
      <c r="A4745" t="s">
        <v>187</v>
      </c>
      <c r="B4745" t="s">
        <v>353</v>
      </c>
      <c r="C4745">
        <v>91489</v>
      </c>
      <c r="D4745">
        <v>2021</v>
      </c>
      <c r="E4745">
        <v>3</v>
      </c>
      <c r="F4745">
        <v>190.13</v>
      </c>
      <c r="G4745">
        <v>28</v>
      </c>
    </row>
    <row r="4746" spans="1:7" ht="15.5" hidden="1" x14ac:dyDescent="0.35">
      <c r="A4746" t="s">
        <v>187</v>
      </c>
      <c r="B4746" t="s">
        <v>353</v>
      </c>
      <c r="C4746">
        <v>91489</v>
      </c>
      <c r="D4746">
        <v>2021</v>
      </c>
      <c r="E4746">
        <v>4</v>
      </c>
      <c r="F4746">
        <v>122.13</v>
      </c>
      <c r="G4746">
        <v>32</v>
      </c>
    </row>
    <row r="4747" spans="1:7" ht="15.5" hidden="1" x14ac:dyDescent="0.35">
      <c r="A4747" t="s">
        <v>187</v>
      </c>
      <c r="B4747" t="s">
        <v>353</v>
      </c>
      <c r="C4747">
        <v>91489</v>
      </c>
      <c r="D4747">
        <v>2021</v>
      </c>
      <c r="E4747">
        <v>5</v>
      </c>
      <c r="F4747">
        <v>88.93</v>
      </c>
      <c r="G4747">
        <v>20.84</v>
      </c>
    </row>
    <row r="4748" spans="1:7" ht="15.5" hidden="1" x14ac:dyDescent="0.35">
      <c r="A4748" t="s">
        <v>187</v>
      </c>
      <c r="B4748" t="s">
        <v>353</v>
      </c>
      <c r="C4748">
        <v>91489</v>
      </c>
      <c r="D4748">
        <v>2021</v>
      </c>
      <c r="E4748">
        <v>6</v>
      </c>
      <c r="F4748">
        <v>86.07</v>
      </c>
      <c r="G4748">
        <v>20.16</v>
      </c>
    </row>
    <row r="4749" spans="1:7" ht="15.5" hidden="1" x14ac:dyDescent="0.35">
      <c r="A4749" t="s">
        <v>187</v>
      </c>
      <c r="B4749" t="s">
        <v>353</v>
      </c>
      <c r="C4749">
        <v>91489</v>
      </c>
      <c r="D4749">
        <v>2021</v>
      </c>
      <c r="E4749">
        <v>7</v>
      </c>
      <c r="F4749">
        <v>193.04</v>
      </c>
      <c r="G4749">
        <v>36</v>
      </c>
    </row>
    <row r="4750" spans="1:7" ht="15.5" hidden="1" x14ac:dyDescent="0.35">
      <c r="A4750" t="s">
        <v>187</v>
      </c>
      <c r="B4750" t="s">
        <v>353</v>
      </c>
      <c r="C4750">
        <v>91489</v>
      </c>
      <c r="D4750">
        <v>2021</v>
      </c>
      <c r="E4750">
        <v>8</v>
      </c>
      <c r="F4750">
        <v>261.3</v>
      </c>
      <c r="G4750">
        <v>37</v>
      </c>
    </row>
    <row r="4751" spans="1:7" ht="15.5" hidden="1" x14ac:dyDescent="0.35">
      <c r="A4751" t="s">
        <v>187</v>
      </c>
      <c r="B4751" t="s">
        <v>353</v>
      </c>
      <c r="C4751">
        <v>91489</v>
      </c>
      <c r="D4751">
        <v>2021</v>
      </c>
      <c r="E4751">
        <v>9</v>
      </c>
      <c r="F4751">
        <v>182.41</v>
      </c>
      <c r="G4751">
        <v>31</v>
      </c>
    </row>
    <row r="4752" spans="1:7" ht="15.5" hidden="1" x14ac:dyDescent="0.35">
      <c r="A4752" t="s">
        <v>187</v>
      </c>
      <c r="B4752" t="s">
        <v>353</v>
      </c>
      <c r="C4752">
        <v>91489</v>
      </c>
      <c r="D4752">
        <v>2021</v>
      </c>
      <c r="E4752">
        <v>10</v>
      </c>
      <c r="F4752">
        <v>231.36</v>
      </c>
      <c r="G4752">
        <v>29</v>
      </c>
    </row>
    <row r="4753" spans="1:7" ht="15.5" hidden="1" x14ac:dyDescent="0.35">
      <c r="A4753" t="s">
        <v>187</v>
      </c>
      <c r="B4753" t="s">
        <v>353</v>
      </c>
      <c r="C4753">
        <v>91489</v>
      </c>
      <c r="D4753">
        <v>2021</v>
      </c>
      <c r="E4753">
        <v>11</v>
      </c>
      <c r="F4753">
        <v>346.53</v>
      </c>
      <c r="G4753">
        <v>41</v>
      </c>
    </row>
    <row r="4754" spans="1:7" ht="15.5" hidden="1" x14ac:dyDescent="0.35">
      <c r="A4754" t="s">
        <v>187</v>
      </c>
      <c r="B4754" t="s">
        <v>353</v>
      </c>
      <c r="C4754">
        <v>91489</v>
      </c>
      <c r="D4754">
        <v>2021</v>
      </c>
      <c r="E4754">
        <v>12</v>
      </c>
      <c r="F4754">
        <v>346.65</v>
      </c>
      <c r="G4754">
        <v>49</v>
      </c>
    </row>
    <row r="4755" spans="1:7" ht="15.5" hidden="1" x14ac:dyDescent="0.35">
      <c r="A4755" t="s">
        <v>187</v>
      </c>
      <c r="B4755" t="s">
        <v>353</v>
      </c>
      <c r="C4755">
        <v>91489</v>
      </c>
      <c r="D4755">
        <v>2022</v>
      </c>
      <c r="E4755">
        <v>1</v>
      </c>
      <c r="F4755">
        <v>211.48</v>
      </c>
      <c r="G4755">
        <v>47</v>
      </c>
    </row>
    <row r="4756" spans="1:7" ht="15.5" hidden="1" x14ac:dyDescent="0.35">
      <c r="A4756" t="s">
        <v>187</v>
      </c>
      <c r="B4756" t="s">
        <v>353</v>
      </c>
      <c r="C4756">
        <v>91489</v>
      </c>
      <c r="D4756">
        <v>2022</v>
      </c>
      <c r="E4756">
        <v>2</v>
      </c>
      <c r="F4756">
        <v>352.1</v>
      </c>
      <c r="G4756">
        <v>35</v>
      </c>
    </row>
    <row r="4757" spans="1:7" ht="15.5" hidden="1" x14ac:dyDescent="0.35">
      <c r="A4757" t="s">
        <v>187</v>
      </c>
      <c r="B4757" t="s">
        <v>353</v>
      </c>
      <c r="C4757">
        <v>91489</v>
      </c>
      <c r="D4757">
        <v>2022</v>
      </c>
      <c r="E4757">
        <v>3</v>
      </c>
      <c r="F4757">
        <v>364.5</v>
      </c>
      <c r="G4757">
        <v>37</v>
      </c>
    </row>
    <row r="4758" spans="1:7" ht="15.5" hidden="1" x14ac:dyDescent="0.35">
      <c r="A4758" t="s">
        <v>187</v>
      </c>
      <c r="B4758" t="s">
        <v>353</v>
      </c>
      <c r="C4758">
        <v>91489</v>
      </c>
      <c r="D4758">
        <v>2022</v>
      </c>
      <c r="E4758">
        <v>4</v>
      </c>
      <c r="F4758">
        <v>274.3</v>
      </c>
      <c r="G4758">
        <v>39</v>
      </c>
    </row>
    <row r="4759" spans="1:7" ht="15.5" hidden="1" x14ac:dyDescent="0.35">
      <c r="A4759" t="s">
        <v>187</v>
      </c>
      <c r="B4759" t="s">
        <v>353</v>
      </c>
      <c r="C4759">
        <v>91489</v>
      </c>
      <c r="D4759">
        <v>2022</v>
      </c>
      <c r="E4759">
        <v>5</v>
      </c>
      <c r="F4759">
        <v>409.57</v>
      </c>
      <c r="G4759">
        <v>35</v>
      </c>
    </row>
    <row r="4760" spans="1:7" ht="15.5" hidden="1" x14ac:dyDescent="0.35">
      <c r="A4760" t="s">
        <v>187</v>
      </c>
      <c r="B4760" t="s">
        <v>353</v>
      </c>
      <c r="C4760">
        <v>91489</v>
      </c>
      <c r="D4760">
        <v>2022</v>
      </c>
      <c r="E4760">
        <v>6</v>
      </c>
      <c r="F4760">
        <v>377.1</v>
      </c>
      <c r="G4760">
        <v>29</v>
      </c>
    </row>
    <row r="4761" spans="1:7" ht="15.5" hidden="1" x14ac:dyDescent="0.35">
      <c r="A4761" t="s">
        <v>187</v>
      </c>
      <c r="B4761" t="s">
        <v>353</v>
      </c>
      <c r="C4761">
        <v>91489</v>
      </c>
      <c r="D4761">
        <v>2022</v>
      </c>
      <c r="E4761">
        <v>7</v>
      </c>
      <c r="F4761">
        <v>400.62</v>
      </c>
      <c r="G4761">
        <v>36</v>
      </c>
    </row>
    <row r="4762" spans="1:7" ht="15.5" hidden="1" x14ac:dyDescent="0.35">
      <c r="A4762" t="s">
        <v>187</v>
      </c>
      <c r="B4762" t="s">
        <v>353</v>
      </c>
      <c r="C4762">
        <v>91489</v>
      </c>
      <c r="D4762">
        <v>2022</v>
      </c>
      <c r="E4762">
        <v>8</v>
      </c>
      <c r="F4762">
        <v>397.2</v>
      </c>
      <c r="G4762">
        <v>38</v>
      </c>
    </row>
    <row r="4763" spans="1:7" ht="15.5" hidden="1" x14ac:dyDescent="0.35">
      <c r="A4763" t="s">
        <v>187</v>
      </c>
      <c r="B4763" t="s">
        <v>353</v>
      </c>
      <c r="C4763">
        <v>91489</v>
      </c>
      <c r="D4763">
        <v>2022</v>
      </c>
      <c r="E4763">
        <v>9</v>
      </c>
      <c r="F4763">
        <v>360.2</v>
      </c>
      <c r="G4763">
        <v>33</v>
      </c>
    </row>
    <row r="4764" spans="1:7" ht="15.5" hidden="1" x14ac:dyDescent="0.35">
      <c r="A4764" t="s">
        <v>187</v>
      </c>
      <c r="B4764" t="s">
        <v>353</v>
      </c>
      <c r="C4764">
        <v>91489</v>
      </c>
      <c r="D4764">
        <v>2022</v>
      </c>
      <c r="E4764">
        <v>10</v>
      </c>
      <c r="F4764">
        <v>412.61</v>
      </c>
      <c r="G4764">
        <v>33</v>
      </c>
    </row>
    <row r="4765" spans="1:7" ht="15.5" hidden="1" x14ac:dyDescent="0.35">
      <c r="A4765" t="s">
        <v>187</v>
      </c>
      <c r="B4765" t="s">
        <v>353</v>
      </c>
      <c r="C4765">
        <v>91489</v>
      </c>
      <c r="D4765">
        <v>2022</v>
      </c>
      <c r="E4765">
        <v>11</v>
      </c>
      <c r="F4765">
        <v>317.19</v>
      </c>
      <c r="G4765">
        <v>48</v>
      </c>
    </row>
    <row r="4766" spans="1:7" ht="15.5" hidden="1" x14ac:dyDescent="0.35">
      <c r="A4766" t="s">
        <v>187</v>
      </c>
      <c r="B4766" t="s">
        <v>353</v>
      </c>
      <c r="C4766">
        <v>91489</v>
      </c>
      <c r="D4766">
        <v>2022</v>
      </c>
      <c r="E4766">
        <v>12</v>
      </c>
      <c r="F4766">
        <v>481.45</v>
      </c>
      <c r="G4766">
        <v>44</v>
      </c>
    </row>
    <row r="4767" spans="1:7" ht="15.5" hidden="1" x14ac:dyDescent="0.35">
      <c r="A4767" t="s">
        <v>187</v>
      </c>
      <c r="B4767" t="s">
        <v>353</v>
      </c>
      <c r="C4767">
        <v>91489</v>
      </c>
      <c r="D4767">
        <v>2023</v>
      </c>
      <c r="E4767">
        <v>1</v>
      </c>
      <c r="F4767">
        <v>458.11</v>
      </c>
      <c r="G4767">
        <v>46</v>
      </c>
    </row>
    <row r="4768" spans="1:7" ht="15.5" hidden="1" x14ac:dyDescent="0.35">
      <c r="A4768" t="s">
        <v>187</v>
      </c>
      <c r="B4768" t="s">
        <v>353</v>
      </c>
      <c r="C4768">
        <v>91489</v>
      </c>
      <c r="D4768">
        <v>2023</v>
      </c>
      <c r="E4768">
        <v>2</v>
      </c>
      <c r="F4768">
        <v>430.92</v>
      </c>
      <c r="G4768">
        <v>37</v>
      </c>
    </row>
    <row r="4769" spans="1:7" ht="15.5" hidden="1" x14ac:dyDescent="0.35">
      <c r="A4769" t="s">
        <v>187</v>
      </c>
      <c r="B4769" t="s">
        <v>353</v>
      </c>
      <c r="C4769">
        <v>91489</v>
      </c>
      <c r="D4769">
        <v>2023</v>
      </c>
      <c r="E4769">
        <v>3</v>
      </c>
      <c r="F4769">
        <v>26.38</v>
      </c>
      <c r="G4769">
        <v>3</v>
      </c>
    </row>
    <row r="4770" spans="1:7" ht="15.5" hidden="1" x14ac:dyDescent="0.35">
      <c r="A4770" t="s">
        <v>187</v>
      </c>
      <c r="B4770" t="s">
        <v>353</v>
      </c>
      <c r="C4770">
        <v>91489</v>
      </c>
      <c r="D4770">
        <v>2023</v>
      </c>
      <c r="E4770">
        <v>4</v>
      </c>
      <c r="F4770">
        <v>331.1</v>
      </c>
      <c r="G4770">
        <v>36</v>
      </c>
    </row>
    <row r="4771" spans="1:7" ht="15.5" hidden="1" x14ac:dyDescent="0.35">
      <c r="A4771" t="s">
        <v>187</v>
      </c>
      <c r="B4771" t="s">
        <v>353</v>
      </c>
      <c r="C4771">
        <v>91489</v>
      </c>
      <c r="D4771">
        <v>2023</v>
      </c>
      <c r="E4771">
        <v>5</v>
      </c>
      <c r="F4771">
        <v>398.32</v>
      </c>
      <c r="G4771">
        <v>41</v>
      </c>
    </row>
    <row r="4772" spans="1:7" ht="15.5" hidden="1" x14ac:dyDescent="0.35">
      <c r="A4772" t="s">
        <v>187</v>
      </c>
      <c r="B4772" t="s">
        <v>353</v>
      </c>
      <c r="C4772">
        <v>91489</v>
      </c>
      <c r="D4772">
        <v>2023</v>
      </c>
      <c r="E4772">
        <v>6</v>
      </c>
      <c r="F4772">
        <v>416.84</v>
      </c>
      <c r="G4772">
        <v>48</v>
      </c>
    </row>
    <row r="4773" spans="1:7" ht="15.5" hidden="1" x14ac:dyDescent="0.35">
      <c r="A4773" t="s">
        <v>187</v>
      </c>
      <c r="B4773" t="s">
        <v>353</v>
      </c>
      <c r="C4773">
        <v>91489</v>
      </c>
      <c r="D4773">
        <v>2023</v>
      </c>
      <c r="E4773">
        <v>7</v>
      </c>
      <c r="F4773">
        <v>212.38</v>
      </c>
      <c r="G4773">
        <v>22.6</v>
      </c>
    </row>
    <row r="4774" spans="1:7" ht="15.5" hidden="1" x14ac:dyDescent="0.35">
      <c r="A4774" t="s">
        <v>187</v>
      </c>
      <c r="B4774" t="s">
        <v>353</v>
      </c>
      <c r="C4774">
        <v>91489</v>
      </c>
      <c r="D4774">
        <v>2023</v>
      </c>
      <c r="E4774">
        <v>8</v>
      </c>
      <c r="F4774">
        <v>0</v>
      </c>
      <c r="G4774">
        <v>0</v>
      </c>
    </row>
    <row r="4775" spans="1:7" ht="15.5" hidden="1" x14ac:dyDescent="0.35">
      <c r="A4775" t="s">
        <v>187</v>
      </c>
      <c r="B4775" t="s">
        <v>353</v>
      </c>
      <c r="C4775">
        <v>91489</v>
      </c>
      <c r="D4775">
        <v>2023</v>
      </c>
      <c r="E4775">
        <v>9</v>
      </c>
      <c r="F4775">
        <v>0</v>
      </c>
      <c r="G4775">
        <v>0</v>
      </c>
    </row>
    <row r="4776" spans="1:7" ht="15.5" hidden="1" x14ac:dyDescent="0.35">
      <c r="A4776" t="s">
        <v>187</v>
      </c>
      <c r="B4776" t="s">
        <v>353</v>
      </c>
      <c r="C4776">
        <v>91489</v>
      </c>
      <c r="D4776">
        <v>2023</v>
      </c>
      <c r="E4776">
        <v>10</v>
      </c>
      <c r="F4776">
        <v>0</v>
      </c>
      <c r="G4776">
        <v>0</v>
      </c>
    </row>
    <row r="4777" spans="1:7" ht="15.5" hidden="1" x14ac:dyDescent="0.35">
      <c r="A4777" t="s">
        <v>187</v>
      </c>
      <c r="B4777" t="s">
        <v>353</v>
      </c>
      <c r="C4777">
        <v>91489</v>
      </c>
      <c r="D4777">
        <v>2023</v>
      </c>
      <c r="E4777">
        <v>11</v>
      </c>
      <c r="F4777">
        <v>0</v>
      </c>
      <c r="G4777">
        <v>0</v>
      </c>
    </row>
    <row r="4778" spans="1:7" ht="15.5" hidden="1" x14ac:dyDescent="0.35">
      <c r="A4778" t="s">
        <v>187</v>
      </c>
      <c r="B4778" t="s">
        <v>353</v>
      </c>
      <c r="C4778">
        <v>91489</v>
      </c>
      <c r="D4778">
        <v>2023</v>
      </c>
      <c r="E4778">
        <v>12</v>
      </c>
      <c r="F4778">
        <v>0</v>
      </c>
      <c r="G4778">
        <v>0</v>
      </c>
    </row>
    <row r="4779" spans="1:7" ht="15.5" hidden="1" x14ac:dyDescent="0.35">
      <c r="A4779" t="s">
        <v>187</v>
      </c>
      <c r="B4779" t="s">
        <v>353</v>
      </c>
      <c r="C4779">
        <v>91489</v>
      </c>
      <c r="D4779">
        <v>2024</v>
      </c>
      <c r="E4779">
        <v>1</v>
      </c>
      <c r="F4779">
        <v>0</v>
      </c>
      <c r="G4779">
        <v>0</v>
      </c>
    </row>
    <row r="4780" spans="1:7" ht="15.5" hidden="1" x14ac:dyDescent="0.35">
      <c r="A4780" t="s">
        <v>187</v>
      </c>
      <c r="B4780" t="s">
        <v>353</v>
      </c>
      <c r="C4780">
        <v>91489</v>
      </c>
      <c r="D4780">
        <v>2024</v>
      </c>
      <c r="E4780">
        <v>2</v>
      </c>
      <c r="F4780">
        <v>0</v>
      </c>
      <c r="G4780">
        <v>0</v>
      </c>
    </row>
    <row r="4781" spans="1:7" ht="15.5" hidden="1" x14ac:dyDescent="0.35">
      <c r="A4781" t="s">
        <v>187</v>
      </c>
      <c r="B4781" t="s">
        <v>353</v>
      </c>
      <c r="C4781">
        <v>91489</v>
      </c>
      <c r="D4781">
        <v>2024</v>
      </c>
      <c r="E4781">
        <v>3</v>
      </c>
      <c r="F4781">
        <v>0</v>
      </c>
      <c r="G4781">
        <v>0</v>
      </c>
    </row>
    <row r="4782" spans="1:7" ht="15.5" hidden="1" x14ac:dyDescent="0.35">
      <c r="A4782" t="s">
        <v>187</v>
      </c>
      <c r="B4782" t="s">
        <v>353</v>
      </c>
      <c r="C4782">
        <v>91489</v>
      </c>
      <c r="D4782">
        <v>2024</v>
      </c>
      <c r="E4782">
        <v>4</v>
      </c>
      <c r="F4782">
        <v>0</v>
      </c>
      <c r="G4782">
        <v>0</v>
      </c>
    </row>
    <row r="4783" spans="1:7" ht="15.5" hidden="1" x14ac:dyDescent="0.35">
      <c r="A4783" t="s">
        <v>187</v>
      </c>
      <c r="B4783" t="s">
        <v>353</v>
      </c>
      <c r="C4783">
        <v>91489</v>
      </c>
      <c r="D4783">
        <v>2024</v>
      </c>
      <c r="E4783">
        <v>5</v>
      </c>
      <c r="F4783">
        <v>0</v>
      </c>
      <c r="G4783">
        <v>0</v>
      </c>
    </row>
    <row r="4784" spans="1:7" ht="15.5" hidden="1" x14ac:dyDescent="0.35">
      <c r="A4784" t="s">
        <v>187</v>
      </c>
      <c r="B4784" t="s">
        <v>353</v>
      </c>
      <c r="C4784">
        <v>91489</v>
      </c>
      <c r="D4784">
        <v>2024</v>
      </c>
      <c r="E4784">
        <v>6</v>
      </c>
      <c r="F4784">
        <v>0</v>
      </c>
      <c r="G4784">
        <v>0</v>
      </c>
    </row>
    <row r="4785" spans="1:7" ht="15.5" hidden="1" x14ac:dyDescent="0.35">
      <c r="A4785" t="s">
        <v>187</v>
      </c>
      <c r="B4785" t="s">
        <v>353</v>
      </c>
      <c r="C4785">
        <v>91489</v>
      </c>
      <c r="D4785">
        <v>2024</v>
      </c>
      <c r="E4785">
        <v>7</v>
      </c>
      <c r="F4785">
        <v>0</v>
      </c>
      <c r="G4785">
        <v>0</v>
      </c>
    </row>
    <row r="4786" spans="1:7" ht="15.5" hidden="1" x14ac:dyDescent="0.35">
      <c r="A4786" t="s">
        <v>187</v>
      </c>
      <c r="B4786" t="s">
        <v>353</v>
      </c>
      <c r="C4786">
        <v>91489</v>
      </c>
      <c r="D4786">
        <v>2024</v>
      </c>
      <c r="E4786">
        <v>8</v>
      </c>
      <c r="F4786">
        <v>0</v>
      </c>
      <c r="G4786">
        <v>0</v>
      </c>
    </row>
    <row r="4787" spans="1:7" ht="15.5" hidden="1" x14ac:dyDescent="0.35">
      <c r="A4787" t="s">
        <v>187</v>
      </c>
      <c r="B4787" t="s">
        <v>353</v>
      </c>
      <c r="C4787">
        <v>91489</v>
      </c>
      <c r="D4787">
        <v>2024</v>
      </c>
      <c r="E4787">
        <v>9</v>
      </c>
      <c r="F4787">
        <v>0</v>
      </c>
      <c r="G4787">
        <v>0</v>
      </c>
    </row>
    <row r="4788" spans="1:7" ht="15.5" hidden="1" x14ac:dyDescent="0.35">
      <c r="A4788" t="s">
        <v>187</v>
      </c>
      <c r="B4788" t="s">
        <v>353</v>
      </c>
      <c r="C4788">
        <v>91489</v>
      </c>
      <c r="D4788">
        <v>2024</v>
      </c>
      <c r="E4788">
        <v>10</v>
      </c>
      <c r="F4788">
        <v>0</v>
      </c>
      <c r="G4788">
        <v>0</v>
      </c>
    </row>
    <row r="4789" spans="1:7" ht="15.5" hidden="1" x14ac:dyDescent="0.35">
      <c r="A4789" t="s">
        <v>187</v>
      </c>
      <c r="B4789" t="s">
        <v>353</v>
      </c>
      <c r="C4789">
        <v>91489</v>
      </c>
      <c r="D4789">
        <v>2024</v>
      </c>
      <c r="E4789">
        <v>11</v>
      </c>
      <c r="F4789">
        <v>0</v>
      </c>
      <c r="G4789">
        <v>0</v>
      </c>
    </row>
    <row r="4790" spans="1:7" ht="15.5" hidden="1" x14ac:dyDescent="0.35">
      <c r="A4790" t="s">
        <v>187</v>
      </c>
      <c r="B4790" t="s">
        <v>353</v>
      </c>
      <c r="C4790">
        <v>91489</v>
      </c>
      <c r="D4790">
        <v>2024</v>
      </c>
      <c r="E4790">
        <v>12</v>
      </c>
      <c r="F4790">
        <v>0</v>
      </c>
      <c r="G4790">
        <v>0</v>
      </c>
    </row>
    <row r="4791" spans="1:7" ht="15.5" x14ac:dyDescent="0.35">
      <c r="A4791" t="s">
        <v>187</v>
      </c>
      <c r="B4791" t="s">
        <v>353</v>
      </c>
      <c r="C4791">
        <v>91489</v>
      </c>
      <c r="D4791">
        <v>2025</v>
      </c>
      <c r="E4791">
        <v>1</v>
      </c>
      <c r="F4791">
        <v>0</v>
      </c>
      <c r="G4791">
        <v>0</v>
      </c>
    </row>
    <row r="4792" spans="1:7" ht="15.5" x14ac:dyDescent="0.35">
      <c r="A4792" t="s">
        <v>187</v>
      </c>
      <c r="B4792" t="s">
        <v>353</v>
      </c>
      <c r="C4792">
        <v>91489</v>
      </c>
      <c r="D4792">
        <v>2025</v>
      </c>
      <c r="E4792">
        <v>2</v>
      </c>
      <c r="F4792">
        <v>0</v>
      </c>
      <c r="G4792">
        <v>0</v>
      </c>
    </row>
    <row r="4793" spans="1:7" ht="15.5" x14ac:dyDescent="0.35">
      <c r="A4793" t="s">
        <v>187</v>
      </c>
      <c r="B4793" t="s">
        <v>353</v>
      </c>
      <c r="C4793">
        <v>91489</v>
      </c>
      <c r="D4793">
        <v>2025</v>
      </c>
      <c r="E4793">
        <v>3</v>
      </c>
      <c r="F4793">
        <v>0</v>
      </c>
      <c r="G4793">
        <v>0</v>
      </c>
    </row>
    <row r="4794" spans="1:7" ht="15.5" x14ac:dyDescent="0.35">
      <c r="A4794" t="s">
        <v>187</v>
      </c>
      <c r="B4794" t="s">
        <v>353</v>
      </c>
      <c r="C4794">
        <v>91489</v>
      </c>
      <c r="D4794">
        <v>2025</v>
      </c>
      <c r="E4794">
        <v>4</v>
      </c>
      <c r="F4794">
        <v>0</v>
      </c>
      <c r="G4794">
        <v>0</v>
      </c>
    </row>
    <row r="4795" spans="1:7" ht="15.5" x14ac:dyDescent="0.35">
      <c r="A4795" t="s">
        <v>187</v>
      </c>
      <c r="B4795" t="s">
        <v>353</v>
      </c>
      <c r="C4795">
        <v>91489</v>
      </c>
      <c r="D4795">
        <v>2025</v>
      </c>
      <c r="E4795">
        <v>5</v>
      </c>
      <c r="F4795">
        <v>0</v>
      </c>
      <c r="G4795">
        <v>0</v>
      </c>
    </row>
    <row r="4796" spans="1:7" ht="15.5" x14ac:dyDescent="0.35">
      <c r="A4796" t="s">
        <v>187</v>
      </c>
      <c r="B4796" t="s">
        <v>353</v>
      </c>
      <c r="C4796">
        <v>91489</v>
      </c>
      <c r="D4796">
        <v>2025</v>
      </c>
      <c r="E4796">
        <v>6</v>
      </c>
      <c r="F4796">
        <v>0</v>
      </c>
      <c r="G4796">
        <v>0</v>
      </c>
    </row>
    <row r="4797" spans="1:7" ht="15.5" x14ac:dyDescent="0.35">
      <c r="A4797" t="s">
        <v>187</v>
      </c>
      <c r="B4797" t="s">
        <v>353</v>
      </c>
      <c r="C4797">
        <v>91489</v>
      </c>
      <c r="D4797">
        <v>2025</v>
      </c>
      <c r="E4797">
        <v>7</v>
      </c>
      <c r="F4797">
        <v>0</v>
      </c>
      <c r="G4797">
        <v>0</v>
      </c>
    </row>
    <row r="4798" spans="1:7" ht="15.5" x14ac:dyDescent="0.35">
      <c r="A4798" t="s">
        <v>187</v>
      </c>
      <c r="B4798" t="s">
        <v>353</v>
      </c>
      <c r="C4798">
        <v>91489</v>
      </c>
      <c r="D4798">
        <v>2025</v>
      </c>
      <c r="E4798">
        <v>8</v>
      </c>
      <c r="F4798">
        <v>0</v>
      </c>
      <c r="G4798">
        <v>0</v>
      </c>
    </row>
    <row r="4799" spans="1:7" ht="15.5" x14ac:dyDescent="0.35">
      <c r="A4799" t="s">
        <v>187</v>
      </c>
      <c r="B4799" t="s">
        <v>353</v>
      </c>
      <c r="C4799">
        <v>91489</v>
      </c>
      <c r="D4799">
        <v>2025</v>
      </c>
      <c r="E4799">
        <v>9</v>
      </c>
      <c r="F4799">
        <v>0</v>
      </c>
      <c r="G4799">
        <v>0</v>
      </c>
    </row>
    <row r="4800" spans="1:7" ht="15.5" x14ac:dyDescent="0.35">
      <c r="A4800" t="s">
        <v>187</v>
      </c>
      <c r="B4800" t="s">
        <v>353</v>
      </c>
      <c r="C4800">
        <v>91489</v>
      </c>
      <c r="D4800">
        <v>2025</v>
      </c>
      <c r="E4800">
        <v>10</v>
      </c>
      <c r="F4800">
        <v>0</v>
      </c>
      <c r="G4800">
        <v>0</v>
      </c>
    </row>
    <row r="4801" spans="1:7" ht="15.5" x14ac:dyDescent="0.35">
      <c r="A4801" t="s">
        <v>187</v>
      </c>
      <c r="B4801" t="s">
        <v>353</v>
      </c>
      <c r="C4801">
        <v>91489</v>
      </c>
      <c r="D4801">
        <v>2025</v>
      </c>
      <c r="E4801">
        <v>11</v>
      </c>
      <c r="F4801">
        <v>0</v>
      </c>
      <c r="G4801">
        <v>0</v>
      </c>
    </row>
    <row r="4802" spans="1:7" ht="15.5" hidden="1" x14ac:dyDescent="0.35">
      <c r="A4802" t="s">
        <v>187</v>
      </c>
      <c r="B4802" t="s">
        <v>353</v>
      </c>
      <c r="C4802">
        <v>91490</v>
      </c>
      <c r="D4802">
        <v>2017</v>
      </c>
      <c r="E4802">
        <v>11</v>
      </c>
      <c r="F4802">
        <v>178.37</v>
      </c>
      <c r="G4802">
        <v>25</v>
      </c>
    </row>
    <row r="4803" spans="1:7" ht="15.5" hidden="1" x14ac:dyDescent="0.35">
      <c r="A4803" t="s">
        <v>187</v>
      </c>
      <c r="B4803" t="s">
        <v>353</v>
      </c>
      <c r="C4803">
        <v>91490</v>
      </c>
      <c r="D4803">
        <v>2017</v>
      </c>
      <c r="E4803">
        <v>12</v>
      </c>
      <c r="F4803">
        <v>295.18</v>
      </c>
      <c r="G4803">
        <v>35</v>
      </c>
    </row>
    <row r="4804" spans="1:7" ht="15.5" hidden="1" x14ac:dyDescent="0.35">
      <c r="A4804" t="s">
        <v>187</v>
      </c>
      <c r="B4804" t="s">
        <v>353</v>
      </c>
      <c r="C4804">
        <v>91490</v>
      </c>
      <c r="D4804">
        <v>2018</v>
      </c>
      <c r="E4804">
        <v>1</v>
      </c>
      <c r="F4804">
        <v>294.7</v>
      </c>
      <c r="G4804">
        <v>35</v>
      </c>
    </row>
    <row r="4805" spans="1:7" ht="15.5" hidden="1" x14ac:dyDescent="0.35">
      <c r="A4805" t="s">
        <v>187</v>
      </c>
      <c r="B4805" t="s">
        <v>353</v>
      </c>
      <c r="C4805">
        <v>91490</v>
      </c>
      <c r="D4805">
        <v>2018</v>
      </c>
      <c r="E4805">
        <v>2</v>
      </c>
      <c r="F4805">
        <v>365.67</v>
      </c>
      <c r="G4805">
        <v>47</v>
      </c>
    </row>
    <row r="4806" spans="1:7" ht="15.5" hidden="1" x14ac:dyDescent="0.35">
      <c r="A4806" t="s">
        <v>187</v>
      </c>
      <c r="B4806" t="s">
        <v>353</v>
      </c>
      <c r="C4806">
        <v>91490</v>
      </c>
      <c r="D4806">
        <v>2018</v>
      </c>
      <c r="E4806">
        <v>3</v>
      </c>
      <c r="F4806">
        <v>373.06</v>
      </c>
      <c r="G4806">
        <v>44</v>
      </c>
    </row>
    <row r="4807" spans="1:7" ht="15.5" hidden="1" x14ac:dyDescent="0.35">
      <c r="A4807" t="s">
        <v>187</v>
      </c>
      <c r="B4807" t="s">
        <v>353</v>
      </c>
      <c r="C4807">
        <v>91490</v>
      </c>
      <c r="D4807">
        <v>2018</v>
      </c>
      <c r="E4807">
        <v>4</v>
      </c>
      <c r="F4807">
        <v>292.14999999999998</v>
      </c>
      <c r="G4807">
        <v>33</v>
      </c>
    </row>
    <row r="4808" spans="1:7" ht="15.5" hidden="1" x14ac:dyDescent="0.35">
      <c r="A4808" t="s">
        <v>187</v>
      </c>
      <c r="B4808" t="s">
        <v>353</v>
      </c>
      <c r="C4808">
        <v>91490</v>
      </c>
      <c r="D4808">
        <v>2018</v>
      </c>
      <c r="E4808">
        <v>5</v>
      </c>
      <c r="F4808">
        <v>403.75</v>
      </c>
      <c r="G4808">
        <v>46</v>
      </c>
    </row>
    <row r="4809" spans="1:7" ht="15.5" hidden="1" x14ac:dyDescent="0.35">
      <c r="A4809" t="s">
        <v>187</v>
      </c>
      <c r="B4809" t="s">
        <v>353</v>
      </c>
      <c r="C4809">
        <v>91490</v>
      </c>
      <c r="D4809">
        <v>2018</v>
      </c>
      <c r="E4809">
        <v>6</v>
      </c>
      <c r="F4809">
        <v>404.59</v>
      </c>
      <c r="G4809">
        <v>45</v>
      </c>
    </row>
    <row r="4810" spans="1:7" ht="15.5" hidden="1" x14ac:dyDescent="0.35">
      <c r="A4810" t="s">
        <v>187</v>
      </c>
      <c r="B4810" t="s">
        <v>353</v>
      </c>
      <c r="C4810">
        <v>91490</v>
      </c>
      <c r="D4810">
        <v>2018</v>
      </c>
      <c r="E4810">
        <v>7</v>
      </c>
      <c r="F4810">
        <v>366.85</v>
      </c>
      <c r="G4810">
        <v>44</v>
      </c>
    </row>
    <row r="4811" spans="1:7" ht="15.5" hidden="1" x14ac:dyDescent="0.35">
      <c r="A4811" t="s">
        <v>187</v>
      </c>
      <c r="B4811" t="s">
        <v>353</v>
      </c>
      <c r="C4811">
        <v>91490</v>
      </c>
      <c r="D4811">
        <v>2018</v>
      </c>
      <c r="E4811">
        <v>8</v>
      </c>
      <c r="F4811">
        <v>398.03</v>
      </c>
      <c r="G4811">
        <v>50</v>
      </c>
    </row>
    <row r="4812" spans="1:7" ht="15.5" hidden="1" x14ac:dyDescent="0.35">
      <c r="A4812" t="s">
        <v>187</v>
      </c>
      <c r="B4812" t="s">
        <v>353</v>
      </c>
      <c r="C4812">
        <v>91490</v>
      </c>
      <c r="D4812">
        <v>2018</v>
      </c>
      <c r="E4812">
        <v>9</v>
      </c>
      <c r="F4812">
        <v>352.38</v>
      </c>
      <c r="G4812">
        <v>40</v>
      </c>
    </row>
    <row r="4813" spans="1:7" ht="15.5" hidden="1" x14ac:dyDescent="0.35">
      <c r="A4813" t="s">
        <v>187</v>
      </c>
      <c r="B4813" t="s">
        <v>353</v>
      </c>
      <c r="C4813">
        <v>91490</v>
      </c>
      <c r="D4813">
        <v>2018</v>
      </c>
      <c r="E4813">
        <v>10</v>
      </c>
      <c r="F4813">
        <v>399.02</v>
      </c>
      <c r="G4813">
        <v>46</v>
      </c>
    </row>
    <row r="4814" spans="1:7" ht="15.5" hidden="1" x14ac:dyDescent="0.35">
      <c r="A4814" t="s">
        <v>187</v>
      </c>
      <c r="B4814" t="s">
        <v>353</v>
      </c>
      <c r="C4814">
        <v>91490</v>
      </c>
      <c r="D4814">
        <v>2018</v>
      </c>
      <c r="E4814">
        <v>11</v>
      </c>
      <c r="F4814">
        <v>318.12</v>
      </c>
      <c r="G4814">
        <v>33</v>
      </c>
    </row>
    <row r="4815" spans="1:7" ht="15.5" hidden="1" x14ac:dyDescent="0.35">
      <c r="A4815" t="s">
        <v>187</v>
      </c>
      <c r="B4815" t="s">
        <v>353</v>
      </c>
      <c r="C4815">
        <v>91490</v>
      </c>
      <c r="D4815">
        <v>2018</v>
      </c>
      <c r="E4815">
        <v>12</v>
      </c>
      <c r="F4815">
        <v>349.28</v>
      </c>
      <c r="G4815">
        <v>41</v>
      </c>
    </row>
    <row r="4816" spans="1:7" ht="15.5" hidden="1" x14ac:dyDescent="0.35">
      <c r="A4816" t="s">
        <v>187</v>
      </c>
      <c r="B4816" t="s">
        <v>353</v>
      </c>
      <c r="C4816">
        <v>91490</v>
      </c>
      <c r="D4816">
        <v>2019</v>
      </c>
      <c r="E4816">
        <v>1</v>
      </c>
      <c r="F4816">
        <v>477.1</v>
      </c>
      <c r="G4816">
        <v>52</v>
      </c>
    </row>
    <row r="4817" spans="1:7" ht="15.5" hidden="1" x14ac:dyDescent="0.35">
      <c r="A4817" t="s">
        <v>187</v>
      </c>
      <c r="B4817" t="s">
        <v>353</v>
      </c>
      <c r="C4817">
        <v>91490</v>
      </c>
      <c r="D4817">
        <v>2019</v>
      </c>
      <c r="E4817">
        <v>2</v>
      </c>
      <c r="F4817">
        <v>389.82</v>
      </c>
      <c r="G4817">
        <v>44</v>
      </c>
    </row>
    <row r="4818" spans="1:7" ht="15.5" hidden="1" x14ac:dyDescent="0.35">
      <c r="A4818" t="s">
        <v>187</v>
      </c>
      <c r="B4818" t="s">
        <v>353</v>
      </c>
      <c r="C4818">
        <v>91490</v>
      </c>
      <c r="D4818">
        <v>2019</v>
      </c>
      <c r="E4818">
        <v>3</v>
      </c>
      <c r="F4818">
        <v>408.46</v>
      </c>
      <c r="G4818">
        <v>54</v>
      </c>
    </row>
    <row r="4819" spans="1:7" ht="15.5" hidden="1" x14ac:dyDescent="0.35">
      <c r="A4819" t="s">
        <v>187</v>
      </c>
      <c r="B4819" t="s">
        <v>353</v>
      </c>
      <c r="C4819">
        <v>91490</v>
      </c>
      <c r="D4819">
        <v>2019</v>
      </c>
      <c r="E4819">
        <v>4</v>
      </c>
      <c r="F4819">
        <v>418.72</v>
      </c>
      <c r="G4819">
        <v>47</v>
      </c>
    </row>
    <row r="4820" spans="1:7" ht="15.5" hidden="1" x14ac:dyDescent="0.35">
      <c r="A4820" t="s">
        <v>187</v>
      </c>
      <c r="B4820" t="s">
        <v>353</v>
      </c>
      <c r="C4820">
        <v>91490</v>
      </c>
      <c r="D4820">
        <v>2019</v>
      </c>
      <c r="E4820">
        <v>5</v>
      </c>
      <c r="F4820">
        <v>179.57</v>
      </c>
      <c r="G4820">
        <v>21.77</v>
      </c>
    </row>
    <row r="4821" spans="1:7" ht="15.5" hidden="1" x14ac:dyDescent="0.35">
      <c r="A4821" t="s">
        <v>187</v>
      </c>
      <c r="B4821" t="s">
        <v>353</v>
      </c>
      <c r="C4821">
        <v>91490</v>
      </c>
      <c r="D4821">
        <v>2019</v>
      </c>
      <c r="E4821">
        <v>6</v>
      </c>
      <c r="F4821">
        <v>0</v>
      </c>
      <c r="G4821">
        <v>0</v>
      </c>
    </row>
    <row r="4822" spans="1:7" ht="15.5" hidden="1" x14ac:dyDescent="0.35">
      <c r="A4822" t="s">
        <v>187</v>
      </c>
      <c r="B4822" t="s">
        <v>353</v>
      </c>
      <c r="C4822">
        <v>91490</v>
      </c>
      <c r="D4822">
        <v>2019</v>
      </c>
      <c r="E4822">
        <v>7</v>
      </c>
      <c r="F4822">
        <v>0</v>
      </c>
      <c r="G4822">
        <v>0</v>
      </c>
    </row>
    <row r="4823" spans="1:7" ht="15.5" hidden="1" x14ac:dyDescent="0.35">
      <c r="A4823" t="s">
        <v>187</v>
      </c>
      <c r="B4823" t="s">
        <v>353</v>
      </c>
      <c r="C4823">
        <v>91490</v>
      </c>
      <c r="D4823">
        <v>2019</v>
      </c>
      <c r="E4823">
        <v>8</v>
      </c>
      <c r="F4823">
        <v>0</v>
      </c>
      <c r="G4823">
        <v>0</v>
      </c>
    </row>
    <row r="4824" spans="1:7" ht="15.5" hidden="1" x14ac:dyDescent="0.35">
      <c r="A4824" t="s">
        <v>187</v>
      </c>
      <c r="B4824" t="s">
        <v>353</v>
      </c>
      <c r="C4824">
        <v>91490</v>
      </c>
      <c r="D4824">
        <v>2019</v>
      </c>
      <c r="E4824">
        <v>9</v>
      </c>
      <c r="F4824">
        <v>262.42</v>
      </c>
      <c r="G4824">
        <v>42</v>
      </c>
    </row>
    <row r="4825" spans="1:7" ht="15.5" hidden="1" x14ac:dyDescent="0.35">
      <c r="A4825" t="s">
        <v>187</v>
      </c>
      <c r="B4825" t="s">
        <v>353</v>
      </c>
      <c r="C4825">
        <v>91490</v>
      </c>
      <c r="D4825">
        <v>2019</v>
      </c>
      <c r="E4825">
        <v>10</v>
      </c>
      <c r="F4825">
        <v>302.95999999999998</v>
      </c>
      <c r="G4825">
        <v>49</v>
      </c>
    </row>
    <row r="4826" spans="1:7" ht="15.5" hidden="1" x14ac:dyDescent="0.35">
      <c r="A4826" t="s">
        <v>187</v>
      </c>
      <c r="B4826" t="s">
        <v>353</v>
      </c>
      <c r="C4826">
        <v>91490</v>
      </c>
      <c r="D4826">
        <v>2019</v>
      </c>
      <c r="E4826">
        <v>11</v>
      </c>
      <c r="F4826">
        <v>397.62</v>
      </c>
      <c r="G4826">
        <v>62</v>
      </c>
    </row>
    <row r="4827" spans="1:7" ht="15.5" hidden="1" x14ac:dyDescent="0.35">
      <c r="A4827" t="s">
        <v>187</v>
      </c>
      <c r="B4827" t="s">
        <v>353</v>
      </c>
      <c r="C4827">
        <v>91490</v>
      </c>
      <c r="D4827">
        <v>2019</v>
      </c>
      <c r="E4827">
        <v>12</v>
      </c>
      <c r="F4827">
        <v>345.41</v>
      </c>
      <c r="G4827">
        <v>54</v>
      </c>
    </row>
    <row r="4828" spans="1:7" ht="15.5" hidden="1" x14ac:dyDescent="0.35">
      <c r="A4828" t="s">
        <v>187</v>
      </c>
      <c r="B4828" t="s">
        <v>353</v>
      </c>
      <c r="C4828">
        <v>91490</v>
      </c>
      <c r="D4828">
        <v>2020</v>
      </c>
      <c r="E4828">
        <v>1</v>
      </c>
      <c r="F4828">
        <v>350.34</v>
      </c>
      <c r="G4828">
        <v>56.83</v>
      </c>
    </row>
    <row r="4829" spans="1:7" ht="15.5" hidden="1" x14ac:dyDescent="0.35">
      <c r="A4829" t="s">
        <v>187</v>
      </c>
      <c r="B4829" t="s">
        <v>353</v>
      </c>
      <c r="C4829">
        <v>91490</v>
      </c>
      <c r="D4829">
        <v>2020</v>
      </c>
      <c r="E4829">
        <v>2</v>
      </c>
      <c r="F4829">
        <v>327.73</v>
      </c>
      <c r="G4829">
        <v>53.17</v>
      </c>
    </row>
    <row r="4830" spans="1:7" ht="15.5" hidden="1" x14ac:dyDescent="0.35">
      <c r="A4830" t="s">
        <v>187</v>
      </c>
      <c r="B4830" t="s">
        <v>353</v>
      </c>
      <c r="C4830">
        <v>91490</v>
      </c>
      <c r="D4830">
        <v>2020</v>
      </c>
      <c r="E4830">
        <v>3</v>
      </c>
      <c r="F4830">
        <v>158.62</v>
      </c>
      <c r="G4830">
        <v>27</v>
      </c>
    </row>
    <row r="4831" spans="1:7" ht="15.5" hidden="1" x14ac:dyDescent="0.35">
      <c r="A4831" t="s">
        <v>187</v>
      </c>
      <c r="B4831" t="s">
        <v>353</v>
      </c>
      <c r="C4831">
        <v>91490</v>
      </c>
      <c r="D4831">
        <v>2020</v>
      </c>
      <c r="E4831">
        <v>4</v>
      </c>
      <c r="F4831">
        <v>0</v>
      </c>
      <c r="G4831">
        <v>0</v>
      </c>
    </row>
    <row r="4832" spans="1:7" ht="15.5" hidden="1" x14ac:dyDescent="0.35">
      <c r="A4832" t="s">
        <v>187</v>
      </c>
      <c r="B4832" t="s">
        <v>353</v>
      </c>
      <c r="C4832">
        <v>91490</v>
      </c>
      <c r="D4832">
        <v>2020</v>
      </c>
      <c r="E4832">
        <v>5</v>
      </c>
      <c r="F4832">
        <v>0</v>
      </c>
      <c r="G4832">
        <v>0</v>
      </c>
    </row>
    <row r="4833" spans="1:7" ht="15.5" hidden="1" x14ac:dyDescent="0.35">
      <c r="A4833" t="s">
        <v>187</v>
      </c>
      <c r="B4833" t="s">
        <v>353</v>
      </c>
      <c r="C4833">
        <v>91490</v>
      </c>
      <c r="D4833">
        <v>2020</v>
      </c>
      <c r="E4833">
        <v>6</v>
      </c>
      <c r="F4833">
        <v>0</v>
      </c>
      <c r="G4833">
        <v>0</v>
      </c>
    </row>
    <row r="4834" spans="1:7" ht="15.5" hidden="1" x14ac:dyDescent="0.35">
      <c r="A4834" t="s">
        <v>187</v>
      </c>
      <c r="B4834" t="s">
        <v>353</v>
      </c>
      <c r="C4834">
        <v>91490</v>
      </c>
      <c r="D4834">
        <v>2020</v>
      </c>
      <c r="E4834">
        <v>7</v>
      </c>
      <c r="F4834">
        <v>0</v>
      </c>
      <c r="G4834">
        <v>0</v>
      </c>
    </row>
    <row r="4835" spans="1:7" ht="15.5" hidden="1" x14ac:dyDescent="0.35">
      <c r="A4835" t="s">
        <v>187</v>
      </c>
      <c r="B4835" t="s">
        <v>353</v>
      </c>
      <c r="C4835">
        <v>91490</v>
      </c>
      <c r="D4835">
        <v>2020</v>
      </c>
      <c r="E4835">
        <v>8</v>
      </c>
      <c r="F4835">
        <v>0</v>
      </c>
      <c r="G4835">
        <v>0</v>
      </c>
    </row>
    <row r="4836" spans="1:7" ht="15.5" hidden="1" x14ac:dyDescent="0.35">
      <c r="A4836" t="s">
        <v>187</v>
      </c>
      <c r="B4836" t="s">
        <v>353</v>
      </c>
      <c r="C4836">
        <v>91490</v>
      </c>
      <c r="D4836">
        <v>2020</v>
      </c>
      <c r="E4836">
        <v>9</v>
      </c>
      <c r="F4836">
        <v>0</v>
      </c>
      <c r="G4836">
        <v>0</v>
      </c>
    </row>
    <row r="4837" spans="1:7" ht="15.5" hidden="1" x14ac:dyDescent="0.35">
      <c r="A4837" t="s">
        <v>187</v>
      </c>
      <c r="B4837" t="s">
        <v>353</v>
      </c>
      <c r="C4837">
        <v>91490</v>
      </c>
      <c r="D4837">
        <v>2020</v>
      </c>
      <c r="E4837">
        <v>10</v>
      </c>
      <c r="F4837">
        <v>0</v>
      </c>
      <c r="G4837">
        <v>0</v>
      </c>
    </row>
    <row r="4838" spans="1:7" ht="15.5" hidden="1" x14ac:dyDescent="0.35">
      <c r="A4838" t="s">
        <v>187</v>
      </c>
      <c r="B4838" t="s">
        <v>353</v>
      </c>
      <c r="C4838">
        <v>91490</v>
      </c>
      <c r="D4838">
        <v>2020</v>
      </c>
      <c r="E4838">
        <v>11</v>
      </c>
      <c r="F4838">
        <v>0</v>
      </c>
      <c r="G4838">
        <v>0</v>
      </c>
    </row>
    <row r="4839" spans="1:7" ht="15.5" hidden="1" x14ac:dyDescent="0.35">
      <c r="A4839" t="s">
        <v>187</v>
      </c>
      <c r="B4839" t="s">
        <v>353</v>
      </c>
      <c r="C4839">
        <v>91490</v>
      </c>
      <c r="D4839">
        <v>2020</v>
      </c>
      <c r="E4839">
        <v>12</v>
      </c>
      <c r="F4839">
        <v>0</v>
      </c>
      <c r="G4839">
        <v>0</v>
      </c>
    </row>
    <row r="4840" spans="1:7" ht="15.5" hidden="1" x14ac:dyDescent="0.35">
      <c r="A4840" t="s">
        <v>187</v>
      </c>
      <c r="B4840" t="s">
        <v>353</v>
      </c>
      <c r="C4840">
        <v>91490</v>
      </c>
      <c r="D4840">
        <v>2021</v>
      </c>
      <c r="E4840">
        <v>10</v>
      </c>
      <c r="F4840">
        <v>0.78</v>
      </c>
      <c r="G4840">
        <v>1</v>
      </c>
    </row>
    <row r="4841" spans="1:7" ht="15.5" hidden="1" x14ac:dyDescent="0.35">
      <c r="A4841" t="s">
        <v>187</v>
      </c>
      <c r="B4841" t="s">
        <v>353</v>
      </c>
      <c r="C4841">
        <v>91490</v>
      </c>
      <c r="D4841">
        <v>2022</v>
      </c>
      <c r="E4841">
        <v>4</v>
      </c>
      <c r="F4841">
        <v>64.7</v>
      </c>
      <c r="G4841">
        <v>11</v>
      </c>
    </row>
    <row r="4842" spans="1:7" ht="15.5" hidden="1" x14ac:dyDescent="0.35">
      <c r="A4842" t="s">
        <v>187</v>
      </c>
      <c r="B4842" t="s">
        <v>353</v>
      </c>
      <c r="C4842">
        <v>91490</v>
      </c>
      <c r="D4842">
        <v>2022</v>
      </c>
      <c r="E4842">
        <v>5</v>
      </c>
      <c r="F4842">
        <v>74.45</v>
      </c>
      <c r="G4842">
        <v>11</v>
      </c>
    </row>
    <row r="4843" spans="1:7" ht="15.5" hidden="1" x14ac:dyDescent="0.35">
      <c r="A4843" t="s">
        <v>187</v>
      </c>
      <c r="B4843" t="s">
        <v>353</v>
      </c>
      <c r="C4843">
        <v>91490</v>
      </c>
      <c r="D4843">
        <v>2022</v>
      </c>
      <c r="E4843">
        <v>6</v>
      </c>
      <c r="F4843">
        <v>132.47</v>
      </c>
      <c r="G4843">
        <v>18</v>
      </c>
    </row>
    <row r="4844" spans="1:7" ht="15.5" hidden="1" x14ac:dyDescent="0.35">
      <c r="A4844" t="s">
        <v>187</v>
      </c>
      <c r="B4844" t="s">
        <v>353</v>
      </c>
      <c r="C4844">
        <v>91490</v>
      </c>
      <c r="D4844">
        <v>2022</v>
      </c>
      <c r="E4844">
        <v>7</v>
      </c>
      <c r="F4844">
        <v>267.62</v>
      </c>
      <c r="G4844">
        <v>63</v>
      </c>
    </row>
    <row r="4845" spans="1:7" ht="15.5" hidden="1" x14ac:dyDescent="0.35">
      <c r="A4845" t="s">
        <v>187</v>
      </c>
      <c r="B4845" t="s">
        <v>353</v>
      </c>
      <c r="C4845">
        <v>91490</v>
      </c>
      <c r="D4845">
        <v>2022</v>
      </c>
      <c r="E4845">
        <v>8</v>
      </c>
      <c r="F4845">
        <v>198.4</v>
      </c>
      <c r="G4845">
        <v>31</v>
      </c>
    </row>
    <row r="4846" spans="1:7" ht="15.5" hidden="1" x14ac:dyDescent="0.35">
      <c r="A4846" t="s">
        <v>187</v>
      </c>
      <c r="B4846" t="s">
        <v>353</v>
      </c>
      <c r="C4846">
        <v>91490</v>
      </c>
      <c r="D4846">
        <v>2022</v>
      </c>
      <c r="E4846">
        <v>9</v>
      </c>
      <c r="F4846">
        <v>222.53</v>
      </c>
      <c r="G4846">
        <v>34</v>
      </c>
    </row>
    <row r="4847" spans="1:7" ht="15.5" hidden="1" x14ac:dyDescent="0.35">
      <c r="A4847" t="s">
        <v>187</v>
      </c>
      <c r="B4847" t="s">
        <v>353</v>
      </c>
      <c r="C4847">
        <v>91490</v>
      </c>
      <c r="D4847">
        <v>2022</v>
      </c>
      <c r="E4847">
        <v>10</v>
      </c>
      <c r="F4847">
        <v>188.93</v>
      </c>
      <c r="G4847">
        <v>30</v>
      </c>
    </row>
    <row r="4848" spans="1:7" ht="15.5" hidden="1" x14ac:dyDescent="0.35">
      <c r="A4848" t="s">
        <v>187</v>
      </c>
      <c r="B4848" t="s">
        <v>353</v>
      </c>
      <c r="C4848">
        <v>91490</v>
      </c>
      <c r="D4848">
        <v>2022</v>
      </c>
      <c r="E4848">
        <v>11</v>
      </c>
      <c r="F4848">
        <v>227.79</v>
      </c>
      <c r="G4848">
        <v>56</v>
      </c>
    </row>
    <row r="4849" spans="1:7" ht="15.5" hidden="1" x14ac:dyDescent="0.35">
      <c r="A4849" t="s">
        <v>187</v>
      </c>
      <c r="B4849" t="s">
        <v>353</v>
      </c>
      <c r="C4849">
        <v>91490</v>
      </c>
      <c r="D4849">
        <v>2022</v>
      </c>
      <c r="E4849">
        <v>12</v>
      </c>
      <c r="F4849">
        <v>260.76</v>
      </c>
      <c r="G4849">
        <v>74</v>
      </c>
    </row>
    <row r="4850" spans="1:7" ht="15.5" hidden="1" x14ac:dyDescent="0.35">
      <c r="A4850" t="s">
        <v>187</v>
      </c>
      <c r="B4850" t="s">
        <v>353</v>
      </c>
      <c r="C4850">
        <v>91490</v>
      </c>
      <c r="D4850">
        <v>2023</v>
      </c>
      <c r="E4850">
        <v>1</v>
      </c>
      <c r="F4850">
        <v>288.39</v>
      </c>
      <c r="G4850">
        <v>44</v>
      </c>
    </row>
    <row r="4851" spans="1:7" ht="15.5" hidden="1" x14ac:dyDescent="0.35">
      <c r="A4851" t="s">
        <v>187</v>
      </c>
      <c r="B4851" t="s">
        <v>353</v>
      </c>
      <c r="C4851">
        <v>91490</v>
      </c>
      <c r="D4851">
        <v>2023</v>
      </c>
      <c r="E4851">
        <v>2</v>
      </c>
      <c r="F4851">
        <v>310.06</v>
      </c>
      <c r="G4851">
        <v>48</v>
      </c>
    </row>
    <row r="4852" spans="1:7" ht="15.5" hidden="1" x14ac:dyDescent="0.35">
      <c r="A4852" t="s">
        <v>187</v>
      </c>
      <c r="B4852" t="s">
        <v>353</v>
      </c>
      <c r="C4852">
        <v>91490</v>
      </c>
      <c r="D4852">
        <v>2023</v>
      </c>
      <c r="E4852">
        <v>3</v>
      </c>
      <c r="F4852">
        <v>336.75</v>
      </c>
      <c r="G4852">
        <v>52</v>
      </c>
    </row>
    <row r="4853" spans="1:7" ht="15.5" hidden="1" x14ac:dyDescent="0.35">
      <c r="A4853" t="s">
        <v>187</v>
      </c>
      <c r="B4853" t="s">
        <v>353</v>
      </c>
      <c r="C4853">
        <v>91490</v>
      </c>
      <c r="D4853">
        <v>2023</v>
      </c>
      <c r="E4853">
        <v>4</v>
      </c>
      <c r="F4853">
        <v>334.85</v>
      </c>
      <c r="G4853">
        <v>66</v>
      </c>
    </row>
    <row r="4854" spans="1:7" ht="15.5" hidden="1" x14ac:dyDescent="0.35">
      <c r="A4854" t="s">
        <v>187</v>
      </c>
      <c r="B4854" t="s">
        <v>353</v>
      </c>
      <c r="C4854">
        <v>91490</v>
      </c>
      <c r="D4854">
        <v>2023</v>
      </c>
      <c r="E4854">
        <v>5</v>
      </c>
      <c r="F4854">
        <v>357.25</v>
      </c>
      <c r="G4854">
        <v>57</v>
      </c>
    </row>
    <row r="4855" spans="1:7" ht="15.5" hidden="1" x14ac:dyDescent="0.35">
      <c r="A4855" t="s">
        <v>187</v>
      </c>
      <c r="B4855" t="s">
        <v>353</v>
      </c>
      <c r="C4855">
        <v>91490</v>
      </c>
      <c r="D4855">
        <v>2023</v>
      </c>
      <c r="E4855">
        <v>6</v>
      </c>
      <c r="F4855">
        <v>371.66</v>
      </c>
      <c r="G4855">
        <v>60</v>
      </c>
    </row>
    <row r="4856" spans="1:7" ht="15.5" hidden="1" x14ac:dyDescent="0.35">
      <c r="A4856" t="s">
        <v>187</v>
      </c>
      <c r="B4856" t="s">
        <v>353</v>
      </c>
      <c r="C4856">
        <v>91490</v>
      </c>
      <c r="D4856">
        <v>2023</v>
      </c>
      <c r="E4856">
        <v>7</v>
      </c>
      <c r="F4856">
        <v>374.09</v>
      </c>
      <c r="G4856">
        <v>51</v>
      </c>
    </row>
    <row r="4857" spans="1:7" ht="15.5" hidden="1" x14ac:dyDescent="0.35">
      <c r="A4857" t="s">
        <v>187</v>
      </c>
      <c r="B4857" t="s">
        <v>353</v>
      </c>
      <c r="C4857">
        <v>91490</v>
      </c>
      <c r="D4857">
        <v>2023</v>
      </c>
      <c r="E4857">
        <v>8</v>
      </c>
      <c r="F4857">
        <v>379.94</v>
      </c>
      <c r="G4857">
        <v>53</v>
      </c>
    </row>
    <row r="4858" spans="1:7" ht="15.5" hidden="1" x14ac:dyDescent="0.35">
      <c r="A4858" t="s">
        <v>187</v>
      </c>
      <c r="B4858" t="s">
        <v>353</v>
      </c>
      <c r="C4858">
        <v>91490</v>
      </c>
      <c r="D4858">
        <v>2023</v>
      </c>
      <c r="E4858">
        <v>9</v>
      </c>
      <c r="F4858">
        <v>392.56</v>
      </c>
      <c r="G4858">
        <v>58</v>
      </c>
    </row>
    <row r="4859" spans="1:7" ht="15.5" hidden="1" x14ac:dyDescent="0.35">
      <c r="A4859" t="s">
        <v>187</v>
      </c>
      <c r="B4859" t="s">
        <v>353</v>
      </c>
      <c r="C4859">
        <v>91490</v>
      </c>
      <c r="D4859">
        <v>2023</v>
      </c>
      <c r="E4859">
        <v>10</v>
      </c>
      <c r="F4859">
        <v>395.22</v>
      </c>
      <c r="G4859">
        <v>58</v>
      </c>
    </row>
    <row r="4860" spans="1:7" ht="15.5" hidden="1" x14ac:dyDescent="0.35">
      <c r="A4860" t="s">
        <v>187</v>
      </c>
      <c r="B4860" t="s">
        <v>353</v>
      </c>
      <c r="C4860">
        <v>91490</v>
      </c>
      <c r="D4860">
        <v>2023</v>
      </c>
      <c r="E4860">
        <v>11</v>
      </c>
      <c r="F4860">
        <v>207.98</v>
      </c>
      <c r="G4860">
        <v>43</v>
      </c>
    </row>
    <row r="4861" spans="1:7" ht="15.5" hidden="1" x14ac:dyDescent="0.35">
      <c r="A4861" t="s">
        <v>187</v>
      </c>
      <c r="B4861" t="s">
        <v>353</v>
      </c>
      <c r="C4861">
        <v>91490</v>
      </c>
      <c r="D4861">
        <v>2023</v>
      </c>
      <c r="E4861">
        <v>12</v>
      </c>
      <c r="F4861">
        <v>316.01</v>
      </c>
      <c r="G4861">
        <v>59</v>
      </c>
    </row>
    <row r="4862" spans="1:7" ht="15.5" hidden="1" x14ac:dyDescent="0.35">
      <c r="A4862" t="s">
        <v>187</v>
      </c>
      <c r="B4862" t="s">
        <v>353</v>
      </c>
      <c r="C4862">
        <v>91490</v>
      </c>
      <c r="D4862">
        <v>2024</v>
      </c>
      <c r="E4862">
        <v>1</v>
      </c>
      <c r="F4862">
        <v>0</v>
      </c>
      <c r="G4862">
        <v>0</v>
      </c>
    </row>
    <row r="4863" spans="1:7" ht="15.5" hidden="1" x14ac:dyDescent="0.35">
      <c r="A4863" t="s">
        <v>187</v>
      </c>
      <c r="B4863" t="s">
        <v>353</v>
      </c>
      <c r="C4863">
        <v>91490</v>
      </c>
      <c r="D4863">
        <v>2024</v>
      </c>
      <c r="E4863">
        <v>2</v>
      </c>
      <c r="F4863">
        <v>0</v>
      </c>
      <c r="G4863">
        <v>0</v>
      </c>
    </row>
    <row r="4864" spans="1:7" ht="15.5" hidden="1" x14ac:dyDescent="0.35">
      <c r="A4864" t="s">
        <v>187</v>
      </c>
      <c r="B4864" t="s">
        <v>353</v>
      </c>
      <c r="C4864">
        <v>91490</v>
      </c>
      <c r="D4864">
        <v>2024</v>
      </c>
      <c r="E4864">
        <v>3</v>
      </c>
      <c r="F4864">
        <v>252.86</v>
      </c>
      <c r="G4864">
        <v>38</v>
      </c>
    </row>
    <row r="4865" spans="1:7" ht="15.5" hidden="1" x14ac:dyDescent="0.35">
      <c r="A4865" t="s">
        <v>187</v>
      </c>
      <c r="B4865" t="s">
        <v>353</v>
      </c>
      <c r="C4865">
        <v>91490</v>
      </c>
      <c r="D4865">
        <v>2024</v>
      </c>
      <c r="E4865">
        <v>4</v>
      </c>
      <c r="F4865">
        <v>391.84</v>
      </c>
      <c r="G4865">
        <v>57</v>
      </c>
    </row>
    <row r="4866" spans="1:7" ht="15.5" hidden="1" x14ac:dyDescent="0.35">
      <c r="A4866" t="s">
        <v>187</v>
      </c>
      <c r="B4866" t="s">
        <v>353</v>
      </c>
      <c r="C4866">
        <v>91490</v>
      </c>
      <c r="D4866">
        <v>2024</v>
      </c>
      <c r="E4866">
        <v>5</v>
      </c>
      <c r="F4866">
        <v>349.43</v>
      </c>
      <c r="G4866">
        <v>54</v>
      </c>
    </row>
    <row r="4867" spans="1:7" ht="15.5" hidden="1" x14ac:dyDescent="0.35">
      <c r="A4867" t="s">
        <v>187</v>
      </c>
      <c r="B4867" t="s">
        <v>353</v>
      </c>
      <c r="C4867">
        <v>91490</v>
      </c>
      <c r="D4867">
        <v>2024</v>
      </c>
      <c r="E4867">
        <v>6</v>
      </c>
      <c r="F4867">
        <v>386.78</v>
      </c>
      <c r="G4867">
        <v>58</v>
      </c>
    </row>
    <row r="4868" spans="1:7" ht="15.5" hidden="1" x14ac:dyDescent="0.35">
      <c r="A4868" t="s">
        <v>187</v>
      </c>
      <c r="B4868" t="s">
        <v>353</v>
      </c>
      <c r="C4868">
        <v>91490</v>
      </c>
      <c r="D4868">
        <v>2024</v>
      </c>
      <c r="E4868">
        <v>7</v>
      </c>
      <c r="F4868">
        <v>249.02</v>
      </c>
      <c r="G4868">
        <v>43</v>
      </c>
    </row>
    <row r="4869" spans="1:7" ht="15.5" hidden="1" x14ac:dyDescent="0.35">
      <c r="A4869" t="s">
        <v>187</v>
      </c>
      <c r="B4869" t="s">
        <v>353</v>
      </c>
      <c r="C4869">
        <v>91490</v>
      </c>
      <c r="D4869">
        <v>2024</v>
      </c>
      <c r="E4869">
        <v>8</v>
      </c>
      <c r="F4869">
        <v>0</v>
      </c>
      <c r="G4869">
        <v>0</v>
      </c>
    </row>
    <row r="4870" spans="1:7" ht="15.5" hidden="1" x14ac:dyDescent="0.35">
      <c r="A4870" t="s">
        <v>187</v>
      </c>
      <c r="B4870" t="s">
        <v>353</v>
      </c>
      <c r="C4870">
        <v>91490</v>
      </c>
      <c r="D4870">
        <v>2024</v>
      </c>
      <c r="E4870">
        <v>9</v>
      </c>
      <c r="F4870">
        <v>0</v>
      </c>
      <c r="G4870">
        <v>0</v>
      </c>
    </row>
    <row r="4871" spans="1:7" ht="15.5" hidden="1" x14ac:dyDescent="0.35">
      <c r="A4871" t="s">
        <v>187</v>
      </c>
      <c r="B4871" t="s">
        <v>353</v>
      </c>
      <c r="C4871">
        <v>91490</v>
      </c>
      <c r="D4871">
        <v>2024</v>
      </c>
      <c r="E4871">
        <v>10</v>
      </c>
      <c r="F4871">
        <v>0</v>
      </c>
      <c r="G4871">
        <v>0</v>
      </c>
    </row>
    <row r="4872" spans="1:7" ht="15.5" hidden="1" x14ac:dyDescent="0.35">
      <c r="A4872" t="s">
        <v>187</v>
      </c>
      <c r="B4872" t="s">
        <v>353</v>
      </c>
      <c r="C4872">
        <v>91490</v>
      </c>
      <c r="D4872">
        <v>2024</v>
      </c>
      <c r="E4872">
        <v>11</v>
      </c>
      <c r="F4872">
        <v>0</v>
      </c>
      <c r="G4872">
        <v>0</v>
      </c>
    </row>
    <row r="4873" spans="1:7" ht="15.5" hidden="1" x14ac:dyDescent="0.35">
      <c r="A4873" t="s">
        <v>187</v>
      </c>
      <c r="B4873" t="s">
        <v>353</v>
      </c>
      <c r="C4873">
        <v>91490</v>
      </c>
      <c r="D4873">
        <v>2024</v>
      </c>
      <c r="E4873">
        <v>12</v>
      </c>
      <c r="F4873">
        <v>304.5</v>
      </c>
      <c r="G4873">
        <v>49</v>
      </c>
    </row>
    <row r="4874" spans="1:7" ht="15.5" x14ac:dyDescent="0.35">
      <c r="A4874" t="s">
        <v>187</v>
      </c>
      <c r="B4874" t="s">
        <v>353</v>
      </c>
      <c r="C4874">
        <v>91490</v>
      </c>
      <c r="D4874">
        <v>2025</v>
      </c>
      <c r="E4874">
        <v>1</v>
      </c>
      <c r="F4874">
        <v>379.17</v>
      </c>
      <c r="G4874">
        <v>66</v>
      </c>
    </row>
    <row r="4875" spans="1:7" ht="15.5" x14ac:dyDescent="0.35">
      <c r="A4875" t="s">
        <v>187</v>
      </c>
      <c r="B4875" t="s">
        <v>353</v>
      </c>
      <c r="C4875">
        <v>91490</v>
      </c>
      <c r="D4875">
        <v>2025</v>
      </c>
      <c r="E4875">
        <v>2</v>
      </c>
      <c r="F4875">
        <v>347.48</v>
      </c>
      <c r="G4875">
        <v>56</v>
      </c>
    </row>
    <row r="4876" spans="1:7" ht="15.5" x14ac:dyDescent="0.35">
      <c r="A4876" t="s">
        <v>187</v>
      </c>
      <c r="B4876" t="s">
        <v>353</v>
      </c>
      <c r="C4876">
        <v>91490</v>
      </c>
      <c r="D4876">
        <v>2025</v>
      </c>
      <c r="E4876">
        <v>3</v>
      </c>
      <c r="F4876">
        <v>339.61</v>
      </c>
      <c r="G4876">
        <v>54</v>
      </c>
    </row>
    <row r="4877" spans="1:7" ht="15.5" x14ac:dyDescent="0.35">
      <c r="A4877" t="s">
        <v>187</v>
      </c>
      <c r="B4877" t="s">
        <v>353</v>
      </c>
      <c r="C4877">
        <v>91490</v>
      </c>
      <c r="D4877">
        <v>2025</v>
      </c>
      <c r="E4877">
        <v>4</v>
      </c>
      <c r="F4877">
        <v>44.29</v>
      </c>
      <c r="G4877">
        <v>7.17</v>
      </c>
    </row>
    <row r="4878" spans="1:7" ht="15.5" x14ac:dyDescent="0.35">
      <c r="A4878" t="s">
        <v>187</v>
      </c>
      <c r="B4878" t="s">
        <v>353</v>
      </c>
      <c r="C4878">
        <v>91490</v>
      </c>
      <c r="D4878">
        <v>2025</v>
      </c>
      <c r="E4878">
        <v>5</v>
      </c>
      <c r="F4878">
        <v>0</v>
      </c>
      <c r="G4878">
        <v>0</v>
      </c>
    </row>
    <row r="4879" spans="1:7" ht="15.5" x14ac:dyDescent="0.35">
      <c r="A4879" t="s">
        <v>187</v>
      </c>
      <c r="B4879" t="s">
        <v>353</v>
      </c>
      <c r="C4879">
        <v>91490</v>
      </c>
      <c r="D4879">
        <v>2025</v>
      </c>
      <c r="E4879">
        <v>6</v>
      </c>
      <c r="F4879">
        <v>0</v>
      </c>
      <c r="G4879">
        <v>0</v>
      </c>
    </row>
    <row r="4880" spans="1:7" ht="15.5" x14ac:dyDescent="0.35">
      <c r="A4880" t="s">
        <v>187</v>
      </c>
      <c r="B4880" t="s">
        <v>353</v>
      </c>
      <c r="C4880">
        <v>91490</v>
      </c>
      <c r="D4880">
        <v>2025</v>
      </c>
      <c r="E4880">
        <v>7</v>
      </c>
      <c r="F4880">
        <v>0</v>
      </c>
      <c r="G4880">
        <v>0</v>
      </c>
    </row>
    <row r="4881" spans="1:7" ht="15.5" x14ac:dyDescent="0.35">
      <c r="A4881" t="s">
        <v>187</v>
      </c>
      <c r="B4881" t="s">
        <v>353</v>
      </c>
      <c r="C4881">
        <v>91490</v>
      </c>
      <c r="D4881">
        <v>2025</v>
      </c>
      <c r="E4881">
        <v>8</v>
      </c>
      <c r="F4881">
        <v>0</v>
      </c>
      <c r="G4881">
        <v>0</v>
      </c>
    </row>
    <row r="4882" spans="1:7" ht="15.5" x14ac:dyDescent="0.35">
      <c r="A4882" t="s">
        <v>187</v>
      </c>
      <c r="B4882" t="s">
        <v>353</v>
      </c>
      <c r="C4882">
        <v>91490</v>
      </c>
      <c r="D4882">
        <v>2025</v>
      </c>
      <c r="E4882">
        <v>9</v>
      </c>
      <c r="F4882">
        <v>0</v>
      </c>
      <c r="G4882">
        <v>0</v>
      </c>
    </row>
    <row r="4883" spans="1:7" ht="15.5" x14ac:dyDescent="0.35">
      <c r="A4883" t="s">
        <v>187</v>
      </c>
      <c r="B4883" t="s">
        <v>353</v>
      </c>
      <c r="C4883">
        <v>91490</v>
      </c>
      <c r="D4883">
        <v>2025</v>
      </c>
      <c r="E4883">
        <v>10</v>
      </c>
      <c r="F4883">
        <v>0</v>
      </c>
      <c r="G4883">
        <v>0</v>
      </c>
    </row>
    <row r="4884" spans="1:7" ht="15.5" x14ac:dyDescent="0.35">
      <c r="A4884" t="s">
        <v>187</v>
      </c>
      <c r="B4884" t="s">
        <v>353</v>
      </c>
      <c r="C4884">
        <v>91490</v>
      </c>
      <c r="D4884">
        <v>2025</v>
      </c>
      <c r="E4884">
        <v>11</v>
      </c>
      <c r="F4884">
        <v>0</v>
      </c>
      <c r="G4884">
        <v>0</v>
      </c>
    </row>
    <row r="4885" spans="1:7" ht="15.5" hidden="1" x14ac:dyDescent="0.35">
      <c r="A4885" t="s">
        <v>187</v>
      </c>
      <c r="B4885" t="s">
        <v>353</v>
      </c>
      <c r="C4885">
        <v>91491</v>
      </c>
      <c r="D4885">
        <v>2018</v>
      </c>
      <c r="E4885">
        <v>3</v>
      </c>
      <c r="F4885">
        <v>60.1</v>
      </c>
      <c r="G4885">
        <v>19</v>
      </c>
    </row>
    <row r="4886" spans="1:7" ht="15.5" hidden="1" x14ac:dyDescent="0.35">
      <c r="A4886" t="s">
        <v>187</v>
      </c>
      <c r="B4886" t="s">
        <v>353</v>
      </c>
      <c r="C4886">
        <v>91491</v>
      </c>
      <c r="D4886">
        <v>2018</v>
      </c>
      <c r="E4886">
        <v>4</v>
      </c>
      <c r="F4886">
        <v>464.1</v>
      </c>
      <c r="G4886">
        <v>37</v>
      </c>
    </row>
    <row r="4887" spans="1:7" ht="15.5" hidden="1" x14ac:dyDescent="0.35">
      <c r="A4887" t="s">
        <v>187</v>
      </c>
      <c r="B4887" t="s">
        <v>353</v>
      </c>
      <c r="C4887">
        <v>91491</v>
      </c>
      <c r="D4887">
        <v>2018</v>
      </c>
      <c r="E4887">
        <v>5</v>
      </c>
      <c r="F4887">
        <v>406.56</v>
      </c>
      <c r="G4887">
        <v>41</v>
      </c>
    </row>
    <row r="4888" spans="1:7" ht="15.5" hidden="1" x14ac:dyDescent="0.35">
      <c r="A4888" t="s">
        <v>187</v>
      </c>
      <c r="B4888" t="s">
        <v>353</v>
      </c>
      <c r="C4888">
        <v>91491</v>
      </c>
      <c r="D4888">
        <v>2018</v>
      </c>
      <c r="E4888">
        <v>6</v>
      </c>
      <c r="F4888">
        <v>342.38</v>
      </c>
      <c r="G4888">
        <v>46</v>
      </c>
    </row>
    <row r="4889" spans="1:7" ht="15.5" hidden="1" x14ac:dyDescent="0.35">
      <c r="A4889" t="s">
        <v>187</v>
      </c>
      <c r="B4889" t="s">
        <v>353</v>
      </c>
      <c r="C4889">
        <v>91491</v>
      </c>
      <c r="D4889">
        <v>2018</v>
      </c>
      <c r="E4889">
        <v>7</v>
      </c>
      <c r="F4889">
        <v>384.46</v>
      </c>
      <c r="G4889">
        <v>45</v>
      </c>
    </row>
    <row r="4890" spans="1:7" ht="15.5" hidden="1" x14ac:dyDescent="0.35">
      <c r="A4890" t="s">
        <v>187</v>
      </c>
      <c r="B4890" t="s">
        <v>353</v>
      </c>
      <c r="C4890">
        <v>91491</v>
      </c>
      <c r="D4890">
        <v>2018</v>
      </c>
      <c r="E4890">
        <v>8</v>
      </c>
      <c r="F4890">
        <v>398.78</v>
      </c>
      <c r="G4890">
        <v>43</v>
      </c>
    </row>
    <row r="4891" spans="1:7" ht="15.5" hidden="1" x14ac:dyDescent="0.35">
      <c r="A4891" t="s">
        <v>187</v>
      </c>
      <c r="B4891" t="s">
        <v>353</v>
      </c>
      <c r="C4891">
        <v>91491</v>
      </c>
      <c r="D4891">
        <v>2018</v>
      </c>
      <c r="E4891">
        <v>9</v>
      </c>
      <c r="F4891">
        <v>356.62</v>
      </c>
      <c r="G4891">
        <v>44</v>
      </c>
    </row>
    <row r="4892" spans="1:7" ht="15.5" hidden="1" x14ac:dyDescent="0.35">
      <c r="A4892" t="s">
        <v>187</v>
      </c>
      <c r="B4892" t="s">
        <v>353</v>
      </c>
      <c r="C4892">
        <v>91491</v>
      </c>
      <c r="D4892">
        <v>2018</v>
      </c>
      <c r="E4892">
        <v>10</v>
      </c>
      <c r="F4892">
        <v>404.11</v>
      </c>
      <c r="G4892">
        <v>44</v>
      </c>
    </row>
    <row r="4893" spans="1:7" ht="15.5" hidden="1" x14ac:dyDescent="0.35">
      <c r="A4893" t="s">
        <v>187</v>
      </c>
      <c r="B4893" t="s">
        <v>353</v>
      </c>
      <c r="C4893">
        <v>91491</v>
      </c>
      <c r="D4893">
        <v>2018</v>
      </c>
      <c r="E4893">
        <v>11</v>
      </c>
      <c r="F4893">
        <v>423.82</v>
      </c>
      <c r="G4893">
        <v>43</v>
      </c>
    </row>
    <row r="4894" spans="1:7" ht="15.5" hidden="1" x14ac:dyDescent="0.35">
      <c r="A4894" t="s">
        <v>187</v>
      </c>
      <c r="B4894" t="s">
        <v>353</v>
      </c>
      <c r="C4894">
        <v>91491</v>
      </c>
      <c r="D4894">
        <v>2018</v>
      </c>
      <c r="E4894">
        <v>12</v>
      </c>
      <c r="F4894">
        <v>464.45</v>
      </c>
      <c r="G4894">
        <v>51</v>
      </c>
    </row>
    <row r="4895" spans="1:7" ht="15.5" hidden="1" x14ac:dyDescent="0.35">
      <c r="A4895" t="s">
        <v>187</v>
      </c>
      <c r="B4895" t="s">
        <v>353</v>
      </c>
      <c r="C4895">
        <v>91491</v>
      </c>
      <c r="D4895">
        <v>2019</v>
      </c>
      <c r="E4895">
        <v>1</v>
      </c>
      <c r="F4895">
        <v>424.3</v>
      </c>
      <c r="G4895">
        <v>55</v>
      </c>
    </row>
    <row r="4896" spans="1:7" ht="15.5" hidden="1" x14ac:dyDescent="0.35">
      <c r="A4896" t="s">
        <v>187</v>
      </c>
      <c r="B4896" t="s">
        <v>353</v>
      </c>
      <c r="C4896">
        <v>91491</v>
      </c>
      <c r="D4896">
        <v>2019</v>
      </c>
      <c r="E4896">
        <v>2</v>
      </c>
      <c r="F4896">
        <v>402.23</v>
      </c>
      <c r="G4896">
        <v>50</v>
      </c>
    </row>
    <row r="4897" spans="1:7" ht="15.5" hidden="1" x14ac:dyDescent="0.35">
      <c r="A4897" t="s">
        <v>187</v>
      </c>
      <c r="B4897" t="s">
        <v>353</v>
      </c>
      <c r="C4897">
        <v>91491</v>
      </c>
      <c r="D4897">
        <v>2019</v>
      </c>
      <c r="E4897">
        <v>3</v>
      </c>
      <c r="F4897">
        <v>448.62</v>
      </c>
      <c r="G4897">
        <v>53</v>
      </c>
    </row>
    <row r="4898" spans="1:7" ht="15.5" hidden="1" x14ac:dyDescent="0.35">
      <c r="A4898" t="s">
        <v>187</v>
      </c>
      <c r="B4898" t="s">
        <v>353</v>
      </c>
      <c r="C4898">
        <v>91491</v>
      </c>
      <c r="D4898">
        <v>2019</v>
      </c>
      <c r="E4898">
        <v>4</v>
      </c>
      <c r="F4898">
        <v>290.7</v>
      </c>
      <c r="G4898">
        <v>44</v>
      </c>
    </row>
    <row r="4899" spans="1:7" ht="15.5" hidden="1" x14ac:dyDescent="0.35">
      <c r="A4899" t="s">
        <v>187</v>
      </c>
      <c r="B4899" t="s">
        <v>353</v>
      </c>
      <c r="C4899">
        <v>91491</v>
      </c>
      <c r="D4899">
        <v>2019</v>
      </c>
      <c r="E4899">
        <v>5</v>
      </c>
      <c r="F4899">
        <v>246.13</v>
      </c>
      <c r="G4899">
        <v>32</v>
      </c>
    </row>
    <row r="4900" spans="1:7" ht="15.5" hidden="1" x14ac:dyDescent="0.35">
      <c r="A4900" t="s">
        <v>187</v>
      </c>
      <c r="B4900" t="s">
        <v>353</v>
      </c>
      <c r="C4900">
        <v>91491</v>
      </c>
      <c r="D4900">
        <v>2019</v>
      </c>
      <c r="E4900">
        <v>6</v>
      </c>
      <c r="F4900">
        <v>436.88</v>
      </c>
      <c r="G4900">
        <v>50</v>
      </c>
    </row>
    <row r="4901" spans="1:7" ht="15.5" hidden="1" x14ac:dyDescent="0.35">
      <c r="A4901" t="s">
        <v>187</v>
      </c>
      <c r="B4901" t="s">
        <v>353</v>
      </c>
      <c r="C4901">
        <v>91491</v>
      </c>
      <c r="D4901">
        <v>2019</v>
      </c>
      <c r="E4901">
        <v>7</v>
      </c>
      <c r="F4901">
        <v>423.97</v>
      </c>
      <c r="G4901">
        <v>49</v>
      </c>
    </row>
    <row r="4902" spans="1:7" ht="15.5" hidden="1" x14ac:dyDescent="0.35">
      <c r="A4902" t="s">
        <v>187</v>
      </c>
      <c r="B4902" t="s">
        <v>353</v>
      </c>
      <c r="C4902">
        <v>91491</v>
      </c>
      <c r="D4902">
        <v>2019</v>
      </c>
      <c r="E4902">
        <v>8</v>
      </c>
      <c r="F4902">
        <v>450.27</v>
      </c>
      <c r="G4902">
        <v>44</v>
      </c>
    </row>
    <row r="4903" spans="1:7" ht="15.5" hidden="1" x14ac:dyDescent="0.35">
      <c r="A4903" t="s">
        <v>187</v>
      </c>
      <c r="B4903" t="s">
        <v>353</v>
      </c>
      <c r="C4903">
        <v>91491</v>
      </c>
      <c r="D4903">
        <v>2019</v>
      </c>
      <c r="E4903">
        <v>9</v>
      </c>
      <c r="F4903">
        <v>431.57</v>
      </c>
      <c r="G4903">
        <v>42</v>
      </c>
    </row>
    <row r="4904" spans="1:7" ht="15.5" hidden="1" x14ac:dyDescent="0.35">
      <c r="A4904" t="s">
        <v>187</v>
      </c>
      <c r="B4904" t="s">
        <v>353</v>
      </c>
      <c r="C4904">
        <v>91491</v>
      </c>
      <c r="D4904">
        <v>2019</v>
      </c>
      <c r="E4904">
        <v>10</v>
      </c>
      <c r="F4904">
        <v>406.2</v>
      </c>
      <c r="G4904">
        <v>46</v>
      </c>
    </row>
    <row r="4905" spans="1:7" ht="15.5" hidden="1" x14ac:dyDescent="0.35">
      <c r="A4905" t="s">
        <v>187</v>
      </c>
      <c r="B4905" t="s">
        <v>353</v>
      </c>
      <c r="C4905">
        <v>91491</v>
      </c>
      <c r="D4905">
        <v>2019</v>
      </c>
      <c r="E4905">
        <v>11</v>
      </c>
      <c r="F4905">
        <v>406.91</v>
      </c>
      <c r="G4905">
        <v>48</v>
      </c>
    </row>
    <row r="4906" spans="1:7" ht="15.5" hidden="1" x14ac:dyDescent="0.35">
      <c r="A4906" t="s">
        <v>187</v>
      </c>
      <c r="B4906" t="s">
        <v>353</v>
      </c>
      <c r="C4906">
        <v>91491</v>
      </c>
      <c r="D4906">
        <v>2019</v>
      </c>
      <c r="E4906">
        <v>12</v>
      </c>
      <c r="F4906">
        <v>453.07</v>
      </c>
      <c r="G4906">
        <v>46</v>
      </c>
    </row>
    <row r="4907" spans="1:7" ht="15.5" hidden="1" x14ac:dyDescent="0.35">
      <c r="A4907" t="s">
        <v>187</v>
      </c>
      <c r="B4907" t="s">
        <v>353</v>
      </c>
      <c r="C4907">
        <v>91491</v>
      </c>
      <c r="D4907">
        <v>2020</v>
      </c>
      <c r="E4907">
        <v>1</v>
      </c>
      <c r="F4907">
        <v>461.01</v>
      </c>
      <c r="G4907">
        <v>44.95</v>
      </c>
    </row>
    <row r="4908" spans="1:7" ht="15.5" hidden="1" x14ac:dyDescent="0.35">
      <c r="A4908" t="s">
        <v>187</v>
      </c>
      <c r="B4908" t="s">
        <v>353</v>
      </c>
      <c r="C4908">
        <v>91491</v>
      </c>
      <c r="D4908">
        <v>2020</v>
      </c>
      <c r="E4908">
        <v>2</v>
      </c>
      <c r="F4908">
        <v>431.27</v>
      </c>
      <c r="G4908">
        <v>42.05</v>
      </c>
    </row>
    <row r="4909" spans="1:7" ht="15.5" hidden="1" x14ac:dyDescent="0.35">
      <c r="A4909" t="s">
        <v>187</v>
      </c>
      <c r="B4909" t="s">
        <v>353</v>
      </c>
      <c r="C4909">
        <v>91491</v>
      </c>
      <c r="D4909">
        <v>2020</v>
      </c>
      <c r="E4909">
        <v>3</v>
      </c>
      <c r="F4909">
        <v>183.83</v>
      </c>
      <c r="G4909">
        <v>19</v>
      </c>
    </row>
    <row r="4910" spans="1:7" ht="15.5" hidden="1" x14ac:dyDescent="0.35">
      <c r="A4910" t="s">
        <v>187</v>
      </c>
      <c r="B4910" t="s">
        <v>353</v>
      </c>
      <c r="C4910">
        <v>91491</v>
      </c>
      <c r="D4910">
        <v>2020</v>
      </c>
      <c r="E4910">
        <v>4</v>
      </c>
      <c r="F4910">
        <v>0</v>
      </c>
      <c r="G4910">
        <v>0</v>
      </c>
    </row>
    <row r="4911" spans="1:7" ht="15.5" hidden="1" x14ac:dyDescent="0.35">
      <c r="A4911" t="s">
        <v>187</v>
      </c>
      <c r="B4911" t="s">
        <v>353</v>
      </c>
      <c r="C4911">
        <v>91491</v>
      </c>
      <c r="D4911">
        <v>2020</v>
      </c>
      <c r="E4911">
        <v>5</v>
      </c>
      <c r="F4911">
        <v>0</v>
      </c>
      <c r="G4911">
        <v>0</v>
      </c>
    </row>
    <row r="4912" spans="1:7" ht="15.5" hidden="1" x14ac:dyDescent="0.35">
      <c r="A4912" t="s">
        <v>187</v>
      </c>
      <c r="B4912" t="s">
        <v>353</v>
      </c>
      <c r="C4912">
        <v>91491</v>
      </c>
      <c r="D4912">
        <v>2020</v>
      </c>
      <c r="E4912">
        <v>6</v>
      </c>
      <c r="F4912">
        <v>0</v>
      </c>
      <c r="G4912">
        <v>0</v>
      </c>
    </row>
    <row r="4913" spans="1:7" ht="15.5" hidden="1" x14ac:dyDescent="0.35">
      <c r="A4913" t="s">
        <v>187</v>
      </c>
      <c r="B4913" t="s">
        <v>353</v>
      </c>
      <c r="C4913">
        <v>91491</v>
      </c>
      <c r="D4913">
        <v>2020</v>
      </c>
      <c r="E4913">
        <v>7</v>
      </c>
      <c r="F4913">
        <v>38.75</v>
      </c>
      <c r="G4913">
        <v>8</v>
      </c>
    </row>
    <row r="4914" spans="1:7" ht="15.5" hidden="1" x14ac:dyDescent="0.35">
      <c r="A4914" t="s">
        <v>187</v>
      </c>
      <c r="B4914" t="s">
        <v>353</v>
      </c>
      <c r="C4914">
        <v>91491</v>
      </c>
      <c r="D4914">
        <v>2020</v>
      </c>
      <c r="E4914">
        <v>8</v>
      </c>
      <c r="F4914">
        <v>121.07</v>
      </c>
      <c r="G4914">
        <v>20</v>
      </c>
    </row>
    <row r="4915" spans="1:7" ht="15.5" hidden="1" x14ac:dyDescent="0.35">
      <c r="A4915" t="s">
        <v>187</v>
      </c>
      <c r="B4915" t="s">
        <v>353</v>
      </c>
      <c r="C4915">
        <v>91491</v>
      </c>
      <c r="D4915">
        <v>2020</v>
      </c>
      <c r="E4915">
        <v>9</v>
      </c>
      <c r="F4915">
        <v>161.52000000000001</v>
      </c>
      <c r="G4915">
        <v>24</v>
      </c>
    </row>
    <row r="4916" spans="1:7" ht="15.5" hidden="1" x14ac:dyDescent="0.35">
      <c r="A4916" t="s">
        <v>187</v>
      </c>
      <c r="B4916" t="s">
        <v>353</v>
      </c>
      <c r="C4916">
        <v>91491</v>
      </c>
      <c r="D4916">
        <v>2020</v>
      </c>
      <c r="E4916">
        <v>10</v>
      </c>
      <c r="F4916">
        <v>106.75</v>
      </c>
      <c r="G4916">
        <v>20</v>
      </c>
    </row>
    <row r="4917" spans="1:7" ht="15.5" hidden="1" x14ac:dyDescent="0.35">
      <c r="A4917" t="s">
        <v>187</v>
      </c>
      <c r="B4917" t="s">
        <v>353</v>
      </c>
      <c r="C4917">
        <v>91491</v>
      </c>
      <c r="D4917">
        <v>2020</v>
      </c>
      <c r="E4917">
        <v>11</v>
      </c>
      <c r="F4917">
        <v>105.16</v>
      </c>
      <c r="G4917">
        <v>20</v>
      </c>
    </row>
    <row r="4918" spans="1:7" ht="15.5" hidden="1" x14ac:dyDescent="0.35">
      <c r="A4918" t="s">
        <v>187</v>
      </c>
      <c r="B4918" t="s">
        <v>353</v>
      </c>
      <c r="C4918">
        <v>91491</v>
      </c>
      <c r="D4918">
        <v>2020</v>
      </c>
      <c r="E4918">
        <v>12</v>
      </c>
      <c r="F4918">
        <v>196.52</v>
      </c>
      <c r="G4918">
        <v>34</v>
      </c>
    </row>
    <row r="4919" spans="1:7" ht="15.5" hidden="1" x14ac:dyDescent="0.35">
      <c r="A4919" t="s">
        <v>187</v>
      </c>
      <c r="B4919" t="s">
        <v>353</v>
      </c>
      <c r="C4919">
        <v>91491</v>
      </c>
      <c r="D4919">
        <v>2021</v>
      </c>
      <c r="E4919">
        <v>1</v>
      </c>
      <c r="F4919">
        <v>190</v>
      </c>
      <c r="G4919">
        <v>34</v>
      </c>
    </row>
    <row r="4920" spans="1:7" ht="15.5" hidden="1" x14ac:dyDescent="0.35">
      <c r="A4920" t="s">
        <v>187</v>
      </c>
      <c r="B4920" t="s">
        <v>353</v>
      </c>
      <c r="C4920">
        <v>91491</v>
      </c>
      <c r="D4920">
        <v>2021</v>
      </c>
      <c r="E4920">
        <v>2</v>
      </c>
      <c r="F4920">
        <v>30.55</v>
      </c>
      <c r="G4920">
        <v>10</v>
      </c>
    </row>
    <row r="4921" spans="1:7" ht="15.5" hidden="1" x14ac:dyDescent="0.35">
      <c r="A4921" t="s">
        <v>187</v>
      </c>
      <c r="B4921" t="s">
        <v>353</v>
      </c>
      <c r="C4921">
        <v>91491</v>
      </c>
      <c r="D4921">
        <v>2021</v>
      </c>
      <c r="E4921">
        <v>3</v>
      </c>
      <c r="F4921">
        <v>75</v>
      </c>
      <c r="G4921">
        <v>22</v>
      </c>
    </row>
    <row r="4922" spans="1:7" ht="15.5" hidden="1" x14ac:dyDescent="0.35">
      <c r="A4922" t="s">
        <v>187</v>
      </c>
      <c r="B4922" t="s">
        <v>353</v>
      </c>
      <c r="C4922">
        <v>91491</v>
      </c>
      <c r="D4922">
        <v>2021</v>
      </c>
      <c r="E4922">
        <v>4</v>
      </c>
      <c r="F4922">
        <v>53.73</v>
      </c>
      <c r="G4922">
        <v>31</v>
      </c>
    </row>
    <row r="4923" spans="1:7" ht="15.5" hidden="1" x14ac:dyDescent="0.35">
      <c r="A4923" t="s">
        <v>187</v>
      </c>
      <c r="B4923" t="s">
        <v>353</v>
      </c>
      <c r="C4923">
        <v>91491</v>
      </c>
      <c r="D4923">
        <v>2021</v>
      </c>
      <c r="E4923">
        <v>5</v>
      </c>
      <c r="F4923">
        <v>83.66</v>
      </c>
      <c r="G4923">
        <v>16.260000000000002</v>
      </c>
    </row>
    <row r="4924" spans="1:7" ht="15.5" hidden="1" x14ac:dyDescent="0.35">
      <c r="A4924" t="s">
        <v>187</v>
      </c>
      <c r="B4924" t="s">
        <v>353</v>
      </c>
      <c r="C4924">
        <v>91491</v>
      </c>
      <c r="D4924">
        <v>2021</v>
      </c>
      <c r="E4924">
        <v>6</v>
      </c>
      <c r="F4924">
        <v>80.959999999999994</v>
      </c>
      <c r="G4924">
        <v>15.74</v>
      </c>
    </row>
    <row r="4925" spans="1:7" ht="15.5" hidden="1" x14ac:dyDescent="0.35">
      <c r="A4925" t="s">
        <v>187</v>
      </c>
      <c r="B4925" t="s">
        <v>353</v>
      </c>
      <c r="C4925">
        <v>91491</v>
      </c>
      <c r="D4925">
        <v>2021</v>
      </c>
      <c r="E4925">
        <v>7</v>
      </c>
      <c r="F4925">
        <v>156.22</v>
      </c>
      <c r="G4925">
        <v>52</v>
      </c>
    </row>
    <row r="4926" spans="1:7" ht="15.5" hidden="1" x14ac:dyDescent="0.35">
      <c r="A4926" t="s">
        <v>187</v>
      </c>
      <c r="B4926" t="s">
        <v>353</v>
      </c>
      <c r="C4926">
        <v>91491</v>
      </c>
      <c r="D4926">
        <v>2021</v>
      </c>
      <c r="E4926">
        <v>8</v>
      </c>
      <c r="F4926">
        <v>219.85</v>
      </c>
      <c r="G4926">
        <v>48</v>
      </c>
    </row>
    <row r="4927" spans="1:7" ht="15.5" hidden="1" x14ac:dyDescent="0.35">
      <c r="A4927" t="s">
        <v>187</v>
      </c>
      <c r="B4927" t="s">
        <v>353</v>
      </c>
      <c r="C4927">
        <v>91491</v>
      </c>
      <c r="D4927">
        <v>2021</v>
      </c>
      <c r="E4927">
        <v>9</v>
      </c>
      <c r="F4927">
        <v>225.48</v>
      </c>
      <c r="G4927">
        <v>52</v>
      </c>
    </row>
    <row r="4928" spans="1:7" ht="15.5" hidden="1" x14ac:dyDescent="0.35">
      <c r="A4928" t="s">
        <v>187</v>
      </c>
      <c r="B4928" t="s">
        <v>353</v>
      </c>
      <c r="C4928">
        <v>91491</v>
      </c>
      <c r="D4928">
        <v>2021</v>
      </c>
      <c r="E4928">
        <v>10</v>
      </c>
      <c r="F4928">
        <v>227.57</v>
      </c>
      <c r="G4928">
        <v>32</v>
      </c>
    </row>
    <row r="4929" spans="1:7" ht="15.5" hidden="1" x14ac:dyDescent="0.35">
      <c r="A4929" t="s">
        <v>187</v>
      </c>
      <c r="B4929" t="s">
        <v>353</v>
      </c>
      <c r="C4929">
        <v>91491</v>
      </c>
      <c r="D4929">
        <v>2021</v>
      </c>
      <c r="E4929">
        <v>11</v>
      </c>
      <c r="F4929">
        <v>293.92</v>
      </c>
      <c r="G4929">
        <v>37</v>
      </c>
    </row>
    <row r="4930" spans="1:7" ht="15.5" hidden="1" x14ac:dyDescent="0.35">
      <c r="A4930" t="s">
        <v>187</v>
      </c>
      <c r="B4930" t="s">
        <v>353</v>
      </c>
      <c r="C4930">
        <v>91491</v>
      </c>
      <c r="D4930">
        <v>2021</v>
      </c>
      <c r="E4930">
        <v>12</v>
      </c>
      <c r="F4930">
        <v>364.56</v>
      </c>
      <c r="G4930">
        <v>43</v>
      </c>
    </row>
    <row r="4931" spans="1:7" ht="15.5" hidden="1" x14ac:dyDescent="0.35">
      <c r="A4931" t="s">
        <v>187</v>
      </c>
      <c r="B4931" t="s">
        <v>353</v>
      </c>
      <c r="C4931">
        <v>91491</v>
      </c>
      <c r="D4931">
        <v>2022</v>
      </c>
      <c r="E4931">
        <v>1</v>
      </c>
      <c r="F4931">
        <v>220.13</v>
      </c>
      <c r="G4931">
        <v>26</v>
      </c>
    </row>
    <row r="4932" spans="1:7" ht="15.5" hidden="1" x14ac:dyDescent="0.35">
      <c r="A4932" t="s">
        <v>187</v>
      </c>
      <c r="B4932" t="s">
        <v>353</v>
      </c>
      <c r="C4932">
        <v>91491</v>
      </c>
      <c r="D4932">
        <v>2022</v>
      </c>
      <c r="E4932">
        <v>2</v>
      </c>
      <c r="F4932">
        <v>120.77</v>
      </c>
      <c r="G4932">
        <v>19</v>
      </c>
    </row>
    <row r="4933" spans="1:7" ht="15.5" hidden="1" x14ac:dyDescent="0.35">
      <c r="A4933" t="s">
        <v>187</v>
      </c>
      <c r="B4933" t="s">
        <v>353</v>
      </c>
      <c r="C4933">
        <v>91491</v>
      </c>
      <c r="D4933">
        <v>2022</v>
      </c>
      <c r="E4933">
        <v>3</v>
      </c>
      <c r="F4933">
        <v>17.86</v>
      </c>
      <c r="G4933">
        <v>1.63</v>
      </c>
    </row>
    <row r="4934" spans="1:7" ht="15.5" hidden="1" x14ac:dyDescent="0.35">
      <c r="A4934" t="s">
        <v>187</v>
      </c>
      <c r="B4934" t="s">
        <v>353</v>
      </c>
      <c r="C4934">
        <v>91491</v>
      </c>
      <c r="D4934">
        <v>2023</v>
      </c>
      <c r="E4934">
        <v>1</v>
      </c>
      <c r="F4934">
        <v>135.85</v>
      </c>
      <c r="G4934">
        <v>12.52</v>
      </c>
    </row>
    <row r="4935" spans="1:7" ht="15.5" hidden="1" x14ac:dyDescent="0.35">
      <c r="A4935" t="s">
        <v>187</v>
      </c>
      <c r="B4935" t="s">
        <v>353</v>
      </c>
      <c r="C4935">
        <v>91491</v>
      </c>
      <c r="D4935">
        <v>2023</v>
      </c>
      <c r="E4935">
        <v>2</v>
      </c>
      <c r="F4935">
        <v>0</v>
      </c>
      <c r="G4935">
        <v>0</v>
      </c>
    </row>
    <row r="4936" spans="1:7" ht="15.5" hidden="1" x14ac:dyDescent="0.35">
      <c r="A4936" t="s">
        <v>187</v>
      </c>
      <c r="B4936" t="s">
        <v>353</v>
      </c>
      <c r="C4936">
        <v>91491</v>
      </c>
      <c r="D4936">
        <v>2023</v>
      </c>
      <c r="E4936">
        <v>3</v>
      </c>
      <c r="F4936">
        <v>0</v>
      </c>
      <c r="G4936">
        <v>0</v>
      </c>
    </row>
    <row r="4937" spans="1:7" ht="15.5" hidden="1" x14ac:dyDescent="0.35">
      <c r="A4937" t="s">
        <v>187</v>
      </c>
      <c r="B4937" t="s">
        <v>353</v>
      </c>
      <c r="C4937">
        <v>91491</v>
      </c>
      <c r="D4937">
        <v>2023</v>
      </c>
      <c r="E4937">
        <v>4</v>
      </c>
      <c r="F4937">
        <v>0</v>
      </c>
      <c r="G4937">
        <v>0</v>
      </c>
    </row>
    <row r="4938" spans="1:7" ht="15.5" hidden="1" x14ac:dyDescent="0.35">
      <c r="A4938" t="s">
        <v>187</v>
      </c>
      <c r="B4938" t="s">
        <v>353</v>
      </c>
      <c r="C4938">
        <v>91491</v>
      </c>
      <c r="D4938">
        <v>2023</v>
      </c>
      <c r="E4938">
        <v>5</v>
      </c>
      <c r="F4938">
        <v>0</v>
      </c>
      <c r="G4938">
        <v>0</v>
      </c>
    </row>
    <row r="4939" spans="1:7" ht="15.5" hidden="1" x14ac:dyDescent="0.35">
      <c r="A4939" t="s">
        <v>187</v>
      </c>
      <c r="B4939" t="s">
        <v>353</v>
      </c>
      <c r="C4939">
        <v>91491</v>
      </c>
      <c r="D4939">
        <v>2023</v>
      </c>
      <c r="E4939">
        <v>6</v>
      </c>
      <c r="F4939">
        <v>0</v>
      </c>
      <c r="G4939">
        <v>0</v>
      </c>
    </row>
    <row r="4940" spans="1:7" ht="15.5" hidden="1" x14ac:dyDescent="0.35">
      <c r="A4940" t="s">
        <v>187</v>
      </c>
      <c r="B4940" t="s">
        <v>353</v>
      </c>
      <c r="C4940">
        <v>91491</v>
      </c>
      <c r="D4940">
        <v>2023</v>
      </c>
      <c r="E4940">
        <v>7</v>
      </c>
      <c r="F4940">
        <v>0</v>
      </c>
      <c r="G4940">
        <v>0</v>
      </c>
    </row>
    <row r="4941" spans="1:7" ht="15.5" hidden="1" x14ac:dyDescent="0.35">
      <c r="A4941" t="s">
        <v>187</v>
      </c>
      <c r="B4941" t="s">
        <v>353</v>
      </c>
      <c r="C4941">
        <v>91491</v>
      </c>
      <c r="D4941">
        <v>2023</v>
      </c>
      <c r="E4941">
        <v>8</v>
      </c>
      <c r="F4941">
        <v>0</v>
      </c>
      <c r="G4941">
        <v>0</v>
      </c>
    </row>
    <row r="4942" spans="1:7" ht="15.5" hidden="1" x14ac:dyDescent="0.35">
      <c r="A4942" t="s">
        <v>187</v>
      </c>
      <c r="B4942" t="s">
        <v>353</v>
      </c>
      <c r="C4942">
        <v>91491</v>
      </c>
      <c r="D4942">
        <v>2023</v>
      </c>
      <c r="E4942">
        <v>9</v>
      </c>
      <c r="F4942">
        <v>0</v>
      </c>
      <c r="G4942">
        <v>0</v>
      </c>
    </row>
    <row r="4943" spans="1:7" ht="15.5" hidden="1" x14ac:dyDescent="0.35">
      <c r="A4943" t="s">
        <v>187</v>
      </c>
      <c r="B4943" t="s">
        <v>353</v>
      </c>
      <c r="C4943">
        <v>91491</v>
      </c>
      <c r="D4943">
        <v>2023</v>
      </c>
      <c r="E4943">
        <v>10</v>
      </c>
      <c r="F4943">
        <v>0</v>
      </c>
      <c r="G4943">
        <v>0</v>
      </c>
    </row>
    <row r="4944" spans="1:7" ht="15.5" hidden="1" x14ac:dyDescent="0.35">
      <c r="A4944" t="s">
        <v>187</v>
      </c>
      <c r="B4944" t="s">
        <v>353</v>
      </c>
      <c r="C4944">
        <v>91491</v>
      </c>
      <c r="D4944">
        <v>2023</v>
      </c>
      <c r="E4944">
        <v>11</v>
      </c>
      <c r="F4944">
        <v>284.88</v>
      </c>
      <c r="G4944">
        <v>25.5</v>
      </c>
    </row>
    <row r="4945" spans="1:7" ht="15.5" hidden="1" x14ac:dyDescent="0.35">
      <c r="A4945" t="s">
        <v>187</v>
      </c>
      <c r="B4945" t="s">
        <v>353</v>
      </c>
      <c r="C4945">
        <v>91491</v>
      </c>
      <c r="D4945">
        <v>2023</v>
      </c>
      <c r="E4945">
        <v>12</v>
      </c>
      <c r="F4945">
        <v>482.29</v>
      </c>
      <c r="G4945">
        <v>51</v>
      </c>
    </row>
    <row r="4946" spans="1:7" ht="15.5" hidden="1" x14ac:dyDescent="0.35">
      <c r="A4946" t="s">
        <v>187</v>
      </c>
      <c r="B4946" t="s">
        <v>353</v>
      </c>
      <c r="C4946">
        <v>91491</v>
      </c>
      <c r="D4946">
        <v>2024</v>
      </c>
      <c r="E4946">
        <v>1</v>
      </c>
      <c r="F4946">
        <v>456.18</v>
      </c>
      <c r="G4946">
        <v>42</v>
      </c>
    </row>
    <row r="4947" spans="1:7" ht="15.5" hidden="1" x14ac:dyDescent="0.35">
      <c r="A4947" t="s">
        <v>187</v>
      </c>
      <c r="B4947" t="s">
        <v>353</v>
      </c>
      <c r="C4947">
        <v>91491</v>
      </c>
      <c r="D4947">
        <v>2024</v>
      </c>
      <c r="E4947">
        <v>2</v>
      </c>
      <c r="F4947">
        <v>422.39</v>
      </c>
      <c r="G4947">
        <v>38</v>
      </c>
    </row>
    <row r="4948" spans="1:7" ht="15.5" hidden="1" x14ac:dyDescent="0.35">
      <c r="A4948" t="s">
        <v>187</v>
      </c>
      <c r="B4948" t="s">
        <v>353</v>
      </c>
      <c r="C4948">
        <v>91491</v>
      </c>
      <c r="D4948">
        <v>2024</v>
      </c>
      <c r="E4948">
        <v>3</v>
      </c>
      <c r="F4948">
        <v>448.14</v>
      </c>
      <c r="G4948">
        <v>37</v>
      </c>
    </row>
    <row r="4949" spans="1:7" ht="15.5" hidden="1" x14ac:dyDescent="0.35">
      <c r="A4949" t="s">
        <v>187</v>
      </c>
      <c r="B4949" t="s">
        <v>353</v>
      </c>
      <c r="C4949">
        <v>91491</v>
      </c>
      <c r="D4949">
        <v>2024</v>
      </c>
      <c r="E4949">
        <v>4</v>
      </c>
      <c r="F4949">
        <v>386.36</v>
      </c>
      <c r="G4949">
        <v>38</v>
      </c>
    </row>
    <row r="4950" spans="1:7" ht="15.5" hidden="1" x14ac:dyDescent="0.35">
      <c r="A4950" t="s">
        <v>187</v>
      </c>
      <c r="B4950" t="s">
        <v>353</v>
      </c>
      <c r="C4950">
        <v>91491</v>
      </c>
      <c r="D4950">
        <v>2024</v>
      </c>
      <c r="E4950">
        <v>5</v>
      </c>
      <c r="F4950">
        <v>195.71</v>
      </c>
      <c r="G4950">
        <v>19</v>
      </c>
    </row>
    <row r="4951" spans="1:7" ht="15.5" hidden="1" x14ac:dyDescent="0.35">
      <c r="A4951" t="s">
        <v>187</v>
      </c>
      <c r="B4951" t="s">
        <v>353</v>
      </c>
      <c r="C4951">
        <v>91491</v>
      </c>
      <c r="D4951">
        <v>2024</v>
      </c>
      <c r="E4951">
        <v>6</v>
      </c>
      <c r="F4951">
        <v>467.04</v>
      </c>
      <c r="G4951">
        <v>44</v>
      </c>
    </row>
    <row r="4952" spans="1:7" ht="15.5" hidden="1" x14ac:dyDescent="0.35">
      <c r="A4952" t="s">
        <v>187</v>
      </c>
      <c r="B4952" t="s">
        <v>353</v>
      </c>
      <c r="C4952">
        <v>91491</v>
      </c>
      <c r="D4952">
        <v>2024</v>
      </c>
      <c r="E4952">
        <v>7</v>
      </c>
      <c r="F4952">
        <v>462.83</v>
      </c>
      <c r="G4952">
        <v>47</v>
      </c>
    </row>
    <row r="4953" spans="1:7" ht="15.5" hidden="1" x14ac:dyDescent="0.35">
      <c r="A4953" t="s">
        <v>187</v>
      </c>
      <c r="B4953" t="s">
        <v>353</v>
      </c>
      <c r="C4953">
        <v>91491</v>
      </c>
      <c r="D4953">
        <v>2024</v>
      </c>
      <c r="E4953">
        <v>8</v>
      </c>
      <c r="F4953">
        <v>423.1</v>
      </c>
      <c r="G4953">
        <v>43</v>
      </c>
    </row>
    <row r="4954" spans="1:7" ht="15.5" hidden="1" x14ac:dyDescent="0.35">
      <c r="A4954" t="s">
        <v>187</v>
      </c>
      <c r="B4954" t="s">
        <v>353</v>
      </c>
      <c r="C4954">
        <v>91491</v>
      </c>
      <c r="D4954">
        <v>2024</v>
      </c>
      <c r="E4954">
        <v>9</v>
      </c>
      <c r="F4954">
        <v>434.58</v>
      </c>
      <c r="G4954">
        <v>41</v>
      </c>
    </row>
    <row r="4955" spans="1:7" ht="15.5" hidden="1" x14ac:dyDescent="0.35">
      <c r="A4955" t="s">
        <v>187</v>
      </c>
      <c r="B4955" t="s">
        <v>353</v>
      </c>
      <c r="C4955">
        <v>91491</v>
      </c>
      <c r="D4955">
        <v>2024</v>
      </c>
      <c r="E4955">
        <v>10</v>
      </c>
      <c r="F4955">
        <v>492.42</v>
      </c>
      <c r="G4955">
        <v>46</v>
      </c>
    </row>
    <row r="4956" spans="1:7" ht="15.5" hidden="1" x14ac:dyDescent="0.35">
      <c r="A4956" t="s">
        <v>187</v>
      </c>
      <c r="B4956" t="s">
        <v>353</v>
      </c>
      <c r="C4956">
        <v>91491</v>
      </c>
      <c r="D4956">
        <v>2024</v>
      </c>
      <c r="E4956">
        <v>11</v>
      </c>
      <c r="F4956">
        <v>475.65</v>
      </c>
      <c r="G4956">
        <v>49</v>
      </c>
    </row>
    <row r="4957" spans="1:7" ht="15.5" hidden="1" x14ac:dyDescent="0.35">
      <c r="A4957" t="s">
        <v>187</v>
      </c>
      <c r="B4957" t="s">
        <v>353</v>
      </c>
      <c r="C4957">
        <v>91491</v>
      </c>
      <c r="D4957">
        <v>2024</v>
      </c>
      <c r="E4957">
        <v>12</v>
      </c>
      <c r="F4957">
        <v>469.87</v>
      </c>
      <c r="G4957">
        <v>48</v>
      </c>
    </row>
    <row r="4958" spans="1:7" ht="15.5" x14ac:dyDescent="0.35">
      <c r="A4958" t="s">
        <v>187</v>
      </c>
      <c r="B4958" t="s">
        <v>353</v>
      </c>
      <c r="C4958">
        <v>91491</v>
      </c>
      <c r="D4958">
        <v>2025</v>
      </c>
      <c r="E4958">
        <v>1</v>
      </c>
      <c r="F4958">
        <v>460.25</v>
      </c>
      <c r="G4958">
        <v>43</v>
      </c>
    </row>
    <row r="4959" spans="1:7" ht="15.5" x14ac:dyDescent="0.35">
      <c r="A4959" t="s">
        <v>187</v>
      </c>
      <c r="B4959" t="s">
        <v>353</v>
      </c>
      <c r="C4959">
        <v>91491</v>
      </c>
      <c r="D4959">
        <v>2025</v>
      </c>
      <c r="E4959">
        <v>2</v>
      </c>
      <c r="F4959">
        <v>351.03</v>
      </c>
      <c r="G4959">
        <v>31</v>
      </c>
    </row>
    <row r="4960" spans="1:7" ht="15.5" x14ac:dyDescent="0.35">
      <c r="A4960" t="s">
        <v>187</v>
      </c>
      <c r="B4960" t="s">
        <v>353</v>
      </c>
      <c r="C4960">
        <v>91491</v>
      </c>
      <c r="D4960">
        <v>2025</v>
      </c>
      <c r="E4960">
        <v>3</v>
      </c>
      <c r="F4960">
        <v>464.77</v>
      </c>
      <c r="G4960">
        <v>47</v>
      </c>
    </row>
    <row r="4961" spans="1:7" ht="15.5" x14ac:dyDescent="0.35">
      <c r="A4961" t="s">
        <v>187</v>
      </c>
      <c r="B4961" t="s">
        <v>353</v>
      </c>
      <c r="C4961">
        <v>91491</v>
      </c>
      <c r="D4961">
        <v>2025</v>
      </c>
      <c r="E4961">
        <v>4</v>
      </c>
      <c r="F4961">
        <v>447.01</v>
      </c>
      <c r="G4961">
        <v>43</v>
      </c>
    </row>
    <row r="4962" spans="1:7" ht="15.5" x14ac:dyDescent="0.35">
      <c r="A4962" t="s">
        <v>187</v>
      </c>
      <c r="B4962" t="s">
        <v>353</v>
      </c>
      <c r="C4962">
        <v>91491</v>
      </c>
      <c r="D4962">
        <v>2025</v>
      </c>
      <c r="E4962">
        <v>5</v>
      </c>
      <c r="F4962">
        <v>487.49</v>
      </c>
      <c r="G4962">
        <v>45</v>
      </c>
    </row>
    <row r="4963" spans="1:7" ht="15.5" x14ac:dyDescent="0.35">
      <c r="A4963" t="s">
        <v>187</v>
      </c>
      <c r="B4963" t="s">
        <v>353</v>
      </c>
      <c r="C4963">
        <v>91491</v>
      </c>
      <c r="D4963">
        <v>2025</v>
      </c>
      <c r="E4963">
        <v>6</v>
      </c>
      <c r="F4963">
        <v>431.23</v>
      </c>
      <c r="G4963">
        <v>39</v>
      </c>
    </row>
    <row r="4964" spans="1:7" ht="15.5" x14ac:dyDescent="0.35">
      <c r="A4964" t="s">
        <v>187</v>
      </c>
      <c r="B4964" t="s">
        <v>353</v>
      </c>
      <c r="C4964">
        <v>91491</v>
      </c>
      <c r="D4964">
        <v>2025</v>
      </c>
      <c r="E4964">
        <v>7</v>
      </c>
      <c r="F4964">
        <v>492.17</v>
      </c>
      <c r="G4964">
        <v>41</v>
      </c>
    </row>
    <row r="4965" spans="1:7" ht="15.5" x14ac:dyDescent="0.35">
      <c r="A4965" t="s">
        <v>187</v>
      </c>
      <c r="B4965" t="s">
        <v>353</v>
      </c>
      <c r="C4965">
        <v>91491</v>
      </c>
      <c r="D4965">
        <v>2025</v>
      </c>
      <c r="E4965">
        <v>8</v>
      </c>
      <c r="F4965">
        <v>462</v>
      </c>
      <c r="G4965">
        <v>38</v>
      </c>
    </row>
    <row r="4966" spans="1:7" ht="15.5" x14ac:dyDescent="0.35">
      <c r="A4966" t="s">
        <v>187</v>
      </c>
      <c r="B4966" t="s">
        <v>353</v>
      </c>
      <c r="C4966">
        <v>91491</v>
      </c>
      <c r="D4966">
        <v>2025</v>
      </c>
      <c r="E4966">
        <v>9</v>
      </c>
      <c r="F4966">
        <v>456.56</v>
      </c>
      <c r="G4966">
        <v>40</v>
      </c>
    </row>
    <row r="4967" spans="1:7" ht="15.5" x14ac:dyDescent="0.35">
      <c r="A4967" t="s">
        <v>187</v>
      </c>
      <c r="B4967" t="s">
        <v>353</v>
      </c>
      <c r="C4967">
        <v>91491</v>
      </c>
      <c r="D4967">
        <v>2025</v>
      </c>
      <c r="E4967">
        <v>10</v>
      </c>
      <c r="F4967">
        <v>433.2</v>
      </c>
      <c r="G4967">
        <v>40</v>
      </c>
    </row>
    <row r="4968" spans="1:7" ht="15.5" x14ac:dyDescent="0.35">
      <c r="A4968" t="s">
        <v>187</v>
      </c>
      <c r="B4968" t="s">
        <v>353</v>
      </c>
      <c r="C4968">
        <v>91491</v>
      </c>
      <c r="D4968">
        <v>2025</v>
      </c>
      <c r="E4968">
        <v>11</v>
      </c>
      <c r="F4968">
        <v>460.95</v>
      </c>
      <c r="G4968">
        <v>44</v>
      </c>
    </row>
    <row r="4969" spans="1:7" ht="15.5" hidden="1" x14ac:dyDescent="0.35">
      <c r="A4969" t="s">
        <v>187</v>
      </c>
      <c r="B4969" t="s">
        <v>353</v>
      </c>
      <c r="C4969">
        <v>91492</v>
      </c>
      <c r="D4969">
        <v>2017</v>
      </c>
      <c r="E4969">
        <v>11</v>
      </c>
      <c r="F4969">
        <v>178.37</v>
      </c>
      <c r="G4969">
        <v>25</v>
      </c>
    </row>
    <row r="4970" spans="1:7" ht="15.5" hidden="1" x14ac:dyDescent="0.35">
      <c r="A4970" t="s">
        <v>187</v>
      </c>
      <c r="B4970" t="s">
        <v>353</v>
      </c>
      <c r="C4970">
        <v>91492</v>
      </c>
      <c r="D4970">
        <v>2017</v>
      </c>
      <c r="E4970">
        <v>12</v>
      </c>
      <c r="F4970">
        <v>295.18</v>
      </c>
      <c r="G4970">
        <v>35</v>
      </c>
    </row>
    <row r="4971" spans="1:7" ht="15.5" hidden="1" x14ac:dyDescent="0.35">
      <c r="A4971" t="s">
        <v>187</v>
      </c>
      <c r="B4971" t="s">
        <v>353</v>
      </c>
      <c r="C4971">
        <v>91492</v>
      </c>
      <c r="D4971">
        <v>2018</v>
      </c>
      <c r="E4971">
        <v>1</v>
      </c>
      <c r="F4971">
        <v>294.7</v>
      </c>
      <c r="G4971">
        <v>35</v>
      </c>
    </row>
    <row r="4972" spans="1:7" ht="15.5" hidden="1" x14ac:dyDescent="0.35">
      <c r="A4972" t="s">
        <v>187</v>
      </c>
      <c r="B4972" t="s">
        <v>353</v>
      </c>
      <c r="C4972">
        <v>91492</v>
      </c>
      <c r="D4972">
        <v>2018</v>
      </c>
      <c r="E4972">
        <v>2</v>
      </c>
      <c r="F4972">
        <v>365.67</v>
      </c>
      <c r="G4972">
        <v>47</v>
      </c>
    </row>
    <row r="4973" spans="1:7" ht="15.5" hidden="1" x14ac:dyDescent="0.35">
      <c r="A4973" t="s">
        <v>187</v>
      </c>
      <c r="B4973" t="s">
        <v>353</v>
      </c>
      <c r="C4973">
        <v>91492</v>
      </c>
      <c r="D4973">
        <v>2018</v>
      </c>
      <c r="E4973">
        <v>3</v>
      </c>
      <c r="F4973">
        <v>373.06</v>
      </c>
      <c r="G4973">
        <v>44</v>
      </c>
    </row>
    <row r="4974" spans="1:7" ht="15.5" hidden="1" x14ac:dyDescent="0.35">
      <c r="A4974" t="s">
        <v>187</v>
      </c>
      <c r="B4974" t="s">
        <v>353</v>
      </c>
      <c r="C4974">
        <v>91492</v>
      </c>
      <c r="D4974">
        <v>2018</v>
      </c>
      <c r="E4974">
        <v>4</v>
      </c>
      <c r="F4974">
        <v>292.14999999999998</v>
      </c>
      <c r="G4974">
        <v>33</v>
      </c>
    </row>
    <row r="4975" spans="1:7" ht="15.5" hidden="1" x14ac:dyDescent="0.35">
      <c r="A4975" t="s">
        <v>187</v>
      </c>
      <c r="B4975" t="s">
        <v>353</v>
      </c>
      <c r="C4975">
        <v>91492</v>
      </c>
      <c r="D4975">
        <v>2018</v>
      </c>
      <c r="E4975">
        <v>5</v>
      </c>
      <c r="F4975">
        <v>403.75</v>
      </c>
      <c r="G4975">
        <v>46</v>
      </c>
    </row>
    <row r="4976" spans="1:7" ht="15.5" hidden="1" x14ac:dyDescent="0.35">
      <c r="A4976" t="s">
        <v>187</v>
      </c>
      <c r="B4976" t="s">
        <v>353</v>
      </c>
      <c r="C4976">
        <v>91492</v>
      </c>
      <c r="D4976">
        <v>2018</v>
      </c>
      <c r="E4976">
        <v>6</v>
      </c>
      <c r="F4976">
        <v>404.59</v>
      </c>
      <c r="G4976">
        <v>45</v>
      </c>
    </row>
    <row r="4977" spans="1:7" ht="15.5" hidden="1" x14ac:dyDescent="0.35">
      <c r="A4977" t="s">
        <v>187</v>
      </c>
      <c r="B4977" t="s">
        <v>353</v>
      </c>
      <c r="C4977">
        <v>91492</v>
      </c>
      <c r="D4977">
        <v>2018</v>
      </c>
      <c r="E4977">
        <v>7</v>
      </c>
      <c r="F4977">
        <v>366.85</v>
      </c>
      <c r="G4977">
        <v>44</v>
      </c>
    </row>
    <row r="4978" spans="1:7" ht="15.5" hidden="1" x14ac:dyDescent="0.35">
      <c r="A4978" t="s">
        <v>187</v>
      </c>
      <c r="B4978" t="s">
        <v>353</v>
      </c>
      <c r="C4978">
        <v>91492</v>
      </c>
      <c r="D4978">
        <v>2018</v>
      </c>
      <c r="E4978">
        <v>8</v>
      </c>
      <c r="F4978">
        <v>398.03</v>
      </c>
      <c r="G4978">
        <v>50</v>
      </c>
    </row>
    <row r="4979" spans="1:7" ht="15.5" hidden="1" x14ac:dyDescent="0.35">
      <c r="A4979" t="s">
        <v>187</v>
      </c>
      <c r="B4979" t="s">
        <v>353</v>
      </c>
      <c r="C4979">
        <v>91492</v>
      </c>
      <c r="D4979">
        <v>2018</v>
      </c>
      <c r="E4979">
        <v>9</v>
      </c>
      <c r="F4979">
        <v>352.38</v>
      </c>
      <c r="G4979">
        <v>40</v>
      </c>
    </row>
    <row r="4980" spans="1:7" ht="15.5" hidden="1" x14ac:dyDescent="0.35">
      <c r="A4980" t="s">
        <v>187</v>
      </c>
      <c r="B4980" t="s">
        <v>353</v>
      </c>
      <c r="C4980">
        <v>91492</v>
      </c>
      <c r="D4980">
        <v>2018</v>
      </c>
      <c r="E4980">
        <v>10</v>
      </c>
      <c r="F4980">
        <v>399.02</v>
      </c>
      <c r="G4980">
        <v>46</v>
      </c>
    </row>
    <row r="4981" spans="1:7" ht="15.5" hidden="1" x14ac:dyDescent="0.35">
      <c r="A4981" t="s">
        <v>187</v>
      </c>
      <c r="B4981" t="s">
        <v>353</v>
      </c>
      <c r="C4981">
        <v>91492</v>
      </c>
      <c r="D4981">
        <v>2018</v>
      </c>
      <c r="E4981">
        <v>11</v>
      </c>
      <c r="F4981">
        <v>318.12</v>
      </c>
      <c r="G4981">
        <v>33</v>
      </c>
    </row>
    <row r="4982" spans="1:7" ht="15.5" hidden="1" x14ac:dyDescent="0.35">
      <c r="A4982" t="s">
        <v>187</v>
      </c>
      <c r="B4982" t="s">
        <v>353</v>
      </c>
      <c r="C4982">
        <v>91492</v>
      </c>
      <c r="D4982">
        <v>2018</v>
      </c>
      <c r="E4982">
        <v>12</v>
      </c>
      <c r="F4982">
        <v>349.28</v>
      </c>
      <c r="G4982">
        <v>41</v>
      </c>
    </row>
    <row r="4983" spans="1:7" ht="15.5" hidden="1" x14ac:dyDescent="0.35">
      <c r="A4983" t="s">
        <v>187</v>
      </c>
      <c r="B4983" t="s">
        <v>353</v>
      </c>
      <c r="C4983">
        <v>91492</v>
      </c>
      <c r="D4983">
        <v>2019</v>
      </c>
      <c r="E4983">
        <v>1</v>
      </c>
      <c r="F4983">
        <v>477.1</v>
      </c>
      <c r="G4983">
        <v>52</v>
      </c>
    </row>
    <row r="4984" spans="1:7" ht="15.5" hidden="1" x14ac:dyDescent="0.35">
      <c r="A4984" t="s">
        <v>187</v>
      </c>
      <c r="B4984" t="s">
        <v>353</v>
      </c>
      <c r="C4984">
        <v>91492</v>
      </c>
      <c r="D4984">
        <v>2019</v>
      </c>
      <c r="E4984">
        <v>2</v>
      </c>
      <c r="F4984">
        <v>389.82</v>
      </c>
      <c r="G4984">
        <v>44</v>
      </c>
    </row>
    <row r="4985" spans="1:7" ht="15.5" hidden="1" x14ac:dyDescent="0.35">
      <c r="A4985" t="s">
        <v>187</v>
      </c>
      <c r="B4985" t="s">
        <v>353</v>
      </c>
      <c r="C4985">
        <v>91492</v>
      </c>
      <c r="D4985">
        <v>2019</v>
      </c>
      <c r="E4985">
        <v>3</v>
      </c>
      <c r="F4985">
        <v>408.46</v>
      </c>
      <c r="G4985">
        <v>54</v>
      </c>
    </row>
    <row r="4986" spans="1:7" ht="15.5" hidden="1" x14ac:dyDescent="0.35">
      <c r="A4986" t="s">
        <v>187</v>
      </c>
      <c r="B4986" t="s">
        <v>353</v>
      </c>
      <c r="C4986">
        <v>91492</v>
      </c>
      <c r="D4986">
        <v>2019</v>
      </c>
      <c r="E4986">
        <v>4</v>
      </c>
      <c r="F4986">
        <v>418.72</v>
      </c>
      <c r="G4986">
        <v>47</v>
      </c>
    </row>
    <row r="4987" spans="1:7" ht="15.5" hidden="1" x14ac:dyDescent="0.35">
      <c r="A4987" t="s">
        <v>187</v>
      </c>
      <c r="B4987" t="s">
        <v>353</v>
      </c>
      <c r="C4987">
        <v>91492</v>
      </c>
      <c r="D4987">
        <v>2019</v>
      </c>
      <c r="E4987">
        <v>5</v>
      </c>
      <c r="F4987">
        <v>168.62</v>
      </c>
      <c r="G4987">
        <v>20.440000000000001</v>
      </c>
    </row>
    <row r="4988" spans="1:7" ht="15.5" hidden="1" x14ac:dyDescent="0.35">
      <c r="A4988" t="s">
        <v>187</v>
      </c>
      <c r="B4988" t="s">
        <v>353</v>
      </c>
      <c r="C4988">
        <v>91492</v>
      </c>
      <c r="D4988">
        <v>2019</v>
      </c>
      <c r="E4988">
        <v>6</v>
      </c>
      <c r="F4988">
        <v>0</v>
      </c>
      <c r="G4988">
        <v>0</v>
      </c>
    </row>
    <row r="4989" spans="1:7" ht="15.5" hidden="1" x14ac:dyDescent="0.35">
      <c r="A4989" t="s">
        <v>187</v>
      </c>
      <c r="B4989" t="s">
        <v>353</v>
      </c>
      <c r="C4989">
        <v>91492</v>
      </c>
      <c r="D4989">
        <v>2019</v>
      </c>
      <c r="E4989">
        <v>7</v>
      </c>
      <c r="F4989">
        <v>0</v>
      </c>
      <c r="G4989">
        <v>0</v>
      </c>
    </row>
    <row r="4990" spans="1:7" ht="15.5" hidden="1" x14ac:dyDescent="0.35">
      <c r="A4990" t="s">
        <v>187</v>
      </c>
      <c r="B4990" t="s">
        <v>353</v>
      </c>
      <c r="C4990">
        <v>91492</v>
      </c>
      <c r="D4990">
        <v>2019</v>
      </c>
      <c r="E4990">
        <v>8</v>
      </c>
      <c r="F4990">
        <v>0</v>
      </c>
      <c r="G4990">
        <v>0</v>
      </c>
    </row>
    <row r="4991" spans="1:7" ht="15.5" hidden="1" x14ac:dyDescent="0.35">
      <c r="A4991" t="s">
        <v>187</v>
      </c>
      <c r="B4991" t="s">
        <v>353</v>
      </c>
      <c r="C4991">
        <v>91492</v>
      </c>
      <c r="D4991">
        <v>2019</v>
      </c>
      <c r="E4991">
        <v>9</v>
      </c>
      <c r="F4991">
        <v>262.42</v>
      </c>
      <c r="G4991">
        <v>42</v>
      </c>
    </row>
    <row r="4992" spans="1:7" ht="15.5" hidden="1" x14ac:dyDescent="0.35">
      <c r="A4992" t="s">
        <v>187</v>
      </c>
      <c r="B4992" t="s">
        <v>353</v>
      </c>
      <c r="C4992">
        <v>91492</v>
      </c>
      <c r="D4992">
        <v>2019</v>
      </c>
      <c r="E4992">
        <v>10</v>
      </c>
      <c r="F4992">
        <v>302.95999999999998</v>
      </c>
      <c r="G4992">
        <v>49</v>
      </c>
    </row>
    <row r="4993" spans="1:7" ht="15.5" hidden="1" x14ac:dyDescent="0.35">
      <c r="A4993" t="s">
        <v>187</v>
      </c>
      <c r="B4993" t="s">
        <v>353</v>
      </c>
      <c r="C4993">
        <v>91492</v>
      </c>
      <c r="D4993">
        <v>2019</v>
      </c>
      <c r="E4993">
        <v>11</v>
      </c>
      <c r="F4993">
        <v>397.62</v>
      </c>
      <c r="G4993">
        <v>62</v>
      </c>
    </row>
    <row r="4994" spans="1:7" ht="15.5" hidden="1" x14ac:dyDescent="0.35">
      <c r="A4994" t="s">
        <v>187</v>
      </c>
      <c r="B4994" t="s">
        <v>353</v>
      </c>
      <c r="C4994">
        <v>91492</v>
      </c>
      <c r="D4994">
        <v>2019</v>
      </c>
      <c r="E4994">
        <v>12</v>
      </c>
      <c r="F4994">
        <v>345.41</v>
      </c>
      <c r="G4994">
        <v>54</v>
      </c>
    </row>
    <row r="4995" spans="1:7" ht="15.5" hidden="1" x14ac:dyDescent="0.35">
      <c r="A4995" t="s">
        <v>187</v>
      </c>
      <c r="B4995" t="s">
        <v>353</v>
      </c>
      <c r="C4995">
        <v>91492</v>
      </c>
      <c r="D4995">
        <v>2020</v>
      </c>
      <c r="E4995">
        <v>1</v>
      </c>
      <c r="F4995">
        <v>350.34</v>
      </c>
      <c r="G4995">
        <v>56.83</v>
      </c>
    </row>
    <row r="4996" spans="1:7" ht="15.5" hidden="1" x14ac:dyDescent="0.35">
      <c r="A4996" t="s">
        <v>187</v>
      </c>
      <c r="B4996" t="s">
        <v>353</v>
      </c>
      <c r="C4996">
        <v>91492</v>
      </c>
      <c r="D4996">
        <v>2020</v>
      </c>
      <c r="E4996">
        <v>2</v>
      </c>
      <c r="F4996">
        <v>327.73</v>
      </c>
      <c r="G4996">
        <v>53.17</v>
      </c>
    </row>
    <row r="4997" spans="1:7" ht="15.5" hidden="1" x14ac:dyDescent="0.35">
      <c r="A4997" t="s">
        <v>187</v>
      </c>
      <c r="B4997" t="s">
        <v>353</v>
      </c>
      <c r="C4997">
        <v>91492</v>
      </c>
      <c r="D4997">
        <v>2020</v>
      </c>
      <c r="E4997">
        <v>3</v>
      </c>
      <c r="F4997">
        <v>158.62</v>
      </c>
      <c r="G4997">
        <v>27</v>
      </c>
    </row>
    <row r="4998" spans="1:7" ht="15.5" hidden="1" x14ac:dyDescent="0.35">
      <c r="A4998" t="s">
        <v>187</v>
      </c>
      <c r="B4998" t="s">
        <v>353</v>
      </c>
      <c r="C4998">
        <v>91492</v>
      </c>
      <c r="D4998">
        <v>2020</v>
      </c>
      <c r="E4998">
        <v>4</v>
      </c>
      <c r="F4998">
        <v>0</v>
      </c>
      <c r="G4998">
        <v>0</v>
      </c>
    </row>
    <row r="4999" spans="1:7" ht="15.5" hidden="1" x14ac:dyDescent="0.35">
      <c r="A4999" t="s">
        <v>187</v>
      </c>
      <c r="B4999" t="s">
        <v>353</v>
      </c>
      <c r="C4999">
        <v>91492</v>
      </c>
      <c r="D4999">
        <v>2020</v>
      </c>
      <c r="E4999">
        <v>5</v>
      </c>
      <c r="F4999">
        <v>0</v>
      </c>
      <c r="G4999">
        <v>0</v>
      </c>
    </row>
    <row r="5000" spans="1:7" ht="15.5" hidden="1" x14ac:dyDescent="0.35">
      <c r="A5000" t="s">
        <v>187</v>
      </c>
      <c r="B5000" t="s">
        <v>353</v>
      </c>
      <c r="C5000">
        <v>91492</v>
      </c>
      <c r="D5000">
        <v>2020</v>
      </c>
      <c r="E5000">
        <v>6</v>
      </c>
      <c r="F5000">
        <v>0</v>
      </c>
      <c r="G5000">
        <v>0</v>
      </c>
    </row>
    <row r="5001" spans="1:7" ht="15.5" hidden="1" x14ac:dyDescent="0.35">
      <c r="A5001" t="s">
        <v>187</v>
      </c>
      <c r="B5001" t="s">
        <v>353</v>
      </c>
      <c r="C5001">
        <v>91492</v>
      </c>
      <c r="D5001">
        <v>2020</v>
      </c>
      <c r="E5001">
        <v>7</v>
      </c>
      <c r="F5001">
        <v>0</v>
      </c>
      <c r="G5001">
        <v>0</v>
      </c>
    </row>
    <row r="5002" spans="1:7" ht="15.5" hidden="1" x14ac:dyDescent="0.35">
      <c r="A5002" t="s">
        <v>187</v>
      </c>
      <c r="B5002" t="s">
        <v>353</v>
      </c>
      <c r="C5002">
        <v>91492</v>
      </c>
      <c r="D5002">
        <v>2020</v>
      </c>
      <c r="E5002">
        <v>8</v>
      </c>
      <c r="F5002">
        <v>0</v>
      </c>
      <c r="G5002">
        <v>0</v>
      </c>
    </row>
    <row r="5003" spans="1:7" ht="15.5" hidden="1" x14ac:dyDescent="0.35">
      <c r="A5003" t="s">
        <v>187</v>
      </c>
      <c r="B5003" t="s">
        <v>353</v>
      </c>
      <c r="C5003">
        <v>91492</v>
      </c>
      <c r="D5003">
        <v>2020</v>
      </c>
      <c r="E5003">
        <v>9</v>
      </c>
      <c r="F5003">
        <v>0</v>
      </c>
      <c r="G5003">
        <v>0</v>
      </c>
    </row>
    <row r="5004" spans="1:7" ht="15.5" hidden="1" x14ac:dyDescent="0.35">
      <c r="A5004" t="s">
        <v>187</v>
      </c>
      <c r="B5004" t="s">
        <v>353</v>
      </c>
      <c r="C5004">
        <v>91492</v>
      </c>
      <c r="D5004">
        <v>2020</v>
      </c>
      <c r="E5004">
        <v>10</v>
      </c>
      <c r="F5004">
        <v>0</v>
      </c>
      <c r="G5004">
        <v>0</v>
      </c>
    </row>
    <row r="5005" spans="1:7" ht="15.5" hidden="1" x14ac:dyDescent="0.35">
      <c r="A5005" t="s">
        <v>187</v>
      </c>
      <c r="B5005" t="s">
        <v>353</v>
      </c>
      <c r="C5005">
        <v>91492</v>
      </c>
      <c r="D5005">
        <v>2020</v>
      </c>
      <c r="E5005">
        <v>11</v>
      </c>
      <c r="F5005">
        <v>0</v>
      </c>
      <c r="G5005">
        <v>0</v>
      </c>
    </row>
    <row r="5006" spans="1:7" ht="15.5" hidden="1" x14ac:dyDescent="0.35">
      <c r="A5006" t="s">
        <v>187</v>
      </c>
      <c r="B5006" t="s">
        <v>353</v>
      </c>
      <c r="C5006">
        <v>91492</v>
      </c>
      <c r="D5006">
        <v>2020</v>
      </c>
      <c r="E5006">
        <v>12</v>
      </c>
      <c r="F5006">
        <v>0</v>
      </c>
      <c r="G5006">
        <v>0</v>
      </c>
    </row>
    <row r="5007" spans="1:7" ht="15.5" hidden="1" x14ac:dyDescent="0.35">
      <c r="A5007" t="s">
        <v>187</v>
      </c>
      <c r="B5007" t="s">
        <v>353</v>
      </c>
      <c r="C5007">
        <v>91492</v>
      </c>
      <c r="D5007">
        <v>2021</v>
      </c>
      <c r="E5007">
        <v>10</v>
      </c>
      <c r="F5007">
        <v>0.78</v>
      </c>
      <c r="G5007">
        <v>1</v>
      </c>
    </row>
    <row r="5008" spans="1:7" ht="15.5" hidden="1" x14ac:dyDescent="0.35">
      <c r="A5008" t="s">
        <v>187</v>
      </c>
      <c r="B5008" t="s">
        <v>353</v>
      </c>
      <c r="C5008">
        <v>91492</v>
      </c>
      <c r="D5008">
        <v>2022</v>
      </c>
      <c r="E5008">
        <v>4</v>
      </c>
      <c r="F5008">
        <v>64.7</v>
      </c>
      <c r="G5008">
        <v>11</v>
      </c>
    </row>
    <row r="5009" spans="1:7" ht="15.5" hidden="1" x14ac:dyDescent="0.35">
      <c r="A5009" t="s">
        <v>187</v>
      </c>
      <c r="B5009" t="s">
        <v>353</v>
      </c>
      <c r="C5009">
        <v>91492</v>
      </c>
      <c r="D5009">
        <v>2022</v>
      </c>
      <c r="E5009">
        <v>5</v>
      </c>
      <c r="F5009">
        <v>74.45</v>
      </c>
      <c r="G5009">
        <v>11</v>
      </c>
    </row>
    <row r="5010" spans="1:7" ht="15.5" hidden="1" x14ac:dyDescent="0.35">
      <c r="A5010" t="s">
        <v>187</v>
      </c>
      <c r="B5010" t="s">
        <v>353</v>
      </c>
      <c r="C5010">
        <v>91492</v>
      </c>
      <c r="D5010">
        <v>2022</v>
      </c>
      <c r="E5010">
        <v>6</v>
      </c>
      <c r="F5010">
        <v>132.47</v>
      </c>
      <c r="G5010">
        <v>18</v>
      </c>
    </row>
    <row r="5011" spans="1:7" ht="15.5" hidden="1" x14ac:dyDescent="0.35">
      <c r="A5011" t="s">
        <v>187</v>
      </c>
      <c r="B5011" t="s">
        <v>353</v>
      </c>
      <c r="C5011">
        <v>91492</v>
      </c>
      <c r="D5011">
        <v>2022</v>
      </c>
      <c r="E5011">
        <v>7</v>
      </c>
      <c r="F5011">
        <v>267.62</v>
      </c>
      <c r="G5011">
        <v>63</v>
      </c>
    </row>
    <row r="5012" spans="1:7" ht="15.5" hidden="1" x14ac:dyDescent="0.35">
      <c r="A5012" t="s">
        <v>187</v>
      </c>
      <c r="B5012" t="s">
        <v>353</v>
      </c>
      <c r="C5012">
        <v>91492</v>
      </c>
      <c r="D5012">
        <v>2022</v>
      </c>
      <c r="E5012">
        <v>8</v>
      </c>
      <c r="F5012">
        <v>198.4</v>
      </c>
      <c r="G5012">
        <v>31</v>
      </c>
    </row>
    <row r="5013" spans="1:7" ht="15.5" hidden="1" x14ac:dyDescent="0.35">
      <c r="A5013" t="s">
        <v>187</v>
      </c>
      <c r="B5013" t="s">
        <v>353</v>
      </c>
      <c r="C5013">
        <v>91492</v>
      </c>
      <c r="D5013">
        <v>2022</v>
      </c>
      <c r="E5013">
        <v>9</v>
      </c>
      <c r="F5013">
        <v>222.53</v>
      </c>
      <c r="G5013">
        <v>34</v>
      </c>
    </row>
    <row r="5014" spans="1:7" ht="15.5" hidden="1" x14ac:dyDescent="0.35">
      <c r="A5014" t="s">
        <v>187</v>
      </c>
      <c r="B5014" t="s">
        <v>353</v>
      </c>
      <c r="C5014">
        <v>91492</v>
      </c>
      <c r="D5014">
        <v>2022</v>
      </c>
      <c r="E5014">
        <v>10</v>
      </c>
      <c r="F5014">
        <v>36.82</v>
      </c>
      <c r="G5014">
        <v>5.85</v>
      </c>
    </row>
    <row r="5015" spans="1:7" ht="15.5" hidden="1" x14ac:dyDescent="0.35">
      <c r="A5015" t="s">
        <v>187</v>
      </c>
      <c r="B5015" t="s">
        <v>353</v>
      </c>
      <c r="C5015">
        <v>91492</v>
      </c>
      <c r="D5015">
        <v>2023</v>
      </c>
      <c r="E5015">
        <v>1</v>
      </c>
      <c r="F5015">
        <v>0</v>
      </c>
      <c r="G5015">
        <v>0</v>
      </c>
    </row>
    <row r="5016" spans="1:7" ht="15.5" hidden="1" x14ac:dyDescent="0.35">
      <c r="A5016" t="s">
        <v>187</v>
      </c>
      <c r="B5016" t="s">
        <v>353</v>
      </c>
      <c r="C5016">
        <v>91492</v>
      </c>
      <c r="D5016">
        <v>2023</v>
      </c>
      <c r="E5016">
        <v>2</v>
      </c>
      <c r="F5016">
        <v>0</v>
      </c>
      <c r="G5016">
        <v>0</v>
      </c>
    </row>
    <row r="5017" spans="1:7" ht="15.5" hidden="1" x14ac:dyDescent="0.35">
      <c r="A5017" t="s">
        <v>187</v>
      </c>
      <c r="B5017" t="s">
        <v>353</v>
      </c>
      <c r="C5017">
        <v>91492</v>
      </c>
      <c r="D5017">
        <v>2023</v>
      </c>
      <c r="E5017">
        <v>3</v>
      </c>
      <c r="F5017">
        <v>0</v>
      </c>
      <c r="G5017">
        <v>0</v>
      </c>
    </row>
    <row r="5018" spans="1:7" ht="15.5" hidden="1" x14ac:dyDescent="0.35">
      <c r="A5018" t="s">
        <v>187</v>
      </c>
      <c r="B5018" t="s">
        <v>353</v>
      </c>
      <c r="C5018">
        <v>91492</v>
      </c>
      <c r="D5018">
        <v>2023</v>
      </c>
      <c r="E5018">
        <v>4</v>
      </c>
      <c r="F5018">
        <v>0</v>
      </c>
      <c r="G5018">
        <v>0</v>
      </c>
    </row>
    <row r="5019" spans="1:7" ht="15.5" hidden="1" x14ac:dyDescent="0.35">
      <c r="A5019" t="s">
        <v>187</v>
      </c>
      <c r="B5019" t="s">
        <v>353</v>
      </c>
      <c r="C5019">
        <v>91492</v>
      </c>
      <c r="D5019">
        <v>2023</v>
      </c>
      <c r="E5019">
        <v>5</v>
      </c>
      <c r="F5019">
        <v>0</v>
      </c>
      <c r="G5019">
        <v>0</v>
      </c>
    </row>
    <row r="5020" spans="1:7" ht="15.5" hidden="1" x14ac:dyDescent="0.35">
      <c r="A5020" t="s">
        <v>187</v>
      </c>
      <c r="B5020" t="s">
        <v>353</v>
      </c>
      <c r="C5020">
        <v>91492</v>
      </c>
      <c r="D5020">
        <v>2023</v>
      </c>
      <c r="E5020">
        <v>6</v>
      </c>
      <c r="F5020">
        <v>0</v>
      </c>
      <c r="G5020">
        <v>0</v>
      </c>
    </row>
    <row r="5021" spans="1:7" ht="15.5" hidden="1" x14ac:dyDescent="0.35">
      <c r="A5021" t="s">
        <v>187</v>
      </c>
      <c r="B5021" t="s">
        <v>353</v>
      </c>
      <c r="C5021">
        <v>91492</v>
      </c>
      <c r="D5021">
        <v>2023</v>
      </c>
      <c r="E5021">
        <v>7</v>
      </c>
      <c r="F5021">
        <v>0</v>
      </c>
      <c r="G5021">
        <v>0</v>
      </c>
    </row>
    <row r="5022" spans="1:7" ht="15.5" hidden="1" x14ac:dyDescent="0.35">
      <c r="A5022" t="s">
        <v>187</v>
      </c>
      <c r="B5022" t="s">
        <v>353</v>
      </c>
      <c r="C5022">
        <v>91492</v>
      </c>
      <c r="D5022">
        <v>2023</v>
      </c>
      <c r="E5022">
        <v>8</v>
      </c>
      <c r="F5022">
        <v>114.39</v>
      </c>
      <c r="G5022">
        <v>17.98</v>
      </c>
    </row>
    <row r="5023" spans="1:7" ht="15.5" hidden="1" x14ac:dyDescent="0.35">
      <c r="A5023" t="s">
        <v>187</v>
      </c>
      <c r="B5023" t="s">
        <v>353</v>
      </c>
      <c r="C5023">
        <v>91492</v>
      </c>
      <c r="D5023">
        <v>2023</v>
      </c>
      <c r="E5023">
        <v>9</v>
      </c>
      <c r="F5023">
        <v>419.28</v>
      </c>
      <c r="G5023">
        <v>36</v>
      </c>
    </row>
    <row r="5024" spans="1:7" ht="15.5" hidden="1" x14ac:dyDescent="0.35">
      <c r="A5024" t="s">
        <v>187</v>
      </c>
      <c r="B5024" t="s">
        <v>353</v>
      </c>
      <c r="C5024">
        <v>91492</v>
      </c>
      <c r="D5024">
        <v>2023</v>
      </c>
      <c r="E5024">
        <v>10</v>
      </c>
      <c r="F5024">
        <v>462.7</v>
      </c>
      <c r="G5024">
        <v>54</v>
      </c>
    </row>
    <row r="5025" spans="1:7" ht="15.5" hidden="1" x14ac:dyDescent="0.35">
      <c r="A5025" t="s">
        <v>187</v>
      </c>
      <c r="B5025" t="s">
        <v>353</v>
      </c>
      <c r="C5025">
        <v>91492</v>
      </c>
      <c r="D5025">
        <v>2023</v>
      </c>
      <c r="E5025">
        <v>11</v>
      </c>
      <c r="F5025">
        <v>464.42</v>
      </c>
      <c r="G5025">
        <v>51</v>
      </c>
    </row>
    <row r="5026" spans="1:7" ht="15.5" hidden="1" x14ac:dyDescent="0.35">
      <c r="A5026" t="s">
        <v>187</v>
      </c>
      <c r="B5026" t="s">
        <v>353</v>
      </c>
      <c r="C5026">
        <v>91492</v>
      </c>
      <c r="D5026">
        <v>2023</v>
      </c>
      <c r="E5026">
        <v>12</v>
      </c>
      <c r="F5026">
        <v>425.14</v>
      </c>
      <c r="G5026">
        <v>44</v>
      </c>
    </row>
    <row r="5027" spans="1:7" ht="15.5" hidden="1" x14ac:dyDescent="0.35">
      <c r="A5027" t="s">
        <v>187</v>
      </c>
      <c r="B5027" t="s">
        <v>353</v>
      </c>
      <c r="C5027">
        <v>91492</v>
      </c>
      <c r="D5027">
        <v>2024</v>
      </c>
      <c r="E5027">
        <v>1</v>
      </c>
      <c r="F5027">
        <v>443.01</v>
      </c>
      <c r="G5027">
        <v>46</v>
      </c>
    </row>
    <row r="5028" spans="1:7" ht="15.5" hidden="1" x14ac:dyDescent="0.35">
      <c r="A5028" t="s">
        <v>187</v>
      </c>
      <c r="B5028" t="s">
        <v>353</v>
      </c>
      <c r="C5028">
        <v>91492</v>
      </c>
      <c r="D5028">
        <v>2024</v>
      </c>
      <c r="E5028">
        <v>2</v>
      </c>
      <c r="F5028">
        <v>462.3</v>
      </c>
      <c r="G5028">
        <v>43</v>
      </c>
    </row>
    <row r="5029" spans="1:7" ht="15.5" hidden="1" x14ac:dyDescent="0.35">
      <c r="A5029" t="s">
        <v>187</v>
      </c>
      <c r="B5029" t="s">
        <v>353</v>
      </c>
      <c r="C5029">
        <v>91492</v>
      </c>
      <c r="D5029">
        <v>2024</v>
      </c>
      <c r="E5029">
        <v>3</v>
      </c>
      <c r="F5029">
        <v>484.7</v>
      </c>
      <c r="G5029">
        <v>53</v>
      </c>
    </row>
    <row r="5030" spans="1:7" ht="15.5" hidden="1" x14ac:dyDescent="0.35">
      <c r="A5030" t="s">
        <v>187</v>
      </c>
      <c r="B5030" t="s">
        <v>353</v>
      </c>
      <c r="C5030">
        <v>91492</v>
      </c>
      <c r="D5030">
        <v>2024</v>
      </c>
      <c r="E5030">
        <v>4</v>
      </c>
      <c r="F5030">
        <v>474.8</v>
      </c>
      <c r="G5030">
        <v>45</v>
      </c>
    </row>
    <row r="5031" spans="1:7" ht="15.5" hidden="1" x14ac:dyDescent="0.35">
      <c r="A5031" t="s">
        <v>187</v>
      </c>
      <c r="B5031" t="s">
        <v>353</v>
      </c>
      <c r="C5031">
        <v>91492</v>
      </c>
      <c r="D5031">
        <v>2024</v>
      </c>
      <c r="E5031">
        <v>5</v>
      </c>
      <c r="F5031">
        <v>409.58</v>
      </c>
      <c r="G5031">
        <v>44</v>
      </c>
    </row>
    <row r="5032" spans="1:7" ht="15.5" hidden="1" x14ac:dyDescent="0.35">
      <c r="A5032" t="s">
        <v>187</v>
      </c>
      <c r="B5032" t="s">
        <v>353</v>
      </c>
      <c r="C5032">
        <v>91492</v>
      </c>
      <c r="D5032">
        <v>2024</v>
      </c>
      <c r="E5032">
        <v>6</v>
      </c>
      <c r="F5032">
        <v>483.1</v>
      </c>
      <c r="G5032">
        <v>48</v>
      </c>
    </row>
    <row r="5033" spans="1:7" ht="15.5" hidden="1" x14ac:dyDescent="0.35">
      <c r="A5033" t="s">
        <v>187</v>
      </c>
      <c r="B5033" t="s">
        <v>353</v>
      </c>
      <c r="C5033">
        <v>91492</v>
      </c>
      <c r="D5033">
        <v>2024</v>
      </c>
      <c r="E5033">
        <v>7</v>
      </c>
      <c r="F5033">
        <v>490.9</v>
      </c>
      <c r="G5033">
        <v>51</v>
      </c>
    </row>
    <row r="5034" spans="1:7" ht="15.5" hidden="1" x14ac:dyDescent="0.35">
      <c r="A5034" t="s">
        <v>187</v>
      </c>
      <c r="B5034" t="s">
        <v>353</v>
      </c>
      <c r="C5034">
        <v>91492</v>
      </c>
      <c r="D5034">
        <v>2024</v>
      </c>
      <c r="E5034">
        <v>8</v>
      </c>
      <c r="F5034">
        <v>445.45</v>
      </c>
      <c r="G5034">
        <v>50</v>
      </c>
    </row>
    <row r="5035" spans="1:7" ht="15.5" hidden="1" x14ac:dyDescent="0.35">
      <c r="A5035" t="s">
        <v>187</v>
      </c>
      <c r="B5035" t="s">
        <v>353</v>
      </c>
      <c r="C5035">
        <v>91492</v>
      </c>
      <c r="D5035">
        <v>2024</v>
      </c>
      <c r="E5035">
        <v>9</v>
      </c>
      <c r="F5035">
        <v>407.33</v>
      </c>
      <c r="G5035">
        <v>48</v>
      </c>
    </row>
    <row r="5036" spans="1:7" ht="15.5" hidden="1" x14ac:dyDescent="0.35">
      <c r="A5036" t="s">
        <v>187</v>
      </c>
      <c r="B5036" t="s">
        <v>353</v>
      </c>
      <c r="C5036">
        <v>91492</v>
      </c>
      <c r="D5036">
        <v>2024</v>
      </c>
      <c r="E5036">
        <v>10</v>
      </c>
      <c r="F5036">
        <v>483.05</v>
      </c>
      <c r="G5036">
        <v>41</v>
      </c>
    </row>
    <row r="5037" spans="1:7" ht="15.5" hidden="1" x14ac:dyDescent="0.35">
      <c r="A5037" t="s">
        <v>187</v>
      </c>
      <c r="B5037" t="s">
        <v>353</v>
      </c>
      <c r="C5037">
        <v>91492</v>
      </c>
      <c r="D5037">
        <v>2024</v>
      </c>
      <c r="E5037">
        <v>11</v>
      </c>
      <c r="F5037">
        <v>476.84</v>
      </c>
      <c r="G5037">
        <v>42</v>
      </c>
    </row>
    <row r="5038" spans="1:7" ht="15.5" hidden="1" x14ac:dyDescent="0.35">
      <c r="A5038" t="s">
        <v>187</v>
      </c>
      <c r="B5038" t="s">
        <v>353</v>
      </c>
      <c r="C5038">
        <v>91492</v>
      </c>
      <c r="D5038">
        <v>2024</v>
      </c>
      <c r="E5038">
        <v>12</v>
      </c>
      <c r="F5038">
        <v>459.97</v>
      </c>
      <c r="G5038">
        <v>42</v>
      </c>
    </row>
    <row r="5039" spans="1:7" ht="15.5" x14ac:dyDescent="0.35">
      <c r="A5039" t="s">
        <v>187</v>
      </c>
      <c r="B5039" t="s">
        <v>353</v>
      </c>
      <c r="C5039">
        <v>91492</v>
      </c>
      <c r="D5039">
        <v>2025</v>
      </c>
      <c r="E5039">
        <v>1</v>
      </c>
      <c r="F5039">
        <v>380.33</v>
      </c>
      <c r="G5039">
        <v>39</v>
      </c>
    </row>
    <row r="5040" spans="1:7" ht="15.5" x14ac:dyDescent="0.35">
      <c r="A5040" t="s">
        <v>187</v>
      </c>
      <c r="B5040" t="s">
        <v>353</v>
      </c>
      <c r="C5040">
        <v>91492</v>
      </c>
      <c r="D5040">
        <v>2025</v>
      </c>
      <c r="E5040">
        <v>2</v>
      </c>
      <c r="F5040">
        <v>433.93</v>
      </c>
      <c r="G5040">
        <v>43</v>
      </c>
    </row>
    <row r="5041" spans="1:7" ht="15.5" x14ac:dyDescent="0.35">
      <c r="A5041" t="s">
        <v>187</v>
      </c>
      <c r="B5041" t="s">
        <v>353</v>
      </c>
      <c r="C5041">
        <v>91492</v>
      </c>
      <c r="D5041">
        <v>2025</v>
      </c>
      <c r="E5041">
        <v>3</v>
      </c>
      <c r="F5041">
        <v>415.99</v>
      </c>
      <c r="G5041">
        <v>42</v>
      </c>
    </row>
    <row r="5042" spans="1:7" ht="15.5" x14ac:dyDescent="0.35">
      <c r="A5042" t="s">
        <v>187</v>
      </c>
      <c r="B5042" t="s">
        <v>353</v>
      </c>
      <c r="C5042">
        <v>91492</v>
      </c>
      <c r="D5042">
        <v>2025</v>
      </c>
      <c r="E5042">
        <v>4</v>
      </c>
      <c r="F5042">
        <v>487.7</v>
      </c>
      <c r="G5042">
        <v>43</v>
      </c>
    </row>
    <row r="5043" spans="1:7" ht="15.5" x14ac:dyDescent="0.35">
      <c r="A5043" t="s">
        <v>187</v>
      </c>
      <c r="B5043" t="s">
        <v>353</v>
      </c>
      <c r="C5043">
        <v>91492</v>
      </c>
      <c r="D5043">
        <v>2025</v>
      </c>
      <c r="E5043">
        <v>5</v>
      </c>
      <c r="F5043">
        <v>457.28</v>
      </c>
      <c r="G5043">
        <v>43</v>
      </c>
    </row>
    <row r="5044" spans="1:7" ht="15.5" x14ac:dyDescent="0.35">
      <c r="A5044" t="s">
        <v>187</v>
      </c>
      <c r="B5044" t="s">
        <v>353</v>
      </c>
      <c r="C5044">
        <v>91492</v>
      </c>
      <c r="D5044">
        <v>2025</v>
      </c>
      <c r="E5044">
        <v>6</v>
      </c>
      <c r="F5044">
        <v>447.25</v>
      </c>
      <c r="G5044">
        <v>44</v>
      </c>
    </row>
    <row r="5045" spans="1:7" ht="15.5" x14ac:dyDescent="0.35">
      <c r="A5045" t="s">
        <v>187</v>
      </c>
      <c r="B5045" t="s">
        <v>353</v>
      </c>
      <c r="C5045">
        <v>91492</v>
      </c>
      <c r="D5045">
        <v>2025</v>
      </c>
      <c r="E5045">
        <v>7</v>
      </c>
      <c r="F5045">
        <v>437.55</v>
      </c>
      <c r="G5045">
        <v>43</v>
      </c>
    </row>
    <row r="5046" spans="1:7" ht="15.5" x14ac:dyDescent="0.35">
      <c r="A5046" t="s">
        <v>187</v>
      </c>
      <c r="B5046" t="s">
        <v>353</v>
      </c>
      <c r="C5046">
        <v>91492</v>
      </c>
      <c r="D5046">
        <v>2025</v>
      </c>
      <c r="E5046">
        <v>8</v>
      </c>
      <c r="F5046">
        <v>473.68</v>
      </c>
      <c r="G5046">
        <v>45</v>
      </c>
    </row>
    <row r="5047" spans="1:7" ht="15.5" x14ac:dyDescent="0.35">
      <c r="A5047" t="s">
        <v>187</v>
      </c>
      <c r="B5047" t="s">
        <v>353</v>
      </c>
      <c r="C5047">
        <v>91492</v>
      </c>
      <c r="D5047">
        <v>2025</v>
      </c>
      <c r="E5047">
        <v>9</v>
      </c>
      <c r="F5047">
        <v>416.62</v>
      </c>
      <c r="G5047">
        <v>42</v>
      </c>
    </row>
    <row r="5048" spans="1:7" ht="15.5" x14ac:dyDescent="0.35">
      <c r="A5048" t="s">
        <v>187</v>
      </c>
      <c r="B5048" t="s">
        <v>353</v>
      </c>
      <c r="C5048">
        <v>91492</v>
      </c>
      <c r="D5048">
        <v>2025</v>
      </c>
      <c r="E5048">
        <v>10</v>
      </c>
      <c r="F5048">
        <v>469.62</v>
      </c>
      <c r="G5048">
        <v>44</v>
      </c>
    </row>
    <row r="5049" spans="1:7" ht="15.5" x14ac:dyDescent="0.35">
      <c r="A5049" t="s">
        <v>187</v>
      </c>
      <c r="B5049" t="s">
        <v>353</v>
      </c>
      <c r="C5049">
        <v>91492</v>
      </c>
      <c r="D5049">
        <v>2025</v>
      </c>
      <c r="E5049">
        <v>11</v>
      </c>
      <c r="F5049">
        <v>372.86</v>
      </c>
      <c r="G5049">
        <v>30</v>
      </c>
    </row>
    <row r="5050" spans="1:7" ht="15.5" hidden="1" x14ac:dyDescent="0.35">
      <c r="A5050" t="s">
        <v>187</v>
      </c>
      <c r="B5050" t="s">
        <v>353</v>
      </c>
      <c r="C5050">
        <v>91493</v>
      </c>
      <c r="D5050">
        <v>2017</v>
      </c>
      <c r="E5050">
        <v>11</v>
      </c>
      <c r="F5050">
        <v>178.37</v>
      </c>
      <c r="G5050">
        <v>25</v>
      </c>
    </row>
    <row r="5051" spans="1:7" ht="15.5" hidden="1" x14ac:dyDescent="0.35">
      <c r="A5051" t="s">
        <v>187</v>
      </c>
      <c r="B5051" t="s">
        <v>353</v>
      </c>
      <c r="C5051">
        <v>91493</v>
      </c>
      <c r="D5051">
        <v>2017</v>
      </c>
      <c r="E5051">
        <v>12</v>
      </c>
      <c r="F5051">
        <v>295.18</v>
      </c>
      <c r="G5051">
        <v>35</v>
      </c>
    </row>
    <row r="5052" spans="1:7" ht="15.5" hidden="1" x14ac:dyDescent="0.35">
      <c r="A5052" t="s">
        <v>187</v>
      </c>
      <c r="B5052" t="s">
        <v>353</v>
      </c>
      <c r="C5052">
        <v>91493</v>
      </c>
      <c r="D5052">
        <v>2018</v>
      </c>
      <c r="E5052">
        <v>1</v>
      </c>
      <c r="F5052">
        <v>294.7</v>
      </c>
      <c r="G5052">
        <v>35</v>
      </c>
    </row>
    <row r="5053" spans="1:7" ht="15.5" hidden="1" x14ac:dyDescent="0.35">
      <c r="A5053" t="s">
        <v>187</v>
      </c>
      <c r="B5053" t="s">
        <v>353</v>
      </c>
      <c r="C5053">
        <v>91493</v>
      </c>
      <c r="D5053">
        <v>2018</v>
      </c>
      <c r="E5053">
        <v>2</v>
      </c>
      <c r="F5053">
        <v>365.67</v>
      </c>
      <c r="G5053">
        <v>47</v>
      </c>
    </row>
    <row r="5054" spans="1:7" ht="15.5" hidden="1" x14ac:dyDescent="0.35">
      <c r="A5054" t="s">
        <v>187</v>
      </c>
      <c r="B5054" t="s">
        <v>353</v>
      </c>
      <c r="C5054">
        <v>91493</v>
      </c>
      <c r="D5054">
        <v>2018</v>
      </c>
      <c r="E5054">
        <v>3</v>
      </c>
      <c r="F5054">
        <v>373.06</v>
      </c>
      <c r="G5054">
        <v>44</v>
      </c>
    </row>
    <row r="5055" spans="1:7" ht="15.5" hidden="1" x14ac:dyDescent="0.35">
      <c r="A5055" t="s">
        <v>187</v>
      </c>
      <c r="B5055" t="s">
        <v>353</v>
      </c>
      <c r="C5055">
        <v>91493</v>
      </c>
      <c r="D5055">
        <v>2018</v>
      </c>
      <c r="E5055">
        <v>4</v>
      </c>
      <c r="F5055">
        <v>292.14999999999998</v>
      </c>
      <c r="G5055">
        <v>33</v>
      </c>
    </row>
    <row r="5056" spans="1:7" ht="15.5" hidden="1" x14ac:dyDescent="0.35">
      <c r="A5056" t="s">
        <v>187</v>
      </c>
      <c r="B5056" t="s">
        <v>353</v>
      </c>
      <c r="C5056">
        <v>91493</v>
      </c>
      <c r="D5056">
        <v>2018</v>
      </c>
      <c r="E5056">
        <v>5</v>
      </c>
      <c r="F5056">
        <v>403.75</v>
      </c>
      <c r="G5056">
        <v>46</v>
      </c>
    </row>
    <row r="5057" spans="1:7" ht="15.5" hidden="1" x14ac:dyDescent="0.35">
      <c r="A5057" t="s">
        <v>187</v>
      </c>
      <c r="B5057" t="s">
        <v>353</v>
      </c>
      <c r="C5057">
        <v>91493</v>
      </c>
      <c r="D5057">
        <v>2018</v>
      </c>
      <c r="E5057">
        <v>6</v>
      </c>
      <c r="F5057">
        <v>404.59</v>
      </c>
      <c r="G5057">
        <v>45</v>
      </c>
    </row>
    <row r="5058" spans="1:7" ht="15.5" hidden="1" x14ac:dyDescent="0.35">
      <c r="A5058" t="s">
        <v>187</v>
      </c>
      <c r="B5058" t="s">
        <v>353</v>
      </c>
      <c r="C5058">
        <v>91493</v>
      </c>
      <c r="D5058">
        <v>2018</v>
      </c>
      <c r="E5058">
        <v>7</v>
      </c>
      <c r="F5058">
        <v>366.85</v>
      </c>
      <c r="G5058">
        <v>44</v>
      </c>
    </row>
    <row r="5059" spans="1:7" ht="15.5" hidden="1" x14ac:dyDescent="0.35">
      <c r="A5059" t="s">
        <v>187</v>
      </c>
      <c r="B5059" t="s">
        <v>353</v>
      </c>
      <c r="C5059">
        <v>91493</v>
      </c>
      <c r="D5059">
        <v>2018</v>
      </c>
      <c r="E5059">
        <v>8</v>
      </c>
      <c r="F5059">
        <v>398.03</v>
      </c>
      <c r="G5059">
        <v>50</v>
      </c>
    </row>
    <row r="5060" spans="1:7" ht="15.5" hidden="1" x14ac:dyDescent="0.35">
      <c r="A5060" t="s">
        <v>187</v>
      </c>
      <c r="B5060" t="s">
        <v>353</v>
      </c>
      <c r="C5060">
        <v>91493</v>
      </c>
      <c r="D5060">
        <v>2018</v>
      </c>
      <c r="E5060">
        <v>9</v>
      </c>
      <c r="F5060">
        <v>352.38</v>
      </c>
      <c r="G5060">
        <v>40</v>
      </c>
    </row>
    <row r="5061" spans="1:7" ht="15.5" hidden="1" x14ac:dyDescent="0.35">
      <c r="A5061" t="s">
        <v>187</v>
      </c>
      <c r="B5061" t="s">
        <v>353</v>
      </c>
      <c r="C5061">
        <v>91493</v>
      </c>
      <c r="D5061">
        <v>2018</v>
      </c>
      <c r="E5061">
        <v>10</v>
      </c>
      <c r="F5061">
        <v>399.02</v>
      </c>
      <c r="G5061">
        <v>46</v>
      </c>
    </row>
    <row r="5062" spans="1:7" ht="15.5" hidden="1" x14ac:dyDescent="0.35">
      <c r="A5062" t="s">
        <v>187</v>
      </c>
      <c r="B5062" t="s">
        <v>353</v>
      </c>
      <c r="C5062">
        <v>91493</v>
      </c>
      <c r="D5062">
        <v>2018</v>
      </c>
      <c r="E5062">
        <v>11</v>
      </c>
      <c r="F5062">
        <v>318.12</v>
      </c>
      <c r="G5062">
        <v>33</v>
      </c>
    </row>
    <row r="5063" spans="1:7" ht="15.5" hidden="1" x14ac:dyDescent="0.35">
      <c r="A5063" t="s">
        <v>187</v>
      </c>
      <c r="B5063" t="s">
        <v>353</v>
      </c>
      <c r="C5063">
        <v>91493</v>
      </c>
      <c r="D5063">
        <v>2018</v>
      </c>
      <c r="E5063">
        <v>12</v>
      </c>
      <c r="F5063">
        <v>156.80000000000001</v>
      </c>
      <c r="G5063">
        <v>18.41</v>
      </c>
    </row>
    <row r="5064" spans="1:7" ht="15.5" hidden="1" x14ac:dyDescent="0.35">
      <c r="A5064" t="s">
        <v>187</v>
      </c>
      <c r="B5064" t="s">
        <v>353</v>
      </c>
      <c r="C5064">
        <v>91493</v>
      </c>
      <c r="D5064">
        <v>2019</v>
      </c>
      <c r="E5064">
        <v>1</v>
      </c>
      <c r="F5064">
        <v>0</v>
      </c>
      <c r="G5064">
        <v>0</v>
      </c>
    </row>
    <row r="5065" spans="1:7" ht="15.5" hidden="1" x14ac:dyDescent="0.35">
      <c r="A5065" t="s">
        <v>187</v>
      </c>
      <c r="B5065" t="s">
        <v>353</v>
      </c>
      <c r="C5065">
        <v>91493</v>
      </c>
      <c r="D5065">
        <v>2019</v>
      </c>
      <c r="E5065">
        <v>2</v>
      </c>
      <c r="F5065">
        <v>0</v>
      </c>
      <c r="G5065">
        <v>0</v>
      </c>
    </row>
    <row r="5066" spans="1:7" ht="15.5" hidden="1" x14ac:dyDescent="0.35">
      <c r="A5066" t="s">
        <v>187</v>
      </c>
      <c r="B5066" t="s">
        <v>353</v>
      </c>
      <c r="C5066">
        <v>91493</v>
      </c>
      <c r="D5066">
        <v>2019</v>
      </c>
      <c r="E5066">
        <v>3</v>
      </c>
      <c r="F5066">
        <v>246.43</v>
      </c>
      <c r="G5066">
        <v>32</v>
      </c>
    </row>
    <row r="5067" spans="1:7" ht="15.5" hidden="1" x14ac:dyDescent="0.35">
      <c r="A5067" t="s">
        <v>187</v>
      </c>
      <c r="B5067" t="s">
        <v>353</v>
      </c>
      <c r="C5067">
        <v>91493</v>
      </c>
      <c r="D5067">
        <v>2019</v>
      </c>
      <c r="E5067">
        <v>4</v>
      </c>
      <c r="F5067">
        <v>315.17</v>
      </c>
      <c r="G5067">
        <v>37</v>
      </c>
    </row>
    <row r="5068" spans="1:7" ht="15.5" hidden="1" x14ac:dyDescent="0.35">
      <c r="A5068" t="s">
        <v>187</v>
      </c>
      <c r="B5068" t="s">
        <v>353</v>
      </c>
      <c r="C5068">
        <v>91493</v>
      </c>
      <c r="D5068">
        <v>2019</v>
      </c>
      <c r="E5068">
        <v>5</v>
      </c>
      <c r="F5068">
        <v>395.93</v>
      </c>
      <c r="G5068">
        <v>48</v>
      </c>
    </row>
    <row r="5069" spans="1:7" ht="15.5" hidden="1" x14ac:dyDescent="0.35">
      <c r="A5069" t="s">
        <v>187</v>
      </c>
      <c r="B5069" t="s">
        <v>353</v>
      </c>
      <c r="C5069">
        <v>91493</v>
      </c>
      <c r="D5069">
        <v>2019</v>
      </c>
      <c r="E5069">
        <v>6</v>
      </c>
      <c r="F5069">
        <v>369.37</v>
      </c>
      <c r="G5069">
        <v>35</v>
      </c>
    </row>
    <row r="5070" spans="1:7" ht="15.5" hidden="1" x14ac:dyDescent="0.35">
      <c r="A5070" t="s">
        <v>187</v>
      </c>
      <c r="B5070" t="s">
        <v>353</v>
      </c>
      <c r="C5070">
        <v>91493</v>
      </c>
      <c r="D5070">
        <v>2019</v>
      </c>
      <c r="E5070">
        <v>7</v>
      </c>
      <c r="F5070">
        <v>447.71</v>
      </c>
      <c r="G5070">
        <v>49</v>
      </c>
    </row>
    <row r="5071" spans="1:7" ht="15.5" hidden="1" x14ac:dyDescent="0.35">
      <c r="A5071" t="s">
        <v>187</v>
      </c>
      <c r="B5071" t="s">
        <v>353</v>
      </c>
      <c r="C5071">
        <v>91493</v>
      </c>
      <c r="D5071">
        <v>2019</v>
      </c>
      <c r="E5071">
        <v>8</v>
      </c>
      <c r="F5071">
        <v>323.19</v>
      </c>
      <c r="G5071">
        <v>35</v>
      </c>
    </row>
    <row r="5072" spans="1:7" ht="15.5" hidden="1" x14ac:dyDescent="0.35">
      <c r="A5072" t="s">
        <v>187</v>
      </c>
      <c r="B5072" t="s">
        <v>353</v>
      </c>
      <c r="C5072">
        <v>91493</v>
      </c>
      <c r="D5072">
        <v>2019</v>
      </c>
      <c r="E5072">
        <v>9</v>
      </c>
      <c r="F5072">
        <v>309.43</v>
      </c>
      <c r="G5072">
        <v>31</v>
      </c>
    </row>
    <row r="5073" spans="1:7" ht="15.5" hidden="1" x14ac:dyDescent="0.35">
      <c r="A5073" t="s">
        <v>187</v>
      </c>
      <c r="B5073" t="s">
        <v>353</v>
      </c>
      <c r="C5073">
        <v>91493</v>
      </c>
      <c r="D5073">
        <v>2019</v>
      </c>
      <c r="E5073">
        <v>10</v>
      </c>
      <c r="F5073">
        <v>423.72</v>
      </c>
      <c r="G5073">
        <v>50</v>
      </c>
    </row>
    <row r="5074" spans="1:7" ht="15.5" hidden="1" x14ac:dyDescent="0.35">
      <c r="A5074" t="s">
        <v>187</v>
      </c>
      <c r="B5074" t="s">
        <v>353</v>
      </c>
      <c r="C5074">
        <v>91493</v>
      </c>
      <c r="D5074">
        <v>2019</v>
      </c>
      <c r="E5074">
        <v>11</v>
      </c>
      <c r="F5074">
        <v>342.81</v>
      </c>
      <c r="G5074">
        <v>39</v>
      </c>
    </row>
    <row r="5075" spans="1:7" ht="15.5" hidden="1" x14ac:dyDescent="0.35">
      <c r="A5075" t="s">
        <v>187</v>
      </c>
      <c r="B5075" t="s">
        <v>353</v>
      </c>
      <c r="C5075">
        <v>91493</v>
      </c>
      <c r="D5075">
        <v>2019</v>
      </c>
      <c r="E5075">
        <v>12</v>
      </c>
      <c r="F5075">
        <v>407.92</v>
      </c>
      <c r="G5075">
        <v>42</v>
      </c>
    </row>
    <row r="5076" spans="1:7" ht="15.5" hidden="1" x14ac:dyDescent="0.35">
      <c r="A5076" t="s">
        <v>187</v>
      </c>
      <c r="B5076" t="s">
        <v>353</v>
      </c>
      <c r="C5076">
        <v>91493</v>
      </c>
      <c r="D5076">
        <v>2020</v>
      </c>
      <c r="E5076">
        <v>1</v>
      </c>
      <c r="F5076">
        <v>409.02</v>
      </c>
      <c r="G5076">
        <v>45.47</v>
      </c>
    </row>
    <row r="5077" spans="1:7" ht="15.5" hidden="1" x14ac:dyDescent="0.35">
      <c r="A5077" t="s">
        <v>187</v>
      </c>
      <c r="B5077" t="s">
        <v>353</v>
      </c>
      <c r="C5077">
        <v>91493</v>
      </c>
      <c r="D5077">
        <v>2020</v>
      </c>
      <c r="E5077">
        <v>2</v>
      </c>
      <c r="F5077">
        <v>382.63</v>
      </c>
      <c r="G5077">
        <v>42.53</v>
      </c>
    </row>
    <row r="5078" spans="1:7" ht="15.5" hidden="1" x14ac:dyDescent="0.35">
      <c r="A5078" t="s">
        <v>187</v>
      </c>
      <c r="B5078" t="s">
        <v>353</v>
      </c>
      <c r="C5078">
        <v>91493</v>
      </c>
      <c r="D5078">
        <v>2020</v>
      </c>
      <c r="E5078">
        <v>3</v>
      </c>
      <c r="F5078">
        <v>282.60000000000002</v>
      </c>
      <c r="G5078">
        <v>26</v>
      </c>
    </row>
    <row r="5079" spans="1:7" ht="15.5" hidden="1" x14ac:dyDescent="0.35">
      <c r="A5079" t="s">
        <v>187</v>
      </c>
      <c r="B5079" t="s">
        <v>353</v>
      </c>
      <c r="C5079">
        <v>91493</v>
      </c>
      <c r="D5079">
        <v>2020</v>
      </c>
      <c r="E5079">
        <v>4</v>
      </c>
      <c r="F5079">
        <v>0</v>
      </c>
      <c r="G5079">
        <v>0</v>
      </c>
    </row>
    <row r="5080" spans="1:7" ht="15.5" hidden="1" x14ac:dyDescent="0.35">
      <c r="A5080" t="s">
        <v>187</v>
      </c>
      <c r="B5080" t="s">
        <v>353</v>
      </c>
      <c r="C5080">
        <v>91493</v>
      </c>
      <c r="D5080">
        <v>2020</v>
      </c>
      <c r="E5080">
        <v>5</v>
      </c>
      <c r="F5080">
        <v>0</v>
      </c>
      <c r="G5080">
        <v>0</v>
      </c>
    </row>
    <row r="5081" spans="1:7" ht="15.5" hidden="1" x14ac:dyDescent="0.35">
      <c r="A5081" t="s">
        <v>187</v>
      </c>
      <c r="B5081" t="s">
        <v>353</v>
      </c>
      <c r="C5081">
        <v>91493</v>
      </c>
      <c r="D5081">
        <v>2020</v>
      </c>
      <c r="E5081">
        <v>6</v>
      </c>
      <c r="F5081">
        <v>0</v>
      </c>
      <c r="G5081">
        <v>0</v>
      </c>
    </row>
    <row r="5082" spans="1:7" ht="15.5" hidden="1" x14ac:dyDescent="0.35">
      <c r="A5082" t="s">
        <v>187</v>
      </c>
      <c r="B5082" t="s">
        <v>353</v>
      </c>
      <c r="C5082">
        <v>91493</v>
      </c>
      <c r="D5082">
        <v>2020</v>
      </c>
      <c r="E5082">
        <v>7</v>
      </c>
      <c r="F5082">
        <v>0</v>
      </c>
      <c r="G5082">
        <v>0</v>
      </c>
    </row>
    <row r="5083" spans="1:7" ht="15.5" hidden="1" x14ac:dyDescent="0.35">
      <c r="A5083" t="s">
        <v>187</v>
      </c>
      <c r="B5083" t="s">
        <v>353</v>
      </c>
      <c r="C5083">
        <v>91493</v>
      </c>
      <c r="D5083">
        <v>2020</v>
      </c>
      <c r="E5083">
        <v>8</v>
      </c>
      <c r="F5083">
        <v>0.98</v>
      </c>
      <c r="G5083">
        <v>1</v>
      </c>
    </row>
    <row r="5084" spans="1:7" ht="15.5" hidden="1" x14ac:dyDescent="0.35">
      <c r="A5084" t="s">
        <v>187</v>
      </c>
      <c r="B5084" t="s">
        <v>353</v>
      </c>
      <c r="C5084">
        <v>91493</v>
      </c>
      <c r="D5084">
        <v>2020</v>
      </c>
      <c r="E5084">
        <v>9</v>
      </c>
      <c r="F5084">
        <v>0</v>
      </c>
      <c r="G5084">
        <v>0</v>
      </c>
    </row>
    <row r="5085" spans="1:7" ht="15.5" hidden="1" x14ac:dyDescent="0.35">
      <c r="A5085" t="s">
        <v>187</v>
      </c>
      <c r="B5085" t="s">
        <v>353</v>
      </c>
      <c r="C5085">
        <v>91493</v>
      </c>
      <c r="D5085">
        <v>2020</v>
      </c>
      <c r="E5085">
        <v>10</v>
      </c>
      <c r="F5085">
        <v>0</v>
      </c>
      <c r="G5085">
        <v>0</v>
      </c>
    </row>
    <row r="5086" spans="1:7" ht="15.5" hidden="1" x14ac:dyDescent="0.35">
      <c r="A5086" t="s">
        <v>187</v>
      </c>
      <c r="B5086" t="s">
        <v>353</v>
      </c>
      <c r="C5086">
        <v>91493</v>
      </c>
      <c r="D5086">
        <v>2020</v>
      </c>
      <c r="E5086">
        <v>11</v>
      </c>
      <c r="F5086">
        <v>0</v>
      </c>
      <c r="G5086">
        <v>0</v>
      </c>
    </row>
    <row r="5087" spans="1:7" ht="15.5" hidden="1" x14ac:dyDescent="0.35">
      <c r="A5087" t="s">
        <v>187</v>
      </c>
      <c r="B5087" t="s">
        <v>353</v>
      </c>
      <c r="C5087">
        <v>91493</v>
      </c>
      <c r="D5087">
        <v>2020</v>
      </c>
      <c r="E5087">
        <v>12</v>
      </c>
      <c r="F5087">
        <v>0</v>
      </c>
      <c r="G5087">
        <v>0</v>
      </c>
    </row>
    <row r="5088" spans="1:7" ht="15.5" hidden="1" x14ac:dyDescent="0.35">
      <c r="A5088" t="s">
        <v>187</v>
      </c>
      <c r="B5088" t="s">
        <v>353</v>
      </c>
      <c r="C5088">
        <v>91493</v>
      </c>
      <c r="D5088">
        <v>2021</v>
      </c>
      <c r="E5088">
        <v>5</v>
      </c>
      <c r="F5088">
        <v>1.97</v>
      </c>
      <c r="G5088">
        <v>2.54</v>
      </c>
    </row>
    <row r="5089" spans="1:7" ht="15.5" hidden="1" x14ac:dyDescent="0.35">
      <c r="A5089" t="s">
        <v>187</v>
      </c>
      <c r="B5089" t="s">
        <v>353</v>
      </c>
      <c r="C5089">
        <v>91493</v>
      </c>
      <c r="D5089">
        <v>2021</v>
      </c>
      <c r="E5089">
        <v>6</v>
      </c>
      <c r="F5089">
        <v>1.91</v>
      </c>
      <c r="G5089">
        <v>2.46</v>
      </c>
    </row>
    <row r="5090" spans="1:7" ht="15.5" hidden="1" x14ac:dyDescent="0.35">
      <c r="A5090" t="s">
        <v>187</v>
      </c>
      <c r="B5090" t="s">
        <v>353</v>
      </c>
      <c r="C5090">
        <v>91493</v>
      </c>
      <c r="D5090">
        <v>2021</v>
      </c>
      <c r="E5090">
        <v>7</v>
      </c>
      <c r="F5090">
        <v>134.12</v>
      </c>
      <c r="G5090">
        <v>27</v>
      </c>
    </row>
    <row r="5091" spans="1:7" ht="15.5" hidden="1" x14ac:dyDescent="0.35">
      <c r="A5091" t="s">
        <v>187</v>
      </c>
      <c r="B5091" t="s">
        <v>353</v>
      </c>
      <c r="C5091">
        <v>91493</v>
      </c>
      <c r="D5091">
        <v>2021</v>
      </c>
      <c r="E5091">
        <v>8</v>
      </c>
      <c r="F5091">
        <v>296.35000000000002</v>
      </c>
      <c r="G5091">
        <v>51</v>
      </c>
    </row>
    <row r="5092" spans="1:7" ht="15.5" hidden="1" x14ac:dyDescent="0.35">
      <c r="A5092" t="s">
        <v>187</v>
      </c>
      <c r="B5092" t="s">
        <v>353</v>
      </c>
      <c r="C5092">
        <v>91493</v>
      </c>
      <c r="D5092">
        <v>2021</v>
      </c>
      <c r="E5092">
        <v>9</v>
      </c>
      <c r="F5092">
        <v>195.55</v>
      </c>
      <c r="G5092">
        <v>36</v>
      </c>
    </row>
    <row r="5093" spans="1:7" ht="15.5" hidden="1" x14ac:dyDescent="0.35">
      <c r="A5093" t="s">
        <v>187</v>
      </c>
      <c r="B5093" t="s">
        <v>353</v>
      </c>
      <c r="C5093">
        <v>91493</v>
      </c>
      <c r="D5093">
        <v>2021</v>
      </c>
      <c r="E5093">
        <v>10</v>
      </c>
      <c r="F5093">
        <v>314.2</v>
      </c>
      <c r="G5093">
        <v>62</v>
      </c>
    </row>
    <row r="5094" spans="1:7" ht="15.5" hidden="1" x14ac:dyDescent="0.35">
      <c r="A5094" t="s">
        <v>187</v>
      </c>
      <c r="B5094" t="s">
        <v>353</v>
      </c>
      <c r="C5094">
        <v>91493</v>
      </c>
      <c r="D5094">
        <v>2021</v>
      </c>
      <c r="E5094">
        <v>11</v>
      </c>
      <c r="F5094">
        <v>333.17</v>
      </c>
      <c r="G5094">
        <v>40</v>
      </c>
    </row>
    <row r="5095" spans="1:7" ht="15.5" hidden="1" x14ac:dyDescent="0.35">
      <c r="A5095" t="s">
        <v>187</v>
      </c>
      <c r="B5095" t="s">
        <v>353</v>
      </c>
      <c r="C5095">
        <v>91493</v>
      </c>
      <c r="D5095">
        <v>2021</v>
      </c>
      <c r="E5095">
        <v>12</v>
      </c>
      <c r="F5095">
        <v>395.7</v>
      </c>
      <c r="G5095">
        <v>70</v>
      </c>
    </row>
    <row r="5096" spans="1:7" ht="15.5" hidden="1" x14ac:dyDescent="0.35">
      <c r="A5096" t="s">
        <v>187</v>
      </c>
      <c r="B5096" t="s">
        <v>353</v>
      </c>
      <c r="C5096">
        <v>91493</v>
      </c>
      <c r="D5096">
        <v>2022</v>
      </c>
      <c r="E5096">
        <v>1</v>
      </c>
      <c r="F5096">
        <v>222.73</v>
      </c>
      <c r="G5096">
        <v>29</v>
      </c>
    </row>
    <row r="5097" spans="1:7" ht="15.5" hidden="1" x14ac:dyDescent="0.35">
      <c r="A5097" t="s">
        <v>187</v>
      </c>
      <c r="B5097" t="s">
        <v>353</v>
      </c>
      <c r="C5097">
        <v>91493</v>
      </c>
      <c r="D5097">
        <v>2022</v>
      </c>
      <c r="E5097">
        <v>2</v>
      </c>
      <c r="F5097">
        <v>156.09</v>
      </c>
      <c r="G5097">
        <v>17.21</v>
      </c>
    </row>
    <row r="5098" spans="1:7" ht="15.5" hidden="1" x14ac:dyDescent="0.35">
      <c r="A5098" t="s">
        <v>187</v>
      </c>
      <c r="B5098" t="s">
        <v>353</v>
      </c>
      <c r="C5098">
        <v>91493</v>
      </c>
      <c r="D5098">
        <v>2023</v>
      </c>
      <c r="E5098">
        <v>1</v>
      </c>
      <c r="F5098">
        <v>231.91</v>
      </c>
      <c r="G5098">
        <v>26.26</v>
      </c>
    </row>
    <row r="5099" spans="1:7" ht="15.5" hidden="1" x14ac:dyDescent="0.35">
      <c r="A5099" t="s">
        <v>187</v>
      </c>
      <c r="B5099" t="s">
        <v>353</v>
      </c>
      <c r="C5099">
        <v>91493</v>
      </c>
      <c r="D5099">
        <v>2023</v>
      </c>
      <c r="E5099">
        <v>2</v>
      </c>
      <c r="F5099">
        <v>318.49</v>
      </c>
      <c r="G5099">
        <v>33</v>
      </c>
    </row>
    <row r="5100" spans="1:7" ht="15.5" hidden="1" x14ac:dyDescent="0.35">
      <c r="A5100" t="s">
        <v>187</v>
      </c>
      <c r="B5100" t="s">
        <v>353</v>
      </c>
      <c r="C5100">
        <v>91493</v>
      </c>
      <c r="D5100">
        <v>2023</v>
      </c>
      <c r="E5100">
        <v>3</v>
      </c>
      <c r="F5100">
        <v>431.68</v>
      </c>
      <c r="G5100">
        <v>38</v>
      </c>
    </row>
    <row r="5101" spans="1:7" ht="15.5" hidden="1" x14ac:dyDescent="0.35">
      <c r="A5101" t="s">
        <v>187</v>
      </c>
      <c r="B5101" t="s">
        <v>353</v>
      </c>
      <c r="C5101">
        <v>91493</v>
      </c>
      <c r="D5101">
        <v>2023</v>
      </c>
      <c r="E5101">
        <v>4</v>
      </c>
      <c r="F5101">
        <v>447.12</v>
      </c>
      <c r="G5101">
        <v>38</v>
      </c>
    </row>
    <row r="5102" spans="1:7" ht="15.5" hidden="1" x14ac:dyDescent="0.35">
      <c r="A5102" t="s">
        <v>187</v>
      </c>
      <c r="B5102" t="s">
        <v>353</v>
      </c>
      <c r="C5102">
        <v>91493</v>
      </c>
      <c r="D5102">
        <v>2023</v>
      </c>
      <c r="E5102">
        <v>5</v>
      </c>
      <c r="F5102">
        <v>439.38</v>
      </c>
      <c r="G5102">
        <v>43</v>
      </c>
    </row>
    <row r="5103" spans="1:7" ht="15.5" hidden="1" x14ac:dyDescent="0.35">
      <c r="A5103" t="s">
        <v>187</v>
      </c>
      <c r="B5103" t="s">
        <v>353</v>
      </c>
      <c r="C5103">
        <v>91493</v>
      </c>
      <c r="D5103">
        <v>2023</v>
      </c>
      <c r="E5103">
        <v>6</v>
      </c>
      <c r="F5103">
        <v>383.68</v>
      </c>
      <c r="G5103">
        <v>42</v>
      </c>
    </row>
    <row r="5104" spans="1:7" ht="15.5" hidden="1" x14ac:dyDescent="0.35">
      <c r="A5104" t="s">
        <v>187</v>
      </c>
      <c r="B5104" t="s">
        <v>353</v>
      </c>
      <c r="C5104">
        <v>91493</v>
      </c>
      <c r="D5104">
        <v>2023</v>
      </c>
      <c r="E5104">
        <v>7</v>
      </c>
      <c r="F5104">
        <v>75.67</v>
      </c>
      <c r="G5104">
        <v>4</v>
      </c>
    </row>
    <row r="5105" spans="1:7" ht="15.5" hidden="1" x14ac:dyDescent="0.35">
      <c r="A5105" t="s">
        <v>187</v>
      </c>
      <c r="B5105" t="s">
        <v>353</v>
      </c>
      <c r="C5105">
        <v>91493</v>
      </c>
      <c r="D5105">
        <v>2023</v>
      </c>
      <c r="E5105">
        <v>8</v>
      </c>
      <c r="F5105">
        <v>429.78</v>
      </c>
      <c r="G5105">
        <v>39</v>
      </c>
    </row>
    <row r="5106" spans="1:7" ht="15.5" hidden="1" x14ac:dyDescent="0.35">
      <c r="A5106" t="s">
        <v>187</v>
      </c>
      <c r="B5106" t="s">
        <v>353</v>
      </c>
      <c r="C5106">
        <v>91493</v>
      </c>
      <c r="D5106">
        <v>2023</v>
      </c>
      <c r="E5106">
        <v>9</v>
      </c>
      <c r="F5106">
        <v>426.39</v>
      </c>
      <c r="G5106">
        <v>38</v>
      </c>
    </row>
    <row r="5107" spans="1:7" ht="15.5" hidden="1" x14ac:dyDescent="0.35">
      <c r="A5107" t="s">
        <v>187</v>
      </c>
      <c r="B5107" t="s">
        <v>353</v>
      </c>
      <c r="C5107">
        <v>91493</v>
      </c>
      <c r="D5107">
        <v>2023</v>
      </c>
      <c r="E5107">
        <v>10</v>
      </c>
      <c r="F5107">
        <v>470.05</v>
      </c>
      <c r="G5107">
        <v>42</v>
      </c>
    </row>
    <row r="5108" spans="1:7" ht="15.5" hidden="1" x14ac:dyDescent="0.35">
      <c r="A5108" t="s">
        <v>187</v>
      </c>
      <c r="B5108" t="s">
        <v>353</v>
      </c>
      <c r="C5108">
        <v>91493</v>
      </c>
      <c r="D5108">
        <v>2023</v>
      </c>
      <c r="E5108">
        <v>11</v>
      </c>
      <c r="F5108">
        <v>318.11</v>
      </c>
      <c r="G5108">
        <v>32</v>
      </c>
    </row>
    <row r="5109" spans="1:7" ht="15.5" hidden="1" x14ac:dyDescent="0.35">
      <c r="A5109" t="s">
        <v>187</v>
      </c>
      <c r="B5109" t="s">
        <v>353</v>
      </c>
      <c r="C5109">
        <v>91493</v>
      </c>
      <c r="D5109">
        <v>2023</v>
      </c>
      <c r="E5109">
        <v>12</v>
      </c>
      <c r="F5109">
        <v>440.72</v>
      </c>
      <c r="G5109">
        <v>51</v>
      </c>
    </row>
    <row r="5110" spans="1:7" ht="15.5" hidden="1" x14ac:dyDescent="0.35">
      <c r="A5110" t="s">
        <v>187</v>
      </c>
      <c r="B5110" t="s">
        <v>353</v>
      </c>
      <c r="C5110">
        <v>91493</v>
      </c>
      <c r="D5110">
        <v>2024</v>
      </c>
      <c r="E5110">
        <v>1</v>
      </c>
      <c r="F5110">
        <v>427.18</v>
      </c>
      <c r="G5110">
        <v>37</v>
      </c>
    </row>
    <row r="5111" spans="1:7" ht="15.5" hidden="1" x14ac:dyDescent="0.35">
      <c r="A5111" t="s">
        <v>187</v>
      </c>
      <c r="B5111" t="s">
        <v>353</v>
      </c>
      <c r="C5111">
        <v>91493</v>
      </c>
      <c r="D5111">
        <v>2024</v>
      </c>
      <c r="E5111">
        <v>2</v>
      </c>
      <c r="F5111">
        <v>401.95</v>
      </c>
      <c r="G5111">
        <v>39</v>
      </c>
    </row>
    <row r="5112" spans="1:7" ht="15.5" hidden="1" x14ac:dyDescent="0.35">
      <c r="A5112" t="s">
        <v>187</v>
      </c>
      <c r="B5112" t="s">
        <v>353</v>
      </c>
      <c r="C5112">
        <v>91493</v>
      </c>
      <c r="D5112">
        <v>2024</v>
      </c>
      <c r="E5112">
        <v>3</v>
      </c>
      <c r="F5112">
        <v>453.93</v>
      </c>
      <c r="G5112">
        <v>43</v>
      </c>
    </row>
    <row r="5113" spans="1:7" ht="15.5" hidden="1" x14ac:dyDescent="0.35">
      <c r="A5113" t="s">
        <v>187</v>
      </c>
      <c r="B5113" t="s">
        <v>353</v>
      </c>
      <c r="C5113">
        <v>91493</v>
      </c>
      <c r="D5113">
        <v>2024</v>
      </c>
      <c r="E5113">
        <v>4</v>
      </c>
      <c r="F5113">
        <v>415.73</v>
      </c>
      <c r="G5113">
        <v>32</v>
      </c>
    </row>
    <row r="5114" spans="1:7" ht="15.5" hidden="1" x14ac:dyDescent="0.35">
      <c r="A5114" t="s">
        <v>187</v>
      </c>
      <c r="B5114" t="s">
        <v>353</v>
      </c>
      <c r="C5114">
        <v>91493</v>
      </c>
      <c r="D5114">
        <v>2024</v>
      </c>
      <c r="E5114">
        <v>5</v>
      </c>
      <c r="F5114">
        <v>394.51</v>
      </c>
      <c r="G5114">
        <v>38</v>
      </c>
    </row>
    <row r="5115" spans="1:7" ht="15.5" hidden="1" x14ac:dyDescent="0.35">
      <c r="A5115" t="s">
        <v>187</v>
      </c>
      <c r="B5115" t="s">
        <v>353</v>
      </c>
      <c r="C5115">
        <v>91493</v>
      </c>
      <c r="D5115">
        <v>2024</v>
      </c>
      <c r="E5115">
        <v>6</v>
      </c>
      <c r="F5115">
        <v>448.93</v>
      </c>
      <c r="G5115">
        <v>42</v>
      </c>
    </row>
    <row r="5116" spans="1:7" ht="15.5" hidden="1" x14ac:dyDescent="0.35">
      <c r="A5116" t="s">
        <v>187</v>
      </c>
      <c r="B5116" t="s">
        <v>353</v>
      </c>
      <c r="C5116">
        <v>91493</v>
      </c>
      <c r="D5116">
        <v>2024</v>
      </c>
      <c r="E5116">
        <v>7</v>
      </c>
      <c r="F5116">
        <v>348.47</v>
      </c>
      <c r="G5116">
        <v>41</v>
      </c>
    </row>
    <row r="5117" spans="1:7" ht="15.5" hidden="1" x14ac:dyDescent="0.35">
      <c r="A5117" t="s">
        <v>187</v>
      </c>
      <c r="B5117" t="s">
        <v>353</v>
      </c>
      <c r="C5117">
        <v>91493</v>
      </c>
      <c r="D5117">
        <v>2024</v>
      </c>
      <c r="E5117">
        <v>8</v>
      </c>
      <c r="F5117">
        <v>443.16</v>
      </c>
      <c r="G5117">
        <v>46</v>
      </c>
    </row>
    <row r="5118" spans="1:7" ht="15.5" hidden="1" x14ac:dyDescent="0.35">
      <c r="A5118" t="s">
        <v>187</v>
      </c>
      <c r="B5118" t="s">
        <v>353</v>
      </c>
      <c r="C5118">
        <v>91493</v>
      </c>
      <c r="D5118">
        <v>2024</v>
      </c>
      <c r="E5118">
        <v>9</v>
      </c>
      <c r="F5118">
        <v>372.9</v>
      </c>
      <c r="G5118">
        <v>40</v>
      </c>
    </row>
    <row r="5119" spans="1:7" ht="15.5" hidden="1" x14ac:dyDescent="0.35">
      <c r="A5119" t="s">
        <v>187</v>
      </c>
      <c r="B5119" t="s">
        <v>353</v>
      </c>
      <c r="C5119">
        <v>91493</v>
      </c>
      <c r="D5119">
        <v>2024</v>
      </c>
      <c r="E5119">
        <v>10</v>
      </c>
      <c r="F5119">
        <v>0</v>
      </c>
      <c r="G5119">
        <v>0</v>
      </c>
    </row>
    <row r="5120" spans="1:7" ht="15.5" hidden="1" x14ac:dyDescent="0.35">
      <c r="A5120" t="s">
        <v>187</v>
      </c>
      <c r="B5120" t="s">
        <v>353</v>
      </c>
      <c r="C5120">
        <v>91493</v>
      </c>
      <c r="D5120">
        <v>2024</v>
      </c>
      <c r="E5120">
        <v>11</v>
      </c>
      <c r="F5120">
        <v>178.01</v>
      </c>
      <c r="G5120">
        <v>15</v>
      </c>
    </row>
    <row r="5121" spans="1:7" ht="15.5" hidden="1" x14ac:dyDescent="0.35">
      <c r="A5121" t="s">
        <v>187</v>
      </c>
      <c r="B5121" t="s">
        <v>353</v>
      </c>
      <c r="C5121">
        <v>91493</v>
      </c>
      <c r="D5121">
        <v>2024</v>
      </c>
      <c r="E5121">
        <v>12</v>
      </c>
      <c r="F5121">
        <v>526.5</v>
      </c>
      <c r="G5121">
        <v>52</v>
      </c>
    </row>
    <row r="5122" spans="1:7" ht="15.5" x14ac:dyDescent="0.35">
      <c r="A5122" t="s">
        <v>187</v>
      </c>
      <c r="B5122" t="s">
        <v>353</v>
      </c>
      <c r="C5122">
        <v>91493</v>
      </c>
      <c r="D5122">
        <v>2025</v>
      </c>
      <c r="E5122">
        <v>1</v>
      </c>
      <c r="F5122">
        <v>449.45</v>
      </c>
      <c r="G5122">
        <v>41</v>
      </c>
    </row>
    <row r="5123" spans="1:7" ht="15.5" x14ac:dyDescent="0.35">
      <c r="A5123" t="s">
        <v>187</v>
      </c>
      <c r="B5123" t="s">
        <v>353</v>
      </c>
      <c r="C5123">
        <v>91493</v>
      </c>
      <c r="D5123">
        <v>2025</v>
      </c>
      <c r="E5123">
        <v>2</v>
      </c>
      <c r="F5123">
        <v>437.28</v>
      </c>
      <c r="G5123">
        <v>43</v>
      </c>
    </row>
    <row r="5124" spans="1:7" ht="15.5" x14ac:dyDescent="0.35">
      <c r="A5124" t="s">
        <v>187</v>
      </c>
      <c r="B5124" t="s">
        <v>353</v>
      </c>
      <c r="C5124">
        <v>91493</v>
      </c>
      <c r="D5124">
        <v>2025</v>
      </c>
      <c r="E5124">
        <v>3</v>
      </c>
      <c r="F5124">
        <v>405.98</v>
      </c>
      <c r="G5124">
        <v>37</v>
      </c>
    </row>
    <row r="5125" spans="1:7" ht="15.5" x14ac:dyDescent="0.35">
      <c r="A5125" t="s">
        <v>187</v>
      </c>
      <c r="B5125" t="s">
        <v>353</v>
      </c>
      <c r="C5125">
        <v>91493</v>
      </c>
      <c r="D5125">
        <v>2025</v>
      </c>
      <c r="E5125">
        <v>4</v>
      </c>
      <c r="F5125">
        <v>400.85</v>
      </c>
      <c r="G5125">
        <v>36</v>
      </c>
    </row>
    <row r="5126" spans="1:7" ht="15.5" x14ac:dyDescent="0.35">
      <c r="A5126" t="s">
        <v>187</v>
      </c>
      <c r="B5126" t="s">
        <v>353</v>
      </c>
      <c r="C5126">
        <v>91493</v>
      </c>
      <c r="D5126">
        <v>2025</v>
      </c>
      <c r="E5126">
        <v>5</v>
      </c>
      <c r="F5126">
        <v>487.21</v>
      </c>
      <c r="G5126">
        <v>52</v>
      </c>
    </row>
    <row r="5127" spans="1:7" ht="15.5" x14ac:dyDescent="0.35">
      <c r="A5127" t="s">
        <v>187</v>
      </c>
      <c r="B5127" t="s">
        <v>353</v>
      </c>
      <c r="C5127">
        <v>91493</v>
      </c>
      <c r="D5127">
        <v>2025</v>
      </c>
      <c r="E5127">
        <v>6</v>
      </c>
      <c r="F5127">
        <v>329.01</v>
      </c>
      <c r="G5127">
        <v>31</v>
      </c>
    </row>
    <row r="5128" spans="1:7" ht="15.5" x14ac:dyDescent="0.35">
      <c r="A5128" t="s">
        <v>187</v>
      </c>
      <c r="B5128" t="s">
        <v>353</v>
      </c>
      <c r="C5128">
        <v>91493</v>
      </c>
      <c r="D5128">
        <v>2025</v>
      </c>
      <c r="E5128">
        <v>7</v>
      </c>
      <c r="F5128">
        <v>0</v>
      </c>
      <c r="G5128">
        <v>0</v>
      </c>
    </row>
    <row r="5129" spans="1:7" ht="15.5" x14ac:dyDescent="0.35">
      <c r="A5129" t="s">
        <v>187</v>
      </c>
      <c r="B5129" t="s">
        <v>353</v>
      </c>
      <c r="C5129">
        <v>91493</v>
      </c>
      <c r="D5129">
        <v>2025</v>
      </c>
      <c r="E5129">
        <v>8</v>
      </c>
      <c r="F5129">
        <v>236.48</v>
      </c>
      <c r="G5129">
        <v>26</v>
      </c>
    </row>
    <row r="5130" spans="1:7" ht="15.5" x14ac:dyDescent="0.35">
      <c r="A5130" t="s">
        <v>187</v>
      </c>
      <c r="B5130" t="s">
        <v>353</v>
      </c>
      <c r="C5130">
        <v>91493</v>
      </c>
      <c r="D5130">
        <v>2025</v>
      </c>
      <c r="E5130">
        <v>9</v>
      </c>
      <c r="F5130">
        <v>489.69</v>
      </c>
      <c r="G5130">
        <v>46</v>
      </c>
    </row>
    <row r="5131" spans="1:7" ht="15.5" x14ac:dyDescent="0.35">
      <c r="A5131" t="s">
        <v>187</v>
      </c>
      <c r="B5131" t="s">
        <v>353</v>
      </c>
      <c r="C5131">
        <v>91493</v>
      </c>
      <c r="D5131">
        <v>2025</v>
      </c>
      <c r="E5131">
        <v>10</v>
      </c>
      <c r="F5131">
        <v>467.96</v>
      </c>
      <c r="G5131">
        <v>48</v>
      </c>
    </row>
    <row r="5132" spans="1:7" ht="15.5" x14ac:dyDescent="0.35">
      <c r="A5132" t="s">
        <v>187</v>
      </c>
      <c r="B5132" t="s">
        <v>353</v>
      </c>
      <c r="C5132">
        <v>91493</v>
      </c>
      <c r="D5132">
        <v>2025</v>
      </c>
      <c r="E5132">
        <v>11</v>
      </c>
      <c r="F5132">
        <v>486.97</v>
      </c>
      <c r="G5132">
        <v>45</v>
      </c>
    </row>
    <row r="5133" spans="1:7" ht="15.5" hidden="1" x14ac:dyDescent="0.35">
      <c r="A5133" t="s">
        <v>187</v>
      </c>
      <c r="B5133" t="s">
        <v>353</v>
      </c>
      <c r="C5133">
        <v>91494</v>
      </c>
      <c r="D5133">
        <v>2017</v>
      </c>
      <c r="E5133">
        <v>11</v>
      </c>
      <c r="F5133">
        <v>6.9</v>
      </c>
      <c r="G5133">
        <v>2</v>
      </c>
    </row>
    <row r="5134" spans="1:7" ht="15.5" hidden="1" x14ac:dyDescent="0.35">
      <c r="A5134" t="s">
        <v>187</v>
      </c>
      <c r="B5134" t="s">
        <v>353</v>
      </c>
      <c r="C5134">
        <v>91494</v>
      </c>
      <c r="D5134">
        <v>2017</v>
      </c>
      <c r="E5134">
        <v>12</v>
      </c>
      <c r="F5134">
        <v>401.57</v>
      </c>
      <c r="G5134">
        <v>36</v>
      </c>
    </row>
    <row r="5135" spans="1:7" ht="15.5" hidden="1" x14ac:dyDescent="0.35">
      <c r="A5135" t="s">
        <v>187</v>
      </c>
      <c r="B5135" t="s">
        <v>353</v>
      </c>
      <c r="C5135">
        <v>91494</v>
      </c>
      <c r="D5135">
        <v>2018</v>
      </c>
      <c r="E5135">
        <v>1</v>
      </c>
      <c r="F5135">
        <v>388.4</v>
      </c>
      <c r="G5135">
        <v>41</v>
      </c>
    </row>
    <row r="5136" spans="1:7" ht="15.5" hidden="1" x14ac:dyDescent="0.35">
      <c r="A5136" t="s">
        <v>187</v>
      </c>
      <c r="B5136" t="s">
        <v>353</v>
      </c>
      <c r="C5136">
        <v>91494</v>
      </c>
      <c r="D5136">
        <v>2018</v>
      </c>
      <c r="E5136">
        <v>2</v>
      </c>
      <c r="F5136">
        <v>310.08</v>
      </c>
      <c r="G5136">
        <v>41</v>
      </c>
    </row>
    <row r="5137" spans="1:7" ht="15.5" hidden="1" x14ac:dyDescent="0.35">
      <c r="A5137" t="s">
        <v>187</v>
      </c>
      <c r="B5137" t="s">
        <v>353</v>
      </c>
      <c r="C5137">
        <v>91494</v>
      </c>
      <c r="D5137">
        <v>2018</v>
      </c>
      <c r="E5137">
        <v>3</v>
      </c>
      <c r="F5137">
        <v>402.65</v>
      </c>
      <c r="G5137">
        <v>47</v>
      </c>
    </row>
    <row r="5138" spans="1:7" ht="15.5" hidden="1" x14ac:dyDescent="0.35">
      <c r="A5138" t="s">
        <v>187</v>
      </c>
      <c r="B5138" t="s">
        <v>353</v>
      </c>
      <c r="C5138">
        <v>91494</v>
      </c>
      <c r="D5138">
        <v>2018</v>
      </c>
      <c r="E5138">
        <v>4</v>
      </c>
      <c r="F5138">
        <v>376.95</v>
      </c>
      <c r="G5138">
        <v>38</v>
      </c>
    </row>
    <row r="5139" spans="1:7" ht="15.5" hidden="1" x14ac:dyDescent="0.35">
      <c r="A5139" t="s">
        <v>187</v>
      </c>
      <c r="B5139" t="s">
        <v>353</v>
      </c>
      <c r="C5139">
        <v>91494</v>
      </c>
      <c r="D5139">
        <v>2018</v>
      </c>
      <c r="E5139">
        <v>5</v>
      </c>
      <c r="F5139">
        <v>430.4</v>
      </c>
      <c r="G5139">
        <v>47</v>
      </c>
    </row>
    <row r="5140" spans="1:7" ht="15.5" hidden="1" x14ac:dyDescent="0.35">
      <c r="A5140" t="s">
        <v>187</v>
      </c>
      <c r="B5140" t="s">
        <v>353</v>
      </c>
      <c r="C5140">
        <v>91494</v>
      </c>
      <c r="D5140">
        <v>2018</v>
      </c>
      <c r="E5140">
        <v>6</v>
      </c>
      <c r="F5140">
        <v>388.25</v>
      </c>
      <c r="G5140">
        <v>38</v>
      </c>
    </row>
    <row r="5141" spans="1:7" ht="15.5" hidden="1" x14ac:dyDescent="0.35">
      <c r="A5141" t="s">
        <v>187</v>
      </c>
      <c r="B5141" t="s">
        <v>353</v>
      </c>
      <c r="C5141">
        <v>91494</v>
      </c>
      <c r="D5141">
        <v>2018</v>
      </c>
      <c r="E5141">
        <v>7</v>
      </c>
      <c r="F5141">
        <v>412.6</v>
      </c>
      <c r="G5141">
        <v>45</v>
      </c>
    </row>
    <row r="5142" spans="1:7" ht="15.5" hidden="1" x14ac:dyDescent="0.35">
      <c r="A5142" t="s">
        <v>187</v>
      </c>
      <c r="B5142" t="s">
        <v>353</v>
      </c>
      <c r="C5142">
        <v>91494</v>
      </c>
      <c r="D5142">
        <v>2018</v>
      </c>
      <c r="E5142">
        <v>8</v>
      </c>
      <c r="F5142">
        <v>394.85</v>
      </c>
      <c r="G5142">
        <v>44</v>
      </c>
    </row>
    <row r="5143" spans="1:7" ht="15.5" hidden="1" x14ac:dyDescent="0.35">
      <c r="A5143" t="s">
        <v>187</v>
      </c>
      <c r="B5143" t="s">
        <v>353</v>
      </c>
      <c r="C5143">
        <v>91494</v>
      </c>
      <c r="D5143">
        <v>2018</v>
      </c>
      <c r="E5143">
        <v>9</v>
      </c>
      <c r="F5143">
        <v>385.38</v>
      </c>
      <c r="G5143">
        <v>40</v>
      </c>
    </row>
    <row r="5144" spans="1:7" ht="15.5" hidden="1" x14ac:dyDescent="0.35">
      <c r="A5144" t="s">
        <v>187</v>
      </c>
      <c r="B5144" t="s">
        <v>353</v>
      </c>
      <c r="C5144">
        <v>91494</v>
      </c>
      <c r="D5144">
        <v>2018</v>
      </c>
      <c r="E5144">
        <v>10</v>
      </c>
      <c r="F5144">
        <v>418.12</v>
      </c>
      <c r="G5144">
        <v>54</v>
      </c>
    </row>
    <row r="5145" spans="1:7" ht="15.5" hidden="1" x14ac:dyDescent="0.35">
      <c r="A5145" t="s">
        <v>187</v>
      </c>
      <c r="B5145" t="s">
        <v>353</v>
      </c>
      <c r="C5145">
        <v>91494</v>
      </c>
      <c r="D5145">
        <v>2018</v>
      </c>
      <c r="E5145">
        <v>11</v>
      </c>
      <c r="F5145">
        <v>415.92</v>
      </c>
      <c r="G5145">
        <v>42</v>
      </c>
    </row>
    <row r="5146" spans="1:7" ht="15.5" hidden="1" x14ac:dyDescent="0.35">
      <c r="A5146" t="s">
        <v>187</v>
      </c>
      <c r="B5146" t="s">
        <v>353</v>
      </c>
      <c r="C5146">
        <v>91494</v>
      </c>
      <c r="D5146">
        <v>2018</v>
      </c>
      <c r="E5146">
        <v>12</v>
      </c>
      <c r="F5146">
        <v>440.38</v>
      </c>
      <c r="G5146">
        <v>49</v>
      </c>
    </row>
    <row r="5147" spans="1:7" ht="15.5" hidden="1" x14ac:dyDescent="0.35">
      <c r="A5147" t="s">
        <v>187</v>
      </c>
      <c r="B5147" t="s">
        <v>353</v>
      </c>
      <c r="C5147">
        <v>91494</v>
      </c>
      <c r="D5147">
        <v>2019</v>
      </c>
      <c r="E5147">
        <v>1</v>
      </c>
      <c r="F5147">
        <v>450.02</v>
      </c>
      <c r="G5147">
        <v>50</v>
      </c>
    </row>
    <row r="5148" spans="1:7" ht="15.5" hidden="1" x14ac:dyDescent="0.35">
      <c r="A5148" t="s">
        <v>187</v>
      </c>
      <c r="B5148" t="s">
        <v>353</v>
      </c>
      <c r="C5148">
        <v>91494</v>
      </c>
      <c r="D5148">
        <v>2019</v>
      </c>
      <c r="E5148">
        <v>2</v>
      </c>
      <c r="F5148">
        <v>354.16</v>
      </c>
      <c r="G5148">
        <v>45</v>
      </c>
    </row>
    <row r="5149" spans="1:7" ht="15.5" hidden="1" x14ac:dyDescent="0.35">
      <c r="A5149" t="s">
        <v>187</v>
      </c>
      <c r="B5149" t="s">
        <v>353</v>
      </c>
      <c r="C5149">
        <v>91494</v>
      </c>
      <c r="D5149">
        <v>2019</v>
      </c>
      <c r="E5149">
        <v>3</v>
      </c>
      <c r="F5149">
        <v>371.67</v>
      </c>
      <c r="G5149">
        <v>50</v>
      </c>
    </row>
    <row r="5150" spans="1:7" ht="15.5" hidden="1" x14ac:dyDescent="0.35">
      <c r="A5150" t="s">
        <v>187</v>
      </c>
      <c r="B5150" t="s">
        <v>353</v>
      </c>
      <c r="C5150">
        <v>91494</v>
      </c>
      <c r="D5150">
        <v>2019</v>
      </c>
      <c r="E5150">
        <v>4</v>
      </c>
      <c r="F5150">
        <v>315.17</v>
      </c>
      <c r="G5150">
        <v>37</v>
      </c>
    </row>
    <row r="5151" spans="1:7" ht="15.5" hidden="1" x14ac:dyDescent="0.35">
      <c r="A5151" t="s">
        <v>187</v>
      </c>
      <c r="B5151" t="s">
        <v>353</v>
      </c>
      <c r="C5151">
        <v>91494</v>
      </c>
      <c r="D5151">
        <v>2019</v>
      </c>
      <c r="E5151">
        <v>5</v>
      </c>
      <c r="F5151">
        <v>395.93</v>
      </c>
      <c r="G5151">
        <v>48</v>
      </c>
    </row>
    <row r="5152" spans="1:7" ht="15.5" hidden="1" x14ac:dyDescent="0.35">
      <c r="A5152" t="s">
        <v>187</v>
      </c>
      <c r="B5152" t="s">
        <v>353</v>
      </c>
      <c r="C5152">
        <v>91494</v>
      </c>
      <c r="D5152">
        <v>2019</v>
      </c>
      <c r="E5152">
        <v>6</v>
      </c>
      <c r="F5152">
        <v>369.37</v>
      </c>
      <c r="G5152">
        <v>35</v>
      </c>
    </row>
    <row r="5153" spans="1:7" ht="15.5" hidden="1" x14ac:dyDescent="0.35">
      <c r="A5153" t="s">
        <v>187</v>
      </c>
      <c r="B5153" t="s">
        <v>353</v>
      </c>
      <c r="C5153">
        <v>91494</v>
      </c>
      <c r="D5153">
        <v>2019</v>
      </c>
      <c r="E5153">
        <v>7</v>
      </c>
      <c r="F5153">
        <v>447.71</v>
      </c>
      <c r="G5153">
        <v>49</v>
      </c>
    </row>
    <row r="5154" spans="1:7" ht="15.5" hidden="1" x14ac:dyDescent="0.35">
      <c r="A5154" t="s">
        <v>187</v>
      </c>
      <c r="B5154" t="s">
        <v>353</v>
      </c>
      <c r="C5154">
        <v>91494</v>
      </c>
      <c r="D5154">
        <v>2019</v>
      </c>
      <c r="E5154">
        <v>8</v>
      </c>
      <c r="F5154">
        <v>45.18</v>
      </c>
      <c r="G5154">
        <v>4.8899999999999997</v>
      </c>
    </row>
    <row r="5155" spans="1:7" ht="15.5" hidden="1" x14ac:dyDescent="0.35">
      <c r="A5155" t="s">
        <v>187</v>
      </c>
      <c r="B5155" t="s">
        <v>353</v>
      </c>
      <c r="C5155">
        <v>91494</v>
      </c>
      <c r="D5155">
        <v>2019</v>
      </c>
      <c r="E5155">
        <v>9</v>
      </c>
      <c r="F5155">
        <v>0</v>
      </c>
      <c r="G5155">
        <v>0</v>
      </c>
    </row>
    <row r="5156" spans="1:7" ht="15.5" hidden="1" x14ac:dyDescent="0.35">
      <c r="A5156" t="s">
        <v>187</v>
      </c>
      <c r="B5156" t="s">
        <v>353</v>
      </c>
      <c r="C5156">
        <v>91494</v>
      </c>
      <c r="D5156">
        <v>2019</v>
      </c>
      <c r="E5156">
        <v>10</v>
      </c>
      <c r="F5156">
        <v>0</v>
      </c>
      <c r="G5156">
        <v>0</v>
      </c>
    </row>
    <row r="5157" spans="1:7" ht="15.5" hidden="1" x14ac:dyDescent="0.35">
      <c r="A5157" t="s">
        <v>187</v>
      </c>
      <c r="B5157" t="s">
        <v>353</v>
      </c>
      <c r="C5157">
        <v>91494</v>
      </c>
      <c r="D5157">
        <v>2019</v>
      </c>
      <c r="E5157">
        <v>11</v>
      </c>
      <c r="F5157">
        <v>0</v>
      </c>
      <c r="G5157">
        <v>0</v>
      </c>
    </row>
    <row r="5158" spans="1:7" ht="15.5" hidden="1" x14ac:dyDescent="0.35">
      <c r="A5158" t="s">
        <v>187</v>
      </c>
      <c r="B5158" t="s">
        <v>353</v>
      </c>
      <c r="C5158">
        <v>91494</v>
      </c>
      <c r="D5158">
        <v>2019</v>
      </c>
      <c r="E5158">
        <v>12</v>
      </c>
      <c r="F5158">
        <v>0</v>
      </c>
      <c r="G5158">
        <v>0</v>
      </c>
    </row>
    <row r="5159" spans="1:7" ht="15.5" hidden="1" x14ac:dyDescent="0.35">
      <c r="A5159" t="s">
        <v>187</v>
      </c>
      <c r="B5159" t="s">
        <v>353</v>
      </c>
      <c r="C5159">
        <v>91494</v>
      </c>
      <c r="D5159">
        <v>2020</v>
      </c>
      <c r="E5159">
        <v>1</v>
      </c>
      <c r="F5159">
        <v>0</v>
      </c>
      <c r="G5159">
        <v>0</v>
      </c>
    </row>
    <row r="5160" spans="1:7" ht="15.5" hidden="1" x14ac:dyDescent="0.35">
      <c r="A5160" t="s">
        <v>187</v>
      </c>
      <c r="B5160" t="s">
        <v>353</v>
      </c>
      <c r="C5160">
        <v>91494</v>
      </c>
      <c r="D5160">
        <v>2020</v>
      </c>
      <c r="E5160">
        <v>2</v>
      </c>
      <c r="F5160">
        <v>0</v>
      </c>
      <c r="G5160">
        <v>0</v>
      </c>
    </row>
    <row r="5161" spans="1:7" ht="15.5" hidden="1" x14ac:dyDescent="0.35">
      <c r="A5161" t="s">
        <v>187</v>
      </c>
      <c r="B5161" t="s">
        <v>353</v>
      </c>
      <c r="C5161">
        <v>91494</v>
      </c>
      <c r="D5161">
        <v>2020</v>
      </c>
      <c r="E5161">
        <v>3</v>
      </c>
      <c r="F5161">
        <v>0</v>
      </c>
      <c r="G5161">
        <v>0</v>
      </c>
    </row>
    <row r="5162" spans="1:7" ht="15.5" hidden="1" x14ac:dyDescent="0.35">
      <c r="A5162" t="s">
        <v>187</v>
      </c>
      <c r="B5162" t="s">
        <v>353</v>
      </c>
      <c r="C5162">
        <v>91494</v>
      </c>
      <c r="D5162">
        <v>2020</v>
      </c>
      <c r="E5162">
        <v>4</v>
      </c>
      <c r="F5162">
        <v>0</v>
      </c>
      <c r="G5162">
        <v>0</v>
      </c>
    </row>
    <row r="5163" spans="1:7" ht="15.5" hidden="1" x14ac:dyDescent="0.35">
      <c r="A5163" t="s">
        <v>187</v>
      </c>
      <c r="B5163" t="s">
        <v>353</v>
      </c>
      <c r="C5163">
        <v>91494</v>
      </c>
      <c r="D5163">
        <v>2020</v>
      </c>
      <c r="E5163">
        <v>5</v>
      </c>
      <c r="F5163">
        <v>0</v>
      </c>
      <c r="G5163">
        <v>0</v>
      </c>
    </row>
    <row r="5164" spans="1:7" ht="15.5" hidden="1" x14ac:dyDescent="0.35">
      <c r="A5164" t="s">
        <v>187</v>
      </c>
      <c r="B5164" t="s">
        <v>353</v>
      </c>
      <c r="C5164">
        <v>91494</v>
      </c>
      <c r="D5164">
        <v>2020</v>
      </c>
      <c r="E5164">
        <v>6</v>
      </c>
      <c r="F5164">
        <v>0</v>
      </c>
      <c r="G5164">
        <v>0</v>
      </c>
    </row>
    <row r="5165" spans="1:7" ht="15.5" hidden="1" x14ac:dyDescent="0.35">
      <c r="A5165" t="s">
        <v>187</v>
      </c>
      <c r="B5165" t="s">
        <v>353</v>
      </c>
      <c r="C5165">
        <v>91494</v>
      </c>
      <c r="D5165">
        <v>2020</v>
      </c>
      <c r="E5165">
        <v>7</v>
      </c>
      <c r="F5165">
        <v>0</v>
      </c>
      <c r="G5165">
        <v>0</v>
      </c>
    </row>
    <row r="5166" spans="1:7" ht="15.5" hidden="1" x14ac:dyDescent="0.35">
      <c r="A5166" t="s">
        <v>187</v>
      </c>
      <c r="B5166" t="s">
        <v>353</v>
      </c>
      <c r="C5166">
        <v>91494</v>
      </c>
      <c r="D5166">
        <v>2020</v>
      </c>
      <c r="E5166">
        <v>8</v>
      </c>
      <c r="F5166">
        <v>0</v>
      </c>
      <c r="G5166">
        <v>0</v>
      </c>
    </row>
    <row r="5167" spans="1:7" ht="15.5" hidden="1" x14ac:dyDescent="0.35">
      <c r="A5167" t="s">
        <v>187</v>
      </c>
      <c r="B5167" t="s">
        <v>353</v>
      </c>
      <c r="C5167">
        <v>91494</v>
      </c>
      <c r="D5167">
        <v>2020</v>
      </c>
      <c r="E5167">
        <v>9</v>
      </c>
      <c r="F5167">
        <v>0</v>
      </c>
      <c r="G5167">
        <v>0</v>
      </c>
    </row>
    <row r="5168" spans="1:7" ht="15.5" hidden="1" x14ac:dyDescent="0.35">
      <c r="A5168" t="s">
        <v>187</v>
      </c>
      <c r="B5168" t="s">
        <v>353</v>
      </c>
      <c r="C5168">
        <v>91494</v>
      </c>
      <c r="D5168">
        <v>2020</v>
      </c>
      <c r="E5168">
        <v>10</v>
      </c>
      <c r="F5168">
        <v>0</v>
      </c>
      <c r="G5168">
        <v>0</v>
      </c>
    </row>
    <row r="5169" spans="1:7" ht="15.5" hidden="1" x14ac:dyDescent="0.35">
      <c r="A5169" t="s">
        <v>187</v>
      </c>
      <c r="B5169" t="s">
        <v>353</v>
      </c>
      <c r="C5169">
        <v>91494</v>
      </c>
      <c r="D5169">
        <v>2020</v>
      </c>
      <c r="E5169">
        <v>11</v>
      </c>
      <c r="F5169">
        <v>0</v>
      </c>
      <c r="G5169">
        <v>0</v>
      </c>
    </row>
    <row r="5170" spans="1:7" ht="15.5" hidden="1" x14ac:dyDescent="0.35">
      <c r="A5170" t="s">
        <v>187</v>
      </c>
      <c r="B5170" t="s">
        <v>353</v>
      </c>
      <c r="C5170">
        <v>91494</v>
      </c>
      <c r="D5170">
        <v>2020</v>
      </c>
      <c r="E5170">
        <v>12</v>
      </c>
      <c r="F5170">
        <v>0</v>
      </c>
      <c r="G5170">
        <v>0</v>
      </c>
    </row>
    <row r="5171" spans="1:7" ht="15.5" hidden="1" x14ac:dyDescent="0.35">
      <c r="A5171" t="s">
        <v>187</v>
      </c>
      <c r="B5171" t="s">
        <v>353</v>
      </c>
      <c r="C5171">
        <v>91494</v>
      </c>
      <c r="D5171">
        <v>2023</v>
      </c>
      <c r="E5171">
        <v>1</v>
      </c>
      <c r="F5171">
        <v>0</v>
      </c>
      <c r="G5171">
        <v>0</v>
      </c>
    </row>
    <row r="5172" spans="1:7" ht="15.5" hidden="1" x14ac:dyDescent="0.35">
      <c r="A5172" t="s">
        <v>187</v>
      </c>
      <c r="B5172" t="s">
        <v>353</v>
      </c>
      <c r="C5172">
        <v>91494</v>
      </c>
      <c r="D5172">
        <v>2023</v>
      </c>
      <c r="E5172">
        <v>2</v>
      </c>
      <c r="F5172">
        <v>0</v>
      </c>
      <c r="G5172">
        <v>0</v>
      </c>
    </row>
    <row r="5173" spans="1:7" ht="15.5" hidden="1" x14ac:dyDescent="0.35">
      <c r="A5173" t="s">
        <v>187</v>
      </c>
      <c r="B5173" t="s">
        <v>353</v>
      </c>
      <c r="C5173">
        <v>91494</v>
      </c>
      <c r="D5173">
        <v>2023</v>
      </c>
      <c r="E5173">
        <v>3</v>
      </c>
      <c r="F5173">
        <v>0</v>
      </c>
      <c r="G5173">
        <v>0</v>
      </c>
    </row>
    <row r="5174" spans="1:7" ht="15.5" hidden="1" x14ac:dyDescent="0.35">
      <c r="A5174" t="s">
        <v>187</v>
      </c>
      <c r="B5174" t="s">
        <v>353</v>
      </c>
      <c r="C5174">
        <v>91494</v>
      </c>
      <c r="D5174">
        <v>2023</v>
      </c>
      <c r="E5174">
        <v>4</v>
      </c>
      <c r="F5174">
        <v>122.51</v>
      </c>
      <c r="G5174">
        <v>19.29</v>
      </c>
    </row>
    <row r="5175" spans="1:7" ht="15.5" hidden="1" x14ac:dyDescent="0.35">
      <c r="A5175" t="s">
        <v>187</v>
      </c>
      <c r="B5175" t="s">
        <v>353</v>
      </c>
      <c r="C5175">
        <v>91494</v>
      </c>
      <c r="D5175">
        <v>2023</v>
      </c>
      <c r="E5175">
        <v>5</v>
      </c>
      <c r="F5175">
        <v>268.95999999999998</v>
      </c>
      <c r="G5175">
        <v>42</v>
      </c>
    </row>
    <row r="5176" spans="1:7" ht="15.5" hidden="1" x14ac:dyDescent="0.35">
      <c r="A5176" t="s">
        <v>187</v>
      </c>
      <c r="B5176" t="s">
        <v>353</v>
      </c>
      <c r="C5176">
        <v>91494</v>
      </c>
      <c r="D5176">
        <v>2023</v>
      </c>
      <c r="E5176">
        <v>6</v>
      </c>
      <c r="F5176">
        <v>252.66</v>
      </c>
      <c r="G5176">
        <v>42</v>
      </c>
    </row>
    <row r="5177" spans="1:7" ht="15.5" hidden="1" x14ac:dyDescent="0.35">
      <c r="A5177" t="s">
        <v>187</v>
      </c>
      <c r="B5177" t="s">
        <v>353</v>
      </c>
      <c r="C5177">
        <v>91494</v>
      </c>
      <c r="D5177">
        <v>2023</v>
      </c>
      <c r="E5177">
        <v>7</v>
      </c>
      <c r="F5177">
        <v>236.23</v>
      </c>
      <c r="G5177">
        <v>32.4</v>
      </c>
    </row>
    <row r="5178" spans="1:7" ht="15.5" hidden="1" x14ac:dyDescent="0.35">
      <c r="A5178" t="s">
        <v>187</v>
      </c>
      <c r="B5178" t="s">
        <v>353</v>
      </c>
      <c r="C5178">
        <v>91494</v>
      </c>
      <c r="D5178">
        <v>2023</v>
      </c>
      <c r="E5178">
        <v>8</v>
      </c>
      <c r="F5178">
        <v>444.97</v>
      </c>
      <c r="G5178">
        <v>44</v>
      </c>
    </row>
    <row r="5179" spans="1:7" ht="15.5" hidden="1" x14ac:dyDescent="0.35">
      <c r="A5179" t="s">
        <v>187</v>
      </c>
      <c r="B5179" t="s">
        <v>353</v>
      </c>
      <c r="C5179">
        <v>91494</v>
      </c>
      <c r="D5179">
        <v>2023</v>
      </c>
      <c r="E5179">
        <v>9</v>
      </c>
      <c r="F5179">
        <v>397.18</v>
      </c>
      <c r="G5179">
        <v>38</v>
      </c>
    </row>
    <row r="5180" spans="1:7" ht="15.5" hidden="1" x14ac:dyDescent="0.35">
      <c r="A5180" t="s">
        <v>187</v>
      </c>
      <c r="B5180" t="s">
        <v>353</v>
      </c>
      <c r="C5180">
        <v>91494</v>
      </c>
      <c r="D5180">
        <v>2023</v>
      </c>
      <c r="E5180">
        <v>10</v>
      </c>
      <c r="F5180">
        <v>469.85</v>
      </c>
      <c r="G5180">
        <v>50</v>
      </c>
    </row>
    <row r="5181" spans="1:7" ht="15.5" hidden="1" x14ac:dyDescent="0.35">
      <c r="A5181" t="s">
        <v>187</v>
      </c>
      <c r="B5181" t="s">
        <v>353</v>
      </c>
      <c r="C5181">
        <v>91494</v>
      </c>
      <c r="D5181">
        <v>2023</v>
      </c>
      <c r="E5181">
        <v>11</v>
      </c>
      <c r="F5181">
        <v>459.55</v>
      </c>
      <c r="G5181">
        <v>50</v>
      </c>
    </row>
    <row r="5182" spans="1:7" ht="15.5" hidden="1" x14ac:dyDescent="0.35">
      <c r="A5182" t="s">
        <v>187</v>
      </c>
      <c r="B5182" t="s">
        <v>353</v>
      </c>
      <c r="C5182">
        <v>91494</v>
      </c>
      <c r="D5182">
        <v>2023</v>
      </c>
      <c r="E5182">
        <v>12</v>
      </c>
      <c r="F5182">
        <v>452.54</v>
      </c>
      <c r="G5182">
        <v>65</v>
      </c>
    </row>
    <row r="5183" spans="1:7" ht="15.5" hidden="1" x14ac:dyDescent="0.35">
      <c r="A5183" t="s">
        <v>187</v>
      </c>
      <c r="B5183" t="s">
        <v>353</v>
      </c>
      <c r="C5183">
        <v>91494</v>
      </c>
      <c r="D5183">
        <v>2024</v>
      </c>
      <c r="E5183">
        <v>1</v>
      </c>
      <c r="F5183">
        <v>439.31</v>
      </c>
      <c r="G5183">
        <v>49</v>
      </c>
    </row>
    <row r="5184" spans="1:7" ht="15.5" hidden="1" x14ac:dyDescent="0.35">
      <c r="A5184" t="s">
        <v>187</v>
      </c>
      <c r="B5184" t="s">
        <v>353</v>
      </c>
      <c r="C5184">
        <v>91494</v>
      </c>
      <c r="D5184">
        <v>2024</v>
      </c>
      <c r="E5184">
        <v>2</v>
      </c>
      <c r="F5184">
        <v>413.12</v>
      </c>
      <c r="G5184">
        <v>45</v>
      </c>
    </row>
    <row r="5185" spans="1:7" ht="15.5" hidden="1" x14ac:dyDescent="0.35">
      <c r="A5185" t="s">
        <v>187</v>
      </c>
      <c r="B5185" t="s">
        <v>353</v>
      </c>
      <c r="C5185">
        <v>91494</v>
      </c>
      <c r="D5185">
        <v>2024</v>
      </c>
      <c r="E5185">
        <v>3</v>
      </c>
      <c r="F5185">
        <v>146.16</v>
      </c>
      <c r="G5185">
        <v>15</v>
      </c>
    </row>
    <row r="5186" spans="1:7" ht="15.5" hidden="1" x14ac:dyDescent="0.35">
      <c r="A5186" t="s">
        <v>187</v>
      </c>
      <c r="B5186" t="s">
        <v>353</v>
      </c>
      <c r="C5186">
        <v>91494</v>
      </c>
      <c r="D5186">
        <v>2024</v>
      </c>
      <c r="E5186">
        <v>4</v>
      </c>
      <c r="F5186">
        <v>32.79</v>
      </c>
      <c r="G5186">
        <v>6</v>
      </c>
    </row>
    <row r="5187" spans="1:7" ht="15.5" hidden="1" x14ac:dyDescent="0.35">
      <c r="A5187" t="s">
        <v>187</v>
      </c>
      <c r="B5187" t="s">
        <v>353</v>
      </c>
      <c r="C5187">
        <v>91494</v>
      </c>
      <c r="D5187">
        <v>2024</v>
      </c>
      <c r="E5187">
        <v>5</v>
      </c>
      <c r="F5187">
        <v>493.86</v>
      </c>
      <c r="G5187">
        <v>46</v>
      </c>
    </row>
    <row r="5188" spans="1:7" ht="15.5" hidden="1" x14ac:dyDescent="0.35">
      <c r="A5188" t="s">
        <v>187</v>
      </c>
      <c r="B5188" t="s">
        <v>353</v>
      </c>
      <c r="C5188">
        <v>91494</v>
      </c>
      <c r="D5188">
        <v>2024</v>
      </c>
      <c r="E5188">
        <v>6</v>
      </c>
      <c r="F5188">
        <v>442.75</v>
      </c>
      <c r="G5188">
        <v>46</v>
      </c>
    </row>
    <row r="5189" spans="1:7" ht="15.5" hidden="1" x14ac:dyDescent="0.35">
      <c r="A5189" t="s">
        <v>187</v>
      </c>
      <c r="B5189" t="s">
        <v>353</v>
      </c>
      <c r="C5189">
        <v>91494</v>
      </c>
      <c r="D5189">
        <v>2024</v>
      </c>
      <c r="E5189">
        <v>7</v>
      </c>
      <c r="F5189">
        <v>480.5</v>
      </c>
      <c r="G5189">
        <v>50</v>
      </c>
    </row>
    <row r="5190" spans="1:7" ht="15.5" hidden="1" x14ac:dyDescent="0.35">
      <c r="A5190" t="s">
        <v>187</v>
      </c>
      <c r="B5190" t="s">
        <v>353</v>
      </c>
      <c r="C5190">
        <v>91494</v>
      </c>
      <c r="D5190">
        <v>2024</v>
      </c>
      <c r="E5190">
        <v>8</v>
      </c>
      <c r="F5190">
        <v>501.2</v>
      </c>
      <c r="G5190">
        <v>51</v>
      </c>
    </row>
    <row r="5191" spans="1:7" ht="15.5" hidden="1" x14ac:dyDescent="0.35">
      <c r="A5191" t="s">
        <v>187</v>
      </c>
      <c r="B5191" t="s">
        <v>353</v>
      </c>
      <c r="C5191">
        <v>91494</v>
      </c>
      <c r="D5191">
        <v>2024</v>
      </c>
      <c r="E5191">
        <v>9</v>
      </c>
      <c r="F5191">
        <v>421.07</v>
      </c>
      <c r="G5191">
        <v>47</v>
      </c>
    </row>
    <row r="5192" spans="1:7" ht="15.5" hidden="1" x14ac:dyDescent="0.35">
      <c r="A5192" t="s">
        <v>187</v>
      </c>
      <c r="B5192" t="s">
        <v>353</v>
      </c>
      <c r="C5192">
        <v>91494</v>
      </c>
      <c r="D5192">
        <v>2024</v>
      </c>
      <c r="E5192">
        <v>10</v>
      </c>
      <c r="F5192">
        <v>454.55</v>
      </c>
      <c r="G5192">
        <v>49</v>
      </c>
    </row>
    <row r="5193" spans="1:7" ht="15.5" hidden="1" x14ac:dyDescent="0.35">
      <c r="A5193" t="s">
        <v>187</v>
      </c>
      <c r="B5193" t="s">
        <v>353</v>
      </c>
      <c r="C5193">
        <v>91494</v>
      </c>
      <c r="D5193">
        <v>2024</v>
      </c>
      <c r="E5193">
        <v>11</v>
      </c>
      <c r="F5193">
        <v>492.23</v>
      </c>
      <c r="G5193">
        <v>48</v>
      </c>
    </row>
    <row r="5194" spans="1:7" ht="15.5" hidden="1" x14ac:dyDescent="0.35">
      <c r="A5194" t="s">
        <v>187</v>
      </c>
      <c r="B5194" t="s">
        <v>353</v>
      </c>
      <c r="C5194">
        <v>91494</v>
      </c>
      <c r="D5194">
        <v>2024</v>
      </c>
      <c r="E5194">
        <v>12</v>
      </c>
      <c r="F5194">
        <v>431.97</v>
      </c>
      <c r="G5194">
        <v>40</v>
      </c>
    </row>
    <row r="5195" spans="1:7" ht="15.5" x14ac:dyDescent="0.35">
      <c r="A5195" t="s">
        <v>187</v>
      </c>
      <c r="B5195" t="s">
        <v>353</v>
      </c>
      <c r="C5195">
        <v>91494</v>
      </c>
      <c r="D5195">
        <v>2025</v>
      </c>
      <c r="E5195">
        <v>1</v>
      </c>
      <c r="F5195">
        <v>427.27</v>
      </c>
      <c r="G5195">
        <v>45</v>
      </c>
    </row>
    <row r="5196" spans="1:7" ht="15.5" x14ac:dyDescent="0.35">
      <c r="A5196" t="s">
        <v>187</v>
      </c>
      <c r="B5196" t="s">
        <v>353</v>
      </c>
      <c r="C5196">
        <v>91494</v>
      </c>
      <c r="D5196">
        <v>2025</v>
      </c>
      <c r="E5196">
        <v>2</v>
      </c>
      <c r="F5196">
        <v>261.33999999999997</v>
      </c>
      <c r="G5196">
        <v>24.05</v>
      </c>
    </row>
    <row r="5197" spans="1:7" ht="15.5" x14ac:dyDescent="0.35">
      <c r="A5197" t="s">
        <v>187</v>
      </c>
      <c r="B5197" t="s">
        <v>353</v>
      </c>
      <c r="C5197">
        <v>91494</v>
      </c>
      <c r="D5197">
        <v>2025</v>
      </c>
      <c r="E5197">
        <v>3</v>
      </c>
      <c r="F5197">
        <v>0</v>
      </c>
      <c r="G5197">
        <v>0</v>
      </c>
    </row>
    <row r="5198" spans="1:7" ht="15.5" x14ac:dyDescent="0.35">
      <c r="A5198" t="s">
        <v>187</v>
      </c>
      <c r="B5198" t="s">
        <v>353</v>
      </c>
      <c r="C5198">
        <v>91494</v>
      </c>
      <c r="D5198">
        <v>2025</v>
      </c>
      <c r="E5198">
        <v>4</v>
      </c>
      <c r="F5198">
        <v>0</v>
      </c>
      <c r="G5198">
        <v>0</v>
      </c>
    </row>
    <row r="5199" spans="1:7" ht="15.5" x14ac:dyDescent="0.35">
      <c r="A5199" t="s">
        <v>187</v>
      </c>
      <c r="B5199" t="s">
        <v>353</v>
      </c>
      <c r="C5199">
        <v>91494</v>
      </c>
      <c r="D5199">
        <v>2025</v>
      </c>
      <c r="E5199">
        <v>5</v>
      </c>
      <c r="F5199">
        <v>0</v>
      </c>
      <c r="G5199">
        <v>0</v>
      </c>
    </row>
    <row r="5200" spans="1:7" ht="15.5" x14ac:dyDescent="0.35">
      <c r="A5200" t="s">
        <v>187</v>
      </c>
      <c r="B5200" t="s">
        <v>353</v>
      </c>
      <c r="C5200">
        <v>91494</v>
      </c>
      <c r="D5200">
        <v>2025</v>
      </c>
      <c r="E5200">
        <v>6</v>
      </c>
      <c r="F5200">
        <v>0</v>
      </c>
      <c r="G5200">
        <v>0</v>
      </c>
    </row>
    <row r="5201" spans="1:7" ht="15.5" x14ac:dyDescent="0.35">
      <c r="A5201" t="s">
        <v>187</v>
      </c>
      <c r="B5201" t="s">
        <v>353</v>
      </c>
      <c r="C5201">
        <v>91494</v>
      </c>
      <c r="D5201">
        <v>2025</v>
      </c>
      <c r="E5201">
        <v>7</v>
      </c>
      <c r="F5201">
        <v>0</v>
      </c>
      <c r="G5201">
        <v>0</v>
      </c>
    </row>
    <row r="5202" spans="1:7" ht="15.5" x14ac:dyDescent="0.35">
      <c r="A5202" t="s">
        <v>187</v>
      </c>
      <c r="B5202" t="s">
        <v>353</v>
      </c>
      <c r="C5202">
        <v>91494</v>
      </c>
      <c r="D5202">
        <v>2025</v>
      </c>
      <c r="E5202">
        <v>8</v>
      </c>
      <c r="F5202">
        <v>0</v>
      </c>
      <c r="G5202">
        <v>0</v>
      </c>
    </row>
    <row r="5203" spans="1:7" ht="15.5" x14ac:dyDescent="0.35">
      <c r="A5203" t="s">
        <v>187</v>
      </c>
      <c r="B5203" t="s">
        <v>353</v>
      </c>
      <c r="C5203">
        <v>91494</v>
      </c>
      <c r="D5203">
        <v>2025</v>
      </c>
      <c r="E5203">
        <v>9</v>
      </c>
      <c r="F5203">
        <v>0</v>
      </c>
      <c r="G5203">
        <v>0</v>
      </c>
    </row>
    <row r="5204" spans="1:7" ht="15.5" x14ac:dyDescent="0.35">
      <c r="A5204" t="s">
        <v>187</v>
      </c>
      <c r="B5204" t="s">
        <v>353</v>
      </c>
      <c r="C5204">
        <v>91494</v>
      </c>
      <c r="D5204">
        <v>2025</v>
      </c>
      <c r="E5204">
        <v>10</v>
      </c>
      <c r="F5204">
        <v>0</v>
      </c>
      <c r="G5204">
        <v>0</v>
      </c>
    </row>
    <row r="5205" spans="1:7" ht="15.5" x14ac:dyDescent="0.35">
      <c r="A5205" t="s">
        <v>187</v>
      </c>
      <c r="B5205" t="s">
        <v>353</v>
      </c>
      <c r="C5205">
        <v>91494</v>
      </c>
      <c r="D5205">
        <v>2025</v>
      </c>
      <c r="E5205">
        <v>11</v>
      </c>
      <c r="F5205">
        <v>0</v>
      </c>
      <c r="G5205">
        <v>0</v>
      </c>
    </row>
    <row r="5206" spans="1:7" ht="15.5" hidden="1" x14ac:dyDescent="0.35">
      <c r="A5206" t="s">
        <v>187</v>
      </c>
      <c r="B5206" t="s">
        <v>353</v>
      </c>
      <c r="C5206">
        <v>91495</v>
      </c>
      <c r="D5206">
        <v>2017</v>
      </c>
      <c r="E5206">
        <v>11</v>
      </c>
      <c r="F5206">
        <v>6.9</v>
      </c>
      <c r="G5206">
        <v>2</v>
      </c>
    </row>
    <row r="5207" spans="1:7" ht="15.5" hidden="1" x14ac:dyDescent="0.35">
      <c r="A5207" t="s">
        <v>187</v>
      </c>
      <c r="B5207" t="s">
        <v>353</v>
      </c>
      <c r="C5207">
        <v>91495</v>
      </c>
      <c r="D5207">
        <v>2017</v>
      </c>
      <c r="E5207">
        <v>12</v>
      </c>
      <c r="F5207">
        <v>401.57</v>
      </c>
      <c r="G5207">
        <v>36</v>
      </c>
    </row>
    <row r="5208" spans="1:7" ht="15.5" hidden="1" x14ac:dyDescent="0.35">
      <c r="A5208" t="s">
        <v>187</v>
      </c>
      <c r="B5208" t="s">
        <v>353</v>
      </c>
      <c r="C5208">
        <v>91495</v>
      </c>
      <c r="D5208">
        <v>2018</v>
      </c>
      <c r="E5208">
        <v>1</v>
      </c>
      <c r="F5208">
        <v>388.4</v>
      </c>
      <c r="G5208">
        <v>41</v>
      </c>
    </row>
    <row r="5209" spans="1:7" ht="15.5" hidden="1" x14ac:dyDescent="0.35">
      <c r="A5209" t="s">
        <v>187</v>
      </c>
      <c r="B5209" t="s">
        <v>353</v>
      </c>
      <c r="C5209">
        <v>91495</v>
      </c>
      <c r="D5209">
        <v>2018</v>
      </c>
      <c r="E5209">
        <v>2</v>
      </c>
      <c r="F5209">
        <v>310.08</v>
      </c>
      <c r="G5209">
        <v>41</v>
      </c>
    </row>
    <row r="5210" spans="1:7" ht="15.5" hidden="1" x14ac:dyDescent="0.35">
      <c r="A5210" t="s">
        <v>187</v>
      </c>
      <c r="B5210" t="s">
        <v>353</v>
      </c>
      <c r="C5210">
        <v>91495</v>
      </c>
      <c r="D5210">
        <v>2018</v>
      </c>
      <c r="E5210">
        <v>3</v>
      </c>
      <c r="F5210">
        <v>402.65</v>
      </c>
      <c r="G5210">
        <v>47</v>
      </c>
    </row>
    <row r="5211" spans="1:7" ht="15.5" hidden="1" x14ac:dyDescent="0.35">
      <c r="A5211" t="s">
        <v>187</v>
      </c>
      <c r="B5211" t="s">
        <v>353</v>
      </c>
      <c r="C5211">
        <v>91495</v>
      </c>
      <c r="D5211">
        <v>2018</v>
      </c>
      <c r="E5211">
        <v>4</v>
      </c>
      <c r="F5211">
        <v>376.95</v>
      </c>
      <c r="G5211">
        <v>38</v>
      </c>
    </row>
    <row r="5212" spans="1:7" ht="15.5" hidden="1" x14ac:dyDescent="0.35">
      <c r="A5212" t="s">
        <v>187</v>
      </c>
      <c r="B5212" t="s">
        <v>353</v>
      </c>
      <c r="C5212">
        <v>91495</v>
      </c>
      <c r="D5212">
        <v>2018</v>
      </c>
      <c r="E5212">
        <v>5</v>
      </c>
      <c r="F5212">
        <v>430.4</v>
      </c>
      <c r="G5212">
        <v>47</v>
      </c>
    </row>
    <row r="5213" spans="1:7" ht="15.5" hidden="1" x14ac:dyDescent="0.35">
      <c r="A5213" t="s">
        <v>187</v>
      </c>
      <c r="B5213" t="s">
        <v>353</v>
      </c>
      <c r="C5213">
        <v>91495</v>
      </c>
      <c r="D5213">
        <v>2018</v>
      </c>
      <c r="E5213">
        <v>6</v>
      </c>
      <c r="F5213">
        <v>388.25</v>
      </c>
      <c r="G5213">
        <v>38</v>
      </c>
    </row>
    <row r="5214" spans="1:7" ht="15.5" hidden="1" x14ac:dyDescent="0.35">
      <c r="A5214" t="s">
        <v>187</v>
      </c>
      <c r="B5214" t="s">
        <v>353</v>
      </c>
      <c r="C5214">
        <v>91495</v>
      </c>
      <c r="D5214">
        <v>2018</v>
      </c>
      <c r="E5214">
        <v>7</v>
      </c>
      <c r="F5214">
        <v>412.6</v>
      </c>
      <c r="G5214">
        <v>45</v>
      </c>
    </row>
    <row r="5215" spans="1:7" ht="15.5" hidden="1" x14ac:dyDescent="0.35">
      <c r="A5215" t="s">
        <v>187</v>
      </c>
      <c r="B5215" t="s">
        <v>353</v>
      </c>
      <c r="C5215">
        <v>91495</v>
      </c>
      <c r="D5215">
        <v>2018</v>
      </c>
      <c r="E5215">
        <v>8</v>
      </c>
      <c r="F5215">
        <v>394.85</v>
      </c>
      <c r="G5215">
        <v>44</v>
      </c>
    </row>
    <row r="5216" spans="1:7" ht="15.5" hidden="1" x14ac:dyDescent="0.35">
      <c r="A5216" t="s">
        <v>187</v>
      </c>
      <c r="B5216" t="s">
        <v>353</v>
      </c>
      <c r="C5216">
        <v>91495</v>
      </c>
      <c r="D5216">
        <v>2018</v>
      </c>
      <c r="E5216">
        <v>9</v>
      </c>
      <c r="F5216">
        <v>385.38</v>
      </c>
      <c r="G5216">
        <v>40</v>
      </c>
    </row>
    <row r="5217" spans="1:7" ht="15.5" hidden="1" x14ac:dyDescent="0.35">
      <c r="A5217" t="s">
        <v>187</v>
      </c>
      <c r="B5217" t="s">
        <v>353</v>
      </c>
      <c r="C5217">
        <v>91495</v>
      </c>
      <c r="D5217">
        <v>2018</v>
      </c>
      <c r="E5217">
        <v>10</v>
      </c>
      <c r="F5217">
        <v>418.12</v>
      </c>
      <c r="G5217">
        <v>54</v>
      </c>
    </row>
    <row r="5218" spans="1:7" ht="15.5" hidden="1" x14ac:dyDescent="0.35">
      <c r="A5218" t="s">
        <v>187</v>
      </c>
      <c r="B5218" t="s">
        <v>353</v>
      </c>
      <c r="C5218">
        <v>91495</v>
      </c>
      <c r="D5218">
        <v>2018</v>
      </c>
      <c r="E5218">
        <v>11</v>
      </c>
      <c r="F5218">
        <v>415.92</v>
      </c>
      <c r="G5218">
        <v>42</v>
      </c>
    </row>
    <row r="5219" spans="1:7" ht="15.5" hidden="1" x14ac:dyDescent="0.35">
      <c r="A5219" t="s">
        <v>187</v>
      </c>
      <c r="B5219" t="s">
        <v>353</v>
      </c>
      <c r="C5219">
        <v>91495</v>
      </c>
      <c r="D5219">
        <v>2018</v>
      </c>
      <c r="E5219">
        <v>12</v>
      </c>
      <c r="F5219">
        <v>440.38</v>
      </c>
      <c r="G5219">
        <v>49</v>
      </c>
    </row>
    <row r="5220" spans="1:7" ht="15.5" hidden="1" x14ac:dyDescent="0.35">
      <c r="A5220" t="s">
        <v>187</v>
      </c>
      <c r="B5220" t="s">
        <v>353</v>
      </c>
      <c r="C5220">
        <v>91495</v>
      </c>
      <c r="D5220">
        <v>2019</v>
      </c>
      <c r="E5220">
        <v>1</v>
      </c>
      <c r="F5220">
        <v>450.02</v>
      </c>
      <c r="G5220">
        <v>50</v>
      </c>
    </row>
    <row r="5221" spans="1:7" ht="15.5" hidden="1" x14ac:dyDescent="0.35">
      <c r="A5221" t="s">
        <v>187</v>
      </c>
      <c r="B5221" t="s">
        <v>353</v>
      </c>
      <c r="C5221">
        <v>91495</v>
      </c>
      <c r="D5221">
        <v>2019</v>
      </c>
      <c r="E5221">
        <v>2</v>
      </c>
      <c r="F5221">
        <v>354.16</v>
      </c>
      <c r="G5221">
        <v>45</v>
      </c>
    </row>
    <row r="5222" spans="1:7" ht="15.5" hidden="1" x14ac:dyDescent="0.35">
      <c r="A5222" t="s">
        <v>187</v>
      </c>
      <c r="B5222" t="s">
        <v>353</v>
      </c>
      <c r="C5222">
        <v>91495</v>
      </c>
      <c r="D5222">
        <v>2019</v>
      </c>
      <c r="E5222">
        <v>3</v>
      </c>
      <c r="F5222">
        <v>178.99</v>
      </c>
      <c r="G5222">
        <v>24</v>
      </c>
    </row>
    <row r="5223" spans="1:7" ht="15.5" hidden="1" x14ac:dyDescent="0.35">
      <c r="A5223" t="s">
        <v>187</v>
      </c>
      <c r="B5223" t="s">
        <v>353</v>
      </c>
      <c r="C5223">
        <v>91495</v>
      </c>
      <c r="D5223">
        <v>2019</v>
      </c>
      <c r="E5223">
        <v>4</v>
      </c>
      <c r="F5223">
        <v>0</v>
      </c>
      <c r="G5223">
        <v>0</v>
      </c>
    </row>
    <row r="5224" spans="1:7" ht="15.5" hidden="1" x14ac:dyDescent="0.35">
      <c r="A5224" t="s">
        <v>187</v>
      </c>
      <c r="B5224" t="s">
        <v>353</v>
      </c>
      <c r="C5224">
        <v>91495</v>
      </c>
      <c r="D5224">
        <v>2019</v>
      </c>
      <c r="E5224">
        <v>5</v>
      </c>
      <c r="F5224">
        <v>0</v>
      </c>
      <c r="G5224">
        <v>0</v>
      </c>
    </row>
    <row r="5225" spans="1:7" ht="15.5" hidden="1" x14ac:dyDescent="0.35">
      <c r="A5225" t="s">
        <v>187</v>
      </c>
      <c r="B5225" t="s">
        <v>353</v>
      </c>
      <c r="C5225">
        <v>91495</v>
      </c>
      <c r="D5225">
        <v>2019</v>
      </c>
      <c r="E5225">
        <v>6</v>
      </c>
      <c r="F5225">
        <v>64.7</v>
      </c>
      <c r="G5225">
        <v>10.53</v>
      </c>
    </row>
    <row r="5226" spans="1:7" ht="15.5" hidden="1" x14ac:dyDescent="0.35">
      <c r="A5226" t="s">
        <v>187</v>
      </c>
      <c r="B5226" t="s">
        <v>353</v>
      </c>
      <c r="C5226">
        <v>91495</v>
      </c>
      <c r="D5226">
        <v>2019</v>
      </c>
      <c r="E5226">
        <v>7</v>
      </c>
      <c r="F5226">
        <v>397.89</v>
      </c>
      <c r="G5226">
        <v>67</v>
      </c>
    </row>
    <row r="5227" spans="1:7" ht="15.5" hidden="1" x14ac:dyDescent="0.35">
      <c r="A5227" t="s">
        <v>187</v>
      </c>
      <c r="B5227" t="s">
        <v>353</v>
      </c>
      <c r="C5227">
        <v>91495</v>
      </c>
      <c r="D5227">
        <v>2019</v>
      </c>
      <c r="E5227">
        <v>8</v>
      </c>
      <c r="F5227">
        <v>402.22</v>
      </c>
      <c r="G5227">
        <v>68</v>
      </c>
    </row>
    <row r="5228" spans="1:7" ht="15.5" hidden="1" x14ac:dyDescent="0.35">
      <c r="A5228" t="s">
        <v>187</v>
      </c>
      <c r="B5228" t="s">
        <v>353</v>
      </c>
      <c r="C5228">
        <v>91495</v>
      </c>
      <c r="D5228">
        <v>2019</v>
      </c>
      <c r="E5228">
        <v>9</v>
      </c>
      <c r="F5228">
        <v>389.55</v>
      </c>
      <c r="G5228">
        <v>64</v>
      </c>
    </row>
    <row r="5229" spans="1:7" ht="15.5" hidden="1" x14ac:dyDescent="0.35">
      <c r="A5229" t="s">
        <v>187</v>
      </c>
      <c r="B5229" t="s">
        <v>353</v>
      </c>
      <c r="C5229">
        <v>91495</v>
      </c>
      <c r="D5229">
        <v>2019</v>
      </c>
      <c r="E5229">
        <v>10</v>
      </c>
      <c r="F5229">
        <v>390.75</v>
      </c>
      <c r="G5229">
        <v>69</v>
      </c>
    </row>
    <row r="5230" spans="1:7" ht="15.5" hidden="1" x14ac:dyDescent="0.35">
      <c r="A5230" t="s">
        <v>187</v>
      </c>
      <c r="B5230" t="s">
        <v>353</v>
      </c>
      <c r="C5230">
        <v>91495</v>
      </c>
      <c r="D5230">
        <v>2019</v>
      </c>
      <c r="E5230">
        <v>11</v>
      </c>
      <c r="F5230">
        <v>319.54000000000002</v>
      </c>
      <c r="G5230">
        <v>54</v>
      </c>
    </row>
    <row r="5231" spans="1:7" ht="15.5" hidden="1" x14ac:dyDescent="0.35">
      <c r="A5231" t="s">
        <v>187</v>
      </c>
      <c r="B5231" t="s">
        <v>353</v>
      </c>
      <c r="C5231">
        <v>91495</v>
      </c>
      <c r="D5231">
        <v>2019</v>
      </c>
      <c r="E5231">
        <v>12</v>
      </c>
      <c r="F5231">
        <v>249.74</v>
      </c>
      <c r="G5231">
        <v>44</v>
      </c>
    </row>
    <row r="5232" spans="1:7" ht="15.5" hidden="1" x14ac:dyDescent="0.35">
      <c r="A5232" t="s">
        <v>187</v>
      </c>
      <c r="B5232" t="s">
        <v>353</v>
      </c>
      <c r="C5232">
        <v>91495</v>
      </c>
      <c r="D5232">
        <v>2020</v>
      </c>
      <c r="E5232">
        <v>1</v>
      </c>
      <c r="F5232">
        <v>371.9</v>
      </c>
      <c r="G5232">
        <v>61.48</v>
      </c>
    </row>
    <row r="5233" spans="1:7" ht="15.5" hidden="1" x14ac:dyDescent="0.35">
      <c r="A5233" t="s">
        <v>187</v>
      </c>
      <c r="B5233" t="s">
        <v>353</v>
      </c>
      <c r="C5233">
        <v>91495</v>
      </c>
      <c r="D5233">
        <v>2020</v>
      </c>
      <c r="E5233">
        <v>2</v>
      </c>
      <c r="F5233">
        <v>347.91</v>
      </c>
      <c r="G5233">
        <v>57.52</v>
      </c>
    </row>
    <row r="5234" spans="1:7" ht="15.5" hidden="1" x14ac:dyDescent="0.35">
      <c r="A5234" t="s">
        <v>187</v>
      </c>
      <c r="B5234" t="s">
        <v>353</v>
      </c>
      <c r="C5234">
        <v>91495</v>
      </c>
      <c r="D5234">
        <v>2020</v>
      </c>
      <c r="E5234">
        <v>3</v>
      </c>
      <c r="F5234">
        <v>267.64</v>
      </c>
      <c r="G5234">
        <v>43</v>
      </c>
    </row>
    <row r="5235" spans="1:7" ht="15.5" hidden="1" x14ac:dyDescent="0.35">
      <c r="A5235" t="s">
        <v>187</v>
      </c>
      <c r="B5235" t="s">
        <v>353</v>
      </c>
      <c r="C5235">
        <v>91495</v>
      </c>
      <c r="D5235">
        <v>2020</v>
      </c>
      <c r="E5235">
        <v>4</v>
      </c>
      <c r="F5235">
        <v>0</v>
      </c>
      <c r="G5235">
        <v>0</v>
      </c>
    </row>
    <row r="5236" spans="1:7" ht="15.5" hidden="1" x14ac:dyDescent="0.35">
      <c r="A5236" t="s">
        <v>187</v>
      </c>
      <c r="B5236" t="s">
        <v>353</v>
      </c>
      <c r="C5236">
        <v>91495</v>
      </c>
      <c r="D5236">
        <v>2020</v>
      </c>
      <c r="E5236">
        <v>5</v>
      </c>
      <c r="F5236">
        <v>0</v>
      </c>
      <c r="G5236">
        <v>0</v>
      </c>
    </row>
    <row r="5237" spans="1:7" ht="15.5" hidden="1" x14ac:dyDescent="0.35">
      <c r="A5237" t="s">
        <v>187</v>
      </c>
      <c r="B5237" t="s">
        <v>353</v>
      </c>
      <c r="C5237">
        <v>91495</v>
      </c>
      <c r="D5237">
        <v>2020</v>
      </c>
      <c r="E5237">
        <v>6</v>
      </c>
      <c r="F5237">
        <v>0</v>
      </c>
      <c r="G5237">
        <v>0</v>
      </c>
    </row>
    <row r="5238" spans="1:7" ht="15.5" hidden="1" x14ac:dyDescent="0.35">
      <c r="A5238" t="s">
        <v>187</v>
      </c>
      <c r="B5238" t="s">
        <v>353</v>
      </c>
      <c r="C5238">
        <v>91495</v>
      </c>
      <c r="D5238">
        <v>2020</v>
      </c>
      <c r="E5238">
        <v>7</v>
      </c>
      <c r="F5238">
        <v>0</v>
      </c>
      <c r="G5238">
        <v>0</v>
      </c>
    </row>
    <row r="5239" spans="1:7" ht="15.5" hidden="1" x14ac:dyDescent="0.35">
      <c r="A5239" t="s">
        <v>187</v>
      </c>
      <c r="B5239" t="s">
        <v>353</v>
      </c>
      <c r="C5239">
        <v>91495</v>
      </c>
      <c r="D5239">
        <v>2020</v>
      </c>
      <c r="E5239">
        <v>8</v>
      </c>
      <c r="F5239">
        <v>0</v>
      </c>
      <c r="G5239">
        <v>0</v>
      </c>
    </row>
    <row r="5240" spans="1:7" ht="15.5" hidden="1" x14ac:dyDescent="0.35">
      <c r="A5240" t="s">
        <v>187</v>
      </c>
      <c r="B5240" t="s">
        <v>353</v>
      </c>
      <c r="C5240">
        <v>91495</v>
      </c>
      <c r="D5240">
        <v>2020</v>
      </c>
      <c r="E5240">
        <v>9</v>
      </c>
      <c r="F5240">
        <v>0.27</v>
      </c>
      <c r="G5240">
        <v>1</v>
      </c>
    </row>
    <row r="5241" spans="1:7" ht="15.5" hidden="1" x14ac:dyDescent="0.35">
      <c r="A5241" t="s">
        <v>187</v>
      </c>
      <c r="B5241" t="s">
        <v>353</v>
      </c>
      <c r="C5241">
        <v>91495</v>
      </c>
      <c r="D5241">
        <v>2020</v>
      </c>
      <c r="E5241">
        <v>10</v>
      </c>
      <c r="F5241">
        <v>0</v>
      </c>
      <c r="G5241">
        <v>0</v>
      </c>
    </row>
    <row r="5242" spans="1:7" ht="15.5" hidden="1" x14ac:dyDescent="0.35">
      <c r="A5242" t="s">
        <v>187</v>
      </c>
      <c r="B5242" t="s">
        <v>353</v>
      </c>
      <c r="C5242">
        <v>91495</v>
      </c>
      <c r="D5242">
        <v>2020</v>
      </c>
      <c r="E5242">
        <v>11</v>
      </c>
      <c r="F5242">
        <v>0</v>
      </c>
      <c r="G5242">
        <v>0</v>
      </c>
    </row>
    <row r="5243" spans="1:7" ht="15.5" hidden="1" x14ac:dyDescent="0.35">
      <c r="A5243" t="s">
        <v>187</v>
      </c>
      <c r="B5243" t="s">
        <v>353</v>
      </c>
      <c r="C5243">
        <v>91495</v>
      </c>
      <c r="D5243">
        <v>2020</v>
      </c>
      <c r="E5243">
        <v>12</v>
      </c>
      <c r="F5243">
        <v>0.23</v>
      </c>
      <c r="G5243">
        <v>1</v>
      </c>
    </row>
    <row r="5244" spans="1:7" ht="15.5" hidden="1" x14ac:dyDescent="0.35">
      <c r="A5244" t="s">
        <v>187</v>
      </c>
      <c r="B5244" t="s">
        <v>353</v>
      </c>
      <c r="C5244">
        <v>91495</v>
      </c>
      <c r="D5244">
        <v>2021</v>
      </c>
      <c r="E5244">
        <v>9</v>
      </c>
      <c r="F5244">
        <v>13.32</v>
      </c>
      <c r="G5244">
        <v>25</v>
      </c>
    </row>
    <row r="5245" spans="1:7" ht="15.5" hidden="1" x14ac:dyDescent="0.35">
      <c r="A5245" t="s">
        <v>187</v>
      </c>
      <c r="B5245" t="s">
        <v>353</v>
      </c>
      <c r="C5245">
        <v>91495</v>
      </c>
      <c r="D5245">
        <v>2021</v>
      </c>
      <c r="E5245">
        <v>10</v>
      </c>
      <c r="F5245">
        <v>193.94</v>
      </c>
      <c r="G5245">
        <v>53</v>
      </c>
    </row>
    <row r="5246" spans="1:7" ht="15.5" hidden="1" x14ac:dyDescent="0.35">
      <c r="A5246" t="s">
        <v>187</v>
      </c>
      <c r="B5246" t="s">
        <v>353</v>
      </c>
      <c r="C5246">
        <v>91495</v>
      </c>
      <c r="D5246">
        <v>2021</v>
      </c>
      <c r="E5246">
        <v>11</v>
      </c>
      <c r="F5246">
        <v>221.63</v>
      </c>
      <c r="G5246">
        <v>32</v>
      </c>
    </row>
    <row r="5247" spans="1:7" ht="15.5" hidden="1" x14ac:dyDescent="0.35">
      <c r="A5247" t="s">
        <v>187</v>
      </c>
      <c r="B5247" t="s">
        <v>353</v>
      </c>
      <c r="C5247">
        <v>91495</v>
      </c>
      <c r="D5247">
        <v>2021</v>
      </c>
      <c r="E5247">
        <v>12</v>
      </c>
      <c r="F5247">
        <v>264.41000000000003</v>
      </c>
      <c r="G5247">
        <v>42</v>
      </c>
    </row>
    <row r="5248" spans="1:7" ht="15.5" hidden="1" x14ac:dyDescent="0.35">
      <c r="A5248" t="s">
        <v>187</v>
      </c>
      <c r="B5248" t="s">
        <v>353</v>
      </c>
      <c r="C5248">
        <v>91495</v>
      </c>
      <c r="D5248">
        <v>2022</v>
      </c>
      <c r="E5248">
        <v>1</v>
      </c>
      <c r="F5248">
        <v>156.19</v>
      </c>
      <c r="G5248">
        <v>41</v>
      </c>
    </row>
    <row r="5249" spans="1:7" ht="15.5" hidden="1" x14ac:dyDescent="0.35">
      <c r="A5249" t="s">
        <v>187</v>
      </c>
      <c r="B5249" t="s">
        <v>353</v>
      </c>
      <c r="C5249">
        <v>91495</v>
      </c>
      <c r="D5249">
        <v>2022</v>
      </c>
      <c r="E5249">
        <v>2</v>
      </c>
      <c r="F5249">
        <v>162.22999999999999</v>
      </c>
      <c r="G5249">
        <v>32</v>
      </c>
    </row>
    <row r="5250" spans="1:7" ht="15.5" hidden="1" x14ac:dyDescent="0.35">
      <c r="A5250" t="s">
        <v>187</v>
      </c>
      <c r="B5250" t="s">
        <v>353</v>
      </c>
      <c r="C5250">
        <v>91495</v>
      </c>
      <c r="D5250">
        <v>2022</v>
      </c>
      <c r="E5250">
        <v>3</v>
      </c>
      <c r="F5250">
        <v>358.9</v>
      </c>
      <c r="G5250">
        <v>53</v>
      </c>
    </row>
    <row r="5251" spans="1:7" ht="15.5" hidden="1" x14ac:dyDescent="0.35">
      <c r="A5251" t="s">
        <v>187</v>
      </c>
      <c r="B5251" t="s">
        <v>353</v>
      </c>
      <c r="C5251">
        <v>91495</v>
      </c>
      <c r="D5251">
        <v>2022</v>
      </c>
      <c r="E5251">
        <v>4</v>
      </c>
      <c r="F5251">
        <v>308.45</v>
      </c>
      <c r="G5251">
        <v>59</v>
      </c>
    </row>
    <row r="5252" spans="1:7" ht="15.5" hidden="1" x14ac:dyDescent="0.35">
      <c r="A5252" t="s">
        <v>187</v>
      </c>
      <c r="B5252" t="s">
        <v>353</v>
      </c>
      <c r="C5252">
        <v>91495</v>
      </c>
      <c r="D5252">
        <v>2022</v>
      </c>
      <c r="E5252">
        <v>5</v>
      </c>
      <c r="F5252">
        <v>100.97</v>
      </c>
      <c r="G5252">
        <v>16</v>
      </c>
    </row>
    <row r="5253" spans="1:7" ht="15.5" hidden="1" x14ac:dyDescent="0.35">
      <c r="A5253" t="s">
        <v>187</v>
      </c>
      <c r="B5253" t="s">
        <v>353</v>
      </c>
      <c r="C5253">
        <v>91495</v>
      </c>
      <c r="D5253">
        <v>2022</v>
      </c>
      <c r="E5253">
        <v>6</v>
      </c>
      <c r="F5253">
        <v>60.21</v>
      </c>
      <c r="G5253">
        <v>42</v>
      </c>
    </row>
    <row r="5254" spans="1:7" ht="15.5" hidden="1" x14ac:dyDescent="0.35">
      <c r="A5254" t="s">
        <v>187</v>
      </c>
      <c r="B5254" t="s">
        <v>353</v>
      </c>
      <c r="C5254">
        <v>91495</v>
      </c>
      <c r="D5254">
        <v>2022</v>
      </c>
      <c r="E5254">
        <v>7</v>
      </c>
      <c r="F5254">
        <v>247.73</v>
      </c>
      <c r="G5254">
        <v>63</v>
      </c>
    </row>
    <row r="5255" spans="1:7" ht="15.5" hidden="1" x14ac:dyDescent="0.35">
      <c r="A5255" t="s">
        <v>187</v>
      </c>
      <c r="B5255" t="s">
        <v>353</v>
      </c>
      <c r="C5255">
        <v>91495</v>
      </c>
      <c r="D5255">
        <v>2022</v>
      </c>
      <c r="E5255">
        <v>8</v>
      </c>
      <c r="F5255">
        <v>229.69</v>
      </c>
      <c r="G5255">
        <v>36</v>
      </c>
    </row>
    <row r="5256" spans="1:7" ht="15.5" hidden="1" x14ac:dyDescent="0.35">
      <c r="A5256" t="s">
        <v>187</v>
      </c>
      <c r="B5256" t="s">
        <v>353</v>
      </c>
      <c r="C5256">
        <v>91495</v>
      </c>
      <c r="D5256">
        <v>2022</v>
      </c>
      <c r="E5256">
        <v>9</v>
      </c>
      <c r="F5256">
        <v>197.62</v>
      </c>
      <c r="G5256">
        <v>30</v>
      </c>
    </row>
    <row r="5257" spans="1:7" ht="15.5" hidden="1" x14ac:dyDescent="0.35">
      <c r="A5257" t="s">
        <v>187</v>
      </c>
      <c r="B5257" t="s">
        <v>353</v>
      </c>
      <c r="C5257">
        <v>91495</v>
      </c>
      <c r="D5257">
        <v>2022</v>
      </c>
      <c r="E5257">
        <v>10</v>
      </c>
      <c r="F5257">
        <v>175.07</v>
      </c>
      <c r="G5257">
        <v>27</v>
      </c>
    </row>
    <row r="5258" spans="1:7" ht="15.5" hidden="1" x14ac:dyDescent="0.35">
      <c r="A5258" t="s">
        <v>187</v>
      </c>
      <c r="B5258" t="s">
        <v>353</v>
      </c>
      <c r="C5258">
        <v>91495</v>
      </c>
      <c r="D5258">
        <v>2022</v>
      </c>
      <c r="E5258">
        <v>11</v>
      </c>
      <c r="F5258">
        <v>219.3</v>
      </c>
      <c r="G5258">
        <v>64</v>
      </c>
    </row>
    <row r="5259" spans="1:7" ht="15.5" hidden="1" x14ac:dyDescent="0.35">
      <c r="A5259" t="s">
        <v>187</v>
      </c>
      <c r="B5259" t="s">
        <v>353</v>
      </c>
      <c r="C5259">
        <v>91495</v>
      </c>
      <c r="D5259">
        <v>2022</v>
      </c>
      <c r="E5259">
        <v>12</v>
      </c>
      <c r="F5259">
        <v>248.26</v>
      </c>
      <c r="G5259">
        <v>38</v>
      </c>
    </row>
    <row r="5260" spans="1:7" ht="15.5" hidden="1" x14ac:dyDescent="0.35">
      <c r="A5260" t="s">
        <v>187</v>
      </c>
      <c r="B5260" t="s">
        <v>353</v>
      </c>
      <c r="C5260">
        <v>91495</v>
      </c>
      <c r="D5260">
        <v>2023</v>
      </c>
      <c r="E5260">
        <v>1</v>
      </c>
      <c r="F5260">
        <v>325.64999999999998</v>
      </c>
      <c r="G5260">
        <v>50</v>
      </c>
    </row>
    <row r="5261" spans="1:7" ht="15.5" hidden="1" x14ac:dyDescent="0.35">
      <c r="A5261" t="s">
        <v>187</v>
      </c>
      <c r="B5261" t="s">
        <v>353</v>
      </c>
      <c r="C5261">
        <v>91495</v>
      </c>
      <c r="D5261">
        <v>2023</v>
      </c>
      <c r="E5261">
        <v>2</v>
      </c>
      <c r="F5261">
        <v>285.92</v>
      </c>
      <c r="G5261">
        <v>65</v>
      </c>
    </row>
    <row r="5262" spans="1:7" ht="15.5" hidden="1" x14ac:dyDescent="0.35">
      <c r="A5262" t="s">
        <v>187</v>
      </c>
      <c r="B5262" t="s">
        <v>353</v>
      </c>
      <c r="C5262">
        <v>91495</v>
      </c>
      <c r="D5262">
        <v>2023</v>
      </c>
      <c r="E5262">
        <v>3</v>
      </c>
      <c r="F5262">
        <v>316.39999999999998</v>
      </c>
      <c r="G5262">
        <v>49</v>
      </c>
    </row>
    <row r="5263" spans="1:7" ht="15.5" hidden="1" x14ac:dyDescent="0.35">
      <c r="A5263" t="s">
        <v>187</v>
      </c>
      <c r="B5263" t="s">
        <v>353</v>
      </c>
      <c r="C5263">
        <v>91495</v>
      </c>
      <c r="D5263">
        <v>2023</v>
      </c>
      <c r="E5263">
        <v>4</v>
      </c>
      <c r="F5263">
        <v>292.07</v>
      </c>
      <c r="G5263">
        <v>46</v>
      </c>
    </row>
    <row r="5264" spans="1:7" ht="15.5" hidden="1" x14ac:dyDescent="0.35">
      <c r="A5264" t="s">
        <v>187</v>
      </c>
      <c r="B5264" t="s">
        <v>353</v>
      </c>
      <c r="C5264">
        <v>91495</v>
      </c>
      <c r="D5264">
        <v>2023</v>
      </c>
      <c r="E5264">
        <v>5</v>
      </c>
      <c r="F5264">
        <v>268.95999999999998</v>
      </c>
      <c r="G5264">
        <v>42</v>
      </c>
    </row>
    <row r="5265" spans="1:7" ht="15.5" hidden="1" x14ac:dyDescent="0.35">
      <c r="A5265" t="s">
        <v>187</v>
      </c>
      <c r="B5265" t="s">
        <v>353</v>
      </c>
      <c r="C5265">
        <v>91495</v>
      </c>
      <c r="D5265">
        <v>2023</v>
      </c>
      <c r="E5265">
        <v>6</v>
      </c>
      <c r="F5265">
        <v>252.66</v>
      </c>
      <c r="G5265">
        <v>42</v>
      </c>
    </row>
    <row r="5266" spans="1:7" ht="15.5" hidden="1" x14ac:dyDescent="0.35">
      <c r="A5266" t="s">
        <v>187</v>
      </c>
      <c r="B5266" t="s">
        <v>353</v>
      </c>
      <c r="C5266">
        <v>91495</v>
      </c>
      <c r="D5266">
        <v>2023</v>
      </c>
      <c r="E5266">
        <v>7</v>
      </c>
      <c r="F5266">
        <v>295.77999999999997</v>
      </c>
      <c r="G5266">
        <v>61</v>
      </c>
    </row>
    <row r="5267" spans="1:7" ht="15.5" hidden="1" x14ac:dyDescent="0.35">
      <c r="A5267" t="s">
        <v>187</v>
      </c>
      <c r="B5267" t="s">
        <v>353</v>
      </c>
      <c r="C5267">
        <v>91495</v>
      </c>
      <c r="D5267">
        <v>2023</v>
      </c>
      <c r="E5267">
        <v>8</v>
      </c>
      <c r="F5267">
        <v>361.26</v>
      </c>
      <c r="G5267">
        <v>60</v>
      </c>
    </row>
    <row r="5268" spans="1:7" ht="15.5" hidden="1" x14ac:dyDescent="0.35">
      <c r="A5268" t="s">
        <v>187</v>
      </c>
      <c r="B5268" t="s">
        <v>353</v>
      </c>
      <c r="C5268">
        <v>91495</v>
      </c>
      <c r="D5268">
        <v>2023</v>
      </c>
      <c r="E5268">
        <v>9</v>
      </c>
      <c r="F5268">
        <v>246.62</v>
      </c>
      <c r="G5268">
        <v>34.69</v>
      </c>
    </row>
    <row r="5269" spans="1:7" ht="15.5" hidden="1" x14ac:dyDescent="0.35">
      <c r="A5269" t="s">
        <v>187</v>
      </c>
      <c r="B5269" t="s">
        <v>353</v>
      </c>
      <c r="C5269">
        <v>91495</v>
      </c>
      <c r="D5269">
        <v>2023</v>
      </c>
      <c r="E5269">
        <v>10</v>
      </c>
      <c r="F5269">
        <v>0</v>
      </c>
      <c r="G5269">
        <v>0</v>
      </c>
    </row>
    <row r="5270" spans="1:7" ht="15.5" hidden="1" x14ac:dyDescent="0.35">
      <c r="A5270" t="s">
        <v>187</v>
      </c>
      <c r="B5270" t="s">
        <v>353</v>
      </c>
      <c r="C5270">
        <v>91495</v>
      </c>
      <c r="D5270">
        <v>2023</v>
      </c>
      <c r="E5270">
        <v>11</v>
      </c>
      <c r="F5270">
        <v>0</v>
      </c>
      <c r="G5270">
        <v>0</v>
      </c>
    </row>
    <row r="5271" spans="1:7" ht="15.5" hidden="1" x14ac:dyDescent="0.35">
      <c r="A5271" t="s">
        <v>187</v>
      </c>
      <c r="B5271" t="s">
        <v>353</v>
      </c>
      <c r="C5271">
        <v>91495</v>
      </c>
      <c r="D5271">
        <v>2023</v>
      </c>
      <c r="E5271">
        <v>12</v>
      </c>
      <c r="F5271">
        <v>0</v>
      </c>
      <c r="G5271">
        <v>0</v>
      </c>
    </row>
    <row r="5272" spans="1:7" ht="15.5" hidden="1" x14ac:dyDescent="0.35">
      <c r="A5272" t="s">
        <v>187</v>
      </c>
      <c r="B5272" t="s">
        <v>353</v>
      </c>
      <c r="C5272">
        <v>91495</v>
      </c>
      <c r="D5272">
        <v>2024</v>
      </c>
      <c r="E5272">
        <v>1</v>
      </c>
      <c r="F5272">
        <v>0</v>
      </c>
      <c r="G5272">
        <v>0</v>
      </c>
    </row>
    <row r="5273" spans="1:7" ht="15.5" hidden="1" x14ac:dyDescent="0.35">
      <c r="A5273" t="s">
        <v>187</v>
      </c>
      <c r="B5273" t="s">
        <v>353</v>
      </c>
      <c r="C5273">
        <v>91495</v>
      </c>
      <c r="D5273">
        <v>2024</v>
      </c>
      <c r="E5273">
        <v>2</v>
      </c>
      <c r="F5273">
        <v>0</v>
      </c>
      <c r="G5273">
        <v>0</v>
      </c>
    </row>
    <row r="5274" spans="1:7" ht="15.5" hidden="1" x14ac:dyDescent="0.35">
      <c r="A5274" t="s">
        <v>187</v>
      </c>
      <c r="B5274" t="s">
        <v>353</v>
      </c>
      <c r="C5274">
        <v>91495</v>
      </c>
      <c r="D5274">
        <v>2024</v>
      </c>
      <c r="E5274">
        <v>3</v>
      </c>
      <c r="F5274">
        <v>0</v>
      </c>
      <c r="G5274">
        <v>0</v>
      </c>
    </row>
    <row r="5275" spans="1:7" ht="15.5" hidden="1" x14ac:dyDescent="0.35">
      <c r="A5275" t="s">
        <v>187</v>
      </c>
      <c r="B5275" t="s">
        <v>353</v>
      </c>
      <c r="C5275">
        <v>91495</v>
      </c>
      <c r="D5275">
        <v>2024</v>
      </c>
      <c r="E5275">
        <v>4</v>
      </c>
      <c r="F5275">
        <v>0</v>
      </c>
      <c r="G5275">
        <v>0</v>
      </c>
    </row>
    <row r="5276" spans="1:7" ht="15.5" hidden="1" x14ac:dyDescent="0.35">
      <c r="A5276" t="s">
        <v>187</v>
      </c>
      <c r="B5276" t="s">
        <v>353</v>
      </c>
      <c r="C5276">
        <v>91495</v>
      </c>
      <c r="D5276">
        <v>2024</v>
      </c>
      <c r="E5276">
        <v>5</v>
      </c>
      <c r="F5276">
        <v>0</v>
      </c>
      <c r="G5276">
        <v>0</v>
      </c>
    </row>
    <row r="5277" spans="1:7" ht="15.5" hidden="1" x14ac:dyDescent="0.35">
      <c r="A5277" t="s">
        <v>187</v>
      </c>
      <c r="B5277" t="s">
        <v>353</v>
      </c>
      <c r="C5277">
        <v>91495</v>
      </c>
      <c r="D5277">
        <v>2024</v>
      </c>
      <c r="E5277">
        <v>6</v>
      </c>
      <c r="F5277">
        <v>0</v>
      </c>
      <c r="G5277">
        <v>0</v>
      </c>
    </row>
    <row r="5278" spans="1:7" ht="15.5" hidden="1" x14ac:dyDescent="0.35">
      <c r="A5278" t="s">
        <v>187</v>
      </c>
      <c r="B5278" t="s">
        <v>353</v>
      </c>
      <c r="C5278">
        <v>91495</v>
      </c>
      <c r="D5278">
        <v>2024</v>
      </c>
      <c r="E5278">
        <v>7</v>
      </c>
      <c r="F5278">
        <v>0</v>
      </c>
      <c r="G5278">
        <v>0</v>
      </c>
    </row>
    <row r="5279" spans="1:7" ht="15.5" hidden="1" x14ac:dyDescent="0.35">
      <c r="A5279" t="s">
        <v>187</v>
      </c>
      <c r="B5279" t="s">
        <v>353</v>
      </c>
      <c r="C5279">
        <v>91495</v>
      </c>
      <c r="D5279">
        <v>2024</v>
      </c>
      <c r="E5279">
        <v>8</v>
      </c>
      <c r="F5279">
        <v>0</v>
      </c>
      <c r="G5279">
        <v>0</v>
      </c>
    </row>
    <row r="5280" spans="1:7" ht="15.5" hidden="1" x14ac:dyDescent="0.35">
      <c r="A5280" t="s">
        <v>187</v>
      </c>
      <c r="B5280" t="s">
        <v>353</v>
      </c>
      <c r="C5280">
        <v>91495</v>
      </c>
      <c r="D5280">
        <v>2024</v>
      </c>
      <c r="E5280">
        <v>9</v>
      </c>
      <c r="F5280">
        <v>232.92</v>
      </c>
      <c r="G5280">
        <v>20.94</v>
      </c>
    </row>
    <row r="5281" spans="1:7" ht="15.5" hidden="1" x14ac:dyDescent="0.35">
      <c r="A5281" t="s">
        <v>187</v>
      </c>
      <c r="B5281" t="s">
        <v>353</v>
      </c>
      <c r="C5281">
        <v>91495</v>
      </c>
      <c r="D5281">
        <v>2024</v>
      </c>
      <c r="E5281">
        <v>10</v>
      </c>
      <c r="F5281">
        <v>423.44</v>
      </c>
      <c r="G5281">
        <v>37</v>
      </c>
    </row>
    <row r="5282" spans="1:7" ht="15.5" hidden="1" x14ac:dyDescent="0.35">
      <c r="A5282" t="s">
        <v>187</v>
      </c>
      <c r="B5282" t="s">
        <v>353</v>
      </c>
      <c r="C5282">
        <v>91495</v>
      </c>
      <c r="D5282">
        <v>2024</v>
      </c>
      <c r="E5282">
        <v>11</v>
      </c>
      <c r="F5282">
        <v>299.02</v>
      </c>
      <c r="G5282">
        <v>27</v>
      </c>
    </row>
    <row r="5283" spans="1:7" ht="15.5" hidden="1" x14ac:dyDescent="0.35">
      <c r="A5283" t="s">
        <v>187</v>
      </c>
      <c r="B5283" t="s">
        <v>353</v>
      </c>
      <c r="C5283">
        <v>91495</v>
      </c>
      <c r="D5283">
        <v>2024</v>
      </c>
      <c r="E5283">
        <v>12</v>
      </c>
      <c r="F5283">
        <v>456.6</v>
      </c>
      <c r="G5283">
        <v>46</v>
      </c>
    </row>
    <row r="5284" spans="1:7" ht="15.5" x14ac:dyDescent="0.35">
      <c r="A5284" t="s">
        <v>187</v>
      </c>
      <c r="B5284" t="s">
        <v>353</v>
      </c>
      <c r="C5284">
        <v>91495</v>
      </c>
      <c r="D5284">
        <v>2025</v>
      </c>
      <c r="E5284">
        <v>1</v>
      </c>
      <c r="F5284">
        <v>516.87</v>
      </c>
      <c r="G5284">
        <v>46</v>
      </c>
    </row>
    <row r="5285" spans="1:7" ht="15.5" x14ac:dyDescent="0.35">
      <c r="A5285" t="s">
        <v>187</v>
      </c>
      <c r="B5285" t="s">
        <v>353</v>
      </c>
      <c r="C5285">
        <v>91495</v>
      </c>
      <c r="D5285">
        <v>2025</v>
      </c>
      <c r="E5285">
        <v>2</v>
      </c>
      <c r="F5285">
        <v>434.09</v>
      </c>
      <c r="G5285">
        <v>34</v>
      </c>
    </row>
    <row r="5286" spans="1:7" ht="15.5" x14ac:dyDescent="0.35">
      <c r="A5286" t="s">
        <v>187</v>
      </c>
      <c r="B5286" t="s">
        <v>353</v>
      </c>
      <c r="C5286">
        <v>91495</v>
      </c>
      <c r="D5286">
        <v>2025</v>
      </c>
      <c r="E5286">
        <v>3</v>
      </c>
      <c r="F5286">
        <v>443.82</v>
      </c>
      <c r="G5286">
        <v>37</v>
      </c>
    </row>
    <row r="5287" spans="1:7" ht="15.5" x14ac:dyDescent="0.35">
      <c r="A5287" t="s">
        <v>187</v>
      </c>
      <c r="B5287" t="s">
        <v>353</v>
      </c>
      <c r="C5287">
        <v>91495</v>
      </c>
      <c r="D5287">
        <v>2025</v>
      </c>
      <c r="E5287">
        <v>4</v>
      </c>
      <c r="F5287">
        <v>472.92</v>
      </c>
      <c r="G5287">
        <v>47</v>
      </c>
    </row>
    <row r="5288" spans="1:7" ht="15.5" x14ac:dyDescent="0.35">
      <c r="A5288" t="s">
        <v>187</v>
      </c>
      <c r="B5288" t="s">
        <v>353</v>
      </c>
      <c r="C5288">
        <v>91495</v>
      </c>
      <c r="D5288">
        <v>2025</v>
      </c>
      <c r="E5288">
        <v>5</v>
      </c>
      <c r="F5288">
        <v>475.97</v>
      </c>
      <c r="G5288">
        <v>43</v>
      </c>
    </row>
    <row r="5289" spans="1:7" ht="15.5" x14ac:dyDescent="0.35">
      <c r="A5289" t="s">
        <v>187</v>
      </c>
      <c r="B5289" t="s">
        <v>353</v>
      </c>
      <c r="C5289">
        <v>91495</v>
      </c>
      <c r="D5289">
        <v>2025</v>
      </c>
      <c r="E5289">
        <v>6</v>
      </c>
      <c r="F5289">
        <v>462.34</v>
      </c>
      <c r="G5289">
        <v>41</v>
      </c>
    </row>
    <row r="5290" spans="1:7" ht="15.5" x14ac:dyDescent="0.35">
      <c r="A5290" t="s">
        <v>187</v>
      </c>
      <c r="B5290" t="s">
        <v>353</v>
      </c>
      <c r="C5290">
        <v>91495</v>
      </c>
      <c r="D5290">
        <v>2025</v>
      </c>
      <c r="E5290">
        <v>7</v>
      </c>
      <c r="F5290">
        <v>406.89</v>
      </c>
      <c r="G5290">
        <v>36</v>
      </c>
    </row>
    <row r="5291" spans="1:7" ht="15.5" x14ac:dyDescent="0.35">
      <c r="A5291" t="s">
        <v>187</v>
      </c>
      <c r="B5291" t="s">
        <v>353</v>
      </c>
      <c r="C5291">
        <v>91495</v>
      </c>
      <c r="D5291">
        <v>2025</v>
      </c>
      <c r="E5291">
        <v>8</v>
      </c>
      <c r="F5291">
        <v>420.43</v>
      </c>
      <c r="G5291">
        <v>37</v>
      </c>
    </row>
    <row r="5292" spans="1:7" ht="15.5" x14ac:dyDescent="0.35">
      <c r="A5292" t="s">
        <v>187</v>
      </c>
      <c r="B5292" t="s">
        <v>353</v>
      </c>
      <c r="C5292">
        <v>91495</v>
      </c>
      <c r="D5292">
        <v>2025</v>
      </c>
      <c r="E5292">
        <v>9</v>
      </c>
      <c r="F5292">
        <v>408.97</v>
      </c>
      <c r="G5292">
        <v>35</v>
      </c>
    </row>
    <row r="5293" spans="1:7" ht="15.5" x14ac:dyDescent="0.35">
      <c r="A5293" t="s">
        <v>187</v>
      </c>
      <c r="B5293" t="s">
        <v>353</v>
      </c>
      <c r="C5293">
        <v>91495</v>
      </c>
      <c r="D5293">
        <v>2025</v>
      </c>
      <c r="E5293">
        <v>10</v>
      </c>
      <c r="F5293">
        <v>509.11</v>
      </c>
      <c r="G5293">
        <v>50</v>
      </c>
    </row>
    <row r="5294" spans="1:7" ht="15.5" x14ac:dyDescent="0.35">
      <c r="A5294" t="s">
        <v>187</v>
      </c>
      <c r="B5294" t="s">
        <v>353</v>
      </c>
      <c r="C5294">
        <v>91495</v>
      </c>
      <c r="D5294">
        <v>2025</v>
      </c>
      <c r="E5294">
        <v>11</v>
      </c>
      <c r="F5294">
        <v>445.95</v>
      </c>
      <c r="G5294">
        <v>48</v>
      </c>
    </row>
    <row r="5295" spans="1:7" ht="15.5" hidden="1" x14ac:dyDescent="0.35">
      <c r="A5295" t="s">
        <v>187</v>
      </c>
      <c r="B5295" t="s">
        <v>353</v>
      </c>
      <c r="C5295">
        <v>91496</v>
      </c>
      <c r="D5295">
        <v>2018</v>
      </c>
      <c r="E5295">
        <v>10</v>
      </c>
      <c r="F5295">
        <v>72.739999999999995</v>
      </c>
      <c r="G5295">
        <v>10.42</v>
      </c>
    </row>
    <row r="5296" spans="1:7" ht="15.5" hidden="1" x14ac:dyDescent="0.35">
      <c r="A5296" t="s">
        <v>187</v>
      </c>
      <c r="B5296" t="s">
        <v>353</v>
      </c>
      <c r="C5296">
        <v>91496</v>
      </c>
      <c r="D5296">
        <v>2018</v>
      </c>
      <c r="E5296">
        <v>11</v>
      </c>
      <c r="F5296">
        <v>427.48</v>
      </c>
      <c r="G5296">
        <v>53</v>
      </c>
    </row>
    <row r="5297" spans="1:7" ht="15.5" hidden="1" x14ac:dyDescent="0.35">
      <c r="A5297" t="s">
        <v>187</v>
      </c>
      <c r="B5297" t="s">
        <v>353</v>
      </c>
      <c r="C5297">
        <v>91496</v>
      </c>
      <c r="D5297">
        <v>2018</v>
      </c>
      <c r="E5297">
        <v>12</v>
      </c>
      <c r="F5297">
        <v>454.37</v>
      </c>
      <c r="G5297">
        <v>49</v>
      </c>
    </row>
    <row r="5298" spans="1:7" ht="15.5" hidden="1" x14ac:dyDescent="0.35">
      <c r="A5298" t="s">
        <v>187</v>
      </c>
      <c r="B5298" t="s">
        <v>353</v>
      </c>
      <c r="C5298">
        <v>91496</v>
      </c>
      <c r="D5298">
        <v>2019</v>
      </c>
      <c r="E5298">
        <v>1</v>
      </c>
      <c r="F5298">
        <v>392.68</v>
      </c>
      <c r="G5298">
        <v>41</v>
      </c>
    </row>
    <row r="5299" spans="1:7" ht="15.5" hidden="1" x14ac:dyDescent="0.35">
      <c r="A5299" t="s">
        <v>187</v>
      </c>
      <c r="B5299" t="s">
        <v>353</v>
      </c>
      <c r="C5299">
        <v>91496</v>
      </c>
      <c r="D5299">
        <v>2019</v>
      </c>
      <c r="E5299">
        <v>2</v>
      </c>
      <c r="F5299">
        <v>375.82</v>
      </c>
      <c r="G5299">
        <v>47</v>
      </c>
    </row>
    <row r="5300" spans="1:7" ht="15.5" hidden="1" x14ac:dyDescent="0.35">
      <c r="A5300" t="s">
        <v>187</v>
      </c>
      <c r="B5300" t="s">
        <v>353</v>
      </c>
      <c r="C5300">
        <v>91496</v>
      </c>
      <c r="D5300">
        <v>2019</v>
      </c>
      <c r="E5300">
        <v>3</v>
      </c>
      <c r="F5300">
        <v>449.38</v>
      </c>
      <c r="G5300">
        <v>54</v>
      </c>
    </row>
    <row r="5301" spans="1:7" ht="15.5" hidden="1" x14ac:dyDescent="0.35">
      <c r="A5301" t="s">
        <v>187</v>
      </c>
      <c r="B5301" t="s">
        <v>353</v>
      </c>
      <c r="C5301">
        <v>91496</v>
      </c>
      <c r="D5301">
        <v>2019</v>
      </c>
      <c r="E5301">
        <v>4</v>
      </c>
      <c r="F5301">
        <v>431.8</v>
      </c>
      <c r="G5301">
        <v>49</v>
      </c>
    </row>
    <row r="5302" spans="1:7" ht="15.5" hidden="1" x14ac:dyDescent="0.35">
      <c r="A5302" t="s">
        <v>187</v>
      </c>
      <c r="B5302" t="s">
        <v>353</v>
      </c>
      <c r="C5302">
        <v>91496</v>
      </c>
      <c r="D5302">
        <v>2019</v>
      </c>
      <c r="E5302">
        <v>5</v>
      </c>
      <c r="F5302">
        <v>360.27</v>
      </c>
      <c r="G5302">
        <v>45</v>
      </c>
    </row>
    <row r="5303" spans="1:7" ht="15.5" hidden="1" x14ac:dyDescent="0.35">
      <c r="A5303" t="s">
        <v>187</v>
      </c>
      <c r="B5303" t="s">
        <v>353</v>
      </c>
      <c r="C5303">
        <v>91496</v>
      </c>
      <c r="D5303">
        <v>2019</v>
      </c>
      <c r="E5303">
        <v>6</v>
      </c>
      <c r="F5303">
        <v>385.43</v>
      </c>
      <c r="G5303">
        <v>40</v>
      </c>
    </row>
    <row r="5304" spans="1:7" ht="15.5" hidden="1" x14ac:dyDescent="0.35">
      <c r="A5304" t="s">
        <v>187</v>
      </c>
      <c r="B5304" t="s">
        <v>353</v>
      </c>
      <c r="C5304">
        <v>91496</v>
      </c>
      <c r="D5304">
        <v>2019</v>
      </c>
      <c r="E5304">
        <v>7</v>
      </c>
      <c r="F5304">
        <v>468.8</v>
      </c>
      <c r="G5304">
        <v>54</v>
      </c>
    </row>
    <row r="5305" spans="1:7" ht="15.5" hidden="1" x14ac:dyDescent="0.35">
      <c r="A5305" t="s">
        <v>187</v>
      </c>
      <c r="B5305" t="s">
        <v>353</v>
      </c>
      <c r="C5305">
        <v>91496</v>
      </c>
      <c r="D5305">
        <v>2019</v>
      </c>
      <c r="E5305">
        <v>8</v>
      </c>
      <c r="F5305">
        <v>431.94</v>
      </c>
      <c r="G5305">
        <v>42</v>
      </c>
    </row>
    <row r="5306" spans="1:7" ht="15.5" hidden="1" x14ac:dyDescent="0.35">
      <c r="A5306" t="s">
        <v>187</v>
      </c>
      <c r="B5306" t="s">
        <v>353</v>
      </c>
      <c r="C5306">
        <v>91496</v>
      </c>
      <c r="D5306">
        <v>2019</v>
      </c>
      <c r="E5306">
        <v>9</v>
      </c>
      <c r="F5306">
        <v>378.26</v>
      </c>
      <c r="G5306">
        <v>43</v>
      </c>
    </row>
    <row r="5307" spans="1:7" ht="15.5" hidden="1" x14ac:dyDescent="0.35">
      <c r="A5307" t="s">
        <v>187</v>
      </c>
      <c r="B5307" t="s">
        <v>353</v>
      </c>
      <c r="C5307">
        <v>91496</v>
      </c>
      <c r="D5307">
        <v>2019</v>
      </c>
      <c r="E5307">
        <v>10</v>
      </c>
      <c r="F5307">
        <v>466.65</v>
      </c>
      <c r="G5307">
        <v>45</v>
      </c>
    </row>
    <row r="5308" spans="1:7" ht="15.5" hidden="1" x14ac:dyDescent="0.35">
      <c r="A5308" t="s">
        <v>187</v>
      </c>
      <c r="B5308" t="s">
        <v>353</v>
      </c>
      <c r="C5308">
        <v>91496</v>
      </c>
      <c r="D5308">
        <v>2019</v>
      </c>
      <c r="E5308">
        <v>11</v>
      </c>
      <c r="F5308">
        <v>408.9</v>
      </c>
      <c r="G5308">
        <v>42</v>
      </c>
    </row>
    <row r="5309" spans="1:7" ht="15.5" hidden="1" x14ac:dyDescent="0.35">
      <c r="A5309" t="s">
        <v>187</v>
      </c>
      <c r="B5309" t="s">
        <v>353</v>
      </c>
      <c r="C5309">
        <v>91496</v>
      </c>
      <c r="D5309">
        <v>2019</v>
      </c>
      <c r="E5309">
        <v>12</v>
      </c>
      <c r="F5309">
        <v>398.87</v>
      </c>
      <c r="G5309">
        <v>40</v>
      </c>
    </row>
    <row r="5310" spans="1:7" ht="15.5" hidden="1" x14ac:dyDescent="0.35">
      <c r="A5310" t="s">
        <v>187</v>
      </c>
      <c r="B5310" t="s">
        <v>353</v>
      </c>
      <c r="C5310">
        <v>91496</v>
      </c>
      <c r="D5310">
        <v>2020</v>
      </c>
      <c r="E5310">
        <v>1</v>
      </c>
      <c r="F5310">
        <v>447.95</v>
      </c>
      <c r="G5310">
        <v>48.05</v>
      </c>
    </row>
    <row r="5311" spans="1:7" ht="15.5" hidden="1" x14ac:dyDescent="0.35">
      <c r="A5311" t="s">
        <v>187</v>
      </c>
      <c r="B5311" t="s">
        <v>353</v>
      </c>
      <c r="C5311">
        <v>91496</v>
      </c>
      <c r="D5311">
        <v>2020</v>
      </c>
      <c r="E5311">
        <v>2</v>
      </c>
      <c r="F5311">
        <v>419.05</v>
      </c>
      <c r="G5311">
        <v>44.95</v>
      </c>
    </row>
    <row r="5312" spans="1:7" ht="15.5" hidden="1" x14ac:dyDescent="0.35">
      <c r="A5312" t="s">
        <v>187</v>
      </c>
      <c r="B5312" t="s">
        <v>353</v>
      </c>
      <c r="C5312">
        <v>91496</v>
      </c>
      <c r="D5312">
        <v>2020</v>
      </c>
      <c r="E5312">
        <v>3</v>
      </c>
      <c r="F5312">
        <v>294.95999999999998</v>
      </c>
      <c r="G5312">
        <v>30</v>
      </c>
    </row>
    <row r="5313" spans="1:7" ht="15.5" hidden="1" x14ac:dyDescent="0.35">
      <c r="A5313" t="s">
        <v>187</v>
      </c>
      <c r="B5313" t="s">
        <v>353</v>
      </c>
      <c r="C5313">
        <v>91496</v>
      </c>
      <c r="D5313">
        <v>2020</v>
      </c>
      <c r="E5313">
        <v>4</v>
      </c>
      <c r="F5313">
        <v>0</v>
      </c>
      <c r="G5313">
        <v>0</v>
      </c>
    </row>
    <row r="5314" spans="1:7" ht="15.5" hidden="1" x14ac:dyDescent="0.35">
      <c r="A5314" t="s">
        <v>187</v>
      </c>
      <c r="B5314" t="s">
        <v>353</v>
      </c>
      <c r="C5314">
        <v>91496</v>
      </c>
      <c r="D5314">
        <v>2020</v>
      </c>
      <c r="E5314">
        <v>5</v>
      </c>
      <c r="F5314">
        <v>0</v>
      </c>
      <c r="G5314">
        <v>0</v>
      </c>
    </row>
    <row r="5315" spans="1:7" ht="15.5" hidden="1" x14ac:dyDescent="0.35">
      <c r="A5315" t="s">
        <v>187</v>
      </c>
      <c r="B5315" t="s">
        <v>353</v>
      </c>
      <c r="C5315">
        <v>91496</v>
      </c>
      <c r="D5315">
        <v>2020</v>
      </c>
      <c r="E5315">
        <v>6</v>
      </c>
      <c r="F5315">
        <v>0</v>
      </c>
      <c r="G5315">
        <v>0</v>
      </c>
    </row>
    <row r="5316" spans="1:7" ht="15.5" hidden="1" x14ac:dyDescent="0.35">
      <c r="A5316" t="s">
        <v>187</v>
      </c>
      <c r="B5316" t="s">
        <v>353</v>
      </c>
      <c r="C5316">
        <v>91496</v>
      </c>
      <c r="D5316">
        <v>2020</v>
      </c>
      <c r="E5316">
        <v>7</v>
      </c>
      <c r="F5316">
        <v>0.99</v>
      </c>
      <c r="G5316">
        <v>2</v>
      </c>
    </row>
    <row r="5317" spans="1:7" ht="15.5" hidden="1" x14ac:dyDescent="0.35">
      <c r="A5317" t="s">
        <v>187</v>
      </c>
      <c r="B5317" t="s">
        <v>353</v>
      </c>
      <c r="C5317">
        <v>91496</v>
      </c>
      <c r="D5317">
        <v>2020</v>
      </c>
      <c r="E5317">
        <v>8</v>
      </c>
      <c r="F5317">
        <v>136.58000000000001</v>
      </c>
      <c r="G5317">
        <v>20</v>
      </c>
    </row>
    <row r="5318" spans="1:7" ht="15.5" hidden="1" x14ac:dyDescent="0.35">
      <c r="A5318" t="s">
        <v>187</v>
      </c>
      <c r="B5318" t="s">
        <v>353</v>
      </c>
      <c r="C5318">
        <v>91496</v>
      </c>
      <c r="D5318">
        <v>2020</v>
      </c>
      <c r="E5318">
        <v>9</v>
      </c>
      <c r="F5318">
        <v>131.94999999999999</v>
      </c>
      <c r="G5318">
        <v>20</v>
      </c>
    </row>
    <row r="5319" spans="1:7" ht="15.5" hidden="1" x14ac:dyDescent="0.35">
      <c r="A5319" t="s">
        <v>187</v>
      </c>
      <c r="B5319" t="s">
        <v>353</v>
      </c>
      <c r="C5319">
        <v>91496</v>
      </c>
      <c r="D5319">
        <v>2020</v>
      </c>
      <c r="E5319">
        <v>10</v>
      </c>
      <c r="F5319">
        <v>145.63999999999999</v>
      </c>
      <c r="G5319">
        <v>25</v>
      </c>
    </row>
    <row r="5320" spans="1:7" ht="15.5" hidden="1" x14ac:dyDescent="0.35">
      <c r="A5320" t="s">
        <v>187</v>
      </c>
      <c r="B5320" t="s">
        <v>353</v>
      </c>
      <c r="C5320">
        <v>91496</v>
      </c>
      <c r="D5320">
        <v>2020</v>
      </c>
      <c r="E5320">
        <v>11</v>
      </c>
      <c r="F5320">
        <v>147.61000000000001</v>
      </c>
      <c r="G5320">
        <v>30</v>
      </c>
    </row>
    <row r="5321" spans="1:7" ht="15.5" hidden="1" x14ac:dyDescent="0.35">
      <c r="A5321" t="s">
        <v>187</v>
      </c>
      <c r="B5321" t="s">
        <v>353</v>
      </c>
      <c r="C5321">
        <v>91496</v>
      </c>
      <c r="D5321">
        <v>2020</v>
      </c>
      <c r="E5321">
        <v>12</v>
      </c>
      <c r="F5321">
        <v>228.07</v>
      </c>
      <c r="G5321">
        <v>36</v>
      </c>
    </row>
    <row r="5322" spans="1:7" ht="15.5" hidden="1" x14ac:dyDescent="0.35">
      <c r="A5322" t="s">
        <v>187</v>
      </c>
      <c r="B5322" t="s">
        <v>353</v>
      </c>
      <c r="C5322">
        <v>91496</v>
      </c>
      <c r="D5322">
        <v>2021</v>
      </c>
      <c r="E5322">
        <v>1</v>
      </c>
      <c r="F5322">
        <v>247.5</v>
      </c>
      <c r="G5322">
        <v>44</v>
      </c>
    </row>
    <row r="5323" spans="1:7" ht="15.5" hidden="1" x14ac:dyDescent="0.35">
      <c r="A5323" t="s">
        <v>187</v>
      </c>
      <c r="B5323" t="s">
        <v>353</v>
      </c>
      <c r="C5323">
        <v>91496</v>
      </c>
      <c r="D5323">
        <v>2021</v>
      </c>
      <c r="E5323">
        <v>2</v>
      </c>
      <c r="F5323">
        <v>31.13</v>
      </c>
      <c r="G5323">
        <v>8</v>
      </c>
    </row>
    <row r="5324" spans="1:7" ht="15.5" hidden="1" x14ac:dyDescent="0.35">
      <c r="A5324" t="s">
        <v>187</v>
      </c>
      <c r="B5324" t="s">
        <v>353</v>
      </c>
      <c r="C5324">
        <v>91496</v>
      </c>
      <c r="D5324">
        <v>2021</v>
      </c>
      <c r="E5324">
        <v>3</v>
      </c>
      <c r="F5324">
        <v>158.28</v>
      </c>
      <c r="G5324">
        <v>32</v>
      </c>
    </row>
    <row r="5325" spans="1:7" ht="15.5" hidden="1" x14ac:dyDescent="0.35">
      <c r="A5325" t="s">
        <v>187</v>
      </c>
      <c r="B5325" t="s">
        <v>353</v>
      </c>
      <c r="C5325">
        <v>91496</v>
      </c>
      <c r="D5325">
        <v>2021</v>
      </c>
      <c r="E5325">
        <v>4</v>
      </c>
      <c r="F5325">
        <v>69.69</v>
      </c>
      <c r="G5325">
        <v>20</v>
      </c>
    </row>
    <row r="5326" spans="1:7" ht="15.5" hidden="1" x14ac:dyDescent="0.35">
      <c r="A5326" t="s">
        <v>187</v>
      </c>
      <c r="B5326" t="s">
        <v>353</v>
      </c>
      <c r="C5326">
        <v>91496</v>
      </c>
      <c r="D5326">
        <v>2021</v>
      </c>
      <c r="E5326">
        <v>5</v>
      </c>
      <c r="F5326">
        <v>142.62</v>
      </c>
      <c r="G5326">
        <v>25.41</v>
      </c>
    </row>
    <row r="5327" spans="1:7" ht="15.5" hidden="1" x14ac:dyDescent="0.35">
      <c r="A5327" t="s">
        <v>187</v>
      </c>
      <c r="B5327" t="s">
        <v>353</v>
      </c>
      <c r="C5327">
        <v>91496</v>
      </c>
      <c r="D5327">
        <v>2021</v>
      </c>
      <c r="E5327">
        <v>6</v>
      </c>
      <c r="F5327">
        <v>138.01</v>
      </c>
      <c r="G5327">
        <v>24.59</v>
      </c>
    </row>
    <row r="5328" spans="1:7" ht="15.5" hidden="1" x14ac:dyDescent="0.35">
      <c r="A5328" t="s">
        <v>187</v>
      </c>
      <c r="B5328" t="s">
        <v>353</v>
      </c>
      <c r="C5328">
        <v>91496</v>
      </c>
      <c r="D5328">
        <v>2021</v>
      </c>
      <c r="E5328">
        <v>7</v>
      </c>
      <c r="F5328">
        <v>232.02</v>
      </c>
      <c r="G5328">
        <v>36</v>
      </c>
    </row>
    <row r="5329" spans="1:7" ht="15.5" hidden="1" x14ac:dyDescent="0.35">
      <c r="A5329" t="s">
        <v>187</v>
      </c>
      <c r="B5329" t="s">
        <v>353</v>
      </c>
      <c r="C5329">
        <v>91496</v>
      </c>
      <c r="D5329">
        <v>2021</v>
      </c>
      <c r="E5329">
        <v>8</v>
      </c>
      <c r="F5329">
        <v>274.75</v>
      </c>
      <c r="G5329">
        <v>40</v>
      </c>
    </row>
    <row r="5330" spans="1:7" ht="15.5" hidden="1" x14ac:dyDescent="0.35">
      <c r="A5330" t="s">
        <v>187</v>
      </c>
      <c r="B5330" t="s">
        <v>353</v>
      </c>
      <c r="C5330">
        <v>91496</v>
      </c>
      <c r="D5330">
        <v>2021</v>
      </c>
      <c r="E5330">
        <v>9</v>
      </c>
      <c r="F5330">
        <v>198.33</v>
      </c>
      <c r="G5330">
        <v>29</v>
      </c>
    </row>
    <row r="5331" spans="1:7" ht="15.5" hidden="1" x14ac:dyDescent="0.35">
      <c r="A5331" t="s">
        <v>187</v>
      </c>
      <c r="B5331" t="s">
        <v>353</v>
      </c>
      <c r="C5331">
        <v>91496</v>
      </c>
      <c r="D5331">
        <v>2021</v>
      </c>
      <c r="E5331">
        <v>10</v>
      </c>
      <c r="F5331">
        <v>338.72</v>
      </c>
      <c r="G5331">
        <v>46</v>
      </c>
    </row>
    <row r="5332" spans="1:7" ht="15.5" hidden="1" x14ac:dyDescent="0.35">
      <c r="A5332" t="s">
        <v>187</v>
      </c>
      <c r="B5332" t="s">
        <v>353</v>
      </c>
      <c r="C5332">
        <v>91496</v>
      </c>
      <c r="D5332">
        <v>2021</v>
      </c>
      <c r="E5332">
        <v>11</v>
      </c>
      <c r="F5332">
        <v>398.12</v>
      </c>
      <c r="G5332">
        <v>38</v>
      </c>
    </row>
    <row r="5333" spans="1:7" ht="15.5" hidden="1" x14ac:dyDescent="0.35">
      <c r="A5333" t="s">
        <v>187</v>
      </c>
      <c r="B5333" t="s">
        <v>353</v>
      </c>
      <c r="C5333">
        <v>91496</v>
      </c>
      <c r="D5333">
        <v>2021</v>
      </c>
      <c r="E5333">
        <v>12</v>
      </c>
      <c r="F5333">
        <v>285.08</v>
      </c>
      <c r="G5333">
        <v>59</v>
      </c>
    </row>
    <row r="5334" spans="1:7" ht="15.5" hidden="1" x14ac:dyDescent="0.35">
      <c r="A5334" t="s">
        <v>187</v>
      </c>
      <c r="B5334" t="s">
        <v>353</v>
      </c>
      <c r="C5334">
        <v>91496</v>
      </c>
      <c r="D5334">
        <v>2022</v>
      </c>
      <c r="E5334">
        <v>1</v>
      </c>
      <c r="F5334">
        <v>359.7</v>
      </c>
      <c r="G5334">
        <v>68</v>
      </c>
    </row>
    <row r="5335" spans="1:7" ht="15.5" hidden="1" x14ac:dyDescent="0.35">
      <c r="A5335" t="s">
        <v>187</v>
      </c>
      <c r="B5335" t="s">
        <v>353</v>
      </c>
      <c r="C5335">
        <v>91496</v>
      </c>
      <c r="D5335">
        <v>2022</v>
      </c>
      <c r="E5335">
        <v>2</v>
      </c>
      <c r="F5335">
        <v>357.36</v>
      </c>
      <c r="G5335">
        <v>32</v>
      </c>
    </row>
    <row r="5336" spans="1:7" ht="15.5" hidden="1" x14ac:dyDescent="0.35">
      <c r="A5336" t="s">
        <v>187</v>
      </c>
      <c r="B5336" t="s">
        <v>353</v>
      </c>
      <c r="C5336">
        <v>91496</v>
      </c>
      <c r="D5336">
        <v>2022</v>
      </c>
      <c r="E5336">
        <v>3</v>
      </c>
      <c r="F5336">
        <v>303.17</v>
      </c>
      <c r="G5336">
        <v>25</v>
      </c>
    </row>
    <row r="5337" spans="1:7" ht="15.5" hidden="1" x14ac:dyDescent="0.35">
      <c r="A5337" t="s">
        <v>187</v>
      </c>
      <c r="B5337" t="s">
        <v>353</v>
      </c>
      <c r="C5337">
        <v>91496</v>
      </c>
      <c r="D5337">
        <v>2022</v>
      </c>
      <c r="E5337">
        <v>4</v>
      </c>
      <c r="F5337">
        <v>332.95</v>
      </c>
      <c r="G5337">
        <v>32</v>
      </c>
    </row>
    <row r="5338" spans="1:7" ht="15.5" hidden="1" x14ac:dyDescent="0.35">
      <c r="A5338" t="s">
        <v>187</v>
      </c>
      <c r="B5338" t="s">
        <v>353</v>
      </c>
      <c r="C5338">
        <v>91496</v>
      </c>
      <c r="D5338">
        <v>2022</v>
      </c>
      <c r="E5338">
        <v>5</v>
      </c>
      <c r="F5338">
        <v>453.63</v>
      </c>
      <c r="G5338">
        <v>41</v>
      </c>
    </row>
    <row r="5339" spans="1:7" ht="15.5" hidden="1" x14ac:dyDescent="0.35">
      <c r="A5339" t="s">
        <v>187</v>
      </c>
      <c r="B5339" t="s">
        <v>353</v>
      </c>
      <c r="C5339">
        <v>91496</v>
      </c>
      <c r="D5339">
        <v>2022</v>
      </c>
      <c r="E5339">
        <v>6</v>
      </c>
      <c r="F5339">
        <v>392.12</v>
      </c>
      <c r="G5339">
        <v>29</v>
      </c>
    </row>
    <row r="5340" spans="1:7" ht="15.5" hidden="1" x14ac:dyDescent="0.35">
      <c r="A5340" t="s">
        <v>187</v>
      </c>
      <c r="B5340" t="s">
        <v>353</v>
      </c>
      <c r="C5340">
        <v>91496</v>
      </c>
      <c r="D5340">
        <v>2022</v>
      </c>
      <c r="E5340">
        <v>7</v>
      </c>
      <c r="F5340">
        <v>412.34</v>
      </c>
      <c r="G5340">
        <v>35</v>
      </c>
    </row>
    <row r="5341" spans="1:7" ht="15.5" hidden="1" x14ac:dyDescent="0.35">
      <c r="A5341" t="s">
        <v>187</v>
      </c>
      <c r="B5341" t="s">
        <v>353</v>
      </c>
      <c r="C5341">
        <v>91496</v>
      </c>
      <c r="D5341">
        <v>2022</v>
      </c>
      <c r="E5341">
        <v>8</v>
      </c>
      <c r="F5341">
        <v>365</v>
      </c>
      <c r="G5341">
        <v>33</v>
      </c>
    </row>
    <row r="5342" spans="1:7" ht="15.5" hidden="1" x14ac:dyDescent="0.35">
      <c r="A5342" t="s">
        <v>187</v>
      </c>
      <c r="B5342" t="s">
        <v>353</v>
      </c>
      <c r="C5342">
        <v>91496</v>
      </c>
      <c r="D5342">
        <v>2022</v>
      </c>
      <c r="E5342">
        <v>9</v>
      </c>
      <c r="F5342">
        <v>351.41</v>
      </c>
      <c r="G5342">
        <v>29</v>
      </c>
    </row>
    <row r="5343" spans="1:7" ht="15.5" hidden="1" x14ac:dyDescent="0.35">
      <c r="A5343" t="s">
        <v>187</v>
      </c>
      <c r="B5343" t="s">
        <v>353</v>
      </c>
      <c r="C5343">
        <v>91496</v>
      </c>
      <c r="D5343">
        <v>2022</v>
      </c>
      <c r="E5343">
        <v>10</v>
      </c>
      <c r="F5343">
        <v>425.95</v>
      </c>
      <c r="G5343">
        <v>42</v>
      </c>
    </row>
    <row r="5344" spans="1:7" ht="15.5" hidden="1" x14ac:dyDescent="0.35">
      <c r="A5344" t="s">
        <v>187</v>
      </c>
      <c r="B5344" t="s">
        <v>353</v>
      </c>
      <c r="C5344">
        <v>91496</v>
      </c>
      <c r="D5344">
        <v>2022</v>
      </c>
      <c r="E5344">
        <v>11</v>
      </c>
      <c r="F5344">
        <v>388.52</v>
      </c>
      <c r="G5344">
        <v>38</v>
      </c>
    </row>
    <row r="5345" spans="1:7" ht="15.5" hidden="1" x14ac:dyDescent="0.35">
      <c r="A5345" t="s">
        <v>187</v>
      </c>
      <c r="B5345" t="s">
        <v>353</v>
      </c>
      <c r="C5345">
        <v>91496</v>
      </c>
      <c r="D5345">
        <v>2022</v>
      </c>
      <c r="E5345">
        <v>12</v>
      </c>
      <c r="F5345">
        <v>418.43</v>
      </c>
      <c r="G5345">
        <v>42</v>
      </c>
    </row>
    <row r="5346" spans="1:7" ht="15.5" hidden="1" x14ac:dyDescent="0.35">
      <c r="A5346" t="s">
        <v>187</v>
      </c>
      <c r="B5346" t="s">
        <v>353</v>
      </c>
      <c r="C5346">
        <v>91496</v>
      </c>
      <c r="D5346">
        <v>2023</v>
      </c>
      <c r="E5346">
        <v>1</v>
      </c>
      <c r="F5346">
        <v>372.57</v>
      </c>
      <c r="G5346">
        <v>40</v>
      </c>
    </row>
    <row r="5347" spans="1:7" ht="15.5" hidden="1" x14ac:dyDescent="0.35">
      <c r="A5347" t="s">
        <v>187</v>
      </c>
      <c r="B5347" t="s">
        <v>353</v>
      </c>
      <c r="C5347">
        <v>91496</v>
      </c>
      <c r="D5347">
        <v>2023</v>
      </c>
      <c r="E5347">
        <v>2</v>
      </c>
      <c r="F5347">
        <v>372.77</v>
      </c>
      <c r="G5347">
        <v>32</v>
      </c>
    </row>
    <row r="5348" spans="1:7" ht="15.5" hidden="1" x14ac:dyDescent="0.35">
      <c r="A5348" t="s">
        <v>187</v>
      </c>
      <c r="B5348" t="s">
        <v>353</v>
      </c>
      <c r="C5348">
        <v>91496</v>
      </c>
      <c r="D5348">
        <v>2023</v>
      </c>
      <c r="E5348">
        <v>3</v>
      </c>
      <c r="F5348">
        <v>223.18</v>
      </c>
      <c r="G5348">
        <v>19.62</v>
      </c>
    </row>
    <row r="5349" spans="1:7" ht="15.5" hidden="1" x14ac:dyDescent="0.35">
      <c r="A5349" t="s">
        <v>187</v>
      </c>
      <c r="B5349" t="s">
        <v>353</v>
      </c>
      <c r="C5349">
        <v>91496</v>
      </c>
      <c r="D5349">
        <v>2023</v>
      </c>
      <c r="E5349">
        <v>4</v>
      </c>
      <c r="F5349">
        <v>0</v>
      </c>
      <c r="G5349">
        <v>0</v>
      </c>
    </row>
    <row r="5350" spans="1:7" ht="15.5" hidden="1" x14ac:dyDescent="0.35">
      <c r="A5350" t="s">
        <v>187</v>
      </c>
      <c r="B5350" t="s">
        <v>353</v>
      </c>
      <c r="C5350">
        <v>91496</v>
      </c>
      <c r="D5350">
        <v>2023</v>
      </c>
      <c r="E5350">
        <v>5</v>
      </c>
      <c r="F5350">
        <v>0</v>
      </c>
      <c r="G5350">
        <v>0</v>
      </c>
    </row>
    <row r="5351" spans="1:7" ht="15.5" hidden="1" x14ac:dyDescent="0.35">
      <c r="A5351" t="s">
        <v>187</v>
      </c>
      <c r="B5351" t="s">
        <v>353</v>
      </c>
      <c r="C5351">
        <v>91496</v>
      </c>
      <c r="D5351">
        <v>2023</v>
      </c>
      <c r="E5351">
        <v>6</v>
      </c>
      <c r="F5351">
        <v>0</v>
      </c>
      <c r="G5351">
        <v>0</v>
      </c>
    </row>
    <row r="5352" spans="1:7" ht="15.5" hidden="1" x14ac:dyDescent="0.35">
      <c r="A5352" t="s">
        <v>187</v>
      </c>
      <c r="B5352" t="s">
        <v>353</v>
      </c>
      <c r="C5352">
        <v>91496</v>
      </c>
      <c r="D5352">
        <v>2023</v>
      </c>
      <c r="E5352">
        <v>7</v>
      </c>
      <c r="F5352">
        <v>0</v>
      </c>
      <c r="G5352">
        <v>0</v>
      </c>
    </row>
    <row r="5353" spans="1:7" ht="15.5" hidden="1" x14ac:dyDescent="0.35">
      <c r="A5353" t="s">
        <v>187</v>
      </c>
      <c r="B5353" t="s">
        <v>353</v>
      </c>
      <c r="C5353">
        <v>91496</v>
      </c>
      <c r="D5353">
        <v>2023</v>
      </c>
      <c r="E5353">
        <v>8</v>
      </c>
      <c r="F5353">
        <v>0</v>
      </c>
      <c r="G5353">
        <v>0</v>
      </c>
    </row>
    <row r="5354" spans="1:7" ht="15.5" hidden="1" x14ac:dyDescent="0.35">
      <c r="A5354" t="s">
        <v>187</v>
      </c>
      <c r="B5354" t="s">
        <v>353</v>
      </c>
      <c r="C5354">
        <v>91496</v>
      </c>
      <c r="D5354">
        <v>2023</v>
      </c>
      <c r="E5354">
        <v>9</v>
      </c>
      <c r="F5354">
        <v>0</v>
      </c>
      <c r="G5354">
        <v>0</v>
      </c>
    </row>
    <row r="5355" spans="1:7" ht="15.5" hidden="1" x14ac:dyDescent="0.35">
      <c r="A5355" t="s">
        <v>187</v>
      </c>
      <c r="B5355" t="s">
        <v>353</v>
      </c>
      <c r="C5355">
        <v>91496</v>
      </c>
      <c r="D5355">
        <v>2023</v>
      </c>
      <c r="E5355">
        <v>10</v>
      </c>
      <c r="F5355">
        <v>0</v>
      </c>
      <c r="G5355">
        <v>0</v>
      </c>
    </row>
    <row r="5356" spans="1:7" ht="15.5" hidden="1" x14ac:dyDescent="0.35">
      <c r="A5356" t="s">
        <v>187</v>
      </c>
      <c r="B5356" t="s">
        <v>353</v>
      </c>
      <c r="C5356">
        <v>91496</v>
      </c>
      <c r="D5356">
        <v>2023</v>
      </c>
      <c r="E5356">
        <v>11</v>
      </c>
      <c r="F5356">
        <v>154.66</v>
      </c>
      <c r="G5356">
        <v>14.42</v>
      </c>
    </row>
    <row r="5357" spans="1:7" ht="15.5" hidden="1" x14ac:dyDescent="0.35">
      <c r="A5357" t="s">
        <v>187</v>
      </c>
      <c r="B5357" t="s">
        <v>353</v>
      </c>
      <c r="C5357">
        <v>91496</v>
      </c>
      <c r="D5357">
        <v>2023</v>
      </c>
      <c r="E5357">
        <v>12</v>
      </c>
      <c r="F5357">
        <v>521.09</v>
      </c>
      <c r="G5357">
        <v>52</v>
      </c>
    </row>
    <row r="5358" spans="1:7" ht="15.5" hidden="1" x14ac:dyDescent="0.35">
      <c r="A5358" t="s">
        <v>187</v>
      </c>
      <c r="B5358" t="s">
        <v>353</v>
      </c>
      <c r="C5358">
        <v>91496</v>
      </c>
      <c r="D5358">
        <v>2024</v>
      </c>
      <c r="E5358">
        <v>1</v>
      </c>
      <c r="F5358">
        <v>454.74</v>
      </c>
      <c r="G5358">
        <v>46</v>
      </c>
    </row>
    <row r="5359" spans="1:7" ht="15.5" hidden="1" x14ac:dyDescent="0.35">
      <c r="A5359" t="s">
        <v>187</v>
      </c>
      <c r="B5359" t="s">
        <v>353</v>
      </c>
      <c r="C5359">
        <v>91496</v>
      </c>
      <c r="D5359">
        <v>2024</v>
      </c>
      <c r="E5359">
        <v>2</v>
      </c>
      <c r="F5359">
        <v>409.5</v>
      </c>
      <c r="G5359">
        <v>43</v>
      </c>
    </row>
    <row r="5360" spans="1:7" ht="15.5" hidden="1" x14ac:dyDescent="0.35">
      <c r="A5360" t="s">
        <v>187</v>
      </c>
      <c r="B5360" t="s">
        <v>353</v>
      </c>
      <c r="C5360">
        <v>91496</v>
      </c>
      <c r="D5360">
        <v>2024</v>
      </c>
      <c r="E5360">
        <v>3</v>
      </c>
      <c r="F5360">
        <v>441.28</v>
      </c>
      <c r="G5360">
        <v>49</v>
      </c>
    </row>
    <row r="5361" spans="1:7" ht="15.5" hidden="1" x14ac:dyDescent="0.35">
      <c r="A5361" t="s">
        <v>187</v>
      </c>
      <c r="B5361" t="s">
        <v>353</v>
      </c>
      <c r="C5361">
        <v>91496</v>
      </c>
      <c r="D5361">
        <v>2024</v>
      </c>
      <c r="E5361">
        <v>4</v>
      </c>
      <c r="F5361">
        <v>444.31</v>
      </c>
      <c r="G5361">
        <v>38</v>
      </c>
    </row>
    <row r="5362" spans="1:7" ht="15.5" hidden="1" x14ac:dyDescent="0.35">
      <c r="A5362" t="s">
        <v>187</v>
      </c>
      <c r="B5362" t="s">
        <v>353</v>
      </c>
      <c r="C5362">
        <v>91496</v>
      </c>
      <c r="D5362">
        <v>2024</v>
      </c>
      <c r="E5362">
        <v>5</v>
      </c>
      <c r="F5362">
        <v>437.86</v>
      </c>
      <c r="G5362">
        <v>44</v>
      </c>
    </row>
    <row r="5363" spans="1:7" ht="15.5" hidden="1" x14ac:dyDescent="0.35">
      <c r="A5363" t="s">
        <v>187</v>
      </c>
      <c r="B5363" t="s">
        <v>353</v>
      </c>
      <c r="C5363">
        <v>91496</v>
      </c>
      <c r="D5363">
        <v>2024</v>
      </c>
      <c r="E5363">
        <v>6</v>
      </c>
      <c r="F5363">
        <v>414</v>
      </c>
      <c r="G5363">
        <v>40</v>
      </c>
    </row>
    <row r="5364" spans="1:7" ht="15.5" hidden="1" x14ac:dyDescent="0.35">
      <c r="A5364" t="s">
        <v>187</v>
      </c>
      <c r="B5364" t="s">
        <v>353</v>
      </c>
      <c r="C5364">
        <v>91496</v>
      </c>
      <c r="D5364">
        <v>2024</v>
      </c>
      <c r="E5364">
        <v>7</v>
      </c>
      <c r="F5364">
        <v>436.77</v>
      </c>
      <c r="G5364">
        <v>39</v>
      </c>
    </row>
    <row r="5365" spans="1:7" ht="15.5" hidden="1" x14ac:dyDescent="0.35">
      <c r="A5365" t="s">
        <v>187</v>
      </c>
      <c r="B5365" t="s">
        <v>353</v>
      </c>
      <c r="C5365">
        <v>91496</v>
      </c>
      <c r="D5365">
        <v>2024</v>
      </c>
      <c r="E5365">
        <v>8</v>
      </c>
      <c r="F5365">
        <v>448.61</v>
      </c>
      <c r="G5365">
        <v>43</v>
      </c>
    </row>
    <row r="5366" spans="1:7" ht="15.5" hidden="1" x14ac:dyDescent="0.35">
      <c r="A5366" t="s">
        <v>187</v>
      </c>
      <c r="B5366" t="s">
        <v>353</v>
      </c>
      <c r="C5366">
        <v>91496</v>
      </c>
      <c r="D5366">
        <v>2024</v>
      </c>
      <c r="E5366">
        <v>9</v>
      </c>
      <c r="F5366">
        <v>424.64</v>
      </c>
      <c r="G5366">
        <v>43</v>
      </c>
    </row>
    <row r="5367" spans="1:7" ht="15.5" hidden="1" x14ac:dyDescent="0.35">
      <c r="A5367" t="s">
        <v>187</v>
      </c>
      <c r="B5367" t="s">
        <v>353</v>
      </c>
      <c r="C5367">
        <v>91496</v>
      </c>
      <c r="D5367">
        <v>2024</v>
      </c>
      <c r="E5367">
        <v>10</v>
      </c>
      <c r="F5367">
        <v>524.76</v>
      </c>
      <c r="G5367">
        <v>42</v>
      </c>
    </row>
    <row r="5368" spans="1:7" ht="15.5" hidden="1" x14ac:dyDescent="0.35">
      <c r="A5368" t="s">
        <v>187</v>
      </c>
      <c r="B5368" t="s">
        <v>353</v>
      </c>
      <c r="C5368">
        <v>91496</v>
      </c>
      <c r="D5368">
        <v>2024</v>
      </c>
      <c r="E5368">
        <v>11</v>
      </c>
      <c r="F5368">
        <v>414.79</v>
      </c>
      <c r="G5368">
        <v>40</v>
      </c>
    </row>
    <row r="5369" spans="1:7" ht="15.5" hidden="1" x14ac:dyDescent="0.35">
      <c r="A5369" t="s">
        <v>187</v>
      </c>
      <c r="B5369" t="s">
        <v>353</v>
      </c>
      <c r="C5369">
        <v>91496</v>
      </c>
      <c r="D5369">
        <v>2024</v>
      </c>
      <c r="E5369">
        <v>12</v>
      </c>
      <c r="F5369">
        <v>492.93</v>
      </c>
      <c r="G5369">
        <v>42</v>
      </c>
    </row>
    <row r="5370" spans="1:7" ht="15.5" x14ac:dyDescent="0.35">
      <c r="A5370" t="s">
        <v>187</v>
      </c>
      <c r="B5370" t="s">
        <v>353</v>
      </c>
      <c r="C5370">
        <v>91496</v>
      </c>
      <c r="D5370">
        <v>2025</v>
      </c>
      <c r="E5370">
        <v>1</v>
      </c>
      <c r="F5370">
        <v>484.26</v>
      </c>
      <c r="G5370">
        <v>43</v>
      </c>
    </row>
    <row r="5371" spans="1:7" ht="15.5" x14ac:dyDescent="0.35">
      <c r="A5371" t="s">
        <v>187</v>
      </c>
      <c r="B5371" t="s">
        <v>353</v>
      </c>
      <c r="C5371">
        <v>91496</v>
      </c>
      <c r="D5371">
        <v>2025</v>
      </c>
      <c r="E5371">
        <v>2</v>
      </c>
      <c r="F5371">
        <v>443.19</v>
      </c>
      <c r="G5371">
        <v>41</v>
      </c>
    </row>
    <row r="5372" spans="1:7" ht="15.5" x14ac:dyDescent="0.35">
      <c r="A5372" t="s">
        <v>187</v>
      </c>
      <c r="B5372" t="s">
        <v>353</v>
      </c>
      <c r="C5372">
        <v>91496</v>
      </c>
      <c r="D5372">
        <v>2025</v>
      </c>
      <c r="E5372">
        <v>3</v>
      </c>
      <c r="F5372">
        <v>393.32</v>
      </c>
      <c r="G5372">
        <v>42</v>
      </c>
    </row>
    <row r="5373" spans="1:7" ht="15.5" x14ac:dyDescent="0.35">
      <c r="A5373" t="s">
        <v>187</v>
      </c>
      <c r="B5373" t="s">
        <v>353</v>
      </c>
      <c r="C5373">
        <v>91496</v>
      </c>
      <c r="D5373">
        <v>2025</v>
      </c>
      <c r="E5373">
        <v>4</v>
      </c>
      <c r="F5373">
        <v>473.4</v>
      </c>
      <c r="G5373">
        <v>38</v>
      </c>
    </row>
    <row r="5374" spans="1:7" ht="15.5" x14ac:dyDescent="0.35">
      <c r="A5374" t="s">
        <v>187</v>
      </c>
      <c r="B5374" t="s">
        <v>353</v>
      </c>
      <c r="C5374">
        <v>91496</v>
      </c>
      <c r="D5374">
        <v>2025</v>
      </c>
      <c r="E5374">
        <v>5</v>
      </c>
      <c r="F5374">
        <v>522.24</v>
      </c>
      <c r="G5374">
        <v>42</v>
      </c>
    </row>
    <row r="5375" spans="1:7" ht="15.5" x14ac:dyDescent="0.35">
      <c r="A5375" t="s">
        <v>187</v>
      </c>
      <c r="B5375" t="s">
        <v>353</v>
      </c>
      <c r="C5375">
        <v>91496</v>
      </c>
      <c r="D5375">
        <v>2025</v>
      </c>
      <c r="E5375">
        <v>6</v>
      </c>
      <c r="F5375">
        <v>459.84</v>
      </c>
      <c r="G5375">
        <v>44</v>
      </c>
    </row>
    <row r="5376" spans="1:7" ht="15.5" x14ac:dyDescent="0.35">
      <c r="A5376" t="s">
        <v>187</v>
      </c>
      <c r="B5376" t="s">
        <v>353</v>
      </c>
      <c r="C5376">
        <v>91496</v>
      </c>
      <c r="D5376">
        <v>2025</v>
      </c>
      <c r="E5376">
        <v>7</v>
      </c>
      <c r="F5376">
        <v>434.7</v>
      </c>
      <c r="G5376">
        <v>40</v>
      </c>
    </row>
    <row r="5377" spans="1:7" ht="15.5" x14ac:dyDescent="0.35">
      <c r="A5377" t="s">
        <v>187</v>
      </c>
      <c r="B5377" t="s">
        <v>353</v>
      </c>
      <c r="C5377">
        <v>91496</v>
      </c>
      <c r="D5377">
        <v>2025</v>
      </c>
      <c r="E5377">
        <v>8</v>
      </c>
      <c r="F5377">
        <v>515.24</v>
      </c>
      <c r="G5377">
        <v>51</v>
      </c>
    </row>
    <row r="5378" spans="1:7" ht="15.5" x14ac:dyDescent="0.35">
      <c r="A5378" t="s">
        <v>187</v>
      </c>
      <c r="B5378" t="s">
        <v>353</v>
      </c>
      <c r="C5378">
        <v>91496</v>
      </c>
      <c r="D5378">
        <v>2025</v>
      </c>
      <c r="E5378">
        <v>9</v>
      </c>
      <c r="F5378">
        <v>364.6</v>
      </c>
      <c r="G5378">
        <v>34</v>
      </c>
    </row>
    <row r="5379" spans="1:7" ht="15.5" x14ac:dyDescent="0.35">
      <c r="A5379" t="s">
        <v>187</v>
      </c>
      <c r="B5379" t="s">
        <v>353</v>
      </c>
      <c r="C5379">
        <v>91496</v>
      </c>
      <c r="D5379">
        <v>2025</v>
      </c>
      <c r="E5379">
        <v>10</v>
      </c>
      <c r="F5379">
        <v>365.08</v>
      </c>
      <c r="G5379">
        <v>34.56</v>
      </c>
    </row>
    <row r="5380" spans="1:7" ht="15.5" x14ac:dyDescent="0.35">
      <c r="A5380" t="s">
        <v>187</v>
      </c>
      <c r="B5380" t="s">
        <v>353</v>
      </c>
      <c r="C5380">
        <v>91496</v>
      </c>
      <c r="D5380">
        <v>2025</v>
      </c>
      <c r="E5380">
        <v>11</v>
      </c>
      <c r="F5380">
        <v>0</v>
      </c>
      <c r="G5380">
        <v>0</v>
      </c>
    </row>
    <row r="5381" spans="1:7" ht="15.5" hidden="1" x14ac:dyDescent="0.35">
      <c r="A5381" t="s">
        <v>187</v>
      </c>
      <c r="B5381" t="s">
        <v>353</v>
      </c>
      <c r="C5381">
        <v>91497</v>
      </c>
      <c r="D5381">
        <v>2017</v>
      </c>
      <c r="E5381">
        <v>11</v>
      </c>
      <c r="F5381">
        <v>6.9</v>
      </c>
      <c r="G5381">
        <v>2</v>
      </c>
    </row>
    <row r="5382" spans="1:7" ht="15.5" hidden="1" x14ac:dyDescent="0.35">
      <c r="A5382" t="s">
        <v>187</v>
      </c>
      <c r="B5382" t="s">
        <v>353</v>
      </c>
      <c r="C5382">
        <v>91497</v>
      </c>
      <c r="D5382">
        <v>2017</v>
      </c>
      <c r="E5382">
        <v>12</v>
      </c>
      <c r="F5382">
        <v>401.57</v>
      </c>
      <c r="G5382">
        <v>36</v>
      </c>
    </row>
    <row r="5383" spans="1:7" ht="15.5" hidden="1" x14ac:dyDescent="0.35">
      <c r="A5383" t="s">
        <v>187</v>
      </c>
      <c r="B5383" t="s">
        <v>353</v>
      </c>
      <c r="C5383">
        <v>91497</v>
      </c>
      <c r="D5383">
        <v>2018</v>
      </c>
      <c r="E5383">
        <v>1</v>
      </c>
      <c r="F5383">
        <v>388.4</v>
      </c>
      <c r="G5383">
        <v>41</v>
      </c>
    </row>
    <row r="5384" spans="1:7" ht="15.5" hidden="1" x14ac:dyDescent="0.35">
      <c r="A5384" t="s">
        <v>187</v>
      </c>
      <c r="B5384" t="s">
        <v>353</v>
      </c>
      <c r="C5384">
        <v>91497</v>
      </c>
      <c r="D5384">
        <v>2018</v>
      </c>
      <c r="E5384">
        <v>2</v>
      </c>
      <c r="F5384">
        <v>310.08</v>
      </c>
      <c r="G5384">
        <v>41</v>
      </c>
    </row>
    <row r="5385" spans="1:7" ht="15.5" hidden="1" x14ac:dyDescent="0.35">
      <c r="A5385" t="s">
        <v>187</v>
      </c>
      <c r="B5385" t="s">
        <v>353</v>
      </c>
      <c r="C5385">
        <v>91497</v>
      </c>
      <c r="D5385">
        <v>2018</v>
      </c>
      <c r="E5385">
        <v>3</v>
      </c>
      <c r="F5385">
        <v>402.65</v>
      </c>
      <c r="G5385">
        <v>47</v>
      </c>
    </row>
    <row r="5386" spans="1:7" ht="15.5" hidden="1" x14ac:dyDescent="0.35">
      <c r="A5386" t="s">
        <v>187</v>
      </c>
      <c r="B5386" t="s">
        <v>353</v>
      </c>
      <c r="C5386">
        <v>91497</v>
      </c>
      <c r="D5386">
        <v>2018</v>
      </c>
      <c r="E5386">
        <v>4</v>
      </c>
      <c r="F5386">
        <v>376.95</v>
      </c>
      <c r="G5386">
        <v>38</v>
      </c>
    </row>
    <row r="5387" spans="1:7" ht="15.5" hidden="1" x14ac:dyDescent="0.35">
      <c r="A5387" t="s">
        <v>187</v>
      </c>
      <c r="B5387" t="s">
        <v>353</v>
      </c>
      <c r="C5387">
        <v>91497</v>
      </c>
      <c r="D5387">
        <v>2018</v>
      </c>
      <c r="E5387">
        <v>5</v>
      </c>
      <c r="F5387">
        <v>430.4</v>
      </c>
      <c r="G5387">
        <v>47</v>
      </c>
    </row>
    <row r="5388" spans="1:7" ht="15.5" hidden="1" x14ac:dyDescent="0.35">
      <c r="A5388" t="s">
        <v>187</v>
      </c>
      <c r="B5388" t="s">
        <v>353</v>
      </c>
      <c r="C5388">
        <v>91497</v>
      </c>
      <c r="D5388">
        <v>2018</v>
      </c>
      <c r="E5388">
        <v>6</v>
      </c>
      <c r="F5388">
        <v>388.25</v>
      </c>
      <c r="G5388">
        <v>38</v>
      </c>
    </row>
    <row r="5389" spans="1:7" ht="15.5" hidden="1" x14ac:dyDescent="0.35">
      <c r="A5389" t="s">
        <v>187</v>
      </c>
      <c r="B5389" t="s">
        <v>353</v>
      </c>
      <c r="C5389">
        <v>91497</v>
      </c>
      <c r="D5389">
        <v>2018</v>
      </c>
      <c r="E5389">
        <v>7</v>
      </c>
      <c r="F5389">
        <v>412.6</v>
      </c>
      <c r="G5389">
        <v>45</v>
      </c>
    </row>
    <row r="5390" spans="1:7" ht="15.5" hidden="1" x14ac:dyDescent="0.35">
      <c r="A5390" t="s">
        <v>187</v>
      </c>
      <c r="B5390" t="s">
        <v>353</v>
      </c>
      <c r="C5390">
        <v>91497</v>
      </c>
      <c r="D5390">
        <v>2018</v>
      </c>
      <c r="E5390">
        <v>8</v>
      </c>
      <c r="F5390">
        <v>394.85</v>
      </c>
      <c r="G5390">
        <v>44</v>
      </c>
    </row>
    <row r="5391" spans="1:7" ht="15.5" hidden="1" x14ac:dyDescent="0.35">
      <c r="A5391" t="s">
        <v>187</v>
      </c>
      <c r="B5391" t="s">
        <v>353</v>
      </c>
      <c r="C5391">
        <v>91497</v>
      </c>
      <c r="D5391">
        <v>2018</v>
      </c>
      <c r="E5391">
        <v>9</v>
      </c>
      <c r="F5391">
        <v>385.38</v>
      </c>
      <c r="G5391">
        <v>40</v>
      </c>
    </row>
    <row r="5392" spans="1:7" ht="15.5" hidden="1" x14ac:dyDescent="0.35">
      <c r="A5392" t="s">
        <v>187</v>
      </c>
      <c r="B5392" t="s">
        <v>353</v>
      </c>
      <c r="C5392">
        <v>91497</v>
      </c>
      <c r="D5392">
        <v>2018</v>
      </c>
      <c r="E5392">
        <v>10</v>
      </c>
      <c r="F5392">
        <v>418.12</v>
      </c>
      <c r="G5392">
        <v>54</v>
      </c>
    </row>
    <row r="5393" spans="1:7" ht="15.5" hidden="1" x14ac:dyDescent="0.35">
      <c r="A5393" t="s">
        <v>187</v>
      </c>
      <c r="B5393" t="s">
        <v>353</v>
      </c>
      <c r="C5393">
        <v>91497</v>
      </c>
      <c r="D5393">
        <v>2018</v>
      </c>
      <c r="E5393">
        <v>11</v>
      </c>
      <c r="F5393">
        <v>415.92</v>
      </c>
      <c r="G5393">
        <v>42</v>
      </c>
    </row>
    <row r="5394" spans="1:7" ht="15.5" hidden="1" x14ac:dyDescent="0.35">
      <c r="A5394" t="s">
        <v>187</v>
      </c>
      <c r="B5394" t="s">
        <v>353</v>
      </c>
      <c r="C5394">
        <v>91497</v>
      </c>
      <c r="D5394">
        <v>2018</v>
      </c>
      <c r="E5394">
        <v>12</v>
      </c>
      <c r="F5394">
        <v>440.38</v>
      </c>
      <c r="G5394">
        <v>49</v>
      </c>
    </row>
    <row r="5395" spans="1:7" ht="15.5" hidden="1" x14ac:dyDescent="0.35">
      <c r="A5395" t="s">
        <v>187</v>
      </c>
      <c r="B5395" t="s">
        <v>353</v>
      </c>
      <c r="C5395">
        <v>91497</v>
      </c>
      <c r="D5395">
        <v>2019</v>
      </c>
      <c r="E5395">
        <v>1</v>
      </c>
      <c r="F5395">
        <v>450.02</v>
      </c>
      <c r="G5395">
        <v>50</v>
      </c>
    </row>
    <row r="5396" spans="1:7" ht="15.5" hidden="1" x14ac:dyDescent="0.35">
      <c r="A5396" t="s">
        <v>187</v>
      </c>
      <c r="B5396" t="s">
        <v>353</v>
      </c>
      <c r="C5396">
        <v>91497</v>
      </c>
      <c r="D5396">
        <v>2019</v>
      </c>
      <c r="E5396">
        <v>2</v>
      </c>
      <c r="F5396">
        <v>354.16</v>
      </c>
      <c r="G5396">
        <v>45</v>
      </c>
    </row>
    <row r="5397" spans="1:7" ht="15.5" hidden="1" x14ac:dyDescent="0.35">
      <c r="A5397" t="s">
        <v>187</v>
      </c>
      <c r="B5397" t="s">
        <v>353</v>
      </c>
      <c r="C5397">
        <v>91497</v>
      </c>
      <c r="D5397">
        <v>2019</v>
      </c>
      <c r="E5397">
        <v>3</v>
      </c>
      <c r="F5397">
        <v>371.67</v>
      </c>
      <c r="G5397">
        <v>50</v>
      </c>
    </row>
    <row r="5398" spans="1:7" ht="15.5" hidden="1" x14ac:dyDescent="0.35">
      <c r="A5398" t="s">
        <v>187</v>
      </c>
      <c r="B5398" t="s">
        <v>353</v>
      </c>
      <c r="C5398">
        <v>91497</v>
      </c>
      <c r="D5398">
        <v>2019</v>
      </c>
      <c r="E5398">
        <v>4</v>
      </c>
      <c r="F5398">
        <v>315.17</v>
      </c>
      <c r="G5398">
        <v>37</v>
      </c>
    </row>
    <row r="5399" spans="1:7" ht="15.5" hidden="1" x14ac:dyDescent="0.35">
      <c r="A5399" t="s">
        <v>187</v>
      </c>
      <c r="B5399" t="s">
        <v>353</v>
      </c>
      <c r="C5399">
        <v>91497</v>
      </c>
      <c r="D5399">
        <v>2019</v>
      </c>
      <c r="E5399">
        <v>5</v>
      </c>
      <c r="F5399">
        <v>395.93</v>
      </c>
      <c r="G5399">
        <v>48</v>
      </c>
    </row>
    <row r="5400" spans="1:7" ht="15.5" hidden="1" x14ac:dyDescent="0.35">
      <c r="A5400" t="s">
        <v>187</v>
      </c>
      <c r="B5400" t="s">
        <v>353</v>
      </c>
      <c r="C5400">
        <v>91497</v>
      </c>
      <c r="D5400">
        <v>2019</v>
      </c>
      <c r="E5400">
        <v>6</v>
      </c>
      <c r="F5400">
        <v>369.37</v>
      </c>
      <c r="G5400">
        <v>35</v>
      </c>
    </row>
    <row r="5401" spans="1:7" ht="15.5" hidden="1" x14ac:dyDescent="0.35">
      <c r="A5401" t="s">
        <v>187</v>
      </c>
      <c r="B5401" t="s">
        <v>353</v>
      </c>
      <c r="C5401">
        <v>91497</v>
      </c>
      <c r="D5401">
        <v>2019</v>
      </c>
      <c r="E5401">
        <v>7</v>
      </c>
      <c r="F5401">
        <v>447.71</v>
      </c>
      <c r="G5401">
        <v>49</v>
      </c>
    </row>
    <row r="5402" spans="1:7" ht="15.5" hidden="1" x14ac:dyDescent="0.35">
      <c r="A5402" t="s">
        <v>187</v>
      </c>
      <c r="B5402" t="s">
        <v>353</v>
      </c>
      <c r="C5402">
        <v>91497</v>
      </c>
      <c r="D5402">
        <v>2019</v>
      </c>
      <c r="E5402">
        <v>8</v>
      </c>
      <c r="F5402">
        <v>58.21</v>
      </c>
      <c r="G5402">
        <v>6.3</v>
      </c>
    </row>
    <row r="5403" spans="1:7" ht="15.5" hidden="1" x14ac:dyDescent="0.35">
      <c r="A5403" t="s">
        <v>187</v>
      </c>
      <c r="B5403" t="s">
        <v>353</v>
      </c>
      <c r="C5403">
        <v>91497</v>
      </c>
      <c r="D5403">
        <v>2019</v>
      </c>
      <c r="E5403">
        <v>9</v>
      </c>
      <c r="F5403">
        <v>0</v>
      </c>
      <c r="G5403">
        <v>0</v>
      </c>
    </row>
    <row r="5404" spans="1:7" ht="15.5" hidden="1" x14ac:dyDescent="0.35">
      <c r="A5404" t="s">
        <v>187</v>
      </c>
      <c r="B5404" t="s">
        <v>353</v>
      </c>
      <c r="C5404">
        <v>91497</v>
      </c>
      <c r="D5404">
        <v>2019</v>
      </c>
      <c r="E5404">
        <v>10</v>
      </c>
      <c r="F5404">
        <v>0</v>
      </c>
      <c r="G5404">
        <v>0</v>
      </c>
    </row>
    <row r="5405" spans="1:7" ht="15.5" hidden="1" x14ac:dyDescent="0.35">
      <c r="A5405" t="s">
        <v>187</v>
      </c>
      <c r="B5405" t="s">
        <v>353</v>
      </c>
      <c r="C5405">
        <v>91497</v>
      </c>
      <c r="D5405">
        <v>2019</v>
      </c>
      <c r="E5405">
        <v>11</v>
      </c>
      <c r="F5405">
        <v>49.8</v>
      </c>
      <c r="G5405">
        <v>8.92</v>
      </c>
    </row>
    <row r="5406" spans="1:7" ht="15.5" hidden="1" x14ac:dyDescent="0.35">
      <c r="A5406" t="s">
        <v>187</v>
      </c>
      <c r="B5406" t="s">
        <v>353</v>
      </c>
      <c r="C5406">
        <v>91497</v>
      </c>
      <c r="D5406">
        <v>2019</v>
      </c>
      <c r="E5406">
        <v>12</v>
      </c>
      <c r="F5406">
        <v>415.98</v>
      </c>
      <c r="G5406">
        <v>72</v>
      </c>
    </row>
    <row r="5407" spans="1:7" ht="15.5" hidden="1" x14ac:dyDescent="0.35">
      <c r="A5407" t="s">
        <v>187</v>
      </c>
      <c r="B5407" t="s">
        <v>353</v>
      </c>
      <c r="C5407">
        <v>91497</v>
      </c>
      <c r="D5407">
        <v>2020</v>
      </c>
      <c r="E5407">
        <v>1</v>
      </c>
      <c r="F5407">
        <v>243.42</v>
      </c>
      <c r="G5407">
        <v>39.270000000000003</v>
      </c>
    </row>
    <row r="5408" spans="1:7" ht="15.5" hidden="1" x14ac:dyDescent="0.35">
      <c r="A5408" t="s">
        <v>187</v>
      </c>
      <c r="B5408" t="s">
        <v>353</v>
      </c>
      <c r="C5408">
        <v>91497</v>
      </c>
      <c r="D5408">
        <v>2020</v>
      </c>
      <c r="E5408">
        <v>2</v>
      </c>
      <c r="F5408">
        <v>227.72</v>
      </c>
      <c r="G5408">
        <v>36.729999999999997</v>
      </c>
    </row>
    <row r="5409" spans="1:7" ht="15.5" hidden="1" x14ac:dyDescent="0.35">
      <c r="A5409" t="s">
        <v>187</v>
      </c>
      <c r="B5409" t="s">
        <v>353</v>
      </c>
      <c r="C5409">
        <v>91497</v>
      </c>
      <c r="D5409">
        <v>2020</v>
      </c>
      <c r="E5409">
        <v>3</v>
      </c>
      <c r="F5409">
        <v>224.38</v>
      </c>
      <c r="G5409">
        <v>37</v>
      </c>
    </row>
    <row r="5410" spans="1:7" ht="15.5" hidden="1" x14ac:dyDescent="0.35">
      <c r="A5410" t="s">
        <v>187</v>
      </c>
      <c r="B5410" t="s">
        <v>353</v>
      </c>
      <c r="C5410">
        <v>91497</v>
      </c>
      <c r="D5410">
        <v>2020</v>
      </c>
      <c r="E5410">
        <v>4</v>
      </c>
      <c r="F5410">
        <v>0</v>
      </c>
      <c r="G5410">
        <v>0</v>
      </c>
    </row>
    <row r="5411" spans="1:7" ht="15.5" hidden="1" x14ac:dyDescent="0.35">
      <c r="A5411" t="s">
        <v>187</v>
      </c>
      <c r="B5411" t="s">
        <v>353</v>
      </c>
      <c r="C5411">
        <v>91497</v>
      </c>
      <c r="D5411">
        <v>2020</v>
      </c>
      <c r="E5411">
        <v>5</v>
      </c>
      <c r="F5411">
        <v>0</v>
      </c>
      <c r="G5411">
        <v>0</v>
      </c>
    </row>
    <row r="5412" spans="1:7" ht="15.5" hidden="1" x14ac:dyDescent="0.35">
      <c r="A5412" t="s">
        <v>187</v>
      </c>
      <c r="B5412" t="s">
        <v>353</v>
      </c>
      <c r="C5412">
        <v>91497</v>
      </c>
      <c r="D5412">
        <v>2020</v>
      </c>
      <c r="E5412">
        <v>6</v>
      </c>
      <c r="F5412">
        <v>0</v>
      </c>
      <c r="G5412">
        <v>0</v>
      </c>
    </row>
    <row r="5413" spans="1:7" ht="15.5" hidden="1" x14ac:dyDescent="0.35">
      <c r="A5413" t="s">
        <v>187</v>
      </c>
      <c r="B5413" t="s">
        <v>353</v>
      </c>
      <c r="C5413">
        <v>91497</v>
      </c>
      <c r="D5413">
        <v>2020</v>
      </c>
      <c r="E5413">
        <v>7</v>
      </c>
      <c r="F5413">
        <v>0</v>
      </c>
      <c r="G5413">
        <v>0</v>
      </c>
    </row>
    <row r="5414" spans="1:7" ht="15.5" hidden="1" x14ac:dyDescent="0.35">
      <c r="A5414" t="s">
        <v>187</v>
      </c>
      <c r="B5414" t="s">
        <v>353</v>
      </c>
      <c r="C5414">
        <v>91497</v>
      </c>
      <c r="D5414">
        <v>2020</v>
      </c>
      <c r="E5414">
        <v>8</v>
      </c>
      <c r="F5414">
        <v>0.85</v>
      </c>
      <c r="G5414">
        <v>1</v>
      </c>
    </row>
    <row r="5415" spans="1:7" ht="15.5" hidden="1" x14ac:dyDescent="0.35">
      <c r="A5415" t="s">
        <v>187</v>
      </c>
      <c r="B5415" t="s">
        <v>353</v>
      </c>
      <c r="C5415">
        <v>91497</v>
      </c>
      <c r="D5415">
        <v>2020</v>
      </c>
      <c r="E5415">
        <v>9</v>
      </c>
      <c r="F5415">
        <v>0</v>
      </c>
      <c r="G5415">
        <v>0</v>
      </c>
    </row>
    <row r="5416" spans="1:7" ht="15.5" hidden="1" x14ac:dyDescent="0.35">
      <c r="A5416" t="s">
        <v>187</v>
      </c>
      <c r="B5416" t="s">
        <v>353</v>
      </c>
      <c r="C5416">
        <v>91497</v>
      </c>
      <c r="D5416">
        <v>2020</v>
      </c>
      <c r="E5416">
        <v>10</v>
      </c>
      <c r="F5416">
        <v>0</v>
      </c>
      <c r="G5416">
        <v>0</v>
      </c>
    </row>
    <row r="5417" spans="1:7" ht="15.5" hidden="1" x14ac:dyDescent="0.35">
      <c r="A5417" t="s">
        <v>187</v>
      </c>
      <c r="B5417" t="s">
        <v>353</v>
      </c>
      <c r="C5417">
        <v>91497</v>
      </c>
      <c r="D5417">
        <v>2020</v>
      </c>
      <c r="E5417">
        <v>11</v>
      </c>
      <c r="F5417">
        <v>0</v>
      </c>
      <c r="G5417">
        <v>0</v>
      </c>
    </row>
    <row r="5418" spans="1:7" ht="15.5" hidden="1" x14ac:dyDescent="0.35">
      <c r="A5418" t="s">
        <v>187</v>
      </c>
      <c r="B5418" t="s">
        <v>353</v>
      </c>
      <c r="C5418">
        <v>91497</v>
      </c>
      <c r="D5418">
        <v>2020</v>
      </c>
      <c r="E5418">
        <v>12</v>
      </c>
      <c r="F5418">
        <v>0</v>
      </c>
      <c r="G5418">
        <v>0</v>
      </c>
    </row>
    <row r="5419" spans="1:7" ht="15.5" hidden="1" x14ac:dyDescent="0.35">
      <c r="A5419" t="s">
        <v>187</v>
      </c>
      <c r="B5419" t="s">
        <v>353</v>
      </c>
      <c r="C5419">
        <v>91497</v>
      </c>
      <c r="D5419">
        <v>2022</v>
      </c>
      <c r="E5419">
        <v>11</v>
      </c>
      <c r="F5419">
        <v>3.52</v>
      </c>
      <c r="G5419">
        <v>2</v>
      </c>
    </row>
    <row r="5420" spans="1:7" ht="15.5" hidden="1" x14ac:dyDescent="0.35">
      <c r="A5420" t="s">
        <v>187</v>
      </c>
      <c r="B5420" t="s">
        <v>353</v>
      </c>
      <c r="C5420">
        <v>91497</v>
      </c>
      <c r="D5420">
        <v>2022</v>
      </c>
      <c r="E5420">
        <v>12</v>
      </c>
      <c r="F5420">
        <v>293.60000000000002</v>
      </c>
      <c r="G5420">
        <v>43</v>
      </c>
    </row>
    <row r="5421" spans="1:7" ht="15.5" hidden="1" x14ac:dyDescent="0.35">
      <c r="A5421" t="s">
        <v>187</v>
      </c>
      <c r="B5421" t="s">
        <v>353</v>
      </c>
      <c r="C5421">
        <v>91497</v>
      </c>
      <c r="D5421">
        <v>2023</v>
      </c>
      <c r="E5421">
        <v>1</v>
      </c>
      <c r="F5421">
        <v>347.78</v>
      </c>
      <c r="G5421">
        <v>74</v>
      </c>
    </row>
    <row r="5422" spans="1:7" ht="15.5" hidden="1" x14ac:dyDescent="0.35">
      <c r="A5422" t="s">
        <v>187</v>
      </c>
      <c r="B5422" t="s">
        <v>353</v>
      </c>
      <c r="C5422">
        <v>91497</v>
      </c>
      <c r="D5422">
        <v>2023</v>
      </c>
      <c r="E5422">
        <v>2</v>
      </c>
      <c r="F5422">
        <v>320.12</v>
      </c>
      <c r="G5422">
        <v>48</v>
      </c>
    </row>
    <row r="5423" spans="1:7" ht="15.5" hidden="1" x14ac:dyDescent="0.35">
      <c r="A5423" t="s">
        <v>187</v>
      </c>
      <c r="B5423" t="s">
        <v>353</v>
      </c>
      <c r="C5423">
        <v>91497</v>
      </c>
      <c r="D5423">
        <v>2023</v>
      </c>
      <c r="E5423">
        <v>3</v>
      </c>
      <c r="F5423">
        <v>364.58</v>
      </c>
      <c r="G5423">
        <v>56</v>
      </c>
    </row>
    <row r="5424" spans="1:7" ht="15.5" hidden="1" x14ac:dyDescent="0.35">
      <c r="A5424" t="s">
        <v>187</v>
      </c>
      <c r="B5424" t="s">
        <v>353</v>
      </c>
      <c r="C5424">
        <v>91497</v>
      </c>
      <c r="D5424">
        <v>2023</v>
      </c>
      <c r="E5424">
        <v>4</v>
      </c>
      <c r="F5424">
        <v>316.97000000000003</v>
      </c>
      <c r="G5424">
        <v>50</v>
      </c>
    </row>
    <row r="5425" spans="1:7" ht="15.5" hidden="1" x14ac:dyDescent="0.35">
      <c r="A5425" t="s">
        <v>187</v>
      </c>
      <c r="B5425" t="s">
        <v>353</v>
      </c>
      <c r="C5425">
        <v>91497</v>
      </c>
      <c r="D5425">
        <v>2023</v>
      </c>
      <c r="E5425">
        <v>5</v>
      </c>
      <c r="F5425">
        <v>364.43</v>
      </c>
      <c r="G5425">
        <v>57</v>
      </c>
    </row>
    <row r="5426" spans="1:7" ht="15.5" hidden="1" x14ac:dyDescent="0.35">
      <c r="A5426" t="s">
        <v>187</v>
      </c>
      <c r="B5426" t="s">
        <v>353</v>
      </c>
      <c r="C5426">
        <v>91497</v>
      </c>
      <c r="D5426">
        <v>2023</v>
      </c>
      <c r="E5426">
        <v>6</v>
      </c>
      <c r="F5426">
        <v>381.37</v>
      </c>
      <c r="G5426">
        <v>59</v>
      </c>
    </row>
    <row r="5427" spans="1:7" ht="15.5" hidden="1" x14ac:dyDescent="0.35">
      <c r="A5427" t="s">
        <v>187</v>
      </c>
      <c r="B5427" t="s">
        <v>353</v>
      </c>
      <c r="C5427">
        <v>91497</v>
      </c>
      <c r="D5427">
        <v>2023</v>
      </c>
      <c r="E5427">
        <v>7</v>
      </c>
      <c r="F5427">
        <v>368.03</v>
      </c>
      <c r="G5427">
        <v>54</v>
      </c>
    </row>
    <row r="5428" spans="1:7" ht="15.5" hidden="1" x14ac:dyDescent="0.35">
      <c r="A5428" t="s">
        <v>187</v>
      </c>
      <c r="B5428" t="s">
        <v>353</v>
      </c>
      <c r="C5428">
        <v>91497</v>
      </c>
      <c r="D5428">
        <v>2023</v>
      </c>
      <c r="E5428">
        <v>8</v>
      </c>
      <c r="F5428">
        <v>96.25</v>
      </c>
      <c r="G5428">
        <v>14</v>
      </c>
    </row>
    <row r="5429" spans="1:7" ht="15.5" hidden="1" x14ac:dyDescent="0.35">
      <c r="A5429" t="s">
        <v>187</v>
      </c>
      <c r="B5429" t="s">
        <v>353</v>
      </c>
      <c r="C5429">
        <v>91497</v>
      </c>
      <c r="D5429">
        <v>2023</v>
      </c>
      <c r="E5429">
        <v>9</v>
      </c>
      <c r="F5429">
        <v>0</v>
      </c>
      <c r="G5429">
        <v>0</v>
      </c>
    </row>
    <row r="5430" spans="1:7" ht="15.5" hidden="1" x14ac:dyDescent="0.35">
      <c r="A5430" t="s">
        <v>187</v>
      </c>
      <c r="B5430" t="s">
        <v>353</v>
      </c>
      <c r="C5430">
        <v>91497</v>
      </c>
      <c r="D5430">
        <v>2023</v>
      </c>
      <c r="E5430">
        <v>10</v>
      </c>
      <c r="F5430">
        <v>0</v>
      </c>
      <c r="G5430">
        <v>0</v>
      </c>
    </row>
    <row r="5431" spans="1:7" ht="15.5" hidden="1" x14ac:dyDescent="0.35">
      <c r="A5431" t="s">
        <v>187</v>
      </c>
      <c r="B5431" t="s">
        <v>353</v>
      </c>
      <c r="C5431">
        <v>91497</v>
      </c>
      <c r="D5431">
        <v>2023</v>
      </c>
      <c r="E5431">
        <v>11</v>
      </c>
      <c r="F5431">
        <v>0</v>
      </c>
      <c r="G5431">
        <v>0</v>
      </c>
    </row>
    <row r="5432" spans="1:7" ht="15.5" hidden="1" x14ac:dyDescent="0.35">
      <c r="A5432" t="s">
        <v>187</v>
      </c>
      <c r="B5432" t="s">
        <v>353</v>
      </c>
      <c r="C5432">
        <v>91497</v>
      </c>
      <c r="D5432">
        <v>2023</v>
      </c>
      <c r="E5432">
        <v>12</v>
      </c>
      <c r="F5432">
        <v>0</v>
      </c>
      <c r="G5432">
        <v>0</v>
      </c>
    </row>
    <row r="5433" spans="1:7" ht="15.5" hidden="1" x14ac:dyDescent="0.35">
      <c r="A5433" t="s">
        <v>187</v>
      </c>
      <c r="B5433" t="s">
        <v>353</v>
      </c>
      <c r="C5433">
        <v>91497</v>
      </c>
      <c r="D5433">
        <v>2024</v>
      </c>
      <c r="E5433">
        <v>1</v>
      </c>
      <c r="F5433">
        <v>0</v>
      </c>
      <c r="G5433">
        <v>0</v>
      </c>
    </row>
    <row r="5434" spans="1:7" ht="15.5" hidden="1" x14ac:dyDescent="0.35">
      <c r="A5434" t="s">
        <v>187</v>
      </c>
      <c r="B5434" t="s">
        <v>353</v>
      </c>
      <c r="C5434">
        <v>91497</v>
      </c>
      <c r="D5434">
        <v>2024</v>
      </c>
      <c r="E5434">
        <v>2</v>
      </c>
      <c r="F5434">
        <v>2.0499999999999998</v>
      </c>
      <c r="G5434">
        <v>1</v>
      </c>
    </row>
    <row r="5435" spans="1:7" ht="15.5" hidden="1" x14ac:dyDescent="0.35">
      <c r="A5435" t="s">
        <v>187</v>
      </c>
      <c r="B5435" t="s">
        <v>353</v>
      </c>
      <c r="C5435">
        <v>91497</v>
      </c>
      <c r="D5435">
        <v>2024</v>
      </c>
      <c r="E5435">
        <v>3</v>
      </c>
      <c r="F5435">
        <v>328.93</v>
      </c>
      <c r="G5435">
        <v>49</v>
      </c>
    </row>
    <row r="5436" spans="1:7" ht="15.5" hidden="1" x14ac:dyDescent="0.35">
      <c r="A5436" t="s">
        <v>187</v>
      </c>
      <c r="B5436" t="s">
        <v>353</v>
      </c>
      <c r="C5436">
        <v>91497</v>
      </c>
      <c r="D5436">
        <v>2024</v>
      </c>
      <c r="E5436">
        <v>4</v>
      </c>
      <c r="F5436">
        <v>350.71</v>
      </c>
      <c r="G5436">
        <v>52</v>
      </c>
    </row>
    <row r="5437" spans="1:7" ht="15.5" hidden="1" x14ac:dyDescent="0.35">
      <c r="A5437" t="s">
        <v>187</v>
      </c>
      <c r="B5437" t="s">
        <v>353</v>
      </c>
      <c r="C5437">
        <v>91497</v>
      </c>
      <c r="D5437">
        <v>2024</v>
      </c>
      <c r="E5437">
        <v>5</v>
      </c>
      <c r="F5437">
        <v>356.38</v>
      </c>
      <c r="G5437">
        <v>75</v>
      </c>
    </row>
    <row r="5438" spans="1:7" ht="15.5" hidden="1" x14ac:dyDescent="0.35">
      <c r="A5438" t="s">
        <v>187</v>
      </c>
      <c r="B5438" t="s">
        <v>353</v>
      </c>
      <c r="C5438">
        <v>91497</v>
      </c>
      <c r="D5438">
        <v>2024</v>
      </c>
      <c r="E5438">
        <v>6</v>
      </c>
      <c r="F5438">
        <v>290.89999999999998</v>
      </c>
      <c r="G5438">
        <v>43</v>
      </c>
    </row>
    <row r="5439" spans="1:7" ht="15.5" hidden="1" x14ac:dyDescent="0.35">
      <c r="A5439" t="s">
        <v>187</v>
      </c>
      <c r="B5439" t="s">
        <v>353</v>
      </c>
      <c r="C5439">
        <v>91497</v>
      </c>
      <c r="D5439">
        <v>2024</v>
      </c>
      <c r="E5439">
        <v>7</v>
      </c>
      <c r="F5439">
        <v>393</v>
      </c>
      <c r="G5439">
        <v>59</v>
      </c>
    </row>
    <row r="5440" spans="1:7" ht="15.5" hidden="1" x14ac:dyDescent="0.35">
      <c r="A5440" t="s">
        <v>187</v>
      </c>
      <c r="B5440" t="s">
        <v>353</v>
      </c>
      <c r="C5440">
        <v>91497</v>
      </c>
      <c r="D5440">
        <v>2024</v>
      </c>
      <c r="E5440">
        <v>8</v>
      </c>
      <c r="F5440">
        <v>386.11</v>
      </c>
      <c r="G5440">
        <v>59</v>
      </c>
    </row>
    <row r="5441" spans="1:7" ht="15.5" hidden="1" x14ac:dyDescent="0.35">
      <c r="A5441" t="s">
        <v>187</v>
      </c>
      <c r="B5441" t="s">
        <v>353</v>
      </c>
      <c r="C5441">
        <v>91497</v>
      </c>
      <c r="D5441">
        <v>2024</v>
      </c>
      <c r="E5441">
        <v>9</v>
      </c>
      <c r="F5441">
        <v>348.32</v>
      </c>
      <c r="G5441">
        <v>53</v>
      </c>
    </row>
    <row r="5442" spans="1:7" ht="15.5" hidden="1" x14ac:dyDescent="0.35">
      <c r="A5442" t="s">
        <v>187</v>
      </c>
      <c r="B5442" t="s">
        <v>353</v>
      </c>
      <c r="C5442">
        <v>91497</v>
      </c>
      <c r="D5442">
        <v>2024</v>
      </c>
      <c r="E5442">
        <v>10</v>
      </c>
      <c r="F5442">
        <v>368</v>
      </c>
      <c r="G5442">
        <v>52</v>
      </c>
    </row>
    <row r="5443" spans="1:7" ht="15.5" hidden="1" x14ac:dyDescent="0.35">
      <c r="A5443" t="s">
        <v>187</v>
      </c>
      <c r="B5443" t="s">
        <v>353</v>
      </c>
      <c r="C5443">
        <v>91497</v>
      </c>
      <c r="D5443">
        <v>2024</v>
      </c>
      <c r="E5443">
        <v>11</v>
      </c>
      <c r="F5443">
        <v>353.05</v>
      </c>
      <c r="G5443">
        <v>60</v>
      </c>
    </row>
    <row r="5444" spans="1:7" ht="15.5" hidden="1" x14ac:dyDescent="0.35">
      <c r="A5444" t="s">
        <v>187</v>
      </c>
      <c r="B5444" t="s">
        <v>353</v>
      </c>
      <c r="C5444">
        <v>91497</v>
      </c>
      <c r="D5444">
        <v>2024</v>
      </c>
      <c r="E5444">
        <v>12</v>
      </c>
      <c r="F5444">
        <v>422.29</v>
      </c>
      <c r="G5444">
        <v>66</v>
      </c>
    </row>
    <row r="5445" spans="1:7" ht="15.5" x14ac:dyDescent="0.35">
      <c r="A5445" t="s">
        <v>187</v>
      </c>
      <c r="B5445" t="s">
        <v>353</v>
      </c>
      <c r="C5445">
        <v>91497</v>
      </c>
      <c r="D5445">
        <v>2025</v>
      </c>
      <c r="E5445">
        <v>1</v>
      </c>
      <c r="F5445">
        <v>376.05</v>
      </c>
      <c r="G5445">
        <v>61</v>
      </c>
    </row>
    <row r="5446" spans="1:7" ht="15.5" x14ac:dyDescent="0.35">
      <c r="A5446" t="s">
        <v>187</v>
      </c>
      <c r="B5446" t="s">
        <v>353</v>
      </c>
      <c r="C5446">
        <v>91497</v>
      </c>
      <c r="D5446">
        <v>2025</v>
      </c>
      <c r="E5446">
        <v>2</v>
      </c>
      <c r="F5446">
        <v>395.86</v>
      </c>
      <c r="G5446">
        <v>61</v>
      </c>
    </row>
    <row r="5447" spans="1:7" ht="15.5" x14ac:dyDescent="0.35">
      <c r="A5447" t="s">
        <v>187</v>
      </c>
      <c r="B5447" t="s">
        <v>353</v>
      </c>
      <c r="C5447">
        <v>91497</v>
      </c>
      <c r="D5447">
        <v>2025</v>
      </c>
      <c r="E5447">
        <v>3</v>
      </c>
      <c r="F5447">
        <v>374.85</v>
      </c>
      <c r="G5447">
        <v>59</v>
      </c>
    </row>
    <row r="5448" spans="1:7" ht="15.5" x14ac:dyDescent="0.35">
      <c r="A5448" t="s">
        <v>187</v>
      </c>
      <c r="B5448" t="s">
        <v>353</v>
      </c>
      <c r="C5448">
        <v>91497</v>
      </c>
      <c r="D5448">
        <v>2025</v>
      </c>
      <c r="E5448">
        <v>4</v>
      </c>
      <c r="F5448">
        <v>377.04</v>
      </c>
      <c r="G5448">
        <v>59</v>
      </c>
    </row>
    <row r="5449" spans="1:7" ht="15.5" x14ac:dyDescent="0.35">
      <c r="A5449" t="s">
        <v>187</v>
      </c>
      <c r="B5449" t="s">
        <v>353</v>
      </c>
      <c r="C5449">
        <v>91497</v>
      </c>
      <c r="D5449">
        <v>2025</v>
      </c>
      <c r="E5449">
        <v>5</v>
      </c>
      <c r="F5449">
        <v>358.18</v>
      </c>
      <c r="G5449">
        <v>52</v>
      </c>
    </row>
    <row r="5450" spans="1:7" ht="15.5" x14ac:dyDescent="0.35">
      <c r="A5450" t="s">
        <v>187</v>
      </c>
      <c r="B5450" t="s">
        <v>353</v>
      </c>
      <c r="C5450">
        <v>91497</v>
      </c>
      <c r="D5450">
        <v>2025</v>
      </c>
      <c r="E5450">
        <v>6</v>
      </c>
      <c r="F5450">
        <v>351.67</v>
      </c>
      <c r="G5450">
        <v>55</v>
      </c>
    </row>
    <row r="5451" spans="1:7" ht="15.5" x14ac:dyDescent="0.35">
      <c r="A5451" t="s">
        <v>187</v>
      </c>
      <c r="B5451" t="s">
        <v>353</v>
      </c>
      <c r="C5451">
        <v>91497</v>
      </c>
      <c r="D5451">
        <v>2025</v>
      </c>
      <c r="E5451">
        <v>7</v>
      </c>
      <c r="F5451">
        <v>373.81</v>
      </c>
      <c r="G5451">
        <v>60</v>
      </c>
    </row>
    <row r="5452" spans="1:7" ht="15.5" x14ac:dyDescent="0.35">
      <c r="A5452" t="s">
        <v>187</v>
      </c>
      <c r="B5452" t="s">
        <v>353</v>
      </c>
      <c r="C5452">
        <v>91497</v>
      </c>
      <c r="D5452">
        <v>2025</v>
      </c>
      <c r="E5452">
        <v>8</v>
      </c>
      <c r="F5452">
        <v>359.07</v>
      </c>
      <c r="G5452">
        <v>56</v>
      </c>
    </row>
    <row r="5453" spans="1:7" ht="15.5" x14ac:dyDescent="0.35">
      <c r="A5453" t="s">
        <v>187</v>
      </c>
      <c r="B5453" t="s">
        <v>353</v>
      </c>
      <c r="C5453">
        <v>91497</v>
      </c>
      <c r="D5453">
        <v>2025</v>
      </c>
      <c r="E5453">
        <v>9</v>
      </c>
      <c r="F5453">
        <v>377.22</v>
      </c>
      <c r="G5453">
        <v>55</v>
      </c>
    </row>
    <row r="5454" spans="1:7" ht="15.5" x14ac:dyDescent="0.35">
      <c r="A5454" t="s">
        <v>187</v>
      </c>
      <c r="B5454" t="s">
        <v>353</v>
      </c>
      <c r="C5454">
        <v>91497</v>
      </c>
      <c r="D5454">
        <v>2025</v>
      </c>
      <c r="E5454">
        <v>10</v>
      </c>
      <c r="F5454">
        <v>6.3</v>
      </c>
      <c r="G5454">
        <v>0.99</v>
      </c>
    </row>
    <row r="5455" spans="1:7" ht="15.5" x14ac:dyDescent="0.35">
      <c r="A5455" t="s">
        <v>187</v>
      </c>
      <c r="B5455" t="s">
        <v>353</v>
      </c>
      <c r="C5455">
        <v>91497</v>
      </c>
      <c r="D5455">
        <v>2025</v>
      </c>
      <c r="E5455">
        <v>11</v>
      </c>
      <c r="F5455">
        <v>0</v>
      </c>
      <c r="G5455">
        <v>0</v>
      </c>
    </row>
    <row r="5456" spans="1:7" ht="15.5" hidden="1" x14ac:dyDescent="0.35">
      <c r="A5456" t="s">
        <v>187</v>
      </c>
      <c r="B5456" t="s">
        <v>353</v>
      </c>
      <c r="C5456">
        <v>91498</v>
      </c>
      <c r="D5456">
        <v>2017</v>
      </c>
      <c r="E5456">
        <v>11</v>
      </c>
      <c r="F5456">
        <v>178.37</v>
      </c>
      <c r="G5456">
        <v>25</v>
      </c>
    </row>
    <row r="5457" spans="1:7" ht="15.5" hidden="1" x14ac:dyDescent="0.35">
      <c r="A5457" t="s">
        <v>187</v>
      </c>
      <c r="B5457" t="s">
        <v>353</v>
      </c>
      <c r="C5457">
        <v>91498</v>
      </c>
      <c r="D5457">
        <v>2017</v>
      </c>
      <c r="E5457">
        <v>12</v>
      </c>
      <c r="F5457">
        <v>295.18</v>
      </c>
      <c r="G5457">
        <v>35</v>
      </c>
    </row>
    <row r="5458" spans="1:7" ht="15.5" hidden="1" x14ac:dyDescent="0.35">
      <c r="A5458" t="s">
        <v>187</v>
      </c>
      <c r="B5458" t="s">
        <v>353</v>
      </c>
      <c r="C5458">
        <v>91498</v>
      </c>
      <c r="D5458">
        <v>2018</v>
      </c>
      <c r="E5458">
        <v>1</v>
      </c>
      <c r="F5458">
        <v>294.7</v>
      </c>
      <c r="G5458">
        <v>35</v>
      </c>
    </row>
    <row r="5459" spans="1:7" ht="15.5" hidden="1" x14ac:dyDescent="0.35">
      <c r="A5459" t="s">
        <v>187</v>
      </c>
      <c r="B5459" t="s">
        <v>353</v>
      </c>
      <c r="C5459">
        <v>91498</v>
      </c>
      <c r="D5459">
        <v>2018</v>
      </c>
      <c r="E5459">
        <v>2</v>
      </c>
      <c r="F5459">
        <v>365.67</v>
      </c>
      <c r="G5459">
        <v>47</v>
      </c>
    </row>
    <row r="5460" spans="1:7" ht="15.5" hidden="1" x14ac:dyDescent="0.35">
      <c r="A5460" t="s">
        <v>187</v>
      </c>
      <c r="B5460" t="s">
        <v>353</v>
      </c>
      <c r="C5460">
        <v>91498</v>
      </c>
      <c r="D5460">
        <v>2018</v>
      </c>
      <c r="E5460">
        <v>3</v>
      </c>
      <c r="F5460">
        <v>373.06</v>
      </c>
      <c r="G5460">
        <v>44</v>
      </c>
    </row>
    <row r="5461" spans="1:7" ht="15.5" hidden="1" x14ac:dyDescent="0.35">
      <c r="A5461" t="s">
        <v>187</v>
      </c>
      <c r="B5461" t="s">
        <v>353</v>
      </c>
      <c r="C5461">
        <v>91498</v>
      </c>
      <c r="D5461">
        <v>2018</v>
      </c>
      <c r="E5461">
        <v>4</v>
      </c>
      <c r="F5461">
        <v>292.14999999999998</v>
      </c>
      <c r="G5461">
        <v>33</v>
      </c>
    </row>
    <row r="5462" spans="1:7" ht="15.5" hidden="1" x14ac:dyDescent="0.35">
      <c r="A5462" t="s">
        <v>187</v>
      </c>
      <c r="B5462" t="s">
        <v>353</v>
      </c>
      <c r="C5462">
        <v>91498</v>
      </c>
      <c r="D5462">
        <v>2018</v>
      </c>
      <c r="E5462">
        <v>5</v>
      </c>
      <c r="F5462">
        <v>403.75</v>
      </c>
      <c r="G5462">
        <v>46</v>
      </c>
    </row>
    <row r="5463" spans="1:7" ht="15.5" hidden="1" x14ac:dyDescent="0.35">
      <c r="A5463" t="s">
        <v>187</v>
      </c>
      <c r="B5463" t="s">
        <v>353</v>
      </c>
      <c r="C5463">
        <v>91498</v>
      </c>
      <c r="D5463">
        <v>2018</v>
      </c>
      <c r="E5463">
        <v>6</v>
      </c>
      <c r="F5463">
        <v>404.59</v>
      </c>
      <c r="G5463">
        <v>45</v>
      </c>
    </row>
    <row r="5464" spans="1:7" ht="15.5" hidden="1" x14ac:dyDescent="0.35">
      <c r="A5464" t="s">
        <v>187</v>
      </c>
      <c r="B5464" t="s">
        <v>353</v>
      </c>
      <c r="C5464">
        <v>91498</v>
      </c>
      <c r="D5464">
        <v>2018</v>
      </c>
      <c r="E5464">
        <v>7</v>
      </c>
      <c r="F5464">
        <v>366.85</v>
      </c>
      <c r="G5464">
        <v>44</v>
      </c>
    </row>
    <row r="5465" spans="1:7" ht="15.5" hidden="1" x14ac:dyDescent="0.35">
      <c r="A5465" t="s">
        <v>187</v>
      </c>
      <c r="B5465" t="s">
        <v>353</v>
      </c>
      <c r="C5465">
        <v>91498</v>
      </c>
      <c r="D5465">
        <v>2018</v>
      </c>
      <c r="E5465">
        <v>8</v>
      </c>
      <c r="F5465">
        <v>398.03</v>
      </c>
      <c r="G5465">
        <v>50</v>
      </c>
    </row>
    <row r="5466" spans="1:7" ht="15.5" hidden="1" x14ac:dyDescent="0.35">
      <c r="A5466" t="s">
        <v>187</v>
      </c>
      <c r="B5466" t="s">
        <v>353</v>
      </c>
      <c r="C5466">
        <v>91498</v>
      </c>
      <c r="D5466">
        <v>2018</v>
      </c>
      <c r="E5466">
        <v>9</v>
      </c>
      <c r="F5466">
        <v>352.38</v>
      </c>
      <c r="G5466">
        <v>40</v>
      </c>
    </row>
    <row r="5467" spans="1:7" ht="15.5" hidden="1" x14ac:dyDescent="0.35">
      <c r="A5467" t="s">
        <v>187</v>
      </c>
      <c r="B5467" t="s">
        <v>353</v>
      </c>
      <c r="C5467">
        <v>91498</v>
      </c>
      <c r="D5467">
        <v>2018</v>
      </c>
      <c r="E5467">
        <v>10</v>
      </c>
      <c r="F5467">
        <v>399.02</v>
      </c>
      <c r="G5467">
        <v>46</v>
      </c>
    </row>
    <row r="5468" spans="1:7" ht="15.5" hidden="1" x14ac:dyDescent="0.35">
      <c r="A5468" t="s">
        <v>187</v>
      </c>
      <c r="B5468" t="s">
        <v>353</v>
      </c>
      <c r="C5468">
        <v>91498</v>
      </c>
      <c r="D5468">
        <v>2018</v>
      </c>
      <c r="E5468">
        <v>11</v>
      </c>
      <c r="F5468">
        <v>318.12</v>
      </c>
      <c r="G5468">
        <v>33</v>
      </c>
    </row>
    <row r="5469" spans="1:7" ht="15.5" hidden="1" x14ac:dyDescent="0.35">
      <c r="A5469" t="s">
        <v>187</v>
      </c>
      <c r="B5469" t="s">
        <v>353</v>
      </c>
      <c r="C5469">
        <v>91498</v>
      </c>
      <c r="D5469">
        <v>2018</v>
      </c>
      <c r="E5469">
        <v>12</v>
      </c>
      <c r="F5469">
        <v>168.77</v>
      </c>
      <c r="G5469">
        <v>19.809999999999999</v>
      </c>
    </row>
    <row r="5470" spans="1:7" ht="15.5" hidden="1" x14ac:dyDescent="0.35">
      <c r="A5470" t="s">
        <v>187</v>
      </c>
      <c r="B5470" t="s">
        <v>353</v>
      </c>
      <c r="C5470">
        <v>91498</v>
      </c>
      <c r="D5470">
        <v>2019</v>
      </c>
      <c r="E5470">
        <v>1</v>
      </c>
      <c r="F5470">
        <v>0</v>
      </c>
      <c r="G5470">
        <v>0</v>
      </c>
    </row>
    <row r="5471" spans="1:7" ht="15.5" hidden="1" x14ac:dyDescent="0.35">
      <c r="A5471" t="s">
        <v>187</v>
      </c>
      <c r="B5471" t="s">
        <v>353</v>
      </c>
      <c r="C5471">
        <v>91498</v>
      </c>
      <c r="D5471">
        <v>2019</v>
      </c>
      <c r="E5471">
        <v>2</v>
      </c>
      <c r="F5471">
        <v>0</v>
      </c>
      <c r="G5471">
        <v>0</v>
      </c>
    </row>
    <row r="5472" spans="1:7" ht="15.5" hidden="1" x14ac:dyDescent="0.35">
      <c r="A5472" t="s">
        <v>187</v>
      </c>
      <c r="B5472" t="s">
        <v>353</v>
      </c>
      <c r="C5472">
        <v>91498</v>
      </c>
      <c r="D5472">
        <v>2019</v>
      </c>
      <c r="E5472">
        <v>3</v>
      </c>
      <c r="F5472">
        <v>0</v>
      </c>
      <c r="G5472">
        <v>0</v>
      </c>
    </row>
    <row r="5473" spans="1:7" ht="15.5" hidden="1" x14ac:dyDescent="0.35">
      <c r="A5473" t="s">
        <v>187</v>
      </c>
      <c r="B5473" t="s">
        <v>353</v>
      </c>
      <c r="C5473">
        <v>91498</v>
      </c>
      <c r="D5473">
        <v>2019</v>
      </c>
      <c r="E5473">
        <v>4</v>
      </c>
      <c r="F5473">
        <v>0</v>
      </c>
      <c r="G5473">
        <v>0</v>
      </c>
    </row>
    <row r="5474" spans="1:7" ht="15.5" hidden="1" x14ac:dyDescent="0.35">
      <c r="A5474" t="s">
        <v>187</v>
      </c>
      <c r="B5474" t="s">
        <v>353</v>
      </c>
      <c r="C5474">
        <v>91498</v>
      </c>
      <c r="D5474">
        <v>2019</v>
      </c>
      <c r="E5474">
        <v>5</v>
      </c>
      <c r="F5474">
        <v>34.880000000000003</v>
      </c>
      <c r="G5474">
        <v>4.2300000000000004</v>
      </c>
    </row>
    <row r="5475" spans="1:7" ht="15.5" hidden="1" x14ac:dyDescent="0.35">
      <c r="A5475" t="s">
        <v>187</v>
      </c>
      <c r="B5475" t="s">
        <v>353</v>
      </c>
      <c r="C5475">
        <v>91498</v>
      </c>
      <c r="D5475">
        <v>2019</v>
      </c>
      <c r="E5475">
        <v>6</v>
      </c>
      <c r="F5475">
        <v>425.3</v>
      </c>
      <c r="G5475">
        <v>46</v>
      </c>
    </row>
    <row r="5476" spans="1:7" ht="15.5" hidden="1" x14ac:dyDescent="0.35">
      <c r="A5476" t="s">
        <v>187</v>
      </c>
      <c r="B5476" t="s">
        <v>353</v>
      </c>
      <c r="C5476">
        <v>91498</v>
      </c>
      <c r="D5476">
        <v>2019</v>
      </c>
      <c r="E5476">
        <v>7</v>
      </c>
      <c r="F5476">
        <v>435.83</v>
      </c>
      <c r="G5476">
        <v>44</v>
      </c>
    </row>
    <row r="5477" spans="1:7" ht="15.5" hidden="1" x14ac:dyDescent="0.35">
      <c r="A5477" t="s">
        <v>187</v>
      </c>
      <c r="B5477" t="s">
        <v>353</v>
      </c>
      <c r="C5477">
        <v>91498</v>
      </c>
      <c r="D5477">
        <v>2019</v>
      </c>
      <c r="E5477">
        <v>8</v>
      </c>
      <c r="F5477">
        <v>436.59</v>
      </c>
      <c r="G5477">
        <v>48</v>
      </c>
    </row>
    <row r="5478" spans="1:7" ht="15.5" hidden="1" x14ac:dyDescent="0.35">
      <c r="A5478" t="s">
        <v>187</v>
      </c>
      <c r="B5478" t="s">
        <v>353</v>
      </c>
      <c r="C5478">
        <v>91498</v>
      </c>
      <c r="D5478">
        <v>2019</v>
      </c>
      <c r="E5478">
        <v>9</v>
      </c>
      <c r="F5478">
        <v>430.43</v>
      </c>
      <c r="G5478">
        <v>45</v>
      </c>
    </row>
    <row r="5479" spans="1:7" ht="15.5" hidden="1" x14ac:dyDescent="0.35">
      <c r="A5479" t="s">
        <v>187</v>
      </c>
      <c r="B5479" t="s">
        <v>353</v>
      </c>
      <c r="C5479">
        <v>91498</v>
      </c>
      <c r="D5479">
        <v>2019</v>
      </c>
      <c r="E5479">
        <v>10</v>
      </c>
      <c r="F5479">
        <v>414.73</v>
      </c>
      <c r="G5479">
        <v>41</v>
      </c>
    </row>
    <row r="5480" spans="1:7" ht="15.5" hidden="1" x14ac:dyDescent="0.35">
      <c r="A5480" t="s">
        <v>187</v>
      </c>
      <c r="B5480" t="s">
        <v>353</v>
      </c>
      <c r="C5480">
        <v>91498</v>
      </c>
      <c r="D5480">
        <v>2019</v>
      </c>
      <c r="E5480">
        <v>11</v>
      </c>
      <c r="F5480">
        <v>359.2</v>
      </c>
      <c r="G5480">
        <v>43</v>
      </c>
    </row>
    <row r="5481" spans="1:7" ht="15.5" hidden="1" x14ac:dyDescent="0.35">
      <c r="A5481" t="s">
        <v>187</v>
      </c>
      <c r="B5481" t="s">
        <v>353</v>
      </c>
      <c r="C5481">
        <v>91498</v>
      </c>
      <c r="D5481">
        <v>2019</v>
      </c>
      <c r="E5481">
        <v>12</v>
      </c>
      <c r="F5481">
        <v>408.88</v>
      </c>
      <c r="G5481">
        <v>44</v>
      </c>
    </row>
    <row r="5482" spans="1:7" ht="15.5" hidden="1" x14ac:dyDescent="0.35">
      <c r="A5482" t="s">
        <v>187</v>
      </c>
      <c r="B5482" t="s">
        <v>353</v>
      </c>
      <c r="C5482">
        <v>91498</v>
      </c>
      <c r="D5482">
        <v>2020</v>
      </c>
      <c r="E5482">
        <v>1</v>
      </c>
      <c r="F5482">
        <v>411.91</v>
      </c>
      <c r="G5482">
        <v>39.270000000000003</v>
      </c>
    </row>
    <row r="5483" spans="1:7" ht="15.5" hidden="1" x14ac:dyDescent="0.35">
      <c r="A5483" t="s">
        <v>187</v>
      </c>
      <c r="B5483" t="s">
        <v>353</v>
      </c>
      <c r="C5483">
        <v>91498</v>
      </c>
      <c r="D5483">
        <v>2020</v>
      </c>
      <c r="E5483">
        <v>2</v>
      </c>
      <c r="F5483">
        <v>385.34</v>
      </c>
      <c r="G5483">
        <v>36.729999999999997</v>
      </c>
    </row>
    <row r="5484" spans="1:7" ht="15.5" hidden="1" x14ac:dyDescent="0.35">
      <c r="A5484" t="s">
        <v>187</v>
      </c>
      <c r="B5484" t="s">
        <v>353</v>
      </c>
      <c r="C5484">
        <v>91498</v>
      </c>
      <c r="D5484">
        <v>2020</v>
      </c>
      <c r="E5484">
        <v>3</v>
      </c>
      <c r="F5484">
        <v>215.77</v>
      </c>
      <c r="G5484">
        <v>23</v>
      </c>
    </row>
    <row r="5485" spans="1:7" ht="15.5" hidden="1" x14ac:dyDescent="0.35">
      <c r="A5485" t="s">
        <v>187</v>
      </c>
      <c r="B5485" t="s">
        <v>353</v>
      </c>
      <c r="C5485">
        <v>91498</v>
      </c>
      <c r="D5485">
        <v>2020</v>
      </c>
      <c r="E5485">
        <v>4</v>
      </c>
      <c r="F5485">
        <v>0</v>
      </c>
      <c r="G5485">
        <v>0</v>
      </c>
    </row>
    <row r="5486" spans="1:7" ht="15.5" hidden="1" x14ac:dyDescent="0.35">
      <c r="A5486" t="s">
        <v>187</v>
      </c>
      <c r="B5486" t="s">
        <v>353</v>
      </c>
      <c r="C5486">
        <v>91498</v>
      </c>
      <c r="D5486">
        <v>2020</v>
      </c>
      <c r="E5486">
        <v>5</v>
      </c>
      <c r="F5486">
        <v>0</v>
      </c>
      <c r="G5486">
        <v>0</v>
      </c>
    </row>
    <row r="5487" spans="1:7" ht="15.5" hidden="1" x14ac:dyDescent="0.35">
      <c r="A5487" t="s">
        <v>187</v>
      </c>
      <c r="B5487" t="s">
        <v>353</v>
      </c>
      <c r="C5487">
        <v>91498</v>
      </c>
      <c r="D5487">
        <v>2020</v>
      </c>
      <c r="E5487">
        <v>6</v>
      </c>
      <c r="F5487">
        <v>0</v>
      </c>
      <c r="G5487">
        <v>0</v>
      </c>
    </row>
    <row r="5488" spans="1:7" ht="15.5" hidden="1" x14ac:dyDescent="0.35">
      <c r="A5488" t="s">
        <v>187</v>
      </c>
      <c r="B5488" t="s">
        <v>353</v>
      </c>
      <c r="C5488">
        <v>91498</v>
      </c>
      <c r="D5488">
        <v>2020</v>
      </c>
      <c r="E5488">
        <v>7</v>
      </c>
      <c r="F5488">
        <v>26.42</v>
      </c>
      <c r="G5488">
        <v>5</v>
      </c>
    </row>
    <row r="5489" spans="1:7" ht="15.5" hidden="1" x14ac:dyDescent="0.35">
      <c r="A5489" t="s">
        <v>187</v>
      </c>
      <c r="B5489" t="s">
        <v>353</v>
      </c>
      <c r="C5489">
        <v>91498</v>
      </c>
      <c r="D5489">
        <v>2020</v>
      </c>
      <c r="E5489">
        <v>8</v>
      </c>
      <c r="F5489">
        <v>152.03</v>
      </c>
      <c r="G5489">
        <v>24</v>
      </c>
    </row>
    <row r="5490" spans="1:7" ht="15.5" hidden="1" x14ac:dyDescent="0.35">
      <c r="A5490" t="s">
        <v>187</v>
      </c>
      <c r="B5490" t="s">
        <v>353</v>
      </c>
      <c r="C5490">
        <v>91498</v>
      </c>
      <c r="D5490">
        <v>2020</v>
      </c>
      <c r="E5490">
        <v>9</v>
      </c>
      <c r="F5490">
        <v>74.25</v>
      </c>
      <c r="G5490">
        <v>12</v>
      </c>
    </row>
    <row r="5491" spans="1:7" ht="15.5" hidden="1" x14ac:dyDescent="0.35">
      <c r="A5491" t="s">
        <v>187</v>
      </c>
      <c r="B5491" t="s">
        <v>353</v>
      </c>
      <c r="C5491">
        <v>91498</v>
      </c>
      <c r="D5491">
        <v>2020</v>
      </c>
      <c r="E5491">
        <v>10</v>
      </c>
      <c r="F5491">
        <v>151.75</v>
      </c>
      <c r="G5491">
        <v>27</v>
      </c>
    </row>
    <row r="5492" spans="1:7" ht="15.5" hidden="1" x14ac:dyDescent="0.35">
      <c r="A5492" t="s">
        <v>187</v>
      </c>
      <c r="B5492" t="s">
        <v>353</v>
      </c>
      <c r="C5492">
        <v>91498</v>
      </c>
      <c r="D5492">
        <v>2020</v>
      </c>
      <c r="E5492">
        <v>11</v>
      </c>
      <c r="F5492">
        <v>172.13</v>
      </c>
      <c r="G5492">
        <v>32</v>
      </c>
    </row>
    <row r="5493" spans="1:7" ht="15.5" hidden="1" x14ac:dyDescent="0.35">
      <c r="A5493" t="s">
        <v>187</v>
      </c>
      <c r="B5493" t="s">
        <v>353</v>
      </c>
      <c r="C5493">
        <v>91498</v>
      </c>
      <c r="D5493">
        <v>2020</v>
      </c>
      <c r="E5493">
        <v>12</v>
      </c>
      <c r="F5493">
        <v>306.85000000000002</v>
      </c>
      <c r="G5493">
        <v>51</v>
      </c>
    </row>
    <row r="5494" spans="1:7" ht="15.5" hidden="1" x14ac:dyDescent="0.35">
      <c r="A5494" t="s">
        <v>187</v>
      </c>
      <c r="B5494" t="s">
        <v>353</v>
      </c>
      <c r="C5494">
        <v>91498</v>
      </c>
      <c r="D5494">
        <v>2021</v>
      </c>
      <c r="E5494">
        <v>1</v>
      </c>
      <c r="F5494">
        <v>191.85</v>
      </c>
      <c r="G5494">
        <v>34</v>
      </c>
    </row>
    <row r="5495" spans="1:7" ht="15.5" hidden="1" x14ac:dyDescent="0.35">
      <c r="A5495" t="s">
        <v>187</v>
      </c>
      <c r="B5495" t="s">
        <v>353</v>
      </c>
      <c r="C5495">
        <v>91498</v>
      </c>
      <c r="D5495">
        <v>2021</v>
      </c>
      <c r="E5495">
        <v>2</v>
      </c>
      <c r="F5495">
        <v>38.19</v>
      </c>
      <c r="G5495">
        <v>11</v>
      </c>
    </row>
    <row r="5496" spans="1:7" ht="15.5" hidden="1" x14ac:dyDescent="0.35">
      <c r="A5496" t="s">
        <v>187</v>
      </c>
      <c r="B5496" t="s">
        <v>353</v>
      </c>
      <c r="C5496">
        <v>91498</v>
      </c>
      <c r="D5496">
        <v>2021</v>
      </c>
      <c r="E5496">
        <v>3</v>
      </c>
      <c r="F5496">
        <v>190.13</v>
      </c>
      <c r="G5496">
        <v>28</v>
      </c>
    </row>
    <row r="5497" spans="1:7" ht="15.5" hidden="1" x14ac:dyDescent="0.35">
      <c r="A5497" t="s">
        <v>187</v>
      </c>
      <c r="B5497" t="s">
        <v>353</v>
      </c>
      <c r="C5497">
        <v>91498</v>
      </c>
      <c r="D5497">
        <v>2021</v>
      </c>
      <c r="E5497">
        <v>4</v>
      </c>
      <c r="F5497">
        <v>122.13</v>
      </c>
      <c r="G5497">
        <v>32</v>
      </c>
    </row>
    <row r="5498" spans="1:7" ht="15.5" hidden="1" x14ac:dyDescent="0.35">
      <c r="A5498" t="s">
        <v>187</v>
      </c>
      <c r="B5498" t="s">
        <v>353</v>
      </c>
      <c r="C5498">
        <v>91498</v>
      </c>
      <c r="D5498">
        <v>2021</v>
      </c>
      <c r="E5498">
        <v>5</v>
      </c>
      <c r="F5498">
        <v>88.93</v>
      </c>
      <c r="G5498">
        <v>20.84</v>
      </c>
    </row>
    <row r="5499" spans="1:7" ht="15.5" hidden="1" x14ac:dyDescent="0.35">
      <c r="A5499" t="s">
        <v>187</v>
      </c>
      <c r="B5499" t="s">
        <v>353</v>
      </c>
      <c r="C5499">
        <v>91498</v>
      </c>
      <c r="D5499">
        <v>2021</v>
      </c>
      <c r="E5499">
        <v>6</v>
      </c>
      <c r="F5499">
        <v>86.07</v>
      </c>
      <c r="G5499">
        <v>20.16</v>
      </c>
    </row>
    <row r="5500" spans="1:7" ht="15.5" hidden="1" x14ac:dyDescent="0.35">
      <c r="A5500" t="s">
        <v>187</v>
      </c>
      <c r="B5500" t="s">
        <v>353</v>
      </c>
      <c r="C5500">
        <v>91498</v>
      </c>
      <c r="D5500">
        <v>2021</v>
      </c>
      <c r="E5500">
        <v>7</v>
      </c>
      <c r="F5500">
        <v>193.04</v>
      </c>
      <c r="G5500">
        <v>36</v>
      </c>
    </row>
    <row r="5501" spans="1:7" ht="15.5" hidden="1" x14ac:dyDescent="0.35">
      <c r="A5501" t="s">
        <v>187</v>
      </c>
      <c r="B5501" t="s">
        <v>353</v>
      </c>
      <c r="C5501">
        <v>91498</v>
      </c>
      <c r="D5501">
        <v>2021</v>
      </c>
      <c r="E5501">
        <v>8</v>
      </c>
      <c r="F5501">
        <v>261.3</v>
      </c>
      <c r="G5501">
        <v>37</v>
      </c>
    </row>
    <row r="5502" spans="1:7" ht="15.5" hidden="1" x14ac:dyDescent="0.35">
      <c r="A5502" t="s">
        <v>187</v>
      </c>
      <c r="B5502" t="s">
        <v>353</v>
      </c>
      <c r="C5502">
        <v>91498</v>
      </c>
      <c r="D5502">
        <v>2021</v>
      </c>
      <c r="E5502">
        <v>9</v>
      </c>
      <c r="F5502">
        <v>182.41</v>
      </c>
      <c r="G5502">
        <v>31</v>
      </c>
    </row>
    <row r="5503" spans="1:7" ht="15.5" hidden="1" x14ac:dyDescent="0.35">
      <c r="A5503" t="s">
        <v>187</v>
      </c>
      <c r="B5503" t="s">
        <v>353</v>
      </c>
      <c r="C5503">
        <v>91498</v>
      </c>
      <c r="D5503">
        <v>2021</v>
      </c>
      <c r="E5503">
        <v>10</v>
      </c>
      <c r="F5503">
        <v>231.36</v>
      </c>
      <c r="G5503">
        <v>29</v>
      </c>
    </row>
    <row r="5504" spans="1:7" ht="15.5" hidden="1" x14ac:dyDescent="0.35">
      <c r="A5504" t="s">
        <v>187</v>
      </c>
      <c r="B5504" t="s">
        <v>353</v>
      </c>
      <c r="C5504">
        <v>91498</v>
      </c>
      <c r="D5504">
        <v>2021</v>
      </c>
      <c r="E5504">
        <v>11</v>
      </c>
      <c r="F5504">
        <v>346.53</v>
      </c>
      <c r="G5504">
        <v>41</v>
      </c>
    </row>
    <row r="5505" spans="1:7" ht="15.5" hidden="1" x14ac:dyDescent="0.35">
      <c r="A5505" t="s">
        <v>187</v>
      </c>
      <c r="B5505" t="s">
        <v>353</v>
      </c>
      <c r="C5505">
        <v>91498</v>
      </c>
      <c r="D5505">
        <v>2021</v>
      </c>
      <c r="E5505">
        <v>12</v>
      </c>
      <c r="F5505">
        <v>346.65</v>
      </c>
      <c r="G5505">
        <v>49</v>
      </c>
    </row>
    <row r="5506" spans="1:7" ht="15.5" hidden="1" x14ac:dyDescent="0.35">
      <c r="A5506" t="s">
        <v>187</v>
      </c>
      <c r="B5506" t="s">
        <v>353</v>
      </c>
      <c r="C5506">
        <v>91498</v>
      </c>
      <c r="D5506">
        <v>2022</v>
      </c>
      <c r="E5506">
        <v>1</v>
      </c>
      <c r="F5506">
        <v>211.48</v>
      </c>
      <c r="G5506">
        <v>47</v>
      </c>
    </row>
    <row r="5507" spans="1:7" ht="15.5" hidden="1" x14ac:dyDescent="0.35">
      <c r="A5507" t="s">
        <v>187</v>
      </c>
      <c r="B5507" t="s">
        <v>353</v>
      </c>
      <c r="C5507">
        <v>91498</v>
      </c>
      <c r="D5507">
        <v>2022</v>
      </c>
      <c r="E5507">
        <v>2</v>
      </c>
      <c r="F5507">
        <v>352.1</v>
      </c>
      <c r="G5507">
        <v>35</v>
      </c>
    </row>
    <row r="5508" spans="1:7" ht="15.5" hidden="1" x14ac:dyDescent="0.35">
      <c r="A5508" t="s">
        <v>187</v>
      </c>
      <c r="B5508" t="s">
        <v>353</v>
      </c>
      <c r="C5508">
        <v>91498</v>
      </c>
      <c r="D5508">
        <v>2022</v>
      </c>
      <c r="E5508">
        <v>3</v>
      </c>
      <c r="F5508">
        <v>364.5</v>
      </c>
      <c r="G5508">
        <v>37</v>
      </c>
    </row>
    <row r="5509" spans="1:7" ht="15.5" hidden="1" x14ac:dyDescent="0.35">
      <c r="A5509" t="s">
        <v>187</v>
      </c>
      <c r="B5509" t="s">
        <v>353</v>
      </c>
      <c r="C5509">
        <v>91498</v>
      </c>
      <c r="D5509">
        <v>2022</v>
      </c>
      <c r="E5509">
        <v>4</v>
      </c>
      <c r="F5509">
        <v>274.3</v>
      </c>
      <c r="G5509">
        <v>39</v>
      </c>
    </row>
    <row r="5510" spans="1:7" ht="15.5" hidden="1" x14ac:dyDescent="0.35">
      <c r="A5510" t="s">
        <v>187</v>
      </c>
      <c r="B5510" t="s">
        <v>353</v>
      </c>
      <c r="C5510">
        <v>91498</v>
      </c>
      <c r="D5510">
        <v>2022</v>
      </c>
      <c r="E5510">
        <v>5</v>
      </c>
      <c r="F5510">
        <v>409.57</v>
      </c>
      <c r="G5510">
        <v>35</v>
      </c>
    </row>
    <row r="5511" spans="1:7" ht="15.5" hidden="1" x14ac:dyDescent="0.35">
      <c r="A5511" t="s">
        <v>187</v>
      </c>
      <c r="B5511" t="s">
        <v>353</v>
      </c>
      <c r="C5511">
        <v>91498</v>
      </c>
      <c r="D5511">
        <v>2022</v>
      </c>
      <c r="E5511">
        <v>6</v>
      </c>
      <c r="F5511">
        <v>377.1</v>
      </c>
      <c r="G5511">
        <v>29</v>
      </c>
    </row>
    <row r="5512" spans="1:7" ht="15.5" hidden="1" x14ac:dyDescent="0.35">
      <c r="A5512" t="s">
        <v>187</v>
      </c>
      <c r="B5512" t="s">
        <v>353</v>
      </c>
      <c r="C5512">
        <v>91498</v>
      </c>
      <c r="D5512">
        <v>2022</v>
      </c>
      <c r="E5512">
        <v>7</v>
      </c>
      <c r="F5512">
        <v>400.62</v>
      </c>
      <c r="G5512">
        <v>36</v>
      </c>
    </row>
    <row r="5513" spans="1:7" ht="15.5" hidden="1" x14ac:dyDescent="0.35">
      <c r="A5513" t="s">
        <v>187</v>
      </c>
      <c r="B5513" t="s">
        <v>353</v>
      </c>
      <c r="C5513">
        <v>91498</v>
      </c>
      <c r="D5513">
        <v>2022</v>
      </c>
      <c r="E5513">
        <v>8</v>
      </c>
      <c r="F5513">
        <v>397.2</v>
      </c>
      <c r="G5513">
        <v>38</v>
      </c>
    </row>
    <row r="5514" spans="1:7" ht="15.5" hidden="1" x14ac:dyDescent="0.35">
      <c r="A5514" t="s">
        <v>187</v>
      </c>
      <c r="B5514" t="s">
        <v>353</v>
      </c>
      <c r="C5514">
        <v>91498</v>
      </c>
      <c r="D5514">
        <v>2022</v>
      </c>
      <c r="E5514">
        <v>9</v>
      </c>
      <c r="F5514">
        <v>360.2</v>
      </c>
      <c r="G5514">
        <v>33</v>
      </c>
    </row>
    <row r="5515" spans="1:7" ht="15.5" hidden="1" x14ac:dyDescent="0.35">
      <c r="A5515" t="s">
        <v>187</v>
      </c>
      <c r="B5515" t="s">
        <v>353</v>
      </c>
      <c r="C5515">
        <v>91498</v>
      </c>
      <c r="D5515">
        <v>2022</v>
      </c>
      <c r="E5515">
        <v>10</v>
      </c>
      <c r="F5515">
        <v>412.61</v>
      </c>
      <c r="G5515">
        <v>33</v>
      </c>
    </row>
    <row r="5516" spans="1:7" ht="15.5" hidden="1" x14ac:dyDescent="0.35">
      <c r="A5516" t="s">
        <v>187</v>
      </c>
      <c r="B5516" t="s">
        <v>353</v>
      </c>
      <c r="C5516">
        <v>91498</v>
      </c>
      <c r="D5516">
        <v>2022</v>
      </c>
      <c r="E5516">
        <v>11</v>
      </c>
      <c r="F5516">
        <v>216.97</v>
      </c>
      <c r="G5516">
        <v>32.83</v>
      </c>
    </row>
    <row r="5517" spans="1:7" ht="15.5" hidden="1" x14ac:dyDescent="0.35">
      <c r="A5517" t="s">
        <v>187</v>
      </c>
      <c r="B5517" t="s">
        <v>353</v>
      </c>
      <c r="C5517">
        <v>91498</v>
      </c>
      <c r="D5517">
        <v>2023</v>
      </c>
      <c r="E5517">
        <v>1</v>
      </c>
      <c r="F5517">
        <v>0</v>
      </c>
      <c r="G5517">
        <v>0</v>
      </c>
    </row>
    <row r="5518" spans="1:7" ht="15.5" hidden="1" x14ac:dyDescent="0.35">
      <c r="A5518" t="s">
        <v>187</v>
      </c>
      <c r="B5518" t="s">
        <v>353</v>
      </c>
      <c r="C5518">
        <v>91498</v>
      </c>
      <c r="D5518">
        <v>2023</v>
      </c>
      <c r="E5518">
        <v>2</v>
      </c>
      <c r="F5518">
        <v>0</v>
      </c>
      <c r="G5518">
        <v>0</v>
      </c>
    </row>
    <row r="5519" spans="1:7" ht="15.5" hidden="1" x14ac:dyDescent="0.35">
      <c r="A5519" t="s">
        <v>187</v>
      </c>
      <c r="B5519" t="s">
        <v>353</v>
      </c>
      <c r="C5519">
        <v>91498</v>
      </c>
      <c r="D5519">
        <v>2023</v>
      </c>
      <c r="E5519">
        <v>3</v>
      </c>
      <c r="F5519">
        <v>0</v>
      </c>
      <c r="G5519">
        <v>0</v>
      </c>
    </row>
    <row r="5520" spans="1:7" ht="15.5" hidden="1" x14ac:dyDescent="0.35">
      <c r="A5520" t="s">
        <v>187</v>
      </c>
      <c r="B5520" t="s">
        <v>353</v>
      </c>
      <c r="C5520">
        <v>91498</v>
      </c>
      <c r="D5520">
        <v>2023</v>
      </c>
      <c r="E5520">
        <v>4</v>
      </c>
      <c r="F5520">
        <v>0</v>
      </c>
      <c r="G5520">
        <v>0</v>
      </c>
    </row>
    <row r="5521" spans="1:7" ht="15.5" hidden="1" x14ac:dyDescent="0.35">
      <c r="A5521" t="s">
        <v>187</v>
      </c>
      <c r="B5521" t="s">
        <v>353</v>
      </c>
      <c r="C5521">
        <v>91498</v>
      </c>
      <c r="D5521">
        <v>2023</v>
      </c>
      <c r="E5521">
        <v>5</v>
      </c>
      <c r="F5521">
        <v>0</v>
      </c>
      <c r="G5521">
        <v>0</v>
      </c>
    </row>
    <row r="5522" spans="1:7" ht="15.5" hidden="1" x14ac:dyDescent="0.35">
      <c r="A5522" t="s">
        <v>187</v>
      </c>
      <c r="B5522" t="s">
        <v>353</v>
      </c>
      <c r="C5522">
        <v>91498</v>
      </c>
      <c r="D5522">
        <v>2023</v>
      </c>
      <c r="E5522">
        <v>6</v>
      </c>
      <c r="F5522">
        <v>0</v>
      </c>
      <c r="G5522">
        <v>0</v>
      </c>
    </row>
    <row r="5523" spans="1:7" ht="15.5" hidden="1" x14ac:dyDescent="0.35">
      <c r="A5523" t="s">
        <v>187</v>
      </c>
      <c r="B5523" t="s">
        <v>353</v>
      </c>
      <c r="C5523">
        <v>91498</v>
      </c>
      <c r="D5523">
        <v>2023</v>
      </c>
      <c r="E5523">
        <v>7</v>
      </c>
      <c r="F5523">
        <v>379.77</v>
      </c>
      <c r="G5523">
        <v>34.35</v>
      </c>
    </row>
    <row r="5524" spans="1:7" ht="15.5" hidden="1" x14ac:dyDescent="0.35">
      <c r="A5524" t="s">
        <v>187</v>
      </c>
      <c r="B5524" t="s">
        <v>353</v>
      </c>
      <c r="C5524">
        <v>91498</v>
      </c>
      <c r="D5524">
        <v>2023</v>
      </c>
      <c r="E5524">
        <v>8</v>
      </c>
      <c r="F5524">
        <v>412.18</v>
      </c>
      <c r="G5524">
        <v>47</v>
      </c>
    </row>
    <row r="5525" spans="1:7" ht="15.5" hidden="1" x14ac:dyDescent="0.35">
      <c r="A5525" t="s">
        <v>187</v>
      </c>
      <c r="B5525" t="s">
        <v>353</v>
      </c>
      <c r="C5525">
        <v>91498</v>
      </c>
      <c r="D5525">
        <v>2023</v>
      </c>
      <c r="E5525">
        <v>9</v>
      </c>
      <c r="F5525">
        <v>433.75</v>
      </c>
      <c r="G5525">
        <v>38</v>
      </c>
    </row>
    <row r="5526" spans="1:7" ht="15.5" hidden="1" x14ac:dyDescent="0.35">
      <c r="A5526" t="s">
        <v>187</v>
      </c>
      <c r="B5526" t="s">
        <v>353</v>
      </c>
      <c r="C5526">
        <v>91498</v>
      </c>
      <c r="D5526">
        <v>2023</v>
      </c>
      <c r="E5526">
        <v>10</v>
      </c>
      <c r="F5526">
        <v>424.5</v>
      </c>
      <c r="G5526">
        <v>39</v>
      </c>
    </row>
    <row r="5527" spans="1:7" ht="15.5" hidden="1" x14ac:dyDescent="0.35">
      <c r="A5527" t="s">
        <v>187</v>
      </c>
      <c r="B5527" t="s">
        <v>353</v>
      </c>
      <c r="C5527">
        <v>91498</v>
      </c>
      <c r="D5527">
        <v>2023</v>
      </c>
      <c r="E5527">
        <v>11</v>
      </c>
      <c r="F5527">
        <v>439.55</v>
      </c>
      <c r="G5527">
        <v>54</v>
      </c>
    </row>
    <row r="5528" spans="1:7" ht="15.5" hidden="1" x14ac:dyDescent="0.35">
      <c r="A5528" t="s">
        <v>187</v>
      </c>
      <c r="B5528" t="s">
        <v>353</v>
      </c>
      <c r="C5528">
        <v>91498</v>
      </c>
      <c r="D5528">
        <v>2023</v>
      </c>
      <c r="E5528">
        <v>12</v>
      </c>
      <c r="F5528">
        <v>435.87</v>
      </c>
      <c r="G5528">
        <v>46</v>
      </c>
    </row>
    <row r="5529" spans="1:7" ht="15.5" hidden="1" x14ac:dyDescent="0.35">
      <c r="A5529" t="s">
        <v>187</v>
      </c>
      <c r="B5529" t="s">
        <v>353</v>
      </c>
      <c r="C5529">
        <v>91498</v>
      </c>
      <c r="D5529">
        <v>2024</v>
      </c>
      <c r="E5529">
        <v>1</v>
      </c>
      <c r="F5529">
        <v>440.98</v>
      </c>
      <c r="G5529">
        <v>48</v>
      </c>
    </row>
    <row r="5530" spans="1:7" ht="15.5" hidden="1" x14ac:dyDescent="0.35">
      <c r="A5530" t="s">
        <v>187</v>
      </c>
      <c r="B5530" t="s">
        <v>353</v>
      </c>
      <c r="C5530">
        <v>91498</v>
      </c>
      <c r="D5530">
        <v>2024</v>
      </c>
      <c r="E5530">
        <v>2</v>
      </c>
      <c r="F5530">
        <v>451.44</v>
      </c>
      <c r="G5530">
        <v>45</v>
      </c>
    </row>
    <row r="5531" spans="1:7" ht="15.5" hidden="1" x14ac:dyDescent="0.35">
      <c r="A5531" t="s">
        <v>187</v>
      </c>
      <c r="B5531" t="s">
        <v>353</v>
      </c>
      <c r="C5531">
        <v>91498</v>
      </c>
      <c r="D5531">
        <v>2024</v>
      </c>
      <c r="E5531">
        <v>3</v>
      </c>
      <c r="F5531">
        <v>498.74</v>
      </c>
      <c r="G5531">
        <v>44</v>
      </c>
    </row>
    <row r="5532" spans="1:7" ht="15.5" hidden="1" x14ac:dyDescent="0.35">
      <c r="A5532" t="s">
        <v>187</v>
      </c>
      <c r="B5532" t="s">
        <v>353</v>
      </c>
      <c r="C5532">
        <v>91498</v>
      </c>
      <c r="D5532">
        <v>2024</v>
      </c>
      <c r="E5532">
        <v>4</v>
      </c>
      <c r="F5532">
        <v>411.84</v>
      </c>
      <c r="G5532">
        <v>47</v>
      </c>
    </row>
    <row r="5533" spans="1:7" ht="15.5" hidden="1" x14ac:dyDescent="0.35">
      <c r="A5533" t="s">
        <v>187</v>
      </c>
      <c r="B5533" t="s">
        <v>353</v>
      </c>
      <c r="C5533">
        <v>91498</v>
      </c>
      <c r="D5533">
        <v>2024</v>
      </c>
      <c r="E5533">
        <v>5</v>
      </c>
      <c r="F5533">
        <v>393.03</v>
      </c>
      <c r="G5533">
        <v>41</v>
      </c>
    </row>
    <row r="5534" spans="1:7" ht="15.5" hidden="1" x14ac:dyDescent="0.35">
      <c r="A5534" t="s">
        <v>187</v>
      </c>
      <c r="B5534" t="s">
        <v>353</v>
      </c>
      <c r="C5534">
        <v>91498</v>
      </c>
      <c r="D5534">
        <v>2024</v>
      </c>
      <c r="E5534">
        <v>6</v>
      </c>
      <c r="F5534">
        <v>451.7</v>
      </c>
      <c r="G5534">
        <v>50</v>
      </c>
    </row>
    <row r="5535" spans="1:7" ht="15.5" hidden="1" x14ac:dyDescent="0.35">
      <c r="A5535" t="s">
        <v>187</v>
      </c>
      <c r="B5535" t="s">
        <v>353</v>
      </c>
      <c r="C5535">
        <v>91498</v>
      </c>
      <c r="D5535">
        <v>2024</v>
      </c>
      <c r="E5535">
        <v>7</v>
      </c>
      <c r="F5535">
        <v>435.39</v>
      </c>
      <c r="G5535">
        <v>46</v>
      </c>
    </row>
    <row r="5536" spans="1:7" ht="15.5" hidden="1" x14ac:dyDescent="0.35">
      <c r="A5536" t="s">
        <v>187</v>
      </c>
      <c r="B5536" t="s">
        <v>353</v>
      </c>
      <c r="C5536">
        <v>91498</v>
      </c>
      <c r="D5536">
        <v>2024</v>
      </c>
      <c r="E5536">
        <v>8</v>
      </c>
      <c r="F5536">
        <v>477.26</v>
      </c>
      <c r="G5536">
        <v>53</v>
      </c>
    </row>
    <row r="5537" spans="1:7" ht="15.5" hidden="1" x14ac:dyDescent="0.35">
      <c r="A5537" t="s">
        <v>187</v>
      </c>
      <c r="B5537" t="s">
        <v>353</v>
      </c>
      <c r="C5537">
        <v>91498</v>
      </c>
      <c r="D5537">
        <v>2024</v>
      </c>
      <c r="E5537">
        <v>9</v>
      </c>
      <c r="F5537">
        <v>416.5</v>
      </c>
      <c r="G5537">
        <v>43</v>
      </c>
    </row>
    <row r="5538" spans="1:7" ht="15.5" hidden="1" x14ac:dyDescent="0.35">
      <c r="A5538" t="s">
        <v>187</v>
      </c>
      <c r="B5538" t="s">
        <v>353</v>
      </c>
      <c r="C5538">
        <v>91498</v>
      </c>
      <c r="D5538">
        <v>2024</v>
      </c>
      <c r="E5538">
        <v>10</v>
      </c>
      <c r="F5538">
        <v>478.45</v>
      </c>
      <c r="G5538">
        <v>43</v>
      </c>
    </row>
    <row r="5539" spans="1:7" ht="15.5" hidden="1" x14ac:dyDescent="0.35">
      <c r="A5539" t="s">
        <v>187</v>
      </c>
      <c r="B5539" t="s">
        <v>353</v>
      </c>
      <c r="C5539">
        <v>91498</v>
      </c>
      <c r="D5539">
        <v>2024</v>
      </c>
      <c r="E5539">
        <v>11</v>
      </c>
      <c r="F5539">
        <v>482.89</v>
      </c>
      <c r="G5539">
        <v>52</v>
      </c>
    </row>
    <row r="5540" spans="1:7" ht="15.5" hidden="1" x14ac:dyDescent="0.35">
      <c r="A5540" t="s">
        <v>187</v>
      </c>
      <c r="B5540" t="s">
        <v>353</v>
      </c>
      <c r="C5540">
        <v>91498</v>
      </c>
      <c r="D5540">
        <v>2024</v>
      </c>
      <c r="E5540">
        <v>12</v>
      </c>
      <c r="F5540">
        <v>435.1</v>
      </c>
      <c r="G5540">
        <v>51</v>
      </c>
    </row>
    <row r="5541" spans="1:7" ht="15.5" x14ac:dyDescent="0.35">
      <c r="A5541" t="s">
        <v>187</v>
      </c>
      <c r="B5541" t="s">
        <v>353</v>
      </c>
      <c r="C5541">
        <v>91498</v>
      </c>
      <c r="D5541">
        <v>2025</v>
      </c>
      <c r="E5541">
        <v>1</v>
      </c>
      <c r="F5541">
        <v>484.98</v>
      </c>
      <c r="G5541">
        <v>51</v>
      </c>
    </row>
    <row r="5542" spans="1:7" ht="15.5" x14ac:dyDescent="0.35">
      <c r="A5542" t="s">
        <v>187</v>
      </c>
      <c r="B5542" t="s">
        <v>353</v>
      </c>
      <c r="C5542">
        <v>91498</v>
      </c>
      <c r="D5542">
        <v>2025</v>
      </c>
      <c r="E5542">
        <v>2</v>
      </c>
      <c r="F5542">
        <v>358.05</v>
      </c>
      <c r="G5542">
        <v>41</v>
      </c>
    </row>
    <row r="5543" spans="1:7" ht="15.5" x14ac:dyDescent="0.35">
      <c r="A5543" t="s">
        <v>187</v>
      </c>
      <c r="B5543" t="s">
        <v>353</v>
      </c>
      <c r="C5543">
        <v>91498</v>
      </c>
      <c r="D5543">
        <v>2025</v>
      </c>
      <c r="E5543">
        <v>3</v>
      </c>
      <c r="F5543">
        <v>444.07</v>
      </c>
      <c r="G5543">
        <v>41</v>
      </c>
    </row>
    <row r="5544" spans="1:7" ht="15.5" x14ac:dyDescent="0.35">
      <c r="A5544" t="s">
        <v>187</v>
      </c>
      <c r="B5544" t="s">
        <v>353</v>
      </c>
      <c r="C5544">
        <v>91498</v>
      </c>
      <c r="D5544">
        <v>2025</v>
      </c>
      <c r="E5544">
        <v>4</v>
      </c>
      <c r="F5544">
        <v>450.86</v>
      </c>
      <c r="G5544">
        <v>45</v>
      </c>
    </row>
    <row r="5545" spans="1:7" ht="15.5" x14ac:dyDescent="0.35">
      <c r="A5545" t="s">
        <v>187</v>
      </c>
      <c r="B5545" t="s">
        <v>353</v>
      </c>
      <c r="C5545">
        <v>91498</v>
      </c>
      <c r="D5545">
        <v>2025</v>
      </c>
      <c r="E5545">
        <v>5</v>
      </c>
      <c r="F5545">
        <v>479.27</v>
      </c>
      <c r="G5545">
        <v>47</v>
      </c>
    </row>
    <row r="5546" spans="1:7" ht="15.5" x14ac:dyDescent="0.35">
      <c r="A5546" t="s">
        <v>187</v>
      </c>
      <c r="B5546" t="s">
        <v>353</v>
      </c>
      <c r="C5546">
        <v>91498</v>
      </c>
      <c r="D5546">
        <v>2025</v>
      </c>
      <c r="E5546">
        <v>6</v>
      </c>
      <c r="F5546">
        <v>423.7</v>
      </c>
      <c r="G5546">
        <v>47</v>
      </c>
    </row>
    <row r="5547" spans="1:7" ht="15.5" x14ac:dyDescent="0.35">
      <c r="A5547" t="s">
        <v>187</v>
      </c>
      <c r="B5547" t="s">
        <v>353</v>
      </c>
      <c r="C5547">
        <v>91498</v>
      </c>
      <c r="D5547">
        <v>2025</v>
      </c>
      <c r="E5547">
        <v>7</v>
      </c>
      <c r="F5547">
        <v>452.98</v>
      </c>
      <c r="G5547">
        <v>46</v>
      </c>
    </row>
    <row r="5548" spans="1:7" ht="15.5" x14ac:dyDescent="0.35">
      <c r="A5548" t="s">
        <v>187</v>
      </c>
      <c r="B5548" t="s">
        <v>353</v>
      </c>
      <c r="C5548">
        <v>91498</v>
      </c>
      <c r="D5548">
        <v>2025</v>
      </c>
      <c r="E5548">
        <v>8</v>
      </c>
      <c r="F5548">
        <v>91.9</v>
      </c>
      <c r="G5548">
        <v>8</v>
      </c>
    </row>
    <row r="5549" spans="1:7" ht="15.5" x14ac:dyDescent="0.35">
      <c r="A5549" t="s">
        <v>187</v>
      </c>
      <c r="B5549" t="s">
        <v>353</v>
      </c>
      <c r="C5549">
        <v>91498</v>
      </c>
      <c r="D5549">
        <v>2025</v>
      </c>
      <c r="E5549">
        <v>9</v>
      </c>
      <c r="F5549">
        <v>0</v>
      </c>
      <c r="G5549">
        <v>0</v>
      </c>
    </row>
    <row r="5550" spans="1:7" ht="15.5" x14ac:dyDescent="0.35">
      <c r="A5550" t="s">
        <v>187</v>
      </c>
      <c r="B5550" t="s">
        <v>353</v>
      </c>
      <c r="C5550">
        <v>91498</v>
      </c>
      <c r="D5550">
        <v>2025</v>
      </c>
      <c r="E5550">
        <v>10</v>
      </c>
      <c r="F5550">
        <v>0</v>
      </c>
      <c r="G5550">
        <v>0</v>
      </c>
    </row>
    <row r="5551" spans="1:7" ht="15.5" x14ac:dyDescent="0.35">
      <c r="A5551" t="s">
        <v>187</v>
      </c>
      <c r="B5551" t="s">
        <v>353</v>
      </c>
      <c r="C5551">
        <v>91498</v>
      </c>
      <c r="D5551">
        <v>2025</v>
      </c>
      <c r="E5551">
        <v>11</v>
      </c>
      <c r="F5551">
        <v>0</v>
      </c>
      <c r="G5551">
        <v>0</v>
      </c>
    </row>
    <row r="5552" spans="1:7" ht="15.5" hidden="1" x14ac:dyDescent="0.35">
      <c r="A5552" t="s">
        <v>187</v>
      </c>
      <c r="B5552" t="s">
        <v>353</v>
      </c>
      <c r="C5552">
        <v>91499</v>
      </c>
      <c r="D5552">
        <v>2018</v>
      </c>
      <c r="E5552">
        <v>11</v>
      </c>
      <c r="F5552">
        <v>165.98</v>
      </c>
      <c r="G5552">
        <v>27.86</v>
      </c>
    </row>
    <row r="5553" spans="1:7" ht="15.5" hidden="1" x14ac:dyDescent="0.35">
      <c r="A5553" t="s">
        <v>187</v>
      </c>
      <c r="B5553" t="s">
        <v>353</v>
      </c>
      <c r="C5553">
        <v>91499</v>
      </c>
      <c r="D5553">
        <v>2018</v>
      </c>
      <c r="E5553">
        <v>12</v>
      </c>
      <c r="F5553">
        <v>343.02</v>
      </c>
      <c r="G5553">
        <v>57.57</v>
      </c>
    </row>
    <row r="5554" spans="1:7" ht="15.5" hidden="1" x14ac:dyDescent="0.35">
      <c r="A5554" t="s">
        <v>187</v>
      </c>
      <c r="B5554" t="s">
        <v>353</v>
      </c>
      <c r="C5554">
        <v>91499</v>
      </c>
      <c r="D5554">
        <v>2019</v>
      </c>
      <c r="E5554">
        <v>1</v>
      </c>
      <c r="F5554">
        <v>343.02</v>
      </c>
      <c r="G5554">
        <v>57.57</v>
      </c>
    </row>
    <row r="5555" spans="1:7" ht="15.5" hidden="1" x14ac:dyDescent="0.35">
      <c r="A5555" t="s">
        <v>187</v>
      </c>
      <c r="B5555" t="s">
        <v>353</v>
      </c>
      <c r="C5555">
        <v>91499</v>
      </c>
      <c r="D5555">
        <v>2019</v>
      </c>
      <c r="E5555">
        <v>2</v>
      </c>
      <c r="F5555">
        <v>310.45999999999998</v>
      </c>
      <c r="G5555">
        <v>72</v>
      </c>
    </row>
    <row r="5556" spans="1:7" ht="15.5" hidden="1" x14ac:dyDescent="0.35">
      <c r="A5556" t="s">
        <v>187</v>
      </c>
      <c r="B5556" t="s">
        <v>353</v>
      </c>
      <c r="C5556">
        <v>91499</v>
      </c>
      <c r="D5556">
        <v>2019</v>
      </c>
      <c r="E5556">
        <v>3</v>
      </c>
      <c r="F5556">
        <v>356.32</v>
      </c>
      <c r="G5556">
        <v>54</v>
      </c>
    </row>
    <row r="5557" spans="1:7" ht="15.5" hidden="1" x14ac:dyDescent="0.35">
      <c r="A5557" t="s">
        <v>187</v>
      </c>
      <c r="B5557" t="s">
        <v>353</v>
      </c>
      <c r="C5557">
        <v>91499</v>
      </c>
      <c r="D5557">
        <v>2019</v>
      </c>
      <c r="E5557">
        <v>4</v>
      </c>
      <c r="F5557">
        <v>275.68</v>
      </c>
      <c r="G5557">
        <v>67</v>
      </c>
    </row>
    <row r="5558" spans="1:7" ht="15.5" hidden="1" x14ac:dyDescent="0.35">
      <c r="A5558" t="s">
        <v>187</v>
      </c>
      <c r="B5558" t="s">
        <v>353</v>
      </c>
      <c r="C5558">
        <v>91499</v>
      </c>
      <c r="D5558">
        <v>2019</v>
      </c>
      <c r="E5558">
        <v>5</v>
      </c>
      <c r="F5558">
        <v>313.22000000000003</v>
      </c>
      <c r="G5558">
        <v>52</v>
      </c>
    </row>
    <row r="5559" spans="1:7" ht="15.5" hidden="1" x14ac:dyDescent="0.35">
      <c r="A5559" t="s">
        <v>187</v>
      </c>
      <c r="B5559" t="s">
        <v>353</v>
      </c>
      <c r="C5559">
        <v>91499</v>
      </c>
      <c r="D5559">
        <v>2019</v>
      </c>
      <c r="E5559">
        <v>6</v>
      </c>
      <c r="F5559">
        <v>350.65</v>
      </c>
      <c r="G5559">
        <v>59</v>
      </c>
    </row>
    <row r="5560" spans="1:7" ht="15.5" hidden="1" x14ac:dyDescent="0.35">
      <c r="A5560" t="s">
        <v>187</v>
      </c>
      <c r="B5560" t="s">
        <v>353</v>
      </c>
      <c r="C5560">
        <v>91499</v>
      </c>
      <c r="D5560">
        <v>2019</v>
      </c>
      <c r="E5560">
        <v>7</v>
      </c>
      <c r="F5560">
        <v>376.73</v>
      </c>
      <c r="G5560">
        <v>65</v>
      </c>
    </row>
    <row r="5561" spans="1:7" ht="15.5" hidden="1" x14ac:dyDescent="0.35">
      <c r="A5561" t="s">
        <v>187</v>
      </c>
      <c r="B5561" t="s">
        <v>353</v>
      </c>
      <c r="C5561">
        <v>91499</v>
      </c>
      <c r="D5561">
        <v>2019</v>
      </c>
      <c r="E5561">
        <v>8</v>
      </c>
      <c r="F5561">
        <v>386.12</v>
      </c>
      <c r="G5561">
        <v>66</v>
      </c>
    </row>
    <row r="5562" spans="1:7" ht="15.5" hidden="1" x14ac:dyDescent="0.35">
      <c r="A5562" t="s">
        <v>187</v>
      </c>
      <c r="B5562" t="s">
        <v>353</v>
      </c>
      <c r="C5562">
        <v>91499</v>
      </c>
      <c r="D5562">
        <v>2019</v>
      </c>
      <c r="E5562">
        <v>9</v>
      </c>
      <c r="F5562">
        <v>374.88</v>
      </c>
      <c r="G5562">
        <v>61</v>
      </c>
    </row>
    <row r="5563" spans="1:7" ht="15.5" hidden="1" x14ac:dyDescent="0.35">
      <c r="A5563" t="s">
        <v>187</v>
      </c>
      <c r="B5563" t="s">
        <v>353</v>
      </c>
      <c r="C5563">
        <v>91499</v>
      </c>
      <c r="D5563">
        <v>2019</v>
      </c>
      <c r="E5563">
        <v>10</v>
      </c>
      <c r="F5563">
        <v>304.47000000000003</v>
      </c>
      <c r="G5563">
        <v>53</v>
      </c>
    </row>
    <row r="5564" spans="1:7" ht="15.5" hidden="1" x14ac:dyDescent="0.35">
      <c r="A5564" t="s">
        <v>187</v>
      </c>
      <c r="B5564" t="s">
        <v>353</v>
      </c>
      <c r="C5564">
        <v>91499</v>
      </c>
      <c r="D5564">
        <v>2019</v>
      </c>
      <c r="E5564">
        <v>11</v>
      </c>
      <c r="F5564">
        <v>308.47000000000003</v>
      </c>
      <c r="G5564">
        <v>57</v>
      </c>
    </row>
    <row r="5565" spans="1:7" ht="15.5" hidden="1" x14ac:dyDescent="0.35">
      <c r="A5565" t="s">
        <v>187</v>
      </c>
      <c r="B5565" t="s">
        <v>353</v>
      </c>
      <c r="C5565">
        <v>91499</v>
      </c>
      <c r="D5565">
        <v>2019</v>
      </c>
      <c r="E5565">
        <v>12</v>
      </c>
      <c r="F5565">
        <v>359.28</v>
      </c>
      <c r="G5565">
        <v>59</v>
      </c>
    </row>
    <row r="5566" spans="1:7" ht="15.5" hidden="1" x14ac:dyDescent="0.35">
      <c r="A5566" t="s">
        <v>187</v>
      </c>
      <c r="B5566" t="s">
        <v>353</v>
      </c>
      <c r="C5566">
        <v>91499</v>
      </c>
      <c r="D5566">
        <v>2020</v>
      </c>
      <c r="E5566">
        <v>1</v>
      </c>
      <c r="F5566">
        <v>349.95</v>
      </c>
      <c r="G5566">
        <v>59.42</v>
      </c>
    </row>
    <row r="5567" spans="1:7" ht="15.5" hidden="1" x14ac:dyDescent="0.35">
      <c r="A5567" t="s">
        <v>187</v>
      </c>
      <c r="B5567" t="s">
        <v>353</v>
      </c>
      <c r="C5567">
        <v>91499</v>
      </c>
      <c r="D5567">
        <v>2020</v>
      </c>
      <c r="E5567">
        <v>2</v>
      </c>
      <c r="F5567">
        <v>327.38</v>
      </c>
      <c r="G5567">
        <v>55.58</v>
      </c>
    </row>
    <row r="5568" spans="1:7" ht="15.5" hidden="1" x14ac:dyDescent="0.35">
      <c r="A5568" t="s">
        <v>187</v>
      </c>
      <c r="B5568" t="s">
        <v>353</v>
      </c>
      <c r="C5568">
        <v>91499</v>
      </c>
      <c r="D5568">
        <v>2020</v>
      </c>
      <c r="E5568">
        <v>3</v>
      </c>
      <c r="F5568">
        <v>241.18</v>
      </c>
      <c r="G5568">
        <v>38</v>
      </c>
    </row>
    <row r="5569" spans="1:7" ht="15.5" hidden="1" x14ac:dyDescent="0.35">
      <c r="A5569" t="s">
        <v>187</v>
      </c>
      <c r="B5569" t="s">
        <v>353</v>
      </c>
      <c r="C5569">
        <v>91499</v>
      </c>
      <c r="D5569">
        <v>2020</v>
      </c>
      <c r="E5569">
        <v>4</v>
      </c>
      <c r="F5569">
        <v>0</v>
      </c>
      <c r="G5569">
        <v>0</v>
      </c>
    </row>
    <row r="5570" spans="1:7" ht="15.5" hidden="1" x14ac:dyDescent="0.35">
      <c r="A5570" t="s">
        <v>187</v>
      </c>
      <c r="B5570" t="s">
        <v>353</v>
      </c>
      <c r="C5570">
        <v>91499</v>
      </c>
      <c r="D5570">
        <v>2020</v>
      </c>
      <c r="E5570">
        <v>5</v>
      </c>
      <c r="F5570">
        <v>0</v>
      </c>
      <c r="G5570">
        <v>0</v>
      </c>
    </row>
    <row r="5571" spans="1:7" ht="15.5" hidden="1" x14ac:dyDescent="0.35">
      <c r="A5571" t="s">
        <v>187</v>
      </c>
      <c r="B5571" t="s">
        <v>353</v>
      </c>
      <c r="C5571">
        <v>91499</v>
      </c>
      <c r="D5571">
        <v>2020</v>
      </c>
      <c r="E5571">
        <v>6</v>
      </c>
      <c r="F5571">
        <v>0</v>
      </c>
      <c r="G5571">
        <v>0</v>
      </c>
    </row>
    <row r="5572" spans="1:7" ht="15.5" hidden="1" x14ac:dyDescent="0.35">
      <c r="A5572" t="s">
        <v>187</v>
      </c>
      <c r="B5572" t="s">
        <v>353</v>
      </c>
      <c r="C5572">
        <v>91499</v>
      </c>
      <c r="D5572">
        <v>2020</v>
      </c>
      <c r="E5572">
        <v>7</v>
      </c>
      <c r="F5572">
        <v>0</v>
      </c>
      <c r="G5572">
        <v>0</v>
      </c>
    </row>
    <row r="5573" spans="1:7" ht="15.5" hidden="1" x14ac:dyDescent="0.35">
      <c r="A5573" t="s">
        <v>187</v>
      </c>
      <c r="B5573" t="s">
        <v>353</v>
      </c>
      <c r="C5573">
        <v>91499</v>
      </c>
      <c r="D5573">
        <v>2020</v>
      </c>
      <c r="E5573">
        <v>8</v>
      </c>
      <c r="F5573">
        <v>0.72</v>
      </c>
      <c r="G5573">
        <v>1</v>
      </c>
    </row>
    <row r="5574" spans="1:7" ht="15.5" hidden="1" x14ac:dyDescent="0.35">
      <c r="A5574" t="s">
        <v>187</v>
      </c>
      <c r="B5574" t="s">
        <v>353</v>
      </c>
      <c r="C5574">
        <v>91499</v>
      </c>
      <c r="D5574">
        <v>2020</v>
      </c>
      <c r="E5574">
        <v>9</v>
      </c>
      <c r="F5574">
        <v>0</v>
      </c>
      <c r="G5574">
        <v>0</v>
      </c>
    </row>
    <row r="5575" spans="1:7" ht="15.5" hidden="1" x14ac:dyDescent="0.35">
      <c r="A5575" t="s">
        <v>187</v>
      </c>
      <c r="B5575" t="s">
        <v>353</v>
      </c>
      <c r="C5575">
        <v>91499</v>
      </c>
      <c r="D5575">
        <v>2020</v>
      </c>
      <c r="E5575">
        <v>10</v>
      </c>
      <c r="F5575">
        <v>0.37</v>
      </c>
      <c r="G5575">
        <v>0</v>
      </c>
    </row>
    <row r="5576" spans="1:7" ht="15.5" hidden="1" x14ac:dyDescent="0.35">
      <c r="A5576" t="s">
        <v>187</v>
      </c>
      <c r="B5576" t="s">
        <v>353</v>
      </c>
      <c r="C5576">
        <v>91499</v>
      </c>
      <c r="D5576">
        <v>2020</v>
      </c>
      <c r="E5576">
        <v>11</v>
      </c>
      <c r="F5576">
        <v>0</v>
      </c>
      <c r="G5576">
        <v>0</v>
      </c>
    </row>
    <row r="5577" spans="1:7" ht="15.5" hidden="1" x14ac:dyDescent="0.35">
      <c r="A5577" t="s">
        <v>187</v>
      </c>
      <c r="B5577" t="s">
        <v>353</v>
      </c>
      <c r="C5577">
        <v>91499</v>
      </c>
      <c r="D5577">
        <v>2020</v>
      </c>
      <c r="E5577">
        <v>12</v>
      </c>
      <c r="F5577">
        <v>0</v>
      </c>
      <c r="G5577">
        <v>0</v>
      </c>
    </row>
    <row r="5578" spans="1:7" ht="15.5" hidden="1" x14ac:dyDescent="0.35">
      <c r="A5578" t="s">
        <v>187</v>
      </c>
      <c r="B5578" t="s">
        <v>353</v>
      </c>
      <c r="C5578">
        <v>91499</v>
      </c>
      <c r="D5578">
        <v>2021</v>
      </c>
      <c r="E5578">
        <v>5</v>
      </c>
      <c r="F5578">
        <v>0.32</v>
      </c>
      <c r="G5578">
        <v>0.51</v>
      </c>
    </row>
    <row r="5579" spans="1:7" ht="15.5" hidden="1" x14ac:dyDescent="0.35">
      <c r="A5579" t="s">
        <v>187</v>
      </c>
      <c r="B5579" t="s">
        <v>353</v>
      </c>
      <c r="C5579">
        <v>91499</v>
      </c>
      <c r="D5579">
        <v>2021</v>
      </c>
      <c r="E5579">
        <v>6</v>
      </c>
      <c r="F5579">
        <v>0.3</v>
      </c>
      <c r="G5579">
        <v>0.49</v>
      </c>
    </row>
    <row r="5580" spans="1:7" ht="15.5" hidden="1" x14ac:dyDescent="0.35">
      <c r="A5580" t="s">
        <v>187</v>
      </c>
      <c r="B5580" t="s">
        <v>353</v>
      </c>
      <c r="C5580">
        <v>91499</v>
      </c>
      <c r="D5580">
        <v>2021</v>
      </c>
      <c r="E5580">
        <v>7</v>
      </c>
      <c r="F5580">
        <v>66.55</v>
      </c>
      <c r="G5580">
        <v>30</v>
      </c>
    </row>
    <row r="5581" spans="1:7" ht="15.5" hidden="1" x14ac:dyDescent="0.35">
      <c r="A5581" t="s">
        <v>187</v>
      </c>
      <c r="B5581" t="s">
        <v>353</v>
      </c>
      <c r="C5581">
        <v>91499</v>
      </c>
      <c r="D5581">
        <v>2021</v>
      </c>
      <c r="E5581">
        <v>8</v>
      </c>
      <c r="F5581">
        <v>85.73</v>
      </c>
      <c r="G5581">
        <v>34</v>
      </c>
    </row>
    <row r="5582" spans="1:7" ht="15.5" hidden="1" x14ac:dyDescent="0.35">
      <c r="A5582" t="s">
        <v>187</v>
      </c>
      <c r="B5582" t="s">
        <v>353</v>
      </c>
      <c r="C5582">
        <v>91499</v>
      </c>
      <c r="D5582">
        <v>2021</v>
      </c>
      <c r="E5582">
        <v>9</v>
      </c>
      <c r="F5582">
        <v>28.93</v>
      </c>
      <c r="G5582">
        <v>31</v>
      </c>
    </row>
    <row r="5583" spans="1:7" ht="15.5" hidden="1" x14ac:dyDescent="0.35">
      <c r="A5583" t="s">
        <v>187</v>
      </c>
      <c r="B5583" t="s">
        <v>353</v>
      </c>
      <c r="C5583">
        <v>91499</v>
      </c>
      <c r="D5583">
        <v>2021</v>
      </c>
      <c r="E5583">
        <v>10</v>
      </c>
      <c r="F5583">
        <v>268.26</v>
      </c>
      <c r="G5583">
        <v>42</v>
      </c>
    </row>
    <row r="5584" spans="1:7" ht="15.5" hidden="1" x14ac:dyDescent="0.35">
      <c r="A5584" t="s">
        <v>187</v>
      </c>
      <c r="B5584" t="s">
        <v>353</v>
      </c>
      <c r="C5584">
        <v>91499</v>
      </c>
      <c r="D5584">
        <v>2021</v>
      </c>
      <c r="E5584">
        <v>11</v>
      </c>
      <c r="F5584">
        <v>179.73</v>
      </c>
      <c r="G5584">
        <v>26</v>
      </c>
    </row>
    <row r="5585" spans="1:7" ht="15.5" hidden="1" x14ac:dyDescent="0.35">
      <c r="A5585" t="s">
        <v>187</v>
      </c>
      <c r="B5585" t="s">
        <v>353</v>
      </c>
      <c r="C5585">
        <v>91499</v>
      </c>
      <c r="D5585">
        <v>2021</v>
      </c>
      <c r="E5585">
        <v>12</v>
      </c>
      <c r="F5585">
        <v>240.11</v>
      </c>
      <c r="G5585">
        <v>61</v>
      </c>
    </row>
    <row r="5586" spans="1:7" ht="15.5" hidden="1" x14ac:dyDescent="0.35">
      <c r="A5586" t="s">
        <v>187</v>
      </c>
      <c r="B5586" t="s">
        <v>353</v>
      </c>
      <c r="C5586">
        <v>91499</v>
      </c>
      <c r="D5586">
        <v>2022</v>
      </c>
      <c r="E5586">
        <v>1</v>
      </c>
      <c r="F5586">
        <v>271.37</v>
      </c>
      <c r="G5586">
        <v>41</v>
      </c>
    </row>
    <row r="5587" spans="1:7" ht="15.5" hidden="1" x14ac:dyDescent="0.35">
      <c r="A5587" t="s">
        <v>187</v>
      </c>
      <c r="B5587" t="s">
        <v>353</v>
      </c>
      <c r="C5587">
        <v>91499</v>
      </c>
      <c r="D5587">
        <v>2022</v>
      </c>
      <c r="E5587">
        <v>2</v>
      </c>
      <c r="F5587">
        <v>173.17</v>
      </c>
      <c r="G5587">
        <v>25</v>
      </c>
    </row>
    <row r="5588" spans="1:7" ht="15.5" hidden="1" x14ac:dyDescent="0.35">
      <c r="A5588" t="s">
        <v>187</v>
      </c>
      <c r="B5588" t="s">
        <v>353</v>
      </c>
      <c r="C5588">
        <v>91499</v>
      </c>
      <c r="D5588">
        <v>2022</v>
      </c>
      <c r="E5588">
        <v>3</v>
      </c>
      <c r="F5588">
        <v>39.43</v>
      </c>
      <c r="G5588">
        <v>6</v>
      </c>
    </row>
    <row r="5589" spans="1:7" ht="15.5" hidden="1" x14ac:dyDescent="0.35">
      <c r="A5589" t="s">
        <v>187</v>
      </c>
      <c r="B5589" t="s">
        <v>353</v>
      </c>
      <c r="C5589">
        <v>91499</v>
      </c>
      <c r="D5589">
        <v>2022</v>
      </c>
      <c r="E5589">
        <v>4</v>
      </c>
      <c r="F5589">
        <v>133.19999999999999</v>
      </c>
      <c r="G5589">
        <v>20</v>
      </c>
    </row>
    <row r="5590" spans="1:7" ht="15.5" hidden="1" x14ac:dyDescent="0.35">
      <c r="A5590" t="s">
        <v>187</v>
      </c>
      <c r="B5590" t="s">
        <v>353</v>
      </c>
      <c r="C5590">
        <v>91499</v>
      </c>
      <c r="D5590">
        <v>2022</v>
      </c>
      <c r="E5590">
        <v>5</v>
      </c>
      <c r="F5590">
        <v>143.15</v>
      </c>
      <c r="G5590">
        <v>51</v>
      </c>
    </row>
    <row r="5591" spans="1:7" ht="15.5" hidden="1" x14ac:dyDescent="0.35">
      <c r="A5591" t="s">
        <v>187</v>
      </c>
      <c r="B5591" t="s">
        <v>353</v>
      </c>
      <c r="C5591">
        <v>91499</v>
      </c>
      <c r="D5591">
        <v>2022</v>
      </c>
      <c r="E5591">
        <v>6</v>
      </c>
      <c r="F5591">
        <v>84.35</v>
      </c>
      <c r="G5591">
        <v>32</v>
      </c>
    </row>
    <row r="5592" spans="1:7" ht="15.5" hidden="1" x14ac:dyDescent="0.35">
      <c r="A5592" t="s">
        <v>187</v>
      </c>
      <c r="B5592" t="s">
        <v>353</v>
      </c>
      <c r="C5592">
        <v>91499</v>
      </c>
      <c r="D5592">
        <v>2022</v>
      </c>
      <c r="E5592">
        <v>7</v>
      </c>
      <c r="F5592">
        <v>242.89</v>
      </c>
      <c r="G5592">
        <v>39</v>
      </c>
    </row>
    <row r="5593" spans="1:7" ht="15.5" hidden="1" x14ac:dyDescent="0.35">
      <c r="A5593" t="s">
        <v>187</v>
      </c>
      <c r="B5593" t="s">
        <v>353</v>
      </c>
      <c r="C5593">
        <v>91499</v>
      </c>
      <c r="D5593">
        <v>2022</v>
      </c>
      <c r="E5593">
        <v>8</v>
      </c>
      <c r="F5593">
        <v>245.71</v>
      </c>
      <c r="G5593">
        <v>54</v>
      </c>
    </row>
    <row r="5594" spans="1:7" ht="15.5" hidden="1" x14ac:dyDescent="0.35">
      <c r="A5594" t="s">
        <v>187</v>
      </c>
      <c r="B5594" t="s">
        <v>353</v>
      </c>
      <c r="C5594">
        <v>91499</v>
      </c>
      <c r="D5594">
        <v>2022</v>
      </c>
      <c r="E5594">
        <v>9</v>
      </c>
      <c r="F5594">
        <v>237.65</v>
      </c>
      <c r="G5594">
        <v>55</v>
      </c>
    </row>
    <row r="5595" spans="1:7" ht="15.5" hidden="1" x14ac:dyDescent="0.35">
      <c r="A5595" t="s">
        <v>187</v>
      </c>
      <c r="B5595" t="s">
        <v>353</v>
      </c>
      <c r="C5595">
        <v>91499</v>
      </c>
      <c r="D5595">
        <v>2022</v>
      </c>
      <c r="E5595">
        <v>10</v>
      </c>
      <c r="F5595">
        <v>250.39</v>
      </c>
      <c r="G5595">
        <v>39</v>
      </c>
    </row>
    <row r="5596" spans="1:7" ht="15.5" hidden="1" x14ac:dyDescent="0.35">
      <c r="A5596" t="s">
        <v>187</v>
      </c>
      <c r="B5596" t="s">
        <v>353</v>
      </c>
      <c r="C5596">
        <v>91499</v>
      </c>
      <c r="D5596">
        <v>2022</v>
      </c>
      <c r="E5596">
        <v>11</v>
      </c>
      <c r="F5596">
        <v>69.61</v>
      </c>
      <c r="G5596">
        <v>47</v>
      </c>
    </row>
    <row r="5597" spans="1:7" ht="15.5" hidden="1" x14ac:dyDescent="0.35">
      <c r="A5597" t="s">
        <v>187</v>
      </c>
      <c r="B5597" t="s">
        <v>353</v>
      </c>
      <c r="C5597">
        <v>91499</v>
      </c>
      <c r="D5597">
        <v>2022</v>
      </c>
      <c r="E5597">
        <v>12</v>
      </c>
      <c r="F5597">
        <v>330.85</v>
      </c>
      <c r="G5597">
        <v>56</v>
      </c>
    </row>
    <row r="5598" spans="1:7" ht="15.5" hidden="1" x14ac:dyDescent="0.35">
      <c r="A5598" t="s">
        <v>187</v>
      </c>
      <c r="B5598" t="s">
        <v>353</v>
      </c>
      <c r="C5598">
        <v>91499</v>
      </c>
      <c r="D5598">
        <v>2023</v>
      </c>
      <c r="E5598">
        <v>1</v>
      </c>
      <c r="F5598">
        <v>346.35</v>
      </c>
      <c r="G5598">
        <v>74</v>
      </c>
    </row>
    <row r="5599" spans="1:7" ht="15.5" hidden="1" x14ac:dyDescent="0.35">
      <c r="A5599" t="s">
        <v>187</v>
      </c>
      <c r="B5599" t="s">
        <v>353</v>
      </c>
      <c r="C5599">
        <v>91499</v>
      </c>
      <c r="D5599">
        <v>2023</v>
      </c>
      <c r="E5599">
        <v>2</v>
      </c>
      <c r="F5599">
        <v>330.32</v>
      </c>
      <c r="G5599">
        <v>52</v>
      </c>
    </row>
    <row r="5600" spans="1:7" ht="15.5" hidden="1" x14ac:dyDescent="0.35">
      <c r="A5600" t="s">
        <v>187</v>
      </c>
      <c r="B5600" t="s">
        <v>353</v>
      </c>
      <c r="C5600">
        <v>91499</v>
      </c>
      <c r="D5600">
        <v>2023</v>
      </c>
      <c r="E5600">
        <v>3</v>
      </c>
      <c r="F5600">
        <v>348.33</v>
      </c>
      <c r="G5600">
        <v>55</v>
      </c>
    </row>
    <row r="5601" spans="1:7" ht="15.5" hidden="1" x14ac:dyDescent="0.35">
      <c r="A5601" t="s">
        <v>187</v>
      </c>
      <c r="B5601" t="s">
        <v>353</v>
      </c>
      <c r="C5601">
        <v>91499</v>
      </c>
      <c r="D5601">
        <v>2023</v>
      </c>
      <c r="E5601">
        <v>4</v>
      </c>
      <c r="F5601">
        <v>346.19</v>
      </c>
      <c r="G5601">
        <v>53</v>
      </c>
    </row>
    <row r="5602" spans="1:7" ht="15.5" hidden="1" x14ac:dyDescent="0.35">
      <c r="A5602" t="s">
        <v>187</v>
      </c>
      <c r="B5602" t="s">
        <v>353</v>
      </c>
      <c r="C5602">
        <v>91499</v>
      </c>
      <c r="D5602">
        <v>2023</v>
      </c>
      <c r="E5602">
        <v>5</v>
      </c>
      <c r="F5602">
        <v>321.35000000000002</v>
      </c>
      <c r="G5602">
        <v>50</v>
      </c>
    </row>
    <row r="5603" spans="1:7" ht="15.5" hidden="1" x14ac:dyDescent="0.35">
      <c r="A5603" t="s">
        <v>187</v>
      </c>
      <c r="B5603" t="s">
        <v>353</v>
      </c>
      <c r="C5603">
        <v>91499</v>
      </c>
      <c r="D5603">
        <v>2023</v>
      </c>
      <c r="E5603">
        <v>6</v>
      </c>
      <c r="F5603">
        <v>372.97</v>
      </c>
      <c r="G5603">
        <v>63</v>
      </c>
    </row>
    <row r="5604" spans="1:7" ht="15.5" hidden="1" x14ac:dyDescent="0.35">
      <c r="A5604" t="s">
        <v>187</v>
      </c>
      <c r="B5604" t="s">
        <v>353</v>
      </c>
      <c r="C5604">
        <v>91499</v>
      </c>
      <c r="D5604">
        <v>2023</v>
      </c>
      <c r="E5604">
        <v>7</v>
      </c>
      <c r="F5604">
        <v>367.74</v>
      </c>
      <c r="G5604">
        <v>59</v>
      </c>
    </row>
    <row r="5605" spans="1:7" ht="15.5" hidden="1" x14ac:dyDescent="0.35">
      <c r="A5605" t="s">
        <v>187</v>
      </c>
      <c r="B5605" t="s">
        <v>353</v>
      </c>
      <c r="C5605">
        <v>91499</v>
      </c>
      <c r="D5605">
        <v>2023</v>
      </c>
      <c r="E5605">
        <v>8</v>
      </c>
      <c r="F5605">
        <v>409.12</v>
      </c>
      <c r="G5605">
        <v>56</v>
      </c>
    </row>
    <row r="5606" spans="1:7" ht="15.5" hidden="1" x14ac:dyDescent="0.35">
      <c r="A5606" t="s">
        <v>187</v>
      </c>
      <c r="B5606" t="s">
        <v>353</v>
      </c>
      <c r="C5606">
        <v>91499</v>
      </c>
      <c r="D5606">
        <v>2023</v>
      </c>
      <c r="E5606">
        <v>9</v>
      </c>
      <c r="F5606">
        <v>394.98</v>
      </c>
      <c r="G5606">
        <v>54</v>
      </c>
    </row>
    <row r="5607" spans="1:7" ht="15.5" hidden="1" x14ac:dyDescent="0.35">
      <c r="A5607" t="s">
        <v>187</v>
      </c>
      <c r="B5607" t="s">
        <v>353</v>
      </c>
      <c r="C5607">
        <v>91499</v>
      </c>
      <c r="D5607">
        <v>2023</v>
      </c>
      <c r="E5607">
        <v>10</v>
      </c>
      <c r="F5607">
        <v>390.84</v>
      </c>
      <c r="G5607">
        <v>54</v>
      </c>
    </row>
    <row r="5608" spans="1:7" ht="15.5" hidden="1" x14ac:dyDescent="0.35">
      <c r="A5608" t="s">
        <v>187</v>
      </c>
      <c r="B5608" t="s">
        <v>353</v>
      </c>
      <c r="C5608">
        <v>91499</v>
      </c>
      <c r="D5608">
        <v>2023</v>
      </c>
      <c r="E5608">
        <v>11</v>
      </c>
      <c r="F5608">
        <v>348.59</v>
      </c>
      <c r="G5608">
        <v>51</v>
      </c>
    </row>
    <row r="5609" spans="1:7" ht="15.5" hidden="1" x14ac:dyDescent="0.35">
      <c r="A5609" t="s">
        <v>187</v>
      </c>
      <c r="B5609" t="s">
        <v>353</v>
      </c>
      <c r="C5609">
        <v>91499</v>
      </c>
      <c r="D5609">
        <v>2023</v>
      </c>
      <c r="E5609">
        <v>12</v>
      </c>
      <c r="F5609">
        <v>318.76</v>
      </c>
      <c r="G5609">
        <v>48</v>
      </c>
    </row>
    <row r="5610" spans="1:7" ht="15.5" hidden="1" x14ac:dyDescent="0.35">
      <c r="A5610" t="s">
        <v>187</v>
      </c>
      <c r="B5610" t="s">
        <v>353</v>
      </c>
      <c r="C5610">
        <v>91499</v>
      </c>
      <c r="D5610">
        <v>2024</v>
      </c>
      <c r="E5610">
        <v>1</v>
      </c>
      <c r="F5610">
        <v>285.55</v>
      </c>
      <c r="G5610">
        <v>40.01</v>
      </c>
    </row>
    <row r="5611" spans="1:7" ht="15.5" hidden="1" x14ac:dyDescent="0.35">
      <c r="A5611" t="s">
        <v>187</v>
      </c>
      <c r="B5611" t="s">
        <v>353</v>
      </c>
      <c r="C5611">
        <v>91499</v>
      </c>
      <c r="D5611">
        <v>2024</v>
      </c>
      <c r="E5611">
        <v>2</v>
      </c>
      <c r="F5611">
        <v>0</v>
      </c>
      <c r="G5611">
        <v>0</v>
      </c>
    </row>
    <row r="5612" spans="1:7" ht="15.5" hidden="1" x14ac:dyDescent="0.35">
      <c r="A5612" t="s">
        <v>187</v>
      </c>
      <c r="B5612" t="s">
        <v>353</v>
      </c>
      <c r="C5612">
        <v>91499</v>
      </c>
      <c r="D5612">
        <v>2024</v>
      </c>
      <c r="E5612">
        <v>3</v>
      </c>
      <c r="F5612">
        <v>0</v>
      </c>
      <c r="G5612">
        <v>0</v>
      </c>
    </row>
    <row r="5613" spans="1:7" ht="15.5" hidden="1" x14ac:dyDescent="0.35">
      <c r="A5613" t="s">
        <v>187</v>
      </c>
      <c r="B5613" t="s">
        <v>353</v>
      </c>
      <c r="C5613">
        <v>91499</v>
      </c>
      <c r="D5613">
        <v>2024</v>
      </c>
      <c r="E5613">
        <v>4</v>
      </c>
      <c r="F5613">
        <v>0</v>
      </c>
      <c r="G5613">
        <v>0</v>
      </c>
    </row>
    <row r="5614" spans="1:7" ht="15.5" hidden="1" x14ac:dyDescent="0.35">
      <c r="A5614" t="s">
        <v>187</v>
      </c>
      <c r="B5614" t="s">
        <v>353</v>
      </c>
      <c r="C5614">
        <v>91499</v>
      </c>
      <c r="D5614">
        <v>2024</v>
      </c>
      <c r="E5614">
        <v>5</v>
      </c>
      <c r="F5614">
        <v>0</v>
      </c>
      <c r="G5614">
        <v>0</v>
      </c>
    </row>
    <row r="5615" spans="1:7" ht="15.5" hidden="1" x14ac:dyDescent="0.35">
      <c r="A5615" t="s">
        <v>187</v>
      </c>
      <c r="B5615" t="s">
        <v>353</v>
      </c>
      <c r="C5615">
        <v>91499</v>
      </c>
      <c r="D5615">
        <v>2024</v>
      </c>
      <c r="E5615">
        <v>6</v>
      </c>
      <c r="F5615">
        <v>0</v>
      </c>
      <c r="G5615">
        <v>0</v>
      </c>
    </row>
    <row r="5616" spans="1:7" ht="15.5" hidden="1" x14ac:dyDescent="0.35">
      <c r="A5616" t="s">
        <v>187</v>
      </c>
      <c r="B5616" t="s">
        <v>353</v>
      </c>
      <c r="C5616">
        <v>91499</v>
      </c>
      <c r="D5616">
        <v>2024</v>
      </c>
      <c r="E5616">
        <v>7</v>
      </c>
      <c r="F5616">
        <v>0</v>
      </c>
      <c r="G5616">
        <v>0</v>
      </c>
    </row>
    <row r="5617" spans="1:7" ht="15.5" hidden="1" x14ac:dyDescent="0.35">
      <c r="A5617" t="s">
        <v>187</v>
      </c>
      <c r="B5617" t="s">
        <v>353</v>
      </c>
      <c r="C5617">
        <v>91499</v>
      </c>
      <c r="D5617">
        <v>2024</v>
      </c>
      <c r="E5617">
        <v>8</v>
      </c>
      <c r="F5617">
        <v>0</v>
      </c>
      <c r="G5617">
        <v>0</v>
      </c>
    </row>
    <row r="5618" spans="1:7" ht="15.5" hidden="1" x14ac:dyDescent="0.35">
      <c r="A5618" t="s">
        <v>187</v>
      </c>
      <c r="B5618" t="s">
        <v>353</v>
      </c>
      <c r="C5618">
        <v>91499</v>
      </c>
      <c r="D5618">
        <v>2024</v>
      </c>
      <c r="E5618">
        <v>9</v>
      </c>
      <c r="F5618">
        <v>0</v>
      </c>
      <c r="G5618">
        <v>0</v>
      </c>
    </row>
    <row r="5619" spans="1:7" ht="15.5" hidden="1" x14ac:dyDescent="0.35">
      <c r="A5619" t="s">
        <v>187</v>
      </c>
      <c r="B5619" t="s">
        <v>353</v>
      </c>
      <c r="C5619">
        <v>91499</v>
      </c>
      <c r="D5619">
        <v>2024</v>
      </c>
      <c r="E5619">
        <v>10</v>
      </c>
      <c r="F5619">
        <v>0</v>
      </c>
      <c r="G5619">
        <v>0</v>
      </c>
    </row>
    <row r="5620" spans="1:7" ht="15.5" hidden="1" x14ac:dyDescent="0.35">
      <c r="A5620" t="s">
        <v>187</v>
      </c>
      <c r="B5620" t="s">
        <v>353</v>
      </c>
      <c r="C5620">
        <v>91499</v>
      </c>
      <c r="D5620">
        <v>2024</v>
      </c>
      <c r="E5620">
        <v>11</v>
      </c>
      <c r="F5620">
        <v>0</v>
      </c>
      <c r="G5620">
        <v>0</v>
      </c>
    </row>
    <row r="5621" spans="1:7" ht="15.5" hidden="1" x14ac:dyDescent="0.35">
      <c r="A5621" t="s">
        <v>187</v>
      </c>
      <c r="B5621" t="s">
        <v>353</v>
      </c>
      <c r="C5621">
        <v>91499</v>
      </c>
      <c r="D5621">
        <v>2024</v>
      </c>
      <c r="E5621">
        <v>12</v>
      </c>
      <c r="F5621">
        <v>0</v>
      </c>
      <c r="G5621">
        <v>0</v>
      </c>
    </row>
    <row r="5622" spans="1:7" ht="15.5" x14ac:dyDescent="0.35">
      <c r="A5622" t="s">
        <v>187</v>
      </c>
      <c r="B5622" t="s">
        <v>353</v>
      </c>
      <c r="C5622">
        <v>91499</v>
      </c>
      <c r="D5622">
        <v>2025</v>
      </c>
      <c r="E5622">
        <v>1</v>
      </c>
      <c r="F5622">
        <v>0</v>
      </c>
      <c r="G5622">
        <v>0</v>
      </c>
    </row>
    <row r="5623" spans="1:7" ht="15.5" x14ac:dyDescent="0.35">
      <c r="A5623" t="s">
        <v>187</v>
      </c>
      <c r="B5623" t="s">
        <v>353</v>
      </c>
      <c r="C5623">
        <v>91499</v>
      </c>
      <c r="D5623">
        <v>2025</v>
      </c>
      <c r="E5623">
        <v>2</v>
      </c>
      <c r="F5623">
        <v>0</v>
      </c>
      <c r="G5623">
        <v>0</v>
      </c>
    </row>
    <row r="5624" spans="1:7" ht="15.5" x14ac:dyDescent="0.35">
      <c r="A5624" t="s">
        <v>187</v>
      </c>
      <c r="B5624" t="s">
        <v>353</v>
      </c>
      <c r="C5624">
        <v>91499</v>
      </c>
      <c r="D5624">
        <v>2025</v>
      </c>
      <c r="E5624">
        <v>3</v>
      </c>
      <c r="F5624">
        <v>0</v>
      </c>
      <c r="G5624">
        <v>0</v>
      </c>
    </row>
    <row r="5625" spans="1:7" ht="15.5" x14ac:dyDescent="0.35">
      <c r="A5625" t="s">
        <v>187</v>
      </c>
      <c r="B5625" t="s">
        <v>353</v>
      </c>
      <c r="C5625">
        <v>91499</v>
      </c>
      <c r="D5625">
        <v>2025</v>
      </c>
      <c r="E5625">
        <v>4</v>
      </c>
      <c r="F5625">
        <v>159.30000000000001</v>
      </c>
      <c r="G5625">
        <v>25.79</v>
      </c>
    </row>
    <row r="5626" spans="1:7" ht="15.5" x14ac:dyDescent="0.35">
      <c r="A5626" t="s">
        <v>187</v>
      </c>
      <c r="B5626" t="s">
        <v>353</v>
      </c>
      <c r="C5626">
        <v>91499</v>
      </c>
      <c r="D5626">
        <v>2025</v>
      </c>
      <c r="E5626">
        <v>5</v>
      </c>
      <c r="F5626">
        <v>368.49</v>
      </c>
      <c r="G5626">
        <v>55</v>
      </c>
    </row>
    <row r="5627" spans="1:7" ht="15.5" x14ac:dyDescent="0.35">
      <c r="A5627" t="s">
        <v>187</v>
      </c>
      <c r="B5627" t="s">
        <v>353</v>
      </c>
      <c r="C5627">
        <v>91499</v>
      </c>
      <c r="D5627">
        <v>2025</v>
      </c>
      <c r="E5627">
        <v>6</v>
      </c>
      <c r="F5627">
        <v>342.13</v>
      </c>
      <c r="G5627">
        <v>56</v>
      </c>
    </row>
    <row r="5628" spans="1:7" ht="15.5" x14ac:dyDescent="0.35">
      <c r="A5628" t="s">
        <v>187</v>
      </c>
      <c r="B5628" t="s">
        <v>353</v>
      </c>
      <c r="C5628">
        <v>91499</v>
      </c>
      <c r="D5628">
        <v>2025</v>
      </c>
      <c r="E5628">
        <v>7</v>
      </c>
      <c r="F5628">
        <v>374.33</v>
      </c>
      <c r="G5628">
        <v>61</v>
      </c>
    </row>
    <row r="5629" spans="1:7" ht="15.5" x14ac:dyDescent="0.35">
      <c r="A5629" t="s">
        <v>187</v>
      </c>
      <c r="B5629" t="s">
        <v>353</v>
      </c>
      <c r="C5629">
        <v>91499</v>
      </c>
      <c r="D5629">
        <v>2025</v>
      </c>
      <c r="E5629">
        <v>8</v>
      </c>
      <c r="F5629">
        <v>400.19</v>
      </c>
      <c r="G5629">
        <v>82</v>
      </c>
    </row>
    <row r="5630" spans="1:7" ht="15.5" x14ac:dyDescent="0.35">
      <c r="A5630" t="s">
        <v>187</v>
      </c>
      <c r="B5630" t="s">
        <v>353</v>
      </c>
      <c r="C5630">
        <v>91499</v>
      </c>
      <c r="D5630">
        <v>2025</v>
      </c>
      <c r="E5630">
        <v>9</v>
      </c>
      <c r="F5630">
        <v>395.6</v>
      </c>
      <c r="G5630">
        <v>65</v>
      </c>
    </row>
    <row r="5631" spans="1:7" ht="15.5" x14ac:dyDescent="0.35">
      <c r="A5631" t="s">
        <v>187</v>
      </c>
      <c r="B5631" t="s">
        <v>353</v>
      </c>
      <c r="C5631">
        <v>91499</v>
      </c>
      <c r="D5631">
        <v>2025</v>
      </c>
      <c r="E5631">
        <v>10</v>
      </c>
      <c r="F5631">
        <v>371.48</v>
      </c>
      <c r="G5631">
        <v>55</v>
      </c>
    </row>
    <row r="5632" spans="1:7" ht="15.5" x14ac:dyDescent="0.35">
      <c r="A5632" t="s">
        <v>187</v>
      </c>
      <c r="B5632" t="s">
        <v>353</v>
      </c>
      <c r="C5632">
        <v>91499</v>
      </c>
      <c r="D5632">
        <v>2025</v>
      </c>
      <c r="E5632">
        <v>11</v>
      </c>
      <c r="F5632">
        <v>327.8</v>
      </c>
      <c r="G5632">
        <v>66</v>
      </c>
    </row>
    <row r="5633" spans="1:7" ht="15.5" hidden="1" x14ac:dyDescent="0.35">
      <c r="A5633" t="s">
        <v>187</v>
      </c>
      <c r="B5633" t="s">
        <v>353</v>
      </c>
      <c r="C5633">
        <v>91500</v>
      </c>
      <c r="D5633">
        <v>2018</v>
      </c>
      <c r="E5633">
        <v>9</v>
      </c>
      <c r="F5633">
        <v>0</v>
      </c>
      <c r="G5633">
        <v>0</v>
      </c>
    </row>
    <row r="5634" spans="1:7" ht="15.5" hidden="1" x14ac:dyDescent="0.35">
      <c r="A5634" t="s">
        <v>187</v>
      </c>
      <c r="B5634" t="s">
        <v>353</v>
      </c>
      <c r="C5634">
        <v>91500</v>
      </c>
      <c r="D5634">
        <v>2018</v>
      </c>
      <c r="E5634">
        <v>10</v>
      </c>
      <c r="F5634">
        <v>150.03</v>
      </c>
      <c r="G5634">
        <v>21.49</v>
      </c>
    </row>
    <row r="5635" spans="1:7" ht="15.5" hidden="1" x14ac:dyDescent="0.35">
      <c r="A5635" t="s">
        <v>187</v>
      </c>
      <c r="B5635" t="s">
        <v>353</v>
      </c>
      <c r="C5635">
        <v>91500</v>
      </c>
      <c r="D5635">
        <v>2018</v>
      </c>
      <c r="E5635">
        <v>11</v>
      </c>
      <c r="F5635">
        <v>427.48</v>
      </c>
      <c r="G5635">
        <v>53</v>
      </c>
    </row>
    <row r="5636" spans="1:7" ht="15.5" hidden="1" x14ac:dyDescent="0.35">
      <c r="A5636" t="s">
        <v>187</v>
      </c>
      <c r="B5636" t="s">
        <v>353</v>
      </c>
      <c r="C5636">
        <v>91500</v>
      </c>
      <c r="D5636">
        <v>2018</v>
      </c>
      <c r="E5636">
        <v>12</v>
      </c>
      <c r="F5636">
        <v>454.37</v>
      </c>
      <c r="G5636">
        <v>49</v>
      </c>
    </row>
    <row r="5637" spans="1:7" ht="15.5" hidden="1" x14ac:dyDescent="0.35">
      <c r="A5637" t="s">
        <v>187</v>
      </c>
      <c r="B5637" t="s">
        <v>353</v>
      </c>
      <c r="C5637">
        <v>91500</v>
      </c>
      <c r="D5637">
        <v>2019</v>
      </c>
      <c r="E5637">
        <v>1</v>
      </c>
      <c r="F5637">
        <v>392.68</v>
      </c>
      <c r="G5637">
        <v>41</v>
      </c>
    </row>
    <row r="5638" spans="1:7" ht="15.5" hidden="1" x14ac:dyDescent="0.35">
      <c r="A5638" t="s">
        <v>187</v>
      </c>
      <c r="B5638" t="s">
        <v>353</v>
      </c>
      <c r="C5638">
        <v>91500</v>
      </c>
      <c r="D5638">
        <v>2019</v>
      </c>
      <c r="E5638">
        <v>2</v>
      </c>
      <c r="F5638">
        <v>375.82</v>
      </c>
      <c r="G5638">
        <v>47</v>
      </c>
    </row>
    <row r="5639" spans="1:7" ht="15.5" hidden="1" x14ac:dyDescent="0.35">
      <c r="A5639" t="s">
        <v>187</v>
      </c>
      <c r="B5639" t="s">
        <v>353</v>
      </c>
      <c r="C5639">
        <v>91500</v>
      </c>
      <c r="D5639">
        <v>2019</v>
      </c>
      <c r="E5639">
        <v>3</v>
      </c>
      <c r="F5639">
        <v>449.38</v>
      </c>
      <c r="G5639">
        <v>54</v>
      </c>
    </row>
    <row r="5640" spans="1:7" ht="15.5" hidden="1" x14ac:dyDescent="0.35">
      <c r="A5640" t="s">
        <v>187</v>
      </c>
      <c r="B5640" t="s">
        <v>353</v>
      </c>
      <c r="C5640">
        <v>91500</v>
      </c>
      <c r="D5640">
        <v>2019</v>
      </c>
      <c r="E5640">
        <v>4</v>
      </c>
      <c r="F5640">
        <v>431.8</v>
      </c>
      <c r="G5640">
        <v>49</v>
      </c>
    </row>
    <row r="5641" spans="1:7" ht="15.5" hidden="1" x14ac:dyDescent="0.35">
      <c r="A5641" t="s">
        <v>187</v>
      </c>
      <c r="B5641" t="s">
        <v>353</v>
      </c>
      <c r="C5641">
        <v>91500</v>
      </c>
      <c r="D5641">
        <v>2019</v>
      </c>
      <c r="E5641">
        <v>5</v>
      </c>
      <c r="F5641">
        <v>360.27</v>
      </c>
      <c r="G5641">
        <v>45</v>
      </c>
    </row>
    <row r="5642" spans="1:7" ht="15.5" hidden="1" x14ac:dyDescent="0.35">
      <c r="A5642" t="s">
        <v>187</v>
      </c>
      <c r="B5642" t="s">
        <v>353</v>
      </c>
      <c r="C5642">
        <v>91500</v>
      </c>
      <c r="D5642">
        <v>2019</v>
      </c>
      <c r="E5642">
        <v>6</v>
      </c>
      <c r="F5642">
        <v>385.43</v>
      </c>
      <c r="G5642">
        <v>40</v>
      </c>
    </row>
    <row r="5643" spans="1:7" ht="15.5" hidden="1" x14ac:dyDescent="0.35">
      <c r="A5643" t="s">
        <v>187</v>
      </c>
      <c r="B5643" t="s">
        <v>353</v>
      </c>
      <c r="C5643">
        <v>91500</v>
      </c>
      <c r="D5643">
        <v>2019</v>
      </c>
      <c r="E5643">
        <v>7</v>
      </c>
      <c r="F5643">
        <v>468.8</v>
      </c>
      <c r="G5643">
        <v>54</v>
      </c>
    </row>
    <row r="5644" spans="1:7" ht="15.5" hidden="1" x14ac:dyDescent="0.35">
      <c r="A5644" t="s">
        <v>187</v>
      </c>
      <c r="B5644" t="s">
        <v>353</v>
      </c>
      <c r="C5644">
        <v>91500</v>
      </c>
      <c r="D5644">
        <v>2019</v>
      </c>
      <c r="E5644">
        <v>8</v>
      </c>
      <c r="F5644">
        <v>431.94</v>
      </c>
      <c r="G5644">
        <v>42</v>
      </c>
    </row>
    <row r="5645" spans="1:7" ht="15.5" hidden="1" x14ac:dyDescent="0.35">
      <c r="A5645" t="s">
        <v>187</v>
      </c>
      <c r="B5645" t="s">
        <v>353</v>
      </c>
      <c r="C5645">
        <v>91500</v>
      </c>
      <c r="D5645">
        <v>2019</v>
      </c>
      <c r="E5645">
        <v>9</v>
      </c>
      <c r="F5645">
        <v>378.26</v>
      </c>
      <c r="G5645">
        <v>43</v>
      </c>
    </row>
    <row r="5646" spans="1:7" ht="15.5" hidden="1" x14ac:dyDescent="0.35">
      <c r="A5646" t="s">
        <v>187</v>
      </c>
      <c r="B5646" t="s">
        <v>353</v>
      </c>
      <c r="C5646">
        <v>91500</v>
      </c>
      <c r="D5646">
        <v>2019</v>
      </c>
      <c r="E5646">
        <v>10</v>
      </c>
      <c r="F5646">
        <v>466.65</v>
      </c>
      <c r="G5646">
        <v>45</v>
      </c>
    </row>
    <row r="5647" spans="1:7" ht="15.5" hidden="1" x14ac:dyDescent="0.35">
      <c r="A5647" t="s">
        <v>187</v>
      </c>
      <c r="B5647" t="s">
        <v>353</v>
      </c>
      <c r="C5647">
        <v>91500</v>
      </c>
      <c r="D5647">
        <v>2019</v>
      </c>
      <c r="E5647">
        <v>11</v>
      </c>
      <c r="F5647">
        <v>408.9</v>
      </c>
      <c r="G5647">
        <v>42</v>
      </c>
    </row>
    <row r="5648" spans="1:7" ht="15.5" hidden="1" x14ac:dyDescent="0.35">
      <c r="A5648" t="s">
        <v>187</v>
      </c>
      <c r="B5648" t="s">
        <v>353</v>
      </c>
      <c r="C5648">
        <v>91500</v>
      </c>
      <c r="D5648">
        <v>2019</v>
      </c>
      <c r="E5648">
        <v>12</v>
      </c>
      <c r="F5648">
        <v>398.87</v>
      </c>
      <c r="G5648">
        <v>40</v>
      </c>
    </row>
    <row r="5649" spans="1:7" ht="15.5" hidden="1" x14ac:dyDescent="0.35">
      <c r="A5649" t="s">
        <v>187</v>
      </c>
      <c r="B5649" t="s">
        <v>353</v>
      </c>
      <c r="C5649">
        <v>91500</v>
      </c>
      <c r="D5649">
        <v>2020</v>
      </c>
      <c r="E5649">
        <v>1</v>
      </c>
      <c r="F5649">
        <v>447.95</v>
      </c>
      <c r="G5649">
        <v>48.05</v>
      </c>
    </row>
    <row r="5650" spans="1:7" ht="15.5" hidden="1" x14ac:dyDescent="0.35">
      <c r="A5650" t="s">
        <v>187</v>
      </c>
      <c r="B5650" t="s">
        <v>353</v>
      </c>
      <c r="C5650">
        <v>91500</v>
      </c>
      <c r="D5650">
        <v>2020</v>
      </c>
      <c r="E5650">
        <v>2</v>
      </c>
      <c r="F5650">
        <v>419.05</v>
      </c>
      <c r="G5650">
        <v>44.95</v>
      </c>
    </row>
    <row r="5651" spans="1:7" ht="15.5" hidden="1" x14ac:dyDescent="0.35">
      <c r="A5651" t="s">
        <v>187</v>
      </c>
      <c r="B5651" t="s">
        <v>353</v>
      </c>
      <c r="C5651">
        <v>91500</v>
      </c>
      <c r="D5651">
        <v>2020</v>
      </c>
      <c r="E5651">
        <v>3</v>
      </c>
      <c r="F5651">
        <v>294.95999999999998</v>
      </c>
      <c r="G5651">
        <v>30</v>
      </c>
    </row>
    <row r="5652" spans="1:7" ht="15.5" hidden="1" x14ac:dyDescent="0.35">
      <c r="A5652" t="s">
        <v>187</v>
      </c>
      <c r="B5652" t="s">
        <v>353</v>
      </c>
      <c r="C5652">
        <v>91500</v>
      </c>
      <c r="D5652">
        <v>2020</v>
      </c>
      <c r="E5652">
        <v>4</v>
      </c>
      <c r="F5652">
        <v>0</v>
      </c>
      <c r="G5652">
        <v>0</v>
      </c>
    </row>
    <row r="5653" spans="1:7" ht="15.5" hidden="1" x14ac:dyDescent="0.35">
      <c r="A5653" t="s">
        <v>187</v>
      </c>
      <c r="B5653" t="s">
        <v>353</v>
      </c>
      <c r="C5653">
        <v>91500</v>
      </c>
      <c r="D5653">
        <v>2020</v>
      </c>
      <c r="E5653">
        <v>5</v>
      </c>
      <c r="F5653">
        <v>0</v>
      </c>
      <c r="G5653">
        <v>0</v>
      </c>
    </row>
    <row r="5654" spans="1:7" ht="15.5" hidden="1" x14ac:dyDescent="0.35">
      <c r="A5654" t="s">
        <v>187</v>
      </c>
      <c r="B5654" t="s">
        <v>353</v>
      </c>
      <c r="C5654">
        <v>91500</v>
      </c>
      <c r="D5654">
        <v>2020</v>
      </c>
      <c r="E5654">
        <v>6</v>
      </c>
      <c r="F5654">
        <v>0</v>
      </c>
      <c r="G5654">
        <v>0</v>
      </c>
    </row>
    <row r="5655" spans="1:7" ht="15.5" hidden="1" x14ac:dyDescent="0.35">
      <c r="A5655" t="s">
        <v>187</v>
      </c>
      <c r="B5655" t="s">
        <v>353</v>
      </c>
      <c r="C5655">
        <v>91500</v>
      </c>
      <c r="D5655">
        <v>2020</v>
      </c>
      <c r="E5655">
        <v>7</v>
      </c>
      <c r="F5655">
        <v>0.99</v>
      </c>
      <c r="G5655">
        <v>2</v>
      </c>
    </row>
    <row r="5656" spans="1:7" ht="15.5" hidden="1" x14ac:dyDescent="0.35">
      <c r="A5656" t="s">
        <v>187</v>
      </c>
      <c r="B5656" t="s">
        <v>353</v>
      </c>
      <c r="C5656">
        <v>91500</v>
      </c>
      <c r="D5656">
        <v>2020</v>
      </c>
      <c r="E5656">
        <v>8</v>
      </c>
      <c r="F5656">
        <v>136.58000000000001</v>
      </c>
      <c r="G5656">
        <v>20</v>
      </c>
    </row>
    <row r="5657" spans="1:7" ht="15.5" hidden="1" x14ac:dyDescent="0.35">
      <c r="A5657" t="s">
        <v>187</v>
      </c>
      <c r="B5657" t="s">
        <v>353</v>
      </c>
      <c r="C5657">
        <v>91500</v>
      </c>
      <c r="D5657">
        <v>2020</v>
      </c>
      <c r="E5657">
        <v>9</v>
      </c>
      <c r="F5657">
        <v>131.94999999999999</v>
      </c>
      <c r="G5657">
        <v>20</v>
      </c>
    </row>
    <row r="5658" spans="1:7" ht="15.5" hidden="1" x14ac:dyDescent="0.35">
      <c r="A5658" t="s">
        <v>187</v>
      </c>
      <c r="B5658" t="s">
        <v>353</v>
      </c>
      <c r="C5658">
        <v>91500</v>
      </c>
      <c r="D5658">
        <v>2020</v>
      </c>
      <c r="E5658">
        <v>10</v>
      </c>
      <c r="F5658">
        <v>145.63999999999999</v>
      </c>
      <c r="G5658">
        <v>25</v>
      </c>
    </row>
    <row r="5659" spans="1:7" ht="15.5" hidden="1" x14ac:dyDescent="0.35">
      <c r="A5659" t="s">
        <v>187</v>
      </c>
      <c r="B5659" t="s">
        <v>353</v>
      </c>
      <c r="C5659">
        <v>91500</v>
      </c>
      <c r="D5659">
        <v>2020</v>
      </c>
      <c r="E5659">
        <v>11</v>
      </c>
      <c r="F5659">
        <v>147.61000000000001</v>
      </c>
      <c r="G5659">
        <v>30</v>
      </c>
    </row>
    <row r="5660" spans="1:7" ht="15.5" hidden="1" x14ac:dyDescent="0.35">
      <c r="A5660" t="s">
        <v>187</v>
      </c>
      <c r="B5660" t="s">
        <v>353</v>
      </c>
      <c r="C5660">
        <v>91500</v>
      </c>
      <c r="D5660">
        <v>2020</v>
      </c>
      <c r="E5660">
        <v>12</v>
      </c>
      <c r="F5660">
        <v>228.07</v>
      </c>
      <c r="G5660">
        <v>36</v>
      </c>
    </row>
    <row r="5661" spans="1:7" ht="15.5" hidden="1" x14ac:dyDescent="0.35">
      <c r="A5661" t="s">
        <v>187</v>
      </c>
      <c r="B5661" t="s">
        <v>353</v>
      </c>
      <c r="C5661">
        <v>91500</v>
      </c>
      <c r="D5661">
        <v>2021</v>
      </c>
      <c r="E5661">
        <v>1</v>
      </c>
      <c r="F5661">
        <v>247.5</v>
      </c>
      <c r="G5661">
        <v>44</v>
      </c>
    </row>
    <row r="5662" spans="1:7" ht="15.5" hidden="1" x14ac:dyDescent="0.35">
      <c r="A5662" t="s">
        <v>187</v>
      </c>
      <c r="B5662" t="s">
        <v>353</v>
      </c>
      <c r="C5662">
        <v>91500</v>
      </c>
      <c r="D5662">
        <v>2021</v>
      </c>
      <c r="E5662">
        <v>2</v>
      </c>
      <c r="F5662">
        <v>31.13</v>
      </c>
      <c r="G5662">
        <v>8</v>
      </c>
    </row>
    <row r="5663" spans="1:7" ht="15.5" hidden="1" x14ac:dyDescent="0.35">
      <c r="A5663" t="s">
        <v>187</v>
      </c>
      <c r="B5663" t="s">
        <v>353</v>
      </c>
      <c r="C5663">
        <v>91500</v>
      </c>
      <c r="D5663">
        <v>2021</v>
      </c>
      <c r="E5663">
        <v>3</v>
      </c>
      <c r="F5663">
        <v>158.28</v>
      </c>
      <c r="G5663">
        <v>32</v>
      </c>
    </row>
    <row r="5664" spans="1:7" ht="15.5" hidden="1" x14ac:dyDescent="0.35">
      <c r="A5664" t="s">
        <v>187</v>
      </c>
      <c r="B5664" t="s">
        <v>353</v>
      </c>
      <c r="C5664">
        <v>91500</v>
      </c>
      <c r="D5664">
        <v>2021</v>
      </c>
      <c r="E5664">
        <v>4</v>
      </c>
      <c r="F5664">
        <v>69.69</v>
      </c>
      <c r="G5664">
        <v>20</v>
      </c>
    </row>
    <row r="5665" spans="1:7" ht="15.5" hidden="1" x14ac:dyDescent="0.35">
      <c r="A5665" t="s">
        <v>187</v>
      </c>
      <c r="B5665" t="s">
        <v>353</v>
      </c>
      <c r="C5665">
        <v>91500</v>
      </c>
      <c r="D5665">
        <v>2021</v>
      </c>
      <c r="E5665">
        <v>5</v>
      </c>
      <c r="F5665">
        <v>142.62</v>
      </c>
      <c r="G5665">
        <v>25.41</v>
      </c>
    </row>
    <row r="5666" spans="1:7" ht="15.5" hidden="1" x14ac:dyDescent="0.35">
      <c r="A5666" t="s">
        <v>187</v>
      </c>
      <c r="B5666" t="s">
        <v>353</v>
      </c>
      <c r="C5666">
        <v>91500</v>
      </c>
      <c r="D5666">
        <v>2021</v>
      </c>
      <c r="E5666">
        <v>6</v>
      </c>
      <c r="F5666">
        <v>138.01</v>
      </c>
      <c r="G5666">
        <v>24.59</v>
      </c>
    </row>
    <row r="5667" spans="1:7" ht="15.5" hidden="1" x14ac:dyDescent="0.35">
      <c r="A5667" t="s">
        <v>187</v>
      </c>
      <c r="B5667" t="s">
        <v>353</v>
      </c>
      <c r="C5667">
        <v>91500</v>
      </c>
      <c r="D5667">
        <v>2021</v>
      </c>
      <c r="E5667">
        <v>7</v>
      </c>
      <c r="F5667">
        <v>232.02</v>
      </c>
      <c r="G5667">
        <v>36</v>
      </c>
    </row>
    <row r="5668" spans="1:7" ht="15.5" hidden="1" x14ac:dyDescent="0.35">
      <c r="A5668" t="s">
        <v>187</v>
      </c>
      <c r="B5668" t="s">
        <v>353</v>
      </c>
      <c r="C5668">
        <v>91500</v>
      </c>
      <c r="D5668">
        <v>2021</v>
      </c>
      <c r="E5668">
        <v>8</v>
      </c>
      <c r="F5668">
        <v>274.75</v>
      </c>
      <c r="G5668">
        <v>40</v>
      </c>
    </row>
    <row r="5669" spans="1:7" ht="15.5" hidden="1" x14ac:dyDescent="0.35">
      <c r="A5669" t="s">
        <v>187</v>
      </c>
      <c r="B5669" t="s">
        <v>353</v>
      </c>
      <c r="C5669">
        <v>91500</v>
      </c>
      <c r="D5669">
        <v>2021</v>
      </c>
      <c r="E5669">
        <v>9</v>
      </c>
      <c r="F5669">
        <v>198.33</v>
      </c>
      <c r="G5669">
        <v>29</v>
      </c>
    </row>
    <row r="5670" spans="1:7" ht="15.5" hidden="1" x14ac:dyDescent="0.35">
      <c r="A5670" t="s">
        <v>187</v>
      </c>
      <c r="B5670" t="s">
        <v>353</v>
      </c>
      <c r="C5670">
        <v>91500</v>
      </c>
      <c r="D5670">
        <v>2021</v>
      </c>
      <c r="E5670">
        <v>10</v>
      </c>
      <c r="F5670">
        <v>338.72</v>
      </c>
      <c r="G5670">
        <v>46</v>
      </c>
    </row>
    <row r="5671" spans="1:7" ht="15.5" hidden="1" x14ac:dyDescent="0.35">
      <c r="A5671" t="s">
        <v>187</v>
      </c>
      <c r="B5671" t="s">
        <v>353</v>
      </c>
      <c r="C5671">
        <v>91500</v>
      </c>
      <c r="D5671">
        <v>2021</v>
      </c>
      <c r="E5671">
        <v>11</v>
      </c>
      <c r="F5671">
        <v>398.12</v>
      </c>
      <c r="G5671">
        <v>38</v>
      </c>
    </row>
    <row r="5672" spans="1:7" ht="15.5" hidden="1" x14ac:dyDescent="0.35">
      <c r="A5672" t="s">
        <v>187</v>
      </c>
      <c r="B5672" t="s">
        <v>353</v>
      </c>
      <c r="C5672">
        <v>91500</v>
      </c>
      <c r="D5672">
        <v>2021</v>
      </c>
      <c r="E5672">
        <v>12</v>
      </c>
      <c r="F5672">
        <v>285.08</v>
      </c>
      <c r="G5672">
        <v>59</v>
      </c>
    </row>
    <row r="5673" spans="1:7" ht="15.5" hidden="1" x14ac:dyDescent="0.35">
      <c r="A5673" t="s">
        <v>187</v>
      </c>
      <c r="B5673" t="s">
        <v>353</v>
      </c>
      <c r="C5673">
        <v>91500</v>
      </c>
      <c r="D5673">
        <v>2022</v>
      </c>
      <c r="E5673">
        <v>1</v>
      </c>
      <c r="F5673">
        <v>359.7</v>
      </c>
      <c r="G5673">
        <v>68</v>
      </c>
    </row>
    <row r="5674" spans="1:7" ht="15.5" hidden="1" x14ac:dyDescent="0.35">
      <c r="A5674" t="s">
        <v>187</v>
      </c>
      <c r="B5674" t="s">
        <v>353</v>
      </c>
      <c r="C5674">
        <v>91500</v>
      </c>
      <c r="D5674">
        <v>2022</v>
      </c>
      <c r="E5674">
        <v>2</v>
      </c>
      <c r="F5674">
        <v>357.36</v>
      </c>
      <c r="G5674">
        <v>32</v>
      </c>
    </row>
    <row r="5675" spans="1:7" ht="15.5" hidden="1" x14ac:dyDescent="0.35">
      <c r="A5675" t="s">
        <v>187</v>
      </c>
      <c r="B5675" t="s">
        <v>353</v>
      </c>
      <c r="C5675">
        <v>91500</v>
      </c>
      <c r="D5675">
        <v>2022</v>
      </c>
      <c r="E5675">
        <v>3</v>
      </c>
      <c r="F5675">
        <v>162.18</v>
      </c>
      <c r="G5675">
        <v>13.37</v>
      </c>
    </row>
    <row r="5676" spans="1:7" ht="15.5" hidden="1" x14ac:dyDescent="0.35">
      <c r="A5676" t="s">
        <v>187</v>
      </c>
      <c r="B5676" t="s">
        <v>353</v>
      </c>
      <c r="C5676">
        <v>91500</v>
      </c>
      <c r="D5676">
        <v>2023</v>
      </c>
      <c r="E5676">
        <v>1</v>
      </c>
      <c r="F5676">
        <v>0</v>
      </c>
      <c r="G5676">
        <v>0</v>
      </c>
    </row>
    <row r="5677" spans="1:7" ht="15.5" hidden="1" x14ac:dyDescent="0.35">
      <c r="A5677" t="s">
        <v>187</v>
      </c>
      <c r="B5677" t="s">
        <v>353</v>
      </c>
      <c r="C5677">
        <v>91500</v>
      </c>
      <c r="D5677">
        <v>2023</v>
      </c>
      <c r="E5677">
        <v>2</v>
      </c>
      <c r="F5677">
        <v>0</v>
      </c>
      <c r="G5677">
        <v>0</v>
      </c>
    </row>
    <row r="5678" spans="1:7" ht="15.5" hidden="1" x14ac:dyDescent="0.35">
      <c r="A5678" t="s">
        <v>187</v>
      </c>
      <c r="B5678" t="s">
        <v>353</v>
      </c>
      <c r="C5678">
        <v>91500</v>
      </c>
      <c r="D5678">
        <v>2023</v>
      </c>
      <c r="E5678">
        <v>3</v>
      </c>
      <c r="F5678">
        <v>304.02999999999997</v>
      </c>
      <c r="G5678">
        <v>30.99</v>
      </c>
    </row>
    <row r="5679" spans="1:7" ht="15.5" hidden="1" x14ac:dyDescent="0.35">
      <c r="A5679" t="s">
        <v>187</v>
      </c>
      <c r="B5679" t="s">
        <v>353</v>
      </c>
      <c r="C5679">
        <v>91500</v>
      </c>
      <c r="D5679">
        <v>2023</v>
      </c>
      <c r="E5679">
        <v>4</v>
      </c>
      <c r="F5679">
        <v>359.86</v>
      </c>
      <c r="G5679">
        <v>35</v>
      </c>
    </row>
    <row r="5680" spans="1:7" ht="15.5" hidden="1" x14ac:dyDescent="0.35">
      <c r="A5680" t="s">
        <v>187</v>
      </c>
      <c r="B5680" t="s">
        <v>353</v>
      </c>
      <c r="C5680">
        <v>91500</v>
      </c>
      <c r="D5680">
        <v>2023</v>
      </c>
      <c r="E5680">
        <v>5</v>
      </c>
      <c r="F5680">
        <v>402</v>
      </c>
      <c r="G5680">
        <v>34</v>
      </c>
    </row>
    <row r="5681" spans="1:7" ht="15.5" hidden="1" x14ac:dyDescent="0.35">
      <c r="A5681" t="s">
        <v>187</v>
      </c>
      <c r="B5681" t="s">
        <v>353</v>
      </c>
      <c r="C5681">
        <v>91500</v>
      </c>
      <c r="D5681">
        <v>2023</v>
      </c>
      <c r="E5681">
        <v>6</v>
      </c>
      <c r="F5681">
        <v>421.52</v>
      </c>
      <c r="G5681">
        <v>58</v>
      </c>
    </row>
    <row r="5682" spans="1:7" ht="15.5" hidden="1" x14ac:dyDescent="0.35">
      <c r="A5682" t="s">
        <v>187</v>
      </c>
      <c r="B5682" t="s">
        <v>353</v>
      </c>
      <c r="C5682">
        <v>91500</v>
      </c>
      <c r="D5682">
        <v>2023</v>
      </c>
      <c r="E5682">
        <v>7</v>
      </c>
      <c r="F5682">
        <v>409.05</v>
      </c>
      <c r="G5682">
        <v>37</v>
      </c>
    </row>
    <row r="5683" spans="1:7" ht="15.5" hidden="1" x14ac:dyDescent="0.35">
      <c r="A5683" t="s">
        <v>187</v>
      </c>
      <c r="B5683" t="s">
        <v>353</v>
      </c>
      <c r="C5683">
        <v>91500</v>
      </c>
      <c r="D5683">
        <v>2023</v>
      </c>
      <c r="E5683">
        <v>8</v>
      </c>
      <c r="F5683">
        <v>412.18</v>
      </c>
      <c r="G5683">
        <v>47</v>
      </c>
    </row>
    <row r="5684" spans="1:7" ht="15.5" hidden="1" x14ac:dyDescent="0.35">
      <c r="A5684" t="s">
        <v>187</v>
      </c>
      <c r="B5684" t="s">
        <v>353</v>
      </c>
      <c r="C5684">
        <v>91500</v>
      </c>
      <c r="D5684">
        <v>2023</v>
      </c>
      <c r="E5684">
        <v>9</v>
      </c>
      <c r="F5684">
        <v>433.75</v>
      </c>
      <c r="G5684">
        <v>38</v>
      </c>
    </row>
    <row r="5685" spans="1:7" ht="15.5" hidden="1" x14ac:dyDescent="0.35">
      <c r="A5685" t="s">
        <v>187</v>
      </c>
      <c r="B5685" t="s">
        <v>353</v>
      </c>
      <c r="C5685">
        <v>91500</v>
      </c>
      <c r="D5685">
        <v>2023</v>
      </c>
      <c r="E5685">
        <v>10</v>
      </c>
      <c r="F5685">
        <v>424.5</v>
      </c>
      <c r="G5685">
        <v>39</v>
      </c>
    </row>
    <row r="5686" spans="1:7" ht="15.5" hidden="1" x14ac:dyDescent="0.35">
      <c r="A5686" t="s">
        <v>187</v>
      </c>
      <c r="B5686" t="s">
        <v>353</v>
      </c>
      <c r="C5686">
        <v>91500</v>
      </c>
      <c r="D5686">
        <v>2023</v>
      </c>
      <c r="E5686">
        <v>11</v>
      </c>
      <c r="F5686">
        <v>439.55</v>
      </c>
      <c r="G5686">
        <v>54</v>
      </c>
    </row>
    <row r="5687" spans="1:7" ht="15.5" hidden="1" x14ac:dyDescent="0.35">
      <c r="A5687" t="s">
        <v>187</v>
      </c>
      <c r="B5687" t="s">
        <v>353</v>
      </c>
      <c r="C5687">
        <v>91500</v>
      </c>
      <c r="D5687">
        <v>2023</v>
      </c>
      <c r="E5687">
        <v>12</v>
      </c>
      <c r="F5687">
        <v>435.87</v>
      </c>
      <c r="G5687">
        <v>46</v>
      </c>
    </row>
    <row r="5688" spans="1:7" ht="15.5" hidden="1" x14ac:dyDescent="0.35">
      <c r="A5688" t="s">
        <v>187</v>
      </c>
      <c r="B5688" t="s">
        <v>353</v>
      </c>
      <c r="C5688">
        <v>91500</v>
      </c>
      <c r="D5688">
        <v>2024</v>
      </c>
      <c r="E5688">
        <v>1</v>
      </c>
      <c r="F5688">
        <v>440.98</v>
      </c>
      <c r="G5688">
        <v>48</v>
      </c>
    </row>
    <row r="5689" spans="1:7" ht="15.5" hidden="1" x14ac:dyDescent="0.35">
      <c r="A5689" t="s">
        <v>187</v>
      </c>
      <c r="B5689" t="s">
        <v>353</v>
      </c>
      <c r="C5689">
        <v>91500</v>
      </c>
      <c r="D5689">
        <v>2024</v>
      </c>
      <c r="E5689">
        <v>2</v>
      </c>
      <c r="F5689">
        <v>451.44</v>
      </c>
      <c r="G5689">
        <v>45</v>
      </c>
    </row>
    <row r="5690" spans="1:7" ht="15.5" hidden="1" x14ac:dyDescent="0.35">
      <c r="A5690" t="s">
        <v>187</v>
      </c>
      <c r="B5690" t="s">
        <v>353</v>
      </c>
      <c r="C5690">
        <v>91500</v>
      </c>
      <c r="D5690">
        <v>2024</v>
      </c>
      <c r="E5690">
        <v>3</v>
      </c>
      <c r="F5690">
        <v>498.74</v>
      </c>
      <c r="G5690">
        <v>44</v>
      </c>
    </row>
    <row r="5691" spans="1:7" ht="15.5" hidden="1" x14ac:dyDescent="0.35">
      <c r="A5691" t="s">
        <v>187</v>
      </c>
      <c r="B5691" t="s">
        <v>353</v>
      </c>
      <c r="C5691">
        <v>91500</v>
      </c>
      <c r="D5691">
        <v>2024</v>
      </c>
      <c r="E5691">
        <v>4</v>
      </c>
      <c r="F5691">
        <v>411.84</v>
      </c>
      <c r="G5691">
        <v>47</v>
      </c>
    </row>
    <row r="5692" spans="1:7" ht="15.5" hidden="1" x14ac:dyDescent="0.35">
      <c r="A5692" t="s">
        <v>187</v>
      </c>
      <c r="B5692" t="s">
        <v>353</v>
      </c>
      <c r="C5692">
        <v>91500</v>
      </c>
      <c r="D5692">
        <v>2024</v>
      </c>
      <c r="E5692">
        <v>5</v>
      </c>
      <c r="F5692">
        <v>393.03</v>
      </c>
      <c r="G5692">
        <v>41</v>
      </c>
    </row>
    <row r="5693" spans="1:7" ht="15.5" hidden="1" x14ac:dyDescent="0.35">
      <c r="A5693" t="s">
        <v>187</v>
      </c>
      <c r="B5693" t="s">
        <v>353</v>
      </c>
      <c r="C5693">
        <v>91500</v>
      </c>
      <c r="D5693">
        <v>2024</v>
      </c>
      <c r="E5693">
        <v>6</v>
      </c>
      <c r="F5693">
        <v>451.7</v>
      </c>
      <c r="G5693">
        <v>50</v>
      </c>
    </row>
    <row r="5694" spans="1:7" ht="15.5" hidden="1" x14ac:dyDescent="0.35">
      <c r="A5694" t="s">
        <v>187</v>
      </c>
      <c r="B5694" t="s">
        <v>353</v>
      </c>
      <c r="C5694">
        <v>91500</v>
      </c>
      <c r="D5694">
        <v>2024</v>
      </c>
      <c r="E5694">
        <v>7</v>
      </c>
      <c r="F5694">
        <v>435.39</v>
      </c>
      <c r="G5694">
        <v>46</v>
      </c>
    </row>
    <row r="5695" spans="1:7" ht="15.5" hidden="1" x14ac:dyDescent="0.35">
      <c r="A5695" t="s">
        <v>187</v>
      </c>
      <c r="B5695" t="s">
        <v>353</v>
      </c>
      <c r="C5695">
        <v>91500</v>
      </c>
      <c r="D5695">
        <v>2024</v>
      </c>
      <c r="E5695">
        <v>8</v>
      </c>
      <c r="F5695">
        <v>477.26</v>
      </c>
      <c r="G5695">
        <v>53</v>
      </c>
    </row>
    <row r="5696" spans="1:7" ht="15.5" hidden="1" x14ac:dyDescent="0.35">
      <c r="A5696" t="s">
        <v>187</v>
      </c>
      <c r="B5696" t="s">
        <v>353</v>
      </c>
      <c r="C5696">
        <v>91500</v>
      </c>
      <c r="D5696">
        <v>2024</v>
      </c>
      <c r="E5696">
        <v>9</v>
      </c>
      <c r="F5696">
        <v>416.5</v>
      </c>
      <c r="G5696">
        <v>43</v>
      </c>
    </row>
    <row r="5697" spans="1:7" ht="15.5" hidden="1" x14ac:dyDescent="0.35">
      <c r="A5697" t="s">
        <v>187</v>
      </c>
      <c r="B5697" t="s">
        <v>353</v>
      </c>
      <c r="C5697">
        <v>91500</v>
      </c>
      <c r="D5697">
        <v>2024</v>
      </c>
      <c r="E5697">
        <v>10</v>
      </c>
      <c r="F5697">
        <v>478.45</v>
      </c>
      <c r="G5697">
        <v>43</v>
      </c>
    </row>
    <row r="5698" spans="1:7" ht="15.5" hidden="1" x14ac:dyDescent="0.35">
      <c r="A5698" t="s">
        <v>187</v>
      </c>
      <c r="B5698" t="s">
        <v>353</v>
      </c>
      <c r="C5698">
        <v>91500</v>
      </c>
      <c r="D5698">
        <v>2024</v>
      </c>
      <c r="E5698">
        <v>11</v>
      </c>
      <c r="F5698">
        <v>482.89</v>
      </c>
      <c r="G5698">
        <v>52</v>
      </c>
    </row>
    <row r="5699" spans="1:7" ht="15.5" hidden="1" x14ac:dyDescent="0.35">
      <c r="A5699" t="s">
        <v>187</v>
      </c>
      <c r="B5699" t="s">
        <v>353</v>
      </c>
      <c r="C5699">
        <v>91500</v>
      </c>
      <c r="D5699">
        <v>2024</v>
      </c>
      <c r="E5699">
        <v>12</v>
      </c>
      <c r="F5699">
        <v>435.1</v>
      </c>
      <c r="G5699">
        <v>51</v>
      </c>
    </row>
    <row r="5700" spans="1:7" ht="15.5" x14ac:dyDescent="0.35">
      <c r="A5700" t="s">
        <v>187</v>
      </c>
      <c r="B5700" t="s">
        <v>353</v>
      </c>
      <c r="C5700">
        <v>91500</v>
      </c>
      <c r="D5700">
        <v>2025</v>
      </c>
      <c r="E5700">
        <v>1</v>
      </c>
      <c r="F5700">
        <v>484.98</v>
      </c>
      <c r="G5700">
        <v>51</v>
      </c>
    </row>
    <row r="5701" spans="1:7" ht="15.5" x14ac:dyDescent="0.35">
      <c r="A5701" t="s">
        <v>187</v>
      </c>
      <c r="B5701" t="s">
        <v>353</v>
      </c>
      <c r="C5701">
        <v>91500</v>
      </c>
      <c r="D5701">
        <v>2025</v>
      </c>
      <c r="E5701">
        <v>2</v>
      </c>
      <c r="F5701">
        <v>358.05</v>
      </c>
      <c r="G5701">
        <v>41</v>
      </c>
    </row>
    <row r="5702" spans="1:7" ht="15.5" x14ac:dyDescent="0.35">
      <c r="A5702" t="s">
        <v>187</v>
      </c>
      <c r="B5702" t="s">
        <v>353</v>
      </c>
      <c r="C5702">
        <v>91500</v>
      </c>
      <c r="D5702">
        <v>2025</v>
      </c>
      <c r="E5702">
        <v>3</v>
      </c>
      <c r="F5702">
        <v>444.07</v>
      </c>
      <c r="G5702">
        <v>41</v>
      </c>
    </row>
    <row r="5703" spans="1:7" ht="15.5" x14ac:dyDescent="0.35">
      <c r="A5703" t="s">
        <v>187</v>
      </c>
      <c r="B5703" t="s">
        <v>353</v>
      </c>
      <c r="C5703">
        <v>91500</v>
      </c>
      <c r="D5703">
        <v>2025</v>
      </c>
      <c r="E5703">
        <v>4</v>
      </c>
      <c r="F5703">
        <v>450.86</v>
      </c>
      <c r="G5703">
        <v>45</v>
      </c>
    </row>
    <row r="5704" spans="1:7" ht="15.5" x14ac:dyDescent="0.35">
      <c r="A5704" t="s">
        <v>187</v>
      </c>
      <c r="B5704" t="s">
        <v>353</v>
      </c>
      <c r="C5704">
        <v>91500</v>
      </c>
      <c r="D5704">
        <v>2025</v>
      </c>
      <c r="E5704">
        <v>5</v>
      </c>
      <c r="F5704">
        <v>479.27</v>
      </c>
      <c r="G5704">
        <v>47</v>
      </c>
    </row>
    <row r="5705" spans="1:7" ht="15.5" x14ac:dyDescent="0.35">
      <c r="A5705" t="s">
        <v>187</v>
      </c>
      <c r="B5705" t="s">
        <v>353</v>
      </c>
      <c r="C5705">
        <v>91500</v>
      </c>
      <c r="D5705">
        <v>2025</v>
      </c>
      <c r="E5705">
        <v>6</v>
      </c>
      <c r="F5705">
        <v>423.7</v>
      </c>
      <c r="G5705">
        <v>47</v>
      </c>
    </row>
    <row r="5706" spans="1:7" ht="15.5" x14ac:dyDescent="0.35">
      <c r="A5706" t="s">
        <v>187</v>
      </c>
      <c r="B5706" t="s">
        <v>353</v>
      </c>
      <c r="C5706">
        <v>91500</v>
      </c>
      <c r="D5706">
        <v>2025</v>
      </c>
      <c r="E5706">
        <v>7</v>
      </c>
      <c r="F5706">
        <v>452.98</v>
      </c>
      <c r="G5706">
        <v>46</v>
      </c>
    </row>
    <row r="5707" spans="1:7" ht="15.5" x14ac:dyDescent="0.35">
      <c r="A5707" t="s">
        <v>187</v>
      </c>
      <c r="B5707" t="s">
        <v>353</v>
      </c>
      <c r="C5707">
        <v>91500</v>
      </c>
      <c r="D5707">
        <v>2025</v>
      </c>
      <c r="E5707">
        <v>8</v>
      </c>
      <c r="F5707">
        <v>91.9</v>
      </c>
      <c r="G5707">
        <v>8</v>
      </c>
    </row>
    <row r="5708" spans="1:7" ht="15.5" x14ac:dyDescent="0.35">
      <c r="A5708" t="s">
        <v>187</v>
      </c>
      <c r="B5708" t="s">
        <v>353</v>
      </c>
      <c r="C5708">
        <v>91500</v>
      </c>
      <c r="D5708">
        <v>2025</v>
      </c>
      <c r="E5708">
        <v>9</v>
      </c>
      <c r="F5708">
        <v>0</v>
      </c>
      <c r="G5708">
        <v>0</v>
      </c>
    </row>
    <row r="5709" spans="1:7" ht="15.5" x14ac:dyDescent="0.35">
      <c r="A5709" t="s">
        <v>187</v>
      </c>
      <c r="B5709" t="s">
        <v>353</v>
      </c>
      <c r="C5709">
        <v>91500</v>
      </c>
      <c r="D5709">
        <v>2025</v>
      </c>
      <c r="E5709">
        <v>10</v>
      </c>
      <c r="F5709">
        <v>0</v>
      </c>
      <c r="G5709">
        <v>0</v>
      </c>
    </row>
    <row r="5710" spans="1:7" ht="15.5" x14ac:dyDescent="0.35">
      <c r="A5710" t="s">
        <v>187</v>
      </c>
      <c r="B5710" t="s">
        <v>353</v>
      </c>
      <c r="C5710">
        <v>91500</v>
      </c>
      <c r="D5710">
        <v>2025</v>
      </c>
      <c r="E5710">
        <v>11</v>
      </c>
      <c r="F5710">
        <v>0</v>
      </c>
      <c r="G5710">
        <v>0</v>
      </c>
    </row>
    <row r="5711" spans="1:7" ht="15.5" hidden="1" x14ac:dyDescent="0.35">
      <c r="A5711" t="s">
        <v>187</v>
      </c>
      <c r="B5711" t="s">
        <v>353</v>
      </c>
      <c r="C5711">
        <v>91501</v>
      </c>
      <c r="D5711">
        <v>2017</v>
      </c>
      <c r="E5711">
        <v>11</v>
      </c>
      <c r="F5711">
        <v>6.9</v>
      </c>
      <c r="G5711">
        <v>2</v>
      </c>
    </row>
    <row r="5712" spans="1:7" ht="15.5" hidden="1" x14ac:dyDescent="0.35">
      <c r="A5712" t="s">
        <v>187</v>
      </c>
      <c r="B5712" t="s">
        <v>353</v>
      </c>
      <c r="C5712">
        <v>91501</v>
      </c>
      <c r="D5712">
        <v>2017</v>
      </c>
      <c r="E5712">
        <v>12</v>
      </c>
      <c r="F5712">
        <v>401.57</v>
      </c>
      <c r="G5712">
        <v>36</v>
      </c>
    </row>
    <row r="5713" spans="1:7" ht="15.5" hidden="1" x14ac:dyDescent="0.35">
      <c r="A5713" t="s">
        <v>187</v>
      </c>
      <c r="B5713" t="s">
        <v>353</v>
      </c>
      <c r="C5713">
        <v>91501</v>
      </c>
      <c r="D5713">
        <v>2018</v>
      </c>
      <c r="E5713">
        <v>1</v>
      </c>
      <c r="F5713">
        <v>388.4</v>
      </c>
      <c r="G5713">
        <v>41</v>
      </c>
    </row>
    <row r="5714" spans="1:7" ht="15.5" hidden="1" x14ac:dyDescent="0.35">
      <c r="A5714" t="s">
        <v>187</v>
      </c>
      <c r="B5714" t="s">
        <v>353</v>
      </c>
      <c r="C5714">
        <v>91501</v>
      </c>
      <c r="D5714">
        <v>2018</v>
      </c>
      <c r="E5714">
        <v>2</v>
      </c>
      <c r="F5714">
        <v>310.08</v>
      </c>
      <c r="G5714">
        <v>41</v>
      </c>
    </row>
    <row r="5715" spans="1:7" ht="15.5" hidden="1" x14ac:dyDescent="0.35">
      <c r="A5715" t="s">
        <v>187</v>
      </c>
      <c r="B5715" t="s">
        <v>353</v>
      </c>
      <c r="C5715">
        <v>91501</v>
      </c>
      <c r="D5715">
        <v>2018</v>
      </c>
      <c r="E5715">
        <v>3</v>
      </c>
      <c r="F5715">
        <v>402.65</v>
      </c>
      <c r="G5715">
        <v>47</v>
      </c>
    </row>
    <row r="5716" spans="1:7" ht="15.5" hidden="1" x14ac:dyDescent="0.35">
      <c r="A5716" t="s">
        <v>187</v>
      </c>
      <c r="B5716" t="s">
        <v>353</v>
      </c>
      <c r="C5716">
        <v>91501</v>
      </c>
      <c r="D5716">
        <v>2018</v>
      </c>
      <c r="E5716">
        <v>4</v>
      </c>
      <c r="F5716">
        <v>376.95</v>
      </c>
      <c r="G5716">
        <v>38</v>
      </c>
    </row>
    <row r="5717" spans="1:7" ht="15.5" hidden="1" x14ac:dyDescent="0.35">
      <c r="A5717" t="s">
        <v>187</v>
      </c>
      <c r="B5717" t="s">
        <v>353</v>
      </c>
      <c r="C5717">
        <v>91501</v>
      </c>
      <c r="D5717">
        <v>2018</v>
      </c>
      <c r="E5717">
        <v>5</v>
      </c>
      <c r="F5717">
        <v>430.4</v>
      </c>
      <c r="G5717">
        <v>47</v>
      </c>
    </row>
    <row r="5718" spans="1:7" ht="15.5" hidden="1" x14ac:dyDescent="0.35">
      <c r="A5718" t="s">
        <v>187</v>
      </c>
      <c r="B5718" t="s">
        <v>353</v>
      </c>
      <c r="C5718">
        <v>91501</v>
      </c>
      <c r="D5718">
        <v>2018</v>
      </c>
      <c r="E5718">
        <v>6</v>
      </c>
      <c r="F5718">
        <v>388.25</v>
      </c>
      <c r="G5718">
        <v>38</v>
      </c>
    </row>
    <row r="5719" spans="1:7" ht="15.5" hidden="1" x14ac:dyDescent="0.35">
      <c r="A5719" t="s">
        <v>187</v>
      </c>
      <c r="B5719" t="s">
        <v>353</v>
      </c>
      <c r="C5719">
        <v>91501</v>
      </c>
      <c r="D5719">
        <v>2018</v>
      </c>
      <c r="E5719">
        <v>7</v>
      </c>
      <c r="F5719">
        <v>412.6</v>
      </c>
      <c r="G5719">
        <v>45</v>
      </c>
    </row>
    <row r="5720" spans="1:7" ht="15.5" hidden="1" x14ac:dyDescent="0.35">
      <c r="A5720" t="s">
        <v>187</v>
      </c>
      <c r="B5720" t="s">
        <v>353</v>
      </c>
      <c r="C5720">
        <v>91501</v>
      </c>
      <c r="D5720">
        <v>2018</v>
      </c>
      <c r="E5720">
        <v>8</v>
      </c>
      <c r="F5720">
        <v>394.85</v>
      </c>
      <c r="G5720">
        <v>44</v>
      </c>
    </row>
    <row r="5721" spans="1:7" ht="15.5" hidden="1" x14ac:dyDescent="0.35">
      <c r="A5721" t="s">
        <v>187</v>
      </c>
      <c r="B5721" t="s">
        <v>353</v>
      </c>
      <c r="C5721">
        <v>91501</v>
      </c>
      <c r="D5721">
        <v>2018</v>
      </c>
      <c r="E5721">
        <v>9</v>
      </c>
      <c r="F5721">
        <v>385.38</v>
      </c>
      <c r="G5721">
        <v>40</v>
      </c>
    </row>
    <row r="5722" spans="1:7" ht="15.5" hidden="1" x14ac:dyDescent="0.35">
      <c r="A5722" t="s">
        <v>187</v>
      </c>
      <c r="B5722" t="s">
        <v>353</v>
      </c>
      <c r="C5722">
        <v>91501</v>
      </c>
      <c r="D5722">
        <v>2018</v>
      </c>
      <c r="E5722">
        <v>10</v>
      </c>
      <c r="F5722">
        <v>418.12</v>
      </c>
      <c r="G5722">
        <v>54</v>
      </c>
    </row>
    <row r="5723" spans="1:7" ht="15.5" hidden="1" x14ac:dyDescent="0.35">
      <c r="A5723" t="s">
        <v>187</v>
      </c>
      <c r="B5723" t="s">
        <v>353</v>
      </c>
      <c r="C5723">
        <v>91501</v>
      </c>
      <c r="D5723">
        <v>2018</v>
      </c>
      <c r="E5723">
        <v>11</v>
      </c>
      <c r="F5723">
        <v>415.92</v>
      </c>
      <c r="G5723">
        <v>42</v>
      </c>
    </row>
    <row r="5724" spans="1:7" ht="15.5" hidden="1" x14ac:dyDescent="0.35">
      <c r="A5724" t="s">
        <v>187</v>
      </c>
      <c r="B5724" t="s">
        <v>353</v>
      </c>
      <c r="C5724">
        <v>91501</v>
      </c>
      <c r="D5724">
        <v>2018</v>
      </c>
      <c r="E5724">
        <v>12</v>
      </c>
      <c r="F5724">
        <v>440.38</v>
      </c>
      <c r="G5724">
        <v>49</v>
      </c>
    </row>
    <row r="5725" spans="1:7" ht="15.5" hidden="1" x14ac:dyDescent="0.35">
      <c r="A5725" t="s">
        <v>187</v>
      </c>
      <c r="B5725" t="s">
        <v>353</v>
      </c>
      <c r="C5725">
        <v>91501</v>
      </c>
      <c r="D5725">
        <v>2019</v>
      </c>
      <c r="E5725">
        <v>1</v>
      </c>
      <c r="F5725">
        <v>450.02</v>
      </c>
      <c r="G5725">
        <v>50</v>
      </c>
    </row>
    <row r="5726" spans="1:7" ht="15.5" hidden="1" x14ac:dyDescent="0.35">
      <c r="A5726" t="s">
        <v>187</v>
      </c>
      <c r="B5726" t="s">
        <v>353</v>
      </c>
      <c r="C5726">
        <v>91501</v>
      </c>
      <c r="D5726">
        <v>2019</v>
      </c>
      <c r="E5726">
        <v>2</v>
      </c>
      <c r="F5726">
        <v>354.16</v>
      </c>
      <c r="G5726">
        <v>45</v>
      </c>
    </row>
    <row r="5727" spans="1:7" ht="15.5" hidden="1" x14ac:dyDescent="0.35">
      <c r="A5727" t="s">
        <v>187</v>
      </c>
      <c r="B5727" t="s">
        <v>353</v>
      </c>
      <c r="C5727">
        <v>91501</v>
      </c>
      <c r="D5727">
        <v>2019</v>
      </c>
      <c r="E5727">
        <v>3</v>
      </c>
      <c r="F5727">
        <v>125.24</v>
      </c>
      <c r="G5727">
        <v>18</v>
      </c>
    </row>
    <row r="5728" spans="1:7" ht="15.5" hidden="1" x14ac:dyDescent="0.35">
      <c r="A5728" t="s">
        <v>187</v>
      </c>
      <c r="B5728" t="s">
        <v>353</v>
      </c>
      <c r="C5728">
        <v>91501</v>
      </c>
      <c r="D5728">
        <v>2019</v>
      </c>
      <c r="E5728">
        <v>4</v>
      </c>
      <c r="F5728">
        <v>0</v>
      </c>
      <c r="G5728">
        <v>0</v>
      </c>
    </row>
    <row r="5729" spans="1:7" ht="15.5" hidden="1" x14ac:dyDescent="0.35">
      <c r="A5729" t="s">
        <v>187</v>
      </c>
      <c r="B5729" t="s">
        <v>353</v>
      </c>
      <c r="C5729">
        <v>91501</v>
      </c>
      <c r="D5729">
        <v>2019</v>
      </c>
      <c r="E5729">
        <v>5</v>
      </c>
      <c r="F5729">
        <v>0</v>
      </c>
      <c r="G5729">
        <v>0</v>
      </c>
    </row>
    <row r="5730" spans="1:7" ht="15.5" hidden="1" x14ac:dyDescent="0.35">
      <c r="A5730" t="s">
        <v>187</v>
      </c>
      <c r="B5730" t="s">
        <v>353</v>
      </c>
      <c r="C5730">
        <v>91501</v>
      </c>
      <c r="D5730">
        <v>2019</v>
      </c>
      <c r="E5730">
        <v>6</v>
      </c>
      <c r="F5730">
        <v>0</v>
      </c>
      <c r="G5730">
        <v>0</v>
      </c>
    </row>
    <row r="5731" spans="1:7" ht="15.5" hidden="1" x14ac:dyDescent="0.35">
      <c r="A5731" t="s">
        <v>187</v>
      </c>
      <c r="B5731" t="s">
        <v>353</v>
      </c>
      <c r="C5731">
        <v>91501</v>
      </c>
      <c r="D5731">
        <v>2019</v>
      </c>
      <c r="E5731">
        <v>7</v>
      </c>
      <c r="F5731">
        <v>0</v>
      </c>
      <c r="G5731">
        <v>0</v>
      </c>
    </row>
    <row r="5732" spans="1:7" ht="15.5" hidden="1" x14ac:dyDescent="0.35">
      <c r="A5732" t="s">
        <v>187</v>
      </c>
      <c r="B5732" t="s">
        <v>353</v>
      </c>
      <c r="C5732">
        <v>91501</v>
      </c>
      <c r="D5732">
        <v>2019</v>
      </c>
      <c r="E5732">
        <v>8</v>
      </c>
      <c r="F5732">
        <v>0</v>
      </c>
      <c r="G5732">
        <v>0</v>
      </c>
    </row>
    <row r="5733" spans="1:7" ht="15.5" hidden="1" x14ac:dyDescent="0.35">
      <c r="A5733" t="s">
        <v>187</v>
      </c>
      <c r="B5733" t="s">
        <v>353</v>
      </c>
      <c r="C5733">
        <v>91501</v>
      </c>
      <c r="D5733">
        <v>2019</v>
      </c>
      <c r="E5733">
        <v>9</v>
      </c>
      <c r="F5733">
        <v>0</v>
      </c>
      <c r="G5733">
        <v>0</v>
      </c>
    </row>
    <row r="5734" spans="1:7" ht="15.5" hidden="1" x14ac:dyDescent="0.35">
      <c r="A5734" t="s">
        <v>187</v>
      </c>
      <c r="B5734" t="s">
        <v>353</v>
      </c>
      <c r="C5734">
        <v>91501</v>
      </c>
      <c r="D5734">
        <v>2019</v>
      </c>
      <c r="E5734">
        <v>10</v>
      </c>
      <c r="F5734">
        <v>225.49</v>
      </c>
      <c r="G5734">
        <v>38.31</v>
      </c>
    </row>
    <row r="5735" spans="1:7" ht="15.5" hidden="1" x14ac:dyDescent="0.35">
      <c r="A5735" t="s">
        <v>187</v>
      </c>
      <c r="B5735" t="s">
        <v>353</v>
      </c>
      <c r="C5735">
        <v>91501</v>
      </c>
      <c r="D5735">
        <v>2019</v>
      </c>
      <c r="E5735">
        <v>11</v>
      </c>
      <c r="F5735">
        <v>284.92</v>
      </c>
      <c r="G5735">
        <v>47</v>
      </c>
    </row>
    <row r="5736" spans="1:7" ht="15.5" hidden="1" x14ac:dyDescent="0.35">
      <c r="A5736" t="s">
        <v>187</v>
      </c>
      <c r="B5736" t="s">
        <v>353</v>
      </c>
      <c r="C5736">
        <v>91501</v>
      </c>
      <c r="D5736">
        <v>2019</v>
      </c>
      <c r="E5736">
        <v>12</v>
      </c>
      <c r="F5736">
        <v>372.29</v>
      </c>
      <c r="G5736">
        <v>59</v>
      </c>
    </row>
    <row r="5737" spans="1:7" ht="15.5" hidden="1" x14ac:dyDescent="0.35">
      <c r="A5737" t="s">
        <v>187</v>
      </c>
      <c r="B5737" t="s">
        <v>353</v>
      </c>
      <c r="C5737">
        <v>91501</v>
      </c>
      <c r="D5737">
        <v>2020</v>
      </c>
      <c r="E5737">
        <v>1</v>
      </c>
      <c r="F5737">
        <v>358.1</v>
      </c>
      <c r="G5737">
        <v>60.45</v>
      </c>
    </row>
    <row r="5738" spans="1:7" ht="15.5" hidden="1" x14ac:dyDescent="0.35">
      <c r="A5738" t="s">
        <v>187</v>
      </c>
      <c r="B5738" t="s">
        <v>353</v>
      </c>
      <c r="C5738">
        <v>91501</v>
      </c>
      <c r="D5738">
        <v>2020</v>
      </c>
      <c r="E5738">
        <v>2</v>
      </c>
      <c r="F5738">
        <v>335</v>
      </c>
      <c r="G5738">
        <v>56.55</v>
      </c>
    </row>
    <row r="5739" spans="1:7" ht="15.5" hidden="1" x14ac:dyDescent="0.35">
      <c r="A5739" t="s">
        <v>187</v>
      </c>
      <c r="B5739" t="s">
        <v>353</v>
      </c>
      <c r="C5739">
        <v>91501</v>
      </c>
      <c r="D5739">
        <v>2020</v>
      </c>
      <c r="E5739">
        <v>3</v>
      </c>
      <c r="F5739">
        <v>226.37</v>
      </c>
      <c r="G5739">
        <v>38</v>
      </c>
    </row>
    <row r="5740" spans="1:7" ht="15.5" hidden="1" x14ac:dyDescent="0.35">
      <c r="A5740" t="s">
        <v>187</v>
      </c>
      <c r="B5740" t="s">
        <v>353</v>
      </c>
      <c r="C5740">
        <v>91501</v>
      </c>
      <c r="D5740">
        <v>2020</v>
      </c>
      <c r="E5740">
        <v>4</v>
      </c>
      <c r="F5740">
        <v>0</v>
      </c>
      <c r="G5740">
        <v>0</v>
      </c>
    </row>
    <row r="5741" spans="1:7" ht="15.5" hidden="1" x14ac:dyDescent="0.35">
      <c r="A5741" t="s">
        <v>187</v>
      </c>
      <c r="B5741" t="s">
        <v>353</v>
      </c>
      <c r="C5741">
        <v>91501</v>
      </c>
      <c r="D5741">
        <v>2020</v>
      </c>
      <c r="E5741">
        <v>5</v>
      </c>
      <c r="F5741">
        <v>0</v>
      </c>
      <c r="G5741">
        <v>0</v>
      </c>
    </row>
    <row r="5742" spans="1:7" ht="15.5" hidden="1" x14ac:dyDescent="0.35">
      <c r="A5742" t="s">
        <v>187</v>
      </c>
      <c r="B5742" t="s">
        <v>353</v>
      </c>
      <c r="C5742">
        <v>91501</v>
      </c>
      <c r="D5742">
        <v>2020</v>
      </c>
      <c r="E5742">
        <v>6</v>
      </c>
      <c r="F5742">
        <v>0</v>
      </c>
      <c r="G5742">
        <v>0</v>
      </c>
    </row>
    <row r="5743" spans="1:7" ht="15.5" hidden="1" x14ac:dyDescent="0.35">
      <c r="A5743" t="s">
        <v>187</v>
      </c>
      <c r="B5743" t="s">
        <v>353</v>
      </c>
      <c r="C5743">
        <v>91501</v>
      </c>
      <c r="D5743">
        <v>2020</v>
      </c>
      <c r="E5743">
        <v>7</v>
      </c>
      <c r="F5743">
        <v>0</v>
      </c>
      <c r="G5743">
        <v>0</v>
      </c>
    </row>
    <row r="5744" spans="1:7" ht="15.5" hidden="1" x14ac:dyDescent="0.35">
      <c r="A5744" t="s">
        <v>187</v>
      </c>
      <c r="B5744" t="s">
        <v>353</v>
      </c>
      <c r="C5744">
        <v>91501</v>
      </c>
      <c r="D5744">
        <v>2020</v>
      </c>
      <c r="E5744">
        <v>8</v>
      </c>
      <c r="F5744">
        <v>0.92</v>
      </c>
      <c r="G5744">
        <v>1</v>
      </c>
    </row>
    <row r="5745" spans="1:7" ht="15.5" hidden="1" x14ac:dyDescent="0.35">
      <c r="A5745" t="s">
        <v>187</v>
      </c>
      <c r="B5745" t="s">
        <v>353</v>
      </c>
      <c r="C5745">
        <v>91501</v>
      </c>
      <c r="D5745">
        <v>2020</v>
      </c>
      <c r="E5745">
        <v>9</v>
      </c>
      <c r="F5745">
        <v>0</v>
      </c>
      <c r="G5745">
        <v>0</v>
      </c>
    </row>
    <row r="5746" spans="1:7" ht="15.5" hidden="1" x14ac:dyDescent="0.35">
      <c r="A5746" t="s">
        <v>187</v>
      </c>
      <c r="B5746" t="s">
        <v>353</v>
      </c>
      <c r="C5746">
        <v>91501</v>
      </c>
      <c r="D5746">
        <v>2020</v>
      </c>
      <c r="E5746">
        <v>10</v>
      </c>
      <c r="F5746">
        <v>0</v>
      </c>
      <c r="G5746">
        <v>0</v>
      </c>
    </row>
    <row r="5747" spans="1:7" ht="15.5" hidden="1" x14ac:dyDescent="0.35">
      <c r="A5747" t="s">
        <v>187</v>
      </c>
      <c r="B5747" t="s">
        <v>353</v>
      </c>
      <c r="C5747">
        <v>91501</v>
      </c>
      <c r="D5747">
        <v>2020</v>
      </c>
      <c r="E5747">
        <v>11</v>
      </c>
      <c r="F5747">
        <v>0</v>
      </c>
      <c r="G5747">
        <v>0</v>
      </c>
    </row>
    <row r="5748" spans="1:7" ht="15.5" hidden="1" x14ac:dyDescent="0.35">
      <c r="A5748" t="s">
        <v>187</v>
      </c>
      <c r="B5748" t="s">
        <v>353</v>
      </c>
      <c r="C5748">
        <v>91501</v>
      </c>
      <c r="D5748">
        <v>2020</v>
      </c>
      <c r="E5748">
        <v>12</v>
      </c>
      <c r="F5748">
        <v>0</v>
      </c>
      <c r="G5748">
        <v>0</v>
      </c>
    </row>
    <row r="5749" spans="1:7" ht="15.5" hidden="1" x14ac:dyDescent="0.35">
      <c r="A5749" t="s">
        <v>187</v>
      </c>
      <c r="B5749" t="s">
        <v>353</v>
      </c>
      <c r="C5749">
        <v>91501</v>
      </c>
      <c r="D5749">
        <v>2023</v>
      </c>
      <c r="E5749">
        <v>1</v>
      </c>
      <c r="F5749">
        <v>0</v>
      </c>
      <c r="G5749">
        <v>0</v>
      </c>
    </row>
    <row r="5750" spans="1:7" ht="15.5" hidden="1" x14ac:dyDescent="0.35">
      <c r="A5750" t="s">
        <v>187</v>
      </c>
      <c r="B5750" t="s">
        <v>353</v>
      </c>
      <c r="C5750">
        <v>91501</v>
      </c>
      <c r="D5750">
        <v>2023</v>
      </c>
      <c r="E5750">
        <v>2</v>
      </c>
      <c r="F5750">
        <v>0</v>
      </c>
      <c r="G5750">
        <v>0</v>
      </c>
    </row>
    <row r="5751" spans="1:7" ht="15.5" hidden="1" x14ac:dyDescent="0.35">
      <c r="A5751" t="s">
        <v>187</v>
      </c>
      <c r="B5751" t="s">
        <v>353</v>
      </c>
      <c r="C5751">
        <v>91501</v>
      </c>
      <c r="D5751">
        <v>2023</v>
      </c>
      <c r="E5751">
        <v>3</v>
      </c>
      <c r="F5751">
        <v>0</v>
      </c>
      <c r="G5751">
        <v>0</v>
      </c>
    </row>
    <row r="5752" spans="1:7" ht="15.5" hidden="1" x14ac:dyDescent="0.35">
      <c r="A5752" t="s">
        <v>187</v>
      </c>
      <c r="B5752" t="s">
        <v>353</v>
      </c>
      <c r="C5752">
        <v>91501</v>
      </c>
      <c r="D5752">
        <v>2023</v>
      </c>
      <c r="E5752">
        <v>4</v>
      </c>
      <c r="F5752">
        <v>0</v>
      </c>
      <c r="G5752">
        <v>0</v>
      </c>
    </row>
    <row r="5753" spans="1:7" ht="15.5" hidden="1" x14ac:dyDescent="0.35">
      <c r="A5753" t="s">
        <v>187</v>
      </c>
      <c r="B5753" t="s">
        <v>353</v>
      </c>
      <c r="C5753">
        <v>91501</v>
      </c>
      <c r="D5753">
        <v>2023</v>
      </c>
      <c r="E5753">
        <v>5</v>
      </c>
      <c r="F5753">
        <v>0</v>
      </c>
      <c r="G5753">
        <v>0</v>
      </c>
    </row>
    <row r="5754" spans="1:7" ht="15.5" hidden="1" x14ac:dyDescent="0.35">
      <c r="A5754" t="s">
        <v>187</v>
      </c>
      <c r="B5754" t="s">
        <v>353</v>
      </c>
      <c r="C5754">
        <v>91501</v>
      </c>
      <c r="D5754">
        <v>2023</v>
      </c>
      <c r="E5754">
        <v>6</v>
      </c>
      <c r="F5754">
        <v>0</v>
      </c>
      <c r="G5754">
        <v>0</v>
      </c>
    </row>
    <row r="5755" spans="1:7" ht="15.5" hidden="1" x14ac:dyDescent="0.35">
      <c r="A5755" t="s">
        <v>187</v>
      </c>
      <c r="B5755" t="s">
        <v>353</v>
      </c>
      <c r="C5755">
        <v>91501</v>
      </c>
      <c r="D5755">
        <v>2023</v>
      </c>
      <c r="E5755">
        <v>7</v>
      </c>
      <c r="F5755">
        <v>0</v>
      </c>
      <c r="G5755">
        <v>0</v>
      </c>
    </row>
    <row r="5756" spans="1:7" ht="15.5" hidden="1" x14ac:dyDescent="0.35">
      <c r="A5756" t="s">
        <v>187</v>
      </c>
      <c r="B5756" t="s">
        <v>353</v>
      </c>
      <c r="C5756">
        <v>91501</v>
      </c>
      <c r="D5756">
        <v>2023</v>
      </c>
      <c r="E5756">
        <v>8</v>
      </c>
      <c r="F5756">
        <v>0</v>
      </c>
      <c r="G5756">
        <v>0</v>
      </c>
    </row>
    <row r="5757" spans="1:7" ht="15.5" hidden="1" x14ac:dyDescent="0.35">
      <c r="A5757" t="s">
        <v>187</v>
      </c>
      <c r="B5757" t="s">
        <v>353</v>
      </c>
      <c r="C5757">
        <v>91501</v>
      </c>
      <c r="D5757">
        <v>2023</v>
      </c>
      <c r="E5757">
        <v>9</v>
      </c>
      <c r="F5757">
        <v>0</v>
      </c>
      <c r="G5757">
        <v>0</v>
      </c>
    </row>
    <row r="5758" spans="1:7" ht="15.5" hidden="1" x14ac:dyDescent="0.35">
      <c r="A5758" t="s">
        <v>187</v>
      </c>
      <c r="B5758" t="s">
        <v>353</v>
      </c>
      <c r="C5758">
        <v>91501</v>
      </c>
      <c r="D5758">
        <v>2023</v>
      </c>
      <c r="E5758">
        <v>10</v>
      </c>
      <c r="F5758">
        <v>0</v>
      </c>
      <c r="G5758">
        <v>0</v>
      </c>
    </row>
    <row r="5759" spans="1:7" ht="15.5" hidden="1" x14ac:dyDescent="0.35">
      <c r="A5759" t="s">
        <v>187</v>
      </c>
      <c r="B5759" t="s">
        <v>353</v>
      </c>
      <c r="C5759">
        <v>91501</v>
      </c>
      <c r="D5759">
        <v>2023</v>
      </c>
      <c r="E5759">
        <v>11</v>
      </c>
      <c r="F5759">
        <v>0</v>
      </c>
      <c r="G5759">
        <v>0</v>
      </c>
    </row>
    <row r="5760" spans="1:7" ht="15.5" hidden="1" x14ac:dyDescent="0.35">
      <c r="A5760" t="s">
        <v>187</v>
      </c>
      <c r="B5760" t="s">
        <v>353</v>
      </c>
      <c r="C5760">
        <v>91501</v>
      </c>
      <c r="D5760">
        <v>2023</v>
      </c>
      <c r="E5760">
        <v>12</v>
      </c>
      <c r="F5760">
        <v>0</v>
      </c>
      <c r="G5760">
        <v>0</v>
      </c>
    </row>
    <row r="5761" spans="1:7" ht="15.5" hidden="1" x14ac:dyDescent="0.35">
      <c r="A5761" t="s">
        <v>187</v>
      </c>
      <c r="B5761" t="s">
        <v>353</v>
      </c>
      <c r="C5761">
        <v>91501</v>
      </c>
      <c r="D5761">
        <v>2024</v>
      </c>
      <c r="E5761">
        <v>1</v>
      </c>
      <c r="F5761">
        <v>0</v>
      </c>
      <c r="G5761">
        <v>0</v>
      </c>
    </row>
    <row r="5762" spans="1:7" ht="15.5" hidden="1" x14ac:dyDescent="0.35">
      <c r="A5762" t="s">
        <v>187</v>
      </c>
      <c r="B5762" t="s">
        <v>353</v>
      </c>
      <c r="C5762">
        <v>91501</v>
      </c>
      <c r="D5762">
        <v>2024</v>
      </c>
      <c r="E5762">
        <v>2</v>
      </c>
      <c r="F5762">
        <v>0</v>
      </c>
      <c r="G5762">
        <v>0</v>
      </c>
    </row>
    <row r="5763" spans="1:7" ht="15.5" hidden="1" x14ac:dyDescent="0.35">
      <c r="A5763" t="s">
        <v>187</v>
      </c>
      <c r="B5763" t="s">
        <v>353</v>
      </c>
      <c r="C5763">
        <v>91501</v>
      </c>
      <c r="D5763">
        <v>2024</v>
      </c>
      <c r="E5763">
        <v>3</v>
      </c>
      <c r="F5763">
        <v>0</v>
      </c>
      <c r="G5763">
        <v>0</v>
      </c>
    </row>
    <row r="5764" spans="1:7" ht="15.5" hidden="1" x14ac:dyDescent="0.35">
      <c r="A5764" t="s">
        <v>187</v>
      </c>
      <c r="B5764" t="s">
        <v>353</v>
      </c>
      <c r="C5764">
        <v>91501</v>
      </c>
      <c r="D5764">
        <v>2024</v>
      </c>
      <c r="E5764">
        <v>4</v>
      </c>
      <c r="F5764">
        <v>0</v>
      </c>
      <c r="G5764">
        <v>0</v>
      </c>
    </row>
    <row r="5765" spans="1:7" ht="15.5" hidden="1" x14ac:dyDescent="0.35">
      <c r="A5765" t="s">
        <v>187</v>
      </c>
      <c r="B5765" t="s">
        <v>353</v>
      </c>
      <c r="C5765">
        <v>91501</v>
      </c>
      <c r="D5765">
        <v>2024</v>
      </c>
      <c r="E5765">
        <v>5</v>
      </c>
      <c r="F5765">
        <v>0</v>
      </c>
      <c r="G5765">
        <v>0</v>
      </c>
    </row>
    <row r="5766" spans="1:7" ht="15.5" hidden="1" x14ac:dyDescent="0.35">
      <c r="A5766" t="s">
        <v>187</v>
      </c>
      <c r="B5766" t="s">
        <v>353</v>
      </c>
      <c r="C5766">
        <v>91501</v>
      </c>
      <c r="D5766">
        <v>2024</v>
      </c>
      <c r="E5766">
        <v>6</v>
      </c>
      <c r="F5766">
        <v>0</v>
      </c>
      <c r="G5766">
        <v>0</v>
      </c>
    </row>
    <row r="5767" spans="1:7" ht="15.5" hidden="1" x14ac:dyDescent="0.35">
      <c r="A5767" t="s">
        <v>187</v>
      </c>
      <c r="B5767" t="s">
        <v>353</v>
      </c>
      <c r="C5767">
        <v>91501</v>
      </c>
      <c r="D5767">
        <v>2024</v>
      </c>
      <c r="E5767">
        <v>7</v>
      </c>
      <c r="F5767">
        <v>14.5</v>
      </c>
      <c r="G5767">
        <v>1.67</v>
      </c>
    </row>
    <row r="5768" spans="1:7" ht="15.5" hidden="1" x14ac:dyDescent="0.35">
      <c r="A5768" t="s">
        <v>187</v>
      </c>
      <c r="B5768" t="s">
        <v>353</v>
      </c>
      <c r="C5768">
        <v>91501</v>
      </c>
      <c r="D5768">
        <v>2024</v>
      </c>
      <c r="E5768">
        <v>8</v>
      </c>
      <c r="F5768">
        <v>421.85</v>
      </c>
      <c r="G5768">
        <v>48</v>
      </c>
    </row>
    <row r="5769" spans="1:7" ht="15.5" hidden="1" x14ac:dyDescent="0.35">
      <c r="A5769" t="s">
        <v>187</v>
      </c>
      <c r="B5769" t="s">
        <v>353</v>
      </c>
      <c r="C5769">
        <v>91501</v>
      </c>
      <c r="D5769">
        <v>2024</v>
      </c>
      <c r="E5769">
        <v>9</v>
      </c>
      <c r="F5769">
        <v>405.2</v>
      </c>
      <c r="G5769">
        <v>41</v>
      </c>
    </row>
    <row r="5770" spans="1:7" ht="15.5" hidden="1" x14ac:dyDescent="0.35">
      <c r="A5770" t="s">
        <v>187</v>
      </c>
      <c r="B5770" t="s">
        <v>353</v>
      </c>
      <c r="C5770">
        <v>91501</v>
      </c>
      <c r="D5770">
        <v>2024</v>
      </c>
      <c r="E5770">
        <v>10</v>
      </c>
      <c r="F5770">
        <v>450.63</v>
      </c>
      <c r="G5770">
        <v>43</v>
      </c>
    </row>
    <row r="5771" spans="1:7" ht="15.5" hidden="1" x14ac:dyDescent="0.35">
      <c r="A5771" t="s">
        <v>187</v>
      </c>
      <c r="B5771" t="s">
        <v>353</v>
      </c>
      <c r="C5771">
        <v>91501</v>
      </c>
      <c r="D5771">
        <v>2024</v>
      </c>
      <c r="E5771">
        <v>11</v>
      </c>
      <c r="F5771">
        <v>443.24</v>
      </c>
      <c r="G5771">
        <v>42</v>
      </c>
    </row>
    <row r="5772" spans="1:7" ht="15.5" hidden="1" x14ac:dyDescent="0.35">
      <c r="A5772" t="s">
        <v>187</v>
      </c>
      <c r="B5772" t="s">
        <v>353</v>
      </c>
      <c r="C5772">
        <v>91501</v>
      </c>
      <c r="D5772">
        <v>2024</v>
      </c>
      <c r="E5772">
        <v>12</v>
      </c>
      <c r="F5772">
        <v>445.27</v>
      </c>
      <c r="G5772">
        <v>46</v>
      </c>
    </row>
    <row r="5773" spans="1:7" ht="15.5" x14ac:dyDescent="0.35">
      <c r="A5773" t="s">
        <v>187</v>
      </c>
      <c r="B5773" t="s">
        <v>353</v>
      </c>
      <c r="C5773">
        <v>91501</v>
      </c>
      <c r="D5773">
        <v>2025</v>
      </c>
      <c r="E5773">
        <v>1</v>
      </c>
      <c r="F5773">
        <v>364.55</v>
      </c>
      <c r="G5773">
        <v>34</v>
      </c>
    </row>
    <row r="5774" spans="1:7" ht="15.5" x14ac:dyDescent="0.35">
      <c r="A5774" t="s">
        <v>187</v>
      </c>
      <c r="B5774" t="s">
        <v>353</v>
      </c>
      <c r="C5774">
        <v>91501</v>
      </c>
      <c r="D5774">
        <v>2025</v>
      </c>
      <c r="E5774">
        <v>2</v>
      </c>
      <c r="F5774">
        <v>395.75</v>
      </c>
      <c r="G5774">
        <v>40</v>
      </c>
    </row>
    <row r="5775" spans="1:7" ht="15.5" x14ac:dyDescent="0.35">
      <c r="A5775" t="s">
        <v>187</v>
      </c>
      <c r="B5775" t="s">
        <v>353</v>
      </c>
      <c r="C5775">
        <v>91501</v>
      </c>
      <c r="D5775">
        <v>2025</v>
      </c>
      <c r="E5775">
        <v>3</v>
      </c>
      <c r="F5775">
        <v>393.43</v>
      </c>
      <c r="G5775">
        <v>37</v>
      </c>
    </row>
    <row r="5776" spans="1:7" ht="15.5" x14ac:dyDescent="0.35">
      <c r="A5776" t="s">
        <v>187</v>
      </c>
      <c r="B5776" t="s">
        <v>353</v>
      </c>
      <c r="C5776">
        <v>91501</v>
      </c>
      <c r="D5776">
        <v>2025</v>
      </c>
      <c r="E5776">
        <v>4</v>
      </c>
      <c r="F5776">
        <v>125.9</v>
      </c>
      <c r="G5776">
        <v>15</v>
      </c>
    </row>
    <row r="5777" spans="1:7" ht="15.5" x14ac:dyDescent="0.35">
      <c r="A5777" t="s">
        <v>187</v>
      </c>
      <c r="B5777" t="s">
        <v>353</v>
      </c>
      <c r="C5777">
        <v>91501</v>
      </c>
      <c r="D5777">
        <v>2025</v>
      </c>
      <c r="E5777">
        <v>5</v>
      </c>
      <c r="F5777">
        <v>0</v>
      </c>
      <c r="G5777">
        <v>0</v>
      </c>
    </row>
    <row r="5778" spans="1:7" ht="15.5" x14ac:dyDescent="0.35">
      <c r="A5778" t="s">
        <v>187</v>
      </c>
      <c r="B5778" t="s">
        <v>353</v>
      </c>
      <c r="C5778">
        <v>91501</v>
      </c>
      <c r="D5778">
        <v>2025</v>
      </c>
      <c r="E5778">
        <v>6</v>
      </c>
      <c r="F5778">
        <v>0</v>
      </c>
      <c r="G5778">
        <v>0</v>
      </c>
    </row>
    <row r="5779" spans="1:7" ht="15.5" x14ac:dyDescent="0.35">
      <c r="A5779" t="s">
        <v>187</v>
      </c>
      <c r="B5779" t="s">
        <v>353</v>
      </c>
      <c r="C5779">
        <v>91501</v>
      </c>
      <c r="D5779">
        <v>2025</v>
      </c>
      <c r="E5779">
        <v>7</v>
      </c>
      <c r="F5779">
        <v>161.9</v>
      </c>
      <c r="G5779">
        <v>18</v>
      </c>
    </row>
    <row r="5780" spans="1:7" ht="15.5" x14ac:dyDescent="0.35">
      <c r="A5780" t="s">
        <v>187</v>
      </c>
      <c r="B5780" t="s">
        <v>353</v>
      </c>
      <c r="C5780">
        <v>91501</v>
      </c>
      <c r="D5780">
        <v>2025</v>
      </c>
      <c r="E5780">
        <v>8</v>
      </c>
      <c r="F5780">
        <v>388.4</v>
      </c>
      <c r="G5780">
        <v>38</v>
      </c>
    </row>
    <row r="5781" spans="1:7" ht="15.5" x14ac:dyDescent="0.35">
      <c r="A5781" t="s">
        <v>187</v>
      </c>
      <c r="B5781" t="s">
        <v>353</v>
      </c>
      <c r="C5781">
        <v>91501</v>
      </c>
      <c r="D5781">
        <v>2025</v>
      </c>
      <c r="E5781">
        <v>9</v>
      </c>
      <c r="F5781">
        <v>423.72</v>
      </c>
      <c r="G5781">
        <v>42</v>
      </c>
    </row>
    <row r="5782" spans="1:7" ht="15.5" x14ac:dyDescent="0.35">
      <c r="A5782" t="s">
        <v>187</v>
      </c>
      <c r="B5782" t="s">
        <v>353</v>
      </c>
      <c r="C5782">
        <v>91501</v>
      </c>
      <c r="D5782">
        <v>2025</v>
      </c>
      <c r="E5782">
        <v>10</v>
      </c>
      <c r="F5782">
        <v>461.68</v>
      </c>
      <c r="G5782">
        <v>50</v>
      </c>
    </row>
    <row r="5783" spans="1:7" ht="15.5" x14ac:dyDescent="0.35">
      <c r="A5783" t="s">
        <v>187</v>
      </c>
      <c r="B5783" t="s">
        <v>353</v>
      </c>
      <c r="C5783">
        <v>91501</v>
      </c>
      <c r="D5783">
        <v>2025</v>
      </c>
      <c r="E5783">
        <v>11</v>
      </c>
      <c r="F5783">
        <v>441.37</v>
      </c>
      <c r="G5783">
        <v>45</v>
      </c>
    </row>
    <row r="5784" spans="1:7" ht="15.5" hidden="1" x14ac:dyDescent="0.35">
      <c r="A5784" t="s">
        <v>187</v>
      </c>
      <c r="B5784" t="s">
        <v>353</v>
      </c>
      <c r="C5784">
        <v>91502</v>
      </c>
      <c r="D5784">
        <v>2017</v>
      </c>
      <c r="E5784">
        <v>11</v>
      </c>
      <c r="F5784">
        <v>297.04000000000002</v>
      </c>
      <c r="G5784">
        <v>49</v>
      </c>
    </row>
    <row r="5785" spans="1:7" ht="15.5" hidden="1" x14ac:dyDescent="0.35">
      <c r="A5785" t="s">
        <v>187</v>
      </c>
      <c r="B5785" t="s">
        <v>353</v>
      </c>
      <c r="C5785">
        <v>91502</v>
      </c>
      <c r="D5785">
        <v>2017</v>
      </c>
      <c r="E5785">
        <v>12</v>
      </c>
      <c r="F5785">
        <v>429.49</v>
      </c>
      <c r="G5785">
        <v>40</v>
      </c>
    </row>
    <row r="5786" spans="1:7" ht="15.5" hidden="1" x14ac:dyDescent="0.35">
      <c r="A5786" t="s">
        <v>187</v>
      </c>
      <c r="B5786" t="s">
        <v>353</v>
      </c>
      <c r="C5786">
        <v>91502</v>
      </c>
      <c r="D5786">
        <v>2018</v>
      </c>
      <c r="E5786">
        <v>1</v>
      </c>
      <c r="F5786">
        <v>392.59</v>
      </c>
      <c r="G5786">
        <v>48</v>
      </c>
    </row>
    <row r="5787" spans="1:7" ht="15.5" hidden="1" x14ac:dyDescent="0.35">
      <c r="A5787" t="s">
        <v>187</v>
      </c>
      <c r="B5787" t="s">
        <v>353</v>
      </c>
      <c r="C5787">
        <v>91502</v>
      </c>
      <c r="D5787">
        <v>2018</v>
      </c>
      <c r="E5787">
        <v>2</v>
      </c>
      <c r="F5787">
        <v>289.31</v>
      </c>
      <c r="G5787">
        <v>32</v>
      </c>
    </row>
    <row r="5788" spans="1:7" ht="15.5" hidden="1" x14ac:dyDescent="0.35">
      <c r="A5788" t="s">
        <v>187</v>
      </c>
      <c r="B5788" t="s">
        <v>353</v>
      </c>
      <c r="C5788">
        <v>91502</v>
      </c>
      <c r="D5788">
        <v>2018</v>
      </c>
      <c r="E5788">
        <v>3</v>
      </c>
      <c r="F5788">
        <v>394.69</v>
      </c>
      <c r="G5788">
        <v>42</v>
      </c>
    </row>
    <row r="5789" spans="1:7" ht="15.5" hidden="1" x14ac:dyDescent="0.35">
      <c r="A5789" t="s">
        <v>187</v>
      </c>
      <c r="B5789" t="s">
        <v>353</v>
      </c>
      <c r="C5789">
        <v>91502</v>
      </c>
      <c r="D5789">
        <v>2018</v>
      </c>
      <c r="E5789">
        <v>4</v>
      </c>
      <c r="F5789">
        <v>370.73</v>
      </c>
      <c r="G5789">
        <v>47</v>
      </c>
    </row>
    <row r="5790" spans="1:7" ht="15.5" hidden="1" x14ac:dyDescent="0.35">
      <c r="A5790" t="s">
        <v>187</v>
      </c>
      <c r="B5790" t="s">
        <v>353</v>
      </c>
      <c r="C5790">
        <v>91502</v>
      </c>
      <c r="D5790">
        <v>2018</v>
      </c>
      <c r="E5790">
        <v>5</v>
      </c>
      <c r="F5790">
        <v>396.72</v>
      </c>
      <c r="G5790">
        <v>45</v>
      </c>
    </row>
    <row r="5791" spans="1:7" ht="15.5" hidden="1" x14ac:dyDescent="0.35">
      <c r="A5791" t="s">
        <v>187</v>
      </c>
      <c r="B5791" t="s">
        <v>353</v>
      </c>
      <c r="C5791">
        <v>91502</v>
      </c>
      <c r="D5791">
        <v>2018</v>
      </c>
      <c r="E5791">
        <v>6</v>
      </c>
      <c r="F5791">
        <v>391.7</v>
      </c>
      <c r="G5791">
        <v>40</v>
      </c>
    </row>
    <row r="5792" spans="1:7" ht="15.5" hidden="1" x14ac:dyDescent="0.35">
      <c r="A5792" t="s">
        <v>187</v>
      </c>
      <c r="B5792" t="s">
        <v>353</v>
      </c>
      <c r="C5792">
        <v>91502</v>
      </c>
      <c r="D5792">
        <v>2018</v>
      </c>
      <c r="E5792">
        <v>7</v>
      </c>
      <c r="F5792">
        <v>361.56</v>
      </c>
      <c r="G5792">
        <v>39</v>
      </c>
    </row>
    <row r="5793" spans="1:7" ht="15.5" hidden="1" x14ac:dyDescent="0.35">
      <c r="A5793" t="s">
        <v>187</v>
      </c>
      <c r="B5793" t="s">
        <v>353</v>
      </c>
      <c r="C5793">
        <v>91502</v>
      </c>
      <c r="D5793">
        <v>2018</v>
      </c>
      <c r="E5793">
        <v>8</v>
      </c>
      <c r="F5793">
        <v>365.92</v>
      </c>
      <c r="G5793">
        <v>43</v>
      </c>
    </row>
    <row r="5794" spans="1:7" ht="15.5" hidden="1" x14ac:dyDescent="0.35">
      <c r="A5794" t="s">
        <v>187</v>
      </c>
      <c r="B5794" t="s">
        <v>353</v>
      </c>
      <c r="C5794">
        <v>91502</v>
      </c>
      <c r="D5794">
        <v>2018</v>
      </c>
      <c r="E5794">
        <v>9</v>
      </c>
      <c r="F5794">
        <v>394.23</v>
      </c>
      <c r="G5794">
        <v>44</v>
      </c>
    </row>
    <row r="5795" spans="1:7" ht="15.5" hidden="1" x14ac:dyDescent="0.35">
      <c r="A5795" t="s">
        <v>187</v>
      </c>
      <c r="B5795" t="s">
        <v>353</v>
      </c>
      <c r="C5795">
        <v>91502</v>
      </c>
      <c r="D5795">
        <v>2018</v>
      </c>
      <c r="E5795">
        <v>10</v>
      </c>
      <c r="F5795">
        <v>156.33000000000001</v>
      </c>
      <c r="G5795">
        <v>22.39</v>
      </c>
    </row>
    <row r="5796" spans="1:7" ht="15.5" hidden="1" x14ac:dyDescent="0.35">
      <c r="A5796" t="s">
        <v>187</v>
      </c>
      <c r="B5796" t="s">
        <v>353</v>
      </c>
      <c r="C5796">
        <v>91502</v>
      </c>
      <c r="D5796">
        <v>2018</v>
      </c>
      <c r="E5796">
        <v>11</v>
      </c>
      <c r="F5796">
        <v>0</v>
      </c>
      <c r="G5796">
        <v>0</v>
      </c>
    </row>
    <row r="5797" spans="1:7" ht="15.5" hidden="1" x14ac:dyDescent="0.35">
      <c r="A5797" t="s">
        <v>187</v>
      </c>
      <c r="B5797" t="s">
        <v>353</v>
      </c>
      <c r="C5797">
        <v>91502</v>
      </c>
      <c r="D5797">
        <v>2018</v>
      </c>
      <c r="E5797">
        <v>12</v>
      </c>
      <c r="F5797">
        <v>0</v>
      </c>
      <c r="G5797">
        <v>0</v>
      </c>
    </row>
    <row r="5798" spans="1:7" ht="15.5" hidden="1" x14ac:dyDescent="0.35">
      <c r="A5798" t="s">
        <v>187</v>
      </c>
      <c r="B5798" t="s">
        <v>353</v>
      </c>
      <c r="C5798">
        <v>91502</v>
      </c>
      <c r="D5798">
        <v>2019</v>
      </c>
      <c r="E5798">
        <v>1</v>
      </c>
      <c r="F5798">
        <v>0</v>
      </c>
      <c r="G5798">
        <v>0</v>
      </c>
    </row>
    <row r="5799" spans="1:7" ht="15.5" hidden="1" x14ac:dyDescent="0.35">
      <c r="A5799" t="s">
        <v>187</v>
      </c>
      <c r="B5799" t="s">
        <v>353</v>
      </c>
      <c r="C5799">
        <v>91502</v>
      </c>
      <c r="D5799">
        <v>2019</v>
      </c>
      <c r="E5799">
        <v>2</v>
      </c>
      <c r="F5799">
        <v>234.45</v>
      </c>
      <c r="G5799">
        <v>35.090000000000003</v>
      </c>
    </row>
    <row r="5800" spans="1:7" ht="15.5" hidden="1" x14ac:dyDescent="0.35">
      <c r="A5800" t="s">
        <v>187</v>
      </c>
      <c r="B5800" t="s">
        <v>353</v>
      </c>
      <c r="C5800">
        <v>91502</v>
      </c>
      <c r="D5800">
        <v>2019</v>
      </c>
      <c r="E5800">
        <v>3</v>
      </c>
      <c r="F5800">
        <v>328.73</v>
      </c>
      <c r="G5800">
        <v>49</v>
      </c>
    </row>
    <row r="5801" spans="1:7" ht="15.5" hidden="1" x14ac:dyDescent="0.35">
      <c r="A5801" t="s">
        <v>187</v>
      </c>
      <c r="B5801" t="s">
        <v>353</v>
      </c>
      <c r="C5801">
        <v>91502</v>
      </c>
      <c r="D5801">
        <v>2019</v>
      </c>
      <c r="E5801">
        <v>4</v>
      </c>
      <c r="F5801">
        <v>335.48</v>
      </c>
      <c r="G5801">
        <v>53</v>
      </c>
    </row>
    <row r="5802" spans="1:7" ht="15.5" hidden="1" x14ac:dyDescent="0.35">
      <c r="A5802" t="s">
        <v>187</v>
      </c>
      <c r="B5802" t="s">
        <v>353</v>
      </c>
      <c r="C5802">
        <v>91502</v>
      </c>
      <c r="D5802">
        <v>2019</v>
      </c>
      <c r="E5802">
        <v>5</v>
      </c>
      <c r="F5802">
        <v>299.32</v>
      </c>
      <c r="G5802">
        <v>51</v>
      </c>
    </row>
    <row r="5803" spans="1:7" ht="15.5" hidden="1" x14ac:dyDescent="0.35">
      <c r="A5803" t="s">
        <v>187</v>
      </c>
      <c r="B5803" t="s">
        <v>353</v>
      </c>
      <c r="C5803">
        <v>91502</v>
      </c>
      <c r="D5803">
        <v>2019</v>
      </c>
      <c r="E5803">
        <v>6</v>
      </c>
      <c r="F5803">
        <v>388.08</v>
      </c>
      <c r="G5803">
        <v>65</v>
      </c>
    </row>
    <row r="5804" spans="1:7" ht="15.5" hidden="1" x14ac:dyDescent="0.35">
      <c r="A5804" t="s">
        <v>187</v>
      </c>
      <c r="B5804" t="s">
        <v>353</v>
      </c>
      <c r="C5804">
        <v>91502</v>
      </c>
      <c r="D5804">
        <v>2019</v>
      </c>
      <c r="E5804">
        <v>7</v>
      </c>
      <c r="F5804">
        <v>316.3</v>
      </c>
      <c r="G5804">
        <v>54</v>
      </c>
    </row>
    <row r="5805" spans="1:7" ht="15.5" hidden="1" x14ac:dyDescent="0.35">
      <c r="A5805" t="s">
        <v>187</v>
      </c>
      <c r="B5805" t="s">
        <v>353</v>
      </c>
      <c r="C5805">
        <v>91502</v>
      </c>
      <c r="D5805">
        <v>2019</v>
      </c>
      <c r="E5805">
        <v>8</v>
      </c>
      <c r="F5805">
        <v>381.4</v>
      </c>
      <c r="G5805">
        <v>63</v>
      </c>
    </row>
    <row r="5806" spans="1:7" ht="15.5" hidden="1" x14ac:dyDescent="0.35">
      <c r="A5806" t="s">
        <v>187</v>
      </c>
      <c r="B5806" t="s">
        <v>353</v>
      </c>
      <c r="C5806">
        <v>91502</v>
      </c>
      <c r="D5806">
        <v>2019</v>
      </c>
      <c r="E5806">
        <v>9</v>
      </c>
      <c r="F5806">
        <v>364.65</v>
      </c>
      <c r="G5806">
        <v>59</v>
      </c>
    </row>
    <row r="5807" spans="1:7" ht="15.5" hidden="1" x14ac:dyDescent="0.35">
      <c r="A5807" t="s">
        <v>187</v>
      </c>
      <c r="B5807" t="s">
        <v>353</v>
      </c>
      <c r="C5807">
        <v>91502</v>
      </c>
      <c r="D5807">
        <v>2019</v>
      </c>
      <c r="E5807">
        <v>10</v>
      </c>
      <c r="F5807">
        <v>380.37</v>
      </c>
      <c r="G5807">
        <v>61</v>
      </c>
    </row>
    <row r="5808" spans="1:7" ht="15.5" hidden="1" x14ac:dyDescent="0.35">
      <c r="A5808" t="s">
        <v>187</v>
      </c>
      <c r="B5808" t="s">
        <v>353</v>
      </c>
      <c r="C5808">
        <v>91502</v>
      </c>
      <c r="D5808">
        <v>2019</v>
      </c>
      <c r="E5808">
        <v>11</v>
      </c>
      <c r="F5808">
        <v>201.67</v>
      </c>
      <c r="G5808">
        <v>32</v>
      </c>
    </row>
    <row r="5809" spans="1:7" ht="15.5" hidden="1" x14ac:dyDescent="0.35">
      <c r="A5809" t="s">
        <v>187</v>
      </c>
      <c r="B5809" t="s">
        <v>353</v>
      </c>
      <c r="C5809">
        <v>91502</v>
      </c>
      <c r="D5809">
        <v>2019</v>
      </c>
      <c r="E5809">
        <v>12</v>
      </c>
      <c r="F5809">
        <v>374.58</v>
      </c>
      <c r="G5809">
        <v>64</v>
      </c>
    </row>
    <row r="5810" spans="1:7" ht="15.5" hidden="1" x14ac:dyDescent="0.35">
      <c r="A5810" t="s">
        <v>187</v>
      </c>
      <c r="B5810" t="s">
        <v>353</v>
      </c>
      <c r="C5810">
        <v>91502</v>
      </c>
      <c r="D5810">
        <v>2020</v>
      </c>
      <c r="E5810">
        <v>1</v>
      </c>
      <c r="F5810">
        <v>287.91000000000003</v>
      </c>
      <c r="G5810">
        <v>47.53</v>
      </c>
    </row>
    <row r="5811" spans="1:7" ht="15.5" hidden="1" x14ac:dyDescent="0.35">
      <c r="A5811" t="s">
        <v>187</v>
      </c>
      <c r="B5811" t="s">
        <v>353</v>
      </c>
      <c r="C5811">
        <v>91502</v>
      </c>
      <c r="D5811">
        <v>2020</v>
      </c>
      <c r="E5811">
        <v>2</v>
      </c>
      <c r="F5811">
        <v>269.33999999999997</v>
      </c>
      <c r="G5811">
        <v>44.47</v>
      </c>
    </row>
    <row r="5812" spans="1:7" ht="15.5" hidden="1" x14ac:dyDescent="0.35">
      <c r="A5812" t="s">
        <v>187</v>
      </c>
      <c r="B5812" t="s">
        <v>353</v>
      </c>
      <c r="C5812">
        <v>91502</v>
      </c>
      <c r="D5812">
        <v>2020</v>
      </c>
      <c r="E5812">
        <v>3</v>
      </c>
      <c r="F5812">
        <v>269.33</v>
      </c>
      <c r="G5812">
        <v>42</v>
      </c>
    </row>
    <row r="5813" spans="1:7" ht="15.5" hidden="1" x14ac:dyDescent="0.35">
      <c r="A5813" t="s">
        <v>187</v>
      </c>
      <c r="B5813" t="s">
        <v>353</v>
      </c>
      <c r="C5813">
        <v>91502</v>
      </c>
      <c r="D5813">
        <v>2020</v>
      </c>
      <c r="E5813">
        <v>4</v>
      </c>
      <c r="F5813">
        <v>0</v>
      </c>
      <c r="G5813">
        <v>0</v>
      </c>
    </row>
    <row r="5814" spans="1:7" ht="15.5" hidden="1" x14ac:dyDescent="0.35">
      <c r="A5814" t="s">
        <v>187</v>
      </c>
      <c r="B5814" t="s">
        <v>353</v>
      </c>
      <c r="C5814">
        <v>91502</v>
      </c>
      <c r="D5814">
        <v>2020</v>
      </c>
      <c r="E5814">
        <v>5</v>
      </c>
      <c r="F5814">
        <v>0</v>
      </c>
      <c r="G5814">
        <v>0</v>
      </c>
    </row>
    <row r="5815" spans="1:7" ht="15.5" hidden="1" x14ac:dyDescent="0.35">
      <c r="A5815" t="s">
        <v>187</v>
      </c>
      <c r="B5815" t="s">
        <v>353</v>
      </c>
      <c r="C5815">
        <v>91502</v>
      </c>
      <c r="D5815">
        <v>2020</v>
      </c>
      <c r="E5815">
        <v>6</v>
      </c>
      <c r="F5815">
        <v>0</v>
      </c>
      <c r="G5815">
        <v>0</v>
      </c>
    </row>
    <row r="5816" spans="1:7" ht="15.5" hidden="1" x14ac:dyDescent="0.35">
      <c r="A5816" t="s">
        <v>187</v>
      </c>
      <c r="B5816" t="s">
        <v>353</v>
      </c>
      <c r="C5816">
        <v>91502</v>
      </c>
      <c r="D5816">
        <v>2020</v>
      </c>
      <c r="E5816">
        <v>7</v>
      </c>
      <c r="F5816">
        <v>0</v>
      </c>
      <c r="G5816">
        <v>0</v>
      </c>
    </row>
    <row r="5817" spans="1:7" ht="15.5" hidden="1" x14ac:dyDescent="0.35">
      <c r="A5817" t="s">
        <v>187</v>
      </c>
      <c r="B5817" t="s">
        <v>353</v>
      </c>
      <c r="C5817">
        <v>91502</v>
      </c>
      <c r="D5817">
        <v>2020</v>
      </c>
      <c r="E5817">
        <v>8</v>
      </c>
      <c r="F5817">
        <v>0.15</v>
      </c>
      <c r="G5817">
        <v>0.12</v>
      </c>
    </row>
    <row r="5818" spans="1:7" ht="15.5" hidden="1" x14ac:dyDescent="0.35">
      <c r="A5818" t="s">
        <v>187</v>
      </c>
      <c r="B5818" t="s">
        <v>353</v>
      </c>
      <c r="C5818">
        <v>91502</v>
      </c>
      <c r="D5818">
        <v>2020</v>
      </c>
      <c r="E5818">
        <v>9</v>
      </c>
      <c r="F5818">
        <v>1.05</v>
      </c>
      <c r="G5818">
        <v>0.88</v>
      </c>
    </row>
    <row r="5819" spans="1:7" ht="15.5" hidden="1" x14ac:dyDescent="0.35">
      <c r="A5819" t="s">
        <v>187</v>
      </c>
      <c r="B5819" t="s">
        <v>353</v>
      </c>
      <c r="C5819">
        <v>91502</v>
      </c>
      <c r="D5819">
        <v>2020</v>
      </c>
      <c r="E5819">
        <v>10</v>
      </c>
      <c r="F5819">
        <v>0</v>
      </c>
      <c r="G5819">
        <v>0</v>
      </c>
    </row>
    <row r="5820" spans="1:7" ht="15.5" hidden="1" x14ac:dyDescent="0.35">
      <c r="A5820" t="s">
        <v>187</v>
      </c>
      <c r="B5820" t="s">
        <v>353</v>
      </c>
      <c r="C5820">
        <v>91502</v>
      </c>
      <c r="D5820">
        <v>2020</v>
      </c>
      <c r="E5820">
        <v>11</v>
      </c>
      <c r="F5820">
        <v>0</v>
      </c>
      <c r="G5820">
        <v>0</v>
      </c>
    </row>
    <row r="5821" spans="1:7" ht="15.5" hidden="1" x14ac:dyDescent="0.35">
      <c r="A5821" t="s">
        <v>187</v>
      </c>
      <c r="B5821" t="s">
        <v>353</v>
      </c>
      <c r="C5821">
        <v>91502</v>
      </c>
      <c r="D5821">
        <v>2020</v>
      </c>
      <c r="E5821">
        <v>12</v>
      </c>
      <c r="F5821">
        <v>0.25</v>
      </c>
      <c r="G5821">
        <v>1</v>
      </c>
    </row>
    <row r="5822" spans="1:7" ht="15.5" hidden="1" x14ac:dyDescent="0.35">
      <c r="A5822" t="s">
        <v>187</v>
      </c>
      <c r="B5822" t="s">
        <v>353</v>
      </c>
      <c r="C5822">
        <v>91502</v>
      </c>
      <c r="D5822">
        <v>2022</v>
      </c>
      <c r="E5822">
        <v>12</v>
      </c>
      <c r="F5822">
        <v>0.4</v>
      </c>
      <c r="G5822">
        <v>1</v>
      </c>
    </row>
    <row r="5823" spans="1:7" ht="15.5" hidden="1" x14ac:dyDescent="0.35">
      <c r="A5823" t="s">
        <v>187</v>
      </c>
      <c r="B5823" t="s">
        <v>353</v>
      </c>
      <c r="C5823">
        <v>91502</v>
      </c>
      <c r="D5823">
        <v>2023</v>
      </c>
      <c r="E5823">
        <v>1</v>
      </c>
      <c r="F5823">
        <v>0</v>
      </c>
      <c r="G5823">
        <v>0</v>
      </c>
    </row>
    <row r="5824" spans="1:7" ht="15.5" hidden="1" x14ac:dyDescent="0.35">
      <c r="A5824" t="s">
        <v>187</v>
      </c>
      <c r="B5824" t="s">
        <v>353</v>
      </c>
      <c r="C5824">
        <v>91502</v>
      </c>
      <c r="D5824">
        <v>2023</v>
      </c>
      <c r="E5824">
        <v>2</v>
      </c>
      <c r="F5824">
        <v>3.32</v>
      </c>
      <c r="G5824">
        <v>1</v>
      </c>
    </row>
    <row r="5825" spans="1:7" ht="15.5" hidden="1" x14ac:dyDescent="0.35">
      <c r="A5825" t="s">
        <v>187</v>
      </c>
      <c r="B5825" t="s">
        <v>353</v>
      </c>
      <c r="C5825">
        <v>91502</v>
      </c>
      <c r="D5825">
        <v>2023</v>
      </c>
      <c r="E5825">
        <v>3</v>
      </c>
      <c r="F5825">
        <v>305.45</v>
      </c>
      <c r="G5825">
        <v>61</v>
      </c>
    </row>
    <row r="5826" spans="1:7" ht="15.5" hidden="1" x14ac:dyDescent="0.35">
      <c r="A5826" t="s">
        <v>187</v>
      </c>
      <c r="B5826" t="s">
        <v>353</v>
      </c>
      <c r="C5826">
        <v>91502</v>
      </c>
      <c r="D5826">
        <v>2023</v>
      </c>
      <c r="E5826">
        <v>4</v>
      </c>
      <c r="F5826">
        <v>335.37</v>
      </c>
      <c r="G5826">
        <v>52</v>
      </c>
    </row>
    <row r="5827" spans="1:7" ht="15.5" hidden="1" x14ac:dyDescent="0.35">
      <c r="A5827" t="s">
        <v>187</v>
      </c>
      <c r="B5827" t="s">
        <v>353</v>
      </c>
      <c r="C5827">
        <v>91502</v>
      </c>
      <c r="D5827">
        <v>2023</v>
      </c>
      <c r="E5827">
        <v>5</v>
      </c>
      <c r="F5827">
        <v>339.7</v>
      </c>
      <c r="G5827">
        <v>62</v>
      </c>
    </row>
    <row r="5828" spans="1:7" ht="15.5" hidden="1" x14ac:dyDescent="0.35">
      <c r="A5828" t="s">
        <v>187</v>
      </c>
      <c r="B5828" t="s">
        <v>353</v>
      </c>
      <c r="C5828">
        <v>91502</v>
      </c>
      <c r="D5828">
        <v>2023</v>
      </c>
      <c r="E5828">
        <v>6</v>
      </c>
      <c r="F5828">
        <v>369.19</v>
      </c>
      <c r="G5828">
        <v>54</v>
      </c>
    </row>
    <row r="5829" spans="1:7" ht="15.5" hidden="1" x14ac:dyDescent="0.35">
      <c r="A5829" t="s">
        <v>187</v>
      </c>
      <c r="B5829" t="s">
        <v>353</v>
      </c>
      <c r="C5829">
        <v>91502</v>
      </c>
      <c r="D5829">
        <v>2023</v>
      </c>
      <c r="E5829">
        <v>7</v>
      </c>
      <c r="F5829">
        <v>405.37</v>
      </c>
      <c r="G5829">
        <v>58</v>
      </c>
    </row>
    <row r="5830" spans="1:7" ht="15.5" hidden="1" x14ac:dyDescent="0.35">
      <c r="A5830" t="s">
        <v>187</v>
      </c>
      <c r="B5830" t="s">
        <v>353</v>
      </c>
      <c r="C5830">
        <v>91502</v>
      </c>
      <c r="D5830">
        <v>2023</v>
      </c>
      <c r="E5830">
        <v>8</v>
      </c>
      <c r="F5830">
        <v>327.85</v>
      </c>
      <c r="G5830">
        <v>49</v>
      </c>
    </row>
    <row r="5831" spans="1:7" ht="15.5" hidden="1" x14ac:dyDescent="0.35">
      <c r="A5831" t="s">
        <v>187</v>
      </c>
      <c r="B5831" t="s">
        <v>353</v>
      </c>
      <c r="C5831">
        <v>91502</v>
      </c>
      <c r="D5831">
        <v>2023</v>
      </c>
      <c r="E5831">
        <v>9</v>
      </c>
      <c r="F5831">
        <v>397.9</v>
      </c>
      <c r="G5831">
        <v>68</v>
      </c>
    </row>
    <row r="5832" spans="1:7" ht="15.5" hidden="1" x14ac:dyDescent="0.35">
      <c r="A5832" t="s">
        <v>187</v>
      </c>
      <c r="B5832" t="s">
        <v>353</v>
      </c>
      <c r="C5832">
        <v>91502</v>
      </c>
      <c r="D5832">
        <v>2023</v>
      </c>
      <c r="E5832">
        <v>10</v>
      </c>
      <c r="F5832">
        <v>150.52000000000001</v>
      </c>
      <c r="G5832">
        <v>21</v>
      </c>
    </row>
    <row r="5833" spans="1:7" ht="15.5" hidden="1" x14ac:dyDescent="0.35">
      <c r="A5833" t="s">
        <v>187</v>
      </c>
      <c r="B5833" t="s">
        <v>353</v>
      </c>
      <c r="C5833">
        <v>91502</v>
      </c>
      <c r="D5833">
        <v>2023</v>
      </c>
      <c r="E5833">
        <v>11</v>
      </c>
      <c r="F5833">
        <v>0</v>
      </c>
      <c r="G5833">
        <v>0</v>
      </c>
    </row>
    <row r="5834" spans="1:7" ht="15.5" hidden="1" x14ac:dyDescent="0.35">
      <c r="A5834" t="s">
        <v>187</v>
      </c>
      <c r="B5834" t="s">
        <v>353</v>
      </c>
      <c r="C5834">
        <v>91502</v>
      </c>
      <c r="D5834">
        <v>2023</v>
      </c>
      <c r="E5834">
        <v>12</v>
      </c>
      <c r="F5834">
        <v>0</v>
      </c>
      <c r="G5834">
        <v>0</v>
      </c>
    </row>
    <row r="5835" spans="1:7" ht="15.5" hidden="1" x14ac:dyDescent="0.35">
      <c r="A5835" t="s">
        <v>187</v>
      </c>
      <c r="B5835" t="s">
        <v>353</v>
      </c>
      <c r="C5835">
        <v>91502</v>
      </c>
      <c r="D5835">
        <v>2024</v>
      </c>
      <c r="E5835">
        <v>1</v>
      </c>
      <c r="F5835">
        <v>0</v>
      </c>
      <c r="G5835">
        <v>0</v>
      </c>
    </row>
    <row r="5836" spans="1:7" ht="15.5" hidden="1" x14ac:dyDescent="0.35">
      <c r="A5836" t="s">
        <v>187</v>
      </c>
      <c r="B5836" t="s">
        <v>353</v>
      </c>
      <c r="C5836">
        <v>91502</v>
      </c>
      <c r="D5836">
        <v>2024</v>
      </c>
      <c r="E5836">
        <v>2</v>
      </c>
      <c r="F5836">
        <v>0</v>
      </c>
      <c r="G5836">
        <v>0</v>
      </c>
    </row>
    <row r="5837" spans="1:7" ht="15.5" hidden="1" x14ac:dyDescent="0.35">
      <c r="A5837" t="s">
        <v>187</v>
      </c>
      <c r="B5837" t="s">
        <v>353</v>
      </c>
      <c r="C5837">
        <v>91502</v>
      </c>
      <c r="D5837">
        <v>2024</v>
      </c>
      <c r="E5837">
        <v>3</v>
      </c>
      <c r="F5837">
        <v>0</v>
      </c>
      <c r="G5837">
        <v>0</v>
      </c>
    </row>
    <row r="5838" spans="1:7" ht="15.5" hidden="1" x14ac:dyDescent="0.35">
      <c r="A5838" t="s">
        <v>187</v>
      </c>
      <c r="B5838" t="s">
        <v>353</v>
      </c>
      <c r="C5838">
        <v>91502</v>
      </c>
      <c r="D5838">
        <v>2024</v>
      </c>
      <c r="E5838">
        <v>4</v>
      </c>
      <c r="F5838">
        <v>74.17</v>
      </c>
      <c r="G5838">
        <v>11</v>
      </c>
    </row>
    <row r="5839" spans="1:7" ht="15.5" hidden="1" x14ac:dyDescent="0.35">
      <c r="A5839" t="s">
        <v>187</v>
      </c>
      <c r="B5839" t="s">
        <v>353</v>
      </c>
      <c r="C5839">
        <v>91502</v>
      </c>
      <c r="D5839">
        <v>2024</v>
      </c>
      <c r="E5839">
        <v>5</v>
      </c>
      <c r="F5839">
        <v>394.21</v>
      </c>
      <c r="G5839">
        <v>76</v>
      </c>
    </row>
    <row r="5840" spans="1:7" ht="15.5" hidden="1" x14ac:dyDescent="0.35">
      <c r="A5840" t="s">
        <v>187</v>
      </c>
      <c r="B5840" t="s">
        <v>353</v>
      </c>
      <c r="C5840">
        <v>91502</v>
      </c>
      <c r="D5840">
        <v>2024</v>
      </c>
      <c r="E5840">
        <v>6</v>
      </c>
      <c r="F5840">
        <v>342.37</v>
      </c>
      <c r="G5840">
        <v>56</v>
      </c>
    </row>
    <row r="5841" spans="1:7" ht="15.5" hidden="1" x14ac:dyDescent="0.35">
      <c r="A5841" t="s">
        <v>187</v>
      </c>
      <c r="B5841" t="s">
        <v>353</v>
      </c>
      <c r="C5841">
        <v>91502</v>
      </c>
      <c r="D5841">
        <v>2024</v>
      </c>
      <c r="E5841">
        <v>7</v>
      </c>
      <c r="F5841">
        <v>389.12</v>
      </c>
      <c r="G5841">
        <v>57</v>
      </c>
    </row>
    <row r="5842" spans="1:7" ht="15.5" hidden="1" x14ac:dyDescent="0.35">
      <c r="A5842" t="s">
        <v>187</v>
      </c>
      <c r="B5842" t="s">
        <v>353</v>
      </c>
      <c r="C5842">
        <v>91502</v>
      </c>
      <c r="D5842">
        <v>2024</v>
      </c>
      <c r="E5842">
        <v>8</v>
      </c>
      <c r="F5842">
        <v>403.46</v>
      </c>
      <c r="G5842">
        <v>62</v>
      </c>
    </row>
    <row r="5843" spans="1:7" ht="15.5" hidden="1" x14ac:dyDescent="0.35">
      <c r="A5843" t="s">
        <v>187</v>
      </c>
      <c r="B5843" t="s">
        <v>353</v>
      </c>
      <c r="C5843">
        <v>91502</v>
      </c>
      <c r="D5843">
        <v>2024</v>
      </c>
      <c r="E5843">
        <v>9</v>
      </c>
      <c r="F5843">
        <v>412.63</v>
      </c>
      <c r="G5843">
        <v>58</v>
      </c>
    </row>
    <row r="5844" spans="1:7" ht="15.5" hidden="1" x14ac:dyDescent="0.35">
      <c r="A5844" t="s">
        <v>187</v>
      </c>
      <c r="B5844" t="s">
        <v>353</v>
      </c>
      <c r="C5844">
        <v>91502</v>
      </c>
      <c r="D5844">
        <v>2024</v>
      </c>
      <c r="E5844">
        <v>10</v>
      </c>
      <c r="F5844">
        <v>137.72</v>
      </c>
      <c r="G5844">
        <v>21.1</v>
      </c>
    </row>
    <row r="5845" spans="1:7" ht="15.5" hidden="1" x14ac:dyDescent="0.35">
      <c r="A5845" t="s">
        <v>187</v>
      </c>
      <c r="B5845" t="s">
        <v>353</v>
      </c>
      <c r="C5845">
        <v>91502</v>
      </c>
      <c r="D5845">
        <v>2024</v>
      </c>
      <c r="E5845">
        <v>11</v>
      </c>
      <c r="F5845">
        <v>0</v>
      </c>
      <c r="G5845">
        <v>0</v>
      </c>
    </row>
    <row r="5846" spans="1:7" ht="15.5" hidden="1" x14ac:dyDescent="0.35">
      <c r="A5846" t="s">
        <v>187</v>
      </c>
      <c r="B5846" t="s">
        <v>353</v>
      </c>
      <c r="C5846">
        <v>91502</v>
      </c>
      <c r="D5846">
        <v>2024</v>
      </c>
      <c r="E5846">
        <v>12</v>
      </c>
      <c r="F5846">
        <v>0</v>
      </c>
      <c r="G5846">
        <v>0</v>
      </c>
    </row>
    <row r="5847" spans="1:7" ht="15.5" x14ac:dyDescent="0.35">
      <c r="A5847" t="s">
        <v>187</v>
      </c>
      <c r="B5847" t="s">
        <v>353</v>
      </c>
      <c r="C5847">
        <v>91502</v>
      </c>
      <c r="D5847">
        <v>2025</v>
      </c>
      <c r="E5847">
        <v>1</v>
      </c>
      <c r="F5847">
        <v>0</v>
      </c>
      <c r="G5847">
        <v>0</v>
      </c>
    </row>
    <row r="5848" spans="1:7" ht="15.5" x14ac:dyDescent="0.35">
      <c r="A5848" t="s">
        <v>187</v>
      </c>
      <c r="B5848" t="s">
        <v>353</v>
      </c>
      <c r="C5848">
        <v>91502</v>
      </c>
      <c r="D5848">
        <v>2025</v>
      </c>
      <c r="E5848">
        <v>2</v>
      </c>
      <c r="F5848">
        <v>0</v>
      </c>
      <c r="G5848">
        <v>0</v>
      </c>
    </row>
    <row r="5849" spans="1:7" ht="15.5" x14ac:dyDescent="0.35">
      <c r="A5849" t="s">
        <v>187</v>
      </c>
      <c r="B5849" t="s">
        <v>353</v>
      </c>
      <c r="C5849">
        <v>91502</v>
      </c>
      <c r="D5849">
        <v>2025</v>
      </c>
      <c r="E5849">
        <v>3</v>
      </c>
      <c r="F5849">
        <v>0</v>
      </c>
      <c r="G5849">
        <v>0</v>
      </c>
    </row>
    <row r="5850" spans="1:7" ht="15.5" x14ac:dyDescent="0.35">
      <c r="A5850" t="s">
        <v>187</v>
      </c>
      <c r="B5850" t="s">
        <v>353</v>
      </c>
      <c r="C5850">
        <v>91502</v>
      </c>
      <c r="D5850">
        <v>2025</v>
      </c>
      <c r="E5850">
        <v>4</v>
      </c>
      <c r="F5850">
        <v>0</v>
      </c>
      <c r="G5850">
        <v>0</v>
      </c>
    </row>
    <row r="5851" spans="1:7" ht="15.5" x14ac:dyDescent="0.35">
      <c r="A5851" t="s">
        <v>187</v>
      </c>
      <c r="B5851" t="s">
        <v>353</v>
      </c>
      <c r="C5851">
        <v>91502</v>
      </c>
      <c r="D5851">
        <v>2025</v>
      </c>
      <c r="E5851">
        <v>5</v>
      </c>
      <c r="F5851">
        <v>0</v>
      </c>
      <c r="G5851">
        <v>0</v>
      </c>
    </row>
    <row r="5852" spans="1:7" ht="15.5" x14ac:dyDescent="0.35">
      <c r="A5852" t="s">
        <v>187</v>
      </c>
      <c r="B5852" t="s">
        <v>353</v>
      </c>
      <c r="C5852">
        <v>91502</v>
      </c>
      <c r="D5852">
        <v>2025</v>
      </c>
      <c r="E5852">
        <v>6</v>
      </c>
      <c r="F5852">
        <v>0</v>
      </c>
      <c r="G5852">
        <v>0</v>
      </c>
    </row>
    <row r="5853" spans="1:7" ht="15.5" x14ac:dyDescent="0.35">
      <c r="A5853" t="s">
        <v>187</v>
      </c>
      <c r="B5853" t="s">
        <v>353</v>
      </c>
      <c r="C5853">
        <v>91502</v>
      </c>
      <c r="D5853">
        <v>2025</v>
      </c>
      <c r="E5853">
        <v>7</v>
      </c>
      <c r="F5853">
        <v>0</v>
      </c>
      <c r="G5853">
        <v>0</v>
      </c>
    </row>
    <row r="5854" spans="1:7" ht="15.5" x14ac:dyDescent="0.35">
      <c r="A5854" t="s">
        <v>187</v>
      </c>
      <c r="B5854" t="s">
        <v>353</v>
      </c>
      <c r="C5854">
        <v>91502</v>
      </c>
      <c r="D5854">
        <v>2025</v>
      </c>
      <c r="E5854">
        <v>8</v>
      </c>
      <c r="F5854">
        <v>0</v>
      </c>
      <c r="G5854">
        <v>0</v>
      </c>
    </row>
    <row r="5855" spans="1:7" ht="15.5" x14ac:dyDescent="0.35">
      <c r="A5855" t="s">
        <v>187</v>
      </c>
      <c r="B5855" t="s">
        <v>353</v>
      </c>
      <c r="C5855">
        <v>91502</v>
      </c>
      <c r="D5855">
        <v>2025</v>
      </c>
      <c r="E5855">
        <v>9</v>
      </c>
      <c r="F5855">
        <v>0</v>
      </c>
      <c r="G5855">
        <v>0</v>
      </c>
    </row>
    <row r="5856" spans="1:7" ht="15.5" x14ac:dyDescent="0.35">
      <c r="A5856" t="s">
        <v>187</v>
      </c>
      <c r="B5856" t="s">
        <v>353</v>
      </c>
      <c r="C5856">
        <v>91502</v>
      </c>
      <c r="D5856">
        <v>2025</v>
      </c>
      <c r="E5856">
        <v>10</v>
      </c>
      <c r="F5856">
        <v>0</v>
      </c>
      <c r="G5856">
        <v>0</v>
      </c>
    </row>
    <row r="5857" spans="1:7" ht="15.5" x14ac:dyDescent="0.35">
      <c r="A5857" t="s">
        <v>187</v>
      </c>
      <c r="B5857" t="s">
        <v>353</v>
      </c>
      <c r="C5857">
        <v>91502</v>
      </c>
      <c r="D5857">
        <v>2025</v>
      </c>
      <c r="E5857">
        <v>11</v>
      </c>
      <c r="F5857">
        <v>0</v>
      </c>
      <c r="G5857">
        <v>0</v>
      </c>
    </row>
    <row r="5858" spans="1:7" ht="15.5" hidden="1" x14ac:dyDescent="0.35">
      <c r="A5858" t="s">
        <v>187</v>
      </c>
      <c r="B5858" t="s">
        <v>353</v>
      </c>
      <c r="C5858">
        <v>91503</v>
      </c>
      <c r="D5858">
        <v>2018</v>
      </c>
      <c r="E5858">
        <v>10</v>
      </c>
      <c r="F5858">
        <v>81.040000000000006</v>
      </c>
      <c r="G5858">
        <v>11.61</v>
      </c>
    </row>
    <row r="5859" spans="1:7" ht="15.5" hidden="1" x14ac:dyDescent="0.35">
      <c r="A5859" t="s">
        <v>187</v>
      </c>
      <c r="B5859" t="s">
        <v>353</v>
      </c>
      <c r="C5859">
        <v>91503</v>
      </c>
      <c r="D5859">
        <v>2018</v>
      </c>
      <c r="E5859">
        <v>11</v>
      </c>
      <c r="F5859">
        <v>427.48</v>
      </c>
      <c r="G5859">
        <v>53</v>
      </c>
    </row>
    <row r="5860" spans="1:7" ht="15.5" hidden="1" x14ac:dyDescent="0.35">
      <c r="A5860" t="s">
        <v>187</v>
      </c>
      <c r="B5860" t="s">
        <v>353</v>
      </c>
      <c r="C5860">
        <v>91503</v>
      </c>
      <c r="D5860">
        <v>2018</v>
      </c>
      <c r="E5860">
        <v>12</v>
      </c>
      <c r="F5860">
        <v>454.37</v>
      </c>
      <c r="G5860">
        <v>49</v>
      </c>
    </row>
    <row r="5861" spans="1:7" ht="15.5" hidden="1" x14ac:dyDescent="0.35">
      <c r="A5861" t="s">
        <v>187</v>
      </c>
      <c r="B5861" t="s">
        <v>353</v>
      </c>
      <c r="C5861">
        <v>91503</v>
      </c>
      <c r="D5861">
        <v>2019</v>
      </c>
      <c r="E5861">
        <v>1</v>
      </c>
      <c r="F5861">
        <v>392.68</v>
      </c>
      <c r="G5861">
        <v>41</v>
      </c>
    </row>
    <row r="5862" spans="1:7" ht="15.5" hidden="1" x14ac:dyDescent="0.35">
      <c r="A5862" t="s">
        <v>187</v>
      </c>
      <c r="B5862" t="s">
        <v>353</v>
      </c>
      <c r="C5862">
        <v>91503</v>
      </c>
      <c r="D5862">
        <v>2019</v>
      </c>
      <c r="E5862">
        <v>2</v>
      </c>
      <c r="F5862">
        <v>375.82</v>
      </c>
      <c r="G5862">
        <v>47</v>
      </c>
    </row>
    <row r="5863" spans="1:7" ht="15.5" hidden="1" x14ac:dyDescent="0.35">
      <c r="A5863" t="s">
        <v>187</v>
      </c>
      <c r="B5863" t="s">
        <v>353</v>
      </c>
      <c r="C5863">
        <v>91503</v>
      </c>
      <c r="D5863">
        <v>2019</v>
      </c>
      <c r="E5863">
        <v>3</v>
      </c>
      <c r="F5863">
        <v>449.38</v>
      </c>
      <c r="G5863">
        <v>54</v>
      </c>
    </row>
    <row r="5864" spans="1:7" ht="15.5" hidden="1" x14ac:dyDescent="0.35">
      <c r="A5864" t="s">
        <v>187</v>
      </c>
      <c r="B5864" t="s">
        <v>353</v>
      </c>
      <c r="C5864">
        <v>91503</v>
      </c>
      <c r="D5864">
        <v>2019</v>
      </c>
      <c r="E5864">
        <v>4</v>
      </c>
      <c r="F5864">
        <v>431.8</v>
      </c>
      <c r="G5864">
        <v>49</v>
      </c>
    </row>
    <row r="5865" spans="1:7" ht="15.5" hidden="1" x14ac:dyDescent="0.35">
      <c r="A5865" t="s">
        <v>187</v>
      </c>
      <c r="B5865" t="s">
        <v>353</v>
      </c>
      <c r="C5865">
        <v>91503</v>
      </c>
      <c r="D5865">
        <v>2019</v>
      </c>
      <c r="E5865">
        <v>5</v>
      </c>
      <c r="F5865">
        <v>360.27</v>
      </c>
      <c r="G5865">
        <v>45</v>
      </c>
    </row>
    <row r="5866" spans="1:7" ht="15.5" hidden="1" x14ac:dyDescent="0.35">
      <c r="A5866" t="s">
        <v>187</v>
      </c>
      <c r="B5866" t="s">
        <v>353</v>
      </c>
      <c r="C5866">
        <v>91503</v>
      </c>
      <c r="D5866">
        <v>2019</v>
      </c>
      <c r="E5866">
        <v>6</v>
      </c>
      <c r="F5866">
        <v>385.43</v>
      </c>
      <c r="G5866">
        <v>40</v>
      </c>
    </row>
    <row r="5867" spans="1:7" ht="15.5" hidden="1" x14ac:dyDescent="0.35">
      <c r="A5867" t="s">
        <v>187</v>
      </c>
      <c r="B5867" t="s">
        <v>353</v>
      </c>
      <c r="C5867">
        <v>91503</v>
      </c>
      <c r="D5867">
        <v>2019</v>
      </c>
      <c r="E5867">
        <v>7</v>
      </c>
      <c r="F5867">
        <v>468.8</v>
      </c>
      <c r="G5867">
        <v>54</v>
      </c>
    </row>
    <row r="5868" spans="1:7" ht="15.5" hidden="1" x14ac:dyDescent="0.35">
      <c r="A5868" t="s">
        <v>187</v>
      </c>
      <c r="B5868" t="s">
        <v>353</v>
      </c>
      <c r="C5868">
        <v>91503</v>
      </c>
      <c r="D5868">
        <v>2019</v>
      </c>
      <c r="E5868">
        <v>8</v>
      </c>
      <c r="F5868">
        <v>431.94</v>
      </c>
      <c r="G5868">
        <v>42</v>
      </c>
    </row>
    <row r="5869" spans="1:7" ht="15.5" hidden="1" x14ac:dyDescent="0.35">
      <c r="A5869" t="s">
        <v>187</v>
      </c>
      <c r="B5869" t="s">
        <v>353</v>
      </c>
      <c r="C5869">
        <v>91503</v>
      </c>
      <c r="D5869">
        <v>2019</v>
      </c>
      <c r="E5869">
        <v>9</v>
      </c>
      <c r="F5869">
        <v>378.26</v>
      </c>
      <c r="G5869">
        <v>43</v>
      </c>
    </row>
    <row r="5870" spans="1:7" ht="15.5" hidden="1" x14ac:dyDescent="0.35">
      <c r="A5870" t="s">
        <v>187</v>
      </c>
      <c r="B5870" t="s">
        <v>353</v>
      </c>
      <c r="C5870">
        <v>91503</v>
      </c>
      <c r="D5870">
        <v>2019</v>
      </c>
      <c r="E5870">
        <v>10</v>
      </c>
      <c r="F5870">
        <v>466.65</v>
      </c>
      <c r="G5870">
        <v>45</v>
      </c>
    </row>
    <row r="5871" spans="1:7" ht="15.5" hidden="1" x14ac:dyDescent="0.35">
      <c r="A5871" t="s">
        <v>187</v>
      </c>
      <c r="B5871" t="s">
        <v>353</v>
      </c>
      <c r="C5871">
        <v>91503</v>
      </c>
      <c r="D5871">
        <v>2019</v>
      </c>
      <c r="E5871">
        <v>11</v>
      </c>
      <c r="F5871">
        <v>408.9</v>
      </c>
      <c r="G5871">
        <v>42</v>
      </c>
    </row>
    <row r="5872" spans="1:7" ht="15.5" hidden="1" x14ac:dyDescent="0.35">
      <c r="A5872" t="s">
        <v>187</v>
      </c>
      <c r="B5872" t="s">
        <v>353</v>
      </c>
      <c r="C5872">
        <v>91503</v>
      </c>
      <c r="D5872">
        <v>2019</v>
      </c>
      <c r="E5872">
        <v>12</v>
      </c>
      <c r="F5872">
        <v>398.87</v>
      </c>
      <c r="G5872">
        <v>40</v>
      </c>
    </row>
    <row r="5873" spans="1:7" ht="15.5" hidden="1" x14ac:dyDescent="0.35">
      <c r="A5873" t="s">
        <v>187</v>
      </c>
      <c r="B5873" t="s">
        <v>353</v>
      </c>
      <c r="C5873">
        <v>91503</v>
      </c>
      <c r="D5873">
        <v>2020</v>
      </c>
      <c r="E5873">
        <v>1</v>
      </c>
      <c r="F5873">
        <v>447.95</v>
      </c>
      <c r="G5873">
        <v>48.05</v>
      </c>
    </row>
    <row r="5874" spans="1:7" ht="15.5" hidden="1" x14ac:dyDescent="0.35">
      <c r="A5874" t="s">
        <v>187</v>
      </c>
      <c r="B5874" t="s">
        <v>353</v>
      </c>
      <c r="C5874">
        <v>91503</v>
      </c>
      <c r="D5874">
        <v>2020</v>
      </c>
      <c r="E5874">
        <v>2</v>
      </c>
      <c r="F5874">
        <v>419.05</v>
      </c>
      <c r="G5874">
        <v>44.95</v>
      </c>
    </row>
    <row r="5875" spans="1:7" ht="15.5" hidden="1" x14ac:dyDescent="0.35">
      <c r="A5875" t="s">
        <v>187</v>
      </c>
      <c r="B5875" t="s">
        <v>353</v>
      </c>
      <c r="C5875">
        <v>91503</v>
      </c>
      <c r="D5875">
        <v>2020</v>
      </c>
      <c r="E5875">
        <v>3</v>
      </c>
      <c r="F5875">
        <v>294.95999999999998</v>
      </c>
      <c r="G5875">
        <v>30</v>
      </c>
    </row>
    <row r="5876" spans="1:7" ht="15.5" hidden="1" x14ac:dyDescent="0.35">
      <c r="A5876" t="s">
        <v>187</v>
      </c>
      <c r="B5876" t="s">
        <v>353</v>
      </c>
      <c r="C5876">
        <v>91503</v>
      </c>
      <c r="D5876">
        <v>2020</v>
      </c>
      <c r="E5876">
        <v>4</v>
      </c>
      <c r="F5876">
        <v>0</v>
      </c>
      <c r="G5876">
        <v>0</v>
      </c>
    </row>
    <row r="5877" spans="1:7" ht="15.5" hidden="1" x14ac:dyDescent="0.35">
      <c r="A5877" t="s">
        <v>187</v>
      </c>
      <c r="B5877" t="s">
        <v>353</v>
      </c>
      <c r="C5877">
        <v>91503</v>
      </c>
      <c r="D5877">
        <v>2020</v>
      </c>
      <c r="E5877">
        <v>5</v>
      </c>
      <c r="F5877">
        <v>0</v>
      </c>
      <c r="G5877">
        <v>0</v>
      </c>
    </row>
    <row r="5878" spans="1:7" ht="15.5" hidden="1" x14ac:dyDescent="0.35">
      <c r="A5878" t="s">
        <v>187</v>
      </c>
      <c r="B5878" t="s">
        <v>353</v>
      </c>
      <c r="C5878">
        <v>91503</v>
      </c>
      <c r="D5878">
        <v>2020</v>
      </c>
      <c r="E5878">
        <v>6</v>
      </c>
      <c r="F5878">
        <v>0</v>
      </c>
      <c r="G5878">
        <v>0</v>
      </c>
    </row>
    <row r="5879" spans="1:7" ht="15.5" hidden="1" x14ac:dyDescent="0.35">
      <c r="A5879" t="s">
        <v>187</v>
      </c>
      <c r="B5879" t="s">
        <v>353</v>
      </c>
      <c r="C5879">
        <v>91503</v>
      </c>
      <c r="D5879">
        <v>2020</v>
      </c>
      <c r="E5879">
        <v>7</v>
      </c>
      <c r="F5879">
        <v>0.99</v>
      </c>
      <c r="G5879">
        <v>2</v>
      </c>
    </row>
    <row r="5880" spans="1:7" ht="15.5" hidden="1" x14ac:dyDescent="0.35">
      <c r="A5880" t="s">
        <v>187</v>
      </c>
      <c r="B5880" t="s">
        <v>353</v>
      </c>
      <c r="C5880">
        <v>91503</v>
      </c>
      <c r="D5880">
        <v>2020</v>
      </c>
      <c r="E5880">
        <v>8</v>
      </c>
      <c r="F5880">
        <v>136.58000000000001</v>
      </c>
      <c r="G5880">
        <v>20</v>
      </c>
    </row>
    <row r="5881" spans="1:7" ht="15.5" hidden="1" x14ac:dyDescent="0.35">
      <c r="A5881" t="s">
        <v>187</v>
      </c>
      <c r="B5881" t="s">
        <v>353</v>
      </c>
      <c r="C5881">
        <v>91503</v>
      </c>
      <c r="D5881">
        <v>2020</v>
      </c>
      <c r="E5881">
        <v>9</v>
      </c>
      <c r="F5881">
        <v>131.94999999999999</v>
      </c>
      <c r="G5881">
        <v>20</v>
      </c>
    </row>
    <row r="5882" spans="1:7" ht="15.5" hidden="1" x14ac:dyDescent="0.35">
      <c r="A5882" t="s">
        <v>187</v>
      </c>
      <c r="B5882" t="s">
        <v>353</v>
      </c>
      <c r="C5882">
        <v>91503</v>
      </c>
      <c r="D5882">
        <v>2020</v>
      </c>
      <c r="E5882">
        <v>10</v>
      </c>
      <c r="F5882">
        <v>145.63999999999999</v>
      </c>
      <c r="G5882">
        <v>25</v>
      </c>
    </row>
    <row r="5883" spans="1:7" ht="15.5" hidden="1" x14ac:dyDescent="0.35">
      <c r="A5883" t="s">
        <v>187</v>
      </c>
      <c r="B5883" t="s">
        <v>353</v>
      </c>
      <c r="C5883">
        <v>91503</v>
      </c>
      <c r="D5883">
        <v>2020</v>
      </c>
      <c r="E5883">
        <v>11</v>
      </c>
      <c r="F5883">
        <v>147.61000000000001</v>
      </c>
      <c r="G5883">
        <v>30</v>
      </c>
    </row>
    <row r="5884" spans="1:7" ht="15.5" hidden="1" x14ac:dyDescent="0.35">
      <c r="A5884" t="s">
        <v>187</v>
      </c>
      <c r="B5884" t="s">
        <v>353</v>
      </c>
      <c r="C5884">
        <v>91503</v>
      </c>
      <c r="D5884">
        <v>2020</v>
      </c>
      <c r="E5884">
        <v>12</v>
      </c>
      <c r="F5884">
        <v>228.07</v>
      </c>
      <c r="G5884">
        <v>36</v>
      </c>
    </row>
    <row r="5885" spans="1:7" ht="15.5" hidden="1" x14ac:dyDescent="0.35">
      <c r="A5885" t="s">
        <v>187</v>
      </c>
      <c r="B5885" t="s">
        <v>353</v>
      </c>
      <c r="C5885">
        <v>91503</v>
      </c>
      <c r="D5885">
        <v>2021</v>
      </c>
      <c r="E5885">
        <v>1</v>
      </c>
      <c r="F5885">
        <v>247.5</v>
      </c>
      <c r="G5885">
        <v>44</v>
      </c>
    </row>
    <row r="5886" spans="1:7" ht="15.5" hidden="1" x14ac:dyDescent="0.35">
      <c r="A5886" t="s">
        <v>187</v>
      </c>
      <c r="B5886" t="s">
        <v>353</v>
      </c>
      <c r="C5886">
        <v>91503</v>
      </c>
      <c r="D5886">
        <v>2021</v>
      </c>
      <c r="E5886">
        <v>2</v>
      </c>
      <c r="F5886">
        <v>31.13</v>
      </c>
      <c r="G5886">
        <v>8</v>
      </c>
    </row>
    <row r="5887" spans="1:7" ht="15.5" hidden="1" x14ac:dyDescent="0.35">
      <c r="A5887" t="s">
        <v>187</v>
      </c>
      <c r="B5887" t="s">
        <v>353</v>
      </c>
      <c r="C5887">
        <v>91503</v>
      </c>
      <c r="D5887">
        <v>2021</v>
      </c>
      <c r="E5887">
        <v>3</v>
      </c>
      <c r="F5887">
        <v>158.28</v>
      </c>
      <c r="G5887">
        <v>32</v>
      </c>
    </row>
    <row r="5888" spans="1:7" ht="15.5" hidden="1" x14ac:dyDescent="0.35">
      <c r="A5888" t="s">
        <v>187</v>
      </c>
      <c r="B5888" t="s">
        <v>353</v>
      </c>
      <c r="C5888">
        <v>91503</v>
      </c>
      <c r="D5888">
        <v>2021</v>
      </c>
      <c r="E5888">
        <v>4</v>
      </c>
      <c r="F5888">
        <v>69.69</v>
      </c>
      <c r="G5888">
        <v>20</v>
      </c>
    </row>
    <row r="5889" spans="1:7" ht="15.5" hidden="1" x14ac:dyDescent="0.35">
      <c r="A5889" t="s">
        <v>187</v>
      </c>
      <c r="B5889" t="s">
        <v>353</v>
      </c>
      <c r="C5889">
        <v>91503</v>
      </c>
      <c r="D5889">
        <v>2021</v>
      </c>
      <c r="E5889">
        <v>5</v>
      </c>
      <c r="F5889">
        <v>142.62</v>
      </c>
      <c r="G5889">
        <v>25.41</v>
      </c>
    </row>
    <row r="5890" spans="1:7" ht="15.5" hidden="1" x14ac:dyDescent="0.35">
      <c r="A5890" t="s">
        <v>187</v>
      </c>
      <c r="B5890" t="s">
        <v>353</v>
      </c>
      <c r="C5890">
        <v>91503</v>
      </c>
      <c r="D5890">
        <v>2021</v>
      </c>
      <c r="E5890">
        <v>6</v>
      </c>
      <c r="F5890">
        <v>138.01</v>
      </c>
      <c r="G5890">
        <v>24.59</v>
      </c>
    </row>
    <row r="5891" spans="1:7" ht="15.5" hidden="1" x14ac:dyDescent="0.35">
      <c r="A5891" t="s">
        <v>187</v>
      </c>
      <c r="B5891" t="s">
        <v>353</v>
      </c>
      <c r="C5891">
        <v>91503</v>
      </c>
      <c r="D5891">
        <v>2021</v>
      </c>
      <c r="E5891">
        <v>7</v>
      </c>
      <c r="F5891">
        <v>232.02</v>
      </c>
      <c r="G5891">
        <v>36</v>
      </c>
    </row>
    <row r="5892" spans="1:7" ht="15.5" hidden="1" x14ac:dyDescent="0.35">
      <c r="A5892" t="s">
        <v>187</v>
      </c>
      <c r="B5892" t="s">
        <v>353</v>
      </c>
      <c r="C5892">
        <v>91503</v>
      </c>
      <c r="D5892">
        <v>2021</v>
      </c>
      <c r="E5892">
        <v>8</v>
      </c>
      <c r="F5892">
        <v>274.75</v>
      </c>
      <c r="G5892">
        <v>40</v>
      </c>
    </row>
    <row r="5893" spans="1:7" ht="15.5" hidden="1" x14ac:dyDescent="0.35">
      <c r="A5893" t="s">
        <v>187</v>
      </c>
      <c r="B5893" t="s">
        <v>353</v>
      </c>
      <c r="C5893">
        <v>91503</v>
      </c>
      <c r="D5893">
        <v>2021</v>
      </c>
      <c r="E5893">
        <v>9</v>
      </c>
      <c r="F5893">
        <v>198.33</v>
      </c>
      <c r="G5893">
        <v>29</v>
      </c>
    </row>
    <row r="5894" spans="1:7" ht="15.5" hidden="1" x14ac:dyDescent="0.35">
      <c r="A5894" t="s">
        <v>187</v>
      </c>
      <c r="B5894" t="s">
        <v>353</v>
      </c>
      <c r="C5894">
        <v>91503</v>
      </c>
      <c r="D5894">
        <v>2021</v>
      </c>
      <c r="E5894">
        <v>10</v>
      </c>
      <c r="F5894">
        <v>338.72</v>
      </c>
      <c r="G5894">
        <v>46</v>
      </c>
    </row>
    <row r="5895" spans="1:7" ht="15.5" hidden="1" x14ac:dyDescent="0.35">
      <c r="A5895" t="s">
        <v>187</v>
      </c>
      <c r="B5895" t="s">
        <v>353</v>
      </c>
      <c r="C5895">
        <v>91503</v>
      </c>
      <c r="D5895">
        <v>2021</v>
      </c>
      <c r="E5895">
        <v>11</v>
      </c>
      <c r="F5895">
        <v>398.12</v>
      </c>
      <c r="G5895">
        <v>38</v>
      </c>
    </row>
    <row r="5896" spans="1:7" ht="15.5" hidden="1" x14ac:dyDescent="0.35">
      <c r="A5896" t="s">
        <v>187</v>
      </c>
      <c r="B5896" t="s">
        <v>353</v>
      </c>
      <c r="C5896">
        <v>91503</v>
      </c>
      <c r="D5896">
        <v>2021</v>
      </c>
      <c r="E5896">
        <v>12</v>
      </c>
      <c r="F5896">
        <v>285.08</v>
      </c>
      <c r="G5896">
        <v>59</v>
      </c>
    </row>
    <row r="5897" spans="1:7" ht="15.5" hidden="1" x14ac:dyDescent="0.35">
      <c r="A5897" t="s">
        <v>187</v>
      </c>
      <c r="B5897" t="s">
        <v>353</v>
      </c>
      <c r="C5897">
        <v>91503</v>
      </c>
      <c r="D5897">
        <v>2022</v>
      </c>
      <c r="E5897">
        <v>1</v>
      </c>
      <c r="F5897">
        <v>359.7</v>
      </c>
      <c r="G5897">
        <v>68</v>
      </c>
    </row>
    <row r="5898" spans="1:7" ht="15.5" hidden="1" x14ac:dyDescent="0.35">
      <c r="A5898" t="s">
        <v>187</v>
      </c>
      <c r="B5898" t="s">
        <v>353</v>
      </c>
      <c r="C5898">
        <v>91503</v>
      </c>
      <c r="D5898">
        <v>2022</v>
      </c>
      <c r="E5898">
        <v>2</v>
      </c>
      <c r="F5898">
        <v>357.36</v>
      </c>
      <c r="G5898">
        <v>32</v>
      </c>
    </row>
    <row r="5899" spans="1:7" ht="15.5" hidden="1" x14ac:dyDescent="0.35">
      <c r="A5899" t="s">
        <v>187</v>
      </c>
      <c r="B5899" t="s">
        <v>353</v>
      </c>
      <c r="C5899">
        <v>91503</v>
      </c>
      <c r="D5899">
        <v>2022</v>
      </c>
      <c r="E5899">
        <v>3</v>
      </c>
      <c r="F5899">
        <v>149.13999999999999</v>
      </c>
      <c r="G5899">
        <v>12.3</v>
      </c>
    </row>
    <row r="5900" spans="1:7" ht="15.5" hidden="1" x14ac:dyDescent="0.35">
      <c r="A5900" t="s">
        <v>187</v>
      </c>
      <c r="B5900" t="s">
        <v>353</v>
      </c>
      <c r="C5900">
        <v>91503</v>
      </c>
      <c r="D5900">
        <v>2023</v>
      </c>
      <c r="E5900">
        <v>1</v>
      </c>
      <c r="F5900">
        <v>0</v>
      </c>
      <c r="G5900">
        <v>0</v>
      </c>
    </row>
    <row r="5901" spans="1:7" ht="15.5" hidden="1" x14ac:dyDescent="0.35">
      <c r="A5901" t="s">
        <v>187</v>
      </c>
      <c r="B5901" t="s">
        <v>353</v>
      </c>
      <c r="C5901">
        <v>91503</v>
      </c>
      <c r="D5901">
        <v>2023</v>
      </c>
      <c r="E5901">
        <v>2</v>
      </c>
      <c r="F5901">
        <v>0</v>
      </c>
      <c r="G5901">
        <v>0</v>
      </c>
    </row>
    <row r="5902" spans="1:7" ht="15.5" hidden="1" x14ac:dyDescent="0.35">
      <c r="A5902" t="s">
        <v>187</v>
      </c>
      <c r="B5902" t="s">
        <v>353</v>
      </c>
      <c r="C5902">
        <v>91503</v>
      </c>
      <c r="D5902">
        <v>2023</v>
      </c>
      <c r="E5902">
        <v>3</v>
      </c>
      <c r="F5902">
        <v>166.69</v>
      </c>
      <c r="G5902">
        <v>14</v>
      </c>
    </row>
    <row r="5903" spans="1:7" ht="15.5" hidden="1" x14ac:dyDescent="0.35">
      <c r="A5903" t="s">
        <v>187</v>
      </c>
      <c r="B5903" t="s">
        <v>353</v>
      </c>
      <c r="C5903">
        <v>91503</v>
      </c>
      <c r="D5903">
        <v>2023</v>
      </c>
      <c r="E5903">
        <v>4</v>
      </c>
      <c r="F5903">
        <v>412.56</v>
      </c>
      <c r="G5903">
        <v>38</v>
      </c>
    </row>
    <row r="5904" spans="1:7" ht="15.5" hidden="1" x14ac:dyDescent="0.35">
      <c r="A5904" t="s">
        <v>187</v>
      </c>
      <c r="B5904" t="s">
        <v>353</v>
      </c>
      <c r="C5904">
        <v>91503</v>
      </c>
      <c r="D5904">
        <v>2023</v>
      </c>
      <c r="E5904">
        <v>5</v>
      </c>
      <c r="F5904">
        <v>410.29</v>
      </c>
      <c r="G5904">
        <v>38</v>
      </c>
    </row>
    <row r="5905" spans="1:7" ht="15.5" hidden="1" x14ac:dyDescent="0.35">
      <c r="A5905" t="s">
        <v>187</v>
      </c>
      <c r="B5905" t="s">
        <v>353</v>
      </c>
      <c r="C5905">
        <v>91503</v>
      </c>
      <c r="D5905">
        <v>2023</v>
      </c>
      <c r="E5905">
        <v>6</v>
      </c>
      <c r="F5905">
        <v>469.44</v>
      </c>
      <c r="G5905">
        <v>42</v>
      </c>
    </row>
    <row r="5906" spans="1:7" ht="15.5" hidden="1" x14ac:dyDescent="0.35">
      <c r="A5906" t="s">
        <v>187</v>
      </c>
      <c r="B5906" t="s">
        <v>353</v>
      </c>
      <c r="C5906">
        <v>91503</v>
      </c>
      <c r="D5906">
        <v>2023</v>
      </c>
      <c r="E5906">
        <v>7</v>
      </c>
      <c r="F5906">
        <v>428.17</v>
      </c>
      <c r="G5906">
        <v>33</v>
      </c>
    </row>
    <row r="5907" spans="1:7" ht="15.5" hidden="1" x14ac:dyDescent="0.35">
      <c r="A5907" t="s">
        <v>187</v>
      </c>
      <c r="B5907" t="s">
        <v>353</v>
      </c>
      <c r="C5907">
        <v>91503</v>
      </c>
      <c r="D5907">
        <v>2023</v>
      </c>
      <c r="E5907">
        <v>8</v>
      </c>
      <c r="F5907">
        <v>436.24</v>
      </c>
      <c r="G5907">
        <v>37</v>
      </c>
    </row>
    <row r="5908" spans="1:7" ht="15.5" hidden="1" x14ac:dyDescent="0.35">
      <c r="A5908" t="s">
        <v>187</v>
      </c>
      <c r="B5908" t="s">
        <v>353</v>
      </c>
      <c r="C5908">
        <v>91503</v>
      </c>
      <c r="D5908">
        <v>2023</v>
      </c>
      <c r="E5908">
        <v>9</v>
      </c>
      <c r="F5908">
        <v>458.15</v>
      </c>
      <c r="G5908">
        <v>39</v>
      </c>
    </row>
    <row r="5909" spans="1:7" ht="15.5" hidden="1" x14ac:dyDescent="0.35">
      <c r="A5909" t="s">
        <v>187</v>
      </c>
      <c r="B5909" t="s">
        <v>353</v>
      </c>
      <c r="C5909">
        <v>91503</v>
      </c>
      <c r="D5909">
        <v>2023</v>
      </c>
      <c r="E5909">
        <v>10</v>
      </c>
      <c r="F5909">
        <v>457.16</v>
      </c>
      <c r="G5909">
        <v>39</v>
      </c>
    </row>
    <row r="5910" spans="1:7" ht="15.5" hidden="1" x14ac:dyDescent="0.35">
      <c r="A5910" t="s">
        <v>187</v>
      </c>
      <c r="B5910" t="s">
        <v>353</v>
      </c>
      <c r="C5910">
        <v>91503</v>
      </c>
      <c r="D5910">
        <v>2023</v>
      </c>
      <c r="E5910">
        <v>11</v>
      </c>
      <c r="F5910">
        <v>454.87</v>
      </c>
      <c r="G5910">
        <v>46</v>
      </c>
    </row>
    <row r="5911" spans="1:7" ht="15.5" hidden="1" x14ac:dyDescent="0.35">
      <c r="A5911" t="s">
        <v>187</v>
      </c>
      <c r="B5911" t="s">
        <v>353</v>
      </c>
      <c r="C5911">
        <v>91503</v>
      </c>
      <c r="D5911">
        <v>2023</v>
      </c>
      <c r="E5911">
        <v>12</v>
      </c>
      <c r="F5911">
        <v>406.44</v>
      </c>
      <c r="G5911">
        <v>36</v>
      </c>
    </row>
    <row r="5912" spans="1:7" ht="15.5" hidden="1" x14ac:dyDescent="0.35">
      <c r="A5912" t="s">
        <v>187</v>
      </c>
      <c r="B5912" t="s">
        <v>353</v>
      </c>
      <c r="C5912">
        <v>91503</v>
      </c>
      <c r="D5912">
        <v>2024</v>
      </c>
      <c r="E5912">
        <v>1</v>
      </c>
      <c r="F5912">
        <v>501.12</v>
      </c>
      <c r="G5912">
        <v>53</v>
      </c>
    </row>
    <row r="5913" spans="1:7" ht="15.5" hidden="1" x14ac:dyDescent="0.35">
      <c r="A5913" t="s">
        <v>187</v>
      </c>
      <c r="B5913" t="s">
        <v>353</v>
      </c>
      <c r="C5913">
        <v>91503</v>
      </c>
      <c r="D5913">
        <v>2024</v>
      </c>
      <c r="E5913">
        <v>2</v>
      </c>
      <c r="F5913">
        <v>441.19</v>
      </c>
      <c r="G5913">
        <v>43</v>
      </c>
    </row>
    <row r="5914" spans="1:7" ht="15.5" hidden="1" x14ac:dyDescent="0.35">
      <c r="A5914" t="s">
        <v>187</v>
      </c>
      <c r="B5914" t="s">
        <v>353</v>
      </c>
      <c r="C5914">
        <v>91503</v>
      </c>
      <c r="D5914">
        <v>2024</v>
      </c>
      <c r="E5914">
        <v>3</v>
      </c>
      <c r="F5914">
        <v>474.3</v>
      </c>
      <c r="G5914">
        <v>45</v>
      </c>
    </row>
    <row r="5915" spans="1:7" ht="15.5" hidden="1" x14ac:dyDescent="0.35">
      <c r="A5915" t="s">
        <v>187</v>
      </c>
      <c r="B5915" t="s">
        <v>353</v>
      </c>
      <c r="C5915">
        <v>91503</v>
      </c>
      <c r="D5915">
        <v>2024</v>
      </c>
      <c r="E5915">
        <v>4</v>
      </c>
      <c r="F5915">
        <v>430.32</v>
      </c>
      <c r="G5915">
        <v>39</v>
      </c>
    </row>
    <row r="5916" spans="1:7" ht="15.5" hidden="1" x14ac:dyDescent="0.35">
      <c r="A5916" t="s">
        <v>187</v>
      </c>
      <c r="B5916" t="s">
        <v>353</v>
      </c>
      <c r="C5916">
        <v>91503</v>
      </c>
      <c r="D5916">
        <v>2024</v>
      </c>
      <c r="E5916">
        <v>5</v>
      </c>
      <c r="F5916">
        <v>506.83</v>
      </c>
      <c r="G5916">
        <v>46</v>
      </c>
    </row>
    <row r="5917" spans="1:7" ht="15.5" hidden="1" x14ac:dyDescent="0.35">
      <c r="A5917" t="s">
        <v>187</v>
      </c>
      <c r="B5917" t="s">
        <v>353</v>
      </c>
      <c r="C5917">
        <v>91503</v>
      </c>
      <c r="D5917">
        <v>2024</v>
      </c>
      <c r="E5917">
        <v>6</v>
      </c>
      <c r="F5917">
        <v>454.15</v>
      </c>
      <c r="G5917">
        <v>43</v>
      </c>
    </row>
    <row r="5918" spans="1:7" ht="15.5" hidden="1" x14ac:dyDescent="0.35">
      <c r="A5918" t="s">
        <v>187</v>
      </c>
      <c r="B5918" t="s">
        <v>353</v>
      </c>
      <c r="C5918">
        <v>91503</v>
      </c>
      <c r="D5918">
        <v>2024</v>
      </c>
      <c r="E5918">
        <v>7</v>
      </c>
      <c r="F5918">
        <v>446.67</v>
      </c>
      <c r="G5918">
        <v>44</v>
      </c>
    </row>
    <row r="5919" spans="1:7" ht="15.5" hidden="1" x14ac:dyDescent="0.35">
      <c r="A5919" t="s">
        <v>187</v>
      </c>
      <c r="B5919" t="s">
        <v>353</v>
      </c>
      <c r="C5919">
        <v>91503</v>
      </c>
      <c r="D5919">
        <v>2024</v>
      </c>
      <c r="E5919">
        <v>8</v>
      </c>
      <c r="F5919">
        <v>421.86</v>
      </c>
      <c r="G5919">
        <v>44</v>
      </c>
    </row>
    <row r="5920" spans="1:7" ht="15.5" hidden="1" x14ac:dyDescent="0.35">
      <c r="A5920" t="s">
        <v>187</v>
      </c>
      <c r="B5920" t="s">
        <v>353</v>
      </c>
      <c r="C5920">
        <v>91503</v>
      </c>
      <c r="D5920">
        <v>2024</v>
      </c>
      <c r="E5920">
        <v>9</v>
      </c>
      <c r="F5920">
        <v>444.83</v>
      </c>
      <c r="G5920">
        <v>40</v>
      </c>
    </row>
    <row r="5921" spans="1:7" ht="15.5" hidden="1" x14ac:dyDescent="0.35">
      <c r="A5921" t="s">
        <v>187</v>
      </c>
      <c r="B5921" t="s">
        <v>353</v>
      </c>
      <c r="C5921">
        <v>91503</v>
      </c>
      <c r="D5921">
        <v>2024</v>
      </c>
      <c r="E5921">
        <v>10</v>
      </c>
      <c r="F5921">
        <v>423.44</v>
      </c>
      <c r="G5921">
        <v>37</v>
      </c>
    </row>
    <row r="5922" spans="1:7" ht="15.5" hidden="1" x14ac:dyDescent="0.35">
      <c r="A5922" t="s">
        <v>187</v>
      </c>
      <c r="B5922" t="s">
        <v>353</v>
      </c>
      <c r="C5922">
        <v>91503</v>
      </c>
      <c r="D5922">
        <v>2024</v>
      </c>
      <c r="E5922">
        <v>11</v>
      </c>
      <c r="F5922">
        <v>299.02</v>
      </c>
      <c r="G5922">
        <v>27</v>
      </c>
    </row>
    <row r="5923" spans="1:7" ht="15.5" hidden="1" x14ac:dyDescent="0.35">
      <c r="A5923" t="s">
        <v>187</v>
      </c>
      <c r="B5923" t="s">
        <v>353</v>
      </c>
      <c r="C5923">
        <v>91503</v>
      </c>
      <c r="D5923">
        <v>2024</v>
      </c>
      <c r="E5923">
        <v>12</v>
      </c>
      <c r="F5923">
        <v>456.6</v>
      </c>
      <c r="G5923">
        <v>46</v>
      </c>
    </row>
    <row r="5924" spans="1:7" ht="15.5" x14ac:dyDescent="0.35">
      <c r="A5924" t="s">
        <v>187</v>
      </c>
      <c r="B5924" t="s">
        <v>353</v>
      </c>
      <c r="C5924">
        <v>91503</v>
      </c>
      <c r="D5924">
        <v>2025</v>
      </c>
      <c r="E5924">
        <v>1</v>
      </c>
      <c r="F5924">
        <v>516.87</v>
      </c>
      <c r="G5924">
        <v>46</v>
      </c>
    </row>
    <row r="5925" spans="1:7" ht="15.5" x14ac:dyDescent="0.35">
      <c r="A5925" t="s">
        <v>187</v>
      </c>
      <c r="B5925" t="s">
        <v>353</v>
      </c>
      <c r="C5925">
        <v>91503</v>
      </c>
      <c r="D5925">
        <v>2025</v>
      </c>
      <c r="E5925">
        <v>2</v>
      </c>
      <c r="F5925">
        <v>434.09</v>
      </c>
      <c r="G5925">
        <v>34</v>
      </c>
    </row>
    <row r="5926" spans="1:7" ht="15.5" x14ac:dyDescent="0.35">
      <c r="A5926" t="s">
        <v>187</v>
      </c>
      <c r="B5926" t="s">
        <v>353</v>
      </c>
      <c r="C5926">
        <v>91503</v>
      </c>
      <c r="D5926">
        <v>2025</v>
      </c>
      <c r="E5926">
        <v>3</v>
      </c>
      <c r="F5926">
        <v>443.82</v>
      </c>
      <c r="G5926">
        <v>37</v>
      </c>
    </row>
    <row r="5927" spans="1:7" ht="15.5" x14ac:dyDescent="0.35">
      <c r="A5927" t="s">
        <v>187</v>
      </c>
      <c r="B5927" t="s">
        <v>353</v>
      </c>
      <c r="C5927">
        <v>91503</v>
      </c>
      <c r="D5927">
        <v>2025</v>
      </c>
      <c r="E5927">
        <v>4</v>
      </c>
      <c r="F5927">
        <v>472.92</v>
      </c>
      <c r="G5927">
        <v>47</v>
      </c>
    </row>
    <row r="5928" spans="1:7" ht="15.5" x14ac:dyDescent="0.35">
      <c r="A5928" t="s">
        <v>187</v>
      </c>
      <c r="B5928" t="s">
        <v>353</v>
      </c>
      <c r="C5928">
        <v>91503</v>
      </c>
      <c r="D5928">
        <v>2025</v>
      </c>
      <c r="E5928">
        <v>5</v>
      </c>
      <c r="F5928">
        <v>475.97</v>
      </c>
      <c r="G5928">
        <v>43</v>
      </c>
    </row>
    <row r="5929" spans="1:7" ht="15.5" x14ac:dyDescent="0.35">
      <c r="A5929" t="s">
        <v>187</v>
      </c>
      <c r="B5929" t="s">
        <v>353</v>
      </c>
      <c r="C5929">
        <v>91503</v>
      </c>
      <c r="D5929">
        <v>2025</v>
      </c>
      <c r="E5929">
        <v>6</v>
      </c>
      <c r="F5929">
        <v>462.34</v>
      </c>
      <c r="G5929">
        <v>41</v>
      </c>
    </row>
    <row r="5930" spans="1:7" ht="15.5" x14ac:dyDescent="0.35">
      <c r="A5930" t="s">
        <v>187</v>
      </c>
      <c r="B5930" t="s">
        <v>353</v>
      </c>
      <c r="C5930">
        <v>91503</v>
      </c>
      <c r="D5930">
        <v>2025</v>
      </c>
      <c r="E5930">
        <v>7</v>
      </c>
      <c r="F5930">
        <v>406.89</v>
      </c>
      <c r="G5930">
        <v>36</v>
      </c>
    </row>
    <row r="5931" spans="1:7" ht="15.5" x14ac:dyDescent="0.35">
      <c r="A5931" t="s">
        <v>187</v>
      </c>
      <c r="B5931" t="s">
        <v>353</v>
      </c>
      <c r="C5931">
        <v>91503</v>
      </c>
      <c r="D5931">
        <v>2025</v>
      </c>
      <c r="E5931">
        <v>8</v>
      </c>
      <c r="F5931">
        <v>410.71</v>
      </c>
      <c r="G5931">
        <v>36.14</v>
      </c>
    </row>
    <row r="5932" spans="1:7" ht="15.5" x14ac:dyDescent="0.35">
      <c r="A5932" t="s">
        <v>187</v>
      </c>
      <c r="B5932" t="s">
        <v>353</v>
      </c>
      <c r="C5932">
        <v>91503</v>
      </c>
      <c r="D5932">
        <v>2025</v>
      </c>
      <c r="E5932">
        <v>9</v>
      </c>
      <c r="F5932">
        <v>0</v>
      </c>
      <c r="G5932">
        <v>0</v>
      </c>
    </row>
    <row r="5933" spans="1:7" ht="15.5" x14ac:dyDescent="0.35">
      <c r="A5933" t="s">
        <v>187</v>
      </c>
      <c r="B5933" t="s">
        <v>353</v>
      </c>
      <c r="C5933">
        <v>91503</v>
      </c>
      <c r="D5933">
        <v>2025</v>
      </c>
      <c r="E5933">
        <v>10</v>
      </c>
      <c r="F5933">
        <v>0</v>
      </c>
      <c r="G5933">
        <v>0</v>
      </c>
    </row>
    <row r="5934" spans="1:7" ht="15.5" x14ac:dyDescent="0.35">
      <c r="A5934" t="s">
        <v>187</v>
      </c>
      <c r="B5934" t="s">
        <v>353</v>
      </c>
      <c r="C5934">
        <v>91503</v>
      </c>
      <c r="D5934">
        <v>2025</v>
      </c>
      <c r="E5934">
        <v>11</v>
      </c>
      <c r="F5934">
        <v>0</v>
      </c>
      <c r="G5934">
        <v>0</v>
      </c>
    </row>
    <row r="5935" spans="1:7" ht="15.5" hidden="1" x14ac:dyDescent="0.35">
      <c r="A5935" t="s">
        <v>187</v>
      </c>
      <c r="B5935" t="s">
        <v>353</v>
      </c>
      <c r="C5935">
        <v>91504</v>
      </c>
      <c r="D5935">
        <v>2018</v>
      </c>
      <c r="E5935">
        <v>7</v>
      </c>
      <c r="F5935">
        <v>72.239999999999995</v>
      </c>
      <c r="G5935">
        <v>10.210000000000001</v>
      </c>
    </row>
    <row r="5936" spans="1:7" ht="15.5" hidden="1" x14ac:dyDescent="0.35">
      <c r="A5936" t="s">
        <v>187</v>
      </c>
      <c r="B5936" t="s">
        <v>353</v>
      </c>
      <c r="C5936">
        <v>91504</v>
      </c>
      <c r="D5936">
        <v>2018</v>
      </c>
      <c r="E5936">
        <v>8</v>
      </c>
      <c r="F5936">
        <v>366.85</v>
      </c>
      <c r="G5936">
        <v>48</v>
      </c>
    </row>
    <row r="5937" spans="1:7" ht="15.5" hidden="1" x14ac:dyDescent="0.35">
      <c r="A5937" t="s">
        <v>187</v>
      </c>
      <c r="B5937" t="s">
        <v>353</v>
      </c>
      <c r="C5937">
        <v>91504</v>
      </c>
      <c r="D5937">
        <v>2018</v>
      </c>
      <c r="E5937">
        <v>9</v>
      </c>
      <c r="F5937">
        <v>342.87</v>
      </c>
      <c r="G5937">
        <v>52.13</v>
      </c>
    </row>
    <row r="5938" spans="1:7" ht="15.5" hidden="1" x14ac:dyDescent="0.35">
      <c r="A5938" t="s">
        <v>187</v>
      </c>
      <c r="B5938" t="s">
        <v>353</v>
      </c>
      <c r="C5938">
        <v>91504</v>
      </c>
      <c r="D5938">
        <v>2018</v>
      </c>
      <c r="E5938">
        <v>10</v>
      </c>
      <c r="F5938">
        <v>354.3</v>
      </c>
      <c r="G5938">
        <v>53.87</v>
      </c>
    </row>
    <row r="5939" spans="1:7" ht="15.5" hidden="1" x14ac:dyDescent="0.35">
      <c r="A5939" t="s">
        <v>187</v>
      </c>
      <c r="B5939" t="s">
        <v>353</v>
      </c>
      <c r="C5939">
        <v>91504</v>
      </c>
      <c r="D5939">
        <v>2018</v>
      </c>
      <c r="E5939">
        <v>11</v>
      </c>
      <c r="F5939">
        <v>368.31</v>
      </c>
      <c r="G5939">
        <v>45</v>
      </c>
    </row>
    <row r="5940" spans="1:7" ht="15.5" hidden="1" x14ac:dyDescent="0.35">
      <c r="A5940" t="s">
        <v>187</v>
      </c>
      <c r="B5940" t="s">
        <v>353</v>
      </c>
      <c r="C5940">
        <v>91504</v>
      </c>
      <c r="D5940">
        <v>2018</v>
      </c>
      <c r="E5940">
        <v>12</v>
      </c>
      <c r="F5940">
        <v>466.22</v>
      </c>
      <c r="G5940">
        <v>58</v>
      </c>
    </row>
    <row r="5941" spans="1:7" ht="15.5" hidden="1" x14ac:dyDescent="0.35">
      <c r="A5941" t="s">
        <v>187</v>
      </c>
      <c r="B5941" t="s">
        <v>353</v>
      </c>
      <c r="C5941">
        <v>91504</v>
      </c>
      <c r="D5941">
        <v>2019</v>
      </c>
      <c r="E5941">
        <v>1</v>
      </c>
      <c r="F5941">
        <v>421.35</v>
      </c>
      <c r="G5941">
        <v>49</v>
      </c>
    </row>
    <row r="5942" spans="1:7" ht="15.5" hidden="1" x14ac:dyDescent="0.35">
      <c r="A5942" t="s">
        <v>187</v>
      </c>
      <c r="B5942" t="s">
        <v>353</v>
      </c>
      <c r="C5942">
        <v>91504</v>
      </c>
      <c r="D5942">
        <v>2019</v>
      </c>
      <c r="E5942">
        <v>2</v>
      </c>
      <c r="F5942">
        <v>411.8</v>
      </c>
      <c r="G5942">
        <v>49</v>
      </c>
    </row>
    <row r="5943" spans="1:7" ht="15.5" hidden="1" x14ac:dyDescent="0.35">
      <c r="A5943" t="s">
        <v>187</v>
      </c>
      <c r="B5943" t="s">
        <v>353</v>
      </c>
      <c r="C5943">
        <v>91504</v>
      </c>
      <c r="D5943">
        <v>2019</v>
      </c>
      <c r="E5943">
        <v>3</v>
      </c>
      <c r="F5943">
        <v>391.78</v>
      </c>
      <c r="G5943">
        <v>50</v>
      </c>
    </row>
    <row r="5944" spans="1:7" ht="15.5" hidden="1" x14ac:dyDescent="0.35">
      <c r="A5944" t="s">
        <v>187</v>
      </c>
      <c r="B5944" t="s">
        <v>353</v>
      </c>
      <c r="C5944">
        <v>91504</v>
      </c>
      <c r="D5944">
        <v>2019</v>
      </c>
      <c r="E5944">
        <v>4</v>
      </c>
      <c r="F5944">
        <v>362</v>
      </c>
      <c r="G5944">
        <v>51</v>
      </c>
    </row>
    <row r="5945" spans="1:7" ht="15.5" hidden="1" x14ac:dyDescent="0.35">
      <c r="A5945" t="s">
        <v>187</v>
      </c>
      <c r="B5945" t="s">
        <v>353</v>
      </c>
      <c r="C5945">
        <v>91504</v>
      </c>
      <c r="D5945">
        <v>2019</v>
      </c>
      <c r="E5945">
        <v>5</v>
      </c>
      <c r="F5945">
        <v>328.54</v>
      </c>
      <c r="G5945">
        <v>44</v>
      </c>
    </row>
    <row r="5946" spans="1:7" ht="15.5" hidden="1" x14ac:dyDescent="0.35">
      <c r="A5946" t="s">
        <v>187</v>
      </c>
      <c r="B5946" t="s">
        <v>353</v>
      </c>
      <c r="C5946">
        <v>91504</v>
      </c>
      <c r="D5946">
        <v>2019</v>
      </c>
      <c r="E5946">
        <v>6</v>
      </c>
      <c r="F5946">
        <v>367.03</v>
      </c>
      <c r="G5946">
        <v>44</v>
      </c>
    </row>
    <row r="5947" spans="1:7" ht="15.5" hidden="1" x14ac:dyDescent="0.35">
      <c r="A5947" t="s">
        <v>187</v>
      </c>
      <c r="B5947" t="s">
        <v>353</v>
      </c>
      <c r="C5947">
        <v>91504</v>
      </c>
      <c r="D5947">
        <v>2019</v>
      </c>
      <c r="E5947">
        <v>7</v>
      </c>
      <c r="F5947">
        <v>448.18</v>
      </c>
      <c r="G5947">
        <v>49</v>
      </c>
    </row>
    <row r="5948" spans="1:7" ht="15.5" hidden="1" x14ac:dyDescent="0.35">
      <c r="A5948" t="s">
        <v>187</v>
      </c>
      <c r="B5948" t="s">
        <v>353</v>
      </c>
      <c r="C5948">
        <v>91504</v>
      </c>
      <c r="D5948">
        <v>2019</v>
      </c>
      <c r="E5948">
        <v>8</v>
      </c>
      <c r="F5948">
        <v>454.4</v>
      </c>
      <c r="G5948">
        <v>42</v>
      </c>
    </row>
    <row r="5949" spans="1:7" ht="15.5" hidden="1" x14ac:dyDescent="0.35">
      <c r="A5949" t="s">
        <v>187</v>
      </c>
      <c r="B5949" t="s">
        <v>353</v>
      </c>
      <c r="C5949">
        <v>91504</v>
      </c>
      <c r="D5949">
        <v>2019</v>
      </c>
      <c r="E5949">
        <v>9</v>
      </c>
      <c r="F5949">
        <v>369.29</v>
      </c>
      <c r="G5949">
        <v>36</v>
      </c>
    </row>
    <row r="5950" spans="1:7" ht="15.5" hidden="1" x14ac:dyDescent="0.35">
      <c r="A5950" t="s">
        <v>187</v>
      </c>
      <c r="B5950" t="s">
        <v>353</v>
      </c>
      <c r="C5950">
        <v>91504</v>
      </c>
      <c r="D5950">
        <v>2019</v>
      </c>
      <c r="E5950">
        <v>10</v>
      </c>
      <c r="F5950">
        <v>423.36</v>
      </c>
      <c r="G5950">
        <v>51</v>
      </c>
    </row>
    <row r="5951" spans="1:7" ht="15.5" hidden="1" x14ac:dyDescent="0.35">
      <c r="A5951" t="s">
        <v>187</v>
      </c>
      <c r="B5951" t="s">
        <v>353</v>
      </c>
      <c r="C5951">
        <v>91504</v>
      </c>
      <c r="D5951">
        <v>2019</v>
      </c>
      <c r="E5951">
        <v>11</v>
      </c>
      <c r="F5951">
        <v>444.64</v>
      </c>
      <c r="G5951">
        <v>43</v>
      </c>
    </row>
    <row r="5952" spans="1:7" ht="15.5" hidden="1" x14ac:dyDescent="0.35">
      <c r="A5952" t="s">
        <v>187</v>
      </c>
      <c r="B5952" t="s">
        <v>353</v>
      </c>
      <c r="C5952">
        <v>91504</v>
      </c>
      <c r="D5952">
        <v>2019</v>
      </c>
      <c r="E5952">
        <v>12</v>
      </c>
      <c r="F5952">
        <v>427.18</v>
      </c>
      <c r="G5952">
        <v>46</v>
      </c>
    </row>
    <row r="5953" spans="1:7" ht="15.5" hidden="1" x14ac:dyDescent="0.35">
      <c r="A5953" t="s">
        <v>187</v>
      </c>
      <c r="B5953" t="s">
        <v>353</v>
      </c>
      <c r="C5953">
        <v>91504</v>
      </c>
      <c r="D5953">
        <v>2020</v>
      </c>
      <c r="E5953">
        <v>1</v>
      </c>
      <c r="F5953">
        <v>414.01</v>
      </c>
      <c r="G5953">
        <v>39.78</v>
      </c>
    </row>
    <row r="5954" spans="1:7" ht="15.5" hidden="1" x14ac:dyDescent="0.35">
      <c r="A5954" t="s">
        <v>187</v>
      </c>
      <c r="B5954" t="s">
        <v>353</v>
      </c>
      <c r="C5954">
        <v>91504</v>
      </c>
      <c r="D5954">
        <v>2020</v>
      </c>
      <c r="E5954">
        <v>2</v>
      </c>
      <c r="F5954">
        <v>387.29</v>
      </c>
      <c r="G5954">
        <v>37.22</v>
      </c>
    </row>
    <row r="5955" spans="1:7" ht="15.5" hidden="1" x14ac:dyDescent="0.35">
      <c r="A5955" t="s">
        <v>187</v>
      </c>
      <c r="B5955" t="s">
        <v>353</v>
      </c>
      <c r="C5955">
        <v>91504</v>
      </c>
      <c r="D5955">
        <v>2020</v>
      </c>
      <c r="E5955">
        <v>3</v>
      </c>
      <c r="F5955">
        <v>298.26</v>
      </c>
      <c r="G5955">
        <v>31</v>
      </c>
    </row>
    <row r="5956" spans="1:7" ht="15.5" hidden="1" x14ac:dyDescent="0.35">
      <c r="A5956" t="s">
        <v>187</v>
      </c>
      <c r="B5956" t="s">
        <v>353</v>
      </c>
      <c r="C5956">
        <v>91504</v>
      </c>
      <c r="D5956">
        <v>2020</v>
      </c>
      <c r="E5956">
        <v>4</v>
      </c>
      <c r="F5956">
        <v>0</v>
      </c>
      <c r="G5956">
        <v>0</v>
      </c>
    </row>
    <row r="5957" spans="1:7" ht="15.5" hidden="1" x14ac:dyDescent="0.35">
      <c r="A5957" t="s">
        <v>187</v>
      </c>
      <c r="B5957" t="s">
        <v>353</v>
      </c>
      <c r="C5957">
        <v>91504</v>
      </c>
      <c r="D5957">
        <v>2020</v>
      </c>
      <c r="E5957">
        <v>5</v>
      </c>
      <c r="F5957">
        <v>0</v>
      </c>
      <c r="G5957">
        <v>0</v>
      </c>
    </row>
    <row r="5958" spans="1:7" ht="15.5" hidden="1" x14ac:dyDescent="0.35">
      <c r="A5958" t="s">
        <v>187</v>
      </c>
      <c r="B5958" t="s">
        <v>353</v>
      </c>
      <c r="C5958">
        <v>91504</v>
      </c>
      <c r="D5958">
        <v>2020</v>
      </c>
      <c r="E5958">
        <v>6</v>
      </c>
      <c r="F5958">
        <v>0</v>
      </c>
      <c r="G5958">
        <v>0</v>
      </c>
    </row>
    <row r="5959" spans="1:7" ht="15.5" hidden="1" x14ac:dyDescent="0.35">
      <c r="A5959" t="s">
        <v>187</v>
      </c>
      <c r="B5959" t="s">
        <v>353</v>
      </c>
      <c r="C5959">
        <v>91504</v>
      </c>
      <c r="D5959">
        <v>2020</v>
      </c>
      <c r="E5959">
        <v>7</v>
      </c>
      <c r="F5959">
        <v>0</v>
      </c>
      <c r="G5959">
        <v>0</v>
      </c>
    </row>
    <row r="5960" spans="1:7" ht="15.5" hidden="1" x14ac:dyDescent="0.35">
      <c r="A5960" t="s">
        <v>187</v>
      </c>
      <c r="B5960" t="s">
        <v>353</v>
      </c>
      <c r="C5960">
        <v>91504</v>
      </c>
      <c r="D5960">
        <v>2020</v>
      </c>
      <c r="E5960">
        <v>8</v>
      </c>
      <c r="F5960">
        <v>0</v>
      </c>
      <c r="G5960">
        <v>0</v>
      </c>
    </row>
    <row r="5961" spans="1:7" ht="15.5" hidden="1" x14ac:dyDescent="0.35">
      <c r="A5961" t="s">
        <v>187</v>
      </c>
      <c r="B5961" t="s">
        <v>353</v>
      </c>
      <c r="C5961">
        <v>91504</v>
      </c>
      <c r="D5961">
        <v>2020</v>
      </c>
      <c r="E5961">
        <v>9</v>
      </c>
      <c r="F5961">
        <v>0</v>
      </c>
      <c r="G5961">
        <v>0</v>
      </c>
    </row>
    <row r="5962" spans="1:7" ht="15.5" hidden="1" x14ac:dyDescent="0.35">
      <c r="A5962" t="s">
        <v>187</v>
      </c>
      <c r="B5962" t="s">
        <v>353</v>
      </c>
      <c r="C5962">
        <v>91504</v>
      </c>
      <c r="D5962">
        <v>2020</v>
      </c>
      <c r="E5962">
        <v>10</v>
      </c>
      <c r="F5962">
        <v>0</v>
      </c>
      <c r="G5962">
        <v>0</v>
      </c>
    </row>
    <row r="5963" spans="1:7" ht="15.5" hidden="1" x14ac:dyDescent="0.35">
      <c r="A5963" t="s">
        <v>187</v>
      </c>
      <c r="B5963" t="s">
        <v>353</v>
      </c>
      <c r="C5963">
        <v>91504</v>
      </c>
      <c r="D5963">
        <v>2020</v>
      </c>
      <c r="E5963">
        <v>11</v>
      </c>
      <c r="F5963">
        <v>0</v>
      </c>
      <c r="G5963">
        <v>0</v>
      </c>
    </row>
    <row r="5964" spans="1:7" ht="15.5" hidden="1" x14ac:dyDescent="0.35">
      <c r="A5964" t="s">
        <v>187</v>
      </c>
      <c r="B5964" t="s">
        <v>353</v>
      </c>
      <c r="C5964">
        <v>91504</v>
      </c>
      <c r="D5964">
        <v>2020</v>
      </c>
      <c r="E5964">
        <v>12</v>
      </c>
      <c r="F5964">
        <v>0</v>
      </c>
      <c r="G5964">
        <v>0</v>
      </c>
    </row>
    <row r="5965" spans="1:7" ht="15.5" hidden="1" x14ac:dyDescent="0.35">
      <c r="A5965" t="s">
        <v>187</v>
      </c>
      <c r="B5965" t="s">
        <v>353</v>
      </c>
      <c r="C5965">
        <v>91504</v>
      </c>
      <c r="D5965">
        <v>2021</v>
      </c>
      <c r="E5965">
        <v>4</v>
      </c>
      <c r="F5965">
        <v>15.75</v>
      </c>
      <c r="G5965">
        <v>30</v>
      </c>
    </row>
    <row r="5966" spans="1:7" ht="15.5" hidden="1" x14ac:dyDescent="0.35">
      <c r="A5966" t="s">
        <v>187</v>
      </c>
      <c r="B5966" t="s">
        <v>353</v>
      </c>
      <c r="C5966">
        <v>91504</v>
      </c>
      <c r="D5966">
        <v>2021</v>
      </c>
      <c r="E5966">
        <v>5</v>
      </c>
      <c r="F5966">
        <v>66.849999999999994</v>
      </c>
      <c r="G5966">
        <v>15.75</v>
      </c>
    </row>
    <row r="5967" spans="1:7" ht="15.5" hidden="1" x14ac:dyDescent="0.35">
      <c r="A5967" t="s">
        <v>187</v>
      </c>
      <c r="B5967" t="s">
        <v>353</v>
      </c>
      <c r="C5967">
        <v>91504</v>
      </c>
      <c r="D5967">
        <v>2021</v>
      </c>
      <c r="E5967">
        <v>6</v>
      </c>
      <c r="F5967">
        <v>64.7</v>
      </c>
      <c r="G5967">
        <v>15.25</v>
      </c>
    </row>
    <row r="5968" spans="1:7" ht="15.5" hidden="1" x14ac:dyDescent="0.35">
      <c r="A5968" t="s">
        <v>187</v>
      </c>
      <c r="B5968" t="s">
        <v>353</v>
      </c>
      <c r="C5968">
        <v>91504</v>
      </c>
      <c r="D5968">
        <v>2021</v>
      </c>
      <c r="E5968">
        <v>7</v>
      </c>
      <c r="F5968">
        <v>144.84</v>
      </c>
      <c r="G5968">
        <v>34</v>
      </c>
    </row>
    <row r="5969" spans="1:7" ht="15.5" hidden="1" x14ac:dyDescent="0.35">
      <c r="A5969" t="s">
        <v>187</v>
      </c>
      <c r="B5969" t="s">
        <v>353</v>
      </c>
      <c r="C5969">
        <v>91504</v>
      </c>
      <c r="D5969">
        <v>2021</v>
      </c>
      <c r="E5969">
        <v>8</v>
      </c>
      <c r="F5969">
        <v>230.41</v>
      </c>
      <c r="G5969">
        <v>40</v>
      </c>
    </row>
    <row r="5970" spans="1:7" ht="15.5" hidden="1" x14ac:dyDescent="0.35">
      <c r="A5970" t="s">
        <v>187</v>
      </c>
      <c r="B5970" t="s">
        <v>353</v>
      </c>
      <c r="C5970">
        <v>91504</v>
      </c>
      <c r="D5970">
        <v>2021</v>
      </c>
      <c r="E5970">
        <v>9</v>
      </c>
      <c r="F5970">
        <v>233.94</v>
      </c>
      <c r="G5970">
        <v>32</v>
      </c>
    </row>
    <row r="5971" spans="1:7" ht="15.5" hidden="1" x14ac:dyDescent="0.35">
      <c r="A5971" t="s">
        <v>187</v>
      </c>
      <c r="B5971" t="s">
        <v>353</v>
      </c>
      <c r="C5971">
        <v>91504</v>
      </c>
      <c r="D5971">
        <v>2021</v>
      </c>
      <c r="E5971">
        <v>10</v>
      </c>
      <c r="F5971">
        <v>261.89999999999998</v>
      </c>
      <c r="G5971">
        <v>34</v>
      </c>
    </row>
    <row r="5972" spans="1:7" ht="15.5" hidden="1" x14ac:dyDescent="0.35">
      <c r="A5972" t="s">
        <v>187</v>
      </c>
      <c r="B5972" t="s">
        <v>353</v>
      </c>
      <c r="C5972">
        <v>91504</v>
      </c>
      <c r="D5972">
        <v>2021</v>
      </c>
      <c r="E5972">
        <v>11</v>
      </c>
      <c r="F5972">
        <v>144.02000000000001</v>
      </c>
      <c r="G5972">
        <v>46</v>
      </c>
    </row>
    <row r="5973" spans="1:7" ht="15.5" hidden="1" x14ac:dyDescent="0.35">
      <c r="A5973" t="s">
        <v>187</v>
      </c>
      <c r="B5973" t="s">
        <v>353</v>
      </c>
      <c r="C5973">
        <v>91504</v>
      </c>
      <c r="D5973">
        <v>2021</v>
      </c>
      <c r="E5973">
        <v>12</v>
      </c>
      <c r="F5973">
        <v>344.46</v>
      </c>
      <c r="G5973">
        <v>42</v>
      </c>
    </row>
    <row r="5974" spans="1:7" ht="15.5" hidden="1" x14ac:dyDescent="0.35">
      <c r="A5974" t="s">
        <v>187</v>
      </c>
      <c r="B5974" t="s">
        <v>353</v>
      </c>
      <c r="C5974">
        <v>91504</v>
      </c>
      <c r="D5974">
        <v>2022</v>
      </c>
      <c r="E5974">
        <v>1</v>
      </c>
      <c r="F5974">
        <v>363.07</v>
      </c>
      <c r="G5974">
        <v>43</v>
      </c>
    </row>
    <row r="5975" spans="1:7" ht="15.5" hidden="1" x14ac:dyDescent="0.35">
      <c r="A5975" t="s">
        <v>187</v>
      </c>
      <c r="B5975" t="s">
        <v>353</v>
      </c>
      <c r="C5975">
        <v>91504</v>
      </c>
      <c r="D5975">
        <v>2022</v>
      </c>
      <c r="E5975">
        <v>2</v>
      </c>
      <c r="F5975">
        <v>314.98</v>
      </c>
      <c r="G5975">
        <v>56</v>
      </c>
    </row>
    <row r="5976" spans="1:7" ht="15.5" hidden="1" x14ac:dyDescent="0.35">
      <c r="A5976" t="s">
        <v>187</v>
      </c>
      <c r="B5976" t="s">
        <v>353</v>
      </c>
      <c r="C5976">
        <v>91504</v>
      </c>
      <c r="D5976">
        <v>2022</v>
      </c>
      <c r="E5976">
        <v>3</v>
      </c>
      <c r="F5976">
        <v>324.32</v>
      </c>
      <c r="G5976">
        <v>34</v>
      </c>
    </row>
    <row r="5977" spans="1:7" ht="15.5" hidden="1" x14ac:dyDescent="0.35">
      <c r="A5977" t="s">
        <v>187</v>
      </c>
      <c r="B5977" t="s">
        <v>353</v>
      </c>
      <c r="C5977">
        <v>91504</v>
      </c>
      <c r="D5977">
        <v>2022</v>
      </c>
      <c r="E5977">
        <v>4</v>
      </c>
      <c r="F5977">
        <v>376.65</v>
      </c>
      <c r="G5977">
        <v>32</v>
      </c>
    </row>
    <row r="5978" spans="1:7" ht="15.5" hidden="1" x14ac:dyDescent="0.35">
      <c r="A5978" t="s">
        <v>187</v>
      </c>
      <c r="B5978" t="s">
        <v>353</v>
      </c>
      <c r="C5978">
        <v>91504</v>
      </c>
      <c r="D5978">
        <v>2022</v>
      </c>
      <c r="E5978">
        <v>5</v>
      </c>
      <c r="F5978">
        <v>398.1</v>
      </c>
      <c r="G5978">
        <v>29</v>
      </c>
    </row>
    <row r="5979" spans="1:7" ht="15.5" hidden="1" x14ac:dyDescent="0.35">
      <c r="A5979" t="s">
        <v>187</v>
      </c>
      <c r="B5979" t="s">
        <v>353</v>
      </c>
      <c r="C5979">
        <v>91504</v>
      </c>
      <c r="D5979">
        <v>2022</v>
      </c>
      <c r="E5979">
        <v>6</v>
      </c>
      <c r="F5979">
        <v>384.9</v>
      </c>
      <c r="G5979">
        <v>33</v>
      </c>
    </row>
    <row r="5980" spans="1:7" ht="15.5" hidden="1" x14ac:dyDescent="0.35">
      <c r="A5980" t="s">
        <v>187</v>
      </c>
      <c r="B5980" t="s">
        <v>353</v>
      </c>
      <c r="C5980">
        <v>91504</v>
      </c>
      <c r="D5980">
        <v>2022</v>
      </c>
      <c r="E5980">
        <v>7</v>
      </c>
      <c r="F5980">
        <v>392.84</v>
      </c>
      <c r="G5980">
        <v>36</v>
      </c>
    </row>
    <row r="5981" spans="1:7" ht="15.5" hidden="1" x14ac:dyDescent="0.35">
      <c r="A5981" t="s">
        <v>187</v>
      </c>
      <c r="B5981" t="s">
        <v>353</v>
      </c>
      <c r="C5981">
        <v>91504</v>
      </c>
      <c r="D5981">
        <v>2022</v>
      </c>
      <c r="E5981">
        <v>8</v>
      </c>
      <c r="F5981">
        <v>385.81</v>
      </c>
      <c r="G5981">
        <v>34</v>
      </c>
    </row>
    <row r="5982" spans="1:7" ht="15.5" hidden="1" x14ac:dyDescent="0.35">
      <c r="A5982" t="s">
        <v>187</v>
      </c>
      <c r="B5982" t="s">
        <v>353</v>
      </c>
      <c r="C5982">
        <v>91504</v>
      </c>
      <c r="D5982">
        <v>2022</v>
      </c>
      <c r="E5982">
        <v>9</v>
      </c>
      <c r="F5982">
        <v>267.87</v>
      </c>
      <c r="G5982">
        <v>30</v>
      </c>
    </row>
    <row r="5983" spans="1:7" ht="15.5" hidden="1" x14ac:dyDescent="0.35">
      <c r="A5983" t="s">
        <v>187</v>
      </c>
      <c r="B5983" t="s">
        <v>353</v>
      </c>
      <c r="C5983">
        <v>91504</v>
      </c>
      <c r="D5983">
        <v>2022</v>
      </c>
      <c r="E5983">
        <v>10</v>
      </c>
      <c r="F5983">
        <v>375.75</v>
      </c>
      <c r="G5983">
        <v>32</v>
      </c>
    </row>
    <row r="5984" spans="1:7" ht="15.5" hidden="1" x14ac:dyDescent="0.35">
      <c r="A5984" t="s">
        <v>187</v>
      </c>
      <c r="B5984" t="s">
        <v>353</v>
      </c>
      <c r="C5984">
        <v>91504</v>
      </c>
      <c r="D5984">
        <v>2022</v>
      </c>
      <c r="E5984">
        <v>11</v>
      </c>
      <c r="F5984">
        <v>382.6</v>
      </c>
      <c r="G5984">
        <v>40</v>
      </c>
    </row>
    <row r="5985" spans="1:7" ht="15.5" hidden="1" x14ac:dyDescent="0.35">
      <c r="A5985" t="s">
        <v>187</v>
      </c>
      <c r="B5985" t="s">
        <v>353</v>
      </c>
      <c r="C5985">
        <v>91504</v>
      </c>
      <c r="D5985">
        <v>2022</v>
      </c>
      <c r="E5985">
        <v>12</v>
      </c>
      <c r="F5985">
        <v>483.61</v>
      </c>
      <c r="G5985">
        <v>50</v>
      </c>
    </row>
    <row r="5986" spans="1:7" ht="15.5" hidden="1" x14ac:dyDescent="0.35">
      <c r="A5986" t="s">
        <v>187</v>
      </c>
      <c r="B5986" t="s">
        <v>353</v>
      </c>
      <c r="C5986">
        <v>91504</v>
      </c>
      <c r="D5986">
        <v>2023</v>
      </c>
      <c r="E5986">
        <v>1</v>
      </c>
      <c r="F5986">
        <v>59.54</v>
      </c>
      <c r="G5986">
        <v>6.74</v>
      </c>
    </row>
    <row r="5987" spans="1:7" ht="15.5" hidden="1" x14ac:dyDescent="0.35">
      <c r="A5987" t="s">
        <v>187</v>
      </c>
      <c r="B5987" t="s">
        <v>353</v>
      </c>
      <c r="C5987">
        <v>91504</v>
      </c>
      <c r="D5987">
        <v>2023</v>
      </c>
      <c r="E5987">
        <v>2</v>
      </c>
      <c r="F5987">
        <v>0</v>
      </c>
      <c r="G5987">
        <v>0</v>
      </c>
    </row>
    <row r="5988" spans="1:7" ht="15.5" hidden="1" x14ac:dyDescent="0.35">
      <c r="A5988" t="s">
        <v>187</v>
      </c>
      <c r="B5988" t="s">
        <v>353</v>
      </c>
      <c r="C5988">
        <v>91504</v>
      </c>
      <c r="D5988">
        <v>2023</v>
      </c>
      <c r="E5988">
        <v>3</v>
      </c>
      <c r="F5988">
        <v>0</v>
      </c>
      <c r="G5988">
        <v>0</v>
      </c>
    </row>
    <row r="5989" spans="1:7" ht="15.5" hidden="1" x14ac:dyDescent="0.35">
      <c r="A5989" t="s">
        <v>187</v>
      </c>
      <c r="B5989" t="s">
        <v>353</v>
      </c>
      <c r="C5989">
        <v>91504</v>
      </c>
      <c r="D5989">
        <v>2023</v>
      </c>
      <c r="E5989">
        <v>4</v>
      </c>
      <c r="F5989">
        <v>0</v>
      </c>
      <c r="G5989">
        <v>0</v>
      </c>
    </row>
    <row r="5990" spans="1:7" ht="15.5" hidden="1" x14ac:dyDescent="0.35">
      <c r="A5990" t="s">
        <v>187</v>
      </c>
      <c r="B5990" t="s">
        <v>353</v>
      </c>
      <c r="C5990">
        <v>91504</v>
      </c>
      <c r="D5990">
        <v>2023</v>
      </c>
      <c r="E5990">
        <v>5</v>
      </c>
      <c r="F5990">
        <v>0</v>
      </c>
      <c r="G5990">
        <v>0</v>
      </c>
    </row>
    <row r="5991" spans="1:7" ht="15.5" hidden="1" x14ac:dyDescent="0.35">
      <c r="A5991" t="s">
        <v>187</v>
      </c>
      <c r="B5991" t="s">
        <v>353</v>
      </c>
      <c r="C5991">
        <v>91504</v>
      </c>
      <c r="D5991">
        <v>2023</v>
      </c>
      <c r="E5991">
        <v>6</v>
      </c>
      <c r="F5991">
        <v>0</v>
      </c>
      <c r="G5991">
        <v>0</v>
      </c>
    </row>
    <row r="5992" spans="1:7" ht="15.5" hidden="1" x14ac:dyDescent="0.35">
      <c r="A5992" t="s">
        <v>187</v>
      </c>
      <c r="B5992" t="s">
        <v>353</v>
      </c>
      <c r="C5992">
        <v>91504</v>
      </c>
      <c r="D5992">
        <v>2023</v>
      </c>
      <c r="E5992">
        <v>7</v>
      </c>
      <c r="F5992">
        <v>0</v>
      </c>
      <c r="G5992">
        <v>0</v>
      </c>
    </row>
    <row r="5993" spans="1:7" ht="15.5" hidden="1" x14ac:dyDescent="0.35">
      <c r="A5993" t="s">
        <v>187</v>
      </c>
      <c r="B5993" t="s">
        <v>353</v>
      </c>
      <c r="C5993">
        <v>91504</v>
      </c>
      <c r="D5993">
        <v>2023</v>
      </c>
      <c r="E5993">
        <v>8</v>
      </c>
      <c r="F5993">
        <v>0</v>
      </c>
      <c r="G5993">
        <v>0</v>
      </c>
    </row>
    <row r="5994" spans="1:7" ht="15.5" hidden="1" x14ac:dyDescent="0.35">
      <c r="A5994" t="s">
        <v>187</v>
      </c>
      <c r="B5994" t="s">
        <v>353</v>
      </c>
      <c r="C5994">
        <v>91504</v>
      </c>
      <c r="D5994">
        <v>2023</v>
      </c>
      <c r="E5994">
        <v>9</v>
      </c>
      <c r="F5994">
        <v>73.319999999999993</v>
      </c>
      <c r="G5994">
        <v>10.31</v>
      </c>
    </row>
    <row r="5995" spans="1:7" ht="15.5" hidden="1" x14ac:dyDescent="0.35">
      <c r="A5995" t="s">
        <v>187</v>
      </c>
      <c r="B5995" t="s">
        <v>353</v>
      </c>
      <c r="C5995">
        <v>91504</v>
      </c>
      <c r="D5995">
        <v>2023</v>
      </c>
      <c r="E5995">
        <v>10</v>
      </c>
      <c r="F5995">
        <v>407.25</v>
      </c>
      <c r="G5995">
        <v>55</v>
      </c>
    </row>
    <row r="5996" spans="1:7" ht="15.5" hidden="1" x14ac:dyDescent="0.35">
      <c r="A5996" t="s">
        <v>187</v>
      </c>
      <c r="B5996" t="s">
        <v>353</v>
      </c>
      <c r="C5996">
        <v>91504</v>
      </c>
      <c r="D5996">
        <v>2023</v>
      </c>
      <c r="E5996">
        <v>11</v>
      </c>
      <c r="F5996">
        <v>330.58</v>
      </c>
      <c r="G5996">
        <v>47</v>
      </c>
    </row>
    <row r="5997" spans="1:7" ht="15.5" hidden="1" x14ac:dyDescent="0.35">
      <c r="A5997" t="s">
        <v>187</v>
      </c>
      <c r="B5997" t="s">
        <v>353</v>
      </c>
      <c r="C5997">
        <v>91504</v>
      </c>
      <c r="D5997">
        <v>2023</v>
      </c>
      <c r="E5997">
        <v>12</v>
      </c>
      <c r="F5997">
        <v>68.819999999999993</v>
      </c>
      <c r="G5997">
        <v>12</v>
      </c>
    </row>
    <row r="5998" spans="1:7" ht="15.5" hidden="1" x14ac:dyDescent="0.35">
      <c r="A5998" t="s">
        <v>187</v>
      </c>
      <c r="B5998" t="s">
        <v>353</v>
      </c>
      <c r="C5998">
        <v>91504</v>
      </c>
      <c r="D5998">
        <v>2024</v>
      </c>
      <c r="E5998">
        <v>1</v>
      </c>
      <c r="F5998">
        <v>25.08</v>
      </c>
      <c r="G5998">
        <v>5</v>
      </c>
    </row>
    <row r="5999" spans="1:7" ht="15.5" hidden="1" x14ac:dyDescent="0.35">
      <c r="A5999" t="s">
        <v>187</v>
      </c>
      <c r="B5999" t="s">
        <v>353</v>
      </c>
      <c r="C5999">
        <v>91504</v>
      </c>
      <c r="D5999">
        <v>2024</v>
      </c>
      <c r="E5999">
        <v>2</v>
      </c>
      <c r="F5999">
        <v>368.78</v>
      </c>
      <c r="G5999">
        <v>73</v>
      </c>
    </row>
    <row r="6000" spans="1:7" ht="15.5" hidden="1" x14ac:dyDescent="0.35">
      <c r="A6000" t="s">
        <v>187</v>
      </c>
      <c r="B6000" t="s">
        <v>353</v>
      </c>
      <c r="C6000">
        <v>91504</v>
      </c>
      <c r="D6000">
        <v>2024</v>
      </c>
      <c r="E6000">
        <v>3</v>
      </c>
      <c r="F6000">
        <v>365.12</v>
      </c>
      <c r="G6000">
        <v>55</v>
      </c>
    </row>
    <row r="6001" spans="1:7" ht="15.5" hidden="1" x14ac:dyDescent="0.35">
      <c r="A6001" t="s">
        <v>187</v>
      </c>
      <c r="B6001" t="s">
        <v>353</v>
      </c>
      <c r="C6001">
        <v>91504</v>
      </c>
      <c r="D6001">
        <v>2024</v>
      </c>
      <c r="E6001">
        <v>4</v>
      </c>
      <c r="F6001">
        <v>372.1</v>
      </c>
      <c r="G6001">
        <v>56</v>
      </c>
    </row>
    <row r="6002" spans="1:7" ht="15.5" hidden="1" x14ac:dyDescent="0.35">
      <c r="A6002" t="s">
        <v>187</v>
      </c>
      <c r="B6002" t="s">
        <v>353</v>
      </c>
      <c r="C6002">
        <v>91504</v>
      </c>
      <c r="D6002">
        <v>2024</v>
      </c>
      <c r="E6002">
        <v>5</v>
      </c>
      <c r="F6002">
        <v>357.53</v>
      </c>
      <c r="G6002">
        <v>56</v>
      </c>
    </row>
    <row r="6003" spans="1:7" ht="15.5" hidden="1" x14ac:dyDescent="0.35">
      <c r="A6003" t="s">
        <v>187</v>
      </c>
      <c r="B6003" t="s">
        <v>353</v>
      </c>
      <c r="C6003">
        <v>91504</v>
      </c>
      <c r="D6003">
        <v>2024</v>
      </c>
      <c r="E6003">
        <v>6</v>
      </c>
      <c r="F6003">
        <v>316.69</v>
      </c>
      <c r="G6003">
        <v>49</v>
      </c>
    </row>
    <row r="6004" spans="1:7" ht="15.5" hidden="1" x14ac:dyDescent="0.35">
      <c r="A6004" t="s">
        <v>187</v>
      </c>
      <c r="B6004" t="s">
        <v>353</v>
      </c>
      <c r="C6004">
        <v>91504</v>
      </c>
      <c r="D6004">
        <v>2024</v>
      </c>
      <c r="E6004">
        <v>7</v>
      </c>
      <c r="F6004">
        <v>408.61</v>
      </c>
      <c r="G6004">
        <v>87</v>
      </c>
    </row>
    <row r="6005" spans="1:7" ht="15.5" hidden="1" x14ac:dyDescent="0.35">
      <c r="A6005" t="s">
        <v>187</v>
      </c>
      <c r="B6005" t="s">
        <v>353</v>
      </c>
      <c r="C6005">
        <v>91504</v>
      </c>
      <c r="D6005">
        <v>2024</v>
      </c>
      <c r="E6005">
        <v>8</v>
      </c>
      <c r="F6005">
        <v>319.12</v>
      </c>
      <c r="G6005">
        <v>49</v>
      </c>
    </row>
    <row r="6006" spans="1:7" ht="15.5" hidden="1" x14ac:dyDescent="0.35">
      <c r="A6006" t="s">
        <v>187</v>
      </c>
      <c r="B6006" t="s">
        <v>353</v>
      </c>
      <c r="C6006">
        <v>91504</v>
      </c>
      <c r="D6006">
        <v>2024</v>
      </c>
      <c r="E6006">
        <v>9</v>
      </c>
      <c r="F6006">
        <v>357.26</v>
      </c>
      <c r="G6006">
        <v>53</v>
      </c>
    </row>
    <row r="6007" spans="1:7" ht="15.5" hidden="1" x14ac:dyDescent="0.35">
      <c r="A6007" t="s">
        <v>187</v>
      </c>
      <c r="B6007" t="s">
        <v>353</v>
      </c>
      <c r="C6007">
        <v>91504</v>
      </c>
      <c r="D6007">
        <v>2024</v>
      </c>
      <c r="E6007">
        <v>10</v>
      </c>
      <c r="F6007">
        <v>379.29</v>
      </c>
      <c r="G6007">
        <v>54</v>
      </c>
    </row>
    <row r="6008" spans="1:7" ht="15.5" hidden="1" x14ac:dyDescent="0.35">
      <c r="A6008" t="s">
        <v>187</v>
      </c>
      <c r="B6008" t="s">
        <v>353</v>
      </c>
      <c r="C6008">
        <v>91504</v>
      </c>
      <c r="D6008">
        <v>2024</v>
      </c>
      <c r="E6008">
        <v>11</v>
      </c>
      <c r="F6008">
        <v>100.72</v>
      </c>
      <c r="G6008">
        <v>16.5</v>
      </c>
    </row>
    <row r="6009" spans="1:7" ht="15.5" hidden="1" x14ac:dyDescent="0.35">
      <c r="A6009" t="s">
        <v>187</v>
      </c>
      <c r="B6009" t="s">
        <v>353</v>
      </c>
      <c r="C6009">
        <v>91504</v>
      </c>
      <c r="D6009">
        <v>2024</v>
      </c>
      <c r="E6009">
        <v>12</v>
      </c>
      <c r="F6009">
        <v>396.51</v>
      </c>
      <c r="G6009">
        <v>59.6</v>
      </c>
    </row>
    <row r="6010" spans="1:7" ht="15.5" x14ac:dyDescent="0.35">
      <c r="A6010" t="s">
        <v>187</v>
      </c>
      <c r="B6010" t="s">
        <v>353</v>
      </c>
      <c r="C6010">
        <v>91504</v>
      </c>
      <c r="D6010">
        <v>2025</v>
      </c>
      <c r="E6010">
        <v>1</v>
      </c>
      <c r="F6010">
        <v>339.34</v>
      </c>
      <c r="G6010">
        <v>52</v>
      </c>
    </row>
    <row r="6011" spans="1:7" ht="15.5" x14ac:dyDescent="0.35">
      <c r="A6011" t="s">
        <v>187</v>
      </c>
      <c r="B6011" t="s">
        <v>353</v>
      </c>
      <c r="C6011">
        <v>91504</v>
      </c>
      <c r="D6011">
        <v>2025</v>
      </c>
      <c r="E6011">
        <v>2</v>
      </c>
      <c r="F6011">
        <v>372.93</v>
      </c>
      <c r="G6011">
        <v>54</v>
      </c>
    </row>
    <row r="6012" spans="1:7" ht="15.5" x14ac:dyDescent="0.35">
      <c r="A6012" t="s">
        <v>187</v>
      </c>
      <c r="B6012" t="s">
        <v>353</v>
      </c>
      <c r="C6012">
        <v>91504</v>
      </c>
      <c r="D6012">
        <v>2025</v>
      </c>
      <c r="E6012">
        <v>3</v>
      </c>
      <c r="F6012">
        <v>389.05</v>
      </c>
      <c r="G6012">
        <v>57</v>
      </c>
    </row>
    <row r="6013" spans="1:7" ht="15.5" x14ac:dyDescent="0.35">
      <c r="A6013" t="s">
        <v>187</v>
      </c>
      <c r="B6013" t="s">
        <v>353</v>
      </c>
      <c r="C6013">
        <v>91504</v>
      </c>
      <c r="D6013">
        <v>2025</v>
      </c>
      <c r="E6013">
        <v>4</v>
      </c>
      <c r="F6013">
        <v>67.680000000000007</v>
      </c>
      <c r="G6013">
        <v>10</v>
      </c>
    </row>
    <row r="6014" spans="1:7" ht="15.5" x14ac:dyDescent="0.35">
      <c r="A6014" t="s">
        <v>187</v>
      </c>
      <c r="B6014" t="s">
        <v>353</v>
      </c>
      <c r="C6014">
        <v>91504</v>
      </c>
      <c r="D6014">
        <v>2025</v>
      </c>
      <c r="E6014">
        <v>5</v>
      </c>
      <c r="F6014">
        <v>0</v>
      </c>
      <c r="G6014">
        <v>0</v>
      </c>
    </row>
    <row r="6015" spans="1:7" ht="15.5" x14ac:dyDescent="0.35">
      <c r="A6015" t="s">
        <v>187</v>
      </c>
      <c r="B6015" t="s">
        <v>353</v>
      </c>
      <c r="C6015">
        <v>91504</v>
      </c>
      <c r="D6015">
        <v>2025</v>
      </c>
      <c r="E6015">
        <v>6</v>
      </c>
      <c r="F6015">
        <v>65.05</v>
      </c>
      <c r="G6015">
        <v>13</v>
      </c>
    </row>
    <row r="6016" spans="1:7" ht="15.5" x14ac:dyDescent="0.35">
      <c r="A6016" t="s">
        <v>187</v>
      </c>
      <c r="B6016" t="s">
        <v>353</v>
      </c>
      <c r="C6016">
        <v>91504</v>
      </c>
      <c r="D6016">
        <v>2025</v>
      </c>
      <c r="E6016">
        <v>7</v>
      </c>
      <c r="F6016">
        <v>439.05</v>
      </c>
      <c r="G6016">
        <v>79</v>
      </c>
    </row>
    <row r="6017" spans="1:7" ht="15.5" x14ac:dyDescent="0.35">
      <c r="A6017" t="s">
        <v>187</v>
      </c>
      <c r="B6017" t="s">
        <v>353</v>
      </c>
      <c r="C6017">
        <v>91504</v>
      </c>
      <c r="D6017">
        <v>2025</v>
      </c>
      <c r="E6017">
        <v>8</v>
      </c>
      <c r="F6017">
        <v>411.37</v>
      </c>
      <c r="G6017">
        <v>66</v>
      </c>
    </row>
    <row r="6018" spans="1:7" ht="15.5" x14ac:dyDescent="0.35">
      <c r="A6018" t="s">
        <v>187</v>
      </c>
      <c r="B6018" t="s">
        <v>353</v>
      </c>
      <c r="C6018">
        <v>91504</v>
      </c>
      <c r="D6018">
        <v>2025</v>
      </c>
      <c r="E6018">
        <v>9</v>
      </c>
      <c r="F6018">
        <v>427.05</v>
      </c>
      <c r="G6018">
        <v>67</v>
      </c>
    </row>
    <row r="6019" spans="1:7" ht="15.5" x14ac:dyDescent="0.35">
      <c r="A6019" t="s">
        <v>187</v>
      </c>
      <c r="B6019" t="s">
        <v>353</v>
      </c>
      <c r="C6019">
        <v>91504</v>
      </c>
      <c r="D6019">
        <v>2025</v>
      </c>
      <c r="E6019">
        <v>10</v>
      </c>
      <c r="F6019">
        <v>435.42</v>
      </c>
      <c r="G6019">
        <v>65</v>
      </c>
    </row>
    <row r="6020" spans="1:7" ht="15.5" x14ac:dyDescent="0.35">
      <c r="A6020" t="s">
        <v>187</v>
      </c>
      <c r="B6020" t="s">
        <v>353</v>
      </c>
      <c r="C6020">
        <v>91504</v>
      </c>
      <c r="D6020">
        <v>2025</v>
      </c>
      <c r="E6020">
        <v>11</v>
      </c>
      <c r="F6020">
        <v>404.76</v>
      </c>
      <c r="G6020">
        <v>56</v>
      </c>
    </row>
    <row r="6021" spans="1:7" ht="15.5" hidden="1" x14ac:dyDescent="0.35">
      <c r="A6021" t="s">
        <v>187</v>
      </c>
      <c r="B6021" t="s">
        <v>353</v>
      </c>
      <c r="C6021">
        <v>91505</v>
      </c>
      <c r="D6021">
        <v>2017</v>
      </c>
      <c r="E6021">
        <v>12</v>
      </c>
      <c r="F6021">
        <v>0</v>
      </c>
      <c r="G6021">
        <v>0</v>
      </c>
    </row>
    <row r="6022" spans="1:7" ht="15.5" hidden="1" x14ac:dyDescent="0.35">
      <c r="A6022" t="s">
        <v>187</v>
      </c>
      <c r="B6022" t="s">
        <v>353</v>
      </c>
      <c r="C6022">
        <v>91505</v>
      </c>
      <c r="D6022">
        <v>2018</v>
      </c>
      <c r="E6022">
        <v>1</v>
      </c>
      <c r="F6022">
        <v>0</v>
      </c>
      <c r="G6022">
        <v>0</v>
      </c>
    </row>
    <row r="6023" spans="1:7" ht="15.5" hidden="1" x14ac:dyDescent="0.35">
      <c r="A6023" t="s">
        <v>187</v>
      </c>
      <c r="B6023" t="s">
        <v>353</v>
      </c>
      <c r="C6023">
        <v>91505</v>
      </c>
      <c r="D6023">
        <v>2018</v>
      </c>
      <c r="E6023">
        <v>2</v>
      </c>
      <c r="F6023">
        <v>0</v>
      </c>
      <c r="G6023">
        <v>0</v>
      </c>
    </row>
    <row r="6024" spans="1:7" ht="15.5" hidden="1" x14ac:dyDescent="0.35">
      <c r="A6024" t="s">
        <v>187</v>
      </c>
      <c r="B6024" t="s">
        <v>353</v>
      </c>
      <c r="C6024">
        <v>91505</v>
      </c>
      <c r="D6024">
        <v>2018</v>
      </c>
      <c r="E6024">
        <v>3</v>
      </c>
      <c r="F6024">
        <v>0</v>
      </c>
      <c r="G6024">
        <v>0</v>
      </c>
    </row>
    <row r="6025" spans="1:7" ht="15.5" hidden="1" x14ac:dyDescent="0.35">
      <c r="A6025" t="s">
        <v>187</v>
      </c>
      <c r="B6025" t="s">
        <v>353</v>
      </c>
      <c r="C6025">
        <v>91505</v>
      </c>
      <c r="D6025">
        <v>2018</v>
      </c>
      <c r="E6025">
        <v>4</v>
      </c>
      <c r="F6025">
        <v>0</v>
      </c>
      <c r="G6025">
        <v>0</v>
      </c>
    </row>
    <row r="6026" spans="1:7" ht="15.5" hidden="1" x14ac:dyDescent="0.35">
      <c r="A6026" t="s">
        <v>187</v>
      </c>
      <c r="B6026" t="s">
        <v>353</v>
      </c>
      <c r="C6026">
        <v>91505</v>
      </c>
      <c r="D6026">
        <v>2018</v>
      </c>
      <c r="E6026">
        <v>5</v>
      </c>
      <c r="F6026">
        <v>0</v>
      </c>
      <c r="G6026">
        <v>0</v>
      </c>
    </row>
    <row r="6027" spans="1:7" ht="15.5" hidden="1" x14ac:dyDescent="0.35">
      <c r="A6027" t="s">
        <v>187</v>
      </c>
      <c r="B6027" t="s">
        <v>353</v>
      </c>
      <c r="C6027">
        <v>91505</v>
      </c>
      <c r="D6027">
        <v>2018</v>
      </c>
      <c r="E6027">
        <v>6</v>
      </c>
      <c r="F6027">
        <v>0</v>
      </c>
      <c r="G6027">
        <v>0</v>
      </c>
    </row>
    <row r="6028" spans="1:7" ht="15.5" hidden="1" x14ac:dyDescent="0.35">
      <c r="A6028" t="s">
        <v>187</v>
      </c>
      <c r="B6028" t="s">
        <v>353</v>
      </c>
      <c r="C6028">
        <v>91505</v>
      </c>
      <c r="D6028">
        <v>2018</v>
      </c>
      <c r="E6028">
        <v>7</v>
      </c>
      <c r="F6028">
        <v>0</v>
      </c>
      <c r="G6028">
        <v>0</v>
      </c>
    </row>
    <row r="6029" spans="1:7" ht="15.5" hidden="1" x14ac:dyDescent="0.35">
      <c r="A6029" t="s">
        <v>187</v>
      </c>
      <c r="B6029" t="s">
        <v>353</v>
      </c>
      <c r="C6029">
        <v>91505</v>
      </c>
      <c r="D6029">
        <v>2018</v>
      </c>
      <c r="E6029">
        <v>8</v>
      </c>
      <c r="F6029">
        <v>0</v>
      </c>
      <c r="G6029">
        <v>0</v>
      </c>
    </row>
    <row r="6030" spans="1:7" ht="15.5" hidden="1" x14ac:dyDescent="0.35">
      <c r="A6030" t="s">
        <v>187</v>
      </c>
      <c r="B6030" t="s">
        <v>353</v>
      </c>
      <c r="C6030">
        <v>91505</v>
      </c>
      <c r="D6030">
        <v>2018</v>
      </c>
      <c r="E6030">
        <v>9</v>
      </c>
      <c r="F6030">
        <v>0</v>
      </c>
      <c r="G6030">
        <v>0</v>
      </c>
    </row>
    <row r="6031" spans="1:7" ht="15.5" hidden="1" x14ac:dyDescent="0.35">
      <c r="A6031" t="s">
        <v>187</v>
      </c>
      <c r="B6031" t="s">
        <v>353</v>
      </c>
      <c r="C6031">
        <v>91505</v>
      </c>
      <c r="D6031">
        <v>2018</v>
      </c>
      <c r="E6031">
        <v>10</v>
      </c>
      <c r="F6031">
        <v>0</v>
      </c>
      <c r="G6031">
        <v>0</v>
      </c>
    </row>
    <row r="6032" spans="1:7" ht="15.5" hidden="1" x14ac:dyDescent="0.35">
      <c r="A6032" t="s">
        <v>187</v>
      </c>
      <c r="B6032" t="s">
        <v>353</v>
      </c>
      <c r="C6032">
        <v>91505</v>
      </c>
      <c r="D6032">
        <v>2018</v>
      </c>
      <c r="E6032">
        <v>11</v>
      </c>
      <c r="F6032">
        <v>0</v>
      </c>
      <c r="G6032">
        <v>0</v>
      </c>
    </row>
    <row r="6033" spans="1:7" ht="15.5" hidden="1" x14ac:dyDescent="0.35">
      <c r="A6033" t="s">
        <v>187</v>
      </c>
      <c r="B6033" t="s">
        <v>353</v>
      </c>
      <c r="C6033">
        <v>91505</v>
      </c>
      <c r="D6033">
        <v>2018</v>
      </c>
      <c r="E6033">
        <v>12</v>
      </c>
      <c r="F6033">
        <v>0</v>
      </c>
      <c r="G6033">
        <v>0</v>
      </c>
    </row>
    <row r="6034" spans="1:7" ht="15.5" hidden="1" x14ac:dyDescent="0.35">
      <c r="A6034" t="s">
        <v>187</v>
      </c>
      <c r="B6034" t="s">
        <v>353</v>
      </c>
      <c r="C6034">
        <v>91505</v>
      </c>
      <c r="D6034">
        <v>2019</v>
      </c>
      <c r="E6034">
        <v>1</v>
      </c>
      <c r="F6034">
        <v>0</v>
      </c>
      <c r="G6034">
        <v>0</v>
      </c>
    </row>
    <row r="6035" spans="1:7" ht="15.5" hidden="1" x14ac:dyDescent="0.35">
      <c r="A6035" t="s">
        <v>187</v>
      </c>
      <c r="B6035" t="s">
        <v>353</v>
      </c>
      <c r="C6035">
        <v>91505</v>
      </c>
      <c r="D6035">
        <v>2019</v>
      </c>
      <c r="E6035">
        <v>2</v>
      </c>
      <c r="F6035">
        <v>0</v>
      </c>
      <c r="G6035">
        <v>0</v>
      </c>
    </row>
    <row r="6036" spans="1:7" ht="15.5" hidden="1" x14ac:dyDescent="0.35">
      <c r="A6036" t="s">
        <v>187</v>
      </c>
      <c r="B6036" t="s">
        <v>353</v>
      </c>
      <c r="C6036">
        <v>91505</v>
      </c>
      <c r="D6036">
        <v>2019</v>
      </c>
      <c r="E6036">
        <v>3</v>
      </c>
      <c r="F6036">
        <v>0</v>
      </c>
      <c r="G6036">
        <v>0</v>
      </c>
    </row>
    <row r="6037" spans="1:7" ht="15.5" hidden="1" x14ac:dyDescent="0.35">
      <c r="A6037" t="s">
        <v>187</v>
      </c>
      <c r="B6037" t="s">
        <v>353</v>
      </c>
      <c r="C6037">
        <v>91505</v>
      </c>
      <c r="D6037">
        <v>2019</v>
      </c>
      <c r="E6037">
        <v>4</v>
      </c>
      <c r="F6037">
        <v>0</v>
      </c>
      <c r="G6037">
        <v>0</v>
      </c>
    </row>
    <row r="6038" spans="1:7" ht="15.5" hidden="1" x14ac:dyDescent="0.35">
      <c r="A6038" t="s">
        <v>187</v>
      </c>
      <c r="B6038" t="s">
        <v>353</v>
      </c>
      <c r="C6038">
        <v>91505</v>
      </c>
      <c r="D6038">
        <v>2019</v>
      </c>
      <c r="E6038">
        <v>5</v>
      </c>
      <c r="F6038">
        <v>0</v>
      </c>
      <c r="G6038">
        <v>0</v>
      </c>
    </row>
    <row r="6039" spans="1:7" ht="15.5" hidden="1" x14ac:dyDescent="0.35">
      <c r="A6039" t="s">
        <v>187</v>
      </c>
      <c r="B6039" t="s">
        <v>353</v>
      </c>
      <c r="C6039">
        <v>91505</v>
      </c>
      <c r="D6039">
        <v>2019</v>
      </c>
      <c r="E6039">
        <v>6</v>
      </c>
      <c r="F6039">
        <v>0</v>
      </c>
      <c r="G6039">
        <v>0</v>
      </c>
    </row>
    <row r="6040" spans="1:7" ht="15.5" hidden="1" x14ac:dyDescent="0.35">
      <c r="A6040" t="s">
        <v>187</v>
      </c>
      <c r="B6040" t="s">
        <v>353</v>
      </c>
      <c r="C6040">
        <v>91505</v>
      </c>
      <c r="D6040">
        <v>2019</v>
      </c>
      <c r="E6040">
        <v>7</v>
      </c>
      <c r="F6040">
        <v>0</v>
      </c>
      <c r="G6040">
        <v>0</v>
      </c>
    </row>
    <row r="6041" spans="1:7" ht="15.5" hidden="1" x14ac:dyDescent="0.35">
      <c r="A6041" t="s">
        <v>187</v>
      </c>
      <c r="B6041" t="s">
        <v>353</v>
      </c>
      <c r="C6041">
        <v>91505</v>
      </c>
      <c r="D6041">
        <v>2019</v>
      </c>
      <c r="E6041">
        <v>8</v>
      </c>
      <c r="F6041">
        <v>244.23</v>
      </c>
      <c r="G6041">
        <v>29</v>
      </c>
    </row>
    <row r="6042" spans="1:7" ht="15.5" hidden="1" x14ac:dyDescent="0.35">
      <c r="A6042" t="s">
        <v>187</v>
      </c>
      <c r="B6042" t="s">
        <v>353</v>
      </c>
      <c r="C6042">
        <v>91505</v>
      </c>
      <c r="D6042">
        <v>2019</v>
      </c>
      <c r="E6042">
        <v>9</v>
      </c>
      <c r="F6042">
        <v>393.15</v>
      </c>
      <c r="G6042">
        <v>41</v>
      </c>
    </row>
    <row r="6043" spans="1:7" ht="15.5" hidden="1" x14ac:dyDescent="0.35">
      <c r="A6043" t="s">
        <v>187</v>
      </c>
      <c r="B6043" t="s">
        <v>353</v>
      </c>
      <c r="C6043">
        <v>91505</v>
      </c>
      <c r="D6043">
        <v>2019</v>
      </c>
      <c r="E6043">
        <v>10</v>
      </c>
      <c r="F6043">
        <v>407.95</v>
      </c>
      <c r="G6043">
        <v>48</v>
      </c>
    </row>
    <row r="6044" spans="1:7" ht="15.5" hidden="1" x14ac:dyDescent="0.35">
      <c r="A6044" t="s">
        <v>187</v>
      </c>
      <c r="B6044" t="s">
        <v>353</v>
      </c>
      <c r="C6044">
        <v>91505</v>
      </c>
      <c r="D6044">
        <v>2019</v>
      </c>
      <c r="E6044">
        <v>11</v>
      </c>
      <c r="F6044">
        <v>424</v>
      </c>
      <c r="G6044">
        <v>46</v>
      </c>
    </row>
    <row r="6045" spans="1:7" ht="15.5" hidden="1" x14ac:dyDescent="0.35">
      <c r="A6045" t="s">
        <v>187</v>
      </c>
      <c r="B6045" t="s">
        <v>353</v>
      </c>
      <c r="C6045">
        <v>91505</v>
      </c>
      <c r="D6045">
        <v>2019</v>
      </c>
      <c r="E6045">
        <v>12</v>
      </c>
      <c r="F6045">
        <v>485.88</v>
      </c>
      <c r="G6045">
        <v>48</v>
      </c>
    </row>
    <row r="6046" spans="1:7" ht="15.5" hidden="1" x14ac:dyDescent="0.35">
      <c r="A6046" t="s">
        <v>187</v>
      </c>
      <c r="B6046" t="s">
        <v>353</v>
      </c>
      <c r="C6046">
        <v>91505</v>
      </c>
      <c r="D6046">
        <v>2020</v>
      </c>
      <c r="E6046">
        <v>1</v>
      </c>
      <c r="F6046">
        <v>433.39</v>
      </c>
      <c r="G6046">
        <v>42.37</v>
      </c>
    </row>
    <row r="6047" spans="1:7" ht="15.5" hidden="1" x14ac:dyDescent="0.35">
      <c r="A6047" t="s">
        <v>187</v>
      </c>
      <c r="B6047" t="s">
        <v>353</v>
      </c>
      <c r="C6047">
        <v>91505</v>
      </c>
      <c r="D6047">
        <v>2020</v>
      </c>
      <c r="E6047">
        <v>2</v>
      </c>
      <c r="F6047">
        <v>405.43</v>
      </c>
      <c r="G6047">
        <v>39.630000000000003</v>
      </c>
    </row>
    <row r="6048" spans="1:7" ht="15.5" hidden="1" x14ac:dyDescent="0.35">
      <c r="A6048" t="s">
        <v>187</v>
      </c>
      <c r="B6048" t="s">
        <v>353</v>
      </c>
      <c r="C6048">
        <v>91505</v>
      </c>
      <c r="D6048">
        <v>2020</v>
      </c>
      <c r="E6048">
        <v>3</v>
      </c>
      <c r="F6048">
        <v>346.26</v>
      </c>
      <c r="G6048">
        <v>37</v>
      </c>
    </row>
    <row r="6049" spans="1:7" ht="15.5" hidden="1" x14ac:dyDescent="0.35">
      <c r="A6049" t="s">
        <v>187</v>
      </c>
      <c r="B6049" t="s">
        <v>353</v>
      </c>
      <c r="C6049">
        <v>91505</v>
      </c>
      <c r="D6049">
        <v>2020</v>
      </c>
      <c r="E6049">
        <v>4</v>
      </c>
      <c r="F6049">
        <v>0</v>
      </c>
      <c r="G6049">
        <v>0</v>
      </c>
    </row>
    <row r="6050" spans="1:7" ht="15.5" hidden="1" x14ac:dyDescent="0.35">
      <c r="A6050" t="s">
        <v>187</v>
      </c>
      <c r="B6050" t="s">
        <v>353</v>
      </c>
      <c r="C6050">
        <v>91505</v>
      </c>
      <c r="D6050">
        <v>2020</v>
      </c>
      <c r="E6050">
        <v>5</v>
      </c>
      <c r="F6050">
        <v>0</v>
      </c>
      <c r="G6050">
        <v>0</v>
      </c>
    </row>
    <row r="6051" spans="1:7" ht="15.5" hidden="1" x14ac:dyDescent="0.35">
      <c r="A6051" t="s">
        <v>187</v>
      </c>
      <c r="B6051" t="s">
        <v>353</v>
      </c>
      <c r="C6051">
        <v>91505</v>
      </c>
      <c r="D6051">
        <v>2020</v>
      </c>
      <c r="E6051">
        <v>6</v>
      </c>
      <c r="F6051">
        <v>0</v>
      </c>
      <c r="G6051">
        <v>0</v>
      </c>
    </row>
    <row r="6052" spans="1:7" ht="15.5" hidden="1" x14ac:dyDescent="0.35">
      <c r="A6052" t="s">
        <v>187</v>
      </c>
      <c r="B6052" t="s">
        <v>353</v>
      </c>
      <c r="C6052">
        <v>91505</v>
      </c>
      <c r="D6052">
        <v>2020</v>
      </c>
      <c r="E6052">
        <v>7</v>
      </c>
      <c r="F6052">
        <v>40.200000000000003</v>
      </c>
      <c r="G6052">
        <v>7</v>
      </c>
    </row>
    <row r="6053" spans="1:7" ht="15.5" hidden="1" x14ac:dyDescent="0.35">
      <c r="A6053" t="s">
        <v>187</v>
      </c>
      <c r="B6053" t="s">
        <v>353</v>
      </c>
      <c r="C6053">
        <v>91505</v>
      </c>
      <c r="D6053">
        <v>2020</v>
      </c>
      <c r="E6053">
        <v>8</v>
      </c>
      <c r="F6053">
        <v>101.49</v>
      </c>
      <c r="G6053">
        <v>20</v>
      </c>
    </row>
    <row r="6054" spans="1:7" ht="15.5" hidden="1" x14ac:dyDescent="0.35">
      <c r="A6054" t="s">
        <v>187</v>
      </c>
      <c r="B6054" t="s">
        <v>353</v>
      </c>
      <c r="C6054">
        <v>91505</v>
      </c>
      <c r="D6054">
        <v>2020</v>
      </c>
      <c r="E6054">
        <v>9</v>
      </c>
      <c r="F6054">
        <v>173.95</v>
      </c>
      <c r="G6054">
        <v>26</v>
      </c>
    </row>
    <row r="6055" spans="1:7" ht="15.5" hidden="1" x14ac:dyDescent="0.35">
      <c r="A6055" t="s">
        <v>187</v>
      </c>
      <c r="B6055" t="s">
        <v>353</v>
      </c>
      <c r="C6055">
        <v>91505</v>
      </c>
      <c r="D6055">
        <v>2020</v>
      </c>
      <c r="E6055">
        <v>10</v>
      </c>
      <c r="F6055">
        <v>58.78</v>
      </c>
      <c r="G6055">
        <v>10</v>
      </c>
    </row>
    <row r="6056" spans="1:7" ht="15.5" hidden="1" x14ac:dyDescent="0.35">
      <c r="A6056" t="s">
        <v>187</v>
      </c>
      <c r="B6056" t="s">
        <v>353</v>
      </c>
      <c r="C6056">
        <v>91505</v>
      </c>
      <c r="D6056">
        <v>2020</v>
      </c>
      <c r="E6056">
        <v>11</v>
      </c>
      <c r="F6056">
        <v>0</v>
      </c>
      <c r="G6056">
        <v>0</v>
      </c>
    </row>
    <row r="6057" spans="1:7" ht="15.5" hidden="1" x14ac:dyDescent="0.35">
      <c r="A6057" t="s">
        <v>187</v>
      </c>
      <c r="B6057" t="s">
        <v>353</v>
      </c>
      <c r="C6057">
        <v>91505</v>
      </c>
      <c r="D6057">
        <v>2020</v>
      </c>
      <c r="E6057">
        <v>12</v>
      </c>
      <c r="F6057">
        <v>0</v>
      </c>
      <c r="G6057">
        <v>0</v>
      </c>
    </row>
    <row r="6058" spans="1:7" ht="15.5" hidden="1" x14ac:dyDescent="0.35">
      <c r="A6058" t="s">
        <v>187</v>
      </c>
      <c r="B6058" t="s">
        <v>353</v>
      </c>
      <c r="C6058">
        <v>91505</v>
      </c>
      <c r="D6058">
        <v>2021</v>
      </c>
      <c r="E6058">
        <v>4</v>
      </c>
      <c r="F6058">
        <v>15.47</v>
      </c>
      <c r="G6058">
        <v>6</v>
      </c>
    </row>
    <row r="6059" spans="1:7" ht="15.5" hidden="1" x14ac:dyDescent="0.35">
      <c r="A6059" t="s">
        <v>187</v>
      </c>
      <c r="B6059" t="s">
        <v>353</v>
      </c>
      <c r="C6059">
        <v>91505</v>
      </c>
      <c r="D6059">
        <v>2021</v>
      </c>
      <c r="E6059">
        <v>5</v>
      </c>
      <c r="F6059">
        <v>131.44999999999999</v>
      </c>
      <c r="G6059">
        <v>35.57</v>
      </c>
    </row>
    <row r="6060" spans="1:7" ht="15.5" hidden="1" x14ac:dyDescent="0.35">
      <c r="A6060" t="s">
        <v>187</v>
      </c>
      <c r="B6060" t="s">
        <v>353</v>
      </c>
      <c r="C6060">
        <v>91505</v>
      </c>
      <c r="D6060">
        <v>2021</v>
      </c>
      <c r="E6060">
        <v>6</v>
      </c>
      <c r="F6060">
        <v>127.2</v>
      </c>
      <c r="G6060">
        <v>34.43</v>
      </c>
    </row>
    <row r="6061" spans="1:7" ht="15.5" hidden="1" x14ac:dyDescent="0.35">
      <c r="A6061" t="s">
        <v>187</v>
      </c>
      <c r="B6061" t="s">
        <v>353</v>
      </c>
      <c r="C6061">
        <v>91505</v>
      </c>
      <c r="D6061">
        <v>2021</v>
      </c>
      <c r="E6061">
        <v>7</v>
      </c>
      <c r="F6061">
        <v>220.78</v>
      </c>
      <c r="G6061">
        <v>55</v>
      </c>
    </row>
    <row r="6062" spans="1:7" ht="15.5" hidden="1" x14ac:dyDescent="0.35">
      <c r="A6062" t="s">
        <v>187</v>
      </c>
      <c r="B6062" t="s">
        <v>353</v>
      </c>
      <c r="C6062">
        <v>91505</v>
      </c>
      <c r="D6062">
        <v>2021</v>
      </c>
      <c r="E6062">
        <v>8</v>
      </c>
      <c r="F6062">
        <v>302.10000000000002</v>
      </c>
      <c r="G6062">
        <v>31</v>
      </c>
    </row>
    <row r="6063" spans="1:7" ht="15.5" hidden="1" x14ac:dyDescent="0.35">
      <c r="A6063" t="s">
        <v>187</v>
      </c>
      <c r="B6063" t="s">
        <v>353</v>
      </c>
      <c r="C6063">
        <v>91505</v>
      </c>
      <c r="D6063">
        <v>2021</v>
      </c>
      <c r="E6063">
        <v>9</v>
      </c>
      <c r="F6063">
        <v>291.18</v>
      </c>
      <c r="G6063">
        <v>39</v>
      </c>
    </row>
    <row r="6064" spans="1:7" ht="15.5" hidden="1" x14ac:dyDescent="0.35">
      <c r="A6064" t="s">
        <v>187</v>
      </c>
      <c r="B6064" t="s">
        <v>353</v>
      </c>
      <c r="C6064">
        <v>91505</v>
      </c>
      <c r="D6064">
        <v>2021</v>
      </c>
      <c r="E6064">
        <v>10</v>
      </c>
      <c r="F6064">
        <v>309.27</v>
      </c>
      <c r="G6064">
        <v>39</v>
      </c>
    </row>
    <row r="6065" spans="1:7" ht="15.5" hidden="1" x14ac:dyDescent="0.35">
      <c r="A6065" t="s">
        <v>187</v>
      </c>
      <c r="B6065" t="s">
        <v>353</v>
      </c>
      <c r="C6065">
        <v>91505</v>
      </c>
      <c r="D6065">
        <v>2021</v>
      </c>
      <c r="E6065">
        <v>11</v>
      </c>
      <c r="F6065">
        <v>367.2</v>
      </c>
      <c r="G6065">
        <v>60</v>
      </c>
    </row>
    <row r="6066" spans="1:7" ht="15.5" hidden="1" x14ac:dyDescent="0.35">
      <c r="A6066" t="s">
        <v>187</v>
      </c>
      <c r="B6066" t="s">
        <v>353</v>
      </c>
      <c r="C6066">
        <v>91505</v>
      </c>
      <c r="D6066">
        <v>2021</v>
      </c>
      <c r="E6066">
        <v>12</v>
      </c>
      <c r="F6066">
        <v>164.48</v>
      </c>
      <c r="G6066">
        <v>23</v>
      </c>
    </row>
    <row r="6067" spans="1:7" ht="15.5" hidden="1" x14ac:dyDescent="0.35">
      <c r="A6067" t="s">
        <v>187</v>
      </c>
      <c r="B6067" t="s">
        <v>353</v>
      </c>
      <c r="C6067">
        <v>91505</v>
      </c>
      <c r="D6067">
        <v>2022</v>
      </c>
      <c r="E6067">
        <v>1</v>
      </c>
      <c r="F6067">
        <v>322.79000000000002</v>
      </c>
      <c r="G6067">
        <v>59</v>
      </c>
    </row>
    <row r="6068" spans="1:7" ht="15.5" hidden="1" x14ac:dyDescent="0.35">
      <c r="A6068" t="s">
        <v>187</v>
      </c>
      <c r="B6068" t="s">
        <v>353</v>
      </c>
      <c r="C6068">
        <v>91505</v>
      </c>
      <c r="D6068">
        <v>2022</v>
      </c>
      <c r="E6068">
        <v>2</v>
      </c>
      <c r="F6068">
        <v>327.75</v>
      </c>
      <c r="G6068">
        <v>32</v>
      </c>
    </row>
    <row r="6069" spans="1:7" ht="15.5" hidden="1" x14ac:dyDescent="0.35">
      <c r="A6069" t="s">
        <v>187</v>
      </c>
      <c r="B6069" t="s">
        <v>353</v>
      </c>
      <c r="C6069">
        <v>91505</v>
      </c>
      <c r="D6069">
        <v>2022</v>
      </c>
      <c r="E6069">
        <v>3</v>
      </c>
      <c r="F6069">
        <v>380.11</v>
      </c>
      <c r="G6069">
        <v>44</v>
      </c>
    </row>
    <row r="6070" spans="1:7" ht="15.5" hidden="1" x14ac:dyDescent="0.35">
      <c r="A6070" t="s">
        <v>187</v>
      </c>
      <c r="B6070" t="s">
        <v>353</v>
      </c>
      <c r="C6070">
        <v>91505</v>
      </c>
      <c r="D6070">
        <v>2022</v>
      </c>
      <c r="E6070">
        <v>4</v>
      </c>
      <c r="F6070">
        <v>352.99</v>
      </c>
      <c r="G6070">
        <v>32</v>
      </c>
    </row>
    <row r="6071" spans="1:7" ht="15.5" hidden="1" x14ac:dyDescent="0.35">
      <c r="A6071" t="s">
        <v>187</v>
      </c>
      <c r="B6071" t="s">
        <v>353</v>
      </c>
      <c r="C6071">
        <v>91505</v>
      </c>
      <c r="D6071">
        <v>2022</v>
      </c>
      <c r="E6071">
        <v>5</v>
      </c>
      <c r="F6071">
        <v>354.4</v>
      </c>
      <c r="G6071">
        <v>31</v>
      </c>
    </row>
    <row r="6072" spans="1:7" ht="15.5" hidden="1" x14ac:dyDescent="0.35">
      <c r="A6072" t="s">
        <v>187</v>
      </c>
      <c r="B6072" t="s">
        <v>353</v>
      </c>
      <c r="C6072">
        <v>91505</v>
      </c>
      <c r="D6072">
        <v>2022</v>
      </c>
      <c r="E6072">
        <v>6</v>
      </c>
      <c r="F6072">
        <v>379.28</v>
      </c>
      <c r="G6072">
        <v>32</v>
      </c>
    </row>
    <row r="6073" spans="1:7" ht="15.5" hidden="1" x14ac:dyDescent="0.35">
      <c r="A6073" t="s">
        <v>187</v>
      </c>
      <c r="B6073" t="s">
        <v>353</v>
      </c>
      <c r="C6073">
        <v>91505</v>
      </c>
      <c r="D6073">
        <v>2022</v>
      </c>
      <c r="E6073">
        <v>7</v>
      </c>
      <c r="F6073">
        <v>377.77</v>
      </c>
      <c r="G6073">
        <v>35</v>
      </c>
    </row>
    <row r="6074" spans="1:7" ht="15.5" hidden="1" x14ac:dyDescent="0.35">
      <c r="A6074" t="s">
        <v>187</v>
      </c>
      <c r="B6074" t="s">
        <v>353</v>
      </c>
      <c r="C6074">
        <v>91505</v>
      </c>
      <c r="D6074">
        <v>2022</v>
      </c>
      <c r="E6074">
        <v>8</v>
      </c>
      <c r="F6074">
        <v>442.75</v>
      </c>
      <c r="G6074">
        <v>42</v>
      </c>
    </row>
    <row r="6075" spans="1:7" ht="15.5" hidden="1" x14ac:dyDescent="0.35">
      <c r="A6075" t="s">
        <v>187</v>
      </c>
      <c r="B6075" t="s">
        <v>353</v>
      </c>
      <c r="C6075">
        <v>91505</v>
      </c>
      <c r="D6075">
        <v>2022</v>
      </c>
      <c r="E6075">
        <v>9</v>
      </c>
      <c r="F6075">
        <v>276.67</v>
      </c>
      <c r="G6075">
        <v>27</v>
      </c>
    </row>
    <row r="6076" spans="1:7" ht="15.5" hidden="1" x14ac:dyDescent="0.35">
      <c r="A6076" t="s">
        <v>187</v>
      </c>
      <c r="B6076" t="s">
        <v>353</v>
      </c>
      <c r="C6076">
        <v>91505</v>
      </c>
      <c r="D6076">
        <v>2022</v>
      </c>
      <c r="E6076">
        <v>10</v>
      </c>
      <c r="F6076">
        <v>365.18</v>
      </c>
      <c r="G6076">
        <v>30</v>
      </c>
    </row>
    <row r="6077" spans="1:7" ht="15.5" hidden="1" x14ac:dyDescent="0.35">
      <c r="A6077" t="s">
        <v>187</v>
      </c>
      <c r="B6077" t="s">
        <v>353</v>
      </c>
      <c r="C6077">
        <v>91505</v>
      </c>
      <c r="D6077">
        <v>2022</v>
      </c>
      <c r="E6077">
        <v>11</v>
      </c>
      <c r="F6077">
        <v>375.62</v>
      </c>
      <c r="G6077">
        <v>35</v>
      </c>
    </row>
    <row r="6078" spans="1:7" ht="15.5" hidden="1" x14ac:dyDescent="0.35">
      <c r="A6078" t="s">
        <v>187</v>
      </c>
      <c r="B6078" t="s">
        <v>353</v>
      </c>
      <c r="C6078">
        <v>91505</v>
      </c>
      <c r="D6078">
        <v>2022</v>
      </c>
      <c r="E6078">
        <v>12</v>
      </c>
      <c r="F6078">
        <v>403.96</v>
      </c>
      <c r="G6078">
        <v>31</v>
      </c>
    </row>
    <row r="6079" spans="1:7" ht="15.5" hidden="1" x14ac:dyDescent="0.35">
      <c r="A6079" t="s">
        <v>187</v>
      </c>
      <c r="B6079" t="s">
        <v>353</v>
      </c>
      <c r="C6079">
        <v>91505</v>
      </c>
      <c r="D6079">
        <v>2023</v>
      </c>
      <c r="E6079">
        <v>1</v>
      </c>
      <c r="F6079">
        <v>274.45</v>
      </c>
      <c r="G6079">
        <v>27</v>
      </c>
    </row>
    <row r="6080" spans="1:7" ht="15.5" hidden="1" x14ac:dyDescent="0.35">
      <c r="A6080" t="s">
        <v>187</v>
      </c>
      <c r="B6080" t="s">
        <v>353</v>
      </c>
      <c r="C6080">
        <v>91505</v>
      </c>
      <c r="D6080">
        <v>2023</v>
      </c>
      <c r="E6080">
        <v>2</v>
      </c>
      <c r="F6080">
        <v>67.650000000000006</v>
      </c>
      <c r="G6080">
        <v>7</v>
      </c>
    </row>
    <row r="6081" spans="1:7" ht="15.5" hidden="1" x14ac:dyDescent="0.35">
      <c r="A6081" t="s">
        <v>187</v>
      </c>
      <c r="B6081" t="s">
        <v>353</v>
      </c>
      <c r="C6081">
        <v>91505</v>
      </c>
      <c r="D6081">
        <v>2023</v>
      </c>
      <c r="E6081">
        <v>3</v>
      </c>
      <c r="F6081">
        <v>369.15</v>
      </c>
      <c r="G6081">
        <v>38</v>
      </c>
    </row>
    <row r="6082" spans="1:7" ht="15.5" hidden="1" x14ac:dyDescent="0.35">
      <c r="A6082" t="s">
        <v>187</v>
      </c>
      <c r="B6082" t="s">
        <v>353</v>
      </c>
      <c r="C6082">
        <v>91505</v>
      </c>
      <c r="D6082">
        <v>2023</v>
      </c>
      <c r="E6082">
        <v>4</v>
      </c>
      <c r="F6082">
        <v>361.64</v>
      </c>
      <c r="G6082">
        <v>38</v>
      </c>
    </row>
    <row r="6083" spans="1:7" ht="15.5" hidden="1" x14ac:dyDescent="0.35">
      <c r="A6083" t="s">
        <v>187</v>
      </c>
      <c r="B6083" t="s">
        <v>353</v>
      </c>
      <c r="C6083">
        <v>91505</v>
      </c>
      <c r="D6083">
        <v>2023</v>
      </c>
      <c r="E6083">
        <v>5</v>
      </c>
      <c r="F6083">
        <v>416.18</v>
      </c>
      <c r="G6083">
        <v>40</v>
      </c>
    </row>
    <row r="6084" spans="1:7" ht="15.5" hidden="1" x14ac:dyDescent="0.35">
      <c r="A6084" t="s">
        <v>187</v>
      </c>
      <c r="B6084" t="s">
        <v>353</v>
      </c>
      <c r="C6084">
        <v>91505</v>
      </c>
      <c r="D6084">
        <v>2023</v>
      </c>
      <c r="E6084">
        <v>6</v>
      </c>
      <c r="F6084">
        <v>449.42</v>
      </c>
      <c r="G6084">
        <v>50</v>
      </c>
    </row>
    <row r="6085" spans="1:7" ht="15.5" hidden="1" x14ac:dyDescent="0.35">
      <c r="A6085" t="s">
        <v>187</v>
      </c>
      <c r="B6085" t="s">
        <v>353</v>
      </c>
      <c r="C6085">
        <v>91505</v>
      </c>
      <c r="D6085">
        <v>2023</v>
      </c>
      <c r="E6085">
        <v>7</v>
      </c>
      <c r="F6085">
        <v>447.56</v>
      </c>
      <c r="G6085">
        <v>37</v>
      </c>
    </row>
    <row r="6086" spans="1:7" ht="15.5" hidden="1" x14ac:dyDescent="0.35">
      <c r="A6086" t="s">
        <v>187</v>
      </c>
      <c r="B6086" t="s">
        <v>353</v>
      </c>
      <c r="C6086">
        <v>91505</v>
      </c>
      <c r="D6086">
        <v>2023</v>
      </c>
      <c r="E6086">
        <v>8</v>
      </c>
      <c r="F6086">
        <v>423.14</v>
      </c>
      <c r="G6086">
        <v>43</v>
      </c>
    </row>
    <row r="6087" spans="1:7" ht="15.5" hidden="1" x14ac:dyDescent="0.35">
      <c r="A6087" t="s">
        <v>187</v>
      </c>
      <c r="B6087" t="s">
        <v>353</v>
      </c>
      <c r="C6087">
        <v>91505</v>
      </c>
      <c r="D6087">
        <v>2023</v>
      </c>
      <c r="E6087">
        <v>9</v>
      </c>
      <c r="F6087">
        <v>419.01</v>
      </c>
      <c r="G6087">
        <v>45</v>
      </c>
    </row>
    <row r="6088" spans="1:7" ht="15.5" hidden="1" x14ac:dyDescent="0.35">
      <c r="A6088" t="s">
        <v>187</v>
      </c>
      <c r="B6088" t="s">
        <v>353</v>
      </c>
      <c r="C6088">
        <v>91505</v>
      </c>
      <c r="D6088">
        <v>2023</v>
      </c>
      <c r="E6088">
        <v>10</v>
      </c>
      <c r="F6088">
        <v>464.85</v>
      </c>
      <c r="G6088">
        <v>54</v>
      </c>
    </row>
    <row r="6089" spans="1:7" ht="15.5" hidden="1" x14ac:dyDescent="0.35">
      <c r="A6089" t="s">
        <v>187</v>
      </c>
      <c r="B6089" t="s">
        <v>353</v>
      </c>
      <c r="C6089">
        <v>91505</v>
      </c>
      <c r="D6089">
        <v>2023</v>
      </c>
      <c r="E6089">
        <v>11</v>
      </c>
      <c r="F6089">
        <v>405.88</v>
      </c>
      <c r="G6089">
        <v>42</v>
      </c>
    </row>
    <row r="6090" spans="1:7" ht="15.5" hidden="1" x14ac:dyDescent="0.35">
      <c r="A6090" t="s">
        <v>187</v>
      </c>
      <c r="B6090" t="s">
        <v>353</v>
      </c>
      <c r="C6090">
        <v>91505</v>
      </c>
      <c r="D6090">
        <v>2023</v>
      </c>
      <c r="E6090">
        <v>12</v>
      </c>
      <c r="F6090">
        <v>459.96</v>
      </c>
      <c r="G6090">
        <v>45</v>
      </c>
    </row>
    <row r="6091" spans="1:7" ht="15.5" hidden="1" x14ac:dyDescent="0.35">
      <c r="A6091" t="s">
        <v>187</v>
      </c>
      <c r="B6091" t="s">
        <v>353</v>
      </c>
      <c r="C6091">
        <v>91505</v>
      </c>
      <c r="D6091">
        <v>2024</v>
      </c>
      <c r="E6091">
        <v>1</v>
      </c>
      <c r="F6091">
        <v>436.11</v>
      </c>
      <c r="G6091">
        <v>43</v>
      </c>
    </row>
    <row r="6092" spans="1:7" ht="15.5" hidden="1" x14ac:dyDescent="0.35">
      <c r="A6092" t="s">
        <v>187</v>
      </c>
      <c r="B6092" t="s">
        <v>353</v>
      </c>
      <c r="C6092">
        <v>91505</v>
      </c>
      <c r="D6092">
        <v>2024</v>
      </c>
      <c r="E6092">
        <v>2</v>
      </c>
      <c r="F6092">
        <v>394.65</v>
      </c>
      <c r="G6092">
        <v>43</v>
      </c>
    </row>
    <row r="6093" spans="1:7" ht="15.5" hidden="1" x14ac:dyDescent="0.35">
      <c r="A6093" t="s">
        <v>187</v>
      </c>
      <c r="B6093" t="s">
        <v>353</v>
      </c>
      <c r="C6093">
        <v>91505</v>
      </c>
      <c r="D6093">
        <v>2024</v>
      </c>
      <c r="E6093">
        <v>3</v>
      </c>
      <c r="F6093">
        <v>418.35</v>
      </c>
      <c r="G6093">
        <v>43</v>
      </c>
    </row>
    <row r="6094" spans="1:7" ht="15.5" hidden="1" x14ac:dyDescent="0.35">
      <c r="A6094" t="s">
        <v>187</v>
      </c>
      <c r="B6094" t="s">
        <v>353</v>
      </c>
      <c r="C6094">
        <v>91505</v>
      </c>
      <c r="D6094">
        <v>2024</v>
      </c>
      <c r="E6094">
        <v>4</v>
      </c>
      <c r="F6094">
        <v>434.74</v>
      </c>
      <c r="G6094">
        <v>42</v>
      </c>
    </row>
    <row r="6095" spans="1:7" ht="15.5" hidden="1" x14ac:dyDescent="0.35">
      <c r="A6095" t="s">
        <v>187</v>
      </c>
      <c r="B6095" t="s">
        <v>353</v>
      </c>
      <c r="C6095">
        <v>91505</v>
      </c>
      <c r="D6095">
        <v>2024</v>
      </c>
      <c r="E6095">
        <v>5</v>
      </c>
      <c r="F6095">
        <v>454.06</v>
      </c>
      <c r="G6095">
        <v>46</v>
      </c>
    </row>
    <row r="6096" spans="1:7" ht="15.5" hidden="1" x14ac:dyDescent="0.35">
      <c r="A6096" t="s">
        <v>187</v>
      </c>
      <c r="B6096" t="s">
        <v>353</v>
      </c>
      <c r="C6096">
        <v>91505</v>
      </c>
      <c r="D6096">
        <v>2024</v>
      </c>
      <c r="E6096">
        <v>6</v>
      </c>
      <c r="F6096">
        <v>362.96</v>
      </c>
      <c r="G6096">
        <v>38.81</v>
      </c>
    </row>
    <row r="6097" spans="1:7" ht="15.5" hidden="1" x14ac:dyDescent="0.35">
      <c r="A6097" t="s">
        <v>187</v>
      </c>
      <c r="B6097" t="s">
        <v>353</v>
      </c>
      <c r="C6097">
        <v>91505</v>
      </c>
      <c r="D6097">
        <v>2024</v>
      </c>
      <c r="E6097">
        <v>7</v>
      </c>
      <c r="F6097">
        <v>0</v>
      </c>
      <c r="G6097">
        <v>0</v>
      </c>
    </row>
    <row r="6098" spans="1:7" ht="15.5" hidden="1" x14ac:dyDescent="0.35">
      <c r="A6098" t="s">
        <v>187</v>
      </c>
      <c r="B6098" t="s">
        <v>353</v>
      </c>
      <c r="C6098">
        <v>91505</v>
      </c>
      <c r="D6098">
        <v>2024</v>
      </c>
      <c r="E6098">
        <v>8</v>
      </c>
      <c r="F6098">
        <v>0</v>
      </c>
      <c r="G6098">
        <v>0</v>
      </c>
    </row>
    <row r="6099" spans="1:7" ht="15.5" hidden="1" x14ac:dyDescent="0.35">
      <c r="A6099" t="s">
        <v>187</v>
      </c>
      <c r="B6099" t="s">
        <v>353</v>
      </c>
      <c r="C6099">
        <v>91505</v>
      </c>
      <c r="D6099">
        <v>2024</v>
      </c>
      <c r="E6099">
        <v>9</v>
      </c>
      <c r="F6099">
        <v>0</v>
      </c>
      <c r="G6099">
        <v>0</v>
      </c>
    </row>
    <row r="6100" spans="1:7" ht="15.5" hidden="1" x14ac:dyDescent="0.35">
      <c r="A6100" t="s">
        <v>187</v>
      </c>
      <c r="B6100" t="s">
        <v>353</v>
      </c>
      <c r="C6100">
        <v>91505</v>
      </c>
      <c r="D6100">
        <v>2024</v>
      </c>
      <c r="E6100">
        <v>10</v>
      </c>
      <c r="F6100">
        <v>0</v>
      </c>
      <c r="G6100">
        <v>0</v>
      </c>
    </row>
    <row r="6101" spans="1:7" ht="15.5" hidden="1" x14ac:dyDescent="0.35">
      <c r="A6101" t="s">
        <v>187</v>
      </c>
      <c r="B6101" t="s">
        <v>353</v>
      </c>
      <c r="C6101">
        <v>91505</v>
      </c>
      <c r="D6101">
        <v>2024</v>
      </c>
      <c r="E6101">
        <v>11</v>
      </c>
      <c r="F6101">
        <v>0</v>
      </c>
      <c r="G6101">
        <v>0</v>
      </c>
    </row>
    <row r="6102" spans="1:7" ht="15.5" hidden="1" x14ac:dyDescent="0.35">
      <c r="A6102" t="s">
        <v>187</v>
      </c>
      <c r="B6102" t="s">
        <v>353</v>
      </c>
      <c r="C6102">
        <v>91505</v>
      </c>
      <c r="D6102">
        <v>2024</v>
      </c>
      <c r="E6102">
        <v>12</v>
      </c>
      <c r="F6102">
        <v>0</v>
      </c>
      <c r="G6102">
        <v>0</v>
      </c>
    </row>
    <row r="6103" spans="1:7" ht="15.5" x14ac:dyDescent="0.35">
      <c r="A6103" t="s">
        <v>187</v>
      </c>
      <c r="B6103" t="s">
        <v>353</v>
      </c>
      <c r="C6103">
        <v>91505</v>
      </c>
      <c r="D6103">
        <v>2025</v>
      </c>
      <c r="E6103">
        <v>1</v>
      </c>
      <c r="F6103">
        <v>0</v>
      </c>
      <c r="G6103">
        <v>0</v>
      </c>
    </row>
    <row r="6104" spans="1:7" ht="15.5" x14ac:dyDescent="0.35">
      <c r="A6104" t="s">
        <v>187</v>
      </c>
      <c r="B6104" t="s">
        <v>353</v>
      </c>
      <c r="C6104">
        <v>91505</v>
      </c>
      <c r="D6104">
        <v>2025</v>
      </c>
      <c r="E6104">
        <v>2</v>
      </c>
      <c r="F6104">
        <v>0</v>
      </c>
      <c r="G6104">
        <v>0</v>
      </c>
    </row>
    <row r="6105" spans="1:7" ht="15.5" x14ac:dyDescent="0.35">
      <c r="A6105" t="s">
        <v>187</v>
      </c>
      <c r="B6105" t="s">
        <v>353</v>
      </c>
      <c r="C6105">
        <v>91505</v>
      </c>
      <c r="D6105">
        <v>2025</v>
      </c>
      <c r="E6105">
        <v>3</v>
      </c>
      <c r="F6105">
        <v>0</v>
      </c>
      <c r="G6105">
        <v>0</v>
      </c>
    </row>
    <row r="6106" spans="1:7" ht="15.5" x14ac:dyDescent="0.35">
      <c r="A6106" t="s">
        <v>187</v>
      </c>
      <c r="B6106" t="s">
        <v>353</v>
      </c>
      <c r="C6106">
        <v>91505</v>
      </c>
      <c r="D6106">
        <v>2025</v>
      </c>
      <c r="E6106">
        <v>4</v>
      </c>
      <c r="F6106">
        <v>0</v>
      </c>
      <c r="G6106">
        <v>0</v>
      </c>
    </row>
    <row r="6107" spans="1:7" ht="15.5" x14ac:dyDescent="0.35">
      <c r="A6107" t="s">
        <v>187</v>
      </c>
      <c r="B6107" t="s">
        <v>353</v>
      </c>
      <c r="C6107">
        <v>91505</v>
      </c>
      <c r="D6107">
        <v>2025</v>
      </c>
      <c r="E6107">
        <v>5</v>
      </c>
      <c r="F6107">
        <v>0</v>
      </c>
      <c r="G6107">
        <v>0</v>
      </c>
    </row>
    <row r="6108" spans="1:7" ht="15.5" x14ac:dyDescent="0.35">
      <c r="A6108" t="s">
        <v>187</v>
      </c>
      <c r="B6108" t="s">
        <v>353</v>
      </c>
      <c r="C6108">
        <v>91505</v>
      </c>
      <c r="D6108">
        <v>2025</v>
      </c>
      <c r="E6108">
        <v>6</v>
      </c>
      <c r="F6108">
        <v>0</v>
      </c>
      <c r="G6108">
        <v>0</v>
      </c>
    </row>
    <row r="6109" spans="1:7" ht="15.5" x14ac:dyDescent="0.35">
      <c r="A6109" t="s">
        <v>187</v>
      </c>
      <c r="B6109" t="s">
        <v>353</v>
      </c>
      <c r="C6109">
        <v>91505</v>
      </c>
      <c r="D6109">
        <v>2025</v>
      </c>
      <c r="E6109">
        <v>7</v>
      </c>
      <c r="F6109">
        <v>34.6</v>
      </c>
      <c r="G6109">
        <v>5.47</v>
      </c>
    </row>
    <row r="6110" spans="1:7" ht="15.5" x14ac:dyDescent="0.35">
      <c r="A6110" t="s">
        <v>187</v>
      </c>
      <c r="B6110" t="s">
        <v>353</v>
      </c>
      <c r="C6110">
        <v>91505</v>
      </c>
      <c r="D6110">
        <v>2025</v>
      </c>
      <c r="E6110">
        <v>8</v>
      </c>
      <c r="F6110">
        <v>388.4</v>
      </c>
      <c r="G6110">
        <v>38</v>
      </c>
    </row>
    <row r="6111" spans="1:7" ht="15.5" x14ac:dyDescent="0.35">
      <c r="A6111" t="s">
        <v>187</v>
      </c>
      <c r="B6111" t="s">
        <v>353</v>
      </c>
      <c r="C6111">
        <v>91505</v>
      </c>
      <c r="D6111">
        <v>2025</v>
      </c>
      <c r="E6111">
        <v>9</v>
      </c>
      <c r="F6111">
        <v>423.72</v>
      </c>
      <c r="G6111">
        <v>42</v>
      </c>
    </row>
    <row r="6112" spans="1:7" ht="15.5" x14ac:dyDescent="0.35">
      <c r="A6112" t="s">
        <v>187</v>
      </c>
      <c r="B6112" t="s">
        <v>353</v>
      </c>
      <c r="C6112">
        <v>91505</v>
      </c>
      <c r="D6112">
        <v>2025</v>
      </c>
      <c r="E6112">
        <v>10</v>
      </c>
      <c r="F6112">
        <v>461.68</v>
      </c>
      <c r="G6112">
        <v>50</v>
      </c>
    </row>
    <row r="6113" spans="1:7" ht="15.5" x14ac:dyDescent="0.35">
      <c r="A6113" t="s">
        <v>187</v>
      </c>
      <c r="B6113" t="s">
        <v>353</v>
      </c>
      <c r="C6113">
        <v>91505</v>
      </c>
      <c r="D6113">
        <v>2025</v>
      </c>
      <c r="E6113">
        <v>11</v>
      </c>
      <c r="F6113">
        <v>441.37</v>
      </c>
      <c r="G6113">
        <v>45</v>
      </c>
    </row>
    <row r="6114" spans="1:7" ht="15.5" hidden="1" x14ac:dyDescent="0.35">
      <c r="A6114" t="s">
        <v>187</v>
      </c>
      <c r="B6114" t="s">
        <v>353</v>
      </c>
      <c r="C6114">
        <v>91506</v>
      </c>
      <c r="D6114">
        <v>2018</v>
      </c>
      <c r="E6114">
        <v>11</v>
      </c>
      <c r="F6114">
        <v>165.98</v>
      </c>
      <c r="G6114">
        <v>27.86</v>
      </c>
    </row>
    <row r="6115" spans="1:7" ht="15.5" hidden="1" x14ac:dyDescent="0.35">
      <c r="A6115" t="s">
        <v>187</v>
      </c>
      <c r="B6115" t="s">
        <v>353</v>
      </c>
      <c r="C6115">
        <v>91506</v>
      </c>
      <c r="D6115">
        <v>2018</v>
      </c>
      <c r="E6115">
        <v>12</v>
      </c>
      <c r="F6115">
        <v>343.02</v>
      </c>
      <c r="G6115">
        <v>57.57</v>
      </c>
    </row>
    <row r="6116" spans="1:7" ht="15.5" hidden="1" x14ac:dyDescent="0.35">
      <c r="A6116" t="s">
        <v>187</v>
      </c>
      <c r="B6116" t="s">
        <v>353</v>
      </c>
      <c r="C6116">
        <v>91506</v>
      </c>
      <c r="D6116">
        <v>2019</v>
      </c>
      <c r="E6116">
        <v>1</v>
      </c>
      <c r="F6116">
        <v>343.02</v>
      </c>
      <c r="G6116">
        <v>57.57</v>
      </c>
    </row>
    <row r="6117" spans="1:7" ht="15.5" hidden="1" x14ac:dyDescent="0.35">
      <c r="A6117" t="s">
        <v>187</v>
      </c>
      <c r="B6117" t="s">
        <v>353</v>
      </c>
      <c r="C6117">
        <v>91506</v>
      </c>
      <c r="D6117">
        <v>2019</v>
      </c>
      <c r="E6117">
        <v>2</v>
      </c>
      <c r="F6117">
        <v>310.45999999999998</v>
      </c>
      <c r="G6117">
        <v>72</v>
      </c>
    </row>
    <row r="6118" spans="1:7" ht="15.5" hidden="1" x14ac:dyDescent="0.35">
      <c r="A6118" t="s">
        <v>187</v>
      </c>
      <c r="B6118" t="s">
        <v>353</v>
      </c>
      <c r="C6118">
        <v>91506</v>
      </c>
      <c r="D6118">
        <v>2019</v>
      </c>
      <c r="E6118">
        <v>3</v>
      </c>
      <c r="F6118">
        <v>356.32</v>
      </c>
      <c r="G6118">
        <v>54</v>
      </c>
    </row>
    <row r="6119" spans="1:7" ht="15.5" hidden="1" x14ac:dyDescent="0.35">
      <c r="A6119" t="s">
        <v>187</v>
      </c>
      <c r="B6119" t="s">
        <v>353</v>
      </c>
      <c r="C6119">
        <v>91506</v>
      </c>
      <c r="D6119">
        <v>2019</v>
      </c>
      <c r="E6119">
        <v>4</v>
      </c>
      <c r="F6119">
        <v>275.68</v>
      </c>
      <c r="G6119">
        <v>67</v>
      </c>
    </row>
    <row r="6120" spans="1:7" ht="15.5" hidden="1" x14ac:dyDescent="0.35">
      <c r="A6120" t="s">
        <v>187</v>
      </c>
      <c r="B6120" t="s">
        <v>353</v>
      </c>
      <c r="C6120">
        <v>91506</v>
      </c>
      <c r="D6120">
        <v>2019</v>
      </c>
      <c r="E6120">
        <v>5</v>
      </c>
      <c r="F6120">
        <v>313.22000000000003</v>
      </c>
      <c r="G6120">
        <v>52</v>
      </c>
    </row>
    <row r="6121" spans="1:7" ht="15.5" hidden="1" x14ac:dyDescent="0.35">
      <c r="A6121" t="s">
        <v>187</v>
      </c>
      <c r="B6121" t="s">
        <v>353</v>
      </c>
      <c r="C6121">
        <v>91506</v>
      </c>
      <c r="D6121">
        <v>2019</v>
      </c>
      <c r="E6121">
        <v>6</v>
      </c>
      <c r="F6121">
        <v>350.65</v>
      </c>
      <c r="G6121">
        <v>59</v>
      </c>
    </row>
    <row r="6122" spans="1:7" ht="15.5" hidden="1" x14ac:dyDescent="0.35">
      <c r="A6122" t="s">
        <v>187</v>
      </c>
      <c r="B6122" t="s">
        <v>353</v>
      </c>
      <c r="C6122">
        <v>91506</v>
      </c>
      <c r="D6122">
        <v>2019</v>
      </c>
      <c r="E6122">
        <v>7</v>
      </c>
      <c r="F6122">
        <v>376.73</v>
      </c>
      <c r="G6122">
        <v>65</v>
      </c>
    </row>
    <row r="6123" spans="1:7" ht="15.5" hidden="1" x14ac:dyDescent="0.35">
      <c r="A6123" t="s">
        <v>187</v>
      </c>
      <c r="B6123" t="s">
        <v>353</v>
      </c>
      <c r="C6123">
        <v>91506</v>
      </c>
      <c r="D6123">
        <v>2019</v>
      </c>
      <c r="E6123">
        <v>8</v>
      </c>
      <c r="F6123">
        <v>386.12</v>
      </c>
      <c r="G6123">
        <v>66</v>
      </c>
    </row>
    <row r="6124" spans="1:7" ht="15.5" hidden="1" x14ac:dyDescent="0.35">
      <c r="A6124" t="s">
        <v>187</v>
      </c>
      <c r="B6124" t="s">
        <v>353</v>
      </c>
      <c r="C6124">
        <v>91506</v>
      </c>
      <c r="D6124">
        <v>2019</v>
      </c>
      <c r="E6124">
        <v>9</v>
      </c>
      <c r="F6124">
        <v>374.88</v>
      </c>
      <c r="G6124">
        <v>61</v>
      </c>
    </row>
    <row r="6125" spans="1:7" ht="15.5" hidden="1" x14ac:dyDescent="0.35">
      <c r="A6125" t="s">
        <v>187</v>
      </c>
      <c r="B6125" t="s">
        <v>353</v>
      </c>
      <c r="C6125">
        <v>91506</v>
      </c>
      <c r="D6125">
        <v>2019</v>
      </c>
      <c r="E6125">
        <v>10</v>
      </c>
      <c r="F6125">
        <v>304.47000000000003</v>
      </c>
      <c r="G6125">
        <v>53</v>
      </c>
    </row>
    <row r="6126" spans="1:7" ht="15.5" hidden="1" x14ac:dyDescent="0.35">
      <c r="A6126" t="s">
        <v>187</v>
      </c>
      <c r="B6126" t="s">
        <v>353</v>
      </c>
      <c r="C6126">
        <v>91506</v>
      </c>
      <c r="D6126">
        <v>2019</v>
      </c>
      <c r="E6126">
        <v>11</v>
      </c>
      <c r="F6126">
        <v>308.47000000000003</v>
      </c>
      <c r="G6126">
        <v>57</v>
      </c>
    </row>
    <row r="6127" spans="1:7" ht="15.5" hidden="1" x14ac:dyDescent="0.35">
      <c r="A6127" t="s">
        <v>187</v>
      </c>
      <c r="B6127" t="s">
        <v>353</v>
      </c>
      <c r="C6127">
        <v>91506</v>
      </c>
      <c r="D6127">
        <v>2019</v>
      </c>
      <c r="E6127">
        <v>12</v>
      </c>
      <c r="F6127">
        <v>359.28</v>
      </c>
      <c r="G6127">
        <v>59</v>
      </c>
    </row>
    <row r="6128" spans="1:7" ht="15.5" hidden="1" x14ac:dyDescent="0.35">
      <c r="A6128" t="s">
        <v>187</v>
      </c>
      <c r="B6128" t="s">
        <v>353</v>
      </c>
      <c r="C6128">
        <v>91506</v>
      </c>
      <c r="D6128">
        <v>2020</v>
      </c>
      <c r="E6128">
        <v>1</v>
      </c>
      <c r="F6128">
        <v>349.95</v>
      </c>
      <c r="G6128">
        <v>59.42</v>
      </c>
    </row>
    <row r="6129" spans="1:7" ht="15.5" hidden="1" x14ac:dyDescent="0.35">
      <c r="A6129" t="s">
        <v>187</v>
      </c>
      <c r="B6129" t="s">
        <v>353</v>
      </c>
      <c r="C6129">
        <v>91506</v>
      </c>
      <c r="D6129">
        <v>2020</v>
      </c>
      <c r="E6129">
        <v>2</v>
      </c>
      <c r="F6129">
        <v>327.38</v>
      </c>
      <c r="G6129">
        <v>55.58</v>
      </c>
    </row>
    <row r="6130" spans="1:7" ht="15.5" hidden="1" x14ac:dyDescent="0.35">
      <c r="A6130" t="s">
        <v>187</v>
      </c>
      <c r="B6130" t="s">
        <v>353</v>
      </c>
      <c r="C6130">
        <v>91506</v>
      </c>
      <c r="D6130">
        <v>2020</v>
      </c>
      <c r="E6130">
        <v>3</v>
      </c>
      <c r="F6130">
        <v>241.18</v>
      </c>
      <c r="G6130">
        <v>38</v>
      </c>
    </row>
    <row r="6131" spans="1:7" ht="15.5" hidden="1" x14ac:dyDescent="0.35">
      <c r="A6131" t="s">
        <v>187</v>
      </c>
      <c r="B6131" t="s">
        <v>353</v>
      </c>
      <c r="C6131">
        <v>91506</v>
      </c>
      <c r="D6131">
        <v>2020</v>
      </c>
      <c r="E6131">
        <v>4</v>
      </c>
      <c r="F6131">
        <v>0</v>
      </c>
      <c r="G6131">
        <v>0</v>
      </c>
    </row>
    <row r="6132" spans="1:7" ht="15.5" hidden="1" x14ac:dyDescent="0.35">
      <c r="A6132" t="s">
        <v>187</v>
      </c>
      <c r="B6132" t="s">
        <v>353</v>
      </c>
      <c r="C6132">
        <v>91506</v>
      </c>
      <c r="D6132">
        <v>2020</v>
      </c>
      <c r="E6132">
        <v>5</v>
      </c>
      <c r="F6132">
        <v>0</v>
      </c>
      <c r="G6132">
        <v>0</v>
      </c>
    </row>
    <row r="6133" spans="1:7" ht="15.5" hidden="1" x14ac:dyDescent="0.35">
      <c r="A6133" t="s">
        <v>187</v>
      </c>
      <c r="B6133" t="s">
        <v>353</v>
      </c>
      <c r="C6133">
        <v>91506</v>
      </c>
      <c r="D6133">
        <v>2020</v>
      </c>
      <c r="E6133">
        <v>6</v>
      </c>
      <c r="F6133">
        <v>0</v>
      </c>
      <c r="G6133">
        <v>0</v>
      </c>
    </row>
    <row r="6134" spans="1:7" ht="15.5" hidden="1" x14ac:dyDescent="0.35">
      <c r="A6134" t="s">
        <v>187</v>
      </c>
      <c r="B6134" t="s">
        <v>353</v>
      </c>
      <c r="C6134">
        <v>91506</v>
      </c>
      <c r="D6134">
        <v>2020</v>
      </c>
      <c r="E6134">
        <v>7</v>
      </c>
      <c r="F6134">
        <v>0</v>
      </c>
      <c r="G6134">
        <v>0</v>
      </c>
    </row>
    <row r="6135" spans="1:7" ht="15.5" hidden="1" x14ac:dyDescent="0.35">
      <c r="A6135" t="s">
        <v>187</v>
      </c>
      <c r="B6135" t="s">
        <v>353</v>
      </c>
      <c r="C6135">
        <v>91506</v>
      </c>
      <c r="D6135">
        <v>2020</v>
      </c>
      <c r="E6135">
        <v>8</v>
      </c>
      <c r="F6135">
        <v>0.72</v>
      </c>
      <c r="G6135">
        <v>1</v>
      </c>
    </row>
    <row r="6136" spans="1:7" ht="15.5" hidden="1" x14ac:dyDescent="0.35">
      <c r="A6136" t="s">
        <v>187</v>
      </c>
      <c r="B6136" t="s">
        <v>353</v>
      </c>
      <c r="C6136">
        <v>91506</v>
      </c>
      <c r="D6136">
        <v>2020</v>
      </c>
      <c r="E6136">
        <v>9</v>
      </c>
      <c r="F6136">
        <v>0</v>
      </c>
      <c r="G6136">
        <v>0</v>
      </c>
    </row>
    <row r="6137" spans="1:7" ht="15.5" hidden="1" x14ac:dyDescent="0.35">
      <c r="A6137" t="s">
        <v>187</v>
      </c>
      <c r="B6137" t="s">
        <v>353</v>
      </c>
      <c r="C6137">
        <v>91506</v>
      </c>
      <c r="D6137">
        <v>2020</v>
      </c>
      <c r="E6137">
        <v>10</v>
      </c>
      <c r="F6137">
        <v>0.37</v>
      </c>
      <c r="G6137">
        <v>0</v>
      </c>
    </row>
    <row r="6138" spans="1:7" ht="15.5" hidden="1" x14ac:dyDescent="0.35">
      <c r="A6138" t="s">
        <v>187</v>
      </c>
      <c r="B6138" t="s">
        <v>353</v>
      </c>
      <c r="C6138">
        <v>91506</v>
      </c>
      <c r="D6138">
        <v>2020</v>
      </c>
      <c r="E6138">
        <v>11</v>
      </c>
      <c r="F6138">
        <v>0</v>
      </c>
      <c r="G6138">
        <v>0</v>
      </c>
    </row>
    <row r="6139" spans="1:7" ht="15.5" hidden="1" x14ac:dyDescent="0.35">
      <c r="A6139" t="s">
        <v>187</v>
      </c>
      <c r="B6139" t="s">
        <v>353</v>
      </c>
      <c r="C6139">
        <v>91506</v>
      </c>
      <c r="D6139">
        <v>2020</v>
      </c>
      <c r="E6139">
        <v>12</v>
      </c>
      <c r="F6139">
        <v>0</v>
      </c>
      <c r="G6139">
        <v>0</v>
      </c>
    </row>
    <row r="6140" spans="1:7" ht="15.5" hidden="1" x14ac:dyDescent="0.35">
      <c r="A6140" t="s">
        <v>187</v>
      </c>
      <c r="B6140" t="s">
        <v>353</v>
      </c>
      <c r="C6140">
        <v>91506</v>
      </c>
      <c r="D6140">
        <v>2021</v>
      </c>
      <c r="E6140">
        <v>5</v>
      </c>
      <c r="F6140">
        <v>0.32</v>
      </c>
      <c r="G6140">
        <v>0.51</v>
      </c>
    </row>
    <row r="6141" spans="1:7" ht="15.5" hidden="1" x14ac:dyDescent="0.35">
      <c r="A6141" t="s">
        <v>187</v>
      </c>
      <c r="B6141" t="s">
        <v>353</v>
      </c>
      <c r="C6141">
        <v>91506</v>
      </c>
      <c r="D6141">
        <v>2021</v>
      </c>
      <c r="E6141">
        <v>6</v>
      </c>
      <c r="F6141">
        <v>0.3</v>
      </c>
      <c r="G6141">
        <v>0.49</v>
      </c>
    </row>
    <row r="6142" spans="1:7" ht="15.5" hidden="1" x14ac:dyDescent="0.35">
      <c r="A6142" t="s">
        <v>187</v>
      </c>
      <c r="B6142" t="s">
        <v>353</v>
      </c>
      <c r="C6142">
        <v>91506</v>
      </c>
      <c r="D6142">
        <v>2021</v>
      </c>
      <c r="E6142">
        <v>7</v>
      </c>
      <c r="F6142">
        <v>66.55</v>
      </c>
      <c r="G6142">
        <v>30</v>
      </c>
    </row>
    <row r="6143" spans="1:7" ht="15.5" hidden="1" x14ac:dyDescent="0.35">
      <c r="A6143" t="s">
        <v>187</v>
      </c>
      <c r="B6143" t="s">
        <v>353</v>
      </c>
      <c r="C6143">
        <v>91506</v>
      </c>
      <c r="D6143">
        <v>2021</v>
      </c>
      <c r="E6143">
        <v>8</v>
      </c>
      <c r="F6143">
        <v>85.73</v>
      </c>
      <c r="G6143">
        <v>34</v>
      </c>
    </row>
    <row r="6144" spans="1:7" ht="15.5" hidden="1" x14ac:dyDescent="0.35">
      <c r="A6144" t="s">
        <v>187</v>
      </c>
      <c r="B6144" t="s">
        <v>353</v>
      </c>
      <c r="C6144">
        <v>91506</v>
      </c>
      <c r="D6144">
        <v>2021</v>
      </c>
      <c r="E6144">
        <v>9</v>
      </c>
      <c r="F6144">
        <v>28.93</v>
      </c>
      <c r="G6144">
        <v>31</v>
      </c>
    </row>
    <row r="6145" spans="1:7" ht="15.5" hidden="1" x14ac:dyDescent="0.35">
      <c r="A6145" t="s">
        <v>187</v>
      </c>
      <c r="B6145" t="s">
        <v>353</v>
      </c>
      <c r="C6145">
        <v>91506</v>
      </c>
      <c r="D6145">
        <v>2021</v>
      </c>
      <c r="E6145">
        <v>10</v>
      </c>
      <c r="F6145">
        <v>268.26</v>
      </c>
      <c r="G6145">
        <v>42</v>
      </c>
    </row>
    <row r="6146" spans="1:7" ht="15.5" hidden="1" x14ac:dyDescent="0.35">
      <c r="A6146" t="s">
        <v>187</v>
      </c>
      <c r="B6146" t="s">
        <v>353</v>
      </c>
      <c r="C6146">
        <v>91506</v>
      </c>
      <c r="D6146">
        <v>2021</v>
      </c>
      <c r="E6146">
        <v>11</v>
      </c>
      <c r="F6146">
        <v>179.73</v>
      </c>
      <c r="G6146">
        <v>26</v>
      </c>
    </row>
    <row r="6147" spans="1:7" ht="15.5" hidden="1" x14ac:dyDescent="0.35">
      <c r="A6147" t="s">
        <v>187</v>
      </c>
      <c r="B6147" t="s">
        <v>353</v>
      </c>
      <c r="C6147">
        <v>91506</v>
      </c>
      <c r="D6147">
        <v>2021</v>
      </c>
      <c r="E6147">
        <v>12</v>
      </c>
      <c r="F6147">
        <v>240.11</v>
      </c>
      <c r="G6147">
        <v>61</v>
      </c>
    </row>
    <row r="6148" spans="1:7" ht="15.5" hidden="1" x14ac:dyDescent="0.35">
      <c r="A6148" t="s">
        <v>187</v>
      </c>
      <c r="B6148" t="s">
        <v>353</v>
      </c>
      <c r="C6148">
        <v>91506</v>
      </c>
      <c r="D6148">
        <v>2022</v>
      </c>
      <c r="E6148">
        <v>1</v>
      </c>
      <c r="F6148">
        <v>271.37</v>
      </c>
      <c r="G6148">
        <v>41</v>
      </c>
    </row>
    <row r="6149" spans="1:7" ht="15.5" hidden="1" x14ac:dyDescent="0.35">
      <c r="A6149" t="s">
        <v>187</v>
      </c>
      <c r="B6149" t="s">
        <v>353</v>
      </c>
      <c r="C6149">
        <v>91506</v>
      </c>
      <c r="D6149">
        <v>2022</v>
      </c>
      <c r="E6149">
        <v>2</v>
      </c>
      <c r="F6149">
        <v>173.17</v>
      </c>
      <c r="G6149">
        <v>25</v>
      </c>
    </row>
    <row r="6150" spans="1:7" ht="15.5" hidden="1" x14ac:dyDescent="0.35">
      <c r="A6150" t="s">
        <v>187</v>
      </c>
      <c r="B6150" t="s">
        <v>353</v>
      </c>
      <c r="C6150">
        <v>91506</v>
      </c>
      <c r="D6150">
        <v>2022</v>
      </c>
      <c r="E6150">
        <v>3</v>
      </c>
      <c r="F6150">
        <v>39.43</v>
      </c>
      <c r="G6150">
        <v>6</v>
      </c>
    </row>
    <row r="6151" spans="1:7" ht="15.5" hidden="1" x14ac:dyDescent="0.35">
      <c r="A6151" t="s">
        <v>187</v>
      </c>
      <c r="B6151" t="s">
        <v>353</v>
      </c>
      <c r="C6151">
        <v>91506</v>
      </c>
      <c r="D6151">
        <v>2022</v>
      </c>
      <c r="E6151">
        <v>4</v>
      </c>
      <c r="F6151">
        <v>133.19999999999999</v>
      </c>
      <c r="G6151">
        <v>20</v>
      </c>
    </row>
    <row r="6152" spans="1:7" ht="15.5" hidden="1" x14ac:dyDescent="0.35">
      <c r="A6152" t="s">
        <v>187</v>
      </c>
      <c r="B6152" t="s">
        <v>353</v>
      </c>
      <c r="C6152">
        <v>91506</v>
      </c>
      <c r="D6152">
        <v>2022</v>
      </c>
      <c r="E6152">
        <v>5</v>
      </c>
      <c r="F6152">
        <v>143.15</v>
      </c>
      <c r="G6152">
        <v>51</v>
      </c>
    </row>
    <row r="6153" spans="1:7" ht="15.5" hidden="1" x14ac:dyDescent="0.35">
      <c r="A6153" t="s">
        <v>187</v>
      </c>
      <c r="B6153" t="s">
        <v>353</v>
      </c>
      <c r="C6153">
        <v>91506</v>
      </c>
      <c r="D6153">
        <v>2022</v>
      </c>
      <c r="E6153">
        <v>6</v>
      </c>
      <c r="F6153">
        <v>84.35</v>
      </c>
      <c r="G6153">
        <v>32</v>
      </c>
    </row>
    <row r="6154" spans="1:7" ht="15.5" hidden="1" x14ac:dyDescent="0.35">
      <c r="A6154" t="s">
        <v>187</v>
      </c>
      <c r="B6154" t="s">
        <v>353</v>
      </c>
      <c r="C6154">
        <v>91506</v>
      </c>
      <c r="D6154">
        <v>2022</v>
      </c>
      <c r="E6154">
        <v>7</v>
      </c>
      <c r="F6154">
        <v>242.89</v>
      </c>
      <c r="G6154">
        <v>39</v>
      </c>
    </row>
    <row r="6155" spans="1:7" ht="15.5" hidden="1" x14ac:dyDescent="0.35">
      <c r="A6155" t="s">
        <v>187</v>
      </c>
      <c r="B6155" t="s">
        <v>353</v>
      </c>
      <c r="C6155">
        <v>91506</v>
      </c>
      <c r="D6155">
        <v>2022</v>
      </c>
      <c r="E6155">
        <v>8</v>
      </c>
      <c r="F6155">
        <v>245.71</v>
      </c>
      <c r="G6155">
        <v>54</v>
      </c>
    </row>
    <row r="6156" spans="1:7" ht="15.5" hidden="1" x14ac:dyDescent="0.35">
      <c r="A6156" t="s">
        <v>187</v>
      </c>
      <c r="B6156" t="s">
        <v>353</v>
      </c>
      <c r="C6156">
        <v>91506</v>
      </c>
      <c r="D6156">
        <v>2022</v>
      </c>
      <c r="E6156">
        <v>9</v>
      </c>
      <c r="F6156">
        <v>237.65</v>
      </c>
      <c r="G6156">
        <v>55</v>
      </c>
    </row>
    <row r="6157" spans="1:7" ht="15.5" hidden="1" x14ac:dyDescent="0.35">
      <c r="A6157" t="s">
        <v>187</v>
      </c>
      <c r="B6157" t="s">
        <v>353</v>
      </c>
      <c r="C6157">
        <v>91506</v>
      </c>
      <c r="D6157">
        <v>2022</v>
      </c>
      <c r="E6157">
        <v>10</v>
      </c>
      <c r="F6157">
        <v>250.39</v>
      </c>
      <c r="G6157">
        <v>39</v>
      </c>
    </row>
    <row r="6158" spans="1:7" ht="15.5" hidden="1" x14ac:dyDescent="0.35">
      <c r="A6158" t="s">
        <v>187</v>
      </c>
      <c r="B6158" t="s">
        <v>353</v>
      </c>
      <c r="C6158">
        <v>91506</v>
      </c>
      <c r="D6158">
        <v>2022</v>
      </c>
      <c r="E6158">
        <v>11</v>
      </c>
      <c r="F6158">
        <v>69.61</v>
      </c>
      <c r="G6158">
        <v>47</v>
      </c>
    </row>
    <row r="6159" spans="1:7" ht="15.5" hidden="1" x14ac:dyDescent="0.35">
      <c r="A6159" t="s">
        <v>187</v>
      </c>
      <c r="B6159" t="s">
        <v>353</v>
      </c>
      <c r="C6159">
        <v>91506</v>
      </c>
      <c r="D6159">
        <v>2022</v>
      </c>
      <c r="E6159">
        <v>12</v>
      </c>
      <c r="F6159">
        <v>330.85</v>
      </c>
      <c r="G6159">
        <v>56</v>
      </c>
    </row>
    <row r="6160" spans="1:7" ht="15.5" hidden="1" x14ac:dyDescent="0.35">
      <c r="A6160" t="s">
        <v>187</v>
      </c>
      <c r="B6160" t="s">
        <v>353</v>
      </c>
      <c r="C6160">
        <v>91506</v>
      </c>
      <c r="D6160">
        <v>2023</v>
      </c>
      <c r="E6160">
        <v>1</v>
      </c>
      <c r="F6160">
        <v>346.35</v>
      </c>
      <c r="G6160">
        <v>74</v>
      </c>
    </row>
    <row r="6161" spans="1:7" ht="15.5" hidden="1" x14ac:dyDescent="0.35">
      <c r="A6161" t="s">
        <v>187</v>
      </c>
      <c r="B6161" t="s">
        <v>353</v>
      </c>
      <c r="C6161">
        <v>91506</v>
      </c>
      <c r="D6161">
        <v>2023</v>
      </c>
      <c r="E6161">
        <v>2</v>
      </c>
      <c r="F6161">
        <v>330.32</v>
      </c>
      <c r="G6161">
        <v>52</v>
      </c>
    </row>
    <row r="6162" spans="1:7" ht="15.5" hidden="1" x14ac:dyDescent="0.35">
      <c r="A6162" t="s">
        <v>187</v>
      </c>
      <c r="B6162" t="s">
        <v>353</v>
      </c>
      <c r="C6162">
        <v>91506</v>
      </c>
      <c r="D6162">
        <v>2023</v>
      </c>
      <c r="E6162">
        <v>3</v>
      </c>
      <c r="F6162">
        <v>348.33</v>
      </c>
      <c r="G6162">
        <v>55</v>
      </c>
    </row>
    <row r="6163" spans="1:7" ht="15.5" hidden="1" x14ac:dyDescent="0.35">
      <c r="A6163" t="s">
        <v>187</v>
      </c>
      <c r="B6163" t="s">
        <v>353</v>
      </c>
      <c r="C6163">
        <v>91506</v>
      </c>
      <c r="D6163">
        <v>2023</v>
      </c>
      <c r="E6163">
        <v>4</v>
      </c>
      <c r="F6163">
        <v>346.19</v>
      </c>
      <c r="G6163">
        <v>53</v>
      </c>
    </row>
    <row r="6164" spans="1:7" ht="15.5" hidden="1" x14ac:dyDescent="0.35">
      <c r="A6164" t="s">
        <v>187</v>
      </c>
      <c r="B6164" t="s">
        <v>353</v>
      </c>
      <c r="C6164">
        <v>91506</v>
      </c>
      <c r="D6164">
        <v>2023</v>
      </c>
      <c r="E6164">
        <v>5</v>
      </c>
      <c r="F6164">
        <v>321.35000000000002</v>
      </c>
      <c r="G6164">
        <v>50</v>
      </c>
    </row>
    <row r="6165" spans="1:7" ht="15.5" hidden="1" x14ac:dyDescent="0.35">
      <c r="A6165" t="s">
        <v>187</v>
      </c>
      <c r="B6165" t="s">
        <v>353</v>
      </c>
      <c r="C6165">
        <v>91506</v>
      </c>
      <c r="D6165">
        <v>2023</v>
      </c>
      <c r="E6165">
        <v>6</v>
      </c>
      <c r="F6165">
        <v>372.97</v>
      </c>
      <c r="G6165">
        <v>63</v>
      </c>
    </row>
    <row r="6166" spans="1:7" ht="15.5" hidden="1" x14ac:dyDescent="0.35">
      <c r="A6166" t="s">
        <v>187</v>
      </c>
      <c r="B6166" t="s">
        <v>353</v>
      </c>
      <c r="C6166">
        <v>91506</v>
      </c>
      <c r="D6166">
        <v>2023</v>
      </c>
      <c r="E6166">
        <v>7</v>
      </c>
      <c r="F6166">
        <v>367.74</v>
      </c>
      <c r="G6166">
        <v>59</v>
      </c>
    </row>
    <row r="6167" spans="1:7" ht="15.5" hidden="1" x14ac:dyDescent="0.35">
      <c r="A6167" t="s">
        <v>187</v>
      </c>
      <c r="B6167" t="s">
        <v>353</v>
      </c>
      <c r="C6167">
        <v>91506</v>
      </c>
      <c r="D6167">
        <v>2023</v>
      </c>
      <c r="E6167">
        <v>8</v>
      </c>
      <c r="F6167">
        <v>409.12</v>
      </c>
      <c r="G6167">
        <v>56</v>
      </c>
    </row>
    <row r="6168" spans="1:7" ht="15.5" hidden="1" x14ac:dyDescent="0.35">
      <c r="A6168" t="s">
        <v>187</v>
      </c>
      <c r="B6168" t="s">
        <v>353</v>
      </c>
      <c r="C6168">
        <v>91506</v>
      </c>
      <c r="D6168">
        <v>2023</v>
      </c>
      <c r="E6168">
        <v>9</v>
      </c>
      <c r="F6168">
        <v>394.98</v>
      </c>
      <c r="G6168">
        <v>54</v>
      </c>
    </row>
    <row r="6169" spans="1:7" ht="15.5" hidden="1" x14ac:dyDescent="0.35">
      <c r="A6169" t="s">
        <v>187</v>
      </c>
      <c r="B6169" t="s">
        <v>353</v>
      </c>
      <c r="C6169">
        <v>91506</v>
      </c>
      <c r="D6169">
        <v>2023</v>
      </c>
      <c r="E6169">
        <v>10</v>
      </c>
      <c r="F6169">
        <v>390.84</v>
      </c>
      <c r="G6169">
        <v>54</v>
      </c>
    </row>
    <row r="6170" spans="1:7" ht="15.5" hidden="1" x14ac:dyDescent="0.35">
      <c r="A6170" t="s">
        <v>187</v>
      </c>
      <c r="B6170" t="s">
        <v>353</v>
      </c>
      <c r="C6170">
        <v>91506</v>
      </c>
      <c r="D6170">
        <v>2023</v>
      </c>
      <c r="E6170">
        <v>11</v>
      </c>
      <c r="F6170">
        <v>348.59</v>
      </c>
      <c r="G6170">
        <v>51</v>
      </c>
    </row>
    <row r="6171" spans="1:7" ht="15.5" hidden="1" x14ac:dyDescent="0.35">
      <c r="A6171" t="s">
        <v>187</v>
      </c>
      <c r="B6171" t="s">
        <v>353</v>
      </c>
      <c r="C6171">
        <v>91506</v>
      </c>
      <c r="D6171">
        <v>2023</v>
      </c>
      <c r="E6171">
        <v>12</v>
      </c>
      <c r="F6171">
        <v>185.09</v>
      </c>
      <c r="G6171">
        <v>27.87</v>
      </c>
    </row>
    <row r="6172" spans="1:7" ht="15.5" hidden="1" x14ac:dyDescent="0.35">
      <c r="A6172" t="s">
        <v>187</v>
      </c>
      <c r="B6172" t="s">
        <v>353</v>
      </c>
      <c r="C6172">
        <v>91506</v>
      </c>
      <c r="D6172">
        <v>2024</v>
      </c>
      <c r="E6172">
        <v>1</v>
      </c>
      <c r="F6172">
        <v>0</v>
      </c>
      <c r="G6172">
        <v>0</v>
      </c>
    </row>
    <row r="6173" spans="1:7" ht="15.5" hidden="1" x14ac:dyDescent="0.35">
      <c r="A6173" t="s">
        <v>187</v>
      </c>
      <c r="B6173" t="s">
        <v>353</v>
      </c>
      <c r="C6173">
        <v>91506</v>
      </c>
      <c r="D6173">
        <v>2024</v>
      </c>
      <c r="E6173">
        <v>2</v>
      </c>
      <c r="F6173">
        <v>0</v>
      </c>
      <c r="G6173">
        <v>0</v>
      </c>
    </row>
    <row r="6174" spans="1:7" ht="15.5" hidden="1" x14ac:dyDescent="0.35">
      <c r="A6174" t="s">
        <v>187</v>
      </c>
      <c r="B6174" t="s">
        <v>353</v>
      </c>
      <c r="C6174">
        <v>91506</v>
      </c>
      <c r="D6174">
        <v>2024</v>
      </c>
      <c r="E6174">
        <v>3</v>
      </c>
      <c r="F6174">
        <v>0</v>
      </c>
      <c r="G6174">
        <v>0</v>
      </c>
    </row>
    <row r="6175" spans="1:7" ht="15.5" hidden="1" x14ac:dyDescent="0.35">
      <c r="A6175" t="s">
        <v>187</v>
      </c>
      <c r="B6175" t="s">
        <v>353</v>
      </c>
      <c r="C6175">
        <v>91506</v>
      </c>
      <c r="D6175">
        <v>2024</v>
      </c>
      <c r="E6175">
        <v>4</v>
      </c>
      <c r="F6175">
        <v>0</v>
      </c>
      <c r="G6175">
        <v>0</v>
      </c>
    </row>
    <row r="6176" spans="1:7" ht="15.5" hidden="1" x14ac:dyDescent="0.35">
      <c r="A6176" t="s">
        <v>187</v>
      </c>
      <c r="B6176" t="s">
        <v>353</v>
      </c>
      <c r="C6176">
        <v>91506</v>
      </c>
      <c r="D6176">
        <v>2024</v>
      </c>
      <c r="E6176">
        <v>5</v>
      </c>
      <c r="F6176">
        <v>0</v>
      </c>
      <c r="G6176">
        <v>0</v>
      </c>
    </row>
    <row r="6177" spans="1:7" ht="15.5" hidden="1" x14ac:dyDescent="0.35">
      <c r="A6177" t="s">
        <v>187</v>
      </c>
      <c r="B6177" t="s">
        <v>353</v>
      </c>
      <c r="C6177">
        <v>91506</v>
      </c>
      <c r="D6177">
        <v>2024</v>
      </c>
      <c r="E6177">
        <v>6</v>
      </c>
      <c r="F6177">
        <v>0</v>
      </c>
      <c r="G6177">
        <v>0</v>
      </c>
    </row>
    <row r="6178" spans="1:7" ht="15.5" hidden="1" x14ac:dyDescent="0.35">
      <c r="A6178" t="s">
        <v>187</v>
      </c>
      <c r="B6178" t="s">
        <v>353</v>
      </c>
      <c r="C6178">
        <v>91506</v>
      </c>
      <c r="D6178">
        <v>2024</v>
      </c>
      <c r="E6178">
        <v>7</v>
      </c>
      <c r="F6178">
        <v>0</v>
      </c>
      <c r="G6178">
        <v>0</v>
      </c>
    </row>
    <row r="6179" spans="1:7" ht="15.5" hidden="1" x14ac:dyDescent="0.35">
      <c r="A6179" t="s">
        <v>187</v>
      </c>
      <c r="B6179" t="s">
        <v>353</v>
      </c>
      <c r="C6179">
        <v>91506</v>
      </c>
      <c r="D6179">
        <v>2024</v>
      </c>
      <c r="E6179">
        <v>8</v>
      </c>
      <c r="F6179">
        <v>0</v>
      </c>
      <c r="G6179">
        <v>0</v>
      </c>
    </row>
    <row r="6180" spans="1:7" ht="15.5" hidden="1" x14ac:dyDescent="0.35">
      <c r="A6180" t="s">
        <v>187</v>
      </c>
      <c r="B6180" t="s">
        <v>353</v>
      </c>
      <c r="C6180">
        <v>91506</v>
      </c>
      <c r="D6180">
        <v>2024</v>
      </c>
      <c r="E6180">
        <v>9</v>
      </c>
      <c r="F6180">
        <v>247.4</v>
      </c>
      <c r="G6180">
        <v>24</v>
      </c>
    </row>
    <row r="6181" spans="1:7" ht="15.5" hidden="1" x14ac:dyDescent="0.35">
      <c r="A6181" t="s">
        <v>187</v>
      </c>
      <c r="B6181" t="s">
        <v>353</v>
      </c>
      <c r="C6181">
        <v>91506</v>
      </c>
      <c r="D6181">
        <v>2024</v>
      </c>
      <c r="E6181">
        <v>10</v>
      </c>
      <c r="F6181">
        <v>459.43</v>
      </c>
      <c r="G6181">
        <v>44</v>
      </c>
    </row>
    <row r="6182" spans="1:7" ht="15.5" hidden="1" x14ac:dyDescent="0.35">
      <c r="A6182" t="s">
        <v>187</v>
      </c>
      <c r="B6182" t="s">
        <v>353</v>
      </c>
      <c r="C6182">
        <v>91506</v>
      </c>
      <c r="D6182">
        <v>2024</v>
      </c>
      <c r="E6182">
        <v>11</v>
      </c>
      <c r="F6182">
        <v>420.15</v>
      </c>
      <c r="G6182">
        <v>42</v>
      </c>
    </row>
    <row r="6183" spans="1:7" ht="15.5" hidden="1" x14ac:dyDescent="0.35">
      <c r="A6183" t="s">
        <v>187</v>
      </c>
      <c r="B6183" t="s">
        <v>353</v>
      </c>
      <c r="C6183">
        <v>91506</v>
      </c>
      <c r="D6183">
        <v>2024</v>
      </c>
      <c r="E6183">
        <v>12</v>
      </c>
      <c r="F6183">
        <v>439.12</v>
      </c>
      <c r="G6183">
        <v>41</v>
      </c>
    </row>
    <row r="6184" spans="1:7" ht="15.5" x14ac:dyDescent="0.35">
      <c r="A6184" t="s">
        <v>187</v>
      </c>
      <c r="B6184" t="s">
        <v>353</v>
      </c>
      <c r="C6184">
        <v>91506</v>
      </c>
      <c r="D6184">
        <v>2025</v>
      </c>
      <c r="E6184">
        <v>1</v>
      </c>
      <c r="F6184">
        <v>468.97</v>
      </c>
      <c r="G6184">
        <v>46</v>
      </c>
    </row>
    <row r="6185" spans="1:7" ht="15.5" x14ac:dyDescent="0.35">
      <c r="A6185" t="s">
        <v>187</v>
      </c>
      <c r="B6185" t="s">
        <v>353</v>
      </c>
      <c r="C6185">
        <v>91506</v>
      </c>
      <c r="D6185">
        <v>2025</v>
      </c>
      <c r="E6185">
        <v>2</v>
      </c>
      <c r="F6185">
        <v>322.60000000000002</v>
      </c>
      <c r="G6185">
        <v>30</v>
      </c>
    </row>
    <row r="6186" spans="1:7" ht="15.5" x14ac:dyDescent="0.35">
      <c r="A6186" t="s">
        <v>187</v>
      </c>
      <c r="B6186" t="s">
        <v>353</v>
      </c>
      <c r="C6186">
        <v>91506</v>
      </c>
      <c r="D6186">
        <v>2025</v>
      </c>
      <c r="E6186">
        <v>3</v>
      </c>
      <c r="F6186">
        <v>425.98</v>
      </c>
      <c r="G6186">
        <v>38</v>
      </c>
    </row>
    <row r="6187" spans="1:7" ht="15.5" x14ac:dyDescent="0.35">
      <c r="A6187" t="s">
        <v>187</v>
      </c>
      <c r="B6187" t="s">
        <v>353</v>
      </c>
      <c r="C6187">
        <v>91506</v>
      </c>
      <c r="D6187">
        <v>2025</v>
      </c>
      <c r="E6187">
        <v>4</v>
      </c>
      <c r="F6187">
        <v>428.38</v>
      </c>
      <c r="G6187">
        <v>40</v>
      </c>
    </row>
    <row r="6188" spans="1:7" ht="15.5" x14ac:dyDescent="0.35">
      <c r="A6188" t="s">
        <v>187</v>
      </c>
      <c r="B6188" t="s">
        <v>353</v>
      </c>
      <c r="C6188">
        <v>91506</v>
      </c>
      <c r="D6188">
        <v>2025</v>
      </c>
      <c r="E6188">
        <v>5</v>
      </c>
      <c r="F6188">
        <v>455.92</v>
      </c>
      <c r="G6188">
        <v>44</v>
      </c>
    </row>
    <row r="6189" spans="1:7" ht="15.5" x14ac:dyDescent="0.35">
      <c r="A6189" t="s">
        <v>187</v>
      </c>
      <c r="B6189" t="s">
        <v>353</v>
      </c>
      <c r="C6189">
        <v>91506</v>
      </c>
      <c r="D6189">
        <v>2025</v>
      </c>
      <c r="E6189">
        <v>6</v>
      </c>
      <c r="F6189">
        <v>452.12</v>
      </c>
      <c r="G6189">
        <v>42</v>
      </c>
    </row>
    <row r="6190" spans="1:7" ht="15.5" x14ac:dyDescent="0.35">
      <c r="A6190" t="s">
        <v>187</v>
      </c>
      <c r="B6190" t="s">
        <v>353</v>
      </c>
      <c r="C6190">
        <v>91506</v>
      </c>
      <c r="D6190">
        <v>2025</v>
      </c>
      <c r="E6190">
        <v>7</v>
      </c>
      <c r="F6190">
        <v>448.06</v>
      </c>
      <c r="G6190">
        <v>39</v>
      </c>
    </row>
    <row r="6191" spans="1:7" ht="15.5" x14ac:dyDescent="0.35">
      <c r="A6191" t="s">
        <v>187</v>
      </c>
      <c r="B6191" t="s">
        <v>353</v>
      </c>
      <c r="C6191">
        <v>91506</v>
      </c>
      <c r="D6191">
        <v>2025</v>
      </c>
      <c r="E6191">
        <v>8</v>
      </c>
      <c r="F6191">
        <v>456.42</v>
      </c>
      <c r="G6191">
        <v>46</v>
      </c>
    </row>
    <row r="6192" spans="1:7" ht="15.5" x14ac:dyDescent="0.35">
      <c r="A6192" t="s">
        <v>187</v>
      </c>
      <c r="B6192" t="s">
        <v>353</v>
      </c>
      <c r="C6192">
        <v>91506</v>
      </c>
      <c r="D6192">
        <v>2025</v>
      </c>
      <c r="E6192">
        <v>9</v>
      </c>
      <c r="F6192">
        <v>451.03</v>
      </c>
      <c r="G6192">
        <v>44</v>
      </c>
    </row>
    <row r="6193" spans="1:7" ht="15.5" x14ac:dyDescent="0.35">
      <c r="A6193" t="s">
        <v>187</v>
      </c>
      <c r="B6193" t="s">
        <v>353</v>
      </c>
      <c r="C6193">
        <v>91506</v>
      </c>
      <c r="D6193">
        <v>2025</v>
      </c>
      <c r="E6193">
        <v>10</v>
      </c>
      <c r="F6193">
        <v>508.1</v>
      </c>
      <c r="G6193">
        <v>48</v>
      </c>
    </row>
    <row r="6194" spans="1:7" ht="15.5" x14ac:dyDescent="0.35">
      <c r="A6194" t="s">
        <v>187</v>
      </c>
      <c r="B6194" t="s">
        <v>353</v>
      </c>
      <c r="C6194">
        <v>91506</v>
      </c>
      <c r="D6194">
        <v>2025</v>
      </c>
      <c r="E6194">
        <v>11</v>
      </c>
      <c r="F6194">
        <v>479.87</v>
      </c>
      <c r="G6194">
        <v>44</v>
      </c>
    </row>
    <row r="6195" spans="1:7" ht="15.5" hidden="1" x14ac:dyDescent="0.35">
      <c r="A6195" t="s">
        <v>187</v>
      </c>
      <c r="B6195" t="s">
        <v>353</v>
      </c>
      <c r="C6195">
        <v>91507</v>
      </c>
      <c r="D6195">
        <v>2018</v>
      </c>
      <c r="E6195">
        <v>11</v>
      </c>
      <c r="F6195">
        <v>165.98</v>
      </c>
      <c r="G6195">
        <v>27.86</v>
      </c>
    </row>
    <row r="6196" spans="1:7" ht="15.5" hidden="1" x14ac:dyDescent="0.35">
      <c r="A6196" t="s">
        <v>187</v>
      </c>
      <c r="B6196" t="s">
        <v>353</v>
      </c>
      <c r="C6196">
        <v>91507</v>
      </c>
      <c r="D6196">
        <v>2018</v>
      </c>
      <c r="E6196">
        <v>12</v>
      </c>
      <c r="F6196">
        <v>343.02</v>
      </c>
      <c r="G6196">
        <v>57.57</v>
      </c>
    </row>
    <row r="6197" spans="1:7" ht="15.5" hidden="1" x14ac:dyDescent="0.35">
      <c r="A6197" t="s">
        <v>187</v>
      </c>
      <c r="B6197" t="s">
        <v>353</v>
      </c>
      <c r="C6197">
        <v>91507</v>
      </c>
      <c r="D6197">
        <v>2019</v>
      </c>
      <c r="E6197">
        <v>1</v>
      </c>
      <c r="F6197">
        <v>343.02</v>
      </c>
      <c r="G6197">
        <v>57.57</v>
      </c>
    </row>
    <row r="6198" spans="1:7" ht="15.5" hidden="1" x14ac:dyDescent="0.35">
      <c r="A6198" t="s">
        <v>187</v>
      </c>
      <c r="B6198" t="s">
        <v>353</v>
      </c>
      <c r="C6198">
        <v>91507</v>
      </c>
      <c r="D6198">
        <v>2019</v>
      </c>
      <c r="E6198">
        <v>2</v>
      </c>
      <c r="F6198">
        <v>310.45999999999998</v>
      </c>
      <c r="G6198">
        <v>72</v>
      </c>
    </row>
    <row r="6199" spans="1:7" ht="15.5" hidden="1" x14ac:dyDescent="0.35">
      <c r="A6199" t="s">
        <v>187</v>
      </c>
      <c r="B6199" t="s">
        <v>353</v>
      </c>
      <c r="C6199">
        <v>91507</v>
      </c>
      <c r="D6199">
        <v>2019</v>
      </c>
      <c r="E6199">
        <v>3</v>
      </c>
      <c r="F6199">
        <v>356.32</v>
      </c>
      <c r="G6199">
        <v>54</v>
      </c>
    </row>
    <row r="6200" spans="1:7" ht="15.5" hidden="1" x14ac:dyDescent="0.35">
      <c r="A6200" t="s">
        <v>187</v>
      </c>
      <c r="B6200" t="s">
        <v>353</v>
      </c>
      <c r="C6200">
        <v>91507</v>
      </c>
      <c r="D6200">
        <v>2019</v>
      </c>
      <c r="E6200">
        <v>4</v>
      </c>
      <c r="F6200">
        <v>275.68</v>
      </c>
      <c r="G6200">
        <v>67</v>
      </c>
    </row>
    <row r="6201" spans="1:7" ht="15.5" hidden="1" x14ac:dyDescent="0.35">
      <c r="A6201" t="s">
        <v>187</v>
      </c>
      <c r="B6201" t="s">
        <v>353</v>
      </c>
      <c r="C6201">
        <v>91507</v>
      </c>
      <c r="D6201">
        <v>2019</v>
      </c>
      <c r="E6201">
        <v>5</v>
      </c>
      <c r="F6201">
        <v>313.22000000000003</v>
      </c>
      <c r="G6201">
        <v>52</v>
      </c>
    </row>
    <row r="6202" spans="1:7" ht="15.5" hidden="1" x14ac:dyDescent="0.35">
      <c r="A6202" t="s">
        <v>187</v>
      </c>
      <c r="B6202" t="s">
        <v>353</v>
      </c>
      <c r="C6202">
        <v>91507</v>
      </c>
      <c r="D6202">
        <v>2019</v>
      </c>
      <c r="E6202">
        <v>6</v>
      </c>
      <c r="F6202">
        <v>350.65</v>
      </c>
      <c r="G6202">
        <v>59</v>
      </c>
    </row>
    <row r="6203" spans="1:7" ht="15.5" hidden="1" x14ac:dyDescent="0.35">
      <c r="A6203" t="s">
        <v>187</v>
      </c>
      <c r="B6203" t="s">
        <v>353</v>
      </c>
      <c r="C6203">
        <v>91507</v>
      </c>
      <c r="D6203">
        <v>2019</v>
      </c>
      <c r="E6203">
        <v>7</v>
      </c>
      <c r="F6203">
        <v>376.73</v>
      </c>
      <c r="G6203">
        <v>65</v>
      </c>
    </row>
    <row r="6204" spans="1:7" ht="15.5" hidden="1" x14ac:dyDescent="0.35">
      <c r="A6204" t="s">
        <v>187</v>
      </c>
      <c r="B6204" t="s">
        <v>353</v>
      </c>
      <c r="C6204">
        <v>91507</v>
      </c>
      <c r="D6204">
        <v>2019</v>
      </c>
      <c r="E6204">
        <v>8</v>
      </c>
      <c r="F6204">
        <v>386.12</v>
      </c>
      <c r="G6204">
        <v>66</v>
      </c>
    </row>
    <row r="6205" spans="1:7" ht="15.5" hidden="1" x14ac:dyDescent="0.35">
      <c r="A6205" t="s">
        <v>187</v>
      </c>
      <c r="B6205" t="s">
        <v>353</v>
      </c>
      <c r="C6205">
        <v>91507</v>
      </c>
      <c r="D6205">
        <v>2019</v>
      </c>
      <c r="E6205">
        <v>9</v>
      </c>
      <c r="F6205">
        <v>374.88</v>
      </c>
      <c r="G6205">
        <v>61</v>
      </c>
    </row>
    <row r="6206" spans="1:7" ht="15.5" hidden="1" x14ac:dyDescent="0.35">
      <c r="A6206" t="s">
        <v>187</v>
      </c>
      <c r="B6206" t="s">
        <v>353</v>
      </c>
      <c r="C6206">
        <v>91507</v>
      </c>
      <c r="D6206">
        <v>2019</v>
      </c>
      <c r="E6206">
        <v>10</v>
      </c>
      <c r="F6206">
        <v>304.47000000000003</v>
      </c>
      <c r="G6206">
        <v>53</v>
      </c>
    </row>
    <row r="6207" spans="1:7" ht="15.5" hidden="1" x14ac:dyDescent="0.35">
      <c r="A6207" t="s">
        <v>187</v>
      </c>
      <c r="B6207" t="s">
        <v>353</v>
      </c>
      <c r="C6207">
        <v>91507</v>
      </c>
      <c r="D6207">
        <v>2019</v>
      </c>
      <c r="E6207">
        <v>11</v>
      </c>
      <c r="F6207">
        <v>308.47000000000003</v>
      </c>
      <c r="G6207">
        <v>57</v>
      </c>
    </row>
    <row r="6208" spans="1:7" ht="15.5" hidden="1" x14ac:dyDescent="0.35">
      <c r="A6208" t="s">
        <v>187</v>
      </c>
      <c r="B6208" t="s">
        <v>353</v>
      </c>
      <c r="C6208">
        <v>91507</v>
      </c>
      <c r="D6208">
        <v>2019</v>
      </c>
      <c r="E6208">
        <v>12</v>
      </c>
      <c r="F6208">
        <v>359.28</v>
      </c>
      <c r="G6208">
        <v>59</v>
      </c>
    </row>
    <row r="6209" spans="1:7" ht="15.5" hidden="1" x14ac:dyDescent="0.35">
      <c r="A6209" t="s">
        <v>187</v>
      </c>
      <c r="B6209" t="s">
        <v>353</v>
      </c>
      <c r="C6209">
        <v>91507</v>
      </c>
      <c r="D6209">
        <v>2020</v>
      </c>
      <c r="E6209">
        <v>1</v>
      </c>
      <c r="F6209">
        <v>349.95</v>
      </c>
      <c r="G6209">
        <v>59.42</v>
      </c>
    </row>
    <row r="6210" spans="1:7" ht="15.5" hidden="1" x14ac:dyDescent="0.35">
      <c r="A6210" t="s">
        <v>187</v>
      </c>
      <c r="B6210" t="s">
        <v>353</v>
      </c>
      <c r="C6210">
        <v>91507</v>
      </c>
      <c r="D6210">
        <v>2020</v>
      </c>
      <c r="E6210">
        <v>2</v>
      </c>
      <c r="F6210">
        <v>327.38</v>
      </c>
      <c r="G6210">
        <v>55.58</v>
      </c>
    </row>
    <row r="6211" spans="1:7" ht="15.5" hidden="1" x14ac:dyDescent="0.35">
      <c r="A6211" t="s">
        <v>187</v>
      </c>
      <c r="B6211" t="s">
        <v>353</v>
      </c>
      <c r="C6211">
        <v>91507</v>
      </c>
      <c r="D6211">
        <v>2020</v>
      </c>
      <c r="E6211">
        <v>3</v>
      </c>
      <c r="F6211">
        <v>241.18</v>
      </c>
      <c r="G6211">
        <v>38</v>
      </c>
    </row>
    <row r="6212" spans="1:7" ht="15.5" hidden="1" x14ac:dyDescent="0.35">
      <c r="A6212" t="s">
        <v>187</v>
      </c>
      <c r="B6212" t="s">
        <v>353</v>
      </c>
      <c r="C6212">
        <v>91507</v>
      </c>
      <c r="D6212">
        <v>2020</v>
      </c>
      <c r="E6212">
        <v>4</v>
      </c>
      <c r="F6212">
        <v>0</v>
      </c>
      <c r="G6212">
        <v>0</v>
      </c>
    </row>
    <row r="6213" spans="1:7" ht="15.5" hidden="1" x14ac:dyDescent="0.35">
      <c r="A6213" t="s">
        <v>187</v>
      </c>
      <c r="B6213" t="s">
        <v>353</v>
      </c>
      <c r="C6213">
        <v>91507</v>
      </c>
      <c r="D6213">
        <v>2020</v>
      </c>
      <c r="E6213">
        <v>5</v>
      </c>
      <c r="F6213">
        <v>0</v>
      </c>
      <c r="G6213">
        <v>0</v>
      </c>
    </row>
    <row r="6214" spans="1:7" ht="15.5" hidden="1" x14ac:dyDescent="0.35">
      <c r="A6214" t="s">
        <v>187</v>
      </c>
      <c r="B6214" t="s">
        <v>353</v>
      </c>
      <c r="C6214">
        <v>91507</v>
      </c>
      <c r="D6214">
        <v>2020</v>
      </c>
      <c r="E6214">
        <v>6</v>
      </c>
      <c r="F6214">
        <v>0</v>
      </c>
      <c r="G6214">
        <v>0</v>
      </c>
    </row>
    <row r="6215" spans="1:7" ht="15.5" hidden="1" x14ac:dyDescent="0.35">
      <c r="A6215" t="s">
        <v>187</v>
      </c>
      <c r="B6215" t="s">
        <v>353</v>
      </c>
      <c r="C6215">
        <v>91507</v>
      </c>
      <c r="D6215">
        <v>2020</v>
      </c>
      <c r="E6215">
        <v>7</v>
      </c>
      <c r="F6215">
        <v>0</v>
      </c>
      <c r="G6215">
        <v>0</v>
      </c>
    </row>
    <row r="6216" spans="1:7" ht="15.5" hidden="1" x14ac:dyDescent="0.35">
      <c r="A6216" t="s">
        <v>187</v>
      </c>
      <c r="B6216" t="s">
        <v>353</v>
      </c>
      <c r="C6216">
        <v>91507</v>
      </c>
      <c r="D6216">
        <v>2020</v>
      </c>
      <c r="E6216">
        <v>8</v>
      </c>
      <c r="F6216">
        <v>0.72</v>
      </c>
      <c r="G6216">
        <v>1</v>
      </c>
    </row>
    <row r="6217" spans="1:7" ht="15.5" hidden="1" x14ac:dyDescent="0.35">
      <c r="A6217" t="s">
        <v>187</v>
      </c>
      <c r="B6217" t="s">
        <v>353</v>
      </c>
      <c r="C6217">
        <v>91507</v>
      </c>
      <c r="D6217">
        <v>2020</v>
      </c>
      <c r="E6217">
        <v>9</v>
      </c>
      <c r="F6217">
        <v>0</v>
      </c>
      <c r="G6217">
        <v>0</v>
      </c>
    </row>
    <row r="6218" spans="1:7" ht="15.5" hidden="1" x14ac:dyDescent="0.35">
      <c r="A6218" t="s">
        <v>187</v>
      </c>
      <c r="B6218" t="s">
        <v>353</v>
      </c>
      <c r="C6218">
        <v>91507</v>
      </c>
      <c r="D6218">
        <v>2020</v>
      </c>
      <c r="E6218">
        <v>10</v>
      </c>
      <c r="F6218">
        <v>0.37</v>
      </c>
      <c r="G6218">
        <v>0</v>
      </c>
    </row>
    <row r="6219" spans="1:7" ht="15.5" hidden="1" x14ac:dyDescent="0.35">
      <c r="A6219" t="s">
        <v>187</v>
      </c>
      <c r="B6219" t="s">
        <v>353</v>
      </c>
      <c r="C6219">
        <v>91507</v>
      </c>
      <c r="D6219">
        <v>2020</v>
      </c>
      <c r="E6219">
        <v>11</v>
      </c>
      <c r="F6219">
        <v>0</v>
      </c>
      <c r="G6219">
        <v>0</v>
      </c>
    </row>
    <row r="6220" spans="1:7" ht="15.5" hidden="1" x14ac:dyDescent="0.35">
      <c r="A6220" t="s">
        <v>187</v>
      </c>
      <c r="B6220" t="s">
        <v>353</v>
      </c>
      <c r="C6220">
        <v>91507</v>
      </c>
      <c r="D6220">
        <v>2020</v>
      </c>
      <c r="E6220">
        <v>12</v>
      </c>
      <c r="F6220">
        <v>0</v>
      </c>
      <c r="G6220">
        <v>0</v>
      </c>
    </row>
    <row r="6221" spans="1:7" ht="15.5" hidden="1" x14ac:dyDescent="0.35">
      <c r="A6221" t="s">
        <v>187</v>
      </c>
      <c r="B6221" t="s">
        <v>353</v>
      </c>
      <c r="C6221">
        <v>91507</v>
      </c>
      <c r="D6221">
        <v>2021</v>
      </c>
      <c r="E6221">
        <v>5</v>
      </c>
      <c r="F6221">
        <v>0.32</v>
      </c>
      <c r="G6221">
        <v>0.51</v>
      </c>
    </row>
    <row r="6222" spans="1:7" ht="15.5" hidden="1" x14ac:dyDescent="0.35">
      <c r="A6222" t="s">
        <v>187</v>
      </c>
      <c r="B6222" t="s">
        <v>353</v>
      </c>
      <c r="C6222">
        <v>91507</v>
      </c>
      <c r="D6222">
        <v>2021</v>
      </c>
      <c r="E6222">
        <v>6</v>
      </c>
      <c r="F6222">
        <v>0.3</v>
      </c>
      <c r="G6222">
        <v>0.49</v>
      </c>
    </row>
    <row r="6223" spans="1:7" ht="15.5" hidden="1" x14ac:dyDescent="0.35">
      <c r="A6223" t="s">
        <v>187</v>
      </c>
      <c r="B6223" t="s">
        <v>353</v>
      </c>
      <c r="C6223">
        <v>91507</v>
      </c>
      <c r="D6223">
        <v>2021</v>
      </c>
      <c r="E6223">
        <v>7</v>
      </c>
      <c r="F6223">
        <v>66.55</v>
      </c>
      <c r="G6223">
        <v>30</v>
      </c>
    </row>
    <row r="6224" spans="1:7" ht="15.5" hidden="1" x14ac:dyDescent="0.35">
      <c r="A6224" t="s">
        <v>187</v>
      </c>
      <c r="B6224" t="s">
        <v>353</v>
      </c>
      <c r="C6224">
        <v>91507</v>
      </c>
      <c r="D6224">
        <v>2021</v>
      </c>
      <c r="E6224">
        <v>8</v>
      </c>
      <c r="F6224">
        <v>85.73</v>
      </c>
      <c r="G6224">
        <v>34</v>
      </c>
    </row>
    <row r="6225" spans="1:7" ht="15.5" hidden="1" x14ac:dyDescent="0.35">
      <c r="A6225" t="s">
        <v>187</v>
      </c>
      <c r="B6225" t="s">
        <v>353</v>
      </c>
      <c r="C6225">
        <v>91507</v>
      </c>
      <c r="D6225">
        <v>2021</v>
      </c>
      <c r="E6225">
        <v>9</v>
      </c>
      <c r="F6225">
        <v>28.93</v>
      </c>
      <c r="G6225">
        <v>31</v>
      </c>
    </row>
    <row r="6226" spans="1:7" ht="15.5" hidden="1" x14ac:dyDescent="0.35">
      <c r="A6226" t="s">
        <v>187</v>
      </c>
      <c r="B6226" t="s">
        <v>353</v>
      </c>
      <c r="C6226">
        <v>91507</v>
      </c>
      <c r="D6226">
        <v>2021</v>
      </c>
      <c r="E6226">
        <v>10</v>
      </c>
      <c r="F6226">
        <v>268.26</v>
      </c>
      <c r="G6226">
        <v>42</v>
      </c>
    </row>
    <row r="6227" spans="1:7" ht="15.5" hidden="1" x14ac:dyDescent="0.35">
      <c r="A6227" t="s">
        <v>187</v>
      </c>
      <c r="B6227" t="s">
        <v>353</v>
      </c>
      <c r="C6227">
        <v>91507</v>
      </c>
      <c r="D6227">
        <v>2021</v>
      </c>
      <c r="E6227">
        <v>11</v>
      </c>
      <c r="F6227">
        <v>179.73</v>
      </c>
      <c r="G6227">
        <v>26</v>
      </c>
    </row>
    <row r="6228" spans="1:7" ht="15.5" hidden="1" x14ac:dyDescent="0.35">
      <c r="A6228" t="s">
        <v>187</v>
      </c>
      <c r="B6228" t="s">
        <v>353</v>
      </c>
      <c r="C6228">
        <v>91507</v>
      </c>
      <c r="D6228">
        <v>2021</v>
      </c>
      <c r="E6228">
        <v>12</v>
      </c>
      <c r="F6228">
        <v>240.11</v>
      </c>
      <c r="G6228">
        <v>61</v>
      </c>
    </row>
    <row r="6229" spans="1:7" ht="15.5" hidden="1" x14ac:dyDescent="0.35">
      <c r="A6229" t="s">
        <v>187</v>
      </c>
      <c r="B6229" t="s">
        <v>353</v>
      </c>
      <c r="C6229">
        <v>91507</v>
      </c>
      <c r="D6229">
        <v>2022</v>
      </c>
      <c r="E6229">
        <v>1</v>
      </c>
      <c r="F6229">
        <v>271.37</v>
      </c>
      <c r="G6229">
        <v>41</v>
      </c>
    </row>
    <row r="6230" spans="1:7" ht="15.5" hidden="1" x14ac:dyDescent="0.35">
      <c r="A6230" t="s">
        <v>187</v>
      </c>
      <c r="B6230" t="s">
        <v>353</v>
      </c>
      <c r="C6230">
        <v>91507</v>
      </c>
      <c r="D6230">
        <v>2022</v>
      </c>
      <c r="E6230">
        <v>2</v>
      </c>
      <c r="F6230">
        <v>173.17</v>
      </c>
      <c r="G6230">
        <v>25</v>
      </c>
    </row>
    <row r="6231" spans="1:7" ht="15.5" hidden="1" x14ac:dyDescent="0.35">
      <c r="A6231" t="s">
        <v>187</v>
      </c>
      <c r="B6231" t="s">
        <v>353</v>
      </c>
      <c r="C6231">
        <v>91507</v>
      </c>
      <c r="D6231">
        <v>2022</v>
      </c>
      <c r="E6231">
        <v>3</v>
      </c>
      <c r="F6231">
        <v>39.43</v>
      </c>
      <c r="G6231">
        <v>6</v>
      </c>
    </row>
    <row r="6232" spans="1:7" ht="15.5" hidden="1" x14ac:dyDescent="0.35">
      <c r="A6232" t="s">
        <v>187</v>
      </c>
      <c r="B6232" t="s">
        <v>353</v>
      </c>
      <c r="C6232">
        <v>91507</v>
      </c>
      <c r="D6232">
        <v>2022</v>
      </c>
      <c r="E6232">
        <v>4</v>
      </c>
      <c r="F6232">
        <v>133.19999999999999</v>
      </c>
      <c r="G6232">
        <v>20</v>
      </c>
    </row>
    <row r="6233" spans="1:7" ht="15.5" hidden="1" x14ac:dyDescent="0.35">
      <c r="A6233" t="s">
        <v>187</v>
      </c>
      <c r="B6233" t="s">
        <v>353</v>
      </c>
      <c r="C6233">
        <v>91507</v>
      </c>
      <c r="D6233">
        <v>2022</v>
      </c>
      <c r="E6233">
        <v>5</v>
      </c>
      <c r="F6233">
        <v>143.15</v>
      </c>
      <c r="G6233">
        <v>51</v>
      </c>
    </row>
    <row r="6234" spans="1:7" ht="15.5" hidden="1" x14ac:dyDescent="0.35">
      <c r="A6234" t="s">
        <v>187</v>
      </c>
      <c r="B6234" t="s">
        <v>353</v>
      </c>
      <c r="C6234">
        <v>91507</v>
      </c>
      <c r="D6234">
        <v>2022</v>
      </c>
      <c r="E6234">
        <v>6</v>
      </c>
      <c r="F6234">
        <v>84.35</v>
      </c>
      <c r="G6234">
        <v>32</v>
      </c>
    </row>
    <row r="6235" spans="1:7" ht="15.5" hidden="1" x14ac:dyDescent="0.35">
      <c r="A6235" t="s">
        <v>187</v>
      </c>
      <c r="B6235" t="s">
        <v>353</v>
      </c>
      <c r="C6235">
        <v>91507</v>
      </c>
      <c r="D6235">
        <v>2022</v>
      </c>
      <c r="E6235">
        <v>7</v>
      </c>
      <c r="F6235">
        <v>55.01</v>
      </c>
      <c r="G6235">
        <v>11.2</v>
      </c>
    </row>
    <row r="6236" spans="1:7" ht="15.5" hidden="1" x14ac:dyDescent="0.35">
      <c r="A6236" t="s">
        <v>187</v>
      </c>
      <c r="B6236" t="s">
        <v>353</v>
      </c>
      <c r="C6236">
        <v>91507</v>
      </c>
      <c r="D6236">
        <v>2022</v>
      </c>
      <c r="E6236">
        <v>8</v>
      </c>
      <c r="F6236">
        <v>200.5</v>
      </c>
      <c r="G6236">
        <v>42</v>
      </c>
    </row>
    <row r="6237" spans="1:7" ht="15.5" hidden="1" x14ac:dyDescent="0.35">
      <c r="A6237" t="s">
        <v>187</v>
      </c>
      <c r="B6237" t="s">
        <v>353</v>
      </c>
      <c r="C6237">
        <v>91507</v>
      </c>
      <c r="D6237">
        <v>2022</v>
      </c>
      <c r="E6237">
        <v>9</v>
      </c>
      <c r="F6237">
        <v>206.65</v>
      </c>
      <c r="G6237">
        <v>43</v>
      </c>
    </row>
    <row r="6238" spans="1:7" ht="15.5" hidden="1" x14ac:dyDescent="0.35">
      <c r="A6238" t="s">
        <v>187</v>
      </c>
      <c r="B6238" t="s">
        <v>353</v>
      </c>
      <c r="C6238">
        <v>91507</v>
      </c>
      <c r="D6238">
        <v>2022</v>
      </c>
      <c r="E6238">
        <v>10</v>
      </c>
      <c r="F6238">
        <v>217.53</v>
      </c>
      <c r="G6238">
        <v>45</v>
      </c>
    </row>
    <row r="6239" spans="1:7" ht="15.5" hidden="1" x14ac:dyDescent="0.35">
      <c r="A6239" t="s">
        <v>187</v>
      </c>
      <c r="B6239" t="s">
        <v>353</v>
      </c>
      <c r="C6239">
        <v>91507</v>
      </c>
      <c r="D6239">
        <v>2022</v>
      </c>
      <c r="E6239">
        <v>11</v>
      </c>
      <c r="F6239">
        <v>286.29000000000002</v>
      </c>
      <c r="G6239">
        <v>59</v>
      </c>
    </row>
    <row r="6240" spans="1:7" ht="15.5" hidden="1" x14ac:dyDescent="0.35">
      <c r="A6240" t="s">
        <v>187</v>
      </c>
      <c r="B6240" t="s">
        <v>353</v>
      </c>
      <c r="C6240">
        <v>91507</v>
      </c>
      <c r="D6240">
        <v>2022</v>
      </c>
      <c r="E6240">
        <v>12</v>
      </c>
      <c r="F6240">
        <v>252.98</v>
      </c>
      <c r="G6240">
        <v>52</v>
      </c>
    </row>
    <row r="6241" spans="1:7" ht="15.5" hidden="1" x14ac:dyDescent="0.35">
      <c r="A6241" t="s">
        <v>187</v>
      </c>
      <c r="B6241" t="s">
        <v>353</v>
      </c>
      <c r="C6241">
        <v>91507</v>
      </c>
      <c r="D6241">
        <v>2023</v>
      </c>
      <c r="E6241">
        <v>1</v>
      </c>
      <c r="F6241">
        <v>303.55</v>
      </c>
      <c r="G6241">
        <v>62</v>
      </c>
    </row>
    <row r="6242" spans="1:7" ht="15.5" hidden="1" x14ac:dyDescent="0.35">
      <c r="A6242" t="s">
        <v>187</v>
      </c>
      <c r="B6242" t="s">
        <v>353</v>
      </c>
      <c r="C6242">
        <v>91507</v>
      </c>
      <c r="D6242">
        <v>2023</v>
      </c>
      <c r="E6242">
        <v>2</v>
      </c>
      <c r="F6242">
        <v>192.83</v>
      </c>
      <c r="G6242">
        <v>40</v>
      </c>
    </row>
    <row r="6243" spans="1:7" ht="15.5" hidden="1" x14ac:dyDescent="0.35">
      <c r="A6243" t="s">
        <v>187</v>
      </c>
      <c r="B6243" t="s">
        <v>353</v>
      </c>
      <c r="C6243">
        <v>91507</v>
      </c>
      <c r="D6243">
        <v>2023</v>
      </c>
      <c r="E6243">
        <v>3</v>
      </c>
      <c r="F6243">
        <v>212.59</v>
      </c>
      <c r="G6243">
        <v>43</v>
      </c>
    </row>
    <row r="6244" spans="1:7" ht="15.5" hidden="1" x14ac:dyDescent="0.35">
      <c r="A6244" t="s">
        <v>187</v>
      </c>
      <c r="B6244" t="s">
        <v>353</v>
      </c>
      <c r="C6244">
        <v>91507</v>
      </c>
      <c r="D6244">
        <v>2023</v>
      </c>
      <c r="E6244">
        <v>4</v>
      </c>
      <c r="F6244">
        <v>198.88</v>
      </c>
      <c r="G6244">
        <v>42</v>
      </c>
    </row>
    <row r="6245" spans="1:7" ht="15.5" hidden="1" x14ac:dyDescent="0.35">
      <c r="A6245" t="s">
        <v>187</v>
      </c>
      <c r="B6245" t="s">
        <v>353</v>
      </c>
      <c r="C6245">
        <v>91507</v>
      </c>
      <c r="D6245">
        <v>2023</v>
      </c>
      <c r="E6245">
        <v>5</v>
      </c>
      <c r="F6245">
        <v>262.27999999999997</v>
      </c>
      <c r="G6245">
        <v>54</v>
      </c>
    </row>
    <row r="6246" spans="1:7" ht="15.5" hidden="1" x14ac:dyDescent="0.35">
      <c r="A6246" t="s">
        <v>187</v>
      </c>
      <c r="B6246" t="s">
        <v>353</v>
      </c>
      <c r="C6246">
        <v>91507</v>
      </c>
      <c r="D6246">
        <v>2023</v>
      </c>
      <c r="E6246">
        <v>6</v>
      </c>
      <c r="F6246">
        <v>243.48</v>
      </c>
      <c r="G6246">
        <v>58</v>
      </c>
    </row>
    <row r="6247" spans="1:7" ht="15.5" hidden="1" x14ac:dyDescent="0.35">
      <c r="A6247" t="s">
        <v>187</v>
      </c>
      <c r="B6247" t="s">
        <v>353</v>
      </c>
      <c r="C6247">
        <v>91507</v>
      </c>
      <c r="D6247">
        <v>2023</v>
      </c>
      <c r="E6247">
        <v>7</v>
      </c>
      <c r="F6247">
        <v>282.07</v>
      </c>
      <c r="G6247">
        <v>68</v>
      </c>
    </row>
    <row r="6248" spans="1:7" ht="15.5" hidden="1" x14ac:dyDescent="0.35">
      <c r="A6248" t="s">
        <v>187</v>
      </c>
      <c r="B6248" t="s">
        <v>353</v>
      </c>
      <c r="C6248">
        <v>91507</v>
      </c>
      <c r="D6248">
        <v>2023</v>
      </c>
      <c r="E6248">
        <v>8</v>
      </c>
      <c r="F6248">
        <v>269.67</v>
      </c>
      <c r="G6248">
        <v>65</v>
      </c>
    </row>
    <row r="6249" spans="1:7" ht="15.5" hidden="1" x14ac:dyDescent="0.35">
      <c r="A6249" t="s">
        <v>187</v>
      </c>
      <c r="B6249" t="s">
        <v>353</v>
      </c>
      <c r="C6249">
        <v>91507</v>
      </c>
      <c r="D6249">
        <v>2023</v>
      </c>
      <c r="E6249">
        <v>9</v>
      </c>
      <c r="F6249">
        <v>275.7</v>
      </c>
      <c r="G6249">
        <v>55</v>
      </c>
    </row>
    <row r="6250" spans="1:7" ht="15.5" hidden="1" x14ac:dyDescent="0.35">
      <c r="A6250" t="s">
        <v>187</v>
      </c>
      <c r="B6250" t="s">
        <v>353</v>
      </c>
      <c r="C6250">
        <v>91507</v>
      </c>
      <c r="D6250">
        <v>2023</v>
      </c>
      <c r="E6250">
        <v>10</v>
      </c>
      <c r="F6250">
        <v>268</v>
      </c>
      <c r="G6250">
        <v>55</v>
      </c>
    </row>
    <row r="6251" spans="1:7" ht="15.5" hidden="1" x14ac:dyDescent="0.35">
      <c r="A6251" t="s">
        <v>187</v>
      </c>
      <c r="B6251" t="s">
        <v>353</v>
      </c>
      <c r="C6251">
        <v>91507</v>
      </c>
      <c r="D6251">
        <v>2023</v>
      </c>
      <c r="E6251">
        <v>11</v>
      </c>
      <c r="F6251">
        <v>294.16000000000003</v>
      </c>
      <c r="G6251">
        <v>60</v>
      </c>
    </row>
    <row r="6252" spans="1:7" ht="15.5" hidden="1" x14ac:dyDescent="0.35">
      <c r="A6252" t="s">
        <v>187</v>
      </c>
      <c r="B6252" t="s">
        <v>353</v>
      </c>
      <c r="C6252">
        <v>91507</v>
      </c>
      <c r="D6252">
        <v>2023</v>
      </c>
      <c r="E6252">
        <v>12</v>
      </c>
      <c r="F6252">
        <v>238.39</v>
      </c>
      <c r="G6252">
        <v>48</v>
      </c>
    </row>
    <row r="6253" spans="1:7" ht="15.5" hidden="1" x14ac:dyDescent="0.35">
      <c r="A6253" t="s">
        <v>187</v>
      </c>
      <c r="B6253" t="s">
        <v>353</v>
      </c>
      <c r="C6253">
        <v>91507</v>
      </c>
      <c r="D6253">
        <v>2024</v>
      </c>
      <c r="E6253">
        <v>1</v>
      </c>
      <c r="F6253">
        <v>172.3</v>
      </c>
      <c r="G6253">
        <v>38</v>
      </c>
    </row>
    <row r="6254" spans="1:7" ht="15.5" hidden="1" x14ac:dyDescent="0.35">
      <c r="A6254" t="s">
        <v>187</v>
      </c>
      <c r="B6254" t="s">
        <v>353</v>
      </c>
      <c r="C6254">
        <v>91507</v>
      </c>
      <c r="D6254">
        <v>2024</v>
      </c>
      <c r="E6254">
        <v>2</v>
      </c>
      <c r="F6254">
        <v>0</v>
      </c>
      <c r="G6254">
        <v>0</v>
      </c>
    </row>
    <row r="6255" spans="1:7" ht="15.5" hidden="1" x14ac:dyDescent="0.35">
      <c r="A6255" t="s">
        <v>187</v>
      </c>
      <c r="B6255" t="s">
        <v>353</v>
      </c>
      <c r="C6255">
        <v>91507</v>
      </c>
      <c r="D6255">
        <v>2024</v>
      </c>
      <c r="E6255">
        <v>3</v>
      </c>
      <c r="F6255">
        <v>303</v>
      </c>
      <c r="G6255">
        <v>48</v>
      </c>
    </row>
    <row r="6256" spans="1:7" ht="15.5" hidden="1" x14ac:dyDescent="0.35">
      <c r="A6256" t="s">
        <v>187</v>
      </c>
      <c r="B6256" t="s">
        <v>353</v>
      </c>
      <c r="C6256">
        <v>91507</v>
      </c>
      <c r="D6256">
        <v>2024</v>
      </c>
      <c r="E6256">
        <v>4</v>
      </c>
      <c r="F6256">
        <v>332.25</v>
      </c>
      <c r="G6256">
        <v>56</v>
      </c>
    </row>
    <row r="6257" spans="1:7" ht="15.5" hidden="1" x14ac:dyDescent="0.35">
      <c r="A6257" t="s">
        <v>187</v>
      </c>
      <c r="B6257" t="s">
        <v>353</v>
      </c>
      <c r="C6257">
        <v>91507</v>
      </c>
      <c r="D6257">
        <v>2024</v>
      </c>
      <c r="E6257">
        <v>5</v>
      </c>
      <c r="F6257">
        <v>311.7</v>
      </c>
      <c r="G6257">
        <v>48</v>
      </c>
    </row>
    <row r="6258" spans="1:7" ht="15.5" hidden="1" x14ac:dyDescent="0.35">
      <c r="A6258" t="s">
        <v>187</v>
      </c>
      <c r="B6258" t="s">
        <v>353</v>
      </c>
      <c r="C6258">
        <v>91507</v>
      </c>
      <c r="D6258">
        <v>2024</v>
      </c>
      <c r="E6258">
        <v>6</v>
      </c>
      <c r="F6258">
        <v>227.45</v>
      </c>
      <c r="G6258">
        <v>34.200000000000003</v>
      </c>
    </row>
    <row r="6259" spans="1:7" ht="15.5" hidden="1" x14ac:dyDescent="0.35">
      <c r="A6259" t="s">
        <v>187</v>
      </c>
      <c r="B6259" t="s">
        <v>353</v>
      </c>
      <c r="C6259">
        <v>91507</v>
      </c>
      <c r="D6259">
        <v>2024</v>
      </c>
      <c r="E6259">
        <v>7</v>
      </c>
      <c r="F6259">
        <v>0</v>
      </c>
      <c r="G6259">
        <v>0</v>
      </c>
    </row>
    <row r="6260" spans="1:7" ht="15.5" hidden="1" x14ac:dyDescent="0.35">
      <c r="A6260" t="s">
        <v>187</v>
      </c>
      <c r="B6260" t="s">
        <v>353</v>
      </c>
      <c r="C6260">
        <v>91507</v>
      </c>
      <c r="D6260">
        <v>2024</v>
      </c>
      <c r="E6260">
        <v>8</v>
      </c>
      <c r="F6260">
        <v>0</v>
      </c>
      <c r="G6260">
        <v>0</v>
      </c>
    </row>
    <row r="6261" spans="1:7" ht="15.5" hidden="1" x14ac:dyDescent="0.35">
      <c r="A6261" t="s">
        <v>187</v>
      </c>
      <c r="B6261" t="s">
        <v>353</v>
      </c>
      <c r="C6261">
        <v>91507</v>
      </c>
      <c r="D6261">
        <v>2024</v>
      </c>
      <c r="E6261">
        <v>9</v>
      </c>
      <c r="F6261">
        <v>0</v>
      </c>
      <c r="G6261">
        <v>0</v>
      </c>
    </row>
    <row r="6262" spans="1:7" ht="15.5" hidden="1" x14ac:dyDescent="0.35">
      <c r="A6262" t="s">
        <v>187</v>
      </c>
      <c r="B6262" t="s">
        <v>353</v>
      </c>
      <c r="C6262">
        <v>91507</v>
      </c>
      <c r="D6262">
        <v>2024</v>
      </c>
      <c r="E6262">
        <v>10</v>
      </c>
      <c r="F6262">
        <v>0</v>
      </c>
      <c r="G6262">
        <v>0</v>
      </c>
    </row>
    <row r="6263" spans="1:7" ht="15.5" hidden="1" x14ac:dyDescent="0.35">
      <c r="A6263" t="s">
        <v>187</v>
      </c>
      <c r="B6263" t="s">
        <v>353</v>
      </c>
      <c r="C6263">
        <v>91507</v>
      </c>
      <c r="D6263">
        <v>2024</v>
      </c>
      <c r="E6263">
        <v>11</v>
      </c>
      <c r="F6263">
        <v>0</v>
      </c>
      <c r="G6263">
        <v>0</v>
      </c>
    </row>
    <row r="6264" spans="1:7" ht="15.5" hidden="1" x14ac:dyDescent="0.35">
      <c r="A6264" t="s">
        <v>187</v>
      </c>
      <c r="B6264" t="s">
        <v>353</v>
      </c>
      <c r="C6264">
        <v>91507</v>
      </c>
      <c r="D6264">
        <v>2024</v>
      </c>
      <c r="E6264">
        <v>12</v>
      </c>
      <c r="F6264">
        <v>0</v>
      </c>
      <c r="G6264">
        <v>0</v>
      </c>
    </row>
    <row r="6265" spans="1:7" ht="15.5" x14ac:dyDescent="0.35">
      <c r="A6265" t="s">
        <v>187</v>
      </c>
      <c r="B6265" t="s">
        <v>353</v>
      </c>
      <c r="C6265">
        <v>91507</v>
      </c>
      <c r="D6265">
        <v>2025</v>
      </c>
      <c r="E6265">
        <v>1</v>
      </c>
      <c r="F6265">
        <v>0</v>
      </c>
      <c r="G6265">
        <v>0</v>
      </c>
    </row>
    <row r="6266" spans="1:7" ht="15.5" x14ac:dyDescent="0.35">
      <c r="A6266" t="s">
        <v>187</v>
      </c>
      <c r="B6266" t="s">
        <v>353</v>
      </c>
      <c r="C6266">
        <v>91507</v>
      </c>
      <c r="D6266">
        <v>2025</v>
      </c>
      <c r="E6266">
        <v>2</v>
      </c>
      <c r="F6266">
        <v>0</v>
      </c>
      <c r="G6266">
        <v>0</v>
      </c>
    </row>
    <row r="6267" spans="1:7" ht="15.5" x14ac:dyDescent="0.35">
      <c r="A6267" t="s">
        <v>187</v>
      </c>
      <c r="B6267" t="s">
        <v>353</v>
      </c>
      <c r="C6267">
        <v>91507</v>
      </c>
      <c r="D6267">
        <v>2025</v>
      </c>
      <c r="E6267">
        <v>3</v>
      </c>
      <c r="F6267">
        <v>0</v>
      </c>
      <c r="G6267">
        <v>0</v>
      </c>
    </row>
    <row r="6268" spans="1:7" ht="15.5" x14ac:dyDescent="0.35">
      <c r="A6268" t="s">
        <v>187</v>
      </c>
      <c r="B6268" t="s">
        <v>353</v>
      </c>
      <c r="C6268">
        <v>91507</v>
      </c>
      <c r="D6268">
        <v>2025</v>
      </c>
      <c r="E6268">
        <v>4</v>
      </c>
      <c r="F6268">
        <v>221.36</v>
      </c>
      <c r="G6268">
        <v>35.83</v>
      </c>
    </row>
    <row r="6269" spans="1:7" ht="15.5" x14ac:dyDescent="0.35">
      <c r="A6269" t="s">
        <v>187</v>
      </c>
      <c r="B6269" t="s">
        <v>353</v>
      </c>
      <c r="C6269">
        <v>91507</v>
      </c>
      <c r="D6269">
        <v>2025</v>
      </c>
      <c r="E6269">
        <v>5</v>
      </c>
      <c r="F6269">
        <v>368.49</v>
      </c>
      <c r="G6269">
        <v>55</v>
      </c>
    </row>
    <row r="6270" spans="1:7" ht="15.5" x14ac:dyDescent="0.35">
      <c r="A6270" t="s">
        <v>187</v>
      </c>
      <c r="B6270" t="s">
        <v>353</v>
      </c>
      <c r="C6270">
        <v>91507</v>
      </c>
      <c r="D6270">
        <v>2025</v>
      </c>
      <c r="E6270">
        <v>6</v>
      </c>
      <c r="F6270">
        <v>342.13</v>
      </c>
      <c r="G6270">
        <v>56</v>
      </c>
    </row>
    <row r="6271" spans="1:7" ht="15.5" x14ac:dyDescent="0.35">
      <c r="A6271" t="s">
        <v>187</v>
      </c>
      <c r="B6271" t="s">
        <v>353</v>
      </c>
      <c r="C6271">
        <v>91507</v>
      </c>
      <c r="D6271">
        <v>2025</v>
      </c>
      <c r="E6271">
        <v>7</v>
      </c>
      <c r="F6271">
        <v>374.33</v>
      </c>
      <c r="G6271">
        <v>61</v>
      </c>
    </row>
    <row r="6272" spans="1:7" ht="15.5" x14ac:dyDescent="0.35">
      <c r="A6272" t="s">
        <v>187</v>
      </c>
      <c r="B6272" t="s">
        <v>353</v>
      </c>
      <c r="C6272">
        <v>91507</v>
      </c>
      <c r="D6272">
        <v>2025</v>
      </c>
      <c r="E6272">
        <v>8</v>
      </c>
      <c r="F6272">
        <v>400.19</v>
      </c>
      <c r="G6272">
        <v>82</v>
      </c>
    </row>
    <row r="6273" spans="1:7" ht="15.5" x14ac:dyDescent="0.35">
      <c r="A6273" t="s">
        <v>187</v>
      </c>
      <c r="B6273" t="s">
        <v>353</v>
      </c>
      <c r="C6273">
        <v>91507</v>
      </c>
      <c r="D6273">
        <v>2025</v>
      </c>
      <c r="E6273">
        <v>9</v>
      </c>
      <c r="F6273">
        <v>395.6</v>
      </c>
      <c r="G6273">
        <v>65</v>
      </c>
    </row>
    <row r="6274" spans="1:7" ht="15.5" x14ac:dyDescent="0.35">
      <c r="A6274" t="s">
        <v>187</v>
      </c>
      <c r="B6274" t="s">
        <v>353</v>
      </c>
      <c r="C6274">
        <v>91507</v>
      </c>
      <c r="D6274">
        <v>2025</v>
      </c>
      <c r="E6274">
        <v>10</v>
      </c>
      <c r="F6274">
        <v>371.48</v>
      </c>
      <c r="G6274">
        <v>55</v>
      </c>
    </row>
    <row r="6275" spans="1:7" ht="15.5" x14ac:dyDescent="0.35">
      <c r="A6275" t="s">
        <v>187</v>
      </c>
      <c r="B6275" t="s">
        <v>353</v>
      </c>
      <c r="C6275">
        <v>91507</v>
      </c>
      <c r="D6275">
        <v>2025</v>
      </c>
      <c r="E6275">
        <v>11</v>
      </c>
      <c r="F6275">
        <v>327.8</v>
      </c>
      <c r="G6275">
        <v>66</v>
      </c>
    </row>
    <row r="6276" spans="1:7" ht="15.5" hidden="1" x14ac:dyDescent="0.35">
      <c r="A6276" t="s">
        <v>187</v>
      </c>
      <c r="B6276" t="s">
        <v>353</v>
      </c>
      <c r="C6276">
        <v>91508</v>
      </c>
      <c r="D6276">
        <v>2018</v>
      </c>
      <c r="E6276">
        <v>3</v>
      </c>
      <c r="F6276">
        <v>60.1</v>
      </c>
      <c r="G6276">
        <v>19</v>
      </c>
    </row>
    <row r="6277" spans="1:7" ht="15.5" hidden="1" x14ac:dyDescent="0.35">
      <c r="A6277" t="s">
        <v>187</v>
      </c>
      <c r="B6277" t="s">
        <v>353</v>
      </c>
      <c r="C6277">
        <v>91508</v>
      </c>
      <c r="D6277">
        <v>2018</v>
      </c>
      <c r="E6277">
        <v>4</v>
      </c>
      <c r="F6277">
        <v>464.1</v>
      </c>
      <c r="G6277">
        <v>37</v>
      </c>
    </row>
    <row r="6278" spans="1:7" ht="15.5" hidden="1" x14ac:dyDescent="0.35">
      <c r="A6278" t="s">
        <v>187</v>
      </c>
      <c r="B6278" t="s">
        <v>353</v>
      </c>
      <c r="C6278">
        <v>91508</v>
      </c>
      <c r="D6278">
        <v>2018</v>
      </c>
      <c r="E6278">
        <v>5</v>
      </c>
      <c r="F6278">
        <v>406.56</v>
      </c>
      <c r="G6278">
        <v>41</v>
      </c>
    </row>
    <row r="6279" spans="1:7" ht="15.5" hidden="1" x14ac:dyDescent="0.35">
      <c r="A6279" t="s">
        <v>187</v>
      </c>
      <c r="B6279" t="s">
        <v>353</v>
      </c>
      <c r="C6279">
        <v>91508</v>
      </c>
      <c r="D6279">
        <v>2018</v>
      </c>
      <c r="E6279">
        <v>6</v>
      </c>
      <c r="F6279">
        <v>342.38</v>
      </c>
      <c r="G6279">
        <v>46</v>
      </c>
    </row>
    <row r="6280" spans="1:7" ht="15.5" hidden="1" x14ac:dyDescent="0.35">
      <c r="A6280" t="s">
        <v>187</v>
      </c>
      <c r="B6280" t="s">
        <v>353</v>
      </c>
      <c r="C6280">
        <v>91508</v>
      </c>
      <c r="D6280">
        <v>2018</v>
      </c>
      <c r="E6280">
        <v>7</v>
      </c>
      <c r="F6280">
        <v>384.46</v>
      </c>
      <c r="G6280">
        <v>45</v>
      </c>
    </row>
    <row r="6281" spans="1:7" ht="15.5" hidden="1" x14ac:dyDescent="0.35">
      <c r="A6281" t="s">
        <v>187</v>
      </c>
      <c r="B6281" t="s">
        <v>353</v>
      </c>
      <c r="C6281">
        <v>91508</v>
      </c>
      <c r="D6281">
        <v>2018</v>
      </c>
      <c r="E6281">
        <v>8</v>
      </c>
      <c r="F6281">
        <v>398.78</v>
      </c>
      <c r="G6281">
        <v>43</v>
      </c>
    </row>
    <row r="6282" spans="1:7" ht="15.5" hidden="1" x14ac:dyDescent="0.35">
      <c r="A6282" t="s">
        <v>187</v>
      </c>
      <c r="B6282" t="s">
        <v>353</v>
      </c>
      <c r="C6282">
        <v>91508</v>
      </c>
      <c r="D6282">
        <v>2018</v>
      </c>
      <c r="E6282">
        <v>9</v>
      </c>
      <c r="F6282">
        <v>356.62</v>
      </c>
      <c r="G6282">
        <v>44</v>
      </c>
    </row>
    <row r="6283" spans="1:7" ht="15.5" hidden="1" x14ac:dyDescent="0.35">
      <c r="A6283" t="s">
        <v>187</v>
      </c>
      <c r="B6283" t="s">
        <v>353</v>
      </c>
      <c r="C6283">
        <v>91508</v>
      </c>
      <c r="D6283">
        <v>2018</v>
      </c>
      <c r="E6283">
        <v>10</v>
      </c>
      <c r="F6283">
        <v>404.11</v>
      </c>
      <c r="G6283">
        <v>44</v>
      </c>
    </row>
    <row r="6284" spans="1:7" ht="15.5" hidden="1" x14ac:dyDescent="0.35">
      <c r="A6284" t="s">
        <v>187</v>
      </c>
      <c r="B6284" t="s">
        <v>353</v>
      </c>
      <c r="C6284">
        <v>91508</v>
      </c>
      <c r="D6284">
        <v>2018</v>
      </c>
      <c r="E6284">
        <v>11</v>
      </c>
      <c r="F6284">
        <v>423.82</v>
      </c>
      <c r="G6284">
        <v>43</v>
      </c>
    </row>
    <row r="6285" spans="1:7" ht="15.5" hidden="1" x14ac:dyDescent="0.35">
      <c r="A6285" t="s">
        <v>187</v>
      </c>
      <c r="B6285" t="s">
        <v>353</v>
      </c>
      <c r="C6285">
        <v>91508</v>
      </c>
      <c r="D6285">
        <v>2018</v>
      </c>
      <c r="E6285">
        <v>12</v>
      </c>
      <c r="F6285">
        <v>464.45</v>
      </c>
      <c r="G6285">
        <v>51</v>
      </c>
    </row>
    <row r="6286" spans="1:7" ht="15.5" hidden="1" x14ac:dyDescent="0.35">
      <c r="A6286" t="s">
        <v>187</v>
      </c>
      <c r="B6286" t="s">
        <v>353</v>
      </c>
      <c r="C6286">
        <v>91508</v>
      </c>
      <c r="D6286">
        <v>2019</v>
      </c>
      <c r="E6286">
        <v>1</v>
      </c>
      <c r="F6286">
        <v>424.3</v>
      </c>
      <c r="G6286">
        <v>55</v>
      </c>
    </row>
    <row r="6287" spans="1:7" ht="15.5" hidden="1" x14ac:dyDescent="0.35">
      <c r="A6287" t="s">
        <v>187</v>
      </c>
      <c r="B6287" t="s">
        <v>353</v>
      </c>
      <c r="C6287">
        <v>91508</v>
      </c>
      <c r="D6287">
        <v>2019</v>
      </c>
      <c r="E6287">
        <v>2</v>
      </c>
      <c r="F6287">
        <v>402.23</v>
      </c>
      <c r="G6287">
        <v>50</v>
      </c>
    </row>
    <row r="6288" spans="1:7" ht="15.5" hidden="1" x14ac:dyDescent="0.35">
      <c r="A6288" t="s">
        <v>187</v>
      </c>
      <c r="B6288" t="s">
        <v>353</v>
      </c>
      <c r="C6288">
        <v>91508</v>
      </c>
      <c r="D6288">
        <v>2019</v>
      </c>
      <c r="E6288">
        <v>3</v>
      </c>
      <c r="F6288">
        <v>448.62</v>
      </c>
      <c r="G6288">
        <v>53</v>
      </c>
    </row>
    <row r="6289" spans="1:7" ht="15.5" hidden="1" x14ac:dyDescent="0.35">
      <c r="A6289" t="s">
        <v>187</v>
      </c>
      <c r="B6289" t="s">
        <v>353</v>
      </c>
      <c r="C6289">
        <v>91508</v>
      </c>
      <c r="D6289">
        <v>2019</v>
      </c>
      <c r="E6289">
        <v>4</v>
      </c>
      <c r="F6289">
        <v>290.7</v>
      </c>
      <c r="G6289">
        <v>44</v>
      </c>
    </row>
    <row r="6290" spans="1:7" ht="15.5" hidden="1" x14ac:dyDescent="0.35">
      <c r="A6290" t="s">
        <v>187</v>
      </c>
      <c r="B6290" t="s">
        <v>353</v>
      </c>
      <c r="C6290">
        <v>91508</v>
      </c>
      <c r="D6290">
        <v>2019</v>
      </c>
      <c r="E6290">
        <v>5</v>
      </c>
      <c r="F6290">
        <v>246.13</v>
      </c>
      <c r="G6290">
        <v>32</v>
      </c>
    </row>
    <row r="6291" spans="1:7" ht="15.5" hidden="1" x14ac:dyDescent="0.35">
      <c r="A6291" t="s">
        <v>187</v>
      </c>
      <c r="B6291" t="s">
        <v>353</v>
      </c>
      <c r="C6291">
        <v>91508</v>
      </c>
      <c r="D6291">
        <v>2019</v>
      </c>
      <c r="E6291">
        <v>6</v>
      </c>
      <c r="F6291">
        <v>436.88</v>
      </c>
      <c r="G6291">
        <v>50</v>
      </c>
    </row>
    <row r="6292" spans="1:7" ht="15.5" hidden="1" x14ac:dyDescent="0.35">
      <c r="A6292" t="s">
        <v>187</v>
      </c>
      <c r="B6292" t="s">
        <v>353</v>
      </c>
      <c r="C6292">
        <v>91508</v>
      </c>
      <c r="D6292">
        <v>2019</v>
      </c>
      <c r="E6292">
        <v>7</v>
      </c>
      <c r="F6292">
        <v>423.97</v>
      </c>
      <c r="G6292">
        <v>49</v>
      </c>
    </row>
    <row r="6293" spans="1:7" ht="15.5" hidden="1" x14ac:dyDescent="0.35">
      <c r="A6293" t="s">
        <v>187</v>
      </c>
      <c r="B6293" t="s">
        <v>353</v>
      </c>
      <c r="C6293">
        <v>91508</v>
      </c>
      <c r="D6293">
        <v>2019</v>
      </c>
      <c r="E6293">
        <v>8</v>
      </c>
      <c r="F6293">
        <v>450.27</v>
      </c>
      <c r="G6293">
        <v>44</v>
      </c>
    </row>
    <row r="6294" spans="1:7" ht="15.5" hidden="1" x14ac:dyDescent="0.35">
      <c r="A6294" t="s">
        <v>187</v>
      </c>
      <c r="B6294" t="s">
        <v>353</v>
      </c>
      <c r="C6294">
        <v>91508</v>
      </c>
      <c r="D6294">
        <v>2019</v>
      </c>
      <c r="E6294">
        <v>9</v>
      </c>
      <c r="F6294">
        <v>431.57</v>
      </c>
      <c r="G6294">
        <v>42</v>
      </c>
    </row>
    <row r="6295" spans="1:7" ht="15.5" hidden="1" x14ac:dyDescent="0.35">
      <c r="A6295" t="s">
        <v>187</v>
      </c>
      <c r="B6295" t="s">
        <v>353</v>
      </c>
      <c r="C6295">
        <v>91508</v>
      </c>
      <c r="D6295">
        <v>2019</v>
      </c>
      <c r="E6295">
        <v>10</v>
      </c>
      <c r="F6295">
        <v>406.2</v>
      </c>
      <c r="G6295">
        <v>46</v>
      </c>
    </row>
    <row r="6296" spans="1:7" ht="15.5" hidden="1" x14ac:dyDescent="0.35">
      <c r="A6296" t="s">
        <v>187</v>
      </c>
      <c r="B6296" t="s">
        <v>353</v>
      </c>
      <c r="C6296">
        <v>91508</v>
      </c>
      <c r="D6296">
        <v>2019</v>
      </c>
      <c r="E6296">
        <v>11</v>
      </c>
      <c r="F6296">
        <v>406.91</v>
      </c>
      <c r="G6296">
        <v>48</v>
      </c>
    </row>
    <row r="6297" spans="1:7" ht="15.5" hidden="1" x14ac:dyDescent="0.35">
      <c r="A6297" t="s">
        <v>187</v>
      </c>
      <c r="B6297" t="s">
        <v>353</v>
      </c>
      <c r="C6297">
        <v>91508</v>
      </c>
      <c r="D6297">
        <v>2019</v>
      </c>
      <c r="E6297">
        <v>12</v>
      </c>
      <c r="F6297">
        <v>453.07</v>
      </c>
      <c r="G6297">
        <v>46</v>
      </c>
    </row>
    <row r="6298" spans="1:7" ht="15.5" hidden="1" x14ac:dyDescent="0.35">
      <c r="A6298" t="s">
        <v>187</v>
      </c>
      <c r="B6298" t="s">
        <v>353</v>
      </c>
      <c r="C6298">
        <v>91508</v>
      </c>
      <c r="D6298">
        <v>2020</v>
      </c>
      <c r="E6298">
        <v>1</v>
      </c>
      <c r="F6298">
        <v>461.01</v>
      </c>
      <c r="G6298">
        <v>44.95</v>
      </c>
    </row>
    <row r="6299" spans="1:7" ht="15.5" hidden="1" x14ac:dyDescent="0.35">
      <c r="A6299" t="s">
        <v>187</v>
      </c>
      <c r="B6299" t="s">
        <v>353</v>
      </c>
      <c r="C6299">
        <v>91508</v>
      </c>
      <c r="D6299">
        <v>2020</v>
      </c>
      <c r="E6299">
        <v>2</v>
      </c>
      <c r="F6299">
        <v>431.27</v>
      </c>
      <c r="G6299">
        <v>42.05</v>
      </c>
    </row>
    <row r="6300" spans="1:7" ht="15.5" hidden="1" x14ac:dyDescent="0.35">
      <c r="A6300" t="s">
        <v>187</v>
      </c>
      <c r="B6300" t="s">
        <v>353</v>
      </c>
      <c r="C6300">
        <v>91508</v>
      </c>
      <c r="D6300">
        <v>2020</v>
      </c>
      <c r="E6300">
        <v>3</v>
      </c>
      <c r="F6300">
        <v>183.83</v>
      </c>
      <c r="G6300">
        <v>19</v>
      </c>
    </row>
    <row r="6301" spans="1:7" ht="15.5" hidden="1" x14ac:dyDescent="0.35">
      <c r="A6301" t="s">
        <v>187</v>
      </c>
      <c r="B6301" t="s">
        <v>353</v>
      </c>
      <c r="C6301">
        <v>91508</v>
      </c>
      <c r="D6301">
        <v>2020</v>
      </c>
      <c r="E6301">
        <v>4</v>
      </c>
      <c r="F6301">
        <v>0</v>
      </c>
      <c r="G6301">
        <v>0</v>
      </c>
    </row>
    <row r="6302" spans="1:7" ht="15.5" hidden="1" x14ac:dyDescent="0.35">
      <c r="A6302" t="s">
        <v>187</v>
      </c>
      <c r="B6302" t="s">
        <v>353</v>
      </c>
      <c r="C6302">
        <v>91508</v>
      </c>
      <c r="D6302">
        <v>2020</v>
      </c>
      <c r="E6302">
        <v>5</v>
      </c>
      <c r="F6302">
        <v>0</v>
      </c>
      <c r="G6302">
        <v>0</v>
      </c>
    </row>
    <row r="6303" spans="1:7" ht="15.5" hidden="1" x14ac:dyDescent="0.35">
      <c r="A6303" t="s">
        <v>187</v>
      </c>
      <c r="B6303" t="s">
        <v>353</v>
      </c>
      <c r="C6303">
        <v>91508</v>
      </c>
      <c r="D6303">
        <v>2020</v>
      </c>
      <c r="E6303">
        <v>6</v>
      </c>
      <c r="F6303">
        <v>0</v>
      </c>
      <c r="G6303">
        <v>0</v>
      </c>
    </row>
    <row r="6304" spans="1:7" ht="15.5" hidden="1" x14ac:dyDescent="0.35">
      <c r="A6304" t="s">
        <v>187</v>
      </c>
      <c r="B6304" t="s">
        <v>353</v>
      </c>
      <c r="C6304">
        <v>91508</v>
      </c>
      <c r="D6304">
        <v>2020</v>
      </c>
      <c r="E6304">
        <v>7</v>
      </c>
      <c r="F6304">
        <v>38.75</v>
      </c>
      <c r="G6304">
        <v>8</v>
      </c>
    </row>
    <row r="6305" spans="1:7" ht="15.5" hidden="1" x14ac:dyDescent="0.35">
      <c r="A6305" t="s">
        <v>187</v>
      </c>
      <c r="B6305" t="s">
        <v>353</v>
      </c>
      <c r="C6305">
        <v>91508</v>
      </c>
      <c r="D6305">
        <v>2020</v>
      </c>
      <c r="E6305">
        <v>8</v>
      </c>
      <c r="F6305">
        <v>121.07</v>
      </c>
      <c r="G6305">
        <v>20</v>
      </c>
    </row>
    <row r="6306" spans="1:7" ht="15.5" hidden="1" x14ac:dyDescent="0.35">
      <c r="A6306" t="s">
        <v>187</v>
      </c>
      <c r="B6306" t="s">
        <v>353</v>
      </c>
      <c r="C6306">
        <v>91508</v>
      </c>
      <c r="D6306">
        <v>2020</v>
      </c>
      <c r="E6306">
        <v>9</v>
      </c>
      <c r="F6306">
        <v>161.52000000000001</v>
      </c>
      <c r="G6306">
        <v>24</v>
      </c>
    </row>
    <row r="6307" spans="1:7" ht="15.5" hidden="1" x14ac:dyDescent="0.35">
      <c r="A6307" t="s">
        <v>187</v>
      </c>
      <c r="B6307" t="s">
        <v>353</v>
      </c>
      <c r="C6307">
        <v>91508</v>
      </c>
      <c r="D6307">
        <v>2020</v>
      </c>
      <c r="E6307">
        <v>10</v>
      </c>
      <c r="F6307">
        <v>106.75</v>
      </c>
      <c r="G6307">
        <v>20</v>
      </c>
    </row>
    <row r="6308" spans="1:7" ht="15.5" hidden="1" x14ac:dyDescent="0.35">
      <c r="A6308" t="s">
        <v>187</v>
      </c>
      <c r="B6308" t="s">
        <v>353</v>
      </c>
      <c r="C6308">
        <v>91508</v>
      </c>
      <c r="D6308">
        <v>2020</v>
      </c>
      <c r="E6308">
        <v>11</v>
      </c>
      <c r="F6308">
        <v>105.16</v>
      </c>
      <c r="G6308">
        <v>20</v>
      </c>
    </row>
    <row r="6309" spans="1:7" ht="15.5" hidden="1" x14ac:dyDescent="0.35">
      <c r="A6309" t="s">
        <v>187</v>
      </c>
      <c r="B6309" t="s">
        <v>353</v>
      </c>
      <c r="C6309">
        <v>91508</v>
      </c>
      <c r="D6309">
        <v>2020</v>
      </c>
      <c r="E6309">
        <v>12</v>
      </c>
      <c r="F6309">
        <v>196.52</v>
      </c>
      <c r="G6309">
        <v>34</v>
      </c>
    </row>
    <row r="6310" spans="1:7" ht="15.5" hidden="1" x14ac:dyDescent="0.35">
      <c r="A6310" t="s">
        <v>187</v>
      </c>
      <c r="B6310" t="s">
        <v>353</v>
      </c>
      <c r="C6310">
        <v>91508</v>
      </c>
      <c r="D6310">
        <v>2021</v>
      </c>
      <c r="E6310">
        <v>1</v>
      </c>
      <c r="F6310">
        <v>190</v>
      </c>
      <c r="G6310">
        <v>34</v>
      </c>
    </row>
    <row r="6311" spans="1:7" ht="15.5" hidden="1" x14ac:dyDescent="0.35">
      <c r="A6311" t="s">
        <v>187</v>
      </c>
      <c r="B6311" t="s">
        <v>353</v>
      </c>
      <c r="C6311">
        <v>91508</v>
      </c>
      <c r="D6311">
        <v>2021</v>
      </c>
      <c r="E6311">
        <v>2</v>
      </c>
      <c r="F6311">
        <v>30.55</v>
      </c>
      <c r="G6311">
        <v>10</v>
      </c>
    </row>
    <row r="6312" spans="1:7" ht="15.5" hidden="1" x14ac:dyDescent="0.35">
      <c r="A6312" t="s">
        <v>187</v>
      </c>
      <c r="B6312" t="s">
        <v>353</v>
      </c>
      <c r="C6312">
        <v>91508</v>
      </c>
      <c r="D6312">
        <v>2021</v>
      </c>
      <c r="E6312">
        <v>3</v>
      </c>
      <c r="F6312">
        <v>75</v>
      </c>
      <c r="G6312">
        <v>22</v>
      </c>
    </row>
    <row r="6313" spans="1:7" ht="15.5" hidden="1" x14ac:dyDescent="0.35">
      <c r="A6313" t="s">
        <v>187</v>
      </c>
      <c r="B6313" t="s">
        <v>353</v>
      </c>
      <c r="C6313">
        <v>91508</v>
      </c>
      <c r="D6313">
        <v>2021</v>
      </c>
      <c r="E6313">
        <v>4</v>
      </c>
      <c r="F6313">
        <v>53.73</v>
      </c>
      <c r="G6313">
        <v>31</v>
      </c>
    </row>
    <row r="6314" spans="1:7" ht="15.5" hidden="1" x14ac:dyDescent="0.35">
      <c r="A6314" t="s">
        <v>187</v>
      </c>
      <c r="B6314" t="s">
        <v>353</v>
      </c>
      <c r="C6314">
        <v>91508</v>
      </c>
      <c r="D6314">
        <v>2021</v>
      </c>
      <c r="E6314">
        <v>5</v>
      </c>
      <c r="F6314">
        <v>83.66</v>
      </c>
      <c r="G6314">
        <v>16.260000000000002</v>
      </c>
    </row>
    <row r="6315" spans="1:7" ht="15.5" hidden="1" x14ac:dyDescent="0.35">
      <c r="A6315" t="s">
        <v>187</v>
      </c>
      <c r="B6315" t="s">
        <v>353</v>
      </c>
      <c r="C6315">
        <v>91508</v>
      </c>
      <c r="D6315">
        <v>2021</v>
      </c>
      <c r="E6315">
        <v>6</v>
      </c>
      <c r="F6315">
        <v>80.959999999999994</v>
      </c>
      <c r="G6315">
        <v>15.74</v>
      </c>
    </row>
    <row r="6316" spans="1:7" ht="15.5" hidden="1" x14ac:dyDescent="0.35">
      <c r="A6316" t="s">
        <v>187</v>
      </c>
      <c r="B6316" t="s">
        <v>353</v>
      </c>
      <c r="C6316">
        <v>91508</v>
      </c>
      <c r="D6316">
        <v>2021</v>
      </c>
      <c r="E6316">
        <v>7</v>
      </c>
      <c r="F6316">
        <v>156.22</v>
      </c>
      <c r="G6316">
        <v>52</v>
      </c>
    </row>
    <row r="6317" spans="1:7" ht="15.5" hidden="1" x14ac:dyDescent="0.35">
      <c r="A6317" t="s">
        <v>187</v>
      </c>
      <c r="B6317" t="s">
        <v>353</v>
      </c>
      <c r="C6317">
        <v>91508</v>
      </c>
      <c r="D6317">
        <v>2021</v>
      </c>
      <c r="E6317">
        <v>8</v>
      </c>
      <c r="F6317">
        <v>219.85</v>
      </c>
      <c r="G6317">
        <v>48</v>
      </c>
    </row>
    <row r="6318" spans="1:7" ht="15.5" hidden="1" x14ac:dyDescent="0.35">
      <c r="A6318" t="s">
        <v>187</v>
      </c>
      <c r="B6318" t="s">
        <v>353</v>
      </c>
      <c r="C6318">
        <v>91508</v>
      </c>
      <c r="D6318">
        <v>2021</v>
      </c>
      <c r="E6318">
        <v>9</v>
      </c>
      <c r="F6318">
        <v>225.48</v>
      </c>
      <c r="G6318">
        <v>52</v>
      </c>
    </row>
    <row r="6319" spans="1:7" ht="15.5" hidden="1" x14ac:dyDescent="0.35">
      <c r="A6319" t="s">
        <v>187</v>
      </c>
      <c r="B6319" t="s">
        <v>353</v>
      </c>
      <c r="C6319">
        <v>91508</v>
      </c>
      <c r="D6319">
        <v>2021</v>
      </c>
      <c r="E6319">
        <v>10</v>
      </c>
      <c r="F6319">
        <v>227.57</v>
      </c>
      <c r="G6319">
        <v>32</v>
      </c>
    </row>
    <row r="6320" spans="1:7" ht="15.5" hidden="1" x14ac:dyDescent="0.35">
      <c r="A6320" t="s">
        <v>187</v>
      </c>
      <c r="B6320" t="s">
        <v>353</v>
      </c>
      <c r="C6320">
        <v>91508</v>
      </c>
      <c r="D6320">
        <v>2021</v>
      </c>
      <c r="E6320">
        <v>11</v>
      </c>
      <c r="F6320">
        <v>293.92</v>
      </c>
      <c r="G6320">
        <v>37</v>
      </c>
    </row>
    <row r="6321" spans="1:7" ht="15.5" hidden="1" x14ac:dyDescent="0.35">
      <c r="A6321" t="s">
        <v>187</v>
      </c>
      <c r="B6321" t="s">
        <v>353</v>
      </c>
      <c r="C6321">
        <v>91508</v>
      </c>
      <c r="D6321">
        <v>2021</v>
      </c>
      <c r="E6321">
        <v>12</v>
      </c>
      <c r="F6321">
        <v>364.56</v>
      </c>
      <c r="G6321">
        <v>43</v>
      </c>
    </row>
    <row r="6322" spans="1:7" ht="15.5" hidden="1" x14ac:dyDescent="0.35">
      <c r="A6322" t="s">
        <v>187</v>
      </c>
      <c r="B6322" t="s">
        <v>353</v>
      </c>
      <c r="C6322">
        <v>91508</v>
      </c>
      <c r="D6322">
        <v>2022</v>
      </c>
      <c r="E6322">
        <v>1</v>
      </c>
      <c r="F6322">
        <v>220.13</v>
      </c>
      <c r="G6322">
        <v>26</v>
      </c>
    </row>
    <row r="6323" spans="1:7" ht="15.5" hidden="1" x14ac:dyDescent="0.35">
      <c r="A6323" t="s">
        <v>187</v>
      </c>
      <c r="B6323" t="s">
        <v>353</v>
      </c>
      <c r="C6323">
        <v>91508</v>
      </c>
      <c r="D6323">
        <v>2022</v>
      </c>
      <c r="E6323">
        <v>2</v>
      </c>
      <c r="F6323">
        <v>120.77</v>
      </c>
      <c r="G6323">
        <v>19</v>
      </c>
    </row>
    <row r="6324" spans="1:7" ht="15.5" hidden="1" x14ac:dyDescent="0.35">
      <c r="A6324" t="s">
        <v>187</v>
      </c>
      <c r="B6324" t="s">
        <v>353</v>
      </c>
      <c r="C6324">
        <v>91508</v>
      </c>
      <c r="D6324">
        <v>2022</v>
      </c>
      <c r="E6324">
        <v>3</v>
      </c>
      <c r="F6324">
        <v>340.65</v>
      </c>
      <c r="G6324">
        <v>31</v>
      </c>
    </row>
    <row r="6325" spans="1:7" ht="15.5" hidden="1" x14ac:dyDescent="0.35">
      <c r="A6325" t="s">
        <v>187</v>
      </c>
      <c r="B6325" t="s">
        <v>353</v>
      </c>
      <c r="C6325">
        <v>91508</v>
      </c>
      <c r="D6325">
        <v>2022</v>
      </c>
      <c r="E6325">
        <v>4</v>
      </c>
      <c r="F6325">
        <v>343.44</v>
      </c>
      <c r="G6325">
        <v>31</v>
      </c>
    </row>
    <row r="6326" spans="1:7" ht="15.5" hidden="1" x14ac:dyDescent="0.35">
      <c r="A6326" t="s">
        <v>187</v>
      </c>
      <c r="B6326" t="s">
        <v>353</v>
      </c>
      <c r="C6326">
        <v>91508</v>
      </c>
      <c r="D6326">
        <v>2022</v>
      </c>
      <c r="E6326">
        <v>5</v>
      </c>
      <c r="F6326">
        <v>171.17</v>
      </c>
      <c r="G6326">
        <v>14.27</v>
      </c>
    </row>
    <row r="6327" spans="1:7" ht="15.5" hidden="1" x14ac:dyDescent="0.35">
      <c r="A6327" t="s">
        <v>187</v>
      </c>
      <c r="B6327" t="s">
        <v>353</v>
      </c>
      <c r="C6327">
        <v>91508</v>
      </c>
      <c r="D6327">
        <v>2023</v>
      </c>
      <c r="E6327">
        <v>1</v>
      </c>
      <c r="F6327">
        <v>0</v>
      </c>
      <c r="G6327">
        <v>0</v>
      </c>
    </row>
    <row r="6328" spans="1:7" ht="15.5" hidden="1" x14ac:dyDescent="0.35">
      <c r="A6328" t="s">
        <v>187</v>
      </c>
      <c r="B6328" t="s">
        <v>353</v>
      </c>
      <c r="C6328">
        <v>91508</v>
      </c>
      <c r="D6328">
        <v>2023</v>
      </c>
      <c r="E6328">
        <v>2</v>
      </c>
      <c r="F6328">
        <v>217.98</v>
      </c>
      <c r="G6328">
        <v>20.57</v>
      </c>
    </row>
    <row r="6329" spans="1:7" ht="15.5" hidden="1" x14ac:dyDescent="0.35">
      <c r="A6329" t="s">
        <v>187</v>
      </c>
      <c r="B6329" t="s">
        <v>353</v>
      </c>
      <c r="C6329">
        <v>91508</v>
      </c>
      <c r="D6329">
        <v>2023</v>
      </c>
      <c r="E6329">
        <v>3</v>
      </c>
      <c r="F6329">
        <v>400.27</v>
      </c>
      <c r="G6329">
        <v>38</v>
      </c>
    </row>
    <row r="6330" spans="1:7" ht="15.5" hidden="1" x14ac:dyDescent="0.35">
      <c r="A6330" t="s">
        <v>187</v>
      </c>
      <c r="B6330" t="s">
        <v>353</v>
      </c>
      <c r="C6330">
        <v>91508</v>
      </c>
      <c r="D6330">
        <v>2023</v>
      </c>
      <c r="E6330">
        <v>4</v>
      </c>
      <c r="F6330">
        <v>463.48</v>
      </c>
      <c r="G6330">
        <v>39</v>
      </c>
    </row>
    <row r="6331" spans="1:7" ht="15.5" hidden="1" x14ac:dyDescent="0.35">
      <c r="A6331" t="s">
        <v>187</v>
      </c>
      <c r="B6331" t="s">
        <v>353</v>
      </c>
      <c r="C6331">
        <v>91508</v>
      </c>
      <c r="D6331">
        <v>2023</v>
      </c>
      <c r="E6331">
        <v>5</v>
      </c>
      <c r="F6331">
        <v>380.64</v>
      </c>
      <c r="G6331">
        <v>41</v>
      </c>
    </row>
    <row r="6332" spans="1:7" ht="15.5" hidden="1" x14ac:dyDescent="0.35">
      <c r="A6332" t="s">
        <v>187</v>
      </c>
      <c r="B6332" t="s">
        <v>353</v>
      </c>
      <c r="C6332">
        <v>91508</v>
      </c>
      <c r="D6332">
        <v>2023</v>
      </c>
      <c r="E6332">
        <v>6</v>
      </c>
      <c r="F6332">
        <v>233.25</v>
      </c>
      <c r="G6332">
        <v>23.11</v>
      </c>
    </row>
    <row r="6333" spans="1:7" ht="15.5" hidden="1" x14ac:dyDescent="0.35">
      <c r="A6333" t="s">
        <v>187</v>
      </c>
      <c r="B6333" t="s">
        <v>353</v>
      </c>
      <c r="C6333">
        <v>91508</v>
      </c>
      <c r="D6333">
        <v>2023</v>
      </c>
      <c r="E6333">
        <v>7</v>
      </c>
      <c r="F6333">
        <v>241.03</v>
      </c>
      <c r="G6333">
        <v>23.89</v>
      </c>
    </row>
    <row r="6334" spans="1:7" ht="15.5" hidden="1" x14ac:dyDescent="0.35">
      <c r="A6334" t="s">
        <v>187</v>
      </c>
      <c r="B6334" t="s">
        <v>353</v>
      </c>
      <c r="C6334">
        <v>91508</v>
      </c>
      <c r="D6334">
        <v>2023</v>
      </c>
      <c r="E6334">
        <v>8</v>
      </c>
      <c r="F6334">
        <v>385.6</v>
      </c>
      <c r="G6334">
        <v>38</v>
      </c>
    </row>
    <row r="6335" spans="1:7" ht="15.5" hidden="1" x14ac:dyDescent="0.35">
      <c r="A6335" t="s">
        <v>187</v>
      </c>
      <c r="B6335" t="s">
        <v>353</v>
      </c>
      <c r="C6335">
        <v>91508</v>
      </c>
      <c r="D6335">
        <v>2023</v>
      </c>
      <c r="E6335">
        <v>9</v>
      </c>
      <c r="F6335">
        <v>419.28</v>
      </c>
      <c r="G6335">
        <v>36</v>
      </c>
    </row>
    <row r="6336" spans="1:7" ht="15.5" hidden="1" x14ac:dyDescent="0.35">
      <c r="A6336" t="s">
        <v>187</v>
      </c>
      <c r="B6336" t="s">
        <v>353</v>
      </c>
      <c r="C6336">
        <v>91508</v>
      </c>
      <c r="D6336">
        <v>2023</v>
      </c>
      <c r="E6336">
        <v>10</v>
      </c>
      <c r="F6336">
        <v>462.7</v>
      </c>
      <c r="G6336">
        <v>54</v>
      </c>
    </row>
    <row r="6337" spans="1:7" ht="15.5" hidden="1" x14ac:dyDescent="0.35">
      <c r="A6337" t="s">
        <v>187</v>
      </c>
      <c r="B6337" t="s">
        <v>353</v>
      </c>
      <c r="C6337">
        <v>91508</v>
      </c>
      <c r="D6337">
        <v>2023</v>
      </c>
      <c r="E6337">
        <v>11</v>
      </c>
      <c r="F6337">
        <v>464.42</v>
      </c>
      <c r="G6337">
        <v>51</v>
      </c>
    </row>
    <row r="6338" spans="1:7" ht="15.5" hidden="1" x14ac:dyDescent="0.35">
      <c r="A6338" t="s">
        <v>187</v>
      </c>
      <c r="B6338" t="s">
        <v>353</v>
      </c>
      <c r="C6338">
        <v>91508</v>
      </c>
      <c r="D6338">
        <v>2023</v>
      </c>
      <c r="E6338">
        <v>12</v>
      </c>
      <c r="F6338">
        <v>425.14</v>
      </c>
      <c r="G6338">
        <v>44</v>
      </c>
    </row>
    <row r="6339" spans="1:7" ht="15.5" hidden="1" x14ac:dyDescent="0.35">
      <c r="A6339" t="s">
        <v>187</v>
      </c>
      <c r="B6339" t="s">
        <v>353</v>
      </c>
      <c r="C6339">
        <v>91508</v>
      </c>
      <c r="D6339">
        <v>2024</v>
      </c>
      <c r="E6339">
        <v>1</v>
      </c>
      <c r="F6339">
        <v>443.01</v>
      </c>
      <c r="G6339">
        <v>46</v>
      </c>
    </row>
    <row r="6340" spans="1:7" ht="15.5" hidden="1" x14ac:dyDescent="0.35">
      <c r="A6340" t="s">
        <v>187</v>
      </c>
      <c r="B6340" t="s">
        <v>353</v>
      </c>
      <c r="C6340">
        <v>91508</v>
      </c>
      <c r="D6340">
        <v>2024</v>
      </c>
      <c r="E6340">
        <v>2</v>
      </c>
      <c r="F6340">
        <v>462.3</v>
      </c>
      <c r="G6340">
        <v>43</v>
      </c>
    </row>
    <row r="6341" spans="1:7" ht="15.5" hidden="1" x14ac:dyDescent="0.35">
      <c r="A6341" t="s">
        <v>187</v>
      </c>
      <c r="B6341" t="s">
        <v>353</v>
      </c>
      <c r="C6341">
        <v>91508</v>
      </c>
      <c r="D6341">
        <v>2024</v>
      </c>
      <c r="E6341">
        <v>3</v>
      </c>
      <c r="F6341">
        <v>484.7</v>
      </c>
      <c r="G6341">
        <v>53</v>
      </c>
    </row>
    <row r="6342" spans="1:7" ht="15.5" hidden="1" x14ac:dyDescent="0.35">
      <c r="A6342" t="s">
        <v>187</v>
      </c>
      <c r="B6342" t="s">
        <v>353</v>
      </c>
      <c r="C6342">
        <v>91508</v>
      </c>
      <c r="D6342">
        <v>2024</v>
      </c>
      <c r="E6342">
        <v>4</v>
      </c>
      <c r="F6342">
        <v>474.8</v>
      </c>
      <c r="G6342">
        <v>45</v>
      </c>
    </row>
    <row r="6343" spans="1:7" ht="15.5" hidden="1" x14ac:dyDescent="0.35">
      <c r="A6343" t="s">
        <v>187</v>
      </c>
      <c r="B6343" t="s">
        <v>353</v>
      </c>
      <c r="C6343">
        <v>91508</v>
      </c>
      <c r="D6343">
        <v>2024</v>
      </c>
      <c r="E6343">
        <v>5</v>
      </c>
      <c r="F6343">
        <v>409.58</v>
      </c>
      <c r="G6343">
        <v>44</v>
      </c>
    </row>
    <row r="6344" spans="1:7" ht="15.5" hidden="1" x14ac:dyDescent="0.35">
      <c r="A6344" t="s">
        <v>187</v>
      </c>
      <c r="B6344" t="s">
        <v>353</v>
      </c>
      <c r="C6344">
        <v>91508</v>
      </c>
      <c r="D6344">
        <v>2024</v>
      </c>
      <c r="E6344">
        <v>6</v>
      </c>
      <c r="F6344">
        <v>483.1</v>
      </c>
      <c r="G6344">
        <v>48</v>
      </c>
    </row>
    <row r="6345" spans="1:7" ht="15.5" hidden="1" x14ac:dyDescent="0.35">
      <c r="A6345" t="s">
        <v>187</v>
      </c>
      <c r="B6345" t="s">
        <v>353</v>
      </c>
      <c r="C6345">
        <v>91508</v>
      </c>
      <c r="D6345">
        <v>2024</v>
      </c>
      <c r="E6345">
        <v>7</v>
      </c>
      <c r="F6345">
        <v>490.9</v>
      </c>
      <c r="G6345">
        <v>51</v>
      </c>
    </row>
    <row r="6346" spans="1:7" ht="15.5" hidden="1" x14ac:dyDescent="0.35">
      <c r="A6346" t="s">
        <v>187</v>
      </c>
      <c r="B6346" t="s">
        <v>353</v>
      </c>
      <c r="C6346">
        <v>91508</v>
      </c>
      <c r="D6346">
        <v>2024</v>
      </c>
      <c r="E6346">
        <v>8</v>
      </c>
      <c r="F6346">
        <v>445.45</v>
      </c>
      <c r="G6346">
        <v>50</v>
      </c>
    </row>
    <row r="6347" spans="1:7" ht="15.5" hidden="1" x14ac:dyDescent="0.35">
      <c r="A6347" t="s">
        <v>187</v>
      </c>
      <c r="B6347" t="s">
        <v>353</v>
      </c>
      <c r="C6347">
        <v>91508</v>
      </c>
      <c r="D6347">
        <v>2024</v>
      </c>
      <c r="E6347">
        <v>9</v>
      </c>
      <c r="F6347">
        <v>407.33</v>
      </c>
      <c r="G6347">
        <v>48</v>
      </c>
    </row>
    <row r="6348" spans="1:7" ht="15.5" hidden="1" x14ac:dyDescent="0.35">
      <c r="A6348" t="s">
        <v>187</v>
      </c>
      <c r="B6348" t="s">
        <v>353</v>
      </c>
      <c r="C6348">
        <v>91508</v>
      </c>
      <c r="D6348">
        <v>2024</v>
      </c>
      <c r="E6348">
        <v>10</v>
      </c>
      <c r="F6348">
        <v>483.05</v>
      </c>
      <c r="G6348">
        <v>41</v>
      </c>
    </row>
    <row r="6349" spans="1:7" ht="15.5" hidden="1" x14ac:dyDescent="0.35">
      <c r="A6349" t="s">
        <v>187</v>
      </c>
      <c r="B6349" t="s">
        <v>353</v>
      </c>
      <c r="C6349">
        <v>91508</v>
      </c>
      <c r="D6349">
        <v>2024</v>
      </c>
      <c r="E6349">
        <v>11</v>
      </c>
      <c r="F6349">
        <v>476.84</v>
      </c>
      <c r="G6349">
        <v>42</v>
      </c>
    </row>
    <row r="6350" spans="1:7" ht="15.5" hidden="1" x14ac:dyDescent="0.35">
      <c r="A6350" t="s">
        <v>187</v>
      </c>
      <c r="B6350" t="s">
        <v>353</v>
      </c>
      <c r="C6350">
        <v>91508</v>
      </c>
      <c r="D6350">
        <v>2024</v>
      </c>
      <c r="E6350">
        <v>12</v>
      </c>
      <c r="F6350">
        <v>459.97</v>
      </c>
      <c r="G6350">
        <v>42</v>
      </c>
    </row>
    <row r="6351" spans="1:7" ht="15.5" x14ac:dyDescent="0.35">
      <c r="A6351" t="s">
        <v>187</v>
      </c>
      <c r="B6351" t="s">
        <v>353</v>
      </c>
      <c r="C6351">
        <v>91508</v>
      </c>
      <c r="D6351">
        <v>2025</v>
      </c>
      <c r="E6351">
        <v>1</v>
      </c>
      <c r="F6351">
        <v>380.33</v>
      </c>
      <c r="G6351">
        <v>39</v>
      </c>
    </row>
    <row r="6352" spans="1:7" ht="15.5" x14ac:dyDescent="0.35">
      <c r="A6352" t="s">
        <v>187</v>
      </c>
      <c r="B6352" t="s">
        <v>353</v>
      </c>
      <c r="C6352">
        <v>91508</v>
      </c>
      <c r="D6352">
        <v>2025</v>
      </c>
      <c r="E6352">
        <v>2</v>
      </c>
      <c r="F6352">
        <v>433.93</v>
      </c>
      <c r="G6352">
        <v>43</v>
      </c>
    </row>
    <row r="6353" spans="1:7" ht="15.5" x14ac:dyDescent="0.35">
      <c r="A6353" t="s">
        <v>187</v>
      </c>
      <c r="B6353" t="s">
        <v>353</v>
      </c>
      <c r="C6353">
        <v>91508</v>
      </c>
      <c r="D6353">
        <v>2025</v>
      </c>
      <c r="E6353">
        <v>3</v>
      </c>
      <c r="F6353">
        <v>415.99</v>
      </c>
      <c r="G6353">
        <v>42</v>
      </c>
    </row>
    <row r="6354" spans="1:7" ht="15.5" x14ac:dyDescent="0.35">
      <c r="A6354" t="s">
        <v>187</v>
      </c>
      <c r="B6354" t="s">
        <v>353</v>
      </c>
      <c r="C6354">
        <v>91508</v>
      </c>
      <c r="D6354">
        <v>2025</v>
      </c>
      <c r="E6354">
        <v>4</v>
      </c>
      <c r="F6354">
        <v>487.7</v>
      </c>
      <c r="G6354">
        <v>43</v>
      </c>
    </row>
    <row r="6355" spans="1:7" ht="15.5" x14ac:dyDescent="0.35">
      <c r="A6355" t="s">
        <v>187</v>
      </c>
      <c r="B6355" t="s">
        <v>353</v>
      </c>
      <c r="C6355">
        <v>91508</v>
      </c>
      <c r="D6355">
        <v>2025</v>
      </c>
      <c r="E6355">
        <v>5</v>
      </c>
      <c r="F6355">
        <v>457.28</v>
      </c>
      <c r="G6355">
        <v>43</v>
      </c>
    </row>
    <row r="6356" spans="1:7" ht="15.5" x14ac:dyDescent="0.35">
      <c r="A6356" t="s">
        <v>187</v>
      </c>
      <c r="B6356" t="s">
        <v>353</v>
      </c>
      <c r="C6356">
        <v>91508</v>
      </c>
      <c r="D6356">
        <v>2025</v>
      </c>
      <c r="E6356">
        <v>6</v>
      </c>
      <c r="F6356">
        <v>447.25</v>
      </c>
      <c r="G6356">
        <v>44</v>
      </c>
    </row>
    <row r="6357" spans="1:7" ht="15.5" x14ac:dyDescent="0.35">
      <c r="A6357" t="s">
        <v>187</v>
      </c>
      <c r="B6357" t="s">
        <v>353</v>
      </c>
      <c r="C6357">
        <v>91508</v>
      </c>
      <c r="D6357">
        <v>2025</v>
      </c>
      <c r="E6357">
        <v>7</v>
      </c>
      <c r="F6357">
        <v>437.55</v>
      </c>
      <c r="G6357">
        <v>43</v>
      </c>
    </row>
    <row r="6358" spans="1:7" ht="15.5" x14ac:dyDescent="0.35">
      <c r="A6358" t="s">
        <v>187</v>
      </c>
      <c r="B6358" t="s">
        <v>353</v>
      </c>
      <c r="C6358">
        <v>91508</v>
      </c>
      <c r="D6358">
        <v>2025</v>
      </c>
      <c r="E6358">
        <v>8</v>
      </c>
      <c r="F6358">
        <v>473.68</v>
      </c>
      <c r="G6358">
        <v>45</v>
      </c>
    </row>
    <row r="6359" spans="1:7" ht="15.5" x14ac:dyDescent="0.35">
      <c r="A6359" t="s">
        <v>187</v>
      </c>
      <c r="B6359" t="s">
        <v>353</v>
      </c>
      <c r="C6359">
        <v>91508</v>
      </c>
      <c r="D6359">
        <v>2025</v>
      </c>
      <c r="E6359">
        <v>9</v>
      </c>
      <c r="F6359">
        <v>416.62</v>
      </c>
      <c r="G6359">
        <v>42</v>
      </c>
    </row>
    <row r="6360" spans="1:7" ht="15.5" x14ac:dyDescent="0.35">
      <c r="A6360" t="s">
        <v>187</v>
      </c>
      <c r="B6360" t="s">
        <v>353</v>
      </c>
      <c r="C6360">
        <v>91508</v>
      </c>
      <c r="D6360">
        <v>2025</v>
      </c>
      <c r="E6360">
        <v>10</v>
      </c>
      <c r="F6360">
        <v>469.62</v>
      </c>
      <c r="G6360">
        <v>44</v>
      </c>
    </row>
    <row r="6361" spans="1:7" ht="15.5" x14ac:dyDescent="0.35">
      <c r="A6361" t="s">
        <v>187</v>
      </c>
      <c r="B6361" t="s">
        <v>353</v>
      </c>
      <c r="C6361">
        <v>91508</v>
      </c>
      <c r="D6361">
        <v>2025</v>
      </c>
      <c r="E6361">
        <v>11</v>
      </c>
      <c r="F6361">
        <v>372.86</v>
      </c>
      <c r="G6361">
        <v>30</v>
      </c>
    </row>
    <row r="6362" spans="1:7" ht="15.5" hidden="1" x14ac:dyDescent="0.35">
      <c r="A6362" t="s">
        <v>187</v>
      </c>
      <c r="B6362" t="s">
        <v>353</v>
      </c>
      <c r="C6362">
        <v>91510</v>
      </c>
      <c r="D6362">
        <v>2019</v>
      </c>
      <c r="E6362">
        <v>5</v>
      </c>
      <c r="F6362">
        <v>234.68</v>
      </c>
      <c r="G6362">
        <v>28.89</v>
      </c>
    </row>
    <row r="6363" spans="1:7" ht="15.5" hidden="1" x14ac:dyDescent="0.35">
      <c r="A6363" t="s">
        <v>187</v>
      </c>
      <c r="B6363" t="s">
        <v>353</v>
      </c>
      <c r="C6363">
        <v>91510</v>
      </c>
      <c r="D6363">
        <v>2019</v>
      </c>
      <c r="E6363">
        <v>6</v>
      </c>
      <c r="F6363">
        <v>293.36</v>
      </c>
      <c r="G6363">
        <v>36.11</v>
      </c>
    </row>
    <row r="6364" spans="1:7" ht="15.5" hidden="1" x14ac:dyDescent="0.35">
      <c r="A6364" t="s">
        <v>187</v>
      </c>
      <c r="B6364" t="s">
        <v>353</v>
      </c>
      <c r="C6364">
        <v>91510</v>
      </c>
      <c r="D6364">
        <v>2019</v>
      </c>
      <c r="E6364">
        <v>7</v>
      </c>
      <c r="F6364">
        <v>427.24</v>
      </c>
      <c r="G6364">
        <v>50</v>
      </c>
    </row>
    <row r="6365" spans="1:7" ht="15.5" hidden="1" x14ac:dyDescent="0.35">
      <c r="A6365" t="s">
        <v>187</v>
      </c>
      <c r="B6365" t="s">
        <v>353</v>
      </c>
      <c r="C6365">
        <v>91510</v>
      </c>
      <c r="D6365">
        <v>2019</v>
      </c>
      <c r="E6365">
        <v>8</v>
      </c>
      <c r="F6365">
        <v>302.44</v>
      </c>
      <c r="G6365">
        <v>30</v>
      </c>
    </row>
    <row r="6366" spans="1:7" ht="15.5" hidden="1" x14ac:dyDescent="0.35">
      <c r="A6366" t="s">
        <v>187</v>
      </c>
      <c r="B6366" t="s">
        <v>353</v>
      </c>
      <c r="C6366">
        <v>91510</v>
      </c>
      <c r="D6366">
        <v>2019</v>
      </c>
      <c r="E6366">
        <v>9</v>
      </c>
      <c r="F6366">
        <v>424.18</v>
      </c>
      <c r="G6366">
        <v>40</v>
      </c>
    </row>
    <row r="6367" spans="1:7" ht="15.5" hidden="1" x14ac:dyDescent="0.35">
      <c r="A6367" t="s">
        <v>187</v>
      </c>
      <c r="B6367" t="s">
        <v>353</v>
      </c>
      <c r="C6367">
        <v>91510</v>
      </c>
      <c r="D6367">
        <v>2019</v>
      </c>
      <c r="E6367">
        <v>10</v>
      </c>
      <c r="F6367">
        <v>415.62</v>
      </c>
      <c r="G6367">
        <v>47</v>
      </c>
    </row>
    <row r="6368" spans="1:7" ht="15.5" hidden="1" x14ac:dyDescent="0.35">
      <c r="A6368" t="s">
        <v>187</v>
      </c>
      <c r="B6368" t="s">
        <v>353</v>
      </c>
      <c r="C6368">
        <v>91510</v>
      </c>
      <c r="D6368">
        <v>2019</v>
      </c>
      <c r="E6368">
        <v>11</v>
      </c>
      <c r="F6368">
        <v>428.88</v>
      </c>
      <c r="G6368">
        <v>42</v>
      </c>
    </row>
    <row r="6369" spans="1:7" ht="15.5" hidden="1" x14ac:dyDescent="0.35">
      <c r="A6369" t="s">
        <v>187</v>
      </c>
      <c r="B6369" t="s">
        <v>353</v>
      </c>
      <c r="C6369">
        <v>91510</v>
      </c>
      <c r="D6369">
        <v>2019</v>
      </c>
      <c r="E6369">
        <v>12</v>
      </c>
      <c r="F6369">
        <v>448.62</v>
      </c>
      <c r="G6369">
        <v>42</v>
      </c>
    </row>
    <row r="6370" spans="1:7" ht="15.5" hidden="1" x14ac:dyDescent="0.35">
      <c r="A6370" t="s">
        <v>187</v>
      </c>
      <c r="B6370" t="s">
        <v>353</v>
      </c>
      <c r="C6370">
        <v>91510</v>
      </c>
      <c r="D6370">
        <v>2020</v>
      </c>
      <c r="E6370">
        <v>1</v>
      </c>
      <c r="F6370">
        <v>398.78</v>
      </c>
      <c r="G6370">
        <v>42.37</v>
      </c>
    </row>
    <row r="6371" spans="1:7" ht="15.5" hidden="1" x14ac:dyDescent="0.35">
      <c r="A6371" t="s">
        <v>187</v>
      </c>
      <c r="B6371" t="s">
        <v>353</v>
      </c>
      <c r="C6371">
        <v>91510</v>
      </c>
      <c r="D6371">
        <v>2020</v>
      </c>
      <c r="E6371">
        <v>2</v>
      </c>
      <c r="F6371">
        <v>373.05</v>
      </c>
      <c r="G6371">
        <v>39.630000000000003</v>
      </c>
    </row>
    <row r="6372" spans="1:7" ht="15.5" hidden="1" x14ac:dyDescent="0.35">
      <c r="A6372" t="s">
        <v>187</v>
      </c>
      <c r="B6372" t="s">
        <v>353</v>
      </c>
      <c r="C6372">
        <v>91510</v>
      </c>
      <c r="D6372">
        <v>2020</v>
      </c>
      <c r="E6372">
        <v>3</v>
      </c>
      <c r="F6372">
        <v>190.68</v>
      </c>
      <c r="G6372">
        <v>23</v>
      </c>
    </row>
    <row r="6373" spans="1:7" ht="15.5" hidden="1" x14ac:dyDescent="0.35">
      <c r="A6373" t="s">
        <v>187</v>
      </c>
      <c r="B6373" t="s">
        <v>353</v>
      </c>
      <c r="C6373">
        <v>91510</v>
      </c>
      <c r="D6373">
        <v>2020</v>
      </c>
      <c r="E6373">
        <v>4</v>
      </c>
      <c r="F6373">
        <v>0</v>
      </c>
      <c r="G6373">
        <v>0</v>
      </c>
    </row>
    <row r="6374" spans="1:7" ht="15.5" hidden="1" x14ac:dyDescent="0.35">
      <c r="A6374" t="s">
        <v>187</v>
      </c>
      <c r="B6374" t="s">
        <v>353</v>
      </c>
      <c r="C6374">
        <v>91510</v>
      </c>
      <c r="D6374">
        <v>2020</v>
      </c>
      <c r="E6374">
        <v>5</v>
      </c>
      <c r="F6374">
        <v>0</v>
      </c>
      <c r="G6374">
        <v>0</v>
      </c>
    </row>
    <row r="6375" spans="1:7" ht="15.5" hidden="1" x14ac:dyDescent="0.35">
      <c r="A6375" t="s">
        <v>187</v>
      </c>
      <c r="B6375" t="s">
        <v>353</v>
      </c>
      <c r="C6375">
        <v>91510</v>
      </c>
      <c r="D6375">
        <v>2020</v>
      </c>
      <c r="E6375">
        <v>6</v>
      </c>
      <c r="F6375">
        <v>0</v>
      </c>
      <c r="G6375">
        <v>0</v>
      </c>
    </row>
    <row r="6376" spans="1:7" ht="15.5" hidden="1" x14ac:dyDescent="0.35">
      <c r="A6376" t="s">
        <v>187</v>
      </c>
      <c r="B6376" t="s">
        <v>353</v>
      </c>
      <c r="C6376">
        <v>91510</v>
      </c>
      <c r="D6376">
        <v>2020</v>
      </c>
      <c r="E6376">
        <v>7</v>
      </c>
      <c r="F6376">
        <v>39.97</v>
      </c>
      <c r="G6376">
        <v>7</v>
      </c>
    </row>
    <row r="6377" spans="1:7" ht="15.5" hidden="1" x14ac:dyDescent="0.35">
      <c r="A6377" t="s">
        <v>187</v>
      </c>
      <c r="B6377" t="s">
        <v>353</v>
      </c>
      <c r="C6377">
        <v>91510</v>
      </c>
      <c r="D6377">
        <v>2020</v>
      </c>
      <c r="E6377">
        <v>8</v>
      </c>
      <c r="F6377">
        <v>141.47</v>
      </c>
      <c r="G6377">
        <v>18</v>
      </c>
    </row>
    <row r="6378" spans="1:7" ht="15.5" hidden="1" x14ac:dyDescent="0.35">
      <c r="A6378" t="s">
        <v>187</v>
      </c>
      <c r="B6378" t="s">
        <v>353</v>
      </c>
      <c r="C6378">
        <v>91510</v>
      </c>
      <c r="D6378">
        <v>2020</v>
      </c>
      <c r="E6378">
        <v>9</v>
      </c>
      <c r="F6378">
        <v>103.58</v>
      </c>
      <c r="G6378">
        <v>16</v>
      </c>
    </row>
    <row r="6379" spans="1:7" ht="15.5" hidden="1" x14ac:dyDescent="0.35">
      <c r="A6379" t="s">
        <v>187</v>
      </c>
      <c r="B6379" t="s">
        <v>353</v>
      </c>
      <c r="C6379">
        <v>91510</v>
      </c>
      <c r="D6379">
        <v>2020</v>
      </c>
      <c r="E6379">
        <v>10</v>
      </c>
      <c r="F6379">
        <v>124.05</v>
      </c>
      <c r="G6379">
        <v>22</v>
      </c>
    </row>
    <row r="6380" spans="1:7" ht="15.5" hidden="1" x14ac:dyDescent="0.35">
      <c r="A6380" t="s">
        <v>187</v>
      </c>
      <c r="B6380" t="s">
        <v>353</v>
      </c>
      <c r="C6380">
        <v>91510</v>
      </c>
      <c r="D6380">
        <v>2020</v>
      </c>
      <c r="E6380">
        <v>11</v>
      </c>
      <c r="F6380">
        <v>180.58</v>
      </c>
      <c r="G6380">
        <v>36</v>
      </c>
    </row>
    <row r="6381" spans="1:7" ht="15.5" hidden="1" x14ac:dyDescent="0.35">
      <c r="A6381" t="s">
        <v>187</v>
      </c>
      <c r="B6381" t="s">
        <v>353</v>
      </c>
      <c r="C6381">
        <v>91510</v>
      </c>
      <c r="D6381">
        <v>2020</v>
      </c>
      <c r="E6381">
        <v>12</v>
      </c>
      <c r="F6381">
        <v>233.55</v>
      </c>
      <c r="G6381">
        <v>42</v>
      </c>
    </row>
    <row r="6382" spans="1:7" ht="15.5" hidden="1" x14ac:dyDescent="0.35">
      <c r="A6382" t="s">
        <v>187</v>
      </c>
      <c r="B6382" t="s">
        <v>353</v>
      </c>
      <c r="C6382">
        <v>91510</v>
      </c>
      <c r="D6382">
        <v>2021</v>
      </c>
      <c r="E6382">
        <v>1</v>
      </c>
      <c r="F6382">
        <v>196.09</v>
      </c>
      <c r="G6382">
        <v>35</v>
      </c>
    </row>
    <row r="6383" spans="1:7" ht="15.5" hidden="1" x14ac:dyDescent="0.35">
      <c r="A6383" t="s">
        <v>187</v>
      </c>
      <c r="B6383" t="s">
        <v>353</v>
      </c>
      <c r="C6383">
        <v>91510</v>
      </c>
      <c r="D6383">
        <v>2021</v>
      </c>
      <c r="E6383">
        <v>2</v>
      </c>
      <c r="F6383">
        <v>29.98</v>
      </c>
      <c r="G6383">
        <v>10</v>
      </c>
    </row>
    <row r="6384" spans="1:7" ht="15.5" hidden="1" x14ac:dyDescent="0.35">
      <c r="A6384" t="s">
        <v>187</v>
      </c>
      <c r="B6384" t="s">
        <v>353</v>
      </c>
      <c r="C6384">
        <v>91510</v>
      </c>
      <c r="D6384">
        <v>2021</v>
      </c>
      <c r="E6384">
        <v>3</v>
      </c>
      <c r="F6384">
        <v>153.30000000000001</v>
      </c>
      <c r="G6384">
        <v>32</v>
      </c>
    </row>
    <row r="6385" spans="1:7" ht="15.5" hidden="1" x14ac:dyDescent="0.35">
      <c r="A6385" t="s">
        <v>187</v>
      </c>
      <c r="B6385" t="s">
        <v>353</v>
      </c>
      <c r="C6385">
        <v>91510</v>
      </c>
      <c r="D6385">
        <v>2021</v>
      </c>
      <c r="E6385">
        <v>4</v>
      </c>
      <c r="F6385">
        <v>84.4</v>
      </c>
      <c r="G6385">
        <v>24</v>
      </c>
    </row>
    <row r="6386" spans="1:7" ht="15.5" hidden="1" x14ac:dyDescent="0.35">
      <c r="A6386" t="s">
        <v>187</v>
      </c>
      <c r="B6386" t="s">
        <v>353</v>
      </c>
      <c r="C6386">
        <v>91510</v>
      </c>
      <c r="D6386">
        <v>2021</v>
      </c>
      <c r="E6386">
        <v>5</v>
      </c>
      <c r="F6386">
        <v>155.97999999999999</v>
      </c>
      <c r="G6386">
        <v>33.54</v>
      </c>
    </row>
    <row r="6387" spans="1:7" ht="15.5" hidden="1" x14ac:dyDescent="0.35">
      <c r="A6387" t="s">
        <v>187</v>
      </c>
      <c r="B6387" t="s">
        <v>353</v>
      </c>
      <c r="C6387">
        <v>91510</v>
      </c>
      <c r="D6387">
        <v>2021</v>
      </c>
      <c r="E6387">
        <v>6</v>
      </c>
      <c r="F6387">
        <v>150.94</v>
      </c>
      <c r="G6387">
        <v>32.46</v>
      </c>
    </row>
    <row r="6388" spans="1:7" ht="15.5" hidden="1" x14ac:dyDescent="0.35">
      <c r="A6388" t="s">
        <v>187</v>
      </c>
      <c r="B6388" t="s">
        <v>353</v>
      </c>
      <c r="C6388">
        <v>91510</v>
      </c>
      <c r="D6388">
        <v>2021</v>
      </c>
      <c r="E6388">
        <v>7</v>
      </c>
      <c r="F6388">
        <v>246.83</v>
      </c>
      <c r="G6388">
        <v>37</v>
      </c>
    </row>
    <row r="6389" spans="1:7" ht="15.5" hidden="1" x14ac:dyDescent="0.35">
      <c r="A6389" t="s">
        <v>187</v>
      </c>
      <c r="B6389" t="s">
        <v>353</v>
      </c>
      <c r="C6389">
        <v>91510</v>
      </c>
      <c r="D6389">
        <v>2021</v>
      </c>
      <c r="E6389">
        <v>8</v>
      </c>
      <c r="F6389">
        <v>322.75</v>
      </c>
      <c r="G6389">
        <v>43</v>
      </c>
    </row>
    <row r="6390" spans="1:7" ht="15.5" hidden="1" x14ac:dyDescent="0.35">
      <c r="A6390" t="s">
        <v>187</v>
      </c>
      <c r="B6390" t="s">
        <v>353</v>
      </c>
      <c r="C6390">
        <v>91510</v>
      </c>
      <c r="D6390">
        <v>2021</v>
      </c>
      <c r="E6390">
        <v>9</v>
      </c>
      <c r="F6390">
        <v>252.57</v>
      </c>
      <c r="G6390">
        <v>39</v>
      </c>
    </row>
    <row r="6391" spans="1:7" ht="15.5" hidden="1" x14ac:dyDescent="0.35">
      <c r="A6391" t="s">
        <v>187</v>
      </c>
      <c r="B6391" t="s">
        <v>353</v>
      </c>
      <c r="C6391">
        <v>91510</v>
      </c>
      <c r="D6391">
        <v>2021</v>
      </c>
      <c r="E6391">
        <v>10</v>
      </c>
      <c r="F6391">
        <v>271.60000000000002</v>
      </c>
      <c r="G6391">
        <v>57</v>
      </c>
    </row>
    <row r="6392" spans="1:7" ht="15.5" hidden="1" x14ac:dyDescent="0.35">
      <c r="A6392" t="s">
        <v>187</v>
      </c>
      <c r="B6392" t="s">
        <v>353</v>
      </c>
      <c r="C6392">
        <v>91510</v>
      </c>
      <c r="D6392">
        <v>2021</v>
      </c>
      <c r="E6392">
        <v>11</v>
      </c>
      <c r="F6392">
        <v>390.45</v>
      </c>
      <c r="G6392">
        <v>37</v>
      </c>
    </row>
    <row r="6393" spans="1:7" ht="15.5" hidden="1" x14ac:dyDescent="0.35">
      <c r="A6393" t="s">
        <v>187</v>
      </c>
      <c r="B6393" t="s">
        <v>353</v>
      </c>
      <c r="C6393">
        <v>91510</v>
      </c>
      <c r="D6393">
        <v>2021</v>
      </c>
      <c r="E6393">
        <v>12</v>
      </c>
      <c r="F6393">
        <v>339.75</v>
      </c>
      <c r="G6393">
        <v>57</v>
      </c>
    </row>
    <row r="6394" spans="1:7" ht="15.5" hidden="1" x14ac:dyDescent="0.35">
      <c r="A6394" t="s">
        <v>187</v>
      </c>
      <c r="B6394" t="s">
        <v>353</v>
      </c>
      <c r="C6394">
        <v>91510</v>
      </c>
      <c r="D6394">
        <v>2022</v>
      </c>
      <c r="E6394">
        <v>1</v>
      </c>
      <c r="F6394">
        <v>388.86</v>
      </c>
      <c r="G6394">
        <v>46</v>
      </c>
    </row>
    <row r="6395" spans="1:7" ht="15.5" hidden="1" x14ac:dyDescent="0.35">
      <c r="A6395" t="s">
        <v>187</v>
      </c>
      <c r="B6395" t="s">
        <v>353</v>
      </c>
      <c r="C6395">
        <v>91510</v>
      </c>
      <c r="D6395">
        <v>2022</v>
      </c>
      <c r="E6395">
        <v>2</v>
      </c>
      <c r="F6395">
        <v>326</v>
      </c>
      <c r="G6395">
        <v>38</v>
      </c>
    </row>
    <row r="6396" spans="1:7" ht="15.5" hidden="1" x14ac:dyDescent="0.35">
      <c r="A6396" t="s">
        <v>187</v>
      </c>
      <c r="B6396" t="s">
        <v>353</v>
      </c>
      <c r="C6396">
        <v>91510</v>
      </c>
      <c r="D6396">
        <v>2022</v>
      </c>
      <c r="E6396">
        <v>3</v>
      </c>
      <c r="F6396">
        <v>400.1</v>
      </c>
      <c r="G6396">
        <v>42</v>
      </c>
    </row>
    <row r="6397" spans="1:7" ht="15.5" hidden="1" x14ac:dyDescent="0.35">
      <c r="A6397" t="s">
        <v>187</v>
      </c>
      <c r="B6397" t="s">
        <v>353</v>
      </c>
      <c r="C6397">
        <v>91510</v>
      </c>
      <c r="D6397">
        <v>2022</v>
      </c>
      <c r="E6397">
        <v>4</v>
      </c>
      <c r="F6397">
        <v>329.62</v>
      </c>
      <c r="G6397">
        <v>37</v>
      </c>
    </row>
    <row r="6398" spans="1:7" ht="15.5" hidden="1" x14ac:dyDescent="0.35">
      <c r="A6398" t="s">
        <v>187</v>
      </c>
      <c r="B6398" t="s">
        <v>353</v>
      </c>
      <c r="C6398">
        <v>91510</v>
      </c>
      <c r="D6398">
        <v>2022</v>
      </c>
      <c r="E6398">
        <v>5</v>
      </c>
      <c r="F6398">
        <v>357.55</v>
      </c>
      <c r="G6398">
        <v>31</v>
      </c>
    </row>
    <row r="6399" spans="1:7" ht="15.5" hidden="1" x14ac:dyDescent="0.35">
      <c r="A6399" t="s">
        <v>187</v>
      </c>
      <c r="B6399" t="s">
        <v>353</v>
      </c>
      <c r="C6399">
        <v>91510</v>
      </c>
      <c r="D6399">
        <v>2022</v>
      </c>
      <c r="E6399">
        <v>6</v>
      </c>
      <c r="F6399">
        <v>345.63</v>
      </c>
      <c r="G6399">
        <v>30</v>
      </c>
    </row>
    <row r="6400" spans="1:7" ht="15.5" hidden="1" x14ac:dyDescent="0.35">
      <c r="A6400" t="s">
        <v>187</v>
      </c>
      <c r="B6400" t="s">
        <v>353</v>
      </c>
      <c r="C6400">
        <v>91510</v>
      </c>
      <c r="D6400">
        <v>2022</v>
      </c>
      <c r="E6400">
        <v>7</v>
      </c>
      <c r="F6400">
        <v>416.39</v>
      </c>
      <c r="G6400">
        <v>37</v>
      </c>
    </row>
    <row r="6401" spans="1:7" ht="15.5" hidden="1" x14ac:dyDescent="0.35">
      <c r="A6401" t="s">
        <v>187</v>
      </c>
      <c r="B6401" t="s">
        <v>353</v>
      </c>
      <c r="C6401">
        <v>91510</v>
      </c>
      <c r="D6401">
        <v>2022</v>
      </c>
      <c r="E6401">
        <v>8</v>
      </c>
      <c r="F6401">
        <v>359.37</v>
      </c>
      <c r="G6401">
        <v>31</v>
      </c>
    </row>
    <row r="6402" spans="1:7" ht="15.5" hidden="1" x14ac:dyDescent="0.35">
      <c r="A6402" t="s">
        <v>187</v>
      </c>
      <c r="B6402" t="s">
        <v>353</v>
      </c>
      <c r="C6402">
        <v>91510</v>
      </c>
      <c r="D6402">
        <v>2022</v>
      </c>
      <c r="E6402">
        <v>9</v>
      </c>
      <c r="F6402">
        <v>218.45</v>
      </c>
      <c r="G6402">
        <v>23</v>
      </c>
    </row>
    <row r="6403" spans="1:7" ht="15.5" hidden="1" x14ac:dyDescent="0.35">
      <c r="A6403" t="s">
        <v>187</v>
      </c>
      <c r="B6403" t="s">
        <v>353</v>
      </c>
      <c r="C6403">
        <v>91510</v>
      </c>
      <c r="D6403">
        <v>2022</v>
      </c>
      <c r="E6403">
        <v>10</v>
      </c>
      <c r="F6403">
        <v>330.06</v>
      </c>
      <c r="G6403">
        <v>32</v>
      </c>
    </row>
    <row r="6404" spans="1:7" ht="15.5" hidden="1" x14ac:dyDescent="0.35">
      <c r="A6404" t="s">
        <v>187</v>
      </c>
      <c r="B6404" t="s">
        <v>353</v>
      </c>
      <c r="C6404">
        <v>91510</v>
      </c>
      <c r="D6404">
        <v>2022</v>
      </c>
      <c r="E6404">
        <v>11</v>
      </c>
      <c r="F6404">
        <v>408.99</v>
      </c>
      <c r="G6404">
        <v>35</v>
      </c>
    </row>
    <row r="6405" spans="1:7" ht="15.5" hidden="1" x14ac:dyDescent="0.35">
      <c r="A6405" t="s">
        <v>187</v>
      </c>
      <c r="B6405" t="s">
        <v>353</v>
      </c>
      <c r="C6405">
        <v>91510</v>
      </c>
      <c r="D6405">
        <v>2022</v>
      </c>
      <c r="E6405">
        <v>12</v>
      </c>
      <c r="F6405">
        <v>363.5</v>
      </c>
      <c r="G6405">
        <v>34</v>
      </c>
    </row>
    <row r="6406" spans="1:7" ht="15.5" hidden="1" x14ac:dyDescent="0.35">
      <c r="A6406" t="s">
        <v>187</v>
      </c>
      <c r="B6406" t="s">
        <v>353</v>
      </c>
      <c r="C6406">
        <v>91510</v>
      </c>
      <c r="D6406">
        <v>2023</v>
      </c>
      <c r="E6406">
        <v>1</v>
      </c>
      <c r="F6406">
        <v>416.05</v>
      </c>
      <c r="G6406">
        <v>46</v>
      </c>
    </row>
    <row r="6407" spans="1:7" ht="15.5" hidden="1" x14ac:dyDescent="0.35">
      <c r="A6407" t="s">
        <v>187</v>
      </c>
      <c r="B6407" t="s">
        <v>353</v>
      </c>
      <c r="C6407">
        <v>91510</v>
      </c>
      <c r="D6407">
        <v>2023</v>
      </c>
      <c r="E6407">
        <v>2</v>
      </c>
      <c r="F6407">
        <v>78.760000000000005</v>
      </c>
      <c r="G6407">
        <v>7</v>
      </c>
    </row>
    <row r="6408" spans="1:7" ht="15.5" hidden="1" x14ac:dyDescent="0.35">
      <c r="A6408" t="s">
        <v>187</v>
      </c>
      <c r="B6408" t="s">
        <v>353</v>
      </c>
      <c r="C6408">
        <v>91510</v>
      </c>
      <c r="D6408">
        <v>2023</v>
      </c>
      <c r="E6408">
        <v>3</v>
      </c>
      <c r="F6408">
        <v>304.14</v>
      </c>
      <c r="G6408">
        <v>31</v>
      </c>
    </row>
    <row r="6409" spans="1:7" ht="15.5" hidden="1" x14ac:dyDescent="0.35">
      <c r="A6409" t="s">
        <v>187</v>
      </c>
      <c r="B6409" t="s">
        <v>353</v>
      </c>
      <c r="C6409">
        <v>91510</v>
      </c>
      <c r="D6409">
        <v>2023</v>
      </c>
      <c r="E6409">
        <v>4</v>
      </c>
      <c r="F6409">
        <v>359.86</v>
      </c>
      <c r="G6409">
        <v>35</v>
      </c>
    </row>
    <row r="6410" spans="1:7" ht="15.5" hidden="1" x14ac:dyDescent="0.35">
      <c r="A6410" t="s">
        <v>187</v>
      </c>
      <c r="B6410" t="s">
        <v>353</v>
      </c>
      <c r="C6410">
        <v>91510</v>
      </c>
      <c r="D6410">
        <v>2023</v>
      </c>
      <c r="E6410">
        <v>5</v>
      </c>
      <c r="F6410">
        <v>402</v>
      </c>
      <c r="G6410">
        <v>34</v>
      </c>
    </row>
    <row r="6411" spans="1:7" ht="15.5" hidden="1" x14ac:dyDescent="0.35">
      <c r="A6411" t="s">
        <v>187</v>
      </c>
      <c r="B6411" t="s">
        <v>353</v>
      </c>
      <c r="C6411">
        <v>91510</v>
      </c>
      <c r="D6411">
        <v>2023</v>
      </c>
      <c r="E6411">
        <v>6</v>
      </c>
      <c r="F6411">
        <v>421.52</v>
      </c>
      <c r="G6411">
        <v>58</v>
      </c>
    </row>
    <row r="6412" spans="1:7" ht="15.5" hidden="1" x14ac:dyDescent="0.35">
      <c r="A6412" t="s">
        <v>187</v>
      </c>
      <c r="B6412" t="s">
        <v>353</v>
      </c>
      <c r="C6412">
        <v>91510</v>
      </c>
      <c r="D6412">
        <v>2023</v>
      </c>
      <c r="E6412">
        <v>7</v>
      </c>
      <c r="F6412">
        <v>29.28</v>
      </c>
      <c r="G6412">
        <v>2.65</v>
      </c>
    </row>
    <row r="6413" spans="1:7" ht="15.5" hidden="1" x14ac:dyDescent="0.35">
      <c r="A6413" t="s">
        <v>187</v>
      </c>
      <c r="B6413" t="s">
        <v>353</v>
      </c>
      <c r="C6413">
        <v>91510</v>
      </c>
      <c r="D6413">
        <v>2023</v>
      </c>
      <c r="E6413">
        <v>8</v>
      </c>
      <c r="F6413">
        <v>0</v>
      </c>
      <c r="G6413">
        <v>0</v>
      </c>
    </row>
    <row r="6414" spans="1:7" ht="15.5" hidden="1" x14ac:dyDescent="0.35">
      <c r="A6414" t="s">
        <v>187</v>
      </c>
      <c r="B6414" t="s">
        <v>353</v>
      </c>
      <c r="C6414">
        <v>91510</v>
      </c>
      <c r="D6414">
        <v>2023</v>
      </c>
      <c r="E6414">
        <v>9</v>
      </c>
      <c r="F6414">
        <v>0</v>
      </c>
      <c r="G6414">
        <v>0</v>
      </c>
    </row>
    <row r="6415" spans="1:7" ht="15.5" hidden="1" x14ac:dyDescent="0.35">
      <c r="A6415" t="s">
        <v>187</v>
      </c>
      <c r="B6415" t="s">
        <v>353</v>
      </c>
      <c r="C6415">
        <v>91510</v>
      </c>
      <c r="D6415">
        <v>2023</v>
      </c>
      <c r="E6415">
        <v>10</v>
      </c>
      <c r="F6415">
        <v>0</v>
      </c>
      <c r="G6415">
        <v>0</v>
      </c>
    </row>
    <row r="6416" spans="1:7" ht="15.5" hidden="1" x14ac:dyDescent="0.35">
      <c r="A6416" t="s">
        <v>187</v>
      </c>
      <c r="B6416" t="s">
        <v>353</v>
      </c>
      <c r="C6416">
        <v>91510</v>
      </c>
      <c r="D6416">
        <v>2023</v>
      </c>
      <c r="E6416">
        <v>11</v>
      </c>
      <c r="F6416">
        <v>0</v>
      </c>
      <c r="G6416">
        <v>0</v>
      </c>
    </row>
    <row r="6417" spans="1:7" ht="15.5" hidden="1" x14ac:dyDescent="0.35">
      <c r="A6417" t="s">
        <v>187</v>
      </c>
      <c r="B6417" t="s">
        <v>353</v>
      </c>
      <c r="C6417">
        <v>91510</v>
      </c>
      <c r="D6417">
        <v>2023</v>
      </c>
      <c r="E6417">
        <v>12</v>
      </c>
      <c r="F6417">
        <v>0</v>
      </c>
      <c r="G6417">
        <v>0</v>
      </c>
    </row>
    <row r="6418" spans="1:7" ht="15.5" hidden="1" x14ac:dyDescent="0.35">
      <c r="A6418" t="s">
        <v>187</v>
      </c>
      <c r="B6418" t="s">
        <v>353</v>
      </c>
      <c r="C6418">
        <v>91510</v>
      </c>
      <c r="D6418">
        <v>2024</v>
      </c>
      <c r="E6418">
        <v>1</v>
      </c>
      <c r="F6418">
        <v>0</v>
      </c>
      <c r="G6418">
        <v>0</v>
      </c>
    </row>
    <row r="6419" spans="1:7" ht="15.5" hidden="1" x14ac:dyDescent="0.35">
      <c r="A6419" t="s">
        <v>187</v>
      </c>
      <c r="B6419" t="s">
        <v>353</v>
      </c>
      <c r="C6419">
        <v>91510</v>
      </c>
      <c r="D6419">
        <v>2024</v>
      </c>
      <c r="E6419">
        <v>2</v>
      </c>
      <c r="F6419">
        <v>0</v>
      </c>
      <c r="G6419">
        <v>0</v>
      </c>
    </row>
    <row r="6420" spans="1:7" ht="15.5" hidden="1" x14ac:dyDescent="0.35">
      <c r="A6420" t="s">
        <v>187</v>
      </c>
      <c r="B6420" t="s">
        <v>353</v>
      </c>
      <c r="C6420">
        <v>91510</v>
      </c>
      <c r="D6420">
        <v>2024</v>
      </c>
      <c r="E6420">
        <v>3</v>
      </c>
      <c r="F6420">
        <v>0</v>
      </c>
      <c r="G6420">
        <v>0</v>
      </c>
    </row>
    <row r="6421" spans="1:7" ht="15.5" hidden="1" x14ac:dyDescent="0.35">
      <c r="A6421" t="s">
        <v>187</v>
      </c>
      <c r="B6421" t="s">
        <v>353</v>
      </c>
      <c r="C6421">
        <v>91510</v>
      </c>
      <c r="D6421">
        <v>2024</v>
      </c>
      <c r="E6421">
        <v>4</v>
      </c>
      <c r="F6421">
        <v>0</v>
      </c>
      <c r="G6421">
        <v>0</v>
      </c>
    </row>
    <row r="6422" spans="1:7" ht="15.5" hidden="1" x14ac:dyDescent="0.35">
      <c r="A6422" t="s">
        <v>187</v>
      </c>
      <c r="B6422" t="s">
        <v>353</v>
      </c>
      <c r="C6422">
        <v>91510</v>
      </c>
      <c r="D6422">
        <v>2024</v>
      </c>
      <c r="E6422">
        <v>5</v>
      </c>
      <c r="F6422">
        <v>0</v>
      </c>
      <c r="G6422">
        <v>0</v>
      </c>
    </row>
    <row r="6423" spans="1:7" ht="15.5" hidden="1" x14ac:dyDescent="0.35">
      <c r="A6423" t="s">
        <v>187</v>
      </c>
      <c r="B6423" t="s">
        <v>353</v>
      </c>
      <c r="C6423">
        <v>91510</v>
      </c>
      <c r="D6423">
        <v>2024</v>
      </c>
      <c r="E6423">
        <v>6</v>
      </c>
      <c r="F6423">
        <v>0</v>
      </c>
      <c r="G6423">
        <v>0</v>
      </c>
    </row>
    <row r="6424" spans="1:7" ht="15.5" hidden="1" x14ac:dyDescent="0.35">
      <c r="A6424" t="s">
        <v>187</v>
      </c>
      <c r="B6424" t="s">
        <v>353</v>
      </c>
      <c r="C6424">
        <v>91510</v>
      </c>
      <c r="D6424">
        <v>2024</v>
      </c>
      <c r="E6424">
        <v>7</v>
      </c>
      <c r="F6424">
        <v>0</v>
      </c>
      <c r="G6424">
        <v>0</v>
      </c>
    </row>
    <row r="6425" spans="1:7" ht="15.5" hidden="1" x14ac:dyDescent="0.35">
      <c r="A6425" t="s">
        <v>187</v>
      </c>
      <c r="B6425" t="s">
        <v>353</v>
      </c>
      <c r="C6425">
        <v>91510</v>
      </c>
      <c r="D6425">
        <v>2024</v>
      </c>
      <c r="E6425">
        <v>8</v>
      </c>
      <c r="F6425">
        <v>0</v>
      </c>
      <c r="G6425">
        <v>0</v>
      </c>
    </row>
    <row r="6426" spans="1:7" ht="15.5" hidden="1" x14ac:dyDescent="0.35">
      <c r="A6426" t="s">
        <v>187</v>
      </c>
      <c r="B6426" t="s">
        <v>353</v>
      </c>
      <c r="C6426">
        <v>91510</v>
      </c>
      <c r="D6426">
        <v>2024</v>
      </c>
      <c r="E6426">
        <v>9</v>
      </c>
      <c r="F6426">
        <v>0</v>
      </c>
      <c r="G6426">
        <v>0</v>
      </c>
    </row>
    <row r="6427" spans="1:7" ht="15.5" hidden="1" x14ac:dyDescent="0.35">
      <c r="A6427" t="s">
        <v>187</v>
      </c>
      <c r="B6427" t="s">
        <v>353</v>
      </c>
      <c r="C6427">
        <v>91510</v>
      </c>
      <c r="D6427">
        <v>2024</v>
      </c>
      <c r="E6427">
        <v>10</v>
      </c>
      <c r="F6427">
        <v>0</v>
      </c>
      <c r="G6427">
        <v>0</v>
      </c>
    </row>
    <row r="6428" spans="1:7" ht="15.5" hidden="1" x14ac:dyDescent="0.35">
      <c r="A6428" t="s">
        <v>187</v>
      </c>
      <c r="B6428" t="s">
        <v>353</v>
      </c>
      <c r="C6428">
        <v>91510</v>
      </c>
      <c r="D6428">
        <v>2024</v>
      </c>
      <c r="E6428">
        <v>11</v>
      </c>
      <c r="F6428">
        <v>0</v>
      </c>
      <c r="G6428">
        <v>0</v>
      </c>
    </row>
    <row r="6429" spans="1:7" ht="15.5" hidden="1" x14ac:dyDescent="0.35">
      <c r="A6429" t="s">
        <v>187</v>
      </c>
      <c r="B6429" t="s">
        <v>353</v>
      </c>
      <c r="C6429">
        <v>91510</v>
      </c>
      <c r="D6429">
        <v>2024</v>
      </c>
      <c r="E6429">
        <v>12</v>
      </c>
      <c r="F6429">
        <v>0</v>
      </c>
      <c r="G6429">
        <v>0</v>
      </c>
    </row>
    <row r="6430" spans="1:7" ht="15.5" x14ac:dyDescent="0.35">
      <c r="A6430" t="s">
        <v>187</v>
      </c>
      <c r="B6430" t="s">
        <v>353</v>
      </c>
      <c r="C6430">
        <v>91510</v>
      </c>
      <c r="D6430">
        <v>2025</v>
      </c>
      <c r="E6430">
        <v>1</v>
      </c>
      <c r="F6430">
        <v>301.92</v>
      </c>
      <c r="G6430">
        <v>46.27</v>
      </c>
    </row>
    <row r="6431" spans="1:7" ht="15.5" x14ac:dyDescent="0.35">
      <c r="A6431" t="s">
        <v>187</v>
      </c>
      <c r="B6431" t="s">
        <v>353</v>
      </c>
      <c r="C6431">
        <v>91510</v>
      </c>
      <c r="D6431">
        <v>2025</v>
      </c>
      <c r="E6431">
        <v>2</v>
      </c>
      <c r="F6431">
        <v>372.93</v>
      </c>
      <c r="G6431">
        <v>54</v>
      </c>
    </row>
    <row r="6432" spans="1:7" ht="15.5" x14ac:dyDescent="0.35">
      <c r="A6432" t="s">
        <v>187</v>
      </c>
      <c r="B6432" t="s">
        <v>353</v>
      </c>
      <c r="C6432">
        <v>91510</v>
      </c>
      <c r="D6432">
        <v>2025</v>
      </c>
      <c r="E6432">
        <v>3</v>
      </c>
      <c r="F6432">
        <v>389.05</v>
      </c>
      <c r="G6432">
        <v>57</v>
      </c>
    </row>
    <row r="6433" spans="1:7" ht="15.5" x14ac:dyDescent="0.35">
      <c r="A6433" t="s">
        <v>187</v>
      </c>
      <c r="B6433" t="s">
        <v>353</v>
      </c>
      <c r="C6433">
        <v>91510</v>
      </c>
      <c r="D6433">
        <v>2025</v>
      </c>
      <c r="E6433">
        <v>4</v>
      </c>
      <c r="F6433">
        <v>67.680000000000007</v>
      </c>
      <c r="G6433">
        <v>10</v>
      </c>
    </row>
    <row r="6434" spans="1:7" ht="15.5" x14ac:dyDescent="0.35">
      <c r="A6434" t="s">
        <v>187</v>
      </c>
      <c r="B6434" t="s">
        <v>353</v>
      </c>
      <c r="C6434">
        <v>91510</v>
      </c>
      <c r="D6434">
        <v>2025</v>
      </c>
      <c r="E6434">
        <v>5</v>
      </c>
      <c r="F6434">
        <v>0</v>
      </c>
      <c r="G6434">
        <v>0</v>
      </c>
    </row>
    <row r="6435" spans="1:7" ht="15.5" x14ac:dyDescent="0.35">
      <c r="A6435" t="s">
        <v>187</v>
      </c>
      <c r="B6435" t="s">
        <v>353</v>
      </c>
      <c r="C6435">
        <v>91510</v>
      </c>
      <c r="D6435">
        <v>2025</v>
      </c>
      <c r="E6435">
        <v>6</v>
      </c>
      <c r="F6435">
        <v>65.05</v>
      </c>
      <c r="G6435">
        <v>13</v>
      </c>
    </row>
    <row r="6436" spans="1:7" ht="15.5" x14ac:dyDescent="0.35">
      <c r="A6436" t="s">
        <v>187</v>
      </c>
      <c r="B6436" t="s">
        <v>353</v>
      </c>
      <c r="C6436">
        <v>91510</v>
      </c>
      <c r="D6436">
        <v>2025</v>
      </c>
      <c r="E6436">
        <v>7</v>
      </c>
      <c r="F6436">
        <v>439.05</v>
      </c>
      <c r="G6436">
        <v>79</v>
      </c>
    </row>
    <row r="6437" spans="1:7" ht="15.5" x14ac:dyDescent="0.35">
      <c r="A6437" t="s">
        <v>187</v>
      </c>
      <c r="B6437" t="s">
        <v>353</v>
      </c>
      <c r="C6437">
        <v>91510</v>
      </c>
      <c r="D6437">
        <v>2025</v>
      </c>
      <c r="E6437">
        <v>8</v>
      </c>
      <c r="F6437">
        <v>411.37</v>
      </c>
      <c r="G6437">
        <v>66</v>
      </c>
    </row>
    <row r="6438" spans="1:7" ht="15.5" x14ac:dyDescent="0.35">
      <c r="A6438" t="s">
        <v>187</v>
      </c>
      <c r="B6438" t="s">
        <v>353</v>
      </c>
      <c r="C6438">
        <v>91510</v>
      </c>
      <c r="D6438">
        <v>2025</v>
      </c>
      <c r="E6438">
        <v>9</v>
      </c>
      <c r="F6438">
        <v>427.05</v>
      </c>
      <c r="G6438">
        <v>67</v>
      </c>
    </row>
    <row r="6439" spans="1:7" ht="15.5" x14ac:dyDescent="0.35">
      <c r="A6439" t="s">
        <v>187</v>
      </c>
      <c r="B6439" t="s">
        <v>353</v>
      </c>
      <c r="C6439">
        <v>91510</v>
      </c>
      <c r="D6439">
        <v>2025</v>
      </c>
      <c r="E6439">
        <v>10</v>
      </c>
      <c r="F6439">
        <v>435.42</v>
      </c>
      <c r="G6439">
        <v>65</v>
      </c>
    </row>
    <row r="6440" spans="1:7" ht="15.5" x14ac:dyDescent="0.35">
      <c r="A6440" t="s">
        <v>187</v>
      </c>
      <c r="B6440" t="s">
        <v>353</v>
      </c>
      <c r="C6440">
        <v>91510</v>
      </c>
      <c r="D6440">
        <v>2025</v>
      </c>
      <c r="E6440">
        <v>11</v>
      </c>
      <c r="F6440">
        <v>404.76</v>
      </c>
      <c r="G6440">
        <v>56</v>
      </c>
    </row>
    <row r="6441" spans="1:7" ht="15.5" hidden="1" x14ac:dyDescent="0.35">
      <c r="A6441" t="s">
        <v>187</v>
      </c>
      <c r="B6441" t="s">
        <v>353</v>
      </c>
      <c r="C6441">
        <v>91511</v>
      </c>
      <c r="D6441">
        <v>2018</v>
      </c>
      <c r="E6441">
        <v>6</v>
      </c>
      <c r="F6441">
        <v>0</v>
      </c>
      <c r="G6441">
        <v>0</v>
      </c>
    </row>
    <row r="6442" spans="1:7" ht="15.5" hidden="1" x14ac:dyDescent="0.35">
      <c r="A6442" t="s">
        <v>187</v>
      </c>
      <c r="B6442" t="s">
        <v>353</v>
      </c>
      <c r="C6442">
        <v>91511</v>
      </c>
      <c r="D6442">
        <v>2018</v>
      </c>
      <c r="E6442">
        <v>7</v>
      </c>
      <c r="F6442">
        <v>346.7</v>
      </c>
      <c r="G6442">
        <v>49</v>
      </c>
    </row>
    <row r="6443" spans="1:7" ht="15.5" hidden="1" x14ac:dyDescent="0.35">
      <c r="A6443" t="s">
        <v>187</v>
      </c>
      <c r="B6443" t="s">
        <v>353</v>
      </c>
      <c r="C6443">
        <v>91511</v>
      </c>
      <c r="D6443">
        <v>2018</v>
      </c>
      <c r="E6443">
        <v>8</v>
      </c>
      <c r="F6443">
        <v>366.85</v>
      </c>
      <c r="G6443">
        <v>48</v>
      </c>
    </row>
    <row r="6444" spans="1:7" ht="15.5" hidden="1" x14ac:dyDescent="0.35">
      <c r="A6444" t="s">
        <v>187</v>
      </c>
      <c r="B6444" t="s">
        <v>353</v>
      </c>
      <c r="C6444">
        <v>91511</v>
      </c>
      <c r="D6444">
        <v>2018</v>
      </c>
      <c r="E6444">
        <v>9</v>
      </c>
      <c r="F6444">
        <v>342.87</v>
      </c>
      <c r="G6444">
        <v>52.13</v>
      </c>
    </row>
    <row r="6445" spans="1:7" ht="15.5" hidden="1" x14ac:dyDescent="0.35">
      <c r="A6445" t="s">
        <v>187</v>
      </c>
      <c r="B6445" t="s">
        <v>353</v>
      </c>
      <c r="C6445">
        <v>91511</v>
      </c>
      <c r="D6445">
        <v>2018</v>
      </c>
      <c r="E6445">
        <v>10</v>
      </c>
      <c r="F6445">
        <v>354.3</v>
      </c>
      <c r="G6445">
        <v>53.87</v>
      </c>
    </row>
    <row r="6446" spans="1:7" ht="15.5" hidden="1" x14ac:dyDescent="0.35">
      <c r="A6446" t="s">
        <v>187</v>
      </c>
      <c r="B6446" t="s">
        <v>353</v>
      </c>
      <c r="C6446">
        <v>91511</v>
      </c>
      <c r="D6446">
        <v>2018</v>
      </c>
      <c r="E6446">
        <v>11</v>
      </c>
      <c r="F6446">
        <v>368.31</v>
      </c>
      <c r="G6446">
        <v>45</v>
      </c>
    </row>
    <row r="6447" spans="1:7" ht="15.5" hidden="1" x14ac:dyDescent="0.35">
      <c r="A6447" t="s">
        <v>187</v>
      </c>
      <c r="B6447" t="s">
        <v>353</v>
      </c>
      <c r="C6447">
        <v>91511</v>
      </c>
      <c r="D6447">
        <v>2018</v>
      </c>
      <c r="E6447">
        <v>12</v>
      </c>
      <c r="F6447">
        <v>466.22</v>
      </c>
      <c r="G6447">
        <v>58</v>
      </c>
    </row>
    <row r="6448" spans="1:7" ht="15.5" hidden="1" x14ac:dyDescent="0.35">
      <c r="A6448" t="s">
        <v>187</v>
      </c>
      <c r="B6448" t="s">
        <v>353</v>
      </c>
      <c r="C6448">
        <v>91511</v>
      </c>
      <c r="D6448">
        <v>2019</v>
      </c>
      <c r="E6448">
        <v>1</v>
      </c>
      <c r="F6448">
        <v>421.35</v>
      </c>
      <c r="G6448">
        <v>49</v>
      </c>
    </row>
    <row r="6449" spans="1:7" ht="15.5" hidden="1" x14ac:dyDescent="0.35">
      <c r="A6449" t="s">
        <v>187</v>
      </c>
      <c r="B6449" t="s">
        <v>353</v>
      </c>
      <c r="C6449">
        <v>91511</v>
      </c>
      <c r="D6449">
        <v>2019</v>
      </c>
      <c r="E6449">
        <v>2</v>
      </c>
      <c r="F6449">
        <v>411.8</v>
      </c>
      <c r="G6449">
        <v>49</v>
      </c>
    </row>
    <row r="6450" spans="1:7" ht="15.5" hidden="1" x14ac:dyDescent="0.35">
      <c r="A6450" t="s">
        <v>187</v>
      </c>
      <c r="B6450" t="s">
        <v>353</v>
      </c>
      <c r="C6450">
        <v>91511</v>
      </c>
      <c r="D6450">
        <v>2019</v>
      </c>
      <c r="E6450">
        <v>3</v>
      </c>
      <c r="F6450">
        <v>391.78</v>
      </c>
      <c r="G6450">
        <v>50</v>
      </c>
    </row>
    <row r="6451" spans="1:7" ht="15.5" hidden="1" x14ac:dyDescent="0.35">
      <c r="A6451" t="s">
        <v>187</v>
      </c>
      <c r="B6451" t="s">
        <v>353</v>
      </c>
      <c r="C6451">
        <v>91511</v>
      </c>
      <c r="D6451">
        <v>2019</v>
      </c>
      <c r="E6451">
        <v>4</v>
      </c>
      <c r="F6451">
        <v>362</v>
      </c>
      <c r="G6451">
        <v>51</v>
      </c>
    </row>
    <row r="6452" spans="1:7" ht="15.5" hidden="1" x14ac:dyDescent="0.35">
      <c r="A6452" t="s">
        <v>187</v>
      </c>
      <c r="B6452" t="s">
        <v>353</v>
      </c>
      <c r="C6452">
        <v>91511</v>
      </c>
      <c r="D6452">
        <v>2019</v>
      </c>
      <c r="E6452">
        <v>5</v>
      </c>
      <c r="F6452">
        <v>328.54</v>
      </c>
      <c r="G6452">
        <v>44</v>
      </c>
    </row>
    <row r="6453" spans="1:7" ht="15.5" hidden="1" x14ac:dyDescent="0.35">
      <c r="A6453" t="s">
        <v>187</v>
      </c>
      <c r="B6453" t="s">
        <v>353</v>
      </c>
      <c r="C6453">
        <v>91511</v>
      </c>
      <c r="D6453">
        <v>2019</v>
      </c>
      <c r="E6453">
        <v>6</v>
      </c>
      <c r="F6453">
        <v>367.03</v>
      </c>
      <c r="G6453">
        <v>44</v>
      </c>
    </row>
    <row r="6454" spans="1:7" ht="15.5" hidden="1" x14ac:dyDescent="0.35">
      <c r="A6454" t="s">
        <v>187</v>
      </c>
      <c r="B6454" t="s">
        <v>353</v>
      </c>
      <c r="C6454">
        <v>91511</v>
      </c>
      <c r="D6454">
        <v>2019</v>
      </c>
      <c r="E6454">
        <v>7</v>
      </c>
      <c r="F6454">
        <v>448.18</v>
      </c>
      <c r="G6454">
        <v>49</v>
      </c>
    </row>
    <row r="6455" spans="1:7" ht="15.5" hidden="1" x14ac:dyDescent="0.35">
      <c r="A6455" t="s">
        <v>187</v>
      </c>
      <c r="B6455" t="s">
        <v>353</v>
      </c>
      <c r="C6455">
        <v>91511</v>
      </c>
      <c r="D6455">
        <v>2019</v>
      </c>
      <c r="E6455">
        <v>8</v>
      </c>
      <c r="F6455">
        <v>454.4</v>
      </c>
      <c r="G6455">
        <v>42</v>
      </c>
    </row>
    <row r="6456" spans="1:7" ht="15.5" hidden="1" x14ac:dyDescent="0.35">
      <c r="A6456" t="s">
        <v>187</v>
      </c>
      <c r="B6456" t="s">
        <v>353</v>
      </c>
      <c r="C6456">
        <v>91511</v>
      </c>
      <c r="D6456">
        <v>2019</v>
      </c>
      <c r="E6456">
        <v>9</v>
      </c>
      <c r="F6456">
        <v>369.29</v>
      </c>
      <c r="G6456">
        <v>36</v>
      </c>
    </row>
    <row r="6457" spans="1:7" ht="15.5" hidden="1" x14ac:dyDescent="0.35">
      <c r="A6457" t="s">
        <v>187</v>
      </c>
      <c r="B6457" t="s">
        <v>353</v>
      </c>
      <c r="C6457">
        <v>91511</v>
      </c>
      <c r="D6457">
        <v>2019</v>
      </c>
      <c r="E6457">
        <v>10</v>
      </c>
      <c r="F6457">
        <v>423.36</v>
      </c>
      <c r="G6457">
        <v>51</v>
      </c>
    </row>
    <row r="6458" spans="1:7" ht="15.5" hidden="1" x14ac:dyDescent="0.35">
      <c r="A6458" t="s">
        <v>187</v>
      </c>
      <c r="B6458" t="s">
        <v>353</v>
      </c>
      <c r="C6458">
        <v>91511</v>
      </c>
      <c r="D6458">
        <v>2019</v>
      </c>
      <c r="E6458">
        <v>11</v>
      </c>
      <c r="F6458">
        <v>444.64</v>
      </c>
      <c r="G6458">
        <v>43</v>
      </c>
    </row>
    <row r="6459" spans="1:7" ht="15.5" hidden="1" x14ac:dyDescent="0.35">
      <c r="A6459" t="s">
        <v>187</v>
      </c>
      <c r="B6459" t="s">
        <v>353</v>
      </c>
      <c r="C6459">
        <v>91511</v>
      </c>
      <c r="D6459">
        <v>2019</v>
      </c>
      <c r="E6459">
        <v>12</v>
      </c>
      <c r="F6459">
        <v>427.18</v>
      </c>
      <c r="G6459">
        <v>46</v>
      </c>
    </row>
    <row r="6460" spans="1:7" ht="15.5" hidden="1" x14ac:dyDescent="0.35">
      <c r="A6460" t="s">
        <v>187</v>
      </c>
      <c r="B6460" t="s">
        <v>353</v>
      </c>
      <c r="C6460">
        <v>91511</v>
      </c>
      <c r="D6460">
        <v>2020</v>
      </c>
      <c r="E6460">
        <v>1</v>
      </c>
      <c r="F6460">
        <v>414.01</v>
      </c>
      <c r="G6460">
        <v>39.78</v>
      </c>
    </row>
    <row r="6461" spans="1:7" ht="15.5" hidden="1" x14ac:dyDescent="0.35">
      <c r="A6461" t="s">
        <v>187</v>
      </c>
      <c r="B6461" t="s">
        <v>353</v>
      </c>
      <c r="C6461">
        <v>91511</v>
      </c>
      <c r="D6461">
        <v>2020</v>
      </c>
      <c r="E6461">
        <v>2</v>
      </c>
      <c r="F6461">
        <v>387.29</v>
      </c>
      <c r="G6461">
        <v>37.22</v>
      </c>
    </row>
    <row r="6462" spans="1:7" ht="15.5" hidden="1" x14ac:dyDescent="0.35">
      <c r="A6462" t="s">
        <v>187</v>
      </c>
      <c r="B6462" t="s">
        <v>353</v>
      </c>
      <c r="C6462">
        <v>91511</v>
      </c>
      <c r="D6462">
        <v>2020</v>
      </c>
      <c r="E6462">
        <v>3</v>
      </c>
      <c r="F6462">
        <v>298.26</v>
      </c>
      <c r="G6462">
        <v>31</v>
      </c>
    </row>
    <row r="6463" spans="1:7" ht="15.5" hidden="1" x14ac:dyDescent="0.35">
      <c r="A6463" t="s">
        <v>187</v>
      </c>
      <c r="B6463" t="s">
        <v>353</v>
      </c>
      <c r="C6463">
        <v>91511</v>
      </c>
      <c r="D6463">
        <v>2020</v>
      </c>
      <c r="E6463">
        <v>4</v>
      </c>
      <c r="F6463">
        <v>0</v>
      </c>
      <c r="G6463">
        <v>0</v>
      </c>
    </row>
    <row r="6464" spans="1:7" ht="15.5" hidden="1" x14ac:dyDescent="0.35">
      <c r="A6464" t="s">
        <v>187</v>
      </c>
      <c r="B6464" t="s">
        <v>353</v>
      </c>
      <c r="C6464">
        <v>91511</v>
      </c>
      <c r="D6464">
        <v>2020</v>
      </c>
      <c r="E6464">
        <v>5</v>
      </c>
      <c r="F6464">
        <v>0</v>
      </c>
      <c r="G6464">
        <v>0</v>
      </c>
    </row>
    <row r="6465" spans="1:7" ht="15.5" hidden="1" x14ac:dyDescent="0.35">
      <c r="A6465" t="s">
        <v>187</v>
      </c>
      <c r="B6465" t="s">
        <v>353</v>
      </c>
      <c r="C6465">
        <v>91511</v>
      </c>
      <c r="D6465">
        <v>2020</v>
      </c>
      <c r="E6465">
        <v>6</v>
      </c>
      <c r="F6465">
        <v>0</v>
      </c>
      <c r="G6465">
        <v>0</v>
      </c>
    </row>
    <row r="6466" spans="1:7" ht="15.5" hidden="1" x14ac:dyDescent="0.35">
      <c r="A6466" t="s">
        <v>187</v>
      </c>
      <c r="B6466" t="s">
        <v>353</v>
      </c>
      <c r="C6466">
        <v>91511</v>
      </c>
      <c r="D6466">
        <v>2020</v>
      </c>
      <c r="E6466">
        <v>7</v>
      </c>
      <c r="F6466">
        <v>0</v>
      </c>
      <c r="G6466">
        <v>0</v>
      </c>
    </row>
    <row r="6467" spans="1:7" ht="15.5" hidden="1" x14ac:dyDescent="0.35">
      <c r="A6467" t="s">
        <v>187</v>
      </c>
      <c r="B6467" t="s">
        <v>353</v>
      </c>
      <c r="C6467">
        <v>91511</v>
      </c>
      <c r="D6467">
        <v>2020</v>
      </c>
      <c r="E6467">
        <v>8</v>
      </c>
      <c r="F6467">
        <v>0</v>
      </c>
      <c r="G6467">
        <v>0</v>
      </c>
    </row>
    <row r="6468" spans="1:7" ht="15.5" hidden="1" x14ac:dyDescent="0.35">
      <c r="A6468" t="s">
        <v>187</v>
      </c>
      <c r="B6468" t="s">
        <v>353</v>
      </c>
      <c r="C6468">
        <v>91511</v>
      </c>
      <c r="D6468">
        <v>2020</v>
      </c>
      <c r="E6468">
        <v>9</v>
      </c>
      <c r="F6468">
        <v>0</v>
      </c>
      <c r="G6468">
        <v>0</v>
      </c>
    </row>
    <row r="6469" spans="1:7" ht="15.5" hidden="1" x14ac:dyDescent="0.35">
      <c r="A6469" t="s">
        <v>187</v>
      </c>
      <c r="B6469" t="s">
        <v>353</v>
      </c>
      <c r="C6469">
        <v>91511</v>
      </c>
      <c r="D6469">
        <v>2020</v>
      </c>
      <c r="E6469">
        <v>10</v>
      </c>
      <c r="F6469">
        <v>0</v>
      </c>
      <c r="G6469">
        <v>0</v>
      </c>
    </row>
    <row r="6470" spans="1:7" ht="15.5" hidden="1" x14ac:dyDescent="0.35">
      <c r="A6470" t="s">
        <v>187</v>
      </c>
      <c r="B6470" t="s">
        <v>353</v>
      </c>
      <c r="C6470">
        <v>91511</v>
      </c>
      <c r="D6470">
        <v>2020</v>
      </c>
      <c r="E6470">
        <v>11</v>
      </c>
      <c r="F6470">
        <v>0</v>
      </c>
      <c r="G6470">
        <v>0</v>
      </c>
    </row>
    <row r="6471" spans="1:7" ht="15.5" hidden="1" x14ac:dyDescent="0.35">
      <c r="A6471" t="s">
        <v>187</v>
      </c>
      <c r="B6471" t="s">
        <v>353</v>
      </c>
      <c r="C6471">
        <v>91511</v>
      </c>
      <c r="D6471">
        <v>2020</v>
      </c>
      <c r="E6471">
        <v>12</v>
      </c>
      <c r="F6471">
        <v>0</v>
      </c>
      <c r="G6471">
        <v>0</v>
      </c>
    </row>
    <row r="6472" spans="1:7" ht="15.5" hidden="1" x14ac:dyDescent="0.35">
      <c r="A6472" t="s">
        <v>187</v>
      </c>
      <c r="B6472" t="s">
        <v>353</v>
      </c>
      <c r="C6472">
        <v>91511</v>
      </c>
      <c r="D6472">
        <v>2021</v>
      </c>
      <c r="E6472">
        <v>4</v>
      </c>
      <c r="F6472">
        <v>15.75</v>
      </c>
      <c r="G6472">
        <v>30</v>
      </c>
    </row>
    <row r="6473" spans="1:7" ht="15.5" hidden="1" x14ac:dyDescent="0.35">
      <c r="A6473" t="s">
        <v>187</v>
      </c>
      <c r="B6473" t="s">
        <v>353</v>
      </c>
      <c r="C6473">
        <v>91511</v>
      </c>
      <c r="D6473">
        <v>2021</v>
      </c>
      <c r="E6473">
        <v>5</v>
      </c>
      <c r="F6473">
        <v>66.849999999999994</v>
      </c>
      <c r="G6473">
        <v>15.75</v>
      </c>
    </row>
    <row r="6474" spans="1:7" ht="15.5" hidden="1" x14ac:dyDescent="0.35">
      <c r="A6474" t="s">
        <v>187</v>
      </c>
      <c r="B6474" t="s">
        <v>353</v>
      </c>
      <c r="C6474">
        <v>91511</v>
      </c>
      <c r="D6474">
        <v>2021</v>
      </c>
      <c r="E6474">
        <v>6</v>
      </c>
      <c r="F6474">
        <v>64.7</v>
      </c>
      <c r="G6474">
        <v>15.25</v>
      </c>
    </row>
    <row r="6475" spans="1:7" ht="15.5" hidden="1" x14ac:dyDescent="0.35">
      <c r="A6475" t="s">
        <v>187</v>
      </c>
      <c r="B6475" t="s">
        <v>353</v>
      </c>
      <c r="C6475">
        <v>91511</v>
      </c>
      <c r="D6475">
        <v>2021</v>
      </c>
      <c r="E6475">
        <v>7</v>
      </c>
      <c r="F6475">
        <v>144.84</v>
      </c>
      <c r="G6475">
        <v>34</v>
      </c>
    </row>
    <row r="6476" spans="1:7" ht="15.5" hidden="1" x14ac:dyDescent="0.35">
      <c r="A6476" t="s">
        <v>187</v>
      </c>
      <c r="B6476" t="s">
        <v>353</v>
      </c>
      <c r="C6476">
        <v>91511</v>
      </c>
      <c r="D6476">
        <v>2021</v>
      </c>
      <c r="E6476">
        <v>8</v>
      </c>
      <c r="F6476">
        <v>230.41</v>
      </c>
      <c r="G6476">
        <v>40</v>
      </c>
    </row>
    <row r="6477" spans="1:7" ht="15.5" hidden="1" x14ac:dyDescent="0.35">
      <c r="A6477" t="s">
        <v>187</v>
      </c>
      <c r="B6477" t="s">
        <v>353</v>
      </c>
      <c r="C6477">
        <v>91511</v>
      </c>
      <c r="D6477">
        <v>2021</v>
      </c>
      <c r="E6477">
        <v>9</v>
      </c>
      <c r="F6477">
        <v>233.94</v>
      </c>
      <c r="G6477">
        <v>32</v>
      </c>
    </row>
    <row r="6478" spans="1:7" ht="15.5" hidden="1" x14ac:dyDescent="0.35">
      <c r="A6478" t="s">
        <v>187</v>
      </c>
      <c r="B6478" t="s">
        <v>353</v>
      </c>
      <c r="C6478">
        <v>91511</v>
      </c>
      <c r="D6478">
        <v>2021</v>
      </c>
      <c r="E6478">
        <v>10</v>
      </c>
      <c r="F6478">
        <v>261.89999999999998</v>
      </c>
      <c r="G6478">
        <v>34</v>
      </c>
    </row>
    <row r="6479" spans="1:7" ht="15.5" hidden="1" x14ac:dyDescent="0.35">
      <c r="A6479" t="s">
        <v>187</v>
      </c>
      <c r="B6479" t="s">
        <v>353</v>
      </c>
      <c r="C6479">
        <v>91511</v>
      </c>
      <c r="D6479">
        <v>2021</v>
      </c>
      <c r="E6479">
        <v>11</v>
      </c>
      <c r="F6479">
        <v>144.02000000000001</v>
      </c>
      <c r="G6479">
        <v>46</v>
      </c>
    </row>
    <row r="6480" spans="1:7" ht="15.5" hidden="1" x14ac:dyDescent="0.35">
      <c r="A6480" t="s">
        <v>187</v>
      </c>
      <c r="B6480" t="s">
        <v>353</v>
      </c>
      <c r="C6480">
        <v>91511</v>
      </c>
      <c r="D6480">
        <v>2021</v>
      </c>
      <c r="E6480">
        <v>12</v>
      </c>
      <c r="F6480">
        <v>344.46</v>
      </c>
      <c r="G6480">
        <v>42</v>
      </c>
    </row>
    <row r="6481" spans="1:7" ht="15.5" hidden="1" x14ac:dyDescent="0.35">
      <c r="A6481" t="s">
        <v>187</v>
      </c>
      <c r="B6481" t="s">
        <v>353</v>
      </c>
      <c r="C6481">
        <v>91511</v>
      </c>
      <c r="D6481">
        <v>2022</v>
      </c>
      <c r="E6481">
        <v>1</v>
      </c>
      <c r="F6481">
        <v>363.07</v>
      </c>
      <c r="G6481">
        <v>43</v>
      </c>
    </row>
    <row r="6482" spans="1:7" ht="15.5" hidden="1" x14ac:dyDescent="0.35">
      <c r="A6482" t="s">
        <v>187</v>
      </c>
      <c r="B6482" t="s">
        <v>353</v>
      </c>
      <c r="C6482">
        <v>91511</v>
      </c>
      <c r="D6482">
        <v>2022</v>
      </c>
      <c r="E6482">
        <v>2</v>
      </c>
      <c r="F6482">
        <v>314.98</v>
      </c>
      <c r="G6482">
        <v>56</v>
      </c>
    </row>
    <row r="6483" spans="1:7" ht="15.5" hidden="1" x14ac:dyDescent="0.35">
      <c r="A6483" t="s">
        <v>187</v>
      </c>
      <c r="B6483" t="s">
        <v>353</v>
      </c>
      <c r="C6483">
        <v>91511</v>
      </c>
      <c r="D6483">
        <v>2022</v>
      </c>
      <c r="E6483">
        <v>3</v>
      </c>
      <c r="F6483">
        <v>324.32</v>
      </c>
      <c r="G6483">
        <v>34</v>
      </c>
    </row>
    <row r="6484" spans="1:7" ht="15.5" hidden="1" x14ac:dyDescent="0.35">
      <c r="A6484" t="s">
        <v>187</v>
      </c>
      <c r="B6484" t="s">
        <v>353</v>
      </c>
      <c r="C6484">
        <v>91511</v>
      </c>
      <c r="D6484">
        <v>2022</v>
      </c>
      <c r="E6484">
        <v>4</v>
      </c>
      <c r="F6484">
        <v>376.65</v>
      </c>
      <c r="G6484">
        <v>32</v>
      </c>
    </row>
    <row r="6485" spans="1:7" ht="15.5" hidden="1" x14ac:dyDescent="0.35">
      <c r="A6485" t="s">
        <v>187</v>
      </c>
      <c r="B6485" t="s">
        <v>353</v>
      </c>
      <c r="C6485">
        <v>91511</v>
      </c>
      <c r="D6485">
        <v>2022</v>
      </c>
      <c r="E6485">
        <v>5</v>
      </c>
      <c r="F6485">
        <v>398.1</v>
      </c>
      <c r="G6485">
        <v>29</v>
      </c>
    </row>
    <row r="6486" spans="1:7" ht="15.5" hidden="1" x14ac:dyDescent="0.35">
      <c r="A6486" t="s">
        <v>187</v>
      </c>
      <c r="B6486" t="s">
        <v>353</v>
      </c>
      <c r="C6486">
        <v>91511</v>
      </c>
      <c r="D6486">
        <v>2022</v>
      </c>
      <c r="E6486">
        <v>6</v>
      </c>
      <c r="F6486">
        <v>384.9</v>
      </c>
      <c r="G6486">
        <v>33</v>
      </c>
    </row>
    <row r="6487" spans="1:7" ht="15.5" hidden="1" x14ac:dyDescent="0.35">
      <c r="A6487" t="s">
        <v>187</v>
      </c>
      <c r="B6487" t="s">
        <v>353</v>
      </c>
      <c r="C6487">
        <v>91511</v>
      </c>
      <c r="D6487">
        <v>2022</v>
      </c>
      <c r="E6487">
        <v>7</v>
      </c>
      <c r="F6487">
        <v>392.84</v>
      </c>
      <c r="G6487">
        <v>36</v>
      </c>
    </row>
    <row r="6488" spans="1:7" ht="15.5" hidden="1" x14ac:dyDescent="0.35">
      <c r="A6488" t="s">
        <v>187</v>
      </c>
      <c r="B6488" t="s">
        <v>353</v>
      </c>
      <c r="C6488">
        <v>91511</v>
      </c>
      <c r="D6488">
        <v>2022</v>
      </c>
      <c r="E6488">
        <v>8</v>
      </c>
      <c r="F6488">
        <v>385.81</v>
      </c>
      <c r="G6488">
        <v>34</v>
      </c>
    </row>
    <row r="6489" spans="1:7" ht="15.5" hidden="1" x14ac:dyDescent="0.35">
      <c r="A6489" t="s">
        <v>187</v>
      </c>
      <c r="B6489" t="s">
        <v>353</v>
      </c>
      <c r="C6489">
        <v>91511</v>
      </c>
      <c r="D6489">
        <v>2022</v>
      </c>
      <c r="E6489">
        <v>9</v>
      </c>
      <c r="F6489">
        <v>267.87</v>
      </c>
      <c r="G6489">
        <v>30</v>
      </c>
    </row>
    <row r="6490" spans="1:7" ht="15.5" hidden="1" x14ac:dyDescent="0.35">
      <c r="A6490" t="s">
        <v>187</v>
      </c>
      <c r="B6490" t="s">
        <v>353</v>
      </c>
      <c r="C6490">
        <v>91511</v>
      </c>
      <c r="D6490">
        <v>2022</v>
      </c>
      <c r="E6490">
        <v>10</v>
      </c>
      <c r="F6490">
        <v>375.75</v>
      </c>
      <c r="G6490">
        <v>32</v>
      </c>
    </row>
    <row r="6491" spans="1:7" ht="15.5" hidden="1" x14ac:dyDescent="0.35">
      <c r="A6491" t="s">
        <v>187</v>
      </c>
      <c r="B6491" t="s">
        <v>353</v>
      </c>
      <c r="C6491">
        <v>91511</v>
      </c>
      <c r="D6491">
        <v>2022</v>
      </c>
      <c r="E6491">
        <v>11</v>
      </c>
      <c r="F6491">
        <v>382.6</v>
      </c>
      <c r="G6491">
        <v>40</v>
      </c>
    </row>
    <row r="6492" spans="1:7" ht="15.5" hidden="1" x14ac:dyDescent="0.35">
      <c r="A6492" t="s">
        <v>187</v>
      </c>
      <c r="B6492" t="s">
        <v>353</v>
      </c>
      <c r="C6492">
        <v>91511</v>
      </c>
      <c r="D6492">
        <v>2022</v>
      </c>
      <c r="E6492">
        <v>12</v>
      </c>
      <c r="F6492">
        <v>483.61</v>
      </c>
      <c r="G6492">
        <v>50</v>
      </c>
    </row>
    <row r="6493" spans="1:7" ht="15.5" hidden="1" x14ac:dyDescent="0.35">
      <c r="A6493" t="s">
        <v>187</v>
      </c>
      <c r="B6493" t="s">
        <v>353</v>
      </c>
      <c r="C6493">
        <v>91511</v>
      </c>
      <c r="D6493">
        <v>2023</v>
      </c>
      <c r="E6493">
        <v>1</v>
      </c>
      <c r="F6493">
        <v>153.76</v>
      </c>
      <c r="G6493">
        <v>17.41</v>
      </c>
    </row>
    <row r="6494" spans="1:7" ht="15.5" hidden="1" x14ac:dyDescent="0.35">
      <c r="A6494" t="s">
        <v>187</v>
      </c>
      <c r="B6494" t="s">
        <v>353</v>
      </c>
      <c r="C6494">
        <v>91511</v>
      </c>
      <c r="D6494">
        <v>2023</v>
      </c>
      <c r="E6494">
        <v>2</v>
      </c>
      <c r="F6494">
        <v>0</v>
      </c>
      <c r="G6494">
        <v>0</v>
      </c>
    </row>
    <row r="6495" spans="1:7" ht="15.5" hidden="1" x14ac:dyDescent="0.35">
      <c r="A6495" t="s">
        <v>187</v>
      </c>
      <c r="B6495" t="s">
        <v>353</v>
      </c>
      <c r="C6495">
        <v>91511</v>
      </c>
      <c r="D6495">
        <v>2023</v>
      </c>
      <c r="E6495">
        <v>3</v>
      </c>
      <c r="F6495">
        <v>0</v>
      </c>
      <c r="G6495">
        <v>0</v>
      </c>
    </row>
    <row r="6496" spans="1:7" ht="15.5" hidden="1" x14ac:dyDescent="0.35">
      <c r="A6496" t="s">
        <v>187</v>
      </c>
      <c r="B6496" t="s">
        <v>353</v>
      </c>
      <c r="C6496">
        <v>91511</v>
      </c>
      <c r="D6496">
        <v>2023</v>
      </c>
      <c r="E6496">
        <v>4</v>
      </c>
      <c r="F6496">
        <v>0</v>
      </c>
      <c r="G6496">
        <v>0</v>
      </c>
    </row>
    <row r="6497" spans="1:7" ht="15.5" hidden="1" x14ac:dyDescent="0.35">
      <c r="A6497" t="s">
        <v>187</v>
      </c>
      <c r="B6497" t="s">
        <v>353</v>
      </c>
      <c r="C6497">
        <v>91511</v>
      </c>
      <c r="D6497">
        <v>2023</v>
      </c>
      <c r="E6497">
        <v>5</v>
      </c>
      <c r="F6497">
        <v>0</v>
      </c>
      <c r="G6497">
        <v>0</v>
      </c>
    </row>
    <row r="6498" spans="1:7" ht="15.5" hidden="1" x14ac:dyDescent="0.35">
      <c r="A6498" t="s">
        <v>187</v>
      </c>
      <c r="B6498" t="s">
        <v>353</v>
      </c>
      <c r="C6498">
        <v>91511</v>
      </c>
      <c r="D6498">
        <v>2023</v>
      </c>
      <c r="E6498">
        <v>6</v>
      </c>
      <c r="F6498">
        <v>0</v>
      </c>
      <c r="G6498">
        <v>0</v>
      </c>
    </row>
    <row r="6499" spans="1:7" ht="15.5" hidden="1" x14ac:dyDescent="0.35">
      <c r="A6499" t="s">
        <v>187</v>
      </c>
      <c r="B6499" t="s">
        <v>353</v>
      </c>
      <c r="C6499">
        <v>91511</v>
      </c>
      <c r="D6499">
        <v>2023</v>
      </c>
      <c r="E6499">
        <v>7</v>
      </c>
      <c r="F6499">
        <v>0</v>
      </c>
      <c r="G6499">
        <v>0</v>
      </c>
    </row>
    <row r="6500" spans="1:7" ht="15.5" hidden="1" x14ac:dyDescent="0.35">
      <c r="A6500" t="s">
        <v>187</v>
      </c>
      <c r="B6500" t="s">
        <v>353</v>
      </c>
      <c r="C6500">
        <v>91511</v>
      </c>
      <c r="D6500">
        <v>2023</v>
      </c>
      <c r="E6500">
        <v>8</v>
      </c>
      <c r="F6500">
        <v>0</v>
      </c>
      <c r="G6500">
        <v>0</v>
      </c>
    </row>
    <row r="6501" spans="1:7" ht="15.5" hidden="1" x14ac:dyDescent="0.35">
      <c r="A6501" t="s">
        <v>187</v>
      </c>
      <c r="B6501" t="s">
        <v>353</v>
      </c>
      <c r="C6501">
        <v>91511</v>
      </c>
      <c r="D6501">
        <v>2023</v>
      </c>
      <c r="E6501">
        <v>9</v>
      </c>
      <c r="F6501">
        <v>0</v>
      </c>
      <c r="G6501">
        <v>0</v>
      </c>
    </row>
    <row r="6502" spans="1:7" ht="15.5" hidden="1" x14ac:dyDescent="0.35">
      <c r="A6502" t="s">
        <v>187</v>
      </c>
      <c r="B6502" t="s">
        <v>353</v>
      </c>
      <c r="C6502">
        <v>91511</v>
      </c>
      <c r="D6502">
        <v>2023</v>
      </c>
      <c r="E6502">
        <v>10</v>
      </c>
      <c r="F6502">
        <v>173.34</v>
      </c>
      <c r="G6502">
        <v>14.81</v>
      </c>
    </row>
    <row r="6503" spans="1:7" ht="15.5" hidden="1" x14ac:dyDescent="0.35">
      <c r="A6503" t="s">
        <v>187</v>
      </c>
      <c r="B6503" t="s">
        <v>353</v>
      </c>
      <c r="C6503">
        <v>91511</v>
      </c>
      <c r="D6503">
        <v>2023</v>
      </c>
      <c r="E6503">
        <v>11</v>
      </c>
      <c r="F6503">
        <v>412.83</v>
      </c>
      <c r="G6503">
        <v>42</v>
      </c>
    </row>
    <row r="6504" spans="1:7" ht="15.5" hidden="1" x14ac:dyDescent="0.35">
      <c r="A6504" t="s">
        <v>187</v>
      </c>
      <c r="B6504" t="s">
        <v>353</v>
      </c>
      <c r="C6504">
        <v>91511</v>
      </c>
      <c r="D6504">
        <v>2023</v>
      </c>
      <c r="E6504">
        <v>12</v>
      </c>
      <c r="F6504">
        <v>465.53</v>
      </c>
      <c r="G6504">
        <v>43</v>
      </c>
    </row>
    <row r="6505" spans="1:7" ht="15.5" hidden="1" x14ac:dyDescent="0.35">
      <c r="A6505" t="s">
        <v>187</v>
      </c>
      <c r="B6505" t="s">
        <v>353</v>
      </c>
      <c r="C6505">
        <v>91511</v>
      </c>
      <c r="D6505">
        <v>2024</v>
      </c>
      <c r="E6505">
        <v>1</v>
      </c>
      <c r="F6505">
        <v>454.04</v>
      </c>
      <c r="G6505">
        <v>45</v>
      </c>
    </row>
    <row r="6506" spans="1:7" ht="15.5" hidden="1" x14ac:dyDescent="0.35">
      <c r="A6506" t="s">
        <v>187</v>
      </c>
      <c r="B6506" t="s">
        <v>353</v>
      </c>
      <c r="C6506">
        <v>91511</v>
      </c>
      <c r="D6506">
        <v>2024</v>
      </c>
      <c r="E6506">
        <v>2</v>
      </c>
      <c r="F6506">
        <v>441</v>
      </c>
      <c r="G6506">
        <v>42</v>
      </c>
    </row>
    <row r="6507" spans="1:7" ht="15.5" hidden="1" x14ac:dyDescent="0.35">
      <c r="A6507" t="s">
        <v>187</v>
      </c>
      <c r="B6507" t="s">
        <v>353</v>
      </c>
      <c r="C6507">
        <v>91511</v>
      </c>
      <c r="D6507">
        <v>2024</v>
      </c>
      <c r="E6507">
        <v>3</v>
      </c>
      <c r="F6507">
        <v>438.75</v>
      </c>
      <c r="G6507">
        <v>39</v>
      </c>
    </row>
    <row r="6508" spans="1:7" ht="15.5" hidden="1" x14ac:dyDescent="0.35">
      <c r="A6508" t="s">
        <v>187</v>
      </c>
      <c r="B6508" t="s">
        <v>353</v>
      </c>
      <c r="C6508">
        <v>91511</v>
      </c>
      <c r="D6508">
        <v>2024</v>
      </c>
      <c r="E6508">
        <v>4</v>
      </c>
      <c r="F6508">
        <v>440.91</v>
      </c>
      <c r="G6508">
        <v>42</v>
      </c>
    </row>
    <row r="6509" spans="1:7" ht="15.5" hidden="1" x14ac:dyDescent="0.35">
      <c r="A6509" t="s">
        <v>187</v>
      </c>
      <c r="B6509" t="s">
        <v>353</v>
      </c>
      <c r="C6509">
        <v>91511</v>
      </c>
      <c r="D6509">
        <v>2024</v>
      </c>
      <c r="E6509">
        <v>5</v>
      </c>
      <c r="F6509">
        <v>448.24</v>
      </c>
      <c r="G6509">
        <v>46</v>
      </c>
    </row>
    <row r="6510" spans="1:7" ht="15.5" hidden="1" x14ac:dyDescent="0.35">
      <c r="A6510" t="s">
        <v>187</v>
      </c>
      <c r="B6510" t="s">
        <v>353</v>
      </c>
      <c r="C6510">
        <v>91511</v>
      </c>
      <c r="D6510">
        <v>2024</v>
      </c>
      <c r="E6510">
        <v>6</v>
      </c>
      <c r="F6510">
        <v>405.49</v>
      </c>
      <c r="G6510">
        <v>46</v>
      </c>
    </row>
    <row r="6511" spans="1:7" ht="15.5" hidden="1" x14ac:dyDescent="0.35">
      <c r="A6511" t="s">
        <v>187</v>
      </c>
      <c r="B6511" t="s">
        <v>353</v>
      </c>
      <c r="C6511">
        <v>91511</v>
      </c>
      <c r="D6511">
        <v>2024</v>
      </c>
      <c r="E6511">
        <v>7</v>
      </c>
      <c r="F6511">
        <v>496.6</v>
      </c>
      <c r="G6511">
        <v>45</v>
      </c>
    </row>
    <row r="6512" spans="1:7" ht="15.5" hidden="1" x14ac:dyDescent="0.35">
      <c r="A6512" t="s">
        <v>187</v>
      </c>
      <c r="B6512" t="s">
        <v>353</v>
      </c>
      <c r="C6512">
        <v>91511</v>
      </c>
      <c r="D6512">
        <v>2024</v>
      </c>
      <c r="E6512">
        <v>8</v>
      </c>
      <c r="F6512">
        <v>452.58</v>
      </c>
      <c r="G6512">
        <v>45</v>
      </c>
    </row>
    <row r="6513" spans="1:7" ht="15.5" hidden="1" x14ac:dyDescent="0.35">
      <c r="A6513" t="s">
        <v>187</v>
      </c>
      <c r="B6513" t="s">
        <v>353</v>
      </c>
      <c r="C6513">
        <v>91511</v>
      </c>
      <c r="D6513">
        <v>2024</v>
      </c>
      <c r="E6513">
        <v>9</v>
      </c>
      <c r="F6513">
        <v>444.46</v>
      </c>
      <c r="G6513">
        <v>42</v>
      </c>
    </row>
    <row r="6514" spans="1:7" ht="15.5" hidden="1" x14ac:dyDescent="0.35">
      <c r="A6514" t="s">
        <v>187</v>
      </c>
      <c r="B6514" t="s">
        <v>353</v>
      </c>
      <c r="C6514">
        <v>91511</v>
      </c>
      <c r="D6514">
        <v>2024</v>
      </c>
      <c r="E6514">
        <v>10</v>
      </c>
      <c r="F6514">
        <v>397.55</v>
      </c>
      <c r="G6514">
        <v>40</v>
      </c>
    </row>
    <row r="6515" spans="1:7" ht="15.5" hidden="1" x14ac:dyDescent="0.35">
      <c r="A6515" t="s">
        <v>187</v>
      </c>
      <c r="B6515" t="s">
        <v>353</v>
      </c>
      <c r="C6515">
        <v>91511</v>
      </c>
      <c r="D6515">
        <v>2024</v>
      </c>
      <c r="E6515">
        <v>11</v>
      </c>
      <c r="F6515">
        <v>396.29</v>
      </c>
      <c r="G6515">
        <v>42</v>
      </c>
    </row>
    <row r="6516" spans="1:7" ht="15.5" hidden="1" x14ac:dyDescent="0.35">
      <c r="A6516" t="s">
        <v>187</v>
      </c>
      <c r="B6516" t="s">
        <v>353</v>
      </c>
      <c r="C6516">
        <v>91511</v>
      </c>
      <c r="D6516">
        <v>2024</v>
      </c>
      <c r="E6516">
        <v>12</v>
      </c>
      <c r="F6516">
        <v>432.02</v>
      </c>
      <c r="G6516">
        <v>43</v>
      </c>
    </row>
    <row r="6517" spans="1:7" ht="15.5" x14ac:dyDescent="0.35">
      <c r="A6517" t="s">
        <v>187</v>
      </c>
      <c r="B6517" t="s">
        <v>353</v>
      </c>
      <c r="C6517">
        <v>91511</v>
      </c>
      <c r="D6517">
        <v>2025</v>
      </c>
      <c r="E6517">
        <v>1</v>
      </c>
      <c r="F6517">
        <v>502.05</v>
      </c>
      <c r="G6517">
        <v>52</v>
      </c>
    </row>
    <row r="6518" spans="1:7" ht="15.5" x14ac:dyDescent="0.35">
      <c r="A6518" t="s">
        <v>187</v>
      </c>
      <c r="B6518" t="s">
        <v>353</v>
      </c>
      <c r="C6518">
        <v>91511</v>
      </c>
      <c r="D6518">
        <v>2025</v>
      </c>
      <c r="E6518">
        <v>2</v>
      </c>
      <c r="F6518">
        <v>179.33</v>
      </c>
      <c r="G6518">
        <v>20</v>
      </c>
    </row>
    <row r="6519" spans="1:7" ht="15.5" x14ac:dyDescent="0.35">
      <c r="A6519" t="s">
        <v>187</v>
      </c>
      <c r="B6519" t="s">
        <v>353</v>
      </c>
      <c r="C6519">
        <v>91511</v>
      </c>
      <c r="D6519">
        <v>2025</v>
      </c>
      <c r="E6519">
        <v>3</v>
      </c>
      <c r="F6519">
        <v>0</v>
      </c>
      <c r="G6519">
        <v>0</v>
      </c>
    </row>
    <row r="6520" spans="1:7" ht="15.5" x14ac:dyDescent="0.35">
      <c r="A6520" t="s">
        <v>187</v>
      </c>
      <c r="B6520" t="s">
        <v>353</v>
      </c>
      <c r="C6520">
        <v>91511</v>
      </c>
      <c r="D6520">
        <v>2025</v>
      </c>
      <c r="E6520">
        <v>4</v>
      </c>
      <c r="F6520">
        <v>384.98</v>
      </c>
      <c r="G6520">
        <v>39</v>
      </c>
    </row>
    <row r="6521" spans="1:7" ht="15.5" x14ac:dyDescent="0.35">
      <c r="A6521" t="s">
        <v>187</v>
      </c>
      <c r="B6521" t="s">
        <v>353</v>
      </c>
      <c r="C6521">
        <v>91511</v>
      </c>
      <c r="D6521">
        <v>2025</v>
      </c>
      <c r="E6521">
        <v>5</v>
      </c>
      <c r="F6521">
        <v>442.61</v>
      </c>
      <c r="G6521">
        <v>45</v>
      </c>
    </row>
    <row r="6522" spans="1:7" ht="15.5" x14ac:dyDescent="0.35">
      <c r="A6522" t="s">
        <v>187</v>
      </c>
      <c r="B6522" t="s">
        <v>353</v>
      </c>
      <c r="C6522">
        <v>91511</v>
      </c>
      <c r="D6522">
        <v>2025</v>
      </c>
      <c r="E6522">
        <v>6</v>
      </c>
      <c r="F6522">
        <v>471.93</v>
      </c>
      <c r="G6522">
        <v>47</v>
      </c>
    </row>
    <row r="6523" spans="1:7" ht="15.5" x14ac:dyDescent="0.35">
      <c r="A6523" t="s">
        <v>187</v>
      </c>
      <c r="B6523" t="s">
        <v>353</v>
      </c>
      <c r="C6523">
        <v>91511</v>
      </c>
      <c r="D6523">
        <v>2025</v>
      </c>
      <c r="E6523">
        <v>7</v>
      </c>
      <c r="F6523">
        <v>454.18</v>
      </c>
      <c r="G6523">
        <v>41</v>
      </c>
    </row>
    <row r="6524" spans="1:7" ht="15.5" x14ac:dyDescent="0.35">
      <c r="A6524" t="s">
        <v>187</v>
      </c>
      <c r="B6524" t="s">
        <v>353</v>
      </c>
      <c r="C6524">
        <v>91511</v>
      </c>
      <c r="D6524">
        <v>2025</v>
      </c>
      <c r="E6524">
        <v>8</v>
      </c>
      <c r="F6524">
        <v>147.83000000000001</v>
      </c>
      <c r="G6524">
        <v>12</v>
      </c>
    </row>
    <row r="6525" spans="1:7" ht="15.5" x14ac:dyDescent="0.35">
      <c r="A6525" t="s">
        <v>187</v>
      </c>
      <c r="B6525" t="s">
        <v>353</v>
      </c>
      <c r="C6525">
        <v>91511</v>
      </c>
      <c r="D6525">
        <v>2025</v>
      </c>
      <c r="E6525">
        <v>9</v>
      </c>
      <c r="F6525">
        <v>0</v>
      </c>
      <c r="G6525">
        <v>0</v>
      </c>
    </row>
    <row r="6526" spans="1:7" ht="15.5" x14ac:dyDescent="0.35">
      <c r="A6526" t="s">
        <v>187</v>
      </c>
      <c r="B6526" t="s">
        <v>353</v>
      </c>
      <c r="C6526">
        <v>91511</v>
      </c>
      <c r="D6526">
        <v>2025</v>
      </c>
      <c r="E6526">
        <v>10</v>
      </c>
      <c r="F6526">
        <v>0</v>
      </c>
      <c r="G6526">
        <v>0</v>
      </c>
    </row>
    <row r="6527" spans="1:7" ht="15.5" x14ac:dyDescent="0.35">
      <c r="A6527" t="s">
        <v>187</v>
      </c>
      <c r="B6527" t="s">
        <v>353</v>
      </c>
      <c r="C6527">
        <v>91511</v>
      </c>
      <c r="D6527">
        <v>2025</v>
      </c>
      <c r="E6527">
        <v>11</v>
      </c>
      <c r="F6527">
        <v>0</v>
      </c>
      <c r="G6527">
        <v>0</v>
      </c>
    </row>
    <row r="6528" spans="1:7" ht="15.5" hidden="1" x14ac:dyDescent="0.35">
      <c r="A6528" t="s">
        <v>187</v>
      </c>
      <c r="B6528" t="s">
        <v>353</v>
      </c>
      <c r="C6528">
        <v>91512</v>
      </c>
      <c r="D6528">
        <v>2018</v>
      </c>
      <c r="E6528">
        <v>6</v>
      </c>
      <c r="F6528">
        <v>0</v>
      </c>
      <c r="G6528">
        <v>0</v>
      </c>
    </row>
    <row r="6529" spans="1:7" ht="15.5" hidden="1" x14ac:dyDescent="0.35">
      <c r="A6529" t="s">
        <v>187</v>
      </c>
      <c r="B6529" t="s">
        <v>353</v>
      </c>
      <c r="C6529">
        <v>91512</v>
      </c>
      <c r="D6529">
        <v>2018</v>
      </c>
      <c r="E6529">
        <v>7</v>
      </c>
      <c r="F6529">
        <v>346.7</v>
      </c>
      <c r="G6529">
        <v>49</v>
      </c>
    </row>
    <row r="6530" spans="1:7" ht="15.5" hidden="1" x14ac:dyDescent="0.35">
      <c r="A6530" t="s">
        <v>187</v>
      </c>
      <c r="B6530" t="s">
        <v>353</v>
      </c>
      <c r="C6530">
        <v>91512</v>
      </c>
      <c r="D6530">
        <v>2018</v>
      </c>
      <c r="E6530">
        <v>8</v>
      </c>
      <c r="F6530">
        <v>366.85</v>
      </c>
      <c r="G6530">
        <v>48</v>
      </c>
    </row>
    <row r="6531" spans="1:7" ht="15.5" hidden="1" x14ac:dyDescent="0.35">
      <c r="A6531" t="s">
        <v>187</v>
      </c>
      <c r="B6531" t="s">
        <v>353</v>
      </c>
      <c r="C6531">
        <v>91512</v>
      </c>
      <c r="D6531">
        <v>2018</v>
      </c>
      <c r="E6531">
        <v>9</v>
      </c>
      <c r="F6531">
        <v>342.87</v>
      </c>
      <c r="G6531">
        <v>52.13</v>
      </c>
    </row>
    <row r="6532" spans="1:7" ht="15.5" hidden="1" x14ac:dyDescent="0.35">
      <c r="A6532" t="s">
        <v>187</v>
      </c>
      <c r="B6532" t="s">
        <v>353</v>
      </c>
      <c r="C6532">
        <v>91512</v>
      </c>
      <c r="D6532">
        <v>2018</v>
      </c>
      <c r="E6532">
        <v>10</v>
      </c>
      <c r="F6532">
        <v>354.3</v>
      </c>
      <c r="G6532">
        <v>53.87</v>
      </c>
    </row>
    <row r="6533" spans="1:7" ht="15.5" hidden="1" x14ac:dyDescent="0.35">
      <c r="A6533" t="s">
        <v>187</v>
      </c>
      <c r="B6533" t="s">
        <v>353</v>
      </c>
      <c r="C6533">
        <v>91512</v>
      </c>
      <c r="D6533">
        <v>2018</v>
      </c>
      <c r="E6533">
        <v>11</v>
      </c>
      <c r="F6533">
        <v>368.31</v>
      </c>
      <c r="G6533">
        <v>45</v>
      </c>
    </row>
    <row r="6534" spans="1:7" ht="15.5" hidden="1" x14ac:dyDescent="0.35">
      <c r="A6534" t="s">
        <v>187</v>
      </c>
      <c r="B6534" t="s">
        <v>353</v>
      </c>
      <c r="C6534">
        <v>91512</v>
      </c>
      <c r="D6534">
        <v>2018</v>
      </c>
      <c r="E6534">
        <v>12</v>
      </c>
      <c r="F6534">
        <v>466.22</v>
      </c>
      <c r="G6534">
        <v>58</v>
      </c>
    </row>
    <row r="6535" spans="1:7" ht="15.5" hidden="1" x14ac:dyDescent="0.35">
      <c r="A6535" t="s">
        <v>187</v>
      </c>
      <c r="B6535" t="s">
        <v>353</v>
      </c>
      <c r="C6535">
        <v>91512</v>
      </c>
      <c r="D6535">
        <v>2019</v>
      </c>
      <c r="E6535">
        <v>1</v>
      </c>
      <c r="F6535">
        <v>421.35</v>
      </c>
      <c r="G6535">
        <v>49</v>
      </c>
    </row>
    <row r="6536" spans="1:7" ht="15.5" hidden="1" x14ac:dyDescent="0.35">
      <c r="A6536" t="s">
        <v>187</v>
      </c>
      <c r="B6536" t="s">
        <v>353</v>
      </c>
      <c r="C6536">
        <v>91512</v>
      </c>
      <c r="D6536">
        <v>2019</v>
      </c>
      <c r="E6536">
        <v>2</v>
      </c>
      <c r="F6536">
        <v>411.8</v>
      </c>
      <c r="G6536">
        <v>49</v>
      </c>
    </row>
    <row r="6537" spans="1:7" ht="15.5" hidden="1" x14ac:dyDescent="0.35">
      <c r="A6537" t="s">
        <v>187</v>
      </c>
      <c r="B6537" t="s">
        <v>353</v>
      </c>
      <c r="C6537">
        <v>91512</v>
      </c>
      <c r="D6537">
        <v>2019</v>
      </c>
      <c r="E6537">
        <v>3</v>
      </c>
      <c r="F6537">
        <v>391.78</v>
      </c>
      <c r="G6537">
        <v>50</v>
      </c>
    </row>
    <row r="6538" spans="1:7" ht="15.5" hidden="1" x14ac:dyDescent="0.35">
      <c r="A6538" t="s">
        <v>187</v>
      </c>
      <c r="B6538" t="s">
        <v>353</v>
      </c>
      <c r="C6538">
        <v>91512</v>
      </c>
      <c r="D6538">
        <v>2019</v>
      </c>
      <c r="E6538">
        <v>4</v>
      </c>
      <c r="F6538">
        <v>362</v>
      </c>
      <c r="G6538">
        <v>51</v>
      </c>
    </row>
    <row r="6539" spans="1:7" ht="15.5" hidden="1" x14ac:dyDescent="0.35">
      <c r="A6539" t="s">
        <v>187</v>
      </c>
      <c r="B6539" t="s">
        <v>353</v>
      </c>
      <c r="C6539">
        <v>91512</v>
      </c>
      <c r="D6539">
        <v>2019</v>
      </c>
      <c r="E6539">
        <v>5</v>
      </c>
      <c r="F6539">
        <v>328.54</v>
      </c>
      <c r="G6539">
        <v>44</v>
      </c>
    </row>
    <row r="6540" spans="1:7" ht="15.5" hidden="1" x14ac:dyDescent="0.35">
      <c r="A6540" t="s">
        <v>187</v>
      </c>
      <c r="B6540" t="s">
        <v>353</v>
      </c>
      <c r="C6540">
        <v>91512</v>
      </c>
      <c r="D6540">
        <v>2019</v>
      </c>
      <c r="E6540">
        <v>6</v>
      </c>
      <c r="F6540">
        <v>367.03</v>
      </c>
      <c r="G6540">
        <v>44</v>
      </c>
    </row>
    <row r="6541" spans="1:7" ht="15.5" hidden="1" x14ac:dyDescent="0.35">
      <c r="A6541" t="s">
        <v>187</v>
      </c>
      <c r="B6541" t="s">
        <v>353</v>
      </c>
      <c r="C6541">
        <v>91512</v>
      </c>
      <c r="D6541">
        <v>2019</v>
      </c>
      <c r="E6541">
        <v>7</v>
      </c>
      <c r="F6541">
        <v>448.18</v>
      </c>
      <c r="G6541">
        <v>49</v>
      </c>
    </row>
    <row r="6542" spans="1:7" ht="15.5" hidden="1" x14ac:dyDescent="0.35">
      <c r="A6542" t="s">
        <v>187</v>
      </c>
      <c r="B6542" t="s">
        <v>353</v>
      </c>
      <c r="C6542">
        <v>91512</v>
      </c>
      <c r="D6542">
        <v>2019</v>
      </c>
      <c r="E6542">
        <v>8</v>
      </c>
      <c r="F6542">
        <v>454.4</v>
      </c>
      <c r="G6542">
        <v>42</v>
      </c>
    </row>
    <row r="6543" spans="1:7" ht="15.5" hidden="1" x14ac:dyDescent="0.35">
      <c r="A6543" t="s">
        <v>187</v>
      </c>
      <c r="B6543" t="s">
        <v>353</v>
      </c>
      <c r="C6543">
        <v>91512</v>
      </c>
      <c r="D6543">
        <v>2019</v>
      </c>
      <c r="E6543">
        <v>9</v>
      </c>
      <c r="F6543">
        <v>369.29</v>
      </c>
      <c r="G6543">
        <v>36</v>
      </c>
    </row>
    <row r="6544" spans="1:7" ht="15.5" hidden="1" x14ac:dyDescent="0.35">
      <c r="A6544" t="s">
        <v>187</v>
      </c>
      <c r="B6544" t="s">
        <v>353</v>
      </c>
      <c r="C6544">
        <v>91512</v>
      </c>
      <c r="D6544">
        <v>2019</v>
      </c>
      <c r="E6544">
        <v>10</v>
      </c>
      <c r="F6544">
        <v>423.36</v>
      </c>
      <c r="G6544">
        <v>51</v>
      </c>
    </row>
    <row r="6545" spans="1:7" ht="15.5" hidden="1" x14ac:dyDescent="0.35">
      <c r="A6545" t="s">
        <v>187</v>
      </c>
      <c r="B6545" t="s">
        <v>353</v>
      </c>
      <c r="C6545">
        <v>91512</v>
      </c>
      <c r="D6545">
        <v>2019</v>
      </c>
      <c r="E6545">
        <v>11</v>
      </c>
      <c r="F6545">
        <v>444.64</v>
      </c>
      <c r="G6545">
        <v>43</v>
      </c>
    </row>
    <row r="6546" spans="1:7" ht="15.5" hidden="1" x14ac:dyDescent="0.35">
      <c r="A6546" t="s">
        <v>187</v>
      </c>
      <c r="B6546" t="s">
        <v>353</v>
      </c>
      <c r="C6546">
        <v>91512</v>
      </c>
      <c r="D6546">
        <v>2019</v>
      </c>
      <c r="E6546">
        <v>12</v>
      </c>
      <c r="F6546">
        <v>427.18</v>
      </c>
      <c r="G6546">
        <v>46</v>
      </c>
    </row>
    <row r="6547" spans="1:7" ht="15.5" hidden="1" x14ac:dyDescent="0.35">
      <c r="A6547" t="s">
        <v>187</v>
      </c>
      <c r="B6547" t="s">
        <v>353</v>
      </c>
      <c r="C6547">
        <v>91512</v>
      </c>
      <c r="D6547">
        <v>2020</v>
      </c>
      <c r="E6547">
        <v>1</v>
      </c>
      <c r="F6547">
        <v>414.01</v>
      </c>
      <c r="G6547">
        <v>39.78</v>
      </c>
    </row>
    <row r="6548" spans="1:7" ht="15.5" hidden="1" x14ac:dyDescent="0.35">
      <c r="A6548" t="s">
        <v>187</v>
      </c>
      <c r="B6548" t="s">
        <v>353</v>
      </c>
      <c r="C6548">
        <v>91512</v>
      </c>
      <c r="D6548">
        <v>2020</v>
      </c>
      <c r="E6548">
        <v>2</v>
      </c>
      <c r="F6548">
        <v>387.29</v>
      </c>
      <c r="G6548">
        <v>37.22</v>
      </c>
    </row>
    <row r="6549" spans="1:7" ht="15.5" hidden="1" x14ac:dyDescent="0.35">
      <c r="A6549" t="s">
        <v>187</v>
      </c>
      <c r="B6549" t="s">
        <v>353</v>
      </c>
      <c r="C6549">
        <v>91512</v>
      </c>
      <c r="D6549">
        <v>2020</v>
      </c>
      <c r="E6549">
        <v>3</v>
      </c>
      <c r="F6549">
        <v>298.26</v>
      </c>
      <c r="G6549">
        <v>31</v>
      </c>
    </row>
    <row r="6550" spans="1:7" ht="15.5" hidden="1" x14ac:dyDescent="0.35">
      <c r="A6550" t="s">
        <v>187</v>
      </c>
      <c r="B6550" t="s">
        <v>353</v>
      </c>
      <c r="C6550">
        <v>91512</v>
      </c>
      <c r="D6550">
        <v>2020</v>
      </c>
      <c r="E6550">
        <v>4</v>
      </c>
      <c r="F6550">
        <v>0</v>
      </c>
      <c r="G6550">
        <v>0</v>
      </c>
    </row>
    <row r="6551" spans="1:7" ht="15.5" hidden="1" x14ac:dyDescent="0.35">
      <c r="A6551" t="s">
        <v>187</v>
      </c>
      <c r="B6551" t="s">
        <v>353</v>
      </c>
      <c r="C6551">
        <v>91512</v>
      </c>
      <c r="D6551">
        <v>2020</v>
      </c>
      <c r="E6551">
        <v>5</v>
      </c>
      <c r="F6551">
        <v>0</v>
      </c>
      <c r="G6551">
        <v>0</v>
      </c>
    </row>
    <row r="6552" spans="1:7" ht="15.5" hidden="1" x14ac:dyDescent="0.35">
      <c r="A6552" t="s">
        <v>187</v>
      </c>
      <c r="B6552" t="s">
        <v>353</v>
      </c>
      <c r="C6552">
        <v>91512</v>
      </c>
      <c r="D6552">
        <v>2020</v>
      </c>
      <c r="E6552">
        <v>6</v>
      </c>
      <c r="F6552">
        <v>0</v>
      </c>
      <c r="G6552">
        <v>0</v>
      </c>
    </row>
    <row r="6553" spans="1:7" ht="15.5" hidden="1" x14ac:dyDescent="0.35">
      <c r="A6553" t="s">
        <v>187</v>
      </c>
      <c r="B6553" t="s">
        <v>353</v>
      </c>
      <c r="C6553">
        <v>91512</v>
      </c>
      <c r="D6553">
        <v>2020</v>
      </c>
      <c r="E6553">
        <v>7</v>
      </c>
      <c r="F6553">
        <v>0</v>
      </c>
      <c r="G6553">
        <v>0</v>
      </c>
    </row>
    <row r="6554" spans="1:7" ht="15.5" hidden="1" x14ac:dyDescent="0.35">
      <c r="A6554" t="s">
        <v>187</v>
      </c>
      <c r="B6554" t="s">
        <v>353</v>
      </c>
      <c r="C6554">
        <v>91512</v>
      </c>
      <c r="D6554">
        <v>2020</v>
      </c>
      <c r="E6554">
        <v>8</v>
      </c>
      <c r="F6554">
        <v>0</v>
      </c>
      <c r="G6554">
        <v>0</v>
      </c>
    </row>
    <row r="6555" spans="1:7" ht="15.5" hidden="1" x14ac:dyDescent="0.35">
      <c r="A6555" t="s">
        <v>187</v>
      </c>
      <c r="B6555" t="s">
        <v>353</v>
      </c>
      <c r="C6555">
        <v>91512</v>
      </c>
      <c r="D6555">
        <v>2020</v>
      </c>
      <c r="E6555">
        <v>9</v>
      </c>
      <c r="F6555">
        <v>0</v>
      </c>
      <c r="G6555">
        <v>0</v>
      </c>
    </row>
    <row r="6556" spans="1:7" ht="15.5" hidden="1" x14ac:dyDescent="0.35">
      <c r="A6556" t="s">
        <v>187</v>
      </c>
      <c r="B6556" t="s">
        <v>353</v>
      </c>
      <c r="C6556">
        <v>91512</v>
      </c>
      <c r="D6556">
        <v>2020</v>
      </c>
      <c r="E6556">
        <v>10</v>
      </c>
      <c r="F6556">
        <v>0</v>
      </c>
      <c r="G6556">
        <v>0</v>
      </c>
    </row>
    <row r="6557" spans="1:7" ht="15.5" hidden="1" x14ac:dyDescent="0.35">
      <c r="A6557" t="s">
        <v>187</v>
      </c>
      <c r="B6557" t="s">
        <v>353</v>
      </c>
      <c r="C6557">
        <v>91512</v>
      </c>
      <c r="D6557">
        <v>2020</v>
      </c>
      <c r="E6557">
        <v>11</v>
      </c>
      <c r="F6557">
        <v>0</v>
      </c>
      <c r="G6557">
        <v>0</v>
      </c>
    </row>
    <row r="6558" spans="1:7" ht="15.5" hidden="1" x14ac:dyDescent="0.35">
      <c r="A6558" t="s">
        <v>187</v>
      </c>
      <c r="B6558" t="s">
        <v>353</v>
      </c>
      <c r="C6558">
        <v>91512</v>
      </c>
      <c r="D6558">
        <v>2020</v>
      </c>
      <c r="E6558">
        <v>12</v>
      </c>
      <c r="F6558">
        <v>0</v>
      </c>
      <c r="G6558">
        <v>0</v>
      </c>
    </row>
    <row r="6559" spans="1:7" ht="15.5" hidden="1" x14ac:dyDescent="0.35">
      <c r="A6559" t="s">
        <v>187</v>
      </c>
      <c r="B6559" t="s">
        <v>353</v>
      </c>
      <c r="C6559">
        <v>91512</v>
      </c>
      <c r="D6559">
        <v>2021</v>
      </c>
      <c r="E6559">
        <v>4</v>
      </c>
      <c r="F6559">
        <v>15.75</v>
      </c>
      <c r="G6559">
        <v>30</v>
      </c>
    </row>
    <row r="6560" spans="1:7" ht="15.5" hidden="1" x14ac:dyDescent="0.35">
      <c r="A6560" t="s">
        <v>187</v>
      </c>
      <c r="B6560" t="s">
        <v>353</v>
      </c>
      <c r="C6560">
        <v>91512</v>
      </c>
      <c r="D6560">
        <v>2021</v>
      </c>
      <c r="E6560">
        <v>5</v>
      </c>
      <c r="F6560">
        <v>66.849999999999994</v>
      </c>
      <c r="G6560">
        <v>15.75</v>
      </c>
    </row>
    <row r="6561" spans="1:7" ht="15.5" hidden="1" x14ac:dyDescent="0.35">
      <c r="A6561" t="s">
        <v>187</v>
      </c>
      <c r="B6561" t="s">
        <v>353</v>
      </c>
      <c r="C6561">
        <v>91512</v>
      </c>
      <c r="D6561">
        <v>2021</v>
      </c>
      <c r="E6561">
        <v>6</v>
      </c>
      <c r="F6561">
        <v>64.7</v>
      </c>
      <c r="G6561">
        <v>15.25</v>
      </c>
    </row>
    <row r="6562" spans="1:7" ht="15.5" hidden="1" x14ac:dyDescent="0.35">
      <c r="A6562" t="s">
        <v>187</v>
      </c>
      <c r="B6562" t="s">
        <v>353</v>
      </c>
      <c r="C6562">
        <v>91512</v>
      </c>
      <c r="D6562">
        <v>2021</v>
      </c>
      <c r="E6562">
        <v>7</v>
      </c>
      <c r="F6562">
        <v>144.84</v>
      </c>
      <c r="G6562">
        <v>34</v>
      </c>
    </row>
    <row r="6563" spans="1:7" ht="15.5" hidden="1" x14ac:dyDescent="0.35">
      <c r="A6563" t="s">
        <v>187</v>
      </c>
      <c r="B6563" t="s">
        <v>353</v>
      </c>
      <c r="C6563">
        <v>91512</v>
      </c>
      <c r="D6563">
        <v>2021</v>
      </c>
      <c r="E6563">
        <v>8</v>
      </c>
      <c r="F6563">
        <v>230.41</v>
      </c>
      <c r="G6563">
        <v>40</v>
      </c>
    </row>
    <row r="6564" spans="1:7" ht="15.5" hidden="1" x14ac:dyDescent="0.35">
      <c r="A6564" t="s">
        <v>187</v>
      </c>
      <c r="B6564" t="s">
        <v>353</v>
      </c>
      <c r="C6564">
        <v>91512</v>
      </c>
      <c r="D6564">
        <v>2021</v>
      </c>
      <c r="E6564">
        <v>9</v>
      </c>
      <c r="F6564">
        <v>233.94</v>
      </c>
      <c r="G6564">
        <v>32</v>
      </c>
    </row>
    <row r="6565" spans="1:7" ht="15.5" hidden="1" x14ac:dyDescent="0.35">
      <c r="A6565" t="s">
        <v>187</v>
      </c>
      <c r="B6565" t="s">
        <v>353</v>
      </c>
      <c r="C6565">
        <v>91512</v>
      </c>
      <c r="D6565">
        <v>2021</v>
      </c>
      <c r="E6565">
        <v>10</v>
      </c>
      <c r="F6565">
        <v>261.89999999999998</v>
      </c>
      <c r="G6565">
        <v>34</v>
      </c>
    </row>
    <row r="6566" spans="1:7" ht="15.5" hidden="1" x14ac:dyDescent="0.35">
      <c r="A6566" t="s">
        <v>187</v>
      </c>
      <c r="B6566" t="s">
        <v>353</v>
      </c>
      <c r="C6566">
        <v>91512</v>
      </c>
      <c r="D6566">
        <v>2021</v>
      </c>
      <c r="E6566">
        <v>11</v>
      </c>
      <c r="F6566">
        <v>144.02000000000001</v>
      </c>
      <c r="G6566">
        <v>46</v>
      </c>
    </row>
    <row r="6567" spans="1:7" ht="15.5" hidden="1" x14ac:dyDescent="0.35">
      <c r="A6567" t="s">
        <v>187</v>
      </c>
      <c r="B6567" t="s">
        <v>353</v>
      </c>
      <c r="C6567">
        <v>91512</v>
      </c>
      <c r="D6567">
        <v>2021</v>
      </c>
      <c r="E6567">
        <v>12</v>
      </c>
      <c r="F6567">
        <v>344.46</v>
      </c>
      <c r="G6567">
        <v>42</v>
      </c>
    </row>
    <row r="6568" spans="1:7" ht="15.5" hidden="1" x14ac:dyDescent="0.35">
      <c r="A6568" t="s">
        <v>187</v>
      </c>
      <c r="B6568" t="s">
        <v>353</v>
      </c>
      <c r="C6568">
        <v>91512</v>
      </c>
      <c r="D6568">
        <v>2022</v>
      </c>
      <c r="E6568">
        <v>1</v>
      </c>
      <c r="F6568">
        <v>363.07</v>
      </c>
      <c r="G6568">
        <v>43</v>
      </c>
    </row>
    <row r="6569" spans="1:7" ht="15.5" hidden="1" x14ac:dyDescent="0.35">
      <c r="A6569" t="s">
        <v>187</v>
      </c>
      <c r="B6569" t="s">
        <v>353</v>
      </c>
      <c r="C6569">
        <v>91512</v>
      </c>
      <c r="D6569">
        <v>2022</v>
      </c>
      <c r="E6569">
        <v>2</v>
      </c>
      <c r="F6569">
        <v>314.98</v>
      </c>
      <c r="G6569">
        <v>56</v>
      </c>
    </row>
    <row r="6570" spans="1:7" ht="15.5" hidden="1" x14ac:dyDescent="0.35">
      <c r="A6570" t="s">
        <v>187</v>
      </c>
      <c r="B6570" t="s">
        <v>353</v>
      </c>
      <c r="C6570">
        <v>91512</v>
      </c>
      <c r="D6570">
        <v>2022</v>
      </c>
      <c r="E6570">
        <v>3</v>
      </c>
      <c r="F6570">
        <v>324.32</v>
      </c>
      <c r="G6570">
        <v>34</v>
      </c>
    </row>
    <row r="6571" spans="1:7" ht="15.5" hidden="1" x14ac:dyDescent="0.35">
      <c r="A6571" t="s">
        <v>187</v>
      </c>
      <c r="B6571" t="s">
        <v>353</v>
      </c>
      <c r="C6571">
        <v>91512</v>
      </c>
      <c r="D6571">
        <v>2022</v>
      </c>
      <c r="E6571">
        <v>4</v>
      </c>
      <c r="F6571">
        <v>376.65</v>
      </c>
      <c r="G6571">
        <v>32</v>
      </c>
    </row>
    <row r="6572" spans="1:7" ht="15.5" hidden="1" x14ac:dyDescent="0.35">
      <c r="A6572" t="s">
        <v>187</v>
      </c>
      <c r="B6572" t="s">
        <v>353</v>
      </c>
      <c r="C6572">
        <v>91512</v>
      </c>
      <c r="D6572">
        <v>2022</v>
      </c>
      <c r="E6572">
        <v>5</v>
      </c>
      <c r="F6572">
        <v>398.1</v>
      </c>
      <c r="G6572">
        <v>29</v>
      </c>
    </row>
    <row r="6573" spans="1:7" ht="15.5" hidden="1" x14ac:dyDescent="0.35">
      <c r="A6573" t="s">
        <v>187</v>
      </c>
      <c r="B6573" t="s">
        <v>353</v>
      </c>
      <c r="C6573">
        <v>91512</v>
      </c>
      <c r="D6573">
        <v>2022</v>
      </c>
      <c r="E6573">
        <v>6</v>
      </c>
      <c r="F6573">
        <v>384.9</v>
      </c>
      <c r="G6573">
        <v>33</v>
      </c>
    </row>
    <row r="6574" spans="1:7" ht="15.5" hidden="1" x14ac:dyDescent="0.35">
      <c r="A6574" t="s">
        <v>187</v>
      </c>
      <c r="B6574" t="s">
        <v>353</v>
      </c>
      <c r="C6574">
        <v>91512</v>
      </c>
      <c r="D6574">
        <v>2022</v>
      </c>
      <c r="E6574">
        <v>7</v>
      </c>
      <c r="F6574">
        <v>392.84</v>
      </c>
      <c r="G6574">
        <v>36</v>
      </c>
    </row>
    <row r="6575" spans="1:7" ht="15.5" hidden="1" x14ac:dyDescent="0.35">
      <c r="A6575" t="s">
        <v>187</v>
      </c>
      <c r="B6575" t="s">
        <v>353</v>
      </c>
      <c r="C6575">
        <v>91512</v>
      </c>
      <c r="D6575">
        <v>2022</v>
      </c>
      <c r="E6575">
        <v>8</v>
      </c>
      <c r="F6575">
        <v>385.81</v>
      </c>
      <c r="G6575">
        <v>34</v>
      </c>
    </row>
    <row r="6576" spans="1:7" ht="15.5" hidden="1" x14ac:dyDescent="0.35">
      <c r="A6576" t="s">
        <v>187</v>
      </c>
      <c r="B6576" t="s">
        <v>353</v>
      </c>
      <c r="C6576">
        <v>91512</v>
      </c>
      <c r="D6576">
        <v>2022</v>
      </c>
      <c r="E6576">
        <v>9</v>
      </c>
      <c r="F6576">
        <v>83.34</v>
      </c>
      <c r="G6576">
        <v>9.33</v>
      </c>
    </row>
    <row r="6577" spans="1:7" ht="15.5" hidden="1" x14ac:dyDescent="0.35">
      <c r="A6577" t="s">
        <v>187</v>
      </c>
      <c r="B6577" t="s">
        <v>353</v>
      </c>
      <c r="C6577">
        <v>91512</v>
      </c>
      <c r="D6577">
        <v>2023</v>
      </c>
      <c r="E6577">
        <v>1</v>
      </c>
      <c r="F6577">
        <v>0</v>
      </c>
      <c r="G6577">
        <v>0</v>
      </c>
    </row>
    <row r="6578" spans="1:7" ht="15.5" hidden="1" x14ac:dyDescent="0.35">
      <c r="A6578" t="s">
        <v>187</v>
      </c>
      <c r="B6578" t="s">
        <v>353</v>
      </c>
      <c r="C6578">
        <v>91512</v>
      </c>
      <c r="D6578">
        <v>2023</v>
      </c>
      <c r="E6578">
        <v>2</v>
      </c>
      <c r="F6578">
        <v>0</v>
      </c>
      <c r="G6578">
        <v>0</v>
      </c>
    </row>
    <row r="6579" spans="1:7" ht="15.5" hidden="1" x14ac:dyDescent="0.35">
      <c r="A6579" t="s">
        <v>187</v>
      </c>
      <c r="B6579" t="s">
        <v>353</v>
      </c>
      <c r="C6579">
        <v>91512</v>
      </c>
      <c r="D6579">
        <v>2023</v>
      </c>
      <c r="E6579">
        <v>3</v>
      </c>
      <c r="F6579">
        <v>0</v>
      </c>
      <c r="G6579">
        <v>0</v>
      </c>
    </row>
    <row r="6580" spans="1:7" ht="15.5" hidden="1" x14ac:dyDescent="0.35">
      <c r="A6580" t="s">
        <v>187</v>
      </c>
      <c r="B6580" t="s">
        <v>353</v>
      </c>
      <c r="C6580">
        <v>91512</v>
      </c>
      <c r="D6580">
        <v>2023</v>
      </c>
      <c r="E6580">
        <v>4</v>
      </c>
      <c r="F6580">
        <v>0</v>
      </c>
      <c r="G6580">
        <v>0</v>
      </c>
    </row>
    <row r="6581" spans="1:7" ht="15.5" hidden="1" x14ac:dyDescent="0.35">
      <c r="A6581" t="s">
        <v>187</v>
      </c>
      <c r="B6581" t="s">
        <v>353</v>
      </c>
      <c r="C6581">
        <v>91512</v>
      </c>
      <c r="D6581">
        <v>2023</v>
      </c>
      <c r="E6581">
        <v>5</v>
      </c>
      <c r="F6581">
        <v>0</v>
      </c>
      <c r="G6581">
        <v>0</v>
      </c>
    </row>
    <row r="6582" spans="1:7" ht="15.5" hidden="1" x14ac:dyDescent="0.35">
      <c r="A6582" t="s">
        <v>187</v>
      </c>
      <c r="B6582" t="s">
        <v>353</v>
      </c>
      <c r="C6582">
        <v>91512</v>
      </c>
      <c r="D6582">
        <v>2023</v>
      </c>
      <c r="E6582">
        <v>6</v>
      </c>
      <c r="F6582">
        <v>0</v>
      </c>
      <c r="G6582">
        <v>0</v>
      </c>
    </row>
    <row r="6583" spans="1:7" ht="15.5" hidden="1" x14ac:dyDescent="0.35">
      <c r="A6583" t="s">
        <v>187</v>
      </c>
      <c r="B6583" t="s">
        <v>353</v>
      </c>
      <c r="C6583">
        <v>91512</v>
      </c>
      <c r="D6583">
        <v>2023</v>
      </c>
      <c r="E6583">
        <v>7</v>
      </c>
      <c r="F6583">
        <v>0</v>
      </c>
      <c r="G6583">
        <v>0</v>
      </c>
    </row>
    <row r="6584" spans="1:7" ht="15.5" hidden="1" x14ac:dyDescent="0.35">
      <c r="A6584" t="s">
        <v>187</v>
      </c>
      <c r="B6584" t="s">
        <v>353</v>
      </c>
      <c r="C6584">
        <v>91512</v>
      </c>
      <c r="D6584">
        <v>2023</v>
      </c>
      <c r="E6584">
        <v>8</v>
      </c>
      <c r="F6584">
        <v>0</v>
      </c>
      <c r="G6584">
        <v>0</v>
      </c>
    </row>
    <row r="6585" spans="1:7" ht="15.5" hidden="1" x14ac:dyDescent="0.35">
      <c r="A6585" t="s">
        <v>187</v>
      </c>
      <c r="B6585" t="s">
        <v>353</v>
      </c>
      <c r="C6585">
        <v>91512</v>
      </c>
      <c r="D6585">
        <v>2023</v>
      </c>
      <c r="E6585">
        <v>9</v>
      </c>
      <c r="F6585">
        <v>0</v>
      </c>
      <c r="G6585">
        <v>0</v>
      </c>
    </row>
    <row r="6586" spans="1:7" ht="15.5" hidden="1" x14ac:dyDescent="0.35">
      <c r="A6586" t="s">
        <v>187</v>
      </c>
      <c r="B6586" t="s">
        <v>353</v>
      </c>
      <c r="C6586">
        <v>91512</v>
      </c>
      <c r="D6586">
        <v>2023</v>
      </c>
      <c r="E6586">
        <v>10</v>
      </c>
      <c r="F6586">
        <v>58.38</v>
      </c>
      <c r="G6586">
        <v>5.91</v>
      </c>
    </row>
    <row r="6587" spans="1:7" ht="15.5" hidden="1" x14ac:dyDescent="0.35">
      <c r="A6587" t="s">
        <v>187</v>
      </c>
      <c r="B6587" t="s">
        <v>353</v>
      </c>
      <c r="C6587">
        <v>91512</v>
      </c>
      <c r="D6587">
        <v>2023</v>
      </c>
      <c r="E6587">
        <v>11</v>
      </c>
      <c r="F6587">
        <v>473.99</v>
      </c>
      <c r="G6587">
        <v>44</v>
      </c>
    </row>
    <row r="6588" spans="1:7" ht="15.5" hidden="1" x14ac:dyDescent="0.35">
      <c r="A6588" t="s">
        <v>187</v>
      </c>
      <c r="B6588" t="s">
        <v>353</v>
      </c>
      <c r="C6588">
        <v>91512</v>
      </c>
      <c r="D6588">
        <v>2023</v>
      </c>
      <c r="E6588">
        <v>12</v>
      </c>
      <c r="F6588">
        <v>441.59</v>
      </c>
      <c r="G6588">
        <v>44</v>
      </c>
    </row>
    <row r="6589" spans="1:7" ht="15.5" hidden="1" x14ac:dyDescent="0.35">
      <c r="A6589" t="s">
        <v>187</v>
      </c>
      <c r="B6589" t="s">
        <v>353</v>
      </c>
      <c r="C6589">
        <v>91512</v>
      </c>
      <c r="D6589">
        <v>2024</v>
      </c>
      <c r="E6589">
        <v>1</v>
      </c>
      <c r="F6589">
        <v>474.33</v>
      </c>
      <c r="G6589">
        <v>43</v>
      </c>
    </row>
    <row r="6590" spans="1:7" ht="15.5" hidden="1" x14ac:dyDescent="0.35">
      <c r="A6590" t="s">
        <v>187</v>
      </c>
      <c r="B6590" t="s">
        <v>353</v>
      </c>
      <c r="C6590">
        <v>91512</v>
      </c>
      <c r="D6590">
        <v>2024</v>
      </c>
      <c r="E6590">
        <v>2</v>
      </c>
      <c r="F6590">
        <v>448.97</v>
      </c>
      <c r="G6590">
        <v>42</v>
      </c>
    </row>
    <row r="6591" spans="1:7" ht="15.5" hidden="1" x14ac:dyDescent="0.35">
      <c r="A6591" t="s">
        <v>187</v>
      </c>
      <c r="B6591" t="s">
        <v>353</v>
      </c>
      <c r="C6591">
        <v>91512</v>
      </c>
      <c r="D6591">
        <v>2024</v>
      </c>
      <c r="E6591">
        <v>3</v>
      </c>
      <c r="F6591">
        <v>482.2</v>
      </c>
      <c r="G6591">
        <v>50</v>
      </c>
    </row>
    <row r="6592" spans="1:7" ht="15.5" hidden="1" x14ac:dyDescent="0.35">
      <c r="A6592" t="s">
        <v>187</v>
      </c>
      <c r="B6592" t="s">
        <v>353</v>
      </c>
      <c r="C6592">
        <v>91512</v>
      </c>
      <c r="D6592">
        <v>2024</v>
      </c>
      <c r="E6592">
        <v>4</v>
      </c>
      <c r="F6592">
        <v>488.29</v>
      </c>
      <c r="G6592">
        <v>49</v>
      </c>
    </row>
    <row r="6593" spans="1:7" ht="15.5" hidden="1" x14ac:dyDescent="0.35">
      <c r="A6593" t="s">
        <v>187</v>
      </c>
      <c r="B6593" t="s">
        <v>353</v>
      </c>
      <c r="C6593">
        <v>91512</v>
      </c>
      <c r="D6593">
        <v>2024</v>
      </c>
      <c r="E6593">
        <v>5</v>
      </c>
      <c r="F6593">
        <v>446.76</v>
      </c>
      <c r="G6593">
        <v>46</v>
      </c>
    </row>
    <row r="6594" spans="1:7" ht="15.5" hidden="1" x14ac:dyDescent="0.35">
      <c r="A6594" t="s">
        <v>187</v>
      </c>
      <c r="B6594" t="s">
        <v>353</v>
      </c>
      <c r="C6594">
        <v>91512</v>
      </c>
      <c r="D6594">
        <v>2024</v>
      </c>
      <c r="E6594">
        <v>6</v>
      </c>
      <c r="F6594">
        <v>436.33</v>
      </c>
      <c r="G6594">
        <v>42</v>
      </c>
    </row>
    <row r="6595" spans="1:7" ht="15.5" hidden="1" x14ac:dyDescent="0.35">
      <c r="A6595" t="s">
        <v>187</v>
      </c>
      <c r="B6595" t="s">
        <v>353</v>
      </c>
      <c r="C6595">
        <v>91512</v>
      </c>
      <c r="D6595">
        <v>2024</v>
      </c>
      <c r="E6595">
        <v>7</v>
      </c>
      <c r="F6595">
        <v>436.59</v>
      </c>
      <c r="G6595">
        <v>45</v>
      </c>
    </row>
    <row r="6596" spans="1:7" ht="15.5" hidden="1" x14ac:dyDescent="0.35">
      <c r="A6596" t="s">
        <v>187</v>
      </c>
      <c r="B6596" t="s">
        <v>353</v>
      </c>
      <c r="C6596">
        <v>91512</v>
      </c>
      <c r="D6596">
        <v>2024</v>
      </c>
      <c r="E6596">
        <v>8</v>
      </c>
      <c r="F6596">
        <v>460.59</v>
      </c>
      <c r="G6596">
        <v>46</v>
      </c>
    </row>
    <row r="6597" spans="1:7" ht="15.5" hidden="1" x14ac:dyDescent="0.35">
      <c r="A6597" t="s">
        <v>187</v>
      </c>
      <c r="B6597" t="s">
        <v>353</v>
      </c>
      <c r="C6597">
        <v>91512</v>
      </c>
      <c r="D6597">
        <v>2024</v>
      </c>
      <c r="E6597">
        <v>9</v>
      </c>
      <c r="F6597">
        <v>469.25</v>
      </c>
      <c r="G6597">
        <v>47</v>
      </c>
    </row>
    <row r="6598" spans="1:7" ht="15.5" hidden="1" x14ac:dyDescent="0.35">
      <c r="A6598" t="s">
        <v>187</v>
      </c>
      <c r="B6598" t="s">
        <v>353</v>
      </c>
      <c r="C6598">
        <v>91512</v>
      </c>
      <c r="D6598">
        <v>2024</v>
      </c>
      <c r="E6598">
        <v>10</v>
      </c>
      <c r="F6598">
        <v>426.89</v>
      </c>
      <c r="G6598">
        <v>47</v>
      </c>
    </row>
    <row r="6599" spans="1:7" ht="15.5" hidden="1" x14ac:dyDescent="0.35">
      <c r="A6599" t="s">
        <v>187</v>
      </c>
      <c r="B6599" t="s">
        <v>353</v>
      </c>
      <c r="C6599">
        <v>91512</v>
      </c>
      <c r="D6599">
        <v>2024</v>
      </c>
      <c r="E6599">
        <v>11</v>
      </c>
      <c r="F6599">
        <v>402.13</v>
      </c>
      <c r="G6599">
        <v>41</v>
      </c>
    </row>
    <row r="6600" spans="1:7" ht="15.5" hidden="1" x14ac:dyDescent="0.35">
      <c r="A6600" t="s">
        <v>187</v>
      </c>
      <c r="B6600" t="s">
        <v>353</v>
      </c>
      <c r="C6600">
        <v>91512</v>
      </c>
      <c r="D6600">
        <v>2024</v>
      </c>
      <c r="E6600">
        <v>12</v>
      </c>
      <c r="F6600">
        <v>407.59</v>
      </c>
      <c r="G6600">
        <v>40</v>
      </c>
    </row>
    <row r="6601" spans="1:7" ht="15.5" x14ac:dyDescent="0.35">
      <c r="A6601" t="s">
        <v>187</v>
      </c>
      <c r="B6601" t="s">
        <v>353</v>
      </c>
      <c r="C6601">
        <v>91512</v>
      </c>
      <c r="D6601">
        <v>2025</v>
      </c>
      <c r="E6601">
        <v>1</v>
      </c>
      <c r="F6601">
        <v>415.05</v>
      </c>
      <c r="G6601">
        <v>44</v>
      </c>
    </row>
    <row r="6602" spans="1:7" ht="15.5" x14ac:dyDescent="0.35">
      <c r="A6602" t="s">
        <v>187</v>
      </c>
      <c r="B6602" t="s">
        <v>353</v>
      </c>
      <c r="C6602">
        <v>91512</v>
      </c>
      <c r="D6602">
        <v>2025</v>
      </c>
      <c r="E6602">
        <v>2</v>
      </c>
      <c r="F6602">
        <v>330.85</v>
      </c>
      <c r="G6602">
        <v>33</v>
      </c>
    </row>
    <row r="6603" spans="1:7" ht="15.5" x14ac:dyDescent="0.35">
      <c r="A6603" t="s">
        <v>187</v>
      </c>
      <c r="B6603" t="s">
        <v>353</v>
      </c>
      <c r="C6603">
        <v>91512</v>
      </c>
      <c r="D6603">
        <v>2025</v>
      </c>
      <c r="E6603">
        <v>3</v>
      </c>
      <c r="F6603">
        <v>467.85</v>
      </c>
      <c r="G6603">
        <v>47</v>
      </c>
    </row>
    <row r="6604" spans="1:7" ht="15.5" x14ac:dyDescent="0.35">
      <c r="A6604" t="s">
        <v>187</v>
      </c>
      <c r="B6604" t="s">
        <v>353</v>
      </c>
      <c r="C6604">
        <v>91512</v>
      </c>
      <c r="D6604">
        <v>2025</v>
      </c>
      <c r="E6604">
        <v>4</v>
      </c>
      <c r="F6604">
        <v>438.41</v>
      </c>
      <c r="G6604">
        <v>40</v>
      </c>
    </row>
    <row r="6605" spans="1:7" ht="15.5" x14ac:dyDescent="0.35">
      <c r="A6605" t="s">
        <v>187</v>
      </c>
      <c r="B6605" t="s">
        <v>353</v>
      </c>
      <c r="C6605">
        <v>91512</v>
      </c>
      <c r="D6605">
        <v>2025</v>
      </c>
      <c r="E6605">
        <v>5</v>
      </c>
      <c r="F6605">
        <v>449.49</v>
      </c>
      <c r="G6605">
        <v>45</v>
      </c>
    </row>
    <row r="6606" spans="1:7" ht="15.5" x14ac:dyDescent="0.35">
      <c r="A6606" t="s">
        <v>187</v>
      </c>
      <c r="B6606" t="s">
        <v>353</v>
      </c>
      <c r="C6606">
        <v>91512</v>
      </c>
      <c r="D6606">
        <v>2025</v>
      </c>
      <c r="E6606">
        <v>6</v>
      </c>
      <c r="F6606">
        <v>478.25</v>
      </c>
      <c r="G6606">
        <v>43</v>
      </c>
    </row>
    <row r="6607" spans="1:7" ht="15.5" x14ac:dyDescent="0.35">
      <c r="A6607" t="s">
        <v>187</v>
      </c>
      <c r="B6607" t="s">
        <v>353</v>
      </c>
      <c r="C6607">
        <v>91512</v>
      </c>
      <c r="D6607">
        <v>2025</v>
      </c>
      <c r="E6607">
        <v>7</v>
      </c>
      <c r="F6607">
        <v>497.83</v>
      </c>
      <c r="G6607">
        <v>44</v>
      </c>
    </row>
    <row r="6608" spans="1:7" ht="15.5" x14ac:dyDescent="0.35">
      <c r="A6608" t="s">
        <v>187</v>
      </c>
      <c r="B6608" t="s">
        <v>353</v>
      </c>
      <c r="C6608">
        <v>91512</v>
      </c>
      <c r="D6608">
        <v>2025</v>
      </c>
      <c r="E6608">
        <v>8</v>
      </c>
      <c r="F6608">
        <v>456.48</v>
      </c>
      <c r="G6608">
        <v>44</v>
      </c>
    </row>
    <row r="6609" spans="1:7" ht="15.5" x14ac:dyDescent="0.35">
      <c r="A6609" t="s">
        <v>187</v>
      </c>
      <c r="B6609" t="s">
        <v>353</v>
      </c>
      <c r="C6609">
        <v>91512</v>
      </c>
      <c r="D6609">
        <v>2025</v>
      </c>
      <c r="E6609">
        <v>9</v>
      </c>
      <c r="F6609">
        <v>443.45</v>
      </c>
      <c r="G6609">
        <v>40</v>
      </c>
    </row>
    <row r="6610" spans="1:7" ht="15.5" x14ac:dyDescent="0.35">
      <c r="A6610" t="s">
        <v>187</v>
      </c>
      <c r="B6610" t="s">
        <v>353</v>
      </c>
      <c r="C6610">
        <v>91512</v>
      </c>
      <c r="D6610">
        <v>2025</v>
      </c>
      <c r="E6610">
        <v>10</v>
      </c>
      <c r="F6610">
        <v>512.66999999999996</v>
      </c>
      <c r="G6610">
        <v>47</v>
      </c>
    </row>
    <row r="6611" spans="1:7" ht="15.5" x14ac:dyDescent="0.35">
      <c r="A6611" t="s">
        <v>187</v>
      </c>
      <c r="B6611" t="s">
        <v>353</v>
      </c>
      <c r="C6611">
        <v>91512</v>
      </c>
      <c r="D6611">
        <v>2025</v>
      </c>
      <c r="E6611">
        <v>11</v>
      </c>
      <c r="F6611">
        <v>461.58</v>
      </c>
      <c r="G6611">
        <v>49</v>
      </c>
    </row>
    <row r="6612" spans="1:7" ht="15.5" hidden="1" x14ac:dyDescent="0.35">
      <c r="A6612" t="s">
        <v>187</v>
      </c>
      <c r="B6612" t="s">
        <v>353</v>
      </c>
      <c r="C6612">
        <v>91513</v>
      </c>
      <c r="D6612">
        <v>2018</v>
      </c>
      <c r="E6612">
        <v>11</v>
      </c>
      <c r="F6612">
        <v>36.28</v>
      </c>
      <c r="G6612">
        <v>5.72</v>
      </c>
    </row>
    <row r="6613" spans="1:7" ht="15.5" hidden="1" x14ac:dyDescent="0.35">
      <c r="A6613" t="s">
        <v>187</v>
      </c>
      <c r="B6613" t="s">
        <v>353</v>
      </c>
      <c r="C6613">
        <v>91513</v>
      </c>
      <c r="D6613">
        <v>2018</v>
      </c>
      <c r="E6613">
        <v>12</v>
      </c>
      <c r="F6613">
        <v>374.93</v>
      </c>
      <c r="G6613">
        <v>59.14</v>
      </c>
    </row>
    <row r="6614" spans="1:7" ht="15.5" hidden="1" x14ac:dyDescent="0.35">
      <c r="A6614" t="s">
        <v>187</v>
      </c>
      <c r="B6614" t="s">
        <v>353</v>
      </c>
      <c r="C6614">
        <v>91513</v>
      </c>
      <c r="D6614">
        <v>2019</v>
      </c>
      <c r="E6614">
        <v>1</v>
      </c>
      <c r="F6614">
        <v>374.92</v>
      </c>
      <c r="G6614">
        <v>59.14</v>
      </c>
    </row>
    <row r="6615" spans="1:7" ht="15.5" hidden="1" x14ac:dyDescent="0.35">
      <c r="A6615" t="s">
        <v>187</v>
      </c>
      <c r="B6615" t="s">
        <v>353</v>
      </c>
      <c r="C6615">
        <v>91513</v>
      </c>
      <c r="D6615">
        <v>2019</v>
      </c>
      <c r="E6615">
        <v>2</v>
      </c>
      <c r="F6615">
        <v>371.94</v>
      </c>
      <c r="G6615">
        <v>42</v>
      </c>
    </row>
    <row r="6616" spans="1:7" ht="15.5" hidden="1" x14ac:dyDescent="0.35">
      <c r="A6616" t="s">
        <v>187</v>
      </c>
      <c r="B6616" t="s">
        <v>353</v>
      </c>
      <c r="C6616">
        <v>91513</v>
      </c>
      <c r="D6616">
        <v>2019</v>
      </c>
      <c r="E6616">
        <v>3</v>
      </c>
      <c r="F6616">
        <v>447.4</v>
      </c>
      <c r="G6616">
        <v>52</v>
      </c>
    </row>
    <row r="6617" spans="1:7" ht="15.5" hidden="1" x14ac:dyDescent="0.35">
      <c r="A6617" t="s">
        <v>187</v>
      </c>
      <c r="B6617" t="s">
        <v>353</v>
      </c>
      <c r="C6617">
        <v>91513</v>
      </c>
      <c r="D6617">
        <v>2019</v>
      </c>
      <c r="E6617">
        <v>4</v>
      </c>
      <c r="F6617">
        <v>382.73</v>
      </c>
      <c r="G6617">
        <v>44</v>
      </c>
    </row>
    <row r="6618" spans="1:7" ht="15.5" hidden="1" x14ac:dyDescent="0.35">
      <c r="A6618" t="s">
        <v>187</v>
      </c>
      <c r="B6618" t="s">
        <v>353</v>
      </c>
      <c r="C6618">
        <v>91513</v>
      </c>
      <c r="D6618">
        <v>2019</v>
      </c>
      <c r="E6618">
        <v>5</v>
      </c>
      <c r="F6618">
        <v>406.4</v>
      </c>
      <c r="G6618">
        <v>55</v>
      </c>
    </row>
    <row r="6619" spans="1:7" ht="15.5" hidden="1" x14ac:dyDescent="0.35">
      <c r="A6619" t="s">
        <v>187</v>
      </c>
      <c r="B6619" t="s">
        <v>353</v>
      </c>
      <c r="C6619">
        <v>91513</v>
      </c>
      <c r="D6619">
        <v>2019</v>
      </c>
      <c r="E6619">
        <v>6</v>
      </c>
      <c r="F6619">
        <v>405.4</v>
      </c>
      <c r="G6619">
        <v>44</v>
      </c>
    </row>
    <row r="6620" spans="1:7" ht="15.5" hidden="1" x14ac:dyDescent="0.35">
      <c r="A6620" t="s">
        <v>187</v>
      </c>
      <c r="B6620" t="s">
        <v>353</v>
      </c>
      <c r="C6620">
        <v>91513</v>
      </c>
      <c r="D6620">
        <v>2019</v>
      </c>
      <c r="E6620">
        <v>7</v>
      </c>
      <c r="F6620">
        <v>443.97</v>
      </c>
      <c r="G6620">
        <v>52</v>
      </c>
    </row>
    <row r="6621" spans="1:7" ht="15.5" hidden="1" x14ac:dyDescent="0.35">
      <c r="A6621" t="s">
        <v>187</v>
      </c>
      <c r="B6621" t="s">
        <v>353</v>
      </c>
      <c r="C6621">
        <v>91513</v>
      </c>
      <c r="D6621">
        <v>2019</v>
      </c>
      <c r="E6621">
        <v>8</v>
      </c>
      <c r="F6621">
        <v>278.93</v>
      </c>
      <c r="G6621">
        <v>33</v>
      </c>
    </row>
    <row r="6622" spans="1:7" ht="15.5" hidden="1" x14ac:dyDescent="0.35">
      <c r="A6622" t="s">
        <v>187</v>
      </c>
      <c r="B6622" t="s">
        <v>353</v>
      </c>
      <c r="C6622">
        <v>91513</v>
      </c>
      <c r="D6622">
        <v>2019</v>
      </c>
      <c r="E6622">
        <v>9</v>
      </c>
      <c r="F6622">
        <v>393.15</v>
      </c>
      <c r="G6622">
        <v>41</v>
      </c>
    </row>
    <row r="6623" spans="1:7" ht="15.5" hidden="1" x14ac:dyDescent="0.35">
      <c r="A6623" t="s">
        <v>187</v>
      </c>
      <c r="B6623" t="s">
        <v>353</v>
      </c>
      <c r="C6623">
        <v>91513</v>
      </c>
      <c r="D6623">
        <v>2019</v>
      </c>
      <c r="E6623">
        <v>10</v>
      </c>
      <c r="F6623">
        <v>407.95</v>
      </c>
      <c r="G6623">
        <v>48</v>
      </c>
    </row>
    <row r="6624" spans="1:7" ht="15.5" hidden="1" x14ac:dyDescent="0.35">
      <c r="A6624" t="s">
        <v>187</v>
      </c>
      <c r="B6624" t="s">
        <v>353</v>
      </c>
      <c r="C6624">
        <v>91513</v>
      </c>
      <c r="D6624">
        <v>2019</v>
      </c>
      <c r="E6624">
        <v>11</v>
      </c>
      <c r="F6624">
        <v>424</v>
      </c>
      <c r="G6624">
        <v>46</v>
      </c>
    </row>
    <row r="6625" spans="1:7" ht="15.5" hidden="1" x14ac:dyDescent="0.35">
      <c r="A6625" t="s">
        <v>187</v>
      </c>
      <c r="B6625" t="s">
        <v>353</v>
      </c>
      <c r="C6625">
        <v>91513</v>
      </c>
      <c r="D6625">
        <v>2019</v>
      </c>
      <c r="E6625">
        <v>12</v>
      </c>
      <c r="F6625">
        <v>485.88</v>
      </c>
      <c r="G6625">
        <v>48</v>
      </c>
    </row>
    <row r="6626" spans="1:7" ht="15.5" hidden="1" x14ac:dyDescent="0.35">
      <c r="A6626" t="s">
        <v>187</v>
      </c>
      <c r="B6626" t="s">
        <v>353</v>
      </c>
      <c r="C6626">
        <v>91513</v>
      </c>
      <c r="D6626">
        <v>2020</v>
      </c>
      <c r="E6626">
        <v>1</v>
      </c>
      <c r="F6626">
        <v>433.39</v>
      </c>
      <c r="G6626">
        <v>42.37</v>
      </c>
    </row>
    <row r="6627" spans="1:7" ht="15.5" hidden="1" x14ac:dyDescent="0.35">
      <c r="A6627" t="s">
        <v>187</v>
      </c>
      <c r="B6627" t="s">
        <v>353</v>
      </c>
      <c r="C6627">
        <v>91513</v>
      </c>
      <c r="D6627">
        <v>2020</v>
      </c>
      <c r="E6627">
        <v>2</v>
      </c>
      <c r="F6627">
        <v>405.43</v>
      </c>
      <c r="G6627">
        <v>39.630000000000003</v>
      </c>
    </row>
    <row r="6628" spans="1:7" ht="15.5" hidden="1" x14ac:dyDescent="0.35">
      <c r="A6628" t="s">
        <v>187</v>
      </c>
      <c r="B6628" t="s">
        <v>353</v>
      </c>
      <c r="C6628">
        <v>91513</v>
      </c>
      <c r="D6628">
        <v>2020</v>
      </c>
      <c r="E6628">
        <v>3</v>
      </c>
      <c r="F6628">
        <v>346.26</v>
      </c>
      <c r="G6628">
        <v>37</v>
      </c>
    </row>
    <row r="6629" spans="1:7" ht="15.5" hidden="1" x14ac:dyDescent="0.35">
      <c r="A6629" t="s">
        <v>187</v>
      </c>
      <c r="B6629" t="s">
        <v>353</v>
      </c>
      <c r="C6629">
        <v>91513</v>
      </c>
      <c r="D6629">
        <v>2020</v>
      </c>
      <c r="E6629">
        <v>4</v>
      </c>
      <c r="F6629">
        <v>0</v>
      </c>
      <c r="G6629">
        <v>0</v>
      </c>
    </row>
    <row r="6630" spans="1:7" ht="15.5" hidden="1" x14ac:dyDescent="0.35">
      <c r="A6630" t="s">
        <v>187</v>
      </c>
      <c r="B6630" t="s">
        <v>353</v>
      </c>
      <c r="C6630">
        <v>91513</v>
      </c>
      <c r="D6630">
        <v>2020</v>
      </c>
      <c r="E6630">
        <v>5</v>
      </c>
      <c r="F6630">
        <v>0</v>
      </c>
      <c r="G6630">
        <v>0</v>
      </c>
    </row>
    <row r="6631" spans="1:7" ht="15.5" hidden="1" x14ac:dyDescent="0.35">
      <c r="A6631" t="s">
        <v>187</v>
      </c>
      <c r="B6631" t="s">
        <v>353</v>
      </c>
      <c r="C6631">
        <v>91513</v>
      </c>
      <c r="D6631">
        <v>2020</v>
      </c>
      <c r="E6631">
        <v>6</v>
      </c>
      <c r="F6631">
        <v>0</v>
      </c>
      <c r="G6631">
        <v>0</v>
      </c>
    </row>
    <row r="6632" spans="1:7" ht="15.5" hidden="1" x14ac:dyDescent="0.35">
      <c r="A6632" t="s">
        <v>187</v>
      </c>
      <c r="B6632" t="s">
        <v>353</v>
      </c>
      <c r="C6632">
        <v>91513</v>
      </c>
      <c r="D6632">
        <v>2020</v>
      </c>
      <c r="E6632">
        <v>7</v>
      </c>
      <c r="F6632">
        <v>40.200000000000003</v>
      </c>
      <c r="G6632">
        <v>7</v>
      </c>
    </row>
    <row r="6633" spans="1:7" ht="15.5" hidden="1" x14ac:dyDescent="0.35">
      <c r="A6633" t="s">
        <v>187</v>
      </c>
      <c r="B6633" t="s">
        <v>353</v>
      </c>
      <c r="C6633">
        <v>91513</v>
      </c>
      <c r="D6633">
        <v>2020</v>
      </c>
      <c r="E6633">
        <v>8</v>
      </c>
      <c r="F6633">
        <v>101.49</v>
      </c>
      <c r="G6633">
        <v>20</v>
      </c>
    </row>
    <row r="6634" spans="1:7" ht="15.5" hidden="1" x14ac:dyDescent="0.35">
      <c r="A6634" t="s">
        <v>187</v>
      </c>
      <c r="B6634" t="s">
        <v>353</v>
      </c>
      <c r="C6634">
        <v>91513</v>
      </c>
      <c r="D6634">
        <v>2020</v>
      </c>
      <c r="E6634">
        <v>9</v>
      </c>
      <c r="F6634">
        <v>173.95</v>
      </c>
      <c r="G6634">
        <v>26</v>
      </c>
    </row>
    <row r="6635" spans="1:7" ht="15.5" hidden="1" x14ac:dyDescent="0.35">
      <c r="A6635" t="s">
        <v>187</v>
      </c>
      <c r="B6635" t="s">
        <v>353</v>
      </c>
      <c r="C6635">
        <v>91513</v>
      </c>
      <c r="D6635">
        <v>2020</v>
      </c>
      <c r="E6635">
        <v>10</v>
      </c>
      <c r="F6635">
        <v>58.78</v>
      </c>
      <c r="G6635">
        <v>10</v>
      </c>
    </row>
    <row r="6636" spans="1:7" ht="15.5" hidden="1" x14ac:dyDescent="0.35">
      <c r="A6636" t="s">
        <v>187</v>
      </c>
      <c r="B6636" t="s">
        <v>353</v>
      </c>
      <c r="C6636">
        <v>91513</v>
      </c>
      <c r="D6636">
        <v>2020</v>
      </c>
      <c r="E6636">
        <v>11</v>
      </c>
      <c r="F6636">
        <v>0</v>
      </c>
      <c r="G6636">
        <v>0</v>
      </c>
    </row>
    <row r="6637" spans="1:7" ht="15.5" hidden="1" x14ac:dyDescent="0.35">
      <c r="A6637" t="s">
        <v>187</v>
      </c>
      <c r="B6637" t="s">
        <v>353</v>
      </c>
      <c r="C6637">
        <v>91513</v>
      </c>
      <c r="D6637">
        <v>2020</v>
      </c>
      <c r="E6637">
        <v>12</v>
      </c>
      <c r="F6637">
        <v>0</v>
      </c>
      <c r="G6637">
        <v>0</v>
      </c>
    </row>
    <row r="6638" spans="1:7" ht="15.5" hidden="1" x14ac:dyDescent="0.35">
      <c r="A6638" t="s">
        <v>187</v>
      </c>
      <c r="B6638" t="s">
        <v>353</v>
      </c>
      <c r="C6638">
        <v>91513</v>
      </c>
      <c r="D6638">
        <v>2021</v>
      </c>
      <c r="E6638">
        <v>4</v>
      </c>
      <c r="F6638">
        <v>15.47</v>
      </c>
      <c r="G6638">
        <v>6</v>
      </c>
    </row>
    <row r="6639" spans="1:7" ht="15.5" hidden="1" x14ac:dyDescent="0.35">
      <c r="A6639" t="s">
        <v>187</v>
      </c>
      <c r="B6639" t="s">
        <v>353</v>
      </c>
      <c r="C6639">
        <v>91513</v>
      </c>
      <c r="D6639">
        <v>2021</v>
      </c>
      <c r="E6639">
        <v>5</v>
      </c>
      <c r="F6639">
        <v>131.44999999999999</v>
      </c>
      <c r="G6639">
        <v>35.57</v>
      </c>
    </row>
    <row r="6640" spans="1:7" ht="15.5" hidden="1" x14ac:dyDescent="0.35">
      <c r="A6640" t="s">
        <v>187</v>
      </c>
      <c r="B6640" t="s">
        <v>353</v>
      </c>
      <c r="C6640">
        <v>91513</v>
      </c>
      <c r="D6640">
        <v>2021</v>
      </c>
      <c r="E6640">
        <v>6</v>
      </c>
      <c r="F6640">
        <v>127.2</v>
      </c>
      <c r="G6640">
        <v>34.43</v>
      </c>
    </row>
    <row r="6641" spans="1:7" ht="15.5" hidden="1" x14ac:dyDescent="0.35">
      <c r="A6641" t="s">
        <v>187</v>
      </c>
      <c r="B6641" t="s">
        <v>353</v>
      </c>
      <c r="C6641">
        <v>91513</v>
      </c>
      <c r="D6641">
        <v>2021</v>
      </c>
      <c r="E6641">
        <v>7</v>
      </c>
      <c r="F6641">
        <v>220.78</v>
      </c>
      <c r="G6641">
        <v>55</v>
      </c>
    </row>
    <row r="6642" spans="1:7" ht="15.5" hidden="1" x14ac:dyDescent="0.35">
      <c r="A6642" t="s">
        <v>187</v>
      </c>
      <c r="B6642" t="s">
        <v>353</v>
      </c>
      <c r="C6642">
        <v>91513</v>
      </c>
      <c r="D6642">
        <v>2021</v>
      </c>
      <c r="E6642">
        <v>8</v>
      </c>
      <c r="F6642">
        <v>302.10000000000002</v>
      </c>
      <c r="G6642">
        <v>31</v>
      </c>
    </row>
    <row r="6643" spans="1:7" ht="15.5" hidden="1" x14ac:dyDescent="0.35">
      <c r="A6643" t="s">
        <v>187</v>
      </c>
      <c r="B6643" t="s">
        <v>353</v>
      </c>
      <c r="C6643">
        <v>91513</v>
      </c>
      <c r="D6643">
        <v>2021</v>
      </c>
      <c r="E6643">
        <v>9</v>
      </c>
      <c r="F6643">
        <v>291.18</v>
      </c>
      <c r="G6643">
        <v>39</v>
      </c>
    </row>
    <row r="6644" spans="1:7" ht="15.5" hidden="1" x14ac:dyDescent="0.35">
      <c r="A6644" t="s">
        <v>187</v>
      </c>
      <c r="B6644" t="s">
        <v>353</v>
      </c>
      <c r="C6644">
        <v>91513</v>
      </c>
      <c r="D6644">
        <v>2021</v>
      </c>
      <c r="E6644">
        <v>10</v>
      </c>
      <c r="F6644">
        <v>309.27</v>
      </c>
      <c r="G6644">
        <v>39</v>
      </c>
    </row>
    <row r="6645" spans="1:7" ht="15.5" hidden="1" x14ac:dyDescent="0.35">
      <c r="A6645" t="s">
        <v>187</v>
      </c>
      <c r="B6645" t="s">
        <v>353</v>
      </c>
      <c r="C6645">
        <v>91513</v>
      </c>
      <c r="D6645">
        <v>2021</v>
      </c>
      <c r="E6645">
        <v>11</v>
      </c>
      <c r="F6645">
        <v>367.2</v>
      </c>
      <c r="G6645">
        <v>60</v>
      </c>
    </row>
    <row r="6646" spans="1:7" ht="15.5" hidden="1" x14ac:dyDescent="0.35">
      <c r="A6646" t="s">
        <v>187</v>
      </c>
      <c r="B6646" t="s">
        <v>353</v>
      </c>
      <c r="C6646">
        <v>91513</v>
      </c>
      <c r="D6646">
        <v>2021</v>
      </c>
      <c r="E6646">
        <v>12</v>
      </c>
      <c r="F6646">
        <v>164.48</v>
      </c>
      <c r="G6646">
        <v>23</v>
      </c>
    </row>
    <row r="6647" spans="1:7" ht="15.5" hidden="1" x14ac:dyDescent="0.35">
      <c r="A6647" t="s">
        <v>187</v>
      </c>
      <c r="B6647" t="s">
        <v>353</v>
      </c>
      <c r="C6647">
        <v>91513</v>
      </c>
      <c r="D6647">
        <v>2022</v>
      </c>
      <c r="E6647">
        <v>1</v>
      </c>
      <c r="F6647">
        <v>322.79000000000002</v>
      </c>
      <c r="G6647">
        <v>59</v>
      </c>
    </row>
    <row r="6648" spans="1:7" ht="15.5" hidden="1" x14ac:dyDescent="0.35">
      <c r="A6648" t="s">
        <v>187</v>
      </c>
      <c r="B6648" t="s">
        <v>353</v>
      </c>
      <c r="C6648">
        <v>91513</v>
      </c>
      <c r="D6648">
        <v>2022</v>
      </c>
      <c r="E6648">
        <v>2</v>
      </c>
      <c r="F6648">
        <v>327.75</v>
      </c>
      <c r="G6648">
        <v>32</v>
      </c>
    </row>
    <row r="6649" spans="1:7" ht="15.5" hidden="1" x14ac:dyDescent="0.35">
      <c r="A6649" t="s">
        <v>187</v>
      </c>
      <c r="B6649" t="s">
        <v>353</v>
      </c>
      <c r="C6649">
        <v>91513</v>
      </c>
      <c r="D6649">
        <v>2022</v>
      </c>
      <c r="E6649">
        <v>3</v>
      </c>
      <c r="F6649">
        <v>380.11</v>
      </c>
      <c r="G6649">
        <v>44</v>
      </c>
    </row>
    <row r="6650" spans="1:7" ht="15.5" hidden="1" x14ac:dyDescent="0.35">
      <c r="A6650" t="s">
        <v>187</v>
      </c>
      <c r="B6650" t="s">
        <v>353</v>
      </c>
      <c r="C6650">
        <v>91513</v>
      </c>
      <c r="D6650">
        <v>2022</v>
      </c>
      <c r="E6650">
        <v>4</v>
      </c>
      <c r="F6650">
        <v>352.99</v>
      </c>
      <c r="G6650">
        <v>32</v>
      </c>
    </row>
    <row r="6651" spans="1:7" ht="15.5" hidden="1" x14ac:dyDescent="0.35">
      <c r="A6651" t="s">
        <v>187</v>
      </c>
      <c r="B6651" t="s">
        <v>353</v>
      </c>
      <c r="C6651">
        <v>91513</v>
      </c>
      <c r="D6651">
        <v>2022</v>
      </c>
      <c r="E6651">
        <v>5</v>
      </c>
      <c r="F6651">
        <v>354.4</v>
      </c>
      <c r="G6651">
        <v>31</v>
      </c>
    </row>
    <row r="6652" spans="1:7" ht="15.5" hidden="1" x14ac:dyDescent="0.35">
      <c r="A6652" t="s">
        <v>187</v>
      </c>
      <c r="B6652" t="s">
        <v>353</v>
      </c>
      <c r="C6652">
        <v>91513</v>
      </c>
      <c r="D6652">
        <v>2022</v>
      </c>
      <c r="E6652">
        <v>6</v>
      </c>
      <c r="F6652">
        <v>379.28</v>
      </c>
      <c r="G6652">
        <v>32</v>
      </c>
    </row>
    <row r="6653" spans="1:7" ht="15.5" hidden="1" x14ac:dyDescent="0.35">
      <c r="A6653" t="s">
        <v>187</v>
      </c>
      <c r="B6653" t="s">
        <v>353</v>
      </c>
      <c r="C6653">
        <v>91513</v>
      </c>
      <c r="D6653">
        <v>2022</v>
      </c>
      <c r="E6653">
        <v>7</v>
      </c>
      <c r="F6653">
        <v>377.77</v>
      </c>
      <c r="G6653">
        <v>35</v>
      </c>
    </row>
    <row r="6654" spans="1:7" ht="15.5" hidden="1" x14ac:dyDescent="0.35">
      <c r="A6654" t="s">
        <v>187</v>
      </c>
      <c r="B6654" t="s">
        <v>353</v>
      </c>
      <c r="C6654">
        <v>91513</v>
      </c>
      <c r="D6654">
        <v>2022</v>
      </c>
      <c r="E6654">
        <v>8</v>
      </c>
      <c r="F6654">
        <v>442.75</v>
      </c>
      <c r="G6654">
        <v>42</v>
      </c>
    </row>
    <row r="6655" spans="1:7" ht="15.5" hidden="1" x14ac:dyDescent="0.35">
      <c r="A6655" t="s">
        <v>187</v>
      </c>
      <c r="B6655" t="s">
        <v>353</v>
      </c>
      <c r="C6655">
        <v>91513</v>
      </c>
      <c r="D6655">
        <v>2022</v>
      </c>
      <c r="E6655">
        <v>9</v>
      </c>
      <c r="F6655">
        <v>276.67</v>
      </c>
      <c r="G6655">
        <v>27</v>
      </c>
    </row>
    <row r="6656" spans="1:7" ht="15.5" hidden="1" x14ac:dyDescent="0.35">
      <c r="A6656" t="s">
        <v>187</v>
      </c>
      <c r="B6656" t="s">
        <v>353</v>
      </c>
      <c r="C6656">
        <v>91513</v>
      </c>
      <c r="D6656">
        <v>2022</v>
      </c>
      <c r="E6656">
        <v>10</v>
      </c>
      <c r="F6656">
        <v>365.18</v>
      </c>
      <c r="G6656">
        <v>30</v>
      </c>
    </row>
    <row r="6657" spans="1:7" ht="15.5" hidden="1" x14ac:dyDescent="0.35">
      <c r="A6657" t="s">
        <v>187</v>
      </c>
      <c r="B6657" t="s">
        <v>353</v>
      </c>
      <c r="C6657">
        <v>91513</v>
      </c>
      <c r="D6657">
        <v>2022</v>
      </c>
      <c r="E6657">
        <v>11</v>
      </c>
      <c r="F6657">
        <v>375.62</v>
      </c>
      <c r="G6657">
        <v>35</v>
      </c>
    </row>
    <row r="6658" spans="1:7" ht="15.5" hidden="1" x14ac:dyDescent="0.35">
      <c r="A6658" t="s">
        <v>187</v>
      </c>
      <c r="B6658" t="s">
        <v>353</v>
      </c>
      <c r="C6658">
        <v>91513</v>
      </c>
      <c r="D6658">
        <v>2022</v>
      </c>
      <c r="E6658">
        <v>12</v>
      </c>
      <c r="F6658">
        <v>403.96</v>
      </c>
      <c r="G6658">
        <v>31</v>
      </c>
    </row>
    <row r="6659" spans="1:7" ht="15.5" hidden="1" x14ac:dyDescent="0.35">
      <c r="A6659" t="s">
        <v>187</v>
      </c>
      <c r="B6659" t="s">
        <v>353</v>
      </c>
      <c r="C6659">
        <v>91513</v>
      </c>
      <c r="D6659">
        <v>2023</v>
      </c>
      <c r="E6659">
        <v>1</v>
      </c>
      <c r="F6659">
        <v>274.45</v>
      </c>
      <c r="G6659">
        <v>27</v>
      </c>
    </row>
    <row r="6660" spans="1:7" ht="15.5" hidden="1" x14ac:dyDescent="0.35">
      <c r="A6660" t="s">
        <v>187</v>
      </c>
      <c r="B6660" t="s">
        <v>353</v>
      </c>
      <c r="C6660">
        <v>91513</v>
      </c>
      <c r="D6660">
        <v>2023</v>
      </c>
      <c r="E6660">
        <v>2</v>
      </c>
      <c r="F6660">
        <v>67.650000000000006</v>
      </c>
      <c r="G6660">
        <v>7</v>
      </c>
    </row>
    <row r="6661" spans="1:7" ht="15.5" hidden="1" x14ac:dyDescent="0.35">
      <c r="A6661" t="s">
        <v>187</v>
      </c>
      <c r="B6661" t="s">
        <v>353</v>
      </c>
      <c r="C6661">
        <v>91513</v>
      </c>
      <c r="D6661">
        <v>2023</v>
      </c>
      <c r="E6661">
        <v>3</v>
      </c>
      <c r="F6661">
        <v>369.15</v>
      </c>
      <c r="G6661">
        <v>38</v>
      </c>
    </row>
    <row r="6662" spans="1:7" ht="15.5" hidden="1" x14ac:dyDescent="0.35">
      <c r="A6662" t="s">
        <v>187</v>
      </c>
      <c r="B6662" t="s">
        <v>353</v>
      </c>
      <c r="C6662">
        <v>91513</v>
      </c>
      <c r="D6662">
        <v>2023</v>
      </c>
      <c r="E6662">
        <v>4</v>
      </c>
      <c r="F6662">
        <v>361.64</v>
      </c>
      <c r="G6662">
        <v>38</v>
      </c>
    </row>
    <row r="6663" spans="1:7" ht="15.5" hidden="1" x14ac:dyDescent="0.35">
      <c r="A6663" t="s">
        <v>187</v>
      </c>
      <c r="B6663" t="s">
        <v>353</v>
      </c>
      <c r="C6663">
        <v>91513</v>
      </c>
      <c r="D6663">
        <v>2023</v>
      </c>
      <c r="E6663">
        <v>5</v>
      </c>
      <c r="F6663">
        <v>76.22</v>
      </c>
      <c r="G6663">
        <v>7.33</v>
      </c>
    </row>
    <row r="6664" spans="1:7" ht="15.5" hidden="1" x14ac:dyDescent="0.35">
      <c r="A6664" t="s">
        <v>187</v>
      </c>
      <c r="B6664" t="s">
        <v>353</v>
      </c>
      <c r="C6664">
        <v>91513</v>
      </c>
      <c r="D6664">
        <v>2023</v>
      </c>
      <c r="E6664">
        <v>6</v>
      </c>
      <c r="F6664">
        <v>0</v>
      </c>
      <c r="G6664">
        <v>0</v>
      </c>
    </row>
    <row r="6665" spans="1:7" ht="15.5" hidden="1" x14ac:dyDescent="0.35">
      <c r="A6665" t="s">
        <v>187</v>
      </c>
      <c r="B6665" t="s">
        <v>353</v>
      </c>
      <c r="C6665">
        <v>91513</v>
      </c>
      <c r="D6665">
        <v>2023</v>
      </c>
      <c r="E6665">
        <v>7</v>
      </c>
      <c r="F6665">
        <v>0</v>
      </c>
      <c r="G6665">
        <v>0</v>
      </c>
    </row>
    <row r="6666" spans="1:7" ht="15.5" hidden="1" x14ac:dyDescent="0.35">
      <c r="A6666" t="s">
        <v>187</v>
      </c>
      <c r="B6666" t="s">
        <v>353</v>
      </c>
      <c r="C6666">
        <v>91513</v>
      </c>
      <c r="D6666">
        <v>2023</v>
      </c>
      <c r="E6666">
        <v>8</v>
      </c>
      <c r="F6666">
        <v>0</v>
      </c>
      <c r="G6666">
        <v>0</v>
      </c>
    </row>
    <row r="6667" spans="1:7" ht="15.5" hidden="1" x14ac:dyDescent="0.35">
      <c r="A6667" t="s">
        <v>187</v>
      </c>
      <c r="B6667" t="s">
        <v>353</v>
      </c>
      <c r="C6667">
        <v>91513</v>
      </c>
      <c r="D6667">
        <v>2023</v>
      </c>
      <c r="E6667">
        <v>9</v>
      </c>
      <c r="F6667">
        <v>0</v>
      </c>
      <c r="G6667">
        <v>0</v>
      </c>
    </row>
    <row r="6668" spans="1:7" ht="15.5" hidden="1" x14ac:dyDescent="0.35">
      <c r="A6668" t="s">
        <v>187</v>
      </c>
      <c r="B6668" t="s">
        <v>353</v>
      </c>
      <c r="C6668">
        <v>91513</v>
      </c>
      <c r="D6668">
        <v>2023</v>
      </c>
      <c r="E6668">
        <v>10</v>
      </c>
      <c r="F6668">
        <v>0</v>
      </c>
      <c r="G6668">
        <v>0</v>
      </c>
    </row>
    <row r="6669" spans="1:7" ht="15.5" hidden="1" x14ac:dyDescent="0.35">
      <c r="A6669" t="s">
        <v>187</v>
      </c>
      <c r="B6669" t="s">
        <v>353</v>
      </c>
      <c r="C6669">
        <v>91513</v>
      </c>
      <c r="D6669">
        <v>2023</v>
      </c>
      <c r="E6669">
        <v>11</v>
      </c>
      <c r="F6669">
        <v>0</v>
      </c>
      <c r="G6669">
        <v>0</v>
      </c>
    </row>
    <row r="6670" spans="1:7" ht="15.5" hidden="1" x14ac:dyDescent="0.35">
      <c r="A6670" t="s">
        <v>187</v>
      </c>
      <c r="B6670" t="s">
        <v>353</v>
      </c>
      <c r="C6670">
        <v>91513</v>
      </c>
      <c r="D6670">
        <v>2023</v>
      </c>
      <c r="E6670">
        <v>12</v>
      </c>
      <c r="F6670">
        <v>0</v>
      </c>
      <c r="G6670">
        <v>0</v>
      </c>
    </row>
    <row r="6671" spans="1:7" ht="15.5" hidden="1" x14ac:dyDescent="0.35">
      <c r="A6671" t="s">
        <v>187</v>
      </c>
      <c r="B6671" t="s">
        <v>353</v>
      </c>
      <c r="C6671">
        <v>91513</v>
      </c>
      <c r="D6671">
        <v>2024</v>
      </c>
      <c r="E6671">
        <v>1</v>
      </c>
      <c r="F6671">
        <v>7.08</v>
      </c>
      <c r="G6671">
        <v>0.99</v>
      </c>
    </row>
    <row r="6672" spans="1:7" ht="15.5" hidden="1" x14ac:dyDescent="0.35">
      <c r="A6672" t="s">
        <v>187</v>
      </c>
      <c r="B6672" t="s">
        <v>353</v>
      </c>
      <c r="C6672">
        <v>91513</v>
      </c>
      <c r="D6672">
        <v>2024</v>
      </c>
      <c r="E6672">
        <v>2</v>
      </c>
      <c r="F6672">
        <v>301.58</v>
      </c>
      <c r="G6672">
        <v>71</v>
      </c>
    </row>
    <row r="6673" spans="1:7" ht="15.5" hidden="1" x14ac:dyDescent="0.35">
      <c r="A6673" t="s">
        <v>187</v>
      </c>
      <c r="B6673" t="s">
        <v>353</v>
      </c>
      <c r="C6673">
        <v>91513</v>
      </c>
      <c r="D6673">
        <v>2024</v>
      </c>
      <c r="E6673">
        <v>3</v>
      </c>
      <c r="F6673">
        <v>381.43</v>
      </c>
      <c r="G6673">
        <v>59</v>
      </c>
    </row>
    <row r="6674" spans="1:7" ht="15.5" hidden="1" x14ac:dyDescent="0.35">
      <c r="A6674" t="s">
        <v>187</v>
      </c>
      <c r="B6674" t="s">
        <v>353</v>
      </c>
      <c r="C6674">
        <v>91513</v>
      </c>
      <c r="D6674">
        <v>2024</v>
      </c>
      <c r="E6674">
        <v>4</v>
      </c>
      <c r="F6674">
        <v>353.04</v>
      </c>
      <c r="G6674">
        <v>51</v>
      </c>
    </row>
    <row r="6675" spans="1:7" ht="15.5" hidden="1" x14ac:dyDescent="0.35">
      <c r="A6675" t="s">
        <v>187</v>
      </c>
      <c r="B6675" t="s">
        <v>353</v>
      </c>
      <c r="C6675">
        <v>91513</v>
      </c>
      <c r="D6675">
        <v>2024</v>
      </c>
      <c r="E6675">
        <v>5</v>
      </c>
      <c r="F6675">
        <v>332.97</v>
      </c>
      <c r="G6675">
        <v>82</v>
      </c>
    </row>
    <row r="6676" spans="1:7" ht="15.5" hidden="1" x14ac:dyDescent="0.35">
      <c r="A6676" t="s">
        <v>187</v>
      </c>
      <c r="B6676" t="s">
        <v>353</v>
      </c>
      <c r="C6676">
        <v>91513</v>
      </c>
      <c r="D6676">
        <v>2024</v>
      </c>
      <c r="E6676">
        <v>6</v>
      </c>
      <c r="F6676">
        <v>371</v>
      </c>
      <c r="G6676">
        <v>59</v>
      </c>
    </row>
    <row r="6677" spans="1:7" ht="15.5" hidden="1" x14ac:dyDescent="0.35">
      <c r="A6677" t="s">
        <v>187</v>
      </c>
      <c r="B6677" t="s">
        <v>353</v>
      </c>
      <c r="C6677">
        <v>91513</v>
      </c>
      <c r="D6677">
        <v>2024</v>
      </c>
      <c r="E6677">
        <v>7</v>
      </c>
      <c r="F6677">
        <v>386.98</v>
      </c>
      <c r="G6677">
        <v>61</v>
      </c>
    </row>
    <row r="6678" spans="1:7" ht="15.5" hidden="1" x14ac:dyDescent="0.35">
      <c r="A6678" t="s">
        <v>187</v>
      </c>
      <c r="B6678" t="s">
        <v>353</v>
      </c>
      <c r="C6678">
        <v>91513</v>
      </c>
      <c r="D6678">
        <v>2024</v>
      </c>
      <c r="E6678">
        <v>8</v>
      </c>
      <c r="F6678">
        <v>396.25</v>
      </c>
      <c r="G6678">
        <v>57</v>
      </c>
    </row>
    <row r="6679" spans="1:7" ht="15.5" hidden="1" x14ac:dyDescent="0.35">
      <c r="A6679" t="s">
        <v>187</v>
      </c>
      <c r="B6679" t="s">
        <v>353</v>
      </c>
      <c r="C6679">
        <v>91513</v>
      </c>
      <c r="D6679">
        <v>2024</v>
      </c>
      <c r="E6679">
        <v>9</v>
      </c>
      <c r="F6679">
        <v>332.2</v>
      </c>
      <c r="G6679">
        <v>48</v>
      </c>
    </row>
    <row r="6680" spans="1:7" ht="15.5" hidden="1" x14ac:dyDescent="0.35">
      <c r="A6680" t="s">
        <v>187</v>
      </c>
      <c r="B6680" t="s">
        <v>353</v>
      </c>
      <c r="C6680">
        <v>91513</v>
      </c>
      <c r="D6680">
        <v>2024</v>
      </c>
      <c r="E6680">
        <v>10</v>
      </c>
      <c r="F6680">
        <v>194.79</v>
      </c>
      <c r="G6680">
        <v>29.51</v>
      </c>
    </row>
    <row r="6681" spans="1:7" ht="15.5" hidden="1" x14ac:dyDescent="0.35">
      <c r="A6681" t="s">
        <v>187</v>
      </c>
      <c r="B6681" t="s">
        <v>353</v>
      </c>
      <c r="C6681">
        <v>91513</v>
      </c>
      <c r="D6681">
        <v>2024</v>
      </c>
      <c r="E6681">
        <v>11</v>
      </c>
      <c r="F6681">
        <v>373.52</v>
      </c>
      <c r="G6681">
        <v>57</v>
      </c>
    </row>
    <row r="6682" spans="1:7" ht="15.5" hidden="1" x14ac:dyDescent="0.35">
      <c r="A6682" t="s">
        <v>187</v>
      </c>
      <c r="B6682" t="s">
        <v>353</v>
      </c>
      <c r="C6682">
        <v>91513</v>
      </c>
      <c r="D6682">
        <v>2024</v>
      </c>
      <c r="E6682">
        <v>12</v>
      </c>
      <c r="F6682">
        <v>409.14</v>
      </c>
      <c r="G6682">
        <v>65</v>
      </c>
    </row>
    <row r="6683" spans="1:7" ht="15.5" x14ac:dyDescent="0.35">
      <c r="A6683" t="s">
        <v>187</v>
      </c>
      <c r="B6683" t="s">
        <v>353</v>
      </c>
      <c r="C6683">
        <v>91513</v>
      </c>
      <c r="D6683">
        <v>2025</v>
      </c>
      <c r="E6683">
        <v>1</v>
      </c>
      <c r="F6683">
        <v>355.83</v>
      </c>
      <c r="G6683">
        <v>61</v>
      </c>
    </row>
    <row r="6684" spans="1:7" ht="15.5" x14ac:dyDescent="0.35">
      <c r="A6684" t="s">
        <v>187</v>
      </c>
      <c r="B6684" t="s">
        <v>353</v>
      </c>
      <c r="C6684">
        <v>91513</v>
      </c>
      <c r="D6684">
        <v>2025</v>
      </c>
      <c r="E6684">
        <v>2</v>
      </c>
      <c r="F6684">
        <v>340.2</v>
      </c>
      <c r="G6684">
        <v>55</v>
      </c>
    </row>
    <row r="6685" spans="1:7" ht="15.5" x14ac:dyDescent="0.35">
      <c r="A6685" t="s">
        <v>187</v>
      </c>
      <c r="B6685" t="s">
        <v>353</v>
      </c>
      <c r="C6685">
        <v>91513</v>
      </c>
      <c r="D6685">
        <v>2025</v>
      </c>
      <c r="E6685">
        <v>3</v>
      </c>
      <c r="F6685">
        <v>415.9</v>
      </c>
      <c r="G6685">
        <v>82</v>
      </c>
    </row>
    <row r="6686" spans="1:7" ht="15.5" x14ac:dyDescent="0.35">
      <c r="A6686" t="s">
        <v>187</v>
      </c>
      <c r="B6686" t="s">
        <v>353</v>
      </c>
      <c r="C6686">
        <v>91513</v>
      </c>
      <c r="D6686">
        <v>2025</v>
      </c>
      <c r="E6686">
        <v>4</v>
      </c>
      <c r="F6686">
        <v>334.45</v>
      </c>
      <c r="G6686">
        <v>52</v>
      </c>
    </row>
    <row r="6687" spans="1:7" ht="15.5" x14ac:dyDescent="0.35">
      <c r="A6687" t="s">
        <v>187</v>
      </c>
      <c r="B6687" t="s">
        <v>353</v>
      </c>
      <c r="C6687">
        <v>91513</v>
      </c>
      <c r="D6687">
        <v>2025</v>
      </c>
      <c r="E6687">
        <v>5</v>
      </c>
      <c r="F6687">
        <v>407.05</v>
      </c>
      <c r="G6687">
        <v>63</v>
      </c>
    </row>
    <row r="6688" spans="1:7" ht="15.5" x14ac:dyDescent="0.35">
      <c r="A6688" t="s">
        <v>187</v>
      </c>
      <c r="B6688" t="s">
        <v>353</v>
      </c>
      <c r="C6688">
        <v>91513</v>
      </c>
      <c r="D6688">
        <v>2025</v>
      </c>
      <c r="E6688">
        <v>6</v>
      </c>
      <c r="F6688">
        <v>367.95</v>
      </c>
      <c r="G6688">
        <v>60</v>
      </c>
    </row>
    <row r="6689" spans="1:7" ht="15.5" x14ac:dyDescent="0.35">
      <c r="A6689" t="s">
        <v>187</v>
      </c>
      <c r="B6689" t="s">
        <v>353</v>
      </c>
      <c r="C6689">
        <v>91513</v>
      </c>
      <c r="D6689">
        <v>2025</v>
      </c>
      <c r="E6689">
        <v>7</v>
      </c>
      <c r="F6689">
        <v>384.1</v>
      </c>
      <c r="G6689">
        <v>62</v>
      </c>
    </row>
    <row r="6690" spans="1:7" ht="15.5" x14ac:dyDescent="0.35">
      <c r="A6690" t="s">
        <v>187</v>
      </c>
      <c r="B6690" t="s">
        <v>353</v>
      </c>
      <c r="C6690">
        <v>91513</v>
      </c>
      <c r="D6690">
        <v>2025</v>
      </c>
      <c r="E6690">
        <v>8</v>
      </c>
      <c r="F6690">
        <v>382.2</v>
      </c>
      <c r="G6690">
        <v>62</v>
      </c>
    </row>
    <row r="6691" spans="1:7" ht="15.5" x14ac:dyDescent="0.35">
      <c r="A6691" t="s">
        <v>187</v>
      </c>
      <c r="B6691" t="s">
        <v>353</v>
      </c>
      <c r="C6691">
        <v>91513</v>
      </c>
      <c r="D6691">
        <v>2025</v>
      </c>
      <c r="E6691">
        <v>9</v>
      </c>
      <c r="F6691">
        <v>107.63</v>
      </c>
      <c r="G6691">
        <v>16</v>
      </c>
    </row>
    <row r="6692" spans="1:7" ht="15.5" x14ac:dyDescent="0.35">
      <c r="A6692" t="s">
        <v>187</v>
      </c>
      <c r="B6692" t="s">
        <v>353</v>
      </c>
      <c r="C6692">
        <v>91513</v>
      </c>
      <c r="D6692">
        <v>2025</v>
      </c>
      <c r="E6692">
        <v>10</v>
      </c>
      <c r="F6692">
        <v>397.92</v>
      </c>
      <c r="G6692">
        <v>71</v>
      </c>
    </row>
    <row r="6693" spans="1:7" ht="15.5" x14ac:dyDescent="0.35">
      <c r="A6693" t="s">
        <v>187</v>
      </c>
      <c r="B6693" t="s">
        <v>353</v>
      </c>
      <c r="C6693">
        <v>91513</v>
      </c>
      <c r="D6693">
        <v>2025</v>
      </c>
      <c r="E6693">
        <v>11</v>
      </c>
      <c r="F6693">
        <v>397.27</v>
      </c>
      <c r="G6693">
        <v>62</v>
      </c>
    </row>
    <row r="6694" spans="1:7" ht="15.5" hidden="1" x14ac:dyDescent="0.35">
      <c r="A6694" t="s">
        <v>187</v>
      </c>
      <c r="B6694" t="s">
        <v>353</v>
      </c>
      <c r="C6694">
        <v>91514</v>
      </c>
      <c r="D6694">
        <v>2018</v>
      </c>
      <c r="E6694">
        <v>11</v>
      </c>
      <c r="F6694">
        <v>36.28</v>
      </c>
      <c r="G6694">
        <v>5.72</v>
      </c>
    </row>
    <row r="6695" spans="1:7" ht="15.5" hidden="1" x14ac:dyDescent="0.35">
      <c r="A6695" t="s">
        <v>187</v>
      </c>
      <c r="B6695" t="s">
        <v>353</v>
      </c>
      <c r="C6695">
        <v>91514</v>
      </c>
      <c r="D6695">
        <v>2018</v>
      </c>
      <c r="E6695">
        <v>12</v>
      </c>
      <c r="F6695">
        <v>374.93</v>
      </c>
      <c r="G6695">
        <v>59.14</v>
      </c>
    </row>
    <row r="6696" spans="1:7" ht="15.5" hidden="1" x14ac:dyDescent="0.35">
      <c r="A6696" t="s">
        <v>187</v>
      </c>
      <c r="B6696" t="s">
        <v>353</v>
      </c>
      <c r="C6696">
        <v>91514</v>
      </c>
      <c r="D6696">
        <v>2019</v>
      </c>
      <c r="E6696">
        <v>1</v>
      </c>
      <c r="F6696">
        <v>374.92</v>
      </c>
      <c r="G6696">
        <v>59.14</v>
      </c>
    </row>
    <row r="6697" spans="1:7" ht="15.5" hidden="1" x14ac:dyDescent="0.35">
      <c r="A6697" t="s">
        <v>187</v>
      </c>
      <c r="B6697" t="s">
        <v>353</v>
      </c>
      <c r="C6697">
        <v>91514</v>
      </c>
      <c r="D6697">
        <v>2019</v>
      </c>
      <c r="E6697">
        <v>2</v>
      </c>
      <c r="F6697">
        <v>371.94</v>
      </c>
      <c r="G6697">
        <v>42</v>
      </c>
    </row>
    <row r="6698" spans="1:7" ht="15.5" hidden="1" x14ac:dyDescent="0.35">
      <c r="A6698" t="s">
        <v>187</v>
      </c>
      <c r="B6698" t="s">
        <v>353</v>
      </c>
      <c r="C6698">
        <v>91514</v>
      </c>
      <c r="D6698">
        <v>2019</v>
      </c>
      <c r="E6698">
        <v>3</v>
      </c>
      <c r="F6698">
        <v>447.4</v>
      </c>
      <c r="G6698">
        <v>52</v>
      </c>
    </row>
    <row r="6699" spans="1:7" ht="15.5" hidden="1" x14ac:dyDescent="0.35">
      <c r="A6699" t="s">
        <v>187</v>
      </c>
      <c r="B6699" t="s">
        <v>353</v>
      </c>
      <c r="C6699">
        <v>91514</v>
      </c>
      <c r="D6699">
        <v>2019</v>
      </c>
      <c r="E6699">
        <v>4</v>
      </c>
      <c r="F6699">
        <v>382.73</v>
      </c>
      <c r="G6699">
        <v>44</v>
      </c>
    </row>
    <row r="6700" spans="1:7" ht="15.5" hidden="1" x14ac:dyDescent="0.35">
      <c r="A6700" t="s">
        <v>187</v>
      </c>
      <c r="B6700" t="s">
        <v>353</v>
      </c>
      <c r="C6700">
        <v>91514</v>
      </c>
      <c r="D6700">
        <v>2019</v>
      </c>
      <c r="E6700">
        <v>5</v>
      </c>
      <c r="F6700">
        <v>406.4</v>
      </c>
      <c r="G6700">
        <v>55</v>
      </c>
    </row>
    <row r="6701" spans="1:7" ht="15.5" hidden="1" x14ac:dyDescent="0.35">
      <c r="A6701" t="s">
        <v>187</v>
      </c>
      <c r="B6701" t="s">
        <v>353</v>
      </c>
      <c r="C6701">
        <v>91514</v>
      </c>
      <c r="D6701">
        <v>2019</v>
      </c>
      <c r="E6701">
        <v>6</v>
      </c>
      <c r="F6701">
        <v>405.4</v>
      </c>
      <c r="G6701">
        <v>44</v>
      </c>
    </row>
    <row r="6702" spans="1:7" ht="15.5" hidden="1" x14ac:dyDescent="0.35">
      <c r="A6702" t="s">
        <v>187</v>
      </c>
      <c r="B6702" t="s">
        <v>353</v>
      </c>
      <c r="C6702">
        <v>91514</v>
      </c>
      <c r="D6702">
        <v>2019</v>
      </c>
      <c r="E6702">
        <v>7</v>
      </c>
      <c r="F6702">
        <v>443.97</v>
      </c>
      <c r="G6702">
        <v>52</v>
      </c>
    </row>
    <row r="6703" spans="1:7" ht="15.5" hidden="1" x14ac:dyDescent="0.35">
      <c r="A6703" t="s">
        <v>187</v>
      </c>
      <c r="B6703" t="s">
        <v>353</v>
      </c>
      <c r="C6703">
        <v>91514</v>
      </c>
      <c r="D6703">
        <v>2019</v>
      </c>
      <c r="E6703">
        <v>8</v>
      </c>
      <c r="F6703">
        <v>278.93</v>
      </c>
      <c r="G6703">
        <v>33</v>
      </c>
    </row>
    <row r="6704" spans="1:7" ht="15.5" hidden="1" x14ac:dyDescent="0.35">
      <c r="A6704" t="s">
        <v>187</v>
      </c>
      <c r="B6704" t="s">
        <v>353</v>
      </c>
      <c r="C6704">
        <v>91514</v>
      </c>
      <c r="D6704">
        <v>2019</v>
      </c>
      <c r="E6704">
        <v>9</v>
      </c>
      <c r="F6704">
        <v>393.15</v>
      </c>
      <c r="G6704">
        <v>41</v>
      </c>
    </row>
    <row r="6705" spans="1:7" ht="15.5" hidden="1" x14ac:dyDescent="0.35">
      <c r="A6705" t="s">
        <v>187</v>
      </c>
      <c r="B6705" t="s">
        <v>353</v>
      </c>
      <c r="C6705">
        <v>91514</v>
      </c>
      <c r="D6705">
        <v>2019</v>
      </c>
      <c r="E6705">
        <v>10</v>
      </c>
      <c r="F6705">
        <v>407.95</v>
      </c>
      <c r="G6705">
        <v>48</v>
      </c>
    </row>
    <row r="6706" spans="1:7" ht="15.5" hidden="1" x14ac:dyDescent="0.35">
      <c r="A6706" t="s">
        <v>187</v>
      </c>
      <c r="B6706" t="s">
        <v>353</v>
      </c>
      <c r="C6706">
        <v>91514</v>
      </c>
      <c r="D6706">
        <v>2019</v>
      </c>
      <c r="E6706">
        <v>11</v>
      </c>
      <c r="F6706">
        <v>424</v>
      </c>
      <c r="G6706">
        <v>46</v>
      </c>
    </row>
    <row r="6707" spans="1:7" ht="15.5" hidden="1" x14ac:dyDescent="0.35">
      <c r="A6707" t="s">
        <v>187</v>
      </c>
      <c r="B6707" t="s">
        <v>353</v>
      </c>
      <c r="C6707">
        <v>91514</v>
      </c>
      <c r="D6707">
        <v>2019</v>
      </c>
      <c r="E6707">
        <v>12</v>
      </c>
      <c r="F6707">
        <v>485.88</v>
      </c>
      <c r="G6707">
        <v>48</v>
      </c>
    </row>
    <row r="6708" spans="1:7" ht="15.5" hidden="1" x14ac:dyDescent="0.35">
      <c r="A6708" t="s">
        <v>187</v>
      </c>
      <c r="B6708" t="s">
        <v>353</v>
      </c>
      <c r="C6708">
        <v>91514</v>
      </c>
      <c r="D6708">
        <v>2020</v>
      </c>
      <c r="E6708">
        <v>1</v>
      </c>
      <c r="F6708">
        <v>433.39</v>
      </c>
      <c r="G6708">
        <v>42.37</v>
      </c>
    </row>
    <row r="6709" spans="1:7" ht="15.5" hidden="1" x14ac:dyDescent="0.35">
      <c r="A6709" t="s">
        <v>187</v>
      </c>
      <c r="B6709" t="s">
        <v>353</v>
      </c>
      <c r="C6709">
        <v>91514</v>
      </c>
      <c r="D6709">
        <v>2020</v>
      </c>
      <c r="E6709">
        <v>2</v>
      </c>
      <c r="F6709">
        <v>405.43</v>
      </c>
      <c r="G6709">
        <v>39.630000000000003</v>
      </c>
    </row>
    <row r="6710" spans="1:7" ht="15.5" hidden="1" x14ac:dyDescent="0.35">
      <c r="A6710" t="s">
        <v>187</v>
      </c>
      <c r="B6710" t="s">
        <v>353</v>
      </c>
      <c r="C6710">
        <v>91514</v>
      </c>
      <c r="D6710">
        <v>2020</v>
      </c>
      <c r="E6710">
        <v>3</v>
      </c>
      <c r="F6710">
        <v>346.26</v>
      </c>
      <c r="G6710">
        <v>37</v>
      </c>
    </row>
    <row r="6711" spans="1:7" ht="15.5" hidden="1" x14ac:dyDescent="0.35">
      <c r="A6711" t="s">
        <v>187</v>
      </c>
      <c r="B6711" t="s">
        <v>353</v>
      </c>
      <c r="C6711">
        <v>91514</v>
      </c>
      <c r="D6711">
        <v>2020</v>
      </c>
      <c r="E6711">
        <v>4</v>
      </c>
      <c r="F6711">
        <v>0</v>
      </c>
      <c r="G6711">
        <v>0</v>
      </c>
    </row>
    <row r="6712" spans="1:7" ht="15.5" hidden="1" x14ac:dyDescent="0.35">
      <c r="A6712" t="s">
        <v>187</v>
      </c>
      <c r="B6712" t="s">
        <v>353</v>
      </c>
      <c r="C6712">
        <v>91514</v>
      </c>
      <c r="D6712">
        <v>2020</v>
      </c>
      <c r="E6712">
        <v>5</v>
      </c>
      <c r="F6712">
        <v>0</v>
      </c>
      <c r="G6712">
        <v>0</v>
      </c>
    </row>
    <row r="6713" spans="1:7" ht="15.5" hidden="1" x14ac:dyDescent="0.35">
      <c r="A6713" t="s">
        <v>187</v>
      </c>
      <c r="B6713" t="s">
        <v>353</v>
      </c>
      <c r="C6713">
        <v>91514</v>
      </c>
      <c r="D6713">
        <v>2020</v>
      </c>
      <c r="E6713">
        <v>6</v>
      </c>
      <c r="F6713">
        <v>0</v>
      </c>
      <c r="G6713">
        <v>0</v>
      </c>
    </row>
    <row r="6714" spans="1:7" ht="15.5" hidden="1" x14ac:dyDescent="0.35">
      <c r="A6714" t="s">
        <v>187</v>
      </c>
      <c r="B6714" t="s">
        <v>353</v>
      </c>
      <c r="C6714">
        <v>91514</v>
      </c>
      <c r="D6714">
        <v>2020</v>
      </c>
      <c r="E6714">
        <v>7</v>
      </c>
      <c r="F6714">
        <v>40.200000000000003</v>
      </c>
      <c r="G6714">
        <v>7</v>
      </c>
    </row>
    <row r="6715" spans="1:7" ht="15.5" hidden="1" x14ac:dyDescent="0.35">
      <c r="A6715" t="s">
        <v>187</v>
      </c>
      <c r="B6715" t="s">
        <v>353</v>
      </c>
      <c r="C6715">
        <v>91514</v>
      </c>
      <c r="D6715">
        <v>2020</v>
      </c>
      <c r="E6715">
        <v>8</v>
      </c>
      <c r="F6715">
        <v>101.49</v>
      </c>
      <c r="G6715">
        <v>20</v>
      </c>
    </row>
    <row r="6716" spans="1:7" ht="15.5" hidden="1" x14ac:dyDescent="0.35">
      <c r="A6716" t="s">
        <v>187</v>
      </c>
      <c r="B6716" t="s">
        <v>353</v>
      </c>
      <c r="C6716">
        <v>91514</v>
      </c>
      <c r="D6716">
        <v>2020</v>
      </c>
      <c r="E6716">
        <v>9</v>
      </c>
      <c r="F6716">
        <v>173.95</v>
      </c>
      <c r="G6716">
        <v>26</v>
      </c>
    </row>
    <row r="6717" spans="1:7" ht="15.5" hidden="1" x14ac:dyDescent="0.35">
      <c r="A6717" t="s">
        <v>187</v>
      </c>
      <c r="B6717" t="s">
        <v>353</v>
      </c>
      <c r="C6717">
        <v>91514</v>
      </c>
      <c r="D6717">
        <v>2020</v>
      </c>
      <c r="E6717">
        <v>10</v>
      </c>
      <c r="F6717">
        <v>58.78</v>
      </c>
      <c r="G6717">
        <v>10</v>
      </c>
    </row>
    <row r="6718" spans="1:7" ht="15.5" hidden="1" x14ac:dyDescent="0.35">
      <c r="A6718" t="s">
        <v>187</v>
      </c>
      <c r="B6718" t="s">
        <v>353</v>
      </c>
      <c r="C6718">
        <v>91514</v>
      </c>
      <c r="D6718">
        <v>2020</v>
      </c>
      <c r="E6718">
        <v>11</v>
      </c>
      <c r="F6718">
        <v>0</v>
      </c>
      <c r="G6718">
        <v>0</v>
      </c>
    </row>
    <row r="6719" spans="1:7" ht="15.5" hidden="1" x14ac:dyDescent="0.35">
      <c r="A6719" t="s">
        <v>187</v>
      </c>
      <c r="B6719" t="s">
        <v>353</v>
      </c>
      <c r="C6719">
        <v>91514</v>
      </c>
      <c r="D6719">
        <v>2020</v>
      </c>
      <c r="E6719">
        <v>12</v>
      </c>
      <c r="F6719">
        <v>0</v>
      </c>
      <c r="G6719">
        <v>0</v>
      </c>
    </row>
    <row r="6720" spans="1:7" ht="15.5" hidden="1" x14ac:dyDescent="0.35">
      <c r="A6720" t="s">
        <v>187</v>
      </c>
      <c r="B6720" t="s">
        <v>353</v>
      </c>
      <c r="C6720">
        <v>91514</v>
      </c>
      <c r="D6720">
        <v>2021</v>
      </c>
      <c r="E6720">
        <v>4</v>
      </c>
      <c r="F6720">
        <v>15.47</v>
      </c>
      <c r="G6720">
        <v>6</v>
      </c>
    </row>
    <row r="6721" spans="1:7" ht="15.5" hidden="1" x14ac:dyDescent="0.35">
      <c r="A6721" t="s">
        <v>187</v>
      </c>
      <c r="B6721" t="s">
        <v>353</v>
      </c>
      <c r="C6721">
        <v>91514</v>
      </c>
      <c r="D6721">
        <v>2021</v>
      </c>
      <c r="E6721">
        <v>5</v>
      </c>
      <c r="F6721">
        <v>131.44999999999999</v>
      </c>
      <c r="G6721">
        <v>35.57</v>
      </c>
    </row>
    <row r="6722" spans="1:7" ht="15.5" hidden="1" x14ac:dyDescent="0.35">
      <c r="A6722" t="s">
        <v>187</v>
      </c>
      <c r="B6722" t="s">
        <v>353</v>
      </c>
      <c r="C6722">
        <v>91514</v>
      </c>
      <c r="D6722">
        <v>2021</v>
      </c>
      <c r="E6722">
        <v>6</v>
      </c>
      <c r="F6722">
        <v>127.2</v>
      </c>
      <c r="G6722">
        <v>34.43</v>
      </c>
    </row>
    <row r="6723" spans="1:7" ht="15.5" hidden="1" x14ac:dyDescent="0.35">
      <c r="A6723" t="s">
        <v>187</v>
      </c>
      <c r="B6723" t="s">
        <v>353</v>
      </c>
      <c r="C6723">
        <v>91514</v>
      </c>
      <c r="D6723">
        <v>2021</v>
      </c>
      <c r="E6723">
        <v>7</v>
      </c>
      <c r="F6723">
        <v>220.78</v>
      </c>
      <c r="G6723">
        <v>55</v>
      </c>
    </row>
    <row r="6724" spans="1:7" ht="15.5" hidden="1" x14ac:dyDescent="0.35">
      <c r="A6724" t="s">
        <v>187</v>
      </c>
      <c r="B6724" t="s">
        <v>353</v>
      </c>
      <c r="C6724">
        <v>91514</v>
      </c>
      <c r="D6724">
        <v>2021</v>
      </c>
      <c r="E6724">
        <v>8</v>
      </c>
      <c r="F6724">
        <v>302.10000000000002</v>
      </c>
      <c r="G6724">
        <v>31</v>
      </c>
    </row>
    <row r="6725" spans="1:7" ht="15.5" hidden="1" x14ac:dyDescent="0.35">
      <c r="A6725" t="s">
        <v>187</v>
      </c>
      <c r="B6725" t="s">
        <v>353</v>
      </c>
      <c r="C6725">
        <v>91514</v>
      </c>
      <c r="D6725">
        <v>2021</v>
      </c>
      <c r="E6725">
        <v>9</v>
      </c>
      <c r="F6725">
        <v>291.18</v>
      </c>
      <c r="G6725">
        <v>39</v>
      </c>
    </row>
    <row r="6726" spans="1:7" ht="15.5" hidden="1" x14ac:dyDescent="0.35">
      <c r="A6726" t="s">
        <v>187</v>
      </c>
      <c r="B6726" t="s">
        <v>353</v>
      </c>
      <c r="C6726">
        <v>91514</v>
      </c>
      <c r="D6726">
        <v>2021</v>
      </c>
      <c r="E6726">
        <v>10</v>
      </c>
      <c r="F6726">
        <v>309.27</v>
      </c>
      <c r="G6726">
        <v>39</v>
      </c>
    </row>
    <row r="6727" spans="1:7" ht="15.5" hidden="1" x14ac:dyDescent="0.35">
      <c r="A6727" t="s">
        <v>187</v>
      </c>
      <c r="B6727" t="s">
        <v>353</v>
      </c>
      <c r="C6727">
        <v>91514</v>
      </c>
      <c r="D6727">
        <v>2021</v>
      </c>
      <c r="E6727">
        <v>11</v>
      </c>
      <c r="F6727">
        <v>367.2</v>
      </c>
      <c r="G6727">
        <v>60</v>
      </c>
    </row>
    <row r="6728" spans="1:7" ht="15.5" hidden="1" x14ac:dyDescent="0.35">
      <c r="A6728" t="s">
        <v>187</v>
      </c>
      <c r="B6728" t="s">
        <v>353</v>
      </c>
      <c r="C6728">
        <v>91514</v>
      </c>
      <c r="D6728">
        <v>2021</v>
      </c>
      <c r="E6728">
        <v>12</v>
      </c>
      <c r="F6728">
        <v>164.48</v>
      </c>
      <c r="G6728">
        <v>23</v>
      </c>
    </row>
    <row r="6729" spans="1:7" ht="15.5" hidden="1" x14ac:dyDescent="0.35">
      <c r="A6729" t="s">
        <v>187</v>
      </c>
      <c r="B6729" t="s">
        <v>353</v>
      </c>
      <c r="C6729">
        <v>91514</v>
      </c>
      <c r="D6729">
        <v>2022</v>
      </c>
      <c r="E6729">
        <v>1</v>
      </c>
      <c r="F6729">
        <v>322.79000000000002</v>
      </c>
      <c r="G6729">
        <v>59</v>
      </c>
    </row>
    <row r="6730" spans="1:7" ht="15.5" hidden="1" x14ac:dyDescent="0.35">
      <c r="A6730" t="s">
        <v>187</v>
      </c>
      <c r="B6730" t="s">
        <v>353</v>
      </c>
      <c r="C6730">
        <v>91514</v>
      </c>
      <c r="D6730">
        <v>2022</v>
      </c>
      <c r="E6730">
        <v>2</v>
      </c>
      <c r="F6730">
        <v>327.75</v>
      </c>
      <c r="G6730">
        <v>32</v>
      </c>
    </row>
    <row r="6731" spans="1:7" ht="15.5" hidden="1" x14ac:dyDescent="0.35">
      <c r="A6731" t="s">
        <v>187</v>
      </c>
      <c r="B6731" t="s">
        <v>353</v>
      </c>
      <c r="C6731">
        <v>91514</v>
      </c>
      <c r="D6731">
        <v>2022</v>
      </c>
      <c r="E6731">
        <v>3</v>
      </c>
      <c r="F6731">
        <v>380.11</v>
      </c>
      <c r="G6731">
        <v>44</v>
      </c>
    </row>
    <row r="6732" spans="1:7" ht="15.5" hidden="1" x14ac:dyDescent="0.35">
      <c r="A6732" t="s">
        <v>187</v>
      </c>
      <c r="B6732" t="s">
        <v>353</v>
      </c>
      <c r="C6732">
        <v>91514</v>
      </c>
      <c r="D6732">
        <v>2022</v>
      </c>
      <c r="E6732">
        <v>4</v>
      </c>
      <c r="F6732">
        <v>352.99</v>
      </c>
      <c r="G6732">
        <v>32</v>
      </c>
    </row>
    <row r="6733" spans="1:7" ht="15.5" hidden="1" x14ac:dyDescent="0.35">
      <c r="A6733" t="s">
        <v>187</v>
      </c>
      <c r="B6733" t="s">
        <v>353</v>
      </c>
      <c r="C6733">
        <v>91514</v>
      </c>
      <c r="D6733">
        <v>2022</v>
      </c>
      <c r="E6733">
        <v>5</v>
      </c>
      <c r="F6733">
        <v>354.4</v>
      </c>
      <c r="G6733">
        <v>31</v>
      </c>
    </row>
    <row r="6734" spans="1:7" ht="15.5" hidden="1" x14ac:dyDescent="0.35">
      <c r="A6734" t="s">
        <v>187</v>
      </c>
      <c r="B6734" t="s">
        <v>353</v>
      </c>
      <c r="C6734">
        <v>91514</v>
      </c>
      <c r="D6734">
        <v>2022</v>
      </c>
      <c r="E6734">
        <v>6</v>
      </c>
      <c r="F6734">
        <v>379.28</v>
      </c>
      <c r="G6734">
        <v>32</v>
      </c>
    </row>
    <row r="6735" spans="1:7" ht="15.5" hidden="1" x14ac:dyDescent="0.35">
      <c r="A6735" t="s">
        <v>187</v>
      </c>
      <c r="B6735" t="s">
        <v>353</v>
      </c>
      <c r="C6735">
        <v>91514</v>
      </c>
      <c r="D6735">
        <v>2022</v>
      </c>
      <c r="E6735">
        <v>7</v>
      </c>
      <c r="F6735">
        <v>377.77</v>
      </c>
      <c r="G6735">
        <v>35</v>
      </c>
    </row>
    <row r="6736" spans="1:7" ht="15.5" hidden="1" x14ac:dyDescent="0.35">
      <c r="A6736" t="s">
        <v>187</v>
      </c>
      <c r="B6736" t="s">
        <v>353</v>
      </c>
      <c r="C6736">
        <v>91514</v>
      </c>
      <c r="D6736">
        <v>2022</v>
      </c>
      <c r="E6736">
        <v>8</v>
      </c>
      <c r="F6736">
        <v>442.75</v>
      </c>
      <c r="G6736">
        <v>42</v>
      </c>
    </row>
    <row r="6737" spans="1:7" ht="15.5" hidden="1" x14ac:dyDescent="0.35">
      <c r="A6737" t="s">
        <v>187</v>
      </c>
      <c r="B6737" t="s">
        <v>353</v>
      </c>
      <c r="C6737">
        <v>91514</v>
      </c>
      <c r="D6737">
        <v>2022</v>
      </c>
      <c r="E6737">
        <v>9</v>
      </c>
      <c r="F6737">
        <v>276.67</v>
      </c>
      <c r="G6737">
        <v>27</v>
      </c>
    </row>
    <row r="6738" spans="1:7" ht="15.5" hidden="1" x14ac:dyDescent="0.35">
      <c r="A6738" t="s">
        <v>187</v>
      </c>
      <c r="B6738" t="s">
        <v>353</v>
      </c>
      <c r="C6738">
        <v>91514</v>
      </c>
      <c r="D6738">
        <v>2022</v>
      </c>
      <c r="E6738">
        <v>10</v>
      </c>
      <c r="F6738">
        <v>170.81</v>
      </c>
      <c r="G6738">
        <v>14.03</v>
      </c>
    </row>
    <row r="6739" spans="1:7" ht="15.5" hidden="1" x14ac:dyDescent="0.35">
      <c r="A6739" t="s">
        <v>187</v>
      </c>
      <c r="B6739" t="s">
        <v>353</v>
      </c>
      <c r="C6739">
        <v>91514</v>
      </c>
      <c r="D6739">
        <v>2023</v>
      </c>
      <c r="E6739">
        <v>1</v>
      </c>
      <c r="F6739">
        <v>0</v>
      </c>
      <c r="G6739">
        <v>0</v>
      </c>
    </row>
    <row r="6740" spans="1:7" ht="15.5" hidden="1" x14ac:dyDescent="0.35">
      <c r="A6740" t="s">
        <v>187</v>
      </c>
      <c r="B6740" t="s">
        <v>353</v>
      </c>
      <c r="C6740">
        <v>91514</v>
      </c>
      <c r="D6740">
        <v>2023</v>
      </c>
      <c r="E6740">
        <v>2</v>
      </c>
      <c r="F6740">
        <v>0</v>
      </c>
      <c r="G6740">
        <v>0</v>
      </c>
    </row>
    <row r="6741" spans="1:7" ht="15.5" hidden="1" x14ac:dyDescent="0.35">
      <c r="A6741" t="s">
        <v>187</v>
      </c>
      <c r="B6741" t="s">
        <v>353</v>
      </c>
      <c r="C6741">
        <v>91514</v>
      </c>
      <c r="D6741">
        <v>2023</v>
      </c>
      <c r="E6741">
        <v>3</v>
      </c>
      <c r="F6741">
        <v>0</v>
      </c>
      <c r="G6741">
        <v>0</v>
      </c>
    </row>
    <row r="6742" spans="1:7" ht="15.5" hidden="1" x14ac:dyDescent="0.35">
      <c r="A6742" t="s">
        <v>187</v>
      </c>
      <c r="B6742" t="s">
        <v>353</v>
      </c>
      <c r="C6742">
        <v>91514</v>
      </c>
      <c r="D6742">
        <v>2023</v>
      </c>
      <c r="E6742">
        <v>4</v>
      </c>
      <c r="F6742">
        <v>0</v>
      </c>
      <c r="G6742">
        <v>0</v>
      </c>
    </row>
    <row r="6743" spans="1:7" ht="15.5" hidden="1" x14ac:dyDescent="0.35">
      <c r="A6743" t="s">
        <v>187</v>
      </c>
      <c r="B6743" t="s">
        <v>353</v>
      </c>
      <c r="C6743">
        <v>91514</v>
      </c>
      <c r="D6743">
        <v>2023</v>
      </c>
      <c r="E6743">
        <v>5</v>
      </c>
      <c r="F6743">
        <v>0</v>
      </c>
      <c r="G6743">
        <v>0</v>
      </c>
    </row>
    <row r="6744" spans="1:7" ht="15.5" hidden="1" x14ac:dyDescent="0.35">
      <c r="A6744" t="s">
        <v>187</v>
      </c>
      <c r="B6744" t="s">
        <v>353</v>
      </c>
      <c r="C6744">
        <v>91514</v>
      </c>
      <c r="D6744">
        <v>2023</v>
      </c>
      <c r="E6744">
        <v>6</v>
      </c>
      <c r="F6744">
        <v>0</v>
      </c>
      <c r="G6744">
        <v>0</v>
      </c>
    </row>
    <row r="6745" spans="1:7" ht="15.5" hidden="1" x14ac:dyDescent="0.35">
      <c r="A6745" t="s">
        <v>187</v>
      </c>
      <c r="B6745" t="s">
        <v>353</v>
      </c>
      <c r="C6745">
        <v>91514</v>
      </c>
      <c r="D6745">
        <v>2023</v>
      </c>
      <c r="E6745">
        <v>7</v>
      </c>
      <c r="F6745">
        <v>0</v>
      </c>
      <c r="G6745">
        <v>0</v>
      </c>
    </row>
    <row r="6746" spans="1:7" ht="15.5" hidden="1" x14ac:dyDescent="0.35">
      <c r="A6746" t="s">
        <v>187</v>
      </c>
      <c r="B6746" t="s">
        <v>353</v>
      </c>
      <c r="C6746">
        <v>91514</v>
      </c>
      <c r="D6746">
        <v>2023</v>
      </c>
      <c r="E6746">
        <v>8</v>
      </c>
      <c r="F6746">
        <v>0</v>
      </c>
      <c r="G6746">
        <v>0</v>
      </c>
    </row>
    <row r="6747" spans="1:7" ht="15.5" hidden="1" x14ac:dyDescent="0.35">
      <c r="A6747" t="s">
        <v>187</v>
      </c>
      <c r="B6747" t="s">
        <v>353</v>
      </c>
      <c r="C6747">
        <v>91514</v>
      </c>
      <c r="D6747">
        <v>2023</v>
      </c>
      <c r="E6747">
        <v>9</v>
      </c>
      <c r="F6747">
        <v>0</v>
      </c>
      <c r="G6747">
        <v>0</v>
      </c>
    </row>
    <row r="6748" spans="1:7" ht="15.5" hidden="1" x14ac:dyDescent="0.35">
      <c r="A6748" t="s">
        <v>187</v>
      </c>
      <c r="B6748" t="s">
        <v>353</v>
      </c>
      <c r="C6748">
        <v>91514</v>
      </c>
      <c r="D6748">
        <v>2023</v>
      </c>
      <c r="E6748">
        <v>10</v>
      </c>
      <c r="F6748">
        <v>98.46</v>
      </c>
      <c r="G6748">
        <v>13.51</v>
      </c>
    </row>
    <row r="6749" spans="1:7" ht="15.5" hidden="1" x14ac:dyDescent="0.35">
      <c r="A6749" t="s">
        <v>187</v>
      </c>
      <c r="B6749" t="s">
        <v>353</v>
      </c>
      <c r="C6749">
        <v>91514</v>
      </c>
      <c r="D6749">
        <v>2023</v>
      </c>
      <c r="E6749">
        <v>11</v>
      </c>
      <c r="F6749">
        <v>368.28</v>
      </c>
      <c r="G6749">
        <v>53</v>
      </c>
    </row>
    <row r="6750" spans="1:7" ht="15.5" hidden="1" x14ac:dyDescent="0.35">
      <c r="A6750" t="s">
        <v>187</v>
      </c>
      <c r="B6750" t="s">
        <v>353</v>
      </c>
      <c r="C6750">
        <v>91514</v>
      </c>
      <c r="D6750">
        <v>2023</v>
      </c>
      <c r="E6750">
        <v>12</v>
      </c>
      <c r="F6750">
        <v>355.22</v>
      </c>
      <c r="G6750">
        <v>50</v>
      </c>
    </row>
    <row r="6751" spans="1:7" ht="15.5" hidden="1" x14ac:dyDescent="0.35">
      <c r="A6751" t="s">
        <v>187</v>
      </c>
      <c r="B6751" t="s">
        <v>353</v>
      </c>
      <c r="C6751">
        <v>91514</v>
      </c>
      <c r="D6751">
        <v>2024</v>
      </c>
      <c r="E6751">
        <v>1</v>
      </c>
      <c r="F6751">
        <v>299.81</v>
      </c>
      <c r="G6751">
        <v>46</v>
      </c>
    </row>
    <row r="6752" spans="1:7" ht="15.5" hidden="1" x14ac:dyDescent="0.35">
      <c r="A6752" t="s">
        <v>187</v>
      </c>
      <c r="B6752" t="s">
        <v>353</v>
      </c>
      <c r="C6752">
        <v>91514</v>
      </c>
      <c r="D6752">
        <v>2024</v>
      </c>
      <c r="E6752">
        <v>2</v>
      </c>
      <c r="F6752">
        <v>194.72</v>
      </c>
      <c r="G6752">
        <v>29</v>
      </c>
    </row>
    <row r="6753" spans="1:7" ht="15.5" hidden="1" x14ac:dyDescent="0.35">
      <c r="A6753" t="s">
        <v>187</v>
      </c>
      <c r="B6753" t="s">
        <v>353</v>
      </c>
      <c r="C6753">
        <v>91514</v>
      </c>
      <c r="D6753">
        <v>2024</v>
      </c>
      <c r="E6753">
        <v>3</v>
      </c>
      <c r="F6753">
        <v>0</v>
      </c>
      <c r="G6753">
        <v>0</v>
      </c>
    </row>
    <row r="6754" spans="1:7" ht="15.5" hidden="1" x14ac:dyDescent="0.35">
      <c r="A6754" t="s">
        <v>187</v>
      </c>
      <c r="B6754" t="s">
        <v>353</v>
      </c>
      <c r="C6754">
        <v>91514</v>
      </c>
      <c r="D6754">
        <v>2024</v>
      </c>
      <c r="E6754">
        <v>4</v>
      </c>
      <c r="F6754">
        <v>168.54</v>
      </c>
      <c r="G6754">
        <v>26</v>
      </c>
    </row>
    <row r="6755" spans="1:7" ht="15.5" hidden="1" x14ac:dyDescent="0.35">
      <c r="A6755" t="s">
        <v>187</v>
      </c>
      <c r="B6755" t="s">
        <v>353</v>
      </c>
      <c r="C6755">
        <v>91514</v>
      </c>
      <c r="D6755">
        <v>2024</v>
      </c>
      <c r="E6755">
        <v>5</v>
      </c>
      <c r="F6755">
        <v>176.11</v>
      </c>
      <c r="G6755">
        <v>28</v>
      </c>
    </row>
    <row r="6756" spans="1:7" ht="15.5" hidden="1" x14ac:dyDescent="0.35">
      <c r="A6756" t="s">
        <v>187</v>
      </c>
      <c r="B6756" t="s">
        <v>353</v>
      </c>
      <c r="C6756">
        <v>91514</v>
      </c>
      <c r="D6756">
        <v>2024</v>
      </c>
      <c r="E6756">
        <v>6</v>
      </c>
      <c r="F6756">
        <v>0</v>
      </c>
      <c r="G6756">
        <v>0</v>
      </c>
    </row>
    <row r="6757" spans="1:7" ht="15.5" hidden="1" x14ac:dyDescent="0.35">
      <c r="A6757" t="s">
        <v>187</v>
      </c>
      <c r="B6757" t="s">
        <v>353</v>
      </c>
      <c r="C6757">
        <v>91514</v>
      </c>
      <c r="D6757">
        <v>2024</v>
      </c>
      <c r="E6757">
        <v>7</v>
      </c>
      <c r="F6757">
        <v>0</v>
      </c>
      <c r="G6757">
        <v>0</v>
      </c>
    </row>
    <row r="6758" spans="1:7" ht="15.5" hidden="1" x14ac:dyDescent="0.35">
      <c r="A6758" t="s">
        <v>187</v>
      </c>
      <c r="B6758" t="s">
        <v>353</v>
      </c>
      <c r="C6758">
        <v>91514</v>
      </c>
      <c r="D6758">
        <v>2024</v>
      </c>
      <c r="E6758">
        <v>8</v>
      </c>
      <c r="F6758">
        <v>0</v>
      </c>
      <c r="G6758">
        <v>0</v>
      </c>
    </row>
    <row r="6759" spans="1:7" ht="15.5" hidden="1" x14ac:dyDescent="0.35">
      <c r="A6759" t="s">
        <v>187</v>
      </c>
      <c r="B6759" t="s">
        <v>353</v>
      </c>
      <c r="C6759">
        <v>91514</v>
      </c>
      <c r="D6759">
        <v>2024</v>
      </c>
      <c r="E6759">
        <v>9</v>
      </c>
      <c r="F6759">
        <v>295.05</v>
      </c>
      <c r="G6759">
        <v>41</v>
      </c>
    </row>
    <row r="6760" spans="1:7" ht="15.5" hidden="1" x14ac:dyDescent="0.35">
      <c r="A6760" t="s">
        <v>187</v>
      </c>
      <c r="B6760" t="s">
        <v>353</v>
      </c>
      <c r="C6760">
        <v>91514</v>
      </c>
      <c r="D6760">
        <v>2024</v>
      </c>
      <c r="E6760">
        <v>10</v>
      </c>
      <c r="F6760">
        <v>406.88</v>
      </c>
      <c r="G6760">
        <v>59</v>
      </c>
    </row>
    <row r="6761" spans="1:7" ht="15.5" hidden="1" x14ac:dyDescent="0.35">
      <c r="A6761" t="s">
        <v>187</v>
      </c>
      <c r="B6761" t="s">
        <v>353</v>
      </c>
      <c r="C6761">
        <v>91514</v>
      </c>
      <c r="D6761">
        <v>2024</v>
      </c>
      <c r="E6761">
        <v>11</v>
      </c>
      <c r="F6761">
        <v>348.92</v>
      </c>
      <c r="G6761">
        <v>52</v>
      </c>
    </row>
    <row r="6762" spans="1:7" ht="15.5" hidden="1" x14ac:dyDescent="0.35">
      <c r="A6762" t="s">
        <v>187</v>
      </c>
      <c r="B6762" t="s">
        <v>353</v>
      </c>
      <c r="C6762">
        <v>91514</v>
      </c>
      <c r="D6762">
        <v>2024</v>
      </c>
      <c r="E6762">
        <v>12</v>
      </c>
      <c r="F6762">
        <v>398.73</v>
      </c>
      <c r="G6762">
        <v>63</v>
      </c>
    </row>
    <row r="6763" spans="1:7" ht="15.5" x14ac:dyDescent="0.35">
      <c r="A6763" t="s">
        <v>187</v>
      </c>
      <c r="B6763" t="s">
        <v>353</v>
      </c>
      <c r="C6763">
        <v>91514</v>
      </c>
      <c r="D6763">
        <v>2025</v>
      </c>
      <c r="E6763">
        <v>1</v>
      </c>
      <c r="F6763">
        <v>338.12</v>
      </c>
      <c r="G6763">
        <v>59</v>
      </c>
    </row>
    <row r="6764" spans="1:7" ht="15.5" x14ac:dyDescent="0.35">
      <c r="A6764" t="s">
        <v>187</v>
      </c>
      <c r="B6764" t="s">
        <v>353</v>
      </c>
      <c r="C6764">
        <v>91514</v>
      </c>
      <c r="D6764">
        <v>2025</v>
      </c>
      <c r="E6764">
        <v>2</v>
      </c>
      <c r="F6764">
        <v>378.43</v>
      </c>
      <c r="G6764">
        <v>60</v>
      </c>
    </row>
    <row r="6765" spans="1:7" ht="15.5" x14ac:dyDescent="0.35">
      <c r="A6765" t="s">
        <v>187</v>
      </c>
      <c r="B6765" t="s">
        <v>353</v>
      </c>
      <c r="C6765">
        <v>91514</v>
      </c>
      <c r="D6765">
        <v>2025</v>
      </c>
      <c r="E6765">
        <v>3</v>
      </c>
      <c r="F6765">
        <v>354.39</v>
      </c>
      <c r="G6765">
        <v>57</v>
      </c>
    </row>
    <row r="6766" spans="1:7" ht="15.5" x14ac:dyDescent="0.35">
      <c r="A6766" t="s">
        <v>187</v>
      </c>
      <c r="B6766" t="s">
        <v>353</v>
      </c>
      <c r="C6766">
        <v>91514</v>
      </c>
      <c r="D6766">
        <v>2025</v>
      </c>
      <c r="E6766">
        <v>4</v>
      </c>
      <c r="F6766">
        <v>361.93</v>
      </c>
      <c r="G6766">
        <v>56</v>
      </c>
    </row>
    <row r="6767" spans="1:7" ht="15.5" x14ac:dyDescent="0.35">
      <c r="A6767" t="s">
        <v>187</v>
      </c>
      <c r="B6767" t="s">
        <v>353</v>
      </c>
      <c r="C6767">
        <v>91514</v>
      </c>
      <c r="D6767">
        <v>2025</v>
      </c>
      <c r="E6767">
        <v>5</v>
      </c>
      <c r="F6767">
        <v>398.39</v>
      </c>
      <c r="G6767">
        <v>60</v>
      </c>
    </row>
    <row r="6768" spans="1:7" ht="15.5" x14ac:dyDescent="0.35">
      <c r="A6768" t="s">
        <v>187</v>
      </c>
      <c r="B6768" t="s">
        <v>353</v>
      </c>
      <c r="C6768">
        <v>91514</v>
      </c>
      <c r="D6768">
        <v>2025</v>
      </c>
      <c r="E6768">
        <v>6</v>
      </c>
      <c r="F6768">
        <v>364.18</v>
      </c>
      <c r="G6768">
        <v>58</v>
      </c>
    </row>
    <row r="6769" spans="1:7" ht="15.5" x14ac:dyDescent="0.35">
      <c r="A6769" t="s">
        <v>187</v>
      </c>
      <c r="B6769" t="s">
        <v>353</v>
      </c>
      <c r="C6769">
        <v>91514</v>
      </c>
      <c r="D6769">
        <v>2025</v>
      </c>
      <c r="E6769">
        <v>7</v>
      </c>
      <c r="F6769">
        <v>398.66</v>
      </c>
      <c r="G6769">
        <v>80</v>
      </c>
    </row>
    <row r="6770" spans="1:7" ht="15.5" x14ac:dyDescent="0.35">
      <c r="A6770" t="s">
        <v>187</v>
      </c>
      <c r="B6770" t="s">
        <v>353</v>
      </c>
      <c r="C6770">
        <v>91514</v>
      </c>
      <c r="D6770">
        <v>2025</v>
      </c>
      <c r="E6770">
        <v>8</v>
      </c>
      <c r="F6770">
        <v>410.7</v>
      </c>
      <c r="G6770">
        <v>65</v>
      </c>
    </row>
    <row r="6771" spans="1:7" ht="15.5" x14ac:dyDescent="0.35">
      <c r="A6771" t="s">
        <v>187</v>
      </c>
      <c r="B6771" t="s">
        <v>353</v>
      </c>
      <c r="C6771">
        <v>91514</v>
      </c>
      <c r="D6771">
        <v>2025</v>
      </c>
      <c r="E6771">
        <v>9</v>
      </c>
      <c r="F6771">
        <v>316.83999999999997</v>
      </c>
      <c r="G6771">
        <v>51</v>
      </c>
    </row>
    <row r="6772" spans="1:7" ht="15.5" x14ac:dyDescent="0.35">
      <c r="A6772" t="s">
        <v>187</v>
      </c>
      <c r="B6772" t="s">
        <v>353</v>
      </c>
      <c r="C6772">
        <v>91514</v>
      </c>
      <c r="D6772">
        <v>2025</v>
      </c>
      <c r="E6772">
        <v>10</v>
      </c>
      <c r="F6772">
        <v>363.63</v>
      </c>
      <c r="G6772">
        <v>55</v>
      </c>
    </row>
    <row r="6773" spans="1:7" ht="15.5" x14ac:dyDescent="0.35">
      <c r="A6773" t="s">
        <v>187</v>
      </c>
      <c r="B6773" t="s">
        <v>353</v>
      </c>
      <c r="C6773">
        <v>91514</v>
      </c>
      <c r="D6773">
        <v>2025</v>
      </c>
      <c r="E6773">
        <v>11</v>
      </c>
      <c r="F6773">
        <v>320.8</v>
      </c>
      <c r="G6773">
        <v>53</v>
      </c>
    </row>
    <row r="6774" spans="1:7" ht="15.5" hidden="1" x14ac:dyDescent="0.35">
      <c r="A6774" t="s">
        <v>187</v>
      </c>
      <c r="B6774" t="s">
        <v>353</v>
      </c>
      <c r="C6774">
        <v>91515</v>
      </c>
      <c r="D6774">
        <v>2019</v>
      </c>
      <c r="E6774">
        <v>5</v>
      </c>
      <c r="F6774">
        <v>234.68</v>
      </c>
      <c r="G6774">
        <v>28.89</v>
      </c>
    </row>
    <row r="6775" spans="1:7" ht="15.5" hidden="1" x14ac:dyDescent="0.35">
      <c r="A6775" t="s">
        <v>187</v>
      </c>
      <c r="B6775" t="s">
        <v>353</v>
      </c>
      <c r="C6775">
        <v>91515</v>
      </c>
      <c r="D6775">
        <v>2019</v>
      </c>
      <c r="E6775">
        <v>6</v>
      </c>
      <c r="F6775">
        <v>293.36</v>
      </c>
      <c r="G6775">
        <v>36.11</v>
      </c>
    </row>
    <row r="6776" spans="1:7" ht="15.5" hidden="1" x14ac:dyDescent="0.35">
      <c r="A6776" t="s">
        <v>187</v>
      </c>
      <c r="B6776" t="s">
        <v>353</v>
      </c>
      <c r="C6776">
        <v>91515</v>
      </c>
      <c r="D6776">
        <v>2019</v>
      </c>
      <c r="E6776">
        <v>7</v>
      </c>
      <c r="F6776">
        <v>427.24</v>
      </c>
      <c r="G6776">
        <v>50</v>
      </c>
    </row>
    <row r="6777" spans="1:7" ht="15.5" hidden="1" x14ac:dyDescent="0.35">
      <c r="A6777" t="s">
        <v>187</v>
      </c>
      <c r="B6777" t="s">
        <v>353</v>
      </c>
      <c r="C6777">
        <v>91515</v>
      </c>
      <c r="D6777">
        <v>2019</v>
      </c>
      <c r="E6777">
        <v>8</v>
      </c>
      <c r="F6777">
        <v>302.44</v>
      </c>
      <c r="G6777">
        <v>30</v>
      </c>
    </row>
    <row r="6778" spans="1:7" ht="15.5" hidden="1" x14ac:dyDescent="0.35">
      <c r="A6778" t="s">
        <v>187</v>
      </c>
      <c r="B6778" t="s">
        <v>353</v>
      </c>
      <c r="C6778">
        <v>91515</v>
      </c>
      <c r="D6778">
        <v>2019</v>
      </c>
      <c r="E6778">
        <v>9</v>
      </c>
      <c r="F6778">
        <v>424.18</v>
      </c>
      <c r="G6778">
        <v>40</v>
      </c>
    </row>
    <row r="6779" spans="1:7" ht="15.5" hidden="1" x14ac:dyDescent="0.35">
      <c r="A6779" t="s">
        <v>187</v>
      </c>
      <c r="B6779" t="s">
        <v>353</v>
      </c>
      <c r="C6779">
        <v>91515</v>
      </c>
      <c r="D6779">
        <v>2019</v>
      </c>
      <c r="E6779">
        <v>10</v>
      </c>
      <c r="F6779">
        <v>415.62</v>
      </c>
      <c r="G6779">
        <v>47</v>
      </c>
    </row>
    <row r="6780" spans="1:7" ht="15.5" hidden="1" x14ac:dyDescent="0.35">
      <c r="A6780" t="s">
        <v>187</v>
      </c>
      <c r="B6780" t="s">
        <v>353</v>
      </c>
      <c r="C6780">
        <v>91515</v>
      </c>
      <c r="D6780">
        <v>2019</v>
      </c>
      <c r="E6780">
        <v>11</v>
      </c>
      <c r="F6780">
        <v>428.88</v>
      </c>
      <c r="G6780">
        <v>42</v>
      </c>
    </row>
    <row r="6781" spans="1:7" ht="15.5" hidden="1" x14ac:dyDescent="0.35">
      <c r="A6781" t="s">
        <v>187</v>
      </c>
      <c r="B6781" t="s">
        <v>353</v>
      </c>
      <c r="C6781">
        <v>91515</v>
      </c>
      <c r="D6781">
        <v>2019</v>
      </c>
      <c r="E6781">
        <v>12</v>
      </c>
      <c r="F6781">
        <v>448.62</v>
      </c>
      <c r="G6781">
        <v>42</v>
      </c>
    </row>
    <row r="6782" spans="1:7" ht="15.5" hidden="1" x14ac:dyDescent="0.35">
      <c r="A6782" t="s">
        <v>187</v>
      </c>
      <c r="B6782" t="s">
        <v>353</v>
      </c>
      <c r="C6782">
        <v>91515</v>
      </c>
      <c r="D6782">
        <v>2020</v>
      </c>
      <c r="E6782">
        <v>1</v>
      </c>
      <c r="F6782">
        <v>398.78</v>
      </c>
      <c r="G6782">
        <v>42.37</v>
      </c>
    </row>
    <row r="6783" spans="1:7" ht="15.5" hidden="1" x14ac:dyDescent="0.35">
      <c r="A6783" t="s">
        <v>187</v>
      </c>
      <c r="B6783" t="s">
        <v>353</v>
      </c>
      <c r="C6783">
        <v>91515</v>
      </c>
      <c r="D6783">
        <v>2020</v>
      </c>
      <c r="E6783">
        <v>2</v>
      </c>
      <c r="F6783">
        <v>373.05</v>
      </c>
      <c r="G6783">
        <v>39.630000000000003</v>
      </c>
    </row>
    <row r="6784" spans="1:7" ht="15.5" hidden="1" x14ac:dyDescent="0.35">
      <c r="A6784" t="s">
        <v>187</v>
      </c>
      <c r="B6784" t="s">
        <v>353</v>
      </c>
      <c r="C6784">
        <v>91515</v>
      </c>
      <c r="D6784">
        <v>2020</v>
      </c>
      <c r="E6784">
        <v>3</v>
      </c>
      <c r="F6784">
        <v>190.68</v>
      </c>
      <c r="G6784">
        <v>23</v>
      </c>
    </row>
    <row r="6785" spans="1:7" ht="15.5" hidden="1" x14ac:dyDescent="0.35">
      <c r="A6785" t="s">
        <v>187</v>
      </c>
      <c r="B6785" t="s">
        <v>353</v>
      </c>
      <c r="C6785">
        <v>91515</v>
      </c>
      <c r="D6785">
        <v>2020</v>
      </c>
      <c r="E6785">
        <v>4</v>
      </c>
      <c r="F6785">
        <v>0</v>
      </c>
      <c r="G6785">
        <v>0</v>
      </c>
    </row>
    <row r="6786" spans="1:7" ht="15.5" hidden="1" x14ac:dyDescent="0.35">
      <c r="A6786" t="s">
        <v>187</v>
      </c>
      <c r="B6786" t="s">
        <v>353</v>
      </c>
      <c r="C6786">
        <v>91515</v>
      </c>
      <c r="D6786">
        <v>2020</v>
      </c>
      <c r="E6786">
        <v>5</v>
      </c>
      <c r="F6786">
        <v>0</v>
      </c>
      <c r="G6786">
        <v>0</v>
      </c>
    </row>
    <row r="6787" spans="1:7" ht="15.5" hidden="1" x14ac:dyDescent="0.35">
      <c r="A6787" t="s">
        <v>187</v>
      </c>
      <c r="B6787" t="s">
        <v>353</v>
      </c>
      <c r="C6787">
        <v>91515</v>
      </c>
      <c r="D6787">
        <v>2020</v>
      </c>
      <c r="E6787">
        <v>6</v>
      </c>
      <c r="F6787">
        <v>0</v>
      </c>
      <c r="G6787">
        <v>0</v>
      </c>
    </row>
    <row r="6788" spans="1:7" ht="15.5" hidden="1" x14ac:dyDescent="0.35">
      <c r="A6788" t="s">
        <v>187</v>
      </c>
      <c r="B6788" t="s">
        <v>353</v>
      </c>
      <c r="C6788">
        <v>91515</v>
      </c>
      <c r="D6788">
        <v>2020</v>
      </c>
      <c r="E6788">
        <v>7</v>
      </c>
      <c r="F6788">
        <v>39.97</v>
      </c>
      <c r="G6788">
        <v>7</v>
      </c>
    </row>
    <row r="6789" spans="1:7" ht="15.5" hidden="1" x14ac:dyDescent="0.35">
      <c r="A6789" t="s">
        <v>187</v>
      </c>
      <c r="B6789" t="s">
        <v>353</v>
      </c>
      <c r="C6789">
        <v>91515</v>
      </c>
      <c r="D6789">
        <v>2020</v>
      </c>
      <c r="E6789">
        <v>8</v>
      </c>
      <c r="F6789">
        <v>141.47</v>
      </c>
      <c r="G6789">
        <v>18</v>
      </c>
    </row>
    <row r="6790" spans="1:7" ht="15.5" hidden="1" x14ac:dyDescent="0.35">
      <c r="A6790" t="s">
        <v>187</v>
      </c>
      <c r="B6790" t="s">
        <v>353</v>
      </c>
      <c r="C6790">
        <v>91515</v>
      </c>
      <c r="D6790">
        <v>2020</v>
      </c>
      <c r="E6790">
        <v>9</v>
      </c>
      <c r="F6790">
        <v>103.58</v>
      </c>
      <c r="G6790">
        <v>16</v>
      </c>
    </row>
    <row r="6791" spans="1:7" ht="15.5" hidden="1" x14ac:dyDescent="0.35">
      <c r="A6791" t="s">
        <v>187</v>
      </c>
      <c r="B6791" t="s">
        <v>353</v>
      </c>
      <c r="C6791">
        <v>91515</v>
      </c>
      <c r="D6791">
        <v>2020</v>
      </c>
      <c r="E6791">
        <v>10</v>
      </c>
      <c r="F6791">
        <v>124.05</v>
      </c>
      <c r="G6791">
        <v>22</v>
      </c>
    </row>
    <row r="6792" spans="1:7" ht="15.5" hidden="1" x14ac:dyDescent="0.35">
      <c r="A6792" t="s">
        <v>187</v>
      </c>
      <c r="B6792" t="s">
        <v>353</v>
      </c>
      <c r="C6792">
        <v>91515</v>
      </c>
      <c r="D6792">
        <v>2020</v>
      </c>
      <c r="E6792">
        <v>11</v>
      </c>
      <c r="F6792">
        <v>180.58</v>
      </c>
      <c r="G6792">
        <v>36</v>
      </c>
    </row>
    <row r="6793" spans="1:7" ht="15.5" hidden="1" x14ac:dyDescent="0.35">
      <c r="A6793" t="s">
        <v>187</v>
      </c>
      <c r="B6793" t="s">
        <v>353</v>
      </c>
      <c r="C6793">
        <v>91515</v>
      </c>
      <c r="D6793">
        <v>2020</v>
      </c>
      <c r="E6793">
        <v>12</v>
      </c>
      <c r="F6793">
        <v>233.55</v>
      </c>
      <c r="G6793">
        <v>42</v>
      </c>
    </row>
    <row r="6794" spans="1:7" ht="15.5" hidden="1" x14ac:dyDescent="0.35">
      <c r="A6794" t="s">
        <v>187</v>
      </c>
      <c r="B6794" t="s">
        <v>353</v>
      </c>
      <c r="C6794">
        <v>91515</v>
      </c>
      <c r="D6794">
        <v>2021</v>
      </c>
      <c r="E6794">
        <v>1</v>
      </c>
      <c r="F6794">
        <v>196.09</v>
      </c>
      <c r="G6794">
        <v>35</v>
      </c>
    </row>
    <row r="6795" spans="1:7" ht="15.5" hidden="1" x14ac:dyDescent="0.35">
      <c r="A6795" t="s">
        <v>187</v>
      </c>
      <c r="B6795" t="s">
        <v>353</v>
      </c>
      <c r="C6795">
        <v>91515</v>
      </c>
      <c r="D6795">
        <v>2021</v>
      </c>
      <c r="E6795">
        <v>2</v>
      </c>
      <c r="F6795">
        <v>29.98</v>
      </c>
      <c r="G6795">
        <v>10</v>
      </c>
    </row>
    <row r="6796" spans="1:7" ht="15.5" hidden="1" x14ac:dyDescent="0.35">
      <c r="A6796" t="s">
        <v>187</v>
      </c>
      <c r="B6796" t="s">
        <v>353</v>
      </c>
      <c r="C6796">
        <v>91515</v>
      </c>
      <c r="D6796">
        <v>2021</v>
      </c>
      <c r="E6796">
        <v>3</v>
      </c>
      <c r="F6796">
        <v>153.30000000000001</v>
      </c>
      <c r="G6796">
        <v>32</v>
      </c>
    </row>
    <row r="6797" spans="1:7" ht="15.5" hidden="1" x14ac:dyDescent="0.35">
      <c r="A6797" t="s">
        <v>187</v>
      </c>
      <c r="B6797" t="s">
        <v>353</v>
      </c>
      <c r="C6797">
        <v>91515</v>
      </c>
      <c r="D6797">
        <v>2021</v>
      </c>
      <c r="E6797">
        <v>4</v>
      </c>
      <c r="F6797">
        <v>84.4</v>
      </c>
      <c r="G6797">
        <v>24</v>
      </c>
    </row>
    <row r="6798" spans="1:7" ht="15.5" hidden="1" x14ac:dyDescent="0.35">
      <c r="A6798" t="s">
        <v>187</v>
      </c>
      <c r="B6798" t="s">
        <v>353</v>
      </c>
      <c r="C6798">
        <v>91515</v>
      </c>
      <c r="D6798">
        <v>2021</v>
      </c>
      <c r="E6798">
        <v>5</v>
      </c>
      <c r="F6798">
        <v>155.97999999999999</v>
      </c>
      <c r="G6798">
        <v>33.54</v>
      </c>
    </row>
    <row r="6799" spans="1:7" ht="15.5" hidden="1" x14ac:dyDescent="0.35">
      <c r="A6799" t="s">
        <v>187</v>
      </c>
      <c r="B6799" t="s">
        <v>353</v>
      </c>
      <c r="C6799">
        <v>91515</v>
      </c>
      <c r="D6799">
        <v>2021</v>
      </c>
      <c r="E6799">
        <v>6</v>
      </c>
      <c r="F6799">
        <v>150.94</v>
      </c>
      <c r="G6799">
        <v>32.46</v>
      </c>
    </row>
    <row r="6800" spans="1:7" ht="15.5" hidden="1" x14ac:dyDescent="0.35">
      <c r="A6800" t="s">
        <v>187</v>
      </c>
      <c r="B6800" t="s">
        <v>353</v>
      </c>
      <c r="C6800">
        <v>91515</v>
      </c>
      <c r="D6800">
        <v>2021</v>
      </c>
      <c r="E6800">
        <v>7</v>
      </c>
      <c r="F6800">
        <v>246.83</v>
      </c>
      <c r="G6800">
        <v>37</v>
      </c>
    </row>
    <row r="6801" spans="1:7" ht="15.5" hidden="1" x14ac:dyDescent="0.35">
      <c r="A6801" t="s">
        <v>187</v>
      </c>
      <c r="B6801" t="s">
        <v>353</v>
      </c>
      <c r="C6801">
        <v>91515</v>
      </c>
      <c r="D6801">
        <v>2021</v>
      </c>
      <c r="E6801">
        <v>8</v>
      </c>
      <c r="F6801">
        <v>322.75</v>
      </c>
      <c r="G6801">
        <v>43</v>
      </c>
    </row>
    <row r="6802" spans="1:7" ht="15.5" hidden="1" x14ac:dyDescent="0.35">
      <c r="A6802" t="s">
        <v>187</v>
      </c>
      <c r="B6802" t="s">
        <v>353</v>
      </c>
      <c r="C6802">
        <v>91515</v>
      </c>
      <c r="D6802">
        <v>2021</v>
      </c>
      <c r="E6802">
        <v>9</v>
      </c>
      <c r="F6802">
        <v>252.57</v>
      </c>
      <c r="G6802">
        <v>39</v>
      </c>
    </row>
    <row r="6803" spans="1:7" ht="15.5" hidden="1" x14ac:dyDescent="0.35">
      <c r="A6803" t="s">
        <v>187</v>
      </c>
      <c r="B6803" t="s">
        <v>353</v>
      </c>
      <c r="C6803">
        <v>91515</v>
      </c>
      <c r="D6803">
        <v>2021</v>
      </c>
      <c r="E6803">
        <v>10</v>
      </c>
      <c r="F6803">
        <v>271.60000000000002</v>
      </c>
      <c r="G6803">
        <v>57</v>
      </c>
    </row>
    <row r="6804" spans="1:7" ht="15.5" hidden="1" x14ac:dyDescent="0.35">
      <c r="A6804" t="s">
        <v>187</v>
      </c>
      <c r="B6804" t="s">
        <v>353</v>
      </c>
      <c r="C6804">
        <v>91515</v>
      </c>
      <c r="D6804">
        <v>2021</v>
      </c>
      <c r="E6804">
        <v>11</v>
      </c>
      <c r="F6804">
        <v>390.45</v>
      </c>
      <c r="G6804">
        <v>37</v>
      </c>
    </row>
    <row r="6805" spans="1:7" ht="15.5" hidden="1" x14ac:dyDescent="0.35">
      <c r="A6805" t="s">
        <v>187</v>
      </c>
      <c r="B6805" t="s">
        <v>353</v>
      </c>
      <c r="C6805">
        <v>91515</v>
      </c>
      <c r="D6805">
        <v>2021</v>
      </c>
      <c r="E6805">
        <v>12</v>
      </c>
      <c r="F6805">
        <v>339.75</v>
      </c>
      <c r="G6805">
        <v>57</v>
      </c>
    </row>
    <row r="6806" spans="1:7" ht="15.5" hidden="1" x14ac:dyDescent="0.35">
      <c r="A6806" t="s">
        <v>187</v>
      </c>
      <c r="B6806" t="s">
        <v>353</v>
      </c>
      <c r="C6806">
        <v>91515</v>
      </c>
      <c r="D6806">
        <v>2022</v>
      </c>
      <c r="E6806">
        <v>1</v>
      </c>
      <c r="F6806">
        <v>388.86</v>
      </c>
      <c r="G6806">
        <v>46</v>
      </c>
    </row>
    <row r="6807" spans="1:7" ht="15.5" hidden="1" x14ac:dyDescent="0.35">
      <c r="A6807" t="s">
        <v>187</v>
      </c>
      <c r="B6807" t="s">
        <v>353</v>
      </c>
      <c r="C6807">
        <v>91515</v>
      </c>
      <c r="D6807">
        <v>2022</v>
      </c>
      <c r="E6807">
        <v>2</v>
      </c>
      <c r="F6807">
        <v>326</v>
      </c>
      <c r="G6807">
        <v>38</v>
      </c>
    </row>
    <row r="6808" spans="1:7" ht="15.5" hidden="1" x14ac:dyDescent="0.35">
      <c r="A6808" t="s">
        <v>187</v>
      </c>
      <c r="B6808" t="s">
        <v>353</v>
      </c>
      <c r="C6808">
        <v>91515</v>
      </c>
      <c r="D6808">
        <v>2022</v>
      </c>
      <c r="E6808">
        <v>3</v>
      </c>
      <c r="F6808">
        <v>400.1</v>
      </c>
      <c r="G6808">
        <v>42</v>
      </c>
    </row>
    <row r="6809" spans="1:7" ht="15.5" hidden="1" x14ac:dyDescent="0.35">
      <c r="A6809" t="s">
        <v>187</v>
      </c>
      <c r="B6809" t="s">
        <v>353</v>
      </c>
      <c r="C6809">
        <v>91515</v>
      </c>
      <c r="D6809">
        <v>2022</v>
      </c>
      <c r="E6809">
        <v>4</v>
      </c>
      <c r="F6809">
        <v>329.62</v>
      </c>
      <c r="G6809">
        <v>37</v>
      </c>
    </row>
    <row r="6810" spans="1:7" ht="15.5" hidden="1" x14ac:dyDescent="0.35">
      <c r="A6810" t="s">
        <v>187</v>
      </c>
      <c r="B6810" t="s">
        <v>353</v>
      </c>
      <c r="C6810">
        <v>91515</v>
      </c>
      <c r="D6810">
        <v>2022</v>
      </c>
      <c r="E6810">
        <v>5</v>
      </c>
      <c r="F6810">
        <v>357.55</v>
      </c>
      <c r="G6810">
        <v>31</v>
      </c>
    </row>
    <row r="6811" spans="1:7" ht="15.5" hidden="1" x14ac:dyDescent="0.35">
      <c r="A6811" t="s">
        <v>187</v>
      </c>
      <c r="B6811" t="s">
        <v>353</v>
      </c>
      <c r="C6811">
        <v>91515</v>
      </c>
      <c r="D6811">
        <v>2022</v>
      </c>
      <c r="E6811">
        <v>6</v>
      </c>
      <c r="F6811">
        <v>345.63</v>
      </c>
      <c r="G6811">
        <v>30</v>
      </c>
    </row>
    <row r="6812" spans="1:7" ht="15.5" hidden="1" x14ac:dyDescent="0.35">
      <c r="A6812" t="s">
        <v>187</v>
      </c>
      <c r="B6812" t="s">
        <v>353</v>
      </c>
      <c r="C6812">
        <v>91515</v>
      </c>
      <c r="D6812">
        <v>2022</v>
      </c>
      <c r="E6812">
        <v>7</v>
      </c>
      <c r="F6812">
        <v>416.39</v>
      </c>
      <c r="G6812">
        <v>37</v>
      </c>
    </row>
    <row r="6813" spans="1:7" ht="15.5" hidden="1" x14ac:dyDescent="0.35">
      <c r="A6813" t="s">
        <v>187</v>
      </c>
      <c r="B6813" t="s">
        <v>353</v>
      </c>
      <c r="C6813">
        <v>91515</v>
      </c>
      <c r="D6813">
        <v>2022</v>
      </c>
      <c r="E6813">
        <v>8</v>
      </c>
      <c r="F6813">
        <v>359.37</v>
      </c>
      <c r="G6813">
        <v>31</v>
      </c>
    </row>
    <row r="6814" spans="1:7" ht="15.5" hidden="1" x14ac:dyDescent="0.35">
      <c r="A6814" t="s">
        <v>187</v>
      </c>
      <c r="B6814" t="s">
        <v>353</v>
      </c>
      <c r="C6814">
        <v>91515</v>
      </c>
      <c r="D6814">
        <v>2022</v>
      </c>
      <c r="E6814">
        <v>9</v>
      </c>
      <c r="F6814">
        <v>218.45</v>
      </c>
      <c r="G6814">
        <v>23</v>
      </c>
    </row>
    <row r="6815" spans="1:7" ht="15.5" hidden="1" x14ac:dyDescent="0.35">
      <c r="A6815" t="s">
        <v>187</v>
      </c>
      <c r="B6815" t="s">
        <v>353</v>
      </c>
      <c r="C6815">
        <v>91515</v>
      </c>
      <c r="D6815">
        <v>2022</v>
      </c>
      <c r="E6815">
        <v>10</v>
      </c>
      <c r="F6815">
        <v>330.06</v>
      </c>
      <c r="G6815">
        <v>32</v>
      </c>
    </row>
    <row r="6816" spans="1:7" ht="15.5" hidden="1" x14ac:dyDescent="0.35">
      <c r="A6816" t="s">
        <v>187</v>
      </c>
      <c r="B6816" t="s">
        <v>353</v>
      </c>
      <c r="C6816">
        <v>91515</v>
      </c>
      <c r="D6816">
        <v>2022</v>
      </c>
      <c r="E6816">
        <v>11</v>
      </c>
      <c r="F6816">
        <v>408.99</v>
      </c>
      <c r="G6816">
        <v>35</v>
      </c>
    </row>
    <row r="6817" spans="1:7" ht="15.5" hidden="1" x14ac:dyDescent="0.35">
      <c r="A6817" t="s">
        <v>187</v>
      </c>
      <c r="B6817" t="s">
        <v>353</v>
      </c>
      <c r="C6817">
        <v>91515</v>
      </c>
      <c r="D6817">
        <v>2022</v>
      </c>
      <c r="E6817">
        <v>12</v>
      </c>
      <c r="F6817">
        <v>363.5</v>
      </c>
      <c r="G6817">
        <v>34</v>
      </c>
    </row>
    <row r="6818" spans="1:7" ht="15.5" hidden="1" x14ac:dyDescent="0.35">
      <c r="A6818" t="s">
        <v>187</v>
      </c>
      <c r="B6818" t="s">
        <v>353</v>
      </c>
      <c r="C6818">
        <v>91515</v>
      </c>
      <c r="D6818">
        <v>2023</v>
      </c>
      <c r="E6818">
        <v>1</v>
      </c>
      <c r="F6818">
        <v>416.05</v>
      </c>
      <c r="G6818">
        <v>46</v>
      </c>
    </row>
    <row r="6819" spans="1:7" ht="15.5" hidden="1" x14ac:dyDescent="0.35">
      <c r="A6819" t="s">
        <v>187</v>
      </c>
      <c r="B6819" t="s">
        <v>353</v>
      </c>
      <c r="C6819">
        <v>91515</v>
      </c>
      <c r="D6819">
        <v>2023</v>
      </c>
      <c r="E6819">
        <v>2</v>
      </c>
      <c r="F6819">
        <v>78.760000000000005</v>
      </c>
      <c r="G6819">
        <v>7</v>
      </c>
    </row>
    <row r="6820" spans="1:7" ht="15.5" hidden="1" x14ac:dyDescent="0.35">
      <c r="A6820" t="s">
        <v>187</v>
      </c>
      <c r="B6820" t="s">
        <v>353</v>
      </c>
      <c r="C6820">
        <v>91515</v>
      </c>
      <c r="D6820">
        <v>2023</v>
      </c>
      <c r="E6820">
        <v>3</v>
      </c>
      <c r="F6820">
        <v>304.14</v>
      </c>
      <c r="G6820">
        <v>31</v>
      </c>
    </row>
    <row r="6821" spans="1:7" ht="15.5" hidden="1" x14ac:dyDescent="0.35">
      <c r="A6821" t="s">
        <v>187</v>
      </c>
      <c r="B6821" t="s">
        <v>353</v>
      </c>
      <c r="C6821">
        <v>91515</v>
      </c>
      <c r="D6821">
        <v>2023</v>
      </c>
      <c r="E6821">
        <v>4</v>
      </c>
      <c r="F6821">
        <v>126.42</v>
      </c>
      <c r="G6821">
        <v>15.01</v>
      </c>
    </row>
    <row r="6822" spans="1:7" ht="15.5" hidden="1" x14ac:dyDescent="0.35">
      <c r="A6822" t="s">
        <v>187</v>
      </c>
      <c r="B6822" t="s">
        <v>353</v>
      </c>
      <c r="C6822">
        <v>91515</v>
      </c>
      <c r="D6822">
        <v>2023</v>
      </c>
      <c r="E6822">
        <v>5</v>
      </c>
      <c r="F6822">
        <v>0</v>
      </c>
      <c r="G6822">
        <v>0</v>
      </c>
    </row>
    <row r="6823" spans="1:7" ht="15.5" hidden="1" x14ac:dyDescent="0.35">
      <c r="A6823" t="s">
        <v>187</v>
      </c>
      <c r="B6823" t="s">
        <v>353</v>
      </c>
      <c r="C6823">
        <v>91515</v>
      </c>
      <c r="D6823">
        <v>2023</v>
      </c>
      <c r="E6823">
        <v>6</v>
      </c>
      <c r="F6823">
        <v>0</v>
      </c>
      <c r="G6823">
        <v>0</v>
      </c>
    </row>
    <row r="6824" spans="1:7" ht="15.5" hidden="1" x14ac:dyDescent="0.35">
      <c r="A6824" t="s">
        <v>187</v>
      </c>
      <c r="B6824" t="s">
        <v>353</v>
      </c>
      <c r="C6824">
        <v>91515</v>
      </c>
      <c r="D6824">
        <v>2023</v>
      </c>
      <c r="E6824">
        <v>7</v>
      </c>
      <c r="F6824">
        <v>0</v>
      </c>
      <c r="G6824">
        <v>0</v>
      </c>
    </row>
    <row r="6825" spans="1:7" ht="15.5" hidden="1" x14ac:dyDescent="0.35">
      <c r="A6825" t="s">
        <v>187</v>
      </c>
      <c r="B6825" t="s">
        <v>353</v>
      </c>
      <c r="C6825">
        <v>91515</v>
      </c>
      <c r="D6825">
        <v>2023</v>
      </c>
      <c r="E6825">
        <v>8</v>
      </c>
      <c r="F6825">
        <v>0</v>
      </c>
      <c r="G6825">
        <v>0</v>
      </c>
    </row>
    <row r="6826" spans="1:7" ht="15.5" hidden="1" x14ac:dyDescent="0.35">
      <c r="A6826" t="s">
        <v>187</v>
      </c>
      <c r="B6826" t="s">
        <v>353</v>
      </c>
      <c r="C6826">
        <v>91515</v>
      </c>
      <c r="D6826">
        <v>2023</v>
      </c>
      <c r="E6826">
        <v>9</v>
      </c>
      <c r="F6826">
        <v>0</v>
      </c>
      <c r="G6826">
        <v>0</v>
      </c>
    </row>
    <row r="6827" spans="1:7" ht="15.5" hidden="1" x14ac:dyDescent="0.35">
      <c r="A6827" t="s">
        <v>187</v>
      </c>
      <c r="B6827" t="s">
        <v>353</v>
      </c>
      <c r="C6827">
        <v>91515</v>
      </c>
      <c r="D6827">
        <v>2023</v>
      </c>
      <c r="E6827">
        <v>10</v>
      </c>
      <c r="F6827">
        <v>0</v>
      </c>
      <c r="G6827">
        <v>0</v>
      </c>
    </row>
    <row r="6828" spans="1:7" ht="15.5" hidden="1" x14ac:dyDescent="0.35">
      <c r="A6828" t="s">
        <v>187</v>
      </c>
      <c r="B6828" t="s">
        <v>353</v>
      </c>
      <c r="C6828">
        <v>91515</v>
      </c>
      <c r="D6828">
        <v>2023</v>
      </c>
      <c r="E6828">
        <v>11</v>
      </c>
      <c r="F6828">
        <v>0</v>
      </c>
      <c r="G6828">
        <v>0</v>
      </c>
    </row>
    <row r="6829" spans="1:7" ht="15.5" hidden="1" x14ac:dyDescent="0.35">
      <c r="A6829" t="s">
        <v>187</v>
      </c>
      <c r="B6829" t="s">
        <v>353</v>
      </c>
      <c r="C6829">
        <v>91515</v>
      </c>
      <c r="D6829">
        <v>2023</v>
      </c>
      <c r="E6829">
        <v>12</v>
      </c>
      <c r="F6829">
        <v>119.65</v>
      </c>
      <c r="G6829">
        <v>11.27</v>
      </c>
    </row>
    <row r="6830" spans="1:7" ht="15.5" hidden="1" x14ac:dyDescent="0.35">
      <c r="A6830" t="s">
        <v>187</v>
      </c>
      <c r="B6830" t="s">
        <v>353</v>
      </c>
      <c r="C6830">
        <v>91515</v>
      </c>
      <c r="D6830">
        <v>2024</v>
      </c>
      <c r="E6830">
        <v>1</v>
      </c>
      <c r="F6830">
        <v>362.43</v>
      </c>
      <c r="G6830">
        <v>40</v>
      </c>
    </row>
    <row r="6831" spans="1:7" ht="15.5" hidden="1" x14ac:dyDescent="0.35">
      <c r="A6831" t="s">
        <v>187</v>
      </c>
      <c r="B6831" t="s">
        <v>353</v>
      </c>
      <c r="C6831">
        <v>91515</v>
      </c>
      <c r="D6831">
        <v>2024</v>
      </c>
      <c r="E6831">
        <v>2</v>
      </c>
      <c r="F6831">
        <v>472.94</v>
      </c>
      <c r="G6831">
        <v>48</v>
      </c>
    </row>
    <row r="6832" spans="1:7" ht="15.5" hidden="1" x14ac:dyDescent="0.35">
      <c r="A6832" t="s">
        <v>187</v>
      </c>
      <c r="B6832" t="s">
        <v>353</v>
      </c>
      <c r="C6832">
        <v>91515</v>
      </c>
      <c r="D6832">
        <v>2024</v>
      </c>
      <c r="E6832">
        <v>3</v>
      </c>
      <c r="F6832">
        <v>424.66</v>
      </c>
      <c r="G6832">
        <v>42</v>
      </c>
    </row>
    <row r="6833" spans="1:7" ht="15.5" hidden="1" x14ac:dyDescent="0.35">
      <c r="A6833" t="s">
        <v>187</v>
      </c>
      <c r="B6833" t="s">
        <v>353</v>
      </c>
      <c r="C6833">
        <v>91515</v>
      </c>
      <c r="D6833">
        <v>2024</v>
      </c>
      <c r="E6833">
        <v>4</v>
      </c>
      <c r="F6833">
        <v>393.22</v>
      </c>
      <c r="G6833">
        <v>40</v>
      </c>
    </row>
    <row r="6834" spans="1:7" ht="15.5" hidden="1" x14ac:dyDescent="0.35">
      <c r="A6834" t="s">
        <v>187</v>
      </c>
      <c r="B6834" t="s">
        <v>353</v>
      </c>
      <c r="C6834">
        <v>91515</v>
      </c>
      <c r="D6834">
        <v>2024</v>
      </c>
      <c r="E6834">
        <v>5</v>
      </c>
      <c r="F6834">
        <v>469.87</v>
      </c>
      <c r="G6834">
        <v>42</v>
      </c>
    </row>
    <row r="6835" spans="1:7" ht="15.5" hidden="1" x14ac:dyDescent="0.35">
      <c r="A6835" t="s">
        <v>187</v>
      </c>
      <c r="B6835" t="s">
        <v>353</v>
      </c>
      <c r="C6835">
        <v>91515</v>
      </c>
      <c r="D6835">
        <v>2024</v>
      </c>
      <c r="E6835">
        <v>6</v>
      </c>
      <c r="F6835">
        <v>400.56</v>
      </c>
      <c r="G6835">
        <v>37</v>
      </c>
    </row>
    <row r="6836" spans="1:7" ht="15.5" hidden="1" x14ac:dyDescent="0.35">
      <c r="A6836" t="s">
        <v>187</v>
      </c>
      <c r="B6836" t="s">
        <v>353</v>
      </c>
      <c r="C6836">
        <v>91515</v>
      </c>
      <c r="D6836">
        <v>2024</v>
      </c>
      <c r="E6836">
        <v>7</v>
      </c>
      <c r="F6836">
        <v>434.17</v>
      </c>
      <c r="G6836">
        <v>45</v>
      </c>
    </row>
    <row r="6837" spans="1:7" ht="15.5" hidden="1" x14ac:dyDescent="0.35">
      <c r="A6837" t="s">
        <v>187</v>
      </c>
      <c r="B6837" t="s">
        <v>353</v>
      </c>
      <c r="C6837">
        <v>91515</v>
      </c>
      <c r="D6837">
        <v>2024</v>
      </c>
      <c r="E6837">
        <v>8</v>
      </c>
      <c r="F6837">
        <v>495.91</v>
      </c>
      <c r="G6837">
        <v>52</v>
      </c>
    </row>
    <row r="6838" spans="1:7" ht="15.5" hidden="1" x14ac:dyDescent="0.35">
      <c r="A6838" t="s">
        <v>187</v>
      </c>
      <c r="B6838" t="s">
        <v>353</v>
      </c>
      <c r="C6838">
        <v>91515</v>
      </c>
      <c r="D6838">
        <v>2024</v>
      </c>
      <c r="E6838">
        <v>9</v>
      </c>
      <c r="F6838">
        <v>436.59</v>
      </c>
      <c r="G6838">
        <v>46</v>
      </c>
    </row>
    <row r="6839" spans="1:7" ht="15.5" hidden="1" x14ac:dyDescent="0.35">
      <c r="A6839" t="s">
        <v>187</v>
      </c>
      <c r="B6839" t="s">
        <v>353</v>
      </c>
      <c r="C6839">
        <v>91515</v>
      </c>
      <c r="D6839">
        <v>2024</v>
      </c>
      <c r="E6839">
        <v>10</v>
      </c>
      <c r="F6839">
        <v>372.2</v>
      </c>
      <c r="G6839">
        <v>33</v>
      </c>
    </row>
    <row r="6840" spans="1:7" ht="15.5" hidden="1" x14ac:dyDescent="0.35">
      <c r="A6840" t="s">
        <v>187</v>
      </c>
      <c r="B6840" t="s">
        <v>353</v>
      </c>
      <c r="C6840">
        <v>91515</v>
      </c>
      <c r="D6840">
        <v>2024</v>
      </c>
      <c r="E6840">
        <v>11</v>
      </c>
      <c r="F6840">
        <v>452.17</v>
      </c>
      <c r="G6840">
        <v>46</v>
      </c>
    </row>
    <row r="6841" spans="1:7" ht="15.5" hidden="1" x14ac:dyDescent="0.35">
      <c r="A6841" t="s">
        <v>187</v>
      </c>
      <c r="B6841" t="s">
        <v>353</v>
      </c>
      <c r="C6841">
        <v>91515</v>
      </c>
      <c r="D6841">
        <v>2024</v>
      </c>
      <c r="E6841">
        <v>12</v>
      </c>
      <c r="F6841">
        <v>474.01</v>
      </c>
      <c r="G6841">
        <v>49</v>
      </c>
    </row>
    <row r="6842" spans="1:7" ht="15.5" x14ac:dyDescent="0.35">
      <c r="A6842" t="s">
        <v>187</v>
      </c>
      <c r="B6842" t="s">
        <v>353</v>
      </c>
      <c r="C6842">
        <v>91515</v>
      </c>
      <c r="D6842">
        <v>2025</v>
      </c>
      <c r="E6842">
        <v>1</v>
      </c>
      <c r="F6842">
        <v>485.82</v>
      </c>
      <c r="G6842">
        <v>52</v>
      </c>
    </row>
    <row r="6843" spans="1:7" ht="15.5" x14ac:dyDescent="0.35">
      <c r="A6843" t="s">
        <v>187</v>
      </c>
      <c r="B6843" t="s">
        <v>353</v>
      </c>
      <c r="C6843">
        <v>91515</v>
      </c>
      <c r="D6843">
        <v>2025</v>
      </c>
      <c r="E6843">
        <v>2</v>
      </c>
      <c r="F6843">
        <v>449.82</v>
      </c>
      <c r="G6843">
        <v>44</v>
      </c>
    </row>
    <row r="6844" spans="1:7" ht="15.5" x14ac:dyDescent="0.35">
      <c r="A6844" t="s">
        <v>187</v>
      </c>
      <c r="B6844" t="s">
        <v>353</v>
      </c>
      <c r="C6844">
        <v>91515</v>
      </c>
      <c r="D6844">
        <v>2025</v>
      </c>
      <c r="E6844">
        <v>3</v>
      </c>
      <c r="F6844">
        <v>459.56</v>
      </c>
      <c r="G6844">
        <v>42</v>
      </c>
    </row>
    <row r="6845" spans="1:7" ht="15.5" x14ac:dyDescent="0.35">
      <c r="A6845" t="s">
        <v>187</v>
      </c>
      <c r="B6845" t="s">
        <v>353</v>
      </c>
      <c r="C6845">
        <v>91515</v>
      </c>
      <c r="D6845">
        <v>2025</v>
      </c>
      <c r="E6845">
        <v>4</v>
      </c>
      <c r="F6845">
        <v>450.09</v>
      </c>
      <c r="G6845">
        <v>47</v>
      </c>
    </row>
    <row r="6846" spans="1:7" ht="15.5" x14ac:dyDescent="0.35">
      <c r="A6846" t="s">
        <v>187</v>
      </c>
      <c r="B6846" t="s">
        <v>353</v>
      </c>
      <c r="C6846">
        <v>91515</v>
      </c>
      <c r="D6846">
        <v>2025</v>
      </c>
      <c r="E6846">
        <v>5</v>
      </c>
      <c r="F6846">
        <v>453.65</v>
      </c>
      <c r="G6846">
        <v>46</v>
      </c>
    </row>
    <row r="6847" spans="1:7" ht="15.5" x14ac:dyDescent="0.35">
      <c r="A6847" t="s">
        <v>187</v>
      </c>
      <c r="B6847" t="s">
        <v>353</v>
      </c>
      <c r="C6847">
        <v>91515</v>
      </c>
      <c r="D6847">
        <v>2025</v>
      </c>
      <c r="E6847">
        <v>6</v>
      </c>
      <c r="F6847">
        <v>465.05</v>
      </c>
      <c r="G6847">
        <v>46</v>
      </c>
    </row>
    <row r="6848" spans="1:7" ht="15.5" x14ac:dyDescent="0.35">
      <c r="A6848" t="s">
        <v>187</v>
      </c>
      <c r="B6848" t="s">
        <v>353</v>
      </c>
      <c r="C6848">
        <v>91515</v>
      </c>
      <c r="D6848">
        <v>2025</v>
      </c>
      <c r="E6848">
        <v>7</v>
      </c>
      <c r="F6848">
        <v>411.98</v>
      </c>
      <c r="G6848">
        <v>44</v>
      </c>
    </row>
    <row r="6849" spans="1:7" ht="15.5" x14ac:dyDescent="0.35">
      <c r="A6849" t="s">
        <v>187</v>
      </c>
      <c r="B6849" t="s">
        <v>353</v>
      </c>
      <c r="C6849">
        <v>91515</v>
      </c>
      <c r="D6849">
        <v>2025</v>
      </c>
      <c r="E6849">
        <v>8</v>
      </c>
      <c r="F6849">
        <v>420.2</v>
      </c>
      <c r="G6849">
        <v>42</v>
      </c>
    </row>
    <row r="6850" spans="1:7" ht="15.5" x14ac:dyDescent="0.35">
      <c r="A6850" t="s">
        <v>187</v>
      </c>
      <c r="B6850" t="s">
        <v>353</v>
      </c>
      <c r="C6850">
        <v>91515</v>
      </c>
      <c r="D6850">
        <v>2025</v>
      </c>
      <c r="E6850">
        <v>9</v>
      </c>
      <c r="F6850">
        <v>451.93</v>
      </c>
      <c r="G6850">
        <v>41</v>
      </c>
    </row>
    <row r="6851" spans="1:7" ht="15.5" x14ac:dyDescent="0.35">
      <c r="A6851" t="s">
        <v>187</v>
      </c>
      <c r="B6851" t="s">
        <v>353</v>
      </c>
      <c r="C6851">
        <v>91515</v>
      </c>
      <c r="D6851">
        <v>2025</v>
      </c>
      <c r="E6851">
        <v>10</v>
      </c>
      <c r="F6851">
        <v>225.55</v>
      </c>
      <c r="G6851">
        <v>24</v>
      </c>
    </row>
    <row r="6852" spans="1:7" ht="15.5" x14ac:dyDescent="0.35">
      <c r="A6852" t="s">
        <v>187</v>
      </c>
      <c r="B6852" t="s">
        <v>353</v>
      </c>
      <c r="C6852">
        <v>91515</v>
      </c>
      <c r="D6852">
        <v>2025</v>
      </c>
      <c r="E6852">
        <v>11</v>
      </c>
      <c r="F6852">
        <v>0</v>
      </c>
      <c r="G6852">
        <v>0</v>
      </c>
    </row>
    <row r="6853" spans="1:7" ht="15.5" hidden="1" x14ac:dyDescent="0.35">
      <c r="A6853" t="s">
        <v>187</v>
      </c>
      <c r="B6853" t="s">
        <v>353</v>
      </c>
      <c r="C6853">
        <v>91516</v>
      </c>
      <c r="D6853">
        <v>2019</v>
      </c>
      <c r="E6853">
        <v>5</v>
      </c>
      <c r="F6853">
        <v>234.68</v>
      </c>
      <c r="G6853">
        <v>28.89</v>
      </c>
    </row>
    <row r="6854" spans="1:7" ht="15.5" hidden="1" x14ac:dyDescent="0.35">
      <c r="A6854" t="s">
        <v>187</v>
      </c>
      <c r="B6854" t="s">
        <v>353</v>
      </c>
      <c r="C6854">
        <v>91516</v>
      </c>
      <c r="D6854">
        <v>2019</v>
      </c>
      <c r="E6854">
        <v>6</v>
      </c>
      <c r="F6854">
        <v>293.36</v>
      </c>
      <c r="G6854">
        <v>36.11</v>
      </c>
    </row>
    <row r="6855" spans="1:7" ht="15.5" hidden="1" x14ac:dyDescent="0.35">
      <c r="A6855" t="s">
        <v>187</v>
      </c>
      <c r="B6855" t="s">
        <v>353</v>
      </c>
      <c r="C6855">
        <v>91516</v>
      </c>
      <c r="D6855">
        <v>2019</v>
      </c>
      <c r="E6855">
        <v>7</v>
      </c>
      <c r="F6855">
        <v>427.24</v>
      </c>
      <c r="G6855">
        <v>50</v>
      </c>
    </row>
    <row r="6856" spans="1:7" ht="15.5" hidden="1" x14ac:dyDescent="0.35">
      <c r="A6856" t="s">
        <v>187</v>
      </c>
      <c r="B6856" t="s">
        <v>353</v>
      </c>
      <c r="C6856">
        <v>91516</v>
      </c>
      <c r="D6856">
        <v>2019</v>
      </c>
      <c r="E6856">
        <v>8</v>
      </c>
      <c r="F6856">
        <v>302.44</v>
      </c>
      <c r="G6856">
        <v>30</v>
      </c>
    </row>
    <row r="6857" spans="1:7" ht="15.5" hidden="1" x14ac:dyDescent="0.35">
      <c r="A6857" t="s">
        <v>187</v>
      </c>
      <c r="B6857" t="s">
        <v>353</v>
      </c>
      <c r="C6857">
        <v>91516</v>
      </c>
      <c r="D6857">
        <v>2019</v>
      </c>
      <c r="E6857">
        <v>9</v>
      </c>
      <c r="F6857">
        <v>424.18</v>
      </c>
      <c r="G6857">
        <v>40</v>
      </c>
    </row>
    <row r="6858" spans="1:7" ht="15.5" hidden="1" x14ac:dyDescent="0.35">
      <c r="A6858" t="s">
        <v>187</v>
      </c>
      <c r="B6858" t="s">
        <v>353</v>
      </c>
      <c r="C6858">
        <v>91516</v>
      </c>
      <c r="D6858">
        <v>2019</v>
      </c>
      <c r="E6858">
        <v>10</v>
      </c>
      <c r="F6858">
        <v>415.62</v>
      </c>
      <c r="G6858">
        <v>47</v>
      </c>
    </row>
    <row r="6859" spans="1:7" ht="15.5" hidden="1" x14ac:dyDescent="0.35">
      <c r="A6859" t="s">
        <v>187</v>
      </c>
      <c r="B6859" t="s">
        <v>353</v>
      </c>
      <c r="C6859">
        <v>91516</v>
      </c>
      <c r="D6859">
        <v>2019</v>
      </c>
      <c r="E6859">
        <v>11</v>
      </c>
      <c r="F6859">
        <v>428.88</v>
      </c>
      <c r="G6859">
        <v>42</v>
      </c>
    </row>
    <row r="6860" spans="1:7" ht="15.5" hidden="1" x14ac:dyDescent="0.35">
      <c r="A6860" t="s">
        <v>187</v>
      </c>
      <c r="B6860" t="s">
        <v>353</v>
      </c>
      <c r="C6860">
        <v>91516</v>
      </c>
      <c r="D6860">
        <v>2019</v>
      </c>
      <c r="E6860">
        <v>12</v>
      </c>
      <c r="F6860">
        <v>448.62</v>
      </c>
      <c r="G6860">
        <v>42</v>
      </c>
    </row>
    <row r="6861" spans="1:7" ht="15.5" hidden="1" x14ac:dyDescent="0.35">
      <c r="A6861" t="s">
        <v>187</v>
      </c>
      <c r="B6861" t="s">
        <v>353</v>
      </c>
      <c r="C6861">
        <v>91516</v>
      </c>
      <c r="D6861">
        <v>2020</v>
      </c>
      <c r="E6861">
        <v>1</v>
      </c>
      <c r="F6861">
        <v>398.78</v>
      </c>
      <c r="G6861">
        <v>42.37</v>
      </c>
    </row>
    <row r="6862" spans="1:7" ht="15.5" hidden="1" x14ac:dyDescent="0.35">
      <c r="A6862" t="s">
        <v>187</v>
      </c>
      <c r="B6862" t="s">
        <v>353</v>
      </c>
      <c r="C6862">
        <v>91516</v>
      </c>
      <c r="D6862">
        <v>2020</v>
      </c>
      <c r="E6862">
        <v>2</v>
      </c>
      <c r="F6862">
        <v>373.05</v>
      </c>
      <c r="G6862">
        <v>39.630000000000003</v>
      </c>
    </row>
    <row r="6863" spans="1:7" ht="15.5" hidden="1" x14ac:dyDescent="0.35">
      <c r="A6863" t="s">
        <v>187</v>
      </c>
      <c r="B6863" t="s">
        <v>353</v>
      </c>
      <c r="C6863">
        <v>91516</v>
      </c>
      <c r="D6863">
        <v>2020</v>
      </c>
      <c r="E6863">
        <v>3</v>
      </c>
      <c r="F6863">
        <v>190.68</v>
      </c>
      <c r="G6863">
        <v>23</v>
      </c>
    </row>
    <row r="6864" spans="1:7" ht="15.5" hidden="1" x14ac:dyDescent="0.35">
      <c r="A6864" t="s">
        <v>187</v>
      </c>
      <c r="B6864" t="s">
        <v>353</v>
      </c>
      <c r="C6864">
        <v>91516</v>
      </c>
      <c r="D6864">
        <v>2020</v>
      </c>
      <c r="E6864">
        <v>4</v>
      </c>
      <c r="F6864">
        <v>0</v>
      </c>
      <c r="G6864">
        <v>0</v>
      </c>
    </row>
    <row r="6865" spans="1:7" ht="15.5" hidden="1" x14ac:dyDescent="0.35">
      <c r="A6865" t="s">
        <v>187</v>
      </c>
      <c r="B6865" t="s">
        <v>353</v>
      </c>
      <c r="C6865">
        <v>91516</v>
      </c>
      <c r="D6865">
        <v>2020</v>
      </c>
      <c r="E6865">
        <v>5</v>
      </c>
      <c r="F6865">
        <v>0</v>
      </c>
      <c r="G6865">
        <v>0</v>
      </c>
    </row>
    <row r="6866" spans="1:7" ht="15.5" hidden="1" x14ac:dyDescent="0.35">
      <c r="A6866" t="s">
        <v>187</v>
      </c>
      <c r="B6866" t="s">
        <v>353</v>
      </c>
      <c r="C6866">
        <v>91516</v>
      </c>
      <c r="D6866">
        <v>2020</v>
      </c>
      <c r="E6866">
        <v>6</v>
      </c>
      <c r="F6866">
        <v>0</v>
      </c>
      <c r="G6866">
        <v>0</v>
      </c>
    </row>
    <row r="6867" spans="1:7" ht="15.5" hidden="1" x14ac:dyDescent="0.35">
      <c r="A6867" t="s">
        <v>187</v>
      </c>
      <c r="B6867" t="s">
        <v>353</v>
      </c>
      <c r="C6867">
        <v>91516</v>
      </c>
      <c r="D6867">
        <v>2020</v>
      </c>
      <c r="E6867">
        <v>7</v>
      </c>
      <c r="F6867">
        <v>39.97</v>
      </c>
      <c r="G6867">
        <v>7</v>
      </c>
    </row>
    <row r="6868" spans="1:7" ht="15.5" hidden="1" x14ac:dyDescent="0.35">
      <c r="A6868" t="s">
        <v>187</v>
      </c>
      <c r="B6868" t="s">
        <v>353</v>
      </c>
      <c r="C6868">
        <v>91516</v>
      </c>
      <c r="D6868">
        <v>2020</v>
      </c>
      <c r="E6868">
        <v>8</v>
      </c>
      <c r="F6868">
        <v>141.47</v>
      </c>
      <c r="G6868">
        <v>18</v>
      </c>
    </row>
    <row r="6869" spans="1:7" ht="15.5" hidden="1" x14ac:dyDescent="0.35">
      <c r="A6869" t="s">
        <v>187</v>
      </c>
      <c r="B6869" t="s">
        <v>353</v>
      </c>
      <c r="C6869">
        <v>91516</v>
      </c>
      <c r="D6869">
        <v>2020</v>
      </c>
      <c r="E6869">
        <v>9</v>
      </c>
      <c r="F6869">
        <v>103.58</v>
      </c>
      <c r="G6869">
        <v>16</v>
      </c>
    </row>
    <row r="6870" spans="1:7" ht="15.5" hidden="1" x14ac:dyDescent="0.35">
      <c r="A6870" t="s">
        <v>187</v>
      </c>
      <c r="B6870" t="s">
        <v>353</v>
      </c>
      <c r="C6870">
        <v>91516</v>
      </c>
      <c r="D6870">
        <v>2020</v>
      </c>
      <c r="E6870">
        <v>10</v>
      </c>
      <c r="F6870">
        <v>124.05</v>
      </c>
      <c r="G6870">
        <v>22</v>
      </c>
    </row>
    <row r="6871" spans="1:7" ht="15.5" hidden="1" x14ac:dyDescent="0.35">
      <c r="A6871" t="s">
        <v>187</v>
      </c>
      <c r="B6871" t="s">
        <v>353</v>
      </c>
      <c r="C6871">
        <v>91516</v>
      </c>
      <c r="D6871">
        <v>2020</v>
      </c>
      <c r="E6871">
        <v>11</v>
      </c>
      <c r="F6871">
        <v>180.58</v>
      </c>
      <c r="G6871">
        <v>36</v>
      </c>
    </row>
    <row r="6872" spans="1:7" ht="15.5" hidden="1" x14ac:dyDescent="0.35">
      <c r="A6872" t="s">
        <v>187</v>
      </c>
      <c r="B6872" t="s">
        <v>353</v>
      </c>
      <c r="C6872">
        <v>91516</v>
      </c>
      <c r="D6872">
        <v>2020</v>
      </c>
      <c r="E6872">
        <v>12</v>
      </c>
      <c r="F6872">
        <v>233.55</v>
      </c>
      <c r="G6872">
        <v>42</v>
      </c>
    </row>
    <row r="6873" spans="1:7" ht="15.5" hidden="1" x14ac:dyDescent="0.35">
      <c r="A6873" t="s">
        <v>187</v>
      </c>
      <c r="B6873" t="s">
        <v>353</v>
      </c>
      <c r="C6873">
        <v>91516</v>
      </c>
      <c r="D6873">
        <v>2021</v>
      </c>
      <c r="E6873">
        <v>1</v>
      </c>
      <c r="F6873">
        <v>196.09</v>
      </c>
      <c r="G6873">
        <v>35</v>
      </c>
    </row>
    <row r="6874" spans="1:7" ht="15.5" hidden="1" x14ac:dyDescent="0.35">
      <c r="A6874" t="s">
        <v>187</v>
      </c>
      <c r="B6874" t="s">
        <v>353</v>
      </c>
      <c r="C6874">
        <v>91516</v>
      </c>
      <c r="D6874">
        <v>2021</v>
      </c>
      <c r="E6874">
        <v>2</v>
      </c>
      <c r="F6874">
        <v>29.98</v>
      </c>
      <c r="G6874">
        <v>10</v>
      </c>
    </row>
    <row r="6875" spans="1:7" ht="15.5" hidden="1" x14ac:dyDescent="0.35">
      <c r="A6875" t="s">
        <v>187</v>
      </c>
      <c r="B6875" t="s">
        <v>353</v>
      </c>
      <c r="C6875">
        <v>91516</v>
      </c>
      <c r="D6875">
        <v>2021</v>
      </c>
      <c r="E6875">
        <v>3</v>
      </c>
      <c r="F6875">
        <v>153.30000000000001</v>
      </c>
      <c r="G6875">
        <v>32</v>
      </c>
    </row>
    <row r="6876" spans="1:7" ht="15.5" hidden="1" x14ac:dyDescent="0.35">
      <c r="A6876" t="s">
        <v>187</v>
      </c>
      <c r="B6876" t="s">
        <v>353</v>
      </c>
      <c r="C6876">
        <v>91516</v>
      </c>
      <c r="D6876">
        <v>2021</v>
      </c>
      <c r="E6876">
        <v>4</v>
      </c>
      <c r="F6876">
        <v>84.4</v>
      </c>
      <c r="G6876">
        <v>24</v>
      </c>
    </row>
    <row r="6877" spans="1:7" ht="15.5" hidden="1" x14ac:dyDescent="0.35">
      <c r="A6877" t="s">
        <v>187</v>
      </c>
      <c r="B6877" t="s">
        <v>353</v>
      </c>
      <c r="C6877">
        <v>91516</v>
      </c>
      <c r="D6877">
        <v>2021</v>
      </c>
      <c r="E6877">
        <v>5</v>
      </c>
      <c r="F6877">
        <v>155.97999999999999</v>
      </c>
      <c r="G6877">
        <v>33.54</v>
      </c>
    </row>
    <row r="6878" spans="1:7" ht="15.5" hidden="1" x14ac:dyDescent="0.35">
      <c r="A6878" t="s">
        <v>187</v>
      </c>
      <c r="B6878" t="s">
        <v>353</v>
      </c>
      <c r="C6878">
        <v>91516</v>
      </c>
      <c r="D6878">
        <v>2021</v>
      </c>
      <c r="E6878">
        <v>6</v>
      </c>
      <c r="F6878">
        <v>150.94</v>
      </c>
      <c r="G6878">
        <v>32.46</v>
      </c>
    </row>
    <row r="6879" spans="1:7" ht="15.5" hidden="1" x14ac:dyDescent="0.35">
      <c r="A6879" t="s">
        <v>187</v>
      </c>
      <c r="B6879" t="s">
        <v>353</v>
      </c>
      <c r="C6879">
        <v>91516</v>
      </c>
      <c r="D6879">
        <v>2021</v>
      </c>
      <c r="E6879">
        <v>7</v>
      </c>
      <c r="F6879">
        <v>246.83</v>
      </c>
      <c r="G6879">
        <v>37</v>
      </c>
    </row>
    <row r="6880" spans="1:7" ht="15.5" hidden="1" x14ac:dyDescent="0.35">
      <c r="A6880" t="s">
        <v>187</v>
      </c>
      <c r="B6880" t="s">
        <v>353</v>
      </c>
      <c r="C6880">
        <v>91516</v>
      </c>
      <c r="D6880">
        <v>2021</v>
      </c>
      <c r="E6880">
        <v>8</v>
      </c>
      <c r="F6880">
        <v>322.75</v>
      </c>
      <c r="G6880">
        <v>43</v>
      </c>
    </row>
    <row r="6881" spans="1:7" ht="15.5" hidden="1" x14ac:dyDescent="0.35">
      <c r="A6881" t="s">
        <v>187</v>
      </c>
      <c r="B6881" t="s">
        <v>353</v>
      </c>
      <c r="C6881">
        <v>91516</v>
      </c>
      <c r="D6881">
        <v>2021</v>
      </c>
      <c r="E6881">
        <v>9</v>
      </c>
      <c r="F6881">
        <v>252.57</v>
      </c>
      <c r="G6881">
        <v>39</v>
      </c>
    </row>
    <row r="6882" spans="1:7" ht="15.5" hidden="1" x14ac:dyDescent="0.35">
      <c r="A6882" t="s">
        <v>187</v>
      </c>
      <c r="B6882" t="s">
        <v>353</v>
      </c>
      <c r="C6882">
        <v>91516</v>
      </c>
      <c r="D6882">
        <v>2021</v>
      </c>
      <c r="E6882">
        <v>10</v>
      </c>
      <c r="F6882">
        <v>271.60000000000002</v>
      </c>
      <c r="G6882">
        <v>57</v>
      </c>
    </row>
    <row r="6883" spans="1:7" ht="15.5" hidden="1" x14ac:dyDescent="0.35">
      <c r="A6883" t="s">
        <v>187</v>
      </c>
      <c r="B6883" t="s">
        <v>353</v>
      </c>
      <c r="C6883">
        <v>91516</v>
      </c>
      <c r="D6883">
        <v>2021</v>
      </c>
      <c r="E6883">
        <v>11</v>
      </c>
      <c r="F6883">
        <v>390.45</v>
      </c>
      <c r="G6883">
        <v>37</v>
      </c>
    </row>
    <row r="6884" spans="1:7" ht="15.5" hidden="1" x14ac:dyDescent="0.35">
      <c r="A6884" t="s">
        <v>187</v>
      </c>
      <c r="B6884" t="s">
        <v>353</v>
      </c>
      <c r="C6884">
        <v>91516</v>
      </c>
      <c r="D6884">
        <v>2021</v>
      </c>
      <c r="E6884">
        <v>12</v>
      </c>
      <c r="F6884">
        <v>339.75</v>
      </c>
      <c r="G6884">
        <v>57</v>
      </c>
    </row>
    <row r="6885" spans="1:7" ht="15.5" hidden="1" x14ac:dyDescent="0.35">
      <c r="A6885" t="s">
        <v>187</v>
      </c>
      <c r="B6885" t="s">
        <v>353</v>
      </c>
      <c r="C6885">
        <v>91516</v>
      </c>
      <c r="D6885">
        <v>2022</v>
      </c>
      <c r="E6885">
        <v>1</v>
      </c>
      <c r="F6885">
        <v>388.86</v>
      </c>
      <c r="G6885">
        <v>46</v>
      </c>
    </row>
    <row r="6886" spans="1:7" ht="15.5" hidden="1" x14ac:dyDescent="0.35">
      <c r="A6886" t="s">
        <v>187</v>
      </c>
      <c r="B6886" t="s">
        <v>353</v>
      </c>
      <c r="C6886">
        <v>91516</v>
      </c>
      <c r="D6886">
        <v>2022</v>
      </c>
      <c r="E6886">
        <v>2</v>
      </c>
      <c r="F6886">
        <v>326</v>
      </c>
      <c r="G6886">
        <v>38</v>
      </c>
    </row>
    <row r="6887" spans="1:7" ht="15.5" hidden="1" x14ac:dyDescent="0.35">
      <c r="A6887" t="s">
        <v>187</v>
      </c>
      <c r="B6887" t="s">
        <v>353</v>
      </c>
      <c r="C6887">
        <v>91516</v>
      </c>
      <c r="D6887">
        <v>2022</v>
      </c>
      <c r="E6887">
        <v>3</v>
      </c>
      <c r="F6887">
        <v>400.1</v>
      </c>
      <c r="G6887">
        <v>42</v>
      </c>
    </row>
    <row r="6888" spans="1:7" ht="15.5" hidden="1" x14ac:dyDescent="0.35">
      <c r="A6888" t="s">
        <v>187</v>
      </c>
      <c r="B6888" t="s">
        <v>353</v>
      </c>
      <c r="C6888">
        <v>91516</v>
      </c>
      <c r="D6888">
        <v>2022</v>
      </c>
      <c r="E6888">
        <v>4</v>
      </c>
      <c r="F6888">
        <v>329.62</v>
      </c>
      <c r="G6888">
        <v>37</v>
      </c>
    </row>
    <row r="6889" spans="1:7" ht="15.5" hidden="1" x14ac:dyDescent="0.35">
      <c r="A6889" t="s">
        <v>187</v>
      </c>
      <c r="B6889" t="s">
        <v>353</v>
      </c>
      <c r="C6889">
        <v>91516</v>
      </c>
      <c r="D6889">
        <v>2022</v>
      </c>
      <c r="E6889">
        <v>5</v>
      </c>
      <c r="F6889">
        <v>357.55</v>
      </c>
      <c r="G6889">
        <v>31</v>
      </c>
    </row>
    <row r="6890" spans="1:7" ht="15.5" hidden="1" x14ac:dyDescent="0.35">
      <c r="A6890" t="s">
        <v>187</v>
      </c>
      <c r="B6890" t="s">
        <v>353</v>
      </c>
      <c r="C6890">
        <v>91516</v>
      </c>
      <c r="D6890">
        <v>2022</v>
      </c>
      <c r="E6890">
        <v>6</v>
      </c>
      <c r="F6890">
        <v>345.63</v>
      </c>
      <c r="G6890">
        <v>30</v>
      </c>
    </row>
    <row r="6891" spans="1:7" ht="15.5" hidden="1" x14ac:dyDescent="0.35">
      <c r="A6891" t="s">
        <v>187</v>
      </c>
      <c r="B6891" t="s">
        <v>353</v>
      </c>
      <c r="C6891">
        <v>91516</v>
      </c>
      <c r="D6891">
        <v>2022</v>
      </c>
      <c r="E6891">
        <v>7</v>
      </c>
      <c r="F6891">
        <v>416.39</v>
      </c>
      <c r="G6891">
        <v>37</v>
      </c>
    </row>
    <row r="6892" spans="1:7" ht="15.5" hidden="1" x14ac:dyDescent="0.35">
      <c r="A6892" t="s">
        <v>187</v>
      </c>
      <c r="B6892" t="s">
        <v>353</v>
      </c>
      <c r="C6892">
        <v>91516</v>
      </c>
      <c r="D6892">
        <v>2022</v>
      </c>
      <c r="E6892">
        <v>8</v>
      </c>
      <c r="F6892">
        <v>359.37</v>
      </c>
      <c r="G6892">
        <v>31</v>
      </c>
    </row>
    <row r="6893" spans="1:7" ht="15.5" hidden="1" x14ac:dyDescent="0.35">
      <c r="A6893" t="s">
        <v>187</v>
      </c>
      <c r="B6893" t="s">
        <v>353</v>
      </c>
      <c r="C6893">
        <v>91516</v>
      </c>
      <c r="D6893">
        <v>2022</v>
      </c>
      <c r="E6893">
        <v>9</v>
      </c>
      <c r="F6893">
        <v>218.45</v>
      </c>
      <c r="G6893">
        <v>23</v>
      </c>
    </row>
    <row r="6894" spans="1:7" ht="15.5" hidden="1" x14ac:dyDescent="0.35">
      <c r="A6894" t="s">
        <v>187</v>
      </c>
      <c r="B6894" t="s">
        <v>353</v>
      </c>
      <c r="C6894">
        <v>91516</v>
      </c>
      <c r="D6894">
        <v>2022</v>
      </c>
      <c r="E6894">
        <v>10</v>
      </c>
      <c r="F6894">
        <v>330.06</v>
      </c>
      <c r="G6894">
        <v>32</v>
      </c>
    </row>
    <row r="6895" spans="1:7" ht="15.5" hidden="1" x14ac:dyDescent="0.35">
      <c r="A6895" t="s">
        <v>187</v>
      </c>
      <c r="B6895" t="s">
        <v>353</v>
      </c>
      <c r="C6895">
        <v>91516</v>
      </c>
      <c r="D6895">
        <v>2022</v>
      </c>
      <c r="E6895">
        <v>11</v>
      </c>
      <c r="F6895">
        <v>408.99</v>
      </c>
      <c r="G6895">
        <v>35</v>
      </c>
    </row>
    <row r="6896" spans="1:7" ht="15.5" hidden="1" x14ac:dyDescent="0.35">
      <c r="A6896" t="s">
        <v>187</v>
      </c>
      <c r="B6896" t="s">
        <v>353</v>
      </c>
      <c r="C6896">
        <v>91516</v>
      </c>
      <c r="D6896">
        <v>2022</v>
      </c>
      <c r="E6896">
        <v>12</v>
      </c>
      <c r="F6896">
        <v>302.42</v>
      </c>
      <c r="G6896">
        <v>26.99</v>
      </c>
    </row>
    <row r="6897" spans="1:7" ht="15.5" hidden="1" x14ac:dyDescent="0.35">
      <c r="A6897" t="s">
        <v>187</v>
      </c>
      <c r="B6897" t="s">
        <v>353</v>
      </c>
      <c r="C6897">
        <v>91516</v>
      </c>
      <c r="D6897">
        <v>2023</v>
      </c>
      <c r="E6897">
        <v>1</v>
      </c>
      <c r="F6897">
        <v>0</v>
      </c>
      <c r="G6897">
        <v>0</v>
      </c>
    </row>
    <row r="6898" spans="1:7" ht="15.5" hidden="1" x14ac:dyDescent="0.35">
      <c r="A6898" t="s">
        <v>187</v>
      </c>
      <c r="B6898" t="s">
        <v>353</v>
      </c>
      <c r="C6898">
        <v>91516</v>
      </c>
      <c r="D6898">
        <v>2023</v>
      </c>
      <c r="E6898">
        <v>2</v>
      </c>
      <c r="F6898">
        <v>0</v>
      </c>
      <c r="G6898">
        <v>0</v>
      </c>
    </row>
    <row r="6899" spans="1:7" ht="15.5" hidden="1" x14ac:dyDescent="0.35">
      <c r="A6899" t="s">
        <v>187</v>
      </c>
      <c r="B6899" t="s">
        <v>353</v>
      </c>
      <c r="C6899">
        <v>91516</v>
      </c>
      <c r="D6899">
        <v>2023</v>
      </c>
      <c r="E6899">
        <v>3</v>
      </c>
      <c r="F6899">
        <v>0</v>
      </c>
      <c r="G6899">
        <v>0</v>
      </c>
    </row>
    <row r="6900" spans="1:7" ht="15.5" hidden="1" x14ac:dyDescent="0.35">
      <c r="A6900" t="s">
        <v>187</v>
      </c>
      <c r="B6900" t="s">
        <v>353</v>
      </c>
      <c r="C6900">
        <v>91516</v>
      </c>
      <c r="D6900">
        <v>2023</v>
      </c>
      <c r="E6900">
        <v>4</v>
      </c>
      <c r="F6900">
        <v>0</v>
      </c>
      <c r="G6900">
        <v>0</v>
      </c>
    </row>
    <row r="6901" spans="1:7" ht="15.5" hidden="1" x14ac:dyDescent="0.35">
      <c r="A6901" t="s">
        <v>187</v>
      </c>
      <c r="B6901" t="s">
        <v>353</v>
      </c>
      <c r="C6901">
        <v>91516</v>
      </c>
      <c r="D6901">
        <v>2023</v>
      </c>
      <c r="E6901">
        <v>5</v>
      </c>
      <c r="F6901">
        <v>0</v>
      </c>
      <c r="G6901">
        <v>0</v>
      </c>
    </row>
    <row r="6902" spans="1:7" ht="15.5" hidden="1" x14ac:dyDescent="0.35">
      <c r="A6902" t="s">
        <v>187</v>
      </c>
      <c r="B6902" t="s">
        <v>353</v>
      </c>
      <c r="C6902">
        <v>91516</v>
      </c>
      <c r="D6902">
        <v>2023</v>
      </c>
      <c r="E6902">
        <v>6</v>
      </c>
      <c r="F6902">
        <v>0</v>
      </c>
      <c r="G6902">
        <v>0</v>
      </c>
    </row>
    <row r="6903" spans="1:7" ht="15.5" hidden="1" x14ac:dyDescent="0.35">
      <c r="A6903" t="s">
        <v>187</v>
      </c>
      <c r="B6903" t="s">
        <v>353</v>
      </c>
      <c r="C6903">
        <v>91516</v>
      </c>
      <c r="D6903">
        <v>2023</v>
      </c>
      <c r="E6903">
        <v>7</v>
      </c>
      <c r="F6903">
        <v>0</v>
      </c>
      <c r="G6903">
        <v>0</v>
      </c>
    </row>
    <row r="6904" spans="1:7" ht="15.5" hidden="1" x14ac:dyDescent="0.35">
      <c r="A6904" t="s">
        <v>187</v>
      </c>
      <c r="B6904" t="s">
        <v>353</v>
      </c>
      <c r="C6904">
        <v>91516</v>
      </c>
      <c r="D6904">
        <v>2023</v>
      </c>
      <c r="E6904">
        <v>8</v>
      </c>
      <c r="F6904">
        <v>0</v>
      </c>
      <c r="G6904">
        <v>0</v>
      </c>
    </row>
    <row r="6905" spans="1:7" ht="15.5" hidden="1" x14ac:dyDescent="0.35">
      <c r="A6905" t="s">
        <v>187</v>
      </c>
      <c r="B6905" t="s">
        <v>353</v>
      </c>
      <c r="C6905">
        <v>91516</v>
      </c>
      <c r="D6905">
        <v>2023</v>
      </c>
      <c r="E6905">
        <v>9</v>
      </c>
      <c r="F6905">
        <v>271.37</v>
      </c>
      <c r="G6905">
        <v>23.3</v>
      </c>
    </row>
    <row r="6906" spans="1:7" ht="15.5" hidden="1" x14ac:dyDescent="0.35">
      <c r="A6906" t="s">
        <v>187</v>
      </c>
      <c r="B6906" t="s">
        <v>353</v>
      </c>
      <c r="C6906">
        <v>91516</v>
      </c>
      <c r="D6906">
        <v>2023</v>
      </c>
      <c r="E6906">
        <v>10</v>
      </c>
      <c r="F6906">
        <v>462.7</v>
      </c>
      <c r="G6906">
        <v>54</v>
      </c>
    </row>
    <row r="6907" spans="1:7" ht="15.5" hidden="1" x14ac:dyDescent="0.35">
      <c r="A6907" t="s">
        <v>187</v>
      </c>
      <c r="B6907" t="s">
        <v>353</v>
      </c>
      <c r="C6907">
        <v>91516</v>
      </c>
      <c r="D6907">
        <v>2023</v>
      </c>
      <c r="E6907">
        <v>11</v>
      </c>
      <c r="F6907">
        <v>464.42</v>
      </c>
      <c r="G6907">
        <v>51</v>
      </c>
    </row>
    <row r="6908" spans="1:7" ht="15.5" hidden="1" x14ac:dyDescent="0.35">
      <c r="A6908" t="s">
        <v>187</v>
      </c>
      <c r="B6908" t="s">
        <v>353</v>
      </c>
      <c r="C6908">
        <v>91516</v>
      </c>
      <c r="D6908">
        <v>2023</v>
      </c>
      <c r="E6908">
        <v>12</v>
      </c>
      <c r="F6908">
        <v>425.14</v>
      </c>
      <c r="G6908">
        <v>44</v>
      </c>
    </row>
    <row r="6909" spans="1:7" ht="15.5" hidden="1" x14ac:dyDescent="0.35">
      <c r="A6909" t="s">
        <v>187</v>
      </c>
      <c r="B6909" t="s">
        <v>353</v>
      </c>
      <c r="C6909">
        <v>91516</v>
      </c>
      <c r="D6909">
        <v>2024</v>
      </c>
      <c r="E6909">
        <v>1</v>
      </c>
      <c r="F6909">
        <v>443.01</v>
      </c>
      <c r="G6909">
        <v>46</v>
      </c>
    </row>
    <row r="6910" spans="1:7" ht="15.5" hidden="1" x14ac:dyDescent="0.35">
      <c r="A6910" t="s">
        <v>187</v>
      </c>
      <c r="B6910" t="s">
        <v>353</v>
      </c>
      <c r="C6910">
        <v>91516</v>
      </c>
      <c r="D6910">
        <v>2024</v>
      </c>
      <c r="E6910">
        <v>2</v>
      </c>
      <c r="F6910">
        <v>462.3</v>
      </c>
      <c r="G6910">
        <v>43</v>
      </c>
    </row>
    <row r="6911" spans="1:7" ht="15.5" hidden="1" x14ac:dyDescent="0.35">
      <c r="A6911" t="s">
        <v>187</v>
      </c>
      <c r="B6911" t="s">
        <v>353</v>
      </c>
      <c r="C6911">
        <v>91516</v>
      </c>
      <c r="D6911">
        <v>2024</v>
      </c>
      <c r="E6911">
        <v>3</v>
      </c>
      <c r="F6911">
        <v>484.7</v>
      </c>
      <c r="G6911">
        <v>53</v>
      </c>
    </row>
    <row r="6912" spans="1:7" ht="15.5" hidden="1" x14ac:dyDescent="0.35">
      <c r="A6912" t="s">
        <v>187</v>
      </c>
      <c r="B6912" t="s">
        <v>353</v>
      </c>
      <c r="C6912">
        <v>91516</v>
      </c>
      <c r="D6912">
        <v>2024</v>
      </c>
      <c r="E6912">
        <v>4</v>
      </c>
      <c r="F6912">
        <v>474.8</v>
      </c>
      <c r="G6912">
        <v>45</v>
      </c>
    </row>
    <row r="6913" spans="1:7" ht="15.5" hidden="1" x14ac:dyDescent="0.35">
      <c r="A6913" t="s">
        <v>187</v>
      </c>
      <c r="B6913" t="s">
        <v>353</v>
      </c>
      <c r="C6913">
        <v>91516</v>
      </c>
      <c r="D6913">
        <v>2024</v>
      </c>
      <c r="E6913">
        <v>5</v>
      </c>
      <c r="F6913">
        <v>409.58</v>
      </c>
      <c r="G6913">
        <v>44</v>
      </c>
    </row>
    <row r="6914" spans="1:7" ht="15.5" hidden="1" x14ac:dyDescent="0.35">
      <c r="A6914" t="s">
        <v>187</v>
      </c>
      <c r="B6914" t="s">
        <v>353</v>
      </c>
      <c r="C6914">
        <v>91516</v>
      </c>
      <c r="D6914">
        <v>2024</v>
      </c>
      <c r="E6914">
        <v>6</v>
      </c>
      <c r="F6914">
        <v>483.1</v>
      </c>
      <c r="G6914">
        <v>48</v>
      </c>
    </row>
    <row r="6915" spans="1:7" ht="15.5" hidden="1" x14ac:dyDescent="0.35">
      <c r="A6915" t="s">
        <v>187</v>
      </c>
      <c r="B6915" t="s">
        <v>353</v>
      </c>
      <c r="C6915">
        <v>91516</v>
      </c>
      <c r="D6915">
        <v>2024</v>
      </c>
      <c r="E6915">
        <v>7</v>
      </c>
      <c r="F6915">
        <v>490.9</v>
      </c>
      <c r="G6915">
        <v>51</v>
      </c>
    </row>
    <row r="6916" spans="1:7" ht="15.5" hidden="1" x14ac:dyDescent="0.35">
      <c r="A6916" t="s">
        <v>187</v>
      </c>
      <c r="B6916" t="s">
        <v>353</v>
      </c>
      <c r="C6916">
        <v>91516</v>
      </c>
      <c r="D6916">
        <v>2024</v>
      </c>
      <c r="E6916">
        <v>8</v>
      </c>
      <c r="F6916">
        <v>445.45</v>
      </c>
      <c r="G6916">
        <v>50</v>
      </c>
    </row>
    <row r="6917" spans="1:7" ht="15.5" hidden="1" x14ac:dyDescent="0.35">
      <c r="A6917" t="s">
        <v>187</v>
      </c>
      <c r="B6917" t="s">
        <v>353</v>
      </c>
      <c r="C6917">
        <v>91516</v>
      </c>
      <c r="D6917">
        <v>2024</v>
      </c>
      <c r="E6917">
        <v>9</v>
      </c>
      <c r="F6917">
        <v>407.33</v>
      </c>
      <c r="G6917">
        <v>48</v>
      </c>
    </row>
    <row r="6918" spans="1:7" ht="15.5" hidden="1" x14ac:dyDescent="0.35">
      <c r="A6918" t="s">
        <v>187</v>
      </c>
      <c r="B6918" t="s">
        <v>353</v>
      </c>
      <c r="C6918">
        <v>91516</v>
      </c>
      <c r="D6918">
        <v>2024</v>
      </c>
      <c r="E6918">
        <v>10</v>
      </c>
      <c r="F6918">
        <v>483.05</v>
      </c>
      <c r="G6918">
        <v>41</v>
      </c>
    </row>
    <row r="6919" spans="1:7" ht="15.5" hidden="1" x14ac:dyDescent="0.35">
      <c r="A6919" t="s">
        <v>187</v>
      </c>
      <c r="B6919" t="s">
        <v>353</v>
      </c>
      <c r="C6919">
        <v>91516</v>
      </c>
      <c r="D6919">
        <v>2024</v>
      </c>
      <c r="E6919">
        <v>11</v>
      </c>
      <c r="F6919">
        <v>476.84</v>
      </c>
      <c r="G6919">
        <v>42</v>
      </c>
    </row>
    <row r="6920" spans="1:7" ht="15.5" hidden="1" x14ac:dyDescent="0.35">
      <c r="A6920" t="s">
        <v>187</v>
      </c>
      <c r="B6920" t="s">
        <v>353</v>
      </c>
      <c r="C6920">
        <v>91516</v>
      </c>
      <c r="D6920">
        <v>2024</v>
      </c>
      <c r="E6920">
        <v>12</v>
      </c>
      <c r="F6920">
        <v>459.97</v>
      </c>
      <c r="G6920">
        <v>42</v>
      </c>
    </row>
    <row r="6921" spans="1:7" ht="15.5" x14ac:dyDescent="0.35">
      <c r="A6921" t="s">
        <v>187</v>
      </c>
      <c r="B6921" t="s">
        <v>353</v>
      </c>
      <c r="C6921">
        <v>91516</v>
      </c>
      <c r="D6921">
        <v>2025</v>
      </c>
      <c r="E6921">
        <v>1</v>
      </c>
      <c r="F6921">
        <v>380.33</v>
      </c>
      <c r="G6921">
        <v>39</v>
      </c>
    </row>
    <row r="6922" spans="1:7" ht="15.5" x14ac:dyDescent="0.35">
      <c r="A6922" t="s">
        <v>187</v>
      </c>
      <c r="B6922" t="s">
        <v>353</v>
      </c>
      <c r="C6922">
        <v>91516</v>
      </c>
      <c r="D6922">
        <v>2025</v>
      </c>
      <c r="E6922">
        <v>2</v>
      </c>
      <c r="F6922">
        <v>433.93</v>
      </c>
      <c r="G6922">
        <v>43</v>
      </c>
    </row>
    <row r="6923" spans="1:7" ht="15.5" x14ac:dyDescent="0.35">
      <c r="A6923" t="s">
        <v>187</v>
      </c>
      <c r="B6923" t="s">
        <v>353</v>
      </c>
      <c r="C6923">
        <v>91516</v>
      </c>
      <c r="D6923">
        <v>2025</v>
      </c>
      <c r="E6923">
        <v>3</v>
      </c>
      <c r="F6923">
        <v>415.99</v>
      </c>
      <c r="G6923">
        <v>42</v>
      </c>
    </row>
    <row r="6924" spans="1:7" ht="15.5" x14ac:dyDescent="0.35">
      <c r="A6924" t="s">
        <v>187</v>
      </c>
      <c r="B6924" t="s">
        <v>353</v>
      </c>
      <c r="C6924">
        <v>91516</v>
      </c>
      <c r="D6924">
        <v>2025</v>
      </c>
      <c r="E6924">
        <v>4</v>
      </c>
      <c r="F6924">
        <v>487.7</v>
      </c>
      <c r="G6924">
        <v>43</v>
      </c>
    </row>
    <row r="6925" spans="1:7" ht="15.5" x14ac:dyDescent="0.35">
      <c r="A6925" t="s">
        <v>187</v>
      </c>
      <c r="B6925" t="s">
        <v>353</v>
      </c>
      <c r="C6925">
        <v>91516</v>
      </c>
      <c r="D6925">
        <v>2025</v>
      </c>
      <c r="E6925">
        <v>5</v>
      </c>
      <c r="F6925">
        <v>457.28</v>
      </c>
      <c r="G6925">
        <v>43</v>
      </c>
    </row>
    <row r="6926" spans="1:7" ht="15.5" x14ac:dyDescent="0.35">
      <c r="A6926" t="s">
        <v>187</v>
      </c>
      <c r="B6926" t="s">
        <v>353</v>
      </c>
      <c r="C6926">
        <v>91516</v>
      </c>
      <c r="D6926">
        <v>2025</v>
      </c>
      <c r="E6926">
        <v>6</v>
      </c>
      <c r="F6926">
        <v>447.25</v>
      </c>
      <c r="G6926">
        <v>44</v>
      </c>
    </row>
    <row r="6927" spans="1:7" ht="15.5" x14ac:dyDescent="0.35">
      <c r="A6927" t="s">
        <v>187</v>
      </c>
      <c r="B6927" t="s">
        <v>353</v>
      </c>
      <c r="C6927">
        <v>91516</v>
      </c>
      <c r="D6927">
        <v>2025</v>
      </c>
      <c r="E6927">
        <v>7</v>
      </c>
      <c r="F6927">
        <v>437.55</v>
      </c>
      <c r="G6927">
        <v>43</v>
      </c>
    </row>
    <row r="6928" spans="1:7" ht="15.5" x14ac:dyDescent="0.35">
      <c r="A6928" t="s">
        <v>187</v>
      </c>
      <c r="B6928" t="s">
        <v>353</v>
      </c>
      <c r="C6928">
        <v>91516</v>
      </c>
      <c r="D6928">
        <v>2025</v>
      </c>
      <c r="E6928">
        <v>8</v>
      </c>
      <c r="F6928">
        <v>473.68</v>
      </c>
      <c r="G6928">
        <v>45</v>
      </c>
    </row>
    <row r="6929" spans="1:7" ht="15.5" x14ac:dyDescent="0.35">
      <c r="A6929" t="s">
        <v>187</v>
      </c>
      <c r="B6929" t="s">
        <v>353</v>
      </c>
      <c r="C6929">
        <v>91516</v>
      </c>
      <c r="D6929">
        <v>2025</v>
      </c>
      <c r="E6929">
        <v>9</v>
      </c>
      <c r="F6929">
        <v>416.62</v>
      </c>
      <c r="G6929">
        <v>42</v>
      </c>
    </row>
    <row r="6930" spans="1:7" ht="15.5" x14ac:dyDescent="0.35">
      <c r="A6930" t="s">
        <v>187</v>
      </c>
      <c r="B6930" t="s">
        <v>353</v>
      </c>
      <c r="C6930">
        <v>91516</v>
      </c>
      <c r="D6930">
        <v>2025</v>
      </c>
      <c r="E6930">
        <v>10</v>
      </c>
      <c r="F6930">
        <v>469.62</v>
      </c>
      <c r="G6930">
        <v>44</v>
      </c>
    </row>
    <row r="6931" spans="1:7" ht="15.5" x14ac:dyDescent="0.35">
      <c r="A6931" t="s">
        <v>187</v>
      </c>
      <c r="B6931" t="s">
        <v>353</v>
      </c>
      <c r="C6931">
        <v>91516</v>
      </c>
      <c r="D6931">
        <v>2025</v>
      </c>
      <c r="E6931">
        <v>11</v>
      </c>
      <c r="F6931">
        <v>136.72999999999999</v>
      </c>
      <c r="G6931">
        <v>11</v>
      </c>
    </row>
    <row r="6932" spans="1:7" ht="15.5" hidden="1" x14ac:dyDescent="0.35">
      <c r="A6932" t="s">
        <v>187</v>
      </c>
      <c r="B6932" t="s">
        <v>353</v>
      </c>
      <c r="C6932">
        <v>91517</v>
      </c>
      <c r="D6932">
        <v>2018</v>
      </c>
      <c r="E6932">
        <v>1</v>
      </c>
      <c r="F6932">
        <v>0</v>
      </c>
      <c r="G6932">
        <v>0</v>
      </c>
    </row>
    <row r="6933" spans="1:7" ht="15.5" hidden="1" x14ac:dyDescent="0.35">
      <c r="A6933" t="s">
        <v>187</v>
      </c>
      <c r="B6933" t="s">
        <v>353</v>
      </c>
      <c r="C6933">
        <v>91517</v>
      </c>
      <c r="D6933">
        <v>2018</v>
      </c>
      <c r="E6933">
        <v>2</v>
      </c>
      <c r="F6933">
        <v>0</v>
      </c>
      <c r="G6933">
        <v>0</v>
      </c>
    </row>
    <row r="6934" spans="1:7" ht="15.5" hidden="1" x14ac:dyDescent="0.35">
      <c r="A6934" t="s">
        <v>187</v>
      </c>
      <c r="B6934" t="s">
        <v>353</v>
      </c>
      <c r="C6934">
        <v>91517</v>
      </c>
      <c r="D6934">
        <v>2018</v>
      </c>
      <c r="E6934">
        <v>3</v>
      </c>
      <c r="F6934">
        <v>0</v>
      </c>
      <c r="G6934">
        <v>0</v>
      </c>
    </row>
    <row r="6935" spans="1:7" ht="15.5" hidden="1" x14ac:dyDescent="0.35">
      <c r="A6935" t="s">
        <v>187</v>
      </c>
      <c r="B6935" t="s">
        <v>353</v>
      </c>
      <c r="C6935">
        <v>91517</v>
      </c>
      <c r="D6935">
        <v>2018</v>
      </c>
      <c r="E6935">
        <v>4</v>
      </c>
      <c r="F6935">
        <v>0</v>
      </c>
      <c r="G6935">
        <v>0</v>
      </c>
    </row>
    <row r="6936" spans="1:7" ht="15.5" hidden="1" x14ac:dyDescent="0.35">
      <c r="A6936" t="s">
        <v>187</v>
      </c>
      <c r="B6936" t="s">
        <v>353</v>
      </c>
      <c r="C6936">
        <v>91517</v>
      </c>
      <c r="D6936">
        <v>2018</v>
      </c>
      <c r="E6936">
        <v>5</v>
      </c>
      <c r="F6936">
        <v>0</v>
      </c>
      <c r="G6936">
        <v>0</v>
      </c>
    </row>
    <row r="6937" spans="1:7" ht="15.5" hidden="1" x14ac:dyDescent="0.35">
      <c r="A6937" t="s">
        <v>187</v>
      </c>
      <c r="B6937" t="s">
        <v>353</v>
      </c>
      <c r="C6937">
        <v>91517</v>
      </c>
      <c r="D6937">
        <v>2018</v>
      </c>
      <c r="E6937">
        <v>6</v>
      </c>
      <c r="F6937">
        <v>0</v>
      </c>
      <c r="G6937">
        <v>0</v>
      </c>
    </row>
    <row r="6938" spans="1:7" ht="15.5" hidden="1" x14ac:dyDescent="0.35">
      <c r="A6938" t="s">
        <v>187</v>
      </c>
      <c r="B6938" t="s">
        <v>353</v>
      </c>
      <c r="C6938">
        <v>91517</v>
      </c>
      <c r="D6938">
        <v>2018</v>
      </c>
      <c r="E6938">
        <v>7</v>
      </c>
      <c r="F6938">
        <v>0</v>
      </c>
      <c r="G6938">
        <v>0</v>
      </c>
    </row>
    <row r="6939" spans="1:7" ht="15.5" hidden="1" x14ac:dyDescent="0.35">
      <c r="A6939" t="s">
        <v>187</v>
      </c>
      <c r="B6939" t="s">
        <v>353</v>
      </c>
      <c r="C6939">
        <v>91517</v>
      </c>
      <c r="D6939">
        <v>2018</v>
      </c>
      <c r="E6939">
        <v>8</v>
      </c>
      <c r="F6939">
        <v>0</v>
      </c>
      <c r="G6939">
        <v>0</v>
      </c>
    </row>
    <row r="6940" spans="1:7" ht="15.5" hidden="1" x14ac:dyDescent="0.35">
      <c r="A6940" t="s">
        <v>187</v>
      </c>
      <c r="B6940" t="s">
        <v>353</v>
      </c>
      <c r="C6940">
        <v>91517</v>
      </c>
      <c r="D6940">
        <v>2018</v>
      </c>
      <c r="E6940">
        <v>9</v>
      </c>
      <c r="F6940">
        <v>0</v>
      </c>
      <c r="G6940">
        <v>0</v>
      </c>
    </row>
    <row r="6941" spans="1:7" ht="15.5" hidden="1" x14ac:dyDescent="0.35">
      <c r="A6941" t="s">
        <v>187</v>
      </c>
      <c r="B6941" t="s">
        <v>353</v>
      </c>
      <c r="C6941">
        <v>91517</v>
      </c>
      <c r="D6941">
        <v>2018</v>
      </c>
      <c r="E6941">
        <v>10</v>
      </c>
      <c r="F6941">
        <v>0</v>
      </c>
      <c r="G6941">
        <v>0</v>
      </c>
    </row>
    <row r="6942" spans="1:7" ht="15.5" hidden="1" x14ac:dyDescent="0.35">
      <c r="A6942" t="s">
        <v>187</v>
      </c>
      <c r="B6942" t="s">
        <v>353</v>
      </c>
      <c r="C6942">
        <v>91517</v>
      </c>
      <c r="D6942">
        <v>2018</v>
      </c>
      <c r="E6942">
        <v>11</v>
      </c>
      <c r="F6942">
        <v>0</v>
      </c>
      <c r="G6942">
        <v>0</v>
      </c>
    </row>
    <row r="6943" spans="1:7" ht="15.5" hidden="1" x14ac:dyDescent="0.35">
      <c r="A6943" t="s">
        <v>187</v>
      </c>
      <c r="B6943" t="s">
        <v>353</v>
      </c>
      <c r="C6943">
        <v>91517</v>
      </c>
      <c r="D6943">
        <v>2018</v>
      </c>
      <c r="E6943">
        <v>12</v>
      </c>
      <c r="F6943">
        <v>0</v>
      </c>
      <c r="G6943">
        <v>0</v>
      </c>
    </row>
    <row r="6944" spans="1:7" ht="15.5" hidden="1" x14ac:dyDescent="0.35">
      <c r="A6944" t="s">
        <v>187</v>
      </c>
      <c r="B6944" t="s">
        <v>353</v>
      </c>
      <c r="C6944">
        <v>91517</v>
      </c>
      <c r="D6944">
        <v>2019</v>
      </c>
      <c r="E6944">
        <v>1</v>
      </c>
      <c r="F6944">
        <v>0</v>
      </c>
      <c r="G6944">
        <v>0</v>
      </c>
    </row>
    <row r="6945" spans="1:7" ht="15.5" hidden="1" x14ac:dyDescent="0.35">
      <c r="A6945" t="s">
        <v>187</v>
      </c>
      <c r="B6945" t="s">
        <v>353</v>
      </c>
      <c r="C6945">
        <v>91517</v>
      </c>
      <c r="D6945">
        <v>2019</v>
      </c>
      <c r="E6945">
        <v>2</v>
      </c>
      <c r="F6945">
        <v>0</v>
      </c>
      <c r="G6945">
        <v>0</v>
      </c>
    </row>
    <row r="6946" spans="1:7" ht="15.5" hidden="1" x14ac:dyDescent="0.35">
      <c r="A6946" t="s">
        <v>187</v>
      </c>
      <c r="B6946" t="s">
        <v>353</v>
      </c>
      <c r="C6946">
        <v>91517</v>
      </c>
      <c r="D6946">
        <v>2019</v>
      </c>
      <c r="E6946">
        <v>3</v>
      </c>
      <c r="F6946">
        <v>0</v>
      </c>
      <c r="G6946">
        <v>0</v>
      </c>
    </row>
    <row r="6947" spans="1:7" ht="15.5" hidden="1" x14ac:dyDescent="0.35">
      <c r="A6947" t="s">
        <v>187</v>
      </c>
      <c r="B6947" t="s">
        <v>353</v>
      </c>
      <c r="C6947">
        <v>91517</v>
      </c>
      <c r="D6947">
        <v>2019</v>
      </c>
      <c r="E6947">
        <v>4</v>
      </c>
      <c r="F6947">
        <v>0</v>
      </c>
      <c r="G6947">
        <v>0</v>
      </c>
    </row>
    <row r="6948" spans="1:7" ht="15.5" hidden="1" x14ac:dyDescent="0.35">
      <c r="A6948" t="s">
        <v>187</v>
      </c>
      <c r="B6948" t="s">
        <v>353</v>
      </c>
      <c r="C6948">
        <v>91517</v>
      </c>
      <c r="D6948">
        <v>2019</v>
      </c>
      <c r="E6948">
        <v>5</v>
      </c>
      <c r="F6948">
        <v>0</v>
      </c>
      <c r="G6948">
        <v>0</v>
      </c>
    </row>
    <row r="6949" spans="1:7" ht="15.5" hidden="1" x14ac:dyDescent="0.35">
      <c r="A6949" t="s">
        <v>187</v>
      </c>
      <c r="B6949" t="s">
        <v>353</v>
      </c>
      <c r="C6949">
        <v>91517</v>
      </c>
      <c r="D6949">
        <v>2019</v>
      </c>
      <c r="E6949">
        <v>6</v>
      </c>
      <c r="F6949">
        <v>0</v>
      </c>
      <c r="G6949">
        <v>0</v>
      </c>
    </row>
    <row r="6950" spans="1:7" ht="15.5" hidden="1" x14ac:dyDescent="0.35">
      <c r="A6950" t="s">
        <v>187</v>
      </c>
      <c r="B6950" t="s">
        <v>353</v>
      </c>
      <c r="C6950">
        <v>91517</v>
      </c>
      <c r="D6950">
        <v>2019</v>
      </c>
      <c r="E6950">
        <v>7</v>
      </c>
      <c r="F6950">
        <v>0</v>
      </c>
      <c r="G6950">
        <v>0</v>
      </c>
    </row>
    <row r="6951" spans="1:7" ht="15.5" hidden="1" x14ac:dyDescent="0.35">
      <c r="A6951" t="s">
        <v>187</v>
      </c>
      <c r="B6951" t="s">
        <v>353</v>
      </c>
      <c r="C6951">
        <v>91517</v>
      </c>
      <c r="D6951">
        <v>2019</v>
      </c>
      <c r="E6951">
        <v>8</v>
      </c>
      <c r="F6951">
        <v>0</v>
      </c>
      <c r="G6951">
        <v>0</v>
      </c>
    </row>
    <row r="6952" spans="1:7" ht="15.5" hidden="1" x14ac:dyDescent="0.35">
      <c r="A6952" t="s">
        <v>187</v>
      </c>
      <c r="B6952" t="s">
        <v>353</v>
      </c>
      <c r="C6952">
        <v>91517</v>
      </c>
      <c r="D6952">
        <v>2019</v>
      </c>
      <c r="E6952">
        <v>9</v>
      </c>
      <c r="F6952">
        <v>58.45</v>
      </c>
      <c r="G6952">
        <v>5.86</v>
      </c>
    </row>
    <row r="6953" spans="1:7" ht="15.5" hidden="1" x14ac:dyDescent="0.35">
      <c r="A6953" t="s">
        <v>187</v>
      </c>
      <c r="B6953" t="s">
        <v>353</v>
      </c>
      <c r="C6953">
        <v>91517</v>
      </c>
      <c r="D6953">
        <v>2019</v>
      </c>
      <c r="E6953">
        <v>10</v>
      </c>
      <c r="F6953">
        <v>423.72</v>
      </c>
      <c r="G6953">
        <v>50</v>
      </c>
    </row>
    <row r="6954" spans="1:7" ht="15.5" hidden="1" x14ac:dyDescent="0.35">
      <c r="A6954" t="s">
        <v>187</v>
      </c>
      <c r="B6954" t="s">
        <v>353</v>
      </c>
      <c r="C6954">
        <v>91517</v>
      </c>
      <c r="D6954">
        <v>2019</v>
      </c>
      <c r="E6954">
        <v>11</v>
      </c>
      <c r="F6954">
        <v>342.81</v>
      </c>
      <c r="G6954">
        <v>39</v>
      </c>
    </row>
    <row r="6955" spans="1:7" ht="15.5" hidden="1" x14ac:dyDescent="0.35">
      <c r="A6955" t="s">
        <v>187</v>
      </c>
      <c r="B6955" t="s">
        <v>353</v>
      </c>
      <c r="C6955">
        <v>91517</v>
      </c>
      <c r="D6955">
        <v>2019</v>
      </c>
      <c r="E6955">
        <v>12</v>
      </c>
      <c r="F6955">
        <v>407.92</v>
      </c>
      <c r="G6955">
        <v>42</v>
      </c>
    </row>
    <row r="6956" spans="1:7" ht="15.5" hidden="1" x14ac:dyDescent="0.35">
      <c r="A6956" t="s">
        <v>187</v>
      </c>
      <c r="B6956" t="s">
        <v>353</v>
      </c>
      <c r="C6956">
        <v>91517</v>
      </c>
      <c r="D6956">
        <v>2020</v>
      </c>
      <c r="E6956">
        <v>1</v>
      </c>
      <c r="F6956">
        <v>409.02</v>
      </c>
      <c r="G6956">
        <v>45.47</v>
      </c>
    </row>
    <row r="6957" spans="1:7" ht="15.5" hidden="1" x14ac:dyDescent="0.35">
      <c r="A6957" t="s">
        <v>187</v>
      </c>
      <c r="B6957" t="s">
        <v>353</v>
      </c>
      <c r="C6957">
        <v>91517</v>
      </c>
      <c r="D6957">
        <v>2020</v>
      </c>
      <c r="E6957">
        <v>2</v>
      </c>
      <c r="F6957">
        <v>382.63</v>
      </c>
      <c r="G6957">
        <v>42.53</v>
      </c>
    </row>
    <row r="6958" spans="1:7" ht="15.5" hidden="1" x14ac:dyDescent="0.35">
      <c r="A6958" t="s">
        <v>187</v>
      </c>
      <c r="B6958" t="s">
        <v>353</v>
      </c>
      <c r="C6958">
        <v>91517</v>
      </c>
      <c r="D6958">
        <v>2020</v>
      </c>
      <c r="E6958">
        <v>3</v>
      </c>
      <c r="F6958">
        <v>282.60000000000002</v>
      </c>
      <c r="G6958">
        <v>26</v>
      </c>
    </row>
    <row r="6959" spans="1:7" ht="15.5" hidden="1" x14ac:dyDescent="0.35">
      <c r="A6959" t="s">
        <v>187</v>
      </c>
      <c r="B6959" t="s">
        <v>353</v>
      </c>
      <c r="C6959">
        <v>91517</v>
      </c>
      <c r="D6959">
        <v>2020</v>
      </c>
      <c r="E6959">
        <v>4</v>
      </c>
      <c r="F6959">
        <v>0</v>
      </c>
      <c r="G6959">
        <v>0</v>
      </c>
    </row>
    <row r="6960" spans="1:7" ht="15.5" hidden="1" x14ac:dyDescent="0.35">
      <c r="A6960" t="s">
        <v>187</v>
      </c>
      <c r="B6960" t="s">
        <v>353</v>
      </c>
      <c r="C6960">
        <v>91517</v>
      </c>
      <c r="D6960">
        <v>2020</v>
      </c>
      <c r="E6960">
        <v>5</v>
      </c>
      <c r="F6960">
        <v>0</v>
      </c>
      <c r="G6960">
        <v>0</v>
      </c>
    </row>
    <row r="6961" spans="1:7" ht="15.5" hidden="1" x14ac:dyDescent="0.35">
      <c r="A6961" t="s">
        <v>187</v>
      </c>
      <c r="B6961" t="s">
        <v>353</v>
      </c>
      <c r="C6961">
        <v>91517</v>
      </c>
      <c r="D6961">
        <v>2020</v>
      </c>
      <c r="E6961">
        <v>6</v>
      </c>
      <c r="F6961">
        <v>0</v>
      </c>
      <c r="G6961">
        <v>0</v>
      </c>
    </row>
    <row r="6962" spans="1:7" ht="15.5" hidden="1" x14ac:dyDescent="0.35">
      <c r="A6962" t="s">
        <v>187</v>
      </c>
      <c r="B6962" t="s">
        <v>353</v>
      </c>
      <c r="C6962">
        <v>91517</v>
      </c>
      <c r="D6962">
        <v>2020</v>
      </c>
      <c r="E6962">
        <v>7</v>
      </c>
      <c r="F6962">
        <v>0</v>
      </c>
      <c r="G6962">
        <v>0</v>
      </c>
    </row>
    <row r="6963" spans="1:7" ht="15.5" hidden="1" x14ac:dyDescent="0.35">
      <c r="A6963" t="s">
        <v>187</v>
      </c>
      <c r="B6963" t="s">
        <v>353</v>
      </c>
      <c r="C6963">
        <v>91517</v>
      </c>
      <c r="D6963">
        <v>2020</v>
      </c>
      <c r="E6963">
        <v>8</v>
      </c>
      <c r="F6963">
        <v>0.98</v>
      </c>
      <c r="G6963">
        <v>1</v>
      </c>
    </row>
    <row r="6964" spans="1:7" ht="15.5" hidden="1" x14ac:dyDescent="0.35">
      <c r="A6964" t="s">
        <v>187</v>
      </c>
      <c r="B6964" t="s">
        <v>353</v>
      </c>
      <c r="C6964">
        <v>91517</v>
      </c>
      <c r="D6964">
        <v>2020</v>
      </c>
      <c r="E6964">
        <v>9</v>
      </c>
      <c r="F6964">
        <v>0</v>
      </c>
      <c r="G6964">
        <v>0</v>
      </c>
    </row>
    <row r="6965" spans="1:7" ht="15.5" hidden="1" x14ac:dyDescent="0.35">
      <c r="A6965" t="s">
        <v>187</v>
      </c>
      <c r="B6965" t="s">
        <v>353</v>
      </c>
      <c r="C6965">
        <v>91517</v>
      </c>
      <c r="D6965">
        <v>2020</v>
      </c>
      <c r="E6965">
        <v>10</v>
      </c>
      <c r="F6965">
        <v>0</v>
      </c>
      <c r="G6965">
        <v>0</v>
      </c>
    </row>
    <row r="6966" spans="1:7" ht="15.5" hidden="1" x14ac:dyDescent="0.35">
      <c r="A6966" t="s">
        <v>187</v>
      </c>
      <c r="B6966" t="s">
        <v>353</v>
      </c>
      <c r="C6966">
        <v>91517</v>
      </c>
      <c r="D6966">
        <v>2020</v>
      </c>
      <c r="E6966">
        <v>11</v>
      </c>
      <c r="F6966">
        <v>0</v>
      </c>
      <c r="G6966">
        <v>0</v>
      </c>
    </row>
    <row r="6967" spans="1:7" ht="15.5" hidden="1" x14ac:dyDescent="0.35">
      <c r="A6967" t="s">
        <v>187</v>
      </c>
      <c r="B6967" t="s">
        <v>353</v>
      </c>
      <c r="C6967">
        <v>91517</v>
      </c>
      <c r="D6967">
        <v>2020</v>
      </c>
      <c r="E6967">
        <v>12</v>
      </c>
      <c r="F6967">
        <v>0</v>
      </c>
      <c r="G6967">
        <v>0</v>
      </c>
    </row>
    <row r="6968" spans="1:7" ht="15.5" hidden="1" x14ac:dyDescent="0.35">
      <c r="A6968" t="s">
        <v>187</v>
      </c>
      <c r="B6968" t="s">
        <v>353</v>
      </c>
      <c r="C6968">
        <v>91517</v>
      </c>
      <c r="D6968">
        <v>2021</v>
      </c>
      <c r="E6968">
        <v>5</v>
      </c>
      <c r="F6968">
        <v>1.97</v>
      </c>
      <c r="G6968">
        <v>2.54</v>
      </c>
    </row>
    <row r="6969" spans="1:7" ht="15.5" hidden="1" x14ac:dyDescent="0.35">
      <c r="A6969" t="s">
        <v>187</v>
      </c>
      <c r="B6969" t="s">
        <v>353</v>
      </c>
      <c r="C6969">
        <v>91517</v>
      </c>
      <c r="D6969">
        <v>2021</v>
      </c>
      <c r="E6969">
        <v>6</v>
      </c>
      <c r="F6969">
        <v>1.91</v>
      </c>
      <c r="G6969">
        <v>2.46</v>
      </c>
    </row>
    <row r="6970" spans="1:7" ht="15.5" hidden="1" x14ac:dyDescent="0.35">
      <c r="A6970" t="s">
        <v>187</v>
      </c>
      <c r="B6970" t="s">
        <v>353</v>
      </c>
      <c r="C6970">
        <v>91517</v>
      </c>
      <c r="D6970">
        <v>2021</v>
      </c>
      <c r="E6970">
        <v>7</v>
      </c>
      <c r="F6970">
        <v>134.12</v>
      </c>
      <c r="G6970">
        <v>27</v>
      </c>
    </row>
    <row r="6971" spans="1:7" ht="15.5" hidden="1" x14ac:dyDescent="0.35">
      <c r="A6971" t="s">
        <v>187</v>
      </c>
      <c r="B6971" t="s">
        <v>353</v>
      </c>
      <c r="C6971">
        <v>91517</v>
      </c>
      <c r="D6971">
        <v>2021</v>
      </c>
      <c r="E6971">
        <v>8</v>
      </c>
      <c r="F6971">
        <v>296.35000000000002</v>
      </c>
      <c r="G6971">
        <v>51</v>
      </c>
    </row>
    <row r="6972" spans="1:7" ht="15.5" hidden="1" x14ac:dyDescent="0.35">
      <c r="A6972" t="s">
        <v>187</v>
      </c>
      <c r="B6972" t="s">
        <v>353</v>
      </c>
      <c r="C6972">
        <v>91517</v>
      </c>
      <c r="D6972">
        <v>2021</v>
      </c>
      <c r="E6972">
        <v>9</v>
      </c>
      <c r="F6972">
        <v>195.55</v>
      </c>
      <c r="G6972">
        <v>36</v>
      </c>
    </row>
    <row r="6973" spans="1:7" ht="15.5" hidden="1" x14ac:dyDescent="0.35">
      <c r="A6973" t="s">
        <v>187</v>
      </c>
      <c r="B6973" t="s">
        <v>353</v>
      </c>
      <c r="C6973">
        <v>91517</v>
      </c>
      <c r="D6973">
        <v>2021</v>
      </c>
      <c r="E6973">
        <v>10</v>
      </c>
      <c r="F6973">
        <v>314.2</v>
      </c>
      <c r="G6973">
        <v>62</v>
      </c>
    </row>
    <row r="6974" spans="1:7" ht="15.5" hidden="1" x14ac:dyDescent="0.35">
      <c r="A6974" t="s">
        <v>187</v>
      </c>
      <c r="B6974" t="s">
        <v>353</v>
      </c>
      <c r="C6974">
        <v>91517</v>
      </c>
      <c r="D6974">
        <v>2021</v>
      </c>
      <c r="E6974">
        <v>11</v>
      </c>
      <c r="F6974">
        <v>333.17</v>
      </c>
      <c r="G6974">
        <v>40</v>
      </c>
    </row>
    <row r="6975" spans="1:7" ht="15.5" hidden="1" x14ac:dyDescent="0.35">
      <c r="A6975" t="s">
        <v>187</v>
      </c>
      <c r="B6975" t="s">
        <v>353</v>
      </c>
      <c r="C6975">
        <v>91517</v>
      </c>
      <c r="D6975">
        <v>2021</v>
      </c>
      <c r="E6975">
        <v>12</v>
      </c>
      <c r="F6975">
        <v>395.7</v>
      </c>
      <c r="G6975">
        <v>70</v>
      </c>
    </row>
    <row r="6976" spans="1:7" ht="15.5" hidden="1" x14ac:dyDescent="0.35">
      <c r="A6976" t="s">
        <v>187</v>
      </c>
      <c r="B6976" t="s">
        <v>353</v>
      </c>
      <c r="C6976">
        <v>91517</v>
      </c>
      <c r="D6976">
        <v>2022</v>
      </c>
      <c r="E6976">
        <v>1</v>
      </c>
      <c r="F6976">
        <v>222.73</v>
      </c>
      <c r="G6976">
        <v>29</v>
      </c>
    </row>
    <row r="6977" spans="1:7" ht="15.5" hidden="1" x14ac:dyDescent="0.35">
      <c r="A6977" t="s">
        <v>187</v>
      </c>
      <c r="B6977" t="s">
        <v>353</v>
      </c>
      <c r="C6977">
        <v>91517</v>
      </c>
      <c r="D6977">
        <v>2022</v>
      </c>
      <c r="E6977">
        <v>2</v>
      </c>
      <c r="F6977">
        <v>253.97</v>
      </c>
      <c r="G6977">
        <v>28</v>
      </c>
    </row>
    <row r="6978" spans="1:7" ht="15.5" hidden="1" x14ac:dyDescent="0.35">
      <c r="A6978" t="s">
        <v>187</v>
      </c>
      <c r="B6978" t="s">
        <v>353</v>
      </c>
      <c r="C6978">
        <v>91517</v>
      </c>
      <c r="D6978">
        <v>2022</v>
      </c>
      <c r="E6978">
        <v>3</v>
      </c>
      <c r="F6978">
        <v>346.71</v>
      </c>
      <c r="G6978">
        <v>36</v>
      </c>
    </row>
    <row r="6979" spans="1:7" ht="15.5" hidden="1" x14ac:dyDescent="0.35">
      <c r="A6979" t="s">
        <v>187</v>
      </c>
      <c r="B6979" t="s">
        <v>353</v>
      </c>
      <c r="C6979">
        <v>91517</v>
      </c>
      <c r="D6979">
        <v>2022</v>
      </c>
      <c r="E6979">
        <v>4</v>
      </c>
      <c r="F6979">
        <v>315.41000000000003</v>
      </c>
      <c r="G6979">
        <v>30</v>
      </c>
    </row>
    <row r="6980" spans="1:7" ht="15.5" hidden="1" x14ac:dyDescent="0.35">
      <c r="A6980" t="s">
        <v>187</v>
      </c>
      <c r="B6980" t="s">
        <v>353</v>
      </c>
      <c r="C6980">
        <v>91517</v>
      </c>
      <c r="D6980">
        <v>2022</v>
      </c>
      <c r="E6980">
        <v>5</v>
      </c>
      <c r="F6980">
        <v>393.46</v>
      </c>
      <c r="G6980">
        <v>33</v>
      </c>
    </row>
    <row r="6981" spans="1:7" ht="15.5" hidden="1" x14ac:dyDescent="0.35">
      <c r="A6981" t="s">
        <v>187</v>
      </c>
      <c r="B6981" t="s">
        <v>353</v>
      </c>
      <c r="C6981">
        <v>91517</v>
      </c>
      <c r="D6981">
        <v>2022</v>
      </c>
      <c r="E6981">
        <v>6</v>
      </c>
      <c r="F6981">
        <v>424.82</v>
      </c>
      <c r="G6981">
        <v>37</v>
      </c>
    </row>
    <row r="6982" spans="1:7" ht="15.5" hidden="1" x14ac:dyDescent="0.35">
      <c r="A6982" t="s">
        <v>187</v>
      </c>
      <c r="B6982" t="s">
        <v>353</v>
      </c>
      <c r="C6982">
        <v>91517</v>
      </c>
      <c r="D6982">
        <v>2022</v>
      </c>
      <c r="E6982">
        <v>7</v>
      </c>
      <c r="F6982">
        <v>396.37</v>
      </c>
      <c r="G6982">
        <v>54</v>
      </c>
    </row>
    <row r="6983" spans="1:7" ht="15.5" hidden="1" x14ac:dyDescent="0.35">
      <c r="A6983" t="s">
        <v>187</v>
      </c>
      <c r="B6983" t="s">
        <v>353</v>
      </c>
      <c r="C6983">
        <v>91517</v>
      </c>
      <c r="D6983">
        <v>2022</v>
      </c>
      <c r="E6983">
        <v>8</v>
      </c>
      <c r="F6983">
        <v>384.18</v>
      </c>
      <c r="G6983">
        <v>37</v>
      </c>
    </row>
    <row r="6984" spans="1:7" ht="15.5" hidden="1" x14ac:dyDescent="0.35">
      <c r="A6984" t="s">
        <v>187</v>
      </c>
      <c r="B6984" t="s">
        <v>353</v>
      </c>
      <c r="C6984">
        <v>91517</v>
      </c>
      <c r="D6984">
        <v>2022</v>
      </c>
      <c r="E6984">
        <v>9</v>
      </c>
      <c r="F6984">
        <v>389.87</v>
      </c>
      <c r="G6984">
        <v>43</v>
      </c>
    </row>
    <row r="6985" spans="1:7" ht="15.5" hidden="1" x14ac:dyDescent="0.35">
      <c r="A6985" t="s">
        <v>187</v>
      </c>
      <c r="B6985" t="s">
        <v>353</v>
      </c>
      <c r="C6985">
        <v>91517</v>
      </c>
      <c r="D6985">
        <v>2022</v>
      </c>
      <c r="E6985">
        <v>10</v>
      </c>
      <c r="F6985">
        <v>401.75</v>
      </c>
      <c r="G6985">
        <v>35</v>
      </c>
    </row>
    <row r="6986" spans="1:7" ht="15.5" hidden="1" x14ac:dyDescent="0.35">
      <c r="A6986" t="s">
        <v>187</v>
      </c>
      <c r="B6986" t="s">
        <v>353</v>
      </c>
      <c r="C6986">
        <v>91517</v>
      </c>
      <c r="D6986">
        <v>2022</v>
      </c>
      <c r="E6986">
        <v>11</v>
      </c>
      <c r="F6986">
        <v>416.03</v>
      </c>
      <c r="G6986">
        <v>37</v>
      </c>
    </row>
    <row r="6987" spans="1:7" ht="15.5" hidden="1" x14ac:dyDescent="0.35">
      <c r="A6987" t="s">
        <v>187</v>
      </c>
      <c r="B6987" t="s">
        <v>353</v>
      </c>
      <c r="C6987">
        <v>91517</v>
      </c>
      <c r="D6987">
        <v>2022</v>
      </c>
      <c r="E6987">
        <v>12</v>
      </c>
      <c r="F6987">
        <v>388.08</v>
      </c>
      <c r="G6987">
        <v>38</v>
      </c>
    </row>
    <row r="6988" spans="1:7" ht="15.5" hidden="1" x14ac:dyDescent="0.35">
      <c r="A6988" t="s">
        <v>187</v>
      </c>
      <c r="B6988" t="s">
        <v>353</v>
      </c>
      <c r="C6988">
        <v>91517</v>
      </c>
      <c r="D6988">
        <v>2023</v>
      </c>
      <c r="E6988">
        <v>1</v>
      </c>
      <c r="F6988">
        <v>446.22</v>
      </c>
      <c r="G6988">
        <v>47</v>
      </c>
    </row>
    <row r="6989" spans="1:7" ht="15.5" hidden="1" x14ac:dyDescent="0.35">
      <c r="A6989" t="s">
        <v>187</v>
      </c>
      <c r="B6989" t="s">
        <v>353</v>
      </c>
      <c r="C6989">
        <v>91517</v>
      </c>
      <c r="D6989">
        <v>2023</v>
      </c>
      <c r="E6989">
        <v>2</v>
      </c>
      <c r="F6989">
        <v>437.88</v>
      </c>
      <c r="G6989">
        <v>36</v>
      </c>
    </row>
    <row r="6990" spans="1:7" ht="15.5" hidden="1" x14ac:dyDescent="0.35">
      <c r="A6990" t="s">
        <v>187</v>
      </c>
      <c r="B6990" t="s">
        <v>353</v>
      </c>
      <c r="C6990">
        <v>91517</v>
      </c>
      <c r="D6990">
        <v>2023</v>
      </c>
      <c r="E6990">
        <v>3</v>
      </c>
      <c r="F6990">
        <v>466.52</v>
      </c>
      <c r="G6990">
        <v>41</v>
      </c>
    </row>
    <row r="6991" spans="1:7" ht="15.5" hidden="1" x14ac:dyDescent="0.35">
      <c r="A6991" t="s">
        <v>187</v>
      </c>
      <c r="B6991" t="s">
        <v>353</v>
      </c>
      <c r="C6991">
        <v>91517</v>
      </c>
      <c r="D6991">
        <v>2023</v>
      </c>
      <c r="E6991">
        <v>4</v>
      </c>
      <c r="F6991">
        <v>377.62</v>
      </c>
      <c r="G6991">
        <v>34</v>
      </c>
    </row>
    <row r="6992" spans="1:7" ht="15.5" hidden="1" x14ac:dyDescent="0.35">
      <c r="A6992" t="s">
        <v>187</v>
      </c>
      <c r="B6992" t="s">
        <v>353</v>
      </c>
      <c r="C6992">
        <v>91517</v>
      </c>
      <c r="D6992">
        <v>2023</v>
      </c>
      <c r="E6992">
        <v>5</v>
      </c>
      <c r="F6992">
        <v>409.76</v>
      </c>
      <c r="G6992">
        <v>49</v>
      </c>
    </row>
    <row r="6993" spans="1:7" ht="15.5" hidden="1" x14ac:dyDescent="0.35">
      <c r="A6993" t="s">
        <v>187</v>
      </c>
      <c r="B6993" t="s">
        <v>353</v>
      </c>
      <c r="C6993">
        <v>91517</v>
      </c>
      <c r="D6993">
        <v>2023</v>
      </c>
      <c r="E6993">
        <v>6</v>
      </c>
      <c r="F6993">
        <v>115.41</v>
      </c>
      <c r="G6993">
        <v>14</v>
      </c>
    </row>
    <row r="6994" spans="1:7" ht="15.5" hidden="1" x14ac:dyDescent="0.35">
      <c r="A6994" t="s">
        <v>187</v>
      </c>
      <c r="B6994" t="s">
        <v>353</v>
      </c>
      <c r="C6994">
        <v>91517</v>
      </c>
      <c r="D6994">
        <v>2023</v>
      </c>
      <c r="E6994">
        <v>7</v>
      </c>
      <c r="F6994">
        <v>353.24</v>
      </c>
      <c r="G6994">
        <v>35</v>
      </c>
    </row>
    <row r="6995" spans="1:7" ht="15.5" hidden="1" x14ac:dyDescent="0.35">
      <c r="A6995" t="s">
        <v>187</v>
      </c>
      <c r="B6995" t="s">
        <v>353</v>
      </c>
      <c r="C6995">
        <v>91517</v>
      </c>
      <c r="D6995">
        <v>2023</v>
      </c>
      <c r="E6995">
        <v>8</v>
      </c>
      <c r="F6995">
        <v>436.67</v>
      </c>
      <c r="G6995">
        <v>50</v>
      </c>
    </row>
    <row r="6996" spans="1:7" ht="15.5" hidden="1" x14ac:dyDescent="0.35">
      <c r="A6996" t="s">
        <v>187</v>
      </c>
      <c r="B6996" t="s">
        <v>353</v>
      </c>
      <c r="C6996">
        <v>91517</v>
      </c>
      <c r="D6996">
        <v>2023</v>
      </c>
      <c r="E6996">
        <v>9</v>
      </c>
      <c r="F6996">
        <v>403.82</v>
      </c>
      <c r="G6996">
        <v>41</v>
      </c>
    </row>
    <row r="6997" spans="1:7" ht="15.5" hidden="1" x14ac:dyDescent="0.35">
      <c r="A6997" t="s">
        <v>187</v>
      </c>
      <c r="B6997" t="s">
        <v>353</v>
      </c>
      <c r="C6997">
        <v>91517</v>
      </c>
      <c r="D6997">
        <v>2023</v>
      </c>
      <c r="E6997">
        <v>10</v>
      </c>
      <c r="F6997">
        <v>445.68</v>
      </c>
      <c r="G6997">
        <v>43</v>
      </c>
    </row>
    <row r="6998" spans="1:7" ht="15.5" hidden="1" x14ac:dyDescent="0.35">
      <c r="A6998" t="s">
        <v>187</v>
      </c>
      <c r="B6998" t="s">
        <v>353</v>
      </c>
      <c r="C6998">
        <v>91517</v>
      </c>
      <c r="D6998">
        <v>2023</v>
      </c>
      <c r="E6998">
        <v>11</v>
      </c>
      <c r="F6998">
        <v>209.99</v>
      </c>
      <c r="G6998">
        <v>21.85</v>
      </c>
    </row>
    <row r="6999" spans="1:7" ht="15.5" hidden="1" x14ac:dyDescent="0.35">
      <c r="A6999" t="s">
        <v>187</v>
      </c>
      <c r="B6999" t="s">
        <v>353</v>
      </c>
      <c r="C6999">
        <v>91517</v>
      </c>
      <c r="D6999">
        <v>2023</v>
      </c>
      <c r="E6999">
        <v>12</v>
      </c>
      <c r="F6999">
        <v>0</v>
      </c>
      <c r="G6999">
        <v>0</v>
      </c>
    </row>
    <row r="7000" spans="1:7" ht="15.5" hidden="1" x14ac:dyDescent="0.35">
      <c r="A7000" t="s">
        <v>187</v>
      </c>
      <c r="B7000" t="s">
        <v>353</v>
      </c>
      <c r="C7000">
        <v>91517</v>
      </c>
      <c r="D7000">
        <v>2024</v>
      </c>
      <c r="E7000">
        <v>1</v>
      </c>
      <c r="F7000">
        <v>0</v>
      </c>
      <c r="G7000">
        <v>0</v>
      </c>
    </row>
    <row r="7001" spans="1:7" ht="15.5" hidden="1" x14ac:dyDescent="0.35">
      <c r="A7001" t="s">
        <v>187</v>
      </c>
      <c r="B7001" t="s">
        <v>353</v>
      </c>
      <c r="C7001">
        <v>91517</v>
      </c>
      <c r="D7001">
        <v>2024</v>
      </c>
      <c r="E7001">
        <v>2</v>
      </c>
      <c r="F7001">
        <v>0</v>
      </c>
      <c r="G7001">
        <v>0</v>
      </c>
    </row>
    <row r="7002" spans="1:7" ht="15.5" hidden="1" x14ac:dyDescent="0.35">
      <c r="A7002" t="s">
        <v>187</v>
      </c>
      <c r="B7002" t="s">
        <v>353</v>
      </c>
      <c r="C7002">
        <v>91517</v>
      </c>
      <c r="D7002">
        <v>2024</v>
      </c>
      <c r="E7002">
        <v>3</v>
      </c>
      <c r="F7002">
        <v>0</v>
      </c>
      <c r="G7002">
        <v>0</v>
      </c>
    </row>
    <row r="7003" spans="1:7" ht="15.5" hidden="1" x14ac:dyDescent="0.35">
      <c r="A7003" t="s">
        <v>187</v>
      </c>
      <c r="B7003" t="s">
        <v>353</v>
      </c>
      <c r="C7003">
        <v>91517</v>
      </c>
      <c r="D7003">
        <v>2024</v>
      </c>
      <c r="E7003">
        <v>4</v>
      </c>
      <c r="F7003">
        <v>0</v>
      </c>
      <c r="G7003">
        <v>0</v>
      </c>
    </row>
    <row r="7004" spans="1:7" ht="15.5" hidden="1" x14ac:dyDescent="0.35">
      <c r="A7004" t="s">
        <v>187</v>
      </c>
      <c r="B7004" t="s">
        <v>353</v>
      </c>
      <c r="C7004">
        <v>91517</v>
      </c>
      <c r="D7004">
        <v>2024</v>
      </c>
      <c r="E7004">
        <v>5</v>
      </c>
      <c r="F7004">
        <v>0</v>
      </c>
      <c r="G7004">
        <v>0</v>
      </c>
    </row>
    <row r="7005" spans="1:7" ht="15.5" hidden="1" x14ac:dyDescent="0.35">
      <c r="A7005" t="s">
        <v>187</v>
      </c>
      <c r="B7005" t="s">
        <v>353</v>
      </c>
      <c r="C7005">
        <v>91517</v>
      </c>
      <c r="D7005">
        <v>2024</v>
      </c>
      <c r="E7005">
        <v>6</v>
      </c>
      <c r="F7005">
        <v>0</v>
      </c>
      <c r="G7005">
        <v>0</v>
      </c>
    </row>
    <row r="7006" spans="1:7" ht="15.5" hidden="1" x14ac:dyDescent="0.35">
      <c r="A7006" t="s">
        <v>187</v>
      </c>
      <c r="B7006" t="s">
        <v>353</v>
      </c>
      <c r="C7006">
        <v>91517</v>
      </c>
      <c r="D7006">
        <v>2024</v>
      </c>
      <c r="E7006">
        <v>7</v>
      </c>
      <c r="F7006">
        <v>28.13</v>
      </c>
      <c r="G7006">
        <v>2.5099999999999998</v>
      </c>
    </row>
    <row r="7007" spans="1:7" ht="15.5" hidden="1" x14ac:dyDescent="0.35">
      <c r="A7007" t="s">
        <v>187</v>
      </c>
      <c r="B7007" t="s">
        <v>353</v>
      </c>
      <c r="C7007">
        <v>91517</v>
      </c>
      <c r="D7007">
        <v>2024</v>
      </c>
      <c r="E7007">
        <v>8</v>
      </c>
      <c r="F7007">
        <v>448.61</v>
      </c>
      <c r="G7007">
        <v>43</v>
      </c>
    </row>
    <row r="7008" spans="1:7" ht="15.5" hidden="1" x14ac:dyDescent="0.35">
      <c r="A7008" t="s">
        <v>187</v>
      </c>
      <c r="B7008" t="s">
        <v>353</v>
      </c>
      <c r="C7008">
        <v>91517</v>
      </c>
      <c r="D7008">
        <v>2024</v>
      </c>
      <c r="E7008">
        <v>9</v>
      </c>
      <c r="F7008">
        <v>424.64</v>
      </c>
      <c r="G7008">
        <v>43</v>
      </c>
    </row>
    <row r="7009" spans="1:7" ht="15.5" hidden="1" x14ac:dyDescent="0.35">
      <c r="A7009" t="s">
        <v>187</v>
      </c>
      <c r="B7009" t="s">
        <v>353</v>
      </c>
      <c r="C7009">
        <v>91517</v>
      </c>
      <c r="D7009">
        <v>2024</v>
      </c>
      <c r="E7009">
        <v>10</v>
      </c>
      <c r="F7009">
        <v>524.76</v>
      </c>
      <c r="G7009">
        <v>42</v>
      </c>
    </row>
    <row r="7010" spans="1:7" ht="15.5" hidden="1" x14ac:dyDescent="0.35">
      <c r="A7010" t="s">
        <v>187</v>
      </c>
      <c r="B7010" t="s">
        <v>353</v>
      </c>
      <c r="C7010">
        <v>91517</v>
      </c>
      <c r="D7010">
        <v>2024</v>
      </c>
      <c r="E7010">
        <v>11</v>
      </c>
      <c r="F7010">
        <v>414.79</v>
      </c>
      <c r="G7010">
        <v>40</v>
      </c>
    </row>
    <row r="7011" spans="1:7" ht="15.5" hidden="1" x14ac:dyDescent="0.35">
      <c r="A7011" t="s">
        <v>187</v>
      </c>
      <c r="B7011" t="s">
        <v>353</v>
      </c>
      <c r="C7011">
        <v>91517</v>
      </c>
      <c r="D7011">
        <v>2024</v>
      </c>
      <c r="E7011">
        <v>12</v>
      </c>
      <c r="F7011">
        <v>492.93</v>
      </c>
      <c r="G7011">
        <v>42</v>
      </c>
    </row>
    <row r="7012" spans="1:7" ht="15.5" x14ac:dyDescent="0.35">
      <c r="A7012" t="s">
        <v>187</v>
      </c>
      <c r="B7012" t="s">
        <v>353</v>
      </c>
      <c r="C7012">
        <v>91517</v>
      </c>
      <c r="D7012">
        <v>2025</v>
      </c>
      <c r="E7012">
        <v>1</v>
      </c>
      <c r="F7012">
        <v>484.26</v>
      </c>
      <c r="G7012">
        <v>43</v>
      </c>
    </row>
    <row r="7013" spans="1:7" ht="15.5" x14ac:dyDescent="0.35">
      <c r="A7013" t="s">
        <v>187</v>
      </c>
      <c r="B7013" t="s">
        <v>353</v>
      </c>
      <c r="C7013">
        <v>91517</v>
      </c>
      <c r="D7013">
        <v>2025</v>
      </c>
      <c r="E7013">
        <v>2</v>
      </c>
      <c r="F7013">
        <v>443.19</v>
      </c>
      <c r="G7013">
        <v>41</v>
      </c>
    </row>
    <row r="7014" spans="1:7" ht="15.5" x14ac:dyDescent="0.35">
      <c r="A7014" t="s">
        <v>187</v>
      </c>
      <c r="B7014" t="s">
        <v>353</v>
      </c>
      <c r="C7014">
        <v>91517</v>
      </c>
      <c r="D7014">
        <v>2025</v>
      </c>
      <c r="E7014">
        <v>3</v>
      </c>
      <c r="F7014">
        <v>393.32</v>
      </c>
      <c r="G7014">
        <v>42</v>
      </c>
    </row>
    <row r="7015" spans="1:7" ht="15.5" x14ac:dyDescent="0.35">
      <c r="A7015" t="s">
        <v>187</v>
      </c>
      <c r="B7015" t="s">
        <v>353</v>
      </c>
      <c r="C7015">
        <v>91517</v>
      </c>
      <c r="D7015">
        <v>2025</v>
      </c>
      <c r="E7015">
        <v>4</v>
      </c>
      <c r="F7015">
        <v>473.4</v>
      </c>
      <c r="G7015">
        <v>38</v>
      </c>
    </row>
    <row r="7016" spans="1:7" ht="15.5" x14ac:dyDescent="0.35">
      <c r="A7016" t="s">
        <v>187</v>
      </c>
      <c r="B7016" t="s">
        <v>353</v>
      </c>
      <c r="C7016">
        <v>91517</v>
      </c>
      <c r="D7016">
        <v>2025</v>
      </c>
      <c r="E7016">
        <v>5</v>
      </c>
      <c r="F7016">
        <v>522.24</v>
      </c>
      <c r="G7016">
        <v>42</v>
      </c>
    </row>
    <row r="7017" spans="1:7" ht="15.5" x14ac:dyDescent="0.35">
      <c r="A7017" t="s">
        <v>187</v>
      </c>
      <c r="B7017" t="s">
        <v>353</v>
      </c>
      <c r="C7017">
        <v>91517</v>
      </c>
      <c r="D7017">
        <v>2025</v>
      </c>
      <c r="E7017">
        <v>6</v>
      </c>
      <c r="F7017">
        <v>459.84</v>
      </c>
      <c r="G7017">
        <v>44</v>
      </c>
    </row>
    <row r="7018" spans="1:7" ht="15.5" x14ac:dyDescent="0.35">
      <c r="A7018" t="s">
        <v>187</v>
      </c>
      <c r="B7018" t="s">
        <v>353</v>
      </c>
      <c r="C7018">
        <v>91517</v>
      </c>
      <c r="D7018">
        <v>2025</v>
      </c>
      <c r="E7018">
        <v>7</v>
      </c>
      <c r="F7018">
        <v>434.7</v>
      </c>
      <c r="G7018">
        <v>40</v>
      </c>
    </row>
    <row r="7019" spans="1:7" ht="15.5" x14ac:dyDescent="0.35">
      <c r="A7019" t="s">
        <v>187</v>
      </c>
      <c r="B7019" t="s">
        <v>353</v>
      </c>
      <c r="C7019">
        <v>91517</v>
      </c>
      <c r="D7019">
        <v>2025</v>
      </c>
      <c r="E7019">
        <v>8</v>
      </c>
      <c r="F7019">
        <v>515.24</v>
      </c>
      <c r="G7019">
        <v>51</v>
      </c>
    </row>
    <row r="7020" spans="1:7" ht="15.5" x14ac:dyDescent="0.35">
      <c r="A7020" t="s">
        <v>187</v>
      </c>
      <c r="B7020" t="s">
        <v>353</v>
      </c>
      <c r="C7020">
        <v>91517</v>
      </c>
      <c r="D7020">
        <v>2025</v>
      </c>
      <c r="E7020">
        <v>9</v>
      </c>
      <c r="F7020">
        <v>364.6</v>
      </c>
      <c r="G7020">
        <v>34</v>
      </c>
    </row>
    <row r="7021" spans="1:7" ht="15.5" x14ac:dyDescent="0.35">
      <c r="A7021" t="s">
        <v>187</v>
      </c>
      <c r="B7021" t="s">
        <v>353</v>
      </c>
      <c r="C7021">
        <v>91517</v>
      </c>
      <c r="D7021">
        <v>2025</v>
      </c>
      <c r="E7021">
        <v>10</v>
      </c>
      <c r="F7021">
        <v>454.21</v>
      </c>
      <c r="G7021">
        <v>43</v>
      </c>
    </row>
    <row r="7022" spans="1:7" ht="15.5" x14ac:dyDescent="0.35">
      <c r="A7022" t="s">
        <v>187</v>
      </c>
      <c r="B7022" t="s">
        <v>353</v>
      </c>
      <c r="C7022">
        <v>91517</v>
      </c>
      <c r="D7022">
        <v>2025</v>
      </c>
      <c r="E7022">
        <v>11</v>
      </c>
      <c r="F7022">
        <v>449.82</v>
      </c>
      <c r="G7022">
        <v>46</v>
      </c>
    </row>
    <row r="7023" spans="1:7" ht="15.5" hidden="1" x14ac:dyDescent="0.35">
      <c r="A7023" t="s">
        <v>187</v>
      </c>
      <c r="B7023" t="s">
        <v>353</v>
      </c>
      <c r="C7023">
        <v>91518</v>
      </c>
      <c r="D7023">
        <v>2018</v>
      </c>
      <c r="E7023">
        <v>11</v>
      </c>
      <c r="F7023">
        <v>36.28</v>
      </c>
      <c r="G7023">
        <v>5.72</v>
      </c>
    </row>
    <row r="7024" spans="1:7" ht="15.5" hidden="1" x14ac:dyDescent="0.35">
      <c r="A7024" t="s">
        <v>187</v>
      </c>
      <c r="B7024" t="s">
        <v>353</v>
      </c>
      <c r="C7024">
        <v>91518</v>
      </c>
      <c r="D7024">
        <v>2018</v>
      </c>
      <c r="E7024">
        <v>12</v>
      </c>
      <c r="F7024">
        <v>374.93</v>
      </c>
      <c r="G7024">
        <v>59.14</v>
      </c>
    </row>
    <row r="7025" spans="1:7" ht="15.5" hidden="1" x14ac:dyDescent="0.35">
      <c r="A7025" t="s">
        <v>187</v>
      </c>
      <c r="B7025" t="s">
        <v>353</v>
      </c>
      <c r="C7025">
        <v>91518</v>
      </c>
      <c r="D7025">
        <v>2019</v>
      </c>
      <c r="E7025">
        <v>1</v>
      </c>
      <c r="F7025">
        <v>374.92</v>
      </c>
      <c r="G7025">
        <v>59.14</v>
      </c>
    </row>
    <row r="7026" spans="1:7" ht="15.5" hidden="1" x14ac:dyDescent="0.35">
      <c r="A7026" t="s">
        <v>187</v>
      </c>
      <c r="B7026" t="s">
        <v>353</v>
      </c>
      <c r="C7026">
        <v>91518</v>
      </c>
      <c r="D7026">
        <v>2019</v>
      </c>
      <c r="E7026">
        <v>2</v>
      </c>
      <c r="F7026">
        <v>371.94</v>
      </c>
      <c r="G7026">
        <v>42</v>
      </c>
    </row>
    <row r="7027" spans="1:7" ht="15.5" hidden="1" x14ac:dyDescent="0.35">
      <c r="A7027" t="s">
        <v>187</v>
      </c>
      <c r="B7027" t="s">
        <v>353</v>
      </c>
      <c r="C7027">
        <v>91518</v>
      </c>
      <c r="D7027">
        <v>2019</v>
      </c>
      <c r="E7027">
        <v>3</v>
      </c>
      <c r="F7027">
        <v>447.4</v>
      </c>
      <c r="G7027">
        <v>52</v>
      </c>
    </row>
    <row r="7028" spans="1:7" ht="15.5" hidden="1" x14ac:dyDescent="0.35">
      <c r="A7028" t="s">
        <v>187</v>
      </c>
      <c r="B7028" t="s">
        <v>353</v>
      </c>
      <c r="C7028">
        <v>91518</v>
      </c>
      <c r="D7028">
        <v>2019</v>
      </c>
      <c r="E7028">
        <v>4</v>
      </c>
      <c r="F7028">
        <v>382.73</v>
      </c>
      <c r="G7028">
        <v>44</v>
      </c>
    </row>
    <row r="7029" spans="1:7" ht="15.5" hidden="1" x14ac:dyDescent="0.35">
      <c r="A7029" t="s">
        <v>187</v>
      </c>
      <c r="B7029" t="s">
        <v>353</v>
      </c>
      <c r="C7029">
        <v>91518</v>
      </c>
      <c r="D7029">
        <v>2019</v>
      </c>
      <c r="E7029">
        <v>5</v>
      </c>
      <c r="F7029">
        <v>406.4</v>
      </c>
      <c r="G7029">
        <v>55</v>
      </c>
    </row>
    <row r="7030" spans="1:7" ht="15.5" hidden="1" x14ac:dyDescent="0.35">
      <c r="A7030" t="s">
        <v>187</v>
      </c>
      <c r="B7030" t="s">
        <v>353</v>
      </c>
      <c r="C7030">
        <v>91518</v>
      </c>
      <c r="D7030">
        <v>2019</v>
      </c>
      <c r="E7030">
        <v>6</v>
      </c>
      <c r="F7030">
        <v>405.4</v>
      </c>
      <c r="G7030">
        <v>44</v>
      </c>
    </row>
    <row r="7031" spans="1:7" ht="15.5" hidden="1" x14ac:dyDescent="0.35">
      <c r="A7031" t="s">
        <v>187</v>
      </c>
      <c r="B7031" t="s">
        <v>353</v>
      </c>
      <c r="C7031">
        <v>91518</v>
      </c>
      <c r="D7031">
        <v>2019</v>
      </c>
      <c r="E7031">
        <v>7</v>
      </c>
      <c r="F7031">
        <v>443.97</v>
      </c>
      <c r="G7031">
        <v>52</v>
      </c>
    </row>
    <row r="7032" spans="1:7" ht="15.5" hidden="1" x14ac:dyDescent="0.35">
      <c r="A7032" t="s">
        <v>187</v>
      </c>
      <c r="B7032" t="s">
        <v>353</v>
      </c>
      <c r="C7032">
        <v>91518</v>
      </c>
      <c r="D7032">
        <v>2019</v>
      </c>
      <c r="E7032">
        <v>8</v>
      </c>
      <c r="F7032">
        <v>278.93</v>
      </c>
      <c r="G7032">
        <v>33</v>
      </c>
    </row>
    <row r="7033" spans="1:7" ht="15.5" hidden="1" x14ac:dyDescent="0.35">
      <c r="A7033" t="s">
        <v>187</v>
      </c>
      <c r="B7033" t="s">
        <v>353</v>
      </c>
      <c r="C7033">
        <v>91518</v>
      </c>
      <c r="D7033">
        <v>2019</v>
      </c>
      <c r="E7033">
        <v>9</v>
      </c>
      <c r="F7033">
        <v>393.15</v>
      </c>
      <c r="G7033">
        <v>41</v>
      </c>
    </row>
    <row r="7034" spans="1:7" ht="15.5" hidden="1" x14ac:dyDescent="0.35">
      <c r="A7034" t="s">
        <v>187</v>
      </c>
      <c r="B7034" t="s">
        <v>353</v>
      </c>
      <c r="C7034">
        <v>91518</v>
      </c>
      <c r="D7034">
        <v>2019</v>
      </c>
      <c r="E7034">
        <v>10</v>
      </c>
      <c r="F7034">
        <v>407.95</v>
      </c>
      <c r="G7034">
        <v>48</v>
      </c>
    </row>
    <row r="7035" spans="1:7" ht="15.5" hidden="1" x14ac:dyDescent="0.35">
      <c r="A7035" t="s">
        <v>187</v>
      </c>
      <c r="B7035" t="s">
        <v>353</v>
      </c>
      <c r="C7035">
        <v>91518</v>
      </c>
      <c r="D7035">
        <v>2019</v>
      </c>
      <c r="E7035">
        <v>11</v>
      </c>
      <c r="F7035">
        <v>424</v>
      </c>
      <c r="G7035">
        <v>46</v>
      </c>
    </row>
    <row r="7036" spans="1:7" ht="15.5" hidden="1" x14ac:dyDescent="0.35">
      <c r="A7036" t="s">
        <v>187</v>
      </c>
      <c r="B7036" t="s">
        <v>353</v>
      </c>
      <c r="C7036">
        <v>91518</v>
      </c>
      <c r="D7036">
        <v>2019</v>
      </c>
      <c r="E7036">
        <v>12</v>
      </c>
      <c r="F7036">
        <v>485.88</v>
      </c>
      <c r="G7036">
        <v>48</v>
      </c>
    </row>
    <row r="7037" spans="1:7" ht="15.5" hidden="1" x14ac:dyDescent="0.35">
      <c r="A7037" t="s">
        <v>187</v>
      </c>
      <c r="B7037" t="s">
        <v>353</v>
      </c>
      <c r="C7037">
        <v>91518</v>
      </c>
      <c r="D7037">
        <v>2020</v>
      </c>
      <c r="E7037">
        <v>1</v>
      </c>
      <c r="F7037">
        <v>433.39</v>
      </c>
      <c r="G7037">
        <v>42.37</v>
      </c>
    </row>
    <row r="7038" spans="1:7" ht="15.5" hidden="1" x14ac:dyDescent="0.35">
      <c r="A7038" t="s">
        <v>187</v>
      </c>
      <c r="B7038" t="s">
        <v>353</v>
      </c>
      <c r="C7038">
        <v>91518</v>
      </c>
      <c r="D7038">
        <v>2020</v>
      </c>
      <c r="E7038">
        <v>2</v>
      </c>
      <c r="F7038">
        <v>405.43</v>
      </c>
      <c r="G7038">
        <v>39.630000000000003</v>
      </c>
    </row>
    <row r="7039" spans="1:7" ht="15.5" hidden="1" x14ac:dyDescent="0.35">
      <c r="A7039" t="s">
        <v>187</v>
      </c>
      <c r="B7039" t="s">
        <v>353</v>
      </c>
      <c r="C7039">
        <v>91518</v>
      </c>
      <c r="D7039">
        <v>2020</v>
      </c>
      <c r="E7039">
        <v>3</v>
      </c>
      <c r="F7039">
        <v>346.26</v>
      </c>
      <c r="G7039">
        <v>37</v>
      </c>
    </row>
    <row r="7040" spans="1:7" ht="15.5" hidden="1" x14ac:dyDescent="0.35">
      <c r="A7040" t="s">
        <v>187</v>
      </c>
      <c r="B7040" t="s">
        <v>353</v>
      </c>
      <c r="C7040">
        <v>91518</v>
      </c>
      <c r="D7040">
        <v>2020</v>
      </c>
      <c r="E7040">
        <v>4</v>
      </c>
      <c r="F7040">
        <v>0</v>
      </c>
      <c r="G7040">
        <v>0</v>
      </c>
    </row>
    <row r="7041" spans="1:7" ht="15.5" hidden="1" x14ac:dyDescent="0.35">
      <c r="A7041" t="s">
        <v>187</v>
      </c>
      <c r="B7041" t="s">
        <v>353</v>
      </c>
      <c r="C7041">
        <v>91518</v>
      </c>
      <c r="D7041">
        <v>2020</v>
      </c>
      <c r="E7041">
        <v>5</v>
      </c>
      <c r="F7041">
        <v>0</v>
      </c>
      <c r="G7041">
        <v>0</v>
      </c>
    </row>
    <row r="7042" spans="1:7" ht="15.5" hidden="1" x14ac:dyDescent="0.35">
      <c r="A7042" t="s">
        <v>187</v>
      </c>
      <c r="B7042" t="s">
        <v>353</v>
      </c>
      <c r="C7042">
        <v>91518</v>
      </c>
      <c r="D7042">
        <v>2020</v>
      </c>
      <c r="E7042">
        <v>6</v>
      </c>
      <c r="F7042">
        <v>0</v>
      </c>
      <c r="G7042">
        <v>0</v>
      </c>
    </row>
    <row r="7043" spans="1:7" ht="15.5" hidden="1" x14ac:dyDescent="0.35">
      <c r="A7043" t="s">
        <v>187</v>
      </c>
      <c r="B7043" t="s">
        <v>353</v>
      </c>
      <c r="C7043">
        <v>91518</v>
      </c>
      <c r="D7043">
        <v>2020</v>
      </c>
      <c r="E7043">
        <v>7</v>
      </c>
      <c r="F7043">
        <v>40.200000000000003</v>
      </c>
      <c r="G7043">
        <v>7</v>
      </c>
    </row>
    <row r="7044" spans="1:7" ht="15.5" hidden="1" x14ac:dyDescent="0.35">
      <c r="A7044" t="s">
        <v>187</v>
      </c>
      <c r="B7044" t="s">
        <v>353</v>
      </c>
      <c r="C7044">
        <v>91518</v>
      </c>
      <c r="D7044">
        <v>2020</v>
      </c>
      <c r="E7044">
        <v>8</v>
      </c>
      <c r="F7044">
        <v>101.49</v>
      </c>
      <c r="G7044">
        <v>20</v>
      </c>
    </row>
    <row r="7045" spans="1:7" ht="15.5" hidden="1" x14ac:dyDescent="0.35">
      <c r="A7045" t="s">
        <v>187</v>
      </c>
      <c r="B7045" t="s">
        <v>353</v>
      </c>
      <c r="C7045">
        <v>91518</v>
      </c>
      <c r="D7045">
        <v>2020</v>
      </c>
      <c r="E7045">
        <v>9</v>
      </c>
      <c r="F7045">
        <v>173.95</v>
      </c>
      <c r="G7045">
        <v>26</v>
      </c>
    </row>
    <row r="7046" spans="1:7" ht="15.5" hidden="1" x14ac:dyDescent="0.35">
      <c r="A7046" t="s">
        <v>187</v>
      </c>
      <c r="B7046" t="s">
        <v>353</v>
      </c>
      <c r="C7046">
        <v>91518</v>
      </c>
      <c r="D7046">
        <v>2020</v>
      </c>
      <c r="E7046">
        <v>10</v>
      </c>
      <c r="F7046">
        <v>58.78</v>
      </c>
      <c r="G7046">
        <v>10</v>
      </c>
    </row>
    <row r="7047" spans="1:7" ht="15.5" hidden="1" x14ac:dyDescent="0.35">
      <c r="A7047" t="s">
        <v>187</v>
      </c>
      <c r="B7047" t="s">
        <v>353</v>
      </c>
      <c r="C7047">
        <v>91518</v>
      </c>
      <c r="D7047">
        <v>2020</v>
      </c>
      <c r="E7047">
        <v>11</v>
      </c>
      <c r="F7047">
        <v>0</v>
      </c>
      <c r="G7047">
        <v>0</v>
      </c>
    </row>
    <row r="7048" spans="1:7" ht="15.5" hidden="1" x14ac:dyDescent="0.35">
      <c r="A7048" t="s">
        <v>187</v>
      </c>
      <c r="B7048" t="s">
        <v>353</v>
      </c>
      <c r="C7048">
        <v>91518</v>
      </c>
      <c r="D7048">
        <v>2020</v>
      </c>
      <c r="E7048">
        <v>12</v>
      </c>
      <c r="F7048">
        <v>0</v>
      </c>
      <c r="G7048">
        <v>0</v>
      </c>
    </row>
    <row r="7049" spans="1:7" ht="15.5" hidden="1" x14ac:dyDescent="0.35">
      <c r="A7049" t="s">
        <v>187</v>
      </c>
      <c r="B7049" t="s">
        <v>353</v>
      </c>
      <c r="C7049">
        <v>91518</v>
      </c>
      <c r="D7049">
        <v>2021</v>
      </c>
      <c r="E7049">
        <v>4</v>
      </c>
      <c r="F7049">
        <v>15.47</v>
      </c>
      <c r="G7049">
        <v>6</v>
      </c>
    </row>
    <row r="7050" spans="1:7" ht="15.5" hidden="1" x14ac:dyDescent="0.35">
      <c r="A7050" t="s">
        <v>187</v>
      </c>
      <c r="B7050" t="s">
        <v>353</v>
      </c>
      <c r="C7050">
        <v>91518</v>
      </c>
      <c r="D7050">
        <v>2021</v>
      </c>
      <c r="E7050">
        <v>5</v>
      </c>
      <c r="F7050">
        <v>131.44999999999999</v>
      </c>
      <c r="G7050">
        <v>35.57</v>
      </c>
    </row>
    <row r="7051" spans="1:7" ht="15.5" hidden="1" x14ac:dyDescent="0.35">
      <c r="A7051" t="s">
        <v>187</v>
      </c>
      <c r="B7051" t="s">
        <v>353</v>
      </c>
      <c r="C7051">
        <v>91518</v>
      </c>
      <c r="D7051">
        <v>2021</v>
      </c>
      <c r="E7051">
        <v>6</v>
      </c>
      <c r="F7051">
        <v>127.2</v>
      </c>
      <c r="G7051">
        <v>34.43</v>
      </c>
    </row>
    <row r="7052" spans="1:7" ht="15.5" hidden="1" x14ac:dyDescent="0.35">
      <c r="A7052" t="s">
        <v>187</v>
      </c>
      <c r="B7052" t="s">
        <v>353</v>
      </c>
      <c r="C7052">
        <v>91518</v>
      </c>
      <c r="D7052">
        <v>2021</v>
      </c>
      <c r="E7052">
        <v>7</v>
      </c>
      <c r="F7052">
        <v>220.78</v>
      </c>
      <c r="G7052">
        <v>55</v>
      </c>
    </row>
    <row r="7053" spans="1:7" ht="15.5" hidden="1" x14ac:dyDescent="0.35">
      <c r="A7053" t="s">
        <v>187</v>
      </c>
      <c r="B7053" t="s">
        <v>353</v>
      </c>
      <c r="C7053">
        <v>91518</v>
      </c>
      <c r="D7053">
        <v>2021</v>
      </c>
      <c r="E7053">
        <v>8</v>
      </c>
      <c r="F7053">
        <v>302.10000000000002</v>
      </c>
      <c r="G7053">
        <v>31</v>
      </c>
    </row>
    <row r="7054" spans="1:7" ht="15.5" hidden="1" x14ac:dyDescent="0.35">
      <c r="A7054" t="s">
        <v>187</v>
      </c>
      <c r="B7054" t="s">
        <v>353</v>
      </c>
      <c r="C7054">
        <v>91518</v>
      </c>
      <c r="D7054">
        <v>2021</v>
      </c>
      <c r="E7054">
        <v>9</v>
      </c>
      <c r="F7054">
        <v>291.18</v>
      </c>
      <c r="G7054">
        <v>39</v>
      </c>
    </row>
    <row r="7055" spans="1:7" ht="15.5" hidden="1" x14ac:dyDescent="0.35">
      <c r="A7055" t="s">
        <v>187</v>
      </c>
      <c r="B7055" t="s">
        <v>353</v>
      </c>
      <c r="C7055">
        <v>91518</v>
      </c>
      <c r="D7055">
        <v>2021</v>
      </c>
      <c r="E7055">
        <v>10</v>
      </c>
      <c r="F7055">
        <v>309.27</v>
      </c>
      <c r="G7055">
        <v>39</v>
      </c>
    </row>
    <row r="7056" spans="1:7" ht="15.5" hidden="1" x14ac:dyDescent="0.35">
      <c r="A7056" t="s">
        <v>187</v>
      </c>
      <c r="B7056" t="s">
        <v>353</v>
      </c>
      <c r="C7056">
        <v>91518</v>
      </c>
      <c r="D7056">
        <v>2021</v>
      </c>
      <c r="E7056">
        <v>11</v>
      </c>
      <c r="F7056">
        <v>367.2</v>
      </c>
      <c r="G7056">
        <v>60</v>
      </c>
    </row>
    <row r="7057" spans="1:7" ht="15.5" hidden="1" x14ac:dyDescent="0.35">
      <c r="A7057" t="s">
        <v>187</v>
      </c>
      <c r="B7057" t="s">
        <v>353</v>
      </c>
      <c r="C7057">
        <v>91518</v>
      </c>
      <c r="D7057">
        <v>2021</v>
      </c>
      <c r="E7057">
        <v>12</v>
      </c>
      <c r="F7057">
        <v>164.48</v>
      </c>
      <c r="G7057">
        <v>23</v>
      </c>
    </row>
    <row r="7058" spans="1:7" ht="15.5" hidden="1" x14ac:dyDescent="0.35">
      <c r="A7058" t="s">
        <v>187</v>
      </c>
      <c r="B7058" t="s">
        <v>353</v>
      </c>
      <c r="C7058">
        <v>91518</v>
      </c>
      <c r="D7058">
        <v>2022</v>
      </c>
      <c r="E7058">
        <v>1</v>
      </c>
      <c r="F7058">
        <v>322.79000000000002</v>
      </c>
      <c r="G7058">
        <v>59</v>
      </c>
    </row>
    <row r="7059" spans="1:7" ht="15.5" hidden="1" x14ac:dyDescent="0.35">
      <c r="A7059" t="s">
        <v>187</v>
      </c>
      <c r="B7059" t="s">
        <v>353</v>
      </c>
      <c r="C7059">
        <v>91518</v>
      </c>
      <c r="D7059">
        <v>2022</v>
      </c>
      <c r="E7059">
        <v>2</v>
      </c>
      <c r="F7059">
        <v>327.75</v>
      </c>
      <c r="G7059">
        <v>32</v>
      </c>
    </row>
    <row r="7060" spans="1:7" ht="15.5" hidden="1" x14ac:dyDescent="0.35">
      <c r="A7060" t="s">
        <v>187</v>
      </c>
      <c r="B7060" t="s">
        <v>353</v>
      </c>
      <c r="C7060">
        <v>91518</v>
      </c>
      <c r="D7060">
        <v>2022</v>
      </c>
      <c r="E7060">
        <v>3</v>
      </c>
      <c r="F7060">
        <v>380.11</v>
      </c>
      <c r="G7060">
        <v>44</v>
      </c>
    </row>
    <row r="7061" spans="1:7" ht="15.5" hidden="1" x14ac:dyDescent="0.35">
      <c r="A7061" t="s">
        <v>187</v>
      </c>
      <c r="B7061" t="s">
        <v>353</v>
      </c>
      <c r="C7061">
        <v>91518</v>
      </c>
      <c r="D7061">
        <v>2022</v>
      </c>
      <c r="E7061">
        <v>4</v>
      </c>
      <c r="F7061">
        <v>352.99</v>
      </c>
      <c r="G7061">
        <v>32</v>
      </c>
    </row>
    <row r="7062" spans="1:7" ht="15.5" hidden="1" x14ac:dyDescent="0.35">
      <c r="A7062" t="s">
        <v>187</v>
      </c>
      <c r="B7062" t="s">
        <v>353</v>
      </c>
      <c r="C7062">
        <v>91518</v>
      </c>
      <c r="D7062">
        <v>2022</v>
      </c>
      <c r="E7062">
        <v>5</v>
      </c>
      <c r="F7062">
        <v>354.4</v>
      </c>
      <c r="G7062">
        <v>31</v>
      </c>
    </row>
    <row r="7063" spans="1:7" ht="15.5" hidden="1" x14ac:dyDescent="0.35">
      <c r="A7063" t="s">
        <v>187</v>
      </c>
      <c r="B7063" t="s">
        <v>353</v>
      </c>
      <c r="C7063">
        <v>91518</v>
      </c>
      <c r="D7063">
        <v>2022</v>
      </c>
      <c r="E7063">
        <v>6</v>
      </c>
      <c r="F7063">
        <v>379.28</v>
      </c>
      <c r="G7063">
        <v>32</v>
      </c>
    </row>
    <row r="7064" spans="1:7" ht="15.5" hidden="1" x14ac:dyDescent="0.35">
      <c r="A7064" t="s">
        <v>187</v>
      </c>
      <c r="B7064" t="s">
        <v>353</v>
      </c>
      <c r="C7064">
        <v>91518</v>
      </c>
      <c r="D7064">
        <v>2022</v>
      </c>
      <c r="E7064">
        <v>7</v>
      </c>
      <c r="F7064">
        <v>377.77</v>
      </c>
      <c r="G7064">
        <v>35</v>
      </c>
    </row>
    <row r="7065" spans="1:7" ht="15.5" hidden="1" x14ac:dyDescent="0.35">
      <c r="A7065" t="s">
        <v>187</v>
      </c>
      <c r="B7065" t="s">
        <v>353</v>
      </c>
      <c r="C7065">
        <v>91518</v>
      </c>
      <c r="D7065">
        <v>2022</v>
      </c>
      <c r="E7065">
        <v>8</v>
      </c>
      <c r="F7065">
        <v>442.75</v>
      </c>
      <c r="G7065">
        <v>42</v>
      </c>
    </row>
    <row r="7066" spans="1:7" ht="15.5" hidden="1" x14ac:dyDescent="0.35">
      <c r="A7066" t="s">
        <v>187</v>
      </c>
      <c r="B7066" t="s">
        <v>353</v>
      </c>
      <c r="C7066">
        <v>91518</v>
      </c>
      <c r="D7066">
        <v>2022</v>
      </c>
      <c r="E7066">
        <v>9</v>
      </c>
      <c r="F7066">
        <v>276.67</v>
      </c>
      <c r="G7066">
        <v>27</v>
      </c>
    </row>
    <row r="7067" spans="1:7" ht="15.5" hidden="1" x14ac:dyDescent="0.35">
      <c r="A7067" t="s">
        <v>187</v>
      </c>
      <c r="B7067" t="s">
        <v>353</v>
      </c>
      <c r="C7067">
        <v>91518</v>
      </c>
      <c r="D7067">
        <v>2022</v>
      </c>
      <c r="E7067">
        <v>10</v>
      </c>
      <c r="F7067">
        <v>365.18</v>
      </c>
      <c r="G7067">
        <v>30</v>
      </c>
    </row>
    <row r="7068" spans="1:7" ht="15.5" hidden="1" x14ac:dyDescent="0.35">
      <c r="A7068" t="s">
        <v>187</v>
      </c>
      <c r="B7068" t="s">
        <v>353</v>
      </c>
      <c r="C7068">
        <v>91518</v>
      </c>
      <c r="D7068">
        <v>2022</v>
      </c>
      <c r="E7068">
        <v>11</v>
      </c>
      <c r="F7068">
        <v>375.62</v>
      </c>
      <c r="G7068">
        <v>35</v>
      </c>
    </row>
    <row r="7069" spans="1:7" ht="15.5" hidden="1" x14ac:dyDescent="0.35">
      <c r="A7069" t="s">
        <v>187</v>
      </c>
      <c r="B7069" t="s">
        <v>353</v>
      </c>
      <c r="C7069">
        <v>91518</v>
      </c>
      <c r="D7069">
        <v>2022</v>
      </c>
      <c r="E7069">
        <v>12</v>
      </c>
      <c r="F7069">
        <v>57.01</v>
      </c>
      <c r="G7069">
        <v>4.38</v>
      </c>
    </row>
    <row r="7070" spans="1:7" ht="15.5" hidden="1" x14ac:dyDescent="0.35">
      <c r="A7070" t="s">
        <v>187</v>
      </c>
      <c r="B7070" t="s">
        <v>353</v>
      </c>
      <c r="C7070">
        <v>91518</v>
      </c>
      <c r="D7070">
        <v>2023</v>
      </c>
      <c r="E7070">
        <v>1</v>
      </c>
      <c r="F7070">
        <v>0</v>
      </c>
      <c r="G7070">
        <v>0</v>
      </c>
    </row>
    <row r="7071" spans="1:7" ht="15.5" hidden="1" x14ac:dyDescent="0.35">
      <c r="A7071" t="s">
        <v>187</v>
      </c>
      <c r="B7071" t="s">
        <v>353</v>
      </c>
      <c r="C7071">
        <v>91518</v>
      </c>
      <c r="D7071">
        <v>2023</v>
      </c>
      <c r="E7071">
        <v>2</v>
      </c>
      <c r="F7071">
        <v>0</v>
      </c>
      <c r="G7071">
        <v>0</v>
      </c>
    </row>
    <row r="7072" spans="1:7" ht="15.5" hidden="1" x14ac:dyDescent="0.35">
      <c r="A7072" t="s">
        <v>187</v>
      </c>
      <c r="B7072" t="s">
        <v>353</v>
      </c>
      <c r="C7072">
        <v>91518</v>
      </c>
      <c r="D7072">
        <v>2023</v>
      </c>
      <c r="E7072">
        <v>3</v>
      </c>
      <c r="F7072">
        <v>0</v>
      </c>
      <c r="G7072">
        <v>0</v>
      </c>
    </row>
    <row r="7073" spans="1:7" ht="15.5" hidden="1" x14ac:dyDescent="0.35">
      <c r="A7073" t="s">
        <v>187</v>
      </c>
      <c r="B7073" t="s">
        <v>353</v>
      </c>
      <c r="C7073">
        <v>91518</v>
      </c>
      <c r="D7073">
        <v>2023</v>
      </c>
      <c r="E7073">
        <v>4</v>
      </c>
      <c r="F7073">
        <v>0</v>
      </c>
      <c r="G7073">
        <v>0</v>
      </c>
    </row>
    <row r="7074" spans="1:7" ht="15.5" hidden="1" x14ac:dyDescent="0.35">
      <c r="A7074" t="s">
        <v>187</v>
      </c>
      <c r="B7074" t="s">
        <v>353</v>
      </c>
      <c r="C7074">
        <v>91518</v>
      </c>
      <c r="D7074">
        <v>2023</v>
      </c>
      <c r="E7074">
        <v>5</v>
      </c>
      <c r="F7074">
        <v>0</v>
      </c>
      <c r="G7074">
        <v>0</v>
      </c>
    </row>
    <row r="7075" spans="1:7" ht="15.5" hidden="1" x14ac:dyDescent="0.35">
      <c r="A7075" t="s">
        <v>187</v>
      </c>
      <c r="B7075" t="s">
        <v>353</v>
      </c>
      <c r="C7075">
        <v>91518</v>
      </c>
      <c r="D7075">
        <v>2023</v>
      </c>
      <c r="E7075">
        <v>6</v>
      </c>
      <c r="F7075">
        <v>0</v>
      </c>
      <c r="G7075">
        <v>0</v>
      </c>
    </row>
    <row r="7076" spans="1:7" ht="15.5" hidden="1" x14ac:dyDescent="0.35">
      <c r="A7076" t="s">
        <v>187</v>
      </c>
      <c r="B7076" t="s">
        <v>353</v>
      </c>
      <c r="C7076">
        <v>91518</v>
      </c>
      <c r="D7076">
        <v>2023</v>
      </c>
      <c r="E7076">
        <v>7</v>
      </c>
      <c r="F7076">
        <v>0</v>
      </c>
      <c r="G7076">
        <v>0</v>
      </c>
    </row>
    <row r="7077" spans="1:7" ht="15.5" hidden="1" x14ac:dyDescent="0.35">
      <c r="A7077" t="s">
        <v>187</v>
      </c>
      <c r="B7077" t="s">
        <v>353</v>
      </c>
      <c r="C7077">
        <v>91518</v>
      </c>
      <c r="D7077">
        <v>2023</v>
      </c>
      <c r="E7077">
        <v>8</v>
      </c>
      <c r="F7077">
        <v>337.72</v>
      </c>
      <c r="G7077">
        <v>30.47</v>
      </c>
    </row>
    <row r="7078" spans="1:7" ht="15.5" hidden="1" x14ac:dyDescent="0.35">
      <c r="A7078" t="s">
        <v>187</v>
      </c>
      <c r="B7078" t="s">
        <v>353</v>
      </c>
      <c r="C7078">
        <v>91518</v>
      </c>
      <c r="D7078">
        <v>2023</v>
      </c>
      <c r="E7078">
        <v>9</v>
      </c>
      <c r="F7078">
        <v>447.59</v>
      </c>
      <c r="G7078">
        <v>47</v>
      </c>
    </row>
    <row r="7079" spans="1:7" ht="15.5" hidden="1" x14ac:dyDescent="0.35">
      <c r="A7079" t="s">
        <v>187</v>
      </c>
      <c r="B7079" t="s">
        <v>353</v>
      </c>
      <c r="C7079">
        <v>91518</v>
      </c>
      <c r="D7079">
        <v>2023</v>
      </c>
      <c r="E7079">
        <v>10</v>
      </c>
      <c r="F7079">
        <v>229.05</v>
      </c>
      <c r="G7079">
        <v>39</v>
      </c>
    </row>
    <row r="7080" spans="1:7" ht="15.5" hidden="1" x14ac:dyDescent="0.35">
      <c r="A7080" t="s">
        <v>187</v>
      </c>
      <c r="B7080" t="s">
        <v>353</v>
      </c>
      <c r="C7080">
        <v>91518</v>
      </c>
      <c r="D7080">
        <v>2023</v>
      </c>
      <c r="E7080">
        <v>11</v>
      </c>
      <c r="F7080">
        <v>333.23</v>
      </c>
      <c r="G7080">
        <v>39</v>
      </c>
    </row>
    <row r="7081" spans="1:7" ht="15.5" hidden="1" x14ac:dyDescent="0.35">
      <c r="A7081" t="s">
        <v>187</v>
      </c>
      <c r="B7081" t="s">
        <v>353</v>
      </c>
      <c r="C7081">
        <v>91518</v>
      </c>
      <c r="D7081">
        <v>2023</v>
      </c>
      <c r="E7081">
        <v>12</v>
      </c>
      <c r="F7081">
        <v>491.7</v>
      </c>
      <c r="G7081">
        <v>44</v>
      </c>
    </row>
    <row r="7082" spans="1:7" ht="15.5" hidden="1" x14ac:dyDescent="0.35">
      <c r="A7082" t="s">
        <v>187</v>
      </c>
      <c r="B7082" t="s">
        <v>353</v>
      </c>
      <c r="C7082">
        <v>91518</v>
      </c>
      <c r="D7082">
        <v>2024</v>
      </c>
      <c r="E7082">
        <v>1</v>
      </c>
      <c r="F7082">
        <v>436.03</v>
      </c>
      <c r="G7082">
        <v>46</v>
      </c>
    </row>
    <row r="7083" spans="1:7" ht="15.5" hidden="1" x14ac:dyDescent="0.35">
      <c r="A7083" t="s">
        <v>187</v>
      </c>
      <c r="B7083" t="s">
        <v>353</v>
      </c>
      <c r="C7083">
        <v>91518</v>
      </c>
      <c r="D7083">
        <v>2024</v>
      </c>
      <c r="E7083">
        <v>2</v>
      </c>
      <c r="F7083">
        <v>452.39</v>
      </c>
      <c r="G7083">
        <v>40</v>
      </c>
    </row>
    <row r="7084" spans="1:7" ht="15.5" hidden="1" x14ac:dyDescent="0.35">
      <c r="A7084" t="s">
        <v>187</v>
      </c>
      <c r="B7084" t="s">
        <v>353</v>
      </c>
      <c r="C7084">
        <v>91518</v>
      </c>
      <c r="D7084">
        <v>2024</v>
      </c>
      <c r="E7084">
        <v>3</v>
      </c>
      <c r="F7084">
        <v>480.43</v>
      </c>
      <c r="G7084">
        <v>45</v>
      </c>
    </row>
    <row r="7085" spans="1:7" ht="15.5" hidden="1" x14ac:dyDescent="0.35">
      <c r="A7085" t="s">
        <v>187</v>
      </c>
      <c r="B7085" t="s">
        <v>353</v>
      </c>
      <c r="C7085">
        <v>91518</v>
      </c>
      <c r="D7085">
        <v>2024</v>
      </c>
      <c r="E7085">
        <v>4</v>
      </c>
      <c r="F7085">
        <v>462.02</v>
      </c>
      <c r="G7085">
        <v>48</v>
      </c>
    </row>
    <row r="7086" spans="1:7" ht="15.5" hidden="1" x14ac:dyDescent="0.35">
      <c r="A7086" t="s">
        <v>187</v>
      </c>
      <c r="B7086" t="s">
        <v>353</v>
      </c>
      <c r="C7086">
        <v>91518</v>
      </c>
      <c r="D7086">
        <v>2024</v>
      </c>
      <c r="E7086">
        <v>5</v>
      </c>
      <c r="F7086">
        <v>429.05</v>
      </c>
      <c r="G7086">
        <v>43</v>
      </c>
    </row>
    <row r="7087" spans="1:7" ht="15.5" hidden="1" x14ac:dyDescent="0.35">
      <c r="A7087" t="s">
        <v>187</v>
      </c>
      <c r="B7087" t="s">
        <v>353</v>
      </c>
      <c r="C7087">
        <v>91518</v>
      </c>
      <c r="D7087">
        <v>2024</v>
      </c>
      <c r="E7087">
        <v>6</v>
      </c>
      <c r="F7087">
        <v>268.61</v>
      </c>
      <c r="G7087">
        <v>29</v>
      </c>
    </row>
    <row r="7088" spans="1:7" ht="15.5" hidden="1" x14ac:dyDescent="0.35">
      <c r="A7088" t="s">
        <v>187</v>
      </c>
      <c r="B7088" t="s">
        <v>353</v>
      </c>
      <c r="C7088">
        <v>91518</v>
      </c>
      <c r="D7088">
        <v>2024</v>
      </c>
      <c r="E7088">
        <v>7</v>
      </c>
      <c r="F7088">
        <v>459.82</v>
      </c>
      <c r="G7088">
        <v>48</v>
      </c>
    </row>
    <row r="7089" spans="1:7" ht="15.5" hidden="1" x14ac:dyDescent="0.35">
      <c r="A7089" t="s">
        <v>187</v>
      </c>
      <c r="B7089" t="s">
        <v>353</v>
      </c>
      <c r="C7089">
        <v>91518</v>
      </c>
      <c r="D7089">
        <v>2024</v>
      </c>
      <c r="E7089">
        <v>8</v>
      </c>
      <c r="F7089">
        <v>499.21</v>
      </c>
      <c r="G7089">
        <v>47</v>
      </c>
    </row>
    <row r="7090" spans="1:7" ht="15.5" hidden="1" x14ac:dyDescent="0.35">
      <c r="A7090" t="s">
        <v>187</v>
      </c>
      <c r="B7090" t="s">
        <v>353</v>
      </c>
      <c r="C7090">
        <v>91518</v>
      </c>
      <c r="D7090">
        <v>2024</v>
      </c>
      <c r="E7090">
        <v>9</v>
      </c>
      <c r="F7090">
        <v>420.19</v>
      </c>
      <c r="G7090">
        <v>43</v>
      </c>
    </row>
    <row r="7091" spans="1:7" ht="15.5" hidden="1" x14ac:dyDescent="0.35">
      <c r="A7091" t="s">
        <v>187</v>
      </c>
      <c r="B7091" t="s">
        <v>353</v>
      </c>
      <c r="C7091">
        <v>91518</v>
      </c>
      <c r="D7091">
        <v>2024</v>
      </c>
      <c r="E7091">
        <v>10</v>
      </c>
      <c r="F7091">
        <v>442.95</v>
      </c>
      <c r="G7091">
        <v>48</v>
      </c>
    </row>
    <row r="7092" spans="1:7" ht="15.5" hidden="1" x14ac:dyDescent="0.35">
      <c r="A7092" t="s">
        <v>187</v>
      </c>
      <c r="B7092" t="s">
        <v>353</v>
      </c>
      <c r="C7092">
        <v>91518</v>
      </c>
      <c r="D7092">
        <v>2024</v>
      </c>
      <c r="E7092">
        <v>11</v>
      </c>
      <c r="F7092">
        <v>439.05</v>
      </c>
      <c r="G7092">
        <v>45</v>
      </c>
    </row>
    <row r="7093" spans="1:7" ht="15.5" hidden="1" x14ac:dyDescent="0.35">
      <c r="A7093" t="s">
        <v>187</v>
      </c>
      <c r="B7093" t="s">
        <v>353</v>
      </c>
      <c r="C7093">
        <v>91518</v>
      </c>
      <c r="D7093">
        <v>2024</v>
      </c>
      <c r="E7093">
        <v>12</v>
      </c>
      <c r="F7093">
        <v>438.25</v>
      </c>
      <c r="G7093">
        <v>41</v>
      </c>
    </row>
    <row r="7094" spans="1:7" ht="15.5" x14ac:dyDescent="0.35">
      <c r="A7094" t="s">
        <v>187</v>
      </c>
      <c r="B7094" t="s">
        <v>353</v>
      </c>
      <c r="C7094">
        <v>91518</v>
      </c>
      <c r="D7094">
        <v>2025</v>
      </c>
      <c r="E7094">
        <v>1</v>
      </c>
      <c r="F7094">
        <v>457.44</v>
      </c>
      <c r="G7094">
        <v>46</v>
      </c>
    </row>
    <row r="7095" spans="1:7" ht="15.5" x14ac:dyDescent="0.35">
      <c r="A7095" t="s">
        <v>187</v>
      </c>
      <c r="B7095" t="s">
        <v>353</v>
      </c>
      <c r="C7095">
        <v>91518</v>
      </c>
      <c r="D7095">
        <v>2025</v>
      </c>
      <c r="E7095">
        <v>2</v>
      </c>
      <c r="F7095">
        <v>448.91</v>
      </c>
      <c r="G7095">
        <v>39</v>
      </c>
    </row>
    <row r="7096" spans="1:7" ht="15.5" x14ac:dyDescent="0.35">
      <c r="A7096" t="s">
        <v>187</v>
      </c>
      <c r="B7096" t="s">
        <v>353</v>
      </c>
      <c r="C7096">
        <v>91518</v>
      </c>
      <c r="D7096">
        <v>2025</v>
      </c>
      <c r="E7096">
        <v>3</v>
      </c>
      <c r="F7096">
        <v>498.73</v>
      </c>
      <c r="G7096">
        <v>53</v>
      </c>
    </row>
    <row r="7097" spans="1:7" ht="15.5" x14ac:dyDescent="0.35">
      <c r="A7097" t="s">
        <v>187</v>
      </c>
      <c r="B7097" t="s">
        <v>353</v>
      </c>
      <c r="C7097">
        <v>91518</v>
      </c>
      <c r="D7097">
        <v>2025</v>
      </c>
      <c r="E7097">
        <v>4</v>
      </c>
      <c r="F7097">
        <v>408.34</v>
      </c>
      <c r="G7097">
        <v>40</v>
      </c>
    </row>
    <row r="7098" spans="1:7" ht="15.5" x14ac:dyDescent="0.35">
      <c r="A7098" t="s">
        <v>187</v>
      </c>
      <c r="B7098" t="s">
        <v>353</v>
      </c>
      <c r="C7098">
        <v>91518</v>
      </c>
      <c r="D7098">
        <v>2025</v>
      </c>
      <c r="E7098">
        <v>5</v>
      </c>
      <c r="F7098">
        <v>475.67</v>
      </c>
      <c r="G7098">
        <v>38</v>
      </c>
    </row>
    <row r="7099" spans="1:7" ht="15.5" x14ac:dyDescent="0.35">
      <c r="A7099" t="s">
        <v>187</v>
      </c>
      <c r="B7099" t="s">
        <v>353</v>
      </c>
      <c r="C7099">
        <v>91518</v>
      </c>
      <c r="D7099">
        <v>2025</v>
      </c>
      <c r="E7099">
        <v>6</v>
      </c>
      <c r="F7099">
        <v>463.08</v>
      </c>
      <c r="G7099">
        <v>44</v>
      </c>
    </row>
    <row r="7100" spans="1:7" ht="15.5" x14ac:dyDescent="0.35">
      <c r="A7100" t="s">
        <v>187</v>
      </c>
      <c r="B7100" t="s">
        <v>353</v>
      </c>
      <c r="C7100">
        <v>91518</v>
      </c>
      <c r="D7100">
        <v>2025</v>
      </c>
      <c r="E7100">
        <v>7</v>
      </c>
      <c r="F7100">
        <v>431.25</v>
      </c>
      <c r="G7100">
        <v>47</v>
      </c>
    </row>
    <row r="7101" spans="1:7" ht="15.5" x14ac:dyDescent="0.35">
      <c r="A7101" t="s">
        <v>187</v>
      </c>
      <c r="B7101" t="s">
        <v>353</v>
      </c>
      <c r="C7101">
        <v>91518</v>
      </c>
      <c r="D7101">
        <v>2025</v>
      </c>
      <c r="E7101">
        <v>8</v>
      </c>
      <c r="F7101">
        <v>459.26</v>
      </c>
      <c r="G7101">
        <v>43</v>
      </c>
    </row>
    <row r="7102" spans="1:7" ht="15.5" x14ac:dyDescent="0.35">
      <c r="A7102" t="s">
        <v>187</v>
      </c>
      <c r="B7102" t="s">
        <v>353</v>
      </c>
      <c r="C7102">
        <v>91518</v>
      </c>
      <c r="D7102">
        <v>2025</v>
      </c>
      <c r="E7102">
        <v>9</v>
      </c>
      <c r="F7102">
        <v>483.2</v>
      </c>
      <c r="G7102">
        <v>44</v>
      </c>
    </row>
    <row r="7103" spans="1:7" ht="15.5" x14ac:dyDescent="0.35">
      <c r="A7103" t="s">
        <v>187</v>
      </c>
      <c r="B7103" t="s">
        <v>353</v>
      </c>
      <c r="C7103">
        <v>91518</v>
      </c>
      <c r="D7103">
        <v>2025</v>
      </c>
      <c r="E7103">
        <v>10</v>
      </c>
      <c r="F7103">
        <v>244.14</v>
      </c>
      <c r="G7103">
        <v>23</v>
      </c>
    </row>
    <row r="7104" spans="1:7" ht="15.5" x14ac:dyDescent="0.35">
      <c r="A7104" t="s">
        <v>187</v>
      </c>
      <c r="B7104" t="s">
        <v>353</v>
      </c>
      <c r="C7104">
        <v>91518</v>
      </c>
      <c r="D7104">
        <v>2025</v>
      </c>
      <c r="E7104">
        <v>11</v>
      </c>
      <c r="F7104">
        <v>0</v>
      </c>
      <c r="G7104">
        <v>0</v>
      </c>
    </row>
    <row r="7105" spans="1:7" ht="15.5" hidden="1" x14ac:dyDescent="0.35">
      <c r="A7105" t="s">
        <v>187</v>
      </c>
      <c r="B7105" t="s">
        <v>353</v>
      </c>
      <c r="C7105">
        <v>91519</v>
      </c>
      <c r="D7105">
        <v>2017</v>
      </c>
      <c r="E7105">
        <v>12</v>
      </c>
      <c r="F7105">
        <v>0</v>
      </c>
      <c r="G7105">
        <v>0</v>
      </c>
    </row>
    <row r="7106" spans="1:7" ht="15.5" hidden="1" x14ac:dyDescent="0.35">
      <c r="A7106" t="s">
        <v>187</v>
      </c>
      <c r="B7106" t="s">
        <v>353</v>
      </c>
      <c r="C7106">
        <v>91519</v>
      </c>
      <c r="D7106">
        <v>2018</v>
      </c>
      <c r="E7106">
        <v>1</v>
      </c>
      <c r="F7106">
        <v>0</v>
      </c>
      <c r="G7106">
        <v>0</v>
      </c>
    </row>
    <row r="7107" spans="1:7" ht="15.5" hidden="1" x14ac:dyDescent="0.35">
      <c r="A7107" t="s">
        <v>187</v>
      </c>
      <c r="B7107" t="s">
        <v>353</v>
      </c>
      <c r="C7107">
        <v>91519</v>
      </c>
      <c r="D7107">
        <v>2018</v>
      </c>
      <c r="E7107">
        <v>2</v>
      </c>
      <c r="F7107">
        <v>0</v>
      </c>
      <c r="G7107">
        <v>0</v>
      </c>
    </row>
    <row r="7108" spans="1:7" ht="15.5" hidden="1" x14ac:dyDescent="0.35">
      <c r="A7108" t="s">
        <v>187</v>
      </c>
      <c r="B7108" t="s">
        <v>353</v>
      </c>
      <c r="C7108">
        <v>91519</v>
      </c>
      <c r="D7108">
        <v>2018</v>
      </c>
      <c r="E7108">
        <v>3</v>
      </c>
      <c r="F7108">
        <v>0</v>
      </c>
      <c r="G7108">
        <v>0</v>
      </c>
    </row>
    <row r="7109" spans="1:7" ht="15.5" hidden="1" x14ac:dyDescent="0.35">
      <c r="A7109" t="s">
        <v>187</v>
      </c>
      <c r="B7109" t="s">
        <v>353</v>
      </c>
      <c r="C7109">
        <v>91519</v>
      </c>
      <c r="D7109">
        <v>2018</v>
      </c>
      <c r="E7109">
        <v>4</v>
      </c>
      <c r="F7109">
        <v>0</v>
      </c>
      <c r="G7109">
        <v>0</v>
      </c>
    </row>
    <row r="7110" spans="1:7" ht="15.5" hidden="1" x14ac:dyDescent="0.35">
      <c r="A7110" t="s">
        <v>187</v>
      </c>
      <c r="B7110" t="s">
        <v>353</v>
      </c>
      <c r="C7110">
        <v>91519</v>
      </c>
      <c r="D7110">
        <v>2018</v>
      </c>
      <c r="E7110">
        <v>5</v>
      </c>
      <c r="F7110">
        <v>0</v>
      </c>
      <c r="G7110">
        <v>0</v>
      </c>
    </row>
    <row r="7111" spans="1:7" ht="15.5" hidden="1" x14ac:dyDescent="0.35">
      <c r="A7111" t="s">
        <v>187</v>
      </c>
      <c r="B7111" t="s">
        <v>353</v>
      </c>
      <c r="C7111">
        <v>91519</v>
      </c>
      <c r="D7111">
        <v>2018</v>
      </c>
      <c r="E7111">
        <v>6</v>
      </c>
      <c r="F7111">
        <v>0</v>
      </c>
      <c r="G7111">
        <v>0</v>
      </c>
    </row>
    <row r="7112" spans="1:7" ht="15.5" hidden="1" x14ac:dyDescent="0.35">
      <c r="A7112" t="s">
        <v>187</v>
      </c>
      <c r="B7112" t="s">
        <v>353</v>
      </c>
      <c r="C7112">
        <v>91519</v>
      </c>
      <c r="D7112">
        <v>2018</v>
      </c>
      <c r="E7112">
        <v>7</v>
      </c>
      <c r="F7112">
        <v>0</v>
      </c>
      <c r="G7112">
        <v>0</v>
      </c>
    </row>
    <row r="7113" spans="1:7" ht="15.5" hidden="1" x14ac:dyDescent="0.35">
      <c r="A7113" t="s">
        <v>187</v>
      </c>
      <c r="B7113" t="s">
        <v>353</v>
      </c>
      <c r="C7113">
        <v>91519</v>
      </c>
      <c r="D7113">
        <v>2018</v>
      </c>
      <c r="E7113">
        <v>8</v>
      </c>
      <c r="F7113">
        <v>0</v>
      </c>
      <c r="G7113">
        <v>0</v>
      </c>
    </row>
    <row r="7114" spans="1:7" ht="15.5" hidden="1" x14ac:dyDescent="0.35">
      <c r="A7114" t="s">
        <v>187</v>
      </c>
      <c r="B7114" t="s">
        <v>353</v>
      </c>
      <c r="C7114">
        <v>91519</v>
      </c>
      <c r="D7114">
        <v>2018</v>
      </c>
      <c r="E7114">
        <v>9</v>
      </c>
      <c r="F7114">
        <v>0</v>
      </c>
      <c r="G7114">
        <v>0</v>
      </c>
    </row>
    <row r="7115" spans="1:7" ht="15.5" hidden="1" x14ac:dyDescent="0.35">
      <c r="A7115" t="s">
        <v>187</v>
      </c>
      <c r="B7115" t="s">
        <v>353</v>
      </c>
      <c r="C7115">
        <v>91519</v>
      </c>
      <c r="D7115">
        <v>2018</v>
      </c>
      <c r="E7115">
        <v>10</v>
      </c>
      <c r="F7115">
        <v>0</v>
      </c>
      <c r="G7115">
        <v>0</v>
      </c>
    </row>
    <row r="7116" spans="1:7" ht="15.5" hidden="1" x14ac:dyDescent="0.35">
      <c r="A7116" t="s">
        <v>187</v>
      </c>
      <c r="B7116" t="s">
        <v>353</v>
      </c>
      <c r="C7116">
        <v>91519</v>
      </c>
      <c r="D7116">
        <v>2018</v>
      </c>
      <c r="E7116">
        <v>11</v>
      </c>
      <c r="F7116">
        <v>0</v>
      </c>
      <c r="G7116">
        <v>0</v>
      </c>
    </row>
    <row r="7117" spans="1:7" ht="15.5" hidden="1" x14ac:dyDescent="0.35">
      <c r="A7117" t="s">
        <v>187</v>
      </c>
      <c r="B7117" t="s">
        <v>353</v>
      </c>
      <c r="C7117">
        <v>91519</v>
      </c>
      <c r="D7117">
        <v>2018</v>
      </c>
      <c r="E7117">
        <v>12</v>
      </c>
      <c r="F7117">
        <v>0</v>
      </c>
      <c r="G7117">
        <v>0</v>
      </c>
    </row>
    <row r="7118" spans="1:7" ht="15.5" hidden="1" x14ac:dyDescent="0.35">
      <c r="A7118" t="s">
        <v>187</v>
      </c>
      <c r="B7118" t="s">
        <v>353</v>
      </c>
      <c r="C7118">
        <v>91519</v>
      </c>
      <c r="D7118">
        <v>2019</v>
      </c>
      <c r="E7118">
        <v>1</v>
      </c>
      <c r="F7118">
        <v>0</v>
      </c>
      <c r="G7118">
        <v>0</v>
      </c>
    </row>
    <row r="7119" spans="1:7" ht="15.5" hidden="1" x14ac:dyDescent="0.35">
      <c r="A7119" t="s">
        <v>187</v>
      </c>
      <c r="B7119" t="s">
        <v>353</v>
      </c>
      <c r="C7119">
        <v>91519</v>
      </c>
      <c r="D7119">
        <v>2019</v>
      </c>
      <c r="E7119">
        <v>2</v>
      </c>
      <c r="F7119">
        <v>0</v>
      </c>
      <c r="G7119">
        <v>0</v>
      </c>
    </row>
    <row r="7120" spans="1:7" ht="15.5" hidden="1" x14ac:dyDescent="0.35">
      <c r="A7120" t="s">
        <v>187</v>
      </c>
      <c r="B7120" t="s">
        <v>353</v>
      </c>
      <c r="C7120">
        <v>91519</v>
      </c>
      <c r="D7120">
        <v>2019</v>
      </c>
      <c r="E7120">
        <v>3</v>
      </c>
      <c r="F7120">
        <v>0</v>
      </c>
      <c r="G7120">
        <v>0</v>
      </c>
    </row>
    <row r="7121" spans="1:7" ht="15.5" hidden="1" x14ac:dyDescent="0.35">
      <c r="A7121" t="s">
        <v>187</v>
      </c>
      <c r="B7121" t="s">
        <v>353</v>
      </c>
      <c r="C7121">
        <v>91519</v>
      </c>
      <c r="D7121">
        <v>2019</v>
      </c>
      <c r="E7121">
        <v>4</v>
      </c>
      <c r="F7121">
        <v>0</v>
      </c>
      <c r="G7121">
        <v>0</v>
      </c>
    </row>
    <row r="7122" spans="1:7" ht="15.5" hidden="1" x14ac:dyDescent="0.35">
      <c r="A7122" t="s">
        <v>187</v>
      </c>
      <c r="B7122" t="s">
        <v>353</v>
      </c>
      <c r="C7122">
        <v>91519</v>
      </c>
      <c r="D7122">
        <v>2019</v>
      </c>
      <c r="E7122">
        <v>5</v>
      </c>
      <c r="F7122">
        <v>0</v>
      </c>
      <c r="G7122">
        <v>0</v>
      </c>
    </row>
    <row r="7123" spans="1:7" ht="15.5" hidden="1" x14ac:dyDescent="0.35">
      <c r="A7123" t="s">
        <v>187</v>
      </c>
      <c r="B7123" t="s">
        <v>353</v>
      </c>
      <c r="C7123">
        <v>91519</v>
      </c>
      <c r="D7123">
        <v>2019</v>
      </c>
      <c r="E7123">
        <v>6</v>
      </c>
      <c r="F7123">
        <v>0</v>
      </c>
      <c r="G7123">
        <v>0</v>
      </c>
    </row>
    <row r="7124" spans="1:7" ht="15.5" hidden="1" x14ac:dyDescent="0.35">
      <c r="A7124" t="s">
        <v>187</v>
      </c>
      <c r="B7124" t="s">
        <v>353</v>
      </c>
      <c r="C7124">
        <v>91519</v>
      </c>
      <c r="D7124">
        <v>2019</v>
      </c>
      <c r="E7124">
        <v>7</v>
      </c>
      <c r="F7124">
        <v>0</v>
      </c>
      <c r="G7124">
        <v>0</v>
      </c>
    </row>
    <row r="7125" spans="1:7" ht="15.5" hidden="1" x14ac:dyDescent="0.35">
      <c r="A7125" t="s">
        <v>187</v>
      </c>
      <c r="B7125" t="s">
        <v>353</v>
      </c>
      <c r="C7125">
        <v>91519</v>
      </c>
      <c r="D7125">
        <v>2019</v>
      </c>
      <c r="E7125">
        <v>8</v>
      </c>
      <c r="F7125">
        <v>0</v>
      </c>
      <c r="G7125">
        <v>0</v>
      </c>
    </row>
    <row r="7126" spans="1:7" ht="15.5" hidden="1" x14ac:dyDescent="0.35">
      <c r="A7126" t="s">
        <v>187</v>
      </c>
      <c r="B7126" t="s">
        <v>353</v>
      </c>
      <c r="C7126">
        <v>91519</v>
      </c>
      <c r="D7126">
        <v>2019</v>
      </c>
      <c r="E7126">
        <v>9</v>
      </c>
      <c r="F7126">
        <v>114.31</v>
      </c>
      <c r="G7126">
        <v>11.45</v>
      </c>
    </row>
    <row r="7127" spans="1:7" ht="15.5" hidden="1" x14ac:dyDescent="0.35">
      <c r="A7127" t="s">
        <v>187</v>
      </c>
      <c r="B7127" t="s">
        <v>353</v>
      </c>
      <c r="C7127">
        <v>91519</v>
      </c>
      <c r="D7127">
        <v>2019</v>
      </c>
      <c r="E7127">
        <v>10</v>
      </c>
      <c r="F7127">
        <v>0</v>
      </c>
      <c r="G7127">
        <v>0</v>
      </c>
    </row>
    <row r="7128" spans="1:7" ht="15.5" hidden="1" x14ac:dyDescent="0.35">
      <c r="A7128" t="s">
        <v>187</v>
      </c>
      <c r="B7128" t="s">
        <v>353</v>
      </c>
      <c r="C7128">
        <v>91519</v>
      </c>
      <c r="D7128">
        <v>2019</v>
      </c>
      <c r="E7128">
        <v>11</v>
      </c>
      <c r="F7128">
        <v>0</v>
      </c>
      <c r="G7128">
        <v>0</v>
      </c>
    </row>
    <row r="7129" spans="1:7" ht="15.5" hidden="1" x14ac:dyDescent="0.35">
      <c r="A7129" t="s">
        <v>187</v>
      </c>
      <c r="B7129" t="s">
        <v>353</v>
      </c>
      <c r="C7129">
        <v>91519</v>
      </c>
      <c r="D7129">
        <v>2019</v>
      </c>
      <c r="E7129">
        <v>12</v>
      </c>
      <c r="F7129">
        <v>0</v>
      </c>
      <c r="G7129">
        <v>0</v>
      </c>
    </row>
    <row r="7130" spans="1:7" ht="15.5" hidden="1" x14ac:dyDescent="0.35">
      <c r="A7130" t="s">
        <v>187</v>
      </c>
      <c r="B7130" t="s">
        <v>353</v>
      </c>
      <c r="C7130">
        <v>91519</v>
      </c>
      <c r="D7130">
        <v>2020</v>
      </c>
      <c r="E7130">
        <v>1</v>
      </c>
      <c r="F7130">
        <v>0</v>
      </c>
      <c r="G7130">
        <v>0</v>
      </c>
    </row>
    <row r="7131" spans="1:7" ht="15.5" hidden="1" x14ac:dyDescent="0.35">
      <c r="A7131" t="s">
        <v>187</v>
      </c>
      <c r="B7131" t="s">
        <v>353</v>
      </c>
      <c r="C7131">
        <v>91519</v>
      </c>
      <c r="D7131">
        <v>2020</v>
      </c>
      <c r="E7131">
        <v>2</v>
      </c>
      <c r="F7131">
        <v>0</v>
      </c>
      <c r="G7131">
        <v>0</v>
      </c>
    </row>
    <row r="7132" spans="1:7" ht="15.5" hidden="1" x14ac:dyDescent="0.35">
      <c r="A7132" t="s">
        <v>187</v>
      </c>
      <c r="B7132" t="s">
        <v>353</v>
      </c>
      <c r="C7132">
        <v>91519</v>
      </c>
      <c r="D7132">
        <v>2020</v>
      </c>
      <c r="E7132">
        <v>3</v>
      </c>
      <c r="F7132">
        <v>217.5</v>
      </c>
      <c r="G7132">
        <v>21.55</v>
      </c>
    </row>
    <row r="7133" spans="1:7" ht="15.5" hidden="1" x14ac:dyDescent="0.35">
      <c r="A7133" t="s">
        <v>187</v>
      </c>
      <c r="B7133" t="s">
        <v>353</v>
      </c>
      <c r="C7133">
        <v>91519</v>
      </c>
      <c r="D7133">
        <v>2020</v>
      </c>
      <c r="E7133">
        <v>4</v>
      </c>
      <c r="F7133">
        <v>0</v>
      </c>
      <c r="G7133">
        <v>0</v>
      </c>
    </row>
    <row r="7134" spans="1:7" ht="15.5" hidden="1" x14ac:dyDescent="0.35">
      <c r="A7134" t="s">
        <v>187</v>
      </c>
      <c r="B7134" t="s">
        <v>353</v>
      </c>
      <c r="C7134">
        <v>91519</v>
      </c>
      <c r="D7134">
        <v>2020</v>
      </c>
      <c r="E7134">
        <v>5</v>
      </c>
      <c r="F7134">
        <v>0</v>
      </c>
      <c r="G7134">
        <v>0</v>
      </c>
    </row>
    <row r="7135" spans="1:7" ht="15.5" hidden="1" x14ac:dyDescent="0.35">
      <c r="A7135" t="s">
        <v>187</v>
      </c>
      <c r="B7135" t="s">
        <v>353</v>
      </c>
      <c r="C7135">
        <v>91519</v>
      </c>
      <c r="D7135">
        <v>2020</v>
      </c>
      <c r="E7135">
        <v>6</v>
      </c>
      <c r="F7135">
        <v>0</v>
      </c>
      <c r="G7135">
        <v>0</v>
      </c>
    </row>
    <row r="7136" spans="1:7" ht="15.5" hidden="1" x14ac:dyDescent="0.35">
      <c r="A7136" t="s">
        <v>187</v>
      </c>
      <c r="B7136" t="s">
        <v>353</v>
      </c>
      <c r="C7136">
        <v>91519</v>
      </c>
      <c r="D7136">
        <v>2020</v>
      </c>
      <c r="E7136">
        <v>7</v>
      </c>
      <c r="F7136">
        <v>38.97</v>
      </c>
      <c r="G7136">
        <v>7</v>
      </c>
    </row>
    <row r="7137" spans="1:7" ht="15.5" hidden="1" x14ac:dyDescent="0.35">
      <c r="A7137" t="s">
        <v>187</v>
      </c>
      <c r="B7137" t="s">
        <v>353</v>
      </c>
      <c r="C7137">
        <v>91519</v>
      </c>
      <c r="D7137">
        <v>2020</v>
      </c>
      <c r="E7137">
        <v>8</v>
      </c>
      <c r="F7137">
        <v>108.5</v>
      </c>
      <c r="G7137">
        <v>15</v>
      </c>
    </row>
    <row r="7138" spans="1:7" ht="15.5" hidden="1" x14ac:dyDescent="0.35">
      <c r="A7138" t="s">
        <v>187</v>
      </c>
      <c r="B7138" t="s">
        <v>353</v>
      </c>
      <c r="C7138">
        <v>91519</v>
      </c>
      <c r="D7138">
        <v>2020</v>
      </c>
      <c r="E7138">
        <v>9</v>
      </c>
      <c r="F7138">
        <v>133.83000000000001</v>
      </c>
      <c r="G7138">
        <v>21</v>
      </c>
    </row>
    <row r="7139" spans="1:7" ht="15.5" hidden="1" x14ac:dyDescent="0.35">
      <c r="A7139" t="s">
        <v>187</v>
      </c>
      <c r="B7139" t="s">
        <v>353</v>
      </c>
      <c r="C7139">
        <v>91519</v>
      </c>
      <c r="D7139">
        <v>2020</v>
      </c>
      <c r="E7139">
        <v>10</v>
      </c>
      <c r="F7139">
        <v>177.56</v>
      </c>
      <c r="G7139">
        <v>30</v>
      </c>
    </row>
    <row r="7140" spans="1:7" ht="15.5" hidden="1" x14ac:dyDescent="0.35">
      <c r="A7140" t="s">
        <v>187</v>
      </c>
      <c r="B7140" t="s">
        <v>353</v>
      </c>
      <c r="C7140">
        <v>91519</v>
      </c>
      <c r="D7140">
        <v>2020</v>
      </c>
      <c r="E7140">
        <v>11</v>
      </c>
      <c r="F7140">
        <v>174.51</v>
      </c>
      <c r="G7140">
        <v>30</v>
      </c>
    </row>
    <row r="7141" spans="1:7" ht="15.5" hidden="1" x14ac:dyDescent="0.35">
      <c r="A7141" t="s">
        <v>187</v>
      </c>
      <c r="B7141" t="s">
        <v>353</v>
      </c>
      <c r="C7141">
        <v>91519</v>
      </c>
      <c r="D7141">
        <v>2020</v>
      </c>
      <c r="E7141">
        <v>12</v>
      </c>
      <c r="F7141">
        <v>296.10000000000002</v>
      </c>
      <c r="G7141">
        <v>51</v>
      </c>
    </row>
    <row r="7142" spans="1:7" ht="15.5" hidden="1" x14ac:dyDescent="0.35">
      <c r="A7142" t="s">
        <v>187</v>
      </c>
      <c r="B7142" t="s">
        <v>353</v>
      </c>
      <c r="C7142">
        <v>91519</v>
      </c>
      <c r="D7142">
        <v>2021</v>
      </c>
      <c r="E7142">
        <v>1</v>
      </c>
      <c r="F7142">
        <v>212.38</v>
      </c>
      <c r="G7142">
        <v>39</v>
      </c>
    </row>
    <row r="7143" spans="1:7" ht="15.5" hidden="1" x14ac:dyDescent="0.35">
      <c r="A7143" t="s">
        <v>187</v>
      </c>
      <c r="B7143" t="s">
        <v>353</v>
      </c>
      <c r="C7143">
        <v>91519</v>
      </c>
      <c r="D7143">
        <v>2021</v>
      </c>
      <c r="E7143">
        <v>2</v>
      </c>
      <c r="F7143">
        <v>42.22</v>
      </c>
      <c r="G7143">
        <v>12</v>
      </c>
    </row>
    <row r="7144" spans="1:7" ht="15.5" hidden="1" x14ac:dyDescent="0.35">
      <c r="A7144" t="s">
        <v>187</v>
      </c>
      <c r="B7144" t="s">
        <v>353</v>
      </c>
      <c r="C7144">
        <v>91519</v>
      </c>
      <c r="D7144">
        <v>2021</v>
      </c>
      <c r="E7144">
        <v>3</v>
      </c>
      <c r="F7144">
        <v>112.73</v>
      </c>
      <c r="G7144">
        <v>32</v>
      </c>
    </row>
    <row r="7145" spans="1:7" ht="15.5" hidden="1" x14ac:dyDescent="0.35">
      <c r="A7145" t="s">
        <v>187</v>
      </c>
      <c r="B7145" t="s">
        <v>353</v>
      </c>
      <c r="C7145">
        <v>91519</v>
      </c>
      <c r="D7145">
        <v>2021</v>
      </c>
      <c r="E7145">
        <v>4</v>
      </c>
      <c r="F7145">
        <v>78.239999999999995</v>
      </c>
      <c r="G7145">
        <v>20</v>
      </c>
    </row>
    <row r="7146" spans="1:7" ht="15.5" hidden="1" x14ac:dyDescent="0.35">
      <c r="A7146" t="s">
        <v>187</v>
      </c>
      <c r="B7146" t="s">
        <v>353</v>
      </c>
      <c r="C7146">
        <v>91519</v>
      </c>
      <c r="D7146">
        <v>2021</v>
      </c>
      <c r="E7146">
        <v>5</v>
      </c>
      <c r="F7146">
        <v>87.76</v>
      </c>
      <c r="G7146">
        <v>21.34</v>
      </c>
    </row>
    <row r="7147" spans="1:7" ht="15.5" hidden="1" x14ac:dyDescent="0.35">
      <c r="A7147" t="s">
        <v>187</v>
      </c>
      <c r="B7147" t="s">
        <v>353</v>
      </c>
      <c r="C7147">
        <v>91519</v>
      </c>
      <c r="D7147">
        <v>2021</v>
      </c>
      <c r="E7147">
        <v>6</v>
      </c>
      <c r="F7147">
        <v>84.92</v>
      </c>
      <c r="G7147">
        <v>20.66</v>
      </c>
    </row>
    <row r="7148" spans="1:7" ht="15.5" hidden="1" x14ac:dyDescent="0.35">
      <c r="A7148" t="s">
        <v>187</v>
      </c>
      <c r="B7148" t="s">
        <v>353</v>
      </c>
      <c r="C7148">
        <v>91519</v>
      </c>
      <c r="D7148">
        <v>2021</v>
      </c>
      <c r="E7148">
        <v>7</v>
      </c>
      <c r="F7148">
        <v>237.44</v>
      </c>
      <c r="G7148">
        <v>40</v>
      </c>
    </row>
    <row r="7149" spans="1:7" ht="15.5" hidden="1" x14ac:dyDescent="0.35">
      <c r="A7149" t="s">
        <v>187</v>
      </c>
      <c r="B7149" t="s">
        <v>353</v>
      </c>
      <c r="C7149">
        <v>91519</v>
      </c>
      <c r="D7149">
        <v>2021</v>
      </c>
      <c r="E7149">
        <v>8</v>
      </c>
      <c r="F7149">
        <v>323.99</v>
      </c>
      <c r="G7149">
        <v>46</v>
      </c>
    </row>
    <row r="7150" spans="1:7" ht="15.5" hidden="1" x14ac:dyDescent="0.35">
      <c r="A7150" t="s">
        <v>187</v>
      </c>
      <c r="B7150" t="s">
        <v>353</v>
      </c>
      <c r="C7150">
        <v>91519</v>
      </c>
      <c r="D7150">
        <v>2021</v>
      </c>
      <c r="E7150">
        <v>9</v>
      </c>
      <c r="F7150">
        <v>246.97</v>
      </c>
      <c r="G7150">
        <v>34</v>
      </c>
    </row>
    <row r="7151" spans="1:7" ht="15.5" hidden="1" x14ac:dyDescent="0.35">
      <c r="A7151" t="s">
        <v>187</v>
      </c>
      <c r="B7151" t="s">
        <v>353</v>
      </c>
      <c r="C7151">
        <v>91519</v>
      </c>
      <c r="D7151">
        <v>2021</v>
      </c>
      <c r="E7151">
        <v>10</v>
      </c>
      <c r="F7151">
        <v>309.89999999999998</v>
      </c>
      <c r="G7151">
        <v>40</v>
      </c>
    </row>
    <row r="7152" spans="1:7" ht="15.5" hidden="1" x14ac:dyDescent="0.35">
      <c r="A7152" t="s">
        <v>187</v>
      </c>
      <c r="B7152" t="s">
        <v>353</v>
      </c>
      <c r="C7152">
        <v>91519</v>
      </c>
      <c r="D7152">
        <v>2021</v>
      </c>
      <c r="E7152">
        <v>11</v>
      </c>
      <c r="F7152">
        <v>357.97</v>
      </c>
      <c r="G7152">
        <v>41</v>
      </c>
    </row>
    <row r="7153" spans="1:7" ht="15.5" hidden="1" x14ac:dyDescent="0.35">
      <c r="A7153" t="s">
        <v>187</v>
      </c>
      <c r="B7153" t="s">
        <v>353</v>
      </c>
      <c r="C7153">
        <v>91519</v>
      </c>
      <c r="D7153">
        <v>2021</v>
      </c>
      <c r="E7153">
        <v>12</v>
      </c>
      <c r="F7153">
        <v>308.64999999999998</v>
      </c>
      <c r="G7153">
        <v>37</v>
      </c>
    </row>
    <row r="7154" spans="1:7" ht="15.5" hidden="1" x14ac:dyDescent="0.35">
      <c r="A7154" t="s">
        <v>187</v>
      </c>
      <c r="B7154" t="s">
        <v>353</v>
      </c>
      <c r="C7154">
        <v>91519</v>
      </c>
      <c r="D7154">
        <v>2022</v>
      </c>
      <c r="E7154">
        <v>1</v>
      </c>
      <c r="F7154">
        <v>278.58</v>
      </c>
      <c r="G7154">
        <v>38</v>
      </c>
    </row>
    <row r="7155" spans="1:7" ht="15.5" hidden="1" x14ac:dyDescent="0.35">
      <c r="A7155" t="s">
        <v>187</v>
      </c>
      <c r="B7155" t="s">
        <v>353</v>
      </c>
      <c r="C7155">
        <v>91519</v>
      </c>
      <c r="D7155">
        <v>2022</v>
      </c>
      <c r="E7155">
        <v>2</v>
      </c>
      <c r="F7155">
        <v>352.02</v>
      </c>
      <c r="G7155">
        <v>38</v>
      </c>
    </row>
    <row r="7156" spans="1:7" ht="15.5" hidden="1" x14ac:dyDescent="0.35">
      <c r="A7156" t="s">
        <v>187</v>
      </c>
      <c r="B7156" t="s">
        <v>353</v>
      </c>
      <c r="C7156">
        <v>91519</v>
      </c>
      <c r="D7156">
        <v>2022</v>
      </c>
      <c r="E7156">
        <v>3</v>
      </c>
      <c r="F7156">
        <v>333.55</v>
      </c>
      <c r="G7156">
        <v>64</v>
      </c>
    </row>
    <row r="7157" spans="1:7" ht="15.5" hidden="1" x14ac:dyDescent="0.35">
      <c r="A7157" t="s">
        <v>187</v>
      </c>
      <c r="B7157" t="s">
        <v>353</v>
      </c>
      <c r="C7157">
        <v>91519</v>
      </c>
      <c r="D7157">
        <v>2022</v>
      </c>
      <c r="E7157">
        <v>4</v>
      </c>
      <c r="F7157">
        <v>179.23</v>
      </c>
      <c r="G7157">
        <v>20</v>
      </c>
    </row>
    <row r="7158" spans="1:7" ht="15.5" hidden="1" x14ac:dyDescent="0.35">
      <c r="A7158" t="s">
        <v>187</v>
      </c>
      <c r="B7158" t="s">
        <v>353</v>
      </c>
      <c r="C7158">
        <v>91519</v>
      </c>
      <c r="D7158">
        <v>2022</v>
      </c>
      <c r="E7158">
        <v>5</v>
      </c>
      <c r="F7158">
        <v>445.32</v>
      </c>
      <c r="G7158">
        <v>38</v>
      </c>
    </row>
    <row r="7159" spans="1:7" ht="15.5" hidden="1" x14ac:dyDescent="0.35">
      <c r="A7159" t="s">
        <v>187</v>
      </c>
      <c r="B7159" t="s">
        <v>353</v>
      </c>
      <c r="C7159">
        <v>91519</v>
      </c>
      <c r="D7159">
        <v>2022</v>
      </c>
      <c r="E7159">
        <v>6</v>
      </c>
      <c r="F7159">
        <v>411.01</v>
      </c>
      <c r="G7159">
        <v>33</v>
      </c>
    </row>
    <row r="7160" spans="1:7" ht="15.5" hidden="1" x14ac:dyDescent="0.35">
      <c r="A7160" t="s">
        <v>187</v>
      </c>
      <c r="B7160" t="s">
        <v>353</v>
      </c>
      <c r="C7160">
        <v>91519</v>
      </c>
      <c r="D7160">
        <v>2022</v>
      </c>
      <c r="E7160">
        <v>7</v>
      </c>
      <c r="F7160">
        <v>403.19</v>
      </c>
      <c r="G7160">
        <v>36</v>
      </c>
    </row>
    <row r="7161" spans="1:7" ht="15.5" hidden="1" x14ac:dyDescent="0.35">
      <c r="A7161" t="s">
        <v>187</v>
      </c>
      <c r="B7161" t="s">
        <v>353</v>
      </c>
      <c r="C7161">
        <v>91519</v>
      </c>
      <c r="D7161">
        <v>2022</v>
      </c>
      <c r="E7161">
        <v>8</v>
      </c>
      <c r="F7161">
        <v>351.68</v>
      </c>
      <c r="G7161">
        <v>37</v>
      </c>
    </row>
    <row r="7162" spans="1:7" ht="15.5" hidden="1" x14ac:dyDescent="0.35">
      <c r="A7162" t="s">
        <v>187</v>
      </c>
      <c r="B7162" t="s">
        <v>353</v>
      </c>
      <c r="C7162">
        <v>91519</v>
      </c>
      <c r="D7162">
        <v>2022</v>
      </c>
      <c r="E7162">
        <v>9</v>
      </c>
      <c r="F7162">
        <v>372.3</v>
      </c>
      <c r="G7162">
        <v>31</v>
      </c>
    </row>
    <row r="7163" spans="1:7" ht="15.5" hidden="1" x14ac:dyDescent="0.35">
      <c r="A7163" t="s">
        <v>187</v>
      </c>
      <c r="B7163" t="s">
        <v>353</v>
      </c>
      <c r="C7163">
        <v>91519</v>
      </c>
      <c r="D7163">
        <v>2022</v>
      </c>
      <c r="E7163">
        <v>10</v>
      </c>
      <c r="F7163">
        <v>406.27</v>
      </c>
      <c r="G7163">
        <v>31</v>
      </c>
    </row>
    <row r="7164" spans="1:7" ht="15.5" hidden="1" x14ac:dyDescent="0.35">
      <c r="A7164" t="s">
        <v>187</v>
      </c>
      <c r="B7164" t="s">
        <v>353</v>
      </c>
      <c r="C7164">
        <v>91519</v>
      </c>
      <c r="D7164">
        <v>2022</v>
      </c>
      <c r="E7164">
        <v>11</v>
      </c>
      <c r="F7164">
        <v>424.97</v>
      </c>
      <c r="G7164">
        <v>39</v>
      </c>
    </row>
    <row r="7165" spans="1:7" ht="15.5" hidden="1" x14ac:dyDescent="0.35">
      <c r="A7165" t="s">
        <v>187</v>
      </c>
      <c r="B7165" t="s">
        <v>353</v>
      </c>
      <c r="C7165">
        <v>91519</v>
      </c>
      <c r="D7165">
        <v>2022</v>
      </c>
      <c r="E7165">
        <v>12</v>
      </c>
      <c r="F7165">
        <v>419.01</v>
      </c>
      <c r="G7165">
        <v>33</v>
      </c>
    </row>
    <row r="7166" spans="1:7" ht="15.5" hidden="1" x14ac:dyDescent="0.35">
      <c r="A7166" t="s">
        <v>187</v>
      </c>
      <c r="B7166" t="s">
        <v>353</v>
      </c>
      <c r="C7166">
        <v>91519</v>
      </c>
      <c r="D7166">
        <v>2023</v>
      </c>
      <c r="E7166">
        <v>1</v>
      </c>
      <c r="F7166">
        <v>417.7</v>
      </c>
      <c r="G7166">
        <v>38</v>
      </c>
    </row>
    <row r="7167" spans="1:7" ht="15.5" hidden="1" x14ac:dyDescent="0.35">
      <c r="A7167" t="s">
        <v>187</v>
      </c>
      <c r="B7167" t="s">
        <v>353</v>
      </c>
      <c r="C7167">
        <v>91519</v>
      </c>
      <c r="D7167">
        <v>2023</v>
      </c>
      <c r="E7167">
        <v>2</v>
      </c>
      <c r="F7167">
        <v>401.94</v>
      </c>
      <c r="G7167">
        <v>37</v>
      </c>
    </row>
    <row r="7168" spans="1:7" ht="15.5" hidden="1" x14ac:dyDescent="0.35">
      <c r="A7168" t="s">
        <v>187</v>
      </c>
      <c r="B7168" t="s">
        <v>353</v>
      </c>
      <c r="C7168">
        <v>91519</v>
      </c>
      <c r="D7168">
        <v>2023</v>
      </c>
      <c r="E7168">
        <v>3</v>
      </c>
      <c r="F7168">
        <v>379.88</v>
      </c>
      <c r="G7168">
        <v>37</v>
      </c>
    </row>
    <row r="7169" spans="1:7" ht="15.5" hidden="1" x14ac:dyDescent="0.35">
      <c r="A7169" t="s">
        <v>187</v>
      </c>
      <c r="B7169" t="s">
        <v>353</v>
      </c>
      <c r="C7169">
        <v>91519</v>
      </c>
      <c r="D7169">
        <v>2023</v>
      </c>
      <c r="E7169">
        <v>4</v>
      </c>
      <c r="F7169">
        <v>415.57</v>
      </c>
      <c r="G7169">
        <v>38</v>
      </c>
    </row>
    <row r="7170" spans="1:7" ht="15.5" hidden="1" x14ac:dyDescent="0.35">
      <c r="A7170" t="s">
        <v>187</v>
      </c>
      <c r="B7170" t="s">
        <v>353</v>
      </c>
      <c r="C7170">
        <v>91519</v>
      </c>
      <c r="D7170">
        <v>2023</v>
      </c>
      <c r="E7170">
        <v>5</v>
      </c>
      <c r="F7170">
        <v>102.7</v>
      </c>
      <c r="G7170">
        <v>8</v>
      </c>
    </row>
    <row r="7171" spans="1:7" ht="15.5" hidden="1" x14ac:dyDescent="0.35">
      <c r="A7171" t="s">
        <v>187</v>
      </c>
      <c r="B7171" t="s">
        <v>353</v>
      </c>
      <c r="C7171">
        <v>91519</v>
      </c>
      <c r="D7171">
        <v>2023</v>
      </c>
      <c r="E7171">
        <v>6</v>
      </c>
      <c r="F7171">
        <v>463.02</v>
      </c>
      <c r="G7171">
        <v>46</v>
      </c>
    </row>
    <row r="7172" spans="1:7" ht="15.5" hidden="1" x14ac:dyDescent="0.35">
      <c r="A7172" t="s">
        <v>187</v>
      </c>
      <c r="B7172" t="s">
        <v>353</v>
      </c>
      <c r="C7172">
        <v>91519</v>
      </c>
      <c r="D7172">
        <v>2023</v>
      </c>
      <c r="E7172">
        <v>7</v>
      </c>
      <c r="F7172">
        <v>408.23</v>
      </c>
      <c r="G7172">
        <v>43</v>
      </c>
    </row>
    <row r="7173" spans="1:7" ht="15.5" hidden="1" x14ac:dyDescent="0.35">
      <c r="A7173" t="s">
        <v>187</v>
      </c>
      <c r="B7173" t="s">
        <v>353</v>
      </c>
      <c r="C7173">
        <v>91519</v>
      </c>
      <c r="D7173">
        <v>2023</v>
      </c>
      <c r="E7173">
        <v>8</v>
      </c>
      <c r="F7173">
        <v>474.18</v>
      </c>
      <c r="G7173">
        <v>51</v>
      </c>
    </row>
    <row r="7174" spans="1:7" ht="15.5" hidden="1" x14ac:dyDescent="0.35">
      <c r="A7174" t="s">
        <v>187</v>
      </c>
      <c r="B7174" t="s">
        <v>353</v>
      </c>
      <c r="C7174">
        <v>91519</v>
      </c>
      <c r="D7174">
        <v>2023</v>
      </c>
      <c r="E7174">
        <v>9</v>
      </c>
      <c r="F7174">
        <v>398.15</v>
      </c>
      <c r="G7174">
        <v>44</v>
      </c>
    </row>
    <row r="7175" spans="1:7" ht="15.5" hidden="1" x14ac:dyDescent="0.35">
      <c r="A7175" t="s">
        <v>187</v>
      </c>
      <c r="B7175" t="s">
        <v>353</v>
      </c>
      <c r="C7175">
        <v>91519</v>
      </c>
      <c r="D7175">
        <v>2023</v>
      </c>
      <c r="E7175">
        <v>10</v>
      </c>
      <c r="F7175">
        <v>446.8</v>
      </c>
      <c r="G7175">
        <v>46</v>
      </c>
    </row>
    <row r="7176" spans="1:7" ht="15.5" hidden="1" x14ac:dyDescent="0.35">
      <c r="A7176" t="s">
        <v>187</v>
      </c>
      <c r="B7176" t="s">
        <v>353</v>
      </c>
      <c r="C7176">
        <v>91519</v>
      </c>
      <c r="D7176">
        <v>2023</v>
      </c>
      <c r="E7176">
        <v>11</v>
      </c>
      <c r="F7176">
        <v>437.83</v>
      </c>
      <c r="G7176">
        <v>46</v>
      </c>
    </row>
    <row r="7177" spans="1:7" ht="15.5" hidden="1" x14ac:dyDescent="0.35">
      <c r="A7177" t="s">
        <v>187</v>
      </c>
      <c r="B7177" t="s">
        <v>353</v>
      </c>
      <c r="C7177">
        <v>91519</v>
      </c>
      <c r="D7177">
        <v>2023</v>
      </c>
      <c r="E7177">
        <v>12</v>
      </c>
      <c r="F7177">
        <v>515.89</v>
      </c>
      <c r="G7177">
        <v>46</v>
      </c>
    </row>
    <row r="7178" spans="1:7" ht="15.5" hidden="1" x14ac:dyDescent="0.35">
      <c r="A7178" t="s">
        <v>187</v>
      </c>
      <c r="B7178" t="s">
        <v>353</v>
      </c>
      <c r="C7178">
        <v>91519</v>
      </c>
      <c r="D7178">
        <v>2024</v>
      </c>
      <c r="E7178">
        <v>1</v>
      </c>
      <c r="F7178">
        <v>391.29</v>
      </c>
      <c r="G7178">
        <v>37</v>
      </c>
    </row>
    <row r="7179" spans="1:7" ht="15.5" hidden="1" x14ac:dyDescent="0.35">
      <c r="A7179" t="s">
        <v>187</v>
      </c>
      <c r="B7179" t="s">
        <v>353</v>
      </c>
      <c r="C7179">
        <v>91519</v>
      </c>
      <c r="D7179">
        <v>2024</v>
      </c>
      <c r="E7179">
        <v>2</v>
      </c>
      <c r="F7179">
        <v>450.36</v>
      </c>
      <c r="G7179">
        <v>44</v>
      </c>
    </row>
    <row r="7180" spans="1:7" ht="15.5" hidden="1" x14ac:dyDescent="0.35">
      <c r="A7180" t="s">
        <v>187</v>
      </c>
      <c r="B7180" t="s">
        <v>353</v>
      </c>
      <c r="C7180">
        <v>91519</v>
      </c>
      <c r="D7180">
        <v>2024</v>
      </c>
      <c r="E7180">
        <v>3</v>
      </c>
      <c r="F7180">
        <v>446.08</v>
      </c>
      <c r="G7180">
        <v>44</v>
      </c>
    </row>
    <row r="7181" spans="1:7" ht="15.5" hidden="1" x14ac:dyDescent="0.35">
      <c r="A7181" t="s">
        <v>187</v>
      </c>
      <c r="B7181" t="s">
        <v>353</v>
      </c>
      <c r="C7181">
        <v>91519</v>
      </c>
      <c r="D7181">
        <v>2024</v>
      </c>
      <c r="E7181">
        <v>4</v>
      </c>
      <c r="F7181">
        <v>445.87</v>
      </c>
      <c r="G7181">
        <v>44</v>
      </c>
    </row>
    <row r="7182" spans="1:7" ht="15.5" hidden="1" x14ac:dyDescent="0.35">
      <c r="A7182" t="s">
        <v>187</v>
      </c>
      <c r="B7182" t="s">
        <v>353</v>
      </c>
      <c r="C7182">
        <v>91519</v>
      </c>
      <c r="D7182">
        <v>2024</v>
      </c>
      <c r="E7182">
        <v>5</v>
      </c>
      <c r="F7182">
        <v>464.53</v>
      </c>
      <c r="G7182">
        <v>45</v>
      </c>
    </row>
    <row r="7183" spans="1:7" ht="15.5" hidden="1" x14ac:dyDescent="0.35">
      <c r="A7183" t="s">
        <v>187</v>
      </c>
      <c r="B7183" t="s">
        <v>353</v>
      </c>
      <c r="C7183">
        <v>91519</v>
      </c>
      <c r="D7183">
        <v>2024</v>
      </c>
      <c r="E7183">
        <v>6</v>
      </c>
      <c r="F7183">
        <v>220.32</v>
      </c>
      <c r="G7183">
        <v>19.350000000000001</v>
      </c>
    </row>
    <row r="7184" spans="1:7" ht="15.5" hidden="1" x14ac:dyDescent="0.35">
      <c r="A7184" t="s">
        <v>187</v>
      </c>
      <c r="B7184" t="s">
        <v>353</v>
      </c>
      <c r="C7184">
        <v>91519</v>
      </c>
      <c r="D7184">
        <v>2024</v>
      </c>
      <c r="E7184">
        <v>7</v>
      </c>
      <c r="F7184">
        <v>0</v>
      </c>
      <c r="G7184">
        <v>0</v>
      </c>
    </row>
    <row r="7185" spans="1:7" ht="15.5" hidden="1" x14ac:dyDescent="0.35">
      <c r="A7185" t="s">
        <v>187</v>
      </c>
      <c r="B7185" t="s">
        <v>353</v>
      </c>
      <c r="C7185">
        <v>91519</v>
      </c>
      <c r="D7185">
        <v>2024</v>
      </c>
      <c r="E7185">
        <v>8</v>
      </c>
      <c r="F7185">
        <v>0</v>
      </c>
      <c r="G7185">
        <v>0</v>
      </c>
    </row>
    <row r="7186" spans="1:7" ht="15.5" hidden="1" x14ac:dyDescent="0.35">
      <c r="A7186" t="s">
        <v>187</v>
      </c>
      <c r="B7186" t="s">
        <v>353</v>
      </c>
      <c r="C7186">
        <v>91519</v>
      </c>
      <c r="D7186">
        <v>2024</v>
      </c>
      <c r="E7186">
        <v>9</v>
      </c>
      <c r="F7186">
        <v>0</v>
      </c>
      <c r="G7186">
        <v>0</v>
      </c>
    </row>
    <row r="7187" spans="1:7" ht="15.5" hidden="1" x14ac:dyDescent="0.35">
      <c r="A7187" t="s">
        <v>187</v>
      </c>
      <c r="B7187" t="s">
        <v>353</v>
      </c>
      <c r="C7187">
        <v>91519</v>
      </c>
      <c r="D7187">
        <v>2024</v>
      </c>
      <c r="E7187">
        <v>10</v>
      </c>
      <c r="F7187">
        <v>0</v>
      </c>
      <c r="G7187">
        <v>0</v>
      </c>
    </row>
    <row r="7188" spans="1:7" ht="15.5" hidden="1" x14ac:dyDescent="0.35">
      <c r="A7188" t="s">
        <v>187</v>
      </c>
      <c r="B7188" t="s">
        <v>353</v>
      </c>
      <c r="C7188">
        <v>91519</v>
      </c>
      <c r="D7188">
        <v>2024</v>
      </c>
      <c r="E7188">
        <v>11</v>
      </c>
      <c r="F7188">
        <v>0</v>
      </c>
      <c r="G7188">
        <v>0</v>
      </c>
    </row>
    <row r="7189" spans="1:7" ht="15.5" hidden="1" x14ac:dyDescent="0.35">
      <c r="A7189" t="s">
        <v>187</v>
      </c>
      <c r="B7189" t="s">
        <v>353</v>
      </c>
      <c r="C7189">
        <v>91519</v>
      </c>
      <c r="D7189">
        <v>2024</v>
      </c>
      <c r="E7189">
        <v>12</v>
      </c>
      <c r="F7189">
        <v>0</v>
      </c>
      <c r="G7189">
        <v>0</v>
      </c>
    </row>
    <row r="7190" spans="1:7" ht="15.5" x14ac:dyDescent="0.35">
      <c r="A7190" t="s">
        <v>187</v>
      </c>
      <c r="B7190" t="s">
        <v>353</v>
      </c>
      <c r="C7190">
        <v>91519</v>
      </c>
      <c r="D7190">
        <v>2025</v>
      </c>
      <c r="E7190">
        <v>1</v>
      </c>
      <c r="F7190">
        <v>0</v>
      </c>
      <c r="G7190">
        <v>0</v>
      </c>
    </row>
    <row r="7191" spans="1:7" ht="15.5" x14ac:dyDescent="0.35">
      <c r="A7191" t="s">
        <v>187</v>
      </c>
      <c r="B7191" t="s">
        <v>353</v>
      </c>
      <c r="C7191">
        <v>91519</v>
      </c>
      <c r="D7191">
        <v>2025</v>
      </c>
      <c r="E7191">
        <v>2</v>
      </c>
      <c r="F7191">
        <v>0</v>
      </c>
      <c r="G7191">
        <v>0</v>
      </c>
    </row>
    <row r="7192" spans="1:7" ht="15.5" x14ac:dyDescent="0.35">
      <c r="A7192" t="s">
        <v>187</v>
      </c>
      <c r="B7192" t="s">
        <v>353</v>
      </c>
      <c r="C7192">
        <v>91519</v>
      </c>
      <c r="D7192">
        <v>2025</v>
      </c>
      <c r="E7192">
        <v>3</v>
      </c>
      <c r="F7192">
        <v>0</v>
      </c>
      <c r="G7192">
        <v>0</v>
      </c>
    </row>
    <row r="7193" spans="1:7" ht="15.5" x14ac:dyDescent="0.35">
      <c r="A7193" t="s">
        <v>187</v>
      </c>
      <c r="B7193" t="s">
        <v>353</v>
      </c>
      <c r="C7193">
        <v>91519</v>
      </c>
      <c r="D7193">
        <v>2025</v>
      </c>
      <c r="E7193">
        <v>4</v>
      </c>
      <c r="F7193">
        <v>0</v>
      </c>
      <c r="G7193">
        <v>0</v>
      </c>
    </row>
    <row r="7194" spans="1:7" ht="15.5" x14ac:dyDescent="0.35">
      <c r="A7194" t="s">
        <v>187</v>
      </c>
      <c r="B7194" t="s">
        <v>353</v>
      </c>
      <c r="C7194">
        <v>91519</v>
      </c>
      <c r="D7194">
        <v>2025</v>
      </c>
      <c r="E7194">
        <v>5</v>
      </c>
      <c r="F7194">
        <v>0</v>
      </c>
      <c r="G7194">
        <v>0</v>
      </c>
    </row>
    <row r="7195" spans="1:7" ht="15.5" x14ac:dyDescent="0.35">
      <c r="A7195" t="s">
        <v>187</v>
      </c>
      <c r="B7195" t="s">
        <v>353</v>
      </c>
      <c r="C7195">
        <v>91519</v>
      </c>
      <c r="D7195">
        <v>2025</v>
      </c>
      <c r="E7195">
        <v>6</v>
      </c>
      <c r="F7195">
        <v>0</v>
      </c>
      <c r="G7195">
        <v>0</v>
      </c>
    </row>
    <row r="7196" spans="1:7" ht="15.5" x14ac:dyDescent="0.35">
      <c r="A7196" t="s">
        <v>187</v>
      </c>
      <c r="B7196" t="s">
        <v>353</v>
      </c>
      <c r="C7196">
        <v>91519</v>
      </c>
      <c r="D7196">
        <v>2025</v>
      </c>
      <c r="E7196">
        <v>7</v>
      </c>
      <c r="F7196">
        <v>0</v>
      </c>
      <c r="G7196">
        <v>0</v>
      </c>
    </row>
    <row r="7197" spans="1:7" ht="15.5" x14ac:dyDescent="0.35">
      <c r="A7197" t="s">
        <v>187</v>
      </c>
      <c r="B7197" t="s">
        <v>353</v>
      </c>
      <c r="C7197">
        <v>91519</v>
      </c>
      <c r="D7197">
        <v>2025</v>
      </c>
      <c r="E7197">
        <v>8</v>
      </c>
      <c r="F7197">
        <v>0</v>
      </c>
      <c r="G7197">
        <v>0</v>
      </c>
    </row>
    <row r="7198" spans="1:7" ht="15.5" x14ac:dyDescent="0.35">
      <c r="A7198" t="s">
        <v>187</v>
      </c>
      <c r="B7198" t="s">
        <v>353</v>
      </c>
      <c r="C7198">
        <v>91519</v>
      </c>
      <c r="D7198">
        <v>2025</v>
      </c>
      <c r="E7198">
        <v>9</v>
      </c>
      <c r="F7198">
        <v>0</v>
      </c>
      <c r="G7198">
        <v>0</v>
      </c>
    </row>
    <row r="7199" spans="1:7" ht="15.5" x14ac:dyDescent="0.35">
      <c r="A7199" t="s">
        <v>187</v>
      </c>
      <c r="B7199" t="s">
        <v>353</v>
      </c>
      <c r="C7199">
        <v>91519</v>
      </c>
      <c r="D7199">
        <v>2025</v>
      </c>
      <c r="E7199">
        <v>10</v>
      </c>
      <c r="F7199">
        <v>0</v>
      </c>
      <c r="G7199">
        <v>0</v>
      </c>
    </row>
    <row r="7200" spans="1:7" ht="15.5" x14ac:dyDescent="0.35">
      <c r="A7200" t="s">
        <v>187</v>
      </c>
      <c r="B7200" t="s">
        <v>353</v>
      </c>
      <c r="C7200">
        <v>91519</v>
      </c>
      <c r="D7200">
        <v>2025</v>
      </c>
      <c r="E7200">
        <v>11</v>
      </c>
      <c r="F7200">
        <v>0</v>
      </c>
      <c r="G7200">
        <v>0</v>
      </c>
    </row>
    <row r="7201" spans="1:7" ht="15.5" hidden="1" x14ac:dyDescent="0.35">
      <c r="A7201" t="s">
        <v>187</v>
      </c>
      <c r="B7201" t="s">
        <v>353</v>
      </c>
      <c r="C7201">
        <v>91520</v>
      </c>
      <c r="D7201">
        <v>2019</v>
      </c>
      <c r="E7201">
        <v>5</v>
      </c>
      <c r="F7201">
        <v>234.68</v>
      </c>
      <c r="G7201">
        <v>28.89</v>
      </c>
    </row>
    <row r="7202" spans="1:7" ht="15.5" hidden="1" x14ac:dyDescent="0.35">
      <c r="A7202" t="s">
        <v>187</v>
      </c>
      <c r="B7202" t="s">
        <v>353</v>
      </c>
      <c r="C7202">
        <v>91520</v>
      </c>
      <c r="D7202">
        <v>2019</v>
      </c>
      <c r="E7202">
        <v>6</v>
      </c>
      <c r="F7202">
        <v>293.36</v>
      </c>
      <c r="G7202">
        <v>36.11</v>
      </c>
    </row>
    <row r="7203" spans="1:7" ht="15.5" hidden="1" x14ac:dyDescent="0.35">
      <c r="A7203" t="s">
        <v>187</v>
      </c>
      <c r="B7203" t="s">
        <v>353</v>
      </c>
      <c r="C7203">
        <v>91520</v>
      </c>
      <c r="D7203">
        <v>2019</v>
      </c>
      <c r="E7203">
        <v>7</v>
      </c>
      <c r="F7203">
        <v>427.24</v>
      </c>
      <c r="G7203">
        <v>50</v>
      </c>
    </row>
    <row r="7204" spans="1:7" ht="15.5" hidden="1" x14ac:dyDescent="0.35">
      <c r="A7204" t="s">
        <v>187</v>
      </c>
      <c r="B7204" t="s">
        <v>353</v>
      </c>
      <c r="C7204">
        <v>91520</v>
      </c>
      <c r="D7204">
        <v>2019</v>
      </c>
      <c r="E7204">
        <v>8</v>
      </c>
      <c r="F7204">
        <v>302.44</v>
      </c>
      <c r="G7204">
        <v>30</v>
      </c>
    </row>
    <row r="7205" spans="1:7" ht="15.5" hidden="1" x14ac:dyDescent="0.35">
      <c r="A7205" t="s">
        <v>187</v>
      </c>
      <c r="B7205" t="s">
        <v>353</v>
      </c>
      <c r="C7205">
        <v>91520</v>
      </c>
      <c r="D7205">
        <v>2019</v>
      </c>
      <c r="E7205">
        <v>9</v>
      </c>
      <c r="F7205">
        <v>424.18</v>
      </c>
      <c r="G7205">
        <v>40</v>
      </c>
    </row>
    <row r="7206" spans="1:7" ht="15.5" hidden="1" x14ac:dyDescent="0.35">
      <c r="A7206" t="s">
        <v>187</v>
      </c>
      <c r="B7206" t="s">
        <v>353</v>
      </c>
      <c r="C7206">
        <v>91520</v>
      </c>
      <c r="D7206">
        <v>2019</v>
      </c>
      <c r="E7206">
        <v>10</v>
      </c>
      <c r="F7206">
        <v>415.62</v>
      </c>
      <c r="G7206">
        <v>47</v>
      </c>
    </row>
    <row r="7207" spans="1:7" ht="15.5" hidden="1" x14ac:dyDescent="0.35">
      <c r="A7207" t="s">
        <v>187</v>
      </c>
      <c r="B7207" t="s">
        <v>353</v>
      </c>
      <c r="C7207">
        <v>91520</v>
      </c>
      <c r="D7207">
        <v>2019</v>
      </c>
      <c r="E7207">
        <v>11</v>
      </c>
      <c r="F7207">
        <v>428.88</v>
      </c>
      <c r="G7207">
        <v>42</v>
      </c>
    </row>
    <row r="7208" spans="1:7" ht="15.5" hidden="1" x14ac:dyDescent="0.35">
      <c r="A7208" t="s">
        <v>187</v>
      </c>
      <c r="B7208" t="s">
        <v>353</v>
      </c>
      <c r="C7208">
        <v>91520</v>
      </c>
      <c r="D7208">
        <v>2019</v>
      </c>
      <c r="E7208">
        <v>12</v>
      </c>
      <c r="F7208">
        <v>448.62</v>
      </c>
      <c r="G7208">
        <v>42</v>
      </c>
    </row>
    <row r="7209" spans="1:7" ht="15.5" hidden="1" x14ac:dyDescent="0.35">
      <c r="A7209" t="s">
        <v>187</v>
      </c>
      <c r="B7209" t="s">
        <v>353</v>
      </c>
      <c r="C7209">
        <v>91520</v>
      </c>
      <c r="D7209">
        <v>2020</v>
      </c>
      <c r="E7209">
        <v>1</v>
      </c>
      <c r="F7209">
        <v>398.78</v>
      </c>
      <c r="G7209">
        <v>42.37</v>
      </c>
    </row>
    <row r="7210" spans="1:7" ht="15.5" hidden="1" x14ac:dyDescent="0.35">
      <c r="A7210" t="s">
        <v>187</v>
      </c>
      <c r="B7210" t="s">
        <v>353</v>
      </c>
      <c r="C7210">
        <v>91520</v>
      </c>
      <c r="D7210">
        <v>2020</v>
      </c>
      <c r="E7210">
        <v>2</v>
      </c>
      <c r="F7210">
        <v>373.05</v>
      </c>
      <c r="G7210">
        <v>39.630000000000003</v>
      </c>
    </row>
    <row r="7211" spans="1:7" ht="15.5" hidden="1" x14ac:dyDescent="0.35">
      <c r="A7211" t="s">
        <v>187</v>
      </c>
      <c r="B7211" t="s">
        <v>353</v>
      </c>
      <c r="C7211">
        <v>91520</v>
      </c>
      <c r="D7211">
        <v>2020</v>
      </c>
      <c r="E7211">
        <v>3</v>
      </c>
      <c r="F7211">
        <v>190.68</v>
      </c>
      <c r="G7211">
        <v>23</v>
      </c>
    </row>
    <row r="7212" spans="1:7" ht="15.5" hidden="1" x14ac:dyDescent="0.35">
      <c r="A7212" t="s">
        <v>187</v>
      </c>
      <c r="B7212" t="s">
        <v>353</v>
      </c>
      <c r="C7212">
        <v>91520</v>
      </c>
      <c r="D7212">
        <v>2020</v>
      </c>
      <c r="E7212">
        <v>4</v>
      </c>
      <c r="F7212">
        <v>0</v>
      </c>
      <c r="G7212">
        <v>0</v>
      </c>
    </row>
    <row r="7213" spans="1:7" ht="15.5" hidden="1" x14ac:dyDescent="0.35">
      <c r="A7213" t="s">
        <v>187</v>
      </c>
      <c r="B7213" t="s">
        <v>353</v>
      </c>
      <c r="C7213">
        <v>91520</v>
      </c>
      <c r="D7213">
        <v>2020</v>
      </c>
      <c r="E7213">
        <v>5</v>
      </c>
      <c r="F7213">
        <v>0</v>
      </c>
      <c r="G7213">
        <v>0</v>
      </c>
    </row>
    <row r="7214" spans="1:7" ht="15.5" hidden="1" x14ac:dyDescent="0.35">
      <c r="A7214" t="s">
        <v>187</v>
      </c>
      <c r="B7214" t="s">
        <v>353</v>
      </c>
      <c r="C7214">
        <v>91520</v>
      </c>
      <c r="D7214">
        <v>2020</v>
      </c>
      <c r="E7214">
        <v>6</v>
      </c>
      <c r="F7214">
        <v>0</v>
      </c>
      <c r="G7214">
        <v>0</v>
      </c>
    </row>
    <row r="7215" spans="1:7" ht="15.5" hidden="1" x14ac:dyDescent="0.35">
      <c r="A7215" t="s">
        <v>187</v>
      </c>
      <c r="B7215" t="s">
        <v>353</v>
      </c>
      <c r="C7215">
        <v>91520</v>
      </c>
      <c r="D7215">
        <v>2020</v>
      </c>
      <c r="E7215">
        <v>7</v>
      </c>
      <c r="F7215">
        <v>39.97</v>
      </c>
      <c r="G7215">
        <v>7</v>
      </c>
    </row>
    <row r="7216" spans="1:7" ht="15.5" hidden="1" x14ac:dyDescent="0.35">
      <c r="A7216" t="s">
        <v>187</v>
      </c>
      <c r="B7216" t="s">
        <v>353</v>
      </c>
      <c r="C7216">
        <v>91520</v>
      </c>
      <c r="D7216">
        <v>2020</v>
      </c>
      <c r="E7216">
        <v>8</v>
      </c>
      <c r="F7216">
        <v>141.47</v>
      </c>
      <c r="G7216">
        <v>18</v>
      </c>
    </row>
    <row r="7217" spans="1:7" ht="15.5" hidden="1" x14ac:dyDescent="0.35">
      <c r="A7217" t="s">
        <v>187</v>
      </c>
      <c r="B7217" t="s">
        <v>353</v>
      </c>
      <c r="C7217">
        <v>91520</v>
      </c>
      <c r="D7217">
        <v>2020</v>
      </c>
      <c r="E7217">
        <v>9</v>
      </c>
      <c r="F7217">
        <v>103.58</v>
      </c>
      <c r="G7217">
        <v>16</v>
      </c>
    </row>
    <row r="7218" spans="1:7" ht="15.5" hidden="1" x14ac:dyDescent="0.35">
      <c r="A7218" t="s">
        <v>187</v>
      </c>
      <c r="B7218" t="s">
        <v>353</v>
      </c>
      <c r="C7218">
        <v>91520</v>
      </c>
      <c r="D7218">
        <v>2020</v>
      </c>
      <c r="E7218">
        <v>10</v>
      </c>
      <c r="F7218">
        <v>124.05</v>
      </c>
      <c r="G7218">
        <v>22</v>
      </c>
    </row>
    <row r="7219" spans="1:7" ht="15.5" hidden="1" x14ac:dyDescent="0.35">
      <c r="A7219" t="s">
        <v>187</v>
      </c>
      <c r="B7219" t="s">
        <v>353</v>
      </c>
      <c r="C7219">
        <v>91520</v>
      </c>
      <c r="D7219">
        <v>2020</v>
      </c>
      <c r="E7219">
        <v>11</v>
      </c>
      <c r="F7219">
        <v>180.58</v>
      </c>
      <c r="G7219">
        <v>36</v>
      </c>
    </row>
    <row r="7220" spans="1:7" ht="15.5" hidden="1" x14ac:dyDescent="0.35">
      <c r="A7220" t="s">
        <v>187</v>
      </c>
      <c r="B7220" t="s">
        <v>353</v>
      </c>
      <c r="C7220">
        <v>91520</v>
      </c>
      <c r="D7220">
        <v>2020</v>
      </c>
      <c r="E7220">
        <v>12</v>
      </c>
      <c r="F7220">
        <v>233.55</v>
      </c>
      <c r="G7220">
        <v>42</v>
      </c>
    </row>
    <row r="7221" spans="1:7" ht="15.5" hidden="1" x14ac:dyDescent="0.35">
      <c r="A7221" t="s">
        <v>187</v>
      </c>
      <c r="B7221" t="s">
        <v>353</v>
      </c>
      <c r="C7221">
        <v>91520</v>
      </c>
      <c r="D7221">
        <v>2021</v>
      </c>
      <c r="E7221">
        <v>1</v>
      </c>
      <c r="F7221">
        <v>196.09</v>
      </c>
      <c r="G7221">
        <v>35</v>
      </c>
    </row>
    <row r="7222" spans="1:7" ht="15.5" hidden="1" x14ac:dyDescent="0.35">
      <c r="A7222" t="s">
        <v>187</v>
      </c>
      <c r="B7222" t="s">
        <v>353</v>
      </c>
      <c r="C7222">
        <v>91520</v>
      </c>
      <c r="D7222">
        <v>2021</v>
      </c>
      <c r="E7222">
        <v>2</v>
      </c>
      <c r="F7222">
        <v>29.98</v>
      </c>
      <c r="G7222">
        <v>10</v>
      </c>
    </row>
    <row r="7223" spans="1:7" ht="15.5" hidden="1" x14ac:dyDescent="0.35">
      <c r="A7223" t="s">
        <v>187</v>
      </c>
      <c r="B7223" t="s">
        <v>353</v>
      </c>
      <c r="C7223">
        <v>91520</v>
      </c>
      <c r="D7223">
        <v>2021</v>
      </c>
      <c r="E7223">
        <v>3</v>
      </c>
      <c r="F7223">
        <v>153.30000000000001</v>
      </c>
      <c r="G7223">
        <v>32</v>
      </c>
    </row>
    <row r="7224" spans="1:7" ht="15.5" hidden="1" x14ac:dyDescent="0.35">
      <c r="A7224" t="s">
        <v>187</v>
      </c>
      <c r="B7224" t="s">
        <v>353</v>
      </c>
      <c r="C7224">
        <v>91520</v>
      </c>
      <c r="D7224">
        <v>2021</v>
      </c>
      <c r="E7224">
        <v>4</v>
      </c>
      <c r="F7224">
        <v>84.4</v>
      </c>
      <c r="G7224">
        <v>24</v>
      </c>
    </row>
    <row r="7225" spans="1:7" ht="15.5" hidden="1" x14ac:dyDescent="0.35">
      <c r="A7225" t="s">
        <v>187</v>
      </c>
      <c r="B7225" t="s">
        <v>353</v>
      </c>
      <c r="C7225">
        <v>91520</v>
      </c>
      <c r="D7225">
        <v>2021</v>
      </c>
      <c r="E7225">
        <v>5</v>
      </c>
      <c r="F7225">
        <v>155.97999999999999</v>
      </c>
      <c r="G7225">
        <v>33.54</v>
      </c>
    </row>
    <row r="7226" spans="1:7" ht="15.5" hidden="1" x14ac:dyDescent="0.35">
      <c r="A7226" t="s">
        <v>187</v>
      </c>
      <c r="B7226" t="s">
        <v>353</v>
      </c>
      <c r="C7226">
        <v>91520</v>
      </c>
      <c r="D7226">
        <v>2021</v>
      </c>
      <c r="E7226">
        <v>6</v>
      </c>
      <c r="F7226">
        <v>150.94</v>
      </c>
      <c r="G7226">
        <v>32.46</v>
      </c>
    </row>
    <row r="7227" spans="1:7" ht="15.5" hidden="1" x14ac:dyDescent="0.35">
      <c r="A7227" t="s">
        <v>187</v>
      </c>
      <c r="B7227" t="s">
        <v>353</v>
      </c>
      <c r="C7227">
        <v>91520</v>
      </c>
      <c r="D7227">
        <v>2021</v>
      </c>
      <c r="E7227">
        <v>7</v>
      </c>
      <c r="F7227">
        <v>246.83</v>
      </c>
      <c r="G7227">
        <v>37</v>
      </c>
    </row>
    <row r="7228" spans="1:7" ht="15.5" hidden="1" x14ac:dyDescent="0.35">
      <c r="A7228" t="s">
        <v>187</v>
      </c>
      <c r="B7228" t="s">
        <v>353</v>
      </c>
      <c r="C7228">
        <v>91520</v>
      </c>
      <c r="D7228">
        <v>2021</v>
      </c>
      <c r="E7228">
        <v>8</v>
      </c>
      <c r="F7228">
        <v>322.75</v>
      </c>
      <c r="G7228">
        <v>43</v>
      </c>
    </row>
    <row r="7229" spans="1:7" ht="15.5" hidden="1" x14ac:dyDescent="0.35">
      <c r="A7229" t="s">
        <v>187</v>
      </c>
      <c r="B7229" t="s">
        <v>353</v>
      </c>
      <c r="C7229">
        <v>91520</v>
      </c>
      <c r="D7229">
        <v>2021</v>
      </c>
      <c r="E7229">
        <v>9</v>
      </c>
      <c r="F7229">
        <v>252.57</v>
      </c>
      <c r="G7229">
        <v>39</v>
      </c>
    </row>
    <row r="7230" spans="1:7" ht="15.5" hidden="1" x14ac:dyDescent="0.35">
      <c r="A7230" t="s">
        <v>187</v>
      </c>
      <c r="B7230" t="s">
        <v>353</v>
      </c>
      <c r="C7230">
        <v>91520</v>
      </c>
      <c r="D7230">
        <v>2021</v>
      </c>
      <c r="E7230">
        <v>10</v>
      </c>
      <c r="F7230">
        <v>271.60000000000002</v>
      </c>
      <c r="G7230">
        <v>57</v>
      </c>
    </row>
    <row r="7231" spans="1:7" ht="15.5" hidden="1" x14ac:dyDescent="0.35">
      <c r="A7231" t="s">
        <v>187</v>
      </c>
      <c r="B7231" t="s">
        <v>353</v>
      </c>
      <c r="C7231">
        <v>91520</v>
      </c>
      <c r="D7231">
        <v>2021</v>
      </c>
      <c r="E7231">
        <v>11</v>
      </c>
      <c r="F7231">
        <v>390.45</v>
      </c>
      <c r="G7231">
        <v>37</v>
      </c>
    </row>
    <row r="7232" spans="1:7" ht="15.5" hidden="1" x14ac:dyDescent="0.35">
      <c r="A7232" t="s">
        <v>187</v>
      </c>
      <c r="B7232" t="s">
        <v>353</v>
      </c>
      <c r="C7232">
        <v>91520</v>
      </c>
      <c r="D7232">
        <v>2021</v>
      </c>
      <c r="E7232">
        <v>12</v>
      </c>
      <c r="F7232">
        <v>339.75</v>
      </c>
      <c r="G7232">
        <v>57</v>
      </c>
    </row>
    <row r="7233" spans="1:7" ht="15.5" hidden="1" x14ac:dyDescent="0.35">
      <c r="A7233" t="s">
        <v>187</v>
      </c>
      <c r="B7233" t="s">
        <v>353</v>
      </c>
      <c r="C7233">
        <v>91520</v>
      </c>
      <c r="D7233">
        <v>2022</v>
      </c>
      <c r="E7233">
        <v>1</v>
      </c>
      <c r="F7233">
        <v>388.86</v>
      </c>
      <c r="G7233">
        <v>46</v>
      </c>
    </row>
    <row r="7234" spans="1:7" ht="15.5" hidden="1" x14ac:dyDescent="0.35">
      <c r="A7234" t="s">
        <v>187</v>
      </c>
      <c r="B7234" t="s">
        <v>353</v>
      </c>
      <c r="C7234">
        <v>91520</v>
      </c>
      <c r="D7234">
        <v>2022</v>
      </c>
      <c r="E7234">
        <v>2</v>
      </c>
      <c r="F7234">
        <v>326</v>
      </c>
      <c r="G7234">
        <v>38</v>
      </c>
    </row>
    <row r="7235" spans="1:7" ht="15.5" hidden="1" x14ac:dyDescent="0.35">
      <c r="A7235" t="s">
        <v>187</v>
      </c>
      <c r="B7235" t="s">
        <v>353</v>
      </c>
      <c r="C7235">
        <v>91520</v>
      </c>
      <c r="D7235">
        <v>2022</v>
      </c>
      <c r="E7235">
        <v>3</v>
      </c>
      <c r="F7235">
        <v>400.1</v>
      </c>
      <c r="G7235">
        <v>42</v>
      </c>
    </row>
    <row r="7236" spans="1:7" ht="15.5" hidden="1" x14ac:dyDescent="0.35">
      <c r="A7236" t="s">
        <v>187</v>
      </c>
      <c r="B7236" t="s">
        <v>353</v>
      </c>
      <c r="C7236">
        <v>91520</v>
      </c>
      <c r="D7236">
        <v>2022</v>
      </c>
      <c r="E7236">
        <v>4</v>
      </c>
      <c r="F7236">
        <v>329.62</v>
      </c>
      <c r="G7236">
        <v>37</v>
      </c>
    </row>
    <row r="7237" spans="1:7" ht="15.5" hidden="1" x14ac:dyDescent="0.35">
      <c r="A7237" t="s">
        <v>187</v>
      </c>
      <c r="B7237" t="s">
        <v>353</v>
      </c>
      <c r="C7237">
        <v>91520</v>
      </c>
      <c r="D7237">
        <v>2022</v>
      </c>
      <c r="E7237">
        <v>5</v>
      </c>
      <c r="F7237">
        <v>357.55</v>
      </c>
      <c r="G7237">
        <v>31</v>
      </c>
    </row>
    <row r="7238" spans="1:7" ht="15.5" hidden="1" x14ac:dyDescent="0.35">
      <c r="A7238" t="s">
        <v>187</v>
      </c>
      <c r="B7238" t="s">
        <v>353</v>
      </c>
      <c r="C7238">
        <v>91520</v>
      </c>
      <c r="D7238">
        <v>2022</v>
      </c>
      <c r="E7238">
        <v>6</v>
      </c>
      <c r="F7238">
        <v>345.63</v>
      </c>
      <c r="G7238">
        <v>30</v>
      </c>
    </row>
    <row r="7239" spans="1:7" ht="15.5" hidden="1" x14ac:dyDescent="0.35">
      <c r="A7239" t="s">
        <v>187</v>
      </c>
      <c r="B7239" t="s">
        <v>353</v>
      </c>
      <c r="C7239">
        <v>91520</v>
      </c>
      <c r="D7239">
        <v>2022</v>
      </c>
      <c r="E7239">
        <v>7</v>
      </c>
      <c r="F7239">
        <v>416.39</v>
      </c>
      <c r="G7239">
        <v>37</v>
      </c>
    </row>
    <row r="7240" spans="1:7" ht="15.5" hidden="1" x14ac:dyDescent="0.35">
      <c r="A7240" t="s">
        <v>187</v>
      </c>
      <c r="B7240" t="s">
        <v>353</v>
      </c>
      <c r="C7240">
        <v>91520</v>
      </c>
      <c r="D7240">
        <v>2022</v>
      </c>
      <c r="E7240">
        <v>8</v>
      </c>
      <c r="F7240">
        <v>359.37</v>
      </c>
      <c r="G7240">
        <v>31</v>
      </c>
    </row>
    <row r="7241" spans="1:7" ht="15.5" hidden="1" x14ac:dyDescent="0.35">
      <c r="A7241" t="s">
        <v>187</v>
      </c>
      <c r="B7241" t="s">
        <v>353</v>
      </c>
      <c r="C7241">
        <v>91520</v>
      </c>
      <c r="D7241">
        <v>2022</v>
      </c>
      <c r="E7241">
        <v>9</v>
      </c>
      <c r="F7241">
        <v>218.45</v>
      </c>
      <c r="G7241">
        <v>23</v>
      </c>
    </row>
    <row r="7242" spans="1:7" ht="15.5" hidden="1" x14ac:dyDescent="0.35">
      <c r="A7242" t="s">
        <v>187</v>
      </c>
      <c r="B7242" t="s">
        <v>353</v>
      </c>
      <c r="C7242">
        <v>91520</v>
      </c>
      <c r="D7242">
        <v>2022</v>
      </c>
      <c r="E7242">
        <v>10</v>
      </c>
      <c r="F7242">
        <v>330.06</v>
      </c>
      <c r="G7242">
        <v>32</v>
      </c>
    </row>
    <row r="7243" spans="1:7" ht="15.5" hidden="1" x14ac:dyDescent="0.35">
      <c r="A7243" t="s">
        <v>187</v>
      </c>
      <c r="B7243" t="s">
        <v>353</v>
      </c>
      <c r="C7243">
        <v>91520</v>
      </c>
      <c r="D7243">
        <v>2022</v>
      </c>
      <c r="E7243">
        <v>11</v>
      </c>
      <c r="F7243">
        <v>408.99</v>
      </c>
      <c r="G7243">
        <v>35</v>
      </c>
    </row>
    <row r="7244" spans="1:7" ht="15.5" hidden="1" x14ac:dyDescent="0.35">
      <c r="A7244" t="s">
        <v>187</v>
      </c>
      <c r="B7244" t="s">
        <v>353</v>
      </c>
      <c r="C7244">
        <v>91520</v>
      </c>
      <c r="D7244">
        <v>2022</v>
      </c>
      <c r="E7244">
        <v>12</v>
      </c>
      <c r="F7244">
        <v>363.5</v>
      </c>
      <c r="G7244">
        <v>34</v>
      </c>
    </row>
    <row r="7245" spans="1:7" ht="15.5" hidden="1" x14ac:dyDescent="0.35">
      <c r="A7245" t="s">
        <v>187</v>
      </c>
      <c r="B7245" t="s">
        <v>353</v>
      </c>
      <c r="C7245">
        <v>91520</v>
      </c>
      <c r="D7245">
        <v>2023</v>
      </c>
      <c r="E7245">
        <v>1</v>
      </c>
      <c r="F7245">
        <v>416.05</v>
      </c>
      <c r="G7245">
        <v>46</v>
      </c>
    </row>
    <row r="7246" spans="1:7" ht="15.5" hidden="1" x14ac:dyDescent="0.35">
      <c r="A7246" t="s">
        <v>187</v>
      </c>
      <c r="B7246" t="s">
        <v>353</v>
      </c>
      <c r="C7246">
        <v>91520</v>
      </c>
      <c r="D7246">
        <v>2023</v>
      </c>
      <c r="E7246">
        <v>2</v>
      </c>
      <c r="F7246">
        <v>78.760000000000005</v>
      </c>
      <c r="G7246">
        <v>7</v>
      </c>
    </row>
    <row r="7247" spans="1:7" ht="15.5" hidden="1" x14ac:dyDescent="0.35">
      <c r="A7247" t="s">
        <v>187</v>
      </c>
      <c r="B7247" t="s">
        <v>353</v>
      </c>
      <c r="C7247">
        <v>91520</v>
      </c>
      <c r="D7247">
        <v>2023</v>
      </c>
      <c r="E7247">
        <v>3</v>
      </c>
      <c r="F7247">
        <v>0.11</v>
      </c>
      <c r="G7247">
        <v>0.01</v>
      </c>
    </row>
    <row r="7248" spans="1:7" ht="15.5" hidden="1" x14ac:dyDescent="0.35">
      <c r="A7248" t="s">
        <v>187</v>
      </c>
      <c r="B7248" t="s">
        <v>353</v>
      </c>
      <c r="C7248">
        <v>91520</v>
      </c>
      <c r="D7248">
        <v>2023</v>
      </c>
      <c r="E7248">
        <v>4</v>
      </c>
      <c r="F7248">
        <v>0</v>
      </c>
      <c r="G7248">
        <v>0</v>
      </c>
    </row>
    <row r="7249" spans="1:7" ht="15.5" hidden="1" x14ac:dyDescent="0.35">
      <c r="A7249" t="s">
        <v>187</v>
      </c>
      <c r="B7249" t="s">
        <v>353</v>
      </c>
      <c r="C7249">
        <v>91520</v>
      </c>
      <c r="D7249">
        <v>2023</v>
      </c>
      <c r="E7249">
        <v>5</v>
      </c>
      <c r="F7249">
        <v>0</v>
      </c>
      <c r="G7249">
        <v>0</v>
      </c>
    </row>
    <row r="7250" spans="1:7" ht="15.5" hidden="1" x14ac:dyDescent="0.35">
      <c r="A7250" t="s">
        <v>187</v>
      </c>
      <c r="B7250" t="s">
        <v>353</v>
      </c>
      <c r="C7250">
        <v>91520</v>
      </c>
      <c r="D7250">
        <v>2023</v>
      </c>
      <c r="E7250">
        <v>6</v>
      </c>
      <c r="F7250">
        <v>0</v>
      </c>
      <c r="G7250">
        <v>0</v>
      </c>
    </row>
    <row r="7251" spans="1:7" ht="15.5" hidden="1" x14ac:dyDescent="0.35">
      <c r="A7251" t="s">
        <v>187</v>
      </c>
      <c r="B7251" t="s">
        <v>353</v>
      </c>
      <c r="C7251">
        <v>91520</v>
      </c>
      <c r="D7251">
        <v>2023</v>
      </c>
      <c r="E7251">
        <v>7</v>
      </c>
      <c r="F7251">
        <v>0</v>
      </c>
      <c r="G7251">
        <v>0</v>
      </c>
    </row>
    <row r="7252" spans="1:7" ht="15.5" hidden="1" x14ac:dyDescent="0.35">
      <c r="A7252" t="s">
        <v>187</v>
      </c>
      <c r="B7252" t="s">
        <v>353</v>
      </c>
      <c r="C7252">
        <v>91520</v>
      </c>
      <c r="D7252">
        <v>2023</v>
      </c>
      <c r="E7252">
        <v>8</v>
      </c>
      <c r="F7252">
        <v>0</v>
      </c>
      <c r="G7252">
        <v>0</v>
      </c>
    </row>
    <row r="7253" spans="1:7" ht="15.5" hidden="1" x14ac:dyDescent="0.35">
      <c r="A7253" t="s">
        <v>187</v>
      </c>
      <c r="B7253" t="s">
        <v>353</v>
      </c>
      <c r="C7253">
        <v>91520</v>
      </c>
      <c r="D7253">
        <v>2023</v>
      </c>
      <c r="E7253">
        <v>9</v>
      </c>
      <c r="F7253">
        <v>410.55</v>
      </c>
      <c r="G7253">
        <v>44.01</v>
      </c>
    </row>
    <row r="7254" spans="1:7" ht="15.5" hidden="1" x14ac:dyDescent="0.35">
      <c r="A7254" t="s">
        <v>187</v>
      </c>
      <c r="B7254" t="s">
        <v>353</v>
      </c>
      <c r="C7254">
        <v>91520</v>
      </c>
      <c r="D7254">
        <v>2023</v>
      </c>
      <c r="E7254">
        <v>10</v>
      </c>
      <c r="F7254">
        <v>458.78</v>
      </c>
      <c r="G7254">
        <v>43</v>
      </c>
    </row>
    <row r="7255" spans="1:7" ht="15.5" hidden="1" x14ac:dyDescent="0.35">
      <c r="A7255" t="s">
        <v>187</v>
      </c>
      <c r="B7255" t="s">
        <v>353</v>
      </c>
      <c r="C7255">
        <v>91520</v>
      </c>
      <c r="D7255">
        <v>2023</v>
      </c>
      <c r="E7255">
        <v>11</v>
      </c>
      <c r="F7255">
        <v>466.67</v>
      </c>
      <c r="G7255">
        <v>46</v>
      </c>
    </row>
    <row r="7256" spans="1:7" ht="15.5" hidden="1" x14ac:dyDescent="0.35">
      <c r="A7256" t="s">
        <v>187</v>
      </c>
      <c r="B7256" t="s">
        <v>353</v>
      </c>
      <c r="C7256">
        <v>91520</v>
      </c>
      <c r="D7256">
        <v>2023</v>
      </c>
      <c r="E7256">
        <v>12</v>
      </c>
      <c r="F7256">
        <v>414.05</v>
      </c>
      <c r="G7256">
        <v>39</v>
      </c>
    </row>
    <row r="7257" spans="1:7" ht="15.5" hidden="1" x14ac:dyDescent="0.35">
      <c r="A7257" t="s">
        <v>187</v>
      </c>
      <c r="B7257" t="s">
        <v>353</v>
      </c>
      <c r="C7257">
        <v>91520</v>
      </c>
      <c r="D7257">
        <v>2024</v>
      </c>
      <c r="E7257">
        <v>1</v>
      </c>
      <c r="F7257">
        <v>362.43</v>
      </c>
      <c r="G7257">
        <v>40</v>
      </c>
    </row>
    <row r="7258" spans="1:7" ht="15.5" hidden="1" x14ac:dyDescent="0.35">
      <c r="A7258" t="s">
        <v>187</v>
      </c>
      <c r="B7258" t="s">
        <v>353</v>
      </c>
      <c r="C7258">
        <v>91520</v>
      </c>
      <c r="D7258">
        <v>2024</v>
      </c>
      <c r="E7258">
        <v>2</v>
      </c>
      <c r="F7258">
        <v>472.94</v>
      </c>
      <c r="G7258">
        <v>48</v>
      </c>
    </row>
    <row r="7259" spans="1:7" ht="15.5" hidden="1" x14ac:dyDescent="0.35">
      <c r="A7259" t="s">
        <v>187</v>
      </c>
      <c r="B7259" t="s">
        <v>353</v>
      </c>
      <c r="C7259">
        <v>91520</v>
      </c>
      <c r="D7259">
        <v>2024</v>
      </c>
      <c r="E7259">
        <v>3</v>
      </c>
      <c r="F7259">
        <v>424.66</v>
      </c>
      <c r="G7259">
        <v>42</v>
      </c>
    </row>
    <row r="7260" spans="1:7" ht="15.5" hidden="1" x14ac:dyDescent="0.35">
      <c r="A7260" t="s">
        <v>187</v>
      </c>
      <c r="B7260" t="s">
        <v>353</v>
      </c>
      <c r="C7260">
        <v>91520</v>
      </c>
      <c r="D7260">
        <v>2024</v>
      </c>
      <c r="E7260">
        <v>4</v>
      </c>
      <c r="F7260">
        <v>86.84</v>
      </c>
      <c r="G7260">
        <v>8.83</v>
      </c>
    </row>
    <row r="7261" spans="1:7" ht="15.5" hidden="1" x14ac:dyDescent="0.35">
      <c r="A7261" t="s">
        <v>187</v>
      </c>
      <c r="B7261" t="s">
        <v>353</v>
      </c>
      <c r="C7261">
        <v>91520</v>
      </c>
      <c r="D7261">
        <v>2024</v>
      </c>
      <c r="E7261">
        <v>5</v>
      </c>
      <c r="F7261">
        <v>0</v>
      </c>
      <c r="G7261">
        <v>0</v>
      </c>
    </row>
    <row r="7262" spans="1:7" ht="15.5" hidden="1" x14ac:dyDescent="0.35">
      <c r="A7262" t="s">
        <v>187</v>
      </c>
      <c r="B7262" t="s">
        <v>353</v>
      </c>
      <c r="C7262">
        <v>91520</v>
      </c>
      <c r="D7262">
        <v>2024</v>
      </c>
      <c r="E7262">
        <v>6</v>
      </c>
      <c r="F7262">
        <v>0</v>
      </c>
      <c r="G7262">
        <v>0</v>
      </c>
    </row>
    <row r="7263" spans="1:7" ht="15.5" hidden="1" x14ac:dyDescent="0.35">
      <c r="A7263" t="s">
        <v>187</v>
      </c>
      <c r="B7263" t="s">
        <v>353</v>
      </c>
      <c r="C7263">
        <v>91520</v>
      </c>
      <c r="D7263">
        <v>2024</v>
      </c>
      <c r="E7263">
        <v>7</v>
      </c>
      <c r="F7263">
        <v>0</v>
      </c>
      <c r="G7263">
        <v>0</v>
      </c>
    </row>
    <row r="7264" spans="1:7" ht="15.5" hidden="1" x14ac:dyDescent="0.35">
      <c r="A7264" t="s">
        <v>187</v>
      </c>
      <c r="B7264" t="s">
        <v>353</v>
      </c>
      <c r="C7264">
        <v>91520</v>
      </c>
      <c r="D7264">
        <v>2024</v>
      </c>
      <c r="E7264">
        <v>8</v>
      </c>
      <c r="F7264">
        <v>0</v>
      </c>
      <c r="G7264">
        <v>0</v>
      </c>
    </row>
    <row r="7265" spans="1:7" ht="15.5" hidden="1" x14ac:dyDescent="0.35">
      <c r="A7265" t="s">
        <v>187</v>
      </c>
      <c r="B7265" t="s">
        <v>353</v>
      </c>
      <c r="C7265">
        <v>91520</v>
      </c>
      <c r="D7265">
        <v>2024</v>
      </c>
      <c r="E7265">
        <v>9</v>
      </c>
      <c r="F7265">
        <v>0</v>
      </c>
      <c r="G7265">
        <v>0</v>
      </c>
    </row>
    <row r="7266" spans="1:7" ht="15.5" hidden="1" x14ac:dyDescent="0.35">
      <c r="A7266" t="s">
        <v>187</v>
      </c>
      <c r="B7266" t="s">
        <v>353</v>
      </c>
      <c r="C7266">
        <v>91520</v>
      </c>
      <c r="D7266">
        <v>2024</v>
      </c>
      <c r="E7266">
        <v>10</v>
      </c>
      <c r="F7266">
        <v>0</v>
      </c>
      <c r="G7266">
        <v>0</v>
      </c>
    </row>
    <row r="7267" spans="1:7" ht="15.5" hidden="1" x14ac:dyDescent="0.35">
      <c r="A7267" t="s">
        <v>187</v>
      </c>
      <c r="B7267" t="s">
        <v>353</v>
      </c>
      <c r="C7267">
        <v>91520</v>
      </c>
      <c r="D7267">
        <v>2024</v>
      </c>
      <c r="E7267">
        <v>11</v>
      </c>
      <c r="F7267">
        <v>0</v>
      </c>
      <c r="G7267">
        <v>0</v>
      </c>
    </row>
    <row r="7268" spans="1:7" ht="15.5" hidden="1" x14ac:dyDescent="0.35">
      <c r="A7268" t="s">
        <v>187</v>
      </c>
      <c r="B7268" t="s">
        <v>353</v>
      </c>
      <c r="C7268">
        <v>91520</v>
      </c>
      <c r="D7268">
        <v>2024</v>
      </c>
      <c r="E7268">
        <v>12</v>
      </c>
      <c r="F7268">
        <v>0</v>
      </c>
      <c r="G7268">
        <v>0</v>
      </c>
    </row>
    <row r="7269" spans="1:7" ht="15.5" x14ac:dyDescent="0.35">
      <c r="A7269" t="s">
        <v>187</v>
      </c>
      <c r="B7269" t="s">
        <v>353</v>
      </c>
      <c r="C7269">
        <v>91520</v>
      </c>
      <c r="D7269">
        <v>2025</v>
      </c>
      <c r="E7269">
        <v>1</v>
      </c>
      <c r="F7269">
        <v>0</v>
      </c>
      <c r="G7269">
        <v>0</v>
      </c>
    </row>
    <row r="7270" spans="1:7" ht="15.5" x14ac:dyDescent="0.35">
      <c r="A7270" t="s">
        <v>187</v>
      </c>
      <c r="B7270" t="s">
        <v>353</v>
      </c>
      <c r="C7270">
        <v>91520</v>
      </c>
      <c r="D7270">
        <v>2025</v>
      </c>
      <c r="E7270">
        <v>2</v>
      </c>
      <c r="F7270">
        <v>0</v>
      </c>
      <c r="G7270">
        <v>0</v>
      </c>
    </row>
    <row r="7271" spans="1:7" ht="15.5" x14ac:dyDescent="0.35">
      <c r="A7271" t="s">
        <v>187</v>
      </c>
      <c r="B7271" t="s">
        <v>353</v>
      </c>
      <c r="C7271">
        <v>91520</v>
      </c>
      <c r="D7271">
        <v>2025</v>
      </c>
      <c r="E7271">
        <v>3</v>
      </c>
      <c r="F7271">
        <v>0</v>
      </c>
      <c r="G7271">
        <v>0</v>
      </c>
    </row>
    <row r="7272" spans="1:7" ht="15.5" x14ac:dyDescent="0.35">
      <c r="A7272" t="s">
        <v>187</v>
      </c>
      <c r="B7272" t="s">
        <v>353</v>
      </c>
      <c r="C7272">
        <v>91520</v>
      </c>
      <c r="D7272">
        <v>2025</v>
      </c>
      <c r="E7272">
        <v>4</v>
      </c>
      <c r="F7272">
        <v>0</v>
      </c>
      <c r="G7272">
        <v>0</v>
      </c>
    </row>
    <row r="7273" spans="1:7" ht="15.5" x14ac:dyDescent="0.35">
      <c r="A7273" t="s">
        <v>187</v>
      </c>
      <c r="B7273" t="s">
        <v>353</v>
      </c>
      <c r="C7273">
        <v>91520</v>
      </c>
      <c r="D7273">
        <v>2025</v>
      </c>
      <c r="E7273">
        <v>5</v>
      </c>
      <c r="F7273">
        <v>17.29</v>
      </c>
      <c r="G7273">
        <v>2.74</v>
      </c>
    </row>
    <row r="7274" spans="1:7" ht="15.5" x14ac:dyDescent="0.35">
      <c r="A7274" t="s">
        <v>187</v>
      </c>
      <c r="B7274" t="s">
        <v>353</v>
      </c>
      <c r="C7274">
        <v>91520</v>
      </c>
      <c r="D7274">
        <v>2025</v>
      </c>
      <c r="E7274">
        <v>6</v>
      </c>
      <c r="F7274">
        <v>370.58</v>
      </c>
      <c r="G7274">
        <v>58</v>
      </c>
    </row>
    <row r="7275" spans="1:7" ht="15.5" x14ac:dyDescent="0.35">
      <c r="A7275" t="s">
        <v>187</v>
      </c>
      <c r="B7275" t="s">
        <v>353</v>
      </c>
      <c r="C7275">
        <v>91520</v>
      </c>
      <c r="D7275">
        <v>2025</v>
      </c>
      <c r="E7275">
        <v>7</v>
      </c>
      <c r="F7275">
        <v>361.35</v>
      </c>
      <c r="G7275">
        <v>58</v>
      </c>
    </row>
    <row r="7276" spans="1:7" ht="15.5" x14ac:dyDescent="0.35">
      <c r="A7276" t="s">
        <v>187</v>
      </c>
      <c r="B7276" t="s">
        <v>353</v>
      </c>
      <c r="C7276">
        <v>91520</v>
      </c>
      <c r="D7276">
        <v>2025</v>
      </c>
      <c r="E7276">
        <v>8</v>
      </c>
      <c r="F7276">
        <v>403.87</v>
      </c>
      <c r="G7276">
        <v>63</v>
      </c>
    </row>
    <row r="7277" spans="1:7" ht="15.5" x14ac:dyDescent="0.35">
      <c r="A7277" t="s">
        <v>187</v>
      </c>
      <c r="B7277" t="s">
        <v>353</v>
      </c>
      <c r="C7277">
        <v>91520</v>
      </c>
      <c r="D7277">
        <v>2025</v>
      </c>
      <c r="E7277">
        <v>9</v>
      </c>
      <c r="F7277">
        <v>315.06</v>
      </c>
      <c r="G7277">
        <v>51</v>
      </c>
    </row>
    <row r="7278" spans="1:7" ht="15.5" x14ac:dyDescent="0.35">
      <c r="A7278" t="s">
        <v>187</v>
      </c>
      <c r="B7278" t="s">
        <v>353</v>
      </c>
      <c r="C7278">
        <v>91520</v>
      </c>
      <c r="D7278">
        <v>2025</v>
      </c>
      <c r="E7278">
        <v>10</v>
      </c>
      <c r="F7278">
        <v>292.60000000000002</v>
      </c>
      <c r="G7278">
        <v>46</v>
      </c>
    </row>
    <row r="7279" spans="1:7" ht="15.5" x14ac:dyDescent="0.35">
      <c r="A7279" t="s">
        <v>187</v>
      </c>
      <c r="B7279" t="s">
        <v>353</v>
      </c>
      <c r="C7279">
        <v>91520</v>
      </c>
      <c r="D7279">
        <v>2025</v>
      </c>
      <c r="E7279">
        <v>11</v>
      </c>
      <c r="F7279">
        <v>355.29</v>
      </c>
      <c r="G7279">
        <v>56</v>
      </c>
    </row>
    <row r="7280" spans="1:7" ht="15.5" hidden="1" x14ac:dyDescent="0.35">
      <c r="A7280" t="s">
        <v>187</v>
      </c>
      <c r="B7280" t="s">
        <v>353</v>
      </c>
      <c r="C7280">
        <v>91521</v>
      </c>
      <c r="D7280">
        <v>2018</v>
      </c>
      <c r="E7280">
        <v>9</v>
      </c>
      <c r="F7280">
        <v>0</v>
      </c>
      <c r="G7280">
        <v>0</v>
      </c>
    </row>
    <row r="7281" spans="1:7" ht="15.5" hidden="1" x14ac:dyDescent="0.35">
      <c r="A7281" t="s">
        <v>187</v>
      </c>
      <c r="B7281" t="s">
        <v>353</v>
      </c>
      <c r="C7281">
        <v>91521</v>
      </c>
      <c r="D7281">
        <v>2018</v>
      </c>
      <c r="E7281">
        <v>10</v>
      </c>
      <c r="F7281">
        <v>133.68</v>
      </c>
      <c r="G7281">
        <v>19.149999999999999</v>
      </c>
    </row>
    <row r="7282" spans="1:7" ht="15.5" hidden="1" x14ac:dyDescent="0.35">
      <c r="A7282" t="s">
        <v>187</v>
      </c>
      <c r="B7282" t="s">
        <v>353</v>
      </c>
      <c r="C7282">
        <v>91521</v>
      </c>
      <c r="D7282">
        <v>2018</v>
      </c>
      <c r="E7282">
        <v>11</v>
      </c>
      <c r="F7282">
        <v>427.48</v>
      </c>
      <c r="G7282">
        <v>53</v>
      </c>
    </row>
    <row r="7283" spans="1:7" ht="15.5" hidden="1" x14ac:dyDescent="0.35">
      <c r="A7283" t="s">
        <v>187</v>
      </c>
      <c r="B7283" t="s">
        <v>353</v>
      </c>
      <c r="C7283">
        <v>91521</v>
      </c>
      <c r="D7283">
        <v>2018</v>
      </c>
      <c r="E7283">
        <v>12</v>
      </c>
      <c r="F7283">
        <v>454.37</v>
      </c>
      <c r="G7283">
        <v>49</v>
      </c>
    </row>
    <row r="7284" spans="1:7" ht="15.5" hidden="1" x14ac:dyDescent="0.35">
      <c r="A7284" t="s">
        <v>187</v>
      </c>
      <c r="B7284" t="s">
        <v>353</v>
      </c>
      <c r="C7284">
        <v>91521</v>
      </c>
      <c r="D7284">
        <v>2019</v>
      </c>
      <c r="E7284">
        <v>1</v>
      </c>
      <c r="F7284">
        <v>392.68</v>
      </c>
      <c r="G7284">
        <v>41</v>
      </c>
    </row>
    <row r="7285" spans="1:7" ht="15.5" hidden="1" x14ac:dyDescent="0.35">
      <c r="A7285" t="s">
        <v>187</v>
      </c>
      <c r="B7285" t="s">
        <v>353</v>
      </c>
      <c r="C7285">
        <v>91521</v>
      </c>
      <c r="D7285">
        <v>2019</v>
      </c>
      <c r="E7285">
        <v>2</v>
      </c>
      <c r="F7285">
        <v>375.82</v>
      </c>
      <c r="G7285">
        <v>47</v>
      </c>
    </row>
    <row r="7286" spans="1:7" ht="15.5" hidden="1" x14ac:dyDescent="0.35">
      <c r="A7286" t="s">
        <v>187</v>
      </c>
      <c r="B7286" t="s">
        <v>353</v>
      </c>
      <c r="C7286">
        <v>91521</v>
      </c>
      <c r="D7286">
        <v>2019</v>
      </c>
      <c r="E7286">
        <v>3</v>
      </c>
      <c r="F7286">
        <v>449.38</v>
      </c>
      <c r="G7286">
        <v>54</v>
      </c>
    </row>
    <row r="7287" spans="1:7" ht="15.5" hidden="1" x14ac:dyDescent="0.35">
      <c r="A7287" t="s">
        <v>187</v>
      </c>
      <c r="B7287" t="s">
        <v>353</v>
      </c>
      <c r="C7287">
        <v>91521</v>
      </c>
      <c r="D7287">
        <v>2019</v>
      </c>
      <c r="E7287">
        <v>4</v>
      </c>
      <c r="F7287">
        <v>431.8</v>
      </c>
      <c r="G7287">
        <v>49</v>
      </c>
    </row>
    <row r="7288" spans="1:7" ht="15.5" hidden="1" x14ac:dyDescent="0.35">
      <c r="A7288" t="s">
        <v>187</v>
      </c>
      <c r="B7288" t="s">
        <v>353</v>
      </c>
      <c r="C7288">
        <v>91521</v>
      </c>
      <c r="D7288">
        <v>2019</v>
      </c>
      <c r="E7288">
        <v>5</v>
      </c>
      <c r="F7288">
        <v>360.27</v>
      </c>
      <c r="G7288">
        <v>45</v>
      </c>
    </row>
    <row r="7289" spans="1:7" ht="15.5" hidden="1" x14ac:dyDescent="0.35">
      <c r="A7289" t="s">
        <v>187</v>
      </c>
      <c r="B7289" t="s">
        <v>353</v>
      </c>
      <c r="C7289">
        <v>91521</v>
      </c>
      <c r="D7289">
        <v>2019</v>
      </c>
      <c r="E7289">
        <v>6</v>
      </c>
      <c r="F7289">
        <v>385.43</v>
      </c>
      <c r="G7289">
        <v>40</v>
      </c>
    </row>
    <row r="7290" spans="1:7" ht="15.5" hidden="1" x14ac:dyDescent="0.35">
      <c r="A7290" t="s">
        <v>187</v>
      </c>
      <c r="B7290" t="s">
        <v>353</v>
      </c>
      <c r="C7290">
        <v>91521</v>
      </c>
      <c r="D7290">
        <v>2019</v>
      </c>
      <c r="E7290">
        <v>7</v>
      </c>
      <c r="F7290">
        <v>468.8</v>
      </c>
      <c r="G7290">
        <v>54</v>
      </c>
    </row>
    <row r="7291" spans="1:7" ht="15.5" hidden="1" x14ac:dyDescent="0.35">
      <c r="A7291" t="s">
        <v>187</v>
      </c>
      <c r="B7291" t="s">
        <v>353</v>
      </c>
      <c r="C7291">
        <v>91521</v>
      </c>
      <c r="D7291">
        <v>2019</v>
      </c>
      <c r="E7291">
        <v>8</v>
      </c>
      <c r="F7291">
        <v>431.94</v>
      </c>
      <c r="G7291">
        <v>42</v>
      </c>
    </row>
    <row r="7292" spans="1:7" ht="15.5" hidden="1" x14ac:dyDescent="0.35">
      <c r="A7292" t="s">
        <v>187</v>
      </c>
      <c r="B7292" t="s">
        <v>353</v>
      </c>
      <c r="C7292">
        <v>91521</v>
      </c>
      <c r="D7292">
        <v>2019</v>
      </c>
      <c r="E7292">
        <v>9</v>
      </c>
      <c r="F7292">
        <v>378.26</v>
      </c>
      <c r="G7292">
        <v>43</v>
      </c>
    </row>
    <row r="7293" spans="1:7" ht="15.5" hidden="1" x14ac:dyDescent="0.35">
      <c r="A7293" t="s">
        <v>187</v>
      </c>
      <c r="B7293" t="s">
        <v>353</v>
      </c>
      <c r="C7293">
        <v>91521</v>
      </c>
      <c r="D7293">
        <v>2019</v>
      </c>
      <c r="E7293">
        <v>10</v>
      </c>
      <c r="F7293">
        <v>466.65</v>
      </c>
      <c r="G7293">
        <v>45</v>
      </c>
    </row>
    <row r="7294" spans="1:7" ht="15.5" hidden="1" x14ac:dyDescent="0.35">
      <c r="A7294" t="s">
        <v>187</v>
      </c>
      <c r="B7294" t="s">
        <v>353</v>
      </c>
      <c r="C7294">
        <v>91521</v>
      </c>
      <c r="D7294">
        <v>2019</v>
      </c>
      <c r="E7294">
        <v>11</v>
      </c>
      <c r="F7294">
        <v>408.9</v>
      </c>
      <c r="G7294">
        <v>42</v>
      </c>
    </row>
    <row r="7295" spans="1:7" ht="15.5" hidden="1" x14ac:dyDescent="0.35">
      <c r="A7295" t="s">
        <v>187</v>
      </c>
      <c r="B7295" t="s">
        <v>353</v>
      </c>
      <c r="C7295">
        <v>91521</v>
      </c>
      <c r="D7295">
        <v>2019</v>
      </c>
      <c r="E7295">
        <v>12</v>
      </c>
      <c r="F7295">
        <v>398.87</v>
      </c>
      <c r="G7295">
        <v>40</v>
      </c>
    </row>
    <row r="7296" spans="1:7" ht="15.5" hidden="1" x14ac:dyDescent="0.35">
      <c r="A7296" t="s">
        <v>187</v>
      </c>
      <c r="B7296" t="s">
        <v>353</v>
      </c>
      <c r="C7296">
        <v>91521</v>
      </c>
      <c r="D7296">
        <v>2020</v>
      </c>
      <c r="E7296">
        <v>1</v>
      </c>
      <c r="F7296">
        <v>447.95</v>
      </c>
      <c r="G7296">
        <v>48.05</v>
      </c>
    </row>
    <row r="7297" spans="1:7" ht="15.5" hidden="1" x14ac:dyDescent="0.35">
      <c r="A7297" t="s">
        <v>187</v>
      </c>
      <c r="B7297" t="s">
        <v>353</v>
      </c>
      <c r="C7297">
        <v>91521</v>
      </c>
      <c r="D7297">
        <v>2020</v>
      </c>
      <c r="E7297">
        <v>2</v>
      </c>
      <c r="F7297">
        <v>419.05</v>
      </c>
      <c r="G7297">
        <v>44.95</v>
      </c>
    </row>
    <row r="7298" spans="1:7" ht="15.5" hidden="1" x14ac:dyDescent="0.35">
      <c r="A7298" t="s">
        <v>187</v>
      </c>
      <c r="B7298" t="s">
        <v>353</v>
      </c>
      <c r="C7298">
        <v>91521</v>
      </c>
      <c r="D7298">
        <v>2020</v>
      </c>
      <c r="E7298">
        <v>3</v>
      </c>
      <c r="F7298">
        <v>294.95999999999998</v>
      </c>
      <c r="G7298">
        <v>30</v>
      </c>
    </row>
    <row r="7299" spans="1:7" ht="15.5" hidden="1" x14ac:dyDescent="0.35">
      <c r="A7299" t="s">
        <v>187</v>
      </c>
      <c r="B7299" t="s">
        <v>353</v>
      </c>
      <c r="C7299">
        <v>91521</v>
      </c>
      <c r="D7299">
        <v>2020</v>
      </c>
      <c r="E7299">
        <v>4</v>
      </c>
      <c r="F7299">
        <v>0</v>
      </c>
      <c r="G7299">
        <v>0</v>
      </c>
    </row>
    <row r="7300" spans="1:7" ht="15.5" hidden="1" x14ac:dyDescent="0.35">
      <c r="A7300" t="s">
        <v>187</v>
      </c>
      <c r="B7300" t="s">
        <v>353</v>
      </c>
      <c r="C7300">
        <v>91521</v>
      </c>
      <c r="D7300">
        <v>2020</v>
      </c>
      <c r="E7300">
        <v>5</v>
      </c>
      <c r="F7300">
        <v>0</v>
      </c>
      <c r="G7300">
        <v>0</v>
      </c>
    </row>
    <row r="7301" spans="1:7" ht="15.5" hidden="1" x14ac:dyDescent="0.35">
      <c r="A7301" t="s">
        <v>187</v>
      </c>
      <c r="B7301" t="s">
        <v>353</v>
      </c>
      <c r="C7301">
        <v>91521</v>
      </c>
      <c r="D7301">
        <v>2020</v>
      </c>
      <c r="E7301">
        <v>6</v>
      </c>
      <c r="F7301">
        <v>0</v>
      </c>
      <c r="G7301">
        <v>0</v>
      </c>
    </row>
    <row r="7302" spans="1:7" ht="15.5" hidden="1" x14ac:dyDescent="0.35">
      <c r="A7302" t="s">
        <v>187</v>
      </c>
      <c r="B7302" t="s">
        <v>353</v>
      </c>
      <c r="C7302">
        <v>91521</v>
      </c>
      <c r="D7302">
        <v>2020</v>
      </c>
      <c r="E7302">
        <v>7</v>
      </c>
      <c r="F7302">
        <v>0.99</v>
      </c>
      <c r="G7302">
        <v>2</v>
      </c>
    </row>
    <row r="7303" spans="1:7" ht="15.5" hidden="1" x14ac:dyDescent="0.35">
      <c r="A7303" t="s">
        <v>187</v>
      </c>
      <c r="B7303" t="s">
        <v>353</v>
      </c>
      <c r="C7303">
        <v>91521</v>
      </c>
      <c r="D7303">
        <v>2020</v>
      </c>
      <c r="E7303">
        <v>8</v>
      </c>
      <c r="F7303">
        <v>136.58000000000001</v>
      </c>
      <c r="G7303">
        <v>20</v>
      </c>
    </row>
    <row r="7304" spans="1:7" ht="15.5" hidden="1" x14ac:dyDescent="0.35">
      <c r="A7304" t="s">
        <v>187</v>
      </c>
      <c r="B7304" t="s">
        <v>353</v>
      </c>
      <c r="C7304">
        <v>91521</v>
      </c>
      <c r="D7304">
        <v>2020</v>
      </c>
      <c r="E7304">
        <v>9</v>
      </c>
      <c r="F7304">
        <v>131.94999999999999</v>
      </c>
      <c r="G7304">
        <v>20</v>
      </c>
    </row>
    <row r="7305" spans="1:7" ht="15.5" hidden="1" x14ac:dyDescent="0.35">
      <c r="A7305" t="s">
        <v>187</v>
      </c>
      <c r="B7305" t="s">
        <v>353</v>
      </c>
      <c r="C7305">
        <v>91521</v>
      </c>
      <c r="D7305">
        <v>2020</v>
      </c>
      <c r="E7305">
        <v>10</v>
      </c>
      <c r="F7305">
        <v>145.63999999999999</v>
      </c>
      <c r="G7305">
        <v>25</v>
      </c>
    </row>
    <row r="7306" spans="1:7" ht="15.5" hidden="1" x14ac:dyDescent="0.35">
      <c r="A7306" t="s">
        <v>187</v>
      </c>
      <c r="B7306" t="s">
        <v>353</v>
      </c>
      <c r="C7306">
        <v>91521</v>
      </c>
      <c r="D7306">
        <v>2020</v>
      </c>
      <c r="E7306">
        <v>11</v>
      </c>
      <c r="F7306">
        <v>147.61000000000001</v>
      </c>
      <c r="G7306">
        <v>30</v>
      </c>
    </row>
    <row r="7307" spans="1:7" ht="15.5" hidden="1" x14ac:dyDescent="0.35">
      <c r="A7307" t="s">
        <v>187</v>
      </c>
      <c r="B7307" t="s">
        <v>353</v>
      </c>
      <c r="C7307">
        <v>91521</v>
      </c>
      <c r="D7307">
        <v>2020</v>
      </c>
      <c r="E7307">
        <v>12</v>
      </c>
      <c r="F7307">
        <v>228.07</v>
      </c>
      <c r="G7307">
        <v>36</v>
      </c>
    </row>
    <row r="7308" spans="1:7" ht="15.5" hidden="1" x14ac:dyDescent="0.35">
      <c r="A7308" t="s">
        <v>187</v>
      </c>
      <c r="B7308" t="s">
        <v>353</v>
      </c>
      <c r="C7308">
        <v>91521</v>
      </c>
      <c r="D7308">
        <v>2021</v>
      </c>
      <c r="E7308">
        <v>1</v>
      </c>
      <c r="F7308">
        <v>247.5</v>
      </c>
      <c r="G7308">
        <v>44</v>
      </c>
    </row>
    <row r="7309" spans="1:7" ht="15.5" hidden="1" x14ac:dyDescent="0.35">
      <c r="A7309" t="s">
        <v>187</v>
      </c>
      <c r="B7309" t="s">
        <v>353</v>
      </c>
      <c r="C7309">
        <v>91521</v>
      </c>
      <c r="D7309">
        <v>2021</v>
      </c>
      <c r="E7309">
        <v>2</v>
      </c>
      <c r="F7309">
        <v>31.13</v>
      </c>
      <c r="G7309">
        <v>8</v>
      </c>
    </row>
    <row r="7310" spans="1:7" ht="15.5" hidden="1" x14ac:dyDescent="0.35">
      <c r="A7310" t="s">
        <v>187</v>
      </c>
      <c r="B7310" t="s">
        <v>353</v>
      </c>
      <c r="C7310">
        <v>91521</v>
      </c>
      <c r="D7310">
        <v>2021</v>
      </c>
      <c r="E7310">
        <v>3</v>
      </c>
      <c r="F7310">
        <v>158.28</v>
      </c>
      <c r="G7310">
        <v>32</v>
      </c>
    </row>
    <row r="7311" spans="1:7" ht="15.5" hidden="1" x14ac:dyDescent="0.35">
      <c r="A7311" t="s">
        <v>187</v>
      </c>
      <c r="B7311" t="s">
        <v>353</v>
      </c>
      <c r="C7311">
        <v>91521</v>
      </c>
      <c r="D7311">
        <v>2021</v>
      </c>
      <c r="E7311">
        <v>4</v>
      </c>
      <c r="F7311">
        <v>69.69</v>
      </c>
      <c r="G7311">
        <v>20</v>
      </c>
    </row>
    <row r="7312" spans="1:7" ht="15.5" hidden="1" x14ac:dyDescent="0.35">
      <c r="A7312" t="s">
        <v>187</v>
      </c>
      <c r="B7312" t="s">
        <v>353</v>
      </c>
      <c r="C7312">
        <v>91521</v>
      </c>
      <c r="D7312">
        <v>2021</v>
      </c>
      <c r="E7312">
        <v>5</v>
      </c>
      <c r="F7312">
        <v>142.62</v>
      </c>
      <c r="G7312">
        <v>25.41</v>
      </c>
    </row>
    <row r="7313" spans="1:7" ht="15.5" hidden="1" x14ac:dyDescent="0.35">
      <c r="A7313" t="s">
        <v>187</v>
      </c>
      <c r="B7313" t="s">
        <v>353</v>
      </c>
      <c r="C7313">
        <v>91521</v>
      </c>
      <c r="D7313">
        <v>2021</v>
      </c>
      <c r="E7313">
        <v>6</v>
      </c>
      <c r="F7313">
        <v>138.01</v>
      </c>
      <c r="G7313">
        <v>24.59</v>
      </c>
    </row>
    <row r="7314" spans="1:7" ht="15.5" hidden="1" x14ac:dyDescent="0.35">
      <c r="A7314" t="s">
        <v>187</v>
      </c>
      <c r="B7314" t="s">
        <v>353</v>
      </c>
      <c r="C7314">
        <v>91521</v>
      </c>
      <c r="D7314">
        <v>2021</v>
      </c>
      <c r="E7314">
        <v>7</v>
      </c>
      <c r="F7314">
        <v>232.02</v>
      </c>
      <c r="G7314">
        <v>36</v>
      </c>
    </row>
    <row r="7315" spans="1:7" ht="15.5" hidden="1" x14ac:dyDescent="0.35">
      <c r="A7315" t="s">
        <v>187</v>
      </c>
      <c r="B7315" t="s">
        <v>353</v>
      </c>
      <c r="C7315">
        <v>91521</v>
      </c>
      <c r="D7315">
        <v>2021</v>
      </c>
      <c r="E7315">
        <v>8</v>
      </c>
      <c r="F7315">
        <v>274.75</v>
      </c>
      <c r="G7315">
        <v>40</v>
      </c>
    </row>
    <row r="7316" spans="1:7" ht="15.5" hidden="1" x14ac:dyDescent="0.35">
      <c r="A7316" t="s">
        <v>187</v>
      </c>
      <c r="B7316" t="s">
        <v>353</v>
      </c>
      <c r="C7316">
        <v>91521</v>
      </c>
      <c r="D7316">
        <v>2021</v>
      </c>
      <c r="E7316">
        <v>9</v>
      </c>
      <c r="F7316">
        <v>198.33</v>
      </c>
      <c r="G7316">
        <v>29</v>
      </c>
    </row>
    <row r="7317" spans="1:7" ht="15.5" hidden="1" x14ac:dyDescent="0.35">
      <c r="A7317" t="s">
        <v>187</v>
      </c>
      <c r="B7317" t="s">
        <v>353</v>
      </c>
      <c r="C7317">
        <v>91521</v>
      </c>
      <c r="D7317">
        <v>2021</v>
      </c>
      <c r="E7317">
        <v>10</v>
      </c>
      <c r="F7317">
        <v>338.72</v>
      </c>
      <c r="G7317">
        <v>46</v>
      </c>
    </row>
    <row r="7318" spans="1:7" ht="15.5" hidden="1" x14ac:dyDescent="0.35">
      <c r="A7318" t="s">
        <v>187</v>
      </c>
      <c r="B7318" t="s">
        <v>353</v>
      </c>
      <c r="C7318">
        <v>91521</v>
      </c>
      <c r="D7318">
        <v>2021</v>
      </c>
      <c r="E7318">
        <v>11</v>
      </c>
      <c r="F7318">
        <v>398.12</v>
      </c>
      <c r="G7318">
        <v>38</v>
      </c>
    </row>
    <row r="7319" spans="1:7" ht="15.5" hidden="1" x14ac:dyDescent="0.35">
      <c r="A7319" t="s">
        <v>187</v>
      </c>
      <c r="B7319" t="s">
        <v>353</v>
      </c>
      <c r="C7319">
        <v>91521</v>
      </c>
      <c r="D7319">
        <v>2021</v>
      </c>
      <c r="E7319">
        <v>12</v>
      </c>
      <c r="F7319">
        <v>285.08</v>
      </c>
      <c r="G7319">
        <v>59</v>
      </c>
    </row>
    <row r="7320" spans="1:7" ht="15.5" hidden="1" x14ac:dyDescent="0.35">
      <c r="A7320" t="s">
        <v>187</v>
      </c>
      <c r="B7320" t="s">
        <v>353</v>
      </c>
      <c r="C7320">
        <v>91521</v>
      </c>
      <c r="D7320">
        <v>2022</v>
      </c>
      <c r="E7320">
        <v>1</v>
      </c>
      <c r="F7320">
        <v>359.7</v>
      </c>
      <c r="G7320">
        <v>68</v>
      </c>
    </row>
    <row r="7321" spans="1:7" ht="15.5" hidden="1" x14ac:dyDescent="0.35">
      <c r="A7321" t="s">
        <v>187</v>
      </c>
      <c r="B7321" t="s">
        <v>353</v>
      </c>
      <c r="C7321">
        <v>91521</v>
      </c>
      <c r="D7321">
        <v>2022</v>
      </c>
      <c r="E7321">
        <v>2</v>
      </c>
      <c r="F7321">
        <v>357.36</v>
      </c>
      <c r="G7321">
        <v>32</v>
      </c>
    </row>
    <row r="7322" spans="1:7" ht="15.5" hidden="1" x14ac:dyDescent="0.35">
      <c r="A7322" t="s">
        <v>187</v>
      </c>
      <c r="B7322" t="s">
        <v>353</v>
      </c>
      <c r="C7322">
        <v>91521</v>
      </c>
      <c r="D7322">
        <v>2022</v>
      </c>
      <c r="E7322">
        <v>3</v>
      </c>
      <c r="F7322">
        <v>303.17</v>
      </c>
      <c r="G7322">
        <v>25</v>
      </c>
    </row>
    <row r="7323" spans="1:7" ht="15.5" hidden="1" x14ac:dyDescent="0.35">
      <c r="A7323" t="s">
        <v>187</v>
      </c>
      <c r="B7323" t="s">
        <v>353</v>
      </c>
      <c r="C7323">
        <v>91521</v>
      </c>
      <c r="D7323">
        <v>2022</v>
      </c>
      <c r="E7323">
        <v>4</v>
      </c>
      <c r="F7323">
        <v>332.95</v>
      </c>
      <c r="G7323">
        <v>32</v>
      </c>
    </row>
    <row r="7324" spans="1:7" ht="15.5" hidden="1" x14ac:dyDescent="0.35">
      <c r="A7324" t="s">
        <v>187</v>
      </c>
      <c r="B7324" t="s">
        <v>353</v>
      </c>
      <c r="C7324">
        <v>91521</v>
      </c>
      <c r="D7324">
        <v>2022</v>
      </c>
      <c r="E7324">
        <v>5</v>
      </c>
      <c r="F7324">
        <v>453.63</v>
      </c>
      <c r="G7324">
        <v>41</v>
      </c>
    </row>
    <row r="7325" spans="1:7" ht="15.5" hidden="1" x14ac:dyDescent="0.35">
      <c r="A7325" t="s">
        <v>187</v>
      </c>
      <c r="B7325" t="s">
        <v>353</v>
      </c>
      <c r="C7325">
        <v>91521</v>
      </c>
      <c r="D7325">
        <v>2022</v>
      </c>
      <c r="E7325">
        <v>6</v>
      </c>
      <c r="F7325">
        <v>392.12</v>
      </c>
      <c r="G7325">
        <v>29</v>
      </c>
    </row>
    <row r="7326" spans="1:7" ht="15.5" hidden="1" x14ac:dyDescent="0.35">
      <c r="A7326" t="s">
        <v>187</v>
      </c>
      <c r="B7326" t="s">
        <v>353</v>
      </c>
      <c r="C7326">
        <v>91521</v>
      </c>
      <c r="D7326">
        <v>2022</v>
      </c>
      <c r="E7326">
        <v>7</v>
      </c>
      <c r="F7326">
        <v>412.34</v>
      </c>
      <c r="G7326">
        <v>35</v>
      </c>
    </row>
    <row r="7327" spans="1:7" ht="15.5" hidden="1" x14ac:dyDescent="0.35">
      <c r="A7327" t="s">
        <v>187</v>
      </c>
      <c r="B7327" t="s">
        <v>353</v>
      </c>
      <c r="C7327">
        <v>91521</v>
      </c>
      <c r="D7327">
        <v>2022</v>
      </c>
      <c r="E7327">
        <v>8</v>
      </c>
      <c r="F7327">
        <v>365</v>
      </c>
      <c r="G7327">
        <v>33</v>
      </c>
    </row>
    <row r="7328" spans="1:7" ht="15.5" hidden="1" x14ac:dyDescent="0.35">
      <c r="A7328" t="s">
        <v>187</v>
      </c>
      <c r="B7328" t="s">
        <v>353</v>
      </c>
      <c r="C7328">
        <v>91521</v>
      </c>
      <c r="D7328">
        <v>2022</v>
      </c>
      <c r="E7328">
        <v>9</v>
      </c>
      <c r="F7328">
        <v>351.41</v>
      </c>
      <c r="G7328">
        <v>29</v>
      </c>
    </row>
    <row r="7329" spans="1:7" ht="15.5" hidden="1" x14ac:dyDescent="0.35">
      <c r="A7329" t="s">
        <v>187</v>
      </c>
      <c r="B7329" t="s">
        <v>353</v>
      </c>
      <c r="C7329">
        <v>91521</v>
      </c>
      <c r="D7329">
        <v>2022</v>
      </c>
      <c r="E7329">
        <v>10</v>
      </c>
      <c r="F7329">
        <v>425.95</v>
      </c>
      <c r="G7329">
        <v>42</v>
      </c>
    </row>
    <row r="7330" spans="1:7" ht="15.5" hidden="1" x14ac:dyDescent="0.35">
      <c r="A7330" t="s">
        <v>187</v>
      </c>
      <c r="B7330" t="s">
        <v>353</v>
      </c>
      <c r="C7330">
        <v>91521</v>
      </c>
      <c r="D7330">
        <v>2022</v>
      </c>
      <c r="E7330">
        <v>11</v>
      </c>
      <c r="F7330">
        <v>388.52</v>
      </c>
      <c r="G7330">
        <v>38</v>
      </c>
    </row>
    <row r="7331" spans="1:7" ht="15.5" hidden="1" x14ac:dyDescent="0.35">
      <c r="A7331" t="s">
        <v>187</v>
      </c>
      <c r="B7331" t="s">
        <v>353</v>
      </c>
      <c r="C7331">
        <v>91521</v>
      </c>
      <c r="D7331">
        <v>2022</v>
      </c>
      <c r="E7331">
        <v>12</v>
      </c>
      <c r="F7331">
        <v>418.43</v>
      </c>
      <c r="G7331">
        <v>42</v>
      </c>
    </row>
    <row r="7332" spans="1:7" ht="15.5" hidden="1" x14ac:dyDescent="0.35">
      <c r="A7332" t="s">
        <v>187</v>
      </c>
      <c r="B7332" t="s">
        <v>353</v>
      </c>
      <c r="C7332">
        <v>91521</v>
      </c>
      <c r="D7332">
        <v>2023</v>
      </c>
      <c r="E7332">
        <v>1</v>
      </c>
      <c r="F7332">
        <v>315.98</v>
      </c>
      <c r="G7332">
        <v>33.92</v>
      </c>
    </row>
    <row r="7333" spans="1:7" ht="15.5" hidden="1" x14ac:dyDescent="0.35">
      <c r="A7333" t="s">
        <v>187</v>
      </c>
      <c r="B7333" t="s">
        <v>353</v>
      </c>
      <c r="C7333">
        <v>91521</v>
      </c>
      <c r="D7333">
        <v>2023</v>
      </c>
      <c r="E7333">
        <v>2</v>
      </c>
      <c r="F7333">
        <v>0</v>
      </c>
      <c r="G7333">
        <v>0</v>
      </c>
    </row>
    <row r="7334" spans="1:7" ht="15.5" hidden="1" x14ac:dyDescent="0.35">
      <c r="A7334" t="s">
        <v>187</v>
      </c>
      <c r="B7334" t="s">
        <v>353</v>
      </c>
      <c r="C7334">
        <v>91521</v>
      </c>
      <c r="D7334">
        <v>2023</v>
      </c>
      <c r="E7334">
        <v>3</v>
      </c>
      <c r="F7334">
        <v>0</v>
      </c>
      <c r="G7334">
        <v>0</v>
      </c>
    </row>
    <row r="7335" spans="1:7" ht="15.5" hidden="1" x14ac:dyDescent="0.35">
      <c r="A7335" t="s">
        <v>187</v>
      </c>
      <c r="B7335" t="s">
        <v>353</v>
      </c>
      <c r="C7335">
        <v>91521</v>
      </c>
      <c r="D7335">
        <v>2023</v>
      </c>
      <c r="E7335">
        <v>4</v>
      </c>
      <c r="F7335">
        <v>0</v>
      </c>
      <c r="G7335">
        <v>0</v>
      </c>
    </row>
    <row r="7336" spans="1:7" ht="15.5" hidden="1" x14ac:dyDescent="0.35">
      <c r="A7336" t="s">
        <v>187</v>
      </c>
      <c r="B7336" t="s">
        <v>353</v>
      </c>
      <c r="C7336">
        <v>91521</v>
      </c>
      <c r="D7336">
        <v>2023</v>
      </c>
      <c r="E7336">
        <v>5</v>
      </c>
      <c r="F7336">
        <v>0</v>
      </c>
      <c r="G7336">
        <v>0</v>
      </c>
    </row>
    <row r="7337" spans="1:7" ht="15.5" hidden="1" x14ac:dyDescent="0.35">
      <c r="A7337" t="s">
        <v>187</v>
      </c>
      <c r="B7337" t="s">
        <v>353</v>
      </c>
      <c r="C7337">
        <v>91521</v>
      </c>
      <c r="D7337">
        <v>2023</v>
      </c>
      <c r="E7337">
        <v>6</v>
      </c>
      <c r="F7337">
        <v>0</v>
      </c>
      <c r="G7337">
        <v>0</v>
      </c>
    </row>
    <row r="7338" spans="1:7" ht="15.5" hidden="1" x14ac:dyDescent="0.35">
      <c r="A7338" t="s">
        <v>187</v>
      </c>
      <c r="B7338" t="s">
        <v>353</v>
      </c>
      <c r="C7338">
        <v>91521</v>
      </c>
      <c r="D7338">
        <v>2023</v>
      </c>
      <c r="E7338">
        <v>7</v>
      </c>
      <c r="F7338">
        <v>0</v>
      </c>
      <c r="G7338">
        <v>0</v>
      </c>
    </row>
    <row r="7339" spans="1:7" ht="15.5" hidden="1" x14ac:dyDescent="0.35">
      <c r="A7339" t="s">
        <v>187</v>
      </c>
      <c r="B7339" t="s">
        <v>353</v>
      </c>
      <c r="C7339">
        <v>91521</v>
      </c>
      <c r="D7339">
        <v>2023</v>
      </c>
      <c r="E7339">
        <v>8</v>
      </c>
      <c r="F7339">
        <v>0</v>
      </c>
      <c r="G7339">
        <v>0</v>
      </c>
    </row>
    <row r="7340" spans="1:7" ht="15.5" hidden="1" x14ac:dyDescent="0.35">
      <c r="A7340" t="s">
        <v>187</v>
      </c>
      <c r="B7340" t="s">
        <v>353</v>
      </c>
      <c r="C7340">
        <v>91521</v>
      </c>
      <c r="D7340">
        <v>2023</v>
      </c>
      <c r="E7340">
        <v>9</v>
      </c>
      <c r="F7340">
        <v>0</v>
      </c>
      <c r="G7340">
        <v>0</v>
      </c>
    </row>
    <row r="7341" spans="1:7" ht="15.5" hidden="1" x14ac:dyDescent="0.35">
      <c r="A7341" t="s">
        <v>187</v>
      </c>
      <c r="B7341" t="s">
        <v>353</v>
      </c>
      <c r="C7341">
        <v>91521</v>
      </c>
      <c r="D7341">
        <v>2023</v>
      </c>
      <c r="E7341">
        <v>10</v>
      </c>
      <c r="F7341">
        <v>0</v>
      </c>
      <c r="G7341">
        <v>0</v>
      </c>
    </row>
    <row r="7342" spans="1:7" ht="15.5" hidden="1" x14ac:dyDescent="0.35">
      <c r="A7342" t="s">
        <v>187</v>
      </c>
      <c r="B7342" t="s">
        <v>353</v>
      </c>
      <c r="C7342">
        <v>91521</v>
      </c>
      <c r="D7342">
        <v>2023</v>
      </c>
      <c r="E7342">
        <v>11</v>
      </c>
      <c r="F7342">
        <v>0</v>
      </c>
      <c r="G7342">
        <v>0</v>
      </c>
    </row>
    <row r="7343" spans="1:7" ht="15.5" hidden="1" x14ac:dyDescent="0.35">
      <c r="A7343" t="s">
        <v>187</v>
      </c>
      <c r="B7343" t="s">
        <v>353</v>
      </c>
      <c r="C7343">
        <v>91521</v>
      </c>
      <c r="D7343">
        <v>2023</v>
      </c>
      <c r="E7343">
        <v>12</v>
      </c>
      <c r="F7343">
        <v>0</v>
      </c>
      <c r="G7343">
        <v>0</v>
      </c>
    </row>
    <row r="7344" spans="1:7" ht="15.5" hidden="1" x14ac:dyDescent="0.35">
      <c r="A7344" t="s">
        <v>187</v>
      </c>
      <c r="B7344" t="s">
        <v>353</v>
      </c>
      <c r="C7344">
        <v>91521</v>
      </c>
      <c r="D7344">
        <v>2024</v>
      </c>
      <c r="E7344">
        <v>1</v>
      </c>
      <c r="F7344">
        <v>0</v>
      </c>
      <c r="G7344">
        <v>0</v>
      </c>
    </row>
    <row r="7345" spans="1:7" ht="15.5" hidden="1" x14ac:dyDescent="0.35">
      <c r="A7345" t="s">
        <v>187</v>
      </c>
      <c r="B7345" t="s">
        <v>353</v>
      </c>
      <c r="C7345">
        <v>91521</v>
      </c>
      <c r="D7345">
        <v>2024</v>
      </c>
      <c r="E7345">
        <v>2</v>
      </c>
      <c r="F7345">
        <v>0</v>
      </c>
      <c r="G7345">
        <v>0</v>
      </c>
    </row>
    <row r="7346" spans="1:7" ht="15.5" hidden="1" x14ac:dyDescent="0.35">
      <c r="A7346" t="s">
        <v>187</v>
      </c>
      <c r="B7346" t="s">
        <v>353</v>
      </c>
      <c r="C7346">
        <v>91521</v>
      </c>
      <c r="D7346">
        <v>2024</v>
      </c>
      <c r="E7346">
        <v>3</v>
      </c>
      <c r="F7346">
        <v>433.2</v>
      </c>
      <c r="G7346">
        <v>40.22</v>
      </c>
    </row>
    <row r="7347" spans="1:7" ht="15.5" hidden="1" x14ac:dyDescent="0.35">
      <c r="A7347" t="s">
        <v>187</v>
      </c>
      <c r="B7347" t="s">
        <v>353</v>
      </c>
      <c r="C7347">
        <v>91521</v>
      </c>
      <c r="D7347">
        <v>2024</v>
      </c>
      <c r="E7347">
        <v>4</v>
      </c>
      <c r="F7347">
        <v>413.35</v>
      </c>
      <c r="G7347">
        <v>37</v>
      </c>
    </row>
    <row r="7348" spans="1:7" ht="15.5" hidden="1" x14ac:dyDescent="0.35">
      <c r="A7348" t="s">
        <v>187</v>
      </c>
      <c r="B7348" t="s">
        <v>353</v>
      </c>
      <c r="C7348">
        <v>91521</v>
      </c>
      <c r="D7348">
        <v>2024</v>
      </c>
      <c r="E7348">
        <v>5</v>
      </c>
      <c r="F7348">
        <v>470.82</v>
      </c>
      <c r="G7348">
        <v>42</v>
      </c>
    </row>
    <row r="7349" spans="1:7" ht="15.5" hidden="1" x14ac:dyDescent="0.35">
      <c r="A7349" t="s">
        <v>187</v>
      </c>
      <c r="B7349" t="s">
        <v>353</v>
      </c>
      <c r="C7349">
        <v>91521</v>
      </c>
      <c r="D7349">
        <v>2024</v>
      </c>
      <c r="E7349">
        <v>6</v>
      </c>
      <c r="F7349">
        <v>469.66</v>
      </c>
      <c r="G7349">
        <v>45</v>
      </c>
    </row>
    <row r="7350" spans="1:7" ht="15.5" hidden="1" x14ac:dyDescent="0.35">
      <c r="A7350" t="s">
        <v>187</v>
      </c>
      <c r="B7350" t="s">
        <v>353</v>
      </c>
      <c r="C7350">
        <v>91521</v>
      </c>
      <c r="D7350">
        <v>2024</v>
      </c>
      <c r="E7350">
        <v>7</v>
      </c>
      <c r="F7350">
        <v>450.87</v>
      </c>
      <c r="G7350">
        <v>50</v>
      </c>
    </row>
    <row r="7351" spans="1:7" ht="15.5" hidden="1" x14ac:dyDescent="0.35">
      <c r="A7351" t="s">
        <v>187</v>
      </c>
      <c r="B7351" t="s">
        <v>353</v>
      </c>
      <c r="C7351">
        <v>91521</v>
      </c>
      <c r="D7351">
        <v>2024</v>
      </c>
      <c r="E7351">
        <v>8</v>
      </c>
      <c r="F7351">
        <v>458.41</v>
      </c>
      <c r="G7351">
        <v>48</v>
      </c>
    </row>
    <row r="7352" spans="1:7" ht="15.5" hidden="1" x14ac:dyDescent="0.35">
      <c r="A7352" t="s">
        <v>187</v>
      </c>
      <c r="B7352" t="s">
        <v>353</v>
      </c>
      <c r="C7352">
        <v>91521</v>
      </c>
      <c r="D7352">
        <v>2024</v>
      </c>
      <c r="E7352">
        <v>9</v>
      </c>
      <c r="F7352">
        <v>395.39</v>
      </c>
      <c r="G7352">
        <v>47</v>
      </c>
    </row>
    <row r="7353" spans="1:7" ht="15.5" hidden="1" x14ac:dyDescent="0.35">
      <c r="A7353" t="s">
        <v>187</v>
      </c>
      <c r="B7353" t="s">
        <v>353</v>
      </c>
      <c r="C7353">
        <v>91521</v>
      </c>
      <c r="D7353">
        <v>2024</v>
      </c>
      <c r="E7353">
        <v>10</v>
      </c>
      <c r="F7353">
        <v>430.35</v>
      </c>
      <c r="G7353">
        <v>56</v>
      </c>
    </row>
    <row r="7354" spans="1:7" ht="15.5" hidden="1" x14ac:dyDescent="0.35">
      <c r="A7354" t="s">
        <v>187</v>
      </c>
      <c r="B7354" t="s">
        <v>353</v>
      </c>
      <c r="C7354">
        <v>91521</v>
      </c>
      <c r="D7354">
        <v>2024</v>
      </c>
      <c r="E7354">
        <v>11</v>
      </c>
      <c r="F7354">
        <v>462.17</v>
      </c>
      <c r="G7354">
        <v>43</v>
      </c>
    </row>
    <row r="7355" spans="1:7" ht="15.5" hidden="1" x14ac:dyDescent="0.35">
      <c r="A7355" t="s">
        <v>187</v>
      </c>
      <c r="B7355" t="s">
        <v>353</v>
      </c>
      <c r="C7355">
        <v>91521</v>
      </c>
      <c r="D7355">
        <v>2024</v>
      </c>
      <c r="E7355">
        <v>12</v>
      </c>
      <c r="F7355">
        <v>491.86</v>
      </c>
      <c r="G7355">
        <v>48</v>
      </c>
    </row>
    <row r="7356" spans="1:7" ht="15.5" x14ac:dyDescent="0.35">
      <c r="A7356" t="s">
        <v>187</v>
      </c>
      <c r="B7356" t="s">
        <v>353</v>
      </c>
      <c r="C7356">
        <v>91521</v>
      </c>
      <c r="D7356">
        <v>2025</v>
      </c>
      <c r="E7356">
        <v>1</v>
      </c>
      <c r="F7356">
        <v>383.32</v>
      </c>
      <c r="G7356">
        <v>44</v>
      </c>
    </row>
    <row r="7357" spans="1:7" ht="15.5" x14ac:dyDescent="0.35">
      <c r="A7357" t="s">
        <v>187</v>
      </c>
      <c r="B7357" t="s">
        <v>353</v>
      </c>
      <c r="C7357">
        <v>91521</v>
      </c>
      <c r="D7357">
        <v>2025</v>
      </c>
      <c r="E7357">
        <v>2</v>
      </c>
      <c r="F7357">
        <v>417.8</v>
      </c>
      <c r="G7357">
        <v>35</v>
      </c>
    </row>
    <row r="7358" spans="1:7" ht="15.5" x14ac:dyDescent="0.35">
      <c r="A7358" t="s">
        <v>187</v>
      </c>
      <c r="B7358" t="s">
        <v>353</v>
      </c>
      <c r="C7358">
        <v>91521</v>
      </c>
      <c r="D7358">
        <v>2025</v>
      </c>
      <c r="E7358">
        <v>3</v>
      </c>
      <c r="F7358">
        <v>469.6</v>
      </c>
      <c r="G7358">
        <v>45</v>
      </c>
    </row>
    <row r="7359" spans="1:7" ht="15.5" x14ac:dyDescent="0.35">
      <c r="A7359" t="s">
        <v>187</v>
      </c>
      <c r="B7359" t="s">
        <v>353</v>
      </c>
      <c r="C7359">
        <v>91521</v>
      </c>
      <c r="D7359">
        <v>2025</v>
      </c>
      <c r="E7359">
        <v>4</v>
      </c>
      <c r="F7359">
        <v>463.25</v>
      </c>
      <c r="G7359">
        <v>43</v>
      </c>
    </row>
    <row r="7360" spans="1:7" ht="15.5" x14ac:dyDescent="0.35">
      <c r="A7360" t="s">
        <v>187</v>
      </c>
      <c r="B7360" t="s">
        <v>353</v>
      </c>
      <c r="C7360">
        <v>91521</v>
      </c>
      <c r="D7360">
        <v>2025</v>
      </c>
      <c r="E7360">
        <v>5</v>
      </c>
      <c r="F7360">
        <v>391.57</v>
      </c>
      <c r="G7360">
        <v>42</v>
      </c>
    </row>
    <row r="7361" spans="1:7" ht="15.5" x14ac:dyDescent="0.35">
      <c r="A7361" t="s">
        <v>187</v>
      </c>
      <c r="B7361" t="s">
        <v>353</v>
      </c>
      <c r="C7361">
        <v>91521</v>
      </c>
      <c r="D7361">
        <v>2025</v>
      </c>
      <c r="E7361">
        <v>6</v>
      </c>
      <c r="F7361">
        <v>479.91</v>
      </c>
      <c r="G7361">
        <v>40</v>
      </c>
    </row>
    <row r="7362" spans="1:7" ht="15.5" x14ac:dyDescent="0.35">
      <c r="A7362" t="s">
        <v>187</v>
      </c>
      <c r="B7362" t="s">
        <v>353</v>
      </c>
      <c r="C7362">
        <v>91521</v>
      </c>
      <c r="D7362">
        <v>2025</v>
      </c>
      <c r="E7362">
        <v>7</v>
      </c>
      <c r="F7362">
        <v>444.69</v>
      </c>
      <c r="G7362">
        <v>44</v>
      </c>
    </row>
    <row r="7363" spans="1:7" ht="15.5" x14ac:dyDescent="0.35">
      <c r="A7363" t="s">
        <v>187</v>
      </c>
      <c r="B7363" t="s">
        <v>353</v>
      </c>
      <c r="C7363">
        <v>91521</v>
      </c>
      <c r="D7363">
        <v>2025</v>
      </c>
      <c r="E7363">
        <v>8</v>
      </c>
      <c r="F7363">
        <v>418.58</v>
      </c>
      <c r="G7363">
        <v>40</v>
      </c>
    </row>
    <row r="7364" spans="1:7" ht="15.5" x14ac:dyDescent="0.35">
      <c r="A7364" t="s">
        <v>187</v>
      </c>
      <c r="B7364" t="s">
        <v>353</v>
      </c>
      <c r="C7364">
        <v>91521</v>
      </c>
      <c r="D7364">
        <v>2025</v>
      </c>
      <c r="E7364">
        <v>9</v>
      </c>
      <c r="F7364">
        <v>356.57</v>
      </c>
      <c r="G7364">
        <v>36</v>
      </c>
    </row>
    <row r="7365" spans="1:7" ht="15.5" x14ac:dyDescent="0.35">
      <c r="A7365" t="s">
        <v>187</v>
      </c>
      <c r="B7365" t="s">
        <v>353</v>
      </c>
      <c r="C7365">
        <v>91521</v>
      </c>
      <c r="D7365">
        <v>2025</v>
      </c>
      <c r="E7365">
        <v>10</v>
      </c>
      <c r="F7365">
        <v>229.36</v>
      </c>
      <c r="G7365">
        <v>20</v>
      </c>
    </row>
    <row r="7366" spans="1:7" ht="15.5" x14ac:dyDescent="0.35">
      <c r="A7366" t="s">
        <v>187</v>
      </c>
      <c r="B7366" t="s">
        <v>353</v>
      </c>
      <c r="C7366">
        <v>91521</v>
      </c>
      <c r="D7366">
        <v>2025</v>
      </c>
      <c r="E7366">
        <v>11</v>
      </c>
      <c r="F7366">
        <v>181.65</v>
      </c>
      <c r="G7366">
        <v>18</v>
      </c>
    </row>
    <row r="7367" spans="1:7" ht="15.5" hidden="1" x14ac:dyDescent="0.35">
      <c r="A7367" t="s">
        <v>187</v>
      </c>
      <c r="B7367" t="s">
        <v>353</v>
      </c>
      <c r="C7367">
        <v>91522</v>
      </c>
      <c r="D7367">
        <v>2018</v>
      </c>
      <c r="E7367">
        <v>6</v>
      </c>
      <c r="F7367">
        <v>0</v>
      </c>
      <c r="G7367">
        <v>0</v>
      </c>
    </row>
    <row r="7368" spans="1:7" ht="15.5" hidden="1" x14ac:dyDescent="0.35">
      <c r="A7368" t="s">
        <v>187</v>
      </c>
      <c r="B7368" t="s">
        <v>353</v>
      </c>
      <c r="C7368">
        <v>91522</v>
      </c>
      <c r="D7368">
        <v>2018</v>
      </c>
      <c r="E7368">
        <v>7</v>
      </c>
      <c r="F7368">
        <v>274.45999999999998</v>
      </c>
      <c r="G7368">
        <v>38.79</v>
      </c>
    </row>
    <row r="7369" spans="1:7" ht="15.5" hidden="1" x14ac:dyDescent="0.35">
      <c r="A7369" t="s">
        <v>187</v>
      </c>
      <c r="B7369" t="s">
        <v>353</v>
      </c>
      <c r="C7369">
        <v>91522</v>
      </c>
      <c r="D7369">
        <v>2018</v>
      </c>
      <c r="E7369">
        <v>8</v>
      </c>
      <c r="F7369">
        <v>0</v>
      </c>
      <c r="G7369">
        <v>0</v>
      </c>
    </row>
    <row r="7370" spans="1:7" ht="15.5" hidden="1" x14ac:dyDescent="0.35">
      <c r="A7370" t="s">
        <v>187</v>
      </c>
      <c r="B7370" t="s">
        <v>353</v>
      </c>
      <c r="C7370">
        <v>91522</v>
      </c>
      <c r="D7370">
        <v>2018</v>
      </c>
      <c r="E7370">
        <v>9</v>
      </c>
      <c r="F7370">
        <v>0</v>
      </c>
      <c r="G7370">
        <v>0</v>
      </c>
    </row>
    <row r="7371" spans="1:7" ht="15.5" hidden="1" x14ac:dyDescent="0.35">
      <c r="A7371" t="s">
        <v>187</v>
      </c>
      <c r="B7371" t="s">
        <v>353</v>
      </c>
      <c r="C7371">
        <v>91522</v>
      </c>
      <c r="D7371">
        <v>2018</v>
      </c>
      <c r="E7371">
        <v>10</v>
      </c>
      <c r="F7371">
        <v>0</v>
      </c>
      <c r="G7371">
        <v>0</v>
      </c>
    </row>
    <row r="7372" spans="1:7" ht="15.5" hidden="1" x14ac:dyDescent="0.35">
      <c r="A7372" t="s">
        <v>187</v>
      </c>
      <c r="B7372" t="s">
        <v>353</v>
      </c>
      <c r="C7372">
        <v>91522</v>
      </c>
      <c r="D7372">
        <v>2018</v>
      </c>
      <c r="E7372">
        <v>11</v>
      </c>
      <c r="F7372">
        <v>0</v>
      </c>
      <c r="G7372">
        <v>0</v>
      </c>
    </row>
    <row r="7373" spans="1:7" ht="15.5" hidden="1" x14ac:dyDescent="0.35">
      <c r="A7373" t="s">
        <v>187</v>
      </c>
      <c r="B7373" t="s">
        <v>353</v>
      </c>
      <c r="C7373">
        <v>91522</v>
      </c>
      <c r="D7373">
        <v>2018</v>
      </c>
      <c r="E7373">
        <v>12</v>
      </c>
      <c r="F7373">
        <v>0</v>
      </c>
      <c r="G7373">
        <v>0</v>
      </c>
    </row>
    <row r="7374" spans="1:7" ht="15.5" hidden="1" x14ac:dyDescent="0.35">
      <c r="A7374" t="s">
        <v>187</v>
      </c>
      <c r="B7374" t="s">
        <v>353</v>
      </c>
      <c r="C7374">
        <v>91522</v>
      </c>
      <c r="D7374">
        <v>2019</v>
      </c>
      <c r="E7374">
        <v>1</v>
      </c>
      <c r="F7374">
        <v>0</v>
      </c>
      <c r="G7374">
        <v>0</v>
      </c>
    </row>
    <row r="7375" spans="1:7" ht="15.5" hidden="1" x14ac:dyDescent="0.35">
      <c r="A7375" t="s">
        <v>187</v>
      </c>
      <c r="B7375" t="s">
        <v>353</v>
      </c>
      <c r="C7375">
        <v>91522</v>
      </c>
      <c r="D7375">
        <v>2019</v>
      </c>
      <c r="E7375">
        <v>2</v>
      </c>
      <c r="F7375">
        <v>0</v>
      </c>
      <c r="G7375">
        <v>0</v>
      </c>
    </row>
    <row r="7376" spans="1:7" ht="15.5" hidden="1" x14ac:dyDescent="0.35">
      <c r="A7376" t="s">
        <v>187</v>
      </c>
      <c r="B7376" t="s">
        <v>353</v>
      </c>
      <c r="C7376">
        <v>91522</v>
      </c>
      <c r="D7376">
        <v>2019</v>
      </c>
      <c r="E7376">
        <v>3</v>
      </c>
      <c r="F7376">
        <v>0</v>
      </c>
      <c r="G7376">
        <v>0</v>
      </c>
    </row>
    <row r="7377" spans="1:7" ht="15.5" hidden="1" x14ac:dyDescent="0.35">
      <c r="A7377" t="s">
        <v>187</v>
      </c>
      <c r="B7377" t="s">
        <v>353</v>
      </c>
      <c r="C7377">
        <v>91522</v>
      </c>
      <c r="D7377">
        <v>2019</v>
      </c>
      <c r="E7377">
        <v>4</v>
      </c>
      <c r="F7377">
        <v>0</v>
      </c>
      <c r="G7377">
        <v>0</v>
      </c>
    </row>
    <row r="7378" spans="1:7" ht="15.5" hidden="1" x14ac:dyDescent="0.35">
      <c r="A7378" t="s">
        <v>187</v>
      </c>
      <c r="B7378" t="s">
        <v>353</v>
      </c>
      <c r="C7378">
        <v>91522</v>
      </c>
      <c r="D7378">
        <v>2019</v>
      </c>
      <c r="E7378">
        <v>5</v>
      </c>
      <c r="F7378">
        <v>0</v>
      </c>
      <c r="G7378">
        <v>0</v>
      </c>
    </row>
    <row r="7379" spans="1:7" ht="15.5" hidden="1" x14ac:dyDescent="0.35">
      <c r="A7379" t="s">
        <v>187</v>
      </c>
      <c r="B7379" t="s">
        <v>353</v>
      </c>
      <c r="C7379">
        <v>91522</v>
      </c>
      <c r="D7379">
        <v>2019</v>
      </c>
      <c r="E7379">
        <v>6</v>
      </c>
      <c r="F7379">
        <v>0</v>
      </c>
      <c r="G7379">
        <v>0</v>
      </c>
    </row>
    <row r="7380" spans="1:7" ht="15.5" hidden="1" x14ac:dyDescent="0.35">
      <c r="A7380" t="s">
        <v>187</v>
      </c>
      <c r="B7380" t="s">
        <v>353</v>
      </c>
      <c r="C7380">
        <v>91522</v>
      </c>
      <c r="D7380">
        <v>2019</v>
      </c>
      <c r="E7380">
        <v>7</v>
      </c>
      <c r="F7380">
        <v>0</v>
      </c>
      <c r="G7380">
        <v>0</v>
      </c>
    </row>
    <row r="7381" spans="1:7" ht="15.5" hidden="1" x14ac:dyDescent="0.35">
      <c r="A7381" t="s">
        <v>187</v>
      </c>
      <c r="B7381" t="s">
        <v>353</v>
      </c>
      <c r="C7381">
        <v>91522</v>
      </c>
      <c r="D7381">
        <v>2019</v>
      </c>
      <c r="E7381">
        <v>8</v>
      </c>
      <c r="F7381">
        <v>0</v>
      </c>
      <c r="G7381">
        <v>0</v>
      </c>
    </row>
    <row r="7382" spans="1:7" ht="15.5" hidden="1" x14ac:dyDescent="0.35">
      <c r="A7382" t="s">
        <v>187</v>
      </c>
      <c r="B7382" t="s">
        <v>353</v>
      </c>
      <c r="C7382">
        <v>91522</v>
      </c>
      <c r="D7382">
        <v>2019</v>
      </c>
      <c r="E7382">
        <v>9</v>
      </c>
      <c r="F7382">
        <v>0</v>
      </c>
      <c r="G7382">
        <v>0</v>
      </c>
    </row>
    <row r="7383" spans="1:7" ht="15.5" hidden="1" x14ac:dyDescent="0.35">
      <c r="A7383" t="s">
        <v>187</v>
      </c>
      <c r="B7383" t="s">
        <v>353</v>
      </c>
      <c r="C7383">
        <v>91522</v>
      </c>
      <c r="D7383">
        <v>2019</v>
      </c>
      <c r="E7383">
        <v>10</v>
      </c>
      <c r="F7383">
        <v>0</v>
      </c>
      <c r="G7383">
        <v>0</v>
      </c>
    </row>
    <row r="7384" spans="1:7" ht="15.5" hidden="1" x14ac:dyDescent="0.35">
      <c r="A7384" t="s">
        <v>187</v>
      </c>
      <c r="B7384" t="s">
        <v>353</v>
      </c>
      <c r="C7384">
        <v>91522</v>
      </c>
      <c r="D7384">
        <v>2019</v>
      </c>
      <c r="E7384">
        <v>11</v>
      </c>
      <c r="F7384">
        <v>301.39</v>
      </c>
      <c r="G7384">
        <v>34.29</v>
      </c>
    </row>
    <row r="7385" spans="1:7" ht="15.5" hidden="1" x14ac:dyDescent="0.35">
      <c r="A7385" t="s">
        <v>187</v>
      </c>
      <c r="B7385" t="s">
        <v>353</v>
      </c>
      <c r="C7385">
        <v>91522</v>
      </c>
      <c r="D7385">
        <v>2019</v>
      </c>
      <c r="E7385">
        <v>12</v>
      </c>
      <c r="F7385">
        <v>407.92</v>
      </c>
      <c r="G7385">
        <v>42</v>
      </c>
    </row>
    <row r="7386" spans="1:7" ht="15.5" hidden="1" x14ac:dyDescent="0.35">
      <c r="A7386" t="s">
        <v>187</v>
      </c>
      <c r="B7386" t="s">
        <v>353</v>
      </c>
      <c r="C7386">
        <v>91522</v>
      </c>
      <c r="D7386">
        <v>2020</v>
      </c>
      <c r="E7386">
        <v>1</v>
      </c>
      <c r="F7386">
        <v>409.02</v>
      </c>
      <c r="G7386">
        <v>45.47</v>
      </c>
    </row>
    <row r="7387" spans="1:7" ht="15.5" hidden="1" x14ac:dyDescent="0.35">
      <c r="A7387" t="s">
        <v>187</v>
      </c>
      <c r="B7387" t="s">
        <v>353</v>
      </c>
      <c r="C7387">
        <v>91522</v>
      </c>
      <c r="D7387">
        <v>2020</v>
      </c>
      <c r="E7387">
        <v>2</v>
      </c>
      <c r="F7387">
        <v>382.63</v>
      </c>
      <c r="G7387">
        <v>42.53</v>
      </c>
    </row>
    <row r="7388" spans="1:7" ht="15.5" hidden="1" x14ac:dyDescent="0.35">
      <c r="A7388" t="s">
        <v>187</v>
      </c>
      <c r="B7388" t="s">
        <v>353</v>
      </c>
      <c r="C7388">
        <v>91522</v>
      </c>
      <c r="D7388">
        <v>2020</v>
      </c>
      <c r="E7388">
        <v>3</v>
      </c>
      <c r="F7388">
        <v>282.60000000000002</v>
      </c>
      <c r="G7388">
        <v>26</v>
      </c>
    </row>
    <row r="7389" spans="1:7" ht="15.5" hidden="1" x14ac:dyDescent="0.35">
      <c r="A7389" t="s">
        <v>187</v>
      </c>
      <c r="B7389" t="s">
        <v>353</v>
      </c>
      <c r="C7389">
        <v>91522</v>
      </c>
      <c r="D7389">
        <v>2020</v>
      </c>
      <c r="E7389">
        <v>4</v>
      </c>
      <c r="F7389">
        <v>0</v>
      </c>
      <c r="G7389">
        <v>0</v>
      </c>
    </row>
    <row r="7390" spans="1:7" ht="15.5" hidden="1" x14ac:dyDescent="0.35">
      <c r="A7390" t="s">
        <v>187</v>
      </c>
      <c r="B7390" t="s">
        <v>353</v>
      </c>
      <c r="C7390">
        <v>91522</v>
      </c>
      <c r="D7390">
        <v>2020</v>
      </c>
      <c r="E7390">
        <v>5</v>
      </c>
      <c r="F7390">
        <v>0</v>
      </c>
      <c r="G7390">
        <v>0</v>
      </c>
    </row>
    <row r="7391" spans="1:7" ht="15.5" hidden="1" x14ac:dyDescent="0.35">
      <c r="A7391" t="s">
        <v>187</v>
      </c>
      <c r="B7391" t="s">
        <v>353</v>
      </c>
      <c r="C7391">
        <v>91522</v>
      </c>
      <c r="D7391">
        <v>2020</v>
      </c>
      <c r="E7391">
        <v>6</v>
      </c>
      <c r="F7391">
        <v>0</v>
      </c>
      <c r="G7391">
        <v>0</v>
      </c>
    </row>
    <row r="7392" spans="1:7" ht="15.5" hidden="1" x14ac:dyDescent="0.35">
      <c r="A7392" t="s">
        <v>187</v>
      </c>
      <c r="B7392" t="s">
        <v>353</v>
      </c>
      <c r="C7392">
        <v>91522</v>
      </c>
      <c r="D7392">
        <v>2020</v>
      </c>
      <c r="E7392">
        <v>7</v>
      </c>
      <c r="F7392">
        <v>0</v>
      </c>
      <c r="G7392">
        <v>0</v>
      </c>
    </row>
    <row r="7393" spans="1:7" ht="15.5" hidden="1" x14ac:dyDescent="0.35">
      <c r="A7393" t="s">
        <v>187</v>
      </c>
      <c r="B7393" t="s">
        <v>353</v>
      </c>
      <c r="C7393">
        <v>91522</v>
      </c>
      <c r="D7393">
        <v>2020</v>
      </c>
      <c r="E7393">
        <v>8</v>
      </c>
      <c r="F7393">
        <v>0.98</v>
      </c>
      <c r="G7393">
        <v>1</v>
      </c>
    </row>
    <row r="7394" spans="1:7" ht="15.5" hidden="1" x14ac:dyDescent="0.35">
      <c r="A7394" t="s">
        <v>187</v>
      </c>
      <c r="B7394" t="s">
        <v>353</v>
      </c>
      <c r="C7394">
        <v>91522</v>
      </c>
      <c r="D7394">
        <v>2020</v>
      </c>
      <c r="E7394">
        <v>9</v>
      </c>
      <c r="F7394">
        <v>0</v>
      </c>
      <c r="G7394">
        <v>0</v>
      </c>
    </row>
    <row r="7395" spans="1:7" ht="15.5" hidden="1" x14ac:dyDescent="0.35">
      <c r="A7395" t="s">
        <v>187</v>
      </c>
      <c r="B7395" t="s">
        <v>353</v>
      </c>
      <c r="C7395">
        <v>91522</v>
      </c>
      <c r="D7395">
        <v>2020</v>
      </c>
      <c r="E7395">
        <v>10</v>
      </c>
      <c r="F7395">
        <v>0</v>
      </c>
      <c r="G7395">
        <v>0</v>
      </c>
    </row>
    <row r="7396" spans="1:7" ht="15.5" hidden="1" x14ac:dyDescent="0.35">
      <c r="A7396" t="s">
        <v>187</v>
      </c>
      <c r="B7396" t="s">
        <v>353</v>
      </c>
      <c r="C7396">
        <v>91522</v>
      </c>
      <c r="D7396">
        <v>2020</v>
      </c>
      <c r="E7396">
        <v>11</v>
      </c>
      <c r="F7396">
        <v>0</v>
      </c>
      <c r="G7396">
        <v>0</v>
      </c>
    </row>
    <row r="7397" spans="1:7" ht="15.5" hidden="1" x14ac:dyDescent="0.35">
      <c r="A7397" t="s">
        <v>187</v>
      </c>
      <c r="B7397" t="s">
        <v>353</v>
      </c>
      <c r="C7397">
        <v>91522</v>
      </c>
      <c r="D7397">
        <v>2020</v>
      </c>
      <c r="E7397">
        <v>12</v>
      </c>
      <c r="F7397">
        <v>0</v>
      </c>
      <c r="G7397">
        <v>0</v>
      </c>
    </row>
    <row r="7398" spans="1:7" ht="15.5" hidden="1" x14ac:dyDescent="0.35">
      <c r="A7398" t="s">
        <v>187</v>
      </c>
      <c r="B7398" t="s">
        <v>353</v>
      </c>
      <c r="C7398">
        <v>91522</v>
      </c>
      <c r="D7398">
        <v>2021</v>
      </c>
      <c r="E7398">
        <v>5</v>
      </c>
      <c r="F7398">
        <v>1.97</v>
      </c>
      <c r="G7398">
        <v>2.54</v>
      </c>
    </row>
    <row r="7399" spans="1:7" ht="15.5" hidden="1" x14ac:dyDescent="0.35">
      <c r="A7399" t="s">
        <v>187</v>
      </c>
      <c r="B7399" t="s">
        <v>353</v>
      </c>
      <c r="C7399">
        <v>91522</v>
      </c>
      <c r="D7399">
        <v>2021</v>
      </c>
      <c r="E7399">
        <v>6</v>
      </c>
      <c r="F7399">
        <v>1.91</v>
      </c>
      <c r="G7399">
        <v>2.46</v>
      </c>
    </row>
    <row r="7400" spans="1:7" ht="15.5" hidden="1" x14ac:dyDescent="0.35">
      <c r="A7400" t="s">
        <v>187</v>
      </c>
      <c r="B7400" t="s">
        <v>353</v>
      </c>
      <c r="C7400">
        <v>91522</v>
      </c>
      <c r="D7400">
        <v>2021</v>
      </c>
      <c r="E7400">
        <v>7</v>
      </c>
      <c r="F7400">
        <v>134.12</v>
      </c>
      <c r="G7400">
        <v>27</v>
      </c>
    </row>
    <row r="7401" spans="1:7" ht="15.5" hidden="1" x14ac:dyDescent="0.35">
      <c r="A7401" t="s">
        <v>187</v>
      </c>
      <c r="B7401" t="s">
        <v>353</v>
      </c>
      <c r="C7401">
        <v>91522</v>
      </c>
      <c r="D7401">
        <v>2021</v>
      </c>
      <c r="E7401">
        <v>8</v>
      </c>
      <c r="F7401">
        <v>296.35000000000002</v>
      </c>
      <c r="G7401">
        <v>51</v>
      </c>
    </row>
    <row r="7402" spans="1:7" ht="15.5" hidden="1" x14ac:dyDescent="0.35">
      <c r="A7402" t="s">
        <v>187</v>
      </c>
      <c r="B7402" t="s">
        <v>353</v>
      </c>
      <c r="C7402">
        <v>91522</v>
      </c>
      <c r="D7402">
        <v>2021</v>
      </c>
      <c r="E7402">
        <v>9</v>
      </c>
      <c r="F7402">
        <v>195.55</v>
      </c>
      <c r="G7402">
        <v>36</v>
      </c>
    </row>
    <row r="7403" spans="1:7" ht="15.5" hidden="1" x14ac:dyDescent="0.35">
      <c r="A7403" t="s">
        <v>187</v>
      </c>
      <c r="B7403" t="s">
        <v>353</v>
      </c>
      <c r="C7403">
        <v>91522</v>
      </c>
      <c r="D7403">
        <v>2021</v>
      </c>
      <c r="E7403">
        <v>10</v>
      </c>
      <c r="F7403">
        <v>314.2</v>
      </c>
      <c r="G7403">
        <v>62</v>
      </c>
    </row>
    <row r="7404" spans="1:7" ht="15.5" hidden="1" x14ac:dyDescent="0.35">
      <c r="A7404" t="s">
        <v>187</v>
      </c>
      <c r="B7404" t="s">
        <v>353</v>
      </c>
      <c r="C7404">
        <v>91522</v>
      </c>
      <c r="D7404">
        <v>2021</v>
      </c>
      <c r="E7404">
        <v>11</v>
      </c>
      <c r="F7404">
        <v>333.17</v>
      </c>
      <c r="G7404">
        <v>40</v>
      </c>
    </row>
    <row r="7405" spans="1:7" ht="15.5" hidden="1" x14ac:dyDescent="0.35">
      <c r="A7405" t="s">
        <v>187</v>
      </c>
      <c r="B7405" t="s">
        <v>353</v>
      </c>
      <c r="C7405">
        <v>91522</v>
      </c>
      <c r="D7405">
        <v>2021</v>
      </c>
      <c r="E7405">
        <v>12</v>
      </c>
      <c r="F7405">
        <v>395.7</v>
      </c>
      <c r="G7405">
        <v>70</v>
      </c>
    </row>
    <row r="7406" spans="1:7" ht="15.5" hidden="1" x14ac:dyDescent="0.35">
      <c r="A7406" t="s">
        <v>187</v>
      </c>
      <c r="B7406" t="s">
        <v>353</v>
      </c>
      <c r="C7406">
        <v>91522</v>
      </c>
      <c r="D7406">
        <v>2022</v>
      </c>
      <c r="E7406">
        <v>1</v>
      </c>
      <c r="F7406">
        <v>222.73</v>
      </c>
      <c r="G7406">
        <v>29</v>
      </c>
    </row>
    <row r="7407" spans="1:7" ht="15.5" hidden="1" x14ac:dyDescent="0.35">
      <c r="A7407" t="s">
        <v>187</v>
      </c>
      <c r="B7407" t="s">
        <v>353</v>
      </c>
      <c r="C7407">
        <v>91522</v>
      </c>
      <c r="D7407">
        <v>2022</v>
      </c>
      <c r="E7407">
        <v>2</v>
      </c>
      <c r="F7407">
        <v>253.97</v>
      </c>
      <c r="G7407">
        <v>28</v>
      </c>
    </row>
    <row r="7408" spans="1:7" ht="15.5" hidden="1" x14ac:dyDescent="0.35">
      <c r="A7408" t="s">
        <v>187</v>
      </c>
      <c r="B7408" t="s">
        <v>353</v>
      </c>
      <c r="C7408">
        <v>91522</v>
      </c>
      <c r="D7408">
        <v>2022</v>
      </c>
      <c r="E7408">
        <v>3</v>
      </c>
      <c r="F7408">
        <v>346.71</v>
      </c>
      <c r="G7408">
        <v>36</v>
      </c>
    </row>
    <row r="7409" spans="1:7" ht="15.5" hidden="1" x14ac:dyDescent="0.35">
      <c r="A7409" t="s">
        <v>187</v>
      </c>
      <c r="B7409" t="s">
        <v>353</v>
      </c>
      <c r="C7409">
        <v>91522</v>
      </c>
      <c r="D7409">
        <v>2022</v>
      </c>
      <c r="E7409">
        <v>4</v>
      </c>
      <c r="F7409">
        <v>315.41000000000003</v>
      </c>
      <c r="G7409">
        <v>30</v>
      </c>
    </row>
    <row r="7410" spans="1:7" ht="15.5" hidden="1" x14ac:dyDescent="0.35">
      <c r="A7410" t="s">
        <v>187</v>
      </c>
      <c r="B7410" t="s">
        <v>353</v>
      </c>
      <c r="C7410">
        <v>91522</v>
      </c>
      <c r="D7410">
        <v>2022</v>
      </c>
      <c r="E7410">
        <v>5</v>
      </c>
      <c r="F7410">
        <v>393.46</v>
      </c>
      <c r="G7410">
        <v>33</v>
      </c>
    </row>
    <row r="7411" spans="1:7" ht="15.5" hidden="1" x14ac:dyDescent="0.35">
      <c r="A7411" t="s">
        <v>187</v>
      </c>
      <c r="B7411" t="s">
        <v>353</v>
      </c>
      <c r="C7411">
        <v>91522</v>
      </c>
      <c r="D7411">
        <v>2022</v>
      </c>
      <c r="E7411">
        <v>6</v>
      </c>
      <c r="F7411">
        <v>424.82</v>
      </c>
      <c r="G7411">
        <v>37</v>
      </c>
    </row>
    <row r="7412" spans="1:7" ht="15.5" hidden="1" x14ac:dyDescent="0.35">
      <c r="A7412" t="s">
        <v>187</v>
      </c>
      <c r="B7412" t="s">
        <v>353</v>
      </c>
      <c r="C7412">
        <v>91522</v>
      </c>
      <c r="D7412">
        <v>2022</v>
      </c>
      <c r="E7412">
        <v>7</v>
      </c>
      <c r="F7412">
        <v>396.37</v>
      </c>
      <c r="G7412">
        <v>54</v>
      </c>
    </row>
    <row r="7413" spans="1:7" ht="15.5" hidden="1" x14ac:dyDescent="0.35">
      <c r="A7413" t="s">
        <v>187</v>
      </c>
      <c r="B7413" t="s">
        <v>353</v>
      </c>
      <c r="C7413">
        <v>91522</v>
      </c>
      <c r="D7413">
        <v>2022</v>
      </c>
      <c r="E7413">
        <v>8</v>
      </c>
      <c r="F7413">
        <v>384.18</v>
      </c>
      <c r="G7413">
        <v>37</v>
      </c>
    </row>
    <row r="7414" spans="1:7" ht="15.5" hidden="1" x14ac:dyDescent="0.35">
      <c r="A7414" t="s">
        <v>187</v>
      </c>
      <c r="B7414" t="s">
        <v>353</v>
      </c>
      <c r="C7414">
        <v>91522</v>
      </c>
      <c r="D7414">
        <v>2022</v>
      </c>
      <c r="E7414">
        <v>9</v>
      </c>
      <c r="F7414">
        <v>389.87</v>
      </c>
      <c r="G7414">
        <v>43</v>
      </c>
    </row>
    <row r="7415" spans="1:7" ht="15.5" hidden="1" x14ac:dyDescent="0.35">
      <c r="A7415" t="s">
        <v>187</v>
      </c>
      <c r="B7415" t="s">
        <v>353</v>
      </c>
      <c r="C7415">
        <v>91522</v>
      </c>
      <c r="D7415">
        <v>2022</v>
      </c>
      <c r="E7415">
        <v>10</v>
      </c>
      <c r="F7415">
        <v>401.75</v>
      </c>
      <c r="G7415">
        <v>35</v>
      </c>
    </row>
    <row r="7416" spans="1:7" ht="15.5" hidden="1" x14ac:dyDescent="0.35">
      <c r="A7416" t="s">
        <v>187</v>
      </c>
      <c r="B7416" t="s">
        <v>353</v>
      </c>
      <c r="C7416">
        <v>91522</v>
      </c>
      <c r="D7416">
        <v>2022</v>
      </c>
      <c r="E7416">
        <v>11</v>
      </c>
      <c r="F7416">
        <v>416.03</v>
      </c>
      <c r="G7416">
        <v>37</v>
      </c>
    </row>
    <row r="7417" spans="1:7" ht="15.5" hidden="1" x14ac:dyDescent="0.35">
      <c r="A7417" t="s">
        <v>187</v>
      </c>
      <c r="B7417" t="s">
        <v>353</v>
      </c>
      <c r="C7417">
        <v>91522</v>
      </c>
      <c r="D7417">
        <v>2022</v>
      </c>
      <c r="E7417">
        <v>12</v>
      </c>
      <c r="F7417">
        <v>388.08</v>
      </c>
      <c r="G7417">
        <v>38</v>
      </c>
    </row>
    <row r="7418" spans="1:7" ht="15.5" hidden="1" x14ac:dyDescent="0.35">
      <c r="A7418" t="s">
        <v>187</v>
      </c>
      <c r="B7418" t="s">
        <v>353</v>
      </c>
      <c r="C7418">
        <v>91522</v>
      </c>
      <c r="D7418">
        <v>2023</v>
      </c>
      <c r="E7418">
        <v>1</v>
      </c>
      <c r="F7418">
        <v>446.22</v>
      </c>
      <c r="G7418">
        <v>47</v>
      </c>
    </row>
    <row r="7419" spans="1:7" ht="15.5" hidden="1" x14ac:dyDescent="0.35">
      <c r="A7419" t="s">
        <v>187</v>
      </c>
      <c r="B7419" t="s">
        <v>353</v>
      </c>
      <c r="C7419">
        <v>91522</v>
      </c>
      <c r="D7419">
        <v>2023</v>
      </c>
      <c r="E7419">
        <v>2</v>
      </c>
      <c r="F7419">
        <v>437.88</v>
      </c>
      <c r="G7419">
        <v>36</v>
      </c>
    </row>
    <row r="7420" spans="1:7" ht="15.5" hidden="1" x14ac:dyDescent="0.35">
      <c r="A7420" t="s">
        <v>187</v>
      </c>
      <c r="B7420" t="s">
        <v>353</v>
      </c>
      <c r="C7420">
        <v>91522</v>
      </c>
      <c r="D7420">
        <v>2023</v>
      </c>
      <c r="E7420">
        <v>3</v>
      </c>
      <c r="F7420">
        <v>466.52</v>
      </c>
      <c r="G7420">
        <v>41</v>
      </c>
    </row>
    <row r="7421" spans="1:7" ht="15.5" hidden="1" x14ac:dyDescent="0.35">
      <c r="A7421" t="s">
        <v>187</v>
      </c>
      <c r="B7421" t="s">
        <v>353</v>
      </c>
      <c r="C7421">
        <v>91522</v>
      </c>
      <c r="D7421">
        <v>2023</v>
      </c>
      <c r="E7421">
        <v>4</v>
      </c>
      <c r="F7421">
        <v>377.62</v>
      </c>
      <c r="G7421">
        <v>34</v>
      </c>
    </row>
    <row r="7422" spans="1:7" ht="15.5" hidden="1" x14ac:dyDescent="0.35">
      <c r="A7422" t="s">
        <v>187</v>
      </c>
      <c r="B7422" t="s">
        <v>353</v>
      </c>
      <c r="C7422">
        <v>91522</v>
      </c>
      <c r="D7422">
        <v>2023</v>
      </c>
      <c r="E7422">
        <v>5</v>
      </c>
      <c r="F7422">
        <v>409.76</v>
      </c>
      <c r="G7422">
        <v>49</v>
      </c>
    </row>
    <row r="7423" spans="1:7" ht="15.5" hidden="1" x14ac:dyDescent="0.35">
      <c r="A7423" t="s">
        <v>187</v>
      </c>
      <c r="B7423" t="s">
        <v>353</v>
      </c>
      <c r="C7423">
        <v>91522</v>
      </c>
      <c r="D7423">
        <v>2023</v>
      </c>
      <c r="E7423">
        <v>6</v>
      </c>
      <c r="F7423">
        <v>115.41</v>
      </c>
      <c r="G7423">
        <v>14</v>
      </c>
    </row>
    <row r="7424" spans="1:7" ht="15.5" hidden="1" x14ac:dyDescent="0.35">
      <c r="A7424" t="s">
        <v>187</v>
      </c>
      <c r="B7424" t="s">
        <v>353</v>
      </c>
      <c r="C7424">
        <v>91522</v>
      </c>
      <c r="D7424">
        <v>2023</v>
      </c>
      <c r="E7424">
        <v>7</v>
      </c>
      <c r="F7424">
        <v>353.24</v>
      </c>
      <c r="G7424">
        <v>35</v>
      </c>
    </row>
    <row r="7425" spans="1:7" ht="15.5" hidden="1" x14ac:dyDescent="0.35">
      <c r="A7425" t="s">
        <v>187</v>
      </c>
      <c r="B7425" t="s">
        <v>353</v>
      </c>
      <c r="C7425">
        <v>91522</v>
      </c>
      <c r="D7425">
        <v>2023</v>
      </c>
      <c r="E7425">
        <v>8</v>
      </c>
      <c r="F7425">
        <v>436.67</v>
      </c>
      <c r="G7425">
        <v>50</v>
      </c>
    </row>
    <row r="7426" spans="1:7" ht="15.5" hidden="1" x14ac:dyDescent="0.35">
      <c r="A7426" t="s">
        <v>187</v>
      </c>
      <c r="B7426" t="s">
        <v>353</v>
      </c>
      <c r="C7426">
        <v>91522</v>
      </c>
      <c r="D7426">
        <v>2023</v>
      </c>
      <c r="E7426">
        <v>9</v>
      </c>
      <c r="F7426">
        <v>403.82</v>
      </c>
      <c r="G7426">
        <v>41</v>
      </c>
    </row>
    <row r="7427" spans="1:7" ht="15.5" hidden="1" x14ac:dyDescent="0.35">
      <c r="A7427" t="s">
        <v>187</v>
      </c>
      <c r="B7427" t="s">
        <v>353</v>
      </c>
      <c r="C7427">
        <v>91522</v>
      </c>
      <c r="D7427">
        <v>2023</v>
      </c>
      <c r="E7427">
        <v>10</v>
      </c>
      <c r="F7427">
        <v>445.68</v>
      </c>
      <c r="G7427">
        <v>43</v>
      </c>
    </row>
    <row r="7428" spans="1:7" ht="15.5" hidden="1" x14ac:dyDescent="0.35">
      <c r="A7428" t="s">
        <v>187</v>
      </c>
      <c r="B7428" t="s">
        <v>353</v>
      </c>
      <c r="C7428">
        <v>91522</v>
      </c>
      <c r="D7428">
        <v>2023</v>
      </c>
      <c r="E7428">
        <v>11</v>
      </c>
      <c r="F7428">
        <v>442.08</v>
      </c>
      <c r="G7428">
        <v>46</v>
      </c>
    </row>
    <row r="7429" spans="1:7" ht="15.5" hidden="1" x14ac:dyDescent="0.35">
      <c r="A7429" t="s">
        <v>187</v>
      </c>
      <c r="B7429" t="s">
        <v>353</v>
      </c>
      <c r="C7429">
        <v>91522</v>
      </c>
      <c r="D7429">
        <v>2023</v>
      </c>
      <c r="E7429">
        <v>12</v>
      </c>
      <c r="F7429">
        <v>387.96</v>
      </c>
      <c r="G7429">
        <v>42.97</v>
      </c>
    </row>
    <row r="7430" spans="1:7" ht="15.5" hidden="1" x14ac:dyDescent="0.35">
      <c r="A7430" t="s">
        <v>187</v>
      </c>
      <c r="B7430" t="s">
        <v>353</v>
      </c>
      <c r="C7430">
        <v>91522</v>
      </c>
      <c r="D7430">
        <v>2024</v>
      </c>
      <c r="E7430">
        <v>1</v>
      </c>
      <c r="F7430">
        <v>0</v>
      </c>
      <c r="G7430">
        <v>0</v>
      </c>
    </row>
    <row r="7431" spans="1:7" ht="15.5" hidden="1" x14ac:dyDescent="0.35">
      <c r="A7431" t="s">
        <v>187</v>
      </c>
      <c r="B7431" t="s">
        <v>353</v>
      </c>
      <c r="C7431">
        <v>91522</v>
      </c>
      <c r="D7431">
        <v>2024</v>
      </c>
      <c r="E7431">
        <v>2</v>
      </c>
      <c r="F7431">
        <v>0</v>
      </c>
      <c r="G7431">
        <v>0</v>
      </c>
    </row>
    <row r="7432" spans="1:7" ht="15.5" hidden="1" x14ac:dyDescent="0.35">
      <c r="A7432" t="s">
        <v>187</v>
      </c>
      <c r="B7432" t="s">
        <v>353</v>
      </c>
      <c r="C7432">
        <v>91522</v>
      </c>
      <c r="D7432">
        <v>2024</v>
      </c>
      <c r="E7432">
        <v>3</v>
      </c>
      <c r="F7432">
        <v>0</v>
      </c>
      <c r="G7432">
        <v>0</v>
      </c>
    </row>
    <row r="7433" spans="1:7" ht="15.5" hidden="1" x14ac:dyDescent="0.35">
      <c r="A7433" t="s">
        <v>187</v>
      </c>
      <c r="B7433" t="s">
        <v>353</v>
      </c>
      <c r="C7433">
        <v>91522</v>
      </c>
      <c r="D7433">
        <v>2024</v>
      </c>
      <c r="E7433">
        <v>4</v>
      </c>
      <c r="F7433">
        <v>0</v>
      </c>
      <c r="G7433">
        <v>0</v>
      </c>
    </row>
    <row r="7434" spans="1:7" ht="15.5" hidden="1" x14ac:dyDescent="0.35">
      <c r="A7434" t="s">
        <v>187</v>
      </c>
      <c r="B7434" t="s">
        <v>353</v>
      </c>
      <c r="C7434">
        <v>91522</v>
      </c>
      <c r="D7434">
        <v>2024</v>
      </c>
      <c r="E7434">
        <v>5</v>
      </c>
      <c r="F7434">
        <v>0</v>
      </c>
      <c r="G7434">
        <v>0</v>
      </c>
    </row>
    <row r="7435" spans="1:7" ht="15.5" hidden="1" x14ac:dyDescent="0.35">
      <c r="A7435" t="s">
        <v>187</v>
      </c>
      <c r="B7435" t="s">
        <v>353</v>
      </c>
      <c r="C7435">
        <v>91522</v>
      </c>
      <c r="D7435">
        <v>2024</v>
      </c>
      <c r="E7435">
        <v>6</v>
      </c>
      <c r="F7435">
        <v>0</v>
      </c>
      <c r="G7435">
        <v>0</v>
      </c>
    </row>
    <row r="7436" spans="1:7" ht="15.5" hidden="1" x14ac:dyDescent="0.35">
      <c r="A7436" t="s">
        <v>187</v>
      </c>
      <c r="B7436" t="s">
        <v>353</v>
      </c>
      <c r="C7436">
        <v>91522</v>
      </c>
      <c r="D7436">
        <v>2024</v>
      </c>
      <c r="E7436">
        <v>7</v>
      </c>
      <c r="F7436">
        <v>0</v>
      </c>
      <c r="G7436">
        <v>0</v>
      </c>
    </row>
    <row r="7437" spans="1:7" ht="15.5" hidden="1" x14ac:dyDescent="0.35">
      <c r="A7437" t="s">
        <v>187</v>
      </c>
      <c r="B7437" t="s">
        <v>353</v>
      </c>
      <c r="C7437">
        <v>91522</v>
      </c>
      <c r="D7437">
        <v>2024</v>
      </c>
      <c r="E7437">
        <v>8</v>
      </c>
      <c r="F7437">
        <v>0</v>
      </c>
      <c r="G7437">
        <v>0</v>
      </c>
    </row>
    <row r="7438" spans="1:7" ht="15.5" hidden="1" x14ac:dyDescent="0.35">
      <c r="A7438" t="s">
        <v>187</v>
      </c>
      <c r="B7438" t="s">
        <v>353</v>
      </c>
      <c r="C7438">
        <v>91522</v>
      </c>
      <c r="D7438">
        <v>2024</v>
      </c>
      <c r="E7438">
        <v>9</v>
      </c>
      <c r="F7438">
        <v>0</v>
      </c>
      <c r="G7438">
        <v>0</v>
      </c>
    </row>
    <row r="7439" spans="1:7" ht="15.5" hidden="1" x14ac:dyDescent="0.35">
      <c r="A7439" t="s">
        <v>187</v>
      </c>
      <c r="B7439" t="s">
        <v>353</v>
      </c>
      <c r="C7439">
        <v>91522</v>
      </c>
      <c r="D7439">
        <v>2024</v>
      </c>
      <c r="E7439">
        <v>10</v>
      </c>
      <c r="F7439">
        <v>0</v>
      </c>
      <c r="G7439">
        <v>0</v>
      </c>
    </row>
    <row r="7440" spans="1:7" ht="15.5" hidden="1" x14ac:dyDescent="0.35">
      <c r="A7440" t="s">
        <v>187</v>
      </c>
      <c r="B7440" t="s">
        <v>353</v>
      </c>
      <c r="C7440">
        <v>91522</v>
      </c>
      <c r="D7440">
        <v>2024</v>
      </c>
      <c r="E7440">
        <v>11</v>
      </c>
      <c r="F7440">
        <v>0</v>
      </c>
      <c r="G7440">
        <v>0</v>
      </c>
    </row>
    <row r="7441" spans="1:7" ht="15.5" hidden="1" x14ac:dyDescent="0.35">
      <c r="A7441" t="s">
        <v>187</v>
      </c>
      <c r="B7441" t="s">
        <v>353</v>
      </c>
      <c r="C7441">
        <v>91522</v>
      </c>
      <c r="D7441">
        <v>2024</v>
      </c>
      <c r="E7441">
        <v>12</v>
      </c>
      <c r="F7441">
        <v>0</v>
      </c>
      <c r="G7441">
        <v>0</v>
      </c>
    </row>
    <row r="7442" spans="1:7" ht="15.5" x14ac:dyDescent="0.35">
      <c r="A7442" t="s">
        <v>187</v>
      </c>
      <c r="B7442" t="s">
        <v>353</v>
      </c>
      <c r="C7442">
        <v>91522</v>
      </c>
      <c r="D7442">
        <v>2025</v>
      </c>
      <c r="E7442">
        <v>1</v>
      </c>
      <c r="F7442">
        <v>0</v>
      </c>
      <c r="G7442">
        <v>0</v>
      </c>
    </row>
    <row r="7443" spans="1:7" ht="15.5" x14ac:dyDescent="0.35">
      <c r="A7443" t="s">
        <v>187</v>
      </c>
      <c r="B7443" t="s">
        <v>353</v>
      </c>
      <c r="C7443">
        <v>91522</v>
      </c>
      <c r="D7443">
        <v>2025</v>
      </c>
      <c r="E7443">
        <v>2</v>
      </c>
      <c r="F7443">
        <v>0</v>
      </c>
      <c r="G7443">
        <v>0</v>
      </c>
    </row>
    <row r="7444" spans="1:7" ht="15.5" x14ac:dyDescent="0.35">
      <c r="A7444" t="s">
        <v>187</v>
      </c>
      <c r="B7444" t="s">
        <v>353</v>
      </c>
      <c r="C7444">
        <v>91522</v>
      </c>
      <c r="D7444">
        <v>2025</v>
      </c>
      <c r="E7444">
        <v>3</v>
      </c>
      <c r="F7444">
        <v>187.86</v>
      </c>
      <c r="G7444">
        <v>15.09</v>
      </c>
    </row>
    <row r="7445" spans="1:7" ht="15.5" x14ac:dyDescent="0.35">
      <c r="A7445" t="s">
        <v>187</v>
      </c>
      <c r="B7445" t="s">
        <v>353</v>
      </c>
      <c r="C7445">
        <v>91522</v>
      </c>
      <c r="D7445">
        <v>2025</v>
      </c>
      <c r="E7445">
        <v>4</v>
      </c>
      <c r="F7445">
        <v>428.38</v>
      </c>
      <c r="G7445">
        <v>40</v>
      </c>
    </row>
    <row r="7446" spans="1:7" ht="15.5" x14ac:dyDescent="0.35">
      <c r="A7446" t="s">
        <v>187</v>
      </c>
      <c r="B7446" t="s">
        <v>353</v>
      </c>
      <c r="C7446">
        <v>91522</v>
      </c>
      <c r="D7446">
        <v>2025</v>
      </c>
      <c r="E7446">
        <v>5</v>
      </c>
      <c r="F7446">
        <v>455.92</v>
      </c>
      <c r="G7446">
        <v>44</v>
      </c>
    </row>
    <row r="7447" spans="1:7" ht="15.5" x14ac:dyDescent="0.35">
      <c r="A7447" t="s">
        <v>187</v>
      </c>
      <c r="B7447" t="s">
        <v>353</v>
      </c>
      <c r="C7447">
        <v>91522</v>
      </c>
      <c r="D7447">
        <v>2025</v>
      </c>
      <c r="E7447">
        <v>6</v>
      </c>
      <c r="F7447">
        <v>452.12</v>
      </c>
      <c r="G7447">
        <v>42</v>
      </c>
    </row>
    <row r="7448" spans="1:7" ht="15.5" x14ac:dyDescent="0.35">
      <c r="A7448" t="s">
        <v>187</v>
      </c>
      <c r="B7448" t="s">
        <v>353</v>
      </c>
      <c r="C7448">
        <v>91522</v>
      </c>
      <c r="D7448">
        <v>2025</v>
      </c>
      <c r="E7448">
        <v>7</v>
      </c>
      <c r="F7448">
        <v>448.06</v>
      </c>
      <c r="G7448">
        <v>39</v>
      </c>
    </row>
    <row r="7449" spans="1:7" ht="15.5" x14ac:dyDescent="0.35">
      <c r="A7449" t="s">
        <v>187</v>
      </c>
      <c r="B7449" t="s">
        <v>353</v>
      </c>
      <c r="C7449">
        <v>91522</v>
      </c>
      <c r="D7449">
        <v>2025</v>
      </c>
      <c r="E7449">
        <v>8</v>
      </c>
      <c r="F7449">
        <v>456.42</v>
      </c>
      <c r="G7449">
        <v>46</v>
      </c>
    </row>
    <row r="7450" spans="1:7" ht="15.5" x14ac:dyDescent="0.35">
      <c r="A7450" t="s">
        <v>187</v>
      </c>
      <c r="B7450" t="s">
        <v>353</v>
      </c>
      <c r="C7450">
        <v>91522</v>
      </c>
      <c r="D7450">
        <v>2025</v>
      </c>
      <c r="E7450">
        <v>9</v>
      </c>
      <c r="F7450">
        <v>451.03</v>
      </c>
      <c r="G7450">
        <v>44</v>
      </c>
    </row>
    <row r="7451" spans="1:7" ht="15.5" x14ac:dyDescent="0.35">
      <c r="A7451" t="s">
        <v>187</v>
      </c>
      <c r="B7451" t="s">
        <v>353</v>
      </c>
      <c r="C7451">
        <v>91522</v>
      </c>
      <c r="D7451">
        <v>2025</v>
      </c>
      <c r="E7451">
        <v>10</v>
      </c>
      <c r="F7451">
        <v>508.1</v>
      </c>
      <c r="G7451">
        <v>48</v>
      </c>
    </row>
    <row r="7452" spans="1:7" ht="15.5" x14ac:dyDescent="0.35">
      <c r="A7452" t="s">
        <v>187</v>
      </c>
      <c r="B7452" t="s">
        <v>353</v>
      </c>
      <c r="C7452">
        <v>91522</v>
      </c>
      <c r="D7452">
        <v>2025</v>
      </c>
      <c r="E7452">
        <v>11</v>
      </c>
      <c r="F7452">
        <v>479.87</v>
      </c>
      <c r="G7452">
        <v>44</v>
      </c>
    </row>
    <row r="7453" spans="1:7" ht="15.5" hidden="1" x14ac:dyDescent="0.35">
      <c r="A7453" t="s">
        <v>187</v>
      </c>
      <c r="B7453" t="s">
        <v>353</v>
      </c>
      <c r="C7453">
        <v>91523</v>
      </c>
      <c r="D7453">
        <v>2019</v>
      </c>
      <c r="E7453">
        <v>6</v>
      </c>
      <c r="F7453">
        <v>172.39</v>
      </c>
      <c r="G7453">
        <v>18.940000000000001</v>
      </c>
    </row>
    <row r="7454" spans="1:7" ht="15.5" hidden="1" x14ac:dyDescent="0.35">
      <c r="A7454" t="s">
        <v>187</v>
      </c>
      <c r="B7454" t="s">
        <v>353</v>
      </c>
      <c r="C7454">
        <v>91523</v>
      </c>
      <c r="D7454">
        <v>2019</v>
      </c>
      <c r="E7454">
        <v>7</v>
      </c>
      <c r="F7454">
        <v>411.07</v>
      </c>
      <c r="G7454">
        <v>45.17</v>
      </c>
    </row>
    <row r="7455" spans="1:7" ht="15.5" hidden="1" x14ac:dyDescent="0.35">
      <c r="A7455" t="s">
        <v>187</v>
      </c>
      <c r="B7455" t="s">
        <v>353</v>
      </c>
      <c r="C7455">
        <v>91523</v>
      </c>
      <c r="D7455">
        <v>2019</v>
      </c>
      <c r="E7455">
        <v>8</v>
      </c>
      <c r="F7455">
        <v>411.08</v>
      </c>
      <c r="G7455">
        <v>45.18</v>
      </c>
    </row>
    <row r="7456" spans="1:7" ht="15.5" hidden="1" x14ac:dyDescent="0.35">
      <c r="A7456" t="s">
        <v>187</v>
      </c>
      <c r="B7456" t="s">
        <v>353</v>
      </c>
      <c r="C7456">
        <v>91523</v>
      </c>
      <c r="D7456">
        <v>2019</v>
      </c>
      <c r="E7456">
        <v>9</v>
      </c>
      <c r="F7456">
        <v>397.81</v>
      </c>
      <c r="G7456">
        <v>43.71</v>
      </c>
    </row>
    <row r="7457" spans="1:7" ht="15.5" hidden="1" x14ac:dyDescent="0.35">
      <c r="A7457" t="s">
        <v>187</v>
      </c>
      <c r="B7457" t="s">
        <v>353</v>
      </c>
      <c r="C7457">
        <v>91523</v>
      </c>
      <c r="D7457">
        <v>2019</v>
      </c>
      <c r="E7457">
        <v>10</v>
      </c>
      <c r="F7457">
        <v>454.75</v>
      </c>
      <c r="G7457">
        <v>46</v>
      </c>
    </row>
    <row r="7458" spans="1:7" ht="15.5" hidden="1" x14ac:dyDescent="0.35">
      <c r="A7458" t="s">
        <v>187</v>
      </c>
      <c r="B7458" t="s">
        <v>353</v>
      </c>
      <c r="C7458">
        <v>91523</v>
      </c>
      <c r="D7458">
        <v>2019</v>
      </c>
      <c r="E7458">
        <v>11</v>
      </c>
      <c r="F7458">
        <v>401.72</v>
      </c>
      <c r="G7458">
        <v>48</v>
      </c>
    </row>
    <row r="7459" spans="1:7" ht="15.5" hidden="1" x14ac:dyDescent="0.35">
      <c r="A7459" t="s">
        <v>187</v>
      </c>
      <c r="B7459" t="s">
        <v>353</v>
      </c>
      <c r="C7459">
        <v>91523</v>
      </c>
      <c r="D7459">
        <v>2019</v>
      </c>
      <c r="E7459">
        <v>12</v>
      </c>
      <c r="F7459">
        <v>432.74</v>
      </c>
      <c r="G7459">
        <v>44</v>
      </c>
    </row>
    <row r="7460" spans="1:7" ht="15.5" hidden="1" x14ac:dyDescent="0.35">
      <c r="A7460" t="s">
        <v>187</v>
      </c>
      <c r="B7460" t="s">
        <v>353</v>
      </c>
      <c r="C7460">
        <v>91523</v>
      </c>
      <c r="D7460">
        <v>2020</v>
      </c>
      <c r="E7460">
        <v>1</v>
      </c>
      <c r="F7460">
        <v>418.18</v>
      </c>
      <c r="G7460">
        <v>42.37</v>
      </c>
    </row>
    <row r="7461" spans="1:7" ht="15.5" hidden="1" x14ac:dyDescent="0.35">
      <c r="A7461" t="s">
        <v>187</v>
      </c>
      <c r="B7461" t="s">
        <v>353</v>
      </c>
      <c r="C7461">
        <v>91523</v>
      </c>
      <c r="D7461">
        <v>2020</v>
      </c>
      <c r="E7461">
        <v>2</v>
      </c>
      <c r="F7461">
        <v>391.21</v>
      </c>
      <c r="G7461">
        <v>39.630000000000003</v>
      </c>
    </row>
    <row r="7462" spans="1:7" ht="15.5" hidden="1" x14ac:dyDescent="0.35">
      <c r="A7462" t="s">
        <v>187</v>
      </c>
      <c r="B7462" t="s">
        <v>353</v>
      </c>
      <c r="C7462">
        <v>91523</v>
      </c>
      <c r="D7462">
        <v>2020</v>
      </c>
      <c r="E7462">
        <v>3</v>
      </c>
      <c r="F7462">
        <v>333.58</v>
      </c>
      <c r="G7462">
        <v>33</v>
      </c>
    </row>
    <row r="7463" spans="1:7" ht="15.5" hidden="1" x14ac:dyDescent="0.35">
      <c r="A7463" t="s">
        <v>187</v>
      </c>
      <c r="B7463" t="s">
        <v>353</v>
      </c>
      <c r="C7463">
        <v>91523</v>
      </c>
      <c r="D7463">
        <v>2020</v>
      </c>
      <c r="E7463">
        <v>4</v>
      </c>
      <c r="F7463">
        <v>0</v>
      </c>
      <c r="G7463">
        <v>0</v>
      </c>
    </row>
    <row r="7464" spans="1:7" ht="15.5" hidden="1" x14ac:dyDescent="0.35">
      <c r="A7464" t="s">
        <v>187</v>
      </c>
      <c r="B7464" t="s">
        <v>353</v>
      </c>
      <c r="C7464">
        <v>91523</v>
      </c>
      <c r="D7464">
        <v>2020</v>
      </c>
      <c r="E7464">
        <v>5</v>
      </c>
      <c r="F7464">
        <v>0</v>
      </c>
      <c r="G7464">
        <v>0</v>
      </c>
    </row>
    <row r="7465" spans="1:7" ht="15.5" hidden="1" x14ac:dyDescent="0.35">
      <c r="A7465" t="s">
        <v>187</v>
      </c>
      <c r="B7465" t="s">
        <v>353</v>
      </c>
      <c r="C7465">
        <v>91523</v>
      </c>
      <c r="D7465">
        <v>2020</v>
      </c>
      <c r="E7465">
        <v>6</v>
      </c>
      <c r="F7465">
        <v>0</v>
      </c>
      <c r="G7465">
        <v>0</v>
      </c>
    </row>
    <row r="7466" spans="1:7" ht="15.5" hidden="1" x14ac:dyDescent="0.35">
      <c r="A7466" t="s">
        <v>187</v>
      </c>
      <c r="B7466" t="s">
        <v>353</v>
      </c>
      <c r="C7466">
        <v>91523</v>
      </c>
      <c r="D7466">
        <v>2020</v>
      </c>
      <c r="E7466">
        <v>7</v>
      </c>
      <c r="F7466">
        <v>26.62</v>
      </c>
      <c r="G7466">
        <v>5</v>
      </c>
    </row>
    <row r="7467" spans="1:7" ht="15.5" hidden="1" x14ac:dyDescent="0.35">
      <c r="A7467" t="s">
        <v>187</v>
      </c>
      <c r="B7467" t="s">
        <v>353</v>
      </c>
      <c r="C7467">
        <v>91523</v>
      </c>
      <c r="D7467">
        <v>2020</v>
      </c>
      <c r="E7467">
        <v>8</v>
      </c>
      <c r="F7467">
        <v>148.4</v>
      </c>
      <c r="G7467">
        <v>22</v>
      </c>
    </row>
    <row r="7468" spans="1:7" ht="15.5" hidden="1" x14ac:dyDescent="0.35">
      <c r="A7468" t="s">
        <v>187</v>
      </c>
      <c r="B7468" t="s">
        <v>353</v>
      </c>
      <c r="C7468">
        <v>91523</v>
      </c>
      <c r="D7468">
        <v>2020</v>
      </c>
      <c r="E7468">
        <v>9</v>
      </c>
      <c r="F7468">
        <v>89.38</v>
      </c>
      <c r="G7468">
        <v>16</v>
      </c>
    </row>
    <row r="7469" spans="1:7" ht="15.5" hidden="1" x14ac:dyDescent="0.35">
      <c r="A7469" t="s">
        <v>187</v>
      </c>
      <c r="B7469" t="s">
        <v>353</v>
      </c>
      <c r="C7469">
        <v>91523</v>
      </c>
      <c r="D7469">
        <v>2020</v>
      </c>
      <c r="E7469">
        <v>10</v>
      </c>
      <c r="F7469">
        <v>153.4</v>
      </c>
      <c r="G7469">
        <v>27</v>
      </c>
    </row>
    <row r="7470" spans="1:7" ht="15.5" hidden="1" x14ac:dyDescent="0.35">
      <c r="A7470" t="s">
        <v>187</v>
      </c>
      <c r="B7470" t="s">
        <v>353</v>
      </c>
      <c r="C7470">
        <v>91523</v>
      </c>
      <c r="D7470">
        <v>2020</v>
      </c>
      <c r="E7470">
        <v>11</v>
      </c>
      <c r="F7470">
        <v>142.72</v>
      </c>
      <c r="G7470">
        <v>27</v>
      </c>
    </row>
    <row r="7471" spans="1:7" ht="15.5" hidden="1" x14ac:dyDescent="0.35">
      <c r="A7471" t="s">
        <v>187</v>
      </c>
      <c r="B7471" t="s">
        <v>353</v>
      </c>
      <c r="C7471">
        <v>91523</v>
      </c>
      <c r="D7471">
        <v>2020</v>
      </c>
      <c r="E7471">
        <v>12</v>
      </c>
      <c r="F7471">
        <v>286.70999999999998</v>
      </c>
      <c r="G7471">
        <v>50</v>
      </c>
    </row>
    <row r="7472" spans="1:7" ht="15.5" hidden="1" x14ac:dyDescent="0.35">
      <c r="A7472" t="s">
        <v>187</v>
      </c>
      <c r="B7472" t="s">
        <v>353</v>
      </c>
      <c r="C7472">
        <v>91523</v>
      </c>
      <c r="D7472">
        <v>2021</v>
      </c>
      <c r="E7472">
        <v>1</v>
      </c>
      <c r="F7472">
        <v>241.3</v>
      </c>
      <c r="G7472">
        <v>39</v>
      </c>
    </row>
    <row r="7473" spans="1:7" ht="15.5" hidden="1" x14ac:dyDescent="0.35">
      <c r="A7473" t="s">
        <v>187</v>
      </c>
      <c r="B7473" t="s">
        <v>353</v>
      </c>
      <c r="C7473">
        <v>91523</v>
      </c>
      <c r="D7473">
        <v>2021</v>
      </c>
      <c r="E7473">
        <v>2</v>
      </c>
      <c r="F7473">
        <v>28.99</v>
      </c>
      <c r="G7473">
        <v>10</v>
      </c>
    </row>
    <row r="7474" spans="1:7" ht="15.5" hidden="1" x14ac:dyDescent="0.35">
      <c r="A7474" t="s">
        <v>187</v>
      </c>
      <c r="B7474" t="s">
        <v>353</v>
      </c>
      <c r="C7474">
        <v>91523</v>
      </c>
      <c r="D7474">
        <v>2021</v>
      </c>
      <c r="E7474">
        <v>3</v>
      </c>
      <c r="F7474">
        <v>126.91</v>
      </c>
      <c r="G7474">
        <v>25</v>
      </c>
    </row>
    <row r="7475" spans="1:7" ht="15.5" hidden="1" x14ac:dyDescent="0.35">
      <c r="A7475" t="s">
        <v>187</v>
      </c>
      <c r="B7475" t="s">
        <v>353</v>
      </c>
      <c r="C7475">
        <v>91523</v>
      </c>
      <c r="D7475">
        <v>2021</v>
      </c>
      <c r="E7475">
        <v>4</v>
      </c>
      <c r="F7475">
        <v>104.2</v>
      </c>
      <c r="G7475">
        <v>26</v>
      </c>
    </row>
    <row r="7476" spans="1:7" ht="15.5" hidden="1" x14ac:dyDescent="0.35">
      <c r="A7476" t="s">
        <v>187</v>
      </c>
      <c r="B7476" t="s">
        <v>353</v>
      </c>
      <c r="C7476">
        <v>91523</v>
      </c>
      <c r="D7476">
        <v>2021</v>
      </c>
      <c r="E7476">
        <v>5</v>
      </c>
      <c r="F7476">
        <v>110.1</v>
      </c>
      <c r="G7476">
        <v>23.89</v>
      </c>
    </row>
    <row r="7477" spans="1:7" ht="15.5" hidden="1" x14ac:dyDescent="0.35">
      <c r="A7477" t="s">
        <v>187</v>
      </c>
      <c r="B7477" t="s">
        <v>353</v>
      </c>
      <c r="C7477">
        <v>91523</v>
      </c>
      <c r="D7477">
        <v>2021</v>
      </c>
      <c r="E7477">
        <v>6</v>
      </c>
      <c r="F7477">
        <v>106.55</v>
      </c>
      <c r="G7477">
        <v>23.11</v>
      </c>
    </row>
    <row r="7478" spans="1:7" ht="15.5" hidden="1" x14ac:dyDescent="0.35">
      <c r="A7478" t="s">
        <v>187</v>
      </c>
      <c r="B7478" t="s">
        <v>353</v>
      </c>
      <c r="C7478">
        <v>91523</v>
      </c>
      <c r="D7478">
        <v>2021</v>
      </c>
      <c r="E7478">
        <v>7</v>
      </c>
      <c r="F7478">
        <v>264.79000000000002</v>
      </c>
      <c r="G7478">
        <v>44</v>
      </c>
    </row>
    <row r="7479" spans="1:7" ht="15.5" hidden="1" x14ac:dyDescent="0.35">
      <c r="A7479" t="s">
        <v>187</v>
      </c>
      <c r="B7479" t="s">
        <v>353</v>
      </c>
      <c r="C7479">
        <v>91523</v>
      </c>
      <c r="D7479">
        <v>2021</v>
      </c>
      <c r="E7479">
        <v>8</v>
      </c>
      <c r="F7479">
        <v>234.6</v>
      </c>
      <c r="G7479">
        <v>36</v>
      </c>
    </row>
    <row r="7480" spans="1:7" ht="15.5" hidden="1" x14ac:dyDescent="0.35">
      <c r="A7480" t="s">
        <v>187</v>
      </c>
      <c r="B7480" t="s">
        <v>353</v>
      </c>
      <c r="C7480">
        <v>91523</v>
      </c>
      <c r="D7480">
        <v>2021</v>
      </c>
      <c r="E7480">
        <v>9</v>
      </c>
      <c r="F7480">
        <v>252.7</v>
      </c>
      <c r="G7480">
        <v>44</v>
      </c>
    </row>
    <row r="7481" spans="1:7" ht="15.5" hidden="1" x14ac:dyDescent="0.35">
      <c r="A7481" t="s">
        <v>187</v>
      </c>
      <c r="B7481" t="s">
        <v>353</v>
      </c>
      <c r="C7481">
        <v>91523</v>
      </c>
      <c r="D7481">
        <v>2021</v>
      </c>
      <c r="E7481">
        <v>10</v>
      </c>
      <c r="F7481">
        <v>316.52</v>
      </c>
      <c r="G7481">
        <v>37</v>
      </c>
    </row>
    <row r="7482" spans="1:7" ht="15.5" hidden="1" x14ac:dyDescent="0.35">
      <c r="A7482" t="s">
        <v>187</v>
      </c>
      <c r="B7482" t="s">
        <v>353</v>
      </c>
      <c r="C7482">
        <v>91523</v>
      </c>
      <c r="D7482">
        <v>2021</v>
      </c>
      <c r="E7482">
        <v>11</v>
      </c>
      <c r="F7482">
        <v>418.13</v>
      </c>
      <c r="G7482">
        <v>43</v>
      </c>
    </row>
    <row r="7483" spans="1:7" ht="15.5" hidden="1" x14ac:dyDescent="0.35">
      <c r="A7483" t="s">
        <v>187</v>
      </c>
      <c r="B7483" t="s">
        <v>353</v>
      </c>
      <c r="C7483">
        <v>91523</v>
      </c>
      <c r="D7483">
        <v>2021</v>
      </c>
      <c r="E7483">
        <v>12</v>
      </c>
      <c r="F7483">
        <v>293.64999999999998</v>
      </c>
      <c r="G7483">
        <v>61</v>
      </c>
    </row>
    <row r="7484" spans="1:7" ht="15.5" hidden="1" x14ac:dyDescent="0.35">
      <c r="A7484" t="s">
        <v>187</v>
      </c>
      <c r="B7484" t="s">
        <v>353</v>
      </c>
      <c r="C7484">
        <v>91523</v>
      </c>
      <c r="D7484">
        <v>2022</v>
      </c>
      <c r="E7484">
        <v>1</v>
      </c>
      <c r="F7484">
        <v>306.70999999999998</v>
      </c>
      <c r="G7484">
        <v>37</v>
      </c>
    </row>
    <row r="7485" spans="1:7" ht="15.5" hidden="1" x14ac:dyDescent="0.35">
      <c r="A7485" t="s">
        <v>187</v>
      </c>
      <c r="B7485" t="s">
        <v>353</v>
      </c>
      <c r="C7485">
        <v>91523</v>
      </c>
      <c r="D7485">
        <v>2022</v>
      </c>
      <c r="E7485">
        <v>2</v>
      </c>
      <c r="F7485">
        <v>199.97</v>
      </c>
      <c r="G7485">
        <v>21</v>
      </c>
    </row>
    <row r="7486" spans="1:7" ht="15.5" hidden="1" x14ac:dyDescent="0.35">
      <c r="A7486" t="s">
        <v>187</v>
      </c>
      <c r="B7486" t="s">
        <v>353</v>
      </c>
      <c r="C7486">
        <v>91523</v>
      </c>
      <c r="D7486">
        <v>2022</v>
      </c>
      <c r="E7486">
        <v>3</v>
      </c>
      <c r="F7486">
        <v>391.52</v>
      </c>
      <c r="G7486">
        <v>37</v>
      </c>
    </row>
    <row r="7487" spans="1:7" ht="15.5" hidden="1" x14ac:dyDescent="0.35">
      <c r="A7487" t="s">
        <v>187</v>
      </c>
      <c r="B7487" t="s">
        <v>353</v>
      </c>
      <c r="C7487">
        <v>91523</v>
      </c>
      <c r="D7487">
        <v>2022</v>
      </c>
      <c r="E7487">
        <v>4</v>
      </c>
      <c r="F7487">
        <v>350.57</v>
      </c>
      <c r="G7487">
        <v>34</v>
      </c>
    </row>
    <row r="7488" spans="1:7" ht="15.5" hidden="1" x14ac:dyDescent="0.35">
      <c r="A7488" t="s">
        <v>187</v>
      </c>
      <c r="B7488" t="s">
        <v>353</v>
      </c>
      <c r="C7488">
        <v>91523</v>
      </c>
      <c r="D7488">
        <v>2022</v>
      </c>
      <c r="E7488">
        <v>5</v>
      </c>
      <c r="F7488">
        <v>369.48</v>
      </c>
      <c r="G7488">
        <v>32</v>
      </c>
    </row>
    <row r="7489" spans="1:7" ht="15.5" hidden="1" x14ac:dyDescent="0.35">
      <c r="A7489" t="s">
        <v>187</v>
      </c>
      <c r="B7489" t="s">
        <v>353</v>
      </c>
      <c r="C7489">
        <v>91523</v>
      </c>
      <c r="D7489">
        <v>2022</v>
      </c>
      <c r="E7489">
        <v>6</v>
      </c>
      <c r="F7489">
        <v>396.11</v>
      </c>
      <c r="G7489">
        <v>30</v>
      </c>
    </row>
    <row r="7490" spans="1:7" ht="15.5" hidden="1" x14ac:dyDescent="0.35">
      <c r="A7490" t="s">
        <v>187</v>
      </c>
      <c r="B7490" t="s">
        <v>353</v>
      </c>
      <c r="C7490">
        <v>91523</v>
      </c>
      <c r="D7490">
        <v>2022</v>
      </c>
      <c r="E7490">
        <v>7</v>
      </c>
      <c r="F7490">
        <v>380.04</v>
      </c>
      <c r="G7490">
        <v>35</v>
      </c>
    </row>
    <row r="7491" spans="1:7" ht="15.5" hidden="1" x14ac:dyDescent="0.35">
      <c r="A7491" t="s">
        <v>187</v>
      </c>
      <c r="B7491" t="s">
        <v>353</v>
      </c>
      <c r="C7491">
        <v>91523</v>
      </c>
      <c r="D7491">
        <v>2022</v>
      </c>
      <c r="E7491">
        <v>8</v>
      </c>
      <c r="F7491">
        <v>389.23</v>
      </c>
      <c r="G7491">
        <v>37</v>
      </c>
    </row>
    <row r="7492" spans="1:7" ht="15.5" hidden="1" x14ac:dyDescent="0.35">
      <c r="A7492" t="s">
        <v>187</v>
      </c>
      <c r="B7492" t="s">
        <v>353</v>
      </c>
      <c r="C7492">
        <v>91523</v>
      </c>
      <c r="D7492">
        <v>2022</v>
      </c>
      <c r="E7492">
        <v>9</v>
      </c>
      <c r="F7492">
        <v>399.84</v>
      </c>
      <c r="G7492">
        <v>35</v>
      </c>
    </row>
    <row r="7493" spans="1:7" ht="15.5" hidden="1" x14ac:dyDescent="0.35">
      <c r="A7493" t="s">
        <v>187</v>
      </c>
      <c r="B7493" t="s">
        <v>353</v>
      </c>
      <c r="C7493">
        <v>91523</v>
      </c>
      <c r="D7493">
        <v>2022</v>
      </c>
      <c r="E7493">
        <v>10</v>
      </c>
      <c r="F7493">
        <v>221.6</v>
      </c>
      <c r="G7493">
        <v>17</v>
      </c>
    </row>
    <row r="7494" spans="1:7" ht="15.5" hidden="1" x14ac:dyDescent="0.35">
      <c r="A7494" t="s">
        <v>187</v>
      </c>
      <c r="B7494" t="s">
        <v>353</v>
      </c>
      <c r="C7494">
        <v>91523</v>
      </c>
      <c r="D7494">
        <v>2022</v>
      </c>
      <c r="E7494">
        <v>11</v>
      </c>
      <c r="F7494">
        <v>447.41</v>
      </c>
      <c r="G7494">
        <v>39</v>
      </c>
    </row>
    <row r="7495" spans="1:7" ht="15.5" hidden="1" x14ac:dyDescent="0.35">
      <c r="A7495" t="s">
        <v>187</v>
      </c>
      <c r="B7495" t="s">
        <v>353</v>
      </c>
      <c r="C7495">
        <v>91523</v>
      </c>
      <c r="D7495">
        <v>2022</v>
      </c>
      <c r="E7495">
        <v>12</v>
      </c>
      <c r="F7495">
        <v>461.24</v>
      </c>
      <c r="G7495">
        <v>42</v>
      </c>
    </row>
    <row r="7496" spans="1:7" ht="15.5" hidden="1" x14ac:dyDescent="0.35">
      <c r="A7496" t="s">
        <v>187</v>
      </c>
      <c r="B7496" t="s">
        <v>353</v>
      </c>
      <c r="C7496">
        <v>91523</v>
      </c>
      <c r="D7496">
        <v>2023</v>
      </c>
      <c r="E7496">
        <v>1</v>
      </c>
      <c r="F7496">
        <v>420.95</v>
      </c>
      <c r="G7496">
        <v>40</v>
      </c>
    </row>
    <row r="7497" spans="1:7" ht="15.5" hidden="1" x14ac:dyDescent="0.35">
      <c r="A7497" t="s">
        <v>187</v>
      </c>
      <c r="B7497" t="s">
        <v>353</v>
      </c>
      <c r="C7497">
        <v>91523</v>
      </c>
      <c r="D7497">
        <v>2023</v>
      </c>
      <c r="E7497">
        <v>2</v>
      </c>
      <c r="F7497">
        <v>310.81</v>
      </c>
      <c r="G7497">
        <v>29</v>
      </c>
    </row>
    <row r="7498" spans="1:7" ht="15.5" hidden="1" x14ac:dyDescent="0.35">
      <c r="A7498" t="s">
        <v>187</v>
      </c>
      <c r="B7498" t="s">
        <v>353</v>
      </c>
      <c r="C7498">
        <v>91523</v>
      </c>
      <c r="D7498">
        <v>2023</v>
      </c>
      <c r="E7498">
        <v>3</v>
      </c>
      <c r="F7498">
        <v>100.29</v>
      </c>
      <c r="G7498">
        <v>10</v>
      </c>
    </row>
    <row r="7499" spans="1:7" ht="15.5" hidden="1" x14ac:dyDescent="0.35">
      <c r="A7499" t="s">
        <v>187</v>
      </c>
      <c r="B7499" t="s">
        <v>353</v>
      </c>
      <c r="C7499">
        <v>91523</v>
      </c>
      <c r="D7499">
        <v>2023</v>
      </c>
      <c r="E7499">
        <v>4</v>
      </c>
      <c r="F7499">
        <v>366.83</v>
      </c>
      <c r="G7499">
        <v>47</v>
      </c>
    </row>
    <row r="7500" spans="1:7" ht="15.5" hidden="1" x14ac:dyDescent="0.35">
      <c r="A7500" t="s">
        <v>187</v>
      </c>
      <c r="B7500" t="s">
        <v>353</v>
      </c>
      <c r="C7500">
        <v>91523</v>
      </c>
      <c r="D7500">
        <v>2023</v>
      </c>
      <c r="E7500">
        <v>5</v>
      </c>
      <c r="F7500">
        <v>399.02</v>
      </c>
      <c r="G7500">
        <v>47</v>
      </c>
    </row>
    <row r="7501" spans="1:7" ht="15.5" hidden="1" x14ac:dyDescent="0.35">
      <c r="A7501" t="s">
        <v>187</v>
      </c>
      <c r="B7501" t="s">
        <v>353</v>
      </c>
      <c r="C7501">
        <v>91523</v>
      </c>
      <c r="D7501">
        <v>2023</v>
      </c>
      <c r="E7501">
        <v>6</v>
      </c>
      <c r="F7501">
        <v>383.22</v>
      </c>
      <c r="G7501">
        <v>45</v>
      </c>
    </row>
    <row r="7502" spans="1:7" ht="15.5" hidden="1" x14ac:dyDescent="0.35">
      <c r="A7502" t="s">
        <v>187</v>
      </c>
      <c r="B7502" t="s">
        <v>353</v>
      </c>
      <c r="C7502">
        <v>91523</v>
      </c>
      <c r="D7502">
        <v>2023</v>
      </c>
      <c r="E7502">
        <v>7</v>
      </c>
      <c r="F7502">
        <v>425.38</v>
      </c>
      <c r="G7502">
        <v>50</v>
      </c>
    </row>
    <row r="7503" spans="1:7" ht="15.5" hidden="1" x14ac:dyDescent="0.35">
      <c r="A7503" t="s">
        <v>187</v>
      </c>
      <c r="B7503" t="s">
        <v>353</v>
      </c>
      <c r="C7503">
        <v>91523</v>
      </c>
      <c r="D7503">
        <v>2023</v>
      </c>
      <c r="E7503">
        <v>8</v>
      </c>
      <c r="F7503">
        <v>62.54</v>
      </c>
      <c r="G7503">
        <v>5.53</v>
      </c>
    </row>
    <row r="7504" spans="1:7" ht="15.5" hidden="1" x14ac:dyDescent="0.35">
      <c r="A7504" t="s">
        <v>187</v>
      </c>
      <c r="B7504" t="s">
        <v>353</v>
      </c>
      <c r="C7504">
        <v>91523</v>
      </c>
      <c r="D7504">
        <v>2023</v>
      </c>
      <c r="E7504">
        <v>9</v>
      </c>
      <c r="F7504">
        <v>0</v>
      </c>
      <c r="G7504">
        <v>0</v>
      </c>
    </row>
    <row r="7505" spans="1:7" ht="15.5" hidden="1" x14ac:dyDescent="0.35">
      <c r="A7505" t="s">
        <v>187</v>
      </c>
      <c r="B7505" t="s">
        <v>353</v>
      </c>
      <c r="C7505">
        <v>91523</v>
      </c>
      <c r="D7505">
        <v>2023</v>
      </c>
      <c r="E7505">
        <v>10</v>
      </c>
      <c r="F7505">
        <v>0</v>
      </c>
      <c r="G7505">
        <v>0</v>
      </c>
    </row>
    <row r="7506" spans="1:7" ht="15.5" hidden="1" x14ac:dyDescent="0.35">
      <c r="A7506" t="s">
        <v>187</v>
      </c>
      <c r="B7506" t="s">
        <v>353</v>
      </c>
      <c r="C7506">
        <v>91523</v>
      </c>
      <c r="D7506">
        <v>2023</v>
      </c>
      <c r="E7506">
        <v>11</v>
      </c>
      <c r="F7506">
        <v>0</v>
      </c>
      <c r="G7506">
        <v>0</v>
      </c>
    </row>
    <row r="7507" spans="1:7" ht="15.5" hidden="1" x14ac:dyDescent="0.35">
      <c r="A7507" t="s">
        <v>187</v>
      </c>
      <c r="B7507" t="s">
        <v>353</v>
      </c>
      <c r="C7507">
        <v>91523</v>
      </c>
      <c r="D7507">
        <v>2023</v>
      </c>
      <c r="E7507">
        <v>12</v>
      </c>
      <c r="F7507">
        <v>0</v>
      </c>
      <c r="G7507">
        <v>0</v>
      </c>
    </row>
    <row r="7508" spans="1:7" ht="15.5" hidden="1" x14ac:dyDescent="0.35">
      <c r="A7508" t="s">
        <v>187</v>
      </c>
      <c r="B7508" t="s">
        <v>353</v>
      </c>
      <c r="C7508">
        <v>91523</v>
      </c>
      <c r="D7508">
        <v>2024</v>
      </c>
      <c r="E7508">
        <v>1</v>
      </c>
      <c r="F7508">
        <v>0</v>
      </c>
      <c r="G7508">
        <v>0</v>
      </c>
    </row>
    <row r="7509" spans="1:7" ht="15.5" hidden="1" x14ac:dyDescent="0.35">
      <c r="A7509" t="s">
        <v>187</v>
      </c>
      <c r="B7509" t="s">
        <v>353</v>
      </c>
      <c r="C7509">
        <v>91523</v>
      </c>
      <c r="D7509">
        <v>2024</v>
      </c>
      <c r="E7509">
        <v>2</v>
      </c>
      <c r="F7509">
        <v>0</v>
      </c>
      <c r="G7509">
        <v>0</v>
      </c>
    </row>
    <row r="7510" spans="1:7" ht="15.5" hidden="1" x14ac:dyDescent="0.35">
      <c r="A7510" t="s">
        <v>187</v>
      </c>
      <c r="B7510" t="s">
        <v>353</v>
      </c>
      <c r="C7510">
        <v>91523</v>
      </c>
      <c r="D7510">
        <v>2024</v>
      </c>
      <c r="E7510">
        <v>3</v>
      </c>
      <c r="F7510">
        <v>0</v>
      </c>
      <c r="G7510">
        <v>0</v>
      </c>
    </row>
    <row r="7511" spans="1:7" ht="15.5" hidden="1" x14ac:dyDescent="0.35">
      <c r="A7511" t="s">
        <v>187</v>
      </c>
      <c r="B7511" t="s">
        <v>353</v>
      </c>
      <c r="C7511">
        <v>91523</v>
      </c>
      <c r="D7511">
        <v>2024</v>
      </c>
      <c r="E7511">
        <v>4</v>
      </c>
      <c r="F7511">
        <v>0</v>
      </c>
      <c r="G7511">
        <v>0</v>
      </c>
    </row>
    <row r="7512" spans="1:7" ht="15.5" hidden="1" x14ac:dyDescent="0.35">
      <c r="A7512" t="s">
        <v>187</v>
      </c>
      <c r="B7512" t="s">
        <v>353</v>
      </c>
      <c r="C7512">
        <v>91523</v>
      </c>
      <c r="D7512">
        <v>2024</v>
      </c>
      <c r="E7512">
        <v>5</v>
      </c>
      <c r="F7512">
        <v>0</v>
      </c>
      <c r="G7512">
        <v>0</v>
      </c>
    </row>
    <row r="7513" spans="1:7" ht="15.5" hidden="1" x14ac:dyDescent="0.35">
      <c r="A7513" t="s">
        <v>187</v>
      </c>
      <c r="B7513" t="s">
        <v>353</v>
      </c>
      <c r="C7513">
        <v>91523</v>
      </c>
      <c r="D7513">
        <v>2024</v>
      </c>
      <c r="E7513">
        <v>6</v>
      </c>
      <c r="F7513">
        <v>0</v>
      </c>
      <c r="G7513">
        <v>0</v>
      </c>
    </row>
    <row r="7514" spans="1:7" ht="15.5" hidden="1" x14ac:dyDescent="0.35">
      <c r="A7514" t="s">
        <v>187</v>
      </c>
      <c r="B7514" t="s">
        <v>353</v>
      </c>
      <c r="C7514">
        <v>91523</v>
      </c>
      <c r="D7514">
        <v>2024</v>
      </c>
      <c r="E7514">
        <v>7</v>
      </c>
      <c r="F7514">
        <v>0</v>
      </c>
      <c r="G7514">
        <v>0</v>
      </c>
    </row>
    <row r="7515" spans="1:7" ht="15.5" hidden="1" x14ac:dyDescent="0.35">
      <c r="A7515" t="s">
        <v>187</v>
      </c>
      <c r="B7515" t="s">
        <v>353</v>
      </c>
      <c r="C7515">
        <v>91523</v>
      </c>
      <c r="D7515">
        <v>2024</v>
      </c>
      <c r="E7515">
        <v>8</v>
      </c>
      <c r="F7515">
        <v>0</v>
      </c>
      <c r="G7515">
        <v>0</v>
      </c>
    </row>
    <row r="7516" spans="1:7" ht="15.5" hidden="1" x14ac:dyDescent="0.35">
      <c r="A7516" t="s">
        <v>187</v>
      </c>
      <c r="B7516" t="s">
        <v>353</v>
      </c>
      <c r="C7516">
        <v>91523</v>
      </c>
      <c r="D7516">
        <v>2024</v>
      </c>
      <c r="E7516">
        <v>9</v>
      </c>
      <c r="F7516">
        <v>0</v>
      </c>
      <c r="G7516">
        <v>0</v>
      </c>
    </row>
    <row r="7517" spans="1:7" ht="15.5" hidden="1" x14ac:dyDescent="0.35">
      <c r="A7517" t="s">
        <v>187</v>
      </c>
      <c r="B7517" t="s">
        <v>353</v>
      </c>
      <c r="C7517">
        <v>91523</v>
      </c>
      <c r="D7517">
        <v>2024</v>
      </c>
      <c r="E7517">
        <v>10</v>
      </c>
      <c r="F7517">
        <v>0</v>
      </c>
      <c r="G7517">
        <v>0</v>
      </c>
    </row>
    <row r="7518" spans="1:7" ht="15.5" hidden="1" x14ac:dyDescent="0.35">
      <c r="A7518" t="s">
        <v>187</v>
      </c>
      <c r="B7518" t="s">
        <v>353</v>
      </c>
      <c r="C7518">
        <v>91523</v>
      </c>
      <c r="D7518">
        <v>2024</v>
      </c>
      <c r="E7518">
        <v>11</v>
      </c>
      <c r="F7518">
        <v>0</v>
      </c>
      <c r="G7518">
        <v>0</v>
      </c>
    </row>
    <row r="7519" spans="1:7" ht="15.5" hidden="1" x14ac:dyDescent="0.35">
      <c r="A7519" t="s">
        <v>187</v>
      </c>
      <c r="B7519" t="s">
        <v>353</v>
      </c>
      <c r="C7519">
        <v>91523</v>
      </c>
      <c r="D7519">
        <v>2024</v>
      </c>
      <c r="E7519">
        <v>12</v>
      </c>
      <c r="F7519">
        <v>0</v>
      </c>
      <c r="G7519">
        <v>0</v>
      </c>
    </row>
    <row r="7520" spans="1:7" ht="15.5" x14ac:dyDescent="0.35">
      <c r="A7520" t="s">
        <v>187</v>
      </c>
      <c r="B7520" t="s">
        <v>353</v>
      </c>
      <c r="C7520">
        <v>91523</v>
      </c>
      <c r="D7520">
        <v>2025</v>
      </c>
      <c r="E7520">
        <v>1</v>
      </c>
      <c r="F7520">
        <v>0</v>
      </c>
      <c r="G7520">
        <v>0</v>
      </c>
    </row>
    <row r="7521" spans="1:7" ht="15.5" x14ac:dyDescent="0.35">
      <c r="A7521" t="s">
        <v>187</v>
      </c>
      <c r="B7521" t="s">
        <v>353</v>
      </c>
      <c r="C7521">
        <v>91523</v>
      </c>
      <c r="D7521">
        <v>2025</v>
      </c>
      <c r="E7521">
        <v>2</v>
      </c>
      <c r="F7521">
        <v>0</v>
      </c>
      <c r="G7521">
        <v>0</v>
      </c>
    </row>
    <row r="7522" spans="1:7" ht="15.5" x14ac:dyDescent="0.35">
      <c r="A7522" t="s">
        <v>187</v>
      </c>
      <c r="B7522" t="s">
        <v>353</v>
      </c>
      <c r="C7522">
        <v>91523</v>
      </c>
      <c r="D7522">
        <v>2025</v>
      </c>
      <c r="E7522">
        <v>3</v>
      </c>
      <c r="F7522">
        <v>0</v>
      </c>
      <c r="G7522">
        <v>0</v>
      </c>
    </row>
    <row r="7523" spans="1:7" ht="15.5" x14ac:dyDescent="0.35">
      <c r="A7523" t="s">
        <v>187</v>
      </c>
      <c r="B7523" t="s">
        <v>353</v>
      </c>
      <c r="C7523">
        <v>91523</v>
      </c>
      <c r="D7523">
        <v>2025</v>
      </c>
      <c r="E7523">
        <v>4</v>
      </c>
      <c r="F7523">
        <v>0</v>
      </c>
      <c r="G7523">
        <v>0</v>
      </c>
    </row>
    <row r="7524" spans="1:7" ht="15.5" x14ac:dyDescent="0.35">
      <c r="A7524" t="s">
        <v>187</v>
      </c>
      <c r="B7524" t="s">
        <v>353</v>
      </c>
      <c r="C7524">
        <v>91523</v>
      </c>
      <c r="D7524">
        <v>2025</v>
      </c>
      <c r="E7524">
        <v>5</v>
      </c>
      <c r="F7524">
        <v>0</v>
      </c>
      <c r="G7524">
        <v>0</v>
      </c>
    </row>
    <row r="7525" spans="1:7" ht="15.5" x14ac:dyDescent="0.35">
      <c r="A7525" t="s">
        <v>187</v>
      </c>
      <c r="B7525" t="s">
        <v>353</v>
      </c>
      <c r="C7525">
        <v>91523</v>
      </c>
      <c r="D7525">
        <v>2025</v>
      </c>
      <c r="E7525">
        <v>6</v>
      </c>
      <c r="F7525">
        <v>0</v>
      </c>
      <c r="G7525">
        <v>0</v>
      </c>
    </row>
    <row r="7526" spans="1:7" ht="15.5" x14ac:dyDescent="0.35">
      <c r="A7526" t="s">
        <v>187</v>
      </c>
      <c r="B7526" t="s">
        <v>353</v>
      </c>
      <c r="C7526">
        <v>91523</v>
      </c>
      <c r="D7526">
        <v>2025</v>
      </c>
      <c r="E7526">
        <v>7</v>
      </c>
      <c r="F7526">
        <v>0</v>
      </c>
      <c r="G7526">
        <v>0</v>
      </c>
    </row>
    <row r="7527" spans="1:7" ht="15.5" x14ac:dyDescent="0.35">
      <c r="A7527" t="s">
        <v>187</v>
      </c>
      <c r="B7527" t="s">
        <v>353</v>
      </c>
      <c r="C7527">
        <v>91523</v>
      </c>
      <c r="D7527">
        <v>2025</v>
      </c>
      <c r="E7527">
        <v>8</v>
      </c>
      <c r="F7527">
        <v>0</v>
      </c>
      <c r="G7527">
        <v>0</v>
      </c>
    </row>
    <row r="7528" spans="1:7" ht="15.5" x14ac:dyDescent="0.35">
      <c r="A7528" t="s">
        <v>187</v>
      </c>
      <c r="B7528" t="s">
        <v>353</v>
      </c>
      <c r="C7528">
        <v>91523</v>
      </c>
      <c r="D7528">
        <v>2025</v>
      </c>
      <c r="E7528">
        <v>9</v>
      </c>
      <c r="F7528">
        <v>0</v>
      </c>
      <c r="G7528">
        <v>0</v>
      </c>
    </row>
    <row r="7529" spans="1:7" ht="15.5" x14ac:dyDescent="0.35">
      <c r="A7529" t="s">
        <v>187</v>
      </c>
      <c r="B7529" t="s">
        <v>353</v>
      </c>
      <c r="C7529">
        <v>91523</v>
      </c>
      <c r="D7529">
        <v>2025</v>
      </c>
      <c r="E7529">
        <v>10</v>
      </c>
      <c r="F7529">
        <v>0</v>
      </c>
      <c r="G7529">
        <v>0</v>
      </c>
    </row>
    <row r="7530" spans="1:7" ht="15.5" x14ac:dyDescent="0.35">
      <c r="A7530" t="s">
        <v>187</v>
      </c>
      <c r="B7530" t="s">
        <v>353</v>
      </c>
      <c r="C7530">
        <v>91523</v>
      </c>
      <c r="D7530">
        <v>2025</v>
      </c>
      <c r="E7530">
        <v>11</v>
      </c>
      <c r="F7530">
        <v>0</v>
      </c>
      <c r="G7530">
        <v>0</v>
      </c>
    </row>
    <row r="7531" spans="1:7" ht="15.5" hidden="1" x14ac:dyDescent="0.35">
      <c r="A7531" t="s">
        <v>187</v>
      </c>
      <c r="B7531" t="s">
        <v>353</v>
      </c>
      <c r="C7531">
        <v>91524</v>
      </c>
      <c r="D7531">
        <v>2018</v>
      </c>
      <c r="E7531">
        <v>6</v>
      </c>
      <c r="F7531">
        <v>0</v>
      </c>
      <c r="G7531">
        <v>0</v>
      </c>
    </row>
    <row r="7532" spans="1:7" ht="15.5" hidden="1" x14ac:dyDescent="0.35">
      <c r="A7532" t="s">
        <v>187</v>
      </c>
      <c r="B7532" t="s">
        <v>353</v>
      </c>
      <c r="C7532">
        <v>91524</v>
      </c>
      <c r="D7532">
        <v>2018</v>
      </c>
      <c r="E7532">
        <v>7</v>
      </c>
      <c r="F7532">
        <v>346.7</v>
      </c>
      <c r="G7532">
        <v>49</v>
      </c>
    </row>
    <row r="7533" spans="1:7" ht="15.5" hidden="1" x14ac:dyDescent="0.35">
      <c r="A7533" t="s">
        <v>187</v>
      </c>
      <c r="B7533" t="s">
        <v>353</v>
      </c>
      <c r="C7533">
        <v>91524</v>
      </c>
      <c r="D7533">
        <v>2018</v>
      </c>
      <c r="E7533">
        <v>8</v>
      </c>
      <c r="F7533">
        <v>366.85</v>
      </c>
      <c r="G7533">
        <v>48</v>
      </c>
    </row>
    <row r="7534" spans="1:7" ht="15.5" hidden="1" x14ac:dyDescent="0.35">
      <c r="A7534" t="s">
        <v>187</v>
      </c>
      <c r="B7534" t="s">
        <v>353</v>
      </c>
      <c r="C7534">
        <v>91524</v>
      </c>
      <c r="D7534">
        <v>2018</v>
      </c>
      <c r="E7534">
        <v>9</v>
      </c>
      <c r="F7534">
        <v>342.87</v>
      </c>
      <c r="G7534">
        <v>52.13</v>
      </c>
    </row>
    <row r="7535" spans="1:7" ht="15.5" hidden="1" x14ac:dyDescent="0.35">
      <c r="A7535" t="s">
        <v>187</v>
      </c>
      <c r="B7535" t="s">
        <v>353</v>
      </c>
      <c r="C7535">
        <v>91524</v>
      </c>
      <c r="D7535">
        <v>2018</v>
      </c>
      <c r="E7535">
        <v>10</v>
      </c>
      <c r="F7535">
        <v>354.3</v>
      </c>
      <c r="G7535">
        <v>53.87</v>
      </c>
    </row>
    <row r="7536" spans="1:7" ht="15.5" hidden="1" x14ac:dyDescent="0.35">
      <c r="A7536" t="s">
        <v>187</v>
      </c>
      <c r="B7536" t="s">
        <v>353</v>
      </c>
      <c r="C7536">
        <v>91524</v>
      </c>
      <c r="D7536">
        <v>2018</v>
      </c>
      <c r="E7536">
        <v>11</v>
      </c>
      <c r="F7536">
        <v>368.31</v>
      </c>
      <c r="G7536">
        <v>45</v>
      </c>
    </row>
    <row r="7537" spans="1:7" ht="15.5" hidden="1" x14ac:dyDescent="0.35">
      <c r="A7537" t="s">
        <v>187</v>
      </c>
      <c r="B7537" t="s">
        <v>353</v>
      </c>
      <c r="C7537">
        <v>91524</v>
      </c>
      <c r="D7537">
        <v>2018</v>
      </c>
      <c r="E7537">
        <v>12</v>
      </c>
      <c r="F7537">
        <v>466.22</v>
      </c>
      <c r="G7537">
        <v>58</v>
      </c>
    </row>
    <row r="7538" spans="1:7" ht="15.5" hidden="1" x14ac:dyDescent="0.35">
      <c r="A7538" t="s">
        <v>187</v>
      </c>
      <c r="B7538" t="s">
        <v>353</v>
      </c>
      <c r="C7538">
        <v>91524</v>
      </c>
      <c r="D7538">
        <v>2019</v>
      </c>
      <c r="E7538">
        <v>1</v>
      </c>
      <c r="F7538">
        <v>421.35</v>
      </c>
      <c r="G7538">
        <v>49</v>
      </c>
    </row>
    <row r="7539" spans="1:7" ht="15.5" hidden="1" x14ac:dyDescent="0.35">
      <c r="A7539" t="s">
        <v>187</v>
      </c>
      <c r="B7539" t="s">
        <v>353</v>
      </c>
      <c r="C7539">
        <v>91524</v>
      </c>
      <c r="D7539">
        <v>2019</v>
      </c>
      <c r="E7539">
        <v>2</v>
      </c>
      <c r="F7539">
        <v>411.8</v>
      </c>
      <c r="G7539">
        <v>49</v>
      </c>
    </row>
    <row r="7540" spans="1:7" ht="15.5" hidden="1" x14ac:dyDescent="0.35">
      <c r="A7540" t="s">
        <v>187</v>
      </c>
      <c r="B7540" t="s">
        <v>353</v>
      </c>
      <c r="C7540">
        <v>91524</v>
      </c>
      <c r="D7540">
        <v>2019</v>
      </c>
      <c r="E7540">
        <v>3</v>
      </c>
      <c r="F7540">
        <v>391.78</v>
      </c>
      <c r="G7540">
        <v>50</v>
      </c>
    </row>
    <row r="7541" spans="1:7" ht="15.5" hidden="1" x14ac:dyDescent="0.35">
      <c r="A7541" t="s">
        <v>187</v>
      </c>
      <c r="B7541" t="s">
        <v>353</v>
      </c>
      <c r="C7541">
        <v>91524</v>
      </c>
      <c r="D7541">
        <v>2019</v>
      </c>
      <c r="E7541">
        <v>4</v>
      </c>
      <c r="F7541">
        <v>362</v>
      </c>
      <c r="G7541">
        <v>51</v>
      </c>
    </row>
    <row r="7542" spans="1:7" ht="15.5" hidden="1" x14ac:dyDescent="0.35">
      <c r="A7542" t="s">
        <v>187</v>
      </c>
      <c r="B7542" t="s">
        <v>353</v>
      </c>
      <c r="C7542">
        <v>91524</v>
      </c>
      <c r="D7542">
        <v>2019</v>
      </c>
      <c r="E7542">
        <v>5</v>
      </c>
      <c r="F7542">
        <v>328.54</v>
      </c>
      <c r="G7542">
        <v>44</v>
      </c>
    </row>
    <row r="7543" spans="1:7" ht="15.5" hidden="1" x14ac:dyDescent="0.35">
      <c r="A7543" t="s">
        <v>187</v>
      </c>
      <c r="B7543" t="s">
        <v>353</v>
      </c>
      <c r="C7543">
        <v>91524</v>
      </c>
      <c r="D7543">
        <v>2019</v>
      </c>
      <c r="E7543">
        <v>6</v>
      </c>
      <c r="F7543">
        <v>367.03</v>
      </c>
      <c r="G7543">
        <v>44</v>
      </c>
    </row>
    <row r="7544" spans="1:7" ht="15.5" hidden="1" x14ac:dyDescent="0.35">
      <c r="A7544" t="s">
        <v>187</v>
      </c>
      <c r="B7544" t="s">
        <v>353</v>
      </c>
      <c r="C7544">
        <v>91524</v>
      </c>
      <c r="D7544">
        <v>2019</v>
      </c>
      <c r="E7544">
        <v>7</v>
      </c>
      <c r="F7544">
        <v>448.18</v>
      </c>
      <c r="G7544">
        <v>49</v>
      </c>
    </row>
    <row r="7545" spans="1:7" ht="15.5" hidden="1" x14ac:dyDescent="0.35">
      <c r="A7545" t="s">
        <v>187</v>
      </c>
      <c r="B7545" t="s">
        <v>353</v>
      </c>
      <c r="C7545">
        <v>91524</v>
      </c>
      <c r="D7545">
        <v>2019</v>
      </c>
      <c r="E7545">
        <v>8</v>
      </c>
      <c r="F7545">
        <v>454.4</v>
      </c>
      <c r="G7545">
        <v>42</v>
      </c>
    </row>
    <row r="7546" spans="1:7" ht="15.5" hidden="1" x14ac:dyDescent="0.35">
      <c r="A7546" t="s">
        <v>187</v>
      </c>
      <c r="B7546" t="s">
        <v>353</v>
      </c>
      <c r="C7546">
        <v>91524</v>
      </c>
      <c r="D7546">
        <v>2019</v>
      </c>
      <c r="E7546">
        <v>9</v>
      </c>
      <c r="F7546">
        <v>369.29</v>
      </c>
      <c r="G7546">
        <v>36</v>
      </c>
    </row>
    <row r="7547" spans="1:7" ht="15.5" hidden="1" x14ac:dyDescent="0.35">
      <c r="A7547" t="s">
        <v>187</v>
      </c>
      <c r="B7547" t="s">
        <v>353</v>
      </c>
      <c r="C7547">
        <v>91524</v>
      </c>
      <c r="D7547">
        <v>2019</v>
      </c>
      <c r="E7547">
        <v>10</v>
      </c>
      <c r="F7547">
        <v>423.36</v>
      </c>
      <c r="G7547">
        <v>51</v>
      </c>
    </row>
    <row r="7548" spans="1:7" ht="15.5" hidden="1" x14ac:dyDescent="0.35">
      <c r="A7548" t="s">
        <v>187</v>
      </c>
      <c r="B7548" t="s">
        <v>353</v>
      </c>
      <c r="C7548">
        <v>91524</v>
      </c>
      <c r="D7548">
        <v>2019</v>
      </c>
      <c r="E7548">
        <v>11</v>
      </c>
      <c r="F7548">
        <v>444.64</v>
      </c>
      <c r="G7548">
        <v>43</v>
      </c>
    </row>
    <row r="7549" spans="1:7" ht="15.5" hidden="1" x14ac:dyDescent="0.35">
      <c r="A7549" t="s">
        <v>187</v>
      </c>
      <c r="B7549" t="s">
        <v>353</v>
      </c>
      <c r="C7549">
        <v>91524</v>
      </c>
      <c r="D7549">
        <v>2019</v>
      </c>
      <c r="E7549">
        <v>12</v>
      </c>
      <c r="F7549">
        <v>427.18</v>
      </c>
      <c r="G7549">
        <v>46</v>
      </c>
    </row>
    <row r="7550" spans="1:7" ht="15.5" hidden="1" x14ac:dyDescent="0.35">
      <c r="A7550" t="s">
        <v>187</v>
      </c>
      <c r="B7550" t="s">
        <v>353</v>
      </c>
      <c r="C7550">
        <v>91524</v>
      </c>
      <c r="D7550">
        <v>2020</v>
      </c>
      <c r="E7550">
        <v>1</v>
      </c>
      <c r="F7550">
        <v>414.01</v>
      </c>
      <c r="G7550">
        <v>39.78</v>
      </c>
    </row>
    <row r="7551" spans="1:7" ht="15.5" hidden="1" x14ac:dyDescent="0.35">
      <c r="A7551" t="s">
        <v>187</v>
      </c>
      <c r="B7551" t="s">
        <v>353</v>
      </c>
      <c r="C7551">
        <v>91524</v>
      </c>
      <c r="D7551">
        <v>2020</v>
      </c>
      <c r="E7551">
        <v>2</v>
      </c>
      <c r="F7551">
        <v>387.29</v>
      </c>
      <c r="G7551">
        <v>37.22</v>
      </c>
    </row>
    <row r="7552" spans="1:7" ht="15.5" hidden="1" x14ac:dyDescent="0.35">
      <c r="A7552" t="s">
        <v>187</v>
      </c>
      <c r="B7552" t="s">
        <v>353</v>
      </c>
      <c r="C7552">
        <v>91524</v>
      </c>
      <c r="D7552">
        <v>2020</v>
      </c>
      <c r="E7552">
        <v>3</v>
      </c>
      <c r="F7552">
        <v>298.26</v>
      </c>
      <c r="G7552">
        <v>31</v>
      </c>
    </row>
    <row r="7553" spans="1:7" ht="15.5" hidden="1" x14ac:dyDescent="0.35">
      <c r="A7553" t="s">
        <v>187</v>
      </c>
      <c r="B7553" t="s">
        <v>353</v>
      </c>
      <c r="C7553">
        <v>91524</v>
      </c>
      <c r="D7553">
        <v>2020</v>
      </c>
      <c r="E7553">
        <v>4</v>
      </c>
      <c r="F7553">
        <v>0</v>
      </c>
      <c r="G7553">
        <v>0</v>
      </c>
    </row>
    <row r="7554" spans="1:7" ht="15.5" hidden="1" x14ac:dyDescent="0.35">
      <c r="A7554" t="s">
        <v>187</v>
      </c>
      <c r="B7554" t="s">
        <v>353</v>
      </c>
      <c r="C7554">
        <v>91524</v>
      </c>
      <c r="D7554">
        <v>2020</v>
      </c>
      <c r="E7554">
        <v>5</v>
      </c>
      <c r="F7554">
        <v>0</v>
      </c>
      <c r="G7554">
        <v>0</v>
      </c>
    </row>
    <row r="7555" spans="1:7" ht="15.5" hidden="1" x14ac:dyDescent="0.35">
      <c r="A7555" t="s">
        <v>187</v>
      </c>
      <c r="B7555" t="s">
        <v>353</v>
      </c>
      <c r="C7555">
        <v>91524</v>
      </c>
      <c r="D7555">
        <v>2020</v>
      </c>
      <c r="E7555">
        <v>6</v>
      </c>
      <c r="F7555">
        <v>0</v>
      </c>
      <c r="G7555">
        <v>0</v>
      </c>
    </row>
    <row r="7556" spans="1:7" ht="15.5" hidden="1" x14ac:dyDescent="0.35">
      <c r="A7556" t="s">
        <v>187</v>
      </c>
      <c r="B7556" t="s">
        <v>353</v>
      </c>
      <c r="C7556">
        <v>91524</v>
      </c>
      <c r="D7556">
        <v>2020</v>
      </c>
      <c r="E7556">
        <v>7</v>
      </c>
      <c r="F7556">
        <v>0</v>
      </c>
      <c r="G7556">
        <v>0</v>
      </c>
    </row>
    <row r="7557" spans="1:7" ht="15.5" hidden="1" x14ac:dyDescent="0.35">
      <c r="A7557" t="s">
        <v>187</v>
      </c>
      <c r="B7557" t="s">
        <v>353</v>
      </c>
      <c r="C7557">
        <v>91524</v>
      </c>
      <c r="D7557">
        <v>2020</v>
      </c>
      <c r="E7557">
        <v>8</v>
      </c>
      <c r="F7557">
        <v>0</v>
      </c>
      <c r="G7557">
        <v>0</v>
      </c>
    </row>
    <row r="7558" spans="1:7" ht="15.5" hidden="1" x14ac:dyDescent="0.35">
      <c r="A7558" t="s">
        <v>187</v>
      </c>
      <c r="B7558" t="s">
        <v>353</v>
      </c>
      <c r="C7558">
        <v>91524</v>
      </c>
      <c r="D7558">
        <v>2020</v>
      </c>
      <c r="E7558">
        <v>9</v>
      </c>
      <c r="F7558">
        <v>0</v>
      </c>
      <c r="G7558">
        <v>0</v>
      </c>
    </row>
    <row r="7559" spans="1:7" ht="15.5" hidden="1" x14ac:dyDescent="0.35">
      <c r="A7559" t="s">
        <v>187</v>
      </c>
      <c r="B7559" t="s">
        <v>353</v>
      </c>
      <c r="C7559">
        <v>91524</v>
      </c>
      <c r="D7559">
        <v>2020</v>
      </c>
      <c r="E7559">
        <v>10</v>
      </c>
      <c r="F7559">
        <v>0</v>
      </c>
      <c r="G7559">
        <v>0</v>
      </c>
    </row>
    <row r="7560" spans="1:7" ht="15.5" hidden="1" x14ac:dyDescent="0.35">
      <c r="A7560" t="s">
        <v>187</v>
      </c>
      <c r="B7560" t="s">
        <v>353</v>
      </c>
      <c r="C7560">
        <v>91524</v>
      </c>
      <c r="D7560">
        <v>2020</v>
      </c>
      <c r="E7560">
        <v>11</v>
      </c>
      <c r="F7560">
        <v>0</v>
      </c>
      <c r="G7560">
        <v>0</v>
      </c>
    </row>
    <row r="7561" spans="1:7" ht="15.5" hidden="1" x14ac:dyDescent="0.35">
      <c r="A7561" t="s">
        <v>187</v>
      </c>
      <c r="B7561" t="s">
        <v>353</v>
      </c>
      <c r="C7561">
        <v>91524</v>
      </c>
      <c r="D7561">
        <v>2020</v>
      </c>
      <c r="E7561">
        <v>12</v>
      </c>
      <c r="F7561">
        <v>0</v>
      </c>
      <c r="G7561">
        <v>0</v>
      </c>
    </row>
    <row r="7562" spans="1:7" ht="15.5" hidden="1" x14ac:dyDescent="0.35">
      <c r="A7562" t="s">
        <v>187</v>
      </c>
      <c r="B7562" t="s">
        <v>353</v>
      </c>
      <c r="C7562">
        <v>91524</v>
      </c>
      <c r="D7562">
        <v>2021</v>
      </c>
      <c r="E7562">
        <v>4</v>
      </c>
      <c r="F7562">
        <v>15.75</v>
      </c>
      <c r="G7562">
        <v>30</v>
      </c>
    </row>
    <row r="7563" spans="1:7" ht="15.5" hidden="1" x14ac:dyDescent="0.35">
      <c r="A7563" t="s">
        <v>187</v>
      </c>
      <c r="B7563" t="s">
        <v>353</v>
      </c>
      <c r="C7563">
        <v>91524</v>
      </c>
      <c r="D7563">
        <v>2021</v>
      </c>
      <c r="E7563">
        <v>5</v>
      </c>
      <c r="F7563">
        <v>66.849999999999994</v>
      </c>
      <c r="G7563">
        <v>15.75</v>
      </c>
    </row>
    <row r="7564" spans="1:7" ht="15.5" hidden="1" x14ac:dyDescent="0.35">
      <c r="A7564" t="s">
        <v>187</v>
      </c>
      <c r="B7564" t="s">
        <v>353</v>
      </c>
      <c r="C7564">
        <v>91524</v>
      </c>
      <c r="D7564">
        <v>2021</v>
      </c>
      <c r="E7564">
        <v>6</v>
      </c>
      <c r="F7564">
        <v>64.7</v>
      </c>
      <c r="G7564">
        <v>15.25</v>
      </c>
    </row>
    <row r="7565" spans="1:7" ht="15.5" hidden="1" x14ac:dyDescent="0.35">
      <c r="A7565" t="s">
        <v>187</v>
      </c>
      <c r="B7565" t="s">
        <v>353</v>
      </c>
      <c r="C7565">
        <v>91524</v>
      </c>
      <c r="D7565">
        <v>2021</v>
      </c>
      <c r="E7565">
        <v>7</v>
      </c>
      <c r="F7565">
        <v>144.84</v>
      </c>
      <c r="G7565">
        <v>34</v>
      </c>
    </row>
    <row r="7566" spans="1:7" ht="15.5" hidden="1" x14ac:dyDescent="0.35">
      <c r="A7566" t="s">
        <v>187</v>
      </c>
      <c r="B7566" t="s">
        <v>353</v>
      </c>
      <c r="C7566">
        <v>91524</v>
      </c>
      <c r="D7566">
        <v>2021</v>
      </c>
      <c r="E7566">
        <v>8</v>
      </c>
      <c r="F7566">
        <v>230.41</v>
      </c>
      <c r="G7566">
        <v>40</v>
      </c>
    </row>
    <row r="7567" spans="1:7" ht="15.5" hidden="1" x14ac:dyDescent="0.35">
      <c r="A7567" t="s">
        <v>187</v>
      </c>
      <c r="B7567" t="s">
        <v>353</v>
      </c>
      <c r="C7567">
        <v>91524</v>
      </c>
      <c r="D7567">
        <v>2021</v>
      </c>
      <c r="E7567">
        <v>9</v>
      </c>
      <c r="F7567">
        <v>233.94</v>
      </c>
      <c r="G7567">
        <v>32</v>
      </c>
    </row>
    <row r="7568" spans="1:7" ht="15.5" hidden="1" x14ac:dyDescent="0.35">
      <c r="A7568" t="s">
        <v>187</v>
      </c>
      <c r="B7568" t="s">
        <v>353</v>
      </c>
      <c r="C7568">
        <v>91524</v>
      </c>
      <c r="D7568">
        <v>2021</v>
      </c>
      <c r="E7568">
        <v>10</v>
      </c>
      <c r="F7568">
        <v>261.89999999999998</v>
      </c>
      <c r="G7568">
        <v>34</v>
      </c>
    </row>
    <row r="7569" spans="1:7" ht="15.5" hidden="1" x14ac:dyDescent="0.35">
      <c r="A7569" t="s">
        <v>187</v>
      </c>
      <c r="B7569" t="s">
        <v>353</v>
      </c>
      <c r="C7569">
        <v>91524</v>
      </c>
      <c r="D7569">
        <v>2021</v>
      </c>
      <c r="E7569">
        <v>11</v>
      </c>
      <c r="F7569">
        <v>144.02000000000001</v>
      </c>
      <c r="G7569">
        <v>46</v>
      </c>
    </row>
    <row r="7570" spans="1:7" ht="15.5" hidden="1" x14ac:dyDescent="0.35">
      <c r="A7570" t="s">
        <v>187</v>
      </c>
      <c r="B7570" t="s">
        <v>353</v>
      </c>
      <c r="C7570">
        <v>91524</v>
      </c>
      <c r="D7570">
        <v>2021</v>
      </c>
      <c r="E7570">
        <v>12</v>
      </c>
      <c r="F7570">
        <v>344.46</v>
      </c>
      <c r="G7570">
        <v>42</v>
      </c>
    </row>
    <row r="7571" spans="1:7" ht="15.5" hidden="1" x14ac:dyDescent="0.35">
      <c r="A7571" t="s">
        <v>187</v>
      </c>
      <c r="B7571" t="s">
        <v>353</v>
      </c>
      <c r="C7571">
        <v>91524</v>
      </c>
      <c r="D7571">
        <v>2022</v>
      </c>
      <c r="E7571">
        <v>1</v>
      </c>
      <c r="F7571">
        <v>363.07</v>
      </c>
      <c r="G7571">
        <v>43</v>
      </c>
    </row>
    <row r="7572" spans="1:7" ht="15.5" hidden="1" x14ac:dyDescent="0.35">
      <c r="A7572" t="s">
        <v>187</v>
      </c>
      <c r="B7572" t="s">
        <v>353</v>
      </c>
      <c r="C7572">
        <v>91524</v>
      </c>
      <c r="D7572">
        <v>2022</v>
      </c>
      <c r="E7572">
        <v>2</v>
      </c>
      <c r="F7572">
        <v>314.98</v>
      </c>
      <c r="G7572">
        <v>56</v>
      </c>
    </row>
    <row r="7573" spans="1:7" ht="15.5" hidden="1" x14ac:dyDescent="0.35">
      <c r="A7573" t="s">
        <v>187</v>
      </c>
      <c r="B7573" t="s">
        <v>353</v>
      </c>
      <c r="C7573">
        <v>91524</v>
      </c>
      <c r="D7573">
        <v>2022</v>
      </c>
      <c r="E7573">
        <v>3</v>
      </c>
      <c r="F7573">
        <v>324.32</v>
      </c>
      <c r="G7573">
        <v>34</v>
      </c>
    </row>
    <row r="7574" spans="1:7" ht="15.5" hidden="1" x14ac:dyDescent="0.35">
      <c r="A7574" t="s">
        <v>187</v>
      </c>
      <c r="B7574" t="s">
        <v>353</v>
      </c>
      <c r="C7574">
        <v>91524</v>
      </c>
      <c r="D7574">
        <v>2022</v>
      </c>
      <c r="E7574">
        <v>4</v>
      </c>
      <c r="F7574">
        <v>376.65</v>
      </c>
      <c r="G7574">
        <v>32</v>
      </c>
    </row>
    <row r="7575" spans="1:7" ht="15.5" hidden="1" x14ac:dyDescent="0.35">
      <c r="A7575" t="s">
        <v>187</v>
      </c>
      <c r="B7575" t="s">
        <v>353</v>
      </c>
      <c r="C7575">
        <v>91524</v>
      </c>
      <c r="D7575">
        <v>2022</v>
      </c>
      <c r="E7575">
        <v>5</v>
      </c>
      <c r="F7575">
        <v>398.1</v>
      </c>
      <c r="G7575">
        <v>29</v>
      </c>
    </row>
    <row r="7576" spans="1:7" ht="15.5" hidden="1" x14ac:dyDescent="0.35">
      <c r="A7576" t="s">
        <v>187</v>
      </c>
      <c r="B7576" t="s">
        <v>353</v>
      </c>
      <c r="C7576">
        <v>91524</v>
      </c>
      <c r="D7576">
        <v>2022</v>
      </c>
      <c r="E7576">
        <v>6</v>
      </c>
      <c r="F7576">
        <v>384.9</v>
      </c>
      <c r="G7576">
        <v>33</v>
      </c>
    </row>
    <row r="7577" spans="1:7" ht="15.5" hidden="1" x14ac:dyDescent="0.35">
      <c r="A7577" t="s">
        <v>187</v>
      </c>
      <c r="B7577" t="s">
        <v>353</v>
      </c>
      <c r="C7577">
        <v>91524</v>
      </c>
      <c r="D7577">
        <v>2022</v>
      </c>
      <c r="E7577">
        <v>7</v>
      </c>
      <c r="F7577">
        <v>392.84</v>
      </c>
      <c r="G7577">
        <v>36</v>
      </c>
    </row>
    <row r="7578" spans="1:7" ht="15.5" hidden="1" x14ac:dyDescent="0.35">
      <c r="A7578" t="s">
        <v>187</v>
      </c>
      <c r="B7578" t="s">
        <v>353</v>
      </c>
      <c r="C7578">
        <v>91524</v>
      </c>
      <c r="D7578">
        <v>2022</v>
      </c>
      <c r="E7578">
        <v>8</v>
      </c>
      <c r="F7578">
        <v>385.81</v>
      </c>
      <c r="G7578">
        <v>34</v>
      </c>
    </row>
    <row r="7579" spans="1:7" ht="15.5" hidden="1" x14ac:dyDescent="0.35">
      <c r="A7579" t="s">
        <v>187</v>
      </c>
      <c r="B7579" t="s">
        <v>353</v>
      </c>
      <c r="C7579">
        <v>91524</v>
      </c>
      <c r="D7579">
        <v>2022</v>
      </c>
      <c r="E7579">
        <v>9</v>
      </c>
      <c r="F7579">
        <v>267.87</v>
      </c>
      <c r="G7579">
        <v>30</v>
      </c>
    </row>
    <row r="7580" spans="1:7" ht="15.5" hidden="1" x14ac:dyDescent="0.35">
      <c r="A7580" t="s">
        <v>187</v>
      </c>
      <c r="B7580" t="s">
        <v>353</v>
      </c>
      <c r="C7580">
        <v>91524</v>
      </c>
      <c r="D7580">
        <v>2022</v>
      </c>
      <c r="E7580">
        <v>10</v>
      </c>
      <c r="F7580">
        <v>194.19</v>
      </c>
      <c r="G7580">
        <v>16.54</v>
      </c>
    </row>
    <row r="7581" spans="1:7" ht="15.5" hidden="1" x14ac:dyDescent="0.35">
      <c r="A7581" t="s">
        <v>187</v>
      </c>
      <c r="B7581" t="s">
        <v>353</v>
      </c>
      <c r="C7581">
        <v>91524</v>
      </c>
      <c r="D7581">
        <v>2023</v>
      </c>
      <c r="E7581">
        <v>1</v>
      </c>
      <c r="F7581">
        <v>0</v>
      </c>
      <c r="G7581">
        <v>0</v>
      </c>
    </row>
    <row r="7582" spans="1:7" ht="15.5" hidden="1" x14ac:dyDescent="0.35">
      <c r="A7582" t="s">
        <v>187</v>
      </c>
      <c r="B7582" t="s">
        <v>353</v>
      </c>
      <c r="C7582">
        <v>91524</v>
      </c>
      <c r="D7582">
        <v>2023</v>
      </c>
      <c r="E7582">
        <v>2</v>
      </c>
      <c r="F7582">
        <v>0</v>
      </c>
      <c r="G7582">
        <v>0</v>
      </c>
    </row>
    <row r="7583" spans="1:7" ht="15.5" hidden="1" x14ac:dyDescent="0.35">
      <c r="A7583" t="s">
        <v>187</v>
      </c>
      <c r="B7583" t="s">
        <v>353</v>
      </c>
      <c r="C7583">
        <v>91524</v>
      </c>
      <c r="D7583">
        <v>2023</v>
      </c>
      <c r="E7583">
        <v>3</v>
      </c>
      <c r="F7583">
        <v>0</v>
      </c>
      <c r="G7583">
        <v>0</v>
      </c>
    </row>
    <row r="7584" spans="1:7" ht="15.5" hidden="1" x14ac:dyDescent="0.35">
      <c r="A7584" t="s">
        <v>187</v>
      </c>
      <c r="B7584" t="s">
        <v>353</v>
      </c>
      <c r="C7584">
        <v>91524</v>
      </c>
      <c r="D7584">
        <v>2023</v>
      </c>
      <c r="E7584">
        <v>4</v>
      </c>
      <c r="F7584">
        <v>0</v>
      </c>
      <c r="G7584">
        <v>0</v>
      </c>
    </row>
    <row r="7585" spans="1:7" ht="15.5" hidden="1" x14ac:dyDescent="0.35">
      <c r="A7585" t="s">
        <v>187</v>
      </c>
      <c r="B7585" t="s">
        <v>353</v>
      </c>
      <c r="C7585">
        <v>91524</v>
      </c>
      <c r="D7585">
        <v>2023</v>
      </c>
      <c r="E7585">
        <v>5</v>
      </c>
      <c r="F7585">
        <v>0</v>
      </c>
      <c r="G7585">
        <v>0</v>
      </c>
    </row>
    <row r="7586" spans="1:7" ht="15.5" hidden="1" x14ac:dyDescent="0.35">
      <c r="A7586" t="s">
        <v>187</v>
      </c>
      <c r="B7586" t="s">
        <v>353</v>
      </c>
      <c r="C7586">
        <v>91524</v>
      </c>
      <c r="D7586">
        <v>2023</v>
      </c>
      <c r="E7586">
        <v>6</v>
      </c>
      <c r="F7586">
        <v>0</v>
      </c>
      <c r="G7586">
        <v>0</v>
      </c>
    </row>
    <row r="7587" spans="1:7" ht="15.5" hidden="1" x14ac:dyDescent="0.35">
      <c r="A7587" t="s">
        <v>187</v>
      </c>
      <c r="B7587" t="s">
        <v>353</v>
      </c>
      <c r="C7587">
        <v>91524</v>
      </c>
      <c r="D7587">
        <v>2023</v>
      </c>
      <c r="E7587">
        <v>7</v>
      </c>
      <c r="F7587">
        <v>0</v>
      </c>
      <c r="G7587">
        <v>0</v>
      </c>
    </row>
    <row r="7588" spans="1:7" ht="15.5" hidden="1" x14ac:dyDescent="0.35">
      <c r="A7588" t="s">
        <v>187</v>
      </c>
      <c r="B7588" t="s">
        <v>353</v>
      </c>
      <c r="C7588">
        <v>91524</v>
      </c>
      <c r="D7588">
        <v>2023</v>
      </c>
      <c r="E7588">
        <v>8</v>
      </c>
      <c r="F7588">
        <v>117.31</v>
      </c>
      <c r="G7588">
        <v>11</v>
      </c>
    </row>
    <row r="7589" spans="1:7" ht="15.5" hidden="1" x14ac:dyDescent="0.35">
      <c r="A7589" t="s">
        <v>187</v>
      </c>
      <c r="B7589" t="s">
        <v>353</v>
      </c>
      <c r="C7589">
        <v>91524</v>
      </c>
      <c r="D7589">
        <v>2023</v>
      </c>
      <c r="E7589">
        <v>9</v>
      </c>
      <c r="F7589">
        <v>447.59</v>
      </c>
      <c r="G7589">
        <v>47</v>
      </c>
    </row>
    <row r="7590" spans="1:7" ht="15.5" hidden="1" x14ac:dyDescent="0.35">
      <c r="A7590" t="s">
        <v>187</v>
      </c>
      <c r="B7590" t="s">
        <v>353</v>
      </c>
      <c r="C7590">
        <v>91524</v>
      </c>
      <c r="D7590">
        <v>2023</v>
      </c>
      <c r="E7590">
        <v>10</v>
      </c>
      <c r="F7590">
        <v>229.05</v>
      </c>
      <c r="G7590">
        <v>39</v>
      </c>
    </row>
    <row r="7591" spans="1:7" ht="15.5" hidden="1" x14ac:dyDescent="0.35">
      <c r="A7591" t="s">
        <v>187</v>
      </c>
      <c r="B7591" t="s">
        <v>353</v>
      </c>
      <c r="C7591">
        <v>91524</v>
      </c>
      <c r="D7591">
        <v>2023</v>
      </c>
      <c r="E7591">
        <v>11</v>
      </c>
      <c r="F7591">
        <v>333.23</v>
      </c>
      <c r="G7591">
        <v>39</v>
      </c>
    </row>
    <row r="7592" spans="1:7" ht="15.5" hidden="1" x14ac:dyDescent="0.35">
      <c r="A7592" t="s">
        <v>187</v>
      </c>
      <c r="B7592" t="s">
        <v>353</v>
      </c>
      <c r="C7592">
        <v>91524</v>
      </c>
      <c r="D7592">
        <v>2023</v>
      </c>
      <c r="E7592">
        <v>12</v>
      </c>
      <c r="F7592">
        <v>491.7</v>
      </c>
      <c r="G7592">
        <v>44</v>
      </c>
    </row>
    <row r="7593" spans="1:7" ht="15.5" hidden="1" x14ac:dyDescent="0.35">
      <c r="A7593" t="s">
        <v>187</v>
      </c>
      <c r="B7593" t="s">
        <v>353</v>
      </c>
      <c r="C7593">
        <v>91524</v>
      </c>
      <c r="D7593">
        <v>2024</v>
      </c>
      <c r="E7593">
        <v>1</v>
      </c>
      <c r="F7593">
        <v>436.03</v>
      </c>
      <c r="G7593">
        <v>46</v>
      </c>
    </row>
    <row r="7594" spans="1:7" ht="15.5" hidden="1" x14ac:dyDescent="0.35">
      <c r="A7594" t="s">
        <v>187</v>
      </c>
      <c r="B7594" t="s">
        <v>353</v>
      </c>
      <c r="C7594">
        <v>91524</v>
      </c>
      <c r="D7594">
        <v>2024</v>
      </c>
      <c r="E7594">
        <v>2</v>
      </c>
      <c r="F7594">
        <v>452.39</v>
      </c>
      <c r="G7594">
        <v>40</v>
      </c>
    </row>
    <row r="7595" spans="1:7" ht="15.5" hidden="1" x14ac:dyDescent="0.35">
      <c r="A7595" t="s">
        <v>187</v>
      </c>
      <c r="B7595" t="s">
        <v>353</v>
      </c>
      <c r="C7595">
        <v>91524</v>
      </c>
      <c r="D7595">
        <v>2024</v>
      </c>
      <c r="E7595">
        <v>3</v>
      </c>
      <c r="F7595">
        <v>480.43</v>
      </c>
      <c r="G7595">
        <v>45</v>
      </c>
    </row>
    <row r="7596" spans="1:7" ht="15.5" hidden="1" x14ac:dyDescent="0.35">
      <c r="A7596" t="s">
        <v>187</v>
      </c>
      <c r="B7596" t="s">
        <v>353</v>
      </c>
      <c r="C7596">
        <v>91524</v>
      </c>
      <c r="D7596">
        <v>2024</v>
      </c>
      <c r="E7596">
        <v>4</v>
      </c>
      <c r="F7596">
        <v>462.02</v>
      </c>
      <c r="G7596">
        <v>48</v>
      </c>
    </row>
    <row r="7597" spans="1:7" ht="15.5" hidden="1" x14ac:dyDescent="0.35">
      <c r="A7597" t="s">
        <v>187</v>
      </c>
      <c r="B7597" t="s">
        <v>353</v>
      </c>
      <c r="C7597">
        <v>91524</v>
      </c>
      <c r="D7597">
        <v>2024</v>
      </c>
      <c r="E7597">
        <v>5</v>
      </c>
      <c r="F7597">
        <v>429.05</v>
      </c>
      <c r="G7597">
        <v>43</v>
      </c>
    </row>
    <row r="7598" spans="1:7" ht="15.5" hidden="1" x14ac:dyDescent="0.35">
      <c r="A7598" t="s">
        <v>187</v>
      </c>
      <c r="B7598" t="s">
        <v>353</v>
      </c>
      <c r="C7598">
        <v>91524</v>
      </c>
      <c r="D7598">
        <v>2024</v>
      </c>
      <c r="E7598">
        <v>6</v>
      </c>
      <c r="F7598">
        <v>268.61</v>
      </c>
      <c r="G7598">
        <v>29</v>
      </c>
    </row>
    <row r="7599" spans="1:7" ht="15.5" hidden="1" x14ac:dyDescent="0.35">
      <c r="A7599" t="s">
        <v>187</v>
      </c>
      <c r="B7599" t="s">
        <v>353</v>
      </c>
      <c r="C7599">
        <v>91524</v>
      </c>
      <c r="D7599">
        <v>2024</v>
      </c>
      <c r="E7599">
        <v>7</v>
      </c>
      <c r="F7599">
        <v>459.82</v>
      </c>
      <c r="G7599">
        <v>48</v>
      </c>
    </row>
    <row r="7600" spans="1:7" ht="15.5" hidden="1" x14ac:dyDescent="0.35">
      <c r="A7600" t="s">
        <v>187</v>
      </c>
      <c r="B7600" t="s">
        <v>353</v>
      </c>
      <c r="C7600">
        <v>91524</v>
      </c>
      <c r="D7600">
        <v>2024</v>
      </c>
      <c r="E7600">
        <v>8</v>
      </c>
      <c r="F7600">
        <v>499.21</v>
      </c>
      <c r="G7600">
        <v>47</v>
      </c>
    </row>
    <row r="7601" spans="1:7" ht="15.5" hidden="1" x14ac:dyDescent="0.35">
      <c r="A7601" t="s">
        <v>187</v>
      </c>
      <c r="B7601" t="s">
        <v>353</v>
      </c>
      <c r="C7601">
        <v>91524</v>
      </c>
      <c r="D7601">
        <v>2024</v>
      </c>
      <c r="E7601">
        <v>9</v>
      </c>
      <c r="F7601">
        <v>420.19</v>
      </c>
      <c r="G7601">
        <v>43</v>
      </c>
    </row>
    <row r="7602" spans="1:7" ht="15.5" hidden="1" x14ac:dyDescent="0.35">
      <c r="A7602" t="s">
        <v>187</v>
      </c>
      <c r="B7602" t="s">
        <v>353</v>
      </c>
      <c r="C7602">
        <v>91524</v>
      </c>
      <c r="D7602">
        <v>2024</v>
      </c>
      <c r="E7602">
        <v>10</v>
      </c>
      <c r="F7602">
        <v>442.95</v>
      </c>
      <c r="G7602">
        <v>48</v>
      </c>
    </row>
    <row r="7603" spans="1:7" ht="15.5" hidden="1" x14ac:dyDescent="0.35">
      <c r="A7603" t="s">
        <v>187</v>
      </c>
      <c r="B7603" t="s">
        <v>353</v>
      </c>
      <c r="C7603">
        <v>91524</v>
      </c>
      <c r="D7603">
        <v>2024</v>
      </c>
      <c r="E7603">
        <v>11</v>
      </c>
      <c r="F7603">
        <v>439.05</v>
      </c>
      <c r="G7603">
        <v>45</v>
      </c>
    </row>
    <row r="7604" spans="1:7" ht="15.5" hidden="1" x14ac:dyDescent="0.35">
      <c r="A7604" t="s">
        <v>187</v>
      </c>
      <c r="B7604" t="s">
        <v>353</v>
      </c>
      <c r="C7604">
        <v>91524</v>
      </c>
      <c r="D7604">
        <v>2024</v>
      </c>
      <c r="E7604">
        <v>12</v>
      </c>
      <c r="F7604">
        <v>438.25</v>
      </c>
      <c r="G7604">
        <v>41</v>
      </c>
    </row>
    <row r="7605" spans="1:7" ht="15.5" x14ac:dyDescent="0.35">
      <c r="A7605" t="s">
        <v>187</v>
      </c>
      <c r="B7605" t="s">
        <v>353</v>
      </c>
      <c r="C7605">
        <v>91524</v>
      </c>
      <c r="D7605">
        <v>2025</v>
      </c>
      <c r="E7605">
        <v>1</v>
      </c>
      <c r="F7605">
        <v>457.44</v>
      </c>
      <c r="G7605">
        <v>46</v>
      </c>
    </row>
    <row r="7606" spans="1:7" ht="15.5" x14ac:dyDescent="0.35">
      <c r="A7606" t="s">
        <v>187</v>
      </c>
      <c r="B7606" t="s">
        <v>353</v>
      </c>
      <c r="C7606">
        <v>91524</v>
      </c>
      <c r="D7606">
        <v>2025</v>
      </c>
      <c r="E7606">
        <v>2</v>
      </c>
      <c r="F7606">
        <v>448.91</v>
      </c>
      <c r="G7606">
        <v>39</v>
      </c>
    </row>
    <row r="7607" spans="1:7" ht="15.5" x14ac:dyDescent="0.35">
      <c r="A7607" t="s">
        <v>187</v>
      </c>
      <c r="B7607" t="s">
        <v>353</v>
      </c>
      <c r="C7607">
        <v>91524</v>
      </c>
      <c r="D7607">
        <v>2025</v>
      </c>
      <c r="E7607">
        <v>3</v>
      </c>
      <c r="F7607">
        <v>498.73</v>
      </c>
      <c r="G7607">
        <v>53</v>
      </c>
    </row>
    <row r="7608" spans="1:7" ht="15.5" x14ac:dyDescent="0.35">
      <c r="A7608" t="s">
        <v>187</v>
      </c>
      <c r="B7608" t="s">
        <v>353</v>
      </c>
      <c r="C7608">
        <v>91524</v>
      </c>
      <c r="D7608">
        <v>2025</v>
      </c>
      <c r="E7608">
        <v>4</v>
      </c>
      <c r="F7608">
        <v>408.34</v>
      </c>
      <c r="G7608">
        <v>40</v>
      </c>
    </row>
    <row r="7609" spans="1:7" ht="15.5" x14ac:dyDescent="0.35">
      <c r="A7609" t="s">
        <v>187</v>
      </c>
      <c r="B7609" t="s">
        <v>353</v>
      </c>
      <c r="C7609">
        <v>91524</v>
      </c>
      <c r="D7609">
        <v>2025</v>
      </c>
      <c r="E7609">
        <v>5</v>
      </c>
      <c r="F7609">
        <v>475.67</v>
      </c>
      <c r="G7609">
        <v>38</v>
      </c>
    </row>
    <row r="7610" spans="1:7" ht="15.5" x14ac:dyDescent="0.35">
      <c r="A7610" t="s">
        <v>187</v>
      </c>
      <c r="B7610" t="s">
        <v>353</v>
      </c>
      <c r="C7610">
        <v>91524</v>
      </c>
      <c r="D7610">
        <v>2025</v>
      </c>
      <c r="E7610">
        <v>6</v>
      </c>
      <c r="F7610">
        <v>463.08</v>
      </c>
      <c r="G7610">
        <v>44</v>
      </c>
    </row>
    <row r="7611" spans="1:7" ht="15.5" x14ac:dyDescent="0.35">
      <c r="A7611" t="s">
        <v>187</v>
      </c>
      <c r="B7611" t="s">
        <v>353</v>
      </c>
      <c r="C7611">
        <v>91524</v>
      </c>
      <c r="D7611">
        <v>2025</v>
      </c>
      <c r="E7611">
        <v>7</v>
      </c>
      <c r="F7611">
        <v>431.25</v>
      </c>
      <c r="G7611">
        <v>47</v>
      </c>
    </row>
    <row r="7612" spans="1:7" ht="15.5" x14ac:dyDescent="0.35">
      <c r="A7612" t="s">
        <v>187</v>
      </c>
      <c r="B7612" t="s">
        <v>353</v>
      </c>
      <c r="C7612">
        <v>91524</v>
      </c>
      <c r="D7612">
        <v>2025</v>
      </c>
      <c r="E7612">
        <v>8</v>
      </c>
      <c r="F7612">
        <v>459.26</v>
      </c>
      <c r="G7612">
        <v>43</v>
      </c>
    </row>
    <row r="7613" spans="1:7" ht="15.5" x14ac:dyDescent="0.35">
      <c r="A7613" t="s">
        <v>187</v>
      </c>
      <c r="B7613" t="s">
        <v>353</v>
      </c>
      <c r="C7613">
        <v>91524</v>
      </c>
      <c r="D7613">
        <v>2025</v>
      </c>
      <c r="E7613">
        <v>9</v>
      </c>
      <c r="F7613">
        <v>483.2</v>
      </c>
      <c r="G7613">
        <v>44</v>
      </c>
    </row>
    <row r="7614" spans="1:7" ht="15.5" x14ac:dyDescent="0.35">
      <c r="A7614" t="s">
        <v>187</v>
      </c>
      <c r="B7614" t="s">
        <v>353</v>
      </c>
      <c r="C7614">
        <v>91524</v>
      </c>
      <c r="D7614">
        <v>2025</v>
      </c>
      <c r="E7614">
        <v>10</v>
      </c>
      <c r="F7614">
        <v>244.14</v>
      </c>
      <c r="G7614">
        <v>23</v>
      </c>
    </row>
    <row r="7615" spans="1:7" ht="15.5" x14ac:dyDescent="0.35">
      <c r="A7615" t="s">
        <v>187</v>
      </c>
      <c r="B7615" t="s">
        <v>353</v>
      </c>
      <c r="C7615">
        <v>91524</v>
      </c>
      <c r="D7615">
        <v>2025</v>
      </c>
      <c r="E7615">
        <v>11</v>
      </c>
      <c r="F7615">
        <v>0</v>
      </c>
      <c r="G7615">
        <v>0</v>
      </c>
    </row>
    <row r="7616" spans="1:7" ht="15.5" hidden="1" x14ac:dyDescent="0.35">
      <c r="A7616" t="s">
        <v>187</v>
      </c>
      <c r="B7616" t="s">
        <v>353</v>
      </c>
      <c r="C7616">
        <v>91525</v>
      </c>
      <c r="D7616">
        <v>2019</v>
      </c>
      <c r="E7616">
        <v>7</v>
      </c>
      <c r="F7616">
        <v>160.52000000000001</v>
      </c>
      <c r="G7616">
        <v>18.8</v>
      </c>
    </row>
    <row r="7617" spans="1:7" ht="15.5" hidden="1" x14ac:dyDescent="0.35">
      <c r="A7617" t="s">
        <v>187</v>
      </c>
      <c r="B7617" t="s">
        <v>353</v>
      </c>
      <c r="C7617">
        <v>91525</v>
      </c>
      <c r="D7617">
        <v>2019</v>
      </c>
      <c r="E7617">
        <v>8</v>
      </c>
      <c r="F7617">
        <v>382.79</v>
      </c>
      <c r="G7617">
        <v>44.82</v>
      </c>
    </row>
    <row r="7618" spans="1:7" ht="15.5" hidden="1" x14ac:dyDescent="0.35">
      <c r="A7618" t="s">
        <v>187</v>
      </c>
      <c r="B7618" t="s">
        <v>353</v>
      </c>
      <c r="C7618">
        <v>91525</v>
      </c>
      <c r="D7618">
        <v>2019</v>
      </c>
      <c r="E7618">
        <v>9</v>
      </c>
      <c r="F7618">
        <v>370.44</v>
      </c>
      <c r="G7618">
        <v>43.38</v>
      </c>
    </row>
    <row r="7619" spans="1:7" ht="15.5" hidden="1" x14ac:dyDescent="0.35">
      <c r="A7619" t="s">
        <v>187</v>
      </c>
      <c r="B7619" t="s">
        <v>353</v>
      </c>
      <c r="C7619">
        <v>91525</v>
      </c>
      <c r="D7619">
        <v>2019</v>
      </c>
      <c r="E7619">
        <v>10</v>
      </c>
      <c r="F7619">
        <v>439.89</v>
      </c>
      <c r="G7619">
        <v>39</v>
      </c>
    </row>
    <row r="7620" spans="1:7" ht="15.5" hidden="1" x14ac:dyDescent="0.35">
      <c r="A7620" t="s">
        <v>187</v>
      </c>
      <c r="B7620" t="s">
        <v>353</v>
      </c>
      <c r="C7620">
        <v>91525</v>
      </c>
      <c r="D7620">
        <v>2019</v>
      </c>
      <c r="E7620">
        <v>11</v>
      </c>
      <c r="F7620">
        <v>454.01</v>
      </c>
      <c r="G7620">
        <v>53</v>
      </c>
    </row>
    <row r="7621" spans="1:7" ht="15.5" hidden="1" x14ac:dyDescent="0.35">
      <c r="A7621" t="s">
        <v>187</v>
      </c>
      <c r="B7621" t="s">
        <v>353</v>
      </c>
      <c r="C7621">
        <v>91525</v>
      </c>
      <c r="D7621">
        <v>2019</v>
      </c>
      <c r="E7621">
        <v>12</v>
      </c>
      <c r="F7621">
        <v>443.1</v>
      </c>
      <c r="G7621">
        <v>41</v>
      </c>
    </row>
    <row r="7622" spans="1:7" ht="15.5" hidden="1" x14ac:dyDescent="0.35">
      <c r="A7622" t="s">
        <v>187</v>
      </c>
      <c r="B7622" t="s">
        <v>353</v>
      </c>
      <c r="C7622">
        <v>91525</v>
      </c>
      <c r="D7622">
        <v>2020</v>
      </c>
      <c r="E7622">
        <v>1</v>
      </c>
      <c r="F7622">
        <v>427.8</v>
      </c>
      <c r="G7622">
        <v>46.5</v>
      </c>
    </row>
    <row r="7623" spans="1:7" ht="15.5" hidden="1" x14ac:dyDescent="0.35">
      <c r="A7623" t="s">
        <v>187</v>
      </c>
      <c r="B7623" t="s">
        <v>353</v>
      </c>
      <c r="C7623">
        <v>91525</v>
      </c>
      <c r="D7623">
        <v>2020</v>
      </c>
      <c r="E7623">
        <v>2</v>
      </c>
      <c r="F7623">
        <v>400.2</v>
      </c>
      <c r="G7623">
        <v>43.5</v>
      </c>
    </row>
    <row r="7624" spans="1:7" ht="15.5" hidden="1" x14ac:dyDescent="0.35">
      <c r="A7624" t="s">
        <v>187</v>
      </c>
      <c r="B7624" t="s">
        <v>353</v>
      </c>
      <c r="C7624">
        <v>91525</v>
      </c>
      <c r="D7624">
        <v>2020</v>
      </c>
      <c r="E7624">
        <v>3</v>
      </c>
      <c r="F7624">
        <v>238.87</v>
      </c>
      <c r="G7624">
        <v>28</v>
      </c>
    </row>
    <row r="7625" spans="1:7" ht="15.5" hidden="1" x14ac:dyDescent="0.35">
      <c r="A7625" t="s">
        <v>187</v>
      </c>
      <c r="B7625" t="s">
        <v>353</v>
      </c>
      <c r="C7625">
        <v>91525</v>
      </c>
      <c r="D7625">
        <v>2020</v>
      </c>
      <c r="E7625">
        <v>4</v>
      </c>
      <c r="F7625">
        <v>0</v>
      </c>
      <c r="G7625">
        <v>0</v>
      </c>
    </row>
    <row r="7626" spans="1:7" ht="15.5" hidden="1" x14ac:dyDescent="0.35">
      <c r="A7626" t="s">
        <v>187</v>
      </c>
      <c r="B7626" t="s">
        <v>353</v>
      </c>
      <c r="C7626">
        <v>91525</v>
      </c>
      <c r="D7626">
        <v>2020</v>
      </c>
      <c r="E7626">
        <v>5</v>
      </c>
      <c r="F7626">
        <v>0</v>
      </c>
      <c r="G7626">
        <v>0</v>
      </c>
    </row>
    <row r="7627" spans="1:7" ht="15.5" hidden="1" x14ac:dyDescent="0.35">
      <c r="A7627" t="s">
        <v>187</v>
      </c>
      <c r="B7627" t="s">
        <v>353</v>
      </c>
      <c r="C7627">
        <v>91525</v>
      </c>
      <c r="D7627">
        <v>2020</v>
      </c>
      <c r="E7627">
        <v>6</v>
      </c>
      <c r="F7627">
        <v>0</v>
      </c>
      <c r="G7627">
        <v>0</v>
      </c>
    </row>
    <row r="7628" spans="1:7" ht="15.5" hidden="1" x14ac:dyDescent="0.35">
      <c r="A7628" t="s">
        <v>187</v>
      </c>
      <c r="B7628" t="s">
        <v>353</v>
      </c>
      <c r="C7628">
        <v>91525</v>
      </c>
      <c r="D7628">
        <v>2020</v>
      </c>
      <c r="E7628">
        <v>7</v>
      </c>
      <c r="F7628">
        <v>52.26</v>
      </c>
      <c r="G7628">
        <v>9</v>
      </c>
    </row>
    <row r="7629" spans="1:7" ht="15.5" hidden="1" x14ac:dyDescent="0.35">
      <c r="A7629" t="s">
        <v>187</v>
      </c>
      <c r="B7629" t="s">
        <v>353</v>
      </c>
      <c r="C7629">
        <v>91525</v>
      </c>
      <c r="D7629">
        <v>2020</v>
      </c>
      <c r="E7629">
        <v>8</v>
      </c>
      <c r="F7629">
        <v>154.25</v>
      </c>
      <c r="G7629">
        <v>22</v>
      </c>
    </row>
    <row r="7630" spans="1:7" ht="15.5" hidden="1" x14ac:dyDescent="0.35">
      <c r="A7630" t="s">
        <v>187</v>
      </c>
      <c r="B7630" t="s">
        <v>353</v>
      </c>
      <c r="C7630">
        <v>91525</v>
      </c>
      <c r="D7630">
        <v>2020</v>
      </c>
      <c r="E7630">
        <v>9</v>
      </c>
      <c r="F7630">
        <v>150.87</v>
      </c>
      <c r="G7630">
        <v>24</v>
      </c>
    </row>
    <row r="7631" spans="1:7" ht="15.5" hidden="1" x14ac:dyDescent="0.35">
      <c r="A7631" t="s">
        <v>187</v>
      </c>
      <c r="B7631" t="s">
        <v>353</v>
      </c>
      <c r="C7631">
        <v>91525</v>
      </c>
      <c r="D7631">
        <v>2020</v>
      </c>
      <c r="E7631">
        <v>10</v>
      </c>
      <c r="F7631">
        <v>177.15</v>
      </c>
      <c r="G7631">
        <v>28</v>
      </c>
    </row>
    <row r="7632" spans="1:7" ht="15.5" hidden="1" x14ac:dyDescent="0.35">
      <c r="A7632" t="s">
        <v>187</v>
      </c>
      <c r="B7632" t="s">
        <v>353</v>
      </c>
      <c r="C7632">
        <v>91525</v>
      </c>
      <c r="D7632">
        <v>2020</v>
      </c>
      <c r="E7632">
        <v>11</v>
      </c>
      <c r="F7632">
        <v>155.1</v>
      </c>
      <c r="G7632">
        <v>40</v>
      </c>
    </row>
    <row r="7633" spans="1:7" ht="15.5" hidden="1" x14ac:dyDescent="0.35">
      <c r="A7633" t="s">
        <v>187</v>
      </c>
      <c r="B7633" t="s">
        <v>353</v>
      </c>
      <c r="C7633">
        <v>91525</v>
      </c>
      <c r="D7633">
        <v>2020</v>
      </c>
      <c r="E7633">
        <v>12</v>
      </c>
      <c r="F7633">
        <v>191.32</v>
      </c>
      <c r="G7633">
        <v>34</v>
      </c>
    </row>
    <row r="7634" spans="1:7" ht="15.5" hidden="1" x14ac:dyDescent="0.35">
      <c r="A7634" t="s">
        <v>187</v>
      </c>
      <c r="B7634" t="s">
        <v>353</v>
      </c>
      <c r="C7634">
        <v>91525</v>
      </c>
      <c r="D7634">
        <v>2021</v>
      </c>
      <c r="E7634">
        <v>1</v>
      </c>
      <c r="F7634">
        <v>198.45</v>
      </c>
      <c r="G7634">
        <v>35</v>
      </c>
    </row>
    <row r="7635" spans="1:7" ht="15.5" hidden="1" x14ac:dyDescent="0.35">
      <c r="A7635" t="s">
        <v>187</v>
      </c>
      <c r="B7635" t="s">
        <v>353</v>
      </c>
      <c r="C7635">
        <v>91525</v>
      </c>
      <c r="D7635">
        <v>2021</v>
      </c>
      <c r="E7635">
        <v>2</v>
      </c>
      <c r="F7635">
        <v>60.08</v>
      </c>
      <c r="G7635">
        <v>14</v>
      </c>
    </row>
    <row r="7636" spans="1:7" ht="15.5" hidden="1" x14ac:dyDescent="0.35">
      <c r="A7636" t="s">
        <v>187</v>
      </c>
      <c r="B7636" t="s">
        <v>353</v>
      </c>
      <c r="C7636">
        <v>91525</v>
      </c>
      <c r="D7636">
        <v>2021</v>
      </c>
      <c r="E7636">
        <v>3</v>
      </c>
      <c r="F7636">
        <v>140.27000000000001</v>
      </c>
      <c r="G7636">
        <v>27</v>
      </c>
    </row>
    <row r="7637" spans="1:7" ht="15.5" hidden="1" x14ac:dyDescent="0.35">
      <c r="A7637" t="s">
        <v>187</v>
      </c>
      <c r="B7637" t="s">
        <v>353</v>
      </c>
      <c r="C7637">
        <v>91525</v>
      </c>
      <c r="D7637">
        <v>2021</v>
      </c>
      <c r="E7637">
        <v>4</v>
      </c>
      <c r="F7637">
        <v>104.51</v>
      </c>
      <c r="G7637">
        <v>47</v>
      </c>
    </row>
    <row r="7638" spans="1:7" ht="15.5" hidden="1" x14ac:dyDescent="0.35">
      <c r="A7638" t="s">
        <v>187</v>
      </c>
      <c r="B7638" t="s">
        <v>353</v>
      </c>
      <c r="C7638">
        <v>91525</v>
      </c>
      <c r="D7638">
        <v>2021</v>
      </c>
      <c r="E7638">
        <v>5</v>
      </c>
      <c r="F7638">
        <v>95.3</v>
      </c>
      <c r="G7638">
        <v>24.39</v>
      </c>
    </row>
    <row r="7639" spans="1:7" ht="15.5" hidden="1" x14ac:dyDescent="0.35">
      <c r="A7639" t="s">
        <v>187</v>
      </c>
      <c r="B7639" t="s">
        <v>353</v>
      </c>
      <c r="C7639">
        <v>91525</v>
      </c>
      <c r="D7639">
        <v>2021</v>
      </c>
      <c r="E7639">
        <v>6</v>
      </c>
      <c r="F7639">
        <v>92.22</v>
      </c>
      <c r="G7639">
        <v>23.61</v>
      </c>
    </row>
    <row r="7640" spans="1:7" ht="15.5" hidden="1" x14ac:dyDescent="0.35">
      <c r="A7640" t="s">
        <v>187</v>
      </c>
      <c r="B7640" t="s">
        <v>353</v>
      </c>
      <c r="C7640">
        <v>91525</v>
      </c>
      <c r="D7640">
        <v>2021</v>
      </c>
      <c r="E7640">
        <v>7</v>
      </c>
      <c r="F7640">
        <v>198.85</v>
      </c>
      <c r="G7640">
        <v>31</v>
      </c>
    </row>
    <row r="7641" spans="1:7" ht="15.5" hidden="1" x14ac:dyDescent="0.35">
      <c r="A7641" t="s">
        <v>187</v>
      </c>
      <c r="B7641" t="s">
        <v>353</v>
      </c>
      <c r="C7641">
        <v>91525</v>
      </c>
      <c r="D7641">
        <v>2021</v>
      </c>
      <c r="E7641">
        <v>8</v>
      </c>
      <c r="F7641">
        <v>317.67</v>
      </c>
      <c r="G7641">
        <v>41</v>
      </c>
    </row>
    <row r="7642" spans="1:7" ht="15.5" hidden="1" x14ac:dyDescent="0.35">
      <c r="A7642" t="s">
        <v>187</v>
      </c>
      <c r="B7642" t="s">
        <v>353</v>
      </c>
      <c r="C7642">
        <v>91525</v>
      </c>
      <c r="D7642">
        <v>2021</v>
      </c>
      <c r="E7642">
        <v>9</v>
      </c>
      <c r="F7642">
        <v>204.71</v>
      </c>
      <c r="G7642">
        <v>33</v>
      </c>
    </row>
    <row r="7643" spans="1:7" ht="15.5" hidden="1" x14ac:dyDescent="0.35">
      <c r="A7643" t="s">
        <v>187</v>
      </c>
      <c r="B7643" t="s">
        <v>353</v>
      </c>
      <c r="C7643">
        <v>91525</v>
      </c>
      <c r="D7643">
        <v>2021</v>
      </c>
      <c r="E7643">
        <v>10</v>
      </c>
      <c r="F7643">
        <v>306.57</v>
      </c>
      <c r="G7643">
        <v>38</v>
      </c>
    </row>
    <row r="7644" spans="1:7" ht="15.5" hidden="1" x14ac:dyDescent="0.35">
      <c r="A7644" t="s">
        <v>187</v>
      </c>
      <c r="B7644" t="s">
        <v>353</v>
      </c>
      <c r="C7644">
        <v>91525</v>
      </c>
      <c r="D7644">
        <v>2021</v>
      </c>
      <c r="E7644">
        <v>11</v>
      </c>
      <c r="F7644">
        <v>352.94</v>
      </c>
      <c r="G7644">
        <v>44</v>
      </c>
    </row>
    <row r="7645" spans="1:7" ht="15.5" hidden="1" x14ac:dyDescent="0.35">
      <c r="A7645" t="s">
        <v>187</v>
      </c>
      <c r="B7645" t="s">
        <v>353</v>
      </c>
      <c r="C7645">
        <v>91525</v>
      </c>
      <c r="D7645">
        <v>2021</v>
      </c>
      <c r="E7645">
        <v>12</v>
      </c>
      <c r="F7645">
        <v>265.76</v>
      </c>
      <c r="G7645">
        <v>39</v>
      </c>
    </row>
    <row r="7646" spans="1:7" ht="15.5" hidden="1" x14ac:dyDescent="0.35">
      <c r="A7646" t="s">
        <v>187</v>
      </c>
      <c r="B7646" t="s">
        <v>353</v>
      </c>
      <c r="C7646">
        <v>91525</v>
      </c>
      <c r="D7646">
        <v>2022</v>
      </c>
      <c r="E7646">
        <v>1</v>
      </c>
      <c r="F7646">
        <v>343.33</v>
      </c>
      <c r="G7646">
        <v>47</v>
      </c>
    </row>
    <row r="7647" spans="1:7" ht="15.5" hidden="1" x14ac:dyDescent="0.35">
      <c r="A7647" t="s">
        <v>187</v>
      </c>
      <c r="B7647" t="s">
        <v>353</v>
      </c>
      <c r="C7647">
        <v>91525</v>
      </c>
      <c r="D7647">
        <v>2022</v>
      </c>
      <c r="E7647">
        <v>2</v>
      </c>
      <c r="F7647">
        <v>266.24</v>
      </c>
      <c r="G7647">
        <v>31</v>
      </c>
    </row>
    <row r="7648" spans="1:7" ht="15.5" hidden="1" x14ac:dyDescent="0.35">
      <c r="A7648" t="s">
        <v>187</v>
      </c>
      <c r="B7648" t="s">
        <v>353</v>
      </c>
      <c r="C7648">
        <v>91525</v>
      </c>
      <c r="D7648">
        <v>2022</v>
      </c>
      <c r="E7648">
        <v>3</v>
      </c>
      <c r="F7648">
        <v>386.73</v>
      </c>
      <c r="G7648">
        <v>40</v>
      </c>
    </row>
    <row r="7649" spans="1:7" ht="15.5" hidden="1" x14ac:dyDescent="0.35">
      <c r="A7649" t="s">
        <v>187</v>
      </c>
      <c r="B7649" t="s">
        <v>353</v>
      </c>
      <c r="C7649">
        <v>91525</v>
      </c>
      <c r="D7649">
        <v>2022</v>
      </c>
      <c r="E7649">
        <v>4</v>
      </c>
      <c r="F7649">
        <v>265.5</v>
      </c>
      <c r="G7649">
        <v>26</v>
      </c>
    </row>
    <row r="7650" spans="1:7" ht="15.5" hidden="1" x14ac:dyDescent="0.35">
      <c r="A7650" t="s">
        <v>187</v>
      </c>
      <c r="B7650" t="s">
        <v>353</v>
      </c>
      <c r="C7650">
        <v>91525</v>
      </c>
      <c r="D7650">
        <v>2022</v>
      </c>
      <c r="E7650">
        <v>5</v>
      </c>
      <c r="F7650">
        <v>420.97</v>
      </c>
      <c r="G7650">
        <v>41</v>
      </c>
    </row>
    <row r="7651" spans="1:7" ht="15.5" hidden="1" x14ac:dyDescent="0.35">
      <c r="A7651" t="s">
        <v>187</v>
      </c>
      <c r="B7651" t="s">
        <v>353</v>
      </c>
      <c r="C7651">
        <v>91525</v>
      </c>
      <c r="D7651">
        <v>2022</v>
      </c>
      <c r="E7651">
        <v>6</v>
      </c>
      <c r="F7651">
        <v>409.7</v>
      </c>
      <c r="G7651">
        <v>31</v>
      </c>
    </row>
    <row r="7652" spans="1:7" ht="15.5" hidden="1" x14ac:dyDescent="0.35">
      <c r="A7652" t="s">
        <v>187</v>
      </c>
      <c r="B7652" t="s">
        <v>353</v>
      </c>
      <c r="C7652">
        <v>91525</v>
      </c>
      <c r="D7652">
        <v>2022</v>
      </c>
      <c r="E7652">
        <v>7</v>
      </c>
      <c r="F7652">
        <v>431.72</v>
      </c>
      <c r="G7652">
        <v>36</v>
      </c>
    </row>
    <row r="7653" spans="1:7" ht="15.5" hidden="1" x14ac:dyDescent="0.35">
      <c r="A7653" t="s">
        <v>187</v>
      </c>
      <c r="B7653" t="s">
        <v>353</v>
      </c>
      <c r="C7653">
        <v>91525</v>
      </c>
      <c r="D7653">
        <v>2022</v>
      </c>
      <c r="E7653">
        <v>8</v>
      </c>
      <c r="F7653">
        <v>394.56</v>
      </c>
      <c r="G7653">
        <v>37</v>
      </c>
    </row>
    <row r="7654" spans="1:7" ht="15.5" hidden="1" x14ac:dyDescent="0.35">
      <c r="A7654" t="s">
        <v>187</v>
      </c>
      <c r="B7654" t="s">
        <v>353</v>
      </c>
      <c r="C7654">
        <v>91525</v>
      </c>
      <c r="D7654">
        <v>2022</v>
      </c>
      <c r="E7654">
        <v>9</v>
      </c>
      <c r="F7654">
        <v>316.05</v>
      </c>
      <c r="G7654">
        <v>29</v>
      </c>
    </row>
    <row r="7655" spans="1:7" ht="15.5" hidden="1" x14ac:dyDescent="0.35">
      <c r="A7655" t="s">
        <v>187</v>
      </c>
      <c r="B7655" t="s">
        <v>353</v>
      </c>
      <c r="C7655">
        <v>91525</v>
      </c>
      <c r="D7655">
        <v>2022</v>
      </c>
      <c r="E7655">
        <v>10</v>
      </c>
      <c r="F7655">
        <v>218.96</v>
      </c>
      <c r="G7655">
        <v>17</v>
      </c>
    </row>
    <row r="7656" spans="1:7" ht="15.5" hidden="1" x14ac:dyDescent="0.35">
      <c r="A7656" t="s">
        <v>187</v>
      </c>
      <c r="B7656" t="s">
        <v>353</v>
      </c>
      <c r="C7656">
        <v>91525</v>
      </c>
      <c r="D7656">
        <v>2022</v>
      </c>
      <c r="E7656">
        <v>11</v>
      </c>
      <c r="F7656">
        <v>429.98</v>
      </c>
      <c r="G7656">
        <v>36</v>
      </c>
    </row>
    <row r="7657" spans="1:7" ht="15.5" hidden="1" x14ac:dyDescent="0.35">
      <c r="A7657" t="s">
        <v>187</v>
      </c>
      <c r="B7657" t="s">
        <v>353</v>
      </c>
      <c r="C7657">
        <v>91525</v>
      </c>
      <c r="D7657">
        <v>2022</v>
      </c>
      <c r="E7657">
        <v>12</v>
      </c>
      <c r="F7657">
        <v>397.11</v>
      </c>
      <c r="G7657">
        <v>41</v>
      </c>
    </row>
    <row r="7658" spans="1:7" ht="15.5" hidden="1" x14ac:dyDescent="0.35">
      <c r="A7658" t="s">
        <v>187</v>
      </c>
      <c r="B7658" t="s">
        <v>353</v>
      </c>
      <c r="C7658">
        <v>91525</v>
      </c>
      <c r="D7658">
        <v>2023</v>
      </c>
      <c r="E7658">
        <v>1</v>
      </c>
      <c r="F7658">
        <v>484.97</v>
      </c>
      <c r="G7658">
        <v>44</v>
      </c>
    </row>
    <row r="7659" spans="1:7" ht="15.5" hidden="1" x14ac:dyDescent="0.35">
      <c r="A7659" t="s">
        <v>187</v>
      </c>
      <c r="B7659" t="s">
        <v>353</v>
      </c>
      <c r="C7659">
        <v>91525</v>
      </c>
      <c r="D7659">
        <v>2023</v>
      </c>
      <c r="E7659">
        <v>2</v>
      </c>
      <c r="F7659">
        <v>328.43</v>
      </c>
      <c r="G7659">
        <v>31</v>
      </c>
    </row>
    <row r="7660" spans="1:7" ht="15.5" hidden="1" x14ac:dyDescent="0.35">
      <c r="A7660" t="s">
        <v>187</v>
      </c>
      <c r="B7660" t="s">
        <v>353</v>
      </c>
      <c r="C7660">
        <v>91525</v>
      </c>
      <c r="D7660">
        <v>2023</v>
      </c>
      <c r="E7660">
        <v>3</v>
      </c>
      <c r="F7660">
        <v>400.27</v>
      </c>
      <c r="G7660">
        <v>38</v>
      </c>
    </row>
    <row r="7661" spans="1:7" ht="15.5" hidden="1" x14ac:dyDescent="0.35">
      <c r="A7661" t="s">
        <v>187</v>
      </c>
      <c r="B7661" t="s">
        <v>353</v>
      </c>
      <c r="C7661">
        <v>91525</v>
      </c>
      <c r="D7661">
        <v>2023</v>
      </c>
      <c r="E7661">
        <v>4</v>
      </c>
      <c r="F7661">
        <v>463.48</v>
      </c>
      <c r="G7661">
        <v>39</v>
      </c>
    </row>
    <row r="7662" spans="1:7" ht="15.5" hidden="1" x14ac:dyDescent="0.35">
      <c r="A7662" t="s">
        <v>187</v>
      </c>
      <c r="B7662" t="s">
        <v>353</v>
      </c>
      <c r="C7662">
        <v>91525</v>
      </c>
      <c r="D7662">
        <v>2023</v>
      </c>
      <c r="E7662">
        <v>5</v>
      </c>
      <c r="F7662">
        <v>380.64</v>
      </c>
      <c r="G7662">
        <v>41</v>
      </c>
    </row>
    <row r="7663" spans="1:7" ht="15.5" hidden="1" x14ac:dyDescent="0.35">
      <c r="A7663" t="s">
        <v>187</v>
      </c>
      <c r="B7663" t="s">
        <v>353</v>
      </c>
      <c r="C7663">
        <v>91525</v>
      </c>
      <c r="D7663">
        <v>2023</v>
      </c>
      <c r="E7663">
        <v>6</v>
      </c>
      <c r="F7663">
        <v>212.6</v>
      </c>
      <c r="G7663">
        <v>21.07</v>
      </c>
    </row>
    <row r="7664" spans="1:7" ht="15.5" hidden="1" x14ac:dyDescent="0.35">
      <c r="A7664" t="s">
        <v>187</v>
      </c>
      <c r="B7664" t="s">
        <v>353</v>
      </c>
      <c r="C7664">
        <v>91525</v>
      </c>
      <c r="D7664">
        <v>2023</v>
      </c>
      <c r="E7664">
        <v>7</v>
      </c>
      <c r="F7664">
        <v>0</v>
      </c>
      <c r="G7664">
        <v>0</v>
      </c>
    </row>
    <row r="7665" spans="1:7" ht="15.5" hidden="1" x14ac:dyDescent="0.35">
      <c r="A7665" t="s">
        <v>187</v>
      </c>
      <c r="B7665" t="s">
        <v>353</v>
      </c>
      <c r="C7665">
        <v>91525</v>
      </c>
      <c r="D7665">
        <v>2023</v>
      </c>
      <c r="E7665">
        <v>8</v>
      </c>
      <c r="F7665">
        <v>0</v>
      </c>
      <c r="G7665">
        <v>0</v>
      </c>
    </row>
    <row r="7666" spans="1:7" ht="15.5" hidden="1" x14ac:dyDescent="0.35">
      <c r="A7666" t="s">
        <v>187</v>
      </c>
      <c r="B7666" t="s">
        <v>353</v>
      </c>
      <c r="C7666">
        <v>91525</v>
      </c>
      <c r="D7666">
        <v>2023</v>
      </c>
      <c r="E7666">
        <v>9</v>
      </c>
      <c r="F7666">
        <v>0</v>
      </c>
      <c r="G7666">
        <v>0</v>
      </c>
    </row>
    <row r="7667" spans="1:7" ht="15.5" hidden="1" x14ac:dyDescent="0.35">
      <c r="A7667" t="s">
        <v>187</v>
      </c>
      <c r="B7667" t="s">
        <v>353</v>
      </c>
      <c r="C7667">
        <v>91525</v>
      </c>
      <c r="D7667">
        <v>2023</v>
      </c>
      <c r="E7667">
        <v>10</v>
      </c>
      <c r="F7667">
        <v>0</v>
      </c>
      <c r="G7667">
        <v>0</v>
      </c>
    </row>
    <row r="7668" spans="1:7" ht="15.5" hidden="1" x14ac:dyDescent="0.35">
      <c r="A7668" t="s">
        <v>187</v>
      </c>
      <c r="B7668" t="s">
        <v>353</v>
      </c>
      <c r="C7668">
        <v>91525</v>
      </c>
      <c r="D7668">
        <v>2023</v>
      </c>
      <c r="E7668">
        <v>11</v>
      </c>
      <c r="F7668">
        <v>0</v>
      </c>
      <c r="G7668">
        <v>0</v>
      </c>
    </row>
    <row r="7669" spans="1:7" ht="15.5" hidden="1" x14ac:dyDescent="0.35">
      <c r="A7669" t="s">
        <v>187</v>
      </c>
      <c r="B7669" t="s">
        <v>353</v>
      </c>
      <c r="C7669">
        <v>91525</v>
      </c>
      <c r="D7669">
        <v>2023</v>
      </c>
      <c r="E7669">
        <v>12</v>
      </c>
      <c r="F7669">
        <v>0</v>
      </c>
      <c r="G7669">
        <v>0</v>
      </c>
    </row>
    <row r="7670" spans="1:7" ht="15.5" hidden="1" x14ac:dyDescent="0.35">
      <c r="A7670" t="s">
        <v>187</v>
      </c>
      <c r="B7670" t="s">
        <v>353</v>
      </c>
      <c r="C7670">
        <v>91525</v>
      </c>
      <c r="D7670">
        <v>2024</v>
      </c>
      <c r="E7670">
        <v>1</v>
      </c>
      <c r="F7670">
        <v>0</v>
      </c>
      <c r="G7670">
        <v>0</v>
      </c>
    </row>
    <row r="7671" spans="1:7" ht="15.5" hidden="1" x14ac:dyDescent="0.35">
      <c r="A7671" t="s">
        <v>187</v>
      </c>
      <c r="B7671" t="s">
        <v>353</v>
      </c>
      <c r="C7671">
        <v>91525</v>
      </c>
      <c r="D7671">
        <v>2024</v>
      </c>
      <c r="E7671">
        <v>2</v>
      </c>
      <c r="F7671">
        <v>0</v>
      </c>
      <c r="G7671">
        <v>0</v>
      </c>
    </row>
    <row r="7672" spans="1:7" ht="15.5" hidden="1" x14ac:dyDescent="0.35">
      <c r="A7672" t="s">
        <v>187</v>
      </c>
      <c r="B7672" t="s">
        <v>353</v>
      </c>
      <c r="C7672">
        <v>91525</v>
      </c>
      <c r="D7672">
        <v>2024</v>
      </c>
      <c r="E7672">
        <v>3</v>
      </c>
      <c r="F7672">
        <v>37.42</v>
      </c>
      <c r="G7672">
        <v>4.08</v>
      </c>
    </row>
    <row r="7673" spans="1:7" ht="15.5" hidden="1" x14ac:dyDescent="0.35">
      <c r="A7673" t="s">
        <v>187</v>
      </c>
      <c r="B7673" t="s">
        <v>353</v>
      </c>
      <c r="C7673">
        <v>91525</v>
      </c>
      <c r="D7673">
        <v>2024</v>
      </c>
      <c r="E7673">
        <v>4</v>
      </c>
      <c r="F7673">
        <v>445.99</v>
      </c>
      <c r="G7673">
        <v>42</v>
      </c>
    </row>
    <row r="7674" spans="1:7" ht="15.5" hidden="1" x14ac:dyDescent="0.35">
      <c r="A7674" t="s">
        <v>187</v>
      </c>
      <c r="B7674" t="s">
        <v>353</v>
      </c>
      <c r="C7674">
        <v>91525</v>
      </c>
      <c r="D7674">
        <v>2024</v>
      </c>
      <c r="E7674">
        <v>5</v>
      </c>
      <c r="F7674">
        <v>264.18</v>
      </c>
      <c r="G7674">
        <v>28</v>
      </c>
    </row>
    <row r="7675" spans="1:7" ht="15.5" hidden="1" x14ac:dyDescent="0.35">
      <c r="A7675" t="s">
        <v>187</v>
      </c>
      <c r="B7675" t="s">
        <v>353</v>
      </c>
      <c r="C7675">
        <v>91525</v>
      </c>
      <c r="D7675">
        <v>2024</v>
      </c>
      <c r="E7675">
        <v>6</v>
      </c>
      <c r="F7675">
        <v>0</v>
      </c>
      <c r="G7675">
        <v>0</v>
      </c>
    </row>
    <row r="7676" spans="1:7" ht="15.5" hidden="1" x14ac:dyDescent="0.35">
      <c r="A7676" t="s">
        <v>187</v>
      </c>
      <c r="B7676" t="s">
        <v>353</v>
      </c>
      <c r="C7676">
        <v>91525</v>
      </c>
      <c r="D7676">
        <v>2024</v>
      </c>
      <c r="E7676">
        <v>7</v>
      </c>
      <c r="F7676">
        <v>210.63</v>
      </c>
      <c r="G7676">
        <v>24.33</v>
      </c>
    </row>
    <row r="7677" spans="1:7" ht="15.5" hidden="1" x14ac:dyDescent="0.35">
      <c r="A7677" t="s">
        <v>187</v>
      </c>
      <c r="B7677" t="s">
        <v>353</v>
      </c>
      <c r="C7677">
        <v>91525</v>
      </c>
      <c r="D7677">
        <v>2024</v>
      </c>
      <c r="E7677">
        <v>8</v>
      </c>
      <c r="F7677">
        <v>0</v>
      </c>
      <c r="G7677">
        <v>0</v>
      </c>
    </row>
    <row r="7678" spans="1:7" ht="15.5" hidden="1" x14ac:dyDescent="0.35">
      <c r="A7678" t="s">
        <v>187</v>
      </c>
      <c r="B7678" t="s">
        <v>353</v>
      </c>
      <c r="C7678">
        <v>91525</v>
      </c>
      <c r="D7678">
        <v>2024</v>
      </c>
      <c r="E7678">
        <v>9</v>
      </c>
      <c r="F7678">
        <v>0</v>
      </c>
      <c r="G7678">
        <v>0</v>
      </c>
    </row>
    <row r="7679" spans="1:7" ht="15.5" hidden="1" x14ac:dyDescent="0.35">
      <c r="A7679" t="s">
        <v>187</v>
      </c>
      <c r="B7679" t="s">
        <v>353</v>
      </c>
      <c r="C7679">
        <v>91525</v>
      </c>
      <c r="D7679">
        <v>2024</v>
      </c>
      <c r="E7679">
        <v>10</v>
      </c>
      <c r="F7679">
        <v>0</v>
      </c>
      <c r="G7679">
        <v>0</v>
      </c>
    </row>
    <row r="7680" spans="1:7" ht="15.5" hidden="1" x14ac:dyDescent="0.35">
      <c r="A7680" t="s">
        <v>187</v>
      </c>
      <c r="B7680" t="s">
        <v>353</v>
      </c>
      <c r="C7680">
        <v>91525</v>
      </c>
      <c r="D7680">
        <v>2024</v>
      </c>
      <c r="E7680">
        <v>11</v>
      </c>
      <c r="F7680">
        <v>0</v>
      </c>
      <c r="G7680">
        <v>0</v>
      </c>
    </row>
    <row r="7681" spans="1:7" ht="15.5" hidden="1" x14ac:dyDescent="0.35">
      <c r="A7681" t="s">
        <v>187</v>
      </c>
      <c r="B7681" t="s">
        <v>353</v>
      </c>
      <c r="C7681">
        <v>91525</v>
      </c>
      <c r="D7681">
        <v>2024</v>
      </c>
      <c r="E7681">
        <v>12</v>
      </c>
      <c r="F7681">
        <v>0</v>
      </c>
      <c r="G7681">
        <v>0</v>
      </c>
    </row>
    <row r="7682" spans="1:7" ht="15.5" x14ac:dyDescent="0.35">
      <c r="A7682" t="s">
        <v>187</v>
      </c>
      <c r="B7682" t="s">
        <v>353</v>
      </c>
      <c r="C7682">
        <v>91525</v>
      </c>
      <c r="D7682">
        <v>2025</v>
      </c>
      <c r="E7682">
        <v>1</v>
      </c>
      <c r="F7682">
        <v>0</v>
      </c>
      <c r="G7682">
        <v>0</v>
      </c>
    </row>
    <row r="7683" spans="1:7" ht="15.5" x14ac:dyDescent="0.35">
      <c r="A7683" t="s">
        <v>187</v>
      </c>
      <c r="B7683" t="s">
        <v>353</v>
      </c>
      <c r="C7683">
        <v>91525</v>
      </c>
      <c r="D7683">
        <v>2025</v>
      </c>
      <c r="E7683">
        <v>2</v>
      </c>
      <c r="F7683">
        <v>0</v>
      </c>
      <c r="G7683">
        <v>0</v>
      </c>
    </row>
    <row r="7684" spans="1:7" ht="15.5" x14ac:dyDescent="0.35">
      <c r="A7684" t="s">
        <v>187</v>
      </c>
      <c r="B7684" t="s">
        <v>353</v>
      </c>
      <c r="C7684">
        <v>91525</v>
      </c>
      <c r="D7684">
        <v>2025</v>
      </c>
      <c r="E7684">
        <v>3</v>
      </c>
      <c r="F7684">
        <v>0</v>
      </c>
      <c r="G7684">
        <v>0</v>
      </c>
    </row>
    <row r="7685" spans="1:7" ht="15.5" x14ac:dyDescent="0.35">
      <c r="A7685" t="s">
        <v>187</v>
      </c>
      <c r="B7685" t="s">
        <v>353</v>
      </c>
      <c r="C7685">
        <v>91525</v>
      </c>
      <c r="D7685">
        <v>2025</v>
      </c>
      <c r="E7685">
        <v>4</v>
      </c>
      <c r="F7685">
        <v>0</v>
      </c>
      <c r="G7685">
        <v>0</v>
      </c>
    </row>
    <row r="7686" spans="1:7" ht="15.5" x14ac:dyDescent="0.35">
      <c r="A7686" t="s">
        <v>187</v>
      </c>
      <c r="B7686" t="s">
        <v>353</v>
      </c>
      <c r="C7686">
        <v>91525</v>
      </c>
      <c r="D7686">
        <v>2025</v>
      </c>
      <c r="E7686">
        <v>5</v>
      </c>
      <c r="F7686">
        <v>0</v>
      </c>
      <c r="G7686">
        <v>0</v>
      </c>
    </row>
    <row r="7687" spans="1:7" ht="15.5" x14ac:dyDescent="0.35">
      <c r="A7687" t="s">
        <v>187</v>
      </c>
      <c r="B7687" t="s">
        <v>353</v>
      </c>
      <c r="C7687">
        <v>91525</v>
      </c>
      <c r="D7687">
        <v>2025</v>
      </c>
      <c r="E7687">
        <v>6</v>
      </c>
      <c r="F7687">
        <v>235.38</v>
      </c>
      <c r="G7687">
        <v>35.56</v>
      </c>
    </row>
    <row r="7688" spans="1:7" ht="15.5" x14ac:dyDescent="0.35">
      <c r="A7688" t="s">
        <v>187</v>
      </c>
      <c r="B7688" t="s">
        <v>353</v>
      </c>
      <c r="C7688">
        <v>91525</v>
      </c>
      <c r="D7688">
        <v>2025</v>
      </c>
      <c r="E7688">
        <v>7</v>
      </c>
      <c r="F7688">
        <v>314.13</v>
      </c>
      <c r="G7688">
        <v>49</v>
      </c>
    </row>
    <row r="7689" spans="1:7" ht="15.5" x14ac:dyDescent="0.35">
      <c r="A7689" t="s">
        <v>187</v>
      </c>
      <c r="B7689" t="s">
        <v>353</v>
      </c>
      <c r="C7689">
        <v>91525</v>
      </c>
      <c r="D7689">
        <v>2025</v>
      </c>
      <c r="E7689">
        <v>8</v>
      </c>
      <c r="F7689">
        <v>374.57</v>
      </c>
      <c r="G7689">
        <v>60</v>
      </c>
    </row>
    <row r="7690" spans="1:7" ht="15.5" x14ac:dyDescent="0.35">
      <c r="A7690" t="s">
        <v>187</v>
      </c>
      <c r="B7690" t="s">
        <v>353</v>
      </c>
      <c r="C7690">
        <v>91525</v>
      </c>
      <c r="D7690">
        <v>2025</v>
      </c>
      <c r="E7690">
        <v>9</v>
      </c>
      <c r="F7690">
        <v>368.75</v>
      </c>
      <c r="G7690">
        <v>55</v>
      </c>
    </row>
    <row r="7691" spans="1:7" ht="15.5" x14ac:dyDescent="0.35">
      <c r="A7691" t="s">
        <v>187</v>
      </c>
      <c r="B7691" t="s">
        <v>353</v>
      </c>
      <c r="C7691">
        <v>91525</v>
      </c>
      <c r="D7691">
        <v>2025</v>
      </c>
      <c r="E7691">
        <v>10</v>
      </c>
      <c r="F7691">
        <v>322.92</v>
      </c>
      <c r="G7691">
        <v>51</v>
      </c>
    </row>
    <row r="7692" spans="1:7" ht="15.5" x14ac:dyDescent="0.35">
      <c r="A7692" t="s">
        <v>187</v>
      </c>
      <c r="B7692" t="s">
        <v>353</v>
      </c>
      <c r="C7692">
        <v>91525</v>
      </c>
      <c r="D7692">
        <v>2025</v>
      </c>
      <c r="E7692">
        <v>11</v>
      </c>
      <c r="F7692">
        <v>220.9</v>
      </c>
      <c r="G7692">
        <v>34</v>
      </c>
    </row>
    <row r="7693" spans="1:7" ht="15.5" hidden="1" x14ac:dyDescent="0.35">
      <c r="A7693" t="s">
        <v>187</v>
      </c>
      <c r="B7693" t="s">
        <v>353</v>
      </c>
      <c r="C7693">
        <v>91526</v>
      </c>
      <c r="D7693">
        <v>2023</v>
      </c>
      <c r="E7693">
        <v>8</v>
      </c>
      <c r="F7693">
        <v>310.55</v>
      </c>
      <c r="G7693">
        <v>30.05</v>
      </c>
    </row>
    <row r="7694" spans="1:7" ht="15.5" hidden="1" x14ac:dyDescent="0.35">
      <c r="A7694" t="s">
        <v>187</v>
      </c>
      <c r="B7694" t="s">
        <v>353</v>
      </c>
      <c r="C7694">
        <v>91526</v>
      </c>
      <c r="D7694">
        <v>2023</v>
      </c>
      <c r="E7694">
        <v>9</v>
      </c>
      <c r="F7694">
        <v>401.28</v>
      </c>
      <c r="G7694">
        <v>39</v>
      </c>
    </row>
    <row r="7695" spans="1:7" ht="15.5" hidden="1" x14ac:dyDescent="0.35">
      <c r="A7695" t="s">
        <v>187</v>
      </c>
      <c r="B7695" t="s">
        <v>353</v>
      </c>
      <c r="C7695">
        <v>91526</v>
      </c>
      <c r="D7695">
        <v>2023</v>
      </c>
      <c r="E7695">
        <v>10</v>
      </c>
      <c r="F7695">
        <v>455.85</v>
      </c>
      <c r="G7695">
        <v>42</v>
      </c>
    </row>
    <row r="7696" spans="1:7" ht="15.5" hidden="1" x14ac:dyDescent="0.35">
      <c r="A7696" t="s">
        <v>187</v>
      </c>
      <c r="B7696" t="s">
        <v>353</v>
      </c>
      <c r="C7696">
        <v>91526</v>
      </c>
      <c r="D7696">
        <v>2023</v>
      </c>
      <c r="E7696">
        <v>11</v>
      </c>
      <c r="F7696">
        <v>458.38</v>
      </c>
      <c r="G7696">
        <v>49</v>
      </c>
    </row>
    <row r="7697" spans="1:7" ht="15.5" hidden="1" x14ac:dyDescent="0.35">
      <c r="A7697" t="s">
        <v>187</v>
      </c>
      <c r="B7697" t="s">
        <v>353</v>
      </c>
      <c r="C7697">
        <v>91526</v>
      </c>
      <c r="D7697">
        <v>2023</v>
      </c>
      <c r="E7697">
        <v>12</v>
      </c>
      <c r="F7697">
        <v>503.26</v>
      </c>
      <c r="G7697">
        <v>53</v>
      </c>
    </row>
    <row r="7698" spans="1:7" ht="15.5" hidden="1" x14ac:dyDescent="0.35">
      <c r="A7698" t="s">
        <v>187</v>
      </c>
      <c r="B7698" t="s">
        <v>353</v>
      </c>
      <c r="C7698">
        <v>91526</v>
      </c>
      <c r="D7698">
        <v>2024</v>
      </c>
      <c r="E7698">
        <v>1</v>
      </c>
      <c r="F7698">
        <v>349.37</v>
      </c>
      <c r="G7698">
        <v>42</v>
      </c>
    </row>
    <row r="7699" spans="1:7" ht="15.5" hidden="1" x14ac:dyDescent="0.35">
      <c r="A7699" t="s">
        <v>187</v>
      </c>
      <c r="B7699" t="s">
        <v>353</v>
      </c>
      <c r="C7699">
        <v>91526</v>
      </c>
      <c r="D7699">
        <v>2024</v>
      </c>
      <c r="E7699">
        <v>2</v>
      </c>
      <c r="F7699">
        <v>408.79</v>
      </c>
      <c r="G7699">
        <v>37</v>
      </c>
    </row>
    <row r="7700" spans="1:7" ht="15.5" hidden="1" x14ac:dyDescent="0.35">
      <c r="A7700" t="s">
        <v>187</v>
      </c>
      <c r="B7700" t="s">
        <v>353</v>
      </c>
      <c r="C7700">
        <v>91526</v>
      </c>
      <c r="D7700">
        <v>2024</v>
      </c>
      <c r="E7700">
        <v>3</v>
      </c>
      <c r="F7700">
        <v>471.23</v>
      </c>
      <c r="G7700">
        <v>46</v>
      </c>
    </row>
    <row r="7701" spans="1:7" ht="15.5" hidden="1" x14ac:dyDescent="0.35">
      <c r="A7701" t="s">
        <v>187</v>
      </c>
      <c r="B7701" t="s">
        <v>353</v>
      </c>
      <c r="C7701">
        <v>91526</v>
      </c>
      <c r="D7701">
        <v>2024</v>
      </c>
      <c r="E7701">
        <v>4</v>
      </c>
      <c r="F7701">
        <v>428.77</v>
      </c>
      <c r="G7701">
        <v>42</v>
      </c>
    </row>
    <row r="7702" spans="1:7" ht="15.5" hidden="1" x14ac:dyDescent="0.35">
      <c r="A7702" t="s">
        <v>187</v>
      </c>
      <c r="B7702" t="s">
        <v>353</v>
      </c>
      <c r="C7702">
        <v>91526</v>
      </c>
      <c r="D7702">
        <v>2024</v>
      </c>
      <c r="E7702">
        <v>5</v>
      </c>
      <c r="F7702">
        <v>477.58</v>
      </c>
      <c r="G7702">
        <v>51</v>
      </c>
    </row>
    <row r="7703" spans="1:7" ht="15.5" hidden="1" x14ac:dyDescent="0.35">
      <c r="A7703" t="s">
        <v>187</v>
      </c>
      <c r="B7703" t="s">
        <v>353</v>
      </c>
      <c r="C7703">
        <v>91526</v>
      </c>
      <c r="D7703">
        <v>2024</v>
      </c>
      <c r="E7703">
        <v>6</v>
      </c>
      <c r="F7703">
        <v>434.82</v>
      </c>
      <c r="G7703">
        <v>41</v>
      </c>
    </row>
    <row r="7704" spans="1:7" ht="15.5" hidden="1" x14ac:dyDescent="0.35">
      <c r="A7704" t="s">
        <v>187</v>
      </c>
      <c r="B7704" t="s">
        <v>353</v>
      </c>
      <c r="C7704">
        <v>91526</v>
      </c>
      <c r="D7704">
        <v>2024</v>
      </c>
      <c r="E7704">
        <v>7</v>
      </c>
      <c r="F7704">
        <v>440.8</v>
      </c>
      <c r="G7704">
        <v>44</v>
      </c>
    </row>
    <row r="7705" spans="1:7" ht="15.5" hidden="1" x14ac:dyDescent="0.35">
      <c r="A7705" t="s">
        <v>187</v>
      </c>
      <c r="B7705" t="s">
        <v>353</v>
      </c>
      <c r="C7705">
        <v>91526</v>
      </c>
      <c r="D7705">
        <v>2024</v>
      </c>
      <c r="E7705">
        <v>8</v>
      </c>
      <c r="F7705">
        <v>468.38</v>
      </c>
      <c r="G7705">
        <v>44</v>
      </c>
    </row>
    <row r="7706" spans="1:7" ht="15.5" hidden="1" x14ac:dyDescent="0.35">
      <c r="A7706" t="s">
        <v>187</v>
      </c>
      <c r="B7706" t="s">
        <v>353</v>
      </c>
      <c r="C7706">
        <v>91526</v>
      </c>
      <c r="D7706">
        <v>2024</v>
      </c>
      <c r="E7706">
        <v>9</v>
      </c>
      <c r="F7706">
        <v>446.15</v>
      </c>
      <c r="G7706">
        <v>42</v>
      </c>
    </row>
    <row r="7707" spans="1:7" ht="15.5" hidden="1" x14ac:dyDescent="0.35">
      <c r="A7707" t="s">
        <v>187</v>
      </c>
      <c r="B7707" t="s">
        <v>353</v>
      </c>
      <c r="C7707">
        <v>91526</v>
      </c>
      <c r="D7707">
        <v>2024</v>
      </c>
      <c r="E7707">
        <v>10</v>
      </c>
      <c r="F7707">
        <v>452.28</v>
      </c>
      <c r="G7707">
        <v>43</v>
      </c>
    </row>
    <row r="7708" spans="1:7" ht="15.5" hidden="1" x14ac:dyDescent="0.35">
      <c r="A7708" t="s">
        <v>187</v>
      </c>
      <c r="B7708" t="s">
        <v>353</v>
      </c>
      <c r="C7708">
        <v>91526</v>
      </c>
      <c r="D7708">
        <v>2024</v>
      </c>
      <c r="E7708">
        <v>11</v>
      </c>
      <c r="F7708">
        <v>489.34</v>
      </c>
      <c r="G7708">
        <v>49</v>
      </c>
    </row>
    <row r="7709" spans="1:7" ht="15.5" hidden="1" x14ac:dyDescent="0.35">
      <c r="A7709" t="s">
        <v>187</v>
      </c>
      <c r="B7709" t="s">
        <v>353</v>
      </c>
      <c r="C7709">
        <v>91526</v>
      </c>
      <c r="D7709">
        <v>2024</v>
      </c>
      <c r="E7709">
        <v>12</v>
      </c>
      <c r="F7709">
        <v>517.73</v>
      </c>
      <c r="G7709">
        <v>51</v>
      </c>
    </row>
    <row r="7710" spans="1:7" ht="15.5" x14ac:dyDescent="0.35">
      <c r="A7710" t="s">
        <v>187</v>
      </c>
      <c r="B7710" t="s">
        <v>353</v>
      </c>
      <c r="C7710">
        <v>91526</v>
      </c>
      <c r="D7710">
        <v>2025</v>
      </c>
      <c r="E7710">
        <v>1</v>
      </c>
      <c r="F7710">
        <v>472.94</v>
      </c>
      <c r="G7710">
        <v>40</v>
      </c>
    </row>
    <row r="7711" spans="1:7" ht="15.5" x14ac:dyDescent="0.35">
      <c r="A7711" t="s">
        <v>187</v>
      </c>
      <c r="B7711" t="s">
        <v>353</v>
      </c>
      <c r="C7711">
        <v>91526</v>
      </c>
      <c r="D7711">
        <v>2025</v>
      </c>
      <c r="E7711">
        <v>2</v>
      </c>
      <c r="F7711">
        <v>357.55</v>
      </c>
      <c r="G7711">
        <v>34</v>
      </c>
    </row>
    <row r="7712" spans="1:7" ht="15.5" x14ac:dyDescent="0.35">
      <c r="A7712" t="s">
        <v>187</v>
      </c>
      <c r="B7712" t="s">
        <v>353</v>
      </c>
      <c r="C7712">
        <v>91526</v>
      </c>
      <c r="D7712">
        <v>2025</v>
      </c>
      <c r="E7712">
        <v>3</v>
      </c>
      <c r="F7712">
        <v>479.23</v>
      </c>
      <c r="G7712">
        <v>43</v>
      </c>
    </row>
    <row r="7713" spans="1:7" ht="15.5" x14ac:dyDescent="0.35">
      <c r="A7713" t="s">
        <v>187</v>
      </c>
      <c r="B7713" t="s">
        <v>353</v>
      </c>
      <c r="C7713">
        <v>91526</v>
      </c>
      <c r="D7713">
        <v>2025</v>
      </c>
      <c r="E7713">
        <v>4</v>
      </c>
      <c r="F7713">
        <v>446.82</v>
      </c>
      <c r="G7713">
        <v>41</v>
      </c>
    </row>
    <row r="7714" spans="1:7" ht="15.5" x14ac:dyDescent="0.35">
      <c r="A7714" t="s">
        <v>187</v>
      </c>
      <c r="B7714" t="s">
        <v>353</v>
      </c>
      <c r="C7714">
        <v>91526</v>
      </c>
      <c r="D7714">
        <v>2025</v>
      </c>
      <c r="E7714">
        <v>5</v>
      </c>
      <c r="F7714">
        <v>487.8</v>
      </c>
      <c r="G7714">
        <v>48</v>
      </c>
    </row>
    <row r="7715" spans="1:7" ht="15.5" x14ac:dyDescent="0.35">
      <c r="A7715" t="s">
        <v>187</v>
      </c>
      <c r="B7715" t="s">
        <v>353</v>
      </c>
      <c r="C7715">
        <v>91526</v>
      </c>
      <c r="D7715">
        <v>2025</v>
      </c>
      <c r="E7715">
        <v>6</v>
      </c>
      <c r="F7715">
        <v>447.66</v>
      </c>
      <c r="G7715">
        <v>44</v>
      </c>
    </row>
    <row r="7716" spans="1:7" ht="15.5" x14ac:dyDescent="0.35">
      <c r="A7716" t="s">
        <v>187</v>
      </c>
      <c r="B7716" t="s">
        <v>353</v>
      </c>
      <c r="C7716">
        <v>91526</v>
      </c>
      <c r="D7716">
        <v>2025</v>
      </c>
      <c r="E7716">
        <v>7</v>
      </c>
      <c r="F7716">
        <v>464.04</v>
      </c>
      <c r="G7716">
        <v>41</v>
      </c>
    </row>
    <row r="7717" spans="1:7" ht="15.5" x14ac:dyDescent="0.35">
      <c r="A7717" t="s">
        <v>187</v>
      </c>
      <c r="B7717" t="s">
        <v>353</v>
      </c>
      <c r="C7717">
        <v>91526</v>
      </c>
      <c r="D7717">
        <v>2025</v>
      </c>
      <c r="E7717">
        <v>8</v>
      </c>
      <c r="F7717">
        <v>507.75</v>
      </c>
      <c r="G7717">
        <v>44</v>
      </c>
    </row>
    <row r="7718" spans="1:7" ht="15.5" x14ac:dyDescent="0.35">
      <c r="A7718" t="s">
        <v>187</v>
      </c>
      <c r="B7718" t="s">
        <v>353</v>
      </c>
      <c r="C7718">
        <v>91526</v>
      </c>
      <c r="D7718">
        <v>2025</v>
      </c>
      <c r="E7718">
        <v>9</v>
      </c>
      <c r="F7718">
        <v>437.85</v>
      </c>
      <c r="G7718">
        <v>45</v>
      </c>
    </row>
    <row r="7719" spans="1:7" ht="15.5" x14ac:dyDescent="0.35">
      <c r="A7719" t="s">
        <v>187</v>
      </c>
      <c r="B7719" t="s">
        <v>353</v>
      </c>
      <c r="C7719">
        <v>91526</v>
      </c>
      <c r="D7719">
        <v>2025</v>
      </c>
      <c r="E7719">
        <v>10</v>
      </c>
      <c r="F7719">
        <v>458.66</v>
      </c>
      <c r="G7719">
        <v>48</v>
      </c>
    </row>
    <row r="7720" spans="1:7" ht="15.5" x14ac:dyDescent="0.35">
      <c r="A7720" t="s">
        <v>187</v>
      </c>
      <c r="B7720" t="s">
        <v>353</v>
      </c>
      <c r="C7720">
        <v>91526</v>
      </c>
      <c r="D7720">
        <v>2025</v>
      </c>
      <c r="E7720">
        <v>11</v>
      </c>
      <c r="F7720">
        <v>492.24</v>
      </c>
      <c r="G7720">
        <v>50</v>
      </c>
    </row>
    <row r="7721" spans="1:7" ht="15.5" hidden="1" x14ac:dyDescent="0.35">
      <c r="A7721" t="s">
        <v>187</v>
      </c>
      <c r="B7721" t="s">
        <v>353</v>
      </c>
      <c r="C7721">
        <v>91527</v>
      </c>
      <c r="D7721">
        <v>2019</v>
      </c>
      <c r="E7721">
        <v>6</v>
      </c>
      <c r="F7721">
        <v>0</v>
      </c>
      <c r="G7721">
        <v>0</v>
      </c>
    </row>
    <row r="7722" spans="1:7" ht="15.5" hidden="1" x14ac:dyDescent="0.35">
      <c r="A7722" t="s">
        <v>187</v>
      </c>
      <c r="B7722" t="s">
        <v>353</v>
      </c>
      <c r="C7722">
        <v>91527</v>
      </c>
      <c r="D7722">
        <v>2019</v>
      </c>
      <c r="E7722">
        <v>7</v>
      </c>
      <c r="F7722">
        <v>0</v>
      </c>
      <c r="G7722">
        <v>0</v>
      </c>
    </row>
    <row r="7723" spans="1:7" ht="15.5" hidden="1" x14ac:dyDescent="0.35">
      <c r="A7723" t="s">
        <v>187</v>
      </c>
      <c r="B7723" t="s">
        <v>353</v>
      </c>
      <c r="C7723">
        <v>91527</v>
      </c>
      <c r="D7723">
        <v>2019</v>
      </c>
      <c r="E7723">
        <v>8</v>
      </c>
      <c r="F7723">
        <v>0</v>
      </c>
      <c r="G7723">
        <v>0</v>
      </c>
    </row>
    <row r="7724" spans="1:7" ht="15.5" hidden="1" x14ac:dyDescent="0.35">
      <c r="A7724" t="s">
        <v>187</v>
      </c>
      <c r="B7724" t="s">
        <v>353</v>
      </c>
      <c r="C7724">
        <v>91527</v>
      </c>
      <c r="D7724">
        <v>2019</v>
      </c>
      <c r="E7724">
        <v>9</v>
      </c>
      <c r="F7724">
        <v>0</v>
      </c>
      <c r="G7724">
        <v>0</v>
      </c>
    </row>
    <row r="7725" spans="1:7" ht="15.5" hidden="1" x14ac:dyDescent="0.35">
      <c r="A7725" t="s">
        <v>187</v>
      </c>
      <c r="B7725" t="s">
        <v>353</v>
      </c>
      <c r="C7725">
        <v>91527</v>
      </c>
      <c r="D7725">
        <v>2019</v>
      </c>
      <c r="E7725">
        <v>10</v>
      </c>
      <c r="F7725">
        <v>0</v>
      </c>
      <c r="G7725">
        <v>0</v>
      </c>
    </row>
    <row r="7726" spans="1:7" ht="15.5" hidden="1" x14ac:dyDescent="0.35">
      <c r="A7726" t="s">
        <v>187</v>
      </c>
      <c r="B7726" t="s">
        <v>353</v>
      </c>
      <c r="C7726">
        <v>91527</v>
      </c>
      <c r="D7726">
        <v>2019</v>
      </c>
      <c r="E7726">
        <v>11</v>
      </c>
      <c r="F7726">
        <v>72.540000000000006</v>
      </c>
      <c r="G7726">
        <v>8.7100000000000009</v>
      </c>
    </row>
    <row r="7727" spans="1:7" ht="15.5" hidden="1" x14ac:dyDescent="0.35">
      <c r="A7727" t="s">
        <v>187</v>
      </c>
      <c r="B7727" t="s">
        <v>353</v>
      </c>
      <c r="C7727">
        <v>91527</v>
      </c>
      <c r="D7727">
        <v>2019</v>
      </c>
      <c r="E7727">
        <v>12</v>
      </c>
      <c r="F7727">
        <v>319.37</v>
      </c>
      <c r="G7727">
        <v>38.340000000000003</v>
      </c>
    </row>
    <row r="7728" spans="1:7" ht="15.5" hidden="1" x14ac:dyDescent="0.35">
      <c r="A7728" t="s">
        <v>187</v>
      </c>
      <c r="B7728" t="s">
        <v>353</v>
      </c>
      <c r="C7728">
        <v>91527</v>
      </c>
      <c r="D7728">
        <v>2020</v>
      </c>
      <c r="E7728">
        <v>1</v>
      </c>
      <c r="F7728">
        <v>319.37</v>
      </c>
      <c r="G7728">
        <v>38.340000000000003</v>
      </c>
    </row>
    <row r="7729" spans="1:7" ht="15.5" hidden="1" x14ac:dyDescent="0.35">
      <c r="A7729" t="s">
        <v>187</v>
      </c>
      <c r="B7729" t="s">
        <v>353</v>
      </c>
      <c r="C7729">
        <v>91527</v>
      </c>
      <c r="D7729">
        <v>2020</v>
      </c>
      <c r="E7729">
        <v>2</v>
      </c>
      <c r="F7729">
        <v>298.76</v>
      </c>
      <c r="G7729">
        <v>35.869999999999997</v>
      </c>
    </row>
    <row r="7730" spans="1:7" ht="15.5" hidden="1" x14ac:dyDescent="0.35">
      <c r="A7730" t="s">
        <v>187</v>
      </c>
      <c r="B7730" t="s">
        <v>353</v>
      </c>
      <c r="C7730">
        <v>91527</v>
      </c>
      <c r="D7730">
        <v>2020</v>
      </c>
      <c r="E7730">
        <v>3</v>
      </c>
      <c r="F7730">
        <v>268.11</v>
      </c>
      <c r="G7730">
        <v>29</v>
      </c>
    </row>
    <row r="7731" spans="1:7" ht="15.5" hidden="1" x14ac:dyDescent="0.35">
      <c r="A7731" t="s">
        <v>187</v>
      </c>
      <c r="B7731" t="s">
        <v>353</v>
      </c>
      <c r="C7731">
        <v>91527</v>
      </c>
      <c r="D7731">
        <v>2020</v>
      </c>
      <c r="E7731">
        <v>4</v>
      </c>
      <c r="F7731">
        <v>0</v>
      </c>
      <c r="G7731">
        <v>0</v>
      </c>
    </row>
    <row r="7732" spans="1:7" ht="15.5" hidden="1" x14ac:dyDescent="0.35">
      <c r="A7732" t="s">
        <v>187</v>
      </c>
      <c r="B7732" t="s">
        <v>353</v>
      </c>
      <c r="C7732">
        <v>91527</v>
      </c>
      <c r="D7732">
        <v>2020</v>
      </c>
      <c r="E7732">
        <v>5</v>
      </c>
      <c r="F7732">
        <v>0</v>
      </c>
      <c r="G7732">
        <v>0</v>
      </c>
    </row>
    <row r="7733" spans="1:7" ht="15.5" hidden="1" x14ac:dyDescent="0.35">
      <c r="A7733" t="s">
        <v>187</v>
      </c>
      <c r="B7733" t="s">
        <v>353</v>
      </c>
      <c r="C7733">
        <v>91527</v>
      </c>
      <c r="D7733">
        <v>2020</v>
      </c>
      <c r="E7733">
        <v>6</v>
      </c>
      <c r="F7733">
        <v>0</v>
      </c>
      <c r="G7733">
        <v>0</v>
      </c>
    </row>
    <row r="7734" spans="1:7" ht="15.5" hidden="1" x14ac:dyDescent="0.35">
      <c r="A7734" t="s">
        <v>187</v>
      </c>
      <c r="B7734" t="s">
        <v>353</v>
      </c>
      <c r="C7734">
        <v>91527</v>
      </c>
      <c r="D7734">
        <v>2020</v>
      </c>
      <c r="E7734">
        <v>7</v>
      </c>
      <c r="F7734">
        <v>39.299999999999997</v>
      </c>
      <c r="G7734">
        <v>7</v>
      </c>
    </row>
    <row r="7735" spans="1:7" ht="15.5" hidden="1" x14ac:dyDescent="0.35">
      <c r="A7735" t="s">
        <v>187</v>
      </c>
      <c r="B7735" t="s">
        <v>353</v>
      </c>
      <c r="C7735">
        <v>91527</v>
      </c>
      <c r="D7735">
        <v>2020</v>
      </c>
      <c r="E7735">
        <v>8</v>
      </c>
      <c r="F7735">
        <v>133.9</v>
      </c>
      <c r="G7735">
        <v>21</v>
      </c>
    </row>
    <row r="7736" spans="1:7" ht="15.5" hidden="1" x14ac:dyDescent="0.35">
      <c r="A7736" t="s">
        <v>187</v>
      </c>
      <c r="B7736" t="s">
        <v>353</v>
      </c>
      <c r="C7736">
        <v>91527</v>
      </c>
      <c r="D7736">
        <v>2020</v>
      </c>
      <c r="E7736">
        <v>9</v>
      </c>
      <c r="F7736">
        <v>115.77</v>
      </c>
      <c r="G7736">
        <v>15</v>
      </c>
    </row>
    <row r="7737" spans="1:7" ht="15.5" hidden="1" x14ac:dyDescent="0.35">
      <c r="A7737" t="s">
        <v>187</v>
      </c>
      <c r="B7737" t="s">
        <v>353</v>
      </c>
      <c r="C7737">
        <v>91527</v>
      </c>
      <c r="D7737">
        <v>2020</v>
      </c>
      <c r="E7737">
        <v>10</v>
      </c>
      <c r="F7737">
        <v>32.22</v>
      </c>
      <c r="G7737">
        <v>6</v>
      </c>
    </row>
    <row r="7738" spans="1:7" ht="15.5" hidden="1" x14ac:dyDescent="0.35">
      <c r="A7738" t="s">
        <v>187</v>
      </c>
      <c r="B7738" t="s">
        <v>353</v>
      </c>
      <c r="C7738">
        <v>91527</v>
      </c>
      <c r="D7738">
        <v>2020</v>
      </c>
      <c r="E7738">
        <v>11</v>
      </c>
      <c r="F7738">
        <v>0</v>
      </c>
      <c r="G7738">
        <v>0</v>
      </c>
    </row>
    <row r="7739" spans="1:7" ht="15.5" hidden="1" x14ac:dyDescent="0.35">
      <c r="A7739" t="s">
        <v>187</v>
      </c>
      <c r="B7739" t="s">
        <v>353</v>
      </c>
      <c r="C7739">
        <v>91527</v>
      </c>
      <c r="D7739">
        <v>2020</v>
      </c>
      <c r="E7739">
        <v>12</v>
      </c>
      <c r="F7739">
        <v>0</v>
      </c>
      <c r="G7739">
        <v>0</v>
      </c>
    </row>
    <row r="7740" spans="1:7" ht="15.5" hidden="1" x14ac:dyDescent="0.35">
      <c r="A7740" t="s">
        <v>187</v>
      </c>
      <c r="B7740" t="s">
        <v>353</v>
      </c>
      <c r="C7740">
        <v>91527</v>
      </c>
      <c r="D7740">
        <v>2021</v>
      </c>
      <c r="E7740">
        <v>4</v>
      </c>
      <c r="F7740">
        <v>42.96</v>
      </c>
      <c r="G7740">
        <v>13</v>
      </c>
    </row>
    <row r="7741" spans="1:7" ht="15.5" hidden="1" x14ac:dyDescent="0.35">
      <c r="A7741" t="s">
        <v>187</v>
      </c>
      <c r="B7741" t="s">
        <v>353</v>
      </c>
      <c r="C7741">
        <v>91527</v>
      </c>
      <c r="D7741">
        <v>2021</v>
      </c>
      <c r="E7741">
        <v>5</v>
      </c>
      <c r="F7741">
        <v>153.41999999999999</v>
      </c>
      <c r="G7741">
        <v>28.46</v>
      </c>
    </row>
    <row r="7742" spans="1:7" ht="15.5" hidden="1" x14ac:dyDescent="0.35">
      <c r="A7742" t="s">
        <v>187</v>
      </c>
      <c r="B7742" t="s">
        <v>353</v>
      </c>
      <c r="C7742">
        <v>91527</v>
      </c>
      <c r="D7742">
        <v>2021</v>
      </c>
      <c r="E7742">
        <v>6</v>
      </c>
      <c r="F7742">
        <v>148.47999999999999</v>
      </c>
      <c r="G7742">
        <v>27.54</v>
      </c>
    </row>
    <row r="7743" spans="1:7" ht="15.5" hidden="1" x14ac:dyDescent="0.35">
      <c r="A7743" t="s">
        <v>187</v>
      </c>
      <c r="B7743" t="s">
        <v>353</v>
      </c>
      <c r="C7743">
        <v>91527</v>
      </c>
      <c r="D7743">
        <v>2021</v>
      </c>
      <c r="E7743">
        <v>7</v>
      </c>
      <c r="F7743">
        <v>226.79</v>
      </c>
      <c r="G7743">
        <v>33</v>
      </c>
    </row>
    <row r="7744" spans="1:7" ht="15.5" hidden="1" x14ac:dyDescent="0.35">
      <c r="A7744" t="s">
        <v>187</v>
      </c>
      <c r="B7744" t="s">
        <v>353</v>
      </c>
      <c r="C7744">
        <v>91527</v>
      </c>
      <c r="D7744">
        <v>2021</v>
      </c>
      <c r="E7744">
        <v>8</v>
      </c>
      <c r="F7744">
        <v>291.51</v>
      </c>
      <c r="G7744">
        <v>38</v>
      </c>
    </row>
    <row r="7745" spans="1:7" ht="15.5" hidden="1" x14ac:dyDescent="0.35">
      <c r="A7745" t="s">
        <v>187</v>
      </c>
      <c r="B7745" t="s">
        <v>353</v>
      </c>
      <c r="C7745">
        <v>91527</v>
      </c>
      <c r="D7745">
        <v>2021</v>
      </c>
      <c r="E7745">
        <v>9</v>
      </c>
      <c r="F7745">
        <v>256.64999999999998</v>
      </c>
      <c r="G7745">
        <v>31</v>
      </c>
    </row>
    <row r="7746" spans="1:7" ht="15.5" hidden="1" x14ac:dyDescent="0.35">
      <c r="A7746" t="s">
        <v>187</v>
      </c>
      <c r="B7746" t="s">
        <v>353</v>
      </c>
      <c r="C7746">
        <v>91527</v>
      </c>
      <c r="D7746">
        <v>2021</v>
      </c>
      <c r="E7746">
        <v>10</v>
      </c>
      <c r="F7746">
        <v>273.91000000000003</v>
      </c>
      <c r="G7746">
        <v>42</v>
      </c>
    </row>
    <row r="7747" spans="1:7" ht="15.5" hidden="1" x14ac:dyDescent="0.35">
      <c r="A7747" t="s">
        <v>187</v>
      </c>
      <c r="B7747" t="s">
        <v>353</v>
      </c>
      <c r="C7747">
        <v>91527</v>
      </c>
      <c r="D7747">
        <v>2021</v>
      </c>
      <c r="E7747">
        <v>11</v>
      </c>
      <c r="F7747">
        <v>404.83</v>
      </c>
      <c r="G7747">
        <v>37</v>
      </c>
    </row>
    <row r="7748" spans="1:7" ht="15.5" hidden="1" x14ac:dyDescent="0.35">
      <c r="A7748" t="s">
        <v>187</v>
      </c>
      <c r="B7748" t="s">
        <v>353</v>
      </c>
      <c r="C7748">
        <v>91527</v>
      </c>
      <c r="D7748">
        <v>2021</v>
      </c>
      <c r="E7748">
        <v>12</v>
      </c>
      <c r="F7748">
        <v>334.55</v>
      </c>
      <c r="G7748">
        <v>36</v>
      </c>
    </row>
    <row r="7749" spans="1:7" ht="15.5" hidden="1" x14ac:dyDescent="0.35">
      <c r="A7749" t="s">
        <v>187</v>
      </c>
      <c r="B7749" t="s">
        <v>353</v>
      </c>
      <c r="C7749">
        <v>91527</v>
      </c>
      <c r="D7749">
        <v>2022</v>
      </c>
      <c r="E7749">
        <v>1</v>
      </c>
      <c r="F7749">
        <v>381.41</v>
      </c>
      <c r="G7749">
        <v>43</v>
      </c>
    </row>
    <row r="7750" spans="1:7" ht="15.5" hidden="1" x14ac:dyDescent="0.35">
      <c r="A7750" t="s">
        <v>187</v>
      </c>
      <c r="B7750" t="s">
        <v>353</v>
      </c>
      <c r="C7750">
        <v>91527</v>
      </c>
      <c r="D7750">
        <v>2022</v>
      </c>
      <c r="E7750">
        <v>2</v>
      </c>
      <c r="F7750">
        <v>325.89</v>
      </c>
      <c r="G7750">
        <v>38</v>
      </c>
    </row>
    <row r="7751" spans="1:7" ht="15.5" hidden="1" x14ac:dyDescent="0.35">
      <c r="A7751" t="s">
        <v>187</v>
      </c>
      <c r="B7751" t="s">
        <v>353</v>
      </c>
      <c r="C7751">
        <v>91527</v>
      </c>
      <c r="D7751">
        <v>2022</v>
      </c>
      <c r="E7751">
        <v>3</v>
      </c>
      <c r="F7751">
        <v>280.16000000000003</v>
      </c>
      <c r="G7751">
        <v>44</v>
      </c>
    </row>
    <row r="7752" spans="1:7" ht="15.5" hidden="1" x14ac:dyDescent="0.35">
      <c r="A7752" t="s">
        <v>187</v>
      </c>
      <c r="B7752" t="s">
        <v>353</v>
      </c>
      <c r="C7752">
        <v>91527</v>
      </c>
      <c r="D7752">
        <v>2022</v>
      </c>
      <c r="E7752">
        <v>4</v>
      </c>
      <c r="F7752">
        <v>321.27</v>
      </c>
      <c r="G7752">
        <v>29</v>
      </c>
    </row>
    <row r="7753" spans="1:7" ht="15.5" hidden="1" x14ac:dyDescent="0.35">
      <c r="A7753" t="s">
        <v>187</v>
      </c>
      <c r="B7753" t="s">
        <v>353</v>
      </c>
      <c r="C7753">
        <v>91527</v>
      </c>
      <c r="D7753">
        <v>2022</v>
      </c>
      <c r="E7753">
        <v>5</v>
      </c>
      <c r="F7753">
        <v>392.6</v>
      </c>
      <c r="G7753">
        <v>37</v>
      </c>
    </row>
    <row r="7754" spans="1:7" ht="15.5" hidden="1" x14ac:dyDescent="0.35">
      <c r="A7754" t="s">
        <v>187</v>
      </c>
      <c r="B7754" t="s">
        <v>353</v>
      </c>
      <c r="C7754">
        <v>91527</v>
      </c>
      <c r="D7754">
        <v>2022</v>
      </c>
      <c r="E7754">
        <v>6</v>
      </c>
      <c r="F7754">
        <v>332.85</v>
      </c>
      <c r="G7754">
        <v>27</v>
      </c>
    </row>
    <row r="7755" spans="1:7" ht="15.5" hidden="1" x14ac:dyDescent="0.35">
      <c r="A7755" t="s">
        <v>187</v>
      </c>
      <c r="B7755" t="s">
        <v>353</v>
      </c>
      <c r="C7755">
        <v>91527</v>
      </c>
      <c r="D7755">
        <v>2022</v>
      </c>
      <c r="E7755">
        <v>7</v>
      </c>
      <c r="F7755">
        <v>449.54</v>
      </c>
      <c r="G7755">
        <v>33</v>
      </c>
    </row>
    <row r="7756" spans="1:7" ht="15.5" hidden="1" x14ac:dyDescent="0.35">
      <c r="A7756" t="s">
        <v>187</v>
      </c>
      <c r="B7756" t="s">
        <v>353</v>
      </c>
      <c r="C7756">
        <v>91527</v>
      </c>
      <c r="D7756">
        <v>2022</v>
      </c>
      <c r="E7756">
        <v>8</v>
      </c>
      <c r="F7756">
        <v>447.6</v>
      </c>
      <c r="G7756">
        <v>35</v>
      </c>
    </row>
    <row r="7757" spans="1:7" ht="15.5" hidden="1" x14ac:dyDescent="0.35">
      <c r="A7757" t="s">
        <v>187</v>
      </c>
      <c r="B7757" t="s">
        <v>353</v>
      </c>
      <c r="C7757">
        <v>91527</v>
      </c>
      <c r="D7757">
        <v>2022</v>
      </c>
      <c r="E7757">
        <v>9</v>
      </c>
      <c r="F7757">
        <v>414.63</v>
      </c>
      <c r="G7757">
        <v>32</v>
      </c>
    </row>
    <row r="7758" spans="1:7" ht="15.5" hidden="1" x14ac:dyDescent="0.35">
      <c r="A7758" t="s">
        <v>187</v>
      </c>
      <c r="B7758" t="s">
        <v>353</v>
      </c>
      <c r="C7758">
        <v>91527</v>
      </c>
      <c r="D7758">
        <v>2022</v>
      </c>
      <c r="E7758">
        <v>10</v>
      </c>
      <c r="F7758">
        <v>389.57</v>
      </c>
      <c r="G7758">
        <v>30</v>
      </c>
    </row>
    <row r="7759" spans="1:7" ht="15.5" hidden="1" x14ac:dyDescent="0.35">
      <c r="A7759" t="s">
        <v>187</v>
      </c>
      <c r="B7759" t="s">
        <v>353</v>
      </c>
      <c r="C7759">
        <v>91527</v>
      </c>
      <c r="D7759">
        <v>2022</v>
      </c>
      <c r="E7759">
        <v>11</v>
      </c>
      <c r="F7759">
        <v>451.31</v>
      </c>
      <c r="G7759">
        <v>42</v>
      </c>
    </row>
    <row r="7760" spans="1:7" ht="15.5" hidden="1" x14ac:dyDescent="0.35">
      <c r="A7760" t="s">
        <v>187</v>
      </c>
      <c r="B7760" t="s">
        <v>353</v>
      </c>
      <c r="C7760">
        <v>91527</v>
      </c>
      <c r="D7760">
        <v>2022</v>
      </c>
      <c r="E7760">
        <v>12</v>
      </c>
      <c r="F7760">
        <v>404.52</v>
      </c>
      <c r="G7760">
        <v>42</v>
      </c>
    </row>
    <row r="7761" spans="1:7" ht="15.5" hidden="1" x14ac:dyDescent="0.35">
      <c r="A7761" t="s">
        <v>187</v>
      </c>
      <c r="B7761" t="s">
        <v>353</v>
      </c>
      <c r="C7761">
        <v>91527</v>
      </c>
      <c r="D7761">
        <v>2023</v>
      </c>
      <c r="E7761">
        <v>1</v>
      </c>
      <c r="F7761">
        <v>475.08</v>
      </c>
      <c r="G7761">
        <v>40</v>
      </c>
    </row>
    <row r="7762" spans="1:7" ht="15.5" hidden="1" x14ac:dyDescent="0.35">
      <c r="A7762" t="s">
        <v>187</v>
      </c>
      <c r="B7762" t="s">
        <v>353</v>
      </c>
      <c r="C7762">
        <v>91527</v>
      </c>
      <c r="D7762">
        <v>2023</v>
      </c>
      <c r="E7762">
        <v>2</v>
      </c>
      <c r="F7762">
        <v>383.62</v>
      </c>
      <c r="G7762">
        <v>33</v>
      </c>
    </row>
    <row r="7763" spans="1:7" ht="15.5" hidden="1" x14ac:dyDescent="0.35">
      <c r="A7763" t="s">
        <v>187</v>
      </c>
      <c r="B7763" t="s">
        <v>353</v>
      </c>
      <c r="C7763">
        <v>91527</v>
      </c>
      <c r="D7763">
        <v>2023</v>
      </c>
      <c r="E7763">
        <v>3</v>
      </c>
      <c r="F7763">
        <v>393.83</v>
      </c>
      <c r="G7763">
        <v>38</v>
      </c>
    </row>
    <row r="7764" spans="1:7" ht="15.5" hidden="1" x14ac:dyDescent="0.35">
      <c r="A7764" t="s">
        <v>187</v>
      </c>
      <c r="B7764" t="s">
        <v>353</v>
      </c>
      <c r="C7764">
        <v>91527</v>
      </c>
      <c r="D7764">
        <v>2023</v>
      </c>
      <c r="E7764">
        <v>4</v>
      </c>
      <c r="F7764">
        <v>105.65</v>
      </c>
      <c r="G7764">
        <v>10</v>
      </c>
    </row>
    <row r="7765" spans="1:7" ht="15.5" hidden="1" x14ac:dyDescent="0.35">
      <c r="A7765" t="s">
        <v>187</v>
      </c>
      <c r="B7765" t="s">
        <v>353</v>
      </c>
      <c r="C7765">
        <v>91527</v>
      </c>
      <c r="D7765">
        <v>2023</v>
      </c>
      <c r="E7765">
        <v>5</v>
      </c>
      <c r="F7765">
        <v>192.5</v>
      </c>
      <c r="G7765">
        <v>15</v>
      </c>
    </row>
    <row r="7766" spans="1:7" ht="15.5" hidden="1" x14ac:dyDescent="0.35">
      <c r="A7766" t="s">
        <v>187</v>
      </c>
      <c r="B7766" t="s">
        <v>353</v>
      </c>
      <c r="C7766">
        <v>91527</v>
      </c>
      <c r="D7766">
        <v>2023</v>
      </c>
      <c r="E7766">
        <v>6</v>
      </c>
      <c r="F7766">
        <v>434.12</v>
      </c>
      <c r="G7766">
        <v>47</v>
      </c>
    </row>
    <row r="7767" spans="1:7" ht="15.5" hidden="1" x14ac:dyDescent="0.35">
      <c r="A7767" t="s">
        <v>187</v>
      </c>
      <c r="B7767" t="s">
        <v>353</v>
      </c>
      <c r="C7767">
        <v>91527</v>
      </c>
      <c r="D7767">
        <v>2023</v>
      </c>
      <c r="E7767">
        <v>7</v>
      </c>
      <c r="F7767">
        <v>161.93</v>
      </c>
      <c r="G7767">
        <v>12.94</v>
      </c>
    </row>
    <row r="7768" spans="1:7" ht="15.5" hidden="1" x14ac:dyDescent="0.35">
      <c r="A7768" t="s">
        <v>187</v>
      </c>
      <c r="B7768" t="s">
        <v>353</v>
      </c>
      <c r="C7768">
        <v>91527</v>
      </c>
      <c r="D7768">
        <v>2023</v>
      </c>
      <c r="E7768">
        <v>8</v>
      </c>
      <c r="F7768">
        <v>0</v>
      </c>
      <c r="G7768">
        <v>0</v>
      </c>
    </row>
    <row r="7769" spans="1:7" ht="15.5" hidden="1" x14ac:dyDescent="0.35">
      <c r="A7769" t="s">
        <v>187</v>
      </c>
      <c r="B7769" t="s">
        <v>353</v>
      </c>
      <c r="C7769">
        <v>91527</v>
      </c>
      <c r="D7769">
        <v>2023</v>
      </c>
      <c r="E7769">
        <v>9</v>
      </c>
      <c r="F7769">
        <v>0</v>
      </c>
      <c r="G7769">
        <v>0</v>
      </c>
    </row>
    <row r="7770" spans="1:7" ht="15.5" hidden="1" x14ac:dyDescent="0.35">
      <c r="A7770" t="s">
        <v>187</v>
      </c>
      <c r="B7770" t="s">
        <v>353</v>
      </c>
      <c r="C7770">
        <v>91527</v>
      </c>
      <c r="D7770">
        <v>2023</v>
      </c>
      <c r="E7770">
        <v>10</v>
      </c>
      <c r="F7770">
        <v>0</v>
      </c>
      <c r="G7770">
        <v>0</v>
      </c>
    </row>
    <row r="7771" spans="1:7" ht="15.5" hidden="1" x14ac:dyDescent="0.35">
      <c r="A7771" t="s">
        <v>187</v>
      </c>
      <c r="B7771" t="s">
        <v>353</v>
      </c>
      <c r="C7771">
        <v>91527</v>
      </c>
      <c r="D7771">
        <v>2023</v>
      </c>
      <c r="E7771">
        <v>11</v>
      </c>
      <c r="F7771">
        <v>0</v>
      </c>
      <c r="G7771">
        <v>0</v>
      </c>
    </row>
    <row r="7772" spans="1:7" ht="15.5" hidden="1" x14ac:dyDescent="0.35">
      <c r="A7772" t="s">
        <v>187</v>
      </c>
      <c r="B7772" t="s">
        <v>353</v>
      </c>
      <c r="C7772">
        <v>91527</v>
      </c>
      <c r="D7772">
        <v>2023</v>
      </c>
      <c r="E7772">
        <v>12</v>
      </c>
      <c r="F7772">
        <v>0</v>
      </c>
      <c r="G7772">
        <v>0</v>
      </c>
    </row>
    <row r="7773" spans="1:7" ht="15.5" hidden="1" x14ac:dyDescent="0.35">
      <c r="A7773" t="s">
        <v>187</v>
      </c>
      <c r="B7773" t="s">
        <v>353</v>
      </c>
      <c r="C7773">
        <v>91527</v>
      </c>
      <c r="D7773">
        <v>2024</v>
      </c>
      <c r="E7773">
        <v>1</v>
      </c>
      <c r="F7773">
        <v>0</v>
      </c>
      <c r="G7773">
        <v>0</v>
      </c>
    </row>
    <row r="7774" spans="1:7" ht="15.5" hidden="1" x14ac:dyDescent="0.35">
      <c r="A7774" t="s">
        <v>187</v>
      </c>
      <c r="B7774" t="s">
        <v>353</v>
      </c>
      <c r="C7774">
        <v>91527</v>
      </c>
      <c r="D7774">
        <v>2024</v>
      </c>
      <c r="E7774">
        <v>2</v>
      </c>
      <c r="F7774">
        <v>0</v>
      </c>
      <c r="G7774">
        <v>0</v>
      </c>
    </row>
    <row r="7775" spans="1:7" ht="15.5" hidden="1" x14ac:dyDescent="0.35">
      <c r="A7775" t="s">
        <v>187</v>
      </c>
      <c r="B7775" t="s">
        <v>353</v>
      </c>
      <c r="C7775">
        <v>91527</v>
      </c>
      <c r="D7775">
        <v>2024</v>
      </c>
      <c r="E7775">
        <v>3</v>
      </c>
      <c r="F7775">
        <v>0</v>
      </c>
      <c r="G7775">
        <v>0</v>
      </c>
    </row>
    <row r="7776" spans="1:7" ht="15.5" hidden="1" x14ac:dyDescent="0.35">
      <c r="A7776" t="s">
        <v>187</v>
      </c>
      <c r="B7776" t="s">
        <v>353</v>
      </c>
      <c r="C7776">
        <v>91527</v>
      </c>
      <c r="D7776">
        <v>2024</v>
      </c>
      <c r="E7776">
        <v>4</v>
      </c>
      <c r="F7776">
        <v>0</v>
      </c>
      <c r="G7776">
        <v>0</v>
      </c>
    </row>
    <row r="7777" spans="1:7" ht="15.5" hidden="1" x14ac:dyDescent="0.35">
      <c r="A7777" t="s">
        <v>187</v>
      </c>
      <c r="B7777" t="s">
        <v>353</v>
      </c>
      <c r="C7777">
        <v>91527</v>
      </c>
      <c r="D7777">
        <v>2024</v>
      </c>
      <c r="E7777">
        <v>5</v>
      </c>
      <c r="F7777">
        <v>0</v>
      </c>
      <c r="G7777">
        <v>0</v>
      </c>
    </row>
    <row r="7778" spans="1:7" ht="15.5" hidden="1" x14ac:dyDescent="0.35">
      <c r="A7778" t="s">
        <v>187</v>
      </c>
      <c r="B7778" t="s">
        <v>353</v>
      </c>
      <c r="C7778">
        <v>91527</v>
      </c>
      <c r="D7778">
        <v>2024</v>
      </c>
      <c r="E7778">
        <v>6</v>
      </c>
      <c r="F7778">
        <v>0</v>
      </c>
      <c r="G7778">
        <v>0</v>
      </c>
    </row>
    <row r="7779" spans="1:7" ht="15.5" hidden="1" x14ac:dyDescent="0.35">
      <c r="A7779" t="s">
        <v>187</v>
      </c>
      <c r="B7779" t="s">
        <v>353</v>
      </c>
      <c r="C7779">
        <v>91527</v>
      </c>
      <c r="D7779">
        <v>2024</v>
      </c>
      <c r="E7779">
        <v>7</v>
      </c>
      <c r="F7779">
        <v>0</v>
      </c>
      <c r="G7779">
        <v>0</v>
      </c>
    </row>
    <row r="7780" spans="1:7" ht="15.5" hidden="1" x14ac:dyDescent="0.35">
      <c r="A7780" t="s">
        <v>187</v>
      </c>
      <c r="B7780" t="s">
        <v>353</v>
      </c>
      <c r="C7780">
        <v>91527</v>
      </c>
      <c r="D7780">
        <v>2024</v>
      </c>
      <c r="E7780">
        <v>8</v>
      </c>
      <c r="F7780">
        <v>204.71</v>
      </c>
      <c r="G7780">
        <v>20.8</v>
      </c>
    </row>
    <row r="7781" spans="1:7" ht="15.5" hidden="1" x14ac:dyDescent="0.35">
      <c r="A7781" t="s">
        <v>187</v>
      </c>
      <c r="B7781" t="s">
        <v>353</v>
      </c>
      <c r="C7781">
        <v>91527</v>
      </c>
      <c r="D7781">
        <v>2024</v>
      </c>
      <c r="E7781">
        <v>9</v>
      </c>
      <c r="F7781">
        <v>434.58</v>
      </c>
      <c r="G7781">
        <v>41</v>
      </c>
    </row>
    <row r="7782" spans="1:7" ht="15.5" hidden="1" x14ac:dyDescent="0.35">
      <c r="A7782" t="s">
        <v>187</v>
      </c>
      <c r="B7782" t="s">
        <v>353</v>
      </c>
      <c r="C7782">
        <v>91527</v>
      </c>
      <c r="D7782">
        <v>2024</v>
      </c>
      <c r="E7782">
        <v>10</v>
      </c>
      <c r="F7782">
        <v>492.42</v>
      </c>
      <c r="G7782">
        <v>46</v>
      </c>
    </row>
    <row r="7783" spans="1:7" ht="15.5" hidden="1" x14ac:dyDescent="0.35">
      <c r="A7783" t="s">
        <v>187</v>
      </c>
      <c r="B7783" t="s">
        <v>353</v>
      </c>
      <c r="C7783">
        <v>91527</v>
      </c>
      <c r="D7783">
        <v>2024</v>
      </c>
      <c r="E7783">
        <v>11</v>
      </c>
      <c r="F7783">
        <v>475.65</v>
      </c>
      <c r="G7783">
        <v>49</v>
      </c>
    </row>
    <row r="7784" spans="1:7" ht="15.5" hidden="1" x14ac:dyDescent="0.35">
      <c r="A7784" t="s">
        <v>187</v>
      </c>
      <c r="B7784" t="s">
        <v>353</v>
      </c>
      <c r="C7784">
        <v>91527</v>
      </c>
      <c r="D7784">
        <v>2024</v>
      </c>
      <c r="E7784">
        <v>12</v>
      </c>
      <c r="F7784">
        <v>469.87</v>
      </c>
      <c r="G7784">
        <v>48</v>
      </c>
    </row>
    <row r="7785" spans="1:7" ht="15.5" x14ac:dyDescent="0.35">
      <c r="A7785" t="s">
        <v>187</v>
      </c>
      <c r="B7785" t="s">
        <v>353</v>
      </c>
      <c r="C7785">
        <v>91527</v>
      </c>
      <c r="D7785">
        <v>2025</v>
      </c>
      <c r="E7785">
        <v>1</v>
      </c>
      <c r="F7785">
        <v>460.25</v>
      </c>
      <c r="G7785">
        <v>43</v>
      </c>
    </row>
    <row r="7786" spans="1:7" ht="15.5" x14ac:dyDescent="0.35">
      <c r="A7786" t="s">
        <v>187</v>
      </c>
      <c r="B7786" t="s">
        <v>353</v>
      </c>
      <c r="C7786">
        <v>91527</v>
      </c>
      <c r="D7786">
        <v>2025</v>
      </c>
      <c r="E7786">
        <v>2</v>
      </c>
      <c r="F7786">
        <v>351.03</v>
      </c>
      <c r="G7786">
        <v>31</v>
      </c>
    </row>
    <row r="7787" spans="1:7" ht="15.5" x14ac:dyDescent="0.35">
      <c r="A7787" t="s">
        <v>187</v>
      </c>
      <c r="B7787" t="s">
        <v>353</v>
      </c>
      <c r="C7787">
        <v>91527</v>
      </c>
      <c r="D7787">
        <v>2025</v>
      </c>
      <c r="E7787">
        <v>3</v>
      </c>
      <c r="F7787">
        <v>464.77</v>
      </c>
      <c r="G7787">
        <v>47</v>
      </c>
    </row>
    <row r="7788" spans="1:7" ht="15.5" x14ac:dyDescent="0.35">
      <c r="A7788" t="s">
        <v>187</v>
      </c>
      <c r="B7788" t="s">
        <v>353</v>
      </c>
      <c r="C7788">
        <v>91527</v>
      </c>
      <c r="D7788">
        <v>2025</v>
      </c>
      <c r="E7788">
        <v>4</v>
      </c>
      <c r="F7788">
        <v>447.01</v>
      </c>
      <c r="G7788">
        <v>43</v>
      </c>
    </row>
    <row r="7789" spans="1:7" ht="15.5" x14ac:dyDescent="0.35">
      <c r="A7789" t="s">
        <v>187</v>
      </c>
      <c r="B7789" t="s">
        <v>353</v>
      </c>
      <c r="C7789">
        <v>91527</v>
      </c>
      <c r="D7789">
        <v>2025</v>
      </c>
      <c r="E7789">
        <v>5</v>
      </c>
      <c r="F7789">
        <v>487.49</v>
      </c>
      <c r="G7789">
        <v>45</v>
      </c>
    </row>
    <row r="7790" spans="1:7" ht="15.5" x14ac:dyDescent="0.35">
      <c r="A7790" t="s">
        <v>187</v>
      </c>
      <c r="B7790" t="s">
        <v>353</v>
      </c>
      <c r="C7790">
        <v>91527</v>
      </c>
      <c r="D7790">
        <v>2025</v>
      </c>
      <c r="E7790">
        <v>6</v>
      </c>
      <c r="F7790">
        <v>431.23</v>
      </c>
      <c r="G7790">
        <v>39</v>
      </c>
    </row>
    <row r="7791" spans="1:7" ht="15.5" x14ac:dyDescent="0.35">
      <c r="A7791" t="s">
        <v>187</v>
      </c>
      <c r="B7791" t="s">
        <v>353</v>
      </c>
      <c r="C7791">
        <v>91527</v>
      </c>
      <c r="D7791">
        <v>2025</v>
      </c>
      <c r="E7791">
        <v>7</v>
      </c>
      <c r="F7791">
        <v>492.17</v>
      </c>
      <c r="G7791">
        <v>41</v>
      </c>
    </row>
    <row r="7792" spans="1:7" ht="15.5" x14ac:dyDescent="0.35">
      <c r="A7792" t="s">
        <v>187</v>
      </c>
      <c r="B7792" t="s">
        <v>353</v>
      </c>
      <c r="C7792">
        <v>91527</v>
      </c>
      <c r="D7792">
        <v>2025</v>
      </c>
      <c r="E7792">
        <v>8</v>
      </c>
      <c r="F7792">
        <v>462</v>
      </c>
      <c r="G7792">
        <v>38</v>
      </c>
    </row>
    <row r="7793" spans="1:7" ht="15.5" x14ac:dyDescent="0.35">
      <c r="A7793" t="s">
        <v>187</v>
      </c>
      <c r="B7793" t="s">
        <v>353</v>
      </c>
      <c r="C7793">
        <v>91527</v>
      </c>
      <c r="D7793">
        <v>2025</v>
      </c>
      <c r="E7793">
        <v>9</v>
      </c>
      <c r="F7793">
        <v>456.56</v>
      </c>
      <c r="G7793">
        <v>40</v>
      </c>
    </row>
    <row r="7794" spans="1:7" ht="15.5" x14ac:dyDescent="0.35">
      <c r="A7794" t="s">
        <v>187</v>
      </c>
      <c r="B7794" t="s">
        <v>353</v>
      </c>
      <c r="C7794">
        <v>91527</v>
      </c>
      <c r="D7794">
        <v>2025</v>
      </c>
      <c r="E7794">
        <v>10</v>
      </c>
      <c r="F7794">
        <v>433.2</v>
      </c>
      <c r="G7794">
        <v>40</v>
      </c>
    </row>
    <row r="7795" spans="1:7" ht="15.5" x14ac:dyDescent="0.35">
      <c r="A7795" t="s">
        <v>187</v>
      </c>
      <c r="B7795" t="s">
        <v>353</v>
      </c>
      <c r="C7795">
        <v>91527</v>
      </c>
      <c r="D7795">
        <v>2025</v>
      </c>
      <c r="E7795">
        <v>11</v>
      </c>
      <c r="F7795">
        <v>460.95</v>
      </c>
      <c r="G7795">
        <v>44</v>
      </c>
    </row>
    <row r="7796" spans="1:7" ht="15.5" hidden="1" x14ac:dyDescent="0.35">
      <c r="A7796" t="s">
        <v>187</v>
      </c>
      <c r="B7796" t="s">
        <v>353</v>
      </c>
      <c r="C7796">
        <v>91528</v>
      </c>
      <c r="D7796">
        <v>2018</v>
      </c>
      <c r="E7796">
        <v>9</v>
      </c>
      <c r="F7796">
        <v>206.8</v>
      </c>
      <c r="G7796">
        <v>25.85</v>
      </c>
    </row>
    <row r="7797" spans="1:7" ht="15.5" hidden="1" x14ac:dyDescent="0.35">
      <c r="A7797" t="s">
        <v>187</v>
      </c>
      <c r="B7797" t="s">
        <v>353</v>
      </c>
      <c r="C7797">
        <v>91528</v>
      </c>
      <c r="D7797">
        <v>2018</v>
      </c>
      <c r="E7797">
        <v>10</v>
      </c>
      <c r="F7797">
        <v>377.12</v>
      </c>
      <c r="G7797">
        <v>47.15</v>
      </c>
    </row>
    <row r="7798" spans="1:7" ht="15.5" hidden="1" x14ac:dyDescent="0.35">
      <c r="A7798" t="s">
        <v>187</v>
      </c>
      <c r="B7798" t="s">
        <v>353</v>
      </c>
      <c r="C7798">
        <v>91528</v>
      </c>
      <c r="D7798">
        <v>2018</v>
      </c>
      <c r="E7798">
        <v>11</v>
      </c>
      <c r="F7798">
        <v>415.93</v>
      </c>
      <c r="G7798">
        <v>49</v>
      </c>
    </row>
    <row r="7799" spans="1:7" ht="15.5" hidden="1" x14ac:dyDescent="0.35">
      <c r="A7799" t="s">
        <v>187</v>
      </c>
      <c r="B7799" t="s">
        <v>353</v>
      </c>
      <c r="C7799">
        <v>91528</v>
      </c>
      <c r="D7799">
        <v>2018</v>
      </c>
      <c r="E7799">
        <v>12</v>
      </c>
      <c r="F7799">
        <v>373.73</v>
      </c>
      <c r="G7799">
        <v>46</v>
      </c>
    </row>
    <row r="7800" spans="1:7" ht="15.5" hidden="1" x14ac:dyDescent="0.35">
      <c r="A7800" t="s">
        <v>187</v>
      </c>
      <c r="B7800" t="s">
        <v>353</v>
      </c>
      <c r="C7800">
        <v>91528</v>
      </c>
      <c r="D7800">
        <v>2019</v>
      </c>
      <c r="E7800">
        <v>1</v>
      </c>
      <c r="F7800">
        <v>416.2</v>
      </c>
      <c r="G7800">
        <v>55</v>
      </c>
    </row>
    <row r="7801" spans="1:7" ht="15.5" hidden="1" x14ac:dyDescent="0.35">
      <c r="A7801" t="s">
        <v>187</v>
      </c>
      <c r="B7801" t="s">
        <v>353</v>
      </c>
      <c r="C7801">
        <v>91528</v>
      </c>
      <c r="D7801">
        <v>2019</v>
      </c>
      <c r="E7801">
        <v>2</v>
      </c>
      <c r="F7801">
        <v>385.52</v>
      </c>
      <c r="G7801">
        <v>48</v>
      </c>
    </row>
    <row r="7802" spans="1:7" ht="15.5" hidden="1" x14ac:dyDescent="0.35">
      <c r="A7802" t="s">
        <v>187</v>
      </c>
      <c r="B7802" t="s">
        <v>353</v>
      </c>
      <c r="C7802">
        <v>91528</v>
      </c>
      <c r="D7802">
        <v>2019</v>
      </c>
      <c r="E7802">
        <v>3</v>
      </c>
      <c r="F7802">
        <v>411.18</v>
      </c>
      <c r="G7802">
        <v>46</v>
      </c>
    </row>
    <row r="7803" spans="1:7" ht="15.5" hidden="1" x14ac:dyDescent="0.35">
      <c r="A7803" t="s">
        <v>187</v>
      </c>
      <c r="B7803" t="s">
        <v>353</v>
      </c>
      <c r="C7803">
        <v>91528</v>
      </c>
      <c r="D7803">
        <v>2019</v>
      </c>
      <c r="E7803">
        <v>4</v>
      </c>
      <c r="F7803">
        <v>406.7</v>
      </c>
      <c r="G7803">
        <v>53</v>
      </c>
    </row>
    <row r="7804" spans="1:7" ht="15.5" hidden="1" x14ac:dyDescent="0.35">
      <c r="A7804" t="s">
        <v>187</v>
      </c>
      <c r="B7804" t="s">
        <v>353</v>
      </c>
      <c r="C7804">
        <v>91528</v>
      </c>
      <c r="D7804">
        <v>2019</v>
      </c>
      <c r="E7804">
        <v>5</v>
      </c>
      <c r="F7804">
        <v>337.77</v>
      </c>
      <c r="G7804">
        <v>35</v>
      </c>
    </row>
    <row r="7805" spans="1:7" ht="15.5" hidden="1" x14ac:dyDescent="0.35">
      <c r="A7805" t="s">
        <v>187</v>
      </c>
      <c r="B7805" t="s">
        <v>353</v>
      </c>
      <c r="C7805">
        <v>91528</v>
      </c>
      <c r="D7805">
        <v>2019</v>
      </c>
      <c r="E7805">
        <v>6</v>
      </c>
      <c r="F7805">
        <v>421.56</v>
      </c>
      <c r="G7805">
        <v>41</v>
      </c>
    </row>
    <row r="7806" spans="1:7" ht="15.5" hidden="1" x14ac:dyDescent="0.35">
      <c r="A7806" t="s">
        <v>187</v>
      </c>
      <c r="B7806" t="s">
        <v>353</v>
      </c>
      <c r="C7806">
        <v>91528</v>
      </c>
      <c r="D7806">
        <v>2019</v>
      </c>
      <c r="E7806">
        <v>7</v>
      </c>
      <c r="F7806">
        <v>457.12</v>
      </c>
      <c r="G7806">
        <v>51</v>
      </c>
    </row>
    <row r="7807" spans="1:7" ht="15.5" hidden="1" x14ac:dyDescent="0.35">
      <c r="A7807" t="s">
        <v>187</v>
      </c>
      <c r="B7807" t="s">
        <v>353</v>
      </c>
      <c r="C7807">
        <v>91528</v>
      </c>
      <c r="D7807">
        <v>2019</v>
      </c>
      <c r="E7807">
        <v>8</v>
      </c>
      <c r="F7807">
        <v>453.67</v>
      </c>
      <c r="G7807">
        <v>47</v>
      </c>
    </row>
    <row r="7808" spans="1:7" ht="15.5" hidden="1" x14ac:dyDescent="0.35">
      <c r="A7808" t="s">
        <v>187</v>
      </c>
      <c r="B7808" t="s">
        <v>353</v>
      </c>
      <c r="C7808">
        <v>91528</v>
      </c>
      <c r="D7808">
        <v>2019</v>
      </c>
      <c r="E7808">
        <v>9</v>
      </c>
      <c r="F7808">
        <v>451.53</v>
      </c>
      <c r="G7808">
        <v>42</v>
      </c>
    </row>
    <row r="7809" spans="1:7" ht="15.5" hidden="1" x14ac:dyDescent="0.35">
      <c r="A7809" t="s">
        <v>187</v>
      </c>
      <c r="B7809" t="s">
        <v>353</v>
      </c>
      <c r="C7809">
        <v>91528</v>
      </c>
      <c r="D7809">
        <v>2019</v>
      </c>
      <c r="E7809">
        <v>10</v>
      </c>
      <c r="F7809">
        <v>443.78</v>
      </c>
      <c r="G7809">
        <v>42</v>
      </c>
    </row>
    <row r="7810" spans="1:7" ht="15.5" hidden="1" x14ac:dyDescent="0.35">
      <c r="A7810" t="s">
        <v>187</v>
      </c>
      <c r="B7810" t="s">
        <v>353</v>
      </c>
      <c r="C7810">
        <v>91528</v>
      </c>
      <c r="D7810">
        <v>2019</v>
      </c>
      <c r="E7810">
        <v>11</v>
      </c>
      <c r="F7810">
        <v>397.3</v>
      </c>
      <c r="G7810">
        <v>44</v>
      </c>
    </row>
    <row r="7811" spans="1:7" ht="15.5" hidden="1" x14ac:dyDescent="0.35">
      <c r="A7811" t="s">
        <v>187</v>
      </c>
      <c r="B7811" t="s">
        <v>353</v>
      </c>
      <c r="C7811">
        <v>91528</v>
      </c>
      <c r="D7811">
        <v>2019</v>
      </c>
      <c r="E7811">
        <v>12</v>
      </c>
      <c r="F7811">
        <v>446.33</v>
      </c>
      <c r="G7811">
        <v>45</v>
      </c>
    </row>
    <row r="7812" spans="1:7" ht="15.5" hidden="1" x14ac:dyDescent="0.35">
      <c r="A7812" t="s">
        <v>187</v>
      </c>
      <c r="B7812" t="s">
        <v>353</v>
      </c>
      <c r="C7812">
        <v>91528</v>
      </c>
      <c r="D7812">
        <v>2020</v>
      </c>
      <c r="E7812">
        <v>1</v>
      </c>
      <c r="F7812">
        <v>410.89</v>
      </c>
      <c r="G7812">
        <v>40.82</v>
      </c>
    </row>
    <row r="7813" spans="1:7" ht="15.5" hidden="1" x14ac:dyDescent="0.35">
      <c r="A7813" t="s">
        <v>187</v>
      </c>
      <c r="B7813" t="s">
        <v>353</v>
      </c>
      <c r="C7813">
        <v>91528</v>
      </c>
      <c r="D7813">
        <v>2020</v>
      </c>
      <c r="E7813">
        <v>2</v>
      </c>
      <c r="F7813">
        <v>384.38</v>
      </c>
      <c r="G7813">
        <v>38.18</v>
      </c>
    </row>
    <row r="7814" spans="1:7" ht="15.5" hidden="1" x14ac:dyDescent="0.35">
      <c r="A7814" t="s">
        <v>187</v>
      </c>
      <c r="B7814" t="s">
        <v>353</v>
      </c>
      <c r="C7814">
        <v>91528</v>
      </c>
      <c r="D7814">
        <v>2020</v>
      </c>
      <c r="E7814">
        <v>3</v>
      </c>
      <c r="F7814">
        <v>299.52</v>
      </c>
      <c r="G7814">
        <v>33</v>
      </c>
    </row>
    <row r="7815" spans="1:7" ht="15.5" hidden="1" x14ac:dyDescent="0.35">
      <c r="A7815" t="s">
        <v>187</v>
      </c>
      <c r="B7815" t="s">
        <v>353</v>
      </c>
      <c r="C7815">
        <v>91528</v>
      </c>
      <c r="D7815">
        <v>2020</v>
      </c>
      <c r="E7815">
        <v>4</v>
      </c>
      <c r="F7815">
        <v>0</v>
      </c>
      <c r="G7815">
        <v>0</v>
      </c>
    </row>
    <row r="7816" spans="1:7" ht="15.5" hidden="1" x14ac:dyDescent="0.35">
      <c r="A7816" t="s">
        <v>187</v>
      </c>
      <c r="B7816" t="s">
        <v>353</v>
      </c>
      <c r="C7816">
        <v>91528</v>
      </c>
      <c r="D7816">
        <v>2020</v>
      </c>
      <c r="E7816">
        <v>5</v>
      </c>
      <c r="F7816">
        <v>0</v>
      </c>
      <c r="G7816">
        <v>0</v>
      </c>
    </row>
    <row r="7817" spans="1:7" ht="15.5" hidden="1" x14ac:dyDescent="0.35">
      <c r="A7817" t="s">
        <v>187</v>
      </c>
      <c r="B7817" t="s">
        <v>353</v>
      </c>
      <c r="C7817">
        <v>91528</v>
      </c>
      <c r="D7817">
        <v>2020</v>
      </c>
      <c r="E7817">
        <v>6</v>
      </c>
      <c r="F7817">
        <v>0</v>
      </c>
      <c r="G7817">
        <v>0</v>
      </c>
    </row>
    <row r="7818" spans="1:7" ht="15.5" hidden="1" x14ac:dyDescent="0.35">
      <c r="A7818" t="s">
        <v>187</v>
      </c>
      <c r="B7818" t="s">
        <v>353</v>
      </c>
      <c r="C7818">
        <v>91528</v>
      </c>
      <c r="D7818">
        <v>2020</v>
      </c>
      <c r="E7818">
        <v>7</v>
      </c>
      <c r="F7818">
        <v>25.81</v>
      </c>
      <c r="G7818">
        <v>5</v>
      </c>
    </row>
    <row r="7819" spans="1:7" ht="15.5" hidden="1" x14ac:dyDescent="0.35">
      <c r="A7819" t="s">
        <v>187</v>
      </c>
      <c r="B7819" t="s">
        <v>353</v>
      </c>
      <c r="C7819">
        <v>91528</v>
      </c>
      <c r="D7819">
        <v>2020</v>
      </c>
      <c r="E7819">
        <v>8</v>
      </c>
      <c r="F7819">
        <v>148.62</v>
      </c>
      <c r="G7819">
        <v>24</v>
      </c>
    </row>
    <row r="7820" spans="1:7" ht="15.5" hidden="1" x14ac:dyDescent="0.35">
      <c r="A7820" t="s">
        <v>187</v>
      </c>
      <c r="B7820" t="s">
        <v>353</v>
      </c>
      <c r="C7820">
        <v>91528</v>
      </c>
      <c r="D7820">
        <v>2020</v>
      </c>
      <c r="E7820">
        <v>9</v>
      </c>
      <c r="F7820">
        <v>115.48</v>
      </c>
      <c r="G7820">
        <v>20</v>
      </c>
    </row>
    <row r="7821" spans="1:7" ht="15.5" hidden="1" x14ac:dyDescent="0.35">
      <c r="A7821" t="s">
        <v>187</v>
      </c>
      <c r="B7821" t="s">
        <v>353</v>
      </c>
      <c r="C7821">
        <v>91528</v>
      </c>
      <c r="D7821">
        <v>2020</v>
      </c>
      <c r="E7821">
        <v>10</v>
      </c>
      <c r="F7821">
        <v>130.91999999999999</v>
      </c>
      <c r="G7821">
        <v>24</v>
      </c>
    </row>
    <row r="7822" spans="1:7" ht="15.5" hidden="1" x14ac:dyDescent="0.35">
      <c r="A7822" t="s">
        <v>187</v>
      </c>
      <c r="B7822" t="s">
        <v>353</v>
      </c>
      <c r="C7822">
        <v>91528</v>
      </c>
      <c r="D7822">
        <v>2020</v>
      </c>
      <c r="E7822">
        <v>11</v>
      </c>
      <c r="F7822">
        <v>168.5</v>
      </c>
      <c r="G7822">
        <v>30</v>
      </c>
    </row>
    <row r="7823" spans="1:7" ht="15.5" hidden="1" x14ac:dyDescent="0.35">
      <c r="A7823" t="s">
        <v>187</v>
      </c>
      <c r="B7823" t="s">
        <v>353</v>
      </c>
      <c r="C7823">
        <v>91528</v>
      </c>
      <c r="D7823">
        <v>2020</v>
      </c>
      <c r="E7823">
        <v>12</v>
      </c>
      <c r="F7823">
        <v>251.02</v>
      </c>
      <c r="G7823">
        <v>46</v>
      </c>
    </row>
    <row r="7824" spans="1:7" ht="15.5" hidden="1" x14ac:dyDescent="0.35">
      <c r="A7824" t="s">
        <v>187</v>
      </c>
      <c r="B7824" t="s">
        <v>353</v>
      </c>
      <c r="C7824">
        <v>91528</v>
      </c>
      <c r="D7824">
        <v>2021</v>
      </c>
      <c r="E7824">
        <v>1</v>
      </c>
      <c r="F7824">
        <v>100.78</v>
      </c>
      <c r="G7824">
        <v>19</v>
      </c>
    </row>
    <row r="7825" spans="1:7" ht="15.5" hidden="1" x14ac:dyDescent="0.35">
      <c r="A7825" t="s">
        <v>187</v>
      </c>
      <c r="B7825" t="s">
        <v>353</v>
      </c>
      <c r="C7825">
        <v>91528</v>
      </c>
      <c r="D7825">
        <v>2021</v>
      </c>
      <c r="E7825">
        <v>10</v>
      </c>
      <c r="F7825">
        <v>265.49</v>
      </c>
      <c r="G7825">
        <v>48</v>
      </c>
    </row>
    <row r="7826" spans="1:7" ht="15.5" hidden="1" x14ac:dyDescent="0.35">
      <c r="A7826" t="s">
        <v>187</v>
      </c>
      <c r="B7826" t="s">
        <v>353</v>
      </c>
      <c r="C7826">
        <v>91528</v>
      </c>
      <c r="D7826">
        <v>2021</v>
      </c>
      <c r="E7826">
        <v>11</v>
      </c>
      <c r="F7826">
        <v>392.15</v>
      </c>
      <c r="G7826">
        <v>50</v>
      </c>
    </row>
    <row r="7827" spans="1:7" ht="15.5" hidden="1" x14ac:dyDescent="0.35">
      <c r="A7827" t="s">
        <v>187</v>
      </c>
      <c r="B7827" t="s">
        <v>353</v>
      </c>
      <c r="C7827">
        <v>91528</v>
      </c>
      <c r="D7827">
        <v>2021</v>
      </c>
      <c r="E7827">
        <v>12</v>
      </c>
      <c r="F7827">
        <v>393.78</v>
      </c>
      <c r="G7827">
        <v>61</v>
      </c>
    </row>
    <row r="7828" spans="1:7" ht="15.5" hidden="1" x14ac:dyDescent="0.35">
      <c r="A7828" t="s">
        <v>187</v>
      </c>
      <c r="B7828" t="s">
        <v>353</v>
      </c>
      <c r="C7828">
        <v>91528</v>
      </c>
      <c r="D7828">
        <v>2022</v>
      </c>
      <c r="E7828">
        <v>1</v>
      </c>
      <c r="F7828">
        <v>356.5</v>
      </c>
      <c r="G7828">
        <v>46</v>
      </c>
    </row>
    <row r="7829" spans="1:7" ht="15.5" hidden="1" x14ac:dyDescent="0.35">
      <c r="A7829" t="s">
        <v>187</v>
      </c>
      <c r="B7829" t="s">
        <v>353</v>
      </c>
      <c r="C7829">
        <v>91528</v>
      </c>
      <c r="D7829">
        <v>2022</v>
      </c>
      <c r="E7829">
        <v>2</v>
      </c>
      <c r="F7829">
        <v>331.25</v>
      </c>
      <c r="G7829">
        <v>70</v>
      </c>
    </row>
    <row r="7830" spans="1:7" ht="15.5" hidden="1" x14ac:dyDescent="0.35">
      <c r="A7830" t="s">
        <v>187</v>
      </c>
      <c r="B7830" t="s">
        <v>353</v>
      </c>
      <c r="C7830">
        <v>91528</v>
      </c>
      <c r="D7830">
        <v>2022</v>
      </c>
      <c r="E7830">
        <v>3</v>
      </c>
      <c r="F7830">
        <v>318.45999999999998</v>
      </c>
      <c r="G7830">
        <v>39</v>
      </c>
    </row>
    <row r="7831" spans="1:7" ht="15.5" hidden="1" x14ac:dyDescent="0.35">
      <c r="A7831" t="s">
        <v>187</v>
      </c>
      <c r="B7831" t="s">
        <v>353</v>
      </c>
      <c r="C7831">
        <v>91528</v>
      </c>
      <c r="D7831">
        <v>2022</v>
      </c>
      <c r="E7831">
        <v>4</v>
      </c>
      <c r="F7831">
        <v>353.64</v>
      </c>
      <c r="G7831">
        <v>50</v>
      </c>
    </row>
    <row r="7832" spans="1:7" ht="15.5" hidden="1" x14ac:dyDescent="0.35">
      <c r="A7832" t="s">
        <v>187</v>
      </c>
      <c r="B7832" t="s">
        <v>353</v>
      </c>
      <c r="C7832">
        <v>91528</v>
      </c>
      <c r="D7832">
        <v>2022</v>
      </c>
      <c r="E7832">
        <v>5</v>
      </c>
      <c r="F7832">
        <v>272.51</v>
      </c>
      <c r="G7832">
        <v>33</v>
      </c>
    </row>
    <row r="7833" spans="1:7" ht="15.5" hidden="1" x14ac:dyDescent="0.35">
      <c r="A7833" t="s">
        <v>187</v>
      </c>
      <c r="B7833" t="s">
        <v>353</v>
      </c>
      <c r="C7833">
        <v>91528</v>
      </c>
      <c r="D7833">
        <v>2022</v>
      </c>
      <c r="E7833">
        <v>6</v>
      </c>
      <c r="F7833">
        <v>333.82</v>
      </c>
      <c r="G7833">
        <v>28</v>
      </c>
    </row>
    <row r="7834" spans="1:7" ht="15.5" hidden="1" x14ac:dyDescent="0.35">
      <c r="A7834" t="s">
        <v>187</v>
      </c>
      <c r="B7834" t="s">
        <v>353</v>
      </c>
      <c r="C7834">
        <v>91528</v>
      </c>
      <c r="D7834">
        <v>2022</v>
      </c>
      <c r="E7834">
        <v>7</v>
      </c>
      <c r="F7834">
        <v>377.67</v>
      </c>
      <c r="G7834">
        <v>34</v>
      </c>
    </row>
    <row r="7835" spans="1:7" ht="15.5" hidden="1" x14ac:dyDescent="0.35">
      <c r="A7835" t="s">
        <v>187</v>
      </c>
      <c r="B7835" t="s">
        <v>353</v>
      </c>
      <c r="C7835">
        <v>91528</v>
      </c>
      <c r="D7835">
        <v>2022</v>
      </c>
      <c r="E7835">
        <v>8</v>
      </c>
      <c r="F7835">
        <v>367.27</v>
      </c>
      <c r="G7835">
        <v>34</v>
      </c>
    </row>
    <row r="7836" spans="1:7" ht="15.5" hidden="1" x14ac:dyDescent="0.35">
      <c r="A7836" t="s">
        <v>187</v>
      </c>
      <c r="B7836" t="s">
        <v>353</v>
      </c>
      <c r="C7836">
        <v>91528</v>
      </c>
      <c r="D7836">
        <v>2022</v>
      </c>
      <c r="E7836">
        <v>9</v>
      </c>
      <c r="F7836">
        <v>378.38</v>
      </c>
      <c r="G7836">
        <v>31</v>
      </c>
    </row>
    <row r="7837" spans="1:7" ht="15.5" hidden="1" x14ac:dyDescent="0.35">
      <c r="A7837" t="s">
        <v>187</v>
      </c>
      <c r="B7837" t="s">
        <v>353</v>
      </c>
      <c r="C7837">
        <v>91528</v>
      </c>
      <c r="D7837">
        <v>2022</v>
      </c>
      <c r="E7837">
        <v>10</v>
      </c>
      <c r="F7837">
        <v>375.02</v>
      </c>
      <c r="G7837">
        <v>33</v>
      </c>
    </row>
    <row r="7838" spans="1:7" ht="15.5" hidden="1" x14ac:dyDescent="0.35">
      <c r="A7838" t="s">
        <v>187</v>
      </c>
      <c r="B7838" t="s">
        <v>353</v>
      </c>
      <c r="C7838">
        <v>91528</v>
      </c>
      <c r="D7838">
        <v>2022</v>
      </c>
      <c r="E7838">
        <v>11</v>
      </c>
      <c r="F7838">
        <v>412.3</v>
      </c>
      <c r="G7838">
        <v>35</v>
      </c>
    </row>
    <row r="7839" spans="1:7" ht="15.5" hidden="1" x14ac:dyDescent="0.35">
      <c r="A7839" t="s">
        <v>187</v>
      </c>
      <c r="B7839" t="s">
        <v>353</v>
      </c>
      <c r="C7839">
        <v>91528</v>
      </c>
      <c r="D7839">
        <v>2022</v>
      </c>
      <c r="E7839">
        <v>12</v>
      </c>
      <c r="F7839">
        <v>466.75</v>
      </c>
      <c r="G7839">
        <v>36</v>
      </c>
    </row>
    <row r="7840" spans="1:7" ht="15.5" hidden="1" x14ac:dyDescent="0.35">
      <c r="A7840" t="s">
        <v>187</v>
      </c>
      <c r="B7840" t="s">
        <v>353</v>
      </c>
      <c r="C7840">
        <v>91528</v>
      </c>
      <c r="D7840">
        <v>2023</v>
      </c>
      <c r="E7840">
        <v>1</v>
      </c>
      <c r="F7840">
        <v>31.28</v>
      </c>
      <c r="G7840">
        <v>3</v>
      </c>
    </row>
    <row r="7841" spans="1:7" ht="15.5" hidden="1" x14ac:dyDescent="0.35">
      <c r="A7841" t="s">
        <v>187</v>
      </c>
      <c r="B7841" t="s">
        <v>353</v>
      </c>
      <c r="C7841">
        <v>91528</v>
      </c>
      <c r="D7841">
        <v>2023</v>
      </c>
      <c r="E7841">
        <v>2</v>
      </c>
      <c r="F7841">
        <v>180.7</v>
      </c>
      <c r="G7841">
        <v>28</v>
      </c>
    </row>
    <row r="7842" spans="1:7" ht="15.5" hidden="1" x14ac:dyDescent="0.35">
      <c r="A7842" t="s">
        <v>187</v>
      </c>
      <c r="B7842" t="s">
        <v>353</v>
      </c>
      <c r="C7842">
        <v>91528</v>
      </c>
      <c r="D7842">
        <v>2023</v>
      </c>
      <c r="E7842">
        <v>3</v>
      </c>
      <c r="F7842">
        <v>361.25</v>
      </c>
      <c r="G7842">
        <v>38</v>
      </c>
    </row>
    <row r="7843" spans="1:7" ht="15.5" hidden="1" x14ac:dyDescent="0.35">
      <c r="A7843" t="s">
        <v>187</v>
      </c>
      <c r="B7843" t="s">
        <v>353</v>
      </c>
      <c r="C7843">
        <v>91528</v>
      </c>
      <c r="D7843">
        <v>2023</v>
      </c>
      <c r="E7843">
        <v>4</v>
      </c>
      <c r="F7843">
        <v>374.8</v>
      </c>
      <c r="G7843">
        <v>38</v>
      </c>
    </row>
    <row r="7844" spans="1:7" ht="15.5" hidden="1" x14ac:dyDescent="0.35">
      <c r="A7844" t="s">
        <v>187</v>
      </c>
      <c r="B7844" t="s">
        <v>353</v>
      </c>
      <c r="C7844">
        <v>91528</v>
      </c>
      <c r="D7844">
        <v>2023</v>
      </c>
      <c r="E7844">
        <v>5</v>
      </c>
      <c r="F7844">
        <v>95.41</v>
      </c>
      <c r="G7844">
        <v>5.03</v>
      </c>
    </row>
    <row r="7845" spans="1:7" ht="15.5" hidden="1" x14ac:dyDescent="0.35">
      <c r="A7845" t="s">
        <v>187</v>
      </c>
      <c r="B7845" t="s">
        <v>353</v>
      </c>
      <c r="C7845">
        <v>91528</v>
      </c>
      <c r="D7845">
        <v>2023</v>
      </c>
      <c r="E7845">
        <v>6</v>
      </c>
      <c r="F7845">
        <v>0</v>
      </c>
      <c r="G7845">
        <v>0</v>
      </c>
    </row>
    <row r="7846" spans="1:7" ht="15.5" hidden="1" x14ac:dyDescent="0.35">
      <c r="A7846" t="s">
        <v>187</v>
      </c>
      <c r="B7846" t="s">
        <v>353</v>
      </c>
      <c r="C7846">
        <v>91528</v>
      </c>
      <c r="D7846">
        <v>2023</v>
      </c>
      <c r="E7846">
        <v>7</v>
      </c>
      <c r="F7846">
        <v>0</v>
      </c>
      <c r="G7846">
        <v>0</v>
      </c>
    </row>
    <row r="7847" spans="1:7" ht="15.5" hidden="1" x14ac:dyDescent="0.35">
      <c r="A7847" t="s">
        <v>187</v>
      </c>
      <c r="B7847" t="s">
        <v>353</v>
      </c>
      <c r="C7847">
        <v>91528</v>
      </c>
      <c r="D7847">
        <v>2023</v>
      </c>
      <c r="E7847">
        <v>8</v>
      </c>
      <c r="F7847">
        <v>0</v>
      </c>
      <c r="G7847">
        <v>0</v>
      </c>
    </row>
    <row r="7848" spans="1:7" ht="15.5" hidden="1" x14ac:dyDescent="0.35">
      <c r="A7848" t="s">
        <v>187</v>
      </c>
      <c r="B7848" t="s">
        <v>353</v>
      </c>
      <c r="C7848">
        <v>91528</v>
      </c>
      <c r="D7848">
        <v>2023</v>
      </c>
      <c r="E7848">
        <v>9</v>
      </c>
      <c r="F7848">
        <v>0</v>
      </c>
      <c r="G7848">
        <v>0</v>
      </c>
    </row>
    <row r="7849" spans="1:7" ht="15.5" hidden="1" x14ac:dyDescent="0.35">
      <c r="A7849" t="s">
        <v>187</v>
      </c>
      <c r="B7849" t="s">
        <v>353</v>
      </c>
      <c r="C7849">
        <v>91528</v>
      </c>
      <c r="D7849">
        <v>2023</v>
      </c>
      <c r="E7849">
        <v>10</v>
      </c>
      <c r="F7849">
        <v>0</v>
      </c>
      <c r="G7849">
        <v>0</v>
      </c>
    </row>
    <row r="7850" spans="1:7" ht="15.5" hidden="1" x14ac:dyDescent="0.35">
      <c r="A7850" t="s">
        <v>187</v>
      </c>
      <c r="B7850" t="s">
        <v>353</v>
      </c>
      <c r="C7850">
        <v>91528</v>
      </c>
      <c r="D7850">
        <v>2023</v>
      </c>
      <c r="E7850">
        <v>11</v>
      </c>
      <c r="F7850">
        <v>0</v>
      </c>
      <c r="G7850">
        <v>0</v>
      </c>
    </row>
    <row r="7851" spans="1:7" ht="15.5" hidden="1" x14ac:dyDescent="0.35">
      <c r="A7851" t="s">
        <v>187</v>
      </c>
      <c r="B7851" t="s">
        <v>353</v>
      </c>
      <c r="C7851">
        <v>91528</v>
      </c>
      <c r="D7851">
        <v>2023</v>
      </c>
      <c r="E7851">
        <v>12</v>
      </c>
      <c r="F7851">
        <v>0</v>
      </c>
      <c r="G7851">
        <v>0</v>
      </c>
    </row>
    <row r="7852" spans="1:7" ht="15.5" hidden="1" x14ac:dyDescent="0.35">
      <c r="A7852" t="s">
        <v>187</v>
      </c>
      <c r="B7852" t="s">
        <v>353</v>
      </c>
      <c r="C7852">
        <v>91528</v>
      </c>
      <c r="D7852">
        <v>2024</v>
      </c>
      <c r="E7852">
        <v>1</v>
      </c>
      <c r="F7852">
        <v>0</v>
      </c>
      <c r="G7852">
        <v>0</v>
      </c>
    </row>
    <row r="7853" spans="1:7" ht="15.5" hidden="1" x14ac:dyDescent="0.35">
      <c r="A7853" t="s">
        <v>187</v>
      </c>
      <c r="B7853" t="s">
        <v>353</v>
      </c>
      <c r="C7853">
        <v>91528</v>
      </c>
      <c r="D7853">
        <v>2024</v>
      </c>
      <c r="E7853">
        <v>2</v>
      </c>
      <c r="F7853">
        <v>0</v>
      </c>
      <c r="G7853">
        <v>0</v>
      </c>
    </row>
    <row r="7854" spans="1:7" ht="15.5" hidden="1" x14ac:dyDescent="0.35">
      <c r="A7854" t="s">
        <v>187</v>
      </c>
      <c r="B7854" t="s">
        <v>353</v>
      </c>
      <c r="C7854">
        <v>91528</v>
      </c>
      <c r="D7854">
        <v>2024</v>
      </c>
      <c r="E7854">
        <v>3</v>
      </c>
      <c r="F7854">
        <v>0</v>
      </c>
      <c r="G7854">
        <v>0</v>
      </c>
    </row>
    <row r="7855" spans="1:7" ht="15.5" hidden="1" x14ac:dyDescent="0.35">
      <c r="A7855" t="s">
        <v>187</v>
      </c>
      <c r="B7855" t="s">
        <v>353</v>
      </c>
      <c r="C7855">
        <v>91528</v>
      </c>
      <c r="D7855">
        <v>2024</v>
      </c>
      <c r="E7855">
        <v>4</v>
      </c>
      <c r="F7855">
        <v>0</v>
      </c>
      <c r="G7855">
        <v>0</v>
      </c>
    </row>
    <row r="7856" spans="1:7" ht="15.5" hidden="1" x14ac:dyDescent="0.35">
      <c r="A7856" t="s">
        <v>187</v>
      </c>
      <c r="B7856" t="s">
        <v>353</v>
      </c>
      <c r="C7856">
        <v>91528</v>
      </c>
      <c r="D7856">
        <v>2024</v>
      </c>
      <c r="E7856">
        <v>5</v>
      </c>
      <c r="F7856">
        <v>271.27</v>
      </c>
      <c r="G7856">
        <v>41.77</v>
      </c>
    </row>
    <row r="7857" spans="1:7" ht="15.5" hidden="1" x14ac:dyDescent="0.35">
      <c r="A7857" t="s">
        <v>187</v>
      </c>
      <c r="B7857" t="s">
        <v>353</v>
      </c>
      <c r="C7857">
        <v>91528</v>
      </c>
      <c r="D7857">
        <v>2024</v>
      </c>
      <c r="E7857">
        <v>6</v>
      </c>
      <c r="F7857">
        <v>359.13</v>
      </c>
      <c r="G7857">
        <v>54</v>
      </c>
    </row>
    <row r="7858" spans="1:7" ht="15.5" hidden="1" x14ac:dyDescent="0.35">
      <c r="A7858" t="s">
        <v>187</v>
      </c>
      <c r="B7858" t="s">
        <v>353</v>
      </c>
      <c r="C7858">
        <v>91528</v>
      </c>
      <c r="D7858">
        <v>2024</v>
      </c>
      <c r="E7858">
        <v>7</v>
      </c>
      <c r="F7858">
        <v>378.72</v>
      </c>
      <c r="G7858">
        <v>62</v>
      </c>
    </row>
    <row r="7859" spans="1:7" ht="15.5" hidden="1" x14ac:dyDescent="0.35">
      <c r="A7859" t="s">
        <v>187</v>
      </c>
      <c r="B7859" t="s">
        <v>353</v>
      </c>
      <c r="C7859">
        <v>91528</v>
      </c>
      <c r="D7859">
        <v>2024</v>
      </c>
      <c r="E7859">
        <v>8</v>
      </c>
      <c r="F7859">
        <v>373.41</v>
      </c>
      <c r="G7859">
        <v>58</v>
      </c>
    </row>
    <row r="7860" spans="1:7" ht="15.5" hidden="1" x14ac:dyDescent="0.35">
      <c r="A7860" t="s">
        <v>187</v>
      </c>
      <c r="B7860" t="s">
        <v>353</v>
      </c>
      <c r="C7860">
        <v>91528</v>
      </c>
      <c r="D7860">
        <v>2024</v>
      </c>
      <c r="E7860">
        <v>9</v>
      </c>
      <c r="F7860">
        <v>414.47</v>
      </c>
      <c r="G7860">
        <v>65</v>
      </c>
    </row>
    <row r="7861" spans="1:7" ht="15.5" hidden="1" x14ac:dyDescent="0.35">
      <c r="A7861" t="s">
        <v>187</v>
      </c>
      <c r="B7861" t="s">
        <v>353</v>
      </c>
      <c r="C7861">
        <v>91528</v>
      </c>
      <c r="D7861">
        <v>2024</v>
      </c>
      <c r="E7861">
        <v>10</v>
      </c>
      <c r="F7861">
        <v>413.98</v>
      </c>
      <c r="G7861">
        <v>61</v>
      </c>
    </row>
    <row r="7862" spans="1:7" ht="15.5" hidden="1" x14ac:dyDescent="0.35">
      <c r="A7862" t="s">
        <v>187</v>
      </c>
      <c r="B7862" t="s">
        <v>353</v>
      </c>
      <c r="C7862">
        <v>91528</v>
      </c>
      <c r="D7862">
        <v>2024</v>
      </c>
      <c r="E7862">
        <v>11</v>
      </c>
      <c r="F7862">
        <v>396.37</v>
      </c>
      <c r="G7862">
        <v>62</v>
      </c>
    </row>
    <row r="7863" spans="1:7" ht="15.5" hidden="1" x14ac:dyDescent="0.35">
      <c r="A7863" t="s">
        <v>187</v>
      </c>
      <c r="B7863" t="s">
        <v>353</v>
      </c>
      <c r="C7863">
        <v>91528</v>
      </c>
      <c r="D7863">
        <v>2024</v>
      </c>
      <c r="E7863">
        <v>12</v>
      </c>
      <c r="F7863">
        <v>403.85</v>
      </c>
      <c r="G7863">
        <v>60</v>
      </c>
    </row>
    <row r="7864" spans="1:7" ht="15.5" x14ac:dyDescent="0.35">
      <c r="A7864" t="s">
        <v>187</v>
      </c>
      <c r="B7864" t="s">
        <v>353</v>
      </c>
      <c r="C7864">
        <v>91528</v>
      </c>
      <c r="D7864">
        <v>2025</v>
      </c>
      <c r="E7864">
        <v>1</v>
      </c>
      <c r="F7864">
        <v>339.34</v>
      </c>
      <c r="G7864">
        <v>52</v>
      </c>
    </row>
    <row r="7865" spans="1:7" ht="15.5" x14ac:dyDescent="0.35">
      <c r="A7865" t="s">
        <v>187</v>
      </c>
      <c r="B7865" t="s">
        <v>353</v>
      </c>
      <c r="C7865">
        <v>91528</v>
      </c>
      <c r="D7865">
        <v>2025</v>
      </c>
      <c r="E7865">
        <v>2</v>
      </c>
      <c r="F7865">
        <v>372.93</v>
      </c>
      <c r="G7865">
        <v>54</v>
      </c>
    </row>
    <row r="7866" spans="1:7" ht="15.5" x14ac:dyDescent="0.35">
      <c r="A7866" t="s">
        <v>187</v>
      </c>
      <c r="B7866" t="s">
        <v>353</v>
      </c>
      <c r="C7866">
        <v>91528</v>
      </c>
      <c r="D7866">
        <v>2025</v>
      </c>
      <c r="E7866">
        <v>3</v>
      </c>
      <c r="F7866">
        <v>389.05</v>
      </c>
      <c r="G7866">
        <v>57</v>
      </c>
    </row>
    <row r="7867" spans="1:7" ht="15.5" x14ac:dyDescent="0.35">
      <c r="A7867" t="s">
        <v>187</v>
      </c>
      <c r="B7867" t="s">
        <v>353</v>
      </c>
      <c r="C7867">
        <v>91528</v>
      </c>
      <c r="D7867">
        <v>2025</v>
      </c>
      <c r="E7867">
        <v>4</v>
      </c>
      <c r="F7867">
        <v>67.680000000000007</v>
      </c>
      <c r="G7867">
        <v>10</v>
      </c>
    </row>
    <row r="7868" spans="1:7" ht="15.5" x14ac:dyDescent="0.35">
      <c r="A7868" t="s">
        <v>187</v>
      </c>
      <c r="B7868" t="s">
        <v>353</v>
      </c>
      <c r="C7868">
        <v>91528</v>
      </c>
      <c r="D7868">
        <v>2025</v>
      </c>
      <c r="E7868">
        <v>5</v>
      </c>
      <c r="F7868">
        <v>0</v>
      </c>
      <c r="G7868">
        <v>0</v>
      </c>
    </row>
    <row r="7869" spans="1:7" ht="15.5" x14ac:dyDescent="0.35">
      <c r="A7869" t="s">
        <v>187</v>
      </c>
      <c r="B7869" t="s">
        <v>353</v>
      </c>
      <c r="C7869">
        <v>91528</v>
      </c>
      <c r="D7869">
        <v>2025</v>
      </c>
      <c r="E7869">
        <v>6</v>
      </c>
      <c r="F7869">
        <v>65.05</v>
      </c>
      <c r="G7869">
        <v>13</v>
      </c>
    </row>
    <row r="7870" spans="1:7" ht="15.5" x14ac:dyDescent="0.35">
      <c r="A7870" t="s">
        <v>187</v>
      </c>
      <c r="B7870" t="s">
        <v>353</v>
      </c>
      <c r="C7870">
        <v>91528</v>
      </c>
      <c r="D7870">
        <v>2025</v>
      </c>
      <c r="E7870">
        <v>7</v>
      </c>
      <c r="F7870">
        <v>439.05</v>
      </c>
      <c r="G7870">
        <v>79</v>
      </c>
    </row>
    <row r="7871" spans="1:7" ht="15.5" x14ac:dyDescent="0.35">
      <c r="A7871" t="s">
        <v>187</v>
      </c>
      <c r="B7871" t="s">
        <v>353</v>
      </c>
      <c r="C7871">
        <v>91528</v>
      </c>
      <c r="D7871">
        <v>2025</v>
      </c>
      <c r="E7871">
        <v>8</v>
      </c>
      <c r="F7871">
        <v>411.37</v>
      </c>
      <c r="G7871">
        <v>66</v>
      </c>
    </row>
    <row r="7872" spans="1:7" ht="15.5" x14ac:dyDescent="0.35">
      <c r="A7872" t="s">
        <v>187</v>
      </c>
      <c r="B7872" t="s">
        <v>353</v>
      </c>
      <c r="C7872">
        <v>91528</v>
      </c>
      <c r="D7872">
        <v>2025</v>
      </c>
      <c r="E7872">
        <v>9</v>
      </c>
      <c r="F7872">
        <v>427.05</v>
      </c>
      <c r="G7872">
        <v>67</v>
      </c>
    </row>
    <row r="7873" spans="1:7" ht="15.5" x14ac:dyDescent="0.35">
      <c r="A7873" t="s">
        <v>187</v>
      </c>
      <c r="B7873" t="s">
        <v>353</v>
      </c>
      <c r="C7873">
        <v>91528</v>
      </c>
      <c r="D7873">
        <v>2025</v>
      </c>
      <c r="E7873">
        <v>10</v>
      </c>
      <c r="F7873">
        <v>435.42</v>
      </c>
      <c r="G7873">
        <v>65</v>
      </c>
    </row>
    <row r="7874" spans="1:7" ht="15.5" x14ac:dyDescent="0.35">
      <c r="A7874" t="s">
        <v>187</v>
      </c>
      <c r="B7874" t="s">
        <v>353</v>
      </c>
      <c r="C7874">
        <v>91528</v>
      </c>
      <c r="D7874">
        <v>2025</v>
      </c>
      <c r="E7874">
        <v>11</v>
      </c>
      <c r="F7874">
        <v>404.76</v>
      </c>
      <c r="G7874">
        <v>56</v>
      </c>
    </row>
    <row r="7875" spans="1:7" ht="15.5" hidden="1" x14ac:dyDescent="0.35">
      <c r="A7875" t="s">
        <v>187</v>
      </c>
      <c r="B7875" t="s">
        <v>353</v>
      </c>
      <c r="C7875">
        <v>91529</v>
      </c>
      <c r="D7875">
        <v>2018</v>
      </c>
      <c r="E7875">
        <v>3</v>
      </c>
      <c r="F7875">
        <v>0</v>
      </c>
      <c r="G7875">
        <v>0</v>
      </c>
    </row>
    <row r="7876" spans="1:7" ht="15.5" hidden="1" x14ac:dyDescent="0.35">
      <c r="A7876" t="s">
        <v>187</v>
      </c>
      <c r="B7876" t="s">
        <v>353</v>
      </c>
      <c r="C7876">
        <v>91529</v>
      </c>
      <c r="D7876">
        <v>2018</v>
      </c>
      <c r="E7876">
        <v>4</v>
      </c>
      <c r="F7876">
        <v>0</v>
      </c>
      <c r="G7876">
        <v>0</v>
      </c>
    </row>
    <row r="7877" spans="1:7" ht="15.5" hidden="1" x14ac:dyDescent="0.35">
      <c r="A7877" t="s">
        <v>187</v>
      </c>
      <c r="B7877" t="s">
        <v>353</v>
      </c>
      <c r="C7877">
        <v>91529</v>
      </c>
      <c r="D7877">
        <v>2018</v>
      </c>
      <c r="E7877">
        <v>5</v>
      </c>
      <c r="F7877">
        <v>0</v>
      </c>
      <c r="G7877">
        <v>0</v>
      </c>
    </row>
    <row r="7878" spans="1:7" ht="15.5" hidden="1" x14ac:dyDescent="0.35">
      <c r="A7878" t="s">
        <v>187</v>
      </c>
      <c r="B7878" t="s">
        <v>353</v>
      </c>
      <c r="C7878">
        <v>91529</v>
      </c>
      <c r="D7878">
        <v>2018</v>
      </c>
      <c r="E7878">
        <v>6</v>
      </c>
      <c r="F7878">
        <v>0</v>
      </c>
      <c r="G7878">
        <v>0</v>
      </c>
    </row>
    <row r="7879" spans="1:7" ht="15.5" hidden="1" x14ac:dyDescent="0.35">
      <c r="A7879" t="s">
        <v>187</v>
      </c>
      <c r="B7879" t="s">
        <v>353</v>
      </c>
      <c r="C7879">
        <v>91529</v>
      </c>
      <c r="D7879">
        <v>2018</v>
      </c>
      <c r="E7879">
        <v>7</v>
      </c>
      <c r="F7879">
        <v>0</v>
      </c>
      <c r="G7879">
        <v>0</v>
      </c>
    </row>
    <row r="7880" spans="1:7" ht="15.5" hidden="1" x14ac:dyDescent="0.35">
      <c r="A7880" t="s">
        <v>187</v>
      </c>
      <c r="B7880" t="s">
        <v>353</v>
      </c>
      <c r="C7880">
        <v>91529</v>
      </c>
      <c r="D7880">
        <v>2018</v>
      </c>
      <c r="E7880">
        <v>8</v>
      </c>
      <c r="F7880">
        <v>0</v>
      </c>
      <c r="G7880">
        <v>0</v>
      </c>
    </row>
    <row r="7881" spans="1:7" ht="15.5" hidden="1" x14ac:dyDescent="0.35">
      <c r="A7881" t="s">
        <v>187</v>
      </c>
      <c r="B7881" t="s">
        <v>353</v>
      </c>
      <c r="C7881">
        <v>91529</v>
      </c>
      <c r="D7881">
        <v>2018</v>
      </c>
      <c r="E7881">
        <v>9</v>
      </c>
      <c r="F7881">
        <v>0</v>
      </c>
      <c r="G7881">
        <v>0</v>
      </c>
    </row>
    <row r="7882" spans="1:7" ht="15.5" hidden="1" x14ac:dyDescent="0.35">
      <c r="A7882" t="s">
        <v>187</v>
      </c>
      <c r="B7882" t="s">
        <v>353</v>
      </c>
      <c r="C7882">
        <v>91529</v>
      </c>
      <c r="D7882">
        <v>2018</v>
      </c>
      <c r="E7882">
        <v>10</v>
      </c>
      <c r="F7882">
        <v>0</v>
      </c>
      <c r="G7882">
        <v>0</v>
      </c>
    </row>
    <row r="7883" spans="1:7" ht="15.5" hidden="1" x14ac:dyDescent="0.35">
      <c r="A7883" t="s">
        <v>187</v>
      </c>
      <c r="B7883" t="s">
        <v>353</v>
      </c>
      <c r="C7883">
        <v>91529</v>
      </c>
      <c r="D7883">
        <v>2018</v>
      </c>
      <c r="E7883">
        <v>11</v>
      </c>
      <c r="F7883">
        <v>0</v>
      </c>
      <c r="G7883">
        <v>0</v>
      </c>
    </row>
    <row r="7884" spans="1:7" ht="15.5" hidden="1" x14ac:dyDescent="0.35">
      <c r="A7884" t="s">
        <v>187</v>
      </c>
      <c r="B7884" t="s">
        <v>353</v>
      </c>
      <c r="C7884">
        <v>91529</v>
      </c>
      <c r="D7884">
        <v>2018</v>
      </c>
      <c r="E7884">
        <v>12</v>
      </c>
      <c r="F7884">
        <v>0</v>
      </c>
      <c r="G7884">
        <v>0</v>
      </c>
    </row>
    <row r="7885" spans="1:7" ht="15.5" hidden="1" x14ac:dyDescent="0.35">
      <c r="A7885" t="s">
        <v>187</v>
      </c>
      <c r="B7885" t="s">
        <v>353</v>
      </c>
      <c r="C7885">
        <v>91529</v>
      </c>
      <c r="D7885">
        <v>2019</v>
      </c>
      <c r="E7885">
        <v>1</v>
      </c>
      <c r="F7885">
        <v>0</v>
      </c>
      <c r="G7885">
        <v>0</v>
      </c>
    </row>
    <row r="7886" spans="1:7" ht="15.5" hidden="1" x14ac:dyDescent="0.35">
      <c r="A7886" t="s">
        <v>187</v>
      </c>
      <c r="B7886" t="s">
        <v>353</v>
      </c>
      <c r="C7886">
        <v>91529</v>
      </c>
      <c r="D7886">
        <v>2019</v>
      </c>
      <c r="E7886">
        <v>2</v>
      </c>
      <c r="F7886">
        <v>0</v>
      </c>
      <c r="G7886">
        <v>0</v>
      </c>
    </row>
    <row r="7887" spans="1:7" ht="15.5" hidden="1" x14ac:dyDescent="0.35">
      <c r="A7887" t="s">
        <v>187</v>
      </c>
      <c r="B7887" t="s">
        <v>353</v>
      </c>
      <c r="C7887">
        <v>91529</v>
      </c>
      <c r="D7887">
        <v>2019</v>
      </c>
      <c r="E7887">
        <v>3</v>
      </c>
      <c r="F7887">
        <v>0</v>
      </c>
      <c r="G7887">
        <v>0</v>
      </c>
    </row>
    <row r="7888" spans="1:7" ht="15.5" hidden="1" x14ac:dyDescent="0.35">
      <c r="A7888" t="s">
        <v>187</v>
      </c>
      <c r="B7888" t="s">
        <v>353</v>
      </c>
      <c r="C7888">
        <v>91529</v>
      </c>
      <c r="D7888">
        <v>2019</v>
      </c>
      <c r="E7888">
        <v>4</v>
      </c>
      <c r="F7888">
        <v>0</v>
      </c>
      <c r="G7888">
        <v>0</v>
      </c>
    </row>
    <row r="7889" spans="1:7" ht="15.5" hidden="1" x14ac:dyDescent="0.35">
      <c r="A7889" t="s">
        <v>187</v>
      </c>
      <c r="B7889" t="s">
        <v>353</v>
      </c>
      <c r="C7889">
        <v>91529</v>
      </c>
      <c r="D7889">
        <v>2019</v>
      </c>
      <c r="E7889">
        <v>5</v>
      </c>
      <c r="F7889">
        <v>0</v>
      </c>
      <c r="G7889">
        <v>0</v>
      </c>
    </row>
    <row r="7890" spans="1:7" ht="15.5" hidden="1" x14ac:dyDescent="0.35">
      <c r="A7890" t="s">
        <v>187</v>
      </c>
      <c r="B7890" t="s">
        <v>353</v>
      </c>
      <c r="C7890">
        <v>91529</v>
      </c>
      <c r="D7890">
        <v>2019</v>
      </c>
      <c r="E7890">
        <v>6</v>
      </c>
      <c r="F7890">
        <v>0</v>
      </c>
      <c r="G7890">
        <v>0</v>
      </c>
    </row>
    <row r="7891" spans="1:7" ht="15.5" hidden="1" x14ac:dyDescent="0.35">
      <c r="A7891" t="s">
        <v>187</v>
      </c>
      <c r="B7891" t="s">
        <v>353</v>
      </c>
      <c r="C7891">
        <v>91529</v>
      </c>
      <c r="D7891">
        <v>2019</v>
      </c>
      <c r="E7891">
        <v>7</v>
      </c>
      <c r="F7891">
        <v>0</v>
      </c>
      <c r="G7891">
        <v>0</v>
      </c>
    </row>
    <row r="7892" spans="1:7" ht="15.5" hidden="1" x14ac:dyDescent="0.35">
      <c r="A7892" t="s">
        <v>187</v>
      </c>
      <c r="B7892" t="s">
        <v>353</v>
      </c>
      <c r="C7892">
        <v>91529</v>
      </c>
      <c r="D7892">
        <v>2019</v>
      </c>
      <c r="E7892">
        <v>8</v>
      </c>
      <c r="F7892">
        <v>0</v>
      </c>
      <c r="G7892">
        <v>0</v>
      </c>
    </row>
    <row r="7893" spans="1:7" ht="15.5" hidden="1" x14ac:dyDescent="0.35">
      <c r="A7893" t="s">
        <v>187</v>
      </c>
      <c r="B7893" t="s">
        <v>353</v>
      </c>
      <c r="C7893">
        <v>91529</v>
      </c>
      <c r="D7893">
        <v>2019</v>
      </c>
      <c r="E7893">
        <v>9</v>
      </c>
      <c r="F7893">
        <v>0</v>
      </c>
      <c r="G7893">
        <v>0</v>
      </c>
    </row>
    <row r="7894" spans="1:7" ht="15.5" hidden="1" x14ac:dyDescent="0.35">
      <c r="A7894" t="s">
        <v>187</v>
      </c>
      <c r="B7894" t="s">
        <v>353</v>
      </c>
      <c r="C7894">
        <v>91529</v>
      </c>
      <c r="D7894">
        <v>2019</v>
      </c>
      <c r="E7894">
        <v>10</v>
      </c>
      <c r="F7894">
        <v>0</v>
      </c>
      <c r="G7894">
        <v>0</v>
      </c>
    </row>
    <row r="7895" spans="1:7" ht="15.5" hidden="1" x14ac:dyDescent="0.35">
      <c r="A7895" t="s">
        <v>187</v>
      </c>
      <c r="B7895" t="s">
        <v>353</v>
      </c>
      <c r="C7895">
        <v>91529</v>
      </c>
      <c r="D7895">
        <v>2019</v>
      </c>
      <c r="E7895">
        <v>11</v>
      </c>
      <c r="F7895">
        <v>0</v>
      </c>
      <c r="G7895">
        <v>0</v>
      </c>
    </row>
    <row r="7896" spans="1:7" ht="15.5" hidden="1" x14ac:dyDescent="0.35">
      <c r="A7896" t="s">
        <v>187</v>
      </c>
      <c r="B7896" t="s">
        <v>353</v>
      </c>
      <c r="C7896">
        <v>91529</v>
      </c>
      <c r="D7896">
        <v>2019</v>
      </c>
      <c r="E7896">
        <v>12</v>
      </c>
      <c r="F7896">
        <v>72.98</v>
      </c>
      <c r="G7896">
        <v>8.76</v>
      </c>
    </row>
    <row r="7897" spans="1:7" ht="15.5" hidden="1" x14ac:dyDescent="0.35">
      <c r="A7897" t="s">
        <v>187</v>
      </c>
      <c r="B7897" t="s">
        <v>353</v>
      </c>
      <c r="C7897">
        <v>91529</v>
      </c>
      <c r="D7897">
        <v>2020</v>
      </c>
      <c r="E7897">
        <v>1</v>
      </c>
      <c r="F7897">
        <v>319.37</v>
      </c>
      <c r="G7897">
        <v>38.340000000000003</v>
      </c>
    </row>
    <row r="7898" spans="1:7" ht="15.5" hidden="1" x14ac:dyDescent="0.35">
      <c r="A7898" t="s">
        <v>187</v>
      </c>
      <c r="B7898" t="s">
        <v>353</v>
      </c>
      <c r="C7898">
        <v>91529</v>
      </c>
      <c r="D7898">
        <v>2020</v>
      </c>
      <c r="E7898">
        <v>2</v>
      </c>
      <c r="F7898">
        <v>298.76</v>
      </c>
      <c r="G7898">
        <v>35.869999999999997</v>
      </c>
    </row>
    <row r="7899" spans="1:7" ht="15.5" hidden="1" x14ac:dyDescent="0.35">
      <c r="A7899" t="s">
        <v>187</v>
      </c>
      <c r="B7899" t="s">
        <v>353</v>
      </c>
      <c r="C7899">
        <v>91529</v>
      </c>
      <c r="D7899">
        <v>2020</v>
      </c>
      <c r="E7899">
        <v>3</v>
      </c>
      <c r="F7899">
        <v>268.11</v>
      </c>
      <c r="G7899">
        <v>29</v>
      </c>
    </row>
    <row r="7900" spans="1:7" ht="15.5" hidden="1" x14ac:dyDescent="0.35">
      <c r="A7900" t="s">
        <v>187</v>
      </c>
      <c r="B7900" t="s">
        <v>353</v>
      </c>
      <c r="C7900">
        <v>91529</v>
      </c>
      <c r="D7900">
        <v>2020</v>
      </c>
      <c r="E7900">
        <v>4</v>
      </c>
      <c r="F7900">
        <v>0</v>
      </c>
      <c r="G7900">
        <v>0</v>
      </c>
    </row>
    <row r="7901" spans="1:7" ht="15.5" hidden="1" x14ac:dyDescent="0.35">
      <c r="A7901" t="s">
        <v>187</v>
      </c>
      <c r="B7901" t="s">
        <v>353</v>
      </c>
      <c r="C7901">
        <v>91529</v>
      </c>
      <c r="D7901">
        <v>2020</v>
      </c>
      <c r="E7901">
        <v>5</v>
      </c>
      <c r="F7901">
        <v>0</v>
      </c>
      <c r="G7901">
        <v>0</v>
      </c>
    </row>
    <row r="7902" spans="1:7" ht="15.5" hidden="1" x14ac:dyDescent="0.35">
      <c r="A7902" t="s">
        <v>187</v>
      </c>
      <c r="B7902" t="s">
        <v>353</v>
      </c>
      <c r="C7902">
        <v>91529</v>
      </c>
      <c r="D7902">
        <v>2020</v>
      </c>
      <c r="E7902">
        <v>6</v>
      </c>
      <c r="F7902">
        <v>0</v>
      </c>
      <c r="G7902">
        <v>0</v>
      </c>
    </row>
    <row r="7903" spans="1:7" ht="15.5" hidden="1" x14ac:dyDescent="0.35">
      <c r="A7903" t="s">
        <v>187</v>
      </c>
      <c r="B7903" t="s">
        <v>353</v>
      </c>
      <c r="C7903">
        <v>91529</v>
      </c>
      <c r="D7903">
        <v>2020</v>
      </c>
      <c r="E7903">
        <v>7</v>
      </c>
      <c r="F7903">
        <v>39.299999999999997</v>
      </c>
      <c r="G7903">
        <v>7</v>
      </c>
    </row>
    <row r="7904" spans="1:7" ht="15.5" hidden="1" x14ac:dyDescent="0.35">
      <c r="A7904" t="s">
        <v>187</v>
      </c>
      <c r="B7904" t="s">
        <v>353</v>
      </c>
      <c r="C7904">
        <v>91529</v>
      </c>
      <c r="D7904">
        <v>2020</v>
      </c>
      <c r="E7904">
        <v>8</v>
      </c>
      <c r="F7904">
        <v>133.9</v>
      </c>
      <c r="G7904">
        <v>21</v>
      </c>
    </row>
    <row r="7905" spans="1:7" ht="15.5" hidden="1" x14ac:dyDescent="0.35">
      <c r="A7905" t="s">
        <v>187</v>
      </c>
      <c r="B7905" t="s">
        <v>353</v>
      </c>
      <c r="C7905">
        <v>91529</v>
      </c>
      <c r="D7905">
        <v>2020</v>
      </c>
      <c r="E7905">
        <v>9</v>
      </c>
      <c r="F7905">
        <v>115.77</v>
      </c>
      <c r="G7905">
        <v>15</v>
      </c>
    </row>
    <row r="7906" spans="1:7" ht="15.5" hidden="1" x14ac:dyDescent="0.35">
      <c r="A7906" t="s">
        <v>187</v>
      </c>
      <c r="B7906" t="s">
        <v>353</v>
      </c>
      <c r="C7906">
        <v>91529</v>
      </c>
      <c r="D7906">
        <v>2020</v>
      </c>
      <c r="E7906">
        <v>10</v>
      </c>
      <c r="F7906">
        <v>32.22</v>
      </c>
      <c r="G7906">
        <v>6</v>
      </c>
    </row>
    <row r="7907" spans="1:7" ht="15.5" hidden="1" x14ac:dyDescent="0.35">
      <c r="A7907" t="s">
        <v>187</v>
      </c>
      <c r="B7907" t="s">
        <v>353</v>
      </c>
      <c r="C7907">
        <v>91529</v>
      </c>
      <c r="D7907">
        <v>2020</v>
      </c>
      <c r="E7907">
        <v>11</v>
      </c>
      <c r="F7907">
        <v>0</v>
      </c>
      <c r="G7907">
        <v>0</v>
      </c>
    </row>
    <row r="7908" spans="1:7" ht="15.5" hidden="1" x14ac:dyDescent="0.35">
      <c r="A7908" t="s">
        <v>187</v>
      </c>
      <c r="B7908" t="s">
        <v>353</v>
      </c>
      <c r="C7908">
        <v>91529</v>
      </c>
      <c r="D7908">
        <v>2020</v>
      </c>
      <c r="E7908">
        <v>12</v>
      </c>
      <c r="F7908">
        <v>0</v>
      </c>
      <c r="G7908">
        <v>0</v>
      </c>
    </row>
    <row r="7909" spans="1:7" ht="15.5" hidden="1" x14ac:dyDescent="0.35">
      <c r="A7909" t="s">
        <v>187</v>
      </c>
      <c r="B7909" t="s">
        <v>353</v>
      </c>
      <c r="C7909">
        <v>91529</v>
      </c>
      <c r="D7909">
        <v>2021</v>
      </c>
      <c r="E7909">
        <v>4</v>
      </c>
      <c r="F7909">
        <v>42.96</v>
      </c>
      <c r="G7909">
        <v>13</v>
      </c>
    </row>
    <row r="7910" spans="1:7" ht="15.5" hidden="1" x14ac:dyDescent="0.35">
      <c r="A7910" t="s">
        <v>187</v>
      </c>
      <c r="B7910" t="s">
        <v>353</v>
      </c>
      <c r="C7910">
        <v>91529</v>
      </c>
      <c r="D7910">
        <v>2021</v>
      </c>
      <c r="E7910">
        <v>5</v>
      </c>
      <c r="F7910">
        <v>153.41999999999999</v>
      </c>
      <c r="G7910">
        <v>28.46</v>
      </c>
    </row>
    <row r="7911" spans="1:7" ht="15.5" hidden="1" x14ac:dyDescent="0.35">
      <c r="A7911" t="s">
        <v>187</v>
      </c>
      <c r="B7911" t="s">
        <v>353</v>
      </c>
      <c r="C7911">
        <v>91529</v>
      </c>
      <c r="D7911">
        <v>2021</v>
      </c>
      <c r="E7911">
        <v>6</v>
      </c>
      <c r="F7911">
        <v>148.47999999999999</v>
      </c>
      <c r="G7911">
        <v>27.54</v>
      </c>
    </row>
    <row r="7912" spans="1:7" ht="15.5" hidden="1" x14ac:dyDescent="0.35">
      <c r="A7912" t="s">
        <v>187</v>
      </c>
      <c r="B7912" t="s">
        <v>353</v>
      </c>
      <c r="C7912">
        <v>91529</v>
      </c>
      <c r="D7912">
        <v>2021</v>
      </c>
      <c r="E7912">
        <v>7</v>
      </c>
      <c r="F7912">
        <v>226.79</v>
      </c>
      <c r="G7912">
        <v>33</v>
      </c>
    </row>
    <row r="7913" spans="1:7" ht="15.5" hidden="1" x14ac:dyDescent="0.35">
      <c r="A7913" t="s">
        <v>187</v>
      </c>
      <c r="B7913" t="s">
        <v>353</v>
      </c>
      <c r="C7913">
        <v>91529</v>
      </c>
      <c r="D7913">
        <v>2021</v>
      </c>
      <c r="E7913">
        <v>8</v>
      </c>
      <c r="F7913">
        <v>291.51</v>
      </c>
      <c r="G7913">
        <v>38</v>
      </c>
    </row>
    <row r="7914" spans="1:7" ht="15.5" hidden="1" x14ac:dyDescent="0.35">
      <c r="A7914" t="s">
        <v>187</v>
      </c>
      <c r="B7914" t="s">
        <v>353</v>
      </c>
      <c r="C7914">
        <v>91529</v>
      </c>
      <c r="D7914">
        <v>2021</v>
      </c>
      <c r="E7914">
        <v>9</v>
      </c>
      <c r="F7914">
        <v>256.64999999999998</v>
      </c>
      <c r="G7914">
        <v>31</v>
      </c>
    </row>
    <row r="7915" spans="1:7" ht="15.5" hidden="1" x14ac:dyDescent="0.35">
      <c r="A7915" t="s">
        <v>187</v>
      </c>
      <c r="B7915" t="s">
        <v>353</v>
      </c>
      <c r="C7915">
        <v>91529</v>
      </c>
      <c r="D7915">
        <v>2021</v>
      </c>
      <c r="E7915">
        <v>10</v>
      </c>
      <c r="F7915">
        <v>273.91000000000003</v>
      </c>
      <c r="G7915">
        <v>42</v>
      </c>
    </row>
    <row r="7916" spans="1:7" ht="15.5" hidden="1" x14ac:dyDescent="0.35">
      <c r="A7916" t="s">
        <v>187</v>
      </c>
      <c r="B7916" t="s">
        <v>353</v>
      </c>
      <c r="C7916">
        <v>91529</v>
      </c>
      <c r="D7916">
        <v>2021</v>
      </c>
      <c r="E7916">
        <v>11</v>
      </c>
      <c r="F7916">
        <v>404.83</v>
      </c>
      <c r="G7916">
        <v>37</v>
      </c>
    </row>
    <row r="7917" spans="1:7" ht="15.5" hidden="1" x14ac:dyDescent="0.35">
      <c r="A7917" t="s">
        <v>187</v>
      </c>
      <c r="B7917" t="s">
        <v>353</v>
      </c>
      <c r="C7917">
        <v>91529</v>
      </c>
      <c r="D7917">
        <v>2021</v>
      </c>
      <c r="E7917">
        <v>12</v>
      </c>
      <c r="F7917">
        <v>334.55</v>
      </c>
      <c r="G7917">
        <v>36</v>
      </c>
    </row>
    <row r="7918" spans="1:7" ht="15.5" hidden="1" x14ac:dyDescent="0.35">
      <c r="A7918" t="s">
        <v>187</v>
      </c>
      <c r="B7918" t="s">
        <v>353</v>
      </c>
      <c r="C7918">
        <v>91529</v>
      </c>
      <c r="D7918">
        <v>2022</v>
      </c>
      <c r="E7918">
        <v>1</v>
      </c>
      <c r="F7918">
        <v>381.41</v>
      </c>
      <c r="G7918">
        <v>43</v>
      </c>
    </row>
    <row r="7919" spans="1:7" ht="15.5" hidden="1" x14ac:dyDescent="0.35">
      <c r="A7919" t="s">
        <v>187</v>
      </c>
      <c r="B7919" t="s">
        <v>353</v>
      </c>
      <c r="C7919">
        <v>91529</v>
      </c>
      <c r="D7919">
        <v>2022</v>
      </c>
      <c r="E7919">
        <v>2</v>
      </c>
      <c r="F7919">
        <v>325.89</v>
      </c>
      <c r="G7919">
        <v>38</v>
      </c>
    </row>
    <row r="7920" spans="1:7" ht="15.5" hidden="1" x14ac:dyDescent="0.35">
      <c r="A7920" t="s">
        <v>187</v>
      </c>
      <c r="B7920" t="s">
        <v>353</v>
      </c>
      <c r="C7920">
        <v>91529</v>
      </c>
      <c r="D7920">
        <v>2022</v>
      </c>
      <c r="E7920">
        <v>3</v>
      </c>
      <c r="F7920">
        <v>280.16000000000003</v>
      </c>
      <c r="G7920">
        <v>44</v>
      </c>
    </row>
    <row r="7921" spans="1:7" ht="15.5" hidden="1" x14ac:dyDescent="0.35">
      <c r="A7921" t="s">
        <v>187</v>
      </c>
      <c r="B7921" t="s">
        <v>353</v>
      </c>
      <c r="C7921">
        <v>91529</v>
      </c>
      <c r="D7921">
        <v>2022</v>
      </c>
      <c r="E7921">
        <v>4</v>
      </c>
      <c r="F7921">
        <v>321.27</v>
      </c>
      <c r="G7921">
        <v>29</v>
      </c>
    </row>
    <row r="7922" spans="1:7" ht="15.5" hidden="1" x14ac:dyDescent="0.35">
      <c r="A7922" t="s">
        <v>187</v>
      </c>
      <c r="B7922" t="s">
        <v>353</v>
      </c>
      <c r="C7922">
        <v>91529</v>
      </c>
      <c r="D7922">
        <v>2022</v>
      </c>
      <c r="E7922">
        <v>5</v>
      </c>
      <c r="F7922">
        <v>392.6</v>
      </c>
      <c r="G7922">
        <v>37</v>
      </c>
    </row>
    <row r="7923" spans="1:7" ht="15.5" hidden="1" x14ac:dyDescent="0.35">
      <c r="A7923" t="s">
        <v>187</v>
      </c>
      <c r="B7923" t="s">
        <v>353</v>
      </c>
      <c r="C7923">
        <v>91529</v>
      </c>
      <c r="D7923">
        <v>2022</v>
      </c>
      <c r="E7923">
        <v>6</v>
      </c>
      <c r="F7923">
        <v>332.85</v>
      </c>
      <c r="G7923">
        <v>27</v>
      </c>
    </row>
    <row r="7924" spans="1:7" ht="15.5" hidden="1" x14ac:dyDescent="0.35">
      <c r="A7924" t="s">
        <v>187</v>
      </c>
      <c r="B7924" t="s">
        <v>353</v>
      </c>
      <c r="C7924">
        <v>91529</v>
      </c>
      <c r="D7924">
        <v>2022</v>
      </c>
      <c r="E7924">
        <v>7</v>
      </c>
      <c r="F7924">
        <v>449.54</v>
      </c>
      <c r="G7924">
        <v>33</v>
      </c>
    </row>
    <row r="7925" spans="1:7" ht="15.5" hidden="1" x14ac:dyDescent="0.35">
      <c r="A7925" t="s">
        <v>187</v>
      </c>
      <c r="B7925" t="s">
        <v>353</v>
      </c>
      <c r="C7925">
        <v>91529</v>
      </c>
      <c r="D7925">
        <v>2022</v>
      </c>
      <c r="E7925">
        <v>8</v>
      </c>
      <c r="F7925">
        <v>447.6</v>
      </c>
      <c r="G7925">
        <v>35</v>
      </c>
    </row>
    <row r="7926" spans="1:7" ht="15.5" hidden="1" x14ac:dyDescent="0.35">
      <c r="A7926" t="s">
        <v>187</v>
      </c>
      <c r="B7926" t="s">
        <v>353</v>
      </c>
      <c r="C7926">
        <v>91529</v>
      </c>
      <c r="D7926">
        <v>2022</v>
      </c>
      <c r="E7926">
        <v>9</v>
      </c>
      <c r="F7926">
        <v>414.63</v>
      </c>
      <c r="G7926">
        <v>32</v>
      </c>
    </row>
    <row r="7927" spans="1:7" ht="15.5" hidden="1" x14ac:dyDescent="0.35">
      <c r="A7927" t="s">
        <v>187</v>
      </c>
      <c r="B7927" t="s">
        <v>353</v>
      </c>
      <c r="C7927">
        <v>91529</v>
      </c>
      <c r="D7927">
        <v>2022</v>
      </c>
      <c r="E7927">
        <v>10</v>
      </c>
      <c r="F7927">
        <v>389.57</v>
      </c>
      <c r="G7927">
        <v>30</v>
      </c>
    </row>
    <row r="7928" spans="1:7" ht="15.5" hidden="1" x14ac:dyDescent="0.35">
      <c r="A7928" t="s">
        <v>187</v>
      </c>
      <c r="B7928" t="s">
        <v>353</v>
      </c>
      <c r="C7928">
        <v>91529</v>
      </c>
      <c r="D7928">
        <v>2022</v>
      </c>
      <c r="E7928">
        <v>11</v>
      </c>
      <c r="F7928">
        <v>451.31</v>
      </c>
      <c r="G7928">
        <v>42</v>
      </c>
    </row>
    <row r="7929" spans="1:7" ht="15.5" hidden="1" x14ac:dyDescent="0.35">
      <c r="A7929" t="s">
        <v>187</v>
      </c>
      <c r="B7929" t="s">
        <v>353</v>
      </c>
      <c r="C7929">
        <v>91529</v>
      </c>
      <c r="D7929">
        <v>2022</v>
      </c>
      <c r="E7929">
        <v>12</v>
      </c>
      <c r="F7929">
        <v>404.52</v>
      </c>
      <c r="G7929">
        <v>42</v>
      </c>
    </row>
    <row r="7930" spans="1:7" ht="15.5" hidden="1" x14ac:dyDescent="0.35">
      <c r="A7930" t="s">
        <v>187</v>
      </c>
      <c r="B7930" t="s">
        <v>353</v>
      </c>
      <c r="C7930">
        <v>91529</v>
      </c>
      <c r="D7930">
        <v>2023</v>
      </c>
      <c r="E7930">
        <v>1</v>
      </c>
      <c r="F7930">
        <v>475.08</v>
      </c>
      <c r="G7930">
        <v>40</v>
      </c>
    </row>
    <row r="7931" spans="1:7" ht="15.5" hidden="1" x14ac:dyDescent="0.35">
      <c r="A7931" t="s">
        <v>187</v>
      </c>
      <c r="B7931" t="s">
        <v>353</v>
      </c>
      <c r="C7931">
        <v>91529</v>
      </c>
      <c r="D7931">
        <v>2023</v>
      </c>
      <c r="E7931">
        <v>2</v>
      </c>
      <c r="F7931">
        <v>383.62</v>
      </c>
      <c r="G7931">
        <v>33</v>
      </c>
    </row>
    <row r="7932" spans="1:7" ht="15.5" hidden="1" x14ac:dyDescent="0.35">
      <c r="A7932" t="s">
        <v>187</v>
      </c>
      <c r="B7932" t="s">
        <v>353</v>
      </c>
      <c r="C7932">
        <v>91529</v>
      </c>
      <c r="D7932">
        <v>2023</v>
      </c>
      <c r="E7932">
        <v>3</v>
      </c>
      <c r="F7932">
        <v>393.83</v>
      </c>
      <c r="G7932">
        <v>38</v>
      </c>
    </row>
    <row r="7933" spans="1:7" ht="15.5" hidden="1" x14ac:dyDescent="0.35">
      <c r="A7933" t="s">
        <v>187</v>
      </c>
      <c r="B7933" t="s">
        <v>353</v>
      </c>
      <c r="C7933">
        <v>91529</v>
      </c>
      <c r="D7933">
        <v>2023</v>
      </c>
      <c r="E7933">
        <v>4</v>
      </c>
      <c r="F7933">
        <v>105.65</v>
      </c>
      <c r="G7933">
        <v>10</v>
      </c>
    </row>
    <row r="7934" spans="1:7" ht="15.5" hidden="1" x14ac:dyDescent="0.35">
      <c r="A7934" t="s">
        <v>187</v>
      </c>
      <c r="B7934" t="s">
        <v>353</v>
      </c>
      <c r="C7934">
        <v>91529</v>
      </c>
      <c r="D7934">
        <v>2023</v>
      </c>
      <c r="E7934">
        <v>5</v>
      </c>
      <c r="F7934">
        <v>192.5</v>
      </c>
      <c r="G7934">
        <v>15</v>
      </c>
    </row>
    <row r="7935" spans="1:7" ht="15.5" hidden="1" x14ac:dyDescent="0.35">
      <c r="A7935" t="s">
        <v>187</v>
      </c>
      <c r="B7935" t="s">
        <v>353</v>
      </c>
      <c r="C7935">
        <v>91529</v>
      </c>
      <c r="D7935">
        <v>2023</v>
      </c>
      <c r="E7935">
        <v>6</v>
      </c>
      <c r="F7935">
        <v>434.12</v>
      </c>
      <c r="G7935">
        <v>47</v>
      </c>
    </row>
    <row r="7936" spans="1:7" ht="15.5" hidden="1" x14ac:dyDescent="0.35">
      <c r="A7936" t="s">
        <v>187</v>
      </c>
      <c r="B7936" t="s">
        <v>353</v>
      </c>
      <c r="C7936">
        <v>91529</v>
      </c>
      <c r="D7936">
        <v>2023</v>
      </c>
      <c r="E7936">
        <v>7</v>
      </c>
      <c r="F7936">
        <v>425.33</v>
      </c>
      <c r="G7936">
        <v>34</v>
      </c>
    </row>
    <row r="7937" spans="1:7" ht="15.5" hidden="1" x14ac:dyDescent="0.35">
      <c r="A7937" t="s">
        <v>187</v>
      </c>
      <c r="B7937" t="s">
        <v>353</v>
      </c>
      <c r="C7937">
        <v>91529</v>
      </c>
      <c r="D7937">
        <v>2023</v>
      </c>
      <c r="E7937">
        <v>8</v>
      </c>
      <c r="F7937">
        <v>434.7</v>
      </c>
      <c r="G7937">
        <v>44</v>
      </c>
    </row>
    <row r="7938" spans="1:7" ht="15.5" hidden="1" x14ac:dyDescent="0.35">
      <c r="A7938" t="s">
        <v>187</v>
      </c>
      <c r="B7938" t="s">
        <v>353</v>
      </c>
      <c r="C7938">
        <v>91529</v>
      </c>
      <c r="D7938">
        <v>2023</v>
      </c>
      <c r="E7938">
        <v>9</v>
      </c>
      <c r="F7938">
        <v>400.62</v>
      </c>
      <c r="G7938">
        <v>43</v>
      </c>
    </row>
    <row r="7939" spans="1:7" ht="15.5" hidden="1" x14ac:dyDescent="0.35">
      <c r="A7939" t="s">
        <v>187</v>
      </c>
      <c r="B7939" t="s">
        <v>353</v>
      </c>
      <c r="C7939">
        <v>91529</v>
      </c>
      <c r="D7939">
        <v>2023</v>
      </c>
      <c r="E7939">
        <v>10</v>
      </c>
      <c r="F7939">
        <v>458.78</v>
      </c>
      <c r="G7939">
        <v>43</v>
      </c>
    </row>
    <row r="7940" spans="1:7" ht="15.5" hidden="1" x14ac:dyDescent="0.35">
      <c r="A7940" t="s">
        <v>187</v>
      </c>
      <c r="B7940" t="s">
        <v>353</v>
      </c>
      <c r="C7940">
        <v>91529</v>
      </c>
      <c r="D7940">
        <v>2023</v>
      </c>
      <c r="E7940">
        <v>11</v>
      </c>
      <c r="F7940">
        <v>466.67</v>
      </c>
      <c r="G7940">
        <v>46</v>
      </c>
    </row>
    <row r="7941" spans="1:7" ht="15.5" hidden="1" x14ac:dyDescent="0.35">
      <c r="A7941" t="s">
        <v>187</v>
      </c>
      <c r="B7941" t="s">
        <v>353</v>
      </c>
      <c r="C7941">
        <v>91529</v>
      </c>
      <c r="D7941">
        <v>2023</v>
      </c>
      <c r="E7941">
        <v>12</v>
      </c>
      <c r="F7941">
        <v>414.05</v>
      </c>
      <c r="G7941">
        <v>39</v>
      </c>
    </row>
    <row r="7942" spans="1:7" ht="15.5" hidden="1" x14ac:dyDescent="0.35">
      <c r="A7942" t="s">
        <v>187</v>
      </c>
      <c r="B7942" t="s">
        <v>353</v>
      </c>
      <c r="C7942">
        <v>91529</v>
      </c>
      <c r="D7942">
        <v>2024</v>
      </c>
      <c r="E7942">
        <v>1</v>
      </c>
      <c r="F7942">
        <v>362.43</v>
      </c>
      <c r="G7942">
        <v>40</v>
      </c>
    </row>
    <row r="7943" spans="1:7" ht="15.5" hidden="1" x14ac:dyDescent="0.35">
      <c r="A7943" t="s">
        <v>187</v>
      </c>
      <c r="B7943" t="s">
        <v>353</v>
      </c>
      <c r="C7943">
        <v>91529</v>
      </c>
      <c r="D7943">
        <v>2024</v>
      </c>
      <c r="E7943">
        <v>2</v>
      </c>
      <c r="F7943">
        <v>472.94</v>
      </c>
      <c r="G7943">
        <v>48</v>
      </c>
    </row>
    <row r="7944" spans="1:7" ht="15.5" hidden="1" x14ac:dyDescent="0.35">
      <c r="A7944" t="s">
        <v>187</v>
      </c>
      <c r="B7944" t="s">
        <v>353</v>
      </c>
      <c r="C7944">
        <v>91529</v>
      </c>
      <c r="D7944">
        <v>2024</v>
      </c>
      <c r="E7944">
        <v>3</v>
      </c>
      <c r="F7944">
        <v>150.69</v>
      </c>
      <c r="G7944">
        <v>14.9</v>
      </c>
    </row>
    <row r="7945" spans="1:7" ht="15.5" hidden="1" x14ac:dyDescent="0.35">
      <c r="A7945" t="s">
        <v>187</v>
      </c>
      <c r="B7945" t="s">
        <v>353</v>
      </c>
      <c r="C7945">
        <v>91529</v>
      </c>
      <c r="D7945">
        <v>2024</v>
      </c>
      <c r="E7945">
        <v>4</v>
      </c>
      <c r="F7945">
        <v>0</v>
      </c>
      <c r="G7945">
        <v>0</v>
      </c>
    </row>
    <row r="7946" spans="1:7" ht="15.5" hidden="1" x14ac:dyDescent="0.35">
      <c r="A7946" t="s">
        <v>187</v>
      </c>
      <c r="B7946" t="s">
        <v>353</v>
      </c>
      <c r="C7946">
        <v>91529</v>
      </c>
      <c r="D7946">
        <v>2024</v>
      </c>
      <c r="E7946">
        <v>5</v>
      </c>
      <c r="F7946">
        <v>0</v>
      </c>
      <c r="G7946">
        <v>0</v>
      </c>
    </row>
    <row r="7947" spans="1:7" ht="15.5" hidden="1" x14ac:dyDescent="0.35">
      <c r="A7947" t="s">
        <v>187</v>
      </c>
      <c r="B7947" t="s">
        <v>353</v>
      </c>
      <c r="C7947">
        <v>91529</v>
      </c>
      <c r="D7947">
        <v>2024</v>
      </c>
      <c r="E7947">
        <v>6</v>
      </c>
      <c r="F7947">
        <v>0</v>
      </c>
      <c r="G7947">
        <v>0</v>
      </c>
    </row>
    <row r="7948" spans="1:7" ht="15.5" hidden="1" x14ac:dyDescent="0.35">
      <c r="A7948" t="s">
        <v>187</v>
      </c>
      <c r="B7948" t="s">
        <v>353</v>
      </c>
      <c r="C7948">
        <v>91529</v>
      </c>
      <c r="D7948">
        <v>2024</v>
      </c>
      <c r="E7948">
        <v>7</v>
      </c>
      <c r="F7948">
        <v>0</v>
      </c>
      <c r="G7948">
        <v>0</v>
      </c>
    </row>
    <row r="7949" spans="1:7" ht="15.5" hidden="1" x14ac:dyDescent="0.35">
      <c r="A7949" t="s">
        <v>187</v>
      </c>
      <c r="B7949" t="s">
        <v>353</v>
      </c>
      <c r="C7949">
        <v>91529</v>
      </c>
      <c r="D7949">
        <v>2024</v>
      </c>
      <c r="E7949">
        <v>8</v>
      </c>
      <c r="F7949">
        <v>0</v>
      </c>
      <c r="G7949">
        <v>0</v>
      </c>
    </row>
    <row r="7950" spans="1:7" ht="15.5" hidden="1" x14ac:dyDescent="0.35">
      <c r="A7950" t="s">
        <v>187</v>
      </c>
      <c r="B7950" t="s">
        <v>353</v>
      </c>
      <c r="C7950">
        <v>91529</v>
      </c>
      <c r="D7950">
        <v>2024</v>
      </c>
      <c r="E7950">
        <v>9</v>
      </c>
      <c r="F7950">
        <v>0</v>
      </c>
      <c r="G7950">
        <v>0</v>
      </c>
    </row>
    <row r="7951" spans="1:7" ht="15.5" hidden="1" x14ac:dyDescent="0.35">
      <c r="A7951" t="s">
        <v>187</v>
      </c>
      <c r="B7951" t="s">
        <v>353</v>
      </c>
      <c r="C7951">
        <v>91529</v>
      </c>
      <c r="D7951">
        <v>2024</v>
      </c>
      <c r="E7951">
        <v>10</v>
      </c>
      <c r="F7951">
        <v>0</v>
      </c>
      <c r="G7951">
        <v>0</v>
      </c>
    </row>
    <row r="7952" spans="1:7" ht="15.5" hidden="1" x14ac:dyDescent="0.35">
      <c r="A7952" t="s">
        <v>187</v>
      </c>
      <c r="B7952" t="s">
        <v>353</v>
      </c>
      <c r="C7952">
        <v>91529</v>
      </c>
      <c r="D7952">
        <v>2024</v>
      </c>
      <c r="E7952">
        <v>11</v>
      </c>
      <c r="F7952">
        <v>0</v>
      </c>
      <c r="G7952">
        <v>0</v>
      </c>
    </row>
    <row r="7953" spans="1:7" ht="15.5" hidden="1" x14ac:dyDescent="0.35">
      <c r="A7953" t="s">
        <v>187</v>
      </c>
      <c r="B7953" t="s">
        <v>353</v>
      </c>
      <c r="C7953">
        <v>91529</v>
      </c>
      <c r="D7953">
        <v>2024</v>
      </c>
      <c r="E7953">
        <v>12</v>
      </c>
      <c r="F7953">
        <v>0</v>
      </c>
      <c r="G7953">
        <v>0</v>
      </c>
    </row>
    <row r="7954" spans="1:7" ht="15.5" x14ac:dyDescent="0.35">
      <c r="A7954" t="s">
        <v>187</v>
      </c>
      <c r="B7954" t="s">
        <v>353</v>
      </c>
      <c r="C7954">
        <v>91529</v>
      </c>
      <c r="D7954">
        <v>2025</v>
      </c>
      <c r="E7954">
        <v>1</v>
      </c>
      <c r="F7954">
        <v>0</v>
      </c>
      <c r="G7954">
        <v>0</v>
      </c>
    </row>
    <row r="7955" spans="1:7" ht="15.5" x14ac:dyDescent="0.35">
      <c r="A7955" t="s">
        <v>187</v>
      </c>
      <c r="B7955" t="s">
        <v>353</v>
      </c>
      <c r="C7955">
        <v>91529</v>
      </c>
      <c r="D7955">
        <v>2025</v>
      </c>
      <c r="E7955">
        <v>2</v>
      </c>
      <c r="F7955">
        <v>0</v>
      </c>
      <c r="G7955">
        <v>0</v>
      </c>
    </row>
    <row r="7956" spans="1:7" ht="15.5" x14ac:dyDescent="0.35">
      <c r="A7956" t="s">
        <v>187</v>
      </c>
      <c r="B7956" t="s">
        <v>353</v>
      </c>
      <c r="C7956">
        <v>91529</v>
      </c>
      <c r="D7956">
        <v>2025</v>
      </c>
      <c r="E7956">
        <v>3</v>
      </c>
      <c r="F7956">
        <v>0</v>
      </c>
      <c r="G7956">
        <v>0</v>
      </c>
    </row>
    <row r="7957" spans="1:7" ht="15.5" x14ac:dyDescent="0.35">
      <c r="A7957" t="s">
        <v>187</v>
      </c>
      <c r="B7957" t="s">
        <v>353</v>
      </c>
      <c r="C7957">
        <v>91529</v>
      </c>
      <c r="D7957">
        <v>2025</v>
      </c>
      <c r="E7957">
        <v>4</v>
      </c>
      <c r="F7957">
        <v>0</v>
      </c>
      <c r="G7957">
        <v>0</v>
      </c>
    </row>
    <row r="7958" spans="1:7" ht="15.5" x14ac:dyDescent="0.35">
      <c r="A7958" t="s">
        <v>187</v>
      </c>
      <c r="B7958" t="s">
        <v>353</v>
      </c>
      <c r="C7958">
        <v>91529</v>
      </c>
      <c r="D7958">
        <v>2025</v>
      </c>
      <c r="E7958">
        <v>5</v>
      </c>
      <c r="F7958">
        <v>320.01</v>
      </c>
      <c r="G7958">
        <v>30.42</v>
      </c>
    </row>
    <row r="7959" spans="1:7" ht="15.5" x14ac:dyDescent="0.35">
      <c r="A7959" t="s">
        <v>187</v>
      </c>
      <c r="B7959" t="s">
        <v>353</v>
      </c>
      <c r="C7959">
        <v>91529</v>
      </c>
      <c r="D7959">
        <v>2025</v>
      </c>
      <c r="E7959">
        <v>6</v>
      </c>
      <c r="F7959">
        <v>265.69</v>
      </c>
      <c r="G7959">
        <v>26</v>
      </c>
    </row>
    <row r="7960" spans="1:7" ht="15.5" x14ac:dyDescent="0.35">
      <c r="A7960" t="s">
        <v>187</v>
      </c>
      <c r="B7960" t="s">
        <v>353</v>
      </c>
      <c r="C7960">
        <v>91529</v>
      </c>
      <c r="D7960">
        <v>2025</v>
      </c>
      <c r="E7960">
        <v>7</v>
      </c>
      <c r="F7960">
        <v>0</v>
      </c>
      <c r="G7960">
        <v>0</v>
      </c>
    </row>
    <row r="7961" spans="1:7" ht="15.5" x14ac:dyDescent="0.35">
      <c r="A7961" t="s">
        <v>187</v>
      </c>
      <c r="B7961" t="s">
        <v>353</v>
      </c>
      <c r="C7961">
        <v>91529</v>
      </c>
      <c r="D7961">
        <v>2025</v>
      </c>
      <c r="E7961">
        <v>8</v>
      </c>
      <c r="F7961">
        <v>0</v>
      </c>
      <c r="G7961">
        <v>0</v>
      </c>
    </row>
    <row r="7962" spans="1:7" ht="15.5" x14ac:dyDescent="0.35">
      <c r="A7962" t="s">
        <v>187</v>
      </c>
      <c r="B7962" t="s">
        <v>353</v>
      </c>
      <c r="C7962">
        <v>91529</v>
      </c>
      <c r="D7962">
        <v>2025</v>
      </c>
      <c r="E7962">
        <v>9</v>
      </c>
      <c r="F7962">
        <v>38.57</v>
      </c>
      <c r="G7962">
        <v>3</v>
      </c>
    </row>
    <row r="7963" spans="1:7" ht="15.5" x14ac:dyDescent="0.35">
      <c r="A7963" t="s">
        <v>187</v>
      </c>
      <c r="B7963" t="s">
        <v>353</v>
      </c>
      <c r="C7963">
        <v>91529</v>
      </c>
      <c r="D7963">
        <v>2025</v>
      </c>
      <c r="E7963">
        <v>10</v>
      </c>
      <c r="F7963">
        <v>403.2</v>
      </c>
      <c r="G7963">
        <v>40</v>
      </c>
    </row>
    <row r="7964" spans="1:7" ht="15.5" x14ac:dyDescent="0.35">
      <c r="A7964" t="s">
        <v>187</v>
      </c>
      <c r="B7964" t="s">
        <v>353</v>
      </c>
      <c r="C7964">
        <v>91529</v>
      </c>
      <c r="D7964">
        <v>2025</v>
      </c>
      <c r="E7964">
        <v>11</v>
      </c>
      <c r="F7964">
        <v>454.03</v>
      </c>
      <c r="G7964">
        <v>48</v>
      </c>
    </row>
    <row r="7965" spans="1:7" ht="15.5" hidden="1" x14ac:dyDescent="0.35">
      <c r="A7965" t="s">
        <v>187</v>
      </c>
      <c r="B7965" t="s">
        <v>353</v>
      </c>
      <c r="C7965">
        <v>91530</v>
      </c>
      <c r="D7965">
        <v>2018</v>
      </c>
      <c r="E7965">
        <v>9</v>
      </c>
      <c r="F7965">
        <v>206.8</v>
      </c>
      <c r="G7965">
        <v>25.85</v>
      </c>
    </row>
    <row r="7966" spans="1:7" ht="15.5" hidden="1" x14ac:dyDescent="0.35">
      <c r="A7966" t="s">
        <v>187</v>
      </c>
      <c r="B7966" t="s">
        <v>353</v>
      </c>
      <c r="C7966">
        <v>91530</v>
      </c>
      <c r="D7966">
        <v>2018</v>
      </c>
      <c r="E7966">
        <v>10</v>
      </c>
      <c r="F7966">
        <v>377.12</v>
      </c>
      <c r="G7966">
        <v>47.15</v>
      </c>
    </row>
    <row r="7967" spans="1:7" ht="15.5" hidden="1" x14ac:dyDescent="0.35">
      <c r="A7967" t="s">
        <v>187</v>
      </c>
      <c r="B7967" t="s">
        <v>353</v>
      </c>
      <c r="C7967">
        <v>91530</v>
      </c>
      <c r="D7967">
        <v>2018</v>
      </c>
      <c r="E7967">
        <v>11</v>
      </c>
      <c r="F7967">
        <v>415.93</v>
      </c>
      <c r="G7967">
        <v>49</v>
      </c>
    </row>
    <row r="7968" spans="1:7" ht="15.5" hidden="1" x14ac:dyDescent="0.35">
      <c r="A7968" t="s">
        <v>187</v>
      </c>
      <c r="B7968" t="s">
        <v>353</v>
      </c>
      <c r="C7968">
        <v>91530</v>
      </c>
      <c r="D7968">
        <v>2018</v>
      </c>
      <c r="E7968">
        <v>12</v>
      </c>
      <c r="F7968">
        <v>373.73</v>
      </c>
      <c r="G7968">
        <v>46</v>
      </c>
    </row>
    <row r="7969" spans="1:7" ht="15.5" hidden="1" x14ac:dyDescent="0.35">
      <c r="A7969" t="s">
        <v>187</v>
      </c>
      <c r="B7969" t="s">
        <v>353</v>
      </c>
      <c r="C7969">
        <v>91530</v>
      </c>
      <c r="D7969">
        <v>2019</v>
      </c>
      <c r="E7969">
        <v>1</v>
      </c>
      <c r="F7969">
        <v>416.2</v>
      </c>
      <c r="G7969">
        <v>55</v>
      </c>
    </row>
    <row r="7970" spans="1:7" ht="15.5" hidden="1" x14ac:dyDescent="0.35">
      <c r="A7970" t="s">
        <v>187</v>
      </c>
      <c r="B7970" t="s">
        <v>353</v>
      </c>
      <c r="C7970">
        <v>91530</v>
      </c>
      <c r="D7970">
        <v>2019</v>
      </c>
      <c r="E7970">
        <v>2</v>
      </c>
      <c r="F7970">
        <v>385.52</v>
      </c>
      <c r="G7970">
        <v>48</v>
      </c>
    </row>
    <row r="7971" spans="1:7" ht="15.5" hidden="1" x14ac:dyDescent="0.35">
      <c r="A7971" t="s">
        <v>187</v>
      </c>
      <c r="B7971" t="s">
        <v>353</v>
      </c>
      <c r="C7971">
        <v>91530</v>
      </c>
      <c r="D7971">
        <v>2019</v>
      </c>
      <c r="E7971">
        <v>3</v>
      </c>
      <c r="F7971">
        <v>411.18</v>
      </c>
      <c r="G7971">
        <v>46</v>
      </c>
    </row>
    <row r="7972" spans="1:7" ht="15.5" hidden="1" x14ac:dyDescent="0.35">
      <c r="A7972" t="s">
        <v>187</v>
      </c>
      <c r="B7972" t="s">
        <v>353</v>
      </c>
      <c r="C7972">
        <v>91530</v>
      </c>
      <c r="D7972">
        <v>2019</v>
      </c>
      <c r="E7972">
        <v>4</v>
      </c>
      <c r="F7972">
        <v>406.7</v>
      </c>
      <c r="G7972">
        <v>53</v>
      </c>
    </row>
    <row r="7973" spans="1:7" ht="15.5" hidden="1" x14ac:dyDescent="0.35">
      <c r="A7973" t="s">
        <v>187</v>
      </c>
      <c r="B7973" t="s">
        <v>353</v>
      </c>
      <c r="C7973">
        <v>91530</v>
      </c>
      <c r="D7973">
        <v>2019</v>
      </c>
      <c r="E7973">
        <v>5</v>
      </c>
      <c r="F7973">
        <v>337.77</v>
      </c>
      <c r="G7973">
        <v>35</v>
      </c>
    </row>
    <row r="7974" spans="1:7" ht="15.5" hidden="1" x14ac:dyDescent="0.35">
      <c r="A7974" t="s">
        <v>187</v>
      </c>
      <c r="B7974" t="s">
        <v>353</v>
      </c>
      <c r="C7974">
        <v>91530</v>
      </c>
      <c r="D7974">
        <v>2019</v>
      </c>
      <c r="E7974">
        <v>6</v>
      </c>
      <c r="F7974">
        <v>421.56</v>
      </c>
      <c r="G7974">
        <v>41</v>
      </c>
    </row>
    <row r="7975" spans="1:7" ht="15.5" hidden="1" x14ac:dyDescent="0.35">
      <c r="A7975" t="s">
        <v>187</v>
      </c>
      <c r="B7975" t="s">
        <v>353</v>
      </c>
      <c r="C7975">
        <v>91530</v>
      </c>
      <c r="D7975">
        <v>2019</v>
      </c>
      <c r="E7975">
        <v>7</v>
      </c>
      <c r="F7975">
        <v>457.12</v>
      </c>
      <c r="G7975">
        <v>51</v>
      </c>
    </row>
    <row r="7976" spans="1:7" ht="15.5" hidden="1" x14ac:dyDescent="0.35">
      <c r="A7976" t="s">
        <v>187</v>
      </c>
      <c r="B7976" t="s">
        <v>353</v>
      </c>
      <c r="C7976">
        <v>91530</v>
      </c>
      <c r="D7976">
        <v>2019</v>
      </c>
      <c r="E7976">
        <v>8</v>
      </c>
      <c r="F7976">
        <v>453.67</v>
      </c>
      <c r="G7976">
        <v>47</v>
      </c>
    </row>
    <row r="7977" spans="1:7" ht="15.5" hidden="1" x14ac:dyDescent="0.35">
      <c r="A7977" t="s">
        <v>187</v>
      </c>
      <c r="B7977" t="s">
        <v>353</v>
      </c>
      <c r="C7977">
        <v>91530</v>
      </c>
      <c r="D7977">
        <v>2019</v>
      </c>
      <c r="E7977">
        <v>9</v>
      </c>
      <c r="F7977">
        <v>451.53</v>
      </c>
      <c r="G7977">
        <v>42</v>
      </c>
    </row>
    <row r="7978" spans="1:7" ht="15.5" hidden="1" x14ac:dyDescent="0.35">
      <c r="A7978" t="s">
        <v>187</v>
      </c>
      <c r="B7978" t="s">
        <v>353</v>
      </c>
      <c r="C7978">
        <v>91530</v>
      </c>
      <c r="D7978">
        <v>2019</v>
      </c>
      <c r="E7978">
        <v>10</v>
      </c>
      <c r="F7978">
        <v>443.78</v>
      </c>
      <c r="G7978">
        <v>42</v>
      </c>
    </row>
    <row r="7979" spans="1:7" ht="15.5" hidden="1" x14ac:dyDescent="0.35">
      <c r="A7979" t="s">
        <v>187</v>
      </c>
      <c r="B7979" t="s">
        <v>353</v>
      </c>
      <c r="C7979">
        <v>91530</v>
      </c>
      <c r="D7979">
        <v>2019</v>
      </c>
      <c r="E7979">
        <v>11</v>
      </c>
      <c r="F7979">
        <v>397.3</v>
      </c>
      <c r="G7979">
        <v>44</v>
      </c>
    </row>
    <row r="7980" spans="1:7" ht="15.5" hidden="1" x14ac:dyDescent="0.35">
      <c r="A7980" t="s">
        <v>187</v>
      </c>
      <c r="B7980" t="s">
        <v>353</v>
      </c>
      <c r="C7980">
        <v>91530</v>
      </c>
      <c r="D7980">
        <v>2019</v>
      </c>
      <c r="E7980">
        <v>12</v>
      </c>
      <c r="F7980">
        <v>446.33</v>
      </c>
      <c r="G7980">
        <v>45</v>
      </c>
    </row>
    <row r="7981" spans="1:7" ht="15.5" hidden="1" x14ac:dyDescent="0.35">
      <c r="A7981" t="s">
        <v>187</v>
      </c>
      <c r="B7981" t="s">
        <v>353</v>
      </c>
      <c r="C7981">
        <v>91530</v>
      </c>
      <c r="D7981">
        <v>2020</v>
      </c>
      <c r="E7981">
        <v>1</v>
      </c>
      <c r="F7981">
        <v>410.89</v>
      </c>
      <c r="G7981">
        <v>40.82</v>
      </c>
    </row>
    <row r="7982" spans="1:7" ht="15.5" hidden="1" x14ac:dyDescent="0.35">
      <c r="A7982" t="s">
        <v>187</v>
      </c>
      <c r="B7982" t="s">
        <v>353</v>
      </c>
      <c r="C7982">
        <v>91530</v>
      </c>
      <c r="D7982">
        <v>2020</v>
      </c>
      <c r="E7982">
        <v>2</v>
      </c>
      <c r="F7982">
        <v>384.38</v>
      </c>
      <c r="G7982">
        <v>38.18</v>
      </c>
    </row>
    <row r="7983" spans="1:7" ht="15.5" hidden="1" x14ac:dyDescent="0.35">
      <c r="A7983" t="s">
        <v>187</v>
      </c>
      <c r="B7983" t="s">
        <v>353</v>
      </c>
      <c r="C7983">
        <v>91530</v>
      </c>
      <c r="D7983">
        <v>2020</v>
      </c>
      <c r="E7983">
        <v>3</v>
      </c>
      <c r="F7983">
        <v>299.52</v>
      </c>
      <c r="G7983">
        <v>33</v>
      </c>
    </row>
    <row r="7984" spans="1:7" ht="15.5" hidden="1" x14ac:dyDescent="0.35">
      <c r="A7984" t="s">
        <v>187</v>
      </c>
      <c r="B7984" t="s">
        <v>353</v>
      </c>
      <c r="C7984">
        <v>91530</v>
      </c>
      <c r="D7984">
        <v>2020</v>
      </c>
      <c r="E7984">
        <v>4</v>
      </c>
      <c r="F7984">
        <v>0</v>
      </c>
      <c r="G7984">
        <v>0</v>
      </c>
    </row>
    <row r="7985" spans="1:7" ht="15.5" hidden="1" x14ac:dyDescent="0.35">
      <c r="A7985" t="s">
        <v>187</v>
      </c>
      <c r="B7985" t="s">
        <v>353</v>
      </c>
      <c r="C7985">
        <v>91530</v>
      </c>
      <c r="D7985">
        <v>2020</v>
      </c>
      <c r="E7985">
        <v>5</v>
      </c>
      <c r="F7985">
        <v>0</v>
      </c>
      <c r="G7985">
        <v>0</v>
      </c>
    </row>
    <row r="7986" spans="1:7" ht="15.5" hidden="1" x14ac:dyDescent="0.35">
      <c r="A7986" t="s">
        <v>187</v>
      </c>
      <c r="B7986" t="s">
        <v>353</v>
      </c>
      <c r="C7986">
        <v>91530</v>
      </c>
      <c r="D7986">
        <v>2020</v>
      </c>
      <c r="E7986">
        <v>6</v>
      </c>
      <c r="F7986">
        <v>0</v>
      </c>
      <c r="G7986">
        <v>0</v>
      </c>
    </row>
    <row r="7987" spans="1:7" ht="15.5" hidden="1" x14ac:dyDescent="0.35">
      <c r="A7987" t="s">
        <v>187</v>
      </c>
      <c r="B7987" t="s">
        <v>353</v>
      </c>
      <c r="C7987">
        <v>91530</v>
      </c>
      <c r="D7987">
        <v>2020</v>
      </c>
      <c r="E7987">
        <v>7</v>
      </c>
      <c r="F7987">
        <v>25.81</v>
      </c>
      <c r="G7987">
        <v>5</v>
      </c>
    </row>
    <row r="7988" spans="1:7" ht="15.5" hidden="1" x14ac:dyDescent="0.35">
      <c r="A7988" t="s">
        <v>187</v>
      </c>
      <c r="B7988" t="s">
        <v>353</v>
      </c>
      <c r="C7988">
        <v>91530</v>
      </c>
      <c r="D7988">
        <v>2020</v>
      </c>
      <c r="E7988">
        <v>8</v>
      </c>
      <c r="F7988">
        <v>148.62</v>
      </c>
      <c r="G7988">
        <v>24</v>
      </c>
    </row>
    <row r="7989" spans="1:7" ht="15.5" hidden="1" x14ac:dyDescent="0.35">
      <c r="A7989" t="s">
        <v>187</v>
      </c>
      <c r="B7989" t="s">
        <v>353</v>
      </c>
      <c r="C7989">
        <v>91530</v>
      </c>
      <c r="D7989">
        <v>2020</v>
      </c>
      <c r="E7989">
        <v>9</v>
      </c>
      <c r="F7989">
        <v>115.48</v>
      </c>
      <c r="G7989">
        <v>20</v>
      </c>
    </row>
    <row r="7990" spans="1:7" ht="15.5" hidden="1" x14ac:dyDescent="0.35">
      <c r="A7990" t="s">
        <v>187</v>
      </c>
      <c r="B7990" t="s">
        <v>353</v>
      </c>
      <c r="C7990">
        <v>91530</v>
      </c>
      <c r="D7990">
        <v>2020</v>
      </c>
      <c r="E7990">
        <v>10</v>
      </c>
      <c r="F7990">
        <v>130.91999999999999</v>
      </c>
      <c r="G7990">
        <v>24</v>
      </c>
    </row>
    <row r="7991" spans="1:7" ht="15.5" hidden="1" x14ac:dyDescent="0.35">
      <c r="A7991" t="s">
        <v>187</v>
      </c>
      <c r="B7991" t="s">
        <v>353</v>
      </c>
      <c r="C7991">
        <v>91530</v>
      </c>
      <c r="D7991">
        <v>2020</v>
      </c>
      <c r="E7991">
        <v>11</v>
      </c>
      <c r="F7991">
        <v>168.5</v>
      </c>
      <c r="G7991">
        <v>30</v>
      </c>
    </row>
    <row r="7992" spans="1:7" ht="15.5" hidden="1" x14ac:dyDescent="0.35">
      <c r="A7992" t="s">
        <v>187</v>
      </c>
      <c r="B7992" t="s">
        <v>353</v>
      </c>
      <c r="C7992">
        <v>91530</v>
      </c>
      <c r="D7992">
        <v>2020</v>
      </c>
      <c r="E7992">
        <v>12</v>
      </c>
      <c r="F7992">
        <v>251.02</v>
      </c>
      <c r="G7992">
        <v>46</v>
      </c>
    </row>
    <row r="7993" spans="1:7" ht="15.5" hidden="1" x14ac:dyDescent="0.35">
      <c r="A7993" t="s">
        <v>187</v>
      </c>
      <c r="B7993" t="s">
        <v>353</v>
      </c>
      <c r="C7993">
        <v>91530</v>
      </c>
      <c r="D7993">
        <v>2021</v>
      </c>
      <c r="E7993">
        <v>1</v>
      </c>
      <c r="F7993">
        <v>100.78</v>
      </c>
      <c r="G7993">
        <v>19</v>
      </c>
    </row>
    <row r="7994" spans="1:7" ht="15.5" hidden="1" x14ac:dyDescent="0.35">
      <c r="A7994" t="s">
        <v>187</v>
      </c>
      <c r="B7994" t="s">
        <v>353</v>
      </c>
      <c r="C7994">
        <v>91530</v>
      </c>
      <c r="D7994">
        <v>2021</v>
      </c>
      <c r="E7994">
        <v>10</v>
      </c>
      <c r="F7994">
        <v>265.49</v>
      </c>
      <c r="G7994">
        <v>48</v>
      </c>
    </row>
    <row r="7995" spans="1:7" ht="15.5" hidden="1" x14ac:dyDescent="0.35">
      <c r="A7995" t="s">
        <v>187</v>
      </c>
      <c r="B7995" t="s">
        <v>353</v>
      </c>
      <c r="C7995">
        <v>91530</v>
      </c>
      <c r="D7995">
        <v>2021</v>
      </c>
      <c r="E7995">
        <v>11</v>
      </c>
      <c r="F7995">
        <v>392.15</v>
      </c>
      <c r="G7995">
        <v>50</v>
      </c>
    </row>
    <row r="7996" spans="1:7" ht="15.5" hidden="1" x14ac:dyDescent="0.35">
      <c r="A7996" t="s">
        <v>187</v>
      </c>
      <c r="B7996" t="s">
        <v>353</v>
      </c>
      <c r="C7996">
        <v>91530</v>
      </c>
      <c r="D7996">
        <v>2021</v>
      </c>
      <c r="E7996">
        <v>12</v>
      </c>
      <c r="F7996">
        <v>393.78</v>
      </c>
      <c r="G7996">
        <v>61</v>
      </c>
    </row>
    <row r="7997" spans="1:7" ht="15.5" hidden="1" x14ac:dyDescent="0.35">
      <c r="A7997" t="s">
        <v>187</v>
      </c>
      <c r="B7997" t="s">
        <v>353</v>
      </c>
      <c r="C7997">
        <v>91530</v>
      </c>
      <c r="D7997">
        <v>2022</v>
      </c>
      <c r="E7997">
        <v>1</v>
      </c>
      <c r="F7997">
        <v>356.5</v>
      </c>
      <c r="G7997">
        <v>46</v>
      </c>
    </row>
    <row r="7998" spans="1:7" ht="15.5" hidden="1" x14ac:dyDescent="0.35">
      <c r="A7998" t="s">
        <v>187</v>
      </c>
      <c r="B7998" t="s">
        <v>353</v>
      </c>
      <c r="C7998">
        <v>91530</v>
      </c>
      <c r="D7998">
        <v>2022</v>
      </c>
      <c r="E7998">
        <v>2</v>
      </c>
      <c r="F7998">
        <v>331.25</v>
      </c>
      <c r="G7998">
        <v>70</v>
      </c>
    </row>
    <row r="7999" spans="1:7" ht="15.5" hidden="1" x14ac:dyDescent="0.35">
      <c r="A7999" t="s">
        <v>187</v>
      </c>
      <c r="B7999" t="s">
        <v>353</v>
      </c>
      <c r="C7999">
        <v>91530</v>
      </c>
      <c r="D7999">
        <v>2022</v>
      </c>
      <c r="E7999">
        <v>3</v>
      </c>
      <c r="F7999">
        <v>318.45999999999998</v>
      </c>
      <c r="G7999">
        <v>39</v>
      </c>
    </row>
    <row r="8000" spans="1:7" ht="15.5" hidden="1" x14ac:dyDescent="0.35">
      <c r="A8000" t="s">
        <v>187</v>
      </c>
      <c r="B8000" t="s">
        <v>353</v>
      </c>
      <c r="C8000">
        <v>91530</v>
      </c>
      <c r="D8000">
        <v>2022</v>
      </c>
      <c r="E8000">
        <v>4</v>
      </c>
      <c r="F8000">
        <v>353.64</v>
      </c>
      <c r="G8000">
        <v>50</v>
      </c>
    </row>
    <row r="8001" spans="1:7" ht="15.5" hidden="1" x14ac:dyDescent="0.35">
      <c r="A8001" t="s">
        <v>187</v>
      </c>
      <c r="B8001" t="s">
        <v>353</v>
      </c>
      <c r="C8001">
        <v>91530</v>
      </c>
      <c r="D8001">
        <v>2022</v>
      </c>
      <c r="E8001">
        <v>5</v>
      </c>
      <c r="F8001">
        <v>272.51</v>
      </c>
      <c r="G8001">
        <v>33</v>
      </c>
    </row>
    <row r="8002" spans="1:7" ht="15.5" hidden="1" x14ac:dyDescent="0.35">
      <c r="A8002" t="s">
        <v>187</v>
      </c>
      <c r="B8002" t="s">
        <v>353</v>
      </c>
      <c r="C8002">
        <v>91530</v>
      </c>
      <c r="D8002">
        <v>2022</v>
      </c>
      <c r="E8002">
        <v>6</v>
      </c>
      <c r="F8002">
        <v>228.12</v>
      </c>
      <c r="G8002">
        <v>19.13</v>
      </c>
    </row>
    <row r="8003" spans="1:7" ht="15.5" hidden="1" x14ac:dyDescent="0.35">
      <c r="A8003" t="s">
        <v>187</v>
      </c>
      <c r="B8003" t="s">
        <v>353</v>
      </c>
      <c r="C8003">
        <v>91530</v>
      </c>
      <c r="D8003">
        <v>2023</v>
      </c>
      <c r="E8003">
        <v>1</v>
      </c>
      <c r="F8003">
        <v>0</v>
      </c>
      <c r="G8003">
        <v>0</v>
      </c>
    </row>
    <row r="8004" spans="1:7" ht="15.5" hidden="1" x14ac:dyDescent="0.35">
      <c r="A8004" t="s">
        <v>187</v>
      </c>
      <c r="B8004" t="s">
        <v>353</v>
      </c>
      <c r="C8004">
        <v>91530</v>
      </c>
      <c r="D8004">
        <v>2023</v>
      </c>
      <c r="E8004">
        <v>2</v>
      </c>
      <c r="F8004">
        <v>0</v>
      </c>
      <c r="G8004">
        <v>0</v>
      </c>
    </row>
    <row r="8005" spans="1:7" ht="15.5" hidden="1" x14ac:dyDescent="0.35">
      <c r="A8005" t="s">
        <v>187</v>
      </c>
      <c r="B8005" t="s">
        <v>353</v>
      </c>
      <c r="C8005">
        <v>91530</v>
      </c>
      <c r="D8005">
        <v>2023</v>
      </c>
      <c r="E8005">
        <v>3</v>
      </c>
      <c r="F8005">
        <v>0</v>
      </c>
      <c r="G8005">
        <v>0</v>
      </c>
    </row>
    <row r="8006" spans="1:7" ht="15.5" hidden="1" x14ac:dyDescent="0.35">
      <c r="A8006" t="s">
        <v>187</v>
      </c>
      <c r="B8006" t="s">
        <v>353</v>
      </c>
      <c r="C8006">
        <v>91530</v>
      </c>
      <c r="D8006">
        <v>2023</v>
      </c>
      <c r="E8006">
        <v>4</v>
      </c>
      <c r="F8006">
        <v>0</v>
      </c>
      <c r="G8006">
        <v>0</v>
      </c>
    </row>
    <row r="8007" spans="1:7" ht="15.5" hidden="1" x14ac:dyDescent="0.35">
      <c r="A8007" t="s">
        <v>187</v>
      </c>
      <c r="B8007" t="s">
        <v>353</v>
      </c>
      <c r="C8007">
        <v>91530</v>
      </c>
      <c r="D8007">
        <v>2023</v>
      </c>
      <c r="E8007">
        <v>5</v>
      </c>
      <c r="F8007">
        <v>295.49</v>
      </c>
      <c r="G8007">
        <v>30.97</v>
      </c>
    </row>
    <row r="8008" spans="1:7" ht="15.5" hidden="1" x14ac:dyDescent="0.35">
      <c r="A8008" t="s">
        <v>187</v>
      </c>
      <c r="B8008" t="s">
        <v>353</v>
      </c>
      <c r="C8008">
        <v>91530</v>
      </c>
      <c r="D8008">
        <v>2023</v>
      </c>
      <c r="E8008">
        <v>6</v>
      </c>
      <c r="F8008">
        <v>399.17</v>
      </c>
      <c r="G8008">
        <v>43</v>
      </c>
    </row>
    <row r="8009" spans="1:7" ht="15.5" hidden="1" x14ac:dyDescent="0.35">
      <c r="A8009" t="s">
        <v>187</v>
      </c>
      <c r="B8009" t="s">
        <v>353</v>
      </c>
      <c r="C8009">
        <v>91530</v>
      </c>
      <c r="D8009">
        <v>2023</v>
      </c>
      <c r="E8009">
        <v>7</v>
      </c>
      <c r="F8009">
        <v>349.48</v>
      </c>
      <c r="G8009">
        <v>36</v>
      </c>
    </row>
    <row r="8010" spans="1:7" ht="15.5" hidden="1" x14ac:dyDescent="0.35">
      <c r="A8010" t="s">
        <v>187</v>
      </c>
      <c r="B8010" t="s">
        <v>353</v>
      </c>
      <c r="C8010">
        <v>91530</v>
      </c>
      <c r="D8010">
        <v>2023</v>
      </c>
      <c r="E8010">
        <v>8</v>
      </c>
      <c r="F8010">
        <v>479.05</v>
      </c>
      <c r="G8010">
        <v>45</v>
      </c>
    </row>
    <row r="8011" spans="1:7" ht="15.5" hidden="1" x14ac:dyDescent="0.35">
      <c r="A8011" t="s">
        <v>187</v>
      </c>
      <c r="B8011" t="s">
        <v>353</v>
      </c>
      <c r="C8011">
        <v>91530</v>
      </c>
      <c r="D8011">
        <v>2023</v>
      </c>
      <c r="E8011">
        <v>9</v>
      </c>
      <c r="F8011">
        <v>427.02</v>
      </c>
      <c r="G8011">
        <v>45</v>
      </c>
    </row>
    <row r="8012" spans="1:7" ht="15.5" hidden="1" x14ac:dyDescent="0.35">
      <c r="A8012" t="s">
        <v>187</v>
      </c>
      <c r="B8012" t="s">
        <v>353</v>
      </c>
      <c r="C8012">
        <v>91530</v>
      </c>
      <c r="D8012">
        <v>2023</v>
      </c>
      <c r="E8012">
        <v>10</v>
      </c>
      <c r="F8012">
        <v>464.26</v>
      </c>
      <c r="G8012">
        <v>40</v>
      </c>
    </row>
    <row r="8013" spans="1:7" ht="15.5" hidden="1" x14ac:dyDescent="0.35">
      <c r="A8013" t="s">
        <v>187</v>
      </c>
      <c r="B8013" t="s">
        <v>353</v>
      </c>
      <c r="C8013">
        <v>91530</v>
      </c>
      <c r="D8013">
        <v>2023</v>
      </c>
      <c r="E8013">
        <v>11</v>
      </c>
      <c r="F8013">
        <v>457.12</v>
      </c>
      <c r="G8013">
        <v>44</v>
      </c>
    </row>
    <row r="8014" spans="1:7" ht="15.5" hidden="1" x14ac:dyDescent="0.35">
      <c r="A8014" t="s">
        <v>187</v>
      </c>
      <c r="B8014" t="s">
        <v>353</v>
      </c>
      <c r="C8014">
        <v>91530</v>
      </c>
      <c r="D8014">
        <v>2023</v>
      </c>
      <c r="E8014">
        <v>12</v>
      </c>
      <c r="F8014">
        <v>458.75</v>
      </c>
      <c r="G8014">
        <v>49</v>
      </c>
    </row>
    <row r="8015" spans="1:7" ht="15.5" hidden="1" x14ac:dyDescent="0.35">
      <c r="A8015" t="s">
        <v>187</v>
      </c>
      <c r="B8015" t="s">
        <v>353</v>
      </c>
      <c r="C8015">
        <v>91530</v>
      </c>
      <c r="D8015">
        <v>2024</v>
      </c>
      <c r="E8015">
        <v>1</v>
      </c>
      <c r="F8015">
        <v>438.26</v>
      </c>
      <c r="G8015">
        <v>47</v>
      </c>
    </row>
    <row r="8016" spans="1:7" ht="15.5" hidden="1" x14ac:dyDescent="0.35">
      <c r="A8016" t="s">
        <v>187</v>
      </c>
      <c r="B8016" t="s">
        <v>353</v>
      </c>
      <c r="C8016">
        <v>91530</v>
      </c>
      <c r="D8016">
        <v>2024</v>
      </c>
      <c r="E8016">
        <v>2</v>
      </c>
      <c r="F8016">
        <v>465.74</v>
      </c>
      <c r="G8016">
        <v>41</v>
      </c>
    </row>
    <row r="8017" spans="1:7" ht="15.5" hidden="1" x14ac:dyDescent="0.35">
      <c r="A8017" t="s">
        <v>187</v>
      </c>
      <c r="B8017" t="s">
        <v>353</v>
      </c>
      <c r="C8017">
        <v>91530</v>
      </c>
      <c r="D8017">
        <v>2024</v>
      </c>
      <c r="E8017">
        <v>3</v>
      </c>
      <c r="F8017">
        <v>475.3</v>
      </c>
      <c r="G8017">
        <v>47</v>
      </c>
    </row>
    <row r="8018" spans="1:7" ht="15.5" hidden="1" x14ac:dyDescent="0.35">
      <c r="A8018" t="s">
        <v>187</v>
      </c>
      <c r="B8018" t="s">
        <v>353</v>
      </c>
      <c r="C8018">
        <v>91530</v>
      </c>
      <c r="D8018">
        <v>2024</v>
      </c>
      <c r="E8018">
        <v>4</v>
      </c>
      <c r="F8018">
        <v>391.32</v>
      </c>
      <c r="G8018">
        <v>40</v>
      </c>
    </row>
    <row r="8019" spans="1:7" ht="15.5" hidden="1" x14ac:dyDescent="0.35">
      <c r="A8019" t="s">
        <v>187</v>
      </c>
      <c r="B8019" t="s">
        <v>353</v>
      </c>
      <c r="C8019">
        <v>91530</v>
      </c>
      <c r="D8019">
        <v>2024</v>
      </c>
      <c r="E8019">
        <v>5</v>
      </c>
      <c r="F8019">
        <v>436.35</v>
      </c>
      <c r="G8019">
        <v>40</v>
      </c>
    </row>
    <row r="8020" spans="1:7" ht="15.5" hidden="1" x14ac:dyDescent="0.35">
      <c r="A8020" t="s">
        <v>187</v>
      </c>
      <c r="B8020" t="s">
        <v>353</v>
      </c>
      <c r="C8020">
        <v>91530</v>
      </c>
      <c r="D8020">
        <v>2024</v>
      </c>
      <c r="E8020">
        <v>6</v>
      </c>
      <c r="F8020">
        <v>474.78</v>
      </c>
      <c r="G8020">
        <v>49</v>
      </c>
    </row>
    <row r="8021" spans="1:7" ht="15.5" hidden="1" x14ac:dyDescent="0.35">
      <c r="A8021" t="s">
        <v>187</v>
      </c>
      <c r="B8021" t="s">
        <v>353</v>
      </c>
      <c r="C8021">
        <v>91530</v>
      </c>
      <c r="D8021">
        <v>2024</v>
      </c>
      <c r="E8021">
        <v>7</v>
      </c>
      <c r="F8021">
        <v>379.77</v>
      </c>
      <c r="G8021">
        <v>43</v>
      </c>
    </row>
    <row r="8022" spans="1:7" ht="15.5" hidden="1" x14ac:dyDescent="0.35">
      <c r="A8022" t="s">
        <v>187</v>
      </c>
      <c r="B8022" t="s">
        <v>353</v>
      </c>
      <c r="C8022">
        <v>91530</v>
      </c>
      <c r="D8022">
        <v>2024</v>
      </c>
      <c r="E8022">
        <v>8</v>
      </c>
      <c r="F8022">
        <v>0</v>
      </c>
      <c r="G8022">
        <v>0</v>
      </c>
    </row>
    <row r="8023" spans="1:7" ht="15.5" hidden="1" x14ac:dyDescent="0.35">
      <c r="A8023" t="s">
        <v>187</v>
      </c>
      <c r="B8023" t="s">
        <v>353</v>
      </c>
      <c r="C8023">
        <v>91530</v>
      </c>
      <c r="D8023">
        <v>2024</v>
      </c>
      <c r="E8023">
        <v>9</v>
      </c>
      <c r="F8023">
        <v>110.86</v>
      </c>
      <c r="G8023">
        <v>10</v>
      </c>
    </row>
    <row r="8024" spans="1:7" ht="15.5" hidden="1" x14ac:dyDescent="0.35">
      <c r="A8024" t="s">
        <v>187</v>
      </c>
      <c r="B8024" t="s">
        <v>353</v>
      </c>
      <c r="C8024">
        <v>91530</v>
      </c>
      <c r="D8024">
        <v>2024</v>
      </c>
      <c r="E8024">
        <v>10</v>
      </c>
      <c r="F8024">
        <v>434.73</v>
      </c>
      <c r="G8024">
        <v>42</v>
      </c>
    </row>
    <row r="8025" spans="1:7" ht="15.5" hidden="1" x14ac:dyDescent="0.35">
      <c r="A8025" t="s">
        <v>187</v>
      </c>
      <c r="B8025" t="s">
        <v>353</v>
      </c>
      <c r="C8025">
        <v>91530</v>
      </c>
      <c r="D8025">
        <v>2024</v>
      </c>
      <c r="E8025">
        <v>11</v>
      </c>
      <c r="F8025">
        <v>446.01</v>
      </c>
      <c r="G8025">
        <v>45</v>
      </c>
    </row>
    <row r="8026" spans="1:7" ht="15.5" hidden="1" x14ac:dyDescent="0.35">
      <c r="A8026" t="s">
        <v>187</v>
      </c>
      <c r="B8026" t="s">
        <v>353</v>
      </c>
      <c r="C8026">
        <v>91530</v>
      </c>
      <c r="D8026">
        <v>2024</v>
      </c>
      <c r="E8026">
        <v>12</v>
      </c>
      <c r="F8026">
        <v>481.68</v>
      </c>
      <c r="G8026">
        <v>46</v>
      </c>
    </row>
    <row r="8027" spans="1:7" ht="15.5" x14ac:dyDescent="0.35">
      <c r="A8027" t="s">
        <v>187</v>
      </c>
      <c r="B8027" t="s">
        <v>353</v>
      </c>
      <c r="C8027">
        <v>91530</v>
      </c>
      <c r="D8027">
        <v>2025</v>
      </c>
      <c r="E8027">
        <v>1</v>
      </c>
      <c r="F8027">
        <v>444.5</v>
      </c>
      <c r="G8027">
        <v>45</v>
      </c>
    </row>
    <row r="8028" spans="1:7" ht="15.5" x14ac:dyDescent="0.35">
      <c r="A8028" t="s">
        <v>187</v>
      </c>
      <c r="B8028" t="s">
        <v>353</v>
      </c>
      <c r="C8028">
        <v>91530</v>
      </c>
      <c r="D8028">
        <v>2025</v>
      </c>
      <c r="E8028">
        <v>2</v>
      </c>
      <c r="F8028">
        <v>458.2</v>
      </c>
      <c r="G8028">
        <v>45</v>
      </c>
    </row>
    <row r="8029" spans="1:7" ht="15.5" x14ac:dyDescent="0.35">
      <c r="A8029" t="s">
        <v>187</v>
      </c>
      <c r="B8029" t="s">
        <v>353</v>
      </c>
      <c r="C8029">
        <v>91530</v>
      </c>
      <c r="D8029">
        <v>2025</v>
      </c>
      <c r="E8029">
        <v>3</v>
      </c>
      <c r="F8029">
        <v>483.6</v>
      </c>
      <c r="G8029">
        <v>42</v>
      </c>
    </row>
    <row r="8030" spans="1:7" ht="15.5" x14ac:dyDescent="0.35">
      <c r="A8030" t="s">
        <v>187</v>
      </c>
      <c r="B8030" t="s">
        <v>353</v>
      </c>
      <c r="C8030">
        <v>91530</v>
      </c>
      <c r="D8030">
        <v>2025</v>
      </c>
      <c r="E8030">
        <v>4</v>
      </c>
      <c r="F8030">
        <v>466.4</v>
      </c>
      <c r="G8030">
        <v>44</v>
      </c>
    </row>
    <row r="8031" spans="1:7" ht="15.5" x14ac:dyDescent="0.35">
      <c r="A8031" t="s">
        <v>187</v>
      </c>
      <c r="B8031" t="s">
        <v>353</v>
      </c>
      <c r="C8031">
        <v>91530</v>
      </c>
      <c r="D8031">
        <v>2025</v>
      </c>
      <c r="E8031">
        <v>5</v>
      </c>
      <c r="F8031">
        <v>417.35</v>
      </c>
      <c r="G8031">
        <v>44</v>
      </c>
    </row>
    <row r="8032" spans="1:7" ht="15.5" x14ac:dyDescent="0.35">
      <c r="A8032" t="s">
        <v>187</v>
      </c>
      <c r="B8032" t="s">
        <v>353</v>
      </c>
      <c r="C8032">
        <v>91530</v>
      </c>
      <c r="D8032">
        <v>2025</v>
      </c>
      <c r="E8032">
        <v>6</v>
      </c>
      <c r="F8032">
        <v>416.17</v>
      </c>
      <c r="G8032">
        <v>42</v>
      </c>
    </row>
    <row r="8033" spans="1:7" ht="15.5" x14ac:dyDescent="0.35">
      <c r="A8033" t="s">
        <v>187</v>
      </c>
      <c r="B8033" t="s">
        <v>353</v>
      </c>
      <c r="C8033">
        <v>91530</v>
      </c>
      <c r="D8033">
        <v>2025</v>
      </c>
      <c r="E8033">
        <v>7</v>
      </c>
      <c r="F8033">
        <v>150.69999999999999</v>
      </c>
      <c r="G8033">
        <v>16</v>
      </c>
    </row>
    <row r="8034" spans="1:7" ht="15.5" x14ac:dyDescent="0.35">
      <c r="A8034" t="s">
        <v>187</v>
      </c>
      <c r="B8034" t="s">
        <v>353</v>
      </c>
      <c r="C8034">
        <v>91530</v>
      </c>
      <c r="D8034">
        <v>2025</v>
      </c>
      <c r="E8034">
        <v>8</v>
      </c>
      <c r="F8034">
        <v>0</v>
      </c>
      <c r="G8034">
        <v>0</v>
      </c>
    </row>
    <row r="8035" spans="1:7" ht="15.5" x14ac:dyDescent="0.35">
      <c r="A8035" t="s">
        <v>187</v>
      </c>
      <c r="B8035" t="s">
        <v>353</v>
      </c>
      <c r="C8035">
        <v>91530</v>
      </c>
      <c r="D8035">
        <v>2025</v>
      </c>
      <c r="E8035">
        <v>9</v>
      </c>
      <c r="F8035">
        <v>0</v>
      </c>
      <c r="G8035">
        <v>0</v>
      </c>
    </row>
    <row r="8036" spans="1:7" ht="15.5" x14ac:dyDescent="0.35">
      <c r="A8036" t="s">
        <v>187</v>
      </c>
      <c r="B8036" t="s">
        <v>353</v>
      </c>
      <c r="C8036">
        <v>91530</v>
      </c>
      <c r="D8036">
        <v>2025</v>
      </c>
      <c r="E8036">
        <v>10</v>
      </c>
      <c r="F8036">
        <v>331.05</v>
      </c>
      <c r="G8036">
        <v>32</v>
      </c>
    </row>
    <row r="8037" spans="1:7" ht="15.5" x14ac:dyDescent="0.35">
      <c r="A8037" t="s">
        <v>187</v>
      </c>
      <c r="B8037" t="s">
        <v>353</v>
      </c>
      <c r="C8037">
        <v>91530</v>
      </c>
      <c r="D8037">
        <v>2025</v>
      </c>
      <c r="E8037">
        <v>11</v>
      </c>
      <c r="F8037">
        <v>469.3</v>
      </c>
      <c r="G8037">
        <v>48</v>
      </c>
    </row>
    <row r="8038" spans="1:7" ht="15.5" hidden="1" x14ac:dyDescent="0.35">
      <c r="A8038" t="s">
        <v>187</v>
      </c>
      <c r="B8038" t="s">
        <v>353</v>
      </c>
      <c r="C8038">
        <v>91531</v>
      </c>
      <c r="D8038">
        <v>2018</v>
      </c>
      <c r="E8038">
        <v>12</v>
      </c>
      <c r="F8038">
        <v>302.13</v>
      </c>
      <c r="G8038">
        <v>34.369999999999997</v>
      </c>
    </row>
    <row r="8039" spans="1:7" ht="15.5" hidden="1" x14ac:dyDescent="0.35">
      <c r="A8039" t="s">
        <v>187</v>
      </c>
      <c r="B8039" t="s">
        <v>353</v>
      </c>
      <c r="C8039">
        <v>91531</v>
      </c>
      <c r="D8039">
        <v>2019</v>
      </c>
      <c r="E8039">
        <v>1</v>
      </c>
      <c r="F8039">
        <v>374.65</v>
      </c>
      <c r="G8039">
        <v>42.63</v>
      </c>
    </row>
    <row r="8040" spans="1:7" ht="15.5" hidden="1" x14ac:dyDescent="0.35">
      <c r="A8040" t="s">
        <v>187</v>
      </c>
      <c r="B8040" t="s">
        <v>353</v>
      </c>
      <c r="C8040">
        <v>91531</v>
      </c>
      <c r="D8040">
        <v>2019</v>
      </c>
      <c r="E8040">
        <v>2</v>
      </c>
      <c r="F8040">
        <v>393.9</v>
      </c>
      <c r="G8040">
        <v>43</v>
      </c>
    </row>
    <row r="8041" spans="1:7" ht="15.5" hidden="1" x14ac:dyDescent="0.35">
      <c r="A8041" t="s">
        <v>187</v>
      </c>
      <c r="B8041" t="s">
        <v>353</v>
      </c>
      <c r="C8041">
        <v>91531</v>
      </c>
      <c r="D8041">
        <v>2019</v>
      </c>
      <c r="E8041">
        <v>3</v>
      </c>
      <c r="F8041">
        <v>393.54</v>
      </c>
      <c r="G8041">
        <v>45</v>
      </c>
    </row>
    <row r="8042" spans="1:7" ht="15.5" hidden="1" x14ac:dyDescent="0.35">
      <c r="A8042" t="s">
        <v>187</v>
      </c>
      <c r="B8042" t="s">
        <v>353</v>
      </c>
      <c r="C8042">
        <v>91531</v>
      </c>
      <c r="D8042">
        <v>2019</v>
      </c>
      <c r="E8042">
        <v>4</v>
      </c>
      <c r="F8042">
        <v>427.68</v>
      </c>
      <c r="G8042">
        <v>56</v>
      </c>
    </row>
    <row r="8043" spans="1:7" ht="15.5" hidden="1" x14ac:dyDescent="0.35">
      <c r="A8043" t="s">
        <v>187</v>
      </c>
      <c r="B8043" t="s">
        <v>353</v>
      </c>
      <c r="C8043">
        <v>91531</v>
      </c>
      <c r="D8043">
        <v>2019</v>
      </c>
      <c r="E8043">
        <v>5</v>
      </c>
      <c r="F8043">
        <v>390.1</v>
      </c>
      <c r="G8043">
        <v>44</v>
      </c>
    </row>
    <row r="8044" spans="1:7" ht="15.5" hidden="1" x14ac:dyDescent="0.35">
      <c r="A8044" t="s">
        <v>187</v>
      </c>
      <c r="B8044" t="s">
        <v>353</v>
      </c>
      <c r="C8044">
        <v>91531</v>
      </c>
      <c r="D8044">
        <v>2019</v>
      </c>
      <c r="E8044">
        <v>6</v>
      </c>
      <c r="F8044">
        <v>435.47</v>
      </c>
      <c r="G8044">
        <v>49</v>
      </c>
    </row>
    <row r="8045" spans="1:7" ht="15.5" hidden="1" x14ac:dyDescent="0.35">
      <c r="A8045" t="s">
        <v>187</v>
      </c>
      <c r="B8045" t="s">
        <v>353</v>
      </c>
      <c r="C8045">
        <v>91531</v>
      </c>
      <c r="D8045">
        <v>2019</v>
      </c>
      <c r="E8045">
        <v>7</v>
      </c>
      <c r="F8045">
        <v>476.78</v>
      </c>
      <c r="G8045">
        <v>48</v>
      </c>
    </row>
    <row r="8046" spans="1:7" ht="15.5" hidden="1" x14ac:dyDescent="0.35">
      <c r="A8046" t="s">
        <v>187</v>
      </c>
      <c r="B8046" t="s">
        <v>353</v>
      </c>
      <c r="C8046">
        <v>91531</v>
      </c>
      <c r="D8046">
        <v>2019</v>
      </c>
      <c r="E8046">
        <v>8</v>
      </c>
      <c r="F8046">
        <v>439.3</v>
      </c>
      <c r="G8046">
        <v>43</v>
      </c>
    </row>
    <row r="8047" spans="1:7" ht="15.5" hidden="1" x14ac:dyDescent="0.35">
      <c r="A8047" t="s">
        <v>187</v>
      </c>
      <c r="B8047" t="s">
        <v>353</v>
      </c>
      <c r="C8047">
        <v>91531</v>
      </c>
      <c r="D8047">
        <v>2019</v>
      </c>
      <c r="E8047">
        <v>9</v>
      </c>
      <c r="F8047">
        <v>327.55</v>
      </c>
      <c r="G8047">
        <v>36</v>
      </c>
    </row>
    <row r="8048" spans="1:7" ht="15.5" hidden="1" x14ac:dyDescent="0.35">
      <c r="A8048" t="s">
        <v>187</v>
      </c>
      <c r="B8048" t="s">
        <v>353</v>
      </c>
      <c r="C8048">
        <v>91531</v>
      </c>
      <c r="D8048">
        <v>2019</v>
      </c>
      <c r="E8048">
        <v>10</v>
      </c>
      <c r="F8048">
        <v>439.33</v>
      </c>
      <c r="G8048">
        <v>46</v>
      </c>
    </row>
    <row r="8049" spans="1:7" ht="15.5" hidden="1" x14ac:dyDescent="0.35">
      <c r="A8049" t="s">
        <v>187</v>
      </c>
      <c r="B8049" t="s">
        <v>353</v>
      </c>
      <c r="C8049">
        <v>91531</v>
      </c>
      <c r="D8049">
        <v>2019</v>
      </c>
      <c r="E8049">
        <v>11</v>
      </c>
      <c r="F8049">
        <v>408</v>
      </c>
      <c r="G8049">
        <v>45</v>
      </c>
    </row>
    <row r="8050" spans="1:7" ht="15.5" hidden="1" x14ac:dyDescent="0.35">
      <c r="A8050" t="s">
        <v>187</v>
      </c>
      <c r="B8050" t="s">
        <v>353</v>
      </c>
      <c r="C8050">
        <v>91531</v>
      </c>
      <c r="D8050">
        <v>2019</v>
      </c>
      <c r="E8050">
        <v>12</v>
      </c>
      <c r="F8050">
        <v>471.45</v>
      </c>
      <c r="G8050">
        <v>47</v>
      </c>
    </row>
    <row r="8051" spans="1:7" ht="15.5" hidden="1" x14ac:dyDescent="0.35">
      <c r="A8051" t="s">
        <v>187</v>
      </c>
      <c r="B8051" t="s">
        <v>353</v>
      </c>
      <c r="C8051">
        <v>91531</v>
      </c>
      <c r="D8051">
        <v>2020</v>
      </c>
      <c r="E8051">
        <v>1</v>
      </c>
      <c r="F8051">
        <v>414.79</v>
      </c>
      <c r="G8051">
        <v>42.88</v>
      </c>
    </row>
    <row r="8052" spans="1:7" ht="15.5" hidden="1" x14ac:dyDescent="0.35">
      <c r="A8052" t="s">
        <v>187</v>
      </c>
      <c r="B8052" t="s">
        <v>353</v>
      </c>
      <c r="C8052">
        <v>91531</v>
      </c>
      <c r="D8052">
        <v>2020</v>
      </c>
      <c r="E8052">
        <v>2</v>
      </c>
      <c r="F8052">
        <v>388.03</v>
      </c>
      <c r="G8052">
        <v>40.119999999999997</v>
      </c>
    </row>
    <row r="8053" spans="1:7" ht="15.5" hidden="1" x14ac:dyDescent="0.35">
      <c r="A8053" t="s">
        <v>187</v>
      </c>
      <c r="B8053" t="s">
        <v>353</v>
      </c>
      <c r="C8053">
        <v>91531</v>
      </c>
      <c r="D8053">
        <v>2020</v>
      </c>
      <c r="E8053">
        <v>3</v>
      </c>
      <c r="F8053">
        <v>286.91000000000003</v>
      </c>
      <c r="G8053">
        <v>35</v>
      </c>
    </row>
    <row r="8054" spans="1:7" ht="15.5" hidden="1" x14ac:dyDescent="0.35">
      <c r="A8054" t="s">
        <v>187</v>
      </c>
      <c r="B8054" t="s">
        <v>353</v>
      </c>
      <c r="C8054">
        <v>91531</v>
      </c>
      <c r="D8054">
        <v>2020</v>
      </c>
      <c r="E8054">
        <v>4</v>
      </c>
      <c r="F8054">
        <v>0</v>
      </c>
      <c r="G8054">
        <v>0</v>
      </c>
    </row>
    <row r="8055" spans="1:7" ht="15.5" hidden="1" x14ac:dyDescent="0.35">
      <c r="A8055" t="s">
        <v>187</v>
      </c>
      <c r="B8055" t="s">
        <v>353</v>
      </c>
      <c r="C8055">
        <v>91531</v>
      </c>
      <c r="D8055">
        <v>2020</v>
      </c>
      <c r="E8055">
        <v>5</v>
      </c>
      <c r="F8055">
        <v>0</v>
      </c>
      <c r="G8055">
        <v>0</v>
      </c>
    </row>
    <row r="8056" spans="1:7" ht="15.5" hidden="1" x14ac:dyDescent="0.35">
      <c r="A8056" t="s">
        <v>187</v>
      </c>
      <c r="B8056" t="s">
        <v>353</v>
      </c>
      <c r="C8056">
        <v>91531</v>
      </c>
      <c r="D8056">
        <v>2020</v>
      </c>
      <c r="E8056">
        <v>6</v>
      </c>
      <c r="F8056">
        <v>0</v>
      </c>
      <c r="G8056">
        <v>0</v>
      </c>
    </row>
    <row r="8057" spans="1:7" ht="15.5" hidden="1" x14ac:dyDescent="0.35">
      <c r="A8057" t="s">
        <v>187</v>
      </c>
      <c r="B8057" t="s">
        <v>353</v>
      </c>
      <c r="C8057">
        <v>91531</v>
      </c>
      <c r="D8057">
        <v>2020</v>
      </c>
      <c r="E8057">
        <v>7</v>
      </c>
      <c r="F8057">
        <v>41.77</v>
      </c>
      <c r="G8057">
        <v>26</v>
      </c>
    </row>
    <row r="8058" spans="1:7" ht="15.5" hidden="1" x14ac:dyDescent="0.35">
      <c r="A8058" t="s">
        <v>187</v>
      </c>
      <c r="B8058" t="s">
        <v>353</v>
      </c>
      <c r="C8058">
        <v>91531</v>
      </c>
      <c r="D8058">
        <v>2020</v>
      </c>
      <c r="E8058">
        <v>8</v>
      </c>
      <c r="F8058">
        <v>149.68</v>
      </c>
      <c r="G8058">
        <v>26</v>
      </c>
    </row>
    <row r="8059" spans="1:7" ht="15.5" hidden="1" x14ac:dyDescent="0.35">
      <c r="A8059" t="s">
        <v>187</v>
      </c>
      <c r="B8059" t="s">
        <v>353</v>
      </c>
      <c r="C8059">
        <v>91531</v>
      </c>
      <c r="D8059">
        <v>2020</v>
      </c>
      <c r="E8059">
        <v>9</v>
      </c>
      <c r="F8059">
        <v>123.89</v>
      </c>
      <c r="G8059">
        <v>17</v>
      </c>
    </row>
    <row r="8060" spans="1:7" ht="15.5" hidden="1" x14ac:dyDescent="0.35">
      <c r="A8060" t="s">
        <v>187</v>
      </c>
      <c r="B8060" t="s">
        <v>353</v>
      </c>
      <c r="C8060">
        <v>91531</v>
      </c>
      <c r="D8060">
        <v>2020</v>
      </c>
      <c r="E8060">
        <v>10</v>
      </c>
      <c r="F8060">
        <v>71.75</v>
      </c>
      <c r="G8060">
        <v>11</v>
      </c>
    </row>
    <row r="8061" spans="1:7" ht="15.5" hidden="1" x14ac:dyDescent="0.35">
      <c r="A8061" t="s">
        <v>187</v>
      </c>
      <c r="B8061" t="s">
        <v>353</v>
      </c>
      <c r="C8061">
        <v>91531</v>
      </c>
      <c r="D8061">
        <v>2020</v>
      </c>
      <c r="E8061">
        <v>11</v>
      </c>
      <c r="F8061">
        <v>0</v>
      </c>
      <c r="G8061">
        <v>0</v>
      </c>
    </row>
    <row r="8062" spans="1:7" ht="15.5" hidden="1" x14ac:dyDescent="0.35">
      <c r="A8062" t="s">
        <v>187</v>
      </c>
      <c r="B8062" t="s">
        <v>353</v>
      </c>
      <c r="C8062">
        <v>91531</v>
      </c>
      <c r="D8062">
        <v>2020</v>
      </c>
      <c r="E8062">
        <v>12</v>
      </c>
      <c r="F8062">
        <v>0</v>
      </c>
      <c r="G8062">
        <v>0</v>
      </c>
    </row>
    <row r="8063" spans="1:7" ht="15.5" hidden="1" x14ac:dyDescent="0.35">
      <c r="A8063" t="s">
        <v>187</v>
      </c>
      <c r="B8063" t="s">
        <v>353</v>
      </c>
      <c r="C8063">
        <v>91531</v>
      </c>
      <c r="D8063">
        <v>2021</v>
      </c>
      <c r="E8063">
        <v>4</v>
      </c>
      <c r="F8063">
        <v>155.30000000000001</v>
      </c>
      <c r="G8063">
        <v>58</v>
      </c>
    </row>
    <row r="8064" spans="1:7" ht="15.5" hidden="1" x14ac:dyDescent="0.35">
      <c r="A8064" t="s">
        <v>187</v>
      </c>
      <c r="B8064" t="s">
        <v>353</v>
      </c>
      <c r="C8064">
        <v>91531</v>
      </c>
      <c r="D8064">
        <v>2021</v>
      </c>
      <c r="E8064">
        <v>5</v>
      </c>
      <c r="F8064">
        <v>87.53</v>
      </c>
      <c r="G8064">
        <v>25.41</v>
      </c>
    </row>
    <row r="8065" spans="1:7" ht="15.5" hidden="1" x14ac:dyDescent="0.35">
      <c r="A8065" t="s">
        <v>187</v>
      </c>
      <c r="B8065" t="s">
        <v>353</v>
      </c>
      <c r="C8065">
        <v>91531</v>
      </c>
      <c r="D8065">
        <v>2021</v>
      </c>
      <c r="E8065">
        <v>6</v>
      </c>
      <c r="F8065">
        <v>84.7</v>
      </c>
      <c r="G8065">
        <v>24.59</v>
      </c>
    </row>
    <row r="8066" spans="1:7" ht="15.5" hidden="1" x14ac:dyDescent="0.35">
      <c r="A8066" t="s">
        <v>187</v>
      </c>
      <c r="B8066" t="s">
        <v>353</v>
      </c>
      <c r="C8066">
        <v>91531</v>
      </c>
      <c r="D8066">
        <v>2021</v>
      </c>
      <c r="E8066">
        <v>7</v>
      </c>
      <c r="F8066">
        <v>137.47</v>
      </c>
      <c r="G8066">
        <v>43</v>
      </c>
    </row>
    <row r="8067" spans="1:7" ht="15.5" hidden="1" x14ac:dyDescent="0.35">
      <c r="A8067" t="s">
        <v>187</v>
      </c>
      <c r="B8067" t="s">
        <v>353</v>
      </c>
      <c r="C8067">
        <v>91531</v>
      </c>
      <c r="D8067">
        <v>2021</v>
      </c>
      <c r="E8067">
        <v>8</v>
      </c>
      <c r="F8067">
        <v>247.25</v>
      </c>
      <c r="G8067">
        <v>28</v>
      </c>
    </row>
    <row r="8068" spans="1:7" ht="15.5" hidden="1" x14ac:dyDescent="0.35">
      <c r="A8068" t="s">
        <v>187</v>
      </c>
      <c r="B8068" t="s">
        <v>353</v>
      </c>
      <c r="C8068">
        <v>91531</v>
      </c>
      <c r="D8068">
        <v>2021</v>
      </c>
      <c r="E8068">
        <v>9</v>
      </c>
      <c r="F8068">
        <v>216.28</v>
      </c>
      <c r="G8068">
        <v>32</v>
      </c>
    </row>
    <row r="8069" spans="1:7" ht="15.5" hidden="1" x14ac:dyDescent="0.35">
      <c r="A8069" t="s">
        <v>187</v>
      </c>
      <c r="B8069" t="s">
        <v>353</v>
      </c>
      <c r="C8069">
        <v>91531</v>
      </c>
      <c r="D8069">
        <v>2021</v>
      </c>
      <c r="E8069">
        <v>10</v>
      </c>
      <c r="F8069">
        <v>242.27</v>
      </c>
      <c r="G8069">
        <v>45</v>
      </c>
    </row>
    <row r="8070" spans="1:7" ht="15.5" hidden="1" x14ac:dyDescent="0.35">
      <c r="A8070" t="s">
        <v>187</v>
      </c>
      <c r="B8070" t="s">
        <v>353</v>
      </c>
      <c r="C8070">
        <v>91531</v>
      </c>
      <c r="D8070">
        <v>2021</v>
      </c>
      <c r="E8070">
        <v>11</v>
      </c>
      <c r="F8070">
        <v>386</v>
      </c>
      <c r="G8070">
        <v>41</v>
      </c>
    </row>
    <row r="8071" spans="1:7" ht="15.5" hidden="1" x14ac:dyDescent="0.35">
      <c r="A8071" t="s">
        <v>187</v>
      </c>
      <c r="B8071" t="s">
        <v>353</v>
      </c>
      <c r="C8071">
        <v>91531</v>
      </c>
      <c r="D8071">
        <v>2021</v>
      </c>
      <c r="E8071">
        <v>12</v>
      </c>
      <c r="F8071">
        <v>259.95</v>
      </c>
      <c r="G8071">
        <v>58</v>
      </c>
    </row>
    <row r="8072" spans="1:7" ht="15.5" hidden="1" x14ac:dyDescent="0.35">
      <c r="A8072" t="s">
        <v>187</v>
      </c>
      <c r="B8072" t="s">
        <v>353</v>
      </c>
      <c r="C8072">
        <v>91531</v>
      </c>
      <c r="D8072">
        <v>2022</v>
      </c>
      <c r="E8072">
        <v>1</v>
      </c>
      <c r="F8072">
        <v>231.6</v>
      </c>
      <c r="G8072">
        <v>48</v>
      </c>
    </row>
    <row r="8073" spans="1:7" ht="15.5" hidden="1" x14ac:dyDescent="0.35">
      <c r="A8073" t="s">
        <v>187</v>
      </c>
      <c r="B8073" t="s">
        <v>353</v>
      </c>
      <c r="C8073">
        <v>91531</v>
      </c>
      <c r="D8073">
        <v>2022</v>
      </c>
      <c r="E8073">
        <v>2</v>
      </c>
      <c r="F8073">
        <v>314.5</v>
      </c>
      <c r="G8073">
        <v>39</v>
      </c>
    </row>
    <row r="8074" spans="1:7" ht="15.5" hidden="1" x14ac:dyDescent="0.35">
      <c r="A8074" t="s">
        <v>187</v>
      </c>
      <c r="B8074" t="s">
        <v>353</v>
      </c>
      <c r="C8074">
        <v>91531</v>
      </c>
      <c r="D8074">
        <v>2022</v>
      </c>
      <c r="E8074">
        <v>3</v>
      </c>
      <c r="F8074">
        <v>234.81</v>
      </c>
      <c r="G8074">
        <v>22</v>
      </c>
    </row>
    <row r="8075" spans="1:7" ht="15.5" hidden="1" x14ac:dyDescent="0.35">
      <c r="A8075" t="s">
        <v>187</v>
      </c>
      <c r="B8075" t="s">
        <v>353</v>
      </c>
      <c r="C8075">
        <v>91531</v>
      </c>
      <c r="D8075">
        <v>2022</v>
      </c>
      <c r="E8075">
        <v>4</v>
      </c>
      <c r="F8075">
        <v>386.56</v>
      </c>
      <c r="G8075">
        <v>37</v>
      </c>
    </row>
    <row r="8076" spans="1:7" ht="15.5" hidden="1" x14ac:dyDescent="0.35">
      <c r="A8076" t="s">
        <v>187</v>
      </c>
      <c r="B8076" t="s">
        <v>353</v>
      </c>
      <c r="C8076">
        <v>91531</v>
      </c>
      <c r="D8076">
        <v>2022</v>
      </c>
      <c r="E8076">
        <v>5</v>
      </c>
      <c r="F8076">
        <v>368.49</v>
      </c>
      <c r="G8076">
        <v>37</v>
      </c>
    </row>
    <row r="8077" spans="1:7" ht="15.5" hidden="1" x14ac:dyDescent="0.35">
      <c r="A8077" t="s">
        <v>187</v>
      </c>
      <c r="B8077" t="s">
        <v>353</v>
      </c>
      <c r="C8077">
        <v>91531</v>
      </c>
      <c r="D8077">
        <v>2022</v>
      </c>
      <c r="E8077">
        <v>6</v>
      </c>
      <c r="F8077">
        <v>96.67</v>
      </c>
      <c r="G8077">
        <v>8.3800000000000008</v>
      </c>
    </row>
    <row r="8078" spans="1:7" ht="15.5" hidden="1" x14ac:dyDescent="0.35">
      <c r="A8078" t="s">
        <v>187</v>
      </c>
      <c r="B8078" t="s">
        <v>353</v>
      </c>
      <c r="C8078">
        <v>91531</v>
      </c>
      <c r="D8078">
        <v>2023</v>
      </c>
      <c r="E8078">
        <v>1</v>
      </c>
      <c r="F8078">
        <v>0</v>
      </c>
      <c r="G8078">
        <v>0</v>
      </c>
    </row>
    <row r="8079" spans="1:7" ht="15.5" hidden="1" x14ac:dyDescent="0.35">
      <c r="A8079" t="s">
        <v>187</v>
      </c>
      <c r="B8079" t="s">
        <v>353</v>
      </c>
      <c r="C8079">
        <v>91531</v>
      </c>
      <c r="D8079">
        <v>2023</v>
      </c>
      <c r="E8079">
        <v>2</v>
      </c>
      <c r="F8079">
        <v>0</v>
      </c>
      <c r="G8079">
        <v>0</v>
      </c>
    </row>
    <row r="8080" spans="1:7" ht="15.5" hidden="1" x14ac:dyDescent="0.35">
      <c r="A8080" t="s">
        <v>187</v>
      </c>
      <c r="B8080" t="s">
        <v>353</v>
      </c>
      <c r="C8080">
        <v>91531</v>
      </c>
      <c r="D8080">
        <v>2023</v>
      </c>
      <c r="E8080">
        <v>3</v>
      </c>
      <c r="F8080">
        <v>0</v>
      </c>
      <c r="G8080">
        <v>0</v>
      </c>
    </row>
    <row r="8081" spans="1:7" ht="15.5" hidden="1" x14ac:dyDescent="0.35">
      <c r="A8081" t="s">
        <v>187</v>
      </c>
      <c r="B8081" t="s">
        <v>353</v>
      </c>
      <c r="C8081">
        <v>91531</v>
      </c>
      <c r="D8081">
        <v>2023</v>
      </c>
      <c r="E8081">
        <v>4</v>
      </c>
      <c r="F8081">
        <v>62.08</v>
      </c>
      <c r="G8081">
        <v>6.75</v>
      </c>
    </row>
    <row r="8082" spans="1:7" ht="15.5" hidden="1" x14ac:dyDescent="0.35">
      <c r="A8082" t="s">
        <v>187</v>
      </c>
      <c r="B8082" t="s">
        <v>353</v>
      </c>
      <c r="C8082">
        <v>91531</v>
      </c>
      <c r="D8082">
        <v>2023</v>
      </c>
      <c r="E8082">
        <v>5</v>
      </c>
      <c r="F8082">
        <v>398.32</v>
      </c>
      <c r="G8082">
        <v>41</v>
      </c>
    </row>
    <row r="8083" spans="1:7" ht="15.5" hidden="1" x14ac:dyDescent="0.35">
      <c r="A8083" t="s">
        <v>187</v>
      </c>
      <c r="B8083" t="s">
        <v>353</v>
      </c>
      <c r="C8083">
        <v>91531</v>
      </c>
      <c r="D8083">
        <v>2023</v>
      </c>
      <c r="E8083">
        <v>6</v>
      </c>
      <c r="F8083">
        <v>416.84</v>
      </c>
      <c r="G8083">
        <v>48</v>
      </c>
    </row>
    <row r="8084" spans="1:7" ht="15.5" hidden="1" x14ac:dyDescent="0.35">
      <c r="A8084" t="s">
        <v>187</v>
      </c>
      <c r="B8084" t="s">
        <v>353</v>
      </c>
      <c r="C8084">
        <v>91531</v>
      </c>
      <c r="D8084">
        <v>2023</v>
      </c>
      <c r="E8084">
        <v>7</v>
      </c>
      <c r="F8084">
        <v>375.86</v>
      </c>
      <c r="G8084">
        <v>40</v>
      </c>
    </row>
    <row r="8085" spans="1:7" ht="15.5" hidden="1" x14ac:dyDescent="0.35">
      <c r="A8085" t="s">
        <v>187</v>
      </c>
      <c r="B8085" t="s">
        <v>353</v>
      </c>
      <c r="C8085">
        <v>91531</v>
      </c>
      <c r="D8085">
        <v>2023</v>
      </c>
      <c r="E8085">
        <v>8</v>
      </c>
      <c r="F8085">
        <v>444.97</v>
      </c>
      <c r="G8085">
        <v>44</v>
      </c>
    </row>
    <row r="8086" spans="1:7" ht="15.5" hidden="1" x14ac:dyDescent="0.35">
      <c r="A8086" t="s">
        <v>187</v>
      </c>
      <c r="B8086" t="s">
        <v>353</v>
      </c>
      <c r="C8086">
        <v>91531</v>
      </c>
      <c r="D8086">
        <v>2023</v>
      </c>
      <c r="E8086">
        <v>9</v>
      </c>
      <c r="F8086">
        <v>397.18</v>
      </c>
      <c r="G8086">
        <v>38</v>
      </c>
    </row>
    <row r="8087" spans="1:7" ht="15.5" hidden="1" x14ac:dyDescent="0.35">
      <c r="A8087" t="s">
        <v>187</v>
      </c>
      <c r="B8087" t="s">
        <v>353</v>
      </c>
      <c r="C8087">
        <v>91531</v>
      </c>
      <c r="D8087">
        <v>2023</v>
      </c>
      <c r="E8087">
        <v>10</v>
      </c>
      <c r="F8087">
        <v>469.85</v>
      </c>
      <c r="G8087">
        <v>50</v>
      </c>
    </row>
    <row r="8088" spans="1:7" ht="15.5" hidden="1" x14ac:dyDescent="0.35">
      <c r="A8088" t="s">
        <v>187</v>
      </c>
      <c r="B8088" t="s">
        <v>353</v>
      </c>
      <c r="C8088">
        <v>91531</v>
      </c>
      <c r="D8088">
        <v>2023</v>
      </c>
      <c r="E8088">
        <v>11</v>
      </c>
      <c r="F8088">
        <v>459.55</v>
      </c>
      <c r="G8088">
        <v>50</v>
      </c>
    </row>
    <row r="8089" spans="1:7" ht="15.5" hidden="1" x14ac:dyDescent="0.35">
      <c r="A8089" t="s">
        <v>187</v>
      </c>
      <c r="B8089" t="s">
        <v>353</v>
      </c>
      <c r="C8089">
        <v>91531</v>
      </c>
      <c r="D8089">
        <v>2023</v>
      </c>
      <c r="E8089">
        <v>12</v>
      </c>
      <c r="F8089">
        <v>452.54</v>
      </c>
      <c r="G8089">
        <v>65</v>
      </c>
    </row>
    <row r="8090" spans="1:7" ht="15.5" hidden="1" x14ac:dyDescent="0.35">
      <c r="A8090" t="s">
        <v>187</v>
      </c>
      <c r="B8090" t="s">
        <v>353</v>
      </c>
      <c r="C8090">
        <v>91531</v>
      </c>
      <c r="D8090">
        <v>2024</v>
      </c>
      <c r="E8090">
        <v>1</v>
      </c>
      <c r="F8090">
        <v>439.31</v>
      </c>
      <c r="G8090">
        <v>49</v>
      </c>
    </row>
    <row r="8091" spans="1:7" ht="15.5" hidden="1" x14ac:dyDescent="0.35">
      <c r="A8091" t="s">
        <v>187</v>
      </c>
      <c r="B8091" t="s">
        <v>353</v>
      </c>
      <c r="C8091">
        <v>91531</v>
      </c>
      <c r="D8091">
        <v>2024</v>
      </c>
      <c r="E8091">
        <v>2</v>
      </c>
      <c r="F8091">
        <v>413.12</v>
      </c>
      <c r="G8091">
        <v>45</v>
      </c>
    </row>
    <row r="8092" spans="1:7" ht="15.5" hidden="1" x14ac:dyDescent="0.35">
      <c r="A8092" t="s">
        <v>187</v>
      </c>
      <c r="B8092" t="s">
        <v>353</v>
      </c>
      <c r="C8092">
        <v>91531</v>
      </c>
      <c r="D8092">
        <v>2024</v>
      </c>
      <c r="E8092">
        <v>3</v>
      </c>
      <c r="F8092">
        <v>146.16</v>
      </c>
      <c r="G8092">
        <v>15</v>
      </c>
    </row>
    <row r="8093" spans="1:7" ht="15.5" hidden="1" x14ac:dyDescent="0.35">
      <c r="A8093" t="s">
        <v>187</v>
      </c>
      <c r="B8093" t="s">
        <v>353</v>
      </c>
      <c r="C8093">
        <v>91531</v>
      </c>
      <c r="D8093">
        <v>2024</v>
      </c>
      <c r="E8093">
        <v>4</v>
      </c>
      <c r="F8093">
        <v>32.79</v>
      </c>
      <c r="G8093">
        <v>6</v>
      </c>
    </row>
    <row r="8094" spans="1:7" ht="15.5" hidden="1" x14ac:dyDescent="0.35">
      <c r="A8094" t="s">
        <v>187</v>
      </c>
      <c r="B8094" t="s">
        <v>353</v>
      </c>
      <c r="C8094">
        <v>91531</v>
      </c>
      <c r="D8094">
        <v>2024</v>
      </c>
      <c r="E8094">
        <v>5</v>
      </c>
      <c r="F8094">
        <v>493.86</v>
      </c>
      <c r="G8094">
        <v>46</v>
      </c>
    </row>
    <row r="8095" spans="1:7" ht="15.5" hidden="1" x14ac:dyDescent="0.35">
      <c r="A8095" t="s">
        <v>187</v>
      </c>
      <c r="B8095" t="s">
        <v>353</v>
      </c>
      <c r="C8095">
        <v>91531</v>
      </c>
      <c r="D8095">
        <v>2024</v>
      </c>
      <c r="E8095">
        <v>6</v>
      </c>
      <c r="F8095">
        <v>442.75</v>
      </c>
      <c r="G8095">
        <v>46</v>
      </c>
    </row>
    <row r="8096" spans="1:7" ht="15.5" hidden="1" x14ac:dyDescent="0.35">
      <c r="A8096" t="s">
        <v>187</v>
      </c>
      <c r="B8096" t="s">
        <v>353</v>
      </c>
      <c r="C8096">
        <v>91531</v>
      </c>
      <c r="D8096">
        <v>2024</v>
      </c>
      <c r="E8096">
        <v>7</v>
      </c>
      <c r="F8096">
        <v>480.5</v>
      </c>
      <c r="G8096">
        <v>50</v>
      </c>
    </row>
    <row r="8097" spans="1:7" ht="15.5" hidden="1" x14ac:dyDescent="0.35">
      <c r="A8097" t="s">
        <v>187</v>
      </c>
      <c r="B8097" t="s">
        <v>353</v>
      </c>
      <c r="C8097">
        <v>91531</v>
      </c>
      <c r="D8097">
        <v>2024</v>
      </c>
      <c r="E8097">
        <v>8</v>
      </c>
      <c r="F8097">
        <v>501.2</v>
      </c>
      <c r="G8097">
        <v>51</v>
      </c>
    </row>
    <row r="8098" spans="1:7" ht="15.5" hidden="1" x14ac:dyDescent="0.35">
      <c r="A8098" t="s">
        <v>187</v>
      </c>
      <c r="B8098" t="s">
        <v>353</v>
      </c>
      <c r="C8098">
        <v>91531</v>
      </c>
      <c r="D8098">
        <v>2024</v>
      </c>
      <c r="E8098">
        <v>9</v>
      </c>
      <c r="F8098">
        <v>421.07</v>
      </c>
      <c r="G8098">
        <v>47</v>
      </c>
    </row>
    <row r="8099" spans="1:7" ht="15.5" hidden="1" x14ac:dyDescent="0.35">
      <c r="A8099" t="s">
        <v>187</v>
      </c>
      <c r="B8099" t="s">
        <v>353</v>
      </c>
      <c r="C8099">
        <v>91531</v>
      </c>
      <c r="D8099">
        <v>2024</v>
      </c>
      <c r="E8099">
        <v>10</v>
      </c>
      <c r="F8099">
        <v>454.55</v>
      </c>
      <c r="G8099">
        <v>49</v>
      </c>
    </row>
    <row r="8100" spans="1:7" ht="15.5" hidden="1" x14ac:dyDescent="0.35">
      <c r="A8100" t="s">
        <v>187</v>
      </c>
      <c r="B8100" t="s">
        <v>353</v>
      </c>
      <c r="C8100">
        <v>91531</v>
      </c>
      <c r="D8100">
        <v>2024</v>
      </c>
      <c r="E8100">
        <v>11</v>
      </c>
      <c r="F8100">
        <v>492.23</v>
      </c>
      <c r="G8100">
        <v>48</v>
      </c>
    </row>
    <row r="8101" spans="1:7" ht="15.5" hidden="1" x14ac:dyDescent="0.35">
      <c r="A8101" t="s">
        <v>187</v>
      </c>
      <c r="B8101" t="s">
        <v>353</v>
      </c>
      <c r="C8101">
        <v>91531</v>
      </c>
      <c r="D8101">
        <v>2024</v>
      </c>
      <c r="E8101">
        <v>12</v>
      </c>
      <c r="F8101">
        <v>431.97</v>
      </c>
      <c r="G8101">
        <v>40</v>
      </c>
    </row>
    <row r="8102" spans="1:7" ht="15.5" x14ac:dyDescent="0.35">
      <c r="A8102" t="s">
        <v>187</v>
      </c>
      <c r="B8102" t="s">
        <v>353</v>
      </c>
      <c r="C8102">
        <v>91531</v>
      </c>
      <c r="D8102">
        <v>2025</v>
      </c>
      <c r="E8102">
        <v>1</v>
      </c>
      <c r="F8102">
        <v>427.27</v>
      </c>
      <c r="G8102">
        <v>45</v>
      </c>
    </row>
    <row r="8103" spans="1:7" ht="15.5" x14ac:dyDescent="0.35">
      <c r="A8103" t="s">
        <v>187</v>
      </c>
      <c r="B8103" t="s">
        <v>353</v>
      </c>
      <c r="C8103">
        <v>91531</v>
      </c>
      <c r="D8103">
        <v>2025</v>
      </c>
      <c r="E8103">
        <v>2</v>
      </c>
      <c r="F8103">
        <v>380.33</v>
      </c>
      <c r="G8103">
        <v>35</v>
      </c>
    </row>
    <row r="8104" spans="1:7" ht="15.5" x14ac:dyDescent="0.35">
      <c r="A8104" t="s">
        <v>187</v>
      </c>
      <c r="B8104" t="s">
        <v>353</v>
      </c>
      <c r="C8104">
        <v>91531</v>
      </c>
      <c r="D8104">
        <v>2025</v>
      </c>
      <c r="E8104">
        <v>3</v>
      </c>
      <c r="F8104">
        <v>474.73</v>
      </c>
      <c r="G8104">
        <v>43</v>
      </c>
    </row>
    <row r="8105" spans="1:7" ht="15.5" x14ac:dyDescent="0.35">
      <c r="A8105" t="s">
        <v>187</v>
      </c>
      <c r="B8105" t="s">
        <v>353</v>
      </c>
      <c r="C8105">
        <v>91531</v>
      </c>
      <c r="D8105">
        <v>2025</v>
      </c>
      <c r="E8105">
        <v>4</v>
      </c>
      <c r="F8105">
        <v>424.84</v>
      </c>
      <c r="G8105">
        <v>44</v>
      </c>
    </row>
    <row r="8106" spans="1:7" ht="15.5" x14ac:dyDescent="0.35">
      <c r="A8106" t="s">
        <v>187</v>
      </c>
      <c r="B8106" t="s">
        <v>353</v>
      </c>
      <c r="C8106">
        <v>91531</v>
      </c>
      <c r="D8106">
        <v>2025</v>
      </c>
      <c r="E8106">
        <v>5</v>
      </c>
      <c r="F8106">
        <v>503.7</v>
      </c>
      <c r="G8106">
        <v>48</v>
      </c>
    </row>
    <row r="8107" spans="1:7" ht="15.5" x14ac:dyDescent="0.35">
      <c r="A8107" t="s">
        <v>187</v>
      </c>
      <c r="B8107" t="s">
        <v>353</v>
      </c>
      <c r="C8107">
        <v>91531</v>
      </c>
      <c r="D8107">
        <v>2025</v>
      </c>
      <c r="E8107">
        <v>6</v>
      </c>
      <c r="F8107">
        <v>447.55</v>
      </c>
      <c r="G8107">
        <v>44</v>
      </c>
    </row>
    <row r="8108" spans="1:7" ht="15.5" x14ac:dyDescent="0.35">
      <c r="A8108" t="s">
        <v>187</v>
      </c>
      <c r="B8108" t="s">
        <v>353</v>
      </c>
      <c r="C8108">
        <v>91531</v>
      </c>
      <c r="D8108">
        <v>2025</v>
      </c>
      <c r="E8108">
        <v>7</v>
      </c>
      <c r="F8108">
        <v>446.58</v>
      </c>
      <c r="G8108">
        <v>45</v>
      </c>
    </row>
    <row r="8109" spans="1:7" ht="15.5" x14ac:dyDescent="0.35">
      <c r="A8109" t="s">
        <v>187</v>
      </c>
      <c r="B8109" t="s">
        <v>353</v>
      </c>
      <c r="C8109">
        <v>91531</v>
      </c>
      <c r="D8109">
        <v>2025</v>
      </c>
      <c r="E8109">
        <v>8</v>
      </c>
      <c r="F8109">
        <v>58.57</v>
      </c>
      <c r="G8109">
        <v>4.21</v>
      </c>
    </row>
    <row r="8110" spans="1:7" ht="15.5" x14ac:dyDescent="0.35">
      <c r="A8110" t="s">
        <v>187</v>
      </c>
      <c r="B8110" t="s">
        <v>353</v>
      </c>
      <c r="C8110">
        <v>91531</v>
      </c>
      <c r="D8110">
        <v>2025</v>
      </c>
      <c r="E8110">
        <v>9</v>
      </c>
      <c r="F8110">
        <v>0</v>
      </c>
      <c r="G8110">
        <v>0</v>
      </c>
    </row>
    <row r="8111" spans="1:7" ht="15.5" x14ac:dyDescent="0.35">
      <c r="A8111" t="s">
        <v>187</v>
      </c>
      <c r="B8111" t="s">
        <v>353</v>
      </c>
      <c r="C8111">
        <v>91531</v>
      </c>
      <c r="D8111">
        <v>2025</v>
      </c>
      <c r="E8111">
        <v>10</v>
      </c>
      <c r="F8111">
        <v>0</v>
      </c>
      <c r="G8111">
        <v>0</v>
      </c>
    </row>
    <row r="8112" spans="1:7" ht="15.5" x14ac:dyDescent="0.35">
      <c r="A8112" t="s">
        <v>187</v>
      </c>
      <c r="B8112" t="s">
        <v>353</v>
      </c>
      <c r="C8112">
        <v>91531</v>
      </c>
      <c r="D8112">
        <v>2025</v>
      </c>
      <c r="E8112">
        <v>11</v>
      </c>
      <c r="F8112">
        <v>0</v>
      </c>
      <c r="G8112">
        <v>0</v>
      </c>
    </row>
    <row r="8113" spans="1:7" ht="15.5" hidden="1" x14ac:dyDescent="0.35">
      <c r="A8113" t="s">
        <v>187</v>
      </c>
      <c r="B8113" t="s">
        <v>353</v>
      </c>
      <c r="C8113">
        <v>91532</v>
      </c>
      <c r="D8113">
        <v>2018</v>
      </c>
      <c r="E8113">
        <v>12</v>
      </c>
      <c r="F8113">
        <v>302.13</v>
      </c>
      <c r="G8113">
        <v>34.369999999999997</v>
      </c>
    </row>
    <row r="8114" spans="1:7" ht="15.5" hidden="1" x14ac:dyDescent="0.35">
      <c r="A8114" t="s">
        <v>187</v>
      </c>
      <c r="B8114" t="s">
        <v>353</v>
      </c>
      <c r="C8114">
        <v>91532</v>
      </c>
      <c r="D8114">
        <v>2019</v>
      </c>
      <c r="E8114">
        <v>1</v>
      </c>
      <c r="F8114">
        <v>374.65</v>
      </c>
      <c r="G8114">
        <v>42.63</v>
      </c>
    </row>
    <row r="8115" spans="1:7" ht="15.5" hidden="1" x14ac:dyDescent="0.35">
      <c r="A8115" t="s">
        <v>187</v>
      </c>
      <c r="B8115" t="s">
        <v>353</v>
      </c>
      <c r="C8115">
        <v>91532</v>
      </c>
      <c r="D8115">
        <v>2019</v>
      </c>
      <c r="E8115">
        <v>2</v>
      </c>
      <c r="F8115">
        <v>393.9</v>
      </c>
      <c r="G8115">
        <v>43</v>
      </c>
    </row>
    <row r="8116" spans="1:7" ht="15.5" hidden="1" x14ac:dyDescent="0.35">
      <c r="A8116" t="s">
        <v>187</v>
      </c>
      <c r="B8116" t="s">
        <v>353</v>
      </c>
      <c r="C8116">
        <v>91532</v>
      </c>
      <c r="D8116">
        <v>2019</v>
      </c>
      <c r="E8116">
        <v>3</v>
      </c>
      <c r="F8116">
        <v>393.54</v>
      </c>
      <c r="G8116">
        <v>45</v>
      </c>
    </row>
    <row r="8117" spans="1:7" ht="15.5" hidden="1" x14ac:dyDescent="0.35">
      <c r="A8117" t="s">
        <v>187</v>
      </c>
      <c r="B8117" t="s">
        <v>353</v>
      </c>
      <c r="C8117">
        <v>91532</v>
      </c>
      <c r="D8117">
        <v>2019</v>
      </c>
      <c r="E8117">
        <v>4</v>
      </c>
      <c r="F8117">
        <v>427.68</v>
      </c>
      <c r="G8117">
        <v>56</v>
      </c>
    </row>
    <row r="8118" spans="1:7" ht="15.5" hidden="1" x14ac:dyDescent="0.35">
      <c r="A8118" t="s">
        <v>187</v>
      </c>
      <c r="B8118" t="s">
        <v>353</v>
      </c>
      <c r="C8118">
        <v>91532</v>
      </c>
      <c r="D8118">
        <v>2019</v>
      </c>
      <c r="E8118">
        <v>5</v>
      </c>
      <c r="F8118">
        <v>390.1</v>
      </c>
      <c r="G8118">
        <v>44</v>
      </c>
    </row>
    <row r="8119" spans="1:7" ht="15.5" hidden="1" x14ac:dyDescent="0.35">
      <c r="A8119" t="s">
        <v>187</v>
      </c>
      <c r="B8119" t="s">
        <v>353</v>
      </c>
      <c r="C8119">
        <v>91532</v>
      </c>
      <c r="D8119">
        <v>2019</v>
      </c>
      <c r="E8119">
        <v>6</v>
      </c>
      <c r="F8119">
        <v>435.47</v>
      </c>
      <c r="G8119">
        <v>49</v>
      </c>
    </row>
    <row r="8120" spans="1:7" ht="15.5" hidden="1" x14ac:dyDescent="0.35">
      <c r="A8120" t="s">
        <v>187</v>
      </c>
      <c r="B8120" t="s">
        <v>353</v>
      </c>
      <c r="C8120">
        <v>91532</v>
      </c>
      <c r="D8120">
        <v>2019</v>
      </c>
      <c r="E8120">
        <v>7</v>
      </c>
      <c r="F8120">
        <v>476.78</v>
      </c>
      <c r="G8120">
        <v>48</v>
      </c>
    </row>
    <row r="8121" spans="1:7" ht="15.5" hidden="1" x14ac:dyDescent="0.35">
      <c r="A8121" t="s">
        <v>187</v>
      </c>
      <c r="B8121" t="s">
        <v>353</v>
      </c>
      <c r="C8121">
        <v>91532</v>
      </c>
      <c r="D8121">
        <v>2019</v>
      </c>
      <c r="E8121">
        <v>8</v>
      </c>
      <c r="F8121">
        <v>439.3</v>
      </c>
      <c r="G8121">
        <v>43</v>
      </c>
    </row>
    <row r="8122" spans="1:7" ht="15.5" hidden="1" x14ac:dyDescent="0.35">
      <c r="A8122" t="s">
        <v>187</v>
      </c>
      <c r="B8122" t="s">
        <v>353</v>
      </c>
      <c r="C8122">
        <v>91532</v>
      </c>
      <c r="D8122">
        <v>2019</v>
      </c>
      <c r="E8122">
        <v>9</v>
      </c>
      <c r="F8122">
        <v>327.55</v>
      </c>
      <c r="G8122">
        <v>36</v>
      </c>
    </row>
    <row r="8123" spans="1:7" ht="15.5" hidden="1" x14ac:dyDescent="0.35">
      <c r="A8123" t="s">
        <v>187</v>
      </c>
      <c r="B8123" t="s">
        <v>353</v>
      </c>
      <c r="C8123">
        <v>91532</v>
      </c>
      <c r="D8123">
        <v>2019</v>
      </c>
      <c r="E8123">
        <v>10</v>
      </c>
      <c r="F8123">
        <v>439.33</v>
      </c>
      <c r="G8123">
        <v>46</v>
      </c>
    </row>
    <row r="8124" spans="1:7" ht="15.5" hidden="1" x14ac:dyDescent="0.35">
      <c r="A8124" t="s">
        <v>187</v>
      </c>
      <c r="B8124" t="s">
        <v>353</v>
      </c>
      <c r="C8124">
        <v>91532</v>
      </c>
      <c r="D8124">
        <v>2019</v>
      </c>
      <c r="E8124">
        <v>11</v>
      </c>
      <c r="F8124">
        <v>408</v>
      </c>
      <c r="G8124">
        <v>45</v>
      </c>
    </row>
    <row r="8125" spans="1:7" ht="15.5" hidden="1" x14ac:dyDescent="0.35">
      <c r="A8125" t="s">
        <v>187</v>
      </c>
      <c r="B8125" t="s">
        <v>353</v>
      </c>
      <c r="C8125">
        <v>91532</v>
      </c>
      <c r="D8125">
        <v>2019</v>
      </c>
      <c r="E8125">
        <v>12</v>
      </c>
      <c r="F8125">
        <v>471.45</v>
      </c>
      <c r="G8125">
        <v>47</v>
      </c>
    </row>
    <row r="8126" spans="1:7" ht="15.5" hidden="1" x14ac:dyDescent="0.35">
      <c r="A8126" t="s">
        <v>187</v>
      </c>
      <c r="B8126" t="s">
        <v>353</v>
      </c>
      <c r="C8126">
        <v>91532</v>
      </c>
      <c r="D8126">
        <v>2020</v>
      </c>
      <c r="E8126">
        <v>1</v>
      </c>
      <c r="F8126">
        <v>414.79</v>
      </c>
      <c r="G8126">
        <v>42.88</v>
      </c>
    </row>
    <row r="8127" spans="1:7" ht="15.5" hidden="1" x14ac:dyDescent="0.35">
      <c r="A8127" t="s">
        <v>187</v>
      </c>
      <c r="B8127" t="s">
        <v>353</v>
      </c>
      <c r="C8127">
        <v>91532</v>
      </c>
      <c r="D8127">
        <v>2020</v>
      </c>
      <c r="E8127">
        <v>2</v>
      </c>
      <c r="F8127">
        <v>388.03</v>
      </c>
      <c r="G8127">
        <v>40.119999999999997</v>
      </c>
    </row>
    <row r="8128" spans="1:7" ht="15.5" hidden="1" x14ac:dyDescent="0.35">
      <c r="A8128" t="s">
        <v>187</v>
      </c>
      <c r="B8128" t="s">
        <v>353</v>
      </c>
      <c r="C8128">
        <v>91532</v>
      </c>
      <c r="D8128">
        <v>2020</v>
      </c>
      <c r="E8128">
        <v>3</v>
      </c>
      <c r="F8128">
        <v>286.91000000000003</v>
      </c>
      <c r="G8128">
        <v>35</v>
      </c>
    </row>
    <row r="8129" spans="1:7" ht="15.5" hidden="1" x14ac:dyDescent="0.35">
      <c r="A8129" t="s">
        <v>187</v>
      </c>
      <c r="B8129" t="s">
        <v>353</v>
      </c>
      <c r="C8129">
        <v>91532</v>
      </c>
      <c r="D8129">
        <v>2020</v>
      </c>
      <c r="E8129">
        <v>4</v>
      </c>
      <c r="F8129">
        <v>0</v>
      </c>
      <c r="G8129">
        <v>0</v>
      </c>
    </row>
    <row r="8130" spans="1:7" ht="15.5" hidden="1" x14ac:dyDescent="0.35">
      <c r="A8130" t="s">
        <v>187</v>
      </c>
      <c r="B8130" t="s">
        <v>353</v>
      </c>
      <c r="C8130">
        <v>91532</v>
      </c>
      <c r="D8130">
        <v>2020</v>
      </c>
      <c r="E8130">
        <v>5</v>
      </c>
      <c r="F8130">
        <v>0</v>
      </c>
      <c r="G8130">
        <v>0</v>
      </c>
    </row>
    <row r="8131" spans="1:7" ht="15.5" hidden="1" x14ac:dyDescent="0.35">
      <c r="A8131" t="s">
        <v>187</v>
      </c>
      <c r="B8131" t="s">
        <v>353</v>
      </c>
      <c r="C8131">
        <v>91532</v>
      </c>
      <c r="D8131">
        <v>2020</v>
      </c>
      <c r="E8131">
        <v>6</v>
      </c>
      <c r="F8131">
        <v>0</v>
      </c>
      <c r="G8131">
        <v>0</v>
      </c>
    </row>
    <row r="8132" spans="1:7" ht="15.5" hidden="1" x14ac:dyDescent="0.35">
      <c r="A8132" t="s">
        <v>187</v>
      </c>
      <c r="B8132" t="s">
        <v>353</v>
      </c>
      <c r="C8132">
        <v>91532</v>
      </c>
      <c r="D8132">
        <v>2020</v>
      </c>
      <c r="E8132">
        <v>7</v>
      </c>
      <c r="F8132">
        <v>41.77</v>
      </c>
      <c r="G8132">
        <v>26</v>
      </c>
    </row>
    <row r="8133" spans="1:7" ht="15.5" hidden="1" x14ac:dyDescent="0.35">
      <c r="A8133" t="s">
        <v>187</v>
      </c>
      <c r="B8133" t="s">
        <v>353</v>
      </c>
      <c r="C8133">
        <v>91532</v>
      </c>
      <c r="D8133">
        <v>2020</v>
      </c>
      <c r="E8133">
        <v>8</v>
      </c>
      <c r="F8133">
        <v>149.68</v>
      </c>
      <c r="G8133">
        <v>26</v>
      </c>
    </row>
    <row r="8134" spans="1:7" ht="15.5" hidden="1" x14ac:dyDescent="0.35">
      <c r="A8134" t="s">
        <v>187</v>
      </c>
      <c r="B8134" t="s">
        <v>353</v>
      </c>
      <c r="C8134">
        <v>91532</v>
      </c>
      <c r="D8134">
        <v>2020</v>
      </c>
      <c r="E8134">
        <v>9</v>
      </c>
      <c r="F8134">
        <v>123.89</v>
      </c>
      <c r="G8134">
        <v>17</v>
      </c>
    </row>
    <row r="8135" spans="1:7" ht="15.5" hidden="1" x14ac:dyDescent="0.35">
      <c r="A8135" t="s">
        <v>187</v>
      </c>
      <c r="B8135" t="s">
        <v>353</v>
      </c>
      <c r="C8135">
        <v>91532</v>
      </c>
      <c r="D8135">
        <v>2020</v>
      </c>
      <c r="E8135">
        <v>10</v>
      </c>
      <c r="F8135">
        <v>71.75</v>
      </c>
      <c r="G8135">
        <v>11</v>
      </c>
    </row>
    <row r="8136" spans="1:7" ht="15.5" hidden="1" x14ac:dyDescent="0.35">
      <c r="A8136" t="s">
        <v>187</v>
      </c>
      <c r="B8136" t="s">
        <v>353</v>
      </c>
      <c r="C8136">
        <v>91532</v>
      </c>
      <c r="D8136">
        <v>2020</v>
      </c>
      <c r="E8136">
        <v>11</v>
      </c>
      <c r="F8136">
        <v>0</v>
      </c>
      <c r="G8136">
        <v>0</v>
      </c>
    </row>
    <row r="8137" spans="1:7" ht="15.5" hidden="1" x14ac:dyDescent="0.35">
      <c r="A8137" t="s">
        <v>187</v>
      </c>
      <c r="B8137" t="s">
        <v>353</v>
      </c>
      <c r="C8137">
        <v>91532</v>
      </c>
      <c r="D8137">
        <v>2020</v>
      </c>
      <c r="E8137">
        <v>12</v>
      </c>
      <c r="F8137">
        <v>0</v>
      </c>
      <c r="G8137">
        <v>0</v>
      </c>
    </row>
    <row r="8138" spans="1:7" ht="15.5" hidden="1" x14ac:dyDescent="0.35">
      <c r="A8138" t="s">
        <v>187</v>
      </c>
      <c r="B8138" t="s">
        <v>353</v>
      </c>
      <c r="C8138">
        <v>91532</v>
      </c>
      <c r="D8138">
        <v>2021</v>
      </c>
      <c r="E8138">
        <v>4</v>
      </c>
      <c r="F8138">
        <v>155.30000000000001</v>
      </c>
      <c r="G8138">
        <v>58</v>
      </c>
    </row>
    <row r="8139" spans="1:7" ht="15.5" hidden="1" x14ac:dyDescent="0.35">
      <c r="A8139" t="s">
        <v>187</v>
      </c>
      <c r="B8139" t="s">
        <v>353</v>
      </c>
      <c r="C8139">
        <v>91532</v>
      </c>
      <c r="D8139">
        <v>2021</v>
      </c>
      <c r="E8139">
        <v>5</v>
      </c>
      <c r="F8139">
        <v>87.53</v>
      </c>
      <c r="G8139">
        <v>25.41</v>
      </c>
    </row>
    <row r="8140" spans="1:7" ht="15.5" hidden="1" x14ac:dyDescent="0.35">
      <c r="A8140" t="s">
        <v>187</v>
      </c>
      <c r="B8140" t="s">
        <v>353</v>
      </c>
      <c r="C8140">
        <v>91532</v>
      </c>
      <c r="D8140">
        <v>2021</v>
      </c>
      <c r="E8140">
        <v>6</v>
      </c>
      <c r="F8140">
        <v>84.7</v>
      </c>
      <c r="G8140">
        <v>24.59</v>
      </c>
    </row>
    <row r="8141" spans="1:7" ht="15.5" hidden="1" x14ac:dyDescent="0.35">
      <c r="A8141" t="s">
        <v>187</v>
      </c>
      <c r="B8141" t="s">
        <v>353</v>
      </c>
      <c r="C8141">
        <v>91532</v>
      </c>
      <c r="D8141">
        <v>2021</v>
      </c>
      <c r="E8141">
        <v>7</v>
      </c>
      <c r="F8141">
        <v>137.47</v>
      </c>
      <c r="G8141">
        <v>43</v>
      </c>
    </row>
    <row r="8142" spans="1:7" ht="15.5" hidden="1" x14ac:dyDescent="0.35">
      <c r="A8142" t="s">
        <v>187</v>
      </c>
      <c r="B8142" t="s">
        <v>353</v>
      </c>
      <c r="C8142">
        <v>91532</v>
      </c>
      <c r="D8142">
        <v>2021</v>
      </c>
      <c r="E8142">
        <v>8</v>
      </c>
      <c r="F8142">
        <v>247.25</v>
      </c>
      <c r="G8142">
        <v>28</v>
      </c>
    </row>
    <row r="8143" spans="1:7" ht="15.5" hidden="1" x14ac:dyDescent="0.35">
      <c r="A8143" t="s">
        <v>187</v>
      </c>
      <c r="B8143" t="s">
        <v>353</v>
      </c>
      <c r="C8143">
        <v>91532</v>
      </c>
      <c r="D8143">
        <v>2021</v>
      </c>
      <c r="E8143">
        <v>9</v>
      </c>
      <c r="F8143">
        <v>120.91</v>
      </c>
      <c r="G8143">
        <v>17.89</v>
      </c>
    </row>
    <row r="8144" spans="1:7" ht="15.5" hidden="1" x14ac:dyDescent="0.35">
      <c r="A8144" t="s">
        <v>187</v>
      </c>
      <c r="B8144" t="s">
        <v>353</v>
      </c>
      <c r="C8144">
        <v>91532</v>
      </c>
      <c r="D8144">
        <v>2022</v>
      </c>
      <c r="E8144">
        <v>12</v>
      </c>
      <c r="F8144">
        <v>335.61</v>
      </c>
      <c r="G8144">
        <v>30.94</v>
      </c>
    </row>
    <row r="8145" spans="1:7" ht="15.5" hidden="1" x14ac:dyDescent="0.35">
      <c r="A8145" t="s">
        <v>187</v>
      </c>
      <c r="B8145" t="s">
        <v>353</v>
      </c>
      <c r="C8145">
        <v>91532</v>
      </c>
      <c r="D8145">
        <v>2023</v>
      </c>
      <c r="E8145">
        <v>1</v>
      </c>
      <c r="F8145">
        <v>358.3</v>
      </c>
      <c r="G8145">
        <v>35</v>
      </c>
    </row>
    <row r="8146" spans="1:7" ht="15.5" hidden="1" x14ac:dyDescent="0.35">
      <c r="A8146" t="s">
        <v>187</v>
      </c>
      <c r="B8146" t="s">
        <v>353</v>
      </c>
      <c r="C8146">
        <v>91532</v>
      </c>
      <c r="D8146">
        <v>2023</v>
      </c>
      <c r="E8146">
        <v>2</v>
      </c>
      <c r="F8146">
        <v>380.65</v>
      </c>
      <c r="G8146">
        <v>36</v>
      </c>
    </row>
    <row r="8147" spans="1:7" ht="15.5" hidden="1" x14ac:dyDescent="0.35">
      <c r="A8147" t="s">
        <v>187</v>
      </c>
      <c r="B8147" t="s">
        <v>353</v>
      </c>
      <c r="C8147">
        <v>91532</v>
      </c>
      <c r="D8147">
        <v>2023</v>
      </c>
      <c r="E8147">
        <v>3</v>
      </c>
      <c r="F8147">
        <v>256.5</v>
      </c>
      <c r="G8147">
        <v>31</v>
      </c>
    </row>
    <row r="8148" spans="1:7" ht="15.5" hidden="1" x14ac:dyDescent="0.35">
      <c r="A8148" t="s">
        <v>187</v>
      </c>
      <c r="B8148" t="s">
        <v>353</v>
      </c>
      <c r="C8148">
        <v>91532</v>
      </c>
      <c r="D8148">
        <v>2023</v>
      </c>
      <c r="E8148">
        <v>4</v>
      </c>
      <c r="F8148">
        <v>33.090000000000003</v>
      </c>
      <c r="G8148">
        <v>5</v>
      </c>
    </row>
    <row r="8149" spans="1:7" ht="15.5" hidden="1" x14ac:dyDescent="0.35">
      <c r="A8149" t="s">
        <v>187</v>
      </c>
      <c r="B8149" t="s">
        <v>353</v>
      </c>
      <c r="C8149">
        <v>91532</v>
      </c>
      <c r="D8149">
        <v>2023</v>
      </c>
      <c r="E8149">
        <v>5</v>
      </c>
      <c r="F8149">
        <v>437.81</v>
      </c>
      <c r="G8149">
        <v>48</v>
      </c>
    </row>
    <row r="8150" spans="1:7" ht="15.5" hidden="1" x14ac:dyDescent="0.35">
      <c r="A8150" t="s">
        <v>187</v>
      </c>
      <c r="B8150" t="s">
        <v>353</v>
      </c>
      <c r="C8150">
        <v>91532</v>
      </c>
      <c r="D8150">
        <v>2023</v>
      </c>
      <c r="E8150">
        <v>6</v>
      </c>
      <c r="F8150">
        <v>429.39</v>
      </c>
      <c r="G8150">
        <v>43</v>
      </c>
    </row>
    <row r="8151" spans="1:7" ht="15.5" hidden="1" x14ac:dyDescent="0.35">
      <c r="A8151" t="s">
        <v>187</v>
      </c>
      <c r="B8151" t="s">
        <v>353</v>
      </c>
      <c r="C8151">
        <v>91532</v>
      </c>
      <c r="D8151">
        <v>2023</v>
      </c>
      <c r="E8151">
        <v>7</v>
      </c>
      <c r="F8151">
        <v>470.51</v>
      </c>
      <c r="G8151">
        <v>42</v>
      </c>
    </row>
    <row r="8152" spans="1:7" ht="15.5" hidden="1" x14ac:dyDescent="0.35">
      <c r="A8152" t="s">
        <v>187</v>
      </c>
      <c r="B8152" t="s">
        <v>353</v>
      </c>
      <c r="C8152">
        <v>91532</v>
      </c>
      <c r="D8152">
        <v>2023</v>
      </c>
      <c r="E8152">
        <v>8</v>
      </c>
      <c r="F8152">
        <v>434.65</v>
      </c>
      <c r="G8152">
        <v>42</v>
      </c>
    </row>
    <row r="8153" spans="1:7" ht="15.5" hidden="1" x14ac:dyDescent="0.35">
      <c r="A8153" t="s">
        <v>187</v>
      </c>
      <c r="B8153" t="s">
        <v>353</v>
      </c>
      <c r="C8153">
        <v>91532</v>
      </c>
      <c r="D8153">
        <v>2023</v>
      </c>
      <c r="E8153">
        <v>9</v>
      </c>
      <c r="F8153">
        <v>412.42</v>
      </c>
      <c r="G8153">
        <v>37</v>
      </c>
    </row>
    <row r="8154" spans="1:7" ht="15.5" hidden="1" x14ac:dyDescent="0.35">
      <c r="A8154" t="s">
        <v>187</v>
      </c>
      <c r="B8154" t="s">
        <v>353</v>
      </c>
      <c r="C8154">
        <v>91532</v>
      </c>
      <c r="D8154">
        <v>2023</v>
      </c>
      <c r="E8154">
        <v>10</v>
      </c>
      <c r="F8154">
        <v>464.28</v>
      </c>
      <c r="G8154">
        <v>42</v>
      </c>
    </row>
    <row r="8155" spans="1:7" ht="15.5" hidden="1" x14ac:dyDescent="0.35">
      <c r="A8155" t="s">
        <v>187</v>
      </c>
      <c r="B8155" t="s">
        <v>353</v>
      </c>
      <c r="C8155">
        <v>91532</v>
      </c>
      <c r="D8155">
        <v>2023</v>
      </c>
      <c r="E8155">
        <v>11</v>
      </c>
      <c r="F8155">
        <v>451.68</v>
      </c>
      <c r="G8155">
        <v>48</v>
      </c>
    </row>
    <row r="8156" spans="1:7" ht="15.5" hidden="1" x14ac:dyDescent="0.35">
      <c r="A8156" t="s">
        <v>187</v>
      </c>
      <c r="B8156" t="s">
        <v>353</v>
      </c>
      <c r="C8156">
        <v>91532</v>
      </c>
      <c r="D8156">
        <v>2023</v>
      </c>
      <c r="E8156">
        <v>12</v>
      </c>
      <c r="F8156">
        <v>354.04</v>
      </c>
      <c r="G8156">
        <v>31</v>
      </c>
    </row>
    <row r="8157" spans="1:7" ht="15.5" hidden="1" x14ac:dyDescent="0.35">
      <c r="A8157" t="s">
        <v>187</v>
      </c>
      <c r="B8157" t="s">
        <v>353</v>
      </c>
      <c r="C8157">
        <v>91532</v>
      </c>
      <c r="D8157">
        <v>2024</v>
      </c>
      <c r="E8157">
        <v>1</v>
      </c>
      <c r="F8157">
        <v>456.46</v>
      </c>
      <c r="G8157">
        <v>40</v>
      </c>
    </row>
    <row r="8158" spans="1:7" ht="15.5" hidden="1" x14ac:dyDescent="0.35">
      <c r="A8158" t="s">
        <v>187</v>
      </c>
      <c r="B8158" t="s">
        <v>353</v>
      </c>
      <c r="C8158">
        <v>91532</v>
      </c>
      <c r="D8158">
        <v>2024</v>
      </c>
      <c r="E8158">
        <v>2</v>
      </c>
      <c r="F8158">
        <v>447.24</v>
      </c>
      <c r="G8158">
        <v>49</v>
      </c>
    </row>
    <row r="8159" spans="1:7" ht="15.5" hidden="1" x14ac:dyDescent="0.35">
      <c r="A8159" t="s">
        <v>187</v>
      </c>
      <c r="B8159" t="s">
        <v>353</v>
      </c>
      <c r="C8159">
        <v>91532</v>
      </c>
      <c r="D8159">
        <v>2024</v>
      </c>
      <c r="E8159">
        <v>3</v>
      </c>
      <c r="F8159">
        <v>463.1</v>
      </c>
      <c r="G8159">
        <v>43</v>
      </c>
    </row>
    <row r="8160" spans="1:7" ht="15.5" hidden="1" x14ac:dyDescent="0.35">
      <c r="A8160" t="s">
        <v>187</v>
      </c>
      <c r="B8160" t="s">
        <v>353</v>
      </c>
      <c r="C8160">
        <v>91532</v>
      </c>
      <c r="D8160">
        <v>2024</v>
      </c>
      <c r="E8160">
        <v>4</v>
      </c>
      <c r="F8160">
        <v>413.35</v>
      </c>
      <c r="G8160">
        <v>37</v>
      </c>
    </row>
    <row r="8161" spans="1:7" ht="15.5" hidden="1" x14ac:dyDescent="0.35">
      <c r="A8161" t="s">
        <v>187</v>
      </c>
      <c r="B8161" t="s">
        <v>353</v>
      </c>
      <c r="C8161">
        <v>91532</v>
      </c>
      <c r="D8161">
        <v>2024</v>
      </c>
      <c r="E8161">
        <v>5</v>
      </c>
      <c r="F8161">
        <v>470.82</v>
      </c>
      <c r="G8161">
        <v>42</v>
      </c>
    </row>
    <row r="8162" spans="1:7" ht="15.5" hidden="1" x14ac:dyDescent="0.35">
      <c r="A8162" t="s">
        <v>187</v>
      </c>
      <c r="B8162" t="s">
        <v>353</v>
      </c>
      <c r="C8162">
        <v>91532</v>
      </c>
      <c r="D8162">
        <v>2024</v>
      </c>
      <c r="E8162">
        <v>6</v>
      </c>
      <c r="F8162">
        <v>469.66</v>
      </c>
      <c r="G8162">
        <v>45</v>
      </c>
    </row>
    <row r="8163" spans="1:7" ht="15.5" hidden="1" x14ac:dyDescent="0.35">
      <c r="A8163" t="s">
        <v>187</v>
      </c>
      <c r="B8163" t="s">
        <v>353</v>
      </c>
      <c r="C8163">
        <v>91532</v>
      </c>
      <c r="D8163">
        <v>2024</v>
      </c>
      <c r="E8163">
        <v>7</v>
      </c>
      <c r="F8163">
        <v>450.87</v>
      </c>
      <c r="G8163">
        <v>50</v>
      </c>
    </row>
    <row r="8164" spans="1:7" ht="15.5" hidden="1" x14ac:dyDescent="0.35">
      <c r="A8164" t="s">
        <v>187</v>
      </c>
      <c r="B8164" t="s">
        <v>353</v>
      </c>
      <c r="C8164">
        <v>91532</v>
      </c>
      <c r="D8164">
        <v>2024</v>
      </c>
      <c r="E8164">
        <v>8</v>
      </c>
      <c r="F8164">
        <v>458.41</v>
      </c>
      <c r="G8164">
        <v>48</v>
      </c>
    </row>
    <row r="8165" spans="1:7" ht="15.5" hidden="1" x14ac:dyDescent="0.35">
      <c r="A8165" t="s">
        <v>187</v>
      </c>
      <c r="B8165" t="s">
        <v>353</v>
      </c>
      <c r="C8165">
        <v>91532</v>
      </c>
      <c r="D8165">
        <v>2024</v>
      </c>
      <c r="E8165">
        <v>9</v>
      </c>
      <c r="F8165">
        <v>395.39</v>
      </c>
      <c r="G8165">
        <v>47</v>
      </c>
    </row>
    <row r="8166" spans="1:7" ht="15.5" hidden="1" x14ac:dyDescent="0.35">
      <c r="A8166" t="s">
        <v>187</v>
      </c>
      <c r="B8166" t="s">
        <v>353</v>
      </c>
      <c r="C8166">
        <v>91532</v>
      </c>
      <c r="D8166">
        <v>2024</v>
      </c>
      <c r="E8166">
        <v>10</v>
      </c>
      <c r="F8166">
        <v>430.35</v>
      </c>
      <c r="G8166">
        <v>56</v>
      </c>
    </row>
    <row r="8167" spans="1:7" ht="15.5" hidden="1" x14ac:dyDescent="0.35">
      <c r="A8167" t="s">
        <v>187</v>
      </c>
      <c r="B8167" t="s">
        <v>353</v>
      </c>
      <c r="C8167">
        <v>91532</v>
      </c>
      <c r="D8167">
        <v>2024</v>
      </c>
      <c r="E8167">
        <v>11</v>
      </c>
      <c r="F8167">
        <v>462.17</v>
      </c>
      <c r="G8167">
        <v>43</v>
      </c>
    </row>
    <row r="8168" spans="1:7" ht="15.5" hidden="1" x14ac:dyDescent="0.35">
      <c r="A8168" t="s">
        <v>187</v>
      </c>
      <c r="B8168" t="s">
        <v>353</v>
      </c>
      <c r="C8168">
        <v>91532</v>
      </c>
      <c r="D8168">
        <v>2024</v>
      </c>
      <c r="E8168">
        <v>12</v>
      </c>
      <c r="F8168">
        <v>491.86</v>
      </c>
      <c r="G8168">
        <v>48</v>
      </c>
    </row>
    <row r="8169" spans="1:7" ht="15.5" x14ac:dyDescent="0.35">
      <c r="A8169" t="s">
        <v>187</v>
      </c>
      <c r="B8169" t="s">
        <v>353</v>
      </c>
      <c r="C8169">
        <v>91532</v>
      </c>
      <c r="D8169">
        <v>2025</v>
      </c>
      <c r="E8169">
        <v>1</v>
      </c>
      <c r="F8169">
        <v>383.32</v>
      </c>
      <c r="G8169">
        <v>44</v>
      </c>
    </row>
    <row r="8170" spans="1:7" ht="15.5" x14ac:dyDescent="0.35">
      <c r="A8170" t="s">
        <v>187</v>
      </c>
      <c r="B8170" t="s">
        <v>353</v>
      </c>
      <c r="C8170">
        <v>91532</v>
      </c>
      <c r="D8170">
        <v>2025</v>
      </c>
      <c r="E8170">
        <v>2</v>
      </c>
      <c r="F8170">
        <v>417.8</v>
      </c>
      <c r="G8170">
        <v>35</v>
      </c>
    </row>
    <row r="8171" spans="1:7" ht="15.5" x14ac:dyDescent="0.35">
      <c r="A8171" t="s">
        <v>187</v>
      </c>
      <c r="B8171" t="s">
        <v>353</v>
      </c>
      <c r="C8171">
        <v>91532</v>
      </c>
      <c r="D8171">
        <v>2025</v>
      </c>
      <c r="E8171">
        <v>3</v>
      </c>
      <c r="F8171">
        <v>469.6</v>
      </c>
      <c r="G8171">
        <v>45</v>
      </c>
    </row>
    <row r="8172" spans="1:7" ht="15.5" x14ac:dyDescent="0.35">
      <c r="A8172" t="s">
        <v>187</v>
      </c>
      <c r="B8172" t="s">
        <v>353</v>
      </c>
      <c r="C8172">
        <v>91532</v>
      </c>
      <c r="D8172">
        <v>2025</v>
      </c>
      <c r="E8172">
        <v>4</v>
      </c>
      <c r="F8172">
        <v>463.25</v>
      </c>
      <c r="G8172">
        <v>43</v>
      </c>
    </row>
    <row r="8173" spans="1:7" ht="15.5" x14ac:dyDescent="0.35">
      <c r="A8173" t="s">
        <v>187</v>
      </c>
      <c r="B8173" t="s">
        <v>353</v>
      </c>
      <c r="C8173">
        <v>91532</v>
      </c>
      <c r="D8173">
        <v>2025</v>
      </c>
      <c r="E8173">
        <v>5</v>
      </c>
      <c r="F8173">
        <v>391.57</v>
      </c>
      <c r="G8173">
        <v>42</v>
      </c>
    </row>
    <row r="8174" spans="1:7" ht="15.5" x14ac:dyDescent="0.35">
      <c r="A8174" t="s">
        <v>187</v>
      </c>
      <c r="B8174" t="s">
        <v>353</v>
      </c>
      <c r="C8174">
        <v>91532</v>
      </c>
      <c r="D8174">
        <v>2025</v>
      </c>
      <c r="E8174">
        <v>6</v>
      </c>
      <c r="F8174">
        <v>479.91</v>
      </c>
      <c r="G8174">
        <v>40</v>
      </c>
    </row>
    <row r="8175" spans="1:7" ht="15.5" x14ac:dyDescent="0.35">
      <c r="A8175" t="s">
        <v>187</v>
      </c>
      <c r="B8175" t="s">
        <v>353</v>
      </c>
      <c r="C8175">
        <v>91532</v>
      </c>
      <c r="D8175">
        <v>2025</v>
      </c>
      <c r="E8175">
        <v>7</v>
      </c>
      <c r="F8175">
        <v>444.69</v>
      </c>
      <c r="G8175">
        <v>44</v>
      </c>
    </row>
    <row r="8176" spans="1:7" ht="15.5" x14ac:dyDescent="0.35">
      <c r="A8176" t="s">
        <v>187</v>
      </c>
      <c r="B8176" t="s">
        <v>353</v>
      </c>
      <c r="C8176">
        <v>91532</v>
      </c>
      <c r="D8176">
        <v>2025</v>
      </c>
      <c r="E8176">
        <v>8</v>
      </c>
      <c r="F8176">
        <v>418.58</v>
      </c>
      <c r="G8176">
        <v>40</v>
      </c>
    </row>
    <row r="8177" spans="1:7" ht="15.5" x14ac:dyDescent="0.35">
      <c r="A8177" t="s">
        <v>187</v>
      </c>
      <c r="B8177" t="s">
        <v>353</v>
      </c>
      <c r="C8177">
        <v>91532</v>
      </c>
      <c r="D8177">
        <v>2025</v>
      </c>
      <c r="E8177">
        <v>9</v>
      </c>
      <c r="F8177">
        <v>356.57</v>
      </c>
      <c r="G8177">
        <v>36</v>
      </c>
    </row>
    <row r="8178" spans="1:7" ht="15.5" x14ac:dyDescent="0.35">
      <c r="A8178" t="s">
        <v>187</v>
      </c>
      <c r="B8178" t="s">
        <v>353</v>
      </c>
      <c r="C8178">
        <v>91532</v>
      </c>
      <c r="D8178">
        <v>2025</v>
      </c>
      <c r="E8178">
        <v>10</v>
      </c>
      <c r="F8178">
        <v>229.36</v>
      </c>
      <c r="G8178">
        <v>20</v>
      </c>
    </row>
    <row r="8179" spans="1:7" ht="15.5" x14ac:dyDescent="0.35">
      <c r="A8179" t="s">
        <v>187</v>
      </c>
      <c r="B8179" t="s">
        <v>353</v>
      </c>
      <c r="C8179">
        <v>91532</v>
      </c>
      <c r="D8179">
        <v>2025</v>
      </c>
      <c r="E8179">
        <v>11</v>
      </c>
      <c r="F8179">
        <v>142.09</v>
      </c>
      <c r="G8179">
        <v>14.08</v>
      </c>
    </row>
    <row r="8180" spans="1:7" ht="15.5" hidden="1" x14ac:dyDescent="0.35">
      <c r="A8180" t="s">
        <v>187</v>
      </c>
      <c r="B8180" t="s">
        <v>353</v>
      </c>
      <c r="C8180">
        <v>91533</v>
      </c>
      <c r="D8180">
        <v>2019</v>
      </c>
      <c r="E8180">
        <v>7</v>
      </c>
      <c r="F8180">
        <v>235.27</v>
      </c>
      <c r="G8180">
        <v>38.590000000000003</v>
      </c>
    </row>
    <row r="8181" spans="1:7" ht="15.5" hidden="1" x14ac:dyDescent="0.35">
      <c r="A8181" t="s">
        <v>187</v>
      </c>
      <c r="B8181" t="s">
        <v>353</v>
      </c>
      <c r="C8181">
        <v>91533</v>
      </c>
      <c r="D8181">
        <v>2019</v>
      </c>
      <c r="E8181">
        <v>8</v>
      </c>
      <c r="F8181">
        <v>364.35</v>
      </c>
      <c r="G8181">
        <v>61</v>
      </c>
    </row>
    <row r="8182" spans="1:7" ht="15.5" hidden="1" x14ac:dyDescent="0.35">
      <c r="A8182" t="s">
        <v>187</v>
      </c>
      <c r="B8182" t="s">
        <v>353</v>
      </c>
      <c r="C8182">
        <v>91533</v>
      </c>
      <c r="D8182">
        <v>2019</v>
      </c>
      <c r="E8182">
        <v>9</v>
      </c>
      <c r="F8182">
        <v>352.39</v>
      </c>
      <c r="G8182">
        <v>54</v>
      </c>
    </row>
    <row r="8183" spans="1:7" ht="15.5" hidden="1" x14ac:dyDescent="0.35">
      <c r="A8183" t="s">
        <v>187</v>
      </c>
      <c r="B8183" t="s">
        <v>353</v>
      </c>
      <c r="C8183">
        <v>91533</v>
      </c>
      <c r="D8183">
        <v>2019</v>
      </c>
      <c r="E8183">
        <v>10</v>
      </c>
      <c r="F8183">
        <v>397.78</v>
      </c>
      <c r="G8183">
        <v>65</v>
      </c>
    </row>
    <row r="8184" spans="1:7" ht="15.5" hidden="1" x14ac:dyDescent="0.35">
      <c r="A8184" t="s">
        <v>187</v>
      </c>
      <c r="B8184" t="s">
        <v>353</v>
      </c>
      <c r="C8184">
        <v>91533</v>
      </c>
      <c r="D8184">
        <v>2019</v>
      </c>
      <c r="E8184">
        <v>11</v>
      </c>
      <c r="F8184">
        <v>335.08</v>
      </c>
      <c r="G8184">
        <v>60</v>
      </c>
    </row>
    <row r="8185" spans="1:7" ht="15.5" hidden="1" x14ac:dyDescent="0.35">
      <c r="A8185" t="s">
        <v>187</v>
      </c>
      <c r="B8185" t="s">
        <v>353</v>
      </c>
      <c r="C8185">
        <v>91533</v>
      </c>
      <c r="D8185">
        <v>2019</v>
      </c>
      <c r="E8185">
        <v>12</v>
      </c>
      <c r="F8185">
        <v>415.98</v>
      </c>
      <c r="G8185">
        <v>72</v>
      </c>
    </row>
    <row r="8186" spans="1:7" ht="15.5" hidden="1" x14ac:dyDescent="0.35">
      <c r="A8186" t="s">
        <v>187</v>
      </c>
      <c r="B8186" t="s">
        <v>353</v>
      </c>
      <c r="C8186">
        <v>91533</v>
      </c>
      <c r="D8186">
        <v>2020</v>
      </c>
      <c r="E8186">
        <v>1</v>
      </c>
      <c r="F8186">
        <v>243.42</v>
      </c>
      <c r="G8186">
        <v>39.270000000000003</v>
      </c>
    </row>
    <row r="8187" spans="1:7" ht="15.5" hidden="1" x14ac:dyDescent="0.35">
      <c r="A8187" t="s">
        <v>187</v>
      </c>
      <c r="B8187" t="s">
        <v>353</v>
      </c>
      <c r="C8187">
        <v>91533</v>
      </c>
      <c r="D8187">
        <v>2020</v>
      </c>
      <c r="E8187">
        <v>2</v>
      </c>
      <c r="F8187">
        <v>227.72</v>
      </c>
      <c r="G8187">
        <v>36.729999999999997</v>
      </c>
    </row>
    <row r="8188" spans="1:7" ht="15.5" hidden="1" x14ac:dyDescent="0.35">
      <c r="A8188" t="s">
        <v>187</v>
      </c>
      <c r="B8188" t="s">
        <v>353</v>
      </c>
      <c r="C8188">
        <v>91533</v>
      </c>
      <c r="D8188">
        <v>2020</v>
      </c>
      <c r="E8188">
        <v>3</v>
      </c>
      <c r="F8188">
        <v>224.38</v>
      </c>
      <c r="G8188">
        <v>37</v>
      </c>
    </row>
    <row r="8189" spans="1:7" ht="15.5" hidden="1" x14ac:dyDescent="0.35">
      <c r="A8189" t="s">
        <v>187</v>
      </c>
      <c r="B8189" t="s">
        <v>353</v>
      </c>
      <c r="C8189">
        <v>91533</v>
      </c>
      <c r="D8189">
        <v>2020</v>
      </c>
      <c r="E8189">
        <v>4</v>
      </c>
      <c r="F8189">
        <v>0</v>
      </c>
      <c r="G8189">
        <v>0</v>
      </c>
    </row>
    <row r="8190" spans="1:7" ht="15.5" hidden="1" x14ac:dyDescent="0.35">
      <c r="A8190" t="s">
        <v>187</v>
      </c>
      <c r="B8190" t="s">
        <v>353</v>
      </c>
      <c r="C8190">
        <v>91533</v>
      </c>
      <c r="D8190">
        <v>2020</v>
      </c>
      <c r="E8190">
        <v>5</v>
      </c>
      <c r="F8190">
        <v>0</v>
      </c>
      <c r="G8190">
        <v>0</v>
      </c>
    </row>
    <row r="8191" spans="1:7" ht="15.5" hidden="1" x14ac:dyDescent="0.35">
      <c r="A8191" t="s">
        <v>187</v>
      </c>
      <c r="B8191" t="s">
        <v>353</v>
      </c>
      <c r="C8191">
        <v>91533</v>
      </c>
      <c r="D8191">
        <v>2020</v>
      </c>
      <c r="E8191">
        <v>6</v>
      </c>
      <c r="F8191">
        <v>0</v>
      </c>
      <c r="G8191">
        <v>0</v>
      </c>
    </row>
    <row r="8192" spans="1:7" ht="15.5" hidden="1" x14ac:dyDescent="0.35">
      <c r="A8192" t="s">
        <v>187</v>
      </c>
      <c r="B8192" t="s">
        <v>353</v>
      </c>
      <c r="C8192">
        <v>91533</v>
      </c>
      <c r="D8192">
        <v>2020</v>
      </c>
      <c r="E8192">
        <v>7</v>
      </c>
      <c r="F8192">
        <v>0</v>
      </c>
      <c r="G8192">
        <v>0</v>
      </c>
    </row>
    <row r="8193" spans="1:7" ht="15.5" hidden="1" x14ac:dyDescent="0.35">
      <c r="A8193" t="s">
        <v>187</v>
      </c>
      <c r="B8193" t="s">
        <v>353</v>
      </c>
      <c r="C8193">
        <v>91533</v>
      </c>
      <c r="D8193">
        <v>2020</v>
      </c>
      <c r="E8193">
        <v>8</v>
      </c>
      <c r="F8193">
        <v>0.85</v>
      </c>
      <c r="G8193">
        <v>1</v>
      </c>
    </row>
    <row r="8194" spans="1:7" ht="15.5" hidden="1" x14ac:dyDescent="0.35">
      <c r="A8194" t="s">
        <v>187</v>
      </c>
      <c r="B8194" t="s">
        <v>353</v>
      </c>
      <c r="C8194">
        <v>91533</v>
      </c>
      <c r="D8194">
        <v>2020</v>
      </c>
      <c r="E8194">
        <v>9</v>
      </c>
      <c r="F8194">
        <v>0</v>
      </c>
      <c r="G8194">
        <v>0</v>
      </c>
    </row>
    <row r="8195" spans="1:7" ht="15.5" hidden="1" x14ac:dyDescent="0.35">
      <c r="A8195" t="s">
        <v>187</v>
      </c>
      <c r="B8195" t="s">
        <v>353</v>
      </c>
      <c r="C8195">
        <v>91533</v>
      </c>
      <c r="D8195">
        <v>2020</v>
      </c>
      <c r="E8195">
        <v>10</v>
      </c>
      <c r="F8195">
        <v>0</v>
      </c>
      <c r="G8195">
        <v>0</v>
      </c>
    </row>
    <row r="8196" spans="1:7" ht="15.5" hidden="1" x14ac:dyDescent="0.35">
      <c r="A8196" t="s">
        <v>187</v>
      </c>
      <c r="B8196" t="s">
        <v>353</v>
      </c>
      <c r="C8196">
        <v>91533</v>
      </c>
      <c r="D8196">
        <v>2020</v>
      </c>
      <c r="E8196">
        <v>11</v>
      </c>
      <c r="F8196">
        <v>0</v>
      </c>
      <c r="G8196">
        <v>0</v>
      </c>
    </row>
    <row r="8197" spans="1:7" ht="15.5" hidden="1" x14ac:dyDescent="0.35">
      <c r="A8197" t="s">
        <v>187</v>
      </c>
      <c r="B8197" t="s">
        <v>353</v>
      </c>
      <c r="C8197">
        <v>91533</v>
      </c>
      <c r="D8197">
        <v>2020</v>
      </c>
      <c r="E8197">
        <v>12</v>
      </c>
      <c r="F8197">
        <v>0</v>
      </c>
      <c r="G8197">
        <v>0</v>
      </c>
    </row>
    <row r="8198" spans="1:7" ht="15.5" hidden="1" x14ac:dyDescent="0.35">
      <c r="A8198" t="s">
        <v>187</v>
      </c>
      <c r="B8198" t="s">
        <v>353</v>
      </c>
      <c r="C8198">
        <v>91533</v>
      </c>
      <c r="D8198">
        <v>2022</v>
      </c>
      <c r="E8198">
        <v>11</v>
      </c>
      <c r="F8198">
        <v>3.52</v>
      </c>
      <c r="G8198">
        <v>2</v>
      </c>
    </row>
    <row r="8199" spans="1:7" ht="15.5" hidden="1" x14ac:dyDescent="0.35">
      <c r="A8199" t="s">
        <v>187</v>
      </c>
      <c r="B8199" t="s">
        <v>353</v>
      </c>
      <c r="C8199">
        <v>91533</v>
      </c>
      <c r="D8199">
        <v>2022</v>
      </c>
      <c r="E8199">
        <v>12</v>
      </c>
      <c r="F8199">
        <v>293.60000000000002</v>
      </c>
      <c r="G8199">
        <v>43</v>
      </c>
    </row>
    <row r="8200" spans="1:7" ht="15.5" hidden="1" x14ac:dyDescent="0.35">
      <c r="A8200" t="s">
        <v>187</v>
      </c>
      <c r="B8200" t="s">
        <v>353</v>
      </c>
      <c r="C8200">
        <v>91533</v>
      </c>
      <c r="D8200">
        <v>2023</v>
      </c>
      <c r="E8200">
        <v>1</v>
      </c>
      <c r="F8200">
        <v>347.78</v>
      </c>
      <c r="G8200">
        <v>74</v>
      </c>
    </row>
    <row r="8201" spans="1:7" ht="15.5" hidden="1" x14ac:dyDescent="0.35">
      <c r="A8201" t="s">
        <v>187</v>
      </c>
      <c r="B8201" t="s">
        <v>353</v>
      </c>
      <c r="C8201">
        <v>91533</v>
      </c>
      <c r="D8201">
        <v>2023</v>
      </c>
      <c r="E8201">
        <v>2</v>
      </c>
      <c r="F8201">
        <v>320.12</v>
      </c>
      <c r="G8201">
        <v>48</v>
      </c>
    </row>
    <row r="8202" spans="1:7" ht="15.5" hidden="1" x14ac:dyDescent="0.35">
      <c r="A8202" t="s">
        <v>187</v>
      </c>
      <c r="B8202" t="s">
        <v>353</v>
      </c>
      <c r="C8202">
        <v>91533</v>
      </c>
      <c r="D8202">
        <v>2023</v>
      </c>
      <c r="E8202">
        <v>3</v>
      </c>
      <c r="F8202">
        <v>364.58</v>
      </c>
      <c r="G8202">
        <v>56</v>
      </c>
    </row>
    <row r="8203" spans="1:7" ht="15.5" hidden="1" x14ac:dyDescent="0.35">
      <c r="A8203" t="s">
        <v>187</v>
      </c>
      <c r="B8203" t="s">
        <v>353</v>
      </c>
      <c r="C8203">
        <v>91533</v>
      </c>
      <c r="D8203">
        <v>2023</v>
      </c>
      <c r="E8203">
        <v>4</v>
      </c>
      <c r="F8203">
        <v>316.97000000000003</v>
      </c>
      <c r="G8203">
        <v>50</v>
      </c>
    </row>
    <row r="8204" spans="1:7" ht="15.5" hidden="1" x14ac:dyDescent="0.35">
      <c r="A8204" t="s">
        <v>187</v>
      </c>
      <c r="B8204" t="s">
        <v>353</v>
      </c>
      <c r="C8204">
        <v>91533</v>
      </c>
      <c r="D8204">
        <v>2023</v>
      </c>
      <c r="E8204">
        <v>5</v>
      </c>
      <c r="F8204">
        <v>364.43</v>
      </c>
      <c r="G8204">
        <v>57</v>
      </c>
    </row>
    <row r="8205" spans="1:7" ht="15.5" hidden="1" x14ac:dyDescent="0.35">
      <c r="A8205" t="s">
        <v>187</v>
      </c>
      <c r="B8205" t="s">
        <v>353</v>
      </c>
      <c r="C8205">
        <v>91533</v>
      </c>
      <c r="D8205">
        <v>2023</v>
      </c>
      <c r="E8205">
        <v>6</v>
      </c>
      <c r="F8205">
        <v>381.37</v>
      </c>
      <c r="G8205">
        <v>59</v>
      </c>
    </row>
    <row r="8206" spans="1:7" ht="15.5" hidden="1" x14ac:dyDescent="0.35">
      <c r="A8206" t="s">
        <v>187</v>
      </c>
      <c r="B8206" t="s">
        <v>353</v>
      </c>
      <c r="C8206">
        <v>91533</v>
      </c>
      <c r="D8206">
        <v>2023</v>
      </c>
      <c r="E8206">
        <v>7</v>
      </c>
      <c r="F8206">
        <v>368.03</v>
      </c>
      <c r="G8206">
        <v>54</v>
      </c>
    </row>
    <row r="8207" spans="1:7" ht="15.5" hidden="1" x14ac:dyDescent="0.35">
      <c r="A8207" t="s">
        <v>187</v>
      </c>
      <c r="B8207" t="s">
        <v>353</v>
      </c>
      <c r="C8207">
        <v>91533</v>
      </c>
      <c r="D8207">
        <v>2023</v>
      </c>
      <c r="E8207">
        <v>8</v>
      </c>
      <c r="F8207">
        <v>96.25</v>
      </c>
      <c r="G8207">
        <v>14</v>
      </c>
    </row>
    <row r="8208" spans="1:7" ht="15.5" hidden="1" x14ac:dyDescent="0.35">
      <c r="A8208" t="s">
        <v>187</v>
      </c>
      <c r="B8208" t="s">
        <v>353</v>
      </c>
      <c r="C8208">
        <v>91533</v>
      </c>
      <c r="D8208">
        <v>2023</v>
      </c>
      <c r="E8208">
        <v>9</v>
      </c>
      <c r="F8208">
        <v>0</v>
      </c>
      <c r="G8208">
        <v>0</v>
      </c>
    </row>
    <row r="8209" spans="1:7" ht="15.5" hidden="1" x14ac:dyDescent="0.35">
      <c r="A8209" t="s">
        <v>187</v>
      </c>
      <c r="B8209" t="s">
        <v>353</v>
      </c>
      <c r="C8209">
        <v>91533</v>
      </c>
      <c r="D8209">
        <v>2023</v>
      </c>
      <c r="E8209">
        <v>10</v>
      </c>
      <c r="F8209">
        <v>0</v>
      </c>
      <c r="G8209">
        <v>0</v>
      </c>
    </row>
    <row r="8210" spans="1:7" ht="15.5" hidden="1" x14ac:dyDescent="0.35">
      <c r="A8210" t="s">
        <v>187</v>
      </c>
      <c r="B8210" t="s">
        <v>353</v>
      </c>
      <c r="C8210">
        <v>91533</v>
      </c>
      <c r="D8210">
        <v>2023</v>
      </c>
      <c r="E8210">
        <v>11</v>
      </c>
      <c r="F8210">
        <v>0</v>
      </c>
      <c r="G8210">
        <v>0</v>
      </c>
    </row>
    <row r="8211" spans="1:7" ht="15.5" hidden="1" x14ac:dyDescent="0.35">
      <c r="A8211" t="s">
        <v>187</v>
      </c>
      <c r="B8211" t="s">
        <v>353</v>
      </c>
      <c r="C8211">
        <v>91533</v>
      </c>
      <c r="D8211">
        <v>2023</v>
      </c>
      <c r="E8211">
        <v>12</v>
      </c>
      <c r="F8211">
        <v>0</v>
      </c>
      <c r="G8211">
        <v>0</v>
      </c>
    </row>
    <row r="8212" spans="1:7" ht="15.5" hidden="1" x14ac:dyDescent="0.35">
      <c r="A8212" t="s">
        <v>187</v>
      </c>
      <c r="B8212" t="s">
        <v>353</v>
      </c>
      <c r="C8212">
        <v>91533</v>
      </c>
      <c r="D8212">
        <v>2024</v>
      </c>
      <c r="E8212">
        <v>1</v>
      </c>
      <c r="F8212">
        <v>0</v>
      </c>
      <c r="G8212">
        <v>0</v>
      </c>
    </row>
    <row r="8213" spans="1:7" ht="15.5" hidden="1" x14ac:dyDescent="0.35">
      <c r="A8213" t="s">
        <v>187</v>
      </c>
      <c r="B8213" t="s">
        <v>353</v>
      </c>
      <c r="C8213">
        <v>91533</v>
      </c>
      <c r="D8213">
        <v>2024</v>
      </c>
      <c r="E8213">
        <v>2</v>
      </c>
      <c r="F8213">
        <v>0</v>
      </c>
      <c r="G8213">
        <v>0</v>
      </c>
    </row>
    <row r="8214" spans="1:7" ht="15.5" hidden="1" x14ac:dyDescent="0.35">
      <c r="A8214" t="s">
        <v>187</v>
      </c>
      <c r="B8214" t="s">
        <v>353</v>
      </c>
      <c r="C8214">
        <v>91533</v>
      </c>
      <c r="D8214">
        <v>2024</v>
      </c>
      <c r="E8214">
        <v>3</v>
      </c>
      <c r="F8214">
        <v>328.82</v>
      </c>
      <c r="G8214">
        <v>48.98</v>
      </c>
    </row>
    <row r="8215" spans="1:7" ht="15.5" hidden="1" x14ac:dyDescent="0.35">
      <c r="A8215" t="s">
        <v>187</v>
      </c>
      <c r="B8215" t="s">
        <v>353</v>
      </c>
      <c r="C8215">
        <v>91533</v>
      </c>
      <c r="D8215">
        <v>2024</v>
      </c>
      <c r="E8215">
        <v>4</v>
      </c>
      <c r="F8215">
        <v>350.71</v>
      </c>
      <c r="G8215">
        <v>52</v>
      </c>
    </row>
    <row r="8216" spans="1:7" ht="15.5" hidden="1" x14ac:dyDescent="0.35">
      <c r="A8216" t="s">
        <v>187</v>
      </c>
      <c r="B8216" t="s">
        <v>353</v>
      </c>
      <c r="C8216">
        <v>91533</v>
      </c>
      <c r="D8216">
        <v>2024</v>
      </c>
      <c r="E8216">
        <v>5</v>
      </c>
      <c r="F8216">
        <v>356.38</v>
      </c>
      <c r="G8216">
        <v>75</v>
      </c>
    </row>
    <row r="8217" spans="1:7" ht="15.5" hidden="1" x14ac:dyDescent="0.35">
      <c r="A8217" t="s">
        <v>187</v>
      </c>
      <c r="B8217" t="s">
        <v>353</v>
      </c>
      <c r="C8217">
        <v>91533</v>
      </c>
      <c r="D8217">
        <v>2024</v>
      </c>
      <c r="E8217">
        <v>6</v>
      </c>
      <c r="F8217">
        <v>290.89999999999998</v>
      </c>
      <c r="G8217">
        <v>43</v>
      </c>
    </row>
    <row r="8218" spans="1:7" ht="15.5" hidden="1" x14ac:dyDescent="0.35">
      <c r="A8218" t="s">
        <v>187</v>
      </c>
      <c r="B8218" t="s">
        <v>353</v>
      </c>
      <c r="C8218">
        <v>91533</v>
      </c>
      <c r="D8218">
        <v>2024</v>
      </c>
      <c r="E8218">
        <v>7</v>
      </c>
      <c r="F8218">
        <v>393</v>
      </c>
      <c r="G8218">
        <v>59</v>
      </c>
    </row>
    <row r="8219" spans="1:7" ht="15.5" hidden="1" x14ac:dyDescent="0.35">
      <c r="A8219" t="s">
        <v>187</v>
      </c>
      <c r="B8219" t="s">
        <v>353</v>
      </c>
      <c r="C8219">
        <v>91533</v>
      </c>
      <c r="D8219">
        <v>2024</v>
      </c>
      <c r="E8219">
        <v>8</v>
      </c>
      <c r="F8219">
        <v>386.11</v>
      </c>
      <c r="G8219">
        <v>59</v>
      </c>
    </row>
    <row r="8220" spans="1:7" ht="15.5" hidden="1" x14ac:dyDescent="0.35">
      <c r="A8220" t="s">
        <v>187</v>
      </c>
      <c r="B8220" t="s">
        <v>353</v>
      </c>
      <c r="C8220">
        <v>91533</v>
      </c>
      <c r="D8220">
        <v>2024</v>
      </c>
      <c r="E8220">
        <v>9</v>
      </c>
      <c r="F8220">
        <v>348.32</v>
      </c>
      <c r="G8220">
        <v>53</v>
      </c>
    </row>
    <row r="8221" spans="1:7" ht="15.5" hidden="1" x14ac:dyDescent="0.35">
      <c r="A8221" t="s">
        <v>187</v>
      </c>
      <c r="B8221" t="s">
        <v>353</v>
      </c>
      <c r="C8221">
        <v>91533</v>
      </c>
      <c r="D8221">
        <v>2024</v>
      </c>
      <c r="E8221">
        <v>10</v>
      </c>
      <c r="F8221">
        <v>368</v>
      </c>
      <c r="G8221">
        <v>52</v>
      </c>
    </row>
    <row r="8222" spans="1:7" ht="15.5" hidden="1" x14ac:dyDescent="0.35">
      <c r="A8222" t="s">
        <v>187</v>
      </c>
      <c r="B8222" t="s">
        <v>353</v>
      </c>
      <c r="C8222">
        <v>91533</v>
      </c>
      <c r="D8222">
        <v>2024</v>
      </c>
      <c r="E8222">
        <v>11</v>
      </c>
      <c r="F8222">
        <v>353.05</v>
      </c>
      <c r="G8222">
        <v>60</v>
      </c>
    </row>
    <row r="8223" spans="1:7" ht="15.5" hidden="1" x14ac:dyDescent="0.35">
      <c r="A8223" t="s">
        <v>187</v>
      </c>
      <c r="B8223" t="s">
        <v>353</v>
      </c>
      <c r="C8223">
        <v>91533</v>
      </c>
      <c r="D8223">
        <v>2024</v>
      </c>
      <c r="E8223">
        <v>12</v>
      </c>
      <c r="F8223">
        <v>422.29</v>
      </c>
      <c r="G8223">
        <v>66</v>
      </c>
    </row>
    <row r="8224" spans="1:7" ht="15.5" x14ac:dyDescent="0.35">
      <c r="A8224" t="s">
        <v>187</v>
      </c>
      <c r="B8224" t="s">
        <v>353</v>
      </c>
      <c r="C8224">
        <v>91533</v>
      </c>
      <c r="D8224">
        <v>2025</v>
      </c>
      <c r="E8224">
        <v>1</v>
      </c>
      <c r="F8224">
        <v>376.05</v>
      </c>
      <c r="G8224">
        <v>61</v>
      </c>
    </row>
    <row r="8225" spans="1:7" ht="15.5" x14ac:dyDescent="0.35">
      <c r="A8225" t="s">
        <v>187</v>
      </c>
      <c r="B8225" t="s">
        <v>353</v>
      </c>
      <c r="C8225">
        <v>91533</v>
      </c>
      <c r="D8225">
        <v>2025</v>
      </c>
      <c r="E8225">
        <v>2</v>
      </c>
      <c r="F8225">
        <v>395.86</v>
      </c>
      <c r="G8225">
        <v>61</v>
      </c>
    </row>
    <row r="8226" spans="1:7" ht="15.5" x14ac:dyDescent="0.35">
      <c r="A8226" t="s">
        <v>187</v>
      </c>
      <c r="B8226" t="s">
        <v>353</v>
      </c>
      <c r="C8226">
        <v>91533</v>
      </c>
      <c r="D8226">
        <v>2025</v>
      </c>
      <c r="E8226">
        <v>3</v>
      </c>
      <c r="F8226">
        <v>374.85</v>
      </c>
      <c r="G8226">
        <v>59</v>
      </c>
    </row>
    <row r="8227" spans="1:7" ht="15.5" x14ac:dyDescent="0.35">
      <c r="A8227" t="s">
        <v>187</v>
      </c>
      <c r="B8227" t="s">
        <v>353</v>
      </c>
      <c r="C8227">
        <v>91533</v>
      </c>
      <c r="D8227">
        <v>2025</v>
      </c>
      <c r="E8227">
        <v>4</v>
      </c>
      <c r="F8227">
        <v>377.04</v>
      </c>
      <c r="G8227">
        <v>59</v>
      </c>
    </row>
    <row r="8228" spans="1:7" ht="15.5" x14ac:dyDescent="0.35">
      <c r="A8228" t="s">
        <v>187</v>
      </c>
      <c r="B8228" t="s">
        <v>353</v>
      </c>
      <c r="C8228">
        <v>91533</v>
      </c>
      <c r="D8228">
        <v>2025</v>
      </c>
      <c r="E8228">
        <v>5</v>
      </c>
      <c r="F8228">
        <v>358.18</v>
      </c>
      <c r="G8228">
        <v>52</v>
      </c>
    </row>
    <row r="8229" spans="1:7" ht="15.5" x14ac:dyDescent="0.35">
      <c r="A8229" t="s">
        <v>187</v>
      </c>
      <c r="B8229" t="s">
        <v>353</v>
      </c>
      <c r="C8229">
        <v>91533</v>
      </c>
      <c r="D8229">
        <v>2025</v>
      </c>
      <c r="E8229">
        <v>6</v>
      </c>
      <c r="F8229">
        <v>351.67</v>
      </c>
      <c r="G8229">
        <v>55</v>
      </c>
    </row>
    <row r="8230" spans="1:7" ht="15.5" x14ac:dyDescent="0.35">
      <c r="A8230" t="s">
        <v>187</v>
      </c>
      <c r="B8230" t="s">
        <v>353</v>
      </c>
      <c r="C8230">
        <v>91533</v>
      </c>
      <c r="D8230">
        <v>2025</v>
      </c>
      <c r="E8230">
        <v>7</v>
      </c>
      <c r="F8230">
        <v>373.81</v>
      </c>
      <c r="G8230">
        <v>60</v>
      </c>
    </row>
    <row r="8231" spans="1:7" ht="15.5" x14ac:dyDescent="0.35">
      <c r="A8231" t="s">
        <v>187</v>
      </c>
      <c r="B8231" t="s">
        <v>353</v>
      </c>
      <c r="C8231">
        <v>91533</v>
      </c>
      <c r="D8231">
        <v>2025</v>
      </c>
      <c r="E8231">
        <v>8</v>
      </c>
      <c r="F8231">
        <v>359.07</v>
      </c>
      <c r="G8231">
        <v>56</v>
      </c>
    </row>
    <row r="8232" spans="1:7" ht="15.5" x14ac:dyDescent="0.35">
      <c r="A8232" t="s">
        <v>187</v>
      </c>
      <c r="B8232" t="s">
        <v>353</v>
      </c>
      <c r="C8232">
        <v>91533</v>
      </c>
      <c r="D8232">
        <v>2025</v>
      </c>
      <c r="E8232">
        <v>9</v>
      </c>
      <c r="F8232">
        <v>377.22</v>
      </c>
      <c r="G8232">
        <v>55</v>
      </c>
    </row>
    <row r="8233" spans="1:7" ht="15.5" x14ac:dyDescent="0.35">
      <c r="A8233" t="s">
        <v>187</v>
      </c>
      <c r="B8233" t="s">
        <v>353</v>
      </c>
      <c r="C8233">
        <v>91533</v>
      </c>
      <c r="D8233">
        <v>2025</v>
      </c>
      <c r="E8233">
        <v>10</v>
      </c>
      <c r="F8233">
        <v>293.11</v>
      </c>
      <c r="G8233">
        <v>46</v>
      </c>
    </row>
    <row r="8234" spans="1:7" ht="15.5" x14ac:dyDescent="0.35">
      <c r="A8234" t="s">
        <v>187</v>
      </c>
      <c r="B8234" t="s">
        <v>353</v>
      </c>
      <c r="C8234">
        <v>91533</v>
      </c>
      <c r="D8234">
        <v>2025</v>
      </c>
      <c r="E8234">
        <v>11</v>
      </c>
      <c r="F8234">
        <v>337.3</v>
      </c>
      <c r="G8234">
        <v>50</v>
      </c>
    </row>
    <row r="8235" spans="1:7" ht="15.5" hidden="1" x14ac:dyDescent="0.35">
      <c r="A8235" t="s">
        <v>187</v>
      </c>
      <c r="B8235" t="s">
        <v>353</v>
      </c>
      <c r="C8235">
        <v>91534</v>
      </c>
      <c r="D8235">
        <v>2018</v>
      </c>
      <c r="E8235">
        <v>9</v>
      </c>
      <c r="F8235">
        <v>206.8</v>
      </c>
      <c r="G8235">
        <v>25.85</v>
      </c>
    </row>
    <row r="8236" spans="1:7" ht="15.5" hidden="1" x14ac:dyDescent="0.35">
      <c r="A8236" t="s">
        <v>187</v>
      </c>
      <c r="B8236" t="s">
        <v>353</v>
      </c>
      <c r="C8236">
        <v>91534</v>
      </c>
      <c r="D8236">
        <v>2018</v>
      </c>
      <c r="E8236">
        <v>10</v>
      </c>
      <c r="F8236">
        <v>377.12</v>
      </c>
      <c r="G8236">
        <v>47.15</v>
      </c>
    </row>
    <row r="8237" spans="1:7" ht="15.5" hidden="1" x14ac:dyDescent="0.35">
      <c r="A8237" t="s">
        <v>187</v>
      </c>
      <c r="B8237" t="s">
        <v>353</v>
      </c>
      <c r="C8237">
        <v>91534</v>
      </c>
      <c r="D8237">
        <v>2018</v>
      </c>
      <c r="E8237">
        <v>11</v>
      </c>
      <c r="F8237">
        <v>415.93</v>
      </c>
      <c r="G8237">
        <v>49</v>
      </c>
    </row>
    <row r="8238" spans="1:7" ht="15.5" hidden="1" x14ac:dyDescent="0.35">
      <c r="A8238" t="s">
        <v>187</v>
      </c>
      <c r="B8238" t="s">
        <v>353</v>
      </c>
      <c r="C8238">
        <v>91534</v>
      </c>
      <c r="D8238">
        <v>2018</v>
      </c>
      <c r="E8238">
        <v>12</v>
      </c>
      <c r="F8238">
        <v>373.73</v>
      </c>
      <c r="G8238">
        <v>46</v>
      </c>
    </row>
    <row r="8239" spans="1:7" ht="15.5" hidden="1" x14ac:dyDescent="0.35">
      <c r="A8239" t="s">
        <v>187</v>
      </c>
      <c r="B8239" t="s">
        <v>353</v>
      </c>
      <c r="C8239">
        <v>91534</v>
      </c>
      <c r="D8239">
        <v>2019</v>
      </c>
      <c r="E8239">
        <v>1</v>
      </c>
      <c r="F8239">
        <v>416.2</v>
      </c>
      <c r="G8239">
        <v>55</v>
      </c>
    </row>
    <row r="8240" spans="1:7" ht="15.5" hidden="1" x14ac:dyDescent="0.35">
      <c r="A8240" t="s">
        <v>187</v>
      </c>
      <c r="B8240" t="s">
        <v>353</v>
      </c>
      <c r="C8240">
        <v>91534</v>
      </c>
      <c r="D8240">
        <v>2019</v>
      </c>
      <c r="E8240">
        <v>2</v>
      </c>
      <c r="F8240">
        <v>385.52</v>
      </c>
      <c r="G8240">
        <v>48</v>
      </c>
    </row>
    <row r="8241" spans="1:7" ht="15.5" hidden="1" x14ac:dyDescent="0.35">
      <c r="A8241" t="s">
        <v>187</v>
      </c>
      <c r="B8241" t="s">
        <v>353</v>
      </c>
      <c r="C8241">
        <v>91534</v>
      </c>
      <c r="D8241">
        <v>2019</v>
      </c>
      <c r="E8241">
        <v>3</v>
      </c>
      <c r="F8241">
        <v>411.18</v>
      </c>
      <c r="G8241">
        <v>46</v>
      </c>
    </row>
    <row r="8242" spans="1:7" ht="15.5" hidden="1" x14ac:dyDescent="0.35">
      <c r="A8242" t="s">
        <v>187</v>
      </c>
      <c r="B8242" t="s">
        <v>353</v>
      </c>
      <c r="C8242">
        <v>91534</v>
      </c>
      <c r="D8242">
        <v>2019</v>
      </c>
      <c r="E8242">
        <v>4</v>
      </c>
      <c r="F8242">
        <v>406.7</v>
      </c>
      <c r="G8242">
        <v>53</v>
      </c>
    </row>
    <row r="8243" spans="1:7" ht="15.5" hidden="1" x14ac:dyDescent="0.35">
      <c r="A8243" t="s">
        <v>187</v>
      </c>
      <c r="B8243" t="s">
        <v>353</v>
      </c>
      <c r="C8243">
        <v>91534</v>
      </c>
      <c r="D8243">
        <v>2019</v>
      </c>
      <c r="E8243">
        <v>5</v>
      </c>
      <c r="F8243">
        <v>337.77</v>
      </c>
      <c r="G8243">
        <v>35</v>
      </c>
    </row>
    <row r="8244" spans="1:7" ht="15.5" hidden="1" x14ac:dyDescent="0.35">
      <c r="A8244" t="s">
        <v>187</v>
      </c>
      <c r="B8244" t="s">
        <v>353</v>
      </c>
      <c r="C8244">
        <v>91534</v>
      </c>
      <c r="D8244">
        <v>2019</v>
      </c>
      <c r="E8244">
        <v>6</v>
      </c>
      <c r="F8244">
        <v>421.56</v>
      </c>
      <c r="G8244">
        <v>41</v>
      </c>
    </row>
    <row r="8245" spans="1:7" ht="15.5" hidden="1" x14ac:dyDescent="0.35">
      <c r="A8245" t="s">
        <v>187</v>
      </c>
      <c r="B8245" t="s">
        <v>353</v>
      </c>
      <c r="C8245">
        <v>91534</v>
      </c>
      <c r="D8245">
        <v>2019</v>
      </c>
      <c r="E8245">
        <v>7</v>
      </c>
      <c r="F8245">
        <v>457.12</v>
      </c>
      <c r="G8245">
        <v>51</v>
      </c>
    </row>
    <row r="8246" spans="1:7" ht="15.5" hidden="1" x14ac:dyDescent="0.35">
      <c r="A8246" t="s">
        <v>187</v>
      </c>
      <c r="B8246" t="s">
        <v>353</v>
      </c>
      <c r="C8246">
        <v>91534</v>
      </c>
      <c r="D8246">
        <v>2019</v>
      </c>
      <c r="E8246">
        <v>8</v>
      </c>
      <c r="F8246">
        <v>453.67</v>
      </c>
      <c r="G8246">
        <v>47</v>
      </c>
    </row>
    <row r="8247" spans="1:7" ht="15.5" hidden="1" x14ac:dyDescent="0.35">
      <c r="A8247" t="s">
        <v>187</v>
      </c>
      <c r="B8247" t="s">
        <v>353</v>
      </c>
      <c r="C8247">
        <v>91534</v>
      </c>
      <c r="D8247">
        <v>2019</v>
      </c>
      <c r="E8247">
        <v>9</v>
      </c>
      <c r="F8247">
        <v>451.53</v>
      </c>
      <c r="G8247">
        <v>42</v>
      </c>
    </row>
    <row r="8248" spans="1:7" ht="15.5" hidden="1" x14ac:dyDescent="0.35">
      <c r="A8248" t="s">
        <v>187</v>
      </c>
      <c r="B8248" t="s">
        <v>353</v>
      </c>
      <c r="C8248">
        <v>91534</v>
      </c>
      <c r="D8248">
        <v>2019</v>
      </c>
      <c r="E8248">
        <v>10</v>
      </c>
      <c r="F8248">
        <v>443.78</v>
      </c>
      <c r="G8248">
        <v>42</v>
      </c>
    </row>
    <row r="8249" spans="1:7" ht="15.5" hidden="1" x14ac:dyDescent="0.35">
      <c r="A8249" t="s">
        <v>187</v>
      </c>
      <c r="B8249" t="s">
        <v>353</v>
      </c>
      <c r="C8249">
        <v>91534</v>
      </c>
      <c r="D8249">
        <v>2019</v>
      </c>
      <c r="E8249">
        <v>11</v>
      </c>
      <c r="F8249">
        <v>397.3</v>
      </c>
      <c r="G8249">
        <v>44</v>
      </c>
    </row>
    <row r="8250" spans="1:7" ht="15.5" hidden="1" x14ac:dyDescent="0.35">
      <c r="A8250" t="s">
        <v>187</v>
      </c>
      <c r="B8250" t="s">
        <v>353</v>
      </c>
      <c r="C8250">
        <v>91534</v>
      </c>
      <c r="D8250">
        <v>2019</v>
      </c>
      <c r="E8250">
        <v>12</v>
      </c>
      <c r="F8250">
        <v>446.33</v>
      </c>
      <c r="G8250">
        <v>45</v>
      </c>
    </row>
    <row r="8251" spans="1:7" ht="15.5" hidden="1" x14ac:dyDescent="0.35">
      <c r="A8251" t="s">
        <v>187</v>
      </c>
      <c r="B8251" t="s">
        <v>353</v>
      </c>
      <c r="C8251">
        <v>91534</v>
      </c>
      <c r="D8251">
        <v>2020</v>
      </c>
      <c r="E8251">
        <v>1</v>
      </c>
      <c r="F8251">
        <v>410.89</v>
      </c>
      <c r="G8251">
        <v>40.82</v>
      </c>
    </row>
    <row r="8252" spans="1:7" ht="15.5" hidden="1" x14ac:dyDescent="0.35">
      <c r="A8252" t="s">
        <v>187</v>
      </c>
      <c r="B8252" t="s">
        <v>353</v>
      </c>
      <c r="C8252">
        <v>91534</v>
      </c>
      <c r="D8252">
        <v>2020</v>
      </c>
      <c r="E8252">
        <v>2</v>
      </c>
      <c r="F8252">
        <v>384.38</v>
      </c>
      <c r="G8252">
        <v>38.18</v>
      </c>
    </row>
    <row r="8253" spans="1:7" ht="15.5" hidden="1" x14ac:dyDescent="0.35">
      <c r="A8253" t="s">
        <v>187</v>
      </c>
      <c r="B8253" t="s">
        <v>353</v>
      </c>
      <c r="C8253">
        <v>91534</v>
      </c>
      <c r="D8253">
        <v>2020</v>
      </c>
      <c r="E8253">
        <v>3</v>
      </c>
      <c r="F8253">
        <v>299.52</v>
      </c>
      <c r="G8253">
        <v>33</v>
      </c>
    </row>
    <row r="8254" spans="1:7" ht="15.5" hidden="1" x14ac:dyDescent="0.35">
      <c r="A8254" t="s">
        <v>187</v>
      </c>
      <c r="B8254" t="s">
        <v>353</v>
      </c>
      <c r="C8254">
        <v>91534</v>
      </c>
      <c r="D8254">
        <v>2020</v>
      </c>
      <c r="E8254">
        <v>4</v>
      </c>
      <c r="F8254">
        <v>0</v>
      </c>
      <c r="G8254">
        <v>0</v>
      </c>
    </row>
    <row r="8255" spans="1:7" ht="15.5" hidden="1" x14ac:dyDescent="0.35">
      <c r="A8255" t="s">
        <v>187</v>
      </c>
      <c r="B8255" t="s">
        <v>353</v>
      </c>
      <c r="C8255">
        <v>91534</v>
      </c>
      <c r="D8255">
        <v>2020</v>
      </c>
      <c r="E8255">
        <v>5</v>
      </c>
      <c r="F8255">
        <v>0</v>
      </c>
      <c r="G8255">
        <v>0</v>
      </c>
    </row>
    <row r="8256" spans="1:7" ht="15.5" hidden="1" x14ac:dyDescent="0.35">
      <c r="A8256" t="s">
        <v>187</v>
      </c>
      <c r="B8256" t="s">
        <v>353</v>
      </c>
      <c r="C8256">
        <v>91534</v>
      </c>
      <c r="D8256">
        <v>2020</v>
      </c>
      <c r="E8256">
        <v>6</v>
      </c>
      <c r="F8256">
        <v>0</v>
      </c>
      <c r="G8256">
        <v>0</v>
      </c>
    </row>
    <row r="8257" spans="1:7" ht="15.5" hidden="1" x14ac:dyDescent="0.35">
      <c r="A8257" t="s">
        <v>187</v>
      </c>
      <c r="B8257" t="s">
        <v>353</v>
      </c>
      <c r="C8257">
        <v>91534</v>
      </c>
      <c r="D8257">
        <v>2020</v>
      </c>
      <c r="E8257">
        <v>7</v>
      </c>
      <c r="F8257">
        <v>25.81</v>
      </c>
      <c r="G8257">
        <v>5</v>
      </c>
    </row>
    <row r="8258" spans="1:7" ht="15.5" hidden="1" x14ac:dyDescent="0.35">
      <c r="A8258" t="s">
        <v>187</v>
      </c>
      <c r="B8258" t="s">
        <v>353</v>
      </c>
      <c r="C8258">
        <v>91534</v>
      </c>
      <c r="D8258">
        <v>2020</v>
      </c>
      <c r="E8258">
        <v>8</v>
      </c>
      <c r="F8258">
        <v>148.62</v>
      </c>
      <c r="G8258">
        <v>24</v>
      </c>
    </row>
    <row r="8259" spans="1:7" ht="15.5" hidden="1" x14ac:dyDescent="0.35">
      <c r="A8259" t="s">
        <v>187</v>
      </c>
      <c r="B8259" t="s">
        <v>353</v>
      </c>
      <c r="C8259">
        <v>91534</v>
      </c>
      <c r="D8259">
        <v>2020</v>
      </c>
      <c r="E8259">
        <v>9</v>
      </c>
      <c r="F8259">
        <v>115.48</v>
      </c>
      <c r="G8259">
        <v>20</v>
      </c>
    </row>
    <row r="8260" spans="1:7" ht="15.5" hidden="1" x14ac:dyDescent="0.35">
      <c r="A8260" t="s">
        <v>187</v>
      </c>
      <c r="B8260" t="s">
        <v>353</v>
      </c>
      <c r="C8260">
        <v>91534</v>
      </c>
      <c r="D8260">
        <v>2020</v>
      </c>
      <c r="E8260">
        <v>10</v>
      </c>
      <c r="F8260">
        <v>130.91999999999999</v>
      </c>
      <c r="G8260">
        <v>24</v>
      </c>
    </row>
    <row r="8261" spans="1:7" ht="15.5" hidden="1" x14ac:dyDescent="0.35">
      <c r="A8261" t="s">
        <v>187</v>
      </c>
      <c r="B8261" t="s">
        <v>353</v>
      </c>
      <c r="C8261">
        <v>91534</v>
      </c>
      <c r="D8261">
        <v>2020</v>
      </c>
      <c r="E8261">
        <v>11</v>
      </c>
      <c r="F8261">
        <v>168.5</v>
      </c>
      <c r="G8261">
        <v>30</v>
      </c>
    </row>
    <row r="8262" spans="1:7" ht="15.5" hidden="1" x14ac:dyDescent="0.35">
      <c r="A8262" t="s">
        <v>187</v>
      </c>
      <c r="B8262" t="s">
        <v>353</v>
      </c>
      <c r="C8262">
        <v>91534</v>
      </c>
      <c r="D8262">
        <v>2020</v>
      </c>
      <c r="E8262">
        <v>12</v>
      </c>
      <c r="F8262">
        <v>251.02</v>
      </c>
      <c r="G8262">
        <v>46</v>
      </c>
    </row>
    <row r="8263" spans="1:7" ht="15.5" hidden="1" x14ac:dyDescent="0.35">
      <c r="A8263" t="s">
        <v>187</v>
      </c>
      <c r="B8263" t="s">
        <v>353</v>
      </c>
      <c r="C8263">
        <v>91534</v>
      </c>
      <c r="D8263">
        <v>2021</v>
      </c>
      <c r="E8263">
        <v>1</v>
      </c>
      <c r="F8263">
        <v>100.78</v>
      </c>
      <c r="G8263">
        <v>19</v>
      </c>
    </row>
    <row r="8264" spans="1:7" ht="15.5" hidden="1" x14ac:dyDescent="0.35">
      <c r="A8264" t="s">
        <v>187</v>
      </c>
      <c r="B8264" t="s">
        <v>353</v>
      </c>
      <c r="C8264">
        <v>91534</v>
      </c>
      <c r="D8264">
        <v>2023</v>
      </c>
      <c r="E8264">
        <v>1</v>
      </c>
      <c r="F8264">
        <v>0</v>
      </c>
      <c r="G8264">
        <v>0</v>
      </c>
    </row>
    <row r="8265" spans="1:7" ht="15.5" hidden="1" x14ac:dyDescent="0.35">
      <c r="A8265" t="s">
        <v>187</v>
      </c>
      <c r="B8265" t="s">
        <v>353</v>
      </c>
      <c r="C8265">
        <v>91534</v>
      </c>
      <c r="D8265">
        <v>2023</v>
      </c>
      <c r="E8265">
        <v>2</v>
      </c>
      <c r="F8265">
        <v>0</v>
      </c>
      <c r="G8265">
        <v>0</v>
      </c>
    </row>
    <row r="8266" spans="1:7" ht="15.5" hidden="1" x14ac:dyDescent="0.35">
      <c r="A8266" t="s">
        <v>187</v>
      </c>
      <c r="B8266" t="s">
        <v>353</v>
      </c>
      <c r="C8266">
        <v>91534</v>
      </c>
      <c r="D8266">
        <v>2023</v>
      </c>
      <c r="E8266">
        <v>3</v>
      </c>
      <c r="F8266">
        <v>0</v>
      </c>
      <c r="G8266">
        <v>0</v>
      </c>
    </row>
    <row r="8267" spans="1:7" ht="15.5" hidden="1" x14ac:dyDescent="0.35">
      <c r="A8267" t="s">
        <v>187</v>
      </c>
      <c r="B8267" t="s">
        <v>353</v>
      </c>
      <c r="C8267">
        <v>91534</v>
      </c>
      <c r="D8267">
        <v>2023</v>
      </c>
      <c r="E8267">
        <v>4</v>
      </c>
      <c r="F8267">
        <v>233.44</v>
      </c>
      <c r="G8267">
        <v>19.989999999999998</v>
      </c>
    </row>
    <row r="8268" spans="1:7" ht="15.5" hidden="1" x14ac:dyDescent="0.35">
      <c r="A8268" t="s">
        <v>187</v>
      </c>
      <c r="B8268" t="s">
        <v>353</v>
      </c>
      <c r="C8268">
        <v>91534</v>
      </c>
      <c r="D8268">
        <v>2023</v>
      </c>
      <c r="E8268">
        <v>5</v>
      </c>
      <c r="F8268">
        <v>402</v>
      </c>
      <c r="G8268">
        <v>34</v>
      </c>
    </row>
    <row r="8269" spans="1:7" ht="15.5" hidden="1" x14ac:dyDescent="0.35">
      <c r="A8269" t="s">
        <v>187</v>
      </c>
      <c r="B8269" t="s">
        <v>353</v>
      </c>
      <c r="C8269">
        <v>91534</v>
      </c>
      <c r="D8269">
        <v>2023</v>
      </c>
      <c r="E8269">
        <v>6</v>
      </c>
      <c r="F8269">
        <v>421.52</v>
      </c>
      <c r="G8269">
        <v>58</v>
      </c>
    </row>
    <row r="8270" spans="1:7" ht="15.5" hidden="1" x14ac:dyDescent="0.35">
      <c r="A8270" t="s">
        <v>187</v>
      </c>
      <c r="B8270" t="s">
        <v>353</v>
      </c>
      <c r="C8270">
        <v>91534</v>
      </c>
      <c r="D8270">
        <v>2023</v>
      </c>
      <c r="E8270">
        <v>7</v>
      </c>
      <c r="F8270">
        <v>409.05</v>
      </c>
      <c r="G8270">
        <v>37</v>
      </c>
    </row>
    <row r="8271" spans="1:7" ht="15.5" hidden="1" x14ac:dyDescent="0.35">
      <c r="A8271" t="s">
        <v>187</v>
      </c>
      <c r="B8271" t="s">
        <v>353</v>
      </c>
      <c r="C8271">
        <v>91534</v>
      </c>
      <c r="D8271">
        <v>2023</v>
      </c>
      <c r="E8271">
        <v>8</v>
      </c>
      <c r="F8271">
        <v>412.18</v>
      </c>
      <c r="G8271">
        <v>47</v>
      </c>
    </row>
    <row r="8272" spans="1:7" ht="15.5" hidden="1" x14ac:dyDescent="0.35">
      <c r="A8272" t="s">
        <v>187</v>
      </c>
      <c r="B8272" t="s">
        <v>353</v>
      </c>
      <c r="C8272">
        <v>91534</v>
      </c>
      <c r="D8272">
        <v>2023</v>
      </c>
      <c r="E8272">
        <v>9</v>
      </c>
      <c r="F8272">
        <v>433.75</v>
      </c>
      <c r="G8272">
        <v>38</v>
      </c>
    </row>
    <row r="8273" spans="1:7" ht="15.5" hidden="1" x14ac:dyDescent="0.35">
      <c r="A8273" t="s">
        <v>187</v>
      </c>
      <c r="B8273" t="s">
        <v>353</v>
      </c>
      <c r="C8273">
        <v>91534</v>
      </c>
      <c r="D8273">
        <v>2023</v>
      </c>
      <c r="E8273">
        <v>10</v>
      </c>
      <c r="F8273">
        <v>424.5</v>
      </c>
      <c r="G8273">
        <v>39</v>
      </c>
    </row>
    <row r="8274" spans="1:7" ht="15.5" hidden="1" x14ac:dyDescent="0.35">
      <c r="A8274" t="s">
        <v>187</v>
      </c>
      <c r="B8274" t="s">
        <v>353</v>
      </c>
      <c r="C8274">
        <v>91534</v>
      </c>
      <c r="D8274">
        <v>2023</v>
      </c>
      <c r="E8274">
        <v>11</v>
      </c>
      <c r="F8274">
        <v>439.55</v>
      </c>
      <c r="G8274">
        <v>54</v>
      </c>
    </row>
    <row r="8275" spans="1:7" ht="15.5" hidden="1" x14ac:dyDescent="0.35">
      <c r="A8275" t="s">
        <v>187</v>
      </c>
      <c r="B8275" t="s">
        <v>353</v>
      </c>
      <c r="C8275">
        <v>91534</v>
      </c>
      <c r="D8275">
        <v>2023</v>
      </c>
      <c r="E8275">
        <v>12</v>
      </c>
      <c r="F8275">
        <v>435.87</v>
      </c>
      <c r="G8275">
        <v>46</v>
      </c>
    </row>
    <row r="8276" spans="1:7" ht="15.5" hidden="1" x14ac:dyDescent="0.35">
      <c r="A8276" t="s">
        <v>187</v>
      </c>
      <c r="B8276" t="s">
        <v>353</v>
      </c>
      <c r="C8276">
        <v>91534</v>
      </c>
      <c r="D8276">
        <v>2024</v>
      </c>
      <c r="E8276">
        <v>1</v>
      </c>
      <c r="F8276">
        <v>440.98</v>
      </c>
      <c r="G8276">
        <v>48</v>
      </c>
    </row>
    <row r="8277" spans="1:7" ht="15.5" hidden="1" x14ac:dyDescent="0.35">
      <c r="A8277" t="s">
        <v>187</v>
      </c>
      <c r="B8277" t="s">
        <v>353</v>
      </c>
      <c r="C8277">
        <v>91534</v>
      </c>
      <c r="D8277">
        <v>2024</v>
      </c>
      <c r="E8277">
        <v>2</v>
      </c>
      <c r="F8277">
        <v>451.44</v>
      </c>
      <c r="G8277">
        <v>45</v>
      </c>
    </row>
    <row r="8278" spans="1:7" ht="15.5" hidden="1" x14ac:dyDescent="0.35">
      <c r="A8278" t="s">
        <v>187</v>
      </c>
      <c r="B8278" t="s">
        <v>353</v>
      </c>
      <c r="C8278">
        <v>91534</v>
      </c>
      <c r="D8278">
        <v>2024</v>
      </c>
      <c r="E8278">
        <v>3</v>
      </c>
      <c r="F8278">
        <v>498.74</v>
      </c>
      <c r="G8278">
        <v>44</v>
      </c>
    </row>
    <row r="8279" spans="1:7" ht="15.5" hidden="1" x14ac:dyDescent="0.35">
      <c r="A8279" t="s">
        <v>187</v>
      </c>
      <c r="B8279" t="s">
        <v>353</v>
      </c>
      <c r="C8279">
        <v>91534</v>
      </c>
      <c r="D8279">
        <v>2024</v>
      </c>
      <c r="E8279">
        <v>4</v>
      </c>
      <c r="F8279">
        <v>411.84</v>
      </c>
      <c r="G8279">
        <v>47</v>
      </c>
    </row>
    <row r="8280" spans="1:7" ht="15.5" hidden="1" x14ac:dyDescent="0.35">
      <c r="A8280" t="s">
        <v>187</v>
      </c>
      <c r="B8280" t="s">
        <v>353</v>
      </c>
      <c r="C8280">
        <v>91534</v>
      </c>
      <c r="D8280">
        <v>2024</v>
      </c>
      <c r="E8280">
        <v>5</v>
      </c>
      <c r="F8280">
        <v>393.03</v>
      </c>
      <c r="G8280">
        <v>41</v>
      </c>
    </row>
    <row r="8281" spans="1:7" ht="15.5" hidden="1" x14ac:dyDescent="0.35">
      <c r="A8281" t="s">
        <v>187</v>
      </c>
      <c r="B8281" t="s">
        <v>353</v>
      </c>
      <c r="C8281">
        <v>91534</v>
      </c>
      <c r="D8281">
        <v>2024</v>
      </c>
      <c r="E8281">
        <v>6</v>
      </c>
      <c r="F8281">
        <v>451.7</v>
      </c>
      <c r="G8281">
        <v>50</v>
      </c>
    </row>
    <row r="8282" spans="1:7" ht="15.5" hidden="1" x14ac:dyDescent="0.35">
      <c r="A8282" t="s">
        <v>187</v>
      </c>
      <c r="B8282" t="s">
        <v>353</v>
      </c>
      <c r="C8282">
        <v>91534</v>
      </c>
      <c r="D8282">
        <v>2024</v>
      </c>
      <c r="E8282">
        <v>7</v>
      </c>
      <c r="F8282">
        <v>435.39</v>
      </c>
      <c r="G8282">
        <v>46</v>
      </c>
    </row>
    <row r="8283" spans="1:7" ht="15.5" hidden="1" x14ac:dyDescent="0.35">
      <c r="A8283" t="s">
        <v>187</v>
      </c>
      <c r="B8283" t="s">
        <v>353</v>
      </c>
      <c r="C8283">
        <v>91534</v>
      </c>
      <c r="D8283">
        <v>2024</v>
      </c>
      <c r="E8283">
        <v>8</v>
      </c>
      <c r="F8283">
        <v>477.26</v>
      </c>
      <c r="G8283">
        <v>53</v>
      </c>
    </row>
    <row r="8284" spans="1:7" ht="15.5" hidden="1" x14ac:dyDescent="0.35">
      <c r="A8284" t="s">
        <v>187</v>
      </c>
      <c r="B8284" t="s">
        <v>353</v>
      </c>
      <c r="C8284">
        <v>91534</v>
      </c>
      <c r="D8284">
        <v>2024</v>
      </c>
      <c r="E8284">
        <v>9</v>
      </c>
      <c r="F8284">
        <v>416.5</v>
      </c>
      <c r="G8284">
        <v>43</v>
      </c>
    </row>
    <row r="8285" spans="1:7" ht="15.5" hidden="1" x14ac:dyDescent="0.35">
      <c r="A8285" t="s">
        <v>187</v>
      </c>
      <c r="B8285" t="s">
        <v>353</v>
      </c>
      <c r="C8285">
        <v>91534</v>
      </c>
      <c r="D8285">
        <v>2024</v>
      </c>
      <c r="E8285">
        <v>10</v>
      </c>
      <c r="F8285">
        <v>478.45</v>
      </c>
      <c r="G8285">
        <v>43</v>
      </c>
    </row>
    <row r="8286" spans="1:7" ht="15.5" hidden="1" x14ac:dyDescent="0.35">
      <c r="A8286" t="s">
        <v>187</v>
      </c>
      <c r="B8286" t="s">
        <v>353</v>
      </c>
      <c r="C8286">
        <v>91534</v>
      </c>
      <c r="D8286">
        <v>2024</v>
      </c>
      <c r="E8286">
        <v>11</v>
      </c>
      <c r="F8286">
        <v>482.89</v>
      </c>
      <c r="G8286">
        <v>52</v>
      </c>
    </row>
    <row r="8287" spans="1:7" ht="15.5" hidden="1" x14ac:dyDescent="0.35">
      <c r="A8287" t="s">
        <v>187</v>
      </c>
      <c r="B8287" t="s">
        <v>353</v>
      </c>
      <c r="C8287">
        <v>91534</v>
      </c>
      <c r="D8287">
        <v>2024</v>
      </c>
      <c r="E8287">
        <v>12</v>
      </c>
      <c r="F8287">
        <v>435.1</v>
      </c>
      <c r="G8287">
        <v>51</v>
      </c>
    </row>
    <row r="8288" spans="1:7" ht="15.5" x14ac:dyDescent="0.35">
      <c r="A8288" t="s">
        <v>187</v>
      </c>
      <c r="B8288" t="s">
        <v>353</v>
      </c>
      <c r="C8288">
        <v>91534</v>
      </c>
      <c r="D8288">
        <v>2025</v>
      </c>
      <c r="E8288">
        <v>1</v>
      </c>
      <c r="F8288">
        <v>484.98</v>
      </c>
      <c r="G8288">
        <v>51</v>
      </c>
    </row>
    <row r="8289" spans="1:7" ht="15.5" x14ac:dyDescent="0.35">
      <c r="A8289" t="s">
        <v>187</v>
      </c>
      <c r="B8289" t="s">
        <v>353</v>
      </c>
      <c r="C8289">
        <v>91534</v>
      </c>
      <c r="D8289">
        <v>2025</v>
      </c>
      <c r="E8289">
        <v>2</v>
      </c>
      <c r="F8289">
        <v>358.05</v>
      </c>
      <c r="G8289">
        <v>41</v>
      </c>
    </row>
    <row r="8290" spans="1:7" ht="15.5" x14ac:dyDescent="0.35">
      <c r="A8290" t="s">
        <v>187</v>
      </c>
      <c r="B8290" t="s">
        <v>353</v>
      </c>
      <c r="C8290">
        <v>91534</v>
      </c>
      <c r="D8290">
        <v>2025</v>
      </c>
      <c r="E8290">
        <v>3</v>
      </c>
      <c r="F8290">
        <v>444.07</v>
      </c>
      <c r="G8290">
        <v>41</v>
      </c>
    </row>
    <row r="8291" spans="1:7" ht="15.5" x14ac:dyDescent="0.35">
      <c r="A8291" t="s">
        <v>187</v>
      </c>
      <c r="B8291" t="s">
        <v>353</v>
      </c>
      <c r="C8291">
        <v>91534</v>
      </c>
      <c r="D8291">
        <v>2025</v>
      </c>
      <c r="E8291">
        <v>4</v>
      </c>
      <c r="F8291">
        <v>450.86</v>
      </c>
      <c r="G8291">
        <v>45</v>
      </c>
    </row>
    <row r="8292" spans="1:7" ht="15.5" x14ac:dyDescent="0.35">
      <c r="A8292" t="s">
        <v>187</v>
      </c>
      <c r="B8292" t="s">
        <v>353</v>
      </c>
      <c r="C8292">
        <v>91534</v>
      </c>
      <c r="D8292">
        <v>2025</v>
      </c>
      <c r="E8292">
        <v>5</v>
      </c>
      <c r="F8292">
        <v>479.27</v>
      </c>
      <c r="G8292">
        <v>47</v>
      </c>
    </row>
    <row r="8293" spans="1:7" ht="15.5" x14ac:dyDescent="0.35">
      <c r="A8293" t="s">
        <v>187</v>
      </c>
      <c r="B8293" t="s">
        <v>353</v>
      </c>
      <c r="C8293">
        <v>91534</v>
      </c>
      <c r="D8293">
        <v>2025</v>
      </c>
      <c r="E8293">
        <v>6</v>
      </c>
      <c r="F8293">
        <v>423.7</v>
      </c>
      <c r="G8293">
        <v>47</v>
      </c>
    </row>
    <row r="8294" spans="1:7" ht="15.5" x14ac:dyDescent="0.35">
      <c r="A8294" t="s">
        <v>187</v>
      </c>
      <c r="B8294" t="s">
        <v>353</v>
      </c>
      <c r="C8294">
        <v>91534</v>
      </c>
      <c r="D8294">
        <v>2025</v>
      </c>
      <c r="E8294">
        <v>7</v>
      </c>
      <c r="F8294">
        <v>452.98</v>
      </c>
      <c r="G8294">
        <v>46</v>
      </c>
    </row>
    <row r="8295" spans="1:7" ht="15.5" x14ac:dyDescent="0.35">
      <c r="A8295" t="s">
        <v>187</v>
      </c>
      <c r="B8295" t="s">
        <v>353</v>
      </c>
      <c r="C8295">
        <v>91534</v>
      </c>
      <c r="D8295">
        <v>2025</v>
      </c>
      <c r="E8295">
        <v>8</v>
      </c>
      <c r="F8295">
        <v>91.9</v>
      </c>
      <c r="G8295">
        <v>8</v>
      </c>
    </row>
    <row r="8296" spans="1:7" ht="15.5" x14ac:dyDescent="0.35">
      <c r="A8296" t="s">
        <v>187</v>
      </c>
      <c r="B8296" t="s">
        <v>353</v>
      </c>
      <c r="C8296">
        <v>91534</v>
      </c>
      <c r="D8296">
        <v>2025</v>
      </c>
      <c r="E8296">
        <v>9</v>
      </c>
      <c r="F8296">
        <v>0</v>
      </c>
      <c r="G8296">
        <v>0</v>
      </c>
    </row>
    <row r="8297" spans="1:7" ht="15.5" x14ac:dyDescent="0.35">
      <c r="A8297" t="s">
        <v>187</v>
      </c>
      <c r="B8297" t="s">
        <v>353</v>
      </c>
      <c r="C8297">
        <v>91534</v>
      </c>
      <c r="D8297">
        <v>2025</v>
      </c>
      <c r="E8297">
        <v>10</v>
      </c>
      <c r="F8297">
        <v>224.17</v>
      </c>
      <c r="G8297">
        <v>35.24</v>
      </c>
    </row>
    <row r="8298" spans="1:7" ht="15.5" x14ac:dyDescent="0.35">
      <c r="A8298" t="s">
        <v>187</v>
      </c>
      <c r="B8298" t="s">
        <v>353</v>
      </c>
      <c r="C8298">
        <v>91534</v>
      </c>
      <c r="D8298">
        <v>2025</v>
      </c>
      <c r="E8298">
        <v>11</v>
      </c>
      <c r="F8298">
        <v>355.29</v>
      </c>
      <c r="G8298">
        <v>56</v>
      </c>
    </row>
    <row r="8299" spans="1:7" ht="15.5" hidden="1" x14ac:dyDescent="0.35">
      <c r="A8299" t="s">
        <v>187</v>
      </c>
      <c r="B8299" t="s">
        <v>353</v>
      </c>
      <c r="C8299">
        <v>91535</v>
      </c>
      <c r="D8299">
        <v>2018</v>
      </c>
      <c r="E8299">
        <v>9</v>
      </c>
      <c r="F8299">
        <v>206.8</v>
      </c>
      <c r="G8299">
        <v>25.85</v>
      </c>
    </row>
    <row r="8300" spans="1:7" ht="15.5" hidden="1" x14ac:dyDescent="0.35">
      <c r="A8300" t="s">
        <v>187</v>
      </c>
      <c r="B8300" t="s">
        <v>353</v>
      </c>
      <c r="C8300">
        <v>91535</v>
      </c>
      <c r="D8300">
        <v>2018</v>
      </c>
      <c r="E8300">
        <v>10</v>
      </c>
      <c r="F8300">
        <v>377.12</v>
      </c>
      <c r="G8300">
        <v>47.15</v>
      </c>
    </row>
    <row r="8301" spans="1:7" ht="15.5" hidden="1" x14ac:dyDescent="0.35">
      <c r="A8301" t="s">
        <v>187</v>
      </c>
      <c r="B8301" t="s">
        <v>353</v>
      </c>
      <c r="C8301">
        <v>91535</v>
      </c>
      <c r="D8301">
        <v>2018</v>
      </c>
      <c r="E8301">
        <v>11</v>
      </c>
      <c r="F8301">
        <v>415.93</v>
      </c>
      <c r="G8301">
        <v>49</v>
      </c>
    </row>
    <row r="8302" spans="1:7" ht="15.5" hidden="1" x14ac:dyDescent="0.35">
      <c r="A8302" t="s">
        <v>187</v>
      </c>
      <c r="B8302" t="s">
        <v>353</v>
      </c>
      <c r="C8302">
        <v>91535</v>
      </c>
      <c r="D8302">
        <v>2018</v>
      </c>
      <c r="E8302">
        <v>12</v>
      </c>
      <c r="F8302">
        <v>373.73</v>
      </c>
      <c r="G8302">
        <v>46</v>
      </c>
    </row>
    <row r="8303" spans="1:7" ht="15.5" hidden="1" x14ac:dyDescent="0.35">
      <c r="A8303" t="s">
        <v>187</v>
      </c>
      <c r="B8303" t="s">
        <v>353</v>
      </c>
      <c r="C8303">
        <v>91535</v>
      </c>
      <c r="D8303">
        <v>2019</v>
      </c>
      <c r="E8303">
        <v>1</v>
      </c>
      <c r="F8303">
        <v>416.2</v>
      </c>
      <c r="G8303">
        <v>55</v>
      </c>
    </row>
    <row r="8304" spans="1:7" ht="15.5" hidden="1" x14ac:dyDescent="0.35">
      <c r="A8304" t="s">
        <v>187</v>
      </c>
      <c r="B8304" t="s">
        <v>353</v>
      </c>
      <c r="C8304">
        <v>91535</v>
      </c>
      <c r="D8304">
        <v>2019</v>
      </c>
      <c r="E8304">
        <v>2</v>
      </c>
      <c r="F8304">
        <v>385.52</v>
      </c>
      <c r="G8304">
        <v>48</v>
      </c>
    </row>
    <row r="8305" spans="1:7" ht="15.5" hidden="1" x14ac:dyDescent="0.35">
      <c r="A8305" t="s">
        <v>187</v>
      </c>
      <c r="B8305" t="s">
        <v>353</v>
      </c>
      <c r="C8305">
        <v>91535</v>
      </c>
      <c r="D8305">
        <v>2019</v>
      </c>
      <c r="E8305">
        <v>3</v>
      </c>
      <c r="F8305">
        <v>411.18</v>
      </c>
      <c r="G8305">
        <v>46</v>
      </c>
    </row>
    <row r="8306" spans="1:7" ht="15.5" hidden="1" x14ac:dyDescent="0.35">
      <c r="A8306" t="s">
        <v>187</v>
      </c>
      <c r="B8306" t="s">
        <v>353</v>
      </c>
      <c r="C8306">
        <v>91535</v>
      </c>
      <c r="D8306">
        <v>2019</v>
      </c>
      <c r="E8306">
        <v>4</v>
      </c>
      <c r="F8306">
        <v>406.7</v>
      </c>
      <c r="G8306">
        <v>53</v>
      </c>
    </row>
    <row r="8307" spans="1:7" ht="15.5" hidden="1" x14ac:dyDescent="0.35">
      <c r="A8307" t="s">
        <v>187</v>
      </c>
      <c r="B8307" t="s">
        <v>353</v>
      </c>
      <c r="C8307">
        <v>91535</v>
      </c>
      <c r="D8307">
        <v>2019</v>
      </c>
      <c r="E8307">
        <v>5</v>
      </c>
      <c r="F8307">
        <v>337.77</v>
      </c>
      <c r="G8307">
        <v>35</v>
      </c>
    </row>
    <row r="8308" spans="1:7" ht="15.5" hidden="1" x14ac:dyDescent="0.35">
      <c r="A8308" t="s">
        <v>187</v>
      </c>
      <c r="B8308" t="s">
        <v>353</v>
      </c>
      <c r="C8308">
        <v>91535</v>
      </c>
      <c r="D8308">
        <v>2019</v>
      </c>
      <c r="E8308">
        <v>6</v>
      </c>
      <c r="F8308">
        <v>421.56</v>
      </c>
      <c r="G8308">
        <v>41</v>
      </c>
    </row>
    <row r="8309" spans="1:7" ht="15.5" hidden="1" x14ac:dyDescent="0.35">
      <c r="A8309" t="s">
        <v>187</v>
      </c>
      <c r="B8309" t="s">
        <v>353</v>
      </c>
      <c r="C8309">
        <v>91535</v>
      </c>
      <c r="D8309">
        <v>2019</v>
      </c>
      <c r="E8309">
        <v>7</v>
      </c>
      <c r="F8309">
        <v>457.12</v>
      </c>
      <c r="G8309">
        <v>51</v>
      </c>
    </row>
    <row r="8310" spans="1:7" ht="15.5" hidden="1" x14ac:dyDescent="0.35">
      <c r="A8310" t="s">
        <v>187</v>
      </c>
      <c r="B8310" t="s">
        <v>353</v>
      </c>
      <c r="C8310">
        <v>91535</v>
      </c>
      <c r="D8310">
        <v>2019</v>
      </c>
      <c r="E8310">
        <v>8</v>
      </c>
      <c r="F8310">
        <v>453.67</v>
      </c>
      <c r="G8310">
        <v>47</v>
      </c>
    </row>
    <row r="8311" spans="1:7" ht="15.5" hidden="1" x14ac:dyDescent="0.35">
      <c r="A8311" t="s">
        <v>187</v>
      </c>
      <c r="B8311" t="s">
        <v>353</v>
      </c>
      <c r="C8311">
        <v>91535</v>
      </c>
      <c r="D8311">
        <v>2019</v>
      </c>
      <c r="E8311">
        <v>9</v>
      </c>
      <c r="F8311">
        <v>451.53</v>
      </c>
      <c r="G8311">
        <v>42</v>
      </c>
    </row>
    <row r="8312" spans="1:7" ht="15.5" hidden="1" x14ac:dyDescent="0.35">
      <c r="A8312" t="s">
        <v>187</v>
      </c>
      <c r="B8312" t="s">
        <v>353</v>
      </c>
      <c r="C8312">
        <v>91535</v>
      </c>
      <c r="D8312">
        <v>2019</v>
      </c>
      <c r="E8312">
        <v>10</v>
      </c>
      <c r="F8312">
        <v>443.78</v>
      </c>
      <c r="G8312">
        <v>42</v>
      </c>
    </row>
    <row r="8313" spans="1:7" ht="15.5" hidden="1" x14ac:dyDescent="0.35">
      <c r="A8313" t="s">
        <v>187</v>
      </c>
      <c r="B8313" t="s">
        <v>353</v>
      </c>
      <c r="C8313">
        <v>91535</v>
      </c>
      <c r="D8313">
        <v>2019</v>
      </c>
      <c r="E8313">
        <v>11</v>
      </c>
      <c r="F8313">
        <v>397.3</v>
      </c>
      <c r="G8313">
        <v>44</v>
      </c>
    </row>
    <row r="8314" spans="1:7" ht="15.5" hidden="1" x14ac:dyDescent="0.35">
      <c r="A8314" t="s">
        <v>187</v>
      </c>
      <c r="B8314" t="s">
        <v>353</v>
      </c>
      <c r="C8314">
        <v>91535</v>
      </c>
      <c r="D8314">
        <v>2019</v>
      </c>
      <c r="E8314">
        <v>12</v>
      </c>
      <c r="F8314">
        <v>446.33</v>
      </c>
      <c r="G8314">
        <v>45</v>
      </c>
    </row>
    <row r="8315" spans="1:7" ht="15.5" hidden="1" x14ac:dyDescent="0.35">
      <c r="A8315" t="s">
        <v>187</v>
      </c>
      <c r="B8315" t="s">
        <v>353</v>
      </c>
      <c r="C8315">
        <v>91535</v>
      </c>
      <c r="D8315">
        <v>2020</v>
      </c>
      <c r="E8315">
        <v>1</v>
      </c>
      <c r="F8315">
        <v>410.89</v>
      </c>
      <c r="G8315">
        <v>40.82</v>
      </c>
    </row>
    <row r="8316" spans="1:7" ht="15.5" hidden="1" x14ac:dyDescent="0.35">
      <c r="A8316" t="s">
        <v>187</v>
      </c>
      <c r="B8316" t="s">
        <v>353</v>
      </c>
      <c r="C8316">
        <v>91535</v>
      </c>
      <c r="D8316">
        <v>2020</v>
      </c>
      <c r="E8316">
        <v>2</v>
      </c>
      <c r="F8316">
        <v>384.38</v>
      </c>
      <c r="G8316">
        <v>38.18</v>
      </c>
    </row>
    <row r="8317" spans="1:7" ht="15.5" hidden="1" x14ac:dyDescent="0.35">
      <c r="A8317" t="s">
        <v>187</v>
      </c>
      <c r="B8317" t="s">
        <v>353</v>
      </c>
      <c r="C8317">
        <v>91535</v>
      </c>
      <c r="D8317">
        <v>2020</v>
      </c>
      <c r="E8317">
        <v>3</v>
      </c>
      <c r="F8317">
        <v>299.52</v>
      </c>
      <c r="G8317">
        <v>33</v>
      </c>
    </row>
    <row r="8318" spans="1:7" ht="15.5" hidden="1" x14ac:dyDescent="0.35">
      <c r="A8318" t="s">
        <v>187</v>
      </c>
      <c r="B8318" t="s">
        <v>353</v>
      </c>
      <c r="C8318">
        <v>91535</v>
      </c>
      <c r="D8318">
        <v>2020</v>
      </c>
      <c r="E8318">
        <v>4</v>
      </c>
      <c r="F8318">
        <v>0</v>
      </c>
      <c r="G8318">
        <v>0</v>
      </c>
    </row>
    <row r="8319" spans="1:7" ht="15.5" hidden="1" x14ac:dyDescent="0.35">
      <c r="A8319" t="s">
        <v>187</v>
      </c>
      <c r="B8319" t="s">
        <v>353</v>
      </c>
      <c r="C8319">
        <v>91535</v>
      </c>
      <c r="D8319">
        <v>2020</v>
      </c>
      <c r="E8319">
        <v>5</v>
      </c>
      <c r="F8319">
        <v>0</v>
      </c>
      <c r="G8319">
        <v>0</v>
      </c>
    </row>
    <row r="8320" spans="1:7" ht="15.5" hidden="1" x14ac:dyDescent="0.35">
      <c r="A8320" t="s">
        <v>187</v>
      </c>
      <c r="B8320" t="s">
        <v>353</v>
      </c>
      <c r="C8320">
        <v>91535</v>
      </c>
      <c r="D8320">
        <v>2020</v>
      </c>
      <c r="E8320">
        <v>6</v>
      </c>
      <c r="F8320">
        <v>0</v>
      </c>
      <c r="G8320">
        <v>0</v>
      </c>
    </row>
    <row r="8321" spans="1:7" ht="15.5" hidden="1" x14ac:dyDescent="0.35">
      <c r="A8321" t="s">
        <v>187</v>
      </c>
      <c r="B8321" t="s">
        <v>353</v>
      </c>
      <c r="C8321">
        <v>91535</v>
      </c>
      <c r="D8321">
        <v>2020</v>
      </c>
      <c r="E8321">
        <v>7</v>
      </c>
      <c r="F8321">
        <v>25.81</v>
      </c>
      <c r="G8321">
        <v>5</v>
      </c>
    </row>
    <row r="8322" spans="1:7" ht="15.5" hidden="1" x14ac:dyDescent="0.35">
      <c r="A8322" t="s">
        <v>187</v>
      </c>
      <c r="B8322" t="s">
        <v>353</v>
      </c>
      <c r="C8322">
        <v>91535</v>
      </c>
      <c r="D8322">
        <v>2020</v>
      </c>
      <c r="E8322">
        <v>8</v>
      </c>
      <c r="F8322">
        <v>148.62</v>
      </c>
      <c r="G8322">
        <v>24</v>
      </c>
    </row>
    <row r="8323" spans="1:7" ht="15.5" hidden="1" x14ac:dyDescent="0.35">
      <c r="A8323" t="s">
        <v>187</v>
      </c>
      <c r="B8323" t="s">
        <v>353</v>
      </c>
      <c r="C8323">
        <v>91535</v>
      </c>
      <c r="D8323">
        <v>2020</v>
      </c>
      <c r="E8323">
        <v>9</v>
      </c>
      <c r="F8323">
        <v>115.48</v>
      </c>
      <c r="G8323">
        <v>20</v>
      </c>
    </row>
    <row r="8324" spans="1:7" ht="15.5" hidden="1" x14ac:dyDescent="0.35">
      <c r="A8324" t="s">
        <v>187</v>
      </c>
      <c r="B8324" t="s">
        <v>353</v>
      </c>
      <c r="C8324">
        <v>91535</v>
      </c>
      <c r="D8324">
        <v>2020</v>
      </c>
      <c r="E8324">
        <v>10</v>
      </c>
      <c r="F8324">
        <v>130.91999999999999</v>
      </c>
      <c r="G8324">
        <v>24</v>
      </c>
    </row>
    <row r="8325" spans="1:7" ht="15.5" hidden="1" x14ac:dyDescent="0.35">
      <c r="A8325" t="s">
        <v>187</v>
      </c>
      <c r="B8325" t="s">
        <v>353</v>
      </c>
      <c r="C8325">
        <v>91535</v>
      </c>
      <c r="D8325">
        <v>2020</v>
      </c>
      <c r="E8325">
        <v>11</v>
      </c>
      <c r="F8325">
        <v>168.5</v>
      </c>
      <c r="G8325">
        <v>30</v>
      </c>
    </row>
    <row r="8326" spans="1:7" ht="15.5" hidden="1" x14ac:dyDescent="0.35">
      <c r="A8326" t="s">
        <v>187</v>
      </c>
      <c r="B8326" t="s">
        <v>353</v>
      </c>
      <c r="C8326">
        <v>91535</v>
      </c>
      <c r="D8326">
        <v>2020</v>
      </c>
      <c r="E8326">
        <v>12</v>
      </c>
      <c r="F8326">
        <v>251.02</v>
      </c>
      <c r="G8326">
        <v>46</v>
      </c>
    </row>
    <row r="8327" spans="1:7" ht="15.5" hidden="1" x14ac:dyDescent="0.35">
      <c r="A8327" t="s">
        <v>187</v>
      </c>
      <c r="B8327" t="s">
        <v>353</v>
      </c>
      <c r="C8327">
        <v>91535</v>
      </c>
      <c r="D8327">
        <v>2021</v>
      </c>
      <c r="E8327">
        <v>1</v>
      </c>
      <c r="F8327">
        <v>100.78</v>
      </c>
      <c r="G8327">
        <v>19</v>
      </c>
    </row>
    <row r="8328" spans="1:7" ht="15.5" hidden="1" x14ac:dyDescent="0.35">
      <c r="A8328" t="s">
        <v>187</v>
      </c>
      <c r="B8328" t="s">
        <v>353</v>
      </c>
      <c r="C8328">
        <v>91535</v>
      </c>
      <c r="D8328">
        <v>2021</v>
      </c>
      <c r="E8328">
        <v>10</v>
      </c>
      <c r="F8328">
        <v>265.49</v>
      </c>
      <c r="G8328">
        <v>48</v>
      </c>
    </row>
    <row r="8329" spans="1:7" ht="15.5" hidden="1" x14ac:dyDescent="0.35">
      <c r="A8329" t="s">
        <v>187</v>
      </c>
      <c r="B8329" t="s">
        <v>353</v>
      </c>
      <c r="C8329">
        <v>91535</v>
      </c>
      <c r="D8329">
        <v>2021</v>
      </c>
      <c r="E8329">
        <v>11</v>
      </c>
      <c r="F8329">
        <v>392.15</v>
      </c>
      <c r="G8329">
        <v>50</v>
      </c>
    </row>
    <row r="8330" spans="1:7" ht="15.5" hidden="1" x14ac:dyDescent="0.35">
      <c r="A8330" t="s">
        <v>187</v>
      </c>
      <c r="B8330" t="s">
        <v>353</v>
      </c>
      <c r="C8330">
        <v>91535</v>
      </c>
      <c r="D8330">
        <v>2021</v>
      </c>
      <c r="E8330">
        <v>12</v>
      </c>
      <c r="F8330">
        <v>393.78</v>
      </c>
      <c r="G8330">
        <v>61</v>
      </c>
    </row>
    <row r="8331" spans="1:7" ht="15.5" hidden="1" x14ac:dyDescent="0.35">
      <c r="A8331" t="s">
        <v>187</v>
      </c>
      <c r="B8331" t="s">
        <v>353</v>
      </c>
      <c r="C8331">
        <v>91535</v>
      </c>
      <c r="D8331">
        <v>2022</v>
      </c>
      <c r="E8331">
        <v>1</v>
      </c>
      <c r="F8331">
        <v>356.5</v>
      </c>
      <c r="G8331">
        <v>46</v>
      </c>
    </row>
    <row r="8332" spans="1:7" ht="15.5" hidden="1" x14ac:dyDescent="0.35">
      <c r="A8332" t="s">
        <v>187</v>
      </c>
      <c r="B8332" t="s">
        <v>353</v>
      </c>
      <c r="C8332">
        <v>91535</v>
      </c>
      <c r="D8332">
        <v>2022</v>
      </c>
      <c r="E8332">
        <v>2</v>
      </c>
      <c r="F8332">
        <v>331.25</v>
      </c>
      <c r="G8332">
        <v>70</v>
      </c>
    </row>
    <row r="8333" spans="1:7" ht="15.5" hidden="1" x14ac:dyDescent="0.35">
      <c r="A8333" t="s">
        <v>187</v>
      </c>
      <c r="B8333" t="s">
        <v>353</v>
      </c>
      <c r="C8333">
        <v>91535</v>
      </c>
      <c r="D8333">
        <v>2022</v>
      </c>
      <c r="E8333">
        <v>3</v>
      </c>
      <c r="F8333">
        <v>318.45999999999998</v>
      </c>
      <c r="G8333">
        <v>39</v>
      </c>
    </row>
    <row r="8334" spans="1:7" ht="15.5" hidden="1" x14ac:dyDescent="0.35">
      <c r="A8334" t="s">
        <v>187</v>
      </c>
      <c r="B8334" t="s">
        <v>353</v>
      </c>
      <c r="C8334">
        <v>91535</v>
      </c>
      <c r="D8334">
        <v>2022</v>
      </c>
      <c r="E8334">
        <v>4</v>
      </c>
      <c r="F8334">
        <v>353.64</v>
      </c>
      <c r="G8334">
        <v>50</v>
      </c>
    </row>
    <row r="8335" spans="1:7" ht="15.5" hidden="1" x14ac:dyDescent="0.35">
      <c r="A8335" t="s">
        <v>187</v>
      </c>
      <c r="B8335" t="s">
        <v>353</v>
      </c>
      <c r="C8335">
        <v>91535</v>
      </c>
      <c r="D8335">
        <v>2022</v>
      </c>
      <c r="E8335">
        <v>5</v>
      </c>
      <c r="F8335">
        <v>272.51</v>
      </c>
      <c r="G8335">
        <v>33</v>
      </c>
    </row>
    <row r="8336" spans="1:7" ht="15.5" hidden="1" x14ac:dyDescent="0.35">
      <c r="A8336" t="s">
        <v>187</v>
      </c>
      <c r="B8336" t="s">
        <v>353</v>
      </c>
      <c r="C8336">
        <v>91535</v>
      </c>
      <c r="D8336">
        <v>2022</v>
      </c>
      <c r="E8336">
        <v>6</v>
      </c>
      <c r="F8336">
        <v>333.82</v>
      </c>
      <c r="G8336">
        <v>28</v>
      </c>
    </row>
    <row r="8337" spans="1:7" ht="15.5" hidden="1" x14ac:dyDescent="0.35">
      <c r="A8337" t="s">
        <v>187</v>
      </c>
      <c r="B8337" t="s">
        <v>353</v>
      </c>
      <c r="C8337">
        <v>91535</v>
      </c>
      <c r="D8337">
        <v>2022</v>
      </c>
      <c r="E8337">
        <v>7</v>
      </c>
      <c r="F8337">
        <v>377.67</v>
      </c>
      <c r="G8337">
        <v>34</v>
      </c>
    </row>
    <row r="8338" spans="1:7" ht="15.5" hidden="1" x14ac:dyDescent="0.35">
      <c r="A8338" t="s">
        <v>187</v>
      </c>
      <c r="B8338" t="s">
        <v>353</v>
      </c>
      <c r="C8338">
        <v>91535</v>
      </c>
      <c r="D8338">
        <v>2022</v>
      </c>
      <c r="E8338">
        <v>8</v>
      </c>
      <c r="F8338">
        <v>367.27</v>
      </c>
      <c r="G8338">
        <v>34</v>
      </c>
    </row>
    <row r="8339" spans="1:7" ht="15.5" hidden="1" x14ac:dyDescent="0.35">
      <c r="A8339" t="s">
        <v>187</v>
      </c>
      <c r="B8339" t="s">
        <v>353</v>
      </c>
      <c r="C8339">
        <v>91535</v>
      </c>
      <c r="D8339">
        <v>2022</v>
      </c>
      <c r="E8339">
        <v>9</v>
      </c>
      <c r="F8339">
        <v>378.38</v>
      </c>
      <c r="G8339">
        <v>31</v>
      </c>
    </row>
    <row r="8340" spans="1:7" ht="15.5" hidden="1" x14ac:dyDescent="0.35">
      <c r="A8340" t="s">
        <v>187</v>
      </c>
      <c r="B8340" t="s">
        <v>353</v>
      </c>
      <c r="C8340">
        <v>91535</v>
      </c>
      <c r="D8340">
        <v>2022</v>
      </c>
      <c r="E8340">
        <v>10</v>
      </c>
      <c r="F8340">
        <v>375.02</v>
      </c>
      <c r="G8340">
        <v>33</v>
      </c>
    </row>
    <row r="8341" spans="1:7" ht="15.5" hidden="1" x14ac:dyDescent="0.35">
      <c r="A8341" t="s">
        <v>187</v>
      </c>
      <c r="B8341" t="s">
        <v>353</v>
      </c>
      <c r="C8341">
        <v>91535</v>
      </c>
      <c r="D8341">
        <v>2022</v>
      </c>
      <c r="E8341">
        <v>11</v>
      </c>
      <c r="F8341">
        <v>412.3</v>
      </c>
      <c r="G8341">
        <v>35</v>
      </c>
    </row>
    <row r="8342" spans="1:7" ht="15.5" hidden="1" x14ac:dyDescent="0.35">
      <c r="A8342" t="s">
        <v>187</v>
      </c>
      <c r="B8342" t="s">
        <v>353</v>
      </c>
      <c r="C8342">
        <v>91535</v>
      </c>
      <c r="D8342">
        <v>2022</v>
      </c>
      <c r="E8342">
        <v>12</v>
      </c>
      <c r="F8342">
        <v>466.75</v>
      </c>
      <c r="G8342">
        <v>36</v>
      </c>
    </row>
    <row r="8343" spans="1:7" ht="15.5" hidden="1" x14ac:dyDescent="0.35">
      <c r="A8343" t="s">
        <v>187</v>
      </c>
      <c r="B8343" t="s">
        <v>353</v>
      </c>
      <c r="C8343">
        <v>91535</v>
      </c>
      <c r="D8343">
        <v>2023</v>
      </c>
      <c r="E8343">
        <v>1</v>
      </c>
      <c r="F8343">
        <v>31.28</v>
      </c>
      <c r="G8343">
        <v>3</v>
      </c>
    </row>
    <row r="8344" spans="1:7" ht="15.5" hidden="1" x14ac:dyDescent="0.35">
      <c r="A8344" t="s">
        <v>187</v>
      </c>
      <c r="B8344" t="s">
        <v>353</v>
      </c>
      <c r="C8344">
        <v>91535</v>
      </c>
      <c r="D8344">
        <v>2023</v>
      </c>
      <c r="E8344">
        <v>2</v>
      </c>
      <c r="F8344">
        <v>180.7</v>
      </c>
      <c r="G8344">
        <v>28</v>
      </c>
    </row>
    <row r="8345" spans="1:7" ht="15.5" hidden="1" x14ac:dyDescent="0.35">
      <c r="A8345" t="s">
        <v>187</v>
      </c>
      <c r="B8345" t="s">
        <v>353</v>
      </c>
      <c r="C8345">
        <v>91535</v>
      </c>
      <c r="D8345">
        <v>2023</v>
      </c>
      <c r="E8345">
        <v>3</v>
      </c>
      <c r="F8345">
        <v>361.25</v>
      </c>
      <c r="G8345">
        <v>38</v>
      </c>
    </row>
    <row r="8346" spans="1:7" ht="15.5" hidden="1" x14ac:dyDescent="0.35">
      <c r="A8346" t="s">
        <v>187</v>
      </c>
      <c r="B8346" t="s">
        <v>353</v>
      </c>
      <c r="C8346">
        <v>91535</v>
      </c>
      <c r="D8346">
        <v>2023</v>
      </c>
      <c r="E8346">
        <v>4</v>
      </c>
      <c r="F8346">
        <v>374.8</v>
      </c>
      <c r="G8346">
        <v>38</v>
      </c>
    </row>
    <row r="8347" spans="1:7" ht="15.5" hidden="1" x14ac:dyDescent="0.35">
      <c r="A8347" t="s">
        <v>187</v>
      </c>
      <c r="B8347" t="s">
        <v>353</v>
      </c>
      <c r="C8347">
        <v>91535</v>
      </c>
      <c r="D8347">
        <v>2023</v>
      </c>
      <c r="E8347">
        <v>5</v>
      </c>
      <c r="F8347">
        <v>390.9</v>
      </c>
      <c r="G8347">
        <v>36</v>
      </c>
    </row>
    <row r="8348" spans="1:7" ht="15.5" hidden="1" x14ac:dyDescent="0.35">
      <c r="A8348" t="s">
        <v>187</v>
      </c>
      <c r="B8348" t="s">
        <v>353</v>
      </c>
      <c r="C8348">
        <v>91535</v>
      </c>
      <c r="D8348">
        <v>2023</v>
      </c>
      <c r="E8348">
        <v>6</v>
      </c>
      <c r="F8348">
        <v>30.49</v>
      </c>
      <c r="G8348">
        <v>3.28</v>
      </c>
    </row>
    <row r="8349" spans="1:7" ht="15.5" hidden="1" x14ac:dyDescent="0.35">
      <c r="A8349" t="s">
        <v>187</v>
      </c>
      <c r="B8349" t="s">
        <v>353</v>
      </c>
      <c r="C8349">
        <v>91535</v>
      </c>
      <c r="D8349">
        <v>2023</v>
      </c>
      <c r="E8349">
        <v>7</v>
      </c>
      <c r="F8349">
        <v>0</v>
      </c>
      <c r="G8349">
        <v>0</v>
      </c>
    </row>
    <row r="8350" spans="1:7" ht="15.5" hidden="1" x14ac:dyDescent="0.35">
      <c r="A8350" t="s">
        <v>187</v>
      </c>
      <c r="B8350" t="s">
        <v>353</v>
      </c>
      <c r="C8350">
        <v>91535</v>
      </c>
      <c r="D8350">
        <v>2023</v>
      </c>
      <c r="E8350">
        <v>8</v>
      </c>
      <c r="F8350">
        <v>0</v>
      </c>
      <c r="G8350">
        <v>0</v>
      </c>
    </row>
    <row r="8351" spans="1:7" ht="15.5" hidden="1" x14ac:dyDescent="0.35">
      <c r="A8351" t="s">
        <v>187</v>
      </c>
      <c r="B8351" t="s">
        <v>353</v>
      </c>
      <c r="C8351">
        <v>91535</v>
      </c>
      <c r="D8351">
        <v>2023</v>
      </c>
      <c r="E8351">
        <v>9</v>
      </c>
      <c r="F8351">
        <v>0</v>
      </c>
      <c r="G8351">
        <v>0</v>
      </c>
    </row>
    <row r="8352" spans="1:7" ht="15.5" hidden="1" x14ac:dyDescent="0.35">
      <c r="A8352" t="s">
        <v>187</v>
      </c>
      <c r="B8352" t="s">
        <v>353</v>
      </c>
      <c r="C8352">
        <v>91535</v>
      </c>
      <c r="D8352">
        <v>2023</v>
      </c>
      <c r="E8352">
        <v>10</v>
      </c>
      <c r="F8352">
        <v>0</v>
      </c>
      <c r="G8352">
        <v>0</v>
      </c>
    </row>
    <row r="8353" spans="1:7" ht="15.5" hidden="1" x14ac:dyDescent="0.35">
      <c r="A8353" t="s">
        <v>187</v>
      </c>
      <c r="B8353" t="s">
        <v>353</v>
      </c>
      <c r="C8353">
        <v>91535</v>
      </c>
      <c r="D8353">
        <v>2023</v>
      </c>
      <c r="E8353">
        <v>11</v>
      </c>
      <c r="F8353">
        <v>0</v>
      </c>
      <c r="G8353">
        <v>0</v>
      </c>
    </row>
    <row r="8354" spans="1:7" ht="15.5" hidden="1" x14ac:dyDescent="0.35">
      <c r="A8354" t="s">
        <v>187</v>
      </c>
      <c r="B8354" t="s">
        <v>353</v>
      </c>
      <c r="C8354">
        <v>91535</v>
      </c>
      <c r="D8354">
        <v>2023</v>
      </c>
      <c r="E8354">
        <v>12</v>
      </c>
      <c r="F8354">
        <v>0</v>
      </c>
      <c r="G8354">
        <v>0</v>
      </c>
    </row>
    <row r="8355" spans="1:7" ht="15.5" hidden="1" x14ac:dyDescent="0.35">
      <c r="A8355" t="s">
        <v>187</v>
      </c>
      <c r="B8355" t="s">
        <v>353</v>
      </c>
      <c r="C8355">
        <v>91535</v>
      </c>
      <c r="D8355">
        <v>2024</v>
      </c>
      <c r="E8355">
        <v>1</v>
      </c>
      <c r="F8355">
        <v>0</v>
      </c>
      <c r="G8355">
        <v>0</v>
      </c>
    </row>
    <row r="8356" spans="1:7" ht="15.5" hidden="1" x14ac:dyDescent="0.35">
      <c r="A8356" t="s">
        <v>187</v>
      </c>
      <c r="B8356" t="s">
        <v>353</v>
      </c>
      <c r="C8356">
        <v>91535</v>
      </c>
      <c r="D8356">
        <v>2024</v>
      </c>
      <c r="E8356">
        <v>2</v>
      </c>
      <c r="F8356">
        <v>0</v>
      </c>
      <c r="G8356">
        <v>0</v>
      </c>
    </row>
    <row r="8357" spans="1:7" ht="15.5" hidden="1" x14ac:dyDescent="0.35">
      <c r="A8357" t="s">
        <v>187</v>
      </c>
      <c r="B8357" t="s">
        <v>353</v>
      </c>
      <c r="C8357">
        <v>91535</v>
      </c>
      <c r="D8357">
        <v>2024</v>
      </c>
      <c r="E8357">
        <v>3</v>
      </c>
      <c r="F8357">
        <v>0</v>
      </c>
      <c r="G8357">
        <v>0</v>
      </c>
    </row>
    <row r="8358" spans="1:7" ht="15.5" hidden="1" x14ac:dyDescent="0.35">
      <c r="A8358" t="s">
        <v>187</v>
      </c>
      <c r="B8358" t="s">
        <v>353</v>
      </c>
      <c r="C8358">
        <v>91535</v>
      </c>
      <c r="D8358">
        <v>2024</v>
      </c>
      <c r="E8358">
        <v>4</v>
      </c>
      <c r="F8358">
        <v>0</v>
      </c>
      <c r="G8358">
        <v>0</v>
      </c>
    </row>
    <row r="8359" spans="1:7" ht="15.5" hidden="1" x14ac:dyDescent="0.35">
      <c r="A8359" t="s">
        <v>187</v>
      </c>
      <c r="B8359" t="s">
        <v>353</v>
      </c>
      <c r="C8359">
        <v>91535</v>
      </c>
      <c r="D8359">
        <v>2024</v>
      </c>
      <c r="E8359">
        <v>5</v>
      </c>
      <c r="F8359">
        <v>0</v>
      </c>
      <c r="G8359">
        <v>0</v>
      </c>
    </row>
    <row r="8360" spans="1:7" ht="15.5" hidden="1" x14ac:dyDescent="0.35">
      <c r="A8360" t="s">
        <v>187</v>
      </c>
      <c r="B8360" t="s">
        <v>353</v>
      </c>
      <c r="C8360">
        <v>91535</v>
      </c>
      <c r="D8360">
        <v>2024</v>
      </c>
      <c r="E8360">
        <v>6</v>
      </c>
      <c r="F8360">
        <v>0</v>
      </c>
      <c r="G8360">
        <v>0</v>
      </c>
    </row>
    <row r="8361" spans="1:7" ht="15.5" hidden="1" x14ac:dyDescent="0.35">
      <c r="A8361" t="s">
        <v>187</v>
      </c>
      <c r="B8361" t="s">
        <v>353</v>
      </c>
      <c r="C8361">
        <v>91535</v>
      </c>
      <c r="D8361">
        <v>2024</v>
      </c>
      <c r="E8361">
        <v>7</v>
      </c>
      <c r="F8361">
        <v>22.47</v>
      </c>
      <c r="G8361">
        <v>2.64</v>
      </c>
    </row>
    <row r="8362" spans="1:7" ht="15.5" hidden="1" x14ac:dyDescent="0.35">
      <c r="A8362" t="s">
        <v>187</v>
      </c>
      <c r="B8362" t="s">
        <v>353</v>
      </c>
      <c r="C8362">
        <v>91535</v>
      </c>
      <c r="D8362">
        <v>2024</v>
      </c>
      <c r="E8362">
        <v>8</v>
      </c>
      <c r="F8362">
        <v>443.16</v>
      </c>
      <c r="G8362">
        <v>46</v>
      </c>
    </row>
    <row r="8363" spans="1:7" ht="15.5" hidden="1" x14ac:dyDescent="0.35">
      <c r="A8363" t="s">
        <v>187</v>
      </c>
      <c r="B8363" t="s">
        <v>353</v>
      </c>
      <c r="C8363">
        <v>91535</v>
      </c>
      <c r="D8363">
        <v>2024</v>
      </c>
      <c r="E8363">
        <v>9</v>
      </c>
      <c r="F8363">
        <v>372.9</v>
      </c>
      <c r="G8363">
        <v>40</v>
      </c>
    </row>
    <row r="8364" spans="1:7" ht="15.5" hidden="1" x14ac:dyDescent="0.35">
      <c r="A8364" t="s">
        <v>187</v>
      </c>
      <c r="B8364" t="s">
        <v>353</v>
      </c>
      <c r="C8364">
        <v>91535</v>
      </c>
      <c r="D8364">
        <v>2024</v>
      </c>
      <c r="E8364">
        <v>10</v>
      </c>
      <c r="F8364">
        <v>0</v>
      </c>
      <c r="G8364">
        <v>0</v>
      </c>
    </row>
    <row r="8365" spans="1:7" ht="15.5" hidden="1" x14ac:dyDescent="0.35">
      <c r="A8365" t="s">
        <v>187</v>
      </c>
      <c r="B8365" t="s">
        <v>353</v>
      </c>
      <c r="C8365">
        <v>91535</v>
      </c>
      <c r="D8365">
        <v>2024</v>
      </c>
      <c r="E8365">
        <v>11</v>
      </c>
      <c r="F8365">
        <v>178.01</v>
      </c>
      <c r="G8365">
        <v>15</v>
      </c>
    </row>
    <row r="8366" spans="1:7" ht="15.5" hidden="1" x14ac:dyDescent="0.35">
      <c r="A8366" t="s">
        <v>187</v>
      </c>
      <c r="B8366" t="s">
        <v>353</v>
      </c>
      <c r="C8366">
        <v>91535</v>
      </c>
      <c r="D8366">
        <v>2024</v>
      </c>
      <c r="E8366">
        <v>12</v>
      </c>
      <c r="F8366">
        <v>526.5</v>
      </c>
      <c r="G8366">
        <v>52</v>
      </c>
    </row>
    <row r="8367" spans="1:7" ht="15.5" x14ac:dyDescent="0.35">
      <c r="A8367" t="s">
        <v>187</v>
      </c>
      <c r="B8367" t="s">
        <v>353</v>
      </c>
      <c r="C8367">
        <v>91535</v>
      </c>
      <c r="D8367">
        <v>2025</v>
      </c>
      <c r="E8367">
        <v>1</v>
      </c>
      <c r="F8367">
        <v>449.45</v>
      </c>
      <c r="G8367">
        <v>41</v>
      </c>
    </row>
    <row r="8368" spans="1:7" ht="15.5" x14ac:dyDescent="0.35">
      <c r="A8368" t="s">
        <v>187</v>
      </c>
      <c r="B8368" t="s">
        <v>353</v>
      </c>
      <c r="C8368">
        <v>91535</v>
      </c>
      <c r="D8368">
        <v>2025</v>
      </c>
      <c r="E8368">
        <v>2</v>
      </c>
      <c r="F8368">
        <v>437.28</v>
      </c>
      <c r="G8368">
        <v>43</v>
      </c>
    </row>
    <row r="8369" spans="1:7" ht="15.5" x14ac:dyDescent="0.35">
      <c r="A8369" t="s">
        <v>187</v>
      </c>
      <c r="B8369" t="s">
        <v>353</v>
      </c>
      <c r="C8369">
        <v>91535</v>
      </c>
      <c r="D8369">
        <v>2025</v>
      </c>
      <c r="E8369">
        <v>3</v>
      </c>
      <c r="F8369">
        <v>405.98</v>
      </c>
      <c r="G8369">
        <v>37</v>
      </c>
    </row>
    <row r="8370" spans="1:7" ht="15.5" x14ac:dyDescent="0.35">
      <c r="A8370" t="s">
        <v>187</v>
      </c>
      <c r="B8370" t="s">
        <v>353</v>
      </c>
      <c r="C8370">
        <v>91535</v>
      </c>
      <c r="D8370">
        <v>2025</v>
      </c>
      <c r="E8370">
        <v>4</v>
      </c>
      <c r="F8370">
        <v>400.85</v>
      </c>
      <c r="G8370">
        <v>36</v>
      </c>
    </row>
    <row r="8371" spans="1:7" ht="15.5" x14ac:dyDescent="0.35">
      <c r="A8371" t="s">
        <v>187</v>
      </c>
      <c r="B8371" t="s">
        <v>353</v>
      </c>
      <c r="C8371">
        <v>91535</v>
      </c>
      <c r="D8371">
        <v>2025</v>
      </c>
      <c r="E8371">
        <v>5</v>
      </c>
      <c r="F8371">
        <v>487.21</v>
      </c>
      <c r="G8371">
        <v>52</v>
      </c>
    </row>
    <row r="8372" spans="1:7" ht="15.5" x14ac:dyDescent="0.35">
      <c r="A8372" t="s">
        <v>187</v>
      </c>
      <c r="B8372" t="s">
        <v>353</v>
      </c>
      <c r="C8372">
        <v>91535</v>
      </c>
      <c r="D8372">
        <v>2025</v>
      </c>
      <c r="E8372">
        <v>6</v>
      </c>
      <c r="F8372">
        <v>329.01</v>
      </c>
      <c r="G8372">
        <v>31</v>
      </c>
    </row>
    <row r="8373" spans="1:7" ht="15.5" x14ac:dyDescent="0.35">
      <c r="A8373" t="s">
        <v>187</v>
      </c>
      <c r="B8373" t="s">
        <v>353</v>
      </c>
      <c r="C8373">
        <v>91535</v>
      </c>
      <c r="D8373">
        <v>2025</v>
      </c>
      <c r="E8373">
        <v>7</v>
      </c>
      <c r="F8373">
        <v>0</v>
      </c>
      <c r="G8373">
        <v>0</v>
      </c>
    </row>
    <row r="8374" spans="1:7" ht="15.5" x14ac:dyDescent="0.35">
      <c r="A8374" t="s">
        <v>187</v>
      </c>
      <c r="B8374" t="s">
        <v>353</v>
      </c>
      <c r="C8374">
        <v>91535</v>
      </c>
      <c r="D8374">
        <v>2025</v>
      </c>
      <c r="E8374">
        <v>8</v>
      </c>
      <c r="F8374">
        <v>236.48</v>
      </c>
      <c r="G8374">
        <v>26</v>
      </c>
    </row>
    <row r="8375" spans="1:7" ht="15.5" x14ac:dyDescent="0.35">
      <c r="A8375" t="s">
        <v>187</v>
      </c>
      <c r="B8375" t="s">
        <v>353</v>
      </c>
      <c r="C8375">
        <v>91535</v>
      </c>
      <c r="D8375">
        <v>2025</v>
      </c>
      <c r="E8375">
        <v>9</v>
      </c>
      <c r="F8375">
        <v>489.69</v>
      </c>
      <c r="G8375">
        <v>46</v>
      </c>
    </row>
    <row r="8376" spans="1:7" ht="15.5" x14ac:dyDescent="0.35">
      <c r="A8376" t="s">
        <v>187</v>
      </c>
      <c r="B8376" t="s">
        <v>353</v>
      </c>
      <c r="C8376">
        <v>91535</v>
      </c>
      <c r="D8376">
        <v>2025</v>
      </c>
      <c r="E8376">
        <v>10</v>
      </c>
      <c r="F8376">
        <v>467.96</v>
      </c>
      <c r="G8376">
        <v>48</v>
      </c>
    </row>
    <row r="8377" spans="1:7" ht="15.5" x14ac:dyDescent="0.35">
      <c r="A8377" t="s">
        <v>187</v>
      </c>
      <c r="B8377" t="s">
        <v>353</v>
      </c>
      <c r="C8377">
        <v>91535</v>
      </c>
      <c r="D8377">
        <v>2025</v>
      </c>
      <c r="E8377">
        <v>11</v>
      </c>
      <c r="F8377">
        <v>486.97</v>
      </c>
      <c r="G8377">
        <v>45</v>
      </c>
    </row>
    <row r="8378" spans="1:7" ht="15.5" hidden="1" x14ac:dyDescent="0.35">
      <c r="A8378" t="s">
        <v>187</v>
      </c>
      <c r="B8378" t="s">
        <v>353</v>
      </c>
      <c r="C8378">
        <v>91536</v>
      </c>
      <c r="D8378">
        <v>2019</v>
      </c>
      <c r="E8378">
        <v>7</v>
      </c>
      <c r="F8378">
        <v>160.52000000000001</v>
      </c>
      <c r="G8378">
        <v>18.8</v>
      </c>
    </row>
    <row r="8379" spans="1:7" ht="15.5" hidden="1" x14ac:dyDescent="0.35">
      <c r="A8379" t="s">
        <v>187</v>
      </c>
      <c r="B8379" t="s">
        <v>353</v>
      </c>
      <c r="C8379">
        <v>91536</v>
      </c>
      <c r="D8379">
        <v>2019</v>
      </c>
      <c r="E8379">
        <v>8</v>
      </c>
      <c r="F8379">
        <v>382.79</v>
      </c>
      <c r="G8379">
        <v>44.82</v>
      </c>
    </row>
    <row r="8380" spans="1:7" ht="15.5" hidden="1" x14ac:dyDescent="0.35">
      <c r="A8380" t="s">
        <v>187</v>
      </c>
      <c r="B8380" t="s">
        <v>353</v>
      </c>
      <c r="C8380">
        <v>91536</v>
      </c>
      <c r="D8380">
        <v>2019</v>
      </c>
      <c r="E8380">
        <v>9</v>
      </c>
      <c r="F8380">
        <v>370.44</v>
      </c>
      <c r="G8380">
        <v>43.38</v>
      </c>
    </row>
    <row r="8381" spans="1:7" ht="15.5" hidden="1" x14ac:dyDescent="0.35">
      <c r="A8381" t="s">
        <v>187</v>
      </c>
      <c r="B8381" t="s">
        <v>353</v>
      </c>
      <c r="C8381">
        <v>91536</v>
      </c>
      <c r="D8381">
        <v>2019</v>
      </c>
      <c r="E8381">
        <v>10</v>
      </c>
      <c r="F8381">
        <v>439.89</v>
      </c>
      <c r="G8381">
        <v>39</v>
      </c>
    </row>
    <row r="8382" spans="1:7" ht="15.5" hidden="1" x14ac:dyDescent="0.35">
      <c r="A8382" t="s">
        <v>187</v>
      </c>
      <c r="B8382" t="s">
        <v>353</v>
      </c>
      <c r="C8382">
        <v>91536</v>
      </c>
      <c r="D8382">
        <v>2019</v>
      </c>
      <c r="E8382">
        <v>11</v>
      </c>
      <c r="F8382">
        <v>454.01</v>
      </c>
      <c r="G8382">
        <v>53</v>
      </c>
    </row>
    <row r="8383" spans="1:7" ht="15.5" hidden="1" x14ac:dyDescent="0.35">
      <c r="A8383" t="s">
        <v>187</v>
      </c>
      <c r="B8383" t="s">
        <v>353</v>
      </c>
      <c r="C8383">
        <v>91536</v>
      </c>
      <c r="D8383">
        <v>2019</v>
      </c>
      <c r="E8383">
        <v>12</v>
      </c>
      <c r="F8383">
        <v>443.1</v>
      </c>
      <c r="G8383">
        <v>41</v>
      </c>
    </row>
    <row r="8384" spans="1:7" ht="15.5" hidden="1" x14ac:dyDescent="0.35">
      <c r="A8384" t="s">
        <v>187</v>
      </c>
      <c r="B8384" t="s">
        <v>353</v>
      </c>
      <c r="C8384">
        <v>91536</v>
      </c>
      <c r="D8384">
        <v>2020</v>
      </c>
      <c r="E8384">
        <v>1</v>
      </c>
      <c r="F8384">
        <v>427.8</v>
      </c>
      <c r="G8384">
        <v>46.5</v>
      </c>
    </row>
    <row r="8385" spans="1:7" ht="15.5" hidden="1" x14ac:dyDescent="0.35">
      <c r="A8385" t="s">
        <v>187</v>
      </c>
      <c r="B8385" t="s">
        <v>353</v>
      </c>
      <c r="C8385">
        <v>91536</v>
      </c>
      <c r="D8385">
        <v>2020</v>
      </c>
      <c r="E8385">
        <v>2</v>
      </c>
      <c r="F8385">
        <v>400.2</v>
      </c>
      <c r="G8385">
        <v>43.5</v>
      </c>
    </row>
    <row r="8386" spans="1:7" ht="15.5" hidden="1" x14ac:dyDescent="0.35">
      <c r="A8386" t="s">
        <v>187</v>
      </c>
      <c r="B8386" t="s">
        <v>353</v>
      </c>
      <c r="C8386">
        <v>91536</v>
      </c>
      <c r="D8386">
        <v>2020</v>
      </c>
      <c r="E8386">
        <v>3</v>
      </c>
      <c r="F8386">
        <v>238.87</v>
      </c>
      <c r="G8386">
        <v>28</v>
      </c>
    </row>
    <row r="8387" spans="1:7" ht="15.5" hidden="1" x14ac:dyDescent="0.35">
      <c r="A8387" t="s">
        <v>187</v>
      </c>
      <c r="B8387" t="s">
        <v>353</v>
      </c>
      <c r="C8387">
        <v>91536</v>
      </c>
      <c r="D8387">
        <v>2020</v>
      </c>
      <c r="E8387">
        <v>4</v>
      </c>
      <c r="F8387">
        <v>0</v>
      </c>
      <c r="G8387">
        <v>0</v>
      </c>
    </row>
    <row r="8388" spans="1:7" ht="15.5" hidden="1" x14ac:dyDescent="0.35">
      <c r="A8388" t="s">
        <v>187</v>
      </c>
      <c r="B8388" t="s">
        <v>353</v>
      </c>
      <c r="C8388">
        <v>91536</v>
      </c>
      <c r="D8388">
        <v>2020</v>
      </c>
      <c r="E8388">
        <v>5</v>
      </c>
      <c r="F8388">
        <v>0</v>
      </c>
      <c r="G8388">
        <v>0</v>
      </c>
    </row>
    <row r="8389" spans="1:7" ht="15.5" hidden="1" x14ac:dyDescent="0.35">
      <c r="A8389" t="s">
        <v>187</v>
      </c>
      <c r="B8389" t="s">
        <v>353</v>
      </c>
      <c r="C8389">
        <v>91536</v>
      </c>
      <c r="D8389">
        <v>2020</v>
      </c>
      <c r="E8389">
        <v>6</v>
      </c>
      <c r="F8389">
        <v>0</v>
      </c>
      <c r="G8389">
        <v>0</v>
      </c>
    </row>
    <row r="8390" spans="1:7" ht="15.5" hidden="1" x14ac:dyDescent="0.35">
      <c r="A8390" t="s">
        <v>187</v>
      </c>
      <c r="B8390" t="s">
        <v>353</v>
      </c>
      <c r="C8390">
        <v>91536</v>
      </c>
      <c r="D8390">
        <v>2020</v>
      </c>
      <c r="E8390">
        <v>7</v>
      </c>
      <c r="F8390">
        <v>52.26</v>
      </c>
      <c r="G8390">
        <v>9</v>
      </c>
    </row>
    <row r="8391" spans="1:7" ht="15.5" hidden="1" x14ac:dyDescent="0.35">
      <c r="A8391" t="s">
        <v>187</v>
      </c>
      <c r="B8391" t="s">
        <v>353</v>
      </c>
      <c r="C8391">
        <v>91536</v>
      </c>
      <c r="D8391">
        <v>2020</v>
      </c>
      <c r="E8391">
        <v>8</v>
      </c>
      <c r="F8391">
        <v>154.25</v>
      </c>
      <c r="G8391">
        <v>22</v>
      </c>
    </row>
    <row r="8392" spans="1:7" ht="15.5" hidden="1" x14ac:dyDescent="0.35">
      <c r="A8392" t="s">
        <v>187</v>
      </c>
      <c r="B8392" t="s">
        <v>353</v>
      </c>
      <c r="C8392">
        <v>91536</v>
      </c>
      <c r="D8392">
        <v>2020</v>
      </c>
      <c r="E8392">
        <v>9</v>
      </c>
      <c r="F8392">
        <v>150.87</v>
      </c>
      <c r="G8392">
        <v>24</v>
      </c>
    </row>
    <row r="8393" spans="1:7" ht="15.5" hidden="1" x14ac:dyDescent="0.35">
      <c r="A8393" t="s">
        <v>187</v>
      </c>
      <c r="B8393" t="s">
        <v>353</v>
      </c>
      <c r="C8393">
        <v>91536</v>
      </c>
      <c r="D8393">
        <v>2020</v>
      </c>
      <c r="E8393">
        <v>10</v>
      </c>
      <c r="F8393">
        <v>177.15</v>
      </c>
      <c r="G8393">
        <v>28</v>
      </c>
    </row>
    <row r="8394" spans="1:7" ht="15.5" hidden="1" x14ac:dyDescent="0.35">
      <c r="A8394" t="s">
        <v>187</v>
      </c>
      <c r="B8394" t="s">
        <v>353</v>
      </c>
      <c r="C8394">
        <v>91536</v>
      </c>
      <c r="D8394">
        <v>2020</v>
      </c>
      <c r="E8394">
        <v>11</v>
      </c>
      <c r="F8394">
        <v>155.1</v>
      </c>
      <c r="G8394">
        <v>40</v>
      </c>
    </row>
    <row r="8395" spans="1:7" ht="15.5" hidden="1" x14ac:dyDescent="0.35">
      <c r="A8395" t="s">
        <v>187</v>
      </c>
      <c r="B8395" t="s">
        <v>353</v>
      </c>
      <c r="C8395">
        <v>91536</v>
      </c>
      <c r="D8395">
        <v>2020</v>
      </c>
      <c r="E8395">
        <v>12</v>
      </c>
      <c r="F8395">
        <v>191.32</v>
      </c>
      <c r="G8395">
        <v>34</v>
      </c>
    </row>
    <row r="8396" spans="1:7" ht="15.5" hidden="1" x14ac:dyDescent="0.35">
      <c r="A8396" t="s">
        <v>187</v>
      </c>
      <c r="B8396" t="s">
        <v>353</v>
      </c>
      <c r="C8396">
        <v>91536</v>
      </c>
      <c r="D8396">
        <v>2021</v>
      </c>
      <c r="E8396">
        <v>1</v>
      </c>
      <c r="F8396">
        <v>198.45</v>
      </c>
      <c r="G8396">
        <v>35</v>
      </c>
    </row>
    <row r="8397" spans="1:7" ht="15.5" hidden="1" x14ac:dyDescent="0.35">
      <c r="A8397" t="s">
        <v>187</v>
      </c>
      <c r="B8397" t="s">
        <v>353</v>
      </c>
      <c r="C8397">
        <v>91536</v>
      </c>
      <c r="D8397">
        <v>2021</v>
      </c>
      <c r="E8397">
        <v>2</v>
      </c>
      <c r="F8397">
        <v>60.08</v>
      </c>
      <c r="G8397">
        <v>14</v>
      </c>
    </row>
    <row r="8398" spans="1:7" ht="15.5" hidden="1" x14ac:dyDescent="0.35">
      <c r="A8398" t="s">
        <v>187</v>
      </c>
      <c r="B8398" t="s">
        <v>353</v>
      </c>
      <c r="C8398">
        <v>91536</v>
      </c>
      <c r="D8398">
        <v>2021</v>
      </c>
      <c r="E8398">
        <v>3</v>
      </c>
      <c r="F8398">
        <v>140.27000000000001</v>
      </c>
      <c r="G8398">
        <v>27</v>
      </c>
    </row>
    <row r="8399" spans="1:7" ht="15.5" hidden="1" x14ac:dyDescent="0.35">
      <c r="A8399" t="s">
        <v>187</v>
      </c>
      <c r="B8399" t="s">
        <v>353</v>
      </c>
      <c r="C8399">
        <v>91536</v>
      </c>
      <c r="D8399">
        <v>2021</v>
      </c>
      <c r="E8399">
        <v>4</v>
      </c>
      <c r="F8399">
        <v>104.51</v>
      </c>
      <c r="G8399">
        <v>47</v>
      </c>
    </row>
    <row r="8400" spans="1:7" ht="15.5" hidden="1" x14ac:dyDescent="0.35">
      <c r="A8400" t="s">
        <v>187</v>
      </c>
      <c r="B8400" t="s">
        <v>353</v>
      </c>
      <c r="C8400">
        <v>91536</v>
      </c>
      <c r="D8400">
        <v>2021</v>
      </c>
      <c r="E8400">
        <v>5</v>
      </c>
      <c r="F8400">
        <v>95.3</v>
      </c>
      <c r="G8400">
        <v>24.39</v>
      </c>
    </row>
    <row r="8401" spans="1:7" ht="15.5" hidden="1" x14ac:dyDescent="0.35">
      <c r="A8401" t="s">
        <v>187</v>
      </c>
      <c r="B8401" t="s">
        <v>353</v>
      </c>
      <c r="C8401">
        <v>91536</v>
      </c>
      <c r="D8401">
        <v>2021</v>
      </c>
      <c r="E8401">
        <v>6</v>
      </c>
      <c r="F8401">
        <v>92.22</v>
      </c>
      <c r="G8401">
        <v>23.61</v>
      </c>
    </row>
    <row r="8402" spans="1:7" ht="15.5" hidden="1" x14ac:dyDescent="0.35">
      <c r="A8402" t="s">
        <v>187</v>
      </c>
      <c r="B8402" t="s">
        <v>353</v>
      </c>
      <c r="C8402">
        <v>91536</v>
      </c>
      <c r="D8402">
        <v>2021</v>
      </c>
      <c r="E8402">
        <v>7</v>
      </c>
      <c r="F8402">
        <v>198.85</v>
      </c>
      <c r="G8402">
        <v>31</v>
      </c>
    </row>
    <row r="8403" spans="1:7" ht="15.5" hidden="1" x14ac:dyDescent="0.35">
      <c r="A8403" t="s">
        <v>187</v>
      </c>
      <c r="B8403" t="s">
        <v>353</v>
      </c>
      <c r="C8403">
        <v>91536</v>
      </c>
      <c r="D8403">
        <v>2021</v>
      </c>
      <c r="E8403">
        <v>8</v>
      </c>
      <c r="F8403">
        <v>317.67</v>
      </c>
      <c r="G8403">
        <v>41</v>
      </c>
    </row>
    <row r="8404" spans="1:7" ht="15.5" hidden="1" x14ac:dyDescent="0.35">
      <c r="A8404" t="s">
        <v>187</v>
      </c>
      <c r="B8404" t="s">
        <v>353</v>
      </c>
      <c r="C8404">
        <v>91536</v>
      </c>
      <c r="D8404">
        <v>2021</v>
      </c>
      <c r="E8404">
        <v>9</v>
      </c>
      <c r="F8404">
        <v>204.71</v>
      </c>
      <c r="G8404">
        <v>33</v>
      </c>
    </row>
    <row r="8405" spans="1:7" ht="15.5" hidden="1" x14ac:dyDescent="0.35">
      <c r="A8405" t="s">
        <v>187</v>
      </c>
      <c r="B8405" t="s">
        <v>353</v>
      </c>
      <c r="C8405">
        <v>91536</v>
      </c>
      <c r="D8405">
        <v>2021</v>
      </c>
      <c r="E8405">
        <v>10</v>
      </c>
      <c r="F8405">
        <v>306.57</v>
      </c>
      <c r="G8405">
        <v>38</v>
      </c>
    </row>
    <row r="8406" spans="1:7" ht="15.5" hidden="1" x14ac:dyDescent="0.35">
      <c r="A8406" t="s">
        <v>187</v>
      </c>
      <c r="B8406" t="s">
        <v>353</v>
      </c>
      <c r="C8406">
        <v>91536</v>
      </c>
      <c r="D8406">
        <v>2021</v>
      </c>
      <c r="E8406">
        <v>11</v>
      </c>
      <c r="F8406">
        <v>352.94</v>
      </c>
      <c r="G8406">
        <v>44</v>
      </c>
    </row>
    <row r="8407" spans="1:7" ht="15.5" hidden="1" x14ac:dyDescent="0.35">
      <c r="A8407" t="s">
        <v>187</v>
      </c>
      <c r="B8407" t="s">
        <v>353</v>
      </c>
      <c r="C8407">
        <v>91536</v>
      </c>
      <c r="D8407">
        <v>2021</v>
      </c>
      <c r="E8407">
        <v>12</v>
      </c>
      <c r="F8407">
        <v>265.76</v>
      </c>
      <c r="G8407">
        <v>39</v>
      </c>
    </row>
    <row r="8408" spans="1:7" ht="15.5" hidden="1" x14ac:dyDescent="0.35">
      <c r="A8408" t="s">
        <v>187</v>
      </c>
      <c r="B8408" t="s">
        <v>353</v>
      </c>
      <c r="C8408">
        <v>91536</v>
      </c>
      <c r="D8408">
        <v>2022</v>
      </c>
      <c r="E8408">
        <v>1</v>
      </c>
      <c r="F8408">
        <v>343.33</v>
      </c>
      <c r="G8408">
        <v>47</v>
      </c>
    </row>
    <row r="8409" spans="1:7" ht="15.5" hidden="1" x14ac:dyDescent="0.35">
      <c r="A8409" t="s">
        <v>187</v>
      </c>
      <c r="B8409" t="s">
        <v>353</v>
      </c>
      <c r="C8409">
        <v>91536</v>
      </c>
      <c r="D8409">
        <v>2022</v>
      </c>
      <c r="E8409">
        <v>2</v>
      </c>
      <c r="F8409">
        <v>266.24</v>
      </c>
      <c r="G8409">
        <v>31</v>
      </c>
    </row>
    <row r="8410" spans="1:7" ht="15.5" hidden="1" x14ac:dyDescent="0.35">
      <c r="A8410" t="s">
        <v>187</v>
      </c>
      <c r="B8410" t="s">
        <v>353</v>
      </c>
      <c r="C8410">
        <v>91536</v>
      </c>
      <c r="D8410">
        <v>2022</v>
      </c>
      <c r="E8410">
        <v>3</v>
      </c>
      <c r="F8410">
        <v>386.73</v>
      </c>
      <c r="G8410">
        <v>40</v>
      </c>
    </row>
    <row r="8411" spans="1:7" ht="15.5" hidden="1" x14ac:dyDescent="0.35">
      <c r="A8411" t="s">
        <v>187</v>
      </c>
      <c r="B8411" t="s">
        <v>353</v>
      </c>
      <c r="C8411">
        <v>91536</v>
      </c>
      <c r="D8411">
        <v>2022</v>
      </c>
      <c r="E8411">
        <v>4</v>
      </c>
      <c r="F8411">
        <v>265.5</v>
      </c>
      <c r="G8411">
        <v>26</v>
      </c>
    </row>
    <row r="8412" spans="1:7" ht="15.5" hidden="1" x14ac:dyDescent="0.35">
      <c r="A8412" t="s">
        <v>187</v>
      </c>
      <c r="B8412" t="s">
        <v>353</v>
      </c>
      <c r="C8412">
        <v>91536</v>
      </c>
      <c r="D8412">
        <v>2022</v>
      </c>
      <c r="E8412">
        <v>5</v>
      </c>
      <c r="F8412">
        <v>420.97</v>
      </c>
      <c r="G8412">
        <v>41</v>
      </c>
    </row>
    <row r="8413" spans="1:7" ht="15.5" hidden="1" x14ac:dyDescent="0.35">
      <c r="A8413" t="s">
        <v>187</v>
      </c>
      <c r="B8413" t="s">
        <v>353</v>
      </c>
      <c r="C8413">
        <v>91536</v>
      </c>
      <c r="D8413">
        <v>2022</v>
      </c>
      <c r="E8413">
        <v>6</v>
      </c>
      <c r="F8413">
        <v>409.7</v>
      </c>
      <c r="G8413">
        <v>31</v>
      </c>
    </row>
    <row r="8414" spans="1:7" ht="15.5" hidden="1" x14ac:dyDescent="0.35">
      <c r="A8414" t="s">
        <v>187</v>
      </c>
      <c r="B8414" t="s">
        <v>353</v>
      </c>
      <c r="C8414">
        <v>91536</v>
      </c>
      <c r="D8414">
        <v>2022</v>
      </c>
      <c r="E8414">
        <v>7</v>
      </c>
      <c r="F8414">
        <v>431.72</v>
      </c>
      <c r="G8414">
        <v>36</v>
      </c>
    </row>
    <row r="8415" spans="1:7" ht="15.5" hidden="1" x14ac:dyDescent="0.35">
      <c r="A8415" t="s">
        <v>187</v>
      </c>
      <c r="B8415" t="s">
        <v>353</v>
      </c>
      <c r="C8415">
        <v>91536</v>
      </c>
      <c r="D8415">
        <v>2022</v>
      </c>
      <c r="E8415">
        <v>8</v>
      </c>
      <c r="F8415">
        <v>394.56</v>
      </c>
      <c r="G8415">
        <v>37</v>
      </c>
    </row>
    <row r="8416" spans="1:7" ht="15.5" hidden="1" x14ac:dyDescent="0.35">
      <c r="A8416" t="s">
        <v>187</v>
      </c>
      <c r="B8416" t="s">
        <v>353</v>
      </c>
      <c r="C8416">
        <v>91536</v>
      </c>
      <c r="D8416">
        <v>2022</v>
      </c>
      <c r="E8416">
        <v>9</v>
      </c>
      <c r="F8416">
        <v>316.05</v>
      </c>
      <c r="G8416">
        <v>29</v>
      </c>
    </row>
    <row r="8417" spans="1:7" ht="15.5" hidden="1" x14ac:dyDescent="0.35">
      <c r="A8417" t="s">
        <v>187</v>
      </c>
      <c r="B8417" t="s">
        <v>353</v>
      </c>
      <c r="C8417">
        <v>91536</v>
      </c>
      <c r="D8417">
        <v>2022</v>
      </c>
      <c r="E8417">
        <v>10</v>
      </c>
      <c r="F8417">
        <v>218.96</v>
      </c>
      <c r="G8417">
        <v>17</v>
      </c>
    </row>
    <row r="8418" spans="1:7" ht="15.5" hidden="1" x14ac:dyDescent="0.35">
      <c r="A8418" t="s">
        <v>187</v>
      </c>
      <c r="B8418" t="s">
        <v>353</v>
      </c>
      <c r="C8418">
        <v>91536</v>
      </c>
      <c r="D8418">
        <v>2022</v>
      </c>
      <c r="E8418">
        <v>11</v>
      </c>
      <c r="F8418">
        <v>429.98</v>
      </c>
      <c r="G8418">
        <v>36</v>
      </c>
    </row>
    <row r="8419" spans="1:7" ht="15.5" hidden="1" x14ac:dyDescent="0.35">
      <c r="A8419" t="s">
        <v>187</v>
      </c>
      <c r="B8419" t="s">
        <v>353</v>
      </c>
      <c r="C8419">
        <v>91536</v>
      </c>
      <c r="D8419">
        <v>2022</v>
      </c>
      <c r="E8419">
        <v>12</v>
      </c>
      <c r="F8419">
        <v>397.11</v>
      </c>
      <c r="G8419">
        <v>41</v>
      </c>
    </row>
    <row r="8420" spans="1:7" ht="15.5" hidden="1" x14ac:dyDescent="0.35">
      <c r="A8420" t="s">
        <v>187</v>
      </c>
      <c r="B8420" t="s">
        <v>353</v>
      </c>
      <c r="C8420">
        <v>91536</v>
      </c>
      <c r="D8420">
        <v>2023</v>
      </c>
      <c r="E8420">
        <v>1</v>
      </c>
      <c r="F8420">
        <v>484.97</v>
      </c>
      <c r="G8420">
        <v>44</v>
      </c>
    </row>
    <row r="8421" spans="1:7" ht="15.5" hidden="1" x14ac:dyDescent="0.35">
      <c r="A8421" t="s">
        <v>187</v>
      </c>
      <c r="B8421" t="s">
        <v>353</v>
      </c>
      <c r="C8421">
        <v>91536</v>
      </c>
      <c r="D8421">
        <v>2023</v>
      </c>
      <c r="E8421">
        <v>2</v>
      </c>
      <c r="F8421">
        <v>110.45</v>
      </c>
      <c r="G8421">
        <v>10.43</v>
      </c>
    </row>
    <row r="8422" spans="1:7" ht="15.5" hidden="1" x14ac:dyDescent="0.35">
      <c r="A8422" t="s">
        <v>187</v>
      </c>
      <c r="B8422" t="s">
        <v>353</v>
      </c>
      <c r="C8422">
        <v>91536</v>
      </c>
      <c r="D8422">
        <v>2023</v>
      </c>
      <c r="E8422">
        <v>3</v>
      </c>
      <c r="F8422">
        <v>0</v>
      </c>
      <c r="G8422">
        <v>0</v>
      </c>
    </row>
    <row r="8423" spans="1:7" ht="15.5" hidden="1" x14ac:dyDescent="0.35">
      <c r="A8423" t="s">
        <v>187</v>
      </c>
      <c r="B8423" t="s">
        <v>353</v>
      </c>
      <c r="C8423">
        <v>91536</v>
      </c>
      <c r="D8423">
        <v>2023</v>
      </c>
      <c r="E8423">
        <v>4</v>
      </c>
      <c r="F8423">
        <v>0</v>
      </c>
      <c r="G8423">
        <v>0</v>
      </c>
    </row>
    <row r="8424" spans="1:7" ht="15.5" hidden="1" x14ac:dyDescent="0.35">
      <c r="A8424" t="s">
        <v>187</v>
      </c>
      <c r="B8424" t="s">
        <v>353</v>
      </c>
      <c r="C8424">
        <v>91536</v>
      </c>
      <c r="D8424">
        <v>2023</v>
      </c>
      <c r="E8424">
        <v>5</v>
      </c>
      <c r="F8424">
        <v>0</v>
      </c>
      <c r="G8424">
        <v>0</v>
      </c>
    </row>
    <row r="8425" spans="1:7" ht="15.5" hidden="1" x14ac:dyDescent="0.35">
      <c r="A8425" t="s">
        <v>187</v>
      </c>
      <c r="B8425" t="s">
        <v>353</v>
      </c>
      <c r="C8425">
        <v>91536</v>
      </c>
      <c r="D8425">
        <v>2023</v>
      </c>
      <c r="E8425">
        <v>6</v>
      </c>
      <c r="F8425">
        <v>0</v>
      </c>
      <c r="G8425">
        <v>0</v>
      </c>
    </row>
    <row r="8426" spans="1:7" ht="15.5" hidden="1" x14ac:dyDescent="0.35">
      <c r="A8426" t="s">
        <v>187</v>
      </c>
      <c r="B8426" t="s">
        <v>353</v>
      </c>
      <c r="C8426">
        <v>91536</v>
      </c>
      <c r="D8426">
        <v>2023</v>
      </c>
      <c r="E8426">
        <v>7</v>
      </c>
      <c r="F8426">
        <v>0</v>
      </c>
      <c r="G8426">
        <v>0</v>
      </c>
    </row>
    <row r="8427" spans="1:7" ht="15.5" hidden="1" x14ac:dyDescent="0.35">
      <c r="A8427" t="s">
        <v>187</v>
      </c>
      <c r="B8427" t="s">
        <v>353</v>
      </c>
      <c r="C8427">
        <v>91536</v>
      </c>
      <c r="D8427">
        <v>2023</v>
      </c>
      <c r="E8427">
        <v>8</v>
      </c>
      <c r="F8427">
        <v>0</v>
      </c>
      <c r="G8427">
        <v>0</v>
      </c>
    </row>
    <row r="8428" spans="1:7" ht="15.5" hidden="1" x14ac:dyDescent="0.35">
      <c r="A8428" t="s">
        <v>187</v>
      </c>
      <c r="B8428" t="s">
        <v>353</v>
      </c>
      <c r="C8428">
        <v>91536</v>
      </c>
      <c r="D8428">
        <v>2023</v>
      </c>
      <c r="E8428">
        <v>9</v>
      </c>
      <c r="F8428">
        <v>0</v>
      </c>
      <c r="G8428">
        <v>0</v>
      </c>
    </row>
    <row r="8429" spans="1:7" ht="15.5" hidden="1" x14ac:dyDescent="0.35">
      <c r="A8429" t="s">
        <v>187</v>
      </c>
      <c r="B8429" t="s">
        <v>353</v>
      </c>
      <c r="C8429">
        <v>91536</v>
      </c>
      <c r="D8429">
        <v>2023</v>
      </c>
      <c r="E8429">
        <v>10</v>
      </c>
      <c r="F8429">
        <v>0</v>
      </c>
      <c r="G8429">
        <v>0</v>
      </c>
    </row>
    <row r="8430" spans="1:7" ht="15.5" hidden="1" x14ac:dyDescent="0.35">
      <c r="A8430" t="s">
        <v>187</v>
      </c>
      <c r="B8430" t="s">
        <v>353</v>
      </c>
      <c r="C8430">
        <v>91536</v>
      </c>
      <c r="D8430">
        <v>2023</v>
      </c>
      <c r="E8430">
        <v>11</v>
      </c>
      <c r="F8430">
        <v>0</v>
      </c>
      <c r="G8430">
        <v>0</v>
      </c>
    </row>
    <row r="8431" spans="1:7" ht="15.5" hidden="1" x14ac:dyDescent="0.35">
      <c r="A8431" t="s">
        <v>187</v>
      </c>
      <c r="B8431" t="s">
        <v>353</v>
      </c>
      <c r="C8431">
        <v>91536</v>
      </c>
      <c r="D8431">
        <v>2023</v>
      </c>
      <c r="E8431">
        <v>12</v>
      </c>
      <c r="F8431">
        <v>0</v>
      </c>
      <c r="G8431">
        <v>0</v>
      </c>
    </row>
    <row r="8432" spans="1:7" ht="15.5" hidden="1" x14ac:dyDescent="0.35">
      <c r="A8432" t="s">
        <v>187</v>
      </c>
      <c r="B8432" t="s">
        <v>353</v>
      </c>
      <c r="C8432">
        <v>91536</v>
      </c>
      <c r="D8432">
        <v>2024</v>
      </c>
      <c r="E8432">
        <v>1</v>
      </c>
      <c r="F8432">
        <v>0</v>
      </c>
      <c r="G8432">
        <v>0</v>
      </c>
    </row>
    <row r="8433" spans="1:7" ht="15.5" hidden="1" x14ac:dyDescent="0.35">
      <c r="A8433" t="s">
        <v>187</v>
      </c>
      <c r="B8433" t="s">
        <v>353</v>
      </c>
      <c r="C8433">
        <v>91536</v>
      </c>
      <c r="D8433">
        <v>2024</v>
      </c>
      <c r="E8433">
        <v>2</v>
      </c>
      <c r="F8433">
        <v>123.41</v>
      </c>
      <c r="G8433">
        <v>17.36</v>
      </c>
    </row>
    <row r="8434" spans="1:7" ht="15.5" hidden="1" x14ac:dyDescent="0.35">
      <c r="A8434" t="s">
        <v>187</v>
      </c>
      <c r="B8434" t="s">
        <v>353</v>
      </c>
      <c r="C8434">
        <v>91536</v>
      </c>
      <c r="D8434">
        <v>2024</v>
      </c>
      <c r="E8434">
        <v>3</v>
      </c>
      <c r="F8434">
        <v>368.51</v>
      </c>
      <c r="G8434">
        <v>61</v>
      </c>
    </row>
    <row r="8435" spans="1:7" ht="15.5" hidden="1" x14ac:dyDescent="0.35">
      <c r="A8435" t="s">
        <v>187</v>
      </c>
      <c r="B8435" t="s">
        <v>353</v>
      </c>
      <c r="C8435">
        <v>91536</v>
      </c>
      <c r="D8435">
        <v>2024</v>
      </c>
      <c r="E8435">
        <v>4</v>
      </c>
      <c r="F8435">
        <v>312.86</v>
      </c>
      <c r="G8435">
        <v>49</v>
      </c>
    </row>
    <row r="8436" spans="1:7" ht="15.5" hidden="1" x14ac:dyDescent="0.35">
      <c r="A8436" t="s">
        <v>187</v>
      </c>
      <c r="B8436" t="s">
        <v>353</v>
      </c>
      <c r="C8436">
        <v>91536</v>
      </c>
      <c r="D8436">
        <v>2024</v>
      </c>
      <c r="E8436">
        <v>5</v>
      </c>
      <c r="F8436">
        <v>0</v>
      </c>
      <c r="G8436">
        <v>0</v>
      </c>
    </row>
    <row r="8437" spans="1:7" ht="15.5" hidden="1" x14ac:dyDescent="0.35">
      <c r="A8437" t="s">
        <v>187</v>
      </c>
      <c r="B8437" t="s">
        <v>353</v>
      </c>
      <c r="C8437">
        <v>91536</v>
      </c>
      <c r="D8437">
        <v>2024</v>
      </c>
      <c r="E8437">
        <v>6</v>
      </c>
      <c r="F8437">
        <v>216.65</v>
      </c>
      <c r="G8437">
        <v>26</v>
      </c>
    </row>
    <row r="8438" spans="1:7" ht="15.5" hidden="1" x14ac:dyDescent="0.35">
      <c r="A8438" t="s">
        <v>187</v>
      </c>
      <c r="B8438" t="s">
        <v>353</v>
      </c>
      <c r="C8438">
        <v>91536</v>
      </c>
      <c r="D8438">
        <v>2024</v>
      </c>
      <c r="E8438">
        <v>7</v>
      </c>
      <c r="F8438">
        <v>463.3</v>
      </c>
      <c r="G8438">
        <v>46</v>
      </c>
    </row>
    <row r="8439" spans="1:7" ht="15.5" hidden="1" x14ac:dyDescent="0.35">
      <c r="A8439" t="s">
        <v>187</v>
      </c>
      <c r="B8439" t="s">
        <v>353</v>
      </c>
      <c r="C8439">
        <v>91536</v>
      </c>
      <c r="D8439">
        <v>2024</v>
      </c>
      <c r="E8439">
        <v>8</v>
      </c>
      <c r="F8439">
        <v>443.69</v>
      </c>
      <c r="G8439">
        <v>40</v>
      </c>
    </row>
    <row r="8440" spans="1:7" ht="15.5" hidden="1" x14ac:dyDescent="0.35">
      <c r="A8440" t="s">
        <v>187</v>
      </c>
      <c r="B8440" t="s">
        <v>353</v>
      </c>
      <c r="C8440">
        <v>91536</v>
      </c>
      <c r="D8440">
        <v>2024</v>
      </c>
      <c r="E8440">
        <v>9</v>
      </c>
      <c r="F8440">
        <v>482.05</v>
      </c>
      <c r="G8440">
        <v>46</v>
      </c>
    </row>
    <row r="8441" spans="1:7" ht="15.5" hidden="1" x14ac:dyDescent="0.35">
      <c r="A8441" t="s">
        <v>187</v>
      </c>
      <c r="B8441" t="s">
        <v>353</v>
      </c>
      <c r="C8441">
        <v>91536</v>
      </c>
      <c r="D8441">
        <v>2024</v>
      </c>
      <c r="E8441">
        <v>10</v>
      </c>
      <c r="F8441">
        <v>462.72</v>
      </c>
      <c r="G8441">
        <v>46</v>
      </c>
    </row>
    <row r="8442" spans="1:7" ht="15.5" hidden="1" x14ac:dyDescent="0.35">
      <c r="A8442" t="s">
        <v>187</v>
      </c>
      <c r="B8442" t="s">
        <v>353</v>
      </c>
      <c r="C8442">
        <v>91536</v>
      </c>
      <c r="D8442">
        <v>2024</v>
      </c>
      <c r="E8442">
        <v>11</v>
      </c>
      <c r="F8442">
        <v>506.62</v>
      </c>
      <c r="G8442">
        <v>50</v>
      </c>
    </row>
    <row r="8443" spans="1:7" ht="15.5" hidden="1" x14ac:dyDescent="0.35">
      <c r="A8443" t="s">
        <v>187</v>
      </c>
      <c r="B8443" t="s">
        <v>353</v>
      </c>
      <c r="C8443">
        <v>91536</v>
      </c>
      <c r="D8443">
        <v>2024</v>
      </c>
      <c r="E8443">
        <v>12</v>
      </c>
      <c r="F8443">
        <v>495.42</v>
      </c>
      <c r="G8443">
        <v>45</v>
      </c>
    </row>
    <row r="8444" spans="1:7" ht="15.5" x14ac:dyDescent="0.35">
      <c r="A8444" t="s">
        <v>187</v>
      </c>
      <c r="B8444" t="s">
        <v>353</v>
      </c>
      <c r="C8444">
        <v>91536</v>
      </c>
      <c r="D8444">
        <v>2025</v>
      </c>
      <c r="E8444">
        <v>1</v>
      </c>
      <c r="F8444">
        <v>516.83000000000004</v>
      </c>
      <c r="G8444">
        <v>48</v>
      </c>
    </row>
    <row r="8445" spans="1:7" ht="15.5" x14ac:dyDescent="0.35">
      <c r="A8445" t="s">
        <v>187</v>
      </c>
      <c r="B8445" t="s">
        <v>353</v>
      </c>
      <c r="C8445">
        <v>91536</v>
      </c>
      <c r="D8445">
        <v>2025</v>
      </c>
      <c r="E8445">
        <v>2</v>
      </c>
      <c r="F8445">
        <v>383.85</v>
      </c>
      <c r="G8445">
        <v>42</v>
      </c>
    </row>
    <row r="8446" spans="1:7" ht="15.5" x14ac:dyDescent="0.35">
      <c r="A8446" t="s">
        <v>187</v>
      </c>
      <c r="B8446" t="s">
        <v>353</v>
      </c>
      <c r="C8446">
        <v>91536</v>
      </c>
      <c r="D8446">
        <v>2025</v>
      </c>
      <c r="E8446">
        <v>3</v>
      </c>
      <c r="F8446">
        <v>496.95</v>
      </c>
      <c r="G8446">
        <v>46</v>
      </c>
    </row>
    <row r="8447" spans="1:7" ht="15.5" x14ac:dyDescent="0.35">
      <c r="A8447" t="s">
        <v>187</v>
      </c>
      <c r="B8447" t="s">
        <v>353</v>
      </c>
      <c r="C8447">
        <v>91536</v>
      </c>
      <c r="D8447">
        <v>2025</v>
      </c>
      <c r="E8447">
        <v>4</v>
      </c>
      <c r="F8447">
        <v>452.7</v>
      </c>
      <c r="G8447">
        <v>47</v>
      </c>
    </row>
    <row r="8448" spans="1:7" ht="15.5" x14ac:dyDescent="0.35">
      <c r="A8448" t="s">
        <v>187</v>
      </c>
      <c r="B8448" t="s">
        <v>353</v>
      </c>
      <c r="C8448">
        <v>91536</v>
      </c>
      <c r="D8448">
        <v>2025</v>
      </c>
      <c r="E8448">
        <v>5</v>
      </c>
      <c r="F8448">
        <v>462.8</v>
      </c>
      <c r="G8448">
        <v>47</v>
      </c>
    </row>
    <row r="8449" spans="1:7" ht="15.5" x14ac:dyDescent="0.35">
      <c r="A8449" t="s">
        <v>187</v>
      </c>
      <c r="B8449" t="s">
        <v>353</v>
      </c>
      <c r="C8449">
        <v>91536</v>
      </c>
      <c r="D8449">
        <v>2025</v>
      </c>
      <c r="E8449">
        <v>6</v>
      </c>
      <c r="F8449">
        <v>457.97</v>
      </c>
      <c r="G8449">
        <v>48</v>
      </c>
    </row>
    <row r="8450" spans="1:7" ht="15.5" x14ac:dyDescent="0.35">
      <c r="A8450" t="s">
        <v>187</v>
      </c>
      <c r="B8450" t="s">
        <v>353</v>
      </c>
      <c r="C8450">
        <v>91536</v>
      </c>
      <c r="D8450">
        <v>2025</v>
      </c>
      <c r="E8450">
        <v>7</v>
      </c>
      <c r="F8450">
        <v>335.6</v>
      </c>
      <c r="G8450">
        <v>30</v>
      </c>
    </row>
    <row r="8451" spans="1:7" ht="15.5" x14ac:dyDescent="0.35">
      <c r="A8451" t="s">
        <v>187</v>
      </c>
      <c r="B8451" t="s">
        <v>353</v>
      </c>
      <c r="C8451">
        <v>91536</v>
      </c>
      <c r="D8451">
        <v>2025</v>
      </c>
      <c r="E8451">
        <v>8</v>
      </c>
      <c r="F8451">
        <v>499.96</v>
      </c>
      <c r="G8451">
        <v>52</v>
      </c>
    </row>
    <row r="8452" spans="1:7" ht="15.5" x14ac:dyDescent="0.35">
      <c r="A8452" t="s">
        <v>187</v>
      </c>
      <c r="B8452" t="s">
        <v>353</v>
      </c>
      <c r="C8452">
        <v>91536</v>
      </c>
      <c r="D8452">
        <v>2025</v>
      </c>
      <c r="E8452">
        <v>9</v>
      </c>
      <c r="F8452">
        <v>476.27</v>
      </c>
      <c r="G8452">
        <v>47</v>
      </c>
    </row>
    <row r="8453" spans="1:7" ht="15.5" x14ac:dyDescent="0.35">
      <c r="A8453" t="s">
        <v>187</v>
      </c>
      <c r="B8453" t="s">
        <v>353</v>
      </c>
      <c r="C8453">
        <v>91536</v>
      </c>
      <c r="D8453">
        <v>2025</v>
      </c>
      <c r="E8453">
        <v>10</v>
      </c>
      <c r="F8453">
        <v>496.73</v>
      </c>
      <c r="G8453">
        <v>45</v>
      </c>
    </row>
    <row r="8454" spans="1:7" ht="15.5" x14ac:dyDescent="0.35">
      <c r="A8454" t="s">
        <v>187</v>
      </c>
      <c r="B8454" t="s">
        <v>353</v>
      </c>
      <c r="C8454">
        <v>91536</v>
      </c>
      <c r="D8454">
        <v>2025</v>
      </c>
      <c r="E8454">
        <v>11</v>
      </c>
      <c r="F8454">
        <v>174.77</v>
      </c>
      <c r="G8454">
        <v>22</v>
      </c>
    </row>
    <row r="8455" spans="1:7" ht="15.5" hidden="1" x14ac:dyDescent="0.35">
      <c r="A8455" t="s">
        <v>187</v>
      </c>
      <c r="B8455" t="s">
        <v>353</v>
      </c>
      <c r="C8455">
        <v>91537</v>
      </c>
      <c r="D8455">
        <v>2018</v>
      </c>
      <c r="E8455">
        <v>12</v>
      </c>
      <c r="F8455">
        <v>302.13</v>
      </c>
      <c r="G8455">
        <v>34.369999999999997</v>
      </c>
    </row>
    <row r="8456" spans="1:7" ht="15.5" hidden="1" x14ac:dyDescent="0.35">
      <c r="A8456" t="s">
        <v>187</v>
      </c>
      <c r="B8456" t="s">
        <v>353</v>
      </c>
      <c r="C8456">
        <v>91537</v>
      </c>
      <c r="D8456">
        <v>2019</v>
      </c>
      <c r="E8456">
        <v>1</v>
      </c>
      <c r="F8456">
        <v>374.65</v>
      </c>
      <c r="G8456">
        <v>42.63</v>
      </c>
    </row>
    <row r="8457" spans="1:7" ht="15.5" hidden="1" x14ac:dyDescent="0.35">
      <c r="A8457" t="s">
        <v>187</v>
      </c>
      <c r="B8457" t="s">
        <v>353</v>
      </c>
      <c r="C8457">
        <v>91537</v>
      </c>
      <c r="D8457">
        <v>2019</v>
      </c>
      <c r="E8457">
        <v>2</v>
      </c>
      <c r="F8457">
        <v>393.9</v>
      </c>
      <c r="G8457">
        <v>43</v>
      </c>
    </row>
    <row r="8458" spans="1:7" ht="15.5" hidden="1" x14ac:dyDescent="0.35">
      <c r="A8458" t="s">
        <v>187</v>
      </c>
      <c r="B8458" t="s">
        <v>353</v>
      </c>
      <c r="C8458">
        <v>91537</v>
      </c>
      <c r="D8458">
        <v>2019</v>
      </c>
      <c r="E8458">
        <v>3</v>
      </c>
      <c r="F8458">
        <v>393.54</v>
      </c>
      <c r="G8458">
        <v>45</v>
      </c>
    </row>
    <row r="8459" spans="1:7" ht="15.5" hidden="1" x14ac:dyDescent="0.35">
      <c r="A8459" t="s">
        <v>187</v>
      </c>
      <c r="B8459" t="s">
        <v>353</v>
      </c>
      <c r="C8459">
        <v>91537</v>
      </c>
      <c r="D8459">
        <v>2019</v>
      </c>
      <c r="E8459">
        <v>4</v>
      </c>
      <c r="F8459">
        <v>427.68</v>
      </c>
      <c r="G8459">
        <v>56</v>
      </c>
    </row>
    <row r="8460" spans="1:7" ht="15.5" hidden="1" x14ac:dyDescent="0.35">
      <c r="A8460" t="s">
        <v>187</v>
      </c>
      <c r="B8460" t="s">
        <v>353</v>
      </c>
      <c r="C8460">
        <v>91537</v>
      </c>
      <c r="D8460">
        <v>2019</v>
      </c>
      <c r="E8460">
        <v>5</v>
      </c>
      <c r="F8460">
        <v>390.1</v>
      </c>
      <c r="G8460">
        <v>44</v>
      </c>
    </row>
    <row r="8461" spans="1:7" ht="15.5" hidden="1" x14ac:dyDescent="0.35">
      <c r="A8461" t="s">
        <v>187</v>
      </c>
      <c r="B8461" t="s">
        <v>353</v>
      </c>
      <c r="C8461">
        <v>91537</v>
      </c>
      <c r="D8461">
        <v>2019</v>
      </c>
      <c r="E8461">
        <v>6</v>
      </c>
      <c r="F8461">
        <v>435.47</v>
      </c>
      <c r="G8461">
        <v>49</v>
      </c>
    </row>
    <row r="8462" spans="1:7" ht="15.5" hidden="1" x14ac:dyDescent="0.35">
      <c r="A8462" t="s">
        <v>187</v>
      </c>
      <c r="B8462" t="s">
        <v>353</v>
      </c>
      <c r="C8462">
        <v>91537</v>
      </c>
      <c r="D8462">
        <v>2019</v>
      </c>
      <c r="E8462">
        <v>7</v>
      </c>
      <c r="F8462">
        <v>476.78</v>
      </c>
      <c r="G8462">
        <v>48</v>
      </c>
    </row>
    <row r="8463" spans="1:7" ht="15.5" hidden="1" x14ac:dyDescent="0.35">
      <c r="A8463" t="s">
        <v>187</v>
      </c>
      <c r="B8463" t="s">
        <v>353</v>
      </c>
      <c r="C8463">
        <v>91537</v>
      </c>
      <c r="D8463">
        <v>2019</v>
      </c>
      <c r="E8463">
        <v>8</v>
      </c>
      <c r="F8463">
        <v>439.3</v>
      </c>
      <c r="G8463">
        <v>43</v>
      </c>
    </row>
    <row r="8464" spans="1:7" ht="15.5" hidden="1" x14ac:dyDescent="0.35">
      <c r="A8464" t="s">
        <v>187</v>
      </c>
      <c r="B8464" t="s">
        <v>353</v>
      </c>
      <c r="C8464">
        <v>91537</v>
      </c>
      <c r="D8464">
        <v>2019</v>
      </c>
      <c r="E8464">
        <v>9</v>
      </c>
      <c r="F8464">
        <v>327.55</v>
      </c>
      <c r="G8464">
        <v>36</v>
      </c>
    </row>
    <row r="8465" spans="1:7" ht="15.5" hidden="1" x14ac:dyDescent="0.35">
      <c r="A8465" t="s">
        <v>187</v>
      </c>
      <c r="B8465" t="s">
        <v>353</v>
      </c>
      <c r="C8465">
        <v>91537</v>
      </c>
      <c r="D8465">
        <v>2019</v>
      </c>
      <c r="E8465">
        <v>10</v>
      </c>
      <c r="F8465">
        <v>439.33</v>
      </c>
      <c r="G8465">
        <v>46</v>
      </c>
    </row>
    <row r="8466" spans="1:7" ht="15.5" hidden="1" x14ac:dyDescent="0.35">
      <c r="A8466" t="s">
        <v>187</v>
      </c>
      <c r="B8466" t="s">
        <v>353</v>
      </c>
      <c r="C8466">
        <v>91537</v>
      </c>
      <c r="D8466">
        <v>2019</v>
      </c>
      <c r="E8466">
        <v>11</v>
      </c>
      <c r="F8466">
        <v>408</v>
      </c>
      <c r="G8466">
        <v>45</v>
      </c>
    </row>
    <row r="8467" spans="1:7" ht="15.5" hidden="1" x14ac:dyDescent="0.35">
      <c r="A8467" t="s">
        <v>187</v>
      </c>
      <c r="B8467" t="s">
        <v>353</v>
      </c>
      <c r="C8467">
        <v>91537</v>
      </c>
      <c r="D8467">
        <v>2019</v>
      </c>
      <c r="E8467">
        <v>12</v>
      </c>
      <c r="F8467">
        <v>471.45</v>
      </c>
      <c r="G8467">
        <v>47</v>
      </c>
    </row>
    <row r="8468" spans="1:7" ht="15.5" hidden="1" x14ac:dyDescent="0.35">
      <c r="A8468" t="s">
        <v>187</v>
      </c>
      <c r="B8468" t="s">
        <v>353</v>
      </c>
      <c r="C8468">
        <v>91537</v>
      </c>
      <c r="D8468">
        <v>2020</v>
      </c>
      <c r="E8468">
        <v>1</v>
      </c>
      <c r="F8468">
        <v>414.79</v>
      </c>
      <c r="G8468">
        <v>42.88</v>
      </c>
    </row>
    <row r="8469" spans="1:7" ht="15.5" hidden="1" x14ac:dyDescent="0.35">
      <c r="A8469" t="s">
        <v>187</v>
      </c>
      <c r="B8469" t="s">
        <v>353</v>
      </c>
      <c r="C8469">
        <v>91537</v>
      </c>
      <c r="D8469">
        <v>2020</v>
      </c>
      <c r="E8469">
        <v>2</v>
      </c>
      <c r="F8469">
        <v>388.03</v>
      </c>
      <c r="G8469">
        <v>40.119999999999997</v>
      </c>
    </row>
    <row r="8470" spans="1:7" ht="15.5" hidden="1" x14ac:dyDescent="0.35">
      <c r="A8470" t="s">
        <v>187</v>
      </c>
      <c r="B8470" t="s">
        <v>353</v>
      </c>
      <c r="C8470">
        <v>91537</v>
      </c>
      <c r="D8470">
        <v>2020</v>
      </c>
      <c r="E8470">
        <v>3</v>
      </c>
      <c r="F8470">
        <v>286.91000000000003</v>
      </c>
      <c r="G8470">
        <v>35</v>
      </c>
    </row>
    <row r="8471" spans="1:7" ht="15.5" hidden="1" x14ac:dyDescent="0.35">
      <c r="A8471" t="s">
        <v>187</v>
      </c>
      <c r="B8471" t="s">
        <v>353</v>
      </c>
      <c r="C8471">
        <v>91537</v>
      </c>
      <c r="D8471">
        <v>2020</v>
      </c>
      <c r="E8471">
        <v>4</v>
      </c>
      <c r="F8471">
        <v>0</v>
      </c>
      <c r="G8471">
        <v>0</v>
      </c>
    </row>
    <row r="8472" spans="1:7" ht="15.5" hidden="1" x14ac:dyDescent="0.35">
      <c r="A8472" t="s">
        <v>187</v>
      </c>
      <c r="B8472" t="s">
        <v>353</v>
      </c>
      <c r="C8472">
        <v>91537</v>
      </c>
      <c r="D8472">
        <v>2020</v>
      </c>
      <c r="E8472">
        <v>5</v>
      </c>
      <c r="F8472">
        <v>0</v>
      </c>
      <c r="G8472">
        <v>0</v>
      </c>
    </row>
    <row r="8473" spans="1:7" ht="15.5" hidden="1" x14ac:dyDescent="0.35">
      <c r="A8473" t="s">
        <v>187</v>
      </c>
      <c r="B8473" t="s">
        <v>353</v>
      </c>
      <c r="C8473">
        <v>91537</v>
      </c>
      <c r="D8473">
        <v>2020</v>
      </c>
      <c r="E8473">
        <v>6</v>
      </c>
      <c r="F8473">
        <v>0</v>
      </c>
      <c r="G8473">
        <v>0</v>
      </c>
    </row>
    <row r="8474" spans="1:7" ht="15.5" hidden="1" x14ac:dyDescent="0.35">
      <c r="A8474" t="s">
        <v>187</v>
      </c>
      <c r="B8474" t="s">
        <v>353</v>
      </c>
      <c r="C8474">
        <v>91537</v>
      </c>
      <c r="D8474">
        <v>2020</v>
      </c>
      <c r="E8474">
        <v>7</v>
      </c>
      <c r="F8474">
        <v>41.77</v>
      </c>
      <c r="G8474">
        <v>26</v>
      </c>
    </row>
    <row r="8475" spans="1:7" ht="15.5" hidden="1" x14ac:dyDescent="0.35">
      <c r="A8475" t="s">
        <v>187</v>
      </c>
      <c r="B8475" t="s">
        <v>353</v>
      </c>
      <c r="C8475">
        <v>91537</v>
      </c>
      <c r="D8475">
        <v>2020</v>
      </c>
      <c r="E8475">
        <v>8</v>
      </c>
      <c r="F8475">
        <v>149.68</v>
      </c>
      <c r="G8475">
        <v>26</v>
      </c>
    </row>
    <row r="8476" spans="1:7" ht="15.5" hidden="1" x14ac:dyDescent="0.35">
      <c r="A8476" t="s">
        <v>187</v>
      </c>
      <c r="B8476" t="s">
        <v>353</v>
      </c>
      <c r="C8476">
        <v>91537</v>
      </c>
      <c r="D8476">
        <v>2020</v>
      </c>
      <c r="E8476">
        <v>9</v>
      </c>
      <c r="F8476">
        <v>123.89</v>
      </c>
      <c r="G8476">
        <v>17</v>
      </c>
    </row>
    <row r="8477" spans="1:7" ht="15.5" hidden="1" x14ac:dyDescent="0.35">
      <c r="A8477" t="s">
        <v>187</v>
      </c>
      <c r="B8477" t="s">
        <v>353</v>
      </c>
      <c r="C8477">
        <v>91537</v>
      </c>
      <c r="D8477">
        <v>2020</v>
      </c>
      <c r="E8477">
        <v>10</v>
      </c>
      <c r="F8477">
        <v>71.75</v>
      </c>
      <c r="G8477">
        <v>11</v>
      </c>
    </row>
    <row r="8478" spans="1:7" ht="15.5" hidden="1" x14ac:dyDescent="0.35">
      <c r="A8478" t="s">
        <v>187</v>
      </c>
      <c r="B8478" t="s">
        <v>353</v>
      </c>
      <c r="C8478">
        <v>91537</v>
      </c>
      <c r="D8478">
        <v>2020</v>
      </c>
      <c r="E8478">
        <v>11</v>
      </c>
      <c r="F8478">
        <v>0</v>
      </c>
      <c r="G8478">
        <v>0</v>
      </c>
    </row>
    <row r="8479" spans="1:7" ht="15.5" hidden="1" x14ac:dyDescent="0.35">
      <c r="A8479" t="s">
        <v>187</v>
      </c>
      <c r="B8479" t="s">
        <v>353</v>
      </c>
      <c r="C8479">
        <v>91537</v>
      </c>
      <c r="D8479">
        <v>2020</v>
      </c>
      <c r="E8479">
        <v>12</v>
      </c>
      <c r="F8479">
        <v>0</v>
      </c>
      <c r="G8479">
        <v>0</v>
      </c>
    </row>
    <row r="8480" spans="1:7" ht="15.5" hidden="1" x14ac:dyDescent="0.35">
      <c r="A8480" t="s">
        <v>187</v>
      </c>
      <c r="B8480" t="s">
        <v>353</v>
      </c>
      <c r="C8480">
        <v>91537</v>
      </c>
      <c r="D8480">
        <v>2021</v>
      </c>
      <c r="E8480">
        <v>4</v>
      </c>
      <c r="F8480">
        <v>155.30000000000001</v>
      </c>
      <c r="G8480">
        <v>58</v>
      </c>
    </row>
    <row r="8481" spans="1:7" ht="15.5" hidden="1" x14ac:dyDescent="0.35">
      <c r="A8481" t="s">
        <v>187</v>
      </c>
      <c r="B8481" t="s">
        <v>353</v>
      </c>
      <c r="C8481">
        <v>91537</v>
      </c>
      <c r="D8481">
        <v>2021</v>
      </c>
      <c r="E8481">
        <v>5</v>
      </c>
      <c r="F8481">
        <v>87.53</v>
      </c>
      <c r="G8481">
        <v>25.41</v>
      </c>
    </row>
    <row r="8482" spans="1:7" ht="15.5" hidden="1" x14ac:dyDescent="0.35">
      <c r="A8482" t="s">
        <v>187</v>
      </c>
      <c r="B8482" t="s">
        <v>353</v>
      </c>
      <c r="C8482">
        <v>91537</v>
      </c>
      <c r="D8482">
        <v>2021</v>
      </c>
      <c r="E8482">
        <v>6</v>
      </c>
      <c r="F8482">
        <v>84.7</v>
      </c>
      <c r="G8482">
        <v>24.59</v>
      </c>
    </row>
    <row r="8483" spans="1:7" ht="15.5" hidden="1" x14ac:dyDescent="0.35">
      <c r="A8483" t="s">
        <v>187</v>
      </c>
      <c r="B8483" t="s">
        <v>353</v>
      </c>
      <c r="C8483">
        <v>91537</v>
      </c>
      <c r="D8483">
        <v>2021</v>
      </c>
      <c r="E8483">
        <v>7</v>
      </c>
      <c r="F8483">
        <v>137.47</v>
      </c>
      <c r="G8483">
        <v>43</v>
      </c>
    </row>
    <row r="8484" spans="1:7" ht="15.5" hidden="1" x14ac:dyDescent="0.35">
      <c r="A8484" t="s">
        <v>187</v>
      </c>
      <c r="B8484" t="s">
        <v>353</v>
      </c>
      <c r="C8484">
        <v>91537</v>
      </c>
      <c r="D8484">
        <v>2021</v>
      </c>
      <c r="E8484">
        <v>8</v>
      </c>
      <c r="F8484">
        <v>247.25</v>
      </c>
      <c r="G8484">
        <v>28</v>
      </c>
    </row>
    <row r="8485" spans="1:7" ht="15.5" hidden="1" x14ac:dyDescent="0.35">
      <c r="A8485" t="s">
        <v>187</v>
      </c>
      <c r="B8485" t="s">
        <v>353</v>
      </c>
      <c r="C8485">
        <v>91537</v>
      </c>
      <c r="D8485">
        <v>2021</v>
      </c>
      <c r="E8485">
        <v>9</v>
      </c>
      <c r="F8485">
        <v>132.47</v>
      </c>
      <c r="G8485">
        <v>19.600000000000001</v>
      </c>
    </row>
    <row r="8486" spans="1:7" ht="15.5" hidden="1" x14ac:dyDescent="0.35">
      <c r="A8486" t="s">
        <v>187</v>
      </c>
      <c r="B8486" t="s">
        <v>353</v>
      </c>
      <c r="C8486">
        <v>91537</v>
      </c>
      <c r="D8486">
        <v>2022</v>
      </c>
      <c r="E8486">
        <v>12</v>
      </c>
      <c r="F8486">
        <v>270.05</v>
      </c>
      <c r="G8486">
        <v>21.27</v>
      </c>
    </row>
    <row r="8487" spans="1:7" ht="15.5" hidden="1" x14ac:dyDescent="0.35">
      <c r="A8487" t="s">
        <v>187</v>
      </c>
      <c r="B8487" t="s">
        <v>353</v>
      </c>
      <c r="C8487">
        <v>91537</v>
      </c>
      <c r="D8487">
        <v>2023</v>
      </c>
      <c r="E8487">
        <v>1</v>
      </c>
      <c r="F8487">
        <v>417.7</v>
      </c>
      <c r="G8487">
        <v>38</v>
      </c>
    </row>
    <row r="8488" spans="1:7" ht="15.5" hidden="1" x14ac:dyDescent="0.35">
      <c r="A8488" t="s">
        <v>187</v>
      </c>
      <c r="B8488" t="s">
        <v>353</v>
      </c>
      <c r="C8488">
        <v>91537</v>
      </c>
      <c r="D8488">
        <v>2023</v>
      </c>
      <c r="E8488">
        <v>2</v>
      </c>
      <c r="F8488">
        <v>401.94</v>
      </c>
      <c r="G8488">
        <v>37</v>
      </c>
    </row>
    <row r="8489" spans="1:7" ht="15.5" hidden="1" x14ac:dyDescent="0.35">
      <c r="A8489" t="s">
        <v>187</v>
      </c>
      <c r="B8489" t="s">
        <v>353</v>
      </c>
      <c r="C8489">
        <v>91537</v>
      </c>
      <c r="D8489">
        <v>2023</v>
      </c>
      <c r="E8489">
        <v>3</v>
      </c>
      <c r="F8489">
        <v>379.88</v>
      </c>
      <c r="G8489">
        <v>37</v>
      </c>
    </row>
    <row r="8490" spans="1:7" ht="15.5" hidden="1" x14ac:dyDescent="0.35">
      <c r="A8490" t="s">
        <v>187</v>
      </c>
      <c r="B8490" t="s">
        <v>353</v>
      </c>
      <c r="C8490">
        <v>91537</v>
      </c>
      <c r="D8490">
        <v>2023</v>
      </c>
      <c r="E8490">
        <v>4</v>
      </c>
      <c r="F8490">
        <v>415.57</v>
      </c>
      <c r="G8490">
        <v>38</v>
      </c>
    </row>
    <row r="8491" spans="1:7" ht="15.5" hidden="1" x14ac:dyDescent="0.35">
      <c r="A8491" t="s">
        <v>187</v>
      </c>
      <c r="B8491" t="s">
        <v>353</v>
      </c>
      <c r="C8491">
        <v>91537</v>
      </c>
      <c r="D8491">
        <v>2023</v>
      </c>
      <c r="E8491">
        <v>5</v>
      </c>
      <c r="F8491">
        <v>102.7</v>
      </c>
      <c r="G8491">
        <v>8</v>
      </c>
    </row>
    <row r="8492" spans="1:7" ht="15.5" hidden="1" x14ac:dyDescent="0.35">
      <c r="A8492" t="s">
        <v>187</v>
      </c>
      <c r="B8492" t="s">
        <v>353</v>
      </c>
      <c r="C8492">
        <v>91537</v>
      </c>
      <c r="D8492">
        <v>2023</v>
      </c>
      <c r="E8492">
        <v>6</v>
      </c>
      <c r="F8492">
        <v>463.02</v>
      </c>
      <c r="G8492">
        <v>46</v>
      </c>
    </row>
    <row r="8493" spans="1:7" ht="15.5" hidden="1" x14ac:dyDescent="0.35">
      <c r="A8493" t="s">
        <v>187</v>
      </c>
      <c r="B8493" t="s">
        <v>353</v>
      </c>
      <c r="C8493">
        <v>91537</v>
      </c>
      <c r="D8493">
        <v>2023</v>
      </c>
      <c r="E8493">
        <v>7</v>
      </c>
      <c r="F8493">
        <v>408.23</v>
      </c>
      <c r="G8493">
        <v>43</v>
      </c>
    </row>
    <row r="8494" spans="1:7" ht="15.5" hidden="1" x14ac:dyDescent="0.35">
      <c r="A8494" t="s">
        <v>187</v>
      </c>
      <c r="B8494" t="s">
        <v>353</v>
      </c>
      <c r="C8494">
        <v>91537</v>
      </c>
      <c r="D8494">
        <v>2023</v>
      </c>
      <c r="E8494">
        <v>8</v>
      </c>
      <c r="F8494">
        <v>474.18</v>
      </c>
      <c r="G8494">
        <v>51</v>
      </c>
    </row>
    <row r="8495" spans="1:7" ht="15.5" hidden="1" x14ac:dyDescent="0.35">
      <c r="A8495" t="s">
        <v>187</v>
      </c>
      <c r="B8495" t="s">
        <v>353</v>
      </c>
      <c r="C8495">
        <v>91537</v>
      </c>
      <c r="D8495">
        <v>2023</v>
      </c>
      <c r="E8495">
        <v>9</v>
      </c>
      <c r="F8495">
        <v>398.15</v>
      </c>
      <c r="G8495">
        <v>44</v>
      </c>
    </row>
    <row r="8496" spans="1:7" ht="15.5" hidden="1" x14ac:dyDescent="0.35">
      <c r="A8496" t="s">
        <v>187</v>
      </c>
      <c r="B8496" t="s">
        <v>353</v>
      </c>
      <c r="C8496">
        <v>91537</v>
      </c>
      <c r="D8496">
        <v>2023</v>
      </c>
      <c r="E8496">
        <v>10</v>
      </c>
      <c r="F8496">
        <v>446.8</v>
      </c>
      <c r="G8496">
        <v>46</v>
      </c>
    </row>
    <row r="8497" spans="1:7" ht="15.5" hidden="1" x14ac:dyDescent="0.35">
      <c r="A8497" t="s">
        <v>187</v>
      </c>
      <c r="B8497" t="s">
        <v>353</v>
      </c>
      <c r="C8497">
        <v>91537</v>
      </c>
      <c r="D8497">
        <v>2023</v>
      </c>
      <c r="E8497">
        <v>11</v>
      </c>
      <c r="F8497">
        <v>437.83</v>
      </c>
      <c r="G8497">
        <v>46</v>
      </c>
    </row>
    <row r="8498" spans="1:7" ht="15.5" hidden="1" x14ac:dyDescent="0.35">
      <c r="A8498" t="s">
        <v>187</v>
      </c>
      <c r="B8498" t="s">
        <v>353</v>
      </c>
      <c r="C8498">
        <v>91537</v>
      </c>
      <c r="D8498">
        <v>2023</v>
      </c>
      <c r="E8498">
        <v>12</v>
      </c>
      <c r="F8498">
        <v>515.89</v>
      </c>
      <c r="G8498">
        <v>46</v>
      </c>
    </row>
    <row r="8499" spans="1:7" ht="15.5" hidden="1" x14ac:dyDescent="0.35">
      <c r="A8499" t="s">
        <v>187</v>
      </c>
      <c r="B8499" t="s">
        <v>353</v>
      </c>
      <c r="C8499">
        <v>91537</v>
      </c>
      <c r="D8499">
        <v>2024</v>
      </c>
      <c r="E8499">
        <v>1</v>
      </c>
      <c r="F8499">
        <v>391.29</v>
      </c>
      <c r="G8499">
        <v>37</v>
      </c>
    </row>
    <row r="8500" spans="1:7" ht="15.5" hidden="1" x14ac:dyDescent="0.35">
      <c r="A8500" t="s">
        <v>187</v>
      </c>
      <c r="B8500" t="s">
        <v>353</v>
      </c>
      <c r="C8500">
        <v>91537</v>
      </c>
      <c r="D8500">
        <v>2024</v>
      </c>
      <c r="E8500">
        <v>2</v>
      </c>
      <c r="F8500">
        <v>450.36</v>
      </c>
      <c r="G8500">
        <v>44</v>
      </c>
    </row>
    <row r="8501" spans="1:7" ht="15.5" hidden="1" x14ac:dyDescent="0.35">
      <c r="A8501" t="s">
        <v>187</v>
      </c>
      <c r="B8501" t="s">
        <v>353</v>
      </c>
      <c r="C8501">
        <v>91537</v>
      </c>
      <c r="D8501">
        <v>2024</v>
      </c>
      <c r="E8501">
        <v>3</v>
      </c>
      <c r="F8501">
        <v>446.08</v>
      </c>
      <c r="G8501">
        <v>44</v>
      </c>
    </row>
    <row r="8502" spans="1:7" ht="15.5" hidden="1" x14ac:dyDescent="0.35">
      <c r="A8502" t="s">
        <v>187</v>
      </c>
      <c r="B8502" t="s">
        <v>353</v>
      </c>
      <c r="C8502">
        <v>91537</v>
      </c>
      <c r="D8502">
        <v>2024</v>
      </c>
      <c r="E8502">
        <v>4</v>
      </c>
      <c r="F8502">
        <v>445.87</v>
      </c>
      <c r="G8502">
        <v>44</v>
      </c>
    </row>
    <row r="8503" spans="1:7" ht="15.5" hidden="1" x14ac:dyDescent="0.35">
      <c r="A8503" t="s">
        <v>187</v>
      </c>
      <c r="B8503" t="s">
        <v>353</v>
      </c>
      <c r="C8503">
        <v>91537</v>
      </c>
      <c r="D8503">
        <v>2024</v>
      </c>
      <c r="E8503">
        <v>5</v>
      </c>
      <c r="F8503">
        <v>464.53</v>
      </c>
      <c r="G8503">
        <v>45</v>
      </c>
    </row>
    <row r="8504" spans="1:7" ht="15.5" hidden="1" x14ac:dyDescent="0.35">
      <c r="A8504" t="s">
        <v>187</v>
      </c>
      <c r="B8504" t="s">
        <v>353</v>
      </c>
      <c r="C8504">
        <v>91537</v>
      </c>
      <c r="D8504">
        <v>2024</v>
      </c>
      <c r="E8504">
        <v>6</v>
      </c>
      <c r="F8504">
        <v>409.9</v>
      </c>
      <c r="G8504">
        <v>36</v>
      </c>
    </row>
    <row r="8505" spans="1:7" ht="15.5" hidden="1" x14ac:dyDescent="0.35">
      <c r="A8505" t="s">
        <v>187</v>
      </c>
      <c r="B8505" t="s">
        <v>353</v>
      </c>
      <c r="C8505">
        <v>91537</v>
      </c>
      <c r="D8505">
        <v>2024</v>
      </c>
      <c r="E8505">
        <v>7</v>
      </c>
      <c r="F8505">
        <v>476.22</v>
      </c>
      <c r="G8505">
        <v>48</v>
      </c>
    </row>
    <row r="8506" spans="1:7" ht="15.5" hidden="1" x14ac:dyDescent="0.35">
      <c r="A8506" t="s">
        <v>187</v>
      </c>
      <c r="B8506" t="s">
        <v>353</v>
      </c>
      <c r="C8506">
        <v>91537</v>
      </c>
      <c r="D8506">
        <v>2024</v>
      </c>
      <c r="E8506">
        <v>8</v>
      </c>
      <c r="F8506">
        <v>436.09</v>
      </c>
      <c r="G8506">
        <v>45</v>
      </c>
    </row>
    <row r="8507" spans="1:7" ht="15.5" hidden="1" x14ac:dyDescent="0.35">
      <c r="A8507" t="s">
        <v>187</v>
      </c>
      <c r="B8507" t="s">
        <v>353</v>
      </c>
      <c r="C8507">
        <v>91537</v>
      </c>
      <c r="D8507">
        <v>2024</v>
      </c>
      <c r="E8507">
        <v>9</v>
      </c>
      <c r="F8507">
        <v>421.15</v>
      </c>
      <c r="G8507">
        <v>40</v>
      </c>
    </row>
    <row r="8508" spans="1:7" ht="15.5" hidden="1" x14ac:dyDescent="0.35">
      <c r="A8508" t="s">
        <v>187</v>
      </c>
      <c r="B8508" t="s">
        <v>353</v>
      </c>
      <c r="C8508">
        <v>91537</v>
      </c>
      <c r="D8508">
        <v>2024</v>
      </c>
      <c r="E8508">
        <v>10</v>
      </c>
      <c r="F8508">
        <v>479.85</v>
      </c>
      <c r="G8508">
        <v>50</v>
      </c>
    </row>
    <row r="8509" spans="1:7" ht="15.5" hidden="1" x14ac:dyDescent="0.35">
      <c r="A8509" t="s">
        <v>187</v>
      </c>
      <c r="B8509" t="s">
        <v>353</v>
      </c>
      <c r="C8509">
        <v>91537</v>
      </c>
      <c r="D8509">
        <v>2024</v>
      </c>
      <c r="E8509">
        <v>11</v>
      </c>
      <c r="F8509">
        <v>468.62</v>
      </c>
      <c r="G8509">
        <v>46</v>
      </c>
    </row>
    <row r="8510" spans="1:7" ht="15.5" hidden="1" x14ac:dyDescent="0.35">
      <c r="A8510" t="s">
        <v>187</v>
      </c>
      <c r="B8510" t="s">
        <v>353</v>
      </c>
      <c r="C8510">
        <v>91537</v>
      </c>
      <c r="D8510">
        <v>2024</v>
      </c>
      <c r="E8510">
        <v>12</v>
      </c>
      <c r="F8510">
        <v>482.97</v>
      </c>
      <c r="G8510">
        <v>46</v>
      </c>
    </row>
    <row r="8511" spans="1:7" ht="15.5" x14ac:dyDescent="0.35">
      <c r="A8511" t="s">
        <v>187</v>
      </c>
      <c r="B8511" t="s">
        <v>353</v>
      </c>
      <c r="C8511">
        <v>91537</v>
      </c>
      <c r="D8511">
        <v>2025</v>
      </c>
      <c r="E8511">
        <v>1</v>
      </c>
      <c r="F8511">
        <v>482.37</v>
      </c>
      <c r="G8511">
        <v>48</v>
      </c>
    </row>
    <row r="8512" spans="1:7" ht="15.5" x14ac:dyDescent="0.35">
      <c r="A8512" t="s">
        <v>187</v>
      </c>
      <c r="B8512" t="s">
        <v>353</v>
      </c>
      <c r="C8512">
        <v>91537</v>
      </c>
      <c r="D8512">
        <v>2025</v>
      </c>
      <c r="E8512">
        <v>2</v>
      </c>
      <c r="F8512">
        <v>452.21</v>
      </c>
      <c r="G8512">
        <v>44</v>
      </c>
    </row>
    <row r="8513" spans="1:7" ht="15.5" x14ac:dyDescent="0.35">
      <c r="A8513" t="s">
        <v>187</v>
      </c>
      <c r="B8513" t="s">
        <v>353</v>
      </c>
      <c r="C8513">
        <v>91537</v>
      </c>
      <c r="D8513">
        <v>2025</v>
      </c>
      <c r="E8513">
        <v>3</v>
      </c>
      <c r="F8513">
        <v>414.79</v>
      </c>
      <c r="G8513">
        <v>40</v>
      </c>
    </row>
    <row r="8514" spans="1:7" ht="15.5" x14ac:dyDescent="0.35">
      <c r="A8514" t="s">
        <v>187</v>
      </c>
      <c r="B8514" t="s">
        <v>353</v>
      </c>
      <c r="C8514">
        <v>91537</v>
      </c>
      <c r="D8514">
        <v>2025</v>
      </c>
      <c r="E8514">
        <v>4</v>
      </c>
      <c r="F8514">
        <v>79.78</v>
      </c>
      <c r="G8514">
        <v>9</v>
      </c>
    </row>
    <row r="8515" spans="1:7" ht="15.5" x14ac:dyDescent="0.35">
      <c r="A8515" t="s">
        <v>187</v>
      </c>
      <c r="B8515" t="s">
        <v>353</v>
      </c>
      <c r="C8515">
        <v>91537</v>
      </c>
      <c r="D8515">
        <v>2025</v>
      </c>
      <c r="E8515">
        <v>5</v>
      </c>
      <c r="F8515">
        <v>54.44</v>
      </c>
      <c r="G8515">
        <v>6</v>
      </c>
    </row>
    <row r="8516" spans="1:7" ht="15.5" x14ac:dyDescent="0.35">
      <c r="A8516" t="s">
        <v>187</v>
      </c>
      <c r="B8516" t="s">
        <v>353</v>
      </c>
      <c r="C8516">
        <v>91537</v>
      </c>
      <c r="D8516">
        <v>2025</v>
      </c>
      <c r="E8516">
        <v>6</v>
      </c>
      <c r="F8516">
        <v>454.34</v>
      </c>
      <c r="G8516">
        <v>50</v>
      </c>
    </row>
    <row r="8517" spans="1:7" ht="15.5" x14ac:dyDescent="0.35">
      <c r="A8517" t="s">
        <v>187</v>
      </c>
      <c r="B8517" t="s">
        <v>353</v>
      </c>
      <c r="C8517">
        <v>91537</v>
      </c>
      <c r="D8517">
        <v>2025</v>
      </c>
      <c r="E8517">
        <v>7</v>
      </c>
      <c r="F8517">
        <v>455.65</v>
      </c>
      <c r="G8517">
        <v>45</v>
      </c>
    </row>
    <row r="8518" spans="1:7" ht="15.5" x14ac:dyDescent="0.35">
      <c r="A8518" t="s">
        <v>187</v>
      </c>
      <c r="B8518" t="s">
        <v>353</v>
      </c>
      <c r="C8518">
        <v>91537</v>
      </c>
      <c r="D8518">
        <v>2025</v>
      </c>
      <c r="E8518">
        <v>8</v>
      </c>
      <c r="F8518">
        <v>482.74</v>
      </c>
      <c r="G8518">
        <v>42</v>
      </c>
    </row>
    <row r="8519" spans="1:7" ht="15.5" x14ac:dyDescent="0.35">
      <c r="A8519" t="s">
        <v>187</v>
      </c>
      <c r="B8519" t="s">
        <v>353</v>
      </c>
      <c r="C8519">
        <v>91537</v>
      </c>
      <c r="D8519">
        <v>2025</v>
      </c>
      <c r="E8519">
        <v>9</v>
      </c>
      <c r="F8519">
        <v>318.93</v>
      </c>
      <c r="G8519">
        <v>35</v>
      </c>
    </row>
    <row r="8520" spans="1:7" ht="15.5" x14ac:dyDescent="0.35">
      <c r="A8520" t="s">
        <v>187</v>
      </c>
      <c r="B8520" t="s">
        <v>353</v>
      </c>
      <c r="C8520">
        <v>91537</v>
      </c>
      <c r="D8520">
        <v>2025</v>
      </c>
      <c r="E8520">
        <v>10</v>
      </c>
      <c r="F8520">
        <v>281.68</v>
      </c>
      <c r="G8520">
        <v>22</v>
      </c>
    </row>
    <row r="8521" spans="1:7" ht="15.5" x14ac:dyDescent="0.35">
      <c r="A8521" t="s">
        <v>187</v>
      </c>
      <c r="B8521" t="s">
        <v>353</v>
      </c>
      <c r="C8521">
        <v>91537</v>
      </c>
      <c r="D8521">
        <v>2025</v>
      </c>
      <c r="E8521">
        <v>11</v>
      </c>
      <c r="F8521">
        <v>131.09</v>
      </c>
      <c r="G8521">
        <v>13</v>
      </c>
    </row>
    <row r="8522" spans="1:7" ht="15.5" hidden="1" x14ac:dyDescent="0.35">
      <c r="A8522" t="s">
        <v>187</v>
      </c>
      <c r="B8522" t="s">
        <v>353</v>
      </c>
      <c r="C8522">
        <v>91538</v>
      </c>
      <c r="D8522">
        <v>2018</v>
      </c>
      <c r="E8522">
        <v>12</v>
      </c>
      <c r="F8522">
        <v>302.13</v>
      </c>
      <c r="G8522">
        <v>34.369999999999997</v>
      </c>
    </row>
    <row r="8523" spans="1:7" ht="15.5" hidden="1" x14ac:dyDescent="0.35">
      <c r="A8523" t="s">
        <v>187</v>
      </c>
      <c r="B8523" t="s">
        <v>353</v>
      </c>
      <c r="C8523">
        <v>91538</v>
      </c>
      <c r="D8523">
        <v>2019</v>
      </c>
      <c r="E8523">
        <v>1</v>
      </c>
      <c r="F8523">
        <v>374.65</v>
      </c>
      <c r="G8523">
        <v>42.63</v>
      </c>
    </row>
    <row r="8524" spans="1:7" ht="15.5" hidden="1" x14ac:dyDescent="0.35">
      <c r="A8524" t="s">
        <v>187</v>
      </c>
      <c r="B8524" t="s">
        <v>353</v>
      </c>
      <c r="C8524">
        <v>91538</v>
      </c>
      <c r="D8524">
        <v>2019</v>
      </c>
      <c r="E8524">
        <v>2</v>
      </c>
      <c r="F8524">
        <v>393.9</v>
      </c>
      <c r="G8524">
        <v>43</v>
      </c>
    </row>
    <row r="8525" spans="1:7" ht="15.5" hidden="1" x14ac:dyDescent="0.35">
      <c r="A8525" t="s">
        <v>187</v>
      </c>
      <c r="B8525" t="s">
        <v>353</v>
      </c>
      <c r="C8525">
        <v>91538</v>
      </c>
      <c r="D8525">
        <v>2019</v>
      </c>
      <c r="E8525">
        <v>3</v>
      </c>
      <c r="F8525">
        <v>393.54</v>
      </c>
      <c r="G8525">
        <v>45</v>
      </c>
    </row>
    <row r="8526" spans="1:7" ht="15.5" hidden="1" x14ac:dyDescent="0.35">
      <c r="A8526" t="s">
        <v>187</v>
      </c>
      <c r="B8526" t="s">
        <v>353</v>
      </c>
      <c r="C8526">
        <v>91538</v>
      </c>
      <c r="D8526">
        <v>2019</v>
      </c>
      <c r="E8526">
        <v>4</v>
      </c>
      <c r="F8526">
        <v>427.68</v>
      </c>
      <c r="G8526">
        <v>56</v>
      </c>
    </row>
    <row r="8527" spans="1:7" ht="15.5" hidden="1" x14ac:dyDescent="0.35">
      <c r="A8527" t="s">
        <v>187</v>
      </c>
      <c r="B8527" t="s">
        <v>353</v>
      </c>
      <c r="C8527">
        <v>91538</v>
      </c>
      <c r="D8527">
        <v>2019</v>
      </c>
      <c r="E8527">
        <v>5</v>
      </c>
      <c r="F8527">
        <v>390.1</v>
      </c>
      <c r="G8527">
        <v>44</v>
      </c>
    </row>
    <row r="8528" spans="1:7" ht="15.5" hidden="1" x14ac:dyDescent="0.35">
      <c r="A8528" t="s">
        <v>187</v>
      </c>
      <c r="B8528" t="s">
        <v>353</v>
      </c>
      <c r="C8528">
        <v>91538</v>
      </c>
      <c r="D8528">
        <v>2019</v>
      </c>
      <c r="E8528">
        <v>6</v>
      </c>
      <c r="F8528">
        <v>435.47</v>
      </c>
      <c r="G8528">
        <v>49</v>
      </c>
    </row>
    <row r="8529" spans="1:7" ht="15.5" hidden="1" x14ac:dyDescent="0.35">
      <c r="A8529" t="s">
        <v>187</v>
      </c>
      <c r="B8529" t="s">
        <v>353</v>
      </c>
      <c r="C8529">
        <v>91538</v>
      </c>
      <c r="D8529">
        <v>2019</v>
      </c>
      <c r="E8529">
        <v>7</v>
      </c>
      <c r="F8529">
        <v>476.78</v>
      </c>
      <c r="G8529">
        <v>48</v>
      </c>
    </row>
    <row r="8530" spans="1:7" ht="15.5" hidden="1" x14ac:dyDescent="0.35">
      <c r="A8530" t="s">
        <v>187</v>
      </c>
      <c r="B8530" t="s">
        <v>353</v>
      </c>
      <c r="C8530">
        <v>91538</v>
      </c>
      <c r="D8530">
        <v>2019</v>
      </c>
      <c r="E8530">
        <v>8</v>
      </c>
      <c r="F8530">
        <v>439.3</v>
      </c>
      <c r="G8530">
        <v>43</v>
      </c>
    </row>
    <row r="8531" spans="1:7" ht="15.5" hidden="1" x14ac:dyDescent="0.35">
      <c r="A8531" t="s">
        <v>187</v>
      </c>
      <c r="B8531" t="s">
        <v>353</v>
      </c>
      <c r="C8531">
        <v>91538</v>
      </c>
      <c r="D8531">
        <v>2019</v>
      </c>
      <c r="E8531">
        <v>9</v>
      </c>
      <c r="F8531">
        <v>327.55</v>
      </c>
      <c r="G8531">
        <v>36</v>
      </c>
    </row>
    <row r="8532" spans="1:7" ht="15.5" hidden="1" x14ac:dyDescent="0.35">
      <c r="A8532" t="s">
        <v>187</v>
      </c>
      <c r="B8532" t="s">
        <v>353</v>
      </c>
      <c r="C8532">
        <v>91538</v>
      </c>
      <c r="D8532">
        <v>2019</v>
      </c>
      <c r="E8532">
        <v>10</v>
      </c>
      <c r="F8532">
        <v>439.33</v>
      </c>
      <c r="G8532">
        <v>46</v>
      </c>
    </row>
    <row r="8533" spans="1:7" ht="15.5" hidden="1" x14ac:dyDescent="0.35">
      <c r="A8533" t="s">
        <v>187</v>
      </c>
      <c r="B8533" t="s">
        <v>353</v>
      </c>
      <c r="C8533">
        <v>91538</v>
      </c>
      <c r="D8533">
        <v>2019</v>
      </c>
      <c r="E8533">
        <v>11</v>
      </c>
      <c r="F8533">
        <v>408</v>
      </c>
      <c r="G8533">
        <v>45</v>
      </c>
    </row>
    <row r="8534" spans="1:7" ht="15.5" hidden="1" x14ac:dyDescent="0.35">
      <c r="A8534" t="s">
        <v>187</v>
      </c>
      <c r="B8534" t="s">
        <v>353</v>
      </c>
      <c r="C8534">
        <v>91538</v>
      </c>
      <c r="D8534">
        <v>2019</v>
      </c>
      <c r="E8534">
        <v>12</v>
      </c>
      <c r="F8534">
        <v>471.45</v>
      </c>
      <c r="G8534">
        <v>47</v>
      </c>
    </row>
    <row r="8535" spans="1:7" ht="15.5" hidden="1" x14ac:dyDescent="0.35">
      <c r="A8535" t="s">
        <v>187</v>
      </c>
      <c r="B8535" t="s">
        <v>353</v>
      </c>
      <c r="C8535">
        <v>91538</v>
      </c>
      <c r="D8535">
        <v>2020</v>
      </c>
      <c r="E8535">
        <v>1</v>
      </c>
      <c r="F8535">
        <v>414.79</v>
      </c>
      <c r="G8535">
        <v>42.88</v>
      </c>
    </row>
    <row r="8536" spans="1:7" ht="15.5" hidden="1" x14ac:dyDescent="0.35">
      <c r="A8536" t="s">
        <v>187</v>
      </c>
      <c r="B8536" t="s">
        <v>353</v>
      </c>
      <c r="C8536">
        <v>91538</v>
      </c>
      <c r="D8536">
        <v>2020</v>
      </c>
      <c r="E8536">
        <v>2</v>
      </c>
      <c r="F8536">
        <v>388.03</v>
      </c>
      <c r="G8536">
        <v>40.119999999999997</v>
      </c>
    </row>
    <row r="8537" spans="1:7" ht="15.5" hidden="1" x14ac:dyDescent="0.35">
      <c r="A8537" t="s">
        <v>187</v>
      </c>
      <c r="B8537" t="s">
        <v>353</v>
      </c>
      <c r="C8537">
        <v>91538</v>
      </c>
      <c r="D8537">
        <v>2020</v>
      </c>
      <c r="E8537">
        <v>3</v>
      </c>
      <c r="F8537">
        <v>286.91000000000003</v>
      </c>
      <c r="G8537">
        <v>35</v>
      </c>
    </row>
    <row r="8538" spans="1:7" ht="15.5" hidden="1" x14ac:dyDescent="0.35">
      <c r="A8538" t="s">
        <v>187</v>
      </c>
      <c r="B8538" t="s">
        <v>353</v>
      </c>
      <c r="C8538">
        <v>91538</v>
      </c>
      <c r="D8538">
        <v>2020</v>
      </c>
      <c r="E8538">
        <v>4</v>
      </c>
      <c r="F8538">
        <v>0</v>
      </c>
      <c r="G8538">
        <v>0</v>
      </c>
    </row>
    <row r="8539" spans="1:7" ht="15.5" hidden="1" x14ac:dyDescent="0.35">
      <c r="A8539" t="s">
        <v>187</v>
      </c>
      <c r="B8539" t="s">
        <v>353</v>
      </c>
      <c r="C8539">
        <v>91538</v>
      </c>
      <c r="D8539">
        <v>2020</v>
      </c>
      <c r="E8539">
        <v>5</v>
      </c>
      <c r="F8539">
        <v>0</v>
      </c>
      <c r="G8539">
        <v>0</v>
      </c>
    </row>
    <row r="8540" spans="1:7" ht="15.5" hidden="1" x14ac:dyDescent="0.35">
      <c r="A8540" t="s">
        <v>187</v>
      </c>
      <c r="B8540" t="s">
        <v>353</v>
      </c>
      <c r="C8540">
        <v>91538</v>
      </c>
      <c r="D8540">
        <v>2020</v>
      </c>
      <c r="E8540">
        <v>6</v>
      </c>
      <c r="F8540">
        <v>0</v>
      </c>
      <c r="G8540">
        <v>0</v>
      </c>
    </row>
    <row r="8541" spans="1:7" ht="15.5" hidden="1" x14ac:dyDescent="0.35">
      <c r="A8541" t="s">
        <v>187</v>
      </c>
      <c r="B8541" t="s">
        <v>353</v>
      </c>
      <c r="C8541">
        <v>91538</v>
      </c>
      <c r="D8541">
        <v>2020</v>
      </c>
      <c r="E8541">
        <v>7</v>
      </c>
      <c r="F8541">
        <v>41.77</v>
      </c>
      <c r="G8541">
        <v>26</v>
      </c>
    </row>
    <row r="8542" spans="1:7" ht="15.5" hidden="1" x14ac:dyDescent="0.35">
      <c r="A8542" t="s">
        <v>187</v>
      </c>
      <c r="B8542" t="s">
        <v>353</v>
      </c>
      <c r="C8542">
        <v>91538</v>
      </c>
      <c r="D8542">
        <v>2020</v>
      </c>
      <c r="E8542">
        <v>8</v>
      </c>
      <c r="F8542">
        <v>149.68</v>
      </c>
      <c r="G8542">
        <v>26</v>
      </c>
    </row>
    <row r="8543" spans="1:7" ht="15.5" hidden="1" x14ac:dyDescent="0.35">
      <c r="A8543" t="s">
        <v>187</v>
      </c>
      <c r="B8543" t="s">
        <v>353</v>
      </c>
      <c r="C8543">
        <v>91538</v>
      </c>
      <c r="D8543">
        <v>2020</v>
      </c>
      <c r="E8543">
        <v>9</v>
      </c>
      <c r="F8543">
        <v>123.89</v>
      </c>
      <c r="G8543">
        <v>17</v>
      </c>
    </row>
    <row r="8544" spans="1:7" ht="15.5" hidden="1" x14ac:dyDescent="0.35">
      <c r="A8544" t="s">
        <v>187</v>
      </c>
      <c r="B8544" t="s">
        <v>353</v>
      </c>
      <c r="C8544">
        <v>91538</v>
      </c>
      <c r="D8544">
        <v>2020</v>
      </c>
      <c r="E8544">
        <v>10</v>
      </c>
      <c r="F8544">
        <v>71.75</v>
      </c>
      <c r="G8544">
        <v>11</v>
      </c>
    </row>
    <row r="8545" spans="1:7" ht="15.5" hidden="1" x14ac:dyDescent="0.35">
      <c r="A8545" t="s">
        <v>187</v>
      </c>
      <c r="B8545" t="s">
        <v>353</v>
      </c>
      <c r="C8545">
        <v>91538</v>
      </c>
      <c r="D8545">
        <v>2020</v>
      </c>
      <c r="E8545">
        <v>11</v>
      </c>
      <c r="F8545">
        <v>0</v>
      </c>
      <c r="G8545">
        <v>0</v>
      </c>
    </row>
    <row r="8546" spans="1:7" ht="15.5" hidden="1" x14ac:dyDescent="0.35">
      <c r="A8546" t="s">
        <v>187</v>
      </c>
      <c r="B8546" t="s">
        <v>353</v>
      </c>
      <c r="C8546">
        <v>91538</v>
      </c>
      <c r="D8546">
        <v>2020</v>
      </c>
      <c r="E8546">
        <v>12</v>
      </c>
      <c r="F8546">
        <v>0</v>
      </c>
      <c r="G8546">
        <v>0</v>
      </c>
    </row>
    <row r="8547" spans="1:7" ht="15.5" hidden="1" x14ac:dyDescent="0.35">
      <c r="A8547" t="s">
        <v>187</v>
      </c>
      <c r="B8547" t="s">
        <v>353</v>
      </c>
      <c r="C8547">
        <v>91538</v>
      </c>
      <c r="D8547">
        <v>2021</v>
      </c>
      <c r="E8547">
        <v>4</v>
      </c>
      <c r="F8547">
        <v>155.30000000000001</v>
      </c>
      <c r="G8547">
        <v>58</v>
      </c>
    </row>
    <row r="8548" spans="1:7" ht="15.5" hidden="1" x14ac:dyDescent="0.35">
      <c r="A8548" t="s">
        <v>187</v>
      </c>
      <c r="B8548" t="s">
        <v>353</v>
      </c>
      <c r="C8548">
        <v>91538</v>
      </c>
      <c r="D8548">
        <v>2021</v>
      </c>
      <c r="E8548">
        <v>5</v>
      </c>
      <c r="F8548">
        <v>87.53</v>
      </c>
      <c r="G8548">
        <v>25.41</v>
      </c>
    </row>
    <row r="8549" spans="1:7" ht="15.5" hidden="1" x14ac:dyDescent="0.35">
      <c r="A8549" t="s">
        <v>187</v>
      </c>
      <c r="B8549" t="s">
        <v>353</v>
      </c>
      <c r="C8549">
        <v>91538</v>
      </c>
      <c r="D8549">
        <v>2021</v>
      </c>
      <c r="E8549">
        <v>6</v>
      </c>
      <c r="F8549">
        <v>84.7</v>
      </c>
      <c r="G8549">
        <v>24.59</v>
      </c>
    </row>
    <row r="8550" spans="1:7" ht="15.5" hidden="1" x14ac:dyDescent="0.35">
      <c r="A8550" t="s">
        <v>187</v>
      </c>
      <c r="B8550" t="s">
        <v>353</v>
      </c>
      <c r="C8550">
        <v>91538</v>
      </c>
      <c r="D8550">
        <v>2021</v>
      </c>
      <c r="E8550">
        <v>7</v>
      </c>
      <c r="F8550">
        <v>137.47</v>
      </c>
      <c r="G8550">
        <v>43</v>
      </c>
    </row>
    <row r="8551" spans="1:7" ht="15.5" hidden="1" x14ac:dyDescent="0.35">
      <c r="A8551" t="s">
        <v>187</v>
      </c>
      <c r="B8551" t="s">
        <v>353</v>
      </c>
      <c r="C8551">
        <v>91538</v>
      </c>
      <c r="D8551">
        <v>2021</v>
      </c>
      <c r="E8551">
        <v>8</v>
      </c>
      <c r="F8551">
        <v>247.25</v>
      </c>
      <c r="G8551">
        <v>28</v>
      </c>
    </row>
    <row r="8552" spans="1:7" ht="15.5" hidden="1" x14ac:dyDescent="0.35">
      <c r="A8552" t="s">
        <v>187</v>
      </c>
      <c r="B8552" t="s">
        <v>353</v>
      </c>
      <c r="C8552">
        <v>91538</v>
      </c>
      <c r="D8552">
        <v>2021</v>
      </c>
      <c r="E8552">
        <v>9</v>
      </c>
      <c r="F8552">
        <v>216.28</v>
      </c>
      <c r="G8552">
        <v>32</v>
      </c>
    </row>
    <row r="8553" spans="1:7" ht="15.5" hidden="1" x14ac:dyDescent="0.35">
      <c r="A8553" t="s">
        <v>187</v>
      </c>
      <c r="B8553" t="s">
        <v>353</v>
      </c>
      <c r="C8553">
        <v>91538</v>
      </c>
      <c r="D8553">
        <v>2021</v>
      </c>
      <c r="E8553">
        <v>10</v>
      </c>
      <c r="F8553">
        <v>242.27</v>
      </c>
      <c r="G8553">
        <v>45</v>
      </c>
    </row>
    <row r="8554" spans="1:7" ht="15.5" hidden="1" x14ac:dyDescent="0.35">
      <c r="A8554" t="s">
        <v>187</v>
      </c>
      <c r="B8554" t="s">
        <v>353</v>
      </c>
      <c r="C8554">
        <v>91538</v>
      </c>
      <c r="D8554">
        <v>2021</v>
      </c>
      <c r="E8554">
        <v>11</v>
      </c>
      <c r="F8554">
        <v>386</v>
      </c>
      <c r="G8554">
        <v>41</v>
      </c>
    </row>
    <row r="8555" spans="1:7" ht="15.5" hidden="1" x14ac:dyDescent="0.35">
      <c r="A8555" t="s">
        <v>187</v>
      </c>
      <c r="B8555" t="s">
        <v>353</v>
      </c>
      <c r="C8555">
        <v>91538</v>
      </c>
      <c r="D8555">
        <v>2021</v>
      </c>
      <c r="E8555">
        <v>12</v>
      </c>
      <c r="F8555">
        <v>259.95</v>
      </c>
      <c r="G8555">
        <v>58</v>
      </c>
    </row>
    <row r="8556" spans="1:7" ht="15.5" hidden="1" x14ac:dyDescent="0.35">
      <c r="A8556" t="s">
        <v>187</v>
      </c>
      <c r="B8556" t="s">
        <v>353</v>
      </c>
      <c r="C8556">
        <v>91538</v>
      </c>
      <c r="D8556">
        <v>2022</v>
      </c>
      <c r="E8556">
        <v>1</v>
      </c>
      <c r="F8556">
        <v>231.6</v>
      </c>
      <c r="G8556">
        <v>48</v>
      </c>
    </row>
    <row r="8557" spans="1:7" ht="15.5" hidden="1" x14ac:dyDescent="0.35">
      <c r="A8557" t="s">
        <v>187</v>
      </c>
      <c r="B8557" t="s">
        <v>353</v>
      </c>
      <c r="C8557">
        <v>91538</v>
      </c>
      <c r="D8557">
        <v>2022</v>
      </c>
      <c r="E8557">
        <v>2</v>
      </c>
      <c r="F8557">
        <v>314.5</v>
      </c>
      <c r="G8557">
        <v>39</v>
      </c>
    </row>
    <row r="8558" spans="1:7" ht="15.5" hidden="1" x14ac:dyDescent="0.35">
      <c r="A8558" t="s">
        <v>187</v>
      </c>
      <c r="B8558" t="s">
        <v>353</v>
      </c>
      <c r="C8558">
        <v>91538</v>
      </c>
      <c r="D8558">
        <v>2022</v>
      </c>
      <c r="E8558">
        <v>3</v>
      </c>
      <c r="F8558">
        <v>234.81</v>
      </c>
      <c r="G8558">
        <v>22</v>
      </c>
    </row>
    <row r="8559" spans="1:7" ht="15.5" hidden="1" x14ac:dyDescent="0.35">
      <c r="A8559" t="s">
        <v>187</v>
      </c>
      <c r="B8559" t="s">
        <v>353</v>
      </c>
      <c r="C8559">
        <v>91538</v>
      </c>
      <c r="D8559">
        <v>2022</v>
      </c>
      <c r="E8559">
        <v>4</v>
      </c>
      <c r="F8559">
        <v>386.56</v>
      </c>
      <c r="G8559">
        <v>37</v>
      </c>
    </row>
    <row r="8560" spans="1:7" ht="15.5" hidden="1" x14ac:dyDescent="0.35">
      <c r="A8560" t="s">
        <v>187</v>
      </c>
      <c r="B8560" t="s">
        <v>353</v>
      </c>
      <c r="C8560">
        <v>91538</v>
      </c>
      <c r="D8560">
        <v>2022</v>
      </c>
      <c r="E8560">
        <v>5</v>
      </c>
      <c r="F8560">
        <v>368.49</v>
      </c>
      <c r="G8560">
        <v>37</v>
      </c>
    </row>
    <row r="8561" spans="1:7" ht="15.5" hidden="1" x14ac:dyDescent="0.35">
      <c r="A8561" t="s">
        <v>187</v>
      </c>
      <c r="B8561" t="s">
        <v>353</v>
      </c>
      <c r="C8561">
        <v>91538</v>
      </c>
      <c r="D8561">
        <v>2022</v>
      </c>
      <c r="E8561">
        <v>6</v>
      </c>
      <c r="F8561">
        <v>346.29</v>
      </c>
      <c r="G8561">
        <v>30</v>
      </c>
    </row>
    <row r="8562" spans="1:7" ht="15.5" hidden="1" x14ac:dyDescent="0.35">
      <c r="A8562" t="s">
        <v>187</v>
      </c>
      <c r="B8562" t="s">
        <v>353</v>
      </c>
      <c r="C8562">
        <v>91538</v>
      </c>
      <c r="D8562">
        <v>2022</v>
      </c>
      <c r="E8562">
        <v>7</v>
      </c>
      <c r="F8562">
        <v>366.42</v>
      </c>
      <c r="G8562">
        <v>27</v>
      </c>
    </row>
    <row r="8563" spans="1:7" ht="15.5" hidden="1" x14ac:dyDescent="0.35">
      <c r="A8563" t="s">
        <v>187</v>
      </c>
      <c r="B8563" t="s">
        <v>353</v>
      </c>
      <c r="C8563">
        <v>91538</v>
      </c>
      <c r="D8563">
        <v>2022</v>
      </c>
      <c r="E8563">
        <v>8</v>
      </c>
      <c r="F8563">
        <v>396.9</v>
      </c>
      <c r="G8563">
        <v>35</v>
      </c>
    </row>
    <row r="8564" spans="1:7" ht="15.5" hidden="1" x14ac:dyDescent="0.35">
      <c r="A8564" t="s">
        <v>187</v>
      </c>
      <c r="B8564" t="s">
        <v>353</v>
      </c>
      <c r="C8564">
        <v>91538</v>
      </c>
      <c r="D8564">
        <v>2022</v>
      </c>
      <c r="E8564">
        <v>9</v>
      </c>
      <c r="F8564">
        <v>343.25</v>
      </c>
      <c r="G8564">
        <v>30</v>
      </c>
    </row>
    <row r="8565" spans="1:7" ht="15.5" hidden="1" x14ac:dyDescent="0.35">
      <c r="A8565" t="s">
        <v>187</v>
      </c>
      <c r="B8565" t="s">
        <v>353</v>
      </c>
      <c r="C8565">
        <v>91538</v>
      </c>
      <c r="D8565">
        <v>2022</v>
      </c>
      <c r="E8565">
        <v>10</v>
      </c>
      <c r="F8565">
        <v>443.65</v>
      </c>
      <c r="G8565">
        <v>37</v>
      </c>
    </row>
    <row r="8566" spans="1:7" ht="15.5" hidden="1" x14ac:dyDescent="0.35">
      <c r="A8566" t="s">
        <v>187</v>
      </c>
      <c r="B8566" t="s">
        <v>353</v>
      </c>
      <c r="C8566">
        <v>91538</v>
      </c>
      <c r="D8566">
        <v>2022</v>
      </c>
      <c r="E8566">
        <v>11</v>
      </c>
      <c r="F8566">
        <v>377.15</v>
      </c>
      <c r="G8566">
        <v>34</v>
      </c>
    </row>
    <row r="8567" spans="1:7" ht="15.5" hidden="1" x14ac:dyDescent="0.35">
      <c r="A8567" t="s">
        <v>187</v>
      </c>
      <c r="B8567" t="s">
        <v>353</v>
      </c>
      <c r="C8567">
        <v>91538</v>
      </c>
      <c r="D8567">
        <v>2022</v>
      </c>
      <c r="E8567">
        <v>12</v>
      </c>
      <c r="F8567">
        <v>457.96</v>
      </c>
      <c r="G8567">
        <v>43</v>
      </c>
    </row>
    <row r="8568" spans="1:7" ht="15.5" hidden="1" x14ac:dyDescent="0.35">
      <c r="A8568" t="s">
        <v>187</v>
      </c>
      <c r="B8568" t="s">
        <v>353</v>
      </c>
      <c r="C8568">
        <v>91538</v>
      </c>
      <c r="D8568">
        <v>2023</v>
      </c>
      <c r="E8568">
        <v>1</v>
      </c>
      <c r="F8568">
        <v>391.05</v>
      </c>
      <c r="G8568">
        <v>39</v>
      </c>
    </row>
    <row r="8569" spans="1:7" ht="15.5" hidden="1" x14ac:dyDescent="0.35">
      <c r="A8569" t="s">
        <v>187</v>
      </c>
      <c r="B8569" t="s">
        <v>353</v>
      </c>
      <c r="C8569">
        <v>91538</v>
      </c>
      <c r="D8569">
        <v>2023</v>
      </c>
      <c r="E8569">
        <v>2</v>
      </c>
      <c r="F8569">
        <v>429.25</v>
      </c>
      <c r="G8569">
        <v>42</v>
      </c>
    </row>
    <row r="8570" spans="1:7" ht="15.5" hidden="1" x14ac:dyDescent="0.35">
      <c r="A8570" t="s">
        <v>187</v>
      </c>
      <c r="B8570" t="s">
        <v>353</v>
      </c>
      <c r="C8570">
        <v>91538</v>
      </c>
      <c r="D8570">
        <v>2023</v>
      </c>
      <c r="E8570">
        <v>3</v>
      </c>
      <c r="F8570">
        <v>482.3</v>
      </c>
      <c r="G8570">
        <v>44</v>
      </c>
    </row>
    <row r="8571" spans="1:7" ht="15.5" hidden="1" x14ac:dyDescent="0.35">
      <c r="A8571" t="s">
        <v>187</v>
      </c>
      <c r="B8571" t="s">
        <v>353</v>
      </c>
      <c r="C8571">
        <v>91538</v>
      </c>
      <c r="D8571">
        <v>2023</v>
      </c>
      <c r="E8571">
        <v>4</v>
      </c>
      <c r="F8571">
        <v>422.2</v>
      </c>
      <c r="G8571">
        <v>45</v>
      </c>
    </row>
    <row r="8572" spans="1:7" ht="15.5" hidden="1" x14ac:dyDescent="0.35">
      <c r="A8572" t="s">
        <v>187</v>
      </c>
      <c r="B8572" t="s">
        <v>353</v>
      </c>
      <c r="C8572">
        <v>91538</v>
      </c>
      <c r="D8572">
        <v>2023</v>
      </c>
      <c r="E8572">
        <v>5</v>
      </c>
      <c r="F8572">
        <v>266.17</v>
      </c>
      <c r="G8572">
        <v>28</v>
      </c>
    </row>
    <row r="8573" spans="1:7" ht="15.5" hidden="1" x14ac:dyDescent="0.35">
      <c r="A8573" t="s">
        <v>187</v>
      </c>
      <c r="B8573" t="s">
        <v>353</v>
      </c>
      <c r="C8573">
        <v>91538</v>
      </c>
      <c r="D8573">
        <v>2023</v>
      </c>
      <c r="E8573">
        <v>6</v>
      </c>
      <c r="F8573">
        <v>195.63</v>
      </c>
      <c r="G8573">
        <v>18.61</v>
      </c>
    </row>
    <row r="8574" spans="1:7" ht="15.5" hidden="1" x14ac:dyDescent="0.35">
      <c r="A8574" t="s">
        <v>187</v>
      </c>
      <c r="B8574" t="s">
        <v>353</v>
      </c>
      <c r="C8574">
        <v>91538</v>
      </c>
      <c r="D8574">
        <v>2023</v>
      </c>
      <c r="E8574">
        <v>7</v>
      </c>
      <c r="F8574">
        <v>0</v>
      </c>
      <c r="G8574">
        <v>0</v>
      </c>
    </row>
    <row r="8575" spans="1:7" ht="15.5" hidden="1" x14ac:dyDescent="0.35">
      <c r="A8575" t="s">
        <v>187</v>
      </c>
      <c r="B8575" t="s">
        <v>353</v>
      </c>
      <c r="C8575">
        <v>91538</v>
      </c>
      <c r="D8575">
        <v>2023</v>
      </c>
      <c r="E8575">
        <v>8</v>
      </c>
      <c r="F8575">
        <v>0</v>
      </c>
      <c r="G8575">
        <v>0</v>
      </c>
    </row>
    <row r="8576" spans="1:7" ht="15.5" hidden="1" x14ac:dyDescent="0.35">
      <c r="A8576" t="s">
        <v>187</v>
      </c>
      <c r="B8576" t="s">
        <v>353</v>
      </c>
      <c r="C8576">
        <v>91538</v>
      </c>
      <c r="D8576">
        <v>2023</v>
      </c>
      <c r="E8576">
        <v>9</v>
      </c>
      <c r="F8576">
        <v>0</v>
      </c>
      <c r="G8576">
        <v>0</v>
      </c>
    </row>
    <row r="8577" spans="1:7" ht="15.5" hidden="1" x14ac:dyDescent="0.35">
      <c r="A8577" t="s">
        <v>187</v>
      </c>
      <c r="B8577" t="s">
        <v>353</v>
      </c>
      <c r="C8577">
        <v>91538</v>
      </c>
      <c r="D8577">
        <v>2023</v>
      </c>
      <c r="E8577">
        <v>10</v>
      </c>
      <c r="F8577">
        <v>0</v>
      </c>
      <c r="G8577">
        <v>0</v>
      </c>
    </row>
    <row r="8578" spans="1:7" ht="15.5" hidden="1" x14ac:dyDescent="0.35">
      <c r="A8578" t="s">
        <v>187</v>
      </c>
      <c r="B8578" t="s">
        <v>353</v>
      </c>
      <c r="C8578">
        <v>91538</v>
      </c>
      <c r="D8578">
        <v>2023</v>
      </c>
      <c r="E8578">
        <v>11</v>
      </c>
      <c r="F8578">
        <v>0</v>
      </c>
      <c r="G8578">
        <v>0</v>
      </c>
    </row>
    <row r="8579" spans="1:7" ht="15.5" hidden="1" x14ac:dyDescent="0.35">
      <c r="A8579" t="s">
        <v>187</v>
      </c>
      <c r="B8579" t="s">
        <v>353</v>
      </c>
      <c r="C8579">
        <v>91538</v>
      </c>
      <c r="D8579">
        <v>2023</v>
      </c>
      <c r="E8579">
        <v>12</v>
      </c>
      <c r="F8579">
        <v>0</v>
      </c>
      <c r="G8579">
        <v>0</v>
      </c>
    </row>
    <row r="8580" spans="1:7" ht="15.5" hidden="1" x14ac:dyDescent="0.35">
      <c r="A8580" t="s">
        <v>187</v>
      </c>
      <c r="B8580" t="s">
        <v>353</v>
      </c>
      <c r="C8580">
        <v>91538</v>
      </c>
      <c r="D8580">
        <v>2024</v>
      </c>
      <c r="E8580">
        <v>1</v>
      </c>
      <c r="F8580">
        <v>0</v>
      </c>
      <c r="G8580">
        <v>0</v>
      </c>
    </row>
    <row r="8581" spans="1:7" ht="15.5" hidden="1" x14ac:dyDescent="0.35">
      <c r="A8581" t="s">
        <v>187</v>
      </c>
      <c r="B8581" t="s">
        <v>353</v>
      </c>
      <c r="C8581">
        <v>91538</v>
      </c>
      <c r="D8581">
        <v>2024</v>
      </c>
      <c r="E8581">
        <v>2</v>
      </c>
      <c r="F8581">
        <v>0</v>
      </c>
      <c r="G8581">
        <v>0</v>
      </c>
    </row>
    <row r="8582" spans="1:7" ht="15.5" hidden="1" x14ac:dyDescent="0.35">
      <c r="A8582" t="s">
        <v>187</v>
      </c>
      <c r="B8582" t="s">
        <v>353</v>
      </c>
      <c r="C8582">
        <v>91538</v>
      </c>
      <c r="D8582">
        <v>2024</v>
      </c>
      <c r="E8582">
        <v>3</v>
      </c>
      <c r="F8582">
        <v>0</v>
      </c>
      <c r="G8582">
        <v>0</v>
      </c>
    </row>
    <row r="8583" spans="1:7" ht="15.5" hidden="1" x14ac:dyDescent="0.35">
      <c r="A8583" t="s">
        <v>187</v>
      </c>
      <c r="B8583" t="s">
        <v>353</v>
      </c>
      <c r="C8583">
        <v>91538</v>
      </c>
      <c r="D8583">
        <v>2024</v>
      </c>
      <c r="E8583">
        <v>4</v>
      </c>
      <c r="F8583">
        <v>0</v>
      </c>
      <c r="G8583">
        <v>0</v>
      </c>
    </row>
    <row r="8584" spans="1:7" ht="15.5" hidden="1" x14ac:dyDescent="0.35">
      <c r="A8584" t="s">
        <v>187</v>
      </c>
      <c r="B8584" t="s">
        <v>353</v>
      </c>
      <c r="C8584">
        <v>91538</v>
      </c>
      <c r="D8584">
        <v>2024</v>
      </c>
      <c r="E8584">
        <v>5</v>
      </c>
      <c r="F8584">
        <v>0</v>
      </c>
      <c r="G8584">
        <v>0</v>
      </c>
    </row>
    <row r="8585" spans="1:7" ht="15.5" hidden="1" x14ac:dyDescent="0.35">
      <c r="A8585" t="s">
        <v>187</v>
      </c>
      <c r="B8585" t="s">
        <v>353</v>
      </c>
      <c r="C8585">
        <v>91538</v>
      </c>
      <c r="D8585">
        <v>2024</v>
      </c>
      <c r="E8585">
        <v>6</v>
      </c>
      <c r="F8585">
        <v>0</v>
      </c>
      <c r="G8585">
        <v>0</v>
      </c>
    </row>
    <row r="8586" spans="1:7" ht="15.5" hidden="1" x14ac:dyDescent="0.35">
      <c r="A8586" t="s">
        <v>187</v>
      </c>
      <c r="B8586" t="s">
        <v>353</v>
      </c>
      <c r="C8586">
        <v>91538</v>
      </c>
      <c r="D8586">
        <v>2024</v>
      </c>
      <c r="E8586">
        <v>7</v>
      </c>
      <c r="F8586">
        <v>346.07</v>
      </c>
      <c r="G8586">
        <v>30.9</v>
      </c>
    </row>
    <row r="8587" spans="1:7" ht="15.5" hidden="1" x14ac:dyDescent="0.35">
      <c r="A8587" t="s">
        <v>187</v>
      </c>
      <c r="B8587" t="s">
        <v>353</v>
      </c>
      <c r="C8587">
        <v>91538</v>
      </c>
      <c r="D8587">
        <v>2024</v>
      </c>
      <c r="E8587">
        <v>8</v>
      </c>
      <c r="F8587">
        <v>448.61</v>
      </c>
      <c r="G8587">
        <v>43</v>
      </c>
    </row>
    <row r="8588" spans="1:7" ht="15.5" hidden="1" x14ac:dyDescent="0.35">
      <c r="A8588" t="s">
        <v>187</v>
      </c>
      <c r="B8588" t="s">
        <v>353</v>
      </c>
      <c r="C8588">
        <v>91538</v>
      </c>
      <c r="D8588">
        <v>2024</v>
      </c>
      <c r="E8588">
        <v>9</v>
      </c>
      <c r="F8588">
        <v>424.64</v>
      </c>
      <c r="G8588">
        <v>43</v>
      </c>
    </row>
    <row r="8589" spans="1:7" ht="15.5" hidden="1" x14ac:dyDescent="0.35">
      <c r="A8589" t="s">
        <v>187</v>
      </c>
      <c r="B8589" t="s">
        <v>353</v>
      </c>
      <c r="C8589">
        <v>91538</v>
      </c>
      <c r="D8589">
        <v>2024</v>
      </c>
      <c r="E8589">
        <v>10</v>
      </c>
      <c r="F8589">
        <v>524.76</v>
      </c>
      <c r="G8589">
        <v>42</v>
      </c>
    </row>
    <row r="8590" spans="1:7" ht="15.5" hidden="1" x14ac:dyDescent="0.35">
      <c r="A8590" t="s">
        <v>187</v>
      </c>
      <c r="B8590" t="s">
        <v>353</v>
      </c>
      <c r="C8590">
        <v>91538</v>
      </c>
      <c r="D8590">
        <v>2024</v>
      </c>
      <c r="E8590">
        <v>11</v>
      </c>
      <c r="F8590">
        <v>414.79</v>
      </c>
      <c r="G8590">
        <v>40</v>
      </c>
    </row>
    <row r="8591" spans="1:7" ht="15.5" hidden="1" x14ac:dyDescent="0.35">
      <c r="A8591" t="s">
        <v>187</v>
      </c>
      <c r="B8591" t="s">
        <v>353</v>
      </c>
      <c r="C8591">
        <v>91538</v>
      </c>
      <c r="D8591">
        <v>2024</v>
      </c>
      <c r="E8591">
        <v>12</v>
      </c>
      <c r="F8591">
        <v>492.93</v>
      </c>
      <c r="G8591">
        <v>42</v>
      </c>
    </row>
    <row r="8592" spans="1:7" ht="15.5" x14ac:dyDescent="0.35">
      <c r="A8592" t="s">
        <v>187</v>
      </c>
      <c r="B8592" t="s">
        <v>353</v>
      </c>
      <c r="C8592">
        <v>91538</v>
      </c>
      <c r="D8592">
        <v>2025</v>
      </c>
      <c r="E8592">
        <v>1</v>
      </c>
      <c r="F8592">
        <v>484.26</v>
      </c>
      <c r="G8592">
        <v>43</v>
      </c>
    </row>
    <row r="8593" spans="1:7" ht="15.5" x14ac:dyDescent="0.35">
      <c r="A8593" t="s">
        <v>187</v>
      </c>
      <c r="B8593" t="s">
        <v>353</v>
      </c>
      <c r="C8593">
        <v>91538</v>
      </c>
      <c r="D8593">
        <v>2025</v>
      </c>
      <c r="E8593">
        <v>2</v>
      </c>
      <c r="F8593">
        <v>443.19</v>
      </c>
      <c r="G8593">
        <v>41</v>
      </c>
    </row>
    <row r="8594" spans="1:7" ht="15.5" x14ac:dyDescent="0.35">
      <c r="A8594" t="s">
        <v>187</v>
      </c>
      <c r="B8594" t="s">
        <v>353</v>
      </c>
      <c r="C8594">
        <v>91538</v>
      </c>
      <c r="D8594">
        <v>2025</v>
      </c>
      <c r="E8594">
        <v>3</v>
      </c>
      <c r="F8594">
        <v>393.32</v>
      </c>
      <c r="G8594">
        <v>42</v>
      </c>
    </row>
    <row r="8595" spans="1:7" ht="15.5" x14ac:dyDescent="0.35">
      <c r="A8595" t="s">
        <v>187</v>
      </c>
      <c r="B8595" t="s">
        <v>353</v>
      </c>
      <c r="C8595">
        <v>91538</v>
      </c>
      <c r="D8595">
        <v>2025</v>
      </c>
      <c r="E8595">
        <v>4</v>
      </c>
      <c r="F8595">
        <v>473.4</v>
      </c>
      <c r="G8595">
        <v>38</v>
      </c>
    </row>
    <row r="8596" spans="1:7" ht="15.5" x14ac:dyDescent="0.35">
      <c r="A8596" t="s">
        <v>187</v>
      </c>
      <c r="B8596" t="s">
        <v>353</v>
      </c>
      <c r="C8596">
        <v>91538</v>
      </c>
      <c r="D8596">
        <v>2025</v>
      </c>
      <c r="E8596">
        <v>5</v>
      </c>
      <c r="F8596">
        <v>522.24</v>
      </c>
      <c r="G8596">
        <v>42</v>
      </c>
    </row>
    <row r="8597" spans="1:7" ht="15.5" x14ac:dyDescent="0.35">
      <c r="A8597" t="s">
        <v>187</v>
      </c>
      <c r="B8597" t="s">
        <v>353</v>
      </c>
      <c r="C8597">
        <v>91538</v>
      </c>
      <c r="D8597">
        <v>2025</v>
      </c>
      <c r="E8597">
        <v>6</v>
      </c>
      <c r="F8597">
        <v>459.84</v>
      </c>
      <c r="G8597">
        <v>44</v>
      </c>
    </row>
    <row r="8598" spans="1:7" ht="15.5" x14ac:dyDescent="0.35">
      <c r="A8598" t="s">
        <v>187</v>
      </c>
      <c r="B8598" t="s">
        <v>353</v>
      </c>
      <c r="C8598">
        <v>91538</v>
      </c>
      <c r="D8598">
        <v>2025</v>
      </c>
      <c r="E8598">
        <v>7</v>
      </c>
      <c r="F8598">
        <v>434.7</v>
      </c>
      <c r="G8598">
        <v>40</v>
      </c>
    </row>
    <row r="8599" spans="1:7" ht="15.5" x14ac:dyDescent="0.35">
      <c r="A8599" t="s">
        <v>187</v>
      </c>
      <c r="B8599" t="s">
        <v>353</v>
      </c>
      <c r="C8599">
        <v>91538</v>
      </c>
      <c r="D8599">
        <v>2025</v>
      </c>
      <c r="E8599">
        <v>8</v>
      </c>
      <c r="F8599">
        <v>515.24</v>
      </c>
      <c r="G8599">
        <v>51</v>
      </c>
    </row>
    <row r="8600" spans="1:7" ht="15.5" x14ac:dyDescent="0.35">
      <c r="A8600" t="s">
        <v>187</v>
      </c>
      <c r="B8600" t="s">
        <v>353</v>
      </c>
      <c r="C8600">
        <v>91538</v>
      </c>
      <c r="D8600">
        <v>2025</v>
      </c>
      <c r="E8600">
        <v>9</v>
      </c>
      <c r="F8600">
        <v>364.6</v>
      </c>
      <c r="G8600">
        <v>34</v>
      </c>
    </row>
    <row r="8601" spans="1:7" ht="15.5" x14ac:dyDescent="0.35">
      <c r="A8601" t="s">
        <v>187</v>
      </c>
      <c r="B8601" t="s">
        <v>353</v>
      </c>
      <c r="C8601">
        <v>91538</v>
      </c>
      <c r="D8601">
        <v>2025</v>
      </c>
      <c r="E8601">
        <v>10</v>
      </c>
      <c r="F8601">
        <v>454.21</v>
      </c>
      <c r="G8601">
        <v>43</v>
      </c>
    </row>
    <row r="8602" spans="1:7" ht="15.5" x14ac:dyDescent="0.35">
      <c r="A8602" t="s">
        <v>187</v>
      </c>
      <c r="B8602" t="s">
        <v>353</v>
      </c>
      <c r="C8602">
        <v>91538</v>
      </c>
      <c r="D8602">
        <v>2025</v>
      </c>
      <c r="E8602">
        <v>11</v>
      </c>
      <c r="F8602">
        <v>449.82</v>
      </c>
      <c r="G8602">
        <v>46</v>
      </c>
    </row>
    <row r="8603" spans="1:7" ht="15.5" hidden="1" x14ac:dyDescent="0.35">
      <c r="A8603" t="s">
        <v>187</v>
      </c>
      <c r="B8603" t="s">
        <v>353</v>
      </c>
      <c r="C8603">
        <v>91539</v>
      </c>
      <c r="D8603">
        <v>2018</v>
      </c>
      <c r="E8603">
        <v>12</v>
      </c>
      <c r="F8603">
        <v>209.91</v>
      </c>
      <c r="G8603">
        <v>24.61</v>
      </c>
    </row>
    <row r="8604" spans="1:7" ht="15.5" hidden="1" x14ac:dyDescent="0.35">
      <c r="A8604" t="s">
        <v>187</v>
      </c>
      <c r="B8604" t="s">
        <v>353</v>
      </c>
      <c r="C8604">
        <v>91539</v>
      </c>
      <c r="D8604">
        <v>2019</v>
      </c>
      <c r="E8604">
        <v>1</v>
      </c>
      <c r="F8604">
        <v>361.52</v>
      </c>
      <c r="G8604">
        <v>42.39</v>
      </c>
    </row>
    <row r="8605" spans="1:7" ht="15.5" hidden="1" x14ac:dyDescent="0.35">
      <c r="A8605" t="s">
        <v>187</v>
      </c>
      <c r="B8605" t="s">
        <v>353</v>
      </c>
      <c r="C8605">
        <v>91539</v>
      </c>
      <c r="D8605">
        <v>2019</v>
      </c>
      <c r="E8605">
        <v>2</v>
      </c>
      <c r="F8605">
        <v>386.69</v>
      </c>
      <c r="G8605">
        <v>48</v>
      </c>
    </row>
    <row r="8606" spans="1:7" ht="15.5" hidden="1" x14ac:dyDescent="0.35">
      <c r="A8606" t="s">
        <v>187</v>
      </c>
      <c r="B8606" t="s">
        <v>353</v>
      </c>
      <c r="C8606">
        <v>91539</v>
      </c>
      <c r="D8606">
        <v>2019</v>
      </c>
      <c r="E8606">
        <v>3</v>
      </c>
      <c r="F8606">
        <v>387</v>
      </c>
      <c r="G8606">
        <v>50</v>
      </c>
    </row>
    <row r="8607" spans="1:7" ht="15.5" hidden="1" x14ac:dyDescent="0.35">
      <c r="A8607" t="s">
        <v>187</v>
      </c>
      <c r="B8607" t="s">
        <v>353</v>
      </c>
      <c r="C8607">
        <v>91539</v>
      </c>
      <c r="D8607">
        <v>2019</v>
      </c>
      <c r="E8607">
        <v>4</v>
      </c>
      <c r="F8607">
        <v>405.16</v>
      </c>
      <c r="G8607">
        <v>44</v>
      </c>
    </row>
    <row r="8608" spans="1:7" ht="15.5" hidden="1" x14ac:dyDescent="0.35">
      <c r="A8608" t="s">
        <v>187</v>
      </c>
      <c r="B8608" t="s">
        <v>353</v>
      </c>
      <c r="C8608">
        <v>91539</v>
      </c>
      <c r="D8608">
        <v>2019</v>
      </c>
      <c r="E8608">
        <v>5</v>
      </c>
      <c r="F8608">
        <v>440.97</v>
      </c>
      <c r="G8608">
        <v>50</v>
      </c>
    </row>
    <row r="8609" spans="1:7" ht="15.5" hidden="1" x14ac:dyDescent="0.35">
      <c r="A8609" t="s">
        <v>187</v>
      </c>
      <c r="B8609" t="s">
        <v>353</v>
      </c>
      <c r="C8609">
        <v>91539</v>
      </c>
      <c r="D8609">
        <v>2019</v>
      </c>
      <c r="E8609">
        <v>6</v>
      </c>
      <c r="F8609">
        <v>386.18</v>
      </c>
      <c r="G8609">
        <v>47</v>
      </c>
    </row>
    <row r="8610" spans="1:7" ht="15.5" hidden="1" x14ac:dyDescent="0.35">
      <c r="A8610" t="s">
        <v>187</v>
      </c>
      <c r="B8610" t="s">
        <v>353</v>
      </c>
      <c r="C8610">
        <v>91539</v>
      </c>
      <c r="D8610">
        <v>2019</v>
      </c>
      <c r="E8610">
        <v>7</v>
      </c>
      <c r="F8610">
        <v>441.12</v>
      </c>
      <c r="G8610">
        <v>48</v>
      </c>
    </row>
    <row r="8611" spans="1:7" ht="15.5" hidden="1" x14ac:dyDescent="0.35">
      <c r="A8611" t="s">
        <v>187</v>
      </c>
      <c r="B8611" t="s">
        <v>353</v>
      </c>
      <c r="C8611">
        <v>91539</v>
      </c>
      <c r="D8611">
        <v>2019</v>
      </c>
      <c r="E8611">
        <v>8</v>
      </c>
      <c r="F8611">
        <v>434.95</v>
      </c>
      <c r="G8611">
        <v>49</v>
      </c>
    </row>
    <row r="8612" spans="1:7" ht="15.5" hidden="1" x14ac:dyDescent="0.35">
      <c r="A8612" t="s">
        <v>187</v>
      </c>
      <c r="B8612" t="s">
        <v>353</v>
      </c>
      <c r="C8612">
        <v>91539</v>
      </c>
      <c r="D8612">
        <v>2019</v>
      </c>
      <c r="E8612">
        <v>9</v>
      </c>
      <c r="F8612">
        <v>360.37</v>
      </c>
      <c r="G8612">
        <v>45</v>
      </c>
    </row>
    <row r="8613" spans="1:7" ht="15.5" hidden="1" x14ac:dyDescent="0.35">
      <c r="A8613" t="s">
        <v>187</v>
      </c>
      <c r="B8613" t="s">
        <v>353</v>
      </c>
      <c r="C8613">
        <v>91539</v>
      </c>
      <c r="D8613">
        <v>2019</v>
      </c>
      <c r="E8613">
        <v>10</v>
      </c>
      <c r="F8613">
        <v>383.88</v>
      </c>
      <c r="G8613">
        <v>45</v>
      </c>
    </row>
    <row r="8614" spans="1:7" ht="15.5" hidden="1" x14ac:dyDescent="0.35">
      <c r="A8614" t="s">
        <v>187</v>
      </c>
      <c r="B8614" t="s">
        <v>353</v>
      </c>
      <c r="C8614">
        <v>91539</v>
      </c>
      <c r="D8614">
        <v>2019</v>
      </c>
      <c r="E8614">
        <v>11</v>
      </c>
      <c r="F8614">
        <v>279.42</v>
      </c>
      <c r="G8614">
        <v>37</v>
      </c>
    </row>
    <row r="8615" spans="1:7" ht="15.5" hidden="1" x14ac:dyDescent="0.35">
      <c r="A8615" t="s">
        <v>187</v>
      </c>
      <c r="B8615" t="s">
        <v>353</v>
      </c>
      <c r="C8615">
        <v>91539</v>
      </c>
      <c r="D8615">
        <v>2019</v>
      </c>
      <c r="E8615">
        <v>12</v>
      </c>
      <c r="F8615">
        <v>445.88</v>
      </c>
      <c r="G8615">
        <v>43</v>
      </c>
    </row>
    <row r="8616" spans="1:7" ht="15.5" hidden="1" x14ac:dyDescent="0.35">
      <c r="A8616" t="s">
        <v>187</v>
      </c>
      <c r="B8616" t="s">
        <v>353</v>
      </c>
      <c r="C8616">
        <v>91539</v>
      </c>
      <c r="D8616">
        <v>2020</v>
      </c>
      <c r="E8616">
        <v>1</v>
      </c>
      <c r="F8616">
        <v>414.67</v>
      </c>
      <c r="G8616">
        <v>44.43</v>
      </c>
    </row>
    <row r="8617" spans="1:7" ht="15.5" hidden="1" x14ac:dyDescent="0.35">
      <c r="A8617" t="s">
        <v>187</v>
      </c>
      <c r="B8617" t="s">
        <v>353</v>
      </c>
      <c r="C8617">
        <v>91539</v>
      </c>
      <c r="D8617">
        <v>2020</v>
      </c>
      <c r="E8617">
        <v>2</v>
      </c>
      <c r="F8617">
        <v>387.91</v>
      </c>
      <c r="G8617">
        <v>41.57</v>
      </c>
    </row>
    <row r="8618" spans="1:7" ht="15.5" hidden="1" x14ac:dyDescent="0.35">
      <c r="A8618" t="s">
        <v>187</v>
      </c>
      <c r="B8618" t="s">
        <v>353</v>
      </c>
      <c r="C8618">
        <v>91539</v>
      </c>
      <c r="D8618">
        <v>2020</v>
      </c>
      <c r="E8618">
        <v>3</v>
      </c>
      <c r="F8618">
        <v>75.03</v>
      </c>
      <c r="G8618">
        <v>7.45</v>
      </c>
    </row>
    <row r="8619" spans="1:7" ht="15.5" hidden="1" x14ac:dyDescent="0.35">
      <c r="A8619" t="s">
        <v>187</v>
      </c>
      <c r="B8619" t="s">
        <v>353</v>
      </c>
      <c r="C8619">
        <v>91539</v>
      </c>
      <c r="D8619">
        <v>2020</v>
      </c>
      <c r="E8619">
        <v>4</v>
      </c>
      <c r="F8619">
        <v>0</v>
      </c>
      <c r="G8619">
        <v>0</v>
      </c>
    </row>
    <row r="8620" spans="1:7" ht="15.5" hidden="1" x14ac:dyDescent="0.35">
      <c r="A8620" t="s">
        <v>187</v>
      </c>
      <c r="B8620" t="s">
        <v>353</v>
      </c>
      <c r="C8620">
        <v>91539</v>
      </c>
      <c r="D8620">
        <v>2020</v>
      </c>
      <c r="E8620">
        <v>5</v>
      </c>
      <c r="F8620">
        <v>0</v>
      </c>
      <c r="G8620">
        <v>0</v>
      </c>
    </row>
    <row r="8621" spans="1:7" ht="15.5" hidden="1" x14ac:dyDescent="0.35">
      <c r="A8621" t="s">
        <v>187</v>
      </c>
      <c r="B8621" t="s">
        <v>353</v>
      </c>
      <c r="C8621">
        <v>91539</v>
      </c>
      <c r="D8621">
        <v>2020</v>
      </c>
      <c r="E8621">
        <v>6</v>
      </c>
      <c r="F8621">
        <v>0</v>
      </c>
      <c r="G8621">
        <v>0</v>
      </c>
    </row>
    <row r="8622" spans="1:7" ht="15.5" hidden="1" x14ac:dyDescent="0.35">
      <c r="A8622" t="s">
        <v>187</v>
      </c>
      <c r="B8622" t="s">
        <v>353</v>
      </c>
      <c r="C8622">
        <v>91539</v>
      </c>
      <c r="D8622">
        <v>2020</v>
      </c>
      <c r="E8622">
        <v>7</v>
      </c>
      <c r="F8622">
        <v>0</v>
      </c>
      <c r="G8622">
        <v>0</v>
      </c>
    </row>
    <row r="8623" spans="1:7" ht="15.5" hidden="1" x14ac:dyDescent="0.35">
      <c r="A8623" t="s">
        <v>187</v>
      </c>
      <c r="B8623" t="s">
        <v>353</v>
      </c>
      <c r="C8623">
        <v>91539</v>
      </c>
      <c r="D8623">
        <v>2020</v>
      </c>
      <c r="E8623">
        <v>8</v>
      </c>
      <c r="F8623">
        <v>0</v>
      </c>
      <c r="G8623">
        <v>0</v>
      </c>
    </row>
    <row r="8624" spans="1:7" ht="15.5" hidden="1" x14ac:dyDescent="0.35">
      <c r="A8624" t="s">
        <v>187</v>
      </c>
      <c r="B8624" t="s">
        <v>353</v>
      </c>
      <c r="C8624">
        <v>91539</v>
      </c>
      <c r="D8624">
        <v>2020</v>
      </c>
      <c r="E8624">
        <v>9</v>
      </c>
      <c r="F8624">
        <v>0</v>
      </c>
      <c r="G8624">
        <v>0</v>
      </c>
    </row>
    <row r="8625" spans="1:7" ht="15.5" hidden="1" x14ac:dyDescent="0.35">
      <c r="A8625" t="s">
        <v>187</v>
      </c>
      <c r="B8625" t="s">
        <v>353</v>
      </c>
      <c r="C8625">
        <v>91539</v>
      </c>
      <c r="D8625">
        <v>2020</v>
      </c>
      <c r="E8625">
        <v>10</v>
      </c>
      <c r="F8625">
        <v>0</v>
      </c>
      <c r="G8625">
        <v>0</v>
      </c>
    </row>
    <row r="8626" spans="1:7" ht="15.5" hidden="1" x14ac:dyDescent="0.35">
      <c r="A8626" t="s">
        <v>187</v>
      </c>
      <c r="B8626" t="s">
        <v>353</v>
      </c>
      <c r="C8626">
        <v>91539</v>
      </c>
      <c r="D8626">
        <v>2020</v>
      </c>
      <c r="E8626">
        <v>11</v>
      </c>
      <c r="F8626">
        <v>0</v>
      </c>
      <c r="G8626">
        <v>0</v>
      </c>
    </row>
    <row r="8627" spans="1:7" ht="15.5" hidden="1" x14ac:dyDescent="0.35">
      <c r="A8627" t="s">
        <v>187</v>
      </c>
      <c r="B8627" t="s">
        <v>353</v>
      </c>
      <c r="C8627">
        <v>91539</v>
      </c>
      <c r="D8627">
        <v>2020</v>
      </c>
      <c r="E8627">
        <v>12</v>
      </c>
      <c r="F8627">
        <v>0</v>
      </c>
      <c r="G8627">
        <v>0</v>
      </c>
    </row>
    <row r="8628" spans="1:7" ht="15.5" hidden="1" x14ac:dyDescent="0.35">
      <c r="A8628" t="s">
        <v>187</v>
      </c>
      <c r="B8628" t="s">
        <v>353</v>
      </c>
      <c r="C8628">
        <v>91539</v>
      </c>
      <c r="D8628">
        <v>2022</v>
      </c>
      <c r="E8628">
        <v>5</v>
      </c>
      <c r="F8628">
        <v>4.68</v>
      </c>
      <c r="G8628">
        <v>29</v>
      </c>
    </row>
    <row r="8629" spans="1:7" ht="15.5" hidden="1" x14ac:dyDescent="0.35">
      <c r="A8629" t="s">
        <v>187</v>
      </c>
      <c r="B8629" t="s">
        <v>353</v>
      </c>
      <c r="C8629">
        <v>91539</v>
      </c>
      <c r="D8629">
        <v>2022</v>
      </c>
      <c r="E8629">
        <v>6</v>
      </c>
      <c r="F8629">
        <v>73.930000000000007</v>
      </c>
      <c r="G8629">
        <v>50</v>
      </c>
    </row>
    <row r="8630" spans="1:7" ht="15.5" hidden="1" x14ac:dyDescent="0.35">
      <c r="A8630" t="s">
        <v>187</v>
      </c>
      <c r="B8630" t="s">
        <v>353</v>
      </c>
      <c r="C8630">
        <v>91539</v>
      </c>
      <c r="D8630">
        <v>2022</v>
      </c>
      <c r="E8630">
        <v>7</v>
      </c>
      <c r="F8630">
        <v>227.54</v>
      </c>
      <c r="G8630">
        <v>58</v>
      </c>
    </row>
    <row r="8631" spans="1:7" ht="15.5" hidden="1" x14ac:dyDescent="0.35">
      <c r="A8631" t="s">
        <v>187</v>
      </c>
      <c r="B8631" t="s">
        <v>353</v>
      </c>
      <c r="C8631">
        <v>91539</v>
      </c>
      <c r="D8631">
        <v>2022</v>
      </c>
      <c r="E8631">
        <v>8</v>
      </c>
      <c r="F8631">
        <v>248.15</v>
      </c>
      <c r="G8631">
        <v>38</v>
      </c>
    </row>
    <row r="8632" spans="1:7" ht="15.5" hidden="1" x14ac:dyDescent="0.35">
      <c r="A8632" t="s">
        <v>187</v>
      </c>
      <c r="B8632" t="s">
        <v>353</v>
      </c>
      <c r="C8632">
        <v>91539</v>
      </c>
      <c r="D8632">
        <v>2022</v>
      </c>
      <c r="E8632">
        <v>9</v>
      </c>
      <c r="F8632">
        <v>195.03</v>
      </c>
      <c r="G8632">
        <v>31</v>
      </c>
    </row>
    <row r="8633" spans="1:7" ht="15.5" hidden="1" x14ac:dyDescent="0.35">
      <c r="A8633" t="s">
        <v>187</v>
      </c>
      <c r="B8633" t="s">
        <v>353</v>
      </c>
      <c r="C8633">
        <v>91539</v>
      </c>
      <c r="D8633">
        <v>2022</v>
      </c>
      <c r="E8633">
        <v>10</v>
      </c>
      <c r="F8633">
        <v>295.93</v>
      </c>
      <c r="G8633">
        <v>44</v>
      </c>
    </row>
    <row r="8634" spans="1:7" ht="15.5" hidden="1" x14ac:dyDescent="0.35">
      <c r="A8634" t="s">
        <v>187</v>
      </c>
      <c r="B8634" t="s">
        <v>353</v>
      </c>
      <c r="C8634">
        <v>91539</v>
      </c>
      <c r="D8634">
        <v>2022</v>
      </c>
      <c r="E8634">
        <v>11</v>
      </c>
      <c r="F8634">
        <v>244.74</v>
      </c>
      <c r="G8634">
        <v>37</v>
      </c>
    </row>
    <row r="8635" spans="1:7" ht="15.5" hidden="1" x14ac:dyDescent="0.35">
      <c r="A8635" t="s">
        <v>187</v>
      </c>
      <c r="B8635" t="s">
        <v>353</v>
      </c>
      <c r="C8635">
        <v>91539</v>
      </c>
      <c r="D8635">
        <v>2022</v>
      </c>
      <c r="E8635">
        <v>12</v>
      </c>
      <c r="F8635">
        <v>340.45</v>
      </c>
      <c r="G8635">
        <v>52</v>
      </c>
    </row>
    <row r="8636" spans="1:7" ht="15.5" hidden="1" x14ac:dyDescent="0.35">
      <c r="A8636" t="s">
        <v>187</v>
      </c>
      <c r="B8636" t="s">
        <v>353</v>
      </c>
      <c r="C8636">
        <v>91539</v>
      </c>
      <c r="D8636">
        <v>2023</v>
      </c>
      <c r="E8636">
        <v>1</v>
      </c>
      <c r="F8636">
        <v>346.18</v>
      </c>
      <c r="G8636">
        <v>52</v>
      </c>
    </row>
    <row r="8637" spans="1:7" ht="15.5" hidden="1" x14ac:dyDescent="0.35">
      <c r="A8637" t="s">
        <v>187</v>
      </c>
      <c r="B8637" t="s">
        <v>353</v>
      </c>
      <c r="C8637">
        <v>91539</v>
      </c>
      <c r="D8637">
        <v>2023</v>
      </c>
      <c r="E8637">
        <v>2</v>
      </c>
      <c r="F8637">
        <v>260.52</v>
      </c>
      <c r="G8637">
        <v>59</v>
      </c>
    </row>
    <row r="8638" spans="1:7" ht="15.5" hidden="1" x14ac:dyDescent="0.35">
      <c r="A8638" t="s">
        <v>187</v>
      </c>
      <c r="B8638" t="s">
        <v>353</v>
      </c>
      <c r="C8638">
        <v>91539</v>
      </c>
      <c r="D8638">
        <v>2023</v>
      </c>
      <c r="E8638">
        <v>3</v>
      </c>
      <c r="F8638">
        <v>333.43</v>
      </c>
      <c r="G8638">
        <v>52</v>
      </c>
    </row>
    <row r="8639" spans="1:7" ht="15.5" hidden="1" x14ac:dyDescent="0.35">
      <c r="A8639" t="s">
        <v>187</v>
      </c>
      <c r="B8639" t="s">
        <v>353</v>
      </c>
      <c r="C8639">
        <v>91539</v>
      </c>
      <c r="D8639">
        <v>2023</v>
      </c>
      <c r="E8639">
        <v>4</v>
      </c>
      <c r="F8639">
        <v>348.92</v>
      </c>
      <c r="G8639">
        <v>68</v>
      </c>
    </row>
    <row r="8640" spans="1:7" ht="15.5" hidden="1" x14ac:dyDescent="0.35">
      <c r="A8640" t="s">
        <v>187</v>
      </c>
      <c r="B8640" t="s">
        <v>353</v>
      </c>
      <c r="C8640">
        <v>91539</v>
      </c>
      <c r="D8640">
        <v>2023</v>
      </c>
      <c r="E8640">
        <v>5</v>
      </c>
      <c r="F8640">
        <v>376.71</v>
      </c>
      <c r="G8640">
        <v>59</v>
      </c>
    </row>
    <row r="8641" spans="1:7" ht="15.5" hidden="1" x14ac:dyDescent="0.35">
      <c r="A8641" t="s">
        <v>187</v>
      </c>
      <c r="B8641" t="s">
        <v>353</v>
      </c>
      <c r="C8641">
        <v>91539</v>
      </c>
      <c r="D8641">
        <v>2023</v>
      </c>
      <c r="E8641">
        <v>6</v>
      </c>
      <c r="F8641">
        <v>322.45</v>
      </c>
      <c r="G8641">
        <v>50</v>
      </c>
    </row>
    <row r="8642" spans="1:7" ht="15.5" hidden="1" x14ac:dyDescent="0.35">
      <c r="A8642" t="s">
        <v>187</v>
      </c>
      <c r="B8642" t="s">
        <v>353</v>
      </c>
      <c r="C8642">
        <v>91539</v>
      </c>
      <c r="D8642">
        <v>2023</v>
      </c>
      <c r="E8642">
        <v>7</v>
      </c>
      <c r="F8642">
        <v>343.9</v>
      </c>
      <c r="G8642">
        <v>54</v>
      </c>
    </row>
    <row r="8643" spans="1:7" ht="15.5" hidden="1" x14ac:dyDescent="0.35">
      <c r="A8643" t="s">
        <v>187</v>
      </c>
      <c r="B8643" t="s">
        <v>353</v>
      </c>
      <c r="C8643">
        <v>91539</v>
      </c>
      <c r="D8643">
        <v>2023</v>
      </c>
      <c r="E8643">
        <v>8</v>
      </c>
      <c r="F8643">
        <v>365.47</v>
      </c>
      <c r="G8643">
        <v>51</v>
      </c>
    </row>
    <row r="8644" spans="1:7" ht="15.5" hidden="1" x14ac:dyDescent="0.35">
      <c r="A8644" t="s">
        <v>187</v>
      </c>
      <c r="B8644" t="s">
        <v>353</v>
      </c>
      <c r="C8644">
        <v>91539</v>
      </c>
      <c r="D8644">
        <v>2023</v>
      </c>
      <c r="E8644">
        <v>9</v>
      </c>
      <c r="F8644">
        <v>387.87</v>
      </c>
      <c r="G8644">
        <v>63</v>
      </c>
    </row>
    <row r="8645" spans="1:7" ht="15.5" hidden="1" x14ac:dyDescent="0.35">
      <c r="A8645" t="s">
        <v>187</v>
      </c>
      <c r="B8645" t="s">
        <v>353</v>
      </c>
      <c r="C8645">
        <v>91539</v>
      </c>
      <c r="D8645">
        <v>2023</v>
      </c>
      <c r="E8645">
        <v>10</v>
      </c>
      <c r="F8645">
        <v>364.45</v>
      </c>
      <c r="G8645">
        <v>50</v>
      </c>
    </row>
    <row r="8646" spans="1:7" ht="15.5" hidden="1" x14ac:dyDescent="0.35">
      <c r="A8646" t="s">
        <v>187</v>
      </c>
      <c r="B8646" t="s">
        <v>353</v>
      </c>
      <c r="C8646">
        <v>91539</v>
      </c>
      <c r="D8646">
        <v>2023</v>
      </c>
      <c r="E8646">
        <v>11</v>
      </c>
      <c r="F8646">
        <v>368.28</v>
      </c>
      <c r="G8646">
        <v>53</v>
      </c>
    </row>
    <row r="8647" spans="1:7" ht="15.5" hidden="1" x14ac:dyDescent="0.35">
      <c r="A8647" t="s">
        <v>187</v>
      </c>
      <c r="B8647" t="s">
        <v>353</v>
      </c>
      <c r="C8647">
        <v>91539</v>
      </c>
      <c r="D8647">
        <v>2023</v>
      </c>
      <c r="E8647">
        <v>12</v>
      </c>
      <c r="F8647">
        <v>355.22</v>
      </c>
      <c r="G8647">
        <v>50</v>
      </c>
    </row>
    <row r="8648" spans="1:7" ht="15.5" hidden="1" x14ac:dyDescent="0.35">
      <c r="A8648" t="s">
        <v>187</v>
      </c>
      <c r="B8648" t="s">
        <v>353</v>
      </c>
      <c r="C8648">
        <v>91539</v>
      </c>
      <c r="D8648">
        <v>2024</v>
      </c>
      <c r="E8648">
        <v>1</v>
      </c>
      <c r="F8648">
        <v>213.17</v>
      </c>
      <c r="G8648">
        <v>32.71</v>
      </c>
    </row>
    <row r="8649" spans="1:7" ht="15.5" hidden="1" x14ac:dyDescent="0.35">
      <c r="A8649" t="s">
        <v>187</v>
      </c>
      <c r="B8649" t="s">
        <v>353</v>
      </c>
      <c r="C8649">
        <v>91539</v>
      </c>
      <c r="D8649">
        <v>2024</v>
      </c>
      <c r="E8649">
        <v>2</v>
      </c>
      <c r="F8649">
        <v>0</v>
      </c>
      <c r="G8649">
        <v>0</v>
      </c>
    </row>
    <row r="8650" spans="1:7" ht="15.5" hidden="1" x14ac:dyDescent="0.35">
      <c r="A8650" t="s">
        <v>187</v>
      </c>
      <c r="B8650" t="s">
        <v>353</v>
      </c>
      <c r="C8650">
        <v>91539</v>
      </c>
      <c r="D8650">
        <v>2024</v>
      </c>
      <c r="E8650">
        <v>3</v>
      </c>
      <c r="F8650">
        <v>0</v>
      </c>
      <c r="G8650">
        <v>0</v>
      </c>
    </row>
    <row r="8651" spans="1:7" ht="15.5" hidden="1" x14ac:dyDescent="0.35">
      <c r="A8651" t="s">
        <v>187</v>
      </c>
      <c r="B8651" t="s">
        <v>353</v>
      </c>
      <c r="C8651">
        <v>91539</v>
      </c>
      <c r="D8651">
        <v>2024</v>
      </c>
      <c r="E8651">
        <v>4</v>
      </c>
      <c r="F8651">
        <v>0</v>
      </c>
      <c r="G8651">
        <v>0</v>
      </c>
    </row>
    <row r="8652" spans="1:7" ht="15.5" hidden="1" x14ac:dyDescent="0.35">
      <c r="A8652" t="s">
        <v>187</v>
      </c>
      <c r="B8652" t="s">
        <v>353</v>
      </c>
      <c r="C8652">
        <v>91539</v>
      </c>
      <c r="D8652">
        <v>2024</v>
      </c>
      <c r="E8652">
        <v>5</v>
      </c>
      <c r="F8652">
        <v>0</v>
      </c>
      <c r="G8652">
        <v>0</v>
      </c>
    </row>
    <row r="8653" spans="1:7" ht="15.5" hidden="1" x14ac:dyDescent="0.35">
      <c r="A8653" t="s">
        <v>187</v>
      </c>
      <c r="B8653" t="s">
        <v>353</v>
      </c>
      <c r="C8653">
        <v>91539</v>
      </c>
      <c r="D8653">
        <v>2024</v>
      </c>
      <c r="E8653">
        <v>6</v>
      </c>
      <c r="F8653">
        <v>0</v>
      </c>
      <c r="G8653">
        <v>0</v>
      </c>
    </row>
    <row r="8654" spans="1:7" ht="15.5" hidden="1" x14ac:dyDescent="0.35">
      <c r="A8654" t="s">
        <v>187</v>
      </c>
      <c r="B8654" t="s">
        <v>353</v>
      </c>
      <c r="C8654">
        <v>91539</v>
      </c>
      <c r="D8654">
        <v>2024</v>
      </c>
      <c r="E8654">
        <v>7</v>
      </c>
      <c r="F8654">
        <v>0</v>
      </c>
      <c r="G8654">
        <v>0</v>
      </c>
    </row>
    <row r="8655" spans="1:7" ht="15.5" hidden="1" x14ac:dyDescent="0.35">
      <c r="A8655" t="s">
        <v>187</v>
      </c>
      <c r="B8655" t="s">
        <v>353</v>
      </c>
      <c r="C8655">
        <v>91539</v>
      </c>
      <c r="D8655">
        <v>2024</v>
      </c>
      <c r="E8655">
        <v>8</v>
      </c>
      <c r="F8655">
        <v>0</v>
      </c>
      <c r="G8655">
        <v>0</v>
      </c>
    </row>
    <row r="8656" spans="1:7" ht="15.5" hidden="1" x14ac:dyDescent="0.35">
      <c r="A8656" t="s">
        <v>187</v>
      </c>
      <c r="B8656" t="s">
        <v>353</v>
      </c>
      <c r="C8656">
        <v>91539</v>
      </c>
      <c r="D8656">
        <v>2024</v>
      </c>
      <c r="E8656">
        <v>9</v>
      </c>
      <c r="F8656">
        <v>0</v>
      </c>
      <c r="G8656">
        <v>0</v>
      </c>
    </row>
    <row r="8657" spans="1:7" ht="15.5" hidden="1" x14ac:dyDescent="0.35">
      <c r="A8657" t="s">
        <v>187</v>
      </c>
      <c r="B8657" t="s">
        <v>353</v>
      </c>
      <c r="C8657">
        <v>91539</v>
      </c>
      <c r="D8657">
        <v>2024</v>
      </c>
      <c r="E8657">
        <v>10</v>
      </c>
      <c r="F8657">
        <v>0</v>
      </c>
      <c r="G8657">
        <v>0</v>
      </c>
    </row>
    <row r="8658" spans="1:7" ht="15.5" hidden="1" x14ac:dyDescent="0.35">
      <c r="A8658" t="s">
        <v>187</v>
      </c>
      <c r="B8658" t="s">
        <v>353</v>
      </c>
      <c r="C8658">
        <v>91539</v>
      </c>
      <c r="D8658">
        <v>2024</v>
      </c>
      <c r="E8658">
        <v>11</v>
      </c>
      <c r="F8658">
        <v>0</v>
      </c>
      <c r="G8658">
        <v>0</v>
      </c>
    </row>
    <row r="8659" spans="1:7" ht="15.5" hidden="1" x14ac:dyDescent="0.35">
      <c r="A8659" t="s">
        <v>187</v>
      </c>
      <c r="B8659" t="s">
        <v>353</v>
      </c>
      <c r="C8659">
        <v>91539</v>
      </c>
      <c r="D8659">
        <v>2024</v>
      </c>
      <c r="E8659">
        <v>12</v>
      </c>
      <c r="F8659">
        <v>33.79</v>
      </c>
      <c r="G8659">
        <v>1</v>
      </c>
    </row>
    <row r="8660" spans="1:7" ht="15.5" x14ac:dyDescent="0.35">
      <c r="A8660" t="s">
        <v>187</v>
      </c>
      <c r="B8660" t="s">
        <v>353</v>
      </c>
      <c r="C8660">
        <v>91539</v>
      </c>
      <c r="D8660">
        <v>2025</v>
      </c>
      <c r="E8660">
        <v>1</v>
      </c>
      <c r="F8660">
        <v>470.47</v>
      </c>
      <c r="G8660">
        <v>45</v>
      </c>
    </row>
    <row r="8661" spans="1:7" ht="15.5" x14ac:dyDescent="0.35">
      <c r="A8661" t="s">
        <v>187</v>
      </c>
      <c r="B8661" t="s">
        <v>353</v>
      </c>
      <c r="C8661">
        <v>91539</v>
      </c>
      <c r="D8661">
        <v>2025</v>
      </c>
      <c r="E8661">
        <v>2</v>
      </c>
      <c r="F8661">
        <v>410.56</v>
      </c>
      <c r="G8661">
        <v>42</v>
      </c>
    </row>
    <row r="8662" spans="1:7" ht="15.5" x14ac:dyDescent="0.35">
      <c r="A8662" t="s">
        <v>187</v>
      </c>
      <c r="B8662" t="s">
        <v>353</v>
      </c>
      <c r="C8662">
        <v>91539</v>
      </c>
      <c r="D8662">
        <v>2025</v>
      </c>
      <c r="E8662">
        <v>3</v>
      </c>
      <c r="F8662">
        <v>461.78</v>
      </c>
      <c r="G8662">
        <v>49</v>
      </c>
    </row>
    <row r="8663" spans="1:7" ht="15.5" x14ac:dyDescent="0.35">
      <c r="A8663" t="s">
        <v>187</v>
      </c>
      <c r="B8663" t="s">
        <v>353</v>
      </c>
      <c r="C8663">
        <v>91539</v>
      </c>
      <c r="D8663">
        <v>2025</v>
      </c>
      <c r="E8663">
        <v>4</v>
      </c>
      <c r="F8663">
        <v>442.85</v>
      </c>
      <c r="G8663">
        <v>43</v>
      </c>
    </row>
    <row r="8664" spans="1:7" ht="15.5" x14ac:dyDescent="0.35">
      <c r="A8664" t="s">
        <v>187</v>
      </c>
      <c r="B8664" t="s">
        <v>353</v>
      </c>
      <c r="C8664">
        <v>91539</v>
      </c>
      <c r="D8664">
        <v>2025</v>
      </c>
      <c r="E8664">
        <v>5</v>
      </c>
      <c r="F8664">
        <v>443.39</v>
      </c>
      <c r="G8664">
        <v>42</v>
      </c>
    </row>
    <row r="8665" spans="1:7" ht="15.5" x14ac:dyDescent="0.35">
      <c r="A8665" t="s">
        <v>187</v>
      </c>
      <c r="B8665" t="s">
        <v>353</v>
      </c>
      <c r="C8665">
        <v>91539</v>
      </c>
      <c r="D8665">
        <v>2025</v>
      </c>
      <c r="E8665">
        <v>6</v>
      </c>
      <c r="F8665">
        <v>394.28</v>
      </c>
      <c r="G8665">
        <v>39</v>
      </c>
    </row>
    <row r="8666" spans="1:7" ht="15.5" x14ac:dyDescent="0.35">
      <c r="A8666" t="s">
        <v>187</v>
      </c>
      <c r="B8666" t="s">
        <v>353</v>
      </c>
      <c r="C8666">
        <v>91539</v>
      </c>
      <c r="D8666">
        <v>2025</v>
      </c>
      <c r="E8666">
        <v>7</v>
      </c>
      <c r="F8666">
        <v>456.92</v>
      </c>
      <c r="G8666">
        <v>49</v>
      </c>
    </row>
    <row r="8667" spans="1:7" ht="15.5" x14ac:dyDescent="0.35">
      <c r="A8667" t="s">
        <v>187</v>
      </c>
      <c r="B8667" t="s">
        <v>353</v>
      </c>
      <c r="C8667">
        <v>91539</v>
      </c>
      <c r="D8667">
        <v>2025</v>
      </c>
      <c r="E8667">
        <v>8</v>
      </c>
      <c r="F8667">
        <v>453.26</v>
      </c>
      <c r="G8667">
        <v>44</v>
      </c>
    </row>
    <row r="8668" spans="1:7" ht="15.5" x14ac:dyDescent="0.35">
      <c r="A8668" t="s">
        <v>187</v>
      </c>
      <c r="B8668" t="s">
        <v>353</v>
      </c>
      <c r="C8668">
        <v>91539</v>
      </c>
      <c r="D8668">
        <v>2025</v>
      </c>
      <c r="E8668">
        <v>9</v>
      </c>
      <c r="F8668">
        <v>407.94</v>
      </c>
      <c r="G8668">
        <v>40</v>
      </c>
    </row>
    <row r="8669" spans="1:7" ht="15.5" x14ac:dyDescent="0.35">
      <c r="A8669" t="s">
        <v>187</v>
      </c>
      <c r="B8669" t="s">
        <v>353</v>
      </c>
      <c r="C8669">
        <v>91539</v>
      </c>
      <c r="D8669">
        <v>2025</v>
      </c>
      <c r="E8669">
        <v>10</v>
      </c>
      <c r="F8669">
        <v>232.13</v>
      </c>
      <c r="G8669">
        <v>24</v>
      </c>
    </row>
    <row r="8670" spans="1:7" ht="15.5" x14ac:dyDescent="0.35">
      <c r="A8670" t="s">
        <v>187</v>
      </c>
      <c r="B8670" t="s">
        <v>353</v>
      </c>
      <c r="C8670">
        <v>91539</v>
      </c>
      <c r="D8670">
        <v>2025</v>
      </c>
      <c r="E8670">
        <v>11</v>
      </c>
      <c r="F8670">
        <v>0</v>
      </c>
      <c r="G8670">
        <v>0</v>
      </c>
    </row>
    <row r="8671" spans="1:7" ht="15.5" hidden="1" x14ac:dyDescent="0.35">
      <c r="A8671" t="s">
        <v>187</v>
      </c>
      <c r="B8671" t="s">
        <v>353</v>
      </c>
      <c r="C8671">
        <v>91540</v>
      </c>
      <c r="D8671">
        <v>2019</v>
      </c>
      <c r="E8671">
        <v>6</v>
      </c>
      <c r="F8671">
        <v>0</v>
      </c>
      <c r="G8671">
        <v>0</v>
      </c>
    </row>
    <row r="8672" spans="1:7" ht="15.5" hidden="1" x14ac:dyDescent="0.35">
      <c r="A8672" t="s">
        <v>187</v>
      </c>
      <c r="B8672" t="s">
        <v>353</v>
      </c>
      <c r="C8672">
        <v>91540</v>
      </c>
      <c r="D8672">
        <v>2019</v>
      </c>
      <c r="E8672">
        <v>7</v>
      </c>
      <c r="F8672">
        <v>0</v>
      </c>
      <c r="G8672">
        <v>0</v>
      </c>
    </row>
    <row r="8673" spans="1:7" ht="15.5" hidden="1" x14ac:dyDescent="0.35">
      <c r="A8673" t="s">
        <v>187</v>
      </c>
      <c r="B8673" t="s">
        <v>353</v>
      </c>
      <c r="C8673">
        <v>91540</v>
      </c>
      <c r="D8673">
        <v>2019</v>
      </c>
      <c r="E8673">
        <v>8</v>
      </c>
      <c r="F8673">
        <v>0</v>
      </c>
      <c r="G8673">
        <v>0</v>
      </c>
    </row>
    <row r="8674" spans="1:7" ht="15.5" hidden="1" x14ac:dyDescent="0.35">
      <c r="A8674" t="s">
        <v>187</v>
      </c>
      <c r="B8674" t="s">
        <v>353</v>
      </c>
      <c r="C8674">
        <v>91540</v>
      </c>
      <c r="D8674">
        <v>2019</v>
      </c>
      <c r="E8674">
        <v>9</v>
      </c>
      <c r="F8674">
        <v>0</v>
      </c>
      <c r="G8674">
        <v>0</v>
      </c>
    </row>
    <row r="8675" spans="1:7" ht="15.5" hidden="1" x14ac:dyDescent="0.35">
      <c r="A8675" t="s">
        <v>187</v>
      </c>
      <c r="B8675" t="s">
        <v>353</v>
      </c>
      <c r="C8675">
        <v>91540</v>
      </c>
      <c r="D8675">
        <v>2019</v>
      </c>
      <c r="E8675">
        <v>10</v>
      </c>
      <c r="F8675">
        <v>0</v>
      </c>
      <c r="G8675">
        <v>0</v>
      </c>
    </row>
    <row r="8676" spans="1:7" ht="15.5" hidden="1" x14ac:dyDescent="0.35">
      <c r="A8676" t="s">
        <v>187</v>
      </c>
      <c r="B8676" t="s">
        <v>353</v>
      </c>
      <c r="C8676">
        <v>91540</v>
      </c>
      <c r="D8676">
        <v>2019</v>
      </c>
      <c r="E8676">
        <v>11</v>
      </c>
      <c r="F8676">
        <v>0</v>
      </c>
      <c r="G8676">
        <v>0</v>
      </c>
    </row>
    <row r="8677" spans="1:7" ht="15.5" hidden="1" x14ac:dyDescent="0.35">
      <c r="A8677" t="s">
        <v>187</v>
      </c>
      <c r="B8677" t="s">
        <v>353</v>
      </c>
      <c r="C8677">
        <v>91540</v>
      </c>
      <c r="D8677">
        <v>2019</v>
      </c>
      <c r="E8677">
        <v>12</v>
      </c>
      <c r="F8677">
        <v>0</v>
      </c>
      <c r="G8677">
        <v>0</v>
      </c>
    </row>
    <row r="8678" spans="1:7" ht="15.5" hidden="1" x14ac:dyDescent="0.35">
      <c r="A8678" t="s">
        <v>187</v>
      </c>
      <c r="B8678" t="s">
        <v>353</v>
      </c>
      <c r="C8678">
        <v>91540</v>
      </c>
      <c r="D8678">
        <v>2020</v>
      </c>
      <c r="E8678">
        <v>1</v>
      </c>
      <c r="F8678">
        <v>78.459999999999994</v>
      </c>
      <c r="G8678">
        <v>9.18</v>
      </c>
    </row>
    <row r="8679" spans="1:7" ht="15.5" hidden="1" x14ac:dyDescent="0.35">
      <c r="A8679" t="s">
        <v>187</v>
      </c>
      <c r="B8679" t="s">
        <v>353</v>
      </c>
      <c r="C8679">
        <v>91540</v>
      </c>
      <c r="D8679">
        <v>2020</v>
      </c>
      <c r="E8679">
        <v>2</v>
      </c>
      <c r="F8679">
        <v>350.06</v>
      </c>
      <c r="G8679">
        <v>40.96</v>
      </c>
    </row>
    <row r="8680" spans="1:7" ht="15.5" hidden="1" x14ac:dyDescent="0.35">
      <c r="A8680" t="s">
        <v>187</v>
      </c>
      <c r="B8680" t="s">
        <v>353</v>
      </c>
      <c r="C8680">
        <v>91540</v>
      </c>
      <c r="D8680">
        <v>2020</v>
      </c>
      <c r="E8680">
        <v>3</v>
      </c>
      <c r="F8680">
        <v>318.37</v>
      </c>
      <c r="G8680">
        <v>32</v>
      </c>
    </row>
    <row r="8681" spans="1:7" ht="15.5" hidden="1" x14ac:dyDescent="0.35">
      <c r="A8681" t="s">
        <v>187</v>
      </c>
      <c r="B8681" t="s">
        <v>353</v>
      </c>
      <c r="C8681">
        <v>91540</v>
      </c>
      <c r="D8681">
        <v>2020</v>
      </c>
      <c r="E8681">
        <v>4</v>
      </c>
      <c r="F8681">
        <v>0</v>
      </c>
      <c r="G8681">
        <v>0</v>
      </c>
    </row>
    <row r="8682" spans="1:7" ht="15.5" hidden="1" x14ac:dyDescent="0.35">
      <c r="A8682" t="s">
        <v>187</v>
      </c>
      <c r="B8682" t="s">
        <v>353</v>
      </c>
      <c r="C8682">
        <v>91540</v>
      </c>
      <c r="D8682">
        <v>2020</v>
      </c>
      <c r="E8682">
        <v>5</v>
      </c>
      <c r="F8682">
        <v>0</v>
      </c>
      <c r="G8682">
        <v>0</v>
      </c>
    </row>
    <row r="8683" spans="1:7" ht="15.5" hidden="1" x14ac:dyDescent="0.35">
      <c r="A8683" t="s">
        <v>187</v>
      </c>
      <c r="B8683" t="s">
        <v>353</v>
      </c>
      <c r="C8683">
        <v>91540</v>
      </c>
      <c r="D8683">
        <v>2020</v>
      </c>
      <c r="E8683">
        <v>6</v>
      </c>
      <c r="F8683">
        <v>0</v>
      </c>
      <c r="G8683">
        <v>0</v>
      </c>
    </row>
    <row r="8684" spans="1:7" ht="15.5" hidden="1" x14ac:dyDescent="0.35">
      <c r="A8684" t="s">
        <v>187</v>
      </c>
      <c r="B8684" t="s">
        <v>353</v>
      </c>
      <c r="C8684">
        <v>91540</v>
      </c>
      <c r="D8684">
        <v>2020</v>
      </c>
      <c r="E8684">
        <v>7</v>
      </c>
      <c r="F8684">
        <v>38.450000000000003</v>
      </c>
      <c r="G8684">
        <v>7</v>
      </c>
    </row>
    <row r="8685" spans="1:7" ht="15.5" hidden="1" x14ac:dyDescent="0.35">
      <c r="A8685" t="s">
        <v>187</v>
      </c>
      <c r="B8685" t="s">
        <v>353</v>
      </c>
      <c r="C8685">
        <v>91540</v>
      </c>
      <c r="D8685">
        <v>2020</v>
      </c>
      <c r="E8685">
        <v>8</v>
      </c>
      <c r="F8685">
        <v>157.82</v>
      </c>
      <c r="G8685">
        <v>24</v>
      </c>
    </row>
    <row r="8686" spans="1:7" ht="15.5" hidden="1" x14ac:dyDescent="0.35">
      <c r="A8686" t="s">
        <v>187</v>
      </c>
      <c r="B8686" t="s">
        <v>353</v>
      </c>
      <c r="C8686">
        <v>91540</v>
      </c>
      <c r="D8686">
        <v>2020</v>
      </c>
      <c r="E8686">
        <v>9</v>
      </c>
      <c r="F8686">
        <v>88.96</v>
      </c>
      <c r="G8686">
        <v>18</v>
      </c>
    </row>
    <row r="8687" spans="1:7" ht="15.5" hidden="1" x14ac:dyDescent="0.35">
      <c r="A8687" t="s">
        <v>187</v>
      </c>
      <c r="B8687" t="s">
        <v>353</v>
      </c>
      <c r="C8687">
        <v>91540</v>
      </c>
      <c r="D8687">
        <v>2020</v>
      </c>
      <c r="E8687">
        <v>10</v>
      </c>
      <c r="F8687">
        <v>36.67</v>
      </c>
      <c r="G8687">
        <v>6</v>
      </c>
    </row>
    <row r="8688" spans="1:7" ht="15.5" hidden="1" x14ac:dyDescent="0.35">
      <c r="A8688" t="s">
        <v>187</v>
      </c>
      <c r="B8688" t="s">
        <v>353</v>
      </c>
      <c r="C8688">
        <v>91540</v>
      </c>
      <c r="D8688">
        <v>2020</v>
      </c>
      <c r="E8688">
        <v>11</v>
      </c>
      <c r="F8688">
        <v>0</v>
      </c>
      <c r="G8688">
        <v>0</v>
      </c>
    </row>
    <row r="8689" spans="1:7" ht="15.5" hidden="1" x14ac:dyDescent="0.35">
      <c r="A8689" t="s">
        <v>187</v>
      </c>
      <c r="B8689" t="s">
        <v>353</v>
      </c>
      <c r="C8689">
        <v>91540</v>
      </c>
      <c r="D8689">
        <v>2020</v>
      </c>
      <c r="E8689">
        <v>12</v>
      </c>
      <c r="F8689">
        <v>0</v>
      </c>
      <c r="G8689">
        <v>0</v>
      </c>
    </row>
    <row r="8690" spans="1:7" ht="15.5" hidden="1" x14ac:dyDescent="0.35">
      <c r="A8690" t="s">
        <v>187</v>
      </c>
      <c r="B8690" t="s">
        <v>353</v>
      </c>
      <c r="C8690">
        <v>91540</v>
      </c>
      <c r="D8690">
        <v>2021</v>
      </c>
      <c r="E8690">
        <v>1</v>
      </c>
      <c r="F8690">
        <v>67.8</v>
      </c>
      <c r="G8690">
        <v>14</v>
      </c>
    </row>
    <row r="8691" spans="1:7" ht="15.5" hidden="1" x14ac:dyDescent="0.35">
      <c r="A8691" t="s">
        <v>187</v>
      </c>
      <c r="B8691" t="s">
        <v>353</v>
      </c>
      <c r="C8691">
        <v>91540</v>
      </c>
      <c r="D8691">
        <v>2021</v>
      </c>
      <c r="E8691">
        <v>2</v>
      </c>
      <c r="F8691">
        <v>45.12</v>
      </c>
      <c r="G8691">
        <v>13</v>
      </c>
    </row>
    <row r="8692" spans="1:7" ht="15.5" hidden="1" x14ac:dyDescent="0.35">
      <c r="A8692" t="s">
        <v>187</v>
      </c>
      <c r="B8692" t="s">
        <v>353</v>
      </c>
      <c r="C8692">
        <v>91540</v>
      </c>
      <c r="D8692">
        <v>2021</v>
      </c>
      <c r="E8692">
        <v>3</v>
      </c>
      <c r="F8692">
        <v>154.05000000000001</v>
      </c>
      <c r="G8692">
        <v>32</v>
      </c>
    </row>
    <row r="8693" spans="1:7" ht="15.5" hidden="1" x14ac:dyDescent="0.35">
      <c r="A8693" t="s">
        <v>187</v>
      </c>
      <c r="B8693" t="s">
        <v>353</v>
      </c>
      <c r="C8693">
        <v>91540</v>
      </c>
      <c r="D8693">
        <v>2021</v>
      </c>
      <c r="E8693">
        <v>4</v>
      </c>
      <c r="F8693">
        <v>57.51</v>
      </c>
      <c r="G8693">
        <v>15</v>
      </c>
    </row>
    <row r="8694" spans="1:7" ht="15.5" hidden="1" x14ac:dyDescent="0.35">
      <c r="A8694" t="s">
        <v>187</v>
      </c>
      <c r="B8694" t="s">
        <v>353</v>
      </c>
      <c r="C8694">
        <v>91540</v>
      </c>
      <c r="D8694">
        <v>2021</v>
      </c>
      <c r="E8694">
        <v>5</v>
      </c>
      <c r="F8694">
        <v>148.76</v>
      </c>
      <c r="G8694">
        <v>22.36</v>
      </c>
    </row>
    <row r="8695" spans="1:7" ht="15.5" hidden="1" x14ac:dyDescent="0.35">
      <c r="A8695" t="s">
        <v>187</v>
      </c>
      <c r="B8695" t="s">
        <v>353</v>
      </c>
      <c r="C8695">
        <v>91540</v>
      </c>
      <c r="D8695">
        <v>2021</v>
      </c>
      <c r="E8695">
        <v>6</v>
      </c>
      <c r="F8695">
        <v>143.96</v>
      </c>
      <c r="G8695">
        <v>21.64</v>
      </c>
    </row>
    <row r="8696" spans="1:7" ht="15.5" hidden="1" x14ac:dyDescent="0.35">
      <c r="A8696" t="s">
        <v>187</v>
      </c>
      <c r="B8696" t="s">
        <v>353</v>
      </c>
      <c r="C8696">
        <v>91540</v>
      </c>
      <c r="D8696">
        <v>2021</v>
      </c>
      <c r="E8696">
        <v>7</v>
      </c>
      <c r="F8696">
        <v>272.57</v>
      </c>
      <c r="G8696">
        <v>41</v>
      </c>
    </row>
    <row r="8697" spans="1:7" ht="15.5" hidden="1" x14ac:dyDescent="0.35">
      <c r="A8697" t="s">
        <v>187</v>
      </c>
      <c r="B8697" t="s">
        <v>353</v>
      </c>
      <c r="C8697">
        <v>91540</v>
      </c>
      <c r="D8697">
        <v>2021</v>
      </c>
      <c r="E8697">
        <v>8</v>
      </c>
      <c r="F8697">
        <v>275.2</v>
      </c>
      <c r="G8697">
        <v>40</v>
      </c>
    </row>
    <row r="8698" spans="1:7" ht="15.5" hidden="1" x14ac:dyDescent="0.35">
      <c r="A8698" t="s">
        <v>187</v>
      </c>
      <c r="B8698" t="s">
        <v>353</v>
      </c>
      <c r="C8698">
        <v>91540</v>
      </c>
      <c r="D8698">
        <v>2021</v>
      </c>
      <c r="E8698">
        <v>9</v>
      </c>
      <c r="F8698">
        <v>235.06</v>
      </c>
      <c r="G8698">
        <v>55</v>
      </c>
    </row>
    <row r="8699" spans="1:7" ht="15.5" hidden="1" x14ac:dyDescent="0.35">
      <c r="A8699" t="s">
        <v>187</v>
      </c>
      <c r="B8699" t="s">
        <v>353</v>
      </c>
      <c r="C8699">
        <v>91540</v>
      </c>
      <c r="D8699">
        <v>2021</v>
      </c>
      <c r="E8699">
        <v>10</v>
      </c>
      <c r="F8699">
        <v>338.87</v>
      </c>
      <c r="G8699">
        <v>40</v>
      </c>
    </row>
    <row r="8700" spans="1:7" ht="15.5" hidden="1" x14ac:dyDescent="0.35">
      <c r="A8700" t="s">
        <v>187</v>
      </c>
      <c r="B8700" t="s">
        <v>353</v>
      </c>
      <c r="C8700">
        <v>91540</v>
      </c>
      <c r="D8700">
        <v>2021</v>
      </c>
      <c r="E8700">
        <v>11</v>
      </c>
      <c r="F8700">
        <v>334.39</v>
      </c>
      <c r="G8700">
        <v>56</v>
      </c>
    </row>
    <row r="8701" spans="1:7" ht="15.5" hidden="1" x14ac:dyDescent="0.35">
      <c r="A8701" t="s">
        <v>187</v>
      </c>
      <c r="B8701" t="s">
        <v>353</v>
      </c>
      <c r="C8701">
        <v>91540</v>
      </c>
      <c r="D8701">
        <v>2021</v>
      </c>
      <c r="E8701">
        <v>12</v>
      </c>
      <c r="F8701">
        <v>377.96</v>
      </c>
      <c r="G8701">
        <v>43</v>
      </c>
    </row>
    <row r="8702" spans="1:7" ht="15.5" hidden="1" x14ac:dyDescent="0.35">
      <c r="A8702" t="s">
        <v>187</v>
      </c>
      <c r="B8702" t="s">
        <v>353</v>
      </c>
      <c r="C8702">
        <v>91540</v>
      </c>
      <c r="D8702">
        <v>2022</v>
      </c>
      <c r="E8702">
        <v>1</v>
      </c>
      <c r="F8702">
        <v>324.47000000000003</v>
      </c>
      <c r="G8702">
        <v>41</v>
      </c>
    </row>
    <row r="8703" spans="1:7" ht="15.5" hidden="1" x14ac:dyDescent="0.35">
      <c r="A8703" t="s">
        <v>187</v>
      </c>
      <c r="B8703" t="s">
        <v>353</v>
      </c>
      <c r="C8703">
        <v>91540</v>
      </c>
      <c r="D8703">
        <v>2022</v>
      </c>
      <c r="E8703">
        <v>2</v>
      </c>
      <c r="F8703">
        <v>323.75</v>
      </c>
      <c r="G8703">
        <v>39</v>
      </c>
    </row>
    <row r="8704" spans="1:7" ht="15.5" hidden="1" x14ac:dyDescent="0.35">
      <c r="A8704" t="s">
        <v>187</v>
      </c>
      <c r="B8704" t="s">
        <v>353</v>
      </c>
      <c r="C8704">
        <v>91540</v>
      </c>
      <c r="D8704">
        <v>2022</v>
      </c>
      <c r="E8704">
        <v>3</v>
      </c>
      <c r="F8704">
        <v>344.91</v>
      </c>
      <c r="G8704">
        <v>33</v>
      </c>
    </row>
    <row r="8705" spans="1:7" ht="15.5" hidden="1" x14ac:dyDescent="0.35">
      <c r="A8705" t="s">
        <v>187</v>
      </c>
      <c r="B8705" t="s">
        <v>353</v>
      </c>
      <c r="C8705">
        <v>91540</v>
      </c>
      <c r="D8705">
        <v>2022</v>
      </c>
      <c r="E8705">
        <v>4</v>
      </c>
      <c r="F8705">
        <v>288.54000000000002</v>
      </c>
      <c r="G8705">
        <v>22</v>
      </c>
    </row>
    <row r="8706" spans="1:7" ht="15.5" hidden="1" x14ac:dyDescent="0.35">
      <c r="A8706" t="s">
        <v>187</v>
      </c>
      <c r="B8706" t="s">
        <v>353</v>
      </c>
      <c r="C8706">
        <v>91540</v>
      </c>
      <c r="D8706">
        <v>2022</v>
      </c>
      <c r="E8706">
        <v>5</v>
      </c>
      <c r="F8706">
        <v>414.05</v>
      </c>
      <c r="G8706">
        <v>33</v>
      </c>
    </row>
    <row r="8707" spans="1:7" ht="15.5" hidden="1" x14ac:dyDescent="0.35">
      <c r="A8707" t="s">
        <v>187</v>
      </c>
      <c r="B8707" t="s">
        <v>353</v>
      </c>
      <c r="C8707">
        <v>91540</v>
      </c>
      <c r="D8707">
        <v>2022</v>
      </c>
      <c r="E8707">
        <v>6</v>
      </c>
      <c r="F8707">
        <v>392.65</v>
      </c>
      <c r="G8707">
        <v>32</v>
      </c>
    </row>
    <row r="8708" spans="1:7" ht="15.5" hidden="1" x14ac:dyDescent="0.35">
      <c r="A8708" t="s">
        <v>187</v>
      </c>
      <c r="B8708" t="s">
        <v>353</v>
      </c>
      <c r="C8708">
        <v>91540</v>
      </c>
      <c r="D8708">
        <v>2022</v>
      </c>
      <c r="E8708">
        <v>7</v>
      </c>
      <c r="F8708">
        <v>413.67</v>
      </c>
      <c r="G8708">
        <v>33</v>
      </c>
    </row>
    <row r="8709" spans="1:7" ht="15.5" hidden="1" x14ac:dyDescent="0.35">
      <c r="A8709" t="s">
        <v>187</v>
      </c>
      <c r="B8709" t="s">
        <v>353</v>
      </c>
      <c r="C8709">
        <v>91540</v>
      </c>
      <c r="D8709">
        <v>2022</v>
      </c>
      <c r="E8709">
        <v>8</v>
      </c>
      <c r="F8709">
        <v>389.78</v>
      </c>
      <c r="G8709">
        <v>35</v>
      </c>
    </row>
    <row r="8710" spans="1:7" ht="15.5" hidden="1" x14ac:dyDescent="0.35">
      <c r="A8710" t="s">
        <v>187</v>
      </c>
      <c r="B8710" t="s">
        <v>353</v>
      </c>
      <c r="C8710">
        <v>91540</v>
      </c>
      <c r="D8710">
        <v>2022</v>
      </c>
      <c r="E8710">
        <v>9</v>
      </c>
      <c r="F8710">
        <v>357.95</v>
      </c>
      <c r="G8710">
        <v>32</v>
      </c>
    </row>
    <row r="8711" spans="1:7" ht="15.5" hidden="1" x14ac:dyDescent="0.35">
      <c r="A8711" t="s">
        <v>187</v>
      </c>
      <c r="B8711" t="s">
        <v>353</v>
      </c>
      <c r="C8711">
        <v>91540</v>
      </c>
      <c r="D8711">
        <v>2022</v>
      </c>
      <c r="E8711">
        <v>10</v>
      </c>
      <c r="F8711">
        <v>402.57</v>
      </c>
      <c r="G8711">
        <v>38</v>
      </c>
    </row>
    <row r="8712" spans="1:7" ht="15.5" hidden="1" x14ac:dyDescent="0.35">
      <c r="A8712" t="s">
        <v>187</v>
      </c>
      <c r="B8712" t="s">
        <v>353</v>
      </c>
      <c r="C8712">
        <v>91540</v>
      </c>
      <c r="D8712">
        <v>2022</v>
      </c>
      <c r="E8712">
        <v>11</v>
      </c>
      <c r="F8712">
        <v>447.36</v>
      </c>
      <c r="G8712">
        <v>36</v>
      </c>
    </row>
    <row r="8713" spans="1:7" ht="15.5" hidden="1" x14ac:dyDescent="0.35">
      <c r="A8713" t="s">
        <v>187</v>
      </c>
      <c r="B8713" t="s">
        <v>353</v>
      </c>
      <c r="C8713">
        <v>91540</v>
      </c>
      <c r="D8713">
        <v>2022</v>
      </c>
      <c r="E8713">
        <v>12</v>
      </c>
      <c r="F8713">
        <v>390.45</v>
      </c>
      <c r="G8713">
        <v>36</v>
      </c>
    </row>
    <row r="8714" spans="1:7" ht="15.5" hidden="1" x14ac:dyDescent="0.35">
      <c r="A8714" t="s">
        <v>187</v>
      </c>
      <c r="B8714" t="s">
        <v>353</v>
      </c>
      <c r="C8714">
        <v>91540</v>
      </c>
      <c r="D8714">
        <v>2023</v>
      </c>
      <c r="E8714">
        <v>1</v>
      </c>
      <c r="F8714">
        <v>358.3</v>
      </c>
      <c r="G8714">
        <v>35</v>
      </c>
    </row>
    <row r="8715" spans="1:7" ht="15.5" hidden="1" x14ac:dyDescent="0.35">
      <c r="A8715" t="s">
        <v>187</v>
      </c>
      <c r="B8715" t="s">
        <v>353</v>
      </c>
      <c r="C8715">
        <v>91540</v>
      </c>
      <c r="D8715">
        <v>2023</v>
      </c>
      <c r="E8715">
        <v>2</v>
      </c>
      <c r="F8715">
        <v>380.65</v>
      </c>
      <c r="G8715">
        <v>36</v>
      </c>
    </row>
    <row r="8716" spans="1:7" ht="15.5" hidden="1" x14ac:dyDescent="0.35">
      <c r="A8716" t="s">
        <v>187</v>
      </c>
      <c r="B8716" t="s">
        <v>353</v>
      </c>
      <c r="C8716">
        <v>91540</v>
      </c>
      <c r="D8716">
        <v>2023</v>
      </c>
      <c r="E8716">
        <v>3</v>
      </c>
      <c r="F8716">
        <v>256.5</v>
      </c>
      <c r="G8716">
        <v>31</v>
      </c>
    </row>
    <row r="8717" spans="1:7" ht="15.5" hidden="1" x14ac:dyDescent="0.35">
      <c r="A8717" t="s">
        <v>187</v>
      </c>
      <c r="B8717" t="s">
        <v>353</v>
      </c>
      <c r="C8717">
        <v>91540</v>
      </c>
      <c r="D8717">
        <v>2023</v>
      </c>
      <c r="E8717">
        <v>4</v>
      </c>
      <c r="F8717">
        <v>33.090000000000003</v>
      </c>
      <c r="G8717">
        <v>5</v>
      </c>
    </row>
    <row r="8718" spans="1:7" ht="15.5" hidden="1" x14ac:dyDescent="0.35">
      <c r="A8718" t="s">
        <v>187</v>
      </c>
      <c r="B8718" t="s">
        <v>353</v>
      </c>
      <c r="C8718">
        <v>91540</v>
      </c>
      <c r="D8718">
        <v>2023</v>
      </c>
      <c r="E8718">
        <v>5</v>
      </c>
      <c r="F8718">
        <v>437.81</v>
      </c>
      <c r="G8718">
        <v>48</v>
      </c>
    </row>
    <row r="8719" spans="1:7" ht="15.5" hidden="1" x14ac:dyDescent="0.35">
      <c r="A8719" t="s">
        <v>187</v>
      </c>
      <c r="B8719" t="s">
        <v>353</v>
      </c>
      <c r="C8719">
        <v>91540</v>
      </c>
      <c r="D8719">
        <v>2023</v>
      </c>
      <c r="E8719">
        <v>6</v>
      </c>
      <c r="F8719">
        <v>429.39</v>
      </c>
      <c r="G8719">
        <v>43</v>
      </c>
    </row>
    <row r="8720" spans="1:7" ht="15.5" hidden="1" x14ac:dyDescent="0.35">
      <c r="A8720" t="s">
        <v>187</v>
      </c>
      <c r="B8720" t="s">
        <v>353</v>
      </c>
      <c r="C8720">
        <v>91540</v>
      </c>
      <c r="D8720">
        <v>2023</v>
      </c>
      <c r="E8720">
        <v>7</v>
      </c>
      <c r="F8720">
        <v>470.51</v>
      </c>
      <c r="G8720">
        <v>42</v>
      </c>
    </row>
    <row r="8721" spans="1:7" ht="15.5" hidden="1" x14ac:dyDescent="0.35">
      <c r="A8721" t="s">
        <v>187</v>
      </c>
      <c r="B8721" t="s">
        <v>353</v>
      </c>
      <c r="C8721">
        <v>91540</v>
      </c>
      <c r="D8721">
        <v>2023</v>
      </c>
      <c r="E8721">
        <v>8</v>
      </c>
      <c r="F8721">
        <v>434.65</v>
      </c>
      <c r="G8721">
        <v>42</v>
      </c>
    </row>
    <row r="8722" spans="1:7" ht="15.5" hidden="1" x14ac:dyDescent="0.35">
      <c r="A8722" t="s">
        <v>187</v>
      </c>
      <c r="B8722" t="s">
        <v>353</v>
      </c>
      <c r="C8722">
        <v>91540</v>
      </c>
      <c r="D8722">
        <v>2023</v>
      </c>
      <c r="E8722">
        <v>9</v>
      </c>
      <c r="F8722">
        <v>412.42</v>
      </c>
      <c r="G8722">
        <v>37</v>
      </c>
    </row>
    <row r="8723" spans="1:7" ht="15.5" hidden="1" x14ac:dyDescent="0.35">
      <c r="A8723" t="s">
        <v>187</v>
      </c>
      <c r="B8723" t="s">
        <v>353</v>
      </c>
      <c r="C8723">
        <v>91540</v>
      </c>
      <c r="D8723">
        <v>2023</v>
      </c>
      <c r="E8723">
        <v>10</v>
      </c>
      <c r="F8723">
        <v>464.28</v>
      </c>
      <c r="G8723">
        <v>42</v>
      </c>
    </row>
    <row r="8724" spans="1:7" ht="15.5" hidden="1" x14ac:dyDescent="0.35">
      <c r="A8724" t="s">
        <v>187</v>
      </c>
      <c r="B8724" t="s">
        <v>353</v>
      </c>
      <c r="C8724">
        <v>91540</v>
      </c>
      <c r="D8724">
        <v>2023</v>
      </c>
      <c r="E8724">
        <v>11</v>
      </c>
      <c r="F8724">
        <v>451.68</v>
      </c>
      <c r="G8724">
        <v>48</v>
      </c>
    </row>
    <row r="8725" spans="1:7" ht="15.5" hidden="1" x14ac:dyDescent="0.35">
      <c r="A8725" t="s">
        <v>187</v>
      </c>
      <c r="B8725" t="s">
        <v>353</v>
      </c>
      <c r="C8725">
        <v>91540</v>
      </c>
      <c r="D8725">
        <v>2023</v>
      </c>
      <c r="E8725">
        <v>12</v>
      </c>
      <c r="F8725">
        <v>354.04</v>
      </c>
      <c r="G8725">
        <v>31</v>
      </c>
    </row>
    <row r="8726" spans="1:7" ht="15.5" hidden="1" x14ac:dyDescent="0.35">
      <c r="A8726" t="s">
        <v>187</v>
      </c>
      <c r="B8726" t="s">
        <v>353</v>
      </c>
      <c r="C8726">
        <v>91540</v>
      </c>
      <c r="D8726">
        <v>2024</v>
      </c>
      <c r="E8726">
        <v>1</v>
      </c>
      <c r="F8726">
        <v>456.46</v>
      </c>
      <c r="G8726">
        <v>40</v>
      </c>
    </row>
    <row r="8727" spans="1:7" ht="15.5" hidden="1" x14ac:dyDescent="0.35">
      <c r="A8727" t="s">
        <v>187</v>
      </c>
      <c r="B8727" t="s">
        <v>353</v>
      </c>
      <c r="C8727">
        <v>91540</v>
      </c>
      <c r="D8727">
        <v>2024</v>
      </c>
      <c r="E8727">
        <v>2</v>
      </c>
      <c r="F8727">
        <v>447.24</v>
      </c>
      <c r="G8727">
        <v>49</v>
      </c>
    </row>
    <row r="8728" spans="1:7" ht="15.5" hidden="1" x14ac:dyDescent="0.35">
      <c r="A8728" t="s">
        <v>187</v>
      </c>
      <c r="B8728" t="s">
        <v>353</v>
      </c>
      <c r="C8728">
        <v>91540</v>
      </c>
      <c r="D8728">
        <v>2024</v>
      </c>
      <c r="E8728">
        <v>3</v>
      </c>
      <c r="F8728">
        <v>29.9</v>
      </c>
      <c r="G8728">
        <v>2.78</v>
      </c>
    </row>
    <row r="8729" spans="1:7" ht="15.5" hidden="1" x14ac:dyDescent="0.35">
      <c r="A8729" t="s">
        <v>187</v>
      </c>
      <c r="B8729" t="s">
        <v>353</v>
      </c>
      <c r="C8729">
        <v>91540</v>
      </c>
      <c r="D8729">
        <v>2024</v>
      </c>
      <c r="E8729">
        <v>4</v>
      </c>
      <c r="F8729">
        <v>0</v>
      </c>
      <c r="G8729">
        <v>0</v>
      </c>
    </row>
    <row r="8730" spans="1:7" ht="15.5" hidden="1" x14ac:dyDescent="0.35">
      <c r="A8730" t="s">
        <v>187</v>
      </c>
      <c r="B8730" t="s">
        <v>353</v>
      </c>
      <c r="C8730">
        <v>91540</v>
      </c>
      <c r="D8730">
        <v>2024</v>
      </c>
      <c r="E8730">
        <v>5</v>
      </c>
      <c r="F8730">
        <v>0</v>
      </c>
      <c r="G8730">
        <v>0</v>
      </c>
    </row>
    <row r="8731" spans="1:7" ht="15.5" hidden="1" x14ac:dyDescent="0.35">
      <c r="A8731" t="s">
        <v>187</v>
      </c>
      <c r="B8731" t="s">
        <v>353</v>
      </c>
      <c r="C8731">
        <v>91540</v>
      </c>
      <c r="D8731">
        <v>2024</v>
      </c>
      <c r="E8731">
        <v>6</v>
      </c>
      <c r="F8731">
        <v>0</v>
      </c>
      <c r="G8731">
        <v>0</v>
      </c>
    </row>
    <row r="8732" spans="1:7" ht="15.5" hidden="1" x14ac:dyDescent="0.35">
      <c r="A8732" t="s">
        <v>187</v>
      </c>
      <c r="B8732" t="s">
        <v>353</v>
      </c>
      <c r="C8732">
        <v>91540</v>
      </c>
      <c r="D8732">
        <v>2024</v>
      </c>
      <c r="E8732">
        <v>7</v>
      </c>
      <c r="F8732">
        <v>0</v>
      </c>
      <c r="G8732">
        <v>0</v>
      </c>
    </row>
    <row r="8733" spans="1:7" ht="15.5" hidden="1" x14ac:dyDescent="0.35">
      <c r="A8733" t="s">
        <v>187</v>
      </c>
      <c r="B8733" t="s">
        <v>353</v>
      </c>
      <c r="C8733">
        <v>91540</v>
      </c>
      <c r="D8733">
        <v>2024</v>
      </c>
      <c r="E8733">
        <v>8</v>
      </c>
      <c r="F8733">
        <v>0</v>
      </c>
      <c r="G8733">
        <v>0</v>
      </c>
    </row>
    <row r="8734" spans="1:7" ht="15.5" hidden="1" x14ac:dyDescent="0.35">
      <c r="A8734" t="s">
        <v>187</v>
      </c>
      <c r="B8734" t="s">
        <v>353</v>
      </c>
      <c r="C8734">
        <v>91540</v>
      </c>
      <c r="D8734">
        <v>2024</v>
      </c>
      <c r="E8734">
        <v>9</v>
      </c>
      <c r="F8734">
        <v>0</v>
      </c>
      <c r="G8734">
        <v>0</v>
      </c>
    </row>
    <row r="8735" spans="1:7" ht="15.5" hidden="1" x14ac:dyDescent="0.35">
      <c r="A8735" t="s">
        <v>187</v>
      </c>
      <c r="B8735" t="s">
        <v>353</v>
      </c>
      <c r="C8735">
        <v>91540</v>
      </c>
      <c r="D8735">
        <v>2024</v>
      </c>
      <c r="E8735">
        <v>10</v>
      </c>
      <c r="F8735">
        <v>0</v>
      </c>
      <c r="G8735">
        <v>0</v>
      </c>
    </row>
    <row r="8736" spans="1:7" ht="15.5" hidden="1" x14ac:dyDescent="0.35">
      <c r="A8736" t="s">
        <v>187</v>
      </c>
      <c r="B8736" t="s">
        <v>353</v>
      </c>
      <c r="C8736">
        <v>91540</v>
      </c>
      <c r="D8736">
        <v>2024</v>
      </c>
      <c r="E8736">
        <v>11</v>
      </c>
      <c r="F8736">
        <v>0</v>
      </c>
      <c r="G8736">
        <v>0</v>
      </c>
    </row>
    <row r="8737" spans="1:7" ht="15.5" hidden="1" x14ac:dyDescent="0.35">
      <c r="A8737" t="s">
        <v>187</v>
      </c>
      <c r="B8737" t="s">
        <v>353</v>
      </c>
      <c r="C8737">
        <v>91540</v>
      </c>
      <c r="D8737">
        <v>2024</v>
      </c>
      <c r="E8737">
        <v>12</v>
      </c>
      <c r="F8737">
        <v>0</v>
      </c>
      <c r="G8737">
        <v>0</v>
      </c>
    </row>
    <row r="8738" spans="1:7" ht="15.5" x14ac:dyDescent="0.35">
      <c r="A8738" t="s">
        <v>187</v>
      </c>
      <c r="B8738" t="s">
        <v>353</v>
      </c>
      <c r="C8738">
        <v>91540</v>
      </c>
      <c r="D8738">
        <v>2025</v>
      </c>
      <c r="E8738">
        <v>1</v>
      </c>
      <c r="F8738">
        <v>0</v>
      </c>
      <c r="G8738">
        <v>0</v>
      </c>
    </row>
    <row r="8739" spans="1:7" ht="15.5" x14ac:dyDescent="0.35">
      <c r="A8739" t="s">
        <v>187</v>
      </c>
      <c r="B8739" t="s">
        <v>353</v>
      </c>
      <c r="C8739">
        <v>91540</v>
      </c>
      <c r="D8739">
        <v>2025</v>
      </c>
      <c r="E8739">
        <v>2</v>
      </c>
      <c r="F8739">
        <v>0</v>
      </c>
      <c r="G8739">
        <v>0</v>
      </c>
    </row>
    <row r="8740" spans="1:7" ht="15.5" x14ac:dyDescent="0.35">
      <c r="A8740" t="s">
        <v>187</v>
      </c>
      <c r="B8740" t="s">
        <v>353</v>
      </c>
      <c r="C8740">
        <v>91540</v>
      </c>
      <c r="D8740">
        <v>2025</v>
      </c>
      <c r="E8740">
        <v>3</v>
      </c>
      <c r="F8740">
        <v>384.04</v>
      </c>
      <c r="G8740">
        <v>33.96</v>
      </c>
    </row>
    <row r="8741" spans="1:7" ht="15.5" x14ac:dyDescent="0.35">
      <c r="A8741" t="s">
        <v>187</v>
      </c>
      <c r="B8741" t="s">
        <v>353</v>
      </c>
      <c r="C8741">
        <v>91540</v>
      </c>
      <c r="D8741">
        <v>2025</v>
      </c>
      <c r="E8741">
        <v>4</v>
      </c>
      <c r="F8741">
        <v>428.38</v>
      </c>
      <c r="G8741">
        <v>40</v>
      </c>
    </row>
    <row r="8742" spans="1:7" ht="15.5" x14ac:dyDescent="0.35">
      <c r="A8742" t="s">
        <v>187</v>
      </c>
      <c r="B8742" t="s">
        <v>353</v>
      </c>
      <c r="C8742">
        <v>91540</v>
      </c>
      <c r="D8742">
        <v>2025</v>
      </c>
      <c r="E8742">
        <v>5</v>
      </c>
      <c r="F8742">
        <v>455.92</v>
      </c>
      <c r="G8742">
        <v>44</v>
      </c>
    </row>
    <row r="8743" spans="1:7" ht="15.5" x14ac:dyDescent="0.35">
      <c r="A8743" t="s">
        <v>187</v>
      </c>
      <c r="B8743" t="s">
        <v>353</v>
      </c>
      <c r="C8743">
        <v>91540</v>
      </c>
      <c r="D8743">
        <v>2025</v>
      </c>
      <c r="E8743">
        <v>6</v>
      </c>
      <c r="F8743">
        <v>452.12</v>
      </c>
      <c r="G8743">
        <v>42</v>
      </c>
    </row>
    <row r="8744" spans="1:7" ht="15.5" x14ac:dyDescent="0.35">
      <c r="A8744" t="s">
        <v>187</v>
      </c>
      <c r="B8744" t="s">
        <v>353</v>
      </c>
      <c r="C8744">
        <v>91540</v>
      </c>
      <c r="D8744">
        <v>2025</v>
      </c>
      <c r="E8744">
        <v>7</v>
      </c>
      <c r="F8744">
        <v>448.06</v>
      </c>
      <c r="G8744">
        <v>39</v>
      </c>
    </row>
    <row r="8745" spans="1:7" ht="15.5" x14ac:dyDescent="0.35">
      <c r="A8745" t="s">
        <v>187</v>
      </c>
      <c r="B8745" t="s">
        <v>353</v>
      </c>
      <c r="C8745">
        <v>91540</v>
      </c>
      <c r="D8745">
        <v>2025</v>
      </c>
      <c r="E8745">
        <v>8</v>
      </c>
      <c r="F8745">
        <v>456.42</v>
      </c>
      <c r="G8745">
        <v>46</v>
      </c>
    </row>
    <row r="8746" spans="1:7" ht="15.5" x14ac:dyDescent="0.35">
      <c r="A8746" t="s">
        <v>187</v>
      </c>
      <c r="B8746" t="s">
        <v>353</v>
      </c>
      <c r="C8746">
        <v>91540</v>
      </c>
      <c r="D8746">
        <v>2025</v>
      </c>
      <c r="E8746">
        <v>9</v>
      </c>
      <c r="F8746">
        <v>451.03</v>
      </c>
      <c r="G8746">
        <v>44</v>
      </c>
    </row>
    <row r="8747" spans="1:7" ht="15.5" x14ac:dyDescent="0.35">
      <c r="A8747" t="s">
        <v>187</v>
      </c>
      <c r="B8747" t="s">
        <v>353</v>
      </c>
      <c r="C8747">
        <v>91540</v>
      </c>
      <c r="D8747">
        <v>2025</v>
      </c>
      <c r="E8747">
        <v>10</v>
      </c>
      <c r="F8747">
        <v>508.1</v>
      </c>
      <c r="G8747">
        <v>48</v>
      </c>
    </row>
    <row r="8748" spans="1:7" ht="15.5" x14ac:dyDescent="0.35">
      <c r="A8748" t="s">
        <v>187</v>
      </c>
      <c r="B8748" t="s">
        <v>353</v>
      </c>
      <c r="C8748">
        <v>91540</v>
      </c>
      <c r="D8748">
        <v>2025</v>
      </c>
      <c r="E8748">
        <v>11</v>
      </c>
      <c r="F8748">
        <v>479.87</v>
      </c>
      <c r="G8748">
        <v>44</v>
      </c>
    </row>
    <row r="8749" spans="1:7" ht="15.5" hidden="1" x14ac:dyDescent="0.35">
      <c r="A8749" t="s">
        <v>187</v>
      </c>
      <c r="B8749" t="s">
        <v>353</v>
      </c>
      <c r="C8749">
        <v>91541</v>
      </c>
      <c r="D8749">
        <v>2018</v>
      </c>
      <c r="E8749">
        <v>12</v>
      </c>
      <c r="F8749">
        <v>209.91</v>
      </c>
      <c r="G8749">
        <v>24.61</v>
      </c>
    </row>
    <row r="8750" spans="1:7" ht="15.5" hidden="1" x14ac:dyDescent="0.35">
      <c r="A8750" t="s">
        <v>187</v>
      </c>
      <c r="B8750" t="s">
        <v>353</v>
      </c>
      <c r="C8750">
        <v>91541</v>
      </c>
      <c r="D8750">
        <v>2019</v>
      </c>
      <c r="E8750">
        <v>1</v>
      </c>
      <c r="F8750">
        <v>361.52</v>
      </c>
      <c r="G8750">
        <v>42.39</v>
      </c>
    </row>
    <row r="8751" spans="1:7" ht="15.5" hidden="1" x14ac:dyDescent="0.35">
      <c r="A8751" t="s">
        <v>187</v>
      </c>
      <c r="B8751" t="s">
        <v>353</v>
      </c>
      <c r="C8751">
        <v>91541</v>
      </c>
      <c r="D8751">
        <v>2019</v>
      </c>
      <c r="E8751">
        <v>2</v>
      </c>
      <c r="F8751">
        <v>386.69</v>
      </c>
      <c r="G8751">
        <v>48</v>
      </c>
    </row>
    <row r="8752" spans="1:7" ht="15.5" hidden="1" x14ac:dyDescent="0.35">
      <c r="A8752" t="s">
        <v>187</v>
      </c>
      <c r="B8752" t="s">
        <v>353</v>
      </c>
      <c r="C8752">
        <v>91541</v>
      </c>
      <c r="D8752">
        <v>2019</v>
      </c>
      <c r="E8752">
        <v>3</v>
      </c>
      <c r="F8752">
        <v>387</v>
      </c>
      <c r="G8752">
        <v>50</v>
      </c>
    </row>
    <row r="8753" spans="1:7" ht="15.5" hidden="1" x14ac:dyDescent="0.35">
      <c r="A8753" t="s">
        <v>187</v>
      </c>
      <c r="B8753" t="s">
        <v>353</v>
      </c>
      <c r="C8753">
        <v>91541</v>
      </c>
      <c r="D8753">
        <v>2019</v>
      </c>
      <c r="E8753">
        <v>4</v>
      </c>
      <c r="F8753">
        <v>405.16</v>
      </c>
      <c r="G8753">
        <v>44</v>
      </c>
    </row>
    <row r="8754" spans="1:7" ht="15.5" hidden="1" x14ac:dyDescent="0.35">
      <c r="A8754" t="s">
        <v>187</v>
      </c>
      <c r="B8754" t="s">
        <v>353</v>
      </c>
      <c r="C8754">
        <v>91541</v>
      </c>
      <c r="D8754">
        <v>2019</v>
      </c>
      <c r="E8754">
        <v>5</v>
      </c>
      <c r="F8754">
        <v>440.97</v>
      </c>
      <c r="G8754">
        <v>50</v>
      </c>
    </row>
    <row r="8755" spans="1:7" ht="15.5" hidden="1" x14ac:dyDescent="0.35">
      <c r="A8755" t="s">
        <v>187</v>
      </c>
      <c r="B8755" t="s">
        <v>353</v>
      </c>
      <c r="C8755">
        <v>91541</v>
      </c>
      <c r="D8755">
        <v>2019</v>
      </c>
      <c r="E8755">
        <v>6</v>
      </c>
      <c r="F8755">
        <v>386.18</v>
      </c>
      <c r="G8755">
        <v>47</v>
      </c>
    </row>
    <row r="8756" spans="1:7" ht="15.5" hidden="1" x14ac:dyDescent="0.35">
      <c r="A8756" t="s">
        <v>187</v>
      </c>
      <c r="B8756" t="s">
        <v>353</v>
      </c>
      <c r="C8756">
        <v>91541</v>
      </c>
      <c r="D8756">
        <v>2019</v>
      </c>
      <c r="E8756">
        <v>7</v>
      </c>
      <c r="F8756">
        <v>441.12</v>
      </c>
      <c r="G8756">
        <v>48</v>
      </c>
    </row>
    <row r="8757" spans="1:7" ht="15.5" hidden="1" x14ac:dyDescent="0.35">
      <c r="A8757" t="s">
        <v>187</v>
      </c>
      <c r="B8757" t="s">
        <v>353</v>
      </c>
      <c r="C8757">
        <v>91541</v>
      </c>
      <c r="D8757">
        <v>2019</v>
      </c>
      <c r="E8757">
        <v>8</v>
      </c>
      <c r="F8757">
        <v>434.95</v>
      </c>
      <c r="G8757">
        <v>49</v>
      </c>
    </row>
    <row r="8758" spans="1:7" ht="15.5" hidden="1" x14ac:dyDescent="0.35">
      <c r="A8758" t="s">
        <v>187</v>
      </c>
      <c r="B8758" t="s">
        <v>353</v>
      </c>
      <c r="C8758">
        <v>91541</v>
      </c>
      <c r="D8758">
        <v>2019</v>
      </c>
      <c r="E8758">
        <v>9</v>
      </c>
      <c r="F8758">
        <v>360.37</v>
      </c>
      <c r="G8758">
        <v>45</v>
      </c>
    </row>
    <row r="8759" spans="1:7" ht="15.5" hidden="1" x14ac:dyDescent="0.35">
      <c r="A8759" t="s">
        <v>187</v>
      </c>
      <c r="B8759" t="s">
        <v>353</v>
      </c>
      <c r="C8759">
        <v>91541</v>
      </c>
      <c r="D8759">
        <v>2019</v>
      </c>
      <c r="E8759">
        <v>10</v>
      </c>
      <c r="F8759">
        <v>383.88</v>
      </c>
      <c r="G8759">
        <v>45</v>
      </c>
    </row>
    <row r="8760" spans="1:7" ht="15.5" hidden="1" x14ac:dyDescent="0.35">
      <c r="A8760" t="s">
        <v>187</v>
      </c>
      <c r="B8760" t="s">
        <v>353</v>
      </c>
      <c r="C8760">
        <v>91541</v>
      </c>
      <c r="D8760">
        <v>2019</v>
      </c>
      <c r="E8760">
        <v>11</v>
      </c>
      <c r="F8760">
        <v>279.42</v>
      </c>
      <c r="G8760">
        <v>37</v>
      </c>
    </row>
    <row r="8761" spans="1:7" ht="15.5" hidden="1" x14ac:dyDescent="0.35">
      <c r="A8761" t="s">
        <v>187</v>
      </c>
      <c r="B8761" t="s">
        <v>353</v>
      </c>
      <c r="C8761">
        <v>91541</v>
      </c>
      <c r="D8761">
        <v>2019</v>
      </c>
      <c r="E8761">
        <v>12</v>
      </c>
      <c r="F8761">
        <v>445.88</v>
      </c>
      <c r="G8761">
        <v>43</v>
      </c>
    </row>
    <row r="8762" spans="1:7" ht="15.5" hidden="1" x14ac:dyDescent="0.35">
      <c r="A8762" t="s">
        <v>187</v>
      </c>
      <c r="B8762" t="s">
        <v>353</v>
      </c>
      <c r="C8762">
        <v>91541</v>
      </c>
      <c r="D8762">
        <v>2020</v>
      </c>
      <c r="E8762">
        <v>1</v>
      </c>
      <c r="F8762">
        <v>414.67</v>
      </c>
      <c r="G8762">
        <v>44.43</v>
      </c>
    </row>
    <row r="8763" spans="1:7" ht="15.5" hidden="1" x14ac:dyDescent="0.35">
      <c r="A8763" t="s">
        <v>187</v>
      </c>
      <c r="B8763" t="s">
        <v>353</v>
      </c>
      <c r="C8763">
        <v>91541</v>
      </c>
      <c r="D8763">
        <v>2020</v>
      </c>
      <c r="E8763">
        <v>2</v>
      </c>
      <c r="F8763">
        <v>387.91</v>
      </c>
      <c r="G8763">
        <v>41.57</v>
      </c>
    </row>
    <row r="8764" spans="1:7" ht="15.5" hidden="1" x14ac:dyDescent="0.35">
      <c r="A8764" t="s">
        <v>187</v>
      </c>
      <c r="B8764" t="s">
        <v>353</v>
      </c>
      <c r="C8764">
        <v>91541</v>
      </c>
      <c r="D8764">
        <v>2020</v>
      </c>
      <c r="E8764">
        <v>3</v>
      </c>
      <c r="F8764">
        <v>292.52999999999997</v>
      </c>
      <c r="G8764">
        <v>29</v>
      </c>
    </row>
    <row r="8765" spans="1:7" ht="15.5" hidden="1" x14ac:dyDescent="0.35">
      <c r="A8765" t="s">
        <v>187</v>
      </c>
      <c r="B8765" t="s">
        <v>353</v>
      </c>
      <c r="C8765">
        <v>91541</v>
      </c>
      <c r="D8765">
        <v>2020</v>
      </c>
      <c r="E8765">
        <v>4</v>
      </c>
      <c r="F8765">
        <v>0</v>
      </c>
      <c r="G8765">
        <v>0</v>
      </c>
    </row>
    <row r="8766" spans="1:7" ht="15.5" hidden="1" x14ac:dyDescent="0.35">
      <c r="A8766" t="s">
        <v>187</v>
      </c>
      <c r="B8766" t="s">
        <v>353</v>
      </c>
      <c r="C8766">
        <v>91541</v>
      </c>
      <c r="D8766">
        <v>2020</v>
      </c>
      <c r="E8766">
        <v>5</v>
      </c>
      <c r="F8766">
        <v>0</v>
      </c>
      <c r="G8766">
        <v>0</v>
      </c>
    </row>
    <row r="8767" spans="1:7" ht="15.5" hidden="1" x14ac:dyDescent="0.35">
      <c r="A8767" t="s">
        <v>187</v>
      </c>
      <c r="B8767" t="s">
        <v>353</v>
      </c>
      <c r="C8767">
        <v>91541</v>
      </c>
      <c r="D8767">
        <v>2020</v>
      </c>
      <c r="E8767">
        <v>6</v>
      </c>
      <c r="F8767">
        <v>0</v>
      </c>
      <c r="G8767">
        <v>0</v>
      </c>
    </row>
    <row r="8768" spans="1:7" ht="15.5" hidden="1" x14ac:dyDescent="0.35">
      <c r="A8768" t="s">
        <v>187</v>
      </c>
      <c r="B8768" t="s">
        <v>353</v>
      </c>
      <c r="C8768">
        <v>91541</v>
      </c>
      <c r="D8768">
        <v>2020</v>
      </c>
      <c r="E8768">
        <v>7</v>
      </c>
      <c r="F8768">
        <v>38.97</v>
      </c>
      <c r="G8768">
        <v>7</v>
      </c>
    </row>
    <row r="8769" spans="1:7" ht="15.5" hidden="1" x14ac:dyDescent="0.35">
      <c r="A8769" t="s">
        <v>187</v>
      </c>
      <c r="B8769" t="s">
        <v>353</v>
      </c>
      <c r="C8769">
        <v>91541</v>
      </c>
      <c r="D8769">
        <v>2020</v>
      </c>
      <c r="E8769">
        <v>8</v>
      </c>
      <c r="F8769">
        <v>108.5</v>
      </c>
      <c r="G8769">
        <v>15</v>
      </c>
    </row>
    <row r="8770" spans="1:7" ht="15.5" hidden="1" x14ac:dyDescent="0.35">
      <c r="A8770" t="s">
        <v>187</v>
      </c>
      <c r="B8770" t="s">
        <v>353</v>
      </c>
      <c r="C8770">
        <v>91541</v>
      </c>
      <c r="D8770">
        <v>2020</v>
      </c>
      <c r="E8770">
        <v>9</v>
      </c>
      <c r="F8770">
        <v>133.83000000000001</v>
      </c>
      <c r="G8770">
        <v>21</v>
      </c>
    </row>
    <row r="8771" spans="1:7" ht="15.5" hidden="1" x14ac:dyDescent="0.35">
      <c r="A8771" t="s">
        <v>187</v>
      </c>
      <c r="B8771" t="s">
        <v>353</v>
      </c>
      <c r="C8771">
        <v>91541</v>
      </c>
      <c r="D8771">
        <v>2020</v>
      </c>
      <c r="E8771">
        <v>10</v>
      </c>
      <c r="F8771">
        <v>177.56</v>
      </c>
      <c r="G8771">
        <v>30</v>
      </c>
    </row>
    <row r="8772" spans="1:7" ht="15.5" hidden="1" x14ac:dyDescent="0.35">
      <c r="A8772" t="s">
        <v>187</v>
      </c>
      <c r="B8772" t="s">
        <v>353</v>
      </c>
      <c r="C8772">
        <v>91541</v>
      </c>
      <c r="D8772">
        <v>2020</v>
      </c>
      <c r="E8772">
        <v>11</v>
      </c>
      <c r="F8772">
        <v>174.51</v>
      </c>
      <c r="G8772">
        <v>30</v>
      </c>
    </row>
    <row r="8773" spans="1:7" ht="15.5" hidden="1" x14ac:dyDescent="0.35">
      <c r="A8773" t="s">
        <v>187</v>
      </c>
      <c r="B8773" t="s">
        <v>353</v>
      </c>
      <c r="C8773">
        <v>91541</v>
      </c>
      <c r="D8773">
        <v>2020</v>
      </c>
      <c r="E8773">
        <v>12</v>
      </c>
      <c r="F8773">
        <v>296.10000000000002</v>
      </c>
      <c r="G8773">
        <v>51</v>
      </c>
    </row>
    <row r="8774" spans="1:7" ht="15.5" hidden="1" x14ac:dyDescent="0.35">
      <c r="A8774" t="s">
        <v>187</v>
      </c>
      <c r="B8774" t="s">
        <v>353</v>
      </c>
      <c r="C8774">
        <v>91541</v>
      </c>
      <c r="D8774">
        <v>2021</v>
      </c>
      <c r="E8774">
        <v>1</v>
      </c>
      <c r="F8774">
        <v>212.38</v>
      </c>
      <c r="G8774">
        <v>39</v>
      </c>
    </row>
    <row r="8775" spans="1:7" ht="15.5" hidden="1" x14ac:dyDescent="0.35">
      <c r="A8775" t="s">
        <v>187</v>
      </c>
      <c r="B8775" t="s">
        <v>353</v>
      </c>
      <c r="C8775">
        <v>91541</v>
      </c>
      <c r="D8775">
        <v>2021</v>
      </c>
      <c r="E8775">
        <v>2</v>
      </c>
      <c r="F8775">
        <v>42.22</v>
      </c>
      <c r="G8775">
        <v>12</v>
      </c>
    </row>
    <row r="8776" spans="1:7" ht="15.5" hidden="1" x14ac:dyDescent="0.35">
      <c r="A8776" t="s">
        <v>187</v>
      </c>
      <c r="B8776" t="s">
        <v>353</v>
      </c>
      <c r="C8776">
        <v>91541</v>
      </c>
      <c r="D8776">
        <v>2021</v>
      </c>
      <c r="E8776">
        <v>3</v>
      </c>
      <c r="F8776">
        <v>112.73</v>
      </c>
      <c r="G8776">
        <v>32</v>
      </c>
    </row>
    <row r="8777" spans="1:7" ht="15.5" hidden="1" x14ac:dyDescent="0.35">
      <c r="A8777" t="s">
        <v>187</v>
      </c>
      <c r="B8777" t="s">
        <v>353</v>
      </c>
      <c r="C8777">
        <v>91541</v>
      </c>
      <c r="D8777">
        <v>2021</v>
      </c>
      <c r="E8777">
        <v>4</v>
      </c>
      <c r="F8777">
        <v>78.239999999999995</v>
      </c>
      <c r="G8777">
        <v>20</v>
      </c>
    </row>
    <row r="8778" spans="1:7" ht="15.5" hidden="1" x14ac:dyDescent="0.35">
      <c r="A8778" t="s">
        <v>187</v>
      </c>
      <c r="B8778" t="s">
        <v>353</v>
      </c>
      <c r="C8778">
        <v>91541</v>
      </c>
      <c r="D8778">
        <v>2021</v>
      </c>
      <c r="E8778">
        <v>5</v>
      </c>
      <c r="F8778">
        <v>87.76</v>
      </c>
      <c r="G8778">
        <v>21.34</v>
      </c>
    </row>
    <row r="8779" spans="1:7" ht="15.5" hidden="1" x14ac:dyDescent="0.35">
      <c r="A8779" t="s">
        <v>187</v>
      </c>
      <c r="B8779" t="s">
        <v>353</v>
      </c>
      <c r="C8779">
        <v>91541</v>
      </c>
      <c r="D8779">
        <v>2021</v>
      </c>
      <c r="E8779">
        <v>6</v>
      </c>
      <c r="F8779">
        <v>84.92</v>
      </c>
      <c r="G8779">
        <v>20.66</v>
      </c>
    </row>
    <row r="8780" spans="1:7" ht="15.5" hidden="1" x14ac:dyDescent="0.35">
      <c r="A8780" t="s">
        <v>187</v>
      </c>
      <c r="B8780" t="s">
        <v>353</v>
      </c>
      <c r="C8780">
        <v>91541</v>
      </c>
      <c r="D8780">
        <v>2021</v>
      </c>
      <c r="E8780">
        <v>7</v>
      </c>
      <c r="F8780">
        <v>237.44</v>
      </c>
      <c r="G8780">
        <v>40</v>
      </c>
    </row>
    <row r="8781" spans="1:7" ht="15.5" hidden="1" x14ac:dyDescent="0.35">
      <c r="A8781" t="s">
        <v>187</v>
      </c>
      <c r="B8781" t="s">
        <v>353</v>
      </c>
      <c r="C8781">
        <v>91541</v>
      </c>
      <c r="D8781">
        <v>2021</v>
      </c>
      <c r="E8781">
        <v>8</v>
      </c>
      <c r="F8781">
        <v>323.99</v>
      </c>
      <c r="G8781">
        <v>46</v>
      </c>
    </row>
    <row r="8782" spans="1:7" ht="15.5" hidden="1" x14ac:dyDescent="0.35">
      <c r="A8782" t="s">
        <v>187</v>
      </c>
      <c r="B8782" t="s">
        <v>353</v>
      </c>
      <c r="C8782">
        <v>91541</v>
      </c>
      <c r="D8782">
        <v>2021</v>
      </c>
      <c r="E8782">
        <v>9</v>
      </c>
      <c r="F8782">
        <v>246.97</v>
      </c>
      <c r="G8782">
        <v>34</v>
      </c>
    </row>
    <row r="8783" spans="1:7" ht="15.5" hidden="1" x14ac:dyDescent="0.35">
      <c r="A8783" t="s">
        <v>187</v>
      </c>
      <c r="B8783" t="s">
        <v>353</v>
      </c>
      <c r="C8783">
        <v>91541</v>
      </c>
      <c r="D8783">
        <v>2021</v>
      </c>
      <c r="E8783">
        <v>10</v>
      </c>
      <c r="F8783">
        <v>309.89999999999998</v>
      </c>
      <c r="G8783">
        <v>40</v>
      </c>
    </row>
    <row r="8784" spans="1:7" ht="15.5" hidden="1" x14ac:dyDescent="0.35">
      <c r="A8784" t="s">
        <v>187</v>
      </c>
      <c r="B8784" t="s">
        <v>353</v>
      </c>
      <c r="C8784">
        <v>91541</v>
      </c>
      <c r="D8784">
        <v>2021</v>
      </c>
      <c r="E8784">
        <v>11</v>
      </c>
      <c r="F8784">
        <v>357.97</v>
      </c>
      <c r="G8784">
        <v>41</v>
      </c>
    </row>
    <row r="8785" spans="1:7" ht="15.5" hidden="1" x14ac:dyDescent="0.35">
      <c r="A8785" t="s">
        <v>187</v>
      </c>
      <c r="B8785" t="s">
        <v>353</v>
      </c>
      <c r="C8785">
        <v>91541</v>
      </c>
      <c r="D8785">
        <v>2021</v>
      </c>
      <c r="E8785">
        <v>12</v>
      </c>
      <c r="F8785">
        <v>308.64999999999998</v>
      </c>
      <c r="G8785">
        <v>37</v>
      </c>
    </row>
    <row r="8786" spans="1:7" ht="15.5" hidden="1" x14ac:dyDescent="0.35">
      <c r="A8786" t="s">
        <v>187</v>
      </c>
      <c r="B8786" t="s">
        <v>353</v>
      </c>
      <c r="C8786">
        <v>91541</v>
      </c>
      <c r="D8786">
        <v>2022</v>
      </c>
      <c r="E8786">
        <v>1</v>
      </c>
      <c r="F8786">
        <v>278.58</v>
      </c>
      <c r="G8786">
        <v>38</v>
      </c>
    </row>
    <row r="8787" spans="1:7" ht="15.5" hidden="1" x14ac:dyDescent="0.35">
      <c r="A8787" t="s">
        <v>187</v>
      </c>
      <c r="B8787" t="s">
        <v>353</v>
      </c>
      <c r="C8787">
        <v>91541</v>
      </c>
      <c r="D8787">
        <v>2022</v>
      </c>
      <c r="E8787">
        <v>2</v>
      </c>
      <c r="F8787">
        <v>352.02</v>
      </c>
      <c r="G8787">
        <v>38</v>
      </c>
    </row>
    <row r="8788" spans="1:7" ht="15.5" hidden="1" x14ac:dyDescent="0.35">
      <c r="A8788" t="s">
        <v>187</v>
      </c>
      <c r="B8788" t="s">
        <v>353</v>
      </c>
      <c r="C8788">
        <v>91541</v>
      </c>
      <c r="D8788">
        <v>2022</v>
      </c>
      <c r="E8788">
        <v>3</v>
      </c>
      <c r="F8788">
        <v>333.55</v>
      </c>
      <c r="G8788">
        <v>64</v>
      </c>
    </row>
    <row r="8789" spans="1:7" ht="15.5" hidden="1" x14ac:dyDescent="0.35">
      <c r="A8789" t="s">
        <v>187</v>
      </c>
      <c r="B8789" t="s">
        <v>353</v>
      </c>
      <c r="C8789">
        <v>91541</v>
      </c>
      <c r="D8789">
        <v>2022</v>
      </c>
      <c r="E8789">
        <v>4</v>
      </c>
      <c r="F8789">
        <v>179.23</v>
      </c>
      <c r="G8789">
        <v>20</v>
      </c>
    </row>
    <row r="8790" spans="1:7" ht="15.5" hidden="1" x14ac:dyDescent="0.35">
      <c r="A8790" t="s">
        <v>187</v>
      </c>
      <c r="B8790" t="s">
        <v>353</v>
      </c>
      <c r="C8790">
        <v>91541</v>
      </c>
      <c r="D8790">
        <v>2022</v>
      </c>
      <c r="E8790">
        <v>5</v>
      </c>
      <c r="F8790">
        <v>445.32</v>
      </c>
      <c r="G8790">
        <v>38</v>
      </c>
    </row>
    <row r="8791" spans="1:7" ht="15.5" hidden="1" x14ac:dyDescent="0.35">
      <c r="A8791" t="s">
        <v>187</v>
      </c>
      <c r="B8791" t="s">
        <v>353</v>
      </c>
      <c r="C8791">
        <v>91541</v>
      </c>
      <c r="D8791">
        <v>2022</v>
      </c>
      <c r="E8791">
        <v>6</v>
      </c>
      <c r="F8791">
        <v>411.01</v>
      </c>
      <c r="G8791">
        <v>33</v>
      </c>
    </row>
    <row r="8792" spans="1:7" ht="15.5" hidden="1" x14ac:dyDescent="0.35">
      <c r="A8792" t="s">
        <v>187</v>
      </c>
      <c r="B8792" t="s">
        <v>353</v>
      </c>
      <c r="C8792">
        <v>91541</v>
      </c>
      <c r="D8792">
        <v>2022</v>
      </c>
      <c r="E8792">
        <v>7</v>
      </c>
      <c r="F8792">
        <v>403.19</v>
      </c>
      <c r="G8792">
        <v>36</v>
      </c>
    </row>
    <row r="8793" spans="1:7" ht="15.5" hidden="1" x14ac:dyDescent="0.35">
      <c r="A8793" t="s">
        <v>187</v>
      </c>
      <c r="B8793" t="s">
        <v>353</v>
      </c>
      <c r="C8793">
        <v>91541</v>
      </c>
      <c r="D8793">
        <v>2022</v>
      </c>
      <c r="E8793">
        <v>8</v>
      </c>
      <c r="F8793">
        <v>351.68</v>
      </c>
      <c r="G8793">
        <v>37</v>
      </c>
    </row>
    <row r="8794" spans="1:7" ht="15.5" hidden="1" x14ac:dyDescent="0.35">
      <c r="A8794" t="s">
        <v>187</v>
      </c>
      <c r="B8794" t="s">
        <v>353</v>
      </c>
      <c r="C8794">
        <v>91541</v>
      </c>
      <c r="D8794">
        <v>2022</v>
      </c>
      <c r="E8794">
        <v>9</v>
      </c>
      <c r="F8794">
        <v>372.3</v>
      </c>
      <c r="G8794">
        <v>31</v>
      </c>
    </row>
    <row r="8795" spans="1:7" ht="15.5" hidden="1" x14ac:dyDescent="0.35">
      <c r="A8795" t="s">
        <v>187</v>
      </c>
      <c r="B8795" t="s">
        <v>353</v>
      </c>
      <c r="C8795">
        <v>91541</v>
      </c>
      <c r="D8795">
        <v>2022</v>
      </c>
      <c r="E8795">
        <v>10</v>
      </c>
      <c r="F8795">
        <v>406.27</v>
      </c>
      <c r="G8795">
        <v>31</v>
      </c>
    </row>
    <row r="8796" spans="1:7" ht="15.5" hidden="1" x14ac:dyDescent="0.35">
      <c r="A8796" t="s">
        <v>187</v>
      </c>
      <c r="B8796" t="s">
        <v>353</v>
      </c>
      <c r="C8796">
        <v>91541</v>
      </c>
      <c r="D8796">
        <v>2022</v>
      </c>
      <c r="E8796">
        <v>11</v>
      </c>
      <c r="F8796">
        <v>424.97</v>
      </c>
      <c r="G8796">
        <v>39</v>
      </c>
    </row>
    <row r="8797" spans="1:7" ht="15.5" hidden="1" x14ac:dyDescent="0.35">
      <c r="A8797" t="s">
        <v>187</v>
      </c>
      <c r="B8797" t="s">
        <v>353</v>
      </c>
      <c r="C8797">
        <v>91541</v>
      </c>
      <c r="D8797">
        <v>2022</v>
      </c>
      <c r="E8797">
        <v>12</v>
      </c>
      <c r="F8797">
        <v>419.01</v>
      </c>
      <c r="G8797">
        <v>33</v>
      </c>
    </row>
    <row r="8798" spans="1:7" ht="15.5" hidden="1" x14ac:dyDescent="0.35">
      <c r="A8798" t="s">
        <v>187</v>
      </c>
      <c r="B8798" t="s">
        <v>353</v>
      </c>
      <c r="C8798">
        <v>91541</v>
      </c>
      <c r="D8798">
        <v>2023</v>
      </c>
      <c r="E8798">
        <v>1</v>
      </c>
      <c r="F8798">
        <v>417.7</v>
      </c>
      <c r="G8798">
        <v>38</v>
      </c>
    </row>
    <row r="8799" spans="1:7" ht="15.5" hidden="1" x14ac:dyDescent="0.35">
      <c r="A8799" t="s">
        <v>187</v>
      </c>
      <c r="B8799" t="s">
        <v>353</v>
      </c>
      <c r="C8799">
        <v>91541</v>
      </c>
      <c r="D8799">
        <v>2023</v>
      </c>
      <c r="E8799">
        <v>2</v>
      </c>
      <c r="F8799">
        <v>401.94</v>
      </c>
      <c r="G8799">
        <v>37</v>
      </c>
    </row>
    <row r="8800" spans="1:7" ht="15.5" hidden="1" x14ac:dyDescent="0.35">
      <c r="A8800" t="s">
        <v>187</v>
      </c>
      <c r="B8800" t="s">
        <v>353</v>
      </c>
      <c r="C8800">
        <v>91541</v>
      </c>
      <c r="D8800">
        <v>2023</v>
      </c>
      <c r="E8800">
        <v>3</v>
      </c>
      <c r="F8800">
        <v>299.20999999999998</v>
      </c>
      <c r="G8800">
        <v>29.14</v>
      </c>
    </row>
    <row r="8801" spans="1:7" ht="15.5" hidden="1" x14ac:dyDescent="0.35">
      <c r="A8801" t="s">
        <v>187</v>
      </c>
      <c r="B8801" t="s">
        <v>353</v>
      </c>
      <c r="C8801">
        <v>91541</v>
      </c>
      <c r="D8801">
        <v>2023</v>
      </c>
      <c r="E8801">
        <v>4</v>
      </c>
      <c r="F8801">
        <v>0</v>
      </c>
      <c r="G8801">
        <v>0</v>
      </c>
    </row>
    <row r="8802" spans="1:7" ht="15.5" hidden="1" x14ac:dyDescent="0.35">
      <c r="A8802" t="s">
        <v>187</v>
      </c>
      <c r="B8802" t="s">
        <v>353</v>
      </c>
      <c r="C8802">
        <v>91541</v>
      </c>
      <c r="D8802">
        <v>2023</v>
      </c>
      <c r="E8802">
        <v>5</v>
      </c>
      <c r="F8802">
        <v>0</v>
      </c>
      <c r="G8802">
        <v>0</v>
      </c>
    </row>
    <row r="8803" spans="1:7" ht="15.5" hidden="1" x14ac:dyDescent="0.35">
      <c r="A8803" t="s">
        <v>187</v>
      </c>
      <c r="B8803" t="s">
        <v>353</v>
      </c>
      <c r="C8803">
        <v>91541</v>
      </c>
      <c r="D8803">
        <v>2023</v>
      </c>
      <c r="E8803">
        <v>6</v>
      </c>
      <c r="F8803">
        <v>0</v>
      </c>
      <c r="G8803">
        <v>0</v>
      </c>
    </row>
    <row r="8804" spans="1:7" ht="15.5" hidden="1" x14ac:dyDescent="0.35">
      <c r="A8804" t="s">
        <v>187</v>
      </c>
      <c r="B8804" t="s">
        <v>353</v>
      </c>
      <c r="C8804">
        <v>91541</v>
      </c>
      <c r="D8804">
        <v>2023</v>
      </c>
      <c r="E8804">
        <v>7</v>
      </c>
      <c r="F8804">
        <v>0</v>
      </c>
      <c r="G8804">
        <v>0</v>
      </c>
    </row>
    <row r="8805" spans="1:7" ht="15.5" hidden="1" x14ac:dyDescent="0.35">
      <c r="A8805" t="s">
        <v>187</v>
      </c>
      <c r="B8805" t="s">
        <v>353</v>
      </c>
      <c r="C8805">
        <v>91541</v>
      </c>
      <c r="D8805">
        <v>2023</v>
      </c>
      <c r="E8805">
        <v>8</v>
      </c>
      <c r="F8805">
        <v>0</v>
      </c>
      <c r="G8805">
        <v>0</v>
      </c>
    </row>
    <row r="8806" spans="1:7" ht="15.5" hidden="1" x14ac:dyDescent="0.35">
      <c r="A8806" t="s">
        <v>187</v>
      </c>
      <c r="B8806" t="s">
        <v>353</v>
      </c>
      <c r="C8806">
        <v>91541</v>
      </c>
      <c r="D8806">
        <v>2023</v>
      </c>
      <c r="E8806">
        <v>9</v>
      </c>
      <c r="F8806">
        <v>0</v>
      </c>
      <c r="G8806">
        <v>0</v>
      </c>
    </row>
    <row r="8807" spans="1:7" ht="15.5" hidden="1" x14ac:dyDescent="0.35">
      <c r="A8807" t="s">
        <v>187</v>
      </c>
      <c r="B8807" t="s">
        <v>353</v>
      </c>
      <c r="C8807">
        <v>91541</v>
      </c>
      <c r="D8807">
        <v>2023</v>
      </c>
      <c r="E8807">
        <v>10</v>
      </c>
      <c r="F8807">
        <v>0</v>
      </c>
      <c r="G8807">
        <v>0</v>
      </c>
    </row>
    <row r="8808" spans="1:7" ht="15.5" hidden="1" x14ac:dyDescent="0.35">
      <c r="A8808" t="s">
        <v>187</v>
      </c>
      <c r="B8808" t="s">
        <v>353</v>
      </c>
      <c r="C8808">
        <v>91541</v>
      </c>
      <c r="D8808">
        <v>2023</v>
      </c>
      <c r="E8808">
        <v>11</v>
      </c>
      <c r="F8808">
        <v>0</v>
      </c>
      <c r="G8808">
        <v>0</v>
      </c>
    </row>
    <row r="8809" spans="1:7" ht="15.5" hidden="1" x14ac:dyDescent="0.35">
      <c r="A8809" t="s">
        <v>187</v>
      </c>
      <c r="B8809" t="s">
        <v>353</v>
      </c>
      <c r="C8809">
        <v>91541</v>
      </c>
      <c r="D8809">
        <v>2023</v>
      </c>
      <c r="E8809">
        <v>12</v>
      </c>
      <c r="F8809">
        <v>78.510000000000005</v>
      </c>
      <c r="G8809">
        <v>6.87</v>
      </c>
    </row>
    <row r="8810" spans="1:7" ht="15.5" hidden="1" x14ac:dyDescent="0.35">
      <c r="A8810" t="s">
        <v>187</v>
      </c>
      <c r="B8810" t="s">
        <v>353</v>
      </c>
      <c r="C8810">
        <v>91541</v>
      </c>
      <c r="D8810">
        <v>2024</v>
      </c>
      <c r="E8810">
        <v>1</v>
      </c>
      <c r="F8810">
        <v>0</v>
      </c>
      <c r="G8810">
        <v>0</v>
      </c>
    </row>
    <row r="8811" spans="1:7" ht="15.5" hidden="1" x14ac:dyDescent="0.35">
      <c r="A8811" t="s">
        <v>187</v>
      </c>
      <c r="B8811" t="s">
        <v>353</v>
      </c>
      <c r="C8811">
        <v>91541</v>
      </c>
      <c r="D8811">
        <v>2024</v>
      </c>
      <c r="E8811">
        <v>2</v>
      </c>
      <c r="F8811">
        <v>0</v>
      </c>
      <c r="G8811">
        <v>0</v>
      </c>
    </row>
    <row r="8812" spans="1:7" ht="15.5" hidden="1" x14ac:dyDescent="0.35">
      <c r="A8812" t="s">
        <v>187</v>
      </c>
      <c r="B8812" t="s">
        <v>353</v>
      </c>
      <c r="C8812">
        <v>91541</v>
      </c>
      <c r="D8812">
        <v>2024</v>
      </c>
      <c r="E8812">
        <v>3</v>
      </c>
      <c r="F8812">
        <v>0</v>
      </c>
      <c r="G8812">
        <v>0</v>
      </c>
    </row>
    <row r="8813" spans="1:7" ht="15.5" hidden="1" x14ac:dyDescent="0.35">
      <c r="A8813" t="s">
        <v>187</v>
      </c>
      <c r="B8813" t="s">
        <v>353</v>
      </c>
      <c r="C8813">
        <v>91541</v>
      </c>
      <c r="D8813">
        <v>2024</v>
      </c>
      <c r="E8813">
        <v>4</v>
      </c>
      <c r="F8813">
        <v>0</v>
      </c>
      <c r="G8813">
        <v>0</v>
      </c>
    </row>
    <row r="8814" spans="1:7" ht="15.5" hidden="1" x14ac:dyDescent="0.35">
      <c r="A8814" t="s">
        <v>187</v>
      </c>
      <c r="B8814" t="s">
        <v>353</v>
      </c>
      <c r="C8814">
        <v>91541</v>
      </c>
      <c r="D8814">
        <v>2024</v>
      </c>
      <c r="E8814">
        <v>5</v>
      </c>
      <c r="F8814">
        <v>0</v>
      </c>
      <c r="G8814">
        <v>0</v>
      </c>
    </row>
    <row r="8815" spans="1:7" ht="15.5" hidden="1" x14ac:dyDescent="0.35">
      <c r="A8815" t="s">
        <v>187</v>
      </c>
      <c r="B8815" t="s">
        <v>353</v>
      </c>
      <c r="C8815">
        <v>91541</v>
      </c>
      <c r="D8815">
        <v>2024</v>
      </c>
      <c r="E8815">
        <v>6</v>
      </c>
      <c r="F8815">
        <v>0</v>
      </c>
      <c r="G8815">
        <v>0</v>
      </c>
    </row>
    <row r="8816" spans="1:7" ht="15.5" hidden="1" x14ac:dyDescent="0.35">
      <c r="A8816" t="s">
        <v>187</v>
      </c>
      <c r="B8816" t="s">
        <v>353</v>
      </c>
      <c r="C8816">
        <v>91541</v>
      </c>
      <c r="D8816">
        <v>2024</v>
      </c>
      <c r="E8816">
        <v>7</v>
      </c>
      <c r="F8816">
        <v>0</v>
      </c>
      <c r="G8816">
        <v>0</v>
      </c>
    </row>
    <row r="8817" spans="1:7" ht="15.5" hidden="1" x14ac:dyDescent="0.35">
      <c r="A8817" t="s">
        <v>187</v>
      </c>
      <c r="B8817" t="s">
        <v>353</v>
      </c>
      <c r="C8817">
        <v>91541</v>
      </c>
      <c r="D8817">
        <v>2024</v>
      </c>
      <c r="E8817">
        <v>8</v>
      </c>
      <c r="F8817">
        <v>0</v>
      </c>
      <c r="G8817">
        <v>0</v>
      </c>
    </row>
    <row r="8818" spans="1:7" ht="15.5" hidden="1" x14ac:dyDescent="0.35">
      <c r="A8818" t="s">
        <v>187</v>
      </c>
      <c r="B8818" t="s">
        <v>353</v>
      </c>
      <c r="C8818">
        <v>91541</v>
      </c>
      <c r="D8818">
        <v>2024</v>
      </c>
      <c r="E8818">
        <v>9</v>
      </c>
      <c r="F8818">
        <v>0</v>
      </c>
      <c r="G8818">
        <v>0</v>
      </c>
    </row>
    <row r="8819" spans="1:7" ht="15.5" hidden="1" x14ac:dyDescent="0.35">
      <c r="A8819" t="s">
        <v>187</v>
      </c>
      <c r="B8819" t="s">
        <v>353</v>
      </c>
      <c r="C8819">
        <v>91541</v>
      </c>
      <c r="D8819">
        <v>2024</v>
      </c>
      <c r="E8819">
        <v>10</v>
      </c>
      <c r="F8819">
        <v>0</v>
      </c>
      <c r="G8819">
        <v>0</v>
      </c>
    </row>
    <row r="8820" spans="1:7" ht="15.5" hidden="1" x14ac:dyDescent="0.35">
      <c r="A8820" t="s">
        <v>187</v>
      </c>
      <c r="B8820" t="s">
        <v>353</v>
      </c>
      <c r="C8820">
        <v>91541</v>
      </c>
      <c r="D8820">
        <v>2024</v>
      </c>
      <c r="E8820">
        <v>11</v>
      </c>
      <c r="F8820">
        <v>0</v>
      </c>
      <c r="G8820">
        <v>0</v>
      </c>
    </row>
    <row r="8821" spans="1:7" ht="15.5" hidden="1" x14ac:dyDescent="0.35">
      <c r="A8821" t="s">
        <v>187</v>
      </c>
      <c r="B8821" t="s">
        <v>353</v>
      </c>
      <c r="C8821">
        <v>91541</v>
      </c>
      <c r="D8821">
        <v>2024</v>
      </c>
      <c r="E8821">
        <v>12</v>
      </c>
      <c r="F8821">
        <v>213.84</v>
      </c>
      <c r="G8821">
        <v>21.54</v>
      </c>
    </row>
    <row r="8822" spans="1:7" ht="15.5" x14ac:dyDescent="0.35">
      <c r="A8822" t="s">
        <v>187</v>
      </c>
      <c r="B8822" t="s">
        <v>353</v>
      </c>
      <c r="C8822">
        <v>91541</v>
      </c>
      <c r="D8822">
        <v>2025</v>
      </c>
      <c r="E8822">
        <v>1</v>
      </c>
      <c r="F8822">
        <v>516.87</v>
      </c>
      <c r="G8822">
        <v>46</v>
      </c>
    </row>
    <row r="8823" spans="1:7" ht="15.5" x14ac:dyDescent="0.35">
      <c r="A8823" t="s">
        <v>187</v>
      </c>
      <c r="B8823" t="s">
        <v>353</v>
      </c>
      <c r="C8823">
        <v>91541</v>
      </c>
      <c r="D8823">
        <v>2025</v>
      </c>
      <c r="E8823">
        <v>2</v>
      </c>
      <c r="F8823">
        <v>434.09</v>
      </c>
      <c r="G8823">
        <v>34</v>
      </c>
    </row>
    <row r="8824" spans="1:7" ht="15.5" x14ac:dyDescent="0.35">
      <c r="A8824" t="s">
        <v>187</v>
      </c>
      <c r="B8824" t="s">
        <v>353</v>
      </c>
      <c r="C8824">
        <v>91541</v>
      </c>
      <c r="D8824">
        <v>2025</v>
      </c>
      <c r="E8824">
        <v>3</v>
      </c>
      <c r="F8824">
        <v>443.82</v>
      </c>
      <c r="G8824">
        <v>37</v>
      </c>
    </row>
    <row r="8825" spans="1:7" ht="15.5" x14ac:dyDescent="0.35">
      <c r="A8825" t="s">
        <v>187</v>
      </c>
      <c r="B8825" t="s">
        <v>353</v>
      </c>
      <c r="C8825">
        <v>91541</v>
      </c>
      <c r="D8825">
        <v>2025</v>
      </c>
      <c r="E8825">
        <v>4</v>
      </c>
      <c r="F8825">
        <v>472.92</v>
      </c>
      <c r="G8825">
        <v>47</v>
      </c>
    </row>
    <row r="8826" spans="1:7" ht="15.5" x14ac:dyDescent="0.35">
      <c r="A8826" t="s">
        <v>187</v>
      </c>
      <c r="B8826" t="s">
        <v>353</v>
      </c>
      <c r="C8826">
        <v>91541</v>
      </c>
      <c r="D8826">
        <v>2025</v>
      </c>
      <c r="E8826">
        <v>5</v>
      </c>
      <c r="F8826">
        <v>475.97</v>
      </c>
      <c r="G8826">
        <v>43</v>
      </c>
    </row>
    <row r="8827" spans="1:7" ht="15.5" x14ac:dyDescent="0.35">
      <c r="A8827" t="s">
        <v>187</v>
      </c>
      <c r="B8827" t="s">
        <v>353</v>
      </c>
      <c r="C8827">
        <v>91541</v>
      </c>
      <c r="D8827">
        <v>2025</v>
      </c>
      <c r="E8827">
        <v>6</v>
      </c>
      <c r="F8827">
        <v>462.34</v>
      </c>
      <c r="G8827">
        <v>41</v>
      </c>
    </row>
    <row r="8828" spans="1:7" ht="15.5" x14ac:dyDescent="0.35">
      <c r="A8828" t="s">
        <v>187</v>
      </c>
      <c r="B8828" t="s">
        <v>353</v>
      </c>
      <c r="C8828">
        <v>91541</v>
      </c>
      <c r="D8828">
        <v>2025</v>
      </c>
      <c r="E8828">
        <v>7</v>
      </c>
      <c r="F8828">
        <v>406.89</v>
      </c>
      <c r="G8828">
        <v>36</v>
      </c>
    </row>
    <row r="8829" spans="1:7" ht="15.5" x14ac:dyDescent="0.35">
      <c r="A8829" t="s">
        <v>187</v>
      </c>
      <c r="B8829" t="s">
        <v>353</v>
      </c>
      <c r="C8829">
        <v>91541</v>
      </c>
      <c r="D8829">
        <v>2025</v>
      </c>
      <c r="E8829">
        <v>8</v>
      </c>
      <c r="F8829">
        <v>420.43</v>
      </c>
      <c r="G8829">
        <v>37</v>
      </c>
    </row>
    <row r="8830" spans="1:7" ht="15.5" x14ac:dyDescent="0.35">
      <c r="A8830" t="s">
        <v>187</v>
      </c>
      <c r="B8830" t="s">
        <v>353</v>
      </c>
      <c r="C8830">
        <v>91541</v>
      </c>
      <c r="D8830">
        <v>2025</v>
      </c>
      <c r="E8830">
        <v>9</v>
      </c>
      <c r="F8830">
        <v>408.97</v>
      </c>
      <c r="G8830">
        <v>35</v>
      </c>
    </row>
    <row r="8831" spans="1:7" ht="15.5" x14ac:dyDescent="0.35">
      <c r="A8831" t="s">
        <v>187</v>
      </c>
      <c r="B8831" t="s">
        <v>353</v>
      </c>
      <c r="C8831">
        <v>91541</v>
      </c>
      <c r="D8831">
        <v>2025</v>
      </c>
      <c r="E8831">
        <v>10</v>
      </c>
      <c r="F8831">
        <v>509.11</v>
      </c>
      <c r="G8831">
        <v>50</v>
      </c>
    </row>
    <row r="8832" spans="1:7" ht="15.5" x14ac:dyDescent="0.35">
      <c r="A8832" t="s">
        <v>187</v>
      </c>
      <c r="B8832" t="s">
        <v>353</v>
      </c>
      <c r="C8832">
        <v>91541</v>
      </c>
      <c r="D8832">
        <v>2025</v>
      </c>
      <c r="E8832">
        <v>11</v>
      </c>
      <c r="F8832">
        <v>445.95</v>
      </c>
      <c r="G8832">
        <v>48</v>
      </c>
    </row>
    <row r="8833" spans="1:7" ht="15.5" hidden="1" x14ac:dyDescent="0.35">
      <c r="A8833" t="s">
        <v>187</v>
      </c>
      <c r="B8833" t="s">
        <v>353</v>
      </c>
      <c r="C8833">
        <v>91542</v>
      </c>
      <c r="D8833">
        <v>2018</v>
      </c>
      <c r="E8833">
        <v>12</v>
      </c>
      <c r="F8833">
        <v>209.91</v>
      </c>
      <c r="G8833">
        <v>24.61</v>
      </c>
    </row>
    <row r="8834" spans="1:7" ht="15.5" hidden="1" x14ac:dyDescent="0.35">
      <c r="A8834" t="s">
        <v>187</v>
      </c>
      <c r="B8834" t="s">
        <v>353</v>
      </c>
      <c r="C8834">
        <v>91542</v>
      </c>
      <c r="D8834">
        <v>2019</v>
      </c>
      <c r="E8834">
        <v>1</v>
      </c>
      <c r="F8834">
        <v>361.52</v>
      </c>
      <c r="G8834">
        <v>42.39</v>
      </c>
    </row>
    <row r="8835" spans="1:7" ht="15.5" hidden="1" x14ac:dyDescent="0.35">
      <c r="A8835" t="s">
        <v>187</v>
      </c>
      <c r="B8835" t="s">
        <v>353</v>
      </c>
      <c r="C8835">
        <v>91542</v>
      </c>
      <c r="D8835">
        <v>2019</v>
      </c>
      <c r="E8835">
        <v>2</v>
      </c>
      <c r="F8835">
        <v>386.69</v>
      </c>
      <c r="G8835">
        <v>48</v>
      </c>
    </row>
    <row r="8836" spans="1:7" ht="15.5" hidden="1" x14ac:dyDescent="0.35">
      <c r="A8836" t="s">
        <v>187</v>
      </c>
      <c r="B8836" t="s">
        <v>353</v>
      </c>
      <c r="C8836">
        <v>91542</v>
      </c>
      <c r="D8836">
        <v>2019</v>
      </c>
      <c r="E8836">
        <v>3</v>
      </c>
      <c r="F8836">
        <v>387</v>
      </c>
      <c r="G8836">
        <v>50</v>
      </c>
    </row>
    <row r="8837" spans="1:7" ht="15.5" hidden="1" x14ac:dyDescent="0.35">
      <c r="A8837" t="s">
        <v>187</v>
      </c>
      <c r="B8837" t="s">
        <v>353</v>
      </c>
      <c r="C8837">
        <v>91542</v>
      </c>
      <c r="D8837">
        <v>2019</v>
      </c>
      <c r="E8837">
        <v>4</v>
      </c>
      <c r="F8837">
        <v>405.16</v>
      </c>
      <c r="G8837">
        <v>44</v>
      </c>
    </row>
    <row r="8838" spans="1:7" ht="15.5" hidden="1" x14ac:dyDescent="0.35">
      <c r="A8838" t="s">
        <v>187</v>
      </c>
      <c r="B8838" t="s">
        <v>353</v>
      </c>
      <c r="C8838">
        <v>91542</v>
      </c>
      <c r="D8838">
        <v>2019</v>
      </c>
      <c r="E8838">
        <v>5</v>
      </c>
      <c r="F8838">
        <v>440.97</v>
      </c>
      <c r="G8838">
        <v>50</v>
      </c>
    </row>
    <row r="8839" spans="1:7" ht="15.5" hidden="1" x14ac:dyDescent="0.35">
      <c r="A8839" t="s">
        <v>187</v>
      </c>
      <c r="B8839" t="s">
        <v>353</v>
      </c>
      <c r="C8839">
        <v>91542</v>
      </c>
      <c r="D8839">
        <v>2019</v>
      </c>
      <c r="E8839">
        <v>6</v>
      </c>
      <c r="F8839">
        <v>386.18</v>
      </c>
      <c r="G8839">
        <v>47</v>
      </c>
    </row>
    <row r="8840" spans="1:7" ht="15.5" hidden="1" x14ac:dyDescent="0.35">
      <c r="A8840" t="s">
        <v>187</v>
      </c>
      <c r="B8840" t="s">
        <v>353</v>
      </c>
      <c r="C8840">
        <v>91542</v>
      </c>
      <c r="D8840">
        <v>2019</v>
      </c>
      <c r="E8840">
        <v>7</v>
      </c>
      <c r="F8840">
        <v>441.12</v>
      </c>
      <c r="G8840">
        <v>48</v>
      </c>
    </row>
    <row r="8841" spans="1:7" ht="15.5" hidden="1" x14ac:dyDescent="0.35">
      <c r="A8841" t="s">
        <v>187</v>
      </c>
      <c r="B8841" t="s">
        <v>353</v>
      </c>
      <c r="C8841">
        <v>91542</v>
      </c>
      <c r="D8841">
        <v>2019</v>
      </c>
      <c r="E8841">
        <v>8</v>
      </c>
      <c r="F8841">
        <v>434.95</v>
      </c>
      <c r="G8841">
        <v>49</v>
      </c>
    </row>
    <row r="8842" spans="1:7" ht="15.5" hidden="1" x14ac:dyDescent="0.35">
      <c r="A8842" t="s">
        <v>187</v>
      </c>
      <c r="B8842" t="s">
        <v>353</v>
      </c>
      <c r="C8842">
        <v>91542</v>
      </c>
      <c r="D8842">
        <v>2019</v>
      </c>
      <c r="E8842">
        <v>9</v>
      </c>
      <c r="F8842">
        <v>360.37</v>
      </c>
      <c r="G8842">
        <v>45</v>
      </c>
    </row>
    <row r="8843" spans="1:7" ht="15.5" hidden="1" x14ac:dyDescent="0.35">
      <c r="A8843" t="s">
        <v>187</v>
      </c>
      <c r="B8843" t="s">
        <v>353</v>
      </c>
      <c r="C8843">
        <v>91542</v>
      </c>
      <c r="D8843">
        <v>2019</v>
      </c>
      <c r="E8843">
        <v>10</v>
      </c>
      <c r="F8843">
        <v>383.88</v>
      </c>
      <c r="G8843">
        <v>45</v>
      </c>
    </row>
    <row r="8844" spans="1:7" ht="15.5" hidden="1" x14ac:dyDescent="0.35">
      <c r="A8844" t="s">
        <v>187</v>
      </c>
      <c r="B8844" t="s">
        <v>353</v>
      </c>
      <c r="C8844">
        <v>91542</v>
      </c>
      <c r="D8844">
        <v>2019</v>
      </c>
      <c r="E8844">
        <v>11</v>
      </c>
      <c r="F8844">
        <v>279.42</v>
      </c>
      <c r="G8844">
        <v>37</v>
      </c>
    </row>
    <row r="8845" spans="1:7" ht="15.5" hidden="1" x14ac:dyDescent="0.35">
      <c r="A8845" t="s">
        <v>187</v>
      </c>
      <c r="B8845" t="s">
        <v>353</v>
      </c>
      <c r="C8845">
        <v>91542</v>
      </c>
      <c r="D8845">
        <v>2019</v>
      </c>
      <c r="E8845">
        <v>12</v>
      </c>
      <c r="F8845">
        <v>445.88</v>
      </c>
      <c r="G8845">
        <v>43</v>
      </c>
    </row>
    <row r="8846" spans="1:7" ht="15.5" hidden="1" x14ac:dyDescent="0.35">
      <c r="A8846" t="s">
        <v>187</v>
      </c>
      <c r="B8846" t="s">
        <v>353</v>
      </c>
      <c r="C8846">
        <v>91542</v>
      </c>
      <c r="D8846">
        <v>2020</v>
      </c>
      <c r="E8846">
        <v>1</v>
      </c>
      <c r="F8846">
        <v>414.67</v>
      </c>
      <c r="G8846">
        <v>44.43</v>
      </c>
    </row>
    <row r="8847" spans="1:7" ht="15.5" hidden="1" x14ac:dyDescent="0.35">
      <c r="A8847" t="s">
        <v>187</v>
      </c>
      <c r="B8847" t="s">
        <v>353</v>
      </c>
      <c r="C8847">
        <v>91542</v>
      </c>
      <c r="D8847">
        <v>2020</v>
      </c>
      <c r="E8847">
        <v>2</v>
      </c>
      <c r="F8847">
        <v>387.91</v>
      </c>
      <c r="G8847">
        <v>41.57</v>
      </c>
    </row>
    <row r="8848" spans="1:7" ht="15.5" hidden="1" x14ac:dyDescent="0.35">
      <c r="A8848" t="s">
        <v>187</v>
      </c>
      <c r="B8848" t="s">
        <v>353</v>
      </c>
      <c r="C8848">
        <v>91542</v>
      </c>
      <c r="D8848">
        <v>2020</v>
      </c>
      <c r="E8848">
        <v>3</v>
      </c>
      <c r="F8848">
        <v>292.52999999999997</v>
      </c>
      <c r="G8848">
        <v>29</v>
      </c>
    </row>
    <row r="8849" spans="1:7" ht="15.5" hidden="1" x14ac:dyDescent="0.35">
      <c r="A8849" t="s">
        <v>187</v>
      </c>
      <c r="B8849" t="s">
        <v>353</v>
      </c>
      <c r="C8849">
        <v>91542</v>
      </c>
      <c r="D8849">
        <v>2020</v>
      </c>
      <c r="E8849">
        <v>4</v>
      </c>
      <c r="F8849">
        <v>0</v>
      </c>
      <c r="G8849">
        <v>0</v>
      </c>
    </row>
    <row r="8850" spans="1:7" ht="15.5" hidden="1" x14ac:dyDescent="0.35">
      <c r="A8850" t="s">
        <v>187</v>
      </c>
      <c r="B8850" t="s">
        <v>353</v>
      </c>
      <c r="C8850">
        <v>91542</v>
      </c>
      <c r="D8850">
        <v>2020</v>
      </c>
      <c r="E8850">
        <v>5</v>
      </c>
      <c r="F8850">
        <v>0</v>
      </c>
      <c r="G8850">
        <v>0</v>
      </c>
    </row>
    <row r="8851" spans="1:7" ht="15.5" hidden="1" x14ac:dyDescent="0.35">
      <c r="A8851" t="s">
        <v>187</v>
      </c>
      <c r="B8851" t="s">
        <v>353</v>
      </c>
      <c r="C8851">
        <v>91542</v>
      </c>
      <c r="D8851">
        <v>2020</v>
      </c>
      <c r="E8851">
        <v>6</v>
      </c>
      <c r="F8851">
        <v>0</v>
      </c>
      <c r="G8851">
        <v>0</v>
      </c>
    </row>
    <row r="8852" spans="1:7" ht="15.5" hidden="1" x14ac:dyDescent="0.35">
      <c r="A8852" t="s">
        <v>187</v>
      </c>
      <c r="B8852" t="s">
        <v>353</v>
      </c>
      <c r="C8852">
        <v>91542</v>
      </c>
      <c r="D8852">
        <v>2020</v>
      </c>
      <c r="E8852">
        <v>7</v>
      </c>
      <c r="F8852">
        <v>38.97</v>
      </c>
      <c r="G8852">
        <v>7</v>
      </c>
    </row>
    <row r="8853" spans="1:7" ht="15.5" hidden="1" x14ac:dyDescent="0.35">
      <c r="A8853" t="s">
        <v>187</v>
      </c>
      <c r="B8853" t="s">
        <v>353</v>
      </c>
      <c r="C8853">
        <v>91542</v>
      </c>
      <c r="D8853">
        <v>2020</v>
      </c>
      <c r="E8853">
        <v>8</v>
      </c>
      <c r="F8853">
        <v>108.5</v>
      </c>
      <c r="G8853">
        <v>15</v>
      </c>
    </row>
    <row r="8854" spans="1:7" ht="15.5" hidden="1" x14ac:dyDescent="0.35">
      <c r="A8854" t="s">
        <v>187</v>
      </c>
      <c r="B8854" t="s">
        <v>353</v>
      </c>
      <c r="C8854">
        <v>91542</v>
      </c>
      <c r="D8854">
        <v>2020</v>
      </c>
      <c r="E8854">
        <v>9</v>
      </c>
      <c r="F8854">
        <v>133.83000000000001</v>
      </c>
      <c r="G8854">
        <v>21</v>
      </c>
    </row>
    <row r="8855" spans="1:7" ht="15.5" hidden="1" x14ac:dyDescent="0.35">
      <c r="A8855" t="s">
        <v>187</v>
      </c>
      <c r="B8855" t="s">
        <v>353</v>
      </c>
      <c r="C8855">
        <v>91542</v>
      </c>
      <c r="D8855">
        <v>2020</v>
      </c>
      <c r="E8855">
        <v>10</v>
      </c>
      <c r="F8855">
        <v>177.56</v>
      </c>
      <c r="G8855">
        <v>30</v>
      </c>
    </row>
    <row r="8856" spans="1:7" ht="15.5" hidden="1" x14ac:dyDescent="0.35">
      <c r="A8856" t="s">
        <v>187</v>
      </c>
      <c r="B8856" t="s">
        <v>353</v>
      </c>
      <c r="C8856">
        <v>91542</v>
      </c>
      <c r="D8856">
        <v>2020</v>
      </c>
      <c r="E8856">
        <v>11</v>
      </c>
      <c r="F8856">
        <v>174.51</v>
      </c>
      <c r="G8856">
        <v>30</v>
      </c>
    </row>
    <row r="8857" spans="1:7" ht="15.5" hidden="1" x14ac:dyDescent="0.35">
      <c r="A8857" t="s">
        <v>187</v>
      </c>
      <c r="B8857" t="s">
        <v>353</v>
      </c>
      <c r="C8857">
        <v>91542</v>
      </c>
      <c r="D8857">
        <v>2020</v>
      </c>
      <c r="E8857">
        <v>12</v>
      </c>
      <c r="F8857">
        <v>296.10000000000002</v>
      </c>
      <c r="G8857">
        <v>51</v>
      </c>
    </row>
    <row r="8858" spans="1:7" ht="15.5" hidden="1" x14ac:dyDescent="0.35">
      <c r="A8858" t="s">
        <v>187</v>
      </c>
      <c r="B8858" t="s">
        <v>353</v>
      </c>
      <c r="C8858">
        <v>91542</v>
      </c>
      <c r="D8858">
        <v>2021</v>
      </c>
      <c r="E8858">
        <v>1</v>
      </c>
      <c r="F8858">
        <v>212.38</v>
      </c>
      <c r="G8858">
        <v>39</v>
      </c>
    </row>
    <row r="8859" spans="1:7" ht="15.5" hidden="1" x14ac:dyDescent="0.35">
      <c r="A8859" t="s">
        <v>187</v>
      </c>
      <c r="B8859" t="s">
        <v>353</v>
      </c>
      <c r="C8859">
        <v>91542</v>
      </c>
      <c r="D8859">
        <v>2021</v>
      </c>
      <c r="E8859">
        <v>2</v>
      </c>
      <c r="F8859">
        <v>42.22</v>
      </c>
      <c r="G8859">
        <v>12</v>
      </c>
    </row>
    <row r="8860" spans="1:7" ht="15.5" hidden="1" x14ac:dyDescent="0.35">
      <c r="A8860" t="s">
        <v>187</v>
      </c>
      <c r="B8860" t="s">
        <v>353</v>
      </c>
      <c r="C8860">
        <v>91542</v>
      </c>
      <c r="D8860">
        <v>2021</v>
      </c>
      <c r="E8860">
        <v>3</v>
      </c>
      <c r="F8860">
        <v>112.73</v>
      </c>
      <c r="G8860">
        <v>32</v>
      </c>
    </row>
    <row r="8861" spans="1:7" ht="15.5" hidden="1" x14ac:dyDescent="0.35">
      <c r="A8861" t="s">
        <v>187</v>
      </c>
      <c r="B8861" t="s">
        <v>353</v>
      </c>
      <c r="C8861">
        <v>91542</v>
      </c>
      <c r="D8861">
        <v>2021</v>
      </c>
      <c r="E8861">
        <v>4</v>
      </c>
      <c r="F8861">
        <v>78.239999999999995</v>
      </c>
      <c r="G8861">
        <v>20</v>
      </c>
    </row>
    <row r="8862" spans="1:7" ht="15.5" hidden="1" x14ac:dyDescent="0.35">
      <c r="A8862" t="s">
        <v>187</v>
      </c>
      <c r="B8862" t="s">
        <v>353</v>
      </c>
      <c r="C8862">
        <v>91542</v>
      </c>
      <c r="D8862">
        <v>2021</v>
      </c>
      <c r="E8862">
        <v>5</v>
      </c>
      <c r="F8862">
        <v>87.76</v>
      </c>
      <c r="G8862">
        <v>21.34</v>
      </c>
    </row>
    <row r="8863" spans="1:7" ht="15.5" hidden="1" x14ac:dyDescent="0.35">
      <c r="A8863" t="s">
        <v>187</v>
      </c>
      <c r="B8863" t="s">
        <v>353</v>
      </c>
      <c r="C8863">
        <v>91542</v>
      </c>
      <c r="D8863">
        <v>2021</v>
      </c>
      <c r="E8863">
        <v>6</v>
      </c>
      <c r="F8863">
        <v>84.92</v>
      </c>
      <c r="G8863">
        <v>20.66</v>
      </c>
    </row>
    <row r="8864" spans="1:7" ht="15.5" hidden="1" x14ac:dyDescent="0.35">
      <c r="A8864" t="s">
        <v>187</v>
      </c>
      <c r="B8864" t="s">
        <v>353</v>
      </c>
      <c r="C8864">
        <v>91542</v>
      </c>
      <c r="D8864">
        <v>2021</v>
      </c>
      <c r="E8864">
        <v>7</v>
      </c>
      <c r="F8864">
        <v>237.44</v>
      </c>
      <c r="G8864">
        <v>40</v>
      </c>
    </row>
    <row r="8865" spans="1:7" ht="15.5" hidden="1" x14ac:dyDescent="0.35">
      <c r="A8865" t="s">
        <v>187</v>
      </c>
      <c r="B8865" t="s">
        <v>353</v>
      </c>
      <c r="C8865">
        <v>91542</v>
      </c>
      <c r="D8865">
        <v>2021</v>
      </c>
      <c r="E8865">
        <v>8</v>
      </c>
      <c r="F8865">
        <v>323.99</v>
      </c>
      <c r="G8865">
        <v>46</v>
      </c>
    </row>
    <row r="8866" spans="1:7" ht="15.5" hidden="1" x14ac:dyDescent="0.35">
      <c r="A8866" t="s">
        <v>187</v>
      </c>
      <c r="B8866" t="s">
        <v>353</v>
      </c>
      <c r="C8866">
        <v>91542</v>
      </c>
      <c r="D8866">
        <v>2021</v>
      </c>
      <c r="E8866">
        <v>9</v>
      </c>
      <c r="F8866">
        <v>246.97</v>
      </c>
      <c r="G8866">
        <v>34</v>
      </c>
    </row>
    <row r="8867" spans="1:7" ht="15.5" hidden="1" x14ac:dyDescent="0.35">
      <c r="A8867" t="s">
        <v>187</v>
      </c>
      <c r="B8867" t="s">
        <v>353</v>
      </c>
      <c r="C8867">
        <v>91542</v>
      </c>
      <c r="D8867">
        <v>2021</v>
      </c>
      <c r="E8867">
        <v>10</v>
      </c>
      <c r="F8867">
        <v>309.89999999999998</v>
      </c>
      <c r="G8867">
        <v>40</v>
      </c>
    </row>
    <row r="8868" spans="1:7" ht="15.5" hidden="1" x14ac:dyDescent="0.35">
      <c r="A8868" t="s">
        <v>187</v>
      </c>
      <c r="B8868" t="s">
        <v>353</v>
      </c>
      <c r="C8868">
        <v>91542</v>
      </c>
      <c r="D8868">
        <v>2021</v>
      </c>
      <c r="E8868">
        <v>11</v>
      </c>
      <c r="F8868">
        <v>357.97</v>
      </c>
      <c r="G8868">
        <v>41</v>
      </c>
    </row>
    <row r="8869" spans="1:7" ht="15.5" hidden="1" x14ac:dyDescent="0.35">
      <c r="A8869" t="s">
        <v>187</v>
      </c>
      <c r="B8869" t="s">
        <v>353</v>
      </c>
      <c r="C8869">
        <v>91542</v>
      </c>
      <c r="D8869">
        <v>2021</v>
      </c>
      <c r="E8869">
        <v>12</v>
      </c>
      <c r="F8869">
        <v>308.64999999999998</v>
      </c>
      <c r="G8869">
        <v>37</v>
      </c>
    </row>
    <row r="8870" spans="1:7" ht="15.5" hidden="1" x14ac:dyDescent="0.35">
      <c r="A8870" t="s">
        <v>187</v>
      </c>
      <c r="B8870" t="s">
        <v>353</v>
      </c>
      <c r="C8870">
        <v>91542</v>
      </c>
      <c r="D8870">
        <v>2022</v>
      </c>
      <c r="E8870">
        <v>1</v>
      </c>
      <c r="F8870">
        <v>278.58</v>
      </c>
      <c r="G8870">
        <v>38</v>
      </c>
    </row>
    <row r="8871" spans="1:7" ht="15.5" hidden="1" x14ac:dyDescent="0.35">
      <c r="A8871" t="s">
        <v>187</v>
      </c>
      <c r="B8871" t="s">
        <v>353</v>
      </c>
      <c r="C8871">
        <v>91542</v>
      </c>
      <c r="D8871">
        <v>2022</v>
      </c>
      <c r="E8871">
        <v>2</v>
      </c>
      <c r="F8871">
        <v>352.02</v>
      </c>
      <c r="G8871">
        <v>38</v>
      </c>
    </row>
    <row r="8872" spans="1:7" ht="15.5" hidden="1" x14ac:dyDescent="0.35">
      <c r="A8872" t="s">
        <v>187</v>
      </c>
      <c r="B8872" t="s">
        <v>353</v>
      </c>
      <c r="C8872">
        <v>91542</v>
      </c>
      <c r="D8872">
        <v>2022</v>
      </c>
      <c r="E8872">
        <v>3</v>
      </c>
      <c r="F8872">
        <v>333.55</v>
      </c>
      <c r="G8872">
        <v>64</v>
      </c>
    </row>
    <row r="8873" spans="1:7" ht="15.5" hidden="1" x14ac:dyDescent="0.35">
      <c r="A8873" t="s">
        <v>187</v>
      </c>
      <c r="B8873" t="s">
        <v>353</v>
      </c>
      <c r="C8873">
        <v>91542</v>
      </c>
      <c r="D8873">
        <v>2022</v>
      </c>
      <c r="E8873">
        <v>4</v>
      </c>
      <c r="F8873">
        <v>179.23</v>
      </c>
      <c r="G8873">
        <v>20</v>
      </c>
    </row>
    <row r="8874" spans="1:7" ht="15.5" hidden="1" x14ac:dyDescent="0.35">
      <c r="A8874" t="s">
        <v>187</v>
      </c>
      <c r="B8874" t="s">
        <v>353</v>
      </c>
      <c r="C8874">
        <v>91542</v>
      </c>
      <c r="D8874">
        <v>2022</v>
      </c>
      <c r="E8874">
        <v>5</v>
      </c>
      <c r="F8874">
        <v>445.32</v>
      </c>
      <c r="G8874">
        <v>38</v>
      </c>
    </row>
    <row r="8875" spans="1:7" ht="15.5" hidden="1" x14ac:dyDescent="0.35">
      <c r="A8875" t="s">
        <v>187</v>
      </c>
      <c r="B8875" t="s">
        <v>353</v>
      </c>
      <c r="C8875">
        <v>91542</v>
      </c>
      <c r="D8875">
        <v>2022</v>
      </c>
      <c r="E8875">
        <v>6</v>
      </c>
      <c r="F8875">
        <v>411.01</v>
      </c>
      <c r="G8875">
        <v>33</v>
      </c>
    </row>
    <row r="8876" spans="1:7" ht="15.5" hidden="1" x14ac:dyDescent="0.35">
      <c r="A8876" t="s">
        <v>187</v>
      </c>
      <c r="B8876" t="s">
        <v>353</v>
      </c>
      <c r="C8876">
        <v>91542</v>
      </c>
      <c r="D8876">
        <v>2022</v>
      </c>
      <c r="E8876">
        <v>7</v>
      </c>
      <c r="F8876">
        <v>403.19</v>
      </c>
      <c r="G8876">
        <v>36</v>
      </c>
    </row>
    <row r="8877" spans="1:7" ht="15.5" hidden="1" x14ac:dyDescent="0.35">
      <c r="A8877" t="s">
        <v>187</v>
      </c>
      <c r="B8877" t="s">
        <v>353</v>
      </c>
      <c r="C8877">
        <v>91542</v>
      </c>
      <c r="D8877">
        <v>2022</v>
      </c>
      <c r="E8877">
        <v>8</v>
      </c>
      <c r="F8877">
        <v>351.68</v>
      </c>
      <c r="G8877">
        <v>37</v>
      </c>
    </row>
    <row r="8878" spans="1:7" ht="15.5" hidden="1" x14ac:dyDescent="0.35">
      <c r="A8878" t="s">
        <v>187</v>
      </c>
      <c r="B8878" t="s">
        <v>353</v>
      </c>
      <c r="C8878">
        <v>91542</v>
      </c>
      <c r="D8878">
        <v>2022</v>
      </c>
      <c r="E8878">
        <v>9</v>
      </c>
      <c r="F8878">
        <v>372.3</v>
      </c>
      <c r="G8878">
        <v>31</v>
      </c>
    </row>
    <row r="8879" spans="1:7" ht="15.5" hidden="1" x14ac:dyDescent="0.35">
      <c r="A8879" t="s">
        <v>187</v>
      </c>
      <c r="B8879" t="s">
        <v>353</v>
      </c>
      <c r="C8879">
        <v>91542</v>
      </c>
      <c r="D8879">
        <v>2022</v>
      </c>
      <c r="E8879">
        <v>10</v>
      </c>
      <c r="F8879">
        <v>406.27</v>
      </c>
      <c r="G8879">
        <v>31</v>
      </c>
    </row>
    <row r="8880" spans="1:7" ht="15.5" hidden="1" x14ac:dyDescent="0.35">
      <c r="A8880" t="s">
        <v>187</v>
      </c>
      <c r="B8880" t="s">
        <v>353</v>
      </c>
      <c r="C8880">
        <v>91542</v>
      </c>
      <c r="D8880">
        <v>2022</v>
      </c>
      <c r="E8880">
        <v>11</v>
      </c>
      <c r="F8880">
        <v>424.97</v>
      </c>
      <c r="G8880">
        <v>39</v>
      </c>
    </row>
    <row r="8881" spans="1:7" ht="15.5" hidden="1" x14ac:dyDescent="0.35">
      <c r="A8881" t="s">
        <v>187</v>
      </c>
      <c r="B8881" t="s">
        <v>353</v>
      </c>
      <c r="C8881">
        <v>91542</v>
      </c>
      <c r="D8881">
        <v>2022</v>
      </c>
      <c r="E8881">
        <v>12</v>
      </c>
      <c r="F8881">
        <v>148.96</v>
      </c>
      <c r="G8881">
        <v>11.73</v>
      </c>
    </row>
    <row r="8882" spans="1:7" ht="15.5" hidden="1" x14ac:dyDescent="0.35">
      <c r="A8882" t="s">
        <v>187</v>
      </c>
      <c r="B8882" t="s">
        <v>353</v>
      </c>
      <c r="C8882">
        <v>91542</v>
      </c>
      <c r="D8882">
        <v>2023</v>
      </c>
      <c r="E8882">
        <v>1</v>
      </c>
      <c r="F8882">
        <v>0</v>
      </c>
      <c r="G8882">
        <v>0</v>
      </c>
    </row>
    <row r="8883" spans="1:7" ht="15.5" hidden="1" x14ac:dyDescent="0.35">
      <c r="A8883" t="s">
        <v>187</v>
      </c>
      <c r="B8883" t="s">
        <v>353</v>
      </c>
      <c r="C8883">
        <v>91542</v>
      </c>
      <c r="D8883">
        <v>2023</v>
      </c>
      <c r="E8883">
        <v>2</v>
      </c>
      <c r="F8883">
        <v>0</v>
      </c>
      <c r="G8883">
        <v>0</v>
      </c>
    </row>
    <row r="8884" spans="1:7" ht="15.5" hidden="1" x14ac:dyDescent="0.35">
      <c r="A8884" t="s">
        <v>187</v>
      </c>
      <c r="B8884" t="s">
        <v>353</v>
      </c>
      <c r="C8884">
        <v>91542</v>
      </c>
      <c r="D8884">
        <v>2023</v>
      </c>
      <c r="E8884">
        <v>3</v>
      </c>
      <c r="F8884">
        <v>0</v>
      </c>
      <c r="G8884">
        <v>0</v>
      </c>
    </row>
    <row r="8885" spans="1:7" ht="15.5" hidden="1" x14ac:dyDescent="0.35">
      <c r="A8885" t="s">
        <v>187</v>
      </c>
      <c r="B8885" t="s">
        <v>353</v>
      </c>
      <c r="C8885">
        <v>91542</v>
      </c>
      <c r="D8885">
        <v>2023</v>
      </c>
      <c r="E8885">
        <v>4</v>
      </c>
      <c r="F8885">
        <v>0</v>
      </c>
      <c r="G8885">
        <v>0</v>
      </c>
    </row>
    <row r="8886" spans="1:7" ht="15.5" hidden="1" x14ac:dyDescent="0.35">
      <c r="A8886" t="s">
        <v>187</v>
      </c>
      <c r="B8886" t="s">
        <v>353</v>
      </c>
      <c r="C8886">
        <v>91542</v>
      </c>
      <c r="D8886">
        <v>2023</v>
      </c>
      <c r="E8886">
        <v>5</v>
      </c>
      <c r="F8886">
        <v>0</v>
      </c>
      <c r="G8886">
        <v>0</v>
      </c>
    </row>
    <row r="8887" spans="1:7" ht="15.5" hidden="1" x14ac:dyDescent="0.35">
      <c r="A8887" t="s">
        <v>187</v>
      </c>
      <c r="B8887" t="s">
        <v>353</v>
      </c>
      <c r="C8887">
        <v>91542</v>
      </c>
      <c r="D8887">
        <v>2023</v>
      </c>
      <c r="E8887">
        <v>6</v>
      </c>
      <c r="F8887">
        <v>0</v>
      </c>
      <c r="G8887">
        <v>0</v>
      </c>
    </row>
    <row r="8888" spans="1:7" ht="15.5" hidden="1" x14ac:dyDescent="0.35">
      <c r="A8888" t="s">
        <v>187</v>
      </c>
      <c r="B8888" t="s">
        <v>353</v>
      </c>
      <c r="C8888">
        <v>91542</v>
      </c>
      <c r="D8888">
        <v>2023</v>
      </c>
      <c r="E8888">
        <v>7</v>
      </c>
      <c r="F8888">
        <v>0</v>
      </c>
      <c r="G8888">
        <v>0</v>
      </c>
    </row>
    <row r="8889" spans="1:7" ht="15.5" hidden="1" x14ac:dyDescent="0.35">
      <c r="A8889" t="s">
        <v>187</v>
      </c>
      <c r="B8889" t="s">
        <v>353</v>
      </c>
      <c r="C8889">
        <v>91542</v>
      </c>
      <c r="D8889">
        <v>2023</v>
      </c>
      <c r="E8889">
        <v>8</v>
      </c>
      <c r="F8889">
        <v>78.599999999999994</v>
      </c>
      <c r="G8889">
        <v>10.97</v>
      </c>
    </row>
    <row r="8890" spans="1:7" ht="15.5" hidden="1" x14ac:dyDescent="0.35">
      <c r="A8890" t="s">
        <v>187</v>
      </c>
      <c r="B8890" t="s">
        <v>353</v>
      </c>
      <c r="C8890">
        <v>91542</v>
      </c>
      <c r="D8890">
        <v>2023</v>
      </c>
      <c r="E8890">
        <v>9</v>
      </c>
      <c r="F8890">
        <v>387.87</v>
      </c>
      <c r="G8890">
        <v>63</v>
      </c>
    </row>
    <row r="8891" spans="1:7" ht="15.5" hidden="1" x14ac:dyDescent="0.35">
      <c r="A8891" t="s">
        <v>187</v>
      </c>
      <c r="B8891" t="s">
        <v>353</v>
      </c>
      <c r="C8891">
        <v>91542</v>
      </c>
      <c r="D8891">
        <v>2023</v>
      </c>
      <c r="E8891">
        <v>10</v>
      </c>
      <c r="F8891">
        <v>364.45</v>
      </c>
      <c r="G8891">
        <v>50</v>
      </c>
    </row>
    <row r="8892" spans="1:7" ht="15.5" hidden="1" x14ac:dyDescent="0.35">
      <c r="A8892" t="s">
        <v>187</v>
      </c>
      <c r="B8892" t="s">
        <v>353</v>
      </c>
      <c r="C8892">
        <v>91542</v>
      </c>
      <c r="D8892">
        <v>2023</v>
      </c>
      <c r="E8892">
        <v>11</v>
      </c>
      <c r="F8892">
        <v>368.28</v>
      </c>
      <c r="G8892">
        <v>53</v>
      </c>
    </row>
    <row r="8893" spans="1:7" ht="15.5" hidden="1" x14ac:dyDescent="0.35">
      <c r="A8893" t="s">
        <v>187</v>
      </c>
      <c r="B8893" t="s">
        <v>353</v>
      </c>
      <c r="C8893">
        <v>91542</v>
      </c>
      <c r="D8893">
        <v>2023</v>
      </c>
      <c r="E8893">
        <v>12</v>
      </c>
      <c r="F8893">
        <v>355.22</v>
      </c>
      <c r="G8893">
        <v>50</v>
      </c>
    </row>
    <row r="8894" spans="1:7" ht="15.5" hidden="1" x14ac:dyDescent="0.35">
      <c r="A8894" t="s">
        <v>187</v>
      </c>
      <c r="B8894" t="s">
        <v>353</v>
      </c>
      <c r="C8894">
        <v>91542</v>
      </c>
      <c r="D8894">
        <v>2024</v>
      </c>
      <c r="E8894">
        <v>1</v>
      </c>
      <c r="F8894">
        <v>299.81</v>
      </c>
      <c r="G8894">
        <v>46</v>
      </c>
    </row>
    <row r="8895" spans="1:7" ht="15.5" hidden="1" x14ac:dyDescent="0.35">
      <c r="A8895" t="s">
        <v>187</v>
      </c>
      <c r="B8895" t="s">
        <v>353</v>
      </c>
      <c r="C8895">
        <v>91542</v>
      </c>
      <c r="D8895">
        <v>2024</v>
      </c>
      <c r="E8895">
        <v>2</v>
      </c>
      <c r="F8895">
        <v>194.72</v>
      </c>
      <c r="G8895">
        <v>29</v>
      </c>
    </row>
    <row r="8896" spans="1:7" ht="15.5" hidden="1" x14ac:dyDescent="0.35">
      <c r="A8896" t="s">
        <v>187</v>
      </c>
      <c r="B8896" t="s">
        <v>353</v>
      </c>
      <c r="C8896">
        <v>91542</v>
      </c>
      <c r="D8896">
        <v>2024</v>
      </c>
      <c r="E8896">
        <v>3</v>
      </c>
      <c r="F8896">
        <v>0</v>
      </c>
      <c r="G8896">
        <v>0</v>
      </c>
    </row>
    <row r="8897" spans="1:7" ht="15.5" hidden="1" x14ac:dyDescent="0.35">
      <c r="A8897" t="s">
        <v>187</v>
      </c>
      <c r="B8897" t="s">
        <v>353</v>
      </c>
      <c r="C8897">
        <v>91542</v>
      </c>
      <c r="D8897">
        <v>2024</v>
      </c>
      <c r="E8897">
        <v>4</v>
      </c>
      <c r="F8897">
        <v>168.54</v>
      </c>
      <c r="G8897">
        <v>26</v>
      </c>
    </row>
    <row r="8898" spans="1:7" ht="15.5" hidden="1" x14ac:dyDescent="0.35">
      <c r="A8898" t="s">
        <v>187</v>
      </c>
      <c r="B8898" t="s">
        <v>353</v>
      </c>
      <c r="C8898">
        <v>91542</v>
      </c>
      <c r="D8898">
        <v>2024</v>
      </c>
      <c r="E8898">
        <v>5</v>
      </c>
      <c r="F8898">
        <v>176.11</v>
      </c>
      <c r="G8898">
        <v>28</v>
      </c>
    </row>
    <row r="8899" spans="1:7" ht="15.5" hidden="1" x14ac:dyDescent="0.35">
      <c r="A8899" t="s">
        <v>187</v>
      </c>
      <c r="B8899" t="s">
        <v>353</v>
      </c>
      <c r="C8899">
        <v>91542</v>
      </c>
      <c r="D8899">
        <v>2024</v>
      </c>
      <c r="E8899">
        <v>6</v>
      </c>
      <c r="F8899">
        <v>0</v>
      </c>
      <c r="G8899">
        <v>0</v>
      </c>
    </row>
    <row r="8900" spans="1:7" ht="15.5" hidden="1" x14ac:dyDescent="0.35">
      <c r="A8900" t="s">
        <v>187</v>
      </c>
      <c r="B8900" t="s">
        <v>353</v>
      </c>
      <c r="C8900">
        <v>91542</v>
      </c>
      <c r="D8900">
        <v>2024</v>
      </c>
      <c r="E8900">
        <v>7</v>
      </c>
      <c r="F8900">
        <v>0</v>
      </c>
      <c r="G8900">
        <v>0</v>
      </c>
    </row>
    <row r="8901" spans="1:7" ht="15.5" hidden="1" x14ac:dyDescent="0.35">
      <c r="A8901" t="s">
        <v>187</v>
      </c>
      <c r="B8901" t="s">
        <v>353</v>
      </c>
      <c r="C8901">
        <v>91542</v>
      </c>
      <c r="D8901">
        <v>2024</v>
      </c>
      <c r="E8901">
        <v>8</v>
      </c>
      <c r="F8901">
        <v>0</v>
      </c>
      <c r="G8901">
        <v>0</v>
      </c>
    </row>
    <row r="8902" spans="1:7" ht="15.5" hidden="1" x14ac:dyDescent="0.35">
      <c r="A8902" t="s">
        <v>187</v>
      </c>
      <c r="B8902" t="s">
        <v>353</v>
      </c>
      <c r="C8902">
        <v>91542</v>
      </c>
      <c r="D8902">
        <v>2024</v>
      </c>
      <c r="E8902">
        <v>9</v>
      </c>
      <c r="F8902">
        <v>295.05</v>
      </c>
      <c r="G8902">
        <v>41</v>
      </c>
    </row>
    <row r="8903" spans="1:7" ht="15.5" hidden="1" x14ac:dyDescent="0.35">
      <c r="A8903" t="s">
        <v>187</v>
      </c>
      <c r="B8903" t="s">
        <v>353</v>
      </c>
      <c r="C8903">
        <v>91542</v>
      </c>
      <c r="D8903">
        <v>2024</v>
      </c>
      <c r="E8903">
        <v>10</v>
      </c>
      <c r="F8903">
        <v>406.88</v>
      </c>
      <c r="G8903">
        <v>59</v>
      </c>
    </row>
    <row r="8904" spans="1:7" ht="15.5" hidden="1" x14ac:dyDescent="0.35">
      <c r="A8904" t="s">
        <v>187</v>
      </c>
      <c r="B8904" t="s">
        <v>353</v>
      </c>
      <c r="C8904">
        <v>91542</v>
      </c>
      <c r="D8904">
        <v>2024</v>
      </c>
      <c r="E8904">
        <v>11</v>
      </c>
      <c r="F8904">
        <v>348.92</v>
      </c>
      <c r="G8904">
        <v>52</v>
      </c>
    </row>
    <row r="8905" spans="1:7" ht="15.5" hidden="1" x14ac:dyDescent="0.35">
      <c r="A8905" t="s">
        <v>187</v>
      </c>
      <c r="B8905" t="s">
        <v>353</v>
      </c>
      <c r="C8905">
        <v>91542</v>
      </c>
      <c r="D8905">
        <v>2024</v>
      </c>
      <c r="E8905">
        <v>12</v>
      </c>
      <c r="F8905">
        <v>398.73</v>
      </c>
      <c r="G8905">
        <v>63</v>
      </c>
    </row>
    <row r="8906" spans="1:7" ht="15.5" x14ac:dyDescent="0.35">
      <c r="A8906" t="s">
        <v>187</v>
      </c>
      <c r="B8906" t="s">
        <v>353</v>
      </c>
      <c r="C8906">
        <v>91542</v>
      </c>
      <c r="D8906">
        <v>2025</v>
      </c>
      <c r="E8906">
        <v>1</v>
      </c>
      <c r="F8906">
        <v>338.12</v>
      </c>
      <c r="G8906">
        <v>59</v>
      </c>
    </row>
    <row r="8907" spans="1:7" ht="15.5" x14ac:dyDescent="0.35">
      <c r="A8907" t="s">
        <v>187</v>
      </c>
      <c r="B8907" t="s">
        <v>353</v>
      </c>
      <c r="C8907">
        <v>91542</v>
      </c>
      <c r="D8907">
        <v>2025</v>
      </c>
      <c r="E8907">
        <v>2</v>
      </c>
      <c r="F8907">
        <v>378.43</v>
      </c>
      <c r="G8907">
        <v>60</v>
      </c>
    </row>
    <row r="8908" spans="1:7" ht="15.5" x14ac:dyDescent="0.35">
      <c r="A8908" t="s">
        <v>187</v>
      </c>
      <c r="B8908" t="s">
        <v>353</v>
      </c>
      <c r="C8908">
        <v>91542</v>
      </c>
      <c r="D8908">
        <v>2025</v>
      </c>
      <c r="E8908">
        <v>3</v>
      </c>
      <c r="F8908">
        <v>354.39</v>
      </c>
      <c r="G8908">
        <v>57</v>
      </c>
    </row>
    <row r="8909" spans="1:7" ht="15.5" x14ac:dyDescent="0.35">
      <c r="A8909" t="s">
        <v>187</v>
      </c>
      <c r="B8909" t="s">
        <v>353</v>
      </c>
      <c r="C8909">
        <v>91542</v>
      </c>
      <c r="D8909">
        <v>2025</v>
      </c>
      <c r="E8909">
        <v>4</v>
      </c>
      <c r="F8909">
        <v>361.93</v>
      </c>
      <c r="G8909">
        <v>56</v>
      </c>
    </row>
    <row r="8910" spans="1:7" ht="15.5" x14ac:dyDescent="0.35">
      <c r="A8910" t="s">
        <v>187</v>
      </c>
      <c r="B8910" t="s">
        <v>353</v>
      </c>
      <c r="C8910">
        <v>91542</v>
      </c>
      <c r="D8910">
        <v>2025</v>
      </c>
      <c r="E8910">
        <v>5</v>
      </c>
      <c r="F8910">
        <v>398.39</v>
      </c>
      <c r="G8910">
        <v>60</v>
      </c>
    </row>
    <row r="8911" spans="1:7" ht="15.5" x14ac:dyDescent="0.35">
      <c r="A8911" t="s">
        <v>187</v>
      </c>
      <c r="B8911" t="s">
        <v>353</v>
      </c>
      <c r="C8911">
        <v>91542</v>
      </c>
      <c r="D8911">
        <v>2025</v>
      </c>
      <c r="E8911">
        <v>6</v>
      </c>
      <c r="F8911">
        <v>364.18</v>
      </c>
      <c r="G8911">
        <v>58</v>
      </c>
    </row>
    <row r="8912" spans="1:7" ht="15.5" x14ac:dyDescent="0.35">
      <c r="A8912" t="s">
        <v>187</v>
      </c>
      <c r="B8912" t="s">
        <v>353</v>
      </c>
      <c r="C8912">
        <v>91542</v>
      </c>
      <c r="D8912">
        <v>2025</v>
      </c>
      <c r="E8912">
        <v>7</v>
      </c>
      <c r="F8912">
        <v>398.66</v>
      </c>
      <c r="G8912">
        <v>80</v>
      </c>
    </row>
    <row r="8913" spans="1:7" ht="15.5" x14ac:dyDescent="0.35">
      <c r="A8913" t="s">
        <v>187</v>
      </c>
      <c r="B8913" t="s">
        <v>353</v>
      </c>
      <c r="C8913">
        <v>91542</v>
      </c>
      <c r="D8913">
        <v>2025</v>
      </c>
      <c r="E8913">
        <v>8</v>
      </c>
      <c r="F8913">
        <v>410.7</v>
      </c>
      <c r="G8913">
        <v>65</v>
      </c>
    </row>
    <row r="8914" spans="1:7" ht="15.5" x14ac:dyDescent="0.35">
      <c r="A8914" t="s">
        <v>187</v>
      </c>
      <c r="B8914" t="s">
        <v>353</v>
      </c>
      <c r="C8914">
        <v>91542</v>
      </c>
      <c r="D8914">
        <v>2025</v>
      </c>
      <c r="E8914">
        <v>9</v>
      </c>
      <c r="F8914">
        <v>316.83999999999997</v>
      </c>
      <c r="G8914">
        <v>51</v>
      </c>
    </row>
    <row r="8915" spans="1:7" ht="15.5" x14ac:dyDescent="0.35">
      <c r="A8915" t="s">
        <v>187</v>
      </c>
      <c r="B8915" t="s">
        <v>353</v>
      </c>
      <c r="C8915">
        <v>91542</v>
      </c>
      <c r="D8915">
        <v>2025</v>
      </c>
      <c r="E8915">
        <v>10</v>
      </c>
      <c r="F8915">
        <v>363.63</v>
      </c>
      <c r="G8915">
        <v>55</v>
      </c>
    </row>
    <row r="8916" spans="1:7" ht="15.5" x14ac:dyDescent="0.35">
      <c r="A8916" t="s">
        <v>187</v>
      </c>
      <c r="B8916" t="s">
        <v>353</v>
      </c>
      <c r="C8916">
        <v>91542</v>
      </c>
      <c r="D8916">
        <v>2025</v>
      </c>
      <c r="E8916">
        <v>11</v>
      </c>
      <c r="F8916">
        <v>320.8</v>
      </c>
      <c r="G8916">
        <v>53</v>
      </c>
    </row>
    <row r="8917" spans="1:7" ht="15.5" hidden="1" x14ac:dyDescent="0.35">
      <c r="A8917" t="s">
        <v>187</v>
      </c>
      <c r="B8917" t="s">
        <v>353</v>
      </c>
      <c r="C8917">
        <v>91546</v>
      </c>
      <c r="D8917">
        <v>2019</v>
      </c>
      <c r="E8917">
        <v>6</v>
      </c>
      <c r="F8917">
        <v>172.39</v>
      </c>
      <c r="G8917">
        <v>18.940000000000001</v>
      </c>
    </row>
    <row r="8918" spans="1:7" ht="15.5" hidden="1" x14ac:dyDescent="0.35">
      <c r="A8918" t="s">
        <v>187</v>
      </c>
      <c r="B8918" t="s">
        <v>353</v>
      </c>
      <c r="C8918">
        <v>91546</v>
      </c>
      <c r="D8918">
        <v>2019</v>
      </c>
      <c r="E8918">
        <v>7</v>
      </c>
      <c r="F8918">
        <v>411.07</v>
      </c>
      <c r="G8918">
        <v>45.17</v>
      </c>
    </row>
    <row r="8919" spans="1:7" ht="15.5" hidden="1" x14ac:dyDescent="0.35">
      <c r="A8919" t="s">
        <v>187</v>
      </c>
      <c r="B8919" t="s">
        <v>353</v>
      </c>
      <c r="C8919">
        <v>91546</v>
      </c>
      <c r="D8919">
        <v>2019</v>
      </c>
      <c r="E8919">
        <v>8</v>
      </c>
      <c r="F8919">
        <v>411.08</v>
      </c>
      <c r="G8919">
        <v>45.18</v>
      </c>
    </row>
    <row r="8920" spans="1:7" ht="15.5" hidden="1" x14ac:dyDescent="0.35">
      <c r="A8920" t="s">
        <v>187</v>
      </c>
      <c r="B8920" t="s">
        <v>353</v>
      </c>
      <c r="C8920">
        <v>91546</v>
      </c>
      <c r="D8920">
        <v>2019</v>
      </c>
      <c r="E8920">
        <v>9</v>
      </c>
      <c r="F8920">
        <v>397.81</v>
      </c>
      <c r="G8920">
        <v>43.71</v>
      </c>
    </row>
    <row r="8921" spans="1:7" ht="15.5" hidden="1" x14ac:dyDescent="0.35">
      <c r="A8921" t="s">
        <v>187</v>
      </c>
      <c r="B8921" t="s">
        <v>353</v>
      </c>
      <c r="C8921">
        <v>91546</v>
      </c>
      <c r="D8921">
        <v>2019</v>
      </c>
      <c r="E8921">
        <v>10</v>
      </c>
      <c r="F8921">
        <v>454.75</v>
      </c>
      <c r="G8921">
        <v>46</v>
      </c>
    </row>
    <row r="8922" spans="1:7" ht="15.5" hidden="1" x14ac:dyDescent="0.35">
      <c r="A8922" t="s">
        <v>187</v>
      </c>
      <c r="B8922" t="s">
        <v>353</v>
      </c>
      <c r="C8922">
        <v>91546</v>
      </c>
      <c r="D8922">
        <v>2019</v>
      </c>
      <c r="E8922">
        <v>11</v>
      </c>
      <c r="F8922">
        <v>401.72</v>
      </c>
      <c r="G8922">
        <v>48</v>
      </c>
    </row>
    <row r="8923" spans="1:7" ht="15.5" hidden="1" x14ac:dyDescent="0.35">
      <c r="A8923" t="s">
        <v>187</v>
      </c>
      <c r="B8923" t="s">
        <v>353</v>
      </c>
      <c r="C8923">
        <v>91546</v>
      </c>
      <c r="D8923">
        <v>2019</v>
      </c>
      <c r="E8923">
        <v>12</v>
      </c>
      <c r="F8923">
        <v>432.74</v>
      </c>
      <c r="G8923">
        <v>44</v>
      </c>
    </row>
    <row r="8924" spans="1:7" ht="15.5" hidden="1" x14ac:dyDescent="0.35">
      <c r="A8924" t="s">
        <v>187</v>
      </c>
      <c r="B8924" t="s">
        <v>353</v>
      </c>
      <c r="C8924">
        <v>91546</v>
      </c>
      <c r="D8924">
        <v>2020</v>
      </c>
      <c r="E8924">
        <v>1</v>
      </c>
      <c r="F8924">
        <v>418.18</v>
      </c>
      <c r="G8924">
        <v>42.37</v>
      </c>
    </row>
    <row r="8925" spans="1:7" ht="15.5" hidden="1" x14ac:dyDescent="0.35">
      <c r="A8925" t="s">
        <v>187</v>
      </c>
      <c r="B8925" t="s">
        <v>353</v>
      </c>
      <c r="C8925">
        <v>91546</v>
      </c>
      <c r="D8925">
        <v>2020</v>
      </c>
      <c r="E8925">
        <v>2</v>
      </c>
      <c r="F8925">
        <v>391.21</v>
      </c>
      <c r="G8925">
        <v>39.630000000000003</v>
      </c>
    </row>
    <row r="8926" spans="1:7" ht="15.5" hidden="1" x14ac:dyDescent="0.35">
      <c r="A8926" t="s">
        <v>187</v>
      </c>
      <c r="B8926" t="s">
        <v>353</v>
      </c>
      <c r="C8926">
        <v>91546</v>
      </c>
      <c r="D8926">
        <v>2020</v>
      </c>
      <c r="E8926">
        <v>3</v>
      </c>
      <c r="F8926">
        <v>333.58</v>
      </c>
      <c r="G8926">
        <v>33</v>
      </c>
    </row>
    <row r="8927" spans="1:7" ht="15.5" hidden="1" x14ac:dyDescent="0.35">
      <c r="A8927" t="s">
        <v>187</v>
      </c>
      <c r="B8927" t="s">
        <v>353</v>
      </c>
      <c r="C8927">
        <v>91546</v>
      </c>
      <c r="D8927">
        <v>2020</v>
      </c>
      <c r="E8927">
        <v>4</v>
      </c>
      <c r="F8927">
        <v>0</v>
      </c>
      <c r="G8927">
        <v>0</v>
      </c>
    </row>
    <row r="8928" spans="1:7" ht="15.5" hidden="1" x14ac:dyDescent="0.35">
      <c r="A8928" t="s">
        <v>187</v>
      </c>
      <c r="B8928" t="s">
        <v>353</v>
      </c>
      <c r="C8928">
        <v>91546</v>
      </c>
      <c r="D8928">
        <v>2020</v>
      </c>
      <c r="E8928">
        <v>5</v>
      </c>
      <c r="F8928">
        <v>0</v>
      </c>
      <c r="G8928">
        <v>0</v>
      </c>
    </row>
    <row r="8929" spans="1:7" ht="15.5" hidden="1" x14ac:dyDescent="0.35">
      <c r="A8929" t="s">
        <v>187</v>
      </c>
      <c r="B8929" t="s">
        <v>353</v>
      </c>
      <c r="C8929">
        <v>91546</v>
      </c>
      <c r="D8929">
        <v>2020</v>
      </c>
      <c r="E8929">
        <v>6</v>
      </c>
      <c r="F8929">
        <v>0</v>
      </c>
      <c r="G8929">
        <v>0</v>
      </c>
    </row>
    <row r="8930" spans="1:7" ht="15.5" hidden="1" x14ac:dyDescent="0.35">
      <c r="A8930" t="s">
        <v>187</v>
      </c>
      <c r="B8930" t="s">
        <v>353</v>
      </c>
      <c r="C8930">
        <v>91546</v>
      </c>
      <c r="D8930">
        <v>2020</v>
      </c>
      <c r="E8930">
        <v>7</v>
      </c>
      <c r="F8930">
        <v>26.62</v>
      </c>
      <c r="G8930">
        <v>5</v>
      </c>
    </row>
    <row r="8931" spans="1:7" ht="15.5" hidden="1" x14ac:dyDescent="0.35">
      <c r="A8931" t="s">
        <v>187</v>
      </c>
      <c r="B8931" t="s">
        <v>353</v>
      </c>
      <c r="C8931">
        <v>91546</v>
      </c>
      <c r="D8931">
        <v>2020</v>
      </c>
      <c r="E8931">
        <v>8</v>
      </c>
      <c r="F8931">
        <v>148.4</v>
      </c>
      <c r="G8931">
        <v>22</v>
      </c>
    </row>
    <row r="8932" spans="1:7" ht="15.5" hidden="1" x14ac:dyDescent="0.35">
      <c r="A8932" t="s">
        <v>187</v>
      </c>
      <c r="B8932" t="s">
        <v>353</v>
      </c>
      <c r="C8932">
        <v>91546</v>
      </c>
      <c r="D8932">
        <v>2020</v>
      </c>
      <c r="E8932">
        <v>9</v>
      </c>
      <c r="F8932">
        <v>89.38</v>
      </c>
      <c r="G8932">
        <v>16</v>
      </c>
    </row>
    <row r="8933" spans="1:7" ht="15.5" hidden="1" x14ac:dyDescent="0.35">
      <c r="A8933" t="s">
        <v>187</v>
      </c>
      <c r="B8933" t="s">
        <v>353</v>
      </c>
      <c r="C8933">
        <v>91546</v>
      </c>
      <c r="D8933">
        <v>2020</v>
      </c>
      <c r="E8933">
        <v>10</v>
      </c>
      <c r="F8933">
        <v>153.4</v>
      </c>
      <c r="G8933">
        <v>27</v>
      </c>
    </row>
    <row r="8934" spans="1:7" ht="15.5" hidden="1" x14ac:dyDescent="0.35">
      <c r="A8934" t="s">
        <v>187</v>
      </c>
      <c r="B8934" t="s">
        <v>353</v>
      </c>
      <c r="C8934">
        <v>91546</v>
      </c>
      <c r="D8934">
        <v>2020</v>
      </c>
      <c r="E8934">
        <v>11</v>
      </c>
      <c r="F8934">
        <v>142.72</v>
      </c>
      <c r="G8934">
        <v>27</v>
      </c>
    </row>
    <row r="8935" spans="1:7" ht="15.5" hidden="1" x14ac:dyDescent="0.35">
      <c r="A8935" t="s">
        <v>187</v>
      </c>
      <c r="B8935" t="s">
        <v>353</v>
      </c>
      <c r="C8935">
        <v>91546</v>
      </c>
      <c r="D8935">
        <v>2020</v>
      </c>
      <c r="E8935">
        <v>12</v>
      </c>
      <c r="F8935">
        <v>286.70999999999998</v>
      </c>
      <c r="G8935">
        <v>50</v>
      </c>
    </row>
    <row r="8936" spans="1:7" ht="15.5" hidden="1" x14ac:dyDescent="0.35">
      <c r="A8936" t="s">
        <v>187</v>
      </c>
      <c r="B8936" t="s">
        <v>353</v>
      </c>
      <c r="C8936">
        <v>91546</v>
      </c>
      <c r="D8936">
        <v>2021</v>
      </c>
      <c r="E8936">
        <v>1</v>
      </c>
      <c r="F8936">
        <v>241.3</v>
      </c>
      <c r="G8936">
        <v>39</v>
      </c>
    </row>
    <row r="8937" spans="1:7" ht="15.5" hidden="1" x14ac:dyDescent="0.35">
      <c r="A8937" t="s">
        <v>187</v>
      </c>
      <c r="B8937" t="s">
        <v>353</v>
      </c>
      <c r="C8937">
        <v>91546</v>
      </c>
      <c r="D8937">
        <v>2021</v>
      </c>
      <c r="E8937">
        <v>2</v>
      </c>
      <c r="F8937">
        <v>28.99</v>
      </c>
      <c r="G8937">
        <v>10</v>
      </c>
    </row>
    <row r="8938" spans="1:7" ht="15.5" hidden="1" x14ac:dyDescent="0.35">
      <c r="A8938" t="s">
        <v>187</v>
      </c>
      <c r="B8938" t="s">
        <v>353</v>
      </c>
      <c r="C8938">
        <v>91546</v>
      </c>
      <c r="D8938">
        <v>2021</v>
      </c>
      <c r="E8938">
        <v>3</v>
      </c>
      <c r="F8938">
        <v>126.91</v>
      </c>
      <c r="G8938">
        <v>25</v>
      </c>
    </row>
    <row r="8939" spans="1:7" ht="15.5" hidden="1" x14ac:dyDescent="0.35">
      <c r="A8939" t="s">
        <v>187</v>
      </c>
      <c r="B8939" t="s">
        <v>353</v>
      </c>
      <c r="C8939">
        <v>91546</v>
      </c>
      <c r="D8939">
        <v>2021</v>
      </c>
      <c r="E8939">
        <v>4</v>
      </c>
      <c r="F8939">
        <v>104.2</v>
      </c>
      <c r="G8939">
        <v>26</v>
      </c>
    </row>
    <row r="8940" spans="1:7" ht="15.5" hidden="1" x14ac:dyDescent="0.35">
      <c r="A8940" t="s">
        <v>187</v>
      </c>
      <c r="B8940" t="s">
        <v>353</v>
      </c>
      <c r="C8940">
        <v>91546</v>
      </c>
      <c r="D8940">
        <v>2021</v>
      </c>
      <c r="E8940">
        <v>5</v>
      </c>
      <c r="F8940">
        <v>110.1</v>
      </c>
      <c r="G8940">
        <v>23.89</v>
      </c>
    </row>
    <row r="8941" spans="1:7" ht="15.5" hidden="1" x14ac:dyDescent="0.35">
      <c r="A8941" t="s">
        <v>187</v>
      </c>
      <c r="B8941" t="s">
        <v>353</v>
      </c>
      <c r="C8941">
        <v>91546</v>
      </c>
      <c r="D8941">
        <v>2021</v>
      </c>
      <c r="E8941">
        <v>6</v>
      </c>
      <c r="F8941">
        <v>106.55</v>
      </c>
      <c r="G8941">
        <v>23.11</v>
      </c>
    </row>
    <row r="8942" spans="1:7" ht="15.5" hidden="1" x14ac:dyDescent="0.35">
      <c r="A8942" t="s">
        <v>187</v>
      </c>
      <c r="B8942" t="s">
        <v>353</v>
      </c>
      <c r="C8942">
        <v>91546</v>
      </c>
      <c r="D8942">
        <v>2021</v>
      </c>
      <c r="E8942">
        <v>7</v>
      </c>
      <c r="F8942">
        <v>264.79000000000002</v>
      </c>
      <c r="G8942">
        <v>44</v>
      </c>
    </row>
    <row r="8943" spans="1:7" ht="15.5" hidden="1" x14ac:dyDescent="0.35">
      <c r="A8943" t="s">
        <v>187</v>
      </c>
      <c r="B8943" t="s">
        <v>353</v>
      </c>
      <c r="C8943">
        <v>91546</v>
      </c>
      <c r="D8943">
        <v>2021</v>
      </c>
      <c r="E8943">
        <v>8</v>
      </c>
      <c r="F8943">
        <v>234.6</v>
      </c>
      <c r="G8943">
        <v>36</v>
      </c>
    </row>
    <row r="8944" spans="1:7" ht="15.5" hidden="1" x14ac:dyDescent="0.35">
      <c r="A8944" t="s">
        <v>187</v>
      </c>
      <c r="B8944" t="s">
        <v>353</v>
      </c>
      <c r="C8944">
        <v>91546</v>
      </c>
      <c r="D8944">
        <v>2021</v>
      </c>
      <c r="E8944">
        <v>9</v>
      </c>
      <c r="F8944">
        <v>252.7</v>
      </c>
      <c r="G8944">
        <v>44</v>
      </c>
    </row>
    <row r="8945" spans="1:7" ht="15.5" hidden="1" x14ac:dyDescent="0.35">
      <c r="A8945" t="s">
        <v>187</v>
      </c>
      <c r="B8945" t="s">
        <v>353</v>
      </c>
      <c r="C8945">
        <v>91546</v>
      </c>
      <c r="D8945">
        <v>2021</v>
      </c>
      <c r="E8945">
        <v>10</v>
      </c>
      <c r="F8945">
        <v>316.52</v>
      </c>
      <c r="G8945">
        <v>37</v>
      </c>
    </row>
    <row r="8946" spans="1:7" ht="15.5" hidden="1" x14ac:dyDescent="0.35">
      <c r="A8946" t="s">
        <v>187</v>
      </c>
      <c r="B8946" t="s">
        <v>353</v>
      </c>
      <c r="C8946">
        <v>91546</v>
      </c>
      <c r="D8946">
        <v>2021</v>
      </c>
      <c r="E8946">
        <v>11</v>
      </c>
      <c r="F8946">
        <v>418.13</v>
      </c>
      <c r="G8946">
        <v>43</v>
      </c>
    </row>
    <row r="8947" spans="1:7" ht="15.5" hidden="1" x14ac:dyDescent="0.35">
      <c r="A8947" t="s">
        <v>187</v>
      </c>
      <c r="B8947" t="s">
        <v>353</v>
      </c>
      <c r="C8947">
        <v>91546</v>
      </c>
      <c r="D8947">
        <v>2021</v>
      </c>
      <c r="E8947">
        <v>12</v>
      </c>
      <c r="F8947">
        <v>293.64999999999998</v>
      </c>
      <c r="G8947">
        <v>61</v>
      </c>
    </row>
    <row r="8948" spans="1:7" ht="15.5" hidden="1" x14ac:dyDescent="0.35">
      <c r="A8948" t="s">
        <v>187</v>
      </c>
      <c r="B8948" t="s">
        <v>353</v>
      </c>
      <c r="C8948">
        <v>91546</v>
      </c>
      <c r="D8948">
        <v>2022</v>
      </c>
      <c r="E8948">
        <v>1</v>
      </c>
      <c r="F8948">
        <v>306.70999999999998</v>
      </c>
      <c r="G8948">
        <v>37</v>
      </c>
    </row>
    <row r="8949" spans="1:7" ht="15.5" hidden="1" x14ac:dyDescent="0.35">
      <c r="A8949" t="s">
        <v>187</v>
      </c>
      <c r="B8949" t="s">
        <v>353</v>
      </c>
      <c r="C8949">
        <v>91546</v>
      </c>
      <c r="D8949">
        <v>2022</v>
      </c>
      <c r="E8949">
        <v>2</v>
      </c>
      <c r="F8949">
        <v>199.97</v>
      </c>
      <c r="G8949">
        <v>21</v>
      </c>
    </row>
    <row r="8950" spans="1:7" ht="15.5" hidden="1" x14ac:dyDescent="0.35">
      <c r="A8950" t="s">
        <v>187</v>
      </c>
      <c r="B8950" t="s">
        <v>353</v>
      </c>
      <c r="C8950">
        <v>91546</v>
      </c>
      <c r="D8950">
        <v>2022</v>
      </c>
      <c r="E8950">
        <v>3</v>
      </c>
      <c r="F8950">
        <v>391.52</v>
      </c>
      <c r="G8950">
        <v>37</v>
      </c>
    </row>
    <row r="8951" spans="1:7" ht="15.5" hidden="1" x14ac:dyDescent="0.35">
      <c r="A8951" t="s">
        <v>187</v>
      </c>
      <c r="B8951" t="s">
        <v>353</v>
      </c>
      <c r="C8951">
        <v>91546</v>
      </c>
      <c r="D8951">
        <v>2022</v>
      </c>
      <c r="E8951">
        <v>4</v>
      </c>
      <c r="F8951">
        <v>350.57</v>
      </c>
      <c r="G8951">
        <v>34</v>
      </c>
    </row>
    <row r="8952" spans="1:7" ht="15.5" hidden="1" x14ac:dyDescent="0.35">
      <c r="A8952" t="s">
        <v>187</v>
      </c>
      <c r="B8952" t="s">
        <v>353</v>
      </c>
      <c r="C8952">
        <v>91546</v>
      </c>
      <c r="D8952">
        <v>2022</v>
      </c>
      <c r="E8952">
        <v>5</v>
      </c>
      <c r="F8952">
        <v>369.48</v>
      </c>
      <c r="G8952">
        <v>32</v>
      </c>
    </row>
    <row r="8953" spans="1:7" ht="15.5" hidden="1" x14ac:dyDescent="0.35">
      <c r="A8953" t="s">
        <v>187</v>
      </c>
      <c r="B8953" t="s">
        <v>353</v>
      </c>
      <c r="C8953">
        <v>91546</v>
      </c>
      <c r="D8953">
        <v>2022</v>
      </c>
      <c r="E8953">
        <v>6</v>
      </c>
      <c r="F8953">
        <v>396.11</v>
      </c>
      <c r="G8953">
        <v>30</v>
      </c>
    </row>
    <row r="8954" spans="1:7" ht="15.5" hidden="1" x14ac:dyDescent="0.35">
      <c r="A8954" t="s">
        <v>187</v>
      </c>
      <c r="B8954" t="s">
        <v>353</v>
      </c>
      <c r="C8954">
        <v>91546</v>
      </c>
      <c r="D8954">
        <v>2022</v>
      </c>
      <c r="E8954">
        <v>7</v>
      </c>
      <c r="F8954">
        <v>380.04</v>
      </c>
      <c r="G8954">
        <v>35</v>
      </c>
    </row>
    <row r="8955" spans="1:7" ht="15.5" hidden="1" x14ac:dyDescent="0.35">
      <c r="A8955" t="s">
        <v>187</v>
      </c>
      <c r="B8955" t="s">
        <v>353</v>
      </c>
      <c r="C8955">
        <v>91546</v>
      </c>
      <c r="D8955">
        <v>2022</v>
      </c>
      <c r="E8955">
        <v>8</v>
      </c>
      <c r="F8955">
        <v>389.23</v>
      </c>
      <c r="G8955">
        <v>37</v>
      </c>
    </row>
    <row r="8956" spans="1:7" ht="15.5" hidden="1" x14ac:dyDescent="0.35">
      <c r="A8956" t="s">
        <v>187</v>
      </c>
      <c r="B8956" t="s">
        <v>353</v>
      </c>
      <c r="C8956">
        <v>91546</v>
      </c>
      <c r="D8956">
        <v>2022</v>
      </c>
      <c r="E8956">
        <v>9</v>
      </c>
      <c r="F8956">
        <v>399.84</v>
      </c>
      <c r="G8956">
        <v>35</v>
      </c>
    </row>
    <row r="8957" spans="1:7" ht="15.5" hidden="1" x14ac:dyDescent="0.35">
      <c r="A8957" t="s">
        <v>187</v>
      </c>
      <c r="B8957" t="s">
        <v>353</v>
      </c>
      <c r="C8957">
        <v>91546</v>
      </c>
      <c r="D8957">
        <v>2022</v>
      </c>
      <c r="E8957">
        <v>10</v>
      </c>
      <c r="F8957">
        <v>221.6</v>
      </c>
      <c r="G8957">
        <v>17</v>
      </c>
    </row>
    <row r="8958" spans="1:7" ht="15.5" hidden="1" x14ac:dyDescent="0.35">
      <c r="A8958" t="s">
        <v>187</v>
      </c>
      <c r="B8958" t="s">
        <v>353</v>
      </c>
      <c r="C8958">
        <v>91546</v>
      </c>
      <c r="D8958">
        <v>2022</v>
      </c>
      <c r="E8958">
        <v>11</v>
      </c>
      <c r="F8958">
        <v>447.41</v>
      </c>
      <c r="G8958">
        <v>39</v>
      </c>
    </row>
    <row r="8959" spans="1:7" ht="15.5" hidden="1" x14ac:dyDescent="0.35">
      <c r="A8959" t="s">
        <v>187</v>
      </c>
      <c r="B8959" t="s">
        <v>353</v>
      </c>
      <c r="C8959">
        <v>91546</v>
      </c>
      <c r="D8959">
        <v>2022</v>
      </c>
      <c r="E8959">
        <v>12</v>
      </c>
      <c r="F8959">
        <v>461.24</v>
      </c>
      <c r="G8959">
        <v>42</v>
      </c>
    </row>
    <row r="8960" spans="1:7" ht="15.5" hidden="1" x14ac:dyDescent="0.35">
      <c r="A8960" t="s">
        <v>187</v>
      </c>
      <c r="B8960" t="s">
        <v>353</v>
      </c>
      <c r="C8960">
        <v>91546</v>
      </c>
      <c r="D8960">
        <v>2023</v>
      </c>
      <c r="E8960">
        <v>1</v>
      </c>
      <c r="F8960">
        <v>420.95</v>
      </c>
      <c r="G8960">
        <v>40</v>
      </c>
    </row>
    <row r="8961" spans="1:7" ht="15.5" hidden="1" x14ac:dyDescent="0.35">
      <c r="A8961" t="s">
        <v>187</v>
      </c>
      <c r="B8961" t="s">
        <v>353</v>
      </c>
      <c r="C8961">
        <v>91546</v>
      </c>
      <c r="D8961">
        <v>2023</v>
      </c>
      <c r="E8961">
        <v>2</v>
      </c>
      <c r="F8961">
        <v>310.81</v>
      </c>
      <c r="G8961">
        <v>29</v>
      </c>
    </row>
    <row r="8962" spans="1:7" ht="15.5" hidden="1" x14ac:dyDescent="0.35">
      <c r="A8962" t="s">
        <v>187</v>
      </c>
      <c r="B8962" t="s">
        <v>353</v>
      </c>
      <c r="C8962">
        <v>91546</v>
      </c>
      <c r="D8962">
        <v>2023</v>
      </c>
      <c r="E8962">
        <v>3</v>
      </c>
      <c r="F8962">
        <v>100.29</v>
      </c>
      <c r="G8962">
        <v>10</v>
      </c>
    </row>
    <row r="8963" spans="1:7" ht="15.5" hidden="1" x14ac:dyDescent="0.35">
      <c r="A8963" t="s">
        <v>187</v>
      </c>
      <c r="B8963" t="s">
        <v>353</v>
      </c>
      <c r="C8963">
        <v>91546</v>
      </c>
      <c r="D8963">
        <v>2023</v>
      </c>
      <c r="E8963">
        <v>4</v>
      </c>
      <c r="F8963">
        <v>366.83</v>
      </c>
      <c r="G8963">
        <v>47</v>
      </c>
    </row>
    <row r="8964" spans="1:7" ht="15.5" hidden="1" x14ac:dyDescent="0.35">
      <c r="A8964" t="s">
        <v>187</v>
      </c>
      <c r="B8964" t="s">
        <v>353</v>
      </c>
      <c r="C8964">
        <v>91546</v>
      </c>
      <c r="D8964">
        <v>2023</v>
      </c>
      <c r="E8964">
        <v>5</v>
      </c>
      <c r="F8964">
        <v>313.38</v>
      </c>
      <c r="G8964">
        <v>35</v>
      </c>
    </row>
    <row r="8965" spans="1:7" ht="15.5" hidden="1" x14ac:dyDescent="0.35">
      <c r="A8965" t="s">
        <v>187</v>
      </c>
      <c r="B8965" t="s">
        <v>353</v>
      </c>
      <c r="C8965">
        <v>91546</v>
      </c>
      <c r="D8965">
        <v>2023</v>
      </c>
      <c r="E8965">
        <v>6</v>
      </c>
      <c r="F8965">
        <v>0</v>
      </c>
      <c r="G8965">
        <v>0</v>
      </c>
    </row>
    <row r="8966" spans="1:7" ht="15.5" hidden="1" x14ac:dyDescent="0.35">
      <c r="A8966" t="s">
        <v>187</v>
      </c>
      <c r="B8966" t="s">
        <v>353</v>
      </c>
      <c r="C8966">
        <v>91546</v>
      </c>
      <c r="D8966">
        <v>2023</v>
      </c>
      <c r="E8966">
        <v>7</v>
      </c>
      <c r="F8966">
        <v>0</v>
      </c>
      <c r="G8966">
        <v>0</v>
      </c>
    </row>
    <row r="8967" spans="1:7" ht="15.5" hidden="1" x14ac:dyDescent="0.35">
      <c r="A8967" t="s">
        <v>187</v>
      </c>
      <c r="B8967" t="s">
        <v>353</v>
      </c>
      <c r="C8967">
        <v>91546</v>
      </c>
      <c r="D8967">
        <v>2023</v>
      </c>
      <c r="E8967">
        <v>8</v>
      </c>
      <c r="F8967">
        <v>0</v>
      </c>
      <c r="G8967">
        <v>0</v>
      </c>
    </row>
    <row r="8968" spans="1:7" ht="15.5" hidden="1" x14ac:dyDescent="0.35">
      <c r="A8968" t="s">
        <v>187</v>
      </c>
      <c r="B8968" t="s">
        <v>353</v>
      </c>
      <c r="C8968">
        <v>91546</v>
      </c>
      <c r="D8968">
        <v>2023</v>
      </c>
      <c r="E8968">
        <v>9</v>
      </c>
      <c r="F8968">
        <v>0</v>
      </c>
      <c r="G8968">
        <v>0</v>
      </c>
    </row>
    <row r="8969" spans="1:7" ht="15.5" hidden="1" x14ac:dyDescent="0.35">
      <c r="A8969" t="s">
        <v>187</v>
      </c>
      <c r="B8969" t="s">
        <v>353</v>
      </c>
      <c r="C8969">
        <v>91546</v>
      </c>
      <c r="D8969">
        <v>2023</v>
      </c>
      <c r="E8969">
        <v>10</v>
      </c>
      <c r="F8969">
        <v>0</v>
      </c>
      <c r="G8969">
        <v>0</v>
      </c>
    </row>
    <row r="8970" spans="1:7" ht="15.5" hidden="1" x14ac:dyDescent="0.35">
      <c r="A8970" t="s">
        <v>187</v>
      </c>
      <c r="B8970" t="s">
        <v>353</v>
      </c>
      <c r="C8970">
        <v>91546</v>
      </c>
      <c r="D8970">
        <v>2023</v>
      </c>
      <c r="E8970">
        <v>11</v>
      </c>
      <c r="F8970">
        <v>0</v>
      </c>
      <c r="G8970">
        <v>0</v>
      </c>
    </row>
    <row r="8971" spans="1:7" ht="15.5" hidden="1" x14ac:dyDescent="0.35">
      <c r="A8971" t="s">
        <v>187</v>
      </c>
      <c r="B8971" t="s">
        <v>353</v>
      </c>
      <c r="C8971">
        <v>91546</v>
      </c>
      <c r="D8971">
        <v>2023</v>
      </c>
      <c r="E8971">
        <v>12</v>
      </c>
      <c r="F8971">
        <v>102.79</v>
      </c>
      <c r="G8971">
        <v>9</v>
      </c>
    </row>
    <row r="8972" spans="1:7" ht="15.5" hidden="1" x14ac:dyDescent="0.35">
      <c r="A8972" t="s">
        <v>187</v>
      </c>
      <c r="B8972" t="s">
        <v>353</v>
      </c>
      <c r="C8972">
        <v>91546</v>
      </c>
      <c r="D8972">
        <v>2024</v>
      </c>
      <c r="E8972">
        <v>1</v>
      </c>
      <c r="F8972">
        <v>456.46</v>
      </c>
      <c r="G8972">
        <v>40</v>
      </c>
    </row>
    <row r="8973" spans="1:7" ht="15.5" hidden="1" x14ac:dyDescent="0.35">
      <c r="A8973" t="s">
        <v>187</v>
      </c>
      <c r="B8973" t="s">
        <v>353</v>
      </c>
      <c r="C8973">
        <v>91546</v>
      </c>
      <c r="D8973">
        <v>2024</v>
      </c>
      <c r="E8973">
        <v>2</v>
      </c>
      <c r="F8973">
        <v>447.24</v>
      </c>
      <c r="G8973">
        <v>49</v>
      </c>
    </row>
    <row r="8974" spans="1:7" ht="15.5" hidden="1" x14ac:dyDescent="0.35">
      <c r="A8974" t="s">
        <v>187</v>
      </c>
      <c r="B8974" t="s">
        <v>353</v>
      </c>
      <c r="C8974">
        <v>91546</v>
      </c>
      <c r="D8974">
        <v>2024</v>
      </c>
      <c r="E8974">
        <v>3</v>
      </c>
      <c r="F8974">
        <v>463.1</v>
      </c>
      <c r="G8974">
        <v>43</v>
      </c>
    </row>
    <row r="8975" spans="1:7" ht="15.5" hidden="1" x14ac:dyDescent="0.35">
      <c r="A8975" t="s">
        <v>187</v>
      </c>
      <c r="B8975" t="s">
        <v>353</v>
      </c>
      <c r="C8975">
        <v>91546</v>
      </c>
      <c r="D8975">
        <v>2024</v>
      </c>
      <c r="E8975">
        <v>4</v>
      </c>
      <c r="F8975">
        <v>413.35</v>
      </c>
      <c r="G8975">
        <v>37</v>
      </c>
    </row>
    <row r="8976" spans="1:7" ht="15.5" hidden="1" x14ac:dyDescent="0.35">
      <c r="A8976" t="s">
        <v>187</v>
      </c>
      <c r="B8976" t="s">
        <v>353</v>
      </c>
      <c r="C8976">
        <v>91546</v>
      </c>
      <c r="D8976">
        <v>2024</v>
      </c>
      <c r="E8976">
        <v>5</v>
      </c>
      <c r="F8976">
        <v>470.82</v>
      </c>
      <c r="G8976">
        <v>42</v>
      </c>
    </row>
    <row r="8977" spans="1:7" ht="15.5" hidden="1" x14ac:dyDescent="0.35">
      <c r="A8977" t="s">
        <v>187</v>
      </c>
      <c r="B8977" t="s">
        <v>353</v>
      </c>
      <c r="C8977">
        <v>91546</v>
      </c>
      <c r="D8977">
        <v>2024</v>
      </c>
      <c r="E8977">
        <v>6</v>
      </c>
      <c r="F8977">
        <v>469.66</v>
      </c>
      <c r="G8977">
        <v>45</v>
      </c>
    </row>
    <row r="8978" spans="1:7" ht="15.5" hidden="1" x14ac:dyDescent="0.35">
      <c r="A8978" t="s">
        <v>187</v>
      </c>
      <c r="B8978" t="s">
        <v>353</v>
      </c>
      <c r="C8978">
        <v>91546</v>
      </c>
      <c r="D8978">
        <v>2024</v>
      </c>
      <c r="E8978">
        <v>7</v>
      </c>
      <c r="F8978">
        <v>6.29</v>
      </c>
      <c r="G8978">
        <v>0.7</v>
      </c>
    </row>
    <row r="8979" spans="1:7" ht="15.5" hidden="1" x14ac:dyDescent="0.35">
      <c r="A8979" t="s">
        <v>187</v>
      </c>
      <c r="B8979" t="s">
        <v>353</v>
      </c>
      <c r="C8979">
        <v>91546</v>
      </c>
      <c r="D8979">
        <v>2024</v>
      </c>
      <c r="E8979">
        <v>8</v>
      </c>
      <c r="F8979">
        <v>0</v>
      </c>
      <c r="G8979">
        <v>0</v>
      </c>
    </row>
    <row r="8980" spans="1:7" ht="15.5" hidden="1" x14ac:dyDescent="0.35">
      <c r="A8980" t="s">
        <v>187</v>
      </c>
      <c r="B8980" t="s">
        <v>353</v>
      </c>
      <c r="C8980">
        <v>91546</v>
      </c>
      <c r="D8980">
        <v>2024</v>
      </c>
      <c r="E8980">
        <v>9</v>
      </c>
      <c r="F8980">
        <v>0</v>
      </c>
      <c r="G8980">
        <v>0</v>
      </c>
    </row>
    <row r="8981" spans="1:7" ht="15.5" hidden="1" x14ac:dyDescent="0.35">
      <c r="A8981" t="s">
        <v>187</v>
      </c>
      <c r="B8981" t="s">
        <v>353</v>
      </c>
      <c r="C8981">
        <v>91546</v>
      </c>
      <c r="D8981">
        <v>2024</v>
      </c>
      <c r="E8981">
        <v>10</v>
      </c>
      <c r="F8981">
        <v>0</v>
      </c>
      <c r="G8981">
        <v>0</v>
      </c>
    </row>
    <row r="8982" spans="1:7" ht="15.5" hidden="1" x14ac:dyDescent="0.35">
      <c r="A8982" t="s">
        <v>187</v>
      </c>
      <c r="B8982" t="s">
        <v>353</v>
      </c>
      <c r="C8982">
        <v>91546</v>
      </c>
      <c r="D8982">
        <v>2024</v>
      </c>
      <c r="E8982">
        <v>11</v>
      </c>
      <c r="F8982">
        <v>0</v>
      </c>
      <c r="G8982">
        <v>0</v>
      </c>
    </row>
    <row r="8983" spans="1:7" ht="15.5" hidden="1" x14ac:dyDescent="0.35">
      <c r="A8983" t="s">
        <v>187</v>
      </c>
      <c r="B8983" t="s">
        <v>353</v>
      </c>
      <c r="C8983">
        <v>91546</v>
      </c>
      <c r="D8983">
        <v>2024</v>
      </c>
      <c r="E8983">
        <v>12</v>
      </c>
      <c r="F8983">
        <v>0</v>
      </c>
      <c r="G8983">
        <v>0</v>
      </c>
    </row>
    <row r="8984" spans="1:7" ht="15.5" x14ac:dyDescent="0.35">
      <c r="A8984" t="s">
        <v>187</v>
      </c>
      <c r="B8984" t="s">
        <v>353</v>
      </c>
      <c r="C8984">
        <v>91546</v>
      </c>
      <c r="D8984">
        <v>2025</v>
      </c>
      <c r="E8984">
        <v>1</v>
      </c>
      <c r="F8984">
        <v>0</v>
      </c>
      <c r="G8984">
        <v>0</v>
      </c>
    </row>
    <row r="8985" spans="1:7" ht="15.5" x14ac:dyDescent="0.35">
      <c r="A8985" t="s">
        <v>187</v>
      </c>
      <c r="B8985" t="s">
        <v>353</v>
      </c>
      <c r="C8985">
        <v>91546</v>
      </c>
      <c r="D8985">
        <v>2025</v>
      </c>
      <c r="E8985">
        <v>2</v>
      </c>
      <c r="F8985">
        <v>0</v>
      </c>
      <c r="G8985">
        <v>0</v>
      </c>
    </row>
    <row r="8986" spans="1:7" ht="15.5" x14ac:dyDescent="0.35">
      <c r="A8986" t="s">
        <v>187</v>
      </c>
      <c r="B8986" t="s">
        <v>353</v>
      </c>
      <c r="C8986">
        <v>91546</v>
      </c>
      <c r="D8986">
        <v>2025</v>
      </c>
      <c r="E8986">
        <v>3</v>
      </c>
      <c r="F8986">
        <v>0</v>
      </c>
      <c r="G8986">
        <v>0</v>
      </c>
    </row>
    <row r="8987" spans="1:7" ht="15.5" x14ac:dyDescent="0.35">
      <c r="A8987" t="s">
        <v>187</v>
      </c>
      <c r="B8987" t="s">
        <v>353</v>
      </c>
      <c r="C8987">
        <v>91546</v>
      </c>
      <c r="D8987">
        <v>2025</v>
      </c>
      <c r="E8987">
        <v>4</v>
      </c>
      <c r="F8987">
        <v>157.13999999999999</v>
      </c>
      <c r="G8987">
        <v>14.17</v>
      </c>
    </row>
    <row r="8988" spans="1:7" ht="15.5" x14ac:dyDescent="0.35">
      <c r="A8988" t="s">
        <v>187</v>
      </c>
      <c r="B8988" t="s">
        <v>353</v>
      </c>
      <c r="C8988">
        <v>91546</v>
      </c>
      <c r="D8988">
        <v>2025</v>
      </c>
      <c r="E8988">
        <v>5</v>
      </c>
      <c r="F8988">
        <v>393.36</v>
      </c>
      <c r="G8988">
        <v>31</v>
      </c>
    </row>
    <row r="8989" spans="1:7" ht="15.5" x14ac:dyDescent="0.35">
      <c r="A8989" t="s">
        <v>187</v>
      </c>
      <c r="B8989" t="s">
        <v>353</v>
      </c>
      <c r="C8989">
        <v>91546</v>
      </c>
      <c r="D8989">
        <v>2025</v>
      </c>
      <c r="E8989">
        <v>6</v>
      </c>
      <c r="F8989">
        <v>435.74</v>
      </c>
      <c r="G8989">
        <v>38</v>
      </c>
    </row>
    <row r="8990" spans="1:7" ht="15.5" x14ac:dyDescent="0.35">
      <c r="A8990" t="s">
        <v>187</v>
      </c>
      <c r="B8990" t="s">
        <v>353</v>
      </c>
      <c r="C8990">
        <v>91546</v>
      </c>
      <c r="D8990">
        <v>2025</v>
      </c>
      <c r="E8990">
        <v>7</v>
      </c>
      <c r="F8990">
        <v>447.5</v>
      </c>
      <c r="G8990">
        <v>39</v>
      </c>
    </row>
    <row r="8991" spans="1:7" ht="15.5" x14ac:dyDescent="0.35">
      <c r="A8991" t="s">
        <v>187</v>
      </c>
      <c r="B8991" t="s">
        <v>353</v>
      </c>
      <c r="C8991">
        <v>91546</v>
      </c>
      <c r="D8991">
        <v>2025</v>
      </c>
      <c r="E8991">
        <v>8</v>
      </c>
      <c r="F8991">
        <v>494.87</v>
      </c>
      <c r="G8991">
        <v>46</v>
      </c>
    </row>
    <row r="8992" spans="1:7" ht="15.5" x14ac:dyDescent="0.35">
      <c r="A8992" t="s">
        <v>187</v>
      </c>
      <c r="B8992" t="s">
        <v>353</v>
      </c>
      <c r="C8992">
        <v>91546</v>
      </c>
      <c r="D8992">
        <v>2025</v>
      </c>
      <c r="E8992">
        <v>9</v>
      </c>
      <c r="F8992">
        <v>449.03</v>
      </c>
      <c r="G8992">
        <v>40</v>
      </c>
    </row>
    <row r="8993" spans="1:7" ht="15.5" x14ac:dyDescent="0.35">
      <c r="A8993" t="s">
        <v>187</v>
      </c>
      <c r="B8993" t="s">
        <v>353</v>
      </c>
      <c r="C8993">
        <v>91546</v>
      </c>
      <c r="D8993">
        <v>2025</v>
      </c>
      <c r="E8993">
        <v>10</v>
      </c>
      <c r="F8993">
        <v>491.77</v>
      </c>
      <c r="G8993">
        <v>42</v>
      </c>
    </row>
    <row r="8994" spans="1:7" ht="15.5" x14ac:dyDescent="0.35">
      <c r="A8994" t="s">
        <v>187</v>
      </c>
      <c r="B8994" t="s">
        <v>353</v>
      </c>
      <c r="C8994">
        <v>91546</v>
      </c>
      <c r="D8994">
        <v>2025</v>
      </c>
      <c r="E8994">
        <v>11</v>
      </c>
      <c r="F8994">
        <v>463.85</v>
      </c>
      <c r="G8994">
        <v>46</v>
      </c>
    </row>
    <row r="8995" spans="1:7" ht="15.5" hidden="1" x14ac:dyDescent="0.35">
      <c r="A8995" t="s">
        <v>187</v>
      </c>
      <c r="B8995" t="s">
        <v>353</v>
      </c>
      <c r="C8995">
        <v>91547</v>
      </c>
      <c r="D8995">
        <v>2018</v>
      </c>
      <c r="E8995">
        <v>11</v>
      </c>
      <c r="F8995">
        <v>36.28</v>
      </c>
      <c r="G8995">
        <v>5.72</v>
      </c>
    </row>
    <row r="8996" spans="1:7" ht="15.5" hidden="1" x14ac:dyDescent="0.35">
      <c r="A8996" t="s">
        <v>187</v>
      </c>
      <c r="B8996" t="s">
        <v>353</v>
      </c>
      <c r="C8996">
        <v>91547</v>
      </c>
      <c r="D8996">
        <v>2018</v>
      </c>
      <c r="E8996">
        <v>12</v>
      </c>
      <c r="F8996">
        <v>374.93</v>
      </c>
      <c r="G8996">
        <v>59.14</v>
      </c>
    </row>
    <row r="8997" spans="1:7" ht="15.5" hidden="1" x14ac:dyDescent="0.35">
      <c r="A8997" t="s">
        <v>187</v>
      </c>
      <c r="B8997" t="s">
        <v>353</v>
      </c>
      <c r="C8997">
        <v>91547</v>
      </c>
      <c r="D8997">
        <v>2019</v>
      </c>
      <c r="E8997">
        <v>1</v>
      </c>
      <c r="F8997">
        <v>374.92</v>
      </c>
      <c r="G8997">
        <v>59.14</v>
      </c>
    </row>
    <row r="8998" spans="1:7" ht="15.5" hidden="1" x14ac:dyDescent="0.35">
      <c r="A8998" t="s">
        <v>187</v>
      </c>
      <c r="B8998" t="s">
        <v>353</v>
      </c>
      <c r="C8998">
        <v>91547</v>
      </c>
      <c r="D8998">
        <v>2019</v>
      </c>
      <c r="E8998">
        <v>2</v>
      </c>
      <c r="F8998">
        <v>371.94</v>
      </c>
      <c r="G8998">
        <v>42</v>
      </c>
    </row>
    <row r="8999" spans="1:7" ht="15.5" hidden="1" x14ac:dyDescent="0.35">
      <c r="A8999" t="s">
        <v>187</v>
      </c>
      <c r="B8999" t="s">
        <v>353</v>
      </c>
      <c r="C8999">
        <v>91547</v>
      </c>
      <c r="D8999">
        <v>2019</v>
      </c>
      <c r="E8999">
        <v>3</v>
      </c>
      <c r="F8999">
        <v>447.4</v>
      </c>
      <c r="G8999">
        <v>52</v>
      </c>
    </row>
    <row r="9000" spans="1:7" ht="15.5" hidden="1" x14ac:dyDescent="0.35">
      <c r="A9000" t="s">
        <v>187</v>
      </c>
      <c r="B9000" t="s">
        <v>353</v>
      </c>
      <c r="C9000">
        <v>91547</v>
      </c>
      <c r="D9000">
        <v>2019</v>
      </c>
      <c r="E9000">
        <v>4</v>
      </c>
      <c r="F9000">
        <v>382.73</v>
      </c>
      <c r="G9000">
        <v>44</v>
      </c>
    </row>
    <row r="9001" spans="1:7" ht="15.5" hidden="1" x14ac:dyDescent="0.35">
      <c r="A9001" t="s">
        <v>187</v>
      </c>
      <c r="B9001" t="s">
        <v>353</v>
      </c>
      <c r="C9001">
        <v>91547</v>
      </c>
      <c r="D9001">
        <v>2019</v>
      </c>
      <c r="E9001">
        <v>5</v>
      </c>
      <c r="F9001">
        <v>406.4</v>
      </c>
      <c r="G9001">
        <v>55</v>
      </c>
    </row>
    <row r="9002" spans="1:7" ht="15.5" hidden="1" x14ac:dyDescent="0.35">
      <c r="A9002" t="s">
        <v>187</v>
      </c>
      <c r="B9002" t="s">
        <v>353</v>
      </c>
      <c r="C9002">
        <v>91547</v>
      </c>
      <c r="D9002">
        <v>2019</v>
      </c>
      <c r="E9002">
        <v>6</v>
      </c>
      <c r="F9002">
        <v>405.4</v>
      </c>
      <c r="G9002">
        <v>44</v>
      </c>
    </row>
    <row r="9003" spans="1:7" ht="15.5" hidden="1" x14ac:dyDescent="0.35">
      <c r="A9003" t="s">
        <v>187</v>
      </c>
      <c r="B9003" t="s">
        <v>353</v>
      </c>
      <c r="C9003">
        <v>91547</v>
      </c>
      <c r="D9003">
        <v>2019</v>
      </c>
      <c r="E9003">
        <v>7</v>
      </c>
      <c r="F9003">
        <v>443.97</v>
      </c>
      <c r="G9003">
        <v>52</v>
      </c>
    </row>
    <row r="9004" spans="1:7" ht="15.5" hidden="1" x14ac:dyDescent="0.35">
      <c r="A9004" t="s">
        <v>187</v>
      </c>
      <c r="B9004" t="s">
        <v>353</v>
      </c>
      <c r="C9004">
        <v>91547</v>
      </c>
      <c r="D9004">
        <v>2019</v>
      </c>
      <c r="E9004">
        <v>8</v>
      </c>
      <c r="F9004">
        <v>34.700000000000003</v>
      </c>
      <c r="G9004">
        <v>4</v>
      </c>
    </row>
    <row r="9005" spans="1:7" ht="15.5" hidden="1" x14ac:dyDescent="0.35">
      <c r="A9005" t="s">
        <v>187</v>
      </c>
      <c r="B9005" t="s">
        <v>353</v>
      </c>
      <c r="C9005">
        <v>91547</v>
      </c>
      <c r="D9005">
        <v>2019</v>
      </c>
      <c r="E9005">
        <v>9</v>
      </c>
      <c r="F9005">
        <v>0</v>
      </c>
      <c r="G9005">
        <v>0</v>
      </c>
    </row>
    <row r="9006" spans="1:7" ht="15.5" hidden="1" x14ac:dyDescent="0.35">
      <c r="A9006" t="s">
        <v>187</v>
      </c>
      <c r="B9006" t="s">
        <v>353</v>
      </c>
      <c r="C9006">
        <v>91547</v>
      </c>
      <c r="D9006">
        <v>2019</v>
      </c>
      <c r="E9006">
        <v>10</v>
      </c>
      <c r="F9006">
        <v>0</v>
      </c>
      <c r="G9006">
        <v>0</v>
      </c>
    </row>
    <row r="9007" spans="1:7" ht="15.5" hidden="1" x14ac:dyDescent="0.35">
      <c r="A9007" t="s">
        <v>187</v>
      </c>
      <c r="B9007" t="s">
        <v>353</v>
      </c>
      <c r="C9007">
        <v>91547</v>
      </c>
      <c r="D9007">
        <v>2019</v>
      </c>
      <c r="E9007">
        <v>11</v>
      </c>
      <c r="F9007">
        <v>0</v>
      </c>
      <c r="G9007">
        <v>0</v>
      </c>
    </row>
    <row r="9008" spans="1:7" ht="15.5" hidden="1" x14ac:dyDescent="0.35">
      <c r="A9008" t="s">
        <v>187</v>
      </c>
      <c r="B9008" t="s">
        <v>353</v>
      </c>
      <c r="C9008">
        <v>91547</v>
      </c>
      <c r="D9008">
        <v>2019</v>
      </c>
      <c r="E9008">
        <v>12</v>
      </c>
      <c r="F9008">
        <v>0</v>
      </c>
      <c r="G9008">
        <v>0</v>
      </c>
    </row>
    <row r="9009" spans="1:7" ht="15.5" hidden="1" x14ac:dyDescent="0.35">
      <c r="A9009" t="s">
        <v>187</v>
      </c>
      <c r="B9009" t="s">
        <v>353</v>
      </c>
      <c r="C9009">
        <v>91547</v>
      </c>
      <c r="D9009">
        <v>2020</v>
      </c>
      <c r="E9009">
        <v>1</v>
      </c>
      <c r="F9009">
        <v>0</v>
      </c>
      <c r="G9009">
        <v>0</v>
      </c>
    </row>
    <row r="9010" spans="1:7" ht="15.5" hidden="1" x14ac:dyDescent="0.35">
      <c r="A9010" t="s">
        <v>187</v>
      </c>
      <c r="B9010" t="s">
        <v>353</v>
      </c>
      <c r="C9010">
        <v>91547</v>
      </c>
      <c r="D9010">
        <v>2020</v>
      </c>
      <c r="E9010">
        <v>2</v>
      </c>
      <c r="F9010">
        <v>0</v>
      </c>
      <c r="G9010">
        <v>0</v>
      </c>
    </row>
    <row r="9011" spans="1:7" ht="15.5" hidden="1" x14ac:dyDescent="0.35">
      <c r="A9011" t="s">
        <v>187</v>
      </c>
      <c r="B9011" t="s">
        <v>353</v>
      </c>
      <c r="C9011">
        <v>91547</v>
      </c>
      <c r="D9011">
        <v>2020</v>
      </c>
      <c r="E9011">
        <v>3</v>
      </c>
      <c r="F9011">
        <v>0</v>
      </c>
      <c r="G9011">
        <v>0</v>
      </c>
    </row>
    <row r="9012" spans="1:7" ht="15.5" hidden="1" x14ac:dyDescent="0.35">
      <c r="A9012" t="s">
        <v>187</v>
      </c>
      <c r="B9012" t="s">
        <v>353</v>
      </c>
      <c r="C9012">
        <v>91547</v>
      </c>
      <c r="D9012">
        <v>2020</v>
      </c>
      <c r="E9012">
        <v>4</v>
      </c>
      <c r="F9012">
        <v>0</v>
      </c>
      <c r="G9012">
        <v>0</v>
      </c>
    </row>
    <row r="9013" spans="1:7" ht="15.5" hidden="1" x14ac:dyDescent="0.35">
      <c r="A9013" t="s">
        <v>187</v>
      </c>
      <c r="B9013" t="s">
        <v>353</v>
      </c>
      <c r="C9013">
        <v>91547</v>
      </c>
      <c r="D9013">
        <v>2020</v>
      </c>
      <c r="E9013">
        <v>5</v>
      </c>
      <c r="F9013">
        <v>0</v>
      </c>
      <c r="G9013">
        <v>0</v>
      </c>
    </row>
    <row r="9014" spans="1:7" ht="15.5" hidden="1" x14ac:dyDescent="0.35">
      <c r="A9014" t="s">
        <v>187</v>
      </c>
      <c r="B9014" t="s">
        <v>353</v>
      </c>
      <c r="C9014">
        <v>91547</v>
      </c>
      <c r="D9014">
        <v>2020</v>
      </c>
      <c r="E9014">
        <v>6</v>
      </c>
      <c r="F9014">
        <v>0</v>
      </c>
      <c r="G9014">
        <v>0</v>
      </c>
    </row>
    <row r="9015" spans="1:7" ht="15.5" hidden="1" x14ac:dyDescent="0.35">
      <c r="A9015" t="s">
        <v>187</v>
      </c>
      <c r="B9015" t="s">
        <v>353</v>
      </c>
      <c r="C9015">
        <v>91547</v>
      </c>
      <c r="D9015">
        <v>2020</v>
      </c>
      <c r="E9015">
        <v>7</v>
      </c>
      <c r="F9015">
        <v>0</v>
      </c>
      <c r="G9015">
        <v>0</v>
      </c>
    </row>
    <row r="9016" spans="1:7" ht="15.5" hidden="1" x14ac:dyDescent="0.35">
      <c r="A9016" t="s">
        <v>187</v>
      </c>
      <c r="B9016" t="s">
        <v>353</v>
      </c>
      <c r="C9016">
        <v>91547</v>
      </c>
      <c r="D9016">
        <v>2020</v>
      </c>
      <c r="E9016">
        <v>8</v>
      </c>
      <c r="F9016">
        <v>0</v>
      </c>
      <c r="G9016">
        <v>0</v>
      </c>
    </row>
    <row r="9017" spans="1:7" ht="15.5" hidden="1" x14ac:dyDescent="0.35">
      <c r="A9017" t="s">
        <v>187</v>
      </c>
      <c r="B9017" t="s">
        <v>353</v>
      </c>
      <c r="C9017">
        <v>91547</v>
      </c>
      <c r="D9017">
        <v>2020</v>
      </c>
      <c r="E9017">
        <v>9</v>
      </c>
      <c r="F9017">
        <v>0</v>
      </c>
      <c r="G9017">
        <v>0</v>
      </c>
    </row>
    <row r="9018" spans="1:7" ht="15.5" hidden="1" x14ac:dyDescent="0.35">
      <c r="A9018" t="s">
        <v>187</v>
      </c>
      <c r="B9018" t="s">
        <v>353</v>
      </c>
      <c r="C9018">
        <v>91547</v>
      </c>
      <c r="D9018">
        <v>2020</v>
      </c>
      <c r="E9018">
        <v>10</v>
      </c>
      <c r="F9018">
        <v>0</v>
      </c>
      <c r="G9018">
        <v>0</v>
      </c>
    </row>
    <row r="9019" spans="1:7" ht="15.5" hidden="1" x14ac:dyDescent="0.35">
      <c r="A9019" t="s">
        <v>187</v>
      </c>
      <c r="B9019" t="s">
        <v>353</v>
      </c>
      <c r="C9019">
        <v>91547</v>
      </c>
      <c r="D9019">
        <v>2020</v>
      </c>
      <c r="E9019">
        <v>11</v>
      </c>
      <c r="F9019">
        <v>0</v>
      </c>
      <c r="G9019">
        <v>0</v>
      </c>
    </row>
    <row r="9020" spans="1:7" ht="15.5" hidden="1" x14ac:dyDescent="0.35">
      <c r="A9020" t="s">
        <v>187</v>
      </c>
      <c r="B9020" t="s">
        <v>353</v>
      </c>
      <c r="C9020">
        <v>91547</v>
      </c>
      <c r="D9020">
        <v>2020</v>
      </c>
      <c r="E9020">
        <v>12</v>
      </c>
      <c r="F9020">
        <v>0</v>
      </c>
      <c r="G9020">
        <v>0</v>
      </c>
    </row>
    <row r="9021" spans="1:7" ht="15.5" hidden="1" x14ac:dyDescent="0.35">
      <c r="A9021" t="s">
        <v>187</v>
      </c>
      <c r="B9021" t="s">
        <v>353</v>
      </c>
      <c r="C9021">
        <v>91547</v>
      </c>
      <c r="D9021">
        <v>2023</v>
      </c>
      <c r="E9021">
        <v>1</v>
      </c>
      <c r="F9021">
        <v>0</v>
      </c>
      <c r="G9021">
        <v>0</v>
      </c>
    </row>
    <row r="9022" spans="1:7" ht="15.5" hidden="1" x14ac:dyDescent="0.35">
      <c r="A9022" t="s">
        <v>187</v>
      </c>
      <c r="B9022" t="s">
        <v>353</v>
      </c>
      <c r="C9022">
        <v>91547</v>
      </c>
      <c r="D9022">
        <v>2023</v>
      </c>
      <c r="E9022">
        <v>2</v>
      </c>
      <c r="F9022">
        <v>0</v>
      </c>
      <c r="G9022">
        <v>0</v>
      </c>
    </row>
    <row r="9023" spans="1:7" ht="15.5" hidden="1" x14ac:dyDescent="0.35">
      <c r="A9023" t="s">
        <v>187</v>
      </c>
      <c r="B9023" t="s">
        <v>353</v>
      </c>
      <c r="C9023">
        <v>91547</v>
      </c>
      <c r="D9023">
        <v>2023</v>
      </c>
      <c r="E9023">
        <v>3</v>
      </c>
      <c r="F9023">
        <v>80.67</v>
      </c>
      <c r="G9023">
        <v>7.86</v>
      </c>
    </row>
    <row r="9024" spans="1:7" ht="15.5" hidden="1" x14ac:dyDescent="0.35">
      <c r="A9024" t="s">
        <v>187</v>
      </c>
      <c r="B9024" t="s">
        <v>353</v>
      </c>
      <c r="C9024">
        <v>91547</v>
      </c>
      <c r="D9024">
        <v>2023</v>
      </c>
      <c r="E9024">
        <v>4</v>
      </c>
      <c r="F9024">
        <v>415.57</v>
      </c>
      <c r="G9024">
        <v>38</v>
      </c>
    </row>
    <row r="9025" spans="1:7" ht="15.5" hidden="1" x14ac:dyDescent="0.35">
      <c r="A9025" t="s">
        <v>187</v>
      </c>
      <c r="B9025" t="s">
        <v>353</v>
      </c>
      <c r="C9025">
        <v>91547</v>
      </c>
      <c r="D9025">
        <v>2023</v>
      </c>
      <c r="E9025">
        <v>5</v>
      </c>
      <c r="F9025">
        <v>102.7</v>
      </c>
      <c r="G9025">
        <v>8</v>
      </c>
    </row>
    <row r="9026" spans="1:7" ht="15.5" hidden="1" x14ac:dyDescent="0.35">
      <c r="A9026" t="s">
        <v>187</v>
      </c>
      <c r="B9026" t="s">
        <v>353</v>
      </c>
      <c r="C9026">
        <v>91547</v>
      </c>
      <c r="D9026">
        <v>2023</v>
      </c>
      <c r="E9026">
        <v>6</v>
      </c>
      <c r="F9026">
        <v>463.02</v>
      </c>
      <c r="G9026">
        <v>46</v>
      </c>
    </row>
    <row r="9027" spans="1:7" ht="15.5" hidden="1" x14ac:dyDescent="0.35">
      <c r="A9027" t="s">
        <v>187</v>
      </c>
      <c r="B9027" t="s">
        <v>353</v>
      </c>
      <c r="C9027">
        <v>91547</v>
      </c>
      <c r="D9027">
        <v>2023</v>
      </c>
      <c r="E9027">
        <v>7</v>
      </c>
      <c r="F9027">
        <v>408.23</v>
      </c>
      <c r="G9027">
        <v>43</v>
      </c>
    </row>
    <row r="9028" spans="1:7" ht="15.5" hidden="1" x14ac:dyDescent="0.35">
      <c r="A9028" t="s">
        <v>187</v>
      </c>
      <c r="B9028" t="s">
        <v>353</v>
      </c>
      <c r="C9028">
        <v>91547</v>
      </c>
      <c r="D9028">
        <v>2023</v>
      </c>
      <c r="E9028">
        <v>8</v>
      </c>
      <c r="F9028">
        <v>474.18</v>
      </c>
      <c r="G9028">
        <v>51</v>
      </c>
    </row>
    <row r="9029" spans="1:7" ht="15.5" hidden="1" x14ac:dyDescent="0.35">
      <c r="A9029" t="s">
        <v>187</v>
      </c>
      <c r="B9029" t="s">
        <v>353</v>
      </c>
      <c r="C9029">
        <v>91547</v>
      </c>
      <c r="D9029">
        <v>2023</v>
      </c>
      <c r="E9029">
        <v>9</v>
      </c>
      <c r="F9029">
        <v>398.15</v>
      </c>
      <c r="G9029">
        <v>44</v>
      </c>
    </row>
    <row r="9030" spans="1:7" ht="15.5" hidden="1" x14ac:dyDescent="0.35">
      <c r="A9030" t="s">
        <v>187</v>
      </c>
      <c r="B9030" t="s">
        <v>353</v>
      </c>
      <c r="C9030">
        <v>91547</v>
      </c>
      <c r="D9030">
        <v>2023</v>
      </c>
      <c r="E9030">
        <v>10</v>
      </c>
      <c r="F9030">
        <v>446.8</v>
      </c>
      <c r="G9030">
        <v>46</v>
      </c>
    </row>
    <row r="9031" spans="1:7" ht="15.5" hidden="1" x14ac:dyDescent="0.35">
      <c r="A9031" t="s">
        <v>187</v>
      </c>
      <c r="B9031" t="s">
        <v>353</v>
      </c>
      <c r="C9031">
        <v>91547</v>
      </c>
      <c r="D9031">
        <v>2023</v>
      </c>
      <c r="E9031">
        <v>11</v>
      </c>
      <c r="F9031">
        <v>437.83</v>
      </c>
      <c r="G9031">
        <v>46</v>
      </c>
    </row>
    <row r="9032" spans="1:7" ht="15.5" hidden="1" x14ac:dyDescent="0.35">
      <c r="A9032" t="s">
        <v>187</v>
      </c>
      <c r="B9032" t="s">
        <v>353</v>
      </c>
      <c r="C9032">
        <v>91547</v>
      </c>
      <c r="D9032">
        <v>2023</v>
      </c>
      <c r="E9032">
        <v>12</v>
      </c>
      <c r="F9032">
        <v>515.89</v>
      </c>
      <c r="G9032">
        <v>46</v>
      </c>
    </row>
    <row r="9033" spans="1:7" ht="15.5" hidden="1" x14ac:dyDescent="0.35">
      <c r="A9033" t="s">
        <v>187</v>
      </c>
      <c r="B9033" t="s">
        <v>353</v>
      </c>
      <c r="C9033">
        <v>91547</v>
      </c>
      <c r="D9033">
        <v>2024</v>
      </c>
      <c r="E9033">
        <v>1</v>
      </c>
      <c r="F9033">
        <v>391.29</v>
      </c>
      <c r="G9033">
        <v>37</v>
      </c>
    </row>
    <row r="9034" spans="1:7" ht="15.5" hidden="1" x14ac:dyDescent="0.35">
      <c r="A9034" t="s">
        <v>187</v>
      </c>
      <c r="B9034" t="s">
        <v>353</v>
      </c>
      <c r="C9034">
        <v>91547</v>
      </c>
      <c r="D9034">
        <v>2024</v>
      </c>
      <c r="E9034">
        <v>2</v>
      </c>
      <c r="F9034">
        <v>450.36</v>
      </c>
      <c r="G9034">
        <v>44</v>
      </c>
    </row>
    <row r="9035" spans="1:7" ht="15.5" hidden="1" x14ac:dyDescent="0.35">
      <c r="A9035" t="s">
        <v>187</v>
      </c>
      <c r="B9035" t="s">
        <v>353</v>
      </c>
      <c r="C9035">
        <v>91547</v>
      </c>
      <c r="D9035">
        <v>2024</v>
      </c>
      <c r="E9035">
        <v>3</v>
      </c>
      <c r="F9035">
        <v>446.08</v>
      </c>
      <c r="G9035">
        <v>44</v>
      </c>
    </row>
    <row r="9036" spans="1:7" ht="15.5" hidden="1" x14ac:dyDescent="0.35">
      <c r="A9036" t="s">
        <v>187</v>
      </c>
      <c r="B9036" t="s">
        <v>353</v>
      </c>
      <c r="C9036">
        <v>91547</v>
      </c>
      <c r="D9036">
        <v>2024</v>
      </c>
      <c r="E9036">
        <v>4</v>
      </c>
      <c r="F9036">
        <v>445.87</v>
      </c>
      <c r="G9036">
        <v>44</v>
      </c>
    </row>
    <row r="9037" spans="1:7" ht="15.5" hidden="1" x14ac:dyDescent="0.35">
      <c r="A9037" t="s">
        <v>187</v>
      </c>
      <c r="B9037" t="s">
        <v>353</v>
      </c>
      <c r="C9037">
        <v>91547</v>
      </c>
      <c r="D9037">
        <v>2024</v>
      </c>
      <c r="E9037">
        <v>5</v>
      </c>
      <c r="F9037">
        <v>464.53</v>
      </c>
      <c r="G9037">
        <v>45</v>
      </c>
    </row>
    <row r="9038" spans="1:7" ht="15.5" hidden="1" x14ac:dyDescent="0.35">
      <c r="A9038" t="s">
        <v>187</v>
      </c>
      <c r="B9038" t="s">
        <v>353</v>
      </c>
      <c r="C9038">
        <v>91547</v>
      </c>
      <c r="D9038">
        <v>2024</v>
      </c>
      <c r="E9038">
        <v>6</v>
      </c>
      <c r="F9038">
        <v>409.9</v>
      </c>
      <c r="G9038">
        <v>36</v>
      </c>
    </row>
    <row r="9039" spans="1:7" ht="15.5" hidden="1" x14ac:dyDescent="0.35">
      <c r="A9039" t="s">
        <v>187</v>
      </c>
      <c r="B9039" t="s">
        <v>353</v>
      </c>
      <c r="C9039">
        <v>91547</v>
      </c>
      <c r="D9039">
        <v>2024</v>
      </c>
      <c r="E9039">
        <v>7</v>
      </c>
      <c r="F9039">
        <v>476.22</v>
      </c>
      <c r="G9039">
        <v>48</v>
      </c>
    </row>
    <row r="9040" spans="1:7" ht="15.5" hidden="1" x14ac:dyDescent="0.35">
      <c r="A9040" t="s">
        <v>187</v>
      </c>
      <c r="B9040" t="s">
        <v>353</v>
      </c>
      <c r="C9040">
        <v>91547</v>
      </c>
      <c r="D9040">
        <v>2024</v>
      </c>
      <c r="E9040">
        <v>8</v>
      </c>
      <c r="F9040">
        <v>436.09</v>
      </c>
      <c r="G9040">
        <v>45</v>
      </c>
    </row>
    <row r="9041" spans="1:7" ht="15.5" hidden="1" x14ac:dyDescent="0.35">
      <c r="A9041" t="s">
        <v>187</v>
      </c>
      <c r="B9041" t="s">
        <v>353</v>
      </c>
      <c r="C9041">
        <v>91547</v>
      </c>
      <c r="D9041">
        <v>2024</v>
      </c>
      <c r="E9041">
        <v>9</v>
      </c>
      <c r="F9041">
        <v>421.15</v>
      </c>
      <c r="G9041">
        <v>40</v>
      </c>
    </row>
    <row r="9042" spans="1:7" ht="15.5" hidden="1" x14ac:dyDescent="0.35">
      <c r="A9042" t="s">
        <v>187</v>
      </c>
      <c r="B9042" t="s">
        <v>353</v>
      </c>
      <c r="C9042">
        <v>91547</v>
      </c>
      <c r="D9042">
        <v>2024</v>
      </c>
      <c r="E9042">
        <v>10</v>
      </c>
      <c r="F9042">
        <v>479.85</v>
      </c>
      <c r="G9042">
        <v>50</v>
      </c>
    </row>
    <row r="9043" spans="1:7" ht="15.5" hidden="1" x14ac:dyDescent="0.35">
      <c r="A9043" t="s">
        <v>187</v>
      </c>
      <c r="B9043" t="s">
        <v>353</v>
      </c>
      <c r="C9043">
        <v>91547</v>
      </c>
      <c r="D9043">
        <v>2024</v>
      </c>
      <c r="E9043">
        <v>11</v>
      </c>
      <c r="F9043">
        <v>468.62</v>
      </c>
      <c r="G9043">
        <v>46</v>
      </c>
    </row>
    <row r="9044" spans="1:7" ht="15.5" hidden="1" x14ac:dyDescent="0.35">
      <c r="A9044" t="s">
        <v>187</v>
      </c>
      <c r="B9044" t="s">
        <v>353</v>
      </c>
      <c r="C9044">
        <v>91547</v>
      </c>
      <c r="D9044">
        <v>2024</v>
      </c>
      <c r="E9044">
        <v>12</v>
      </c>
      <c r="F9044">
        <v>482.97</v>
      </c>
      <c r="G9044">
        <v>46</v>
      </c>
    </row>
    <row r="9045" spans="1:7" ht="15.5" x14ac:dyDescent="0.35">
      <c r="A9045" t="s">
        <v>187</v>
      </c>
      <c r="B9045" t="s">
        <v>353</v>
      </c>
      <c r="C9045">
        <v>91547</v>
      </c>
      <c r="D9045">
        <v>2025</v>
      </c>
      <c r="E9045">
        <v>1</v>
      </c>
      <c r="F9045">
        <v>482.37</v>
      </c>
      <c r="G9045">
        <v>48</v>
      </c>
    </row>
    <row r="9046" spans="1:7" ht="15.5" x14ac:dyDescent="0.35">
      <c r="A9046" t="s">
        <v>187</v>
      </c>
      <c r="B9046" t="s">
        <v>353</v>
      </c>
      <c r="C9046">
        <v>91547</v>
      </c>
      <c r="D9046">
        <v>2025</v>
      </c>
      <c r="E9046">
        <v>2</v>
      </c>
      <c r="F9046">
        <v>452.21</v>
      </c>
      <c r="G9046">
        <v>44</v>
      </c>
    </row>
    <row r="9047" spans="1:7" ht="15.5" x14ac:dyDescent="0.35">
      <c r="A9047" t="s">
        <v>187</v>
      </c>
      <c r="B9047" t="s">
        <v>353</v>
      </c>
      <c r="C9047">
        <v>91547</v>
      </c>
      <c r="D9047">
        <v>2025</v>
      </c>
      <c r="E9047">
        <v>3</v>
      </c>
      <c r="F9047">
        <v>414.79</v>
      </c>
      <c r="G9047">
        <v>40</v>
      </c>
    </row>
    <row r="9048" spans="1:7" ht="15.5" x14ac:dyDescent="0.35">
      <c r="A9048" t="s">
        <v>187</v>
      </c>
      <c r="B9048" t="s">
        <v>353</v>
      </c>
      <c r="C9048">
        <v>91547</v>
      </c>
      <c r="D9048">
        <v>2025</v>
      </c>
      <c r="E9048">
        <v>4</v>
      </c>
      <c r="F9048">
        <v>79.78</v>
      </c>
      <c r="G9048">
        <v>9</v>
      </c>
    </row>
    <row r="9049" spans="1:7" ht="15.5" x14ac:dyDescent="0.35">
      <c r="A9049" t="s">
        <v>187</v>
      </c>
      <c r="B9049" t="s">
        <v>353</v>
      </c>
      <c r="C9049">
        <v>91547</v>
      </c>
      <c r="D9049">
        <v>2025</v>
      </c>
      <c r="E9049">
        <v>5</v>
      </c>
      <c r="F9049">
        <v>36.880000000000003</v>
      </c>
      <c r="G9049">
        <v>4.0599999999999996</v>
      </c>
    </row>
    <row r="9050" spans="1:7" ht="15.5" x14ac:dyDescent="0.35">
      <c r="A9050" t="s">
        <v>187</v>
      </c>
      <c r="B9050" t="s">
        <v>353</v>
      </c>
      <c r="C9050">
        <v>91547</v>
      </c>
      <c r="D9050">
        <v>2025</v>
      </c>
      <c r="E9050">
        <v>6</v>
      </c>
      <c r="F9050">
        <v>0</v>
      </c>
      <c r="G9050">
        <v>0</v>
      </c>
    </row>
    <row r="9051" spans="1:7" ht="15.5" x14ac:dyDescent="0.35">
      <c r="A9051" t="s">
        <v>187</v>
      </c>
      <c r="B9051" t="s">
        <v>353</v>
      </c>
      <c r="C9051">
        <v>91547</v>
      </c>
      <c r="D9051">
        <v>2025</v>
      </c>
      <c r="E9051">
        <v>7</v>
      </c>
      <c r="F9051">
        <v>0</v>
      </c>
      <c r="G9051">
        <v>0</v>
      </c>
    </row>
    <row r="9052" spans="1:7" ht="15.5" x14ac:dyDescent="0.35">
      <c r="A9052" t="s">
        <v>187</v>
      </c>
      <c r="B9052" t="s">
        <v>353</v>
      </c>
      <c r="C9052">
        <v>91547</v>
      </c>
      <c r="D9052">
        <v>2025</v>
      </c>
      <c r="E9052">
        <v>8</v>
      </c>
      <c r="F9052">
        <v>0</v>
      </c>
      <c r="G9052">
        <v>0</v>
      </c>
    </row>
    <row r="9053" spans="1:7" ht="15.5" x14ac:dyDescent="0.35">
      <c r="A9053" t="s">
        <v>187</v>
      </c>
      <c r="B9053" t="s">
        <v>353</v>
      </c>
      <c r="C9053">
        <v>91547</v>
      </c>
      <c r="D9053">
        <v>2025</v>
      </c>
      <c r="E9053">
        <v>9</v>
      </c>
      <c r="F9053">
        <v>0</v>
      </c>
      <c r="G9053">
        <v>0</v>
      </c>
    </row>
    <row r="9054" spans="1:7" ht="15.5" x14ac:dyDescent="0.35">
      <c r="A9054" t="s">
        <v>187</v>
      </c>
      <c r="B9054" t="s">
        <v>353</v>
      </c>
      <c r="C9054">
        <v>91547</v>
      </c>
      <c r="D9054">
        <v>2025</v>
      </c>
      <c r="E9054">
        <v>10</v>
      </c>
      <c r="F9054">
        <v>0</v>
      </c>
      <c r="G9054">
        <v>0</v>
      </c>
    </row>
    <row r="9055" spans="1:7" ht="15.5" x14ac:dyDescent="0.35">
      <c r="A9055" t="s">
        <v>187</v>
      </c>
      <c r="B9055" t="s">
        <v>353</v>
      </c>
      <c r="C9055">
        <v>91547</v>
      </c>
      <c r="D9055">
        <v>2025</v>
      </c>
      <c r="E9055">
        <v>11</v>
      </c>
      <c r="F9055">
        <v>0</v>
      </c>
      <c r="G9055">
        <v>0</v>
      </c>
    </row>
    <row r="9056" spans="1:7" ht="15.5" hidden="1" x14ac:dyDescent="0.35">
      <c r="A9056" t="s">
        <v>187</v>
      </c>
      <c r="B9056" t="s">
        <v>353</v>
      </c>
      <c r="C9056">
        <v>91548</v>
      </c>
      <c r="D9056">
        <v>2019</v>
      </c>
      <c r="E9056">
        <v>7</v>
      </c>
      <c r="F9056">
        <v>160.52000000000001</v>
      </c>
      <c r="G9056">
        <v>18.8</v>
      </c>
    </row>
    <row r="9057" spans="1:7" ht="15.5" hidden="1" x14ac:dyDescent="0.35">
      <c r="A9057" t="s">
        <v>187</v>
      </c>
      <c r="B9057" t="s">
        <v>353</v>
      </c>
      <c r="C9057">
        <v>91548</v>
      </c>
      <c r="D9057">
        <v>2019</v>
      </c>
      <c r="E9057">
        <v>8</v>
      </c>
      <c r="F9057">
        <v>382.79</v>
      </c>
      <c r="G9057">
        <v>44.82</v>
      </c>
    </row>
    <row r="9058" spans="1:7" ht="15.5" hidden="1" x14ac:dyDescent="0.35">
      <c r="A9058" t="s">
        <v>187</v>
      </c>
      <c r="B9058" t="s">
        <v>353</v>
      </c>
      <c r="C9058">
        <v>91548</v>
      </c>
      <c r="D9058">
        <v>2019</v>
      </c>
      <c r="E9058">
        <v>9</v>
      </c>
      <c r="F9058">
        <v>370.44</v>
      </c>
      <c r="G9058">
        <v>43.38</v>
      </c>
    </row>
    <row r="9059" spans="1:7" ht="15.5" hidden="1" x14ac:dyDescent="0.35">
      <c r="A9059" t="s">
        <v>187</v>
      </c>
      <c r="B9059" t="s">
        <v>353</v>
      </c>
      <c r="C9059">
        <v>91548</v>
      </c>
      <c r="D9059">
        <v>2019</v>
      </c>
      <c r="E9059">
        <v>10</v>
      </c>
      <c r="F9059">
        <v>439.89</v>
      </c>
      <c r="G9059">
        <v>39</v>
      </c>
    </row>
    <row r="9060" spans="1:7" ht="15.5" hidden="1" x14ac:dyDescent="0.35">
      <c r="A9060" t="s">
        <v>187</v>
      </c>
      <c r="B9060" t="s">
        <v>353</v>
      </c>
      <c r="C9060">
        <v>91548</v>
      </c>
      <c r="D9060">
        <v>2019</v>
      </c>
      <c r="E9060">
        <v>11</v>
      </c>
      <c r="F9060">
        <v>454.01</v>
      </c>
      <c r="G9060">
        <v>53</v>
      </c>
    </row>
    <row r="9061" spans="1:7" ht="15.5" hidden="1" x14ac:dyDescent="0.35">
      <c r="A9061" t="s">
        <v>187</v>
      </c>
      <c r="B9061" t="s">
        <v>353</v>
      </c>
      <c r="C9061">
        <v>91548</v>
      </c>
      <c r="D9061">
        <v>2019</v>
      </c>
      <c r="E9061">
        <v>12</v>
      </c>
      <c r="F9061">
        <v>443.1</v>
      </c>
      <c r="G9061">
        <v>41</v>
      </c>
    </row>
    <row r="9062" spans="1:7" ht="15.5" hidden="1" x14ac:dyDescent="0.35">
      <c r="A9062" t="s">
        <v>187</v>
      </c>
      <c r="B9062" t="s">
        <v>353</v>
      </c>
      <c r="C9062">
        <v>91548</v>
      </c>
      <c r="D9062">
        <v>2020</v>
      </c>
      <c r="E9062">
        <v>1</v>
      </c>
      <c r="F9062">
        <v>427.8</v>
      </c>
      <c r="G9062">
        <v>46.5</v>
      </c>
    </row>
    <row r="9063" spans="1:7" ht="15.5" hidden="1" x14ac:dyDescent="0.35">
      <c r="A9063" t="s">
        <v>187</v>
      </c>
      <c r="B9063" t="s">
        <v>353</v>
      </c>
      <c r="C9063">
        <v>91548</v>
      </c>
      <c r="D9063">
        <v>2020</v>
      </c>
      <c r="E9063">
        <v>2</v>
      </c>
      <c r="F9063">
        <v>400.2</v>
      </c>
      <c r="G9063">
        <v>43.5</v>
      </c>
    </row>
    <row r="9064" spans="1:7" ht="15.5" hidden="1" x14ac:dyDescent="0.35">
      <c r="A9064" t="s">
        <v>187</v>
      </c>
      <c r="B9064" t="s">
        <v>353</v>
      </c>
      <c r="C9064">
        <v>91548</v>
      </c>
      <c r="D9064">
        <v>2020</v>
      </c>
      <c r="E9064">
        <v>3</v>
      </c>
      <c r="F9064">
        <v>238.87</v>
      </c>
      <c r="G9064">
        <v>28</v>
      </c>
    </row>
    <row r="9065" spans="1:7" ht="15.5" hidden="1" x14ac:dyDescent="0.35">
      <c r="A9065" t="s">
        <v>187</v>
      </c>
      <c r="B9065" t="s">
        <v>353</v>
      </c>
      <c r="C9065">
        <v>91548</v>
      </c>
      <c r="D9065">
        <v>2020</v>
      </c>
      <c r="E9065">
        <v>4</v>
      </c>
      <c r="F9065">
        <v>0</v>
      </c>
      <c r="G9065">
        <v>0</v>
      </c>
    </row>
    <row r="9066" spans="1:7" ht="15.5" hidden="1" x14ac:dyDescent="0.35">
      <c r="A9066" t="s">
        <v>187</v>
      </c>
      <c r="B9066" t="s">
        <v>353</v>
      </c>
      <c r="C9066">
        <v>91548</v>
      </c>
      <c r="D9066">
        <v>2020</v>
      </c>
      <c r="E9066">
        <v>5</v>
      </c>
      <c r="F9066">
        <v>0</v>
      </c>
      <c r="G9066">
        <v>0</v>
      </c>
    </row>
    <row r="9067" spans="1:7" ht="15.5" hidden="1" x14ac:dyDescent="0.35">
      <c r="A9067" t="s">
        <v>187</v>
      </c>
      <c r="B9067" t="s">
        <v>353</v>
      </c>
      <c r="C9067">
        <v>91548</v>
      </c>
      <c r="D9067">
        <v>2020</v>
      </c>
      <c r="E9067">
        <v>6</v>
      </c>
      <c r="F9067">
        <v>0</v>
      </c>
      <c r="G9067">
        <v>0</v>
      </c>
    </row>
    <row r="9068" spans="1:7" ht="15.5" hidden="1" x14ac:dyDescent="0.35">
      <c r="A9068" t="s">
        <v>187</v>
      </c>
      <c r="B9068" t="s">
        <v>353</v>
      </c>
      <c r="C9068">
        <v>91548</v>
      </c>
      <c r="D9068">
        <v>2020</v>
      </c>
      <c r="E9068">
        <v>7</v>
      </c>
      <c r="F9068">
        <v>52.26</v>
      </c>
      <c r="G9068">
        <v>9</v>
      </c>
    </row>
    <row r="9069" spans="1:7" ht="15.5" hidden="1" x14ac:dyDescent="0.35">
      <c r="A9069" t="s">
        <v>187</v>
      </c>
      <c r="B9069" t="s">
        <v>353</v>
      </c>
      <c r="C9069">
        <v>91548</v>
      </c>
      <c r="D9069">
        <v>2020</v>
      </c>
      <c r="E9069">
        <v>8</v>
      </c>
      <c r="F9069">
        <v>154.25</v>
      </c>
      <c r="G9069">
        <v>22</v>
      </c>
    </row>
    <row r="9070" spans="1:7" ht="15.5" hidden="1" x14ac:dyDescent="0.35">
      <c r="A9070" t="s">
        <v>187</v>
      </c>
      <c r="B9070" t="s">
        <v>353</v>
      </c>
      <c r="C9070">
        <v>91548</v>
      </c>
      <c r="D9070">
        <v>2020</v>
      </c>
      <c r="E9070">
        <v>9</v>
      </c>
      <c r="F9070">
        <v>150.87</v>
      </c>
      <c r="G9070">
        <v>24</v>
      </c>
    </row>
    <row r="9071" spans="1:7" ht="15.5" hidden="1" x14ac:dyDescent="0.35">
      <c r="A9071" t="s">
        <v>187</v>
      </c>
      <c r="B9071" t="s">
        <v>353</v>
      </c>
      <c r="C9071">
        <v>91548</v>
      </c>
      <c r="D9071">
        <v>2020</v>
      </c>
      <c r="E9071">
        <v>10</v>
      </c>
      <c r="F9071">
        <v>177.15</v>
      </c>
      <c r="G9071">
        <v>28</v>
      </c>
    </row>
    <row r="9072" spans="1:7" ht="15.5" hidden="1" x14ac:dyDescent="0.35">
      <c r="A9072" t="s">
        <v>187</v>
      </c>
      <c r="B9072" t="s">
        <v>353</v>
      </c>
      <c r="C9072">
        <v>91548</v>
      </c>
      <c r="D9072">
        <v>2020</v>
      </c>
      <c r="E9072">
        <v>11</v>
      </c>
      <c r="F9072">
        <v>155.1</v>
      </c>
      <c r="G9072">
        <v>40</v>
      </c>
    </row>
    <row r="9073" spans="1:7" ht="15.5" hidden="1" x14ac:dyDescent="0.35">
      <c r="A9073" t="s">
        <v>187</v>
      </c>
      <c r="B9073" t="s">
        <v>353</v>
      </c>
      <c r="C9073">
        <v>91548</v>
      </c>
      <c r="D9073">
        <v>2020</v>
      </c>
      <c r="E9073">
        <v>12</v>
      </c>
      <c r="F9073">
        <v>191.32</v>
      </c>
      <c r="G9073">
        <v>34</v>
      </c>
    </row>
    <row r="9074" spans="1:7" ht="15.5" hidden="1" x14ac:dyDescent="0.35">
      <c r="A9074" t="s">
        <v>187</v>
      </c>
      <c r="B9074" t="s">
        <v>353</v>
      </c>
      <c r="C9074">
        <v>91548</v>
      </c>
      <c r="D9074">
        <v>2021</v>
      </c>
      <c r="E9074">
        <v>1</v>
      </c>
      <c r="F9074">
        <v>198.45</v>
      </c>
      <c r="G9074">
        <v>35</v>
      </c>
    </row>
    <row r="9075" spans="1:7" ht="15.5" hidden="1" x14ac:dyDescent="0.35">
      <c r="A9075" t="s">
        <v>187</v>
      </c>
      <c r="B9075" t="s">
        <v>353</v>
      </c>
      <c r="C9075">
        <v>91548</v>
      </c>
      <c r="D9075">
        <v>2021</v>
      </c>
      <c r="E9075">
        <v>2</v>
      </c>
      <c r="F9075">
        <v>60.08</v>
      </c>
      <c r="G9075">
        <v>14</v>
      </c>
    </row>
    <row r="9076" spans="1:7" ht="15.5" hidden="1" x14ac:dyDescent="0.35">
      <c r="A9076" t="s">
        <v>187</v>
      </c>
      <c r="B9076" t="s">
        <v>353</v>
      </c>
      <c r="C9076">
        <v>91548</v>
      </c>
      <c r="D9076">
        <v>2021</v>
      </c>
      <c r="E9076">
        <v>3</v>
      </c>
      <c r="F9076">
        <v>140.27000000000001</v>
      </c>
      <c r="G9076">
        <v>27</v>
      </c>
    </row>
    <row r="9077" spans="1:7" ht="15.5" hidden="1" x14ac:dyDescent="0.35">
      <c r="A9077" t="s">
        <v>187</v>
      </c>
      <c r="B9077" t="s">
        <v>353</v>
      </c>
      <c r="C9077">
        <v>91548</v>
      </c>
      <c r="D9077">
        <v>2021</v>
      </c>
      <c r="E9077">
        <v>4</v>
      </c>
      <c r="F9077">
        <v>104.51</v>
      </c>
      <c r="G9077">
        <v>47</v>
      </c>
    </row>
    <row r="9078" spans="1:7" ht="15.5" hidden="1" x14ac:dyDescent="0.35">
      <c r="A9078" t="s">
        <v>187</v>
      </c>
      <c r="B9078" t="s">
        <v>353</v>
      </c>
      <c r="C9078">
        <v>91548</v>
      </c>
      <c r="D9078">
        <v>2021</v>
      </c>
      <c r="E9078">
        <v>5</v>
      </c>
      <c r="F9078">
        <v>95.3</v>
      </c>
      <c r="G9078">
        <v>24.39</v>
      </c>
    </row>
    <row r="9079" spans="1:7" ht="15.5" hidden="1" x14ac:dyDescent="0.35">
      <c r="A9079" t="s">
        <v>187</v>
      </c>
      <c r="B9079" t="s">
        <v>353</v>
      </c>
      <c r="C9079">
        <v>91548</v>
      </c>
      <c r="D9079">
        <v>2021</v>
      </c>
      <c r="E9079">
        <v>6</v>
      </c>
      <c r="F9079">
        <v>92.22</v>
      </c>
      <c r="G9079">
        <v>23.61</v>
      </c>
    </row>
    <row r="9080" spans="1:7" ht="15.5" hidden="1" x14ac:dyDescent="0.35">
      <c r="A9080" t="s">
        <v>187</v>
      </c>
      <c r="B9080" t="s">
        <v>353</v>
      </c>
      <c r="C9080">
        <v>91548</v>
      </c>
      <c r="D9080">
        <v>2021</v>
      </c>
      <c r="E9080">
        <v>7</v>
      </c>
      <c r="F9080">
        <v>198.85</v>
      </c>
      <c r="G9080">
        <v>31</v>
      </c>
    </row>
    <row r="9081" spans="1:7" ht="15.5" hidden="1" x14ac:dyDescent="0.35">
      <c r="A9081" t="s">
        <v>187</v>
      </c>
      <c r="B9081" t="s">
        <v>353</v>
      </c>
      <c r="C9081">
        <v>91548</v>
      </c>
      <c r="D9081">
        <v>2021</v>
      </c>
      <c r="E9081">
        <v>8</v>
      </c>
      <c r="F9081">
        <v>317.67</v>
      </c>
      <c r="G9081">
        <v>41</v>
      </c>
    </row>
    <row r="9082" spans="1:7" ht="15.5" hidden="1" x14ac:dyDescent="0.35">
      <c r="A9082" t="s">
        <v>187</v>
      </c>
      <c r="B9082" t="s">
        <v>353</v>
      </c>
      <c r="C9082">
        <v>91548</v>
      </c>
      <c r="D9082">
        <v>2021</v>
      </c>
      <c r="E9082">
        <v>9</v>
      </c>
      <c r="F9082">
        <v>204.71</v>
      </c>
      <c r="G9082">
        <v>33</v>
      </c>
    </row>
    <row r="9083" spans="1:7" ht="15.5" hidden="1" x14ac:dyDescent="0.35">
      <c r="A9083" t="s">
        <v>187</v>
      </c>
      <c r="B9083" t="s">
        <v>353</v>
      </c>
      <c r="C9083">
        <v>91548</v>
      </c>
      <c r="D9083">
        <v>2021</v>
      </c>
      <c r="E9083">
        <v>10</v>
      </c>
      <c r="F9083">
        <v>306.57</v>
      </c>
      <c r="G9083">
        <v>38</v>
      </c>
    </row>
    <row r="9084" spans="1:7" ht="15.5" hidden="1" x14ac:dyDescent="0.35">
      <c r="A9084" t="s">
        <v>187</v>
      </c>
      <c r="B9084" t="s">
        <v>353</v>
      </c>
      <c r="C9084">
        <v>91548</v>
      </c>
      <c r="D9084">
        <v>2021</v>
      </c>
      <c r="E9084">
        <v>11</v>
      </c>
      <c r="F9084">
        <v>352.94</v>
      </c>
      <c r="G9084">
        <v>44</v>
      </c>
    </row>
    <row r="9085" spans="1:7" ht="15.5" hidden="1" x14ac:dyDescent="0.35">
      <c r="A9085" t="s">
        <v>187</v>
      </c>
      <c r="B9085" t="s">
        <v>353</v>
      </c>
      <c r="C9085">
        <v>91548</v>
      </c>
      <c r="D9085">
        <v>2021</v>
      </c>
      <c r="E9085">
        <v>12</v>
      </c>
      <c r="F9085">
        <v>265.76</v>
      </c>
      <c r="G9085">
        <v>39</v>
      </c>
    </row>
    <row r="9086" spans="1:7" ht="15.5" hidden="1" x14ac:dyDescent="0.35">
      <c r="A9086" t="s">
        <v>187</v>
      </c>
      <c r="B9086" t="s">
        <v>353</v>
      </c>
      <c r="C9086">
        <v>91548</v>
      </c>
      <c r="D9086">
        <v>2022</v>
      </c>
      <c r="E9086">
        <v>1</v>
      </c>
      <c r="F9086">
        <v>343.33</v>
      </c>
      <c r="G9086">
        <v>47</v>
      </c>
    </row>
    <row r="9087" spans="1:7" ht="15.5" hidden="1" x14ac:dyDescent="0.35">
      <c r="A9087" t="s">
        <v>187</v>
      </c>
      <c r="B9087" t="s">
        <v>353</v>
      </c>
      <c r="C9087">
        <v>91548</v>
      </c>
      <c r="D9087">
        <v>2022</v>
      </c>
      <c r="E9087">
        <v>2</v>
      </c>
      <c r="F9087">
        <v>266.24</v>
      </c>
      <c r="G9087">
        <v>31</v>
      </c>
    </row>
    <row r="9088" spans="1:7" ht="15.5" hidden="1" x14ac:dyDescent="0.35">
      <c r="A9088" t="s">
        <v>187</v>
      </c>
      <c r="B9088" t="s">
        <v>353</v>
      </c>
      <c r="C9088">
        <v>91548</v>
      </c>
      <c r="D9088">
        <v>2022</v>
      </c>
      <c r="E9088">
        <v>3</v>
      </c>
      <c r="F9088">
        <v>386.73</v>
      </c>
      <c r="G9088">
        <v>40</v>
      </c>
    </row>
    <row r="9089" spans="1:7" ht="15.5" hidden="1" x14ac:dyDescent="0.35">
      <c r="A9089" t="s">
        <v>187</v>
      </c>
      <c r="B9089" t="s">
        <v>353</v>
      </c>
      <c r="C9089">
        <v>91548</v>
      </c>
      <c r="D9089">
        <v>2022</v>
      </c>
      <c r="E9089">
        <v>4</v>
      </c>
      <c r="F9089">
        <v>265.5</v>
      </c>
      <c r="G9089">
        <v>26</v>
      </c>
    </row>
    <row r="9090" spans="1:7" ht="15.5" hidden="1" x14ac:dyDescent="0.35">
      <c r="A9090" t="s">
        <v>187</v>
      </c>
      <c r="B9090" t="s">
        <v>353</v>
      </c>
      <c r="C9090">
        <v>91548</v>
      </c>
      <c r="D9090">
        <v>2022</v>
      </c>
      <c r="E9090">
        <v>5</v>
      </c>
      <c r="F9090">
        <v>420.97</v>
      </c>
      <c r="G9090">
        <v>41</v>
      </c>
    </row>
    <row r="9091" spans="1:7" ht="15.5" hidden="1" x14ac:dyDescent="0.35">
      <c r="A9091" t="s">
        <v>187</v>
      </c>
      <c r="B9091" t="s">
        <v>353</v>
      </c>
      <c r="C9091">
        <v>91548</v>
      </c>
      <c r="D9091">
        <v>2022</v>
      </c>
      <c r="E9091">
        <v>6</v>
      </c>
      <c r="F9091">
        <v>409.7</v>
      </c>
      <c r="G9091">
        <v>31</v>
      </c>
    </row>
    <row r="9092" spans="1:7" ht="15.5" hidden="1" x14ac:dyDescent="0.35">
      <c r="A9092" t="s">
        <v>187</v>
      </c>
      <c r="B9092" t="s">
        <v>353</v>
      </c>
      <c r="C9092">
        <v>91548</v>
      </c>
      <c r="D9092">
        <v>2022</v>
      </c>
      <c r="E9092">
        <v>7</v>
      </c>
      <c r="F9092">
        <v>431.72</v>
      </c>
      <c r="G9092">
        <v>36</v>
      </c>
    </row>
    <row r="9093" spans="1:7" ht="15.5" hidden="1" x14ac:dyDescent="0.35">
      <c r="A9093" t="s">
        <v>187</v>
      </c>
      <c r="B9093" t="s">
        <v>353</v>
      </c>
      <c r="C9093">
        <v>91548</v>
      </c>
      <c r="D9093">
        <v>2022</v>
      </c>
      <c r="E9093">
        <v>8</v>
      </c>
      <c r="F9093">
        <v>394.56</v>
      </c>
      <c r="G9093">
        <v>37</v>
      </c>
    </row>
    <row r="9094" spans="1:7" ht="15.5" hidden="1" x14ac:dyDescent="0.35">
      <c r="A9094" t="s">
        <v>187</v>
      </c>
      <c r="B9094" t="s">
        <v>353</v>
      </c>
      <c r="C9094">
        <v>91548</v>
      </c>
      <c r="D9094">
        <v>2022</v>
      </c>
      <c r="E9094">
        <v>9</v>
      </c>
      <c r="F9094">
        <v>316.05</v>
      </c>
      <c r="G9094">
        <v>29</v>
      </c>
    </row>
    <row r="9095" spans="1:7" ht="15.5" hidden="1" x14ac:dyDescent="0.35">
      <c r="A9095" t="s">
        <v>187</v>
      </c>
      <c r="B9095" t="s">
        <v>353</v>
      </c>
      <c r="C9095">
        <v>91548</v>
      </c>
      <c r="D9095">
        <v>2022</v>
      </c>
      <c r="E9095">
        <v>10</v>
      </c>
      <c r="F9095">
        <v>218.96</v>
      </c>
      <c r="G9095">
        <v>17</v>
      </c>
    </row>
    <row r="9096" spans="1:7" ht="15.5" hidden="1" x14ac:dyDescent="0.35">
      <c r="A9096" t="s">
        <v>187</v>
      </c>
      <c r="B9096" t="s">
        <v>353</v>
      </c>
      <c r="C9096">
        <v>91548</v>
      </c>
      <c r="D9096">
        <v>2022</v>
      </c>
      <c r="E9096">
        <v>11</v>
      </c>
      <c r="F9096">
        <v>429.98</v>
      </c>
      <c r="G9096">
        <v>36</v>
      </c>
    </row>
    <row r="9097" spans="1:7" ht="15.5" hidden="1" x14ac:dyDescent="0.35">
      <c r="A9097" t="s">
        <v>187</v>
      </c>
      <c r="B9097" t="s">
        <v>353</v>
      </c>
      <c r="C9097">
        <v>91548</v>
      </c>
      <c r="D9097">
        <v>2022</v>
      </c>
      <c r="E9097">
        <v>12</v>
      </c>
      <c r="F9097">
        <v>397.11</v>
      </c>
      <c r="G9097">
        <v>41</v>
      </c>
    </row>
    <row r="9098" spans="1:7" ht="15.5" hidden="1" x14ac:dyDescent="0.35">
      <c r="A9098" t="s">
        <v>187</v>
      </c>
      <c r="B9098" t="s">
        <v>353</v>
      </c>
      <c r="C9098">
        <v>91548</v>
      </c>
      <c r="D9098">
        <v>2023</v>
      </c>
      <c r="E9098">
        <v>1</v>
      </c>
      <c r="F9098">
        <v>484.97</v>
      </c>
      <c r="G9098">
        <v>44</v>
      </c>
    </row>
    <row r="9099" spans="1:7" ht="15.5" hidden="1" x14ac:dyDescent="0.35">
      <c r="A9099" t="s">
        <v>187</v>
      </c>
      <c r="B9099" t="s">
        <v>353</v>
      </c>
      <c r="C9099">
        <v>91548</v>
      </c>
      <c r="D9099">
        <v>2023</v>
      </c>
      <c r="E9099">
        <v>2</v>
      </c>
      <c r="F9099">
        <v>328.43</v>
      </c>
      <c r="G9099">
        <v>31</v>
      </c>
    </row>
    <row r="9100" spans="1:7" ht="15.5" hidden="1" x14ac:dyDescent="0.35">
      <c r="A9100" t="s">
        <v>187</v>
      </c>
      <c r="B9100" t="s">
        <v>353</v>
      </c>
      <c r="C9100">
        <v>91548</v>
      </c>
      <c r="D9100">
        <v>2023</v>
      </c>
      <c r="E9100">
        <v>3</v>
      </c>
      <c r="F9100">
        <v>400.27</v>
      </c>
      <c r="G9100">
        <v>38</v>
      </c>
    </row>
    <row r="9101" spans="1:7" ht="15.5" hidden="1" x14ac:dyDescent="0.35">
      <c r="A9101" t="s">
        <v>187</v>
      </c>
      <c r="B9101" t="s">
        <v>353</v>
      </c>
      <c r="C9101">
        <v>91548</v>
      </c>
      <c r="D9101">
        <v>2023</v>
      </c>
      <c r="E9101">
        <v>4</v>
      </c>
      <c r="F9101">
        <v>463.48</v>
      </c>
      <c r="G9101">
        <v>39</v>
      </c>
    </row>
    <row r="9102" spans="1:7" ht="15.5" hidden="1" x14ac:dyDescent="0.35">
      <c r="A9102" t="s">
        <v>187</v>
      </c>
      <c r="B9102" t="s">
        <v>353</v>
      </c>
      <c r="C9102">
        <v>91548</v>
      </c>
      <c r="D9102">
        <v>2023</v>
      </c>
      <c r="E9102">
        <v>5</v>
      </c>
      <c r="F9102">
        <v>380.64</v>
      </c>
      <c r="G9102">
        <v>41</v>
      </c>
    </row>
    <row r="9103" spans="1:7" ht="15.5" hidden="1" x14ac:dyDescent="0.35">
      <c r="A9103" t="s">
        <v>187</v>
      </c>
      <c r="B9103" t="s">
        <v>353</v>
      </c>
      <c r="C9103">
        <v>91548</v>
      </c>
      <c r="D9103">
        <v>2023</v>
      </c>
      <c r="E9103">
        <v>6</v>
      </c>
      <c r="F9103">
        <v>233.25</v>
      </c>
      <c r="G9103">
        <v>23.11</v>
      </c>
    </row>
    <row r="9104" spans="1:7" ht="15.5" hidden="1" x14ac:dyDescent="0.35">
      <c r="A9104" t="s">
        <v>187</v>
      </c>
      <c r="B9104" t="s">
        <v>353</v>
      </c>
      <c r="C9104">
        <v>91548</v>
      </c>
      <c r="D9104">
        <v>2023</v>
      </c>
      <c r="E9104">
        <v>7</v>
      </c>
      <c r="F9104">
        <v>241.03</v>
      </c>
      <c r="G9104">
        <v>23.89</v>
      </c>
    </row>
    <row r="9105" spans="1:7" ht="15.5" hidden="1" x14ac:dyDescent="0.35">
      <c r="A9105" t="s">
        <v>187</v>
      </c>
      <c r="B9105" t="s">
        <v>353</v>
      </c>
      <c r="C9105">
        <v>91548</v>
      </c>
      <c r="D9105">
        <v>2023</v>
      </c>
      <c r="E9105">
        <v>8</v>
      </c>
      <c r="F9105">
        <v>385.6</v>
      </c>
      <c r="G9105">
        <v>38</v>
      </c>
    </row>
    <row r="9106" spans="1:7" ht="15.5" hidden="1" x14ac:dyDescent="0.35">
      <c r="A9106" t="s">
        <v>187</v>
      </c>
      <c r="B9106" t="s">
        <v>353</v>
      </c>
      <c r="C9106">
        <v>91548</v>
      </c>
      <c r="D9106">
        <v>2023</v>
      </c>
      <c r="E9106">
        <v>9</v>
      </c>
      <c r="F9106">
        <v>147.91</v>
      </c>
      <c r="G9106">
        <v>12.7</v>
      </c>
    </row>
    <row r="9107" spans="1:7" ht="15.5" hidden="1" x14ac:dyDescent="0.35">
      <c r="A9107" t="s">
        <v>187</v>
      </c>
      <c r="B9107" t="s">
        <v>353</v>
      </c>
      <c r="C9107">
        <v>91548</v>
      </c>
      <c r="D9107">
        <v>2023</v>
      </c>
      <c r="E9107">
        <v>10</v>
      </c>
      <c r="F9107">
        <v>43.5</v>
      </c>
      <c r="G9107">
        <v>4.01</v>
      </c>
    </row>
    <row r="9108" spans="1:7" ht="15.5" hidden="1" x14ac:dyDescent="0.35">
      <c r="A9108" t="s">
        <v>187</v>
      </c>
      <c r="B9108" t="s">
        <v>353</v>
      </c>
      <c r="C9108">
        <v>91548</v>
      </c>
      <c r="D9108">
        <v>2023</v>
      </c>
      <c r="E9108">
        <v>11</v>
      </c>
      <c r="F9108">
        <v>458.38</v>
      </c>
      <c r="G9108">
        <v>49</v>
      </c>
    </row>
    <row r="9109" spans="1:7" ht="15.5" hidden="1" x14ac:dyDescent="0.35">
      <c r="A9109" t="s">
        <v>187</v>
      </c>
      <c r="B9109" t="s">
        <v>353</v>
      </c>
      <c r="C9109">
        <v>91548</v>
      </c>
      <c r="D9109">
        <v>2023</v>
      </c>
      <c r="E9109">
        <v>12</v>
      </c>
      <c r="F9109">
        <v>503.26</v>
      </c>
      <c r="G9109">
        <v>53</v>
      </c>
    </row>
    <row r="9110" spans="1:7" ht="15.5" hidden="1" x14ac:dyDescent="0.35">
      <c r="A9110" t="s">
        <v>187</v>
      </c>
      <c r="B9110" t="s">
        <v>353</v>
      </c>
      <c r="C9110">
        <v>91548</v>
      </c>
      <c r="D9110">
        <v>2024</v>
      </c>
      <c r="E9110">
        <v>1</v>
      </c>
      <c r="F9110">
        <v>124.2</v>
      </c>
      <c r="G9110">
        <v>14.93</v>
      </c>
    </row>
    <row r="9111" spans="1:7" ht="15.5" hidden="1" x14ac:dyDescent="0.35">
      <c r="A9111" t="s">
        <v>187</v>
      </c>
      <c r="B9111" t="s">
        <v>353</v>
      </c>
      <c r="C9111">
        <v>91548</v>
      </c>
      <c r="D9111">
        <v>2024</v>
      </c>
      <c r="E9111">
        <v>2</v>
      </c>
      <c r="F9111">
        <v>0</v>
      </c>
      <c r="G9111">
        <v>0</v>
      </c>
    </row>
    <row r="9112" spans="1:7" ht="15.5" hidden="1" x14ac:dyDescent="0.35">
      <c r="A9112" t="s">
        <v>187</v>
      </c>
      <c r="B9112" t="s">
        <v>353</v>
      </c>
      <c r="C9112">
        <v>91548</v>
      </c>
      <c r="D9112">
        <v>2024</v>
      </c>
      <c r="E9112">
        <v>3</v>
      </c>
      <c r="F9112">
        <v>273.97000000000003</v>
      </c>
      <c r="G9112">
        <v>27.1</v>
      </c>
    </row>
    <row r="9113" spans="1:7" ht="15.5" hidden="1" x14ac:dyDescent="0.35">
      <c r="A9113" t="s">
        <v>187</v>
      </c>
      <c r="B9113" t="s">
        <v>353</v>
      </c>
      <c r="C9113">
        <v>91548</v>
      </c>
      <c r="D9113">
        <v>2024</v>
      </c>
      <c r="E9113">
        <v>4</v>
      </c>
      <c r="F9113">
        <v>393.22</v>
      </c>
      <c r="G9113">
        <v>40</v>
      </c>
    </row>
    <row r="9114" spans="1:7" ht="15.5" hidden="1" x14ac:dyDescent="0.35">
      <c r="A9114" t="s">
        <v>187</v>
      </c>
      <c r="B9114" t="s">
        <v>353</v>
      </c>
      <c r="C9114">
        <v>91548</v>
      </c>
      <c r="D9114">
        <v>2024</v>
      </c>
      <c r="E9114">
        <v>5</v>
      </c>
      <c r="F9114">
        <v>469.87</v>
      </c>
      <c r="G9114">
        <v>42</v>
      </c>
    </row>
    <row r="9115" spans="1:7" ht="15.5" hidden="1" x14ac:dyDescent="0.35">
      <c r="A9115" t="s">
        <v>187</v>
      </c>
      <c r="B9115" t="s">
        <v>353</v>
      </c>
      <c r="C9115">
        <v>91548</v>
      </c>
      <c r="D9115">
        <v>2024</v>
      </c>
      <c r="E9115">
        <v>6</v>
      </c>
      <c r="F9115">
        <v>400.56</v>
      </c>
      <c r="G9115">
        <v>37</v>
      </c>
    </row>
    <row r="9116" spans="1:7" ht="15.5" hidden="1" x14ac:dyDescent="0.35">
      <c r="A9116" t="s">
        <v>187</v>
      </c>
      <c r="B9116" t="s">
        <v>353</v>
      </c>
      <c r="C9116">
        <v>91548</v>
      </c>
      <c r="D9116">
        <v>2024</v>
      </c>
      <c r="E9116">
        <v>7</v>
      </c>
      <c r="F9116">
        <v>248.01</v>
      </c>
      <c r="G9116">
        <v>25.71</v>
      </c>
    </row>
    <row r="9117" spans="1:7" ht="15.5" hidden="1" x14ac:dyDescent="0.35">
      <c r="A9117" t="s">
        <v>187</v>
      </c>
      <c r="B9117" t="s">
        <v>353</v>
      </c>
      <c r="C9117">
        <v>91548</v>
      </c>
      <c r="D9117">
        <v>2024</v>
      </c>
      <c r="E9117">
        <v>8</v>
      </c>
      <c r="F9117">
        <v>0</v>
      </c>
      <c r="G9117">
        <v>0</v>
      </c>
    </row>
    <row r="9118" spans="1:7" ht="15.5" hidden="1" x14ac:dyDescent="0.35">
      <c r="A9118" t="s">
        <v>187</v>
      </c>
      <c r="B9118" t="s">
        <v>353</v>
      </c>
      <c r="C9118">
        <v>91548</v>
      </c>
      <c r="D9118">
        <v>2024</v>
      </c>
      <c r="E9118">
        <v>9</v>
      </c>
      <c r="F9118">
        <v>0</v>
      </c>
      <c r="G9118">
        <v>0</v>
      </c>
    </row>
    <row r="9119" spans="1:7" ht="15.5" hidden="1" x14ac:dyDescent="0.35">
      <c r="A9119" t="s">
        <v>187</v>
      </c>
      <c r="B9119" t="s">
        <v>353</v>
      </c>
      <c r="C9119">
        <v>91548</v>
      </c>
      <c r="D9119">
        <v>2024</v>
      </c>
      <c r="E9119">
        <v>10</v>
      </c>
      <c r="F9119">
        <v>0</v>
      </c>
      <c r="G9119">
        <v>0</v>
      </c>
    </row>
    <row r="9120" spans="1:7" ht="15.5" hidden="1" x14ac:dyDescent="0.35">
      <c r="A9120" t="s">
        <v>187</v>
      </c>
      <c r="B9120" t="s">
        <v>353</v>
      </c>
      <c r="C9120">
        <v>91548</v>
      </c>
      <c r="D9120">
        <v>2024</v>
      </c>
      <c r="E9120">
        <v>11</v>
      </c>
      <c r="F9120">
        <v>0</v>
      </c>
      <c r="G9120">
        <v>0</v>
      </c>
    </row>
    <row r="9121" spans="1:7" ht="15.5" hidden="1" x14ac:dyDescent="0.35">
      <c r="A9121" t="s">
        <v>187</v>
      </c>
      <c r="B9121" t="s">
        <v>353</v>
      </c>
      <c r="C9121">
        <v>91548</v>
      </c>
      <c r="D9121">
        <v>2024</v>
      </c>
      <c r="E9121">
        <v>12</v>
      </c>
      <c r="F9121">
        <v>0</v>
      </c>
      <c r="G9121">
        <v>0</v>
      </c>
    </row>
    <row r="9122" spans="1:7" ht="15.5" x14ac:dyDescent="0.35">
      <c r="A9122" t="s">
        <v>187</v>
      </c>
      <c r="B9122" t="s">
        <v>353</v>
      </c>
      <c r="C9122">
        <v>91548</v>
      </c>
      <c r="D9122">
        <v>2025</v>
      </c>
      <c r="E9122">
        <v>1</v>
      </c>
      <c r="F9122">
        <v>0</v>
      </c>
      <c r="G9122">
        <v>0</v>
      </c>
    </row>
    <row r="9123" spans="1:7" ht="15.5" x14ac:dyDescent="0.35">
      <c r="A9123" t="s">
        <v>187</v>
      </c>
      <c r="B9123" t="s">
        <v>353</v>
      </c>
      <c r="C9123">
        <v>91548</v>
      </c>
      <c r="D9123">
        <v>2025</v>
      </c>
      <c r="E9123">
        <v>2</v>
      </c>
      <c r="F9123">
        <v>135.76</v>
      </c>
      <c r="G9123">
        <v>13.54</v>
      </c>
    </row>
    <row r="9124" spans="1:7" ht="15.5" x14ac:dyDescent="0.35">
      <c r="A9124" t="s">
        <v>187</v>
      </c>
      <c r="B9124" t="s">
        <v>353</v>
      </c>
      <c r="C9124">
        <v>91548</v>
      </c>
      <c r="D9124">
        <v>2025</v>
      </c>
      <c r="E9124">
        <v>3</v>
      </c>
      <c r="F9124">
        <v>467.85</v>
      </c>
      <c r="G9124">
        <v>47</v>
      </c>
    </row>
    <row r="9125" spans="1:7" ht="15.5" x14ac:dyDescent="0.35">
      <c r="A9125" t="s">
        <v>187</v>
      </c>
      <c r="B9125" t="s">
        <v>353</v>
      </c>
      <c r="C9125">
        <v>91548</v>
      </c>
      <c r="D9125">
        <v>2025</v>
      </c>
      <c r="E9125">
        <v>4</v>
      </c>
      <c r="F9125">
        <v>438.41</v>
      </c>
      <c r="G9125">
        <v>40</v>
      </c>
    </row>
    <row r="9126" spans="1:7" ht="15.5" x14ac:dyDescent="0.35">
      <c r="A9126" t="s">
        <v>187</v>
      </c>
      <c r="B9126" t="s">
        <v>353</v>
      </c>
      <c r="C9126">
        <v>91548</v>
      </c>
      <c r="D9126">
        <v>2025</v>
      </c>
      <c r="E9126">
        <v>5</v>
      </c>
      <c r="F9126">
        <v>449.49</v>
      </c>
      <c r="G9126">
        <v>45</v>
      </c>
    </row>
    <row r="9127" spans="1:7" ht="15.5" x14ac:dyDescent="0.35">
      <c r="A9127" t="s">
        <v>187</v>
      </c>
      <c r="B9127" t="s">
        <v>353</v>
      </c>
      <c r="C9127">
        <v>91548</v>
      </c>
      <c r="D9127">
        <v>2025</v>
      </c>
      <c r="E9127">
        <v>6</v>
      </c>
      <c r="F9127">
        <v>478.25</v>
      </c>
      <c r="G9127">
        <v>43</v>
      </c>
    </row>
    <row r="9128" spans="1:7" ht="15.5" x14ac:dyDescent="0.35">
      <c r="A9128" t="s">
        <v>187</v>
      </c>
      <c r="B9128" t="s">
        <v>353</v>
      </c>
      <c r="C9128">
        <v>91548</v>
      </c>
      <c r="D9128">
        <v>2025</v>
      </c>
      <c r="E9128">
        <v>7</v>
      </c>
      <c r="F9128">
        <v>497.83</v>
      </c>
      <c r="G9128">
        <v>44</v>
      </c>
    </row>
    <row r="9129" spans="1:7" ht="15.5" x14ac:dyDescent="0.35">
      <c r="A9129" t="s">
        <v>187</v>
      </c>
      <c r="B9129" t="s">
        <v>353</v>
      </c>
      <c r="C9129">
        <v>91548</v>
      </c>
      <c r="D9129">
        <v>2025</v>
      </c>
      <c r="E9129">
        <v>8</v>
      </c>
      <c r="F9129">
        <v>456.48</v>
      </c>
      <c r="G9129">
        <v>44</v>
      </c>
    </row>
    <row r="9130" spans="1:7" ht="15.5" x14ac:dyDescent="0.35">
      <c r="A9130" t="s">
        <v>187</v>
      </c>
      <c r="B9130" t="s">
        <v>353</v>
      </c>
      <c r="C9130">
        <v>91548</v>
      </c>
      <c r="D9130">
        <v>2025</v>
      </c>
      <c r="E9130">
        <v>9</v>
      </c>
      <c r="F9130">
        <v>443.45</v>
      </c>
      <c r="G9130">
        <v>40</v>
      </c>
    </row>
    <row r="9131" spans="1:7" ht="15.5" x14ac:dyDescent="0.35">
      <c r="A9131" t="s">
        <v>187</v>
      </c>
      <c r="B9131" t="s">
        <v>353</v>
      </c>
      <c r="C9131">
        <v>91548</v>
      </c>
      <c r="D9131">
        <v>2025</v>
      </c>
      <c r="E9131">
        <v>10</v>
      </c>
      <c r="F9131">
        <v>512.66999999999996</v>
      </c>
      <c r="G9131">
        <v>47</v>
      </c>
    </row>
    <row r="9132" spans="1:7" ht="15.5" x14ac:dyDescent="0.35">
      <c r="A9132" t="s">
        <v>187</v>
      </c>
      <c r="B9132" t="s">
        <v>353</v>
      </c>
      <c r="C9132">
        <v>91548</v>
      </c>
      <c r="D9132">
        <v>2025</v>
      </c>
      <c r="E9132">
        <v>11</v>
      </c>
      <c r="F9132">
        <v>461.58</v>
      </c>
      <c r="G9132">
        <v>49</v>
      </c>
    </row>
    <row r="9133" spans="1:7" ht="15.5" hidden="1" x14ac:dyDescent="0.35">
      <c r="A9133" t="s">
        <v>187</v>
      </c>
      <c r="B9133" t="s">
        <v>353</v>
      </c>
      <c r="C9133">
        <v>91549</v>
      </c>
      <c r="D9133">
        <v>2020</v>
      </c>
      <c r="E9133">
        <v>12</v>
      </c>
      <c r="F9133">
        <v>13.23</v>
      </c>
      <c r="G9133">
        <v>5</v>
      </c>
    </row>
    <row r="9134" spans="1:7" ht="15.5" hidden="1" x14ac:dyDescent="0.35">
      <c r="A9134" t="s">
        <v>187</v>
      </c>
      <c r="B9134" t="s">
        <v>353</v>
      </c>
      <c r="C9134">
        <v>91549</v>
      </c>
      <c r="D9134">
        <v>2021</v>
      </c>
      <c r="E9134">
        <v>1</v>
      </c>
      <c r="F9134">
        <v>336.37</v>
      </c>
      <c r="G9134">
        <v>50</v>
      </c>
    </row>
    <row r="9135" spans="1:7" ht="15.5" hidden="1" x14ac:dyDescent="0.35">
      <c r="A9135" t="s">
        <v>187</v>
      </c>
      <c r="B9135" t="s">
        <v>353</v>
      </c>
      <c r="C9135">
        <v>91549</v>
      </c>
      <c r="D9135">
        <v>2021</v>
      </c>
      <c r="E9135">
        <v>2</v>
      </c>
      <c r="F9135">
        <v>218.38</v>
      </c>
      <c r="G9135">
        <v>36</v>
      </c>
    </row>
    <row r="9136" spans="1:7" ht="15.5" hidden="1" x14ac:dyDescent="0.35">
      <c r="A9136" t="s">
        <v>187</v>
      </c>
      <c r="B9136" t="s">
        <v>353</v>
      </c>
      <c r="C9136">
        <v>91549</v>
      </c>
      <c r="D9136">
        <v>2021</v>
      </c>
      <c r="E9136">
        <v>3</v>
      </c>
      <c r="F9136">
        <v>298.19</v>
      </c>
      <c r="G9136">
        <v>46</v>
      </c>
    </row>
    <row r="9137" spans="1:7" ht="15.5" hidden="1" x14ac:dyDescent="0.35">
      <c r="A9137" t="s">
        <v>187</v>
      </c>
      <c r="B9137" t="s">
        <v>353</v>
      </c>
      <c r="C9137">
        <v>91549</v>
      </c>
      <c r="D9137">
        <v>2021</v>
      </c>
      <c r="E9137">
        <v>4</v>
      </c>
      <c r="F9137">
        <v>247.85</v>
      </c>
      <c r="G9137">
        <v>39</v>
      </c>
    </row>
    <row r="9138" spans="1:7" ht="15.5" hidden="1" x14ac:dyDescent="0.35">
      <c r="A9138" t="s">
        <v>187</v>
      </c>
      <c r="B9138" t="s">
        <v>353</v>
      </c>
      <c r="C9138">
        <v>91549</v>
      </c>
      <c r="D9138">
        <v>2021</v>
      </c>
      <c r="E9138">
        <v>5</v>
      </c>
      <c r="F9138">
        <v>281.95999999999998</v>
      </c>
      <c r="G9138">
        <v>44.72</v>
      </c>
    </row>
    <row r="9139" spans="1:7" ht="15.5" hidden="1" x14ac:dyDescent="0.35">
      <c r="A9139" t="s">
        <v>187</v>
      </c>
      <c r="B9139" t="s">
        <v>353</v>
      </c>
      <c r="C9139">
        <v>91549</v>
      </c>
      <c r="D9139">
        <v>2021</v>
      </c>
      <c r="E9139">
        <v>6</v>
      </c>
      <c r="F9139">
        <v>272.87</v>
      </c>
      <c r="G9139">
        <v>43.28</v>
      </c>
    </row>
    <row r="9140" spans="1:7" ht="15.5" hidden="1" x14ac:dyDescent="0.35">
      <c r="A9140" t="s">
        <v>187</v>
      </c>
      <c r="B9140" t="s">
        <v>353</v>
      </c>
      <c r="C9140">
        <v>91549</v>
      </c>
      <c r="D9140">
        <v>2021</v>
      </c>
      <c r="E9140">
        <v>7</v>
      </c>
      <c r="F9140">
        <v>181.59</v>
      </c>
      <c r="G9140">
        <v>29</v>
      </c>
    </row>
    <row r="9141" spans="1:7" ht="15.5" hidden="1" x14ac:dyDescent="0.35">
      <c r="A9141" t="s">
        <v>187</v>
      </c>
      <c r="B9141" t="s">
        <v>353</v>
      </c>
      <c r="C9141">
        <v>91549</v>
      </c>
      <c r="D9141">
        <v>2021</v>
      </c>
      <c r="E9141">
        <v>8</v>
      </c>
      <c r="F9141">
        <v>253.14</v>
      </c>
      <c r="G9141">
        <v>40</v>
      </c>
    </row>
    <row r="9142" spans="1:7" ht="15.5" hidden="1" x14ac:dyDescent="0.35">
      <c r="A9142" t="s">
        <v>187</v>
      </c>
      <c r="B9142" t="s">
        <v>353</v>
      </c>
      <c r="C9142">
        <v>91549</v>
      </c>
      <c r="D9142">
        <v>2021</v>
      </c>
      <c r="E9142">
        <v>9</v>
      </c>
      <c r="F9142">
        <v>354.19</v>
      </c>
      <c r="G9142">
        <v>54</v>
      </c>
    </row>
    <row r="9143" spans="1:7" ht="15.5" hidden="1" x14ac:dyDescent="0.35">
      <c r="A9143" t="s">
        <v>187</v>
      </c>
      <c r="B9143" t="s">
        <v>353</v>
      </c>
      <c r="C9143">
        <v>91549</v>
      </c>
      <c r="D9143">
        <v>2021</v>
      </c>
      <c r="E9143">
        <v>10</v>
      </c>
      <c r="F9143">
        <v>361.13</v>
      </c>
      <c r="G9143">
        <v>55</v>
      </c>
    </row>
    <row r="9144" spans="1:7" ht="15.5" hidden="1" x14ac:dyDescent="0.35">
      <c r="A9144" t="s">
        <v>187</v>
      </c>
      <c r="B9144" t="s">
        <v>353</v>
      </c>
      <c r="C9144">
        <v>91549</v>
      </c>
      <c r="D9144">
        <v>2021</v>
      </c>
      <c r="E9144">
        <v>11</v>
      </c>
      <c r="F9144">
        <v>365.2</v>
      </c>
      <c r="G9144">
        <v>55</v>
      </c>
    </row>
    <row r="9145" spans="1:7" ht="15.5" hidden="1" x14ac:dyDescent="0.35">
      <c r="A9145" t="s">
        <v>187</v>
      </c>
      <c r="B9145" t="s">
        <v>353</v>
      </c>
      <c r="C9145">
        <v>91549</v>
      </c>
      <c r="D9145">
        <v>2021</v>
      </c>
      <c r="E9145">
        <v>12</v>
      </c>
      <c r="F9145">
        <v>380.13</v>
      </c>
      <c r="G9145">
        <v>45</v>
      </c>
    </row>
    <row r="9146" spans="1:7" ht="15.5" hidden="1" x14ac:dyDescent="0.35">
      <c r="A9146" t="s">
        <v>187</v>
      </c>
      <c r="B9146" t="s">
        <v>353</v>
      </c>
      <c r="C9146">
        <v>91549</v>
      </c>
      <c r="D9146">
        <v>2022</v>
      </c>
      <c r="E9146">
        <v>1</v>
      </c>
      <c r="F9146">
        <v>315</v>
      </c>
      <c r="G9146">
        <v>54</v>
      </c>
    </row>
    <row r="9147" spans="1:7" ht="15.5" hidden="1" x14ac:dyDescent="0.35">
      <c r="A9147" t="s">
        <v>187</v>
      </c>
      <c r="B9147" t="s">
        <v>353</v>
      </c>
      <c r="C9147">
        <v>91549</v>
      </c>
      <c r="D9147">
        <v>2022</v>
      </c>
      <c r="E9147">
        <v>2</v>
      </c>
      <c r="F9147">
        <v>344.47</v>
      </c>
      <c r="G9147">
        <v>57</v>
      </c>
    </row>
    <row r="9148" spans="1:7" ht="15.5" hidden="1" x14ac:dyDescent="0.35">
      <c r="A9148" t="s">
        <v>187</v>
      </c>
      <c r="B9148" t="s">
        <v>353</v>
      </c>
      <c r="C9148">
        <v>91549</v>
      </c>
      <c r="D9148">
        <v>2022</v>
      </c>
      <c r="E9148">
        <v>3</v>
      </c>
      <c r="F9148">
        <v>320.93</v>
      </c>
      <c r="G9148">
        <v>39</v>
      </c>
    </row>
    <row r="9149" spans="1:7" ht="15.5" hidden="1" x14ac:dyDescent="0.35">
      <c r="A9149" t="s">
        <v>187</v>
      </c>
      <c r="B9149" t="s">
        <v>353</v>
      </c>
      <c r="C9149">
        <v>91549</v>
      </c>
      <c r="D9149">
        <v>2022</v>
      </c>
      <c r="E9149">
        <v>4</v>
      </c>
      <c r="F9149">
        <v>324.42</v>
      </c>
      <c r="G9149">
        <v>45</v>
      </c>
    </row>
    <row r="9150" spans="1:7" ht="15.5" hidden="1" x14ac:dyDescent="0.35">
      <c r="A9150" t="s">
        <v>187</v>
      </c>
      <c r="B9150" t="s">
        <v>353</v>
      </c>
      <c r="C9150">
        <v>91549</v>
      </c>
      <c r="D9150">
        <v>2022</v>
      </c>
      <c r="E9150">
        <v>5</v>
      </c>
      <c r="F9150">
        <v>302</v>
      </c>
      <c r="G9150">
        <v>37</v>
      </c>
    </row>
    <row r="9151" spans="1:7" ht="15.5" hidden="1" x14ac:dyDescent="0.35">
      <c r="A9151" t="s">
        <v>187</v>
      </c>
      <c r="B9151" t="s">
        <v>353</v>
      </c>
      <c r="C9151">
        <v>91549</v>
      </c>
      <c r="D9151">
        <v>2022</v>
      </c>
      <c r="E9151">
        <v>6</v>
      </c>
      <c r="F9151">
        <v>358.22</v>
      </c>
      <c r="G9151">
        <v>47</v>
      </c>
    </row>
    <row r="9152" spans="1:7" ht="15.5" hidden="1" x14ac:dyDescent="0.35">
      <c r="A9152" t="s">
        <v>187</v>
      </c>
      <c r="B9152" t="s">
        <v>353</v>
      </c>
      <c r="C9152">
        <v>91549</v>
      </c>
      <c r="D9152">
        <v>2022</v>
      </c>
      <c r="E9152">
        <v>7</v>
      </c>
      <c r="F9152">
        <v>336.79</v>
      </c>
      <c r="G9152">
        <v>38</v>
      </c>
    </row>
    <row r="9153" spans="1:7" ht="15.5" hidden="1" x14ac:dyDescent="0.35">
      <c r="A9153" t="s">
        <v>187</v>
      </c>
      <c r="B9153" t="s">
        <v>353</v>
      </c>
      <c r="C9153">
        <v>91549</v>
      </c>
      <c r="D9153">
        <v>2022</v>
      </c>
      <c r="E9153">
        <v>8</v>
      </c>
      <c r="F9153">
        <v>336.99</v>
      </c>
      <c r="G9153">
        <v>40</v>
      </c>
    </row>
    <row r="9154" spans="1:7" ht="15.5" hidden="1" x14ac:dyDescent="0.35">
      <c r="A9154" t="s">
        <v>187</v>
      </c>
      <c r="B9154" t="s">
        <v>353</v>
      </c>
      <c r="C9154">
        <v>91549</v>
      </c>
      <c r="D9154">
        <v>2022</v>
      </c>
      <c r="E9154">
        <v>9</v>
      </c>
      <c r="F9154">
        <v>308.92</v>
      </c>
      <c r="G9154">
        <v>38</v>
      </c>
    </row>
    <row r="9155" spans="1:7" ht="15.5" hidden="1" x14ac:dyDescent="0.35">
      <c r="A9155" t="s">
        <v>187</v>
      </c>
      <c r="B9155" t="s">
        <v>353</v>
      </c>
      <c r="C9155">
        <v>91549</v>
      </c>
      <c r="D9155">
        <v>2022</v>
      </c>
      <c r="E9155">
        <v>10</v>
      </c>
      <c r="F9155">
        <v>410.92</v>
      </c>
      <c r="G9155">
        <v>47</v>
      </c>
    </row>
    <row r="9156" spans="1:7" ht="15.5" hidden="1" x14ac:dyDescent="0.35">
      <c r="A9156" t="s">
        <v>187</v>
      </c>
      <c r="B9156" t="s">
        <v>353</v>
      </c>
      <c r="C9156">
        <v>91549</v>
      </c>
      <c r="D9156">
        <v>2022</v>
      </c>
      <c r="E9156">
        <v>11</v>
      </c>
      <c r="F9156">
        <v>369.26</v>
      </c>
      <c r="G9156">
        <v>40</v>
      </c>
    </row>
    <row r="9157" spans="1:7" ht="15.5" hidden="1" x14ac:dyDescent="0.35">
      <c r="A9157" t="s">
        <v>187</v>
      </c>
      <c r="B9157" t="s">
        <v>353</v>
      </c>
      <c r="C9157">
        <v>91549</v>
      </c>
      <c r="D9157">
        <v>2022</v>
      </c>
      <c r="E9157">
        <v>12</v>
      </c>
      <c r="F9157">
        <v>338.7</v>
      </c>
      <c r="G9157">
        <v>42</v>
      </c>
    </row>
    <row r="9158" spans="1:7" ht="15.5" hidden="1" x14ac:dyDescent="0.35">
      <c r="A9158" t="s">
        <v>187</v>
      </c>
      <c r="B9158" t="s">
        <v>353</v>
      </c>
      <c r="C9158">
        <v>91549</v>
      </c>
      <c r="D9158">
        <v>2023</v>
      </c>
      <c r="E9158">
        <v>1</v>
      </c>
      <c r="F9158">
        <v>408.2</v>
      </c>
      <c r="G9158">
        <v>44</v>
      </c>
    </row>
    <row r="9159" spans="1:7" ht="15.5" hidden="1" x14ac:dyDescent="0.35">
      <c r="A9159" t="s">
        <v>187</v>
      </c>
      <c r="B9159" t="s">
        <v>353</v>
      </c>
      <c r="C9159">
        <v>91549</v>
      </c>
      <c r="D9159">
        <v>2023</v>
      </c>
      <c r="E9159">
        <v>2</v>
      </c>
      <c r="F9159">
        <v>370.09</v>
      </c>
      <c r="G9159">
        <v>34</v>
      </c>
    </row>
    <row r="9160" spans="1:7" ht="15.5" hidden="1" x14ac:dyDescent="0.35">
      <c r="A9160" t="s">
        <v>187</v>
      </c>
      <c r="B9160" t="s">
        <v>353</v>
      </c>
      <c r="C9160">
        <v>91549</v>
      </c>
      <c r="D9160">
        <v>2023</v>
      </c>
      <c r="E9160">
        <v>3</v>
      </c>
      <c r="F9160">
        <v>398.96</v>
      </c>
      <c r="G9160">
        <v>35</v>
      </c>
    </row>
    <row r="9161" spans="1:7" ht="15.5" hidden="1" x14ac:dyDescent="0.35">
      <c r="A9161" t="s">
        <v>187</v>
      </c>
      <c r="B9161" t="s">
        <v>353</v>
      </c>
      <c r="C9161">
        <v>91549</v>
      </c>
      <c r="D9161">
        <v>2023</v>
      </c>
      <c r="E9161">
        <v>4</v>
      </c>
      <c r="F9161">
        <v>422</v>
      </c>
      <c r="G9161">
        <v>42</v>
      </c>
    </row>
    <row r="9162" spans="1:7" ht="15.5" hidden="1" x14ac:dyDescent="0.35">
      <c r="A9162" t="s">
        <v>187</v>
      </c>
      <c r="B9162" t="s">
        <v>353</v>
      </c>
      <c r="C9162">
        <v>91549</v>
      </c>
      <c r="D9162">
        <v>2023</v>
      </c>
      <c r="E9162">
        <v>5</v>
      </c>
      <c r="F9162">
        <v>425.8</v>
      </c>
      <c r="G9162">
        <v>42</v>
      </c>
    </row>
    <row r="9163" spans="1:7" ht="15.5" hidden="1" x14ac:dyDescent="0.35">
      <c r="A9163" t="s">
        <v>187</v>
      </c>
      <c r="B9163" t="s">
        <v>353</v>
      </c>
      <c r="C9163">
        <v>91549</v>
      </c>
      <c r="D9163">
        <v>2023</v>
      </c>
      <c r="E9163">
        <v>6</v>
      </c>
      <c r="F9163">
        <v>470.73</v>
      </c>
      <c r="G9163">
        <v>46</v>
      </c>
    </row>
    <row r="9164" spans="1:7" ht="15.5" hidden="1" x14ac:dyDescent="0.35">
      <c r="A9164" t="s">
        <v>187</v>
      </c>
      <c r="B9164" t="s">
        <v>353</v>
      </c>
      <c r="C9164">
        <v>91549</v>
      </c>
      <c r="D9164">
        <v>2023</v>
      </c>
      <c r="E9164">
        <v>7</v>
      </c>
      <c r="F9164">
        <v>411.21</v>
      </c>
      <c r="G9164">
        <v>34</v>
      </c>
    </row>
    <row r="9165" spans="1:7" ht="15.5" hidden="1" x14ac:dyDescent="0.35">
      <c r="A9165" t="s">
        <v>187</v>
      </c>
      <c r="B9165" t="s">
        <v>353</v>
      </c>
      <c r="C9165">
        <v>91549</v>
      </c>
      <c r="D9165">
        <v>2023</v>
      </c>
      <c r="E9165">
        <v>8</v>
      </c>
      <c r="F9165">
        <v>426.55</v>
      </c>
      <c r="G9165">
        <v>39</v>
      </c>
    </row>
    <row r="9166" spans="1:7" ht="15.5" hidden="1" x14ac:dyDescent="0.35">
      <c r="A9166" t="s">
        <v>187</v>
      </c>
      <c r="B9166" t="s">
        <v>353</v>
      </c>
      <c r="C9166">
        <v>91549</v>
      </c>
      <c r="D9166">
        <v>2023</v>
      </c>
      <c r="E9166">
        <v>9</v>
      </c>
      <c r="F9166">
        <v>378.2</v>
      </c>
      <c r="G9166">
        <v>35</v>
      </c>
    </row>
    <row r="9167" spans="1:7" ht="15.5" hidden="1" x14ac:dyDescent="0.35">
      <c r="A9167" t="s">
        <v>187</v>
      </c>
      <c r="B9167" t="s">
        <v>353</v>
      </c>
      <c r="C9167">
        <v>91549</v>
      </c>
      <c r="D9167">
        <v>2023</v>
      </c>
      <c r="E9167">
        <v>10</v>
      </c>
      <c r="F9167">
        <v>359.58</v>
      </c>
      <c r="G9167">
        <v>34</v>
      </c>
    </row>
    <row r="9168" spans="1:7" ht="15.5" hidden="1" x14ac:dyDescent="0.35">
      <c r="A9168" t="s">
        <v>187</v>
      </c>
      <c r="B9168" t="s">
        <v>353</v>
      </c>
      <c r="C9168">
        <v>91549</v>
      </c>
      <c r="D9168">
        <v>2023</v>
      </c>
      <c r="E9168">
        <v>11</v>
      </c>
      <c r="F9168">
        <v>439.7</v>
      </c>
      <c r="G9168">
        <v>41</v>
      </c>
    </row>
    <row r="9169" spans="1:7" ht="15.5" hidden="1" x14ac:dyDescent="0.35">
      <c r="A9169" t="s">
        <v>187</v>
      </c>
      <c r="B9169" t="s">
        <v>353</v>
      </c>
      <c r="C9169">
        <v>91549</v>
      </c>
      <c r="D9169">
        <v>2023</v>
      </c>
      <c r="E9169">
        <v>12</v>
      </c>
      <c r="F9169">
        <v>521.09</v>
      </c>
      <c r="G9169">
        <v>52</v>
      </c>
    </row>
    <row r="9170" spans="1:7" ht="15.5" hidden="1" x14ac:dyDescent="0.35">
      <c r="A9170" t="s">
        <v>187</v>
      </c>
      <c r="B9170" t="s">
        <v>353</v>
      </c>
      <c r="C9170">
        <v>91549</v>
      </c>
      <c r="D9170">
        <v>2024</v>
      </c>
      <c r="E9170">
        <v>1</v>
      </c>
      <c r="F9170">
        <v>454.74</v>
      </c>
      <c r="G9170">
        <v>46</v>
      </c>
    </row>
    <row r="9171" spans="1:7" ht="15.5" hidden="1" x14ac:dyDescent="0.35">
      <c r="A9171" t="s">
        <v>187</v>
      </c>
      <c r="B9171" t="s">
        <v>353</v>
      </c>
      <c r="C9171">
        <v>91549</v>
      </c>
      <c r="D9171">
        <v>2024</v>
      </c>
      <c r="E9171">
        <v>2</v>
      </c>
      <c r="F9171">
        <v>409.5</v>
      </c>
      <c r="G9171">
        <v>43</v>
      </c>
    </row>
    <row r="9172" spans="1:7" ht="15.5" hidden="1" x14ac:dyDescent="0.35">
      <c r="A9172" t="s">
        <v>187</v>
      </c>
      <c r="B9172" t="s">
        <v>353</v>
      </c>
      <c r="C9172">
        <v>91549</v>
      </c>
      <c r="D9172">
        <v>2024</v>
      </c>
      <c r="E9172">
        <v>3</v>
      </c>
      <c r="F9172">
        <v>441.28</v>
      </c>
      <c r="G9172">
        <v>49</v>
      </c>
    </row>
    <row r="9173" spans="1:7" ht="15.5" hidden="1" x14ac:dyDescent="0.35">
      <c r="A9173" t="s">
        <v>187</v>
      </c>
      <c r="B9173" t="s">
        <v>353</v>
      </c>
      <c r="C9173">
        <v>91549</v>
      </c>
      <c r="D9173">
        <v>2024</v>
      </c>
      <c r="E9173">
        <v>4</v>
      </c>
      <c r="F9173">
        <v>444.31</v>
      </c>
      <c r="G9173">
        <v>38</v>
      </c>
    </row>
    <row r="9174" spans="1:7" ht="15.5" hidden="1" x14ac:dyDescent="0.35">
      <c r="A9174" t="s">
        <v>187</v>
      </c>
      <c r="B9174" t="s">
        <v>353</v>
      </c>
      <c r="C9174">
        <v>91549</v>
      </c>
      <c r="D9174">
        <v>2024</v>
      </c>
      <c r="E9174">
        <v>5</v>
      </c>
      <c r="F9174">
        <v>437.86</v>
      </c>
      <c r="G9174">
        <v>44</v>
      </c>
    </row>
    <row r="9175" spans="1:7" ht="15.5" hidden="1" x14ac:dyDescent="0.35">
      <c r="A9175" t="s">
        <v>187</v>
      </c>
      <c r="B9175" t="s">
        <v>353</v>
      </c>
      <c r="C9175">
        <v>91549</v>
      </c>
      <c r="D9175">
        <v>2024</v>
      </c>
      <c r="E9175">
        <v>6</v>
      </c>
      <c r="F9175">
        <v>414</v>
      </c>
      <c r="G9175">
        <v>40</v>
      </c>
    </row>
    <row r="9176" spans="1:7" ht="15.5" hidden="1" x14ac:dyDescent="0.35">
      <c r="A9176" t="s">
        <v>187</v>
      </c>
      <c r="B9176" t="s">
        <v>353</v>
      </c>
      <c r="C9176">
        <v>91549</v>
      </c>
      <c r="D9176">
        <v>2024</v>
      </c>
      <c r="E9176">
        <v>7</v>
      </c>
      <c r="F9176">
        <v>408.64</v>
      </c>
      <c r="G9176">
        <v>36.49</v>
      </c>
    </row>
    <row r="9177" spans="1:7" ht="15.5" hidden="1" x14ac:dyDescent="0.35">
      <c r="A9177" t="s">
        <v>187</v>
      </c>
      <c r="B9177" t="s">
        <v>353</v>
      </c>
      <c r="C9177">
        <v>91549</v>
      </c>
      <c r="D9177">
        <v>2024</v>
      </c>
      <c r="E9177">
        <v>8</v>
      </c>
      <c r="F9177">
        <v>0</v>
      </c>
      <c r="G9177">
        <v>0</v>
      </c>
    </row>
    <row r="9178" spans="1:7" ht="15.5" hidden="1" x14ac:dyDescent="0.35">
      <c r="A9178" t="s">
        <v>187</v>
      </c>
      <c r="B9178" t="s">
        <v>353</v>
      </c>
      <c r="C9178">
        <v>91549</v>
      </c>
      <c r="D9178">
        <v>2024</v>
      </c>
      <c r="E9178">
        <v>9</v>
      </c>
      <c r="F9178">
        <v>0</v>
      </c>
      <c r="G9178">
        <v>0</v>
      </c>
    </row>
    <row r="9179" spans="1:7" ht="15.5" hidden="1" x14ac:dyDescent="0.35">
      <c r="A9179" t="s">
        <v>187</v>
      </c>
      <c r="B9179" t="s">
        <v>353</v>
      </c>
      <c r="C9179">
        <v>91549</v>
      </c>
      <c r="D9179">
        <v>2024</v>
      </c>
      <c r="E9179">
        <v>10</v>
      </c>
      <c r="F9179">
        <v>0</v>
      </c>
      <c r="G9179">
        <v>0</v>
      </c>
    </row>
    <row r="9180" spans="1:7" ht="15.5" hidden="1" x14ac:dyDescent="0.35">
      <c r="A9180" t="s">
        <v>187</v>
      </c>
      <c r="B9180" t="s">
        <v>353</v>
      </c>
      <c r="C9180">
        <v>91549</v>
      </c>
      <c r="D9180">
        <v>2024</v>
      </c>
      <c r="E9180">
        <v>11</v>
      </c>
      <c r="F9180">
        <v>0</v>
      </c>
      <c r="G9180">
        <v>0</v>
      </c>
    </row>
    <row r="9181" spans="1:7" ht="15.5" hidden="1" x14ac:dyDescent="0.35">
      <c r="A9181" t="s">
        <v>187</v>
      </c>
      <c r="B9181" t="s">
        <v>353</v>
      </c>
      <c r="C9181">
        <v>91549</v>
      </c>
      <c r="D9181">
        <v>2024</v>
      </c>
      <c r="E9181">
        <v>12</v>
      </c>
      <c r="F9181">
        <v>0</v>
      </c>
      <c r="G9181">
        <v>0</v>
      </c>
    </row>
    <row r="9182" spans="1:7" ht="15.5" x14ac:dyDescent="0.35">
      <c r="A9182" t="s">
        <v>187</v>
      </c>
      <c r="B9182" t="s">
        <v>353</v>
      </c>
      <c r="C9182">
        <v>91549</v>
      </c>
      <c r="D9182">
        <v>2025</v>
      </c>
      <c r="E9182">
        <v>1</v>
      </c>
      <c r="F9182">
        <v>0</v>
      </c>
      <c r="G9182">
        <v>0</v>
      </c>
    </row>
    <row r="9183" spans="1:7" ht="15.5" x14ac:dyDescent="0.35">
      <c r="A9183" t="s">
        <v>187</v>
      </c>
      <c r="B9183" t="s">
        <v>353</v>
      </c>
      <c r="C9183">
        <v>91549</v>
      </c>
      <c r="D9183">
        <v>2025</v>
      </c>
      <c r="E9183">
        <v>2</v>
      </c>
      <c r="F9183">
        <v>0</v>
      </c>
      <c r="G9183">
        <v>0</v>
      </c>
    </row>
    <row r="9184" spans="1:7" ht="15.5" x14ac:dyDescent="0.35">
      <c r="A9184" t="s">
        <v>187</v>
      </c>
      <c r="B9184" t="s">
        <v>353</v>
      </c>
      <c r="C9184">
        <v>91549</v>
      </c>
      <c r="D9184">
        <v>2025</v>
      </c>
      <c r="E9184">
        <v>3</v>
      </c>
      <c r="F9184">
        <v>0</v>
      </c>
      <c r="G9184">
        <v>0</v>
      </c>
    </row>
    <row r="9185" spans="1:7" ht="15.5" x14ac:dyDescent="0.35">
      <c r="A9185" t="s">
        <v>187</v>
      </c>
      <c r="B9185" t="s">
        <v>353</v>
      </c>
      <c r="C9185">
        <v>91549</v>
      </c>
      <c r="D9185">
        <v>2025</v>
      </c>
      <c r="E9185">
        <v>4</v>
      </c>
      <c r="F9185">
        <v>0</v>
      </c>
      <c r="G9185">
        <v>0</v>
      </c>
    </row>
    <row r="9186" spans="1:7" ht="15.5" x14ac:dyDescent="0.35">
      <c r="A9186" t="s">
        <v>187</v>
      </c>
      <c r="B9186" t="s">
        <v>353</v>
      </c>
      <c r="C9186">
        <v>91549</v>
      </c>
      <c r="D9186">
        <v>2025</v>
      </c>
      <c r="E9186">
        <v>5</v>
      </c>
      <c r="F9186">
        <v>195.68</v>
      </c>
      <c r="G9186">
        <v>12.35</v>
      </c>
    </row>
    <row r="9187" spans="1:7" ht="15.5" x14ac:dyDescent="0.35">
      <c r="A9187" t="s">
        <v>187</v>
      </c>
      <c r="B9187" t="s">
        <v>353</v>
      </c>
      <c r="C9187">
        <v>91549</v>
      </c>
      <c r="D9187">
        <v>2025</v>
      </c>
      <c r="E9187">
        <v>6</v>
      </c>
      <c r="F9187">
        <v>435.74</v>
      </c>
      <c r="G9187">
        <v>38</v>
      </c>
    </row>
    <row r="9188" spans="1:7" ht="15.5" x14ac:dyDescent="0.35">
      <c r="A9188" t="s">
        <v>187</v>
      </c>
      <c r="B9188" t="s">
        <v>353</v>
      </c>
      <c r="C9188">
        <v>91549</v>
      </c>
      <c r="D9188">
        <v>2025</v>
      </c>
      <c r="E9188">
        <v>7</v>
      </c>
      <c r="F9188">
        <v>447.5</v>
      </c>
      <c r="G9188">
        <v>39</v>
      </c>
    </row>
    <row r="9189" spans="1:7" ht="15.5" x14ac:dyDescent="0.35">
      <c r="A9189" t="s">
        <v>187</v>
      </c>
      <c r="B9189" t="s">
        <v>353</v>
      </c>
      <c r="C9189">
        <v>91549</v>
      </c>
      <c r="D9189">
        <v>2025</v>
      </c>
      <c r="E9189">
        <v>8</v>
      </c>
      <c r="F9189">
        <v>494.87</v>
      </c>
      <c r="G9189">
        <v>46</v>
      </c>
    </row>
    <row r="9190" spans="1:7" ht="15.5" x14ac:dyDescent="0.35">
      <c r="A9190" t="s">
        <v>187</v>
      </c>
      <c r="B9190" t="s">
        <v>353</v>
      </c>
      <c r="C9190">
        <v>91549</v>
      </c>
      <c r="D9190">
        <v>2025</v>
      </c>
      <c r="E9190">
        <v>9</v>
      </c>
      <c r="F9190">
        <v>449.03</v>
      </c>
      <c r="G9190">
        <v>40</v>
      </c>
    </row>
    <row r="9191" spans="1:7" ht="15.5" x14ac:dyDescent="0.35">
      <c r="A9191" t="s">
        <v>187</v>
      </c>
      <c r="B9191" t="s">
        <v>353</v>
      </c>
      <c r="C9191">
        <v>91549</v>
      </c>
      <c r="D9191">
        <v>2025</v>
      </c>
      <c r="E9191">
        <v>10</v>
      </c>
      <c r="F9191">
        <v>491.77</v>
      </c>
      <c r="G9191">
        <v>42</v>
      </c>
    </row>
    <row r="9192" spans="1:7" ht="15.5" x14ac:dyDescent="0.35">
      <c r="A9192" t="s">
        <v>187</v>
      </c>
      <c r="B9192" t="s">
        <v>353</v>
      </c>
      <c r="C9192">
        <v>91549</v>
      </c>
      <c r="D9192">
        <v>2025</v>
      </c>
      <c r="E9192">
        <v>11</v>
      </c>
      <c r="F9192">
        <v>463.85</v>
      </c>
      <c r="G9192">
        <v>46</v>
      </c>
    </row>
    <row r="9193" spans="1:7" ht="15.5" hidden="1" x14ac:dyDescent="0.35">
      <c r="A9193" t="s">
        <v>187</v>
      </c>
      <c r="B9193" t="s">
        <v>353</v>
      </c>
      <c r="C9193">
        <v>91550</v>
      </c>
      <c r="D9193">
        <v>2018</v>
      </c>
      <c r="E9193">
        <v>12</v>
      </c>
      <c r="F9193">
        <v>209.91</v>
      </c>
      <c r="G9193">
        <v>24.61</v>
      </c>
    </row>
    <row r="9194" spans="1:7" ht="15.5" hidden="1" x14ac:dyDescent="0.35">
      <c r="A9194" t="s">
        <v>187</v>
      </c>
      <c r="B9194" t="s">
        <v>353</v>
      </c>
      <c r="C9194">
        <v>91550</v>
      </c>
      <c r="D9194">
        <v>2019</v>
      </c>
      <c r="E9194">
        <v>1</v>
      </c>
      <c r="F9194">
        <v>361.52</v>
      </c>
      <c r="G9194">
        <v>42.39</v>
      </c>
    </row>
    <row r="9195" spans="1:7" ht="15.5" hidden="1" x14ac:dyDescent="0.35">
      <c r="A9195" t="s">
        <v>187</v>
      </c>
      <c r="B9195" t="s">
        <v>353</v>
      </c>
      <c r="C9195">
        <v>91550</v>
      </c>
      <c r="D9195">
        <v>2019</v>
      </c>
      <c r="E9195">
        <v>2</v>
      </c>
      <c r="F9195">
        <v>386.69</v>
      </c>
      <c r="G9195">
        <v>48</v>
      </c>
    </row>
    <row r="9196" spans="1:7" ht="15.5" hidden="1" x14ac:dyDescent="0.35">
      <c r="A9196" t="s">
        <v>187</v>
      </c>
      <c r="B9196" t="s">
        <v>353</v>
      </c>
      <c r="C9196">
        <v>91550</v>
      </c>
      <c r="D9196">
        <v>2019</v>
      </c>
      <c r="E9196">
        <v>3</v>
      </c>
      <c r="F9196">
        <v>387</v>
      </c>
      <c r="G9196">
        <v>50</v>
      </c>
    </row>
    <row r="9197" spans="1:7" ht="15.5" hidden="1" x14ac:dyDescent="0.35">
      <c r="A9197" t="s">
        <v>187</v>
      </c>
      <c r="B9197" t="s">
        <v>353</v>
      </c>
      <c r="C9197">
        <v>91550</v>
      </c>
      <c r="D9197">
        <v>2019</v>
      </c>
      <c r="E9197">
        <v>4</v>
      </c>
      <c r="F9197">
        <v>405.16</v>
      </c>
      <c r="G9197">
        <v>44</v>
      </c>
    </row>
    <row r="9198" spans="1:7" ht="15.5" hidden="1" x14ac:dyDescent="0.35">
      <c r="A9198" t="s">
        <v>187</v>
      </c>
      <c r="B9198" t="s">
        <v>353</v>
      </c>
      <c r="C9198">
        <v>91550</v>
      </c>
      <c r="D9198">
        <v>2019</v>
      </c>
      <c r="E9198">
        <v>5</v>
      </c>
      <c r="F9198">
        <v>440.97</v>
      </c>
      <c r="G9198">
        <v>50</v>
      </c>
    </row>
    <row r="9199" spans="1:7" ht="15.5" hidden="1" x14ac:dyDescent="0.35">
      <c r="A9199" t="s">
        <v>187</v>
      </c>
      <c r="B9199" t="s">
        <v>353</v>
      </c>
      <c r="C9199">
        <v>91550</v>
      </c>
      <c r="D9199">
        <v>2019</v>
      </c>
      <c r="E9199">
        <v>6</v>
      </c>
      <c r="F9199">
        <v>386.18</v>
      </c>
      <c r="G9199">
        <v>47</v>
      </c>
    </row>
    <row r="9200" spans="1:7" ht="15.5" hidden="1" x14ac:dyDescent="0.35">
      <c r="A9200" t="s">
        <v>187</v>
      </c>
      <c r="B9200" t="s">
        <v>353</v>
      </c>
      <c r="C9200">
        <v>91550</v>
      </c>
      <c r="D9200">
        <v>2019</v>
      </c>
      <c r="E9200">
        <v>7</v>
      </c>
      <c r="F9200">
        <v>441.12</v>
      </c>
      <c r="G9200">
        <v>48</v>
      </c>
    </row>
    <row r="9201" spans="1:7" ht="15.5" hidden="1" x14ac:dyDescent="0.35">
      <c r="A9201" t="s">
        <v>187</v>
      </c>
      <c r="B9201" t="s">
        <v>353</v>
      </c>
      <c r="C9201">
        <v>91550</v>
      </c>
      <c r="D9201">
        <v>2019</v>
      </c>
      <c r="E9201">
        <v>8</v>
      </c>
      <c r="F9201">
        <v>434.95</v>
      </c>
      <c r="G9201">
        <v>49</v>
      </c>
    </row>
    <row r="9202" spans="1:7" ht="15.5" hidden="1" x14ac:dyDescent="0.35">
      <c r="A9202" t="s">
        <v>187</v>
      </c>
      <c r="B9202" t="s">
        <v>353</v>
      </c>
      <c r="C9202">
        <v>91550</v>
      </c>
      <c r="D9202">
        <v>2019</v>
      </c>
      <c r="E9202">
        <v>9</v>
      </c>
      <c r="F9202">
        <v>360.37</v>
      </c>
      <c r="G9202">
        <v>45</v>
      </c>
    </row>
    <row r="9203" spans="1:7" ht="15.5" hidden="1" x14ac:dyDescent="0.35">
      <c r="A9203" t="s">
        <v>187</v>
      </c>
      <c r="B9203" t="s">
        <v>353</v>
      </c>
      <c r="C9203">
        <v>91550</v>
      </c>
      <c r="D9203">
        <v>2019</v>
      </c>
      <c r="E9203">
        <v>10</v>
      </c>
      <c r="F9203">
        <v>383.88</v>
      </c>
      <c r="G9203">
        <v>45</v>
      </c>
    </row>
    <row r="9204" spans="1:7" ht="15.5" hidden="1" x14ac:dyDescent="0.35">
      <c r="A9204" t="s">
        <v>187</v>
      </c>
      <c r="B9204" t="s">
        <v>353</v>
      </c>
      <c r="C9204">
        <v>91550</v>
      </c>
      <c r="D9204">
        <v>2019</v>
      </c>
      <c r="E9204">
        <v>11</v>
      </c>
      <c r="F9204">
        <v>279.42</v>
      </c>
      <c r="G9204">
        <v>37</v>
      </c>
    </row>
    <row r="9205" spans="1:7" ht="15.5" hidden="1" x14ac:dyDescent="0.35">
      <c r="A9205" t="s">
        <v>187</v>
      </c>
      <c r="B9205" t="s">
        <v>353</v>
      </c>
      <c r="C9205">
        <v>91550</v>
      </c>
      <c r="D9205">
        <v>2019</v>
      </c>
      <c r="E9205">
        <v>12</v>
      </c>
      <c r="F9205">
        <v>445.88</v>
      </c>
      <c r="G9205">
        <v>43</v>
      </c>
    </row>
    <row r="9206" spans="1:7" ht="15.5" hidden="1" x14ac:dyDescent="0.35">
      <c r="A9206" t="s">
        <v>187</v>
      </c>
      <c r="B9206" t="s">
        <v>353</v>
      </c>
      <c r="C9206">
        <v>91550</v>
      </c>
      <c r="D9206">
        <v>2020</v>
      </c>
      <c r="E9206">
        <v>1</v>
      </c>
      <c r="F9206">
        <v>414.67</v>
      </c>
      <c r="G9206">
        <v>44.43</v>
      </c>
    </row>
    <row r="9207" spans="1:7" ht="15.5" hidden="1" x14ac:dyDescent="0.35">
      <c r="A9207" t="s">
        <v>187</v>
      </c>
      <c r="B9207" t="s">
        <v>353</v>
      </c>
      <c r="C9207">
        <v>91550</v>
      </c>
      <c r="D9207">
        <v>2020</v>
      </c>
      <c r="E9207">
        <v>2</v>
      </c>
      <c r="F9207">
        <v>387.91</v>
      </c>
      <c r="G9207">
        <v>41.57</v>
      </c>
    </row>
    <row r="9208" spans="1:7" ht="15.5" hidden="1" x14ac:dyDescent="0.35">
      <c r="A9208" t="s">
        <v>187</v>
      </c>
      <c r="B9208" t="s">
        <v>353</v>
      </c>
      <c r="C9208">
        <v>91550</v>
      </c>
      <c r="D9208">
        <v>2020</v>
      </c>
      <c r="E9208">
        <v>3</v>
      </c>
      <c r="F9208">
        <v>292.52999999999997</v>
      </c>
      <c r="G9208">
        <v>29</v>
      </c>
    </row>
    <row r="9209" spans="1:7" ht="15.5" hidden="1" x14ac:dyDescent="0.35">
      <c r="A9209" t="s">
        <v>187</v>
      </c>
      <c r="B9209" t="s">
        <v>353</v>
      </c>
      <c r="C9209">
        <v>91550</v>
      </c>
      <c r="D9209">
        <v>2020</v>
      </c>
      <c r="E9209">
        <v>4</v>
      </c>
      <c r="F9209">
        <v>0</v>
      </c>
      <c r="G9209">
        <v>0</v>
      </c>
    </row>
    <row r="9210" spans="1:7" ht="15.5" hidden="1" x14ac:dyDescent="0.35">
      <c r="A9210" t="s">
        <v>187</v>
      </c>
      <c r="B9210" t="s">
        <v>353</v>
      </c>
      <c r="C9210">
        <v>91550</v>
      </c>
      <c r="D9210">
        <v>2020</v>
      </c>
      <c r="E9210">
        <v>5</v>
      </c>
      <c r="F9210">
        <v>0</v>
      </c>
      <c r="G9210">
        <v>0</v>
      </c>
    </row>
    <row r="9211" spans="1:7" ht="15.5" hidden="1" x14ac:dyDescent="0.35">
      <c r="A9211" t="s">
        <v>187</v>
      </c>
      <c r="B9211" t="s">
        <v>353</v>
      </c>
      <c r="C9211">
        <v>91550</v>
      </c>
      <c r="D9211">
        <v>2020</v>
      </c>
      <c r="E9211">
        <v>6</v>
      </c>
      <c r="F9211">
        <v>0</v>
      </c>
      <c r="G9211">
        <v>0</v>
      </c>
    </row>
    <row r="9212" spans="1:7" ht="15.5" hidden="1" x14ac:dyDescent="0.35">
      <c r="A9212" t="s">
        <v>187</v>
      </c>
      <c r="B9212" t="s">
        <v>353</v>
      </c>
      <c r="C9212">
        <v>91550</v>
      </c>
      <c r="D9212">
        <v>2020</v>
      </c>
      <c r="E9212">
        <v>7</v>
      </c>
      <c r="F9212">
        <v>38.97</v>
      </c>
      <c r="G9212">
        <v>7</v>
      </c>
    </row>
    <row r="9213" spans="1:7" ht="15.5" hidden="1" x14ac:dyDescent="0.35">
      <c r="A9213" t="s">
        <v>187</v>
      </c>
      <c r="B9213" t="s">
        <v>353</v>
      </c>
      <c r="C9213">
        <v>91550</v>
      </c>
      <c r="D9213">
        <v>2020</v>
      </c>
      <c r="E9213">
        <v>8</v>
      </c>
      <c r="F9213">
        <v>108.5</v>
      </c>
      <c r="G9213">
        <v>15</v>
      </c>
    </row>
    <row r="9214" spans="1:7" ht="15.5" hidden="1" x14ac:dyDescent="0.35">
      <c r="A9214" t="s">
        <v>187</v>
      </c>
      <c r="B9214" t="s">
        <v>353</v>
      </c>
      <c r="C9214">
        <v>91550</v>
      </c>
      <c r="D9214">
        <v>2020</v>
      </c>
      <c r="E9214">
        <v>9</v>
      </c>
      <c r="F9214">
        <v>133.83000000000001</v>
      </c>
      <c r="G9214">
        <v>21</v>
      </c>
    </row>
    <row r="9215" spans="1:7" ht="15.5" hidden="1" x14ac:dyDescent="0.35">
      <c r="A9215" t="s">
        <v>187</v>
      </c>
      <c r="B9215" t="s">
        <v>353</v>
      </c>
      <c r="C9215">
        <v>91550</v>
      </c>
      <c r="D9215">
        <v>2020</v>
      </c>
      <c r="E9215">
        <v>10</v>
      </c>
      <c r="F9215">
        <v>177.56</v>
      </c>
      <c r="G9215">
        <v>30</v>
      </c>
    </row>
    <row r="9216" spans="1:7" ht="15.5" hidden="1" x14ac:dyDescent="0.35">
      <c r="A9216" t="s">
        <v>187</v>
      </c>
      <c r="B9216" t="s">
        <v>353</v>
      </c>
      <c r="C9216">
        <v>91550</v>
      </c>
      <c r="D9216">
        <v>2020</v>
      </c>
      <c r="E9216">
        <v>11</v>
      </c>
      <c r="F9216">
        <v>174.51</v>
      </c>
      <c r="G9216">
        <v>30</v>
      </c>
    </row>
    <row r="9217" spans="1:7" ht="15.5" hidden="1" x14ac:dyDescent="0.35">
      <c r="A9217" t="s">
        <v>187</v>
      </c>
      <c r="B9217" t="s">
        <v>353</v>
      </c>
      <c r="C9217">
        <v>91550</v>
      </c>
      <c r="D9217">
        <v>2020</v>
      </c>
      <c r="E9217">
        <v>12</v>
      </c>
      <c r="F9217">
        <v>296.10000000000002</v>
      </c>
      <c r="G9217">
        <v>51</v>
      </c>
    </row>
    <row r="9218" spans="1:7" ht="15.5" hidden="1" x14ac:dyDescent="0.35">
      <c r="A9218" t="s">
        <v>187</v>
      </c>
      <c r="B9218" t="s">
        <v>353</v>
      </c>
      <c r="C9218">
        <v>91550</v>
      </c>
      <c r="D9218">
        <v>2021</v>
      </c>
      <c r="E9218">
        <v>1</v>
      </c>
      <c r="F9218">
        <v>212.38</v>
      </c>
      <c r="G9218">
        <v>39</v>
      </c>
    </row>
    <row r="9219" spans="1:7" ht="15.5" hidden="1" x14ac:dyDescent="0.35">
      <c r="A9219" t="s">
        <v>187</v>
      </c>
      <c r="B9219" t="s">
        <v>353</v>
      </c>
      <c r="C9219">
        <v>91550</v>
      </c>
      <c r="D9219">
        <v>2021</v>
      </c>
      <c r="E9219">
        <v>2</v>
      </c>
      <c r="F9219">
        <v>42.22</v>
      </c>
      <c r="G9219">
        <v>12</v>
      </c>
    </row>
    <row r="9220" spans="1:7" ht="15.5" hidden="1" x14ac:dyDescent="0.35">
      <c r="A9220" t="s">
        <v>187</v>
      </c>
      <c r="B9220" t="s">
        <v>353</v>
      </c>
      <c r="C9220">
        <v>91550</v>
      </c>
      <c r="D9220">
        <v>2021</v>
      </c>
      <c r="E9220">
        <v>3</v>
      </c>
      <c r="F9220">
        <v>112.73</v>
      </c>
      <c r="G9220">
        <v>32</v>
      </c>
    </row>
    <row r="9221" spans="1:7" ht="15.5" hidden="1" x14ac:dyDescent="0.35">
      <c r="A9221" t="s">
        <v>187</v>
      </c>
      <c r="B9221" t="s">
        <v>353</v>
      </c>
      <c r="C9221">
        <v>91550</v>
      </c>
      <c r="D9221">
        <v>2021</v>
      </c>
      <c r="E9221">
        <v>4</v>
      </c>
      <c r="F9221">
        <v>78.239999999999995</v>
      </c>
      <c r="G9221">
        <v>20</v>
      </c>
    </row>
    <row r="9222" spans="1:7" ht="15.5" hidden="1" x14ac:dyDescent="0.35">
      <c r="A9222" t="s">
        <v>187</v>
      </c>
      <c r="B9222" t="s">
        <v>353</v>
      </c>
      <c r="C9222">
        <v>91550</v>
      </c>
      <c r="D9222">
        <v>2021</v>
      </c>
      <c r="E9222">
        <v>5</v>
      </c>
      <c r="F9222">
        <v>87.76</v>
      </c>
      <c r="G9222">
        <v>21.34</v>
      </c>
    </row>
    <row r="9223" spans="1:7" ht="15.5" hidden="1" x14ac:dyDescent="0.35">
      <c r="A9223" t="s">
        <v>187</v>
      </c>
      <c r="B9223" t="s">
        <v>353</v>
      </c>
      <c r="C9223">
        <v>91550</v>
      </c>
      <c r="D9223">
        <v>2021</v>
      </c>
      <c r="E9223">
        <v>6</v>
      </c>
      <c r="F9223">
        <v>84.92</v>
      </c>
      <c r="G9223">
        <v>20.66</v>
      </c>
    </row>
    <row r="9224" spans="1:7" ht="15.5" hidden="1" x14ac:dyDescent="0.35">
      <c r="A9224" t="s">
        <v>187</v>
      </c>
      <c r="B9224" t="s">
        <v>353</v>
      </c>
      <c r="C9224">
        <v>91550</v>
      </c>
      <c r="D9224">
        <v>2021</v>
      </c>
      <c r="E9224">
        <v>7</v>
      </c>
      <c r="F9224">
        <v>237.44</v>
      </c>
      <c r="G9224">
        <v>40</v>
      </c>
    </row>
    <row r="9225" spans="1:7" ht="15.5" hidden="1" x14ac:dyDescent="0.35">
      <c r="A9225" t="s">
        <v>187</v>
      </c>
      <c r="B9225" t="s">
        <v>353</v>
      </c>
      <c r="C9225">
        <v>91550</v>
      </c>
      <c r="D9225">
        <v>2021</v>
      </c>
      <c r="E9225">
        <v>8</v>
      </c>
      <c r="F9225">
        <v>323.99</v>
      </c>
      <c r="G9225">
        <v>46</v>
      </c>
    </row>
    <row r="9226" spans="1:7" ht="15.5" hidden="1" x14ac:dyDescent="0.35">
      <c r="A9226" t="s">
        <v>187</v>
      </c>
      <c r="B9226" t="s">
        <v>353</v>
      </c>
      <c r="C9226">
        <v>91550</v>
      </c>
      <c r="D9226">
        <v>2021</v>
      </c>
      <c r="E9226">
        <v>9</v>
      </c>
      <c r="F9226">
        <v>246.97</v>
      </c>
      <c r="G9226">
        <v>34</v>
      </c>
    </row>
    <row r="9227" spans="1:7" ht="15.5" hidden="1" x14ac:dyDescent="0.35">
      <c r="A9227" t="s">
        <v>187</v>
      </c>
      <c r="B9227" t="s">
        <v>353</v>
      </c>
      <c r="C9227">
        <v>91550</v>
      </c>
      <c r="D9227">
        <v>2021</v>
      </c>
      <c r="E9227">
        <v>10</v>
      </c>
      <c r="F9227">
        <v>309.89999999999998</v>
      </c>
      <c r="G9227">
        <v>40</v>
      </c>
    </row>
    <row r="9228" spans="1:7" ht="15.5" hidden="1" x14ac:dyDescent="0.35">
      <c r="A9228" t="s">
        <v>187</v>
      </c>
      <c r="B9228" t="s">
        <v>353</v>
      </c>
      <c r="C9228">
        <v>91550</v>
      </c>
      <c r="D9228">
        <v>2021</v>
      </c>
      <c r="E9228">
        <v>11</v>
      </c>
      <c r="F9228">
        <v>357.97</v>
      </c>
      <c r="G9228">
        <v>41</v>
      </c>
    </row>
    <row r="9229" spans="1:7" ht="15.5" hidden="1" x14ac:dyDescent="0.35">
      <c r="A9229" t="s">
        <v>187</v>
      </c>
      <c r="B9229" t="s">
        <v>353</v>
      </c>
      <c r="C9229">
        <v>91550</v>
      </c>
      <c r="D9229">
        <v>2021</v>
      </c>
      <c r="E9229">
        <v>12</v>
      </c>
      <c r="F9229">
        <v>308.64999999999998</v>
      </c>
      <c r="G9229">
        <v>37</v>
      </c>
    </row>
    <row r="9230" spans="1:7" ht="15.5" hidden="1" x14ac:dyDescent="0.35">
      <c r="A9230" t="s">
        <v>187</v>
      </c>
      <c r="B9230" t="s">
        <v>353</v>
      </c>
      <c r="C9230">
        <v>91550</v>
      </c>
      <c r="D9230">
        <v>2022</v>
      </c>
      <c r="E9230">
        <v>1</v>
      </c>
      <c r="F9230">
        <v>278.58</v>
      </c>
      <c r="G9230">
        <v>38</v>
      </c>
    </row>
    <row r="9231" spans="1:7" ht="15.5" hidden="1" x14ac:dyDescent="0.35">
      <c r="A9231" t="s">
        <v>187</v>
      </c>
      <c r="B9231" t="s">
        <v>353</v>
      </c>
      <c r="C9231">
        <v>91550</v>
      </c>
      <c r="D9231">
        <v>2022</v>
      </c>
      <c r="E9231">
        <v>2</v>
      </c>
      <c r="F9231">
        <v>352.02</v>
      </c>
      <c r="G9231">
        <v>38</v>
      </c>
    </row>
    <row r="9232" spans="1:7" ht="15.5" hidden="1" x14ac:dyDescent="0.35">
      <c r="A9232" t="s">
        <v>187</v>
      </c>
      <c r="B9232" t="s">
        <v>353</v>
      </c>
      <c r="C9232">
        <v>91550</v>
      </c>
      <c r="D9232">
        <v>2022</v>
      </c>
      <c r="E9232">
        <v>3</v>
      </c>
      <c r="F9232">
        <v>333.55</v>
      </c>
      <c r="G9232">
        <v>64</v>
      </c>
    </row>
    <row r="9233" spans="1:7" ht="15.5" hidden="1" x14ac:dyDescent="0.35">
      <c r="A9233" t="s">
        <v>187</v>
      </c>
      <c r="B9233" t="s">
        <v>353</v>
      </c>
      <c r="C9233">
        <v>91550</v>
      </c>
      <c r="D9233">
        <v>2022</v>
      </c>
      <c r="E9233">
        <v>4</v>
      </c>
      <c r="F9233">
        <v>179.23</v>
      </c>
      <c r="G9233">
        <v>20</v>
      </c>
    </row>
    <row r="9234" spans="1:7" ht="15.5" hidden="1" x14ac:dyDescent="0.35">
      <c r="A9234" t="s">
        <v>187</v>
      </c>
      <c r="B9234" t="s">
        <v>353</v>
      </c>
      <c r="C9234">
        <v>91550</v>
      </c>
      <c r="D9234">
        <v>2022</v>
      </c>
      <c r="E9234">
        <v>5</v>
      </c>
      <c r="F9234">
        <v>445.32</v>
      </c>
      <c r="G9234">
        <v>38</v>
      </c>
    </row>
    <row r="9235" spans="1:7" ht="15.5" hidden="1" x14ac:dyDescent="0.35">
      <c r="A9235" t="s">
        <v>187</v>
      </c>
      <c r="B9235" t="s">
        <v>353</v>
      </c>
      <c r="C9235">
        <v>91550</v>
      </c>
      <c r="D9235">
        <v>2022</v>
      </c>
      <c r="E9235">
        <v>6</v>
      </c>
      <c r="F9235">
        <v>411.01</v>
      </c>
      <c r="G9235">
        <v>33</v>
      </c>
    </row>
    <row r="9236" spans="1:7" ht="15.5" hidden="1" x14ac:dyDescent="0.35">
      <c r="A9236" t="s">
        <v>187</v>
      </c>
      <c r="B9236" t="s">
        <v>353</v>
      </c>
      <c r="C9236">
        <v>91550</v>
      </c>
      <c r="D9236">
        <v>2022</v>
      </c>
      <c r="E9236">
        <v>7</v>
      </c>
      <c r="F9236">
        <v>403.19</v>
      </c>
      <c r="G9236">
        <v>36</v>
      </c>
    </row>
    <row r="9237" spans="1:7" ht="15.5" hidden="1" x14ac:dyDescent="0.35">
      <c r="A9237" t="s">
        <v>187</v>
      </c>
      <c r="B9237" t="s">
        <v>353</v>
      </c>
      <c r="C9237">
        <v>91550</v>
      </c>
      <c r="D9237">
        <v>2022</v>
      </c>
      <c r="E9237">
        <v>8</v>
      </c>
      <c r="F9237">
        <v>249.7</v>
      </c>
      <c r="G9237">
        <v>26.27</v>
      </c>
    </row>
    <row r="9238" spans="1:7" ht="15.5" hidden="1" x14ac:dyDescent="0.35">
      <c r="A9238" t="s">
        <v>187</v>
      </c>
      <c r="B9238" t="s">
        <v>353</v>
      </c>
      <c r="C9238">
        <v>91550</v>
      </c>
      <c r="D9238">
        <v>2023</v>
      </c>
      <c r="E9238">
        <v>1</v>
      </c>
      <c r="F9238">
        <v>0</v>
      </c>
      <c r="G9238">
        <v>0</v>
      </c>
    </row>
    <row r="9239" spans="1:7" ht="15.5" hidden="1" x14ac:dyDescent="0.35">
      <c r="A9239" t="s">
        <v>187</v>
      </c>
      <c r="B9239" t="s">
        <v>353</v>
      </c>
      <c r="C9239">
        <v>91550</v>
      </c>
      <c r="D9239">
        <v>2023</v>
      </c>
      <c r="E9239">
        <v>2</v>
      </c>
      <c r="F9239">
        <v>0</v>
      </c>
      <c r="G9239">
        <v>0</v>
      </c>
    </row>
    <row r="9240" spans="1:7" ht="15.5" hidden="1" x14ac:dyDescent="0.35">
      <c r="A9240" t="s">
        <v>187</v>
      </c>
      <c r="B9240" t="s">
        <v>353</v>
      </c>
      <c r="C9240">
        <v>91550</v>
      </c>
      <c r="D9240">
        <v>2023</v>
      </c>
      <c r="E9240">
        <v>3</v>
      </c>
      <c r="F9240">
        <v>0</v>
      </c>
      <c r="G9240">
        <v>0</v>
      </c>
    </row>
    <row r="9241" spans="1:7" ht="15.5" hidden="1" x14ac:dyDescent="0.35">
      <c r="A9241" t="s">
        <v>187</v>
      </c>
      <c r="B9241" t="s">
        <v>353</v>
      </c>
      <c r="C9241">
        <v>91550</v>
      </c>
      <c r="D9241">
        <v>2023</v>
      </c>
      <c r="E9241">
        <v>4</v>
      </c>
      <c r="F9241">
        <v>0</v>
      </c>
      <c r="G9241">
        <v>0</v>
      </c>
    </row>
    <row r="9242" spans="1:7" ht="15.5" hidden="1" x14ac:dyDescent="0.35">
      <c r="A9242" t="s">
        <v>187</v>
      </c>
      <c r="B9242" t="s">
        <v>353</v>
      </c>
      <c r="C9242">
        <v>91550</v>
      </c>
      <c r="D9242">
        <v>2023</v>
      </c>
      <c r="E9242">
        <v>5</v>
      </c>
      <c r="F9242">
        <v>0</v>
      </c>
      <c r="G9242">
        <v>0</v>
      </c>
    </row>
    <row r="9243" spans="1:7" ht="15.5" hidden="1" x14ac:dyDescent="0.35">
      <c r="A9243" t="s">
        <v>187</v>
      </c>
      <c r="B9243" t="s">
        <v>353</v>
      </c>
      <c r="C9243">
        <v>91550</v>
      </c>
      <c r="D9243">
        <v>2023</v>
      </c>
      <c r="E9243">
        <v>6</v>
      </c>
      <c r="F9243">
        <v>368.68</v>
      </c>
      <c r="G9243">
        <v>39.72</v>
      </c>
    </row>
    <row r="9244" spans="1:7" ht="15.5" hidden="1" x14ac:dyDescent="0.35">
      <c r="A9244" t="s">
        <v>187</v>
      </c>
      <c r="B9244" t="s">
        <v>353</v>
      </c>
      <c r="C9244">
        <v>91550</v>
      </c>
      <c r="D9244">
        <v>2023</v>
      </c>
      <c r="E9244">
        <v>7</v>
      </c>
      <c r="F9244">
        <v>349.48</v>
      </c>
      <c r="G9244">
        <v>36</v>
      </c>
    </row>
    <row r="9245" spans="1:7" ht="15.5" hidden="1" x14ac:dyDescent="0.35">
      <c r="A9245" t="s">
        <v>187</v>
      </c>
      <c r="B9245" t="s">
        <v>353</v>
      </c>
      <c r="C9245">
        <v>91550</v>
      </c>
      <c r="D9245">
        <v>2023</v>
      </c>
      <c r="E9245">
        <v>8</v>
      </c>
      <c r="F9245">
        <v>479.05</v>
      </c>
      <c r="G9245">
        <v>45</v>
      </c>
    </row>
    <row r="9246" spans="1:7" ht="15.5" hidden="1" x14ac:dyDescent="0.35">
      <c r="A9246" t="s">
        <v>187</v>
      </c>
      <c r="B9246" t="s">
        <v>353</v>
      </c>
      <c r="C9246">
        <v>91550</v>
      </c>
      <c r="D9246">
        <v>2023</v>
      </c>
      <c r="E9246">
        <v>9</v>
      </c>
      <c r="F9246">
        <v>427.02</v>
      </c>
      <c r="G9246">
        <v>45</v>
      </c>
    </row>
    <row r="9247" spans="1:7" ht="15.5" hidden="1" x14ac:dyDescent="0.35">
      <c r="A9247" t="s">
        <v>187</v>
      </c>
      <c r="B9247" t="s">
        <v>353</v>
      </c>
      <c r="C9247">
        <v>91550</v>
      </c>
      <c r="D9247">
        <v>2023</v>
      </c>
      <c r="E9247">
        <v>10</v>
      </c>
      <c r="F9247">
        <v>464.26</v>
      </c>
      <c r="G9247">
        <v>40</v>
      </c>
    </row>
    <row r="9248" spans="1:7" ht="15.5" hidden="1" x14ac:dyDescent="0.35">
      <c r="A9248" t="s">
        <v>187</v>
      </c>
      <c r="B9248" t="s">
        <v>353</v>
      </c>
      <c r="C9248">
        <v>91550</v>
      </c>
      <c r="D9248">
        <v>2023</v>
      </c>
      <c r="E9248">
        <v>11</v>
      </c>
      <c r="F9248">
        <v>457.12</v>
      </c>
      <c r="G9248">
        <v>44</v>
      </c>
    </row>
    <row r="9249" spans="1:7" ht="15.5" hidden="1" x14ac:dyDescent="0.35">
      <c r="A9249" t="s">
        <v>187</v>
      </c>
      <c r="B9249" t="s">
        <v>353</v>
      </c>
      <c r="C9249">
        <v>91550</v>
      </c>
      <c r="D9249">
        <v>2023</v>
      </c>
      <c r="E9249">
        <v>12</v>
      </c>
      <c r="F9249">
        <v>458.75</v>
      </c>
      <c r="G9249">
        <v>49</v>
      </c>
    </row>
    <row r="9250" spans="1:7" ht="15.5" hidden="1" x14ac:dyDescent="0.35">
      <c r="A9250" t="s">
        <v>187</v>
      </c>
      <c r="B9250" t="s">
        <v>353</v>
      </c>
      <c r="C9250">
        <v>91550</v>
      </c>
      <c r="D9250">
        <v>2024</v>
      </c>
      <c r="E9250">
        <v>1</v>
      </c>
      <c r="F9250">
        <v>438.26</v>
      </c>
      <c r="G9250">
        <v>47</v>
      </c>
    </row>
    <row r="9251" spans="1:7" ht="15.5" hidden="1" x14ac:dyDescent="0.35">
      <c r="A9251" t="s">
        <v>187</v>
      </c>
      <c r="B9251" t="s">
        <v>353</v>
      </c>
      <c r="C9251">
        <v>91550</v>
      </c>
      <c r="D9251">
        <v>2024</v>
      </c>
      <c r="E9251">
        <v>2</v>
      </c>
      <c r="F9251">
        <v>465.74</v>
      </c>
      <c r="G9251">
        <v>41</v>
      </c>
    </row>
    <row r="9252" spans="1:7" ht="15.5" hidden="1" x14ac:dyDescent="0.35">
      <c r="A9252" t="s">
        <v>187</v>
      </c>
      <c r="B9252" t="s">
        <v>353</v>
      </c>
      <c r="C9252">
        <v>91550</v>
      </c>
      <c r="D9252">
        <v>2024</v>
      </c>
      <c r="E9252">
        <v>3</v>
      </c>
      <c r="F9252">
        <v>475.3</v>
      </c>
      <c r="G9252">
        <v>47</v>
      </c>
    </row>
    <row r="9253" spans="1:7" ht="15.5" hidden="1" x14ac:dyDescent="0.35">
      <c r="A9253" t="s">
        <v>187</v>
      </c>
      <c r="B9253" t="s">
        <v>353</v>
      </c>
      <c r="C9253">
        <v>91550</v>
      </c>
      <c r="D9253">
        <v>2024</v>
      </c>
      <c r="E9253">
        <v>4</v>
      </c>
      <c r="F9253">
        <v>391.32</v>
      </c>
      <c r="G9253">
        <v>40</v>
      </c>
    </row>
    <row r="9254" spans="1:7" ht="15.5" hidden="1" x14ac:dyDescent="0.35">
      <c r="A9254" t="s">
        <v>187</v>
      </c>
      <c r="B9254" t="s">
        <v>353</v>
      </c>
      <c r="C9254">
        <v>91550</v>
      </c>
      <c r="D9254">
        <v>2024</v>
      </c>
      <c r="E9254">
        <v>5</v>
      </c>
      <c r="F9254">
        <v>436.35</v>
      </c>
      <c r="G9254">
        <v>40</v>
      </c>
    </row>
    <row r="9255" spans="1:7" ht="15.5" hidden="1" x14ac:dyDescent="0.35">
      <c r="A9255" t="s">
        <v>187</v>
      </c>
      <c r="B9255" t="s">
        <v>353</v>
      </c>
      <c r="C9255">
        <v>91550</v>
      </c>
      <c r="D9255">
        <v>2024</v>
      </c>
      <c r="E9255">
        <v>6</v>
      </c>
      <c r="F9255">
        <v>474.78</v>
      </c>
      <c r="G9255">
        <v>49</v>
      </c>
    </row>
    <row r="9256" spans="1:7" ht="15.5" hidden="1" x14ac:dyDescent="0.35">
      <c r="A9256" t="s">
        <v>187</v>
      </c>
      <c r="B9256" t="s">
        <v>353</v>
      </c>
      <c r="C9256">
        <v>91550</v>
      </c>
      <c r="D9256">
        <v>2024</v>
      </c>
      <c r="E9256">
        <v>7</v>
      </c>
      <c r="F9256">
        <v>379.77</v>
      </c>
      <c r="G9256">
        <v>43</v>
      </c>
    </row>
    <row r="9257" spans="1:7" ht="15.5" hidden="1" x14ac:dyDescent="0.35">
      <c r="A9257" t="s">
        <v>187</v>
      </c>
      <c r="B9257" t="s">
        <v>353</v>
      </c>
      <c r="C9257">
        <v>91550</v>
      </c>
      <c r="D9257">
        <v>2024</v>
      </c>
      <c r="E9257">
        <v>8</v>
      </c>
      <c r="F9257">
        <v>0</v>
      </c>
      <c r="G9257">
        <v>0</v>
      </c>
    </row>
    <row r="9258" spans="1:7" ht="15.5" hidden="1" x14ac:dyDescent="0.35">
      <c r="A9258" t="s">
        <v>187</v>
      </c>
      <c r="B9258" t="s">
        <v>353</v>
      </c>
      <c r="C9258">
        <v>91550</v>
      </c>
      <c r="D9258">
        <v>2024</v>
      </c>
      <c r="E9258">
        <v>9</v>
      </c>
      <c r="F9258">
        <v>110.86</v>
      </c>
      <c r="G9258">
        <v>10</v>
      </c>
    </row>
    <row r="9259" spans="1:7" ht="15.5" hidden="1" x14ac:dyDescent="0.35">
      <c r="A9259" t="s">
        <v>187</v>
      </c>
      <c r="B9259" t="s">
        <v>353</v>
      </c>
      <c r="C9259">
        <v>91550</v>
      </c>
      <c r="D9259">
        <v>2024</v>
      </c>
      <c r="E9259">
        <v>10</v>
      </c>
      <c r="F9259">
        <v>434.73</v>
      </c>
      <c r="G9259">
        <v>42</v>
      </c>
    </row>
    <row r="9260" spans="1:7" ht="15.5" hidden="1" x14ac:dyDescent="0.35">
      <c r="A9260" t="s">
        <v>187</v>
      </c>
      <c r="B9260" t="s">
        <v>353</v>
      </c>
      <c r="C9260">
        <v>91550</v>
      </c>
      <c r="D9260">
        <v>2024</v>
      </c>
      <c r="E9260">
        <v>11</v>
      </c>
      <c r="F9260">
        <v>446.01</v>
      </c>
      <c r="G9260">
        <v>45</v>
      </c>
    </row>
    <row r="9261" spans="1:7" ht="15.5" hidden="1" x14ac:dyDescent="0.35">
      <c r="A9261" t="s">
        <v>187</v>
      </c>
      <c r="B9261" t="s">
        <v>353</v>
      </c>
      <c r="C9261">
        <v>91550</v>
      </c>
      <c r="D9261">
        <v>2024</v>
      </c>
      <c r="E9261">
        <v>12</v>
      </c>
      <c r="F9261">
        <v>481.68</v>
      </c>
      <c r="G9261">
        <v>46</v>
      </c>
    </row>
    <row r="9262" spans="1:7" ht="15.5" x14ac:dyDescent="0.35">
      <c r="A9262" t="s">
        <v>187</v>
      </c>
      <c r="B9262" t="s">
        <v>353</v>
      </c>
      <c r="C9262">
        <v>91550</v>
      </c>
      <c r="D9262">
        <v>2025</v>
      </c>
      <c r="E9262">
        <v>1</v>
      </c>
      <c r="F9262">
        <v>444.5</v>
      </c>
      <c r="G9262">
        <v>45</v>
      </c>
    </row>
    <row r="9263" spans="1:7" ht="15.5" x14ac:dyDescent="0.35">
      <c r="A9263" t="s">
        <v>187</v>
      </c>
      <c r="B9263" t="s">
        <v>353</v>
      </c>
      <c r="C9263">
        <v>91550</v>
      </c>
      <c r="D9263">
        <v>2025</v>
      </c>
      <c r="E9263">
        <v>2</v>
      </c>
      <c r="F9263">
        <v>458.2</v>
      </c>
      <c r="G9263">
        <v>45</v>
      </c>
    </row>
    <row r="9264" spans="1:7" ht="15.5" x14ac:dyDescent="0.35">
      <c r="A9264" t="s">
        <v>187</v>
      </c>
      <c r="B9264" t="s">
        <v>353</v>
      </c>
      <c r="C9264">
        <v>91550</v>
      </c>
      <c r="D9264">
        <v>2025</v>
      </c>
      <c r="E9264">
        <v>3</v>
      </c>
      <c r="F9264">
        <v>483.6</v>
      </c>
      <c r="G9264">
        <v>42</v>
      </c>
    </row>
    <row r="9265" spans="1:7" ht="15.5" x14ac:dyDescent="0.35">
      <c r="A9265" t="s">
        <v>187</v>
      </c>
      <c r="B9265" t="s">
        <v>353</v>
      </c>
      <c r="C9265">
        <v>91550</v>
      </c>
      <c r="D9265">
        <v>2025</v>
      </c>
      <c r="E9265">
        <v>4</v>
      </c>
      <c r="F9265">
        <v>466.4</v>
      </c>
      <c r="G9265">
        <v>44</v>
      </c>
    </row>
    <row r="9266" spans="1:7" ht="15.5" x14ac:dyDescent="0.35">
      <c r="A9266" t="s">
        <v>187</v>
      </c>
      <c r="B9266" t="s">
        <v>353</v>
      </c>
      <c r="C9266">
        <v>91550</v>
      </c>
      <c r="D9266">
        <v>2025</v>
      </c>
      <c r="E9266">
        <v>5</v>
      </c>
      <c r="F9266">
        <v>417.35</v>
      </c>
      <c r="G9266">
        <v>44</v>
      </c>
    </row>
    <row r="9267" spans="1:7" ht="15.5" x14ac:dyDescent="0.35">
      <c r="A9267" t="s">
        <v>187</v>
      </c>
      <c r="B9267" t="s">
        <v>353</v>
      </c>
      <c r="C9267">
        <v>91550</v>
      </c>
      <c r="D9267">
        <v>2025</v>
      </c>
      <c r="E9267">
        <v>6</v>
      </c>
      <c r="F9267">
        <v>416.17</v>
      </c>
      <c r="G9267">
        <v>42</v>
      </c>
    </row>
    <row r="9268" spans="1:7" ht="15.5" x14ac:dyDescent="0.35">
      <c r="A9268" t="s">
        <v>187</v>
      </c>
      <c r="B9268" t="s">
        <v>353</v>
      </c>
      <c r="C9268">
        <v>91550</v>
      </c>
      <c r="D9268">
        <v>2025</v>
      </c>
      <c r="E9268">
        <v>7</v>
      </c>
      <c r="F9268">
        <v>150.69999999999999</v>
      </c>
      <c r="G9268">
        <v>16</v>
      </c>
    </row>
    <row r="9269" spans="1:7" ht="15.5" x14ac:dyDescent="0.35">
      <c r="A9269" t="s">
        <v>187</v>
      </c>
      <c r="B9269" t="s">
        <v>353</v>
      </c>
      <c r="C9269">
        <v>91550</v>
      </c>
      <c r="D9269">
        <v>2025</v>
      </c>
      <c r="E9269">
        <v>8</v>
      </c>
      <c r="F9269">
        <v>0</v>
      </c>
      <c r="G9269">
        <v>0</v>
      </c>
    </row>
    <row r="9270" spans="1:7" ht="15.5" x14ac:dyDescent="0.35">
      <c r="A9270" t="s">
        <v>187</v>
      </c>
      <c r="B9270" t="s">
        <v>353</v>
      </c>
      <c r="C9270">
        <v>91550</v>
      </c>
      <c r="D9270">
        <v>2025</v>
      </c>
      <c r="E9270">
        <v>9</v>
      </c>
      <c r="F9270">
        <v>0</v>
      </c>
      <c r="G9270">
        <v>0</v>
      </c>
    </row>
    <row r="9271" spans="1:7" ht="15.5" x14ac:dyDescent="0.35">
      <c r="A9271" t="s">
        <v>187</v>
      </c>
      <c r="B9271" t="s">
        <v>353</v>
      </c>
      <c r="C9271">
        <v>91550</v>
      </c>
      <c r="D9271">
        <v>2025</v>
      </c>
      <c r="E9271">
        <v>10</v>
      </c>
      <c r="F9271">
        <v>331.05</v>
      </c>
      <c r="G9271">
        <v>32</v>
      </c>
    </row>
    <row r="9272" spans="1:7" ht="15.5" x14ac:dyDescent="0.35">
      <c r="A9272" t="s">
        <v>187</v>
      </c>
      <c r="B9272" t="s">
        <v>353</v>
      </c>
      <c r="C9272">
        <v>91550</v>
      </c>
      <c r="D9272">
        <v>2025</v>
      </c>
      <c r="E9272">
        <v>11</v>
      </c>
      <c r="F9272">
        <v>469.3</v>
      </c>
      <c r="G9272">
        <v>48</v>
      </c>
    </row>
    <row r="9273" spans="1:7" ht="15.5" hidden="1" x14ac:dyDescent="0.35">
      <c r="A9273" t="s">
        <v>187</v>
      </c>
      <c r="B9273" t="s">
        <v>353</v>
      </c>
      <c r="C9273">
        <v>91553</v>
      </c>
      <c r="D9273">
        <v>2019</v>
      </c>
      <c r="E9273">
        <v>1</v>
      </c>
      <c r="F9273">
        <v>0</v>
      </c>
      <c r="G9273">
        <v>0</v>
      </c>
    </row>
    <row r="9274" spans="1:7" ht="15.5" hidden="1" x14ac:dyDescent="0.35">
      <c r="A9274" t="s">
        <v>187</v>
      </c>
      <c r="B9274" t="s">
        <v>353</v>
      </c>
      <c r="C9274">
        <v>91553</v>
      </c>
      <c r="D9274">
        <v>2019</v>
      </c>
      <c r="E9274">
        <v>2</v>
      </c>
      <c r="F9274">
        <v>224.53</v>
      </c>
      <c r="G9274">
        <v>33.61</v>
      </c>
    </row>
    <row r="9275" spans="1:7" ht="15.5" hidden="1" x14ac:dyDescent="0.35">
      <c r="A9275" t="s">
        <v>187</v>
      </c>
      <c r="B9275" t="s">
        <v>353</v>
      </c>
      <c r="C9275">
        <v>91553</v>
      </c>
      <c r="D9275">
        <v>2019</v>
      </c>
      <c r="E9275">
        <v>3</v>
      </c>
      <c r="F9275">
        <v>328.73</v>
      </c>
      <c r="G9275">
        <v>49</v>
      </c>
    </row>
    <row r="9276" spans="1:7" ht="15.5" hidden="1" x14ac:dyDescent="0.35">
      <c r="A9276" t="s">
        <v>187</v>
      </c>
      <c r="B9276" t="s">
        <v>353</v>
      </c>
      <c r="C9276">
        <v>91553</v>
      </c>
      <c r="D9276">
        <v>2019</v>
      </c>
      <c r="E9276">
        <v>4</v>
      </c>
      <c r="F9276">
        <v>335.48</v>
      </c>
      <c r="G9276">
        <v>53</v>
      </c>
    </row>
    <row r="9277" spans="1:7" ht="15.5" hidden="1" x14ac:dyDescent="0.35">
      <c r="A9277" t="s">
        <v>187</v>
      </c>
      <c r="B9277" t="s">
        <v>353</v>
      </c>
      <c r="C9277">
        <v>91553</v>
      </c>
      <c r="D9277">
        <v>2019</v>
      </c>
      <c r="E9277">
        <v>5</v>
      </c>
      <c r="F9277">
        <v>299.32</v>
      </c>
      <c r="G9277">
        <v>51</v>
      </c>
    </row>
    <row r="9278" spans="1:7" ht="15.5" hidden="1" x14ac:dyDescent="0.35">
      <c r="A9278" t="s">
        <v>187</v>
      </c>
      <c r="B9278" t="s">
        <v>353</v>
      </c>
      <c r="C9278">
        <v>91553</v>
      </c>
      <c r="D9278">
        <v>2019</v>
      </c>
      <c r="E9278">
        <v>6</v>
      </c>
      <c r="F9278">
        <v>388.08</v>
      </c>
      <c r="G9278">
        <v>65</v>
      </c>
    </row>
    <row r="9279" spans="1:7" ht="15.5" hidden="1" x14ac:dyDescent="0.35">
      <c r="A9279" t="s">
        <v>187</v>
      </c>
      <c r="B9279" t="s">
        <v>353</v>
      </c>
      <c r="C9279">
        <v>91553</v>
      </c>
      <c r="D9279">
        <v>2019</v>
      </c>
      <c r="E9279">
        <v>7</v>
      </c>
      <c r="F9279">
        <v>316.3</v>
      </c>
      <c r="G9279">
        <v>54</v>
      </c>
    </row>
    <row r="9280" spans="1:7" ht="15.5" hidden="1" x14ac:dyDescent="0.35">
      <c r="A9280" t="s">
        <v>187</v>
      </c>
      <c r="B9280" t="s">
        <v>353</v>
      </c>
      <c r="C9280">
        <v>91553</v>
      </c>
      <c r="D9280">
        <v>2019</v>
      </c>
      <c r="E9280">
        <v>8</v>
      </c>
      <c r="F9280">
        <v>381.4</v>
      </c>
      <c r="G9280">
        <v>63</v>
      </c>
    </row>
    <row r="9281" spans="1:7" ht="15.5" hidden="1" x14ac:dyDescent="0.35">
      <c r="A9281" t="s">
        <v>187</v>
      </c>
      <c r="B9281" t="s">
        <v>353</v>
      </c>
      <c r="C9281">
        <v>91553</v>
      </c>
      <c r="D9281">
        <v>2019</v>
      </c>
      <c r="E9281">
        <v>9</v>
      </c>
      <c r="F9281">
        <v>364.65</v>
      </c>
      <c r="G9281">
        <v>59</v>
      </c>
    </row>
    <row r="9282" spans="1:7" ht="15.5" hidden="1" x14ac:dyDescent="0.35">
      <c r="A9282" t="s">
        <v>187</v>
      </c>
      <c r="B9282" t="s">
        <v>353</v>
      </c>
      <c r="C9282">
        <v>91553</v>
      </c>
      <c r="D9282">
        <v>2019</v>
      </c>
      <c r="E9282">
        <v>10</v>
      </c>
      <c r="F9282">
        <v>380.37</v>
      </c>
      <c r="G9282">
        <v>61</v>
      </c>
    </row>
    <row r="9283" spans="1:7" ht="15.5" hidden="1" x14ac:dyDescent="0.35">
      <c r="A9283" t="s">
        <v>187</v>
      </c>
      <c r="B9283" t="s">
        <v>353</v>
      </c>
      <c r="C9283">
        <v>91553</v>
      </c>
      <c r="D9283">
        <v>2019</v>
      </c>
      <c r="E9283">
        <v>11</v>
      </c>
      <c r="F9283">
        <v>201.67</v>
      </c>
      <c r="G9283">
        <v>32</v>
      </c>
    </row>
    <row r="9284" spans="1:7" ht="15.5" hidden="1" x14ac:dyDescent="0.35">
      <c r="A9284" t="s">
        <v>187</v>
      </c>
      <c r="B9284" t="s">
        <v>353</v>
      </c>
      <c r="C9284">
        <v>91553</v>
      </c>
      <c r="D9284">
        <v>2019</v>
      </c>
      <c r="E9284">
        <v>12</v>
      </c>
      <c r="F9284">
        <v>374.58</v>
      </c>
      <c r="G9284">
        <v>64</v>
      </c>
    </row>
    <row r="9285" spans="1:7" ht="15.5" hidden="1" x14ac:dyDescent="0.35">
      <c r="A9285" t="s">
        <v>187</v>
      </c>
      <c r="B9285" t="s">
        <v>353</v>
      </c>
      <c r="C9285">
        <v>91553</v>
      </c>
      <c r="D9285">
        <v>2020</v>
      </c>
      <c r="E9285">
        <v>1</v>
      </c>
      <c r="F9285">
        <v>287.91000000000003</v>
      </c>
      <c r="G9285">
        <v>47.53</v>
      </c>
    </row>
    <row r="9286" spans="1:7" ht="15.5" hidden="1" x14ac:dyDescent="0.35">
      <c r="A9286" t="s">
        <v>187</v>
      </c>
      <c r="B9286" t="s">
        <v>353</v>
      </c>
      <c r="C9286">
        <v>91553</v>
      </c>
      <c r="D9286">
        <v>2020</v>
      </c>
      <c r="E9286">
        <v>2</v>
      </c>
      <c r="F9286">
        <v>269.33999999999997</v>
      </c>
      <c r="G9286">
        <v>44.47</v>
      </c>
    </row>
    <row r="9287" spans="1:7" ht="15.5" hidden="1" x14ac:dyDescent="0.35">
      <c r="A9287" t="s">
        <v>187</v>
      </c>
      <c r="B9287" t="s">
        <v>353</v>
      </c>
      <c r="C9287">
        <v>91553</v>
      </c>
      <c r="D9287">
        <v>2020</v>
      </c>
      <c r="E9287">
        <v>3</v>
      </c>
      <c r="F9287">
        <v>269.33</v>
      </c>
      <c r="G9287">
        <v>42</v>
      </c>
    </row>
    <row r="9288" spans="1:7" ht="15.5" hidden="1" x14ac:dyDescent="0.35">
      <c r="A9288" t="s">
        <v>187</v>
      </c>
      <c r="B9288" t="s">
        <v>353</v>
      </c>
      <c r="C9288">
        <v>91553</v>
      </c>
      <c r="D9288">
        <v>2020</v>
      </c>
      <c r="E9288">
        <v>4</v>
      </c>
      <c r="F9288">
        <v>0</v>
      </c>
      <c r="G9288">
        <v>0</v>
      </c>
    </row>
    <row r="9289" spans="1:7" ht="15.5" hidden="1" x14ac:dyDescent="0.35">
      <c r="A9289" t="s">
        <v>187</v>
      </c>
      <c r="B9289" t="s">
        <v>353</v>
      </c>
      <c r="C9289">
        <v>91553</v>
      </c>
      <c r="D9289">
        <v>2020</v>
      </c>
      <c r="E9289">
        <v>5</v>
      </c>
      <c r="F9289">
        <v>0</v>
      </c>
      <c r="G9289">
        <v>0</v>
      </c>
    </row>
    <row r="9290" spans="1:7" ht="15.5" hidden="1" x14ac:dyDescent="0.35">
      <c r="A9290" t="s">
        <v>187</v>
      </c>
      <c r="B9290" t="s">
        <v>353</v>
      </c>
      <c r="C9290">
        <v>91553</v>
      </c>
      <c r="D9290">
        <v>2020</v>
      </c>
      <c r="E9290">
        <v>6</v>
      </c>
      <c r="F9290">
        <v>0</v>
      </c>
      <c r="G9290">
        <v>0</v>
      </c>
    </row>
    <row r="9291" spans="1:7" ht="15.5" hidden="1" x14ac:dyDescent="0.35">
      <c r="A9291" t="s">
        <v>187</v>
      </c>
      <c r="B9291" t="s">
        <v>353</v>
      </c>
      <c r="C9291">
        <v>91553</v>
      </c>
      <c r="D9291">
        <v>2020</v>
      </c>
      <c r="E9291">
        <v>7</v>
      </c>
      <c r="F9291">
        <v>0</v>
      </c>
      <c r="G9291">
        <v>0</v>
      </c>
    </row>
    <row r="9292" spans="1:7" ht="15.5" hidden="1" x14ac:dyDescent="0.35">
      <c r="A9292" t="s">
        <v>187</v>
      </c>
      <c r="B9292" t="s">
        <v>353</v>
      </c>
      <c r="C9292">
        <v>91553</v>
      </c>
      <c r="D9292">
        <v>2020</v>
      </c>
      <c r="E9292">
        <v>8</v>
      </c>
      <c r="F9292">
        <v>0.15</v>
      </c>
      <c r="G9292">
        <v>0.12</v>
      </c>
    </row>
    <row r="9293" spans="1:7" ht="15.5" hidden="1" x14ac:dyDescent="0.35">
      <c r="A9293" t="s">
        <v>187</v>
      </c>
      <c r="B9293" t="s">
        <v>353</v>
      </c>
      <c r="C9293">
        <v>91553</v>
      </c>
      <c r="D9293">
        <v>2020</v>
      </c>
      <c r="E9293">
        <v>9</v>
      </c>
      <c r="F9293">
        <v>1.05</v>
      </c>
      <c r="G9293">
        <v>0.88</v>
      </c>
    </row>
    <row r="9294" spans="1:7" ht="15.5" hidden="1" x14ac:dyDescent="0.35">
      <c r="A9294" t="s">
        <v>187</v>
      </c>
      <c r="B9294" t="s">
        <v>353</v>
      </c>
      <c r="C9294">
        <v>91553</v>
      </c>
      <c r="D9294">
        <v>2020</v>
      </c>
      <c r="E9294">
        <v>10</v>
      </c>
      <c r="F9294">
        <v>0</v>
      </c>
      <c r="G9294">
        <v>0</v>
      </c>
    </row>
    <row r="9295" spans="1:7" ht="15.5" hidden="1" x14ac:dyDescent="0.35">
      <c r="A9295" t="s">
        <v>187</v>
      </c>
      <c r="B9295" t="s">
        <v>353</v>
      </c>
      <c r="C9295">
        <v>91553</v>
      </c>
      <c r="D9295">
        <v>2020</v>
      </c>
      <c r="E9295">
        <v>11</v>
      </c>
      <c r="F9295">
        <v>0</v>
      </c>
      <c r="G9295">
        <v>0</v>
      </c>
    </row>
    <row r="9296" spans="1:7" ht="15.5" hidden="1" x14ac:dyDescent="0.35">
      <c r="A9296" t="s">
        <v>187</v>
      </c>
      <c r="B9296" t="s">
        <v>353</v>
      </c>
      <c r="C9296">
        <v>91553</v>
      </c>
      <c r="D9296">
        <v>2020</v>
      </c>
      <c r="E9296">
        <v>12</v>
      </c>
      <c r="F9296">
        <v>0.25</v>
      </c>
      <c r="G9296">
        <v>1</v>
      </c>
    </row>
    <row r="9297" spans="1:7" ht="15.5" hidden="1" x14ac:dyDescent="0.35">
      <c r="A9297" t="s">
        <v>187</v>
      </c>
      <c r="B9297" t="s">
        <v>353</v>
      </c>
      <c r="C9297">
        <v>91553</v>
      </c>
      <c r="D9297">
        <v>2022</v>
      </c>
      <c r="E9297">
        <v>12</v>
      </c>
      <c r="F9297">
        <v>0.4</v>
      </c>
      <c r="G9297">
        <v>1</v>
      </c>
    </row>
    <row r="9298" spans="1:7" ht="15.5" hidden="1" x14ac:dyDescent="0.35">
      <c r="A9298" t="s">
        <v>187</v>
      </c>
      <c r="B9298" t="s">
        <v>353</v>
      </c>
      <c r="C9298">
        <v>91553</v>
      </c>
      <c r="D9298">
        <v>2023</v>
      </c>
      <c r="E9298">
        <v>1</v>
      </c>
      <c r="F9298">
        <v>0</v>
      </c>
      <c r="G9298">
        <v>0</v>
      </c>
    </row>
    <row r="9299" spans="1:7" ht="15.5" hidden="1" x14ac:dyDescent="0.35">
      <c r="A9299" t="s">
        <v>187</v>
      </c>
      <c r="B9299" t="s">
        <v>353</v>
      </c>
      <c r="C9299">
        <v>91553</v>
      </c>
      <c r="D9299">
        <v>2023</v>
      </c>
      <c r="E9299">
        <v>2</v>
      </c>
      <c r="F9299">
        <v>3.32</v>
      </c>
      <c r="G9299">
        <v>1</v>
      </c>
    </row>
    <row r="9300" spans="1:7" ht="15.5" hidden="1" x14ac:dyDescent="0.35">
      <c r="A9300" t="s">
        <v>187</v>
      </c>
      <c r="B9300" t="s">
        <v>353</v>
      </c>
      <c r="C9300">
        <v>91553</v>
      </c>
      <c r="D9300">
        <v>2023</v>
      </c>
      <c r="E9300">
        <v>3</v>
      </c>
      <c r="F9300">
        <v>305.45</v>
      </c>
      <c r="G9300">
        <v>61</v>
      </c>
    </row>
    <row r="9301" spans="1:7" ht="15.5" hidden="1" x14ac:dyDescent="0.35">
      <c r="A9301" t="s">
        <v>187</v>
      </c>
      <c r="B9301" t="s">
        <v>353</v>
      </c>
      <c r="C9301">
        <v>91553</v>
      </c>
      <c r="D9301">
        <v>2023</v>
      </c>
      <c r="E9301">
        <v>4</v>
      </c>
      <c r="F9301">
        <v>335.37</v>
      </c>
      <c r="G9301">
        <v>52</v>
      </c>
    </row>
    <row r="9302" spans="1:7" ht="15.5" hidden="1" x14ac:dyDescent="0.35">
      <c r="A9302" t="s">
        <v>187</v>
      </c>
      <c r="B9302" t="s">
        <v>353</v>
      </c>
      <c r="C9302">
        <v>91553</v>
      </c>
      <c r="D9302">
        <v>2023</v>
      </c>
      <c r="E9302">
        <v>5</v>
      </c>
      <c r="F9302">
        <v>339.7</v>
      </c>
      <c r="G9302">
        <v>62</v>
      </c>
    </row>
    <row r="9303" spans="1:7" ht="15.5" hidden="1" x14ac:dyDescent="0.35">
      <c r="A9303" t="s">
        <v>187</v>
      </c>
      <c r="B9303" t="s">
        <v>353</v>
      </c>
      <c r="C9303">
        <v>91553</v>
      </c>
      <c r="D9303">
        <v>2023</v>
      </c>
      <c r="E9303">
        <v>6</v>
      </c>
      <c r="F9303">
        <v>369.19</v>
      </c>
      <c r="G9303">
        <v>54</v>
      </c>
    </row>
    <row r="9304" spans="1:7" ht="15.5" hidden="1" x14ac:dyDescent="0.35">
      <c r="A9304" t="s">
        <v>187</v>
      </c>
      <c r="B9304" t="s">
        <v>353</v>
      </c>
      <c r="C9304">
        <v>91553</v>
      </c>
      <c r="D9304">
        <v>2023</v>
      </c>
      <c r="E9304">
        <v>7</v>
      </c>
      <c r="F9304">
        <v>405.37</v>
      </c>
      <c r="G9304">
        <v>58</v>
      </c>
    </row>
    <row r="9305" spans="1:7" ht="15.5" hidden="1" x14ac:dyDescent="0.35">
      <c r="A9305" t="s">
        <v>187</v>
      </c>
      <c r="B9305" t="s">
        <v>353</v>
      </c>
      <c r="C9305">
        <v>91553</v>
      </c>
      <c r="D9305">
        <v>2023</v>
      </c>
      <c r="E9305">
        <v>8</v>
      </c>
      <c r="F9305">
        <v>327.85</v>
      </c>
      <c r="G9305">
        <v>49</v>
      </c>
    </row>
    <row r="9306" spans="1:7" ht="15.5" hidden="1" x14ac:dyDescent="0.35">
      <c r="A9306" t="s">
        <v>187</v>
      </c>
      <c r="B9306" t="s">
        <v>353</v>
      </c>
      <c r="C9306">
        <v>91553</v>
      </c>
      <c r="D9306">
        <v>2023</v>
      </c>
      <c r="E9306">
        <v>9</v>
      </c>
      <c r="F9306">
        <v>397.9</v>
      </c>
      <c r="G9306">
        <v>68</v>
      </c>
    </row>
    <row r="9307" spans="1:7" ht="15.5" hidden="1" x14ac:dyDescent="0.35">
      <c r="A9307" t="s">
        <v>187</v>
      </c>
      <c r="B9307" t="s">
        <v>353</v>
      </c>
      <c r="C9307">
        <v>91553</v>
      </c>
      <c r="D9307">
        <v>2023</v>
      </c>
      <c r="E9307">
        <v>10</v>
      </c>
      <c r="F9307">
        <v>150.52000000000001</v>
      </c>
      <c r="G9307">
        <v>21</v>
      </c>
    </row>
    <row r="9308" spans="1:7" ht="15.5" hidden="1" x14ac:dyDescent="0.35">
      <c r="A9308" t="s">
        <v>187</v>
      </c>
      <c r="B9308" t="s">
        <v>353</v>
      </c>
      <c r="C9308">
        <v>91553</v>
      </c>
      <c r="D9308">
        <v>2023</v>
      </c>
      <c r="E9308">
        <v>11</v>
      </c>
      <c r="F9308">
        <v>0</v>
      </c>
      <c r="G9308">
        <v>0</v>
      </c>
    </row>
    <row r="9309" spans="1:7" ht="15.5" hidden="1" x14ac:dyDescent="0.35">
      <c r="A9309" t="s">
        <v>187</v>
      </c>
      <c r="B9309" t="s">
        <v>353</v>
      </c>
      <c r="C9309">
        <v>91553</v>
      </c>
      <c r="D9309">
        <v>2023</v>
      </c>
      <c r="E9309">
        <v>12</v>
      </c>
      <c r="F9309">
        <v>0</v>
      </c>
      <c r="G9309">
        <v>0</v>
      </c>
    </row>
    <row r="9310" spans="1:7" ht="15.5" hidden="1" x14ac:dyDescent="0.35">
      <c r="A9310" t="s">
        <v>187</v>
      </c>
      <c r="B9310" t="s">
        <v>353</v>
      </c>
      <c r="C9310">
        <v>91553</v>
      </c>
      <c r="D9310">
        <v>2024</v>
      </c>
      <c r="E9310">
        <v>1</v>
      </c>
      <c r="F9310">
        <v>0</v>
      </c>
      <c r="G9310">
        <v>0</v>
      </c>
    </row>
    <row r="9311" spans="1:7" ht="15.5" hidden="1" x14ac:dyDescent="0.35">
      <c r="A9311" t="s">
        <v>187</v>
      </c>
      <c r="B9311" t="s">
        <v>353</v>
      </c>
      <c r="C9311">
        <v>91553</v>
      </c>
      <c r="D9311">
        <v>2024</v>
      </c>
      <c r="E9311">
        <v>2</v>
      </c>
      <c r="F9311">
        <v>0</v>
      </c>
      <c r="G9311">
        <v>0</v>
      </c>
    </row>
    <row r="9312" spans="1:7" ht="15.5" hidden="1" x14ac:dyDescent="0.35">
      <c r="A9312" t="s">
        <v>187</v>
      </c>
      <c r="B9312" t="s">
        <v>353</v>
      </c>
      <c r="C9312">
        <v>91553</v>
      </c>
      <c r="D9312">
        <v>2024</v>
      </c>
      <c r="E9312">
        <v>3</v>
      </c>
      <c r="F9312">
        <v>0</v>
      </c>
      <c r="G9312">
        <v>0</v>
      </c>
    </row>
    <row r="9313" spans="1:7" ht="15.5" hidden="1" x14ac:dyDescent="0.35">
      <c r="A9313" t="s">
        <v>187</v>
      </c>
      <c r="B9313" t="s">
        <v>353</v>
      </c>
      <c r="C9313">
        <v>91553</v>
      </c>
      <c r="D9313">
        <v>2024</v>
      </c>
      <c r="E9313">
        <v>4</v>
      </c>
      <c r="F9313">
        <v>74.17</v>
      </c>
      <c r="G9313">
        <v>11</v>
      </c>
    </row>
    <row r="9314" spans="1:7" ht="15.5" hidden="1" x14ac:dyDescent="0.35">
      <c r="A9314" t="s">
        <v>187</v>
      </c>
      <c r="B9314" t="s">
        <v>353</v>
      </c>
      <c r="C9314">
        <v>91553</v>
      </c>
      <c r="D9314">
        <v>2024</v>
      </c>
      <c r="E9314">
        <v>5</v>
      </c>
      <c r="F9314">
        <v>394.21</v>
      </c>
      <c r="G9314">
        <v>76</v>
      </c>
    </row>
    <row r="9315" spans="1:7" ht="15.5" hidden="1" x14ac:dyDescent="0.35">
      <c r="A9315" t="s">
        <v>187</v>
      </c>
      <c r="B9315" t="s">
        <v>353</v>
      </c>
      <c r="C9315">
        <v>91553</v>
      </c>
      <c r="D9315">
        <v>2024</v>
      </c>
      <c r="E9315">
        <v>6</v>
      </c>
      <c r="F9315">
        <v>342.37</v>
      </c>
      <c r="G9315">
        <v>56</v>
      </c>
    </row>
    <row r="9316" spans="1:7" ht="15.5" hidden="1" x14ac:dyDescent="0.35">
      <c r="A9316" t="s">
        <v>187</v>
      </c>
      <c r="B9316" t="s">
        <v>353</v>
      </c>
      <c r="C9316">
        <v>91553</v>
      </c>
      <c r="D9316">
        <v>2024</v>
      </c>
      <c r="E9316">
        <v>7</v>
      </c>
      <c r="F9316">
        <v>389.12</v>
      </c>
      <c r="G9316">
        <v>57</v>
      </c>
    </row>
    <row r="9317" spans="1:7" ht="15.5" hidden="1" x14ac:dyDescent="0.35">
      <c r="A9317" t="s">
        <v>187</v>
      </c>
      <c r="B9317" t="s">
        <v>353</v>
      </c>
      <c r="C9317">
        <v>91553</v>
      </c>
      <c r="D9317">
        <v>2024</v>
      </c>
      <c r="E9317">
        <v>8</v>
      </c>
      <c r="F9317">
        <v>403.46</v>
      </c>
      <c r="G9317">
        <v>62</v>
      </c>
    </row>
    <row r="9318" spans="1:7" ht="15.5" hidden="1" x14ac:dyDescent="0.35">
      <c r="A9318" t="s">
        <v>187</v>
      </c>
      <c r="B9318" t="s">
        <v>353</v>
      </c>
      <c r="C9318">
        <v>91553</v>
      </c>
      <c r="D9318">
        <v>2024</v>
      </c>
      <c r="E9318">
        <v>9</v>
      </c>
      <c r="F9318">
        <v>412.63</v>
      </c>
      <c r="G9318">
        <v>58</v>
      </c>
    </row>
    <row r="9319" spans="1:7" ht="15.5" hidden="1" x14ac:dyDescent="0.35">
      <c r="A9319" t="s">
        <v>187</v>
      </c>
      <c r="B9319" t="s">
        <v>353</v>
      </c>
      <c r="C9319">
        <v>91553</v>
      </c>
      <c r="D9319">
        <v>2024</v>
      </c>
      <c r="E9319">
        <v>10</v>
      </c>
      <c r="F9319">
        <v>326.32</v>
      </c>
      <c r="G9319">
        <v>50</v>
      </c>
    </row>
    <row r="9320" spans="1:7" ht="15.5" hidden="1" x14ac:dyDescent="0.35">
      <c r="A9320" t="s">
        <v>187</v>
      </c>
      <c r="B9320" t="s">
        <v>353</v>
      </c>
      <c r="C9320">
        <v>91553</v>
      </c>
      <c r="D9320">
        <v>2024</v>
      </c>
      <c r="E9320">
        <v>11</v>
      </c>
      <c r="F9320">
        <v>348.37</v>
      </c>
      <c r="G9320">
        <v>55</v>
      </c>
    </row>
    <row r="9321" spans="1:7" ht="15.5" hidden="1" x14ac:dyDescent="0.35">
      <c r="A9321" t="s">
        <v>187</v>
      </c>
      <c r="B9321" t="s">
        <v>353</v>
      </c>
      <c r="C9321">
        <v>91553</v>
      </c>
      <c r="D9321">
        <v>2024</v>
      </c>
      <c r="E9321">
        <v>12</v>
      </c>
      <c r="F9321">
        <v>330.37</v>
      </c>
      <c r="G9321">
        <v>50</v>
      </c>
    </row>
    <row r="9322" spans="1:7" ht="15.5" x14ac:dyDescent="0.35">
      <c r="A9322" t="s">
        <v>187</v>
      </c>
      <c r="B9322" t="s">
        <v>353</v>
      </c>
      <c r="C9322">
        <v>91553</v>
      </c>
      <c r="D9322">
        <v>2025</v>
      </c>
      <c r="E9322">
        <v>1</v>
      </c>
      <c r="F9322">
        <v>402.85</v>
      </c>
      <c r="G9322">
        <v>64</v>
      </c>
    </row>
    <row r="9323" spans="1:7" ht="15.5" x14ac:dyDescent="0.35">
      <c r="A9323" t="s">
        <v>187</v>
      </c>
      <c r="B9323" t="s">
        <v>353</v>
      </c>
      <c r="C9323">
        <v>91553</v>
      </c>
      <c r="D9323">
        <v>2025</v>
      </c>
      <c r="E9323">
        <v>2</v>
      </c>
      <c r="F9323">
        <v>338.68</v>
      </c>
      <c r="G9323">
        <v>51</v>
      </c>
    </row>
    <row r="9324" spans="1:7" ht="15.5" x14ac:dyDescent="0.35">
      <c r="A9324" t="s">
        <v>187</v>
      </c>
      <c r="B9324" t="s">
        <v>353</v>
      </c>
      <c r="C9324">
        <v>91553</v>
      </c>
      <c r="D9324">
        <v>2025</v>
      </c>
      <c r="E9324">
        <v>3</v>
      </c>
      <c r="F9324">
        <v>341.08</v>
      </c>
      <c r="G9324">
        <v>55</v>
      </c>
    </row>
    <row r="9325" spans="1:7" ht="15.5" x14ac:dyDescent="0.35">
      <c r="A9325" t="s">
        <v>187</v>
      </c>
      <c r="B9325" t="s">
        <v>353</v>
      </c>
      <c r="C9325">
        <v>91553</v>
      </c>
      <c r="D9325">
        <v>2025</v>
      </c>
      <c r="E9325">
        <v>4</v>
      </c>
      <c r="F9325">
        <v>325.67</v>
      </c>
      <c r="G9325">
        <v>49</v>
      </c>
    </row>
    <row r="9326" spans="1:7" ht="15.5" x14ac:dyDescent="0.35">
      <c r="A9326" t="s">
        <v>187</v>
      </c>
      <c r="B9326" t="s">
        <v>353</v>
      </c>
      <c r="C9326">
        <v>91553</v>
      </c>
      <c r="D9326">
        <v>2025</v>
      </c>
      <c r="E9326">
        <v>5</v>
      </c>
      <c r="F9326">
        <v>326.05</v>
      </c>
      <c r="G9326">
        <v>51</v>
      </c>
    </row>
    <row r="9327" spans="1:7" ht="15.5" x14ac:dyDescent="0.35">
      <c r="A9327" t="s">
        <v>187</v>
      </c>
      <c r="B9327" t="s">
        <v>353</v>
      </c>
      <c r="C9327">
        <v>91553</v>
      </c>
      <c r="D9327">
        <v>2025</v>
      </c>
      <c r="E9327">
        <v>6</v>
      </c>
      <c r="F9327">
        <v>311.10000000000002</v>
      </c>
      <c r="G9327">
        <v>47</v>
      </c>
    </row>
    <row r="9328" spans="1:7" ht="15.5" x14ac:dyDescent="0.35">
      <c r="A9328" t="s">
        <v>187</v>
      </c>
      <c r="B9328" t="s">
        <v>353</v>
      </c>
      <c r="C9328">
        <v>91553</v>
      </c>
      <c r="D9328">
        <v>2025</v>
      </c>
      <c r="E9328">
        <v>7</v>
      </c>
      <c r="F9328">
        <v>84.71</v>
      </c>
      <c r="G9328">
        <v>13.21</v>
      </c>
    </row>
    <row r="9329" spans="1:7" ht="15.5" x14ac:dyDescent="0.35">
      <c r="A9329" t="s">
        <v>187</v>
      </c>
      <c r="B9329" t="s">
        <v>353</v>
      </c>
      <c r="C9329">
        <v>91553</v>
      </c>
      <c r="D9329">
        <v>2025</v>
      </c>
      <c r="E9329">
        <v>8</v>
      </c>
      <c r="F9329">
        <v>0</v>
      </c>
      <c r="G9329">
        <v>0</v>
      </c>
    </row>
    <row r="9330" spans="1:7" ht="15.5" x14ac:dyDescent="0.35">
      <c r="A9330" t="s">
        <v>187</v>
      </c>
      <c r="B9330" t="s">
        <v>353</v>
      </c>
      <c r="C9330">
        <v>91553</v>
      </c>
      <c r="D9330">
        <v>2025</v>
      </c>
      <c r="E9330">
        <v>9</v>
      </c>
      <c r="F9330">
        <v>0</v>
      </c>
      <c r="G9330">
        <v>0</v>
      </c>
    </row>
    <row r="9331" spans="1:7" ht="15.5" x14ac:dyDescent="0.35">
      <c r="A9331" t="s">
        <v>187</v>
      </c>
      <c r="B9331" t="s">
        <v>353</v>
      </c>
      <c r="C9331">
        <v>91553</v>
      </c>
      <c r="D9331">
        <v>2025</v>
      </c>
      <c r="E9331">
        <v>10</v>
      </c>
      <c r="F9331">
        <v>0</v>
      </c>
      <c r="G9331">
        <v>0</v>
      </c>
    </row>
    <row r="9332" spans="1:7" ht="15.5" x14ac:dyDescent="0.35">
      <c r="A9332" t="s">
        <v>187</v>
      </c>
      <c r="B9332" t="s">
        <v>353</v>
      </c>
      <c r="C9332">
        <v>91553</v>
      </c>
      <c r="D9332">
        <v>2025</v>
      </c>
      <c r="E9332">
        <v>11</v>
      </c>
      <c r="F9332">
        <v>0</v>
      </c>
      <c r="G9332">
        <v>0</v>
      </c>
    </row>
    <row r="9333" spans="1:7" ht="15.5" hidden="1" x14ac:dyDescent="0.35">
      <c r="A9333" t="s">
        <v>187</v>
      </c>
      <c r="B9333" t="s">
        <v>353</v>
      </c>
      <c r="C9333">
        <v>91556</v>
      </c>
      <c r="D9333">
        <v>2021</v>
      </c>
      <c r="E9333">
        <v>12</v>
      </c>
      <c r="F9333">
        <v>182.51</v>
      </c>
      <c r="G9333">
        <v>25</v>
      </c>
    </row>
    <row r="9334" spans="1:7" ht="15.5" hidden="1" x14ac:dyDescent="0.35">
      <c r="A9334" t="s">
        <v>187</v>
      </c>
      <c r="B9334" t="s">
        <v>353</v>
      </c>
      <c r="C9334">
        <v>91556</v>
      </c>
      <c r="D9334">
        <v>2022</v>
      </c>
      <c r="E9334">
        <v>1</v>
      </c>
      <c r="F9334">
        <v>384.72</v>
      </c>
      <c r="G9334">
        <v>46</v>
      </c>
    </row>
    <row r="9335" spans="1:7" ht="15.5" hidden="1" x14ac:dyDescent="0.35">
      <c r="A9335" t="s">
        <v>187</v>
      </c>
      <c r="B9335" t="s">
        <v>353</v>
      </c>
      <c r="C9335">
        <v>91556</v>
      </c>
      <c r="D9335">
        <v>2022</v>
      </c>
      <c r="E9335">
        <v>2</v>
      </c>
      <c r="F9335">
        <v>268.05</v>
      </c>
      <c r="G9335">
        <v>35</v>
      </c>
    </row>
    <row r="9336" spans="1:7" ht="15.5" hidden="1" x14ac:dyDescent="0.35">
      <c r="A9336" t="s">
        <v>187</v>
      </c>
      <c r="B9336" t="s">
        <v>353</v>
      </c>
      <c r="C9336">
        <v>91556</v>
      </c>
      <c r="D9336">
        <v>2022</v>
      </c>
      <c r="E9336">
        <v>3</v>
      </c>
      <c r="F9336">
        <v>328.73</v>
      </c>
      <c r="G9336">
        <v>35</v>
      </c>
    </row>
    <row r="9337" spans="1:7" ht="15.5" hidden="1" x14ac:dyDescent="0.35">
      <c r="A9337" t="s">
        <v>187</v>
      </c>
      <c r="B9337" t="s">
        <v>353</v>
      </c>
      <c r="C9337">
        <v>91556</v>
      </c>
      <c r="D9337">
        <v>2022</v>
      </c>
      <c r="E9337">
        <v>4</v>
      </c>
      <c r="F9337">
        <v>336.16</v>
      </c>
      <c r="G9337">
        <v>44</v>
      </c>
    </row>
    <row r="9338" spans="1:7" ht="15.5" hidden="1" x14ac:dyDescent="0.35">
      <c r="A9338" t="s">
        <v>187</v>
      </c>
      <c r="B9338" t="s">
        <v>353</v>
      </c>
      <c r="C9338">
        <v>91556</v>
      </c>
      <c r="D9338">
        <v>2022</v>
      </c>
      <c r="E9338">
        <v>5</v>
      </c>
      <c r="F9338">
        <v>346.86</v>
      </c>
      <c r="G9338">
        <v>35</v>
      </c>
    </row>
    <row r="9339" spans="1:7" ht="15.5" hidden="1" x14ac:dyDescent="0.35">
      <c r="A9339" t="s">
        <v>187</v>
      </c>
      <c r="B9339" t="s">
        <v>353</v>
      </c>
      <c r="C9339">
        <v>91556</v>
      </c>
      <c r="D9339">
        <v>2022</v>
      </c>
      <c r="E9339">
        <v>6</v>
      </c>
      <c r="F9339">
        <v>303.02</v>
      </c>
      <c r="G9339">
        <v>42</v>
      </c>
    </row>
    <row r="9340" spans="1:7" ht="15.5" hidden="1" x14ac:dyDescent="0.35">
      <c r="A9340" t="s">
        <v>187</v>
      </c>
      <c r="B9340" t="s">
        <v>353</v>
      </c>
      <c r="C9340">
        <v>91556</v>
      </c>
      <c r="D9340">
        <v>2022</v>
      </c>
      <c r="E9340">
        <v>7</v>
      </c>
      <c r="F9340">
        <v>366.87</v>
      </c>
      <c r="G9340">
        <v>51</v>
      </c>
    </row>
    <row r="9341" spans="1:7" ht="15.5" hidden="1" x14ac:dyDescent="0.35">
      <c r="A9341" t="s">
        <v>187</v>
      </c>
      <c r="B9341" t="s">
        <v>353</v>
      </c>
      <c r="C9341">
        <v>91556</v>
      </c>
      <c r="D9341">
        <v>2022</v>
      </c>
      <c r="E9341">
        <v>8</v>
      </c>
      <c r="F9341">
        <v>345.11</v>
      </c>
      <c r="G9341">
        <v>38</v>
      </c>
    </row>
    <row r="9342" spans="1:7" ht="15.5" hidden="1" x14ac:dyDescent="0.35">
      <c r="A9342" t="s">
        <v>187</v>
      </c>
      <c r="B9342" t="s">
        <v>353</v>
      </c>
      <c r="C9342">
        <v>91556</v>
      </c>
      <c r="D9342">
        <v>2022</v>
      </c>
      <c r="E9342">
        <v>9</v>
      </c>
      <c r="F9342">
        <v>362.07</v>
      </c>
      <c r="G9342">
        <v>40</v>
      </c>
    </row>
    <row r="9343" spans="1:7" ht="15.5" hidden="1" x14ac:dyDescent="0.35">
      <c r="A9343" t="s">
        <v>187</v>
      </c>
      <c r="B9343" t="s">
        <v>353</v>
      </c>
      <c r="C9343">
        <v>91556</v>
      </c>
      <c r="D9343">
        <v>2022</v>
      </c>
      <c r="E9343">
        <v>10</v>
      </c>
      <c r="F9343">
        <v>293.92</v>
      </c>
      <c r="G9343">
        <v>37</v>
      </c>
    </row>
    <row r="9344" spans="1:7" ht="15.5" hidden="1" x14ac:dyDescent="0.35">
      <c r="A9344" t="s">
        <v>187</v>
      </c>
      <c r="B9344" t="s">
        <v>353</v>
      </c>
      <c r="C9344">
        <v>91556</v>
      </c>
      <c r="D9344">
        <v>2022</v>
      </c>
      <c r="E9344">
        <v>11</v>
      </c>
      <c r="F9344">
        <v>323.58</v>
      </c>
      <c r="G9344">
        <v>42</v>
      </c>
    </row>
    <row r="9345" spans="1:7" ht="15.5" hidden="1" x14ac:dyDescent="0.35">
      <c r="A9345" t="s">
        <v>187</v>
      </c>
      <c r="B9345" t="s">
        <v>353</v>
      </c>
      <c r="C9345">
        <v>91556</v>
      </c>
      <c r="D9345">
        <v>2022</v>
      </c>
      <c r="E9345">
        <v>12</v>
      </c>
      <c r="F9345">
        <v>396.47</v>
      </c>
      <c r="G9345">
        <v>48</v>
      </c>
    </row>
    <row r="9346" spans="1:7" ht="15.5" hidden="1" x14ac:dyDescent="0.35">
      <c r="A9346" t="s">
        <v>187</v>
      </c>
      <c r="B9346" t="s">
        <v>353</v>
      </c>
      <c r="C9346">
        <v>91556</v>
      </c>
      <c r="D9346">
        <v>2023</v>
      </c>
      <c r="E9346">
        <v>1</v>
      </c>
      <c r="F9346">
        <v>389.51</v>
      </c>
      <c r="G9346">
        <v>45</v>
      </c>
    </row>
    <row r="9347" spans="1:7" ht="15.5" hidden="1" x14ac:dyDescent="0.35">
      <c r="A9347" t="s">
        <v>187</v>
      </c>
      <c r="B9347" t="s">
        <v>353</v>
      </c>
      <c r="C9347">
        <v>91556</v>
      </c>
      <c r="D9347">
        <v>2023</v>
      </c>
      <c r="E9347">
        <v>2</v>
      </c>
      <c r="F9347">
        <v>369.29</v>
      </c>
      <c r="G9347">
        <v>34</v>
      </c>
    </row>
    <row r="9348" spans="1:7" ht="15.5" hidden="1" x14ac:dyDescent="0.35">
      <c r="A9348" t="s">
        <v>187</v>
      </c>
      <c r="B9348" t="s">
        <v>353</v>
      </c>
      <c r="C9348">
        <v>91556</v>
      </c>
      <c r="D9348">
        <v>2023</v>
      </c>
      <c r="E9348">
        <v>3</v>
      </c>
      <c r="F9348">
        <v>369.1</v>
      </c>
      <c r="G9348">
        <v>31</v>
      </c>
    </row>
    <row r="9349" spans="1:7" ht="15.5" hidden="1" x14ac:dyDescent="0.35">
      <c r="A9349" t="s">
        <v>187</v>
      </c>
      <c r="B9349" t="s">
        <v>353</v>
      </c>
      <c r="C9349">
        <v>91556</v>
      </c>
      <c r="D9349">
        <v>2023</v>
      </c>
      <c r="E9349">
        <v>4</v>
      </c>
      <c r="F9349">
        <v>412.56</v>
      </c>
      <c r="G9349">
        <v>38</v>
      </c>
    </row>
    <row r="9350" spans="1:7" ht="15.5" hidden="1" x14ac:dyDescent="0.35">
      <c r="A9350" t="s">
        <v>187</v>
      </c>
      <c r="B9350" t="s">
        <v>353</v>
      </c>
      <c r="C9350">
        <v>91556</v>
      </c>
      <c r="D9350">
        <v>2023</v>
      </c>
      <c r="E9350">
        <v>5</v>
      </c>
      <c r="F9350">
        <v>410.29</v>
      </c>
      <c r="G9350">
        <v>38</v>
      </c>
    </row>
    <row r="9351" spans="1:7" ht="15.5" hidden="1" x14ac:dyDescent="0.35">
      <c r="A9351" t="s">
        <v>187</v>
      </c>
      <c r="B9351" t="s">
        <v>353</v>
      </c>
      <c r="C9351">
        <v>91556</v>
      </c>
      <c r="D9351">
        <v>2023</v>
      </c>
      <c r="E9351">
        <v>6</v>
      </c>
      <c r="F9351">
        <v>469.44</v>
      </c>
      <c r="G9351">
        <v>42</v>
      </c>
    </row>
    <row r="9352" spans="1:7" ht="15.5" hidden="1" x14ac:dyDescent="0.35">
      <c r="A9352" t="s">
        <v>187</v>
      </c>
      <c r="B9352" t="s">
        <v>353</v>
      </c>
      <c r="C9352">
        <v>91556</v>
      </c>
      <c r="D9352">
        <v>2023</v>
      </c>
      <c r="E9352">
        <v>7</v>
      </c>
      <c r="F9352">
        <v>428.17</v>
      </c>
      <c r="G9352">
        <v>33</v>
      </c>
    </row>
    <row r="9353" spans="1:7" ht="15.5" hidden="1" x14ac:dyDescent="0.35">
      <c r="A9353" t="s">
        <v>187</v>
      </c>
      <c r="B9353" t="s">
        <v>353</v>
      </c>
      <c r="C9353">
        <v>91556</v>
      </c>
      <c r="D9353">
        <v>2023</v>
      </c>
      <c r="E9353">
        <v>8</v>
      </c>
      <c r="F9353">
        <v>436.24</v>
      </c>
      <c r="G9353">
        <v>37</v>
      </c>
    </row>
    <row r="9354" spans="1:7" ht="15.5" hidden="1" x14ac:dyDescent="0.35">
      <c r="A9354" t="s">
        <v>187</v>
      </c>
      <c r="B9354" t="s">
        <v>353</v>
      </c>
      <c r="C9354">
        <v>91556</v>
      </c>
      <c r="D9354">
        <v>2023</v>
      </c>
      <c r="E9354">
        <v>9</v>
      </c>
      <c r="F9354">
        <v>458.15</v>
      </c>
      <c r="G9354">
        <v>39</v>
      </c>
    </row>
    <row r="9355" spans="1:7" ht="15.5" hidden="1" x14ac:dyDescent="0.35">
      <c r="A9355" t="s">
        <v>187</v>
      </c>
      <c r="B9355" t="s">
        <v>353</v>
      </c>
      <c r="C9355">
        <v>91556</v>
      </c>
      <c r="D9355">
        <v>2023</v>
      </c>
      <c r="E9355">
        <v>10</v>
      </c>
      <c r="F9355">
        <v>457.16</v>
      </c>
      <c r="G9355">
        <v>39</v>
      </c>
    </row>
    <row r="9356" spans="1:7" ht="15.5" hidden="1" x14ac:dyDescent="0.35">
      <c r="A9356" t="s">
        <v>187</v>
      </c>
      <c r="B9356" t="s">
        <v>353</v>
      </c>
      <c r="C9356">
        <v>91556</v>
      </c>
      <c r="D9356">
        <v>2023</v>
      </c>
      <c r="E9356">
        <v>11</v>
      </c>
      <c r="F9356">
        <v>454.87</v>
      </c>
      <c r="G9356">
        <v>46</v>
      </c>
    </row>
    <row r="9357" spans="1:7" ht="15.5" hidden="1" x14ac:dyDescent="0.35">
      <c r="A9357" t="s">
        <v>187</v>
      </c>
      <c r="B9357" t="s">
        <v>353</v>
      </c>
      <c r="C9357">
        <v>91556</v>
      </c>
      <c r="D9357">
        <v>2023</v>
      </c>
      <c r="E9357">
        <v>12</v>
      </c>
      <c r="F9357">
        <v>406.44</v>
      </c>
      <c r="G9357">
        <v>36</v>
      </c>
    </row>
    <row r="9358" spans="1:7" ht="15.5" hidden="1" x14ac:dyDescent="0.35">
      <c r="A9358" t="s">
        <v>187</v>
      </c>
      <c r="B9358" t="s">
        <v>353</v>
      </c>
      <c r="C9358">
        <v>91556</v>
      </c>
      <c r="D9358">
        <v>2024</v>
      </c>
      <c r="E9358">
        <v>1</v>
      </c>
      <c r="F9358">
        <v>501.12</v>
      </c>
      <c r="G9358">
        <v>53</v>
      </c>
    </row>
    <row r="9359" spans="1:7" ht="15.5" hidden="1" x14ac:dyDescent="0.35">
      <c r="A9359" t="s">
        <v>187</v>
      </c>
      <c r="B9359" t="s">
        <v>353</v>
      </c>
      <c r="C9359">
        <v>91556</v>
      </c>
      <c r="D9359">
        <v>2024</v>
      </c>
      <c r="E9359">
        <v>2</v>
      </c>
      <c r="F9359">
        <v>441.19</v>
      </c>
      <c r="G9359">
        <v>43</v>
      </c>
    </row>
    <row r="9360" spans="1:7" ht="15.5" hidden="1" x14ac:dyDescent="0.35">
      <c r="A9360" t="s">
        <v>187</v>
      </c>
      <c r="B9360" t="s">
        <v>353</v>
      </c>
      <c r="C9360">
        <v>91556</v>
      </c>
      <c r="D9360">
        <v>2024</v>
      </c>
      <c r="E9360">
        <v>3</v>
      </c>
      <c r="F9360">
        <v>474.3</v>
      </c>
      <c r="G9360">
        <v>45</v>
      </c>
    </row>
    <row r="9361" spans="1:7" ht="15.5" hidden="1" x14ac:dyDescent="0.35">
      <c r="A9361" t="s">
        <v>187</v>
      </c>
      <c r="B9361" t="s">
        <v>353</v>
      </c>
      <c r="C9361">
        <v>91556</v>
      </c>
      <c r="D9361">
        <v>2024</v>
      </c>
      <c r="E9361">
        <v>4</v>
      </c>
      <c r="F9361">
        <v>430.32</v>
      </c>
      <c r="G9361">
        <v>39</v>
      </c>
    </row>
    <row r="9362" spans="1:7" ht="15.5" hidden="1" x14ac:dyDescent="0.35">
      <c r="A9362" t="s">
        <v>187</v>
      </c>
      <c r="B9362" t="s">
        <v>353</v>
      </c>
      <c r="C9362">
        <v>91556</v>
      </c>
      <c r="D9362">
        <v>2024</v>
      </c>
      <c r="E9362">
        <v>5</v>
      </c>
      <c r="F9362">
        <v>506.83</v>
      </c>
      <c r="G9362">
        <v>46</v>
      </c>
    </row>
    <row r="9363" spans="1:7" ht="15.5" hidden="1" x14ac:dyDescent="0.35">
      <c r="A9363" t="s">
        <v>187</v>
      </c>
      <c r="B9363" t="s">
        <v>353</v>
      </c>
      <c r="C9363">
        <v>91556</v>
      </c>
      <c r="D9363">
        <v>2024</v>
      </c>
      <c r="E9363">
        <v>6</v>
      </c>
      <c r="F9363">
        <v>454.15</v>
      </c>
      <c r="G9363">
        <v>43</v>
      </c>
    </row>
    <row r="9364" spans="1:7" ht="15.5" hidden="1" x14ac:dyDescent="0.35">
      <c r="A9364" t="s">
        <v>187</v>
      </c>
      <c r="B9364" t="s">
        <v>353</v>
      </c>
      <c r="C9364">
        <v>91556</v>
      </c>
      <c r="D9364">
        <v>2024</v>
      </c>
      <c r="E9364">
        <v>7</v>
      </c>
      <c r="F9364">
        <v>446.67</v>
      </c>
      <c r="G9364">
        <v>44</v>
      </c>
    </row>
    <row r="9365" spans="1:7" ht="15.5" hidden="1" x14ac:dyDescent="0.35">
      <c r="A9365" t="s">
        <v>187</v>
      </c>
      <c r="B9365" t="s">
        <v>353</v>
      </c>
      <c r="C9365">
        <v>91556</v>
      </c>
      <c r="D9365">
        <v>2024</v>
      </c>
      <c r="E9365">
        <v>8</v>
      </c>
      <c r="F9365">
        <v>421.86</v>
      </c>
      <c r="G9365">
        <v>44</v>
      </c>
    </row>
    <row r="9366" spans="1:7" ht="15.5" hidden="1" x14ac:dyDescent="0.35">
      <c r="A9366" t="s">
        <v>187</v>
      </c>
      <c r="B9366" t="s">
        <v>353</v>
      </c>
      <c r="C9366">
        <v>91556</v>
      </c>
      <c r="D9366">
        <v>2024</v>
      </c>
      <c r="E9366">
        <v>9</v>
      </c>
      <c r="F9366">
        <v>211.91</v>
      </c>
      <c r="G9366">
        <v>19.059999999999999</v>
      </c>
    </row>
    <row r="9367" spans="1:7" ht="15.5" hidden="1" x14ac:dyDescent="0.35">
      <c r="A9367" t="s">
        <v>187</v>
      </c>
      <c r="B9367" t="s">
        <v>353</v>
      </c>
      <c r="C9367">
        <v>91556</v>
      </c>
      <c r="D9367">
        <v>2024</v>
      </c>
      <c r="E9367">
        <v>10</v>
      </c>
      <c r="F9367">
        <v>0</v>
      </c>
      <c r="G9367">
        <v>0</v>
      </c>
    </row>
    <row r="9368" spans="1:7" ht="15.5" hidden="1" x14ac:dyDescent="0.35">
      <c r="A9368" t="s">
        <v>187</v>
      </c>
      <c r="B9368" t="s">
        <v>353</v>
      </c>
      <c r="C9368">
        <v>91556</v>
      </c>
      <c r="D9368">
        <v>2024</v>
      </c>
      <c r="E9368">
        <v>11</v>
      </c>
      <c r="F9368">
        <v>0</v>
      </c>
      <c r="G9368">
        <v>0</v>
      </c>
    </row>
    <row r="9369" spans="1:7" ht="15.5" hidden="1" x14ac:dyDescent="0.35">
      <c r="A9369" t="s">
        <v>187</v>
      </c>
      <c r="B9369" t="s">
        <v>353</v>
      </c>
      <c r="C9369">
        <v>91556</v>
      </c>
      <c r="D9369">
        <v>2024</v>
      </c>
      <c r="E9369">
        <v>12</v>
      </c>
      <c r="F9369">
        <v>0</v>
      </c>
      <c r="G9369">
        <v>0</v>
      </c>
    </row>
    <row r="9370" spans="1:7" ht="15.5" x14ac:dyDescent="0.35">
      <c r="A9370" t="s">
        <v>187</v>
      </c>
      <c r="B9370" t="s">
        <v>353</v>
      </c>
      <c r="C9370">
        <v>91556</v>
      </c>
      <c r="D9370">
        <v>2025</v>
      </c>
      <c r="E9370">
        <v>1</v>
      </c>
      <c r="F9370">
        <v>0</v>
      </c>
      <c r="G9370">
        <v>0</v>
      </c>
    </row>
    <row r="9371" spans="1:7" ht="15.5" x14ac:dyDescent="0.35">
      <c r="A9371" t="s">
        <v>187</v>
      </c>
      <c r="B9371" t="s">
        <v>353</v>
      </c>
      <c r="C9371">
        <v>91556</v>
      </c>
      <c r="D9371">
        <v>2025</v>
      </c>
      <c r="E9371">
        <v>2</v>
      </c>
      <c r="F9371">
        <v>0</v>
      </c>
      <c r="G9371">
        <v>0</v>
      </c>
    </row>
    <row r="9372" spans="1:7" ht="15.5" x14ac:dyDescent="0.35">
      <c r="A9372" t="s">
        <v>187</v>
      </c>
      <c r="B9372" t="s">
        <v>353</v>
      </c>
      <c r="C9372">
        <v>91556</v>
      </c>
      <c r="D9372">
        <v>2025</v>
      </c>
      <c r="E9372">
        <v>3</v>
      </c>
      <c r="F9372">
        <v>0</v>
      </c>
      <c r="G9372">
        <v>0</v>
      </c>
    </row>
    <row r="9373" spans="1:7" ht="15.5" x14ac:dyDescent="0.35">
      <c r="A9373" t="s">
        <v>187</v>
      </c>
      <c r="B9373" t="s">
        <v>353</v>
      </c>
      <c r="C9373">
        <v>91556</v>
      </c>
      <c r="D9373">
        <v>2025</v>
      </c>
      <c r="E9373">
        <v>4</v>
      </c>
      <c r="F9373">
        <v>0</v>
      </c>
      <c r="G9373">
        <v>0</v>
      </c>
    </row>
    <row r="9374" spans="1:7" ht="15.5" x14ac:dyDescent="0.35">
      <c r="A9374" t="s">
        <v>187</v>
      </c>
      <c r="B9374" t="s">
        <v>353</v>
      </c>
      <c r="C9374">
        <v>91556</v>
      </c>
      <c r="D9374">
        <v>2025</v>
      </c>
      <c r="E9374">
        <v>5</v>
      </c>
      <c r="F9374">
        <v>0</v>
      </c>
      <c r="G9374">
        <v>0</v>
      </c>
    </row>
    <row r="9375" spans="1:7" ht="15.5" x14ac:dyDescent="0.35">
      <c r="A9375" t="s">
        <v>187</v>
      </c>
      <c r="B9375" t="s">
        <v>353</v>
      </c>
      <c r="C9375">
        <v>91556</v>
      </c>
      <c r="D9375">
        <v>2025</v>
      </c>
      <c r="E9375">
        <v>6</v>
      </c>
      <c r="F9375">
        <v>0</v>
      </c>
      <c r="G9375">
        <v>0</v>
      </c>
    </row>
    <row r="9376" spans="1:7" ht="15.5" x14ac:dyDescent="0.35">
      <c r="A9376" t="s">
        <v>187</v>
      </c>
      <c r="B9376" t="s">
        <v>353</v>
      </c>
      <c r="C9376">
        <v>91556</v>
      </c>
      <c r="D9376">
        <v>2025</v>
      </c>
      <c r="E9376">
        <v>7</v>
      </c>
      <c r="F9376">
        <v>0</v>
      </c>
      <c r="G9376">
        <v>0</v>
      </c>
    </row>
    <row r="9377" spans="1:7" ht="15.5" x14ac:dyDescent="0.35">
      <c r="A9377" t="s">
        <v>187</v>
      </c>
      <c r="B9377" t="s">
        <v>353</v>
      </c>
      <c r="C9377">
        <v>91556</v>
      </c>
      <c r="D9377">
        <v>2025</v>
      </c>
      <c r="E9377">
        <v>8</v>
      </c>
      <c r="F9377">
        <v>0</v>
      </c>
      <c r="G9377">
        <v>0</v>
      </c>
    </row>
    <row r="9378" spans="1:7" ht="15.5" x14ac:dyDescent="0.35">
      <c r="A9378" t="s">
        <v>187</v>
      </c>
      <c r="B9378" t="s">
        <v>353</v>
      </c>
      <c r="C9378">
        <v>91556</v>
      </c>
      <c r="D9378">
        <v>2025</v>
      </c>
      <c r="E9378">
        <v>9</v>
      </c>
      <c r="F9378">
        <v>183.46</v>
      </c>
      <c r="G9378">
        <v>18.190000000000001</v>
      </c>
    </row>
    <row r="9379" spans="1:7" ht="15.5" x14ac:dyDescent="0.35">
      <c r="A9379" t="s">
        <v>187</v>
      </c>
      <c r="B9379" t="s">
        <v>353</v>
      </c>
      <c r="C9379">
        <v>91556</v>
      </c>
      <c r="D9379">
        <v>2025</v>
      </c>
      <c r="E9379">
        <v>10</v>
      </c>
      <c r="F9379">
        <v>461.68</v>
      </c>
      <c r="G9379">
        <v>50</v>
      </c>
    </row>
    <row r="9380" spans="1:7" ht="15.5" x14ac:dyDescent="0.35">
      <c r="A9380" t="s">
        <v>187</v>
      </c>
      <c r="B9380" t="s">
        <v>353</v>
      </c>
      <c r="C9380">
        <v>91556</v>
      </c>
      <c r="D9380">
        <v>2025</v>
      </c>
      <c r="E9380">
        <v>11</v>
      </c>
      <c r="F9380">
        <v>441.37</v>
      </c>
      <c r="G9380">
        <v>45</v>
      </c>
    </row>
    <row r="9381" spans="1:7" ht="15.5" hidden="1" x14ac:dyDescent="0.35">
      <c r="A9381" t="s">
        <v>187</v>
      </c>
      <c r="B9381" t="s">
        <v>353</v>
      </c>
      <c r="C9381">
        <v>91557</v>
      </c>
      <c r="D9381">
        <v>2019</v>
      </c>
      <c r="E9381">
        <v>11</v>
      </c>
      <c r="F9381">
        <v>164.41</v>
      </c>
      <c r="G9381">
        <v>19.739999999999998</v>
      </c>
    </row>
    <row r="9382" spans="1:7" ht="15.5" hidden="1" x14ac:dyDescent="0.35">
      <c r="A9382" t="s">
        <v>187</v>
      </c>
      <c r="B9382" t="s">
        <v>353</v>
      </c>
      <c r="C9382">
        <v>91557</v>
      </c>
      <c r="D9382">
        <v>2019</v>
      </c>
      <c r="E9382">
        <v>12</v>
      </c>
      <c r="F9382">
        <v>0</v>
      </c>
      <c r="G9382">
        <v>0</v>
      </c>
    </row>
    <row r="9383" spans="1:7" ht="15.5" hidden="1" x14ac:dyDescent="0.35">
      <c r="A9383" t="s">
        <v>187</v>
      </c>
      <c r="B9383" t="s">
        <v>353</v>
      </c>
      <c r="C9383">
        <v>91557</v>
      </c>
      <c r="D9383">
        <v>2020</v>
      </c>
      <c r="E9383">
        <v>1</v>
      </c>
      <c r="F9383">
        <v>0</v>
      </c>
      <c r="G9383">
        <v>0</v>
      </c>
    </row>
    <row r="9384" spans="1:7" ht="15.5" hidden="1" x14ac:dyDescent="0.35">
      <c r="A9384" t="s">
        <v>187</v>
      </c>
      <c r="B9384" t="s">
        <v>353</v>
      </c>
      <c r="C9384">
        <v>91557</v>
      </c>
      <c r="D9384">
        <v>2020</v>
      </c>
      <c r="E9384">
        <v>2</v>
      </c>
      <c r="F9384">
        <v>0</v>
      </c>
      <c r="G9384">
        <v>0</v>
      </c>
    </row>
    <row r="9385" spans="1:7" ht="15.5" hidden="1" x14ac:dyDescent="0.35">
      <c r="A9385" t="s">
        <v>187</v>
      </c>
      <c r="B9385" t="s">
        <v>353</v>
      </c>
      <c r="C9385">
        <v>91557</v>
      </c>
      <c r="D9385">
        <v>2020</v>
      </c>
      <c r="E9385">
        <v>3</v>
      </c>
      <c r="F9385">
        <v>0</v>
      </c>
      <c r="G9385">
        <v>0</v>
      </c>
    </row>
    <row r="9386" spans="1:7" ht="15.5" hidden="1" x14ac:dyDescent="0.35">
      <c r="A9386" t="s">
        <v>187</v>
      </c>
      <c r="B9386" t="s">
        <v>353</v>
      </c>
      <c r="C9386">
        <v>91557</v>
      </c>
      <c r="D9386">
        <v>2020</v>
      </c>
      <c r="E9386">
        <v>4</v>
      </c>
      <c r="F9386">
        <v>0</v>
      </c>
      <c r="G9386">
        <v>0</v>
      </c>
    </row>
    <row r="9387" spans="1:7" ht="15.5" hidden="1" x14ac:dyDescent="0.35">
      <c r="A9387" t="s">
        <v>187</v>
      </c>
      <c r="B9387" t="s">
        <v>353</v>
      </c>
      <c r="C9387">
        <v>91557</v>
      </c>
      <c r="D9387">
        <v>2020</v>
      </c>
      <c r="E9387">
        <v>5</v>
      </c>
      <c r="F9387">
        <v>0</v>
      </c>
      <c r="G9387">
        <v>0</v>
      </c>
    </row>
    <row r="9388" spans="1:7" ht="15.5" hidden="1" x14ac:dyDescent="0.35">
      <c r="A9388" t="s">
        <v>187</v>
      </c>
      <c r="B9388" t="s">
        <v>353</v>
      </c>
      <c r="C9388">
        <v>91557</v>
      </c>
      <c r="D9388">
        <v>2020</v>
      </c>
      <c r="E9388">
        <v>6</v>
      </c>
      <c r="F9388">
        <v>0</v>
      </c>
      <c r="G9388">
        <v>0</v>
      </c>
    </row>
    <row r="9389" spans="1:7" ht="15.5" hidden="1" x14ac:dyDescent="0.35">
      <c r="A9389" t="s">
        <v>187</v>
      </c>
      <c r="B9389" t="s">
        <v>353</v>
      </c>
      <c r="C9389">
        <v>91557</v>
      </c>
      <c r="D9389">
        <v>2020</v>
      </c>
      <c r="E9389">
        <v>7</v>
      </c>
      <c r="F9389">
        <v>0</v>
      </c>
      <c r="G9389">
        <v>0</v>
      </c>
    </row>
    <row r="9390" spans="1:7" ht="15.5" hidden="1" x14ac:dyDescent="0.35">
      <c r="A9390" t="s">
        <v>187</v>
      </c>
      <c r="B9390" t="s">
        <v>353</v>
      </c>
      <c r="C9390">
        <v>91557</v>
      </c>
      <c r="D9390">
        <v>2020</v>
      </c>
      <c r="E9390">
        <v>8</v>
      </c>
      <c r="F9390">
        <v>0</v>
      </c>
      <c r="G9390">
        <v>0</v>
      </c>
    </row>
    <row r="9391" spans="1:7" ht="15.5" hidden="1" x14ac:dyDescent="0.35">
      <c r="A9391" t="s">
        <v>187</v>
      </c>
      <c r="B9391" t="s">
        <v>353</v>
      </c>
      <c r="C9391">
        <v>91557</v>
      </c>
      <c r="D9391">
        <v>2020</v>
      </c>
      <c r="E9391">
        <v>9</v>
      </c>
      <c r="F9391">
        <v>0</v>
      </c>
      <c r="G9391">
        <v>0</v>
      </c>
    </row>
    <row r="9392" spans="1:7" ht="15.5" hidden="1" x14ac:dyDescent="0.35">
      <c r="A9392" t="s">
        <v>187</v>
      </c>
      <c r="B9392" t="s">
        <v>353</v>
      </c>
      <c r="C9392">
        <v>91557</v>
      </c>
      <c r="D9392">
        <v>2020</v>
      </c>
      <c r="E9392">
        <v>10</v>
      </c>
      <c r="F9392">
        <v>0</v>
      </c>
      <c r="G9392">
        <v>0</v>
      </c>
    </row>
    <row r="9393" spans="1:7" ht="15.5" hidden="1" x14ac:dyDescent="0.35">
      <c r="A9393" t="s">
        <v>187</v>
      </c>
      <c r="B9393" t="s">
        <v>353</v>
      </c>
      <c r="C9393">
        <v>91557</v>
      </c>
      <c r="D9393">
        <v>2020</v>
      </c>
      <c r="E9393">
        <v>11</v>
      </c>
      <c r="F9393">
        <v>0</v>
      </c>
      <c r="G9393">
        <v>0</v>
      </c>
    </row>
    <row r="9394" spans="1:7" ht="15.5" hidden="1" x14ac:dyDescent="0.35">
      <c r="A9394" t="s">
        <v>187</v>
      </c>
      <c r="B9394" t="s">
        <v>353</v>
      </c>
      <c r="C9394">
        <v>91557</v>
      </c>
      <c r="D9394">
        <v>2020</v>
      </c>
      <c r="E9394">
        <v>12</v>
      </c>
      <c r="F9394">
        <v>0</v>
      </c>
      <c r="G9394">
        <v>0</v>
      </c>
    </row>
    <row r="9395" spans="1:7" ht="15.5" hidden="1" x14ac:dyDescent="0.35">
      <c r="A9395" t="s">
        <v>187</v>
      </c>
      <c r="B9395" t="s">
        <v>353</v>
      </c>
      <c r="C9395">
        <v>91557</v>
      </c>
      <c r="D9395">
        <v>2023</v>
      </c>
      <c r="E9395">
        <v>1</v>
      </c>
      <c r="F9395">
        <v>0</v>
      </c>
      <c r="G9395">
        <v>0</v>
      </c>
    </row>
    <row r="9396" spans="1:7" ht="15.5" hidden="1" x14ac:dyDescent="0.35">
      <c r="A9396" t="s">
        <v>187</v>
      </c>
      <c r="B9396" t="s">
        <v>353</v>
      </c>
      <c r="C9396">
        <v>91557</v>
      </c>
      <c r="D9396">
        <v>2023</v>
      </c>
      <c r="E9396">
        <v>2</v>
      </c>
      <c r="F9396">
        <v>0</v>
      </c>
      <c r="G9396">
        <v>0</v>
      </c>
    </row>
    <row r="9397" spans="1:7" ht="15.5" hidden="1" x14ac:dyDescent="0.35">
      <c r="A9397" t="s">
        <v>187</v>
      </c>
      <c r="B9397" t="s">
        <v>353</v>
      </c>
      <c r="C9397">
        <v>91557</v>
      </c>
      <c r="D9397">
        <v>2023</v>
      </c>
      <c r="E9397">
        <v>3</v>
      </c>
      <c r="F9397">
        <v>0</v>
      </c>
      <c r="G9397">
        <v>0</v>
      </c>
    </row>
    <row r="9398" spans="1:7" ht="15.5" hidden="1" x14ac:dyDescent="0.35">
      <c r="A9398" t="s">
        <v>187</v>
      </c>
      <c r="B9398" t="s">
        <v>353</v>
      </c>
      <c r="C9398">
        <v>91557</v>
      </c>
      <c r="D9398">
        <v>2023</v>
      </c>
      <c r="E9398">
        <v>4</v>
      </c>
      <c r="F9398">
        <v>0</v>
      </c>
      <c r="G9398">
        <v>0</v>
      </c>
    </row>
    <row r="9399" spans="1:7" ht="15.5" hidden="1" x14ac:dyDescent="0.35">
      <c r="A9399" t="s">
        <v>187</v>
      </c>
      <c r="B9399" t="s">
        <v>353</v>
      </c>
      <c r="C9399">
        <v>91557</v>
      </c>
      <c r="D9399">
        <v>2023</v>
      </c>
      <c r="E9399">
        <v>5</v>
      </c>
      <c r="F9399">
        <v>0</v>
      </c>
      <c r="G9399">
        <v>0</v>
      </c>
    </row>
    <row r="9400" spans="1:7" ht="15.5" hidden="1" x14ac:dyDescent="0.35">
      <c r="A9400" t="s">
        <v>187</v>
      </c>
      <c r="B9400" t="s">
        <v>353</v>
      </c>
      <c r="C9400">
        <v>91557</v>
      </c>
      <c r="D9400">
        <v>2023</v>
      </c>
      <c r="E9400">
        <v>6</v>
      </c>
      <c r="F9400">
        <v>0</v>
      </c>
      <c r="G9400">
        <v>0</v>
      </c>
    </row>
    <row r="9401" spans="1:7" ht="15.5" hidden="1" x14ac:dyDescent="0.35">
      <c r="A9401" t="s">
        <v>187</v>
      </c>
      <c r="B9401" t="s">
        <v>353</v>
      </c>
      <c r="C9401">
        <v>91557</v>
      </c>
      <c r="D9401">
        <v>2023</v>
      </c>
      <c r="E9401">
        <v>7</v>
      </c>
      <c r="F9401">
        <v>0</v>
      </c>
      <c r="G9401">
        <v>0</v>
      </c>
    </row>
    <row r="9402" spans="1:7" ht="15.5" hidden="1" x14ac:dyDescent="0.35">
      <c r="A9402" t="s">
        <v>187</v>
      </c>
      <c r="B9402" t="s">
        <v>353</v>
      </c>
      <c r="C9402">
        <v>91557</v>
      </c>
      <c r="D9402">
        <v>2023</v>
      </c>
      <c r="E9402">
        <v>8</v>
      </c>
      <c r="F9402">
        <v>0</v>
      </c>
      <c r="G9402">
        <v>0</v>
      </c>
    </row>
    <row r="9403" spans="1:7" ht="15.5" hidden="1" x14ac:dyDescent="0.35">
      <c r="A9403" t="s">
        <v>187</v>
      </c>
      <c r="B9403" t="s">
        <v>353</v>
      </c>
      <c r="C9403">
        <v>91557</v>
      </c>
      <c r="D9403">
        <v>2023</v>
      </c>
      <c r="E9403">
        <v>9</v>
      </c>
      <c r="F9403">
        <v>0</v>
      </c>
      <c r="G9403">
        <v>0</v>
      </c>
    </row>
    <row r="9404" spans="1:7" ht="15.5" hidden="1" x14ac:dyDescent="0.35">
      <c r="A9404" t="s">
        <v>187</v>
      </c>
      <c r="B9404" t="s">
        <v>353</v>
      </c>
      <c r="C9404">
        <v>91557</v>
      </c>
      <c r="D9404">
        <v>2023</v>
      </c>
      <c r="E9404">
        <v>10</v>
      </c>
      <c r="F9404">
        <v>0</v>
      </c>
      <c r="G9404">
        <v>0</v>
      </c>
    </row>
    <row r="9405" spans="1:7" ht="15.5" hidden="1" x14ac:dyDescent="0.35">
      <c r="A9405" t="s">
        <v>187</v>
      </c>
      <c r="B9405" t="s">
        <v>353</v>
      </c>
      <c r="C9405">
        <v>91557</v>
      </c>
      <c r="D9405">
        <v>2023</v>
      </c>
      <c r="E9405">
        <v>11</v>
      </c>
      <c r="F9405">
        <v>0</v>
      </c>
      <c r="G9405">
        <v>0</v>
      </c>
    </row>
    <row r="9406" spans="1:7" ht="15.5" hidden="1" x14ac:dyDescent="0.35">
      <c r="A9406" t="s">
        <v>187</v>
      </c>
      <c r="B9406" t="s">
        <v>353</v>
      </c>
      <c r="C9406">
        <v>91557</v>
      </c>
      <c r="D9406">
        <v>2023</v>
      </c>
      <c r="E9406">
        <v>12</v>
      </c>
      <c r="F9406">
        <v>0</v>
      </c>
      <c r="G9406">
        <v>0</v>
      </c>
    </row>
    <row r="9407" spans="1:7" ht="15.5" hidden="1" x14ac:dyDescent="0.35">
      <c r="A9407" t="s">
        <v>187</v>
      </c>
      <c r="B9407" t="s">
        <v>353</v>
      </c>
      <c r="C9407">
        <v>91557</v>
      </c>
      <c r="D9407">
        <v>2024</v>
      </c>
      <c r="E9407">
        <v>1</v>
      </c>
      <c r="F9407">
        <v>0</v>
      </c>
      <c r="G9407">
        <v>0</v>
      </c>
    </row>
    <row r="9408" spans="1:7" ht="15.5" hidden="1" x14ac:dyDescent="0.35">
      <c r="A9408" t="s">
        <v>187</v>
      </c>
      <c r="B9408" t="s">
        <v>353</v>
      </c>
      <c r="C9408">
        <v>91557</v>
      </c>
      <c r="D9408">
        <v>2024</v>
      </c>
      <c r="E9408">
        <v>2</v>
      </c>
      <c r="F9408">
        <v>0</v>
      </c>
      <c r="G9408">
        <v>0</v>
      </c>
    </row>
    <row r="9409" spans="1:7" ht="15.5" hidden="1" x14ac:dyDescent="0.35">
      <c r="A9409" t="s">
        <v>187</v>
      </c>
      <c r="B9409" t="s">
        <v>353</v>
      </c>
      <c r="C9409">
        <v>91557</v>
      </c>
      <c r="D9409">
        <v>2024</v>
      </c>
      <c r="E9409">
        <v>3</v>
      </c>
      <c r="F9409">
        <v>0</v>
      </c>
      <c r="G9409">
        <v>0</v>
      </c>
    </row>
    <row r="9410" spans="1:7" ht="15.5" hidden="1" x14ac:dyDescent="0.35">
      <c r="A9410" t="s">
        <v>187</v>
      </c>
      <c r="B9410" t="s">
        <v>353</v>
      </c>
      <c r="C9410">
        <v>91557</v>
      </c>
      <c r="D9410">
        <v>2024</v>
      </c>
      <c r="E9410">
        <v>4</v>
      </c>
      <c r="F9410">
        <v>306.38</v>
      </c>
      <c r="G9410">
        <v>31.17</v>
      </c>
    </row>
    <row r="9411" spans="1:7" ht="15.5" hidden="1" x14ac:dyDescent="0.35">
      <c r="A9411" t="s">
        <v>187</v>
      </c>
      <c r="B9411" t="s">
        <v>353</v>
      </c>
      <c r="C9411">
        <v>91557</v>
      </c>
      <c r="D9411">
        <v>2024</v>
      </c>
      <c r="E9411">
        <v>5</v>
      </c>
      <c r="F9411">
        <v>469.87</v>
      </c>
      <c r="G9411">
        <v>42</v>
      </c>
    </row>
    <row r="9412" spans="1:7" ht="15.5" hidden="1" x14ac:dyDescent="0.35">
      <c r="A9412" t="s">
        <v>187</v>
      </c>
      <c r="B9412" t="s">
        <v>353</v>
      </c>
      <c r="C9412">
        <v>91557</v>
      </c>
      <c r="D9412">
        <v>2024</v>
      </c>
      <c r="E9412">
        <v>6</v>
      </c>
      <c r="F9412">
        <v>400.56</v>
      </c>
      <c r="G9412">
        <v>37</v>
      </c>
    </row>
    <row r="9413" spans="1:7" ht="15.5" hidden="1" x14ac:dyDescent="0.35">
      <c r="A9413" t="s">
        <v>187</v>
      </c>
      <c r="B9413" t="s">
        <v>353</v>
      </c>
      <c r="C9413">
        <v>91557</v>
      </c>
      <c r="D9413">
        <v>2024</v>
      </c>
      <c r="E9413">
        <v>7</v>
      </c>
      <c r="F9413">
        <v>434.17</v>
      </c>
      <c r="G9413">
        <v>45</v>
      </c>
    </row>
    <row r="9414" spans="1:7" ht="15.5" hidden="1" x14ac:dyDescent="0.35">
      <c r="A9414" t="s">
        <v>187</v>
      </c>
      <c r="B9414" t="s">
        <v>353</v>
      </c>
      <c r="C9414">
        <v>91557</v>
      </c>
      <c r="D9414">
        <v>2024</v>
      </c>
      <c r="E9414">
        <v>8</v>
      </c>
      <c r="F9414">
        <v>495.91</v>
      </c>
      <c r="G9414">
        <v>52</v>
      </c>
    </row>
    <row r="9415" spans="1:7" ht="15.5" hidden="1" x14ac:dyDescent="0.35">
      <c r="A9415" t="s">
        <v>187</v>
      </c>
      <c r="B9415" t="s">
        <v>353</v>
      </c>
      <c r="C9415">
        <v>91557</v>
      </c>
      <c r="D9415">
        <v>2024</v>
      </c>
      <c r="E9415">
        <v>9</v>
      </c>
      <c r="F9415">
        <v>436.59</v>
      </c>
      <c r="G9415">
        <v>46</v>
      </c>
    </row>
    <row r="9416" spans="1:7" ht="15.5" hidden="1" x14ac:dyDescent="0.35">
      <c r="A9416" t="s">
        <v>187</v>
      </c>
      <c r="B9416" t="s">
        <v>353</v>
      </c>
      <c r="C9416">
        <v>91557</v>
      </c>
      <c r="D9416">
        <v>2024</v>
      </c>
      <c r="E9416">
        <v>10</v>
      </c>
      <c r="F9416">
        <v>372.2</v>
      </c>
      <c r="G9416">
        <v>33</v>
      </c>
    </row>
    <row r="9417" spans="1:7" ht="15.5" hidden="1" x14ac:dyDescent="0.35">
      <c r="A9417" t="s">
        <v>187</v>
      </c>
      <c r="B9417" t="s">
        <v>353</v>
      </c>
      <c r="C9417">
        <v>91557</v>
      </c>
      <c r="D9417">
        <v>2024</v>
      </c>
      <c r="E9417">
        <v>11</v>
      </c>
      <c r="F9417">
        <v>452.17</v>
      </c>
      <c r="G9417">
        <v>46</v>
      </c>
    </row>
    <row r="9418" spans="1:7" ht="15.5" hidden="1" x14ac:dyDescent="0.35">
      <c r="A9418" t="s">
        <v>187</v>
      </c>
      <c r="B9418" t="s">
        <v>353</v>
      </c>
      <c r="C9418">
        <v>91557</v>
      </c>
      <c r="D9418">
        <v>2024</v>
      </c>
      <c r="E9418">
        <v>12</v>
      </c>
      <c r="F9418">
        <v>474.01</v>
      </c>
      <c r="G9418">
        <v>49</v>
      </c>
    </row>
    <row r="9419" spans="1:7" ht="15.5" x14ac:dyDescent="0.35">
      <c r="A9419" t="s">
        <v>187</v>
      </c>
      <c r="B9419" t="s">
        <v>353</v>
      </c>
      <c r="C9419">
        <v>91557</v>
      </c>
      <c r="D9419">
        <v>2025</v>
      </c>
      <c r="E9419">
        <v>1</v>
      </c>
      <c r="F9419">
        <v>485.82</v>
      </c>
      <c r="G9419">
        <v>52</v>
      </c>
    </row>
    <row r="9420" spans="1:7" ht="15.5" x14ac:dyDescent="0.35">
      <c r="A9420" t="s">
        <v>187</v>
      </c>
      <c r="B9420" t="s">
        <v>353</v>
      </c>
      <c r="C9420">
        <v>91557</v>
      </c>
      <c r="D9420">
        <v>2025</v>
      </c>
      <c r="E9420">
        <v>2</v>
      </c>
      <c r="F9420">
        <v>449.82</v>
      </c>
      <c r="G9420">
        <v>44</v>
      </c>
    </row>
    <row r="9421" spans="1:7" ht="15.5" x14ac:dyDescent="0.35">
      <c r="A9421" t="s">
        <v>187</v>
      </c>
      <c r="B9421" t="s">
        <v>353</v>
      </c>
      <c r="C9421">
        <v>91557</v>
      </c>
      <c r="D9421">
        <v>2025</v>
      </c>
      <c r="E9421">
        <v>3</v>
      </c>
      <c r="F9421">
        <v>459.56</v>
      </c>
      <c r="G9421">
        <v>42</v>
      </c>
    </row>
    <row r="9422" spans="1:7" ht="15.5" x14ac:dyDescent="0.35">
      <c r="A9422" t="s">
        <v>187</v>
      </c>
      <c r="B9422" t="s">
        <v>353</v>
      </c>
      <c r="C9422">
        <v>91557</v>
      </c>
      <c r="D9422">
        <v>2025</v>
      </c>
      <c r="E9422">
        <v>4</v>
      </c>
      <c r="F9422">
        <v>450.09</v>
      </c>
      <c r="G9422">
        <v>47</v>
      </c>
    </row>
    <row r="9423" spans="1:7" ht="15.5" x14ac:dyDescent="0.35">
      <c r="A9423" t="s">
        <v>187</v>
      </c>
      <c r="B9423" t="s">
        <v>353</v>
      </c>
      <c r="C9423">
        <v>91557</v>
      </c>
      <c r="D9423">
        <v>2025</v>
      </c>
      <c r="E9423">
        <v>5</v>
      </c>
      <c r="F9423">
        <v>453.65</v>
      </c>
      <c r="G9423">
        <v>46</v>
      </c>
    </row>
    <row r="9424" spans="1:7" ht="15.5" x14ac:dyDescent="0.35">
      <c r="A9424" t="s">
        <v>187</v>
      </c>
      <c r="B9424" t="s">
        <v>353</v>
      </c>
      <c r="C9424">
        <v>91557</v>
      </c>
      <c r="D9424">
        <v>2025</v>
      </c>
      <c r="E9424">
        <v>6</v>
      </c>
      <c r="F9424">
        <v>465.05</v>
      </c>
      <c r="G9424">
        <v>46</v>
      </c>
    </row>
    <row r="9425" spans="1:7" ht="15.5" x14ac:dyDescent="0.35">
      <c r="A9425" t="s">
        <v>187</v>
      </c>
      <c r="B9425" t="s">
        <v>353</v>
      </c>
      <c r="C9425">
        <v>91557</v>
      </c>
      <c r="D9425">
        <v>2025</v>
      </c>
      <c r="E9425">
        <v>7</v>
      </c>
      <c r="F9425">
        <v>411.98</v>
      </c>
      <c r="G9425">
        <v>44</v>
      </c>
    </row>
    <row r="9426" spans="1:7" ht="15.5" x14ac:dyDescent="0.35">
      <c r="A9426" t="s">
        <v>187</v>
      </c>
      <c r="B9426" t="s">
        <v>353</v>
      </c>
      <c r="C9426">
        <v>91557</v>
      </c>
      <c r="D9426">
        <v>2025</v>
      </c>
      <c r="E9426">
        <v>8</v>
      </c>
      <c r="F9426">
        <v>420.2</v>
      </c>
      <c r="G9426">
        <v>42</v>
      </c>
    </row>
    <row r="9427" spans="1:7" ht="15.5" x14ac:dyDescent="0.35">
      <c r="A9427" t="s">
        <v>187</v>
      </c>
      <c r="B9427" t="s">
        <v>353</v>
      </c>
      <c r="C9427">
        <v>91557</v>
      </c>
      <c r="D9427">
        <v>2025</v>
      </c>
      <c r="E9427">
        <v>9</v>
      </c>
      <c r="F9427">
        <v>451.93</v>
      </c>
      <c r="G9427">
        <v>41</v>
      </c>
    </row>
    <row r="9428" spans="1:7" ht="15.5" x14ac:dyDescent="0.35">
      <c r="A9428" t="s">
        <v>187</v>
      </c>
      <c r="B9428" t="s">
        <v>353</v>
      </c>
      <c r="C9428">
        <v>91557</v>
      </c>
      <c r="D9428">
        <v>2025</v>
      </c>
      <c r="E9428">
        <v>10</v>
      </c>
      <c r="F9428">
        <v>225.55</v>
      </c>
      <c r="G9428">
        <v>24</v>
      </c>
    </row>
    <row r="9429" spans="1:7" ht="15.5" x14ac:dyDescent="0.35">
      <c r="A9429" t="s">
        <v>187</v>
      </c>
      <c r="B9429" t="s">
        <v>353</v>
      </c>
      <c r="C9429">
        <v>91557</v>
      </c>
      <c r="D9429">
        <v>2025</v>
      </c>
      <c r="E9429">
        <v>11</v>
      </c>
      <c r="F9429">
        <v>0</v>
      </c>
      <c r="G9429">
        <v>0</v>
      </c>
    </row>
    <row r="9430" spans="1:7" ht="15.5" hidden="1" x14ac:dyDescent="0.35">
      <c r="A9430" t="s">
        <v>187</v>
      </c>
      <c r="B9430" t="s">
        <v>353</v>
      </c>
      <c r="C9430">
        <v>91558</v>
      </c>
      <c r="D9430">
        <v>2019</v>
      </c>
      <c r="E9430">
        <v>11</v>
      </c>
      <c r="F9430">
        <v>236.95</v>
      </c>
      <c r="G9430">
        <v>28.45</v>
      </c>
    </row>
    <row r="9431" spans="1:7" ht="15.5" hidden="1" x14ac:dyDescent="0.35">
      <c r="A9431" t="s">
        <v>187</v>
      </c>
      <c r="B9431" t="s">
        <v>353</v>
      </c>
      <c r="C9431">
        <v>91558</v>
      </c>
      <c r="D9431">
        <v>2019</v>
      </c>
      <c r="E9431">
        <v>12</v>
      </c>
      <c r="F9431">
        <v>319.37</v>
      </c>
      <c r="G9431">
        <v>38.340000000000003</v>
      </c>
    </row>
    <row r="9432" spans="1:7" ht="15.5" hidden="1" x14ac:dyDescent="0.35">
      <c r="A9432" t="s">
        <v>187</v>
      </c>
      <c r="B9432" t="s">
        <v>353</v>
      </c>
      <c r="C9432">
        <v>91558</v>
      </c>
      <c r="D9432">
        <v>2020</v>
      </c>
      <c r="E9432">
        <v>1</v>
      </c>
      <c r="F9432">
        <v>319.37</v>
      </c>
      <c r="G9432">
        <v>38.340000000000003</v>
      </c>
    </row>
    <row r="9433" spans="1:7" ht="15.5" hidden="1" x14ac:dyDescent="0.35">
      <c r="A9433" t="s">
        <v>187</v>
      </c>
      <c r="B9433" t="s">
        <v>353</v>
      </c>
      <c r="C9433">
        <v>91558</v>
      </c>
      <c r="D9433">
        <v>2020</v>
      </c>
      <c r="E9433">
        <v>2</v>
      </c>
      <c r="F9433">
        <v>298.76</v>
      </c>
      <c r="G9433">
        <v>35.869999999999997</v>
      </c>
    </row>
    <row r="9434" spans="1:7" ht="15.5" hidden="1" x14ac:dyDescent="0.35">
      <c r="A9434" t="s">
        <v>187</v>
      </c>
      <c r="B9434" t="s">
        <v>353</v>
      </c>
      <c r="C9434">
        <v>91558</v>
      </c>
      <c r="D9434">
        <v>2020</v>
      </c>
      <c r="E9434">
        <v>3</v>
      </c>
      <c r="F9434">
        <v>268.11</v>
      </c>
      <c r="G9434">
        <v>29</v>
      </c>
    </row>
    <row r="9435" spans="1:7" ht="15.5" hidden="1" x14ac:dyDescent="0.35">
      <c r="A9435" t="s">
        <v>187</v>
      </c>
      <c r="B9435" t="s">
        <v>353</v>
      </c>
      <c r="C9435">
        <v>91558</v>
      </c>
      <c r="D9435">
        <v>2020</v>
      </c>
      <c r="E9435">
        <v>4</v>
      </c>
      <c r="F9435">
        <v>0</v>
      </c>
      <c r="G9435">
        <v>0</v>
      </c>
    </row>
    <row r="9436" spans="1:7" ht="15.5" hidden="1" x14ac:dyDescent="0.35">
      <c r="A9436" t="s">
        <v>187</v>
      </c>
      <c r="B9436" t="s">
        <v>353</v>
      </c>
      <c r="C9436">
        <v>91558</v>
      </c>
      <c r="D9436">
        <v>2020</v>
      </c>
      <c r="E9436">
        <v>5</v>
      </c>
      <c r="F9436">
        <v>0</v>
      </c>
      <c r="G9436">
        <v>0</v>
      </c>
    </row>
    <row r="9437" spans="1:7" ht="15.5" hidden="1" x14ac:dyDescent="0.35">
      <c r="A9437" t="s">
        <v>187</v>
      </c>
      <c r="B9437" t="s">
        <v>353</v>
      </c>
      <c r="C9437">
        <v>91558</v>
      </c>
      <c r="D9437">
        <v>2020</v>
      </c>
      <c r="E9437">
        <v>6</v>
      </c>
      <c r="F9437">
        <v>0</v>
      </c>
      <c r="G9437">
        <v>0</v>
      </c>
    </row>
    <row r="9438" spans="1:7" ht="15.5" hidden="1" x14ac:dyDescent="0.35">
      <c r="A9438" t="s">
        <v>187</v>
      </c>
      <c r="B9438" t="s">
        <v>353</v>
      </c>
      <c r="C9438">
        <v>91558</v>
      </c>
      <c r="D9438">
        <v>2020</v>
      </c>
      <c r="E9438">
        <v>7</v>
      </c>
      <c r="F9438">
        <v>39.299999999999997</v>
      </c>
      <c r="G9438">
        <v>7</v>
      </c>
    </row>
    <row r="9439" spans="1:7" ht="15.5" hidden="1" x14ac:dyDescent="0.35">
      <c r="A9439" t="s">
        <v>187</v>
      </c>
      <c r="B9439" t="s">
        <v>353</v>
      </c>
      <c r="C9439">
        <v>91558</v>
      </c>
      <c r="D9439">
        <v>2020</v>
      </c>
      <c r="E9439">
        <v>8</v>
      </c>
      <c r="F9439">
        <v>133.9</v>
      </c>
      <c r="G9439">
        <v>21</v>
      </c>
    </row>
    <row r="9440" spans="1:7" ht="15.5" hidden="1" x14ac:dyDescent="0.35">
      <c r="A9440" t="s">
        <v>187</v>
      </c>
      <c r="B9440" t="s">
        <v>353</v>
      </c>
      <c r="C9440">
        <v>91558</v>
      </c>
      <c r="D9440">
        <v>2020</v>
      </c>
      <c r="E9440">
        <v>9</v>
      </c>
      <c r="F9440">
        <v>115.77</v>
      </c>
      <c r="G9440">
        <v>15</v>
      </c>
    </row>
    <row r="9441" spans="1:7" ht="15.5" hidden="1" x14ac:dyDescent="0.35">
      <c r="A9441" t="s">
        <v>187</v>
      </c>
      <c r="B9441" t="s">
        <v>353</v>
      </c>
      <c r="C9441">
        <v>91558</v>
      </c>
      <c r="D9441">
        <v>2020</v>
      </c>
      <c r="E9441">
        <v>10</v>
      </c>
      <c r="F9441">
        <v>32.22</v>
      </c>
      <c r="G9441">
        <v>6</v>
      </c>
    </row>
    <row r="9442" spans="1:7" ht="15.5" hidden="1" x14ac:dyDescent="0.35">
      <c r="A9442" t="s">
        <v>187</v>
      </c>
      <c r="B9442" t="s">
        <v>353</v>
      </c>
      <c r="C9442">
        <v>91558</v>
      </c>
      <c r="D9442">
        <v>2020</v>
      </c>
      <c r="E9442">
        <v>11</v>
      </c>
      <c r="F9442">
        <v>0</v>
      </c>
      <c r="G9442">
        <v>0</v>
      </c>
    </row>
    <row r="9443" spans="1:7" ht="15.5" hidden="1" x14ac:dyDescent="0.35">
      <c r="A9443" t="s">
        <v>187</v>
      </c>
      <c r="B9443" t="s">
        <v>353</v>
      </c>
      <c r="C9443">
        <v>91558</v>
      </c>
      <c r="D9443">
        <v>2020</v>
      </c>
      <c r="E9443">
        <v>12</v>
      </c>
      <c r="F9443">
        <v>0</v>
      </c>
      <c r="G9443">
        <v>0</v>
      </c>
    </row>
    <row r="9444" spans="1:7" ht="15.5" hidden="1" x14ac:dyDescent="0.35">
      <c r="A9444" t="s">
        <v>187</v>
      </c>
      <c r="B9444" t="s">
        <v>353</v>
      </c>
      <c r="C9444">
        <v>91558</v>
      </c>
      <c r="D9444">
        <v>2021</v>
      </c>
      <c r="E9444">
        <v>4</v>
      </c>
      <c r="F9444">
        <v>42.96</v>
      </c>
      <c r="G9444">
        <v>13</v>
      </c>
    </row>
    <row r="9445" spans="1:7" ht="15.5" hidden="1" x14ac:dyDescent="0.35">
      <c r="A9445" t="s">
        <v>187</v>
      </c>
      <c r="B9445" t="s">
        <v>353</v>
      </c>
      <c r="C9445">
        <v>91558</v>
      </c>
      <c r="D9445">
        <v>2021</v>
      </c>
      <c r="E9445">
        <v>5</v>
      </c>
      <c r="F9445">
        <v>153.41999999999999</v>
      </c>
      <c r="G9445">
        <v>28.46</v>
      </c>
    </row>
    <row r="9446" spans="1:7" ht="15.5" hidden="1" x14ac:dyDescent="0.35">
      <c r="A9446" t="s">
        <v>187</v>
      </c>
      <c r="B9446" t="s">
        <v>353</v>
      </c>
      <c r="C9446">
        <v>91558</v>
      </c>
      <c r="D9446">
        <v>2021</v>
      </c>
      <c r="E9446">
        <v>6</v>
      </c>
      <c r="F9446">
        <v>148.47999999999999</v>
      </c>
      <c r="G9446">
        <v>27.54</v>
      </c>
    </row>
    <row r="9447" spans="1:7" ht="15.5" hidden="1" x14ac:dyDescent="0.35">
      <c r="A9447" t="s">
        <v>187</v>
      </c>
      <c r="B9447" t="s">
        <v>353</v>
      </c>
      <c r="C9447">
        <v>91558</v>
      </c>
      <c r="D9447">
        <v>2021</v>
      </c>
      <c r="E9447">
        <v>7</v>
      </c>
      <c r="F9447">
        <v>226.79</v>
      </c>
      <c r="G9447">
        <v>33</v>
      </c>
    </row>
    <row r="9448" spans="1:7" ht="15.5" hidden="1" x14ac:dyDescent="0.35">
      <c r="A9448" t="s">
        <v>187</v>
      </c>
      <c r="B9448" t="s">
        <v>353</v>
      </c>
      <c r="C9448">
        <v>91558</v>
      </c>
      <c r="D9448">
        <v>2021</v>
      </c>
      <c r="E9448">
        <v>8</v>
      </c>
      <c r="F9448">
        <v>291.51</v>
      </c>
      <c r="G9448">
        <v>38</v>
      </c>
    </row>
    <row r="9449" spans="1:7" ht="15.5" hidden="1" x14ac:dyDescent="0.35">
      <c r="A9449" t="s">
        <v>187</v>
      </c>
      <c r="B9449" t="s">
        <v>353</v>
      </c>
      <c r="C9449">
        <v>91558</v>
      </c>
      <c r="D9449">
        <v>2021</v>
      </c>
      <c r="E9449">
        <v>9</v>
      </c>
      <c r="F9449">
        <v>256.64999999999998</v>
      </c>
      <c r="G9449">
        <v>31</v>
      </c>
    </row>
    <row r="9450" spans="1:7" ht="15.5" hidden="1" x14ac:dyDescent="0.35">
      <c r="A9450" t="s">
        <v>187</v>
      </c>
      <c r="B9450" t="s">
        <v>353</v>
      </c>
      <c r="C9450">
        <v>91558</v>
      </c>
      <c r="D9450">
        <v>2021</v>
      </c>
      <c r="E9450">
        <v>10</v>
      </c>
      <c r="F9450">
        <v>273.91000000000003</v>
      </c>
      <c r="G9450">
        <v>42</v>
      </c>
    </row>
    <row r="9451" spans="1:7" ht="15.5" hidden="1" x14ac:dyDescent="0.35">
      <c r="A9451" t="s">
        <v>187</v>
      </c>
      <c r="B9451" t="s">
        <v>353</v>
      </c>
      <c r="C9451">
        <v>91558</v>
      </c>
      <c r="D9451">
        <v>2021</v>
      </c>
      <c r="E9451">
        <v>11</v>
      </c>
      <c r="F9451">
        <v>404.83</v>
      </c>
      <c r="G9451">
        <v>37</v>
      </c>
    </row>
    <row r="9452" spans="1:7" ht="15.5" hidden="1" x14ac:dyDescent="0.35">
      <c r="A9452" t="s">
        <v>187</v>
      </c>
      <c r="B9452" t="s">
        <v>353</v>
      </c>
      <c r="C9452">
        <v>91558</v>
      </c>
      <c r="D9452">
        <v>2021</v>
      </c>
      <c r="E9452">
        <v>12</v>
      </c>
      <c r="F9452">
        <v>334.55</v>
      </c>
      <c r="G9452">
        <v>36</v>
      </c>
    </row>
    <row r="9453" spans="1:7" ht="15.5" hidden="1" x14ac:dyDescent="0.35">
      <c r="A9453" t="s">
        <v>187</v>
      </c>
      <c r="B9453" t="s">
        <v>353</v>
      </c>
      <c r="C9453">
        <v>91558</v>
      </c>
      <c r="D9453">
        <v>2022</v>
      </c>
      <c r="E9453">
        <v>1</v>
      </c>
      <c r="F9453">
        <v>381.41</v>
      </c>
      <c r="G9453">
        <v>43</v>
      </c>
    </row>
    <row r="9454" spans="1:7" ht="15.5" hidden="1" x14ac:dyDescent="0.35">
      <c r="A9454" t="s">
        <v>187</v>
      </c>
      <c r="B9454" t="s">
        <v>353</v>
      </c>
      <c r="C9454">
        <v>91558</v>
      </c>
      <c r="D9454">
        <v>2022</v>
      </c>
      <c r="E9454">
        <v>2</v>
      </c>
      <c r="F9454">
        <v>325.89</v>
      </c>
      <c r="G9454">
        <v>38</v>
      </c>
    </row>
    <row r="9455" spans="1:7" ht="15.5" hidden="1" x14ac:dyDescent="0.35">
      <c r="A9455" t="s">
        <v>187</v>
      </c>
      <c r="B9455" t="s">
        <v>353</v>
      </c>
      <c r="C9455">
        <v>91558</v>
      </c>
      <c r="D9455">
        <v>2022</v>
      </c>
      <c r="E9455">
        <v>3</v>
      </c>
      <c r="F9455">
        <v>280.16000000000003</v>
      </c>
      <c r="G9455">
        <v>44</v>
      </c>
    </row>
    <row r="9456" spans="1:7" ht="15.5" hidden="1" x14ac:dyDescent="0.35">
      <c r="A9456" t="s">
        <v>187</v>
      </c>
      <c r="B9456" t="s">
        <v>353</v>
      </c>
      <c r="C9456">
        <v>91558</v>
      </c>
      <c r="D9456">
        <v>2022</v>
      </c>
      <c r="E9456">
        <v>4</v>
      </c>
      <c r="F9456">
        <v>321.27</v>
      </c>
      <c r="G9456">
        <v>29</v>
      </c>
    </row>
    <row r="9457" spans="1:7" ht="15.5" hidden="1" x14ac:dyDescent="0.35">
      <c r="A9457" t="s">
        <v>187</v>
      </c>
      <c r="B9457" t="s">
        <v>353</v>
      </c>
      <c r="C9457">
        <v>91558</v>
      </c>
      <c r="D9457">
        <v>2022</v>
      </c>
      <c r="E9457">
        <v>5</v>
      </c>
      <c r="F9457">
        <v>392.6</v>
      </c>
      <c r="G9457">
        <v>37</v>
      </c>
    </row>
    <row r="9458" spans="1:7" ht="15.5" hidden="1" x14ac:dyDescent="0.35">
      <c r="A9458" t="s">
        <v>187</v>
      </c>
      <c r="B9458" t="s">
        <v>353</v>
      </c>
      <c r="C9458">
        <v>91558</v>
      </c>
      <c r="D9458">
        <v>2022</v>
      </c>
      <c r="E9458">
        <v>6</v>
      </c>
      <c r="F9458">
        <v>332.85</v>
      </c>
      <c r="G9458">
        <v>27</v>
      </c>
    </row>
    <row r="9459" spans="1:7" ht="15.5" hidden="1" x14ac:dyDescent="0.35">
      <c r="A9459" t="s">
        <v>187</v>
      </c>
      <c r="B9459" t="s">
        <v>353</v>
      </c>
      <c r="C9459">
        <v>91558</v>
      </c>
      <c r="D9459">
        <v>2022</v>
      </c>
      <c r="E9459">
        <v>7</v>
      </c>
      <c r="F9459">
        <v>449.54</v>
      </c>
      <c r="G9459">
        <v>33</v>
      </c>
    </row>
    <row r="9460" spans="1:7" ht="15.5" hidden="1" x14ac:dyDescent="0.35">
      <c r="A9460" t="s">
        <v>187</v>
      </c>
      <c r="B9460" t="s">
        <v>353</v>
      </c>
      <c r="C9460">
        <v>91558</v>
      </c>
      <c r="D9460">
        <v>2022</v>
      </c>
      <c r="E9460">
        <v>8</v>
      </c>
      <c r="F9460">
        <v>447.6</v>
      </c>
      <c r="G9460">
        <v>35</v>
      </c>
    </row>
    <row r="9461" spans="1:7" ht="15.5" hidden="1" x14ac:dyDescent="0.35">
      <c r="A9461" t="s">
        <v>187</v>
      </c>
      <c r="B9461" t="s">
        <v>353</v>
      </c>
      <c r="C9461">
        <v>91558</v>
      </c>
      <c r="D9461">
        <v>2022</v>
      </c>
      <c r="E9461">
        <v>9</v>
      </c>
      <c r="F9461">
        <v>414.63</v>
      </c>
      <c r="G9461">
        <v>32</v>
      </c>
    </row>
    <row r="9462" spans="1:7" ht="15.5" hidden="1" x14ac:dyDescent="0.35">
      <c r="A9462" t="s">
        <v>187</v>
      </c>
      <c r="B9462" t="s">
        <v>353</v>
      </c>
      <c r="C9462">
        <v>91558</v>
      </c>
      <c r="D9462">
        <v>2022</v>
      </c>
      <c r="E9462">
        <v>10</v>
      </c>
      <c r="F9462">
        <v>389.57</v>
      </c>
      <c r="G9462">
        <v>30</v>
      </c>
    </row>
    <row r="9463" spans="1:7" ht="15.5" hidden="1" x14ac:dyDescent="0.35">
      <c r="A9463" t="s">
        <v>187</v>
      </c>
      <c r="B9463" t="s">
        <v>353</v>
      </c>
      <c r="C9463">
        <v>91558</v>
      </c>
      <c r="D9463">
        <v>2022</v>
      </c>
      <c r="E9463">
        <v>11</v>
      </c>
      <c r="F9463">
        <v>451.31</v>
      </c>
      <c r="G9463">
        <v>42</v>
      </c>
    </row>
    <row r="9464" spans="1:7" ht="15.5" hidden="1" x14ac:dyDescent="0.35">
      <c r="A9464" t="s">
        <v>187</v>
      </c>
      <c r="B9464" t="s">
        <v>353</v>
      </c>
      <c r="C9464">
        <v>91558</v>
      </c>
      <c r="D9464">
        <v>2022</v>
      </c>
      <c r="E9464">
        <v>12</v>
      </c>
      <c r="F9464">
        <v>404.52</v>
      </c>
      <c r="G9464">
        <v>42</v>
      </c>
    </row>
    <row r="9465" spans="1:7" ht="15.5" hidden="1" x14ac:dyDescent="0.35">
      <c r="A9465" t="s">
        <v>187</v>
      </c>
      <c r="B9465" t="s">
        <v>353</v>
      </c>
      <c r="C9465">
        <v>91558</v>
      </c>
      <c r="D9465">
        <v>2023</v>
      </c>
      <c r="E9465">
        <v>1</v>
      </c>
      <c r="F9465">
        <v>475.08</v>
      </c>
      <c r="G9465">
        <v>40</v>
      </c>
    </row>
    <row r="9466" spans="1:7" ht="15.5" hidden="1" x14ac:dyDescent="0.35">
      <c r="A9466" t="s">
        <v>187</v>
      </c>
      <c r="B9466" t="s">
        <v>353</v>
      </c>
      <c r="C9466">
        <v>91558</v>
      </c>
      <c r="D9466">
        <v>2023</v>
      </c>
      <c r="E9466">
        <v>2</v>
      </c>
      <c r="F9466">
        <v>383.62</v>
      </c>
      <c r="G9466">
        <v>33</v>
      </c>
    </row>
    <row r="9467" spans="1:7" ht="15.5" hidden="1" x14ac:dyDescent="0.35">
      <c r="A9467" t="s">
        <v>187</v>
      </c>
      <c r="B9467" t="s">
        <v>353</v>
      </c>
      <c r="C9467">
        <v>91558</v>
      </c>
      <c r="D9467">
        <v>2023</v>
      </c>
      <c r="E9467">
        <v>3</v>
      </c>
      <c r="F9467">
        <v>393.83</v>
      </c>
      <c r="G9467">
        <v>38</v>
      </c>
    </row>
    <row r="9468" spans="1:7" ht="15.5" hidden="1" x14ac:dyDescent="0.35">
      <c r="A9468" t="s">
        <v>187</v>
      </c>
      <c r="B9468" t="s">
        <v>353</v>
      </c>
      <c r="C9468">
        <v>91558</v>
      </c>
      <c r="D9468">
        <v>2023</v>
      </c>
      <c r="E9468">
        <v>4</v>
      </c>
      <c r="F9468">
        <v>105.65</v>
      </c>
      <c r="G9468">
        <v>10</v>
      </c>
    </row>
    <row r="9469" spans="1:7" ht="15.5" hidden="1" x14ac:dyDescent="0.35">
      <c r="A9469" t="s">
        <v>187</v>
      </c>
      <c r="B9469" t="s">
        <v>353</v>
      </c>
      <c r="C9469">
        <v>91558</v>
      </c>
      <c r="D9469">
        <v>2023</v>
      </c>
      <c r="E9469">
        <v>5</v>
      </c>
      <c r="F9469">
        <v>192.5</v>
      </c>
      <c r="G9469">
        <v>15</v>
      </c>
    </row>
    <row r="9470" spans="1:7" ht="15.5" hidden="1" x14ac:dyDescent="0.35">
      <c r="A9470" t="s">
        <v>187</v>
      </c>
      <c r="B9470" t="s">
        <v>353</v>
      </c>
      <c r="C9470">
        <v>91558</v>
      </c>
      <c r="D9470">
        <v>2023</v>
      </c>
      <c r="E9470">
        <v>6</v>
      </c>
      <c r="F9470">
        <v>434.12</v>
      </c>
      <c r="G9470">
        <v>47</v>
      </c>
    </row>
    <row r="9471" spans="1:7" ht="15.5" hidden="1" x14ac:dyDescent="0.35">
      <c r="A9471" t="s">
        <v>187</v>
      </c>
      <c r="B9471" t="s">
        <v>353</v>
      </c>
      <c r="C9471">
        <v>91558</v>
      </c>
      <c r="D9471">
        <v>2023</v>
      </c>
      <c r="E9471">
        <v>7</v>
      </c>
      <c r="F9471">
        <v>425.33</v>
      </c>
      <c r="G9471">
        <v>34</v>
      </c>
    </row>
    <row r="9472" spans="1:7" ht="15.5" hidden="1" x14ac:dyDescent="0.35">
      <c r="A9472" t="s">
        <v>187</v>
      </c>
      <c r="B9472" t="s">
        <v>353</v>
      </c>
      <c r="C9472">
        <v>91558</v>
      </c>
      <c r="D9472">
        <v>2023</v>
      </c>
      <c r="E9472">
        <v>8</v>
      </c>
      <c r="F9472">
        <v>434.7</v>
      </c>
      <c r="G9472">
        <v>44</v>
      </c>
    </row>
    <row r="9473" spans="1:7" ht="15.5" hidden="1" x14ac:dyDescent="0.35">
      <c r="A9473" t="s">
        <v>187</v>
      </c>
      <c r="B9473" t="s">
        <v>353</v>
      </c>
      <c r="C9473">
        <v>91558</v>
      </c>
      <c r="D9473">
        <v>2023</v>
      </c>
      <c r="E9473">
        <v>9</v>
      </c>
      <c r="F9473">
        <v>400.62</v>
      </c>
      <c r="G9473">
        <v>43</v>
      </c>
    </row>
    <row r="9474" spans="1:7" ht="15.5" hidden="1" x14ac:dyDescent="0.35">
      <c r="A9474" t="s">
        <v>187</v>
      </c>
      <c r="B9474" t="s">
        <v>353</v>
      </c>
      <c r="C9474">
        <v>91558</v>
      </c>
      <c r="D9474">
        <v>2023</v>
      </c>
      <c r="E9474">
        <v>10</v>
      </c>
      <c r="F9474">
        <v>458.78</v>
      </c>
      <c r="G9474">
        <v>43</v>
      </c>
    </row>
    <row r="9475" spans="1:7" ht="15.5" hidden="1" x14ac:dyDescent="0.35">
      <c r="A9475" t="s">
        <v>187</v>
      </c>
      <c r="B9475" t="s">
        <v>353</v>
      </c>
      <c r="C9475">
        <v>91558</v>
      </c>
      <c r="D9475">
        <v>2023</v>
      </c>
      <c r="E9475">
        <v>11</v>
      </c>
      <c r="F9475">
        <v>466.67</v>
      </c>
      <c r="G9475">
        <v>46</v>
      </c>
    </row>
    <row r="9476" spans="1:7" ht="15.5" hidden="1" x14ac:dyDescent="0.35">
      <c r="A9476" t="s">
        <v>187</v>
      </c>
      <c r="B9476" t="s">
        <v>353</v>
      </c>
      <c r="C9476">
        <v>91558</v>
      </c>
      <c r="D9476">
        <v>2023</v>
      </c>
      <c r="E9476">
        <v>12</v>
      </c>
      <c r="F9476">
        <v>414.05</v>
      </c>
      <c r="G9476">
        <v>39</v>
      </c>
    </row>
    <row r="9477" spans="1:7" ht="15.5" hidden="1" x14ac:dyDescent="0.35">
      <c r="A9477" t="s">
        <v>187</v>
      </c>
      <c r="B9477" t="s">
        <v>353</v>
      </c>
      <c r="C9477">
        <v>91558</v>
      </c>
      <c r="D9477">
        <v>2024</v>
      </c>
      <c r="E9477">
        <v>1</v>
      </c>
      <c r="F9477">
        <v>128.97</v>
      </c>
      <c r="G9477">
        <v>14.23</v>
      </c>
    </row>
    <row r="9478" spans="1:7" ht="15.5" hidden="1" x14ac:dyDescent="0.35">
      <c r="A9478" t="s">
        <v>187</v>
      </c>
      <c r="B9478" t="s">
        <v>353</v>
      </c>
      <c r="C9478">
        <v>91558</v>
      </c>
      <c r="D9478">
        <v>2024</v>
      </c>
      <c r="E9478">
        <v>2</v>
      </c>
      <c r="F9478">
        <v>0</v>
      </c>
      <c r="G9478">
        <v>0</v>
      </c>
    </row>
    <row r="9479" spans="1:7" ht="15.5" hidden="1" x14ac:dyDescent="0.35">
      <c r="A9479" t="s">
        <v>187</v>
      </c>
      <c r="B9479" t="s">
        <v>353</v>
      </c>
      <c r="C9479">
        <v>91558</v>
      </c>
      <c r="D9479">
        <v>2024</v>
      </c>
      <c r="E9479">
        <v>3</v>
      </c>
      <c r="F9479">
        <v>0</v>
      </c>
      <c r="G9479">
        <v>0</v>
      </c>
    </row>
    <row r="9480" spans="1:7" ht="15.5" hidden="1" x14ac:dyDescent="0.35">
      <c r="A9480" t="s">
        <v>187</v>
      </c>
      <c r="B9480" t="s">
        <v>353</v>
      </c>
      <c r="C9480">
        <v>91558</v>
      </c>
      <c r="D9480">
        <v>2024</v>
      </c>
      <c r="E9480">
        <v>4</v>
      </c>
      <c r="F9480">
        <v>0</v>
      </c>
      <c r="G9480">
        <v>0</v>
      </c>
    </row>
    <row r="9481" spans="1:7" ht="15.5" hidden="1" x14ac:dyDescent="0.35">
      <c r="A9481" t="s">
        <v>187</v>
      </c>
      <c r="B9481" t="s">
        <v>353</v>
      </c>
      <c r="C9481">
        <v>91558</v>
      </c>
      <c r="D9481">
        <v>2024</v>
      </c>
      <c r="E9481">
        <v>5</v>
      </c>
      <c r="F9481">
        <v>0</v>
      </c>
      <c r="G9481">
        <v>0</v>
      </c>
    </row>
    <row r="9482" spans="1:7" ht="15.5" hidden="1" x14ac:dyDescent="0.35">
      <c r="A9482" t="s">
        <v>187</v>
      </c>
      <c r="B9482" t="s">
        <v>353</v>
      </c>
      <c r="C9482">
        <v>91558</v>
      </c>
      <c r="D9482">
        <v>2024</v>
      </c>
      <c r="E9482">
        <v>6</v>
      </c>
      <c r="F9482">
        <v>0</v>
      </c>
      <c r="G9482">
        <v>0</v>
      </c>
    </row>
    <row r="9483" spans="1:7" ht="15.5" hidden="1" x14ac:dyDescent="0.35">
      <c r="A9483" t="s">
        <v>187</v>
      </c>
      <c r="B9483" t="s">
        <v>353</v>
      </c>
      <c r="C9483">
        <v>91558</v>
      </c>
      <c r="D9483">
        <v>2024</v>
      </c>
      <c r="E9483">
        <v>7</v>
      </c>
      <c r="F9483">
        <v>0</v>
      </c>
      <c r="G9483">
        <v>0</v>
      </c>
    </row>
    <row r="9484" spans="1:7" ht="15.5" hidden="1" x14ac:dyDescent="0.35">
      <c r="A9484" t="s">
        <v>187</v>
      </c>
      <c r="B9484" t="s">
        <v>353</v>
      </c>
      <c r="C9484">
        <v>91558</v>
      </c>
      <c r="D9484">
        <v>2024</v>
      </c>
      <c r="E9484">
        <v>8</v>
      </c>
      <c r="F9484">
        <v>0</v>
      </c>
      <c r="G9484">
        <v>0</v>
      </c>
    </row>
    <row r="9485" spans="1:7" ht="15.5" hidden="1" x14ac:dyDescent="0.35">
      <c r="A9485" t="s">
        <v>187</v>
      </c>
      <c r="B9485" t="s">
        <v>353</v>
      </c>
      <c r="C9485">
        <v>91558</v>
      </c>
      <c r="D9485">
        <v>2024</v>
      </c>
      <c r="E9485">
        <v>9</v>
      </c>
      <c r="F9485">
        <v>0</v>
      </c>
      <c r="G9485">
        <v>0</v>
      </c>
    </row>
    <row r="9486" spans="1:7" ht="15.5" hidden="1" x14ac:dyDescent="0.35">
      <c r="A9486" t="s">
        <v>187</v>
      </c>
      <c r="B9486" t="s">
        <v>353</v>
      </c>
      <c r="C9486">
        <v>91558</v>
      </c>
      <c r="D9486">
        <v>2024</v>
      </c>
      <c r="E9486">
        <v>10</v>
      </c>
      <c r="F9486">
        <v>0</v>
      </c>
      <c r="G9486">
        <v>0</v>
      </c>
    </row>
    <row r="9487" spans="1:7" ht="15.5" hidden="1" x14ac:dyDescent="0.35">
      <c r="A9487" t="s">
        <v>187</v>
      </c>
      <c r="B9487" t="s">
        <v>353</v>
      </c>
      <c r="C9487">
        <v>91558</v>
      </c>
      <c r="D9487">
        <v>2024</v>
      </c>
      <c r="E9487">
        <v>11</v>
      </c>
      <c r="F9487">
        <v>0</v>
      </c>
      <c r="G9487">
        <v>0</v>
      </c>
    </row>
    <row r="9488" spans="1:7" ht="15.5" hidden="1" x14ac:dyDescent="0.35">
      <c r="A9488" t="s">
        <v>187</v>
      </c>
      <c r="B9488" t="s">
        <v>353</v>
      </c>
      <c r="C9488">
        <v>91558</v>
      </c>
      <c r="D9488">
        <v>2024</v>
      </c>
      <c r="E9488">
        <v>12</v>
      </c>
      <c r="F9488">
        <v>0</v>
      </c>
      <c r="G9488">
        <v>0</v>
      </c>
    </row>
    <row r="9489" spans="1:7" ht="15.5" x14ac:dyDescent="0.35">
      <c r="A9489" t="s">
        <v>187</v>
      </c>
      <c r="B9489" t="s">
        <v>353</v>
      </c>
      <c r="C9489">
        <v>91558</v>
      </c>
      <c r="D9489">
        <v>2025</v>
      </c>
      <c r="E9489">
        <v>1</v>
      </c>
      <c r="F9489">
        <v>0</v>
      </c>
      <c r="G9489">
        <v>0</v>
      </c>
    </row>
    <row r="9490" spans="1:7" ht="15.5" x14ac:dyDescent="0.35">
      <c r="A9490" t="s">
        <v>187</v>
      </c>
      <c r="B9490" t="s">
        <v>353</v>
      </c>
      <c r="C9490">
        <v>91558</v>
      </c>
      <c r="D9490">
        <v>2025</v>
      </c>
      <c r="E9490">
        <v>2</v>
      </c>
      <c r="F9490">
        <v>118.99</v>
      </c>
      <c r="G9490">
        <v>10.95</v>
      </c>
    </row>
    <row r="9491" spans="1:7" ht="15.5" x14ac:dyDescent="0.35">
      <c r="A9491" t="s">
        <v>187</v>
      </c>
      <c r="B9491" t="s">
        <v>353</v>
      </c>
      <c r="C9491">
        <v>91558</v>
      </c>
      <c r="D9491">
        <v>2025</v>
      </c>
      <c r="E9491">
        <v>3</v>
      </c>
      <c r="F9491">
        <v>474.73</v>
      </c>
      <c r="G9491">
        <v>43</v>
      </c>
    </row>
    <row r="9492" spans="1:7" ht="15.5" x14ac:dyDescent="0.35">
      <c r="A9492" t="s">
        <v>187</v>
      </c>
      <c r="B9492" t="s">
        <v>353</v>
      </c>
      <c r="C9492">
        <v>91558</v>
      </c>
      <c r="D9492">
        <v>2025</v>
      </c>
      <c r="E9492">
        <v>4</v>
      </c>
      <c r="F9492">
        <v>424.84</v>
      </c>
      <c r="G9492">
        <v>44</v>
      </c>
    </row>
    <row r="9493" spans="1:7" ht="15.5" x14ac:dyDescent="0.35">
      <c r="A9493" t="s">
        <v>187</v>
      </c>
      <c r="B9493" t="s">
        <v>353</v>
      </c>
      <c r="C9493">
        <v>91558</v>
      </c>
      <c r="D9493">
        <v>2025</v>
      </c>
      <c r="E9493">
        <v>5</v>
      </c>
      <c r="F9493">
        <v>503.7</v>
      </c>
      <c r="G9493">
        <v>48</v>
      </c>
    </row>
    <row r="9494" spans="1:7" ht="15.5" x14ac:dyDescent="0.35">
      <c r="A9494" t="s">
        <v>187</v>
      </c>
      <c r="B9494" t="s">
        <v>353</v>
      </c>
      <c r="C9494">
        <v>91558</v>
      </c>
      <c r="D9494">
        <v>2025</v>
      </c>
      <c r="E9494">
        <v>6</v>
      </c>
      <c r="F9494">
        <v>447.55</v>
      </c>
      <c r="G9494">
        <v>44</v>
      </c>
    </row>
    <row r="9495" spans="1:7" ht="15.5" x14ac:dyDescent="0.35">
      <c r="A9495" t="s">
        <v>187</v>
      </c>
      <c r="B9495" t="s">
        <v>353</v>
      </c>
      <c r="C9495">
        <v>91558</v>
      </c>
      <c r="D9495">
        <v>2025</v>
      </c>
      <c r="E9495">
        <v>7</v>
      </c>
      <c r="F9495">
        <v>446.58</v>
      </c>
      <c r="G9495">
        <v>45</v>
      </c>
    </row>
    <row r="9496" spans="1:7" ht="15.5" x14ac:dyDescent="0.35">
      <c r="A9496" t="s">
        <v>187</v>
      </c>
      <c r="B9496" t="s">
        <v>353</v>
      </c>
      <c r="C9496">
        <v>91558</v>
      </c>
      <c r="D9496">
        <v>2025</v>
      </c>
      <c r="E9496">
        <v>8</v>
      </c>
      <c r="F9496">
        <v>381.92</v>
      </c>
      <c r="G9496">
        <v>34</v>
      </c>
    </row>
    <row r="9497" spans="1:7" ht="15.5" x14ac:dyDescent="0.35">
      <c r="A9497" t="s">
        <v>187</v>
      </c>
      <c r="B9497" t="s">
        <v>353</v>
      </c>
      <c r="C9497">
        <v>91558</v>
      </c>
      <c r="D9497">
        <v>2025</v>
      </c>
      <c r="E9497">
        <v>9</v>
      </c>
      <c r="F9497">
        <v>432.26</v>
      </c>
      <c r="G9497">
        <v>43</v>
      </c>
    </row>
    <row r="9498" spans="1:7" ht="15.5" x14ac:dyDescent="0.35">
      <c r="A9498" t="s">
        <v>187</v>
      </c>
      <c r="B9498" t="s">
        <v>353</v>
      </c>
      <c r="C9498">
        <v>91558</v>
      </c>
      <c r="D9498">
        <v>2025</v>
      </c>
      <c r="E9498">
        <v>10</v>
      </c>
      <c r="F9498">
        <v>481.05</v>
      </c>
      <c r="G9498">
        <v>46</v>
      </c>
    </row>
    <row r="9499" spans="1:7" ht="15.5" x14ac:dyDescent="0.35">
      <c r="A9499" t="s">
        <v>187</v>
      </c>
      <c r="B9499" t="s">
        <v>353</v>
      </c>
      <c r="C9499">
        <v>91558</v>
      </c>
      <c r="D9499">
        <v>2025</v>
      </c>
      <c r="E9499">
        <v>11</v>
      </c>
      <c r="F9499">
        <v>474.39</v>
      </c>
      <c r="G9499">
        <v>46</v>
      </c>
    </row>
    <row r="9500" spans="1:7" ht="15.5" hidden="1" x14ac:dyDescent="0.35">
      <c r="A9500" t="s">
        <v>187</v>
      </c>
      <c r="B9500" t="s">
        <v>353</v>
      </c>
      <c r="C9500">
        <v>91559</v>
      </c>
      <c r="D9500">
        <v>2019</v>
      </c>
      <c r="E9500">
        <v>11</v>
      </c>
      <c r="F9500">
        <v>236.95</v>
      </c>
      <c r="G9500">
        <v>28.45</v>
      </c>
    </row>
    <row r="9501" spans="1:7" ht="15.5" hidden="1" x14ac:dyDescent="0.35">
      <c r="A9501" t="s">
        <v>187</v>
      </c>
      <c r="B9501" t="s">
        <v>353</v>
      </c>
      <c r="C9501">
        <v>91559</v>
      </c>
      <c r="D9501">
        <v>2019</v>
      </c>
      <c r="E9501">
        <v>12</v>
      </c>
      <c r="F9501">
        <v>246.39</v>
      </c>
      <c r="G9501">
        <v>29.58</v>
      </c>
    </row>
    <row r="9502" spans="1:7" ht="15.5" hidden="1" x14ac:dyDescent="0.35">
      <c r="A9502" t="s">
        <v>187</v>
      </c>
      <c r="B9502" t="s">
        <v>353</v>
      </c>
      <c r="C9502">
        <v>91559</v>
      </c>
      <c r="D9502">
        <v>2020</v>
      </c>
      <c r="E9502">
        <v>1</v>
      </c>
      <c r="F9502">
        <v>0</v>
      </c>
      <c r="G9502">
        <v>0</v>
      </c>
    </row>
    <row r="9503" spans="1:7" ht="15.5" hidden="1" x14ac:dyDescent="0.35">
      <c r="A9503" t="s">
        <v>187</v>
      </c>
      <c r="B9503" t="s">
        <v>353</v>
      </c>
      <c r="C9503">
        <v>91559</v>
      </c>
      <c r="D9503">
        <v>2020</v>
      </c>
      <c r="E9503">
        <v>2</v>
      </c>
      <c r="F9503">
        <v>0</v>
      </c>
      <c r="G9503">
        <v>0</v>
      </c>
    </row>
    <row r="9504" spans="1:7" ht="15.5" hidden="1" x14ac:dyDescent="0.35">
      <c r="A9504" t="s">
        <v>187</v>
      </c>
      <c r="B9504" t="s">
        <v>353</v>
      </c>
      <c r="C9504">
        <v>91559</v>
      </c>
      <c r="D9504">
        <v>2020</v>
      </c>
      <c r="E9504">
        <v>3</v>
      </c>
      <c r="F9504">
        <v>0</v>
      </c>
      <c r="G9504">
        <v>0</v>
      </c>
    </row>
    <row r="9505" spans="1:7" ht="15.5" hidden="1" x14ac:dyDescent="0.35">
      <c r="A9505" t="s">
        <v>187</v>
      </c>
      <c r="B9505" t="s">
        <v>353</v>
      </c>
      <c r="C9505">
        <v>91559</v>
      </c>
      <c r="D9505">
        <v>2020</v>
      </c>
      <c r="E9505">
        <v>4</v>
      </c>
      <c r="F9505">
        <v>0</v>
      </c>
      <c r="G9505">
        <v>0</v>
      </c>
    </row>
    <row r="9506" spans="1:7" ht="15.5" hidden="1" x14ac:dyDescent="0.35">
      <c r="A9506" t="s">
        <v>187</v>
      </c>
      <c r="B9506" t="s">
        <v>353</v>
      </c>
      <c r="C9506">
        <v>91559</v>
      </c>
      <c r="D9506">
        <v>2020</v>
      </c>
      <c r="E9506">
        <v>5</v>
      </c>
      <c r="F9506">
        <v>0</v>
      </c>
      <c r="G9506">
        <v>0</v>
      </c>
    </row>
    <row r="9507" spans="1:7" ht="15.5" hidden="1" x14ac:dyDescent="0.35">
      <c r="A9507" t="s">
        <v>187</v>
      </c>
      <c r="B9507" t="s">
        <v>353</v>
      </c>
      <c r="C9507">
        <v>91559</v>
      </c>
      <c r="D9507">
        <v>2020</v>
      </c>
      <c r="E9507">
        <v>6</v>
      </c>
      <c r="F9507">
        <v>0</v>
      </c>
      <c r="G9507">
        <v>0</v>
      </c>
    </row>
    <row r="9508" spans="1:7" ht="15.5" hidden="1" x14ac:dyDescent="0.35">
      <c r="A9508" t="s">
        <v>187</v>
      </c>
      <c r="B9508" t="s">
        <v>353</v>
      </c>
      <c r="C9508">
        <v>91559</v>
      </c>
      <c r="D9508">
        <v>2020</v>
      </c>
      <c r="E9508">
        <v>7</v>
      </c>
      <c r="F9508">
        <v>0</v>
      </c>
      <c r="G9508">
        <v>0</v>
      </c>
    </row>
    <row r="9509" spans="1:7" ht="15.5" hidden="1" x14ac:dyDescent="0.35">
      <c r="A9509" t="s">
        <v>187</v>
      </c>
      <c r="B9509" t="s">
        <v>353</v>
      </c>
      <c r="C9509">
        <v>91559</v>
      </c>
      <c r="D9509">
        <v>2020</v>
      </c>
      <c r="E9509">
        <v>8</v>
      </c>
      <c r="F9509">
        <v>0</v>
      </c>
      <c r="G9509">
        <v>0</v>
      </c>
    </row>
    <row r="9510" spans="1:7" ht="15.5" hidden="1" x14ac:dyDescent="0.35">
      <c r="A9510" t="s">
        <v>187</v>
      </c>
      <c r="B9510" t="s">
        <v>353</v>
      </c>
      <c r="C9510">
        <v>91559</v>
      </c>
      <c r="D9510">
        <v>2020</v>
      </c>
      <c r="E9510">
        <v>9</v>
      </c>
      <c r="F9510">
        <v>0</v>
      </c>
      <c r="G9510">
        <v>0</v>
      </c>
    </row>
    <row r="9511" spans="1:7" ht="15.5" hidden="1" x14ac:dyDescent="0.35">
      <c r="A9511" t="s">
        <v>187</v>
      </c>
      <c r="B9511" t="s">
        <v>353</v>
      </c>
      <c r="C9511">
        <v>91559</v>
      </c>
      <c r="D9511">
        <v>2020</v>
      </c>
      <c r="E9511">
        <v>10</v>
      </c>
      <c r="F9511">
        <v>0</v>
      </c>
      <c r="G9511">
        <v>0</v>
      </c>
    </row>
    <row r="9512" spans="1:7" ht="15.5" hidden="1" x14ac:dyDescent="0.35">
      <c r="A9512" t="s">
        <v>187</v>
      </c>
      <c r="B9512" t="s">
        <v>353</v>
      </c>
      <c r="C9512">
        <v>91559</v>
      </c>
      <c r="D9512">
        <v>2020</v>
      </c>
      <c r="E9512">
        <v>11</v>
      </c>
      <c r="F9512">
        <v>0</v>
      </c>
      <c r="G9512">
        <v>0</v>
      </c>
    </row>
    <row r="9513" spans="1:7" ht="15.5" hidden="1" x14ac:dyDescent="0.35">
      <c r="A9513" t="s">
        <v>187</v>
      </c>
      <c r="B9513" t="s">
        <v>353</v>
      </c>
      <c r="C9513">
        <v>91559</v>
      </c>
      <c r="D9513">
        <v>2020</v>
      </c>
      <c r="E9513">
        <v>12</v>
      </c>
      <c r="F9513">
        <v>0</v>
      </c>
      <c r="G9513">
        <v>0</v>
      </c>
    </row>
    <row r="9514" spans="1:7" ht="15.5" hidden="1" x14ac:dyDescent="0.35">
      <c r="A9514" t="s">
        <v>187</v>
      </c>
      <c r="B9514" t="s">
        <v>353</v>
      </c>
      <c r="C9514">
        <v>91559</v>
      </c>
      <c r="D9514">
        <v>2022</v>
      </c>
      <c r="E9514">
        <v>2</v>
      </c>
      <c r="F9514">
        <v>97.88</v>
      </c>
      <c r="G9514">
        <v>10.79</v>
      </c>
    </row>
    <row r="9515" spans="1:7" ht="15.5" hidden="1" x14ac:dyDescent="0.35">
      <c r="A9515" t="s">
        <v>187</v>
      </c>
      <c r="B9515" t="s">
        <v>353</v>
      </c>
      <c r="C9515">
        <v>91559</v>
      </c>
      <c r="D9515">
        <v>2022</v>
      </c>
      <c r="E9515">
        <v>3</v>
      </c>
      <c r="F9515">
        <v>346.71</v>
      </c>
      <c r="G9515">
        <v>36</v>
      </c>
    </row>
    <row r="9516" spans="1:7" ht="15.5" hidden="1" x14ac:dyDescent="0.35">
      <c r="A9516" t="s">
        <v>187</v>
      </c>
      <c r="B9516" t="s">
        <v>353</v>
      </c>
      <c r="C9516">
        <v>91559</v>
      </c>
      <c r="D9516">
        <v>2022</v>
      </c>
      <c r="E9516">
        <v>4</v>
      </c>
      <c r="F9516">
        <v>315.41000000000003</v>
      </c>
      <c r="G9516">
        <v>30</v>
      </c>
    </row>
    <row r="9517" spans="1:7" ht="15.5" hidden="1" x14ac:dyDescent="0.35">
      <c r="A9517" t="s">
        <v>187</v>
      </c>
      <c r="B9517" t="s">
        <v>353</v>
      </c>
      <c r="C9517">
        <v>91559</v>
      </c>
      <c r="D9517">
        <v>2022</v>
      </c>
      <c r="E9517">
        <v>5</v>
      </c>
      <c r="F9517">
        <v>393.46</v>
      </c>
      <c r="G9517">
        <v>33</v>
      </c>
    </row>
    <row r="9518" spans="1:7" ht="15.5" hidden="1" x14ac:dyDescent="0.35">
      <c r="A9518" t="s">
        <v>187</v>
      </c>
      <c r="B9518" t="s">
        <v>353</v>
      </c>
      <c r="C9518">
        <v>91559</v>
      </c>
      <c r="D9518">
        <v>2022</v>
      </c>
      <c r="E9518">
        <v>6</v>
      </c>
      <c r="F9518">
        <v>424.82</v>
      </c>
      <c r="G9518">
        <v>37</v>
      </c>
    </row>
    <row r="9519" spans="1:7" ht="15.5" hidden="1" x14ac:dyDescent="0.35">
      <c r="A9519" t="s">
        <v>187</v>
      </c>
      <c r="B9519" t="s">
        <v>353</v>
      </c>
      <c r="C9519">
        <v>91559</v>
      </c>
      <c r="D9519">
        <v>2022</v>
      </c>
      <c r="E9519">
        <v>7</v>
      </c>
      <c r="F9519">
        <v>396.37</v>
      </c>
      <c r="G9519">
        <v>54</v>
      </c>
    </row>
    <row r="9520" spans="1:7" ht="15.5" hidden="1" x14ac:dyDescent="0.35">
      <c r="A9520" t="s">
        <v>187</v>
      </c>
      <c r="B9520" t="s">
        <v>353</v>
      </c>
      <c r="C9520">
        <v>91559</v>
      </c>
      <c r="D9520">
        <v>2022</v>
      </c>
      <c r="E9520">
        <v>8</v>
      </c>
      <c r="F9520">
        <v>384.18</v>
      </c>
      <c r="G9520">
        <v>37</v>
      </c>
    </row>
    <row r="9521" spans="1:7" ht="15.5" hidden="1" x14ac:dyDescent="0.35">
      <c r="A9521" t="s">
        <v>187</v>
      </c>
      <c r="B9521" t="s">
        <v>353</v>
      </c>
      <c r="C9521">
        <v>91559</v>
      </c>
      <c r="D9521">
        <v>2022</v>
      </c>
      <c r="E9521">
        <v>9</v>
      </c>
      <c r="F9521">
        <v>389.87</v>
      </c>
      <c r="G9521">
        <v>43</v>
      </c>
    </row>
    <row r="9522" spans="1:7" ht="15.5" hidden="1" x14ac:dyDescent="0.35">
      <c r="A9522" t="s">
        <v>187</v>
      </c>
      <c r="B9522" t="s">
        <v>353</v>
      </c>
      <c r="C9522">
        <v>91559</v>
      </c>
      <c r="D9522">
        <v>2022</v>
      </c>
      <c r="E9522">
        <v>10</v>
      </c>
      <c r="F9522">
        <v>401.75</v>
      </c>
      <c r="G9522">
        <v>35</v>
      </c>
    </row>
    <row r="9523" spans="1:7" ht="15.5" hidden="1" x14ac:dyDescent="0.35">
      <c r="A9523" t="s">
        <v>187</v>
      </c>
      <c r="B9523" t="s">
        <v>353</v>
      </c>
      <c r="C9523">
        <v>91559</v>
      </c>
      <c r="D9523">
        <v>2022</v>
      </c>
      <c r="E9523">
        <v>11</v>
      </c>
      <c r="F9523">
        <v>416.03</v>
      </c>
      <c r="G9523">
        <v>37</v>
      </c>
    </row>
    <row r="9524" spans="1:7" ht="15.5" hidden="1" x14ac:dyDescent="0.35">
      <c r="A9524" t="s">
        <v>187</v>
      </c>
      <c r="B9524" t="s">
        <v>353</v>
      </c>
      <c r="C9524">
        <v>91559</v>
      </c>
      <c r="D9524">
        <v>2022</v>
      </c>
      <c r="E9524">
        <v>12</v>
      </c>
      <c r="F9524">
        <v>388.08</v>
      </c>
      <c r="G9524">
        <v>38</v>
      </c>
    </row>
    <row r="9525" spans="1:7" ht="15.5" hidden="1" x14ac:dyDescent="0.35">
      <c r="A9525" t="s">
        <v>187</v>
      </c>
      <c r="B9525" t="s">
        <v>353</v>
      </c>
      <c r="C9525">
        <v>91559</v>
      </c>
      <c r="D9525">
        <v>2023</v>
      </c>
      <c r="E9525">
        <v>1</v>
      </c>
      <c r="F9525">
        <v>446.22</v>
      </c>
      <c r="G9525">
        <v>47</v>
      </c>
    </row>
    <row r="9526" spans="1:7" ht="15.5" hidden="1" x14ac:dyDescent="0.35">
      <c r="A9526" t="s">
        <v>187</v>
      </c>
      <c r="B9526" t="s">
        <v>353</v>
      </c>
      <c r="C9526">
        <v>91559</v>
      </c>
      <c r="D9526">
        <v>2023</v>
      </c>
      <c r="E9526">
        <v>2</v>
      </c>
      <c r="F9526">
        <v>437.88</v>
      </c>
      <c r="G9526">
        <v>36</v>
      </c>
    </row>
    <row r="9527" spans="1:7" ht="15.5" hidden="1" x14ac:dyDescent="0.35">
      <c r="A9527" t="s">
        <v>187</v>
      </c>
      <c r="B9527" t="s">
        <v>353</v>
      </c>
      <c r="C9527">
        <v>91559</v>
      </c>
      <c r="D9527">
        <v>2023</v>
      </c>
      <c r="E9527">
        <v>3</v>
      </c>
      <c r="F9527">
        <v>466.52</v>
      </c>
      <c r="G9527">
        <v>41</v>
      </c>
    </row>
    <row r="9528" spans="1:7" ht="15.5" hidden="1" x14ac:dyDescent="0.35">
      <c r="A9528" t="s">
        <v>187</v>
      </c>
      <c r="B9528" t="s">
        <v>353</v>
      </c>
      <c r="C9528">
        <v>91559</v>
      </c>
      <c r="D9528">
        <v>2023</v>
      </c>
      <c r="E9528">
        <v>4</v>
      </c>
      <c r="F9528">
        <v>377.62</v>
      </c>
      <c r="G9528">
        <v>34</v>
      </c>
    </row>
    <row r="9529" spans="1:7" ht="15.5" hidden="1" x14ac:dyDescent="0.35">
      <c r="A9529" t="s">
        <v>187</v>
      </c>
      <c r="B9529" t="s">
        <v>353</v>
      </c>
      <c r="C9529">
        <v>91559</v>
      </c>
      <c r="D9529">
        <v>2023</v>
      </c>
      <c r="E9529">
        <v>5</v>
      </c>
      <c r="F9529">
        <v>409.76</v>
      </c>
      <c r="G9529">
        <v>49</v>
      </c>
    </row>
    <row r="9530" spans="1:7" ht="15.5" hidden="1" x14ac:dyDescent="0.35">
      <c r="A9530" t="s">
        <v>187</v>
      </c>
      <c r="B9530" t="s">
        <v>353</v>
      </c>
      <c r="C9530">
        <v>91559</v>
      </c>
      <c r="D9530">
        <v>2023</v>
      </c>
      <c r="E9530">
        <v>6</v>
      </c>
      <c r="F9530">
        <v>115.41</v>
      </c>
      <c r="G9530">
        <v>14</v>
      </c>
    </row>
    <row r="9531" spans="1:7" ht="15.5" hidden="1" x14ac:dyDescent="0.35">
      <c r="A9531" t="s">
        <v>187</v>
      </c>
      <c r="B9531" t="s">
        <v>353</v>
      </c>
      <c r="C9531">
        <v>91559</v>
      </c>
      <c r="D9531">
        <v>2023</v>
      </c>
      <c r="E9531">
        <v>7</v>
      </c>
      <c r="F9531">
        <v>353.24</v>
      </c>
      <c r="G9531">
        <v>35</v>
      </c>
    </row>
    <row r="9532" spans="1:7" ht="15.5" hidden="1" x14ac:dyDescent="0.35">
      <c r="A9532" t="s">
        <v>187</v>
      </c>
      <c r="B9532" t="s">
        <v>353</v>
      </c>
      <c r="C9532">
        <v>91559</v>
      </c>
      <c r="D9532">
        <v>2023</v>
      </c>
      <c r="E9532">
        <v>8</v>
      </c>
      <c r="F9532">
        <v>436.67</v>
      </c>
      <c r="G9532">
        <v>50</v>
      </c>
    </row>
    <row r="9533" spans="1:7" ht="15.5" hidden="1" x14ac:dyDescent="0.35">
      <c r="A9533" t="s">
        <v>187</v>
      </c>
      <c r="B9533" t="s">
        <v>353</v>
      </c>
      <c r="C9533">
        <v>91559</v>
      </c>
      <c r="D9533">
        <v>2023</v>
      </c>
      <c r="E9533">
        <v>9</v>
      </c>
      <c r="F9533">
        <v>403.82</v>
      </c>
      <c r="G9533">
        <v>41</v>
      </c>
    </row>
    <row r="9534" spans="1:7" ht="15.5" hidden="1" x14ac:dyDescent="0.35">
      <c r="A9534" t="s">
        <v>187</v>
      </c>
      <c r="B9534" t="s">
        <v>353</v>
      </c>
      <c r="C9534">
        <v>91559</v>
      </c>
      <c r="D9534">
        <v>2023</v>
      </c>
      <c r="E9534">
        <v>10</v>
      </c>
      <c r="F9534">
        <v>445.68</v>
      </c>
      <c r="G9534">
        <v>43</v>
      </c>
    </row>
    <row r="9535" spans="1:7" ht="15.5" hidden="1" x14ac:dyDescent="0.35">
      <c r="A9535" t="s">
        <v>187</v>
      </c>
      <c r="B9535" t="s">
        <v>353</v>
      </c>
      <c r="C9535">
        <v>91559</v>
      </c>
      <c r="D9535">
        <v>2023</v>
      </c>
      <c r="E9535">
        <v>11</v>
      </c>
      <c r="F9535">
        <v>442.08</v>
      </c>
      <c r="G9535">
        <v>46</v>
      </c>
    </row>
    <row r="9536" spans="1:7" ht="15.5" hidden="1" x14ac:dyDescent="0.35">
      <c r="A9536" t="s">
        <v>187</v>
      </c>
      <c r="B9536" t="s">
        <v>353</v>
      </c>
      <c r="C9536">
        <v>91559</v>
      </c>
      <c r="D9536">
        <v>2023</v>
      </c>
      <c r="E9536">
        <v>12</v>
      </c>
      <c r="F9536">
        <v>415.29</v>
      </c>
      <c r="G9536">
        <v>46</v>
      </c>
    </row>
    <row r="9537" spans="1:7" ht="15.5" hidden="1" x14ac:dyDescent="0.35">
      <c r="A9537" t="s">
        <v>187</v>
      </c>
      <c r="B9537" t="s">
        <v>353</v>
      </c>
      <c r="C9537">
        <v>91559</v>
      </c>
      <c r="D9537">
        <v>2024</v>
      </c>
      <c r="E9537">
        <v>1</v>
      </c>
      <c r="F9537">
        <v>478.74</v>
      </c>
      <c r="G9537">
        <v>48</v>
      </c>
    </row>
    <row r="9538" spans="1:7" ht="15.5" hidden="1" x14ac:dyDescent="0.35">
      <c r="A9538" t="s">
        <v>187</v>
      </c>
      <c r="B9538" t="s">
        <v>353</v>
      </c>
      <c r="C9538">
        <v>91559</v>
      </c>
      <c r="D9538">
        <v>2024</v>
      </c>
      <c r="E9538">
        <v>2</v>
      </c>
      <c r="F9538">
        <v>396.52</v>
      </c>
      <c r="G9538">
        <v>47</v>
      </c>
    </row>
    <row r="9539" spans="1:7" ht="15.5" hidden="1" x14ac:dyDescent="0.35">
      <c r="A9539" t="s">
        <v>187</v>
      </c>
      <c r="B9539" t="s">
        <v>353</v>
      </c>
      <c r="C9539">
        <v>91559</v>
      </c>
      <c r="D9539">
        <v>2024</v>
      </c>
      <c r="E9539">
        <v>3</v>
      </c>
      <c r="F9539">
        <v>421.8</v>
      </c>
      <c r="G9539">
        <v>46</v>
      </c>
    </row>
    <row r="9540" spans="1:7" ht="15.5" hidden="1" x14ac:dyDescent="0.35">
      <c r="A9540" t="s">
        <v>187</v>
      </c>
      <c r="B9540" t="s">
        <v>353</v>
      </c>
      <c r="C9540">
        <v>91559</v>
      </c>
      <c r="D9540">
        <v>2024</v>
      </c>
      <c r="E9540">
        <v>4</v>
      </c>
      <c r="F9540">
        <v>445.99</v>
      </c>
      <c r="G9540">
        <v>42</v>
      </c>
    </row>
    <row r="9541" spans="1:7" ht="15.5" hidden="1" x14ac:dyDescent="0.35">
      <c r="A9541" t="s">
        <v>187</v>
      </c>
      <c r="B9541" t="s">
        <v>353</v>
      </c>
      <c r="C9541">
        <v>91559</v>
      </c>
      <c r="D9541">
        <v>2024</v>
      </c>
      <c r="E9541">
        <v>5</v>
      </c>
      <c r="F9541">
        <v>264.18</v>
      </c>
      <c r="G9541">
        <v>28</v>
      </c>
    </row>
    <row r="9542" spans="1:7" ht="15.5" hidden="1" x14ac:dyDescent="0.35">
      <c r="A9542" t="s">
        <v>187</v>
      </c>
      <c r="B9542" t="s">
        <v>353</v>
      </c>
      <c r="C9542">
        <v>91559</v>
      </c>
      <c r="D9542">
        <v>2024</v>
      </c>
      <c r="E9542">
        <v>6</v>
      </c>
      <c r="F9542">
        <v>0</v>
      </c>
      <c r="G9542">
        <v>0</v>
      </c>
    </row>
    <row r="9543" spans="1:7" ht="15.5" hidden="1" x14ac:dyDescent="0.35">
      <c r="A9543" t="s">
        <v>187</v>
      </c>
      <c r="B9543" t="s">
        <v>353</v>
      </c>
      <c r="C9543">
        <v>91559</v>
      </c>
      <c r="D9543">
        <v>2024</v>
      </c>
      <c r="E9543">
        <v>7</v>
      </c>
      <c r="F9543">
        <v>225.13</v>
      </c>
      <c r="G9543">
        <v>26</v>
      </c>
    </row>
    <row r="9544" spans="1:7" ht="15.5" hidden="1" x14ac:dyDescent="0.35">
      <c r="A9544" t="s">
        <v>187</v>
      </c>
      <c r="B9544" t="s">
        <v>353</v>
      </c>
      <c r="C9544">
        <v>91559</v>
      </c>
      <c r="D9544">
        <v>2024</v>
      </c>
      <c r="E9544">
        <v>8</v>
      </c>
      <c r="F9544">
        <v>421.85</v>
      </c>
      <c r="G9544">
        <v>48</v>
      </c>
    </row>
    <row r="9545" spans="1:7" ht="15.5" hidden="1" x14ac:dyDescent="0.35">
      <c r="A9545" t="s">
        <v>187</v>
      </c>
      <c r="B9545" t="s">
        <v>353</v>
      </c>
      <c r="C9545">
        <v>91559</v>
      </c>
      <c r="D9545">
        <v>2024</v>
      </c>
      <c r="E9545">
        <v>9</v>
      </c>
      <c r="F9545">
        <v>405.2</v>
      </c>
      <c r="G9545">
        <v>41</v>
      </c>
    </row>
    <row r="9546" spans="1:7" ht="15.5" hidden="1" x14ac:dyDescent="0.35">
      <c r="A9546" t="s">
        <v>187</v>
      </c>
      <c r="B9546" t="s">
        <v>353</v>
      </c>
      <c r="C9546">
        <v>91559</v>
      </c>
      <c r="D9546">
        <v>2024</v>
      </c>
      <c r="E9546">
        <v>10</v>
      </c>
      <c r="F9546">
        <v>450.63</v>
      </c>
      <c r="G9546">
        <v>43</v>
      </c>
    </row>
    <row r="9547" spans="1:7" ht="15.5" hidden="1" x14ac:dyDescent="0.35">
      <c r="A9547" t="s">
        <v>187</v>
      </c>
      <c r="B9547" t="s">
        <v>353</v>
      </c>
      <c r="C9547">
        <v>91559</v>
      </c>
      <c r="D9547">
        <v>2024</v>
      </c>
      <c r="E9547">
        <v>11</v>
      </c>
      <c r="F9547">
        <v>443.24</v>
      </c>
      <c r="G9547">
        <v>42</v>
      </c>
    </row>
    <row r="9548" spans="1:7" ht="15.5" hidden="1" x14ac:dyDescent="0.35">
      <c r="A9548" t="s">
        <v>187</v>
      </c>
      <c r="B9548" t="s">
        <v>353</v>
      </c>
      <c r="C9548">
        <v>91559</v>
      </c>
      <c r="D9548">
        <v>2024</v>
      </c>
      <c r="E9548">
        <v>12</v>
      </c>
      <c r="F9548">
        <v>445.27</v>
      </c>
      <c r="G9548">
        <v>46</v>
      </c>
    </row>
    <row r="9549" spans="1:7" ht="15.5" x14ac:dyDescent="0.35">
      <c r="A9549" t="s">
        <v>187</v>
      </c>
      <c r="B9549" t="s">
        <v>353</v>
      </c>
      <c r="C9549">
        <v>91559</v>
      </c>
      <c r="D9549">
        <v>2025</v>
      </c>
      <c r="E9549">
        <v>1</v>
      </c>
      <c r="F9549">
        <v>364.55</v>
      </c>
      <c r="G9549">
        <v>34</v>
      </c>
    </row>
    <row r="9550" spans="1:7" ht="15.5" x14ac:dyDescent="0.35">
      <c r="A9550" t="s">
        <v>187</v>
      </c>
      <c r="B9550" t="s">
        <v>353</v>
      </c>
      <c r="C9550">
        <v>91559</v>
      </c>
      <c r="D9550">
        <v>2025</v>
      </c>
      <c r="E9550">
        <v>2</v>
      </c>
      <c r="F9550">
        <v>395.75</v>
      </c>
      <c r="G9550">
        <v>40</v>
      </c>
    </row>
    <row r="9551" spans="1:7" ht="15.5" x14ac:dyDescent="0.35">
      <c r="A9551" t="s">
        <v>187</v>
      </c>
      <c r="B9551" t="s">
        <v>353</v>
      </c>
      <c r="C9551">
        <v>91559</v>
      </c>
      <c r="D9551">
        <v>2025</v>
      </c>
      <c r="E9551">
        <v>3</v>
      </c>
      <c r="F9551">
        <v>393.43</v>
      </c>
      <c r="G9551">
        <v>37</v>
      </c>
    </row>
    <row r="9552" spans="1:7" ht="15.5" x14ac:dyDescent="0.35">
      <c r="A9552" t="s">
        <v>187</v>
      </c>
      <c r="B9552" t="s">
        <v>353</v>
      </c>
      <c r="C9552">
        <v>91559</v>
      </c>
      <c r="D9552">
        <v>2025</v>
      </c>
      <c r="E9552">
        <v>4</v>
      </c>
      <c r="F9552">
        <v>125.9</v>
      </c>
      <c r="G9552">
        <v>15</v>
      </c>
    </row>
    <row r="9553" spans="1:7" ht="15.5" x14ac:dyDescent="0.35">
      <c r="A9553" t="s">
        <v>187</v>
      </c>
      <c r="B9553" t="s">
        <v>353</v>
      </c>
      <c r="C9553">
        <v>91559</v>
      </c>
      <c r="D9553">
        <v>2025</v>
      </c>
      <c r="E9553">
        <v>5</v>
      </c>
      <c r="F9553">
        <v>0</v>
      </c>
      <c r="G9553">
        <v>0</v>
      </c>
    </row>
    <row r="9554" spans="1:7" ht="15.5" x14ac:dyDescent="0.35">
      <c r="A9554" t="s">
        <v>187</v>
      </c>
      <c r="B9554" t="s">
        <v>353</v>
      </c>
      <c r="C9554">
        <v>91559</v>
      </c>
      <c r="D9554">
        <v>2025</v>
      </c>
      <c r="E9554">
        <v>6</v>
      </c>
      <c r="F9554">
        <v>0</v>
      </c>
      <c r="G9554">
        <v>0</v>
      </c>
    </row>
    <row r="9555" spans="1:7" ht="15.5" x14ac:dyDescent="0.35">
      <c r="A9555" t="s">
        <v>187</v>
      </c>
      <c r="B9555" t="s">
        <v>353</v>
      </c>
      <c r="C9555">
        <v>91559</v>
      </c>
      <c r="D9555">
        <v>2025</v>
      </c>
      <c r="E9555">
        <v>7</v>
      </c>
      <c r="F9555">
        <v>161.9</v>
      </c>
      <c r="G9555">
        <v>18</v>
      </c>
    </row>
    <row r="9556" spans="1:7" ht="15.5" x14ac:dyDescent="0.35">
      <c r="A9556" t="s">
        <v>187</v>
      </c>
      <c r="B9556" t="s">
        <v>353</v>
      </c>
      <c r="C9556">
        <v>91559</v>
      </c>
      <c r="D9556">
        <v>2025</v>
      </c>
      <c r="E9556">
        <v>8</v>
      </c>
      <c r="F9556">
        <v>388.4</v>
      </c>
      <c r="G9556">
        <v>38</v>
      </c>
    </row>
    <row r="9557" spans="1:7" ht="15.5" x14ac:dyDescent="0.35">
      <c r="A9557" t="s">
        <v>187</v>
      </c>
      <c r="B9557" t="s">
        <v>353</v>
      </c>
      <c r="C9557">
        <v>91559</v>
      </c>
      <c r="D9557">
        <v>2025</v>
      </c>
      <c r="E9557">
        <v>9</v>
      </c>
      <c r="F9557">
        <v>240.26</v>
      </c>
      <c r="G9557">
        <v>23.81</v>
      </c>
    </row>
    <row r="9558" spans="1:7" ht="15.5" x14ac:dyDescent="0.35">
      <c r="A9558" t="s">
        <v>187</v>
      </c>
      <c r="B9558" t="s">
        <v>353</v>
      </c>
      <c r="C9558">
        <v>91559</v>
      </c>
      <c r="D9558">
        <v>2025</v>
      </c>
      <c r="E9558">
        <v>10</v>
      </c>
      <c r="F9558">
        <v>0</v>
      </c>
      <c r="G9558">
        <v>0</v>
      </c>
    </row>
    <row r="9559" spans="1:7" ht="15.5" x14ac:dyDescent="0.35">
      <c r="A9559" t="s">
        <v>187</v>
      </c>
      <c r="B9559" t="s">
        <v>353</v>
      </c>
      <c r="C9559">
        <v>91559</v>
      </c>
      <c r="D9559">
        <v>2025</v>
      </c>
      <c r="E9559">
        <v>11</v>
      </c>
      <c r="F9559">
        <v>0</v>
      </c>
      <c r="G9559">
        <v>0</v>
      </c>
    </row>
    <row r="9560" spans="1:7" ht="15.5" hidden="1" x14ac:dyDescent="0.35">
      <c r="A9560" t="s">
        <v>187</v>
      </c>
      <c r="B9560" t="s">
        <v>353</v>
      </c>
      <c r="C9560">
        <v>91561</v>
      </c>
      <c r="D9560">
        <v>2019</v>
      </c>
      <c r="E9560">
        <v>12</v>
      </c>
      <c r="F9560">
        <v>241.42</v>
      </c>
      <c r="G9560">
        <v>28.25</v>
      </c>
    </row>
    <row r="9561" spans="1:7" ht="15.5" hidden="1" x14ac:dyDescent="0.35">
      <c r="A9561" t="s">
        <v>187</v>
      </c>
      <c r="B9561" t="s">
        <v>353</v>
      </c>
      <c r="C9561">
        <v>91561</v>
      </c>
      <c r="D9561">
        <v>2020</v>
      </c>
      <c r="E9561">
        <v>1</v>
      </c>
      <c r="F9561">
        <v>374.2</v>
      </c>
      <c r="G9561">
        <v>43.79</v>
      </c>
    </row>
    <row r="9562" spans="1:7" ht="15.5" hidden="1" x14ac:dyDescent="0.35">
      <c r="A9562" t="s">
        <v>187</v>
      </c>
      <c r="B9562" t="s">
        <v>353</v>
      </c>
      <c r="C9562">
        <v>91561</v>
      </c>
      <c r="D9562">
        <v>2020</v>
      </c>
      <c r="E9562">
        <v>2</v>
      </c>
      <c r="F9562">
        <v>350.06</v>
      </c>
      <c r="G9562">
        <v>40.96</v>
      </c>
    </row>
    <row r="9563" spans="1:7" ht="15.5" hidden="1" x14ac:dyDescent="0.35">
      <c r="A9563" t="s">
        <v>187</v>
      </c>
      <c r="B9563" t="s">
        <v>353</v>
      </c>
      <c r="C9563">
        <v>91561</v>
      </c>
      <c r="D9563">
        <v>2020</v>
      </c>
      <c r="E9563">
        <v>3</v>
      </c>
      <c r="F9563">
        <v>318.37</v>
      </c>
      <c r="G9563">
        <v>32</v>
      </c>
    </row>
    <row r="9564" spans="1:7" ht="15.5" hidden="1" x14ac:dyDescent="0.35">
      <c r="A9564" t="s">
        <v>187</v>
      </c>
      <c r="B9564" t="s">
        <v>353</v>
      </c>
      <c r="C9564">
        <v>91561</v>
      </c>
      <c r="D9564">
        <v>2020</v>
      </c>
      <c r="E9564">
        <v>4</v>
      </c>
      <c r="F9564">
        <v>0</v>
      </c>
      <c r="G9564">
        <v>0</v>
      </c>
    </row>
    <row r="9565" spans="1:7" ht="15.5" hidden="1" x14ac:dyDescent="0.35">
      <c r="A9565" t="s">
        <v>187</v>
      </c>
      <c r="B9565" t="s">
        <v>353</v>
      </c>
      <c r="C9565">
        <v>91561</v>
      </c>
      <c r="D9565">
        <v>2020</v>
      </c>
      <c r="E9565">
        <v>5</v>
      </c>
      <c r="F9565">
        <v>0</v>
      </c>
      <c r="G9565">
        <v>0</v>
      </c>
    </row>
    <row r="9566" spans="1:7" ht="15.5" hidden="1" x14ac:dyDescent="0.35">
      <c r="A9566" t="s">
        <v>187</v>
      </c>
      <c r="B9566" t="s">
        <v>353</v>
      </c>
      <c r="C9566">
        <v>91561</v>
      </c>
      <c r="D9566">
        <v>2020</v>
      </c>
      <c r="E9566">
        <v>6</v>
      </c>
      <c r="F9566">
        <v>0</v>
      </c>
      <c r="G9566">
        <v>0</v>
      </c>
    </row>
    <row r="9567" spans="1:7" ht="15.5" hidden="1" x14ac:dyDescent="0.35">
      <c r="A9567" t="s">
        <v>187</v>
      </c>
      <c r="B9567" t="s">
        <v>353</v>
      </c>
      <c r="C9567">
        <v>91561</v>
      </c>
      <c r="D9567">
        <v>2020</v>
      </c>
      <c r="E9567">
        <v>7</v>
      </c>
      <c r="F9567">
        <v>38.450000000000003</v>
      </c>
      <c r="G9567">
        <v>7</v>
      </c>
    </row>
    <row r="9568" spans="1:7" ht="15.5" hidden="1" x14ac:dyDescent="0.35">
      <c r="A9568" t="s">
        <v>187</v>
      </c>
      <c r="B9568" t="s">
        <v>353</v>
      </c>
      <c r="C9568">
        <v>91561</v>
      </c>
      <c r="D9568">
        <v>2020</v>
      </c>
      <c r="E9568">
        <v>8</v>
      </c>
      <c r="F9568">
        <v>157.82</v>
      </c>
      <c r="G9568">
        <v>24</v>
      </c>
    </row>
    <row r="9569" spans="1:7" ht="15.5" hidden="1" x14ac:dyDescent="0.35">
      <c r="A9569" t="s">
        <v>187</v>
      </c>
      <c r="B9569" t="s">
        <v>353</v>
      </c>
      <c r="C9569">
        <v>91561</v>
      </c>
      <c r="D9569">
        <v>2020</v>
      </c>
      <c r="E9569">
        <v>9</v>
      </c>
      <c r="F9569">
        <v>88.96</v>
      </c>
      <c r="G9569">
        <v>18</v>
      </c>
    </row>
    <row r="9570" spans="1:7" ht="15.5" hidden="1" x14ac:dyDescent="0.35">
      <c r="A9570" t="s">
        <v>187</v>
      </c>
      <c r="B9570" t="s">
        <v>353</v>
      </c>
      <c r="C9570">
        <v>91561</v>
      </c>
      <c r="D9570">
        <v>2020</v>
      </c>
      <c r="E9570">
        <v>10</v>
      </c>
      <c r="F9570">
        <v>36.67</v>
      </c>
      <c r="G9570">
        <v>6</v>
      </c>
    </row>
    <row r="9571" spans="1:7" ht="15.5" hidden="1" x14ac:dyDescent="0.35">
      <c r="A9571" t="s">
        <v>187</v>
      </c>
      <c r="B9571" t="s">
        <v>353</v>
      </c>
      <c r="C9571">
        <v>91561</v>
      </c>
      <c r="D9571">
        <v>2020</v>
      </c>
      <c r="E9571">
        <v>11</v>
      </c>
      <c r="F9571">
        <v>0</v>
      </c>
      <c r="G9571">
        <v>0</v>
      </c>
    </row>
    <row r="9572" spans="1:7" ht="15.5" hidden="1" x14ac:dyDescent="0.35">
      <c r="A9572" t="s">
        <v>187</v>
      </c>
      <c r="B9572" t="s">
        <v>353</v>
      </c>
      <c r="C9572">
        <v>91561</v>
      </c>
      <c r="D9572">
        <v>2020</v>
      </c>
      <c r="E9572">
        <v>12</v>
      </c>
      <c r="F9572">
        <v>0</v>
      </c>
      <c r="G9572">
        <v>0</v>
      </c>
    </row>
    <row r="9573" spans="1:7" ht="15.5" hidden="1" x14ac:dyDescent="0.35">
      <c r="A9573" t="s">
        <v>187</v>
      </c>
      <c r="B9573" t="s">
        <v>353</v>
      </c>
      <c r="C9573">
        <v>91561</v>
      </c>
      <c r="D9573">
        <v>2021</v>
      </c>
      <c r="E9573">
        <v>1</v>
      </c>
      <c r="F9573">
        <v>67.8</v>
      </c>
      <c r="G9573">
        <v>14</v>
      </c>
    </row>
    <row r="9574" spans="1:7" ht="15.5" hidden="1" x14ac:dyDescent="0.35">
      <c r="A9574" t="s">
        <v>187</v>
      </c>
      <c r="B9574" t="s">
        <v>353</v>
      </c>
      <c r="C9574">
        <v>91561</v>
      </c>
      <c r="D9574">
        <v>2021</v>
      </c>
      <c r="E9574">
        <v>2</v>
      </c>
      <c r="F9574">
        <v>45.12</v>
      </c>
      <c r="G9574">
        <v>13</v>
      </c>
    </row>
    <row r="9575" spans="1:7" ht="15.5" hidden="1" x14ac:dyDescent="0.35">
      <c r="A9575" t="s">
        <v>187</v>
      </c>
      <c r="B9575" t="s">
        <v>353</v>
      </c>
      <c r="C9575">
        <v>91561</v>
      </c>
      <c r="D9575">
        <v>2021</v>
      </c>
      <c r="E9575">
        <v>3</v>
      </c>
      <c r="F9575">
        <v>154.05000000000001</v>
      </c>
      <c r="G9575">
        <v>32</v>
      </c>
    </row>
    <row r="9576" spans="1:7" ht="15.5" hidden="1" x14ac:dyDescent="0.35">
      <c r="A9576" t="s">
        <v>187</v>
      </c>
      <c r="B9576" t="s">
        <v>353</v>
      </c>
      <c r="C9576">
        <v>91561</v>
      </c>
      <c r="D9576">
        <v>2021</v>
      </c>
      <c r="E9576">
        <v>4</v>
      </c>
      <c r="F9576">
        <v>57.51</v>
      </c>
      <c r="G9576">
        <v>15</v>
      </c>
    </row>
    <row r="9577" spans="1:7" ht="15.5" hidden="1" x14ac:dyDescent="0.35">
      <c r="A9577" t="s">
        <v>187</v>
      </c>
      <c r="B9577" t="s">
        <v>353</v>
      </c>
      <c r="C9577">
        <v>91561</v>
      </c>
      <c r="D9577">
        <v>2021</v>
      </c>
      <c r="E9577">
        <v>5</v>
      </c>
      <c r="F9577">
        <v>148.76</v>
      </c>
      <c r="G9577">
        <v>22.36</v>
      </c>
    </row>
    <row r="9578" spans="1:7" ht="15.5" hidden="1" x14ac:dyDescent="0.35">
      <c r="A9578" t="s">
        <v>187</v>
      </c>
      <c r="B9578" t="s">
        <v>353</v>
      </c>
      <c r="C9578">
        <v>91561</v>
      </c>
      <c r="D9578">
        <v>2021</v>
      </c>
      <c r="E9578">
        <v>6</v>
      </c>
      <c r="F9578">
        <v>143.96</v>
      </c>
      <c r="G9578">
        <v>21.64</v>
      </c>
    </row>
    <row r="9579" spans="1:7" ht="15.5" hidden="1" x14ac:dyDescent="0.35">
      <c r="A9579" t="s">
        <v>187</v>
      </c>
      <c r="B9579" t="s">
        <v>353</v>
      </c>
      <c r="C9579">
        <v>91561</v>
      </c>
      <c r="D9579">
        <v>2021</v>
      </c>
      <c r="E9579">
        <v>7</v>
      </c>
      <c r="F9579">
        <v>272.57</v>
      </c>
      <c r="G9579">
        <v>41</v>
      </c>
    </row>
    <row r="9580" spans="1:7" ht="15.5" hidden="1" x14ac:dyDescent="0.35">
      <c r="A9580" t="s">
        <v>187</v>
      </c>
      <c r="B9580" t="s">
        <v>353</v>
      </c>
      <c r="C9580">
        <v>91561</v>
      </c>
      <c r="D9580">
        <v>2021</v>
      </c>
      <c r="E9580">
        <v>8</v>
      </c>
      <c r="F9580">
        <v>275.2</v>
      </c>
      <c r="G9580">
        <v>40</v>
      </c>
    </row>
    <row r="9581" spans="1:7" ht="15.5" hidden="1" x14ac:dyDescent="0.35">
      <c r="A9581" t="s">
        <v>187</v>
      </c>
      <c r="B9581" t="s">
        <v>353</v>
      </c>
      <c r="C9581">
        <v>91561</v>
      </c>
      <c r="D9581">
        <v>2021</v>
      </c>
      <c r="E9581">
        <v>9</v>
      </c>
      <c r="F9581">
        <v>235.06</v>
      </c>
      <c r="G9581">
        <v>55</v>
      </c>
    </row>
    <row r="9582" spans="1:7" ht="15.5" hidden="1" x14ac:dyDescent="0.35">
      <c r="A9582" t="s">
        <v>187</v>
      </c>
      <c r="B9582" t="s">
        <v>353</v>
      </c>
      <c r="C9582">
        <v>91561</v>
      </c>
      <c r="D9582">
        <v>2021</v>
      </c>
      <c r="E9582">
        <v>10</v>
      </c>
      <c r="F9582">
        <v>338.87</v>
      </c>
      <c r="G9582">
        <v>40</v>
      </c>
    </row>
    <row r="9583" spans="1:7" ht="15.5" hidden="1" x14ac:dyDescent="0.35">
      <c r="A9583" t="s">
        <v>187</v>
      </c>
      <c r="B9583" t="s">
        <v>353</v>
      </c>
      <c r="C9583">
        <v>91561</v>
      </c>
      <c r="D9583">
        <v>2021</v>
      </c>
      <c r="E9583">
        <v>11</v>
      </c>
      <c r="F9583">
        <v>334.39</v>
      </c>
      <c r="G9583">
        <v>56</v>
      </c>
    </row>
    <row r="9584" spans="1:7" ht="15.5" hidden="1" x14ac:dyDescent="0.35">
      <c r="A9584" t="s">
        <v>187</v>
      </c>
      <c r="B9584" t="s">
        <v>353</v>
      </c>
      <c r="C9584">
        <v>91561</v>
      </c>
      <c r="D9584">
        <v>2021</v>
      </c>
      <c r="E9584">
        <v>12</v>
      </c>
      <c r="F9584">
        <v>377.96</v>
      </c>
      <c r="G9584">
        <v>43</v>
      </c>
    </row>
    <row r="9585" spans="1:7" ht="15.5" hidden="1" x14ac:dyDescent="0.35">
      <c r="A9585" t="s">
        <v>187</v>
      </c>
      <c r="B9585" t="s">
        <v>353</v>
      </c>
      <c r="C9585">
        <v>91561</v>
      </c>
      <c r="D9585">
        <v>2022</v>
      </c>
      <c r="E9585">
        <v>1</v>
      </c>
      <c r="F9585">
        <v>324.47000000000003</v>
      </c>
      <c r="G9585">
        <v>41</v>
      </c>
    </row>
    <row r="9586" spans="1:7" ht="15.5" hidden="1" x14ac:dyDescent="0.35">
      <c r="A9586" t="s">
        <v>187</v>
      </c>
      <c r="B9586" t="s">
        <v>353</v>
      </c>
      <c r="C9586">
        <v>91561</v>
      </c>
      <c r="D9586">
        <v>2022</v>
      </c>
      <c r="E9586">
        <v>2</v>
      </c>
      <c r="F9586">
        <v>323.75</v>
      </c>
      <c r="G9586">
        <v>39</v>
      </c>
    </row>
    <row r="9587" spans="1:7" ht="15.5" hidden="1" x14ac:dyDescent="0.35">
      <c r="A9587" t="s">
        <v>187</v>
      </c>
      <c r="B9587" t="s">
        <v>353</v>
      </c>
      <c r="C9587">
        <v>91561</v>
      </c>
      <c r="D9587">
        <v>2022</v>
      </c>
      <c r="E9587">
        <v>3</v>
      </c>
      <c r="F9587">
        <v>344.91</v>
      </c>
      <c r="G9587">
        <v>33</v>
      </c>
    </row>
    <row r="9588" spans="1:7" ht="15.5" hidden="1" x14ac:dyDescent="0.35">
      <c r="A9588" t="s">
        <v>187</v>
      </c>
      <c r="B9588" t="s">
        <v>353</v>
      </c>
      <c r="C9588">
        <v>91561</v>
      </c>
      <c r="D9588">
        <v>2022</v>
      </c>
      <c r="E9588">
        <v>4</v>
      </c>
      <c r="F9588">
        <v>288.54000000000002</v>
      </c>
      <c r="G9588">
        <v>22</v>
      </c>
    </row>
    <row r="9589" spans="1:7" ht="15.5" hidden="1" x14ac:dyDescent="0.35">
      <c r="A9589" t="s">
        <v>187</v>
      </c>
      <c r="B9589" t="s">
        <v>353</v>
      </c>
      <c r="C9589">
        <v>91561</v>
      </c>
      <c r="D9589">
        <v>2022</v>
      </c>
      <c r="E9589">
        <v>5</v>
      </c>
      <c r="F9589">
        <v>414.05</v>
      </c>
      <c r="G9589">
        <v>33</v>
      </c>
    </row>
    <row r="9590" spans="1:7" ht="15.5" hidden="1" x14ac:dyDescent="0.35">
      <c r="A9590" t="s">
        <v>187</v>
      </c>
      <c r="B9590" t="s">
        <v>353</v>
      </c>
      <c r="C9590">
        <v>91561</v>
      </c>
      <c r="D9590">
        <v>2022</v>
      </c>
      <c r="E9590">
        <v>6</v>
      </c>
      <c r="F9590">
        <v>392.65</v>
      </c>
      <c r="G9590">
        <v>32</v>
      </c>
    </row>
    <row r="9591" spans="1:7" ht="15.5" hidden="1" x14ac:dyDescent="0.35">
      <c r="A9591" t="s">
        <v>187</v>
      </c>
      <c r="B9591" t="s">
        <v>353</v>
      </c>
      <c r="C9591">
        <v>91561</v>
      </c>
      <c r="D9591">
        <v>2022</v>
      </c>
      <c r="E9591">
        <v>7</v>
      </c>
      <c r="F9591">
        <v>413.67</v>
      </c>
      <c r="G9591">
        <v>33</v>
      </c>
    </row>
    <row r="9592" spans="1:7" ht="15.5" hidden="1" x14ac:dyDescent="0.35">
      <c r="A9592" t="s">
        <v>187</v>
      </c>
      <c r="B9592" t="s">
        <v>353</v>
      </c>
      <c r="C9592">
        <v>91561</v>
      </c>
      <c r="D9592">
        <v>2022</v>
      </c>
      <c r="E9592">
        <v>8</v>
      </c>
      <c r="F9592">
        <v>389.78</v>
      </c>
      <c r="G9592">
        <v>35</v>
      </c>
    </row>
    <row r="9593" spans="1:7" ht="15.5" hidden="1" x14ac:dyDescent="0.35">
      <c r="A9593" t="s">
        <v>187</v>
      </c>
      <c r="B9593" t="s">
        <v>353</v>
      </c>
      <c r="C9593">
        <v>91561</v>
      </c>
      <c r="D9593">
        <v>2022</v>
      </c>
      <c r="E9593">
        <v>9</v>
      </c>
      <c r="F9593">
        <v>357.95</v>
      </c>
      <c r="G9593">
        <v>32</v>
      </c>
    </row>
    <row r="9594" spans="1:7" ht="15.5" hidden="1" x14ac:dyDescent="0.35">
      <c r="A9594" t="s">
        <v>187</v>
      </c>
      <c r="B9594" t="s">
        <v>353</v>
      </c>
      <c r="C9594">
        <v>91561</v>
      </c>
      <c r="D9594">
        <v>2022</v>
      </c>
      <c r="E9594">
        <v>10</v>
      </c>
      <c r="F9594">
        <v>402.57</v>
      </c>
      <c r="G9594">
        <v>38</v>
      </c>
    </row>
    <row r="9595" spans="1:7" ht="15.5" hidden="1" x14ac:dyDescent="0.35">
      <c r="A9595" t="s">
        <v>187</v>
      </c>
      <c r="B9595" t="s">
        <v>353</v>
      </c>
      <c r="C9595">
        <v>91561</v>
      </c>
      <c r="D9595">
        <v>2022</v>
      </c>
      <c r="E9595">
        <v>11</v>
      </c>
      <c r="F9595">
        <v>447.36</v>
      </c>
      <c r="G9595">
        <v>36</v>
      </c>
    </row>
    <row r="9596" spans="1:7" ht="15.5" hidden="1" x14ac:dyDescent="0.35">
      <c r="A9596" t="s">
        <v>187</v>
      </c>
      <c r="B9596" t="s">
        <v>353</v>
      </c>
      <c r="C9596">
        <v>91561</v>
      </c>
      <c r="D9596">
        <v>2022</v>
      </c>
      <c r="E9596">
        <v>12</v>
      </c>
      <c r="F9596">
        <v>390.45</v>
      </c>
      <c r="G9596">
        <v>36</v>
      </c>
    </row>
    <row r="9597" spans="1:7" ht="15.5" hidden="1" x14ac:dyDescent="0.35">
      <c r="A9597" t="s">
        <v>187</v>
      </c>
      <c r="B9597" t="s">
        <v>353</v>
      </c>
      <c r="C9597">
        <v>91561</v>
      </c>
      <c r="D9597">
        <v>2023</v>
      </c>
      <c r="E9597">
        <v>1</v>
      </c>
      <c r="F9597">
        <v>358.3</v>
      </c>
      <c r="G9597">
        <v>35</v>
      </c>
    </row>
    <row r="9598" spans="1:7" ht="15.5" hidden="1" x14ac:dyDescent="0.35">
      <c r="A9598" t="s">
        <v>187</v>
      </c>
      <c r="B9598" t="s">
        <v>353</v>
      </c>
      <c r="C9598">
        <v>91561</v>
      </c>
      <c r="D9598">
        <v>2023</v>
      </c>
      <c r="E9598">
        <v>2</v>
      </c>
      <c r="F9598">
        <v>380.65</v>
      </c>
      <c r="G9598">
        <v>36</v>
      </c>
    </row>
    <row r="9599" spans="1:7" ht="15.5" hidden="1" x14ac:dyDescent="0.35">
      <c r="A9599" t="s">
        <v>187</v>
      </c>
      <c r="B9599" t="s">
        <v>353</v>
      </c>
      <c r="C9599">
        <v>91561</v>
      </c>
      <c r="D9599">
        <v>2023</v>
      </c>
      <c r="E9599">
        <v>3</v>
      </c>
      <c r="F9599">
        <v>256.5</v>
      </c>
      <c r="G9599">
        <v>31</v>
      </c>
    </row>
    <row r="9600" spans="1:7" ht="15.5" hidden="1" x14ac:dyDescent="0.35">
      <c r="A9600" t="s">
        <v>187</v>
      </c>
      <c r="B9600" t="s">
        <v>353</v>
      </c>
      <c r="C9600">
        <v>91561</v>
      </c>
      <c r="D9600">
        <v>2023</v>
      </c>
      <c r="E9600">
        <v>4</v>
      </c>
      <c r="F9600">
        <v>33.090000000000003</v>
      </c>
      <c r="G9600">
        <v>5</v>
      </c>
    </row>
    <row r="9601" spans="1:7" ht="15.5" hidden="1" x14ac:dyDescent="0.35">
      <c r="A9601" t="s">
        <v>187</v>
      </c>
      <c r="B9601" t="s">
        <v>353</v>
      </c>
      <c r="C9601">
        <v>91561</v>
      </c>
      <c r="D9601">
        <v>2023</v>
      </c>
      <c r="E9601">
        <v>5</v>
      </c>
      <c r="F9601">
        <v>437.81</v>
      </c>
      <c r="G9601">
        <v>48</v>
      </c>
    </row>
    <row r="9602" spans="1:7" ht="15.5" hidden="1" x14ac:dyDescent="0.35">
      <c r="A9602" t="s">
        <v>187</v>
      </c>
      <c r="B9602" t="s">
        <v>353</v>
      </c>
      <c r="C9602">
        <v>91561</v>
      </c>
      <c r="D9602">
        <v>2023</v>
      </c>
      <c r="E9602">
        <v>6</v>
      </c>
      <c r="F9602">
        <v>429.39</v>
      </c>
      <c r="G9602">
        <v>43</v>
      </c>
    </row>
    <row r="9603" spans="1:7" ht="15.5" hidden="1" x14ac:dyDescent="0.35">
      <c r="A9603" t="s">
        <v>187</v>
      </c>
      <c r="B9603" t="s">
        <v>353</v>
      </c>
      <c r="C9603">
        <v>91561</v>
      </c>
      <c r="D9603">
        <v>2023</v>
      </c>
      <c r="E9603">
        <v>7</v>
      </c>
      <c r="F9603">
        <v>470.51</v>
      </c>
      <c r="G9603">
        <v>42</v>
      </c>
    </row>
    <row r="9604" spans="1:7" ht="15.5" hidden="1" x14ac:dyDescent="0.35">
      <c r="A9604" t="s">
        <v>187</v>
      </c>
      <c r="B9604" t="s">
        <v>353</v>
      </c>
      <c r="C9604">
        <v>91561</v>
      </c>
      <c r="D9604">
        <v>2023</v>
      </c>
      <c r="E9604">
        <v>8</v>
      </c>
      <c r="F9604">
        <v>434.65</v>
      </c>
      <c r="G9604">
        <v>42</v>
      </c>
    </row>
    <row r="9605" spans="1:7" ht="15.5" hidden="1" x14ac:dyDescent="0.35">
      <c r="A9605" t="s">
        <v>187</v>
      </c>
      <c r="B9605" t="s">
        <v>353</v>
      </c>
      <c r="C9605">
        <v>91561</v>
      </c>
      <c r="D9605">
        <v>2023</v>
      </c>
      <c r="E9605">
        <v>9</v>
      </c>
      <c r="F9605">
        <v>412.42</v>
      </c>
      <c r="G9605">
        <v>37</v>
      </c>
    </row>
    <row r="9606" spans="1:7" ht="15.5" hidden="1" x14ac:dyDescent="0.35">
      <c r="A9606" t="s">
        <v>187</v>
      </c>
      <c r="B9606" t="s">
        <v>353</v>
      </c>
      <c r="C9606">
        <v>91561</v>
      </c>
      <c r="D9606">
        <v>2023</v>
      </c>
      <c r="E9606">
        <v>10</v>
      </c>
      <c r="F9606">
        <v>464.28</v>
      </c>
      <c r="G9606">
        <v>42</v>
      </c>
    </row>
    <row r="9607" spans="1:7" ht="15.5" hidden="1" x14ac:dyDescent="0.35">
      <c r="A9607" t="s">
        <v>187</v>
      </c>
      <c r="B9607" t="s">
        <v>353</v>
      </c>
      <c r="C9607">
        <v>91561</v>
      </c>
      <c r="D9607">
        <v>2023</v>
      </c>
      <c r="E9607">
        <v>11</v>
      </c>
      <c r="F9607">
        <v>451.68</v>
      </c>
      <c r="G9607">
        <v>48</v>
      </c>
    </row>
    <row r="9608" spans="1:7" ht="15.5" hidden="1" x14ac:dyDescent="0.35">
      <c r="A9608" t="s">
        <v>187</v>
      </c>
      <c r="B9608" t="s">
        <v>353</v>
      </c>
      <c r="C9608">
        <v>91561</v>
      </c>
      <c r="D9608">
        <v>2023</v>
      </c>
      <c r="E9608">
        <v>12</v>
      </c>
      <c r="F9608">
        <v>354.04</v>
      </c>
      <c r="G9608">
        <v>31</v>
      </c>
    </row>
    <row r="9609" spans="1:7" ht="15.5" hidden="1" x14ac:dyDescent="0.35">
      <c r="A9609" t="s">
        <v>187</v>
      </c>
      <c r="B9609" t="s">
        <v>353</v>
      </c>
      <c r="C9609">
        <v>91561</v>
      </c>
      <c r="D9609">
        <v>2024</v>
      </c>
      <c r="E9609">
        <v>1</v>
      </c>
      <c r="F9609">
        <v>456.46</v>
      </c>
      <c r="G9609">
        <v>40</v>
      </c>
    </row>
    <row r="9610" spans="1:7" ht="15.5" hidden="1" x14ac:dyDescent="0.35">
      <c r="A9610" t="s">
        <v>187</v>
      </c>
      <c r="B9610" t="s">
        <v>353</v>
      </c>
      <c r="C9610">
        <v>91561</v>
      </c>
      <c r="D9610">
        <v>2024</v>
      </c>
      <c r="E9610">
        <v>2</v>
      </c>
      <c r="F9610">
        <v>447.24</v>
      </c>
      <c r="G9610">
        <v>49</v>
      </c>
    </row>
    <row r="9611" spans="1:7" ht="15.5" hidden="1" x14ac:dyDescent="0.35">
      <c r="A9611" t="s">
        <v>187</v>
      </c>
      <c r="B9611" t="s">
        <v>353</v>
      </c>
      <c r="C9611">
        <v>91561</v>
      </c>
      <c r="D9611">
        <v>2024</v>
      </c>
      <c r="E9611">
        <v>3</v>
      </c>
      <c r="F9611">
        <v>463.1</v>
      </c>
      <c r="G9611">
        <v>43</v>
      </c>
    </row>
    <row r="9612" spans="1:7" ht="15.5" hidden="1" x14ac:dyDescent="0.35">
      <c r="A9612" t="s">
        <v>187</v>
      </c>
      <c r="B9612" t="s">
        <v>353</v>
      </c>
      <c r="C9612">
        <v>91561</v>
      </c>
      <c r="D9612">
        <v>2024</v>
      </c>
      <c r="E9612">
        <v>4</v>
      </c>
      <c r="F9612">
        <v>44.83</v>
      </c>
      <c r="G9612">
        <v>4.01</v>
      </c>
    </row>
    <row r="9613" spans="1:7" ht="15.5" hidden="1" x14ac:dyDescent="0.35">
      <c r="A9613" t="s">
        <v>187</v>
      </c>
      <c r="B9613" t="s">
        <v>353</v>
      </c>
      <c r="C9613">
        <v>91561</v>
      </c>
      <c r="D9613">
        <v>2024</v>
      </c>
      <c r="E9613">
        <v>5</v>
      </c>
      <c r="F9613">
        <v>0</v>
      </c>
      <c r="G9613">
        <v>0</v>
      </c>
    </row>
    <row r="9614" spans="1:7" ht="15.5" hidden="1" x14ac:dyDescent="0.35">
      <c r="A9614" t="s">
        <v>187</v>
      </c>
      <c r="B9614" t="s">
        <v>353</v>
      </c>
      <c r="C9614">
        <v>91561</v>
      </c>
      <c r="D9614">
        <v>2024</v>
      </c>
      <c r="E9614">
        <v>6</v>
      </c>
      <c r="F9614">
        <v>0</v>
      </c>
      <c r="G9614">
        <v>0</v>
      </c>
    </row>
    <row r="9615" spans="1:7" ht="15.5" hidden="1" x14ac:dyDescent="0.35">
      <c r="A9615" t="s">
        <v>187</v>
      </c>
      <c r="B9615" t="s">
        <v>353</v>
      </c>
      <c r="C9615">
        <v>91561</v>
      </c>
      <c r="D9615">
        <v>2024</v>
      </c>
      <c r="E9615">
        <v>7</v>
      </c>
      <c r="F9615">
        <v>0</v>
      </c>
      <c r="G9615">
        <v>0</v>
      </c>
    </row>
    <row r="9616" spans="1:7" ht="15.5" hidden="1" x14ac:dyDescent="0.35">
      <c r="A9616" t="s">
        <v>187</v>
      </c>
      <c r="B9616" t="s">
        <v>353</v>
      </c>
      <c r="C9616">
        <v>91561</v>
      </c>
      <c r="D9616">
        <v>2024</v>
      </c>
      <c r="E9616">
        <v>8</v>
      </c>
      <c r="F9616">
        <v>0</v>
      </c>
      <c r="G9616">
        <v>0</v>
      </c>
    </row>
    <row r="9617" spans="1:7" ht="15.5" hidden="1" x14ac:dyDescent="0.35">
      <c r="A9617" t="s">
        <v>187</v>
      </c>
      <c r="B9617" t="s">
        <v>353</v>
      </c>
      <c r="C9617">
        <v>91561</v>
      </c>
      <c r="D9617">
        <v>2024</v>
      </c>
      <c r="E9617">
        <v>9</v>
      </c>
      <c r="F9617">
        <v>0</v>
      </c>
      <c r="G9617">
        <v>0</v>
      </c>
    </row>
    <row r="9618" spans="1:7" ht="15.5" hidden="1" x14ac:dyDescent="0.35">
      <c r="A9618" t="s">
        <v>187</v>
      </c>
      <c r="B9618" t="s">
        <v>353</v>
      </c>
      <c r="C9618">
        <v>91561</v>
      </c>
      <c r="D9618">
        <v>2024</v>
      </c>
      <c r="E9618">
        <v>10</v>
      </c>
      <c r="F9618">
        <v>0</v>
      </c>
      <c r="G9618">
        <v>0</v>
      </c>
    </row>
    <row r="9619" spans="1:7" ht="15.5" hidden="1" x14ac:dyDescent="0.35">
      <c r="A9619" t="s">
        <v>187</v>
      </c>
      <c r="B9619" t="s">
        <v>353</v>
      </c>
      <c r="C9619">
        <v>91561</v>
      </c>
      <c r="D9619">
        <v>2024</v>
      </c>
      <c r="E9619">
        <v>11</v>
      </c>
      <c r="F9619">
        <v>0</v>
      </c>
      <c r="G9619">
        <v>0</v>
      </c>
    </row>
    <row r="9620" spans="1:7" ht="15.5" hidden="1" x14ac:dyDescent="0.35">
      <c r="A9620" t="s">
        <v>187</v>
      </c>
      <c r="B9620" t="s">
        <v>353</v>
      </c>
      <c r="C9620">
        <v>91561</v>
      </c>
      <c r="D9620">
        <v>2024</v>
      </c>
      <c r="E9620">
        <v>12</v>
      </c>
      <c r="F9620">
        <v>0</v>
      </c>
      <c r="G9620">
        <v>0</v>
      </c>
    </row>
    <row r="9621" spans="1:7" ht="15.5" x14ac:dyDescent="0.35">
      <c r="A9621" t="s">
        <v>187</v>
      </c>
      <c r="B9621" t="s">
        <v>353</v>
      </c>
      <c r="C9621">
        <v>91561</v>
      </c>
      <c r="D9621">
        <v>2025</v>
      </c>
      <c r="E9621">
        <v>1</v>
      </c>
      <c r="F9621">
        <v>0</v>
      </c>
      <c r="G9621">
        <v>0</v>
      </c>
    </row>
    <row r="9622" spans="1:7" ht="15.5" x14ac:dyDescent="0.35">
      <c r="A9622" t="s">
        <v>187</v>
      </c>
      <c r="B9622" t="s">
        <v>353</v>
      </c>
      <c r="C9622">
        <v>91561</v>
      </c>
      <c r="D9622">
        <v>2025</v>
      </c>
      <c r="E9622">
        <v>2</v>
      </c>
      <c r="F9622">
        <v>137.88999999999999</v>
      </c>
      <c r="G9622">
        <v>12.18</v>
      </c>
    </row>
    <row r="9623" spans="1:7" ht="15.5" x14ac:dyDescent="0.35">
      <c r="A9623" t="s">
        <v>187</v>
      </c>
      <c r="B9623" t="s">
        <v>353</v>
      </c>
      <c r="C9623">
        <v>91561</v>
      </c>
      <c r="D9623">
        <v>2025</v>
      </c>
      <c r="E9623">
        <v>3</v>
      </c>
      <c r="F9623">
        <v>464.77</v>
      </c>
      <c r="G9623">
        <v>47</v>
      </c>
    </row>
    <row r="9624" spans="1:7" ht="15.5" x14ac:dyDescent="0.35">
      <c r="A9624" t="s">
        <v>187</v>
      </c>
      <c r="B9624" t="s">
        <v>353</v>
      </c>
      <c r="C9624">
        <v>91561</v>
      </c>
      <c r="D9624">
        <v>2025</v>
      </c>
      <c r="E9624">
        <v>4</v>
      </c>
      <c r="F9624">
        <v>447.01</v>
      </c>
      <c r="G9624">
        <v>43</v>
      </c>
    </row>
    <row r="9625" spans="1:7" ht="15.5" x14ac:dyDescent="0.35">
      <c r="A9625" t="s">
        <v>187</v>
      </c>
      <c r="B9625" t="s">
        <v>353</v>
      </c>
      <c r="C9625">
        <v>91561</v>
      </c>
      <c r="D9625">
        <v>2025</v>
      </c>
      <c r="E9625">
        <v>5</v>
      </c>
      <c r="F9625">
        <v>487.49</v>
      </c>
      <c r="G9625">
        <v>45</v>
      </c>
    </row>
    <row r="9626" spans="1:7" ht="15.5" x14ac:dyDescent="0.35">
      <c r="A9626" t="s">
        <v>187</v>
      </c>
      <c r="B9626" t="s">
        <v>353</v>
      </c>
      <c r="C9626">
        <v>91561</v>
      </c>
      <c r="D9626">
        <v>2025</v>
      </c>
      <c r="E9626">
        <v>6</v>
      </c>
      <c r="F9626">
        <v>431.23</v>
      </c>
      <c r="G9626">
        <v>39</v>
      </c>
    </row>
    <row r="9627" spans="1:7" ht="15.5" x14ac:dyDescent="0.35">
      <c r="A9627" t="s">
        <v>187</v>
      </c>
      <c r="B9627" t="s">
        <v>353</v>
      </c>
      <c r="C9627">
        <v>91561</v>
      </c>
      <c r="D9627">
        <v>2025</v>
      </c>
      <c r="E9627">
        <v>7</v>
      </c>
      <c r="F9627">
        <v>492.17</v>
      </c>
      <c r="G9627">
        <v>41</v>
      </c>
    </row>
    <row r="9628" spans="1:7" ht="15.5" x14ac:dyDescent="0.35">
      <c r="A9628" t="s">
        <v>187</v>
      </c>
      <c r="B9628" t="s">
        <v>353</v>
      </c>
      <c r="C9628">
        <v>91561</v>
      </c>
      <c r="D9628">
        <v>2025</v>
      </c>
      <c r="E9628">
        <v>8</v>
      </c>
      <c r="F9628">
        <v>462</v>
      </c>
      <c r="G9628">
        <v>38</v>
      </c>
    </row>
    <row r="9629" spans="1:7" ht="15.5" x14ac:dyDescent="0.35">
      <c r="A9629" t="s">
        <v>187</v>
      </c>
      <c r="B9629" t="s">
        <v>353</v>
      </c>
      <c r="C9629">
        <v>91561</v>
      </c>
      <c r="D9629">
        <v>2025</v>
      </c>
      <c r="E9629">
        <v>9</v>
      </c>
      <c r="F9629">
        <v>456.56</v>
      </c>
      <c r="G9629">
        <v>40</v>
      </c>
    </row>
    <row r="9630" spans="1:7" ht="15.5" x14ac:dyDescent="0.35">
      <c r="A9630" t="s">
        <v>187</v>
      </c>
      <c r="B9630" t="s">
        <v>353</v>
      </c>
      <c r="C9630">
        <v>91561</v>
      </c>
      <c r="D9630">
        <v>2025</v>
      </c>
      <c r="E9630">
        <v>10</v>
      </c>
      <c r="F9630">
        <v>433.2</v>
      </c>
      <c r="G9630">
        <v>40</v>
      </c>
    </row>
    <row r="9631" spans="1:7" ht="15.5" x14ac:dyDescent="0.35">
      <c r="A9631" t="s">
        <v>187</v>
      </c>
      <c r="B9631" t="s">
        <v>353</v>
      </c>
      <c r="C9631">
        <v>91561</v>
      </c>
      <c r="D9631">
        <v>2025</v>
      </c>
      <c r="E9631">
        <v>11</v>
      </c>
      <c r="F9631">
        <v>460.95</v>
      </c>
      <c r="G9631">
        <v>44</v>
      </c>
    </row>
    <row r="9632" spans="1:7" ht="15.5" hidden="1" x14ac:dyDescent="0.35">
      <c r="A9632" t="s">
        <v>187</v>
      </c>
      <c r="B9632" t="s">
        <v>353</v>
      </c>
      <c r="C9632">
        <v>91562</v>
      </c>
      <c r="D9632">
        <v>2019</v>
      </c>
      <c r="E9632">
        <v>12</v>
      </c>
      <c r="F9632">
        <v>241.42</v>
      </c>
      <c r="G9632">
        <v>28.25</v>
      </c>
    </row>
    <row r="9633" spans="1:7" ht="15.5" hidden="1" x14ac:dyDescent="0.35">
      <c r="A9633" t="s">
        <v>187</v>
      </c>
      <c r="B9633" t="s">
        <v>353</v>
      </c>
      <c r="C9633">
        <v>91562</v>
      </c>
      <c r="D9633">
        <v>2020</v>
      </c>
      <c r="E9633">
        <v>1</v>
      </c>
      <c r="F9633">
        <v>295.74</v>
      </c>
      <c r="G9633">
        <v>34.61</v>
      </c>
    </row>
    <row r="9634" spans="1:7" ht="15.5" hidden="1" x14ac:dyDescent="0.35">
      <c r="A9634" t="s">
        <v>187</v>
      </c>
      <c r="B9634" t="s">
        <v>353</v>
      </c>
      <c r="C9634">
        <v>91562</v>
      </c>
      <c r="D9634">
        <v>2020</v>
      </c>
      <c r="E9634">
        <v>2</v>
      </c>
      <c r="F9634">
        <v>0</v>
      </c>
      <c r="G9634">
        <v>0</v>
      </c>
    </row>
    <row r="9635" spans="1:7" ht="15.5" hidden="1" x14ac:dyDescent="0.35">
      <c r="A9635" t="s">
        <v>187</v>
      </c>
      <c r="B9635" t="s">
        <v>353</v>
      </c>
      <c r="C9635">
        <v>91562</v>
      </c>
      <c r="D9635">
        <v>2020</v>
      </c>
      <c r="E9635">
        <v>3</v>
      </c>
      <c r="F9635">
        <v>0</v>
      </c>
      <c r="G9635">
        <v>0</v>
      </c>
    </row>
    <row r="9636" spans="1:7" ht="15.5" hidden="1" x14ac:dyDescent="0.35">
      <c r="A9636" t="s">
        <v>187</v>
      </c>
      <c r="B9636" t="s">
        <v>353</v>
      </c>
      <c r="C9636">
        <v>91562</v>
      </c>
      <c r="D9636">
        <v>2020</v>
      </c>
      <c r="E9636">
        <v>4</v>
      </c>
      <c r="F9636">
        <v>0</v>
      </c>
      <c r="G9636">
        <v>0</v>
      </c>
    </row>
    <row r="9637" spans="1:7" ht="15.5" hidden="1" x14ac:dyDescent="0.35">
      <c r="A9637" t="s">
        <v>187</v>
      </c>
      <c r="B9637" t="s">
        <v>353</v>
      </c>
      <c r="C9637">
        <v>91562</v>
      </c>
      <c r="D9637">
        <v>2020</v>
      </c>
      <c r="E9637">
        <v>5</v>
      </c>
      <c r="F9637">
        <v>0</v>
      </c>
      <c r="G9637">
        <v>0</v>
      </c>
    </row>
    <row r="9638" spans="1:7" ht="15.5" hidden="1" x14ac:dyDescent="0.35">
      <c r="A9638" t="s">
        <v>187</v>
      </c>
      <c r="B9638" t="s">
        <v>353</v>
      </c>
      <c r="C9638">
        <v>91562</v>
      </c>
      <c r="D9638">
        <v>2020</v>
      </c>
      <c r="E9638">
        <v>6</v>
      </c>
      <c r="F9638">
        <v>0</v>
      </c>
      <c r="G9638">
        <v>0</v>
      </c>
    </row>
    <row r="9639" spans="1:7" ht="15.5" hidden="1" x14ac:dyDescent="0.35">
      <c r="A9639" t="s">
        <v>187</v>
      </c>
      <c r="B9639" t="s">
        <v>353</v>
      </c>
      <c r="C9639">
        <v>91562</v>
      </c>
      <c r="D9639">
        <v>2020</v>
      </c>
      <c r="E9639">
        <v>7</v>
      </c>
      <c r="F9639">
        <v>0</v>
      </c>
      <c r="G9639">
        <v>0</v>
      </c>
    </row>
    <row r="9640" spans="1:7" ht="15.5" hidden="1" x14ac:dyDescent="0.35">
      <c r="A9640" t="s">
        <v>187</v>
      </c>
      <c r="B9640" t="s">
        <v>353</v>
      </c>
      <c r="C9640">
        <v>91562</v>
      </c>
      <c r="D9640">
        <v>2020</v>
      </c>
      <c r="E9640">
        <v>8</v>
      </c>
      <c r="F9640">
        <v>0</v>
      </c>
      <c r="G9640">
        <v>0</v>
      </c>
    </row>
    <row r="9641" spans="1:7" ht="15.5" hidden="1" x14ac:dyDescent="0.35">
      <c r="A9641" t="s">
        <v>187</v>
      </c>
      <c r="B9641" t="s">
        <v>353</v>
      </c>
      <c r="C9641">
        <v>91562</v>
      </c>
      <c r="D9641">
        <v>2020</v>
      </c>
      <c r="E9641">
        <v>9</v>
      </c>
      <c r="F9641">
        <v>0</v>
      </c>
      <c r="G9641">
        <v>0</v>
      </c>
    </row>
    <row r="9642" spans="1:7" ht="15.5" hidden="1" x14ac:dyDescent="0.35">
      <c r="A9642" t="s">
        <v>187</v>
      </c>
      <c r="B9642" t="s">
        <v>353</v>
      </c>
      <c r="C9642">
        <v>91562</v>
      </c>
      <c r="D9642">
        <v>2020</v>
      </c>
      <c r="E9642">
        <v>10</v>
      </c>
      <c r="F9642">
        <v>0</v>
      </c>
      <c r="G9642">
        <v>0</v>
      </c>
    </row>
    <row r="9643" spans="1:7" ht="15.5" hidden="1" x14ac:dyDescent="0.35">
      <c r="A9643" t="s">
        <v>187</v>
      </c>
      <c r="B9643" t="s">
        <v>353</v>
      </c>
      <c r="C9643">
        <v>91562</v>
      </c>
      <c r="D9643">
        <v>2020</v>
      </c>
      <c r="E9643">
        <v>11</v>
      </c>
      <c r="F9643">
        <v>0</v>
      </c>
      <c r="G9643">
        <v>0</v>
      </c>
    </row>
    <row r="9644" spans="1:7" ht="15.5" hidden="1" x14ac:dyDescent="0.35">
      <c r="A9644" t="s">
        <v>187</v>
      </c>
      <c r="B9644" t="s">
        <v>353</v>
      </c>
      <c r="C9644">
        <v>91562</v>
      </c>
      <c r="D9644">
        <v>2020</v>
      </c>
      <c r="E9644">
        <v>12</v>
      </c>
      <c r="F9644">
        <v>0</v>
      </c>
      <c r="G9644">
        <v>0</v>
      </c>
    </row>
    <row r="9645" spans="1:7" ht="15.5" hidden="1" x14ac:dyDescent="0.35">
      <c r="A9645" t="s">
        <v>187</v>
      </c>
      <c r="B9645" t="s">
        <v>353</v>
      </c>
      <c r="C9645">
        <v>91562</v>
      </c>
      <c r="D9645">
        <v>2021</v>
      </c>
      <c r="E9645">
        <v>12</v>
      </c>
      <c r="F9645">
        <v>140.24</v>
      </c>
      <c r="G9645">
        <v>19.82</v>
      </c>
    </row>
    <row r="9646" spans="1:7" ht="15.5" hidden="1" x14ac:dyDescent="0.35">
      <c r="A9646" t="s">
        <v>187</v>
      </c>
      <c r="B9646" t="s">
        <v>353</v>
      </c>
      <c r="C9646">
        <v>91562</v>
      </c>
      <c r="D9646">
        <v>2022</v>
      </c>
      <c r="E9646">
        <v>1</v>
      </c>
      <c r="F9646">
        <v>211.48</v>
      </c>
      <c r="G9646">
        <v>47</v>
      </c>
    </row>
    <row r="9647" spans="1:7" ht="15.5" hidden="1" x14ac:dyDescent="0.35">
      <c r="A9647" t="s">
        <v>187</v>
      </c>
      <c r="B9647" t="s">
        <v>353</v>
      </c>
      <c r="C9647">
        <v>91562</v>
      </c>
      <c r="D9647">
        <v>2022</v>
      </c>
      <c r="E9647">
        <v>2</v>
      </c>
      <c r="F9647">
        <v>352.1</v>
      </c>
      <c r="G9647">
        <v>35</v>
      </c>
    </row>
    <row r="9648" spans="1:7" ht="15.5" hidden="1" x14ac:dyDescent="0.35">
      <c r="A9648" t="s">
        <v>187</v>
      </c>
      <c r="B9648" t="s">
        <v>353</v>
      </c>
      <c r="C9648">
        <v>91562</v>
      </c>
      <c r="D9648">
        <v>2022</v>
      </c>
      <c r="E9648">
        <v>3</v>
      </c>
      <c r="F9648">
        <v>364.5</v>
      </c>
      <c r="G9648">
        <v>37</v>
      </c>
    </row>
    <row r="9649" spans="1:7" ht="15.5" hidden="1" x14ac:dyDescent="0.35">
      <c r="A9649" t="s">
        <v>187</v>
      </c>
      <c r="B9649" t="s">
        <v>353</v>
      </c>
      <c r="C9649">
        <v>91562</v>
      </c>
      <c r="D9649">
        <v>2022</v>
      </c>
      <c r="E9649">
        <v>4</v>
      </c>
      <c r="F9649">
        <v>274.3</v>
      </c>
      <c r="G9649">
        <v>39</v>
      </c>
    </row>
    <row r="9650" spans="1:7" ht="15.5" hidden="1" x14ac:dyDescent="0.35">
      <c r="A9650" t="s">
        <v>187</v>
      </c>
      <c r="B9650" t="s">
        <v>353</v>
      </c>
      <c r="C9650">
        <v>91562</v>
      </c>
      <c r="D9650">
        <v>2022</v>
      </c>
      <c r="E9650">
        <v>5</v>
      </c>
      <c r="F9650">
        <v>409.57</v>
      </c>
      <c r="G9650">
        <v>35</v>
      </c>
    </row>
    <row r="9651" spans="1:7" ht="15.5" hidden="1" x14ac:dyDescent="0.35">
      <c r="A9651" t="s">
        <v>187</v>
      </c>
      <c r="B9651" t="s">
        <v>353</v>
      </c>
      <c r="C9651">
        <v>91562</v>
      </c>
      <c r="D9651">
        <v>2022</v>
      </c>
      <c r="E9651">
        <v>6</v>
      </c>
      <c r="F9651">
        <v>377.1</v>
      </c>
      <c r="G9651">
        <v>29</v>
      </c>
    </row>
    <row r="9652" spans="1:7" ht="15.5" hidden="1" x14ac:dyDescent="0.35">
      <c r="A9652" t="s">
        <v>187</v>
      </c>
      <c r="B9652" t="s">
        <v>353</v>
      </c>
      <c r="C9652">
        <v>91562</v>
      </c>
      <c r="D9652">
        <v>2022</v>
      </c>
      <c r="E9652">
        <v>7</v>
      </c>
      <c r="F9652">
        <v>400.62</v>
      </c>
      <c r="G9652">
        <v>36</v>
      </c>
    </row>
    <row r="9653" spans="1:7" ht="15.5" hidden="1" x14ac:dyDescent="0.35">
      <c r="A9653" t="s">
        <v>187</v>
      </c>
      <c r="B9653" t="s">
        <v>353</v>
      </c>
      <c r="C9653">
        <v>91562</v>
      </c>
      <c r="D9653">
        <v>2022</v>
      </c>
      <c r="E9653">
        <v>8</v>
      </c>
      <c r="F9653">
        <v>397.2</v>
      </c>
      <c r="G9653">
        <v>38</v>
      </c>
    </row>
    <row r="9654" spans="1:7" ht="15.5" hidden="1" x14ac:dyDescent="0.35">
      <c r="A9654" t="s">
        <v>187</v>
      </c>
      <c r="B9654" t="s">
        <v>353</v>
      </c>
      <c r="C9654">
        <v>91562</v>
      </c>
      <c r="D9654">
        <v>2022</v>
      </c>
      <c r="E9654">
        <v>9</v>
      </c>
      <c r="F9654">
        <v>360.2</v>
      </c>
      <c r="G9654">
        <v>33</v>
      </c>
    </row>
    <row r="9655" spans="1:7" ht="15.5" hidden="1" x14ac:dyDescent="0.35">
      <c r="A9655" t="s">
        <v>187</v>
      </c>
      <c r="B9655" t="s">
        <v>353</v>
      </c>
      <c r="C9655">
        <v>91562</v>
      </c>
      <c r="D9655">
        <v>2022</v>
      </c>
      <c r="E9655">
        <v>10</v>
      </c>
      <c r="F9655">
        <v>412.61</v>
      </c>
      <c r="G9655">
        <v>33</v>
      </c>
    </row>
    <row r="9656" spans="1:7" ht="15.5" hidden="1" x14ac:dyDescent="0.35">
      <c r="A9656" t="s">
        <v>187</v>
      </c>
      <c r="B9656" t="s">
        <v>353</v>
      </c>
      <c r="C9656">
        <v>91562</v>
      </c>
      <c r="D9656">
        <v>2022</v>
      </c>
      <c r="E9656">
        <v>11</v>
      </c>
      <c r="F9656">
        <v>317.19</v>
      </c>
      <c r="G9656">
        <v>48</v>
      </c>
    </row>
    <row r="9657" spans="1:7" ht="15.5" hidden="1" x14ac:dyDescent="0.35">
      <c r="A9657" t="s">
        <v>187</v>
      </c>
      <c r="B9657" t="s">
        <v>353</v>
      </c>
      <c r="C9657">
        <v>91562</v>
      </c>
      <c r="D9657">
        <v>2022</v>
      </c>
      <c r="E9657">
        <v>12</v>
      </c>
      <c r="F9657">
        <v>481.45</v>
      </c>
      <c r="G9657">
        <v>44</v>
      </c>
    </row>
    <row r="9658" spans="1:7" ht="15.5" hidden="1" x14ac:dyDescent="0.35">
      <c r="A9658" t="s">
        <v>187</v>
      </c>
      <c r="B9658" t="s">
        <v>353</v>
      </c>
      <c r="C9658">
        <v>91562</v>
      </c>
      <c r="D9658">
        <v>2023</v>
      </c>
      <c r="E9658">
        <v>1</v>
      </c>
      <c r="F9658">
        <v>458.11</v>
      </c>
      <c r="G9658">
        <v>46</v>
      </c>
    </row>
    <row r="9659" spans="1:7" ht="15.5" hidden="1" x14ac:dyDescent="0.35">
      <c r="A9659" t="s">
        <v>187</v>
      </c>
      <c r="B9659" t="s">
        <v>353</v>
      </c>
      <c r="C9659">
        <v>91562</v>
      </c>
      <c r="D9659">
        <v>2023</v>
      </c>
      <c r="E9659">
        <v>2</v>
      </c>
      <c r="F9659">
        <v>430.92</v>
      </c>
      <c r="G9659">
        <v>37</v>
      </c>
    </row>
    <row r="9660" spans="1:7" ht="15.5" hidden="1" x14ac:dyDescent="0.35">
      <c r="A9660" t="s">
        <v>187</v>
      </c>
      <c r="B9660" t="s">
        <v>353</v>
      </c>
      <c r="C9660">
        <v>91562</v>
      </c>
      <c r="D9660">
        <v>2023</v>
      </c>
      <c r="E9660">
        <v>3</v>
      </c>
      <c r="F9660">
        <v>26.38</v>
      </c>
      <c r="G9660">
        <v>3</v>
      </c>
    </row>
    <row r="9661" spans="1:7" ht="15.5" hidden="1" x14ac:dyDescent="0.35">
      <c r="A9661" t="s">
        <v>187</v>
      </c>
      <c r="B9661" t="s">
        <v>353</v>
      </c>
      <c r="C9661">
        <v>91562</v>
      </c>
      <c r="D9661">
        <v>2023</v>
      </c>
      <c r="E9661">
        <v>4</v>
      </c>
      <c r="F9661">
        <v>331.1</v>
      </c>
      <c r="G9661">
        <v>36</v>
      </c>
    </row>
    <row r="9662" spans="1:7" ht="15.5" hidden="1" x14ac:dyDescent="0.35">
      <c r="A9662" t="s">
        <v>187</v>
      </c>
      <c r="B9662" t="s">
        <v>353</v>
      </c>
      <c r="C9662">
        <v>91562</v>
      </c>
      <c r="D9662">
        <v>2023</v>
      </c>
      <c r="E9662">
        <v>5</v>
      </c>
      <c r="F9662">
        <v>398.32</v>
      </c>
      <c r="G9662">
        <v>41</v>
      </c>
    </row>
    <row r="9663" spans="1:7" ht="15.5" hidden="1" x14ac:dyDescent="0.35">
      <c r="A9663" t="s">
        <v>187</v>
      </c>
      <c r="B9663" t="s">
        <v>353</v>
      </c>
      <c r="C9663">
        <v>91562</v>
      </c>
      <c r="D9663">
        <v>2023</v>
      </c>
      <c r="E9663">
        <v>6</v>
      </c>
      <c r="F9663">
        <v>416.84</v>
      </c>
      <c r="G9663">
        <v>48</v>
      </c>
    </row>
    <row r="9664" spans="1:7" ht="15.5" hidden="1" x14ac:dyDescent="0.35">
      <c r="A9664" t="s">
        <v>187</v>
      </c>
      <c r="B9664" t="s">
        <v>353</v>
      </c>
      <c r="C9664">
        <v>91562</v>
      </c>
      <c r="D9664">
        <v>2023</v>
      </c>
      <c r="E9664">
        <v>7</v>
      </c>
      <c r="F9664">
        <v>375.86</v>
      </c>
      <c r="G9664">
        <v>40</v>
      </c>
    </row>
    <row r="9665" spans="1:7" ht="15.5" hidden="1" x14ac:dyDescent="0.35">
      <c r="A9665" t="s">
        <v>187</v>
      </c>
      <c r="B9665" t="s">
        <v>353</v>
      </c>
      <c r="C9665">
        <v>91562</v>
      </c>
      <c r="D9665">
        <v>2023</v>
      </c>
      <c r="E9665">
        <v>8</v>
      </c>
      <c r="F9665">
        <v>444.97</v>
      </c>
      <c r="G9665">
        <v>44</v>
      </c>
    </row>
    <row r="9666" spans="1:7" ht="15.5" hidden="1" x14ac:dyDescent="0.35">
      <c r="A9666" t="s">
        <v>187</v>
      </c>
      <c r="B9666" t="s">
        <v>353</v>
      </c>
      <c r="C9666">
        <v>91562</v>
      </c>
      <c r="D9666">
        <v>2023</v>
      </c>
      <c r="E9666">
        <v>9</v>
      </c>
      <c r="F9666">
        <v>397.18</v>
      </c>
      <c r="G9666">
        <v>38</v>
      </c>
    </row>
    <row r="9667" spans="1:7" ht="15.5" hidden="1" x14ac:dyDescent="0.35">
      <c r="A9667" t="s">
        <v>187</v>
      </c>
      <c r="B9667" t="s">
        <v>353</v>
      </c>
      <c r="C9667">
        <v>91562</v>
      </c>
      <c r="D9667">
        <v>2023</v>
      </c>
      <c r="E9667">
        <v>10</v>
      </c>
      <c r="F9667">
        <v>469.85</v>
      </c>
      <c r="G9667">
        <v>50</v>
      </c>
    </row>
    <row r="9668" spans="1:7" ht="15.5" hidden="1" x14ac:dyDescent="0.35">
      <c r="A9668" t="s">
        <v>187</v>
      </c>
      <c r="B9668" t="s">
        <v>353</v>
      </c>
      <c r="C9668">
        <v>91562</v>
      </c>
      <c r="D9668">
        <v>2023</v>
      </c>
      <c r="E9668">
        <v>11</v>
      </c>
      <c r="F9668">
        <v>459.55</v>
      </c>
      <c r="G9668">
        <v>50</v>
      </c>
    </row>
    <row r="9669" spans="1:7" ht="15.5" hidden="1" x14ac:dyDescent="0.35">
      <c r="A9669" t="s">
        <v>187</v>
      </c>
      <c r="B9669" t="s">
        <v>353</v>
      </c>
      <c r="C9669">
        <v>91562</v>
      </c>
      <c r="D9669">
        <v>2023</v>
      </c>
      <c r="E9669">
        <v>12</v>
      </c>
      <c r="F9669">
        <v>452.54</v>
      </c>
      <c r="G9669">
        <v>65</v>
      </c>
    </row>
    <row r="9670" spans="1:7" ht="15.5" hidden="1" x14ac:dyDescent="0.35">
      <c r="A9670" t="s">
        <v>187</v>
      </c>
      <c r="B9670" t="s">
        <v>353</v>
      </c>
      <c r="C9670">
        <v>91562</v>
      </c>
      <c r="D9670">
        <v>2024</v>
      </c>
      <c r="E9670">
        <v>1</v>
      </c>
      <c r="F9670">
        <v>439.31</v>
      </c>
      <c r="G9670">
        <v>49</v>
      </c>
    </row>
    <row r="9671" spans="1:7" ht="15.5" hidden="1" x14ac:dyDescent="0.35">
      <c r="A9671" t="s">
        <v>187</v>
      </c>
      <c r="B9671" t="s">
        <v>353</v>
      </c>
      <c r="C9671">
        <v>91562</v>
      </c>
      <c r="D9671">
        <v>2024</v>
      </c>
      <c r="E9671">
        <v>2</v>
      </c>
      <c r="F9671">
        <v>413.12</v>
      </c>
      <c r="G9671">
        <v>45</v>
      </c>
    </row>
    <row r="9672" spans="1:7" ht="15.5" hidden="1" x14ac:dyDescent="0.35">
      <c r="A9672" t="s">
        <v>187</v>
      </c>
      <c r="B9672" t="s">
        <v>353</v>
      </c>
      <c r="C9672">
        <v>91562</v>
      </c>
      <c r="D9672">
        <v>2024</v>
      </c>
      <c r="E9672">
        <v>3</v>
      </c>
      <c r="F9672">
        <v>146.16</v>
      </c>
      <c r="G9672">
        <v>15</v>
      </c>
    </row>
    <row r="9673" spans="1:7" ht="15.5" hidden="1" x14ac:dyDescent="0.35">
      <c r="A9673" t="s">
        <v>187</v>
      </c>
      <c r="B9673" t="s">
        <v>353</v>
      </c>
      <c r="C9673">
        <v>91562</v>
      </c>
      <c r="D9673">
        <v>2024</v>
      </c>
      <c r="E9673">
        <v>4</v>
      </c>
      <c r="F9673">
        <v>32.79</v>
      </c>
      <c r="G9673">
        <v>6</v>
      </c>
    </row>
    <row r="9674" spans="1:7" ht="15.5" hidden="1" x14ac:dyDescent="0.35">
      <c r="A9674" t="s">
        <v>187</v>
      </c>
      <c r="B9674" t="s">
        <v>353</v>
      </c>
      <c r="C9674">
        <v>91562</v>
      </c>
      <c r="D9674">
        <v>2024</v>
      </c>
      <c r="E9674">
        <v>5</v>
      </c>
      <c r="F9674">
        <v>493.86</v>
      </c>
      <c r="G9674">
        <v>46</v>
      </c>
    </row>
    <row r="9675" spans="1:7" ht="15.5" hidden="1" x14ac:dyDescent="0.35">
      <c r="A9675" t="s">
        <v>187</v>
      </c>
      <c r="B9675" t="s">
        <v>353</v>
      </c>
      <c r="C9675">
        <v>91562</v>
      </c>
      <c r="D9675">
        <v>2024</v>
      </c>
      <c r="E9675">
        <v>6</v>
      </c>
      <c r="F9675">
        <v>442.75</v>
      </c>
      <c r="G9675">
        <v>46</v>
      </c>
    </row>
    <row r="9676" spans="1:7" ht="15.5" hidden="1" x14ac:dyDescent="0.35">
      <c r="A9676" t="s">
        <v>187</v>
      </c>
      <c r="B9676" t="s">
        <v>353</v>
      </c>
      <c r="C9676">
        <v>91562</v>
      </c>
      <c r="D9676">
        <v>2024</v>
      </c>
      <c r="E9676">
        <v>7</v>
      </c>
      <c r="F9676">
        <v>480.5</v>
      </c>
      <c r="G9676">
        <v>50</v>
      </c>
    </row>
    <row r="9677" spans="1:7" ht="15.5" hidden="1" x14ac:dyDescent="0.35">
      <c r="A9677" t="s">
        <v>187</v>
      </c>
      <c r="B9677" t="s">
        <v>353</v>
      </c>
      <c r="C9677">
        <v>91562</v>
      </c>
      <c r="D9677">
        <v>2024</v>
      </c>
      <c r="E9677">
        <v>8</v>
      </c>
      <c r="F9677">
        <v>501.2</v>
      </c>
      <c r="G9677">
        <v>51</v>
      </c>
    </row>
    <row r="9678" spans="1:7" ht="15.5" hidden="1" x14ac:dyDescent="0.35">
      <c r="A9678" t="s">
        <v>187</v>
      </c>
      <c r="B9678" t="s">
        <v>353</v>
      </c>
      <c r="C9678">
        <v>91562</v>
      </c>
      <c r="D9678">
        <v>2024</v>
      </c>
      <c r="E9678">
        <v>9</v>
      </c>
      <c r="F9678">
        <v>421.07</v>
      </c>
      <c r="G9678">
        <v>47</v>
      </c>
    </row>
    <row r="9679" spans="1:7" ht="15.5" hidden="1" x14ac:dyDescent="0.35">
      <c r="A9679" t="s">
        <v>187</v>
      </c>
      <c r="B9679" t="s">
        <v>353</v>
      </c>
      <c r="C9679">
        <v>91562</v>
      </c>
      <c r="D9679">
        <v>2024</v>
      </c>
      <c r="E9679">
        <v>10</v>
      </c>
      <c r="F9679">
        <v>454.55</v>
      </c>
      <c r="G9679">
        <v>49</v>
      </c>
    </row>
    <row r="9680" spans="1:7" ht="15.5" hidden="1" x14ac:dyDescent="0.35">
      <c r="A9680" t="s">
        <v>187</v>
      </c>
      <c r="B9680" t="s">
        <v>353</v>
      </c>
      <c r="C9680">
        <v>91562</v>
      </c>
      <c r="D9680">
        <v>2024</v>
      </c>
      <c r="E9680">
        <v>11</v>
      </c>
      <c r="F9680">
        <v>492.23</v>
      </c>
      <c r="G9680">
        <v>48</v>
      </c>
    </row>
    <row r="9681" spans="1:7" ht="15.5" hidden="1" x14ac:dyDescent="0.35">
      <c r="A9681" t="s">
        <v>187</v>
      </c>
      <c r="B9681" t="s">
        <v>353</v>
      </c>
      <c r="C9681">
        <v>91562</v>
      </c>
      <c r="D9681">
        <v>2024</v>
      </c>
      <c r="E9681">
        <v>12</v>
      </c>
      <c r="F9681">
        <v>84.67</v>
      </c>
      <c r="G9681">
        <v>11.67</v>
      </c>
    </row>
    <row r="9682" spans="1:7" ht="15.5" x14ac:dyDescent="0.35">
      <c r="A9682" t="s">
        <v>187</v>
      </c>
      <c r="B9682" t="s">
        <v>353</v>
      </c>
      <c r="C9682">
        <v>91562</v>
      </c>
      <c r="D9682">
        <v>2025</v>
      </c>
      <c r="E9682">
        <v>1</v>
      </c>
      <c r="F9682">
        <v>0</v>
      </c>
      <c r="G9682">
        <v>0</v>
      </c>
    </row>
    <row r="9683" spans="1:7" ht="15.5" x14ac:dyDescent="0.35">
      <c r="A9683" t="s">
        <v>187</v>
      </c>
      <c r="B9683" t="s">
        <v>353</v>
      </c>
      <c r="C9683">
        <v>91562</v>
      </c>
      <c r="D9683">
        <v>2025</v>
      </c>
      <c r="E9683">
        <v>2</v>
      </c>
      <c r="F9683">
        <v>0</v>
      </c>
      <c r="G9683">
        <v>0</v>
      </c>
    </row>
    <row r="9684" spans="1:7" ht="15.5" x14ac:dyDescent="0.35">
      <c r="A9684" t="s">
        <v>187</v>
      </c>
      <c r="B9684" t="s">
        <v>353</v>
      </c>
      <c r="C9684">
        <v>91562</v>
      </c>
      <c r="D9684">
        <v>2025</v>
      </c>
      <c r="E9684">
        <v>3</v>
      </c>
      <c r="F9684">
        <v>0</v>
      </c>
      <c r="G9684">
        <v>0</v>
      </c>
    </row>
    <row r="9685" spans="1:7" ht="15.5" x14ac:dyDescent="0.35">
      <c r="A9685" t="s">
        <v>187</v>
      </c>
      <c r="B9685" t="s">
        <v>353</v>
      </c>
      <c r="C9685">
        <v>91562</v>
      </c>
      <c r="D9685">
        <v>2025</v>
      </c>
      <c r="E9685">
        <v>4</v>
      </c>
      <c r="F9685">
        <v>0</v>
      </c>
      <c r="G9685">
        <v>0</v>
      </c>
    </row>
    <row r="9686" spans="1:7" ht="15.5" x14ac:dyDescent="0.35">
      <c r="A9686" t="s">
        <v>187</v>
      </c>
      <c r="B9686" t="s">
        <v>353</v>
      </c>
      <c r="C9686">
        <v>91562</v>
      </c>
      <c r="D9686">
        <v>2025</v>
      </c>
      <c r="E9686">
        <v>5</v>
      </c>
      <c r="F9686">
        <v>0</v>
      </c>
      <c r="G9686">
        <v>0</v>
      </c>
    </row>
    <row r="9687" spans="1:7" ht="15.5" x14ac:dyDescent="0.35">
      <c r="A9687" t="s">
        <v>187</v>
      </c>
      <c r="B9687" t="s">
        <v>353</v>
      </c>
      <c r="C9687">
        <v>91562</v>
      </c>
      <c r="D9687">
        <v>2025</v>
      </c>
      <c r="E9687">
        <v>6</v>
      </c>
      <c r="F9687">
        <v>0</v>
      </c>
      <c r="G9687">
        <v>0</v>
      </c>
    </row>
    <row r="9688" spans="1:7" ht="15.5" x14ac:dyDescent="0.35">
      <c r="A9688" t="s">
        <v>187</v>
      </c>
      <c r="B9688" t="s">
        <v>353</v>
      </c>
      <c r="C9688">
        <v>91562</v>
      </c>
      <c r="D9688">
        <v>2025</v>
      </c>
      <c r="E9688">
        <v>7</v>
      </c>
      <c r="F9688">
        <v>0</v>
      </c>
      <c r="G9688">
        <v>0</v>
      </c>
    </row>
    <row r="9689" spans="1:7" ht="15.5" x14ac:dyDescent="0.35">
      <c r="A9689" t="s">
        <v>187</v>
      </c>
      <c r="B9689" t="s">
        <v>353</v>
      </c>
      <c r="C9689">
        <v>91562</v>
      </c>
      <c r="D9689">
        <v>2025</v>
      </c>
      <c r="E9689">
        <v>8</v>
      </c>
      <c r="F9689">
        <v>0</v>
      </c>
      <c r="G9689">
        <v>0</v>
      </c>
    </row>
    <row r="9690" spans="1:7" ht="15.5" x14ac:dyDescent="0.35">
      <c r="A9690" t="s">
        <v>187</v>
      </c>
      <c r="B9690" t="s">
        <v>353</v>
      </c>
      <c r="C9690">
        <v>91562</v>
      </c>
      <c r="D9690">
        <v>2025</v>
      </c>
      <c r="E9690">
        <v>9</v>
      </c>
      <c r="F9690">
        <v>0</v>
      </c>
      <c r="G9690">
        <v>0</v>
      </c>
    </row>
    <row r="9691" spans="1:7" ht="15.5" x14ac:dyDescent="0.35">
      <c r="A9691" t="s">
        <v>187</v>
      </c>
      <c r="B9691" t="s">
        <v>353</v>
      </c>
      <c r="C9691">
        <v>91562</v>
      </c>
      <c r="D9691">
        <v>2025</v>
      </c>
      <c r="E9691">
        <v>10</v>
      </c>
      <c r="F9691">
        <v>0</v>
      </c>
      <c r="G9691">
        <v>0</v>
      </c>
    </row>
    <row r="9692" spans="1:7" ht="15.5" x14ac:dyDescent="0.35">
      <c r="A9692" t="s">
        <v>187</v>
      </c>
      <c r="B9692" t="s">
        <v>353</v>
      </c>
      <c r="C9692">
        <v>91562</v>
      </c>
      <c r="D9692">
        <v>2025</v>
      </c>
      <c r="E9692">
        <v>11</v>
      </c>
      <c r="F9692">
        <v>0</v>
      </c>
      <c r="G9692">
        <v>0</v>
      </c>
    </row>
    <row r="9693" spans="1:7" ht="15.5" hidden="1" x14ac:dyDescent="0.35">
      <c r="A9693" t="s">
        <v>187</v>
      </c>
      <c r="B9693" t="s">
        <v>353</v>
      </c>
      <c r="C9693">
        <v>91563</v>
      </c>
      <c r="D9693">
        <v>2019</v>
      </c>
      <c r="E9693">
        <v>6</v>
      </c>
      <c r="F9693">
        <v>172.39</v>
      </c>
      <c r="G9693">
        <v>18.940000000000001</v>
      </c>
    </row>
    <row r="9694" spans="1:7" ht="15.5" hidden="1" x14ac:dyDescent="0.35">
      <c r="A9694" t="s">
        <v>187</v>
      </c>
      <c r="B9694" t="s">
        <v>353</v>
      </c>
      <c r="C9694">
        <v>91563</v>
      </c>
      <c r="D9694">
        <v>2019</v>
      </c>
      <c r="E9694">
        <v>7</v>
      </c>
      <c r="F9694">
        <v>411.07</v>
      </c>
      <c r="G9694">
        <v>45.17</v>
      </c>
    </row>
    <row r="9695" spans="1:7" ht="15.5" hidden="1" x14ac:dyDescent="0.35">
      <c r="A9695" t="s">
        <v>187</v>
      </c>
      <c r="B9695" t="s">
        <v>353</v>
      </c>
      <c r="C9695">
        <v>91563</v>
      </c>
      <c r="D9695">
        <v>2019</v>
      </c>
      <c r="E9695">
        <v>8</v>
      </c>
      <c r="F9695">
        <v>411.08</v>
      </c>
      <c r="G9695">
        <v>45.18</v>
      </c>
    </row>
    <row r="9696" spans="1:7" ht="15.5" hidden="1" x14ac:dyDescent="0.35">
      <c r="A9696" t="s">
        <v>187</v>
      </c>
      <c r="B9696" t="s">
        <v>353</v>
      </c>
      <c r="C9696">
        <v>91563</v>
      </c>
      <c r="D9696">
        <v>2019</v>
      </c>
      <c r="E9696">
        <v>9</v>
      </c>
      <c r="F9696">
        <v>397.81</v>
      </c>
      <c r="G9696">
        <v>43.71</v>
      </c>
    </row>
    <row r="9697" spans="1:7" ht="15.5" hidden="1" x14ac:dyDescent="0.35">
      <c r="A9697" t="s">
        <v>187</v>
      </c>
      <c r="B9697" t="s">
        <v>353</v>
      </c>
      <c r="C9697">
        <v>91563</v>
      </c>
      <c r="D9697">
        <v>2019</v>
      </c>
      <c r="E9697">
        <v>10</v>
      </c>
      <c r="F9697">
        <v>454.75</v>
      </c>
      <c r="G9697">
        <v>46</v>
      </c>
    </row>
    <row r="9698" spans="1:7" ht="15.5" hidden="1" x14ac:dyDescent="0.35">
      <c r="A9698" t="s">
        <v>187</v>
      </c>
      <c r="B9698" t="s">
        <v>353</v>
      </c>
      <c r="C9698">
        <v>91563</v>
      </c>
      <c r="D9698">
        <v>2019</v>
      </c>
      <c r="E9698">
        <v>11</v>
      </c>
      <c r="F9698">
        <v>401.72</v>
      </c>
      <c r="G9698">
        <v>48</v>
      </c>
    </row>
    <row r="9699" spans="1:7" ht="15.5" hidden="1" x14ac:dyDescent="0.35">
      <c r="A9699" t="s">
        <v>187</v>
      </c>
      <c r="B9699" t="s">
        <v>353</v>
      </c>
      <c r="C9699">
        <v>91563</v>
      </c>
      <c r="D9699">
        <v>2019</v>
      </c>
      <c r="E9699">
        <v>12</v>
      </c>
      <c r="F9699">
        <v>432.74</v>
      </c>
      <c r="G9699">
        <v>44</v>
      </c>
    </row>
    <row r="9700" spans="1:7" ht="15.5" hidden="1" x14ac:dyDescent="0.35">
      <c r="A9700" t="s">
        <v>187</v>
      </c>
      <c r="B9700" t="s">
        <v>353</v>
      </c>
      <c r="C9700">
        <v>91563</v>
      </c>
      <c r="D9700">
        <v>2020</v>
      </c>
      <c r="E9700">
        <v>1</v>
      </c>
      <c r="F9700">
        <v>418.18</v>
      </c>
      <c r="G9700">
        <v>42.37</v>
      </c>
    </row>
    <row r="9701" spans="1:7" ht="15.5" hidden="1" x14ac:dyDescent="0.35">
      <c r="A9701" t="s">
        <v>187</v>
      </c>
      <c r="B9701" t="s">
        <v>353</v>
      </c>
      <c r="C9701">
        <v>91563</v>
      </c>
      <c r="D9701">
        <v>2020</v>
      </c>
      <c r="E9701">
        <v>2</v>
      </c>
      <c r="F9701">
        <v>391.21</v>
      </c>
      <c r="G9701">
        <v>39.630000000000003</v>
      </c>
    </row>
    <row r="9702" spans="1:7" ht="15.5" hidden="1" x14ac:dyDescent="0.35">
      <c r="A9702" t="s">
        <v>187</v>
      </c>
      <c r="B9702" t="s">
        <v>353</v>
      </c>
      <c r="C9702">
        <v>91563</v>
      </c>
      <c r="D9702">
        <v>2020</v>
      </c>
      <c r="E9702">
        <v>3</v>
      </c>
      <c r="F9702">
        <v>333.58</v>
      </c>
      <c r="G9702">
        <v>33</v>
      </c>
    </row>
    <row r="9703" spans="1:7" ht="15.5" hidden="1" x14ac:dyDescent="0.35">
      <c r="A9703" t="s">
        <v>187</v>
      </c>
      <c r="B9703" t="s">
        <v>353</v>
      </c>
      <c r="C9703">
        <v>91563</v>
      </c>
      <c r="D9703">
        <v>2020</v>
      </c>
      <c r="E9703">
        <v>4</v>
      </c>
      <c r="F9703">
        <v>0</v>
      </c>
      <c r="G9703">
        <v>0</v>
      </c>
    </row>
    <row r="9704" spans="1:7" ht="15.5" hidden="1" x14ac:dyDescent="0.35">
      <c r="A9704" t="s">
        <v>187</v>
      </c>
      <c r="B9704" t="s">
        <v>353</v>
      </c>
      <c r="C9704">
        <v>91563</v>
      </c>
      <c r="D9704">
        <v>2020</v>
      </c>
      <c r="E9704">
        <v>5</v>
      </c>
      <c r="F9704">
        <v>0</v>
      </c>
      <c r="G9704">
        <v>0</v>
      </c>
    </row>
    <row r="9705" spans="1:7" ht="15.5" hidden="1" x14ac:dyDescent="0.35">
      <c r="A9705" t="s">
        <v>187</v>
      </c>
      <c r="B9705" t="s">
        <v>353</v>
      </c>
      <c r="C9705">
        <v>91563</v>
      </c>
      <c r="D9705">
        <v>2020</v>
      </c>
      <c r="E9705">
        <v>6</v>
      </c>
      <c r="F9705">
        <v>0</v>
      </c>
      <c r="G9705">
        <v>0</v>
      </c>
    </row>
    <row r="9706" spans="1:7" ht="15.5" hidden="1" x14ac:dyDescent="0.35">
      <c r="A9706" t="s">
        <v>187</v>
      </c>
      <c r="B9706" t="s">
        <v>353</v>
      </c>
      <c r="C9706">
        <v>91563</v>
      </c>
      <c r="D9706">
        <v>2020</v>
      </c>
      <c r="E9706">
        <v>7</v>
      </c>
      <c r="F9706">
        <v>26.62</v>
      </c>
      <c r="G9706">
        <v>5</v>
      </c>
    </row>
    <row r="9707" spans="1:7" ht="15.5" hidden="1" x14ac:dyDescent="0.35">
      <c r="A9707" t="s">
        <v>187</v>
      </c>
      <c r="B9707" t="s">
        <v>353</v>
      </c>
      <c r="C9707">
        <v>91563</v>
      </c>
      <c r="D9707">
        <v>2020</v>
      </c>
      <c r="E9707">
        <v>8</v>
      </c>
      <c r="F9707">
        <v>148.4</v>
      </c>
      <c r="G9707">
        <v>22</v>
      </c>
    </row>
    <row r="9708" spans="1:7" ht="15.5" hidden="1" x14ac:dyDescent="0.35">
      <c r="A9708" t="s">
        <v>187</v>
      </c>
      <c r="B9708" t="s">
        <v>353</v>
      </c>
      <c r="C9708">
        <v>91563</v>
      </c>
      <c r="D9708">
        <v>2020</v>
      </c>
      <c r="E9708">
        <v>9</v>
      </c>
      <c r="F9708">
        <v>89.38</v>
      </c>
      <c r="G9708">
        <v>16</v>
      </c>
    </row>
    <row r="9709" spans="1:7" ht="15.5" hidden="1" x14ac:dyDescent="0.35">
      <c r="A9709" t="s">
        <v>187</v>
      </c>
      <c r="B9709" t="s">
        <v>353</v>
      </c>
      <c r="C9709">
        <v>91563</v>
      </c>
      <c r="D9709">
        <v>2020</v>
      </c>
      <c r="E9709">
        <v>10</v>
      </c>
      <c r="F9709">
        <v>153.4</v>
      </c>
      <c r="G9709">
        <v>27</v>
      </c>
    </row>
    <row r="9710" spans="1:7" ht="15.5" hidden="1" x14ac:dyDescent="0.35">
      <c r="A9710" t="s">
        <v>187</v>
      </c>
      <c r="B9710" t="s">
        <v>353</v>
      </c>
      <c r="C9710">
        <v>91563</v>
      </c>
      <c r="D9710">
        <v>2020</v>
      </c>
      <c r="E9710">
        <v>11</v>
      </c>
      <c r="F9710">
        <v>142.72</v>
      </c>
      <c r="G9710">
        <v>27</v>
      </c>
    </row>
    <row r="9711" spans="1:7" ht="15.5" hidden="1" x14ac:dyDescent="0.35">
      <c r="A9711" t="s">
        <v>187</v>
      </c>
      <c r="B9711" t="s">
        <v>353</v>
      </c>
      <c r="C9711">
        <v>91563</v>
      </c>
      <c r="D9711">
        <v>2020</v>
      </c>
      <c r="E9711">
        <v>12</v>
      </c>
      <c r="F9711">
        <v>286.70999999999998</v>
      </c>
      <c r="G9711">
        <v>50</v>
      </c>
    </row>
    <row r="9712" spans="1:7" ht="15.5" hidden="1" x14ac:dyDescent="0.35">
      <c r="A9712" t="s">
        <v>187</v>
      </c>
      <c r="B9712" t="s">
        <v>353</v>
      </c>
      <c r="C9712">
        <v>91563</v>
      </c>
      <c r="D9712">
        <v>2021</v>
      </c>
      <c r="E9712">
        <v>1</v>
      </c>
      <c r="F9712">
        <v>241.3</v>
      </c>
      <c r="G9712">
        <v>39</v>
      </c>
    </row>
    <row r="9713" spans="1:7" ht="15.5" hidden="1" x14ac:dyDescent="0.35">
      <c r="A9713" t="s">
        <v>187</v>
      </c>
      <c r="B9713" t="s">
        <v>353</v>
      </c>
      <c r="C9713">
        <v>91563</v>
      </c>
      <c r="D9713">
        <v>2021</v>
      </c>
      <c r="E9713">
        <v>2</v>
      </c>
      <c r="F9713">
        <v>28.99</v>
      </c>
      <c r="G9713">
        <v>10</v>
      </c>
    </row>
    <row r="9714" spans="1:7" ht="15.5" hidden="1" x14ac:dyDescent="0.35">
      <c r="A9714" t="s">
        <v>187</v>
      </c>
      <c r="B9714" t="s">
        <v>353</v>
      </c>
      <c r="C9714">
        <v>91563</v>
      </c>
      <c r="D9714">
        <v>2021</v>
      </c>
      <c r="E9714">
        <v>3</v>
      </c>
      <c r="F9714">
        <v>126.91</v>
      </c>
      <c r="G9714">
        <v>25</v>
      </c>
    </row>
    <row r="9715" spans="1:7" ht="15.5" hidden="1" x14ac:dyDescent="0.35">
      <c r="A9715" t="s">
        <v>187</v>
      </c>
      <c r="B9715" t="s">
        <v>353</v>
      </c>
      <c r="C9715">
        <v>91563</v>
      </c>
      <c r="D9715">
        <v>2021</v>
      </c>
      <c r="E9715">
        <v>4</v>
      </c>
      <c r="F9715">
        <v>104.2</v>
      </c>
      <c r="G9715">
        <v>26</v>
      </c>
    </row>
    <row r="9716" spans="1:7" ht="15.5" hidden="1" x14ac:dyDescent="0.35">
      <c r="A9716" t="s">
        <v>187</v>
      </c>
      <c r="B9716" t="s">
        <v>353</v>
      </c>
      <c r="C9716">
        <v>91563</v>
      </c>
      <c r="D9716">
        <v>2021</v>
      </c>
      <c r="E9716">
        <v>5</v>
      </c>
      <c r="F9716">
        <v>110.1</v>
      </c>
      <c r="G9716">
        <v>23.89</v>
      </c>
    </row>
    <row r="9717" spans="1:7" ht="15.5" hidden="1" x14ac:dyDescent="0.35">
      <c r="A9717" t="s">
        <v>187</v>
      </c>
      <c r="B9717" t="s">
        <v>353</v>
      </c>
      <c r="C9717">
        <v>91563</v>
      </c>
      <c r="D9717">
        <v>2021</v>
      </c>
      <c r="E9717">
        <v>6</v>
      </c>
      <c r="F9717">
        <v>106.55</v>
      </c>
      <c r="G9717">
        <v>23.11</v>
      </c>
    </row>
    <row r="9718" spans="1:7" ht="15.5" hidden="1" x14ac:dyDescent="0.35">
      <c r="A9718" t="s">
        <v>187</v>
      </c>
      <c r="B9718" t="s">
        <v>353</v>
      </c>
      <c r="C9718">
        <v>91563</v>
      </c>
      <c r="D9718">
        <v>2021</v>
      </c>
      <c r="E9718">
        <v>7</v>
      </c>
      <c r="F9718">
        <v>264.79000000000002</v>
      </c>
      <c r="G9718">
        <v>44</v>
      </c>
    </row>
    <row r="9719" spans="1:7" ht="15.5" hidden="1" x14ac:dyDescent="0.35">
      <c r="A9719" t="s">
        <v>187</v>
      </c>
      <c r="B9719" t="s">
        <v>353</v>
      </c>
      <c r="C9719">
        <v>91563</v>
      </c>
      <c r="D9719">
        <v>2021</v>
      </c>
      <c r="E9719">
        <v>8</v>
      </c>
      <c r="F9719">
        <v>234.6</v>
      </c>
      <c r="G9719">
        <v>36</v>
      </c>
    </row>
    <row r="9720" spans="1:7" ht="15.5" hidden="1" x14ac:dyDescent="0.35">
      <c r="A9720" t="s">
        <v>187</v>
      </c>
      <c r="B9720" t="s">
        <v>353</v>
      </c>
      <c r="C9720">
        <v>91563</v>
      </c>
      <c r="D9720">
        <v>2021</v>
      </c>
      <c r="E9720">
        <v>9</v>
      </c>
      <c r="F9720">
        <v>252.7</v>
      </c>
      <c r="G9720">
        <v>44</v>
      </c>
    </row>
    <row r="9721" spans="1:7" ht="15.5" hidden="1" x14ac:dyDescent="0.35">
      <c r="A9721" t="s">
        <v>187</v>
      </c>
      <c r="B9721" t="s">
        <v>353</v>
      </c>
      <c r="C9721">
        <v>91563</v>
      </c>
      <c r="D9721">
        <v>2021</v>
      </c>
      <c r="E9721">
        <v>10</v>
      </c>
      <c r="F9721">
        <v>316.52</v>
      </c>
      <c r="G9721">
        <v>37</v>
      </c>
    </row>
    <row r="9722" spans="1:7" ht="15.5" hidden="1" x14ac:dyDescent="0.35">
      <c r="A9722" t="s">
        <v>187</v>
      </c>
      <c r="B9722" t="s">
        <v>353</v>
      </c>
      <c r="C9722">
        <v>91563</v>
      </c>
      <c r="D9722">
        <v>2021</v>
      </c>
      <c r="E9722">
        <v>11</v>
      </c>
      <c r="F9722">
        <v>418.13</v>
      </c>
      <c r="G9722">
        <v>43</v>
      </c>
    </row>
    <row r="9723" spans="1:7" ht="15.5" hidden="1" x14ac:dyDescent="0.35">
      <c r="A9723" t="s">
        <v>187</v>
      </c>
      <c r="B9723" t="s">
        <v>353</v>
      </c>
      <c r="C9723">
        <v>91563</v>
      </c>
      <c r="D9723">
        <v>2021</v>
      </c>
      <c r="E9723">
        <v>12</v>
      </c>
      <c r="F9723">
        <v>293.64999999999998</v>
      </c>
      <c r="G9723">
        <v>61</v>
      </c>
    </row>
    <row r="9724" spans="1:7" ht="15.5" hidden="1" x14ac:dyDescent="0.35">
      <c r="A9724" t="s">
        <v>187</v>
      </c>
      <c r="B9724" t="s">
        <v>353</v>
      </c>
      <c r="C9724">
        <v>91563</v>
      </c>
      <c r="D9724">
        <v>2022</v>
      </c>
      <c r="E9724">
        <v>1</v>
      </c>
      <c r="F9724">
        <v>306.70999999999998</v>
      </c>
      <c r="G9724">
        <v>37</v>
      </c>
    </row>
    <row r="9725" spans="1:7" ht="15.5" hidden="1" x14ac:dyDescent="0.35">
      <c r="A9725" t="s">
        <v>187</v>
      </c>
      <c r="B9725" t="s">
        <v>353</v>
      </c>
      <c r="C9725">
        <v>91563</v>
      </c>
      <c r="D9725">
        <v>2022</v>
      </c>
      <c r="E9725">
        <v>2</v>
      </c>
      <c r="F9725">
        <v>199.97</v>
      </c>
      <c r="G9725">
        <v>21</v>
      </c>
    </row>
    <row r="9726" spans="1:7" ht="15.5" hidden="1" x14ac:dyDescent="0.35">
      <c r="A9726" t="s">
        <v>187</v>
      </c>
      <c r="B9726" t="s">
        <v>353</v>
      </c>
      <c r="C9726">
        <v>91563</v>
      </c>
      <c r="D9726">
        <v>2022</v>
      </c>
      <c r="E9726">
        <v>3</v>
      </c>
      <c r="F9726">
        <v>391.52</v>
      </c>
      <c r="G9726">
        <v>37</v>
      </c>
    </row>
    <row r="9727" spans="1:7" ht="15.5" hidden="1" x14ac:dyDescent="0.35">
      <c r="A9727" t="s">
        <v>187</v>
      </c>
      <c r="B9727" t="s">
        <v>353</v>
      </c>
      <c r="C9727">
        <v>91563</v>
      </c>
      <c r="D9727">
        <v>2022</v>
      </c>
      <c r="E9727">
        <v>4</v>
      </c>
      <c r="F9727">
        <v>350.57</v>
      </c>
      <c r="G9727">
        <v>34</v>
      </c>
    </row>
    <row r="9728" spans="1:7" ht="15.5" hidden="1" x14ac:dyDescent="0.35">
      <c r="A9728" t="s">
        <v>187</v>
      </c>
      <c r="B9728" t="s">
        <v>353</v>
      </c>
      <c r="C9728">
        <v>91563</v>
      </c>
      <c r="D9728">
        <v>2022</v>
      </c>
      <c r="E9728">
        <v>5</v>
      </c>
      <c r="F9728">
        <v>369.48</v>
      </c>
      <c r="G9728">
        <v>32</v>
      </c>
    </row>
    <row r="9729" spans="1:7" ht="15.5" hidden="1" x14ac:dyDescent="0.35">
      <c r="A9729" t="s">
        <v>187</v>
      </c>
      <c r="B9729" t="s">
        <v>353</v>
      </c>
      <c r="C9729">
        <v>91563</v>
      </c>
      <c r="D9729">
        <v>2022</v>
      </c>
      <c r="E9729">
        <v>6</v>
      </c>
      <c r="F9729">
        <v>396.11</v>
      </c>
      <c r="G9729">
        <v>30</v>
      </c>
    </row>
    <row r="9730" spans="1:7" ht="15.5" hidden="1" x14ac:dyDescent="0.35">
      <c r="A9730" t="s">
        <v>187</v>
      </c>
      <c r="B9730" t="s">
        <v>353</v>
      </c>
      <c r="C9730">
        <v>91563</v>
      </c>
      <c r="D9730">
        <v>2022</v>
      </c>
      <c r="E9730">
        <v>7</v>
      </c>
      <c r="F9730">
        <v>380.04</v>
      </c>
      <c r="G9730">
        <v>35</v>
      </c>
    </row>
    <row r="9731" spans="1:7" ht="15.5" hidden="1" x14ac:dyDescent="0.35">
      <c r="A9731" t="s">
        <v>187</v>
      </c>
      <c r="B9731" t="s">
        <v>353</v>
      </c>
      <c r="C9731">
        <v>91563</v>
      </c>
      <c r="D9731">
        <v>2022</v>
      </c>
      <c r="E9731">
        <v>8</v>
      </c>
      <c r="F9731">
        <v>389.23</v>
      </c>
      <c r="G9731">
        <v>37</v>
      </c>
    </row>
    <row r="9732" spans="1:7" ht="15.5" hidden="1" x14ac:dyDescent="0.35">
      <c r="A9732" t="s">
        <v>187</v>
      </c>
      <c r="B9732" t="s">
        <v>353</v>
      </c>
      <c r="C9732">
        <v>91563</v>
      </c>
      <c r="D9732">
        <v>2022</v>
      </c>
      <c r="E9732">
        <v>9</v>
      </c>
      <c r="F9732">
        <v>399.84</v>
      </c>
      <c r="G9732">
        <v>35</v>
      </c>
    </row>
    <row r="9733" spans="1:7" ht="15.5" hidden="1" x14ac:dyDescent="0.35">
      <c r="A9733" t="s">
        <v>187</v>
      </c>
      <c r="B9733" t="s">
        <v>353</v>
      </c>
      <c r="C9733">
        <v>91563</v>
      </c>
      <c r="D9733">
        <v>2022</v>
      </c>
      <c r="E9733">
        <v>10</v>
      </c>
      <c r="F9733">
        <v>221.6</v>
      </c>
      <c r="G9733">
        <v>17</v>
      </c>
    </row>
    <row r="9734" spans="1:7" ht="15.5" hidden="1" x14ac:dyDescent="0.35">
      <c r="A9734" t="s">
        <v>187</v>
      </c>
      <c r="B9734" t="s">
        <v>353</v>
      </c>
      <c r="C9734">
        <v>91563</v>
      </c>
      <c r="D9734">
        <v>2022</v>
      </c>
      <c r="E9734">
        <v>11</v>
      </c>
      <c r="F9734">
        <v>447.41</v>
      </c>
      <c r="G9734">
        <v>39</v>
      </c>
    </row>
    <row r="9735" spans="1:7" ht="15.5" hidden="1" x14ac:dyDescent="0.35">
      <c r="A9735" t="s">
        <v>187</v>
      </c>
      <c r="B9735" t="s">
        <v>353</v>
      </c>
      <c r="C9735">
        <v>91563</v>
      </c>
      <c r="D9735">
        <v>2022</v>
      </c>
      <c r="E9735">
        <v>12</v>
      </c>
      <c r="F9735">
        <v>461.24</v>
      </c>
      <c r="G9735">
        <v>42</v>
      </c>
    </row>
    <row r="9736" spans="1:7" ht="15.5" hidden="1" x14ac:dyDescent="0.35">
      <c r="A9736" t="s">
        <v>187</v>
      </c>
      <c r="B9736" t="s">
        <v>353</v>
      </c>
      <c r="C9736">
        <v>91563</v>
      </c>
      <c r="D9736">
        <v>2023</v>
      </c>
      <c r="E9736">
        <v>1</v>
      </c>
      <c r="F9736">
        <v>420.95</v>
      </c>
      <c r="G9736">
        <v>40</v>
      </c>
    </row>
    <row r="9737" spans="1:7" ht="15.5" hidden="1" x14ac:dyDescent="0.35">
      <c r="A9737" t="s">
        <v>187</v>
      </c>
      <c r="B9737" t="s">
        <v>353</v>
      </c>
      <c r="C9737">
        <v>91563</v>
      </c>
      <c r="D9737">
        <v>2023</v>
      </c>
      <c r="E9737">
        <v>2</v>
      </c>
      <c r="F9737">
        <v>310.81</v>
      </c>
      <c r="G9737">
        <v>29</v>
      </c>
    </row>
    <row r="9738" spans="1:7" ht="15.5" hidden="1" x14ac:dyDescent="0.35">
      <c r="A9738" t="s">
        <v>187</v>
      </c>
      <c r="B9738" t="s">
        <v>353</v>
      </c>
      <c r="C9738">
        <v>91563</v>
      </c>
      <c r="D9738">
        <v>2023</v>
      </c>
      <c r="E9738">
        <v>3</v>
      </c>
      <c r="F9738">
        <v>100.29</v>
      </c>
      <c r="G9738">
        <v>10</v>
      </c>
    </row>
    <row r="9739" spans="1:7" ht="15.5" hidden="1" x14ac:dyDescent="0.35">
      <c r="A9739" t="s">
        <v>187</v>
      </c>
      <c r="B9739" t="s">
        <v>353</v>
      </c>
      <c r="C9739">
        <v>91563</v>
      </c>
      <c r="D9739">
        <v>2023</v>
      </c>
      <c r="E9739">
        <v>4</v>
      </c>
      <c r="F9739">
        <v>366.83</v>
      </c>
      <c r="G9739">
        <v>47</v>
      </c>
    </row>
    <row r="9740" spans="1:7" ht="15.5" hidden="1" x14ac:dyDescent="0.35">
      <c r="A9740" t="s">
        <v>187</v>
      </c>
      <c r="B9740" t="s">
        <v>353</v>
      </c>
      <c r="C9740">
        <v>91563</v>
      </c>
      <c r="D9740">
        <v>2023</v>
      </c>
      <c r="E9740">
        <v>5</v>
      </c>
      <c r="F9740">
        <v>399.02</v>
      </c>
      <c r="G9740">
        <v>47</v>
      </c>
    </row>
    <row r="9741" spans="1:7" ht="15.5" hidden="1" x14ac:dyDescent="0.35">
      <c r="A9741" t="s">
        <v>187</v>
      </c>
      <c r="B9741" t="s">
        <v>353</v>
      </c>
      <c r="C9741">
        <v>91563</v>
      </c>
      <c r="D9741">
        <v>2023</v>
      </c>
      <c r="E9741">
        <v>6</v>
      </c>
      <c r="F9741">
        <v>116.56</v>
      </c>
      <c r="G9741">
        <v>13.69</v>
      </c>
    </row>
    <row r="9742" spans="1:7" ht="15.5" hidden="1" x14ac:dyDescent="0.35">
      <c r="A9742" t="s">
        <v>187</v>
      </c>
      <c r="B9742" t="s">
        <v>353</v>
      </c>
      <c r="C9742">
        <v>91563</v>
      </c>
      <c r="D9742">
        <v>2023</v>
      </c>
      <c r="E9742">
        <v>7</v>
      </c>
      <c r="F9742">
        <v>263.39999999999998</v>
      </c>
      <c r="G9742">
        <v>21.06</v>
      </c>
    </row>
    <row r="9743" spans="1:7" ht="15.5" hidden="1" x14ac:dyDescent="0.35">
      <c r="A9743" t="s">
        <v>187</v>
      </c>
      <c r="B9743" t="s">
        <v>353</v>
      </c>
      <c r="C9743">
        <v>91563</v>
      </c>
      <c r="D9743">
        <v>2023</v>
      </c>
      <c r="E9743">
        <v>8</v>
      </c>
      <c r="F9743">
        <v>424.77</v>
      </c>
      <c r="G9743">
        <v>42.99</v>
      </c>
    </row>
    <row r="9744" spans="1:7" ht="15.5" hidden="1" x14ac:dyDescent="0.35">
      <c r="A9744" t="s">
        <v>187</v>
      </c>
      <c r="B9744" t="s">
        <v>353</v>
      </c>
      <c r="C9744">
        <v>91563</v>
      </c>
      <c r="D9744">
        <v>2023</v>
      </c>
      <c r="E9744">
        <v>9</v>
      </c>
      <c r="F9744">
        <v>0</v>
      </c>
      <c r="G9744">
        <v>0</v>
      </c>
    </row>
    <row r="9745" spans="1:7" ht="15.5" hidden="1" x14ac:dyDescent="0.35">
      <c r="A9745" t="s">
        <v>187</v>
      </c>
      <c r="B9745" t="s">
        <v>353</v>
      </c>
      <c r="C9745">
        <v>91563</v>
      </c>
      <c r="D9745">
        <v>2023</v>
      </c>
      <c r="E9745">
        <v>10</v>
      </c>
      <c r="F9745">
        <v>0</v>
      </c>
      <c r="G9745">
        <v>0</v>
      </c>
    </row>
    <row r="9746" spans="1:7" ht="15.5" hidden="1" x14ac:dyDescent="0.35">
      <c r="A9746" t="s">
        <v>187</v>
      </c>
      <c r="B9746" t="s">
        <v>353</v>
      </c>
      <c r="C9746">
        <v>91563</v>
      </c>
      <c r="D9746">
        <v>2023</v>
      </c>
      <c r="E9746">
        <v>11</v>
      </c>
      <c r="F9746">
        <v>0</v>
      </c>
      <c r="G9746">
        <v>0</v>
      </c>
    </row>
    <row r="9747" spans="1:7" ht="15.5" hidden="1" x14ac:dyDescent="0.35">
      <c r="A9747" t="s">
        <v>187</v>
      </c>
      <c r="B9747" t="s">
        <v>353</v>
      </c>
      <c r="C9747">
        <v>91563</v>
      </c>
      <c r="D9747">
        <v>2023</v>
      </c>
      <c r="E9747">
        <v>12</v>
      </c>
      <c r="F9747">
        <v>0</v>
      </c>
      <c r="G9747">
        <v>0</v>
      </c>
    </row>
    <row r="9748" spans="1:7" ht="15.5" hidden="1" x14ac:dyDescent="0.35">
      <c r="A9748" t="s">
        <v>187</v>
      </c>
      <c r="B9748" t="s">
        <v>353</v>
      </c>
      <c r="C9748">
        <v>91563</v>
      </c>
      <c r="D9748">
        <v>2024</v>
      </c>
      <c r="E9748">
        <v>1</v>
      </c>
      <c r="F9748">
        <v>0</v>
      </c>
      <c r="G9748">
        <v>0</v>
      </c>
    </row>
    <row r="9749" spans="1:7" ht="15.5" hidden="1" x14ac:dyDescent="0.35">
      <c r="A9749" t="s">
        <v>187</v>
      </c>
      <c r="B9749" t="s">
        <v>353</v>
      </c>
      <c r="C9749">
        <v>91563</v>
      </c>
      <c r="D9749">
        <v>2024</v>
      </c>
      <c r="E9749">
        <v>2</v>
      </c>
      <c r="F9749">
        <v>0</v>
      </c>
      <c r="G9749">
        <v>0</v>
      </c>
    </row>
    <row r="9750" spans="1:7" ht="15.5" hidden="1" x14ac:dyDescent="0.35">
      <c r="A9750" t="s">
        <v>187</v>
      </c>
      <c r="B9750" t="s">
        <v>353</v>
      </c>
      <c r="C9750">
        <v>91563</v>
      </c>
      <c r="D9750">
        <v>2024</v>
      </c>
      <c r="E9750">
        <v>3</v>
      </c>
      <c r="F9750">
        <v>0</v>
      </c>
      <c r="G9750">
        <v>0</v>
      </c>
    </row>
    <row r="9751" spans="1:7" ht="15.5" hidden="1" x14ac:dyDescent="0.35">
      <c r="A9751" t="s">
        <v>187</v>
      </c>
      <c r="B9751" t="s">
        <v>353</v>
      </c>
      <c r="C9751">
        <v>91563</v>
      </c>
      <c r="D9751">
        <v>2024</v>
      </c>
      <c r="E9751">
        <v>4</v>
      </c>
      <c r="F9751">
        <v>0</v>
      </c>
      <c r="G9751">
        <v>0</v>
      </c>
    </row>
    <row r="9752" spans="1:7" ht="15.5" hidden="1" x14ac:dyDescent="0.35">
      <c r="A9752" t="s">
        <v>187</v>
      </c>
      <c r="B9752" t="s">
        <v>353</v>
      </c>
      <c r="C9752">
        <v>91563</v>
      </c>
      <c r="D9752">
        <v>2024</v>
      </c>
      <c r="E9752">
        <v>5</v>
      </c>
      <c r="F9752">
        <v>0</v>
      </c>
      <c r="G9752">
        <v>0</v>
      </c>
    </row>
    <row r="9753" spans="1:7" ht="15.5" hidden="1" x14ac:dyDescent="0.35">
      <c r="A9753" t="s">
        <v>187</v>
      </c>
      <c r="B9753" t="s">
        <v>353</v>
      </c>
      <c r="C9753">
        <v>91563</v>
      </c>
      <c r="D9753">
        <v>2024</v>
      </c>
      <c r="E9753">
        <v>6</v>
      </c>
      <c r="F9753">
        <v>0</v>
      </c>
      <c r="G9753">
        <v>0</v>
      </c>
    </row>
    <row r="9754" spans="1:7" ht="15.5" hidden="1" x14ac:dyDescent="0.35">
      <c r="A9754" t="s">
        <v>187</v>
      </c>
      <c r="B9754" t="s">
        <v>353</v>
      </c>
      <c r="C9754">
        <v>91563</v>
      </c>
      <c r="D9754">
        <v>2024</v>
      </c>
      <c r="E9754">
        <v>7</v>
      </c>
      <c r="F9754">
        <v>0</v>
      </c>
      <c r="G9754">
        <v>0</v>
      </c>
    </row>
    <row r="9755" spans="1:7" ht="15.5" hidden="1" x14ac:dyDescent="0.35">
      <c r="A9755" t="s">
        <v>187</v>
      </c>
      <c r="B9755" t="s">
        <v>353</v>
      </c>
      <c r="C9755">
        <v>91563</v>
      </c>
      <c r="D9755">
        <v>2024</v>
      </c>
      <c r="E9755">
        <v>8</v>
      </c>
      <c r="F9755">
        <v>0</v>
      </c>
      <c r="G9755">
        <v>0</v>
      </c>
    </row>
    <row r="9756" spans="1:7" ht="15.5" hidden="1" x14ac:dyDescent="0.35">
      <c r="A9756" t="s">
        <v>187</v>
      </c>
      <c r="B9756" t="s">
        <v>353</v>
      </c>
      <c r="C9756">
        <v>91563</v>
      </c>
      <c r="D9756">
        <v>2024</v>
      </c>
      <c r="E9756">
        <v>9</v>
      </c>
      <c r="F9756">
        <v>0</v>
      </c>
      <c r="G9756">
        <v>0</v>
      </c>
    </row>
    <row r="9757" spans="1:7" ht="15.5" hidden="1" x14ac:dyDescent="0.35">
      <c r="A9757" t="s">
        <v>187</v>
      </c>
      <c r="B9757" t="s">
        <v>353</v>
      </c>
      <c r="C9757">
        <v>91563</v>
      </c>
      <c r="D9757">
        <v>2024</v>
      </c>
      <c r="E9757">
        <v>10</v>
      </c>
      <c r="F9757">
        <v>163.66</v>
      </c>
      <c r="G9757">
        <v>25</v>
      </c>
    </row>
    <row r="9758" spans="1:7" ht="15.5" hidden="1" x14ac:dyDescent="0.35">
      <c r="A9758" t="s">
        <v>187</v>
      </c>
      <c r="B9758" t="s">
        <v>353</v>
      </c>
      <c r="C9758">
        <v>91563</v>
      </c>
      <c r="D9758">
        <v>2024</v>
      </c>
      <c r="E9758">
        <v>11</v>
      </c>
      <c r="F9758">
        <v>373.52</v>
      </c>
      <c r="G9758">
        <v>57</v>
      </c>
    </row>
    <row r="9759" spans="1:7" ht="15.5" hidden="1" x14ac:dyDescent="0.35">
      <c r="A9759" t="s">
        <v>187</v>
      </c>
      <c r="B9759" t="s">
        <v>353</v>
      </c>
      <c r="C9759">
        <v>91563</v>
      </c>
      <c r="D9759">
        <v>2024</v>
      </c>
      <c r="E9759">
        <v>12</v>
      </c>
      <c r="F9759">
        <v>409.14</v>
      </c>
      <c r="G9759">
        <v>65</v>
      </c>
    </row>
    <row r="9760" spans="1:7" ht="15.5" x14ac:dyDescent="0.35">
      <c r="A9760" t="s">
        <v>187</v>
      </c>
      <c r="B9760" t="s">
        <v>353</v>
      </c>
      <c r="C9760">
        <v>91563</v>
      </c>
      <c r="D9760">
        <v>2025</v>
      </c>
      <c r="E9760">
        <v>1</v>
      </c>
      <c r="F9760">
        <v>355.83</v>
      </c>
      <c r="G9760">
        <v>61</v>
      </c>
    </row>
    <row r="9761" spans="1:7" ht="15.5" x14ac:dyDescent="0.35">
      <c r="A9761" t="s">
        <v>187</v>
      </c>
      <c r="B9761" t="s">
        <v>353</v>
      </c>
      <c r="C9761">
        <v>91563</v>
      </c>
      <c r="D9761">
        <v>2025</v>
      </c>
      <c r="E9761">
        <v>2</v>
      </c>
      <c r="F9761">
        <v>340.2</v>
      </c>
      <c r="G9761">
        <v>55</v>
      </c>
    </row>
    <row r="9762" spans="1:7" ht="15.5" x14ac:dyDescent="0.35">
      <c r="A9762" t="s">
        <v>187</v>
      </c>
      <c r="B9762" t="s">
        <v>353</v>
      </c>
      <c r="C9762">
        <v>91563</v>
      </c>
      <c r="D9762">
        <v>2025</v>
      </c>
      <c r="E9762">
        <v>3</v>
      </c>
      <c r="F9762">
        <v>415.9</v>
      </c>
      <c r="G9762">
        <v>82</v>
      </c>
    </row>
    <row r="9763" spans="1:7" ht="15.5" x14ac:dyDescent="0.35">
      <c r="A9763" t="s">
        <v>187</v>
      </c>
      <c r="B9763" t="s">
        <v>353</v>
      </c>
      <c r="C9763">
        <v>91563</v>
      </c>
      <c r="D9763">
        <v>2025</v>
      </c>
      <c r="E9763">
        <v>4</v>
      </c>
      <c r="F9763">
        <v>334.45</v>
      </c>
      <c r="G9763">
        <v>52</v>
      </c>
    </row>
    <row r="9764" spans="1:7" ht="15.5" x14ac:dyDescent="0.35">
      <c r="A9764" t="s">
        <v>187</v>
      </c>
      <c r="B9764" t="s">
        <v>353</v>
      </c>
      <c r="C9764">
        <v>91563</v>
      </c>
      <c r="D9764">
        <v>2025</v>
      </c>
      <c r="E9764">
        <v>5</v>
      </c>
      <c r="F9764">
        <v>407.05</v>
      </c>
      <c r="G9764">
        <v>63</v>
      </c>
    </row>
    <row r="9765" spans="1:7" ht="15.5" x14ac:dyDescent="0.35">
      <c r="A9765" t="s">
        <v>187</v>
      </c>
      <c r="B9765" t="s">
        <v>353</v>
      </c>
      <c r="C9765">
        <v>91563</v>
      </c>
      <c r="D9765">
        <v>2025</v>
      </c>
      <c r="E9765">
        <v>6</v>
      </c>
      <c r="F9765">
        <v>367.95</v>
      </c>
      <c r="G9765">
        <v>60</v>
      </c>
    </row>
    <row r="9766" spans="1:7" ht="15.5" x14ac:dyDescent="0.35">
      <c r="A9766" t="s">
        <v>187</v>
      </c>
      <c r="B9766" t="s">
        <v>353</v>
      </c>
      <c r="C9766">
        <v>91563</v>
      </c>
      <c r="D9766">
        <v>2025</v>
      </c>
      <c r="E9766">
        <v>7</v>
      </c>
      <c r="F9766">
        <v>384.1</v>
      </c>
      <c r="G9766">
        <v>62</v>
      </c>
    </row>
    <row r="9767" spans="1:7" ht="15.5" x14ac:dyDescent="0.35">
      <c r="A9767" t="s">
        <v>187</v>
      </c>
      <c r="B9767" t="s">
        <v>353</v>
      </c>
      <c r="C9767">
        <v>91563</v>
      </c>
      <c r="D9767">
        <v>2025</v>
      </c>
      <c r="E9767">
        <v>8</v>
      </c>
      <c r="F9767">
        <v>382.2</v>
      </c>
      <c r="G9767">
        <v>62</v>
      </c>
    </row>
    <row r="9768" spans="1:7" ht="15.5" x14ac:dyDescent="0.35">
      <c r="A9768" t="s">
        <v>187</v>
      </c>
      <c r="B9768" t="s">
        <v>353</v>
      </c>
      <c r="C9768">
        <v>91563</v>
      </c>
      <c r="D9768">
        <v>2025</v>
      </c>
      <c r="E9768">
        <v>9</v>
      </c>
      <c r="F9768">
        <v>107.63</v>
      </c>
      <c r="G9768">
        <v>16</v>
      </c>
    </row>
    <row r="9769" spans="1:7" ht="15.5" x14ac:dyDescent="0.35">
      <c r="A9769" t="s">
        <v>187</v>
      </c>
      <c r="B9769" t="s">
        <v>353</v>
      </c>
      <c r="C9769">
        <v>91563</v>
      </c>
      <c r="D9769">
        <v>2025</v>
      </c>
      <c r="E9769">
        <v>10</v>
      </c>
      <c r="F9769">
        <v>397.92</v>
      </c>
      <c r="G9769">
        <v>71</v>
      </c>
    </row>
    <row r="9770" spans="1:7" ht="15.5" x14ac:dyDescent="0.35">
      <c r="A9770" t="s">
        <v>187</v>
      </c>
      <c r="B9770" t="s">
        <v>353</v>
      </c>
      <c r="C9770">
        <v>91563</v>
      </c>
      <c r="D9770">
        <v>2025</v>
      </c>
      <c r="E9770">
        <v>11</v>
      </c>
      <c r="F9770">
        <v>397.27</v>
      </c>
      <c r="G9770">
        <v>62</v>
      </c>
    </row>
    <row r="9771" spans="1:7" ht="15.5" hidden="1" x14ac:dyDescent="0.35">
      <c r="A9771" t="s">
        <v>187</v>
      </c>
      <c r="B9771" t="s">
        <v>353</v>
      </c>
      <c r="C9771">
        <v>91564</v>
      </c>
      <c r="D9771">
        <v>2019</v>
      </c>
      <c r="E9771">
        <v>12</v>
      </c>
      <c r="F9771">
        <v>241.42</v>
      </c>
      <c r="G9771">
        <v>28.25</v>
      </c>
    </row>
    <row r="9772" spans="1:7" ht="15.5" hidden="1" x14ac:dyDescent="0.35">
      <c r="A9772" t="s">
        <v>187</v>
      </c>
      <c r="B9772" t="s">
        <v>353</v>
      </c>
      <c r="C9772">
        <v>91564</v>
      </c>
      <c r="D9772">
        <v>2020</v>
      </c>
      <c r="E9772">
        <v>1</v>
      </c>
      <c r="F9772">
        <v>374.2</v>
      </c>
      <c r="G9772">
        <v>43.79</v>
      </c>
    </row>
    <row r="9773" spans="1:7" ht="15.5" hidden="1" x14ac:dyDescent="0.35">
      <c r="A9773" t="s">
        <v>187</v>
      </c>
      <c r="B9773" t="s">
        <v>353</v>
      </c>
      <c r="C9773">
        <v>91564</v>
      </c>
      <c r="D9773">
        <v>2020</v>
      </c>
      <c r="E9773">
        <v>2</v>
      </c>
      <c r="F9773">
        <v>350.06</v>
      </c>
      <c r="G9773">
        <v>40.96</v>
      </c>
    </row>
    <row r="9774" spans="1:7" ht="15.5" hidden="1" x14ac:dyDescent="0.35">
      <c r="A9774" t="s">
        <v>187</v>
      </c>
      <c r="B9774" t="s">
        <v>353</v>
      </c>
      <c r="C9774">
        <v>91564</v>
      </c>
      <c r="D9774">
        <v>2020</v>
      </c>
      <c r="E9774">
        <v>3</v>
      </c>
      <c r="F9774">
        <v>318.37</v>
      </c>
      <c r="G9774">
        <v>32</v>
      </c>
    </row>
    <row r="9775" spans="1:7" ht="15.5" hidden="1" x14ac:dyDescent="0.35">
      <c r="A9775" t="s">
        <v>187</v>
      </c>
      <c r="B9775" t="s">
        <v>353</v>
      </c>
      <c r="C9775">
        <v>91564</v>
      </c>
      <c r="D9775">
        <v>2020</v>
      </c>
      <c r="E9775">
        <v>4</v>
      </c>
      <c r="F9775">
        <v>0</v>
      </c>
      <c r="G9775">
        <v>0</v>
      </c>
    </row>
    <row r="9776" spans="1:7" ht="15.5" hidden="1" x14ac:dyDescent="0.35">
      <c r="A9776" t="s">
        <v>187</v>
      </c>
      <c r="B9776" t="s">
        <v>353</v>
      </c>
      <c r="C9776">
        <v>91564</v>
      </c>
      <c r="D9776">
        <v>2020</v>
      </c>
      <c r="E9776">
        <v>5</v>
      </c>
      <c r="F9776">
        <v>0</v>
      </c>
      <c r="G9776">
        <v>0</v>
      </c>
    </row>
    <row r="9777" spans="1:7" ht="15.5" hidden="1" x14ac:dyDescent="0.35">
      <c r="A9777" t="s">
        <v>187</v>
      </c>
      <c r="B9777" t="s">
        <v>353</v>
      </c>
      <c r="C9777">
        <v>91564</v>
      </c>
      <c r="D9777">
        <v>2020</v>
      </c>
      <c r="E9777">
        <v>6</v>
      </c>
      <c r="F9777">
        <v>0</v>
      </c>
      <c r="G9777">
        <v>0</v>
      </c>
    </row>
    <row r="9778" spans="1:7" ht="15.5" hidden="1" x14ac:dyDescent="0.35">
      <c r="A9778" t="s">
        <v>187</v>
      </c>
      <c r="B9778" t="s">
        <v>353</v>
      </c>
      <c r="C9778">
        <v>91564</v>
      </c>
      <c r="D9778">
        <v>2020</v>
      </c>
      <c r="E9778">
        <v>7</v>
      </c>
      <c r="F9778">
        <v>38.450000000000003</v>
      </c>
      <c r="G9778">
        <v>7</v>
      </c>
    </row>
    <row r="9779" spans="1:7" ht="15.5" hidden="1" x14ac:dyDescent="0.35">
      <c r="A9779" t="s">
        <v>187</v>
      </c>
      <c r="B9779" t="s">
        <v>353</v>
      </c>
      <c r="C9779">
        <v>91564</v>
      </c>
      <c r="D9779">
        <v>2020</v>
      </c>
      <c r="E9779">
        <v>8</v>
      </c>
      <c r="F9779">
        <v>157.82</v>
      </c>
      <c r="G9779">
        <v>24</v>
      </c>
    </row>
    <row r="9780" spans="1:7" ht="15.5" hidden="1" x14ac:dyDescent="0.35">
      <c r="A9780" t="s">
        <v>187</v>
      </c>
      <c r="B9780" t="s">
        <v>353</v>
      </c>
      <c r="C9780">
        <v>91564</v>
      </c>
      <c r="D9780">
        <v>2020</v>
      </c>
      <c r="E9780">
        <v>9</v>
      </c>
      <c r="F9780">
        <v>88.96</v>
      </c>
      <c r="G9780">
        <v>18</v>
      </c>
    </row>
    <row r="9781" spans="1:7" ht="15.5" hidden="1" x14ac:dyDescent="0.35">
      <c r="A9781" t="s">
        <v>187</v>
      </c>
      <c r="B9781" t="s">
        <v>353</v>
      </c>
      <c r="C9781">
        <v>91564</v>
      </c>
      <c r="D9781">
        <v>2020</v>
      </c>
      <c r="E9781">
        <v>10</v>
      </c>
      <c r="F9781">
        <v>36.67</v>
      </c>
      <c r="G9781">
        <v>6</v>
      </c>
    </row>
    <row r="9782" spans="1:7" ht="15.5" hidden="1" x14ac:dyDescent="0.35">
      <c r="A9782" t="s">
        <v>187</v>
      </c>
      <c r="B9782" t="s">
        <v>353</v>
      </c>
      <c r="C9782">
        <v>91564</v>
      </c>
      <c r="D9782">
        <v>2020</v>
      </c>
      <c r="E9782">
        <v>11</v>
      </c>
      <c r="F9782">
        <v>0</v>
      </c>
      <c r="G9782">
        <v>0</v>
      </c>
    </row>
    <row r="9783" spans="1:7" ht="15.5" hidden="1" x14ac:dyDescent="0.35">
      <c r="A9783" t="s">
        <v>187</v>
      </c>
      <c r="B9783" t="s">
        <v>353</v>
      </c>
      <c r="C9783">
        <v>91564</v>
      </c>
      <c r="D9783">
        <v>2020</v>
      </c>
      <c r="E9783">
        <v>12</v>
      </c>
      <c r="F9783">
        <v>0</v>
      </c>
      <c r="G9783">
        <v>0</v>
      </c>
    </row>
    <row r="9784" spans="1:7" ht="15.5" hidden="1" x14ac:dyDescent="0.35">
      <c r="A9784" t="s">
        <v>187</v>
      </c>
      <c r="B9784" t="s">
        <v>353</v>
      </c>
      <c r="C9784">
        <v>91564</v>
      </c>
      <c r="D9784">
        <v>2021</v>
      </c>
      <c r="E9784">
        <v>1</v>
      </c>
      <c r="F9784">
        <v>67.8</v>
      </c>
      <c r="G9784">
        <v>14</v>
      </c>
    </row>
    <row r="9785" spans="1:7" ht="15.5" hidden="1" x14ac:dyDescent="0.35">
      <c r="A9785" t="s">
        <v>187</v>
      </c>
      <c r="B9785" t="s">
        <v>353</v>
      </c>
      <c r="C9785">
        <v>91564</v>
      </c>
      <c r="D9785">
        <v>2021</v>
      </c>
      <c r="E9785">
        <v>2</v>
      </c>
      <c r="F9785">
        <v>45.12</v>
      </c>
      <c r="G9785">
        <v>13</v>
      </c>
    </row>
    <row r="9786" spans="1:7" ht="15.5" hidden="1" x14ac:dyDescent="0.35">
      <c r="A9786" t="s">
        <v>187</v>
      </c>
      <c r="B9786" t="s">
        <v>353</v>
      </c>
      <c r="C9786">
        <v>91564</v>
      </c>
      <c r="D9786">
        <v>2021</v>
      </c>
      <c r="E9786">
        <v>3</v>
      </c>
      <c r="F9786">
        <v>154.05000000000001</v>
      </c>
      <c r="G9786">
        <v>32</v>
      </c>
    </row>
    <row r="9787" spans="1:7" ht="15.5" hidden="1" x14ac:dyDescent="0.35">
      <c r="A9787" t="s">
        <v>187</v>
      </c>
      <c r="B9787" t="s">
        <v>353</v>
      </c>
      <c r="C9787">
        <v>91564</v>
      </c>
      <c r="D9787">
        <v>2021</v>
      </c>
      <c r="E9787">
        <v>4</v>
      </c>
      <c r="F9787">
        <v>57.51</v>
      </c>
      <c r="G9787">
        <v>15</v>
      </c>
    </row>
    <row r="9788" spans="1:7" ht="15.5" hidden="1" x14ac:dyDescent="0.35">
      <c r="A9788" t="s">
        <v>187</v>
      </c>
      <c r="B9788" t="s">
        <v>353</v>
      </c>
      <c r="C9788">
        <v>91564</v>
      </c>
      <c r="D9788">
        <v>2021</v>
      </c>
      <c r="E9788">
        <v>5</v>
      </c>
      <c r="F9788">
        <v>148.76</v>
      </c>
      <c r="G9788">
        <v>22.36</v>
      </c>
    </row>
    <row r="9789" spans="1:7" ht="15.5" hidden="1" x14ac:dyDescent="0.35">
      <c r="A9789" t="s">
        <v>187</v>
      </c>
      <c r="B9789" t="s">
        <v>353</v>
      </c>
      <c r="C9789">
        <v>91564</v>
      </c>
      <c r="D9789">
        <v>2021</v>
      </c>
      <c r="E9789">
        <v>6</v>
      </c>
      <c r="F9789">
        <v>143.96</v>
      </c>
      <c r="G9789">
        <v>21.64</v>
      </c>
    </row>
    <row r="9790" spans="1:7" ht="15.5" hidden="1" x14ac:dyDescent="0.35">
      <c r="A9790" t="s">
        <v>187</v>
      </c>
      <c r="B9790" t="s">
        <v>353</v>
      </c>
      <c r="C9790">
        <v>91564</v>
      </c>
      <c r="D9790">
        <v>2021</v>
      </c>
      <c r="E9790">
        <v>7</v>
      </c>
      <c r="F9790">
        <v>272.57</v>
      </c>
      <c r="G9790">
        <v>41</v>
      </c>
    </row>
    <row r="9791" spans="1:7" ht="15.5" hidden="1" x14ac:dyDescent="0.35">
      <c r="A9791" t="s">
        <v>187</v>
      </c>
      <c r="B9791" t="s">
        <v>353</v>
      </c>
      <c r="C9791">
        <v>91564</v>
      </c>
      <c r="D9791">
        <v>2021</v>
      </c>
      <c r="E9791">
        <v>8</v>
      </c>
      <c r="F9791">
        <v>275.2</v>
      </c>
      <c r="G9791">
        <v>40</v>
      </c>
    </row>
    <row r="9792" spans="1:7" ht="15.5" hidden="1" x14ac:dyDescent="0.35">
      <c r="A9792" t="s">
        <v>187</v>
      </c>
      <c r="B9792" t="s">
        <v>353</v>
      </c>
      <c r="C9792">
        <v>91564</v>
      </c>
      <c r="D9792">
        <v>2021</v>
      </c>
      <c r="E9792">
        <v>9</v>
      </c>
      <c r="F9792">
        <v>235.06</v>
      </c>
      <c r="G9792">
        <v>55</v>
      </c>
    </row>
    <row r="9793" spans="1:7" ht="15.5" hidden="1" x14ac:dyDescent="0.35">
      <c r="A9793" t="s">
        <v>187</v>
      </c>
      <c r="B9793" t="s">
        <v>353</v>
      </c>
      <c r="C9793">
        <v>91564</v>
      </c>
      <c r="D9793">
        <v>2021</v>
      </c>
      <c r="E9793">
        <v>10</v>
      </c>
      <c r="F9793">
        <v>338.87</v>
      </c>
      <c r="G9793">
        <v>40</v>
      </c>
    </row>
    <row r="9794" spans="1:7" ht="15.5" hidden="1" x14ac:dyDescent="0.35">
      <c r="A9794" t="s">
        <v>187</v>
      </c>
      <c r="B9794" t="s">
        <v>353</v>
      </c>
      <c r="C9794">
        <v>91564</v>
      </c>
      <c r="D9794">
        <v>2021</v>
      </c>
      <c r="E9794">
        <v>11</v>
      </c>
      <c r="F9794">
        <v>334.39</v>
      </c>
      <c r="G9794">
        <v>56</v>
      </c>
    </row>
    <row r="9795" spans="1:7" ht="15.5" hidden="1" x14ac:dyDescent="0.35">
      <c r="A9795" t="s">
        <v>187</v>
      </c>
      <c r="B9795" t="s">
        <v>353</v>
      </c>
      <c r="C9795">
        <v>91564</v>
      </c>
      <c r="D9795">
        <v>2021</v>
      </c>
      <c r="E9795">
        <v>12</v>
      </c>
      <c r="F9795">
        <v>377.96</v>
      </c>
      <c r="G9795">
        <v>43</v>
      </c>
    </row>
    <row r="9796" spans="1:7" ht="15.5" hidden="1" x14ac:dyDescent="0.35">
      <c r="A9796" t="s">
        <v>187</v>
      </c>
      <c r="B9796" t="s">
        <v>353</v>
      </c>
      <c r="C9796">
        <v>91564</v>
      </c>
      <c r="D9796">
        <v>2022</v>
      </c>
      <c r="E9796">
        <v>1</v>
      </c>
      <c r="F9796">
        <v>324.47000000000003</v>
      </c>
      <c r="G9796">
        <v>41</v>
      </c>
    </row>
    <row r="9797" spans="1:7" ht="15.5" hidden="1" x14ac:dyDescent="0.35">
      <c r="A9797" t="s">
        <v>187</v>
      </c>
      <c r="B9797" t="s">
        <v>353</v>
      </c>
      <c r="C9797">
        <v>91564</v>
      </c>
      <c r="D9797">
        <v>2022</v>
      </c>
      <c r="E9797">
        <v>2</v>
      </c>
      <c r="F9797">
        <v>323.75</v>
      </c>
      <c r="G9797">
        <v>39</v>
      </c>
    </row>
    <row r="9798" spans="1:7" ht="15.5" hidden="1" x14ac:dyDescent="0.35">
      <c r="A9798" t="s">
        <v>187</v>
      </c>
      <c r="B9798" t="s">
        <v>353</v>
      </c>
      <c r="C9798">
        <v>91564</v>
      </c>
      <c r="D9798">
        <v>2022</v>
      </c>
      <c r="E9798">
        <v>3</v>
      </c>
      <c r="F9798">
        <v>344.91</v>
      </c>
      <c r="G9798">
        <v>33</v>
      </c>
    </row>
    <row r="9799" spans="1:7" ht="15.5" hidden="1" x14ac:dyDescent="0.35">
      <c r="A9799" t="s">
        <v>187</v>
      </c>
      <c r="B9799" t="s">
        <v>353</v>
      </c>
      <c r="C9799">
        <v>91564</v>
      </c>
      <c r="D9799">
        <v>2022</v>
      </c>
      <c r="E9799">
        <v>4</v>
      </c>
      <c r="F9799">
        <v>288.54000000000002</v>
      </c>
      <c r="G9799">
        <v>22</v>
      </c>
    </row>
    <row r="9800" spans="1:7" ht="15.5" hidden="1" x14ac:dyDescent="0.35">
      <c r="A9800" t="s">
        <v>187</v>
      </c>
      <c r="B9800" t="s">
        <v>353</v>
      </c>
      <c r="C9800">
        <v>91564</v>
      </c>
      <c r="D9800">
        <v>2022</v>
      </c>
      <c r="E9800">
        <v>5</v>
      </c>
      <c r="F9800">
        <v>414.05</v>
      </c>
      <c r="G9800">
        <v>33</v>
      </c>
    </row>
    <row r="9801" spans="1:7" ht="15.5" hidden="1" x14ac:dyDescent="0.35">
      <c r="A9801" t="s">
        <v>187</v>
      </c>
      <c r="B9801" t="s">
        <v>353</v>
      </c>
      <c r="C9801">
        <v>91564</v>
      </c>
      <c r="D9801">
        <v>2022</v>
      </c>
      <c r="E9801">
        <v>6</v>
      </c>
      <c r="F9801">
        <v>392.65</v>
      </c>
      <c r="G9801">
        <v>32</v>
      </c>
    </row>
    <row r="9802" spans="1:7" ht="15.5" hidden="1" x14ac:dyDescent="0.35">
      <c r="A9802" t="s">
        <v>187</v>
      </c>
      <c r="B9802" t="s">
        <v>353</v>
      </c>
      <c r="C9802">
        <v>91564</v>
      </c>
      <c r="D9802">
        <v>2022</v>
      </c>
      <c r="E9802">
        <v>7</v>
      </c>
      <c r="F9802">
        <v>413.67</v>
      </c>
      <c r="G9802">
        <v>33</v>
      </c>
    </row>
    <row r="9803" spans="1:7" ht="15.5" hidden="1" x14ac:dyDescent="0.35">
      <c r="A9803" t="s">
        <v>187</v>
      </c>
      <c r="B9803" t="s">
        <v>353</v>
      </c>
      <c r="C9803">
        <v>91564</v>
      </c>
      <c r="D9803">
        <v>2022</v>
      </c>
      <c r="E9803">
        <v>8</v>
      </c>
      <c r="F9803">
        <v>389.78</v>
      </c>
      <c r="G9803">
        <v>35</v>
      </c>
    </row>
    <row r="9804" spans="1:7" ht="15.5" hidden="1" x14ac:dyDescent="0.35">
      <c r="A9804" t="s">
        <v>187</v>
      </c>
      <c r="B9804" t="s">
        <v>353</v>
      </c>
      <c r="C9804">
        <v>91564</v>
      </c>
      <c r="D9804">
        <v>2022</v>
      </c>
      <c r="E9804">
        <v>9</v>
      </c>
      <c r="F9804">
        <v>357.95</v>
      </c>
      <c r="G9804">
        <v>32</v>
      </c>
    </row>
    <row r="9805" spans="1:7" ht="15.5" hidden="1" x14ac:dyDescent="0.35">
      <c r="A9805" t="s">
        <v>187</v>
      </c>
      <c r="B9805" t="s">
        <v>353</v>
      </c>
      <c r="C9805">
        <v>91564</v>
      </c>
      <c r="D9805">
        <v>2022</v>
      </c>
      <c r="E9805">
        <v>10</v>
      </c>
      <c r="F9805">
        <v>402.57</v>
      </c>
      <c r="G9805">
        <v>38</v>
      </c>
    </row>
    <row r="9806" spans="1:7" ht="15.5" hidden="1" x14ac:dyDescent="0.35">
      <c r="A9806" t="s">
        <v>187</v>
      </c>
      <c r="B9806" t="s">
        <v>353</v>
      </c>
      <c r="C9806">
        <v>91564</v>
      </c>
      <c r="D9806">
        <v>2022</v>
      </c>
      <c r="E9806">
        <v>11</v>
      </c>
      <c r="F9806">
        <v>447.36</v>
      </c>
      <c r="G9806">
        <v>36</v>
      </c>
    </row>
    <row r="9807" spans="1:7" ht="15.5" hidden="1" x14ac:dyDescent="0.35">
      <c r="A9807" t="s">
        <v>187</v>
      </c>
      <c r="B9807" t="s">
        <v>353</v>
      </c>
      <c r="C9807">
        <v>91564</v>
      </c>
      <c r="D9807">
        <v>2022</v>
      </c>
      <c r="E9807">
        <v>12</v>
      </c>
      <c r="F9807">
        <v>390.45</v>
      </c>
      <c r="G9807">
        <v>36</v>
      </c>
    </row>
    <row r="9808" spans="1:7" ht="15.5" hidden="1" x14ac:dyDescent="0.35">
      <c r="A9808" t="s">
        <v>187</v>
      </c>
      <c r="B9808" t="s">
        <v>353</v>
      </c>
      <c r="C9808">
        <v>91564</v>
      </c>
      <c r="D9808">
        <v>2023</v>
      </c>
      <c r="E9808">
        <v>1</v>
      </c>
      <c r="F9808">
        <v>358.3</v>
      </c>
      <c r="G9808">
        <v>35</v>
      </c>
    </row>
    <row r="9809" spans="1:7" ht="15.5" hidden="1" x14ac:dyDescent="0.35">
      <c r="A9809" t="s">
        <v>187</v>
      </c>
      <c r="B9809" t="s">
        <v>353</v>
      </c>
      <c r="C9809">
        <v>91564</v>
      </c>
      <c r="D9809">
        <v>2023</v>
      </c>
      <c r="E9809">
        <v>2</v>
      </c>
      <c r="F9809">
        <v>380.65</v>
      </c>
      <c r="G9809">
        <v>36</v>
      </c>
    </row>
    <row r="9810" spans="1:7" ht="15.5" hidden="1" x14ac:dyDescent="0.35">
      <c r="A9810" t="s">
        <v>187</v>
      </c>
      <c r="B9810" t="s">
        <v>353</v>
      </c>
      <c r="C9810">
        <v>91564</v>
      </c>
      <c r="D9810">
        <v>2023</v>
      </c>
      <c r="E9810">
        <v>3</v>
      </c>
      <c r="F9810">
        <v>256.5</v>
      </c>
      <c r="G9810">
        <v>31</v>
      </c>
    </row>
    <row r="9811" spans="1:7" ht="15.5" hidden="1" x14ac:dyDescent="0.35">
      <c r="A9811" t="s">
        <v>187</v>
      </c>
      <c r="B9811" t="s">
        <v>353</v>
      </c>
      <c r="C9811">
        <v>91564</v>
      </c>
      <c r="D9811">
        <v>2023</v>
      </c>
      <c r="E9811">
        <v>4</v>
      </c>
      <c r="F9811">
        <v>33.090000000000003</v>
      </c>
      <c r="G9811">
        <v>5</v>
      </c>
    </row>
    <row r="9812" spans="1:7" ht="15.5" hidden="1" x14ac:dyDescent="0.35">
      <c r="A9812" t="s">
        <v>187</v>
      </c>
      <c r="B9812" t="s">
        <v>353</v>
      </c>
      <c r="C9812">
        <v>91564</v>
      </c>
      <c r="D9812">
        <v>2023</v>
      </c>
      <c r="E9812">
        <v>5</v>
      </c>
      <c r="F9812">
        <v>437.81</v>
      </c>
      <c r="G9812">
        <v>48</v>
      </c>
    </row>
    <row r="9813" spans="1:7" ht="15.5" hidden="1" x14ac:dyDescent="0.35">
      <c r="A9813" t="s">
        <v>187</v>
      </c>
      <c r="B9813" t="s">
        <v>353</v>
      </c>
      <c r="C9813">
        <v>91564</v>
      </c>
      <c r="D9813">
        <v>2023</v>
      </c>
      <c r="E9813">
        <v>6</v>
      </c>
      <c r="F9813">
        <v>429.39</v>
      </c>
      <c r="G9813">
        <v>43</v>
      </c>
    </row>
    <row r="9814" spans="1:7" ht="15.5" hidden="1" x14ac:dyDescent="0.35">
      <c r="A9814" t="s">
        <v>187</v>
      </c>
      <c r="B9814" t="s">
        <v>353</v>
      </c>
      <c r="C9814">
        <v>91564</v>
      </c>
      <c r="D9814">
        <v>2023</v>
      </c>
      <c r="E9814">
        <v>7</v>
      </c>
      <c r="F9814">
        <v>470.51</v>
      </c>
      <c r="G9814">
        <v>42</v>
      </c>
    </row>
    <row r="9815" spans="1:7" ht="15.5" hidden="1" x14ac:dyDescent="0.35">
      <c r="A9815" t="s">
        <v>187</v>
      </c>
      <c r="B9815" t="s">
        <v>353</v>
      </c>
      <c r="C9815">
        <v>91564</v>
      </c>
      <c r="D9815">
        <v>2023</v>
      </c>
      <c r="E9815">
        <v>8</v>
      </c>
      <c r="F9815">
        <v>434.65</v>
      </c>
      <c r="G9815">
        <v>42</v>
      </c>
    </row>
    <row r="9816" spans="1:7" ht="15.5" hidden="1" x14ac:dyDescent="0.35">
      <c r="A9816" t="s">
        <v>187</v>
      </c>
      <c r="B9816" t="s">
        <v>353</v>
      </c>
      <c r="C9816">
        <v>91564</v>
      </c>
      <c r="D9816">
        <v>2023</v>
      </c>
      <c r="E9816">
        <v>9</v>
      </c>
      <c r="F9816">
        <v>412.42</v>
      </c>
      <c r="G9816">
        <v>37</v>
      </c>
    </row>
    <row r="9817" spans="1:7" ht="15.5" hidden="1" x14ac:dyDescent="0.35">
      <c r="A9817" t="s">
        <v>187</v>
      </c>
      <c r="B9817" t="s">
        <v>353</v>
      </c>
      <c r="C9817">
        <v>91564</v>
      </c>
      <c r="D9817">
        <v>2023</v>
      </c>
      <c r="E9817">
        <v>10</v>
      </c>
      <c r="F9817">
        <v>464.28</v>
      </c>
      <c r="G9817">
        <v>42</v>
      </c>
    </row>
    <row r="9818" spans="1:7" ht="15.5" hidden="1" x14ac:dyDescent="0.35">
      <c r="A9818" t="s">
        <v>187</v>
      </c>
      <c r="B9818" t="s">
        <v>353</v>
      </c>
      <c r="C9818">
        <v>91564</v>
      </c>
      <c r="D9818">
        <v>2023</v>
      </c>
      <c r="E9818">
        <v>11</v>
      </c>
      <c r="F9818">
        <v>451.68</v>
      </c>
      <c r="G9818">
        <v>48</v>
      </c>
    </row>
    <row r="9819" spans="1:7" ht="15.5" hidden="1" x14ac:dyDescent="0.35">
      <c r="A9819" t="s">
        <v>187</v>
      </c>
      <c r="B9819" t="s">
        <v>353</v>
      </c>
      <c r="C9819">
        <v>91564</v>
      </c>
      <c r="D9819">
        <v>2023</v>
      </c>
      <c r="E9819">
        <v>12</v>
      </c>
      <c r="F9819">
        <v>172.74</v>
      </c>
      <c r="G9819">
        <v>15.13</v>
      </c>
    </row>
    <row r="9820" spans="1:7" ht="15.5" hidden="1" x14ac:dyDescent="0.35">
      <c r="A9820" t="s">
        <v>187</v>
      </c>
      <c r="B9820" t="s">
        <v>353</v>
      </c>
      <c r="C9820">
        <v>91564</v>
      </c>
      <c r="D9820">
        <v>2024</v>
      </c>
      <c r="E9820">
        <v>1</v>
      </c>
      <c r="F9820">
        <v>0</v>
      </c>
      <c r="G9820">
        <v>0</v>
      </c>
    </row>
    <row r="9821" spans="1:7" ht="15.5" hidden="1" x14ac:dyDescent="0.35">
      <c r="A9821" t="s">
        <v>187</v>
      </c>
      <c r="B9821" t="s">
        <v>353</v>
      </c>
      <c r="C9821">
        <v>91564</v>
      </c>
      <c r="D9821">
        <v>2024</v>
      </c>
      <c r="E9821">
        <v>2</v>
      </c>
      <c r="F9821">
        <v>0</v>
      </c>
      <c r="G9821">
        <v>0</v>
      </c>
    </row>
    <row r="9822" spans="1:7" ht="15.5" hidden="1" x14ac:dyDescent="0.35">
      <c r="A9822" t="s">
        <v>187</v>
      </c>
      <c r="B9822" t="s">
        <v>353</v>
      </c>
      <c r="C9822">
        <v>91564</v>
      </c>
      <c r="D9822">
        <v>2024</v>
      </c>
      <c r="E9822">
        <v>3</v>
      </c>
      <c r="F9822">
        <v>0</v>
      </c>
      <c r="G9822">
        <v>0</v>
      </c>
    </row>
    <row r="9823" spans="1:7" ht="15.5" hidden="1" x14ac:dyDescent="0.35">
      <c r="A9823" t="s">
        <v>187</v>
      </c>
      <c r="B9823" t="s">
        <v>353</v>
      </c>
      <c r="C9823">
        <v>91564</v>
      </c>
      <c r="D9823">
        <v>2024</v>
      </c>
      <c r="E9823">
        <v>4</v>
      </c>
      <c r="F9823">
        <v>0</v>
      </c>
      <c r="G9823">
        <v>0</v>
      </c>
    </row>
    <row r="9824" spans="1:7" ht="15.5" hidden="1" x14ac:dyDescent="0.35">
      <c r="A9824" t="s">
        <v>187</v>
      </c>
      <c r="B9824" t="s">
        <v>353</v>
      </c>
      <c r="C9824">
        <v>91564</v>
      </c>
      <c r="D9824">
        <v>2024</v>
      </c>
      <c r="E9824">
        <v>5</v>
      </c>
      <c r="F9824">
        <v>0</v>
      </c>
      <c r="G9824">
        <v>0</v>
      </c>
    </row>
    <row r="9825" spans="1:7" ht="15.5" hidden="1" x14ac:dyDescent="0.35">
      <c r="A9825" t="s">
        <v>187</v>
      </c>
      <c r="B9825" t="s">
        <v>353</v>
      </c>
      <c r="C9825">
        <v>91564</v>
      </c>
      <c r="D9825">
        <v>2024</v>
      </c>
      <c r="E9825">
        <v>6</v>
      </c>
      <c r="F9825">
        <v>0</v>
      </c>
      <c r="G9825">
        <v>0</v>
      </c>
    </row>
    <row r="9826" spans="1:7" ht="15.5" hidden="1" x14ac:dyDescent="0.35">
      <c r="A9826" t="s">
        <v>187</v>
      </c>
      <c r="B9826" t="s">
        <v>353</v>
      </c>
      <c r="C9826">
        <v>91564</v>
      </c>
      <c r="D9826">
        <v>2024</v>
      </c>
      <c r="E9826">
        <v>7</v>
      </c>
      <c r="F9826">
        <v>0</v>
      </c>
      <c r="G9826">
        <v>0</v>
      </c>
    </row>
    <row r="9827" spans="1:7" ht="15.5" hidden="1" x14ac:dyDescent="0.35">
      <c r="A9827" t="s">
        <v>187</v>
      </c>
      <c r="B9827" t="s">
        <v>353</v>
      </c>
      <c r="C9827">
        <v>91564</v>
      </c>
      <c r="D9827">
        <v>2024</v>
      </c>
      <c r="E9827">
        <v>8</v>
      </c>
      <c r="F9827">
        <v>0</v>
      </c>
      <c r="G9827">
        <v>0</v>
      </c>
    </row>
    <row r="9828" spans="1:7" ht="15.5" hidden="1" x14ac:dyDescent="0.35">
      <c r="A9828" t="s">
        <v>187</v>
      </c>
      <c r="B9828" t="s">
        <v>353</v>
      </c>
      <c r="C9828">
        <v>91564</v>
      </c>
      <c r="D9828">
        <v>2024</v>
      </c>
      <c r="E9828">
        <v>9</v>
      </c>
      <c r="F9828">
        <v>0</v>
      </c>
      <c r="G9828">
        <v>0</v>
      </c>
    </row>
    <row r="9829" spans="1:7" ht="15.5" hidden="1" x14ac:dyDescent="0.35">
      <c r="A9829" t="s">
        <v>187</v>
      </c>
      <c r="B9829" t="s">
        <v>353</v>
      </c>
      <c r="C9829">
        <v>91564</v>
      </c>
      <c r="D9829">
        <v>2024</v>
      </c>
      <c r="E9829">
        <v>10</v>
      </c>
      <c r="F9829">
        <v>133.72</v>
      </c>
      <c r="G9829">
        <v>13.45</v>
      </c>
    </row>
    <row r="9830" spans="1:7" ht="15.5" hidden="1" x14ac:dyDescent="0.35">
      <c r="A9830" t="s">
        <v>187</v>
      </c>
      <c r="B9830" t="s">
        <v>353</v>
      </c>
      <c r="C9830">
        <v>91564</v>
      </c>
      <c r="D9830">
        <v>2024</v>
      </c>
      <c r="E9830">
        <v>11</v>
      </c>
      <c r="F9830">
        <v>396.29</v>
      </c>
      <c r="G9830">
        <v>42</v>
      </c>
    </row>
    <row r="9831" spans="1:7" ht="15.5" hidden="1" x14ac:dyDescent="0.35">
      <c r="A9831" t="s">
        <v>187</v>
      </c>
      <c r="B9831" t="s">
        <v>353</v>
      </c>
      <c r="C9831">
        <v>91564</v>
      </c>
      <c r="D9831">
        <v>2024</v>
      </c>
      <c r="E9831">
        <v>12</v>
      </c>
      <c r="F9831">
        <v>432.02</v>
      </c>
      <c r="G9831">
        <v>43</v>
      </c>
    </row>
    <row r="9832" spans="1:7" ht="15.5" x14ac:dyDescent="0.35">
      <c r="A9832" t="s">
        <v>187</v>
      </c>
      <c r="B9832" t="s">
        <v>353</v>
      </c>
      <c r="C9832">
        <v>91564</v>
      </c>
      <c r="D9832">
        <v>2025</v>
      </c>
      <c r="E9832">
        <v>1</v>
      </c>
      <c r="F9832">
        <v>502.05</v>
      </c>
      <c r="G9832">
        <v>52</v>
      </c>
    </row>
    <row r="9833" spans="1:7" ht="15.5" x14ac:dyDescent="0.35">
      <c r="A9833" t="s">
        <v>187</v>
      </c>
      <c r="B9833" t="s">
        <v>353</v>
      </c>
      <c r="C9833">
        <v>91564</v>
      </c>
      <c r="D9833">
        <v>2025</v>
      </c>
      <c r="E9833">
        <v>2</v>
      </c>
      <c r="F9833">
        <v>179.33</v>
      </c>
      <c r="G9833">
        <v>20</v>
      </c>
    </row>
    <row r="9834" spans="1:7" ht="15.5" x14ac:dyDescent="0.35">
      <c r="A9834" t="s">
        <v>187</v>
      </c>
      <c r="B9834" t="s">
        <v>353</v>
      </c>
      <c r="C9834">
        <v>91564</v>
      </c>
      <c r="D9834">
        <v>2025</v>
      </c>
      <c r="E9834">
        <v>3</v>
      </c>
      <c r="F9834">
        <v>0</v>
      </c>
      <c r="G9834">
        <v>0</v>
      </c>
    </row>
    <row r="9835" spans="1:7" ht="15.5" x14ac:dyDescent="0.35">
      <c r="A9835" t="s">
        <v>187</v>
      </c>
      <c r="B9835" t="s">
        <v>353</v>
      </c>
      <c r="C9835">
        <v>91564</v>
      </c>
      <c r="D9835">
        <v>2025</v>
      </c>
      <c r="E9835">
        <v>4</v>
      </c>
      <c r="F9835">
        <v>384.98</v>
      </c>
      <c r="G9835">
        <v>39</v>
      </c>
    </row>
    <row r="9836" spans="1:7" ht="15.5" x14ac:dyDescent="0.35">
      <c r="A9836" t="s">
        <v>187</v>
      </c>
      <c r="B9836" t="s">
        <v>353</v>
      </c>
      <c r="C9836">
        <v>91564</v>
      </c>
      <c r="D9836">
        <v>2025</v>
      </c>
      <c r="E9836">
        <v>5</v>
      </c>
      <c r="F9836">
        <v>442.61</v>
      </c>
      <c r="G9836">
        <v>45</v>
      </c>
    </row>
    <row r="9837" spans="1:7" ht="15.5" x14ac:dyDescent="0.35">
      <c r="A9837" t="s">
        <v>187</v>
      </c>
      <c r="B9837" t="s">
        <v>353</v>
      </c>
      <c r="C9837">
        <v>91564</v>
      </c>
      <c r="D9837">
        <v>2025</v>
      </c>
      <c r="E9837">
        <v>6</v>
      </c>
      <c r="F9837">
        <v>471.93</v>
      </c>
      <c r="G9837">
        <v>47</v>
      </c>
    </row>
    <row r="9838" spans="1:7" ht="15.5" x14ac:dyDescent="0.35">
      <c r="A9838" t="s">
        <v>187</v>
      </c>
      <c r="B9838" t="s">
        <v>353</v>
      </c>
      <c r="C9838">
        <v>91564</v>
      </c>
      <c r="D9838">
        <v>2025</v>
      </c>
      <c r="E9838">
        <v>7</v>
      </c>
      <c r="F9838">
        <v>454.18</v>
      </c>
      <c r="G9838">
        <v>41</v>
      </c>
    </row>
    <row r="9839" spans="1:7" ht="15.5" x14ac:dyDescent="0.35">
      <c r="A9839" t="s">
        <v>187</v>
      </c>
      <c r="B9839" t="s">
        <v>353</v>
      </c>
      <c r="C9839">
        <v>91564</v>
      </c>
      <c r="D9839">
        <v>2025</v>
      </c>
      <c r="E9839">
        <v>8</v>
      </c>
      <c r="F9839">
        <v>147.83000000000001</v>
      </c>
      <c r="G9839">
        <v>12</v>
      </c>
    </row>
    <row r="9840" spans="1:7" ht="15.5" x14ac:dyDescent="0.35">
      <c r="A9840" t="s">
        <v>187</v>
      </c>
      <c r="B9840" t="s">
        <v>353</v>
      </c>
      <c r="C9840">
        <v>91564</v>
      </c>
      <c r="D9840">
        <v>2025</v>
      </c>
      <c r="E9840">
        <v>9</v>
      </c>
      <c r="F9840">
        <v>0</v>
      </c>
      <c r="G9840">
        <v>0</v>
      </c>
    </row>
    <row r="9841" spans="1:7" ht="15.5" x14ac:dyDescent="0.35">
      <c r="A9841" t="s">
        <v>187</v>
      </c>
      <c r="B9841" t="s">
        <v>353</v>
      </c>
      <c r="C9841">
        <v>91564</v>
      </c>
      <c r="D9841">
        <v>2025</v>
      </c>
      <c r="E9841">
        <v>10</v>
      </c>
      <c r="F9841">
        <v>0</v>
      </c>
      <c r="G9841">
        <v>0</v>
      </c>
    </row>
    <row r="9842" spans="1:7" ht="15.5" x14ac:dyDescent="0.35">
      <c r="A9842" t="s">
        <v>187</v>
      </c>
      <c r="B9842" t="s">
        <v>353</v>
      </c>
      <c r="C9842">
        <v>91564</v>
      </c>
      <c r="D9842">
        <v>2025</v>
      </c>
      <c r="E9842">
        <v>11</v>
      </c>
      <c r="F9842">
        <v>0</v>
      </c>
      <c r="G9842">
        <v>0</v>
      </c>
    </row>
    <row r="9843" spans="1:7" ht="15.5" hidden="1" x14ac:dyDescent="0.35">
      <c r="A9843" t="s">
        <v>187</v>
      </c>
      <c r="B9843" t="s">
        <v>353</v>
      </c>
      <c r="C9843">
        <v>91565</v>
      </c>
      <c r="D9843">
        <v>2019</v>
      </c>
      <c r="E9843">
        <v>12</v>
      </c>
      <c r="F9843">
        <v>146.79</v>
      </c>
      <c r="G9843">
        <v>18</v>
      </c>
    </row>
    <row r="9844" spans="1:7" ht="15.5" hidden="1" x14ac:dyDescent="0.35">
      <c r="A9844" t="s">
        <v>187</v>
      </c>
      <c r="B9844" t="s">
        <v>353</v>
      </c>
      <c r="C9844">
        <v>91565</v>
      </c>
      <c r="D9844">
        <v>2020</v>
      </c>
      <c r="E9844">
        <v>1</v>
      </c>
      <c r="F9844">
        <v>379.21</v>
      </c>
      <c r="G9844">
        <v>46.5</v>
      </c>
    </row>
    <row r="9845" spans="1:7" ht="15.5" hidden="1" x14ac:dyDescent="0.35">
      <c r="A9845" t="s">
        <v>187</v>
      </c>
      <c r="B9845" t="s">
        <v>353</v>
      </c>
      <c r="C9845">
        <v>91565</v>
      </c>
      <c r="D9845">
        <v>2020</v>
      </c>
      <c r="E9845">
        <v>2</v>
      </c>
      <c r="F9845">
        <v>354.75</v>
      </c>
      <c r="G9845">
        <v>43.5</v>
      </c>
    </row>
    <row r="9846" spans="1:7" ht="15.5" hidden="1" x14ac:dyDescent="0.35">
      <c r="A9846" t="s">
        <v>187</v>
      </c>
      <c r="B9846" t="s">
        <v>353</v>
      </c>
      <c r="C9846">
        <v>91565</v>
      </c>
      <c r="D9846">
        <v>2020</v>
      </c>
      <c r="E9846">
        <v>3</v>
      </c>
      <c r="F9846">
        <v>250.66</v>
      </c>
      <c r="G9846">
        <v>25</v>
      </c>
    </row>
    <row r="9847" spans="1:7" ht="15.5" hidden="1" x14ac:dyDescent="0.35">
      <c r="A9847" t="s">
        <v>187</v>
      </c>
      <c r="B9847" t="s">
        <v>353</v>
      </c>
      <c r="C9847">
        <v>91565</v>
      </c>
      <c r="D9847">
        <v>2020</v>
      </c>
      <c r="E9847">
        <v>4</v>
      </c>
      <c r="F9847">
        <v>0</v>
      </c>
      <c r="G9847">
        <v>0</v>
      </c>
    </row>
    <row r="9848" spans="1:7" ht="15.5" hidden="1" x14ac:dyDescent="0.35">
      <c r="A9848" t="s">
        <v>187</v>
      </c>
      <c r="B9848" t="s">
        <v>353</v>
      </c>
      <c r="C9848">
        <v>91565</v>
      </c>
      <c r="D9848">
        <v>2020</v>
      </c>
      <c r="E9848">
        <v>5</v>
      </c>
      <c r="F9848">
        <v>0</v>
      </c>
      <c r="G9848">
        <v>0</v>
      </c>
    </row>
    <row r="9849" spans="1:7" ht="15.5" hidden="1" x14ac:dyDescent="0.35">
      <c r="A9849" t="s">
        <v>187</v>
      </c>
      <c r="B9849" t="s">
        <v>353</v>
      </c>
      <c r="C9849">
        <v>91565</v>
      </c>
      <c r="D9849">
        <v>2020</v>
      </c>
      <c r="E9849">
        <v>6</v>
      </c>
      <c r="F9849">
        <v>0</v>
      </c>
      <c r="G9849">
        <v>0</v>
      </c>
    </row>
    <row r="9850" spans="1:7" ht="15.5" hidden="1" x14ac:dyDescent="0.35">
      <c r="A9850" t="s">
        <v>187</v>
      </c>
      <c r="B9850" t="s">
        <v>353</v>
      </c>
      <c r="C9850">
        <v>91565</v>
      </c>
      <c r="D9850">
        <v>2020</v>
      </c>
      <c r="E9850">
        <v>7</v>
      </c>
      <c r="F9850">
        <v>38.99</v>
      </c>
      <c r="G9850">
        <v>7</v>
      </c>
    </row>
    <row r="9851" spans="1:7" ht="15.5" hidden="1" x14ac:dyDescent="0.35">
      <c r="A9851" t="s">
        <v>187</v>
      </c>
      <c r="B9851" t="s">
        <v>353</v>
      </c>
      <c r="C9851">
        <v>91565</v>
      </c>
      <c r="D9851">
        <v>2020</v>
      </c>
      <c r="E9851">
        <v>8</v>
      </c>
      <c r="F9851">
        <v>182.83</v>
      </c>
      <c r="G9851">
        <v>24</v>
      </c>
    </row>
    <row r="9852" spans="1:7" ht="15.5" hidden="1" x14ac:dyDescent="0.35">
      <c r="A9852" t="s">
        <v>187</v>
      </c>
      <c r="B9852" t="s">
        <v>353</v>
      </c>
      <c r="C9852">
        <v>91565</v>
      </c>
      <c r="D9852">
        <v>2020</v>
      </c>
      <c r="E9852">
        <v>9</v>
      </c>
      <c r="F9852">
        <v>211.7</v>
      </c>
      <c r="G9852">
        <v>24</v>
      </c>
    </row>
    <row r="9853" spans="1:7" ht="15.5" hidden="1" x14ac:dyDescent="0.35">
      <c r="A9853" t="s">
        <v>187</v>
      </c>
      <c r="B9853" t="s">
        <v>353</v>
      </c>
      <c r="C9853">
        <v>91565</v>
      </c>
      <c r="D9853">
        <v>2020</v>
      </c>
      <c r="E9853">
        <v>10</v>
      </c>
      <c r="F9853">
        <v>126.87</v>
      </c>
      <c r="G9853">
        <v>20</v>
      </c>
    </row>
    <row r="9854" spans="1:7" ht="15.5" hidden="1" x14ac:dyDescent="0.35">
      <c r="A9854" t="s">
        <v>187</v>
      </c>
      <c r="B9854" t="s">
        <v>353</v>
      </c>
      <c r="C9854">
        <v>91565</v>
      </c>
      <c r="D9854">
        <v>2020</v>
      </c>
      <c r="E9854">
        <v>11</v>
      </c>
      <c r="F9854">
        <v>131.88</v>
      </c>
      <c r="G9854">
        <v>24</v>
      </c>
    </row>
    <row r="9855" spans="1:7" ht="15.5" hidden="1" x14ac:dyDescent="0.35">
      <c r="A9855" t="s">
        <v>187</v>
      </c>
      <c r="B9855" t="s">
        <v>353</v>
      </c>
      <c r="C9855">
        <v>91565</v>
      </c>
      <c r="D9855">
        <v>2020</v>
      </c>
      <c r="E9855">
        <v>12</v>
      </c>
      <c r="F9855">
        <v>213.45</v>
      </c>
      <c r="G9855">
        <v>38</v>
      </c>
    </row>
    <row r="9856" spans="1:7" ht="15.5" hidden="1" x14ac:dyDescent="0.35">
      <c r="A9856" t="s">
        <v>187</v>
      </c>
      <c r="B9856" t="s">
        <v>353</v>
      </c>
      <c r="C9856">
        <v>91565</v>
      </c>
      <c r="D9856">
        <v>2021</v>
      </c>
      <c r="E9856">
        <v>1</v>
      </c>
      <c r="F9856">
        <v>238.57</v>
      </c>
      <c r="G9856">
        <v>44</v>
      </c>
    </row>
    <row r="9857" spans="1:7" ht="15.5" hidden="1" x14ac:dyDescent="0.35">
      <c r="A9857" t="s">
        <v>187</v>
      </c>
      <c r="B9857" t="s">
        <v>353</v>
      </c>
      <c r="C9857">
        <v>91565</v>
      </c>
      <c r="D9857">
        <v>2021</v>
      </c>
      <c r="E9857">
        <v>2</v>
      </c>
      <c r="F9857">
        <v>24.5</v>
      </c>
      <c r="G9857">
        <v>8</v>
      </c>
    </row>
    <row r="9858" spans="1:7" ht="15.5" hidden="1" x14ac:dyDescent="0.35">
      <c r="A9858" t="s">
        <v>187</v>
      </c>
      <c r="B9858" t="s">
        <v>353</v>
      </c>
      <c r="C9858">
        <v>91565</v>
      </c>
      <c r="D9858">
        <v>2021</v>
      </c>
      <c r="E9858">
        <v>3</v>
      </c>
      <c r="F9858">
        <v>147.18</v>
      </c>
      <c r="G9858">
        <v>27</v>
      </c>
    </row>
    <row r="9859" spans="1:7" ht="15.5" hidden="1" x14ac:dyDescent="0.35">
      <c r="A9859" t="s">
        <v>187</v>
      </c>
      <c r="B9859" t="s">
        <v>353</v>
      </c>
      <c r="C9859">
        <v>91565</v>
      </c>
      <c r="D9859">
        <v>2021</v>
      </c>
      <c r="E9859">
        <v>4</v>
      </c>
      <c r="F9859">
        <v>81.48</v>
      </c>
      <c r="G9859">
        <v>38</v>
      </c>
    </row>
    <row r="9860" spans="1:7" ht="15.5" hidden="1" x14ac:dyDescent="0.35">
      <c r="A9860" t="s">
        <v>187</v>
      </c>
      <c r="B9860" t="s">
        <v>353</v>
      </c>
      <c r="C9860">
        <v>91565</v>
      </c>
      <c r="D9860">
        <v>2021</v>
      </c>
      <c r="E9860">
        <v>5</v>
      </c>
      <c r="F9860">
        <v>125.87</v>
      </c>
      <c r="G9860">
        <v>25.41</v>
      </c>
    </row>
    <row r="9861" spans="1:7" ht="15.5" hidden="1" x14ac:dyDescent="0.35">
      <c r="A9861" t="s">
        <v>187</v>
      </c>
      <c r="B9861" t="s">
        <v>353</v>
      </c>
      <c r="C9861">
        <v>91565</v>
      </c>
      <c r="D9861">
        <v>2021</v>
      </c>
      <c r="E9861">
        <v>6</v>
      </c>
      <c r="F9861">
        <v>121.8</v>
      </c>
      <c r="G9861">
        <v>24.59</v>
      </c>
    </row>
    <row r="9862" spans="1:7" ht="15.5" hidden="1" x14ac:dyDescent="0.35">
      <c r="A9862" t="s">
        <v>187</v>
      </c>
      <c r="B9862" t="s">
        <v>353</v>
      </c>
      <c r="C9862">
        <v>91565</v>
      </c>
      <c r="D9862">
        <v>2021</v>
      </c>
      <c r="E9862">
        <v>7</v>
      </c>
      <c r="F9862">
        <v>222.67</v>
      </c>
      <c r="G9862">
        <v>35</v>
      </c>
    </row>
    <row r="9863" spans="1:7" ht="15.5" hidden="1" x14ac:dyDescent="0.35">
      <c r="A9863" t="s">
        <v>187</v>
      </c>
      <c r="B9863" t="s">
        <v>353</v>
      </c>
      <c r="C9863">
        <v>91565</v>
      </c>
      <c r="D9863">
        <v>2021</v>
      </c>
      <c r="E9863">
        <v>8</v>
      </c>
      <c r="F9863">
        <v>234.56</v>
      </c>
      <c r="G9863">
        <v>59</v>
      </c>
    </row>
    <row r="9864" spans="1:7" ht="15.5" hidden="1" x14ac:dyDescent="0.35">
      <c r="A9864" t="s">
        <v>187</v>
      </c>
      <c r="B9864" t="s">
        <v>353</v>
      </c>
      <c r="C9864">
        <v>91565</v>
      </c>
      <c r="D9864">
        <v>2021</v>
      </c>
      <c r="E9864">
        <v>9</v>
      </c>
      <c r="F9864">
        <v>176.44</v>
      </c>
      <c r="G9864">
        <v>28</v>
      </c>
    </row>
    <row r="9865" spans="1:7" ht="15.5" hidden="1" x14ac:dyDescent="0.35">
      <c r="A9865" t="s">
        <v>187</v>
      </c>
      <c r="B9865" t="s">
        <v>353</v>
      </c>
      <c r="C9865">
        <v>91565</v>
      </c>
      <c r="D9865">
        <v>2021</v>
      </c>
      <c r="E9865">
        <v>10</v>
      </c>
      <c r="F9865">
        <v>268.85000000000002</v>
      </c>
      <c r="G9865">
        <v>42</v>
      </c>
    </row>
    <row r="9866" spans="1:7" ht="15.5" hidden="1" x14ac:dyDescent="0.35">
      <c r="A9866" t="s">
        <v>187</v>
      </c>
      <c r="B9866" t="s">
        <v>353</v>
      </c>
      <c r="C9866">
        <v>91565</v>
      </c>
      <c r="D9866">
        <v>2021</v>
      </c>
      <c r="E9866">
        <v>11</v>
      </c>
      <c r="F9866">
        <v>326.85000000000002</v>
      </c>
      <c r="G9866">
        <v>33</v>
      </c>
    </row>
    <row r="9867" spans="1:7" ht="15.5" hidden="1" x14ac:dyDescent="0.35">
      <c r="A9867" t="s">
        <v>187</v>
      </c>
      <c r="B9867" t="s">
        <v>353</v>
      </c>
      <c r="C9867">
        <v>91565</v>
      </c>
      <c r="D9867">
        <v>2021</v>
      </c>
      <c r="E9867">
        <v>12</v>
      </c>
      <c r="F9867">
        <v>354.28</v>
      </c>
      <c r="G9867">
        <v>42</v>
      </c>
    </row>
    <row r="9868" spans="1:7" ht="15.5" hidden="1" x14ac:dyDescent="0.35">
      <c r="A9868" t="s">
        <v>187</v>
      </c>
      <c r="B9868" t="s">
        <v>353</v>
      </c>
      <c r="C9868">
        <v>91565</v>
      </c>
      <c r="D9868">
        <v>2022</v>
      </c>
      <c r="E9868">
        <v>1</v>
      </c>
      <c r="F9868">
        <v>342.63</v>
      </c>
      <c r="G9868">
        <v>65</v>
      </c>
    </row>
    <row r="9869" spans="1:7" ht="15.5" hidden="1" x14ac:dyDescent="0.35">
      <c r="A9869" t="s">
        <v>187</v>
      </c>
      <c r="B9869" t="s">
        <v>353</v>
      </c>
      <c r="C9869">
        <v>91565</v>
      </c>
      <c r="D9869">
        <v>2022</v>
      </c>
      <c r="E9869">
        <v>2</v>
      </c>
      <c r="F9869">
        <v>297.37</v>
      </c>
      <c r="G9869">
        <v>33</v>
      </c>
    </row>
    <row r="9870" spans="1:7" ht="15.5" hidden="1" x14ac:dyDescent="0.35">
      <c r="A9870" t="s">
        <v>187</v>
      </c>
      <c r="B9870" t="s">
        <v>353</v>
      </c>
      <c r="C9870">
        <v>91565</v>
      </c>
      <c r="D9870">
        <v>2022</v>
      </c>
      <c r="E9870">
        <v>3</v>
      </c>
      <c r="F9870">
        <v>318.75</v>
      </c>
      <c r="G9870">
        <v>28</v>
      </c>
    </row>
    <row r="9871" spans="1:7" ht="15.5" hidden="1" x14ac:dyDescent="0.35">
      <c r="A9871" t="s">
        <v>187</v>
      </c>
      <c r="B9871" t="s">
        <v>353</v>
      </c>
      <c r="C9871">
        <v>91565</v>
      </c>
      <c r="D9871">
        <v>2022</v>
      </c>
      <c r="E9871">
        <v>4</v>
      </c>
      <c r="F9871">
        <v>345.59</v>
      </c>
      <c r="G9871">
        <v>40</v>
      </c>
    </row>
    <row r="9872" spans="1:7" ht="15.5" hidden="1" x14ac:dyDescent="0.35">
      <c r="A9872" t="s">
        <v>187</v>
      </c>
      <c r="B9872" t="s">
        <v>353</v>
      </c>
      <c r="C9872">
        <v>91565</v>
      </c>
      <c r="D9872">
        <v>2022</v>
      </c>
      <c r="E9872">
        <v>5</v>
      </c>
      <c r="F9872">
        <v>328.11</v>
      </c>
      <c r="G9872">
        <v>29</v>
      </c>
    </row>
    <row r="9873" spans="1:7" ht="15.5" hidden="1" x14ac:dyDescent="0.35">
      <c r="A9873" t="s">
        <v>187</v>
      </c>
      <c r="B9873" t="s">
        <v>353</v>
      </c>
      <c r="C9873">
        <v>91565</v>
      </c>
      <c r="D9873">
        <v>2022</v>
      </c>
      <c r="E9873">
        <v>6</v>
      </c>
      <c r="F9873">
        <v>384.45</v>
      </c>
      <c r="G9873">
        <v>33</v>
      </c>
    </row>
    <row r="9874" spans="1:7" ht="15.5" hidden="1" x14ac:dyDescent="0.35">
      <c r="A9874" t="s">
        <v>187</v>
      </c>
      <c r="B9874" t="s">
        <v>353</v>
      </c>
      <c r="C9874">
        <v>91565</v>
      </c>
      <c r="D9874">
        <v>2022</v>
      </c>
      <c r="E9874">
        <v>7</v>
      </c>
      <c r="F9874">
        <v>412.52</v>
      </c>
      <c r="G9874">
        <v>33</v>
      </c>
    </row>
    <row r="9875" spans="1:7" ht="15.5" hidden="1" x14ac:dyDescent="0.35">
      <c r="A9875" t="s">
        <v>187</v>
      </c>
      <c r="B9875" t="s">
        <v>353</v>
      </c>
      <c r="C9875">
        <v>91565</v>
      </c>
      <c r="D9875">
        <v>2022</v>
      </c>
      <c r="E9875">
        <v>8</v>
      </c>
      <c r="F9875">
        <v>398.85</v>
      </c>
      <c r="G9875">
        <v>31</v>
      </c>
    </row>
    <row r="9876" spans="1:7" ht="15.5" hidden="1" x14ac:dyDescent="0.35">
      <c r="A9876" t="s">
        <v>187</v>
      </c>
      <c r="B9876" t="s">
        <v>353</v>
      </c>
      <c r="C9876">
        <v>91565</v>
      </c>
      <c r="D9876">
        <v>2022</v>
      </c>
      <c r="E9876">
        <v>9</v>
      </c>
      <c r="F9876">
        <v>377.25</v>
      </c>
      <c r="G9876">
        <v>30</v>
      </c>
    </row>
    <row r="9877" spans="1:7" ht="15.5" hidden="1" x14ac:dyDescent="0.35">
      <c r="A9877" t="s">
        <v>187</v>
      </c>
      <c r="B9877" t="s">
        <v>353</v>
      </c>
      <c r="C9877">
        <v>91565</v>
      </c>
      <c r="D9877">
        <v>2022</v>
      </c>
      <c r="E9877">
        <v>10</v>
      </c>
      <c r="F9877">
        <v>423.79</v>
      </c>
      <c r="G9877">
        <v>36</v>
      </c>
    </row>
    <row r="9878" spans="1:7" ht="15.5" hidden="1" x14ac:dyDescent="0.35">
      <c r="A9878" t="s">
        <v>187</v>
      </c>
      <c r="B9878" t="s">
        <v>353</v>
      </c>
      <c r="C9878">
        <v>91565</v>
      </c>
      <c r="D9878">
        <v>2022</v>
      </c>
      <c r="E9878">
        <v>11</v>
      </c>
      <c r="F9878">
        <v>440.49</v>
      </c>
      <c r="G9878">
        <v>34</v>
      </c>
    </row>
    <row r="9879" spans="1:7" ht="15.5" hidden="1" x14ac:dyDescent="0.35">
      <c r="A9879" t="s">
        <v>187</v>
      </c>
      <c r="B9879" t="s">
        <v>353</v>
      </c>
      <c r="C9879">
        <v>91565</v>
      </c>
      <c r="D9879">
        <v>2022</v>
      </c>
      <c r="E9879">
        <v>12</v>
      </c>
      <c r="F9879">
        <v>455.44</v>
      </c>
      <c r="G9879">
        <v>37</v>
      </c>
    </row>
    <row r="9880" spans="1:7" ht="15.5" hidden="1" x14ac:dyDescent="0.35">
      <c r="A9880" t="s">
        <v>187</v>
      </c>
      <c r="B9880" t="s">
        <v>353</v>
      </c>
      <c r="C9880">
        <v>91565</v>
      </c>
      <c r="D9880">
        <v>2023</v>
      </c>
      <c r="E9880">
        <v>1</v>
      </c>
      <c r="F9880">
        <v>458.61</v>
      </c>
      <c r="G9880">
        <v>39</v>
      </c>
    </row>
    <row r="9881" spans="1:7" ht="15.5" hidden="1" x14ac:dyDescent="0.35">
      <c r="A9881" t="s">
        <v>187</v>
      </c>
      <c r="B9881" t="s">
        <v>353</v>
      </c>
      <c r="C9881">
        <v>91565</v>
      </c>
      <c r="D9881">
        <v>2023</v>
      </c>
      <c r="E9881">
        <v>2</v>
      </c>
      <c r="F9881">
        <v>388.54</v>
      </c>
      <c r="G9881">
        <v>36</v>
      </c>
    </row>
    <row r="9882" spans="1:7" ht="15.5" hidden="1" x14ac:dyDescent="0.35">
      <c r="A9882" t="s">
        <v>187</v>
      </c>
      <c r="B9882" t="s">
        <v>353</v>
      </c>
      <c r="C9882">
        <v>91565</v>
      </c>
      <c r="D9882">
        <v>2023</v>
      </c>
      <c r="E9882">
        <v>3</v>
      </c>
      <c r="F9882">
        <v>484.98</v>
      </c>
      <c r="G9882">
        <v>41</v>
      </c>
    </row>
    <row r="9883" spans="1:7" ht="15.5" hidden="1" x14ac:dyDescent="0.35">
      <c r="A9883" t="s">
        <v>187</v>
      </c>
      <c r="B9883" t="s">
        <v>353</v>
      </c>
      <c r="C9883">
        <v>91565</v>
      </c>
      <c r="D9883">
        <v>2023</v>
      </c>
      <c r="E9883">
        <v>4</v>
      </c>
      <c r="F9883">
        <v>0</v>
      </c>
      <c r="G9883">
        <v>0</v>
      </c>
    </row>
    <row r="9884" spans="1:7" ht="15.5" hidden="1" x14ac:dyDescent="0.35">
      <c r="A9884" t="s">
        <v>187</v>
      </c>
      <c r="B9884" t="s">
        <v>353</v>
      </c>
      <c r="C9884">
        <v>91565</v>
      </c>
      <c r="D9884">
        <v>2023</v>
      </c>
      <c r="E9884">
        <v>5</v>
      </c>
      <c r="F9884">
        <v>263.55</v>
      </c>
      <c r="G9884">
        <v>27</v>
      </c>
    </row>
    <row r="9885" spans="1:7" ht="15.5" hidden="1" x14ac:dyDescent="0.35">
      <c r="A9885" t="s">
        <v>187</v>
      </c>
      <c r="B9885" t="s">
        <v>353</v>
      </c>
      <c r="C9885">
        <v>91565</v>
      </c>
      <c r="D9885">
        <v>2023</v>
      </c>
      <c r="E9885">
        <v>6</v>
      </c>
      <c r="F9885">
        <v>424.03</v>
      </c>
      <c r="G9885">
        <v>55</v>
      </c>
    </row>
    <row r="9886" spans="1:7" ht="15.5" hidden="1" x14ac:dyDescent="0.35">
      <c r="A9886" t="s">
        <v>187</v>
      </c>
      <c r="B9886" t="s">
        <v>353</v>
      </c>
      <c r="C9886">
        <v>91565</v>
      </c>
      <c r="D9886">
        <v>2023</v>
      </c>
      <c r="E9886">
        <v>7</v>
      </c>
      <c r="F9886">
        <v>453.57</v>
      </c>
      <c r="G9886">
        <v>53</v>
      </c>
    </row>
    <row r="9887" spans="1:7" ht="15.5" hidden="1" x14ac:dyDescent="0.35">
      <c r="A9887" t="s">
        <v>187</v>
      </c>
      <c r="B9887" t="s">
        <v>353</v>
      </c>
      <c r="C9887">
        <v>91565</v>
      </c>
      <c r="D9887">
        <v>2023</v>
      </c>
      <c r="E9887">
        <v>8</v>
      </c>
      <c r="F9887">
        <v>444.32</v>
      </c>
      <c r="G9887">
        <v>43</v>
      </c>
    </row>
    <row r="9888" spans="1:7" ht="15.5" hidden="1" x14ac:dyDescent="0.35">
      <c r="A9888" t="s">
        <v>187</v>
      </c>
      <c r="B9888" t="s">
        <v>353</v>
      </c>
      <c r="C9888">
        <v>91565</v>
      </c>
      <c r="D9888">
        <v>2023</v>
      </c>
      <c r="E9888">
        <v>9</v>
      </c>
      <c r="F9888">
        <v>401.28</v>
      </c>
      <c r="G9888">
        <v>39</v>
      </c>
    </row>
    <row r="9889" spans="1:7" ht="15.5" hidden="1" x14ac:dyDescent="0.35">
      <c r="A9889" t="s">
        <v>187</v>
      </c>
      <c r="B9889" t="s">
        <v>353</v>
      </c>
      <c r="C9889">
        <v>91565</v>
      </c>
      <c r="D9889">
        <v>2023</v>
      </c>
      <c r="E9889">
        <v>10</v>
      </c>
      <c r="F9889">
        <v>412.35</v>
      </c>
      <c r="G9889">
        <v>37.99</v>
      </c>
    </row>
    <row r="9890" spans="1:7" ht="15.5" hidden="1" x14ac:dyDescent="0.35">
      <c r="A9890" t="s">
        <v>187</v>
      </c>
      <c r="B9890" t="s">
        <v>353</v>
      </c>
      <c r="C9890">
        <v>91565</v>
      </c>
      <c r="D9890">
        <v>2023</v>
      </c>
      <c r="E9890">
        <v>11</v>
      </c>
      <c r="F9890">
        <v>0</v>
      </c>
      <c r="G9890">
        <v>0</v>
      </c>
    </row>
    <row r="9891" spans="1:7" ht="15.5" hidden="1" x14ac:dyDescent="0.35">
      <c r="A9891" t="s">
        <v>187</v>
      </c>
      <c r="B9891" t="s">
        <v>353</v>
      </c>
      <c r="C9891">
        <v>91565</v>
      </c>
      <c r="D9891">
        <v>2023</v>
      </c>
      <c r="E9891">
        <v>12</v>
      </c>
      <c r="F9891">
        <v>0</v>
      </c>
      <c r="G9891">
        <v>0</v>
      </c>
    </row>
    <row r="9892" spans="1:7" ht="15.5" hidden="1" x14ac:dyDescent="0.35">
      <c r="A9892" t="s">
        <v>187</v>
      </c>
      <c r="B9892" t="s">
        <v>353</v>
      </c>
      <c r="C9892">
        <v>91565</v>
      </c>
      <c r="D9892">
        <v>2024</v>
      </c>
      <c r="E9892">
        <v>1</v>
      </c>
      <c r="F9892">
        <v>0</v>
      </c>
      <c r="G9892">
        <v>0</v>
      </c>
    </row>
    <row r="9893" spans="1:7" ht="15.5" hidden="1" x14ac:dyDescent="0.35">
      <c r="A9893" t="s">
        <v>187</v>
      </c>
      <c r="B9893" t="s">
        <v>353</v>
      </c>
      <c r="C9893">
        <v>91565</v>
      </c>
      <c r="D9893">
        <v>2024</v>
      </c>
      <c r="E9893">
        <v>2</v>
      </c>
      <c r="F9893">
        <v>0</v>
      </c>
      <c r="G9893">
        <v>0</v>
      </c>
    </row>
    <row r="9894" spans="1:7" ht="15.5" hidden="1" x14ac:dyDescent="0.35">
      <c r="A9894" t="s">
        <v>187</v>
      </c>
      <c r="B9894" t="s">
        <v>353</v>
      </c>
      <c r="C9894">
        <v>91565</v>
      </c>
      <c r="D9894">
        <v>2024</v>
      </c>
      <c r="E9894">
        <v>3</v>
      </c>
      <c r="F9894">
        <v>0</v>
      </c>
      <c r="G9894">
        <v>0</v>
      </c>
    </row>
    <row r="9895" spans="1:7" ht="15.5" hidden="1" x14ac:dyDescent="0.35">
      <c r="A9895" t="s">
        <v>187</v>
      </c>
      <c r="B9895" t="s">
        <v>353</v>
      </c>
      <c r="C9895">
        <v>91565</v>
      </c>
      <c r="D9895">
        <v>2024</v>
      </c>
      <c r="E9895">
        <v>4</v>
      </c>
      <c r="F9895">
        <v>0</v>
      </c>
      <c r="G9895">
        <v>0</v>
      </c>
    </row>
    <row r="9896" spans="1:7" ht="15.5" hidden="1" x14ac:dyDescent="0.35">
      <c r="A9896" t="s">
        <v>187</v>
      </c>
      <c r="B9896" t="s">
        <v>353</v>
      </c>
      <c r="C9896">
        <v>91565</v>
      </c>
      <c r="D9896">
        <v>2024</v>
      </c>
      <c r="E9896">
        <v>5</v>
      </c>
      <c r="F9896">
        <v>0</v>
      </c>
      <c r="G9896">
        <v>0</v>
      </c>
    </row>
    <row r="9897" spans="1:7" ht="15.5" hidden="1" x14ac:dyDescent="0.35">
      <c r="A9897" t="s">
        <v>187</v>
      </c>
      <c r="B9897" t="s">
        <v>353</v>
      </c>
      <c r="C9897">
        <v>91565</v>
      </c>
      <c r="D9897">
        <v>2024</v>
      </c>
      <c r="E9897">
        <v>6</v>
      </c>
      <c r="F9897">
        <v>0</v>
      </c>
      <c r="G9897">
        <v>0</v>
      </c>
    </row>
    <row r="9898" spans="1:7" ht="15.5" hidden="1" x14ac:dyDescent="0.35">
      <c r="A9898" t="s">
        <v>187</v>
      </c>
      <c r="B9898" t="s">
        <v>353</v>
      </c>
      <c r="C9898">
        <v>91565</v>
      </c>
      <c r="D9898">
        <v>2024</v>
      </c>
      <c r="E9898">
        <v>7</v>
      </c>
      <c r="F9898">
        <v>0</v>
      </c>
      <c r="G9898">
        <v>0</v>
      </c>
    </row>
    <row r="9899" spans="1:7" ht="15.5" hidden="1" x14ac:dyDescent="0.35">
      <c r="A9899" t="s">
        <v>187</v>
      </c>
      <c r="B9899" t="s">
        <v>353</v>
      </c>
      <c r="C9899">
        <v>91565</v>
      </c>
      <c r="D9899">
        <v>2024</v>
      </c>
      <c r="E9899">
        <v>8</v>
      </c>
      <c r="F9899">
        <v>0</v>
      </c>
      <c r="G9899">
        <v>0</v>
      </c>
    </row>
    <row r="9900" spans="1:7" ht="15.5" hidden="1" x14ac:dyDescent="0.35">
      <c r="A9900" t="s">
        <v>187</v>
      </c>
      <c r="B9900" t="s">
        <v>353</v>
      </c>
      <c r="C9900">
        <v>91565</v>
      </c>
      <c r="D9900">
        <v>2024</v>
      </c>
      <c r="E9900">
        <v>9</v>
      </c>
      <c r="F9900">
        <v>0</v>
      </c>
      <c r="G9900">
        <v>0</v>
      </c>
    </row>
    <row r="9901" spans="1:7" ht="15.5" hidden="1" x14ac:dyDescent="0.35">
      <c r="A9901" t="s">
        <v>187</v>
      </c>
      <c r="B9901" t="s">
        <v>353</v>
      </c>
      <c r="C9901">
        <v>91565</v>
      </c>
      <c r="D9901">
        <v>2024</v>
      </c>
      <c r="E9901">
        <v>10</v>
      </c>
      <c r="F9901">
        <v>0</v>
      </c>
      <c r="G9901">
        <v>0</v>
      </c>
    </row>
    <row r="9902" spans="1:7" ht="15.5" hidden="1" x14ac:dyDescent="0.35">
      <c r="A9902" t="s">
        <v>187</v>
      </c>
      <c r="B9902" t="s">
        <v>353</v>
      </c>
      <c r="C9902">
        <v>91565</v>
      </c>
      <c r="D9902">
        <v>2024</v>
      </c>
      <c r="E9902">
        <v>11</v>
      </c>
      <c r="F9902">
        <v>0</v>
      </c>
      <c r="G9902">
        <v>0</v>
      </c>
    </row>
    <row r="9903" spans="1:7" ht="15.5" hidden="1" x14ac:dyDescent="0.35">
      <c r="A9903" t="s">
        <v>187</v>
      </c>
      <c r="B9903" t="s">
        <v>353</v>
      </c>
      <c r="C9903">
        <v>91565</v>
      </c>
      <c r="D9903">
        <v>2024</v>
      </c>
      <c r="E9903">
        <v>12</v>
      </c>
      <c r="F9903">
        <v>0</v>
      </c>
      <c r="G9903">
        <v>0</v>
      </c>
    </row>
    <row r="9904" spans="1:7" ht="15.5" x14ac:dyDescent="0.35">
      <c r="A9904" t="s">
        <v>187</v>
      </c>
      <c r="B9904" t="s">
        <v>353</v>
      </c>
      <c r="C9904">
        <v>91565</v>
      </c>
      <c r="D9904">
        <v>2025</v>
      </c>
      <c r="E9904">
        <v>1</v>
      </c>
      <c r="F9904">
        <v>0</v>
      </c>
      <c r="G9904">
        <v>0</v>
      </c>
    </row>
    <row r="9905" spans="1:7" ht="15.5" x14ac:dyDescent="0.35">
      <c r="A9905" t="s">
        <v>187</v>
      </c>
      <c r="B9905" t="s">
        <v>353</v>
      </c>
      <c r="C9905">
        <v>91565</v>
      </c>
      <c r="D9905">
        <v>2025</v>
      </c>
      <c r="E9905">
        <v>2</v>
      </c>
      <c r="F9905">
        <v>0</v>
      </c>
      <c r="G9905">
        <v>0</v>
      </c>
    </row>
    <row r="9906" spans="1:7" ht="15.5" x14ac:dyDescent="0.35">
      <c r="A9906" t="s">
        <v>187</v>
      </c>
      <c r="B9906" t="s">
        <v>353</v>
      </c>
      <c r="C9906">
        <v>91565</v>
      </c>
      <c r="D9906">
        <v>2025</v>
      </c>
      <c r="E9906">
        <v>3</v>
      </c>
      <c r="F9906">
        <v>0</v>
      </c>
      <c r="G9906">
        <v>0</v>
      </c>
    </row>
    <row r="9907" spans="1:7" ht="15.5" x14ac:dyDescent="0.35">
      <c r="A9907" t="s">
        <v>187</v>
      </c>
      <c r="B9907" t="s">
        <v>353</v>
      </c>
      <c r="C9907">
        <v>91565</v>
      </c>
      <c r="D9907">
        <v>2025</v>
      </c>
      <c r="E9907">
        <v>4</v>
      </c>
      <c r="F9907">
        <v>0</v>
      </c>
      <c r="G9907">
        <v>0</v>
      </c>
    </row>
    <row r="9908" spans="1:7" ht="15.5" x14ac:dyDescent="0.35">
      <c r="A9908" t="s">
        <v>187</v>
      </c>
      <c r="B9908" t="s">
        <v>353</v>
      </c>
      <c r="C9908">
        <v>91565</v>
      </c>
      <c r="D9908">
        <v>2025</v>
      </c>
      <c r="E9908">
        <v>5</v>
      </c>
      <c r="F9908">
        <v>0</v>
      </c>
      <c r="G9908">
        <v>0</v>
      </c>
    </row>
    <row r="9909" spans="1:7" ht="15.5" x14ac:dyDescent="0.35">
      <c r="A9909" t="s">
        <v>187</v>
      </c>
      <c r="B9909" t="s">
        <v>353</v>
      </c>
      <c r="C9909">
        <v>91565</v>
      </c>
      <c r="D9909">
        <v>2025</v>
      </c>
      <c r="E9909">
        <v>6</v>
      </c>
      <c r="F9909">
        <v>0</v>
      </c>
      <c r="G9909">
        <v>0</v>
      </c>
    </row>
    <row r="9910" spans="1:7" ht="15.5" x14ac:dyDescent="0.35">
      <c r="A9910" t="s">
        <v>187</v>
      </c>
      <c r="B9910" t="s">
        <v>353</v>
      </c>
      <c r="C9910">
        <v>91565</v>
      </c>
      <c r="D9910">
        <v>2025</v>
      </c>
      <c r="E9910">
        <v>7</v>
      </c>
      <c r="F9910">
        <v>10.06</v>
      </c>
      <c r="G9910">
        <v>1.61</v>
      </c>
    </row>
    <row r="9911" spans="1:7" ht="15.5" x14ac:dyDescent="0.35">
      <c r="A9911" t="s">
        <v>187</v>
      </c>
      <c r="B9911" t="s">
        <v>353</v>
      </c>
      <c r="C9911">
        <v>91565</v>
      </c>
      <c r="D9911">
        <v>2025</v>
      </c>
      <c r="E9911">
        <v>8</v>
      </c>
      <c r="F9911">
        <v>335.06</v>
      </c>
      <c r="G9911">
        <v>65</v>
      </c>
    </row>
    <row r="9912" spans="1:7" ht="15.5" x14ac:dyDescent="0.35">
      <c r="A9912" t="s">
        <v>187</v>
      </c>
      <c r="B9912" t="s">
        <v>353</v>
      </c>
      <c r="C9912">
        <v>91565</v>
      </c>
      <c r="D9912">
        <v>2025</v>
      </c>
      <c r="E9912">
        <v>9</v>
      </c>
      <c r="F9912">
        <v>411.32</v>
      </c>
      <c r="G9912">
        <v>60</v>
      </c>
    </row>
    <row r="9913" spans="1:7" ht="15.5" x14ac:dyDescent="0.35">
      <c r="A9913" t="s">
        <v>187</v>
      </c>
      <c r="B9913" t="s">
        <v>353</v>
      </c>
      <c r="C9913">
        <v>91565</v>
      </c>
      <c r="D9913">
        <v>2025</v>
      </c>
      <c r="E9913">
        <v>10</v>
      </c>
      <c r="F9913">
        <v>380.43</v>
      </c>
      <c r="G9913">
        <v>67</v>
      </c>
    </row>
    <row r="9914" spans="1:7" ht="15.5" x14ac:dyDescent="0.35">
      <c r="A9914" t="s">
        <v>187</v>
      </c>
      <c r="B9914" t="s">
        <v>353</v>
      </c>
      <c r="C9914">
        <v>91565</v>
      </c>
      <c r="D9914">
        <v>2025</v>
      </c>
      <c r="E9914">
        <v>11</v>
      </c>
      <c r="F9914">
        <v>358.07</v>
      </c>
      <c r="G9914">
        <v>60</v>
      </c>
    </row>
    <row r="9915" spans="1:7" ht="15.5" hidden="1" x14ac:dyDescent="0.35">
      <c r="A9915" t="s">
        <v>187</v>
      </c>
      <c r="B9915" t="s">
        <v>353</v>
      </c>
      <c r="C9915">
        <v>91566</v>
      </c>
      <c r="D9915">
        <v>2019</v>
      </c>
      <c r="E9915">
        <v>12</v>
      </c>
      <c r="F9915">
        <v>241.42</v>
      </c>
      <c r="G9915">
        <v>28.25</v>
      </c>
    </row>
    <row r="9916" spans="1:7" ht="15.5" hidden="1" x14ac:dyDescent="0.35">
      <c r="A9916" t="s">
        <v>187</v>
      </c>
      <c r="B9916" t="s">
        <v>353</v>
      </c>
      <c r="C9916">
        <v>91566</v>
      </c>
      <c r="D9916">
        <v>2020</v>
      </c>
      <c r="E9916">
        <v>1</v>
      </c>
      <c r="F9916">
        <v>374.2</v>
      </c>
      <c r="G9916">
        <v>43.79</v>
      </c>
    </row>
    <row r="9917" spans="1:7" ht="15.5" hidden="1" x14ac:dyDescent="0.35">
      <c r="A9917" t="s">
        <v>187</v>
      </c>
      <c r="B9917" t="s">
        <v>353</v>
      </c>
      <c r="C9917">
        <v>91566</v>
      </c>
      <c r="D9917">
        <v>2020</v>
      </c>
      <c r="E9917">
        <v>2</v>
      </c>
      <c r="F9917">
        <v>350.06</v>
      </c>
      <c r="G9917">
        <v>40.96</v>
      </c>
    </row>
    <row r="9918" spans="1:7" ht="15.5" hidden="1" x14ac:dyDescent="0.35">
      <c r="A9918" t="s">
        <v>187</v>
      </c>
      <c r="B9918" t="s">
        <v>353</v>
      </c>
      <c r="C9918">
        <v>91566</v>
      </c>
      <c r="D9918">
        <v>2020</v>
      </c>
      <c r="E9918">
        <v>3</v>
      </c>
      <c r="F9918">
        <v>318.37</v>
      </c>
      <c r="G9918">
        <v>32</v>
      </c>
    </row>
    <row r="9919" spans="1:7" ht="15.5" hidden="1" x14ac:dyDescent="0.35">
      <c r="A9919" t="s">
        <v>187</v>
      </c>
      <c r="B9919" t="s">
        <v>353</v>
      </c>
      <c r="C9919">
        <v>91566</v>
      </c>
      <c r="D9919">
        <v>2020</v>
      </c>
      <c r="E9919">
        <v>4</v>
      </c>
      <c r="F9919">
        <v>0</v>
      </c>
      <c r="G9919">
        <v>0</v>
      </c>
    </row>
    <row r="9920" spans="1:7" ht="15.5" hidden="1" x14ac:dyDescent="0.35">
      <c r="A9920" t="s">
        <v>187</v>
      </c>
      <c r="B9920" t="s">
        <v>353</v>
      </c>
      <c r="C9920">
        <v>91566</v>
      </c>
      <c r="D9920">
        <v>2020</v>
      </c>
      <c r="E9920">
        <v>5</v>
      </c>
      <c r="F9920">
        <v>0</v>
      </c>
      <c r="G9920">
        <v>0</v>
      </c>
    </row>
    <row r="9921" spans="1:7" ht="15.5" hidden="1" x14ac:dyDescent="0.35">
      <c r="A9921" t="s">
        <v>187</v>
      </c>
      <c r="B9921" t="s">
        <v>353</v>
      </c>
      <c r="C9921">
        <v>91566</v>
      </c>
      <c r="D9921">
        <v>2020</v>
      </c>
      <c r="E9921">
        <v>6</v>
      </c>
      <c r="F9921">
        <v>0</v>
      </c>
      <c r="G9921">
        <v>0</v>
      </c>
    </row>
    <row r="9922" spans="1:7" ht="15.5" hidden="1" x14ac:dyDescent="0.35">
      <c r="A9922" t="s">
        <v>187</v>
      </c>
      <c r="B9922" t="s">
        <v>353</v>
      </c>
      <c r="C9922">
        <v>91566</v>
      </c>
      <c r="D9922">
        <v>2020</v>
      </c>
      <c r="E9922">
        <v>7</v>
      </c>
      <c r="F9922">
        <v>38.450000000000003</v>
      </c>
      <c r="G9922">
        <v>7</v>
      </c>
    </row>
    <row r="9923" spans="1:7" ht="15.5" hidden="1" x14ac:dyDescent="0.35">
      <c r="A9923" t="s">
        <v>187</v>
      </c>
      <c r="B9923" t="s">
        <v>353</v>
      </c>
      <c r="C9923">
        <v>91566</v>
      </c>
      <c r="D9923">
        <v>2020</v>
      </c>
      <c r="E9923">
        <v>8</v>
      </c>
      <c r="F9923">
        <v>157.82</v>
      </c>
      <c r="G9923">
        <v>24</v>
      </c>
    </row>
    <row r="9924" spans="1:7" ht="15.5" hidden="1" x14ac:dyDescent="0.35">
      <c r="A9924" t="s">
        <v>187</v>
      </c>
      <c r="B9924" t="s">
        <v>353</v>
      </c>
      <c r="C9924">
        <v>91566</v>
      </c>
      <c r="D9924">
        <v>2020</v>
      </c>
      <c r="E9924">
        <v>9</v>
      </c>
      <c r="F9924">
        <v>88.96</v>
      </c>
      <c r="G9924">
        <v>18</v>
      </c>
    </row>
    <row r="9925" spans="1:7" ht="15.5" hidden="1" x14ac:dyDescent="0.35">
      <c r="A9925" t="s">
        <v>187</v>
      </c>
      <c r="B9925" t="s">
        <v>353</v>
      </c>
      <c r="C9925">
        <v>91566</v>
      </c>
      <c r="D9925">
        <v>2020</v>
      </c>
      <c r="E9925">
        <v>10</v>
      </c>
      <c r="F9925">
        <v>36.67</v>
      </c>
      <c r="G9925">
        <v>6</v>
      </c>
    </row>
    <row r="9926" spans="1:7" ht="15.5" hidden="1" x14ac:dyDescent="0.35">
      <c r="A9926" t="s">
        <v>187</v>
      </c>
      <c r="B9926" t="s">
        <v>353</v>
      </c>
      <c r="C9926">
        <v>91566</v>
      </c>
      <c r="D9926">
        <v>2020</v>
      </c>
      <c r="E9926">
        <v>11</v>
      </c>
      <c r="F9926">
        <v>0</v>
      </c>
      <c r="G9926">
        <v>0</v>
      </c>
    </row>
    <row r="9927" spans="1:7" ht="15.5" hidden="1" x14ac:dyDescent="0.35">
      <c r="A9927" t="s">
        <v>187</v>
      </c>
      <c r="B9927" t="s">
        <v>353</v>
      </c>
      <c r="C9927">
        <v>91566</v>
      </c>
      <c r="D9927">
        <v>2020</v>
      </c>
      <c r="E9927">
        <v>12</v>
      </c>
      <c r="F9927">
        <v>0</v>
      </c>
      <c r="G9927">
        <v>0</v>
      </c>
    </row>
    <row r="9928" spans="1:7" ht="15.5" hidden="1" x14ac:dyDescent="0.35">
      <c r="A9928" t="s">
        <v>187</v>
      </c>
      <c r="B9928" t="s">
        <v>353</v>
      </c>
      <c r="C9928">
        <v>91566</v>
      </c>
      <c r="D9928">
        <v>2021</v>
      </c>
      <c r="E9928">
        <v>1</v>
      </c>
      <c r="F9928">
        <v>67.8</v>
      </c>
      <c r="G9928">
        <v>14</v>
      </c>
    </row>
    <row r="9929" spans="1:7" ht="15.5" hidden="1" x14ac:dyDescent="0.35">
      <c r="A9929" t="s">
        <v>187</v>
      </c>
      <c r="B9929" t="s">
        <v>353</v>
      </c>
      <c r="C9929">
        <v>91566</v>
      </c>
      <c r="D9929">
        <v>2021</v>
      </c>
      <c r="E9929">
        <v>2</v>
      </c>
      <c r="F9929">
        <v>45.12</v>
      </c>
      <c r="G9929">
        <v>13</v>
      </c>
    </row>
    <row r="9930" spans="1:7" ht="15.5" hidden="1" x14ac:dyDescent="0.35">
      <c r="A9930" t="s">
        <v>187</v>
      </c>
      <c r="B9930" t="s">
        <v>353</v>
      </c>
      <c r="C9930">
        <v>91566</v>
      </c>
      <c r="D9930">
        <v>2021</v>
      </c>
      <c r="E9930">
        <v>3</v>
      </c>
      <c r="F9930">
        <v>154.05000000000001</v>
      </c>
      <c r="G9930">
        <v>32</v>
      </c>
    </row>
    <row r="9931" spans="1:7" ht="15.5" hidden="1" x14ac:dyDescent="0.35">
      <c r="A9931" t="s">
        <v>187</v>
      </c>
      <c r="B9931" t="s">
        <v>353</v>
      </c>
      <c r="C9931">
        <v>91566</v>
      </c>
      <c r="D9931">
        <v>2021</v>
      </c>
      <c r="E9931">
        <v>4</v>
      </c>
      <c r="F9931">
        <v>57.51</v>
      </c>
      <c r="G9931">
        <v>15</v>
      </c>
    </row>
    <row r="9932" spans="1:7" ht="15.5" hidden="1" x14ac:dyDescent="0.35">
      <c r="A9932" t="s">
        <v>187</v>
      </c>
      <c r="B9932" t="s">
        <v>353</v>
      </c>
      <c r="C9932">
        <v>91566</v>
      </c>
      <c r="D9932">
        <v>2021</v>
      </c>
      <c r="E9932">
        <v>5</v>
      </c>
      <c r="F9932">
        <v>148.76</v>
      </c>
      <c r="G9932">
        <v>22.36</v>
      </c>
    </row>
    <row r="9933" spans="1:7" ht="15.5" hidden="1" x14ac:dyDescent="0.35">
      <c r="A9933" t="s">
        <v>187</v>
      </c>
      <c r="B9933" t="s">
        <v>353</v>
      </c>
      <c r="C9933">
        <v>91566</v>
      </c>
      <c r="D9933">
        <v>2021</v>
      </c>
      <c r="E9933">
        <v>6</v>
      </c>
      <c r="F9933">
        <v>143.96</v>
      </c>
      <c r="G9933">
        <v>21.64</v>
      </c>
    </row>
    <row r="9934" spans="1:7" ht="15.5" hidden="1" x14ac:dyDescent="0.35">
      <c r="A9934" t="s">
        <v>187</v>
      </c>
      <c r="B9934" t="s">
        <v>353</v>
      </c>
      <c r="C9934">
        <v>91566</v>
      </c>
      <c r="D9934">
        <v>2021</v>
      </c>
      <c r="E9934">
        <v>7</v>
      </c>
      <c r="F9934">
        <v>272.57</v>
      </c>
      <c r="G9934">
        <v>41</v>
      </c>
    </row>
    <row r="9935" spans="1:7" ht="15.5" hidden="1" x14ac:dyDescent="0.35">
      <c r="A9935" t="s">
        <v>187</v>
      </c>
      <c r="B9935" t="s">
        <v>353</v>
      </c>
      <c r="C9935">
        <v>91566</v>
      </c>
      <c r="D9935">
        <v>2021</v>
      </c>
      <c r="E9935">
        <v>8</v>
      </c>
      <c r="F9935">
        <v>275.2</v>
      </c>
      <c r="G9935">
        <v>40</v>
      </c>
    </row>
    <row r="9936" spans="1:7" ht="15.5" hidden="1" x14ac:dyDescent="0.35">
      <c r="A9936" t="s">
        <v>187</v>
      </c>
      <c r="B9936" t="s">
        <v>353</v>
      </c>
      <c r="C9936">
        <v>91566</v>
      </c>
      <c r="D9936">
        <v>2021</v>
      </c>
      <c r="E9936">
        <v>9</v>
      </c>
      <c r="F9936">
        <v>235.06</v>
      </c>
      <c r="G9936">
        <v>55</v>
      </c>
    </row>
    <row r="9937" spans="1:7" ht="15.5" hidden="1" x14ac:dyDescent="0.35">
      <c r="A9937" t="s">
        <v>187</v>
      </c>
      <c r="B9937" t="s">
        <v>353</v>
      </c>
      <c r="C9937">
        <v>91566</v>
      </c>
      <c r="D9937">
        <v>2021</v>
      </c>
      <c r="E9937">
        <v>10</v>
      </c>
      <c r="F9937">
        <v>338.87</v>
      </c>
      <c r="G9937">
        <v>40</v>
      </c>
    </row>
    <row r="9938" spans="1:7" ht="15.5" hidden="1" x14ac:dyDescent="0.35">
      <c r="A9938" t="s">
        <v>187</v>
      </c>
      <c r="B9938" t="s">
        <v>353</v>
      </c>
      <c r="C9938">
        <v>91566</v>
      </c>
      <c r="D9938">
        <v>2021</v>
      </c>
      <c r="E9938">
        <v>11</v>
      </c>
      <c r="F9938">
        <v>334.39</v>
      </c>
      <c r="G9938">
        <v>56</v>
      </c>
    </row>
    <row r="9939" spans="1:7" ht="15.5" hidden="1" x14ac:dyDescent="0.35">
      <c r="A9939" t="s">
        <v>187</v>
      </c>
      <c r="B9939" t="s">
        <v>353</v>
      </c>
      <c r="C9939">
        <v>91566</v>
      </c>
      <c r="D9939">
        <v>2021</v>
      </c>
      <c r="E9939">
        <v>12</v>
      </c>
      <c r="F9939">
        <v>377.96</v>
      </c>
      <c r="G9939">
        <v>43</v>
      </c>
    </row>
    <row r="9940" spans="1:7" ht="15.5" hidden="1" x14ac:dyDescent="0.35">
      <c r="A9940" t="s">
        <v>187</v>
      </c>
      <c r="B9940" t="s">
        <v>353</v>
      </c>
      <c r="C9940">
        <v>91566</v>
      </c>
      <c r="D9940">
        <v>2022</v>
      </c>
      <c r="E9940">
        <v>1</v>
      </c>
      <c r="F9940">
        <v>324.47000000000003</v>
      </c>
      <c r="G9940">
        <v>41</v>
      </c>
    </row>
    <row r="9941" spans="1:7" ht="15.5" hidden="1" x14ac:dyDescent="0.35">
      <c r="A9941" t="s">
        <v>187</v>
      </c>
      <c r="B9941" t="s">
        <v>353</v>
      </c>
      <c r="C9941">
        <v>91566</v>
      </c>
      <c r="D9941">
        <v>2022</v>
      </c>
      <c r="E9941">
        <v>2</v>
      </c>
      <c r="F9941">
        <v>323.75</v>
      </c>
      <c r="G9941">
        <v>39</v>
      </c>
    </row>
    <row r="9942" spans="1:7" ht="15.5" hidden="1" x14ac:dyDescent="0.35">
      <c r="A9942" t="s">
        <v>187</v>
      </c>
      <c r="B9942" t="s">
        <v>353</v>
      </c>
      <c r="C9942">
        <v>91566</v>
      </c>
      <c r="D9942">
        <v>2022</v>
      </c>
      <c r="E9942">
        <v>3</v>
      </c>
      <c r="F9942">
        <v>344.91</v>
      </c>
      <c r="G9942">
        <v>33</v>
      </c>
    </row>
    <row r="9943" spans="1:7" ht="15.5" hidden="1" x14ac:dyDescent="0.35">
      <c r="A9943" t="s">
        <v>187</v>
      </c>
      <c r="B9943" t="s">
        <v>353</v>
      </c>
      <c r="C9943">
        <v>91566</v>
      </c>
      <c r="D9943">
        <v>2022</v>
      </c>
      <c r="E9943">
        <v>4</v>
      </c>
      <c r="F9943">
        <v>288.54000000000002</v>
      </c>
      <c r="G9943">
        <v>22</v>
      </c>
    </row>
    <row r="9944" spans="1:7" ht="15.5" hidden="1" x14ac:dyDescent="0.35">
      <c r="A9944" t="s">
        <v>187</v>
      </c>
      <c r="B9944" t="s">
        <v>353</v>
      </c>
      <c r="C9944">
        <v>91566</v>
      </c>
      <c r="D9944">
        <v>2022</v>
      </c>
      <c r="E9944">
        <v>5</v>
      </c>
      <c r="F9944">
        <v>414.05</v>
      </c>
      <c r="G9944">
        <v>33</v>
      </c>
    </row>
    <row r="9945" spans="1:7" ht="15.5" hidden="1" x14ac:dyDescent="0.35">
      <c r="A9945" t="s">
        <v>187</v>
      </c>
      <c r="B9945" t="s">
        <v>353</v>
      </c>
      <c r="C9945">
        <v>91566</v>
      </c>
      <c r="D9945">
        <v>2022</v>
      </c>
      <c r="E9945">
        <v>6</v>
      </c>
      <c r="F9945">
        <v>392.65</v>
      </c>
      <c r="G9945">
        <v>32</v>
      </c>
    </row>
    <row r="9946" spans="1:7" ht="15.5" hidden="1" x14ac:dyDescent="0.35">
      <c r="A9946" t="s">
        <v>187</v>
      </c>
      <c r="B9946" t="s">
        <v>353</v>
      </c>
      <c r="C9946">
        <v>91566</v>
      </c>
      <c r="D9946">
        <v>2022</v>
      </c>
      <c r="E9946">
        <v>7</v>
      </c>
      <c r="F9946">
        <v>413.67</v>
      </c>
      <c r="G9946">
        <v>33</v>
      </c>
    </row>
    <row r="9947" spans="1:7" ht="15.5" hidden="1" x14ac:dyDescent="0.35">
      <c r="A9947" t="s">
        <v>187</v>
      </c>
      <c r="B9947" t="s">
        <v>353</v>
      </c>
      <c r="C9947">
        <v>91566</v>
      </c>
      <c r="D9947">
        <v>2022</v>
      </c>
      <c r="E9947">
        <v>8</v>
      </c>
      <c r="F9947">
        <v>389.78</v>
      </c>
      <c r="G9947">
        <v>35</v>
      </c>
    </row>
    <row r="9948" spans="1:7" ht="15.5" hidden="1" x14ac:dyDescent="0.35">
      <c r="A9948" t="s">
        <v>187</v>
      </c>
      <c r="B9948" t="s">
        <v>353</v>
      </c>
      <c r="C9948">
        <v>91566</v>
      </c>
      <c r="D9948">
        <v>2022</v>
      </c>
      <c r="E9948">
        <v>9</v>
      </c>
      <c r="F9948">
        <v>357.95</v>
      </c>
      <c r="G9948">
        <v>32</v>
      </c>
    </row>
    <row r="9949" spans="1:7" ht="15.5" hidden="1" x14ac:dyDescent="0.35">
      <c r="A9949" t="s">
        <v>187</v>
      </c>
      <c r="B9949" t="s">
        <v>353</v>
      </c>
      <c r="C9949">
        <v>91566</v>
      </c>
      <c r="D9949">
        <v>2022</v>
      </c>
      <c r="E9949">
        <v>10</v>
      </c>
      <c r="F9949">
        <v>402.57</v>
      </c>
      <c r="G9949">
        <v>38</v>
      </c>
    </row>
    <row r="9950" spans="1:7" ht="15.5" hidden="1" x14ac:dyDescent="0.35">
      <c r="A9950" t="s">
        <v>187</v>
      </c>
      <c r="B9950" t="s">
        <v>353</v>
      </c>
      <c r="C9950">
        <v>91566</v>
      </c>
      <c r="D9950">
        <v>2022</v>
      </c>
      <c r="E9950">
        <v>11</v>
      </c>
      <c r="F9950">
        <v>447.36</v>
      </c>
      <c r="G9950">
        <v>36</v>
      </c>
    </row>
    <row r="9951" spans="1:7" ht="15.5" hidden="1" x14ac:dyDescent="0.35">
      <c r="A9951" t="s">
        <v>187</v>
      </c>
      <c r="B9951" t="s">
        <v>353</v>
      </c>
      <c r="C9951">
        <v>91566</v>
      </c>
      <c r="D9951">
        <v>2022</v>
      </c>
      <c r="E9951">
        <v>12</v>
      </c>
      <c r="F9951">
        <v>54.84</v>
      </c>
      <c r="G9951">
        <v>5.0599999999999996</v>
      </c>
    </row>
    <row r="9952" spans="1:7" ht="15.5" hidden="1" x14ac:dyDescent="0.35">
      <c r="A9952" t="s">
        <v>187</v>
      </c>
      <c r="B9952" t="s">
        <v>353</v>
      </c>
      <c r="C9952">
        <v>91566</v>
      </c>
      <c r="D9952">
        <v>2023</v>
      </c>
      <c r="E9952">
        <v>1</v>
      </c>
      <c r="F9952">
        <v>0</v>
      </c>
      <c r="G9952">
        <v>0</v>
      </c>
    </row>
    <row r="9953" spans="1:7" ht="15.5" hidden="1" x14ac:dyDescent="0.35">
      <c r="A9953" t="s">
        <v>187</v>
      </c>
      <c r="B9953" t="s">
        <v>353</v>
      </c>
      <c r="C9953">
        <v>91566</v>
      </c>
      <c r="D9953">
        <v>2023</v>
      </c>
      <c r="E9953">
        <v>2</v>
      </c>
      <c r="F9953">
        <v>0</v>
      </c>
      <c r="G9953">
        <v>0</v>
      </c>
    </row>
    <row r="9954" spans="1:7" ht="15.5" hidden="1" x14ac:dyDescent="0.35">
      <c r="A9954" t="s">
        <v>187</v>
      </c>
      <c r="B9954" t="s">
        <v>353</v>
      </c>
      <c r="C9954">
        <v>91566</v>
      </c>
      <c r="D9954">
        <v>2023</v>
      </c>
      <c r="E9954">
        <v>3</v>
      </c>
      <c r="F9954">
        <v>0</v>
      </c>
      <c r="G9954">
        <v>0</v>
      </c>
    </row>
    <row r="9955" spans="1:7" ht="15.5" hidden="1" x14ac:dyDescent="0.35">
      <c r="A9955" t="s">
        <v>187</v>
      </c>
      <c r="B9955" t="s">
        <v>353</v>
      </c>
      <c r="C9955">
        <v>91566</v>
      </c>
      <c r="D9955">
        <v>2023</v>
      </c>
      <c r="E9955">
        <v>4</v>
      </c>
      <c r="F9955">
        <v>0</v>
      </c>
      <c r="G9955">
        <v>0</v>
      </c>
    </row>
    <row r="9956" spans="1:7" ht="15.5" hidden="1" x14ac:dyDescent="0.35">
      <c r="A9956" t="s">
        <v>187</v>
      </c>
      <c r="B9956" t="s">
        <v>353</v>
      </c>
      <c r="C9956">
        <v>91566</v>
      </c>
      <c r="D9956">
        <v>2023</v>
      </c>
      <c r="E9956">
        <v>5</v>
      </c>
      <c r="F9956">
        <v>0</v>
      </c>
      <c r="G9956">
        <v>0</v>
      </c>
    </row>
    <row r="9957" spans="1:7" ht="15.5" hidden="1" x14ac:dyDescent="0.35">
      <c r="A9957" t="s">
        <v>187</v>
      </c>
      <c r="B9957" t="s">
        <v>353</v>
      </c>
      <c r="C9957">
        <v>91566</v>
      </c>
      <c r="D9957">
        <v>2023</v>
      </c>
      <c r="E9957">
        <v>6</v>
      </c>
      <c r="F9957">
        <v>35.659999999999997</v>
      </c>
      <c r="G9957">
        <v>3.39</v>
      </c>
    </row>
    <row r="9958" spans="1:7" ht="15.5" hidden="1" x14ac:dyDescent="0.35">
      <c r="A9958" t="s">
        <v>187</v>
      </c>
      <c r="B9958" t="s">
        <v>353</v>
      </c>
      <c r="C9958">
        <v>91566</v>
      </c>
      <c r="D9958">
        <v>2023</v>
      </c>
      <c r="E9958">
        <v>7</v>
      </c>
      <c r="F9958">
        <v>455.08</v>
      </c>
      <c r="G9958">
        <v>49</v>
      </c>
    </row>
    <row r="9959" spans="1:7" ht="15.5" hidden="1" x14ac:dyDescent="0.35">
      <c r="A9959" t="s">
        <v>187</v>
      </c>
      <c r="B9959" t="s">
        <v>353</v>
      </c>
      <c r="C9959">
        <v>91566</v>
      </c>
      <c r="D9959">
        <v>2023</v>
      </c>
      <c r="E9959">
        <v>8</v>
      </c>
      <c r="F9959">
        <v>437.81</v>
      </c>
      <c r="G9959">
        <v>42</v>
      </c>
    </row>
    <row r="9960" spans="1:7" ht="15.5" hidden="1" x14ac:dyDescent="0.35">
      <c r="A9960" t="s">
        <v>187</v>
      </c>
      <c r="B9960" t="s">
        <v>353</v>
      </c>
      <c r="C9960">
        <v>91566</v>
      </c>
      <c r="D9960">
        <v>2023</v>
      </c>
      <c r="E9960">
        <v>9</v>
      </c>
      <c r="F9960">
        <v>418.95</v>
      </c>
      <c r="G9960">
        <v>41</v>
      </c>
    </row>
    <row r="9961" spans="1:7" ht="15.5" hidden="1" x14ac:dyDescent="0.35">
      <c r="A9961" t="s">
        <v>187</v>
      </c>
      <c r="B9961" t="s">
        <v>353</v>
      </c>
      <c r="C9961">
        <v>91566</v>
      </c>
      <c r="D9961">
        <v>2023</v>
      </c>
      <c r="E9961">
        <v>10</v>
      </c>
      <c r="F9961">
        <v>398.05</v>
      </c>
      <c r="G9961">
        <v>34</v>
      </c>
    </row>
    <row r="9962" spans="1:7" ht="15.5" hidden="1" x14ac:dyDescent="0.35">
      <c r="A9962" t="s">
        <v>187</v>
      </c>
      <c r="B9962" t="s">
        <v>353</v>
      </c>
      <c r="C9962">
        <v>91566</v>
      </c>
      <c r="D9962">
        <v>2023</v>
      </c>
      <c r="E9962">
        <v>11</v>
      </c>
      <c r="F9962">
        <v>412.83</v>
      </c>
      <c r="G9962">
        <v>42</v>
      </c>
    </row>
    <row r="9963" spans="1:7" ht="15.5" hidden="1" x14ac:dyDescent="0.35">
      <c r="A9963" t="s">
        <v>187</v>
      </c>
      <c r="B9963" t="s">
        <v>353</v>
      </c>
      <c r="C9963">
        <v>91566</v>
      </c>
      <c r="D9963">
        <v>2023</v>
      </c>
      <c r="E9963">
        <v>12</v>
      </c>
      <c r="F9963">
        <v>465.53</v>
      </c>
      <c r="G9963">
        <v>43</v>
      </c>
    </row>
    <row r="9964" spans="1:7" ht="15.5" hidden="1" x14ac:dyDescent="0.35">
      <c r="A9964" t="s">
        <v>187</v>
      </c>
      <c r="B9964" t="s">
        <v>353</v>
      </c>
      <c r="C9964">
        <v>91566</v>
      </c>
      <c r="D9964">
        <v>2024</v>
      </c>
      <c r="E9964">
        <v>1</v>
      </c>
      <c r="F9964">
        <v>454.04</v>
      </c>
      <c r="G9964">
        <v>45</v>
      </c>
    </row>
    <row r="9965" spans="1:7" ht="15.5" hidden="1" x14ac:dyDescent="0.35">
      <c r="A9965" t="s">
        <v>187</v>
      </c>
      <c r="B9965" t="s">
        <v>353</v>
      </c>
      <c r="C9965">
        <v>91566</v>
      </c>
      <c r="D9965">
        <v>2024</v>
      </c>
      <c r="E9965">
        <v>2</v>
      </c>
      <c r="F9965">
        <v>441</v>
      </c>
      <c r="G9965">
        <v>42</v>
      </c>
    </row>
    <row r="9966" spans="1:7" ht="15.5" hidden="1" x14ac:dyDescent="0.35">
      <c r="A9966" t="s">
        <v>187</v>
      </c>
      <c r="B9966" t="s">
        <v>353</v>
      </c>
      <c r="C9966">
        <v>91566</v>
      </c>
      <c r="D9966">
        <v>2024</v>
      </c>
      <c r="E9966">
        <v>3</v>
      </c>
      <c r="F9966">
        <v>438.75</v>
      </c>
      <c r="G9966">
        <v>39</v>
      </c>
    </row>
    <row r="9967" spans="1:7" ht="15.5" hidden="1" x14ac:dyDescent="0.35">
      <c r="A9967" t="s">
        <v>187</v>
      </c>
      <c r="B9967" t="s">
        <v>353</v>
      </c>
      <c r="C9967">
        <v>91566</v>
      </c>
      <c r="D9967">
        <v>2024</v>
      </c>
      <c r="E9967">
        <v>4</v>
      </c>
      <c r="F9967">
        <v>440.91</v>
      </c>
      <c r="G9967">
        <v>42</v>
      </c>
    </row>
    <row r="9968" spans="1:7" ht="15.5" hidden="1" x14ac:dyDescent="0.35">
      <c r="A9968" t="s">
        <v>187</v>
      </c>
      <c r="B9968" t="s">
        <v>353</v>
      </c>
      <c r="C9968">
        <v>91566</v>
      </c>
      <c r="D9968">
        <v>2024</v>
      </c>
      <c r="E9968">
        <v>5</v>
      </c>
      <c r="F9968">
        <v>448.24</v>
      </c>
      <c r="G9968">
        <v>46</v>
      </c>
    </row>
    <row r="9969" spans="1:7" ht="15.5" hidden="1" x14ac:dyDescent="0.35">
      <c r="A9969" t="s">
        <v>187</v>
      </c>
      <c r="B9969" t="s">
        <v>353</v>
      </c>
      <c r="C9969">
        <v>91566</v>
      </c>
      <c r="D9969">
        <v>2024</v>
      </c>
      <c r="E9969">
        <v>6</v>
      </c>
      <c r="F9969">
        <v>405.49</v>
      </c>
      <c r="G9969">
        <v>46</v>
      </c>
    </row>
    <row r="9970" spans="1:7" ht="15.5" hidden="1" x14ac:dyDescent="0.35">
      <c r="A9970" t="s">
        <v>187</v>
      </c>
      <c r="B9970" t="s">
        <v>353</v>
      </c>
      <c r="C9970">
        <v>91566</v>
      </c>
      <c r="D9970">
        <v>2024</v>
      </c>
      <c r="E9970">
        <v>7</v>
      </c>
      <c r="F9970">
        <v>496.6</v>
      </c>
      <c r="G9970">
        <v>45</v>
      </c>
    </row>
    <row r="9971" spans="1:7" ht="15.5" hidden="1" x14ac:dyDescent="0.35">
      <c r="A9971" t="s">
        <v>187</v>
      </c>
      <c r="B9971" t="s">
        <v>353</v>
      </c>
      <c r="C9971">
        <v>91566</v>
      </c>
      <c r="D9971">
        <v>2024</v>
      </c>
      <c r="E9971">
        <v>8</v>
      </c>
      <c r="F9971">
        <v>452.58</v>
      </c>
      <c r="G9971">
        <v>45</v>
      </c>
    </row>
    <row r="9972" spans="1:7" ht="15.5" hidden="1" x14ac:dyDescent="0.35">
      <c r="A9972" t="s">
        <v>187</v>
      </c>
      <c r="B9972" t="s">
        <v>353</v>
      </c>
      <c r="C9972">
        <v>91566</v>
      </c>
      <c r="D9972">
        <v>2024</v>
      </c>
      <c r="E9972">
        <v>9</v>
      </c>
      <c r="F9972">
        <v>444.46</v>
      </c>
      <c r="G9972">
        <v>42</v>
      </c>
    </row>
    <row r="9973" spans="1:7" ht="15.5" hidden="1" x14ac:dyDescent="0.35">
      <c r="A9973" t="s">
        <v>187</v>
      </c>
      <c r="B9973" t="s">
        <v>353</v>
      </c>
      <c r="C9973">
        <v>91566</v>
      </c>
      <c r="D9973">
        <v>2024</v>
      </c>
      <c r="E9973">
        <v>10</v>
      </c>
      <c r="F9973">
        <v>397.55</v>
      </c>
      <c r="G9973">
        <v>40</v>
      </c>
    </row>
    <row r="9974" spans="1:7" ht="15.5" hidden="1" x14ac:dyDescent="0.35">
      <c r="A9974" t="s">
        <v>187</v>
      </c>
      <c r="B9974" t="s">
        <v>353</v>
      </c>
      <c r="C9974">
        <v>91566</v>
      </c>
      <c r="D9974">
        <v>2024</v>
      </c>
      <c r="E9974">
        <v>11</v>
      </c>
      <c r="F9974">
        <v>396.29</v>
      </c>
      <c r="G9974">
        <v>42</v>
      </c>
    </row>
    <row r="9975" spans="1:7" ht="15.5" hidden="1" x14ac:dyDescent="0.35">
      <c r="A9975" t="s">
        <v>187</v>
      </c>
      <c r="B9975" t="s">
        <v>353</v>
      </c>
      <c r="C9975">
        <v>91566</v>
      </c>
      <c r="D9975">
        <v>2024</v>
      </c>
      <c r="E9975">
        <v>12</v>
      </c>
      <c r="F9975">
        <v>432.02</v>
      </c>
      <c r="G9975">
        <v>43</v>
      </c>
    </row>
    <row r="9976" spans="1:7" ht="15.5" x14ac:dyDescent="0.35">
      <c r="A9976" t="s">
        <v>187</v>
      </c>
      <c r="B9976" t="s">
        <v>353</v>
      </c>
      <c r="C9976">
        <v>91566</v>
      </c>
      <c r="D9976">
        <v>2025</v>
      </c>
      <c r="E9976">
        <v>1</v>
      </c>
      <c r="F9976">
        <v>502.05</v>
      </c>
      <c r="G9976">
        <v>52</v>
      </c>
    </row>
    <row r="9977" spans="1:7" ht="15.5" x14ac:dyDescent="0.35">
      <c r="A9977" t="s">
        <v>187</v>
      </c>
      <c r="B9977" t="s">
        <v>353</v>
      </c>
      <c r="C9977">
        <v>91566</v>
      </c>
      <c r="D9977">
        <v>2025</v>
      </c>
      <c r="E9977">
        <v>2</v>
      </c>
      <c r="F9977">
        <v>179.33</v>
      </c>
      <c r="G9977">
        <v>20</v>
      </c>
    </row>
    <row r="9978" spans="1:7" ht="15.5" x14ac:dyDescent="0.35">
      <c r="A9978" t="s">
        <v>187</v>
      </c>
      <c r="B9978" t="s">
        <v>353</v>
      </c>
      <c r="C9978">
        <v>91566</v>
      </c>
      <c r="D9978">
        <v>2025</v>
      </c>
      <c r="E9978">
        <v>3</v>
      </c>
      <c r="F9978">
        <v>0</v>
      </c>
      <c r="G9978">
        <v>0</v>
      </c>
    </row>
    <row r="9979" spans="1:7" ht="15.5" x14ac:dyDescent="0.35">
      <c r="A9979" t="s">
        <v>187</v>
      </c>
      <c r="B9979" t="s">
        <v>353</v>
      </c>
      <c r="C9979">
        <v>91566</v>
      </c>
      <c r="D9979">
        <v>2025</v>
      </c>
      <c r="E9979">
        <v>4</v>
      </c>
      <c r="F9979">
        <v>384.98</v>
      </c>
      <c r="G9979">
        <v>39</v>
      </c>
    </row>
    <row r="9980" spans="1:7" ht="15.5" x14ac:dyDescent="0.35">
      <c r="A9980" t="s">
        <v>187</v>
      </c>
      <c r="B9980" t="s">
        <v>353</v>
      </c>
      <c r="C9980">
        <v>91566</v>
      </c>
      <c r="D9980">
        <v>2025</v>
      </c>
      <c r="E9980">
        <v>5</v>
      </c>
      <c r="F9980">
        <v>442.61</v>
      </c>
      <c r="G9980">
        <v>45</v>
      </c>
    </row>
    <row r="9981" spans="1:7" ht="15.5" x14ac:dyDescent="0.35">
      <c r="A9981" t="s">
        <v>187</v>
      </c>
      <c r="B9981" t="s">
        <v>353</v>
      </c>
      <c r="C9981">
        <v>91566</v>
      </c>
      <c r="D9981">
        <v>2025</v>
      </c>
      <c r="E9981">
        <v>6</v>
      </c>
      <c r="F9981">
        <v>471.93</v>
      </c>
      <c r="G9981">
        <v>47</v>
      </c>
    </row>
    <row r="9982" spans="1:7" ht="15.5" x14ac:dyDescent="0.35">
      <c r="A9982" t="s">
        <v>187</v>
      </c>
      <c r="B9982" t="s">
        <v>353</v>
      </c>
      <c r="C9982">
        <v>91566</v>
      </c>
      <c r="D9982">
        <v>2025</v>
      </c>
      <c r="E9982">
        <v>7</v>
      </c>
      <c r="F9982">
        <v>454.18</v>
      </c>
      <c r="G9982">
        <v>41</v>
      </c>
    </row>
    <row r="9983" spans="1:7" ht="15.5" x14ac:dyDescent="0.35">
      <c r="A9983" t="s">
        <v>187</v>
      </c>
      <c r="B9983" t="s">
        <v>353</v>
      </c>
      <c r="C9983">
        <v>91566</v>
      </c>
      <c r="D9983">
        <v>2025</v>
      </c>
      <c r="E9983">
        <v>8</v>
      </c>
      <c r="F9983">
        <v>147.83000000000001</v>
      </c>
      <c r="G9983">
        <v>12</v>
      </c>
    </row>
    <row r="9984" spans="1:7" ht="15.5" x14ac:dyDescent="0.35">
      <c r="A9984" t="s">
        <v>187</v>
      </c>
      <c r="B9984" t="s">
        <v>353</v>
      </c>
      <c r="C9984">
        <v>91566</v>
      </c>
      <c r="D9984">
        <v>2025</v>
      </c>
      <c r="E9984">
        <v>9</v>
      </c>
      <c r="F9984">
        <v>0</v>
      </c>
      <c r="G9984">
        <v>0</v>
      </c>
    </row>
    <row r="9985" spans="1:7" ht="15.5" x14ac:dyDescent="0.35">
      <c r="A9985" t="s">
        <v>187</v>
      </c>
      <c r="B9985" t="s">
        <v>353</v>
      </c>
      <c r="C9985">
        <v>91566</v>
      </c>
      <c r="D9985">
        <v>2025</v>
      </c>
      <c r="E9985">
        <v>10</v>
      </c>
      <c r="F9985">
        <v>0</v>
      </c>
      <c r="G9985">
        <v>0</v>
      </c>
    </row>
    <row r="9986" spans="1:7" ht="15.5" x14ac:dyDescent="0.35">
      <c r="A9986" t="s">
        <v>187</v>
      </c>
      <c r="B9986" t="s">
        <v>353</v>
      </c>
      <c r="C9986">
        <v>91566</v>
      </c>
      <c r="D9986">
        <v>2025</v>
      </c>
      <c r="E9986">
        <v>11</v>
      </c>
      <c r="F9986">
        <v>0</v>
      </c>
      <c r="G9986">
        <v>0</v>
      </c>
    </row>
    <row r="9987" spans="1:7" ht="15.5" hidden="1" x14ac:dyDescent="0.35">
      <c r="A9987" t="s">
        <v>187</v>
      </c>
      <c r="B9987" t="s">
        <v>353</v>
      </c>
      <c r="C9987">
        <v>91567</v>
      </c>
      <c r="D9987">
        <v>2019</v>
      </c>
      <c r="E9987">
        <v>12</v>
      </c>
      <c r="F9987">
        <v>146.79</v>
      </c>
      <c r="G9987">
        <v>18</v>
      </c>
    </row>
    <row r="9988" spans="1:7" ht="15.5" hidden="1" x14ac:dyDescent="0.35">
      <c r="A9988" t="s">
        <v>187</v>
      </c>
      <c r="B9988" t="s">
        <v>353</v>
      </c>
      <c r="C9988">
        <v>91567</v>
      </c>
      <c r="D9988">
        <v>2020</v>
      </c>
      <c r="E9988">
        <v>1</v>
      </c>
      <c r="F9988">
        <v>379.21</v>
      </c>
      <c r="G9988">
        <v>46.5</v>
      </c>
    </row>
    <row r="9989" spans="1:7" ht="15.5" hidden="1" x14ac:dyDescent="0.35">
      <c r="A9989" t="s">
        <v>187</v>
      </c>
      <c r="B9989" t="s">
        <v>353</v>
      </c>
      <c r="C9989">
        <v>91567</v>
      </c>
      <c r="D9989">
        <v>2020</v>
      </c>
      <c r="E9989">
        <v>2</v>
      </c>
      <c r="F9989">
        <v>354.75</v>
      </c>
      <c r="G9989">
        <v>43.5</v>
      </c>
    </row>
    <row r="9990" spans="1:7" ht="15.5" hidden="1" x14ac:dyDescent="0.35">
      <c r="A9990" t="s">
        <v>187</v>
      </c>
      <c r="B9990" t="s">
        <v>353</v>
      </c>
      <c r="C9990">
        <v>91567</v>
      </c>
      <c r="D9990">
        <v>2020</v>
      </c>
      <c r="E9990">
        <v>3</v>
      </c>
      <c r="F9990">
        <v>250.66</v>
      </c>
      <c r="G9990">
        <v>25</v>
      </c>
    </row>
    <row r="9991" spans="1:7" ht="15.5" hidden="1" x14ac:dyDescent="0.35">
      <c r="A9991" t="s">
        <v>187</v>
      </c>
      <c r="B9991" t="s">
        <v>353</v>
      </c>
      <c r="C9991">
        <v>91567</v>
      </c>
      <c r="D9991">
        <v>2020</v>
      </c>
      <c r="E9991">
        <v>4</v>
      </c>
      <c r="F9991">
        <v>0</v>
      </c>
      <c r="G9991">
        <v>0</v>
      </c>
    </row>
    <row r="9992" spans="1:7" ht="15.5" hidden="1" x14ac:dyDescent="0.35">
      <c r="A9992" t="s">
        <v>187</v>
      </c>
      <c r="B9992" t="s">
        <v>353</v>
      </c>
      <c r="C9992">
        <v>91567</v>
      </c>
      <c r="D9992">
        <v>2020</v>
      </c>
      <c r="E9992">
        <v>5</v>
      </c>
      <c r="F9992">
        <v>0</v>
      </c>
      <c r="G9992">
        <v>0</v>
      </c>
    </row>
    <row r="9993" spans="1:7" ht="15.5" hidden="1" x14ac:dyDescent="0.35">
      <c r="A9993" t="s">
        <v>187</v>
      </c>
      <c r="B9993" t="s">
        <v>353</v>
      </c>
      <c r="C9993">
        <v>91567</v>
      </c>
      <c r="D9993">
        <v>2020</v>
      </c>
      <c r="E9993">
        <v>6</v>
      </c>
      <c r="F9993">
        <v>0</v>
      </c>
      <c r="G9993">
        <v>0</v>
      </c>
    </row>
    <row r="9994" spans="1:7" ht="15.5" hidden="1" x14ac:dyDescent="0.35">
      <c r="A9994" t="s">
        <v>187</v>
      </c>
      <c r="B9994" t="s">
        <v>353</v>
      </c>
      <c r="C9994">
        <v>91567</v>
      </c>
      <c r="D9994">
        <v>2020</v>
      </c>
      <c r="E9994">
        <v>7</v>
      </c>
      <c r="F9994">
        <v>38.99</v>
      </c>
      <c r="G9994">
        <v>7</v>
      </c>
    </row>
    <row r="9995" spans="1:7" ht="15.5" hidden="1" x14ac:dyDescent="0.35">
      <c r="A9995" t="s">
        <v>187</v>
      </c>
      <c r="B9995" t="s">
        <v>353</v>
      </c>
      <c r="C9995">
        <v>91567</v>
      </c>
      <c r="D9995">
        <v>2020</v>
      </c>
      <c r="E9995">
        <v>8</v>
      </c>
      <c r="F9995">
        <v>182.83</v>
      </c>
      <c r="G9995">
        <v>24</v>
      </c>
    </row>
    <row r="9996" spans="1:7" ht="15.5" hidden="1" x14ac:dyDescent="0.35">
      <c r="A9996" t="s">
        <v>187</v>
      </c>
      <c r="B9996" t="s">
        <v>353</v>
      </c>
      <c r="C9996">
        <v>91567</v>
      </c>
      <c r="D9996">
        <v>2020</v>
      </c>
      <c r="E9996">
        <v>9</v>
      </c>
      <c r="F9996">
        <v>211.7</v>
      </c>
      <c r="G9996">
        <v>24</v>
      </c>
    </row>
    <row r="9997" spans="1:7" ht="15.5" hidden="1" x14ac:dyDescent="0.35">
      <c r="A9997" t="s">
        <v>187</v>
      </c>
      <c r="B9997" t="s">
        <v>353</v>
      </c>
      <c r="C9997">
        <v>91567</v>
      </c>
      <c r="D9997">
        <v>2020</v>
      </c>
      <c r="E9997">
        <v>10</v>
      </c>
      <c r="F9997">
        <v>126.87</v>
      </c>
      <c r="G9997">
        <v>20</v>
      </c>
    </row>
    <row r="9998" spans="1:7" ht="15.5" hidden="1" x14ac:dyDescent="0.35">
      <c r="A9998" t="s">
        <v>187</v>
      </c>
      <c r="B9998" t="s">
        <v>353</v>
      </c>
      <c r="C9998">
        <v>91567</v>
      </c>
      <c r="D9998">
        <v>2020</v>
      </c>
      <c r="E9998">
        <v>11</v>
      </c>
      <c r="F9998">
        <v>131.88</v>
      </c>
      <c r="G9998">
        <v>24</v>
      </c>
    </row>
    <row r="9999" spans="1:7" ht="15.5" hidden="1" x14ac:dyDescent="0.35">
      <c r="A9999" t="s">
        <v>187</v>
      </c>
      <c r="B9999" t="s">
        <v>353</v>
      </c>
      <c r="C9999">
        <v>91567</v>
      </c>
      <c r="D9999">
        <v>2020</v>
      </c>
      <c r="E9999">
        <v>12</v>
      </c>
      <c r="F9999">
        <v>213.45</v>
      </c>
      <c r="G9999">
        <v>38</v>
      </c>
    </row>
    <row r="10000" spans="1:7" ht="15.5" hidden="1" x14ac:dyDescent="0.35">
      <c r="A10000" t="s">
        <v>187</v>
      </c>
      <c r="B10000" t="s">
        <v>353</v>
      </c>
      <c r="C10000">
        <v>91567</v>
      </c>
      <c r="D10000">
        <v>2021</v>
      </c>
      <c r="E10000">
        <v>1</v>
      </c>
      <c r="F10000">
        <v>238.57</v>
      </c>
      <c r="G10000">
        <v>44</v>
      </c>
    </row>
    <row r="10001" spans="1:7" ht="15.5" hidden="1" x14ac:dyDescent="0.35">
      <c r="A10001" t="s">
        <v>187</v>
      </c>
      <c r="B10001" t="s">
        <v>353</v>
      </c>
      <c r="C10001">
        <v>91567</v>
      </c>
      <c r="D10001">
        <v>2021</v>
      </c>
      <c r="E10001">
        <v>2</v>
      </c>
      <c r="F10001">
        <v>24.5</v>
      </c>
      <c r="G10001">
        <v>8</v>
      </c>
    </row>
    <row r="10002" spans="1:7" ht="15.5" hidden="1" x14ac:dyDescent="0.35">
      <c r="A10002" t="s">
        <v>187</v>
      </c>
      <c r="B10002" t="s">
        <v>353</v>
      </c>
      <c r="C10002">
        <v>91567</v>
      </c>
      <c r="D10002">
        <v>2021</v>
      </c>
      <c r="E10002">
        <v>3</v>
      </c>
      <c r="F10002">
        <v>147.18</v>
      </c>
      <c r="G10002">
        <v>27</v>
      </c>
    </row>
    <row r="10003" spans="1:7" ht="15.5" hidden="1" x14ac:dyDescent="0.35">
      <c r="A10003" t="s">
        <v>187</v>
      </c>
      <c r="B10003" t="s">
        <v>353</v>
      </c>
      <c r="C10003">
        <v>91567</v>
      </c>
      <c r="D10003">
        <v>2021</v>
      </c>
      <c r="E10003">
        <v>4</v>
      </c>
      <c r="F10003">
        <v>81.48</v>
      </c>
      <c r="G10003">
        <v>38</v>
      </c>
    </row>
    <row r="10004" spans="1:7" ht="15.5" hidden="1" x14ac:dyDescent="0.35">
      <c r="A10004" t="s">
        <v>187</v>
      </c>
      <c r="B10004" t="s">
        <v>353</v>
      </c>
      <c r="C10004">
        <v>91567</v>
      </c>
      <c r="D10004">
        <v>2021</v>
      </c>
      <c r="E10004">
        <v>5</v>
      </c>
      <c r="F10004">
        <v>125.87</v>
      </c>
      <c r="G10004">
        <v>25.41</v>
      </c>
    </row>
    <row r="10005" spans="1:7" ht="15.5" hidden="1" x14ac:dyDescent="0.35">
      <c r="A10005" t="s">
        <v>187</v>
      </c>
      <c r="B10005" t="s">
        <v>353</v>
      </c>
      <c r="C10005">
        <v>91567</v>
      </c>
      <c r="D10005">
        <v>2021</v>
      </c>
      <c r="E10005">
        <v>6</v>
      </c>
      <c r="F10005">
        <v>121.8</v>
      </c>
      <c r="G10005">
        <v>24.59</v>
      </c>
    </row>
    <row r="10006" spans="1:7" ht="15.5" hidden="1" x14ac:dyDescent="0.35">
      <c r="A10006" t="s">
        <v>187</v>
      </c>
      <c r="B10006" t="s">
        <v>353</v>
      </c>
      <c r="C10006">
        <v>91567</v>
      </c>
      <c r="D10006">
        <v>2021</v>
      </c>
      <c r="E10006">
        <v>7</v>
      </c>
      <c r="F10006">
        <v>222.67</v>
      </c>
      <c r="G10006">
        <v>35</v>
      </c>
    </row>
    <row r="10007" spans="1:7" ht="15.5" hidden="1" x14ac:dyDescent="0.35">
      <c r="A10007" t="s">
        <v>187</v>
      </c>
      <c r="B10007" t="s">
        <v>353</v>
      </c>
      <c r="C10007">
        <v>91567</v>
      </c>
      <c r="D10007">
        <v>2021</v>
      </c>
      <c r="E10007">
        <v>8</v>
      </c>
      <c r="F10007">
        <v>234.56</v>
      </c>
      <c r="G10007">
        <v>59</v>
      </c>
    </row>
    <row r="10008" spans="1:7" ht="15.5" hidden="1" x14ac:dyDescent="0.35">
      <c r="A10008" t="s">
        <v>187</v>
      </c>
      <c r="B10008" t="s">
        <v>353</v>
      </c>
      <c r="C10008">
        <v>91567</v>
      </c>
      <c r="D10008">
        <v>2021</v>
      </c>
      <c r="E10008">
        <v>9</v>
      </c>
      <c r="F10008">
        <v>176.44</v>
      </c>
      <c r="G10008">
        <v>28</v>
      </c>
    </row>
    <row r="10009" spans="1:7" ht="15.5" hidden="1" x14ac:dyDescent="0.35">
      <c r="A10009" t="s">
        <v>187</v>
      </c>
      <c r="B10009" t="s">
        <v>353</v>
      </c>
      <c r="C10009">
        <v>91567</v>
      </c>
      <c r="D10009">
        <v>2021</v>
      </c>
      <c r="E10009">
        <v>10</v>
      </c>
      <c r="F10009">
        <v>268.85000000000002</v>
      </c>
      <c r="G10009">
        <v>42</v>
      </c>
    </row>
    <row r="10010" spans="1:7" ht="15.5" hidden="1" x14ac:dyDescent="0.35">
      <c r="A10010" t="s">
        <v>187</v>
      </c>
      <c r="B10010" t="s">
        <v>353</v>
      </c>
      <c r="C10010">
        <v>91567</v>
      </c>
      <c r="D10010">
        <v>2021</v>
      </c>
      <c r="E10010">
        <v>11</v>
      </c>
      <c r="F10010">
        <v>326.85000000000002</v>
      </c>
      <c r="G10010">
        <v>33</v>
      </c>
    </row>
    <row r="10011" spans="1:7" ht="15.5" hidden="1" x14ac:dyDescent="0.35">
      <c r="A10011" t="s">
        <v>187</v>
      </c>
      <c r="B10011" t="s">
        <v>353</v>
      </c>
      <c r="C10011">
        <v>91567</v>
      </c>
      <c r="D10011">
        <v>2021</v>
      </c>
      <c r="E10011">
        <v>12</v>
      </c>
      <c r="F10011">
        <v>354.28</v>
      </c>
      <c r="G10011">
        <v>42</v>
      </c>
    </row>
    <row r="10012" spans="1:7" ht="15.5" hidden="1" x14ac:dyDescent="0.35">
      <c r="A10012" t="s">
        <v>187</v>
      </c>
      <c r="B10012" t="s">
        <v>353</v>
      </c>
      <c r="C10012">
        <v>91567</v>
      </c>
      <c r="D10012">
        <v>2022</v>
      </c>
      <c r="E10012">
        <v>1</v>
      </c>
      <c r="F10012">
        <v>342.63</v>
      </c>
      <c r="G10012">
        <v>65</v>
      </c>
    </row>
    <row r="10013" spans="1:7" ht="15.5" hidden="1" x14ac:dyDescent="0.35">
      <c r="A10013" t="s">
        <v>187</v>
      </c>
      <c r="B10013" t="s">
        <v>353</v>
      </c>
      <c r="C10013">
        <v>91567</v>
      </c>
      <c r="D10013">
        <v>2022</v>
      </c>
      <c r="E10013">
        <v>2</v>
      </c>
      <c r="F10013">
        <v>297.37</v>
      </c>
      <c r="G10013">
        <v>33</v>
      </c>
    </row>
    <row r="10014" spans="1:7" ht="15.5" hidden="1" x14ac:dyDescent="0.35">
      <c r="A10014" t="s">
        <v>187</v>
      </c>
      <c r="B10014" t="s">
        <v>353</v>
      </c>
      <c r="C10014">
        <v>91567</v>
      </c>
      <c r="D10014">
        <v>2022</v>
      </c>
      <c r="E10014">
        <v>3</v>
      </c>
      <c r="F10014">
        <v>318.75</v>
      </c>
      <c r="G10014">
        <v>28</v>
      </c>
    </row>
    <row r="10015" spans="1:7" ht="15.5" hidden="1" x14ac:dyDescent="0.35">
      <c r="A10015" t="s">
        <v>187</v>
      </c>
      <c r="B10015" t="s">
        <v>353</v>
      </c>
      <c r="C10015">
        <v>91567</v>
      </c>
      <c r="D10015">
        <v>2022</v>
      </c>
      <c r="E10015">
        <v>4</v>
      </c>
      <c r="F10015">
        <v>345.59</v>
      </c>
      <c r="G10015">
        <v>40</v>
      </c>
    </row>
    <row r="10016" spans="1:7" ht="15.5" hidden="1" x14ac:dyDescent="0.35">
      <c r="A10016" t="s">
        <v>187</v>
      </c>
      <c r="B10016" t="s">
        <v>353</v>
      </c>
      <c r="C10016">
        <v>91567</v>
      </c>
      <c r="D10016">
        <v>2022</v>
      </c>
      <c r="E10016">
        <v>5</v>
      </c>
      <c r="F10016">
        <v>328.11</v>
      </c>
      <c r="G10016">
        <v>29</v>
      </c>
    </row>
    <row r="10017" spans="1:7" ht="15.5" hidden="1" x14ac:dyDescent="0.35">
      <c r="A10017" t="s">
        <v>187</v>
      </c>
      <c r="B10017" t="s">
        <v>353</v>
      </c>
      <c r="C10017">
        <v>91567</v>
      </c>
      <c r="D10017">
        <v>2022</v>
      </c>
      <c r="E10017">
        <v>6</v>
      </c>
      <c r="F10017">
        <v>384.45</v>
      </c>
      <c r="G10017">
        <v>33</v>
      </c>
    </row>
    <row r="10018" spans="1:7" ht="15.5" hidden="1" x14ac:dyDescent="0.35">
      <c r="A10018" t="s">
        <v>187</v>
      </c>
      <c r="B10018" t="s">
        <v>353</v>
      </c>
      <c r="C10018">
        <v>91567</v>
      </c>
      <c r="D10018">
        <v>2022</v>
      </c>
      <c r="E10018">
        <v>7</v>
      </c>
      <c r="F10018">
        <v>412.52</v>
      </c>
      <c r="G10018">
        <v>33</v>
      </c>
    </row>
    <row r="10019" spans="1:7" ht="15.5" hidden="1" x14ac:dyDescent="0.35">
      <c r="A10019" t="s">
        <v>187</v>
      </c>
      <c r="B10019" t="s">
        <v>353</v>
      </c>
      <c r="C10019">
        <v>91567</v>
      </c>
      <c r="D10019">
        <v>2022</v>
      </c>
      <c r="E10019">
        <v>8</v>
      </c>
      <c r="F10019">
        <v>398.85</v>
      </c>
      <c r="G10019">
        <v>31</v>
      </c>
    </row>
    <row r="10020" spans="1:7" ht="15.5" hidden="1" x14ac:dyDescent="0.35">
      <c r="A10020" t="s">
        <v>187</v>
      </c>
      <c r="B10020" t="s">
        <v>353</v>
      </c>
      <c r="C10020">
        <v>91567</v>
      </c>
      <c r="D10020">
        <v>2022</v>
      </c>
      <c r="E10020">
        <v>9</v>
      </c>
      <c r="F10020">
        <v>377.25</v>
      </c>
      <c r="G10020">
        <v>30</v>
      </c>
    </row>
    <row r="10021" spans="1:7" ht="15.5" hidden="1" x14ac:dyDescent="0.35">
      <c r="A10021" t="s">
        <v>187</v>
      </c>
      <c r="B10021" t="s">
        <v>353</v>
      </c>
      <c r="C10021">
        <v>91567</v>
      </c>
      <c r="D10021">
        <v>2022</v>
      </c>
      <c r="E10021">
        <v>10</v>
      </c>
      <c r="F10021">
        <v>423.79</v>
      </c>
      <c r="G10021">
        <v>36</v>
      </c>
    </row>
    <row r="10022" spans="1:7" ht="15.5" hidden="1" x14ac:dyDescent="0.35">
      <c r="A10022" t="s">
        <v>187</v>
      </c>
      <c r="B10022" t="s">
        <v>353</v>
      </c>
      <c r="C10022">
        <v>91567</v>
      </c>
      <c r="D10022">
        <v>2022</v>
      </c>
      <c r="E10022">
        <v>11</v>
      </c>
      <c r="F10022">
        <v>440.49</v>
      </c>
      <c r="G10022">
        <v>34</v>
      </c>
    </row>
    <row r="10023" spans="1:7" ht="15.5" hidden="1" x14ac:dyDescent="0.35">
      <c r="A10023" t="s">
        <v>187</v>
      </c>
      <c r="B10023" t="s">
        <v>353</v>
      </c>
      <c r="C10023">
        <v>91567</v>
      </c>
      <c r="D10023">
        <v>2022</v>
      </c>
      <c r="E10023">
        <v>12</v>
      </c>
      <c r="F10023">
        <v>455.44</v>
      </c>
      <c r="G10023">
        <v>37</v>
      </c>
    </row>
    <row r="10024" spans="1:7" ht="15.5" hidden="1" x14ac:dyDescent="0.35">
      <c r="A10024" t="s">
        <v>187</v>
      </c>
      <c r="B10024" t="s">
        <v>353</v>
      </c>
      <c r="C10024">
        <v>91567</v>
      </c>
      <c r="D10024">
        <v>2023</v>
      </c>
      <c r="E10024">
        <v>1</v>
      </c>
      <c r="F10024">
        <v>458.61</v>
      </c>
      <c r="G10024">
        <v>39</v>
      </c>
    </row>
    <row r="10025" spans="1:7" ht="15.5" hidden="1" x14ac:dyDescent="0.35">
      <c r="A10025" t="s">
        <v>187</v>
      </c>
      <c r="B10025" t="s">
        <v>353</v>
      </c>
      <c r="C10025">
        <v>91567</v>
      </c>
      <c r="D10025">
        <v>2023</v>
      </c>
      <c r="E10025">
        <v>2</v>
      </c>
      <c r="F10025">
        <v>388.54</v>
      </c>
      <c r="G10025">
        <v>36</v>
      </c>
    </row>
    <row r="10026" spans="1:7" ht="15.5" hidden="1" x14ac:dyDescent="0.35">
      <c r="A10026" t="s">
        <v>187</v>
      </c>
      <c r="B10026" t="s">
        <v>353</v>
      </c>
      <c r="C10026">
        <v>91567</v>
      </c>
      <c r="D10026">
        <v>2023</v>
      </c>
      <c r="E10026">
        <v>3</v>
      </c>
      <c r="F10026">
        <v>484.98</v>
      </c>
      <c r="G10026">
        <v>41</v>
      </c>
    </row>
    <row r="10027" spans="1:7" ht="15.5" hidden="1" x14ac:dyDescent="0.35">
      <c r="A10027" t="s">
        <v>187</v>
      </c>
      <c r="B10027" t="s">
        <v>353</v>
      </c>
      <c r="C10027">
        <v>91567</v>
      </c>
      <c r="D10027">
        <v>2023</v>
      </c>
      <c r="E10027">
        <v>4</v>
      </c>
      <c r="F10027">
        <v>0</v>
      </c>
      <c r="G10027">
        <v>0</v>
      </c>
    </row>
    <row r="10028" spans="1:7" ht="15.5" hidden="1" x14ac:dyDescent="0.35">
      <c r="A10028" t="s">
        <v>187</v>
      </c>
      <c r="B10028" t="s">
        <v>353</v>
      </c>
      <c r="C10028">
        <v>91567</v>
      </c>
      <c r="D10028">
        <v>2023</v>
      </c>
      <c r="E10028">
        <v>5</v>
      </c>
      <c r="F10028">
        <v>263.55</v>
      </c>
      <c r="G10028">
        <v>27</v>
      </c>
    </row>
    <row r="10029" spans="1:7" ht="15.5" hidden="1" x14ac:dyDescent="0.35">
      <c r="A10029" t="s">
        <v>187</v>
      </c>
      <c r="B10029" t="s">
        <v>353</v>
      </c>
      <c r="C10029">
        <v>91567</v>
      </c>
      <c r="D10029">
        <v>2023</v>
      </c>
      <c r="E10029">
        <v>6</v>
      </c>
      <c r="F10029">
        <v>424.03</v>
      </c>
      <c r="G10029">
        <v>55</v>
      </c>
    </row>
    <row r="10030" spans="1:7" ht="15.5" hidden="1" x14ac:dyDescent="0.35">
      <c r="A10030" t="s">
        <v>187</v>
      </c>
      <c r="B10030" t="s">
        <v>353</v>
      </c>
      <c r="C10030">
        <v>91567</v>
      </c>
      <c r="D10030">
        <v>2023</v>
      </c>
      <c r="E10030">
        <v>7</v>
      </c>
      <c r="F10030">
        <v>453.57</v>
      </c>
      <c r="G10030">
        <v>53</v>
      </c>
    </row>
    <row r="10031" spans="1:7" ht="15.5" hidden="1" x14ac:dyDescent="0.35">
      <c r="A10031" t="s">
        <v>187</v>
      </c>
      <c r="B10031" t="s">
        <v>353</v>
      </c>
      <c r="C10031">
        <v>91567</v>
      </c>
      <c r="D10031">
        <v>2023</v>
      </c>
      <c r="E10031">
        <v>8</v>
      </c>
      <c r="F10031">
        <v>444.32</v>
      </c>
      <c r="G10031">
        <v>43</v>
      </c>
    </row>
    <row r="10032" spans="1:7" ht="15.5" hidden="1" x14ac:dyDescent="0.35">
      <c r="A10032" t="s">
        <v>187</v>
      </c>
      <c r="B10032" t="s">
        <v>353</v>
      </c>
      <c r="C10032">
        <v>91567</v>
      </c>
      <c r="D10032">
        <v>2023</v>
      </c>
      <c r="E10032">
        <v>9</v>
      </c>
      <c r="F10032">
        <v>401.28</v>
      </c>
      <c r="G10032">
        <v>39</v>
      </c>
    </row>
    <row r="10033" spans="1:7" ht="15.5" hidden="1" x14ac:dyDescent="0.35">
      <c r="A10033" t="s">
        <v>187</v>
      </c>
      <c r="B10033" t="s">
        <v>353</v>
      </c>
      <c r="C10033">
        <v>91567</v>
      </c>
      <c r="D10033">
        <v>2023</v>
      </c>
      <c r="E10033">
        <v>10</v>
      </c>
      <c r="F10033">
        <v>455.85</v>
      </c>
      <c r="G10033">
        <v>42</v>
      </c>
    </row>
    <row r="10034" spans="1:7" ht="15.5" hidden="1" x14ac:dyDescent="0.35">
      <c r="A10034" t="s">
        <v>187</v>
      </c>
      <c r="B10034" t="s">
        <v>353</v>
      </c>
      <c r="C10034">
        <v>91567</v>
      </c>
      <c r="D10034">
        <v>2023</v>
      </c>
      <c r="E10034">
        <v>11</v>
      </c>
      <c r="F10034">
        <v>458.38</v>
      </c>
      <c r="G10034">
        <v>49</v>
      </c>
    </row>
    <row r="10035" spans="1:7" ht="15.5" hidden="1" x14ac:dyDescent="0.35">
      <c r="A10035" t="s">
        <v>187</v>
      </c>
      <c r="B10035" t="s">
        <v>353</v>
      </c>
      <c r="C10035">
        <v>91567</v>
      </c>
      <c r="D10035">
        <v>2023</v>
      </c>
      <c r="E10035">
        <v>12</v>
      </c>
      <c r="F10035">
        <v>503.26</v>
      </c>
      <c r="G10035">
        <v>53</v>
      </c>
    </row>
    <row r="10036" spans="1:7" ht="15.5" hidden="1" x14ac:dyDescent="0.35">
      <c r="A10036" t="s">
        <v>187</v>
      </c>
      <c r="B10036" t="s">
        <v>353</v>
      </c>
      <c r="C10036">
        <v>91567</v>
      </c>
      <c r="D10036">
        <v>2024</v>
      </c>
      <c r="E10036">
        <v>1</v>
      </c>
      <c r="F10036">
        <v>349.37</v>
      </c>
      <c r="G10036">
        <v>42</v>
      </c>
    </row>
    <row r="10037" spans="1:7" ht="15.5" hidden="1" x14ac:dyDescent="0.35">
      <c r="A10037" t="s">
        <v>187</v>
      </c>
      <c r="B10037" t="s">
        <v>353</v>
      </c>
      <c r="C10037">
        <v>91567</v>
      </c>
      <c r="D10037">
        <v>2024</v>
      </c>
      <c r="E10037">
        <v>2</v>
      </c>
      <c r="F10037">
        <v>408.79</v>
      </c>
      <c r="G10037">
        <v>37</v>
      </c>
    </row>
    <row r="10038" spans="1:7" ht="15.5" hidden="1" x14ac:dyDescent="0.35">
      <c r="A10038" t="s">
        <v>187</v>
      </c>
      <c r="B10038" t="s">
        <v>353</v>
      </c>
      <c r="C10038">
        <v>91567</v>
      </c>
      <c r="D10038">
        <v>2024</v>
      </c>
      <c r="E10038">
        <v>3</v>
      </c>
      <c r="F10038">
        <v>471.23</v>
      </c>
      <c r="G10038">
        <v>46</v>
      </c>
    </row>
    <row r="10039" spans="1:7" ht="15.5" hidden="1" x14ac:dyDescent="0.35">
      <c r="A10039" t="s">
        <v>187</v>
      </c>
      <c r="B10039" t="s">
        <v>353</v>
      </c>
      <c r="C10039">
        <v>91567</v>
      </c>
      <c r="D10039">
        <v>2024</v>
      </c>
      <c r="E10039">
        <v>4</v>
      </c>
      <c r="F10039">
        <v>428.77</v>
      </c>
      <c r="G10039">
        <v>42</v>
      </c>
    </row>
    <row r="10040" spans="1:7" ht="15.5" hidden="1" x14ac:dyDescent="0.35">
      <c r="A10040" t="s">
        <v>187</v>
      </c>
      <c r="B10040" t="s">
        <v>353</v>
      </c>
      <c r="C10040">
        <v>91567</v>
      </c>
      <c r="D10040">
        <v>2024</v>
      </c>
      <c r="E10040">
        <v>5</v>
      </c>
      <c r="F10040">
        <v>477.58</v>
      </c>
      <c r="G10040">
        <v>51</v>
      </c>
    </row>
    <row r="10041" spans="1:7" ht="15.5" hidden="1" x14ac:dyDescent="0.35">
      <c r="A10041" t="s">
        <v>187</v>
      </c>
      <c r="B10041" t="s">
        <v>353</v>
      </c>
      <c r="C10041">
        <v>91567</v>
      </c>
      <c r="D10041">
        <v>2024</v>
      </c>
      <c r="E10041">
        <v>6</v>
      </c>
      <c r="F10041">
        <v>434.82</v>
      </c>
      <c r="G10041">
        <v>41</v>
      </c>
    </row>
    <row r="10042" spans="1:7" ht="15.5" hidden="1" x14ac:dyDescent="0.35">
      <c r="A10042" t="s">
        <v>187</v>
      </c>
      <c r="B10042" t="s">
        <v>353</v>
      </c>
      <c r="C10042">
        <v>91567</v>
      </c>
      <c r="D10042">
        <v>2024</v>
      </c>
      <c r="E10042">
        <v>7</v>
      </c>
      <c r="F10042">
        <v>355.5</v>
      </c>
      <c r="G10042">
        <v>35.49</v>
      </c>
    </row>
    <row r="10043" spans="1:7" ht="15.5" hidden="1" x14ac:dyDescent="0.35">
      <c r="A10043" t="s">
        <v>187</v>
      </c>
      <c r="B10043" t="s">
        <v>353</v>
      </c>
      <c r="C10043">
        <v>91567</v>
      </c>
      <c r="D10043">
        <v>2024</v>
      </c>
      <c r="E10043">
        <v>8</v>
      </c>
      <c r="F10043">
        <v>0</v>
      </c>
      <c r="G10043">
        <v>0</v>
      </c>
    </row>
    <row r="10044" spans="1:7" ht="15.5" hidden="1" x14ac:dyDescent="0.35">
      <c r="A10044" t="s">
        <v>187</v>
      </c>
      <c r="B10044" t="s">
        <v>353</v>
      </c>
      <c r="C10044">
        <v>91567</v>
      </c>
      <c r="D10044">
        <v>2024</v>
      </c>
      <c r="E10044">
        <v>9</v>
      </c>
      <c r="F10044">
        <v>0</v>
      </c>
      <c r="G10044">
        <v>0</v>
      </c>
    </row>
    <row r="10045" spans="1:7" ht="15.5" hidden="1" x14ac:dyDescent="0.35">
      <c r="A10045" t="s">
        <v>187</v>
      </c>
      <c r="B10045" t="s">
        <v>353</v>
      </c>
      <c r="C10045">
        <v>91567</v>
      </c>
      <c r="D10045">
        <v>2024</v>
      </c>
      <c r="E10045">
        <v>10</v>
      </c>
      <c r="F10045">
        <v>0</v>
      </c>
      <c r="G10045">
        <v>0</v>
      </c>
    </row>
    <row r="10046" spans="1:7" ht="15.5" hidden="1" x14ac:dyDescent="0.35">
      <c r="A10046" t="s">
        <v>187</v>
      </c>
      <c r="B10046" t="s">
        <v>353</v>
      </c>
      <c r="C10046">
        <v>91567</v>
      </c>
      <c r="D10046">
        <v>2024</v>
      </c>
      <c r="E10046">
        <v>11</v>
      </c>
      <c r="F10046">
        <v>0</v>
      </c>
      <c r="G10046">
        <v>0</v>
      </c>
    </row>
    <row r="10047" spans="1:7" ht="15.5" hidden="1" x14ac:dyDescent="0.35">
      <c r="A10047" t="s">
        <v>187</v>
      </c>
      <c r="B10047" t="s">
        <v>353</v>
      </c>
      <c r="C10047">
        <v>91567</v>
      </c>
      <c r="D10047">
        <v>2024</v>
      </c>
      <c r="E10047">
        <v>12</v>
      </c>
      <c r="F10047">
        <v>0</v>
      </c>
      <c r="G10047">
        <v>0</v>
      </c>
    </row>
    <row r="10048" spans="1:7" ht="15.5" x14ac:dyDescent="0.35">
      <c r="A10048" t="s">
        <v>187</v>
      </c>
      <c r="B10048" t="s">
        <v>353</v>
      </c>
      <c r="C10048">
        <v>91567</v>
      </c>
      <c r="D10048">
        <v>2025</v>
      </c>
      <c r="E10048">
        <v>1</v>
      </c>
      <c r="F10048">
        <v>0</v>
      </c>
      <c r="G10048">
        <v>0</v>
      </c>
    </row>
    <row r="10049" spans="1:7" ht="15.5" x14ac:dyDescent="0.35">
      <c r="A10049" t="s">
        <v>187</v>
      </c>
      <c r="B10049" t="s">
        <v>353</v>
      </c>
      <c r="C10049">
        <v>91567</v>
      </c>
      <c r="D10049">
        <v>2025</v>
      </c>
      <c r="E10049">
        <v>2</v>
      </c>
      <c r="F10049">
        <v>0</v>
      </c>
      <c r="G10049">
        <v>0</v>
      </c>
    </row>
    <row r="10050" spans="1:7" ht="15.5" x14ac:dyDescent="0.35">
      <c r="A10050" t="s">
        <v>187</v>
      </c>
      <c r="B10050" t="s">
        <v>353</v>
      </c>
      <c r="C10050">
        <v>91567</v>
      </c>
      <c r="D10050">
        <v>2025</v>
      </c>
      <c r="E10050">
        <v>3</v>
      </c>
      <c r="F10050">
        <v>0</v>
      </c>
      <c r="G10050">
        <v>0</v>
      </c>
    </row>
    <row r="10051" spans="1:7" ht="15.5" x14ac:dyDescent="0.35">
      <c r="A10051" t="s">
        <v>187</v>
      </c>
      <c r="B10051" t="s">
        <v>353</v>
      </c>
      <c r="C10051">
        <v>91567</v>
      </c>
      <c r="D10051">
        <v>2025</v>
      </c>
      <c r="E10051">
        <v>4</v>
      </c>
      <c r="F10051">
        <v>0</v>
      </c>
      <c r="G10051">
        <v>0</v>
      </c>
    </row>
    <row r="10052" spans="1:7" ht="15.5" x14ac:dyDescent="0.35">
      <c r="A10052" t="s">
        <v>187</v>
      </c>
      <c r="B10052" t="s">
        <v>353</v>
      </c>
      <c r="C10052">
        <v>91567</v>
      </c>
      <c r="D10052">
        <v>2025</v>
      </c>
      <c r="E10052">
        <v>5</v>
      </c>
      <c r="F10052">
        <v>0</v>
      </c>
      <c r="G10052">
        <v>0</v>
      </c>
    </row>
    <row r="10053" spans="1:7" ht="15.5" x14ac:dyDescent="0.35">
      <c r="A10053" t="s">
        <v>187</v>
      </c>
      <c r="B10053" t="s">
        <v>353</v>
      </c>
      <c r="C10053">
        <v>91567</v>
      </c>
      <c r="D10053">
        <v>2025</v>
      </c>
      <c r="E10053">
        <v>6</v>
      </c>
      <c r="F10053">
        <v>65.569999999999993</v>
      </c>
      <c r="G10053">
        <v>10.73</v>
      </c>
    </row>
    <row r="10054" spans="1:7" ht="15.5" x14ac:dyDescent="0.35">
      <c r="A10054" t="s">
        <v>187</v>
      </c>
      <c r="B10054" t="s">
        <v>353</v>
      </c>
      <c r="C10054">
        <v>91567</v>
      </c>
      <c r="D10054">
        <v>2025</v>
      </c>
      <c r="E10054">
        <v>7</v>
      </c>
      <c r="F10054">
        <v>374.33</v>
      </c>
      <c r="G10054">
        <v>61</v>
      </c>
    </row>
    <row r="10055" spans="1:7" ht="15.5" x14ac:dyDescent="0.35">
      <c r="A10055" t="s">
        <v>187</v>
      </c>
      <c r="B10055" t="s">
        <v>353</v>
      </c>
      <c r="C10055">
        <v>91567</v>
      </c>
      <c r="D10055">
        <v>2025</v>
      </c>
      <c r="E10055">
        <v>8</v>
      </c>
      <c r="F10055">
        <v>400.19</v>
      </c>
      <c r="G10055">
        <v>82</v>
      </c>
    </row>
    <row r="10056" spans="1:7" ht="15.5" x14ac:dyDescent="0.35">
      <c r="A10056" t="s">
        <v>187</v>
      </c>
      <c r="B10056" t="s">
        <v>353</v>
      </c>
      <c r="C10056">
        <v>91567</v>
      </c>
      <c r="D10056">
        <v>2025</v>
      </c>
      <c r="E10056">
        <v>9</v>
      </c>
      <c r="F10056">
        <v>395.6</v>
      </c>
      <c r="G10056">
        <v>65</v>
      </c>
    </row>
    <row r="10057" spans="1:7" ht="15.5" x14ac:dyDescent="0.35">
      <c r="A10057" t="s">
        <v>187</v>
      </c>
      <c r="B10057" t="s">
        <v>353</v>
      </c>
      <c r="C10057">
        <v>91567</v>
      </c>
      <c r="D10057">
        <v>2025</v>
      </c>
      <c r="E10057">
        <v>10</v>
      </c>
      <c r="F10057">
        <v>371.48</v>
      </c>
      <c r="G10057">
        <v>55</v>
      </c>
    </row>
    <row r="10058" spans="1:7" ht="15.5" x14ac:dyDescent="0.35">
      <c r="A10058" t="s">
        <v>187</v>
      </c>
      <c r="B10058" t="s">
        <v>353</v>
      </c>
      <c r="C10058">
        <v>91567</v>
      </c>
      <c r="D10058">
        <v>2025</v>
      </c>
      <c r="E10058">
        <v>11</v>
      </c>
      <c r="F10058">
        <v>327.8</v>
      </c>
      <c r="G10058">
        <v>66</v>
      </c>
    </row>
    <row r="10059" spans="1:7" ht="15.5" hidden="1" x14ac:dyDescent="0.35">
      <c r="A10059" t="s">
        <v>187</v>
      </c>
      <c r="B10059" t="s">
        <v>353</v>
      </c>
      <c r="C10059">
        <v>91568</v>
      </c>
      <c r="D10059">
        <v>2021</v>
      </c>
      <c r="E10059">
        <v>12</v>
      </c>
      <c r="F10059">
        <v>182.51</v>
      </c>
      <c r="G10059">
        <v>25</v>
      </c>
    </row>
    <row r="10060" spans="1:7" ht="15.5" hidden="1" x14ac:dyDescent="0.35">
      <c r="A10060" t="s">
        <v>187</v>
      </c>
      <c r="B10060" t="s">
        <v>353</v>
      </c>
      <c r="C10060">
        <v>91568</v>
      </c>
      <c r="D10060">
        <v>2022</v>
      </c>
      <c r="E10060">
        <v>1</v>
      </c>
      <c r="F10060">
        <v>384.72</v>
      </c>
      <c r="G10060">
        <v>46</v>
      </c>
    </row>
    <row r="10061" spans="1:7" ht="15.5" hidden="1" x14ac:dyDescent="0.35">
      <c r="A10061" t="s">
        <v>187</v>
      </c>
      <c r="B10061" t="s">
        <v>353</v>
      </c>
      <c r="C10061">
        <v>91568</v>
      </c>
      <c r="D10061">
        <v>2022</v>
      </c>
      <c r="E10061">
        <v>2</v>
      </c>
      <c r="F10061">
        <v>268.05</v>
      </c>
      <c r="G10061">
        <v>35</v>
      </c>
    </row>
    <row r="10062" spans="1:7" ht="15.5" hidden="1" x14ac:dyDescent="0.35">
      <c r="A10062" t="s">
        <v>187</v>
      </c>
      <c r="B10062" t="s">
        <v>353</v>
      </c>
      <c r="C10062">
        <v>91568</v>
      </c>
      <c r="D10062">
        <v>2022</v>
      </c>
      <c r="E10062">
        <v>3</v>
      </c>
      <c r="F10062">
        <v>328.73</v>
      </c>
      <c r="G10062">
        <v>35</v>
      </c>
    </row>
    <row r="10063" spans="1:7" ht="15.5" hidden="1" x14ac:dyDescent="0.35">
      <c r="A10063" t="s">
        <v>187</v>
      </c>
      <c r="B10063" t="s">
        <v>353</v>
      </c>
      <c r="C10063">
        <v>91568</v>
      </c>
      <c r="D10063">
        <v>2022</v>
      </c>
      <c r="E10063">
        <v>4</v>
      </c>
      <c r="F10063">
        <v>336.16</v>
      </c>
      <c r="G10063">
        <v>44</v>
      </c>
    </row>
    <row r="10064" spans="1:7" ht="15.5" hidden="1" x14ac:dyDescent="0.35">
      <c r="A10064" t="s">
        <v>187</v>
      </c>
      <c r="B10064" t="s">
        <v>353</v>
      </c>
      <c r="C10064">
        <v>91568</v>
      </c>
      <c r="D10064">
        <v>2022</v>
      </c>
      <c r="E10064">
        <v>5</v>
      </c>
      <c r="F10064">
        <v>346.86</v>
      </c>
      <c r="G10064">
        <v>35</v>
      </c>
    </row>
    <row r="10065" spans="1:7" ht="15.5" hidden="1" x14ac:dyDescent="0.35">
      <c r="A10065" t="s">
        <v>187</v>
      </c>
      <c r="B10065" t="s">
        <v>353</v>
      </c>
      <c r="C10065">
        <v>91568</v>
      </c>
      <c r="D10065">
        <v>2022</v>
      </c>
      <c r="E10065">
        <v>6</v>
      </c>
      <c r="F10065">
        <v>303.02</v>
      </c>
      <c r="G10065">
        <v>42</v>
      </c>
    </row>
    <row r="10066" spans="1:7" ht="15.5" hidden="1" x14ac:dyDescent="0.35">
      <c r="A10066" t="s">
        <v>187</v>
      </c>
      <c r="B10066" t="s">
        <v>353</v>
      </c>
      <c r="C10066">
        <v>91568</v>
      </c>
      <c r="D10066">
        <v>2022</v>
      </c>
      <c r="E10066">
        <v>7</v>
      </c>
      <c r="F10066">
        <v>366.87</v>
      </c>
      <c r="G10066">
        <v>51</v>
      </c>
    </row>
    <row r="10067" spans="1:7" ht="15.5" hidden="1" x14ac:dyDescent="0.35">
      <c r="A10067" t="s">
        <v>187</v>
      </c>
      <c r="B10067" t="s">
        <v>353</v>
      </c>
      <c r="C10067">
        <v>91568</v>
      </c>
      <c r="D10067">
        <v>2022</v>
      </c>
      <c r="E10067">
        <v>8</v>
      </c>
      <c r="F10067">
        <v>345.11</v>
      </c>
      <c r="G10067">
        <v>38</v>
      </c>
    </row>
    <row r="10068" spans="1:7" ht="15.5" hidden="1" x14ac:dyDescent="0.35">
      <c r="A10068" t="s">
        <v>187</v>
      </c>
      <c r="B10068" t="s">
        <v>353</v>
      </c>
      <c r="C10068">
        <v>91568</v>
      </c>
      <c r="D10068">
        <v>2022</v>
      </c>
      <c r="E10068">
        <v>9</v>
      </c>
      <c r="F10068">
        <v>362.07</v>
      </c>
      <c r="G10068">
        <v>40</v>
      </c>
    </row>
    <row r="10069" spans="1:7" ht="15.5" hidden="1" x14ac:dyDescent="0.35">
      <c r="A10069" t="s">
        <v>187</v>
      </c>
      <c r="B10069" t="s">
        <v>353</v>
      </c>
      <c r="C10069">
        <v>91568</v>
      </c>
      <c r="D10069">
        <v>2022</v>
      </c>
      <c r="E10069">
        <v>10</v>
      </c>
      <c r="F10069">
        <v>293.92</v>
      </c>
      <c r="G10069">
        <v>37</v>
      </c>
    </row>
    <row r="10070" spans="1:7" ht="15.5" hidden="1" x14ac:dyDescent="0.35">
      <c r="A10070" t="s">
        <v>187</v>
      </c>
      <c r="B10070" t="s">
        <v>353</v>
      </c>
      <c r="C10070">
        <v>91568</v>
      </c>
      <c r="D10070">
        <v>2022</v>
      </c>
      <c r="E10070">
        <v>11</v>
      </c>
      <c r="F10070">
        <v>323.58</v>
      </c>
      <c r="G10070">
        <v>42</v>
      </c>
    </row>
    <row r="10071" spans="1:7" ht="15.5" hidden="1" x14ac:dyDescent="0.35">
      <c r="A10071" t="s">
        <v>187</v>
      </c>
      <c r="B10071" t="s">
        <v>353</v>
      </c>
      <c r="C10071">
        <v>91568</v>
      </c>
      <c r="D10071">
        <v>2022</v>
      </c>
      <c r="E10071">
        <v>12</v>
      </c>
      <c r="F10071">
        <v>396.47</v>
      </c>
      <c r="G10071">
        <v>48</v>
      </c>
    </row>
    <row r="10072" spans="1:7" ht="15.5" hidden="1" x14ac:dyDescent="0.35">
      <c r="A10072" t="s">
        <v>187</v>
      </c>
      <c r="B10072" t="s">
        <v>353</v>
      </c>
      <c r="C10072">
        <v>91568</v>
      </c>
      <c r="D10072">
        <v>2023</v>
      </c>
      <c r="E10072">
        <v>1</v>
      </c>
      <c r="F10072">
        <v>389.51</v>
      </c>
      <c r="G10072">
        <v>45</v>
      </c>
    </row>
    <row r="10073" spans="1:7" ht="15.5" hidden="1" x14ac:dyDescent="0.35">
      <c r="A10073" t="s">
        <v>187</v>
      </c>
      <c r="B10073" t="s">
        <v>353</v>
      </c>
      <c r="C10073">
        <v>91568</v>
      </c>
      <c r="D10073">
        <v>2023</v>
      </c>
      <c r="E10073">
        <v>2</v>
      </c>
      <c r="F10073">
        <v>369.29</v>
      </c>
      <c r="G10073">
        <v>34</v>
      </c>
    </row>
    <row r="10074" spans="1:7" ht="15.5" hidden="1" x14ac:dyDescent="0.35">
      <c r="A10074" t="s">
        <v>187</v>
      </c>
      <c r="B10074" t="s">
        <v>353</v>
      </c>
      <c r="C10074">
        <v>91568</v>
      </c>
      <c r="D10074">
        <v>2023</v>
      </c>
      <c r="E10074">
        <v>3</v>
      </c>
      <c r="F10074">
        <v>202.41</v>
      </c>
      <c r="G10074">
        <v>17</v>
      </c>
    </row>
    <row r="10075" spans="1:7" ht="15.5" hidden="1" x14ac:dyDescent="0.35">
      <c r="A10075" t="s">
        <v>187</v>
      </c>
      <c r="B10075" t="s">
        <v>353</v>
      </c>
      <c r="C10075">
        <v>91568</v>
      </c>
      <c r="D10075">
        <v>2023</v>
      </c>
      <c r="E10075">
        <v>4</v>
      </c>
      <c r="F10075">
        <v>0</v>
      </c>
      <c r="G10075">
        <v>0</v>
      </c>
    </row>
    <row r="10076" spans="1:7" ht="15.5" hidden="1" x14ac:dyDescent="0.35">
      <c r="A10076" t="s">
        <v>187</v>
      </c>
      <c r="B10076" t="s">
        <v>353</v>
      </c>
      <c r="C10076">
        <v>91568</v>
      </c>
      <c r="D10076">
        <v>2023</v>
      </c>
      <c r="E10076">
        <v>5</v>
      </c>
      <c r="F10076">
        <v>0</v>
      </c>
      <c r="G10076">
        <v>0</v>
      </c>
    </row>
    <row r="10077" spans="1:7" ht="15.5" hidden="1" x14ac:dyDescent="0.35">
      <c r="A10077" t="s">
        <v>187</v>
      </c>
      <c r="B10077" t="s">
        <v>353</v>
      </c>
      <c r="C10077">
        <v>91568</v>
      </c>
      <c r="D10077">
        <v>2023</v>
      </c>
      <c r="E10077">
        <v>6</v>
      </c>
      <c r="F10077">
        <v>0</v>
      </c>
      <c r="G10077">
        <v>0</v>
      </c>
    </row>
    <row r="10078" spans="1:7" ht="15.5" hidden="1" x14ac:dyDescent="0.35">
      <c r="A10078" t="s">
        <v>187</v>
      </c>
      <c r="B10078" t="s">
        <v>353</v>
      </c>
      <c r="C10078">
        <v>91568</v>
      </c>
      <c r="D10078">
        <v>2023</v>
      </c>
      <c r="E10078">
        <v>7</v>
      </c>
      <c r="F10078">
        <v>0</v>
      </c>
      <c r="G10078">
        <v>0</v>
      </c>
    </row>
    <row r="10079" spans="1:7" ht="15.5" hidden="1" x14ac:dyDescent="0.35">
      <c r="A10079" t="s">
        <v>187</v>
      </c>
      <c r="B10079" t="s">
        <v>353</v>
      </c>
      <c r="C10079">
        <v>91568</v>
      </c>
      <c r="D10079">
        <v>2023</v>
      </c>
      <c r="E10079">
        <v>8</v>
      </c>
      <c r="F10079">
        <v>0</v>
      </c>
      <c r="G10079">
        <v>0</v>
      </c>
    </row>
    <row r="10080" spans="1:7" ht="15.5" hidden="1" x14ac:dyDescent="0.35">
      <c r="A10080" t="s">
        <v>187</v>
      </c>
      <c r="B10080" t="s">
        <v>353</v>
      </c>
      <c r="C10080">
        <v>91568</v>
      </c>
      <c r="D10080">
        <v>2023</v>
      </c>
      <c r="E10080">
        <v>9</v>
      </c>
      <c r="F10080">
        <v>0</v>
      </c>
      <c r="G10080">
        <v>0</v>
      </c>
    </row>
    <row r="10081" spans="1:7" ht="15.5" hidden="1" x14ac:dyDescent="0.35">
      <c r="A10081" t="s">
        <v>187</v>
      </c>
      <c r="B10081" t="s">
        <v>353</v>
      </c>
      <c r="C10081">
        <v>91568</v>
      </c>
      <c r="D10081">
        <v>2023</v>
      </c>
      <c r="E10081">
        <v>10</v>
      </c>
      <c r="F10081">
        <v>0</v>
      </c>
      <c r="G10081">
        <v>0</v>
      </c>
    </row>
    <row r="10082" spans="1:7" ht="15.5" hidden="1" x14ac:dyDescent="0.35">
      <c r="A10082" t="s">
        <v>187</v>
      </c>
      <c r="B10082" t="s">
        <v>353</v>
      </c>
      <c r="C10082">
        <v>91568</v>
      </c>
      <c r="D10082">
        <v>2023</v>
      </c>
      <c r="E10082">
        <v>11</v>
      </c>
      <c r="F10082">
        <v>0</v>
      </c>
      <c r="G10082">
        <v>0</v>
      </c>
    </row>
    <row r="10083" spans="1:7" ht="15.5" hidden="1" x14ac:dyDescent="0.35">
      <c r="A10083" t="s">
        <v>187</v>
      </c>
      <c r="B10083" t="s">
        <v>353</v>
      </c>
      <c r="C10083">
        <v>91568</v>
      </c>
      <c r="D10083">
        <v>2023</v>
      </c>
      <c r="E10083">
        <v>12</v>
      </c>
      <c r="F10083">
        <v>0</v>
      </c>
      <c r="G10083">
        <v>0</v>
      </c>
    </row>
    <row r="10084" spans="1:7" ht="15.5" hidden="1" x14ac:dyDescent="0.35">
      <c r="A10084" t="s">
        <v>187</v>
      </c>
      <c r="B10084" t="s">
        <v>353</v>
      </c>
      <c r="C10084">
        <v>91568</v>
      </c>
      <c r="D10084">
        <v>2024</v>
      </c>
      <c r="E10084">
        <v>1</v>
      </c>
      <c r="F10084">
        <v>315.56</v>
      </c>
      <c r="G10084">
        <v>37.94</v>
      </c>
    </row>
    <row r="10085" spans="1:7" ht="15.5" hidden="1" x14ac:dyDescent="0.35">
      <c r="A10085" t="s">
        <v>187</v>
      </c>
      <c r="B10085" t="s">
        <v>353</v>
      </c>
      <c r="C10085">
        <v>91568</v>
      </c>
      <c r="D10085">
        <v>2024</v>
      </c>
      <c r="E10085">
        <v>2</v>
      </c>
      <c r="F10085">
        <v>408.79</v>
      </c>
      <c r="G10085">
        <v>37</v>
      </c>
    </row>
    <row r="10086" spans="1:7" ht="15.5" hidden="1" x14ac:dyDescent="0.35">
      <c r="A10086" t="s">
        <v>187</v>
      </c>
      <c r="B10086" t="s">
        <v>353</v>
      </c>
      <c r="C10086">
        <v>91568</v>
      </c>
      <c r="D10086">
        <v>2024</v>
      </c>
      <c r="E10086">
        <v>3</v>
      </c>
      <c r="F10086">
        <v>471.23</v>
      </c>
      <c r="G10086">
        <v>46</v>
      </c>
    </row>
    <row r="10087" spans="1:7" ht="15.5" hidden="1" x14ac:dyDescent="0.35">
      <c r="A10087" t="s">
        <v>187</v>
      </c>
      <c r="B10087" t="s">
        <v>353</v>
      </c>
      <c r="C10087">
        <v>91568</v>
      </c>
      <c r="D10087">
        <v>2024</v>
      </c>
      <c r="E10087">
        <v>4</v>
      </c>
      <c r="F10087">
        <v>428.77</v>
      </c>
      <c r="G10087">
        <v>42</v>
      </c>
    </row>
    <row r="10088" spans="1:7" ht="15.5" hidden="1" x14ac:dyDescent="0.35">
      <c r="A10088" t="s">
        <v>187</v>
      </c>
      <c r="B10088" t="s">
        <v>353</v>
      </c>
      <c r="C10088">
        <v>91568</v>
      </c>
      <c r="D10088">
        <v>2024</v>
      </c>
      <c r="E10088">
        <v>5</v>
      </c>
      <c r="F10088">
        <v>477.58</v>
      </c>
      <c r="G10088">
        <v>51</v>
      </c>
    </row>
    <row r="10089" spans="1:7" ht="15.5" hidden="1" x14ac:dyDescent="0.35">
      <c r="A10089" t="s">
        <v>187</v>
      </c>
      <c r="B10089" t="s">
        <v>353</v>
      </c>
      <c r="C10089">
        <v>91568</v>
      </c>
      <c r="D10089">
        <v>2024</v>
      </c>
      <c r="E10089">
        <v>6</v>
      </c>
      <c r="F10089">
        <v>434.82</v>
      </c>
      <c r="G10089">
        <v>41</v>
      </c>
    </row>
    <row r="10090" spans="1:7" ht="15.5" hidden="1" x14ac:dyDescent="0.35">
      <c r="A10090" t="s">
        <v>187</v>
      </c>
      <c r="B10090" t="s">
        <v>353</v>
      </c>
      <c r="C10090">
        <v>91568</v>
      </c>
      <c r="D10090">
        <v>2024</v>
      </c>
      <c r="E10090">
        <v>7</v>
      </c>
      <c r="F10090">
        <v>440.8</v>
      </c>
      <c r="G10090">
        <v>44</v>
      </c>
    </row>
    <row r="10091" spans="1:7" ht="15.5" hidden="1" x14ac:dyDescent="0.35">
      <c r="A10091" t="s">
        <v>187</v>
      </c>
      <c r="B10091" t="s">
        <v>353</v>
      </c>
      <c r="C10091">
        <v>91568</v>
      </c>
      <c r="D10091">
        <v>2024</v>
      </c>
      <c r="E10091">
        <v>8</v>
      </c>
      <c r="F10091">
        <v>468.38</v>
      </c>
      <c r="G10091">
        <v>44</v>
      </c>
    </row>
    <row r="10092" spans="1:7" ht="15.5" hidden="1" x14ac:dyDescent="0.35">
      <c r="A10092" t="s">
        <v>187</v>
      </c>
      <c r="B10092" t="s">
        <v>353</v>
      </c>
      <c r="C10092">
        <v>91568</v>
      </c>
      <c r="D10092">
        <v>2024</v>
      </c>
      <c r="E10092">
        <v>9</v>
      </c>
      <c r="F10092">
        <v>446.15</v>
      </c>
      <c r="G10092">
        <v>42</v>
      </c>
    </row>
    <row r="10093" spans="1:7" ht="15.5" hidden="1" x14ac:dyDescent="0.35">
      <c r="A10093" t="s">
        <v>187</v>
      </c>
      <c r="B10093" t="s">
        <v>353</v>
      </c>
      <c r="C10093">
        <v>91568</v>
      </c>
      <c r="D10093">
        <v>2024</v>
      </c>
      <c r="E10093">
        <v>10</v>
      </c>
      <c r="F10093">
        <v>452.28</v>
      </c>
      <c r="G10093">
        <v>43</v>
      </c>
    </row>
    <row r="10094" spans="1:7" ht="15.5" hidden="1" x14ac:dyDescent="0.35">
      <c r="A10094" t="s">
        <v>187</v>
      </c>
      <c r="B10094" t="s">
        <v>353</v>
      </c>
      <c r="C10094">
        <v>91568</v>
      </c>
      <c r="D10094">
        <v>2024</v>
      </c>
      <c r="E10094">
        <v>11</v>
      </c>
      <c r="F10094">
        <v>489.34</v>
      </c>
      <c r="G10094">
        <v>49</v>
      </c>
    </row>
    <row r="10095" spans="1:7" ht="15.5" hidden="1" x14ac:dyDescent="0.35">
      <c r="A10095" t="s">
        <v>187</v>
      </c>
      <c r="B10095" t="s">
        <v>353</v>
      </c>
      <c r="C10095">
        <v>91568</v>
      </c>
      <c r="D10095">
        <v>2024</v>
      </c>
      <c r="E10095">
        <v>12</v>
      </c>
      <c r="F10095">
        <v>517.73</v>
      </c>
      <c r="G10095">
        <v>51</v>
      </c>
    </row>
    <row r="10096" spans="1:7" ht="15.5" x14ac:dyDescent="0.35">
      <c r="A10096" t="s">
        <v>187</v>
      </c>
      <c r="B10096" t="s">
        <v>353</v>
      </c>
      <c r="C10096">
        <v>91568</v>
      </c>
      <c r="D10096">
        <v>2025</v>
      </c>
      <c r="E10096">
        <v>1</v>
      </c>
      <c r="F10096">
        <v>472.94</v>
      </c>
      <c r="G10096">
        <v>40</v>
      </c>
    </row>
    <row r="10097" spans="1:7" ht="15.5" x14ac:dyDescent="0.35">
      <c r="A10097" t="s">
        <v>187</v>
      </c>
      <c r="B10097" t="s">
        <v>353</v>
      </c>
      <c r="C10097">
        <v>91568</v>
      </c>
      <c r="D10097">
        <v>2025</v>
      </c>
      <c r="E10097">
        <v>2</v>
      </c>
      <c r="F10097">
        <v>357.55</v>
      </c>
      <c r="G10097">
        <v>34</v>
      </c>
    </row>
    <row r="10098" spans="1:7" ht="15.5" x14ac:dyDescent="0.35">
      <c r="A10098" t="s">
        <v>187</v>
      </c>
      <c r="B10098" t="s">
        <v>353</v>
      </c>
      <c r="C10098">
        <v>91568</v>
      </c>
      <c r="D10098">
        <v>2025</v>
      </c>
      <c r="E10098">
        <v>3</v>
      </c>
      <c r="F10098">
        <v>479.23</v>
      </c>
      <c r="G10098">
        <v>43</v>
      </c>
    </row>
    <row r="10099" spans="1:7" ht="15.5" x14ac:dyDescent="0.35">
      <c r="A10099" t="s">
        <v>187</v>
      </c>
      <c r="B10099" t="s">
        <v>353</v>
      </c>
      <c r="C10099">
        <v>91568</v>
      </c>
      <c r="D10099">
        <v>2025</v>
      </c>
      <c r="E10099">
        <v>4</v>
      </c>
      <c r="F10099">
        <v>446.82</v>
      </c>
      <c r="G10099">
        <v>41</v>
      </c>
    </row>
    <row r="10100" spans="1:7" ht="15.5" x14ac:dyDescent="0.35">
      <c r="A10100" t="s">
        <v>187</v>
      </c>
      <c r="B10100" t="s">
        <v>353</v>
      </c>
      <c r="C10100">
        <v>91568</v>
      </c>
      <c r="D10100">
        <v>2025</v>
      </c>
      <c r="E10100">
        <v>5</v>
      </c>
      <c r="F10100">
        <v>487.8</v>
      </c>
      <c r="G10100">
        <v>48</v>
      </c>
    </row>
    <row r="10101" spans="1:7" ht="15.5" x14ac:dyDescent="0.35">
      <c r="A10101" t="s">
        <v>187</v>
      </c>
      <c r="B10101" t="s">
        <v>353</v>
      </c>
      <c r="C10101">
        <v>91568</v>
      </c>
      <c r="D10101">
        <v>2025</v>
      </c>
      <c r="E10101">
        <v>6</v>
      </c>
      <c r="F10101">
        <v>447.66</v>
      </c>
      <c r="G10101">
        <v>44</v>
      </c>
    </row>
    <row r="10102" spans="1:7" ht="15.5" x14ac:dyDescent="0.35">
      <c r="A10102" t="s">
        <v>187</v>
      </c>
      <c r="B10102" t="s">
        <v>353</v>
      </c>
      <c r="C10102">
        <v>91568</v>
      </c>
      <c r="D10102">
        <v>2025</v>
      </c>
      <c r="E10102">
        <v>7</v>
      </c>
      <c r="F10102">
        <v>464.04</v>
      </c>
      <c r="G10102">
        <v>41</v>
      </c>
    </row>
    <row r="10103" spans="1:7" ht="15.5" x14ac:dyDescent="0.35">
      <c r="A10103" t="s">
        <v>187</v>
      </c>
      <c r="B10103" t="s">
        <v>353</v>
      </c>
      <c r="C10103">
        <v>91568</v>
      </c>
      <c r="D10103">
        <v>2025</v>
      </c>
      <c r="E10103">
        <v>8</v>
      </c>
      <c r="F10103">
        <v>507.75</v>
      </c>
      <c r="G10103">
        <v>44</v>
      </c>
    </row>
    <row r="10104" spans="1:7" ht="15.5" x14ac:dyDescent="0.35">
      <c r="A10104" t="s">
        <v>187</v>
      </c>
      <c r="B10104" t="s">
        <v>353</v>
      </c>
      <c r="C10104">
        <v>91568</v>
      </c>
      <c r="D10104">
        <v>2025</v>
      </c>
      <c r="E10104">
        <v>9</v>
      </c>
      <c r="F10104">
        <v>437.85</v>
      </c>
      <c r="G10104">
        <v>45</v>
      </c>
    </row>
    <row r="10105" spans="1:7" ht="15.5" x14ac:dyDescent="0.35">
      <c r="A10105" t="s">
        <v>187</v>
      </c>
      <c r="B10105" t="s">
        <v>353</v>
      </c>
      <c r="C10105">
        <v>91568</v>
      </c>
      <c r="D10105">
        <v>2025</v>
      </c>
      <c r="E10105">
        <v>10</v>
      </c>
      <c r="F10105">
        <v>458.66</v>
      </c>
      <c r="G10105">
        <v>48</v>
      </c>
    </row>
    <row r="10106" spans="1:7" ht="15.5" x14ac:dyDescent="0.35">
      <c r="A10106" t="s">
        <v>187</v>
      </c>
      <c r="B10106" t="s">
        <v>353</v>
      </c>
      <c r="C10106">
        <v>91568</v>
      </c>
      <c r="D10106">
        <v>2025</v>
      </c>
      <c r="E10106">
        <v>11</v>
      </c>
      <c r="F10106">
        <v>492.24</v>
      </c>
      <c r="G10106">
        <v>50</v>
      </c>
    </row>
    <row r="10107" spans="1:7" ht="15.5" hidden="1" x14ac:dyDescent="0.35">
      <c r="A10107" t="s">
        <v>187</v>
      </c>
      <c r="B10107" t="s">
        <v>353</v>
      </c>
      <c r="C10107">
        <v>91569</v>
      </c>
      <c r="D10107">
        <v>2019</v>
      </c>
      <c r="E10107">
        <v>12</v>
      </c>
      <c r="F10107">
        <v>146.79</v>
      </c>
      <c r="G10107">
        <v>18</v>
      </c>
    </row>
    <row r="10108" spans="1:7" ht="15.5" hidden="1" x14ac:dyDescent="0.35">
      <c r="A10108" t="s">
        <v>187</v>
      </c>
      <c r="B10108" t="s">
        <v>353</v>
      </c>
      <c r="C10108">
        <v>91569</v>
      </c>
      <c r="D10108">
        <v>2020</v>
      </c>
      <c r="E10108">
        <v>1</v>
      </c>
      <c r="F10108">
        <v>379.21</v>
      </c>
      <c r="G10108">
        <v>46.5</v>
      </c>
    </row>
    <row r="10109" spans="1:7" ht="15.5" hidden="1" x14ac:dyDescent="0.35">
      <c r="A10109" t="s">
        <v>187</v>
      </c>
      <c r="B10109" t="s">
        <v>353</v>
      </c>
      <c r="C10109">
        <v>91569</v>
      </c>
      <c r="D10109">
        <v>2020</v>
      </c>
      <c r="E10109">
        <v>2</v>
      </c>
      <c r="F10109">
        <v>354.75</v>
      </c>
      <c r="G10109">
        <v>43.5</v>
      </c>
    </row>
    <row r="10110" spans="1:7" ht="15.5" hidden="1" x14ac:dyDescent="0.35">
      <c r="A10110" t="s">
        <v>187</v>
      </c>
      <c r="B10110" t="s">
        <v>353</v>
      </c>
      <c r="C10110">
        <v>91569</v>
      </c>
      <c r="D10110">
        <v>2020</v>
      </c>
      <c r="E10110">
        <v>3</v>
      </c>
      <c r="F10110">
        <v>250.66</v>
      </c>
      <c r="G10110">
        <v>25</v>
      </c>
    </row>
    <row r="10111" spans="1:7" ht="15.5" hidden="1" x14ac:dyDescent="0.35">
      <c r="A10111" t="s">
        <v>187</v>
      </c>
      <c r="B10111" t="s">
        <v>353</v>
      </c>
      <c r="C10111">
        <v>91569</v>
      </c>
      <c r="D10111">
        <v>2020</v>
      </c>
      <c r="E10111">
        <v>4</v>
      </c>
      <c r="F10111">
        <v>0</v>
      </c>
      <c r="G10111">
        <v>0</v>
      </c>
    </row>
    <row r="10112" spans="1:7" ht="15.5" hidden="1" x14ac:dyDescent="0.35">
      <c r="A10112" t="s">
        <v>187</v>
      </c>
      <c r="B10112" t="s">
        <v>353</v>
      </c>
      <c r="C10112">
        <v>91569</v>
      </c>
      <c r="D10112">
        <v>2020</v>
      </c>
      <c r="E10112">
        <v>5</v>
      </c>
      <c r="F10112">
        <v>0</v>
      </c>
      <c r="G10112">
        <v>0</v>
      </c>
    </row>
    <row r="10113" spans="1:7" ht="15.5" hidden="1" x14ac:dyDescent="0.35">
      <c r="A10113" t="s">
        <v>187</v>
      </c>
      <c r="B10113" t="s">
        <v>353</v>
      </c>
      <c r="C10113">
        <v>91569</v>
      </c>
      <c r="D10113">
        <v>2020</v>
      </c>
      <c r="E10113">
        <v>6</v>
      </c>
      <c r="F10113">
        <v>0</v>
      </c>
      <c r="G10113">
        <v>0</v>
      </c>
    </row>
    <row r="10114" spans="1:7" ht="15.5" hidden="1" x14ac:dyDescent="0.35">
      <c r="A10114" t="s">
        <v>187</v>
      </c>
      <c r="B10114" t="s">
        <v>353</v>
      </c>
      <c r="C10114">
        <v>91569</v>
      </c>
      <c r="D10114">
        <v>2020</v>
      </c>
      <c r="E10114">
        <v>7</v>
      </c>
      <c r="F10114">
        <v>38.99</v>
      </c>
      <c r="G10114">
        <v>7</v>
      </c>
    </row>
    <row r="10115" spans="1:7" ht="15.5" hidden="1" x14ac:dyDescent="0.35">
      <c r="A10115" t="s">
        <v>187</v>
      </c>
      <c r="B10115" t="s">
        <v>353</v>
      </c>
      <c r="C10115">
        <v>91569</v>
      </c>
      <c r="D10115">
        <v>2020</v>
      </c>
      <c r="E10115">
        <v>8</v>
      </c>
      <c r="F10115">
        <v>182.83</v>
      </c>
      <c r="G10115">
        <v>24</v>
      </c>
    </row>
    <row r="10116" spans="1:7" ht="15.5" hidden="1" x14ac:dyDescent="0.35">
      <c r="A10116" t="s">
        <v>187</v>
      </c>
      <c r="B10116" t="s">
        <v>353</v>
      </c>
      <c r="C10116">
        <v>91569</v>
      </c>
      <c r="D10116">
        <v>2020</v>
      </c>
      <c r="E10116">
        <v>9</v>
      </c>
      <c r="F10116">
        <v>211.7</v>
      </c>
      <c r="G10116">
        <v>24</v>
      </c>
    </row>
    <row r="10117" spans="1:7" ht="15.5" hidden="1" x14ac:dyDescent="0.35">
      <c r="A10117" t="s">
        <v>187</v>
      </c>
      <c r="B10117" t="s">
        <v>353</v>
      </c>
      <c r="C10117">
        <v>91569</v>
      </c>
      <c r="D10117">
        <v>2020</v>
      </c>
      <c r="E10117">
        <v>10</v>
      </c>
      <c r="F10117">
        <v>126.87</v>
      </c>
      <c r="G10117">
        <v>20</v>
      </c>
    </row>
    <row r="10118" spans="1:7" ht="15.5" hidden="1" x14ac:dyDescent="0.35">
      <c r="A10118" t="s">
        <v>187</v>
      </c>
      <c r="B10118" t="s">
        <v>353</v>
      </c>
      <c r="C10118">
        <v>91569</v>
      </c>
      <c r="D10118">
        <v>2020</v>
      </c>
      <c r="E10118">
        <v>11</v>
      </c>
      <c r="F10118">
        <v>131.88</v>
      </c>
      <c r="G10118">
        <v>24</v>
      </c>
    </row>
    <row r="10119" spans="1:7" ht="15.5" hidden="1" x14ac:dyDescent="0.35">
      <c r="A10119" t="s">
        <v>187</v>
      </c>
      <c r="B10119" t="s">
        <v>353</v>
      </c>
      <c r="C10119">
        <v>91569</v>
      </c>
      <c r="D10119">
        <v>2020</v>
      </c>
      <c r="E10119">
        <v>12</v>
      </c>
      <c r="F10119">
        <v>213.45</v>
      </c>
      <c r="G10119">
        <v>38</v>
      </c>
    </row>
    <row r="10120" spans="1:7" ht="15.5" hidden="1" x14ac:dyDescent="0.35">
      <c r="A10120" t="s">
        <v>187</v>
      </c>
      <c r="B10120" t="s">
        <v>353</v>
      </c>
      <c r="C10120">
        <v>91569</v>
      </c>
      <c r="D10120">
        <v>2021</v>
      </c>
      <c r="E10120">
        <v>1</v>
      </c>
      <c r="F10120">
        <v>238.57</v>
      </c>
      <c r="G10120">
        <v>44</v>
      </c>
    </row>
    <row r="10121" spans="1:7" ht="15.5" hidden="1" x14ac:dyDescent="0.35">
      <c r="A10121" t="s">
        <v>187</v>
      </c>
      <c r="B10121" t="s">
        <v>353</v>
      </c>
      <c r="C10121">
        <v>91569</v>
      </c>
      <c r="D10121">
        <v>2021</v>
      </c>
      <c r="E10121">
        <v>2</v>
      </c>
      <c r="F10121">
        <v>24.5</v>
      </c>
      <c r="G10121">
        <v>8</v>
      </c>
    </row>
    <row r="10122" spans="1:7" ht="15.5" hidden="1" x14ac:dyDescent="0.35">
      <c r="A10122" t="s">
        <v>187</v>
      </c>
      <c r="B10122" t="s">
        <v>353</v>
      </c>
      <c r="C10122">
        <v>91569</v>
      </c>
      <c r="D10122">
        <v>2021</v>
      </c>
      <c r="E10122">
        <v>3</v>
      </c>
      <c r="F10122">
        <v>147.18</v>
      </c>
      <c r="G10122">
        <v>27</v>
      </c>
    </row>
    <row r="10123" spans="1:7" ht="15.5" hidden="1" x14ac:dyDescent="0.35">
      <c r="A10123" t="s">
        <v>187</v>
      </c>
      <c r="B10123" t="s">
        <v>353</v>
      </c>
      <c r="C10123">
        <v>91569</v>
      </c>
      <c r="D10123">
        <v>2021</v>
      </c>
      <c r="E10123">
        <v>4</v>
      </c>
      <c r="F10123">
        <v>81.48</v>
      </c>
      <c r="G10123">
        <v>38</v>
      </c>
    </row>
    <row r="10124" spans="1:7" ht="15.5" hidden="1" x14ac:dyDescent="0.35">
      <c r="A10124" t="s">
        <v>187</v>
      </c>
      <c r="B10124" t="s">
        <v>353</v>
      </c>
      <c r="C10124">
        <v>91569</v>
      </c>
      <c r="D10124">
        <v>2021</v>
      </c>
      <c r="E10124">
        <v>5</v>
      </c>
      <c r="F10124">
        <v>125.87</v>
      </c>
      <c r="G10124">
        <v>25.41</v>
      </c>
    </row>
    <row r="10125" spans="1:7" ht="15.5" hidden="1" x14ac:dyDescent="0.35">
      <c r="A10125" t="s">
        <v>187</v>
      </c>
      <c r="B10125" t="s">
        <v>353</v>
      </c>
      <c r="C10125">
        <v>91569</v>
      </c>
      <c r="D10125">
        <v>2021</v>
      </c>
      <c r="E10125">
        <v>6</v>
      </c>
      <c r="F10125">
        <v>121.8</v>
      </c>
      <c r="G10125">
        <v>24.59</v>
      </c>
    </row>
    <row r="10126" spans="1:7" ht="15.5" hidden="1" x14ac:dyDescent="0.35">
      <c r="A10126" t="s">
        <v>187</v>
      </c>
      <c r="B10126" t="s">
        <v>353</v>
      </c>
      <c r="C10126">
        <v>91569</v>
      </c>
      <c r="D10126">
        <v>2021</v>
      </c>
      <c r="E10126">
        <v>7</v>
      </c>
      <c r="F10126">
        <v>222.67</v>
      </c>
      <c r="G10126">
        <v>35</v>
      </c>
    </row>
    <row r="10127" spans="1:7" ht="15.5" hidden="1" x14ac:dyDescent="0.35">
      <c r="A10127" t="s">
        <v>187</v>
      </c>
      <c r="B10127" t="s">
        <v>353</v>
      </c>
      <c r="C10127">
        <v>91569</v>
      </c>
      <c r="D10127">
        <v>2021</v>
      </c>
      <c r="E10127">
        <v>8</v>
      </c>
      <c r="F10127">
        <v>234.56</v>
      </c>
      <c r="G10127">
        <v>59</v>
      </c>
    </row>
    <row r="10128" spans="1:7" ht="15.5" hidden="1" x14ac:dyDescent="0.35">
      <c r="A10128" t="s">
        <v>187</v>
      </c>
      <c r="B10128" t="s">
        <v>353</v>
      </c>
      <c r="C10128">
        <v>91569</v>
      </c>
      <c r="D10128">
        <v>2021</v>
      </c>
      <c r="E10128">
        <v>9</v>
      </c>
      <c r="F10128">
        <v>176.44</v>
      </c>
      <c r="G10128">
        <v>28</v>
      </c>
    </row>
    <row r="10129" spans="1:7" ht="15.5" hidden="1" x14ac:dyDescent="0.35">
      <c r="A10129" t="s">
        <v>187</v>
      </c>
      <c r="B10129" t="s">
        <v>353</v>
      </c>
      <c r="C10129">
        <v>91569</v>
      </c>
      <c r="D10129">
        <v>2021</v>
      </c>
      <c r="E10129">
        <v>10</v>
      </c>
      <c r="F10129">
        <v>268.85000000000002</v>
      </c>
      <c r="G10129">
        <v>42</v>
      </c>
    </row>
    <row r="10130" spans="1:7" ht="15.5" hidden="1" x14ac:dyDescent="0.35">
      <c r="A10130" t="s">
        <v>187</v>
      </c>
      <c r="B10130" t="s">
        <v>353</v>
      </c>
      <c r="C10130">
        <v>91569</v>
      </c>
      <c r="D10130">
        <v>2021</v>
      </c>
      <c r="E10130">
        <v>11</v>
      </c>
      <c r="F10130">
        <v>326.85000000000002</v>
      </c>
      <c r="G10130">
        <v>33</v>
      </c>
    </row>
    <row r="10131" spans="1:7" ht="15.5" hidden="1" x14ac:dyDescent="0.35">
      <c r="A10131" t="s">
        <v>187</v>
      </c>
      <c r="B10131" t="s">
        <v>353</v>
      </c>
      <c r="C10131">
        <v>91569</v>
      </c>
      <c r="D10131">
        <v>2021</v>
      </c>
      <c r="E10131">
        <v>12</v>
      </c>
      <c r="F10131">
        <v>354.28</v>
      </c>
      <c r="G10131">
        <v>42</v>
      </c>
    </row>
    <row r="10132" spans="1:7" ht="15.5" hidden="1" x14ac:dyDescent="0.35">
      <c r="A10132" t="s">
        <v>187</v>
      </c>
      <c r="B10132" t="s">
        <v>353</v>
      </c>
      <c r="C10132">
        <v>91569</v>
      </c>
      <c r="D10132">
        <v>2022</v>
      </c>
      <c r="E10132">
        <v>1</v>
      </c>
      <c r="F10132">
        <v>342.63</v>
      </c>
      <c r="G10132">
        <v>65</v>
      </c>
    </row>
    <row r="10133" spans="1:7" ht="15.5" hidden="1" x14ac:dyDescent="0.35">
      <c r="A10133" t="s">
        <v>187</v>
      </c>
      <c r="B10133" t="s">
        <v>353</v>
      </c>
      <c r="C10133">
        <v>91569</v>
      </c>
      <c r="D10133">
        <v>2022</v>
      </c>
      <c r="E10133">
        <v>2</v>
      </c>
      <c r="F10133">
        <v>297.37</v>
      </c>
      <c r="G10133">
        <v>33</v>
      </c>
    </row>
    <row r="10134" spans="1:7" ht="15.5" hidden="1" x14ac:dyDescent="0.35">
      <c r="A10134" t="s">
        <v>187</v>
      </c>
      <c r="B10134" t="s">
        <v>353</v>
      </c>
      <c r="C10134">
        <v>91569</v>
      </c>
      <c r="D10134">
        <v>2022</v>
      </c>
      <c r="E10134">
        <v>3</v>
      </c>
      <c r="F10134">
        <v>318.75</v>
      </c>
      <c r="G10134">
        <v>28</v>
      </c>
    </row>
    <row r="10135" spans="1:7" ht="15.5" hidden="1" x14ac:dyDescent="0.35">
      <c r="A10135" t="s">
        <v>187</v>
      </c>
      <c r="B10135" t="s">
        <v>353</v>
      </c>
      <c r="C10135">
        <v>91569</v>
      </c>
      <c r="D10135">
        <v>2022</v>
      </c>
      <c r="E10135">
        <v>4</v>
      </c>
      <c r="F10135">
        <v>345.59</v>
      </c>
      <c r="G10135">
        <v>40</v>
      </c>
    </row>
    <row r="10136" spans="1:7" ht="15.5" hidden="1" x14ac:dyDescent="0.35">
      <c r="A10136" t="s">
        <v>187</v>
      </c>
      <c r="B10136" t="s">
        <v>353</v>
      </c>
      <c r="C10136">
        <v>91569</v>
      </c>
      <c r="D10136">
        <v>2022</v>
      </c>
      <c r="E10136">
        <v>5</v>
      </c>
      <c r="F10136">
        <v>328.11</v>
      </c>
      <c r="G10136">
        <v>29</v>
      </c>
    </row>
    <row r="10137" spans="1:7" ht="15.5" hidden="1" x14ac:dyDescent="0.35">
      <c r="A10137" t="s">
        <v>187</v>
      </c>
      <c r="B10137" t="s">
        <v>353</v>
      </c>
      <c r="C10137">
        <v>91569</v>
      </c>
      <c r="D10137">
        <v>2022</v>
      </c>
      <c r="E10137">
        <v>6</v>
      </c>
      <c r="F10137">
        <v>384.45</v>
      </c>
      <c r="G10137">
        <v>33</v>
      </c>
    </row>
    <row r="10138" spans="1:7" ht="15.5" hidden="1" x14ac:dyDescent="0.35">
      <c r="A10138" t="s">
        <v>187</v>
      </c>
      <c r="B10138" t="s">
        <v>353</v>
      </c>
      <c r="C10138">
        <v>91569</v>
      </c>
      <c r="D10138">
        <v>2022</v>
      </c>
      <c r="E10138">
        <v>7</v>
      </c>
      <c r="F10138">
        <v>412.52</v>
      </c>
      <c r="G10138">
        <v>33</v>
      </c>
    </row>
    <row r="10139" spans="1:7" ht="15.5" hidden="1" x14ac:dyDescent="0.35">
      <c r="A10139" t="s">
        <v>187</v>
      </c>
      <c r="B10139" t="s">
        <v>353</v>
      </c>
      <c r="C10139">
        <v>91569</v>
      </c>
      <c r="D10139">
        <v>2022</v>
      </c>
      <c r="E10139">
        <v>8</v>
      </c>
      <c r="F10139">
        <v>398.85</v>
      </c>
      <c r="G10139">
        <v>31</v>
      </c>
    </row>
    <row r="10140" spans="1:7" ht="15.5" hidden="1" x14ac:dyDescent="0.35">
      <c r="A10140" t="s">
        <v>187</v>
      </c>
      <c r="B10140" t="s">
        <v>353</v>
      </c>
      <c r="C10140">
        <v>91569</v>
      </c>
      <c r="D10140">
        <v>2022</v>
      </c>
      <c r="E10140">
        <v>9</v>
      </c>
      <c r="F10140">
        <v>377.25</v>
      </c>
      <c r="G10140">
        <v>30</v>
      </c>
    </row>
    <row r="10141" spans="1:7" ht="15.5" hidden="1" x14ac:dyDescent="0.35">
      <c r="A10141" t="s">
        <v>187</v>
      </c>
      <c r="B10141" t="s">
        <v>353</v>
      </c>
      <c r="C10141">
        <v>91569</v>
      </c>
      <c r="D10141">
        <v>2022</v>
      </c>
      <c r="E10141">
        <v>10</v>
      </c>
      <c r="F10141">
        <v>423.79</v>
      </c>
      <c r="G10141">
        <v>36</v>
      </c>
    </row>
    <row r="10142" spans="1:7" ht="15.5" hidden="1" x14ac:dyDescent="0.35">
      <c r="A10142" t="s">
        <v>187</v>
      </c>
      <c r="B10142" t="s">
        <v>353</v>
      </c>
      <c r="C10142">
        <v>91569</v>
      </c>
      <c r="D10142">
        <v>2022</v>
      </c>
      <c r="E10142">
        <v>11</v>
      </c>
      <c r="F10142">
        <v>440.49</v>
      </c>
      <c r="G10142">
        <v>34</v>
      </c>
    </row>
    <row r="10143" spans="1:7" ht="15.5" hidden="1" x14ac:dyDescent="0.35">
      <c r="A10143" t="s">
        <v>187</v>
      </c>
      <c r="B10143" t="s">
        <v>353</v>
      </c>
      <c r="C10143">
        <v>91569</v>
      </c>
      <c r="D10143">
        <v>2022</v>
      </c>
      <c r="E10143">
        <v>12</v>
      </c>
      <c r="F10143">
        <v>455.44</v>
      </c>
      <c r="G10143">
        <v>37</v>
      </c>
    </row>
    <row r="10144" spans="1:7" ht="15.5" hidden="1" x14ac:dyDescent="0.35">
      <c r="A10144" t="s">
        <v>187</v>
      </c>
      <c r="B10144" t="s">
        <v>353</v>
      </c>
      <c r="C10144">
        <v>91569</v>
      </c>
      <c r="D10144">
        <v>2023</v>
      </c>
      <c r="E10144">
        <v>1</v>
      </c>
      <c r="F10144">
        <v>458.61</v>
      </c>
      <c r="G10144">
        <v>39</v>
      </c>
    </row>
    <row r="10145" spans="1:7" ht="15.5" hidden="1" x14ac:dyDescent="0.35">
      <c r="A10145" t="s">
        <v>187</v>
      </c>
      <c r="B10145" t="s">
        <v>353</v>
      </c>
      <c r="C10145">
        <v>91569</v>
      </c>
      <c r="D10145">
        <v>2023</v>
      </c>
      <c r="E10145">
        <v>2</v>
      </c>
      <c r="F10145">
        <v>388.54</v>
      </c>
      <c r="G10145">
        <v>36</v>
      </c>
    </row>
    <row r="10146" spans="1:7" ht="15.5" hidden="1" x14ac:dyDescent="0.35">
      <c r="A10146" t="s">
        <v>187</v>
      </c>
      <c r="B10146" t="s">
        <v>353</v>
      </c>
      <c r="C10146">
        <v>91569</v>
      </c>
      <c r="D10146">
        <v>2023</v>
      </c>
      <c r="E10146">
        <v>3</v>
      </c>
      <c r="F10146">
        <v>484.98</v>
      </c>
      <c r="G10146">
        <v>41</v>
      </c>
    </row>
    <row r="10147" spans="1:7" ht="15.5" hidden="1" x14ac:dyDescent="0.35">
      <c r="A10147" t="s">
        <v>187</v>
      </c>
      <c r="B10147" t="s">
        <v>353</v>
      </c>
      <c r="C10147">
        <v>91569</v>
      </c>
      <c r="D10147">
        <v>2023</v>
      </c>
      <c r="E10147">
        <v>4</v>
      </c>
      <c r="F10147">
        <v>0</v>
      </c>
      <c r="G10147">
        <v>0</v>
      </c>
    </row>
    <row r="10148" spans="1:7" ht="15.5" hidden="1" x14ac:dyDescent="0.35">
      <c r="A10148" t="s">
        <v>187</v>
      </c>
      <c r="B10148" t="s">
        <v>353</v>
      </c>
      <c r="C10148">
        <v>91569</v>
      </c>
      <c r="D10148">
        <v>2023</v>
      </c>
      <c r="E10148">
        <v>5</v>
      </c>
      <c r="F10148">
        <v>263.55</v>
      </c>
      <c r="G10148">
        <v>27</v>
      </c>
    </row>
    <row r="10149" spans="1:7" ht="15.5" hidden="1" x14ac:dyDescent="0.35">
      <c r="A10149" t="s">
        <v>187</v>
      </c>
      <c r="B10149" t="s">
        <v>353</v>
      </c>
      <c r="C10149">
        <v>91569</v>
      </c>
      <c r="D10149">
        <v>2023</v>
      </c>
      <c r="E10149">
        <v>6</v>
      </c>
      <c r="F10149">
        <v>424.03</v>
      </c>
      <c r="G10149">
        <v>55</v>
      </c>
    </row>
    <row r="10150" spans="1:7" ht="15.5" hidden="1" x14ac:dyDescent="0.35">
      <c r="A10150" t="s">
        <v>187</v>
      </c>
      <c r="B10150" t="s">
        <v>353</v>
      </c>
      <c r="C10150">
        <v>91569</v>
      </c>
      <c r="D10150">
        <v>2023</v>
      </c>
      <c r="E10150">
        <v>7</v>
      </c>
      <c r="F10150">
        <v>453.57</v>
      </c>
      <c r="G10150">
        <v>53</v>
      </c>
    </row>
    <row r="10151" spans="1:7" ht="15.5" hidden="1" x14ac:dyDescent="0.35">
      <c r="A10151" t="s">
        <v>187</v>
      </c>
      <c r="B10151" t="s">
        <v>353</v>
      </c>
      <c r="C10151">
        <v>91569</v>
      </c>
      <c r="D10151">
        <v>2023</v>
      </c>
      <c r="E10151">
        <v>8</v>
      </c>
      <c r="F10151">
        <v>133.77000000000001</v>
      </c>
      <c r="G10151">
        <v>12.95</v>
      </c>
    </row>
    <row r="10152" spans="1:7" ht="15.5" hidden="1" x14ac:dyDescent="0.35">
      <c r="A10152" t="s">
        <v>187</v>
      </c>
      <c r="B10152" t="s">
        <v>353</v>
      </c>
      <c r="C10152">
        <v>91569</v>
      </c>
      <c r="D10152">
        <v>2023</v>
      </c>
      <c r="E10152">
        <v>9</v>
      </c>
      <c r="F10152">
        <v>0</v>
      </c>
      <c r="G10152">
        <v>0</v>
      </c>
    </row>
    <row r="10153" spans="1:7" ht="15.5" hidden="1" x14ac:dyDescent="0.35">
      <c r="A10153" t="s">
        <v>187</v>
      </c>
      <c r="B10153" t="s">
        <v>353</v>
      </c>
      <c r="C10153">
        <v>91569</v>
      </c>
      <c r="D10153">
        <v>2023</v>
      </c>
      <c r="E10153">
        <v>10</v>
      </c>
      <c r="F10153">
        <v>0</v>
      </c>
      <c r="G10153">
        <v>0</v>
      </c>
    </row>
    <row r="10154" spans="1:7" ht="15.5" hidden="1" x14ac:dyDescent="0.35">
      <c r="A10154" t="s">
        <v>187</v>
      </c>
      <c r="B10154" t="s">
        <v>353</v>
      </c>
      <c r="C10154">
        <v>91569</v>
      </c>
      <c r="D10154">
        <v>2023</v>
      </c>
      <c r="E10154">
        <v>11</v>
      </c>
      <c r="F10154">
        <v>0</v>
      </c>
      <c r="G10154">
        <v>0</v>
      </c>
    </row>
    <row r="10155" spans="1:7" ht="15.5" hidden="1" x14ac:dyDescent="0.35">
      <c r="A10155" t="s">
        <v>187</v>
      </c>
      <c r="B10155" t="s">
        <v>353</v>
      </c>
      <c r="C10155">
        <v>91569</v>
      </c>
      <c r="D10155">
        <v>2023</v>
      </c>
      <c r="E10155">
        <v>12</v>
      </c>
      <c r="F10155">
        <v>0</v>
      </c>
      <c r="G10155">
        <v>0</v>
      </c>
    </row>
    <row r="10156" spans="1:7" ht="15.5" hidden="1" x14ac:dyDescent="0.35">
      <c r="A10156" t="s">
        <v>187</v>
      </c>
      <c r="B10156" t="s">
        <v>353</v>
      </c>
      <c r="C10156">
        <v>91569</v>
      </c>
      <c r="D10156">
        <v>2024</v>
      </c>
      <c r="E10156">
        <v>1</v>
      </c>
      <c r="F10156">
        <v>0</v>
      </c>
      <c r="G10156">
        <v>0</v>
      </c>
    </row>
    <row r="10157" spans="1:7" ht="15.5" hidden="1" x14ac:dyDescent="0.35">
      <c r="A10157" t="s">
        <v>187</v>
      </c>
      <c r="B10157" t="s">
        <v>353</v>
      </c>
      <c r="C10157">
        <v>91569</v>
      </c>
      <c r="D10157">
        <v>2024</v>
      </c>
      <c r="E10157">
        <v>2</v>
      </c>
      <c r="F10157">
        <v>0</v>
      </c>
      <c r="G10157">
        <v>0</v>
      </c>
    </row>
    <row r="10158" spans="1:7" ht="15.5" hidden="1" x14ac:dyDescent="0.35">
      <c r="A10158" t="s">
        <v>187</v>
      </c>
      <c r="B10158" t="s">
        <v>353</v>
      </c>
      <c r="C10158">
        <v>91569</v>
      </c>
      <c r="D10158">
        <v>2024</v>
      </c>
      <c r="E10158">
        <v>3</v>
      </c>
      <c r="F10158">
        <v>19.22</v>
      </c>
      <c r="G10158">
        <v>2.82</v>
      </c>
    </row>
    <row r="10159" spans="1:7" ht="15.5" hidden="1" x14ac:dyDescent="0.35">
      <c r="A10159" t="s">
        <v>187</v>
      </c>
      <c r="B10159" t="s">
        <v>353</v>
      </c>
      <c r="C10159">
        <v>91569</v>
      </c>
      <c r="D10159">
        <v>2024</v>
      </c>
      <c r="E10159">
        <v>4</v>
      </c>
      <c r="F10159">
        <v>395.79</v>
      </c>
      <c r="G10159">
        <v>60</v>
      </c>
    </row>
    <row r="10160" spans="1:7" ht="15.5" hidden="1" x14ac:dyDescent="0.35">
      <c r="A10160" t="s">
        <v>187</v>
      </c>
      <c r="B10160" t="s">
        <v>353</v>
      </c>
      <c r="C10160">
        <v>91569</v>
      </c>
      <c r="D10160">
        <v>2024</v>
      </c>
      <c r="E10160">
        <v>5</v>
      </c>
      <c r="F10160">
        <v>309.54000000000002</v>
      </c>
      <c r="G10160">
        <v>48</v>
      </c>
    </row>
    <row r="10161" spans="1:7" ht="15.5" hidden="1" x14ac:dyDescent="0.35">
      <c r="A10161" t="s">
        <v>187</v>
      </c>
      <c r="B10161" t="s">
        <v>353</v>
      </c>
      <c r="C10161">
        <v>91569</v>
      </c>
      <c r="D10161">
        <v>2024</v>
      </c>
      <c r="E10161">
        <v>6</v>
      </c>
      <c r="F10161">
        <v>46.97</v>
      </c>
      <c r="G10161">
        <v>7</v>
      </c>
    </row>
    <row r="10162" spans="1:7" ht="15.5" hidden="1" x14ac:dyDescent="0.35">
      <c r="A10162" t="s">
        <v>187</v>
      </c>
      <c r="B10162" t="s">
        <v>353</v>
      </c>
      <c r="C10162">
        <v>91569</v>
      </c>
      <c r="D10162">
        <v>2024</v>
      </c>
      <c r="E10162">
        <v>7</v>
      </c>
      <c r="F10162">
        <v>7.7</v>
      </c>
      <c r="G10162">
        <v>1</v>
      </c>
    </row>
    <row r="10163" spans="1:7" ht="15.5" hidden="1" x14ac:dyDescent="0.35">
      <c r="A10163" t="s">
        <v>187</v>
      </c>
      <c r="B10163" t="s">
        <v>353</v>
      </c>
      <c r="C10163">
        <v>91569</v>
      </c>
      <c r="D10163">
        <v>2024</v>
      </c>
      <c r="E10163">
        <v>8</v>
      </c>
      <c r="F10163">
        <v>438.21</v>
      </c>
      <c r="G10163">
        <v>65</v>
      </c>
    </row>
    <row r="10164" spans="1:7" ht="15.5" hidden="1" x14ac:dyDescent="0.35">
      <c r="A10164" t="s">
        <v>187</v>
      </c>
      <c r="B10164" t="s">
        <v>353</v>
      </c>
      <c r="C10164">
        <v>91569</v>
      </c>
      <c r="D10164">
        <v>2024</v>
      </c>
      <c r="E10164">
        <v>9</v>
      </c>
      <c r="F10164">
        <v>401.52</v>
      </c>
      <c r="G10164">
        <v>57</v>
      </c>
    </row>
    <row r="10165" spans="1:7" ht="15.5" hidden="1" x14ac:dyDescent="0.35">
      <c r="A10165" t="s">
        <v>187</v>
      </c>
      <c r="B10165" t="s">
        <v>353</v>
      </c>
      <c r="C10165">
        <v>91569</v>
      </c>
      <c r="D10165">
        <v>2024</v>
      </c>
      <c r="E10165">
        <v>10</v>
      </c>
      <c r="F10165">
        <v>443.57</v>
      </c>
      <c r="G10165">
        <v>64</v>
      </c>
    </row>
    <row r="10166" spans="1:7" ht="15.5" hidden="1" x14ac:dyDescent="0.35">
      <c r="A10166" t="s">
        <v>187</v>
      </c>
      <c r="B10166" t="s">
        <v>353</v>
      </c>
      <c r="C10166">
        <v>91569</v>
      </c>
      <c r="D10166">
        <v>2024</v>
      </c>
      <c r="E10166">
        <v>11</v>
      </c>
      <c r="F10166">
        <v>333.22</v>
      </c>
      <c r="G10166">
        <v>49</v>
      </c>
    </row>
    <row r="10167" spans="1:7" ht="15.5" hidden="1" x14ac:dyDescent="0.35">
      <c r="A10167" t="s">
        <v>187</v>
      </c>
      <c r="B10167" t="s">
        <v>353</v>
      </c>
      <c r="C10167">
        <v>91569</v>
      </c>
      <c r="D10167">
        <v>2024</v>
      </c>
      <c r="E10167">
        <v>12</v>
      </c>
      <c r="F10167">
        <v>337.56</v>
      </c>
      <c r="G10167">
        <v>51</v>
      </c>
    </row>
    <row r="10168" spans="1:7" ht="15.5" x14ac:dyDescent="0.35">
      <c r="A10168" t="s">
        <v>187</v>
      </c>
      <c r="B10168" t="s">
        <v>353</v>
      </c>
      <c r="C10168">
        <v>91569</v>
      </c>
      <c r="D10168">
        <v>2025</v>
      </c>
      <c r="E10168">
        <v>1</v>
      </c>
      <c r="F10168">
        <v>318.51</v>
      </c>
      <c r="G10168">
        <v>50</v>
      </c>
    </row>
    <row r="10169" spans="1:7" ht="15.5" x14ac:dyDescent="0.35">
      <c r="A10169" t="s">
        <v>187</v>
      </c>
      <c r="B10169" t="s">
        <v>353</v>
      </c>
      <c r="C10169">
        <v>91569</v>
      </c>
      <c r="D10169">
        <v>2025</v>
      </c>
      <c r="E10169">
        <v>2</v>
      </c>
      <c r="F10169">
        <v>74.67</v>
      </c>
      <c r="G10169">
        <v>11.28</v>
      </c>
    </row>
    <row r="10170" spans="1:7" ht="15.5" x14ac:dyDescent="0.35">
      <c r="A10170" t="s">
        <v>187</v>
      </c>
      <c r="B10170" t="s">
        <v>353</v>
      </c>
      <c r="C10170">
        <v>91569</v>
      </c>
      <c r="D10170">
        <v>2025</v>
      </c>
      <c r="E10170">
        <v>3</v>
      </c>
      <c r="F10170">
        <v>0</v>
      </c>
      <c r="G10170">
        <v>0</v>
      </c>
    </row>
    <row r="10171" spans="1:7" ht="15.5" x14ac:dyDescent="0.35">
      <c r="A10171" t="s">
        <v>187</v>
      </c>
      <c r="B10171" t="s">
        <v>353</v>
      </c>
      <c r="C10171">
        <v>91569</v>
      </c>
      <c r="D10171">
        <v>2025</v>
      </c>
      <c r="E10171">
        <v>4</v>
      </c>
      <c r="F10171">
        <v>0</v>
      </c>
      <c r="G10171">
        <v>0</v>
      </c>
    </row>
    <row r="10172" spans="1:7" ht="15.5" x14ac:dyDescent="0.35">
      <c r="A10172" t="s">
        <v>187</v>
      </c>
      <c r="B10172" t="s">
        <v>353</v>
      </c>
      <c r="C10172">
        <v>91569</v>
      </c>
      <c r="D10172">
        <v>2025</v>
      </c>
      <c r="E10172">
        <v>5</v>
      </c>
      <c r="F10172">
        <v>0</v>
      </c>
      <c r="G10172">
        <v>0</v>
      </c>
    </row>
    <row r="10173" spans="1:7" ht="15.5" x14ac:dyDescent="0.35">
      <c r="A10173" t="s">
        <v>187</v>
      </c>
      <c r="B10173" t="s">
        <v>353</v>
      </c>
      <c r="C10173">
        <v>91569</v>
      </c>
      <c r="D10173">
        <v>2025</v>
      </c>
      <c r="E10173">
        <v>6</v>
      </c>
      <c r="F10173">
        <v>0</v>
      </c>
      <c r="G10173">
        <v>0</v>
      </c>
    </row>
    <row r="10174" spans="1:7" ht="15.5" x14ac:dyDescent="0.35">
      <c r="A10174" t="s">
        <v>187</v>
      </c>
      <c r="B10174" t="s">
        <v>353</v>
      </c>
      <c r="C10174">
        <v>91569</v>
      </c>
      <c r="D10174">
        <v>2025</v>
      </c>
      <c r="E10174">
        <v>7</v>
      </c>
      <c r="F10174">
        <v>0</v>
      </c>
      <c r="G10174">
        <v>0</v>
      </c>
    </row>
    <row r="10175" spans="1:7" ht="15.5" x14ac:dyDescent="0.35">
      <c r="A10175" t="s">
        <v>187</v>
      </c>
      <c r="B10175" t="s">
        <v>353</v>
      </c>
      <c r="C10175">
        <v>91569</v>
      </c>
      <c r="D10175">
        <v>2025</v>
      </c>
      <c r="E10175">
        <v>8</v>
      </c>
      <c r="F10175">
        <v>0</v>
      </c>
      <c r="G10175">
        <v>0</v>
      </c>
    </row>
    <row r="10176" spans="1:7" ht="15.5" x14ac:dyDescent="0.35">
      <c r="A10176" t="s">
        <v>187</v>
      </c>
      <c r="B10176" t="s">
        <v>353</v>
      </c>
      <c r="C10176">
        <v>91569</v>
      </c>
      <c r="D10176">
        <v>2025</v>
      </c>
      <c r="E10176">
        <v>9</v>
      </c>
      <c r="F10176">
        <v>418.69</v>
      </c>
      <c r="G10176">
        <v>35.86</v>
      </c>
    </row>
    <row r="10177" spans="1:7" ht="15.5" x14ac:dyDescent="0.35">
      <c r="A10177" t="s">
        <v>187</v>
      </c>
      <c r="B10177" t="s">
        <v>353</v>
      </c>
      <c r="C10177">
        <v>91569</v>
      </c>
      <c r="D10177">
        <v>2025</v>
      </c>
      <c r="E10177">
        <v>10</v>
      </c>
      <c r="F10177">
        <v>509.11</v>
      </c>
      <c r="G10177">
        <v>50</v>
      </c>
    </row>
    <row r="10178" spans="1:7" ht="15.5" x14ac:dyDescent="0.35">
      <c r="A10178" t="s">
        <v>187</v>
      </c>
      <c r="B10178" t="s">
        <v>353</v>
      </c>
      <c r="C10178">
        <v>91569</v>
      </c>
      <c r="D10178">
        <v>2025</v>
      </c>
      <c r="E10178">
        <v>11</v>
      </c>
      <c r="F10178">
        <v>445.95</v>
      </c>
      <c r="G10178">
        <v>48</v>
      </c>
    </row>
    <row r="10179" spans="1:7" ht="15.5" hidden="1" x14ac:dyDescent="0.35">
      <c r="A10179" t="s">
        <v>187</v>
      </c>
      <c r="B10179" t="s">
        <v>353</v>
      </c>
      <c r="C10179">
        <v>91570</v>
      </c>
      <c r="D10179">
        <v>2019</v>
      </c>
      <c r="E10179">
        <v>6</v>
      </c>
      <c r="F10179">
        <v>172.39</v>
      </c>
      <c r="G10179">
        <v>18.940000000000001</v>
      </c>
    </row>
    <row r="10180" spans="1:7" ht="15.5" hidden="1" x14ac:dyDescent="0.35">
      <c r="A10180" t="s">
        <v>187</v>
      </c>
      <c r="B10180" t="s">
        <v>353</v>
      </c>
      <c r="C10180">
        <v>91570</v>
      </c>
      <c r="D10180">
        <v>2019</v>
      </c>
      <c r="E10180">
        <v>7</v>
      </c>
      <c r="F10180">
        <v>411.07</v>
      </c>
      <c r="G10180">
        <v>45.17</v>
      </c>
    </row>
    <row r="10181" spans="1:7" ht="15.5" hidden="1" x14ac:dyDescent="0.35">
      <c r="A10181" t="s">
        <v>187</v>
      </c>
      <c r="B10181" t="s">
        <v>353</v>
      </c>
      <c r="C10181">
        <v>91570</v>
      </c>
      <c r="D10181">
        <v>2019</v>
      </c>
      <c r="E10181">
        <v>8</v>
      </c>
      <c r="F10181">
        <v>411.08</v>
      </c>
      <c r="G10181">
        <v>45.18</v>
      </c>
    </row>
    <row r="10182" spans="1:7" ht="15.5" hidden="1" x14ac:dyDescent="0.35">
      <c r="A10182" t="s">
        <v>187</v>
      </c>
      <c r="B10182" t="s">
        <v>353</v>
      </c>
      <c r="C10182">
        <v>91570</v>
      </c>
      <c r="D10182">
        <v>2019</v>
      </c>
      <c r="E10182">
        <v>9</v>
      </c>
      <c r="F10182">
        <v>397.81</v>
      </c>
      <c r="G10182">
        <v>43.71</v>
      </c>
    </row>
    <row r="10183" spans="1:7" ht="15.5" hidden="1" x14ac:dyDescent="0.35">
      <c r="A10183" t="s">
        <v>187</v>
      </c>
      <c r="B10183" t="s">
        <v>353</v>
      </c>
      <c r="C10183">
        <v>91570</v>
      </c>
      <c r="D10183">
        <v>2019</v>
      </c>
      <c r="E10183">
        <v>10</v>
      </c>
      <c r="F10183">
        <v>454.75</v>
      </c>
      <c r="G10183">
        <v>46</v>
      </c>
    </row>
    <row r="10184" spans="1:7" ht="15.5" hidden="1" x14ac:dyDescent="0.35">
      <c r="A10184" t="s">
        <v>187</v>
      </c>
      <c r="B10184" t="s">
        <v>353</v>
      </c>
      <c r="C10184">
        <v>91570</v>
      </c>
      <c r="D10184">
        <v>2019</v>
      </c>
      <c r="E10184">
        <v>11</v>
      </c>
      <c r="F10184">
        <v>401.72</v>
      </c>
      <c r="G10184">
        <v>48</v>
      </c>
    </row>
    <row r="10185" spans="1:7" ht="15.5" hidden="1" x14ac:dyDescent="0.35">
      <c r="A10185" t="s">
        <v>187</v>
      </c>
      <c r="B10185" t="s">
        <v>353</v>
      </c>
      <c r="C10185">
        <v>91570</v>
      </c>
      <c r="D10185">
        <v>2019</v>
      </c>
      <c r="E10185">
        <v>12</v>
      </c>
      <c r="F10185">
        <v>432.74</v>
      </c>
      <c r="G10185">
        <v>44</v>
      </c>
    </row>
    <row r="10186" spans="1:7" ht="15.5" hidden="1" x14ac:dyDescent="0.35">
      <c r="A10186" t="s">
        <v>187</v>
      </c>
      <c r="B10186" t="s">
        <v>353</v>
      </c>
      <c r="C10186">
        <v>91570</v>
      </c>
      <c r="D10186">
        <v>2020</v>
      </c>
      <c r="E10186">
        <v>1</v>
      </c>
      <c r="F10186">
        <v>418.18</v>
      </c>
      <c r="G10186">
        <v>42.37</v>
      </c>
    </row>
    <row r="10187" spans="1:7" ht="15.5" hidden="1" x14ac:dyDescent="0.35">
      <c r="A10187" t="s">
        <v>187</v>
      </c>
      <c r="B10187" t="s">
        <v>353</v>
      </c>
      <c r="C10187">
        <v>91570</v>
      </c>
      <c r="D10187">
        <v>2020</v>
      </c>
      <c r="E10187">
        <v>2</v>
      </c>
      <c r="F10187">
        <v>391.21</v>
      </c>
      <c r="G10187">
        <v>39.630000000000003</v>
      </c>
    </row>
    <row r="10188" spans="1:7" ht="15.5" hidden="1" x14ac:dyDescent="0.35">
      <c r="A10188" t="s">
        <v>187</v>
      </c>
      <c r="B10188" t="s">
        <v>353</v>
      </c>
      <c r="C10188">
        <v>91570</v>
      </c>
      <c r="D10188">
        <v>2020</v>
      </c>
      <c r="E10188">
        <v>3</v>
      </c>
      <c r="F10188">
        <v>333.58</v>
      </c>
      <c r="G10188">
        <v>33</v>
      </c>
    </row>
    <row r="10189" spans="1:7" ht="15.5" hidden="1" x14ac:dyDescent="0.35">
      <c r="A10189" t="s">
        <v>187</v>
      </c>
      <c r="B10189" t="s">
        <v>353</v>
      </c>
      <c r="C10189">
        <v>91570</v>
      </c>
      <c r="D10189">
        <v>2020</v>
      </c>
      <c r="E10189">
        <v>4</v>
      </c>
      <c r="F10189">
        <v>0</v>
      </c>
      <c r="G10189">
        <v>0</v>
      </c>
    </row>
    <row r="10190" spans="1:7" ht="15.5" hidden="1" x14ac:dyDescent="0.35">
      <c r="A10190" t="s">
        <v>187</v>
      </c>
      <c r="B10190" t="s">
        <v>353</v>
      </c>
      <c r="C10190">
        <v>91570</v>
      </c>
      <c r="D10190">
        <v>2020</v>
      </c>
      <c r="E10190">
        <v>5</v>
      </c>
      <c r="F10190">
        <v>0</v>
      </c>
      <c r="G10190">
        <v>0</v>
      </c>
    </row>
    <row r="10191" spans="1:7" ht="15.5" hidden="1" x14ac:dyDescent="0.35">
      <c r="A10191" t="s">
        <v>187</v>
      </c>
      <c r="B10191" t="s">
        <v>353</v>
      </c>
      <c r="C10191">
        <v>91570</v>
      </c>
      <c r="D10191">
        <v>2020</v>
      </c>
      <c r="E10191">
        <v>6</v>
      </c>
      <c r="F10191">
        <v>0</v>
      </c>
      <c r="G10191">
        <v>0</v>
      </c>
    </row>
    <row r="10192" spans="1:7" ht="15.5" hidden="1" x14ac:dyDescent="0.35">
      <c r="A10192" t="s">
        <v>187</v>
      </c>
      <c r="B10192" t="s">
        <v>353</v>
      </c>
      <c r="C10192">
        <v>91570</v>
      </c>
      <c r="D10192">
        <v>2020</v>
      </c>
      <c r="E10192">
        <v>7</v>
      </c>
      <c r="F10192">
        <v>26.62</v>
      </c>
      <c r="G10192">
        <v>5</v>
      </c>
    </row>
    <row r="10193" spans="1:7" ht="15.5" hidden="1" x14ac:dyDescent="0.35">
      <c r="A10193" t="s">
        <v>187</v>
      </c>
      <c r="B10193" t="s">
        <v>353</v>
      </c>
      <c r="C10193">
        <v>91570</v>
      </c>
      <c r="D10193">
        <v>2020</v>
      </c>
      <c r="E10193">
        <v>8</v>
      </c>
      <c r="F10193">
        <v>148.4</v>
      </c>
      <c r="G10193">
        <v>22</v>
      </c>
    </row>
    <row r="10194" spans="1:7" ht="15.5" hidden="1" x14ac:dyDescent="0.35">
      <c r="A10194" t="s">
        <v>187</v>
      </c>
      <c r="B10194" t="s">
        <v>353</v>
      </c>
      <c r="C10194">
        <v>91570</v>
      </c>
      <c r="D10194">
        <v>2020</v>
      </c>
      <c r="E10194">
        <v>9</v>
      </c>
      <c r="F10194">
        <v>89.38</v>
      </c>
      <c r="G10194">
        <v>16</v>
      </c>
    </row>
    <row r="10195" spans="1:7" ht="15.5" hidden="1" x14ac:dyDescent="0.35">
      <c r="A10195" t="s">
        <v>187</v>
      </c>
      <c r="B10195" t="s">
        <v>353</v>
      </c>
      <c r="C10195">
        <v>91570</v>
      </c>
      <c r="D10195">
        <v>2020</v>
      </c>
      <c r="E10195">
        <v>10</v>
      </c>
      <c r="F10195">
        <v>153.4</v>
      </c>
      <c r="G10195">
        <v>27</v>
      </c>
    </row>
    <row r="10196" spans="1:7" ht="15.5" hidden="1" x14ac:dyDescent="0.35">
      <c r="A10196" t="s">
        <v>187</v>
      </c>
      <c r="B10196" t="s">
        <v>353</v>
      </c>
      <c r="C10196">
        <v>91570</v>
      </c>
      <c r="D10196">
        <v>2020</v>
      </c>
      <c r="E10196">
        <v>11</v>
      </c>
      <c r="F10196">
        <v>142.72</v>
      </c>
      <c r="G10196">
        <v>27</v>
      </c>
    </row>
    <row r="10197" spans="1:7" ht="15.5" hidden="1" x14ac:dyDescent="0.35">
      <c r="A10197" t="s">
        <v>187</v>
      </c>
      <c r="B10197" t="s">
        <v>353</v>
      </c>
      <c r="C10197">
        <v>91570</v>
      </c>
      <c r="D10197">
        <v>2020</v>
      </c>
      <c r="E10197">
        <v>12</v>
      </c>
      <c r="F10197">
        <v>286.70999999999998</v>
      </c>
      <c r="G10197">
        <v>50</v>
      </c>
    </row>
    <row r="10198" spans="1:7" ht="15.5" hidden="1" x14ac:dyDescent="0.35">
      <c r="A10198" t="s">
        <v>187</v>
      </c>
      <c r="B10198" t="s">
        <v>353</v>
      </c>
      <c r="C10198">
        <v>91570</v>
      </c>
      <c r="D10198">
        <v>2021</v>
      </c>
      <c r="E10198">
        <v>1</v>
      </c>
      <c r="F10198">
        <v>241.3</v>
      </c>
      <c r="G10198">
        <v>39</v>
      </c>
    </row>
    <row r="10199" spans="1:7" ht="15.5" hidden="1" x14ac:dyDescent="0.35">
      <c r="A10199" t="s">
        <v>187</v>
      </c>
      <c r="B10199" t="s">
        <v>353</v>
      </c>
      <c r="C10199">
        <v>91570</v>
      </c>
      <c r="D10199">
        <v>2021</v>
      </c>
      <c r="E10199">
        <v>2</v>
      </c>
      <c r="F10199">
        <v>28.99</v>
      </c>
      <c r="G10199">
        <v>10</v>
      </c>
    </row>
    <row r="10200" spans="1:7" ht="15.5" hidden="1" x14ac:dyDescent="0.35">
      <c r="A10200" t="s">
        <v>187</v>
      </c>
      <c r="B10200" t="s">
        <v>353</v>
      </c>
      <c r="C10200">
        <v>91570</v>
      </c>
      <c r="D10200">
        <v>2021</v>
      </c>
      <c r="E10200">
        <v>3</v>
      </c>
      <c r="F10200">
        <v>126.91</v>
      </c>
      <c r="G10200">
        <v>25</v>
      </c>
    </row>
    <row r="10201" spans="1:7" ht="15.5" hidden="1" x14ac:dyDescent="0.35">
      <c r="A10201" t="s">
        <v>187</v>
      </c>
      <c r="B10201" t="s">
        <v>353</v>
      </c>
      <c r="C10201">
        <v>91570</v>
      </c>
      <c r="D10201">
        <v>2021</v>
      </c>
      <c r="E10201">
        <v>4</v>
      </c>
      <c r="F10201">
        <v>104.2</v>
      </c>
      <c r="G10201">
        <v>26</v>
      </c>
    </row>
    <row r="10202" spans="1:7" ht="15.5" hidden="1" x14ac:dyDescent="0.35">
      <c r="A10202" t="s">
        <v>187</v>
      </c>
      <c r="B10202" t="s">
        <v>353</v>
      </c>
      <c r="C10202">
        <v>91570</v>
      </c>
      <c r="D10202">
        <v>2021</v>
      </c>
      <c r="E10202">
        <v>5</v>
      </c>
      <c r="F10202">
        <v>110.1</v>
      </c>
      <c r="G10202">
        <v>23.89</v>
      </c>
    </row>
    <row r="10203" spans="1:7" ht="15.5" hidden="1" x14ac:dyDescent="0.35">
      <c r="A10203" t="s">
        <v>187</v>
      </c>
      <c r="B10203" t="s">
        <v>353</v>
      </c>
      <c r="C10203">
        <v>91570</v>
      </c>
      <c r="D10203">
        <v>2021</v>
      </c>
      <c r="E10203">
        <v>6</v>
      </c>
      <c r="F10203">
        <v>106.55</v>
      </c>
      <c r="G10203">
        <v>23.11</v>
      </c>
    </row>
    <row r="10204" spans="1:7" ht="15.5" hidden="1" x14ac:dyDescent="0.35">
      <c r="A10204" t="s">
        <v>187</v>
      </c>
      <c r="B10204" t="s">
        <v>353</v>
      </c>
      <c r="C10204">
        <v>91570</v>
      </c>
      <c r="D10204">
        <v>2021</v>
      </c>
      <c r="E10204">
        <v>7</v>
      </c>
      <c r="F10204">
        <v>264.79000000000002</v>
      </c>
      <c r="G10204">
        <v>44</v>
      </c>
    </row>
    <row r="10205" spans="1:7" ht="15.5" hidden="1" x14ac:dyDescent="0.35">
      <c r="A10205" t="s">
        <v>187</v>
      </c>
      <c r="B10205" t="s">
        <v>353</v>
      </c>
      <c r="C10205">
        <v>91570</v>
      </c>
      <c r="D10205">
        <v>2021</v>
      </c>
      <c r="E10205">
        <v>8</v>
      </c>
      <c r="F10205">
        <v>234.6</v>
      </c>
      <c r="G10205">
        <v>36</v>
      </c>
    </row>
    <row r="10206" spans="1:7" ht="15.5" hidden="1" x14ac:dyDescent="0.35">
      <c r="A10206" t="s">
        <v>187</v>
      </c>
      <c r="B10206" t="s">
        <v>353</v>
      </c>
      <c r="C10206">
        <v>91570</v>
      </c>
      <c r="D10206">
        <v>2021</v>
      </c>
      <c r="E10206">
        <v>9</v>
      </c>
      <c r="F10206">
        <v>252.7</v>
      </c>
      <c r="G10206">
        <v>44</v>
      </c>
    </row>
    <row r="10207" spans="1:7" ht="15.5" hidden="1" x14ac:dyDescent="0.35">
      <c r="A10207" t="s">
        <v>187</v>
      </c>
      <c r="B10207" t="s">
        <v>353</v>
      </c>
      <c r="C10207">
        <v>91570</v>
      </c>
      <c r="D10207">
        <v>2021</v>
      </c>
      <c r="E10207">
        <v>10</v>
      </c>
      <c r="F10207">
        <v>316.52</v>
      </c>
      <c r="G10207">
        <v>37</v>
      </c>
    </row>
    <row r="10208" spans="1:7" ht="15.5" hidden="1" x14ac:dyDescent="0.35">
      <c r="A10208" t="s">
        <v>187</v>
      </c>
      <c r="B10208" t="s">
        <v>353</v>
      </c>
      <c r="C10208">
        <v>91570</v>
      </c>
      <c r="D10208">
        <v>2021</v>
      </c>
      <c r="E10208">
        <v>11</v>
      </c>
      <c r="F10208">
        <v>418.13</v>
      </c>
      <c r="G10208">
        <v>43</v>
      </c>
    </row>
    <row r="10209" spans="1:7" ht="15.5" hidden="1" x14ac:dyDescent="0.35">
      <c r="A10209" t="s">
        <v>187</v>
      </c>
      <c r="B10209" t="s">
        <v>353</v>
      </c>
      <c r="C10209">
        <v>91570</v>
      </c>
      <c r="D10209">
        <v>2021</v>
      </c>
      <c r="E10209">
        <v>12</v>
      </c>
      <c r="F10209">
        <v>293.64999999999998</v>
      </c>
      <c r="G10209">
        <v>61</v>
      </c>
    </row>
    <row r="10210" spans="1:7" ht="15.5" hidden="1" x14ac:dyDescent="0.35">
      <c r="A10210" t="s">
        <v>187</v>
      </c>
      <c r="B10210" t="s">
        <v>353</v>
      </c>
      <c r="C10210">
        <v>91570</v>
      </c>
      <c r="D10210">
        <v>2022</v>
      </c>
      <c r="E10210">
        <v>1</v>
      </c>
      <c r="F10210">
        <v>306.70999999999998</v>
      </c>
      <c r="G10210">
        <v>37</v>
      </c>
    </row>
    <row r="10211" spans="1:7" ht="15.5" hidden="1" x14ac:dyDescent="0.35">
      <c r="A10211" t="s">
        <v>187</v>
      </c>
      <c r="B10211" t="s">
        <v>353</v>
      </c>
      <c r="C10211">
        <v>91570</v>
      </c>
      <c r="D10211">
        <v>2022</v>
      </c>
      <c r="E10211">
        <v>2</v>
      </c>
      <c r="F10211">
        <v>199.97</v>
      </c>
      <c r="G10211">
        <v>21</v>
      </c>
    </row>
    <row r="10212" spans="1:7" ht="15.5" hidden="1" x14ac:dyDescent="0.35">
      <c r="A10212" t="s">
        <v>187</v>
      </c>
      <c r="B10212" t="s">
        <v>353</v>
      </c>
      <c r="C10212">
        <v>91570</v>
      </c>
      <c r="D10212">
        <v>2022</v>
      </c>
      <c r="E10212">
        <v>3</v>
      </c>
      <c r="F10212">
        <v>391.52</v>
      </c>
      <c r="G10212">
        <v>37</v>
      </c>
    </row>
    <row r="10213" spans="1:7" ht="15.5" hidden="1" x14ac:dyDescent="0.35">
      <c r="A10213" t="s">
        <v>187</v>
      </c>
      <c r="B10213" t="s">
        <v>353</v>
      </c>
      <c r="C10213">
        <v>91570</v>
      </c>
      <c r="D10213">
        <v>2022</v>
      </c>
      <c r="E10213">
        <v>4</v>
      </c>
      <c r="F10213">
        <v>350.57</v>
      </c>
      <c r="G10213">
        <v>34</v>
      </c>
    </row>
    <row r="10214" spans="1:7" ht="15.5" hidden="1" x14ac:dyDescent="0.35">
      <c r="A10214" t="s">
        <v>187</v>
      </c>
      <c r="B10214" t="s">
        <v>353</v>
      </c>
      <c r="C10214">
        <v>91570</v>
      </c>
      <c r="D10214">
        <v>2022</v>
      </c>
      <c r="E10214">
        <v>5</v>
      </c>
      <c r="F10214">
        <v>369.48</v>
      </c>
      <c r="G10214">
        <v>32</v>
      </c>
    </row>
    <row r="10215" spans="1:7" ht="15.5" hidden="1" x14ac:dyDescent="0.35">
      <c r="A10215" t="s">
        <v>187</v>
      </c>
      <c r="B10215" t="s">
        <v>353</v>
      </c>
      <c r="C10215">
        <v>91570</v>
      </c>
      <c r="D10215">
        <v>2022</v>
      </c>
      <c r="E10215">
        <v>6</v>
      </c>
      <c r="F10215">
        <v>396.11</v>
      </c>
      <c r="G10215">
        <v>30</v>
      </c>
    </row>
    <row r="10216" spans="1:7" ht="15.5" hidden="1" x14ac:dyDescent="0.35">
      <c r="A10216" t="s">
        <v>187</v>
      </c>
      <c r="B10216" t="s">
        <v>353</v>
      </c>
      <c r="C10216">
        <v>91570</v>
      </c>
      <c r="D10216">
        <v>2022</v>
      </c>
      <c r="E10216">
        <v>7</v>
      </c>
      <c r="F10216">
        <v>380.04</v>
      </c>
      <c r="G10216">
        <v>35</v>
      </c>
    </row>
    <row r="10217" spans="1:7" ht="15.5" hidden="1" x14ac:dyDescent="0.35">
      <c r="A10217" t="s">
        <v>187</v>
      </c>
      <c r="B10217" t="s">
        <v>353</v>
      </c>
      <c r="C10217">
        <v>91570</v>
      </c>
      <c r="D10217">
        <v>2022</v>
      </c>
      <c r="E10217">
        <v>8</v>
      </c>
      <c r="F10217">
        <v>389.23</v>
      </c>
      <c r="G10217">
        <v>37</v>
      </c>
    </row>
    <row r="10218" spans="1:7" ht="15.5" hidden="1" x14ac:dyDescent="0.35">
      <c r="A10218" t="s">
        <v>187</v>
      </c>
      <c r="B10218" t="s">
        <v>353</v>
      </c>
      <c r="C10218">
        <v>91570</v>
      </c>
      <c r="D10218">
        <v>2022</v>
      </c>
      <c r="E10218">
        <v>9</v>
      </c>
      <c r="F10218">
        <v>399.84</v>
      </c>
      <c r="G10218">
        <v>35</v>
      </c>
    </row>
    <row r="10219" spans="1:7" ht="15.5" hidden="1" x14ac:dyDescent="0.35">
      <c r="A10219" t="s">
        <v>187</v>
      </c>
      <c r="B10219" t="s">
        <v>353</v>
      </c>
      <c r="C10219">
        <v>91570</v>
      </c>
      <c r="D10219">
        <v>2022</v>
      </c>
      <c r="E10219">
        <v>10</v>
      </c>
      <c r="F10219">
        <v>221.6</v>
      </c>
      <c r="G10219">
        <v>17</v>
      </c>
    </row>
    <row r="10220" spans="1:7" ht="15.5" hidden="1" x14ac:dyDescent="0.35">
      <c r="A10220" t="s">
        <v>187</v>
      </c>
      <c r="B10220" t="s">
        <v>353</v>
      </c>
      <c r="C10220">
        <v>91570</v>
      </c>
      <c r="D10220">
        <v>2022</v>
      </c>
      <c r="E10220">
        <v>11</v>
      </c>
      <c r="F10220">
        <v>447.41</v>
      </c>
      <c r="G10220">
        <v>39</v>
      </c>
    </row>
    <row r="10221" spans="1:7" ht="15.5" hidden="1" x14ac:dyDescent="0.35">
      <c r="A10221" t="s">
        <v>187</v>
      </c>
      <c r="B10221" t="s">
        <v>353</v>
      </c>
      <c r="C10221">
        <v>91570</v>
      </c>
      <c r="D10221">
        <v>2022</v>
      </c>
      <c r="E10221">
        <v>12</v>
      </c>
      <c r="F10221">
        <v>461.24</v>
      </c>
      <c r="G10221">
        <v>42</v>
      </c>
    </row>
    <row r="10222" spans="1:7" ht="15.5" hidden="1" x14ac:dyDescent="0.35">
      <c r="A10222" t="s">
        <v>187</v>
      </c>
      <c r="B10222" t="s">
        <v>353</v>
      </c>
      <c r="C10222">
        <v>91570</v>
      </c>
      <c r="D10222">
        <v>2023</v>
      </c>
      <c r="E10222">
        <v>1</v>
      </c>
      <c r="F10222">
        <v>420.95</v>
      </c>
      <c r="G10222">
        <v>40</v>
      </c>
    </row>
    <row r="10223" spans="1:7" ht="15.5" hidden="1" x14ac:dyDescent="0.35">
      <c r="A10223" t="s">
        <v>187</v>
      </c>
      <c r="B10223" t="s">
        <v>353</v>
      </c>
      <c r="C10223">
        <v>91570</v>
      </c>
      <c r="D10223">
        <v>2023</v>
      </c>
      <c r="E10223">
        <v>2</v>
      </c>
      <c r="F10223">
        <v>310.81</v>
      </c>
      <c r="G10223">
        <v>29</v>
      </c>
    </row>
    <row r="10224" spans="1:7" ht="15.5" hidden="1" x14ac:dyDescent="0.35">
      <c r="A10224" t="s">
        <v>187</v>
      </c>
      <c r="B10224" t="s">
        <v>353</v>
      </c>
      <c r="C10224">
        <v>91570</v>
      </c>
      <c r="D10224">
        <v>2023</v>
      </c>
      <c r="E10224">
        <v>3</v>
      </c>
      <c r="F10224">
        <v>100.29</v>
      </c>
      <c r="G10224">
        <v>10</v>
      </c>
    </row>
    <row r="10225" spans="1:7" ht="15.5" hidden="1" x14ac:dyDescent="0.35">
      <c r="A10225" t="s">
        <v>187</v>
      </c>
      <c r="B10225" t="s">
        <v>353</v>
      </c>
      <c r="C10225">
        <v>91570</v>
      </c>
      <c r="D10225">
        <v>2023</v>
      </c>
      <c r="E10225">
        <v>4</v>
      </c>
      <c r="F10225">
        <v>366.83</v>
      </c>
      <c r="G10225">
        <v>47</v>
      </c>
    </row>
    <row r="10226" spans="1:7" ht="15.5" hidden="1" x14ac:dyDescent="0.35">
      <c r="A10226" t="s">
        <v>187</v>
      </c>
      <c r="B10226" t="s">
        <v>353</v>
      </c>
      <c r="C10226">
        <v>91570</v>
      </c>
      <c r="D10226">
        <v>2023</v>
      </c>
      <c r="E10226">
        <v>5</v>
      </c>
      <c r="F10226">
        <v>399.02</v>
      </c>
      <c r="G10226">
        <v>47</v>
      </c>
    </row>
    <row r="10227" spans="1:7" ht="15.5" hidden="1" x14ac:dyDescent="0.35">
      <c r="A10227" t="s">
        <v>187</v>
      </c>
      <c r="B10227" t="s">
        <v>353</v>
      </c>
      <c r="C10227">
        <v>91570</v>
      </c>
      <c r="D10227">
        <v>2023</v>
      </c>
      <c r="E10227">
        <v>6</v>
      </c>
      <c r="F10227">
        <v>383.22</v>
      </c>
      <c r="G10227">
        <v>45</v>
      </c>
    </row>
    <row r="10228" spans="1:7" ht="15.5" hidden="1" x14ac:dyDescent="0.35">
      <c r="A10228" t="s">
        <v>187</v>
      </c>
      <c r="B10228" t="s">
        <v>353</v>
      </c>
      <c r="C10228">
        <v>91570</v>
      </c>
      <c r="D10228">
        <v>2023</v>
      </c>
      <c r="E10228">
        <v>7</v>
      </c>
      <c r="F10228">
        <v>425.38</v>
      </c>
      <c r="G10228">
        <v>50</v>
      </c>
    </row>
    <row r="10229" spans="1:7" ht="15.5" hidden="1" x14ac:dyDescent="0.35">
      <c r="A10229" t="s">
        <v>187</v>
      </c>
      <c r="B10229" t="s">
        <v>353</v>
      </c>
      <c r="C10229">
        <v>91570</v>
      </c>
      <c r="D10229">
        <v>2023</v>
      </c>
      <c r="E10229">
        <v>8</v>
      </c>
      <c r="F10229">
        <v>282.95</v>
      </c>
      <c r="G10229">
        <v>25</v>
      </c>
    </row>
    <row r="10230" spans="1:7" ht="15.5" hidden="1" x14ac:dyDescent="0.35">
      <c r="A10230" t="s">
        <v>187</v>
      </c>
      <c r="B10230" t="s">
        <v>353</v>
      </c>
      <c r="C10230">
        <v>91570</v>
      </c>
      <c r="D10230">
        <v>2023</v>
      </c>
      <c r="E10230">
        <v>9</v>
      </c>
      <c r="F10230">
        <v>0</v>
      </c>
      <c r="G10230">
        <v>0</v>
      </c>
    </row>
    <row r="10231" spans="1:7" ht="15.5" hidden="1" x14ac:dyDescent="0.35">
      <c r="A10231" t="s">
        <v>187</v>
      </c>
      <c r="B10231" t="s">
        <v>353</v>
      </c>
      <c r="C10231">
        <v>91570</v>
      </c>
      <c r="D10231">
        <v>2023</v>
      </c>
      <c r="E10231">
        <v>10</v>
      </c>
      <c r="F10231">
        <v>0</v>
      </c>
      <c r="G10231">
        <v>0</v>
      </c>
    </row>
    <row r="10232" spans="1:7" ht="15.5" hidden="1" x14ac:dyDescent="0.35">
      <c r="A10232" t="s">
        <v>187</v>
      </c>
      <c r="B10232" t="s">
        <v>353</v>
      </c>
      <c r="C10232">
        <v>91570</v>
      </c>
      <c r="D10232">
        <v>2023</v>
      </c>
      <c r="E10232">
        <v>11</v>
      </c>
      <c r="F10232">
        <v>0</v>
      </c>
      <c r="G10232">
        <v>0</v>
      </c>
    </row>
    <row r="10233" spans="1:7" ht="15.5" hidden="1" x14ac:dyDescent="0.35">
      <c r="A10233" t="s">
        <v>187</v>
      </c>
      <c r="B10233" t="s">
        <v>353</v>
      </c>
      <c r="C10233">
        <v>91570</v>
      </c>
      <c r="D10233">
        <v>2023</v>
      </c>
      <c r="E10233">
        <v>12</v>
      </c>
      <c r="F10233">
        <v>0</v>
      </c>
      <c r="G10233">
        <v>0</v>
      </c>
    </row>
    <row r="10234" spans="1:7" ht="15.5" hidden="1" x14ac:dyDescent="0.35">
      <c r="A10234" t="s">
        <v>187</v>
      </c>
      <c r="B10234" t="s">
        <v>353</v>
      </c>
      <c r="C10234">
        <v>91570</v>
      </c>
      <c r="D10234">
        <v>2024</v>
      </c>
      <c r="E10234">
        <v>1</v>
      </c>
      <c r="F10234">
        <v>0</v>
      </c>
      <c r="G10234">
        <v>0</v>
      </c>
    </row>
    <row r="10235" spans="1:7" ht="15.5" hidden="1" x14ac:dyDescent="0.35">
      <c r="A10235" t="s">
        <v>187</v>
      </c>
      <c r="B10235" t="s">
        <v>353</v>
      </c>
      <c r="C10235">
        <v>91570</v>
      </c>
      <c r="D10235">
        <v>2024</v>
      </c>
      <c r="E10235">
        <v>2</v>
      </c>
      <c r="F10235">
        <v>0</v>
      </c>
      <c r="G10235">
        <v>0</v>
      </c>
    </row>
    <row r="10236" spans="1:7" ht="15.5" hidden="1" x14ac:dyDescent="0.35">
      <c r="A10236" t="s">
        <v>187</v>
      </c>
      <c r="B10236" t="s">
        <v>353</v>
      </c>
      <c r="C10236">
        <v>91570</v>
      </c>
      <c r="D10236">
        <v>2024</v>
      </c>
      <c r="E10236">
        <v>3</v>
      </c>
      <c r="F10236">
        <v>0</v>
      </c>
      <c r="G10236">
        <v>0</v>
      </c>
    </row>
    <row r="10237" spans="1:7" ht="15.5" hidden="1" x14ac:dyDescent="0.35">
      <c r="A10237" t="s">
        <v>187</v>
      </c>
      <c r="B10237" t="s">
        <v>353</v>
      </c>
      <c r="C10237">
        <v>91570</v>
      </c>
      <c r="D10237">
        <v>2024</v>
      </c>
      <c r="E10237">
        <v>4</v>
      </c>
      <c r="F10237">
        <v>0</v>
      </c>
      <c r="G10237">
        <v>0</v>
      </c>
    </row>
    <row r="10238" spans="1:7" ht="15.5" hidden="1" x14ac:dyDescent="0.35">
      <c r="A10238" t="s">
        <v>187</v>
      </c>
      <c r="B10238" t="s">
        <v>353</v>
      </c>
      <c r="C10238">
        <v>91570</v>
      </c>
      <c r="D10238">
        <v>2024</v>
      </c>
      <c r="E10238">
        <v>5</v>
      </c>
      <c r="F10238">
        <v>0</v>
      </c>
      <c r="G10238">
        <v>0</v>
      </c>
    </row>
    <row r="10239" spans="1:7" ht="15.5" hidden="1" x14ac:dyDescent="0.35">
      <c r="A10239" t="s">
        <v>187</v>
      </c>
      <c r="B10239" t="s">
        <v>353</v>
      </c>
      <c r="C10239">
        <v>91570</v>
      </c>
      <c r="D10239">
        <v>2024</v>
      </c>
      <c r="E10239">
        <v>6</v>
      </c>
      <c r="F10239">
        <v>0</v>
      </c>
      <c r="G10239">
        <v>0</v>
      </c>
    </row>
    <row r="10240" spans="1:7" ht="15.5" hidden="1" x14ac:dyDescent="0.35">
      <c r="A10240" t="s">
        <v>187</v>
      </c>
      <c r="B10240" t="s">
        <v>353</v>
      </c>
      <c r="C10240">
        <v>91570</v>
      </c>
      <c r="D10240">
        <v>2024</v>
      </c>
      <c r="E10240">
        <v>7</v>
      </c>
      <c r="F10240">
        <v>291.45</v>
      </c>
      <c r="G10240">
        <v>46.38</v>
      </c>
    </row>
    <row r="10241" spans="1:7" ht="15.5" hidden="1" x14ac:dyDescent="0.35">
      <c r="A10241" t="s">
        <v>187</v>
      </c>
      <c r="B10241" t="s">
        <v>353</v>
      </c>
      <c r="C10241">
        <v>91570</v>
      </c>
      <c r="D10241">
        <v>2024</v>
      </c>
      <c r="E10241">
        <v>8</v>
      </c>
      <c r="F10241">
        <v>328.38</v>
      </c>
      <c r="G10241">
        <v>52</v>
      </c>
    </row>
    <row r="10242" spans="1:7" ht="15.5" hidden="1" x14ac:dyDescent="0.35">
      <c r="A10242" t="s">
        <v>187</v>
      </c>
      <c r="B10242" t="s">
        <v>353</v>
      </c>
      <c r="C10242">
        <v>91570</v>
      </c>
      <c r="D10242">
        <v>2024</v>
      </c>
      <c r="E10242">
        <v>9</v>
      </c>
      <c r="F10242">
        <v>6.86</v>
      </c>
      <c r="G10242">
        <v>1</v>
      </c>
    </row>
    <row r="10243" spans="1:7" ht="15.5" hidden="1" x14ac:dyDescent="0.35">
      <c r="A10243" t="s">
        <v>187</v>
      </c>
      <c r="B10243" t="s">
        <v>353</v>
      </c>
      <c r="C10243">
        <v>91570</v>
      </c>
      <c r="D10243">
        <v>2024</v>
      </c>
      <c r="E10243">
        <v>10</v>
      </c>
      <c r="F10243">
        <v>0</v>
      </c>
      <c r="G10243">
        <v>0</v>
      </c>
    </row>
    <row r="10244" spans="1:7" ht="15.5" hidden="1" x14ac:dyDescent="0.35">
      <c r="A10244" t="s">
        <v>187</v>
      </c>
      <c r="B10244" t="s">
        <v>353</v>
      </c>
      <c r="C10244">
        <v>91570</v>
      </c>
      <c r="D10244">
        <v>2024</v>
      </c>
      <c r="E10244">
        <v>11</v>
      </c>
      <c r="F10244">
        <v>0</v>
      </c>
      <c r="G10244">
        <v>0</v>
      </c>
    </row>
    <row r="10245" spans="1:7" ht="15.5" hidden="1" x14ac:dyDescent="0.35">
      <c r="A10245" t="s">
        <v>187</v>
      </c>
      <c r="B10245" t="s">
        <v>353</v>
      </c>
      <c r="C10245">
        <v>91570</v>
      </c>
      <c r="D10245">
        <v>2024</v>
      </c>
      <c r="E10245">
        <v>12</v>
      </c>
      <c r="F10245">
        <v>143.07</v>
      </c>
      <c r="G10245">
        <v>21</v>
      </c>
    </row>
    <row r="10246" spans="1:7" ht="15.5" x14ac:dyDescent="0.35">
      <c r="A10246" t="s">
        <v>187</v>
      </c>
      <c r="B10246" t="s">
        <v>353</v>
      </c>
      <c r="C10246">
        <v>91570</v>
      </c>
      <c r="D10246">
        <v>2025</v>
      </c>
      <c r="E10246">
        <v>1</v>
      </c>
      <c r="F10246">
        <v>387.74</v>
      </c>
      <c r="G10246">
        <v>74</v>
      </c>
    </row>
    <row r="10247" spans="1:7" ht="15.5" x14ac:dyDescent="0.35">
      <c r="A10247" t="s">
        <v>187</v>
      </c>
      <c r="B10247" t="s">
        <v>353</v>
      </c>
      <c r="C10247">
        <v>91570</v>
      </c>
      <c r="D10247">
        <v>2025</v>
      </c>
      <c r="E10247">
        <v>2</v>
      </c>
      <c r="F10247">
        <v>330.85</v>
      </c>
      <c r="G10247">
        <v>52</v>
      </c>
    </row>
    <row r="10248" spans="1:7" ht="15.5" x14ac:dyDescent="0.35">
      <c r="A10248" t="s">
        <v>187</v>
      </c>
      <c r="B10248" t="s">
        <v>353</v>
      </c>
      <c r="C10248">
        <v>91570</v>
      </c>
      <c r="D10248">
        <v>2025</v>
      </c>
      <c r="E10248">
        <v>3</v>
      </c>
      <c r="F10248">
        <v>396.93</v>
      </c>
      <c r="G10248">
        <v>62</v>
      </c>
    </row>
    <row r="10249" spans="1:7" ht="15.5" x14ac:dyDescent="0.35">
      <c r="A10249" t="s">
        <v>187</v>
      </c>
      <c r="B10249" t="s">
        <v>353</v>
      </c>
      <c r="C10249">
        <v>91570</v>
      </c>
      <c r="D10249">
        <v>2025</v>
      </c>
      <c r="E10249">
        <v>4</v>
      </c>
      <c r="F10249">
        <v>406.52</v>
      </c>
      <c r="G10249">
        <v>59</v>
      </c>
    </row>
    <row r="10250" spans="1:7" ht="15.5" x14ac:dyDescent="0.35">
      <c r="A10250" t="s">
        <v>187</v>
      </c>
      <c r="B10250" t="s">
        <v>353</v>
      </c>
      <c r="C10250">
        <v>91570</v>
      </c>
      <c r="D10250">
        <v>2025</v>
      </c>
      <c r="E10250">
        <v>5</v>
      </c>
      <c r="F10250">
        <v>348.15</v>
      </c>
      <c r="G10250">
        <v>55</v>
      </c>
    </row>
    <row r="10251" spans="1:7" ht="15.5" x14ac:dyDescent="0.35">
      <c r="A10251" t="s">
        <v>187</v>
      </c>
      <c r="B10251" t="s">
        <v>353</v>
      </c>
      <c r="C10251">
        <v>91570</v>
      </c>
      <c r="D10251">
        <v>2025</v>
      </c>
      <c r="E10251">
        <v>6</v>
      </c>
      <c r="F10251">
        <v>334.86</v>
      </c>
      <c r="G10251">
        <v>52</v>
      </c>
    </row>
    <row r="10252" spans="1:7" ht="15.5" x14ac:dyDescent="0.35">
      <c r="A10252" t="s">
        <v>187</v>
      </c>
      <c r="B10252" t="s">
        <v>353</v>
      </c>
      <c r="C10252">
        <v>91570</v>
      </c>
      <c r="D10252">
        <v>2025</v>
      </c>
      <c r="E10252">
        <v>7</v>
      </c>
      <c r="F10252">
        <v>312.44</v>
      </c>
      <c r="G10252">
        <v>50</v>
      </c>
    </row>
    <row r="10253" spans="1:7" ht="15.5" x14ac:dyDescent="0.35">
      <c r="A10253" t="s">
        <v>187</v>
      </c>
      <c r="B10253" t="s">
        <v>353</v>
      </c>
      <c r="C10253">
        <v>91570</v>
      </c>
      <c r="D10253">
        <v>2025</v>
      </c>
      <c r="E10253">
        <v>8</v>
      </c>
      <c r="F10253">
        <v>335.06</v>
      </c>
      <c r="G10253">
        <v>65</v>
      </c>
    </row>
    <row r="10254" spans="1:7" ht="15.5" x14ac:dyDescent="0.35">
      <c r="A10254" t="s">
        <v>187</v>
      </c>
      <c r="B10254" t="s">
        <v>353</v>
      </c>
      <c r="C10254">
        <v>91570</v>
      </c>
      <c r="D10254">
        <v>2025</v>
      </c>
      <c r="E10254">
        <v>9</v>
      </c>
      <c r="F10254">
        <v>411.32</v>
      </c>
      <c r="G10254">
        <v>60</v>
      </c>
    </row>
    <row r="10255" spans="1:7" ht="15.5" x14ac:dyDescent="0.35">
      <c r="A10255" t="s">
        <v>187</v>
      </c>
      <c r="B10255" t="s">
        <v>353</v>
      </c>
      <c r="C10255">
        <v>91570</v>
      </c>
      <c r="D10255">
        <v>2025</v>
      </c>
      <c r="E10255">
        <v>10</v>
      </c>
      <c r="F10255">
        <v>380.43</v>
      </c>
      <c r="G10255">
        <v>67</v>
      </c>
    </row>
    <row r="10256" spans="1:7" ht="15.5" x14ac:dyDescent="0.35">
      <c r="A10256" t="s">
        <v>187</v>
      </c>
      <c r="B10256" t="s">
        <v>353</v>
      </c>
      <c r="C10256">
        <v>91570</v>
      </c>
      <c r="D10256">
        <v>2025</v>
      </c>
      <c r="E10256">
        <v>11</v>
      </c>
      <c r="F10256">
        <v>358.07</v>
      </c>
      <c r="G10256">
        <v>60</v>
      </c>
    </row>
    <row r="10257" spans="1:7" ht="15.5" hidden="1" x14ac:dyDescent="0.35">
      <c r="A10257" t="s">
        <v>187</v>
      </c>
      <c r="B10257" t="s">
        <v>353</v>
      </c>
      <c r="C10257">
        <v>91571</v>
      </c>
      <c r="D10257">
        <v>2019</v>
      </c>
      <c r="E10257">
        <v>12</v>
      </c>
      <c r="F10257">
        <v>146.79</v>
      </c>
      <c r="G10257">
        <v>18</v>
      </c>
    </row>
    <row r="10258" spans="1:7" ht="15.5" hidden="1" x14ac:dyDescent="0.35">
      <c r="A10258" t="s">
        <v>187</v>
      </c>
      <c r="B10258" t="s">
        <v>353</v>
      </c>
      <c r="C10258">
        <v>91571</v>
      </c>
      <c r="D10258">
        <v>2020</v>
      </c>
      <c r="E10258">
        <v>1</v>
      </c>
      <c r="F10258">
        <v>379.21</v>
      </c>
      <c r="G10258">
        <v>46.5</v>
      </c>
    </row>
    <row r="10259" spans="1:7" ht="15.5" hidden="1" x14ac:dyDescent="0.35">
      <c r="A10259" t="s">
        <v>187</v>
      </c>
      <c r="B10259" t="s">
        <v>353</v>
      </c>
      <c r="C10259">
        <v>91571</v>
      </c>
      <c r="D10259">
        <v>2020</v>
      </c>
      <c r="E10259">
        <v>2</v>
      </c>
      <c r="F10259">
        <v>354.75</v>
      </c>
      <c r="G10259">
        <v>43.5</v>
      </c>
    </row>
    <row r="10260" spans="1:7" ht="15.5" hidden="1" x14ac:dyDescent="0.35">
      <c r="A10260" t="s">
        <v>187</v>
      </c>
      <c r="B10260" t="s">
        <v>353</v>
      </c>
      <c r="C10260">
        <v>91571</v>
      </c>
      <c r="D10260">
        <v>2020</v>
      </c>
      <c r="E10260">
        <v>3</v>
      </c>
      <c r="F10260">
        <v>250.66</v>
      </c>
      <c r="G10260">
        <v>25</v>
      </c>
    </row>
    <row r="10261" spans="1:7" ht="15.5" hidden="1" x14ac:dyDescent="0.35">
      <c r="A10261" t="s">
        <v>187</v>
      </c>
      <c r="B10261" t="s">
        <v>353</v>
      </c>
      <c r="C10261">
        <v>91571</v>
      </c>
      <c r="D10261">
        <v>2020</v>
      </c>
      <c r="E10261">
        <v>4</v>
      </c>
      <c r="F10261">
        <v>0</v>
      </c>
      <c r="G10261">
        <v>0</v>
      </c>
    </row>
    <row r="10262" spans="1:7" ht="15.5" hidden="1" x14ac:dyDescent="0.35">
      <c r="A10262" t="s">
        <v>187</v>
      </c>
      <c r="B10262" t="s">
        <v>353</v>
      </c>
      <c r="C10262">
        <v>91571</v>
      </c>
      <c r="D10262">
        <v>2020</v>
      </c>
      <c r="E10262">
        <v>5</v>
      </c>
      <c r="F10262">
        <v>0</v>
      </c>
      <c r="G10262">
        <v>0</v>
      </c>
    </row>
    <row r="10263" spans="1:7" ht="15.5" hidden="1" x14ac:dyDescent="0.35">
      <c r="A10263" t="s">
        <v>187</v>
      </c>
      <c r="B10263" t="s">
        <v>353</v>
      </c>
      <c r="C10263">
        <v>91571</v>
      </c>
      <c r="D10263">
        <v>2020</v>
      </c>
      <c r="E10263">
        <v>6</v>
      </c>
      <c r="F10263">
        <v>0</v>
      </c>
      <c r="G10263">
        <v>0</v>
      </c>
    </row>
    <row r="10264" spans="1:7" ht="15.5" hidden="1" x14ac:dyDescent="0.35">
      <c r="A10264" t="s">
        <v>187</v>
      </c>
      <c r="B10264" t="s">
        <v>353</v>
      </c>
      <c r="C10264">
        <v>91571</v>
      </c>
      <c r="D10264">
        <v>2020</v>
      </c>
      <c r="E10264">
        <v>7</v>
      </c>
      <c r="F10264">
        <v>38.99</v>
      </c>
      <c r="G10264">
        <v>7</v>
      </c>
    </row>
    <row r="10265" spans="1:7" ht="15.5" hidden="1" x14ac:dyDescent="0.35">
      <c r="A10265" t="s">
        <v>187</v>
      </c>
      <c r="B10265" t="s">
        <v>353</v>
      </c>
      <c r="C10265">
        <v>91571</v>
      </c>
      <c r="D10265">
        <v>2020</v>
      </c>
      <c r="E10265">
        <v>8</v>
      </c>
      <c r="F10265">
        <v>182.83</v>
      </c>
      <c r="G10265">
        <v>24</v>
      </c>
    </row>
    <row r="10266" spans="1:7" ht="15.5" hidden="1" x14ac:dyDescent="0.35">
      <c r="A10266" t="s">
        <v>187</v>
      </c>
      <c r="B10266" t="s">
        <v>353</v>
      </c>
      <c r="C10266">
        <v>91571</v>
      </c>
      <c r="D10266">
        <v>2020</v>
      </c>
      <c r="E10266">
        <v>9</v>
      </c>
      <c r="F10266">
        <v>211.7</v>
      </c>
      <c r="G10266">
        <v>24</v>
      </c>
    </row>
    <row r="10267" spans="1:7" ht="15.5" hidden="1" x14ac:dyDescent="0.35">
      <c r="A10267" t="s">
        <v>187</v>
      </c>
      <c r="B10267" t="s">
        <v>353</v>
      </c>
      <c r="C10267">
        <v>91571</v>
      </c>
      <c r="D10267">
        <v>2020</v>
      </c>
      <c r="E10267">
        <v>10</v>
      </c>
      <c r="F10267">
        <v>126.87</v>
      </c>
      <c r="G10267">
        <v>20</v>
      </c>
    </row>
    <row r="10268" spans="1:7" ht="15.5" hidden="1" x14ac:dyDescent="0.35">
      <c r="A10268" t="s">
        <v>187</v>
      </c>
      <c r="B10268" t="s">
        <v>353</v>
      </c>
      <c r="C10268">
        <v>91571</v>
      </c>
      <c r="D10268">
        <v>2020</v>
      </c>
      <c r="E10268">
        <v>11</v>
      </c>
      <c r="F10268">
        <v>131.88</v>
      </c>
      <c r="G10268">
        <v>24</v>
      </c>
    </row>
    <row r="10269" spans="1:7" ht="15.5" hidden="1" x14ac:dyDescent="0.35">
      <c r="A10269" t="s">
        <v>187</v>
      </c>
      <c r="B10269" t="s">
        <v>353</v>
      </c>
      <c r="C10269">
        <v>91571</v>
      </c>
      <c r="D10269">
        <v>2020</v>
      </c>
      <c r="E10269">
        <v>12</v>
      </c>
      <c r="F10269">
        <v>213.45</v>
      </c>
      <c r="G10269">
        <v>38</v>
      </c>
    </row>
    <row r="10270" spans="1:7" ht="15.5" hidden="1" x14ac:dyDescent="0.35">
      <c r="A10270" t="s">
        <v>187</v>
      </c>
      <c r="B10270" t="s">
        <v>353</v>
      </c>
      <c r="C10270">
        <v>91571</v>
      </c>
      <c r="D10270">
        <v>2021</v>
      </c>
      <c r="E10270">
        <v>1</v>
      </c>
      <c r="F10270">
        <v>238.57</v>
      </c>
      <c r="G10270">
        <v>44</v>
      </c>
    </row>
    <row r="10271" spans="1:7" ht="15.5" hidden="1" x14ac:dyDescent="0.35">
      <c r="A10271" t="s">
        <v>187</v>
      </c>
      <c r="B10271" t="s">
        <v>353</v>
      </c>
      <c r="C10271">
        <v>91571</v>
      </c>
      <c r="D10271">
        <v>2021</v>
      </c>
      <c r="E10271">
        <v>2</v>
      </c>
      <c r="F10271">
        <v>24.5</v>
      </c>
      <c r="G10271">
        <v>8</v>
      </c>
    </row>
    <row r="10272" spans="1:7" ht="15.5" hidden="1" x14ac:dyDescent="0.35">
      <c r="A10272" t="s">
        <v>187</v>
      </c>
      <c r="B10272" t="s">
        <v>353</v>
      </c>
      <c r="C10272">
        <v>91571</v>
      </c>
      <c r="D10272">
        <v>2021</v>
      </c>
      <c r="E10272">
        <v>3</v>
      </c>
      <c r="F10272">
        <v>147.18</v>
      </c>
      <c r="G10272">
        <v>27</v>
      </c>
    </row>
    <row r="10273" spans="1:7" ht="15.5" hidden="1" x14ac:dyDescent="0.35">
      <c r="A10273" t="s">
        <v>187</v>
      </c>
      <c r="B10273" t="s">
        <v>353</v>
      </c>
      <c r="C10273">
        <v>91571</v>
      </c>
      <c r="D10273">
        <v>2021</v>
      </c>
      <c r="E10273">
        <v>4</v>
      </c>
      <c r="F10273">
        <v>81.48</v>
      </c>
      <c r="G10273">
        <v>38</v>
      </c>
    </row>
    <row r="10274" spans="1:7" ht="15.5" hidden="1" x14ac:dyDescent="0.35">
      <c r="A10274" t="s">
        <v>187</v>
      </c>
      <c r="B10274" t="s">
        <v>353</v>
      </c>
      <c r="C10274">
        <v>91571</v>
      </c>
      <c r="D10274">
        <v>2021</v>
      </c>
      <c r="E10274">
        <v>5</v>
      </c>
      <c r="F10274">
        <v>125.87</v>
      </c>
      <c r="G10274">
        <v>25.41</v>
      </c>
    </row>
    <row r="10275" spans="1:7" ht="15.5" hidden="1" x14ac:dyDescent="0.35">
      <c r="A10275" t="s">
        <v>187</v>
      </c>
      <c r="B10275" t="s">
        <v>353</v>
      </c>
      <c r="C10275">
        <v>91571</v>
      </c>
      <c r="D10275">
        <v>2021</v>
      </c>
      <c r="E10275">
        <v>6</v>
      </c>
      <c r="F10275">
        <v>121.8</v>
      </c>
      <c r="G10275">
        <v>24.59</v>
      </c>
    </row>
    <row r="10276" spans="1:7" ht="15.5" hidden="1" x14ac:dyDescent="0.35">
      <c r="A10276" t="s">
        <v>187</v>
      </c>
      <c r="B10276" t="s">
        <v>353</v>
      </c>
      <c r="C10276">
        <v>91571</v>
      </c>
      <c r="D10276">
        <v>2021</v>
      </c>
      <c r="E10276">
        <v>7</v>
      </c>
      <c r="F10276">
        <v>222.67</v>
      </c>
      <c r="G10276">
        <v>35</v>
      </c>
    </row>
    <row r="10277" spans="1:7" ht="15.5" hidden="1" x14ac:dyDescent="0.35">
      <c r="A10277" t="s">
        <v>187</v>
      </c>
      <c r="B10277" t="s">
        <v>353</v>
      </c>
      <c r="C10277">
        <v>91571</v>
      </c>
      <c r="D10277">
        <v>2021</v>
      </c>
      <c r="E10277">
        <v>8</v>
      </c>
      <c r="F10277">
        <v>234.56</v>
      </c>
      <c r="G10277">
        <v>59</v>
      </c>
    </row>
    <row r="10278" spans="1:7" ht="15.5" hidden="1" x14ac:dyDescent="0.35">
      <c r="A10278" t="s">
        <v>187</v>
      </c>
      <c r="B10278" t="s">
        <v>353</v>
      </c>
      <c r="C10278">
        <v>91571</v>
      </c>
      <c r="D10278">
        <v>2021</v>
      </c>
      <c r="E10278">
        <v>9</v>
      </c>
      <c r="F10278">
        <v>176.44</v>
      </c>
      <c r="G10278">
        <v>28</v>
      </c>
    </row>
    <row r="10279" spans="1:7" ht="15.5" hidden="1" x14ac:dyDescent="0.35">
      <c r="A10279" t="s">
        <v>187</v>
      </c>
      <c r="B10279" t="s">
        <v>353</v>
      </c>
      <c r="C10279">
        <v>91571</v>
      </c>
      <c r="D10279">
        <v>2021</v>
      </c>
      <c r="E10279">
        <v>10</v>
      </c>
      <c r="F10279">
        <v>268.85000000000002</v>
      </c>
      <c r="G10279">
        <v>42</v>
      </c>
    </row>
    <row r="10280" spans="1:7" ht="15.5" hidden="1" x14ac:dyDescent="0.35">
      <c r="A10280" t="s">
        <v>187</v>
      </c>
      <c r="B10280" t="s">
        <v>353</v>
      </c>
      <c r="C10280">
        <v>91571</v>
      </c>
      <c r="D10280">
        <v>2021</v>
      </c>
      <c r="E10280">
        <v>11</v>
      </c>
      <c r="F10280">
        <v>326.85000000000002</v>
      </c>
      <c r="G10280">
        <v>33</v>
      </c>
    </row>
    <row r="10281" spans="1:7" ht="15.5" hidden="1" x14ac:dyDescent="0.35">
      <c r="A10281" t="s">
        <v>187</v>
      </c>
      <c r="B10281" t="s">
        <v>353</v>
      </c>
      <c r="C10281">
        <v>91571</v>
      </c>
      <c r="D10281">
        <v>2021</v>
      </c>
      <c r="E10281">
        <v>12</v>
      </c>
      <c r="F10281">
        <v>354.28</v>
      </c>
      <c r="G10281">
        <v>42</v>
      </c>
    </row>
    <row r="10282" spans="1:7" ht="15.5" hidden="1" x14ac:dyDescent="0.35">
      <c r="A10282" t="s">
        <v>187</v>
      </c>
      <c r="B10282" t="s">
        <v>353</v>
      </c>
      <c r="C10282">
        <v>91571</v>
      </c>
      <c r="D10282">
        <v>2022</v>
      </c>
      <c r="E10282">
        <v>1</v>
      </c>
      <c r="F10282">
        <v>342.63</v>
      </c>
      <c r="G10282">
        <v>65</v>
      </c>
    </row>
    <row r="10283" spans="1:7" ht="15.5" hidden="1" x14ac:dyDescent="0.35">
      <c r="A10283" t="s">
        <v>187</v>
      </c>
      <c r="B10283" t="s">
        <v>353</v>
      </c>
      <c r="C10283">
        <v>91571</v>
      </c>
      <c r="D10283">
        <v>2022</v>
      </c>
      <c r="E10283">
        <v>2</v>
      </c>
      <c r="F10283">
        <v>297.37</v>
      </c>
      <c r="G10283">
        <v>33</v>
      </c>
    </row>
    <row r="10284" spans="1:7" ht="15.5" hidden="1" x14ac:dyDescent="0.35">
      <c r="A10284" t="s">
        <v>187</v>
      </c>
      <c r="B10284" t="s">
        <v>353</v>
      </c>
      <c r="C10284">
        <v>91571</v>
      </c>
      <c r="D10284">
        <v>2022</v>
      </c>
      <c r="E10284">
        <v>3</v>
      </c>
      <c r="F10284">
        <v>318.75</v>
      </c>
      <c r="G10284">
        <v>28</v>
      </c>
    </row>
    <row r="10285" spans="1:7" ht="15.5" hidden="1" x14ac:dyDescent="0.35">
      <c r="A10285" t="s">
        <v>187</v>
      </c>
      <c r="B10285" t="s">
        <v>353</v>
      </c>
      <c r="C10285">
        <v>91571</v>
      </c>
      <c r="D10285">
        <v>2022</v>
      </c>
      <c r="E10285">
        <v>4</v>
      </c>
      <c r="F10285">
        <v>345.59</v>
      </c>
      <c r="G10285">
        <v>40</v>
      </c>
    </row>
    <row r="10286" spans="1:7" ht="15.5" hidden="1" x14ac:dyDescent="0.35">
      <c r="A10286" t="s">
        <v>187</v>
      </c>
      <c r="B10286" t="s">
        <v>353</v>
      </c>
      <c r="C10286">
        <v>91571</v>
      </c>
      <c r="D10286">
        <v>2022</v>
      </c>
      <c r="E10286">
        <v>5</v>
      </c>
      <c r="F10286">
        <v>328.11</v>
      </c>
      <c r="G10286">
        <v>29</v>
      </c>
    </row>
    <row r="10287" spans="1:7" ht="15.5" hidden="1" x14ac:dyDescent="0.35">
      <c r="A10287" t="s">
        <v>187</v>
      </c>
      <c r="B10287" t="s">
        <v>353</v>
      </c>
      <c r="C10287">
        <v>91571</v>
      </c>
      <c r="D10287">
        <v>2022</v>
      </c>
      <c r="E10287">
        <v>6</v>
      </c>
      <c r="F10287">
        <v>384.45</v>
      </c>
      <c r="G10287">
        <v>33</v>
      </c>
    </row>
    <row r="10288" spans="1:7" ht="15.5" hidden="1" x14ac:dyDescent="0.35">
      <c r="A10288" t="s">
        <v>187</v>
      </c>
      <c r="B10288" t="s">
        <v>353</v>
      </c>
      <c r="C10288">
        <v>91571</v>
      </c>
      <c r="D10288">
        <v>2022</v>
      </c>
      <c r="E10288">
        <v>7</v>
      </c>
      <c r="F10288">
        <v>412.52</v>
      </c>
      <c r="G10288">
        <v>33</v>
      </c>
    </row>
    <row r="10289" spans="1:7" ht="15.5" hidden="1" x14ac:dyDescent="0.35">
      <c r="A10289" t="s">
        <v>187</v>
      </c>
      <c r="B10289" t="s">
        <v>353</v>
      </c>
      <c r="C10289">
        <v>91571</v>
      </c>
      <c r="D10289">
        <v>2022</v>
      </c>
      <c r="E10289">
        <v>8</v>
      </c>
      <c r="F10289">
        <v>398.85</v>
      </c>
      <c r="G10289">
        <v>31</v>
      </c>
    </row>
    <row r="10290" spans="1:7" ht="15.5" hidden="1" x14ac:dyDescent="0.35">
      <c r="A10290" t="s">
        <v>187</v>
      </c>
      <c r="B10290" t="s">
        <v>353</v>
      </c>
      <c r="C10290">
        <v>91571</v>
      </c>
      <c r="D10290">
        <v>2022</v>
      </c>
      <c r="E10290">
        <v>9</v>
      </c>
      <c r="F10290">
        <v>377.25</v>
      </c>
      <c r="G10290">
        <v>30</v>
      </c>
    </row>
    <row r="10291" spans="1:7" ht="15.5" hidden="1" x14ac:dyDescent="0.35">
      <c r="A10291" t="s">
        <v>187</v>
      </c>
      <c r="B10291" t="s">
        <v>353</v>
      </c>
      <c r="C10291">
        <v>91571</v>
      </c>
      <c r="D10291">
        <v>2022</v>
      </c>
      <c r="E10291">
        <v>10</v>
      </c>
      <c r="F10291">
        <v>423.79</v>
      </c>
      <c r="G10291">
        <v>36</v>
      </c>
    </row>
    <row r="10292" spans="1:7" ht="15.5" hidden="1" x14ac:dyDescent="0.35">
      <c r="A10292" t="s">
        <v>187</v>
      </c>
      <c r="B10292" t="s">
        <v>353</v>
      </c>
      <c r="C10292">
        <v>91571</v>
      </c>
      <c r="D10292">
        <v>2022</v>
      </c>
      <c r="E10292">
        <v>11</v>
      </c>
      <c r="F10292">
        <v>440.49</v>
      </c>
      <c r="G10292">
        <v>34</v>
      </c>
    </row>
    <row r="10293" spans="1:7" ht="15.5" hidden="1" x14ac:dyDescent="0.35">
      <c r="A10293" t="s">
        <v>187</v>
      </c>
      <c r="B10293" t="s">
        <v>353</v>
      </c>
      <c r="C10293">
        <v>91571</v>
      </c>
      <c r="D10293">
        <v>2022</v>
      </c>
      <c r="E10293">
        <v>12</v>
      </c>
      <c r="F10293">
        <v>455.44</v>
      </c>
      <c r="G10293">
        <v>37</v>
      </c>
    </row>
    <row r="10294" spans="1:7" ht="15.5" hidden="1" x14ac:dyDescent="0.35">
      <c r="A10294" t="s">
        <v>187</v>
      </c>
      <c r="B10294" t="s">
        <v>353</v>
      </c>
      <c r="C10294">
        <v>91571</v>
      </c>
      <c r="D10294">
        <v>2023</v>
      </c>
      <c r="E10294">
        <v>1</v>
      </c>
      <c r="F10294">
        <v>458.61</v>
      </c>
      <c r="G10294">
        <v>39</v>
      </c>
    </row>
    <row r="10295" spans="1:7" ht="15.5" hidden="1" x14ac:dyDescent="0.35">
      <c r="A10295" t="s">
        <v>187</v>
      </c>
      <c r="B10295" t="s">
        <v>353</v>
      </c>
      <c r="C10295">
        <v>91571</v>
      </c>
      <c r="D10295">
        <v>2023</v>
      </c>
      <c r="E10295">
        <v>2</v>
      </c>
      <c r="F10295">
        <v>388.54</v>
      </c>
      <c r="G10295">
        <v>36</v>
      </c>
    </row>
    <row r="10296" spans="1:7" ht="15.5" hidden="1" x14ac:dyDescent="0.35">
      <c r="A10296" t="s">
        <v>187</v>
      </c>
      <c r="B10296" t="s">
        <v>353</v>
      </c>
      <c r="C10296">
        <v>91571</v>
      </c>
      <c r="D10296">
        <v>2023</v>
      </c>
      <c r="E10296">
        <v>3</v>
      </c>
      <c r="F10296">
        <v>484.98</v>
      </c>
      <c r="G10296">
        <v>41</v>
      </c>
    </row>
    <row r="10297" spans="1:7" ht="15.5" hidden="1" x14ac:dyDescent="0.35">
      <c r="A10297" t="s">
        <v>187</v>
      </c>
      <c r="B10297" t="s">
        <v>353</v>
      </c>
      <c r="C10297">
        <v>91571</v>
      </c>
      <c r="D10297">
        <v>2023</v>
      </c>
      <c r="E10297">
        <v>4</v>
      </c>
      <c r="F10297">
        <v>0</v>
      </c>
      <c r="G10297">
        <v>0</v>
      </c>
    </row>
    <row r="10298" spans="1:7" ht="15.5" hidden="1" x14ac:dyDescent="0.35">
      <c r="A10298" t="s">
        <v>187</v>
      </c>
      <c r="B10298" t="s">
        <v>353</v>
      </c>
      <c r="C10298">
        <v>91571</v>
      </c>
      <c r="D10298">
        <v>2023</v>
      </c>
      <c r="E10298">
        <v>5</v>
      </c>
      <c r="F10298">
        <v>263.55</v>
      </c>
      <c r="G10298">
        <v>27</v>
      </c>
    </row>
    <row r="10299" spans="1:7" ht="15.5" hidden="1" x14ac:dyDescent="0.35">
      <c r="A10299" t="s">
        <v>187</v>
      </c>
      <c r="B10299" t="s">
        <v>353</v>
      </c>
      <c r="C10299">
        <v>91571</v>
      </c>
      <c r="D10299">
        <v>2023</v>
      </c>
      <c r="E10299">
        <v>6</v>
      </c>
      <c r="F10299">
        <v>424.03</v>
      </c>
      <c r="G10299">
        <v>55</v>
      </c>
    </row>
    <row r="10300" spans="1:7" ht="15.5" hidden="1" x14ac:dyDescent="0.35">
      <c r="A10300" t="s">
        <v>187</v>
      </c>
      <c r="B10300" t="s">
        <v>353</v>
      </c>
      <c r="C10300">
        <v>91571</v>
      </c>
      <c r="D10300">
        <v>2023</v>
      </c>
      <c r="E10300">
        <v>7</v>
      </c>
      <c r="F10300">
        <v>453.57</v>
      </c>
      <c r="G10300">
        <v>53</v>
      </c>
    </row>
    <row r="10301" spans="1:7" ht="15.5" hidden="1" x14ac:dyDescent="0.35">
      <c r="A10301" t="s">
        <v>187</v>
      </c>
      <c r="B10301" t="s">
        <v>353</v>
      </c>
      <c r="C10301">
        <v>91571</v>
      </c>
      <c r="D10301">
        <v>2023</v>
      </c>
      <c r="E10301">
        <v>8</v>
      </c>
      <c r="F10301">
        <v>444.32</v>
      </c>
      <c r="G10301">
        <v>43</v>
      </c>
    </row>
    <row r="10302" spans="1:7" ht="15.5" hidden="1" x14ac:dyDescent="0.35">
      <c r="A10302" t="s">
        <v>187</v>
      </c>
      <c r="B10302" t="s">
        <v>353</v>
      </c>
      <c r="C10302">
        <v>91571</v>
      </c>
      <c r="D10302">
        <v>2023</v>
      </c>
      <c r="E10302">
        <v>9</v>
      </c>
      <c r="F10302">
        <v>401.28</v>
      </c>
      <c r="G10302">
        <v>39</v>
      </c>
    </row>
    <row r="10303" spans="1:7" ht="15.5" hidden="1" x14ac:dyDescent="0.35">
      <c r="A10303" t="s">
        <v>187</v>
      </c>
      <c r="B10303" t="s">
        <v>353</v>
      </c>
      <c r="C10303">
        <v>91571</v>
      </c>
      <c r="D10303">
        <v>2023</v>
      </c>
      <c r="E10303">
        <v>10</v>
      </c>
      <c r="F10303">
        <v>455.85</v>
      </c>
      <c r="G10303">
        <v>42</v>
      </c>
    </row>
    <row r="10304" spans="1:7" ht="15.5" hidden="1" x14ac:dyDescent="0.35">
      <c r="A10304" t="s">
        <v>187</v>
      </c>
      <c r="B10304" t="s">
        <v>353</v>
      </c>
      <c r="C10304">
        <v>91571</v>
      </c>
      <c r="D10304">
        <v>2023</v>
      </c>
      <c r="E10304">
        <v>11</v>
      </c>
      <c r="F10304">
        <v>458.38</v>
      </c>
      <c r="G10304">
        <v>49</v>
      </c>
    </row>
    <row r="10305" spans="1:7" ht="15.5" hidden="1" x14ac:dyDescent="0.35">
      <c r="A10305" t="s">
        <v>187</v>
      </c>
      <c r="B10305" t="s">
        <v>353</v>
      </c>
      <c r="C10305">
        <v>91571</v>
      </c>
      <c r="D10305">
        <v>2023</v>
      </c>
      <c r="E10305">
        <v>12</v>
      </c>
      <c r="F10305">
        <v>503.26</v>
      </c>
      <c r="G10305">
        <v>53</v>
      </c>
    </row>
    <row r="10306" spans="1:7" ht="15.5" hidden="1" x14ac:dyDescent="0.35">
      <c r="A10306" t="s">
        <v>187</v>
      </c>
      <c r="B10306" t="s">
        <v>353</v>
      </c>
      <c r="C10306">
        <v>91571</v>
      </c>
      <c r="D10306">
        <v>2024</v>
      </c>
      <c r="E10306">
        <v>1</v>
      </c>
      <c r="F10306">
        <v>33.81</v>
      </c>
      <c r="G10306">
        <v>4.0599999999999996</v>
      </c>
    </row>
    <row r="10307" spans="1:7" ht="15.5" hidden="1" x14ac:dyDescent="0.35">
      <c r="A10307" t="s">
        <v>187</v>
      </c>
      <c r="B10307" t="s">
        <v>353</v>
      </c>
      <c r="C10307">
        <v>91571</v>
      </c>
      <c r="D10307">
        <v>2024</v>
      </c>
      <c r="E10307">
        <v>2</v>
      </c>
      <c r="F10307">
        <v>0</v>
      </c>
      <c r="G10307">
        <v>0</v>
      </c>
    </row>
    <row r="10308" spans="1:7" ht="15.5" hidden="1" x14ac:dyDescent="0.35">
      <c r="A10308" t="s">
        <v>187</v>
      </c>
      <c r="B10308" t="s">
        <v>353</v>
      </c>
      <c r="C10308">
        <v>91571</v>
      </c>
      <c r="D10308">
        <v>2024</v>
      </c>
      <c r="E10308">
        <v>3</v>
      </c>
      <c r="F10308">
        <v>0</v>
      </c>
      <c r="G10308">
        <v>0</v>
      </c>
    </row>
    <row r="10309" spans="1:7" ht="15.5" hidden="1" x14ac:dyDescent="0.35">
      <c r="A10309" t="s">
        <v>187</v>
      </c>
      <c r="B10309" t="s">
        <v>353</v>
      </c>
      <c r="C10309">
        <v>91571</v>
      </c>
      <c r="D10309">
        <v>2024</v>
      </c>
      <c r="E10309">
        <v>4</v>
      </c>
      <c r="F10309">
        <v>0</v>
      </c>
      <c r="G10309">
        <v>0</v>
      </c>
    </row>
    <row r="10310" spans="1:7" ht="15.5" hidden="1" x14ac:dyDescent="0.35">
      <c r="A10310" t="s">
        <v>187</v>
      </c>
      <c r="B10310" t="s">
        <v>353</v>
      </c>
      <c r="C10310">
        <v>91571</v>
      </c>
      <c r="D10310">
        <v>2024</v>
      </c>
      <c r="E10310">
        <v>5</v>
      </c>
      <c r="F10310">
        <v>0</v>
      </c>
      <c r="G10310">
        <v>0</v>
      </c>
    </row>
    <row r="10311" spans="1:7" ht="15.5" hidden="1" x14ac:dyDescent="0.35">
      <c r="A10311" t="s">
        <v>187</v>
      </c>
      <c r="B10311" t="s">
        <v>353</v>
      </c>
      <c r="C10311">
        <v>91571</v>
      </c>
      <c r="D10311">
        <v>2024</v>
      </c>
      <c r="E10311">
        <v>6</v>
      </c>
      <c r="F10311">
        <v>0</v>
      </c>
      <c r="G10311">
        <v>0</v>
      </c>
    </row>
    <row r="10312" spans="1:7" ht="15.5" hidden="1" x14ac:dyDescent="0.35">
      <c r="A10312" t="s">
        <v>187</v>
      </c>
      <c r="B10312" t="s">
        <v>353</v>
      </c>
      <c r="C10312">
        <v>91571</v>
      </c>
      <c r="D10312">
        <v>2024</v>
      </c>
      <c r="E10312">
        <v>7</v>
      </c>
      <c r="F10312">
        <v>0</v>
      </c>
      <c r="G10312">
        <v>0</v>
      </c>
    </row>
    <row r="10313" spans="1:7" ht="15.5" hidden="1" x14ac:dyDescent="0.35">
      <c r="A10313" t="s">
        <v>187</v>
      </c>
      <c r="B10313" t="s">
        <v>353</v>
      </c>
      <c r="C10313">
        <v>91571</v>
      </c>
      <c r="D10313">
        <v>2024</v>
      </c>
      <c r="E10313">
        <v>8</v>
      </c>
      <c r="F10313">
        <v>0</v>
      </c>
      <c r="G10313">
        <v>0</v>
      </c>
    </row>
    <row r="10314" spans="1:7" ht="15.5" hidden="1" x14ac:dyDescent="0.35">
      <c r="A10314" t="s">
        <v>187</v>
      </c>
      <c r="B10314" t="s">
        <v>353</v>
      </c>
      <c r="C10314">
        <v>91571</v>
      </c>
      <c r="D10314">
        <v>2024</v>
      </c>
      <c r="E10314">
        <v>9</v>
      </c>
      <c r="F10314">
        <v>0</v>
      </c>
      <c r="G10314">
        <v>0</v>
      </c>
    </row>
    <row r="10315" spans="1:7" ht="15.5" hidden="1" x14ac:dyDescent="0.35">
      <c r="A10315" t="s">
        <v>187</v>
      </c>
      <c r="B10315" t="s">
        <v>353</v>
      </c>
      <c r="C10315">
        <v>91571</v>
      </c>
      <c r="D10315">
        <v>2024</v>
      </c>
      <c r="E10315">
        <v>10</v>
      </c>
      <c r="F10315">
        <v>290.99</v>
      </c>
      <c r="G10315">
        <v>28.11</v>
      </c>
    </row>
    <row r="10316" spans="1:7" ht="15.5" hidden="1" x14ac:dyDescent="0.35">
      <c r="A10316" t="s">
        <v>187</v>
      </c>
      <c r="B10316" t="s">
        <v>353</v>
      </c>
      <c r="C10316">
        <v>91571</v>
      </c>
      <c r="D10316">
        <v>2024</v>
      </c>
      <c r="E10316">
        <v>11</v>
      </c>
      <c r="F10316">
        <v>446.01</v>
      </c>
      <c r="G10316">
        <v>45</v>
      </c>
    </row>
    <row r="10317" spans="1:7" ht="15.5" hidden="1" x14ac:dyDescent="0.35">
      <c r="A10317" t="s">
        <v>187</v>
      </c>
      <c r="B10317" t="s">
        <v>353</v>
      </c>
      <c r="C10317">
        <v>91571</v>
      </c>
      <c r="D10317">
        <v>2024</v>
      </c>
      <c r="E10317">
        <v>12</v>
      </c>
      <c r="F10317">
        <v>481.68</v>
      </c>
      <c r="G10317">
        <v>46</v>
      </c>
    </row>
    <row r="10318" spans="1:7" ht="15.5" x14ac:dyDescent="0.35">
      <c r="A10318" t="s">
        <v>187</v>
      </c>
      <c r="B10318" t="s">
        <v>353</v>
      </c>
      <c r="C10318">
        <v>91571</v>
      </c>
      <c r="D10318">
        <v>2025</v>
      </c>
      <c r="E10318">
        <v>1</v>
      </c>
      <c r="F10318">
        <v>444.5</v>
      </c>
      <c r="G10318">
        <v>45</v>
      </c>
    </row>
    <row r="10319" spans="1:7" ht="15.5" x14ac:dyDescent="0.35">
      <c r="A10319" t="s">
        <v>187</v>
      </c>
      <c r="B10319" t="s">
        <v>353</v>
      </c>
      <c r="C10319">
        <v>91571</v>
      </c>
      <c r="D10319">
        <v>2025</v>
      </c>
      <c r="E10319">
        <v>2</v>
      </c>
      <c r="F10319">
        <v>458.2</v>
      </c>
      <c r="G10319">
        <v>45</v>
      </c>
    </row>
    <row r="10320" spans="1:7" ht="15.5" x14ac:dyDescent="0.35">
      <c r="A10320" t="s">
        <v>187</v>
      </c>
      <c r="B10320" t="s">
        <v>353</v>
      </c>
      <c r="C10320">
        <v>91571</v>
      </c>
      <c r="D10320">
        <v>2025</v>
      </c>
      <c r="E10320">
        <v>3</v>
      </c>
      <c r="F10320">
        <v>483.6</v>
      </c>
      <c r="G10320">
        <v>42</v>
      </c>
    </row>
    <row r="10321" spans="1:7" ht="15.5" x14ac:dyDescent="0.35">
      <c r="A10321" t="s">
        <v>187</v>
      </c>
      <c r="B10321" t="s">
        <v>353</v>
      </c>
      <c r="C10321">
        <v>91571</v>
      </c>
      <c r="D10321">
        <v>2025</v>
      </c>
      <c r="E10321">
        <v>4</v>
      </c>
      <c r="F10321">
        <v>466.4</v>
      </c>
      <c r="G10321">
        <v>44</v>
      </c>
    </row>
    <row r="10322" spans="1:7" ht="15.5" x14ac:dyDescent="0.35">
      <c r="A10322" t="s">
        <v>187</v>
      </c>
      <c r="B10322" t="s">
        <v>353</v>
      </c>
      <c r="C10322">
        <v>91571</v>
      </c>
      <c r="D10322">
        <v>2025</v>
      </c>
      <c r="E10322">
        <v>5</v>
      </c>
      <c r="F10322">
        <v>417.35</v>
      </c>
      <c r="G10322">
        <v>44</v>
      </c>
    </row>
    <row r="10323" spans="1:7" ht="15.5" x14ac:dyDescent="0.35">
      <c r="A10323" t="s">
        <v>187</v>
      </c>
      <c r="B10323" t="s">
        <v>353</v>
      </c>
      <c r="C10323">
        <v>91571</v>
      </c>
      <c r="D10323">
        <v>2025</v>
      </c>
      <c r="E10323">
        <v>6</v>
      </c>
      <c r="F10323">
        <v>416.17</v>
      </c>
      <c r="G10323">
        <v>42</v>
      </c>
    </row>
    <row r="10324" spans="1:7" ht="15.5" x14ac:dyDescent="0.35">
      <c r="A10324" t="s">
        <v>187</v>
      </c>
      <c r="B10324" t="s">
        <v>353</v>
      </c>
      <c r="C10324">
        <v>91571</v>
      </c>
      <c r="D10324">
        <v>2025</v>
      </c>
      <c r="E10324">
        <v>7</v>
      </c>
      <c r="F10324">
        <v>150.69999999999999</v>
      </c>
      <c r="G10324">
        <v>16</v>
      </c>
    </row>
    <row r="10325" spans="1:7" ht="15.5" x14ac:dyDescent="0.35">
      <c r="A10325" t="s">
        <v>187</v>
      </c>
      <c r="B10325" t="s">
        <v>353</v>
      </c>
      <c r="C10325">
        <v>91571</v>
      </c>
      <c r="D10325">
        <v>2025</v>
      </c>
      <c r="E10325">
        <v>8</v>
      </c>
      <c r="F10325">
        <v>0</v>
      </c>
      <c r="G10325">
        <v>0</v>
      </c>
    </row>
    <row r="10326" spans="1:7" ht="15.5" x14ac:dyDescent="0.35">
      <c r="A10326" t="s">
        <v>187</v>
      </c>
      <c r="B10326" t="s">
        <v>353</v>
      </c>
      <c r="C10326">
        <v>91571</v>
      </c>
      <c r="D10326">
        <v>2025</v>
      </c>
      <c r="E10326">
        <v>9</v>
      </c>
      <c r="F10326">
        <v>0</v>
      </c>
      <c r="G10326">
        <v>0</v>
      </c>
    </row>
    <row r="10327" spans="1:7" ht="15.5" x14ac:dyDescent="0.35">
      <c r="A10327" t="s">
        <v>187</v>
      </c>
      <c r="B10327" t="s">
        <v>353</v>
      </c>
      <c r="C10327">
        <v>91571</v>
      </c>
      <c r="D10327">
        <v>2025</v>
      </c>
      <c r="E10327">
        <v>10</v>
      </c>
      <c r="F10327">
        <v>331.05</v>
      </c>
      <c r="G10327">
        <v>32</v>
      </c>
    </row>
    <row r="10328" spans="1:7" ht="15.5" x14ac:dyDescent="0.35">
      <c r="A10328" t="s">
        <v>187</v>
      </c>
      <c r="B10328" t="s">
        <v>353</v>
      </c>
      <c r="C10328">
        <v>91571</v>
      </c>
      <c r="D10328">
        <v>2025</v>
      </c>
      <c r="E10328">
        <v>11</v>
      </c>
      <c r="F10328">
        <v>469.3</v>
      </c>
      <c r="G10328">
        <v>48</v>
      </c>
    </row>
    <row r="10329" spans="1:7" ht="15.5" hidden="1" x14ac:dyDescent="0.35">
      <c r="A10329" t="s">
        <v>187</v>
      </c>
      <c r="B10329" t="s">
        <v>353</v>
      </c>
      <c r="C10329">
        <v>91572</v>
      </c>
      <c r="D10329">
        <v>2021</v>
      </c>
      <c r="E10329">
        <v>5</v>
      </c>
      <c r="F10329">
        <v>192.13</v>
      </c>
      <c r="G10329">
        <v>32</v>
      </c>
    </row>
    <row r="10330" spans="1:7" ht="15.5" hidden="1" x14ac:dyDescent="0.35">
      <c r="A10330" t="s">
        <v>187</v>
      </c>
      <c r="B10330" t="s">
        <v>353</v>
      </c>
      <c r="C10330">
        <v>91572</v>
      </c>
      <c r="D10330">
        <v>2021</v>
      </c>
      <c r="E10330">
        <v>6</v>
      </c>
      <c r="F10330">
        <v>288.2</v>
      </c>
      <c r="G10330">
        <v>48</v>
      </c>
    </row>
    <row r="10331" spans="1:7" ht="15.5" hidden="1" x14ac:dyDescent="0.35">
      <c r="A10331" t="s">
        <v>187</v>
      </c>
      <c r="B10331" t="s">
        <v>353</v>
      </c>
      <c r="C10331">
        <v>91572</v>
      </c>
      <c r="D10331">
        <v>2021</v>
      </c>
      <c r="E10331">
        <v>7</v>
      </c>
      <c r="F10331">
        <v>199.32</v>
      </c>
      <c r="G10331">
        <v>43</v>
      </c>
    </row>
    <row r="10332" spans="1:7" ht="15.5" hidden="1" x14ac:dyDescent="0.35">
      <c r="A10332" t="s">
        <v>187</v>
      </c>
      <c r="B10332" t="s">
        <v>353</v>
      </c>
      <c r="C10332">
        <v>91572</v>
      </c>
      <c r="D10332">
        <v>2021</v>
      </c>
      <c r="E10332">
        <v>8</v>
      </c>
      <c r="F10332">
        <v>240.2</v>
      </c>
      <c r="G10332">
        <v>38</v>
      </c>
    </row>
    <row r="10333" spans="1:7" ht="15.5" hidden="1" x14ac:dyDescent="0.35">
      <c r="A10333" t="s">
        <v>187</v>
      </c>
      <c r="B10333" t="s">
        <v>353</v>
      </c>
      <c r="C10333">
        <v>91572</v>
      </c>
      <c r="D10333">
        <v>2021</v>
      </c>
      <c r="E10333">
        <v>9</v>
      </c>
      <c r="F10333">
        <v>53.26</v>
      </c>
      <c r="G10333">
        <v>47</v>
      </c>
    </row>
    <row r="10334" spans="1:7" ht="15.5" hidden="1" x14ac:dyDescent="0.35">
      <c r="A10334" t="s">
        <v>187</v>
      </c>
      <c r="B10334" t="s">
        <v>353</v>
      </c>
      <c r="C10334">
        <v>91572</v>
      </c>
      <c r="D10334">
        <v>2021</v>
      </c>
      <c r="E10334">
        <v>10</v>
      </c>
      <c r="F10334">
        <v>471.04</v>
      </c>
      <c r="G10334">
        <v>52.34</v>
      </c>
    </row>
    <row r="10335" spans="1:7" ht="15.5" hidden="1" x14ac:dyDescent="0.35">
      <c r="A10335" t="s">
        <v>187</v>
      </c>
      <c r="B10335" t="s">
        <v>353</v>
      </c>
      <c r="C10335">
        <v>91572</v>
      </c>
      <c r="D10335">
        <v>2021</v>
      </c>
      <c r="E10335">
        <v>11</v>
      </c>
      <c r="F10335">
        <v>455.85</v>
      </c>
      <c r="G10335">
        <v>50.66</v>
      </c>
    </row>
    <row r="10336" spans="1:7" ht="15.5" hidden="1" x14ac:dyDescent="0.35">
      <c r="A10336" t="s">
        <v>187</v>
      </c>
      <c r="B10336" t="s">
        <v>353</v>
      </c>
      <c r="C10336">
        <v>91572</v>
      </c>
      <c r="D10336">
        <v>2021</v>
      </c>
      <c r="E10336">
        <v>12</v>
      </c>
      <c r="F10336">
        <v>361.86</v>
      </c>
      <c r="G10336">
        <v>32</v>
      </c>
    </row>
    <row r="10337" spans="1:7" ht="15.5" hidden="1" x14ac:dyDescent="0.35">
      <c r="A10337" t="s">
        <v>187</v>
      </c>
      <c r="B10337" t="s">
        <v>353</v>
      </c>
      <c r="C10337">
        <v>91572</v>
      </c>
      <c r="D10337">
        <v>2022</v>
      </c>
      <c r="E10337">
        <v>1</v>
      </c>
      <c r="F10337">
        <v>365.19</v>
      </c>
      <c r="G10337">
        <v>44</v>
      </c>
    </row>
    <row r="10338" spans="1:7" ht="15.5" hidden="1" x14ac:dyDescent="0.35">
      <c r="A10338" t="s">
        <v>187</v>
      </c>
      <c r="B10338" t="s">
        <v>353</v>
      </c>
      <c r="C10338">
        <v>91572</v>
      </c>
      <c r="D10338">
        <v>2022</v>
      </c>
      <c r="E10338">
        <v>2</v>
      </c>
      <c r="F10338">
        <v>298.76</v>
      </c>
      <c r="G10338">
        <v>38</v>
      </c>
    </row>
    <row r="10339" spans="1:7" ht="15.5" hidden="1" x14ac:dyDescent="0.35">
      <c r="A10339" t="s">
        <v>187</v>
      </c>
      <c r="B10339" t="s">
        <v>353</v>
      </c>
      <c r="C10339">
        <v>91572</v>
      </c>
      <c r="D10339">
        <v>2022</v>
      </c>
      <c r="E10339">
        <v>3</v>
      </c>
      <c r="F10339">
        <v>327.05</v>
      </c>
      <c r="G10339">
        <v>42</v>
      </c>
    </row>
    <row r="10340" spans="1:7" ht="15.5" hidden="1" x14ac:dyDescent="0.35">
      <c r="A10340" t="s">
        <v>187</v>
      </c>
      <c r="B10340" t="s">
        <v>353</v>
      </c>
      <c r="C10340">
        <v>91572</v>
      </c>
      <c r="D10340">
        <v>2022</v>
      </c>
      <c r="E10340">
        <v>4</v>
      </c>
      <c r="F10340">
        <v>344.56</v>
      </c>
      <c r="G10340">
        <v>50</v>
      </c>
    </row>
    <row r="10341" spans="1:7" ht="15.5" hidden="1" x14ac:dyDescent="0.35">
      <c r="A10341" t="s">
        <v>187</v>
      </c>
      <c r="B10341" t="s">
        <v>353</v>
      </c>
      <c r="C10341">
        <v>91572</v>
      </c>
      <c r="D10341">
        <v>2022</v>
      </c>
      <c r="E10341">
        <v>5</v>
      </c>
      <c r="F10341">
        <v>286.33999999999997</v>
      </c>
      <c r="G10341">
        <v>31</v>
      </c>
    </row>
    <row r="10342" spans="1:7" ht="15.5" hidden="1" x14ac:dyDescent="0.35">
      <c r="A10342" t="s">
        <v>187</v>
      </c>
      <c r="B10342" t="s">
        <v>353</v>
      </c>
      <c r="C10342">
        <v>91572</v>
      </c>
      <c r="D10342">
        <v>2022</v>
      </c>
      <c r="E10342">
        <v>6</v>
      </c>
      <c r="F10342">
        <v>369.54</v>
      </c>
      <c r="G10342">
        <v>33</v>
      </c>
    </row>
    <row r="10343" spans="1:7" ht="15.5" hidden="1" x14ac:dyDescent="0.35">
      <c r="A10343" t="s">
        <v>187</v>
      </c>
      <c r="B10343" t="s">
        <v>353</v>
      </c>
      <c r="C10343">
        <v>91572</v>
      </c>
      <c r="D10343">
        <v>2022</v>
      </c>
      <c r="E10343">
        <v>7</v>
      </c>
      <c r="F10343">
        <v>353.79</v>
      </c>
      <c r="G10343">
        <v>41</v>
      </c>
    </row>
    <row r="10344" spans="1:7" ht="15.5" hidden="1" x14ac:dyDescent="0.35">
      <c r="A10344" t="s">
        <v>187</v>
      </c>
      <c r="B10344" t="s">
        <v>353</v>
      </c>
      <c r="C10344">
        <v>91572</v>
      </c>
      <c r="D10344">
        <v>2022</v>
      </c>
      <c r="E10344">
        <v>8</v>
      </c>
      <c r="F10344">
        <v>340.59</v>
      </c>
      <c r="G10344">
        <v>44</v>
      </c>
    </row>
    <row r="10345" spans="1:7" ht="15.5" hidden="1" x14ac:dyDescent="0.35">
      <c r="A10345" t="s">
        <v>187</v>
      </c>
      <c r="B10345" t="s">
        <v>353</v>
      </c>
      <c r="C10345">
        <v>91572</v>
      </c>
      <c r="D10345">
        <v>2022</v>
      </c>
      <c r="E10345">
        <v>9</v>
      </c>
      <c r="F10345">
        <v>330.05</v>
      </c>
      <c r="G10345">
        <v>42</v>
      </c>
    </row>
    <row r="10346" spans="1:7" ht="15.5" hidden="1" x14ac:dyDescent="0.35">
      <c r="A10346" t="s">
        <v>187</v>
      </c>
      <c r="B10346" t="s">
        <v>353</v>
      </c>
      <c r="C10346">
        <v>91572</v>
      </c>
      <c r="D10346">
        <v>2022</v>
      </c>
      <c r="E10346">
        <v>10</v>
      </c>
      <c r="F10346">
        <v>334.49</v>
      </c>
      <c r="G10346">
        <v>45</v>
      </c>
    </row>
    <row r="10347" spans="1:7" ht="15.5" hidden="1" x14ac:dyDescent="0.35">
      <c r="A10347" t="s">
        <v>187</v>
      </c>
      <c r="B10347" t="s">
        <v>353</v>
      </c>
      <c r="C10347">
        <v>91572</v>
      </c>
      <c r="D10347">
        <v>2022</v>
      </c>
      <c r="E10347">
        <v>11</v>
      </c>
      <c r="F10347">
        <v>426.95</v>
      </c>
      <c r="G10347">
        <v>47</v>
      </c>
    </row>
    <row r="10348" spans="1:7" ht="15.5" hidden="1" x14ac:dyDescent="0.35">
      <c r="A10348" t="s">
        <v>187</v>
      </c>
      <c r="B10348" t="s">
        <v>353</v>
      </c>
      <c r="C10348">
        <v>91572</v>
      </c>
      <c r="D10348">
        <v>2022</v>
      </c>
      <c r="E10348">
        <v>12</v>
      </c>
      <c r="F10348">
        <v>351.91</v>
      </c>
      <c r="G10348">
        <v>37</v>
      </c>
    </row>
    <row r="10349" spans="1:7" ht="15.5" hidden="1" x14ac:dyDescent="0.35">
      <c r="A10349" t="s">
        <v>187</v>
      </c>
      <c r="B10349" t="s">
        <v>353</v>
      </c>
      <c r="C10349">
        <v>91572</v>
      </c>
      <c r="D10349">
        <v>2023</v>
      </c>
      <c r="E10349">
        <v>1</v>
      </c>
      <c r="F10349">
        <v>381.25</v>
      </c>
      <c r="G10349">
        <v>54</v>
      </c>
    </row>
    <row r="10350" spans="1:7" ht="15.5" hidden="1" x14ac:dyDescent="0.35">
      <c r="A10350" t="s">
        <v>187</v>
      </c>
      <c r="B10350" t="s">
        <v>353</v>
      </c>
      <c r="C10350">
        <v>91572</v>
      </c>
      <c r="D10350">
        <v>2023</v>
      </c>
      <c r="E10350">
        <v>2</v>
      </c>
      <c r="F10350">
        <v>367.89</v>
      </c>
      <c r="G10350">
        <v>31</v>
      </c>
    </row>
    <row r="10351" spans="1:7" ht="15.5" hidden="1" x14ac:dyDescent="0.35">
      <c r="A10351" t="s">
        <v>187</v>
      </c>
      <c r="B10351" t="s">
        <v>353</v>
      </c>
      <c r="C10351">
        <v>91572</v>
      </c>
      <c r="D10351">
        <v>2023</v>
      </c>
      <c r="E10351">
        <v>3</v>
      </c>
      <c r="F10351">
        <v>430.63</v>
      </c>
      <c r="G10351">
        <v>36</v>
      </c>
    </row>
    <row r="10352" spans="1:7" ht="15.5" hidden="1" x14ac:dyDescent="0.35">
      <c r="A10352" t="s">
        <v>187</v>
      </c>
      <c r="B10352" t="s">
        <v>353</v>
      </c>
      <c r="C10352">
        <v>91572</v>
      </c>
      <c r="D10352">
        <v>2023</v>
      </c>
      <c r="E10352">
        <v>4</v>
      </c>
      <c r="F10352">
        <v>400.98</v>
      </c>
      <c r="G10352">
        <v>32</v>
      </c>
    </row>
    <row r="10353" spans="1:7" ht="15.5" hidden="1" x14ac:dyDescent="0.35">
      <c r="A10353" t="s">
        <v>187</v>
      </c>
      <c r="B10353" t="s">
        <v>353</v>
      </c>
      <c r="C10353">
        <v>91572</v>
      </c>
      <c r="D10353">
        <v>2023</v>
      </c>
      <c r="E10353">
        <v>5</v>
      </c>
      <c r="F10353">
        <v>450.2</v>
      </c>
      <c r="G10353">
        <v>46</v>
      </c>
    </row>
    <row r="10354" spans="1:7" ht="15.5" hidden="1" x14ac:dyDescent="0.35">
      <c r="A10354" t="s">
        <v>187</v>
      </c>
      <c r="B10354" t="s">
        <v>353</v>
      </c>
      <c r="C10354">
        <v>91572</v>
      </c>
      <c r="D10354">
        <v>2023</v>
      </c>
      <c r="E10354">
        <v>6</v>
      </c>
      <c r="F10354">
        <v>440.29</v>
      </c>
      <c r="G10354">
        <v>37</v>
      </c>
    </row>
    <row r="10355" spans="1:7" ht="15.5" hidden="1" x14ac:dyDescent="0.35">
      <c r="A10355" t="s">
        <v>187</v>
      </c>
      <c r="B10355" t="s">
        <v>353</v>
      </c>
      <c r="C10355">
        <v>91572</v>
      </c>
      <c r="D10355">
        <v>2023</v>
      </c>
      <c r="E10355">
        <v>7</v>
      </c>
      <c r="F10355">
        <v>414.4</v>
      </c>
      <c r="G10355">
        <v>37</v>
      </c>
    </row>
    <row r="10356" spans="1:7" ht="15.5" hidden="1" x14ac:dyDescent="0.35">
      <c r="A10356" t="s">
        <v>187</v>
      </c>
      <c r="B10356" t="s">
        <v>353</v>
      </c>
      <c r="C10356">
        <v>91572</v>
      </c>
      <c r="D10356">
        <v>2023</v>
      </c>
      <c r="E10356">
        <v>8</v>
      </c>
      <c r="F10356">
        <v>455.5</v>
      </c>
      <c r="G10356">
        <v>39</v>
      </c>
    </row>
    <row r="10357" spans="1:7" ht="15.5" hidden="1" x14ac:dyDescent="0.35">
      <c r="A10357" t="s">
        <v>187</v>
      </c>
      <c r="B10357" t="s">
        <v>353</v>
      </c>
      <c r="C10357">
        <v>91572</v>
      </c>
      <c r="D10357">
        <v>2023</v>
      </c>
      <c r="E10357">
        <v>9</v>
      </c>
      <c r="F10357">
        <v>471.21</v>
      </c>
      <c r="G10357">
        <v>41</v>
      </c>
    </row>
    <row r="10358" spans="1:7" ht="15.5" hidden="1" x14ac:dyDescent="0.35">
      <c r="A10358" t="s">
        <v>187</v>
      </c>
      <c r="B10358" t="s">
        <v>353</v>
      </c>
      <c r="C10358">
        <v>91572</v>
      </c>
      <c r="D10358">
        <v>2023</v>
      </c>
      <c r="E10358">
        <v>10</v>
      </c>
      <c r="F10358">
        <v>426.59</v>
      </c>
      <c r="G10358">
        <v>37</v>
      </c>
    </row>
    <row r="10359" spans="1:7" ht="15.5" hidden="1" x14ac:dyDescent="0.35">
      <c r="A10359" t="s">
        <v>187</v>
      </c>
      <c r="B10359" t="s">
        <v>353</v>
      </c>
      <c r="C10359">
        <v>91572</v>
      </c>
      <c r="D10359">
        <v>2023</v>
      </c>
      <c r="E10359">
        <v>11</v>
      </c>
      <c r="F10359">
        <v>327.05</v>
      </c>
      <c r="G10359">
        <v>32.65</v>
      </c>
    </row>
    <row r="10360" spans="1:7" ht="15.5" hidden="1" x14ac:dyDescent="0.35">
      <c r="A10360" t="s">
        <v>187</v>
      </c>
      <c r="B10360" t="s">
        <v>353</v>
      </c>
      <c r="C10360">
        <v>91572</v>
      </c>
      <c r="D10360">
        <v>2023</v>
      </c>
      <c r="E10360">
        <v>12</v>
      </c>
      <c r="F10360">
        <v>415.29</v>
      </c>
      <c r="G10360">
        <v>46</v>
      </c>
    </row>
    <row r="10361" spans="1:7" ht="15.5" hidden="1" x14ac:dyDescent="0.35">
      <c r="A10361" t="s">
        <v>187</v>
      </c>
      <c r="B10361" t="s">
        <v>353</v>
      </c>
      <c r="C10361">
        <v>91572</v>
      </c>
      <c r="D10361">
        <v>2024</v>
      </c>
      <c r="E10361">
        <v>1</v>
      </c>
      <c r="F10361">
        <v>478.74</v>
      </c>
      <c r="G10361">
        <v>48</v>
      </c>
    </row>
    <row r="10362" spans="1:7" ht="15.5" hidden="1" x14ac:dyDescent="0.35">
      <c r="A10362" t="s">
        <v>187</v>
      </c>
      <c r="B10362" t="s">
        <v>353</v>
      </c>
      <c r="C10362">
        <v>91572</v>
      </c>
      <c r="D10362">
        <v>2024</v>
      </c>
      <c r="E10362">
        <v>2</v>
      </c>
      <c r="F10362">
        <v>396.52</v>
      </c>
      <c r="G10362">
        <v>47</v>
      </c>
    </row>
    <row r="10363" spans="1:7" ht="15.5" hidden="1" x14ac:dyDescent="0.35">
      <c r="A10363" t="s">
        <v>187</v>
      </c>
      <c r="B10363" t="s">
        <v>353</v>
      </c>
      <c r="C10363">
        <v>91572</v>
      </c>
      <c r="D10363">
        <v>2024</v>
      </c>
      <c r="E10363">
        <v>3</v>
      </c>
      <c r="F10363">
        <v>421.8</v>
      </c>
      <c r="G10363">
        <v>46</v>
      </c>
    </row>
    <row r="10364" spans="1:7" ht="15.5" hidden="1" x14ac:dyDescent="0.35">
      <c r="A10364" t="s">
        <v>187</v>
      </c>
      <c r="B10364" t="s">
        <v>353</v>
      </c>
      <c r="C10364">
        <v>91572</v>
      </c>
      <c r="D10364">
        <v>2024</v>
      </c>
      <c r="E10364">
        <v>4</v>
      </c>
      <c r="F10364">
        <v>445.99</v>
      </c>
      <c r="G10364">
        <v>42</v>
      </c>
    </row>
    <row r="10365" spans="1:7" ht="15.5" hidden="1" x14ac:dyDescent="0.35">
      <c r="A10365" t="s">
        <v>187</v>
      </c>
      <c r="B10365" t="s">
        <v>353</v>
      </c>
      <c r="C10365">
        <v>91572</v>
      </c>
      <c r="D10365">
        <v>2024</v>
      </c>
      <c r="E10365">
        <v>5</v>
      </c>
      <c r="F10365">
        <v>264.18</v>
      </c>
      <c r="G10365">
        <v>28</v>
      </c>
    </row>
    <row r="10366" spans="1:7" ht="15.5" hidden="1" x14ac:dyDescent="0.35">
      <c r="A10366" t="s">
        <v>187</v>
      </c>
      <c r="B10366" t="s">
        <v>353</v>
      </c>
      <c r="C10366">
        <v>91572</v>
      </c>
      <c r="D10366">
        <v>2024</v>
      </c>
      <c r="E10366">
        <v>6</v>
      </c>
      <c r="F10366">
        <v>0</v>
      </c>
      <c r="G10366">
        <v>0</v>
      </c>
    </row>
    <row r="10367" spans="1:7" ht="15.5" hidden="1" x14ac:dyDescent="0.35">
      <c r="A10367" t="s">
        <v>187</v>
      </c>
      <c r="B10367" t="s">
        <v>353</v>
      </c>
      <c r="C10367">
        <v>91572</v>
      </c>
      <c r="D10367">
        <v>2024</v>
      </c>
      <c r="E10367">
        <v>7</v>
      </c>
      <c r="F10367">
        <v>225.13</v>
      </c>
      <c r="G10367">
        <v>26</v>
      </c>
    </row>
    <row r="10368" spans="1:7" ht="15.5" hidden="1" x14ac:dyDescent="0.35">
      <c r="A10368" t="s">
        <v>187</v>
      </c>
      <c r="B10368" t="s">
        <v>353</v>
      </c>
      <c r="C10368">
        <v>91572</v>
      </c>
      <c r="D10368">
        <v>2024</v>
      </c>
      <c r="E10368">
        <v>8</v>
      </c>
      <c r="F10368">
        <v>421.85</v>
      </c>
      <c r="G10368">
        <v>48</v>
      </c>
    </row>
    <row r="10369" spans="1:7" ht="15.5" hidden="1" x14ac:dyDescent="0.35">
      <c r="A10369" t="s">
        <v>187</v>
      </c>
      <c r="B10369" t="s">
        <v>353</v>
      </c>
      <c r="C10369">
        <v>91572</v>
      </c>
      <c r="D10369">
        <v>2024</v>
      </c>
      <c r="E10369">
        <v>9</v>
      </c>
      <c r="F10369">
        <v>405.2</v>
      </c>
      <c r="G10369">
        <v>41</v>
      </c>
    </row>
    <row r="10370" spans="1:7" ht="15.5" hidden="1" x14ac:dyDescent="0.35">
      <c r="A10370" t="s">
        <v>187</v>
      </c>
      <c r="B10370" t="s">
        <v>353</v>
      </c>
      <c r="C10370">
        <v>91572</v>
      </c>
      <c r="D10370">
        <v>2024</v>
      </c>
      <c r="E10370">
        <v>10</v>
      </c>
      <c r="F10370">
        <v>450.63</v>
      </c>
      <c r="G10370">
        <v>43</v>
      </c>
    </row>
    <row r="10371" spans="1:7" ht="15.5" hidden="1" x14ac:dyDescent="0.35">
      <c r="A10371" t="s">
        <v>187</v>
      </c>
      <c r="B10371" t="s">
        <v>353</v>
      </c>
      <c r="C10371">
        <v>91572</v>
      </c>
      <c r="D10371">
        <v>2024</v>
      </c>
      <c r="E10371">
        <v>11</v>
      </c>
      <c r="F10371">
        <v>443.24</v>
      </c>
      <c r="G10371">
        <v>42</v>
      </c>
    </row>
    <row r="10372" spans="1:7" ht="15.5" hidden="1" x14ac:dyDescent="0.35">
      <c r="A10372" t="s">
        <v>187</v>
      </c>
      <c r="B10372" t="s">
        <v>353</v>
      </c>
      <c r="C10372">
        <v>91572</v>
      </c>
      <c r="D10372">
        <v>2024</v>
      </c>
      <c r="E10372">
        <v>12</v>
      </c>
      <c r="F10372">
        <v>445.27</v>
      </c>
      <c r="G10372">
        <v>46</v>
      </c>
    </row>
    <row r="10373" spans="1:7" ht="15.5" x14ac:dyDescent="0.35">
      <c r="A10373" t="s">
        <v>187</v>
      </c>
      <c r="B10373" t="s">
        <v>353</v>
      </c>
      <c r="C10373">
        <v>91572</v>
      </c>
      <c r="D10373">
        <v>2025</v>
      </c>
      <c r="E10373">
        <v>1</v>
      </c>
      <c r="F10373">
        <v>364.55</v>
      </c>
      <c r="G10373">
        <v>34</v>
      </c>
    </row>
    <row r="10374" spans="1:7" ht="15.5" x14ac:dyDescent="0.35">
      <c r="A10374" t="s">
        <v>187</v>
      </c>
      <c r="B10374" t="s">
        <v>353</v>
      </c>
      <c r="C10374">
        <v>91572</v>
      </c>
      <c r="D10374">
        <v>2025</v>
      </c>
      <c r="E10374">
        <v>2</v>
      </c>
      <c r="F10374">
        <v>395.75</v>
      </c>
      <c r="G10374">
        <v>40</v>
      </c>
    </row>
    <row r="10375" spans="1:7" ht="15.5" x14ac:dyDescent="0.35">
      <c r="A10375" t="s">
        <v>187</v>
      </c>
      <c r="B10375" t="s">
        <v>353</v>
      </c>
      <c r="C10375">
        <v>91572</v>
      </c>
      <c r="D10375">
        <v>2025</v>
      </c>
      <c r="E10375">
        <v>3</v>
      </c>
      <c r="F10375">
        <v>393.43</v>
      </c>
      <c r="G10375">
        <v>37</v>
      </c>
    </row>
    <row r="10376" spans="1:7" ht="15.5" x14ac:dyDescent="0.35">
      <c r="A10376" t="s">
        <v>187</v>
      </c>
      <c r="B10376" t="s">
        <v>353</v>
      </c>
      <c r="C10376">
        <v>91572</v>
      </c>
      <c r="D10376">
        <v>2025</v>
      </c>
      <c r="E10376">
        <v>4</v>
      </c>
      <c r="F10376">
        <v>125.9</v>
      </c>
      <c r="G10376">
        <v>15</v>
      </c>
    </row>
    <row r="10377" spans="1:7" ht="15.5" x14ac:dyDescent="0.35">
      <c r="A10377" t="s">
        <v>187</v>
      </c>
      <c r="B10377" t="s">
        <v>353</v>
      </c>
      <c r="C10377">
        <v>91572</v>
      </c>
      <c r="D10377">
        <v>2025</v>
      </c>
      <c r="E10377">
        <v>5</v>
      </c>
      <c r="F10377">
        <v>0</v>
      </c>
      <c r="G10377">
        <v>0</v>
      </c>
    </row>
    <row r="10378" spans="1:7" ht="15.5" x14ac:dyDescent="0.35">
      <c r="A10378" t="s">
        <v>187</v>
      </c>
      <c r="B10378" t="s">
        <v>353</v>
      </c>
      <c r="C10378">
        <v>91572</v>
      </c>
      <c r="D10378">
        <v>2025</v>
      </c>
      <c r="E10378">
        <v>6</v>
      </c>
      <c r="F10378">
        <v>0</v>
      </c>
      <c r="G10378">
        <v>0</v>
      </c>
    </row>
    <row r="10379" spans="1:7" ht="15.5" x14ac:dyDescent="0.35">
      <c r="A10379" t="s">
        <v>187</v>
      </c>
      <c r="B10379" t="s">
        <v>353</v>
      </c>
      <c r="C10379">
        <v>91572</v>
      </c>
      <c r="D10379">
        <v>2025</v>
      </c>
      <c r="E10379">
        <v>7</v>
      </c>
      <c r="F10379">
        <v>161.9</v>
      </c>
      <c r="G10379">
        <v>18</v>
      </c>
    </row>
    <row r="10380" spans="1:7" ht="15.5" x14ac:dyDescent="0.35">
      <c r="A10380" t="s">
        <v>187</v>
      </c>
      <c r="B10380" t="s">
        <v>353</v>
      </c>
      <c r="C10380">
        <v>91572</v>
      </c>
      <c r="D10380">
        <v>2025</v>
      </c>
      <c r="E10380">
        <v>8</v>
      </c>
      <c r="F10380">
        <v>229.32</v>
      </c>
      <c r="G10380">
        <v>22.44</v>
      </c>
    </row>
    <row r="10381" spans="1:7" ht="15.5" x14ac:dyDescent="0.35">
      <c r="A10381" t="s">
        <v>187</v>
      </c>
      <c r="B10381" t="s">
        <v>353</v>
      </c>
      <c r="C10381">
        <v>91572</v>
      </c>
      <c r="D10381">
        <v>2025</v>
      </c>
      <c r="E10381">
        <v>9</v>
      </c>
      <c r="F10381">
        <v>0</v>
      </c>
      <c r="G10381">
        <v>0</v>
      </c>
    </row>
    <row r="10382" spans="1:7" ht="15.5" x14ac:dyDescent="0.35">
      <c r="A10382" t="s">
        <v>187</v>
      </c>
      <c r="B10382" t="s">
        <v>353</v>
      </c>
      <c r="C10382">
        <v>91572</v>
      </c>
      <c r="D10382">
        <v>2025</v>
      </c>
      <c r="E10382">
        <v>10</v>
      </c>
      <c r="F10382">
        <v>0</v>
      </c>
      <c r="G10382">
        <v>0</v>
      </c>
    </row>
    <row r="10383" spans="1:7" ht="15.5" x14ac:dyDescent="0.35">
      <c r="A10383" t="s">
        <v>187</v>
      </c>
      <c r="B10383" t="s">
        <v>353</v>
      </c>
      <c r="C10383">
        <v>91572</v>
      </c>
      <c r="D10383">
        <v>2025</v>
      </c>
      <c r="E10383">
        <v>11</v>
      </c>
      <c r="F10383">
        <v>0</v>
      </c>
      <c r="G10383">
        <v>0</v>
      </c>
    </row>
    <row r="10384" spans="1:7" ht="15.5" hidden="1" x14ac:dyDescent="0.35">
      <c r="A10384" t="s">
        <v>187</v>
      </c>
      <c r="B10384" t="s">
        <v>353</v>
      </c>
      <c r="C10384">
        <v>91573</v>
      </c>
      <c r="D10384">
        <v>2021</v>
      </c>
      <c r="E10384">
        <v>5</v>
      </c>
      <c r="F10384">
        <v>192.13</v>
      </c>
      <c r="G10384">
        <v>32</v>
      </c>
    </row>
    <row r="10385" spans="1:7" ht="15.5" hidden="1" x14ac:dyDescent="0.35">
      <c r="A10385" t="s">
        <v>187</v>
      </c>
      <c r="B10385" t="s">
        <v>353</v>
      </c>
      <c r="C10385">
        <v>91573</v>
      </c>
      <c r="D10385">
        <v>2021</v>
      </c>
      <c r="E10385">
        <v>6</v>
      </c>
      <c r="F10385">
        <v>288.2</v>
      </c>
      <c r="G10385">
        <v>48</v>
      </c>
    </row>
    <row r="10386" spans="1:7" ht="15.5" hidden="1" x14ac:dyDescent="0.35">
      <c r="A10386" t="s">
        <v>187</v>
      </c>
      <c r="B10386" t="s">
        <v>353</v>
      </c>
      <c r="C10386">
        <v>91573</v>
      </c>
      <c r="D10386">
        <v>2021</v>
      </c>
      <c r="E10386">
        <v>7</v>
      </c>
      <c r="F10386">
        <v>199.32</v>
      </c>
      <c r="G10386">
        <v>43</v>
      </c>
    </row>
    <row r="10387" spans="1:7" ht="15.5" hidden="1" x14ac:dyDescent="0.35">
      <c r="A10387" t="s">
        <v>187</v>
      </c>
      <c r="B10387" t="s">
        <v>353</v>
      </c>
      <c r="C10387">
        <v>91573</v>
      </c>
      <c r="D10387">
        <v>2021</v>
      </c>
      <c r="E10387">
        <v>8</v>
      </c>
      <c r="F10387">
        <v>240.2</v>
      </c>
      <c r="G10387">
        <v>38</v>
      </c>
    </row>
    <row r="10388" spans="1:7" ht="15.5" hidden="1" x14ac:dyDescent="0.35">
      <c r="A10388" t="s">
        <v>187</v>
      </c>
      <c r="B10388" t="s">
        <v>353</v>
      </c>
      <c r="C10388">
        <v>91573</v>
      </c>
      <c r="D10388">
        <v>2021</v>
      </c>
      <c r="E10388">
        <v>9</v>
      </c>
      <c r="F10388">
        <v>53.26</v>
      </c>
      <c r="G10388">
        <v>47</v>
      </c>
    </row>
    <row r="10389" spans="1:7" ht="15.5" hidden="1" x14ac:dyDescent="0.35">
      <c r="A10389" t="s">
        <v>187</v>
      </c>
      <c r="B10389" t="s">
        <v>353</v>
      </c>
      <c r="C10389">
        <v>91573</v>
      </c>
      <c r="D10389">
        <v>2021</v>
      </c>
      <c r="E10389">
        <v>10</v>
      </c>
      <c r="F10389">
        <v>471.04</v>
      </c>
      <c r="G10389">
        <v>52.34</v>
      </c>
    </row>
    <row r="10390" spans="1:7" ht="15.5" hidden="1" x14ac:dyDescent="0.35">
      <c r="A10390" t="s">
        <v>187</v>
      </c>
      <c r="B10390" t="s">
        <v>353</v>
      </c>
      <c r="C10390">
        <v>91573</v>
      </c>
      <c r="D10390">
        <v>2021</v>
      </c>
      <c r="E10390">
        <v>11</v>
      </c>
      <c r="F10390">
        <v>455.85</v>
      </c>
      <c r="G10390">
        <v>50.66</v>
      </c>
    </row>
    <row r="10391" spans="1:7" ht="15.5" hidden="1" x14ac:dyDescent="0.35">
      <c r="A10391" t="s">
        <v>187</v>
      </c>
      <c r="B10391" t="s">
        <v>353</v>
      </c>
      <c r="C10391">
        <v>91573</v>
      </c>
      <c r="D10391">
        <v>2021</v>
      </c>
      <c r="E10391">
        <v>12</v>
      </c>
      <c r="F10391">
        <v>361.86</v>
      </c>
      <c r="G10391">
        <v>32</v>
      </c>
    </row>
    <row r="10392" spans="1:7" ht="15.5" hidden="1" x14ac:dyDescent="0.35">
      <c r="A10392" t="s">
        <v>187</v>
      </c>
      <c r="B10392" t="s">
        <v>353</v>
      </c>
      <c r="C10392">
        <v>91573</v>
      </c>
      <c r="D10392">
        <v>2022</v>
      </c>
      <c r="E10392">
        <v>1</v>
      </c>
      <c r="F10392">
        <v>365.19</v>
      </c>
      <c r="G10392">
        <v>44</v>
      </c>
    </row>
    <row r="10393" spans="1:7" ht="15.5" hidden="1" x14ac:dyDescent="0.35">
      <c r="A10393" t="s">
        <v>187</v>
      </c>
      <c r="B10393" t="s">
        <v>353</v>
      </c>
      <c r="C10393">
        <v>91573</v>
      </c>
      <c r="D10393">
        <v>2022</v>
      </c>
      <c r="E10393">
        <v>2</v>
      </c>
      <c r="F10393">
        <v>298.76</v>
      </c>
      <c r="G10393">
        <v>38</v>
      </c>
    </row>
    <row r="10394" spans="1:7" ht="15.5" hidden="1" x14ac:dyDescent="0.35">
      <c r="A10394" t="s">
        <v>187</v>
      </c>
      <c r="B10394" t="s">
        <v>353</v>
      </c>
      <c r="C10394">
        <v>91573</v>
      </c>
      <c r="D10394">
        <v>2022</v>
      </c>
      <c r="E10394">
        <v>3</v>
      </c>
      <c r="F10394">
        <v>327.05</v>
      </c>
      <c r="G10394">
        <v>42</v>
      </c>
    </row>
    <row r="10395" spans="1:7" ht="15.5" hidden="1" x14ac:dyDescent="0.35">
      <c r="A10395" t="s">
        <v>187</v>
      </c>
      <c r="B10395" t="s">
        <v>353</v>
      </c>
      <c r="C10395">
        <v>91573</v>
      </c>
      <c r="D10395">
        <v>2022</v>
      </c>
      <c r="E10395">
        <v>4</v>
      </c>
      <c r="F10395">
        <v>344.56</v>
      </c>
      <c r="G10395">
        <v>50</v>
      </c>
    </row>
    <row r="10396" spans="1:7" ht="15.5" hidden="1" x14ac:dyDescent="0.35">
      <c r="A10396" t="s">
        <v>187</v>
      </c>
      <c r="B10396" t="s">
        <v>353</v>
      </c>
      <c r="C10396">
        <v>91573</v>
      </c>
      <c r="D10396">
        <v>2022</v>
      </c>
      <c r="E10396">
        <v>5</v>
      </c>
      <c r="F10396">
        <v>286.33999999999997</v>
      </c>
      <c r="G10396">
        <v>31</v>
      </c>
    </row>
    <row r="10397" spans="1:7" ht="15.5" hidden="1" x14ac:dyDescent="0.35">
      <c r="A10397" t="s">
        <v>187</v>
      </c>
      <c r="B10397" t="s">
        <v>353</v>
      </c>
      <c r="C10397">
        <v>91573</v>
      </c>
      <c r="D10397">
        <v>2022</v>
      </c>
      <c r="E10397">
        <v>6</v>
      </c>
      <c r="F10397">
        <v>369.54</v>
      </c>
      <c r="G10397">
        <v>33</v>
      </c>
    </row>
    <row r="10398" spans="1:7" ht="15.5" hidden="1" x14ac:dyDescent="0.35">
      <c r="A10398" t="s">
        <v>187</v>
      </c>
      <c r="B10398" t="s">
        <v>353</v>
      </c>
      <c r="C10398">
        <v>91573</v>
      </c>
      <c r="D10398">
        <v>2022</v>
      </c>
      <c r="E10398">
        <v>7</v>
      </c>
      <c r="F10398">
        <v>353.79</v>
      </c>
      <c r="G10398">
        <v>41</v>
      </c>
    </row>
    <row r="10399" spans="1:7" ht="15.5" hidden="1" x14ac:dyDescent="0.35">
      <c r="A10399" t="s">
        <v>187</v>
      </c>
      <c r="B10399" t="s">
        <v>353</v>
      </c>
      <c r="C10399">
        <v>91573</v>
      </c>
      <c r="D10399">
        <v>2022</v>
      </c>
      <c r="E10399">
        <v>8</v>
      </c>
      <c r="F10399">
        <v>340.59</v>
      </c>
      <c r="G10399">
        <v>44</v>
      </c>
    </row>
    <row r="10400" spans="1:7" ht="15.5" hidden="1" x14ac:dyDescent="0.35">
      <c r="A10400" t="s">
        <v>187</v>
      </c>
      <c r="B10400" t="s">
        <v>353</v>
      </c>
      <c r="C10400">
        <v>91573</v>
      </c>
      <c r="D10400">
        <v>2022</v>
      </c>
      <c r="E10400">
        <v>9</v>
      </c>
      <c r="F10400">
        <v>330.05</v>
      </c>
      <c r="G10400">
        <v>42</v>
      </c>
    </row>
    <row r="10401" spans="1:7" ht="15.5" hidden="1" x14ac:dyDescent="0.35">
      <c r="A10401" t="s">
        <v>187</v>
      </c>
      <c r="B10401" t="s">
        <v>353</v>
      </c>
      <c r="C10401">
        <v>91573</v>
      </c>
      <c r="D10401">
        <v>2022</v>
      </c>
      <c r="E10401">
        <v>10</v>
      </c>
      <c r="F10401">
        <v>334.49</v>
      </c>
      <c r="G10401">
        <v>45</v>
      </c>
    </row>
    <row r="10402" spans="1:7" ht="15.5" hidden="1" x14ac:dyDescent="0.35">
      <c r="A10402" t="s">
        <v>187</v>
      </c>
      <c r="B10402" t="s">
        <v>353</v>
      </c>
      <c r="C10402">
        <v>91573</v>
      </c>
      <c r="D10402">
        <v>2022</v>
      </c>
      <c r="E10402">
        <v>11</v>
      </c>
      <c r="F10402">
        <v>426.95</v>
      </c>
      <c r="G10402">
        <v>47</v>
      </c>
    </row>
    <row r="10403" spans="1:7" ht="15.5" hidden="1" x14ac:dyDescent="0.35">
      <c r="A10403" t="s">
        <v>187</v>
      </c>
      <c r="B10403" t="s">
        <v>353</v>
      </c>
      <c r="C10403">
        <v>91573</v>
      </c>
      <c r="D10403">
        <v>2022</v>
      </c>
      <c r="E10403">
        <v>12</v>
      </c>
      <c r="F10403">
        <v>351.91</v>
      </c>
      <c r="G10403">
        <v>37</v>
      </c>
    </row>
    <row r="10404" spans="1:7" ht="15.5" hidden="1" x14ac:dyDescent="0.35">
      <c r="A10404" t="s">
        <v>187</v>
      </c>
      <c r="B10404" t="s">
        <v>353</v>
      </c>
      <c r="C10404">
        <v>91573</v>
      </c>
      <c r="D10404">
        <v>2023</v>
      </c>
      <c r="E10404">
        <v>1</v>
      </c>
      <c r="F10404">
        <v>381.25</v>
      </c>
      <c r="G10404">
        <v>54</v>
      </c>
    </row>
    <row r="10405" spans="1:7" ht="15.5" hidden="1" x14ac:dyDescent="0.35">
      <c r="A10405" t="s">
        <v>187</v>
      </c>
      <c r="B10405" t="s">
        <v>353</v>
      </c>
      <c r="C10405">
        <v>91573</v>
      </c>
      <c r="D10405">
        <v>2023</v>
      </c>
      <c r="E10405">
        <v>2</v>
      </c>
      <c r="F10405">
        <v>367.89</v>
      </c>
      <c r="G10405">
        <v>31</v>
      </c>
    </row>
    <row r="10406" spans="1:7" ht="15.5" hidden="1" x14ac:dyDescent="0.35">
      <c r="A10406" t="s">
        <v>187</v>
      </c>
      <c r="B10406" t="s">
        <v>353</v>
      </c>
      <c r="C10406">
        <v>91573</v>
      </c>
      <c r="D10406">
        <v>2023</v>
      </c>
      <c r="E10406">
        <v>3</v>
      </c>
      <c r="F10406">
        <v>430.63</v>
      </c>
      <c r="G10406">
        <v>36</v>
      </c>
    </row>
    <row r="10407" spans="1:7" ht="15.5" hidden="1" x14ac:dyDescent="0.35">
      <c r="A10407" t="s">
        <v>187</v>
      </c>
      <c r="B10407" t="s">
        <v>353</v>
      </c>
      <c r="C10407">
        <v>91573</v>
      </c>
      <c r="D10407">
        <v>2023</v>
      </c>
      <c r="E10407">
        <v>4</v>
      </c>
      <c r="F10407">
        <v>400.98</v>
      </c>
      <c r="G10407">
        <v>32</v>
      </c>
    </row>
    <row r="10408" spans="1:7" ht="15.5" hidden="1" x14ac:dyDescent="0.35">
      <c r="A10408" t="s">
        <v>187</v>
      </c>
      <c r="B10408" t="s">
        <v>353</v>
      </c>
      <c r="C10408">
        <v>91573</v>
      </c>
      <c r="D10408">
        <v>2023</v>
      </c>
      <c r="E10408">
        <v>5</v>
      </c>
      <c r="F10408">
        <v>450.2</v>
      </c>
      <c r="G10408">
        <v>46</v>
      </c>
    </row>
    <row r="10409" spans="1:7" ht="15.5" hidden="1" x14ac:dyDescent="0.35">
      <c r="A10409" t="s">
        <v>187</v>
      </c>
      <c r="B10409" t="s">
        <v>353</v>
      </c>
      <c r="C10409">
        <v>91573</v>
      </c>
      <c r="D10409">
        <v>2023</v>
      </c>
      <c r="E10409">
        <v>6</v>
      </c>
      <c r="F10409">
        <v>440.29</v>
      </c>
      <c r="G10409">
        <v>37</v>
      </c>
    </row>
    <row r="10410" spans="1:7" ht="15.5" hidden="1" x14ac:dyDescent="0.35">
      <c r="A10410" t="s">
        <v>187</v>
      </c>
      <c r="B10410" t="s">
        <v>353</v>
      </c>
      <c r="C10410">
        <v>91573</v>
      </c>
      <c r="D10410">
        <v>2023</v>
      </c>
      <c r="E10410">
        <v>7</v>
      </c>
      <c r="F10410">
        <v>414.4</v>
      </c>
      <c r="G10410">
        <v>37</v>
      </c>
    </row>
    <row r="10411" spans="1:7" ht="15.5" hidden="1" x14ac:dyDescent="0.35">
      <c r="A10411" t="s">
        <v>187</v>
      </c>
      <c r="B10411" t="s">
        <v>353</v>
      </c>
      <c r="C10411">
        <v>91573</v>
      </c>
      <c r="D10411">
        <v>2023</v>
      </c>
      <c r="E10411">
        <v>8</v>
      </c>
      <c r="F10411">
        <v>455.5</v>
      </c>
      <c r="G10411">
        <v>39</v>
      </c>
    </row>
    <row r="10412" spans="1:7" ht="15.5" hidden="1" x14ac:dyDescent="0.35">
      <c r="A10412" t="s">
        <v>187</v>
      </c>
      <c r="B10412" t="s">
        <v>353</v>
      </c>
      <c r="C10412">
        <v>91573</v>
      </c>
      <c r="D10412">
        <v>2023</v>
      </c>
      <c r="E10412">
        <v>9</v>
      </c>
      <c r="F10412">
        <v>471.21</v>
      </c>
      <c r="G10412">
        <v>41</v>
      </c>
    </row>
    <row r="10413" spans="1:7" ht="15.5" hidden="1" x14ac:dyDescent="0.35">
      <c r="A10413" t="s">
        <v>187</v>
      </c>
      <c r="B10413" t="s">
        <v>353</v>
      </c>
      <c r="C10413">
        <v>91573</v>
      </c>
      <c r="D10413">
        <v>2023</v>
      </c>
      <c r="E10413">
        <v>10</v>
      </c>
      <c r="F10413">
        <v>426.59</v>
      </c>
      <c r="G10413">
        <v>37</v>
      </c>
    </row>
    <row r="10414" spans="1:7" ht="15.5" hidden="1" x14ac:dyDescent="0.35">
      <c r="A10414" t="s">
        <v>187</v>
      </c>
      <c r="B10414" t="s">
        <v>353</v>
      </c>
      <c r="C10414">
        <v>91573</v>
      </c>
      <c r="D10414">
        <v>2023</v>
      </c>
      <c r="E10414">
        <v>11</v>
      </c>
      <c r="F10414">
        <v>379.84</v>
      </c>
      <c r="G10414">
        <v>34</v>
      </c>
    </row>
    <row r="10415" spans="1:7" ht="15.5" hidden="1" x14ac:dyDescent="0.35">
      <c r="A10415" t="s">
        <v>187</v>
      </c>
      <c r="B10415" t="s">
        <v>353</v>
      </c>
      <c r="C10415">
        <v>91573</v>
      </c>
      <c r="D10415">
        <v>2023</v>
      </c>
      <c r="E10415">
        <v>12</v>
      </c>
      <c r="F10415">
        <v>482.29</v>
      </c>
      <c r="G10415">
        <v>51</v>
      </c>
    </row>
    <row r="10416" spans="1:7" ht="15.5" hidden="1" x14ac:dyDescent="0.35">
      <c r="A10416" t="s">
        <v>187</v>
      </c>
      <c r="B10416" t="s">
        <v>353</v>
      </c>
      <c r="C10416">
        <v>91573</v>
      </c>
      <c r="D10416">
        <v>2024</v>
      </c>
      <c r="E10416">
        <v>1</v>
      </c>
      <c r="F10416">
        <v>456.18</v>
      </c>
      <c r="G10416">
        <v>42</v>
      </c>
    </row>
    <row r="10417" spans="1:7" ht="15.5" hidden="1" x14ac:dyDescent="0.35">
      <c r="A10417" t="s">
        <v>187</v>
      </c>
      <c r="B10417" t="s">
        <v>353</v>
      </c>
      <c r="C10417">
        <v>91573</v>
      </c>
      <c r="D10417">
        <v>2024</v>
      </c>
      <c r="E10417">
        <v>2</v>
      </c>
      <c r="F10417">
        <v>422.39</v>
      </c>
      <c r="G10417">
        <v>38</v>
      </c>
    </row>
    <row r="10418" spans="1:7" ht="15.5" hidden="1" x14ac:dyDescent="0.35">
      <c r="A10418" t="s">
        <v>187</v>
      </c>
      <c r="B10418" t="s">
        <v>353</v>
      </c>
      <c r="C10418">
        <v>91573</v>
      </c>
      <c r="D10418">
        <v>2024</v>
      </c>
      <c r="E10418">
        <v>3</v>
      </c>
      <c r="F10418">
        <v>448.14</v>
      </c>
      <c r="G10418">
        <v>37</v>
      </c>
    </row>
    <row r="10419" spans="1:7" ht="15.5" hidden="1" x14ac:dyDescent="0.35">
      <c r="A10419" t="s">
        <v>187</v>
      </c>
      <c r="B10419" t="s">
        <v>353</v>
      </c>
      <c r="C10419">
        <v>91573</v>
      </c>
      <c r="D10419">
        <v>2024</v>
      </c>
      <c r="E10419">
        <v>4</v>
      </c>
      <c r="F10419">
        <v>386.36</v>
      </c>
      <c r="G10419">
        <v>38</v>
      </c>
    </row>
    <row r="10420" spans="1:7" ht="15.5" hidden="1" x14ac:dyDescent="0.35">
      <c r="A10420" t="s">
        <v>187</v>
      </c>
      <c r="B10420" t="s">
        <v>353</v>
      </c>
      <c r="C10420">
        <v>91573</v>
      </c>
      <c r="D10420">
        <v>2024</v>
      </c>
      <c r="E10420">
        <v>5</v>
      </c>
      <c r="F10420">
        <v>195.71</v>
      </c>
      <c r="G10420">
        <v>19</v>
      </c>
    </row>
    <row r="10421" spans="1:7" ht="15.5" hidden="1" x14ac:dyDescent="0.35">
      <c r="A10421" t="s">
        <v>187</v>
      </c>
      <c r="B10421" t="s">
        <v>353</v>
      </c>
      <c r="C10421">
        <v>91573</v>
      </c>
      <c r="D10421">
        <v>2024</v>
      </c>
      <c r="E10421">
        <v>6</v>
      </c>
      <c r="F10421">
        <v>467.04</v>
      </c>
      <c r="G10421">
        <v>44</v>
      </c>
    </row>
    <row r="10422" spans="1:7" ht="15.5" hidden="1" x14ac:dyDescent="0.35">
      <c r="A10422" t="s">
        <v>187</v>
      </c>
      <c r="B10422" t="s">
        <v>353</v>
      </c>
      <c r="C10422">
        <v>91573</v>
      </c>
      <c r="D10422">
        <v>2024</v>
      </c>
      <c r="E10422">
        <v>7</v>
      </c>
      <c r="F10422">
        <v>462.83</v>
      </c>
      <c r="G10422">
        <v>47</v>
      </c>
    </row>
    <row r="10423" spans="1:7" ht="15.5" hidden="1" x14ac:dyDescent="0.35">
      <c r="A10423" t="s">
        <v>187</v>
      </c>
      <c r="B10423" t="s">
        <v>353</v>
      </c>
      <c r="C10423">
        <v>91573</v>
      </c>
      <c r="D10423">
        <v>2024</v>
      </c>
      <c r="E10423">
        <v>8</v>
      </c>
      <c r="F10423">
        <v>423.1</v>
      </c>
      <c r="G10423">
        <v>43</v>
      </c>
    </row>
    <row r="10424" spans="1:7" ht="15.5" hidden="1" x14ac:dyDescent="0.35">
      <c r="A10424" t="s">
        <v>187</v>
      </c>
      <c r="B10424" t="s">
        <v>353</v>
      </c>
      <c r="C10424">
        <v>91573</v>
      </c>
      <c r="D10424">
        <v>2024</v>
      </c>
      <c r="E10424">
        <v>9</v>
      </c>
      <c r="F10424">
        <v>434.58</v>
      </c>
      <c r="G10424">
        <v>41</v>
      </c>
    </row>
    <row r="10425" spans="1:7" ht="15.5" hidden="1" x14ac:dyDescent="0.35">
      <c r="A10425" t="s">
        <v>187</v>
      </c>
      <c r="B10425" t="s">
        <v>353</v>
      </c>
      <c r="C10425">
        <v>91573</v>
      </c>
      <c r="D10425">
        <v>2024</v>
      </c>
      <c r="E10425">
        <v>10</v>
      </c>
      <c r="F10425">
        <v>492.42</v>
      </c>
      <c r="G10425">
        <v>46</v>
      </c>
    </row>
    <row r="10426" spans="1:7" ht="15.5" hidden="1" x14ac:dyDescent="0.35">
      <c r="A10426" t="s">
        <v>187</v>
      </c>
      <c r="B10426" t="s">
        <v>353</v>
      </c>
      <c r="C10426">
        <v>91573</v>
      </c>
      <c r="D10426">
        <v>2024</v>
      </c>
      <c r="E10426">
        <v>11</v>
      </c>
      <c r="F10426">
        <v>475.65</v>
      </c>
      <c r="G10426">
        <v>49</v>
      </c>
    </row>
    <row r="10427" spans="1:7" ht="15.5" hidden="1" x14ac:dyDescent="0.35">
      <c r="A10427" t="s">
        <v>187</v>
      </c>
      <c r="B10427" t="s">
        <v>353</v>
      </c>
      <c r="C10427">
        <v>91573</v>
      </c>
      <c r="D10427">
        <v>2024</v>
      </c>
      <c r="E10427">
        <v>12</v>
      </c>
      <c r="F10427">
        <v>469.87</v>
      </c>
      <c r="G10427">
        <v>48</v>
      </c>
    </row>
    <row r="10428" spans="1:7" ht="15.5" x14ac:dyDescent="0.35">
      <c r="A10428" t="s">
        <v>187</v>
      </c>
      <c r="B10428" t="s">
        <v>353</v>
      </c>
      <c r="C10428">
        <v>91573</v>
      </c>
      <c r="D10428">
        <v>2025</v>
      </c>
      <c r="E10428">
        <v>1</v>
      </c>
      <c r="F10428">
        <v>460.25</v>
      </c>
      <c r="G10428">
        <v>43</v>
      </c>
    </row>
    <row r="10429" spans="1:7" ht="15.5" x14ac:dyDescent="0.35">
      <c r="A10429" t="s">
        <v>187</v>
      </c>
      <c r="B10429" t="s">
        <v>353</v>
      </c>
      <c r="C10429">
        <v>91573</v>
      </c>
      <c r="D10429">
        <v>2025</v>
      </c>
      <c r="E10429">
        <v>2</v>
      </c>
      <c r="F10429">
        <v>213.14</v>
      </c>
      <c r="G10429">
        <v>18.82</v>
      </c>
    </row>
    <row r="10430" spans="1:7" ht="15.5" x14ac:dyDescent="0.35">
      <c r="A10430" t="s">
        <v>187</v>
      </c>
      <c r="B10430" t="s">
        <v>353</v>
      </c>
      <c r="C10430">
        <v>91573</v>
      </c>
      <c r="D10430">
        <v>2025</v>
      </c>
      <c r="E10430">
        <v>3</v>
      </c>
      <c r="F10430">
        <v>0</v>
      </c>
      <c r="G10430">
        <v>0</v>
      </c>
    </row>
    <row r="10431" spans="1:7" ht="15.5" x14ac:dyDescent="0.35">
      <c r="A10431" t="s">
        <v>187</v>
      </c>
      <c r="B10431" t="s">
        <v>353</v>
      </c>
      <c r="C10431">
        <v>91573</v>
      </c>
      <c r="D10431">
        <v>2025</v>
      </c>
      <c r="E10431">
        <v>4</v>
      </c>
      <c r="F10431">
        <v>0</v>
      </c>
      <c r="G10431">
        <v>0</v>
      </c>
    </row>
    <row r="10432" spans="1:7" ht="15.5" x14ac:dyDescent="0.35">
      <c r="A10432" t="s">
        <v>187</v>
      </c>
      <c r="B10432" t="s">
        <v>353</v>
      </c>
      <c r="C10432">
        <v>91573</v>
      </c>
      <c r="D10432">
        <v>2025</v>
      </c>
      <c r="E10432">
        <v>5</v>
      </c>
      <c r="F10432">
        <v>0</v>
      </c>
      <c r="G10432">
        <v>0</v>
      </c>
    </row>
    <row r="10433" spans="1:7" ht="15.5" x14ac:dyDescent="0.35">
      <c r="A10433" t="s">
        <v>187</v>
      </c>
      <c r="B10433" t="s">
        <v>353</v>
      </c>
      <c r="C10433">
        <v>91573</v>
      </c>
      <c r="D10433">
        <v>2025</v>
      </c>
      <c r="E10433">
        <v>6</v>
      </c>
      <c r="F10433">
        <v>0</v>
      </c>
      <c r="G10433">
        <v>0</v>
      </c>
    </row>
    <row r="10434" spans="1:7" ht="15.5" x14ac:dyDescent="0.35">
      <c r="A10434" t="s">
        <v>187</v>
      </c>
      <c r="B10434" t="s">
        <v>353</v>
      </c>
      <c r="C10434">
        <v>91573</v>
      </c>
      <c r="D10434">
        <v>2025</v>
      </c>
      <c r="E10434">
        <v>7</v>
      </c>
      <c r="F10434">
        <v>0</v>
      </c>
      <c r="G10434">
        <v>0</v>
      </c>
    </row>
    <row r="10435" spans="1:7" ht="15.5" x14ac:dyDescent="0.35">
      <c r="A10435" t="s">
        <v>187</v>
      </c>
      <c r="B10435" t="s">
        <v>353</v>
      </c>
      <c r="C10435">
        <v>91573</v>
      </c>
      <c r="D10435">
        <v>2025</v>
      </c>
      <c r="E10435">
        <v>8</v>
      </c>
      <c r="F10435">
        <v>0</v>
      </c>
      <c r="G10435">
        <v>0</v>
      </c>
    </row>
    <row r="10436" spans="1:7" ht="15.5" x14ac:dyDescent="0.35">
      <c r="A10436" t="s">
        <v>187</v>
      </c>
      <c r="B10436" t="s">
        <v>353</v>
      </c>
      <c r="C10436">
        <v>91573</v>
      </c>
      <c r="D10436">
        <v>2025</v>
      </c>
      <c r="E10436">
        <v>9</v>
      </c>
      <c r="F10436">
        <v>336.97</v>
      </c>
      <c r="G10436">
        <v>30.67</v>
      </c>
    </row>
    <row r="10437" spans="1:7" ht="15.5" x14ac:dyDescent="0.35">
      <c r="A10437" t="s">
        <v>187</v>
      </c>
      <c r="B10437" t="s">
        <v>353</v>
      </c>
      <c r="C10437">
        <v>91573</v>
      </c>
      <c r="D10437">
        <v>2025</v>
      </c>
      <c r="E10437">
        <v>10</v>
      </c>
      <c r="F10437">
        <v>495.05</v>
      </c>
      <c r="G10437">
        <v>50</v>
      </c>
    </row>
    <row r="10438" spans="1:7" ht="15.5" x14ac:dyDescent="0.35">
      <c r="A10438" t="s">
        <v>187</v>
      </c>
      <c r="B10438" t="s">
        <v>353</v>
      </c>
      <c r="C10438">
        <v>91573</v>
      </c>
      <c r="D10438">
        <v>2025</v>
      </c>
      <c r="E10438">
        <v>11</v>
      </c>
      <c r="F10438">
        <v>507.19</v>
      </c>
      <c r="G10438">
        <v>50</v>
      </c>
    </row>
    <row r="10439" spans="1:7" ht="15.5" hidden="1" x14ac:dyDescent="0.35">
      <c r="A10439" t="s">
        <v>187</v>
      </c>
      <c r="B10439" t="s">
        <v>353</v>
      </c>
      <c r="C10439">
        <v>91574</v>
      </c>
      <c r="D10439">
        <v>2020</v>
      </c>
      <c r="E10439">
        <v>12</v>
      </c>
      <c r="F10439">
        <v>13.23</v>
      </c>
      <c r="G10439">
        <v>5</v>
      </c>
    </row>
    <row r="10440" spans="1:7" ht="15.5" hidden="1" x14ac:dyDescent="0.35">
      <c r="A10440" t="s">
        <v>187</v>
      </c>
      <c r="B10440" t="s">
        <v>353</v>
      </c>
      <c r="C10440">
        <v>91574</v>
      </c>
      <c r="D10440">
        <v>2021</v>
      </c>
      <c r="E10440">
        <v>1</v>
      </c>
      <c r="F10440">
        <v>336.37</v>
      </c>
      <c r="G10440">
        <v>50</v>
      </c>
    </row>
    <row r="10441" spans="1:7" ht="15.5" hidden="1" x14ac:dyDescent="0.35">
      <c r="A10441" t="s">
        <v>187</v>
      </c>
      <c r="B10441" t="s">
        <v>353</v>
      </c>
      <c r="C10441">
        <v>91574</v>
      </c>
      <c r="D10441">
        <v>2021</v>
      </c>
      <c r="E10441">
        <v>2</v>
      </c>
      <c r="F10441">
        <v>218.38</v>
      </c>
      <c r="G10441">
        <v>36</v>
      </c>
    </row>
    <row r="10442" spans="1:7" ht="15.5" hidden="1" x14ac:dyDescent="0.35">
      <c r="A10442" t="s">
        <v>187</v>
      </c>
      <c r="B10442" t="s">
        <v>353</v>
      </c>
      <c r="C10442">
        <v>91574</v>
      </c>
      <c r="D10442">
        <v>2021</v>
      </c>
      <c r="E10442">
        <v>3</v>
      </c>
      <c r="F10442">
        <v>298.19</v>
      </c>
      <c r="G10442">
        <v>46</v>
      </c>
    </row>
    <row r="10443" spans="1:7" ht="15.5" hidden="1" x14ac:dyDescent="0.35">
      <c r="A10443" t="s">
        <v>187</v>
      </c>
      <c r="B10443" t="s">
        <v>353</v>
      </c>
      <c r="C10443">
        <v>91574</v>
      </c>
      <c r="D10443">
        <v>2021</v>
      </c>
      <c r="E10443">
        <v>4</v>
      </c>
      <c r="F10443">
        <v>247.85</v>
      </c>
      <c r="G10443">
        <v>39</v>
      </c>
    </row>
    <row r="10444" spans="1:7" ht="15.5" hidden="1" x14ac:dyDescent="0.35">
      <c r="A10444" t="s">
        <v>187</v>
      </c>
      <c r="B10444" t="s">
        <v>353</v>
      </c>
      <c r="C10444">
        <v>91574</v>
      </c>
      <c r="D10444">
        <v>2021</v>
      </c>
      <c r="E10444">
        <v>5</v>
      </c>
      <c r="F10444">
        <v>281.95999999999998</v>
      </c>
      <c r="G10444">
        <v>44.72</v>
      </c>
    </row>
    <row r="10445" spans="1:7" ht="15.5" hidden="1" x14ac:dyDescent="0.35">
      <c r="A10445" t="s">
        <v>187</v>
      </c>
      <c r="B10445" t="s">
        <v>353</v>
      </c>
      <c r="C10445">
        <v>91574</v>
      </c>
      <c r="D10445">
        <v>2021</v>
      </c>
      <c r="E10445">
        <v>6</v>
      </c>
      <c r="F10445">
        <v>272.87</v>
      </c>
      <c r="G10445">
        <v>43.28</v>
      </c>
    </row>
    <row r="10446" spans="1:7" ht="15.5" hidden="1" x14ac:dyDescent="0.35">
      <c r="A10446" t="s">
        <v>187</v>
      </c>
      <c r="B10446" t="s">
        <v>353</v>
      </c>
      <c r="C10446">
        <v>91574</v>
      </c>
      <c r="D10446">
        <v>2021</v>
      </c>
      <c r="E10446">
        <v>7</v>
      </c>
      <c r="F10446">
        <v>181.59</v>
      </c>
      <c r="G10446">
        <v>29</v>
      </c>
    </row>
    <row r="10447" spans="1:7" ht="15.5" hidden="1" x14ac:dyDescent="0.35">
      <c r="A10447" t="s">
        <v>187</v>
      </c>
      <c r="B10447" t="s">
        <v>353</v>
      </c>
      <c r="C10447">
        <v>91574</v>
      </c>
      <c r="D10447">
        <v>2021</v>
      </c>
      <c r="E10447">
        <v>8</v>
      </c>
      <c r="F10447">
        <v>253.14</v>
      </c>
      <c r="G10447">
        <v>40</v>
      </c>
    </row>
    <row r="10448" spans="1:7" ht="15.5" hidden="1" x14ac:dyDescent="0.35">
      <c r="A10448" t="s">
        <v>187</v>
      </c>
      <c r="B10448" t="s">
        <v>353</v>
      </c>
      <c r="C10448">
        <v>91574</v>
      </c>
      <c r="D10448">
        <v>2021</v>
      </c>
      <c r="E10448">
        <v>9</v>
      </c>
      <c r="F10448">
        <v>354.19</v>
      </c>
      <c r="G10448">
        <v>54</v>
      </c>
    </row>
    <row r="10449" spans="1:7" ht="15.5" hidden="1" x14ac:dyDescent="0.35">
      <c r="A10449" t="s">
        <v>187</v>
      </c>
      <c r="B10449" t="s">
        <v>353</v>
      </c>
      <c r="C10449">
        <v>91574</v>
      </c>
      <c r="D10449">
        <v>2021</v>
      </c>
      <c r="E10449">
        <v>10</v>
      </c>
      <c r="F10449">
        <v>361.13</v>
      </c>
      <c r="G10449">
        <v>55</v>
      </c>
    </row>
    <row r="10450" spans="1:7" ht="15.5" hidden="1" x14ac:dyDescent="0.35">
      <c r="A10450" t="s">
        <v>187</v>
      </c>
      <c r="B10450" t="s">
        <v>353</v>
      </c>
      <c r="C10450">
        <v>91574</v>
      </c>
      <c r="D10450">
        <v>2021</v>
      </c>
      <c r="E10450">
        <v>11</v>
      </c>
      <c r="F10450">
        <v>365.2</v>
      </c>
      <c r="G10450">
        <v>55</v>
      </c>
    </row>
    <row r="10451" spans="1:7" ht="15.5" hidden="1" x14ac:dyDescent="0.35">
      <c r="A10451" t="s">
        <v>187</v>
      </c>
      <c r="B10451" t="s">
        <v>353</v>
      </c>
      <c r="C10451">
        <v>91574</v>
      </c>
      <c r="D10451">
        <v>2021</v>
      </c>
      <c r="E10451">
        <v>12</v>
      </c>
      <c r="F10451">
        <v>380.13</v>
      </c>
      <c r="G10451">
        <v>45</v>
      </c>
    </row>
    <row r="10452" spans="1:7" ht="15.5" hidden="1" x14ac:dyDescent="0.35">
      <c r="A10452" t="s">
        <v>187</v>
      </c>
      <c r="B10452" t="s">
        <v>353</v>
      </c>
      <c r="C10452">
        <v>91574</v>
      </c>
      <c r="D10452">
        <v>2022</v>
      </c>
      <c r="E10452">
        <v>1</v>
      </c>
      <c r="F10452">
        <v>315</v>
      </c>
      <c r="G10452">
        <v>54</v>
      </c>
    </row>
    <row r="10453" spans="1:7" ht="15.5" hidden="1" x14ac:dyDescent="0.35">
      <c r="A10453" t="s">
        <v>187</v>
      </c>
      <c r="B10453" t="s">
        <v>353</v>
      </c>
      <c r="C10453">
        <v>91574</v>
      </c>
      <c r="D10453">
        <v>2022</v>
      </c>
      <c r="E10453">
        <v>2</v>
      </c>
      <c r="F10453">
        <v>344.47</v>
      </c>
      <c r="G10453">
        <v>57</v>
      </c>
    </row>
    <row r="10454" spans="1:7" ht="15.5" hidden="1" x14ac:dyDescent="0.35">
      <c r="A10454" t="s">
        <v>187</v>
      </c>
      <c r="B10454" t="s">
        <v>353</v>
      </c>
      <c r="C10454">
        <v>91574</v>
      </c>
      <c r="D10454">
        <v>2022</v>
      </c>
      <c r="E10454">
        <v>3</v>
      </c>
      <c r="F10454">
        <v>320.93</v>
      </c>
      <c r="G10454">
        <v>39</v>
      </c>
    </row>
    <row r="10455" spans="1:7" ht="15.5" hidden="1" x14ac:dyDescent="0.35">
      <c r="A10455" t="s">
        <v>187</v>
      </c>
      <c r="B10455" t="s">
        <v>353</v>
      </c>
      <c r="C10455">
        <v>91574</v>
      </c>
      <c r="D10455">
        <v>2022</v>
      </c>
      <c r="E10455">
        <v>4</v>
      </c>
      <c r="F10455">
        <v>324.42</v>
      </c>
      <c r="G10455">
        <v>45</v>
      </c>
    </row>
    <row r="10456" spans="1:7" ht="15.5" hidden="1" x14ac:dyDescent="0.35">
      <c r="A10456" t="s">
        <v>187</v>
      </c>
      <c r="B10456" t="s">
        <v>353</v>
      </c>
      <c r="C10456">
        <v>91574</v>
      </c>
      <c r="D10456">
        <v>2022</v>
      </c>
      <c r="E10456">
        <v>5</v>
      </c>
      <c r="F10456">
        <v>302</v>
      </c>
      <c r="G10456">
        <v>37</v>
      </c>
    </row>
    <row r="10457" spans="1:7" ht="15.5" hidden="1" x14ac:dyDescent="0.35">
      <c r="A10457" t="s">
        <v>187</v>
      </c>
      <c r="B10457" t="s">
        <v>353</v>
      </c>
      <c r="C10457">
        <v>91574</v>
      </c>
      <c r="D10457">
        <v>2022</v>
      </c>
      <c r="E10457">
        <v>6</v>
      </c>
      <c r="F10457">
        <v>358.22</v>
      </c>
      <c r="G10457">
        <v>47</v>
      </c>
    </row>
    <row r="10458" spans="1:7" ht="15.5" hidden="1" x14ac:dyDescent="0.35">
      <c r="A10458" t="s">
        <v>187</v>
      </c>
      <c r="B10458" t="s">
        <v>353</v>
      </c>
      <c r="C10458">
        <v>91574</v>
      </c>
      <c r="D10458">
        <v>2022</v>
      </c>
      <c r="E10458">
        <v>7</v>
      </c>
      <c r="F10458">
        <v>336.79</v>
      </c>
      <c r="G10458">
        <v>38</v>
      </c>
    </row>
    <row r="10459" spans="1:7" ht="15.5" hidden="1" x14ac:dyDescent="0.35">
      <c r="A10459" t="s">
        <v>187</v>
      </c>
      <c r="B10459" t="s">
        <v>353</v>
      </c>
      <c r="C10459">
        <v>91574</v>
      </c>
      <c r="D10459">
        <v>2022</v>
      </c>
      <c r="E10459">
        <v>8</v>
      </c>
      <c r="F10459">
        <v>336.99</v>
      </c>
      <c r="G10459">
        <v>40</v>
      </c>
    </row>
    <row r="10460" spans="1:7" ht="15.5" hidden="1" x14ac:dyDescent="0.35">
      <c r="A10460" t="s">
        <v>187</v>
      </c>
      <c r="B10460" t="s">
        <v>353</v>
      </c>
      <c r="C10460">
        <v>91574</v>
      </c>
      <c r="D10460">
        <v>2022</v>
      </c>
      <c r="E10460">
        <v>9</v>
      </c>
      <c r="F10460">
        <v>308.92</v>
      </c>
      <c r="G10460">
        <v>38</v>
      </c>
    </row>
    <row r="10461" spans="1:7" ht="15.5" hidden="1" x14ac:dyDescent="0.35">
      <c r="A10461" t="s">
        <v>187</v>
      </c>
      <c r="B10461" t="s">
        <v>353</v>
      </c>
      <c r="C10461">
        <v>91574</v>
      </c>
      <c r="D10461">
        <v>2022</v>
      </c>
      <c r="E10461">
        <v>10</v>
      </c>
      <c r="F10461">
        <v>410.92</v>
      </c>
      <c r="G10461">
        <v>47</v>
      </c>
    </row>
    <row r="10462" spans="1:7" ht="15.5" hidden="1" x14ac:dyDescent="0.35">
      <c r="A10462" t="s">
        <v>187</v>
      </c>
      <c r="B10462" t="s">
        <v>353</v>
      </c>
      <c r="C10462">
        <v>91574</v>
      </c>
      <c r="D10462">
        <v>2022</v>
      </c>
      <c r="E10462">
        <v>11</v>
      </c>
      <c r="F10462">
        <v>369.26</v>
      </c>
      <c r="G10462">
        <v>40</v>
      </c>
    </row>
    <row r="10463" spans="1:7" ht="15.5" hidden="1" x14ac:dyDescent="0.35">
      <c r="A10463" t="s">
        <v>187</v>
      </c>
      <c r="B10463" t="s">
        <v>353</v>
      </c>
      <c r="C10463">
        <v>91574</v>
      </c>
      <c r="D10463">
        <v>2022</v>
      </c>
      <c r="E10463">
        <v>12</v>
      </c>
      <c r="F10463">
        <v>338.7</v>
      </c>
      <c r="G10463">
        <v>42</v>
      </c>
    </row>
    <row r="10464" spans="1:7" ht="15.5" hidden="1" x14ac:dyDescent="0.35">
      <c r="A10464" t="s">
        <v>187</v>
      </c>
      <c r="B10464" t="s">
        <v>353</v>
      </c>
      <c r="C10464">
        <v>91574</v>
      </c>
      <c r="D10464">
        <v>2023</v>
      </c>
      <c r="E10464">
        <v>1</v>
      </c>
      <c r="F10464">
        <v>408.2</v>
      </c>
      <c r="G10464">
        <v>44</v>
      </c>
    </row>
    <row r="10465" spans="1:7" ht="15.5" hidden="1" x14ac:dyDescent="0.35">
      <c r="A10465" t="s">
        <v>187</v>
      </c>
      <c r="B10465" t="s">
        <v>353</v>
      </c>
      <c r="C10465">
        <v>91574</v>
      </c>
      <c r="D10465">
        <v>2023</v>
      </c>
      <c r="E10465">
        <v>2</v>
      </c>
      <c r="F10465">
        <v>370.09</v>
      </c>
      <c r="G10465">
        <v>34</v>
      </c>
    </row>
    <row r="10466" spans="1:7" ht="15.5" hidden="1" x14ac:dyDescent="0.35">
      <c r="A10466" t="s">
        <v>187</v>
      </c>
      <c r="B10466" t="s">
        <v>353</v>
      </c>
      <c r="C10466">
        <v>91574</v>
      </c>
      <c r="D10466">
        <v>2023</v>
      </c>
      <c r="E10466">
        <v>3</v>
      </c>
      <c r="F10466">
        <v>398.96</v>
      </c>
      <c r="G10466">
        <v>35</v>
      </c>
    </row>
    <row r="10467" spans="1:7" ht="15.5" hidden="1" x14ac:dyDescent="0.35">
      <c r="A10467" t="s">
        <v>187</v>
      </c>
      <c r="B10467" t="s">
        <v>353</v>
      </c>
      <c r="C10467">
        <v>91574</v>
      </c>
      <c r="D10467">
        <v>2023</v>
      </c>
      <c r="E10467">
        <v>4</v>
      </c>
      <c r="F10467">
        <v>422</v>
      </c>
      <c r="G10467">
        <v>42</v>
      </c>
    </row>
    <row r="10468" spans="1:7" ht="15.5" hidden="1" x14ac:dyDescent="0.35">
      <c r="A10468" t="s">
        <v>187</v>
      </c>
      <c r="B10468" t="s">
        <v>353</v>
      </c>
      <c r="C10468">
        <v>91574</v>
      </c>
      <c r="D10468">
        <v>2023</v>
      </c>
      <c r="E10468">
        <v>5</v>
      </c>
      <c r="F10468">
        <v>425.8</v>
      </c>
      <c r="G10468">
        <v>42</v>
      </c>
    </row>
    <row r="10469" spans="1:7" ht="15.5" hidden="1" x14ac:dyDescent="0.35">
      <c r="A10469" t="s">
        <v>187</v>
      </c>
      <c r="B10469" t="s">
        <v>353</v>
      </c>
      <c r="C10469">
        <v>91574</v>
      </c>
      <c r="D10469">
        <v>2023</v>
      </c>
      <c r="E10469">
        <v>6</v>
      </c>
      <c r="F10469">
        <v>470.73</v>
      </c>
      <c r="G10469">
        <v>46</v>
      </c>
    </row>
    <row r="10470" spans="1:7" ht="15.5" hidden="1" x14ac:dyDescent="0.35">
      <c r="A10470" t="s">
        <v>187</v>
      </c>
      <c r="B10470" t="s">
        <v>353</v>
      </c>
      <c r="C10470">
        <v>91574</v>
      </c>
      <c r="D10470">
        <v>2023</v>
      </c>
      <c r="E10470">
        <v>7</v>
      </c>
      <c r="F10470">
        <v>411.21</v>
      </c>
      <c r="G10470">
        <v>34</v>
      </c>
    </row>
    <row r="10471" spans="1:7" ht="15.5" hidden="1" x14ac:dyDescent="0.35">
      <c r="A10471" t="s">
        <v>187</v>
      </c>
      <c r="B10471" t="s">
        <v>353</v>
      </c>
      <c r="C10471">
        <v>91574</v>
      </c>
      <c r="D10471">
        <v>2023</v>
      </c>
      <c r="E10471">
        <v>8</v>
      </c>
      <c r="F10471">
        <v>426.55</v>
      </c>
      <c r="G10471">
        <v>39</v>
      </c>
    </row>
    <row r="10472" spans="1:7" ht="15.5" hidden="1" x14ac:dyDescent="0.35">
      <c r="A10472" t="s">
        <v>187</v>
      </c>
      <c r="B10472" t="s">
        <v>353</v>
      </c>
      <c r="C10472">
        <v>91574</v>
      </c>
      <c r="D10472">
        <v>2023</v>
      </c>
      <c r="E10472">
        <v>9</v>
      </c>
      <c r="F10472">
        <v>378.2</v>
      </c>
      <c r="G10472">
        <v>35</v>
      </c>
    </row>
    <row r="10473" spans="1:7" ht="15.5" hidden="1" x14ac:dyDescent="0.35">
      <c r="A10473" t="s">
        <v>187</v>
      </c>
      <c r="B10473" t="s">
        <v>353</v>
      </c>
      <c r="C10473">
        <v>91574</v>
      </c>
      <c r="D10473">
        <v>2023</v>
      </c>
      <c r="E10473">
        <v>10</v>
      </c>
      <c r="F10473">
        <v>359.58</v>
      </c>
      <c r="G10473">
        <v>34</v>
      </c>
    </row>
    <row r="10474" spans="1:7" ht="15.5" hidden="1" x14ac:dyDescent="0.35">
      <c r="A10474" t="s">
        <v>187</v>
      </c>
      <c r="B10474" t="s">
        <v>353</v>
      </c>
      <c r="C10474">
        <v>91574</v>
      </c>
      <c r="D10474">
        <v>2023</v>
      </c>
      <c r="E10474">
        <v>11</v>
      </c>
      <c r="F10474">
        <v>439.7</v>
      </c>
      <c r="G10474">
        <v>41</v>
      </c>
    </row>
    <row r="10475" spans="1:7" ht="15.5" hidden="1" x14ac:dyDescent="0.35">
      <c r="A10475" t="s">
        <v>187</v>
      </c>
      <c r="B10475" t="s">
        <v>353</v>
      </c>
      <c r="C10475">
        <v>91574</v>
      </c>
      <c r="D10475">
        <v>2023</v>
      </c>
      <c r="E10475">
        <v>12</v>
      </c>
      <c r="F10475">
        <v>521.09</v>
      </c>
      <c r="G10475">
        <v>52</v>
      </c>
    </row>
    <row r="10476" spans="1:7" ht="15.5" hidden="1" x14ac:dyDescent="0.35">
      <c r="A10476" t="s">
        <v>187</v>
      </c>
      <c r="B10476" t="s">
        <v>353</v>
      </c>
      <c r="C10476">
        <v>91574</v>
      </c>
      <c r="D10476">
        <v>2024</v>
      </c>
      <c r="E10476">
        <v>1</v>
      </c>
      <c r="F10476">
        <v>454.74</v>
      </c>
      <c r="G10476">
        <v>46</v>
      </c>
    </row>
    <row r="10477" spans="1:7" ht="15.5" hidden="1" x14ac:dyDescent="0.35">
      <c r="A10477" t="s">
        <v>187</v>
      </c>
      <c r="B10477" t="s">
        <v>353</v>
      </c>
      <c r="C10477">
        <v>91574</v>
      </c>
      <c r="D10477">
        <v>2024</v>
      </c>
      <c r="E10477">
        <v>2</v>
      </c>
      <c r="F10477">
        <v>409.5</v>
      </c>
      <c r="G10477">
        <v>43</v>
      </c>
    </row>
    <row r="10478" spans="1:7" ht="15.5" hidden="1" x14ac:dyDescent="0.35">
      <c r="A10478" t="s">
        <v>187</v>
      </c>
      <c r="B10478" t="s">
        <v>353</v>
      </c>
      <c r="C10478">
        <v>91574</v>
      </c>
      <c r="D10478">
        <v>2024</v>
      </c>
      <c r="E10478">
        <v>3</v>
      </c>
      <c r="F10478">
        <v>441.28</v>
      </c>
      <c r="G10478">
        <v>49</v>
      </c>
    </row>
    <row r="10479" spans="1:7" ht="15.5" hidden="1" x14ac:dyDescent="0.35">
      <c r="A10479" t="s">
        <v>187</v>
      </c>
      <c r="B10479" t="s">
        <v>353</v>
      </c>
      <c r="C10479">
        <v>91574</v>
      </c>
      <c r="D10479">
        <v>2024</v>
      </c>
      <c r="E10479">
        <v>4</v>
      </c>
      <c r="F10479">
        <v>444.31</v>
      </c>
      <c r="G10479">
        <v>38</v>
      </c>
    </row>
    <row r="10480" spans="1:7" ht="15.5" hidden="1" x14ac:dyDescent="0.35">
      <c r="A10480" t="s">
        <v>187</v>
      </c>
      <c r="B10480" t="s">
        <v>353</v>
      </c>
      <c r="C10480">
        <v>91574</v>
      </c>
      <c r="D10480">
        <v>2024</v>
      </c>
      <c r="E10480">
        <v>5</v>
      </c>
      <c r="F10480">
        <v>437.86</v>
      </c>
      <c r="G10480">
        <v>44</v>
      </c>
    </row>
    <row r="10481" spans="1:7" ht="15.5" hidden="1" x14ac:dyDescent="0.35">
      <c r="A10481" t="s">
        <v>187</v>
      </c>
      <c r="B10481" t="s">
        <v>353</v>
      </c>
      <c r="C10481">
        <v>91574</v>
      </c>
      <c r="D10481">
        <v>2024</v>
      </c>
      <c r="E10481">
        <v>6</v>
      </c>
      <c r="F10481">
        <v>414</v>
      </c>
      <c r="G10481">
        <v>40</v>
      </c>
    </row>
    <row r="10482" spans="1:7" ht="15.5" hidden="1" x14ac:dyDescent="0.35">
      <c r="A10482" t="s">
        <v>187</v>
      </c>
      <c r="B10482" t="s">
        <v>353</v>
      </c>
      <c r="C10482">
        <v>91574</v>
      </c>
      <c r="D10482">
        <v>2024</v>
      </c>
      <c r="E10482">
        <v>7</v>
      </c>
      <c r="F10482">
        <v>90.7</v>
      </c>
      <c r="G10482">
        <v>8.1</v>
      </c>
    </row>
    <row r="10483" spans="1:7" ht="15.5" hidden="1" x14ac:dyDescent="0.35">
      <c r="A10483" t="s">
        <v>187</v>
      </c>
      <c r="B10483" t="s">
        <v>353</v>
      </c>
      <c r="C10483">
        <v>91574</v>
      </c>
      <c r="D10483">
        <v>2024</v>
      </c>
      <c r="E10483">
        <v>8</v>
      </c>
      <c r="F10483">
        <v>0</v>
      </c>
      <c r="G10483">
        <v>0</v>
      </c>
    </row>
    <row r="10484" spans="1:7" ht="15.5" hidden="1" x14ac:dyDescent="0.35">
      <c r="A10484" t="s">
        <v>187</v>
      </c>
      <c r="B10484" t="s">
        <v>353</v>
      </c>
      <c r="C10484">
        <v>91574</v>
      </c>
      <c r="D10484">
        <v>2024</v>
      </c>
      <c r="E10484">
        <v>9</v>
      </c>
      <c r="F10484">
        <v>0</v>
      </c>
      <c r="G10484">
        <v>0</v>
      </c>
    </row>
    <row r="10485" spans="1:7" ht="15.5" hidden="1" x14ac:dyDescent="0.35">
      <c r="A10485" t="s">
        <v>187</v>
      </c>
      <c r="B10485" t="s">
        <v>353</v>
      </c>
      <c r="C10485">
        <v>91574</v>
      </c>
      <c r="D10485">
        <v>2024</v>
      </c>
      <c r="E10485">
        <v>10</v>
      </c>
      <c r="F10485">
        <v>0</v>
      </c>
      <c r="G10485">
        <v>0</v>
      </c>
    </row>
    <row r="10486" spans="1:7" ht="15.5" hidden="1" x14ac:dyDescent="0.35">
      <c r="A10486" t="s">
        <v>187</v>
      </c>
      <c r="B10486" t="s">
        <v>353</v>
      </c>
      <c r="C10486">
        <v>91574</v>
      </c>
      <c r="D10486">
        <v>2024</v>
      </c>
      <c r="E10486">
        <v>11</v>
      </c>
      <c r="F10486">
        <v>0</v>
      </c>
      <c r="G10486">
        <v>0</v>
      </c>
    </row>
    <row r="10487" spans="1:7" ht="15.5" hidden="1" x14ac:dyDescent="0.35">
      <c r="A10487" t="s">
        <v>187</v>
      </c>
      <c r="B10487" t="s">
        <v>353</v>
      </c>
      <c r="C10487">
        <v>91574</v>
      </c>
      <c r="D10487">
        <v>2024</v>
      </c>
      <c r="E10487">
        <v>12</v>
      </c>
      <c r="F10487">
        <v>0</v>
      </c>
      <c r="G10487">
        <v>0</v>
      </c>
    </row>
    <row r="10488" spans="1:7" ht="15.5" x14ac:dyDescent="0.35">
      <c r="A10488" t="s">
        <v>187</v>
      </c>
      <c r="B10488" t="s">
        <v>353</v>
      </c>
      <c r="C10488">
        <v>91574</v>
      </c>
      <c r="D10488">
        <v>2025</v>
      </c>
      <c r="E10488">
        <v>1</v>
      </c>
      <c r="F10488">
        <v>0</v>
      </c>
      <c r="G10488">
        <v>0</v>
      </c>
    </row>
    <row r="10489" spans="1:7" ht="15.5" x14ac:dyDescent="0.35">
      <c r="A10489" t="s">
        <v>187</v>
      </c>
      <c r="B10489" t="s">
        <v>353</v>
      </c>
      <c r="C10489">
        <v>91574</v>
      </c>
      <c r="D10489">
        <v>2025</v>
      </c>
      <c r="E10489">
        <v>2</v>
      </c>
      <c r="F10489">
        <v>0</v>
      </c>
      <c r="G10489">
        <v>0</v>
      </c>
    </row>
    <row r="10490" spans="1:7" ht="15.5" x14ac:dyDescent="0.35">
      <c r="A10490" t="s">
        <v>187</v>
      </c>
      <c r="B10490" t="s">
        <v>353</v>
      </c>
      <c r="C10490">
        <v>91574</v>
      </c>
      <c r="D10490">
        <v>2025</v>
      </c>
      <c r="E10490">
        <v>3</v>
      </c>
      <c r="F10490">
        <v>377.28</v>
      </c>
      <c r="G10490">
        <v>37.9</v>
      </c>
    </row>
    <row r="10491" spans="1:7" ht="15.5" x14ac:dyDescent="0.35">
      <c r="A10491" t="s">
        <v>187</v>
      </c>
      <c r="B10491" t="s">
        <v>353</v>
      </c>
      <c r="C10491">
        <v>91574</v>
      </c>
      <c r="D10491">
        <v>2025</v>
      </c>
      <c r="E10491">
        <v>4</v>
      </c>
      <c r="F10491">
        <v>438.41</v>
      </c>
      <c r="G10491">
        <v>40</v>
      </c>
    </row>
    <row r="10492" spans="1:7" ht="15.5" x14ac:dyDescent="0.35">
      <c r="A10492" t="s">
        <v>187</v>
      </c>
      <c r="B10492" t="s">
        <v>353</v>
      </c>
      <c r="C10492">
        <v>91574</v>
      </c>
      <c r="D10492">
        <v>2025</v>
      </c>
      <c r="E10492">
        <v>5</v>
      </c>
      <c r="F10492">
        <v>449.49</v>
      </c>
      <c r="G10492">
        <v>45</v>
      </c>
    </row>
    <row r="10493" spans="1:7" ht="15.5" x14ac:dyDescent="0.35">
      <c r="A10493" t="s">
        <v>187</v>
      </c>
      <c r="B10493" t="s">
        <v>353</v>
      </c>
      <c r="C10493">
        <v>91574</v>
      </c>
      <c r="D10493">
        <v>2025</v>
      </c>
      <c r="E10493">
        <v>6</v>
      </c>
      <c r="F10493">
        <v>478.25</v>
      </c>
      <c r="G10493">
        <v>43</v>
      </c>
    </row>
    <row r="10494" spans="1:7" ht="15.5" x14ac:dyDescent="0.35">
      <c r="A10494" t="s">
        <v>187</v>
      </c>
      <c r="B10494" t="s">
        <v>353</v>
      </c>
      <c r="C10494">
        <v>91574</v>
      </c>
      <c r="D10494">
        <v>2025</v>
      </c>
      <c r="E10494">
        <v>7</v>
      </c>
      <c r="F10494">
        <v>497.83</v>
      </c>
      <c r="G10494">
        <v>44</v>
      </c>
    </row>
    <row r="10495" spans="1:7" ht="15.5" x14ac:dyDescent="0.35">
      <c r="A10495" t="s">
        <v>187</v>
      </c>
      <c r="B10495" t="s">
        <v>353</v>
      </c>
      <c r="C10495">
        <v>91574</v>
      </c>
      <c r="D10495">
        <v>2025</v>
      </c>
      <c r="E10495">
        <v>8</v>
      </c>
      <c r="F10495">
        <v>456.48</v>
      </c>
      <c r="G10495">
        <v>44</v>
      </c>
    </row>
    <row r="10496" spans="1:7" ht="15.5" x14ac:dyDescent="0.35">
      <c r="A10496" t="s">
        <v>187</v>
      </c>
      <c r="B10496" t="s">
        <v>353</v>
      </c>
      <c r="C10496">
        <v>91574</v>
      </c>
      <c r="D10496">
        <v>2025</v>
      </c>
      <c r="E10496">
        <v>9</v>
      </c>
      <c r="F10496">
        <v>443.45</v>
      </c>
      <c r="G10496">
        <v>40</v>
      </c>
    </row>
    <row r="10497" spans="1:7" ht="15.5" x14ac:dyDescent="0.35">
      <c r="A10497" t="s">
        <v>187</v>
      </c>
      <c r="B10497" t="s">
        <v>353</v>
      </c>
      <c r="C10497">
        <v>91574</v>
      </c>
      <c r="D10497">
        <v>2025</v>
      </c>
      <c r="E10497">
        <v>10</v>
      </c>
      <c r="F10497">
        <v>512.66999999999996</v>
      </c>
      <c r="G10497">
        <v>47</v>
      </c>
    </row>
    <row r="10498" spans="1:7" ht="15.5" x14ac:dyDescent="0.35">
      <c r="A10498" t="s">
        <v>187</v>
      </c>
      <c r="B10498" t="s">
        <v>353</v>
      </c>
      <c r="C10498">
        <v>91574</v>
      </c>
      <c r="D10498">
        <v>2025</v>
      </c>
      <c r="E10498">
        <v>11</v>
      </c>
      <c r="F10498">
        <v>461.58</v>
      </c>
      <c r="G10498">
        <v>49</v>
      </c>
    </row>
    <row r="10499" spans="1:7" ht="15.5" hidden="1" x14ac:dyDescent="0.35">
      <c r="A10499" t="s">
        <v>187</v>
      </c>
      <c r="B10499" t="s">
        <v>353</v>
      </c>
      <c r="C10499">
        <v>91575</v>
      </c>
      <c r="D10499">
        <v>2021</v>
      </c>
      <c r="E10499">
        <v>5</v>
      </c>
      <c r="F10499">
        <v>192.13</v>
      </c>
      <c r="G10499">
        <v>32</v>
      </c>
    </row>
    <row r="10500" spans="1:7" ht="15.5" hidden="1" x14ac:dyDescent="0.35">
      <c r="A10500" t="s">
        <v>187</v>
      </c>
      <c r="B10500" t="s">
        <v>353</v>
      </c>
      <c r="C10500">
        <v>91575</v>
      </c>
      <c r="D10500">
        <v>2021</v>
      </c>
      <c r="E10500">
        <v>6</v>
      </c>
      <c r="F10500">
        <v>288.2</v>
      </c>
      <c r="G10500">
        <v>48</v>
      </c>
    </row>
    <row r="10501" spans="1:7" ht="15.5" hidden="1" x14ac:dyDescent="0.35">
      <c r="A10501" t="s">
        <v>187</v>
      </c>
      <c r="B10501" t="s">
        <v>353</v>
      </c>
      <c r="C10501">
        <v>91575</v>
      </c>
      <c r="D10501">
        <v>2021</v>
      </c>
      <c r="E10501">
        <v>7</v>
      </c>
      <c r="F10501">
        <v>199.32</v>
      </c>
      <c r="G10501">
        <v>43</v>
      </c>
    </row>
    <row r="10502" spans="1:7" ht="15.5" hidden="1" x14ac:dyDescent="0.35">
      <c r="A10502" t="s">
        <v>187</v>
      </c>
      <c r="B10502" t="s">
        <v>353</v>
      </c>
      <c r="C10502">
        <v>91575</v>
      </c>
      <c r="D10502">
        <v>2021</v>
      </c>
      <c r="E10502">
        <v>8</v>
      </c>
      <c r="F10502">
        <v>240.2</v>
      </c>
      <c r="G10502">
        <v>38</v>
      </c>
    </row>
    <row r="10503" spans="1:7" ht="15.5" hidden="1" x14ac:dyDescent="0.35">
      <c r="A10503" t="s">
        <v>187</v>
      </c>
      <c r="B10503" t="s">
        <v>353</v>
      </c>
      <c r="C10503">
        <v>91575</v>
      </c>
      <c r="D10503">
        <v>2021</v>
      </c>
      <c r="E10503">
        <v>9</v>
      </c>
      <c r="F10503">
        <v>53.26</v>
      </c>
      <c r="G10503">
        <v>47</v>
      </c>
    </row>
    <row r="10504" spans="1:7" ht="15.5" hidden="1" x14ac:dyDescent="0.35">
      <c r="A10504" t="s">
        <v>187</v>
      </c>
      <c r="B10504" t="s">
        <v>353</v>
      </c>
      <c r="C10504">
        <v>91575</v>
      </c>
      <c r="D10504">
        <v>2021</v>
      </c>
      <c r="E10504">
        <v>10</v>
      </c>
      <c r="F10504">
        <v>471.04</v>
      </c>
      <c r="G10504">
        <v>52.34</v>
      </c>
    </row>
    <row r="10505" spans="1:7" ht="15.5" hidden="1" x14ac:dyDescent="0.35">
      <c r="A10505" t="s">
        <v>187</v>
      </c>
      <c r="B10505" t="s">
        <v>353</v>
      </c>
      <c r="C10505">
        <v>91575</v>
      </c>
      <c r="D10505">
        <v>2021</v>
      </c>
      <c r="E10505">
        <v>11</v>
      </c>
      <c r="F10505">
        <v>455.85</v>
      </c>
      <c r="G10505">
        <v>50.66</v>
      </c>
    </row>
    <row r="10506" spans="1:7" ht="15.5" hidden="1" x14ac:dyDescent="0.35">
      <c r="A10506" t="s">
        <v>187</v>
      </c>
      <c r="B10506" t="s">
        <v>353</v>
      </c>
      <c r="C10506">
        <v>91575</v>
      </c>
      <c r="D10506">
        <v>2021</v>
      </c>
      <c r="E10506">
        <v>12</v>
      </c>
      <c r="F10506">
        <v>361.86</v>
      </c>
      <c r="G10506">
        <v>32</v>
      </c>
    </row>
    <row r="10507" spans="1:7" ht="15.5" hidden="1" x14ac:dyDescent="0.35">
      <c r="A10507" t="s">
        <v>187</v>
      </c>
      <c r="B10507" t="s">
        <v>353</v>
      </c>
      <c r="C10507">
        <v>91575</v>
      </c>
      <c r="D10507">
        <v>2022</v>
      </c>
      <c r="E10507">
        <v>1</v>
      </c>
      <c r="F10507">
        <v>365.19</v>
      </c>
      <c r="G10507">
        <v>44</v>
      </c>
    </row>
    <row r="10508" spans="1:7" ht="15.5" hidden="1" x14ac:dyDescent="0.35">
      <c r="A10508" t="s">
        <v>187</v>
      </c>
      <c r="B10508" t="s">
        <v>353</v>
      </c>
      <c r="C10508">
        <v>91575</v>
      </c>
      <c r="D10508">
        <v>2022</v>
      </c>
      <c r="E10508">
        <v>2</v>
      </c>
      <c r="F10508">
        <v>298.76</v>
      </c>
      <c r="G10508">
        <v>38</v>
      </c>
    </row>
    <row r="10509" spans="1:7" ht="15.5" hidden="1" x14ac:dyDescent="0.35">
      <c r="A10509" t="s">
        <v>187</v>
      </c>
      <c r="B10509" t="s">
        <v>353</v>
      </c>
      <c r="C10509">
        <v>91575</v>
      </c>
      <c r="D10509">
        <v>2022</v>
      </c>
      <c r="E10509">
        <v>3</v>
      </c>
      <c r="F10509">
        <v>327.05</v>
      </c>
      <c r="G10509">
        <v>42</v>
      </c>
    </row>
    <row r="10510" spans="1:7" ht="15.5" hidden="1" x14ac:dyDescent="0.35">
      <c r="A10510" t="s">
        <v>187</v>
      </c>
      <c r="B10510" t="s">
        <v>353</v>
      </c>
      <c r="C10510">
        <v>91575</v>
      </c>
      <c r="D10510">
        <v>2022</v>
      </c>
      <c r="E10510">
        <v>4</v>
      </c>
      <c r="F10510">
        <v>344.56</v>
      </c>
      <c r="G10510">
        <v>50</v>
      </c>
    </row>
    <row r="10511" spans="1:7" ht="15.5" hidden="1" x14ac:dyDescent="0.35">
      <c r="A10511" t="s">
        <v>187</v>
      </c>
      <c r="B10511" t="s">
        <v>353</v>
      </c>
      <c r="C10511">
        <v>91575</v>
      </c>
      <c r="D10511">
        <v>2022</v>
      </c>
      <c r="E10511">
        <v>5</v>
      </c>
      <c r="F10511">
        <v>286.33999999999997</v>
      </c>
      <c r="G10511">
        <v>31</v>
      </c>
    </row>
    <row r="10512" spans="1:7" ht="15.5" hidden="1" x14ac:dyDescent="0.35">
      <c r="A10512" t="s">
        <v>187</v>
      </c>
      <c r="B10512" t="s">
        <v>353</v>
      </c>
      <c r="C10512">
        <v>91575</v>
      </c>
      <c r="D10512">
        <v>2022</v>
      </c>
      <c r="E10512">
        <v>6</v>
      </c>
      <c r="F10512">
        <v>369.54</v>
      </c>
      <c r="G10512">
        <v>33</v>
      </c>
    </row>
    <row r="10513" spans="1:7" ht="15.5" hidden="1" x14ac:dyDescent="0.35">
      <c r="A10513" t="s">
        <v>187</v>
      </c>
      <c r="B10513" t="s">
        <v>353</v>
      </c>
      <c r="C10513">
        <v>91575</v>
      </c>
      <c r="D10513">
        <v>2022</v>
      </c>
      <c r="E10513">
        <v>7</v>
      </c>
      <c r="F10513">
        <v>353.79</v>
      </c>
      <c r="G10513">
        <v>41</v>
      </c>
    </row>
    <row r="10514" spans="1:7" ht="15.5" hidden="1" x14ac:dyDescent="0.35">
      <c r="A10514" t="s">
        <v>187</v>
      </c>
      <c r="B10514" t="s">
        <v>353</v>
      </c>
      <c r="C10514">
        <v>91575</v>
      </c>
      <c r="D10514">
        <v>2022</v>
      </c>
      <c r="E10514">
        <v>8</v>
      </c>
      <c r="F10514">
        <v>340.59</v>
      </c>
      <c r="G10514">
        <v>44</v>
      </c>
    </row>
    <row r="10515" spans="1:7" ht="15.5" hidden="1" x14ac:dyDescent="0.35">
      <c r="A10515" t="s">
        <v>187</v>
      </c>
      <c r="B10515" t="s">
        <v>353</v>
      </c>
      <c r="C10515">
        <v>91575</v>
      </c>
      <c r="D10515">
        <v>2022</v>
      </c>
      <c r="E10515">
        <v>9</v>
      </c>
      <c r="F10515">
        <v>330.05</v>
      </c>
      <c r="G10515">
        <v>42</v>
      </c>
    </row>
    <row r="10516" spans="1:7" ht="15.5" hidden="1" x14ac:dyDescent="0.35">
      <c r="A10516" t="s">
        <v>187</v>
      </c>
      <c r="B10516" t="s">
        <v>353</v>
      </c>
      <c r="C10516">
        <v>91575</v>
      </c>
      <c r="D10516">
        <v>2022</v>
      </c>
      <c r="E10516">
        <v>10</v>
      </c>
      <c r="F10516">
        <v>334.49</v>
      </c>
      <c r="G10516">
        <v>45</v>
      </c>
    </row>
    <row r="10517" spans="1:7" ht="15.5" hidden="1" x14ac:dyDescent="0.35">
      <c r="A10517" t="s">
        <v>187</v>
      </c>
      <c r="B10517" t="s">
        <v>353</v>
      </c>
      <c r="C10517">
        <v>91575</v>
      </c>
      <c r="D10517">
        <v>2022</v>
      </c>
      <c r="E10517">
        <v>11</v>
      </c>
      <c r="F10517">
        <v>426.95</v>
      </c>
      <c r="G10517">
        <v>47</v>
      </c>
    </row>
    <row r="10518" spans="1:7" ht="15.5" hidden="1" x14ac:dyDescent="0.35">
      <c r="A10518" t="s">
        <v>187</v>
      </c>
      <c r="B10518" t="s">
        <v>353</v>
      </c>
      <c r="C10518">
        <v>91575</v>
      </c>
      <c r="D10518">
        <v>2022</v>
      </c>
      <c r="E10518">
        <v>12</v>
      </c>
      <c r="F10518">
        <v>351.91</v>
      </c>
      <c r="G10518">
        <v>37</v>
      </c>
    </row>
    <row r="10519" spans="1:7" ht="15.5" hidden="1" x14ac:dyDescent="0.35">
      <c r="A10519" t="s">
        <v>187</v>
      </c>
      <c r="B10519" t="s">
        <v>353</v>
      </c>
      <c r="C10519">
        <v>91575</v>
      </c>
      <c r="D10519">
        <v>2023</v>
      </c>
      <c r="E10519">
        <v>1</v>
      </c>
      <c r="F10519">
        <v>381.25</v>
      </c>
      <c r="G10519">
        <v>54</v>
      </c>
    </row>
    <row r="10520" spans="1:7" ht="15.5" hidden="1" x14ac:dyDescent="0.35">
      <c r="A10520" t="s">
        <v>187</v>
      </c>
      <c r="B10520" t="s">
        <v>353</v>
      </c>
      <c r="C10520">
        <v>91575</v>
      </c>
      <c r="D10520">
        <v>2023</v>
      </c>
      <c r="E10520">
        <v>2</v>
      </c>
      <c r="F10520">
        <v>367.89</v>
      </c>
      <c r="G10520">
        <v>31</v>
      </c>
    </row>
    <row r="10521" spans="1:7" ht="15.5" hidden="1" x14ac:dyDescent="0.35">
      <c r="A10521" t="s">
        <v>187</v>
      </c>
      <c r="B10521" t="s">
        <v>353</v>
      </c>
      <c r="C10521">
        <v>91575</v>
      </c>
      <c r="D10521">
        <v>2023</v>
      </c>
      <c r="E10521">
        <v>3</v>
      </c>
      <c r="F10521">
        <v>430.63</v>
      </c>
      <c r="G10521">
        <v>36</v>
      </c>
    </row>
    <row r="10522" spans="1:7" ht="15.5" hidden="1" x14ac:dyDescent="0.35">
      <c r="A10522" t="s">
        <v>187</v>
      </c>
      <c r="B10522" t="s">
        <v>353</v>
      </c>
      <c r="C10522">
        <v>91575</v>
      </c>
      <c r="D10522">
        <v>2023</v>
      </c>
      <c r="E10522">
        <v>4</v>
      </c>
      <c r="F10522">
        <v>400.98</v>
      </c>
      <c r="G10522">
        <v>32</v>
      </c>
    </row>
    <row r="10523" spans="1:7" ht="15.5" hidden="1" x14ac:dyDescent="0.35">
      <c r="A10523" t="s">
        <v>187</v>
      </c>
      <c r="B10523" t="s">
        <v>353</v>
      </c>
      <c r="C10523">
        <v>91575</v>
      </c>
      <c r="D10523">
        <v>2023</v>
      </c>
      <c r="E10523">
        <v>5</v>
      </c>
      <c r="F10523">
        <v>450.2</v>
      </c>
      <c r="G10523">
        <v>46</v>
      </c>
    </row>
    <row r="10524" spans="1:7" ht="15.5" hidden="1" x14ac:dyDescent="0.35">
      <c r="A10524" t="s">
        <v>187</v>
      </c>
      <c r="B10524" t="s">
        <v>353</v>
      </c>
      <c r="C10524">
        <v>91575</v>
      </c>
      <c r="D10524">
        <v>2023</v>
      </c>
      <c r="E10524">
        <v>6</v>
      </c>
      <c r="F10524">
        <v>440.29</v>
      </c>
      <c r="G10524">
        <v>37</v>
      </c>
    </row>
    <row r="10525" spans="1:7" ht="15.5" hidden="1" x14ac:dyDescent="0.35">
      <c r="A10525" t="s">
        <v>187</v>
      </c>
      <c r="B10525" t="s">
        <v>353</v>
      </c>
      <c r="C10525">
        <v>91575</v>
      </c>
      <c r="D10525">
        <v>2023</v>
      </c>
      <c r="E10525">
        <v>7</v>
      </c>
      <c r="F10525">
        <v>414.4</v>
      </c>
      <c r="G10525">
        <v>37</v>
      </c>
    </row>
    <row r="10526" spans="1:7" ht="15.5" hidden="1" x14ac:dyDescent="0.35">
      <c r="A10526" t="s">
        <v>187</v>
      </c>
      <c r="B10526" t="s">
        <v>353</v>
      </c>
      <c r="C10526">
        <v>91575</v>
      </c>
      <c r="D10526">
        <v>2023</v>
      </c>
      <c r="E10526">
        <v>8</v>
      </c>
      <c r="F10526">
        <v>455.5</v>
      </c>
      <c r="G10526">
        <v>39</v>
      </c>
    </row>
    <row r="10527" spans="1:7" ht="15.5" hidden="1" x14ac:dyDescent="0.35">
      <c r="A10527" t="s">
        <v>187</v>
      </c>
      <c r="B10527" t="s">
        <v>353</v>
      </c>
      <c r="C10527">
        <v>91575</v>
      </c>
      <c r="D10527">
        <v>2023</v>
      </c>
      <c r="E10527">
        <v>9</v>
      </c>
      <c r="F10527">
        <v>471.21</v>
      </c>
      <c r="G10527">
        <v>41</v>
      </c>
    </row>
    <row r="10528" spans="1:7" ht="15.5" hidden="1" x14ac:dyDescent="0.35">
      <c r="A10528" t="s">
        <v>187</v>
      </c>
      <c r="B10528" t="s">
        <v>353</v>
      </c>
      <c r="C10528">
        <v>91575</v>
      </c>
      <c r="D10528">
        <v>2023</v>
      </c>
      <c r="E10528">
        <v>10</v>
      </c>
      <c r="F10528">
        <v>232.24</v>
      </c>
      <c r="G10528">
        <v>22.92</v>
      </c>
    </row>
    <row r="10529" spans="1:7" ht="15.5" hidden="1" x14ac:dyDescent="0.35">
      <c r="A10529" t="s">
        <v>187</v>
      </c>
      <c r="B10529" t="s">
        <v>353</v>
      </c>
      <c r="C10529">
        <v>91575</v>
      </c>
      <c r="D10529">
        <v>2023</v>
      </c>
      <c r="E10529">
        <v>11</v>
      </c>
      <c r="F10529">
        <v>473.99</v>
      </c>
      <c r="G10529">
        <v>44</v>
      </c>
    </row>
    <row r="10530" spans="1:7" ht="15.5" hidden="1" x14ac:dyDescent="0.35">
      <c r="A10530" t="s">
        <v>187</v>
      </c>
      <c r="B10530" t="s">
        <v>353</v>
      </c>
      <c r="C10530">
        <v>91575</v>
      </c>
      <c r="D10530">
        <v>2023</v>
      </c>
      <c r="E10530">
        <v>12</v>
      </c>
      <c r="F10530">
        <v>441.59</v>
      </c>
      <c r="G10530">
        <v>44</v>
      </c>
    </row>
    <row r="10531" spans="1:7" ht="15.5" hidden="1" x14ac:dyDescent="0.35">
      <c r="A10531" t="s">
        <v>187</v>
      </c>
      <c r="B10531" t="s">
        <v>353</v>
      </c>
      <c r="C10531">
        <v>91575</v>
      </c>
      <c r="D10531">
        <v>2024</v>
      </c>
      <c r="E10531">
        <v>1</v>
      </c>
      <c r="F10531">
        <v>474.33</v>
      </c>
      <c r="G10531">
        <v>43</v>
      </c>
    </row>
    <row r="10532" spans="1:7" ht="15.5" hidden="1" x14ac:dyDescent="0.35">
      <c r="A10532" t="s">
        <v>187</v>
      </c>
      <c r="B10532" t="s">
        <v>353</v>
      </c>
      <c r="C10532">
        <v>91575</v>
      </c>
      <c r="D10532">
        <v>2024</v>
      </c>
      <c r="E10532">
        <v>2</v>
      </c>
      <c r="F10532">
        <v>448.97</v>
      </c>
      <c r="G10532">
        <v>42</v>
      </c>
    </row>
    <row r="10533" spans="1:7" ht="15.5" hidden="1" x14ac:dyDescent="0.35">
      <c r="A10533" t="s">
        <v>187</v>
      </c>
      <c r="B10533" t="s">
        <v>353</v>
      </c>
      <c r="C10533">
        <v>91575</v>
      </c>
      <c r="D10533">
        <v>2024</v>
      </c>
      <c r="E10533">
        <v>3</v>
      </c>
      <c r="F10533">
        <v>482.2</v>
      </c>
      <c r="G10533">
        <v>50</v>
      </c>
    </row>
    <row r="10534" spans="1:7" ht="15.5" hidden="1" x14ac:dyDescent="0.35">
      <c r="A10534" t="s">
        <v>187</v>
      </c>
      <c r="B10534" t="s">
        <v>353</v>
      </c>
      <c r="C10534">
        <v>91575</v>
      </c>
      <c r="D10534">
        <v>2024</v>
      </c>
      <c r="E10534">
        <v>4</v>
      </c>
      <c r="F10534">
        <v>488.29</v>
      </c>
      <c r="G10534">
        <v>49</v>
      </c>
    </row>
    <row r="10535" spans="1:7" ht="15.5" hidden="1" x14ac:dyDescent="0.35">
      <c r="A10535" t="s">
        <v>187</v>
      </c>
      <c r="B10535" t="s">
        <v>353</v>
      </c>
      <c r="C10535">
        <v>91575</v>
      </c>
      <c r="D10535">
        <v>2024</v>
      </c>
      <c r="E10535">
        <v>5</v>
      </c>
      <c r="F10535">
        <v>446.76</v>
      </c>
      <c r="G10535">
        <v>46</v>
      </c>
    </row>
    <row r="10536" spans="1:7" ht="15.5" hidden="1" x14ac:dyDescent="0.35">
      <c r="A10536" t="s">
        <v>187</v>
      </c>
      <c r="B10536" t="s">
        <v>353</v>
      </c>
      <c r="C10536">
        <v>91575</v>
      </c>
      <c r="D10536">
        <v>2024</v>
      </c>
      <c r="E10536">
        <v>6</v>
      </c>
      <c r="F10536">
        <v>436.33</v>
      </c>
      <c r="G10536">
        <v>42</v>
      </c>
    </row>
    <row r="10537" spans="1:7" ht="15.5" hidden="1" x14ac:dyDescent="0.35">
      <c r="A10537" t="s">
        <v>187</v>
      </c>
      <c r="B10537" t="s">
        <v>353</v>
      </c>
      <c r="C10537">
        <v>91575</v>
      </c>
      <c r="D10537">
        <v>2024</v>
      </c>
      <c r="E10537">
        <v>7</v>
      </c>
      <c r="F10537">
        <v>436.59</v>
      </c>
      <c r="G10537">
        <v>45</v>
      </c>
    </row>
    <row r="10538" spans="1:7" ht="15.5" hidden="1" x14ac:dyDescent="0.35">
      <c r="A10538" t="s">
        <v>187</v>
      </c>
      <c r="B10538" t="s">
        <v>353</v>
      </c>
      <c r="C10538">
        <v>91575</v>
      </c>
      <c r="D10538">
        <v>2024</v>
      </c>
      <c r="E10538">
        <v>8</v>
      </c>
      <c r="F10538">
        <v>460.59</v>
      </c>
      <c r="G10538">
        <v>46</v>
      </c>
    </row>
    <row r="10539" spans="1:7" ht="15.5" hidden="1" x14ac:dyDescent="0.35">
      <c r="A10539" t="s">
        <v>187</v>
      </c>
      <c r="B10539" t="s">
        <v>353</v>
      </c>
      <c r="C10539">
        <v>91575</v>
      </c>
      <c r="D10539">
        <v>2024</v>
      </c>
      <c r="E10539">
        <v>9</v>
      </c>
      <c r="F10539">
        <v>469.25</v>
      </c>
      <c r="G10539">
        <v>47</v>
      </c>
    </row>
    <row r="10540" spans="1:7" ht="15.5" hidden="1" x14ac:dyDescent="0.35">
      <c r="A10540" t="s">
        <v>187</v>
      </c>
      <c r="B10540" t="s">
        <v>353</v>
      </c>
      <c r="C10540">
        <v>91575</v>
      </c>
      <c r="D10540">
        <v>2024</v>
      </c>
      <c r="E10540">
        <v>10</v>
      </c>
      <c r="F10540">
        <v>426.89</v>
      </c>
      <c r="G10540">
        <v>47</v>
      </c>
    </row>
    <row r="10541" spans="1:7" ht="15.5" hidden="1" x14ac:dyDescent="0.35">
      <c r="A10541" t="s">
        <v>187</v>
      </c>
      <c r="B10541" t="s">
        <v>353</v>
      </c>
      <c r="C10541">
        <v>91575</v>
      </c>
      <c r="D10541">
        <v>2024</v>
      </c>
      <c r="E10541">
        <v>11</v>
      </c>
      <c r="F10541">
        <v>402.13</v>
      </c>
      <c r="G10541">
        <v>41</v>
      </c>
    </row>
    <row r="10542" spans="1:7" ht="15.5" hidden="1" x14ac:dyDescent="0.35">
      <c r="A10542" t="s">
        <v>187</v>
      </c>
      <c r="B10542" t="s">
        <v>353</v>
      </c>
      <c r="C10542">
        <v>91575</v>
      </c>
      <c r="D10542">
        <v>2024</v>
      </c>
      <c r="E10542">
        <v>12</v>
      </c>
      <c r="F10542">
        <v>407.59</v>
      </c>
      <c r="G10542">
        <v>40</v>
      </c>
    </row>
    <row r="10543" spans="1:7" ht="15.5" x14ac:dyDescent="0.35">
      <c r="A10543" t="s">
        <v>187</v>
      </c>
      <c r="B10543" t="s">
        <v>353</v>
      </c>
      <c r="C10543">
        <v>91575</v>
      </c>
      <c r="D10543">
        <v>2025</v>
      </c>
      <c r="E10543">
        <v>1</v>
      </c>
      <c r="F10543">
        <v>415.05</v>
      </c>
      <c r="G10543">
        <v>44</v>
      </c>
    </row>
    <row r="10544" spans="1:7" ht="15.5" x14ac:dyDescent="0.35">
      <c r="A10544" t="s">
        <v>187</v>
      </c>
      <c r="B10544" t="s">
        <v>353</v>
      </c>
      <c r="C10544">
        <v>91575</v>
      </c>
      <c r="D10544">
        <v>2025</v>
      </c>
      <c r="E10544">
        <v>2</v>
      </c>
      <c r="F10544">
        <v>195.09</v>
      </c>
      <c r="G10544">
        <v>19.46</v>
      </c>
    </row>
    <row r="10545" spans="1:7" ht="15.5" x14ac:dyDescent="0.35">
      <c r="A10545" t="s">
        <v>187</v>
      </c>
      <c r="B10545" t="s">
        <v>353</v>
      </c>
      <c r="C10545">
        <v>91575</v>
      </c>
      <c r="D10545">
        <v>2025</v>
      </c>
      <c r="E10545">
        <v>3</v>
      </c>
      <c r="F10545">
        <v>0</v>
      </c>
      <c r="G10545">
        <v>0</v>
      </c>
    </row>
    <row r="10546" spans="1:7" ht="15.5" x14ac:dyDescent="0.35">
      <c r="A10546" t="s">
        <v>187</v>
      </c>
      <c r="B10546" t="s">
        <v>353</v>
      </c>
      <c r="C10546">
        <v>91575</v>
      </c>
      <c r="D10546">
        <v>2025</v>
      </c>
      <c r="E10546">
        <v>4</v>
      </c>
      <c r="F10546">
        <v>0</v>
      </c>
      <c r="G10546">
        <v>0</v>
      </c>
    </row>
    <row r="10547" spans="1:7" ht="15.5" x14ac:dyDescent="0.35">
      <c r="A10547" t="s">
        <v>187</v>
      </c>
      <c r="B10547" t="s">
        <v>353</v>
      </c>
      <c r="C10547">
        <v>91575</v>
      </c>
      <c r="D10547">
        <v>2025</v>
      </c>
      <c r="E10547">
        <v>5</v>
      </c>
      <c r="F10547">
        <v>0</v>
      </c>
      <c r="G10547">
        <v>0</v>
      </c>
    </row>
    <row r="10548" spans="1:7" ht="15.5" x14ac:dyDescent="0.35">
      <c r="A10548" t="s">
        <v>187</v>
      </c>
      <c r="B10548" t="s">
        <v>353</v>
      </c>
      <c r="C10548">
        <v>91575</v>
      </c>
      <c r="D10548">
        <v>2025</v>
      </c>
      <c r="E10548">
        <v>6</v>
      </c>
      <c r="F10548">
        <v>0</v>
      </c>
      <c r="G10548">
        <v>0</v>
      </c>
    </row>
    <row r="10549" spans="1:7" ht="15.5" x14ac:dyDescent="0.35">
      <c r="A10549" t="s">
        <v>187</v>
      </c>
      <c r="B10549" t="s">
        <v>353</v>
      </c>
      <c r="C10549">
        <v>91575</v>
      </c>
      <c r="D10549">
        <v>2025</v>
      </c>
      <c r="E10549">
        <v>7</v>
      </c>
      <c r="F10549">
        <v>0</v>
      </c>
      <c r="G10549">
        <v>0</v>
      </c>
    </row>
    <row r="10550" spans="1:7" ht="15.5" x14ac:dyDescent="0.35">
      <c r="A10550" t="s">
        <v>187</v>
      </c>
      <c r="B10550" t="s">
        <v>353</v>
      </c>
      <c r="C10550">
        <v>91575</v>
      </c>
      <c r="D10550">
        <v>2025</v>
      </c>
      <c r="E10550">
        <v>8</v>
      </c>
      <c r="F10550">
        <v>0</v>
      </c>
      <c r="G10550">
        <v>0</v>
      </c>
    </row>
    <row r="10551" spans="1:7" ht="15.5" x14ac:dyDescent="0.35">
      <c r="A10551" t="s">
        <v>187</v>
      </c>
      <c r="B10551" t="s">
        <v>353</v>
      </c>
      <c r="C10551">
        <v>91575</v>
      </c>
      <c r="D10551">
        <v>2025</v>
      </c>
      <c r="E10551">
        <v>9</v>
      </c>
      <c r="F10551">
        <v>0</v>
      </c>
      <c r="G10551">
        <v>0</v>
      </c>
    </row>
    <row r="10552" spans="1:7" ht="15.5" x14ac:dyDescent="0.35">
      <c r="A10552" t="s">
        <v>187</v>
      </c>
      <c r="B10552" t="s">
        <v>353</v>
      </c>
      <c r="C10552">
        <v>91575</v>
      </c>
      <c r="D10552">
        <v>2025</v>
      </c>
      <c r="E10552">
        <v>10</v>
      </c>
      <c r="F10552">
        <v>0</v>
      </c>
      <c r="G10552">
        <v>0</v>
      </c>
    </row>
    <row r="10553" spans="1:7" ht="15.5" x14ac:dyDescent="0.35">
      <c r="A10553" t="s">
        <v>187</v>
      </c>
      <c r="B10553" t="s">
        <v>353</v>
      </c>
      <c r="C10553">
        <v>91575</v>
      </c>
      <c r="D10553">
        <v>2025</v>
      </c>
      <c r="E10553">
        <v>11</v>
      </c>
      <c r="F10553">
        <v>39.56</v>
      </c>
      <c r="G10553">
        <v>3.92</v>
      </c>
    </row>
    <row r="10554" spans="1:7" ht="15.5" hidden="1" x14ac:dyDescent="0.35">
      <c r="A10554" t="s">
        <v>187</v>
      </c>
      <c r="B10554" t="s">
        <v>353</v>
      </c>
      <c r="C10554">
        <v>91576</v>
      </c>
      <c r="D10554">
        <v>2019</v>
      </c>
      <c r="E10554">
        <v>11</v>
      </c>
      <c r="F10554">
        <v>236.95</v>
      </c>
      <c r="G10554">
        <v>28.45</v>
      </c>
    </row>
    <row r="10555" spans="1:7" ht="15.5" hidden="1" x14ac:dyDescent="0.35">
      <c r="A10555" t="s">
        <v>187</v>
      </c>
      <c r="B10555" t="s">
        <v>353</v>
      </c>
      <c r="C10555">
        <v>91576</v>
      </c>
      <c r="D10555">
        <v>2019</v>
      </c>
      <c r="E10555">
        <v>12</v>
      </c>
      <c r="F10555">
        <v>319.37</v>
      </c>
      <c r="G10555">
        <v>38.340000000000003</v>
      </c>
    </row>
    <row r="10556" spans="1:7" ht="15.5" hidden="1" x14ac:dyDescent="0.35">
      <c r="A10556" t="s">
        <v>187</v>
      </c>
      <c r="B10556" t="s">
        <v>353</v>
      </c>
      <c r="C10556">
        <v>91576</v>
      </c>
      <c r="D10556">
        <v>2020</v>
      </c>
      <c r="E10556">
        <v>1</v>
      </c>
      <c r="F10556">
        <v>319.37</v>
      </c>
      <c r="G10556">
        <v>38.340000000000003</v>
      </c>
    </row>
    <row r="10557" spans="1:7" ht="15.5" hidden="1" x14ac:dyDescent="0.35">
      <c r="A10557" t="s">
        <v>187</v>
      </c>
      <c r="B10557" t="s">
        <v>353</v>
      </c>
      <c r="C10557">
        <v>91576</v>
      </c>
      <c r="D10557">
        <v>2020</v>
      </c>
      <c r="E10557">
        <v>2</v>
      </c>
      <c r="F10557">
        <v>298.76</v>
      </c>
      <c r="G10557">
        <v>35.869999999999997</v>
      </c>
    </row>
    <row r="10558" spans="1:7" ht="15.5" hidden="1" x14ac:dyDescent="0.35">
      <c r="A10558" t="s">
        <v>187</v>
      </c>
      <c r="B10558" t="s">
        <v>353</v>
      </c>
      <c r="C10558">
        <v>91576</v>
      </c>
      <c r="D10558">
        <v>2020</v>
      </c>
      <c r="E10558">
        <v>3</v>
      </c>
      <c r="F10558">
        <v>268.11</v>
      </c>
      <c r="G10558">
        <v>29</v>
      </c>
    </row>
    <row r="10559" spans="1:7" ht="15.5" hidden="1" x14ac:dyDescent="0.35">
      <c r="A10559" t="s">
        <v>187</v>
      </c>
      <c r="B10559" t="s">
        <v>353</v>
      </c>
      <c r="C10559">
        <v>91576</v>
      </c>
      <c r="D10559">
        <v>2020</v>
      </c>
      <c r="E10559">
        <v>4</v>
      </c>
      <c r="F10559">
        <v>0</v>
      </c>
      <c r="G10559">
        <v>0</v>
      </c>
    </row>
    <row r="10560" spans="1:7" ht="15.5" hidden="1" x14ac:dyDescent="0.35">
      <c r="A10560" t="s">
        <v>187</v>
      </c>
      <c r="B10560" t="s">
        <v>353</v>
      </c>
      <c r="C10560">
        <v>91576</v>
      </c>
      <c r="D10560">
        <v>2020</v>
      </c>
      <c r="E10560">
        <v>5</v>
      </c>
      <c r="F10560">
        <v>0</v>
      </c>
      <c r="G10560">
        <v>0</v>
      </c>
    </row>
    <row r="10561" spans="1:7" ht="15.5" hidden="1" x14ac:dyDescent="0.35">
      <c r="A10561" t="s">
        <v>187</v>
      </c>
      <c r="B10561" t="s">
        <v>353</v>
      </c>
      <c r="C10561">
        <v>91576</v>
      </c>
      <c r="D10561">
        <v>2020</v>
      </c>
      <c r="E10561">
        <v>6</v>
      </c>
      <c r="F10561">
        <v>0</v>
      </c>
      <c r="G10561">
        <v>0</v>
      </c>
    </row>
    <row r="10562" spans="1:7" ht="15.5" hidden="1" x14ac:dyDescent="0.35">
      <c r="A10562" t="s">
        <v>187</v>
      </c>
      <c r="B10562" t="s">
        <v>353</v>
      </c>
      <c r="C10562">
        <v>91576</v>
      </c>
      <c r="D10562">
        <v>2020</v>
      </c>
      <c r="E10562">
        <v>7</v>
      </c>
      <c r="F10562">
        <v>39.299999999999997</v>
      </c>
      <c r="G10562">
        <v>7</v>
      </c>
    </row>
    <row r="10563" spans="1:7" ht="15.5" hidden="1" x14ac:dyDescent="0.35">
      <c r="A10563" t="s">
        <v>187</v>
      </c>
      <c r="B10563" t="s">
        <v>353</v>
      </c>
      <c r="C10563">
        <v>91576</v>
      </c>
      <c r="D10563">
        <v>2020</v>
      </c>
      <c r="E10563">
        <v>8</v>
      </c>
      <c r="F10563">
        <v>133.9</v>
      </c>
      <c r="G10563">
        <v>21</v>
      </c>
    </row>
    <row r="10564" spans="1:7" ht="15.5" hidden="1" x14ac:dyDescent="0.35">
      <c r="A10564" t="s">
        <v>187</v>
      </c>
      <c r="B10564" t="s">
        <v>353</v>
      </c>
      <c r="C10564">
        <v>91576</v>
      </c>
      <c r="D10564">
        <v>2020</v>
      </c>
      <c r="E10564">
        <v>9</v>
      </c>
      <c r="F10564">
        <v>115.77</v>
      </c>
      <c r="G10564">
        <v>15</v>
      </c>
    </row>
    <row r="10565" spans="1:7" ht="15.5" hidden="1" x14ac:dyDescent="0.35">
      <c r="A10565" t="s">
        <v>187</v>
      </c>
      <c r="B10565" t="s">
        <v>353</v>
      </c>
      <c r="C10565">
        <v>91576</v>
      </c>
      <c r="D10565">
        <v>2020</v>
      </c>
      <c r="E10565">
        <v>10</v>
      </c>
      <c r="F10565">
        <v>32.22</v>
      </c>
      <c r="G10565">
        <v>6</v>
      </c>
    </row>
    <row r="10566" spans="1:7" ht="15.5" hidden="1" x14ac:dyDescent="0.35">
      <c r="A10566" t="s">
        <v>187</v>
      </c>
      <c r="B10566" t="s">
        <v>353</v>
      </c>
      <c r="C10566">
        <v>91576</v>
      </c>
      <c r="D10566">
        <v>2020</v>
      </c>
      <c r="E10566">
        <v>11</v>
      </c>
      <c r="F10566">
        <v>0</v>
      </c>
      <c r="G10566">
        <v>0</v>
      </c>
    </row>
    <row r="10567" spans="1:7" ht="15.5" hidden="1" x14ac:dyDescent="0.35">
      <c r="A10567" t="s">
        <v>187</v>
      </c>
      <c r="B10567" t="s">
        <v>353</v>
      </c>
      <c r="C10567">
        <v>91576</v>
      </c>
      <c r="D10567">
        <v>2020</v>
      </c>
      <c r="E10567">
        <v>12</v>
      </c>
      <c r="F10567">
        <v>0</v>
      </c>
      <c r="G10567">
        <v>0</v>
      </c>
    </row>
    <row r="10568" spans="1:7" ht="15.5" hidden="1" x14ac:dyDescent="0.35">
      <c r="A10568" t="s">
        <v>187</v>
      </c>
      <c r="B10568" t="s">
        <v>353</v>
      </c>
      <c r="C10568">
        <v>91576</v>
      </c>
      <c r="D10568">
        <v>2021</v>
      </c>
      <c r="E10568">
        <v>4</v>
      </c>
      <c r="F10568">
        <v>42.96</v>
      </c>
      <c r="G10568">
        <v>13</v>
      </c>
    </row>
    <row r="10569" spans="1:7" ht="15.5" hidden="1" x14ac:dyDescent="0.35">
      <c r="A10569" t="s">
        <v>187</v>
      </c>
      <c r="B10569" t="s">
        <v>353</v>
      </c>
      <c r="C10569">
        <v>91576</v>
      </c>
      <c r="D10569">
        <v>2021</v>
      </c>
      <c r="E10569">
        <v>5</v>
      </c>
      <c r="F10569">
        <v>153.41999999999999</v>
      </c>
      <c r="G10569">
        <v>28.46</v>
      </c>
    </row>
    <row r="10570" spans="1:7" ht="15.5" hidden="1" x14ac:dyDescent="0.35">
      <c r="A10570" t="s">
        <v>187</v>
      </c>
      <c r="B10570" t="s">
        <v>353</v>
      </c>
      <c r="C10570">
        <v>91576</v>
      </c>
      <c r="D10570">
        <v>2021</v>
      </c>
      <c r="E10570">
        <v>6</v>
      </c>
      <c r="F10570">
        <v>148.47999999999999</v>
      </c>
      <c r="G10570">
        <v>27.54</v>
      </c>
    </row>
    <row r="10571" spans="1:7" ht="15.5" hidden="1" x14ac:dyDescent="0.35">
      <c r="A10571" t="s">
        <v>187</v>
      </c>
      <c r="B10571" t="s">
        <v>353</v>
      </c>
      <c r="C10571">
        <v>91576</v>
      </c>
      <c r="D10571">
        <v>2021</v>
      </c>
      <c r="E10571">
        <v>7</v>
      </c>
      <c r="F10571">
        <v>226.79</v>
      </c>
      <c r="G10571">
        <v>33</v>
      </c>
    </row>
    <row r="10572" spans="1:7" ht="15.5" hidden="1" x14ac:dyDescent="0.35">
      <c r="A10572" t="s">
        <v>187</v>
      </c>
      <c r="B10572" t="s">
        <v>353</v>
      </c>
      <c r="C10572">
        <v>91576</v>
      </c>
      <c r="D10572">
        <v>2021</v>
      </c>
      <c r="E10572">
        <v>8</v>
      </c>
      <c r="F10572">
        <v>291.51</v>
      </c>
      <c r="G10572">
        <v>38</v>
      </c>
    </row>
    <row r="10573" spans="1:7" ht="15.5" hidden="1" x14ac:dyDescent="0.35">
      <c r="A10573" t="s">
        <v>187</v>
      </c>
      <c r="B10573" t="s">
        <v>353</v>
      </c>
      <c r="C10573">
        <v>91576</v>
      </c>
      <c r="D10573">
        <v>2021</v>
      </c>
      <c r="E10573">
        <v>9</v>
      </c>
      <c r="F10573">
        <v>256.64999999999998</v>
      </c>
      <c r="G10573">
        <v>31</v>
      </c>
    </row>
    <row r="10574" spans="1:7" ht="15.5" hidden="1" x14ac:dyDescent="0.35">
      <c r="A10574" t="s">
        <v>187</v>
      </c>
      <c r="B10574" t="s">
        <v>353</v>
      </c>
      <c r="C10574">
        <v>91576</v>
      </c>
      <c r="D10574">
        <v>2021</v>
      </c>
      <c r="E10574">
        <v>10</v>
      </c>
      <c r="F10574">
        <v>273.91000000000003</v>
      </c>
      <c r="G10574">
        <v>42</v>
      </c>
    </row>
    <row r="10575" spans="1:7" ht="15.5" hidden="1" x14ac:dyDescent="0.35">
      <c r="A10575" t="s">
        <v>187</v>
      </c>
      <c r="B10575" t="s">
        <v>353</v>
      </c>
      <c r="C10575">
        <v>91576</v>
      </c>
      <c r="D10575">
        <v>2021</v>
      </c>
      <c r="E10575">
        <v>11</v>
      </c>
      <c r="F10575">
        <v>404.83</v>
      </c>
      <c r="G10575">
        <v>37</v>
      </c>
    </row>
    <row r="10576" spans="1:7" ht="15.5" hidden="1" x14ac:dyDescent="0.35">
      <c r="A10576" t="s">
        <v>187</v>
      </c>
      <c r="B10576" t="s">
        <v>353</v>
      </c>
      <c r="C10576">
        <v>91576</v>
      </c>
      <c r="D10576">
        <v>2021</v>
      </c>
      <c r="E10576">
        <v>12</v>
      </c>
      <c r="F10576">
        <v>334.55</v>
      </c>
      <c r="G10576">
        <v>36</v>
      </c>
    </row>
    <row r="10577" spans="1:7" ht="15.5" hidden="1" x14ac:dyDescent="0.35">
      <c r="A10577" t="s">
        <v>187</v>
      </c>
      <c r="B10577" t="s">
        <v>353</v>
      </c>
      <c r="C10577">
        <v>91576</v>
      </c>
      <c r="D10577">
        <v>2022</v>
      </c>
      <c r="E10577">
        <v>1</v>
      </c>
      <c r="F10577">
        <v>381.41</v>
      </c>
      <c r="G10577">
        <v>43</v>
      </c>
    </row>
    <row r="10578" spans="1:7" ht="15.5" hidden="1" x14ac:dyDescent="0.35">
      <c r="A10578" t="s">
        <v>187</v>
      </c>
      <c r="B10578" t="s">
        <v>353</v>
      </c>
      <c r="C10578">
        <v>91576</v>
      </c>
      <c r="D10578">
        <v>2022</v>
      </c>
      <c r="E10578">
        <v>2</v>
      </c>
      <c r="F10578">
        <v>325.89</v>
      </c>
      <c r="G10578">
        <v>38</v>
      </c>
    </row>
    <row r="10579" spans="1:7" ht="15.5" hidden="1" x14ac:dyDescent="0.35">
      <c r="A10579" t="s">
        <v>187</v>
      </c>
      <c r="B10579" t="s">
        <v>353</v>
      </c>
      <c r="C10579">
        <v>91576</v>
      </c>
      <c r="D10579">
        <v>2022</v>
      </c>
      <c r="E10579">
        <v>3</v>
      </c>
      <c r="F10579">
        <v>280.16000000000003</v>
      </c>
      <c r="G10579">
        <v>44</v>
      </c>
    </row>
    <row r="10580" spans="1:7" ht="15.5" hidden="1" x14ac:dyDescent="0.35">
      <c r="A10580" t="s">
        <v>187</v>
      </c>
      <c r="B10580" t="s">
        <v>353</v>
      </c>
      <c r="C10580">
        <v>91576</v>
      </c>
      <c r="D10580">
        <v>2022</v>
      </c>
      <c r="E10580">
        <v>4</v>
      </c>
      <c r="F10580">
        <v>321.27</v>
      </c>
      <c r="G10580">
        <v>29</v>
      </c>
    </row>
    <row r="10581" spans="1:7" ht="15.5" hidden="1" x14ac:dyDescent="0.35">
      <c r="A10581" t="s">
        <v>187</v>
      </c>
      <c r="B10581" t="s">
        <v>353</v>
      </c>
      <c r="C10581">
        <v>91576</v>
      </c>
      <c r="D10581">
        <v>2022</v>
      </c>
      <c r="E10581">
        <v>5</v>
      </c>
      <c r="F10581">
        <v>392.6</v>
      </c>
      <c r="G10581">
        <v>37</v>
      </c>
    </row>
    <row r="10582" spans="1:7" ht="15.5" hidden="1" x14ac:dyDescent="0.35">
      <c r="A10582" t="s">
        <v>187</v>
      </c>
      <c r="B10582" t="s">
        <v>353</v>
      </c>
      <c r="C10582">
        <v>91576</v>
      </c>
      <c r="D10582">
        <v>2022</v>
      </c>
      <c r="E10582">
        <v>6</v>
      </c>
      <c r="F10582">
        <v>332.85</v>
      </c>
      <c r="G10582">
        <v>27</v>
      </c>
    </row>
    <row r="10583" spans="1:7" ht="15.5" hidden="1" x14ac:dyDescent="0.35">
      <c r="A10583" t="s">
        <v>187</v>
      </c>
      <c r="B10583" t="s">
        <v>353</v>
      </c>
      <c r="C10583">
        <v>91576</v>
      </c>
      <c r="D10583">
        <v>2022</v>
      </c>
      <c r="E10583">
        <v>7</v>
      </c>
      <c r="F10583">
        <v>449.54</v>
      </c>
      <c r="G10583">
        <v>33</v>
      </c>
    </row>
    <row r="10584" spans="1:7" ht="15.5" hidden="1" x14ac:dyDescent="0.35">
      <c r="A10584" t="s">
        <v>187</v>
      </c>
      <c r="B10584" t="s">
        <v>353</v>
      </c>
      <c r="C10584">
        <v>91576</v>
      </c>
      <c r="D10584">
        <v>2022</v>
      </c>
      <c r="E10584">
        <v>8</v>
      </c>
      <c r="F10584">
        <v>447.6</v>
      </c>
      <c r="G10584">
        <v>35</v>
      </c>
    </row>
    <row r="10585" spans="1:7" ht="15.5" hidden="1" x14ac:dyDescent="0.35">
      <c r="A10585" t="s">
        <v>187</v>
      </c>
      <c r="B10585" t="s">
        <v>353</v>
      </c>
      <c r="C10585">
        <v>91576</v>
      </c>
      <c r="D10585">
        <v>2022</v>
      </c>
      <c r="E10585">
        <v>9</v>
      </c>
      <c r="F10585">
        <v>414.63</v>
      </c>
      <c r="G10585">
        <v>32</v>
      </c>
    </row>
    <row r="10586" spans="1:7" ht="15.5" hidden="1" x14ac:dyDescent="0.35">
      <c r="A10586" t="s">
        <v>187</v>
      </c>
      <c r="B10586" t="s">
        <v>353</v>
      </c>
      <c r="C10586">
        <v>91576</v>
      </c>
      <c r="D10586">
        <v>2022</v>
      </c>
      <c r="E10586">
        <v>10</v>
      </c>
      <c r="F10586">
        <v>389.57</v>
      </c>
      <c r="G10586">
        <v>30</v>
      </c>
    </row>
    <row r="10587" spans="1:7" ht="15.5" hidden="1" x14ac:dyDescent="0.35">
      <c r="A10587" t="s">
        <v>187</v>
      </c>
      <c r="B10587" t="s">
        <v>353</v>
      </c>
      <c r="C10587">
        <v>91576</v>
      </c>
      <c r="D10587">
        <v>2022</v>
      </c>
      <c r="E10587">
        <v>11</v>
      </c>
      <c r="F10587">
        <v>451.31</v>
      </c>
      <c r="G10587">
        <v>42</v>
      </c>
    </row>
    <row r="10588" spans="1:7" ht="15.5" hidden="1" x14ac:dyDescent="0.35">
      <c r="A10588" t="s">
        <v>187</v>
      </c>
      <c r="B10588" t="s">
        <v>353</v>
      </c>
      <c r="C10588">
        <v>91576</v>
      </c>
      <c r="D10588">
        <v>2022</v>
      </c>
      <c r="E10588">
        <v>12</v>
      </c>
      <c r="F10588">
        <v>404.52</v>
      </c>
      <c r="G10588">
        <v>42</v>
      </c>
    </row>
    <row r="10589" spans="1:7" ht="15.5" hidden="1" x14ac:dyDescent="0.35">
      <c r="A10589" t="s">
        <v>187</v>
      </c>
      <c r="B10589" t="s">
        <v>353</v>
      </c>
      <c r="C10589">
        <v>91576</v>
      </c>
      <c r="D10589">
        <v>2023</v>
      </c>
      <c r="E10589">
        <v>1</v>
      </c>
      <c r="F10589">
        <v>475.08</v>
      </c>
      <c r="G10589">
        <v>40</v>
      </c>
    </row>
    <row r="10590" spans="1:7" ht="15.5" hidden="1" x14ac:dyDescent="0.35">
      <c r="A10590" t="s">
        <v>187</v>
      </c>
      <c r="B10590" t="s">
        <v>353</v>
      </c>
      <c r="C10590">
        <v>91576</v>
      </c>
      <c r="D10590">
        <v>2023</v>
      </c>
      <c r="E10590">
        <v>2</v>
      </c>
      <c r="F10590">
        <v>383.62</v>
      </c>
      <c r="G10590">
        <v>33</v>
      </c>
    </row>
    <row r="10591" spans="1:7" ht="15.5" hidden="1" x14ac:dyDescent="0.35">
      <c r="A10591" t="s">
        <v>187</v>
      </c>
      <c r="B10591" t="s">
        <v>353</v>
      </c>
      <c r="C10591">
        <v>91576</v>
      </c>
      <c r="D10591">
        <v>2023</v>
      </c>
      <c r="E10591">
        <v>3</v>
      </c>
      <c r="F10591">
        <v>393.83</v>
      </c>
      <c r="G10591">
        <v>38</v>
      </c>
    </row>
    <row r="10592" spans="1:7" ht="15.5" hidden="1" x14ac:dyDescent="0.35">
      <c r="A10592" t="s">
        <v>187</v>
      </c>
      <c r="B10592" t="s">
        <v>353</v>
      </c>
      <c r="C10592">
        <v>91576</v>
      </c>
      <c r="D10592">
        <v>2023</v>
      </c>
      <c r="E10592">
        <v>4</v>
      </c>
      <c r="F10592">
        <v>105.65</v>
      </c>
      <c r="G10592">
        <v>10</v>
      </c>
    </row>
    <row r="10593" spans="1:7" ht="15.5" hidden="1" x14ac:dyDescent="0.35">
      <c r="A10593" t="s">
        <v>187</v>
      </c>
      <c r="B10593" t="s">
        <v>353</v>
      </c>
      <c r="C10593">
        <v>91576</v>
      </c>
      <c r="D10593">
        <v>2023</v>
      </c>
      <c r="E10593">
        <v>5</v>
      </c>
      <c r="F10593">
        <v>192.5</v>
      </c>
      <c r="G10593">
        <v>15</v>
      </c>
    </row>
    <row r="10594" spans="1:7" ht="15.5" hidden="1" x14ac:dyDescent="0.35">
      <c r="A10594" t="s">
        <v>187</v>
      </c>
      <c r="B10594" t="s">
        <v>353</v>
      </c>
      <c r="C10594">
        <v>91576</v>
      </c>
      <c r="D10594">
        <v>2023</v>
      </c>
      <c r="E10594">
        <v>6</v>
      </c>
      <c r="F10594">
        <v>434.12</v>
      </c>
      <c r="G10594">
        <v>47</v>
      </c>
    </row>
    <row r="10595" spans="1:7" ht="15.5" hidden="1" x14ac:dyDescent="0.35">
      <c r="A10595" t="s">
        <v>187</v>
      </c>
      <c r="B10595" t="s">
        <v>353</v>
      </c>
      <c r="C10595">
        <v>91576</v>
      </c>
      <c r="D10595">
        <v>2023</v>
      </c>
      <c r="E10595">
        <v>7</v>
      </c>
      <c r="F10595">
        <v>425.33</v>
      </c>
      <c r="G10595">
        <v>34</v>
      </c>
    </row>
    <row r="10596" spans="1:7" ht="15.5" hidden="1" x14ac:dyDescent="0.35">
      <c r="A10596" t="s">
        <v>187</v>
      </c>
      <c r="B10596" t="s">
        <v>353</v>
      </c>
      <c r="C10596">
        <v>91576</v>
      </c>
      <c r="D10596">
        <v>2023</v>
      </c>
      <c r="E10596">
        <v>8</v>
      </c>
      <c r="F10596">
        <v>434.7</v>
      </c>
      <c r="G10596">
        <v>44</v>
      </c>
    </row>
    <row r="10597" spans="1:7" ht="15.5" hidden="1" x14ac:dyDescent="0.35">
      <c r="A10597" t="s">
        <v>187</v>
      </c>
      <c r="B10597" t="s">
        <v>353</v>
      </c>
      <c r="C10597">
        <v>91576</v>
      </c>
      <c r="D10597">
        <v>2023</v>
      </c>
      <c r="E10597">
        <v>9</v>
      </c>
      <c r="F10597">
        <v>400.62</v>
      </c>
      <c r="G10597">
        <v>43</v>
      </c>
    </row>
    <row r="10598" spans="1:7" ht="15.5" hidden="1" x14ac:dyDescent="0.35">
      <c r="A10598" t="s">
        <v>187</v>
      </c>
      <c r="B10598" t="s">
        <v>353</v>
      </c>
      <c r="C10598">
        <v>91576</v>
      </c>
      <c r="D10598">
        <v>2023</v>
      </c>
      <c r="E10598">
        <v>10</v>
      </c>
      <c r="F10598">
        <v>458.78</v>
      </c>
      <c r="G10598">
        <v>43</v>
      </c>
    </row>
    <row r="10599" spans="1:7" ht="15.5" hidden="1" x14ac:dyDescent="0.35">
      <c r="A10599" t="s">
        <v>187</v>
      </c>
      <c r="B10599" t="s">
        <v>353</v>
      </c>
      <c r="C10599">
        <v>91576</v>
      </c>
      <c r="D10599">
        <v>2023</v>
      </c>
      <c r="E10599">
        <v>11</v>
      </c>
      <c r="F10599">
        <v>466.67</v>
      </c>
      <c r="G10599">
        <v>46</v>
      </c>
    </row>
    <row r="10600" spans="1:7" ht="15.5" hidden="1" x14ac:dyDescent="0.35">
      <c r="A10600" t="s">
        <v>187</v>
      </c>
      <c r="B10600" t="s">
        <v>353</v>
      </c>
      <c r="C10600">
        <v>91576</v>
      </c>
      <c r="D10600">
        <v>2023</v>
      </c>
      <c r="E10600">
        <v>12</v>
      </c>
      <c r="F10600">
        <v>294.39999999999998</v>
      </c>
      <c r="G10600">
        <v>27.73</v>
      </c>
    </row>
    <row r="10601" spans="1:7" ht="15.5" hidden="1" x14ac:dyDescent="0.35">
      <c r="A10601" t="s">
        <v>187</v>
      </c>
      <c r="B10601" t="s">
        <v>353</v>
      </c>
      <c r="C10601">
        <v>91576</v>
      </c>
      <c r="D10601">
        <v>2024</v>
      </c>
      <c r="E10601">
        <v>1</v>
      </c>
      <c r="F10601">
        <v>0</v>
      </c>
      <c r="G10601">
        <v>0</v>
      </c>
    </row>
    <row r="10602" spans="1:7" ht="15.5" hidden="1" x14ac:dyDescent="0.35">
      <c r="A10602" t="s">
        <v>187</v>
      </c>
      <c r="B10602" t="s">
        <v>353</v>
      </c>
      <c r="C10602">
        <v>91576</v>
      </c>
      <c r="D10602">
        <v>2024</v>
      </c>
      <c r="E10602">
        <v>2</v>
      </c>
      <c r="F10602">
        <v>0</v>
      </c>
      <c r="G10602">
        <v>0</v>
      </c>
    </row>
    <row r="10603" spans="1:7" ht="15.5" hidden="1" x14ac:dyDescent="0.35">
      <c r="A10603" t="s">
        <v>187</v>
      </c>
      <c r="B10603" t="s">
        <v>353</v>
      </c>
      <c r="C10603">
        <v>91576</v>
      </c>
      <c r="D10603">
        <v>2024</v>
      </c>
      <c r="E10603">
        <v>3</v>
      </c>
      <c r="F10603">
        <v>0</v>
      </c>
      <c r="G10603">
        <v>0</v>
      </c>
    </row>
    <row r="10604" spans="1:7" ht="15.5" hidden="1" x14ac:dyDescent="0.35">
      <c r="A10604" t="s">
        <v>187</v>
      </c>
      <c r="B10604" t="s">
        <v>353</v>
      </c>
      <c r="C10604">
        <v>91576</v>
      </c>
      <c r="D10604">
        <v>2024</v>
      </c>
      <c r="E10604">
        <v>4</v>
      </c>
      <c r="F10604">
        <v>0</v>
      </c>
      <c r="G10604">
        <v>0</v>
      </c>
    </row>
    <row r="10605" spans="1:7" ht="15.5" hidden="1" x14ac:dyDescent="0.35">
      <c r="A10605" t="s">
        <v>187</v>
      </c>
      <c r="B10605" t="s">
        <v>353</v>
      </c>
      <c r="C10605">
        <v>91576</v>
      </c>
      <c r="D10605">
        <v>2024</v>
      </c>
      <c r="E10605">
        <v>5</v>
      </c>
      <c r="F10605">
        <v>0</v>
      </c>
      <c r="G10605">
        <v>0</v>
      </c>
    </row>
    <row r="10606" spans="1:7" ht="15.5" hidden="1" x14ac:dyDescent="0.35">
      <c r="A10606" t="s">
        <v>187</v>
      </c>
      <c r="B10606" t="s">
        <v>353</v>
      </c>
      <c r="C10606">
        <v>91576</v>
      </c>
      <c r="D10606">
        <v>2024</v>
      </c>
      <c r="E10606">
        <v>6</v>
      </c>
      <c r="F10606">
        <v>0</v>
      </c>
      <c r="G10606">
        <v>0</v>
      </c>
    </row>
    <row r="10607" spans="1:7" ht="15.5" hidden="1" x14ac:dyDescent="0.35">
      <c r="A10607" t="s">
        <v>187</v>
      </c>
      <c r="B10607" t="s">
        <v>353</v>
      </c>
      <c r="C10607">
        <v>91576</v>
      </c>
      <c r="D10607">
        <v>2024</v>
      </c>
      <c r="E10607">
        <v>7</v>
      </c>
      <c r="F10607">
        <v>0</v>
      </c>
      <c r="G10607">
        <v>0</v>
      </c>
    </row>
    <row r="10608" spans="1:7" ht="15.5" hidden="1" x14ac:dyDescent="0.35">
      <c r="A10608" t="s">
        <v>187</v>
      </c>
      <c r="B10608" t="s">
        <v>353</v>
      </c>
      <c r="C10608">
        <v>91576</v>
      </c>
      <c r="D10608">
        <v>2024</v>
      </c>
      <c r="E10608">
        <v>8</v>
      </c>
      <c r="F10608">
        <v>0</v>
      </c>
      <c r="G10608">
        <v>0</v>
      </c>
    </row>
    <row r="10609" spans="1:7" ht="15.5" hidden="1" x14ac:dyDescent="0.35">
      <c r="A10609" t="s">
        <v>187</v>
      </c>
      <c r="B10609" t="s">
        <v>353</v>
      </c>
      <c r="C10609">
        <v>91576</v>
      </c>
      <c r="D10609">
        <v>2024</v>
      </c>
      <c r="E10609">
        <v>9</v>
      </c>
      <c r="F10609">
        <v>61.83</v>
      </c>
      <c r="G10609">
        <v>8.93</v>
      </c>
    </row>
    <row r="10610" spans="1:7" ht="15.5" hidden="1" x14ac:dyDescent="0.35">
      <c r="A10610" t="s">
        <v>187</v>
      </c>
      <c r="B10610" t="s">
        <v>353</v>
      </c>
      <c r="C10610">
        <v>91576</v>
      </c>
      <c r="D10610">
        <v>2024</v>
      </c>
      <c r="E10610">
        <v>10</v>
      </c>
      <c r="F10610">
        <v>296.8</v>
      </c>
      <c r="G10610">
        <v>43</v>
      </c>
    </row>
    <row r="10611" spans="1:7" ht="15.5" hidden="1" x14ac:dyDescent="0.35">
      <c r="A10611" t="s">
        <v>187</v>
      </c>
      <c r="B10611" t="s">
        <v>353</v>
      </c>
      <c r="C10611">
        <v>91576</v>
      </c>
      <c r="D10611">
        <v>2024</v>
      </c>
      <c r="E10611">
        <v>11</v>
      </c>
      <c r="F10611">
        <v>365.6</v>
      </c>
      <c r="G10611">
        <v>36.75</v>
      </c>
    </row>
    <row r="10612" spans="1:7" ht="15.5" hidden="1" x14ac:dyDescent="0.35">
      <c r="A10612" t="s">
        <v>187</v>
      </c>
      <c r="B10612" t="s">
        <v>353</v>
      </c>
      <c r="C10612">
        <v>91576</v>
      </c>
      <c r="D10612">
        <v>2024</v>
      </c>
      <c r="E10612">
        <v>12</v>
      </c>
      <c r="F10612">
        <v>456.6</v>
      </c>
      <c r="G10612">
        <v>46</v>
      </c>
    </row>
    <row r="10613" spans="1:7" ht="15.5" x14ac:dyDescent="0.35">
      <c r="A10613" t="s">
        <v>187</v>
      </c>
      <c r="B10613" t="s">
        <v>353</v>
      </c>
      <c r="C10613">
        <v>91576</v>
      </c>
      <c r="D10613">
        <v>2025</v>
      </c>
      <c r="E10613">
        <v>1</v>
      </c>
      <c r="F10613">
        <v>516.87</v>
      </c>
      <c r="G10613">
        <v>46</v>
      </c>
    </row>
    <row r="10614" spans="1:7" ht="15.5" x14ac:dyDescent="0.35">
      <c r="A10614" t="s">
        <v>187</v>
      </c>
      <c r="B10614" t="s">
        <v>353</v>
      </c>
      <c r="C10614">
        <v>91576</v>
      </c>
      <c r="D10614">
        <v>2025</v>
      </c>
      <c r="E10614">
        <v>2</v>
      </c>
      <c r="F10614">
        <v>434.09</v>
      </c>
      <c r="G10614">
        <v>34</v>
      </c>
    </row>
    <row r="10615" spans="1:7" ht="15.5" x14ac:dyDescent="0.35">
      <c r="A10615" t="s">
        <v>187</v>
      </c>
      <c r="B10615" t="s">
        <v>353</v>
      </c>
      <c r="C10615">
        <v>91576</v>
      </c>
      <c r="D10615">
        <v>2025</v>
      </c>
      <c r="E10615">
        <v>3</v>
      </c>
      <c r="F10615">
        <v>443.82</v>
      </c>
      <c r="G10615">
        <v>37</v>
      </c>
    </row>
    <row r="10616" spans="1:7" ht="15.5" x14ac:dyDescent="0.35">
      <c r="A10616" t="s">
        <v>187</v>
      </c>
      <c r="B10616" t="s">
        <v>353</v>
      </c>
      <c r="C10616">
        <v>91576</v>
      </c>
      <c r="D10616">
        <v>2025</v>
      </c>
      <c r="E10616">
        <v>4</v>
      </c>
      <c r="F10616">
        <v>472.92</v>
      </c>
      <c r="G10616">
        <v>47</v>
      </c>
    </row>
    <row r="10617" spans="1:7" ht="15.5" x14ac:dyDescent="0.35">
      <c r="A10617" t="s">
        <v>187</v>
      </c>
      <c r="B10617" t="s">
        <v>353</v>
      </c>
      <c r="C10617">
        <v>91576</v>
      </c>
      <c r="D10617">
        <v>2025</v>
      </c>
      <c r="E10617">
        <v>5</v>
      </c>
      <c r="F10617">
        <v>475.97</v>
      </c>
      <c r="G10617">
        <v>43</v>
      </c>
    </row>
    <row r="10618" spans="1:7" ht="15.5" x14ac:dyDescent="0.35">
      <c r="A10618" t="s">
        <v>187</v>
      </c>
      <c r="B10618" t="s">
        <v>353</v>
      </c>
      <c r="C10618">
        <v>91576</v>
      </c>
      <c r="D10618">
        <v>2025</v>
      </c>
      <c r="E10618">
        <v>6</v>
      </c>
      <c r="F10618">
        <v>462.34</v>
      </c>
      <c r="G10618">
        <v>41</v>
      </c>
    </row>
    <row r="10619" spans="1:7" ht="15.5" x14ac:dyDescent="0.35">
      <c r="A10619" t="s">
        <v>187</v>
      </c>
      <c r="B10619" t="s">
        <v>353</v>
      </c>
      <c r="C10619">
        <v>91576</v>
      </c>
      <c r="D10619">
        <v>2025</v>
      </c>
      <c r="E10619">
        <v>7</v>
      </c>
      <c r="F10619">
        <v>406.89</v>
      </c>
      <c r="G10619">
        <v>36</v>
      </c>
    </row>
    <row r="10620" spans="1:7" ht="15.5" x14ac:dyDescent="0.35">
      <c r="A10620" t="s">
        <v>187</v>
      </c>
      <c r="B10620" t="s">
        <v>353</v>
      </c>
      <c r="C10620">
        <v>91576</v>
      </c>
      <c r="D10620">
        <v>2025</v>
      </c>
      <c r="E10620">
        <v>8</v>
      </c>
      <c r="F10620">
        <v>420.43</v>
      </c>
      <c r="G10620">
        <v>37</v>
      </c>
    </row>
    <row r="10621" spans="1:7" ht="15.5" x14ac:dyDescent="0.35">
      <c r="A10621" t="s">
        <v>187</v>
      </c>
      <c r="B10621" t="s">
        <v>353</v>
      </c>
      <c r="C10621">
        <v>91576</v>
      </c>
      <c r="D10621">
        <v>2025</v>
      </c>
      <c r="E10621">
        <v>9</v>
      </c>
      <c r="F10621">
        <v>408.97</v>
      </c>
      <c r="G10621">
        <v>35</v>
      </c>
    </row>
    <row r="10622" spans="1:7" ht="15.5" x14ac:dyDescent="0.35">
      <c r="A10622" t="s">
        <v>187</v>
      </c>
      <c r="B10622" t="s">
        <v>353</v>
      </c>
      <c r="C10622">
        <v>91576</v>
      </c>
      <c r="D10622">
        <v>2025</v>
      </c>
      <c r="E10622">
        <v>10</v>
      </c>
      <c r="F10622">
        <v>509.11</v>
      </c>
      <c r="G10622">
        <v>50</v>
      </c>
    </row>
    <row r="10623" spans="1:7" ht="15.5" x14ac:dyDescent="0.35">
      <c r="A10623" t="s">
        <v>187</v>
      </c>
      <c r="B10623" t="s">
        <v>353</v>
      </c>
      <c r="C10623">
        <v>91576</v>
      </c>
      <c r="D10623">
        <v>2025</v>
      </c>
      <c r="E10623">
        <v>11</v>
      </c>
      <c r="F10623">
        <v>445.95</v>
      </c>
      <c r="G10623">
        <v>48</v>
      </c>
    </row>
    <row r="10624" spans="1:7" ht="15.5" hidden="1" x14ac:dyDescent="0.35">
      <c r="A10624" t="s">
        <v>187</v>
      </c>
      <c r="B10624" t="s">
        <v>353</v>
      </c>
      <c r="C10624">
        <v>91577</v>
      </c>
      <c r="D10624">
        <v>2019</v>
      </c>
      <c r="E10624">
        <v>7</v>
      </c>
      <c r="F10624">
        <v>160.52000000000001</v>
      </c>
      <c r="G10624">
        <v>18.8</v>
      </c>
    </row>
    <row r="10625" spans="1:7" ht="15.5" hidden="1" x14ac:dyDescent="0.35">
      <c r="A10625" t="s">
        <v>187</v>
      </c>
      <c r="B10625" t="s">
        <v>353</v>
      </c>
      <c r="C10625">
        <v>91577</v>
      </c>
      <c r="D10625">
        <v>2019</v>
      </c>
      <c r="E10625">
        <v>8</v>
      </c>
      <c r="F10625">
        <v>382.79</v>
      </c>
      <c r="G10625">
        <v>44.82</v>
      </c>
    </row>
    <row r="10626" spans="1:7" ht="15.5" hidden="1" x14ac:dyDescent="0.35">
      <c r="A10626" t="s">
        <v>187</v>
      </c>
      <c r="B10626" t="s">
        <v>353</v>
      </c>
      <c r="C10626">
        <v>91577</v>
      </c>
      <c r="D10626">
        <v>2019</v>
      </c>
      <c r="E10626">
        <v>9</v>
      </c>
      <c r="F10626">
        <v>370.44</v>
      </c>
      <c r="G10626">
        <v>43.38</v>
      </c>
    </row>
    <row r="10627" spans="1:7" ht="15.5" hidden="1" x14ac:dyDescent="0.35">
      <c r="A10627" t="s">
        <v>187</v>
      </c>
      <c r="B10627" t="s">
        <v>353</v>
      </c>
      <c r="C10627">
        <v>91577</v>
      </c>
      <c r="D10627">
        <v>2019</v>
      </c>
      <c r="E10627">
        <v>10</v>
      </c>
      <c r="F10627">
        <v>439.89</v>
      </c>
      <c r="G10627">
        <v>39</v>
      </c>
    </row>
    <row r="10628" spans="1:7" ht="15.5" hidden="1" x14ac:dyDescent="0.35">
      <c r="A10628" t="s">
        <v>187</v>
      </c>
      <c r="B10628" t="s">
        <v>353</v>
      </c>
      <c r="C10628">
        <v>91577</v>
      </c>
      <c r="D10628">
        <v>2019</v>
      </c>
      <c r="E10628">
        <v>11</v>
      </c>
      <c r="F10628">
        <v>454.01</v>
      </c>
      <c r="G10628">
        <v>53</v>
      </c>
    </row>
    <row r="10629" spans="1:7" ht="15.5" hidden="1" x14ac:dyDescent="0.35">
      <c r="A10629" t="s">
        <v>187</v>
      </c>
      <c r="B10629" t="s">
        <v>353</v>
      </c>
      <c r="C10629">
        <v>91577</v>
      </c>
      <c r="D10629">
        <v>2019</v>
      </c>
      <c r="E10629">
        <v>12</v>
      </c>
      <c r="F10629">
        <v>443.1</v>
      </c>
      <c r="G10629">
        <v>41</v>
      </c>
    </row>
    <row r="10630" spans="1:7" ht="15.5" hidden="1" x14ac:dyDescent="0.35">
      <c r="A10630" t="s">
        <v>187</v>
      </c>
      <c r="B10630" t="s">
        <v>353</v>
      </c>
      <c r="C10630">
        <v>91577</v>
      </c>
      <c r="D10630">
        <v>2020</v>
      </c>
      <c r="E10630">
        <v>1</v>
      </c>
      <c r="F10630">
        <v>427.8</v>
      </c>
      <c r="G10630">
        <v>46.5</v>
      </c>
    </row>
    <row r="10631" spans="1:7" ht="15.5" hidden="1" x14ac:dyDescent="0.35">
      <c r="A10631" t="s">
        <v>187</v>
      </c>
      <c r="B10631" t="s">
        <v>353</v>
      </c>
      <c r="C10631">
        <v>91577</v>
      </c>
      <c r="D10631">
        <v>2020</v>
      </c>
      <c r="E10631">
        <v>2</v>
      </c>
      <c r="F10631">
        <v>400.2</v>
      </c>
      <c r="G10631">
        <v>43.5</v>
      </c>
    </row>
    <row r="10632" spans="1:7" ht="15.5" hidden="1" x14ac:dyDescent="0.35">
      <c r="A10632" t="s">
        <v>187</v>
      </c>
      <c r="B10632" t="s">
        <v>353</v>
      </c>
      <c r="C10632">
        <v>91577</v>
      </c>
      <c r="D10632">
        <v>2020</v>
      </c>
      <c r="E10632">
        <v>3</v>
      </c>
      <c r="F10632">
        <v>238.87</v>
      </c>
      <c r="G10632">
        <v>28</v>
      </c>
    </row>
    <row r="10633" spans="1:7" ht="15.5" hidden="1" x14ac:dyDescent="0.35">
      <c r="A10633" t="s">
        <v>187</v>
      </c>
      <c r="B10633" t="s">
        <v>353</v>
      </c>
      <c r="C10633">
        <v>91577</v>
      </c>
      <c r="D10633">
        <v>2020</v>
      </c>
      <c r="E10633">
        <v>4</v>
      </c>
      <c r="F10633">
        <v>0</v>
      </c>
      <c r="G10633">
        <v>0</v>
      </c>
    </row>
    <row r="10634" spans="1:7" ht="15.5" hidden="1" x14ac:dyDescent="0.35">
      <c r="A10634" t="s">
        <v>187</v>
      </c>
      <c r="B10634" t="s">
        <v>353</v>
      </c>
      <c r="C10634">
        <v>91577</v>
      </c>
      <c r="D10634">
        <v>2020</v>
      </c>
      <c r="E10634">
        <v>5</v>
      </c>
      <c r="F10634">
        <v>0</v>
      </c>
      <c r="G10634">
        <v>0</v>
      </c>
    </row>
    <row r="10635" spans="1:7" ht="15.5" hidden="1" x14ac:dyDescent="0.35">
      <c r="A10635" t="s">
        <v>187</v>
      </c>
      <c r="B10635" t="s">
        <v>353</v>
      </c>
      <c r="C10635">
        <v>91577</v>
      </c>
      <c r="D10635">
        <v>2020</v>
      </c>
      <c r="E10635">
        <v>6</v>
      </c>
      <c r="F10635">
        <v>0</v>
      </c>
      <c r="G10635">
        <v>0</v>
      </c>
    </row>
    <row r="10636" spans="1:7" ht="15.5" hidden="1" x14ac:dyDescent="0.35">
      <c r="A10636" t="s">
        <v>187</v>
      </c>
      <c r="B10636" t="s">
        <v>353</v>
      </c>
      <c r="C10636">
        <v>91577</v>
      </c>
      <c r="D10636">
        <v>2020</v>
      </c>
      <c r="E10636">
        <v>7</v>
      </c>
      <c r="F10636">
        <v>52.26</v>
      </c>
      <c r="G10636">
        <v>9</v>
      </c>
    </row>
    <row r="10637" spans="1:7" ht="15.5" hidden="1" x14ac:dyDescent="0.35">
      <c r="A10637" t="s">
        <v>187</v>
      </c>
      <c r="B10637" t="s">
        <v>353</v>
      </c>
      <c r="C10637">
        <v>91577</v>
      </c>
      <c r="D10637">
        <v>2020</v>
      </c>
      <c r="E10637">
        <v>8</v>
      </c>
      <c r="F10637">
        <v>154.25</v>
      </c>
      <c r="G10637">
        <v>22</v>
      </c>
    </row>
    <row r="10638" spans="1:7" ht="15.5" hidden="1" x14ac:dyDescent="0.35">
      <c r="A10638" t="s">
        <v>187</v>
      </c>
      <c r="B10638" t="s">
        <v>353</v>
      </c>
      <c r="C10638">
        <v>91577</v>
      </c>
      <c r="D10638">
        <v>2020</v>
      </c>
      <c r="E10638">
        <v>9</v>
      </c>
      <c r="F10638">
        <v>150.87</v>
      </c>
      <c r="G10638">
        <v>24</v>
      </c>
    </row>
    <row r="10639" spans="1:7" ht="15.5" hidden="1" x14ac:dyDescent="0.35">
      <c r="A10639" t="s">
        <v>187</v>
      </c>
      <c r="B10639" t="s">
        <v>353</v>
      </c>
      <c r="C10639">
        <v>91577</v>
      </c>
      <c r="D10639">
        <v>2020</v>
      </c>
      <c r="E10639">
        <v>10</v>
      </c>
      <c r="F10639">
        <v>177.15</v>
      </c>
      <c r="G10639">
        <v>28</v>
      </c>
    </row>
    <row r="10640" spans="1:7" ht="15.5" hidden="1" x14ac:dyDescent="0.35">
      <c r="A10640" t="s">
        <v>187</v>
      </c>
      <c r="B10640" t="s">
        <v>353</v>
      </c>
      <c r="C10640">
        <v>91577</v>
      </c>
      <c r="D10640">
        <v>2020</v>
      </c>
      <c r="E10640">
        <v>11</v>
      </c>
      <c r="F10640">
        <v>155.1</v>
      </c>
      <c r="G10640">
        <v>40</v>
      </c>
    </row>
    <row r="10641" spans="1:7" ht="15.5" hidden="1" x14ac:dyDescent="0.35">
      <c r="A10641" t="s">
        <v>187</v>
      </c>
      <c r="B10641" t="s">
        <v>353</v>
      </c>
      <c r="C10641">
        <v>91577</v>
      </c>
      <c r="D10641">
        <v>2020</v>
      </c>
      <c r="E10641">
        <v>12</v>
      </c>
      <c r="F10641">
        <v>191.32</v>
      </c>
      <c r="G10641">
        <v>34</v>
      </c>
    </row>
    <row r="10642" spans="1:7" ht="15.5" hidden="1" x14ac:dyDescent="0.35">
      <c r="A10642" t="s">
        <v>187</v>
      </c>
      <c r="B10642" t="s">
        <v>353</v>
      </c>
      <c r="C10642">
        <v>91577</v>
      </c>
      <c r="D10642">
        <v>2021</v>
      </c>
      <c r="E10642">
        <v>1</v>
      </c>
      <c r="F10642">
        <v>198.45</v>
      </c>
      <c r="G10642">
        <v>35</v>
      </c>
    </row>
    <row r="10643" spans="1:7" ht="15.5" hidden="1" x14ac:dyDescent="0.35">
      <c r="A10643" t="s">
        <v>187</v>
      </c>
      <c r="B10643" t="s">
        <v>353</v>
      </c>
      <c r="C10643">
        <v>91577</v>
      </c>
      <c r="D10643">
        <v>2021</v>
      </c>
      <c r="E10643">
        <v>2</v>
      </c>
      <c r="F10643">
        <v>60.08</v>
      </c>
      <c r="G10643">
        <v>14</v>
      </c>
    </row>
    <row r="10644" spans="1:7" ht="15.5" hidden="1" x14ac:dyDescent="0.35">
      <c r="A10644" t="s">
        <v>187</v>
      </c>
      <c r="B10644" t="s">
        <v>353</v>
      </c>
      <c r="C10644">
        <v>91577</v>
      </c>
      <c r="D10644">
        <v>2021</v>
      </c>
      <c r="E10644">
        <v>3</v>
      </c>
      <c r="F10644">
        <v>140.27000000000001</v>
      </c>
      <c r="G10644">
        <v>27</v>
      </c>
    </row>
    <row r="10645" spans="1:7" ht="15.5" hidden="1" x14ac:dyDescent="0.35">
      <c r="A10645" t="s">
        <v>187</v>
      </c>
      <c r="B10645" t="s">
        <v>353</v>
      </c>
      <c r="C10645">
        <v>91577</v>
      </c>
      <c r="D10645">
        <v>2021</v>
      </c>
      <c r="E10645">
        <v>4</v>
      </c>
      <c r="F10645">
        <v>104.51</v>
      </c>
      <c r="G10645">
        <v>47</v>
      </c>
    </row>
    <row r="10646" spans="1:7" ht="15.5" hidden="1" x14ac:dyDescent="0.35">
      <c r="A10646" t="s">
        <v>187</v>
      </c>
      <c r="B10646" t="s">
        <v>353</v>
      </c>
      <c r="C10646">
        <v>91577</v>
      </c>
      <c r="D10646">
        <v>2021</v>
      </c>
      <c r="E10646">
        <v>5</v>
      </c>
      <c r="F10646">
        <v>95.3</v>
      </c>
      <c r="G10646">
        <v>24.39</v>
      </c>
    </row>
    <row r="10647" spans="1:7" ht="15.5" hidden="1" x14ac:dyDescent="0.35">
      <c r="A10647" t="s">
        <v>187</v>
      </c>
      <c r="B10647" t="s">
        <v>353</v>
      </c>
      <c r="C10647">
        <v>91577</v>
      </c>
      <c r="D10647">
        <v>2021</v>
      </c>
      <c r="E10647">
        <v>6</v>
      </c>
      <c r="F10647">
        <v>92.22</v>
      </c>
      <c r="G10647">
        <v>23.61</v>
      </c>
    </row>
    <row r="10648" spans="1:7" ht="15.5" hidden="1" x14ac:dyDescent="0.35">
      <c r="A10648" t="s">
        <v>187</v>
      </c>
      <c r="B10648" t="s">
        <v>353</v>
      </c>
      <c r="C10648">
        <v>91577</v>
      </c>
      <c r="D10648">
        <v>2021</v>
      </c>
      <c r="E10648">
        <v>7</v>
      </c>
      <c r="F10648">
        <v>198.85</v>
      </c>
      <c r="G10648">
        <v>31</v>
      </c>
    </row>
    <row r="10649" spans="1:7" ht="15.5" hidden="1" x14ac:dyDescent="0.35">
      <c r="A10649" t="s">
        <v>187</v>
      </c>
      <c r="B10649" t="s">
        <v>353</v>
      </c>
      <c r="C10649">
        <v>91577</v>
      </c>
      <c r="D10649">
        <v>2021</v>
      </c>
      <c r="E10649">
        <v>8</v>
      </c>
      <c r="F10649">
        <v>317.67</v>
      </c>
      <c r="G10649">
        <v>41</v>
      </c>
    </row>
    <row r="10650" spans="1:7" ht="15.5" hidden="1" x14ac:dyDescent="0.35">
      <c r="A10650" t="s">
        <v>187</v>
      </c>
      <c r="B10650" t="s">
        <v>353</v>
      </c>
      <c r="C10650">
        <v>91577</v>
      </c>
      <c r="D10650">
        <v>2021</v>
      </c>
      <c r="E10650">
        <v>9</v>
      </c>
      <c r="F10650">
        <v>204.71</v>
      </c>
      <c r="G10650">
        <v>33</v>
      </c>
    </row>
    <row r="10651" spans="1:7" ht="15.5" hidden="1" x14ac:dyDescent="0.35">
      <c r="A10651" t="s">
        <v>187</v>
      </c>
      <c r="B10651" t="s">
        <v>353</v>
      </c>
      <c r="C10651">
        <v>91577</v>
      </c>
      <c r="D10651">
        <v>2021</v>
      </c>
      <c r="E10651">
        <v>10</v>
      </c>
      <c r="F10651">
        <v>306.57</v>
      </c>
      <c r="G10651">
        <v>38</v>
      </c>
    </row>
    <row r="10652" spans="1:7" ht="15.5" hidden="1" x14ac:dyDescent="0.35">
      <c r="A10652" t="s">
        <v>187</v>
      </c>
      <c r="B10652" t="s">
        <v>353</v>
      </c>
      <c r="C10652">
        <v>91577</v>
      </c>
      <c r="D10652">
        <v>2021</v>
      </c>
      <c r="E10652">
        <v>11</v>
      </c>
      <c r="F10652">
        <v>352.94</v>
      </c>
      <c r="G10652">
        <v>44</v>
      </c>
    </row>
    <row r="10653" spans="1:7" ht="15.5" hidden="1" x14ac:dyDescent="0.35">
      <c r="A10653" t="s">
        <v>187</v>
      </c>
      <c r="B10653" t="s">
        <v>353</v>
      </c>
      <c r="C10653">
        <v>91577</v>
      </c>
      <c r="D10653">
        <v>2021</v>
      </c>
      <c r="E10653">
        <v>12</v>
      </c>
      <c r="F10653">
        <v>265.76</v>
      </c>
      <c r="G10653">
        <v>39</v>
      </c>
    </row>
    <row r="10654" spans="1:7" ht="15.5" hidden="1" x14ac:dyDescent="0.35">
      <c r="A10654" t="s">
        <v>187</v>
      </c>
      <c r="B10654" t="s">
        <v>353</v>
      </c>
      <c r="C10654">
        <v>91577</v>
      </c>
      <c r="D10654">
        <v>2022</v>
      </c>
      <c r="E10654">
        <v>1</v>
      </c>
      <c r="F10654">
        <v>343.33</v>
      </c>
      <c r="G10654">
        <v>47</v>
      </c>
    </row>
    <row r="10655" spans="1:7" ht="15.5" hidden="1" x14ac:dyDescent="0.35">
      <c r="A10655" t="s">
        <v>187</v>
      </c>
      <c r="B10655" t="s">
        <v>353</v>
      </c>
      <c r="C10655">
        <v>91577</v>
      </c>
      <c r="D10655">
        <v>2022</v>
      </c>
      <c r="E10655">
        <v>2</v>
      </c>
      <c r="F10655">
        <v>266.24</v>
      </c>
      <c r="G10655">
        <v>31</v>
      </c>
    </row>
    <row r="10656" spans="1:7" ht="15.5" hidden="1" x14ac:dyDescent="0.35">
      <c r="A10656" t="s">
        <v>187</v>
      </c>
      <c r="B10656" t="s">
        <v>353</v>
      </c>
      <c r="C10656">
        <v>91577</v>
      </c>
      <c r="D10656">
        <v>2022</v>
      </c>
      <c r="E10656">
        <v>3</v>
      </c>
      <c r="F10656">
        <v>386.73</v>
      </c>
      <c r="G10656">
        <v>40</v>
      </c>
    </row>
    <row r="10657" spans="1:7" ht="15.5" hidden="1" x14ac:dyDescent="0.35">
      <c r="A10657" t="s">
        <v>187</v>
      </c>
      <c r="B10657" t="s">
        <v>353</v>
      </c>
      <c r="C10657">
        <v>91577</v>
      </c>
      <c r="D10657">
        <v>2022</v>
      </c>
      <c r="E10657">
        <v>4</v>
      </c>
      <c r="F10657">
        <v>265.5</v>
      </c>
      <c r="G10657">
        <v>26</v>
      </c>
    </row>
    <row r="10658" spans="1:7" ht="15.5" hidden="1" x14ac:dyDescent="0.35">
      <c r="A10658" t="s">
        <v>187</v>
      </c>
      <c r="B10658" t="s">
        <v>353</v>
      </c>
      <c r="C10658">
        <v>91577</v>
      </c>
      <c r="D10658">
        <v>2022</v>
      </c>
      <c r="E10658">
        <v>5</v>
      </c>
      <c r="F10658">
        <v>420.97</v>
      </c>
      <c r="G10658">
        <v>41</v>
      </c>
    </row>
    <row r="10659" spans="1:7" ht="15.5" hidden="1" x14ac:dyDescent="0.35">
      <c r="A10659" t="s">
        <v>187</v>
      </c>
      <c r="B10659" t="s">
        <v>353</v>
      </c>
      <c r="C10659">
        <v>91577</v>
      </c>
      <c r="D10659">
        <v>2022</v>
      </c>
      <c r="E10659">
        <v>6</v>
      </c>
      <c r="F10659">
        <v>409.7</v>
      </c>
      <c r="G10659">
        <v>31</v>
      </c>
    </row>
    <row r="10660" spans="1:7" ht="15.5" hidden="1" x14ac:dyDescent="0.35">
      <c r="A10660" t="s">
        <v>187</v>
      </c>
      <c r="B10660" t="s">
        <v>353</v>
      </c>
      <c r="C10660">
        <v>91577</v>
      </c>
      <c r="D10660">
        <v>2022</v>
      </c>
      <c r="E10660">
        <v>7</v>
      </c>
      <c r="F10660">
        <v>431.72</v>
      </c>
      <c r="G10660">
        <v>36</v>
      </c>
    </row>
    <row r="10661" spans="1:7" ht="15.5" hidden="1" x14ac:dyDescent="0.35">
      <c r="A10661" t="s">
        <v>187</v>
      </c>
      <c r="B10661" t="s">
        <v>353</v>
      </c>
      <c r="C10661">
        <v>91577</v>
      </c>
      <c r="D10661">
        <v>2022</v>
      </c>
      <c r="E10661">
        <v>8</v>
      </c>
      <c r="F10661">
        <v>394.56</v>
      </c>
      <c r="G10661">
        <v>37</v>
      </c>
    </row>
    <row r="10662" spans="1:7" ht="15.5" hidden="1" x14ac:dyDescent="0.35">
      <c r="A10662" t="s">
        <v>187</v>
      </c>
      <c r="B10662" t="s">
        <v>353</v>
      </c>
      <c r="C10662">
        <v>91577</v>
      </c>
      <c r="D10662">
        <v>2022</v>
      </c>
      <c r="E10662">
        <v>9</v>
      </c>
      <c r="F10662">
        <v>316.05</v>
      </c>
      <c r="G10662">
        <v>29</v>
      </c>
    </row>
    <row r="10663" spans="1:7" ht="15.5" hidden="1" x14ac:dyDescent="0.35">
      <c r="A10663" t="s">
        <v>187</v>
      </c>
      <c r="B10663" t="s">
        <v>353</v>
      </c>
      <c r="C10663">
        <v>91577</v>
      </c>
      <c r="D10663">
        <v>2022</v>
      </c>
      <c r="E10663">
        <v>10</v>
      </c>
      <c r="F10663">
        <v>218.96</v>
      </c>
      <c r="G10663">
        <v>17</v>
      </c>
    </row>
    <row r="10664" spans="1:7" ht="15.5" hidden="1" x14ac:dyDescent="0.35">
      <c r="A10664" t="s">
        <v>187</v>
      </c>
      <c r="B10664" t="s">
        <v>353</v>
      </c>
      <c r="C10664">
        <v>91577</v>
      </c>
      <c r="D10664">
        <v>2022</v>
      </c>
      <c r="E10664">
        <v>11</v>
      </c>
      <c r="F10664">
        <v>429.98</v>
      </c>
      <c r="G10664">
        <v>36</v>
      </c>
    </row>
    <row r="10665" spans="1:7" ht="15.5" hidden="1" x14ac:dyDescent="0.35">
      <c r="A10665" t="s">
        <v>187</v>
      </c>
      <c r="B10665" t="s">
        <v>353</v>
      </c>
      <c r="C10665">
        <v>91577</v>
      </c>
      <c r="D10665">
        <v>2022</v>
      </c>
      <c r="E10665">
        <v>12</v>
      </c>
      <c r="F10665">
        <v>397.11</v>
      </c>
      <c r="G10665">
        <v>41</v>
      </c>
    </row>
    <row r="10666" spans="1:7" ht="15.5" hidden="1" x14ac:dyDescent="0.35">
      <c r="A10666" t="s">
        <v>187</v>
      </c>
      <c r="B10666" t="s">
        <v>353</v>
      </c>
      <c r="C10666">
        <v>91577</v>
      </c>
      <c r="D10666">
        <v>2023</v>
      </c>
      <c r="E10666">
        <v>1</v>
      </c>
      <c r="F10666">
        <v>484.97</v>
      </c>
      <c r="G10666">
        <v>44</v>
      </c>
    </row>
    <row r="10667" spans="1:7" ht="15.5" hidden="1" x14ac:dyDescent="0.35">
      <c r="A10667" t="s">
        <v>187</v>
      </c>
      <c r="B10667" t="s">
        <v>353</v>
      </c>
      <c r="C10667">
        <v>91577</v>
      </c>
      <c r="D10667">
        <v>2023</v>
      </c>
      <c r="E10667">
        <v>2</v>
      </c>
      <c r="F10667">
        <v>328.43</v>
      </c>
      <c r="G10667">
        <v>31</v>
      </c>
    </row>
    <row r="10668" spans="1:7" ht="15.5" hidden="1" x14ac:dyDescent="0.35">
      <c r="A10668" t="s">
        <v>187</v>
      </c>
      <c r="B10668" t="s">
        <v>353</v>
      </c>
      <c r="C10668">
        <v>91577</v>
      </c>
      <c r="D10668">
        <v>2023</v>
      </c>
      <c r="E10668">
        <v>3</v>
      </c>
      <c r="F10668">
        <v>400.27</v>
      </c>
      <c r="G10668">
        <v>38</v>
      </c>
    </row>
    <row r="10669" spans="1:7" ht="15.5" hidden="1" x14ac:dyDescent="0.35">
      <c r="A10669" t="s">
        <v>187</v>
      </c>
      <c r="B10669" t="s">
        <v>353</v>
      </c>
      <c r="C10669">
        <v>91577</v>
      </c>
      <c r="D10669">
        <v>2023</v>
      </c>
      <c r="E10669">
        <v>4</v>
      </c>
      <c r="F10669">
        <v>463.48</v>
      </c>
      <c r="G10669">
        <v>39</v>
      </c>
    </row>
    <row r="10670" spans="1:7" ht="15.5" hidden="1" x14ac:dyDescent="0.35">
      <c r="A10670" t="s">
        <v>187</v>
      </c>
      <c r="B10670" t="s">
        <v>353</v>
      </c>
      <c r="C10670">
        <v>91577</v>
      </c>
      <c r="D10670">
        <v>2023</v>
      </c>
      <c r="E10670">
        <v>5</v>
      </c>
      <c r="F10670">
        <v>380.64</v>
      </c>
      <c r="G10670">
        <v>41</v>
      </c>
    </row>
    <row r="10671" spans="1:7" ht="15.5" hidden="1" x14ac:dyDescent="0.35">
      <c r="A10671" t="s">
        <v>187</v>
      </c>
      <c r="B10671" t="s">
        <v>353</v>
      </c>
      <c r="C10671">
        <v>91577</v>
      </c>
      <c r="D10671">
        <v>2023</v>
      </c>
      <c r="E10671">
        <v>6</v>
      </c>
      <c r="F10671">
        <v>233.25</v>
      </c>
      <c r="G10671">
        <v>23.11</v>
      </c>
    </row>
    <row r="10672" spans="1:7" ht="15.5" hidden="1" x14ac:dyDescent="0.35">
      <c r="A10672" t="s">
        <v>187</v>
      </c>
      <c r="B10672" t="s">
        <v>353</v>
      </c>
      <c r="C10672">
        <v>91577</v>
      </c>
      <c r="D10672">
        <v>2023</v>
      </c>
      <c r="E10672">
        <v>7</v>
      </c>
      <c r="F10672">
        <v>241.03</v>
      </c>
      <c r="G10672">
        <v>23.89</v>
      </c>
    </row>
    <row r="10673" spans="1:7" ht="15.5" hidden="1" x14ac:dyDescent="0.35">
      <c r="A10673" t="s">
        <v>187</v>
      </c>
      <c r="B10673" t="s">
        <v>353</v>
      </c>
      <c r="C10673">
        <v>91577</v>
      </c>
      <c r="D10673">
        <v>2023</v>
      </c>
      <c r="E10673">
        <v>8</v>
      </c>
      <c r="F10673">
        <v>271.20999999999998</v>
      </c>
      <c r="G10673">
        <v>20.02</v>
      </c>
    </row>
    <row r="10674" spans="1:7" ht="15.5" hidden="1" x14ac:dyDescent="0.35">
      <c r="A10674" t="s">
        <v>187</v>
      </c>
      <c r="B10674" t="s">
        <v>353</v>
      </c>
      <c r="C10674">
        <v>91577</v>
      </c>
      <c r="D10674">
        <v>2023</v>
      </c>
      <c r="E10674">
        <v>9</v>
      </c>
      <c r="F10674">
        <v>0</v>
      </c>
      <c r="G10674">
        <v>0</v>
      </c>
    </row>
    <row r="10675" spans="1:7" ht="15.5" hidden="1" x14ac:dyDescent="0.35">
      <c r="A10675" t="s">
        <v>187</v>
      </c>
      <c r="B10675" t="s">
        <v>353</v>
      </c>
      <c r="C10675">
        <v>91577</v>
      </c>
      <c r="D10675">
        <v>2023</v>
      </c>
      <c r="E10675">
        <v>10</v>
      </c>
      <c r="F10675">
        <v>0</v>
      </c>
      <c r="G10675">
        <v>0</v>
      </c>
    </row>
    <row r="10676" spans="1:7" ht="15.5" hidden="1" x14ac:dyDescent="0.35">
      <c r="A10676" t="s">
        <v>187</v>
      </c>
      <c r="B10676" t="s">
        <v>353</v>
      </c>
      <c r="C10676">
        <v>91577</v>
      </c>
      <c r="D10676">
        <v>2023</v>
      </c>
      <c r="E10676">
        <v>11</v>
      </c>
      <c r="F10676">
        <v>0</v>
      </c>
      <c r="G10676">
        <v>0</v>
      </c>
    </row>
    <row r="10677" spans="1:7" ht="15.5" hidden="1" x14ac:dyDescent="0.35">
      <c r="A10677" t="s">
        <v>187</v>
      </c>
      <c r="B10677" t="s">
        <v>353</v>
      </c>
      <c r="C10677">
        <v>91577</v>
      </c>
      <c r="D10677">
        <v>2023</v>
      </c>
      <c r="E10677">
        <v>12</v>
      </c>
      <c r="F10677">
        <v>0</v>
      </c>
      <c r="G10677">
        <v>0</v>
      </c>
    </row>
    <row r="10678" spans="1:7" ht="15.5" hidden="1" x14ac:dyDescent="0.35">
      <c r="A10678" t="s">
        <v>187</v>
      </c>
      <c r="B10678" t="s">
        <v>353</v>
      </c>
      <c r="C10678">
        <v>91577</v>
      </c>
      <c r="D10678">
        <v>2024</v>
      </c>
      <c r="E10678">
        <v>1</v>
      </c>
      <c r="F10678">
        <v>0</v>
      </c>
      <c r="G10678">
        <v>0</v>
      </c>
    </row>
    <row r="10679" spans="1:7" ht="15.5" hidden="1" x14ac:dyDescent="0.35">
      <c r="A10679" t="s">
        <v>187</v>
      </c>
      <c r="B10679" t="s">
        <v>353</v>
      </c>
      <c r="C10679">
        <v>91577</v>
      </c>
      <c r="D10679">
        <v>2024</v>
      </c>
      <c r="E10679">
        <v>2</v>
      </c>
      <c r="F10679">
        <v>0</v>
      </c>
      <c r="G10679">
        <v>0</v>
      </c>
    </row>
    <row r="10680" spans="1:7" ht="15.5" hidden="1" x14ac:dyDescent="0.35">
      <c r="A10680" t="s">
        <v>187</v>
      </c>
      <c r="B10680" t="s">
        <v>353</v>
      </c>
      <c r="C10680">
        <v>91577</v>
      </c>
      <c r="D10680">
        <v>2024</v>
      </c>
      <c r="E10680">
        <v>3</v>
      </c>
      <c r="F10680">
        <v>0</v>
      </c>
      <c r="G10680">
        <v>0</v>
      </c>
    </row>
    <row r="10681" spans="1:7" ht="15.5" hidden="1" x14ac:dyDescent="0.35">
      <c r="A10681" t="s">
        <v>187</v>
      </c>
      <c r="B10681" t="s">
        <v>353</v>
      </c>
      <c r="C10681">
        <v>91577</v>
      </c>
      <c r="D10681">
        <v>2024</v>
      </c>
      <c r="E10681">
        <v>4</v>
      </c>
      <c r="F10681">
        <v>0</v>
      </c>
      <c r="G10681">
        <v>0</v>
      </c>
    </row>
    <row r="10682" spans="1:7" ht="15.5" hidden="1" x14ac:dyDescent="0.35">
      <c r="A10682" t="s">
        <v>187</v>
      </c>
      <c r="B10682" t="s">
        <v>353</v>
      </c>
      <c r="C10682">
        <v>91577</v>
      </c>
      <c r="D10682">
        <v>2024</v>
      </c>
      <c r="E10682">
        <v>5</v>
      </c>
      <c r="F10682">
        <v>0</v>
      </c>
      <c r="G10682">
        <v>0</v>
      </c>
    </row>
    <row r="10683" spans="1:7" ht="15.5" hidden="1" x14ac:dyDescent="0.35">
      <c r="A10683" t="s">
        <v>187</v>
      </c>
      <c r="B10683" t="s">
        <v>353</v>
      </c>
      <c r="C10683">
        <v>91577</v>
      </c>
      <c r="D10683">
        <v>2024</v>
      </c>
      <c r="E10683">
        <v>6</v>
      </c>
      <c r="F10683">
        <v>0</v>
      </c>
      <c r="G10683">
        <v>0</v>
      </c>
    </row>
    <row r="10684" spans="1:7" ht="15.5" hidden="1" x14ac:dyDescent="0.35">
      <c r="A10684" t="s">
        <v>187</v>
      </c>
      <c r="B10684" t="s">
        <v>353</v>
      </c>
      <c r="C10684">
        <v>91577</v>
      </c>
      <c r="D10684">
        <v>2024</v>
      </c>
      <c r="E10684">
        <v>7</v>
      </c>
      <c r="F10684">
        <v>85.3</v>
      </c>
      <c r="G10684">
        <v>8.51</v>
      </c>
    </row>
    <row r="10685" spans="1:7" ht="15.5" hidden="1" x14ac:dyDescent="0.35">
      <c r="A10685" t="s">
        <v>187</v>
      </c>
      <c r="B10685" t="s">
        <v>353</v>
      </c>
      <c r="C10685">
        <v>91577</v>
      </c>
      <c r="D10685">
        <v>2024</v>
      </c>
      <c r="E10685">
        <v>8</v>
      </c>
      <c r="F10685">
        <v>468.38</v>
      </c>
      <c r="G10685">
        <v>44</v>
      </c>
    </row>
    <row r="10686" spans="1:7" ht="15.5" hidden="1" x14ac:dyDescent="0.35">
      <c r="A10686" t="s">
        <v>187</v>
      </c>
      <c r="B10686" t="s">
        <v>353</v>
      </c>
      <c r="C10686">
        <v>91577</v>
      </c>
      <c r="D10686">
        <v>2024</v>
      </c>
      <c r="E10686">
        <v>9</v>
      </c>
      <c r="F10686">
        <v>446.15</v>
      </c>
      <c r="G10686">
        <v>42</v>
      </c>
    </row>
    <row r="10687" spans="1:7" ht="15.5" hidden="1" x14ac:dyDescent="0.35">
      <c r="A10687" t="s">
        <v>187</v>
      </c>
      <c r="B10687" t="s">
        <v>353</v>
      </c>
      <c r="C10687">
        <v>91577</v>
      </c>
      <c r="D10687">
        <v>2024</v>
      </c>
      <c r="E10687">
        <v>10</v>
      </c>
      <c r="F10687">
        <v>452.28</v>
      </c>
      <c r="G10687">
        <v>43</v>
      </c>
    </row>
    <row r="10688" spans="1:7" ht="15.5" hidden="1" x14ac:dyDescent="0.35">
      <c r="A10688" t="s">
        <v>187</v>
      </c>
      <c r="B10688" t="s">
        <v>353</v>
      </c>
      <c r="C10688">
        <v>91577</v>
      </c>
      <c r="D10688">
        <v>2024</v>
      </c>
      <c r="E10688">
        <v>11</v>
      </c>
      <c r="F10688">
        <v>489.34</v>
      </c>
      <c r="G10688">
        <v>49</v>
      </c>
    </row>
    <row r="10689" spans="1:7" ht="15.5" hidden="1" x14ac:dyDescent="0.35">
      <c r="A10689" t="s">
        <v>187</v>
      </c>
      <c r="B10689" t="s">
        <v>353</v>
      </c>
      <c r="C10689">
        <v>91577</v>
      </c>
      <c r="D10689">
        <v>2024</v>
      </c>
      <c r="E10689">
        <v>12</v>
      </c>
      <c r="F10689">
        <v>517.73</v>
      </c>
      <c r="G10689">
        <v>51</v>
      </c>
    </row>
    <row r="10690" spans="1:7" ht="15.5" x14ac:dyDescent="0.35">
      <c r="A10690" t="s">
        <v>187</v>
      </c>
      <c r="B10690" t="s">
        <v>353</v>
      </c>
      <c r="C10690">
        <v>91577</v>
      </c>
      <c r="D10690">
        <v>2025</v>
      </c>
      <c r="E10690">
        <v>1</v>
      </c>
      <c r="F10690">
        <v>472.94</v>
      </c>
      <c r="G10690">
        <v>40</v>
      </c>
    </row>
    <row r="10691" spans="1:7" ht="15.5" x14ac:dyDescent="0.35">
      <c r="A10691" t="s">
        <v>187</v>
      </c>
      <c r="B10691" t="s">
        <v>353</v>
      </c>
      <c r="C10691">
        <v>91577</v>
      </c>
      <c r="D10691">
        <v>2025</v>
      </c>
      <c r="E10691">
        <v>2</v>
      </c>
      <c r="F10691">
        <v>357.55</v>
      </c>
      <c r="G10691">
        <v>34</v>
      </c>
    </row>
    <row r="10692" spans="1:7" ht="15.5" x14ac:dyDescent="0.35">
      <c r="A10692" t="s">
        <v>187</v>
      </c>
      <c r="B10692" t="s">
        <v>353</v>
      </c>
      <c r="C10692">
        <v>91577</v>
      </c>
      <c r="D10692">
        <v>2025</v>
      </c>
      <c r="E10692">
        <v>3</v>
      </c>
      <c r="F10692">
        <v>479.23</v>
      </c>
      <c r="G10692">
        <v>43</v>
      </c>
    </row>
    <row r="10693" spans="1:7" ht="15.5" x14ac:dyDescent="0.35">
      <c r="A10693" t="s">
        <v>187</v>
      </c>
      <c r="B10693" t="s">
        <v>353</v>
      </c>
      <c r="C10693">
        <v>91577</v>
      </c>
      <c r="D10693">
        <v>2025</v>
      </c>
      <c r="E10693">
        <v>4</v>
      </c>
      <c r="F10693">
        <v>446.82</v>
      </c>
      <c r="G10693">
        <v>41</v>
      </c>
    </row>
    <row r="10694" spans="1:7" ht="15.5" x14ac:dyDescent="0.35">
      <c r="A10694" t="s">
        <v>187</v>
      </c>
      <c r="B10694" t="s">
        <v>353</v>
      </c>
      <c r="C10694">
        <v>91577</v>
      </c>
      <c r="D10694">
        <v>2025</v>
      </c>
      <c r="E10694">
        <v>5</v>
      </c>
      <c r="F10694">
        <v>487.8</v>
      </c>
      <c r="G10694">
        <v>48</v>
      </c>
    </row>
    <row r="10695" spans="1:7" ht="15.5" x14ac:dyDescent="0.35">
      <c r="A10695" t="s">
        <v>187</v>
      </c>
      <c r="B10695" t="s">
        <v>353</v>
      </c>
      <c r="C10695">
        <v>91577</v>
      </c>
      <c r="D10695">
        <v>2025</v>
      </c>
      <c r="E10695">
        <v>6</v>
      </c>
      <c r="F10695">
        <v>447.66</v>
      </c>
      <c r="G10695">
        <v>44</v>
      </c>
    </row>
    <row r="10696" spans="1:7" ht="15.5" x14ac:dyDescent="0.35">
      <c r="A10696" t="s">
        <v>187</v>
      </c>
      <c r="B10696" t="s">
        <v>353</v>
      </c>
      <c r="C10696">
        <v>91577</v>
      </c>
      <c r="D10696">
        <v>2025</v>
      </c>
      <c r="E10696">
        <v>7</v>
      </c>
      <c r="F10696">
        <v>464.04</v>
      </c>
      <c r="G10696">
        <v>41</v>
      </c>
    </row>
    <row r="10697" spans="1:7" ht="15.5" x14ac:dyDescent="0.35">
      <c r="A10697" t="s">
        <v>187</v>
      </c>
      <c r="B10697" t="s">
        <v>353</v>
      </c>
      <c r="C10697">
        <v>91577</v>
      </c>
      <c r="D10697">
        <v>2025</v>
      </c>
      <c r="E10697">
        <v>8</v>
      </c>
      <c r="F10697">
        <v>507.75</v>
      </c>
      <c r="G10697">
        <v>44</v>
      </c>
    </row>
    <row r="10698" spans="1:7" ht="15.5" x14ac:dyDescent="0.35">
      <c r="A10698" t="s">
        <v>187</v>
      </c>
      <c r="B10698" t="s">
        <v>353</v>
      </c>
      <c r="C10698">
        <v>91577</v>
      </c>
      <c r="D10698">
        <v>2025</v>
      </c>
      <c r="E10698">
        <v>9</v>
      </c>
      <c r="F10698">
        <v>437.85</v>
      </c>
      <c r="G10698">
        <v>45</v>
      </c>
    </row>
    <row r="10699" spans="1:7" ht="15.5" x14ac:dyDescent="0.35">
      <c r="A10699" t="s">
        <v>187</v>
      </c>
      <c r="B10699" t="s">
        <v>353</v>
      </c>
      <c r="C10699">
        <v>91577</v>
      </c>
      <c r="D10699">
        <v>2025</v>
      </c>
      <c r="E10699">
        <v>10</v>
      </c>
      <c r="F10699">
        <v>458.66</v>
      </c>
      <c r="G10699">
        <v>48</v>
      </c>
    </row>
    <row r="10700" spans="1:7" ht="15.5" x14ac:dyDescent="0.35">
      <c r="A10700" t="s">
        <v>187</v>
      </c>
      <c r="B10700" t="s">
        <v>353</v>
      </c>
      <c r="C10700">
        <v>91577</v>
      </c>
      <c r="D10700">
        <v>2025</v>
      </c>
      <c r="E10700">
        <v>11</v>
      </c>
      <c r="F10700">
        <v>492.24</v>
      </c>
      <c r="G10700">
        <v>50</v>
      </c>
    </row>
    <row r="10701" spans="1:7" ht="15.5" hidden="1" x14ac:dyDescent="0.35">
      <c r="A10701" t="s">
        <v>187</v>
      </c>
      <c r="B10701" t="s">
        <v>353</v>
      </c>
      <c r="C10701">
        <v>91578</v>
      </c>
      <c r="D10701">
        <v>2021</v>
      </c>
      <c r="E10701">
        <v>10</v>
      </c>
      <c r="F10701">
        <v>127.88</v>
      </c>
      <c r="G10701">
        <v>15.02</v>
      </c>
    </row>
    <row r="10702" spans="1:7" ht="15.5" hidden="1" x14ac:dyDescent="0.35">
      <c r="A10702" t="s">
        <v>187</v>
      </c>
      <c r="B10702" t="s">
        <v>353</v>
      </c>
      <c r="C10702">
        <v>91578</v>
      </c>
      <c r="D10702">
        <v>2021</v>
      </c>
      <c r="E10702">
        <v>11</v>
      </c>
      <c r="F10702">
        <v>164.39</v>
      </c>
      <c r="G10702">
        <v>19.309999999999999</v>
      </c>
    </row>
    <row r="10703" spans="1:7" ht="15.5" hidden="1" x14ac:dyDescent="0.35">
      <c r="A10703" t="s">
        <v>187</v>
      </c>
      <c r="B10703" t="s">
        <v>353</v>
      </c>
      <c r="C10703">
        <v>91578</v>
      </c>
      <c r="D10703">
        <v>2021</v>
      </c>
      <c r="E10703">
        <v>12</v>
      </c>
      <c r="F10703">
        <v>363.98</v>
      </c>
      <c r="G10703">
        <v>55</v>
      </c>
    </row>
    <row r="10704" spans="1:7" ht="15.5" hidden="1" x14ac:dyDescent="0.35">
      <c r="A10704" t="s">
        <v>187</v>
      </c>
      <c r="B10704" t="s">
        <v>353</v>
      </c>
      <c r="C10704">
        <v>91578</v>
      </c>
      <c r="D10704">
        <v>2022</v>
      </c>
      <c r="E10704">
        <v>1</v>
      </c>
      <c r="F10704">
        <v>341.9</v>
      </c>
      <c r="G10704">
        <v>50</v>
      </c>
    </row>
    <row r="10705" spans="1:7" ht="15.5" hidden="1" x14ac:dyDescent="0.35">
      <c r="A10705" t="s">
        <v>187</v>
      </c>
      <c r="B10705" t="s">
        <v>353</v>
      </c>
      <c r="C10705">
        <v>91578</v>
      </c>
      <c r="D10705">
        <v>2022</v>
      </c>
      <c r="E10705">
        <v>2</v>
      </c>
      <c r="F10705">
        <v>302.55</v>
      </c>
      <c r="G10705">
        <v>41</v>
      </c>
    </row>
    <row r="10706" spans="1:7" ht="15.5" hidden="1" x14ac:dyDescent="0.35">
      <c r="A10706" t="s">
        <v>187</v>
      </c>
      <c r="B10706" t="s">
        <v>353</v>
      </c>
      <c r="C10706">
        <v>91578</v>
      </c>
      <c r="D10706">
        <v>2022</v>
      </c>
      <c r="E10706">
        <v>3</v>
      </c>
      <c r="F10706">
        <v>285.10000000000002</v>
      </c>
      <c r="G10706">
        <v>33</v>
      </c>
    </row>
    <row r="10707" spans="1:7" ht="15.5" hidden="1" x14ac:dyDescent="0.35">
      <c r="A10707" t="s">
        <v>187</v>
      </c>
      <c r="B10707" t="s">
        <v>353</v>
      </c>
      <c r="C10707">
        <v>91578</v>
      </c>
      <c r="D10707">
        <v>2022</v>
      </c>
      <c r="E10707">
        <v>4</v>
      </c>
      <c r="F10707">
        <v>315.12</v>
      </c>
      <c r="G10707">
        <v>35</v>
      </c>
    </row>
    <row r="10708" spans="1:7" ht="15.5" hidden="1" x14ac:dyDescent="0.35">
      <c r="A10708" t="s">
        <v>187</v>
      </c>
      <c r="B10708" t="s">
        <v>353</v>
      </c>
      <c r="C10708">
        <v>91578</v>
      </c>
      <c r="D10708">
        <v>2022</v>
      </c>
      <c r="E10708">
        <v>5</v>
      </c>
      <c r="F10708">
        <v>379.01</v>
      </c>
      <c r="G10708">
        <v>58</v>
      </c>
    </row>
    <row r="10709" spans="1:7" ht="15.5" hidden="1" x14ac:dyDescent="0.35">
      <c r="A10709" t="s">
        <v>187</v>
      </c>
      <c r="B10709" t="s">
        <v>353</v>
      </c>
      <c r="C10709">
        <v>91578</v>
      </c>
      <c r="D10709">
        <v>2022</v>
      </c>
      <c r="E10709">
        <v>6</v>
      </c>
      <c r="F10709">
        <v>325.60000000000002</v>
      </c>
      <c r="G10709">
        <v>43</v>
      </c>
    </row>
    <row r="10710" spans="1:7" ht="15.5" hidden="1" x14ac:dyDescent="0.35">
      <c r="A10710" t="s">
        <v>187</v>
      </c>
      <c r="B10710" t="s">
        <v>353</v>
      </c>
      <c r="C10710">
        <v>91578</v>
      </c>
      <c r="D10710">
        <v>2022</v>
      </c>
      <c r="E10710">
        <v>7</v>
      </c>
      <c r="F10710">
        <v>327.01</v>
      </c>
      <c r="G10710">
        <v>39</v>
      </c>
    </row>
    <row r="10711" spans="1:7" ht="15.5" hidden="1" x14ac:dyDescent="0.35">
      <c r="A10711" t="s">
        <v>187</v>
      </c>
      <c r="B10711" t="s">
        <v>353</v>
      </c>
      <c r="C10711">
        <v>91578</v>
      </c>
      <c r="D10711">
        <v>2022</v>
      </c>
      <c r="E10711">
        <v>8</v>
      </c>
      <c r="F10711">
        <v>344.54</v>
      </c>
      <c r="G10711">
        <v>39</v>
      </c>
    </row>
    <row r="10712" spans="1:7" ht="15.5" hidden="1" x14ac:dyDescent="0.35">
      <c r="A10712" t="s">
        <v>187</v>
      </c>
      <c r="B10712" t="s">
        <v>353</v>
      </c>
      <c r="C10712">
        <v>91578</v>
      </c>
      <c r="D10712">
        <v>2022</v>
      </c>
      <c r="E10712">
        <v>9</v>
      </c>
      <c r="F10712">
        <v>333.6</v>
      </c>
      <c r="G10712">
        <v>39</v>
      </c>
    </row>
    <row r="10713" spans="1:7" ht="15.5" hidden="1" x14ac:dyDescent="0.35">
      <c r="A10713" t="s">
        <v>187</v>
      </c>
      <c r="B10713" t="s">
        <v>353</v>
      </c>
      <c r="C10713">
        <v>91578</v>
      </c>
      <c r="D10713">
        <v>2022</v>
      </c>
      <c r="E10713">
        <v>10</v>
      </c>
      <c r="F10713">
        <v>367.04</v>
      </c>
      <c r="G10713">
        <v>45</v>
      </c>
    </row>
    <row r="10714" spans="1:7" ht="15.5" hidden="1" x14ac:dyDescent="0.35">
      <c r="A10714" t="s">
        <v>187</v>
      </c>
      <c r="B10714" t="s">
        <v>353</v>
      </c>
      <c r="C10714">
        <v>91578</v>
      </c>
      <c r="D10714">
        <v>2022</v>
      </c>
      <c r="E10714">
        <v>11</v>
      </c>
      <c r="F10714">
        <v>341.86</v>
      </c>
      <c r="G10714">
        <v>43</v>
      </c>
    </row>
    <row r="10715" spans="1:7" ht="15.5" hidden="1" x14ac:dyDescent="0.35">
      <c r="A10715" t="s">
        <v>187</v>
      </c>
      <c r="B10715" t="s">
        <v>353</v>
      </c>
      <c r="C10715">
        <v>91578</v>
      </c>
      <c r="D10715">
        <v>2022</v>
      </c>
      <c r="E10715">
        <v>12</v>
      </c>
      <c r="F10715">
        <v>408.1</v>
      </c>
      <c r="G10715">
        <v>45</v>
      </c>
    </row>
    <row r="10716" spans="1:7" ht="15.5" hidden="1" x14ac:dyDescent="0.35">
      <c r="A10716" t="s">
        <v>187</v>
      </c>
      <c r="B10716" t="s">
        <v>353</v>
      </c>
      <c r="C10716">
        <v>91578</v>
      </c>
      <c r="D10716">
        <v>2023</v>
      </c>
      <c r="E10716">
        <v>1</v>
      </c>
      <c r="F10716">
        <v>244.39</v>
      </c>
      <c r="G10716">
        <v>23</v>
      </c>
    </row>
    <row r="10717" spans="1:7" ht="15.5" hidden="1" x14ac:dyDescent="0.35">
      <c r="A10717" t="s">
        <v>187</v>
      </c>
      <c r="B10717" t="s">
        <v>353</v>
      </c>
      <c r="C10717">
        <v>91578</v>
      </c>
      <c r="D10717">
        <v>2023</v>
      </c>
      <c r="E10717">
        <v>2</v>
      </c>
      <c r="F10717">
        <v>205.93</v>
      </c>
      <c r="G10717">
        <v>16</v>
      </c>
    </row>
    <row r="10718" spans="1:7" ht="15.5" hidden="1" x14ac:dyDescent="0.35">
      <c r="A10718" t="s">
        <v>187</v>
      </c>
      <c r="B10718" t="s">
        <v>353</v>
      </c>
      <c r="C10718">
        <v>91578</v>
      </c>
      <c r="D10718">
        <v>2023</v>
      </c>
      <c r="E10718">
        <v>3</v>
      </c>
      <c r="F10718">
        <v>339.83</v>
      </c>
      <c r="G10718">
        <v>32</v>
      </c>
    </row>
    <row r="10719" spans="1:7" ht="15.5" hidden="1" x14ac:dyDescent="0.35">
      <c r="A10719" t="s">
        <v>187</v>
      </c>
      <c r="B10719" t="s">
        <v>353</v>
      </c>
      <c r="C10719">
        <v>91578</v>
      </c>
      <c r="D10719">
        <v>2023</v>
      </c>
      <c r="E10719">
        <v>4</v>
      </c>
      <c r="F10719">
        <v>405.55</v>
      </c>
      <c r="G10719">
        <v>33</v>
      </c>
    </row>
    <row r="10720" spans="1:7" ht="15.5" hidden="1" x14ac:dyDescent="0.35">
      <c r="A10720" t="s">
        <v>187</v>
      </c>
      <c r="B10720" t="s">
        <v>353</v>
      </c>
      <c r="C10720">
        <v>91578</v>
      </c>
      <c r="D10720">
        <v>2023</v>
      </c>
      <c r="E10720">
        <v>5</v>
      </c>
      <c r="F10720">
        <v>423.62</v>
      </c>
      <c r="G10720">
        <v>37</v>
      </c>
    </row>
    <row r="10721" spans="1:7" ht="15.5" hidden="1" x14ac:dyDescent="0.35">
      <c r="A10721" t="s">
        <v>187</v>
      </c>
      <c r="B10721" t="s">
        <v>353</v>
      </c>
      <c r="C10721">
        <v>91578</v>
      </c>
      <c r="D10721">
        <v>2023</v>
      </c>
      <c r="E10721">
        <v>6</v>
      </c>
      <c r="F10721">
        <v>440.46</v>
      </c>
      <c r="G10721">
        <v>39</v>
      </c>
    </row>
    <row r="10722" spans="1:7" ht="15.5" hidden="1" x14ac:dyDescent="0.35">
      <c r="A10722" t="s">
        <v>187</v>
      </c>
      <c r="B10722" t="s">
        <v>353</v>
      </c>
      <c r="C10722">
        <v>91578</v>
      </c>
      <c r="D10722">
        <v>2023</v>
      </c>
      <c r="E10722">
        <v>7</v>
      </c>
      <c r="F10722">
        <v>484.54</v>
      </c>
      <c r="G10722">
        <v>39</v>
      </c>
    </row>
    <row r="10723" spans="1:7" ht="15.5" hidden="1" x14ac:dyDescent="0.35">
      <c r="A10723" t="s">
        <v>187</v>
      </c>
      <c r="B10723" t="s">
        <v>353</v>
      </c>
      <c r="C10723">
        <v>91578</v>
      </c>
      <c r="D10723">
        <v>2023</v>
      </c>
      <c r="E10723">
        <v>8</v>
      </c>
      <c r="F10723">
        <v>472.68</v>
      </c>
      <c r="G10723">
        <v>34</v>
      </c>
    </row>
    <row r="10724" spans="1:7" ht="15.5" hidden="1" x14ac:dyDescent="0.35">
      <c r="A10724" t="s">
        <v>187</v>
      </c>
      <c r="B10724" t="s">
        <v>353</v>
      </c>
      <c r="C10724">
        <v>91578</v>
      </c>
      <c r="D10724">
        <v>2023</v>
      </c>
      <c r="E10724">
        <v>9</v>
      </c>
      <c r="F10724">
        <v>447.15</v>
      </c>
      <c r="G10724">
        <v>53</v>
      </c>
    </row>
    <row r="10725" spans="1:7" ht="15.5" hidden="1" x14ac:dyDescent="0.35">
      <c r="A10725" t="s">
        <v>187</v>
      </c>
      <c r="B10725" t="s">
        <v>353</v>
      </c>
      <c r="C10725">
        <v>91578</v>
      </c>
      <c r="D10725">
        <v>2023</v>
      </c>
      <c r="E10725">
        <v>10</v>
      </c>
      <c r="F10725">
        <v>471.77</v>
      </c>
      <c r="G10725">
        <v>44</v>
      </c>
    </row>
    <row r="10726" spans="1:7" ht="15.5" hidden="1" x14ac:dyDescent="0.35">
      <c r="A10726" t="s">
        <v>187</v>
      </c>
      <c r="B10726" t="s">
        <v>353</v>
      </c>
      <c r="C10726">
        <v>91578</v>
      </c>
      <c r="D10726">
        <v>2023</v>
      </c>
      <c r="E10726">
        <v>11</v>
      </c>
      <c r="F10726">
        <v>466.33</v>
      </c>
      <c r="G10726">
        <v>48</v>
      </c>
    </row>
    <row r="10727" spans="1:7" ht="15.5" hidden="1" x14ac:dyDescent="0.35">
      <c r="A10727" t="s">
        <v>187</v>
      </c>
      <c r="B10727" t="s">
        <v>353</v>
      </c>
      <c r="C10727">
        <v>91578</v>
      </c>
      <c r="D10727">
        <v>2023</v>
      </c>
      <c r="E10727">
        <v>12</v>
      </c>
      <c r="F10727">
        <v>461.46</v>
      </c>
      <c r="G10727">
        <v>42</v>
      </c>
    </row>
    <row r="10728" spans="1:7" ht="15.5" hidden="1" x14ac:dyDescent="0.35">
      <c r="A10728" t="s">
        <v>187</v>
      </c>
      <c r="B10728" t="s">
        <v>353</v>
      </c>
      <c r="C10728">
        <v>91578</v>
      </c>
      <c r="D10728">
        <v>2024</v>
      </c>
      <c r="E10728">
        <v>1</v>
      </c>
      <c r="F10728">
        <v>474.71</v>
      </c>
      <c r="G10728">
        <v>44</v>
      </c>
    </row>
    <row r="10729" spans="1:7" ht="15.5" hidden="1" x14ac:dyDescent="0.35">
      <c r="A10729" t="s">
        <v>187</v>
      </c>
      <c r="B10729" t="s">
        <v>353</v>
      </c>
      <c r="C10729">
        <v>91578</v>
      </c>
      <c r="D10729">
        <v>2024</v>
      </c>
      <c r="E10729">
        <v>2</v>
      </c>
      <c r="F10729">
        <v>455.05</v>
      </c>
      <c r="G10729">
        <v>42</v>
      </c>
    </row>
    <row r="10730" spans="1:7" ht="15.5" hidden="1" x14ac:dyDescent="0.35">
      <c r="A10730" t="s">
        <v>187</v>
      </c>
      <c r="B10730" t="s">
        <v>353</v>
      </c>
      <c r="C10730">
        <v>91578</v>
      </c>
      <c r="D10730">
        <v>2024</v>
      </c>
      <c r="E10730">
        <v>3</v>
      </c>
      <c r="F10730">
        <v>485.48</v>
      </c>
      <c r="G10730">
        <v>46</v>
      </c>
    </row>
    <row r="10731" spans="1:7" ht="15.5" hidden="1" x14ac:dyDescent="0.35">
      <c r="A10731" t="s">
        <v>187</v>
      </c>
      <c r="B10731" t="s">
        <v>353</v>
      </c>
      <c r="C10731">
        <v>91578</v>
      </c>
      <c r="D10731">
        <v>2024</v>
      </c>
      <c r="E10731">
        <v>4</v>
      </c>
      <c r="F10731">
        <v>317.58999999999997</v>
      </c>
      <c r="G10731">
        <v>27</v>
      </c>
    </row>
    <row r="10732" spans="1:7" ht="15.5" hidden="1" x14ac:dyDescent="0.35">
      <c r="A10732" t="s">
        <v>187</v>
      </c>
      <c r="B10732" t="s">
        <v>353</v>
      </c>
      <c r="C10732">
        <v>91578</v>
      </c>
      <c r="D10732">
        <v>2024</v>
      </c>
      <c r="E10732">
        <v>5</v>
      </c>
      <c r="F10732">
        <v>478.28</v>
      </c>
      <c r="G10732">
        <v>47</v>
      </c>
    </row>
    <row r="10733" spans="1:7" ht="15.5" hidden="1" x14ac:dyDescent="0.35">
      <c r="A10733" t="s">
        <v>187</v>
      </c>
      <c r="B10733" t="s">
        <v>353</v>
      </c>
      <c r="C10733">
        <v>91578</v>
      </c>
      <c r="D10733">
        <v>2024</v>
      </c>
      <c r="E10733">
        <v>6</v>
      </c>
      <c r="F10733">
        <v>470.83</v>
      </c>
      <c r="G10733">
        <v>42</v>
      </c>
    </row>
    <row r="10734" spans="1:7" ht="15.5" hidden="1" x14ac:dyDescent="0.35">
      <c r="A10734" t="s">
        <v>187</v>
      </c>
      <c r="B10734" t="s">
        <v>353</v>
      </c>
      <c r="C10734">
        <v>91578</v>
      </c>
      <c r="D10734">
        <v>2024</v>
      </c>
      <c r="E10734">
        <v>7</v>
      </c>
      <c r="F10734">
        <v>346.84</v>
      </c>
      <c r="G10734">
        <v>33</v>
      </c>
    </row>
    <row r="10735" spans="1:7" ht="15.5" hidden="1" x14ac:dyDescent="0.35">
      <c r="A10735" t="s">
        <v>187</v>
      </c>
      <c r="B10735" t="s">
        <v>353</v>
      </c>
      <c r="C10735">
        <v>91578</v>
      </c>
      <c r="D10735">
        <v>2024</v>
      </c>
      <c r="E10735">
        <v>8</v>
      </c>
      <c r="F10735">
        <v>299.08999999999997</v>
      </c>
      <c r="G10735">
        <v>27</v>
      </c>
    </row>
    <row r="10736" spans="1:7" ht="15.5" hidden="1" x14ac:dyDescent="0.35">
      <c r="A10736" t="s">
        <v>187</v>
      </c>
      <c r="B10736" t="s">
        <v>353</v>
      </c>
      <c r="C10736">
        <v>91578</v>
      </c>
      <c r="D10736">
        <v>2024</v>
      </c>
      <c r="E10736">
        <v>9</v>
      </c>
      <c r="F10736">
        <v>415.97</v>
      </c>
      <c r="G10736">
        <v>41</v>
      </c>
    </row>
    <row r="10737" spans="1:7" ht="15.5" hidden="1" x14ac:dyDescent="0.35">
      <c r="A10737" t="s">
        <v>187</v>
      </c>
      <c r="B10737" t="s">
        <v>353</v>
      </c>
      <c r="C10737">
        <v>91578</v>
      </c>
      <c r="D10737">
        <v>2024</v>
      </c>
      <c r="E10737">
        <v>10</v>
      </c>
      <c r="F10737">
        <v>461.85</v>
      </c>
      <c r="G10737">
        <v>40</v>
      </c>
    </row>
    <row r="10738" spans="1:7" ht="15.5" hidden="1" x14ac:dyDescent="0.35">
      <c r="A10738" t="s">
        <v>187</v>
      </c>
      <c r="B10738" t="s">
        <v>353</v>
      </c>
      <c r="C10738">
        <v>91578</v>
      </c>
      <c r="D10738">
        <v>2024</v>
      </c>
      <c r="E10738">
        <v>11</v>
      </c>
      <c r="F10738">
        <v>467.95</v>
      </c>
      <c r="G10738">
        <v>39</v>
      </c>
    </row>
    <row r="10739" spans="1:7" ht="15.5" hidden="1" x14ac:dyDescent="0.35">
      <c r="A10739" t="s">
        <v>187</v>
      </c>
      <c r="B10739" t="s">
        <v>353</v>
      </c>
      <c r="C10739">
        <v>91578</v>
      </c>
      <c r="D10739">
        <v>2024</v>
      </c>
      <c r="E10739">
        <v>12</v>
      </c>
      <c r="F10739">
        <v>445.59</v>
      </c>
      <c r="G10739">
        <v>43</v>
      </c>
    </row>
    <row r="10740" spans="1:7" ht="15.5" x14ac:dyDescent="0.35">
      <c r="A10740" t="s">
        <v>187</v>
      </c>
      <c r="B10740" t="s">
        <v>353</v>
      </c>
      <c r="C10740">
        <v>91578</v>
      </c>
      <c r="D10740">
        <v>2025</v>
      </c>
      <c r="E10740">
        <v>1</v>
      </c>
      <c r="F10740">
        <v>382.85</v>
      </c>
      <c r="G10740">
        <v>41</v>
      </c>
    </row>
    <row r="10741" spans="1:7" ht="15.5" x14ac:dyDescent="0.35">
      <c r="A10741" t="s">
        <v>187</v>
      </c>
      <c r="B10741" t="s">
        <v>353</v>
      </c>
      <c r="C10741">
        <v>91578</v>
      </c>
      <c r="D10741">
        <v>2025</v>
      </c>
      <c r="E10741">
        <v>2</v>
      </c>
      <c r="F10741">
        <v>458.71</v>
      </c>
      <c r="G10741">
        <v>43</v>
      </c>
    </row>
    <row r="10742" spans="1:7" ht="15.5" x14ac:dyDescent="0.35">
      <c r="A10742" t="s">
        <v>187</v>
      </c>
      <c r="B10742" t="s">
        <v>353</v>
      </c>
      <c r="C10742">
        <v>91578</v>
      </c>
      <c r="D10742">
        <v>2025</v>
      </c>
      <c r="E10742">
        <v>3</v>
      </c>
      <c r="F10742">
        <v>422.69</v>
      </c>
      <c r="G10742">
        <v>41</v>
      </c>
    </row>
    <row r="10743" spans="1:7" ht="15.5" x14ac:dyDescent="0.35">
      <c r="A10743" t="s">
        <v>187</v>
      </c>
      <c r="B10743" t="s">
        <v>353</v>
      </c>
      <c r="C10743">
        <v>91578</v>
      </c>
      <c r="D10743">
        <v>2025</v>
      </c>
      <c r="E10743">
        <v>4</v>
      </c>
      <c r="F10743">
        <v>219.99</v>
      </c>
      <c r="G10743">
        <v>19.829999999999998</v>
      </c>
    </row>
    <row r="10744" spans="1:7" ht="15.5" x14ac:dyDescent="0.35">
      <c r="A10744" t="s">
        <v>187</v>
      </c>
      <c r="B10744" t="s">
        <v>353</v>
      </c>
      <c r="C10744">
        <v>91578</v>
      </c>
      <c r="D10744">
        <v>2025</v>
      </c>
      <c r="E10744">
        <v>5</v>
      </c>
      <c r="F10744">
        <v>0</v>
      </c>
      <c r="G10744">
        <v>0</v>
      </c>
    </row>
    <row r="10745" spans="1:7" ht="15.5" x14ac:dyDescent="0.35">
      <c r="A10745" t="s">
        <v>187</v>
      </c>
      <c r="B10745" t="s">
        <v>353</v>
      </c>
      <c r="C10745">
        <v>91578</v>
      </c>
      <c r="D10745">
        <v>2025</v>
      </c>
      <c r="E10745">
        <v>6</v>
      </c>
      <c r="F10745">
        <v>0</v>
      </c>
      <c r="G10745">
        <v>0</v>
      </c>
    </row>
    <row r="10746" spans="1:7" ht="15.5" x14ac:dyDescent="0.35">
      <c r="A10746" t="s">
        <v>187</v>
      </c>
      <c r="B10746" t="s">
        <v>353</v>
      </c>
      <c r="C10746">
        <v>91578</v>
      </c>
      <c r="D10746">
        <v>2025</v>
      </c>
      <c r="E10746">
        <v>7</v>
      </c>
      <c r="F10746">
        <v>0</v>
      </c>
      <c r="G10746">
        <v>0</v>
      </c>
    </row>
    <row r="10747" spans="1:7" ht="15.5" x14ac:dyDescent="0.35">
      <c r="A10747" t="s">
        <v>187</v>
      </c>
      <c r="B10747" t="s">
        <v>353</v>
      </c>
      <c r="C10747">
        <v>91578</v>
      </c>
      <c r="D10747">
        <v>2025</v>
      </c>
      <c r="E10747">
        <v>8</v>
      </c>
      <c r="F10747">
        <v>0</v>
      </c>
      <c r="G10747">
        <v>0</v>
      </c>
    </row>
    <row r="10748" spans="1:7" ht="15.5" x14ac:dyDescent="0.35">
      <c r="A10748" t="s">
        <v>187</v>
      </c>
      <c r="B10748" t="s">
        <v>353</v>
      </c>
      <c r="C10748">
        <v>91578</v>
      </c>
      <c r="D10748">
        <v>2025</v>
      </c>
      <c r="E10748">
        <v>9</v>
      </c>
      <c r="F10748">
        <v>0</v>
      </c>
      <c r="G10748">
        <v>0</v>
      </c>
    </row>
    <row r="10749" spans="1:7" ht="15.5" x14ac:dyDescent="0.35">
      <c r="A10749" t="s">
        <v>187</v>
      </c>
      <c r="B10749" t="s">
        <v>353</v>
      </c>
      <c r="C10749">
        <v>91578</v>
      </c>
      <c r="D10749">
        <v>2025</v>
      </c>
      <c r="E10749">
        <v>10</v>
      </c>
      <c r="F10749">
        <v>0</v>
      </c>
      <c r="G10749">
        <v>0</v>
      </c>
    </row>
    <row r="10750" spans="1:7" ht="15.5" x14ac:dyDescent="0.35">
      <c r="A10750" t="s">
        <v>187</v>
      </c>
      <c r="B10750" t="s">
        <v>353</v>
      </c>
      <c r="C10750">
        <v>91578</v>
      </c>
      <c r="D10750">
        <v>2025</v>
      </c>
      <c r="E10750">
        <v>11</v>
      </c>
      <c r="F10750">
        <v>77.08</v>
      </c>
      <c r="G10750">
        <v>7.64</v>
      </c>
    </row>
    <row r="10751" spans="1:7" ht="15.5" hidden="1" x14ac:dyDescent="0.35">
      <c r="A10751" t="s">
        <v>187</v>
      </c>
      <c r="B10751" t="s">
        <v>353</v>
      </c>
      <c r="C10751">
        <v>91579</v>
      </c>
      <c r="D10751">
        <v>2021</v>
      </c>
      <c r="E10751">
        <v>6</v>
      </c>
      <c r="F10751">
        <v>77.7</v>
      </c>
      <c r="G10751">
        <v>13</v>
      </c>
    </row>
    <row r="10752" spans="1:7" ht="15.5" hidden="1" x14ac:dyDescent="0.35">
      <c r="A10752" t="s">
        <v>187</v>
      </c>
      <c r="B10752" t="s">
        <v>353</v>
      </c>
      <c r="C10752">
        <v>91579</v>
      </c>
      <c r="D10752">
        <v>2021</v>
      </c>
      <c r="E10752">
        <v>7</v>
      </c>
      <c r="F10752">
        <v>140.97</v>
      </c>
      <c r="G10752">
        <v>24</v>
      </c>
    </row>
    <row r="10753" spans="1:7" ht="15.5" hidden="1" x14ac:dyDescent="0.35">
      <c r="A10753" t="s">
        <v>187</v>
      </c>
      <c r="B10753" t="s">
        <v>353</v>
      </c>
      <c r="C10753">
        <v>91579</v>
      </c>
      <c r="D10753">
        <v>2021</v>
      </c>
      <c r="E10753">
        <v>8</v>
      </c>
      <c r="F10753">
        <v>334.56</v>
      </c>
      <c r="G10753">
        <v>52</v>
      </c>
    </row>
    <row r="10754" spans="1:7" ht="15.5" hidden="1" x14ac:dyDescent="0.35">
      <c r="A10754" t="s">
        <v>187</v>
      </c>
      <c r="B10754" t="s">
        <v>353</v>
      </c>
      <c r="C10754">
        <v>91579</v>
      </c>
      <c r="D10754">
        <v>2021</v>
      </c>
      <c r="E10754">
        <v>9</v>
      </c>
      <c r="F10754">
        <v>295.08</v>
      </c>
      <c r="G10754">
        <v>45</v>
      </c>
    </row>
    <row r="10755" spans="1:7" ht="15.5" hidden="1" x14ac:dyDescent="0.35">
      <c r="A10755" t="s">
        <v>187</v>
      </c>
      <c r="B10755" t="s">
        <v>353</v>
      </c>
      <c r="C10755">
        <v>91579</v>
      </c>
      <c r="D10755">
        <v>2021</v>
      </c>
      <c r="E10755">
        <v>10</v>
      </c>
      <c r="F10755">
        <v>278.91000000000003</v>
      </c>
      <c r="G10755">
        <v>42</v>
      </c>
    </row>
    <row r="10756" spans="1:7" ht="15.5" hidden="1" x14ac:dyDescent="0.35">
      <c r="A10756" t="s">
        <v>187</v>
      </c>
      <c r="B10756" t="s">
        <v>353</v>
      </c>
      <c r="C10756">
        <v>91579</v>
      </c>
      <c r="D10756">
        <v>2021</v>
      </c>
      <c r="E10756">
        <v>11</v>
      </c>
      <c r="F10756">
        <v>320.25</v>
      </c>
      <c r="G10756">
        <v>49</v>
      </c>
    </row>
    <row r="10757" spans="1:7" ht="15.5" hidden="1" x14ac:dyDescent="0.35">
      <c r="A10757" t="s">
        <v>187</v>
      </c>
      <c r="B10757" t="s">
        <v>353</v>
      </c>
      <c r="C10757">
        <v>91579</v>
      </c>
      <c r="D10757">
        <v>2021</v>
      </c>
      <c r="E10757">
        <v>12</v>
      </c>
      <c r="F10757">
        <v>328.21</v>
      </c>
      <c r="G10757">
        <v>29</v>
      </c>
    </row>
    <row r="10758" spans="1:7" ht="15.5" hidden="1" x14ac:dyDescent="0.35">
      <c r="A10758" t="s">
        <v>187</v>
      </c>
      <c r="B10758" t="s">
        <v>353</v>
      </c>
      <c r="C10758">
        <v>91579</v>
      </c>
      <c r="D10758">
        <v>2022</v>
      </c>
      <c r="E10758">
        <v>1</v>
      </c>
      <c r="F10758">
        <v>357.1</v>
      </c>
      <c r="G10758">
        <v>71</v>
      </c>
    </row>
    <row r="10759" spans="1:7" ht="15.5" hidden="1" x14ac:dyDescent="0.35">
      <c r="A10759" t="s">
        <v>187</v>
      </c>
      <c r="B10759" t="s">
        <v>353</v>
      </c>
      <c r="C10759">
        <v>91579</v>
      </c>
      <c r="D10759">
        <v>2022</v>
      </c>
      <c r="E10759">
        <v>2</v>
      </c>
      <c r="F10759">
        <v>329.13</v>
      </c>
      <c r="G10759">
        <v>41</v>
      </c>
    </row>
    <row r="10760" spans="1:7" ht="15.5" hidden="1" x14ac:dyDescent="0.35">
      <c r="A10760" t="s">
        <v>187</v>
      </c>
      <c r="B10760" t="s">
        <v>353</v>
      </c>
      <c r="C10760">
        <v>91579</v>
      </c>
      <c r="D10760">
        <v>2022</v>
      </c>
      <c r="E10760">
        <v>3</v>
      </c>
      <c r="F10760">
        <v>353.27</v>
      </c>
      <c r="G10760">
        <v>50</v>
      </c>
    </row>
    <row r="10761" spans="1:7" ht="15.5" hidden="1" x14ac:dyDescent="0.35">
      <c r="A10761" t="s">
        <v>187</v>
      </c>
      <c r="B10761" t="s">
        <v>353</v>
      </c>
      <c r="C10761">
        <v>91579</v>
      </c>
      <c r="D10761">
        <v>2022</v>
      </c>
      <c r="E10761">
        <v>4</v>
      </c>
      <c r="F10761">
        <v>348.42</v>
      </c>
      <c r="G10761">
        <v>43</v>
      </c>
    </row>
    <row r="10762" spans="1:7" ht="15.5" hidden="1" x14ac:dyDescent="0.35">
      <c r="A10762" t="s">
        <v>187</v>
      </c>
      <c r="B10762" t="s">
        <v>353</v>
      </c>
      <c r="C10762">
        <v>91579</v>
      </c>
      <c r="D10762">
        <v>2022</v>
      </c>
      <c r="E10762">
        <v>5</v>
      </c>
      <c r="F10762">
        <v>327.68</v>
      </c>
      <c r="G10762">
        <v>41</v>
      </c>
    </row>
    <row r="10763" spans="1:7" ht="15.5" hidden="1" x14ac:dyDescent="0.35">
      <c r="A10763" t="s">
        <v>187</v>
      </c>
      <c r="B10763" t="s">
        <v>353</v>
      </c>
      <c r="C10763">
        <v>91579</v>
      </c>
      <c r="D10763">
        <v>2022</v>
      </c>
      <c r="E10763">
        <v>6</v>
      </c>
      <c r="F10763">
        <v>325.57</v>
      </c>
      <c r="G10763">
        <v>39</v>
      </c>
    </row>
    <row r="10764" spans="1:7" ht="15.5" hidden="1" x14ac:dyDescent="0.35">
      <c r="A10764" t="s">
        <v>187</v>
      </c>
      <c r="B10764" t="s">
        <v>353</v>
      </c>
      <c r="C10764">
        <v>91579</v>
      </c>
      <c r="D10764">
        <v>2022</v>
      </c>
      <c r="E10764">
        <v>7</v>
      </c>
      <c r="F10764">
        <v>231.47</v>
      </c>
      <c r="G10764">
        <v>27</v>
      </c>
    </row>
    <row r="10765" spans="1:7" ht="15.5" hidden="1" x14ac:dyDescent="0.35">
      <c r="A10765" t="s">
        <v>187</v>
      </c>
      <c r="B10765" t="s">
        <v>353</v>
      </c>
      <c r="C10765">
        <v>91579</v>
      </c>
      <c r="D10765">
        <v>2022</v>
      </c>
      <c r="E10765">
        <v>8</v>
      </c>
      <c r="F10765">
        <v>336.6</v>
      </c>
      <c r="G10765">
        <v>43</v>
      </c>
    </row>
    <row r="10766" spans="1:7" ht="15.5" hidden="1" x14ac:dyDescent="0.35">
      <c r="A10766" t="s">
        <v>187</v>
      </c>
      <c r="B10766" t="s">
        <v>353</v>
      </c>
      <c r="C10766">
        <v>91579</v>
      </c>
      <c r="D10766">
        <v>2022</v>
      </c>
      <c r="E10766">
        <v>9</v>
      </c>
      <c r="F10766">
        <v>306.56</v>
      </c>
      <c r="G10766">
        <v>40</v>
      </c>
    </row>
    <row r="10767" spans="1:7" ht="15.5" hidden="1" x14ac:dyDescent="0.35">
      <c r="A10767" t="s">
        <v>187</v>
      </c>
      <c r="B10767" t="s">
        <v>353</v>
      </c>
      <c r="C10767">
        <v>91579</v>
      </c>
      <c r="D10767">
        <v>2022</v>
      </c>
      <c r="E10767">
        <v>10</v>
      </c>
      <c r="F10767">
        <v>361.85</v>
      </c>
      <c r="G10767">
        <v>41</v>
      </c>
    </row>
    <row r="10768" spans="1:7" ht="15.5" hidden="1" x14ac:dyDescent="0.35">
      <c r="A10768" t="s">
        <v>187</v>
      </c>
      <c r="B10768" t="s">
        <v>353</v>
      </c>
      <c r="C10768">
        <v>91579</v>
      </c>
      <c r="D10768">
        <v>2022</v>
      </c>
      <c r="E10768">
        <v>11</v>
      </c>
      <c r="F10768">
        <v>325.67</v>
      </c>
      <c r="G10768">
        <v>35</v>
      </c>
    </row>
    <row r="10769" spans="1:7" ht="15.5" hidden="1" x14ac:dyDescent="0.35">
      <c r="A10769" t="s">
        <v>187</v>
      </c>
      <c r="B10769" t="s">
        <v>353</v>
      </c>
      <c r="C10769">
        <v>91579</v>
      </c>
      <c r="D10769">
        <v>2022</v>
      </c>
      <c r="E10769">
        <v>12</v>
      </c>
      <c r="F10769">
        <v>392.22</v>
      </c>
      <c r="G10769">
        <v>42</v>
      </c>
    </row>
    <row r="10770" spans="1:7" ht="15.5" hidden="1" x14ac:dyDescent="0.35">
      <c r="A10770" t="s">
        <v>187</v>
      </c>
      <c r="B10770" t="s">
        <v>353</v>
      </c>
      <c r="C10770">
        <v>91579</v>
      </c>
      <c r="D10770">
        <v>2023</v>
      </c>
      <c r="E10770">
        <v>1</v>
      </c>
      <c r="F10770">
        <v>372.45</v>
      </c>
      <c r="G10770">
        <v>62</v>
      </c>
    </row>
    <row r="10771" spans="1:7" ht="15.5" hidden="1" x14ac:dyDescent="0.35">
      <c r="A10771" t="s">
        <v>187</v>
      </c>
      <c r="B10771" t="s">
        <v>353</v>
      </c>
      <c r="C10771">
        <v>91579</v>
      </c>
      <c r="D10771">
        <v>2023</v>
      </c>
      <c r="E10771">
        <v>2</v>
      </c>
      <c r="F10771">
        <v>376.96</v>
      </c>
      <c r="G10771">
        <v>28</v>
      </c>
    </row>
    <row r="10772" spans="1:7" ht="15.5" hidden="1" x14ac:dyDescent="0.35">
      <c r="A10772" t="s">
        <v>187</v>
      </c>
      <c r="B10772" t="s">
        <v>353</v>
      </c>
      <c r="C10772">
        <v>91579</v>
      </c>
      <c r="D10772">
        <v>2023</v>
      </c>
      <c r="E10772">
        <v>3</v>
      </c>
      <c r="F10772">
        <v>414.24</v>
      </c>
      <c r="G10772">
        <v>31</v>
      </c>
    </row>
    <row r="10773" spans="1:7" ht="15.5" hidden="1" x14ac:dyDescent="0.35">
      <c r="A10773" t="s">
        <v>187</v>
      </c>
      <c r="B10773" t="s">
        <v>353</v>
      </c>
      <c r="C10773">
        <v>91579</v>
      </c>
      <c r="D10773">
        <v>2023</v>
      </c>
      <c r="E10773">
        <v>4</v>
      </c>
      <c r="F10773">
        <v>387.68</v>
      </c>
      <c r="G10773">
        <v>42</v>
      </c>
    </row>
    <row r="10774" spans="1:7" ht="15.5" hidden="1" x14ac:dyDescent="0.35">
      <c r="A10774" t="s">
        <v>187</v>
      </c>
      <c r="B10774" t="s">
        <v>353</v>
      </c>
      <c r="C10774">
        <v>91579</v>
      </c>
      <c r="D10774">
        <v>2023</v>
      </c>
      <c r="E10774">
        <v>5</v>
      </c>
      <c r="F10774">
        <v>467.15</v>
      </c>
      <c r="G10774">
        <v>48</v>
      </c>
    </row>
    <row r="10775" spans="1:7" ht="15.5" hidden="1" x14ac:dyDescent="0.35">
      <c r="A10775" t="s">
        <v>187</v>
      </c>
      <c r="B10775" t="s">
        <v>353</v>
      </c>
      <c r="C10775">
        <v>91579</v>
      </c>
      <c r="D10775">
        <v>2023</v>
      </c>
      <c r="E10775">
        <v>6</v>
      </c>
      <c r="F10775">
        <v>408.24</v>
      </c>
      <c r="G10775">
        <v>37</v>
      </c>
    </row>
    <row r="10776" spans="1:7" ht="15.5" hidden="1" x14ac:dyDescent="0.35">
      <c r="A10776" t="s">
        <v>187</v>
      </c>
      <c r="B10776" t="s">
        <v>353</v>
      </c>
      <c r="C10776">
        <v>91579</v>
      </c>
      <c r="D10776">
        <v>2023</v>
      </c>
      <c r="E10776">
        <v>7</v>
      </c>
      <c r="F10776">
        <v>409.06</v>
      </c>
      <c r="G10776">
        <v>38</v>
      </c>
    </row>
    <row r="10777" spans="1:7" ht="15.5" hidden="1" x14ac:dyDescent="0.35">
      <c r="A10777" t="s">
        <v>187</v>
      </c>
      <c r="B10777" t="s">
        <v>353</v>
      </c>
      <c r="C10777">
        <v>91579</v>
      </c>
      <c r="D10777">
        <v>2023</v>
      </c>
      <c r="E10777">
        <v>8</v>
      </c>
      <c r="F10777">
        <v>460.87</v>
      </c>
      <c r="G10777">
        <v>41</v>
      </c>
    </row>
    <row r="10778" spans="1:7" ht="15.5" hidden="1" x14ac:dyDescent="0.35">
      <c r="A10778" t="s">
        <v>187</v>
      </c>
      <c r="B10778" t="s">
        <v>353</v>
      </c>
      <c r="C10778">
        <v>91579</v>
      </c>
      <c r="D10778">
        <v>2023</v>
      </c>
      <c r="E10778">
        <v>9</v>
      </c>
      <c r="F10778">
        <v>399.26</v>
      </c>
      <c r="G10778">
        <v>34</v>
      </c>
    </row>
    <row r="10779" spans="1:7" ht="15.5" hidden="1" x14ac:dyDescent="0.35">
      <c r="A10779" t="s">
        <v>187</v>
      </c>
      <c r="B10779" t="s">
        <v>353</v>
      </c>
      <c r="C10779">
        <v>91579</v>
      </c>
      <c r="D10779">
        <v>2023</v>
      </c>
      <c r="E10779">
        <v>10</v>
      </c>
      <c r="F10779">
        <v>457.14</v>
      </c>
      <c r="G10779">
        <v>39</v>
      </c>
    </row>
    <row r="10780" spans="1:7" ht="15.5" hidden="1" x14ac:dyDescent="0.35">
      <c r="A10780" t="s">
        <v>187</v>
      </c>
      <c r="B10780" t="s">
        <v>353</v>
      </c>
      <c r="C10780">
        <v>91579</v>
      </c>
      <c r="D10780">
        <v>2023</v>
      </c>
      <c r="E10780">
        <v>11</v>
      </c>
      <c r="F10780">
        <v>464.68</v>
      </c>
      <c r="G10780">
        <v>48</v>
      </c>
    </row>
    <row r="10781" spans="1:7" ht="15.5" hidden="1" x14ac:dyDescent="0.35">
      <c r="A10781" t="s">
        <v>187</v>
      </c>
      <c r="B10781" t="s">
        <v>353</v>
      </c>
      <c r="C10781">
        <v>91579</v>
      </c>
      <c r="D10781">
        <v>2023</v>
      </c>
      <c r="E10781">
        <v>12</v>
      </c>
      <c r="F10781">
        <v>459.59</v>
      </c>
      <c r="G10781">
        <v>46</v>
      </c>
    </row>
    <row r="10782" spans="1:7" ht="15.5" hidden="1" x14ac:dyDescent="0.35">
      <c r="A10782" t="s">
        <v>187</v>
      </c>
      <c r="B10782" t="s">
        <v>353</v>
      </c>
      <c r="C10782">
        <v>91579</v>
      </c>
      <c r="D10782">
        <v>2024</v>
      </c>
      <c r="E10782">
        <v>1</v>
      </c>
      <c r="F10782">
        <v>426.14</v>
      </c>
      <c r="G10782">
        <v>40</v>
      </c>
    </row>
    <row r="10783" spans="1:7" ht="15.5" hidden="1" x14ac:dyDescent="0.35">
      <c r="A10783" t="s">
        <v>187</v>
      </c>
      <c r="B10783" t="s">
        <v>353</v>
      </c>
      <c r="C10783">
        <v>91579</v>
      </c>
      <c r="D10783">
        <v>2024</v>
      </c>
      <c r="E10783">
        <v>2</v>
      </c>
      <c r="F10783">
        <v>453.8</v>
      </c>
      <c r="G10783">
        <v>39</v>
      </c>
    </row>
    <row r="10784" spans="1:7" ht="15.5" hidden="1" x14ac:dyDescent="0.35">
      <c r="A10784" t="s">
        <v>187</v>
      </c>
      <c r="B10784" t="s">
        <v>353</v>
      </c>
      <c r="C10784">
        <v>91579</v>
      </c>
      <c r="D10784">
        <v>2024</v>
      </c>
      <c r="E10784">
        <v>3</v>
      </c>
      <c r="F10784">
        <v>505.33</v>
      </c>
      <c r="G10784">
        <v>48</v>
      </c>
    </row>
    <row r="10785" spans="1:7" ht="15.5" hidden="1" x14ac:dyDescent="0.35">
      <c r="A10785" t="s">
        <v>187</v>
      </c>
      <c r="B10785" t="s">
        <v>353</v>
      </c>
      <c r="C10785">
        <v>91579</v>
      </c>
      <c r="D10785">
        <v>2024</v>
      </c>
      <c r="E10785">
        <v>4</v>
      </c>
      <c r="F10785">
        <v>431.11</v>
      </c>
      <c r="G10785">
        <v>40</v>
      </c>
    </row>
    <row r="10786" spans="1:7" ht="15.5" hidden="1" x14ac:dyDescent="0.35">
      <c r="A10786" t="s">
        <v>187</v>
      </c>
      <c r="B10786" t="s">
        <v>353</v>
      </c>
      <c r="C10786">
        <v>91579</v>
      </c>
      <c r="D10786">
        <v>2024</v>
      </c>
      <c r="E10786">
        <v>5</v>
      </c>
      <c r="F10786">
        <v>375.73</v>
      </c>
      <c r="G10786">
        <v>35</v>
      </c>
    </row>
    <row r="10787" spans="1:7" ht="15.5" hidden="1" x14ac:dyDescent="0.35">
      <c r="A10787" t="s">
        <v>187</v>
      </c>
      <c r="B10787" t="s">
        <v>353</v>
      </c>
      <c r="C10787">
        <v>91579</v>
      </c>
      <c r="D10787">
        <v>2024</v>
      </c>
      <c r="E10787">
        <v>6</v>
      </c>
      <c r="F10787">
        <v>384.63</v>
      </c>
      <c r="G10787">
        <v>43</v>
      </c>
    </row>
    <row r="10788" spans="1:7" ht="15.5" hidden="1" x14ac:dyDescent="0.35">
      <c r="A10788" t="s">
        <v>187</v>
      </c>
      <c r="B10788" t="s">
        <v>353</v>
      </c>
      <c r="C10788">
        <v>91579</v>
      </c>
      <c r="D10788">
        <v>2024</v>
      </c>
      <c r="E10788">
        <v>7</v>
      </c>
      <c r="F10788">
        <v>485.9</v>
      </c>
      <c r="G10788">
        <v>42</v>
      </c>
    </row>
    <row r="10789" spans="1:7" ht="15.5" hidden="1" x14ac:dyDescent="0.35">
      <c r="A10789" t="s">
        <v>187</v>
      </c>
      <c r="B10789" t="s">
        <v>353</v>
      </c>
      <c r="C10789">
        <v>91579</v>
      </c>
      <c r="D10789">
        <v>2024</v>
      </c>
      <c r="E10789">
        <v>8</v>
      </c>
      <c r="F10789">
        <v>393.13</v>
      </c>
      <c r="G10789">
        <v>39</v>
      </c>
    </row>
    <row r="10790" spans="1:7" ht="15.5" hidden="1" x14ac:dyDescent="0.35">
      <c r="A10790" t="s">
        <v>187</v>
      </c>
      <c r="B10790" t="s">
        <v>353</v>
      </c>
      <c r="C10790">
        <v>91579</v>
      </c>
      <c r="D10790">
        <v>2024</v>
      </c>
      <c r="E10790">
        <v>9</v>
      </c>
      <c r="F10790">
        <v>426.89</v>
      </c>
      <c r="G10790">
        <v>41</v>
      </c>
    </row>
    <row r="10791" spans="1:7" ht="15.5" hidden="1" x14ac:dyDescent="0.35">
      <c r="A10791" t="s">
        <v>187</v>
      </c>
      <c r="B10791" t="s">
        <v>353</v>
      </c>
      <c r="C10791">
        <v>91579</v>
      </c>
      <c r="D10791">
        <v>2024</v>
      </c>
      <c r="E10791">
        <v>10</v>
      </c>
      <c r="F10791">
        <v>467.28</v>
      </c>
      <c r="G10791">
        <v>38</v>
      </c>
    </row>
    <row r="10792" spans="1:7" ht="15.5" hidden="1" x14ac:dyDescent="0.35">
      <c r="A10792" t="s">
        <v>187</v>
      </c>
      <c r="B10792" t="s">
        <v>353</v>
      </c>
      <c r="C10792">
        <v>91579</v>
      </c>
      <c r="D10792">
        <v>2024</v>
      </c>
      <c r="E10792">
        <v>11</v>
      </c>
      <c r="F10792">
        <v>447.79</v>
      </c>
      <c r="G10792">
        <v>42</v>
      </c>
    </row>
    <row r="10793" spans="1:7" ht="15.5" hidden="1" x14ac:dyDescent="0.35">
      <c r="A10793" t="s">
        <v>187</v>
      </c>
      <c r="B10793" t="s">
        <v>353</v>
      </c>
      <c r="C10793">
        <v>91579</v>
      </c>
      <c r="D10793">
        <v>2024</v>
      </c>
      <c r="E10793">
        <v>12</v>
      </c>
      <c r="F10793">
        <v>462.01</v>
      </c>
      <c r="G10793">
        <v>43</v>
      </c>
    </row>
    <row r="10794" spans="1:7" ht="15.5" x14ac:dyDescent="0.35">
      <c r="A10794" t="s">
        <v>187</v>
      </c>
      <c r="B10794" t="s">
        <v>353</v>
      </c>
      <c r="C10794">
        <v>91579</v>
      </c>
      <c r="D10794">
        <v>2025</v>
      </c>
      <c r="E10794">
        <v>1</v>
      </c>
      <c r="F10794">
        <v>410.17</v>
      </c>
      <c r="G10794">
        <v>36</v>
      </c>
    </row>
    <row r="10795" spans="1:7" ht="15.5" x14ac:dyDescent="0.35">
      <c r="A10795" t="s">
        <v>187</v>
      </c>
      <c r="B10795" t="s">
        <v>353</v>
      </c>
      <c r="C10795">
        <v>91579</v>
      </c>
      <c r="D10795">
        <v>2025</v>
      </c>
      <c r="E10795">
        <v>2</v>
      </c>
      <c r="F10795">
        <v>303.42</v>
      </c>
      <c r="G10795">
        <v>27.89</v>
      </c>
    </row>
    <row r="10796" spans="1:7" ht="15.5" x14ac:dyDescent="0.35">
      <c r="A10796" t="s">
        <v>187</v>
      </c>
      <c r="B10796" t="s">
        <v>353</v>
      </c>
      <c r="C10796">
        <v>91579</v>
      </c>
      <c r="D10796">
        <v>2025</v>
      </c>
      <c r="E10796">
        <v>3</v>
      </c>
      <c r="F10796">
        <v>0</v>
      </c>
      <c r="G10796">
        <v>0</v>
      </c>
    </row>
    <row r="10797" spans="1:7" ht="15.5" x14ac:dyDescent="0.35">
      <c r="A10797" t="s">
        <v>187</v>
      </c>
      <c r="B10797" t="s">
        <v>353</v>
      </c>
      <c r="C10797">
        <v>91579</v>
      </c>
      <c r="D10797">
        <v>2025</v>
      </c>
      <c r="E10797">
        <v>4</v>
      </c>
      <c r="F10797">
        <v>0</v>
      </c>
      <c r="G10797">
        <v>0</v>
      </c>
    </row>
    <row r="10798" spans="1:7" ht="15.5" x14ac:dyDescent="0.35">
      <c r="A10798" t="s">
        <v>187</v>
      </c>
      <c r="B10798" t="s">
        <v>353</v>
      </c>
      <c r="C10798">
        <v>91579</v>
      </c>
      <c r="D10798">
        <v>2025</v>
      </c>
      <c r="E10798">
        <v>5</v>
      </c>
      <c r="F10798">
        <v>0</v>
      </c>
      <c r="G10798">
        <v>0</v>
      </c>
    </row>
    <row r="10799" spans="1:7" ht="15.5" x14ac:dyDescent="0.35">
      <c r="A10799" t="s">
        <v>187</v>
      </c>
      <c r="B10799" t="s">
        <v>353</v>
      </c>
      <c r="C10799">
        <v>91579</v>
      </c>
      <c r="D10799">
        <v>2025</v>
      </c>
      <c r="E10799">
        <v>6</v>
      </c>
      <c r="F10799">
        <v>0</v>
      </c>
      <c r="G10799">
        <v>0</v>
      </c>
    </row>
    <row r="10800" spans="1:7" ht="15.5" x14ac:dyDescent="0.35">
      <c r="A10800" t="s">
        <v>187</v>
      </c>
      <c r="B10800" t="s">
        <v>353</v>
      </c>
      <c r="C10800">
        <v>91579</v>
      </c>
      <c r="D10800">
        <v>2025</v>
      </c>
      <c r="E10800">
        <v>7</v>
      </c>
      <c r="F10800">
        <v>0</v>
      </c>
      <c r="G10800">
        <v>0</v>
      </c>
    </row>
    <row r="10801" spans="1:7" ht="15.5" x14ac:dyDescent="0.35">
      <c r="A10801" t="s">
        <v>187</v>
      </c>
      <c r="B10801" t="s">
        <v>353</v>
      </c>
      <c r="C10801">
        <v>91579</v>
      </c>
      <c r="D10801">
        <v>2025</v>
      </c>
      <c r="E10801">
        <v>8</v>
      </c>
      <c r="F10801">
        <v>0</v>
      </c>
      <c r="G10801">
        <v>0</v>
      </c>
    </row>
    <row r="10802" spans="1:7" ht="15.5" x14ac:dyDescent="0.35">
      <c r="A10802" t="s">
        <v>187</v>
      </c>
      <c r="B10802" t="s">
        <v>353</v>
      </c>
      <c r="C10802">
        <v>91579</v>
      </c>
      <c r="D10802">
        <v>2025</v>
      </c>
      <c r="E10802">
        <v>9</v>
      </c>
      <c r="F10802">
        <v>0</v>
      </c>
      <c r="G10802">
        <v>0</v>
      </c>
    </row>
    <row r="10803" spans="1:7" ht="15.5" x14ac:dyDescent="0.35">
      <c r="A10803" t="s">
        <v>187</v>
      </c>
      <c r="B10803" t="s">
        <v>353</v>
      </c>
      <c r="C10803">
        <v>91579</v>
      </c>
      <c r="D10803">
        <v>2025</v>
      </c>
      <c r="E10803">
        <v>10</v>
      </c>
      <c r="F10803">
        <v>0</v>
      </c>
      <c r="G10803">
        <v>0</v>
      </c>
    </row>
    <row r="10804" spans="1:7" ht="15.5" x14ac:dyDescent="0.35">
      <c r="A10804" t="s">
        <v>187</v>
      </c>
      <c r="B10804" t="s">
        <v>353</v>
      </c>
      <c r="C10804">
        <v>91579</v>
      </c>
      <c r="D10804">
        <v>2025</v>
      </c>
      <c r="E10804">
        <v>11</v>
      </c>
      <c r="F10804">
        <v>0</v>
      </c>
      <c r="G10804">
        <v>0</v>
      </c>
    </row>
    <row r="10805" spans="1:7" ht="15.5" hidden="1" x14ac:dyDescent="0.35">
      <c r="A10805" t="s">
        <v>187</v>
      </c>
      <c r="B10805" t="s">
        <v>353</v>
      </c>
      <c r="C10805">
        <v>91585</v>
      </c>
      <c r="D10805">
        <v>2021</v>
      </c>
      <c r="E10805">
        <v>12</v>
      </c>
      <c r="F10805">
        <v>182.51</v>
      </c>
      <c r="G10805">
        <v>25</v>
      </c>
    </row>
    <row r="10806" spans="1:7" ht="15.5" hidden="1" x14ac:dyDescent="0.35">
      <c r="A10806" t="s">
        <v>187</v>
      </c>
      <c r="B10806" t="s">
        <v>353</v>
      </c>
      <c r="C10806">
        <v>91585</v>
      </c>
      <c r="D10806">
        <v>2022</v>
      </c>
      <c r="E10806">
        <v>1</v>
      </c>
      <c r="F10806">
        <v>384.72</v>
      </c>
      <c r="G10806">
        <v>46</v>
      </c>
    </row>
    <row r="10807" spans="1:7" ht="15.5" hidden="1" x14ac:dyDescent="0.35">
      <c r="A10807" t="s">
        <v>187</v>
      </c>
      <c r="B10807" t="s">
        <v>353</v>
      </c>
      <c r="C10807">
        <v>91585</v>
      </c>
      <c r="D10807">
        <v>2022</v>
      </c>
      <c r="E10807">
        <v>2</v>
      </c>
      <c r="F10807">
        <v>268.05</v>
      </c>
      <c r="G10807">
        <v>35</v>
      </c>
    </row>
    <row r="10808" spans="1:7" ht="15.5" hidden="1" x14ac:dyDescent="0.35">
      <c r="A10808" t="s">
        <v>187</v>
      </c>
      <c r="B10808" t="s">
        <v>353</v>
      </c>
      <c r="C10808">
        <v>91585</v>
      </c>
      <c r="D10808">
        <v>2022</v>
      </c>
      <c r="E10808">
        <v>3</v>
      </c>
      <c r="F10808">
        <v>328.73</v>
      </c>
      <c r="G10808">
        <v>35</v>
      </c>
    </row>
    <row r="10809" spans="1:7" ht="15.5" hidden="1" x14ac:dyDescent="0.35">
      <c r="A10809" t="s">
        <v>187</v>
      </c>
      <c r="B10809" t="s">
        <v>353</v>
      </c>
      <c r="C10809">
        <v>91585</v>
      </c>
      <c r="D10809">
        <v>2022</v>
      </c>
      <c r="E10809">
        <v>4</v>
      </c>
      <c r="F10809">
        <v>336.16</v>
      </c>
      <c r="G10809">
        <v>44</v>
      </c>
    </row>
    <row r="10810" spans="1:7" ht="15.5" hidden="1" x14ac:dyDescent="0.35">
      <c r="A10810" t="s">
        <v>187</v>
      </c>
      <c r="B10810" t="s">
        <v>353</v>
      </c>
      <c r="C10810">
        <v>91585</v>
      </c>
      <c r="D10810">
        <v>2022</v>
      </c>
      <c r="E10810">
        <v>5</v>
      </c>
      <c r="F10810">
        <v>346.86</v>
      </c>
      <c r="G10810">
        <v>35</v>
      </c>
    </row>
    <row r="10811" spans="1:7" ht="15.5" hidden="1" x14ac:dyDescent="0.35">
      <c r="A10811" t="s">
        <v>187</v>
      </c>
      <c r="B10811" t="s">
        <v>353</v>
      </c>
      <c r="C10811">
        <v>91585</v>
      </c>
      <c r="D10811">
        <v>2022</v>
      </c>
      <c r="E10811">
        <v>6</v>
      </c>
      <c r="F10811">
        <v>303.02</v>
      </c>
      <c r="G10811">
        <v>42</v>
      </c>
    </row>
    <row r="10812" spans="1:7" ht="15.5" hidden="1" x14ac:dyDescent="0.35">
      <c r="A10812" t="s">
        <v>187</v>
      </c>
      <c r="B10812" t="s">
        <v>353</v>
      </c>
      <c r="C10812">
        <v>91585</v>
      </c>
      <c r="D10812">
        <v>2022</v>
      </c>
      <c r="E10812">
        <v>7</v>
      </c>
      <c r="F10812">
        <v>366.87</v>
      </c>
      <c r="G10812">
        <v>51</v>
      </c>
    </row>
    <row r="10813" spans="1:7" ht="15.5" hidden="1" x14ac:dyDescent="0.35">
      <c r="A10813" t="s">
        <v>187</v>
      </c>
      <c r="B10813" t="s">
        <v>353</v>
      </c>
      <c r="C10813">
        <v>91585</v>
      </c>
      <c r="D10813">
        <v>2022</v>
      </c>
      <c r="E10813">
        <v>8</v>
      </c>
      <c r="F10813">
        <v>345.11</v>
      </c>
      <c r="G10813">
        <v>38</v>
      </c>
    </row>
    <row r="10814" spans="1:7" ht="15.5" hidden="1" x14ac:dyDescent="0.35">
      <c r="A10814" t="s">
        <v>187</v>
      </c>
      <c r="B10814" t="s">
        <v>353</v>
      </c>
      <c r="C10814">
        <v>91585</v>
      </c>
      <c r="D10814">
        <v>2022</v>
      </c>
      <c r="E10814">
        <v>9</v>
      </c>
      <c r="F10814">
        <v>362.07</v>
      </c>
      <c r="G10814">
        <v>40</v>
      </c>
    </row>
    <row r="10815" spans="1:7" ht="15.5" hidden="1" x14ac:dyDescent="0.35">
      <c r="A10815" t="s">
        <v>187</v>
      </c>
      <c r="B10815" t="s">
        <v>353</v>
      </c>
      <c r="C10815">
        <v>91585</v>
      </c>
      <c r="D10815">
        <v>2022</v>
      </c>
      <c r="E10815">
        <v>10</v>
      </c>
      <c r="F10815">
        <v>293.92</v>
      </c>
      <c r="G10815">
        <v>37</v>
      </c>
    </row>
    <row r="10816" spans="1:7" ht="15.5" hidden="1" x14ac:dyDescent="0.35">
      <c r="A10816" t="s">
        <v>187</v>
      </c>
      <c r="B10816" t="s">
        <v>353</v>
      </c>
      <c r="C10816">
        <v>91585</v>
      </c>
      <c r="D10816">
        <v>2022</v>
      </c>
      <c r="E10816">
        <v>11</v>
      </c>
      <c r="F10816">
        <v>323.58</v>
      </c>
      <c r="G10816">
        <v>42</v>
      </c>
    </row>
    <row r="10817" spans="1:7" ht="15.5" hidden="1" x14ac:dyDescent="0.35">
      <c r="A10817" t="s">
        <v>187</v>
      </c>
      <c r="B10817" t="s">
        <v>353</v>
      </c>
      <c r="C10817">
        <v>91585</v>
      </c>
      <c r="D10817">
        <v>2022</v>
      </c>
      <c r="E10817">
        <v>12</v>
      </c>
      <c r="F10817">
        <v>396.47</v>
      </c>
      <c r="G10817">
        <v>48</v>
      </c>
    </row>
    <row r="10818" spans="1:7" ht="15.5" hidden="1" x14ac:dyDescent="0.35">
      <c r="A10818" t="s">
        <v>187</v>
      </c>
      <c r="B10818" t="s">
        <v>353</v>
      </c>
      <c r="C10818">
        <v>91585</v>
      </c>
      <c r="D10818">
        <v>2023</v>
      </c>
      <c r="E10818">
        <v>1</v>
      </c>
      <c r="F10818">
        <v>389.51</v>
      </c>
      <c r="G10818">
        <v>45</v>
      </c>
    </row>
    <row r="10819" spans="1:7" ht="15.5" hidden="1" x14ac:dyDescent="0.35">
      <c r="A10819" t="s">
        <v>187</v>
      </c>
      <c r="B10819" t="s">
        <v>353</v>
      </c>
      <c r="C10819">
        <v>91585</v>
      </c>
      <c r="D10819">
        <v>2023</v>
      </c>
      <c r="E10819">
        <v>2</v>
      </c>
      <c r="F10819">
        <v>369.29</v>
      </c>
      <c r="G10819">
        <v>34</v>
      </c>
    </row>
    <row r="10820" spans="1:7" ht="15.5" hidden="1" x14ac:dyDescent="0.35">
      <c r="A10820" t="s">
        <v>187</v>
      </c>
      <c r="B10820" t="s">
        <v>353</v>
      </c>
      <c r="C10820">
        <v>91585</v>
      </c>
      <c r="D10820">
        <v>2023</v>
      </c>
      <c r="E10820">
        <v>3</v>
      </c>
      <c r="F10820">
        <v>369.1</v>
      </c>
      <c r="G10820">
        <v>31</v>
      </c>
    </row>
    <row r="10821" spans="1:7" ht="15.5" hidden="1" x14ac:dyDescent="0.35">
      <c r="A10821" t="s">
        <v>187</v>
      </c>
      <c r="B10821" t="s">
        <v>353</v>
      </c>
      <c r="C10821">
        <v>91585</v>
      </c>
      <c r="D10821">
        <v>2023</v>
      </c>
      <c r="E10821">
        <v>4</v>
      </c>
      <c r="F10821">
        <v>412.56</v>
      </c>
      <c r="G10821">
        <v>38</v>
      </c>
    </row>
    <row r="10822" spans="1:7" ht="15.5" hidden="1" x14ac:dyDescent="0.35">
      <c r="A10822" t="s">
        <v>187</v>
      </c>
      <c r="B10822" t="s">
        <v>353</v>
      </c>
      <c r="C10822">
        <v>91585</v>
      </c>
      <c r="D10822">
        <v>2023</v>
      </c>
      <c r="E10822">
        <v>5</v>
      </c>
      <c r="F10822">
        <v>410.29</v>
      </c>
      <c r="G10822">
        <v>38</v>
      </c>
    </row>
    <row r="10823" spans="1:7" ht="15.5" hidden="1" x14ac:dyDescent="0.35">
      <c r="A10823" t="s">
        <v>187</v>
      </c>
      <c r="B10823" t="s">
        <v>353</v>
      </c>
      <c r="C10823">
        <v>91585</v>
      </c>
      <c r="D10823">
        <v>2023</v>
      </c>
      <c r="E10823">
        <v>6</v>
      </c>
      <c r="F10823">
        <v>469.44</v>
      </c>
      <c r="G10823">
        <v>42</v>
      </c>
    </row>
    <row r="10824" spans="1:7" ht="15.5" hidden="1" x14ac:dyDescent="0.35">
      <c r="A10824" t="s">
        <v>187</v>
      </c>
      <c r="B10824" t="s">
        <v>353</v>
      </c>
      <c r="C10824">
        <v>91585</v>
      </c>
      <c r="D10824">
        <v>2023</v>
      </c>
      <c r="E10824">
        <v>7</v>
      </c>
      <c r="F10824">
        <v>428.17</v>
      </c>
      <c r="G10824">
        <v>33</v>
      </c>
    </row>
    <row r="10825" spans="1:7" ht="15.5" hidden="1" x14ac:dyDescent="0.35">
      <c r="A10825" t="s">
        <v>187</v>
      </c>
      <c r="B10825" t="s">
        <v>353</v>
      </c>
      <c r="C10825">
        <v>91585</v>
      </c>
      <c r="D10825">
        <v>2023</v>
      </c>
      <c r="E10825">
        <v>8</v>
      </c>
      <c r="F10825">
        <v>436.24</v>
      </c>
      <c r="G10825">
        <v>37</v>
      </c>
    </row>
    <row r="10826" spans="1:7" ht="15.5" hidden="1" x14ac:dyDescent="0.35">
      <c r="A10826" t="s">
        <v>187</v>
      </c>
      <c r="B10826" t="s">
        <v>353</v>
      </c>
      <c r="C10826">
        <v>91585</v>
      </c>
      <c r="D10826">
        <v>2023</v>
      </c>
      <c r="E10826">
        <v>9</v>
      </c>
      <c r="F10826">
        <v>458.15</v>
      </c>
      <c r="G10826">
        <v>39</v>
      </c>
    </row>
    <row r="10827" spans="1:7" ht="15.5" hidden="1" x14ac:dyDescent="0.35">
      <c r="A10827" t="s">
        <v>187</v>
      </c>
      <c r="B10827" t="s">
        <v>353</v>
      </c>
      <c r="C10827">
        <v>91585</v>
      </c>
      <c r="D10827">
        <v>2023</v>
      </c>
      <c r="E10827">
        <v>10</v>
      </c>
      <c r="F10827">
        <v>457.16</v>
      </c>
      <c r="G10827">
        <v>39</v>
      </c>
    </row>
    <row r="10828" spans="1:7" ht="15.5" hidden="1" x14ac:dyDescent="0.35">
      <c r="A10828" t="s">
        <v>187</v>
      </c>
      <c r="B10828" t="s">
        <v>353</v>
      </c>
      <c r="C10828">
        <v>91585</v>
      </c>
      <c r="D10828">
        <v>2023</v>
      </c>
      <c r="E10828">
        <v>11</v>
      </c>
      <c r="F10828">
        <v>454.87</v>
      </c>
      <c r="G10828">
        <v>46</v>
      </c>
    </row>
    <row r="10829" spans="1:7" ht="15.5" hidden="1" x14ac:dyDescent="0.35">
      <c r="A10829" t="s">
        <v>187</v>
      </c>
      <c r="B10829" t="s">
        <v>353</v>
      </c>
      <c r="C10829">
        <v>91585</v>
      </c>
      <c r="D10829">
        <v>2023</v>
      </c>
      <c r="E10829">
        <v>12</v>
      </c>
      <c r="F10829">
        <v>406.44</v>
      </c>
      <c r="G10829">
        <v>36</v>
      </c>
    </row>
    <row r="10830" spans="1:7" ht="15.5" hidden="1" x14ac:dyDescent="0.35">
      <c r="A10830" t="s">
        <v>187</v>
      </c>
      <c r="B10830" t="s">
        <v>353</v>
      </c>
      <c r="C10830">
        <v>91585</v>
      </c>
      <c r="D10830">
        <v>2024</v>
      </c>
      <c r="E10830">
        <v>1</v>
      </c>
      <c r="F10830">
        <v>501.12</v>
      </c>
      <c r="G10830">
        <v>53</v>
      </c>
    </row>
    <row r="10831" spans="1:7" ht="15.5" hidden="1" x14ac:dyDescent="0.35">
      <c r="A10831" t="s">
        <v>187</v>
      </c>
      <c r="B10831" t="s">
        <v>353</v>
      </c>
      <c r="C10831">
        <v>91585</v>
      </c>
      <c r="D10831">
        <v>2024</v>
      </c>
      <c r="E10831">
        <v>2</v>
      </c>
      <c r="F10831">
        <v>441.19</v>
      </c>
      <c r="G10831">
        <v>43</v>
      </c>
    </row>
    <row r="10832" spans="1:7" ht="15.5" hidden="1" x14ac:dyDescent="0.35">
      <c r="A10832" t="s">
        <v>187</v>
      </c>
      <c r="B10832" t="s">
        <v>353</v>
      </c>
      <c r="C10832">
        <v>91585</v>
      </c>
      <c r="D10832">
        <v>2024</v>
      </c>
      <c r="E10832">
        <v>3</v>
      </c>
      <c r="F10832">
        <v>474.3</v>
      </c>
      <c r="G10832">
        <v>45</v>
      </c>
    </row>
    <row r="10833" spans="1:7" ht="15.5" hidden="1" x14ac:dyDescent="0.35">
      <c r="A10833" t="s">
        <v>187</v>
      </c>
      <c r="B10833" t="s">
        <v>353</v>
      </c>
      <c r="C10833">
        <v>91585</v>
      </c>
      <c r="D10833">
        <v>2024</v>
      </c>
      <c r="E10833">
        <v>4</v>
      </c>
      <c r="F10833">
        <v>430.32</v>
      </c>
      <c r="G10833">
        <v>39</v>
      </c>
    </row>
    <row r="10834" spans="1:7" ht="15.5" hidden="1" x14ac:dyDescent="0.35">
      <c r="A10834" t="s">
        <v>187</v>
      </c>
      <c r="B10834" t="s">
        <v>353</v>
      </c>
      <c r="C10834">
        <v>91585</v>
      </c>
      <c r="D10834">
        <v>2024</v>
      </c>
      <c r="E10834">
        <v>5</v>
      </c>
      <c r="F10834">
        <v>506.83</v>
      </c>
      <c r="G10834">
        <v>46</v>
      </c>
    </row>
    <row r="10835" spans="1:7" ht="15.5" hidden="1" x14ac:dyDescent="0.35">
      <c r="A10835" t="s">
        <v>187</v>
      </c>
      <c r="B10835" t="s">
        <v>353</v>
      </c>
      <c r="C10835">
        <v>91585</v>
      </c>
      <c r="D10835">
        <v>2024</v>
      </c>
      <c r="E10835">
        <v>6</v>
      </c>
      <c r="F10835">
        <v>454.15</v>
      </c>
      <c r="G10835">
        <v>43</v>
      </c>
    </row>
    <row r="10836" spans="1:7" ht="15.5" hidden="1" x14ac:dyDescent="0.35">
      <c r="A10836" t="s">
        <v>187</v>
      </c>
      <c r="B10836" t="s">
        <v>353</v>
      </c>
      <c r="C10836">
        <v>91585</v>
      </c>
      <c r="D10836">
        <v>2024</v>
      </c>
      <c r="E10836">
        <v>7</v>
      </c>
      <c r="F10836">
        <v>446.67</v>
      </c>
      <c r="G10836">
        <v>44</v>
      </c>
    </row>
    <row r="10837" spans="1:7" ht="15.5" hidden="1" x14ac:dyDescent="0.35">
      <c r="A10837" t="s">
        <v>187</v>
      </c>
      <c r="B10837" t="s">
        <v>353</v>
      </c>
      <c r="C10837">
        <v>91585</v>
      </c>
      <c r="D10837">
        <v>2024</v>
      </c>
      <c r="E10837">
        <v>8</v>
      </c>
      <c r="F10837">
        <v>421.86</v>
      </c>
      <c r="G10837">
        <v>44</v>
      </c>
    </row>
    <row r="10838" spans="1:7" ht="15.5" hidden="1" x14ac:dyDescent="0.35">
      <c r="A10838" t="s">
        <v>187</v>
      </c>
      <c r="B10838" t="s">
        <v>353</v>
      </c>
      <c r="C10838">
        <v>91585</v>
      </c>
      <c r="D10838">
        <v>2024</v>
      </c>
      <c r="E10838">
        <v>9</v>
      </c>
      <c r="F10838">
        <v>444.83</v>
      </c>
      <c r="G10838">
        <v>40</v>
      </c>
    </row>
    <row r="10839" spans="1:7" ht="15.5" hidden="1" x14ac:dyDescent="0.35">
      <c r="A10839" t="s">
        <v>187</v>
      </c>
      <c r="B10839" t="s">
        <v>353</v>
      </c>
      <c r="C10839">
        <v>91585</v>
      </c>
      <c r="D10839">
        <v>2024</v>
      </c>
      <c r="E10839">
        <v>10</v>
      </c>
      <c r="F10839">
        <v>423.44</v>
      </c>
      <c r="G10839">
        <v>37</v>
      </c>
    </row>
    <row r="10840" spans="1:7" ht="15.5" hidden="1" x14ac:dyDescent="0.35">
      <c r="A10840" t="s">
        <v>187</v>
      </c>
      <c r="B10840" t="s">
        <v>353</v>
      </c>
      <c r="C10840">
        <v>91585</v>
      </c>
      <c r="D10840">
        <v>2024</v>
      </c>
      <c r="E10840">
        <v>11</v>
      </c>
      <c r="F10840">
        <v>452.2</v>
      </c>
      <c r="G10840">
        <v>46</v>
      </c>
    </row>
    <row r="10841" spans="1:7" ht="15.5" hidden="1" x14ac:dyDescent="0.35">
      <c r="A10841" t="s">
        <v>187</v>
      </c>
      <c r="B10841" t="s">
        <v>353</v>
      </c>
      <c r="C10841">
        <v>91585</v>
      </c>
      <c r="D10841">
        <v>2024</v>
      </c>
      <c r="E10841">
        <v>12</v>
      </c>
      <c r="F10841">
        <v>474.01</v>
      </c>
      <c r="G10841">
        <v>49</v>
      </c>
    </row>
    <row r="10842" spans="1:7" ht="15.5" x14ac:dyDescent="0.35">
      <c r="A10842" t="s">
        <v>187</v>
      </c>
      <c r="B10842" t="s">
        <v>353</v>
      </c>
      <c r="C10842">
        <v>91585</v>
      </c>
      <c r="D10842">
        <v>2025</v>
      </c>
      <c r="E10842">
        <v>1</v>
      </c>
      <c r="F10842">
        <v>485.82</v>
      </c>
      <c r="G10842">
        <v>52</v>
      </c>
    </row>
    <row r="10843" spans="1:7" ht="15.5" x14ac:dyDescent="0.35">
      <c r="A10843" t="s">
        <v>187</v>
      </c>
      <c r="B10843" t="s">
        <v>353</v>
      </c>
      <c r="C10843">
        <v>91585</v>
      </c>
      <c r="D10843">
        <v>2025</v>
      </c>
      <c r="E10843">
        <v>2</v>
      </c>
      <c r="F10843">
        <v>449.82</v>
      </c>
      <c r="G10843">
        <v>44</v>
      </c>
    </row>
    <row r="10844" spans="1:7" ht="15.5" x14ac:dyDescent="0.35">
      <c r="A10844" t="s">
        <v>187</v>
      </c>
      <c r="B10844" t="s">
        <v>353</v>
      </c>
      <c r="C10844">
        <v>91585</v>
      </c>
      <c r="D10844">
        <v>2025</v>
      </c>
      <c r="E10844">
        <v>3</v>
      </c>
      <c r="F10844">
        <v>459.56</v>
      </c>
      <c r="G10844">
        <v>42</v>
      </c>
    </row>
    <row r="10845" spans="1:7" ht="15.5" x14ac:dyDescent="0.35">
      <c r="A10845" t="s">
        <v>187</v>
      </c>
      <c r="B10845" t="s">
        <v>353</v>
      </c>
      <c r="C10845">
        <v>91585</v>
      </c>
      <c r="D10845">
        <v>2025</v>
      </c>
      <c r="E10845">
        <v>4</v>
      </c>
      <c r="F10845">
        <v>450.09</v>
      </c>
      <c r="G10845">
        <v>47</v>
      </c>
    </row>
    <row r="10846" spans="1:7" ht="15.5" x14ac:dyDescent="0.35">
      <c r="A10846" t="s">
        <v>187</v>
      </c>
      <c r="B10846" t="s">
        <v>353</v>
      </c>
      <c r="C10846">
        <v>91585</v>
      </c>
      <c r="D10846">
        <v>2025</v>
      </c>
      <c r="E10846">
        <v>5</v>
      </c>
      <c r="F10846">
        <v>453.65</v>
      </c>
      <c r="G10846">
        <v>46</v>
      </c>
    </row>
    <row r="10847" spans="1:7" ht="15.5" x14ac:dyDescent="0.35">
      <c r="A10847" t="s">
        <v>187</v>
      </c>
      <c r="B10847" t="s">
        <v>353</v>
      </c>
      <c r="C10847">
        <v>91585</v>
      </c>
      <c r="D10847">
        <v>2025</v>
      </c>
      <c r="E10847">
        <v>6</v>
      </c>
      <c r="F10847">
        <v>465.05</v>
      </c>
      <c r="G10847">
        <v>46</v>
      </c>
    </row>
    <row r="10848" spans="1:7" ht="15.5" x14ac:dyDescent="0.35">
      <c r="A10848" t="s">
        <v>187</v>
      </c>
      <c r="B10848" t="s">
        <v>353</v>
      </c>
      <c r="C10848">
        <v>91585</v>
      </c>
      <c r="D10848">
        <v>2025</v>
      </c>
      <c r="E10848">
        <v>7</v>
      </c>
      <c r="F10848">
        <v>411.98</v>
      </c>
      <c r="G10848">
        <v>44</v>
      </c>
    </row>
    <row r="10849" spans="1:7" ht="15.5" x14ac:dyDescent="0.35">
      <c r="A10849" t="s">
        <v>187</v>
      </c>
      <c r="B10849" t="s">
        <v>353</v>
      </c>
      <c r="C10849">
        <v>91585</v>
      </c>
      <c r="D10849">
        <v>2025</v>
      </c>
      <c r="E10849">
        <v>8</v>
      </c>
      <c r="F10849">
        <v>420.2</v>
      </c>
      <c r="G10849">
        <v>42</v>
      </c>
    </row>
    <row r="10850" spans="1:7" ht="15.5" x14ac:dyDescent="0.35">
      <c r="A10850" t="s">
        <v>187</v>
      </c>
      <c r="B10850" t="s">
        <v>353</v>
      </c>
      <c r="C10850">
        <v>91585</v>
      </c>
      <c r="D10850">
        <v>2025</v>
      </c>
      <c r="E10850">
        <v>9</v>
      </c>
      <c r="F10850">
        <v>451.93</v>
      </c>
      <c r="G10850">
        <v>41</v>
      </c>
    </row>
    <row r="10851" spans="1:7" ht="15.5" x14ac:dyDescent="0.35">
      <c r="A10851" t="s">
        <v>187</v>
      </c>
      <c r="B10851" t="s">
        <v>353</v>
      </c>
      <c r="C10851">
        <v>91585</v>
      </c>
      <c r="D10851">
        <v>2025</v>
      </c>
      <c r="E10851">
        <v>10</v>
      </c>
      <c r="F10851">
        <v>225.55</v>
      </c>
      <c r="G10851">
        <v>24</v>
      </c>
    </row>
    <row r="10852" spans="1:7" ht="15.5" x14ac:dyDescent="0.35">
      <c r="A10852" t="s">
        <v>187</v>
      </c>
      <c r="B10852" t="s">
        <v>353</v>
      </c>
      <c r="C10852">
        <v>91585</v>
      </c>
      <c r="D10852">
        <v>2025</v>
      </c>
      <c r="E10852">
        <v>11</v>
      </c>
      <c r="F10852">
        <v>0</v>
      </c>
      <c r="G10852">
        <v>0</v>
      </c>
    </row>
    <row r="10853" spans="1:7" ht="15.5" hidden="1" x14ac:dyDescent="0.35">
      <c r="A10853" t="s">
        <v>187</v>
      </c>
      <c r="B10853" t="s">
        <v>353</v>
      </c>
      <c r="C10853">
        <v>91586</v>
      </c>
      <c r="D10853">
        <v>2021</v>
      </c>
      <c r="E10853">
        <v>12</v>
      </c>
      <c r="F10853">
        <v>89.53</v>
      </c>
      <c r="G10853">
        <v>14</v>
      </c>
    </row>
    <row r="10854" spans="1:7" ht="15.5" hidden="1" x14ac:dyDescent="0.35">
      <c r="A10854" t="s">
        <v>187</v>
      </c>
      <c r="B10854" t="s">
        <v>353</v>
      </c>
      <c r="C10854">
        <v>91586</v>
      </c>
      <c r="D10854">
        <v>2022</v>
      </c>
      <c r="E10854">
        <v>1</v>
      </c>
      <c r="F10854">
        <v>386.28</v>
      </c>
      <c r="G10854">
        <v>46</v>
      </c>
    </row>
    <row r="10855" spans="1:7" ht="15.5" hidden="1" x14ac:dyDescent="0.35">
      <c r="A10855" t="s">
        <v>187</v>
      </c>
      <c r="B10855" t="s">
        <v>353</v>
      </c>
      <c r="C10855">
        <v>91586</v>
      </c>
      <c r="D10855">
        <v>2022</v>
      </c>
      <c r="E10855">
        <v>2</v>
      </c>
      <c r="F10855">
        <v>304.74</v>
      </c>
      <c r="G10855">
        <v>39</v>
      </c>
    </row>
    <row r="10856" spans="1:7" ht="15.5" hidden="1" x14ac:dyDescent="0.35">
      <c r="A10856" t="s">
        <v>187</v>
      </c>
      <c r="B10856" t="s">
        <v>353</v>
      </c>
      <c r="C10856">
        <v>91586</v>
      </c>
      <c r="D10856">
        <v>2022</v>
      </c>
      <c r="E10856">
        <v>3</v>
      </c>
      <c r="F10856">
        <v>345.2</v>
      </c>
      <c r="G10856">
        <v>43</v>
      </c>
    </row>
    <row r="10857" spans="1:7" ht="15.5" hidden="1" x14ac:dyDescent="0.35">
      <c r="A10857" t="s">
        <v>187</v>
      </c>
      <c r="B10857" t="s">
        <v>353</v>
      </c>
      <c r="C10857">
        <v>91586</v>
      </c>
      <c r="D10857">
        <v>2022</v>
      </c>
      <c r="E10857">
        <v>4</v>
      </c>
      <c r="F10857">
        <v>299.02</v>
      </c>
      <c r="G10857">
        <v>42</v>
      </c>
    </row>
    <row r="10858" spans="1:7" ht="15.5" hidden="1" x14ac:dyDescent="0.35">
      <c r="A10858" t="s">
        <v>187</v>
      </c>
      <c r="B10858" t="s">
        <v>353</v>
      </c>
      <c r="C10858">
        <v>91586</v>
      </c>
      <c r="D10858">
        <v>2022</v>
      </c>
      <c r="E10858">
        <v>5</v>
      </c>
      <c r="F10858">
        <v>340.96</v>
      </c>
      <c r="G10858">
        <v>39</v>
      </c>
    </row>
    <row r="10859" spans="1:7" ht="15.5" hidden="1" x14ac:dyDescent="0.35">
      <c r="A10859" t="s">
        <v>187</v>
      </c>
      <c r="B10859" t="s">
        <v>353</v>
      </c>
      <c r="C10859">
        <v>91586</v>
      </c>
      <c r="D10859">
        <v>2022</v>
      </c>
      <c r="E10859">
        <v>6</v>
      </c>
      <c r="F10859">
        <v>270.52</v>
      </c>
      <c r="G10859">
        <v>38</v>
      </c>
    </row>
    <row r="10860" spans="1:7" ht="15.5" hidden="1" x14ac:dyDescent="0.35">
      <c r="A10860" t="s">
        <v>187</v>
      </c>
      <c r="B10860" t="s">
        <v>353</v>
      </c>
      <c r="C10860">
        <v>91586</v>
      </c>
      <c r="D10860">
        <v>2022</v>
      </c>
      <c r="E10860">
        <v>7</v>
      </c>
      <c r="F10860">
        <v>348.95</v>
      </c>
      <c r="G10860">
        <v>41</v>
      </c>
    </row>
    <row r="10861" spans="1:7" ht="15.5" hidden="1" x14ac:dyDescent="0.35">
      <c r="A10861" t="s">
        <v>187</v>
      </c>
      <c r="B10861" t="s">
        <v>353</v>
      </c>
      <c r="C10861">
        <v>91586</v>
      </c>
      <c r="D10861">
        <v>2022</v>
      </c>
      <c r="E10861">
        <v>8</v>
      </c>
      <c r="F10861">
        <v>343.72</v>
      </c>
      <c r="G10861">
        <v>44</v>
      </c>
    </row>
    <row r="10862" spans="1:7" ht="15.5" hidden="1" x14ac:dyDescent="0.35">
      <c r="A10862" t="s">
        <v>187</v>
      </c>
      <c r="B10862" t="s">
        <v>353</v>
      </c>
      <c r="C10862">
        <v>91586</v>
      </c>
      <c r="D10862">
        <v>2022</v>
      </c>
      <c r="E10862">
        <v>9</v>
      </c>
      <c r="F10862">
        <v>357.36</v>
      </c>
      <c r="G10862">
        <v>43</v>
      </c>
    </row>
    <row r="10863" spans="1:7" ht="15.5" hidden="1" x14ac:dyDescent="0.35">
      <c r="A10863" t="s">
        <v>187</v>
      </c>
      <c r="B10863" t="s">
        <v>353</v>
      </c>
      <c r="C10863">
        <v>91586</v>
      </c>
      <c r="D10863">
        <v>2022</v>
      </c>
      <c r="E10863">
        <v>10</v>
      </c>
      <c r="F10863">
        <v>308.14</v>
      </c>
      <c r="G10863">
        <v>35</v>
      </c>
    </row>
    <row r="10864" spans="1:7" ht="15.5" hidden="1" x14ac:dyDescent="0.35">
      <c r="A10864" t="s">
        <v>187</v>
      </c>
      <c r="B10864" t="s">
        <v>353</v>
      </c>
      <c r="C10864">
        <v>91586</v>
      </c>
      <c r="D10864">
        <v>2022</v>
      </c>
      <c r="E10864">
        <v>11</v>
      </c>
      <c r="F10864">
        <v>269.20999999999998</v>
      </c>
      <c r="G10864">
        <v>35</v>
      </c>
    </row>
    <row r="10865" spans="1:7" ht="15.5" hidden="1" x14ac:dyDescent="0.35">
      <c r="A10865" t="s">
        <v>187</v>
      </c>
      <c r="B10865" t="s">
        <v>353</v>
      </c>
      <c r="C10865">
        <v>91586</v>
      </c>
      <c r="D10865">
        <v>2022</v>
      </c>
      <c r="E10865">
        <v>12</v>
      </c>
      <c r="F10865">
        <v>407.14</v>
      </c>
      <c r="G10865">
        <v>40</v>
      </c>
    </row>
    <row r="10866" spans="1:7" ht="15.5" hidden="1" x14ac:dyDescent="0.35">
      <c r="A10866" t="s">
        <v>187</v>
      </c>
      <c r="B10866" t="s">
        <v>353</v>
      </c>
      <c r="C10866">
        <v>91586</v>
      </c>
      <c r="D10866">
        <v>2023</v>
      </c>
      <c r="E10866">
        <v>1</v>
      </c>
      <c r="F10866">
        <v>393.58</v>
      </c>
      <c r="G10866">
        <v>36</v>
      </c>
    </row>
    <row r="10867" spans="1:7" ht="15.5" hidden="1" x14ac:dyDescent="0.35">
      <c r="A10867" t="s">
        <v>187</v>
      </c>
      <c r="B10867" t="s">
        <v>353</v>
      </c>
      <c r="C10867">
        <v>91586</v>
      </c>
      <c r="D10867">
        <v>2023</v>
      </c>
      <c r="E10867">
        <v>2</v>
      </c>
      <c r="F10867">
        <v>359.17</v>
      </c>
      <c r="G10867">
        <v>35</v>
      </c>
    </row>
    <row r="10868" spans="1:7" ht="15.5" hidden="1" x14ac:dyDescent="0.35">
      <c r="A10868" t="s">
        <v>187</v>
      </c>
      <c r="B10868" t="s">
        <v>353</v>
      </c>
      <c r="C10868">
        <v>91586</v>
      </c>
      <c r="D10868">
        <v>2023</v>
      </c>
      <c r="E10868">
        <v>3</v>
      </c>
      <c r="F10868">
        <v>388.25</v>
      </c>
      <c r="G10868">
        <v>35</v>
      </c>
    </row>
    <row r="10869" spans="1:7" ht="15.5" hidden="1" x14ac:dyDescent="0.35">
      <c r="A10869" t="s">
        <v>187</v>
      </c>
      <c r="B10869" t="s">
        <v>353</v>
      </c>
      <c r="C10869">
        <v>91586</v>
      </c>
      <c r="D10869">
        <v>2023</v>
      </c>
      <c r="E10869">
        <v>4</v>
      </c>
      <c r="F10869">
        <v>403.91</v>
      </c>
      <c r="G10869">
        <v>42</v>
      </c>
    </row>
    <row r="10870" spans="1:7" ht="15.5" hidden="1" x14ac:dyDescent="0.35">
      <c r="A10870" t="s">
        <v>187</v>
      </c>
      <c r="B10870" t="s">
        <v>353</v>
      </c>
      <c r="C10870">
        <v>91586</v>
      </c>
      <c r="D10870">
        <v>2023</v>
      </c>
      <c r="E10870">
        <v>5</v>
      </c>
      <c r="F10870">
        <v>428.6</v>
      </c>
      <c r="G10870">
        <v>53</v>
      </c>
    </row>
    <row r="10871" spans="1:7" ht="15.5" hidden="1" x14ac:dyDescent="0.35">
      <c r="A10871" t="s">
        <v>187</v>
      </c>
      <c r="B10871" t="s">
        <v>353</v>
      </c>
      <c r="C10871">
        <v>91586</v>
      </c>
      <c r="D10871">
        <v>2023</v>
      </c>
      <c r="E10871">
        <v>6</v>
      </c>
      <c r="F10871">
        <v>444.25</v>
      </c>
      <c r="G10871">
        <v>40</v>
      </c>
    </row>
    <row r="10872" spans="1:7" ht="15.5" hidden="1" x14ac:dyDescent="0.35">
      <c r="A10872" t="s">
        <v>187</v>
      </c>
      <c r="B10872" t="s">
        <v>353</v>
      </c>
      <c r="C10872">
        <v>91586</v>
      </c>
      <c r="D10872">
        <v>2023</v>
      </c>
      <c r="E10872">
        <v>7</v>
      </c>
      <c r="F10872">
        <v>436.14</v>
      </c>
      <c r="G10872">
        <v>34</v>
      </c>
    </row>
    <row r="10873" spans="1:7" ht="15.5" hidden="1" x14ac:dyDescent="0.35">
      <c r="A10873" t="s">
        <v>187</v>
      </c>
      <c r="B10873" t="s">
        <v>353</v>
      </c>
      <c r="C10873">
        <v>91586</v>
      </c>
      <c r="D10873">
        <v>2023</v>
      </c>
      <c r="E10873">
        <v>8</v>
      </c>
      <c r="F10873">
        <v>406.16</v>
      </c>
      <c r="G10873">
        <v>38</v>
      </c>
    </row>
    <row r="10874" spans="1:7" ht="15.5" hidden="1" x14ac:dyDescent="0.35">
      <c r="A10874" t="s">
        <v>187</v>
      </c>
      <c r="B10874" t="s">
        <v>353</v>
      </c>
      <c r="C10874">
        <v>91586</v>
      </c>
      <c r="D10874">
        <v>2023</v>
      </c>
      <c r="E10874">
        <v>9</v>
      </c>
      <c r="F10874">
        <v>476.54</v>
      </c>
      <c r="G10874">
        <v>36</v>
      </c>
    </row>
    <row r="10875" spans="1:7" ht="15.5" hidden="1" x14ac:dyDescent="0.35">
      <c r="A10875" t="s">
        <v>187</v>
      </c>
      <c r="B10875" t="s">
        <v>353</v>
      </c>
      <c r="C10875">
        <v>91586</v>
      </c>
      <c r="D10875">
        <v>2023</v>
      </c>
      <c r="E10875">
        <v>10</v>
      </c>
      <c r="F10875">
        <v>451.83</v>
      </c>
      <c r="G10875">
        <v>42</v>
      </c>
    </row>
    <row r="10876" spans="1:7" ht="15.5" hidden="1" x14ac:dyDescent="0.35">
      <c r="A10876" t="s">
        <v>187</v>
      </c>
      <c r="B10876" t="s">
        <v>353</v>
      </c>
      <c r="C10876">
        <v>91586</v>
      </c>
      <c r="D10876">
        <v>2023</v>
      </c>
      <c r="E10876">
        <v>11</v>
      </c>
      <c r="F10876">
        <v>459.1</v>
      </c>
      <c r="G10876">
        <v>56</v>
      </c>
    </row>
    <row r="10877" spans="1:7" ht="15.5" hidden="1" x14ac:dyDescent="0.35">
      <c r="A10877" t="s">
        <v>187</v>
      </c>
      <c r="B10877" t="s">
        <v>353</v>
      </c>
      <c r="C10877">
        <v>91586</v>
      </c>
      <c r="D10877">
        <v>2023</v>
      </c>
      <c r="E10877">
        <v>12</v>
      </c>
      <c r="F10877">
        <v>502</v>
      </c>
      <c r="G10877">
        <v>45</v>
      </c>
    </row>
    <row r="10878" spans="1:7" ht="15.5" hidden="1" x14ac:dyDescent="0.35">
      <c r="A10878" t="s">
        <v>187</v>
      </c>
      <c r="B10878" t="s">
        <v>353</v>
      </c>
      <c r="C10878">
        <v>91586</v>
      </c>
      <c r="D10878">
        <v>2024</v>
      </c>
      <c r="E10878">
        <v>1</v>
      </c>
      <c r="F10878">
        <v>455.13</v>
      </c>
      <c r="G10878">
        <v>36</v>
      </c>
    </row>
    <row r="10879" spans="1:7" ht="15.5" hidden="1" x14ac:dyDescent="0.35">
      <c r="A10879" t="s">
        <v>187</v>
      </c>
      <c r="B10879" t="s">
        <v>353</v>
      </c>
      <c r="C10879">
        <v>91586</v>
      </c>
      <c r="D10879">
        <v>2024</v>
      </c>
      <c r="E10879">
        <v>2</v>
      </c>
      <c r="F10879">
        <v>443.35</v>
      </c>
      <c r="G10879">
        <v>45</v>
      </c>
    </row>
    <row r="10880" spans="1:7" ht="15.5" hidden="1" x14ac:dyDescent="0.35">
      <c r="A10880" t="s">
        <v>187</v>
      </c>
      <c r="B10880" t="s">
        <v>353</v>
      </c>
      <c r="C10880">
        <v>91586</v>
      </c>
      <c r="D10880">
        <v>2024</v>
      </c>
      <c r="E10880">
        <v>3</v>
      </c>
      <c r="F10880">
        <v>465.72</v>
      </c>
      <c r="G10880">
        <v>39</v>
      </c>
    </row>
    <row r="10881" spans="1:7" ht="15.5" hidden="1" x14ac:dyDescent="0.35">
      <c r="A10881" t="s">
        <v>187</v>
      </c>
      <c r="B10881" t="s">
        <v>353</v>
      </c>
      <c r="C10881">
        <v>91586</v>
      </c>
      <c r="D10881">
        <v>2024</v>
      </c>
      <c r="E10881">
        <v>4</v>
      </c>
      <c r="F10881">
        <v>414.19</v>
      </c>
      <c r="G10881">
        <v>40</v>
      </c>
    </row>
    <row r="10882" spans="1:7" ht="15.5" hidden="1" x14ac:dyDescent="0.35">
      <c r="A10882" t="s">
        <v>187</v>
      </c>
      <c r="B10882" t="s">
        <v>353</v>
      </c>
      <c r="C10882">
        <v>91586</v>
      </c>
      <c r="D10882">
        <v>2024</v>
      </c>
      <c r="E10882">
        <v>5</v>
      </c>
      <c r="F10882">
        <v>475.31</v>
      </c>
      <c r="G10882">
        <v>44</v>
      </c>
    </row>
    <row r="10883" spans="1:7" ht="15.5" hidden="1" x14ac:dyDescent="0.35">
      <c r="A10883" t="s">
        <v>187</v>
      </c>
      <c r="B10883" t="s">
        <v>353</v>
      </c>
      <c r="C10883">
        <v>91586</v>
      </c>
      <c r="D10883">
        <v>2024</v>
      </c>
      <c r="E10883">
        <v>6</v>
      </c>
      <c r="F10883">
        <v>463.02</v>
      </c>
      <c r="G10883">
        <v>49</v>
      </c>
    </row>
    <row r="10884" spans="1:7" ht="15.5" hidden="1" x14ac:dyDescent="0.35">
      <c r="A10884" t="s">
        <v>187</v>
      </c>
      <c r="B10884" t="s">
        <v>353</v>
      </c>
      <c r="C10884">
        <v>91586</v>
      </c>
      <c r="D10884">
        <v>2024</v>
      </c>
      <c r="E10884">
        <v>7</v>
      </c>
      <c r="F10884">
        <v>481.9</v>
      </c>
      <c r="G10884">
        <v>47</v>
      </c>
    </row>
    <row r="10885" spans="1:7" ht="15.5" hidden="1" x14ac:dyDescent="0.35">
      <c r="A10885" t="s">
        <v>187</v>
      </c>
      <c r="B10885" t="s">
        <v>353</v>
      </c>
      <c r="C10885">
        <v>91586</v>
      </c>
      <c r="D10885">
        <v>2024</v>
      </c>
      <c r="E10885">
        <v>8</v>
      </c>
      <c r="F10885">
        <v>476.56</v>
      </c>
      <c r="G10885">
        <v>46</v>
      </c>
    </row>
    <row r="10886" spans="1:7" ht="15.5" hidden="1" x14ac:dyDescent="0.35">
      <c r="A10886" t="s">
        <v>187</v>
      </c>
      <c r="B10886" t="s">
        <v>353</v>
      </c>
      <c r="C10886">
        <v>91586</v>
      </c>
      <c r="D10886">
        <v>2024</v>
      </c>
      <c r="E10886">
        <v>9</v>
      </c>
      <c r="F10886">
        <v>416.27</v>
      </c>
      <c r="G10886">
        <v>40</v>
      </c>
    </row>
    <row r="10887" spans="1:7" ht="15.5" hidden="1" x14ac:dyDescent="0.35">
      <c r="A10887" t="s">
        <v>187</v>
      </c>
      <c r="B10887" t="s">
        <v>353</v>
      </c>
      <c r="C10887">
        <v>91586</v>
      </c>
      <c r="D10887">
        <v>2024</v>
      </c>
      <c r="E10887">
        <v>10</v>
      </c>
      <c r="F10887">
        <v>460.53</v>
      </c>
      <c r="G10887">
        <v>42</v>
      </c>
    </row>
    <row r="10888" spans="1:7" ht="15.5" hidden="1" x14ac:dyDescent="0.35">
      <c r="A10888" t="s">
        <v>187</v>
      </c>
      <c r="B10888" t="s">
        <v>353</v>
      </c>
      <c r="C10888">
        <v>91586</v>
      </c>
      <c r="D10888">
        <v>2024</v>
      </c>
      <c r="E10888">
        <v>11</v>
      </c>
      <c r="F10888">
        <v>223.95</v>
      </c>
      <c r="G10888">
        <v>26</v>
      </c>
    </row>
    <row r="10889" spans="1:7" ht="15.5" hidden="1" x14ac:dyDescent="0.35">
      <c r="A10889" t="s">
        <v>187</v>
      </c>
      <c r="B10889" t="s">
        <v>353</v>
      </c>
      <c r="C10889">
        <v>91586</v>
      </c>
      <c r="D10889">
        <v>2024</v>
      </c>
      <c r="E10889">
        <v>12</v>
      </c>
      <c r="F10889">
        <v>515.16999999999996</v>
      </c>
      <c r="G10889">
        <v>48</v>
      </c>
    </row>
    <row r="10890" spans="1:7" ht="15.5" x14ac:dyDescent="0.35">
      <c r="A10890" t="s">
        <v>187</v>
      </c>
      <c r="B10890" t="s">
        <v>353</v>
      </c>
      <c r="C10890">
        <v>91586</v>
      </c>
      <c r="D10890">
        <v>2025</v>
      </c>
      <c r="E10890">
        <v>1</v>
      </c>
      <c r="F10890">
        <v>458.75</v>
      </c>
      <c r="G10890">
        <v>43</v>
      </c>
    </row>
    <row r="10891" spans="1:7" ht="15.5" x14ac:dyDescent="0.35">
      <c r="A10891" t="s">
        <v>187</v>
      </c>
      <c r="B10891" t="s">
        <v>353</v>
      </c>
      <c r="C10891">
        <v>91586</v>
      </c>
      <c r="D10891">
        <v>2025</v>
      </c>
      <c r="E10891">
        <v>2</v>
      </c>
      <c r="F10891">
        <v>449.97</v>
      </c>
      <c r="G10891">
        <v>39</v>
      </c>
    </row>
    <row r="10892" spans="1:7" ht="15.5" x14ac:dyDescent="0.35">
      <c r="A10892" t="s">
        <v>187</v>
      </c>
      <c r="B10892" t="s">
        <v>353</v>
      </c>
      <c r="C10892">
        <v>91586</v>
      </c>
      <c r="D10892">
        <v>2025</v>
      </c>
      <c r="E10892">
        <v>3</v>
      </c>
      <c r="F10892">
        <v>425.15</v>
      </c>
      <c r="G10892">
        <v>40</v>
      </c>
    </row>
    <row r="10893" spans="1:7" ht="15.5" x14ac:dyDescent="0.35">
      <c r="A10893" t="s">
        <v>187</v>
      </c>
      <c r="B10893" t="s">
        <v>353</v>
      </c>
      <c r="C10893">
        <v>91586</v>
      </c>
      <c r="D10893">
        <v>2025</v>
      </c>
      <c r="E10893">
        <v>4</v>
      </c>
      <c r="F10893">
        <v>460.33</v>
      </c>
      <c r="G10893">
        <v>44</v>
      </c>
    </row>
    <row r="10894" spans="1:7" ht="15.5" x14ac:dyDescent="0.35">
      <c r="A10894" t="s">
        <v>187</v>
      </c>
      <c r="B10894" t="s">
        <v>353</v>
      </c>
      <c r="C10894">
        <v>91586</v>
      </c>
      <c r="D10894">
        <v>2025</v>
      </c>
      <c r="E10894">
        <v>5</v>
      </c>
      <c r="F10894">
        <v>431.19</v>
      </c>
      <c r="G10894">
        <v>44</v>
      </c>
    </row>
    <row r="10895" spans="1:7" ht="15.5" x14ac:dyDescent="0.35">
      <c r="A10895" t="s">
        <v>187</v>
      </c>
      <c r="B10895" t="s">
        <v>353</v>
      </c>
      <c r="C10895">
        <v>91586</v>
      </c>
      <c r="D10895">
        <v>2025</v>
      </c>
      <c r="E10895">
        <v>6</v>
      </c>
      <c r="F10895">
        <v>413.61</v>
      </c>
      <c r="G10895">
        <v>34</v>
      </c>
    </row>
    <row r="10896" spans="1:7" ht="15.5" x14ac:dyDescent="0.35">
      <c r="A10896" t="s">
        <v>187</v>
      </c>
      <c r="B10896" t="s">
        <v>353</v>
      </c>
      <c r="C10896">
        <v>91586</v>
      </c>
      <c r="D10896">
        <v>2025</v>
      </c>
      <c r="E10896">
        <v>7</v>
      </c>
      <c r="F10896">
        <v>373.9</v>
      </c>
      <c r="G10896">
        <v>38</v>
      </c>
    </row>
    <row r="10897" spans="1:7" ht="15.5" x14ac:dyDescent="0.35">
      <c r="A10897" t="s">
        <v>187</v>
      </c>
      <c r="B10897" t="s">
        <v>353</v>
      </c>
      <c r="C10897">
        <v>91586</v>
      </c>
      <c r="D10897">
        <v>2025</v>
      </c>
      <c r="E10897">
        <v>8</v>
      </c>
      <c r="F10897">
        <v>384.68</v>
      </c>
      <c r="G10897">
        <v>35</v>
      </c>
    </row>
    <row r="10898" spans="1:7" ht="15.5" x14ac:dyDescent="0.35">
      <c r="A10898" t="s">
        <v>187</v>
      </c>
      <c r="B10898" t="s">
        <v>353</v>
      </c>
      <c r="C10898">
        <v>91586</v>
      </c>
      <c r="D10898">
        <v>2025</v>
      </c>
      <c r="E10898">
        <v>9</v>
      </c>
      <c r="F10898">
        <v>418.37</v>
      </c>
      <c r="G10898">
        <v>36</v>
      </c>
    </row>
    <row r="10899" spans="1:7" ht="15.5" x14ac:dyDescent="0.35">
      <c r="A10899" t="s">
        <v>187</v>
      </c>
      <c r="B10899" t="s">
        <v>353</v>
      </c>
      <c r="C10899">
        <v>91586</v>
      </c>
      <c r="D10899">
        <v>2025</v>
      </c>
      <c r="E10899">
        <v>10</v>
      </c>
      <c r="F10899">
        <v>453.88</v>
      </c>
      <c r="G10899">
        <v>40</v>
      </c>
    </row>
    <row r="10900" spans="1:7" ht="15.5" x14ac:dyDescent="0.35">
      <c r="A10900" t="s">
        <v>187</v>
      </c>
      <c r="B10900" t="s">
        <v>353</v>
      </c>
      <c r="C10900">
        <v>91586</v>
      </c>
      <c r="D10900">
        <v>2025</v>
      </c>
      <c r="E10900">
        <v>11</v>
      </c>
      <c r="F10900">
        <v>445.25</v>
      </c>
      <c r="G10900">
        <v>42</v>
      </c>
    </row>
    <row r="10901" spans="1:7" ht="15.5" hidden="1" x14ac:dyDescent="0.35">
      <c r="A10901" t="s">
        <v>187</v>
      </c>
      <c r="B10901" t="s">
        <v>353</v>
      </c>
      <c r="C10901">
        <v>91587</v>
      </c>
      <c r="D10901">
        <v>2021</v>
      </c>
      <c r="E10901">
        <v>12</v>
      </c>
      <c r="F10901">
        <v>89.53</v>
      </c>
      <c r="G10901">
        <v>14</v>
      </c>
    </row>
    <row r="10902" spans="1:7" ht="15.5" hidden="1" x14ac:dyDescent="0.35">
      <c r="A10902" t="s">
        <v>187</v>
      </c>
      <c r="B10902" t="s">
        <v>353</v>
      </c>
      <c r="C10902">
        <v>91587</v>
      </c>
      <c r="D10902">
        <v>2022</v>
      </c>
      <c r="E10902">
        <v>1</v>
      </c>
      <c r="F10902">
        <v>386.28</v>
      </c>
      <c r="G10902">
        <v>46</v>
      </c>
    </row>
    <row r="10903" spans="1:7" ht="15.5" hidden="1" x14ac:dyDescent="0.35">
      <c r="A10903" t="s">
        <v>187</v>
      </c>
      <c r="B10903" t="s">
        <v>353</v>
      </c>
      <c r="C10903">
        <v>91587</v>
      </c>
      <c r="D10903">
        <v>2022</v>
      </c>
      <c r="E10903">
        <v>2</v>
      </c>
      <c r="F10903">
        <v>304.74</v>
      </c>
      <c r="G10903">
        <v>39</v>
      </c>
    </row>
    <row r="10904" spans="1:7" ht="15.5" hidden="1" x14ac:dyDescent="0.35">
      <c r="A10904" t="s">
        <v>187</v>
      </c>
      <c r="B10904" t="s">
        <v>353</v>
      </c>
      <c r="C10904">
        <v>91587</v>
      </c>
      <c r="D10904">
        <v>2022</v>
      </c>
      <c r="E10904">
        <v>3</v>
      </c>
      <c r="F10904">
        <v>345.2</v>
      </c>
      <c r="G10904">
        <v>43</v>
      </c>
    </row>
    <row r="10905" spans="1:7" ht="15.5" hidden="1" x14ac:dyDescent="0.35">
      <c r="A10905" t="s">
        <v>187</v>
      </c>
      <c r="B10905" t="s">
        <v>353</v>
      </c>
      <c r="C10905">
        <v>91587</v>
      </c>
      <c r="D10905">
        <v>2022</v>
      </c>
      <c r="E10905">
        <v>4</v>
      </c>
      <c r="F10905">
        <v>299.02</v>
      </c>
      <c r="G10905">
        <v>42</v>
      </c>
    </row>
    <row r="10906" spans="1:7" ht="15.5" hidden="1" x14ac:dyDescent="0.35">
      <c r="A10906" t="s">
        <v>187</v>
      </c>
      <c r="B10906" t="s">
        <v>353</v>
      </c>
      <c r="C10906">
        <v>91587</v>
      </c>
      <c r="D10906">
        <v>2022</v>
      </c>
      <c r="E10906">
        <v>5</v>
      </c>
      <c r="F10906">
        <v>340.96</v>
      </c>
      <c r="G10906">
        <v>39</v>
      </c>
    </row>
    <row r="10907" spans="1:7" ht="15.5" hidden="1" x14ac:dyDescent="0.35">
      <c r="A10907" t="s">
        <v>187</v>
      </c>
      <c r="B10907" t="s">
        <v>353</v>
      </c>
      <c r="C10907">
        <v>91587</v>
      </c>
      <c r="D10907">
        <v>2022</v>
      </c>
      <c r="E10907">
        <v>6</v>
      </c>
      <c r="F10907">
        <v>270.52</v>
      </c>
      <c r="G10907">
        <v>38</v>
      </c>
    </row>
    <row r="10908" spans="1:7" ht="15.5" hidden="1" x14ac:dyDescent="0.35">
      <c r="A10908" t="s">
        <v>187</v>
      </c>
      <c r="B10908" t="s">
        <v>353</v>
      </c>
      <c r="C10908">
        <v>91587</v>
      </c>
      <c r="D10908">
        <v>2022</v>
      </c>
      <c r="E10908">
        <v>7</v>
      </c>
      <c r="F10908">
        <v>348.95</v>
      </c>
      <c r="G10908">
        <v>41</v>
      </c>
    </row>
    <row r="10909" spans="1:7" ht="15.5" hidden="1" x14ac:dyDescent="0.35">
      <c r="A10909" t="s">
        <v>187</v>
      </c>
      <c r="B10909" t="s">
        <v>353</v>
      </c>
      <c r="C10909">
        <v>91587</v>
      </c>
      <c r="D10909">
        <v>2022</v>
      </c>
      <c r="E10909">
        <v>8</v>
      </c>
      <c r="F10909">
        <v>343.72</v>
      </c>
      <c r="G10909">
        <v>44</v>
      </c>
    </row>
    <row r="10910" spans="1:7" ht="15.5" hidden="1" x14ac:dyDescent="0.35">
      <c r="A10910" t="s">
        <v>187</v>
      </c>
      <c r="B10910" t="s">
        <v>353</v>
      </c>
      <c r="C10910">
        <v>91587</v>
      </c>
      <c r="D10910">
        <v>2022</v>
      </c>
      <c r="E10910">
        <v>9</v>
      </c>
      <c r="F10910">
        <v>357.36</v>
      </c>
      <c r="G10910">
        <v>43</v>
      </c>
    </row>
    <row r="10911" spans="1:7" ht="15.5" hidden="1" x14ac:dyDescent="0.35">
      <c r="A10911" t="s">
        <v>187</v>
      </c>
      <c r="B10911" t="s">
        <v>353</v>
      </c>
      <c r="C10911">
        <v>91587</v>
      </c>
      <c r="D10911">
        <v>2022</v>
      </c>
      <c r="E10911">
        <v>10</v>
      </c>
      <c r="F10911">
        <v>308.14</v>
      </c>
      <c r="G10911">
        <v>35</v>
      </c>
    </row>
    <row r="10912" spans="1:7" ht="15.5" hidden="1" x14ac:dyDescent="0.35">
      <c r="A10912" t="s">
        <v>187</v>
      </c>
      <c r="B10912" t="s">
        <v>353</v>
      </c>
      <c r="C10912">
        <v>91587</v>
      </c>
      <c r="D10912">
        <v>2022</v>
      </c>
      <c r="E10912">
        <v>11</v>
      </c>
      <c r="F10912">
        <v>269.20999999999998</v>
      </c>
      <c r="G10912">
        <v>35</v>
      </c>
    </row>
    <row r="10913" spans="1:7" ht="15.5" hidden="1" x14ac:dyDescent="0.35">
      <c r="A10913" t="s">
        <v>187</v>
      </c>
      <c r="B10913" t="s">
        <v>353</v>
      </c>
      <c r="C10913">
        <v>91587</v>
      </c>
      <c r="D10913">
        <v>2022</v>
      </c>
      <c r="E10913">
        <v>12</v>
      </c>
      <c r="F10913">
        <v>407.14</v>
      </c>
      <c r="G10913">
        <v>40</v>
      </c>
    </row>
    <row r="10914" spans="1:7" ht="15.5" hidden="1" x14ac:dyDescent="0.35">
      <c r="A10914" t="s">
        <v>187</v>
      </c>
      <c r="B10914" t="s">
        <v>353</v>
      </c>
      <c r="C10914">
        <v>91587</v>
      </c>
      <c r="D10914">
        <v>2023</v>
      </c>
      <c r="E10914">
        <v>1</v>
      </c>
      <c r="F10914">
        <v>393.58</v>
      </c>
      <c r="G10914">
        <v>36</v>
      </c>
    </row>
    <row r="10915" spans="1:7" ht="15.5" hidden="1" x14ac:dyDescent="0.35">
      <c r="A10915" t="s">
        <v>187</v>
      </c>
      <c r="B10915" t="s">
        <v>353</v>
      </c>
      <c r="C10915">
        <v>91587</v>
      </c>
      <c r="D10915">
        <v>2023</v>
      </c>
      <c r="E10915">
        <v>2</v>
      </c>
      <c r="F10915">
        <v>359.17</v>
      </c>
      <c r="G10915">
        <v>35</v>
      </c>
    </row>
    <row r="10916" spans="1:7" ht="15.5" hidden="1" x14ac:dyDescent="0.35">
      <c r="A10916" t="s">
        <v>187</v>
      </c>
      <c r="B10916" t="s">
        <v>353</v>
      </c>
      <c r="C10916">
        <v>91587</v>
      </c>
      <c r="D10916">
        <v>2023</v>
      </c>
      <c r="E10916">
        <v>3</v>
      </c>
      <c r="F10916">
        <v>388.25</v>
      </c>
      <c r="G10916">
        <v>35</v>
      </c>
    </row>
    <row r="10917" spans="1:7" ht="15.5" hidden="1" x14ac:dyDescent="0.35">
      <c r="A10917" t="s">
        <v>187</v>
      </c>
      <c r="B10917" t="s">
        <v>353</v>
      </c>
      <c r="C10917">
        <v>91587</v>
      </c>
      <c r="D10917">
        <v>2023</v>
      </c>
      <c r="E10917">
        <v>4</v>
      </c>
      <c r="F10917">
        <v>403.91</v>
      </c>
      <c r="G10917">
        <v>42</v>
      </c>
    </row>
    <row r="10918" spans="1:7" ht="15.5" hidden="1" x14ac:dyDescent="0.35">
      <c r="A10918" t="s">
        <v>187</v>
      </c>
      <c r="B10918" t="s">
        <v>353</v>
      </c>
      <c r="C10918">
        <v>91587</v>
      </c>
      <c r="D10918">
        <v>2023</v>
      </c>
      <c r="E10918">
        <v>5</v>
      </c>
      <c r="F10918">
        <v>428.6</v>
      </c>
      <c r="G10918">
        <v>53</v>
      </c>
    </row>
    <row r="10919" spans="1:7" ht="15.5" hidden="1" x14ac:dyDescent="0.35">
      <c r="A10919" t="s">
        <v>187</v>
      </c>
      <c r="B10919" t="s">
        <v>353</v>
      </c>
      <c r="C10919">
        <v>91587</v>
      </c>
      <c r="D10919">
        <v>2023</v>
      </c>
      <c r="E10919">
        <v>6</v>
      </c>
      <c r="F10919">
        <v>444.25</v>
      </c>
      <c r="G10919">
        <v>40</v>
      </c>
    </row>
    <row r="10920" spans="1:7" ht="15.5" hidden="1" x14ac:dyDescent="0.35">
      <c r="A10920" t="s">
        <v>187</v>
      </c>
      <c r="B10920" t="s">
        <v>353</v>
      </c>
      <c r="C10920">
        <v>91587</v>
      </c>
      <c r="D10920">
        <v>2023</v>
      </c>
      <c r="E10920">
        <v>7</v>
      </c>
      <c r="F10920">
        <v>436.14</v>
      </c>
      <c r="G10920">
        <v>34</v>
      </c>
    </row>
    <row r="10921" spans="1:7" ht="15.5" hidden="1" x14ac:dyDescent="0.35">
      <c r="A10921" t="s">
        <v>187</v>
      </c>
      <c r="B10921" t="s">
        <v>353</v>
      </c>
      <c r="C10921">
        <v>91587</v>
      </c>
      <c r="D10921">
        <v>2023</v>
      </c>
      <c r="E10921">
        <v>8</v>
      </c>
      <c r="F10921">
        <v>406.16</v>
      </c>
      <c r="G10921">
        <v>38</v>
      </c>
    </row>
    <row r="10922" spans="1:7" ht="15.5" hidden="1" x14ac:dyDescent="0.35">
      <c r="A10922" t="s">
        <v>187</v>
      </c>
      <c r="B10922" t="s">
        <v>353</v>
      </c>
      <c r="C10922">
        <v>91587</v>
      </c>
      <c r="D10922">
        <v>2023</v>
      </c>
      <c r="E10922">
        <v>9</v>
      </c>
      <c r="F10922">
        <v>476.54</v>
      </c>
      <c r="G10922">
        <v>36</v>
      </c>
    </row>
    <row r="10923" spans="1:7" ht="15.5" hidden="1" x14ac:dyDescent="0.35">
      <c r="A10923" t="s">
        <v>187</v>
      </c>
      <c r="B10923" t="s">
        <v>353</v>
      </c>
      <c r="C10923">
        <v>91587</v>
      </c>
      <c r="D10923">
        <v>2023</v>
      </c>
      <c r="E10923">
        <v>10</v>
      </c>
      <c r="F10923">
        <v>451.83</v>
      </c>
      <c r="G10923">
        <v>42</v>
      </c>
    </row>
    <row r="10924" spans="1:7" ht="15.5" hidden="1" x14ac:dyDescent="0.35">
      <c r="A10924" t="s">
        <v>187</v>
      </c>
      <c r="B10924" t="s">
        <v>353</v>
      </c>
      <c r="C10924">
        <v>91587</v>
      </c>
      <c r="D10924">
        <v>2023</v>
      </c>
      <c r="E10924">
        <v>11</v>
      </c>
      <c r="F10924">
        <v>459.1</v>
      </c>
      <c r="G10924">
        <v>56</v>
      </c>
    </row>
    <row r="10925" spans="1:7" ht="15.5" hidden="1" x14ac:dyDescent="0.35">
      <c r="A10925" t="s">
        <v>187</v>
      </c>
      <c r="B10925" t="s">
        <v>353</v>
      </c>
      <c r="C10925">
        <v>91587</v>
      </c>
      <c r="D10925">
        <v>2023</v>
      </c>
      <c r="E10925">
        <v>12</v>
      </c>
      <c r="F10925">
        <v>502</v>
      </c>
      <c r="G10925">
        <v>45</v>
      </c>
    </row>
    <row r="10926" spans="1:7" ht="15.5" hidden="1" x14ac:dyDescent="0.35">
      <c r="A10926" t="s">
        <v>187</v>
      </c>
      <c r="B10926" t="s">
        <v>353</v>
      </c>
      <c r="C10926">
        <v>91587</v>
      </c>
      <c r="D10926">
        <v>2024</v>
      </c>
      <c r="E10926">
        <v>1</v>
      </c>
      <c r="F10926">
        <v>455.13</v>
      </c>
      <c r="G10926">
        <v>36</v>
      </c>
    </row>
    <row r="10927" spans="1:7" ht="15.5" hidden="1" x14ac:dyDescent="0.35">
      <c r="A10927" t="s">
        <v>187</v>
      </c>
      <c r="B10927" t="s">
        <v>353</v>
      </c>
      <c r="C10927">
        <v>91587</v>
      </c>
      <c r="D10927">
        <v>2024</v>
      </c>
      <c r="E10927">
        <v>2</v>
      </c>
      <c r="F10927">
        <v>443.35</v>
      </c>
      <c r="G10927">
        <v>45</v>
      </c>
    </row>
    <row r="10928" spans="1:7" ht="15.5" hidden="1" x14ac:dyDescent="0.35">
      <c r="A10928" t="s">
        <v>187</v>
      </c>
      <c r="B10928" t="s">
        <v>353</v>
      </c>
      <c r="C10928">
        <v>91587</v>
      </c>
      <c r="D10928">
        <v>2024</v>
      </c>
      <c r="E10928">
        <v>3</v>
      </c>
      <c r="F10928">
        <v>465.72</v>
      </c>
      <c r="G10928">
        <v>39</v>
      </c>
    </row>
    <row r="10929" spans="1:7" ht="15.5" hidden="1" x14ac:dyDescent="0.35">
      <c r="A10929" t="s">
        <v>187</v>
      </c>
      <c r="B10929" t="s">
        <v>353</v>
      </c>
      <c r="C10929">
        <v>91587</v>
      </c>
      <c r="D10929">
        <v>2024</v>
      </c>
      <c r="E10929">
        <v>4</v>
      </c>
      <c r="F10929">
        <v>414.19</v>
      </c>
      <c r="G10929">
        <v>40</v>
      </c>
    </row>
    <row r="10930" spans="1:7" ht="15.5" hidden="1" x14ac:dyDescent="0.35">
      <c r="A10930" t="s">
        <v>187</v>
      </c>
      <c r="B10930" t="s">
        <v>353</v>
      </c>
      <c r="C10930">
        <v>91587</v>
      </c>
      <c r="D10930">
        <v>2024</v>
      </c>
      <c r="E10930">
        <v>5</v>
      </c>
      <c r="F10930">
        <v>475.31</v>
      </c>
      <c r="G10930">
        <v>44</v>
      </c>
    </row>
    <row r="10931" spans="1:7" ht="15.5" hidden="1" x14ac:dyDescent="0.35">
      <c r="A10931" t="s">
        <v>187</v>
      </c>
      <c r="B10931" t="s">
        <v>353</v>
      </c>
      <c r="C10931">
        <v>91587</v>
      </c>
      <c r="D10931">
        <v>2024</v>
      </c>
      <c r="E10931">
        <v>6</v>
      </c>
      <c r="F10931">
        <v>463.02</v>
      </c>
      <c r="G10931">
        <v>49</v>
      </c>
    </row>
    <row r="10932" spans="1:7" ht="15.5" hidden="1" x14ac:dyDescent="0.35">
      <c r="A10932" t="s">
        <v>187</v>
      </c>
      <c r="B10932" t="s">
        <v>353</v>
      </c>
      <c r="C10932">
        <v>91587</v>
      </c>
      <c r="D10932">
        <v>2024</v>
      </c>
      <c r="E10932">
        <v>7</v>
      </c>
      <c r="F10932">
        <v>481.9</v>
      </c>
      <c r="G10932">
        <v>47</v>
      </c>
    </row>
    <row r="10933" spans="1:7" ht="15.5" hidden="1" x14ac:dyDescent="0.35">
      <c r="A10933" t="s">
        <v>187</v>
      </c>
      <c r="B10933" t="s">
        <v>353</v>
      </c>
      <c r="C10933">
        <v>91587</v>
      </c>
      <c r="D10933">
        <v>2024</v>
      </c>
      <c r="E10933">
        <v>8</v>
      </c>
      <c r="F10933">
        <v>476.56</v>
      </c>
      <c r="G10933">
        <v>46</v>
      </c>
    </row>
    <row r="10934" spans="1:7" ht="15.5" hidden="1" x14ac:dyDescent="0.35">
      <c r="A10934" t="s">
        <v>187</v>
      </c>
      <c r="B10934" t="s">
        <v>353</v>
      </c>
      <c r="C10934">
        <v>91587</v>
      </c>
      <c r="D10934">
        <v>2024</v>
      </c>
      <c r="E10934">
        <v>9</v>
      </c>
      <c r="F10934">
        <v>416.27</v>
      </c>
      <c r="G10934">
        <v>40</v>
      </c>
    </row>
    <row r="10935" spans="1:7" ht="15.5" hidden="1" x14ac:dyDescent="0.35">
      <c r="A10935" t="s">
        <v>187</v>
      </c>
      <c r="B10935" t="s">
        <v>353</v>
      </c>
      <c r="C10935">
        <v>91587</v>
      </c>
      <c r="D10935">
        <v>2024</v>
      </c>
      <c r="E10935">
        <v>10</v>
      </c>
      <c r="F10935">
        <v>460.53</v>
      </c>
      <c r="G10935">
        <v>42</v>
      </c>
    </row>
    <row r="10936" spans="1:7" ht="15.5" hidden="1" x14ac:dyDescent="0.35">
      <c r="A10936" t="s">
        <v>187</v>
      </c>
      <c r="B10936" t="s">
        <v>353</v>
      </c>
      <c r="C10936">
        <v>91587</v>
      </c>
      <c r="D10936">
        <v>2024</v>
      </c>
      <c r="E10936">
        <v>11</v>
      </c>
      <c r="F10936">
        <v>223.95</v>
      </c>
      <c r="G10936">
        <v>26</v>
      </c>
    </row>
    <row r="10937" spans="1:7" ht="15.5" hidden="1" x14ac:dyDescent="0.35">
      <c r="A10937" t="s">
        <v>187</v>
      </c>
      <c r="B10937" t="s">
        <v>353</v>
      </c>
      <c r="C10937">
        <v>91587</v>
      </c>
      <c r="D10937">
        <v>2024</v>
      </c>
      <c r="E10937">
        <v>12</v>
      </c>
      <c r="F10937">
        <v>515.16999999999996</v>
      </c>
      <c r="G10937">
        <v>48</v>
      </c>
    </row>
    <row r="10938" spans="1:7" ht="15.5" x14ac:dyDescent="0.35">
      <c r="A10938" t="s">
        <v>187</v>
      </c>
      <c r="B10938" t="s">
        <v>353</v>
      </c>
      <c r="C10938">
        <v>91587</v>
      </c>
      <c r="D10938">
        <v>2025</v>
      </c>
      <c r="E10938">
        <v>1</v>
      </c>
      <c r="F10938">
        <v>458.75</v>
      </c>
      <c r="G10938">
        <v>43</v>
      </c>
    </row>
    <row r="10939" spans="1:7" ht="15.5" x14ac:dyDescent="0.35">
      <c r="A10939" t="s">
        <v>187</v>
      </c>
      <c r="B10939" t="s">
        <v>353</v>
      </c>
      <c r="C10939">
        <v>91587</v>
      </c>
      <c r="D10939">
        <v>2025</v>
      </c>
      <c r="E10939">
        <v>2</v>
      </c>
      <c r="F10939">
        <v>449.97</v>
      </c>
      <c r="G10939">
        <v>39</v>
      </c>
    </row>
    <row r="10940" spans="1:7" ht="15.5" x14ac:dyDescent="0.35">
      <c r="A10940" t="s">
        <v>187</v>
      </c>
      <c r="B10940" t="s">
        <v>353</v>
      </c>
      <c r="C10940">
        <v>91587</v>
      </c>
      <c r="D10940">
        <v>2025</v>
      </c>
      <c r="E10940">
        <v>3</v>
      </c>
      <c r="F10940">
        <v>425.15</v>
      </c>
      <c r="G10940">
        <v>40</v>
      </c>
    </row>
    <row r="10941" spans="1:7" ht="15.5" x14ac:dyDescent="0.35">
      <c r="A10941" t="s">
        <v>187</v>
      </c>
      <c r="B10941" t="s">
        <v>353</v>
      </c>
      <c r="C10941">
        <v>91587</v>
      </c>
      <c r="D10941">
        <v>2025</v>
      </c>
      <c r="E10941">
        <v>4</v>
      </c>
      <c r="F10941">
        <v>460.33</v>
      </c>
      <c r="G10941">
        <v>44</v>
      </c>
    </row>
    <row r="10942" spans="1:7" ht="15.5" x14ac:dyDescent="0.35">
      <c r="A10942" t="s">
        <v>187</v>
      </c>
      <c r="B10942" t="s">
        <v>353</v>
      </c>
      <c r="C10942">
        <v>91587</v>
      </c>
      <c r="D10942">
        <v>2025</v>
      </c>
      <c r="E10942">
        <v>5</v>
      </c>
      <c r="F10942">
        <v>431.19</v>
      </c>
      <c r="G10942">
        <v>44</v>
      </c>
    </row>
    <row r="10943" spans="1:7" ht="15.5" x14ac:dyDescent="0.35">
      <c r="A10943" t="s">
        <v>187</v>
      </c>
      <c r="B10943" t="s">
        <v>353</v>
      </c>
      <c r="C10943">
        <v>91587</v>
      </c>
      <c r="D10943">
        <v>2025</v>
      </c>
      <c r="E10943">
        <v>6</v>
      </c>
      <c r="F10943">
        <v>413.61</v>
      </c>
      <c r="G10943">
        <v>34</v>
      </c>
    </row>
    <row r="10944" spans="1:7" ht="15.5" x14ac:dyDescent="0.35">
      <c r="A10944" t="s">
        <v>187</v>
      </c>
      <c r="B10944" t="s">
        <v>353</v>
      </c>
      <c r="C10944">
        <v>91587</v>
      </c>
      <c r="D10944">
        <v>2025</v>
      </c>
      <c r="E10944">
        <v>7</v>
      </c>
      <c r="F10944">
        <v>373.9</v>
      </c>
      <c r="G10944">
        <v>38</v>
      </c>
    </row>
    <row r="10945" spans="1:7" ht="15.5" x14ac:dyDescent="0.35">
      <c r="A10945" t="s">
        <v>187</v>
      </c>
      <c r="B10945" t="s">
        <v>353</v>
      </c>
      <c r="C10945">
        <v>91587</v>
      </c>
      <c r="D10945">
        <v>2025</v>
      </c>
      <c r="E10945">
        <v>8</v>
      </c>
      <c r="F10945">
        <v>136.52000000000001</v>
      </c>
      <c r="G10945">
        <v>12.42</v>
      </c>
    </row>
    <row r="10946" spans="1:7" ht="15.5" x14ac:dyDescent="0.35">
      <c r="A10946" t="s">
        <v>187</v>
      </c>
      <c r="B10946" t="s">
        <v>353</v>
      </c>
      <c r="C10946">
        <v>91587</v>
      </c>
      <c r="D10946">
        <v>2025</v>
      </c>
      <c r="E10946">
        <v>9</v>
      </c>
      <c r="F10946">
        <v>0</v>
      </c>
      <c r="G10946">
        <v>0</v>
      </c>
    </row>
    <row r="10947" spans="1:7" ht="15.5" x14ac:dyDescent="0.35">
      <c r="A10947" t="s">
        <v>187</v>
      </c>
      <c r="B10947" t="s">
        <v>353</v>
      </c>
      <c r="C10947">
        <v>91587</v>
      </c>
      <c r="D10947">
        <v>2025</v>
      </c>
      <c r="E10947">
        <v>10</v>
      </c>
      <c r="F10947">
        <v>0</v>
      </c>
      <c r="G10947">
        <v>0</v>
      </c>
    </row>
    <row r="10948" spans="1:7" ht="15.5" x14ac:dyDescent="0.35">
      <c r="A10948" t="s">
        <v>187</v>
      </c>
      <c r="B10948" t="s">
        <v>353</v>
      </c>
      <c r="C10948">
        <v>91587</v>
      </c>
      <c r="D10948">
        <v>2025</v>
      </c>
      <c r="E10948">
        <v>11</v>
      </c>
      <c r="F10948">
        <v>0</v>
      </c>
      <c r="G10948">
        <v>0</v>
      </c>
    </row>
    <row r="10949" spans="1:7" ht="15.5" hidden="1" x14ac:dyDescent="0.35">
      <c r="A10949" t="s">
        <v>187</v>
      </c>
      <c r="B10949" t="s">
        <v>353</v>
      </c>
      <c r="C10949">
        <v>91588</v>
      </c>
      <c r="D10949">
        <v>2021</v>
      </c>
      <c r="E10949">
        <v>12</v>
      </c>
      <c r="F10949">
        <v>89.53</v>
      </c>
      <c r="G10949">
        <v>14</v>
      </c>
    </row>
    <row r="10950" spans="1:7" ht="15.5" hidden="1" x14ac:dyDescent="0.35">
      <c r="A10950" t="s">
        <v>187</v>
      </c>
      <c r="B10950" t="s">
        <v>353</v>
      </c>
      <c r="C10950">
        <v>91588</v>
      </c>
      <c r="D10950">
        <v>2022</v>
      </c>
      <c r="E10950">
        <v>1</v>
      </c>
      <c r="F10950">
        <v>386.28</v>
      </c>
      <c r="G10950">
        <v>46</v>
      </c>
    </row>
    <row r="10951" spans="1:7" ht="15.5" hidden="1" x14ac:dyDescent="0.35">
      <c r="A10951" t="s">
        <v>187</v>
      </c>
      <c r="B10951" t="s">
        <v>353</v>
      </c>
      <c r="C10951">
        <v>91588</v>
      </c>
      <c r="D10951">
        <v>2022</v>
      </c>
      <c r="E10951">
        <v>2</v>
      </c>
      <c r="F10951">
        <v>304.74</v>
      </c>
      <c r="G10951">
        <v>39</v>
      </c>
    </row>
    <row r="10952" spans="1:7" ht="15.5" hidden="1" x14ac:dyDescent="0.35">
      <c r="A10952" t="s">
        <v>187</v>
      </c>
      <c r="B10952" t="s">
        <v>353</v>
      </c>
      <c r="C10952">
        <v>91588</v>
      </c>
      <c r="D10952">
        <v>2022</v>
      </c>
      <c r="E10952">
        <v>3</v>
      </c>
      <c r="F10952">
        <v>345.2</v>
      </c>
      <c r="G10952">
        <v>43</v>
      </c>
    </row>
    <row r="10953" spans="1:7" ht="15.5" hidden="1" x14ac:dyDescent="0.35">
      <c r="A10953" t="s">
        <v>187</v>
      </c>
      <c r="B10953" t="s">
        <v>353</v>
      </c>
      <c r="C10953">
        <v>91588</v>
      </c>
      <c r="D10953">
        <v>2022</v>
      </c>
      <c r="E10953">
        <v>4</v>
      </c>
      <c r="F10953">
        <v>299.02</v>
      </c>
      <c r="G10953">
        <v>42</v>
      </c>
    </row>
    <row r="10954" spans="1:7" ht="15.5" hidden="1" x14ac:dyDescent="0.35">
      <c r="A10954" t="s">
        <v>187</v>
      </c>
      <c r="B10954" t="s">
        <v>353</v>
      </c>
      <c r="C10954">
        <v>91588</v>
      </c>
      <c r="D10954">
        <v>2022</v>
      </c>
      <c r="E10954">
        <v>5</v>
      </c>
      <c r="F10954">
        <v>340.96</v>
      </c>
      <c r="G10954">
        <v>39</v>
      </c>
    </row>
    <row r="10955" spans="1:7" ht="15.5" hidden="1" x14ac:dyDescent="0.35">
      <c r="A10955" t="s">
        <v>187</v>
      </c>
      <c r="B10955" t="s">
        <v>353</v>
      </c>
      <c r="C10955">
        <v>91588</v>
      </c>
      <c r="D10955">
        <v>2022</v>
      </c>
      <c r="E10955">
        <v>6</v>
      </c>
      <c r="F10955">
        <v>270.52</v>
      </c>
      <c r="G10955">
        <v>38</v>
      </c>
    </row>
    <row r="10956" spans="1:7" ht="15.5" hidden="1" x14ac:dyDescent="0.35">
      <c r="A10956" t="s">
        <v>187</v>
      </c>
      <c r="B10956" t="s">
        <v>353</v>
      </c>
      <c r="C10956">
        <v>91588</v>
      </c>
      <c r="D10956">
        <v>2022</v>
      </c>
      <c r="E10956">
        <v>7</v>
      </c>
      <c r="F10956">
        <v>348.95</v>
      </c>
      <c r="G10956">
        <v>41</v>
      </c>
    </row>
    <row r="10957" spans="1:7" ht="15.5" hidden="1" x14ac:dyDescent="0.35">
      <c r="A10957" t="s">
        <v>187</v>
      </c>
      <c r="B10957" t="s">
        <v>353</v>
      </c>
      <c r="C10957">
        <v>91588</v>
      </c>
      <c r="D10957">
        <v>2022</v>
      </c>
      <c r="E10957">
        <v>8</v>
      </c>
      <c r="F10957">
        <v>343.72</v>
      </c>
      <c r="G10957">
        <v>44</v>
      </c>
    </row>
    <row r="10958" spans="1:7" ht="15.5" hidden="1" x14ac:dyDescent="0.35">
      <c r="A10958" t="s">
        <v>187</v>
      </c>
      <c r="B10958" t="s">
        <v>353</v>
      </c>
      <c r="C10958">
        <v>91588</v>
      </c>
      <c r="D10958">
        <v>2022</v>
      </c>
      <c r="E10958">
        <v>9</v>
      </c>
      <c r="F10958">
        <v>357.36</v>
      </c>
      <c r="G10958">
        <v>43</v>
      </c>
    </row>
    <row r="10959" spans="1:7" ht="15.5" hidden="1" x14ac:dyDescent="0.35">
      <c r="A10959" t="s">
        <v>187</v>
      </c>
      <c r="B10959" t="s">
        <v>353</v>
      </c>
      <c r="C10959">
        <v>91588</v>
      </c>
      <c r="D10959">
        <v>2022</v>
      </c>
      <c r="E10959">
        <v>10</v>
      </c>
      <c r="F10959">
        <v>308.14</v>
      </c>
      <c r="G10959">
        <v>35</v>
      </c>
    </row>
    <row r="10960" spans="1:7" ht="15.5" hidden="1" x14ac:dyDescent="0.35">
      <c r="A10960" t="s">
        <v>187</v>
      </c>
      <c r="B10960" t="s">
        <v>353</v>
      </c>
      <c r="C10960">
        <v>91588</v>
      </c>
      <c r="D10960">
        <v>2022</v>
      </c>
      <c r="E10960">
        <v>11</v>
      </c>
      <c r="F10960">
        <v>269.20999999999998</v>
      </c>
      <c r="G10960">
        <v>35</v>
      </c>
    </row>
    <row r="10961" spans="1:7" ht="15.5" hidden="1" x14ac:dyDescent="0.35">
      <c r="A10961" t="s">
        <v>187</v>
      </c>
      <c r="B10961" t="s">
        <v>353</v>
      </c>
      <c r="C10961">
        <v>91588</v>
      </c>
      <c r="D10961">
        <v>2022</v>
      </c>
      <c r="E10961">
        <v>12</v>
      </c>
      <c r="F10961">
        <v>407.14</v>
      </c>
      <c r="G10961">
        <v>40</v>
      </c>
    </row>
    <row r="10962" spans="1:7" ht="15.5" hidden="1" x14ac:dyDescent="0.35">
      <c r="A10962" t="s">
        <v>187</v>
      </c>
      <c r="B10962" t="s">
        <v>353</v>
      </c>
      <c r="C10962">
        <v>91588</v>
      </c>
      <c r="D10962">
        <v>2023</v>
      </c>
      <c r="E10962">
        <v>1</v>
      </c>
      <c r="F10962">
        <v>393.58</v>
      </c>
      <c r="G10962">
        <v>36</v>
      </c>
    </row>
    <row r="10963" spans="1:7" ht="15.5" hidden="1" x14ac:dyDescent="0.35">
      <c r="A10963" t="s">
        <v>187</v>
      </c>
      <c r="B10963" t="s">
        <v>353</v>
      </c>
      <c r="C10963">
        <v>91588</v>
      </c>
      <c r="D10963">
        <v>2023</v>
      </c>
      <c r="E10963">
        <v>2</v>
      </c>
      <c r="F10963">
        <v>359.17</v>
      </c>
      <c r="G10963">
        <v>35</v>
      </c>
    </row>
    <row r="10964" spans="1:7" ht="15.5" hidden="1" x14ac:dyDescent="0.35">
      <c r="A10964" t="s">
        <v>187</v>
      </c>
      <c r="B10964" t="s">
        <v>353</v>
      </c>
      <c r="C10964">
        <v>91588</v>
      </c>
      <c r="D10964">
        <v>2023</v>
      </c>
      <c r="E10964">
        <v>3</v>
      </c>
      <c r="F10964">
        <v>388.25</v>
      </c>
      <c r="G10964">
        <v>35</v>
      </c>
    </row>
    <row r="10965" spans="1:7" ht="15.5" hidden="1" x14ac:dyDescent="0.35">
      <c r="A10965" t="s">
        <v>187</v>
      </c>
      <c r="B10965" t="s">
        <v>353</v>
      </c>
      <c r="C10965">
        <v>91588</v>
      </c>
      <c r="D10965">
        <v>2023</v>
      </c>
      <c r="E10965">
        <v>4</v>
      </c>
      <c r="F10965">
        <v>403.91</v>
      </c>
      <c r="G10965">
        <v>42</v>
      </c>
    </row>
    <row r="10966" spans="1:7" ht="15.5" hidden="1" x14ac:dyDescent="0.35">
      <c r="A10966" t="s">
        <v>187</v>
      </c>
      <c r="B10966" t="s">
        <v>353</v>
      </c>
      <c r="C10966">
        <v>91588</v>
      </c>
      <c r="D10966">
        <v>2023</v>
      </c>
      <c r="E10966">
        <v>5</v>
      </c>
      <c r="F10966">
        <v>428.6</v>
      </c>
      <c r="G10966">
        <v>53</v>
      </c>
    </row>
    <row r="10967" spans="1:7" ht="15.5" hidden="1" x14ac:dyDescent="0.35">
      <c r="A10967" t="s">
        <v>187</v>
      </c>
      <c r="B10967" t="s">
        <v>353</v>
      </c>
      <c r="C10967">
        <v>91588</v>
      </c>
      <c r="D10967">
        <v>2023</v>
      </c>
      <c r="E10967">
        <v>6</v>
      </c>
      <c r="F10967">
        <v>444.25</v>
      </c>
      <c r="G10967">
        <v>40</v>
      </c>
    </row>
    <row r="10968" spans="1:7" ht="15.5" hidden="1" x14ac:dyDescent="0.35">
      <c r="A10968" t="s">
        <v>187</v>
      </c>
      <c r="B10968" t="s">
        <v>353</v>
      </c>
      <c r="C10968">
        <v>91588</v>
      </c>
      <c r="D10968">
        <v>2023</v>
      </c>
      <c r="E10968">
        <v>7</v>
      </c>
      <c r="F10968">
        <v>436.14</v>
      </c>
      <c r="G10968">
        <v>34</v>
      </c>
    </row>
    <row r="10969" spans="1:7" ht="15.5" hidden="1" x14ac:dyDescent="0.35">
      <c r="A10969" t="s">
        <v>187</v>
      </c>
      <c r="B10969" t="s">
        <v>353</v>
      </c>
      <c r="C10969">
        <v>91588</v>
      </c>
      <c r="D10969">
        <v>2023</v>
      </c>
      <c r="E10969">
        <v>8</v>
      </c>
      <c r="F10969">
        <v>406.16</v>
      </c>
      <c r="G10969">
        <v>38</v>
      </c>
    </row>
    <row r="10970" spans="1:7" ht="15.5" hidden="1" x14ac:dyDescent="0.35">
      <c r="A10970" t="s">
        <v>187</v>
      </c>
      <c r="B10970" t="s">
        <v>353</v>
      </c>
      <c r="C10970">
        <v>91588</v>
      </c>
      <c r="D10970">
        <v>2023</v>
      </c>
      <c r="E10970">
        <v>9</v>
      </c>
      <c r="F10970">
        <v>476.54</v>
      </c>
      <c r="G10970">
        <v>36</v>
      </c>
    </row>
    <row r="10971" spans="1:7" ht="15.5" hidden="1" x14ac:dyDescent="0.35">
      <c r="A10971" t="s">
        <v>187</v>
      </c>
      <c r="B10971" t="s">
        <v>353</v>
      </c>
      <c r="C10971">
        <v>91588</v>
      </c>
      <c r="D10971">
        <v>2023</v>
      </c>
      <c r="E10971">
        <v>10</v>
      </c>
      <c r="F10971">
        <v>451.83</v>
      </c>
      <c r="G10971">
        <v>42</v>
      </c>
    </row>
    <row r="10972" spans="1:7" ht="15.5" hidden="1" x14ac:dyDescent="0.35">
      <c r="A10972" t="s">
        <v>187</v>
      </c>
      <c r="B10972" t="s">
        <v>353</v>
      </c>
      <c r="C10972">
        <v>91588</v>
      </c>
      <c r="D10972">
        <v>2023</v>
      </c>
      <c r="E10972">
        <v>11</v>
      </c>
      <c r="F10972">
        <v>459.1</v>
      </c>
      <c r="G10972">
        <v>56</v>
      </c>
    </row>
    <row r="10973" spans="1:7" ht="15.5" hidden="1" x14ac:dyDescent="0.35">
      <c r="A10973" t="s">
        <v>187</v>
      </c>
      <c r="B10973" t="s">
        <v>353</v>
      </c>
      <c r="C10973">
        <v>91588</v>
      </c>
      <c r="D10973">
        <v>2023</v>
      </c>
      <c r="E10973">
        <v>12</v>
      </c>
      <c r="F10973">
        <v>502</v>
      </c>
      <c r="G10973">
        <v>45</v>
      </c>
    </row>
    <row r="10974" spans="1:7" ht="15.5" hidden="1" x14ac:dyDescent="0.35">
      <c r="A10974" t="s">
        <v>187</v>
      </c>
      <c r="B10974" t="s">
        <v>353</v>
      </c>
      <c r="C10974">
        <v>91588</v>
      </c>
      <c r="D10974">
        <v>2024</v>
      </c>
      <c r="E10974">
        <v>1</v>
      </c>
      <c r="F10974">
        <v>455.13</v>
      </c>
      <c r="G10974">
        <v>36</v>
      </c>
    </row>
    <row r="10975" spans="1:7" ht="15.5" hidden="1" x14ac:dyDescent="0.35">
      <c r="A10975" t="s">
        <v>187</v>
      </c>
      <c r="B10975" t="s">
        <v>353</v>
      </c>
      <c r="C10975">
        <v>91588</v>
      </c>
      <c r="D10975">
        <v>2024</v>
      </c>
      <c r="E10975">
        <v>2</v>
      </c>
      <c r="F10975">
        <v>443.35</v>
      </c>
      <c r="G10975">
        <v>45</v>
      </c>
    </row>
    <row r="10976" spans="1:7" ht="15.5" hidden="1" x14ac:dyDescent="0.35">
      <c r="A10976" t="s">
        <v>187</v>
      </c>
      <c r="B10976" t="s">
        <v>353</v>
      </c>
      <c r="C10976">
        <v>91588</v>
      </c>
      <c r="D10976">
        <v>2024</v>
      </c>
      <c r="E10976">
        <v>3</v>
      </c>
      <c r="F10976">
        <v>465.72</v>
      </c>
      <c r="G10976">
        <v>39</v>
      </c>
    </row>
    <row r="10977" spans="1:7" ht="15.5" hidden="1" x14ac:dyDescent="0.35">
      <c r="A10977" t="s">
        <v>187</v>
      </c>
      <c r="B10977" t="s">
        <v>353</v>
      </c>
      <c r="C10977">
        <v>91588</v>
      </c>
      <c r="D10977">
        <v>2024</v>
      </c>
      <c r="E10977">
        <v>4</v>
      </c>
      <c r="F10977">
        <v>414.19</v>
      </c>
      <c r="G10977">
        <v>40</v>
      </c>
    </row>
    <row r="10978" spans="1:7" ht="15.5" hidden="1" x14ac:dyDescent="0.35">
      <c r="A10978" t="s">
        <v>187</v>
      </c>
      <c r="B10978" t="s">
        <v>353</v>
      </c>
      <c r="C10978">
        <v>91588</v>
      </c>
      <c r="D10978">
        <v>2024</v>
      </c>
      <c r="E10978">
        <v>5</v>
      </c>
      <c r="F10978">
        <v>475.31</v>
      </c>
      <c r="G10978">
        <v>44</v>
      </c>
    </row>
    <row r="10979" spans="1:7" ht="15.5" hidden="1" x14ac:dyDescent="0.35">
      <c r="A10979" t="s">
        <v>187</v>
      </c>
      <c r="B10979" t="s">
        <v>353</v>
      </c>
      <c r="C10979">
        <v>91588</v>
      </c>
      <c r="D10979">
        <v>2024</v>
      </c>
      <c r="E10979">
        <v>6</v>
      </c>
      <c r="F10979">
        <v>463.02</v>
      </c>
      <c r="G10979">
        <v>49</v>
      </c>
    </row>
    <row r="10980" spans="1:7" ht="15.5" hidden="1" x14ac:dyDescent="0.35">
      <c r="A10980" t="s">
        <v>187</v>
      </c>
      <c r="B10980" t="s">
        <v>353</v>
      </c>
      <c r="C10980">
        <v>91588</v>
      </c>
      <c r="D10980">
        <v>2024</v>
      </c>
      <c r="E10980">
        <v>7</v>
      </c>
      <c r="F10980">
        <v>481.9</v>
      </c>
      <c r="G10980">
        <v>47</v>
      </c>
    </row>
    <row r="10981" spans="1:7" ht="15.5" hidden="1" x14ac:dyDescent="0.35">
      <c r="A10981" t="s">
        <v>187</v>
      </c>
      <c r="B10981" t="s">
        <v>353</v>
      </c>
      <c r="C10981">
        <v>91588</v>
      </c>
      <c r="D10981">
        <v>2024</v>
      </c>
      <c r="E10981">
        <v>8</v>
      </c>
      <c r="F10981">
        <v>476.56</v>
      </c>
      <c r="G10981">
        <v>46</v>
      </c>
    </row>
    <row r="10982" spans="1:7" ht="15.5" hidden="1" x14ac:dyDescent="0.35">
      <c r="A10982" t="s">
        <v>187</v>
      </c>
      <c r="B10982" t="s">
        <v>353</v>
      </c>
      <c r="C10982">
        <v>91588</v>
      </c>
      <c r="D10982">
        <v>2024</v>
      </c>
      <c r="E10982">
        <v>9</v>
      </c>
      <c r="F10982">
        <v>416.27</v>
      </c>
      <c r="G10982">
        <v>40</v>
      </c>
    </row>
    <row r="10983" spans="1:7" ht="15.5" hidden="1" x14ac:dyDescent="0.35">
      <c r="A10983" t="s">
        <v>187</v>
      </c>
      <c r="B10983" t="s">
        <v>353</v>
      </c>
      <c r="C10983">
        <v>91588</v>
      </c>
      <c r="D10983">
        <v>2024</v>
      </c>
      <c r="E10983">
        <v>10</v>
      </c>
      <c r="F10983">
        <v>460.53</v>
      </c>
      <c r="G10983">
        <v>42</v>
      </c>
    </row>
    <row r="10984" spans="1:7" ht="15.5" hidden="1" x14ac:dyDescent="0.35">
      <c r="A10984" t="s">
        <v>187</v>
      </c>
      <c r="B10984" t="s">
        <v>353</v>
      </c>
      <c r="C10984">
        <v>91588</v>
      </c>
      <c r="D10984">
        <v>2024</v>
      </c>
      <c r="E10984">
        <v>11</v>
      </c>
      <c r="F10984">
        <v>223.95</v>
      </c>
      <c r="G10984">
        <v>26</v>
      </c>
    </row>
    <row r="10985" spans="1:7" ht="15.5" hidden="1" x14ac:dyDescent="0.35">
      <c r="A10985" t="s">
        <v>187</v>
      </c>
      <c r="B10985" t="s">
        <v>353</v>
      </c>
      <c r="C10985">
        <v>91588</v>
      </c>
      <c r="D10985">
        <v>2024</v>
      </c>
      <c r="E10985">
        <v>12</v>
      </c>
      <c r="F10985">
        <v>515.16999999999996</v>
      </c>
      <c r="G10985">
        <v>48</v>
      </c>
    </row>
    <row r="10986" spans="1:7" ht="15.5" x14ac:dyDescent="0.35">
      <c r="A10986" t="s">
        <v>187</v>
      </c>
      <c r="B10986" t="s">
        <v>353</v>
      </c>
      <c r="C10986">
        <v>91588</v>
      </c>
      <c r="D10986">
        <v>2025</v>
      </c>
      <c r="E10986">
        <v>1</v>
      </c>
      <c r="F10986">
        <v>458.75</v>
      </c>
      <c r="G10986">
        <v>43</v>
      </c>
    </row>
    <row r="10987" spans="1:7" ht="15.5" x14ac:dyDescent="0.35">
      <c r="A10987" t="s">
        <v>187</v>
      </c>
      <c r="B10987" t="s">
        <v>353</v>
      </c>
      <c r="C10987">
        <v>91588</v>
      </c>
      <c r="D10987">
        <v>2025</v>
      </c>
      <c r="E10987">
        <v>2</v>
      </c>
      <c r="F10987">
        <v>449.97</v>
      </c>
      <c r="G10987">
        <v>39</v>
      </c>
    </row>
    <row r="10988" spans="1:7" ht="15.5" x14ac:dyDescent="0.35">
      <c r="A10988" t="s">
        <v>187</v>
      </c>
      <c r="B10988" t="s">
        <v>353</v>
      </c>
      <c r="C10988">
        <v>91588</v>
      </c>
      <c r="D10988">
        <v>2025</v>
      </c>
      <c r="E10988">
        <v>3</v>
      </c>
      <c r="F10988">
        <v>425.15</v>
      </c>
      <c r="G10988">
        <v>40</v>
      </c>
    </row>
    <row r="10989" spans="1:7" ht="15.5" x14ac:dyDescent="0.35">
      <c r="A10989" t="s">
        <v>187</v>
      </c>
      <c r="B10989" t="s">
        <v>353</v>
      </c>
      <c r="C10989">
        <v>91588</v>
      </c>
      <c r="D10989">
        <v>2025</v>
      </c>
      <c r="E10989">
        <v>4</v>
      </c>
      <c r="F10989">
        <v>460.33</v>
      </c>
      <c r="G10989">
        <v>44</v>
      </c>
    </row>
    <row r="10990" spans="1:7" ht="15.5" x14ac:dyDescent="0.35">
      <c r="A10990" t="s">
        <v>187</v>
      </c>
      <c r="B10990" t="s">
        <v>353</v>
      </c>
      <c r="C10990">
        <v>91588</v>
      </c>
      <c r="D10990">
        <v>2025</v>
      </c>
      <c r="E10990">
        <v>5</v>
      </c>
      <c r="F10990">
        <v>431.19</v>
      </c>
      <c r="G10990">
        <v>44</v>
      </c>
    </row>
    <row r="10991" spans="1:7" ht="15.5" x14ac:dyDescent="0.35">
      <c r="A10991" t="s">
        <v>187</v>
      </c>
      <c r="B10991" t="s">
        <v>353</v>
      </c>
      <c r="C10991">
        <v>91588</v>
      </c>
      <c r="D10991">
        <v>2025</v>
      </c>
      <c r="E10991">
        <v>6</v>
      </c>
      <c r="F10991">
        <v>413.61</v>
      </c>
      <c r="G10991">
        <v>34</v>
      </c>
    </row>
    <row r="10992" spans="1:7" ht="15.5" x14ac:dyDescent="0.35">
      <c r="A10992" t="s">
        <v>187</v>
      </c>
      <c r="B10992" t="s">
        <v>353</v>
      </c>
      <c r="C10992">
        <v>91588</v>
      </c>
      <c r="D10992">
        <v>2025</v>
      </c>
      <c r="E10992">
        <v>7</v>
      </c>
      <c r="F10992">
        <v>373.9</v>
      </c>
      <c r="G10992">
        <v>38</v>
      </c>
    </row>
    <row r="10993" spans="1:7" ht="15.5" x14ac:dyDescent="0.35">
      <c r="A10993" t="s">
        <v>187</v>
      </c>
      <c r="B10993" t="s">
        <v>353</v>
      </c>
      <c r="C10993">
        <v>91588</v>
      </c>
      <c r="D10993">
        <v>2025</v>
      </c>
      <c r="E10993">
        <v>8</v>
      </c>
      <c r="F10993">
        <v>384.68</v>
      </c>
      <c r="G10993">
        <v>35</v>
      </c>
    </row>
    <row r="10994" spans="1:7" ht="15.5" x14ac:dyDescent="0.35">
      <c r="A10994" t="s">
        <v>187</v>
      </c>
      <c r="B10994" t="s">
        <v>353</v>
      </c>
      <c r="C10994">
        <v>91588</v>
      </c>
      <c r="D10994">
        <v>2025</v>
      </c>
      <c r="E10994">
        <v>9</v>
      </c>
      <c r="F10994">
        <v>418.37</v>
      </c>
      <c r="G10994">
        <v>36</v>
      </c>
    </row>
    <row r="10995" spans="1:7" ht="15.5" x14ac:dyDescent="0.35">
      <c r="A10995" t="s">
        <v>187</v>
      </c>
      <c r="B10995" t="s">
        <v>353</v>
      </c>
      <c r="C10995">
        <v>91588</v>
      </c>
      <c r="D10995">
        <v>2025</v>
      </c>
      <c r="E10995">
        <v>10</v>
      </c>
      <c r="F10995">
        <v>453.88</v>
      </c>
      <c r="G10995">
        <v>40</v>
      </c>
    </row>
    <row r="10996" spans="1:7" ht="15.5" x14ac:dyDescent="0.35">
      <c r="A10996" t="s">
        <v>187</v>
      </c>
      <c r="B10996" t="s">
        <v>353</v>
      </c>
      <c r="C10996">
        <v>91588</v>
      </c>
      <c r="D10996">
        <v>2025</v>
      </c>
      <c r="E10996">
        <v>11</v>
      </c>
      <c r="F10996">
        <v>14.86</v>
      </c>
      <c r="G10996">
        <v>1.4</v>
      </c>
    </row>
    <row r="10997" spans="1:7" ht="15.5" hidden="1" x14ac:dyDescent="0.35">
      <c r="A10997" t="s">
        <v>187</v>
      </c>
      <c r="B10997" t="s">
        <v>353</v>
      </c>
      <c r="C10997">
        <v>91589</v>
      </c>
      <c r="D10997">
        <v>2021</v>
      </c>
      <c r="E10997">
        <v>6</v>
      </c>
      <c r="F10997">
        <v>77.7</v>
      </c>
      <c r="G10997">
        <v>13</v>
      </c>
    </row>
    <row r="10998" spans="1:7" ht="15.5" hidden="1" x14ac:dyDescent="0.35">
      <c r="A10998" t="s">
        <v>187</v>
      </c>
      <c r="B10998" t="s">
        <v>353</v>
      </c>
      <c r="C10998">
        <v>91589</v>
      </c>
      <c r="D10998">
        <v>2021</v>
      </c>
      <c r="E10998">
        <v>7</v>
      </c>
      <c r="F10998">
        <v>140.97</v>
      </c>
      <c r="G10998">
        <v>24</v>
      </c>
    </row>
    <row r="10999" spans="1:7" ht="15.5" hidden="1" x14ac:dyDescent="0.35">
      <c r="A10999" t="s">
        <v>187</v>
      </c>
      <c r="B10999" t="s">
        <v>353</v>
      </c>
      <c r="C10999">
        <v>91589</v>
      </c>
      <c r="D10999">
        <v>2021</v>
      </c>
      <c r="E10999">
        <v>8</v>
      </c>
      <c r="F10999">
        <v>334.56</v>
      </c>
      <c r="G10999">
        <v>52</v>
      </c>
    </row>
    <row r="11000" spans="1:7" ht="15.5" hidden="1" x14ac:dyDescent="0.35">
      <c r="A11000" t="s">
        <v>187</v>
      </c>
      <c r="B11000" t="s">
        <v>353</v>
      </c>
      <c r="C11000">
        <v>91589</v>
      </c>
      <c r="D11000">
        <v>2021</v>
      </c>
      <c r="E11000">
        <v>9</v>
      </c>
      <c r="F11000">
        <v>295.08</v>
      </c>
      <c r="G11000">
        <v>45</v>
      </c>
    </row>
    <row r="11001" spans="1:7" ht="15.5" hidden="1" x14ac:dyDescent="0.35">
      <c r="A11001" t="s">
        <v>187</v>
      </c>
      <c r="B11001" t="s">
        <v>353</v>
      </c>
      <c r="C11001">
        <v>91589</v>
      </c>
      <c r="D11001">
        <v>2021</v>
      </c>
      <c r="E11001">
        <v>10</v>
      </c>
      <c r="F11001">
        <v>278.91000000000003</v>
      </c>
      <c r="G11001">
        <v>42</v>
      </c>
    </row>
    <row r="11002" spans="1:7" ht="15.5" hidden="1" x14ac:dyDescent="0.35">
      <c r="A11002" t="s">
        <v>187</v>
      </c>
      <c r="B11002" t="s">
        <v>353</v>
      </c>
      <c r="C11002">
        <v>91589</v>
      </c>
      <c r="D11002">
        <v>2021</v>
      </c>
      <c r="E11002">
        <v>11</v>
      </c>
      <c r="F11002">
        <v>320.25</v>
      </c>
      <c r="G11002">
        <v>49</v>
      </c>
    </row>
    <row r="11003" spans="1:7" ht="15.5" hidden="1" x14ac:dyDescent="0.35">
      <c r="A11003" t="s">
        <v>187</v>
      </c>
      <c r="B11003" t="s">
        <v>353</v>
      </c>
      <c r="C11003">
        <v>91589</v>
      </c>
      <c r="D11003">
        <v>2021</v>
      </c>
      <c r="E11003">
        <v>12</v>
      </c>
      <c r="F11003">
        <v>328.21</v>
      </c>
      <c r="G11003">
        <v>29</v>
      </c>
    </row>
    <row r="11004" spans="1:7" ht="15.5" hidden="1" x14ac:dyDescent="0.35">
      <c r="A11004" t="s">
        <v>187</v>
      </c>
      <c r="B11004" t="s">
        <v>353</v>
      </c>
      <c r="C11004">
        <v>91589</v>
      </c>
      <c r="D11004">
        <v>2022</v>
      </c>
      <c r="E11004">
        <v>1</v>
      </c>
      <c r="F11004">
        <v>357.1</v>
      </c>
      <c r="G11004">
        <v>71</v>
      </c>
    </row>
    <row r="11005" spans="1:7" ht="15.5" hidden="1" x14ac:dyDescent="0.35">
      <c r="A11005" t="s">
        <v>187</v>
      </c>
      <c r="B11005" t="s">
        <v>353</v>
      </c>
      <c r="C11005">
        <v>91589</v>
      </c>
      <c r="D11005">
        <v>2022</v>
      </c>
      <c r="E11005">
        <v>2</v>
      </c>
      <c r="F11005">
        <v>329.13</v>
      </c>
      <c r="G11005">
        <v>41</v>
      </c>
    </row>
    <row r="11006" spans="1:7" ht="15.5" hidden="1" x14ac:dyDescent="0.35">
      <c r="A11006" t="s">
        <v>187</v>
      </c>
      <c r="B11006" t="s">
        <v>353</v>
      </c>
      <c r="C11006">
        <v>91589</v>
      </c>
      <c r="D11006">
        <v>2022</v>
      </c>
      <c r="E11006">
        <v>3</v>
      </c>
      <c r="F11006">
        <v>353.27</v>
      </c>
      <c r="G11006">
        <v>50</v>
      </c>
    </row>
    <row r="11007" spans="1:7" ht="15.5" hidden="1" x14ac:dyDescent="0.35">
      <c r="A11007" t="s">
        <v>187</v>
      </c>
      <c r="B11007" t="s">
        <v>353</v>
      </c>
      <c r="C11007">
        <v>91589</v>
      </c>
      <c r="D11007">
        <v>2022</v>
      </c>
      <c r="E11007">
        <v>4</v>
      </c>
      <c r="F11007">
        <v>348.42</v>
      </c>
      <c r="G11007">
        <v>43</v>
      </c>
    </row>
    <row r="11008" spans="1:7" ht="15.5" hidden="1" x14ac:dyDescent="0.35">
      <c r="A11008" t="s">
        <v>187</v>
      </c>
      <c r="B11008" t="s">
        <v>353</v>
      </c>
      <c r="C11008">
        <v>91589</v>
      </c>
      <c r="D11008">
        <v>2022</v>
      </c>
      <c r="E11008">
        <v>5</v>
      </c>
      <c r="F11008">
        <v>327.68</v>
      </c>
      <c r="G11008">
        <v>41</v>
      </c>
    </row>
    <row r="11009" spans="1:7" ht="15.5" hidden="1" x14ac:dyDescent="0.35">
      <c r="A11009" t="s">
        <v>187</v>
      </c>
      <c r="B11009" t="s">
        <v>353</v>
      </c>
      <c r="C11009">
        <v>91589</v>
      </c>
      <c r="D11009">
        <v>2022</v>
      </c>
      <c r="E11009">
        <v>6</v>
      </c>
      <c r="F11009">
        <v>325.57</v>
      </c>
      <c r="G11009">
        <v>39</v>
      </c>
    </row>
    <row r="11010" spans="1:7" ht="15.5" hidden="1" x14ac:dyDescent="0.35">
      <c r="A11010" t="s">
        <v>187</v>
      </c>
      <c r="B11010" t="s">
        <v>353</v>
      </c>
      <c r="C11010">
        <v>91589</v>
      </c>
      <c r="D11010">
        <v>2022</v>
      </c>
      <c r="E11010">
        <v>7</v>
      </c>
      <c r="F11010">
        <v>231.47</v>
      </c>
      <c r="G11010">
        <v>27</v>
      </c>
    </row>
    <row r="11011" spans="1:7" ht="15.5" hidden="1" x14ac:dyDescent="0.35">
      <c r="A11011" t="s">
        <v>187</v>
      </c>
      <c r="B11011" t="s">
        <v>353</v>
      </c>
      <c r="C11011">
        <v>91589</v>
      </c>
      <c r="D11011">
        <v>2022</v>
      </c>
      <c r="E11011">
        <v>8</v>
      </c>
      <c r="F11011">
        <v>336.6</v>
      </c>
      <c r="G11011">
        <v>43</v>
      </c>
    </row>
    <row r="11012" spans="1:7" ht="15.5" hidden="1" x14ac:dyDescent="0.35">
      <c r="A11012" t="s">
        <v>187</v>
      </c>
      <c r="B11012" t="s">
        <v>353</v>
      </c>
      <c r="C11012">
        <v>91589</v>
      </c>
      <c r="D11012">
        <v>2022</v>
      </c>
      <c r="E11012">
        <v>9</v>
      </c>
      <c r="F11012">
        <v>306.56</v>
      </c>
      <c r="G11012">
        <v>40</v>
      </c>
    </row>
    <row r="11013" spans="1:7" ht="15.5" hidden="1" x14ac:dyDescent="0.35">
      <c r="A11013" t="s">
        <v>187</v>
      </c>
      <c r="B11013" t="s">
        <v>353</v>
      </c>
      <c r="C11013">
        <v>91589</v>
      </c>
      <c r="D11013">
        <v>2022</v>
      </c>
      <c r="E11013">
        <v>10</v>
      </c>
      <c r="F11013">
        <v>361.85</v>
      </c>
      <c r="G11013">
        <v>41</v>
      </c>
    </row>
    <row r="11014" spans="1:7" ht="15.5" hidden="1" x14ac:dyDescent="0.35">
      <c r="A11014" t="s">
        <v>187</v>
      </c>
      <c r="B11014" t="s">
        <v>353</v>
      </c>
      <c r="C11014">
        <v>91589</v>
      </c>
      <c r="D11014">
        <v>2022</v>
      </c>
      <c r="E11014">
        <v>11</v>
      </c>
      <c r="F11014">
        <v>325.67</v>
      </c>
      <c r="G11014">
        <v>35</v>
      </c>
    </row>
    <row r="11015" spans="1:7" ht="15.5" hidden="1" x14ac:dyDescent="0.35">
      <c r="A11015" t="s">
        <v>187</v>
      </c>
      <c r="B11015" t="s">
        <v>353</v>
      </c>
      <c r="C11015">
        <v>91589</v>
      </c>
      <c r="D11015">
        <v>2022</v>
      </c>
      <c r="E11015">
        <v>12</v>
      </c>
      <c r="F11015">
        <v>392.22</v>
      </c>
      <c r="G11015">
        <v>42</v>
      </c>
    </row>
    <row r="11016" spans="1:7" ht="15.5" hidden="1" x14ac:dyDescent="0.35">
      <c r="A11016" t="s">
        <v>187</v>
      </c>
      <c r="B11016" t="s">
        <v>353</v>
      </c>
      <c r="C11016">
        <v>91589</v>
      </c>
      <c r="D11016">
        <v>2023</v>
      </c>
      <c r="E11016">
        <v>1</v>
      </c>
      <c r="F11016">
        <v>372.45</v>
      </c>
      <c r="G11016">
        <v>62</v>
      </c>
    </row>
    <row r="11017" spans="1:7" ht="15.5" hidden="1" x14ac:dyDescent="0.35">
      <c r="A11017" t="s">
        <v>187</v>
      </c>
      <c r="B11017" t="s">
        <v>353</v>
      </c>
      <c r="C11017">
        <v>91589</v>
      </c>
      <c r="D11017">
        <v>2023</v>
      </c>
      <c r="E11017">
        <v>2</v>
      </c>
      <c r="F11017">
        <v>376.96</v>
      </c>
      <c r="G11017">
        <v>28</v>
      </c>
    </row>
    <row r="11018" spans="1:7" ht="15.5" hidden="1" x14ac:dyDescent="0.35">
      <c r="A11018" t="s">
        <v>187</v>
      </c>
      <c r="B11018" t="s">
        <v>353</v>
      </c>
      <c r="C11018">
        <v>91589</v>
      </c>
      <c r="D11018">
        <v>2023</v>
      </c>
      <c r="E11018">
        <v>3</v>
      </c>
      <c r="F11018">
        <v>414.24</v>
      </c>
      <c r="G11018">
        <v>31</v>
      </c>
    </row>
    <row r="11019" spans="1:7" ht="15.5" hidden="1" x14ac:dyDescent="0.35">
      <c r="A11019" t="s">
        <v>187</v>
      </c>
      <c r="B11019" t="s">
        <v>353</v>
      </c>
      <c r="C11019">
        <v>91589</v>
      </c>
      <c r="D11019">
        <v>2023</v>
      </c>
      <c r="E11019">
        <v>4</v>
      </c>
      <c r="F11019">
        <v>387.68</v>
      </c>
      <c r="G11019">
        <v>42</v>
      </c>
    </row>
    <row r="11020" spans="1:7" ht="15.5" hidden="1" x14ac:dyDescent="0.35">
      <c r="A11020" t="s">
        <v>187</v>
      </c>
      <c r="B11020" t="s">
        <v>353</v>
      </c>
      <c r="C11020">
        <v>91589</v>
      </c>
      <c r="D11020">
        <v>2023</v>
      </c>
      <c r="E11020">
        <v>5</v>
      </c>
      <c r="F11020">
        <v>467.15</v>
      </c>
      <c r="G11020">
        <v>48</v>
      </c>
    </row>
    <row r="11021" spans="1:7" ht="15.5" hidden="1" x14ac:dyDescent="0.35">
      <c r="A11021" t="s">
        <v>187</v>
      </c>
      <c r="B11021" t="s">
        <v>353</v>
      </c>
      <c r="C11021">
        <v>91589</v>
      </c>
      <c r="D11021">
        <v>2023</v>
      </c>
      <c r="E11021">
        <v>6</v>
      </c>
      <c r="F11021">
        <v>408.24</v>
      </c>
      <c r="G11021">
        <v>37</v>
      </c>
    </row>
    <row r="11022" spans="1:7" ht="15.5" hidden="1" x14ac:dyDescent="0.35">
      <c r="A11022" t="s">
        <v>187</v>
      </c>
      <c r="B11022" t="s">
        <v>353</v>
      </c>
      <c r="C11022">
        <v>91589</v>
      </c>
      <c r="D11022">
        <v>2023</v>
      </c>
      <c r="E11022">
        <v>7</v>
      </c>
      <c r="F11022">
        <v>409.06</v>
      </c>
      <c r="G11022">
        <v>38</v>
      </c>
    </row>
    <row r="11023" spans="1:7" ht="15.5" hidden="1" x14ac:dyDescent="0.35">
      <c r="A11023" t="s">
        <v>187</v>
      </c>
      <c r="B11023" t="s">
        <v>353</v>
      </c>
      <c r="C11023">
        <v>91589</v>
      </c>
      <c r="D11023">
        <v>2023</v>
      </c>
      <c r="E11023">
        <v>8</v>
      </c>
      <c r="F11023">
        <v>460.87</v>
      </c>
      <c r="G11023">
        <v>41</v>
      </c>
    </row>
    <row r="11024" spans="1:7" ht="15.5" hidden="1" x14ac:dyDescent="0.35">
      <c r="A11024" t="s">
        <v>187</v>
      </c>
      <c r="B11024" t="s">
        <v>353</v>
      </c>
      <c r="C11024">
        <v>91589</v>
      </c>
      <c r="D11024">
        <v>2023</v>
      </c>
      <c r="E11024">
        <v>9</v>
      </c>
      <c r="F11024">
        <v>399.26</v>
      </c>
      <c r="G11024">
        <v>34</v>
      </c>
    </row>
    <row r="11025" spans="1:7" ht="15.5" hidden="1" x14ac:dyDescent="0.35">
      <c r="A11025" t="s">
        <v>187</v>
      </c>
      <c r="B11025" t="s">
        <v>353</v>
      </c>
      <c r="C11025">
        <v>91589</v>
      </c>
      <c r="D11025">
        <v>2023</v>
      </c>
      <c r="E11025">
        <v>10</v>
      </c>
      <c r="F11025">
        <v>457.14</v>
      </c>
      <c r="G11025">
        <v>39</v>
      </c>
    </row>
    <row r="11026" spans="1:7" ht="15.5" hidden="1" x14ac:dyDescent="0.35">
      <c r="A11026" t="s">
        <v>187</v>
      </c>
      <c r="B11026" t="s">
        <v>353</v>
      </c>
      <c r="C11026">
        <v>91589</v>
      </c>
      <c r="D11026">
        <v>2023</v>
      </c>
      <c r="E11026">
        <v>11</v>
      </c>
      <c r="F11026">
        <v>464.68</v>
      </c>
      <c r="G11026">
        <v>48</v>
      </c>
    </row>
    <row r="11027" spans="1:7" ht="15.5" hidden="1" x14ac:dyDescent="0.35">
      <c r="A11027" t="s">
        <v>187</v>
      </c>
      <c r="B11027" t="s">
        <v>353</v>
      </c>
      <c r="C11027">
        <v>91589</v>
      </c>
      <c r="D11027">
        <v>2023</v>
      </c>
      <c r="E11027">
        <v>12</v>
      </c>
      <c r="F11027">
        <v>459.59</v>
      </c>
      <c r="G11027">
        <v>46</v>
      </c>
    </row>
    <row r="11028" spans="1:7" ht="15.5" hidden="1" x14ac:dyDescent="0.35">
      <c r="A11028" t="s">
        <v>187</v>
      </c>
      <c r="B11028" t="s">
        <v>353</v>
      </c>
      <c r="C11028">
        <v>91589</v>
      </c>
      <c r="D11028">
        <v>2024</v>
      </c>
      <c r="E11028">
        <v>1</v>
      </c>
      <c r="F11028">
        <v>426.14</v>
      </c>
      <c r="G11028">
        <v>40</v>
      </c>
    </row>
    <row r="11029" spans="1:7" ht="15.5" hidden="1" x14ac:dyDescent="0.35">
      <c r="A11029" t="s">
        <v>187</v>
      </c>
      <c r="B11029" t="s">
        <v>353</v>
      </c>
      <c r="C11029">
        <v>91589</v>
      </c>
      <c r="D11029">
        <v>2024</v>
      </c>
      <c r="E11029">
        <v>2</v>
      </c>
      <c r="F11029">
        <v>453.8</v>
      </c>
      <c r="G11029">
        <v>39</v>
      </c>
    </row>
    <row r="11030" spans="1:7" ht="15.5" hidden="1" x14ac:dyDescent="0.35">
      <c r="A11030" t="s">
        <v>187</v>
      </c>
      <c r="B11030" t="s">
        <v>353</v>
      </c>
      <c r="C11030">
        <v>91589</v>
      </c>
      <c r="D11030">
        <v>2024</v>
      </c>
      <c r="E11030">
        <v>3</v>
      </c>
      <c r="F11030">
        <v>505.33</v>
      </c>
      <c r="G11030">
        <v>48</v>
      </c>
    </row>
    <row r="11031" spans="1:7" ht="15.5" hidden="1" x14ac:dyDescent="0.35">
      <c r="A11031" t="s">
        <v>187</v>
      </c>
      <c r="B11031" t="s">
        <v>353</v>
      </c>
      <c r="C11031">
        <v>91589</v>
      </c>
      <c r="D11031">
        <v>2024</v>
      </c>
      <c r="E11031">
        <v>4</v>
      </c>
      <c r="F11031">
        <v>431.11</v>
      </c>
      <c r="G11031">
        <v>40</v>
      </c>
    </row>
    <row r="11032" spans="1:7" ht="15.5" hidden="1" x14ac:dyDescent="0.35">
      <c r="A11032" t="s">
        <v>187</v>
      </c>
      <c r="B11032" t="s">
        <v>353</v>
      </c>
      <c r="C11032">
        <v>91589</v>
      </c>
      <c r="D11032">
        <v>2024</v>
      </c>
      <c r="E11032">
        <v>5</v>
      </c>
      <c r="F11032">
        <v>375.73</v>
      </c>
      <c r="G11032">
        <v>35</v>
      </c>
    </row>
    <row r="11033" spans="1:7" ht="15.5" hidden="1" x14ac:dyDescent="0.35">
      <c r="A11033" t="s">
        <v>187</v>
      </c>
      <c r="B11033" t="s">
        <v>353</v>
      </c>
      <c r="C11033">
        <v>91589</v>
      </c>
      <c r="D11033">
        <v>2024</v>
      </c>
      <c r="E11033">
        <v>6</v>
      </c>
      <c r="F11033">
        <v>384.63</v>
      </c>
      <c r="G11033">
        <v>43</v>
      </c>
    </row>
    <row r="11034" spans="1:7" ht="15.5" hidden="1" x14ac:dyDescent="0.35">
      <c r="A11034" t="s">
        <v>187</v>
      </c>
      <c r="B11034" t="s">
        <v>353</v>
      </c>
      <c r="C11034">
        <v>91589</v>
      </c>
      <c r="D11034">
        <v>2024</v>
      </c>
      <c r="E11034">
        <v>7</v>
      </c>
      <c r="F11034">
        <v>485.9</v>
      </c>
      <c r="G11034">
        <v>42</v>
      </c>
    </row>
    <row r="11035" spans="1:7" ht="15.5" hidden="1" x14ac:dyDescent="0.35">
      <c r="A11035" t="s">
        <v>187</v>
      </c>
      <c r="B11035" t="s">
        <v>353</v>
      </c>
      <c r="C11035">
        <v>91589</v>
      </c>
      <c r="D11035">
        <v>2024</v>
      </c>
      <c r="E11035">
        <v>8</v>
      </c>
      <c r="F11035">
        <v>393.13</v>
      </c>
      <c r="G11035">
        <v>39</v>
      </c>
    </row>
    <row r="11036" spans="1:7" ht="15.5" hidden="1" x14ac:dyDescent="0.35">
      <c r="A11036" t="s">
        <v>187</v>
      </c>
      <c r="B11036" t="s">
        <v>353</v>
      </c>
      <c r="C11036">
        <v>91589</v>
      </c>
      <c r="D11036">
        <v>2024</v>
      </c>
      <c r="E11036">
        <v>9</v>
      </c>
      <c r="F11036">
        <v>426.89</v>
      </c>
      <c r="G11036">
        <v>41</v>
      </c>
    </row>
    <row r="11037" spans="1:7" ht="15.5" hidden="1" x14ac:dyDescent="0.35">
      <c r="A11037" t="s">
        <v>187</v>
      </c>
      <c r="B11037" t="s">
        <v>353</v>
      </c>
      <c r="C11037">
        <v>91589</v>
      </c>
      <c r="D11037">
        <v>2024</v>
      </c>
      <c r="E11037">
        <v>10</v>
      </c>
      <c r="F11037">
        <v>467.28</v>
      </c>
      <c r="G11037">
        <v>38</v>
      </c>
    </row>
    <row r="11038" spans="1:7" ht="15.5" hidden="1" x14ac:dyDescent="0.35">
      <c r="A11038" t="s">
        <v>187</v>
      </c>
      <c r="B11038" t="s">
        <v>353</v>
      </c>
      <c r="C11038">
        <v>91589</v>
      </c>
      <c r="D11038">
        <v>2024</v>
      </c>
      <c r="E11038">
        <v>11</v>
      </c>
      <c r="F11038">
        <v>447.79</v>
      </c>
      <c r="G11038">
        <v>42</v>
      </c>
    </row>
    <row r="11039" spans="1:7" ht="15.5" hidden="1" x14ac:dyDescent="0.35">
      <c r="A11039" t="s">
        <v>187</v>
      </c>
      <c r="B11039" t="s">
        <v>353</v>
      </c>
      <c r="C11039">
        <v>91589</v>
      </c>
      <c r="D11039">
        <v>2024</v>
      </c>
      <c r="E11039">
        <v>12</v>
      </c>
      <c r="F11039">
        <v>462.01</v>
      </c>
      <c r="G11039">
        <v>43</v>
      </c>
    </row>
    <row r="11040" spans="1:7" ht="15.5" x14ac:dyDescent="0.35">
      <c r="A11040" t="s">
        <v>187</v>
      </c>
      <c r="B11040" t="s">
        <v>353</v>
      </c>
      <c r="C11040">
        <v>91589</v>
      </c>
      <c r="D11040">
        <v>2025</v>
      </c>
      <c r="E11040">
        <v>1</v>
      </c>
      <c r="F11040">
        <v>410.17</v>
      </c>
      <c r="G11040">
        <v>36</v>
      </c>
    </row>
    <row r="11041" spans="1:7" ht="15.5" x14ac:dyDescent="0.35">
      <c r="A11041" t="s">
        <v>187</v>
      </c>
      <c r="B11041" t="s">
        <v>353</v>
      </c>
      <c r="C11041">
        <v>91589</v>
      </c>
      <c r="D11041">
        <v>2025</v>
      </c>
      <c r="E11041">
        <v>2</v>
      </c>
      <c r="F11041">
        <v>348.1</v>
      </c>
      <c r="G11041">
        <v>32</v>
      </c>
    </row>
    <row r="11042" spans="1:7" ht="15.5" x14ac:dyDescent="0.35">
      <c r="A11042" t="s">
        <v>187</v>
      </c>
      <c r="B11042" t="s">
        <v>353</v>
      </c>
      <c r="C11042">
        <v>91589</v>
      </c>
      <c r="D11042">
        <v>2025</v>
      </c>
      <c r="E11042">
        <v>3</v>
      </c>
      <c r="F11042">
        <v>421.45</v>
      </c>
      <c r="G11042">
        <v>41</v>
      </c>
    </row>
    <row r="11043" spans="1:7" ht="15.5" x14ac:dyDescent="0.35">
      <c r="A11043" t="s">
        <v>187</v>
      </c>
      <c r="B11043" t="s">
        <v>353</v>
      </c>
      <c r="C11043">
        <v>91589</v>
      </c>
      <c r="D11043">
        <v>2025</v>
      </c>
      <c r="E11043">
        <v>4</v>
      </c>
      <c r="F11043">
        <v>458.33</v>
      </c>
      <c r="G11043">
        <v>43</v>
      </c>
    </row>
    <row r="11044" spans="1:7" ht="15.5" x14ac:dyDescent="0.35">
      <c r="A11044" t="s">
        <v>187</v>
      </c>
      <c r="B11044" t="s">
        <v>353</v>
      </c>
      <c r="C11044">
        <v>91589</v>
      </c>
      <c r="D11044">
        <v>2025</v>
      </c>
      <c r="E11044">
        <v>5</v>
      </c>
      <c r="F11044">
        <v>426.07</v>
      </c>
      <c r="G11044">
        <v>37</v>
      </c>
    </row>
    <row r="11045" spans="1:7" ht="15.5" x14ac:dyDescent="0.35">
      <c r="A11045" t="s">
        <v>187</v>
      </c>
      <c r="B11045" t="s">
        <v>353</v>
      </c>
      <c r="C11045">
        <v>91589</v>
      </c>
      <c r="D11045">
        <v>2025</v>
      </c>
      <c r="E11045">
        <v>6</v>
      </c>
      <c r="F11045">
        <v>122.46</v>
      </c>
      <c r="G11045">
        <v>10.45</v>
      </c>
    </row>
    <row r="11046" spans="1:7" ht="15.5" x14ac:dyDescent="0.35">
      <c r="A11046" t="s">
        <v>187</v>
      </c>
      <c r="B11046" t="s">
        <v>353</v>
      </c>
      <c r="C11046">
        <v>91589</v>
      </c>
      <c r="D11046">
        <v>2025</v>
      </c>
      <c r="E11046">
        <v>7</v>
      </c>
      <c r="F11046">
        <v>0</v>
      </c>
      <c r="G11046">
        <v>0</v>
      </c>
    </row>
    <row r="11047" spans="1:7" ht="15.5" x14ac:dyDescent="0.35">
      <c r="A11047" t="s">
        <v>187</v>
      </c>
      <c r="B11047" t="s">
        <v>353</v>
      </c>
      <c r="C11047">
        <v>91589</v>
      </c>
      <c r="D11047">
        <v>2025</v>
      </c>
      <c r="E11047">
        <v>8</v>
      </c>
      <c r="F11047">
        <v>0</v>
      </c>
      <c r="G11047">
        <v>0</v>
      </c>
    </row>
    <row r="11048" spans="1:7" ht="15.5" x14ac:dyDescent="0.35">
      <c r="A11048" t="s">
        <v>187</v>
      </c>
      <c r="B11048" t="s">
        <v>353</v>
      </c>
      <c r="C11048">
        <v>91589</v>
      </c>
      <c r="D11048">
        <v>2025</v>
      </c>
      <c r="E11048">
        <v>9</v>
      </c>
      <c r="F11048">
        <v>0</v>
      </c>
      <c r="G11048">
        <v>0</v>
      </c>
    </row>
    <row r="11049" spans="1:7" ht="15.5" x14ac:dyDescent="0.35">
      <c r="A11049" t="s">
        <v>187</v>
      </c>
      <c r="B11049" t="s">
        <v>353</v>
      </c>
      <c r="C11049">
        <v>91589</v>
      </c>
      <c r="D11049">
        <v>2025</v>
      </c>
      <c r="E11049">
        <v>10</v>
      </c>
      <c r="F11049">
        <v>0</v>
      </c>
      <c r="G11049">
        <v>0</v>
      </c>
    </row>
    <row r="11050" spans="1:7" ht="15.5" x14ac:dyDescent="0.35">
      <c r="A11050" t="s">
        <v>187</v>
      </c>
      <c r="B11050" t="s">
        <v>353</v>
      </c>
      <c r="C11050">
        <v>91589</v>
      </c>
      <c r="D11050">
        <v>2025</v>
      </c>
      <c r="E11050">
        <v>11</v>
      </c>
      <c r="F11050">
        <v>0</v>
      </c>
      <c r="G11050">
        <v>0</v>
      </c>
    </row>
    <row r="11051" spans="1:7" ht="15.5" hidden="1" x14ac:dyDescent="0.35">
      <c r="A11051" t="s">
        <v>187</v>
      </c>
      <c r="B11051" t="s">
        <v>353</v>
      </c>
      <c r="C11051">
        <v>91590</v>
      </c>
      <c r="D11051">
        <v>2021</v>
      </c>
      <c r="E11051">
        <v>6</v>
      </c>
      <c r="F11051">
        <v>77.7</v>
      </c>
      <c r="G11051">
        <v>13</v>
      </c>
    </row>
    <row r="11052" spans="1:7" ht="15.5" hidden="1" x14ac:dyDescent="0.35">
      <c r="A11052" t="s">
        <v>187</v>
      </c>
      <c r="B11052" t="s">
        <v>353</v>
      </c>
      <c r="C11052">
        <v>91590</v>
      </c>
      <c r="D11052">
        <v>2021</v>
      </c>
      <c r="E11052">
        <v>7</v>
      </c>
      <c r="F11052">
        <v>140.97</v>
      </c>
      <c r="G11052">
        <v>24</v>
      </c>
    </row>
    <row r="11053" spans="1:7" ht="15.5" hidden="1" x14ac:dyDescent="0.35">
      <c r="A11053" t="s">
        <v>187</v>
      </c>
      <c r="B11053" t="s">
        <v>353</v>
      </c>
      <c r="C11053">
        <v>91590</v>
      </c>
      <c r="D11053">
        <v>2021</v>
      </c>
      <c r="E11053">
        <v>8</v>
      </c>
      <c r="F11053">
        <v>334.56</v>
      </c>
      <c r="G11053">
        <v>52</v>
      </c>
    </row>
    <row r="11054" spans="1:7" ht="15.5" hidden="1" x14ac:dyDescent="0.35">
      <c r="A11054" t="s">
        <v>187</v>
      </c>
      <c r="B11054" t="s">
        <v>353</v>
      </c>
      <c r="C11054">
        <v>91590</v>
      </c>
      <c r="D11054">
        <v>2021</v>
      </c>
      <c r="E11054">
        <v>9</v>
      </c>
      <c r="F11054">
        <v>295.08</v>
      </c>
      <c r="G11054">
        <v>45</v>
      </c>
    </row>
    <row r="11055" spans="1:7" ht="15.5" hidden="1" x14ac:dyDescent="0.35">
      <c r="A11055" t="s">
        <v>187</v>
      </c>
      <c r="B11055" t="s">
        <v>353</v>
      </c>
      <c r="C11055">
        <v>91590</v>
      </c>
      <c r="D11055">
        <v>2021</v>
      </c>
      <c r="E11055">
        <v>10</v>
      </c>
      <c r="F11055">
        <v>278.91000000000003</v>
      </c>
      <c r="G11055">
        <v>42</v>
      </c>
    </row>
    <row r="11056" spans="1:7" ht="15.5" hidden="1" x14ac:dyDescent="0.35">
      <c r="A11056" t="s">
        <v>187</v>
      </c>
      <c r="B11056" t="s">
        <v>353</v>
      </c>
      <c r="C11056">
        <v>91590</v>
      </c>
      <c r="D11056">
        <v>2021</v>
      </c>
      <c r="E11056">
        <v>11</v>
      </c>
      <c r="F11056">
        <v>320.25</v>
      </c>
      <c r="G11056">
        <v>49</v>
      </c>
    </row>
    <row r="11057" spans="1:7" ht="15.5" hidden="1" x14ac:dyDescent="0.35">
      <c r="A11057" t="s">
        <v>187</v>
      </c>
      <c r="B11057" t="s">
        <v>353</v>
      </c>
      <c r="C11057">
        <v>91590</v>
      </c>
      <c r="D11057">
        <v>2021</v>
      </c>
      <c r="E11057">
        <v>12</v>
      </c>
      <c r="F11057">
        <v>328.21</v>
      </c>
      <c r="G11057">
        <v>29</v>
      </c>
    </row>
    <row r="11058" spans="1:7" ht="15.5" hidden="1" x14ac:dyDescent="0.35">
      <c r="A11058" t="s">
        <v>187</v>
      </c>
      <c r="B11058" t="s">
        <v>353</v>
      </c>
      <c r="C11058">
        <v>91590</v>
      </c>
      <c r="D11058">
        <v>2022</v>
      </c>
      <c r="E11058">
        <v>1</v>
      </c>
      <c r="F11058">
        <v>357.1</v>
      </c>
      <c r="G11058">
        <v>71</v>
      </c>
    </row>
    <row r="11059" spans="1:7" ht="15.5" hidden="1" x14ac:dyDescent="0.35">
      <c r="A11059" t="s">
        <v>187</v>
      </c>
      <c r="B11059" t="s">
        <v>353</v>
      </c>
      <c r="C11059">
        <v>91590</v>
      </c>
      <c r="D11059">
        <v>2022</v>
      </c>
      <c r="E11059">
        <v>2</v>
      </c>
      <c r="F11059">
        <v>329.13</v>
      </c>
      <c r="G11059">
        <v>41</v>
      </c>
    </row>
    <row r="11060" spans="1:7" ht="15.5" hidden="1" x14ac:dyDescent="0.35">
      <c r="A11060" t="s">
        <v>187</v>
      </c>
      <c r="B11060" t="s">
        <v>353</v>
      </c>
      <c r="C11060">
        <v>91590</v>
      </c>
      <c r="D11060">
        <v>2022</v>
      </c>
      <c r="E11060">
        <v>3</v>
      </c>
      <c r="F11060">
        <v>353.27</v>
      </c>
      <c r="G11060">
        <v>50</v>
      </c>
    </row>
    <row r="11061" spans="1:7" ht="15.5" hidden="1" x14ac:dyDescent="0.35">
      <c r="A11061" t="s">
        <v>187</v>
      </c>
      <c r="B11061" t="s">
        <v>353</v>
      </c>
      <c r="C11061">
        <v>91590</v>
      </c>
      <c r="D11061">
        <v>2022</v>
      </c>
      <c r="E11061">
        <v>4</v>
      </c>
      <c r="F11061">
        <v>348.42</v>
      </c>
      <c r="G11061">
        <v>43</v>
      </c>
    </row>
    <row r="11062" spans="1:7" ht="15.5" hidden="1" x14ac:dyDescent="0.35">
      <c r="A11062" t="s">
        <v>187</v>
      </c>
      <c r="B11062" t="s">
        <v>353</v>
      </c>
      <c r="C11062">
        <v>91590</v>
      </c>
      <c r="D11062">
        <v>2022</v>
      </c>
      <c r="E11062">
        <v>5</v>
      </c>
      <c r="F11062">
        <v>327.68</v>
      </c>
      <c r="G11062">
        <v>41</v>
      </c>
    </row>
    <row r="11063" spans="1:7" ht="15.5" hidden="1" x14ac:dyDescent="0.35">
      <c r="A11063" t="s">
        <v>187</v>
      </c>
      <c r="B11063" t="s">
        <v>353</v>
      </c>
      <c r="C11063">
        <v>91590</v>
      </c>
      <c r="D11063">
        <v>2022</v>
      </c>
      <c r="E11063">
        <v>6</v>
      </c>
      <c r="F11063">
        <v>325.57</v>
      </c>
      <c r="G11063">
        <v>39</v>
      </c>
    </row>
    <row r="11064" spans="1:7" ht="15.5" hidden="1" x14ac:dyDescent="0.35">
      <c r="A11064" t="s">
        <v>187</v>
      </c>
      <c r="B11064" t="s">
        <v>353</v>
      </c>
      <c r="C11064">
        <v>91590</v>
      </c>
      <c r="D11064">
        <v>2022</v>
      </c>
      <c r="E11064">
        <v>7</v>
      </c>
      <c r="F11064">
        <v>231.47</v>
      </c>
      <c r="G11064">
        <v>27</v>
      </c>
    </row>
    <row r="11065" spans="1:7" ht="15.5" hidden="1" x14ac:dyDescent="0.35">
      <c r="A11065" t="s">
        <v>187</v>
      </c>
      <c r="B11065" t="s">
        <v>353</v>
      </c>
      <c r="C11065">
        <v>91590</v>
      </c>
      <c r="D11065">
        <v>2022</v>
      </c>
      <c r="E11065">
        <v>8</v>
      </c>
      <c r="F11065">
        <v>336.6</v>
      </c>
      <c r="G11065">
        <v>43</v>
      </c>
    </row>
    <row r="11066" spans="1:7" ht="15.5" hidden="1" x14ac:dyDescent="0.35">
      <c r="A11066" t="s">
        <v>187</v>
      </c>
      <c r="B11066" t="s">
        <v>353</v>
      </c>
      <c r="C11066">
        <v>91590</v>
      </c>
      <c r="D11066">
        <v>2022</v>
      </c>
      <c r="E11066">
        <v>9</v>
      </c>
      <c r="F11066">
        <v>306.56</v>
      </c>
      <c r="G11066">
        <v>40</v>
      </c>
    </row>
    <row r="11067" spans="1:7" ht="15.5" hidden="1" x14ac:dyDescent="0.35">
      <c r="A11067" t="s">
        <v>187</v>
      </c>
      <c r="B11067" t="s">
        <v>353</v>
      </c>
      <c r="C11067">
        <v>91590</v>
      </c>
      <c r="D11067">
        <v>2022</v>
      </c>
      <c r="E11067">
        <v>10</v>
      </c>
      <c r="F11067">
        <v>361.85</v>
      </c>
      <c r="G11067">
        <v>41</v>
      </c>
    </row>
    <row r="11068" spans="1:7" ht="15.5" hidden="1" x14ac:dyDescent="0.35">
      <c r="A11068" t="s">
        <v>187</v>
      </c>
      <c r="B11068" t="s">
        <v>353</v>
      </c>
      <c r="C11068">
        <v>91590</v>
      </c>
      <c r="D11068">
        <v>2022</v>
      </c>
      <c r="E11068">
        <v>11</v>
      </c>
      <c r="F11068">
        <v>325.67</v>
      </c>
      <c r="G11068">
        <v>35</v>
      </c>
    </row>
    <row r="11069" spans="1:7" ht="15.5" hidden="1" x14ac:dyDescent="0.35">
      <c r="A11069" t="s">
        <v>187</v>
      </c>
      <c r="B11069" t="s">
        <v>353</v>
      </c>
      <c r="C11069">
        <v>91590</v>
      </c>
      <c r="D11069">
        <v>2022</v>
      </c>
      <c r="E11069">
        <v>12</v>
      </c>
      <c r="F11069">
        <v>392.22</v>
      </c>
      <c r="G11069">
        <v>42</v>
      </c>
    </row>
    <row r="11070" spans="1:7" ht="15.5" hidden="1" x14ac:dyDescent="0.35">
      <c r="A11070" t="s">
        <v>187</v>
      </c>
      <c r="B11070" t="s">
        <v>353</v>
      </c>
      <c r="C11070">
        <v>91590</v>
      </c>
      <c r="D11070">
        <v>2023</v>
      </c>
      <c r="E11070">
        <v>1</v>
      </c>
      <c r="F11070">
        <v>372.45</v>
      </c>
      <c r="G11070">
        <v>62</v>
      </c>
    </row>
    <row r="11071" spans="1:7" ht="15.5" hidden="1" x14ac:dyDescent="0.35">
      <c r="A11071" t="s">
        <v>187</v>
      </c>
      <c r="B11071" t="s">
        <v>353</v>
      </c>
      <c r="C11071">
        <v>91590</v>
      </c>
      <c r="D11071">
        <v>2023</v>
      </c>
      <c r="E11071">
        <v>2</v>
      </c>
      <c r="F11071">
        <v>376.96</v>
      </c>
      <c r="G11071">
        <v>28</v>
      </c>
    </row>
    <row r="11072" spans="1:7" ht="15.5" hidden="1" x14ac:dyDescent="0.35">
      <c r="A11072" t="s">
        <v>187</v>
      </c>
      <c r="B11072" t="s">
        <v>353</v>
      </c>
      <c r="C11072">
        <v>91590</v>
      </c>
      <c r="D11072">
        <v>2023</v>
      </c>
      <c r="E11072">
        <v>3</v>
      </c>
      <c r="F11072">
        <v>414.24</v>
      </c>
      <c r="G11072">
        <v>31</v>
      </c>
    </row>
    <row r="11073" spans="1:7" ht="15.5" hidden="1" x14ac:dyDescent="0.35">
      <c r="A11073" t="s">
        <v>187</v>
      </c>
      <c r="B11073" t="s">
        <v>353</v>
      </c>
      <c r="C11073">
        <v>91590</v>
      </c>
      <c r="D11073">
        <v>2023</v>
      </c>
      <c r="E11073">
        <v>4</v>
      </c>
      <c r="F11073">
        <v>387.68</v>
      </c>
      <c r="G11073">
        <v>42</v>
      </c>
    </row>
    <row r="11074" spans="1:7" ht="15.5" hidden="1" x14ac:dyDescent="0.35">
      <c r="A11074" t="s">
        <v>187</v>
      </c>
      <c r="B11074" t="s">
        <v>353</v>
      </c>
      <c r="C11074">
        <v>91590</v>
      </c>
      <c r="D11074">
        <v>2023</v>
      </c>
      <c r="E11074">
        <v>5</v>
      </c>
      <c r="F11074">
        <v>467.15</v>
      </c>
      <c r="G11074">
        <v>48</v>
      </c>
    </row>
    <row r="11075" spans="1:7" ht="15.5" hidden="1" x14ac:dyDescent="0.35">
      <c r="A11075" t="s">
        <v>187</v>
      </c>
      <c r="B11075" t="s">
        <v>353</v>
      </c>
      <c r="C11075">
        <v>91590</v>
      </c>
      <c r="D11075">
        <v>2023</v>
      </c>
      <c r="E11075">
        <v>6</v>
      </c>
      <c r="F11075">
        <v>408.24</v>
      </c>
      <c r="G11075">
        <v>37</v>
      </c>
    </row>
    <row r="11076" spans="1:7" ht="15.5" hidden="1" x14ac:dyDescent="0.35">
      <c r="A11076" t="s">
        <v>187</v>
      </c>
      <c r="B11076" t="s">
        <v>353</v>
      </c>
      <c r="C11076">
        <v>91590</v>
      </c>
      <c r="D11076">
        <v>2023</v>
      </c>
      <c r="E11076">
        <v>7</v>
      </c>
      <c r="F11076">
        <v>409.06</v>
      </c>
      <c r="G11076">
        <v>38</v>
      </c>
    </row>
    <row r="11077" spans="1:7" ht="15.5" hidden="1" x14ac:dyDescent="0.35">
      <c r="A11077" t="s">
        <v>187</v>
      </c>
      <c r="B11077" t="s">
        <v>353</v>
      </c>
      <c r="C11077">
        <v>91590</v>
      </c>
      <c r="D11077">
        <v>2023</v>
      </c>
      <c r="E11077">
        <v>8</v>
      </c>
      <c r="F11077">
        <v>460.87</v>
      </c>
      <c r="G11077">
        <v>41</v>
      </c>
    </row>
    <row r="11078" spans="1:7" ht="15.5" hidden="1" x14ac:dyDescent="0.35">
      <c r="A11078" t="s">
        <v>187</v>
      </c>
      <c r="B11078" t="s">
        <v>353</v>
      </c>
      <c r="C11078">
        <v>91590</v>
      </c>
      <c r="D11078">
        <v>2023</v>
      </c>
      <c r="E11078">
        <v>9</v>
      </c>
      <c r="F11078">
        <v>399.26</v>
      </c>
      <c r="G11078">
        <v>34</v>
      </c>
    </row>
    <row r="11079" spans="1:7" ht="15.5" hidden="1" x14ac:dyDescent="0.35">
      <c r="A11079" t="s">
        <v>187</v>
      </c>
      <c r="B11079" t="s">
        <v>353</v>
      </c>
      <c r="C11079">
        <v>91590</v>
      </c>
      <c r="D11079">
        <v>2023</v>
      </c>
      <c r="E11079">
        <v>10</v>
      </c>
      <c r="F11079">
        <v>457.14</v>
      </c>
      <c r="G11079">
        <v>39</v>
      </c>
    </row>
    <row r="11080" spans="1:7" ht="15.5" hidden="1" x14ac:dyDescent="0.35">
      <c r="A11080" t="s">
        <v>187</v>
      </c>
      <c r="B11080" t="s">
        <v>353</v>
      </c>
      <c r="C11080">
        <v>91590</v>
      </c>
      <c r="D11080">
        <v>2023</v>
      </c>
      <c r="E11080">
        <v>11</v>
      </c>
      <c r="F11080">
        <v>464.68</v>
      </c>
      <c r="G11080">
        <v>48</v>
      </c>
    </row>
    <row r="11081" spans="1:7" ht="15.5" hidden="1" x14ac:dyDescent="0.35">
      <c r="A11081" t="s">
        <v>187</v>
      </c>
      <c r="B11081" t="s">
        <v>353</v>
      </c>
      <c r="C11081">
        <v>91590</v>
      </c>
      <c r="D11081">
        <v>2023</v>
      </c>
      <c r="E11081">
        <v>12</v>
      </c>
      <c r="F11081">
        <v>459.59</v>
      </c>
      <c r="G11081">
        <v>46</v>
      </c>
    </row>
    <row r="11082" spans="1:7" ht="15.5" hidden="1" x14ac:dyDescent="0.35">
      <c r="A11082" t="s">
        <v>187</v>
      </c>
      <c r="B11082" t="s">
        <v>353</v>
      </c>
      <c r="C11082">
        <v>91590</v>
      </c>
      <c r="D11082">
        <v>2024</v>
      </c>
      <c r="E11082">
        <v>1</v>
      </c>
      <c r="F11082">
        <v>426.14</v>
      </c>
      <c r="G11082">
        <v>40</v>
      </c>
    </row>
    <row r="11083" spans="1:7" ht="15.5" hidden="1" x14ac:dyDescent="0.35">
      <c r="A11083" t="s">
        <v>187</v>
      </c>
      <c r="B11083" t="s">
        <v>353</v>
      </c>
      <c r="C11083">
        <v>91590</v>
      </c>
      <c r="D11083">
        <v>2024</v>
      </c>
      <c r="E11083">
        <v>2</v>
      </c>
      <c r="F11083">
        <v>453.8</v>
      </c>
      <c r="G11083">
        <v>39</v>
      </c>
    </row>
    <row r="11084" spans="1:7" ht="15.5" hidden="1" x14ac:dyDescent="0.35">
      <c r="A11084" t="s">
        <v>187</v>
      </c>
      <c r="B11084" t="s">
        <v>353</v>
      </c>
      <c r="C11084">
        <v>91590</v>
      </c>
      <c r="D11084">
        <v>2024</v>
      </c>
      <c r="E11084">
        <v>3</v>
      </c>
      <c r="F11084">
        <v>505.33</v>
      </c>
      <c r="G11084">
        <v>48</v>
      </c>
    </row>
    <row r="11085" spans="1:7" ht="15.5" hidden="1" x14ac:dyDescent="0.35">
      <c r="A11085" t="s">
        <v>187</v>
      </c>
      <c r="B11085" t="s">
        <v>353</v>
      </c>
      <c r="C11085">
        <v>91590</v>
      </c>
      <c r="D11085">
        <v>2024</v>
      </c>
      <c r="E11085">
        <v>4</v>
      </c>
      <c r="F11085">
        <v>431.11</v>
      </c>
      <c r="G11085">
        <v>40</v>
      </c>
    </row>
    <row r="11086" spans="1:7" ht="15.5" hidden="1" x14ac:dyDescent="0.35">
      <c r="A11086" t="s">
        <v>187</v>
      </c>
      <c r="B11086" t="s">
        <v>353</v>
      </c>
      <c r="C11086">
        <v>91590</v>
      </c>
      <c r="D11086">
        <v>2024</v>
      </c>
      <c r="E11086">
        <v>5</v>
      </c>
      <c r="F11086">
        <v>375.73</v>
      </c>
      <c r="G11086">
        <v>35</v>
      </c>
    </row>
    <row r="11087" spans="1:7" ht="15.5" hidden="1" x14ac:dyDescent="0.35">
      <c r="A11087" t="s">
        <v>187</v>
      </c>
      <c r="B11087" t="s">
        <v>353</v>
      </c>
      <c r="C11087">
        <v>91590</v>
      </c>
      <c r="D11087">
        <v>2024</v>
      </c>
      <c r="E11087">
        <v>6</v>
      </c>
      <c r="F11087">
        <v>384.63</v>
      </c>
      <c r="G11087">
        <v>43</v>
      </c>
    </row>
    <row r="11088" spans="1:7" ht="15.5" hidden="1" x14ac:dyDescent="0.35">
      <c r="A11088" t="s">
        <v>187</v>
      </c>
      <c r="B11088" t="s">
        <v>353</v>
      </c>
      <c r="C11088">
        <v>91590</v>
      </c>
      <c r="D11088">
        <v>2024</v>
      </c>
      <c r="E11088">
        <v>7</v>
      </c>
      <c r="F11088">
        <v>485.9</v>
      </c>
      <c r="G11088">
        <v>42</v>
      </c>
    </row>
    <row r="11089" spans="1:7" ht="15.5" hidden="1" x14ac:dyDescent="0.35">
      <c r="A11089" t="s">
        <v>187</v>
      </c>
      <c r="B11089" t="s">
        <v>353</v>
      </c>
      <c r="C11089">
        <v>91590</v>
      </c>
      <c r="D11089">
        <v>2024</v>
      </c>
      <c r="E11089">
        <v>8</v>
      </c>
      <c r="F11089">
        <v>393.13</v>
      </c>
      <c r="G11089">
        <v>39</v>
      </c>
    </row>
    <row r="11090" spans="1:7" ht="15.5" hidden="1" x14ac:dyDescent="0.35">
      <c r="A11090" t="s">
        <v>187</v>
      </c>
      <c r="B11090" t="s">
        <v>353</v>
      </c>
      <c r="C11090">
        <v>91590</v>
      </c>
      <c r="D11090">
        <v>2024</v>
      </c>
      <c r="E11090">
        <v>9</v>
      </c>
      <c r="F11090">
        <v>426.89</v>
      </c>
      <c r="G11090">
        <v>41</v>
      </c>
    </row>
    <row r="11091" spans="1:7" ht="15.5" hidden="1" x14ac:dyDescent="0.35">
      <c r="A11091" t="s">
        <v>187</v>
      </c>
      <c r="B11091" t="s">
        <v>353</v>
      </c>
      <c r="C11091">
        <v>91590</v>
      </c>
      <c r="D11091">
        <v>2024</v>
      </c>
      <c r="E11091">
        <v>10</v>
      </c>
      <c r="F11091">
        <v>467.28</v>
      </c>
      <c r="G11091">
        <v>38</v>
      </c>
    </row>
    <row r="11092" spans="1:7" ht="15.5" hidden="1" x14ac:dyDescent="0.35">
      <c r="A11092" t="s">
        <v>187</v>
      </c>
      <c r="B11092" t="s">
        <v>353</v>
      </c>
      <c r="C11092">
        <v>91590</v>
      </c>
      <c r="D11092">
        <v>2024</v>
      </c>
      <c r="E11092">
        <v>11</v>
      </c>
      <c r="F11092">
        <v>447.79</v>
      </c>
      <c r="G11092">
        <v>42</v>
      </c>
    </row>
    <row r="11093" spans="1:7" ht="15.5" hidden="1" x14ac:dyDescent="0.35">
      <c r="A11093" t="s">
        <v>187</v>
      </c>
      <c r="B11093" t="s">
        <v>353</v>
      </c>
      <c r="C11093">
        <v>91590</v>
      </c>
      <c r="D11093">
        <v>2024</v>
      </c>
      <c r="E11093">
        <v>12</v>
      </c>
      <c r="F11093">
        <v>462.01</v>
      </c>
      <c r="G11093">
        <v>43</v>
      </c>
    </row>
    <row r="11094" spans="1:7" ht="15.5" x14ac:dyDescent="0.35">
      <c r="A11094" t="s">
        <v>187</v>
      </c>
      <c r="B11094" t="s">
        <v>353</v>
      </c>
      <c r="C11094">
        <v>91590</v>
      </c>
      <c r="D11094">
        <v>2025</v>
      </c>
      <c r="E11094">
        <v>1</v>
      </c>
      <c r="F11094">
        <v>410.17</v>
      </c>
      <c r="G11094">
        <v>36</v>
      </c>
    </row>
    <row r="11095" spans="1:7" ht="15.5" x14ac:dyDescent="0.35">
      <c r="A11095" t="s">
        <v>187</v>
      </c>
      <c r="B11095" t="s">
        <v>353</v>
      </c>
      <c r="C11095">
        <v>91590</v>
      </c>
      <c r="D11095">
        <v>2025</v>
      </c>
      <c r="E11095">
        <v>2</v>
      </c>
      <c r="F11095">
        <v>348.1</v>
      </c>
      <c r="G11095">
        <v>32</v>
      </c>
    </row>
    <row r="11096" spans="1:7" ht="15.5" x14ac:dyDescent="0.35">
      <c r="A11096" t="s">
        <v>187</v>
      </c>
      <c r="B11096" t="s">
        <v>353</v>
      </c>
      <c r="C11096">
        <v>91590</v>
      </c>
      <c r="D11096">
        <v>2025</v>
      </c>
      <c r="E11096">
        <v>3</v>
      </c>
      <c r="F11096">
        <v>421.45</v>
      </c>
      <c r="G11096">
        <v>41</v>
      </c>
    </row>
    <row r="11097" spans="1:7" ht="15.5" x14ac:dyDescent="0.35">
      <c r="A11097" t="s">
        <v>187</v>
      </c>
      <c r="B11097" t="s">
        <v>353</v>
      </c>
      <c r="C11097">
        <v>91590</v>
      </c>
      <c r="D11097">
        <v>2025</v>
      </c>
      <c r="E11097">
        <v>4</v>
      </c>
      <c r="F11097">
        <v>458.33</v>
      </c>
      <c r="G11097">
        <v>43</v>
      </c>
    </row>
    <row r="11098" spans="1:7" ht="15.5" x14ac:dyDescent="0.35">
      <c r="A11098" t="s">
        <v>187</v>
      </c>
      <c r="B11098" t="s">
        <v>353</v>
      </c>
      <c r="C11098">
        <v>91590</v>
      </c>
      <c r="D11098">
        <v>2025</v>
      </c>
      <c r="E11098">
        <v>5</v>
      </c>
      <c r="F11098">
        <v>426.07</v>
      </c>
      <c r="G11098">
        <v>37</v>
      </c>
    </row>
    <row r="11099" spans="1:7" ht="15.5" x14ac:dyDescent="0.35">
      <c r="A11099" t="s">
        <v>187</v>
      </c>
      <c r="B11099" t="s">
        <v>353</v>
      </c>
      <c r="C11099">
        <v>91590</v>
      </c>
      <c r="D11099">
        <v>2025</v>
      </c>
      <c r="E11099">
        <v>6</v>
      </c>
      <c r="F11099">
        <v>456.83</v>
      </c>
      <c r="G11099">
        <v>39</v>
      </c>
    </row>
    <row r="11100" spans="1:7" ht="15.5" x14ac:dyDescent="0.35">
      <c r="A11100" t="s">
        <v>187</v>
      </c>
      <c r="B11100" t="s">
        <v>353</v>
      </c>
      <c r="C11100">
        <v>91590</v>
      </c>
      <c r="D11100">
        <v>2025</v>
      </c>
      <c r="E11100">
        <v>7</v>
      </c>
      <c r="F11100">
        <v>489.72</v>
      </c>
      <c r="G11100">
        <v>43</v>
      </c>
    </row>
    <row r="11101" spans="1:7" ht="15.5" x14ac:dyDescent="0.35">
      <c r="A11101" t="s">
        <v>187</v>
      </c>
      <c r="B11101" t="s">
        <v>353</v>
      </c>
      <c r="C11101">
        <v>91590</v>
      </c>
      <c r="D11101">
        <v>2025</v>
      </c>
      <c r="E11101">
        <v>8</v>
      </c>
      <c r="F11101">
        <v>423.35</v>
      </c>
      <c r="G11101">
        <v>39</v>
      </c>
    </row>
    <row r="11102" spans="1:7" ht="15.5" x14ac:dyDescent="0.35">
      <c r="A11102" t="s">
        <v>187</v>
      </c>
      <c r="B11102" t="s">
        <v>353</v>
      </c>
      <c r="C11102">
        <v>91590</v>
      </c>
      <c r="D11102">
        <v>2025</v>
      </c>
      <c r="E11102">
        <v>9</v>
      </c>
      <c r="F11102">
        <v>102.56</v>
      </c>
      <c r="G11102">
        <v>9.33</v>
      </c>
    </row>
    <row r="11103" spans="1:7" ht="15.5" x14ac:dyDescent="0.35">
      <c r="A11103" t="s">
        <v>187</v>
      </c>
      <c r="B11103" t="s">
        <v>353</v>
      </c>
      <c r="C11103">
        <v>91590</v>
      </c>
      <c r="D11103">
        <v>2025</v>
      </c>
      <c r="E11103">
        <v>10</v>
      </c>
      <c r="F11103">
        <v>0</v>
      </c>
      <c r="G11103">
        <v>0</v>
      </c>
    </row>
    <row r="11104" spans="1:7" ht="15.5" x14ac:dyDescent="0.35">
      <c r="A11104" t="s">
        <v>187</v>
      </c>
      <c r="B11104" t="s">
        <v>353</v>
      </c>
      <c r="C11104">
        <v>91590</v>
      </c>
      <c r="D11104">
        <v>2025</v>
      </c>
      <c r="E11104">
        <v>11</v>
      </c>
      <c r="F11104">
        <v>0</v>
      </c>
      <c r="G11104">
        <v>0</v>
      </c>
    </row>
    <row r="11105" spans="1:7" ht="15.5" hidden="1" x14ac:dyDescent="0.35">
      <c r="A11105" t="s">
        <v>187</v>
      </c>
      <c r="B11105" t="s">
        <v>353</v>
      </c>
      <c r="C11105">
        <v>91591</v>
      </c>
      <c r="D11105">
        <v>2021</v>
      </c>
      <c r="E11105">
        <v>6</v>
      </c>
      <c r="F11105">
        <v>77.7</v>
      </c>
      <c r="G11105">
        <v>13</v>
      </c>
    </row>
    <row r="11106" spans="1:7" ht="15.5" hidden="1" x14ac:dyDescent="0.35">
      <c r="A11106" t="s">
        <v>187</v>
      </c>
      <c r="B11106" t="s">
        <v>353</v>
      </c>
      <c r="C11106">
        <v>91591</v>
      </c>
      <c r="D11106">
        <v>2021</v>
      </c>
      <c r="E11106">
        <v>7</v>
      </c>
      <c r="F11106">
        <v>140.97</v>
      </c>
      <c r="G11106">
        <v>24</v>
      </c>
    </row>
    <row r="11107" spans="1:7" ht="15.5" hidden="1" x14ac:dyDescent="0.35">
      <c r="A11107" t="s">
        <v>187</v>
      </c>
      <c r="B11107" t="s">
        <v>353</v>
      </c>
      <c r="C11107">
        <v>91591</v>
      </c>
      <c r="D11107">
        <v>2021</v>
      </c>
      <c r="E11107">
        <v>8</v>
      </c>
      <c r="F11107">
        <v>334.56</v>
      </c>
      <c r="G11107">
        <v>52</v>
      </c>
    </row>
    <row r="11108" spans="1:7" ht="15.5" hidden="1" x14ac:dyDescent="0.35">
      <c r="A11108" t="s">
        <v>187</v>
      </c>
      <c r="B11108" t="s">
        <v>353</v>
      </c>
      <c r="C11108">
        <v>91591</v>
      </c>
      <c r="D11108">
        <v>2021</v>
      </c>
      <c r="E11108">
        <v>9</v>
      </c>
      <c r="F11108">
        <v>295.08</v>
      </c>
      <c r="G11108">
        <v>45</v>
      </c>
    </row>
    <row r="11109" spans="1:7" ht="15.5" hidden="1" x14ac:dyDescent="0.35">
      <c r="A11109" t="s">
        <v>187</v>
      </c>
      <c r="B11109" t="s">
        <v>353</v>
      </c>
      <c r="C11109">
        <v>91591</v>
      </c>
      <c r="D11109">
        <v>2021</v>
      </c>
      <c r="E11109">
        <v>10</v>
      </c>
      <c r="F11109">
        <v>278.91000000000003</v>
      </c>
      <c r="G11109">
        <v>42</v>
      </c>
    </row>
    <row r="11110" spans="1:7" ht="15.5" hidden="1" x14ac:dyDescent="0.35">
      <c r="A11110" t="s">
        <v>187</v>
      </c>
      <c r="B11110" t="s">
        <v>353</v>
      </c>
      <c r="C11110">
        <v>91591</v>
      </c>
      <c r="D11110">
        <v>2021</v>
      </c>
      <c r="E11110">
        <v>11</v>
      </c>
      <c r="F11110">
        <v>320.25</v>
      </c>
      <c r="G11110">
        <v>49</v>
      </c>
    </row>
    <row r="11111" spans="1:7" ht="15.5" hidden="1" x14ac:dyDescent="0.35">
      <c r="A11111" t="s">
        <v>187</v>
      </c>
      <c r="B11111" t="s">
        <v>353</v>
      </c>
      <c r="C11111">
        <v>91591</v>
      </c>
      <c r="D11111">
        <v>2021</v>
      </c>
      <c r="E11111">
        <v>12</v>
      </c>
      <c r="F11111">
        <v>328.21</v>
      </c>
      <c r="G11111">
        <v>29</v>
      </c>
    </row>
    <row r="11112" spans="1:7" ht="15.5" hidden="1" x14ac:dyDescent="0.35">
      <c r="A11112" t="s">
        <v>187</v>
      </c>
      <c r="B11112" t="s">
        <v>353</v>
      </c>
      <c r="C11112">
        <v>91591</v>
      </c>
      <c r="D11112">
        <v>2022</v>
      </c>
      <c r="E11112">
        <v>1</v>
      </c>
      <c r="F11112">
        <v>357.1</v>
      </c>
      <c r="G11112">
        <v>71</v>
      </c>
    </row>
    <row r="11113" spans="1:7" ht="15.5" hidden="1" x14ac:dyDescent="0.35">
      <c r="A11113" t="s">
        <v>187</v>
      </c>
      <c r="B11113" t="s">
        <v>353</v>
      </c>
      <c r="C11113">
        <v>91591</v>
      </c>
      <c r="D11113">
        <v>2022</v>
      </c>
      <c r="E11113">
        <v>2</v>
      </c>
      <c r="F11113">
        <v>329.13</v>
      </c>
      <c r="G11113">
        <v>41</v>
      </c>
    </row>
    <row r="11114" spans="1:7" ht="15.5" hidden="1" x14ac:dyDescent="0.35">
      <c r="A11114" t="s">
        <v>187</v>
      </c>
      <c r="B11114" t="s">
        <v>353</v>
      </c>
      <c r="C11114">
        <v>91591</v>
      </c>
      <c r="D11114">
        <v>2022</v>
      </c>
      <c r="E11114">
        <v>3</v>
      </c>
      <c r="F11114">
        <v>353.27</v>
      </c>
      <c r="G11114">
        <v>50</v>
      </c>
    </row>
    <row r="11115" spans="1:7" ht="15.5" hidden="1" x14ac:dyDescent="0.35">
      <c r="A11115" t="s">
        <v>187</v>
      </c>
      <c r="B11115" t="s">
        <v>353</v>
      </c>
      <c r="C11115">
        <v>91591</v>
      </c>
      <c r="D11115">
        <v>2022</v>
      </c>
      <c r="E11115">
        <v>4</v>
      </c>
      <c r="F11115">
        <v>348.42</v>
      </c>
      <c r="G11115">
        <v>43</v>
      </c>
    </row>
    <row r="11116" spans="1:7" ht="15.5" hidden="1" x14ac:dyDescent="0.35">
      <c r="A11116" t="s">
        <v>187</v>
      </c>
      <c r="B11116" t="s">
        <v>353</v>
      </c>
      <c r="C11116">
        <v>91591</v>
      </c>
      <c r="D11116">
        <v>2022</v>
      </c>
      <c r="E11116">
        <v>5</v>
      </c>
      <c r="F11116">
        <v>327.68</v>
      </c>
      <c r="G11116">
        <v>41</v>
      </c>
    </row>
    <row r="11117" spans="1:7" ht="15.5" hidden="1" x14ac:dyDescent="0.35">
      <c r="A11117" t="s">
        <v>187</v>
      </c>
      <c r="B11117" t="s">
        <v>353</v>
      </c>
      <c r="C11117">
        <v>91591</v>
      </c>
      <c r="D11117">
        <v>2022</v>
      </c>
      <c r="E11117">
        <v>6</v>
      </c>
      <c r="F11117">
        <v>325.57</v>
      </c>
      <c r="G11117">
        <v>39</v>
      </c>
    </row>
    <row r="11118" spans="1:7" ht="15.5" hidden="1" x14ac:dyDescent="0.35">
      <c r="A11118" t="s">
        <v>187</v>
      </c>
      <c r="B11118" t="s">
        <v>353</v>
      </c>
      <c r="C11118">
        <v>91591</v>
      </c>
      <c r="D11118">
        <v>2022</v>
      </c>
      <c r="E11118">
        <v>7</v>
      </c>
      <c r="F11118">
        <v>231.47</v>
      </c>
      <c r="G11118">
        <v>27</v>
      </c>
    </row>
    <row r="11119" spans="1:7" ht="15.5" hidden="1" x14ac:dyDescent="0.35">
      <c r="A11119" t="s">
        <v>187</v>
      </c>
      <c r="B11119" t="s">
        <v>353</v>
      </c>
      <c r="C11119">
        <v>91591</v>
      </c>
      <c r="D11119">
        <v>2022</v>
      </c>
      <c r="E11119">
        <v>8</v>
      </c>
      <c r="F11119">
        <v>336.6</v>
      </c>
      <c r="G11119">
        <v>43</v>
      </c>
    </row>
    <row r="11120" spans="1:7" ht="15.5" hidden="1" x14ac:dyDescent="0.35">
      <c r="A11120" t="s">
        <v>187</v>
      </c>
      <c r="B11120" t="s">
        <v>353</v>
      </c>
      <c r="C11120">
        <v>91591</v>
      </c>
      <c r="D11120">
        <v>2022</v>
      </c>
      <c r="E11120">
        <v>9</v>
      </c>
      <c r="F11120">
        <v>306.56</v>
      </c>
      <c r="G11120">
        <v>40</v>
      </c>
    </row>
    <row r="11121" spans="1:7" ht="15.5" hidden="1" x14ac:dyDescent="0.35">
      <c r="A11121" t="s">
        <v>187</v>
      </c>
      <c r="B11121" t="s">
        <v>353</v>
      </c>
      <c r="C11121">
        <v>91591</v>
      </c>
      <c r="D11121">
        <v>2022</v>
      </c>
      <c r="E11121">
        <v>10</v>
      </c>
      <c r="F11121">
        <v>361.85</v>
      </c>
      <c r="G11121">
        <v>41</v>
      </c>
    </row>
    <row r="11122" spans="1:7" ht="15.5" hidden="1" x14ac:dyDescent="0.35">
      <c r="A11122" t="s">
        <v>187</v>
      </c>
      <c r="B11122" t="s">
        <v>353</v>
      </c>
      <c r="C11122">
        <v>91591</v>
      </c>
      <c r="D11122">
        <v>2022</v>
      </c>
      <c r="E11122">
        <v>11</v>
      </c>
      <c r="F11122">
        <v>325.67</v>
      </c>
      <c r="G11122">
        <v>35</v>
      </c>
    </row>
    <row r="11123" spans="1:7" ht="15.5" hidden="1" x14ac:dyDescent="0.35">
      <c r="A11123" t="s">
        <v>187</v>
      </c>
      <c r="B11123" t="s">
        <v>353</v>
      </c>
      <c r="C11123">
        <v>91591</v>
      </c>
      <c r="D11123">
        <v>2022</v>
      </c>
      <c r="E11123">
        <v>12</v>
      </c>
      <c r="F11123">
        <v>392.22</v>
      </c>
      <c r="G11123">
        <v>42</v>
      </c>
    </row>
    <row r="11124" spans="1:7" ht="15.5" hidden="1" x14ac:dyDescent="0.35">
      <c r="A11124" t="s">
        <v>187</v>
      </c>
      <c r="B11124" t="s">
        <v>353</v>
      </c>
      <c r="C11124">
        <v>91591</v>
      </c>
      <c r="D11124">
        <v>2023</v>
      </c>
      <c r="E11124">
        <v>1</v>
      </c>
      <c r="F11124">
        <v>372.45</v>
      </c>
      <c r="G11124">
        <v>62</v>
      </c>
    </row>
    <row r="11125" spans="1:7" ht="15.5" hidden="1" x14ac:dyDescent="0.35">
      <c r="A11125" t="s">
        <v>187</v>
      </c>
      <c r="B11125" t="s">
        <v>353</v>
      </c>
      <c r="C11125">
        <v>91591</v>
      </c>
      <c r="D11125">
        <v>2023</v>
      </c>
      <c r="E11125">
        <v>2</v>
      </c>
      <c r="F11125">
        <v>376.96</v>
      </c>
      <c r="G11125">
        <v>28</v>
      </c>
    </row>
    <row r="11126" spans="1:7" ht="15.5" hidden="1" x14ac:dyDescent="0.35">
      <c r="A11126" t="s">
        <v>187</v>
      </c>
      <c r="B11126" t="s">
        <v>353</v>
      </c>
      <c r="C11126">
        <v>91591</v>
      </c>
      <c r="D11126">
        <v>2023</v>
      </c>
      <c r="E11126">
        <v>3</v>
      </c>
      <c r="F11126">
        <v>414.24</v>
      </c>
      <c r="G11126">
        <v>31</v>
      </c>
    </row>
    <row r="11127" spans="1:7" ht="15.5" hidden="1" x14ac:dyDescent="0.35">
      <c r="A11127" t="s">
        <v>187</v>
      </c>
      <c r="B11127" t="s">
        <v>353</v>
      </c>
      <c r="C11127">
        <v>91591</v>
      </c>
      <c r="D11127">
        <v>2023</v>
      </c>
      <c r="E11127">
        <v>4</v>
      </c>
      <c r="F11127">
        <v>387.68</v>
      </c>
      <c r="G11127">
        <v>42</v>
      </c>
    </row>
    <row r="11128" spans="1:7" ht="15.5" hidden="1" x14ac:dyDescent="0.35">
      <c r="A11128" t="s">
        <v>187</v>
      </c>
      <c r="B11128" t="s">
        <v>353</v>
      </c>
      <c r="C11128">
        <v>91591</v>
      </c>
      <c r="D11128">
        <v>2023</v>
      </c>
      <c r="E11128">
        <v>5</v>
      </c>
      <c r="F11128">
        <v>467.15</v>
      </c>
      <c r="G11128">
        <v>48</v>
      </c>
    </row>
    <row r="11129" spans="1:7" ht="15.5" hidden="1" x14ac:dyDescent="0.35">
      <c r="A11129" t="s">
        <v>187</v>
      </c>
      <c r="B11129" t="s">
        <v>353</v>
      </c>
      <c r="C11129">
        <v>91591</v>
      </c>
      <c r="D11129">
        <v>2023</v>
      </c>
      <c r="E11129">
        <v>6</v>
      </c>
      <c r="F11129">
        <v>408.24</v>
      </c>
      <c r="G11129">
        <v>37</v>
      </c>
    </row>
    <row r="11130" spans="1:7" ht="15.5" hidden="1" x14ac:dyDescent="0.35">
      <c r="A11130" t="s">
        <v>187</v>
      </c>
      <c r="B11130" t="s">
        <v>353</v>
      </c>
      <c r="C11130">
        <v>91591</v>
      </c>
      <c r="D11130">
        <v>2023</v>
      </c>
      <c r="E11130">
        <v>7</v>
      </c>
      <c r="F11130">
        <v>409.06</v>
      </c>
      <c r="G11130">
        <v>38</v>
      </c>
    </row>
    <row r="11131" spans="1:7" ht="15.5" hidden="1" x14ac:dyDescent="0.35">
      <c r="A11131" t="s">
        <v>187</v>
      </c>
      <c r="B11131" t="s">
        <v>353</v>
      </c>
      <c r="C11131">
        <v>91591</v>
      </c>
      <c r="D11131">
        <v>2023</v>
      </c>
      <c r="E11131">
        <v>8</v>
      </c>
      <c r="F11131">
        <v>460.87</v>
      </c>
      <c r="G11131">
        <v>41</v>
      </c>
    </row>
    <row r="11132" spans="1:7" ht="15.5" hidden="1" x14ac:dyDescent="0.35">
      <c r="A11132" t="s">
        <v>187</v>
      </c>
      <c r="B11132" t="s">
        <v>353</v>
      </c>
      <c r="C11132">
        <v>91591</v>
      </c>
      <c r="D11132">
        <v>2023</v>
      </c>
      <c r="E11132">
        <v>9</v>
      </c>
      <c r="F11132">
        <v>399.26</v>
      </c>
      <c r="G11132">
        <v>34</v>
      </c>
    </row>
    <row r="11133" spans="1:7" ht="15.5" hidden="1" x14ac:dyDescent="0.35">
      <c r="A11133" t="s">
        <v>187</v>
      </c>
      <c r="B11133" t="s">
        <v>353</v>
      </c>
      <c r="C11133">
        <v>91591</v>
      </c>
      <c r="D11133">
        <v>2023</v>
      </c>
      <c r="E11133">
        <v>10</v>
      </c>
      <c r="F11133">
        <v>457.14</v>
      </c>
      <c r="G11133">
        <v>39</v>
      </c>
    </row>
    <row r="11134" spans="1:7" ht="15.5" hidden="1" x14ac:dyDescent="0.35">
      <c r="A11134" t="s">
        <v>187</v>
      </c>
      <c r="B11134" t="s">
        <v>353</v>
      </c>
      <c r="C11134">
        <v>91591</v>
      </c>
      <c r="D11134">
        <v>2023</v>
      </c>
      <c r="E11134">
        <v>11</v>
      </c>
      <c r="F11134">
        <v>464.68</v>
      </c>
      <c r="G11134">
        <v>48</v>
      </c>
    </row>
    <row r="11135" spans="1:7" ht="15.5" hidden="1" x14ac:dyDescent="0.35">
      <c r="A11135" t="s">
        <v>187</v>
      </c>
      <c r="B11135" t="s">
        <v>353</v>
      </c>
      <c r="C11135">
        <v>91591</v>
      </c>
      <c r="D11135">
        <v>2023</v>
      </c>
      <c r="E11135">
        <v>12</v>
      </c>
      <c r="F11135">
        <v>459.59</v>
      </c>
      <c r="G11135">
        <v>46</v>
      </c>
    </row>
    <row r="11136" spans="1:7" ht="15.5" hidden="1" x14ac:dyDescent="0.35">
      <c r="A11136" t="s">
        <v>187</v>
      </c>
      <c r="B11136" t="s">
        <v>353</v>
      </c>
      <c r="C11136">
        <v>91591</v>
      </c>
      <c r="D11136">
        <v>2024</v>
      </c>
      <c r="E11136">
        <v>1</v>
      </c>
      <c r="F11136">
        <v>426.14</v>
      </c>
      <c r="G11136">
        <v>40</v>
      </c>
    </row>
    <row r="11137" spans="1:7" ht="15.5" hidden="1" x14ac:dyDescent="0.35">
      <c r="A11137" t="s">
        <v>187</v>
      </c>
      <c r="B11137" t="s">
        <v>353</v>
      </c>
      <c r="C11137">
        <v>91591</v>
      </c>
      <c r="D11137">
        <v>2024</v>
      </c>
      <c r="E11137">
        <v>2</v>
      </c>
      <c r="F11137">
        <v>453.8</v>
      </c>
      <c r="G11137">
        <v>39</v>
      </c>
    </row>
    <row r="11138" spans="1:7" ht="15.5" hidden="1" x14ac:dyDescent="0.35">
      <c r="A11138" t="s">
        <v>187</v>
      </c>
      <c r="B11138" t="s">
        <v>353</v>
      </c>
      <c r="C11138">
        <v>91591</v>
      </c>
      <c r="D11138">
        <v>2024</v>
      </c>
      <c r="E11138">
        <v>3</v>
      </c>
      <c r="F11138">
        <v>505.33</v>
      </c>
      <c r="G11138">
        <v>48</v>
      </c>
    </row>
    <row r="11139" spans="1:7" ht="15.5" hidden="1" x14ac:dyDescent="0.35">
      <c r="A11139" t="s">
        <v>187</v>
      </c>
      <c r="B11139" t="s">
        <v>353</v>
      </c>
      <c r="C11139">
        <v>91591</v>
      </c>
      <c r="D11139">
        <v>2024</v>
      </c>
      <c r="E11139">
        <v>4</v>
      </c>
      <c r="F11139">
        <v>431.11</v>
      </c>
      <c r="G11139">
        <v>40</v>
      </c>
    </row>
    <row r="11140" spans="1:7" ht="15.5" hidden="1" x14ac:dyDescent="0.35">
      <c r="A11140" t="s">
        <v>187</v>
      </c>
      <c r="B11140" t="s">
        <v>353</v>
      </c>
      <c r="C11140">
        <v>91591</v>
      </c>
      <c r="D11140">
        <v>2024</v>
      </c>
      <c r="E11140">
        <v>5</v>
      </c>
      <c r="F11140">
        <v>375.73</v>
      </c>
      <c r="G11140">
        <v>35</v>
      </c>
    </row>
    <row r="11141" spans="1:7" ht="15.5" hidden="1" x14ac:dyDescent="0.35">
      <c r="A11141" t="s">
        <v>187</v>
      </c>
      <c r="B11141" t="s">
        <v>353</v>
      </c>
      <c r="C11141">
        <v>91591</v>
      </c>
      <c r="D11141">
        <v>2024</v>
      </c>
      <c r="E11141">
        <v>6</v>
      </c>
      <c r="F11141">
        <v>384.63</v>
      </c>
      <c r="G11141">
        <v>43</v>
      </c>
    </row>
    <row r="11142" spans="1:7" ht="15.5" hidden="1" x14ac:dyDescent="0.35">
      <c r="A11142" t="s">
        <v>187</v>
      </c>
      <c r="B11142" t="s">
        <v>353</v>
      </c>
      <c r="C11142">
        <v>91591</v>
      </c>
      <c r="D11142">
        <v>2024</v>
      </c>
      <c r="E11142">
        <v>7</v>
      </c>
      <c r="F11142">
        <v>485.9</v>
      </c>
      <c r="G11142">
        <v>42</v>
      </c>
    </row>
    <row r="11143" spans="1:7" ht="15.5" hidden="1" x14ac:dyDescent="0.35">
      <c r="A11143" t="s">
        <v>187</v>
      </c>
      <c r="B11143" t="s">
        <v>353</v>
      </c>
      <c r="C11143">
        <v>91591</v>
      </c>
      <c r="D11143">
        <v>2024</v>
      </c>
      <c r="E11143">
        <v>8</v>
      </c>
      <c r="F11143">
        <v>321.77</v>
      </c>
      <c r="G11143">
        <v>31.92</v>
      </c>
    </row>
    <row r="11144" spans="1:7" ht="15.5" hidden="1" x14ac:dyDescent="0.35">
      <c r="A11144" t="s">
        <v>187</v>
      </c>
      <c r="B11144" t="s">
        <v>353</v>
      </c>
      <c r="C11144">
        <v>91591</v>
      </c>
      <c r="D11144">
        <v>2024</v>
      </c>
      <c r="E11144">
        <v>9</v>
      </c>
      <c r="F11144">
        <v>0</v>
      </c>
      <c r="G11144">
        <v>0</v>
      </c>
    </row>
    <row r="11145" spans="1:7" ht="15.5" hidden="1" x14ac:dyDescent="0.35">
      <c r="A11145" t="s">
        <v>187</v>
      </c>
      <c r="B11145" t="s">
        <v>353</v>
      </c>
      <c r="C11145">
        <v>91591</v>
      </c>
      <c r="D11145">
        <v>2024</v>
      </c>
      <c r="E11145">
        <v>10</v>
      </c>
      <c r="F11145">
        <v>0</v>
      </c>
      <c r="G11145">
        <v>0</v>
      </c>
    </row>
    <row r="11146" spans="1:7" ht="15.5" hidden="1" x14ac:dyDescent="0.35">
      <c r="A11146" t="s">
        <v>187</v>
      </c>
      <c r="B11146" t="s">
        <v>353</v>
      </c>
      <c r="C11146">
        <v>91591</v>
      </c>
      <c r="D11146">
        <v>2024</v>
      </c>
      <c r="E11146">
        <v>11</v>
      </c>
      <c r="F11146">
        <v>0</v>
      </c>
      <c r="G11146">
        <v>0</v>
      </c>
    </row>
    <row r="11147" spans="1:7" ht="15.5" hidden="1" x14ac:dyDescent="0.35">
      <c r="A11147" t="s">
        <v>187</v>
      </c>
      <c r="B11147" t="s">
        <v>353</v>
      </c>
      <c r="C11147">
        <v>91591</v>
      </c>
      <c r="D11147">
        <v>2024</v>
      </c>
      <c r="E11147">
        <v>12</v>
      </c>
      <c r="F11147">
        <v>0</v>
      </c>
      <c r="G11147">
        <v>0</v>
      </c>
    </row>
    <row r="11148" spans="1:7" ht="15.5" x14ac:dyDescent="0.35">
      <c r="A11148" t="s">
        <v>187</v>
      </c>
      <c r="B11148" t="s">
        <v>353</v>
      </c>
      <c r="C11148">
        <v>91591</v>
      </c>
      <c r="D11148">
        <v>2025</v>
      </c>
      <c r="E11148">
        <v>1</v>
      </c>
      <c r="F11148">
        <v>0</v>
      </c>
      <c r="G11148">
        <v>0</v>
      </c>
    </row>
    <row r="11149" spans="1:7" ht="15.5" x14ac:dyDescent="0.35">
      <c r="A11149" t="s">
        <v>187</v>
      </c>
      <c r="B11149" t="s">
        <v>353</v>
      </c>
      <c r="C11149">
        <v>91591</v>
      </c>
      <c r="D11149">
        <v>2025</v>
      </c>
      <c r="E11149">
        <v>2</v>
      </c>
      <c r="F11149">
        <v>0</v>
      </c>
      <c r="G11149">
        <v>0</v>
      </c>
    </row>
    <row r="11150" spans="1:7" ht="15.5" x14ac:dyDescent="0.35">
      <c r="A11150" t="s">
        <v>187</v>
      </c>
      <c r="B11150" t="s">
        <v>353</v>
      </c>
      <c r="C11150">
        <v>91591</v>
      </c>
      <c r="D11150">
        <v>2025</v>
      </c>
      <c r="E11150">
        <v>3</v>
      </c>
      <c r="F11150">
        <v>0</v>
      </c>
      <c r="G11150">
        <v>0</v>
      </c>
    </row>
    <row r="11151" spans="1:7" ht="15.5" x14ac:dyDescent="0.35">
      <c r="A11151" t="s">
        <v>187</v>
      </c>
      <c r="B11151" t="s">
        <v>353</v>
      </c>
      <c r="C11151">
        <v>91591</v>
      </c>
      <c r="D11151">
        <v>2025</v>
      </c>
      <c r="E11151">
        <v>4</v>
      </c>
      <c r="F11151">
        <v>0</v>
      </c>
      <c r="G11151">
        <v>0</v>
      </c>
    </row>
    <row r="11152" spans="1:7" ht="15.5" x14ac:dyDescent="0.35">
      <c r="A11152" t="s">
        <v>187</v>
      </c>
      <c r="B11152" t="s">
        <v>353</v>
      </c>
      <c r="C11152">
        <v>91591</v>
      </c>
      <c r="D11152">
        <v>2025</v>
      </c>
      <c r="E11152">
        <v>5</v>
      </c>
      <c r="F11152">
        <v>0</v>
      </c>
      <c r="G11152">
        <v>0</v>
      </c>
    </row>
    <row r="11153" spans="1:7" ht="15.5" x14ac:dyDescent="0.35">
      <c r="A11153" t="s">
        <v>187</v>
      </c>
      <c r="B11153" t="s">
        <v>353</v>
      </c>
      <c r="C11153">
        <v>91591</v>
      </c>
      <c r="D11153">
        <v>2025</v>
      </c>
      <c r="E11153">
        <v>6</v>
      </c>
      <c r="F11153">
        <v>334.37</v>
      </c>
      <c r="G11153">
        <v>28.55</v>
      </c>
    </row>
    <row r="11154" spans="1:7" ht="15.5" x14ac:dyDescent="0.35">
      <c r="A11154" t="s">
        <v>187</v>
      </c>
      <c r="B11154" t="s">
        <v>353</v>
      </c>
      <c r="C11154">
        <v>91591</v>
      </c>
      <c r="D11154">
        <v>2025</v>
      </c>
      <c r="E11154">
        <v>7</v>
      </c>
      <c r="F11154">
        <v>489.72</v>
      </c>
      <c r="G11154">
        <v>43</v>
      </c>
    </row>
    <row r="11155" spans="1:7" ht="15.5" x14ac:dyDescent="0.35">
      <c r="A11155" t="s">
        <v>187</v>
      </c>
      <c r="B11155" t="s">
        <v>353</v>
      </c>
      <c r="C11155">
        <v>91591</v>
      </c>
      <c r="D11155">
        <v>2025</v>
      </c>
      <c r="E11155">
        <v>8</v>
      </c>
      <c r="F11155">
        <v>423.35</v>
      </c>
      <c r="G11155">
        <v>39</v>
      </c>
    </row>
    <row r="11156" spans="1:7" ht="15.5" x14ac:dyDescent="0.35">
      <c r="A11156" t="s">
        <v>187</v>
      </c>
      <c r="B11156" t="s">
        <v>353</v>
      </c>
      <c r="C11156">
        <v>91591</v>
      </c>
      <c r="D11156">
        <v>2025</v>
      </c>
      <c r="E11156">
        <v>9</v>
      </c>
      <c r="F11156">
        <v>439.53</v>
      </c>
      <c r="G11156">
        <v>40</v>
      </c>
    </row>
    <row r="11157" spans="1:7" ht="15.5" x14ac:dyDescent="0.35">
      <c r="A11157" t="s">
        <v>187</v>
      </c>
      <c r="B11157" t="s">
        <v>353</v>
      </c>
      <c r="C11157">
        <v>91591</v>
      </c>
      <c r="D11157">
        <v>2025</v>
      </c>
      <c r="E11157">
        <v>10</v>
      </c>
      <c r="F11157">
        <v>495.05</v>
      </c>
      <c r="G11157">
        <v>50</v>
      </c>
    </row>
    <row r="11158" spans="1:7" ht="15.5" x14ac:dyDescent="0.35">
      <c r="A11158" t="s">
        <v>187</v>
      </c>
      <c r="B11158" t="s">
        <v>353</v>
      </c>
      <c r="C11158">
        <v>91591</v>
      </c>
      <c r="D11158">
        <v>2025</v>
      </c>
      <c r="E11158">
        <v>11</v>
      </c>
      <c r="F11158">
        <v>507.19</v>
      </c>
      <c r="G11158">
        <v>50</v>
      </c>
    </row>
    <row r="11159" spans="1:7" ht="15.5" hidden="1" x14ac:dyDescent="0.35">
      <c r="A11159" t="s">
        <v>187</v>
      </c>
      <c r="B11159" t="s">
        <v>353</v>
      </c>
      <c r="C11159">
        <v>91592</v>
      </c>
      <c r="D11159">
        <v>2021</v>
      </c>
      <c r="E11159">
        <v>5</v>
      </c>
      <c r="F11159">
        <v>192.13</v>
      </c>
      <c r="G11159">
        <v>32</v>
      </c>
    </row>
    <row r="11160" spans="1:7" ht="15.5" hidden="1" x14ac:dyDescent="0.35">
      <c r="A11160" t="s">
        <v>187</v>
      </c>
      <c r="B11160" t="s">
        <v>353</v>
      </c>
      <c r="C11160">
        <v>91592</v>
      </c>
      <c r="D11160">
        <v>2021</v>
      </c>
      <c r="E11160">
        <v>6</v>
      </c>
      <c r="F11160">
        <v>288.2</v>
      </c>
      <c r="G11160">
        <v>48</v>
      </c>
    </row>
    <row r="11161" spans="1:7" ht="15.5" hidden="1" x14ac:dyDescent="0.35">
      <c r="A11161" t="s">
        <v>187</v>
      </c>
      <c r="B11161" t="s">
        <v>353</v>
      </c>
      <c r="C11161">
        <v>91592</v>
      </c>
      <c r="D11161">
        <v>2021</v>
      </c>
      <c r="E11161">
        <v>7</v>
      </c>
      <c r="F11161">
        <v>199.32</v>
      </c>
      <c r="G11161">
        <v>43</v>
      </c>
    </row>
    <row r="11162" spans="1:7" ht="15.5" hidden="1" x14ac:dyDescent="0.35">
      <c r="A11162" t="s">
        <v>187</v>
      </c>
      <c r="B11162" t="s">
        <v>353</v>
      </c>
      <c r="C11162">
        <v>91592</v>
      </c>
      <c r="D11162">
        <v>2021</v>
      </c>
      <c r="E11162">
        <v>8</v>
      </c>
      <c r="F11162">
        <v>240.2</v>
      </c>
      <c r="G11162">
        <v>38</v>
      </c>
    </row>
    <row r="11163" spans="1:7" ht="15.5" hidden="1" x14ac:dyDescent="0.35">
      <c r="A11163" t="s">
        <v>187</v>
      </c>
      <c r="B11163" t="s">
        <v>353</v>
      </c>
      <c r="C11163">
        <v>91592</v>
      </c>
      <c r="D11163">
        <v>2021</v>
      </c>
      <c r="E11163">
        <v>9</v>
      </c>
      <c r="F11163">
        <v>53.26</v>
      </c>
      <c r="G11163">
        <v>47</v>
      </c>
    </row>
    <row r="11164" spans="1:7" ht="15.5" hidden="1" x14ac:dyDescent="0.35">
      <c r="A11164" t="s">
        <v>187</v>
      </c>
      <c r="B11164" t="s">
        <v>353</v>
      </c>
      <c r="C11164">
        <v>91592</v>
      </c>
      <c r="D11164">
        <v>2021</v>
      </c>
      <c r="E11164">
        <v>10</v>
      </c>
      <c r="F11164">
        <v>471.04</v>
      </c>
      <c r="G11164">
        <v>52.34</v>
      </c>
    </row>
    <row r="11165" spans="1:7" ht="15.5" hidden="1" x14ac:dyDescent="0.35">
      <c r="A11165" t="s">
        <v>187</v>
      </c>
      <c r="B11165" t="s">
        <v>353</v>
      </c>
      <c r="C11165">
        <v>91592</v>
      </c>
      <c r="D11165">
        <v>2021</v>
      </c>
      <c r="E11165">
        <v>11</v>
      </c>
      <c r="F11165">
        <v>455.85</v>
      </c>
      <c r="G11165">
        <v>50.66</v>
      </c>
    </row>
    <row r="11166" spans="1:7" ht="15.5" hidden="1" x14ac:dyDescent="0.35">
      <c r="A11166" t="s">
        <v>187</v>
      </c>
      <c r="B11166" t="s">
        <v>353</v>
      </c>
      <c r="C11166">
        <v>91592</v>
      </c>
      <c r="D11166">
        <v>2021</v>
      </c>
      <c r="E11166">
        <v>12</v>
      </c>
      <c r="F11166">
        <v>361.86</v>
      </c>
      <c r="G11166">
        <v>32</v>
      </c>
    </row>
    <row r="11167" spans="1:7" ht="15.5" hidden="1" x14ac:dyDescent="0.35">
      <c r="A11167" t="s">
        <v>187</v>
      </c>
      <c r="B11167" t="s">
        <v>353</v>
      </c>
      <c r="C11167">
        <v>91592</v>
      </c>
      <c r="D11167">
        <v>2022</v>
      </c>
      <c r="E11167">
        <v>1</v>
      </c>
      <c r="F11167">
        <v>365.19</v>
      </c>
      <c r="G11167">
        <v>44</v>
      </c>
    </row>
    <row r="11168" spans="1:7" ht="15.5" hidden="1" x14ac:dyDescent="0.35">
      <c r="A11168" t="s">
        <v>187</v>
      </c>
      <c r="B11168" t="s">
        <v>353</v>
      </c>
      <c r="C11168">
        <v>91592</v>
      </c>
      <c r="D11168">
        <v>2022</v>
      </c>
      <c r="E11168">
        <v>2</v>
      </c>
      <c r="F11168">
        <v>298.76</v>
      </c>
      <c r="G11168">
        <v>38</v>
      </c>
    </row>
    <row r="11169" spans="1:7" ht="15.5" hidden="1" x14ac:dyDescent="0.35">
      <c r="A11169" t="s">
        <v>187</v>
      </c>
      <c r="B11169" t="s">
        <v>353</v>
      </c>
      <c r="C11169">
        <v>91592</v>
      </c>
      <c r="D11169">
        <v>2022</v>
      </c>
      <c r="E11169">
        <v>3</v>
      </c>
      <c r="F11169">
        <v>327.05</v>
      </c>
      <c r="G11169">
        <v>42</v>
      </c>
    </row>
    <row r="11170" spans="1:7" ht="15.5" hidden="1" x14ac:dyDescent="0.35">
      <c r="A11170" t="s">
        <v>187</v>
      </c>
      <c r="B11170" t="s">
        <v>353</v>
      </c>
      <c r="C11170">
        <v>91592</v>
      </c>
      <c r="D11170">
        <v>2022</v>
      </c>
      <c r="E11170">
        <v>4</v>
      </c>
      <c r="F11170">
        <v>344.56</v>
      </c>
      <c r="G11170">
        <v>50</v>
      </c>
    </row>
    <row r="11171" spans="1:7" ht="15.5" hidden="1" x14ac:dyDescent="0.35">
      <c r="A11171" t="s">
        <v>187</v>
      </c>
      <c r="B11171" t="s">
        <v>353</v>
      </c>
      <c r="C11171">
        <v>91592</v>
      </c>
      <c r="D11171">
        <v>2022</v>
      </c>
      <c r="E11171">
        <v>5</v>
      </c>
      <c r="F11171">
        <v>286.33999999999997</v>
      </c>
      <c r="G11171">
        <v>31</v>
      </c>
    </row>
    <row r="11172" spans="1:7" ht="15.5" hidden="1" x14ac:dyDescent="0.35">
      <c r="A11172" t="s">
        <v>187</v>
      </c>
      <c r="B11172" t="s">
        <v>353</v>
      </c>
      <c r="C11172">
        <v>91592</v>
      </c>
      <c r="D11172">
        <v>2022</v>
      </c>
      <c r="E11172">
        <v>6</v>
      </c>
      <c r="F11172">
        <v>369.54</v>
      </c>
      <c r="G11172">
        <v>33</v>
      </c>
    </row>
    <row r="11173" spans="1:7" ht="15.5" hidden="1" x14ac:dyDescent="0.35">
      <c r="A11173" t="s">
        <v>187</v>
      </c>
      <c r="B11173" t="s">
        <v>353</v>
      </c>
      <c r="C11173">
        <v>91592</v>
      </c>
      <c r="D11173">
        <v>2022</v>
      </c>
      <c r="E11173">
        <v>7</v>
      </c>
      <c r="F11173">
        <v>353.79</v>
      </c>
      <c r="G11173">
        <v>41</v>
      </c>
    </row>
    <row r="11174" spans="1:7" ht="15.5" hidden="1" x14ac:dyDescent="0.35">
      <c r="A11174" t="s">
        <v>187</v>
      </c>
      <c r="B11174" t="s">
        <v>353</v>
      </c>
      <c r="C11174">
        <v>91592</v>
      </c>
      <c r="D11174">
        <v>2022</v>
      </c>
      <c r="E11174">
        <v>8</v>
      </c>
      <c r="F11174">
        <v>340.59</v>
      </c>
      <c r="G11174">
        <v>44</v>
      </c>
    </row>
    <row r="11175" spans="1:7" ht="15.5" hidden="1" x14ac:dyDescent="0.35">
      <c r="A11175" t="s">
        <v>187</v>
      </c>
      <c r="B11175" t="s">
        <v>353</v>
      </c>
      <c r="C11175">
        <v>91592</v>
      </c>
      <c r="D11175">
        <v>2022</v>
      </c>
      <c r="E11175">
        <v>9</v>
      </c>
      <c r="F11175">
        <v>330.05</v>
      </c>
      <c r="G11175">
        <v>42</v>
      </c>
    </row>
    <row r="11176" spans="1:7" ht="15.5" hidden="1" x14ac:dyDescent="0.35">
      <c r="A11176" t="s">
        <v>187</v>
      </c>
      <c r="B11176" t="s">
        <v>353</v>
      </c>
      <c r="C11176">
        <v>91592</v>
      </c>
      <c r="D11176">
        <v>2022</v>
      </c>
      <c r="E11176">
        <v>10</v>
      </c>
      <c r="F11176">
        <v>334.49</v>
      </c>
      <c r="G11176">
        <v>45</v>
      </c>
    </row>
    <row r="11177" spans="1:7" ht="15.5" hidden="1" x14ac:dyDescent="0.35">
      <c r="A11177" t="s">
        <v>187</v>
      </c>
      <c r="B11177" t="s">
        <v>353</v>
      </c>
      <c r="C11177">
        <v>91592</v>
      </c>
      <c r="D11177">
        <v>2022</v>
      </c>
      <c r="E11177">
        <v>11</v>
      </c>
      <c r="F11177">
        <v>426.95</v>
      </c>
      <c r="G11177">
        <v>47</v>
      </c>
    </row>
    <row r="11178" spans="1:7" ht="15.5" hidden="1" x14ac:dyDescent="0.35">
      <c r="A11178" t="s">
        <v>187</v>
      </c>
      <c r="B11178" t="s">
        <v>353</v>
      </c>
      <c r="C11178">
        <v>91592</v>
      </c>
      <c r="D11178">
        <v>2022</v>
      </c>
      <c r="E11178">
        <v>12</v>
      </c>
      <c r="F11178">
        <v>351.91</v>
      </c>
      <c r="G11178">
        <v>37</v>
      </c>
    </row>
    <row r="11179" spans="1:7" ht="15.5" hidden="1" x14ac:dyDescent="0.35">
      <c r="A11179" t="s">
        <v>187</v>
      </c>
      <c r="B11179" t="s">
        <v>353</v>
      </c>
      <c r="C11179">
        <v>91592</v>
      </c>
      <c r="D11179">
        <v>2023</v>
      </c>
      <c r="E11179">
        <v>1</v>
      </c>
      <c r="F11179">
        <v>381.25</v>
      </c>
      <c r="G11179">
        <v>54</v>
      </c>
    </row>
    <row r="11180" spans="1:7" ht="15.5" hidden="1" x14ac:dyDescent="0.35">
      <c r="A11180" t="s">
        <v>187</v>
      </c>
      <c r="B11180" t="s">
        <v>353</v>
      </c>
      <c r="C11180">
        <v>91592</v>
      </c>
      <c r="D11180">
        <v>2023</v>
      </c>
      <c r="E11180">
        <v>2</v>
      </c>
      <c r="F11180">
        <v>367.89</v>
      </c>
      <c r="G11180">
        <v>31</v>
      </c>
    </row>
    <row r="11181" spans="1:7" ht="15.5" hidden="1" x14ac:dyDescent="0.35">
      <c r="A11181" t="s">
        <v>187</v>
      </c>
      <c r="B11181" t="s">
        <v>353</v>
      </c>
      <c r="C11181">
        <v>91592</v>
      </c>
      <c r="D11181">
        <v>2023</v>
      </c>
      <c r="E11181">
        <v>3</v>
      </c>
      <c r="F11181">
        <v>430.63</v>
      </c>
      <c r="G11181">
        <v>36</v>
      </c>
    </row>
    <row r="11182" spans="1:7" ht="15.5" hidden="1" x14ac:dyDescent="0.35">
      <c r="A11182" t="s">
        <v>187</v>
      </c>
      <c r="B11182" t="s">
        <v>353</v>
      </c>
      <c r="C11182">
        <v>91592</v>
      </c>
      <c r="D11182">
        <v>2023</v>
      </c>
      <c r="E11182">
        <v>4</v>
      </c>
      <c r="F11182">
        <v>400.98</v>
      </c>
      <c r="G11182">
        <v>32</v>
      </c>
    </row>
    <row r="11183" spans="1:7" ht="15.5" hidden="1" x14ac:dyDescent="0.35">
      <c r="A11183" t="s">
        <v>187</v>
      </c>
      <c r="B11183" t="s">
        <v>353</v>
      </c>
      <c r="C11183">
        <v>91592</v>
      </c>
      <c r="D11183">
        <v>2023</v>
      </c>
      <c r="E11183">
        <v>5</v>
      </c>
      <c r="F11183">
        <v>450.2</v>
      </c>
      <c r="G11183">
        <v>46</v>
      </c>
    </row>
    <row r="11184" spans="1:7" ht="15.5" hidden="1" x14ac:dyDescent="0.35">
      <c r="A11184" t="s">
        <v>187</v>
      </c>
      <c r="B11184" t="s">
        <v>353</v>
      </c>
      <c r="C11184">
        <v>91592</v>
      </c>
      <c r="D11184">
        <v>2023</v>
      </c>
      <c r="E11184">
        <v>6</v>
      </c>
      <c r="F11184">
        <v>440.29</v>
      </c>
      <c r="G11184">
        <v>37</v>
      </c>
    </row>
    <row r="11185" spans="1:7" ht="15.5" hidden="1" x14ac:dyDescent="0.35">
      <c r="A11185" t="s">
        <v>187</v>
      </c>
      <c r="B11185" t="s">
        <v>353</v>
      </c>
      <c r="C11185">
        <v>91592</v>
      </c>
      <c r="D11185">
        <v>2023</v>
      </c>
      <c r="E11185">
        <v>7</v>
      </c>
      <c r="F11185">
        <v>414.4</v>
      </c>
      <c r="G11185">
        <v>37</v>
      </c>
    </row>
    <row r="11186" spans="1:7" ht="15.5" hidden="1" x14ac:dyDescent="0.35">
      <c r="A11186" t="s">
        <v>187</v>
      </c>
      <c r="B11186" t="s">
        <v>353</v>
      </c>
      <c r="C11186">
        <v>91592</v>
      </c>
      <c r="D11186">
        <v>2023</v>
      </c>
      <c r="E11186">
        <v>8</v>
      </c>
      <c r="F11186">
        <v>455.5</v>
      </c>
      <c r="G11186">
        <v>39</v>
      </c>
    </row>
    <row r="11187" spans="1:7" ht="15.5" hidden="1" x14ac:dyDescent="0.35">
      <c r="A11187" t="s">
        <v>187</v>
      </c>
      <c r="B11187" t="s">
        <v>353</v>
      </c>
      <c r="C11187">
        <v>91592</v>
      </c>
      <c r="D11187">
        <v>2023</v>
      </c>
      <c r="E11187">
        <v>9</v>
      </c>
      <c r="F11187">
        <v>471.21</v>
      </c>
      <c r="G11187">
        <v>41</v>
      </c>
    </row>
    <row r="11188" spans="1:7" ht="15.5" hidden="1" x14ac:dyDescent="0.35">
      <c r="A11188" t="s">
        <v>187</v>
      </c>
      <c r="B11188" t="s">
        <v>353</v>
      </c>
      <c r="C11188">
        <v>91592</v>
      </c>
      <c r="D11188">
        <v>2023</v>
      </c>
      <c r="E11188">
        <v>10</v>
      </c>
      <c r="F11188">
        <v>426.59</v>
      </c>
      <c r="G11188">
        <v>37</v>
      </c>
    </row>
    <row r="11189" spans="1:7" ht="15.5" hidden="1" x14ac:dyDescent="0.35">
      <c r="A11189" t="s">
        <v>187</v>
      </c>
      <c r="B11189" t="s">
        <v>353</v>
      </c>
      <c r="C11189">
        <v>91592</v>
      </c>
      <c r="D11189">
        <v>2023</v>
      </c>
      <c r="E11189">
        <v>11</v>
      </c>
      <c r="F11189">
        <v>379.84</v>
      </c>
      <c r="G11189">
        <v>34</v>
      </c>
    </row>
    <row r="11190" spans="1:7" ht="15.5" hidden="1" x14ac:dyDescent="0.35">
      <c r="A11190" t="s">
        <v>187</v>
      </c>
      <c r="B11190" t="s">
        <v>353</v>
      </c>
      <c r="C11190">
        <v>91592</v>
      </c>
      <c r="D11190">
        <v>2023</v>
      </c>
      <c r="E11190">
        <v>12</v>
      </c>
      <c r="F11190">
        <v>482.29</v>
      </c>
      <c r="G11190">
        <v>51</v>
      </c>
    </row>
    <row r="11191" spans="1:7" ht="15.5" hidden="1" x14ac:dyDescent="0.35">
      <c r="A11191" t="s">
        <v>187</v>
      </c>
      <c r="B11191" t="s">
        <v>353</v>
      </c>
      <c r="C11191">
        <v>91592</v>
      </c>
      <c r="D11191">
        <v>2024</v>
      </c>
      <c r="E11191">
        <v>1</v>
      </c>
      <c r="F11191">
        <v>456.18</v>
      </c>
      <c r="G11191">
        <v>42</v>
      </c>
    </row>
    <row r="11192" spans="1:7" ht="15.5" hidden="1" x14ac:dyDescent="0.35">
      <c r="A11192" t="s">
        <v>187</v>
      </c>
      <c r="B11192" t="s">
        <v>353</v>
      </c>
      <c r="C11192">
        <v>91592</v>
      </c>
      <c r="D11192">
        <v>2024</v>
      </c>
      <c r="E11192">
        <v>2</v>
      </c>
      <c r="F11192">
        <v>422.39</v>
      </c>
      <c r="G11192">
        <v>38</v>
      </c>
    </row>
    <row r="11193" spans="1:7" ht="15.5" hidden="1" x14ac:dyDescent="0.35">
      <c r="A11193" t="s">
        <v>187</v>
      </c>
      <c r="B11193" t="s">
        <v>353</v>
      </c>
      <c r="C11193">
        <v>91592</v>
      </c>
      <c r="D11193">
        <v>2024</v>
      </c>
      <c r="E11193">
        <v>3</v>
      </c>
      <c r="F11193">
        <v>448.14</v>
      </c>
      <c r="G11193">
        <v>37</v>
      </c>
    </row>
    <row r="11194" spans="1:7" ht="15.5" hidden="1" x14ac:dyDescent="0.35">
      <c r="A11194" t="s">
        <v>187</v>
      </c>
      <c r="B11194" t="s">
        <v>353</v>
      </c>
      <c r="C11194">
        <v>91592</v>
      </c>
      <c r="D11194">
        <v>2024</v>
      </c>
      <c r="E11194">
        <v>4</v>
      </c>
      <c r="F11194">
        <v>386.36</v>
      </c>
      <c r="G11194">
        <v>38</v>
      </c>
    </row>
    <row r="11195" spans="1:7" ht="15.5" hidden="1" x14ac:dyDescent="0.35">
      <c r="A11195" t="s">
        <v>187</v>
      </c>
      <c r="B11195" t="s">
        <v>353</v>
      </c>
      <c r="C11195">
        <v>91592</v>
      </c>
      <c r="D11195">
        <v>2024</v>
      </c>
      <c r="E11195">
        <v>5</v>
      </c>
      <c r="F11195">
        <v>195.71</v>
      </c>
      <c r="G11195">
        <v>19</v>
      </c>
    </row>
    <row r="11196" spans="1:7" ht="15.5" hidden="1" x14ac:dyDescent="0.35">
      <c r="A11196" t="s">
        <v>187</v>
      </c>
      <c r="B11196" t="s">
        <v>353</v>
      </c>
      <c r="C11196">
        <v>91592</v>
      </c>
      <c r="D11196">
        <v>2024</v>
      </c>
      <c r="E11196">
        <v>6</v>
      </c>
      <c r="F11196">
        <v>467.04</v>
      </c>
      <c r="G11196">
        <v>44</v>
      </c>
    </row>
    <row r="11197" spans="1:7" ht="15.5" hidden="1" x14ac:dyDescent="0.35">
      <c r="A11197" t="s">
        <v>187</v>
      </c>
      <c r="B11197" t="s">
        <v>353</v>
      </c>
      <c r="C11197">
        <v>91592</v>
      </c>
      <c r="D11197">
        <v>2024</v>
      </c>
      <c r="E11197">
        <v>7</v>
      </c>
      <c r="F11197">
        <v>462.83</v>
      </c>
      <c r="G11197">
        <v>47</v>
      </c>
    </row>
    <row r="11198" spans="1:7" ht="15.5" hidden="1" x14ac:dyDescent="0.35">
      <c r="A11198" t="s">
        <v>187</v>
      </c>
      <c r="B11198" t="s">
        <v>353</v>
      </c>
      <c r="C11198">
        <v>91592</v>
      </c>
      <c r="D11198">
        <v>2024</v>
      </c>
      <c r="E11198">
        <v>8</v>
      </c>
      <c r="F11198">
        <v>423.1</v>
      </c>
      <c r="G11198">
        <v>43</v>
      </c>
    </row>
    <row r="11199" spans="1:7" ht="15.5" hidden="1" x14ac:dyDescent="0.35">
      <c r="A11199" t="s">
        <v>187</v>
      </c>
      <c r="B11199" t="s">
        <v>353</v>
      </c>
      <c r="C11199">
        <v>91592</v>
      </c>
      <c r="D11199">
        <v>2024</v>
      </c>
      <c r="E11199">
        <v>9</v>
      </c>
      <c r="F11199">
        <v>434.58</v>
      </c>
      <c r="G11199">
        <v>41</v>
      </c>
    </row>
    <row r="11200" spans="1:7" ht="15.5" hidden="1" x14ac:dyDescent="0.35">
      <c r="A11200" t="s">
        <v>187</v>
      </c>
      <c r="B11200" t="s">
        <v>353</v>
      </c>
      <c r="C11200">
        <v>91592</v>
      </c>
      <c r="D11200">
        <v>2024</v>
      </c>
      <c r="E11200">
        <v>10</v>
      </c>
      <c r="F11200">
        <v>492.42</v>
      </c>
      <c r="G11200">
        <v>46</v>
      </c>
    </row>
    <row r="11201" spans="1:7" ht="15.5" hidden="1" x14ac:dyDescent="0.35">
      <c r="A11201" t="s">
        <v>187</v>
      </c>
      <c r="B11201" t="s">
        <v>353</v>
      </c>
      <c r="C11201">
        <v>91592</v>
      </c>
      <c r="D11201">
        <v>2024</v>
      </c>
      <c r="E11201">
        <v>11</v>
      </c>
      <c r="F11201">
        <v>475.65</v>
      </c>
      <c r="G11201">
        <v>49</v>
      </c>
    </row>
    <row r="11202" spans="1:7" ht="15.5" hidden="1" x14ac:dyDescent="0.35">
      <c r="A11202" t="s">
        <v>187</v>
      </c>
      <c r="B11202" t="s">
        <v>353</v>
      </c>
      <c r="C11202">
        <v>91592</v>
      </c>
      <c r="D11202">
        <v>2024</v>
      </c>
      <c r="E11202">
        <v>12</v>
      </c>
      <c r="F11202">
        <v>469.87</v>
      </c>
      <c r="G11202">
        <v>48</v>
      </c>
    </row>
    <row r="11203" spans="1:7" ht="15.5" x14ac:dyDescent="0.35">
      <c r="A11203" t="s">
        <v>187</v>
      </c>
      <c r="B11203" t="s">
        <v>353</v>
      </c>
      <c r="C11203">
        <v>91592</v>
      </c>
      <c r="D11203">
        <v>2025</v>
      </c>
      <c r="E11203">
        <v>1</v>
      </c>
      <c r="F11203">
        <v>460.25</v>
      </c>
      <c r="G11203">
        <v>43</v>
      </c>
    </row>
    <row r="11204" spans="1:7" ht="15.5" x14ac:dyDescent="0.35">
      <c r="A11204" t="s">
        <v>187</v>
      </c>
      <c r="B11204" t="s">
        <v>353</v>
      </c>
      <c r="C11204">
        <v>91592</v>
      </c>
      <c r="D11204">
        <v>2025</v>
      </c>
      <c r="E11204">
        <v>2</v>
      </c>
      <c r="F11204">
        <v>351.03</v>
      </c>
      <c r="G11204">
        <v>31</v>
      </c>
    </row>
    <row r="11205" spans="1:7" ht="15.5" x14ac:dyDescent="0.35">
      <c r="A11205" t="s">
        <v>187</v>
      </c>
      <c r="B11205" t="s">
        <v>353</v>
      </c>
      <c r="C11205">
        <v>91592</v>
      </c>
      <c r="D11205">
        <v>2025</v>
      </c>
      <c r="E11205">
        <v>3</v>
      </c>
      <c r="F11205">
        <v>464.77</v>
      </c>
      <c r="G11205">
        <v>47</v>
      </c>
    </row>
    <row r="11206" spans="1:7" ht="15.5" x14ac:dyDescent="0.35">
      <c r="A11206" t="s">
        <v>187</v>
      </c>
      <c r="B11206" t="s">
        <v>353</v>
      </c>
      <c r="C11206">
        <v>91592</v>
      </c>
      <c r="D11206">
        <v>2025</v>
      </c>
      <c r="E11206">
        <v>4</v>
      </c>
      <c r="F11206">
        <v>447.01</v>
      </c>
      <c r="G11206">
        <v>43</v>
      </c>
    </row>
    <row r="11207" spans="1:7" ht="15.5" x14ac:dyDescent="0.35">
      <c r="A11207" t="s">
        <v>187</v>
      </c>
      <c r="B11207" t="s">
        <v>353</v>
      </c>
      <c r="C11207">
        <v>91592</v>
      </c>
      <c r="D11207">
        <v>2025</v>
      </c>
      <c r="E11207">
        <v>5</v>
      </c>
      <c r="F11207">
        <v>487.49</v>
      </c>
      <c r="G11207">
        <v>45</v>
      </c>
    </row>
    <row r="11208" spans="1:7" ht="15.5" x14ac:dyDescent="0.35">
      <c r="A11208" t="s">
        <v>187</v>
      </c>
      <c r="B11208" t="s">
        <v>353</v>
      </c>
      <c r="C11208">
        <v>91592</v>
      </c>
      <c r="D11208">
        <v>2025</v>
      </c>
      <c r="E11208">
        <v>6</v>
      </c>
      <c r="F11208">
        <v>431.23</v>
      </c>
      <c r="G11208">
        <v>39</v>
      </c>
    </row>
    <row r="11209" spans="1:7" ht="15.5" x14ac:dyDescent="0.35">
      <c r="A11209" t="s">
        <v>187</v>
      </c>
      <c r="B11209" t="s">
        <v>353</v>
      </c>
      <c r="C11209">
        <v>91592</v>
      </c>
      <c r="D11209">
        <v>2025</v>
      </c>
      <c r="E11209">
        <v>7</v>
      </c>
      <c r="F11209">
        <v>492.17</v>
      </c>
      <c r="G11209">
        <v>41</v>
      </c>
    </row>
    <row r="11210" spans="1:7" ht="15.5" x14ac:dyDescent="0.35">
      <c r="A11210" t="s">
        <v>187</v>
      </c>
      <c r="B11210" t="s">
        <v>353</v>
      </c>
      <c r="C11210">
        <v>91592</v>
      </c>
      <c r="D11210">
        <v>2025</v>
      </c>
      <c r="E11210">
        <v>8</v>
      </c>
      <c r="F11210">
        <v>462</v>
      </c>
      <c r="G11210">
        <v>38</v>
      </c>
    </row>
    <row r="11211" spans="1:7" ht="15.5" x14ac:dyDescent="0.35">
      <c r="A11211" t="s">
        <v>187</v>
      </c>
      <c r="B11211" t="s">
        <v>353</v>
      </c>
      <c r="C11211">
        <v>91592</v>
      </c>
      <c r="D11211">
        <v>2025</v>
      </c>
      <c r="E11211">
        <v>9</v>
      </c>
      <c r="F11211">
        <v>456.56</v>
      </c>
      <c r="G11211">
        <v>40</v>
      </c>
    </row>
    <row r="11212" spans="1:7" ht="15.5" x14ac:dyDescent="0.35">
      <c r="A11212" t="s">
        <v>187</v>
      </c>
      <c r="B11212" t="s">
        <v>353</v>
      </c>
      <c r="C11212">
        <v>91592</v>
      </c>
      <c r="D11212">
        <v>2025</v>
      </c>
      <c r="E11212">
        <v>10</v>
      </c>
      <c r="F11212">
        <v>251.56</v>
      </c>
      <c r="G11212">
        <v>23.23</v>
      </c>
    </row>
    <row r="11213" spans="1:7" ht="15.5" x14ac:dyDescent="0.35">
      <c r="A11213" t="s">
        <v>187</v>
      </c>
      <c r="B11213" t="s">
        <v>353</v>
      </c>
      <c r="C11213">
        <v>91592</v>
      </c>
      <c r="D11213">
        <v>2025</v>
      </c>
      <c r="E11213">
        <v>11</v>
      </c>
      <c r="F11213">
        <v>0</v>
      </c>
      <c r="G11213">
        <v>0</v>
      </c>
    </row>
    <row r="11214" spans="1:7" ht="15.5" hidden="1" x14ac:dyDescent="0.35">
      <c r="A11214" t="s">
        <v>187</v>
      </c>
      <c r="B11214" t="s">
        <v>353</v>
      </c>
      <c r="C11214">
        <v>91593</v>
      </c>
      <c r="D11214">
        <v>2020</v>
      </c>
      <c r="E11214">
        <v>12</v>
      </c>
      <c r="F11214">
        <v>205.31</v>
      </c>
      <c r="G11214">
        <v>32</v>
      </c>
    </row>
    <row r="11215" spans="1:7" ht="15.5" hidden="1" x14ac:dyDescent="0.35">
      <c r="A11215" t="s">
        <v>187</v>
      </c>
      <c r="B11215" t="s">
        <v>353</v>
      </c>
      <c r="C11215">
        <v>91593</v>
      </c>
      <c r="D11215">
        <v>2021</v>
      </c>
      <c r="E11215">
        <v>1</v>
      </c>
      <c r="F11215">
        <v>156.84</v>
      </c>
      <c r="G11215">
        <v>31</v>
      </c>
    </row>
    <row r="11216" spans="1:7" ht="15.5" hidden="1" x14ac:dyDescent="0.35">
      <c r="A11216" t="s">
        <v>187</v>
      </c>
      <c r="B11216" t="s">
        <v>353</v>
      </c>
      <c r="C11216">
        <v>91593</v>
      </c>
      <c r="D11216">
        <v>2021</v>
      </c>
      <c r="E11216">
        <v>2</v>
      </c>
      <c r="F11216">
        <v>36.5</v>
      </c>
      <c r="G11216">
        <v>12</v>
      </c>
    </row>
    <row r="11217" spans="1:7" ht="15.5" hidden="1" x14ac:dyDescent="0.35">
      <c r="A11217" t="s">
        <v>187</v>
      </c>
      <c r="B11217" t="s">
        <v>353</v>
      </c>
      <c r="C11217">
        <v>91593</v>
      </c>
      <c r="D11217">
        <v>2021</v>
      </c>
      <c r="E11217">
        <v>3</v>
      </c>
      <c r="F11217">
        <v>138.83000000000001</v>
      </c>
      <c r="G11217">
        <v>32</v>
      </c>
    </row>
    <row r="11218" spans="1:7" ht="15.5" hidden="1" x14ac:dyDescent="0.35">
      <c r="A11218" t="s">
        <v>187</v>
      </c>
      <c r="B11218" t="s">
        <v>353</v>
      </c>
      <c r="C11218">
        <v>91593</v>
      </c>
      <c r="D11218">
        <v>2021</v>
      </c>
      <c r="E11218">
        <v>4</v>
      </c>
      <c r="F11218">
        <v>105.33</v>
      </c>
      <c r="G11218">
        <v>46</v>
      </c>
    </row>
    <row r="11219" spans="1:7" ht="15.5" hidden="1" x14ac:dyDescent="0.35">
      <c r="A11219" t="s">
        <v>187</v>
      </c>
      <c r="B11219" t="s">
        <v>353</v>
      </c>
      <c r="C11219">
        <v>91593</v>
      </c>
      <c r="D11219">
        <v>2021</v>
      </c>
      <c r="E11219">
        <v>5</v>
      </c>
      <c r="F11219">
        <v>148.24</v>
      </c>
      <c r="G11219">
        <v>34.56</v>
      </c>
    </row>
    <row r="11220" spans="1:7" ht="15.5" hidden="1" x14ac:dyDescent="0.35">
      <c r="A11220" t="s">
        <v>187</v>
      </c>
      <c r="B11220" t="s">
        <v>353</v>
      </c>
      <c r="C11220">
        <v>91593</v>
      </c>
      <c r="D11220">
        <v>2021</v>
      </c>
      <c r="E11220">
        <v>6</v>
      </c>
      <c r="F11220">
        <v>143.46</v>
      </c>
      <c r="G11220">
        <v>33.44</v>
      </c>
    </row>
    <row r="11221" spans="1:7" ht="15.5" hidden="1" x14ac:dyDescent="0.35">
      <c r="A11221" t="s">
        <v>187</v>
      </c>
      <c r="B11221" t="s">
        <v>353</v>
      </c>
      <c r="C11221">
        <v>91593</v>
      </c>
      <c r="D11221">
        <v>2021</v>
      </c>
      <c r="E11221">
        <v>7</v>
      </c>
      <c r="F11221">
        <v>201.41</v>
      </c>
      <c r="G11221">
        <v>50</v>
      </c>
    </row>
    <row r="11222" spans="1:7" ht="15.5" hidden="1" x14ac:dyDescent="0.35">
      <c r="A11222" t="s">
        <v>187</v>
      </c>
      <c r="B11222" t="s">
        <v>353</v>
      </c>
      <c r="C11222">
        <v>91593</v>
      </c>
      <c r="D11222">
        <v>2021</v>
      </c>
      <c r="E11222">
        <v>8</v>
      </c>
      <c r="F11222">
        <v>282.04000000000002</v>
      </c>
      <c r="G11222">
        <v>40</v>
      </c>
    </row>
    <row r="11223" spans="1:7" ht="15.5" hidden="1" x14ac:dyDescent="0.35">
      <c r="A11223" t="s">
        <v>187</v>
      </c>
      <c r="B11223" t="s">
        <v>353</v>
      </c>
      <c r="C11223">
        <v>91593</v>
      </c>
      <c r="D11223">
        <v>2021</v>
      </c>
      <c r="E11223">
        <v>9</v>
      </c>
      <c r="F11223">
        <v>229.3</v>
      </c>
      <c r="G11223">
        <v>29</v>
      </c>
    </row>
    <row r="11224" spans="1:7" ht="15.5" hidden="1" x14ac:dyDescent="0.35">
      <c r="A11224" t="s">
        <v>187</v>
      </c>
      <c r="B11224" t="s">
        <v>353</v>
      </c>
      <c r="C11224">
        <v>91593</v>
      </c>
      <c r="D11224">
        <v>2021</v>
      </c>
      <c r="E11224">
        <v>10</v>
      </c>
      <c r="F11224">
        <v>325.79000000000002</v>
      </c>
      <c r="G11224">
        <v>40</v>
      </c>
    </row>
    <row r="11225" spans="1:7" ht="15.5" hidden="1" x14ac:dyDescent="0.35">
      <c r="A11225" t="s">
        <v>187</v>
      </c>
      <c r="B11225" t="s">
        <v>353</v>
      </c>
      <c r="C11225">
        <v>91593</v>
      </c>
      <c r="D11225">
        <v>2021</v>
      </c>
      <c r="E11225">
        <v>11</v>
      </c>
      <c r="F11225">
        <v>236.28</v>
      </c>
      <c r="G11225">
        <v>45</v>
      </c>
    </row>
    <row r="11226" spans="1:7" ht="15.5" hidden="1" x14ac:dyDescent="0.35">
      <c r="A11226" t="s">
        <v>187</v>
      </c>
      <c r="B11226" t="s">
        <v>353</v>
      </c>
      <c r="C11226">
        <v>91593</v>
      </c>
      <c r="D11226">
        <v>2021</v>
      </c>
      <c r="E11226">
        <v>12</v>
      </c>
      <c r="F11226">
        <v>275.83</v>
      </c>
      <c r="G11226">
        <v>34</v>
      </c>
    </row>
    <row r="11227" spans="1:7" ht="15.5" hidden="1" x14ac:dyDescent="0.35">
      <c r="A11227" t="s">
        <v>187</v>
      </c>
      <c r="B11227" t="s">
        <v>353</v>
      </c>
      <c r="C11227">
        <v>91593</v>
      </c>
      <c r="D11227">
        <v>2022</v>
      </c>
      <c r="E11227">
        <v>1</v>
      </c>
      <c r="F11227">
        <v>355.4</v>
      </c>
      <c r="G11227">
        <v>40</v>
      </c>
    </row>
    <row r="11228" spans="1:7" ht="15.5" hidden="1" x14ac:dyDescent="0.35">
      <c r="A11228" t="s">
        <v>187</v>
      </c>
      <c r="B11228" t="s">
        <v>353</v>
      </c>
      <c r="C11228">
        <v>91593</v>
      </c>
      <c r="D11228">
        <v>2022</v>
      </c>
      <c r="E11228">
        <v>2</v>
      </c>
      <c r="F11228">
        <v>351.15</v>
      </c>
      <c r="G11228">
        <v>33</v>
      </c>
    </row>
    <row r="11229" spans="1:7" ht="15.5" hidden="1" x14ac:dyDescent="0.35">
      <c r="A11229" t="s">
        <v>187</v>
      </c>
      <c r="B11229" t="s">
        <v>353</v>
      </c>
      <c r="C11229">
        <v>91593</v>
      </c>
      <c r="D11229">
        <v>2022</v>
      </c>
      <c r="E11229">
        <v>3</v>
      </c>
      <c r="F11229">
        <v>359.74</v>
      </c>
      <c r="G11229">
        <v>35</v>
      </c>
    </row>
    <row r="11230" spans="1:7" ht="15.5" hidden="1" x14ac:dyDescent="0.35">
      <c r="A11230" t="s">
        <v>187</v>
      </c>
      <c r="B11230" t="s">
        <v>353</v>
      </c>
      <c r="C11230">
        <v>91593</v>
      </c>
      <c r="D11230">
        <v>2022</v>
      </c>
      <c r="E11230">
        <v>4</v>
      </c>
      <c r="F11230">
        <v>361.92</v>
      </c>
      <c r="G11230">
        <v>34</v>
      </c>
    </row>
    <row r="11231" spans="1:7" ht="15.5" hidden="1" x14ac:dyDescent="0.35">
      <c r="A11231" t="s">
        <v>187</v>
      </c>
      <c r="B11231" t="s">
        <v>353</v>
      </c>
      <c r="C11231">
        <v>91593</v>
      </c>
      <c r="D11231">
        <v>2022</v>
      </c>
      <c r="E11231">
        <v>5</v>
      </c>
      <c r="F11231">
        <v>398.93</v>
      </c>
      <c r="G11231">
        <v>31</v>
      </c>
    </row>
    <row r="11232" spans="1:7" ht="15.5" hidden="1" x14ac:dyDescent="0.35">
      <c r="A11232" t="s">
        <v>187</v>
      </c>
      <c r="B11232" t="s">
        <v>353</v>
      </c>
      <c r="C11232">
        <v>91593</v>
      </c>
      <c r="D11232">
        <v>2022</v>
      </c>
      <c r="E11232">
        <v>6</v>
      </c>
      <c r="F11232">
        <v>383.68</v>
      </c>
      <c r="G11232">
        <v>28</v>
      </c>
    </row>
    <row r="11233" spans="1:7" ht="15.5" hidden="1" x14ac:dyDescent="0.35">
      <c r="A11233" t="s">
        <v>187</v>
      </c>
      <c r="B11233" t="s">
        <v>353</v>
      </c>
      <c r="C11233">
        <v>91593</v>
      </c>
      <c r="D11233">
        <v>2022</v>
      </c>
      <c r="E11233">
        <v>7</v>
      </c>
      <c r="F11233">
        <v>454.21</v>
      </c>
      <c r="G11233">
        <v>37</v>
      </c>
    </row>
    <row r="11234" spans="1:7" ht="15.5" hidden="1" x14ac:dyDescent="0.35">
      <c r="A11234" t="s">
        <v>187</v>
      </c>
      <c r="B11234" t="s">
        <v>353</v>
      </c>
      <c r="C11234">
        <v>91593</v>
      </c>
      <c r="D11234">
        <v>2022</v>
      </c>
      <c r="E11234">
        <v>8</v>
      </c>
      <c r="F11234">
        <v>431.63</v>
      </c>
      <c r="G11234">
        <v>37</v>
      </c>
    </row>
    <row r="11235" spans="1:7" ht="15.5" hidden="1" x14ac:dyDescent="0.35">
      <c r="A11235" t="s">
        <v>187</v>
      </c>
      <c r="B11235" t="s">
        <v>353</v>
      </c>
      <c r="C11235">
        <v>91593</v>
      </c>
      <c r="D11235">
        <v>2022</v>
      </c>
      <c r="E11235">
        <v>9</v>
      </c>
      <c r="F11235">
        <v>425.65</v>
      </c>
      <c r="G11235">
        <v>30</v>
      </c>
    </row>
    <row r="11236" spans="1:7" ht="15.5" hidden="1" x14ac:dyDescent="0.35">
      <c r="A11236" t="s">
        <v>187</v>
      </c>
      <c r="B11236" t="s">
        <v>353</v>
      </c>
      <c r="C11236">
        <v>91593</v>
      </c>
      <c r="D11236">
        <v>2022</v>
      </c>
      <c r="E11236">
        <v>10</v>
      </c>
      <c r="F11236">
        <v>443.93</v>
      </c>
      <c r="G11236">
        <v>37</v>
      </c>
    </row>
    <row r="11237" spans="1:7" ht="15.5" hidden="1" x14ac:dyDescent="0.35">
      <c r="A11237" t="s">
        <v>187</v>
      </c>
      <c r="B11237" t="s">
        <v>353</v>
      </c>
      <c r="C11237">
        <v>91593</v>
      </c>
      <c r="D11237">
        <v>2023</v>
      </c>
      <c r="E11237">
        <v>1</v>
      </c>
      <c r="F11237">
        <v>347.53</v>
      </c>
      <c r="G11237">
        <v>33</v>
      </c>
    </row>
    <row r="11238" spans="1:7" ht="15.5" hidden="1" x14ac:dyDescent="0.35">
      <c r="A11238" t="s">
        <v>187</v>
      </c>
      <c r="B11238" t="s">
        <v>353</v>
      </c>
      <c r="C11238">
        <v>91593</v>
      </c>
      <c r="D11238">
        <v>2023</v>
      </c>
      <c r="E11238">
        <v>2</v>
      </c>
      <c r="F11238">
        <v>365.6</v>
      </c>
      <c r="G11238">
        <v>49</v>
      </c>
    </row>
    <row r="11239" spans="1:7" ht="15.5" hidden="1" x14ac:dyDescent="0.35">
      <c r="A11239" t="s">
        <v>187</v>
      </c>
      <c r="B11239" t="s">
        <v>353</v>
      </c>
      <c r="C11239">
        <v>91593</v>
      </c>
      <c r="D11239">
        <v>2023</v>
      </c>
      <c r="E11239">
        <v>3</v>
      </c>
      <c r="F11239">
        <v>393.59</v>
      </c>
      <c r="G11239">
        <v>62</v>
      </c>
    </row>
    <row r="11240" spans="1:7" ht="15.5" hidden="1" x14ac:dyDescent="0.35">
      <c r="A11240" t="s">
        <v>187</v>
      </c>
      <c r="B11240" t="s">
        <v>353</v>
      </c>
      <c r="C11240">
        <v>91593</v>
      </c>
      <c r="D11240">
        <v>2023</v>
      </c>
      <c r="E11240">
        <v>4</v>
      </c>
      <c r="F11240">
        <v>388.05</v>
      </c>
      <c r="G11240">
        <v>43</v>
      </c>
    </row>
    <row r="11241" spans="1:7" ht="15.5" hidden="1" x14ac:dyDescent="0.35">
      <c r="A11241" t="s">
        <v>187</v>
      </c>
      <c r="B11241" t="s">
        <v>353</v>
      </c>
      <c r="C11241">
        <v>91593</v>
      </c>
      <c r="D11241">
        <v>2023</v>
      </c>
      <c r="E11241">
        <v>5</v>
      </c>
      <c r="F11241">
        <v>439.95</v>
      </c>
      <c r="G11241">
        <v>39</v>
      </c>
    </row>
    <row r="11242" spans="1:7" ht="15.5" hidden="1" x14ac:dyDescent="0.35">
      <c r="A11242" t="s">
        <v>187</v>
      </c>
      <c r="B11242" t="s">
        <v>353</v>
      </c>
      <c r="C11242">
        <v>91593</v>
      </c>
      <c r="D11242">
        <v>2023</v>
      </c>
      <c r="E11242">
        <v>6</v>
      </c>
      <c r="F11242">
        <v>445.77</v>
      </c>
      <c r="G11242">
        <v>41</v>
      </c>
    </row>
    <row r="11243" spans="1:7" ht="15.5" hidden="1" x14ac:dyDescent="0.35">
      <c r="A11243" t="s">
        <v>187</v>
      </c>
      <c r="B11243" t="s">
        <v>353</v>
      </c>
      <c r="C11243">
        <v>91593</v>
      </c>
      <c r="D11243">
        <v>2023</v>
      </c>
      <c r="E11243">
        <v>7</v>
      </c>
      <c r="F11243">
        <v>464.69</v>
      </c>
      <c r="G11243">
        <v>46</v>
      </c>
    </row>
    <row r="11244" spans="1:7" ht="15.5" hidden="1" x14ac:dyDescent="0.35">
      <c r="A11244" t="s">
        <v>187</v>
      </c>
      <c r="B11244" t="s">
        <v>353</v>
      </c>
      <c r="C11244">
        <v>91593</v>
      </c>
      <c r="D11244">
        <v>2023</v>
      </c>
      <c r="E11244">
        <v>8</v>
      </c>
      <c r="F11244">
        <v>468.35</v>
      </c>
      <c r="G11244">
        <v>43</v>
      </c>
    </row>
    <row r="11245" spans="1:7" ht="15.5" hidden="1" x14ac:dyDescent="0.35">
      <c r="A11245" t="s">
        <v>187</v>
      </c>
      <c r="B11245" t="s">
        <v>353</v>
      </c>
      <c r="C11245">
        <v>91593</v>
      </c>
      <c r="D11245">
        <v>2023</v>
      </c>
      <c r="E11245">
        <v>9</v>
      </c>
      <c r="F11245">
        <v>452.05</v>
      </c>
      <c r="G11245">
        <v>40</v>
      </c>
    </row>
    <row r="11246" spans="1:7" ht="15.5" hidden="1" x14ac:dyDescent="0.35">
      <c r="A11246" t="s">
        <v>187</v>
      </c>
      <c r="B11246" t="s">
        <v>353</v>
      </c>
      <c r="C11246">
        <v>91593</v>
      </c>
      <c r="D11246">
        <v>2023</v>
      </c>
      <c r="E11246">
        <v>10</v>
      </c>
      <c r="F11246">
        <v>246.79</v>
      </c>
      <c r="G11246">
        <v>25</v>
      </c>
    </row>
    <row r="11247" spans="1:7" ht="15.5" hidden="1" x14ac:dyDescent="0.35">
      <c r="A11247" t="s">
        <v>187</v>
      </c>
      <c r="B11247" t="s">
        <v>353</v>
      </c>
      <c r="C11247">
        <v>91593</v>
      </c>
      <c r="D11247">
        <v>2023</v>
      </c>
      <c r="E11247">
        <v>11</v>
      </c>
      <c r="F11247">
        <v>473.99</v>
      </c>
      <c r="G11247">
        <v>44</v>
      </c>
    </row>
    <row r="11248" spans="1:7" ht="15.5" hidden="1" x14ac:dyDescent="0.35">
      <c r="A11248" t="s">
        <v>187</v>
      </c>
      <c r="B11248" t="s">
        <v>353</v>
      </c>
      <c r="C11248">
        <v>91593</v>
      </c>
      <c r="D11248">
        <v>2023</v>
      </c>
      <c r="E11248">
        <v>12</v>
      </c>
      <c r="F11248">
        <v>441.59</v>
      </c>
      <c r="G11248">
        <v>44</v>
      </c>
    </row>
    <row r="11249" spans="1:7" ht="15.5" hidden="1" x14ac:dyDescent="0.35">
      <c r="A11249" t="s">
        <v>187</v>
      </c>
      <c r="B11249" t="s">
        <v>353</v>
      </c>
      <c r="C11249">
        <v>91593</v>
      </c>
      <c r="D11249">
        <v>2024</v>
      </c>
      <c r="E11249">
        <v>1</v>
      </c>
      <c r="F11249">
        <v>474.33</v>
      </c>
      <c r="G11249">
        <v>43</v>
      </c>
    </row>
    <row r="11250" spans="1:7" ht="15.5" hidden="1" x14ac:dyDescent="0.35">
      <c r="A11250" t="s">
        <v>187</v>
      </c>
      <c r="B11250" t="s">
        <v>353</v>
      </c>
      <c r="C11250">
        <v>91593</v>
      </c>
      <c r="D11250">
        <v>2024</v>
      </c>
      <c r="E11250">
        <v>2</v>
      </c>
      <c r="F11250">
        <v>448.97</v>
      </c>
      <c r="G11250">
        <v>42</v>
      </c>
    </row>
    <row r="11251" spans="1:7" ht="15.5" hidden="1" x14ac:dyDescent="0.35">
      <c r="A11251" t="s">
        <v>187</v>
      </c>
      <c r="B11251" t="s">
        <v>353</v>
      </c>
      <c r="C11251">
        <v>91593</v>
      </c>
      <c r="D11251">
        <v>2024</v>
      </c>
      <c r="E11251">
        <v>3</v>
      </c>
      <c r="F11251">
        <v>482.2</v>
      </c>
      <c r="G11251">
        <v>50</v>
      </c>
    </row>
    <row r="11252" spans="1:7" ht="15.5" hidden="1" x14ac:dyDescent="0.35">
      <c r="A11252" t="s">
        <v>187</v>
      </c>
      <c r="B11252" t="s">
        <v>353</v>
      </c>
      <c r="C11252">
        <v>91593</v>
      </c>
      <c r="D11252">
        <v>2024</v>
      </c>
      <c r="E11252">
        <v>4</v>
      </c>
      <c r="F11252">
        <v>488.29</v>
      </c>
      <c r="G11252">
        <v>49</v>
      </c>
    </row>
    <row r="11253" spans="1:7" ht="15.5" hidden="1" x14ac:dyDescent="0.35">
      <c r="A11253" t="s">
        <v>187</v>
      </c>
      <c r="B11253" t="s">
        <v>353</v>
      </c>
      <c r="C11253">
        <v>91593</v>
      </c>
      <c r="D11253">
        <v>2024</v>
      </c>
      <c r="E11253">
        <v>5</v>
      </c>
      <c r="F11253">
        <v>446.76</v>
      </c>
      <c r="G11253">
        <v>46</v>
      </c>
    </row>
    <row r="11254" spans="1:7" ht="15.5" hidden="1" x14ac:dyDescent="0.35">
      <c r="A11254" t="s">
        <v>187</v>
      </c>
      <c r="B11254" t="s">
        <v>353</v>
      </c>
      <c r="C11254">
        <v>91593</v>
      </c>
      <c r="D11254">
        <v>2024</v>
      </c>
      <c r="E11254">
        <v>6</v>
      </c>
      <c r="F11254">
        <v>436.33</v>
      </c>
      <c r="G11254">
        <v>42</v>
      </c>
    </row>
    <row r="11255" spans="1:7" ht="15.5" hidden="1" x14ac:dyDescent="0.35">
      <c r="A11255" t="s">
        <v>187</v>
      </c>
      <c r="B11255" t="s">
        <v>353</v>
      </c>
      <c r="C11255">
        <v>91593</v>
      </c>
      <c r="D11255">
        <v>2024</v>
      </c>
      <c r="E11255">
        <v>7</v>
      </c>
      <c r="F11255">
        <v>436.59</v>
      </c>
      <c r="G11255">
        <v>45</v>
      </c>
    </row>
    <row r="11256" spans="1:7" ht="15.5" hidden="1" x14ac:dyDescent="0.35">
      <c r="A11256" t="s">
        <v>187</v>
      </c>
      <c r="B11256" t="s">
        <v>353</v>
      </c>
      <c r="C11256">
        <v>91593</v>
      </c>
      <c r="D11256">
        <v>2024</v>
      </c>
      <c r="E11256">
        <v>8</v>
      </c>
      <c r="F11256">
        <v>460.59</v>
      </c>
      <c r="G11256">
        <v>46</v>
      </c>
    </row>
    <row r="11257" spans="1:7" ht="15.5" hidden="1" x14ac:dyDescent="0.35">
      <c r="A11257" t="s">
        <v>187</v>
      </c>
      <c r="B11257" t="s">
        <v>353</v>
      </c>
      <c r="C11257">
        <v>91593</v>
      </c>
      <c r="D11257">
        <v>2024</v>
      </c>
      <c r="E11257">
        <v>9</v>
      </c>
      <c r="F11257">
        <v>469.25</v>
      </c>
      <c r="G11257">
        <v>47</v>
      </c>
    </row>
    <row r="11258" spans="1:7" ht="15.5" hidden="1" x14ac:dyDescent="0.35">
      <c r="A11258" t="s">
        <v>187</v>
      </c>
      <c r="B11258" t="s">
        <v>353</v>
      </c>
      <c r="C11258">
        <v>91593</v>
      </c>
      <c r="D11258">
        <v>2024</v>
      </c>
      <c r="E11258">
        <v>10</v>
      </c>
      <c r="F11258">
        <v>426.89</v>
      </c>
      <c r="G11258">
        <v>47</v>
      </c>
    </row>
    <row r="11259" spans="1:7" ht="15.5" hidden="1" x14ac:dyDescent="0.35">
      <c r="A11259" t="s">
        <v>187</v>
      </c>
      <c r="B11259" t="s">
        <v>353</v>
      </c>
      <c r="C11259">
        <v>91593</v>
      </c>
      <c r="D11259">
        <v>2024</v>
      </c>
      <c r="E11259">
        <v>11</v>
      </c>
      <c r="F11259">
        <v>402.13</v>
      </c>
      <c r="G11259">
        <v>41</v>
      </c>
    </row>
    <row r="11260" spans="1:7" ht="15.5" hidden="1" x14ac:dyDescent="0.35">
      <c r="A11260" t="s">
        <v>187</v>
      </c>
      <c r="B11260" t="s">
        <v>353</v>
      </c>
      <c r="C11260">
        <v>91593</v>
      </c>
      <c r="D11260">
        <v>2024</v>
      </c>
      <c r="E11260">
        <v>12</v>
      </c>
      <c r="F11260">
        <v>228.67</v>
      </c>
      <c r="G11260">
        <v>22.44</v>
      </c>
    </row>
    <row r="11261" spans="1:7" ht="15.5" x14ac:dyDescent="0.35">
      <c r="A11261" t="s">
        <v>187</v>
      </c>
      <c r="B11261" t="s">
        <v>353</v>
      </c>
      <c r="C11261">
        <v>91593</v>
      </c>
      <c r="D11261">
        <v>2025</v>
      </c>
      <c r="E11261">
        <v>1</v>
      </c>
      <c r="F11261">
        <v>0</v>
      </c>
      <c r="G11261">
        <v>0</v>
      </c>
    </row>
    <row r="11262" spans="1:7" ht="15.5" x14ac:dyDescent="0.35">
      <c r="A11262" t="s">
        <v>187</v>
      </c>
      <c r="B11262" t="s">
        <v>353</v>
      </c>
      <c r="C11262">
        <v>91593</v>
      </c>
      <c r="D11262">
        <v>2025</v>
      </c>
      <c r="E11262">
        <v>2</v>
      </c>
      <c r="F11262">
        <v>0</v>
      </c>
      <c r="G11262">
        <v>0</v>
      </c>
    </row>
    <row r="11263" spans="1:7" ht="15.5" x14ac:dyDescent="0.35">
      <c r="A11263" t="s">
        <v>187</v>
      </c>
      <c r="B11263" t="s">
        <v>353</v>
      </c>
      <c r="C11263">
        <v>91593</v>
      </c>
      <c r="D11263">
        <v>2025</v>
      </c>
      <c r="E11263">
        <v>3</v>
      </c>
      <c r="F11263">
        <v>0</v>
      </c>
      <c r="G11263">
        <v>0</v>
      </c>
    </row>
    <row r="11264" spans="1:7" ht="15.5" x14ac:dyDescent="0.35">
      <c r="A11264" t="s">
        <v>187</v>
      </c>
      <c r="B11264" t="s">
        <v>353</v>
      </c>
      <c r="C11264">
        <v>91593</v>
      </c>
      <c r="D11264">
        <v>2025</v>
      </c>
      <c r="E11264">
        <v>4</v>
      </c>
      <c r="F11264">
        <v>0</v>
      </c>
      <c r="G11264">
        <v>0</v>
      </c>
    </row>
    <row r="11265" spans="1:7" ht="15.5" x14ac:dyDescent="0.35">
      <c r="A11265" t="s">
        <v>187</v>
      </c>
      <c r="B11265" t="s">
        <v>353</v>
      </c>
      <c r="C11265">
        <v>91593</v>
      </c>
      <c r="D11265">
        <v>2025</v>
      </c>
      <c r="E11265">
        <v>5</v>
      </c>
      <c r="F11265">
        <v>0</v>
      </c>
      <c r="G11265">
        <v>0</v>
      </c>
    </row>
    <row r="11266" spans="1:7" ht="15.5" x14ac:dyDescent="0.35">
      <c r="A11266" t="s">
        <v>187</v>
      </c>
      <c r="B11266" t="s">
        <v>353</v>
      </c>
      <c r="C11266">
        <v>91593</v>
      </c>
      <c r="D11266">
        <v>2025</v>
      </c>
      <c r="E11266">
        <v>6</v>
      </c>
      <c r="F11266">
        <v>0</v>
      </c>
      <c r="G11266">
        <v>0</v>
      </c>
    </row>
    <row r="11267" spans="1:7" ht="15.5" x14ac:dyDescent="0.35">
      <c r="A11267" t="s">
        <v>187</v>
      </c>
      <c r="B11267" t="s">
        <v>353</v>
      </c>
      <c r="C11267">
        <v>91593</v>
      </c>
      <c r="D11267">
        <v>2025</v>
      </c>
      <c r="E11267">
        <v>7</v>
      </c>
      <c r="F11267">
        <v>86.59</v>
      </c>
      <c r="G11267">
        <v>7.74</v>
      </c>
    </row>
    <row r="11268" spans="1:7" ht="15.5" x14ac:dyDescent="0.35">
      <c r="A11268" t="s">
        <v>187</v>
      </c>
      <c r="B11268" t="s">
        <v>353</v>
      </c>
      <c r="C11268">
        <v>91593</v>
      </c>
      <c r="D11268">
        <v>2025</v>
      </c>
      <c r="E11268">
        <v>8</v>
      </c>
      <c r="F11268">
        <v>499.96</v>
      </c>
      <c r="G11268">
        <v>52</v>
      </c>
    </row>
    <row r="11269" spans="1:7" ht="15.5" x14ac:dyDescent="0.35">
      <c r="A11269" t="s">
        <v>187</v>
      </c>
      <c r="B11269" t="s">
        <v>353</v>
      </c>
      <c r="C11269">
        <v>91593</v>
      </c>
      <c r="D11269">
        <v>2025</v>
      </c>
      <c r="E11269">
        <v>9</v>
      </c>
      <c r="F11269">
        <v>476.27</v>
      </c>
      <c r="G11269">
        <v>47</v>
      </c>
    </row>
    <row r="11270" spans="1:7" ht="15.5" x14ac:dyDescent="0.35">
      <c r="A11270" t="s">
        <v>187</v>
      </c>
      <c r="B11270" t="s">
        <v>353</v>
      </c>
      <c r="C11270">
        <v>91593</v>
      </c>
      <c r="D11270">
        <v>2025</v>
      </c>
      <c r="E11270">
        <v>10</v>
      </c>
      <c r="F11270">
        <v>496.73</v>
      </c>
      <c r="G11270">
        <v>45</v>
      </c>
    </row>
    <row r="11271" spans="1:7" ht="15.5" x14ac:dyDescent="0.35">
      <c r="A11271" t="s">
        <v>187</v>
      </c>
      <c r="B11271" t="s">
        <v>353</v>
      </c>
      <c r="C11271">
        <v>91593</v>
      </c>
      <c r="D11271">
        <v>2025</v>
      </c>
      <c r="E11271">
        <v>11</v>
      </c>
      <c r="F11271">
        <v>174.77</v>
      </c>
      <c r="G11271">
        <v>22</v>
      </c>
    </row>
    <row r="11272" spans="1:7" ht="15.5" hidden="1" x14ac:dyDescent="0.35">
      <c r="A11272" t="s">
        <v>187</v>
      </c>
      <c r="B11272" t="s">
        <v>353</v>
      </c>
      <c r="C11272">
        <v>91594</v>
      </c>
      <c r="D11272">
        <v>2020</v>
      </c>
      <c r="E11272">
        <v>12</v>
      </c>
      <c r="F11272">
        <v>199</v>
      </c>
      <c r="G11272">
        <v>33</v>
      </c>
    </row>
    <row r="11273" spans="1:7" ht="15.5" hidden="1" x14ac:dyDescent="0.35">
      <c r="A11273" t="s">
        <v>187</v>
      </c>
      <c r="B11273" t="s">
        <v>353</v>
      </c>
      <c r="C11273">
        <v>91594</v>
      </c>
      <c r="D11273">
        <v>2021</v>
      </c>
      <c r="E11273">
        <v>1</v>
      </c>
      <c r="F11273">
        <v>181.66</v>
      </c>
      <c r="G11273">
        <v>36</v>
      </c>
    </row>
    <row r="11274" spans="1:7" ht="15.5" hidden="1" x14ac:dyDescent="0.35">
      <c r="A11274" t="s">
        <v>187</v>
      </c>
      <c r="B11274" t="s">
        <v>353</v>
      </c>
      <c r="C11274">
        <v>91594</v>
      </c>
      <c r="D11274">
        <v>2021</v>
      </c>
      <c r="E11274">
        <v>2</v>
      </c>
      <c r="F11274">
        <v>28.49</v>
      </c>
      <c r="G11274">
        <v>10</v>
      </c>
    </row>
    <row r="11275" spans="1:7" ht="15.5" hidden="1" x14ac:dyDescent="0.35">
      <c r="A11275" t="s">
        <v>187</v>
      </c>
      <c r="B11275" t="s">
        <v>353</v>
      </c>
      <c r="C11275">
        <v>91594</v>
      </c>
      <c r="D11275">
        <v>2021</v>
      </c>
      <c r="E11275">
        <v>3</v>
      </c>
      <c r="F11275">
        <v>92.53</v>
      </c>
      <c r="G11275">
        <v>22</v>
      </c>
    </row>
    <row r="11276" spans="1:7" ht="15.5" hidden="1" x14ac:dyDescent="0.35">
      <c r="A11276" t="s">
        <v>187</v>
      </c>
      <c r="B11276" t="s">
        <v>353</v>
      </c>
      <c r="C11276">
        <v>91594</v>
      </c>
      <c r="D11276">
        <v>2021</v>
      </c>
      <c r="E11276">
        <v>4</v>
      </c>
      <c r="F11276">
        <v>64.97</v>
      </c>
      <c r="G11276">
        <v>20</v>
      </c>
    </row>
    <row r="11277" spans="1:7" ht="15.5" hidden="1" x14ac:dyDescent="0.35">
      <c r="A11277" t="s">
        <v>187</v>
      </c>
      <c r="B11277" t="s">
        <v>353</v>
      </c>
      <c r="C11277">
        <v>91594</v>
      </c>
      <c r="D11277">
        <v>2021</v>
      </c>
      <c r="E11277">
        <v>5</v>
      </c>
      <c r="F11277">
        <v>89.17</v>
      </c>
      <c r="G11277">
        <v>20.84</v>
      </c>
    </row>
    <row r="11278" spans="1:7" ht="15.5" hidden="1" x14ac:dyDescent="0.35">
      <c r="A11278" t="s">
        <v>187</v>
      </c>
      <c r="B11278" t="s">
        <v>353</v>
      </c>
      <c r="C11278">
        <v>91594</v>
      </c>
      <c r="D11278">
        <v>2021</v>
      </c>
      <c r="E11278">
        <v>6</v>
      </c>
      <c r="F11278">
        <v>86.29</v>
      </c>
      <c r="G11278">
        <v>20.16</v>
      </c>
    </row>
    <row r="11279" spans="1:7" ht="15.5" hidden="1" x14ac:dyDescent="0.35">
      <c r="A11279" t="s">
        <v>187</v>
      </c>
      <c r="B11279" t="s">
        <v>353</v>
      </c>
      <c r="C11279">
        <v>91594</v>
      </c>
      <c r="D11279">
        <v>2021</v>
      </c>
      <c r="E11279">
        <v>7</v>
      </c>
      <c r="F11279">
        <v>242.49</v>
      </c>
      <c r="G11279">
        <v>31</v>
      </c>
    </row>
    <row r="11280" spans="1:7" ht="15.5" hidden="1" x14ac:dyDescent="0.35">
      <c r="A11280" t="s">
        <v>187</v>
      </c>
      <c r="B11280" t="s">
        <v>353</v>
      </c>
      <c r="C11280">
        <v>91594</v>
      </c>
      <c r="D11280">
        <v>2021</v>
      </c>
      <c r="E11280">
        <v>8</v>
      </c>
      <c r="F11280">
        <v>333.05</v>
      </c>
      <c r="G11280">
        <v>42</v>
      </c>
    </row>
    <row r="11281" spans="1:7" ht="15.5" hidden="1" x14ac:dyDescent="0.35">
      <c r="A11281" t="s">
        <v>187</v>
      </c>
      <c r="B11281" t="s">
        <v>353</v>
      </c>
      <c r="C11281">
        <v>91594</v>
      </c>
      <c r="D11281">
        <v>2021</v>
      </c>
      <c r="E11281">
        <v>9</v>
      </c>
      <c r="F11281">
        <v>189.91</v>
      </c>
      <c r="G11281">
        <v>23</v>
      </c>
    </row>
    <row r="11282" spans="1:7" ht="15.5" hidden="1" x14ac:dyDescent="0.35">
      <c r="A11282" t="s">
        <v>187</v>
      </c>
      <c r="B11282" t="s">
        <v>353</v>
      </c>
      <c r="C11282">
        <v>91594</v>
      </c>
      <c r="D11282">
        <v>2021</v>
      </c>
      <c r="E11282">
        <v>10</v>
      </c>
      <c r="F11282">
        <v>299.20999999999998</v>
      </c>
      <c r="G11282">
        <v>60</v>
      </c>
    </row>
    <row r="11283" spans="1:7" ht="15.5" hidden="1" x14ac:dyDescent="0.35">
      <c r="A11283" t="s">
        <v>187</v>
      </c>
      <c r="B11283" t="s">
        <v>353</v>
      </c>
      <c r="C11283">
        <v>91594</v>
      </c>
      <c r="D11283">
        <v>2021</v>
      </c>
      <c r="E11283">
        <v>11</v>
      </c>
      <c r="F11283">
        <v>192.01</v>
      </c>
      <c r="G11283">
        <v>35</v>
      </c>
    </row>
    <row r="11284" spans="1:7" ht="15.5" hidden="1" x14ac:dyDescent="0.35">
      <c r="A11284" t="s">
        <v>187</v>
      </c>
      <c r="B11284" t="s">
        <v>353</v>
      </c>
      <c r="C11284">
        <v>91594</v>
      </c>
      <c r="D11284">
        <v>2021</v>
      </c>
      <c r="E11284">
        <v>12</v>
      </c>
      <c r="F11284">
        <v>331.53</v>
      </c>
      <c r="G11284">
        <v>39</v>
      </c>
    </row>
    <row r="11285" spans="1:7" ht="15.5" hidden="1" x14ac:dyDescent="0.35">
      <c r="A11285" t="s">
        <v>187</v>
      </c>
      <c r="B11285" t="s">
        <v>353</v>
      </c>
      <c r="C11285">
        <v>91594</v>
      </c>
      <c r="D11285">
        <v>2022</v>
      </c>
      <c r="E11285">
        <v>1</v>
      </c>
      <c r="F11285">
        <v>264.3</v>
      </c>
      <c r="G11285">
        <v>36</v>
      </c>
    </row>
    <row r="11286" spans="1:7" ht="15.5" hidden="1" x14ac:dyDescent="0.35">
      <c r="A11286" t="s">
        <v>187</v>
      </c>
      <c r="B11286" t="s">
        <v>353</v>
      </c>
      <c r="C11286">
        <v>91594</v>
      </c>
      <c r="D11286">
        <v>2022</v>
      </c>
      <c r="E11286">
        <v>2</v>
      </c>
      <c r="F11286">
        <v>295.04000000000002</v>
      </c>
      <c r="G11286">
        <v>37</v>
      </c>
    </row>
    <row r="11287" spans="1:7" ht="15.5" hidden="1" x14ac:dyDescent="0.35">
      <c r="A11287" t="s">
        <v>187</v>
      </c>
      <c r="B11287" t="s">
        <v>353</v>
      </c>
      <c r="C11287">
        <v>91594</v>
      </c>
      <c r="D11287">
        <v>2022</v>
      </c>
      <c r="E11287">
        <v>3</v>
      </c>
      <c r="F11287">
        <v>289.26</v>
      </c>
      <c r="G11287">
        <v>30</v>
      </c>
    </row>
    <row r="11288" spans="1:7" ht="15.5" hidden="1" x14ac:dyDescent="0.35">
      <c r="A11288" t="s">
        <v>187</v>
      </c>
      <c r="B11288" t="s">
        <v>353</v>
      </c>
      <c r="C11288">
        <v>91594</v>
      </c>
      <c r="D11288">
        <v>2022</v>
      </c>
      <c r="E11288">
        <v>4</v>
      </c>
      <c r="F11288">
        <v>339.69</v>
      </c>
      <c r="G11288">
        <v>34</v>
      </c>
    </row>
    <row r="11289" spans="1:7" ht="15.5" hidden="1" x14ac:dyDescent="0.35">
      <c r="A11289" t="s">
        <v>187</v>
      </c>
      <c r="B11289" t="s">
        <v>353</v>
      </c>
      <c r="C11289">
        <v>91594</v>
      </c>
      <c r="D11289">
        <v>2022</v>
      </c>
      <c r="E11289">
        <v>5</v>
      </c>
      <c r="F11289">
        <v>410.25</v>
      </c>
      <c r="G11289">
        <v>30</v>
      </c>
    </row>
    <row r="11290" spans="1:7" ht="15.5" hidden="1" x14ac:dyDescent="0.35">
      <c r="A11290" t="s">
        <v>187</v>
      </c>
      <c r="B11290" t="s">
        <v>353</v>
      </c>
      <c r="C11290">
        <v>91594</v>
      </c>
      <c r="D11290">
        <v>2022</v>
      </c>
      <c r="E11290">
        <v>6</v>
      </c>
      <c r="F11290">
        <v>439.06</v>
      </c>
      <c r="G11290">
        <v>32</v>
      </c>
    </row>
    <row r="11291" spans="1:7" ht="15.5" hidden="1" x14ac:dyDescent="0.35">
      <c r="A11291" t="s">
        <v>187</v>
      </c>
      <c r="B11291" t="s">
        <v>353</v>
      </c>
      <c r="C11291">
        <v>91594</v>
      </c>
      <c r="D11291">
        <v>2022</v>
      </c>
      <c r="E11291">
        <v>7</v>
      </c>
      <c r="F11291">
        <v>456.08</v>
      </c>
      <c r="G11291">
        <v>33</v>
      </c>
    </row>
    <row r="11292" spans="1:7" ht="15.5" hidden="1" x14ac:dyDescent="0.35">
      <c r="A11292" t="s">
        <v>187</v>
      </c>
      <c r="B11292" t="s">
        <v>353</v>
      </c>
      <c r="C11292">
        <v>91594</v>
      </c>
      <c r="D11292">
        <v>2022</v>
      </c>
      <c r="E11292">
        <v>8</v>
      </c>
      <c r="F11292">
        <v>441.13</v>
      </c>
      <c r="G11292">
        <v>34</v>
      </c>
    </row>
    <row r="11293" spans="1:7" ht="15.5" hidden="1" x14ac:dyDescent="0.35">
      <c r="A11293" t="s">
        <v>187</v>
      </c>
      <c r="B11293" t="s">
        <v>353</v>
      </c>
      <c r="C11293">
        <v>91594</v>
      </c>
      <c r="D11293">
        <v>2022</v>
      </c>
      <c r="E11293">
        <v>9</v>
      </c>
      <c r="F11293">
        <v>428.7</v>
      </c>
      <c r="G11293">
        <v>30</v>
      </c>
    </row>
    <row r="11294" spans="1:7" ht="15.5" hidden="1" x14ac:dyDescent="0.35">
      <c r="A11294" t="s">
        <v>187</v>
      </c>
      <c r="B11294" t="s">
        <v>353</v>
      </c>
      <c r="C11294">
        <v>91594</v>
      </c>
      <c r="D11294">
        <v>2022</v>
      </c>
      <c r="E11294">
        <v>10</v>
      </c>
      <c r="F11294">
        <v>427.86</v>
      </c>
      <c r="G11294">
        <v>31</v>
      </c>
    </row>
    <row r="11295" spans="1:7" ht="15.5" hidden="1" x14ac:dyDescent="0.35">
      <c r="A11295" t="s">
        <v>187</v>
      </c>
      <c r="B11295" t="s">
        <v>353</v>
      </c>
      <c r="C11295">
        <v>91594</v>
      </c>
      <c r="D11295">
        <v>2022</v>
      </c>
      <c r="E11295">
        <v>11</v>
      </c>
      <c r="F11295">
        <v>422.7</v>
      </c>
      <c r="G11295">
        <v>35</v>
      </c>
    </row>
    <row r="11296" spans="1:7" ht="15.5" hidden="1" x14ac:dyDescent="0.35">
      <c r="A11296" t="s">
        <v>187</v>
      </c>
      <c r="B11296" t="s">
        <v>353</v>
      </c>
      <c r="C11296">
        <v>91594</v>
      </c>
      <c r="D11296">
        <v>2022</v>
      </c>
      <c r="E11296">
        <v>12</v>
      </c>
      <c r="F11296">
        <v>457.6</v>
      </c>
      <c r="G11296">
        <v>39</v>
      </c>
    </row>
    <row r="11297" spans="1:7" ht="15.5" hidden="1" x14ac:dyDescent="0.35">
      <c r="A11297" t="s">
        <v>187</v>
      </c>
      <c r="B11297" t="s">
        <v>353</v>
      </c>
      <c r="C11297">
        <v>91594</v>
      </c>
      <c r="D11297">
        <v>2023</v>
      </c>
      <c r="E11297">
        <v>1</v>
      </c>
      <c r="F11297">
        <v>457.2</v>
      </c>
      <c r="G11297">
        <v>39</v>
      </c>
    </row>
    <row r="11298" spans="1:7" ht="15.5" hidden="1" x14ac:dyDescent="0.35">
      <c r="A11298" t="s">
        <v>187</v>
      </c>
      <c r="B11298" t="s">
        <v>353</v>
      </c>
      <c r="C11298">
        <v>91594</v>
      </c>
      <c r="D11298">
        <v>2023</v>
      </c>
      <c r="E11298">
        <v>2</v>
      </c>
      <c r="F11298">
        <v>379.09</v>
      </c>
      <c r="G11298">
        <v>34</v>
      </c>
    </row>
    <row r="11299" spans="1:7" ht="15.5" hidden="1" x14ac:dyDescent="0.35">
      <c r="A11299" t="s">
        <v>187</v>
      </c>
      <c r="B11299" t="s">
        <v>353</v>
      </c>
      <c r="C11299">
        <v>91594</v>
      </c>
      <c r="D11299">
        <v>2023</v>
      </c>
      <c r="E11299">
        <v>3</v>
      </c>
      <c r="F11299">
        <v>451.15</v>
      </c>
      <c r="G11299">
        <v>45</v>
      </c>
    </row>
    <row r="11300" spans="1:7" ht="15.5" hidden="1" x14ac:dyDescent="0.35">
      <c r="A11300" t="s">
        <v>187</v>
      </c>
      <c r="B11300" t="s">
        <v>353</v>
      </c>
      <c r="C11300">
        <v>91594</v>
      </c>
      <c r="D11300">
        <v>2023</v>
      </c>
      <c r="E11300">
        <v>4</v>
      </c>
      <c r="F11300">
        <v>169.6</v>
      </c>
      <c r="G11300">
        <v>16</v>
      </c>
    </row>
    <row r="11301" spans="1:7" ht="15.5" hidden="1" x14ac:dyDescent="0.35">
      <c r="A11301" t="s">
        <v>187</v>
      </c>
      <c r="B11301" t="s">
        <v>353</v>
      </c>
      <c r="C11301">
        <v>91594</v>
      </c>
      <c r="D11301">
        <v>2023</v>
      </c>
      <c r="E11301">
        <v>5</v>
      </c>
      <c r="F11301">
        <v>352.26</v>
      </c>
      <c r="G11301">
        <v>32</v>
      </c>
    </row>
    <row r="11302" spans="1:7" ht="15.5" hidden="1" x14ac:dyDescent="0.35">
      <c r="A11302" t="s">
        <v>187</v>
      </c>
      <c r="B11302" t="s">
        <v>353</v>
      </c>
      <c r="C11302">
        <v>91594</v>
      </c>
      <c r="D11302">
        <v>2023</v>
      </c>
      <c r="E11302">
        <v>6</v>
      </c>
      <c r="F11302">
        <v>391.49</v>
      </c>
      <c r="G11302">
        <v>44</v>
      </c>
    </row>
    <row r="11303" spans="1:7" ht="15.5" hidden="1" x14ac:dyDescent="0.35">
      <c r="A11303" t="s">
        <v>187</v>
      </c>
      <c r="B11303" t="s">
        <v>353</v>
      </c>
      <c r="C11303">
        <v>91594</v>
      </c>
      <c r="D11303">
        <v>2023</v>
      </c>
      <c r="E11303">
        <v>7</v>
      </c>
      <c r="F11303">
        <v>407.88</v>
      </c>
      <c r="G11303">
        <v>37</v>
      </c>
    </row>
    <row r="11304" spans="1:7" ht="15.5" hidden="1" x14ac:dyDescent="0.35">
      <c r="A11304" t="s">
        <v>187</v>
      </c>
      <c r="B11304" t="s">
        <v>353</v>
      </c>
      <c r="C11304">
        <v>91594</v>
      </c>
      <c r="D11304">
        <v>2023</v>
      </c>
      <c r="E11304">
        <v>8</v>
      </c>
      <c r="F11304">
        <v>467.88</v>
      </c>
      <c r="G11304">
        <v>38</v>
      </c>
    </row>
    <row r="11305" spans="1:7" ht="15.5" hidden="1" x14ac:dyDescent="0.35">
      <c r="A11305" t="s">
        <v>187</v>
      </c>
      <c r="B11305" t="s">
        <v>353</v>
      </c>
      <c r="C11305">
        <v>91594</v>
      </c>
      <c r="D11305">
        <v>2023</v>
      </c>
      <c r="E11305">
        <v>9</v>
      </c>
      <c r="F11305">
        <v>443.47</v>
      </c>
      <c r="G11305">
        <v>42</v>
      </c>
    </row>
    <row r="11306" spans="1:7" ht="15.5" hidden="1" x14ac:dyDescent="0.35">
      <c r="A11306" t="s">
        <v>187</v>
      </c>
      <c r="B11306" t="s">
        <v>353</v>
      </c>
      <c r="C11306">
        <v>91594</v>
      </c>
      <c r="D11306">
        <v>2023</v>
      </c>
      <c r="E11306">
        <v>10</v>
      </c>
      <c r="F11306">
        <v>460.2</v>
      </c>
      <c r="G11306">
        <v>40</v>
      </c>
    </row>
    <row r="11307" spans="1:7" ht="15.5" hidden="1" x14ac:dyDescent="0.35">
      <c r="A11307" t="s">
        <v>187</v>
      </c>
      <c r="B11307" t="s">
        <v>353</v>
      </c>
      <c r="C11307">
        <v>91594</v>
      </c>
      <c r="D11307">
        <v>2023</v>
      </c>
      <c r="E11307">
        <v>11</v>
      </c>
      <c r="F11307">
        <v>444.01</v>
      </c>
      <c r="G11307">
        <v>39</v>
      </c>
    </row>
    <row r="11308" spans="1:7" ht="15.5" hidden="1" x14ac:dyDescent="0.35">
      <c r="A11308" t="s">
        <v>187</v>
      </c>
      <c r="B11308" t="s">
        <v>353</v>
      </c>
      <c r="C11308">
        <v>91594</v>
      </c>
      <c r="D11308">
        <v>2023</v>
      </c>
      <c r="E11308">
        <v>12</v>
      </c>
      <c r="F11308">
        <v>295.04000000000002</v>
      </c>
      <c r="G11308">
        <v>21</v>
      </c>
    </row>
    <row r="11309" spans="1:7" ht="15.5" hidden="1" x14ac:dyDescent="0.35">
      <c r="A11309" t="s">
        <v>187</v>
      </c>
      <c r="B11309" t="s">
        <v>353</v>
      </c>
      <c r="C11309">
        <v>91594</v>
      </c>
      <c r="D11309">
        <v>2024</v>
      </c>
      <c r="E11309">
        <v>1</v>
      </c>
      <c r="F11309">
        <v>490.83</v>
      </c>
      <c r="G11309">
        <v>44</v>
      </c>
    </row>
    <row r="11310" spans="1:7" ht="15.5" hidden="1" x14ac:dyDescent="0.35">
      <c r="A11310" t="s">
        <v>187</v>
      </c>
      <c r="B11310" t="s">
        <v>353</v>
      </c>
      <c r="C11310">
        <v>91594</v>
      </c>
      <c r="D11310">
        <v>2024</v>
      </c>
      <c r="E11310">
        <v>2</v>
      </c>
      <c r="F11310">
        <v>454.07</v>
      </c>
      <c r="G11310">
        <v>41</v>
      </c>
    </row>
    <row r="11311" spans="1:7" ht="15.5" hidden="1" x14ac:dyDescent="0.35">
      <c r="A11311" t="s">
        <v>187</v>
      </c>
      <c r="B11311" t="s">
        <v>353</v>
      </c>
      <c r="C11311">
        <v>91594</v>
      </c>
      <c r="D11311">
        <v>2024</v>
      </c>
      <c r="E11311">
        <v>3</v>
      </c>
      <c r="F11311">
        <v>481.25</v>
      </c>
      <c r="G11311">
        <v>48</v>
      </c>
    </row>
    <row r="11312" spans="1:7" ht="15.5" hidden="1" x14ac:dyDescent="0.35">
      <c r="A11312" t="s">
        <v>187</v>
      </c>
      <c r="B11312" t="s">
        <v>353</v>
      </c>
      <c r="C11312">
        <v>91594</v>
      </c>
      <c r="D11312">
        <v>2024</v>
      </c>
      <c r="E11312">
        <v>4</v>
      </c>
      <c r="F11312">
        <v>420.24</v>
      </c>
      <c r="G11312">
        <v>43</v>
      </c>
    </row>
    <row r="11313" spans="1:7" ht="15.5" hidden="1" x14ac:dyDescent="0.35">
      <c r="A11313" t="s">
        <v>187</v>
      </c>
      <c r="B11313" t="s">
        <v>353</v>
      </c>
      <c r="C11313">
        <v>91594</v>
      </c>
      <c r="D11313">
        <v>2024</v>
      </c>
      <c r="E11313">
        <v>5</v>
      </c>
      <c r="F11313">
        <v>463.33</v>
      </c>
      <c r="G11313">
        <v>40</v>
      </c>
    </row>
    <row r="11314" spans="1:7" ht="15.5" hidden="1" x14ac:dyDescent="0.35">
      <c r="A11314" t="s">
        <v>187</v>
      </c>
      <c r="B11314" t="s">
        <v>353</v>
      </c>
      <c r="C11314">
        <v>91594</v>
      </c>
      <c r="D11314">
        <v>2024</v>
      </c>
      <c r="E11314">
        <v>6</v>
      </c>
      <c r="F11314">
        <v>481.76</v>
      </c>
      <c r="G11314">
        <v>48</v>
      </c>
    </row>
    <row r="11315" spans="1:7" ht="15.5" hidden="1" x14ac:dyDescent="0.35">
      <c r="A11315" t="s">
        <v>187</v>
      </c>
      <c r="B11315" t="s">
        <v>353</v>
      </c>
      <c r="C11315">
        <v>91594</v>
      </c>
      <c r="D11315">
        <v>2024</v>
      </c>
      <c r="E11315">
        <v>7</v>
      </c>
      <c r="F11315">
        <v>465.82</v>
      </c>
      <c r="G11315">
        <v>44</v>
      </c>
    </row>
    <row r="11316" spans="1:7" ht="15.5" hidden="1" x14ac:dyDescent="0.35">
      <c r="A11316" t="s">
        <v>187</v>
      </c>
      <c r="B11316" t="s">
        <v>353</v>
      </c>
      <c r="C11316">
        <v>91594</v>
      </c>
      <c r="D11316">
        <v>2024</v>
      </c>
      <c r="E11316">
        <v>8</v>
      </c>
      <c r="F11316">
        <v>464.03</v>
      </c>
      <c r="G11316">
        <v>44</v>
      </c>
    </row>
    <row r="11317" spans="1:7" ht="15.5" hidden="1" x14ac:dyDescent="0.35">
      <c r="A11317" t="s">
        <v>187</v>
      </c>
      <c r="B11317" t="s">
        <v>353</v>
      </c>
      <c r="C11317">
        <v>91594</v>
      </c>
      <c r="D11317">
        <v>2024</v>
      </c>
      <c r="E11317">
        <v>9</v>
      </c>
      <c r="F11317">
        <v>371.12</v>
      </c>
      <c r="G11317">
        <v>36</v>
      </c>
    </row>
    <row r="11318" spans="1:7" ht="15.5" hidden="1" x14ac:dyDescent="0.35">
      <c r="A11318" t="s">
        <v>187</v>
      </c>
      <c r="B11318" t="s">
        <v>353</v>
      </c>
      <c r="C11318">
        <v>91594</v>
      </c>
      <c r="D11318">
        <v>2024</v>
      </c>
      <c r="E11318">
        <v>10</v>
      </c>
      <c r="F11318">
        <v>459.43</v>
      </c>
      <c r="G11318">
        <v>44</v>
      </c>
    </row>
    <row r="11319" spans="1:7" ht="15.5" hidden="1" x14ac:dyDescent="0.35">
      <c r="A11319" t="s">
        <v>187</v>
      </c>
      <c r="B11319" t="s">
        <v>353</v>
      </c>
      <c r="C11319">
        <v>91594</v>
      </c>
      <c r="D11319">
        <v>2024</v>
      </c>
      <c r="E11319">
        <v>11</v>
      </c>
      <c r="F11319">
        <v>420.15</v>
      </c>
      <c r="G11319">
        <v>42</v>
      </c>
    </row>
    <row r="11320" spans="1:7" ht="15.5" hidden="1" x14ac:dyDescent="0.35">
      <c r="A11320" t="s">
        <v>187</v>
      </c>
      <c r="B11320" t="s">
        <v>353</v>
      </c>
      <c r="C11320">
        <v>91594</v>
      </c>
      <c r="D11320">
        <v>2024</v>
      </c>
      <c r="E11320">
        <v>12</v>
      </c>
      <c r="F11320">
        <v>349.1</v>
      </c>
      <c r="G11320">
        <v>33.83</v>
      </c>
    </row>
    <row r="11321" spans="1:7" ht="15.5" x14ac:dyDescent="0.35">
      <c r="A11321" t="s">
        <v>187</v>
      </c>
      <c r="B11321" t="s">
        <v>353</v>
      </c>
      <c r="C11321">
        <v>91594</v>
      </c>
      <c r="D11321">
        <v>2025</v>
      </c>
      <c r="E11321">
        <v>1</v>
      </c>
      <c r="F11321">
        <v>0</v>
      </c>
      <c r="G11321">
        <v>0</v>
      </c>
    </row>
    <row r="11322" spans="1:7" ht="15.5" x14ac:dyDescent="0.35">
      <c r="A11322" t="s">
        <v>187</v>
      </c>
      <c r="B11322" t="s">
        <v>353</v>
      </c>
      <c r="C11322">
        <v>91594</v>
      </c>
      <c r="D11322">
        <v>2025</v>
      </c>
      <c r="E11322">
        <v>2</v>
      </c>
      <c r="F11322">
        <v>0</v>
      </c>
      <c r="G11322">
        <v>0</v>
      </c>
    </row>
    <row r="11323" spans="1:7" ht="15.5" x14ac:dyDescent="0.35">
      <c r="A11323" t="s">
        <v>187</v>
      </c>
      <c r="B11323" t="s">
        <v>353</v>
      </c>
      <c r="C11323">
        <v>91594</v>
      </c>
      <c r="D11323">
        <v>2025</v>
      </c>
      <c r="E11323">
        <v>3</v>
      </c>
      <c r="F11323">
        <v>0</v>
      </c>
      <c r="G11323">
        <v>0</v>
      </c>
    </row>
    <row r="11324" spans="1:7" ht="15.5" x14ac:dyDescent="0.35">
      <c r="A11324" t="s">
        <v>187</v>
      </c>
      <c r="B11324" t="s">
        <v>353</v>
      </c>
      <c r="C11324">
        <v>91594</v>
      </c>
      <c r="D11324">
        <v>2025</v>
      </c>
      <c r="E11324">
        <v>4</v>
      </c>
      <c r="F11324">
        <v>0</v>
      </c>
      <c r="G11324">
        <v>0</v>
      </c>
    </row>
    <row r="11325" spans="1:7" ht="15.5" x14ac:dyDescent="0.35">
      <c r="A11325" t="s">
        <v>187</v>
      </c>
      <c r="B11325" t="s">
        <v>353</v>
      </c>
      <c r="C11325">
        <v>91594</v>
      </c>
      <c r="D11325">
        <v>2025</v>
      </c>
      <c r="E11325">
        <v>5</v>
      </c>
      <c r="F11325">
        <v>0</v>
      </c>
      <c r="G11325">
        <v>0</v>
      </c>
    </row>
    <row r="11326" spans="1:7" ht="15.5" x14ac:dyDescent="0.35">
      <c r="A11326" t="s">
        <v>187</v>
      </c>
      <c r="B11326" t="s">
        <v>353</v>
      </c>
      <c r="C11326">
        <v>91594</v>
      </c>
      <c r="D11326">
        <v>2025</v>
      </c>
      <c r="E11326">
        <v>6</v>
      </c>
      <c r="F11326">
        <v>0</v>
      </c>
      <c r="G11326">
        <v>0</v>
      </c>
    </row>
    <row r="11327" spans="1:7" ht="15.5" x14ac:dyDescent="0.35">
      <c r="A11327" t="s">
        <v>187</v>
      </c>
      <c r="B11327" t="s">
        <v>353</v>
      </c>
      <c r="C11327">
        <v>91594</v>
      </c>
      <c r="D11327">
        <v>2025</v>
      </c>
      <c r="E11327">
        <v>7</v>
      </c>
      <c r="F11327">
        <v>0</v>
      </c>
      <c r="G11327">
        <v>0</v>
      </c>
    </row>
    <row r="11328" spans="1:7" ht="15.5" x14ac:dyDescent="0.35">
      <c r="A11328" t="s">
        <v>187</v>
      </c>
      <c r="B11328" t="s">
        <v>353</v>
      </c>
      <c r="C11328">
        <v>91594</v>
      </c>
      <c r="D11328">
        <v>2025</v>
      </c>
      <c r="E11328">
        <v>8</v>
      </c>
      <c r="F11328">
        <v>323.35000000000002</v>
      </c>
      <c r="G11328">
        <v>29.79</v>
      </c>
    </row>
    <row r="11329" spans="1:7" ht="15.5" x14ac:dyDescent="0.35">
      <c r="A11329" t="s">
        <v>187</v>
      </c>
      <c r="B11329" t="s">
        <v>353</v>
      </c>
      <c r="C11329">
        <v>91594</v>
      </c>
      <c r="D11329">
        <v>2025</v>
      </c>
      <c r="E11329">
        <v>9</v>
      </c>
      <c r="F11329">
        <v>432.26</v>
      </c>
      <c r="G11329">
        <v>43</v>
      </c>
    </row>
    <row r="11330" spans="1:7" ht="15.5" x14ac:dyDescent="0.35">
      <c r="A11330" t="s">
        <v>187</v>
      </c>
      <c r="B11330" t="s">
        <v>353</v>
      </c>
      <c r="C11330">
        <v>91594</v>
      </c>
      <c r="D11330">
        <v>2025</v>
      </c>
      <c r="E11330">
        <v>10</v>
      </c>
      <c r="F11330">
        <v>481.05</v>
      </c>
      <c r="G11330">
        <v>46</v>
      </c>
    </row>
    <row r="11331" spans="1:7" ht="15.5" x14ac:dyDescent="0.35">
      <c r="A11331" t="s">
        <v>187</v>
      </c>
      <c r="B11331" t="s">
        <v>353</v>
      </c>
      <c r="C11331">
        <v>91594</v>
      </c>
      <c r="D11331">
        <v>2025</v>
      </c>
      <c r="E11331">
        <v>11</v>
      </c>
      <c r="F11331">
        <v>474.39</v>
      </c>
      <c r="G11331">
        <v>46</v>
      </c>
    </row>
    <row r="11332" spans="1:7" ht="15.5" hidden="1" x14ac:dyDescent="0.35">
      <c r="A11332" t="s">
        <v>187</v>
      </c>
      <c r="B11332" t="s">
        <v>353</v>
      </c>
      <c r="C11332">
        <v>91595</v>
      </c>
      <c r="D11332">
        <v>2020</v>
      </c>
      <c r="E11332">
        <v>12</v>
      </c>
      <c r="F11332">
        <v>199</v>
      </c>
      <c r="G11332">
        <v>33</v>
      </c>
    </row>
    <row r="11333" spans="1:7" ht="15.5" hidden="1" x14ac:dyDescent="0.35">
      <c r="A11333" t="s">
        <v>187</v>
      </c>
      <c r="B11333" t="s">
        <v>353</v>
      </c>
      <c r="C11333">
        <v>91595</v>
      </c>
      <c r="D11333">
        <v>2021</v>
      </c>
      <c r="E11333">
        <v>1</v>
      </c>
      <c r="F11333">
        <v>181.66</v>
      </c>
      <c r="G11333">
        <v>36</v>
      </c>
    </row>
    <row r="11334" spans="1:7" ht="15.5" hidden="1" x14ac:dyDescent="0.35">
      <c r="A11334" t="s">
        <v>187</v>
      </c>
      <c r="B11334" t="s">
        <v>353</v>
      </c>
      <c r="C11334">
        <v>91595</v>
      </c>
      <c r="D11334">
        <v>2021</v>
      </c>
      <c r="E11334">
        <v>2</v>
      </c>
      <c r="F11334">
        <v>28.49</v>
      </c>
      <c r="G11334">
        <v>10</v>
      </c>
    </row>
    <row r="11335" spans="1:7" ht="15.5" hidden="1" x14ac:dyDescent="0.35">
      <c r="A11335" t="s">
        <v>187</v>
      </c>
      <c r="B11335" t="s">
        <v>353</v>
      </c>
      <c r="C11335">
        <v>91595</v>
      </c>
      <c r="D11335">
        <v>2021</v>
      </c>
      <c r="E11335">
        <v>3</v>
      </c>
      <c r="F11335">
        <v>92.53</v>
      </c>
      <c r="G11335">
        <v>22</v>
      </c>
    </row>
    <row r="11336" spans="1:7" ht="15.5" hidden="1" x14ac:dyDescent="0.35">
      <c r="A11336" t="s">
        <v>187</v>
      </c>
      <c r="B11336" t="s">
        <v>353</v>
      </c>
      <c r="C11336">
        <v>91595</v>
      </c>
      <c r="D11336">
        <v>2021</v>
      </c>
      <c r="E11336">
        <v>4</v>
      </c>
      <c r="F11336">
        <v>64.97</v>
      </c>
      <c r="G11336">
        <v>20</v>
      </c>
    </row>
    <row r="11337" spans="1:7" ht="15.5" hidden="1" x14ac:dyDescent="0.35">
      <c r="A11337" t="s">
        <v>187</v>
      </c>
      <c r="B11337" t="s">
        <v>353</v>
      </c>
      <c r="C11337">
        <v>91595</v>
      </c>
      <c r="D11337">
        <v>2021</v>
      </c>
      <c r="E11337">
        <v>5</v>
      </c>
      <c r="F11337">
        <v>89.17</v>
      </c>
      <c r="G11337">
        <v>20.84</v>
      </c>
    </row>
    <row r="11338" spans="1:7" ht="15.5" hidden="1" x14ac:dyDescent="0.35">
      <c r="A11338" t="s">
        <v>187</v>
      </c>
      <c r="B11338" t="s">
        <v>353</v>
      </c>
      <c r="C11338">
        <v>91595</v>
      </c>
      <c r="D11338">
        <v>2021</v>
      </c>
      <c r="E11338">
        <v>6</v>
      </c>
      <c r="F11338">
        <v>86.29</v>
      </c>
      <c r="G11338">
        <v>20.16</v>
      </c>
    </row>
    <row r="11339" spans="1:7" ht="15.5" hidden="1" x14ac:dyDescent="0.35">
      <c r="A11339" t="s">
        <v>187</v>
      </c>
      <c r="B11339" t="s">
        <v>353</v>
      </c>
      <c r="C11339">
        <v>91595</v>
      </c>
      <c r="D11339">
        <v>2021</v>
      </c>
      <c r="E11339">
        <v>7</v>
      </c>
      <c r="F11339">
        <v>242.49</v>
      </c>
      <c r="G11339">
        <v>31</v>
      </c>
    </row>
    <row r="11340" spans="1:7" ht="15.5" hidden="1" x14ac:dyDescent="0.35">
      <c r="A11340" t="s">
        <v>187</v>
      </c>
      <c r="B11340" t="s">
        <v>353</v>
      </c>
      <c r="C11340">
        <v>91595</v>
      </c>
      <c r="D11340">
        <v>2021</v>
      </c>
      <c r="E11340">
        <v>8</v>
      </c>
      <c r="F11340">
        <v>333.05</v>
      </c>
      <c r="G11340">
        <v>42</v>
      </c>
    </row>
    <row r="11341" spans="1:7" ht="15.5" hidden="1" x14ac:dyDescent="0.35">
      <c r="A11341" t="s">
        <v>187</v>
      </c>
      <c r="B11341" t="s">
        <v>353</v>
      </c>
      <c r="C11341">
        <v>91595</v>
      </c>
      <c r="D11341">
        <v>2021</v>
      </c>
      <c r="E11341">
        <v>9</v>
      </c>
      <c r="F11341">
        <v>189.91</v>
      </c>
      <c r="G11341">
        <v>23</v>
      </c>
    </row>
    <row r="11342" spans="1:7" ht="15.5" hidden="1" x14ac:dyDescent="0.35">
      <c r="A11342" t="s">
        <v>187</v>
      </c>
      <c r="B11342" t="s">
        <v>353</v>
      </c>
      <c r="C11342">
        <v>91595</v>
      </c>
      <c r="D11342">
        <v>2021</v>
      </c>
      <c r="E11342">
        <v>10</v>
      </c>
      <c r="F11342">
        <v>299.20999999999998</v>
      </c>
      <c r="G11342">
        <v>60</v>
      </c>
    </row>
    <row r="11343" spans="1:7" ht="15.5" hidden="1" x14ac:dyDescent="0.35">
      <c r="A11343" t="s">
        <v>187</v>
      </c>
      <c r="B11343" t="s">
        <v>353</v>
      </c>
      <c r="C11343">
        <v>91595</v>
      </c>
      <c r="D11343">
        <v>2021</v>
      </c>
      <c r="E11343">
        <v>11</v>
      </c>
      <c r="F11343">
        <v>192.01</v>
      </c>
      <c r="G11343">
        <v>35</v>
      </c>
    </row>
    <row r="11344" spans="1:7" ht="15.5" hidden="1" x14ac:dyDescent="0.35">
      <c r="A11344" t="s">
        <v>187</v>
      </c>
      <c r="B11344" t="s">
        <v>353</v>
      </c>
      <c r="C11344">
        <v>91595</v>
      </c>
      <c r="D11344">
        <v>2021</v>
      </c>
      <c r="E11344">
        <v>12</v>
      </c>
      <c r="F11344">
        <v>331.53</v>
      </c>
      <c r="G11344">
        <v>39</v>
      </c>
    </row>
    <row r="11345" spans="1:7" ht="15.5" hidden="1" x14ac:dyDescent="0.35">
      <c r="A11345" t="s">
        <v>187</v>
      </c>
      <c r="B11345" t="s">
        <v>353</v>
      </c>
      <c r="C11345">
        <v>91595</v>
      </c>
      <c r="D11345">
        <v>2022</v>
      </c>
      <c r="E11345">
        <v>1</v>
      </c>
      <c r="F11345">
        <v>264.3</v>
      </c>
      <c r="G11345">
        <v>36</v>
      </c>
    </row>
    <row r="11346" spans="1:7" ht="15.5" hidden="1" x14ac:dyDescent="0.35">
      <c r="A11346" t="s">
        <v>187</v>
      </c>
      <c r="B11346" t="s">
        <v>353</v>
      </c>
      <c r="C11346">
        <v>91595</v>
      </c>
      <c r="D11346">
        <v>2022</v>
      </c>
      <c r="E11346">
        <v>2</v>
      </c>
      <c r="F11346">
        <v>295.04000000000002</v>
      </c>
      <c r="G11346">
        <v>37</v>
      </c>
    </row>
    <row r="11347" spans="1:7" ht="15.5" hidden="1" x14ac:dyDescent="0.35">
      <c r="A11347" t="s">
        <v>187</v>
      </c>
      <c r="B11347" t="s">
        <v>353</v>
      </c>
      <c r="C11347">
        <v>91595</v>
      </c>
      <c r="D11347">
        <v>2022</v>
      </c>
      <c r="E11347">
        <v>3</v>
      </c>
      <c r="F11347">
        <v>289.26</v>
      </c>
      <c r="G11347">
        <v>30</v>
      </c>
    </row>
    <row r="11348" spans="1:7" ht="15.5" hidden="1" x14ac:dyDescent="0.35">
      <c r="A11348" t="s">
        <v>187</v>
      </c>
      <c r="B11348" t="s">
        <v>353</v>
      </c>
      <c r="C11348">
        <v>91595</v>
      </c>
      <c r="D11348">
        <v>2022</v>
      </c>
      <c r="E11348">
        <v>4</v>
      </c>
      <c r="F11348">
        <v>339.69</v>
      </c>
      <c r="G11348">
        <v>34</v>
      </c>
    </row>
    <row r="11349" spans="1:7" ht="15.5" hidden="1" x14ac:dyDescent="0.35">
      <c r="A11349" t="s">
        <v>187</v>
      </c>
      <c r="B11349" t="s">
        <v>353</v>
      </c>
      <c r="C11349">
        <v>91595</v>
      </c>
      <c r="D11349">
        <v>2022</v>
      </c>
      <c r="E11349">
        <v>5</v>
      </c>
      <c r="F11349">
        <v>410.25</v>
      </c>
      <c r="G11349">
        <v>30</v>
      </c>
    </row>
    <row r="11350" spans="1:7" ht="15.5" hidden="1" x14ac:dyDescent="0.35">
      <c r="A11350" t="s">
        <v>187</v>
      </c>
      <c r="B11350" t="s">
        <v>353</v>
      </c>
      <c r="C11350">
        <v>91595</v>
      </c>
      <c r="D11350">
        <v>2022</v>
      </c>
      <c r="E11350">
        <v>6</v>
      </c>
      <c r="F11350">
        <v>439.06</v>
      </c>
      <c r="G11350">
        <v>32</v>
      </c>
    </row>
    <row r="11351" spans="1:7" ht="15.5" hidden="1" x14ac:dyDescent="0.35">
      <c r="A11351" t="s">
        <v>187</v>
      </c>
      <c r="B11351" t="s">
        <v>353</v>
      </c>
      <c r="C11351">
        <v>91595</v>
      </c>
      <c r="D11351">
        <v>2022</v>
      </c>
      <c r="E11351">
        <v>7</v>
      </c>
      <c r="F11351">
        <v>456.08</v>
      </c>
      <c r="G11351">
        <v>33</v>
      </c>
    </row>
    <row r="11352" spans="1:7" ht="15.5" hidden="1" x14ac:dyDescent="0.35">
      <c r="A11352" t="s">
        <v>187</v>
      </c>
      <c r="B11352" t="s">
        <v>353</v>
      </c>
      <c r="C11352">
        <v>91595</v>
      </c>
      <c r="D11352">
        <v>2022</v>
      </c>
      <c r="E11352">
        <v>8</v>
      </c>
      <c r="F11352">
        <v>441.13</v>
      </c>
      <c r="G11352">
        <v>34</v>
      </c>
    </row>
    <row r="11353" spans="1:7" ht="15.5" hidden="1" x14ac:dyDescent="0.35">
      <c r="A11353" t="s">
        <v>187</v>
      </c>
      <c r="B11353" t="s">
        <v>353</v>
      </c>
      <c r="C11353">
        <v>91595</v>
      </c>
      <c r="D11353">
        <v>2022</v>
      </c>
      <c r="E11353">
        <v>9</v>
      </c>
      <c r="F11353">
        <v>428.7</v>
      </c>
      <c r="G11353">
        <v>30</v>
      </c>
    </row>
    <row r="11354" spans="1:7" ht="15.5" hidden="1" x14ac:dyDescent="0.35">
      <c r="A11354" t="s">
        <v>187</v>
      </c>
      <c r="B11354" t="s">
        <v>353</v>
      </c>
      <c r="C11354">
        <v>91595</v>
      </c>
      <c r="D11354">
        <v>2022</v>
      </c>
      <c r="E11354">
        <v>10</v>
      </c>
      <c r="F11354">
        <v>427.86</v>
      </c>
      <c r="G11354">
        <v>31</v>
      </c>
    </row>
    <row r="11355" spans="1:7" ht="15.5" hidden="1" x14ac:dyDescent="0.35">
      <c r="A11355" t="s">
        <v>187</v>
      </c>
      <c r="B11355" t="s">
        <v>353</v>
      </c>
      <c r="C11355">
        <v>91595</v>
      </c>
      <c r="D11355">
        <v>2022</v>
      </c>
      <c r="E11355">
        <v>11</v>
      </c>
      <c r="F11355">
        <v>422.7</v>
      </c>
      <c r="G11355">
        <v>35</v>
      </c>
    </row>
    <row r="11356" spans="1:7" ht="15.5" hidden="1" x14ac:dyDescent="0.35">
      <c r="A11356" t="s">
        <v>187</v>
      </c>
      <c r="B11356" t="s">
        <v>353</v>
      </c>
      <c r="C11356">
        <v>91595</v>
      </c>
      <c r="D11356">
        <v>2022</v>
      </c>
      <c r="E11356">
        <v>12</v>
      </c>
      <c r="F11356">
        <v>457.6</v>
      </c>
      <c r="G11356">
        <v>39</v>
      </c>
    </row>
    <row r="11357" spans="1:7" ht="15.5" hidden="1" x14ac:dyDescent="0.35">
      <c r="A11357" t="s">
        <v>187</v>
      </c>
      <c r="B11357" t="s">
        <v>353</v>
      </c>
      <c r="C11357">
        <v>91595</v>
      </c>
      <c r="D11357">
        <v>2023</v>
      </c>
      <c r="E11357">
        <v>1</v>
      </c>
      <c r="F11357">
        <v>457.2</v>
      </c>
      <c r="G11357">
        <v>39</v>
      </c>
    </row>
    <row r="11358" spans="1:7" ht="15.5" hidden="1" x14ac:dyDescent="0.35">
      <c r="A11358" t="s">
        <v>187</v>
      </c>
      <c r="B11358" t="s">
        <v>353</v>
      </c>
      <c r="C11358">
        <v>91595</v>
      </c>
      <c r="D11358">
        <v>2023</v>
      </c>
      <c r="E11358">
        <v>2</v>
      </c>
      <c r="F11358">
        <v>379.09</v>
      </c>
      <c r="G11358">
        <v>34</v>
      </c>
    </row>
    <row r="11359" spans="1:7" ht="15.5" hidden="1" x14ac:dyDescent="0.35">
      <c r="A11359" t="s">
        <v>187</v>
      </c>
      <c r="B11359" t="s">
        <v>353</v>
      </c>
      <c r="C11359">
        <v>91595</v>
      </c>
      <c r="D11359">
        <v>2023</v>
      </c>
      <c r="E11359">
        <v>3</v>
      </c>
      <c r="F11359">
        <v>451.15</v>
      </c>
      <c r="G11359">
        <v>45</v>
      </c>
    </row>
    <row r="11360" spans="1:7" ht="15.5" hidden="1" x14ac:dyDescent="0.35">
      <c r="A11360" t="s">
        <v>187</v>
      </c>
      <c r="B11360" t="s">
        <v>353</v>
      </c>
      <c r="C11360">
        <v>91595</v>
      </c>
      <c r="D11360">
        <v>2023</v>
      </c>
      <c r="E11360">
        <v>4</v>
      </c>
      <c r="F11360">
        <v>169.6</v>
      </c>
      <c r="G11360">
        <v>16</v>
      </c>
    </row>
    <row r="11361" spans="1:7" ht="15.5" hidden="1" x14ac:dyDescent="0.35">
      <c r="A11361" t="s">
        <v>187</v>
      </c>
      <c r="B11361" t="s">
        <v>353</v>
      </c>
      <c r="C11361">
        <v>91595</v>
      </c>
      <c r="D11361">
        <v>2023</v>
      </c>
      <c r="E11361">
        <v>5</v>
      </c>
      <c r="F11361">
        <v>352.26</v>
      </c>
      <c r="G11361">
        <v>32</v>
      </c>
    </row>
    <row r="11362" spans="1:7" ht="15.5" hidden="1" x14ac:dyDescent="0.35">
      <c r="A11362" t="s">
        <v>187</v>
      </c>
      <c r="B11362" t="s">
        <v>353</v>
      </c>
      <c r="C11362">
        <v>91595</v>
      </c>
      <c r="D11362">
        <v>2023</v>
      </c>
      <c r="E11362">
        <v>6</v>
      </c>
      <c r="F11362">
        <v>391.49</v>
      </c>
      <c r="G11362">
        <v>44</v>
      </c>
    </row>
    <row r="11363" spans="1:7" ht="15.5" hidden="1" x14ac:dyDescent="0.35">
      <c r="A11363" t="s">
        <v>187</v>
      </c>
      <c r="B11363" t="s">
        <v>353</v>
      </c>
      <c r="C11363">
        <v>91595</v>
      </c>
      <c r="D11363">
        <v>2023</v>
      </c>
      <c r="E11363">
        <v>7</v>
      </c>
      <c r="F11363">
        <v>407.88</v>
      </c>
      <c r="G11363">
        <v>37</v>
      </c>
    </row>
    <row r="11364" spans="1:7" ht="15.5" hidden="1" x14ac:dyDescent="0.35">
      <c r="A11364" t="s">
        <v>187</v>
      </c>
      <c r="B11364" t="s">
        <v>353</v>
      </c>
      <c r="C11364">
        <v>91595</v>
      </c>
      <c r="D11364">
        <v>2023</v>
      </c>
      <c r="E11364">
        <v>8</v>
      </c>
      <c r="F11364">
        <v>467.88</v>
      </c>
      <c r="G11364">
        <v>38</v>
      </c>
    </row>
    <row r="11365" spans="1:7" ht="15.5" hidden="1" x14ac:dyDescent="0.35">
      <c r="A11365" t="s">
        <v>187</v>
      </c>
      <c r="B11365" t="s">
        <v>353</v>
      </c>
      <c r="C11365">
        <v>91595</v>
      </c>
      <c r="D11365">
        <v>2023</v>
      </c>
      <c r="E11365">
        <v>9</v>
      </c>
      <c r="F11365">
        <v>443.47</v>
      </c>
      <c r="G11365">
        <v>42</v>
      </c>
    </row>
    <row r="11366" spans="1:7" ht="15.5" hidden="1" x14ac:dyDescent="0.35">
      <c r="A11366" t="s">
        <v>187</v>
      </c>
      <c r="B11366" t="s">
        <v>353</v>
      </c>
      <c r="C11366">
        <v>91595</v>
      </c>
      <c r="D11366">
        <v>2023</v>
      </c>
      <c r="E11366">
        <v>10</v>
      </c>
      <c r="F11366">
        <v>460.2</v>
      </c>
      <c r="G11366">
        <v>40</v>
      </c>
    </row>
    <row r="11367" spans="1:7" ht="15.5" hidden="1" x14ac:dyDescent="0.35">
      <c r="A11367" t="s">
        <v>187</v>
      </c>
      <c r="B11367" t="s">
        <v>353</v>
      </c>
      <c r="C11367">
        <v>91595</v>
      </c>
      <c r="D11367">
        <v>2023</v>
      </c>
      <c r="E11367">
        <v>11</v>
      </c>
      <c r="F11367">
        <v>444.01</v>
      </c>
      <c r="G11367">
        <v>39</v>
      </c>
    </row>
    <row r="11368" spans="1:7" ht="15.5" hidden="1" x14ac:dyDescent="0.35">
      <c r="A11368" t="s">
        <v>187</v>
      </c>
      <c r="B11368" t="s">
        <v>353</v>
      </c>
      <c r="C11368">
        <v>91595</v>
      </c>
      <c r="D11368">
        <v>2023</v>
      </c>
      <c r="E11368">
        <v>12</v>
      </c>
      <c r="F11368">
        <v>295.04000000000002</v>
      </c>
      <c r="G11368">
        <v>21</v>
      </c>
    </row>
    <row r="11369" spans="1:7" ht="15.5" hidden="1" x14ac:dyDescent="0.35">
      <c r="A11369" t="s">
        <v>187</v>
      </c>
      <c r="B11369" t="s">
        <v>353</v>
      </c>
      <c r="C11369">
        <v>91595</v>
      </c>
      <c r="D11369">
        <v>2024</v>
      </c>
      <c r="E11369">
        <v>1</v>
      </c>
      <c r="F11369">
        <v>490.83</v>
      </c>
      <c r="G11369">
        <v>44</v>
      </c>
    </row>
    <row r="11370" spans="1:7" ht="15.5" hidden="1" x14ac:dyDescent="0.35">
      <c r="A11370" t="s">
        <v>187</v>
      </c>
      <c r="B11370" t="s">
        <v>353</v>
      </c>
      <c r="C11370">
        <v>91595</v>
      </c>
      <c r="D11370">
        <v>2024</v>
      </c>
      <c r="E11370">
        <v>2</v>
      </c>
      <c r="F11370">
        <v>454.07</v>
      </c>
      <c r="G11370">
        <v>41</v>
      </c>
    </row>
    <row r="11371" spans="1:7" ht="15.5" hidden="1" x14ac:dyDescent="0.35">
      <c r="A11371" t="s">
        <v>187</v>
      </c>
      <c r="B11371" t="s">
        <v>353</v>
      </c>
      <c r="C11371">
        <v>91595</v>
      </c>
      <c r="D11371">
        <v>2024</v>
      </c>
      <c r="E11371">
        <v>3</v>
      </c>
      <c r="F11371">
        <v>481.25</v>
      </c>
      <c r="G11371">
        <v>48</v>
      </c>
    </row>
    <row r="11372" spans="1:7" ht="15.5" hidden="1" x14ac:dyDescent="0.35">
      <c r="A11372" t="s">
        <v>187</v>
      </c>
      <c r="B11372" t="s">
        <v>353</v>
      </c>
      <c r="C11372">
        <v>91595</v>
      </c>
      <c r="D11372">
        <v>2024</v>
      </c>
      <c r="E11372">
        <v>4</v>
      </c>
      <c r="F11372">
        <v>420.24</v>
      </c>
      <c r="G11372">
        <v>43</v>
      </c>
    </row>
    <row r="11373" spans="1:7" ht="15.5" hidden="1" x14ac:dyDescent="0.35">
      <c r="A11373" t="s">
        <v>187</v>
      </c>
      <c r="B11373" t="s">
        <v>353</v>
      </c>
      <c r="C11373">
        <v>91595</v>
      </c>
      <c r="D11373">
        <v>2024</v>
      </c>
      <c r="E11373">
        <v>5</v>
      </c>
      <c r="F11373">
        <v>463.33</v>
      </c>
      <c r="G11373">
        <v>40</v>
      </c>
    </row>
    <row r="11374" spans="1:7" ht="15.5" hidden="1" x14ac:dyDescent="0.35">
      <c r="A11374" t="s">
        <v>187</v>
      </c>
      <c r="B11374" t="s">
        <v>353</v>
      </c>
      <c r="C11374">
        <v>91595</v>
      </c>
      <c r="D11374">
        <v>2024</v>
      </c>
      <c r="E11374">
        <v>6</v>
      </c>
      <c r="F11374">
        <v>481.76</v>
      </c>
      <c r="G11374">
        <v>48</v>
      </c>
    </row>
    <row r="11375" spans="1:7" ht="15.5" hidden="1" x14ac:dyDescent="0.35">
      <c r="A11375" t="s">
        <v>187</v>
      </c>
      <c r="B11375" t="s">
        <v>353</v>
      </c>
      <c r="C11375">
        <v>91595</v>
      </c>
      <c r="D11375">
        <v>2024</v>
      </c>
      <c r="E11375">
        <v>7</v>
      </c>
      <c r="F11375">
        <v>465.82</v>
      </c>
      <c r="G11375">
        <v>44</v>
      </c>
    </row>
    <row r="11376" spans="1:7" ht="15.5" hidden="1" x14ac:dyDescent="0.35">
      <c r="A11376" t="s">
        <v>187</v>
      </c>
      <c r="B11376" t="s">
        <v>353</v>
      </c>
      <c r="C11376">
        <v>91595</v>
      </c>
      <c r="D11376">
        <v>2024</v>
      </c>
      <c r="E11376">
        <v>8</v>
      </c>
      <c r="F11376">
        <v>464.03</v>
      </c>
      <c r="G11376">
        <v>44</v>
      </c>
    </row>
    <row r="11377" spans="1:7" ht="15.5" hidden="1" x14ac:dyDescent="0.35">
      <c r="A11377" t="s">
        <v>187</v>
      </c>
      <c r="B11377" t="s">
        <v>353</v>
      </c>
      <c r="C11377">
        <v>91595</v>
      </c>
      <c r="D11377">
        <v>2024</v>
      </c>
      <c r="E11377">
        <v>9</v>
      </c>
      <c r="F11377">
        <v>123.72</v>
      </c>
      <c r="G11377">
        <v>12</v>
      </c>
    </row>
    <row r="11378" spans="1:7" ht="15.5" hidden="1" x14ac:dyDescent="0.35">
      <c r="A11378" t="s">
        <v>187</v>
      </c>
      <c r="B11378" t="s">
        <v>353</v>
      </c>
      <c r="C11378">
        <v>91595</v>
      </c>
      <c r="D11378">
        <v>2024</v>
      </c>
      <c r="E11378">
        <v>10</v>
      </c>
      <c r="F11378">
        <v>0</v>
      </c>
      <c r="G11378">
        <v>0</v>
      </c>
    </row>
    <row r="11379" spans="1:7" ht="15.5" hidden="1" x14ac:dyDescent="0.35">
      <c r="A11379" t="s">
        <v>187</v>
      </c>
      <c r="B11379" t="s">
        <v>353</v>
      </c>
      <c r="C11379">
        <v>91595</v>
      </c>
      <c r="D11379">
        <v>2024</v>
      </c>
      <c r="E11379">
        <v>11</v>
      </c>
      <c r="F11379">
        <v>0</v>
      </c>
      <c r="G11379">
        <v>0</v>
      </c>
    </row>
    <row r="11380" spans="1:7" ht="15.5" hidden="1" x14ac:dyDescent="0.35">
      <c r="A11380" t="s">
        <v>187</v>
      </c>
      <c r="B11380" t="s">
        <v>353</v>
      </c>
      <c r="C11380">
        <v>91595</v>
      </c>
      <c r="D11380">
        <v>2024</v>
      </c>
      <c r="E11380">
        <v>12</v>
      </c>
      <c r="F11380">
        <v>0</v>
      </c>
      <c r="G11380">
        <v>0</v>
      </c>
    </row>
    <row r="11381" spans="1:7" ht="15.5" x14ac:dyDescent="0.35">
      <c r="A11381" t="s">
        <v>187</v>
      </c>
      <c r="B11381" t="s">
        <v>353</v>
      </c>
      <c r="C11381">
        <v>91595</v>
      </c>
      <c r="D11381">
        <v>2025</v>
      </c>
      <c r="E11381">
        <v>1</v>
      </c>
      <c r="F11381">
        <v>0</v>
      </c>
      <c r="G11381">
        <v>0</v>
      </c>
    </row>
    <row r="11382" spans="1:7" ht="15.5" x14ac:dyDescent="0.35">
      <c r="A11382" t="s">
        <v>187</v>
      </c>
      <c r="B11382" t="s">
        <v>353</v>
      </c>
      <c r="C11382">
        <v>91595</v>
      </c>
      <c r="D11382">
        <v>2025</v>
      </c>
      <c r="E11382">
        <v>2</v>
      </c>
      <c r="F11382">
        <v>0</v>
      </c>
      <c r="G11382">
        <v>0</v>
      </c>
    </row>
    <row r="11383" spans="1:7" ht="15.5" x14ac:dyDescent="0.35">
      <c r="A11383" t="s">
        <v>187</v>
      </c>
      <c r="B11383" t="s">
        <v>353</v>
      </c>
      <c r="C11383">
        <v>91595</v>
      </c>
      <c r="D11383">
        <v>2025</v>
      </c>
      <c r="E11383">
        <v>3</v>
      </c>
      <c r="F11383">
        <v>0</v>
      </c>
      <c r="G11383">
        <v>0</v>
      </c>
    </row>
    <row r="11384" spans="1:7" ht="15.5" x14ac:dyDescent="0.35">
      <c r="A11384" t="s">
        <v>187</v>
      </c>
      <c r="B11384" t="s">
        <v>353</v>
      </c>
      <c r="C11384">
        <v>91595</v>
      </c>
      <c r="D11384">
        <v>2025</v>
      </c>
      <c r="E11384">
        <v>4</v>
      </c>
      <c r="F11384">
        <v>0</v>
      </c>
      <c r="G11384">
        <v>0</v>
      </c>
    </row>
    <row r="11385" spans="1:7" ht="15.5" x14ac:dyDescent="0.35">
      <c r="A11385" t="s">
        <v>187</v>
      </c>
      <c r="B11385" t="s">
        <v>353</v>
      </c>
      <c r="C11385">
        <v>91595</v>
      </c>
      <c r="D11385">
        <v>2025</v>
      </c>
      <c r="E11385">
        <v>5</v>
      </c>
      <c r="F11385">
        <v>0</v>
      </c>
      <c r="G11385">
        <v>0</v>
      </c>
    </row>
    <row r="11386" spans="1:7" ht="15.5" x14ac:dyDescent="0.35">
      <c r="A11386" t="s">
        <v>187</v>
      </c>
      <c r="B11386" t="s">
        <v>353</v>
      </c>
      <c r="C11386">
        <v>91595</v>
      </c>
      <c r="D11386">
        <v>2025</v>
      </c>
      <c r="E11386">
        <v>6</v>
      </c>
      <c r="F11386">
        <v>435.72</v>
      </c>
      <c r="G11386">
        <v>38</v>
      </c>
    </row>
    <row r="11387" spans="1:7" ht="15.5" x14ac:dyDescent="0.35">
      <c r="A11387" t="s">
        <v>187</v>
      </c>
      <c r="B11387" t="s">
        <v>353</v>
      </c>
      <c r="C11387">
        <v>91595</v>
      </c>
      <c r="D11387">
        <v>2025</v>
      </c>
      <c r="E11387">
        <v>7</v>
      </c>
      <c r="F11387">
        <v>447.5</v>
      </c>
      <c r="G11387">
        <v>39</v>
      </c>
    </row>
    <row r="11388" spans="1:7" ht="15.5" x14ac:dyDescent="0.35">
      <c r="A11388" t="s">
        <v>187</v>
      </c>
      <c r="B11388" t="s">
        <v>353</v>
      </c>
      <c r="C11388">
        <v>91595</v>
      </c>
      <c r="D11388">
        <v>2025</v>
      </c>
      <c r="E11388">
        <v>8</v>
      </c>
      <c r="F11388">
        <v>494.87</v>
      </c>
      <c r="G11388">
        <v>46</v>
      </c>
    </row>
    <row r="11389" spans="1:7" ht="15.5" x14ac:dyDescent="0.35">
      <c r="A11389" t="s">
        <v>187</v>
      </c>
      <c r="B11389" t="s">
        <v>353</v>
      </c>
      <c r="C11389">
        <v>91595</v>
      </c>
      <c r="D11389">
        <v>2025</v>
      </c>
      <c r="E11389">
        <v>9</v>
      </c>
      <c r="F11389">
        <v>449.03</v>
      </c>
      <c r="G11389">
        <v>40</v>
      </c>
    </row>
    <row r="11390" spans="1:7" ht="15.5" x14ac:dyDescent="0.35">
      <c r="A11390" t="s">
        <v>187</v>
      </c>
      <c r="B11390" t="s">
        <v>353</v>
      </c>
      <c r="C11390">
        <v>91595</v>
      </c>
      <c r="D11390">
        <v>2025</v>
      </c>
      <c r="E11390">
        <v>10</v>
      </c>
      <c r="F11390">
        <v>491.77</v>
      </c>
      <c r="G11390">
        <v>42</v>
      </c>
    </row>
    <row r="11391" spans="1:7" ht="15.5" x14ac:dyDescent="0.35">
      <c r="A11391" t="s">
        <v>187</v>
      </c>
      <c r="B11391" t="s">
        <v>353</v>
      </c>
      <c r="C11391">
        <v>91595</v>
      </c>
      <c r="D11391">
        <v>2025</v>
      </c>
      <c r="E11391">
        <v>11</v>
      </c>
      <c r="F11391">
        <v>463.85</v>
      </c>
      <c r="G11391">
        <v>46</v>
      </c>
    </row>
    <row r="11392" spans="1:7" ht="15.5" hidden="1" x14ac:dyDescent="0.35">
      <c r="A11392" t="s">
        <v>187</v>
      </c>
      <c r="B11392" t="s">
        <v>353</v>
      </c>
      <c r="C11392">
        <v>91596</v>
      </c>
      <c r="D11392">
        <v>2020</v>
      </c>
      <c r="E11392">
        <v>12</v>
      </c>
      <c r="F11392">
        <v>199</v>
      </c>
      <c r="G11392">
        <v>33</v>
      </c>
    </row>
    <row r="11393" spans="1:7" ht="15.5" hidden="1" x14ac:dyDescent="0.35">
      <c r="A11393" t="s">
        <v>187</v>
      </c>
      <c r="B11393" t="s">
        <v>353</v>
      </c>
      <c r="C11393">
        <v>91596</v>
      </c>
      <c r="D11393">
        <v>2021</v>
      </c>
      <c r="E11393">
        <v>1</v>
      </c>
      <c r="F11393">
        <v>181.66</v>
      </c>
      <c r="G11393">
        <v>36</v>
      </c>
    </row>
    <row r="11394" spans="1:7" ht="15.5" hidden="1" x14ac:dyDescent="0.35">
      <c r="A11394" t="s">
        <v>187</v>
      </c>
      <c r="B11394" t="s">
        <v>353</v>
      </c>
      <c r="C11394">
        <v>91596</v>
      </c>
      <c r="D11394">
        <v>2021</v>
      </c>
      <c r="E11394">
        <v>2</v>
      </c>
      <c r="F11394">
        <v>28.49</v>
      </c>
      <c r="G11394">
        <v>10</v>
      </c>
    </row>
    <row r="11395" spans="1:7" ht="15.5" hidden="1" x14ac:dyDescent="0.35">
      <c r="A11395" t="s">
        <v>187</v>
      </c>
      <c r="B11395" t="s">
        <v>353</v>
      </c>
      <c r="C11395">
        <v>91596</v>
      </c>
      <c r="D11395">
        <v>2021</v>
      </c>
      <c r="E11395">
        <v>3</v>
      </c>
      <c r="F11395">
        <v>92.53</v>
      </c>
      <c r="G11395">
        <v>22</v>
      </c>
    </row>
    <row r="11396" spans="1:7" ht="15.5" hidden="1" x14ac:dyDescent="0.35">
      <c r="A11396" t="s">
        <v>187</v>
      </c>
      <c r="B11396" t="s">
        <v>353</v>
      </c>
      <c r="C11396">
        <v>91596</v>
      </c>
      <c r="D11396">
        <v>2021</v>
      </c>
      <c r="E11396">
        <v>4</v>
      </c>
      <c r="F11396">
        <v>64.97</v>
      </c>
      <c r="G11396">
        <v>20</v>
      </c>
    </row>
    <row r="11397" spans="1:7" ht="15.5" hidden="1" x14ac:dyDescent="0.35">
      <c r="A11397" t="s">
        <v>187</v>
      </c>
      <c r="B11397" t="s">
        <v>353</v>
      </c>
      <c r="C11397">
        <v>91596</v>
      </c>
      <c r="D11397">
        <v>2021</v>
      </c>
      <c r="E11397">
        <v>5</v>
      </c>
      <c r="F11397">
        <v>89.17</v>
      </c>
      <c r="G11397">
        <v>20.84</v>
      </c>
    </row>
    <row r="11398" spans="1:7" ht="15.5" hidden="1" x14ac:dyDescent="0.35">
      <c r="A11398" t="s">
        <v>187</v>
      </c>
      <c r="B11398" t="s">
        <v>353</v>
      </c>
      <c r="C11398">
        <v>91596</v>
      </c>
      <c r="D11398">
        <v>2021</v>
      </c>
      <c r="E11398">
        <v>6</v>
      </c>
      <c r="F11398">
        <v>86.29</v>
      </c>
      <c r="G11398">
        <v>20.16</v>
      </c>
    </row>
    <row r="11399" spans="1:7" ht="15.5" hidden="1" x14ac:dyDescent="0.35">
      <c r="A11399" t="s">
        <v>187</v>
      </c>
      <c r="B11399" t="s">
        <v>353</v>
      </c>
      <c r="C11399">
        <v>91596</v>
      </c>
      <c r="D11399">
        <v>2021</v>
      </c>
      <c r="E11399">
        <v>7</v>
      </c>
      <c r="F11399">
        <v>242.49</v>
      </c>
      <c r="G11399">
        <v>31</v>
      </c>
    </row>
    <row r="11400" spans="1:7" ht="15.5" hidden="1" x14ac:dyDescent="0.35">
      <c r="A11400" t="s">
        <v>187</v>
      </c>
      <c r="B11400" t="s">
        <v>353</v>
      </c>
      <c r="C11400">
        <v>91596</v>
      </c>
      <c r="D11400">
        <v>2021</v>
      </c>
      <c r="E11400">
        <v>8</v>
      </c>
      <c r="F11400">
        <v>333.05</v>
      </c>
      <c r="G11400">
        <v>42</v>
      </c>
    </row>
    <row r="11401" spans="1:7" ht="15.5" hidden="1" x14ac:dyDescent="0.35">
      <c r="A11401" t="s">
        <v>187</v>
      </c>
      <c r="B11401" t="s">
        <v>353</v>
      </c>
      <c r="C11401">
        <v>91596</v>
      </c>
      <c r="D11401">
        <v>2021</v>
      </c>
      <c r="E11401">
        <v>9</v>
      </c>
      <c r="F11401">
        <v>189.91</v>
      </c>
      <c r="G11401">
        <v>23</v>
      </c>
    </row>
    <row r="11402" spans="1:7" ht="15.5" hidden="1" x14ac:dyDescent="0.35">
      <c r="A11402" t="s">
        <v>187</v>
      </c>
      <c r="B11402" t="s">
        <v>353</v>
      </c>
      <c r="C11402">
        <v>91596</v>
      </c>
      <c r="D11402">
        <v>2021</v>
      </c>
      <c r="E11402">
        <v>10</v>
      </c>
      <c r="F11402">
        <v>299.20999999999998</v>
      </c>
      <c r="G11402">
        <v>60</v>
      </c>
    </row>
    <row r="11403" spans="1:7" ht="15.5" hidden="1" x14ac:dyDescent="0.35">
      <c r="A11403" t="s">
        <v>187</v>
      </c>
      <c r="B11403" t="s">
        <v>353</v>
      </c>
      <c r="C11403">
        <v>91596</v>
      </c>
      <c r="D11403">
        <v>2021</v>
      </c>
      <c r="E11403">
        <v>11</v>
      </c>
      <c r="F11403">
        <v>192.01</v>
      </c>
      <c r="G11403">
        <v>35</v>
      </c>
    </row>
    <row r="11404" spans="1:7" ht="15.5" hidden="1" x14ac:dyDescent="0.35">
      <c r="A11404" t="s">
        <v>187</v>
      </c>
      <c r="B11404" t="s">
        <v>353</v>
      </c>
      <c r="C11404">
        <v>91596</v>
      </c>
      <c r="D11404">
        <v>2021</v>
      </c>
      <c r="E11404">
        <v>12</v>
      </c>
      <c r="F11404">
        <v>331.53</v>
      </c>
      <c r="G11404">
        <v>39</v>
      </c>
    </row>
    <row r="11405" spans="1:7" ht="15.5" hidden="1" x14ac:dyDescent="0.35">
      <c r="A11405" t="s">
        <v>187</v>
      </c>
      <c r="B11405" t="s">
        <v>353</v>
      </c>
      <c r="C11405">
        <v>91596</v>
      </c>
      <c r="D11405">
        <v>2022</v>
      </c>
      <c r="E11405">
        <v>1</v>
      </c>
      <c r="F11405">
        <v>264.3</v>
      </c>
      <c r="G11405">
        <v>36</v>
      </c>
    </row>
    <row r="11406" spans="1:7" ht="15.5" hidden="1" x14ac:dyDescent="0.35">
      <c r="A11406" t="s">
        <v>187</v>
      </c>
      <c r="B11406" t="s">
        <v>353</v>
      </c>
      <c r="C11406">
        <v>91596</v>
      </c>
      <c r="D11406">
        <v>2022</v>
      </c>
      <c r="E11406">
        <v>2</v>
      </c>
      <c r="F11406">
        <v>295.04000000000002</v>
      </c>
      <c r="G11406">
        <v>37</v>
      </c>
    </row>
    <row r="11407" spans="1:7" ht="15.5" hidden="1" x14ac:dyDescent="0.35">
      <c r="A11407" t="s">
        <v>187</v>
      </c>
      <c r="B11407" t="s">
        <v>353</v>
      </c>
      <c r="C11407">
        <v>91596</v>
      </c>
      <c r="D11407">
        <v>2022</v>
      </c>
      <c r="E11407">
        <v>3</v>
      </c>
      <c r="F11407">
        <v>289.26</v>
      </c>
      <c r="G11407">
        <v>30</v>
      </c>
    </row>
    <row r="11408" spans="1:7" ht="15.5" hidden="1" x14ac:dyDescent="0.35">
      <c r="A11408" t="s">
        <v>187</v>
      </c>
      <c r="B11408" t="s">
        <v>353</v>
      </c>
      <c r="C11408">
        <v>91596</v>
      </c>
      <c r="D11408">
        <v>2022</v>
      </c>
      <c r="E11408">
        <v>4</v>
      </c>
      <c r="F11408">
        <v>339.69</v>
      </c>
      <c r="G11408">
        <v>34</v>
      </c>
    </row>
    <row r="11409" spans="1:7" ht="15.5" hidden="1" x14ac:dyDescent="0.35">
      <c r="A11409" t="s">
        <v>187</v>
      </c>
      <c r="B11409" t="s">
        <v>353</v>
      </c>
      <c r="C11409">
        <v>91596</v>
      </c>
      <c r="D11409">
        <v>2022</v>
      </c>
      <c r="E11409">
        <v>5</v>
      </c>
      <c r="F11409">
        <v>410.25</v>
      </c>
      <c r="G11409">
        <v>30</v>
      </c>
    </row>
    <row r="11410" spans="1:7" ht="15.5" hidden="1" x14ac:dyDescent="0.35">
      <c r="A11410" t="s">
        <v>187</v>
      </c>
      <c r="B11410" t="s">
        <v>353</v>
      </c>
      <c r="C11410">
        <v>91596</v>
      </c>
      <c r="D11410">
        <v>2022</v>
      </c>
      <c r="E11410">
        <v>6</v>
      </c>
      <c r="F11410">
        <v>439.06</v>
      </c>
      <c r="G11410">
        <v>32</v>
      </c>
    </row>
    <row r="11411" spans="1:7" ht="15.5" hidden="1" x14ac:dyDescent="0.35">
      <c r="A11411" t="s">
        <v>187</v>
      </c>
      <c r="B11411" t="s">
        <v>353</v>
      </c>
      <c r="C11411">
        <v>91596</v>
      </c>
      <c r="D11411">
        <v>2022</v>
      </c>
      <c r="E11411">
        <v>7</v>
      </c>
      <c r="F11411">
        <v>456.08</v>
      </c>
      <c r="G11411">
        <v>33</v>
      </c>
    </row>
    <row r="11412" spans="1:7" ht="15.5" hidden="1" x14ac:dyDescent="0.35">
      <c r="A11412" t="s">
        <v>187</v>
      </c>
      <c r="B11412" t="s">
        <v>353</v>
      </c>
      <c r="C11412">
        <v>91596</v>
      </c>
      <c r="D11412">
        <v>2022</v>
      </c>
      <c r="E11412">
        <v>8</v>
      </c>
      <c r="F11412">
        <v>441.13</v>
      </c>
      <c r="G11412">
        <v>34</v>
      </c>
    </row>
    <row r="11413" spans="1:7" ht="15.5" hidden="1" x14ac:dyDescent="0.35">
      <c r="A11413" t="s">
        <v>187</v>
      </c>
      <c r="B11413" t="s">
        <v>353</v>
      </c>
      <c r="C11413">
        <v>91596</v>
      </c>
      <c r="D11413">
        <v>2022</v>
      </c>
      <c r="E11413">
        <v>9</v>
      </c>
      <c r="F11413">
        <v>428.7</v>
      </c>
      <c r="G11413">
        <v>30</v>
      </c>
    </row>
    <row r="11414" spans="1:7" ht="15.5" hidden="1" x14ac:dyDescent="0.35">
      <c r="A11414" t="s">
        <v>187</v>
      </c>
      <c r="B11414" t="s">
        <v>353</v>
      </c>
      <c r="C11414">
        <v>91596</v>
      </c>
      <c r="D11414">
        <v>2022</v>
      </c>
      <c r="E11414">
        <v>10</v>
      </c>
      <c r="F11414">
        <v>427.86</v>
      </c>
      <c r="G11414">
        <v>31</v>
      </c>
    </row>
    <row r="11415" spans="1:7" ht="15.5" hidden="1" x14ac:dyDescent="0.35">
      <c r="A11415" t="s">
        <v>187</v>
      </c>
      <c r="B11415" t="s">
        <v>353</v>
      </c>
      <c r="C11415">
        <v>91596</v>
      </c>
      <c r="D11415">
        <v>2022</v>
      </c>
      <c r="E11415">
        <v>11</v>
      </c>
      <c r="F11415">
        <v>422.7</v>
      </c>
      <c r="G11415">
        <v>35</v>
      </c>
    </row>
    <row r="11416" spans="1:7" ht="15.5" hidden="1" x14ac:dyDescent="0.35">
      <c r="A11416" t="s">
        <v>187</v>
      </c>
      <c r="B11416" t="s">
        <v>353</v>
      </c>
      <c r="C11416">
        <v>91596</v>
      </c>
      <c r="D11416">
        <v>2022</v>
      </c>
      <c r="E11416">
        <v>12</v>
      </c>
      <c r="F11416">
        <v>457.6</v>
      </c>
      <c r="G11416">
        <v>39</v>
      </c>
    </row>
    <row r="11417" spans="1:7" ht="15.5" hidden="1" x14ac:dyDescent="0.35">
      <c r="A11417" t="s">
        <v>187</v>
      </c>
      <c r="B11417" t="s">
        <v>353</v>
      </c>
      <c r="C11417">
        <v>91596</v>
      </c>
      <c r="D11417">
        <v>2023</v>
      </c>
      <c r="E11417">
        <v>1</v>
      </c>
      <c r="F11417">
        <v>457.2</v>
      </c>
      <c r="G11417">
        <v>39</v>
      </c>
    </row>
    <row r="11418" spans="1:7" ht="15.5" hidden="1" x14ac:dyDescent="0.35">
      <c r="A11418" t="s">
        <v>187</v>
      </c>
      <c r="B11418" t="s">
        <v>353</v>
      </c>
      <c r="C11418">
        <v>91596</v>
      </c>
      <c r="D11418">
        <v>2023</v>
      </c>
      <c r="E11418">
        <v>2</v>
      </c>
      <c r="F11418">
        <v>379.09</v>
      </c>
      <c r="G11418">
        <v>34</v>
      </c>
    </row>
    <row r="11419" spans="1:7" ht="15.5" hidden="1" x14ac:dyDescent="0.35">
      <c r="A11419" t="s">
        <v>187</v>
      </c>
      <c r="B11419" t="s">
        <v>353</v>
      </c>
      <c r="C11419">
        <v>91596</v>
      </c>
      <c r="D11419">
        <v>2023</v>
      </c>
      <c r="E11419">
        <v>3</v>
      </c>
      <c r="F11419">
        <v>451.15</v>
      </c>
      <c r="G11419">
        <v>45</v>
      </c>
    </row>
    <row r="11420" spans="1:7" ht="15.5" hidden="1" x14ac:dyDescent="0.35">
      <c r="A11420" t="s">
        <v>187</v>
      </c>
      <c r="B11420" t="s">
        <v>353</v>
      </c>
      <c r="C11420">
        <v>91596</v>
      </c>
      <c r="D11420">
        <v>2023</v>
      </c>
      <c r="E11420">
        <v>4</v>
      </c>
      <c r="F11420">
        <v>169.6</v>
      </c>
      <c r="G11420">
        <v>16</v>
      </c>
    </row>
    <row r="11421" spans="1:7" ht="15.5" hidden="1" x14ac:dyDescent="0.35">
      <c r="A11421" t="s">
        <v>187</v>
      </c>
      <c r="B11421" t="s">
        <v>353</v>
      </c>
      <c r="C11421">
        <v>91596</v>
      </c>
      <c r="D11421">
        <v>2023</v>
      </c>
      <c r="E11421">
        <v>5</v>
      </c>
      <c r="F11421">
        <v>352.26</v>
      </c>
      <c r="G11421">
        <v>32</v>
      </c>
    </row>
    <row r="11422" spans="1:7" ht="15.5" hidden="1" x14ac:dyDescent="0.35">
      <c r="A11422" t="s">
        <v>187</v>
      </c>
      <c r="B11422" t="s">
        <v>353</v>
      </c>
      <c r="C11422">
        <v>91596</v>
      </c>
      <c r="D11422">
        <v>2023</v>
      </c>
      <c r="E11422">
        <v>6</v>
      </c>
      <c r="F11422">
        <v>391.49</v>
      </c>
      <c r="G11422">
        <v>44</v>
      </c>
    </row>
    <row r="11423" spans="1:7" ht="15.5" hidden="1" x14ac:dyDescent="0.35">
      <c r="A11423" t="s">
        <v>187</v>
      </c>
      <c r="B11423" t="s">
        <v>353</v>
      </c>
      <c r="C11423">
        <v>91596</v>
      </c>
      <c r="D11423">
        <v>2023</v>
      </c>
      <c r="E11423">
        <v>7</v>
      </c>
      <c r="F11423">
        <v>407.88</v>
      </c>
      <c r="G11423">
        <v>37</v>
      </c>
    </row>
    <row r="11424" spans="1:7" ht="15.5" hidden="1" x14ac:dyDescent="0.35">
      <c r="A11424" t="s">
        <v>187</v>
      </c>
      <c r="B11424" t="s">
        <v>353</v>
      </c>
      <c r="C11424">
        <v>91596</v>
      </c>
      <c r="D11424">
        <v>2023</v>
      </c>
      <c r="E11424">
        <v>8</v>
      </c>
      <c r="F11424">
        <v>467.88</v>
      </c>
      <c r="G11424">
        <v>38</v>
      </c>
    </row>
    <row r="11425" spans="1:7" ht="15.5" hidden="1" x14ac:dyDescent="0.35">
      <c r="A11425" t="s">
        <v>187</v>
      </c>
      <c r="B11425" t="s">
        <v>353</v>
      </c>
      <c r="C11425">
        <v>91596</v>
      </c>
      <c r="D11425">
        <v>2023</v>
      </c>
      <c r="E11425">
        <v>9</v>
      </c>
      <c r="F11425">
        <v>443.47</v>
      </c>
      <c r="G11425">
        <v>42</v>
      </c>
    </row>
    <row r="11426" spans="1:7" ht="15.5" hidden="1" x14ac:dyDescent="0.35">
      <c r="A11426" t="s">
        <v>187</v>
      </c>
      <c r="B11426" t="s">
        <v>353</v>
      </c>
      <c r="C11426">
        <v>91596</v>
      </c>
      <c r="D11426">
        <v>2023</v>
      </c>
      <c r="E11426">
        <v>10</v>
      </c>
      <c r="F11426">
        <v>460.2</v>
      </c>
      <c r="G11426">
        <v>40</v>
      </c>
    </row>
    <row r="11427" spans="1:7" ht="15.5" hidden="1" x14ac:dyDescent="0.35">
      <c r="A11427" t="s">
        <v>187</v>
      </c>
      <c r="B11427" t="s">
        <v>353</v>
      </c>
      <c r="C11427">
        <v>91596</v>
      </c>
      <c r="D11427">
        <v>2023</v>
      </c>
      <c r="E11427">
        <v>11</v>
      </c>
      <c r="F11427">
        <v>444.01</v>
      </c>
      <c r="G11427">
        <v>39</v>
      </c>
    </row>
    <row r="11428" spans="1:7" ht="15.5" hidden="1" x14ac:dyDescent="0.35">
      <c r="A11428" t="s">
        <v>187</v>
      </c>
      <c r="B11428" t="s">
        <v>353</v>
      </c>
      <c r="C11428">
        <v>91596</v>
      </c>
      <c r="D11428">
        <v>2023</v>
      </c>
      <c r="E11428">
        <v>12</v>
      </c>
      <c r="F11428">
        <v>295.04000000000002</v>
      </c>
      <c r="G11428">
        <v>21</v>
      </c>
    </row>
    <row r="11429" spans="1:7" ht="15.5" hidden="1" x14ac:dyDescent="0.35">
      <c r="A11429" t="s">
        <v>187</v>
      </c>
      <c r="B11429" t="s">
        <v>353</v>
      </c>
      <c r="C11429">
        <v>91596</v>
      </c>
      <c r="D11429">
        <v>2024</v>
      </c>
      <c r="E11429">
        <v>1</v>
      </c>
      <c r="F11429">
        <v>490.83</v>
      </c>
      <c r="G11429">
        <v>44</v>
      </c>
    </row>
    <row r="11430" spans="1:7" ht="15.5" hidden="1" x14ac:dyDescent="0.35">
      <c r="A11430" t="s">
        <v>187</v>
      </c>
      <c r="B11430" t="s">
        <v>353</v>
      </c>
      <c r="C11430">
        <v>91596</v>
      </c>
      <c r="D11430">
        <v>2024</v>
      </c>
      <c r="E11430">
        <v>2</v>
      </c>
      <c r="F11430">
        <v>454.07</v>
      </c>
      <c r="G11430">
        <v>41</v>
      </c>
    </row>
    <row r="11431" spans="1:7" ht="15.5" hidden="1" x14ac:dyDescent="0.35">
      <c r="A11431" t="s">
        <v>187</v>
      </c>
      <c r="B11431" t="s">
        <v>353</v>
      </c>
      <c r="C11431">
        <v>91596</v>
      </c>
      <c r="D11431">
        <v>2024</v>
      </c>
      <c r="E11431">
        <v>3</v>
      </c>
      <c r="F11431">
        <v>481.25</v>
      </c>
      <c r="G11431">
        <v>48</v>
      </c>
    </row>
    <row r="11432" spans="1:7" ht="15.5" hidden="1" x14ac:dyDescent="0.35">
      <c r="A11432" t="s">
        <v>187</v>
      </c>
      <c r="B11432" t="s">
        <v>353</v>
      </c>
      <c r="C11432">
        <v>91596</v>
      </c>
      <c r="D11432">
        <v>2024</v>
      </c>
      <c r="E11432">
        <v>4</v>
      </c>
      <c r="F11432">
        <v>420.24</v>
      </c>
      <c r="G11432">
        <v>43</v>
      </c>
    </row>
    <row r="11433" spans="1:7" ht="15.5" hidden="1" x14ac:dyDescent="0.35">
      <c r="A11433" t="s">
        <v>187</v>
      </c>
      <c r="B11433" t="s">
        <v>353</v>
      </c>
      <c r="C11433">
        <v>91596</v>
      </c>
      <c r="D11433">
        <v>2024</v>
      </c>
      <c r="E11433">
        <v>5</v>
      </c>
      <c r="F11433">
        <v>463.33</v>
      </c>
      <c r="G11433">
        <v>40</v>
      </c>
    </row>
    <row r="11434" spans="1:7" ht="15.5" hidden="1" x14ac:dyDescent="0.35">
      <c r="A11434" t="s">
        <v>187</v>
      </c>
      <c r="B11434" t="s">
        <v>353</v>
      </c>
      <c r="C11434">
        <v>91596</v>
      </c>
      <c r="D11434">
        <v>2024</v>
      </c>
      <c r="E11434">
        <v>6</v>
      </c>
      <c r="F11434">
        <v>481.76</v>
      </c>
      <c r="G11434">
        <v>48</v>
      </c>
    </row>
    <row r="11435" spans="1:7" ht="15.5" hidden="1" x14ac:dyDescent="0.35">
      <c r="A11435" t="s">
        <v>187</v>
      </c>
      <c r="B11435" t="s">
        <v>353</v>
      </c>
      <c r="C11435">
        <v>91596</v>
      </c>
      <c r="D11435">
        <v>2024</v>
      </c>
      <c r="E11435">
        <v>7</v>
      </c>
      <c r="F11435">
        <v>465.82</v>
      </c>
      <c r="G11435">
        <v>44</v>
      </c>
    </row>
    <row r="11436" spans="1:7" ht="15.5" hidden="1" x14ac:dyDescent="0.35">
      <c r="A11436" t="s">
        <v>187</v>
      </c>
      <c r="B11436" t="s">
        <v>353</v>
      </c>
      <c r="C11436">
        <v>91596</v>
      </c>
      <c r="D11436">
        <v>2024</v>
      </c>
      <c r="E11436">
        <v>8</v>
      </c>
      <c r="F11436">
        <v>464.03</v>
      </c>
      <c r="G11436">
        <v>44</v>
      </c>
    </row>
    <row r="11437" spans="1:7" ht="15.5" hidden="1" x14ac:dyDescent="0.35">
      <c r="A11437" t="s">
        <v>187</v>
      </c>
      <c r="B11437" t="s">
        <v>353</v>
      </c>
      <c r="C11437">
        <v>91596</v>
      </c>
      <c r="D11437">
        <v>2024</v>
      </c>
      <c r="E11437">
        <v>9</v>
      </c>
      <c r="F11437">
        <v>371.12</v>
      </c>
      <c r="G11437">
        <v>36</v>
      </c>
    </row>
    <row r="11438" spans="1:7" ht="15.5" hidden="1" x14ac:dyDescent="0.35">
      <c r="A11438" t="s">
        <v>187</v>
      </c>
      <c r="B11438" t="s">
        <v>353</v>
      </c>
      <c r="C11438">
        <v>91596</v>
      </c>
      <c r="D11438">
        <v>2024</v>
      </c>
      <c r="E11438">
        <v>10</v>
      </c>
      <c r="F11438">
        <v>459.43</v>
      </c>
      <c r="G11438">
        <v>44</v>
      </c>
    </row>
    <row r="11439" spans="1:7" ht="15.5" hidden="1" x14ac:dyDescent="0.35">
      <c r="A11439" t="s">
        <v>187</v>
      </c>
      <c r="B11439" t="s">
        <v>353</v>
      </c>
      <c r="C11439">
        <v>91596</v>
      </c>
      <c r="D11439">
        <v>2024</v>
      </c>
      <c r="E11439">
        <v>11</v>
      </c>
      <c r="F11439">
        <v>420.15</v>
      </c>
      <c r="G11439">
        <v>42</v>
      </c>
    </row>
    <row r="11440" spans="1:7" ht="15.5" hidden="1" x14ac:dyDescent="0.35">
      <c r="A11440" t="s">
        <v>187</v>
      </c>
      <c r="B11440" t="s">
        <v>353</v>
      </c>
      <c r="C11440">
        <v>91596</v>
      </c>
      <c r="D11440">
        <v>2024</v>
      </c>
      <c r="E11440">
        <v>12</v>
      </c>
      <c r="F11440">
        <v>439.12</v>
      </c>
      <c r="G11440">
        <v>41</v>
      </c>
    </row>
    <row r="11441" spans="1:7" ht="15.5" x14ac:dyDescent="0.35">
      <c r="A11441" t="s">
        <v>187</v>
      </c>
      <c r="B11441" t="s">
        <v>353</v>
      </c>
      <c r="C11441">
        <v>91596</v>
      </c>
      <c r="D11441">
        <v>2025</v>
      </c>
      <c r="E11441">
        <v>1</v>
      </c>
      <c r="F11441">
        <v>468.97</v>
      </c>
      <c r="G11441">
        <v>46</v>
      </c>
    </row>
    <row r="11442" spans="1:7" ht="15.5" x14ac:dyDescent="0.35">
      <c r="A11442" t="s">
        <v>187</v>
      </c>
      <c r="B11442" t="s">
        <v>353</v>
      </c>
      <c r="C11442">
        <v>91596</v>
      </c>
      <c r="D11442">
        <v>2025</v>
      </c>
      <c r="E11442">
        <v>2</v>
      </c>
      <c r="F11442">
        <v>322.60000000000002</v>
      </c>
      <c r="G11442">
        <v>30</v>
      </c>
    </row>
    <row r="11443" spans="1:7" ht="15.5" x14ac:dyDescent="0.35">
      <c r="A11443" t="s">
        <v>187</v>
      </c>
      <c r="B11443" t="s">
        <v>353</v>
      </c>
      <c r="C11443">
        <v>91596</v>
      </c>
      <c r="D11443">
        <v>2025</v>
      </c>
      <c r="E11443">
        <v>3</v>
      </c>
      <c r="F11443">
        <v>238.12</v>
      </c>
      <c r="G11443">
        <v>22.91</v>
      </c>
    </row>
    <row r="11444" spans="1:7" ht="15.5" x14ac:dyDescent="0.35">
      <c r="A11444" t="s">
        <v>187</v>
      </c>
      <c r="B11444" t="s">
        <v>353</v>
      </c>
      <c r="C11444">
        <v>91596</v>
      </c>
      <c r="D11444">
        <v>2025</v>
      </c>
      <c r="E11444">
        <v>4</v>
      </c>
      <c r="F11444">
        <v>0</v>
      </c>
      <c r="G11444">
        <v>0</v>
      </c>
    </row>
    <row r="11445" spans="1:7" ht="15.5" x14ac:dyDescent="0.35">
      <c r="A11445" t="s">
        <v>187</v>
      </c>
      <c r="B11445" t="s">
        <v>353</v>
      </c>
      <c r="C11445">
        <v>91596</v>
      </c>
      <c r="D11445">
        <v>2025</v>
      </c>
      <c r="E11445">
        <v>5</v>
      </c>
      <c r="F11445">
        <v>0</v>
      </c>
      <c r="G11445">
        <v>0</v>
      </c>
    </row>
    <row r="11446" spans="1:7" ht="15.5" x14ac:dyDescent="0.35">
      <c r="A11446" t="s">
        <v>187</v>
      </c>
      <c r="B11446" t="s">
        <v>353</v>
      </c>
      <c r="C11446">
        <v>91596</v>
      </c>
      <c r="D11446">
        <v>2025</v>
      </c>
      <c r="E11446">
        <v>6</v>
      </c>
      <c r="F11446">
        <v>0</v>
      </c>
      <c r="G11446">
        <v>0</v>
      </c>
    </row>
    <row r="11447" spans="1:7" ht="15.5" x14ac:dyDescent="0.35">
      <c r="A11447" t="s">
        <v>187</v>
      </c>
      <c r="B11447" t="s">
        <v>353</v>
      </c>
      <c r="C11447">
        <v>91596</v>
      </c>
      <c r="D11447">
        <v>2025</v>
      </c>
      <c r="E11447">
        <v>7</v>
      </c>
      <c r="F11447">
        <v>0</v>
      </c>
      <c r="G11447">
        <v>0</v>
      </c>
    </row>
    <row r="11448" spans="1:7" ht="15.5" x14ac:dyDescent="0.35">
      <c r="A11448" t="s">
        <v>187</v>
      </c>
      <c r="B11448" t="s">
        <v>353</v>
      </c>
      <c r="C11448">
        <v>91596</v>
      </c>
      <c r="D11448">
        <v>2025</v>
      </c>
      <c r="E11448">
        <v>8</v>
      </c>
      <c r="F11448">
        <v>0</v>
      </c>
      <c r="G11448">
        <v>0</v>
      </c>
    </row>
    <row r="11449" spans="1:7" ht="15.5" x14ac:dyDescent="0.35">
      <c r="A11449" t="s">
        <v>187</v>
      </c>
      <c r="B11449" t="s">
        <v>353</v>
      </c>
      <c r="C11449">
        <v>91596</v>
      </c>
      <c r="D11449">
        <v>2025</v>
      </c>
      <c r="E11449">
        <v>9</v>
      </c>
      <c r="F11449">
        <v>0</v>
      </c>
      <c r="G11449">
        <v>0</v>
      </c>
    </row>
    <row r="11450" spans="1:7" ht="15.5" x14ac:dyDescent="0.35">
      <c r="A11450" t="s">
        <v>187</v>
      </c>
      <c r="B11450" t="s">
        <v>353</v>
      </c>
      <c r="C11450">
        <v>91596</v>
      </c>
      <c r="D11450">
        <v>2025</v>
      </c>
      <c r="E11450">
        <v>10</v>
      </c>
      <c r="F11450">
        <v>0</v>
      </c>
      <c r="G11450">
        <v>0</v>
      </c>
    </row>
    <row r="11451" spans="1:7" ht="15.5" x14ac:dyDescent="0.35">
      <c r="A11451" t="s">
        <v>187</v>
      </c>
      <c r="B11451" t="s">
        <v>353</v>
      </c>
      <c r="C11451">
        <v>91596</v>
      </c>
      <c r="D11451">
        <v>2025</v>
      </c>
      <c r="E11451">
        <v>11</v>
      </c>
      <c r="F11451">
        <v>430.39</v>
      </c>
      <c r="G11451">
        <v>40.6</v>
      </c>
    </row>
    <row r="11452" spans="1:7" ht="15.5" hidden="1" x14ac:dyDescent="0.35">
      <c r="A11452" t="s">
        <v>187</v>
      </c>
      <c r="B11452" t="s">
        <v>353</v>
      </c>
      <c r="C11452">
        <v>91597</v>
      </c>
      <c r="D11452">
        <v>2020</v>
      </c>
      <c r="E11452">
        <v>12</v>
      </c>
      <c r="F11452">
        <v>199</v>
      </c>
      <c r="G11452">
        <v>33</v>
      </c>
    </row>
    <row r="11453" spans="1:7" ht="15.5" hidden="1" x14ac:dyDescent="0.35">
      <c r="A11453" t="s">
        <v>187</v>
      </c>
      <c r="B11453" t="s">
        <v>353</v>
      </c>
      <c r="C11453">
        <v>91597</v>
      </c>
      <c r="D11453">
        <v>2021</v>
      </c>
      <c r="E11453">
        <v>1</v>
      </c>
      <c r="F11453">
        <v>181.66</v>
      </c>
      <c r="G11453">
        <v>36</v>
      </c>
    </row>
    <row r="11454" spans="1:7" ht="15.5" hidden="1" x14ac:dyDescent="0.35">
      <c r="A11454" t="s">
        <v>187</v>
      </c>
      <c r="B11454" t="s">
        <v>353</v>
      </c>
      <c r="C11454">
        <v>91597</v>
      </c>
      <c r="D11454">
        <v>2021</v>
      </c>
      <c r="E11454">
        <v>2</v>
      </c>
      <c r="F11454">
        <v>28.49</v>
      </c>
      <c r="G11454">
        <v>10</v>
      </c>
    </row>
    <row r="11455" spans="1:7" ht="15.5" hidden="1" x14ac:dyDescent="0.35">
      <c r="A11455" t="s">
        <v>187</v>
      </c>
      <c r="B11455" t="s">
        <v>353</v>
      </c>
      <c r="C11455">
        <v>91597</v>
      </c>
      <c r="D11455">
        <v>2021</v>
      </c>
      <c r="E11455">
        <v>3</v>
      </c>
      <c r="F11455">
        <v>92.53</v>
      </c>
      <c r="G11455">
        <v>22</v>
      </c>
    </row>
    <row r="11456" spans="1:7" ht="15.5" hidden="1" x14ac:dyDescent="0.35">
      <c r="A11456" t="s">
        <v>187</v>
      </c>
      <c r="B11456" t="s">
        <v>353</v>
      </c>
      <c r="C11456">
        <v>91597</v>
      </c>
      <c r="D11456">
        <v>2021</v>
      </c>
      <c r="E11456">
        <v>4</v>
      </c>
      <c r="F11456">
        <v>64.97</v>
      </c>
      <c r="G11456">
        <v>20</v>
      </c>
    </row>
    <row r="11457" spans="1:7" ht="15.5" hidden="1" x14ac:dyDescent="0.35">
      <c r="A11457" t="s">
        <v>187</v>
      </c>
      <c r="B11457" t="s">
        <v>353</v>
      </c>
      <c r="C11457">
        <v>91597</v>
      </c>
      <c r="D11457">
        <v>2021</v>
      </c>
      <c r="E11457">
        <v>5</v>
      </c>
      <c r="F11457">
        <v>89.17</v>
      </c>
      <c r="G11457">
        <v>20.84</v>
      </c>
    </row>
    <row r="11458" spans="1:7" ht="15.5" hidden="1" x14ac:dyDescent="0.35">
      <c r="A11458" t="s">
        <v>187</v>
      </c>
      <c r="B11458" t="s">
        <v>353</v>
      </c>
      <c r="C11458">
        <v>91597</v>
      </c>
      <c r="D11458">
        <v>2021</v>
      </c>
      <c r="E11458">
        <v>6</v>
      </c>
      <c r="F11458">
        <v>86.29</v>
      </c>
      <c r="G11458">
        <v>20.16</v>
      </c>
    </row>
    <row r="11459" spans="1:7" ht="15.5" hidden="1" x14ac:dyDescent="0.35">
      <c r="A11459" t="s">
        <v>187</v>
      </c>
      <c r="B11459" t="s">
        <v>353</v>
      </c>
      <c r="C11459">
        <v>91597</v>
      </c>
      <c r="D11459">
        <v>2021</v>
      </c>
      <c r="E11459">
        <v>7</v>
      </c>
      <c r="F11459">
        <v>242.49</v>
      </c>
      <c r="G11459">
        <v>31</v>
      </c>
    </row>
    <row r="11460" spans="1:7" ht="15.5" hidden="1" x14ac:dyDescent="0.35">
      <c r="A11460" t="s">
        <v>187</v>
      </c>
      <c r="B11460" t="s">
        <v>353</v>
      </c>
      <c r="C11460">
        <v>91597</v>
      </c>
      <c r="D11460">
        <v>2021</v>
      </c>
      <c r="E11460">
        <v>8</v>
      </c>
      <c r="F11460">
        <v>333.05</v>
      </c>
      <c r="G11460">
        <v>42</v>
      </c>
    </row>
    <row r="11461" spans="1:7" ht="15.5" hidden="1" x14ac:dyDescent="0.35">
      <c r="A11461" t="s">
        <v>187</v>
      </c>
      <c r="B11461" t="s">
        <v>353</v>
      </c>
      <c r="C11461">
        <v>91597</v>
      </c>
      <c r="D11461">
        <v>2021</v>
      </c>
      <c r="E11461">
        <v>9</v>
      </c>
      <c r="F11461">
        <v>189.91</v>
      </c>
      <c r="G11461">
        <v>23</v>
      </c>
    </row>
    <row r="11462" spans="1:7" ht="15.5" hidden="1" x14ac:dyDescent="0.35">
      <c r="A11462" t="s">
        <v>187</v>
      </c>
      <c r="B11462" t="s">
        <v>353</v>
      </c>
      <c r="C11462">
        <v>91597</v>
      </c>
      <c r="D11462">
        <v>2021</v>
      </c>
      <c r="E11462">
        <v>10</v>
      </c>
      <c r="F11462">
        <v>299.20999999999998</v>
      </c>
      <c r="G11462">
        <v>60</v>
      </c>
    </row>
    <row r="11463" spans="1:7" ht="15.5" hidden="1" x14ac:dyDescent="0.35">
      <c r="A11463" t="s">
        <v>187</v>
      </c>
      <c r="B11463" t="s">
        <v>353</v>
      </c>
      <c r="C11463">
        <v>91597</v>
      </c>
      <c r="D11463">
        <v>2021</v>
      </c>
      <c r="E11463">
        <v>11</v>
      </c>
      <c r="F11463">
        <v>192.01</v>
      </c>
      <c r="G11463">
        <v>35</v>
      </c>
    </row>
    <row r="11464" spans="1:7" ht="15.5" hidden="1" x14ac:dyDescent="0.35">
      <c r="A11464" t="s">
        <v>187</v>
      </c>
      <c r="B11464" t="s">
        <v>353</v>
      </c>
      <c r="C11464">
        <v>91597</v>
      </c>
      <c r="D11464">
        <v>2021</v>
      </c>
      <c r="E11464">
        <v>12</v>
      </c>
      <c r="F11464">
        <v>331.53</v>
      </c>
      <c r="G11464">
        <v>39</v>
      </c>
    </row>
    <row r="11465" spans="1:7" ht="15.5" hidden="1" x14ac:dyDescent="0.35">
      <c r="A11465" t="s">
        <v>187</v>
      </c>
      <c r="B11465" t="s">
        <v>353</v>
      </c>
      <c r="C11465">
        <v>91597</v>
      </c>
      <c r="D11465">
        <v>2022</v>
      </c>
      <c r="E11465">
        <v>1</v>
      </c>
      <c r="F11465">
        <v>264.3</v>
      </c>
      <c r="G11465">
        <v>36</v>
      </c>
    </row>
    <row r="11466" spans="1:7" ht="15.5" hidden="1" x14ac:dyDescent="0.35">
      <c r="A11466" t="s">
        <v>187</v>
      </c>
      <c r="B11466" t="s">
        <v>353</v>
      </c>
      <c r="C11466">
        <v>91597</v>
      </c>
      <c r="D11466">
        <v>2022</v>
      </c>
      <c r="E11466">
        <v>2</v>
      </c>
      <c r="F11466">
        <v>295.04000000000002</v>
      </c>
      <c r="G11466">
        <v>37</v>
      </c>
    </row>
    <row r="11467" spans="1:7" ht="15.5" hidden="1" x14ac:dyDescent="0.35">
      <c r="A11467" t="s">
        <v>187</v>
      </c>
      <c r="B11467" t="s">
        <v>353</v>
      </c>
      <c r="C11467">
        <v>91597</v>
      </c>
      <c r="D11467">
        <v>2022</v>
      </c>
      <c r="E11467">
        <v>3</v>
      </c>
      <c r="F11467">
        <v>289.26</v>
      </c>
      <c r="G11467">
        <v>30</v>
      </c>
    </row>
    <row r="11468" spans="1:7" ht="15.5" hidden="1" x14ac:dyDescent="0.35">
      <c r="A11468" t="s">
        <v>187</v>
      </c>
      <c r="B11468" t="s">
        <v>353</v>
      </c>
      <c r="C11468">
        <v>91597</v>
      </c>
      <c r="D11468">
        <v>2022</v>
      </c>
      <c r="E11468">
        <v>4</v>
      </c>
      <c r="F11468">
        <v>339.69</v>
      </c>
      <c r="G11468">
        <v>34</v>
      </c>
    </row>
    <row r="11469" spans="1:7" ht="15.5" hidden="1" x14ac:dyDescent="0.35">
      <c r="A11469" t="s">
        <v>187</v>
      </c>
      <c r="B11469" t="s">
        <v>353</v>
      </c>
      <c r="C11469">
        <v>91597</v>
      </c>
      <c r="D11469">
        <v>2022</v>
      </c>
      <c r="E11469">
        <v>5</v>
      </c>
      <c r="F11469">
        <v>410.25</v>
      </c>
      <c r="G11469">
        <v>30</v>
      </c>
    </row>
    <row r="11470" spans="1:7" ht="15.5" hidden="1" x14ac:dyDescent="0.35">
      <c r="A11470" t="s">
        <v>187</v>
      </c>
      <c r="B11470" t="s">
        <v>353</v>
      </c>
      <c r="C11470">
        <v>91597</v>
      </c>
      <c r="D11470">
        <v>2022</v>
      </c>
      <c r="E11470">
        <v>6</v>
      </c>
      <c r="F11470">
        <v>439.06</v>
      </c>
      <c r="G11470">
        <v>32</v>
      </c>
    </row>
    <row r="11471" spans="1:7" ht="15.5" hidden="1" x14ac:dyDescent="0.35">
      <c r="A11471" t="s">
        <v>187</v>
      </c>
      <c r="B11471" t="s">
        <v>353</v>
      </c>
      <c r="C11471">
        <v>91597</v>
      </c>
      <c r="D11471">
        <v>2022</v>
      </c>
      <c r="E11471">
        <v>7</v>
      </c>
      <c r="F11471">
        <v>456.08</v>
      </c>
      <c r="G11471">
        <v>33</v>
      </c>
    </row>
    <row r="11472" spans="1:7" ht="15.5" hidden="1" x14ac:dyDescent="0.35">
      <c r="A11472" t="s">
        <v>187</v>
      </c>
      <c r="B11472" t="s">
        <v>353</v>
      </c>
      <c r="C11472">
        <v>91597</v>
      </c>
      <c r="D11472">
        <v>2022</v>
      </c>
      <c r="E11472">
        <v>8</v>
      </c>
      <c r="F11472">
        <v>441.13</v>
      </c>
      <c r="G11472">
        <v>34</v>
      </c>
    </row>
    <row r="11473" spans="1:7" ht="15.5" hidden="1" x14ac:dyDescent="0.35">
      <c r="A11473" t="s">
        <v>187</v>
      </c>
      <c r="B11473" t="s">
        <v>353</v>
      </c>
      <c r="C11473">
        <v>91597</v>
      </c>
      <c r="D11473">
        <v>2022</v>
      </c>
      <c r="E11473">
        <v>9</v>
      </c>
      <c r="F11473">
        <v>428.7</v>
      </c>
      <c r="G11473">
        <v>30</v>
      </c>
    </row>
    <row r="11474" spans="1:7" ht="15.5" hidden="1" x14ac:dyDescent="0.35">
      <c r="A11474" t="s">
        <v>187</v>
      </c>
      <c r="B11474" t="s">
        <v>353</v>
      </c>
      <c r="C11474">
        <v>91597</v>
      </c>
      <c r="D11474">
        <v>2022</v>
      </c>
      <c r="E11474">
        <v>10</v>
      </c>
      <c r="F11474">
        <v>427.86</v>
      </c>
      <c r="G11474">
        <v>31</v>
      </c>
    </row>
    <row r="11475" spans="1:7" ht="15.5" hidden="1" x14ac:dyDescent="0.35">
      <c r="A11475" t="s">
        <v>187</v>
      </c>
      <c r="B11475" t="s">
        <v>353</v>
      </c>
      <c r="C11475">
        <v>91597</v>
      </c>
      <c r="D11475">
        <v>2022</v>
      </c>
      <c r="E11475">
        <v>11</v>
      </c>
      <c r="F11475">
        <v>422.7</v>
      </c>
      <c r="G11475">
        <v>35</v>
      </c>
    </row>
    <row r="11476" spans="1:7" ht="15.5" hidden="1" x14ac:dyDescent="0.35">
      <c r="A11476" t="s">
        <v>187</v>
      </c>
      <c r="B11476" t="s">
        <v>353</v>
      </c>
      <c r="C11476">
        <v>91597</v>
      </c>
      <c r="D11476">
        <v>2022</v>
      </c>
      <c r="E11476">
        <v>12</v>
      </c>
      <c r="F11476">
        <v>457.6</v>
      </c>
      <c r="G11476">
        <v>39</v>
      </c>
    </row>
    <row r="11477" spans="1:7" ht="15.5" hidden="1" x14ac:dyDescent="0.35">
      <c r="A11477" t="s">
        <v>187</v>
      </c>
      <c r="B11477" t="s">
        <v>353</v>
      </c>
      <c r="C11477">
        <v>91597</v>
      </c>
      <c r="D11477">
        <v>2023</v>
      </c>
      <c r="E11477">
        <v>1</v>
      </c>
      <c r="F11477">
        <v>457.2</v>
      </c>
      <c r="G11477">
        <v>39</v>
      </c>
    </row>
    <row r="11478" spans="1:7" ht="15.5" hidden="1" x14ac:dyDescent="0.35">
      <c r="A11478" t="s">
        <v>187</v>
      </c>
      <c r="B11478" t="s">
        <v>353</v>
      </c>
      <c r="C11478">
        <v>91597</v>
      </c>
      <c r="D11478">
        <v>2023</v>
      </c>
      <c r="E11478">
        <v>2</v>
      </c>
      <c r="F11478">
        <v>379.09</v>
      </c>
      <c r="G11478">
        <v>34</v>
      </c>
    </row>
    <row r="11479" spans="1:7" ht="15.5" hidden="1" x14ac:dyDescent="0.35">
      <c r="A11479" t="s">
        <v>187</v>
      </c>
      <c r="B11479" t="s">
        <v>353</v>
      </c>
      <c r="C11479">
        <v>91597</v>
      </c>
      <c r="D11479">
        <v>2023</v>
      </c>
      <c r="E11479">
        <v>3</v>
      </c>
      <c r="F11479">
        <v>451.15</v>
      </c>
      <c r="G11479">
        <v>45</v>
      </c>
    </row>
    <row r="11480" spans="1:7" ht="15.5" hidden="1" x14ac:dyDescent="0.35">
      <c r="A11480" t="s">
        <v>187</v>
      </c>
      <c r="B11480" t="s">
        <v>353</v>
      </c>
      <c r="C11480">
        <v>91597</v>
      </c>
      <c r="D11480">
        <v>2023</v>
      </c>
      <c r="E11480">
        <v>4</v>
      </c>
      <c r="F11480">
        <v>169.6</v>
      </c>
      <c r="G11480">
        <v>16</v>
      </c>
    </row>
    <row r="11481" spans="1:7" ht="15.5" hidden="1" x14ac:dyDescent="0.35">
      <c r="A11481" t="s">
        <v>187</v>
      </c>
      <c r="B11481" t="s">
        <v>353</v>
      </c>
      <c r="C11481">
        <v>91597</v>
      </c>
      <c r="D11481">
        <v>2023</v>
      </c>
      <c r="E11481">
        <v>5</v>
      </c>
      <c r="F11481">
        <v>352.26</v>
      </c>
      <c r="G11481">
        <v>32</v>
      </c>
    </row>
    <row r="11482" spans="1:7" ht="15.5" hidden="1" x14ac:dyDescent="0.35">
      <c r="A11482" t="s">
        <v>187</v>
      </c>
      <c r="B11482" t="s">
        <v>353</v>
      </c>
      <c r="C11482">
        <v>91597</v>
      </c>
      <c r="D11482">
        <v>2023</v>
      </c>
      <c r="E11482">
        <v>6</v>
      </c>
      <c r="F11482">
        <v>391.49</v>
      </c>
      <c r="G11482">
        <v>44</v>
      </c>
    </row>
    <row r="11483" spans="1:7" ht="15.5" hidden="1" x14ac:dyDescent="0.35">
      <c r="A11483" t="s">
        <v>187</v>
      </c>
      <c r="B11483" t="s">
        <v>353</v>
      </c>
      <c r="C11483">
        <v>91597</v>
      </c>
      <c r="D11483">
        <v>2023</v>
      </c>
      <c r="E11483">
        <v>7</v>
      </c>
      <c r="F11483">
        <v>407.88</v>
      </c>
      <c r="G11483">
        <v>37</v>
      </c>
    </row>
    <row r="11484" spans="1:7" ht="15.5" hidden="1" x14ac:dyDescent="0.35">
      <c r="A11484" t="s">
        <v>187</v>
      </c>
      <c r="B11484" t="s">
        <v>353</v>
      </c>
      <c r="C11484">
        <v>91597</v>
      </c>
      <c r="D11484">
        <v>2023</v>
      </c>
      <c r="E11484">
        <v>8</v>
      </c>
      <c r="F11484">
        <v>467.88</v>
      </c>
      <c r="G11484">
        <v>38</v>
      </c>
    </row>
    <row r="11485" spans="1:7" ht="15.5" hidden="1" x14ac:dyDescent="0.35">
      <c r="A11485" t="s">
        <v>187</v>
      </c>
      <c r="B11485" t="s">
        <v>353</v>
      </c>
      <c r="C11485">
        <v>91597</v>
      </c>
      <c r="D11485">
        <v>2023</v>
      </c>
      <c r="E11485">
        <v>9</v>
      </c>
      <c r="F11485">
        <v>443.47</v>
      </c>
      <c r="G11485">
        <v>42</v>
      </c>
    </row>
    <row r="11486" spans="1:7" ht="15.5" hidden="1" x14ac:dyDescent="0.35">
      <c r="A11486" t="s">
        <v>187</v>
      </c>
      <c r="B11486" t="s">
        <v>353</v>
      </c>
      <c r="C11486">
        <v>91597</v>
      </c>
      <c r="D11486">
        <v>2023</v>
      </c>
      <c r="E11486">
        <v>10</v>
      </c>
      <c r="F11486">
        <v>460.2</v>
      </c>
      <c r="G11486">
        <v>40</v>
      </c>
    </row>
    <row r="11487" spans="1:7" ht="15.5" hidden="1" x14ac:dyDescent="0.35">
      <c r="A11487" t="s">
        <v>187</v>
      </c>
      <c r="B11487" t="s">
        <v>353</v>
      </c>
      <c r="C11487">
        <v>91597</v>
      </c>
      <c r="D11487">
        <v>2023</v>
      </c>
      <c r="E11487">
        <v>11</v>
      </c>
      <c r="F11487">
        <v>444.01</v>
      </c>
      <c r="G11487">
        <v>39</v>
      </c>
    </row>
    <row r="11488" spans="1:7" ht="15.5" hidden="1" x14ac:dyDescent="0.35">
      <c r="A11488" t="s">
        <v>187</v>
      </c>
      <c r="B11488" t="s">
        <v>353</v>
      </c>
      <c r="C11488">
        <v>91597</v>
      </c>
      <c r="D11488">
        <v>2023</v>
      </c>
      <c r="E11488">
        <v>12</v>
      </c>
      <c r="F11488">
        <v>295.04000000000002</v>
      </c>
      <c r="G11488">
        <v>21</v>
      </c>
    </row>
    <row r="11489" spans="1:7" ht="15.5" hidden="1" x14ac:dyDescent="0.35">
      <c r="A11489" t="s">
        <v>187</v>
      </c>
      <c r="B11489" t="s">
        <v>353</v>
      </c>
      <c r="C11489">
        <v>91597</v>
      </c>
      <c r="D11489">
        <v>2024</v>
      </c>
      <c r="E11489">
        <v>1</v>
      </c>
      <c r="F11489">
        <v>490.83</v>
      </c>
      <c r="G11489">
        <v>44</v>
      </c>
    </row>
    <row r="11490" spans="1:7" ht="15.5" hidden="1" x14ac:dyDescent="0.35">
      <c r="A11490" t="s">
        <v>187</v>
      </c>
      <c r="B11490" t="s">
        <v>353</v>
      </c>
      <c r="C11490">
        <v>91597</v>
      </c>
      <c r="D11490">
        <v>2024</v>
      </c>
      <c r="E11490">
        <v>2</v>
      </c>
      <c r="F11490">
        <v>454.07</v>
      </c>
      <c r="G11490">
        <v>41</v>
      </c>
    </row>
    <row r="11491" spans="1:7" ht="15.5" hidden="1" x14ac:dyDescent="0.35">
      <c r="A11491" t="s">
        <v>187</v>
      </c>
      <c r="B11491" t="s">
        <v>353</v>
      </c>
      <c r="C11491">
        <v>91597</v>
      </c>
      <c r="D11491">
        <v>2024</v>
      </c>
      <c r="E11491">
        <v>3</v>
      </c>
      <c r="F11491">
        <v>481.25</v>
      </c>
      <c r="G11491">
        <v>48</v>
      </c>
    </row>
    <row r="11492" spans="1:7" ht="15.5" hidden="1" x14ac:dyDescent="0.35">
      <c r="A11492" t="s">
        <v>187</v>
      </c>
      <c r="B11492" t="s">
        <v>353</v>
      </c>
      <c r="C11492">
        <v>91597</v>
      </c>
      <c r="D11492">
        <v>2024</v>
      </c>
      <c r="E11492">
        <v>4</v>
      </c>
      <c r="F11492">
        <v>420.24</v>
      </c>
      <c r="G11492">
        <v>43</v>
      </c>
    </row>
    <row r="11493" spans="1:7" ht="15.5" hidden="1" x14ac:dyDescent="0.35">
      <c r="A11493" t="s">
        <v>187</v>
      </c>
      <c r="B11493" t="s">
        <v>353</v>
      </c>
      <c r="C11493">
        <v>91597</v>
      </c>
      <c r="D11493">
        <v>2024</v>
      </c>
      <c r="E11493">
        <v>5</v>
      </c>
      <c r="F11493">
        <v>463.33</v>
      </c>
      <c r="G11493">
        <v>40</v>
      </c>
    </row>
    <row r="11494" spans="1:7" ht="15.5" hidden="1" x14ac:dyDescent="0.35">
      <c r="A11494" t="s">
        <v>187</v>
      </c>
      <c r="B11494" t="s">
        <v>353</v>
      </c>
      <c r="C11494">
        <v>91597</v>
      </c>
      <c r="D11494">
        <v>2024</v>
      </c>
      <c r="E11494">
        <v>6</v>
      </c>
      <c r="F11494">
        <v>481.76</v>
      </c>
      <c r="G11494">
        <v>48</v>
      </c>
    </row>
    <row r="11495" spans="1:7" ht="15.5" hidden="1" x14ac:dyDescent="0.35">
      <c r="A11495" t="s">
        <v>187</v>
      </c>
      <c r="B11495" t="s">
        <v>353</v>
      </c>
      <c r="C11495">
        <v>91597</v>
      </c>
      <c r="D11495">
        <v>2024</v>
      </c>
      <c r="E11495">
        <v>7</v>
      </c>
      <c r="F11495">
        <v>465.82</v>
      </c>
      <c r="G11495">
        <v>44</v>
      </c>
    </row>
    <row r="11496" spans="1:7" ht="15.5" hidden="1" x14ac:dyDescent="0.35">
      <c r="A11496" t="s">
        <v>187</v>
      </c>
      <c r="B11496" t="s">
        <v>353</v>
      </c>
      <c r="C11496">
        <v>91597</v>
      </c>
      <c r="D11496">
        <v>2024</v>
      </c>
      <c r="E11496">
        <v>8</v>
      </c>
      <c r="F11496">
        <v>464.03</v>
      </c>
      <c r="G11496">
        <v>44</v>
      </c>
    </row>
    <row r="11497" spans="1:7" ht="15.5" hidden="1" x14ac:dyDescent="0.35">
      <c r="A11497" t="s">
        <v>187</v>
      </c>
      <c r="B11497" t="s">
        <v>353</v>
      </c>
      <c r="C11497">
        <v>91597</v>
      </c>
      <c r="D11497">
        <v>2024</v>
      </c>
      <c r="E11497">
        <v>9</v>
      </c>
      <c r="F11497">
        <v>371.12</v>
      </c>
      <c r="G11497">
        <v>36</v>
      </c>
    </row>
    <row r="11498" spans="1:7" ht="15.5" hidden="1" x14ac:dyDescent="0.35">
      <c r="A11498" t="s">
        <v>187</v>
      </c>
      <c r="B11498" t="s">
        <v>353</v>
      </c>
      <c r="C11498">
        <v>91597</v>
      </c>
      <c r="D11498">
        <v>2024</v>
      </c>
      <c r="E11498">
        <v>10</v>
      </c>
      <c r="F11498">
        <v>459.43</v>
      </c>
      <c r="G11498">
        <v>44</v>
      </c>
    </row>
    <row r="11499" spans="1:7" ht="15.5" hidden="1" x14ac:dyDescent="0.35">
      <c r="A11499" t="s">
        <v>187</v>
      </c>
      <c r="B11499" t="s">
        <v>353</v>
      </c>
      <c r="C11499">
        <v>91597</v>
      </c>
      <c r="D11499">
        <v>2024</v>
      </c>
      <c r="E11499">
        <v>11</v>
      </c>
      <c r="F11499">
        <v>420.15</v>
      </c>
      <c r="G11499">
        <v>42</v>
      </c>
    </row>
    <row r="11500" spans="1:7" ht="15.5" hidden="1" x14ac:dyDescent="0.35">
      <c r="A11500" t="s">
        <v>187</v>
      </c>
      <c r="B11500" t="s">
        <v>353</v>
      </c>
      <c r="C11500">
        <v>91597</v>
      </c>
      <c r="D11500">
        <v>2024</v>
      </c>
      <c r="E11500">
        <v>12</v>
      </c>
      <c r="F11500">
        <v>439.12</v>
      </c>
      <c r="G11500">
        <v>41</v>
      </c>
    </row>
    <row r="11501" spans="1:7" ht="15.5" x14ac:dyDescent="0.35">
      <c r="A11501" t="s">
        <v>187</v>
      </c>
      <c r="B11501" t="s">
        <v>353</v>
      </c>
      <c r="C11501">
        <v>91597</v>
      </c>
      <c r="D11501">
        <v>2025</v>
      </c>
      <c r="E11501">
        <v>1</v>
      </c>
      <c r="F11501">
        <v>468.97</v>
      </c>
      <c r="G11501">
        <v>46</v>
      </c>
    </row>
    <row r="11502" spans="1:7" ht="15.5" x14ac:dyDescent="0.35">
      <c r="A11502" t="s">
        <v>187</v>
      </c>
      <c r="B11502" t="s">
        <v>353</v>
      </c>
      <c r="C11502">
        <v>91597</v>
      </c>
      <c r="D11502">
        <v>2025</v>
      </c>
      <c r="E11502">
        <v>2</v>
      </c>
      <c r="F11502">
        <v>322.60000000000002</v>
      </c>
      <c r="G11502">
        <v>30</v>
      </c>
    </row>
    <row r="11503" spans="1:7" ht="15.5" x14ac:dyDescent="0.35">
      <c r="A11503" t="s">
        <v>187</v>
      </c>
      <c r="B11503" t="s">
        <v>353</v>
      </c>
      <c r="C11503">
        <v>91597</v>
      </c>
      <c r="D11503">
        <v>2025</v>
      </c>
      <c r="E11503">
        <v>3</v>
      </c>
      <c r="F11503">
        <v>41.94</v>
      </c>
      <c r="G11503">
        <v>4.04</v>
      </c>
    </row>
    <row r="11504" spans="1:7" ht="15.5" x14ac:dyDescent="0.35">
      <c r="A11504" t="s">
        <v>187</v>
      </c>
      <c r="B11504" t="s">
        <v>353</v>
      </c>
      <c r="C11504">
        <v>91597</v>
      </c>
      <c r="D11504">
        <v>2025</v>
      </c>
      <c r="E11504">
        <v>4</v>
      </c>
      <c r="F11504">
        <v>0</v>
      </c>
      <c r="G11504">
        <v>0</v>
      </c>
    </row>
    <row r="11505" spans="1:7" ht="15.5" x14ac:dyDescent="0.35">
      <c r="A11505" t="s">
        <v>187</v>
      </c>
      <c r="B11505" t="s">
        <v>353</v>
      </c>
      <c r="C11505">
        <v>91597</v>
      </c>
      <c r="D11505">
        <v>2025</v>
      </c>
      <c r="E11505">
        <v>5</v>
      </c>
      <c r="F11505">
        <v>0</v>
      </c>
      <c r="G11505">
        <v>0</v>
      </c>
    </row>
    <row r="11506" spans="1:7" ht="15.5" x14ac:dyDescent="0.35">
      <c r="A11506" t="s">
        <v>187</v>
      </c>
      <c r="B11506" t="s">
        <v>353</v>
      </c>
      <c r="C11506">
        <v>91597</v>
      </c>
      <c r="D11506">
        <v>2025</v>
      </c>
      <c r="E11506">
        <v>6</v>
      </c>
      <c r="F11506">
        <v>0</v>
      </c>
      <c r="G11506">
        <v>0</v>
      </c>
    </row>
    <row r="11507" spans="1:7" ht="15.5" x14ac:dyDescent="0.35">
      <c r="A11507" t="s">
        <v>187</v>
      </c>
      <c r="B11507" t="s">
        <v>353</v>
      </c>
      <c r="C11507">
        <v>91597</v>
      </c>
      <c r="D11507">
        <v>2025</v>
      </c>
      <c r="E11507">
        <v>7</v>
      </c>
      <c r="F11507">
        <v>0</v>
      </c>
      <c r="G11507">
        <v>0</v>
      </c>
    </row>
    <row r="11508" spans="1:7" ht="15.5" x14ac:dyDescent="0.35">
      <c r="A11508" t="s">
        <v>187</v>
      </c>
      <c r="B11508" t="s">
        <v>353</v>
      </c>
      <c r="C11508">
        <v>91597</v>
      </c>
      <c r="D11508">
        <v>2025</v>
      </c>
      <c r="E11508">
        <v>8</v>
      </c>
      <c r="F11508">
        <v>0</v>
      </c>
      <c r="G11508">
        <v>0</v>
      </c>
    </row>
    <row r="11509" spans="1:7" ht="15.5" x14ac:dyDescent="0.35">
      <c r="A11509" t="s">
        <v>187</v>
      </c>
      <c r="B11509" t="s">
        <v>353</v>
      </c>
      <c r="C11509">
        <v>91597</v>
      </c>
      <c r="D11509">
        <v>2025</v>
      </c>
      <c r="E11509">
        <v>9</v>
      </c>
      <c r="F11509">
        <v>0</v>
      </c>
      <c r="G11509">
        <v>0</v>
      </c>
    </row>
    <row r="11510" spans="1:7" ht="15.5" x14ac:dyDescent="0.35">
      <c r="A11510" t="s">
        <v>187</v>
      </c>
      <c r="B11510" t="s">
        <v>353</v>
      </c>
      <c r="C11510">
        <v>91597</v>
      </c>
      <c r="D11510">
        <v>2025</v>
      </c>
      <c r="E11510">
        <v>10</v>
      </c>
      <c r="F11510">
        <v>181.64</v>
      </c>
      <c r="G11510">
        <v>16.77</v>
      </c>
    </row>
    <row r="11511" spans="1:7" ht="15.5" x14ac:dyDescent="0.35">
      <c r="A11511" t="s">
        <v>187</v>
      </c>
      <c r="B11511" t="s">
        <v>353</v>
      </c>
      <c r="C11511">
        <v>91597</v>
      </c>
      <c r="D11511">
        <v>2025</v>
      </c>
      <c r="E11511">
        <v>11</v>
      </c>
      <c r="F11511">
        <v>460.95</v>
      </c>
      <c r="G11511">
        <v>44</v>
      </c>
    </row>
    <row r="11512" spans="1:7" ht="15.5" hidden="1" x14ac:dyDescent="0.35">
      <c r="A11512" t="s">
        <v>187</v>
      </c>
      <c r="B11512" t="s">
        <v>353</v>
      </c>
      <c r="C11512">
        <v>91598</v>
      </c>
      <c r="D11512">
        <v>2020</v>
      </c>
      <c r="E11512">
        <v>12</v>
      </c>
      <c r="F11512">
        <v>205.31</v>
      </c>
      <c r="G11512">
        <v>32</v>
      </c>
    </row>
    <row r="11513" spans="1:7" ht="15.5" hidden="1" x14ac:dyDescent="0.35">
      <c r="A11513" t="s">
        <v>187</v>
      </c>
      <c r="B11513" t="s">
        <v>353</v>
      </c>
      <c r="C11513">
        <v>91598</v>
      </c>
      <c r="D11513">
        <v>2021</v>
      </c>
      <c r="E11513">
        <v>1</v>
      </c>
      <c r="F11513">
        <v>156.84</v>
      </c>
      <c r="G11513">
        <v>31</v>
      </c>
    </row>
    <row r="11514" spans="1:7" ht="15.5" hidden="1" x14ac:dyDescent="0.35">
      <c r="A11514" t="s">
        <v>187</v>
      </c>
      <c r="B11514" t="s">
        <v>353</v>
      </c>
      <c r="C11514">
        <v>91598</v>
      </c>
      <c r="D11514">
        <v>2021</v>
      </c>
      <c r="E11514">
        <v>2</v>
      </c>
      <c r="F11514">
        <v>36.5</v>
      </c>
      <c r="G11514">
        <v>12</v>
      </c>
    </row>
    <row r="11515" spans="1:7" ht="15.5" hidden="1" x14ac:dyDescent="0.35">
      <c r="A11515" t="s">
        <v>187</v>
      </c>
      <c r="B11515" t="s">
        <v>353</v>
      </c>
      <c r="C11515">
        <v>91598</v>
      </c>
      <c r="D11515">
        <v>2021</v>
      </c>
      <c r="E11515">
        <v>3</v>
      </c>
      <c r="F11515">
        <v>138.83000000000001</v>
      </c>
      <c r="G11515">
        <v>32</v>
      </c>
    </row>
    <row r="11516" spans="1:7" ht="15.5" hidden="1" x14ac:dyDescent="0.35">
      <c r="A11516" t="s">
        <v>187</v>
      </c>
      <c r="B11516" t="s">
        <v>353</v>
      </c>
      <c r="C11516">
        <v>91598</v>
      </c>
      <c r="D11516">
        <v>2021</v>
      </c>
      <c r="E11516">
        <v>4</v>
      </c>
      <c r="F11516">
        <v>105.33</v>
      </c>
      <c r="G11516">
        <v>46</v>
      </c>
    </row>
    <row r="11517" spans="1:7" ht="15.5" hidden="1" x14ac:dyDescent="0.35">
      <c r="A11517" t="s">
        <v>187</v>
      </c>
      <c r="B11517" t="s">
        <v>353</v>
      </c>
      <c r="C11517">
        <v>91598</v>
      </c>
      <c r="D11517">
        <v>2021</v>
      </c>
      <c r="E11517">
        <v>5</v>
      </c>
      <c r="F11517">
        <v>148.24</v>
      </c>
      <c r="G11517">
        <v>34.56</v>
      </c>
    </row>
    <row r="11518" spans="1:7" ht="15.5" hidden="1" x14ac:dyDescent="0.35">
      <c r="A11518" t="s">
        <v>187</v>
      </c>
      <c r="B11518" t="s">
        <v>353</v>
      </c>
      <c r="C11518">
        <v>91598</v>
      </c>
      <c r="D11518">
        <v>2021</v>
      </c>
      <c r="E11518">
        <v>6</v>
      </c>
      <c r="F11518">
        <v>143.46</v>
      </c>
      <c r="G11518">
        <v>33.44</v>
      </c>
    </row>
    <row r="11519" spans="1:7" ht="15.5" hidden="1" x14ac:dyDescent="0.35">
      <c r="A11519" t="s">
        <v>187</v>
      </c>
      <c r="B11519" t="s">
        <v>353</v>
      </c>
      <c r="C11519">
        <v>91598</v>
      </c>
      <c r="D11519">
        <v>2021</v>
      </c>
      <c r="E11519">
        <v>7</v>
      </c>
      <c r="F11519">
        <v>201.41</v>
      </c>
      <c r="G11519">
        <v>50</v>
      </c>
    </row>
    <row r="11520" spans="1:7" ht="15.5" hidden="1" x14ac:dyDescent="0.35">
      <c r="A11520" t="s">
        <v>187</v>
      </c>
      <c r="B11520" t="s">
        <v>353</v>
      </c>
      <c r="C11520">
        <v>91598</v>
      </c>
      <c r="D11520">
        <v>2021</v>
      </c>
      <c r="E11520">
        <v>8</v>
      </c>
      <c r="F11520">
        <v>282.04000000000002</v>
      </c>
      <c r="G11520">
        <v>40</v>
      </c>
    </row>
    <row r="11521" spans="1:7" ht="15.5" hidden="1" x14ac:dyDescent="0.35">
      <c r="A11521" t="s">
        <v>187</v>
      </c>
      <c r="B11521" t="s">
        <v>353</v>
      </c>
      <c r="C11521">
        <v>91598</v>
      </c>
      <c r="D11521">
        <v>2021</v>
      </c>
      <c r="E11521">
        <v>9</v>
      </c>
      <c r="F11521">
        <v>229.3</v>
      </c>
      <c r="G11521">
        <v>29</v>
      </c>
    </row>
    <row r="11522" spans="1:7" ht="15.5" hidden="1" x14ac:dyDescent="0.35">
      <c r="A11522" t="s">
        <v>187</v>
      </c>
      <c r="B11522" t="s">
        <v>353</v>
      </c>
      <c r="C11522">
        <v>91598</v>
      </c>
      <c r="D11522">
        <v>2021</v>
      </c>
      <c r="E11522">
        <v>10</v>
      </c>
      <c r="F11522">
        <v>325.79000000000002</v>
      </c>
      <c r="G11522">
        <v>40</v>
      </c>
    </row>
    <row r="11523" spans="1:7" ht="15.5" hidden="1" x14ac:dyDescent="0.35">
      <c r="A11523" t="s">
        <v>187</v>
      </c>
      <c r="B11523" t="s">
        <v>353</v>
      </c>
      <c r="C11523">
        <v>91598</v>
      </c>
      <c r="D11523">
        <v>2021</v>
      </c>
      <c r="E11523">
        <v>11</v>
      </c>
      <c r="F11523">
        <v>236.28</v>
      </c>
      <c r="G11523">
        <v>45</v>
      </c>
    </row>
    <row r="11524" spans="1:7" ht="15.5" hidden="1" x14ac:dyDescent="0.35">
      <c r="A11524" t="s">
        <v>187</v>
      </c>
      <c r="B11524" t="s">
        <v>353</v>
      </c>
      <c r="C11524">
        <v>91598</v>
      </c>
      <c r="D11524">
        <v>2021</v>
      </c>
      <c r="E11524">
        <v>12</v>
      </c>
      <c r="F11524">
        <v>275.83</v>
      </c>
      <c r="G11524">
        <v>34</v>
      </c>
    </row>
    <row r="11525" spans="1:7" ht="15.5" hidden="1" x14ac:dyDescent="0.35">
      <c r="A11525" t="s">
        <v>187</v>
      </c>
      <c r="B11525" t="s">
        <v>353</v>
      </c>
      <c r="C11525">
        <v>91598</v>
      </c>
      <c r="D11525">
        <v>2022</v>
      </c>
      <c r="E11525">
        <v>1</v>
      </c>
      <c r="F11525">
        <v>355.4</v>
      </c>
      <c r="G11525">
        <v>40</v>
      </c>
    </row>
    <row r="11526" spans="1:7" ht="15.5" hidden="1" x14ac:dyDescent="0.35">
      <c r="A11526" t="s">
        <v>187</v>
      </c>
      <c r="B11526" t="s">
        <v>353</v>
      </c>
      <c r="C11526">
        <v>91598</v>
      </c>
      <c r="D11526">
        <v>2022</v>
      </c>
      <c r="E11526">
        <v>2</v>
      </c>
      <c r="F11526">
        <v>351.15</v>
      </c>
      <c r="G11526">
        <v>33</v>
      </c>
    </row>
    <row r="11527" spans="1:7" ht="15.5" hidden="1" x14ac:dyDescent="0.35">
      <c r="A11527" t="s">
        <v>187</v>
      </c>
      <c r="B11527" t="s">
        <v>353</v>
      </c>
      <c r="C11527">
        <v>91598</v>
      </c>
      <c r="D11527">
        <v>2022</v>
      </c>
      <c r="E11527">
        <v>3</v>
      </c>
      <c r="F11527">
        <v>359.74</v>
      </c>
      <c r="G11527">
        <v>35</v>
      </c>
    </row>
    <row r="11528" spans="1:7" ht="15.5" hidden="1" x14ac:dyDescent="0.35">
      <c r="A11528" t="s">
        <v>187</v>
      </c>
      <c r="B11528" t="s">
        <v>353</v>
      </c>
      <c r="C11528">
        <v>91598</v>
      </c>
      <c r="D11528">
        <v>2022</v>
      </c>
      <c r="E11528">
        <v>4</v>
      </c>
      <c r="F11528">
        <v>361.92</v>
      </c>
      <c r="G11528">
        <v>34</v>
      </c>
    </row>
    <row r="11529" spans="1:7" ht="15.5" hidden="1" x14ac:dyDescent="0.35">
      <c r="A11529" t="s">
        <v>187</v>
      </c>
      <c r="B11529" t="s">
        <v>353</v>
      </c>
      <c r="C11529">
        <v>91598</v>
      </c>
      <c r="D11529">
        <v>2022</v>
      </c>
      <c r="E11529">
        <v>5</v>
      </c>
      <c r="F11529">
        <v>398.93</v>
      </c>
      <c r="G11529">
        <v>31</v>
      </c>
    </row>
    <row r="11530" spans="1:7" ht="15.5" hidden="1" x14ac:dyDescent="0.35">
      <c r="A11530" t="s">
        <v>187</v>
      </c>
      <c r="B11530" t="s">
        <v>353</v>
      </c>
      <c r="C11530">
        <v>91598</v>
      </c>
      <c r="D11530">
        <v>2022</v>
      </c>
      <c r="E11530">
        <v>6</v>
      </c>
      <c r="F11530">
        <v>383.68</v>
      </c>
      <c r="G11530">
        <v>28</v>
      </c>
    </row>
    <row r="11531" spans="1:7" ht="15.5" hidden="1" x14ac:dyDescent="0.35">
      <c r="A11531" t="s">
        <v>187</v>
      </c>
      <c r="B11531" t="s">
        <v>353</v>
      </c>
      <c r="C11531">
        <v>91598</v>
      </c>
      <c r="D11531">
        <v>2022</v>
      </c>
      <c r="E11531">
        <v>7</v>
      </c>
      <c r="F11531">
        <v>454.21</v>
      </c>
      <c r="G11531">
        <v>37</v>
      </c>
    </row>
    <row r="11532" spans="1:7" ht="15.5" hidden="1" x14ac:dyDescent="0.35">
      <c r="A11532" t="s">
        <v>187</v>
      </c>
      <c r="B11532" t="s">
        <v>353</v>
      </c>
      <c r="C11532">
        <v>91598</v>
      </c>
      <c r="D11532">
        <v>2022</v>
      </c>
      <c r="E11532">
        <v>8</v>
      </c>
      <c r="F11532">
        <v>431.63</v>
      </c>
      <c r="G11532">
        <v>37</v>
      </c>
    </row>
    <row r="11533" spans="1:7" ht="15.5" hidden="1" x14ac:dyDescent="0.35">
      <c r="A11533" t="s">
        <v>187</v>
      </c>
      <c r="B11533" t="s">
        <v>353</v>
      </c>
      <c r="C11533">
        <v>91598</v>
      </c>
      <c r="D11533">
        <v>2022</v>
      </c>
      <c r="E11533">
        <v>9</v>
      </c>
      <c r="F11533">
        <v>425.65</v>
      </c>
      <c r="G11533">
        <v>30</v>
      </c>
    </row>
    <row r="11534" spans="1:7" ht="15.5" hidden="1" x14ac:dyDescent="0.35">
      <c r="A11534" t="s">
        <v>187</v>
      </c>
      <c r="B11534" t="s">
        <v>353</v>
      </c>
      <c r="C11534">
        <v>91598</v>
      </c>
      <c r="D11534">
        <v>2022</v>
      </c>
      <c r="E11534">
        <v>10</v>
      </c>
      <c r="F11534">
        <v>443.93</v>
      </c>
      <c r="G11534">
        <v>37</v>
      </c>
    </row>
    <row r="11535" spans="1:7" ht="15.5" hidden="1" x14ac:dyDescent="0.35">
      <c r="A11535" t="s">
        <v>187</v>
      </c>
      <c r="B11535" t="s">
        <v>353</v>
      </c>
      <c r="C11535">
        <v>91598</v>
      </c>
      <c r="D11535">
        <v>2023</v>
      </c>
      <c r="E11535">
        <v>1</v>
      </c>
      <c r="F11535">
        <v>347.53</v>
      </c>
      <c r="G11535">
        <v>33</v>
      </c>
    </row>
    <row r="11536" spans="1:7" ht="15.5" hidden="1" x14ac:dyDescent="0.35">
      <c r="A11536" t="s">
        <v>187</v>
      </c>
      <c r="B11536" t="s">
        <v>353</v>
      </c>
      <c r="C11536">
        <v>91598</v>
      </c>
      <c r="D11536">
        <v>2023</v>
      </c>
      <c r="E11536">
        <v>2</v>
      </c>
      <c r="F11536">
        <v>365.6</v>
      </c>
      <c r="G11536">
        <v>49</v>
      </c>
    </row>
    <row r="11537" spans="1:7" ht="15.5" hidden="1" x14ac:dyDescent="0.35">
      <c r="A11537" t="s">
        <v>187</v>
      </c>
      <c r="B11537" t="s">
        <v>353</v>
      </c>
      <c r="C11537">
        <v>91598</v>
      </c>
      <c r="D11537">
        <v>2023</v>
      </c>
      <c r="E11537">
        <v>3</v>
      </c>
      <c r="F11537">
        <v>393.59</v>
      </c>
      <c r="G11537">
        <v>62</v>
      </c>
    </row>
    <row r="11538" spans="1:7" ht="15.5" hidden="1" x14ac:dyDescent="0.35">
      <c r="A11538" t="s">
        <v>187</v>
      </c>
      <c r="B11538" t="s">
        <v>353</v>
      </c>
      <c r="C11538">
        <v>91598</v>
      </c>
      <c r="D11538">
        <v>2023</v>
      </c>
      <c r="E11538">
        <v>4</v>
      </c>
      <c r="F11538">
        <v>388.05</v>
      </c>
      <c r="G11538">
        <v>43</v>
      </c>
    </row>
    <row r="11539" spans="1:7" ht="15.5" hidden="1" x14ac:dyDescent="0.35">
      <c r="A11539" t="s">
        <v>187</v>
      </c>
      <c r="B11539" t="s">
        <v>353</v>
      </c>
      <c r="C11539">
        <v>91598</v>
      </c>
      <c r="D11539">
        <v>2023</v>
      </c>
      <c r="E11539">
        <v>5</v>
      </c>
      <c r="F11539">
        <v>439.95</v>
      </c>
      <c r="G11539">
        <v>39</v>
      </c>
    </row>
    <row r="11540" spans="1:7" ht="15.5" hidden="1" x14ac:dyDescent="0.35">
      <c r="A11540" t="s">
        <v>187</v>
      </c>
      <c r="B11540" t="s">
        <v>353</v>
      </c>
      <c r="C11540">
        <v>91598</v>
      </c>
      <c r="D11540">
        <v>2023</v>
      </c>
      <c r="E11540">
        <v>6</v>
      </c>
      <c r="F11540">
        <v>445.77</v>
      </c>
      <c r="G11540">
        <v>41</v>
      </c>
    </row>
    <row r="11541" spans="1:7" ht="15.5" hidden="1" x14ac:dyDescent="0.35">
      <c r="A11541" t="s">
        <v>187</v>
      </c>
      <c r="B11541" t="s">
        <v>353</v>
      </c>
      <c r="C11541">
        <v>91598</v>
      </c>
      <c r="D11541">
        <v>2023</v>
      </c>
      <c r="E11541">
        <v>7</v>
      </c>
      <c r="F11541">
        <v>464.69</v>
      </c>
      <c r="G11541">
        <v>46</v>
      </c>
    </row>
    <row r="11542" spans="1:7" ht="15.5" hidden="1" x14ac:dyDescent="0.35">
      <c r="A11542" t="s">
        <v>187</v>
      </c>
      <c r="B11542" t="s">
        <v>353</v>
      </c>
      <c r="C11542">
        <v>91598</v>
      </c>
      <c r="D11542">
        <v>2023</v>
      </c>
      <c r="E11542">
        <v>8</v>
      </c>
      <c r="F11542">
        <v>468.35</v>
      </c>
      <c r="G11542">
        <v>43</v>
      </c>
    </row>
    <row r="11543" spans="1:7" ht="15.5" hidden="1" x14ac:dyDescent="0.35">
      <c r="A11543" t="s">
        <v>187</v>
      </c>
      <c r="B11543" t="s">
        <v>353</v>
      </c>
      <c r="C11543">
        <v>91598</v>
      </c>
      <c r="D11543">
        <v>2023</v>
      </c>
      <c r="E11543">
        <v>9</v>
      </c>
      <c r="F11543">
        <v>452.05</v>
      </c>
      <c r="G11543">
        <v>40</v>
      </c>
    </row>
    <row r="11544" spans="1:7" ht="15.5" hidden="1" x14ac:dyDescent="0.35">
      <c r="A11544" t="s">
        <v>187</v>
      </c>
      <c r="B11544" t="s">
        <v>353</v>
      </c>
      <c r="C11544">
        <v>91598</v>
      </c>
      <c r="D11544">
        <v>2023</v>
      </c>
      <c r="E11544">
        <v>10</v>
      </c>
      <c r="F11544">
        <v>246.79</v>
      </c>
      <c r="G11544">
        <v>25</v>
      </c>
    </row>
    <row r="11545" spans="1:7" ht="15.5" hidden="1" x14ac:dyDescent="0.35">
      <c r="A11545" t="s">
        <v>187</v>
      </c>
      <c r="B11545" t="s">
        <v>353</v>
      </c>
      <c r="C11545">
        <v>91598</v>
      </c>
      <c r="D11545">
        <v>2023</v>
      </c>
      <c r="E11545">
        <v>11</v>
      </c>
      <c r="F11545">
        <v>473.99</v>
      </c>
      <c r="G11545">
        <v>44</v>
      </c>
    </row>
    <row r="11546" spans="1:7" ht="15.5" hidden="1" x14ac:dyDescent="0.35">
      <c r="A11546" t="s">
        <v>187</v>
      </c>
      <c r="B11546" t="s">
        <v>353</v>
      </c>
      <c r="C11546">
        <v>91598</v>
      </c>
      <c r="D11546">
        <v>2023</v>
      </c>
      <c r="E11546">
        <v>12</v>
      </c>
      <c r="F11546">
        <v>441.59</v>
      </c>
      <c r="G11546">
        <v>44</v>
      </c>
    </row>
    <row r="11547" spans="1:7" ht="15.5" hidden="1" x14ac:dyDescent="0.35">
      <c r="A11547" t="s">
        <v>187</v>
      </c>
      <c r="B11547" t="s">
        <v>353</v>
      </c>
      <c r="C11547">
        <v>91598</v>
      </c>
      <c r="D11547">
        <v>2024</v>
      </c>
      <c r="E11547">
        <v>1</v>
      </c>
      <c r="F11547">
        <v>474.33</v>
      </c>
      <c r="G11547">
        <v>43</v>
      </c>
    </row>
    <row r="11548" spans="1:7" ht="15.5" hidden="1" x14ac:dyDescent="0.35">
      <c r="A11548" t="s">
        <v>187</v>
      </c>
      <c r="B11548" t="s">
        <v>353</v>
      </c>
      <c r="C11548">
        <v>91598</v>
      </c>
      <c r="D11548">
        <v>2024</v>
      </c>
      <c r="E11548">
        <v>2</v>
      </c>
      <c r="F11548">
        <v>448.97</v>
      </c>
      <c r="G11548">
        <v>42</v>
      </c>
    </row>
    <row r="11549" spans="1:7" ht="15.5" hidden="1" x14ac:dyDescent="0.35">
      <c r="A11549" t="s">
        <v>187</v>
      </c>
      <c r="B11549" t="s">
        <v>353</v>
      </c>
      <c r="C11549">
        <v>91598</v>
      </c>
      <c r="D11549">
        <v>2024</v>
      </c>
      <c r="E11549">
        <v>3</v>
      </c>
      <c r="F11549">
        <v>482.2</v>
      </c>
      <c r="G11549">
        <v>50</v>
      </c>
    </row>
    <row r="11550" spans="1:7" ht="15.5" hidden="1" x14ac:dyDescent="0.35">
      <c r="A11550" t="s">
        <v>187</v>
      </c>
      <c r="B11550" t="s">
        <v>353</v>
      </c>
      <c r="C11550">
        <v>91598</v>
      </c>
      <c r="D11550">
        <v>2024</v>
      </c>
      <c r="E11550">
        <v>4</v>
      </c>
      <c r="F11550">
        <v>488.29</v>
      </c>
      <c r="G11550">
        <v>49</v>
      </c>
    </row>
    <row r="11551" spans="1:7" ht="15.5" hidden="1" x14ac:dyDescent="0.35">
      <c r="A11551" t="s">
        <v>187</v>
      </c>
      <c r="B11551" t="s">
        <v>353</v>
      </c>
      <c r="C11551">
        <v>91598</v>
      </c>
      <c r="D11551">
        <v>2024</v>
      </c>
      <c r="E11551">
        <v>5</v>
      </c>
      <c r="F11551">
        <v>446.76</v>
      </c>
      <c r="G11551">
        <v>46</v>
      </c>
    </row>
    <row r="11552" spans="1:7" ht="15.5" hidden="1" x14ac:dyDescent="0.35">
      <c r="A11552" t="s">
        <v>187</v>
      </c>
      <c r="B11552" t="s">
        <v>353</v>
      </c>
      <c r="C11552">
        <v>91598</v>
      </c>
      <c r="D11552">
        <v>2024</v>
      </c>
      <c r="E11552">
        <v>6</v>
      </c>
      <c r="F11552">
        <v>436.33</v>
      </c>
      <c r="G11552">
        <v>42</v>
      </c>
    </row>
    <row r="11553" spans="1:7" ht="15.5" hidden="1" x14ac:dyDescent="0.35">
      <c r="A11553" t="s">
        <v>187</v>
      </c>
      <c r="B11553" t="s">
        <v>353</v>
      </c>
      <c r="C11553">
        <v>91598</v>
      </c>
      <c r="D11553">
        <v>2024</v>
      </c>
      <c r="E11553">
        <v>7</v>
      </c>
      <c r="F11553">
        <v>436.59</v>
      </c>
      <c r="G11553">
        <v>45</v>
      </c>
    </row>
    <row r="11554" spans="1:7" ht="15.5" hidden="1" x14ac:dyDescent="0.35">
      <c r="A11554" t="s">
        <v>187</v>
      </c>
      <c r="B11554" t="s">
        <v>353</v>
      </c>
      <c r="C11554">
        <v>91598</v>
      </c>
      <c r="D11554">
        <v>2024</v>
      </c>
      <c r="E11554">
        <v>8</v>
      </c>
      <c r="F11554">
        <v>460.59</v>
      </c>
      <c r="G11554">
        <v>46</v>
      </c>
    </row>
    <row r="11555" spans="1:7" ht="15.5" hidden="1" x14ac:dyDescent="0.35">
      <c r="A11555" t="s">
        <v>187</v>
      </c>
      <c r="B11555" t="s">
        <v>353</v>
      </c>
      <c r="C11555">
        <v>91598</v>
      </c>
      <c r="D11555">
        <v>2024</v>
      </c>
      <c r="E11555">
        <v>9</v>
      </c>
      <c r="F11555">
        <v>469.25</v>
      </c>
      <c r="G11555">
        <v>47</v>
      </c>
    </row>
    <row r="11556" spans="1:7" ht="15.5" hidden="1" x14ac:dyDescent="0.35">
      <c r="A11556" t="s">
        <v>187</v>
      </c>
      <c r="B11556" t="s">
        <v>353</v>
      </c>
      <c r="C11556">
        <v>91598</v>
      </c>
      <c r="D11556">
        <v>2024</v>
      </c>
      <c r="E11556">
        <v>10</v>
      </c>
      <c r="F11556">
        <v>426.89</v>
      </c>
      <c r="G11556">
        <v>47</v>
      </c>
    </row>
    <row r="11557" spans="1:7" ht="15.5" hidden="1" x14ac:dyDescent="0.35">
      <c r="A11557" t="s">
        <v>187</v>
      </c>
      <c r="B11557" t="s">
        <v>353</v>
      </c>
      <c r="C11557">
        <v>91598</v>
      </c>
      <c r="D11557">
        <v>2024</v>
      </c>
      <c r="E11557">
        <v>11</v>
      </c>
      <c r="F11557">
        <v>402.13</v>
      </c>
      <c r="G11557">
        <v>41</v>
      </c>
    </row>
    <row r="11558" spans="1:7" ht="15.5" hidden="1" x14ac:dyDescent="0.35">
      <c r="A11558" t="s">
        <v>187</v>
      </c>
      <c r="B11558" t="s">
        <v>353</v>
      </c>
      <c r="C11558">
        <v>91598</v>
      </c>
      <c r="D11558">
        <v>2024</v>
      </c>
      <c r="E11558">
        <v>12</v>
      </c>
      <c r="F11558">
        <v>407.59</v>
      </c>
      <c r="G11558">
        <v>40</v>
      </c>
    </row>
    <row r="11559" spans="1:7" ht="15.5" x14ac:dyDescent="0.35">
      <c r="A11559" t="s">
        <v>187</v>
      </c>
      <c r="B11559" t="s">
        <v>353</v>
      </c>
      <c r="C11559">
        <v>91598</v>
      </c>
      <c r="D11559">
        <v>2025</v>
      </c>
      <c r="E11559">
        <v>1</v>
      </c>
      <c r="F11559">
        <v>415.05</v>
      </c>
      <c r="G11559">
        <v>44</v>
      </c>
    </row>
    <row r="11560" spans="1:7" ht="15.5" x14ac:dyDescent="0.35">
      <c r="A11560" t="s">
        <v>187</v>
      </c>
      <c r="B11560" t="s">
        <v>353</v>
      </c>
      <c r="C11560">
        <v>91598</v>
      </c>
      <c r="D11560">
        <v>2025</v>
      </c>
      <c r="E11560">
        <v>2</v>
      </c>
      <c r="F11560">
        <v>330.85</v>
      </c>
      <c r="G11560">
        <v>33</v>
      </c>
    </row>
    <row r="11561" spans="1:7" ht="15.5" x14ac:dyDescent="0.35">
      <c r="A11561" t="s">
        <v>187</v>
      </c>
      <c r="B11561" t="s">
        <v>353</v>
      </c>
      <c r="C11561">
        <v>91598</v>
      </c>
      <c r="D11561">
        <v>2025</v>
      </c>
      <c r="E11561">
        <v>3</v>
      </c>
      <c r="F11561">
        <v>90.57</v>
      </c>
      <c r="G11561">
        <v>9.1</v>
      </c>
    </row>
    <row r="11562" spans="1:7" ht="15.5" x14ac:dyDescent="0.35">
      <c r="A11562" t="s">
        <v>187</v>
      </c>
      <c r="B11562" t="s">
        <v>353</v>
      </c>
      <c r="C11562">
        <v>91598</v>
      </c>
      <c r="D11562">
        <v>2025</v>
      </c>
      <c r="E11562">
        <v>4</v>
      </c>
      <c r="F11562">
        <v>0</v>
      </c>
      <c r="G11562">
        <v>0</v>
      </c>
    </row>
    <row r="11563" spans="1:7" ht="15.5" x14ac:dyDescent="0.35">
      <c r="A11563" t="s">
        <v>187</v>
      </c>
      <c r="B11563" t="s">
        <v>353</v>
      </c>
      <c r="C11563">
        <v>91598</v>
      </c>
      <c r="D11563">
        <v>2025</v>
      </c>
      <c r="E11563">
        <v>5</v>
      </c>
      <c r="F11563">
        <v>0</v>
      </c>
      <c r="G11563">
        <v>0</v>
      </c>
    </row>
    <row r="11564" spans="1:7" ht="15.5" x14ac:dyDescent="0.35">
      <c r="A11564" t="s">
        <v>187</v>
      </c>
      <c r="B11564" t="s">
        <v>353</v>
      </c>
      <c r="C11564">
        <v>91598</v>
      </c>
      <c r="D11564">
        <v>2025</v>
      </c>
      <c r="E11564">
        <v>6</v>
      </c>
      <c r="F11564">
        <v>0</v>
      </c>
      <c r="G11564">
        <v>0</v>
      </c>
    </row>
    <row r="11565" spans="1:7" ht="15.5" x14ac:dyDescent="0.35">
      <c r="A11565" t="s">
        <v>187</v>
      </c>
      <c r="B11565" t="s">
        <v>353</v>
      </c>
      <c r="C11565">
        <v>91598</v>
      </c>
      <c r="D11565">
        <v>2025</v>
      </c>
      <c r="E11565">
        <v>7</v>
      </c>
      <c r="F11565">
        <v>0</v>
      </c>
      <c r="G11565">
        <v>0</v>
      </c>
    </row>
    <row r="11566" spans="1:7" ht="15.5" x14ac:dyDescent="0.35">
      <c r="A11566" t="s">
        <v>187</v>
      </c>
      <c r="B11566" t="s">
        <v>353</v>
      </c>
      <c r="C11566">
        <v>91598</v>
      </c>
      <c r="D11566">
        <v>2025</v>
      </c>
      <c r="E11566">
        <v>8</v>
      </c>
      <c r="F11566">
        <v>0</v>
      </c>
      <c r="G11566">
        <v>0</v>
      </c>
    </row>
    <row r="11567" spans="1:7" ht="15.5" x14ac:dyDescent="0.35">
      <c r="A11567" t="s">
        <v>187</v>
      </c>
      <c r="B11567" t="s">
        <v>353</v>
      </c>
      <c r="C11567">
        <v>91598</v>
      </c>
      <c r="D11567">
        <v>2025</v>
      </c>
      <c r="E11567">
        <v>9</v>
      </c>
      <c r="F11567">
        <v>47.84</v>
      </c>
      <c r="G11567">
        <v>5.25</v>
      </c>
    </row>
    <row r="11568" spans="1:7" ht="15.5" x14ac:dyDescent="0.35">
      <c r="A11568" t="s">
        <v>187</v>
      </c>
      <c r="B11568" t="s">
        <v>353</v>
      </c>
      <c r="C11568">
        <v>91598</v>
      </c>
      <c r="D11568">
        <v>2025</v>
      </c>
      <c r="E11568">
        <v>10</v>
      </c>
      <c r="F11568">
        <v>281.68</v>
      </c>
      <c r="G11568">
        <v>22</v>
      </c>
    </row>
    <row r="11569" spans="1:7" ht="15.5" x14ac:dyDescent="0.35">
      <c r="A11569" t="s">
        <v>187</v>
      </c>
      <c r="B11569" t="s">
        <v>353</v>
      </c>
      <c r="C11569">
        <v>91598</v>
      </c>
      <c r="D11569">
        <v>2025</v>
      </c>
      <c r="E11569">
        <v>11</v>
      </c>
      <c r="F11569">
        <v>131.09</v>
      </c>
      <c r="G11569">
        <v>13</v>
      </c>
    </row>
    <row r="11570" spans="1:7" ht="15.5" hidden="1" x14ac:dyDescent="0.35">
      <c r="A11570" t="s">
        <v>187</v>
      </c>
      <c r="B11570" t="s">
        <v>353</v>
      </c>
      <c r="C11570">
        <v>91599</v>
      </c>
      <c r="D11570">
        <v>2020</v>
      </c>
      <c r="E11570">
        <v>12</v>
      </c>
      <c r="F11570">
        <v>205.31</v>
      </c>
      <c r="G11570">
        <v>32</v>
      </c>
    </row>
    <row r="11571" spans="1:7" ht="15.5" hidden="1" x14ac:dyDescent="0.35">
      <c r="A11571" t="s">
        <v>187</v>
      </c>
      <c r="B11571" t="s">
        <v>353</v>
      </c>
      <c r="C11571">
        <v>91599</v>
      </c>
      <c r="D11571">
        <v>2021</v>
      </c>
      <c r="E11571">
        <v>1</v>
      </c>
      <c r="F11571">
        <v>156.84</v>
      </c>
      <c r="G11571">
        <v>31</v>
      </c>
    </row>
    <row r="11572" spans="1:7" ht="15.5" hidden="1" x14ac:dyDescent="0.35">
      <c r="A11572" t="s">
        <v>187</v>
      </c>
      <c r="B11572" t="s">
        <v>353</v>
      </c>
      <c r="C11572">
        <v>91599</v>
      </c>
      <c r="D11572">
        <v>2021</v>
      </c>
      <c r="E11572">
        <v>2</v>
      </c>
      <c r="F11572">
        <v>36.5</v>
      </c>
      <c r="G11572">
        <v>12</v>
      </c>
    </row>
    <row r="11573" spans="1:7" ht="15.5" hidden="1" x14ac:dyDescent="0.35">
      <c r="A11573" t="s">
        <v>187</v>
      </c>
      <c r="B11573" t="s">
        <v>353</v>
      </c>
      <c r="C11573">
        <v>91599</v>
      </c>
      <c r="D11573">
        <v>2021</v>
      </c>
      <c r="E11573">
        <v>3</v>
      </c>
      <c r="F11573">
        <v>138.83000000000001</v>
      </c>
      <c r="G11573">
        <v>32</v>
      </c>
    </row>
    <row r="11574" spans="1:7" ht="15.5" hidden="1" x14ac:dyDescent="0.35">
      <c r="A11574" t="s">
        <v>187</v>
      </c>
      <c r="B11574" t="s">
        <v>353</v>
      </c>
      <c r="C11574">
        <v>91599</v>
      </c>
      <c r="D11574">
        <v>2021</v>
      </c>
      <c r="E11574">
        <v>4</v>
      </c>
      <c r="F11574">
        <v>105.33</v>
      </c>
      <c r="G11574">
        <v>46</v>
      </c>
    </row>
    <row r="11575" spans="1:7" ht="15.5" hidden="1" x14ac:dyDescent="0.35">
      <c r="A11575" t="s">
        <v>187</v>
      </c>
      <c r="B11575" t="s">
        <v>353</v>
      </c>
      <c r="C11575">
        <v>91599</v>
      </c>
      <c r="D11575">
        <v>2021</v>
      </c>
      <c r="E11575">
        <v>5</v>
      </c>
      <c r="F11575">
        <v>148.24</v>
      </c>
      <c r="G11575">
        <v>34.56</v>
      </c>
    </row>
    <row r="11576" spans="1:7" ht="15.5" hidden="1" x14ac:dyDescent="0.35">
      <c r="A11576" t="s">
        <v>187</v>
      </c>
      <c r="B11576" t="s">
        <v>353</v>
      </c>
      <c r="C11576">
        <v>91599</v>
      </c>
      <c r="D11576">
        <v>2021</v>
      </c>
      <c r="E11576">
        <v>6</v>
      </c>
      <c r="F11576">
        <v>143.46</v>
      </c>
      <c r="G11576">
        <v>33.44</v>
      </c>
    </row>
    <row r="11577" spans="1:7" ht="15.5" hidden="1" x14ac:dyDescent="0.35">
      <c r="A11577" t="s">
        <v>187</v>
      </c>
      <c r="B11577" t="s">
        <v>353</v>
      </c>
      <c r="C11577">
        <v>91599</v>
      </c>
      <c r="D11577">
        <v>2021</v>
      </c>
      <c r="E11577">
        <v>7</v>
      </c>
      <c r="F11577">
        <v>201.41</v>
      </c>
      <c r="G11577">
        <v>50</v>
      </c>
    </row>
    <row r="11578" spans="1:7" ht="15.5" hidden="1" x14ac:dyDescent="0.35">
      <c r="A11578" t="s">
        <v>187</v>
      </c>
      <c r="B11578" t="s">
        <v>353</v>
      </c>
      <c r="C11578">
        <v>91599</v>
      </c>
      <c r="D11578">
        <v>2021</v>
      </c>
      <c r="E11578">
        <v>8</v>
      </c>
      <c r="F11578">
        <v>282.04000000000002</v>
      </c>
      <c r="G11578">
        <v>40</v>
      </c>
    </row>
    <row r="11579" spans="1:7" ht="15.5" hidden="1" x14ac:dyDescent="0.35">
      <c r="A11579" t="s">
        <v>187</v>
      </c>
      <c r="B11579" t="s">
        <v>353</v>
      </c>
      <c r="C11579">
        <v>91599</v>
      </c>
      <c r="D11579">
        <v>2021</v>
      </c>
      <c r="E11579">
        <v>9</v>
      </c>
      <c r="F11579">
        <v>229.3</v>
      </c>
      <c r="G11579">
        <v>29</v>
      </c>
    </row>
    <row r="11580" spans="1:7" ht="15.5" hidden="1" x14ac:dyDescent="0.35">
      <c r="A11580" t="s">
        <v>187</v>
      </c>
      <c r="B11580" t="s">
        <v>353</v>
      </c>
      <c r="C11580">
        <v>91599</v>
      </c>
      <c r="D11580">
        <v>2021</v>
      </c>
      <c r="E11580">
        <v>10</v>
      </c>
      <c r="F11580">
        <v>325.79000000000002</v>
      </c>
      <c r="G11580">
        <v>40</v>
      </c>
    </row>
    <row r="11581" spans="1:7" ht="15.5" hidden="1" x14ac:dyDescent="0.35">
      <c r="A11581" t="s">
        <v>187</v>
      </c>
      <c r="B11581" t="s">
        <v>353</v>
      </c>
      <c r="C11581">
        <v>91599</v>
      </c>
      <c r="D11581">
        <v>2021</v>
      </c>
      <c r="E11581">
        <v>11</v>
      </c>
      <c r="F11581">
        <v>236.28</v>
      </c>
      <c r="G11581">
        <v>45</v>
      </c>
    </row>
    <row r="11582" spans="1:7" ht="15.5" hidden="1" x14ac:dyDescent="0.35">
      <c r="A11582" t="s">
        <v>187</v>
      </c>
      <c r="B11582" t="s">
        <v>353</v>
      </c>
      <c r="C11582">
        <v>91599</v>
      </c>
      <c r="D11582">
        <v>2021</v>
      </c>
      <c r="E11582">
        <v>12</v>
      </c>
      <c r="F11582">
        <v>275.83</v>
      </c>
      <c r="G11582">
        <v>34</v>
      </c>
    </row>
    <row r="11583" spans="1:7" ht="15.5" hidden="1" x14ac:dyDescent="0.35">
      <c r="A11583" t="s">
        <v>187</v>
      </c>
      <c r="B11583" t="s">
        <v>353</v>
      </c>
      <c r="C11583">
        <v>91599</v>
      </c>
      <c r="D11583">
        <v>2022</v>
      </c>
      <c r="E11583">
        <v>1</v>
      </c>
      <c r="F11583">
        <v>355.4</v>
      </c>
      <c r="G11583">
        <v>40</v>
      </c>
    </row>
    <row r="11584" spans="1:7" ht="15.5" hidden="1" x14ac:dyDescent="0.35">
      <c r="A11584" t="s">
        <v>187</v>
      </c>
      <c r="B11584" t="s">
        <v>353</v>
      </c>
      <c r="C11584">
        <v>91599</v>
      </c>
      <c r="D11584">
        <v>2022</v>
      </c>
      <c r="E11584">
        <v>2</v>
      </c>
      <c r="F11584">
        <v>351.15</v>
      </c>
      <c r="G11584">
        <v>33</v>
      </c>
    </row>
    <row r="11585" spans="1:7" ht="15.5" hidden="1" x14ac:dyDescent="0.35">
      <c r="A11585" t="s">
        <v>187</v>
      </c>
      <c r="B11585" t="s">
        <v>353</v>
      </c>
      <c r="C11585">
        <v>91599</v>
      </c>
      <c r="D11585">
        <v>2022</v>
      </c>
      <c r="E11585">
        <v>3</v>
      </c>
      <c r="F11585">
        <v>359.74</v>
      </c>
      <c r="G11585">
        <v>35</v>
      </c>
    </row>
    <row r="11586" spans="1:7" ht="15.5" hidden="1" x14ac:dyDescent="0.35">
      <c r="A11586" t="s">
        <v>187</v>
      </c>
      <c r="B11586" t="s">
        <v>353</v>
      </c>
      <c r="C11586">
        <v>91599</v>
      </c>
      <c r="D11586">
        <v>2022</v>
      </c>
      <c r="E11586">
        <v>4</v>
      </c>
      <c r="F11586">
        <v>361.92</v>
      </c>
      <c r="G11586">
        <v>34</v>
      </c>
    </row>
    <row r="11587" spans="1:7" ht="15.5" hidden="1" x14ac:dyDescent="0.35">
      <c r="A11587" t="s">
        <v>187</v>
      </c>
      <c r="B11587" t="s">
        <v>353</v>
      </c>
      <c r="C11587">
        <v>91599</v>
      </c>
      <c r="D11587">
        <v>2022</v>
      </c>
      <c r="E11587">
        <v>5</v>
      </c>
      <c r="F11587">
        <v>398.93</v>
      </c>
      <c r="G11587">
        <v>31</v>
      </c>
    </row>
    <row r="11588" spans="1:7" ht="15.5" hidden="1" x14ac:dyDescent="0.35">
      <c r="A11588" t="s">
        <v>187</v>
      </c>
      <c r="B11588" t="s">
        <v>353</v>
      </c>
      <c r="C11588">
        <v>91599</v>
      </c>
      <c r="D11588">
        <v>2022</v>
      </c>
      <c r="E11588">
        <v>6</v>
      </c>
      <c r="F11588">
        <v>383.68</v>
      </c>
      <c r="G11588">
        <v>28</v>
      </c>
    </row>
    <row r="11589" spans="1:7" ht="15.5" hidden="1" x14ac:dyDescent="0.35">
      <c r="A11589" t="s">
        <v>187</v>
      </c>
      <c r="B11589" t="s">
        <v>353</v>
      </c>
      <c r="C11589">
        <v>91599</v>
      </c>
      <c r="D11589">
        <v>2022</v>
      </c>
      <c r="E11589">
        <v>7</v>
      </c>
      <c r="F11589">
        <v>454.21</v>
      </c>
      <c r="G11589">
        <v>37</v>
      </c>
    </row>
    <row r="11590" spans="1:7" ht="15.5" hidden="1" x14ac:dyDescent="0.35">
      <c r="A11590" t="s">
        <v>187</v>
      </c>
      <c r="B11590" t="s">
        <v>353</v>
      </c>
      <c r="C11590">
        <v>91599</v>
      </c>
      <c r="D11590">
        <v>2022</v>
      </c>
      <c r="E11590">
        <v>8</v>
      </c>
      <c r="F11590">
        <v>431.63</v>
      </c>
      <c r="G11590">
        <v>37</v>
      </c>
    </row>
    <row r="11591" spans="1:7" ht="15.5" hidden="1" x14ac:dyDescent="0.35">
      <c r="A11591" t="s">
        <v>187</v>
      </c>
      <c r="B11591" t="s">
        <v>353</v>
      </c>
      <c r="C11591">
        <v>91599</v>
      </c>
      <c r="D11591">
        <v>2022</v>
      </c>
      <c r="E11591">
        <v>9</v>
      </c>
      <c r="F11591">
        <v>425.65</v>
      </c>
      <c r="G11591">
        <v>30</v>
      </c>
    </row>
    <row r="11592" spans="1:7" ht="15.5" hidden="1" x14ac:dyDescent="0.35">
      <c r="A11592" t="s">
        <v>187</v>
      </c>
      <c r="B11592" t="s">
        <v>353</v>
      </c>
      <c r="C11592">
        <v>91599</v>
      </c>
      <c r="D11592">
        <v>2022</v>
      </c>
      <c r="E11592">
        <v>10</v>
      </c>
      <c r="F11592">
        <v>443.93</v>
      </c>
      <c r="G11592">
        <v>37</v>
      </c>
    </row>
    <row r="11593" spans="1:7" ht="15.5" hidden="1" x14ac:dyDescent="0.35">
      <c r="A11593" t="s">
        <v>187</v>
      </c>
      <c r="B11593" t="s">
        <v>353</v>
      </c>
      <c r="C11593">
        <v>91599</v>
      </c>
      <c r="D11593">
        <v>2023</v>
      </c>
      <c r="E11593">
        <v>1</v>
      </c>
      <c r="F11593">
        <v>347.53</v>
      </c>
      <c r="G11593">
        <v>33</v>
      </c>
    </row>
    <row r="11594" spans="1:7" ht="15.5" hidden="1" x14ac:dyDescent="0.35">
      <c r="A11594" t="s">
        <v>187</v>
      </c>
      <c r="B11594" t="s">
        <v>353</v>
      </c>
      <c r="C11594">
        <v>91599</v>
      </c>
      <c r="D11594">
        <v>2023</v>
      </c>
      <c r="E11594">
        <v>2</v>
      </c>
      <c r="F11594">
        <v>365.6</v>
      </c>
      <c r="G11594">
        <v>49</v>
      </c>
    </row>
    <row r="11595" spans="1:7" ht="15.5" hidden="1" x14ac:dyDescent="0.35">
      <c r="A11595" t="s">
        <v>187</v>
      </c>
      <c r="B11595" t="s">
        <v>353</v>
      </c>
      <c r="C11595">
        <v>91599</v>
      </c>
      <c r="D11595">
        <v>2023</v>
      </c>
      <c r="E11595">
        <v>3</v>
      </c>
      <c r="F11595">
        <v>393.59</v>
      </c>
      <c r="G11595">
        <v>62</v>
      </c>
    </row>
    <row r="11596" spans="1:7" ht="15.5" hidden="1" x14ac:dyDescent="0.35">
      <c r="A11596" t="s">
        <v>187</v>
      </c>
      <c r="B11596" t="s">
        <v>353</v>
      </c>
      <c r="C11596">
        <v>91599</v>
      </c>
      <c r="D11596">
        <v>2023</v>
      </c>
      <c r="E11596">
        <v>4</v>
      </c>
      <c r="F11596">
        <v>388.05</v>
      </c>
      <c r="G11596">
        <v>43</v>
      </c>
    </row>
    <row r="11597" spans="1:7" ht="15.5" hidden="1" x14ac:dyDescent="0.35">
      <c r="A11597" t="s">
        <v>187</v>
      </c>
      <c r="B11597" t="s">
        <v>353</v>
      </c>
      <c r="C11597">
        <v>91599</v>
      </c>
      <c r="D11597">
        <v>2023</v>
      </c>
      <c r="E11597">
        <v>5</v>
      </c>
      <c r="F11597">
        <v>439.95</v>
      </c>
      <c r="G11597">
        <v>39</v>
      </c>
    </row>
    <row r="11598" spans="1:7" ht="15.5" hidden="1" x14ac:dyDescent="0.35">
      <c r="A11598" t="s">
        <v>187</v>
      </c>
      <c r="B11598" t="s">
        <v>353</v>
      </c>
      <c r="C11598">
        <v>91599</v>
      </c>
      <c r="D11598">
        <v>2023</v>
      </c>
      <c r="E11598">
        <v>6</v>
      </c>
      <c r="F11598">
        <v>445.77</v>
      </c>
      <c r="G11598">
        <v>41</v>
      </c>
    </row>
    <row r="11599" spans="1:7" ht="15.5" hidden="1" x14ac:dyDescent="0.35">
      <c r="A11599" t="s">
        <v>187</v>
      </c>
      <c r="B11599" t="s">
        <v>353</v>
      </c>
      <c r="C11599">
        <v>91599</v>
      </c>
      <c r="D11599">
        <v>2023</v>
      </c>
      <c r="E11599">
        <v>7</v>
      </c>
      <c r="F11599">
        <v>464.69</v>
      </c>
      <c r="G11599">
        <v>46</v>
      </c>
    </row>
    <row r="11600" spans="1:7" ht="15.5" hidden="1" x14ac:dyDescent="0.35">
      <c r="A11600" t="s">
        <v>187</v>
      </c>
      <c r="B11600" t="s">
        <v>353</v>
      </c>
      <c r="C11600">
        <v>91599</v>
      </c>
      <c r="D11600">
        <v>2023</v>
      </c>
      <c r="E11600">
        <v>8</v>
      </c>
      <c r="F11600">
        <v>468.35</v>
      </c>
      <c r="G11600">
        <v>43</v>
      </c>
    </row>
    <row r="11601" spans="1:7" ht="15.5" hidden="1" x14ac:dyDescent="0.35">
      <c r="A11601" t="s">
        <v>187</v>
      </c>
      <c r="B11601" t="s">
        <v>353</v>
      </c>
      <c r="C11601">
        <v>91599</v>
      </c>
      <c r="D11601">
        <v>2023</v>
      </c>
      <c r="E11601">
        <v>9</v>
      </c>
      <c r="F11601">
        <v>452.05</v>
      </c>
      <c r="G11601">
        <v>40</v>
      </c>
    </row>
    <row r="11602" spans="1:7" ht="15.5" hidden="1" x14ac:dyDescent="0.35">
      <c r="A11602" t="s">
        <v>187</v>
      </c>
      <c r="B11602" t="s">
        <v>353</v>
      </c>
      <c r="C11602">
        <v>91599</v>
      </c>
      <c r="D11602">
        <v>2023</v>
      </c>
      <c r="E11602">
        <v>10</v>
      </c>
      <c r="F11602">
        <v>188.41</v>
      </c>
      <c r="G11602">
        <v>19.09</v>
      </c>
    </row>
    <row r="11603" spans="1:7" ht="15.5" hidden="1" x14ac:dyDescent="0.35">
      <c r="A11603" t="s">
        <v>187</v>
      </c>
      <c r="B11603" t="s">
        <v>353</v>
      </c>
      <c r="C11603">
        <v>91599</v>
      </c>
      <c r="D11603">
        <v>2023</v>
      </c>
      <c r="E11603">
        <v>11</v>
      </c>
      <c r="F11603">
        <v>0</v>
      </c>
      <c r="G11603">
        <v>0</v>
      </c>
    </row>
    <row r="11604" spans="1:7" ht="15.5" hidden="1" x14ac:dyDescent="0.35">
      <c r="A11604" t="s">
        <v>187</v>
      </c>
      <c r="B11604" t="s">
        <v>353</v>
      </c>
      <c r="C11604">
        <v>91599</v>
      </c>
      <c r="D11604">
        <v>2023</v>
      </c>
      <c r="E11604">
        <v>12</v>
      </c>
      <c r="F11604">
        <v>0</v>
      </c>
      <c r="G11604">
        <v>0</v>
      </c>
    </row>
    <row r="11605" spans="1:7" ht="15.5" hidden="1" x14ac:dyDescent="0.35">
      <c r="A11605" t="s">
        <v>187</v>
      </c>
      <c r="B11605" t="s">
        <v>353</v>
      </c>
      <c r="C11605">
        <v>91599</v>
      </c>
      <c r="D11605">
        <v>2024</v>
      </c>
      <c r="E11605">
        <v>1</v>
      </c>
      <c r="F11605">
        <v>0</v>
      </c>
      <c r="G11605">
        <v>0</v>
      </c>
    </row>
    <row r="11606" spans="1:7" ht="15.5" hidden="1" x14ac:dyDescent="0.35">
      <c r="A11606" t="s">
        <v>187</v>
      </c>
      <c r="B11606" t="s">
        <v>353</v>
      </c>
      <c r="C11606">
        <v>91599</v>
      </c>
      <c r="D11606">
        <v>2024</v>
      </c>
      <c r="E11606">
        <v>2</v>
      </c>
      <c r="F11606">
        <v>0</v>
      </c>
      <c r="G11606">
        <v>0</v>
      </c>
    </row>
    <row r="11607" spans="1:7" ht="15.5" hidden="1" x14ac:dyDescent="0.35">
      <c r="A11607" t="s">
        <v>187</v>
      </c>
      <c r="B11607" t="s">
        <v>353</v>
      </c>
      <c r="C11607">
        <v>91599</v>
      </c>
      <c r="D11607">
        <v>2024</v>
      </c>
      <c r="E11607">
        <v>3</v>
      </c>
      <c r="F11607">
        <v>0</v>
      </c>
      <c r="G11607">
        <v>0</v>
      </c>
    </row>
    <row r="11608" spans="1:7" ht="15.5" hidden="1" x14ac:dyDescent="0.35">
      <c r="A11608" t="s">
        <v>187</v>
      </c>
      <c r="B11608" t="s">
        <v>353</v>
      </c>
      <c r="C11608">
        <v>91599</v>
      </c>
      <c r="D11608">
        <v>2024</v>
      </c>
      <c r="E11608">
        <v>4</v>
      </c>
      <c r="F11608">
        <v>0</v>
      </c>
      <c r="G11608">
        <v>0</v>
      </c>
    </row>
    <row r="11609" spans="1:7" ht="15.5" hidden="1" x14ac:dyDescent="0.35">
      <c r="A11609" t="s">
        <v>187</v>
      </c>
      <c r="B11609" t="s">
        <v>353</v>
      </c>
      <c r="C11609">
        <v>91599</v>
      </c>
      <c r="D11609">
        <v>2024</v>
      </c>
      <c r="E11609">
        <v>5</v>
      </c>
      <c r="F11609">
        <v>0</v>
      </c>
      <c r="G11609">
        <v>0</v>
      </c>
    </row>
    <row r="11610" spans="1:7" ht="15.5" hidden="1" x14ac:dyDescent="0.35">
      <c r="A11610" t="s">
        <v>187</v>
      </c>
      <c r="B11610" t="s">
        <v>353</v>
      </c>
      <c r="C11610">
        <v>91599</v>
      </c>
      <c r="D11610">
        <v>2024</v>
      </c>
      <c r="E11610">
        <v>6</v>
      </c>
      <c r="F11610">
        <v>0</v>
      </c>
      <c r="G11610">
        <v>0</v>
      </c>
    </row>
    <row r="11611" spans="1:7" ht="15.5" hidden="1" x14ac:dyDescent="0.35">
      <c r="A11611" t="s">
        <v>187</v>
      </c>
      <c r="B11611" t="s">
        <v>353</v>
      </c>
      <c r="C11611">
        <v>91599</v>
      </c>
      <c r="D11611">
        <v>2024</v>
      </c>
      <c r="E11611">
        <v>7</v>
      </c>
      <c r="F11611">
        <v>444.58</v>
      </c>
      <c r="G11611">
        <v>49.3</v>
      </c>
    </row>
    <row r="11612" spans="1:7" ht="15.5" hidden="1" x14ac:dyDescent="0.35">
      <c r="A11612" t="s">
        <v>187</v>
      </c>
      <c r="B11612" t="s">
        <v>353</v>
      </c>
      <c r="C11612">
        <v>91599</v>
      </c>
      <c r="D11612">
        <v>2024</v>
      </c>
      <c r="E11612">
        <v>8</v>
      </c>
      <c r="F11612">
        <v>458.41</v>
      </c>
      <c r="G11612">
        <v>48</v>
      </c>
    </row>
    <row r="11613" spans="1:7" ht="15.5" hidden="1" x14ac:dyDescent="0.35">
      <c r="A11613" t="s">
        <v>187</v>
      </c>
      <c r="B11613" t="s">
        <v>353</v>
      </c>
      <c r="C11613">
        <v>91599</v>
      </c>
      <c r="D11613">
        <v>2024</v>
      </c>
      <c r="E11613">
        <v>9</v>
      </c>
      <c r="F11613">
        <v>395.39</v>
      </c>
      <c r="G11613">
        <v>47</v>
      </c>
    </row>
    <row r="11614" spans="1:7" ht="15.5" hidden="1" x14ac:dyDescent="0.35">
      <c r="A11614" t="s">
        <v>187</v>
      </c>
      <c r="B11614" t="s">
        <v>353</v>
      </c>
      <c r="C11614">
        <v>91599</v>
      </c>
      <c r="D11614">
        <v>2024</v>
      </c>
      <c r="E11614">
        <v>10</v>
      </c>
      <c r="F11614">
        <v>430.35</v>
      </c>
      <c r="G11614">
        <v>56</v>
      </c>
    </row>
    <row r="11615" spans="1:7" ht="15.5" hidden="1" x14ac:dyDescent="0.35">
      <c r="A11615" t="s">
        <v>187</v>
      </c>
      <c r="B11615" t="s">
        <v>353</v>
      </c>
      <c r="C11615">
        <v>91599</v>
      </c>
      <c r="D11615">
        <v>2024</v>
      </c>
      <c r="E11615">
        <v>11</v>
      </c>
      <c r="F11615">
        <v>462.17</v>
      </c>
      <c r="G11615">
        <v>43</v>
      </c>
    </row>
    <row r="11616" spans="1:7" ht="15.5" hidden="1" x14ac:dyDescent="0.35">
      <c r="A11616" t="s">
        <v>187</v>
      </c>
      <c r="B11616" t="s">
        <v>353</v>
      </c>
      <c r="C11616">
        <v>91599</v>
      </c>
      <c r="D11616">
        <v>2024</v>
      </c>
      <c r="E11616">
        <v>12</v>
      </c>
      <c r="F11616">
        <v>491.86</v>
      </c>
      <c r="G11616">
        <v>48</v>
      </c>
    </row>
    <row r="11617" spans="1:7" ht="15.5" x14ac:dyDescent="0.35">
      <c r="A11617" t="s">
        <v>187</v>
      </c>
      <c r="B11617" t="s">
        <v>353</v>
      </c>
      <c r="C11617">
        <v>91599</v>
      </c>
      <c r="D11617">
        <v>2025</v>
      </c>
      <c r="E11617">
        <v>1</v>
      </c>
      <c r="F11617">
        <v>383.32</v>
      </c>
      <c r="G11617">
        <v>44</v>
      </c>
    </row>
    <row r="11618" spans="1:7" ht="15.5" x14ac:dyDescent="0.35">
      <c r="A11618" t="s">
        <v>187</v>
      </c>
      <c r="B11618" t="s">
        <v>353</v>
      </c>
      <c r="C11618">
        <v>91599</v>
      </c>
      <c r="D11618">
        <v>2025</v>
      </c>
      <c r="E11618">
        <v>2</v>
      </c>
      <c r="F11618">
        <v>417.8</v>
      </c>
      <c r="G11618">
        <v>35</v>
      </c>
    </row>
    <row r="11619" spans="1:7" ht="15.5" x14ac:dyDescent="0.35">
      <c r="A11619" t="s">
        <v>187</v>
      </c>
      <c r="B11619" t="s">
        <v>353</v>
      </c>
      <c r="C11619">
        <v>91599</v>
      </c>
      <c r="D11619">
        <v>2025</v>
      </c>
      <c r="E11619">
        <v>3</v>
      </c>
      <c r="F11619">
        <v>469.6</v>
      </c>
      <c r="G11619">
        <v>45</v>
      </c>
    </row>
    <row r="11620" spans="1:7" ht="15.5" x14ac:dyDescent="0.35">
      <c r="A11620" t="s">
        <v>187</v>
      </c>
      <c r="B11620" t="s">
        <v>353</v>
      </c>
      <c r="C11620">
        <v>91599</v>
      </c>
      <c r="D11620">
        <v>2025</v>
      </c>
      <c r="E11620">
        <v>4</v>
      </c>
      <c r="F11620">
        <v>463.25</v>
      </c>
      <c r="G11620">
        <v>43</v>
      </c>
    </row>
    <row r="11621" spans="1:7" ht="15.5" x14ac:dyDescent="0.35">
      <c r="A11621" t="s">
        <v>187</v>
      </c>
      <c r="B11621" t="s">
        <v>353</v>
      </c>
      <c r="C11621">
        <v>91599</v>
      </c>
      <c r="D11621">
        <v>2025</v>
      </c>
      <c r="E11621">
        <v>5</v>
      </c>
      <c r="F11621">
        <v>391.57</v>
      </c>
      <c r="G11621">
        <v>42</v>
      </c>
    </row>
    <row r="11622" spans="1:7" ht="15.5" x14ac:dyDescent="0.35">
      <c r="A11622" t="s">
        <v>187</v>
      </c>
      <c r="B11622" t="s">
        <v>353</v>
      </c>
      <c r="C11622">
        <v>91599</v>
      </c>
      <c r="D11622">
        <v>2025</v>
      </c>
      <c r="E11622">
        <v>6</v>
      </c>
      <c r="F11622">
        <v>479.91</v>
      </c>
      <c r="G11622">
        <v>40</v>
      </c>
    </row>
    <row r="11623" spans="1:7" ht="15.5" x14ac:dyDescent="0.35">
      <c r="A11623" t="s">
        <v>187</v>
      </c>
      <c r="B11623" t="s">
        <v>353</v>
      </c>
      <c r="C11623">
        <v>91599</v>
      </c>
      <c r="D11623">
        <v>2025</v>
      </c>
      <c r="E11623">
        <v>7</v>
      </c>
      <c r="F11623">
        <v>444.69</v>
      </c>
      <c r="G11623">
        <v>44</v>
      </c>
    </row>
    <row r="11624" spans="1:7" ht="15.5" x14ac:dyDescent="0.35">
      <c r="A11624" t="s">
        <v>187</v>
      </c>
      <c r="B11624" t="s">
        <v>353</v>
      </c>
      <c r="C11624">
        <v>91599</v>
      </c>
      <c r="D11624">
        <v>2025</v>
      </c>
      <c r="E11624">
        <v>8</v>
      </c>
      <c r="F11624">
        <v>418.58</v>
      </c>
      <c r="G11624">
        <v>40</v>
      </c>
    </row>
    <row r="11625" spans="1:7" ht="15.5" x14ac:dyDescent="0.35">
      <c r="A11625" t="s">
        <v>187</v>
      </c>
      <c r="B11625" t="s">
        <v>353</v>
      </c>
      <c r="C11625">
        <v>91599</v>
      </c>
      <c r="D11625">
        <v>2025</v>
      </c>
      <c r="E11625">
        <v>9</v>
      </c>
      <c r="F11625">
        <v>356.57</v>
      </c>
      <c r="G11625">
        <v>36</v>
      </c>
    </row>
    <row r="11626" spans="1:7" ht="15.5" x14ac:dyDescent="0.35">
      <c r="A11626" t="s">
        <v>187</v>
      </c>
      <c r="B11626" t="s">
        <v>353</v>
      </c>
      <c r="C11626">
        <v>91599</v>
      </c>
      <c r="D11626">
        <v>2025</v>
      </c>
      <c r="E11626">
        <v>10</v>
      </c>
      <c r="F11626">
        <v>229.36</v>
      </c>
      <c r="G11626">
        <v>20</v>
      </c>
    </row>
    <row r="11627" spans="1:7" ht="15.5" x14ac:dyDescent="0.35">
      <c r="A11627" t="s">
        <v>187</v>
      </c>
      <c r="B11627" t="s">
        <v>353</v>
      </c>
      <c r="C11627">
        <v>91599</v>
      </c>
      <c r="D11627">
        <v>2025</v>
      </c>
      <c r="E11627">
        <v>11</v>
      </c>
      <c r="F11627">
        <v>104.57</v>
      </c>
      <c r="G11627">
        <v>10.36</v>
      </c>
    </row>
    <row r="11628" spans="1:7" ht="15.5" hidden="1" x14ac:dyDescent="0.35">
      <c r="A11628" t="s">
        <v>187</v>
      </c>
      <c r="B11628" t="s">
        <v>353</v>
      </c>
      <c r="C11628">
        <v>91600</v>
      </c>
      <c r="D11628">
        <v>2020</v>
      </c>
      <c r="E11628">
        <v>12</v>
      </c>
      <c r="F11628">
        <v>205.31</v>
      </c>
      <c r="G11628">
        <v>32</v>
      </c>
    </row>
    <row r="11629" spans="1:7" ht="15.5" hidden="1" x14ac:dyDescent="0.35">
      <c r="A11629" t="s">
        <v>187</v>
      </c>
      <c r="B11629" t="s">
        <v>353</v>
      </c>
      <c r="C11629">
        <v>91600</v>
      </c>
      <c r="D11629">
        <v>2021</v>
      </c>
      <c r="E11629">
        <v>1</v>
      </c>
      <c r="F11629">
        <v>156.84</v>
      </c>
      <c r="G11629">
        <v>31</v>
      </c>
    </row>
    <row r="11630" spans="1:7" ht="15.5" hidden="1" x14ac:dyDescent="0.35">
      <c r="A11630" t="s">
        <v>187</v>
      </c>
      <c r="B11630" t="s">
        <v>353</v>
      </c>
      <c r="C11630">
        <v>91600</v>
      </c>
      <c r="D11630">
        <v>2021</v>
      </c>
      <c r="E11630">
        <v>2</v>
      </c>
      <c r="F11630">
        <v>36.5</v>
      </c>
      <c r="G11630">
        <v>12</v>
      </c>
    </row>
    <row r="11631" spans="1:7" ht="15.5" hidden="1" x14ac:dyDescent="0.35">
      <c r="A11631" t="s">
        <v>187</v>
      </c>
      <c r="B11631" t="s">
        <v>353</v>
      </c>
      <c r="C11631">
        <v>91600</v>
      </c>
      <c r="D11631">
        <v>2021</v>
      </c>
      <c r="E11631">
        <v>3</v>
      </c>
      <c r="F11631">
        <v>138.83000000000001</v>
      </c>
      <c r="G11631">
        <v>32</v>
      </c>
    </row>
    <row r="11632" spans="1:7" ht="15.5" hidden="1" x14ac:dyDescent="0.35">
      <c r="A11632" t="s">
        <v>187</v>
      </c>
      <c r="B11632" t="s">
        <v>353</v>
      </c>
      <c r="C11632">
        <v>91600</v>
      </c>
      <c r="D11632">
        <v>2021</v>
      </c>
      <c r="E11632">
        <v>4</v>
      </c>
      <c r="F11632">
        <v>105.33</v>
      </c>
      <c r="G11632">
        <v>46</v>
      </c>
    </row>
    <row r="11633" spans="1:7" ht="15.5" hidden="1" x14ac:dyDescent="0.35">
      <c r="A11633" t="s">
        <v>187</v>
      </c>
      <c r="B11633" t="s">
        <v>353</v>
      </c>
      <c r="C11633">
        <v>91600</v>
      </c>
      <c r="D11633">
        <v>2021</v>
      </c>
      <c r="E11633">
        <v>5</v>
      </c>
      <c r="F11633">
        <v>148.24</v>
      </c>
      <c r="G11633">
        <v>34.56</v>
      </c>
    </row>
    <row r="11634" spans="1:7" ht="15.5" hidden="1" x14ac:dyDescent="0.35">
      <c r="A11634" t="s">
        <v>187</v>
      </c>
      <c r="B11634" t="s">
        <v>353</v>
      </c>
      <c r="C11634">
        <v>91600</v>
      </c>
      <c r="D11634">
        <v>2021</v>
      </c>
      <c r="E11634">
        <v>6</v>
      </c>
      <c r="F11634">
        <v>143.46</v>
      </c>
      <c r="G11634">
        <v>33.44</v>
      </c>
    </row>
    <row r="11635" spans="1:7" ht="15.5" hidden="1" x14ac:dyDescent="0.35">
      <c r="A11635" t="s">
        <v>187</v>
      </c>
      <c r="B11635" t="s">
        <v>353</v>
      </c>
      <c r="C11635">
        <v>91600</v>
      </c>
      <c r="D11635">
        <v>2021</v>
      </c>
      <c r="E11635">
        <v>7</v>
      </c>
      <c r="F11635">
        <v>201.41</v>
      </c>
      <c r="G11635">
        <v>50</v>
      </c>
    </row>
    <row r="11636" spans="1:7" ht="15.5" hidden="1" x14ac:dyDescent="0.35">
      <c r="A11636" t="s">
        <v>187</v>
      </c>
      <c r="B11636" t="s">
        <v>353</v>
      </c>
      <c r="C11636">
        <v>91600</v>
      </c>
      <c r="D11636">
        <v>2021</v>
      </c>
      <c r="E11636">
        <v>8</v>
      </c>
      <c r="F11636">
        <v>282.04000000000002</v>
      </c>
      <c r="G11636">
        <v>40</v>
      </c>
    </row>
    <row r="11637" spans="1:7" ht="15.5" hidden="1" x14ac:dyDescent="0.35">
      <c r="A11637" t="s">
        <v>187</v>
      </c>
      <c r="B11637" t="s">
        <v>353</v>
      </c>
      <c r="C11637">
        <v>91600</v>
      </c>
      <c r="D11637">
        <v>2021</v>
      </c>
      <c r="E11637">
        <v>9</v>
      </c>
      <c r="F11637">
        <v>229.3</v>
      </c>
      <c r="G11637">
        <v>29</v>
      </c>
    </row>
    <row r="11638" spans="1:7" ht="15.5" hidden="1" x14ac:dyDescent="0.35">
      <c r="A11638" t="s">
        <v>187</v>
      </c>
      <c r="B11638" t="s">
        <v>353</v>
      </c>
      <c r="C11638">
        <v>91600</v>
      </c>
      <c r="D11638">
        <v>2021</v>
      </c>
      <c r="E11638">
        <v>10</v>
      </c>
      <c r="F11638">
        <v>325.79000000000002</v>
      </c>
      <c r="G11638">
        <v>40</v>
      </c>
    </row>
    <row r="11639" spans="1:7" ht="15.5" hidden="1" x14ac:dyDescent="0.35">
      <c r="A11639" t="s">
        <v>187</v>
      </c>
      <c r="B11639" t="s">
        <v>353</v>
      </c>
      <c r="C11639">
        <v>91600</v>
      </c>
      <c r="D11639">
        <v>2021</v>
      </c>
      <c r="E11639">
        <v>11</v>
      </c>
      <c r="F11639">
        <v>236.28</v>
      </c>
      <c r="G11639">
        <v>45</v>
      </c>
    </row>
    <row r="11640" spans="1:7" ht="15.5" hidden="1" x14ac:dyDescent="0.35">
      <c r="A11640" t="s">
        <v>187</v>
      </c>
      <c r="B11640" t="s">
        <v>353</v>
      </c>
      <c r="C11640">
        <v>91600</v>
      </c>
      <c r="D11640">
        <v>2021</v>
      </c>
      <c r="E11640">
        <v>12</v>
      </c>
      <c r="F11640">
        <v>275.83</v>
      </c>
      <c r="G11640">
        <v>34</v>
      </c>
    </row>
    <row r="11641" spans="1:7" ht="15.5" hidden="1" x14ac:dyDescent="0.35">
      <c r="A11641" t="s">
        <v>187</v>
      </c>
      <c r="B11641" t="s">
        <v>353</v>
      </c>
      <c r="C11641">
        <v>91600</v>
      </c>
      <c r="D11641">
        <v>2022</v>
      </c>
      <c r="E11641">
        <v>1</v>
      </c>
      <c r="F11641">
        <v>355.4</v>
      </c>
      <c r="G11641">
        <v>40</v>
      </c>
    </row>
    <row r="11642" spans="1:7" ht="15.5" hidden="1" x14ac:dyDescent="0.35">
      <c r="A11642" t="s">
        <v>187</v>
      </c>
      <c r="B11642" t="s">
        <v>353</v>
      </c>
      <c r="C11642">
        <v>91600</v>
      </c>
      <c r="D11642">
        <v>2022</v>
      </c>
      <c r="E11642">
        <v>2</v>
      </c>
      <c r="F11642">
        <v>351.15</v>
      </c>
      <c r="G11642">
        <v>33</v>
      </c>
    </row>
    <row r="11643" spans="1:7" ht="15.5" hidden="1" x14ac:dyDescent="0.35">
      <c r="A11643" t="s">
        <v>187</v>
      </c>
      <c r="B11643" t="s">
        <v>353</v>
      </c>
      <c r="C11643">
        <v>91600</v>
      </c>
      <c r="D11643">
        <v>2022</v>
      </c>
      <c r="E11643">
        <v>3</v>
      </c>
      <c r="F11643">
        <v>359.74</v>
      </c>
      <c r="G11643">
        <v>35</v>
      </c>
    </row>
    <row r="11644" spans="1:7" ht="15.5" hidden="1" x14ac:dyDescent="0.35">
      <c r="A11644" t="s">
        <v>187</v>
      </c>
      <c r="B11644" t="s">
        <v>353</v>
      </c>
      <c r="C11644">
        <v>91600</v>
      </c>
      <c r="D11644">
        <v>2022</v>
      </c>
      <c r="E11644">
        <v>4</v>
      </c>
      <c r="F11644">
        <v>361.92</v>
      </c>
      <c r="G11644">
        <v>34</v>
      </c>
    </row>
    <row r="11645" spans="1:7" ht="15.5" hidden="1" x14ac:dyDescent="0.35">
      <c r="A11645" t="s">
        <v>187</v>
      </c>
      <c r="B11645" t="s">
        <v>353</v>
      </c>
      <c r="C11645">
        <v>91600</v>
      </c>
      <c r="D11645">
        <v>2022</v>
      </c>
      <c r="E11645">
        <v>5</v>
      </c>
      <c r="F11645">
        <v>398.93</v>
      </c>
      <c r="G11645">
        <v>31</v>
      </c>
    </row>
    <row r="11646" spans="1:7" ht="15.5" hidden="1" x14ac:dyDescent="0.35">
      <c r="A11646" t="s">
        <v>187</v>
      </c>
      <c r="B11646" t="s">
        <v>353</v>
      </c>
      <c r="C11646">
        <v>91600</v>
      </c>
      <c r="D11646">
        <v>2022</v>
      </c>
      <c r="E11646">
        <v>6</v>
      </c>
      <c r="F11646">
        <v>383.68</v>
      </c>
      <c r="G11646">
        <v>28</v>
      </c>
    </row>
    <row r="11647" spans="1:7" ht="15.5" hidden="1" x14ac:dyDescent="0.35">
      <c r="A11647" t="s">
        <v>187</v>
      </c>
      <c r="B11647" t="s">
        <v>353</v>
      </c>
      <c r="C11647">
        <v>91600</v>
      </c>
      <c r="D11647">
        <v>2022</v>
      </c>
      <c r="E11647">
        <v>7</v>
      </c>
      <c r="F11647">
        <v>454.21</v>
      </c>
      <c r="G11647">
        <v>37</v>
      </c>
    </row>
    <row r="11648" spans="1:7" ht="15.5" hidden="1" x14ac:dyDescent="0.35">
      <c r="A11648" t="s">
        <v>187</v>
      </c>
      <c r="B11648" t="s">
        <v>353</v>
      </c>
      <c r="C11648">
        <v>91600</v>
      </c>
      <c r="D11648">
        <v>2022</v>
      </c>
      <c r="E11648">
        <v>8</v>
      </c>
      <c r="F11648">
        <v>431.63</v>
      </c>
      <c r="G11648">
        <v>37</v>
      </c>
    </row>
    <row r="11649" spans="1:7" ht="15.5" hidden="1" x14ac:dyDescent="0.35">
      <c r="A11649" t="s">
        <v>187</v>
      </c>
      <c r="B11649" t="s">
        <v>353</v>
      </c>
      <c r="C11649">
        <v>91600</v>
      </c>
      <c r="D11649">
        <v>2022</v>
      </c>
      <c r="E11649">
        <v>9</v>
      </c>
      <c r="F11649">
        <v>425.65</v>
      </c>
      <c r="G11649">
        <v>30</v>
      </c>
    </row>
    <row r="11650" spans="1:7" ht="15.5" hidden="1" x14ac:dyDescent="0.35">
      <c r="A11650" t="s">
        <v>187</v>
      </c>
      <c r="B11650" t="s">
        <v>353</v>
      </c>
      <c r="C11650">
        <v>91600</v>
      </c>
      <c r="D11650">
        <v>2022</v>
      </c>
      <c r="E11650">
        <v>10</v>
      </c>
      <c r="F11650">
        <v>443.93</v>
      </c>
      <c r="G11650">
        <v>37</v>
      </c>
    </row>
    <row r="11651" spans="1:7" ht="15.5" hidden="1" x14ac:dyDescent="0.35">
      <c r="A11651" t="s">
        <v>187</v>
      </c>
      <c r="B11651" t="s">
        <v>353</v>
      </c>
      <c r="C11651">
        <v>91600</v>
      </c>
      <c r="D11651">
        <v>2023</v>
      </c>
      <c r="E11651">
        <v>1</v>
      </c>
      <c r="F11651">
        <v>347.53</v>
      </c>
      <c r="G11651">
        <v>33</v>
      </c>
    </row>
    <row r="11652" spans="1:7" ht="15.5" hidden="1" x14ac:dyDescent="0.35">
      <c r="A11652" t="s">
        <v>187</v>
      </c>
      <c r="B11652" t="s">
        <v>353</v>
      </c>
      <c r="C11652">
        <v>91600</v>
      </c>
      <c r="D11652">
        <v>2023</v>
      </c>
      <c r="E11652">
        <v>2</v>
      </c>
      <c r="F11652">
        <v>365.6</v>
      </c>
      <c r="G11652">
        <v>49</v>
      </c>
    </row>
    <row r="11653" spans="1:7" ht="15.5" hidden="1" x14ac:dyDescent="0.35">
      <c r="A11653" t="s">
        <v>187</v>
      </c>
      <c r="B11653" t="s">
        <v>353</v>
      </c>
      <c r="C11653">
        <v>91600</v>
      </c>
      <c r="D11653">
        <v>2023</v>
      </c>
      <c r="E11653">
        <v>3</v>
      </c>
      <c r="F11653">
        <v>393.59</v>
      </c>
      <c r="G11653">
        <v>62</v>
      </c>
    </row>
    <row r="11654" spans="1:7" ht="15.5" hidden="1" x14ac:dyDescent="0.35">
      <c r="A11654" t="s">
        <v>187</v>
      </c>
      <c r="B11654" t="s">
        <v>353</v>
      </c>
      <c r="C11654">
        <v>91600</v>
      </c>
      <c r="D11654">
        <v>2023</v>
      </c>
      <c r="E11654">
        <v>4</v>
      </c>
      <c r="F11654">
        <v>388.05</v>
      </c>
      <c r="G11654">
        <v>43</v>
      </c>
    </row>
    <row r="11655" spans="1:7" ht="15.5" hidden="1" x14ac:dyDescent="0.35">
      <c r="A11655" t="s">
        <v>187</v>
      </c>
      <c r="B11655" t="s">
        <v>353</v>
      </c>
      <c r="C11655">
        <v>91600</v>
      </c>
      <c r="D11655">
        <v>2023</v>
      </c>
      <c r="E11655">
        <v>5</v>
      </c>
      <c r="F11655">
        <v>439.95</v>
      </c>
      <c r="G11655">
        <v>39</v>
      </c>
    </row>
    <row r="11656" spans="1:7" ht="15.5" hidden="1" x14ac:dyDescent="0.35">
      <c r="A11656" t="s">
        <v>187</v>
      </c>
      <c r="B11656" t="s">
        <v>353</v>
      </c>
      <c r="C11656">
        <v>91600</v>
      </c>
      <c r="D11656">
        <v>2023</v>
      </c>
      <c r="E11656">
        <v>6</v>
      </c>
      <c r="F11656">
        <v>445.77</v>
      </c>
      <c r="G11656">
        <v>41</v>
      </c>
    </row>
    <row r="11657" spans="1:7" ht="15.5" hidden="1" x14ac:dyDescent="0.35">
      <c r="A11657" t="s">
        <v>187</v>
      </c>
      <c r="B11657" t="s">
        <v>353</v>
      </c>
      <c r="C11657">
        <v>91600</v>
      </c>
      <c r="D11657">
        <v>2023</v>
      </c>
      <c r="E11657">
        <v>7</v>
      </c>
      <c r="F11657">
        <v>464.69</v>
      </c>
      <c r="G11657">
        <v>46</v>
      </c>
    </row>
    <row r="11658" spans="1:7" ht="15.5" hidden="1" x14ac:dyDescent="0.35">
      <c r="A11658" t="s">
        <v>187</v>
      </c>
      <c r="B11658" t="s">
        <v>353</v>
      </c>
      <c r="C11658">
        <v>91600</v>
      </c>
      <c r="D11658">
        <v>2023</v>
      </c>
      <c r="E11658">
        <v>8</v>
      </c>
      <c r="F11658">
        <v>468.35</v>
      </c>
      <c r="G11658">
        <v>43</v>
      </c>
    </row>
    <row r="11659" spans="1:7" ht="15.5" hidden="1" x14ac:dyDescent="0.35">
      <c r="A11659" t="s">
        <v>187</v>
      </c>
      <c r="B11659" t="s">
        <v>353</v>
      </c>
      <c r="C11659">
        <v>91600</v>
      </c>
      <c r="D11659">
        <v>2023</v>
      </c>
      <c r="E11659">
        <v>9</v>
      </c>
      <c r="F11659">
        <v>452.05</v>
      </c>
      <c r="G11659">
        <v>40</v>
      </c>
    </row>
    <row r="11660" spans="1:7" ht="15.5" hidden="1" x14ac:dyDescent="0.35">
      <c r="A11660" t="s">
        <v>187</v>
      </c>
      <c r="B11660" t="s">
        <v>353</v>
      </c>
      <c r="C11660">
        <v>91600</v>
      </c>
      <c r="D11660">
        <v>2023</v>
      </c>
      <c r="E11660">
        <v>10</v>
      </c>
      <c r="F11660">
        <v>217.29</v>
      </c>
      <c r="G11660">
        <v>29.06</v>
      </c>
    </row>
    <row r="11661" spans="1:7" ht="15.5" hidden="1" x14ac:dyDescent="0.35">
      <c r="A11661" t="s">
        <v>187</v>
      </c>
      <c r="B11661" t="s">
        <v>353</v>
      </c>
      <c r="C11661">
        <v>91600</v>
      </c>
      <c r="D11661">
        <v>2023</v>
      </c>
      <c r="E11661">
        <v>11</v>
      </c>
      <c r="F11661">
        <v>162.28</v>
      </c>
      <c r="G11661">
        <v>23</v>
      </c>
    </row>
    <row r="11662" spans="1:7" ht="15.5" hidden="1" x14ac:dyDescent="0.35">
      <c r="A11662" t="s">
        <v>187</v>
      </c>
      <c r="B11662" t="s">
        <v>353</v>
      </c>
      <c r="C11662">
        <v>91600</v>
      </c>
      <c r="D11662">
        <v>2023</v>
      </c>
      <c r="E11662">
        <v>12</v>
      </c>
      <c r="F11662">
        <v>0</v>
      </c>
      <c r="G11662">
        <v>0</v>
      </c>
    </row>
    <row r="11663" spans="1:7" ht="15.5" hidden="1" x14ac:dyDescent="0.35">
      <c r="A11663" t="s">
        <v>187</v>
      </c>
      <c r="B11663" t="s">
        <v>353</v>
      </c>
      <c r="C11663">
        <v>91600</v>
      </c>
      <c r="D11663">
        <v>2024</v>
      </c>
      <c r="E11663">
        <v>1</v>
      </c>
      <c r="F11663">
        <v>0</v>
      </c>
      <c r="G11663">
        <v>0</v>
      </c>
    </row>
    <row r="11664" spans="1:7" ht="15.5" hidden="1" x14ac:dyDescent="0.35">
      <c r="A11664" t="s">
        <v>187</v>
      </c>
      <c r="B11664" t="s">
        <v>353</v>
      </c>
      <c r="C11664">
        <v>91600</v>
      </c>
      <c r="D11664">
        <v>2024</v>
      </c>
      <c r="E11664">
        <v>2</v>
      </c>
      <c r="F11664">
        <v>0</v>
      </c>
      <c r="G11664">
        <v>0</v>
      </c>
    </row>
    <row r="11665" spans="1:7" ht="15.5" hidden="1" x14ac:dyDescent="0.35">
      <c r="A11665" t="s">
        <v>187</v>
      </c>
      <c r="B11665" t="s">
        <v>353</v>
      </c>
      <c r="C11665">
        <v>91600</v>
      </c>
      <c r="D11665">
        <v>2024</v>
      </c>
      <c r="E11665">
        <v>3</v>
      </c>
      <c r="F11665">
        <v>47.75</v>
      </c>
      <c r="G11665">
        <v>7</v>
      </c>
    </row>
    <row r="11666" spans="1:7" ht="15.5" hidden="1" x14ac:dyDescent="0.35">
      <c r="A11666" t="s">
        <v>187</v>
      </c>
      <c r="B11666" t="s">
        <v>353</v>
      </c>
      <c r="C11666">
        <v>91600</v>
      </c>
      <c r="D11666">
        <v>2024</v>
      </c>
      <c r="E11666">
        <v>4</v>
      </c>
      <c r="F11666">
        <v>395.79</v>
      </c>
      <c r="G11666">
        <v>60</v>
      </c>
    </row>
    <row r="11667" spans="1:7" ht="15.5" hidden="1" x14ac:dyDescent="0.35">
      <c r="A11667" t="s">
        <v>187</v>
      </c>
      <c r="B11667" t="s">
        <v>353</v>
      </c>
      <c r="C11667">
        <v>91600</v>
      </c>
      <c r="D11667">
        <v>2024</v>
      </c>
      <c r="E11667">
        <v>5</v>
      </c>
      <c r="F11667">
        <v>309.54000000000002</v>
      </c>
      <c r="G11667">
        <v>48</v>
      </c>
    </row>
    <row r="11668" spans="1:7" ht="15.5" hidden="1" x14ac:dyDescent="0.35">
      <c r="A11668" t="s">
        <v>187</v>
      </c>
      <c r="B11668" t="s">
        <v>353</v>
      </c>
      <c r="C11668">
        <v>91600</v>
      </c>
      <c r="D11668">
        <v>2024</v>
      </c>
      <c r="E11668">
        <v>6</v>
      </c>
      <c r="F11668">
        <v>46.97</v>
      </c>
      <c r="G11668">
        <v>7</v>
      </c>
    </row>
    <row r="11669" spans="1:7" ht="15.5" hidden="1" x14ac:dyDescent="0.35">
      <c r="A11669" t="s">
        <v>187</v>
      </c>
      <c r="B11669" t="s">
        <v>353</v>
      </c>
      <c r="C11669">
        <v>91600</v>
      </c>
      <c r="D11669">
        <v>2024</v>
      </c>
      <c r="E11669">
        <v>7</v>
      </c>
      <c r="F11669">
        <v>7.7</v>
      </c>
      <c r="G11669">
        <v>1</v>
      </c>
    </row>
    <row r="11670" spans="1:7" ht="15.5" hidden="1" x14ac:dyDescent="0.35">
      <c r="A11670" t="s">
        <v>187</v>
      </c>
      <c r="B11670" t="s">
        <v>353</v>
      </c>
      <c r="C11670">
        <v>91600</v>
      </c>
      <c r="D11670">
        <v>2024</v>
      </c>
      <c r="E11670">
        <v>8</v>
      </c>
      <c r="F11670">
        <v>438.21</v>
      </c>
      <c r="G11670">
        <v>65</v>
      </c>
    </row>
    <row r="11671" spans="1:7" ht="15.5" hidden="1" x14ac:dyDescent="0.35">
      <c r="A11671" t="s">
        <v>187</v>
      </c>
      <c r="B11671" t="s">
        <v>353</v>
      </c>
      <c r="C11671">
        <v>91600</v>
      </c>
      <c r="D11671">
        <v>2024</v>
      </c>
      <c r="E11671">
        <v>9</v>
      </c>
      <c r="F11671">
        <v>401.52</v>
      </c>
      <c r="G11671">
        <v>57</v>
      </c>
    </row>
    <row r="11672" spans="1:7" ht="15.5" hidden="1" x14ac:dyDescent="0.35">
      <c r="A11672" t="s">
        <v>187</v>
      </c>
      <c r="B11672" t="s">
        <v>353</v>
      </c>
      <c r="C11672">
        <v>91600</v>
      </c>
      <c r="D11672">
        <v>2024</v>
      </c>
      <c r="E11672">
        <v>10</v>
      </c>
      <c r="F11672">
        <v>443.57</v>
      </c>
      <c r="G11672">
        <v>64</v>
      </c>
    </row>
    <row r="11673" spans="1:7" ht="15.5" hidden="1" x14ac:dyDescent="0.35">
      <c r="A11673" t="s">
        <v>187</v>
      </c>
      <c r="B11673" t="s">
        <v>353</v>
      </c>
      <c r="C11673">
        <v>91600</v>
      </c>
      <c r="D11673">
        <v>2024</v>
      </c>
      <c r="E11673">
        <v>11</v>
      </c>
      <c r="F11673">
        <v>333.22</v>
      </c>
      <c r="G11673">
        <v>49</v>
      </c>
    </row>
    <row r="11674" spans="1:7" ht="15.5" hidden="1" x14ac:dyDescent="0.35">
      <c r="A11674" t="s">
        <v>187</v>
      </c>
      <c r="B11674" t="s">
        <v>353</v>
      </c>
      <c r="C11674">
        <v>91600</v>
      </c>
      <c r="D11674">
        <v>2024</v>
      </c>
      <c r="E11674">
        <v>12</v>
      </c>
      <c r="F11674">
        <v>337.56</v>
      </c>
      <c r="G11674">
        <v>51</v>
      </c>
    </row>
    <row r="11675" spans="1:7" ht="15.5" x14ac:dyDescent="0.35">
      <c r="A11675" t="s">
        <v>187</v>
      </c>
      <c r="B11675" t="s">
        <v>353</v>
      </c>
      <c r="C11675">
        <v>91600</v>
      </c>
      <c r="D11675">
        <v>2025</v>
      </c>
      <c r="E11675">
        <v>1</v>
      </c>
      <c r="F11675">
        <v>318.51</v>
      </c>
      <c r="G11675">
        <v>50</v>
      </c>
    </row>
    <row r="11676" spans="1:7" ht="15.5" x14ac:dyDescent="0.35">
      <c r="A11676" t="s">
        <v>187</v>
      </c>
      <c r="B11676" t="s">
        <v>353</v>
      </c>
      <c r="C11676">
        <v>91600</v>
      </c>
      <c r="D11676">
        <v>2025</v>
      </c>
      <c r="E11676">
        <v>2</v>
      </c>
      <c r="F11676">
        <v>231.76</v>
      </c>
      <c r="G11676">
        <v>35</v>
      </c>
    </row>
    <row r="11677" spans="1:7" ht="15.5" x14ac:dyDescent="0.35">
      <c r="A11677" t="s">
        <v>187</v>
      </c>
      <c r="B11677" t="s">
        <v>353</v>
      </c>
      <c r="C11677">
        <v>91600</v>
      </c>
      <c r="D11677">
        <v>2025</v>
      </c>
      <c r="E11677">
        <v>3</v>
      </c>
      <c r="F11677">
        <v>371.02</v>
      </c>
      <c r="G11677">
        <v>61</v>
      </c>
    </row>
    <row r="11678" spans="1:7" ht="15.5" x14ac:dyDescent="0.35">
      <c r="A11678" t="s">
        <v>187</v>
      </c>
      <c r="B11678" t="s">
        <v>353</v>
      </c>
      <c r="C11678">
        <v>91600</v>
      </c>
      <c r="D11678">
        <v>2025</v>
      </c>
      <c r="E11678">
        <v>4</v>
      </c>
      <c r="F11678">
        <v>386.05</v>
      </c>
      <c r="G11678">
        <v>59</v>
      </c>
    </row>
    <row r="11679" spans="1:7" ht="15.5" x14ac:dyDescent="0.35">
      <c r="A11679" t="s">
        <v>187</v>
      </c>
      <c r="B11679" t="s">
        <v>353</v>
      </c>
      <c r="C11679">
        <v>91600</v>
      </c>
      <c r="D11679">
        <v>2025</v>
      </c>
      <c r="E11679">
        <v>5</v>
      </c>
      <c r="F11679">
        <v>126.1</v>
      </c>
      <c r="G11679">
        <v>20</v>
      </c>
    </row>
    <row r="11680" spans="1:7" ht="15.5" x14ac:dyDescent="0.35">
      <c r="A11680" t="s">
        <v>187</v>
      </c>
      <c r="B11680" t="s">
        <v>353</v>
      </c>
      <c r="C11680">
        <v>91600</v>
      </c>
      <c r="D11680">
        <v>2025</v>
      </c>
      <c r="E11680">
        <v>6</v>
      </c>
      <c r="F11680">
        <v>370.58</v>
      </c>
      <c r="G11680">
        <v>58</v>
      </c>
    </row>
    <row r="11681" spans="1:7" ht="15.5" x14ac:dyDescent="0.35">
      <c r="A11681" t="s">
        <v>187</v>
      </c>
      <c r="B11681" t="s">
        <v>353</v>
      </c>
      <c r="C11681">
        <v>91600</v>
      </c>
      <c r="D11681">
        <v>2025</v>
      </c>
      <c r="E11681">
        <v>7</v>
      </c>
      <c r="F11681">
        <v>361.35</v>
      </c>
      <c r="G11681">
        <v>58</v>
      </c>
    </row>
    <row r="11682" spans="1:7" ht="15.5" x14ac:dyDescent="0.35">
      <c r="A11682" t="s">
        <v>187</v>
      </c>
      <c r="B11682" t="s">
        <v>353</v>
      </c>
      <c r="C11682">
        <v>91600</v>
      </c>
      <c r="D11682">
        <v>2025</v>
      </c>
      <c r="E11682">
        <v>8</v>
      </c>
      <c r="F11682">
        <v>403.87</v>
      </c>
      <c r="G11682">
        <v>63</v>
      </c>
    </row>
    <row r="11683" spans="1:7" ht="15.5" x14ac:dyDescent="0.35">
      <c r="A11683" t="s">
        <v>187</v>
      </c>
      <c r="B11683" t="s">
        <v>353</v>
      </c>
      <c r="C11683">
        <v>91600</v>
      </c>
      <c r="D11683">
        <v>2025</v>
      </c>
      <c r="E11683">
        <v>9</v>
      </c>
      <c r="F11683">
        <v>315.06</v>
      </c>
      <c r="G11683">
        <v>51</v>
      </c>
    </row>
    <row r="11684" spans="1:7" ht="15.5" x14ac:dyDescent="0.35">
      <c r="A11684" t="s">
        <v>187</v>
      </c>
      <c r="B11684" t="s">
        <v>353</v>
      </c>
      <c r="C11684">
        <v>91600</v>
      </c>
      <c r="D11684">
        <v>2025</v>
      </c>
      <c r="E11684">
        <v>10</v>
      </c>
      <c r="F11684">
        <v>68.430000000000007</v>
      </c>
      <c r="G11684">
        <v>10.76</v>
      </c>
    </row>
    <row r="11685" spans="1:7" ht="15.5" x14ac:dyDescent="0.35">
      <c r="A11685" t="s">
        <v>187</v>
      </c>
      <c r="B11685" t="s">
        <v>353</v>
      </c>
      <c r="C11685">
        <v>91600</v>
      </c>
      <c r="D11685">
        <v>2025</v>
      </c>
      <c r="E11685">
        <v>11</v>
      </c>
      <c r="F11685">
        <v>0</v>
      </c>
      <c r="G11685">
        <v>0</v>
      </c>
    </row>
    <row r="11686" spans="1:7" ht="15.5" hidden="1" x14ac:dyDescent="0.35">
      <c r="A11686" t="s">
        <v>187</v>
      </c>
      <c r="B11686" t="s">
        <v>353</v>
      </c>
      <c r="C11686">
        <v>91601</v>
      </c>
      <c r="D11686">
        <v>2020</v>
      </c>
      <c r="E11686">
        <v>12</v>
      </c>
      <c r="F11686">
        <v>13.23</v>
      </c>
      <c r="G11686">
        <v>5</v>
      </c>
    </row>
    <row r="11687" spans="1:7" ht="15.5" hidden="1" x14ac:dyDescent="0.35">
      <c r="A11687" t="s">
        <v>187</v>
      </c>
      <c r="B11687" t="s">
        <v>353</v>
      </c>
      <c r="C11687">
        <v>91601</v>
      </c>
      <c r="D11687">
        <v>2021</v>
      </c>
      <c r="E11687">
        <v>1</v>
      </c>
      <c r="F11687">
        <v>336.37</v>
      </c>
      <c r="G11687">
        <v>50</v>
      </c>
    </row>
    <row r="11688" spans="1:7" ht="15.5" hidden="1" x14ac:dyDescent="0.35">
      <c r="A11688" t="s">
        <v>187</v>
      </c>
      <c r="B11688" t="s">
        <v>353</v>
      </c>
      <c r="C11688">
        <v>91601</v>
      </c>
      <c r="D11688">
        <v>2021</v>
      </c>
      <c r="E11688">
        <v>2</v>
      </c>
      <c r="F11688">
        <v>218.38</v>
      </c>
      <c r="G11688">
        <v>36</v>
      </c>
    </row>
    <row r="11689" spans="1:7" ht="15.5" hidden="1" x14ac:dyDescent="0.35">
      <c r="A11689" t="s">
        <v>187</v>
      </c>
      <c r="B11689" t="s">
        <v>353</v>
      </c>
      <c r="C11689">
        <v>91601</v>
      </c>
      <c r="D11689">
        <v>2021</v>
      </c>
      <c r="E11689">
        <v>3</v>
      </c>
      <c r="F11689">
        <v>298.19</v>
      </c>
      <c r="G11689">
        <v>46</v>
      </c>
    </row>
    <row r="11690" spans="1:7" ht="15.5" hidden="1" x14ac:dyDescent="0.35">
      <c r="A11690" t="s">
        <v>187</v>
      </c>
      <c r="B11690" t="s">
        <v>353</v>
      </c>
      <c r="C11690">
        <v>91601</v>
      </c>
      <c r="D11690">
        <v>2021</v>
      </c>
      <c r="E11690">
        <v>4</v>
      </c>
      <c r="F11690">
        <v>247.85</v>
      </c>
      <c r="G11690">
        <v>39</v>
      </c>
    </row>
    <row r="11691" spans="1:7" ht="15.5" hidden="1" x14ac:dyDescent="0.35">
      <c r="A11691" t="s">
        <v>187</v>
      </c>
      <c r="B11691" t="s">
        <v>353</v>
      </c>
      <c r="C11691">
        <v>91601</v>
      </c>
      <c r="D11691">
        <v>2021</v>
      </c>
      <c r="E11691">
        <v>5</v>
      </c>
      <c r="F11691">
        <v>281.95999999999998</v>
      </c>
      <c r="G11691">
        <v>44.72</v>
      </c>
    </row>
    <row r="11692" spans="1:7" ht="15.5" hidden="1" x14ac:dyDescent="0.35">
      <c r="A11692" t="s">
        <v>187</v>
      </c>
      <c r="B11692" t="s">
        <v>353</v>
      </c>
      <c r="C11692">
        <v>91601</v>
      </c>
      <c r="D11692">
        <v>2021</v>
      </c>
      <c r="E11692">
        <v>6</v>
      </c>
      <c r="F11692">
        <v>272.87</v>
      </c>
      <c r="G11692">
        <v>43.28</v>
      </c>
    </row>
    <row r="11693" spans="1:7" ht="15.5" hidden="1" x14ac:dyDescent="0.35">
      <c r="A11693" t="s">
        <v>187</v>
      </c>
      <c r="B11693" t="s">
        <v>353</v>
      </c>
      <c r="C11693">
        <v>91601</v>
      </c>
      <c r="D11693">
        <v>2021</v>
      </c>
      <c r="E11693">
        <v>7</v>
      </c>
      <c r="F11693">
        <v>181.59</v>
      </c>
      <c r="G11693">
        <v>29</v>
      </c>
    </row>
    <row r="11694" spans="1:7" ht="15.5" hidden="1" x14ac:dyDescent="0.35">
      <c r="A11694" t="s">
        <v>187</v>
      </c>
      <c r="B11694" t="s">
        <v>353</v>
      </c>
      <c r="C11694">
        <v>91601</v>
      </c>
      <c r="D11694">
        <v>2021</v>
      </c>
      <c r="E11694">
        <v>8</v>
      </c>
      <c r="F11694">
        <v>253.14</v>
      </c>
      <c r="G11694">
        <v>40</v>
      </c>
    </row>
    <row r="11695" spans="1:7" ht="15.5" hidden="1" x14ac:dyDescent="0.35">
      <c r="A11695" t="s">
        <v>187</v>
      </c>
      <c r="B11695" t="s">
        <v>353</v>
      </c>
      <c r="C11695">
        <v>91601</v>
      </c>
      <c r="D11695">
        <v>2021</v>
      </c>
      <c r="E11695">
        <v>9</v>
      </c>
      <c r="F11695">
        <v>354.19</v>
      </c>
      <c r="G11695">
        <v>54</v>
      </c>
    </row>
    <row r="11696" spans="1:7" ht="15.5" hidden="1" x14ac:dyDescent="0.35">
      <c r="A11696" t="s">
        <v>187</v>
      </c>
      <c r="B11696" t="s">
        <v>353</v>
      </c>
      <c r="C11696">
        <v>91601</v>
      </c>
      <c r="D11696">
        <v>2021</v>
      </c>
      <c r="E11696">
        <v>10</v>
      </c>
      <c r="F11696">
        <v>361.13</v>
      </c>
      <c r="G11696">
        <v>55</v>
      </c>
    </row>
    <row r="11697" spans="1:7" ht="15.5" hidden="1" x14ac:dyDescent="0.35">
      <c r="A11697" t="s">
        <v>187</v>
      </c>
      <c r="B11697" t="s">
        <v>353</v>
      </c>
      <c r="C11697">
        <v>91601</v>
      </c>
      <c r="D11697">
        <v>2021</v>
      </c>
      <c r="E11697">
        <v>11</v>
      </c>
      <c r="F11697">
        <v>365.2</v>
      </c>
      <c r="G11697">
        <v>55</v>
      </c>
    </row>
    <row r="11698" spans="1:7" ht="15.5" hidden="1" x14ac:dyDescent="0.35">
      <c r="A11698" t="s">
        <v>187</v>
      </c>
      <c r="B11698" t="s">
        <v>353</v>
      </c>
      <c r="C11698">
        <v>91601</v>
      </c>
      <c r="D11698">
        <v>2021</v>
      </c>
      <c r="E11698">
        <v>12</v>
      </c>
      <c r="F11698">
        <v>380.13</v>
      </c>
      <c r="G11698">
        <v>45</v>
      </c>
    </row>
    <row r="11699" spans="1:7" ht="15.5" hidden="1" x14ac:dyDescent="0.35">
      <c r="A11699" t="s">
        <v>187</v>
      </c>
      <c r="B11699" t="s">
        <v>353</v>
      </c>
      <c r="C11699">
        <v>91601</v>
      </c>
      <c r="D11699">
        <v>2022</v>
      </c>
      <c r="E11699">
        <v>1</v>
      </c>
      <c r="F11699">
        <v>315</v>
      </c>
      <c r="G11699">
        <v>54</v>
      </c>
    </row>
    <row r="11700" spans="1:7" ht="15.5" hidden="1" x14ac:dyDescent="0.35">
      <c r="A11700" t="s">
        <v>187</v>
      </c>
      <c r="B11700" t="s">
        <v>353</v>
      </c>
      <c r="C11700">
        <v>91601</v>
      </c>
      <c r="D11700">
        <v>2022</v>
      </c>
      <c r="E11700">
        <v>2</v>
      </c>
      <c r="F11700">
        <v>344.47</v>
      </c>
      <c r="G11700">
        <v>57</v>
      </c>
    </row>
    <row r="11701" spans="1:7" ht="15.5" hidden="1" x14ac:dyDescent="0.35">
      <c r="A11701" t="s">
        <v>187</v>
      </c>
      <c r="B11701" t="s">
        <v>353</v>
      </c>
      <c r="C11701">
        <v>91601</v>
      </c>
      <c r="D11701">
        <v>2022</v>
      </c>
      <c r="E11701">
        <v>3</v>
      </c>
      <c r="F11701">
        <v>320.93</v>
      </c>
      <c r="G11701">
        <v>39</v>
      </c>
    </row>
    <row r="11702" spans="1:7" ht="15.5" hidden="1" x14ac:dyDescent="0.35">
      <c r="A11702" t="s">
        <v>187</v>
      </c>
      <c r="B11702" t="s">
        <v>353</v>
      </c>
      <c r="C11702">
        <v>91601</v>
      </c>
      <c r="D11702">
        <v>2022</v>
      </c>
      <c r="E11702">
        <v>4</v>
      </c>
      <c r="F11702">
        <v>324.42</v>
      </c>
      <c r="G11702">
        <v>45</v>
      </c>
    </row>
    <row r="11703" spans="1:7" ht="15.5" hidden="1" x14ac:dyDescent="0.35">
      <c r="A11703" t="s">
        <v>187</v>
      </c>
      <c r="B11703" t="s">
        <v>353</v>
      </c>
      <c r="C11703">
        <v>91601</v>
      </c>
      <c r="D11703">
        <v>2022</v>
      </c>
      <c r="E11703">
        <v>5</v>
      </c>
      <c r="F11703">
        <v>302</v>
      </c>
      <c r="G11703">
        <v>37</v>
      </c>
    </row>
    <row r="11704" spans="1:7" ht="15.5" hidden="1" x14ac:dyDescent="0.35">
      <c r="A11704" t="s">
        <v>187</v>
      </c>
      <c r="B11704" t="s">
        <v>353</v>
      </c>
      <c r="C11704">
        <v>91601</v>
      </c>
      <c r="D11704">
        <v>2022</v>
      </c>
      <c r="E11704">
        <v>6</v>
      </c>
      <c r="F11704">
        <v>358.22</v>
      </c>
      <c r="G11704">
        <v>47</v>
      </c>
    </row>
    <row r="11705" spans="1:7" ht="15.5" hidden="1" x14ac:dyDescent="0.35">
      <c r="A11705" t="s">
        <v>187</v>
      </c>
      <c r="B11705" t="s">
        <v>353</v>
      </c>
      <c r="C11705">
        <v>91601</v>
      </c>
      <c r="D11705">
        <v>2022</v>
      </c>
      <c r="E11705">
        <v>7</v>
      </c>
      <c r="F11705">
        <v>336.79</v>
      </c>
      <c r="G11705">
        <v>38</v>
      </c>
    </row>
    <row r="11706" spans="1:7" ht="15.5" hidden="1" x14ac:dyDescent="0.35">
      <c r="A11706" t="s">
        <v>187</v>
      </c>
      <c r="B11706" t="s">
        <v>353</v>
      </c>
      <c r="C11706">
        <v>91601</v>
      </c>
      <c r="D11706">
        <v>2022</v>
      </c>
      <c r="E11706">
        <v>8</v>
      </c>
      <c r="F11706">
        <v>336.99</v>
      </c>
      <c r="G11706">
        <v>40</v>
      </c>
    </row>
    <row r="11707" spans="1:7" ht="15.5" hidden="1" x14ac:dyDescent="0.35">
      <c r="A11707" t="s">
        <v>187</v>
      </c>
      <c r="B11707" t="s">
        <v>353</v>
      </c>
      <c r="C11707">
        <v>91601</v>
      </c>
      <c r="D11707">
        <v>2022</v>
      </c>
      <c r="E11707">
        <v>9</v>
      </c>
      <c r="F11707">
        <v>308.92</v>
      </c>
      <c r="G11707">
        <v>38</v>
      </c>
    </row>
    <row r="11708" spans="1:7" ht="15.5" hidden="1" x14ac:dyDescent="0.35">
      <c r="A11708" t="s">
        <v>187</v>
      </c>
      <c r="B11708" t="s">
        <v>353</v>
      </c>
      <c r="C11708">
        <v>91601</v>
      </c>
      <c r="D11708">
        <v>2022</v>
      </c>
      <c r="E11708">
        <v>10</v>
      </c>
      <c r="F11708">
        <v>410.92</v>
      </c>
      <c r="G11708">
        <v>47</v>
      </c>
    </row>
    <row r="11709" spans="1:7" ht="15.5" hidden="1" x14ac:dyDescent="0.35">
      <c r="A11709" t="s">
        <v>187</v>
      </c>
      <c r="B11709" t="s">
        <v>353</v>
      </c>
      <c r="C11709">
        <v>91601</v>
      </c>
      <c r="D11709">
        <v>2022</v>
      </c>
      <c r="E11709">
        <v>11</v>
      </c>
      <c r="F11709">
        <v>369.26</v>
      </c>
      <c r="G11709">
        <v>40</v>
      </c>
    </row>
    <row r="11710" spans="1:7" ht="15.5" hidden="1" x14ac:dyDescent="0.35">
      <c r="A11710" t="s">
        <v>187</v>
      </c>
      <c r="B11710" t="s">
        <v>353</v>
      </c>
      <c r="C11710">
        <v>91601</v>
      </c>
      <c r="D11710">
        <v>2022</v>
      </c>
      <c r="E11710">
        <v>12</v>
      </c>
      <c r="F11710">
        <v>338.7</v>
      </c>
      <c r="G11710">
        <v>42</v>
      </c>
    </row>
    <row r="11711" spans="1:7" ht="15.5" hidden="1" x14ac:dyDescent="0.35">
      <c r="A11711" t="s">
        <v>187</v>
      </c>
      <c r="B11711" t="s">
        <v>353</v>
      </c>
      <c r="C11711">
        <v>91601</v>
      </c>
      <c r="D11711">
        <v>2023</v>
      </c>
      <c r="E11711">
        <v>1</v>
      </c>
      <c r="F11711">
        <v>408.2</v>
      </c>
      <c r="G11711">
        <v>44</v>
      </c>
    </row>
    <row r="11712" spans="1:7" ht="15.5" hidden="1" x14ac:dyDescent="0.35">
      <c r="A11712" t="s">
        <v>187</v>
      </c>
      <c r="B11712" t="s">
        <v>353</v>
      </c>
      <c r="C11712">
        <v>91601</v>
      </c>
      <c r="D11712">
        <v>2023</v>
      </c>
      <c r="E11712">
        <v>2</v>
      </c>
      <c r="F11712">
        <v>370.09</v>
      </c>
      <c r="G11712">
        <v>34</v>
      </c>
    </row>
    <row r="11713" spans="1:7" ht="15.5" hidden="1" x14ac:dyDescent="0.35">
      <c r="A11713" t="s">
        <v>187</v>
      </c>
      <c r="B11713" t="s">
        <v>353</v>
      </c>
      <c r="C11713">
        <v>91601</v>
      </c>
      <c r="D11713">
        <v>2023</v>
      </c>
      <c r="E11713">
        <v>3</v>
      </c>
      <c r="F11713">
        <v>398.96</v>
      </c>
      <c r="G11713">
        <v>35</v>
      </c>
    </row>
    <row r="11714" spans="1:7" ht="15.5" hidden="1" x14ac:dyDescent="0.35">
      <c r="A11714" t="s">
        <v>187</v>
      </c>
      <c r="B11714" t="s">
        <v>353</v>
      </c>
      <c r="C11714">
        <v>91601</v>
      </c>
      <c r="D11714">
        <v>2023</v>
      </c>
      <c r="E11714">
        <v>4</v>
      </c>
      <c r="F11714">
        <v>422</v>
      </c>
      <c r="G11714">
        <v>42</v>
      </c>
    </row>
    <row r="11715" spans="1:7" ht="15.5" hidden="1" x14ac:dyDescent="0.35">
      <c r="A11715" t="s">
        <v>187</v>
      </c>
      <c r="B11715" t="s">
        <v>353</v>
      </c>
      <c r="C11715">
        <v>91601</v>
      </c>
      <c r="D11715">
        <v>2023</v>
      </c>
      <c r="E11715">
        <v>5</v>
      </c>
      <c r="F11715">
        <v>425.8</v>
      </c>
      <c r="G11715">
        <v>42</v>
      </c>
    </row>
    <row r="11716" spans="1:7" ht="15.5" hidden="1" x14ac:dyDescent="0.35">
      <c r="A11716" t="s">
        <v>187</v>
      </c>
      <c r="B11716" t="s">
        <v>353</v>
      </c>
      <c r="C11716">
        <v>91601</v>
      </c>
      <c r="D11716">
        <v>2023</v>
      </c>
      <c r="E11716">
        <v>6</v>
      </c>
      <c r="F11716">
        <v>470.73</v>
      </c>
      <c r="G11716">
        <v>46</v>
      </c>
    </row>
    <row r="11717" spans="1:7" ht="15.5" hidden="1" x14ac:dyDescent="0.35">
      <c r="A11717" t="s">
        <v>187</v>
      </c>
      <c r="B11717" t="s">
        <v>353</v>
      </c>
      <c r="C11717">
        <v>91601</v>
      </c>
      <c r="D11717">
        <v>2023</v>
      </c>
      <c r="E11717">
        <v>7</v>
      </c>
      <c r="F11717">
        <v>411.21</v>
      </c>
      <c r="G11717">
        <v>34</v>
      </c>
    </row>
    <row r="11718" spans="1:7" ht="15.5" hidden="1" x14ac:dyDescent="0.35">
      <c r="A11718" t="s">
        <v>187</v>
      </c>
      <c r="B11718" t="s">
        <v>353</v>
      </c>
      <c r="C11718">
        <v>91601</v>
      </c>
      <c r="D11718">
        <v>2023</v>
      </c>
      <c r="E11718">
        <v>8</v>
      </c>
      <c r="F11718">
        <v>426.55</v>
      </c>
      <c r="G11718">
        <v>39</v>
      </c>
    </row>
    <row r="11719" spans="1:7" ht="15.5" hidden="1" x14ac:dyDescent="0.35">
      <c r="A11719" t="s">
        <v>187</v>
      </c>
      <c r="B11719" t="s">
        <v>353</v>
      </c>
      <c r="C11719">
        <v>91601</v>
      </c>
      <c r="D11719">
        <v>2023</v>
      </c>
      <c r="E11719">
        <v>9</v>
      </c>
      <c r="F11719">
        <v>378.2</v>
      </c>
      <c r="G11719">
        <v>35</v>
      </c>
    </row>
    <row r="11720" spans="1:7" ht="15.5" hidden="1" x14ac:dyDescent="0.35">
      <c r="A11720" t="s">
        <v>187</v>
      </c>
      <c r="B11720" t="s">
        <v>353</v>
      </c>
      <c r="C11720">
        <v>91601</v>
      </c>
      <c r="D11720">
        <v>2023</v>
      </c>
      <c r="E11720">
        <v>10</v>
      </c>
      <c r="F11720">
        <v>359.58</v>
      </c>
      <c r="G11720">
        <v>34</v>
      </c>
    </row>
    <row r="11721" spans="1:7" ht="15.5" hidden="1" x14ac:dyDescent="0.35">
      <c r="A11721" t="s">
        <v>187</v>
      </c>
      <c r="B11721" t="s">
        <v>353</v>
      </c>
      <c r="C11721">
        <v>91601</v>
      </c>
      <c r="D11721">
        <v>2023</v>
      </c>
      <c r="E11721">
        <v>11</v>
      </c>
      <c r="F11721">
        <v>285.04000000000002</v>
      </c>
      <c r="G11721">
        <v>26.58</v>
      </c>
    </row>
    <row r="11722" spans="1:7" ht="15.5" hidden="1" x14ac:dyDescent="0.35">
      <c r="A11722" t="s">
        <v>187</v>
      </c>
      <c r="B11722" t="s">
        <v>353</v>
      </c>
      <c r="C11722">
        <v>91601</v>
      </c>
      <c r="D11722">
        <v>2023</v>
      </c>
      <c r="E11722">
        <v>12</v>
      </c>
      <c r="F11722">
        <v>0</v>
      </c>
      <c r="G11722">
        <v>0</v>
      </c>
    </row>
    <row r="11723" spans="1:7" ht="15.5" hidden="1" x14ac:dyDescent="0.35">
      <c r="A11723" t="s">
        <v>187</v>
      </c>
      <c r="B11723" t="s">
        <v>353</v>
      </c>
      <c r="C11723">
        <v>91601</v>
      </c>
      <c r="D11723">
        <v>2024</v>
      </c>
      <c r="E11723">
        <v>1</v>
      </c>
      <c r="F11723">
        <v>233.46</v>
      </c>
      <c r="G11723">
        <v>25.77</v>
      </c>
    </row>
    <row r="11724" spans="1:7" ht="15.5" hidden="1" x14ac:dyDescent="0.35">
      <c r="A11724" t="s">
        <v>187</v>
      </c>
      <c r="B11724" t="s">
        <v>353</v>
      </c>
      <c r="C11724">
        <v>91601</v>
      </c>
      <c r="D11724">
        <v>2024</v>
      </c>
      <c r="E11724">
        <v>2</v>
      </c>
      <c r="F11724">
        <v>472.94</v>
      </c>
      <c r="G11724">
        <v>48</v>
      </c>
    </row>
    <row r="11725" spans="1:7" ht="15.5" hidden="1" x14ac:dyDescent="0.35">
      <c r="A11725" t="s">
        <v>187</v>
      </c>
      <c r="B11725" t="s">
        <v>353</v>
      </c>
      <c r="C11725">
        <v>91601</v>
      </c>
      <c r="D11725">
        <v>2024</v>
      </c>
      <c r="E11725">
        <v>3</v>
      </c>
      <c r="F11725">
        <v>424.66</v>
      </c>
      <c r="G11725">
        <v>42</v>
      </c>
    </row>
    <row r="11726" spans="1:7" ht="15.5" hidden="1" x14ac:dyDescent="0.35">
      <c r="A11726" t="s">
        <v>187</v>
      </c>
      <c r="B11726" t="s">
        <v>353</v>
      </c>
      <c r="C11726">
        <v>91601</v>
      </c>
      <c r="D11726">
        <v>2024</v>
      </c>
      <c r="E11726">
        <v>4</v>
      </c>
      <c r="F11726">
        <v>393.22</v>
      </c>
      <c r="G11726">
        <v>40</v>
      </c>
    </row>
    <row r="11727" spans="1:7" ht="15.5" hidden="1" x14ac:dyDescent="0.35">
      <c r="A11727" t="s">
        <v>187</v>
      </c>
      <c r="B11727" t="s">
        <v>353</v>
      </c>
      <c r="C11727">
        <v>91601</v>
      </c>
      <c r="D11727">
        <v>2024</v>
      </c>
      <c r="E11727">
        <v>5</v>
      </c>
      <c r="F11727">
        <v>469.87</v>
      </c>
      <c r="G11727">
        <v>42</v>
      </c>
    </row>
    <row r="11728" spans="1:7" ht="15.5" hidden="1" x14ac:dyDescent="0.35">
      <c r="A11728" t="s">
        <v>187</v>
      </c>
      <c r="B11728" t="s">
        <v>353</v>
      </c>
      <c r="C11728">
        <v>91601</v>
      </c>
      <c r="D11728">
        <v>2024</v>
      </c>
      <c r="E11728">
        <v>6</v>
      </c>
      <c r="F11728">
        <v>400.56</v>
      </c>
      <c r="G11728">
        <v>37</v>
      </c>
    </row>
    <row r="11729" spans="1:7" ht="15.5" hidden="1" x14ac:dyDescent="0.35">
      <c r="A11729" t="s">
        <v>187</v>
      </c>
      <c r="B11729" t="s">
        <v>353</v>
      </c>
      <c r="C11729">
        <v>91601</v>
      </c>
      <c r="D11729">
        <v>2024</v>
      </c>
      <c r="E11729">
        <v>7</v>
      </c>
      <c r="F11729">
        <v>434.17</v>
      </c>
      <c r="G11729">
        <v>45</v>
      </c>
    </row>
    <row r="11730" spans="1:7" ht="15.5" hidden="1" x14ac:dyDescent="0.35">
      <c r="A11730" t="s">
        <v>187</v>
      </c>
      <c r="B11730" t="s">
        <v>353</v>
      </c>
      <c r="C11730">
        <v>91601</v>
      </c>
      <c r="D11730">
        <v>2024</v>
      </c>
      <c r="E11730">
        <v>8</v>
      </c>
      <c r="F11730">
        <v>495.91</v>
      </c>
      <c r="G11730">
        <v>52</v>
      </c>
    </row>
    <row r="11731" spans="1:7" ht="15.5" hidden="1" x14ac:dyDescent="0.35">
      <c r="A11731" t="s">
        <v>187</v>
      </c>
      <c r="B11731" t="s">
        <v>353</v>
      </c>
      <c r="C11731">
        <v>91601</v>
      </c>
      <c r="D11731">
        <v>2024</v>
      </c>
      <c r="E11731">
        <v>9</v>
      </c>
      <c r="F11731">
        <v>436.59</v>
      </c>
      <c r="G11731">
        <v>46</v>
      </c>
    </row>
    <row r="11732" spans="1:7" ht="15.5" hidden="1" x14ac:dyDescent="0.35">
      <c r="A11732" t="s">
        <v>187</v>
      </c>
      <c r="B11732" t="s">
        <v>353</v>
      </c>
      <c r="C11732">
        <v>91601</v>
      </c>
      <c r="D11732">
        <v>2024</v>
      </c>
      <c r="E11732">
        <v>10</v>
      </c>
      <c r="F11732">
        <v>372.2</v>
      </c>
      <c r="G11732">
        <v>33</v>
      </c>
    </row>
    <row r="11733" spans="1:7" ht="15.5" hidden="1" x14ac:dyDescent="0.35">
      <c r="A11733" t="s">
        <v>187</v>
      </c>
      <c r="B11733" t="s">
        <v>353</v>
      </c>
      <c r="C11733">
        <v>91601</v>
      </c>
      <c r="D11733">
        <v>2024</v>
      </c>
      <c r="E11733">
        <v>11</v>
      </c>
      <c r="F11733">
        <v>0.02</v>
      </c>
      <c r="G11733">
        <v>0</v>
      </c>
    </row>
    <row r="11734" spans="1:7" ht="15.5" hidden="1" x14ac:dyDescent="0.35">
      <c r="A11734" t="s">
        <v>187</v>
      </c>
      <c r="B11734" t="s">
        <v>353</v>
      </c>
      <c r="C11734">
        <v>91601</v>
      </c>
      <c r="D11734">
        <v>2024</v>
      </c>
      <c r="E11734">
        <v>12</v>
      </c>
      <c r="F11734">
        <v>0</v>
      </c>
      <c r="G11734">
        <v>0</v>
      </c>
    </row>
    <row r="11735" spans="1:7" ht="15.5" x14ac:dyDescent="0.35">
      <c r="A11735" t="s">
        <v>187</v>
      </c>
      <c r="B11735" t="s">
        <v>353</v>
      </c>
      <c r="C11735">
        <v>91601</v>
      </c>
      <c r="D11735">
        <v>2025</v>
      </c>
      <c r="E11735">
        <v>1</v>
      </c>
      <c r="F11735">
        <v>0</v>
      </c>
      <c r="G11735">
        <v>0</v>
      </c>
    </row>
    <row r="11736" spans="1:7" ht="15.5" x14ac:dyDescent="0.35">
      <c r="A11736" t="s">
        <v>187</v>
      </c>
      <c r="B11736" t="s">
        <v>353</v>
      </c>
      <c r="C11736">
        <v>91601</v>
      </c>
      <c r="D11736">
        <v>2025</v>
      </c>
      <c r="E11736">
        <v>2</v>
      </c>
      <c r="F11736">
        <v>0</v>
      </c>
      <c r="G11736">
        <v>0</v>
      </c>
    </row>
    <row r="11737" spans="1:7" ht="15.5" x14ac:dyDescent="0.35">
      <c r="A11737" t="s">
        <v>187</v>
      </c>
      <c r="B11737" t="s">
        <v>353</v>
      </c>
      <c r="C11737">
        <v>91601</v>
      </c>
      <c r="D11737">
        <v>2025</v>
      </c>
      <c r="E11737">
        <v>3</v>
      </c>
      <c r="F11737">
        <v>0</v>
      </c>
      <c r="G11737">
        <v>0</v>
      </c>
    </row>
    <row r="11738" spans="1:7" ht="15.5" x14ac:dyDescent="0.35">
      <c r="A11738" t="s">
        <v>187</v>
      </c>
      <c r="B11738" t="s">
        <v>353</v>
      </c>
      <c r="C11738">
        <v>91601</v>
      </c>
      <c r="D11738">
        <v>2025</v>
      </c>
      <c r="E11738">
        <v>4</v>
      </c>
      <c r="F11738">
        <v>0</v>
      </c>
      <c r="G11738">
        <v>0</v>
      </c>
    </row>
    <row r="11739" spans="1:7" ht="15.5" x14ac:dyDescent="0.35">
      <c r="A11739" t="s">
        <v>187</v>
      </c>
      <c r="B11739" t="s">
        <v>353</v>
      </c>
      <c r="C11739">
        <v>91601</v>
      </c>
      <c r="D11739">
        <v>2025</v>
      </c>
      <c r="E11739">
        <v>5</v>
      </c>
      <c r="F11739">
        <v>0</v>
      </c>
      <c r="G11739">
        <v>0</v>
      </c>
    </row>
    <row r="11740" spans="1:7" ht="15.5" x14ac:dyDescent="0.35">
      <c r="A11740" t="s">
        <v>187</v>
      </c>
      <c r="B11740" t="s">
        <v>353</v>
      </c>
      <c r="C11740">
        <v>91601</v>
      </c>
      <c r="D11740">
        <v>2025</v>
      </c>
      <c r="E11740">
        <v>6</v>
      </c>
      <c r="F11740">
        <v>217.79</v>
      </c>
      <c r="G11740">
        <v>15.57</v>
      </c>
    </row>
    <row r="11741" spans="1:7" ht="15.5" x14ac:dyDescent="0.35">
      <c r="A11741" t="s">
        <v>187</v>
      </c>
      <c r="B11741" t="s">
        <v>353</v>
      </c>
      <c r="C11741">
        <v>91601</v>
      </c>
      <c r="D11741">
        <v>2025</v>
      </c>
      <c r="E11741">
        <v>7</v>
      </c>
      <c r="F11741">
        <v>373.9</v>
      </c>
      <c r="G11741">
        <v>38</v>
      </c>
    </row>
    <row r="11742" spans="1:7" ht="15.5" x14ac:dyDescent="0.35">
      <c r="A11742" t="s">
        <v>187</v>
      </c>
      <c r="B11742" t="s">
        <v>353</v>
      </c>
      <c r="C11742">
        <v>91601</v>
      </c>
      <c r="D11742">
        <v>2025</v>
      </c>
      <c r="E11742">
        <v>8</v>
      </c>
      <c r="F11742">
        <v>384.68</v>
      </c>
      <c r="G11742">
        <v>35</v>
      </c>
    </row>
    <row r="11743" spans="1:7" ht="15.5" x14ac:dyDescent="0.35">
      <c r="A11743" t="s">
        <v>187</v>
      </c>
      <c r="B11743" t="s">
        <v>353</v>
      </c>
      <c r="C11743">
        <v>91601</v>
      </c>
      <c r="D11743">
        <v>2025</v>
      </c>
      <c r="E11743">
        <v>9</v>
      </c>
      <c r="F11743">
        <v>418.37</v>
      </c>
      <c r="G11743">
        <v>36</v>
      </c>
    </row>
    <row r="11744" spans="1:7" ht="15.5" x14ac:dyDescent="0.35">
      <c r="A11744" t="s">
        <v>187</v>
      </c>
      <c r="B11744" t="s">
        <v>353</v>
      </c>
      <c r="C11744">
        <v>91601</v>
      </c>
      <c r="D11744">
        <v>2025</v>
      </c>
      <c r="E11744">
        <v>10</v>
      </c>
      <c r="F11744">
        <v>453.88</v>
      </c>
      <c r="G11744">
        <v>40</v>
      </c>
    </row>
    <row r="11745" spans="1:7" ht="15.5" x14ac:dyDescent="0.35">
      <c r="A11745" t="s">
        <v>187</v>
      </c>
      <c r="B11745" t="s">
        <v>353</v>
      </c>
      <c r="C11745">
        <v>91601</v>
      </c>
      <c r="D11745">
        <v>2025</v>
      </c>
      <c r="E11745">
        <v>11</v>
      </c>
      <c r="F11745">
        <v>445.25</v>
      </c>
      <c r="G11745">
        <v>42</v>
      </c>
    </row>
    <row r="11746" spans="1:7" ht="15.5" hidden="1" x14ac:dyDescent="0.35">
      <c r="A11746" t="s">
        <v>187</v>
      </c>
      <c r="B11746" t="s">
        <v>353</v>
      </c>
      <c r="C11746">
        <v>91602</v>
      </c>
      <c r="D11746">
        <v>2021</v>
      </c>
      <c r="E11746">
        <v>10</v>
      </c>
      <c r="F11746">
        <v>127.88</v>
      </c>
      <c r="G11746">
        <v>15.02</v>
      </c>
    </row>
    <row r="11747" spans="1:7" ht="15.5" hidden="1" x14ac:dyDescent="0.35">
      <c r="A11747" t="s">
        <v>187</v>
      </c>
      <c r="B11747" t="s">
        <v>353</v>
      </c>
      <c r="C11747">
        <v>91602</v>
      </c>
      <c r="D11747">
        <v>2021</v>
      </c>
      <c r="E11747">
        <v>11</v>
      </c>
      <c r="F11747">
        <v>164.39</v>
      </c>
      <c r="G11747">
        <v>19.309999999999999</v>
      </c>
    </row>
    <row r="11748" spans="1:7" ht="15.5" hidden="1" x14ac:dyDescent="0.35">
      <c r="A11748" t="s">
        <v>187</v>
      </c>
      <c r="B11748" t="s">
        <v>353</v>
      </c>
      <c r="C11748">
        <v>91602</v>
      </c>
      <c r="D11748">
        <v>2021</v>
      </c>
      <c r="E11748">
        <v>12</v>
      </c>
      <c r="F11748">
        <v>363.98</v>
      </c>
      <c r="G11748">
        <v>55</v>
      </c>
    </row>
    <row r="11749" spans="1:7" ht="15.5" hidden="1" x14ac:dyDescent="0.35">
      <c r="A11749" t="s">
        <v>187</v>
      </c>
      <c r="B11749" t="s">
        <v>353</v>
      </c>
      <c r="C11749">
        <v>91602</v>
      </c>
      <c r="D11749">
        <v>2022</v>
      </c>
      <c r="E11749">
        <v>1</v>
      </c>
      <c r="F11749">
        <v>341.9</v>
      </c>
      <c r="G11749">
        <v>50</v>
      </c>
    </row>
    <row r="11750" spans="1:7" ht="15.5" hidden="1" x14ac:dyDescent="0.35">
      <c r="A11750" t="s">
        <v>187</v>
      </c>
      <c r="B11750" t="s">
        <v>353</v>
      </c>
      <c r="C11750">
        <v>91602</v>
      </c>
      <c r="D11750">
        <v>2022</v>
      </c>
      <c r="E11750">
        <v>2</v>
      </c>
      <c r="F11750">
        <v>302.55</v>
      </c>
      <c r="G11750">
        <v>41</v>
      </c>
    </row>
    <row r="11751" spans="1:7" ht="15.5" hidden="1" x14ac:dyDescent="0.35">
      <c r="A11751" t="s">
        <v>187</v>
      </c>
      <c r="B11751" t="s">
        <v>353</v>
      </c>
      <c r="C11751">
        <v>91602</v>
      </c>
      <c r="D11751">
        <v>2022</v>
      </c>
      <c r="E11751">
        <v>3</v>
      </c>
      <c r="F11751">
        <v>285.10000000000002</v>
      </c>
      <c r="G11751">
        <v>33</v>
      </c>
    </row>
    <row r="11752" spans="1:7" ht="15.5" hidden="1" x14ac:dyDescent="0.35">
      <c r="A11752" t="s">
        <v>187</v>
      </c>
      <c r="B11752" t="s">
        <v>353</v>
      </c>
      <c r="C11752">
        <v>91602</v>
      </c>
      <c r="D11752">
        <v>2022</v>
      </c>
      <c r="E11752">
        <v>4</v>
      </c>
      <c r="F11752">
        <v>315.12</v>
      </c>
      <c r="G11752">
        <v>35</v>
      </c>
    </row>
    <row r="11753" spans="1:7" ht="15.5" hidden="1" x14ac:dyDescent="0.35">
      <c r="A11753" t="s">
        <v>187</v>
      </c>
      <c r="B11753" t="s">
        <v>353</v>
      </c>
      <c r="C11753">
        <v>91602</v>
      </c>
      <c r="D11753">
        <v>2022</v>
      </c>
      <c r="E11753">
        <v>5</v>
      </c>
      <c r="F11753">
        <v>379.01</v>
      </c>
      <c r="G11753">
        <v>58</v>
      </c>
    </row>
    <row r="11754" spans="1:7" ht="15.5" hidden="1" x14ac:dyDescent="0.35">
      <c r="A11754" t="s">
        <v>187</v>
      </c>
      <c r="B11754" t="s">
        <v>353</v>
      </c>
      <c r="C11754">
        <v>91602</v>
      </c>
      <c r="D11754">
        <v>2022</v>
      </c>
      <c r="E11754">
        <v>6</v>
      </c>
      <c r="F11754">
        <v>325.60000000000002</v>
      </c>
      <c r="G11754">
        <v>43</v>
      </c>
    </row>
    <row r="11755" spans="1:7" ht="15.5" hidden="1" x14ac:dyDescent="0.35">
      <c r="A11755" t="s">
        <v>187</v>
      </c>
      <c r="B11755" t="s">
        <v>353</v>
      </c>
      <c r="C11755">
        <v>91602</v>
      </c>
      <c r="D11755">
        <v>2022</v>
      </c>
      <c r="E11755">
        <v>7</v>
      </c>
      <c r="F11755">
        <v>327.01</v>
      </c>
      <c r="G11755">
        <v>39</v>
      </c>
    </row>
    <row r="11756" spans="1:7" ht="15.5" hidden="1" x14ac:dyDescent="0.35">
      <c r="A11756" t="s">
        <v>187</v>
      </c>
      <c r="B11756" t="s">
        <v>353</v>
      </c>
      <c r="C11756">
        <v>91602</v>
      </c>
      <c r="D11756">
        <v>2022</v>
      </c>
      <c r="E11756">
        <v>8</v>
      </c>
      <c r="F11756">
        <v>344.54</v>
      </c>
      <c r="G11756">
        <v>39</v>
      </c>
    </row>
    <row r="11757" spans="1:7" ht="15.5" hidden="1" x14ac:dyDescent="0.35">
      <c r="A11757" t="s">
        <v>187</v>
      </c>
      <c r="B11757" t="s">
        <v>353</v>
      </c>
      <c r="C11757">
        <v>91602</v>
      </c>
      <c r="D11757">
        <v>2022</v>
      </c>
      <c r="E11757">
        <v>9</v>
      </c>
      <c r="F11757">
        <v>333.6</v>
      </c>
      <c r="G11757">
        <v>39</v>
      </c>
    </row>
    <row r="11758" spans="1:7" ht="15.5" hidden="1" x14ac:dyDescent="0.35">
      <c r="A11758" t="s">
        <v>187</v>
      </c>
      <c r="B11758" t="s">
        <v>353</v>
      </c>
      <c r="C11758">
        <v>91602</v>
      </c>
      <c r="D11758">
        <v>2022</v>
      </c>
      <c r="E11758">
        <v>10</v>
      </c>
      <c r="F11758">
        <v>367.04</v>
      </c>
      <c r="G11758">
        <v>45</v>
      </c>
    </row>
    <row r="11759" spans="1:7" ht="15.5" hidden="1" x14ac:dyDescent="0.35">
      <c r="A11759" t="s">
        <v>187</v>
      </c>
      <c r="B11759" t="s">
        <v>353</v>
      </c>
      <c r="C11759">
        <v>91602</v>
      </c>
      <c r="D11759">
        <v>2022</v>
      </c>
      <c r="E11759">
        <v>11</v>
      </c>
      <c r="F11759">
        <v>341.86</v>
      </c>
      <c r="G11759">
        <v>43</v>
      </c>
    </row>
    <row r="11760" spans="1:7" ht="15.5" hidden="1" x14ac:dyDescent="0.35">
      <c r="A11760" t="s">
        <v>187</v>
      </c>
      <c r="B11760" t="s">
        <v>353</v>
      </c>
      <c r="C11760">
        <v>91602</v>
      </c>
      <c r="D11760">
        <v>2022</v>
      </c>
      <c r="E11760">
        <v>12</v>
      </c>
      <c r="F11760">
        <v>408.1</v>
      </c>
      <c r="G11760">
        <v>45</v>
      </c>
    </row>
    <row r="11761" spans="1:7" ht="15.5" hidden="1" x14ac:dyDescent="0.35">
      <c r="A11761" t="s">
        <v>187</v>
      </c>
      <c r="B11761" t="s">
        <v>353</v>
      </c>
      <c r="C11761">
        <v>91602</v>
      </c>
      <c r="D11761">
        <v>2023</v>
      </c>
      <c r="E11761">
        <v>1</v>
      </c>
      <c r="F11761">
        <v>244.39</v>
      </c>
      <c r="G11761">
        <v>23</v>
      </c>
    </row>
    <row r="11762" spans="1:7" ht="15.5" hidden="1" x14ac:dyDescent="0.35">
      <c r="A11762" t="s">
        <v>187</v>
      </c>
      <c r="B11762" t="s">
        <v>353</v>
      </c>
      <c r="C11762">
        <v>91602</v>
      </c>
      <c r="D11762">
        <v>2023</v>
      </c>
      <c r="E11762">
        <v>2</v>
      </c>
      <c r="F11762">
        <v>205.93</v>
      </c>
      <c r="G11762">
        <v>16</v>
      </c>
    </row>
    <row r="11763" spans="1:7" ht="15.5" hidden="1" x14ac:dyDescent="0.35">
      <c r="A11763" t="s">
        <v>187</v>
      </c>
      <c r="B11763" t="s">
        <v>353</v>
      </c>
      <c r="C11763">
        <v>91602</v>
      </c>
      <c r="D11763">
        <v>2023</v>
      </c>
      <c r="E11763">
        <v>3</v>
      </c>
      <c r="F11763">
        <v>339.83</v>
      </c>
      <c r="G11763">
        <v>32</v>
      </c>
    </row>
    <row r="11764" spans="1:7" ht="15.5" hidden="1" x14ac:dyDescent="0.35">
      <c r="A11764" t="s">
        <v>187</v>
      </c>
      <c r="B11764" t="s">
        <v>353</v>
      </c>
      <c r="C11764">
        <v>91602</v>
      </c>
      <c r="D11764">
        <v>2023</v>
      </c>
      <c r="E11764">
        <v>4</v>
      </c>
      <c r="F11764">
        <v>405.55</v>
      </c>
      <c r="G11764">
        <v>33</v>
      </c>
    </row>
    <row r="11765" spans="1:7" ht="15.5" hidden="1" x14ac:dyDescent="0.35">
      <c r="A11765" t="s">
        <v>187</v>
      </c>
      <c r="B11765" t="s">
        <v>353</v>
      </c>
      <c r="C11765">
        <v>91602</v>
      </c>
      <c r="D11765">
        <v>2023</v>
      </c>
      <c r="E11765">
        <v>5</v>
      </c>
      <c r="F11765">
        <v>423.62</v>
      </c>
      <c r="G11765">
        <v>37</v>
      </c>
    </row>
    <row r="11766" spans="1:7" ht="15.5" hidden="1" x14ac:dyDescent="0.35">
      <c r="A11766" t="s">
        <v>187</v>
      </c>
      <c r="B11766" t="s">
        <v>353</v>
      </c>
      <c r="C11766">
        <v>91602</v>
      </c>
      <c r="D11766">
        <v>2023</v>
      </c>
      <c r="E11766">
        <v>6</v>
      </c>
      <c r="F11766">
        <v>440.46</v>
      </c>
      <c r="G11766">
        <v>39</v>
      </c>
    </row>
    <row r="11767" spans="1:7" ht="15.5" hidden="1" x14ac:dyDescent="0.35">
      <c r="A11767" t="s">
        <v>187</v>
      </c>
      <c r="B11767" t="s">
        <v>353</v>
      </c>
      <c r="C11767">
        <v>91602</v>
      </c>
      <c r="D11767">
        <v>2023</v>
      </c>
      <c r="E11767">
        <v>7</v>
      </c>
      <c r="F11767">
        <v>484.54</v>
      </c>
      <c r="G11767">
        <v>39</v>
      </c>
    </row>
    <row r="11768" spans="1:7" ht="15.5" hidden="1" x14ac:dyDescent="0.35">
      <c r="A11768" t="s">
        <v>187</v>
      </c>
      <c r="B11768" t="s">
        <v>353</v>
      </c>
      <c r="C11768">
        <v>91602</v>
      </c>
      <c r="D11768">
        <v>2023</v>
      </c>
      <c r="E11768">
        <v>8</v>
      </c>
      <c r="F11768">
        <v>472.68</v>
      </c>
      <c r="G11768">
        <v>34</v>
      </c>
    </row>
    <row r="11769" spans="1:7" ht="15.5" hidden="1" x14ac:dyDescent="0.35">
      <c r="A11769" t="s">
        <v>187</v>
      </c>
      <c r="B11769" t="s">
        <v>353</v>
      </c>
      <c r="C11769">
        <v>91602</v>
      </c>
      <c r="D11769">
        <v>2023</v>
      </c>
      <c r="E11769">
        <v>9</v>
      </c>
      <c r="F11769">
        <v>447.15</v>
      </c>
      <c r="G11769">
        <v>53</v>
      </c>
    </row>
    <row r="11770" spans="1:7" ht="15.5" hidden="1" x14ac:dyDescent="0.35">
      <c r="A11770" t="s">
        <v>187</v>
      </c>
      <c r="B11770" t="s">
        <v>353</v>
      </c>
      <c r="C11770">
        <v>91602</v>
      </c>
      <c r="D11770">
        <v>2023</v>
      </c>
      <c r="E11770">
        <v>10</v>
      </c>
      <c r="F11770">
        <v>471.77</v>
      </c>
      <c r="G11770">
        <v>44</v>
      </c>
    </row>
    <row r="11771" spans="1:7" ht="15.5" hidden="1" x14ac:dyDescent="0.35">
      <c r="A11771" t="s">
        <v>187</v>
      </c>
      <c r="B11771" t="s">
        <v>353</v>
      </c>
      <c r="C11771">
        <v>91602</v>
      </c>
      <c r="D11771">
        <v>2023</v>
      </c>
      <c r="E11771">
        <v>11</v>
      </c>
      <c r="F11771">
        <v>466.33</v>
      </c>
      <c r="G11771">
        <v>48</v>
      </c>
    </row>
    <row r="11772" spans="1:7" ht="15.5" hidden="1" x14ac:dyDescent="0.35">
      <c r="A11772" t="s">
        <v>187</v>
      </c>
      <c r="B11772" t="s">
        <v>353</v>
      </c>
      <c r="C11772">
        <v>91602</v>
      </c>
      <c r="D11772">
        <v>2023</v>
      </c>
      <c r="E11772">
        <v>12</v>
      </c>
      <c r="F11772">
        <v>461.46</v>
      </c>
      <c r="G11772">
        <v>42</v>
      </c>
    </row>
    <row r="11773" spans="1:7" ht="15.5" hidden="1" x14ac:dyDescent="0.35">
      <c r="A11773" t="s">
        <v>187</v>
      </c>
      <c r="B11773" t="s">
        <v>353</v>
      </c>
      <c r="C11773">
        <v>91602</v>
      </c>
      <c r="D11773">
        <v>2024</v>
      </c>
      <c r="E11773">
        <v>1</v>
      </c>
      <c r="F11773">
        <v>474.71</v>
      </c>
      <c r="G11773">
        <v>44</v>
      </c>
    </row>
    <row r="11774" spans="1:7" ht="15.5" hidden="1" x14ac:dyDescent="0.35">
      <c r="A11774" t="s">
        <v>187</v>
      </c>
      <c r="B11774" t="s">
        <v>353</v>
      </c>
      <c r="C11774">
        <v>91602</v>
      </c>
      <c r="D11774">
        <v>2024</v>
      </c>
      <c r="E11774">
        <v>2</v>
      </c>
      <c r="F11774">
        <v>455.05</v>
      </c>
      <c r="G11774">
        <v>42</v>
      </c>
    </row>
    <row r="11775" spans="1:7" ht="15.5" hidden="1" x14ac:dyDescent="0.35">
      <c r="A11775" t="s">
        <v>187</v>
      </c>
      <c r="B11775" t="s">
        <v>353</v>
      </c>
      <c r="C11775">
        <v>91602</v>
      </c>
      <c r="D11775">
        <v>2024</v>
      </c>
      <c r="E11775">
        <v>3</v>
      </c>
      <c r="F11775">
        <v>485.48</v>
      </c>
      <c r="G11775">
        <v>46</v>
      </c>
    </row>
    <row r="11776" spans="1:7" ht="15.5" hidden="1" x14ac:dyDescent="0.35">
      <c r="A11776" t="s">
        <v>187</v>
      </c>
      <c r="B11776" t="s">
        <v>353</v>
      </c>
      <c r="C11776">
        <v>91602</v>
      </c>
      <c r="D11776">
        <v>2024</v>
      </c>
      <c r="E11776">
        <v>4</v>
      </c>
      <c r="F11776">
        <v>317.58999999999997</v>
      </c>
      <c r="G11776">
        <v>27</v>
      </c>
    </row>
    <row r="11777" spans="1:7" ht="15.5" hidden="1" x14ac:dyDescent="0.35">
      <c r="A11777" t="s">
        <v>187</v>
      </c>
      <c r="B11777" t="s">
        <v>353</v>
      </c>
      <c r="C11777">
        <v>91602</v>
      </c>
      <c r="D11777">
        <v>2024</v>
      </c>
      <c r="E11777">
        <v>5</v>
      </c>
      <c r="F11777">
        <v>478.28</v>
      </c>
      <c r="G11777">
        <v>47</v>
      </c>
    </row>
    <row r="11778" spans="1:7" ht="15.5" hidden="1" x14ac:dyDescent="0.35">
      <c r="A11778" t="s">
        <v>187</v>
      </c>
      <c r="B11778" t="s">
        <v>353</v>
      </c>
      <c r="C11778">
        <v>91602</v>
      </c>
      <c r="D11778">
        <v>2024</v>
      </c>
      <c r="E11778">
        <v>6</v>
      </c>
      <c r="F11778">
        <v>470.83</v>
      </c>
      <c r="G11778">
        <v>42</v>
      </c>
    </row>
    <row r="11779" spans="1:7" ht="15.5" hidden="1" x14ac:dyDescent="0.35">
      <c r="A11779" t="s">
        <v>187</v>
      </c>
      <c r="B11779" t="s">
        <v>353</v>
      </c>
      <c r="C11779">
        <v>91602</v>
      </c>
      <c r="D11779">
        <v>2024</v>
      </c>
      <c r="E11779">
        <v>7</v>
      </c>
      <c r="F11779">
        <v>346.84</v>
      </c>
      <c r="G11779">
        <v>33</v>
      </c>
    </row>
    <row r="11780" spans="1:7" ht="15.5" hidden="1" x14ac:dyDescent="0.35">
      <c r="A11780" t="s">
        <v>187</v>
      </c>
      <c r="B11780" t="s">
        <v>353</v>
      </c>
      <c r="C11780">
        <v>91602</v>
      </c>
      <c r="D11780">
        <v>2024</v>
      </c>
      <c r="E11780">
        <v>8</v>
      </c>
      <c r="F11780">
        <v>299.08999999999997</v>
      </c>
      <c r="G11780">
        <v>27</v>
      </c>
    </row>
    <row r="11781" spans="1:7" ht="15.5" hidden="1" x14ac:dyDescent="0.35">
      <c r="A11781" t="s">
        <v>187</v>
      </c>
      <c r="B11781" t="s">
        <v>353</v>
      </c>
      <c r="C11781">
        <v>91602</v>
      </c>
      <c r="D11781">
        <v>2024</v>
      </c>
      <c r="E11781">
        <v>9</v>
      </c>
      <c r="F11781">
        <v>415.97</v>
      </c>
      <c r="G11781">
        <v>41</v>
      </c>
    </row>
    <row r="11782" spans="1:7" ht="15.5" hidden="1" x14ac:dyDescent="0.35">
      <c r="A11782" t="s">
        <v>187</v>
      </c>
      <c r="B11782" t="s">
        <v>353</v>
      </c>
      <c r="C11782">
        <v>91602</v>
      </c>
      <c r="D11782">
        <v>2024</v>
      </c>
      <c r="E11782">
        <v>10</v>
      </c>
      <c r="F11782">
        <v>461.85</v>
      </c>
      <c r="G11782">
        <v>40</v>
      </c>
    </row>
    <row r="11783" spans="1:7" ht="15.5" hidden="1" x14ac:dyDescent="0.35">
      <c r="A11783" t="s">
        <v>187</v>
      </c>
      <c r="B11783" t="s">
        <v>353</v>
      </c>
      <c r="C11783">
        <v>91602</v>
      </c>
      <c r="D11783">
        <v>2024</v>
      </c>
      <c r="E11783">
        <v>11</v>
      </c>
      <c r="F11783">
        <v>467.95</v>
      </c>
      <c r="G11783">
        <v>39</v>
      </c>
    </row>
    <row r="11784" spans="1:7" ht="15.5" hidden="1" x14ac:dyDescent="0.35">
      <c r="A11784" t="s">
        <v>187</v>
      </c>
      <c r="B11784" t="s">
        <v>353</v>
      </c>
      <c r="C11784">
        <v>91602</v>
      </c>
      <c r="D11784">
        <v>2024</v>
      </c>
      <c r="E11784">
        <v>12</v>
      </c>
      <c r="F11784">
        <v>445.59</v>
      </c>
      <c r="G11784">
        <v>43</v>
      </c>
    </row>
    <row r="11785" spans="1:7" ht="15.5" x14ac:dyDescent="0.35">
      <c r="A11785" t="s">
        <v>187</v>
      </c>
      <c r="B11785" t="s">
        <v>353</v>
      </c>
      <c r="C11785">
        <v>91602</v>
      </c>
      <c r="D11785">
        <v>2025</v>
      </c>
      <c r="E11785">
        <v>1</v>
      </c>
      <c r="F11785">
        <v>154.38</v>
      </c>
      <c r="G11785">
        <v>16.53</v>
      </c>
    </row>
    <row r="11786" spans="1:7" ht="15.5" x14ac:dyDescent="0.35">
      <c r="A11786" t="s">
        <v>187</v>
      </c>
      <c r="B11786" t="s">
        <v>353</v>
      </c>
      <c r="C11786">
        <v>91602</v>
      </c>
      <c r="D11786">
        <v>2025</v>
      </c>
      <c r="E11786">
        <v>2</v>
      </c>
      <c r="F11786">
        <v>0</v>
      </c>
      <c r="G11786">
        <v>0</v>
      </c>
    </row>
    <row r="11787" spans="1:7" ht="15.5" x14ac:dyDescent="0.35">
      <c r="A11787" t="s">
        <v>187</v>
      </c>
      <c r="B11787" t="s">
        <v>353</v>
      </c>
      <c r="C11787">
        <v>91602</v>
      </c>
      <c r="D11787">
        <v>2025</v>
      </c>
      <c r="E11787">
        <v>3</v>
      </c>
      <c r="F11787">
        <v>0</v>
      </c>
      <c r="G11787">
        <v>0</v>
      </c>
    </row>
    <row r="11788" spans="1:7" ht="15.5" x14ac:dyDescent="0.35">
      <c r="A11788" t="s">
        <v>187</v>
      </c>
      <c r="B11788" t="s">
        <v>353</v>
      </c>
      <c r="C11788">
        <v>91602</v>
      </c>
      <c r="D11788">
        <v>2025</v>
      </c>
      <c r="E11788">
        <v>4</v>
      </c>
      <c r="F11788">
        <v>0</v>
      </c>
      <c r="G11788">
        <v>0</v>
      </c>
    </row>
    <row r="11789" spans="1:7" ht="15.5" x14ac:dyDescent="0.35">
      <c r="A11789" t="s">
        <v>187</v>
      </c>
      <c r="B11789" t="s">
        <v>353</v>
      </c>
      <c r="C11789">
        <v>91602</v>
      </c>
      <c r="D11789">
        <v>2025</v>
      </c>
      <c r="E11789">
        <v>5</v>
      </c>
      <c r="F11789">
        <v>0</v>
      </c>
      <c r="G11789">
        <v>0</v>
      </c>
    </row>
    <row r="11790" spans="1:7" ht="15.5" x14ac:dyDescent="0.35">
      <c r="A11790" t="s">
        <v>187</v>
      </c>
      <c r="B11790" t="s">
        <v>353</v>
      </c>
      <c r="C11790">
        <v>91602</v>
      </c>
      <c r="D11790">
        <v>2025</v>
      </c>
      <c r="E11790">
        <v>6</v>
      </c>
      <c r="F11790">
        <v>0</v>
      </c>
      <c r="G11790">
        <v>0</v>
      </c>
    </row>
    <row r="11791" spans="1:7" ht="15.5" x14ac:dyDescent="0.35">
      <c r="A11791" t="s">
        <v>187</v>
      </c>
      <c r="B11791" t="s">
        <v>353</v>
      </c>
      <c r="C11791">
        <v>91602</v>
      </c>
      <c r="D11791">
        <v>2025</v>
      </c>
      <c r="E11791">
        <v>7</v>
      </c>
      <c r="F11791">
        <v>0</v>
      </c>
      <c r="G11791">
        <v>0</v>
      </c>
    </row>
    <row r="11792" spans="1:7" ht="15.5" x14ac:dyDescent="0.35">
      <c r="A11792" t="s">
        <v>187</v>
      </c>
      <c r="B11792" t="s">
        <v>353</v>
      </c>
      <c r="C11792">
        <v>91602</v>
      </c>
      <c r="D11792">
        <v>2025</v>
      </c>
      <c r="E11792">
        <v>8</v>
      </c>
      <c r="F11792">
        <v>159.08000000000001</v>
      </c>
      <c r="G11792">
        <v>15.56</v>
      </c>
    </row>
    <row r="11793" spans="1:7" ht="15.5" x14ac:dyDescent="0.35">
      <c r="A11793" t="s">
        <v>187</v>
      </c>
      <c r="B11793" t="s">
        <v>353</v>
      </c>
      <c r="C11793">
        <v>91602</v>
      </c>
      <c r="D11793">
        <v>2025</v>
      </c>
      <c r="E11793">
        <v>9</v>
      </c>
      <c r="F11793">
        <v>423.72</v>
      </c>
      <c r="G11793">
        <v>42</v>
      </c>
    </row>
    <row r="11794" spans="1:7" ht="15.5" x14ac:dyDescent="0.35">
      <c r="A11794" t="s">
        <v>187</v>
      </c>
      <c r="B11794" t="s">
        <v>353</v>
      </c>
      <c r="C11794">
        <v>91602</v>
      </c>
      <c r="D11794">
        <v>2025</v>
      </c>
      <c r="E11794">
        <v>10</v>
      </c>
      <c r="F11794">
        <v>461.68</v>
      </c>
      <c r="G11794">
        <v>50</v>
      </c>
    </row>
    <row r="11795" spans="1:7" ht="15.5" x14ac:dyDescent="0.35">
      <c r="A11795" t="s">
        <v>187</v>
      </c>
      <c r="B11795" t="s">
        <v>353</v>
      </c>
      <c r="C11795">
        <v>91602</v>
      </c>
      <c r="D11795">
        <v>2025</v>
      </c>
      <c r="E11795">
        <v>11</v>
      </c>
      <c r="F11795">
        <v>441.37</v>
      </c>
      <c r="G11795">
        <v>45</v>
      </c>
    </row>
    <row r="11796" spans="1:7" ht="15.5" hidden="1" x14ac:dyDescent="0.35">
      <c r="A11796" t="s">
        <v>187</v>
      </c>
      <c r="B11796" t="s">
        <v>353</v>
      </c>
      <c r="C11796">
        <v>91603</v>
      </c>
      <c r="D11796">
        <v>2021</v>
      </c>
      <c r="E11796">
        <v>10</v>
      </c>
      <c r="F11796">
        <v>127.88</v>
      </c>
      <c r="G11796">
        <v>15.02</v>
      </c>
    </row>
    <row r="11797" spans="1:7" ht="15.5" hidden="1" x14ac:dyDescent="0.35">
      <c r="A11797" t="s">
        <v>187</v>
      </c>
      <c r="B11797" t="s">
        <v>353</v>
      </c>
      <c r="C11797">
        <v>91603</v>
      </c>
      <c r="D11797">
        <v>2021</v>
      </c>
      <c r="E11797">
        <v>11</v>
      </c>
      <c r="F11797">
        <v>164.39</v>
      </c>
      <c r="G11797">
        <v>19.309999999999999</v>
      </c>
    </row>
    <row r="11798" spans="1:7" ht="15.5" hidden="1" x14ac:dyDescent="0.35">
      <c r="A11798" t="s">
        <v>187</v>
      </c>
      <c r="B11798" t="s">
        <v>353</v>
      </c>
      <c r="C11798">
        <v>91603</v>
      </c>
      <c r="D11798">
        <v>2021</v>
      </c>
      <c r="E11798">
        <v>12</v>
      </c>
      <c r="F11798">
        <v>363.98</v>
      </c>
      <c r="G11798">
        <v>55</v>
      </c>
    </row>
    <row r="11799" spans="1:7" ht="15.5" hidden="1" x14ac:dyDescent="0.35">
      <c r="A11799" t="s">
        <v>187</v>
      </c>
      <c r="B11799" t="s">
        <v>353</v>
      </c>
      <c r="C11799">
        <v>91603</v>
      </c>
      <c r="D11799">
        <v>2022</v>
      </c>
      <c r="E11799">
        <v>1</v>
      </c>
      <c r="F11799">
        <v>341.9</v>
      </c>
      <c r="G11799">
        <v>50</v>
      </c>
    </row>
    <row r="11800" spans="1:7" ht="15.5" hidden="1" x14ac:dyDescent="0.35">
      <c r="A11800" t="s">
        <v>187</v>
      </c>
      <c r="B11800" t="s">
        <v>353</v>
      </c>
      <c r="C11800">
        <v>91603</v>
      </c>
      <c r="D11800">
        <v>2022</v>
      </c>
      <c r="E11800">
        <v>2</v>
      </c>
      <c r="F11800">
        <v>302.55</v>
      </c>
      <c r="G11800">
        <v>41</v>
      </c>
    </row>
    <row r="11801" spans="1:7" ht="15.5" hidden="1" x14ac:dyDescent="0.35">
      <c r="A11801" t="s">
        <v>187</v>
      </c>
      <c r="B11801" t="s">
        <v>353</v>
      </c>
      <c r="C11801">
        <v>91603</v>
      </c>
      <c r="D11801">
        <v>2022</v>
      </c>
      <c r="E11801">
        <v>3</v>
      </c>
      <c r="F11801">
        <v>285.10000000000002</v>
      </c>
      <c r="G11801">
        <v>33</v>
      </c>
    </row>
    <row r="11802" spans="1:7" ht="15.5" hidden="1" x14ac:dyDescent="0.35">
      <c r="A11802" t="s">
        <v>187</v>
      </c>
      <c r="B11802" t="s">
        <v>353</v>
      </c>
      <c r="C11802">
        <v>91603</v>
      </c>
      <c r="D11802">
        <v>2022</v>
      </c>
      <c r="E11802">
        <v>4</v>
      </c>
      <c r="F11802">
        <v>315.12</v>
      </c>
      <c r="G11802">
        <v>35</v>
      </c>
    </row>
    <row r="11803" spans="1:7" ht="15.5" hidden="1" x14ac:dyDescent="0.35">
      <c r="A11803" t="s">
        <v>187</v>
      </c>
      <c r="B11803" t="s">
        <v>353</v>
      </c>
      <c r="C11803">
        <v>91603</v>
      </c>
      <c r="D11803">
        <v>2022</v>
      </c>
      <c r="E11803">
        <v>5</v>
      </c>
      <c r="F11803">
        <v>379.01</v>
      </c>
      <c r="G11803">
        <v>58</v>
      </c>
    </row>
    <row r="11804" spans="1:7" ht="15.5" hidden="1" x14ac:dyDescent="0.35">
      <c r="A11804" t="s">
        <v>187</v>
      </c>
      <c r="B11804" t="s">
        <v>353</v>
      </c>
      <c r="C11804">
        <v>91603</v>
      </c>
      <c r="D11804">
        <v>2022</v>
      </c>
      <c r="E11804">
        <v>6</v>
      </c>
      <c r="F11804">
        <v>325.60000000000002</v>
      </c>
      <c r="G11804">
        <v>43</v>
      </c>
    </row>
    <row r="11805" spans="1:7" ht="15.5" hidden="1" x14ac:dyDescent="0.35">
      <c r="A11805" t="s">
        <v>187</v>
      </c>
      <c r="B11805" t="s">
        <v>353</v>
      </c>
      <c r="C11805">
        <v>91603</v>
      </c>
      <c r="D11805">
        <v>2022</v>
      </c>
      <c r="E11805">
        <v>7</v>
      </c>
      <c r="F11805">
        <v>327.01</v>
      </c>
      <c r="G11805">
        <v>39</v>
      </c>
    </row>
    <row r="11806" spans="1:7" ht="15.5" hidden="1" x14ac:dyDescent="0.35">
      <c r="A11806" t="s">
        <v>187</v>
      </c>
      <c r="B11806" t="s">
        <v>353</v>
      </c>
      <c r="C11806">
        <v>91603</v>
      </c>
      <c r="D11806">
        <v>2022</v>
      </c>
      <c r="E11806">
        <v>8</v>
      </c>
      <c r="F11806">
        <v>344.54</v>
      </c>
      <c r="G11806">
        <v>39</v>
      </c>
    </row>
    <row r="11807" spans="1:7" ht="15.5" hidden="1" x14ac:dyDescent="0.35">
      <c r="A11807" t="s">
        <v>187</v>
      </c>
      <c r="B11807" t="s">
        <v>353</v>
      </c>
      <c r="C11807">
        <v>91603</v>
      </c>
      <c r="D11807">
        <v>2022</v>
      </c>
      <c r="E11807">
        <v>9</v>
      </c>
      <c r="F11807">
        <v>333.6</v>
      </c>
      <c r="G11807">
        <v>39</v>
      </c>
    </row>
    <row r="11808" spans="1:7" ht="15.5" hidden="1" x14ac:dyDescent="0.35">
      <c r="A11808" t="s">
        <v>187</v>
      </c>
      <c r="B11808" t="s">
        <v>353</v>
      </c>
      <c r="C11808">
        <v>91603</v>
      </c>
      <c r="D11808">
        <v>2022</v>
      </c>
      <c r="E11808">
        <v>10</v>
      </c>
      <c r="F11808">
        <v>367.04</v>
      </c>
      <c r="G11808">
        <v>45</v>
      </c>
    </row>
    <row r="11809" spans="1:7" ht="15.5" hidden="1" x14ac:dyDescent="0.35">
      <c r="A11809" t="s">
        <v>187</v>
      </c>
      <c r="B11809" t="s">
        <v>353</v>
      </c>
      <c r="C11809">
        <v>91603</v>
      </c>
      <c r="D11809">
        <v>2022</v>
      </c>
      <c r="E11809">
        <v>11</v>
      </c>
      <c r="F11809">
        <v>341.86</v>
      </c>
      <c r="G11809">
        <v>43</v>
      </c>
    </row>
    <row r="11810" spans="1:7" ht="15.5" hidden="1" x14ac:dyDescent="0.35">
      <c r="A11810" t="s">
        <v>187</v>
      </c>
      <c r="B11810" t="s">
        <v>353</v>
      </c>
      <c r="C11810">
        <v>91603</v>
      </c>
      <c r="D11810">
        <v>2022</v>
      </c>
      <c r="E11810">
        <v>12</v>
      </c>
      <c r="F11810">
        <v>408.1</v>
      </c>
      <c r="G11810">
        <v>45</v>
      </c>
    </row>
    <row r="11811" spans="1:7" ht="15.5" hidden="1" x14ac:dyDescent="0.35">
      <c r="A11811" t="s">
        <v>187</v>
      </c>
      <c r="B11811" t="s">
        <v>353</v>
      </c>
      <c r="C11811">
        <v>91603</v>
      </c>
      <c r="D11811">
        <v>2023</v>
      </c>
      <c r="E11811">
        <v>1</v>
      </c>
      <c r="F11811">
        <v>244.39</v>
      </c>
      <c r="G11811">
        <v>23</v>
      </c>
    </row>
    <row r="11812" spans="1:7" ht="15.5" hidden="1" x14ac:dyDescent="0.35">
      <c r="A11812" t="s">
        <v>187</v>
      </c>
      <c r="B11812" t="s">
        <v>353</v>
      </c>
      <c r="C11812">
        <v>91603</v>
      </c>
      <c r="D11812">
        <v>2023</v>
      </c>
      <c r="E11812">
        <v>2</v>
      </c>
      <c r="F11812">
        <v>205.93</v>
      </c>
      <c r="G11812">
        <v>16</v>
      </c>
    </row>
    <row r="11813" spans="1:7" ht="15.5" hidden="1" x14ac:dyDescent="0.35">
      <c r="A11813" t="s">
        <v>187</v>
      </c>
      <c r="B11813" t="s">
        <v>353</v>
      </c>
      <c r="C11813">
        <v>91603</v>
      </c>
      <c r="D11813">
        <v>2023</v>
      </c>
      <c r="E11813">
        <v>3</v>
      </c>
      <c r="F11813">
        <v>339.83</v>
      </c>
      <c r="G11813">
        <v>32</v>
      </c>
    </row>
    <row r="11814" spans="1:7" ht="15.5" hidden="1" x14ac:dyDescent="0.35">
      <c r="A11814" t="s">
        <v>187</v>
      </c>
      <c r="B11814" t="s">
        <v>353</v>
      </c>
      <c r="C11814">
        <v>91603</v>
      </c>
      <c r="D11814">
        <v>2023</v>
      </c>
      <c r="E11814">
        <v>4</v>
      </c>
      <c r="F11814">
        <v>405.55</v>
      </c>
      <c r="G11814">
        <v>33</v>
      </c>
    </row>
    <row r="11815" spans="1:7" ht="15.5" hidden="1" x14ac:dyDescent="0.35">
      <c r="A11815" t="s">
        <v>187</v>
      </c>
      <c r="B11815" t="s">
        <v>353</v>
      </c>
      <c r="C11815">
        <v>91603</v>
      </c>
      <c r="D11815">
        <v>2023</v>
      </c>
      <c r="E11815">
        <v>5</v>
      </c>
      <c r="F11815">
        <v>423.62</v>
      </c>
      <c r="G11815">
        <v>37</v>
      </c>
    </row>
    <row r="11816" spans="1:7" ht="15.5" hidden="1" x14ac:dyDescent="0.35">
      <c r="A11816" t="s">
        <v>187</v>
      </c>
      <c r="B11816" t="s">
        <v>353</v>
      </c>
      <c r="C11816">
        <v>91603</v>
      </c>
      <c r="D11816">
        <v>2023</v>
      </c>
      <c r="E11816">
        <v>6</v>
      </c>
      <c r="F11816">
        <v>440.46</v>
      </c>
      <c r="G11816">
        <v>39</v>
      </c>
    </row>
    <row r="11817" spans="1:7" ht="15.5" hidden="1" x14ac:dyDescent="0.35">
      <c r="A11817" t="s">
        <v>187</v>
      </c>
      <c r="B11817" t="s">
        <v>353</v>
      </c>
      <c r="C11817">
        <v>91603</v>
      </c>
      <c r="D11817">
        <v>2023</v>
      </c>
      <c r="E11817">
        <v>7</v>
      </c>
      <c r="F11817">
        <v>484.54</v>
      </c>
      <c r="G11817">
        <v>39</v>
      </c>
    </row>
    <row r="11818" spans="1:7" ht="15.5" hidden="1" x14ac:dyDescent="0.35">
      <c r="A11818" t="s">
        <v>187</v>
      </c>
      <c r="B11818" t="s">
        <v>353</v>
      </c>
      <c r="C11818">
        <v>91603</v>
      </c>
      <c r="D11818">
        <v>2023</v>
      </c>
      <c r="E11818">
        <v>8</v>
      </c>
      <c r="F11818">
        <v>472.68</v>
      </c>
      <c r="G11818">
        <v>34</v>
      </c>
    </row>
    <row r="11819" spans="1:7" ht="15.5" hidden="1" x14ac:dyDescent="0.35">
      <c r="A11819" t="s">
        <v>187</v>
      </c>
      <c r="B11819" t="s">
        <v>353</v>
      </c>
      <c r="C11819">
        <v>91603</v>
      </c>
      <c r="D11819">
        <v>2023</v>
      </c>
      <c r="E11819">
        <v>9</v>
      </c>
      <c r="F11819">
        <v>447.15</v>
      </c>
      <c r="G11819">
        <v>53</v>
      </c>
    </row>
    <row r="11820" spans="1:7" ht="15.5" hidden="1" x14ac:dyDescent="0.35">
      <c r="A11820" t="s">
        <v>187</v>
      </c>
      <c r="B11820" t="s">
        <v>353</v>
      </c>
      <c r="C11820">
        <v>91603</v>
      </c>
      <c r="D11820">
        <v>2023</v>
      </c>
      <c r="E11820">
        <v>10</v>
      </c>
      <c r="F11820">
        <v>471.77</v>
      </c>
      <c r="G11820">
        <v>44</v>
      </c>
    </row>
    <row r="11821" spans="1:7" ht="15.5" hidden="1" x14ac:dyDescent="0.35">
      <c r="A11821" t="s">
        <v>187</v>
      </c>
      <c r="B11821" t="s">
        <v>353</v>
      </c>
      <c r="C11821">
        <v>91603</v>
      </c>
      <c r="D11821">
        <v>2023</v>
      </c>
      <c r="E11821">
        <v>11</v>
      </c>
      <c r="F11821">
        <v>466.33</v>
      </c>
      <c r="G11821">
        <v>48</v>
      </c>
    </row>
    <row r="11822" spans="1:7" ht="15.5" hidden="1" x14ac:dyDescent="0.35">
      <c r="A11822" t="s">
        <v>187</v>
      </c>
      <c r="B11822" t="s">
        <v>353</v>
      </c>
      <c r="C11822">
        <v>91603</v>
      </c>
      <c r="D11822">
        <v>2023</v>
      </c>
      <c r="E11822">
        <v>12</v>
      </c>
      <c r="F11822">
        <v>461.46</v>
      </c>
      <c r="G11822">
        <v>42</v>
      </c>
    </row>
    <row r="11823" spans="1:7" ht="15.5" hidden="1" x14ac:dyDescent="0.35">
      <c r="A11823" t="s">
        <v>187</v>
      </c>
      <c r="B11823" t="s">
        <v>353</v>
      </c>
      <c r="C11823">
        <v>91603</v>
      </c>
      <c r="D11823">
        <v>2024</v>
      </c>
      <c r="E11823">
        <v>1</v>
      </c>
      <c r="F11823">
        <v>474.71</v>
      </c>
      <c r="G11823">
        <v>44</v>
      </c>
    </row>
    <row r="11824" spans="1:7" ht="15.5" hidden="1" x14ac:dyDescent="0.35">
      <c r="A11824" t="s">
        <v>187</v>
      </c>
      <c r="B11824" t="s">
        <v>353</v>
      </c>
      <c r="C11824">
        <v>91603</v>
      </c>
      <c r="D11824">
        <v>2024</v>
      </c>
      <c r="E11824">
        <v>2</v>
      </c>
      <c r="F11824">
        <v>455.05</v>
      </c>
      <c r="G11824">
        <v>42</v>
      </c>
    </row>
    <row r="11825" spans="1:7" ht="15.5" hidden="1" x14ac:dyDescent="0.35">
      <c r="A11825" t="s">
        <v>187</v>
      </c>
      <c r="B11825" t="s">
        <v>353</v>
      </c>
      <c r="C11825">
        <v>91603</v>
      </c>
      <c r="D11825">
        <v>2024</v>
      </c>
      <c r="E11825">
        <v>3</v>
      </c>
      <c r="F11825">
        <v>485.48</v>
      </c>
      <c r="G11825">
        <v>46</v>
      </c>
    </row>
    <row r="11826" spans="1:7" ht="15.5" hidden="1" x14ac:dyDescent="0.35">
      <c r="A11826" t="s">
        <v>187</v>
      </c>
      <c r="B11826" t="s">
        <v>353</v>
      </c>
      <c r="C11826">
        <v>91603</v>
      </c>
      <c r="D11826">
        <v>2024</v>
      </c>
      <c r="E11826">
        <v>4</v>
      </c>
      <c r="F11826">
        <v>317.58999999999997</v>
      </c>
      <c r="G11826">
        <v>27</v>
      </c>
    </row>
    <row r="11827" spans="1:7" ht="15.5" hidden="1" x14ac:dyDescent="0.35">
      <c r="A11827" t="s">
        <v>187</v>
      </c>
      <c r="B11827" t="s">
        <v>353</v>
      </c>
      <c r="C11827">
        <v>91603</v>
      </c>
      <c r="D11827">
        <v>2024</v>
      </c>
      <c r="E11827">
        <v>5</v>
      </c>
      <c r="F11827">
        <v>478.28</v>
      </c>
      <c r="G11827">
        <v>47</v>
      </c>
    </row>
    <row r="11828" spans="1:7" ht="15.5" hidden="1" x14ac:dyDescent="0.35">
      <c r="A11828" t="s">
        <v>187</v>
      </c>
      <c r="B11828" t="s">
        <v>353</v>
      </c>
      <c r="C11828">
        <v>91603</v>
      </c>
      <c r="D11828">
        <v>2024</v>
      </c>
      <c r="E11828">
        <v>6</v>
      </c>
      <c r="F11828">
        <v>470.83</v>
      </c>
      <c r="G11828">
        <v>42</v>
      </c>
    </row>
    <row r="11829" spans="1:7" ht="15.5" hidden="1" x14ac:dyDescent="0.35">
      <c r="A11829" t="s">
        <v>187</v>
      </c>
      <c r="B11829" t="s">
        <v>353</v>
      </c>
      <c r="C11829">
        <v>91603</v>
      </c>
      <c r="D11829">
        <v>2024</v>
      </c>
      <c r="E11829">
        <v>7</v>
      </c>
      <c r="F11829">
        <v>346.84</v>
      </c>
      <c r="G11829">
        <v>33</v>
      </c>
    </row>
    <row r="11830" spans="1:7" ht="15.5" hidden="1" x14ac:dyDescent="0.35">
      <c r="A11830" t="s">
        <v>187</v>
      </c>
      <c r="B11830" t="s">
        <v>353</v>
      </c>
      <c r="C11830">
        <v>91603</v>
      </c>
      <c r="D11830">
        <v>2024</v>
      </c>
      <c r="E11830">
        <v>8</v>
      </c>
      <c r="F11830">
        <v>299.08999999999997</v>
      </c>
      <c r="G11830">
        <v>27</v>
      </c>
    </row>
    <row r="11831" spans="1:7" ht="15.5" hidden="1" x14ac:dyDescent="0.35">
      <c r="A11831" t="s">
        <v>187</v>
      </c>
      <c r="B11831" t="s">
        <v>353</v>
      </c>
      <c r="C11831">
        <v>91603</v>
      </c>
      <c r="D11831">
        <v>2024</v>
      </c>
      <c r="E11831">
        <v>9</v>
      </c>
      <c r="F11831">
        <v>415.97</v>
      </c>
      <c r="G11831">
        <v>41</v>
      </c>
    </row>
    <row r="11832" spans="1:7" ht="15.5" hidden="1" x14ac:dyDescent="0.35">
      <c r="A11832" t="s">
        <v>187</v>
      </c>
      <c r="B11832" t="s">
        <v>353</v>
      </c>
      <c r="C11832">
        <v>91603</v>
      </c>
      <c r="D11832">
        <v>2024</v>
      </c>
      <c r="E11832">
        <v>10</v>
      </c>
      <c r="F11832">
        <v>461.85</v>
      </c>
      <c r="G11832">
        <v>40</v>
      </c>
    </row>
    <row r="11833" spans="1:7" ht="15.5" hidden="1" x14ac:dyDescent="0.35">
      <c r="A11833" t="s">
        <v>187</v>
      </c>
      <c r="B11833" t="s">
        <v>353</v>
      </c>
      <c r="C11833">
        <v>91603</v>
      </c>
      <c r="D11833">
        <v>2024</v>
      </c>
      <c r="E11833">
        <v>11</v>
      </c>
      <c r="F11833">
        <v>467.95</v>
      </c>
      <c r="G11833">
        <v>39</v>
      </c>
    </row>
    <row r="11834" spans="1:7" ht="15.5" hidden="1" x14ac:dyDescent="0.35">
      <c r="A11834" t="s">
        <v>187</v>
      </c>
      <c r="B11834" t="s">
        <v>353</v>
      </c>
      <c r="C11834">
        <v>91603</v>
      </c>
      <c r="D11834">
        <v>2024</v>
      </c>
      <c r="E11834">
        <v>12</v>
      </c>
      <c r="F11834">
        <v>445.59</v>
      </c>
      <c r="G11834">
        <v>43</v>
      </c>
    </row>
    <row r="11835" spans="1:7" ht="15.5" x14ac:dyDescent="0.35">
      <c r="A11835" t="s">
        <v>187</v>
      </c>
      <c r="B11835" t="s">
        <v>353</v>
      </c>
      <c r="C11835">
        <v>91603</v>
      </c>
      <c r="D11835">
        <v>2025</v>
      </c>
      <c r="E11835">
        <v>1</v>
      </c>
      <c r="F11835">
        <v>382.85</v>
      </c>
      <c r="G11835">
        <v>41</v>
      </c>
    </row>
    <row r="11836" spans="1:7" ht="15.5" x14ac:dyDescent="0.35">
      <c r="A11836" t="s">
        <v>187</v>
      </c>
      <c r="B11836" t="s">
        <v>353</v>
      </c>
      <c r="C11836">
        <v>91603</v>
      </c>
      <c r="D11836">
        <v>2025</v>
      </c>
      <c r="E11836">
        <v>2</v>
      </c>
      <c r="F11836">
        <v>458.71</v>
      </c>
      <c r="G11836">
        <v>43</v>
      </c>
    </row>
    <row r="11837" spans="1:7" ht="15.5" x14ac:dyDescent="0.35">
      <c r="A11837" t="s">
        <v>187</v>
      </c>
      <c r="B11837" t="s">
        <v>353</v>
      </c>
      <c r="C11837">
        <v>91603</v>
      </c>
      <c r="D11837">
        <v>2025</v>
      </c>
      <c r="E11837">
        <v>3</v>
      </c>
      <c r="F11837">
        <v>422.69</v>
      </c>
      <c r="G11837">
        <v>41</v>
      </c>
    </row>
    <row r="11838" spans="1:7" ht="15.5" x14ac:dyDescent="0.35">
      <c r="A11838" t="s">
        <v>187</v>
      </c>
      <c r="B11838" t="s">
        <v>353</v>
      </c>
      <c r="C11838">
        <v>91603</v>
      </c>
      <c r="D11838">
        <v>2025</v>
      </c>
      <c r="E11838">
        <v>4</v>
      </c>
      <c r="F11838">
        <v>377.13</v>
      </c>
      <c r="G11838">
        <v>34</v>
      </c>
    </row>
    <row r="11839" spans="1:7" ht="15.5" x14ac:dyDescent="0.35">
      <c r="A11839" t="s">
        <v>187</v>
      </c>
      <c r="B11839" t="s">
        <v>353</v>
      </c>
      <c r="C11839">
        <v>91603</v>
      </c>
      <c r="D11839">
        <v>2025</v>
      </c>
      <c r="E11839">
        <v>5</v>
      </c>
      <c r="F11839">
        <v>393.36</v>
      </c>
      <c r="G11839">
        <v>31</v>
      </c>
    </row>
    <row r="11840" spans="1:7" ht="15.5" x14ac:dyDescent="0.35">
      <c r="A11840" t="s">
        <v>187</v>
      </c>
      <c r="B11840" t="s">
        <v>353</v>
      </c>
      <c r="C11840">
        <v>91603</v>
      </c>
      <c r="D11840">
        <v>2025</v>
      </c>
      <c r="E11840">
        <v>6</v>
      </c>
      <c r="F11840">
        <v>0.02</v>
      </c>
      <c r="G11840">
        <v>0</v>
      </c>
    </row>
    <row r="11841" spans="1:7" ht="15.5" x14ac:dyDescent="0.35">
      <c r="A11841" t="s">
        <v>187</v>
      </c>
      <c r="B11841" t="s">
        <v>353</v>
      </c>
      <c r="C11841">
        <v>91603</v>
      </c>
      <c r="D11841">
        <v>2025</v>
      </c>
      <c r="E11841">
        <v>7</v>
      </c>
      <c r="F11841">
        <v>0</v>
      </c>
      <c r="G11841">
        <v>0</v>
      </c>
    </row>
    <row r="11842" spans="1:7" ht="15.5" x14ac:dyDescent="0.35">
      <c r="A11842" t="s">
        <v>187</v>
      </c>
      <c r="B11842" t="s">
        <v>353</v>
      </c>
      <c r="C11842">
        <v>91603</v>
      </c>
      <c r="D11842">
        <v>2025</v>
      </c>
      <c r="E11842">
        <v>8</v>
      </c>
      <c r="F11842">
        <v>0</v>
      </c>
      <c r="G11842">
        <v>0</v>
      </c>
    </row>
    <row r="11843" spans="1:7" ht="15.5" x14ac:dyDescent="0.35">
      <c r="A11843" t="s">
        <v>187</v>
      </c>
      <c r="B11843" t="s">
        <v>353</v>
      </c>
      <c r="C11843">
        <v>91603</v>
      </c>
      <c r="D11843">
        <v>2025</v>
      </c>
      <c r="E11843">
        <v>9</v>
      </c>
      <c r="F11843">
        <v>0</v>
      </c>
      <c r="G11843">
        <v>0</v>
      </c>
    </row>
    <row r="11844" spans="1:7" ht="15.5" x14ac:dyDescent="0.35">
      <c r="A11844" t="s">
        <v>187</v>
      </c>
      <c r="B11844" t="s">
        <v>353</v>
      </c>
      <c r="C11844">
        <v>91603</v>
      </c>
      <c r="D11844">
        <v>2025</v>
      </c>
      <c r="E11844">
        <v>10</v>
      </c>
      <c r="F11844">
        <v>0</v>
      </c>
      <c r="G11844">
        <v>0</v>
      </c>
    </row>
    <row r="11845" spans="1:7" ht="15.5" x14ac:dyDescent="0.35">
      <c r="A11845" t="s">
        <v>187</v>
      </c>
      <c r="B11845" t="s">
        <v>353</v>
      </c>
      <c r="C11845">
        <v>91603</v>
      </c>
      <c r="D11845">
        <v>2025</v>
      </c>
      <c r="E11845">
        <v>11</v>
      </c>
      <c r="F11845">
        <v>5.67</v>
      </c>
      <c r="G11845">
        <v>0.87</v>
      </c>
    </row>
    <row r="11846" spans="1:7" ht="15.5" hidden="1" x14ac:dyDescent="0.35">
      <c r="A11846" t="s">
        <v>187</v>
      </c>
      <c r="B11846" t="s">
        <v>353</v>
      </c>
      <c r="C11846">
        <v>91604</v>
      </c>
      <c r="D11846">
        <v>2021</v>
      </c>
      <c r="E11846">
        <v>10</v>
      </c>
      <c r="F11846">
        <v>127.88</v>
      </c>
      <c r="G11846">
        <v>15.02</v>
      </c>
    </row>
    <row r="11847" spans="1:7" ht="15.5" hidden="1" x14ac:dyDescent="0.35">
      <c r="A11847" t="s">
        <v>187</v>
      </c>
      <c r="B11847" t="s">
        <v>353</v>
      </c>
      <c r="C11847">
        <v>91604</v>
      </c>
      <c r="D11847">
        <v>2021</v>
      </c>
      <c r="E11847">
        <v>11</v>
      </c>
      <c r="F11847">
        <v>164.39</v>
      </c>
      <c r="G11847">
        <v>19.309999999999999</v>
      </c>
    </row>
    <row r="11848" spans="1:7" ht="15.5" hidden="1" x14ac:dyDescent="0.35">
      <c r="A11848" t="s">
        <v>187</v>
      </c>
      <c r="B11848" t="s">
        <v>353</v>
      </c>
      <c r="C11848">
        <v>91604</v>
      </c>
      <c r="D11848">
        <v>2021</v>
      </c>
      <c r="E11848">
        <v>12</v>
      </c>
      <c r="F11848">
        <v>363.98</v>
      </c>
      <c r="G11848">
        <v>55</v>
      </c>
    </row>
    <row r="11849" spans="1:7" ht="15.5" hidden="1" x14ac:dyDescent="0.35">
      <c r="A11849" t="s">
        <v>187</v>
      </c>
      <c r="B11849" t="s">
        <v>353</v>
      </c>
      <c r="C11849">
        <v>91604</v>
      </c>
      <c r="D11849">
        <v>2022</v>
      </c>
      <c r="E11849">
        <v>1</v>
      </c>
      <c r="F11849">
        <v>341.9</v>
      </c>
      <c r="G11849">
        <v>50</v>
      </c>
    </row>
    <row r="11850" spans="1:7" ht="15.5" hidden="1" x14ac:dyDescent="0.35">
      <c r="A11850" t="s">
        <v>187</v>
      </c>
      <c r="B11850" t="s">
        <v>353</v>
      </c>
      <c r="C11850">
        <v>91604</v>
      </c>
      <c r="D11850">
        <v>2022</v>
      </c>
      <c r="E11850">
        <v>2</v>
      </c>
      <c r="F11850">
        <v>302.55</v>
      </c>
      <c r="G11850">
        <v>41</v>
      </c>
    </row>
    <row r="11851" spans="1:7" ht="15.5" hidden="1" x14ac:dyDescent="0.35">
      <c r="A11851" t="s">
        <v>187</v>
      </c>
      <c r="B11851" t="s">
        <v>353</v>
      </c>
      <c r="C11851">
        <v>91604</v>
      </c>
      <c r="D11851">
        <v>2022</v>
      </c>
      <c r="E11851">
        <v>3</v>
      </c>
      <c r="F11851">
        <v>285.10000000000002</v>
      </c>
      <c r="G11851">
        <v>33</v>
      </c>
    </row>
    <row r="11852" spans="1:7" ht="15.5" hidden="1" x14ac:dyDescent="0.35">
      <c r="A11852" t="s">
        <v>187</v>
      </c>
      <c r="B11852" t="s">
        <v>353</v>
      </c>
      <c r="C11852">
        <v>91604</v>
      </c>
      <c r="D11852">
        <v>2022</v>
      </c>
      <c r="E11852">
        <v>4</v>
      </c>
      <c r="F11852">
        <v>315.12</v>
      </c>
      <c r="G11852">
        <v>35</v>
      </c>
    </row>
    <row r="11853" spans="1:7" ht="15.5" hidden="1" x14ac:dyDescent="0.35">
      <c r="A11853" t="s">
        <v>187</v>
      </c>
      <c r="B11853" t="s">
        <v>353</v>
      </c>
      <c r="C11853">
        <v>91604</v>
      </c>
      <c r="D11853">
        <v>2022</v>
      </c>
      <c r="E11853">
        <v>5</v>
      </c>
      <c r="F11853">
        <v>379.01</v>
      </c>
      <c r="G11853">
        <v>58</v>
      </c>
    </row>
    <row r="11854" spans="1:7" ht="15.5" hidden="1" x14ac:dyDescent="0.35">
      <c r="A11854" t="s">
        <v>187</v>
      </c>
      <c r="B11854" t="s">
        <v>353</v>
      </c>
      <c r="C11854">
        <v>91604</v>
      </c>
      <c r="D11854">
        <v>2022</v>
      </c>
      <c r="E11854">
        <v>6</v>
      </c>
      <c r="F11854">
        <v>325.60000000000002</v>
      </c>
      <c r="G11854">
        <v>43</v>
      </c>
    </row>
    <row r="11855" spans="1:7" ht="15.5" hidden="1" x14ac:dyDescent="0.35">
      <c r="A11855" t="s">
        <v>187</v>
      </c>
      <c r="B11855" t="s">
        <v>353</v>
      </c>
      <c r="C11855">
        <v>91604</v>
      </c>
      <c r="D11855">
        <v>2022</v>
      </c>
      <c r="E11855">
        <v>7</v>
      </c>
      <c r="F11855">
        <v>327.01</v>
      </c>
      <c r="G11855">
        <v>39</v>
      </c>
    </row>
    <row r="11856" spans="1:7" ht="15.5" hidden="1" x14ac:dyDescent="0.35">
      <c r="A11856" t="s">
        <v>187</v>
      </c>
      <c r="B11856" t="s">
        <v>353</v>
      </c>
      <c r="C11856">
        <v>91604</v>
      </c>
      <c r="D11856">
        <v>2022</v>
      </c>
      <c r="E11856">
        <v>8</v>
      </c>
      <c r="F11856">
        <v>344.54</v>
      </c>
      <c r="G11856">
        <v>39</v>
      </c>
    </row>
    <row r="11857" spans="1:7" ht="15.5" hidden="1" x14ac:dyDescent="0.35">
      <c r="A11857" t="s">
        <v>187</v>
      </c>
      <c r="B11857" t="s">
        <v>353</v>
      </c>
      <c r="C11857">
        <v>91604</v>
      </c>
      <c r="D11857">
        <v>2022</v>
      </c>
      <c r="E11857">
        <v>9</v>
      </c>
      <c r="F11857">
        <v>333.6</v>
      </c>
      <c r="G11857">
        <v>39</v>
      </c>
    </row>
    <row r="11858" spans="1:7" ht="15.5" hidden="1" x14ac:dyDescent="0.35">
      <c r="A11858" t="s">
        <v>187</v>
      </c>
      <c r="B11858" t="s">
        <v>353</v>
      </c>
      <c r="C11858">
        <v>91604</v>
      </c>
      <c r="D11858">
        <v>2022</v>
      </c>
      <c r="E11858">
        <v>10</v>
      </c>
      <c r="F11858">
        <v>367.04</v>
      </c>
      <c r="G11858">
        <v>45</v>
      </c>
    </row>
    <row r="11859" spans="1:7" ht="15.5" hidden="1" x14ac:dyDescent="0.35">
      <c r="A11859" t="s">
        <v>187</v>
      </c>
      <c r="B11859" t="s">
        <v>353</v>
      </c>
      <c r="C11859">
        <v>91604</v>
      </c>
      <c r="D11859">
        <v>2022</v>
      </c>
      <c r="E11859">
        <v>11</v>
      </c>
      <c r="F11859">
        <v>341.86</v>
      </c>
      <c r="G11859">
        <v>43</v>
      </c>
    </row>
    <row r="11860" spans="1:7" ht="15.5" hidden="1" x14ac:dyDescent="0.35">
      <c r="A11860" t="s">
        <v>187</v>
      </c>
      <c r="B11860" t="s">
        <v>353</v>
      </c>
      <c r="C11860">
        <v>91604</v>
      </c>
      <c r="D11860">
        <v>2022</v>
      </c>
      <c r="E11860">
        <v>12</v>
      </c>
      <c r="F11860">
        <v>408.1</v>
      </c>
      <c r="G11860">
        <v>45</v>
      </c>
    </row>
    <row r="11861" spans="1:7" ht="15.5" hidden="1" x14ac:dyDescent="0.35">
      <c r="A11861" t="s">
        <v>187</v>
      </c>
      <c r="B11861" t="s">
        <v>353</v>
      </c>
      <c r="C11861">
        <v>91604</v>
      </c>
      <c r="D11861">
        <v>2023</v>
      </c>
      <c r="E11861">
        <v>1</v>
      </c>
      <c r="F11861">
        <v>244.39</v>
      </c>
      <c r="G11861">
        <v>23</v>
      </c>
    </row>
    <row r="11862" spans="1:7" ht="15.5" hidden="1" x14ac:dyDescent="0.35">
      <c r="A11862" t="s">
        <v>187</v>
      </c>
      <c r="B11862" t="s">
        <v>353</v>
      </c>
      <c r="C11862">
        <v>91604</v>
      </c>
      <c r="D11862">
        <v>2023</v>
      </c>
      <c r="E11862">
        <v>2</v>
      </c>
      <c r="F11862">
        <v>205.93</v>
      </c>
      <c r="G11862">
        <v>16</v>
      </c>
    </row>
    <row r="11863" spans="1:7" ht="15.5" hidden="1" x14ac:dyDescent="0.35">
      <c r="A11863" t="s">
        <v>187</v>
      </c>
      <c r="B11863" t="s">
        <v>353</v>
      </c>
      <c r="C11863">
        <v>91604</v>
      </c>
      <c r="D11863">
        <v>2023</v>
      </c>
      <c r="E11863">
        <v>3</v>
      </c>
      <c r="F11863">
        <v>339.83</v>
      </c>
      <c r="G11863">
        <v>32</v>
      </c>
    </row>
    <row r="11864" spans="1:7" ht="15.5" hidden="1" x14ac:dyDescent="0.35">
      <c r="A11864" t="s">
        <v>187</v>
      </c>
      <c r="B11864" t="s">
        <v>353</v>
      </c>
      <c r="C11864">
        <v>91604</v>
      </c>
      <c r="D11864">
        <v>2023</v>
      </c>
      <c r="E11864">
        <v>4</v>
      </c>
      <c r="F11864">
        <v>405.55</v>
      </c>
      <c r="G11864">
        <v>33</v>
      </c>
    </row>
    <row r="11865" spans="1:7" ht="15.5" hidden="1" x14ac:dyDescent="0.35">
      <c r="A11865" t="s">
        <v>187</v>
      </c>
      <c r="B11865" t="s">
        <v>353</v>
      </c>
      <c r="C11865">
        <v>91604</v>
      </c>
      <c r="D11865">
        <v>2023</v>
      </c>
      <c r="E11865">
        <v>5</v>
      </c>
      <c r="F11865">
        <v>423.62</v>
      </c>
      <c r="G11865">
        <v>37</v>
      </c>
    </row>
    <row r="11866" spans="1:7" ht="15.5" hidden="1" x14ac:dyDescent="0.35">
      <c r="A11866" t="s">
        <v>187</v>
      </c>
      <c r="B11866" t="s">
        <v>353</v>
      </c>
      <c r="C11866">
        <v>91604</v>
      </c>
      <c r="D11866">
        <v>2023</v>
      </c>
      <c r="E11866">
        <v>6</v>
      </c>
      <c r="F11866">
        <v>440.46</v>
      </c>
      <c r="G11866">
        <v>39</v>
      </c>
    </row>
    <row r="11867" spans="1:7" ht="15.5" hidden="1" x14ac:dyDescent="0.35">
      <c r="A11867" t="s">
        <v>187</v>
      </c>
      <c r="B11867" t="s">
        <v>353</v>
      </c>
      <c r="C11867">
        <v>91604</v>
      </c>
      <c r="D11867">
        <v>2023</v>
      </c>
      <c r="E11867">
        <v>7</v>
      </c>
      <c r="F11867">
        <v>484.54</v>
      </c>
      <c r="G11867">
        <v>39</v>
      </c>
    </row>
    <row r="11868" spans="1:7" ht="15.5" hidden="1" x14ac:dyDescent="0.35">
      <c r="A11868" t="s">
        <v>187</v>
      </c>
      <c r="B11868" t="s">
        <v>353</v>
      </c>
      <c r="C11868">
        <v>91604</v>
      </c>
      <c r="D11868">
        <v>2023</v>
      </c>
      <c r="E11868">
        <v>8</v>
      </c>
      <c r="F11868">
        <v>472.68</v>
      </c>
      <c r="G11868">
        <v>34</v>
      </c>
    </row>
    <row r="11869" spans="1:7" ht="15.5" hidden="1" x14ac:dyDescent="0.35">
      <c r="A11869" t="s">
        <v>187</v>
      </c>
      <c r="B11869" t="s">
        <v>353</v>
      </c>
      <c r="C11869">
        <v>91604</v>
      </c>
      <c r="D11869">
        <v>2023</v>
      </c>
      <c r="E11869">
        <v>9</v>
      </c>
      <c r="F11869">
        <v>447.15</v>
      </c>
      <c r="G11869">
        <v>53</v>
      </c>
    </row>
    <row r="11870" spans="1:7" ht="15.5" hidden="1" x14ac:dyDescent="0.35">
      <c r="A11870" t="s">
        <v>187</v>
      </c>
      <c r="B11870" t="s">
        <v>353</v>
      </c>
      <c r="C11870">
        <v>91604</v>
      </c>
      <c r="D11870">
        <v>2023</v>
      </c>
      <c r="E11870">
        <v>10</v>
      </c>
      <c r="F11870">
        <v>471.77</v>
      </c>
      <c r="G11870">
        <v>44</v>
      </c>
    </row>
    <row r="11871" spans="1:7" ht="15.5" hidden="1" x14ac:dyDescent="0.35">
      <c r="A11871" t="s">
        <v>187</v>
      </c>
      <c r="B11871" t="s">
        <v>353</v>
      </c>
      <c r="C11871">
        <v>91604</v>
      </c>
      <c r="D11871">
        <v>2023</v>
      </c>
      <c r="E11871">
        <v>11</v>
      </c>
      <c r="F11871">
        <v>466.33</v>
      </c>
      <c r="G11871">
        <v>48</v>
      </c>
    </row>
    <row r="11872" spans="1:7" ht="15.5" hidden="1" x14ac:dyDescent="0.35">
      <c r="A11872" t="s">
        <v>187</v>
      </c>
      <c r="B11872" t="s">
        <v>353</v>
      </c>
      <c r="C11872">
        <v>91604</v>
      </c>
      <c r="D11872">
        <v>2023</v>
      </c>
      <c r="E11872">
        <v>12</v>
      </c>
      <c r="F11872">
        <v>461.46</v>
      </c>
      <c r="G11872">
        <v>42</v>
      </c>
    </row>
    <row r="11873" spans="1:7" ht="15.5" hidden="1" x14ac:dyDescent="0.35">
      <c r="A11873" t="s">
        <v>187</v>
      </c>
      <c r="B11873" t="s">
        <v>353</v>
      </c>
      <c r="C11873">
        <v>91604</v>
      </c>
      <c r="D11873">
        <v>2024</v>
      </c>
      <c r="E11873">
        <v>1</v>
      </c>
      <c r="F11873">
        <v>474.71</v>
      </c>
      <c r="G11873">
        <v>44</v>
      </c>
    </row>
    <row r="11874" spans="1:7" ht="15.5" hidden="1" x14ac:dyDescent="0.35">
      <c r="A11874" t="s">
        <v>187</v>
      </c>
      <c r="B11874" t="s">
        <v>353</v>
      </c>
      <c r="C11874">
        <v>91604</v>
      </c>
      <c r="D11874">
        <v>2024</v>
      </c>
      <c r="E11874">
        <v>2</v>
      </c>
      <c r="F11874">
        <v>455.05</v>
      </c>
      <c r="G11874">
        <v>42</v>
      </c>
    </row>
    <row r="11875" spans="1:7" ht="15.5" hidden="1" x14ac:dyDescent="0.35">
      <c r="A11875" t="s">
        <v>187</v>
      </c>
      <c r="B11875" t="s">
        <v>353</v>
      </c>
      <c r="C11875">
        <v>91604</v>
      </c>
      <c r="D11875">
        <v>2024</v>
      </c>
      <c r="E11875">
        <v>3</v>
      </c>
      <c r="F11875">
        <v>485.48</v>
      </c>
      <c r="G11875">
        <v>46</v>
      </c>
    </row>
    <row r="11876" spans="1:7" ht="15.5" hidden="1" x14ac:dyDescent="0.35">
      <c r="A11876" t="s">
        <v>187</v>
      </c>
      <c r="B11876" t="s">
        <v>353</v>
      </c>
      <c r="C11876">
        <v>91604</v>
      </c>
      <c r="D11876">
        <v>2024</v>
      </c>
      <c r="E11876">
        <v>4</v>
      </c>
      <c r="F11876">
        <v>317.58999999999997</v>
      </c>
      <c r="G11876">
        <v>27</v>
      </c>
    </row>
    <row r="11877" spans="1:7" ht="15.5" hidden="1" x14ac:dyDescent="0.35">
      <c r="A11877" t="s">
        <v>187</v>
      </c>
      <c r="B11877" t="s">
        <v>353</v>
      </c>
      <c r="C11877">
        <v>91604</v>
      </c>
      <c r="D11877">
        <v>2024</v>
      </c>
      <c r="E11877">
        <v>5</v>
      </c>
      <c r="F11877">
        <v>478.28</v>
      </c>
      <c r="G11877">
        <v>47</v>
      </c>
    </row>
    <row r="11878" spans="1:7" ht="15.5" hidden="1" x14ac:dyDescent="0.35">
      <c r="A11878" t="s">
        <v>187</v>
      </c>
      <c r="B11878" t="s">
        <v>353</v>
      </c>
      <c r="C11878">
        <v>91604</v>
      </c>
      <c r="D11878">
        <v>2024</v>
      </c>
      <c r="E11878">
        <v>6</v>
      </c>
      <c r="F11878">
        <v>470.83</v>
      </c>
      <c r="G11878">
        <v>42</v>
      </c>
    </row>
    <row r="11879" spans="1:7" ht="15.5" hidden="1" x14ac:dyDescent="0.35">
      <c r="A11879" t="s">
        <v>187</v>
      </c>
      <c r="B11879" t="s">
        <v>353</v>
      </c>
      <c r="C11879">
        <v>91604</v>
      </c>
      <c r="D11879">
        <v>2024</v>
      </c>
      <c r="E11879">
        <v>7</v>
      </c>
      <c r="F11879">
        <v>346.84</v>
      </c>
      <c r="G11879">
        <v>33</v>
      </c>
    </row>
    <row r="11880" spans="1:7" ht="15.5" hidden="1" x14ac:dyDescent="0.35">
      <c r="A11880" t="s">
        <v>187</v>
      </c>
      <c r="B11880" t="s">
        <v>353</v>
      </c>
      <c r="C11880">
        <v>91604</v>
      </c>
      <c r="D11880">
        <v>2024</v>
      </c>
      <c r="E11880">
        <v>8</v>
      </c>
      <c r="F11880">
        <v>299.08999999999997</v>
      </c>
      <c r="G11880">
        <v>27</v>
      </c>
    </row>
    <row r="11881" spans="1:7" ht="15.5" hidden="1" x14ac:dyDescent="0.35">
      <c r="A11881" t="s">
        <v>187</v>
      </c>
      <c r="B11881" t="s">
        <v>353</v>
      </c>
      <c r="C11881">
        <v>91604</v>
      </c>
      <c r="D11881">
        <v>2024</v>
      </c>
      <c r="E11881">
        <v>9</v>
      </c>
      <c r="F11881">
        <v>415.97</v>
      </c>
      <c r="G11881">
        <v>41</v>
      </c>
    </row>
    <row r="11882" spans="1:7" ht="15.5" hidden="1" x14ac:dyDescent="0.35">
      <c r="A11882" t="s">
        <v>187</v>
      </c>
      <c r="B11882" t="s">
        <v>353</v>
      </c>
      <c r="C11882">
        <v>91604</v>
      </c>
      <c r="D11882">
        <v>2024</v>
      </c>
      <c r="E11882">
        <v>10</v>
      </c>
      <c r="F11882">
        <v>461.85</v>
      </c>
      <c r="G11882">
        <v>40</v>
      </c>
    </row>
    <row r="11883" spans="1:7" ht="15.5" hidden="1" x14ac:dyDescent="0.35">
      <c r="A11883" t="s">
        <v>187</v>
      </c>
      <c r="B11883" t="s">
        <v>353</v>
      </c>
      <c r="C11883">
        <v>91604</v>
      </c>
      <c r="D11883">
        <v>2024</v>
      </c>
      <c r="E11883">
        <v>11</v>
      </c>
      <c r="F11883">
        <v>467.95</v>
      </c>
      <c r="G11883">
        <v>39</v>
      </c>
    </row>
    <row r="11884" spans="1:7" ht="15.5" hidden="1" x14ac:dyDescent="0.35">
      <c r="A11884" t="s">
        <v>187</v>
      </c>
      <c r="B11884" t="s">
        <v>353</v>
      </c>
      <c r="C11884">
        <v>91604</v>
      </c>
      <c r="D11884">
        <v>2024</v>
      </c>
      <c r="E11884">
        <v>12</v>
      </c>
      <c r="F11884">
        <v>445.59</v>
      </c>
      <c r="G11884">
        <v>43</v>
      </c>
    </row>
    <row r="11885" spans="1:7" ht="15.5" x14ac:dyDescent="0.35">
      <c r="A11885" t="s">
        <v>187</v>
      </c>
      <c r="B11885" t="s">
        <v>353</v>
      </c>
      <c r="C11885">
        <v>91604</v>
      </c>
      <c r="D11885">
        <v>2025</v>
      </c>
      <c r="E11885">
        <v>1</v>
      </c>
      <c r="F11885">
        <v>382.85</v>
      </c>
      <c r="G11885">
        <v>41</v>
      </c>
    </row>
    <row r="11886" spans="1:7" ht="15.5" x14ac:dyDescent="0.35">
      <c r="A11886" t="s">
        <v>187</v>
      </c>
      <c r="B11886" t="s">
        <v>353</v>
      </c>
      <c r="C11886">
        <v>91604</v>
      </c>
      <c r="D11886">
        <v>2025</v>
      </c>
      <c r="E11886">
        <v>2</v>
      </c>
      <c r="F11886">
        <v>458.71</v>
      </c>
      <c r="G11886">
        <v>43</v>
      </c>
    </row>
    <row r="11887" spans="1:7" ht="15.5" x14ac:dyDescent="0.35">
      <c r="A11887" t="s">
        <v>187</v>
      </c>
      <c r="B11887" t="s">
        <v>353</v>
      </c>
      <c r="C11887">
        <v>91604</v>
      </c>
      <c r="D11887">
        <v>2025</v>
      </c>
      <c r="E11887">
        <v>3</v>
      </c>
      <c r="F11887">
        <v>422.69</v>
      </c>
      <c r="G11887">
        <v>41</v>
      </c>
    </row>
    <row r="11888" spans="1:7" ht="15.5" x14ac:dyDescent="0.35">
      <c r="A11888" t="s">
        <v>187</v>
      </c>
      <c r="B11888" t="s">
        <v>353</v>
      </c>
      <c r="C11888">
        <v>91604</v>
      </c>
      <c r="D11888">
        <v>2025</v>
      </c>
      <c r="E11888">
        <v>4</v>
      </c>
      <c r="F11888">
        <v>377.13</v>
      </c>
      <c r="G11888">
        <v>34</v>
      </c>
    </row>
    <row r="11889" spans="1:7" ht="15.5" x14ac:dyDescent="0.35">
      <c r="A11889" t="s">
        <v>187</v>
      </c>
      <c r="B11889" t="s">
        <v>353</v>
      </c>
      <c r="C11889">
        <v>91604</v>
      </c>
      <c r="D11889">
        <v>2025</v>
      </c>
      <c r="E11889">
        <v>5</v>
      </c>
      <c r="F11889">
        <v>197.68</v>
      </c>
      <c r="G11889">
        <v>18.649999999999999</v>
      </c>
    </row>
    <row r="11890" spans="1:7" ht="15.5" x14ac:dyDescent="0.35">
      <c r="A11890" t="s">
        <v>187</v>
      </c>
      <c r="B11890" t="s">
        <v>353</v>
      </c>
      <c r="C11890">
        <v>91604</v>
      </c>
      <c r="D11890">
        <v>2025</v>
      </c>
      <c r="E11890">
        <v>6</v>
      </c>
      <c r="F11890">
        <v>0</v>
      </c>
      <c r="G11890">
        <v>0</v>
      </c>
    </row>
    <row r="11891" spans="1:7" ht="15.5" x14ac:dyDescent="0.35">
      <c r="A11891" t="s">
        <v>187</v>
      </c>
      <c r="B11891" t="s">
        <v>353</v>
      </c>
      <c r="C11891">
        <v>91604</v>
      </c>
      <c r="D11891">
        <v>2025</v>
      </c>
      <c r="E11891">
        <v>7</v>
      </c>
      <c r="F11891">
        <v>0</v>
      </c>
      <c r="G11891">
        <v>0</v>
      </c>
    </row>
    <row r="11892" spans="1:7" ht="15.5" x14ac:dyDescent="0.35">
      <c r="A11892" t="s">
        <v>187</v>
      </c>
      <c r="B11892" t="s">
        <v>353</v>
      </c>
      <c r="C11892">
        <v>91604</v>
      </c>
      <c r="D11892">
        <v>2025</v>
      </c>
      <c r="E11892">
        <v>8</v>
      </c>
      <c r="F11892">
        <v>0</v>
      </c>
      <c r="G11892">
        <v>0</v>
      </c>
    </row>
    <row r="11893" spans="1:7" ht="15.5" x14ac:dyDescent="0.35">
      <c r="A11893" t="s">
        <v>187</v>
      </c>
      <c r="B11893" t="s">
        <v>353</v>
      </c>
      <c r="C11893">
        <v>91604</v>
      </c>
      <c r="D11893">
        <v>2025</v>
      </c>
      <c r="E11893">
        <v>9</v>
      </c>
      <c r="F11893">
        <v>0</v>
      </c>
      <c r="G11893">
        <v>0</v>
      </c>
    </row>
    <row r="11894" spans="1:7" ht="15.5" x14ac:dyDescent="0.35">
      <c r="A11894" t="s">
        <v>187</v>
      </c>
      <c r="B11894" t="s">
        <v>353</v>
      </c>
      <c r="C11894">
        <v>91604</v>
      </c>
      <c r="D11894">
        <v>2025</v>
      </c>
      <c r="E11894">
        <v>10</v>
      </c>
      <c r="F11894">
        <v>0</v>
      </c>
      <c r="G11894">
        <v>0</v>
      </c>
    </row>
    <row r="11895" spans="1:7" ht="15.5" x14ac:dyDescent="0.35">
      <c r="A11895" t="s">
        <v>187</v>
      </c>
      <c r="B11895" t="s">
        <v>353</v>
      </c>
      <c r="C11895">
        <v>91604</v>
      </c>
      <c r="D11895">
        <v>2025</v>
      </c>
      <c r="E11895">
        <v>11</v>
      </c>
      <c r="F11895">
        <v>0</v>
      </c>
      <c r="G11895">
        <v>0</v>
      </c>
    </row>
    <row r="11896" spans="1:7" ht="15.5" hidden="1" x14ac:dyDescent="0.35">
      <c r="A11896" t="s">
        <v>187</v>
      </c>
      <c r="B11896" t="s">
        <v>353</v>
      </c>
      <c r="C11896">
        <v>91605</v>
      </c>
      <c r="D11896">
        <v>2020</v>
      </c>
      <c r="E11896">
        <v>12</v>
      </c>
      <c r="F11896">
        <v>13.23</v>
      </c>
      <c r="G11896">
        <v>5</v>
      </c>
    </row>
    <row r="11897" spans="1:7" ht="15.5" hidden="1" x14ac:dyDescent="0.35">
      <c r="A11897" t="s">
        <v>187</v>
      </c>
      <c r="B11897" t="s">
        <v>353</v>
      </c>
      <c r="C11897">
        <v>91605</v>
      </c>
      <c r="D11897">
        <v>2021</v>
      </c>
      <c r="E11897">
        <v>1</v>
      </c>
      <c r="F11897">
        <v>336.37</v>
      </c>
      <c r="G11897">
        <v>50</v>
      </c>
    </row>
    <row r="11898" spans="1:7" ht="15.5" hidden="1" x14ac:dyDescent="0.35">
      <c r="A11898" t="s">
        <v>187</v>
      </c>
      <c r="B11898" t="s">
        <v>353</v>
      </c>
      <c r="C11898">
        <v>91605</v>
      </c>
      <c r="D11898">
        <v>2021</v>
      </c>
      <c r="E11898">
        <v>2</v>
      </c>
      <c r="F11898">
        <v>218.38</v>
      </c>
      <c r="G11898">
        <v>36</v>
      </c>
    </row>
    <row r="11899" spans="1:7" ht="15.5" hidden="1" x14ac:dyDescent="0.35">
      <c r="A11899" t="s">
        <v>187</v>
      </c>
      <c r="B11899" t="s">
        <v>353</v>
      </c>
      <c r="C11899">
        <v>91605</v>
      </c>
      <c r="D11899">
        <v>2021</v>
      </c>
      <c r="E11899">
        <v>3</v>
      </c>
      <c r="F11899">
        <v>298.19</v>
      </c>
      <c r="G11899">
        <v>46</v>
      </c>
    </row>
    <row r="11900" spans="1:7" ht="15.5" hidden="1" x14ac:dyDescent="0.35">
      <c r="A11900" t="s">
        <v>187</v>
      </c>
      <c r="B11900" t="s">
        <v>353</v>
      </c>
      <c r="C11900">
        <v>91605</v>
      </c>
      <c r="D11900">
        <v>2021</v>
      </c>
      <c r="E11900">
        <v>4</v>
      </c>
      <c r="F11900">
        <v>247.85</v>
      </c>
      <c r="G11900">
        <v>39</v>
      </c>
    </row>
    <row r="11901" spans="1:7" ht="15.5" hidden="1" x14ac:dyDescent="0.35">
      <c r="A11901" t="s">
        <v>187</v>
      </c>
      <c r="B11901" t="s">
        <v>353</v>
      </c>
      <c r="C11901">
        <v>91605</v>
      </c>
      <c r="D11901">
        <v>2021</v>
      </c>
      <c r="E11901">
        <v>5</v>
      </c>
      <c r="F11901">
        <v>281.95999999999998</v>
      </c>
      <c r="G11901">
        <v>44.72</v>
      </c>
    </row>
    <row r="11902" spans="1:7" ht="15.5" hidden="1" x14ac:dyDescent="0.35">
      <c r="A11902" t="s">
        <v>187</v>
      </c>
      <c r="B11902" t="s">
        <v>353</v>
      </c>
      <c r="C11902">
        <v>91605</v>
      </c>
      <c r="D11902">
        <v>2021</v>
      </c>
      <c r="E11902">
        <v>6</v>
      </c>
      <c r="F11902">
        <v>272.87</v>
      </c>
      <c r="G11902">
        <v>43.28</v>
      </c>
    </row>
    <row r="11903" spans="1:7" ht="15.5" hidden="1" x14ac:dyDescent="0.35">
      <c r="A11903" t="s">
        <v>187</v>
      </c>
      <c r="B11903" t="s">
        <v>353</v>
      </c>
      <c r="C11903">
        <v>91605</v>
      </c>
      <c r="D11903">
        <v>2021</v>
      </c>
      <c r="E11903">
        <v>7</v>
      </c>
      <c r="F11903">
        <v>181.59</v>
      </c>
      <c r="G11903">
        <v>29</v>
      </c>
    </row>
    <row r="11904" spans="1:7" ht="15.5" hidden="1" x14ac:dyDescent="0.35">
      <c r="A11904" t="s">
        <v>187</v>
      </c>
      <c r="B11904" t="s">
        <v>353</v>
      </c>
      <c r="C11904">
        <v>91605</v>
      </c>
      <c r="D11904">
        <v>2021</v>
      </c>
      <c r="E11904">
        <v>8</v>
      </c>
      <c r="F11904">
        <v>253.14</v>
      </c>
      <c r="G11904">
        <v>40</v>
      </c>
    </row>
    <row r="11905" spans="1:7" ht="15.5" hidden="1" x14ac:dyDescent="0.35">
      <c r="A11905" t="s">
        <v>187</v>
      </c>
      <c r="B11905" t="s">
        <v>353</v>
      </c>
      <c r="C11905">
        <v>91605</v>
      </c>
      <c r="D11905">
        <v>2021</v>
      </c>
      <c r="E11905">
        <v>9</v>
      </c>
      <c r="F11905">
        <v>354.19</v>
      </c>
      <c r="G11905">
        <v>54</v>
      </c>
    </row>
    <row r="11906" spans="1:7" ht="15.5" hidden="1" x14ac:dyDescent="0.35">
      <c r="A11906" t="s">
        <v>187</v>
      </c>
      <c r="B11906" t="s">
        <v>353</v>
      </c>
      <c r="C11906">
        <v>91605</v>
      </c>
      <c r="D11906">
        <v>2021</v>
      </c>
      <c r="E11906">
        <v>10</v>
      </c>
      <c r="F11906">
        <v>361.13</v>
      </c>
      <c r="G11906">
        <v>55</v>
      </c>
    </row>
    <row r="11907" spans="1:7" ht="15.5" hidden="1" x14ac:dyDescent="0.35">
      <c r="A11907" t="s">
        <v>187</v>
      </c>
      <c r="B11907" t="s">
        <v>353</v>
      </c>
      <c r="C11907">
        <v>91605</v>
      </c>
      <c r="D11907">
        <v>2021</v>
      </c>
      <c r="E11907">
        <v>11</v>
      </c>
      <c r="F11907">
        <v>365.2</v>
      </c>
      <c r="G11907">
        <v>55</v>
      </c>
    </row>
    <row r="11908" spans="1:7" ht="15.5" hidden="1" x14ac:dyDescent="0.35">
      <c r="A11908" t="s">
        <v>187</v>
      </c>
      <c r="B11908" t="s">
        <v>353</v>
      </c>
      <c r="C11908">
        <v>91605</v>
      </c>
      <c r="D11908">
        <v>2021</v>
      </c>
      <c r="E11908">
        <v>12</v>
      </c>
      <c r="F11908">
        <v>380.13</v>
      </c>
      <c r="G11908">
        <v>45</v>
      </c>
    </row>
    <row r="11909" spans="1:7" ht="15.5" hidden="1" x14ac:dyDescent="0.35">
      <c r="A11909" t="s">
        <v>187</v>
      </c>
      <c r="B11909" t="s">
        <v>353</v>
      </c>
      <c r="C11909">
        <v>91605</v>
      </c>
      <c r="D11909">
        <v>2022</v>
      </c>
      <c r="E11909">
        <v>1</v>
      </c>
      <c r="F11909">
        <v>315</v>
      </c>
      <c r="G11909">
        <v>54</v>
      </c>
    </row>
    <row r="11910" spans="1:7" ht="15.5" hidden="1" x14ac:dyDescent="0.35">
      <c r="A11910" t="s">
        <v>187</v>
      </c>
      <c r="B11910" t="s">
        <v>353</v>
      </c>
      <c r="C11910">
        <v>91605</v>
      </c>
      <c r="D11910">
        <v>2022</v>
      </c>
      <c r="E11910">
        <v>2</v>
      </c>
      <c r="F11910">
        <v>344.47</v>
      </c>
      <c r="G11910">
        <v>57</v>
      </c>
    </row>
    <row r="11911" spans="1:7" ht="15.5" hidden="1" x14ac:dyDescent="0.35">
      <c r="A11911" t="s">
        <v>187</v>
      </c>
      <c r="B11911" t="s">
        <v>353</v>
      </c>
      <c r="C11911">
        <v>91605</v>
      </c>
      <c r="D11911">
        <v>2022</v>
      </c>
      <c r="E11911">
        <v>3</v>
      </c>
      <c r="F11911">
        <v>320.93</v>
      </c>
      <c r="G11911">
        <v>39</v>
      </c>
    </row>
    <row r="11912" spans="1:7" ht="15.5" hidden="1" x14ac:dyDescent="0.35">
      <c r="A11912" t="s">
        <v>187</v>
      </c>
      <c r="B11912" t="s">
        <v>353</v>
      </c>
      <c r="C11912">
        <v>91605</v>
      </c>
      <c r="D11912">
        <v>2022</v>
      </c>
      <c r="E11912">
        <v>4</v>
      </c>
      <c r="F11912">
        <v>324.42</v>
      </c>
      <c r="G11912">
        <v>45</v>
      </c>
    </row>
    <row r="11913" spans="1:7" ht="15.5" hidden="1" x14ac:dyDescent="0.35">
      <c r="A11913" t="s">
        <v>187</v>
      </c>
      <c r="B11913" t="s">
        <v>353</v>
      </c>
      <c r="C11913">
        <v>91605</v>
      </c>
      <c r="D11913">
        <v>2022</v>
      </c>
      <c r="E11913">
        <v>5</v>
      </c>
      <c r="F11913">
        <v>302</v>
      </c>
      <c r="G11913">
        <v>37</v>
      </c>
    </row>
    <row r="11914" spans="1:7" ht="15.5" hidden="1" x14ac:dyDescent="0.35">
      <c r="A11914" t="s">
        <v>187</v>
      </c>
      <c r="B11914" t="s">
        <v>353</v>
      </c>
      <c r="C11914">
        <v>91605</v>
      </c>
      <c r="D11914">
        <v>2022</v>
      </c>
      <c r="E11914">
        <v>6</v>
      </c>
      <c r="F11914">
        <v>358.22</v>
      </c>
      <c r="G11914">
        <v>47</v>
      </c>
    </row>
    <row r="11915" spans="1:7" ht="15.5" hidden="1" x14ac:dyDescent="0.35">
      <c r="A11915" t="s">
        <v>187</v>
      </c>
      <c r="B11915" t="s">
        <v>353</v>
      </c>
      <c r="C11915">
        <v>91605</v>
      </c>
      <c r="D11915">
        <v>2022</v>
      </c>
      <c r="E11915">
        <v>7</v>
      </c>
      <c r="F11915">
        <v>336.79</v>
      </c>
      <c r="G11915">
        <v>38</v>
      </c>
    </row>
    <row r="11916" spans="1:7" ht="15.5" hidden="1" x14ac:dyDescent="0.35">
      <c r="A11916" t="s">
        <v>187</v>
      </c>
      <c r="B11916" t="s">
        <v>353</v>
      </c>
      <c r="C11916">
        <v>91605</v>
      </c>
      <c r="D11916">
        <v>2022</v>
      </c>
      <c r="E11916">
        <v>8</v>
      </c>
      <c r="F11916">
        <v>336.99</v>
      </c>
      <c r="G11916">
        <v>40</v>
      </c>
    </row>
    <row r="11917" spans="1:7" ht="15.5" hidden="1" x14ac:dyDescent="0.35">
      <c r="A11917" t="s">
        <v>187</v>
      </c>
      <c r="B11917" t="s">
        <v>353</v>
      </c>
      <c r="C11917">
        <v>91605</v>
      </c>
      <c r="D11917">
        <v>2022</v>
      </c>
      <c r="E11917">
        <v>9</v>
      </c>
      <c r="F11917">
        <v>308.92</v>
      </c>
      <c r="G11917">
        <v>38</v>
      </c>
    </row>
    <row r="11918" spans="1:7" ht="15.5" hidden="1" x14ac:dyDescent="0.35">
      <c r="A11918" t="s">
        <v>187</v>
      </c>
      <c r="B11918" t="s">
        <v>353</v>
      </c>
      <c r="C11918">
        <v>91605</v>
      </c>
      <c r="D11918">
        <v>2022</v>
      </c>
      <c r="E11918">
        <v>10</v>
      </c>
      <c r="F11918">
        <v>410.92</v>
      </c>
      <c r="G11918">
        <v>47</v>
      </c>
    </row>
    <row r="11919" spans="1:7" ht="15.5" hidden="1" x14ac:dyDescent="0.35">
      <c r="A11919" t="s">
        <v>187</v>
      </c>
      <c r="B11919" t="s">
        <v>353</v>
      </c>
      <c r="C11919">
        <v>91605</v>
      </c>
      <c r="D11919">
        <v>2022</v>
      </c>
      <c r="E11919">
        <v>11</v>
      </c>
      <c r="F11919">
        <v>369.26</v>
      </c>
      <c r="G11919">
        <v>40</v>
      </c>
    </row>
    <row r="11920" spans="1:7" ht="15.5" hidden="1" x14ac:dyDescent="0.35">
      <c r="A11920" t="s">
        <v>187</v>
      </c>
      <c r="B11920" t="s">
        <v>353</v>
      </c>
      <c r="C11920">
        <v>91605</v>
      </c>
      <c r="D11920">
        <v>2022</v>
      </c>
      <c r="E11920">
        <v>12</v>
      </c>
      <c r="F11920">
        <v>338.7</v>
      </c>
      <c r="G11920">
        <v>42</v>
      </c>
    </row>
    <row r="11921" spans="1:7" ht="15.5" hidden="1" x14ac:dyDescent="0.35">
      <c r="A11921" t="s">
        <v>187</v>
      </c>
      <c r="B11921" t="s">
        <v>353</v>
      </c>
      <c r="C11921">
        <v>91605</v>
      </c>
      <c r="D11921">
        <v>2023</v>
      </c>
      <c r="E11921">
        <v>1</v>
      </c>
      <c r="F11921">
        <v>408.2</v>
      </c>
      <c r="G11921">
        <v>44</v>
      </c>
    </row>
    <row r="11922" spans="1:7" ht="15.5" hidden="1" x14ac:dyDescent="0.35">
      <c r="A11922" t="s">
        <v>187</v>
      </c>
      <c r="B11922" t="s">
        <v>353</v>
      </c>
      <c r="C11922">
        <v>91605</v>
      </c>
      <c r="D11922">
        <v>2023</v>
      </c>
      <c r="E11922">
        <v>2</v>
      </c>
      <c r="F11922">
        <v>370.09</v>
      </c>
      <c r="G11922">
        <v>34</v>
      </c>
    </row>
    <row r="11923" spans="1:7" ht="15.5" hidden="1" x14ac:dyDescent="0.35">
      <c r="A11923" t="s">
        <v>187</v>
      </c>
      <c r="B11923" t="s">
        <v>353</v>
      </c>
      <c r="C11923">
        <v>91605</v>
      </c>
      <c r="D11923">
        <v>2023</v>
      </c>
      <c r="E11923">
        <v>3</v>
      </c>
      <c r="F11923">
        <v>398.96</v>
      </c>
      <c r="G11923">
        <v>35</v>
      </c>
    </row>
    <row r="11924" spans="1:7" ht="15.5" hidden="1" x14ac:dyDescent="0.35">
      <c r="A11924" t="s">
        <v>187</v>
      </c>
      <c r="B11924" t="s">
        <v>353</v>
      </c>
      <c r="C11924">
        <v>91605</v>
      </c>
      <c r="D11924">
        <v>2023</v>
      </c>
      <c r="E11924">
        <v>4</v>
      </c>
      <c r="F11924">
        <v>422</v>
      </c>
      <c r="G11924">
        <v>42</v>
      </c>
    </row>
    <row r="11925" spans="1:7" ht="15.5" hidden="1" x14ac:dyDescent="0.35">
      <c r="A11925" t="s">
        <v>187</v>
      </c>
      <c r="B11925" t="s">
        <v>353</v>
      </c>
      <c r="C11925">
        <v>91605</v>
      </c>
      <c r="D11925">
        <v>2023</v>
      </c>
      <c r="E11925">
        <v>5</v>
      </c>
      <c r="F11925">
        <v>425.8</v>
      </c>
      <c r="G11925">
        <v>42</v>
      </c>
    </row>
    <row r="11926" spans="1:7" ht="15.5" hidden="1" x14ac:dyDescent="0.35">
      <c r="A11926" t="s">
        <v>187</v>
      </c>
      <c r="B11926" t="s">
        <v>353</v>
      </c>
      <c r="C11926">
        <v>91605</v>
      </c>
      <c r="D11926">
        <v>2023</v>
      </c>
      <c r="E11926">
        <v>6</v>
      </c>
      <c r="F11926">
        <v>470.73</v>
      </c>
      <c r="G11926">
        <v>46</v>
      </c>
    </row>
    <row r="11927" spans="1:7" ht="15.5" hidden="1" x14ac:dyDescent="0.35">
      <c r="A11927" t="s">
        <v>187</v>
      </c>
      <c r="B11927" t="s">
        <v>353</v>
      </c>
      <c r="C11927">
        <v>91605</v>
      </c>
      <c r="D11927">
        <v>2023</v>
      </c>
      <c r="E11927">
        <v>7</v>
      </c>
      <c r="F11927">
        <v>411.21</v>
      </c>
      <c r="G11927">
        <v>34</v>
      </c>
    </row>
    <row r="11928" spans="1:7" ht="15.5" hidden="1" x14ac:dyDescent="0.35">
      <c r="A11928" t="s">
        <v>187</v>
      </c>
      <c r="B11928" t="s">
        <v>353</v>
      </c>
      <c r="C11928">
        <v>91605</v>
      </c>
      <c r="D11928">
        <v>2023</v>
      </c>
      <c r="E11928">
        <v>8</v>
      </c>
      <c r="F11928">
        <v>426.55</v>
      </c>
      <c r="G11928">
        <v>39</v>
      </c>
    </row>
    <row r="11929" spans="1:7" ht="15.5" hidden="1" x14ac:dyDescent="0.35">
      <c r="A11929" t="s">
        <v>187</v>
      </c>
      <c r="B11929" t="s">
        <v>353</v>
      </c>
      <c r="C11929">
        <v>91605</v>
      </c>
      <c r="D11929">
        <v>2023</v>
      </c>
      <c r="E11929">
        <v>9</v>
      </c>
      <c r="F11929">
        <v>378.2</v>
      </c>
      <c r="G11929">
        <v>35</v>
      </c>
    </row>
    <row r="11930" spans="1:7" ht="15.5" hidden="1" x14ac:dyDescent="0.35">
      <c r="A11930" t="s">
        <v>187</v>
      </c>
      <c r="B11930" t="s">
        <v>353</v>
      </c>
      <c r="C11930">
        <v>91605</v>
      </c>
      <c r="D11930">
        <v>2023</v>
      </c>
      <c r="E11930">
        <v>10</v>
      </c>
      <c r="F11930">
        <v>411.26</v>
      </c>
      <c r="G11930">
        <v>35.880000000000003</v>
      </c>
    </row>
    <row r="11931" spans="1:7" ht="15.5" hidden="1" x14ac:dyDescent="0.35">
      <c r="A11931" t="s">
        <v>187</v>
      </c>
      <c r="B11931" t="s">
        <v>353</v>
      </c>
      <c r="C11931">
        <v>91605</v>
      </c>
      <c r="D11931">
        <v>2023</v>
      </c>
      <c r="E11931">
        <v>11</v>
      </c>
      <c r="F11931">
        <v>379.84</v>
      </c>
      <c r="G11931">
        <v>34</v>
      </c>
    </row>
    <row r="11932" spans="1:7" ht="15.5" hidden="1" x14ac:dyDescent="0.35">
      <c r="A11932" t="s">
        <v>187</v>
      </c>
      <c r="B11932" t="s">
        <v>353</v>
      </c>
      <c r="C11932">
        <v>91605</v>
      </c>
      <c r="D11932">
        <v>2023</v>
      </c>
      <c r="E11932">
        <v>12</v>
      </c>
      <c r="F11932">
        <v>482.29</v>
      </c>
      <c r="G11932">
        <v>51</v>
      </c>
    </row>
    <row r="11933" spans="1:7" ht="15.5" hidden="1" x14ac:dyDescent="0.35">
      <c r="A11933" t="s">
        <v>187</v>
      </c>
      <c r="B11933" t="s">
        <v>353</v>
      </c>
      <c r="C11933">
        <v>91605</v>
      </c>
      <c r="D11933">
        <v>2024</v>
      </c>
      <c r="E11933">
        <v>1</v>
      </c>
      <c r="F11933">
        <v>456.18</v>
      </c>
      <c r="G11933">
        <v>42</v>
      </c>
    </row>
    <row r="11934" spans="1:7" ht="15.5" hidden="1" x14ac:dyDescent="0.35">
      <c r="A11934" t="s">
        <v>187</v>
      </c>
      <c r="B11934" t="s">
        <v>353</v>
      </c>
      <c r="C11934">
        <v>91605</v>
      </c>
      <c r="D11934">
        <v>2024</v>
      </c>
      <c r="E11934">
        <v>2</v>
      </c>
      <c r="F11934">
        <v>422.39</v>
      </c>
      <c r="G11934">
        <v>38</v>
      </c>
    </row>
    <row r="11935" spans="1:7" ht="15.5" hidden="1" x14ac:dyDescent="0.35">
      <c r="A11935" t="s">
        <v>187</v>
      </c>
      <c r="B11935" t="s">
        <v>353</v>
      </c>
      <c r="C11935">
        <v>91605</v>
      </c>
      <c r="D11935">
        <v>2024</v>
      </c>
      <c r="E11935">
        <v>3</v>
      </c>
      <c r="F11935">
        <v>448.14</v>
      </c>
      <c r="G11935">
        <v>37</v>
      </c>
    </row>
    <row r="11936" spans="1:7" ht="15.5" hidden="1" x14ac:dyDescent="0.35">
      <c r="A11936" t="s">
        <v>187</v>
      </c>
      <c r="B11936" t="s">
        <v>353</v>
      </c>
      <c r="C11936">
        <v>91605</v>
      </c>
      <c r="D11936">
        <v>2024</v>
      </c>
      <c r="E11936">
        <v>4</v>
      </c>
      <c r="F11936">
        <v>386.36</v>
      </c>
      <c r="G11936">
        <v>38</v>
      </c>
    </row>
    <row r="11937" spans="1:7" ht="15.5" hidden="1" x14ac:dyDescent="0.35">
      <c r="A11937" t="s">
        <v>187</v>
      </c>
      <c r="B11937" t="s">
        <v>353</v>
      </c>
      <c r="C11937">
        <v>91605</v>
      </c>
      <c r="D11937">
        <v>2024</v>
      </c>
      <c r="E11937">
        <v>5</v>
      </c>
      <c r="F11937">
        <v>195.71</v>
      </c>
      <c r="G11937">
        <v>19</v>
      </c>
    </row>
    <row r="11938" spans="1:7" ht="15.5" hidden="1" x14ac:dyDescent="0.35">
      <c r="A11938" t="s">
        <v>187</v>
      </c>
      <c r="B11938" t="s">
        <v>353</v>
      </c>
      <c r="C11938">
        <v>91605</v>
      </c>
      <c r="D11938">
        <v>2024</v>
      </c>
      <c r="E11938">
        <v>6</v>
      </c>
      <c r="F11938">
        <v>467.04</v>
      </c>
      <c r="G11938">
        <v>44</v>
      </c>
    </row>
    <row r="11939" spans="1:7" ht="15.5" hidden="1" x14ac:dyDescent="0.35">
      <c r="A11939" t="s">
        <v>187</v>
      </c>
      <c r="B11939" t="s">
        <v>353</v>
      </c>
      <c r="C11939">
        <v>91605</v>
      </c>
      <c r="D11939">
        <v>2024</v>
      </c>
      <c r="E11939">
        <v>7</v>
      </c>
      <c r="F11939">
        <v>462.83</v>
      </c>
      <c r="G11939">
        <v>47</v>
      </c>
    </row>
    <row r="11940" spans="1:7" ht="15.5" hidden="1" x14ac:dyDescent="0.35">
      <c r="A11940" t="s">
        <v>187</v>
      </c>
      <c r="B11940" t="s">
        <v>353</v>
      </c>
      <c r="C11940">
        <v>91605</v>
      </c>
      <c r="D11940">
        <v>2024</v>
      </c>
      <c r="E11940">
        <v>8</v>
      </c>
      <c r="F11940">
        <v>218.39</v>
      </c>
      <c r="G11940">
        <v>22.2</v>
      </c>
    </row>
    <row r="11941" spans="1:7" ht="15.5" hidden="1" x14ac:dyDescent="0.35">
      <c r="A11941" t="s">
        <v>187</v>
      </c>
      <c r="B11941" t="s">
        <v>353</v>
      </c>
      <c r="C11941">
        <v>91605</v>
      </c>
      <c r="D11941">
        <v>2024</v>
      </c>
      <c r="E11941">
        <v>9</v>
      </c>
      <c r="F11941">
        <v>0</v>
      </c>
      <c r="G11941">
        <v>0</v>
      </c>
    </row>
    <row r="11942" spans="1:7" ht="15.5" hidden="1" x14ac:dyDescent="0.35">
      <c r="A11942" t="s">
        <v>187</v>
      </c>
      <c r="B11942" t="s">
        <v>353</v>
      </c>
      <c r="C11942">
        <v>91605</v>
      </c>
      <c r="D11942">
        <v>2024</v>
      </c>
      <c r="E11942">
        <v>10</v>
      </c>
      <c r="F11942">
        <v>0</v>
      </c>
      <c r="G11942">
        <v>0</v>
      </c>
    </row>
    <row r="11943" spans="1:7" ht="15.5" hidden="1" x14ac:dyDescent="0.35">
      <c r="A11943" t="s">
        <v>187</v>
      </c>
      <c r="B11943" t="s">
        <v>353</v>
      </c>
      <c r="C11943">
        <v>91605</v>
      </c>
      <c r="D11943">
        <v>2024</v>
      </c>
      <c r="E11943">
        <v>11</v>
      </c>
      <c r="F11943">
        <v>0</v>
      </c>
      <c r="G11943">
        <v>0</v>
      </c>
    </row>
    <row r="11944" spans="1:7" ht="15.5" hidden="1" x14ac:dyDescent="0.35">
      <c r="A11944" t="s">
        <v>187</v>
      </c>
      <c r="B11944" t="s">
        <v>353</v>
      </c>
      <c r="C11944">
        <v>91605</v>
      </c>
      <c r="D11944">
        <v>2024</v>
      </c>
      <c r="E11944">
        <v>12</v>
      </c>
      <c r="F11944">
        <v>0</v>
      </c>
      <c r="G11944">
        <v>0</v>
      </c>
    </row>
    <row r="11945" spans="1:7" ht="15.5" x14ac:dyDescent="0.35">
      <c r="A11945" t="s">
        <v>187</v>
      </c>
      <c r="B11945" t="s">
        <v>353</v>
      </c>
      <c r="C11945">
        <v>91605</v>
      </c>
      <c r="D11945">
        <v>2025</v>
      </c>
      <c r="E11945">
        <v>1</v>
      </c>
      <c r="F11945">
        <v>0</v>
      </c>
      <c r="G11945">
        <v>0</v>
      </c>
    </row>
    <row r="11946" spans="1:7" ht="15.5" x14ac:dyDescent="0.35">
      <c r="A11946" t="s">
        <v>187</v>
      </c>
      <c r="B11946" t="s">
        <v>353</v>
      </c>
      <c r="C11946">
        <v>91605</v>
      </c>
      <c r="D11946">
        <v>2025</v>
      </c>
      <c r="E11946">
        <v>2</v>
      </c>
      <c r="F11946">
        <v>0</v>
      </c>
      <c r="G11946">
        <v>0</v>
      </c>
    </row>
    <row r="11947" spans="1:7" ht="15.5" x14ac:dyDescent="0.35">
      <c r="A11947" t="s">
        <v>187</v>
      </c>
      <c r="B11947" t="s">
        <v>353</v>
      </c>
      <c r="C11947">
        <v>91605</v>
      </c>
      <c r="D11947">
        <v>2025</v>
      </c>
      <c r="E11947">
        <v>3</v>
      </c>
      <c r="F11947">
        <v>0</v>
      </c>
      <c r="G11947">
        <v>0</v>
      </c>
    </row>
    <row r="11948" spans="1:7" ht="15.5" x14ac:dyDescent="0.35">
      <c r="A11948" t="s">
        <v>187</v>
      </c>
      <c r="B11948" t="s">
        <v>353</v>
      </c>
      <c r="C11948">
        <v>91605</v>
      </c>
      <c r="D11948">
        <v>2025</v>
      </c>
      <c r="E11948">
        <v>4</v>
      </c>
      <c r="F11948">
        <v>0</v>
      </c>
      <c r="G11948">
        <v>0</v>
      </c>
    </row>
    <row r="11949" spans="1:7" ht="15.5" x14ac:dyDescent="0.35">
      <c r="A11949" t="s">
        <v>187</v>
      </c>
      <c r="B11949" t="s">
        <v>353</v>
      </c>
      <c r="C11949">
        <v>91605</v>
      </c>
      <c r="D11949">
        <v>2025</v>
      </c>
      <c r="E11949">
        <v>5</v>
      </c>
      <c r="F11949">
        <v>0</v>
      </c>
      <c r="G11949">
        <v>0</v>
      </c>
    </row>
    <row r="11950" spans="1:7" ht="15.5" x14ac:dyDescent="0.35">
      <c r="A11950" t="s">
        <v>187</v>
      </c>
      <c r="B11950" t="s">
        <v>353</v>
      </c>
      <c r="C11950">
        <v>91605</v>
      </c>
      <c r="D11950">
        <v>2025</v>
      </c>
      <c r="E11950">
        <v>6</v>
      </c>
      <c r="F11950">
        <v>0</v>
      </c>
      <c r="G11950">
        <v>0</v>
      </c>
    </row>
    <row r="11951" spans="1:7" ht="15.5" x14ac:dyDescent="0.35">
      <c r="A11951" t="s">
        <v>187</v>
      </c>
      <c r="B11951" t="s">
        <v>353</v>
      </c>
      <c r="C11951">
        <v>91605</v>
      </c>
      <c r="D11951">
        <v>2025</v>
      </c>
      <c r="E11951">
        <v>7</v>
      </c>
      <c r="F11951">
        <v>143.41</v>
      </c>
      <c r="G11951">
        <v>15.23</v>
      </c>
    </row>
    <row r="11952" spans="1:7" ht="15.5" x14ac:dyDescent="0.35">
      <c r="A11952" t="s">
        <v>187</v>
      </c>
      <c r="B11952" t="s">
        <v>353</v>
      </c>
      <c r="C11952">
        <v>91605</v>
      </c>
      <c r="D11952">
        <v>2025</v>
      </c>
      <c r="E11952">
        <v>8</v>
      </c>
      <c r="F11952">
        <v>0</v>
      </c>
      <c r="G11952">
        <v>0</v>
      </c>
    </row>
    <row r="11953" spans="1:7" ht="15.5" x14ac:dyDescent="0.35">
      <c r="A11953" t="s">
        <v>187</v>
      </c>
      <c r="B11953" t="s">
        <v>353</v>
      </c>
      <c r="C11953">
        <v>91605</v>
      </c>
      <c r="D11953">
        <v>2025</v>
      </c>
      <c r="E11953">
        <v>9</v>
      </c>
      <c r="F11953">
        <v>0</v>
      </c>
      <c r="G11953">
        <v>0</v>
      </c>
    </row>
    <row r="11954" spans="1:7" ht="15.5" x14ac:dyDescent="0.35">
      <c r="A11954" t="s">
        <v>187</v>
      </c>
      <c r="B11954" t="s">
        <v>353</v>
      </c>
      <c r="C11954">
        <v>91605</v>
      </c>
      <c r="D11954">
        <v>2025</v>
      </c>
      <c r="E11954">
        <v>10</v>
      </c>
      <c r="F11954">
        <v>331.05</v>
      </c>
      <c r="G11954">
        <v>32</v>
      </c>
    </row>
    <row r="11955" spans="1:7" ht="15.5" x14ac:dyDescent="0.35">
      <c r="A11955" t="s">
        <v>187</v>
      </c>
      <c r="B11955" t="s">
        <v>353</v>
      </c>
      <c r="C11955">
        <v>91605</v>
      </c>
      <c r="D11955">
        <v>2025</v>
      </c>
      <c r="E11955">
        <v>11</v>
      </c>
      <c r="F11955">
        <v>469.3</v>
      </c>
      <c r="G11955">
        <v>48</v>
      </c>
    </row>
    <row r="11956" spans="1:7" ht="15.5" hidden="1" x14ac:dyDescent="0.35">
      <c r="A11956" t="s">
        <v>187</v>
      </c>
      <c r="B11956" t="s">
        <v>353</v>
      </c>
      <c r="C11956">
        <v>91606</v>
      </c>
      <c r="D11956">
        <v>2021</v>
      </c>
      <c r="E11956">
        <v>12</v>
      </c>
      <c r="F11956">
        <v>89.53</v>
      </c>
      <c r="G11956">
        <v>14</v>
      </c>
    </row>
    <row r="11957" spans="1:7" ht="15.5" hidden="1" x14ac:dyDescent="0.35">
      <c r="A11957" t="s">
        <v>187</v>
      </c>
      <c r="B11957" t="s">
        <v>353</v>
      </c>
      <c r="C11957">
        <v>91606</v>
      </c>
      <c r="D11957">
        <v>2022</v>
      </c>
      <c r="E11957">
        <v>1</v>
      </c>
      <c r="F11957">
        <v>386.28</v>
      </c>
      <c r="G11957">
        <v>46</v>
      </c>
    </row>
    <row r="11958" spans="1:7" ht="15.5" hidden="1" x14ac:dyDescent="0.35">
      <c r="A11958" t="s">
        <v>187</v>
      </c>
      <c r="B11958" t="s">
        <v>353</v>
      </c>
      <c r="C11958">
        <v>91606</v>
      </c>
      <c r="D11958">
        <v>2022</v>
      </c>
      <c r="E11958">
        <v>2</v>
      </c>
      <c r="F11958">
        <v>304.74</v>
      </c>
      <c r="G11958">
        <v>39</v>
      </c>
    </row>
    <row r="11959" spans="1:7" ht="15.5" hidden="1" x14ac:dyDescent="0.35">
      <c r="A11959" t="s">
        <v>187</v>
      </c>
      <c r="B11959" t="s">
        <v>353</v>
      </c>
      <c r="C11959">
        <v>91606</v>
      </c>
      <c r="D11959">
        <v>2022</v>
      </c>
      <c r="E11959">
        <v>3</v>
      </c>
      <c r="F11959">
        <v>345.2</v>
      </c>
      <c r="G11959">
        <v>43</v>
      </c>
    </row>
    <row r="11960" spans="1:7" ht="15.5" hidden="1" x14ac:dyDescent="0.35">
      <c r="A11960" t="s">
        <v>187</v>
      </c>
      <c r="B11960" t="s">
        <v>353</v>
      </c>
      <c r="C11960">
        <v>91606</v>
      </c>
      <c r="D11960">
        <v>2022</v>
      </c>
      <c r="E11960">
        <v>4</v>
      </c>
      <c r="F11960">
        <v>299.02</v>
      </c>
      <c r="G11960">
        <v>42</v>
      </c>
    </row>
    <row r="11961" spans="1:7" ht="15.5" hidden="1" x14ac:dyDescent="0.35">
      <c r="A11961" t="s">
        <v>187</v>
      </c>
      <c r="B11961" t="s">
        <v>353</v>
      </c>
      <c r="C11961">
        <v>91606</v>
      </c>
      <c r="D11961">
        <v>2022</v>
      </c>
      <c r="E11961">
        <v>5</v>
      </c>
      <c r="F11961">
        <v>340.96</v>
      </c>
      <c r="G11961">
        <v>39</v>
      </c>
    </row>
    <row r="11962" spans="1:7" ht="15.5" hidden="1" x14ac:dyDescent="0.35">
      <c r="A11962" t="s">
        <v>187</v>
      </c>
      <c r="B11962" t="s">
        <v>353</v>
      </c>
      <c r="C11962">
        <v>91606</v>
      </c>
      <c r="D11962">
        <v>2022</v>
      </c>
      <c r="E11962">
        <v>6</v>
      </c>
      <c r="F11962">
        <v>270.52</v>
      </c>
      <c r="G11962">
        <v>38</v>
      </c>
    </row>
    <row r="11963" spans="1:7" ht="15.5" hidden="1" x14ac:dyDescent="0.35">
      <c r="A11963" t="s">
        <v>187</v>
      </c>
      <c r="B11963" t="s">
        <v>353</v>
      </c>
      <c r="C11963">
        <v>91606</v>
      </c>
      <c r="D11963">
        <v>2022</v>
      </c>
      <c r="E11963">
        <v>7</v>
      </c>
      <c r="F11963">
        <v>348.95</v>
      </c>
      <c r="G11963">
        <v>41</v>
      </c>
    </row>
    <row r="11964" spans="1:7" ht="15.5" hidden="1" x14ac:dyDescent="0.35">
      <c r="A11964" t="s">
        <v>187</v>
      </c>
      <c r="B11964" t="s">
        <v>353</v>
      </c>
      <c r="C11964">
        <v>91606</v>
      </c>
      <c r="D11964">
        <v>2022</v>
      </c>
      <c r="E11964">
        <v>8</v>
      </c>
      <c r="F11964">
        <v>343.72</v>
      </c>
      <c r="G11964">
        <v>44</v>
      </c>
    </row>
    <row r="11965" spans="1:7" ht="15.5" hidden="1" x14ac:dyDescent="0.35">
      <c r="A11965" t="s">
        <v>187</v>
      </c>
      <c r="B11965" t="s">
        <v>353</v>
      </c>
      <c r="C11965">
        <v>91606</v>
      </c>
      <c r="D11965">
        <v>2022</v>
      </c>
      <c r="E11965">
        <v>9</v>
      </c>
      <c r="F11965">
        <v>357.36</v>
      </c>
      <c r="G11965">
        <v>43</v>
      </c>
    </row>
    <row r="11966" spans="1:7" ht="15.5" hidden="1" x14ac:dyDescent="0.35">
      <c r="A11966" t="s">
        <v>187</v>
      </c>
      <c r="B11966" t="s">
        <v>353</v>
      </c>
      <c r="C11966">
        <v>91606</v>
      </c>
      <c r="D11966">
        <v>2022</v>
      </c>
      <c r="E11966">
        <v>10</v>
      </c>
      <c r="F11966">
        <v>308.14</v>
      </c>
      <c r="G11966">
        <v>35</v>
      </c>
    </row>
    <row r="11967" spans="1:7" ht="15.5" hidden="1" x14ac:dyDescent="0.35">
      <c r="A11967" t="s">
        <v>187</v>
      </c>
      <c r="B11967" t="s">
        <v>353</v>
      </c>
      <c r="C11967">
        <v>91606</v>
      </c>
      <c r="D11967">
        <v>2022</v>
      </c>
      <c r="E11967">
        <v>11</v>
      </c>
      <c r="F11967">
        <v>269.20999999999998</v>
      </c>
      <c r="G11967">
        <v>35</v>
      </c>
    </row>
    <row r="11968" spans="1:7" ht="15.5" hidden="1" x14ac:dyDescent="0.35">
      <c r="A11968" t="s">
        <v>187</v>
      </c>
      <c r="B11968" t="s">
        <v>353</v>
      </c>
      <c r="C11968">
        <v>91606</v>
      </c>
      <c r="D11968">
        <v>2022</v>
      </c>
      <c r="E11968">
        <v>12</v>
      </c>
      <c r="F11968">
        <v>407.14</v>
      </c>
      <c r="G11968">
        <v>40</v>
      </c>
    </row>
    <row r="11969" spans="1:7" ht="15.5" hidden="1" x14ac:dyDescent="0.35">
      <c r="A11969" t="s">
        <v>187</v>
      </c>
      <c r="B11969" t="s">
        <v>353</v>
      </c>
      <c r="C11969">
        <v>91606</v>
      </c>
      <c r="D11969">
        <v>2023</v>
      </c>
      <c r="E11969">
        <v>1</v>
      </c>
      <c r="F11969">
        <v>393.58</v>
      </c>
      <c r="G11969">
        <v>36</v>
      </c>
    </row>
    <row r="11970" spans="1:7" ht="15.5" hidden="1" x14ac:dyDescent="0.35">
      <c r="A11970" t="s">
        <v>187</v>
      </c>
      <c r="B11970" t="s">
        <v>353</v>
      </c>
      <c r="C11970">
        <v>91606</v>
      </c>
      <c r="D11970">
        <v>2023</v>
      </c>
      <c r="E11970">
        <v>2</v>
      </c>
      <c r="F11970">
        <v>359.17</v>
      </c>
      <c r="G11970">
        <v>35</v>
      </c>
    </row>
    <row r="11971" spans="1:7" ht="15.5" hidden="1" x14ac:dyDescent="0.35">
      <c r="A11971" t="s">
        <v>187</v>
      </c>
      <c r="B11971" t="s">
        <v>353</v>
      </c>
      <c r="C11971">
        <v>91606</v>
      </c>
      <c r="D11971">
        <v>2023</v>
      </c>
      <c r="E11971">
        <v>3</v>
      </c>
      <c r="F11971">
        <v>388.25</v>
      </c>
      <c r="G11971">
        <v>35</v>
      </c>
    </row>
    <row r="11972" spans="1:7" ht="15.5" hidden="1" x14ac:dyDescent="0.35">
      <c r="A11972" t="s">
        <v>187</v>
      </c>
      <c r="B11972" t="s">
        <v>353</v>
      </c>
      <c r="C11972">
        <v>91606</v>
      </c>
      <c r="D11972">
        <v>2023</v>
      </c>
      <c r="E11972">
        <v>4</v>
      </c>
      <c r="F11972">
        <v>403.91</v>
      </c>
      <c r="G11972">
        <v>42</v>
      </c>
    </row>
    <row r="11973" spans="1:7" ht="15.5" hidden="1" x14ac:dyDescent="0.35">
      <c r="A11973" t="s">
        <v>187</v>
      </c>
      <c r="B11973" t="s">
        <v>353</v>
      </c>
      <c r="C11973">
        <v>91606</v>
      </c>
      <c r="D11973">
        <v>2023</v>
      </c>
      <c r="E11973">
        <v>5</v>
      </c>
      <c r="F11973">
        <v>428.6</v>
      </c>
      <c r="G11973">
        <v>53</v>
      </c>
    </row>
    <row r="11974" spans="1:7" ht="15.5" hidden="1" x14ac:dyDescent="0.35">
      <c r="A11974" t="s">
        <v>187</v>
      </c>
      <c r="B11974" t="s">
        <v>353</v>
      </c>
      <c r="C11974">
        <v>91606</v>
      </c>
      <c r="D11974">
        <v>2023</v>
      </c>
      <c r="E11974">
        <v>6</v>
      </c>
      <c r="F11974">
        <v>444.25</v>
      </c>
      <c r="G11974">
        <v>40</v>
      </c>
    </row>
    <row r="11975" spans="1:7" ht="15.5" hidden="1" x14ac:dyDescent="0.35">
      <c r="A11975" t="s">
        <v>187</v>
      </c>
      <c r="B11975" t="s">
        <v>353</v>
      </c>
      <c r="C11975">
        <v>91606</v>
      </c>
      <c r="D11975">
        <v>2023</v>
      </c>
      <c r="E11975">
        <v>7</v>
      </c>
      <c r="F11975">
        <v>436.14</v>
      </c>
      <c r="G11975">
        <v>34</v>
      </c>
    </row>
    <row r="11976" spans="1:7" ht="15.5" hidden="1" x14ac:dyDescent="0.35">
      <c r="A11976" t="s">
        <v>187</v>
      </c>
      <c r="B11976" t="s">
        <v>353</v>
      </c>
      <c r="C11976">
        <v>91606</v>
      </c>
      <c r="D11976">
        <v>2023</v>
      </c>
      <c r="E11976">
        <v>8</v>
      </c>
      <c r="F11976">
        <v>406.16</v>
      </c>
      <c r="G11976">
        <v>38</v>
      </c>
    </row>
    <row r="11977" spans="1:7" ht="15.5" hidden="1" x14ac:dyDescent="0.35">
      <c r="A11977" t="s">
        <v>187</v>
      </c>
      <c r="B11977" t="s">
        <v>353</v>
      </c>
      <c r="C11977">
        <v>91606</v>
      </c>
      <c r="D11977">
        <v>2023</v>
      </c>
      <c r="E11977">
        <v>9</v>
      </c>
      <c r="F11977">
        <v>476.54</v>
      </c>
      <c r="G11977">
        <v>36</v>
      </c>
    </row>
    <row r="11978" spans="1:7" ht="15.5" hidden="1" x14ac:dyDescent="0.35">
      <c r="A11978" t="s">
        <v>187</v>
      </c>
      <c r="B11978" t="s">
        <v>353</v>
      </c>
      <c r="C11978">
        <v>91606</v>
      </c>
      <c r="D11978">
        <v>2023</v>
      </c>
      <c r="E11978">
        <v>10</v>
      </c>
      <c r="F11978">
        <v>451.83</v>
      </c>
      <c r="G11978">
        <v>42</v>
      </c>
    </row>
    <row r="11979" spans="1:7" ht="15.5" hidden="1" x14ac:dyDescent="0.35">
      <c r="A11979" t="s">
        <v>187</v>
      </c>
      <c r="B11979" t="s">
        <v>353</v>
      </c>
      <c r="C11979">
        <v>91606</v>
      </c>
      <c r="D11979">
        <v>2023</v>
      </c>
      <c r="E11979">
        <v>11</v>
      </c>
      <c r="F11979">
        <v>459.1</v>
      </c>
      <c r="G11979">
        <v>56</v>
      </c>
    </row>
    <row r="11980" spans="1:7" ht="15.5" hidden="1" x14ac:dyDescent="0.35">
      <c r="A11980" t="s">
        <v>187</v>
      </c>
      <c r="B11980" t="s">
        <v>353</v>
      </c>
      <c r="C11980">
        <v>91606</v>
      </c>
      <c r="D11980">
        <v>2023</v>
      </c>
      <c r="E11980">
        <v>12</v>
      </c>
      <c r="F11980">
        <v>502</v>
      </c>
      <c r="G11980">
        <v>45</v>
      </c>
    </row>
    <row r="11981" spans="1:7" ht="15.5" hidden="1" x14ac:dyDescent="0.35">
      <c r="A11981" t="s">
        <v>187</v>
      </c>
      <c r="B11981" t="s">
        <v>353</v>
      </c>
      <c r="C11981">
        <v>91606</v>
      </c>
      <c r="D11981">
        <v>2024</v>
      </c>
      <c r="E11981">
        <v>1</v>
      </c>
      <c r="F11981">
        <v>455.13</v>
      </c>
      <c r="G11981">
        <v>36</v>
      </c>
    </row>
    <row r="11982" spans="1:7" ht="15.5" hidden="1" x14ac:dyDescent="0.35">
      <c r="A11982" t="s">
        <v>187</v>
      </c>
      <c r="B11982" t="s">
        <v>353</v>
      </c>
      <c r="C11982">
        <v>91606</v>
      </c>
      <c r="D11982">
        <v>2024</v>
      </c>
      <c r="E11982">
        <v>2</v>
      </c>
      <c r="F11982">
        <v>443.35</v>
      </c>
      <c r="G11982">
        <v>45</v>
      </c>
    </row>
    <row r="11983" spans="1:7" ht="15.5" hidden="1" x14ac:dyDescent="0.35">
      <c r="A11983" t="s">
        <v>187</v>
      </c>
      <c r="B11983" t="s">
        <v>353</v>
      </c>
      <c r="C11983">
        <v>91606</v>
      </c>
      <c r="D11983">
        <v>2024</v>
      </c>
      <c r="E11983">
        <v>3</v>
      </c>
      <c r="F11983">
        <v>465.72</v>
      </c>
      <c r="G11983">
        <v>39</v>
      </c>
    </row>
    <row r="11984" spans="1:7" ht="15.5" hidden="1" x14ac:dyDescent="0.35">
      <c r="A11984" t="s">
        <v>187</v>
      </c>
      <c r="B11984" t="s">
        <v>353</v>
      </c>
      <c r="C11984">
        <v>91606</v>
      </c>
      <c r="D11984">
        <v>2024</v>
      </c>
      <c r="E11984">
        <v>4</v>
      </c>
      <c r="F11984">
        <v>414.19</v>
      </c>
      <c r="G11984">
        <v>40</v>
      </c>
    </row>
    <row r="11985" spans="1:7" ht="15.5" hidden="1" x14ac:dyDescent="0.35">
      <c r="A11985" t="s">
        <v>187</v>
      </c>
      <c r="B11985" t="s">
        <v>353</v>
      </c>
      <c r="C11985">
        <v>91606</v>
      </c>
      <c r="D11985">
        <v>2024</v>
      </c>
      <c r="E11985">
        <v>5</v>
      </c>
      <c r="F11985">
        <v>475.31</v>
      </c>
      <c r="G11985">
        <v>44</v>
      </c>
    </row>
    <row r="11986" spans="1:7" ht="15.5" hidden="1" x14ac:dyDescent="0.35">
      <c r="A11986" t="s">
        <v>187</v>
      </c>
      <c r="B11986" t="s">
        <v>353</v>
      </c>
      <c r="C11986">
        <v>91606</v>
      </c>
      <c r="D11986">
        <v>2024</v>
      </c>
      <c r="E11986">
        <v>6</v>
      </c>
      <c r="F11986">
        <v>463.02</v>
      </c>
      <c r="G11986">
        <v>49</v>
      </c>
    </row>
    <row r="11987" spans="1:7" ht="15.5" hidden="1" x14ac:dyDescent="0.35">
      <c r="A11987" t="s">
        <v>187</v>
      </c>
      <c r="B11987" t="s">
        <v>353</v>
      </c>
      <c r="C11987">
        <v>91606</v>
      </c>
      <c r="D11987">
        <v>2024</v>
      </c>
      <c r="E11987">
        <v>7</v>
      </c>
      <c r="F11987">
        <v>481.9</v>
      </c>
      <c r="G11987">
        <v>47</v>
      </c>
    </row>
    <row r="11988" spans="1:7" ht="15.5" hidden="1" x14ac:dyDescent="0.35">
      <c r="A11988" t="s">
        <v>187</v>
      </c>
      <c r="B11988" t="s">
        <v>353</v>
      </c>
      <c r="C11988">
        <v>91606</v>
      </c>
      <c r="D11988">
        <v>2024</v>
      </c>
      <c r="E11988">
        <v>8</v>
      </c>
      <c r="F11988">
        <v>476.56</v>
      </c>
      <c r="G11988">
        <v>46</v>
      </c>
    </row>
    <row r="11989" spans="1:7" ht="15.5" hidden="1" x14ac:dyDescent="0.35">
      <c r="A11989" t="s">
        <v>187</v>
      </c>
      <c r="B11989" t="s">
        <v>353</v>
      </c>
      <c r="C11989">
        <v>91606</v>
      </c>
      <c r="D11989">
        <v>2024</v>
      </c>
      <c r="E11989">
        <v>9</v>
      </c>
      <c r="F11989">
        <v>416.27</v>
      </c>
      <c r="G11989">
        <v>40</v>
      </c>
    </row>
    <row r="11990" spans="1:7" ht="15.5" hidden="1" x14ac:dyDescent="0.35">
      <c r="A11990" t="s">
        <v>187</v>
      </c>
      <c r="B11990" t="s">
        <v>353</v>
      </c>
      <c r="C11990">
        <v>91606</v>
      </c>
      <c r="D11990">
        <v>2024</v>
      </c>
      <c r="E11990">
        <v>10</v>
      </c>
      <c r="F11990">
        <v>460.53</v>
      </c>
      <c r="G11990">
        <v>42</v>
      </c>
    </row>
    <row r="11991" spans="1:7" ht="15.5" hidden="1" x14ac:dyDescent="0.35">
      <c r="A11991" t="s">
        <v>187</v>
      </c>
      <c r="B11991" t="s">
        <v>353</v>
      </c>
      <c r="C11991">
        <v>91606</v>
      </c>
      <c r="D11991">
        <v>2024</v>
      </c>
      <c r="E11991">
        <v>11</v>
      </c>
      <c r="F11991">
        <v>223.95</v>
      </c>
      <c r="G11991">
        <v>26</v>
      </c>
    </row>
    <row r="11992" spans="1:7" ht="15.5" hidden="1" x14ac:dyDescent="0.35">
      <c r="A11992" t="s">
        <v>187</v>
      </c>
      <c r="B11992" t="s">
        <v>353</v>
      </c>
      <c r="C11992">
        <v>91606</v>
      </c>
      <c r="D11992">
        <v>2024</v>
      </c>
      <c r="E11992">
        <v>12</v>
      </c>
      <c r="F11992">
        <v>515.16999999999996</v>
      </c>
      <c r="G11992">
        <v>48</v>
      </c>
    </row>
    <row r="11993" spans="1:7" ht="15.5" x14ac:dyDescent="0.35">
      <c r="A11993" t="s">
        <v>187</v>
      </c>
      <c r="B11993" t="s">
        <v>353</v>
      </c>
      <c r="C11993">
        <v>91606</v>
      </c>
      <c r="D11993">
        <v>2025</v>
      </c>
      <c r="E11993">
        <v>1</v>
      </c>
      <c r="F11993">
        <v>458.75</v>
      </c>
      <c r="G11993">
        <v>43</v>
      </c>
    </row>
    <row r="11994" spans="1:7" ht="15.5" x14ac:dyDescent="0.35">
      <c r="A11994" t="s">
        <v>187</v>
      </c>
      <c r="B11994" t="s">
        <v>353</v>
      </c>
      <c r="C11994">
        <v>91606</v>
      </c>
      <c r="D11994">
        <v>2025</v>
      </c>
      <c r="E11994">
        <v>2</v>
      </c>
      <c r="F11994">
        <v>449.97</v>
      </c>
      <c r="G11994">
        <v>39</v>
      </c>
    </row>
    <row r="11995" spans="1:7" ht="15.5" x14ac:dyDescent="0.35">
      <c r="A11995" t="s">
        <v>187</v>
      </c>
      <c r="B11995" t="s">
        <v>353</v>
      </c>
      <c r="C11995">
        <v>91606</v>
      </c>
      <c r="D11995">
        <v>2025</v>
      </c>
      <c r="E11995">
        <v>3</v>
      </c>
      <c r="F11995">
        <v>425.15</v>
      </c>
      <c r="G11995">
        <v>40</v>
      </c>
    </row>
    <row r="11996" spans="1:7" ht="15.5" x14ac:dyDescent="0.35">
      <c r="A11996" t="s">
        <v>187</v>
      </c>
      <c r="B11996" t="s">
        <v>353</v>
      </c>
      <c r="C11996">
        <v>91606</v>
      </c>
      <c r="D11996">
        <v>2025</v>
      </c>
      <c r="E11996">
        <v>4</v>
      </c>
      <c r="F11996">
        <v>460.33</v>
      </c>
      <c r="G11996">
        <v>44</v>
      </c>
    </row>
    <row r="11997" spans="1:7" ht="15.5" x14ac:dyDescent="0.35">
      <c r="A11997" t="s">
        <v>187</v>
      </c>
      <c r="B11997" t="s">
        <v>353</v>
      </c>
      <c r="C11997">
        <v>91606</v>
      </c>
      <c r="D11997">
        <v>2025</v>
      </c>
      <c r="E11997">
        <v>5</v>
      </c>
      <c r="F11997">
        <v>431.19</v>
      </c>
      <c r="G11997">
        <v>44</v>
      </c>
    </row>
    <row r="11998" spans="1:7" ht="15.5" x14ac:dyDescent="0.35">
      <c r="A11998" t="s">
        <v>187</v>
      </c>
      <c r="B11998" t="s">
        <v>353</v>
      </c>
      <c r="C11998">
        <v>91606</v>
      </c>
      <c r="D11998">
        <v>2025</v>
      </c>
      <c r="E11998">
        <v>6</v>
      </c>
      <c r="F11998">
        <v>195.82</v>
      </c>
      <c r="G11998">
        <v>18.43</v>
      </c>
    </row>
    <row r="11999" spans="1:7" ht="15.5" x14ac:dyDescent="0.35">
      <c r="A11999" t="s">
        <v>187</v>
      </c>
      <c r="B11999" t="s">
        <v>353</v>
      </c>
      <c r="C11999">
        <v>91606</v>
      </c>
      <c r="D11999">
        <v>2025</v>
      </c>
      <c r="E11999">
        <v>7</v>
      </c>
      <c r="F11999">
        <v>0</v>
      </c>
      <c r="G11999">
        <v>0</v>
      </c>
    </row>
    <row r="12000" spans="1:7" ht="15.5" x14ac:dyDescent="0.35">
      <c r="A12000" t="s">
        <v>187</v>
      </c>
      <c r="B12000" t="s">
        <v>353</v>
      </c>
      <c r="C12000">
        <v>91606</v>
      </c>
      <c r="D12000">
        <v>2025</v>
      </c>
      <c r="E12000">
        <v>8</v>
      </c>
      <c r="F12000">
        <v>0</v>
      </c>
      <c r="G12000">
        <v>0</v>
      </c>
    </row>
    <row r="12001" spans="1:7" ht="15.5" x14ac:dyDescent="0.35">
      <c r="A12001" t="s">
        <v>187</v>
      </c>
      <c r="B12001" t="s">
        <v>353</v>
      </c>
      <c r="C12001">
        <v>91606</v>
      </c>
      <c r="D12001">
        <v>2025</v>
      </c>
      <c r="E12001">
        <v>9</v>
      </c>
      <c r="F12001">
        <v>0</v>
      </c>
      <c r="G12001">
        <v>0</v>
      </c>
    </row>
    <row r="12002" spans="1:7" ht="15.5" x14ac:dyDescent="0.35">
      <c r="A12002" t="s">
        <v>187</v>
      </c>
      <c r="B12002" t="s">
        <v>353</v>
      </c>
      <c r="C12002">
        <v>91606</v>
      </c>
      <c r="D12002">
        <v>2025</v>
      </c>
      <c r="E12002">
        <v>10</v>
      </c>
      <c r="F12002">
        <v>0</v>
      </c>
      <c r="G12002">
        <v>0</v>
      </c>
    </row>
    <row r="12003" spans="1:7" ht="15.5" x14ac:dyDescent="0.35">
      <c r="A12003" t="s">
        <v>187</v>
      </c>
      <c r="B12003" t="s">
        <v>353</v>
      </c>
      <c r="C12003">
        <v>91606</v>
      </c>
      <c r="D12003">
        <v>2025</v>
      </c>
      <c r="E12003">
        <v>11</v>
      </c>
      <c r="F12003">
        <v>0</v>
      </c>
      <c r="G12003">
        <v>0</v>
      </c>
    </row>
    <row r="12004" spans="1:7" ht="15.5" hidden="1" x14ac:dyDescent="0.35">
      <c r="A12004" t="s">
        <v>187</v>
      </c>
      <c r="B12004" t="s">
        <v>353</v>
      </c>
      <c r="C12004">
        <v>91607</v>
      </c>
      <c r="D12004">
        <v>2021</v>
      </c>
      <c r="E12004">
        <v>12</v>
      </c>
      <c r="F12004">
        <v>182.51</v>
      </c>
      <c r="G12004">
        <v>25</v>
      </c>
    </row>
    <row r="12005" spans="1:7" ht="15.5" hidden="1" x14ac:dyDescent="0.35">
      <c r="A12005" t="s">
        <v>187</v>
      </c>
      <c r="B12005" t="s">
        <v>353</v>
      </c>
      <c r="C12005">
        <v>91607</v>
      </c>
      <c r="D12005">
        <v>2022</v>
      </c>
      <c r="E12005">
        <v>1</v>
      </c>
      <c r="F12005">
        <v>384.72</v>
      </c>
      <c r="G12005">
        <v>46</v>
      </c>
    </row>
    <row r="12006" spans="1:7" ht="15.5" hidden="1" x14ac:dyDescent="0.35">
      <c r="A12006" t="s">
        <v>187</v>
      </c>
      <c r="B12006" t="s">
        <v>353</v>
      </c>
      <c r="C12006">
        <v>91607</v>
      </c>
      <c r="D12006">
        <v>2022</v>
      </c>
      <c r="E12006">
        <v>2</v>
      </c>
      <c r="F12006">
        <v>268.05</v>
      </c>
      <c r="G12006">
        <v>35</v>
      </c>
    </row>
    <row r="12007" spans="1:7" ht="15.5" hidden="1" x14ac:dyDescent="0.35">
      <c r="A12007" t="s">
        <v>187</v>
      </c>
      <c r="B12007" t="s">
        <v>353</v>
      </c>
      <c r="C12007">
        <v>91607</v>
      </c>
      <c r="D12007">
        <v>2022</v>
      </c>
      <c r="E12007">
        <v>3</v>
      </c>
      <c r="F12007">
        <v>328.73</v>
      </c>
      <c r="G12007">
        <v>35</v>
      </c>
    </row>
    <row r="12008" spans="1:7" ht="15.5" hidden="1" x14ac:dyDescent="0.35">
      <c r="A12008" t="s">
        <v>187</v>
      </c>
      <c r="B12008" t="s">
        <v>353</v>
      </c>
      <c r="C12008">
        <v>91607</v>
      </c>
      <c r="D12008">
        <v>2022</v>
      </c>
      <c r="E12008">
        <v>4</v>
      </c>
      <c r="F12008">
        <v>336.16</v>
      </c>
      <c r="G12008">
        <v>44</v>
      </c>
    </row>
    <row r="12009" spans="1:7" ht="15.5" hidden="1" x14ac:dyDescent="0.35">
      <c r="A12009" t="s">
        <v>187</v>
      </c>
      <c r="B12009" t="s">
        <v>353</v>
      </c>
      <c r="C12009">
        <v>91607</v>
      </c>
      <c r="D12009">
        <v>2022</v>
      </c>
      <c r="E12009">
        <v>5</v>
      </c>
      <c r="F12009">
        <v>346.86</v>
      </c>
      <c r="G12009">
        <v>35</v>
      </c>
    </row>
    <row r="12010" spans="1:7" ht="15.5" hidden="1" x14ac:dyDescent="0.35">
      <c r="A12010" t="s">
        <v>187</v>
      </c>
      <c r="B12010" t="s">
        <v>353</v>
      </c>
      <c r="C12010">
        <v>91607</v>
      </c>
      <c r="D12010">
        <v>2022</v>
      </c>
      <c r="E12010">
        <v>6</v>
      </c>
      <c r="F12010">
        <v>303.02</v>
      </c>
      <c r="G12010">
        <v>42</v>
      </c>
    </row>
    <row r="12011" spans="1:7" ht="15.5" hidden="1" x14ac:dyDescent="0.35">
      <c r="A12011" t="s">
        <v>187</v>
      </c>
      <c r="B12011" t="s">
        <v>353</v>
      </c>
      <c r="C12011">
        <v>91607</v>
      </c>
      <c r="D12011">
        <v>2022</v>
      </c>
      <c r="E12011">
        <v>7</v>
      </c>
      <c r="F12011">
        <v>366.87</v>
      </c>
      <c r="G12011">
        <v>51</v>
      </c>
    </row>
    <row r="12012" spans="1:7" ht="15.5" hidden="1" x14ac:dyDescent="0.35">
      <c r="A12012" t="s">
        <v>187</v>
      </c>
      <c r="B12012" t="s">
        <v>353</v>
      </c>
      <c r="C12012">
        <v>91607</v>
      </c>
      <c r="D12012">
        <v>2022</v>
      </c>
      <c r="E12012">
        <v>8</v>
      </c>
      <c r="F12012">
        <v>345.11</v>
      </c>
      <c r="G12012">
        <v>38</v>
      </c>
    </row>
    <row r="12013" spans="1:7" ht="15.5" hidden="1" x14ac:dyDescent="0.35">
      <c r="A12013" t="s">
        <v>187</v>
      </c>
      <c r="B12013" t="s">
        <v>353</v>
      </c>
      <c r="C12013">
        <v>91607</v>
      </c>
      <c r="D12013">
        <v>2022</v>
      </c>
      <c r="E12013">
        <v>9</v>
      </c>
      <c r="F12013">
        <v>362.07</v>
      </c>
      <c r="G12013">
        <v>40</v>
      </c>
    </row>
    <row r="12014" spans="1:7" ht="15.5" hidden="1" x14ac:dyDescent="0.35">
      <c r="A12014" t="s">
        <v>187</v>
      </c>
      <c r="B12014" t="s">
        <v>353</v>
      </c>
      <c r="C12014">
        <v>91607</v>
      </c>
      <c r="D12014">
        <v>2022</v>
      </c>
      <c r="E12014">
        <v>10</v>
      </c>
      <c r="F12014">
        <v>293.92</v>
      </c>
      <c r="G12014">
        <v>37</v>
      </c>
    </row>
    <row r="12015" spans="1:7" ht="15.5" hidden="1" x14ac:dyDescent="0.35">
      <c r="A12015" t="s">
        <v>187</v>
      </c>
      <c r="B12015" t="s">
        <v>353</v>
      </c>
      <c r="C12015">
        <v>91607</v>
      </c>
      <c r="D12015">
        <v>2022</v>
      </c>
      <c r="E12015">
        <v>11</v>
      </c>
      <c r="F12015">
        <v>323.58</v>
      </c>
      <c r="G12015">
        <v>42</v>
      </c>
    </row>
    <row r="12016" spans="1:7" ht="15.5" hidden="1" x14ac:dyDescent="0.35">
      <c r="A12016" t="s">
        <v>187</v>
      </c>
      <c r="B12016" t="s">
        <v>353</v>
      </c>
      <c r="C12016">
        <v>91607</v>
      </c>
      <c r="D12016">
        <v>2022</v>
      </c>
      <c r="E12016">
        <v>12</v>
      </c>
      <c r="F12016">
        <v>396.47</v>
      </c>
      <c r="G12016">
        <v>48</v>
      </c>
    </row>
    <row r="12017" spans="1:7" ht="15.5" hidden="1" x14ac:dyDescent="0.35">
      <c r="A12017" t="s">
        <v>187</v>
      </c>
      <c r="B12017" t="s">
        <v>353</v>
      </c>
      <c r="C12017">
        <v>91607</v>
      </c>
      <c r="D12017">
        <v>2023</v>
      </c>
      <c r="E12017">
        <v>1</v>
      </c>
      <c r="F12017">
        <v>389.51</v>
      </c>
      <c r="G12017">
        <v>45</v>
      </c>
    </row>
    <row r="12018" spans="1:7" ht="15.5" hidden="1" x14ac:dyDescent="0.35">
      <c r="A12018" t="s">
        <v>187</v>
      </c>
      <c r="B12018" t="s">
        <v>353</v>
      </c>
      <c r="C12018">
        <v>91607</v>
      </c>
      <c r="D12018">
        <v>2023</v>
      </c>
      <c r="E12018">
        <v>2</v>
      </c>
      <c r="F12018">
        <v>369.29</v>
      </c>
      <c r="G12018">
        <v>34</v>
      </c>
    </row>
    <row r="12019" spans="1:7" ht="15.5" hidden="1" x14ac:dyDescent="0.35">
      <c r="A12019" t="s">
        <v>187</v>
      </c>
      <c r="B12019" t="s">
        <v>353</v>
      </c>
      <c r="C12019">
        <v>91607</v>
      </c>
      <c r="D12019">
        <v>2023</v>
      </c>
      <c r="E12019">
        <v>3</v>
      </c>
      <c r="F12019">
        <v>369.1</v>
      </c>
      <c r="G12019">
        <v>31</v>
      </c>
    </row>
    <row r="12020" spans="1:7" ht="15.5" hidden="1" x14ac:dyDescent="0.35">
      <c r="A12020" t="s">
        <v>187</v>
      </c>
      <c r="B12020" t="s">
        <v>353</v>
      </c>
      <c r="C12020">
        <v>91607</v>
      </c>
      <c r="D12020">
        <v>2023</v>
      </c>
      <c r="E12020">
        <v>4</v>
      </c>
      <c r="F12020">
        <v>412.56</v>
      </c>
      <c r="G12020">
        <v>38</v>
      </c>
    </row>
    <row r="12021" spans="1:7" ht="15.5" hidden="1" x14ac:dyDescent="0.35">
      <c r="A12021" t="s">
        <v>187</v>
      </c>
      <c r="B12021" t="s">
        <v>353</v>
      </c>
      <c r="C12021">
        <v>91607</v>
      </c>
      <c r="D12021">
        <v>2023</v>
      </c>
      <c r="E12021">
        <v>5</v>
      </c>
      <c r="F12021">
        <v>410.29</v>
      </c>
      <c r="G12021">
        <v>38</v>
      </c>
    </row>
    <row r="12022" spans="1:7" ht="15.5" hidden="1" x14ac:dyDescent="0.35">
      <c r="A12022" t="s">
        <v>187</v>
      </c>
      <c r="B12022" t="s">
        <v>353</v>
      </c>
      <c r="C12022">
        <v>91607</v>
      </c>
      <c r="D12022">
        <v>2023</v>
      </c>
      <c r="E12022">
        <v>6</v>
      </c>
      <c r="F12022">
        <v>469.44</v>
      </c>
      <c r="G12022">
        <v>42</v>
      </c>
    </row>
    <row r="12023" spans="1:7" ht="15.5" hidden="1" x14ac:dyDescent="0.35">
      <c r="A12023" t="s">
        <v>187</v>
      </c>
      <c r="B12023" t="s">
        <v>353</v>
      </c>
      <c r="C12023">
        <v>91607</v>
      </c>
      <c r="D12023">
        <v>2023</v>
      </c>
      <c r="E12023">
        <v>7</v>
      </c>
      <c r="F12023">
        <v>428.17</v>
      </c>
      <c r="G12023">
        <v>33</v>
      </c>
    </row>
    <row r="12024" spans="1:7" ht="15.5" hidden="1" x14ac:dyDescent="0.35">
      <c r="A12024" t="s">
        <v>187</v>
      </c>
      <c r="B12024" t="s">
        <v>353</v>
      </c>
      <c r="C12024">
        <v>91607</v>
      </c>
      <c r="D12024">
        <v>2023</v>
      </c>
      <c r="E12024">
        <v>8</v>
      </c>
      <c r="F12024">
        <v>436.24</v>
      </c>
      <c r="G12024">
        <v>37</v>
      </c>
    </row>
    <row r="12025" spans="1:7" ht="15.5" hidden="1" x14ac:dyDescent="0.35">
      <c r="A12025" t="s">
        <v>187</v>
      </c>
      <c r="B12025" t="s">
        <v>353</v>
      </c>
      <c r="C12025">
        <v>91607</v>
      </c>
      <c r="D12025">
        <v>2023</v>
      </c>
      <c r="E12025">
        <v>9</v>
      </c>
      <c r="F12025">
        <v>458.15</v>
      </c>
      <c r="G12025">
        <v>39</v>
      </c>
    </row>
    <row r="12026" spans="1:7" ht="15.5" hidden="1" x14ac:dyDescent="0.35">
      <c r="A12026" t="s">
        <v>187</v>
      </c>
      <c r="B12026" t="s">
        <v>353</v>
      </c>
      <c r="C12026">
        <v>91607</v>
      </c>
      <c r="D12026">
        <v>2023</v>
      </c>
      <c r="E12026">
        <v>10</v>
      </c>
      <c r="F12026">
        <v>457.16</v>
      </c>
      <c r="G12026">
        <v>39</v>
      </c>
    </row>
    <row r="12027" spans="1:7" ht="15.5" hidden="1" x14ac:dyDescent="0.35">
      <c r="A12027" t="s">
        <v>187</v>
      </c>
      <c r="B12027" t="s">
        <v>353</v>
      </c>
      <c r="C12027">
        <v>91607</v>
      </c>
      <c r="D12027">
        <v>2023</v>
      </c>
      <c r="E12027">
        <v>11</v>
      </c>
      <c r="F12027">
        <v>454.87</v>
      </c>
      <c r="G12027">
        <v>46</v>
      </c>
    </row>
    <row r="12028" spans="1:7" ht="15.5" hidden="1" x14ac:dyDescent="0.35">
      <c r="A12028" t="s">
        <v>187</v>
      </c>
      <c r="B12028" t="s">
        <v>353</v>
      </c>
      <c r="C12028">
        <v>91607</v>
      </c>
      <c r="D12028">
        <v>2023</v>
      </c>
      <c r="E12028">
        <v>12</v>
      </c>
      <c r="F12028">
        <v>406.44</v>
      </c>
      <c r="G12028">
        <v>36</v>
      </c>
    </row>
    <row r="12029" spans="1:7" ht="15.5" hidden="1" x14ac:dyDescent="0.35">
      <c r="A12029" t="s">
        <v>187</v>
      </c>
      <c r="B12029" t="s">
        <v>353</v>
      </c>
      <c r="C12029">
        <v>91607</v>
      </c>
      <c r="D12029">
        <v>2024</v>
      </c>
      <c r="E12029">
        <v>1</v>
      </c>
      <c r="F12029">
        <v>501.12</v>
      </c>
      <c r="G12029">
        <v>53</v>
      </c>
    </row>
    <row r="12030" spans="1:7" ht="15.5" hidden="1" x14ac:dyDescent="0.35">
      <c r="A12030" t="s">
        <v>187</v>
      </c>
      <c r="B12030" t="s">
        <v>353</v>
      </c>
      <c r="C12030">
        <v>91607</v>
      </c>
      <c r="D12030">
        <v>2024</v>
      </c>
      <c r="E12030">
        <v>2</v>
      </c>
      <c r="F12030">
        <v>441.19</v>
      </c>
      <c r="G12030">
        <v>43</v>
      </c>
    </row>
    <row r="12031" spans="1:7" ht="15.5" hidden="1" x14ac:dyDescent="0.35">
      <c r="A12031" t="s">
        <v>187</v>
      </c>
      <c r="B12031" t="s">
        <v>353</v>
      </c>
      <c r="C12031">
        <v>91607</v>
      </c>
      <c r="D12031">
        <v>2024</v>
      </c>
      <c r="E12031">
        <v>3</v>
      </c>
      <c r="F12031">
        <v>474.3</v>
      </c>
      <c r="G12031">
        <v>45</v>
      </c>
    </row>
    <row r="12032" spans="1:7" ht="15.5" hidden="1" x14ac:dyDescent="0.35">
      <c r="A12032" t="s">
        <v>187</v>
      </c>
      <c r="B12032" t="s">
        <v>353</v>
      </c>
      <c r="C12032">
        <v>91607</v>
      </c>
      <c r="D12032">
        <v>2024</v>
      </c>
      <c r="E12032">
        <v>4</v>
      </c>
      <c r="F12032">
        <v>430.32</v>
      </c>
      <c r="G12032">
        <v>39</v>
      </c>
    </row>
    <row r="12033" spans="1:7" ht="15.5" hidden="1" x14ac:dyDescent="0.35">
      <c r="A12033" t="s">
        <v>187</v>
      </c>
      <c r="B12033" t="s">
        <v>353</v>
      </c>
      <c r="C12033">
        <v>91607</v>
      </c>
      <c r="D12033">
        <v>2024</v>
      </c>
      <c r="E12033">
        <v>5</v>
      </c>
      <c r="F12033">
        <v>506.83</v>
      </c>
      <c r="G12033">
        <v>46</v>
      </c>
    </row>
    <row r="12034" spans="1:7" ht="15.5" hidden="1" x14ac:dyDescent="0.35">
      <c r="A12034" t="s">
        <v>187</v>
      </c>
      <c r="B12034" t="s">
        <v>353</v>
      </c>
      <c r="C12034">
        <v>91607</v>
      </c>
      <c r="D12034">
        <v>2024</v>
      </c>
      <c r="E12034">
        <v>6</v>
      </c>
      <c r="F12034">
        <v>454.15</v>
      </c>
      <c r="G12034">
        <v>43</v>
      </c>
    </row>
    <row r="12035" spans="1:7" ht="15.5" hidden="1" x14ac:dyDescent="0.35">
      <c r="A12035" t="s">
        <v>187</v>
      </c>
      <c r="B12035" t="s">
        <v>353</v>
      </c>
      <c r="C12035">
        <v>91607</v>
      </c>
      <c r="D12035">
        <v>2024</v>
      </c>
      <c r="E12035">
        <v>7</v>
      </c>
      <c r="F12035">
        <v>446.67</v>
      </c>
      <c r="G12035">
        <v>44</v>
      </c>
    </row>
    <row r="12036" spans="1:7" ht="15.5" hidden="1" x14ac:dyDescent="0.35">
      <c r="A12036" t="s">
        <v>187</v>
      </c>
      <c r="B12036" t="s">
        <v>353</v>
      </c>
      <c r="C12036">
        <v>91607</v>
      </c>
      <c r="D12036">
        <v>2024</v>
      </c>
      <c r="E12036">
        <v>8</v>
      </c>
      <c r="F12036">
        <v>421.86</v>
      </c>
      <c r="G12036">
        <v>44</v>
      </c>
    </row>
    <row r="12037" spans="1:7" ht="15.5" hidden="1" x14ac:dyDescent="0.35">
      <c r="A12037" t="s">
        <v>187</v>
      </c>
      <c r="B12037" t="s">
        <v>353</v>
      </c>
      <c r="C12037">
        <v>91607</v>
      </c>
      <c r="D12037">
        <v>2024</v>
      </c>
      <c r="E12037">
        <v>9</v>
      </c>
      <c r="F12037">
        <v>444.83</v>
      </c>
      <c r="G12037">
        <v>40</v>
      </c>
    </row>
    <row r="12038" spans="1:7" ht="15.5" hidden="1" x14ac:dyDescent="0.35">
      <c r="A12038" t="s">
        <v>187</v>
      </c>
      <c r="B12038" t="s">
        <v>353</v>
      </c>
      <c r="C12038">
        <v>91607</v>
      </c>
      <c r="D12038">
        <v>2024</v>
      </c>
      <c r="E12038">
        <v>10</v>
      </c>
      <c r="F12038">
        <v>423.44</v>
      </c>
      <c r="G12038">
        <v>37</v>
      </c>
    </row>
    <row r="12039" spans="1:7" ht="15.5" hidden="1" x14ac:dyDescent="0.35">
      <c r="A12039" t="s">
        <v>187</v>
      </c>
      <c r="B12039" t="s">
        <v>353</v>
      </c>
      <c r="C12039">
        <v>91607</v>
      </c>
      <c r="D12039">
        <v>2024</v>
      </c>
      <c r="E12039">
        <v>11</v>
      </c>
      <c r="F12039">
        <v>299.02</v>
      </c>
      <c r="G12039">
        <v>27</v>
      </c>
    </row>
    <row r="12040" spans="1:7" ht="15.5" hidden="1" x14ac:dyDescent="0.35">
      <c r="A12040" t="s">
        <v>187</v>
      </c>
      <c r="B12040" t="s">
        <v>353</v>
      </c>
      <c r="C12040">
        <v>91607</v>
      </c>
      <c r="D12040">
        <v>2024</v>
      </c>
      <c r="E12040">
        <v>12</v>
      </c>
      <c r="F12040">
        <v>242.76</v>
      </c>
      <c r="G12040">
        <v>24.46</v>
      </c>
    </row>
    <row r="12041" spans="1:7" ht="15.5" x14ac:dyDescent="0.35">
      <c r="A12041" t="s">
        <v>187</v>
      </c>
      <c r="B12041" t="s">
        <v>353</v>
      </c>
      <c r="C12041">
        <v>91607</v>
      </c>
      <c r="D12041">
        <v>2025</v>
      </c>
      <c r="E12041">
        <v>1</v>
      </c>
      <c r="F12041">
        <v>0</v>
      </c>
      <c r="G12041">
        <v>0</v>
      </c>
    </row>
    <row r="12042" spans="1:7" ht="15.5" x14ac:dyDescent="0.35">
      <c r="A12042" t="s">
        <v>187</v>
      </c>
      <c r="B12042" t="s">
        <v>353</v>
      </c>
      <c r="C12042">
        <v>91607</v>
      </c>
      <c r="D12042">
        <v>2025</v>
      </c>
      <c r="E12042">
        <v>2</v>
      </c>
      <c r="F12042">
        <v>0</v>
      </c>
      <c r="G12042">
        <v>0</v>
      </c>
    </row>
    <row r="12043" spans="1:7" ht="15.5" x14ac:dyDescent="0.35">
      <c r="A12043" t="s">
        <v>187</v>
      </c>
      <c r="B12043" t="s">
        <v>353</v>
      </c>
      <c r="C12043">
        <v>91607</v>
      </c>
      <c r="D12043">
        <v>2025</v>
      </c>
      <c r="E12043">
        <v>3</v>
      </c>
      <c r="F12043">
        <v>0</v>
      </c>
      <c r="G12043">
        <v>0</v>
      </c>
    </row>
    <row r="12044" spans="1:7" ht="15.5" x14ac:dyDescent="0.35">
      <c r="A12044" t="s">
        <v>187</v>
      </c>
      <c r="B12044" t="s">
        <v>353</v>
      </c>
      <c r="C12044">
        <v>91607</v>
      </c>
      <c r="D12044">
        <v>2025</v>
      </c>
      <c r="E12044">
        <v>4</v>
      </c>
      <c r="F12044">
        <v>0</v>
      </c>
      <c r="G12044">
        <v>0</v>
      </c>
    </row>
    <row r="12045" spans="1:7" ht="15.5" x14ac:dyDescent="0.35">
      <c r="A12045" t="s">
        <v>187</v>
      </c>
      <c r="B12045" t="s">
        <v>353</v>
      </c>
      <c r="C12045">
        <v>91607</v>
      </c>
      <c r="D12045">
        <v>2025</v>
      </c>
      <c r="E12045">
        <v>5</v>
      </c>
      <c r="F12045">
        <v>0</v>
      </c>
      <c r="G12045">
        <v>0</v>
      </c>
    </row>
    <row r="12046" spans="1:7" ht="15.5" x14ac:dyDescent="0.35">
      <c r="A12046" t="s">
        <v>187</v>
      </c>
      <c r="B12046" t="s">
        <v>353</v>
      </c>
      <c r="C12046">
        <v>91607</v>
      </c>
      <c r="D12046">
        <v>2025</v>
      </c>
      <c r="E12046">
        <v>6</v>
      </c>
      <c r="F12046">
        <v>0</v>
      </c>
      <c r="G12046">
        <v>0</v>
      </c>
    </row>
    <row r="12047" spans="1:7" ht="15.5" x14ac:dyDescent="0.35">
      <c r="A12047" t="s">
        <v>187</v>
      </c>
      <c r="B12047" t="s">
        <v>353</v>
      </c>
      <c r="C12047">
        <v>91607</v>
      </c>
      <c r="D12047">
        <v>2025</v>
      </c>
      <c r="E12047">
        <v>7</v>
      </c>
      <c r="F12047">
        <v>449.55</v>
      </c>
      <c r="G12047">
        <v>48.21</v>
      </c>
    </row>
    <row r="12048" spans="1:7" ht="15.5" x14ac:dyDescent="0.35">
      <c r="A12048" t="s">
        <v>187</v>
      </c>
      <c r="B12048" t="s">
        <v>353</v>
      </c>
      <c r="C12048">
        <v>91607</v>
      </c>
      <c r="D12048">
        <v>2025</v>
      </c>
      <c r="E12048">
        <v>8</v>
      </c>
      <c r="F12048">
        <v>453.26</v>
      </c>
      <c r="G12048">
        <v>44</v>
      </c>
    </row>
    <row r="12049" spans="1:7" ht="15.5" x14ac:dyDescent="0.35">
      <c r="A12049" t="s">
        <v>187</v>
      </c>
      <c r="B12049" t="s">
        <v>353</v>
      </c>
      <c r="C12049">
        <v>91607</v>
      </c>
      <c r="D12049">
        <v>2025</v>
      </c>
      <c r="E12049">
        <v>9</v>
      </c>
      <c r="F12049">
        <v>407.94</v>
      </c>
      <c r="G12049">
        <v>40</v>
      </c>
    </row>
    <row r="12050" spans="1:7" ht="15.5" x14ac:dyDescent="0.35">
      <c r="A12050" t="s">
        <v>187</v>
      </c>
      <c r="B12050" t="s">
        <v>353</v>
      </c>
      <c r="C12050">
        <v>91607</v>
      </c>
      <c r="D12050">
        <v>2025</v>
      </c>
      <c r="E12050">
        <v>10</v>
      </c>
      <c r="F12050">
        <v>232.13</v>
      </c>
      <c r="G12050">
        <v>24</v>
      </c>
    </row>
    <row r="12051" spans="1:7" ht="15.5" x14ac:dyDescent="0.35">
      <c r="A12051" t="s">
        <v>187</v>
      </c>
      <c r="B12051" t="s">
        <v>353</v>
      </c>
      <c r="C12051">
        <v>91607</v>
      </c>
      <c r="D12051">
        <v>2025</v>
      </c>
      <c r="E12051">
        <v>11</v>
      </c>
      <c r="F12051">
        <v>0</v>
      </c>
      <c r="G12051">
        <v>0</v>
      </c>
    </row>
    <row r="12052" spans="1:7" ht="15.5" hidden="1" x14ac:dyDescent="0.35">
      <c r="A12052" t="s">
        <v>187</v>
      </c>
      <c r="B12052" t="s">
        <v>353</v>
      </c>
      <c r="C12052">
        <v>91608</v>
      </c>
      <c r="D12052">
        <v>2024</v>
      </c>
      <c r="E12052">
        <v>5</v>
      </c>
      <c r="F12052">
        <v>0</v>
      </c>
      <c r="G12052">
        <v>0</v>
      </c>
    </row>
    <row r="12053" spans="1:7" ht="15.5" hidden="1" x14ac:dyDescent="0.35">
      <c r="A12053" t="s">
        <v>187</v>
      </c>
      <c r="B12053" t="s">
        <v>353</v>
      </c>
      <c r="C12053">
        <v>91608</v>
      </c>
      <c r="D12053">
        <v>2024</v>
      </c>
      <c r="E12053">
        <v>6</v>
      </c>
      <c r="F12053">
        <v>131.68</v>
      </c>
      <c r="G12053">
        <v>19.8</v>
      </c>
    </row>
    <row r="12054" spans="1:7" ht="15.5" hidden="1" x14ac:dyDescent="0.35">
      <c r="A12054" t="s">
        <v>187</v>
      </c>
      <c r="B12054" t="s">
        <v>353</v>
      </c>
      <c r="C12054">
        <v>91608</v>
      </c>
      <c r="D12054">
        <v>2024</v>
      </c>
      <c r="E12054">
        <v>7</v>
      </c>
      <c r="F12054">
        <v>378.72</v>
      </c>
      <c r="G12054">
        <v>62</v>
      </c>
    </row>
    <row r="12055" spans="1:7" ht="15.5" hidden="1" x14ac:dyDescent="0.35">
      <c r="A12055" t="s">
        <v>187</v>
      </c>
      <c r="B12055" t="s">
        <v>353</v>
      </c>
      <c r="C12055">
        <v>91608</v>
      </c>
      <c r="D12055">
        <v>2024</v>
      </c>
      <c r="E12055">
        <v>8</v>
      </c>
      <c r="F12055">
        <v>373.41</v>
      </c>
      <c r="G12055">
        <v>58</v>
      </c>
    </row>
    <row r="12056" spans="1:7" ht="15.5" hidden="1" x14ac:dyDescent="0.35">
      <c r="A12056" t="s">
        <v>187</v>
      </c>
      <c r="B12056" t="s">
        <v>353</v>
      </c>
      <c r="C12056">
        <v>91608</v>
      </c>
      <c r="D12056">
        <v>2024</v>
      </c>
      <c r="E12056">
        <v>9</v>
      </c>
      <c r="F12056">
        <v>414.47</v>
      </c>
      <c r="G12056">
        <v>65</v>
      </c>
    </row>
    <row r="12057" spans="1:7" ht="15.5" hidden="1" x14ac:dyDescent="0.35">
      <c r="A12057" t="s">
        <v>187</v>
      </c>
      <c r="B12057" t="s">
        <v>353</v>
      </c>
      <c r="C12057">
        <v>91608</v>
      </c>
      <c r="D12057">
        <v>2024</v>
      </c>
      <c r="E12057">
        <v>10</v>
      </c>
      <c r="F12057">
        <v>413.98</v>
      </c>
      <c r="G12057">
        <v>61</v>
      </c>
    </row>
    <row r="12058" spans="1:7" ht="15.5" hidden="1" x14ac:dyDescent="0.35">
      <c r="A12058" t="s">
        <v>187</v>
      </c>
      <c r="B12058" t="s">
        <v>353</v>
      </c>
      <c r="C12058">
        <v>91608</v>
      </c>
      <c r="D12058">
        <v>2024</v>
      </c>
      <c r="E12058">
        <v>11</v>
      </c>
      <c r="F12058">
        <v>396.37</v>
      </c>
      <c r="G12058">
        <v>62</v>
      </c>
    </row>
    <row r="12059" spans="1:7" ht="15.5" hidden="1" x14ac:dyDescent="0.35">
      <c r="A12059" t="s">
        <v>187</v>
      </c>
      <c r="B12059" t="s">
        <v>353</v>
      </c>
      <c r="C12059">
        <v>91608</v>
      </c>
      <c r="D12059">
        <v>2024</v>
      </c>
      <c r="E12059">
        <v>12</v>
      </c>
      <c r="F12059">
        <v>403.85</v>
      </c>
      <c r="G12059">
        <v>60</v>
      </c>
    </row>
    <row r="12060" spans="1:7" ht="15.5" x14ac:dyDescent="0.35">
      <c r="A12060" t="s">
        <v>187</v>
      </c>
      <c r="B12060" t="s">
        <v>353</v>
      </c>
      <c r="C12060">
        <v>91608</v>
      </c>
      <c r="D12060">
        <v>2025</v>
      </c>
      <c r="E12060">
        <v>1</v>
      </c>
      <c r="F12060">
        <v>339.34</v>
      </c>
      <c r="G12060">
        <v>52</v>
      </c>
    </row>
    <row r="12061" spans="1:7" ht="15.5" x14ac:dyDescent="0.35">
      <c r="A12061" t="s">
        <v>187</v>
      </c>
      <c r="B12061" t="s">
        <v>353</v>
      </c>
      <c r="C12061">
        <v>91608</v>
      </c>
      <c r="D12061">
        <v>2025</v>
      </c>
      <c r="E12061">
        <v>2</v>
      </c>
      <c r="F12061">
        <v>372.93</v>
      </c>
      <c r="G12061">
        <v>54</v>
      </c>
    </row>
    <row r="12062" spans="1:7" ht="15.5" x14ac:dyDescent="0.35">
      <c r="A12062" t="s">
        <v>187</v>
      </c>
      <c r="B12062" t="s">
        <v>353</v>
      </c>
      <c r="C12062">
        <v>91608</v>
      </c>
      <c r="D12062">
        <v>2025</v>
      </c>
      <c r="E12062">
        <v>3</v>
      </c>
      <c r="F12062">
        <v>389.05</v>
      </c>
      <c r="G12062">
        <v>57</v>
      </c>
    </row>
    <row r="12063" spans="1:7" ht="15.5" x14ac:dyDescent="0.35">
      <c r="A12063" t="s">
        <v>187</v>
      </c>
      <c r="B12063" t="s">
        <v>353</v>
      </c>
      <c r="C12063">
        <v>91608</v>
      </c>
      <c r="D12063">
        <v>2025</v>
      </c>
      <c r="E12063">
        <v>4</v>
      </c>
      <c r="F12063">
        <v>67.680000000000007</v>
      </c>
      <c r="G12063">
        <v>10</v>
      </c>
    </row>
    <row r="12064" spans="1:7" ht="15.5" x14ac:dyDescent="0.35">
      <c r="A12064" t="s">
        <v>187</v>
      </c>
      <c r="B12064" t="s">
        <v>353</v>
      </c>
      <c r="C12064">
        <v>91608</v>
      </c>
      <c r="D12064">
        <v>2025</v>
      </c>
      <c r="E12064">
        <v>5</v>
      </c>
      <c r="F12064">
        <v>0</v>
      </c>
      <c r="G12064">
        <v>0</v>
      </c>
    </row>
    <row r="12065" spans="1:7" ht="15.5" x14ac:dyDescent="0.35">
      <c r="A12065" t="s">
        <v>187</v>
      </c>
      <c r="B12065" t="s">
        <v>353</v>
      </c>
      <c r="C12065">
        <v>91608</v>
      </c>
      <c r="D12065">
        <v>2025</v>
      </c>
      <c r="E12065">
        <v>6</v>
      </c>
      <c r="F12065">
        <v>65.05</v>
      </c>
      <c r="G12065">
        <v>13</v>
      </c>
    </row>
    <row r="12066" spans="1:7" ht="15.5" x14ac:dyDescent="0.35">
      <c r="A12066" t="s">
        <v>187</v>
      </c>
      <c r="B12066" t="s">
        <v>353</v>
      </c>
      <c r="C12066">
        <v>91608</v>
      </c>
      <c r="D12066">
        <v>2025</v>
      </c>
      <c r="E12066">
        <v>7</v>
      </c>
      <c r="F12066">
        <v>439.05</v>
      </c>
      <c r="G12066">
        <v>79</v>
      </c>
    </row>
    <row r="12067" spans="1:7" ht="15.5" x14ac:dyDescent="0.35">
      <c r="A12067" t="s">
        <v>187</v>
      </c>
      <c r="B12067" t="s">
        <v>353</v>
      </c>
      <c r="C12067">
        <v>91608</v>
      </c>
      <c r="D12067">
        <v>2025</v>
      </c>
      <c r="E12067">
        <v>8</v>
      </c>
      <c r="F12067">
        <v>411.37</v>
      </c>
      <c r="G12067">
        <v>66</v>
      </c>
    </row>
    <row r="12068" spans="1:7" ht="15.5" x14ac:dyDescent="0.35">
      <c r="A12068" t="s">
        <v>187</v>
      </c>
      <c r="B12068" t="s">
        <v>353</v>
      </c>
      <c r="C12068">
        <v>91608</v>
      </c>
      <c r="D12068">
        <v>2025</v>
      </c>
      <c r="E12068">
        <v>9</v>
      </c>
      <c r="F12068">
        <v>427.05</v>
      </c>
      <c r="G12068">
        <v>67</v>
      </c>
    </row>
    <row r="12069" spans="1:7" ht="15.5" x14ac:dyDescent="0.35">
      <c r="A12069" t="s">
        <v>187</v>
      </c>
      <c r="B12069" t="s">
        <v>353</v>
      </c>
      <c r="C12069">
        <v>91608</v>
      </c>
      <c r="D12069">
        <v>2025</v>
      </c>
      <c r="E12069">
        <v>10</v>
      </c>
      <c r="F12069">
        <v>435.42</v>
      </c>
      <c r="G12069">
        <v>65</v>
      </c>
    </row>
    <row r="12070" spans="1:7" ht="15.5" x14ac:dyDescent="0.35">
      <c r="A12070" t="s">
        <v>187</v>
      </c>
      <c r="B12070" t="s">
        <v>353</v>
      </c>
      <c r="C12070">
        <v>91608</v>
      </c>
      <c r="D12070">
        <v>2025</v>
      </c>
      <c r="E12070">
        <v>11</v>
      </c>
      <c r="F12070">
        <v>404.76</v>
      </c>
      <c r="G12070">
        <v>56</v>
      </c>
    </row>
    <row r="12071" spans="1:7" ht="15.5" hidden="1" x14ac:dyDescent="0.35">
      <c r="A12071" t="s">
        <v>187</v>
      </c>
      <c r="B12071" t="s">
        <v>353</v>
      </c>
      <c r="C12071">
        <v>91609</v>
      </c>
      <c r="D12071">
        <v>2022</v>
      </c>
      <c r="E12071">
        <v>11</v>
      </c>
      <c r="F12071">
        <v>100.22</v>
      </c>
      <c r="G12071">
        <v>15.17</v>
      </c>
    </row>
    <row r="12072" spans="1:7" ht="15.5" hidden="1" x14ac:dyDescent="0.35">
      <c r="A12072" t="s">
        <v>187</v>
      </c>
      <c r="B12072" t="s">
        <v>353</v>
      </c>
      <c r="C12072">
        <v>91609</v>
      </c>
      <c r="D12072">
        <v>2022</v>
      </c>
      <c r="E12072">
        <v>12</v>
      </c>
      <c r="F12072">
        <v>481.45</v>
      </c>
      <c r="G12072">
        <v>44</v>
      </c>
    </row>
    <row r="12073" spans="1:7" ht="15.5" hidden="1" x14ac:dyDescent="0.35">
      <c r="A12073" t="s">
        <v>187</v>
      </c>
      <c r="B12073" t="s">
        <v>353</v>
      </c>
      <c r="C12073">
        <v>91609</v>
      </c>
      <c r="D12073">
        <v>2023</v>
      </c>
      <c r="E12073">
        <v>1</v>
      </c>
      <c r="F12073">
        <v>458.11</v>
      </c>
      <c r="G12073">
        <v>46</v>
      </c>
    </row>
    <row r="12074" spans="1:7" ht="15.5" hidden="1" x14ac:dyDescent="0.35">
      <c r="A12074" t="s">
        <v>187</v>
      </c>
      <c r="B12074" t="s">
        <v>353</v>
      </c>
      <c r="C12074">
        <v>91609</v>
      </c>
      <c r="D12074">
        <v>2023</v>
      </c>
      <c r="E12074">
        <v>2</v>
      </c>
      <c r="F12074">
        <v>430.92</v>
      </c>
      <c r="G12074">
        <v>37</v>
      </c>
    </row>
    <row r="12075" spans="1:7" ht="15.5" hidden="1" x14ac:dyDescent="0.35">
      <c r="A12075" t="s">
        <v>187</v>
      </c>
      <c r="B12075" t="s">
        <v>353</v>
      </c>
      <c r="C12075">
        <v>91609</v>
      </c>
      <c r="D12075">
        <v>2023</v>
      </c>
      <c r="E12075">
        <v>3</v>
      </c>
      <c r="F12075">
        <v>26.38</v>
      </c>
      <c r="G12075">
        <v>3</v>
      </c>
    </row>
    <row r="12076" spans="1:7" ht="15.5" hidden="1" x14ac:dyDescent="0.35">
      <c r="A12076" t="s">
        <v>187</v>
      </c>
      <c r="B12076" t="s">
        <v>353</v>
      </c>
      <c r="C12076">
        <v>91609</v>
      </c>
      <c r="D12076">
        <v>2023</v>
      </c>
      <c r="E12076">
        <v>4</v>
      </c>
      <c r="F12076">
        <v>331.1</v>
      </c>
      <c r="G12076">
        <v>36</v>
      </c>
    </row>
    <row r="12077" spans="1:7" ht="15.5" hidden="1" x14ac:dyDescent="0.35">
      <c r="A12077" t="s">
        <v>187</v>
      </c>
      <c r="B12077" t="s">
        <v>353</v>
      </c>
      <c r="C12077">
        <v>91609</v>
      </c>
      <c r="D12077">
        <v>2023</v>
      </c>
      <c r="E12077">
        <v>5</v>
      </c>
      <c r="F12077">
        <v>398.32</v>
      </c>
      <c r="G12077">
        <v>41</v>
      </c>
    </row>
    <row r="12078" spans="1:7" ht="15.5" hidden="1" x14ac:dyDescent="0.35">
      <c r="A12078" t="s">
        <v>187</v>
      </c>
      <c r="B12078" t="s">
        <v>353</v>
      </c>
      <c r="C12078">
        <v>91609</v>
      </c>
      <c r="D12078">
        <v>2023</v>
      </c>
      <c r="E12078">
        <v>6</v>
      </c>
      <c r="F12078">
        <v>416.84</v>
      </c>
      <c r="G12078">
        <v>48</v>
      </c>
    </row>
    <row r="12079" spans="1:7" ht="15.5" hidden="1" x14ac:dyDescent="0.35">
      <c r="A12079" t="s">
        <v>187</v>
      </c>
      <c r="B12079" t="s">
        <v>353</v>
      </c>
      <c r="C12079">
        <v>91609</v>
      </c>
      <c r="D12079">
        <v>2023</v>
      </c>
      <c r="E12079">
        <v>7</v>
      </c>
      <c r="F12079">
        <v>375.86</v>
      </c>
      <c r="G12079">
        <v>40</v>
      </c>
    </row>
    <row r="12080" spans="1:7" ht="15.5" hidden="1" x14ac:dyDescent="0.35">
      <c r="A12080" t="s">
        <v>187</v>
      </c>
      <c r="B12080" t="s">
        <v>353</v>
      </c>
      <c r="C12080">
        <v>91609</v>
      </c>
      <c r="D12080">
        <v>2023</v>
      </c>
      <c r="E12080">
        <v>8</v>
      </c>
      <c r="F12080">
        <v>444.97</v>
      </c>
      <c r="G12080">
        <v>44</v>
      </c>
    </row>
    <row r="12081" spans="1:7" ht="15.5" hidden="1" x14ac:dyDescent="0.35">
      <c r="A12081" t="s">
        <v>187</v>
      </c>
      <c r="B12081" t="s">
        <v>353</v>
      </c>
      <c r="C12081">
        <v>91609</v>
      </c>
      <c r="D12081">
        <v>2023</v>
      </c>
      <c r="E12081">
        <v>9</v>
      </c>
      <c r="F12081">
        <v>397.18</v>
      </c>
      <c r="G12081">
        <v>38</v>
      </c>
    </row>
    <row r="12082" spans="1:7" ht="15.5" hidden="1" x14ac:dyDescent="0.35">
      <c r="A12082" t="s">
        <v>187</v>
      </c>
      <c r="B12082" t="s">
        <v>353</v>
      </c>
      <c r="C12082">
        <v>91609</v>
      </c>
      <c r="D12082">
        <v>2023</v>
      </c>
      <c r="E12082">
        <v>10</v>
      </c>
      <c r="F12082">
        <v>469.85</v>
      </c>
      <c r="G12082">
        <v>50</v>
      </c>
    </row>
    <row r="12083" spans="1:7" ht="15.5" hidden="1" x14ac:dyDescent="0.35">
      <c r="A12083" t="s">
        <v>187</v>
      </c>
      <c r="B12083" t="s">
        <v>353</v>
      </c>
      <c r="C12083">
        <v>91609</v>
      </c>
      <c r="D12083">
        <v>2023</v>
      </c>
      <c r="E12083">
        <v>11</v>
      </c>
      <c r="F12083">
        <v>459.55</v>
      </c>
      <c r="G12083">
        <v>50</v>
      </c>
    </row>
    <row r="12084" spans="1:7" ht="15.5" hidden="1" x14ac:dyDescent="0.35">
      <c r="A12084" t="s">
        <v>187</v>
      </c>
      <c r="B12084" t="s">
        <v>353</v>
      </c>
      <c r="C12084">
        <v>91609</v>
      </c>
      <c r="D12084">
        <v>2023</v>
      </c>
      <c r="E12084">
        <v>12</v>
      </c>
      <c r="F12084">
        <v>452.54</v>
      </c>
      <c r="G12084">
        <v>65</v>
      </c>
    </row>
    <row r="12085" spans="1:7" ht="15.5" hidden="1" x14ac:dyDescent="0.35">
      <c r="A12085" t="s">
        <v>187</v>
      </c>
      <c r="B12085" t="s">
        <v>353</v>
      </c>
      <c r="C12085">
        <v>91609</v>
      </c>
      <c r="D12085">
        <v>2024</v>
      </c>
      <c r="E12085">
        <v>1</v>
      </c>
      <c r="F12085">
        <v>439.31</v>
      </c>
      <c r="G12085">
        <v>49</v>
      </c>
    </row>
    <row r="12086" spans="1:7" ht="15.5" hidden="1" x14ac:dyDescent="0.35">
      <c r="A12086" t="s">
        <v>187</v>
      </c>
      <c r="B12086" t="s">
        <v>353</v>
      </c>
      <c r="C12086">
        <v>91609</v>
      </c>
      <c r="D12086">
        <v>2024</v>
      </c>
      <c r="E12086">
        <v>2</v>
      </c>
      <c r="F12086">
        <v>413.12</v>
      </c>
      <c r="G12086">
        <v>45</v>
      </c>
    </row>
    <row r="12087" spans="1:7" ht="15.5" hidden="1" x14ac:dyDescent="0.35">
      <c r="A12087" t="s">
        <v>187</v>
      </c>
      <c r="B12087" t="s">
        <v>353</v>
      </c>
      <c r="C12087">
        <v>91609</v>
      </c>
      <c r="D12087">
        <v>2024</v>
      </c>
      <c r="E12087">
        <v>3</v>
      </c>
      <c r="F12087">
        <v>146.16</v>
      </c>
      <c r="G12087">
        <v>15</v>
      </c>
    </row>
    <row r="12088" spans="1:7" ht="15.5" hidden="1" x14ac:dyDescent="0.35">
      <c r="A12088" t="s">
        <v>187</v>
      </c>
      <c r="B12088" t="s">
        <v>353</v>
      </c>
      <c r="C12088">
        <v>91609</v>
      </c>
      <c r="D12088">
        <v>2024</v>
      </c>
      <c r="E12088">
        <v>4</v>
      </c>
      <c r="F12088">
        <v>32.79</v>
      </c>
      <c r="G12088">
        <v>6</v>
      </c>
    </row>
    <row r="12089" spans="1:7" ht="15.5" hidden="1" x14ac:dyDescent="0.35">
      <c r="A12089" t="s">
        <v>187</v>
      </c>
      <c r="B12089" t="s">
        <v>353</v>
      </c>
      <c r="C12089">
        <v>91609</v>
      </c>
      <c r="D12089">
        <v>2024</v>
      </c>
      <c r="E12089">
        <v>5</v>
      </c>
      <c r="F12089">
        <v>493.86</v>
      </c>
      <c r="G12089">
        <v>46</v>
      </c>
    </row>
    <row r="12090" spans="1:7" ht="15.5" hidden="1" x14ac:dyDescent="0.35">
      <c r="A12090" t="s">
        <v>187</v>
      </c>
      <c r="B12090" t="s">
        <v>353</v>
      </c>
      <c r="C12090">
        <v>91609</v>
      </c>
      <c r="D12090">
        <v>2024</v>
      </c>
      <c r="E12090">
        <v>6</v>
      </c>
      <c r="F12090">
        <v>442.75</v>
      </c>
      <c r="G12090">
        <v>46</v>
      </c>
    </row>
    <row r="12091" spans="1:7" ht="15.5" hidden="1" x14ac:dyDescent="0.35">
      <c r="A12091" t="s">
        <v>187</v>
      </c>
      <c r="B12091" t="s">
        <v>353</v>
      </c>
      <c r="C12091">
        <v>91609</v>
      </c>
      <c r="D12091">
        <v>2024</v>
      </c>
      <c r="E12091">
        <v>7</v>
      </c>
      <c r="F12091">
        <v>480.5</v>
      </c>
      <c r="G12091">
        <v>50</v>
      </c>
    </row>
    <row r="12092" spans="1:7" ht="15.5" hidden="1" x14ac:dyDescent="0.35">
      <c r="A12092" t="s">
        <v>187</v>
      </c>
      <c r="B12092" t="s">
        <v>353</v>
      </c>
      <c r="C12092">
        <v>91609</v>
      </c>
      <c r="D12092">
        <v>2024</v>
      </c>
      <c r="E12092">
        <v>8</v>
      </c>
      <c r="F12092">
        <v>501.2</v>
      </c>
      <c r="G12092">
        <v>51</v>
      </c>
    </row>
    <row r="12093" spans="1:7" ht="15.5" hidden="1" x14ac:dyDescent="0.35">
      <c r="A12093" t="s">
        <v>187</v>
      </c>
      <c r="B12093" t="s">
        <v>353</v>
      </c>
      <c r="C12093">
        <v>91609</v>
      </c>
      <c r="D12093">
        <v>2024</v>
      </c>
      <c r="E12093">
        <v>9</v>
      </c>
      <c r="F12093">
        <v>421.07</v>
      </c>
      <c r="G12093">
        <v>47</v>
      </c>
    </row>
    <row r="12094" spans="1:7" ht="15.5" hidden="1" x14ac:dyDescent="0.35">
      <c r="A12094" t="s">
        <v>187</v>
      </c>
      <c r="B12094" t="s">
        <v>353</v>
      </c>
      <c r="C12094">
        <v>91609</v>
      </c>
      <c r="D12094">
        <v>2024</v>
      </c>
      <c r="E12094">
        <v>10</v>
      </c>
      <c r="F12094">
        <v>454.55</v>
      </c>
      <c r="G12094">
        <v>49</v>
      </c>
    </row>
    <row r="12095" spans="1:7" ht="15.5" hidden="1" x14ac:dyDescent="0.35">
      <c r="A12095" t="s">
        <v>187</v>
      </c>
      <c r="B12095" t="s">
        <v>353</v>
      </c>
      <c r="C12095">
        <v>91609</v>
      </c>
      <c r="D12095">
        <v>2024</v>
      </c>
      <c r="E12095">
        <v>11</v>
      </c>
      <c r="F12095">
        <v>492.23</v>
      </c>
      <c r="G12095">
        <v>48</v>
      </c>
    </row>
    <row r="12096" spans="1:7" ht="15.5" hidden="1" x14ac:dyDescent="0.35">
      <c r="A12096" t="s">
        <v>187</v>
      </c>
      <c r="B12096" t="s">
        <v>353</v>
      </c>
      <c r="C12096">
        <v>91609</v>
      </c>
      <c r="D12096">
        <v>2024</v>
      </c>
      <c r="E12096">
        <v>12</v>
      </c>
      <c r="F12096">
        <v>431.97</v>
      </c>
      <c r="G12096">
        <v>40</v>
      </c>
    </row>
    <row r="12097" spans="1:7" ht="15.5" x14ac:dyDescent="0.35">
      <c r="A12097" t="s">
        <v>187</v>
      </c>
      <c r="B12097" t="s">
        <v>353</v>
      </c>
      <c r="C12097">
        <v>91609</v>
      </c>
      <c r="D12097">
        <v>2025</v>
      </c>
      <c r="E12097">
        <v>1</v>
      </c>
      <c r="F12097">
        <v>427.27</v>
      </c>
      <c r="G12097">
        <v>45</v>
      </c>
    </row>
    <row r="12098" spans="1:7" ht="15.5" x14ac:dyDescent="0.35">
      <c r="A12098" t="s">
        <v>187</v>
      </c>
      <c r="B12098" t="s">
        <v>353</v>
      </c>
      <c r="C12098">
        <v>91609</v>
      </c>
      <c r="D12098">
        <v>2025</v>
      </c>
      <c r="E12098">
        <v>2</v>
      </c>
      <c r="F12098">
        <v>380.33</v>
      </c>
      <c r="G12098">
        <v>35</v>
      </c>
    </row>
    <row r="12099" spans="1:7" ht="15.5" x14ac:dyDescent="0.35">
      <c r="A12099" t="s">
        <v>187</v>
      </c>
      <c r="B12099" t="s">
        <v>353</v>
      </c>
      <c r="C12099">
        <v>91609</v>
      </c>
      <c r="D12099">
        <v>2025</v>
      </c>
      <c r="E12099">
        <v>3</v>
      </c>
      <c r="F12099">
        <v>474.73</v>
      </c>
      <c r="G12099">
        <v>43</v>
      </c>
    </row>
    <row r="12100" spans="1:7" ht="15.5" x14ac:dyDescent="0.35">
      <c r="A12100" t="s">
        <v>187</v>
      </c>
      <c r="B12100" t="s">
        <v>353</v>
      </c>
      <c r="C12100">
        <v>91609</v>
      </c>
      <c r="D12100">
        <v>2025</v>
      </c>
      <c r="E12100">
        <v>4</v>
      </c>
      <c r="F12100">
        <v>424.84</v>
      </c>
      <c r="G12100">
        <v>44</v>
      </c>
    </row>
    <row r="12101" spans="1:7" ht="15.5" x14ac:dyDescent="0.35">
      <c r="A12101" t="s">
        <v>187</v>
      </c>
      <c r="B12101" t="s">
        <v>353</v>
      </c>
      <c r="C12101">
        <v>91609</v>
      </c>
      <c r="D12101">
        <v>2025</v>
      </c>
      <c r="E12101">
        <v>5</v>
      </c>
      <c r="F12101">
        <v>503.7</v>
      </c>
      <c r="G12101">
        <v>48</v>
      </c>
    </row>
    <row r="12102" spans="1:7" ht="15.5" x14ac:dyDescent="0.35">
      <c r="A12102" t="s">
        <v>187</v>
      </c>
      <c r="B12102" t="s">
        <v>353</v>
      </c>
      <c r="C12102">
        <v>91609</v>
      </c>
      <c r="D12102">
        <v>2025</v>
      </c>
      <c r="E12102">
        <v>6</v>
      </c>
      <c r="F12102">
        <v>447.55</v>
      </c>
      <c r="G12102">
        <v>44</v>
      </c>
    </row>
    <row r="12103" spans="1:7" ht="15.5" x14ac:dyDescent="0.35">
      <c r="A12103" t="s">
        <v>187</v>
      </c>
      <c r="B12103" t="s">
        <v>353</v>
      </c>
      <c r="C12103">
        <v>91609</v>
      </c>
      <c r="D12103">
        <v>2025</v>
      </c>
      <c r="E12103">
        <v>7</v>
      </c>
      <c r="F12103">
        <v>446.58</v>
      </c>
      <c r="G12103">
        <v>45</v>
      </c>
    </row>
    <row r="12104" spans="1:7" ht="15.5" x14ac:dyDescent="0.35">
      <c r="A12104" t="s">
        <v>187</v>
      </c>
      <c r="B12104" t="s">
        <v>353</v>
      </c>
      <c r="C12104">
        <v>91609</v>
      </c>
      <c r="D12104">
        <v>2025</v>
      </c>
      <c r="E12104">
        <v>8</v>
      </c>
      <c r="F12104">
        <v>381.92</v>
      </c>
      <c r="G12104">
        <v>34</v>
      </c>
    </row>
    <row r="12105" spans="1:7" ht="15.5" x14ac:dyDescent="0.35">
      <c r="A12105" t="s">
        <v>187</v>
      </c>
      <c r="B12105" t="s">
        <v>353</v>
      </c>
      <c r="C12105">
        <v>91609</v>
      </c>
      <c r="D12105">
        <v>2025</v>
      </c>
      <c r="E12105">
        <v>9</v>
      </c>
      <c r="F12105">
        <v>432.26</v>
      </c>
      <c r="G12105">
        <v>43</v>
      </c>
    </row>
    <row r="12106" spans="1:7" ht="15.5" x14ac:dyDescent="0.35">
      <c r="A12106" t="s">
        <v>187</v>
      </c>
      <c r="B12106" t="s">
        <v>353</v>
      </c>
      <c r="C12106">
        <v>91609</v>
      </c>
      <c r="D12106">
        <v>2025</v>
      </c>
      <c r="E12106">
        <v>10</v>
      </c>
      <c r="F12106">
        <v>481.05</v>
      </c>
      <c r="G12106">
        <v>46</v>
      </c>
    </row>
    <row r="12107" spans="1:7" ht="15.5" x14ac:dyDescent="0.35">
      <c r="A12107" t="s">
        <v>187</v>
      </c>
      <c r="B12107" t="s">
        <v>353</v>
      </c>
      <c r="C12107">
        <v>91609</v>
      </c>
      <c r="D12107">
        <v>2025</v>
      </c>
      <c r="E12107">
        <v>11</v>
      </c>
      <c r="F12107">
        <v>474.39</v>
      </c>
      <c r="G12107">
        <v>46</v>
      </c>
    </row>
    <row r="12108" spans="1:7" ht="15.5" hidden="1" x14ac:dyDescent="0.35">
      <c r="A12108" t="s">
        <v>187</v>
      </c>
      <c r="B12108" t="s">
        <v>353</v>
      </c>
      <c r="C12108">
        <v>91610</v>
      </c>
      <c r="D12108">
        <v>2022</v>
      </c>
      <c r="E12108">
        <v>12</v>
      </c>
      <c r="F12108">
        <v>61.08</v>
      </c>
      <c r="G12108">
        <v>7.01</v>
      </c>
    </row>
    <row r="12109" spans="1:7" ht="15.5" hidden="1" x14ac:dyDescent="0.35">
      <c r="A12109" t="s">
        <v>187</v>
      </c>
      <c r="B12109" t="s">
        <v>353</v>
      </c>
      <c r="C12109">
        <v>91610</v>
      </c>
      <c r="D12109">
        <v>2023</v>
      </c>
      <c r="E12109">
        <v>1</v>
      </c>
      <c r="F12109">
        <v>416.05</v>
      </c>
      <c r="G12109">
        <v>46</v>
      </c>
    </row>
    <row r="12110" spans="1:7" ht="15.5" hidden="1" x14ac:dyDescent="0.35">
      <c r="A12110" t="s">
        <v>187</v>
      </c>
      <c r="B12110" t="s">
        <v>353</v>
      </c>
      <c r="C12110">
        <v>91610</v>
      </c>
      <c r="D12110">
        <v>2023</v>
      </c>
      <c r="E12110">
        <v>2</v>
      </c>
      <c r="F12110">
        <v>78.760000000000005</v>
      </c>
      <c r="G12110">
        <v>7</v>
      </c>
    </row>
    <row r="12111" spans="1:7" ht="15.5" hidden="1" x14ac:dyDescent="0.35">
      <c r="A12111" t="s">
        <v>187</v>
      </c>
      <c r="B12111" t="s">
        <v>353</v>
      </c>
      <c r="C12111">
        <v>91610</v>
      </c>
      <c r="D12111">
        <v>2023</v>
      </c>
      <c r="E12111">
        <v>3</v>
      </c>
      <c r="F12111">
        <v>304.14</v>
      </c>
      <c r="G12111">
        <v>31</v>
      </c>
    </row>
    <row r="12112" spans="1:7" ht="15.5" hidden="1" x14ac:dyDescent="0.35">
      <c r="A12112" t="s">
        <v>187</v>
      </c>
      <c r="B12112" t="s">
        <v>353</v>
      </c>
      <c r="C12112">
        <v>91610</v>
      </c>
      <c r="D12112">
        <v>2023</v>
      </c>
      <c r="E12112">
        <v>4</v>
      </c>
      <c r="F12112">
        <v>359.86</v>
      </c>
      <c r="G12112">
        <v>35</v>
      </c>
    </row>
    <row r="12113" spans="1:7" ht="15.5" hidden="1" x14ac:dyDescent="0.35">
      <c r="A12113" t="s">
        <v>187</v>
      </c>
      <c r="B12113" t="s">
        <v>353</v>
      </c>
      <c r="C12113">
        <v>91610</v>
      </c>
      <c r="D12113">
        <v>2023</v>
      </c>
      <c r="E12113">
        <v>5</v>
      </c>
      <c r="F12113">
        <v>402</v>
      </c>
      <c r="G12113">
        <v>34</v>
      </c>
    </row>
    <row r="12114" spans="1:7" ht="15.5" hidden="1" x14ac:dyDescent="0.35">
      <c r="A12114" t="s">
        <v>187</v>
      </c>
      <c r="B12114" t="s">
        <v>353</v>
      </c>
      <c r="C12114">
        <v>91610</v>
      </c>
      <c r="D12114">
        <v>2023</v>
      </c>
      <c r="E12114">
        <v>6</v>
      </c>
      <c r="F12114">
        <v>421.52</v>
      </c>
      <c r="G12114">
        <v>58</v>
      </c>
    </row>
    <row r="12115" spans="1:7" ht="15.5" hidden="1" x14ac:dyDescent="0.35">
      <c r="A12115" t="s">
        <v>187</v>
      </c>
      <c r="B12115" t="s">
        <v>353</v>
      </c>
      <c r="C12115">
        <v>91610</v>
      </c>
      <c r="D12115">
        <v>2023</v>
      </c>
      <c r="E12115">
        <v>7</v>
      </c>
      <c r="F12115">
        <v>409.05</v>
      </c>
      <c r="G12115">
        <v>37</v>
      </c>
    </row>
    <row r="12116" spans="1:7" ht="15.5" hidden="1" x14ac:dyDescent="0.35">
      <c r="A12116" t="s">
        <v>187</v>
      </c>
      <c r="B12116" t="s">
        <v>353</v>
      </c>
      <c r="C12116">
        <v>91610</v>
      </c>
      <c r="D12116">
        <v>2023</v>
      </c>
      <c r="E12116">
        <v>8</v>
      </c>
      <c r="F12116">
        <v>412.18</v>
      </c>
      <c r="G12116">
        <v>47</v>
      </c>
    </row>
    <row r="12117" spans="1:7" ht="15.5" hidden="1" x14ac:dyDescent="0.35">
      <c r="A12117" t="s">
        <v>187</v>
      </c>
      <c r="B12117" t="s">
        <v>353</v>
      </c>
      <c r="C12117">
        <v>91610</v>
      </c>
      <c r="D12117">
        <v>2023</v>
      </c>
      <c r="E12117">
        <v>9</v>
      </c>
      <c r="F12117">
        <v>433.75</v>
      </c>
      <c r="G12117">
        <v>38</v>
      </c>
    </row>
    <row r="12118" spans="1:7" ht="15.5" hidden="1" x14ac:dyDescent="0.35">
      <c r="A12118" t="s">
        <v>187</v>
      </c>
      <c r="B12118" t="s">
        <v>353</v>
      </c>
      <c r="C12118">
        <v>91610</v>
      </c>
      <c r="D12118">
        <v>2023</v>
      </c>
      <c r="E12118">
        <v>10</v>
      </c>
      <c r="F12118">
        <v>424.5</v>
      </c>
      <c r="G12118">
        <v>39</v>
      </c>
    </row>
    <row r="12119" spans="1:7" ht="15.5" hidden="1" x14ac:dyDescent="0.35">
      <c r="A12119" t="s">
        <v>187</v>
      </c>
      <c r="B12119" t="s">
        <v>353</v>
      </c>
      <c r="C12119">
        <v>91610</v>
      </c>
      <c r="D12119">
        <v>2023</v>
      </c>
      <c r="E12119">
        <v>11</v>
      </c>
      <c r="F12119">
        <v>439.55</v>
      </c>
      <c r="G12119">
        <v>54</v>
      </c>
    </row>
    <row r="12120" spans="1:7" ht="15.5" hidden="1" x14ac:dyDescent="0.35">
      <c r="A12120" t="s">
        <v>187</v>
      </c>
      <c r="B12120" t="s">
        <v>353</v>
      </c>
      <c r="C12120">
        <v>91610</v>
      </c>
      <c r="D12120">
        <v>2023</v>
      </c>
      <c r="E12120">
        <v>12</v>
      </c>
      <c r="F12120">
        <v>435.87</v>
      </c>
      <c r="G12120">
        <v>46</v>
      </c>
    </row>
    <row r="12121" spans="1:7" ht="15.5" hidden="1" x14ac:dyDescent="0.35">
      <c r="A12121" t="s">
        <v>187</v>
      </c>
      <c r="B12121" t="s">
        <v>353</v>
      </c>
      <c r="C12121">
        <v>91610</v>
      </c>
      <c r="D12121">
        <v>2024</v>
      </c>
      <c r="E12121">
        <v>1</v>
      </c>
      <c r="F12121">
        <v>440.98</v>
      </c>
      <c r="G12121">
        <v>48</v>
      </c>
    </row>
    <row r="12122" spans="1:7" ht="15.5" hidden="1" x14ac:dyDescent="0.35">
      <c r="A12122" t="s">
        <v>187</v>
      </c>
      <c r="B12122" t="s">
        <v>353</v>
      </c>
      <c r="C12122">
        <v>91610</v>
      </c>
      <c r="D12122">
        <v>2024</v>
      </c>
      <c r="E12122">
        <v>2</v>
      </c>
      <c r="F12122">
        <v>451.44</v>
      </c>
      <c r="G12122">
        <v>45</v>
      </c>
    </row>
    <row r="12123" spans="1:7" ht="15.5" hidden="1" x14ac:dyDescent="0.35">
      <c r="A12123" t="s">
        <v>187</v>
      </c>
      <c r="B12123" t="s">
        <v>353</v>
      </c>
      <c r="C12123">
        <v>91610</v>
      </c>
      <c r="D12123">
        <v>2024</v>
      </c>
      <c r="E12123">
        <v>3</v>
      </c>
      <c r="F12123">
        <v>498.74</v>
      </c>
      <c r="G12123">
        <v>44</v>
      </c>
    </row>
    <row r="12124" spans="1:7" ht="15.5" hidden="1" x14ac:dyDescent="0.35">
      <c r="A12124" t="s">
        <v>187</v>
      </c>
      <c r="B12124" t="s">
        <v>353</v>
      </c>
      <c r="C12124">
        <v>91610</v>
      </c>
      <c r="D12124">
        <v>2024</v>
      </c>
      <c r="E12124">
        <v>4</v>
      </c>
      <c r="F12124">
        <v>411.84</v>
      </c>
      <c r="G12124">
        <v>47</v>
      </c>
    </row>
    <row r="12125" spans="1:7" ht="15.5" hidden="1" x14ac:dyDescent="0.35">
      <c r="A12125" t="s">
        <v>187</v>
      </c>
      <c r="B12125" t="s">
        <v>353</v>
      </c>
      <c r="C12125">
        <v>91610</v>
      </c>
      <c r="D12125">
        <v>2024</v>
      </c>
      <c r="E12125">
        <v>5</v>
      </c>
      <c r="F12125">
        <v>393.03</v>
      </c>
      <c r="G12125">
        <v>41</v>
      </c>
    </row>
    <row r="12126" spans="1:7" ht="15.5" hidden="1" x14ac:dyDescent="0.35">
      <c r="A12126" t="s">
        <v>187</v>
      </c>
      <c r="B12126" t="s">
        <v>353</v>
      </c>
      <c r="C12126">
        <v>91610</v>
      </c>
      <c r="D12126">
        <v>2024</v>
      </c>
      <c r="E12126">
        <v>6</v>
      </c>
      <c r="F12126">
        <v>451.7</v>
      </c>
      <c r="G12126">
        <v>50</v>
      </c>
    </row>
    <row r="12127" spans="1:7" ht="15.5" hidden="1" x14ac:dyDescent="0.35">
      <c r="A12127" t="s">
        <v>187</v>
      </c>
      <c r="B12127" t="s">
        <v>353</v>
      </c>
      <c r="C12127">
        <v>91610</v>
      </c>
      <c r="D12127">
        <v>2024</v>
      </c>
      <c r="E12127">
        <v>7</v>
      </c>
      <c r="F12127">
        <v>435.39</v>
      </c>
      <c r="G12127">
        <v>46</v>
      </c>
    </row>
    <row r="12128" spans="1:7" ht="15.5" hidden="1" x14ac:dyDescent="0.35">
      <c r="A12128" t="s">
        <v>187</v>
      </c>
      <c r="B12128" t="s">
        <v>353</v>
      </c>
      <c r="C12128">
        <v>91610</v>
      </c>
      <c r="D12128">
        <v>2024</v>
      </c>
      <c r="E12128">
        <v>8</v>
      </c>
      <c r="F12128">
        <v>477.26</v>
      </c>
      <c r="G12128">
        <v>53</v>
      </c>
    </row>
    <row r="12129" spans="1:7" ht="15.5" hidden="1" x14ac:dyDescent="0.35">
      <c r="A12129" t="s">
        <v>187</v>
      </c>
      <c r="B12129" t="s">
        <v>353</v>
      </c>
      <c r="C12129">
        <v>91610</v>
      </c>
      <c r="D12129">
        <v>2024</v>
      </c>
      <c r="E12129">
        <v>9</v>
      </c>
      <c r="F12129">
        <v>416.5</v>
      </c>
      <c r="G12129">
        <v>43</v>
      </c>
    </row>
    <row r="12130" spans="1:7" ht="15.5" hidden="1" x14ac:dyDescent="0.35">
      <c r="A12130" t="s">
        <v>187</v>
      </c>
      <c r="B12130" t="s">
        <v>353</v>
      </c>
      <c r="C12130">
        <v>91610</v>
      </c>
      <c r="D12130">
        <v>2024</v>
      </c>
      <c r="E12130">
        <v>10</v>
      </c>
      <c r="F12130">
        <v>478.45</v>
      </c>
      <c r="G12130">
        <v>43</v>
      </c>
    </row>
    <row r="12131" spans="1:7" ht="15.5" hidden="1" x14ac:dyDescent="0.35">
      <c r="A12131" t="s">
        <v>187</v>
      </c>
      <c r="B12131" t="s">
        <v>353</v>
      </c>
      <c r="C12131">
        <v>91610</v>
      </c>
      <c r="D12131">
        <v>2024</v>
      </c>
      <c r="E12131">
        <v>11</v>
      </c>
      <c r="F12131">
        <v>482.89</v>
      </c>
      <c r="G12131">
        <v>52</v>
      </c>
    </row>
    <row r="12132" spans="1:7" ht="15.5" hidden="1" x14ac:dyDescent="0.35">
      <c r="A12132" t="s">
        <v>187</v>
      </c>
      <c r="B12132" t="s">
        <v>353</v>
      </c>
      <c r="C12132">
        <v>91610</v>
      </c>
      <c r="D12132">
        <v>2024</v>
      </c>
      <c r="E12132">
        <v>12</v>
      </c>
      <c r="F12132">
        <v>435.1</v>
      </c>
      <c r="G12132">
        <v>51</v>
      </c>
    </row>
    <row r="12133" spans="1:7" ht="15.5" x14ac:dyDescent="0.35">
      <c r="A12133" t="s">
        <v>187</v>
      </c>
      <c r="B12133" t="s">
        <v>353</v>
      </c>
      <c r="C12133">
        <v>91610</v>
      </c>
      <c r="D12133">
        <v>2025</v>
      </c>
      <c r="E12133">
        <v>1</v>
      </c>
      <c r="F12133">
        <v>484.98</v>
      </c>
      <c r="G12133">
        <v>51</v>
      </c>
    </row>
    <row r="12134" spans="1:7" ht="15.5" x14ac:dyDescent="0.35">
      <c r="A12134" t="s">
        <v>187</v>
      </c>
      <c r="B12134" t="s">
        <v>353</v>
      </c>
      <c r="C12134">
        <v>91610</v>
      </c>
      <c r="D12134">
        <v>2025</v>
      </c>
      <c r="E12134">
        <v>2</v>
      </c>
      <c r="F12134">
        <v>358.05</v>
      </c>
      <c r="G12134">
        <v>41</v>
      </c>
    </row>
    <row r="12135" spans="1:7" ht="15.5" x14ac:dyDescent="0.35">
      <c r="A12135" t="s">
        <v>187</v>
      </c>
      <c r="B12135" t="s">
        <v>353</v>
      </c>
      <c r="C12135">
        <v>91610</v>
      </c>
      <c r="D12135">
        <v>2025</v>
      </c>
      <c r="E12135">
        <v>3</v>
      </c>
      <c r="F12135">
        <v>444.07</v>
      </c>
      <c r="G12135">
        <v>41</v>
      </c>
    </row>
    <row r="12136" spans="1:7" ht="15.5" x14ac:dyDescent="0.35">
      <c r="A12136" t="s">
        <v>187</v>
      </c>
      <c r="B12136" t="s">
        <v>353</v>
      </c>
      <c r="C12136">
        <v>91610</v>
      </c>
      <c r="D12136">
        <v>2025</v>
      </c>
      <c r="E12136">
        <v>4</v>
      </c>
      <c r="F12136">
        <v>450.86</v>
      </c>
      <c r="G12136">
        <v>45</v>
      </c>
    </row>
    <row r="12137" spans="1:7" ht="15.5" x14ac:dyDescent="0.35">
      <c r="A12137" t="s">
        <v>187</v>
      </c>
      <c r="B12137" t="s">
        <v>353</v>
      </c>
      <c r="C12137">
        <v>91610</v>
      </c>
      <c r="D12137">
        <v>2025</v>
      </c>
      <c r="E12137">
        <v>5</v>
      </c>
      <c r="F12137">
        <v>479.27</v>
      </c>
      <c r="G12137">
        <v>47</v>
      </c>
    </row>
    <row r="12138" spans="1:7" ht="15.5" x14ac:dyDescent="0.35">
      <c r="A12138" t="s">
        <v>187</v>
      </c>
      <c r="B12138" t="s">
        <v>353</v>
      </c>
      <c r="C12138">
        <v>91610</v>
      </c>
      <c r="D12138">
        <v>2025</v>
      </c>
      <c r="E12138">
        <v>6</v>
      </c>
      <c r="F12138">
        <v>423.7</v>
      </c>
      <c r="G12138">
        <v>47</v>
      </c>
    </row>
    <row r="12139" spans="1:7" ht="15.5" x14ac:dyDescent="0.35">
      <c r="A12139" t="s">
        <v>187</v>
      </c>
      <c r="B12139" t="s">
        <v>353</v>
      </c>
      <c r="C12139">
        <v>91610</v>
      </c>
      <c r="D12139">
        <v>2025</v>
      </c>
      <c r="E12139">
        <v>7</v>
      </c>
      <c r="F12139">
        <v>452.98</v>
      </c>
      <c r="G12139">
        <v>46</v>
      </c>
    </row>
    <row r="12140" spans="1:7" ht="15.5" x14ac:dyDescent="0.35">
      <c r="A12140" t="s">
        <v>187</v>
      </c>
      <c r="B12140" t="s">
        <v>353</v>
      </c>
      <c r="C12140">
        <v>91610</v>
      </c>
      <c r="D12140">
        <v>2025</v>
      </c>
      <c r="E12140">
        <v>8</v>
      </c>
      <c r="F12140">
        <v>91.9</v>
      </c>
      <c r="G12140">
        <v>8</v>
      </c>
    </row>
    <row r="12141" spans="1:7" ht="15.5" x14ac:dyDescent="0.35">
      <c r="A12141" t="s">
        <v>187</v>
      </c>
      <c r="B12141" t="s">
        <v>353</v>
      </c>
      <c r="C12141">
        <v>91610</v>
      </c>
      <c r="D12141">
        <v>2025</v>
      </c>
      <c r="E12141">
        <v>9</v>
      </c>
      <c r="F12141">
        <v>0</v>
      </c>
      <c r="G12141">
        <v>0</v>
      </c>
    </row>
    <row r="12142" spans="1:7" ht="15.5" x14ac:dyDescent="0.35">
      <c r="A12142" t="s">
        <v>187</v>
      </c>
      <c r="B12142" t="s">
        <v>353</v>
      </c>
      <c r="C12142">
        <v>91610</v>
      </c>
      <c r="D12142">
        <v>2025</v>
      </c>
      <c r="E12142">
        <v>10</v>
      </c>
      <c r="F12142">
        <v>0</v>
      </c>
      <c r="G12142">
        <v>0</v>
      </c>
    </row>
    <row r="12143" spans="1:7" ht="15.5" x14ac:dyDescent="0.35">
      <c r="A12143" t="s">
        <v>187</v>
      </c>
      <c r="B12143" t="s">
        <v>353</v>
      </c>
      <c r="C12143">
        <v>91610</v>
      </c>
      <c r="D12143">
        <v>2025</v>
      </c>
      <c r="E12143">
        <v>11</v>
      </c>
      <c r="F12143">
        <v>0</v>
      </c>
      <c r="G12143">
        <v>0</v>
      </c>
    </row>
  </sheetData>
  <autoFilter ref="A1:G12143" xr:uid="{00000000-0001-0000-1100-000000000000}">
    <filterColumn colId="3">
      <filters>
        <filter val="2025"/>
      </filters>
    </filterColumn>
  </autoFilter>
  <sortState xmlns:xlrd2="http://schemas.microsoft.com/office/spreadsheetml/2017/richdata2" ref="A2:G2823">
    <sortCondition ref="D2:D2823"/>
    <sortCondition ref="E2:E2823"/>
    <sortCondition ref="C2:C2823"/>
  </sortState>
  <phoneticPr fontId="66" type="noConversion"/>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autoPageBreaks="0" fitToPage="1"/>
  </sheetPr>
  <dimension ref="A1:M91"/>
  <sheetViews>
    <sheetView zoomScale="84" zoomScaleNormal="84" zoomScaleSheetLayoutView="100" workbookViewId="0">
      <pane ySplit="6" topLeftCell="A7" activePane="bottomLeft" state="frozen"/>
      <selection pane="bottomLeft" activeCell="B21" sqref="B21:E22"/>
    </sheetView>
  </sheetViews>
  <sheetFormatPr defaultColWidth="8.921875" defaultRowHeight="10" x14ac:dyDescent="0.35"/>
  <cols>
    <col min="1" max="1" width="9.3828125" style="20" customWidth="1"/>
    <col min="2" max="2" width="13.921875" style="20" customWidth="1"/>
    <col min="3" max="3" width="10.4609375" style="20" customWidth="1"/>
    <col min="4" max="4" width="9.61328125" style="20" customWidth="1"/>
    <col min="5" max="5" width="18.61328125" style="20" customWidth="1"/>
    <col min="6" max="7" width="17.921875" style="20" bestFit="1" customWidth="1"/>
    <col min="8" max="8" width="17.61328125" style="5" customWidth="1"/>
    <col min="9" max="9" width="17.84375" style="5" customWidth="1"/>
    <col min="10" max="10" width="15.921875" style="5" customWidth="1"/>
    <col min="11" max="12" width="16.07421875" style="5" customWidth="1"/>
    <col min="13" max="13" width="8.921875" style="5"/>
    <col min="14" max="16384" width="8.921875" style="20"/>
  </cols>
  <sheetData>
    <row r="1" spans="1:12" s="6" customFormat="1" ht="26.25" customHeight="1" x14ac:dyDescent="0.35">
      <c r="A1" s="22"/>
      <c r="B1" s="23"/>
      <c r="C1" s="23"/>
      <c r="D1" s="23"/>
      <c r="E1" s="851" t="s">
        <v>74</v>
      </c>
      <c r="F1" s="798"/>
      <c r="G1" s="798"/>
      <c r="H1" s="25"/>
      <c r="I1" s="60"/>
      <c r="J1" s="77"/>
      <c r="K1" s="77"/>
      <c r="L1" s="77"/>
    </row>
    <row r="2" spans="1:12" s="6" customFormat="1" ht="26.25" customHeight="1" x14ac:dyDescent="0.35">
      <c r="A2" s="24"/>
      <c r="E2" s="851" t="s">
        <v>78</v>
      </c>
      <c r="F2" s="798"/>
      <c r="G2" s="798"/>
      <c r="H2" s="25"/>
      <c r="I2" s="55"/>
      <c r="J2" s="25" t="s">
        <v>75</v>
      </c>
      <c r="K2" s="25"/>
      <c r="L2" s="25"/>
    </row>
    <row r="3" spans="1:12" s="6" customFormat="1" ht="25.65" customHeight="1" x14ac:dyDescent="0.35">
      <c r="A3" s="24"/>
      <c r="E3" s="450" t="s">
        <v>516</v>
      </c>
      <c r="F3" s="436"/>
      <c r="G3" s="436"/>
      <c r="H3" s="25"/>
      <c r="I3" s="56"/>
      <c r="J3" s="233" t="s">
        <v>34</v>
      </c>
      <c r="K3" s="25"/>
      <c r="L3" s="25"/>
    </row>
    <row r="4" spans="1:12" s="6" customFormat="1" ht="26.25" customHeight="1" x14ac:dyDescent="0.35">
      <c r="A4" s="24"/>
      <c r="E4" s="9"/>
      <c r="F4" s="25"/>
      <c r="G4" s="25"/>
      <c r="H4" s="25"/>
      <c r="I4" s="57"/>
      <c r="J4" s="35" t="s">
        <v>33</v>
      </c>
      <c r="K4" s="35"/>
      <c r="L4" s="35"/>
    </row>
    <row r="5" spans="1:12" s="6" customFormat="1" ht="18" customHeight="1" x14ac:dyDescent="0.35">
      <c r="A5" s="24"/>
      <c r="E5" s="14" t="s">
        <v>7</v>
      </c>
      <c r="F5" s="35"/>
      <c r="G5" s="35"/>
      <c r="H5" s="25"/>
      <c r="I5" s="5"/>
      <c r="J5" s="5"/>
      <c r="K5" s="5"/>
      <c r="L5" s="5"/>
    </row>
    <row r="6" spans="1:12" s="16" customFormat="1" ht="51" customHeight="1" x14ac:dyDescent="0.35">
      <c r="A6" s="233" t="s">
        <v>0</v>
      </c>
      <c r="B6" s="233" t="s">
        <v>517</v>
      </c>
      <c r="C6" s="451" t="s">
        <v>520</v>
      </c>
      <c r="D6" s="37" t="s">
        <v>76</v>
      </c>
      <c r="E6" s="37" t="s">
        <v>77</v>
      </c>
      <c r="F6" s="83" t="s">
        <v>31</v>
      </c>
      <c r="G6" s="83" t="s">
        <v>32</v>
      </c>
      <c r="H6" s="39" t="s">
        <v>76</v>
      </c>
      <c r="I6" s="59" t="s">
        <v>6</v>
      </c>
      <c r="J6" s="233" t="s">
        <v>519</v>
      </c>
      <c r="K6" s="233" t="s">
        <v>522</v>
      </c>
      <c r="L6" s="233" t="s">
        <v>521</v>
      </c>
    </row>
    <row r="7" spans="1:12" s="17" customFormat="1" ht="21" customHeight="1" x14ac:dyDescent="0.35">
      <c r="A7" s="49"/>
      <c r="B7" s="233"/>
      <c r="C7" s="50"/>
      <c r="D7" s="233"/>
      <c r="E7" s="437"/>
      <c r="F7" s="43"/>
      <c r="G7" s="43"/>
      <c r="H7" s="43"/>
      <c r="I7" s="43"/>
      <c r="J7" s="43"/>
      <c r="K7" s="44"/>
      <c r="L7" s="419"/>
    </row>
    <row r="8" spans="1:12" s="17" customFormat="1" ht="21" customHeight="1" x14ac:dyDescent="0.35">
      <c r="A8" s="49"/>
      <c r="B8" s="233"/>
      <c r="C8" s="50"/>
      <c r="D8" s="233"/>
      <c r="E8" s="437"/>
      <c r="F8" s="63"/>
      <c r="G8" s="63"/>
      <c r="H8" s="63"/>
      <c r="I8" s="63"/>
      <c r="J8" s="63"/>
      <c r="K8" s="42"/>
      <c r="L8" s="420"/>
    </row>
    <row r="9" spans="1:12" s="17" customFormat="1" ht="21" customHeight="1" x14ac:dyDescent="0.35">
      <c r="A9" s="49"/>
      <c r="B9" s="233"/>
      <c r="C9" s="50"/>
      <c r="D9" s="233"/>
      <c r="E9" s="437"/>
      <c r="F9" s="43"/>
      <c r="G9" s="43"/>
      <c r="H9" s="43"/>
      <c r="I9" s="43"/>
      <c r="J9" s="43"/>
      <c r="K9" s="44"/>
      <c r="L9" s="419"/>
    </row>
    <row r="10" spans="1:12" s="17" customFormat="1" ht="21" customHeight="1" x14ac:dyDescent="0.35">
      <c r="A10" s="49"/>
      <c r="B10" s="233"/>
      <c r="C10" s="50"/>
      <c r="D10" s="233"/>
      <c r="E10" s="437"/>
      <c r="F10" s="63"/>
      <c r="G10" s="63"/>
      <c r="H10" s="63"/>
      <c r="I10" s="63"/>
      <c r="J10" s="63"/>
      <c r="K10" s="42"/>
      <c r="L10" s="420"/>
    </row>
    <row r="11" spans="1:12" s="17" customFormat="1" ht="21" customHeight="1" x14ac:dyDescent="0.35">
      <c r="A11" s="49"/>
      <c r="B11" s="233"/>
      <c r="C11" s="50"/>
      <c r="D11" s="233"/>
      <c r="E11" s="437"/>
      <c r="F11" s="63"/>
      <c r="G11" s="63"/>
      <c r="H11" s="63"/>
      <c r="I11" s="63"/>
      <c r="J11" s="63"/>
      <c r="K11" s="42"/>
      <c r="L11" s="420"/>
    </row>
    <row r="12" spans="1:12" s="17" customFormat="1" ht="21" customHeight="1" x14ac:dyDescent="0.35">
      <c r="A12" s="49"/>
      <c r="B12" s="233"/>
      <c r="C12" s="50"/>
      <c r="D12" s="233"/>
      <c r="E12" s="437"/>
      <c r="F12" s="233"/>
      <c r="G12" s="233"/>
      <c r="H12" s="233"/>
      <c r="I12" s="233"/>
      <c r="J12" s="233"/>
      <c r="K12" s="46"/>
      <c r="L12" s="421"/>
    </row>
    <row r="13" spans="1:12" s="17" customFormat="1" ht="21" customHeight="1" x14ac:dyDescent="0.35">
      <c r="A13" s="49"/>
      <c r="B13" s="233"/>
      <c r="C13" s="50"/>
      <c r="D13" s="233"/>
      <c r="E13" s="437"/>
      <c r="F13" s="233"/>
      <c r="G13" s="233"/>
      <c r="H13" s="233"/>
      <c r="I13" s="233"/>
      <c r="J13" s="233"/>
      <c r="K13" s="46"/>
      <c r="L13" s="421"/>
    </row>
    <row r="14" spans="1:12" s="17" customFormat="1" ht="21" customHeight="1" x14ac:dyDescent="0.35">
      <c r="A14" s="49"/>
      <c r="B14" s="233"/>
      <c r="C14" s="50"/>
      <c r="D14" s="233"/>
      <c r="E14" s="437"/>
      <c r="F14" s="233"/>
      <c r="G14" s="233"/>
      <c r="H14" s="233"/>
      <c r="I14" s="233"/>
      <c r="J14" s="233"/>
      <c r="K14" s="46"/>
      <c r="L14" s="421"/>
    </row>
    <row r="15" spans="1:12" s="17" customFormat="1" ht="21" customHeight="1" x14ac:dyDescent="0.35">
      <c r="A15" s="49"/>
      <c r="B15" s="233"/>
      <c r="C15" s="50"/>
      <c r="D15" s="233"/>
      <c r="E15" s="437"/>
      <c r="F15" s="233"/>
      <c r="G15" s="233"/>
      <c r="H15" s="233"/>
      <c r="I15" s="233"/>
      <c r="J15" s="233"/>
      <c r="K15" s="46"/>
      <c r="L15" s="421"/>
    </row>
    <row r="16" spans="1:12" s="17" customFormat="1" ht="21" customHeight="1" x14ac:dyDescent="0.35">
      <c r="A16" s="49"/>
      <c r="B16" s="233"/>
      <c r="C16" s="50"/>
      <c r="D16" s="233"/>
      <c r="E16" s="437"/>
      <c r="F16" s="233"/>
      <c r="G16" s="233"/>
      <c r="H16" s="233"/>
      <c r="I16" s="233"/>
      <c r="J16" s="233"/>
      <c r="K16" s="46"/>
      <c r="L16" s="421"/>
    </row>
    <row r="17" spans="1:12" s="17" customFormat="1" ht="21" customHeight="1" x14ac:dyDescent="0.35">
      <c r="A17" s="49"/>
      <c r="B17" s="233"/>
      <c r="C17" s="50"/>
      <c r="D17" s="233"/>
      <c r="E17" s="437"/>
      <c r="F17" s="233"/>
      <c r="G17" s="233"/>
      <c r="H17" s="233"/>
      <c r="I17" s="233"/>
      <c r="J17" s="233"/>
      <c r="K17" s="46"/>
      <c r="L17" s="421"/>
    </row>
    <row r="18" spans="1:12" s="17" customFormat="1" ht="21" customHeight="1" x14ac:dyDescent="0.35">
      <c r="A18" s="49"/>
      <c r="B18" s="233"/>
      <c r="C18" s="50"/>
      <c r="D18" s="233"/>
      <c r="E18" s="437"/>
      <c r="F18" s="233"/>
      <c r="G18" s="233"/>
      <c r="H18" s="233"/>
      <c r="I18" s="233"/>
      <c r="J18" s="233"/>
      <c r="K18" s="46"/>
      <c r="L18" s="421"/>
    </row>
    <row r="19" spans="1:12" s="17" customFormat="1" ht="21" customHeight="1" x14ac:dyDescent="0.35">
      <c r="A19" s="49"/>
      <c r="B19" s="233"/>
      <c r="C19" s="50"/>
      <c r="D19" s="233"/>
      <c r="E19" s="437"/>
      <c r="F19" s="233"/>
      <c r="G19" s="233"/>
      <c r="H19" s="233"/>
      <c r="I19" s="233"/>
      <c r="J19" s="233"/>
      <c r="K19" s="46"/>
      <c r="L19" s="421"/>
    </row>
    <row r="20" spans="1:12" s="17" customFormat="1" ht="21" customHeight="1" x14ac:dyDescent="0.35">
      <c r="A20" s="49"/>
      <c r="B20" s="233"/>
      <c r="C20" s="50"/>
      <c r="D20" s="233"/>
      <c r="E20" s="437"/>
      <c r="F20" s="233"/>
      <c r="G20" s="233"/>
      <c r="H20" s="233"/>
      <c r="I20" s="233"/>
      <c r="J20" s="233"/>
      <c r="K20" s="46"/>
      <c r="L20" s="421"/>
    </row>
    <row r="21" spans="1:12" s="17" customFormat="1" ht="21" customHeight="1" x14ac:dyDescent="0.35">
      <c r="A21" s="49"/>
      <c r="B21" s="233"/>
      <c r="C21" s="50"/>
      <c r="D21" s="233"/>
      <c r="E21" s="437"/>
      <c r="F21" s="233"/>
      <c r="G21" s="233"/>
      <c r="H21" s="233"/>
      <c r="I21" s="233"/>
      <c r="J21" s="233"/>
      <c r="K21" s="46"/>
      <c r="L21" s="421"/>
    </row>
    <row r="22" spans="1:12" s="15" customFormat="1" ht="21" customHeight="1" x14ac:dyDescent="0.35">
      <c r="A22" s="49"/>
      <c r="B22" s="233"/>
      <c r="C22" s="50"/>
      <c r="D22" s="233"/>
      <c r="E22" s="437"/>
      <c r="F22" s="233"/>
      <c r="G22" s="233"/>
      <c r="H22" s="233"/>
      <c r="I22" s="233"/>
      <c r="J22" s="233"/>
      <c r="K22" s="46"/>
      <c r="L22" s="421"/>
    </row>
    <row r="23" spans="1:12" ht="21" customHeight="1" x14ac:dyDescent="0.35">
      <c r="A23" s="49"/>
      <c r="B23" s="233"/>
      <c r="C23" s="50"/>
      <c r="D23" s="233"/>
      <c r="E23" s="437"/>
      <c r="F23" s="233"/>
      <c r="G23" s="233"/>
      <c r="H23" s="233"/>
      <c r="I23" s="233"/>
      <c r="J23" s="233"/>
      <c r="K23" s="46"/>
      <c r="L23" s="421"/>
    </row>
    <row r="24" spans="1:12" ht="21" customHeight="1" x14ac:dyDescent="0.35">
      <c r="A24" s="49"/>
      <c r="B24" s="233"/>
      <c r="C24" s="50"/>
      <c r="D24" s="233"/>
      <c r="E24" s="437"/>
      <c r="F24" s="233"/>
      <c r="G24" s="233"/>
      <c r="H24" s="233"/>
      <c r="I24" s="233"/>
      <c r="J24" s="233"/>
      <c r="K24" s="46"/>
      <c r="L24" s="421"/>
    </row>
    <row r="25" spans="1:12" ht="21" customHeight="1" x14ac:dyDescent="0.35">
      <c r="A25" s="49"/>
      <c r="B25" s="233"/>
      <c r="C25" s="50"/>
      <c r="D25" s="233"/>
      <c r="E25" s="437"/>
      <c r="F25" s="233"/>
      <c r="G25" s="233"/>
      <c r="H25" s="233"/>
      <c r="I25" s="233"/>
      <c r="J25" s="233"/>
      <c r="K25" s="46"/>
      <c r="L25" s="421"/>
    </row>
    <row r="26" spans="1:12" ht="21" customHeight="1" x14ac:dyDescent="0.35">
      <c r="A26" s="49"/>
      <c r="B26" s="233"/>
      <c r="C26" s="50"/>
      <c r="D26" s="233"/>
      <c r="E26" s="437"/>
      <c r="F26" s="233"/>
      <c r="G26" s="233"/>
      <c r="H26" s="233"/>
      <c r="I26" s="233"/>
      <c r="J26" s="233"/>
      <c r="K26" s="46"/>
      <c r="L26" s="421"/>
    </row>
    <row r="27" spans="1:12" ht="21" customHeight="1" x14ac:dyDescent="0.35">
      <c r="A27" s="49"/>
      <c r="B27" s="233"/>
      <c r="C27" s="50"/>
      <c r="D27" s="233"/>
      <c r="E27" s="437"/>
      <c r="F27" s="233"/>
      <c r="G27" s="233"/>
      <c r="H27" s="233"/>
      <c r="I27" s="233"/>
      <c r="J27" s="233"/>
      <c r="K27" s="46"/>
      <c r="L27" s="421"/>
    </row>
    <row r="28" spans="1:12" ht="21" customHeight="1" x14ac:dyDescent="0.35">
      <c r="A28" s="49"/>
      <c r="B28" s="233"/>
      <c r="C28" s="50"/>
      <c r="D28" s="233"/>
      <c r="E28" s="437"/>
      <c r="F28" s="233"/>
      <c r="G28" s="233"/>
      <c r="H28" s="233"/>
      <c r="I28" s="233"/>
      <c r="J28" s="233"/>
      <c r="K28" s="46"/>
      <c r="L28" s="421"/>
    </row>
    <row r="29" spans="1:12" ht="21" customHeight="1" x14ac:dyDescent="0.35">
      <c r="A29" s="49"/>
      <c r="B29" s="233"/>
      <c r="C29" s="50"/>
      <c r="D29" s="233"/>
      <c r="E29" s="437"/>
      <c r="F29" s="233"/>
      <c r="G29" s="233"/>
      <c r="H29" s="233"/>
      <c r="I29" s="233"/>
      <c r="J29" s="233"/>
      <c r="K29" s="46"/>
      <c r="L29" s="421"/>
    </row>
    <row r="30" spans="1:12" ht="21" customHeight="1" x14ac:dyDescent="0.35">
      <c r="A30" s="49"/>
      <c r="B30" s="233"/>
      <c r="C30" s="50"/>
      <c r="D30" s="233"/>
      <c r="E30" s="437"/>
      <c r="F30" s="233"/>
      <c r="G30" s="233"/>
      <c r="H30" s="233"/>
      <c r="I30" s="233"/>
      <c r="J30" s="233"/>
      <c r="K30" s="46"/>
      <c r="L30" s="421"/>
    </row>
    <row r="31" spans="1:12" ht="21" customHeight="1" x14ac:dyDescent="0.35">
      <c r="A31" s="49"/>
      <c r="B31" s="233"/>
      <c r="C31" s="50"/>
      <c r="D31" s="233"/>
      <c r="E31" s="437"/>
      <c r="F31" s="233"/>
      <c r="G31" s="233"/>
      <c r="H31" s="233"/>
      <c r="I31" s="233"/>
      <c r="J31" s="233"/>
      <c r="K31" s="46"/>
      <c r="L31" s="421"/>
    </row>
    <row r="32" spans="1:12" ht="21" customHeight="1" x14ac:dyDescent="0.35">
      <c r="A32" s="49"/>
      <c r="B32" s="233"/>
      <c r="C32" s="50"/>
      <c r="D32" s="233"/>
      <c r="E32" s="437"/>
      <c r="F32" s="233"/>
      <c r="G32" s="233"/>
      <c r="H32" s="233"/>
      <c r="I32" s="233"/>
      <c r="J32" s="233"/>
      <c r="K32" s="46"/>
      <c r="L32" s="421"/>
    </row>
    <row r="33" spans="1:12" ht="21" customHeight="1" x14ac:dyDescent="0.35">
      <c r="A33" s="49"/>
      <c r="B33" s="233"/>
      <c r="C33" s="50"/>
      <c r="D33" s="233"/>
      <c r="E33" s="437"/>
      <c r="F33" s="233"/>
      <c r="G33" s="233"/>
      <c r="H33" s="233"/>
      <c r="I33" s="233"/>
      <c r="J33" s="233"/>
      <c r="K33" s="46"/>
      <c r="L33" s="421"/>
    </row>
    <row r="34" spans="1:12" ht="21" customHeight="1" x14ac:dyDescent="0.35">
      <c r="A34" s="49"/>
      <c r="B34" s="233"/>
      <c r="C34" s="50"/>
      <c r="D34" s="233"/>
      <c r="E34" s="437"/>
      <c r="F34" s="233"/>
      <c r="G34" s="233"/>
      <c r="H34" s="233"/>
      <c r="I34" s="233"/>
      <c r="J34" s="233"/>
      <c r="K34" s="46"/>
      <c r="L34" s="421"/>
    </row>
    <row r="35" spans="1:12" ht="21" customHeight="1" x14ac:dyDescent="0.35">
      <c r="A35" s="49"/>
      <c r="B35" s="233"/>
      <c r="C35" s="50"/>
      <c r="D35" s="233"/>
      <c r="E35" s="437"/>
      <c r="F35" s="233"/>
      <c r="G35" s="233"/>
      <c r="H35" s="233"/>
      <c r="I35" s="233"/>
      <c r="J35" s="233"/>
      <c r="K35" s="46"/>
      <c r="L35" s="421"/>
    </row>
    <row r="36" spans="1:12" ht="21" customHeight="1" x14ac:dyDescent="0.35">
      <c r="A36" s="49"/>
      <c r="B36" s="233"/>
      <c r="C36" s="50"/>
      <c r="D36" s="233"/>
      <c r="E36" s="437"/>
      <c r="F36" s="233"/>
      <c r="G36" s="233"/>
      <c r="H36" s="233"/>
      <c r="I36" s="233"/>
      <c r="J36" s="233"/>
      <c r="K36" s="46"/>
      <c r="L36" s="421"/>
    </row>
    <row r="37" spans="1:12" ht="21" customHeight="1" x14ac:dyDescent="0.35">
      <c r="A37" s="49"/>
      <c r="B37" s="233"/>
      <c r="C37" s="50"/>
      <c r="D37" s="233"/>
      <c r="E37" s="437"/>
      <c r="F37" s="233"/>
      <c r="G37" s="233"/>
      <c r="H37" s="233"/>
      <c r="I37" s="233"/>
      <c r="J37" s="233"/>
      <c r="K37" s="46"/>
      <c r="L37" s="421"/>
    </row>
    <row r="38" spans="1:12" ht="21" customHeight="1" x14ac:dyDescent="0.35">
      <c r="A38" s="49"/>
      <c r="B38" s="233"/>
      <c r="C38" s="50"/>
      <c r="D38" s="233"/>
      <c r="E38" s="437"/>
      <c r="F38" s="233"/>
      <c r="G38" s="233"/>
      <c r="H38" s="233"/>
      <c r="I38" s="233"/>
      <c r="J38" s="233"/>
      <c r="K38" s="46"/>
      <c r="L38" s="421"/>
    </row>
    <row r="39" spans="1:12" ht="21" customHeight="1" x14ac:dyDescent="0.35">
      <c r="A39" s="49"/>
      <c r="B39" s="233"/>
      <c r="C39" s="50"/>
      <c r="D39" s="233"/>
      <c r="E39" s="437"/>
      <c r="F39" s="233"/>
      <c r="G39" s="233"/>
      <c r="H39" s="233"/>
      <c r="I39" s="233"/>
      <c r="J39" s="233"/>
      <c r="K39" s="46"/>
      <c r="L39" s="421"/>
    </row>
    <row r="40" spans="1:12" ht="21" customHeight="1" x14ac:dyDescent="0.35">
      <c r="A40" s="49"/>
      <c r="B40" s="233"/>
      <c r="C40" s="50"/>
      <c r="D40" s="233"/>
      <c r="E40" s="437"/>
      <c r="F40" s="233"/>
      <c r="G40" s="233"/>
      <c r="H40" s="233"/>
      <c r="I40" s="233"/>
      <c r="J40" s="233"/>
      <c r="K40" s="46"/>
      <c r="L40" s="421"/>
    </row>
    <row r="41" spans="1:12" ht="21" customHeight="1" x14ac:dyDescent="0.35">
      <c r="A41" s="49"/>
      <c r="B41" s="233"/>
      <c r="C41" s="50"/>
      <c r="D41" s="233"/>
      <c r="E41" s="437"/>
      <c r="F41" s="233"/>
      <c r="G41" s="233"/>
      <c r="H41" s="233"/>
      <c r="I41" s="233"/>
      <c r="J41" s="233"/>
      <c r="K41" s="46"/>
      <c r="L41" s="421"/>
    </row>
    <row r="42" spans="1:12" ht="21" customHeight="1" x14ac:dyDescent="0.35">
      <c r="A42" s="49"/>
      <c r="B42" s="233"/>
      <c r="C42" s="50"/>
      <c r="D42" s="233"/>
      <c r="E42" s="437"/>
      <c r="F42" s="233"/>
      <c r="G42" s="233"/>
      <c r="H42" s="233"/>
      <c r="I42" s="233"/>
      <c r="J42" s="233"/>
      <c r="K42" s="46"/>
      <c r="L42" s="421"/>
    </row>
    <row r="43" spans="1:12" ht="21" customHeight="1" x14ac:dyDescent="0.35">
      <c r="A43" s="49"/>
      <c r="B43" s="233"/>
      <c r="C43" s="50"/>
      <c r="D43" s="233"/>
      <c r="E43" s="437"/>
      <c r="F43" s="233"/>
      <c r="G43" s="233"/>
      <c r="H43" s="233"/>
      <c r="I43" s="233"/>
      <c r="J43" s="233"/>
      <c r="K43" s="46"/>
      <c r="L43" s="421"/>
    </row>
    <row r="44" spans="1:12" ht="21" customHeight="1" x14ac:dyDescent="0.35">
      <c r="A44" s="49"/>
      <c r="B44" s="233"/>
      <c r="C44" s="50"/>
      <c r="D44" s="233"/>
      <c r="E44" s="437"/>
      <c r="F44" s="233"/>
      <c r="G44" s="233"/>
      <c r="H44" s="233"/>
      <c r="I44" s="233"/>
      <c r="J44" s="233"/>
      <c r="K44" s="46"/>
      <c r="L44" s="421"/>
    </row>
    <row r="45" spans="1:12" ht="21" customHeight="1" x14ac:dyDescent="0.35">
      <c r="A45" s="49"/>
      <c r="B45" s="233"/>
      <c r="C45" s="50"/>
      <c r="D45" s="233"/>
      <c r="E45" s="437"/>
      <c r="F45" s="233"/>
      <c r="G45" s="233"/>
      <c r="H45" s="233"/>
      <c r="I45" s="233"/>
      <c r="J45" s="233"/>
      <c r="K45" s="46"/>
      <c r="L45" s="421"/>
    </row>
    <row r="46" spans="1:12" ht="21" customHeight="1" x14ac:dyDescent="0.35">
      <c r="A46" s="49"/>
      <c r="B46" s="233"/>
      <c r="C46" s="50"/>
      <c r="D46" s="233"/>
      <c r="E46" s="437"/>
      <c r="F46" s="233"/>
      <c r="G46" s="233"/>
      <c r="H46" s="233"/>
      <c r="I46" s="233"/>
      <c r="J46" s="233"/>
      <c r="K46" s="46"/>
      <c r="L46" s="421"/>
    </row>
    <row r="47" spans="1:12" ht="21" customHeight="1" x14ac:dyDescent="0.35">
      <c r="A47" s="49"/>
      <c r="B47" s="233"/>
      <c r="C47" s="50"/>
      <c r="D47" s="233"/>
      <c r="E47" s="437"/>
      <c r="F47" s="233"/>
      <c r="G47" s="233"/>
      <c r="H47" s="233"/>
      <c r="I47" s="233"/>
      <c r="J47" s="233"/>
      <c r="K47" s="46"/>
      <c r="L47" s="421"/>
    </row>
    <row r="48" spans="1:12" ht="21" customHeight="1" x14ac:dyDescent="0.35">
      <c r="A48" s="49"/>
      <c r="B48" s="233"/>
      <c r="C48" s="50"/>
      <c r="D48" s="233"/>
      <c r="E48" s="437"/>
      <c r="F48" s="233"/>
      <c r="G48" s="233"/>
      <c r="H48" s="233"/>
      <c r="I48" s="233"/>
      <c r="J48" s="233"/>
      <c r="K48" s="46"/>
      <c r="L48" s="421"/>
    </row>
    <row r="49" spans="1:12" ht="21" customHeight="1" x14ac:dyDescent="0.35">
      <c r="A49" s="49"/>
      <c r="B49" s="233"/>
      <c r="C49" s="50"/>
      <c r="D49" s="233"/>
      <c r="E49" s="437"/>
      <c r="F49" s="233"/>
      <c r="G49" s="233"/>
      <c r="H49" s="233"/>
      <c r="I49" s="233"/>
      <c r="J49" s="233"/>
      <c r="K49" s="46"/>
      <c r="L49" s="421"/>
    </row>
    <row r="50" spans="1:12" ht="21" customHeight="1" x14ac:dyDescent="0.35">
      <c r="A50" s="49"/>
      <c r="B50" s="233"/>
      <c r="C50" s="50"/>
      <c r="D50" s="233"/>
      <c r="E50" s="437"/>
      <c r="F50" s="233"/>
      <c r="G50" s="233"/>
      <c r="H50" s="233"/>
      <c r="I50" s="233"/>
      <c r="J50" s="233"/>
      <c r="K50" s="46"/>
      <c r="L50" s="421"/>
    </row>
    <row r="51" spans="1:12" ht="21" customHeight="1" x14ac:dyDescent="0.35">
      <c r="A51" s="49"/>
      <c r="B51" s="233"/>
      <c r="C51" s="50"/>
      <c r="D51" s="233"/>
      <c r="E51" s="437"/>
      <c r="F51" s="233"/>
      <c r="G51" s="233"/>
      <c r="H51" s="233"/>
      <c r="I51" s="233"/>
      <c r="J51" s="233"/>
      <c r="K51" s="46"/>
      <c r="L51" s="421"/>
    </row>
    <row r="52" spans="1:12" ht="21" customHeight="1" x14ac:dyDescent="0.35">
      <c r="A52" s="49"/>
      <c r="B52" s="233"/>
      <c r="C52" s="50"/>
      <c r="D52" s="233"/>
      <c r="E52" s="437"/>
      <c r="F52" s="233"/>
      <c r="G52" s="233"/>
      <c r="H52" s="233"/>
      <c r="I52" s="233"/>
      <c r="J52" s="233"/>
      <c r="K52" s="46"/>
      <c r="L52" s="421"/>
    </row>
    <row r="53" spans="1:12" ht="21" customHeight="1" x14ac:dyDescent="0.35">
      <c r="A53" s="49"/>
      <c r="B53" s="233"/>
      <c r="C53" s="50"/>
      <c r="D53" s="233"/>
      <c r="E53" s="437"/>
      <c r="F53" s="233"/>
      <c r="G53" s="233"/>
      <c r="H53" s="233"/>
      <c r="I53" s="233"/>
      <c r="J53" s="233"/>
      <c r="K53" s="46"/>
      <c r="L53" s="421"/>
    </row>
    <row r="54" spans="1:12" ht="21" customHeight="1" x14ac:dyDescent="0.35">
      <c r="A54" s="49"/>
      <c r="B54" s="233"/>
      <c r="C54" s="50"/>
      <c r="D54" s="233"/>
      <c r="E54" s="437"/>
      <c r="F54" s="233"/>
      <c r="G54" s="233"/>
      <c r="H54" s="233"/>
      <c r="I54" s="233"/>
      <c r="J54" s="233"/>
      <c r="K54" s="46"/>
      <c r="L54" s="421"/>
    </row>
    <row r="55" spans="1:12" ht="21" customHeight="1" x14ac:dyDescent="0.35">
      <c r="A55" s="49"/>
      <c r="B55" s="233"/>
      <c r="C55" s="50"/>
      <c r="D55" s="233"/>
      <c r="E55" s="437"/>
      <c r="F55" s="233"/>
      <c r="G55" s="233"/>
      <c r="H55" s="233"/>
      <c r="I55" s="233"/>
      <c r="J55" s="233"/>
      <c r="K55" s="46"/>
      <c r="L55" s="421"/>
    </row>
    <row r="56" spans="1:12" ht="21" customHeight="1" x14ac:dyDescent="0.35">
      <c r="A56" s="49"/>
      <c r="B56" s="233"/>
      <c r="C56" s="50"/>
      <c r="D56" s="233"/>
      <c r="E56" s="437"/>
      <c r="F56" s="233"/>
      <c r="G56" s="233"/>
      <c r="H56" s="233"/>
      <c r="I56" s="233"/>
      <c r="J56" s="233"/>
      <c r="K56" s="46"/>
      <c r="L56" s="421"/>
    </row>
    <row r="57" spans="1:12" ht="21" customHeight="1" x14ac:dyDescent="0.35">
      <c r="A57" s="49"/>
      <c r="B57" s="233"/>
      <c r="C57" s="50"/>
      <c r="D57" s="233"/>
      <c r="E57" s="437"/>
      <c r="F57" s="233"/>
      <c r="G57" s="233"/>
      <c r="H57" s="233"/>
      <c r="I57" s="233"/>
      <c r="J57" s="233"/>
      <c r="K57" s="46"/>
      <c r="L57" s="421"/>
    </row>
    <row r="58" spans="1:12" ht="21" customHeight="1" x14ac:dyDescent="0.35">
      <c r="A58" s="49"/>
      <c r="B58" s="233"/>
      <c r="C58" s="50"/>
      <c r="D58" s="233"/>
      <c r="E58" s="437"/>
      <c r="F58" s="233"/>
      <c r="G58" s="233"/>
      <c r="H58" s="233"/>
      <c r="I58" s="233"/>
      <c r="J58" s="233"/>
      <c r="K58" s="46"/>
      <c r="L58" s="421"/>
    </row>
    <row r="59" spans="1:12" ht="21" customHeight="1" x14ac:dyDescent="0.35">
      <c r="A59" s="49"/>
      <c r="B59" s="233"/>
      <c r="C59" s="50"/>
      <c r="D59" s="233"/>
      <c r="E59" s="437"/>
      <c r="F59" s="233"/>
      <c r="G59" s="233"/>
      <c r="H59" s="233"/>
      <c r="I59" s="233"/>
      <c r="J59" s="233"/>
      <c r="K59" s="46"/>
      <c r="L59" s="421"/>
    </row>
    <row r="60" spans="1:12" ht="21" customHeight="1" x14ac:dyDescent="0.35">
      <c r="A60" s="49"/>
      <c r="B60" s="233"/>
      <c r="C60" s="50"/>
      <c r="D60" s="233"/>
      <c r="E60" s="437"/>
      <c r="F60" s="233"/>
      <c r="G60" s="233"/>
      <c r="H60" s="233"/>
      <c r="I60" s="233"/>
      <c r="J60" s="233"/>
      <c r="K60" s="46"/>
      <c r="L60" s="421"/>
    </row>
    <row r="61" spans="1:12" ht="21" customHeight="1" x14ac:dyDescent="0.35"/>
    <row r="62" spans="1:12" ht="21" customHeight="1" x14ac:dyDescent="0.35"/>
    <row r="63" spans="1:12" ht="21" customHeight="1" x14ac:dyDescent="0.35"/>
    <row r="64" spans="1:12" ht="21" customHeight="1" x14ac:dyDescent="0.35"/>
    <row r="65" ht="21" customHeight="1" x14ac:dyDescent="0.35"/>
    <row r="66" ht="21" customHeight="1" x14ac:dyDescent="0.35"/>
    <row r="67" ht="21" customHeight="1" x14ac:dyDescent="0.35"/>
    <row r="68" ht="21" customHeight="1" x14ac:dyDescent="0.35"/>
    <row r="69" ht="21" customHeight="1" x14ac:dyDescent="0.35"/>
    <row r="70" ht="21" customHeight="1" x14ac:dyDescent="0.35"/>
    <row r="71" ht="21" customHeight="1" x14ac:dyDescent="0.35"/>
    <row r="72" ht="21" customHeight="1" x14ac:dyDescent="0.35"/>
    <row r="73" ht="21" customHeight="1" x14ac:dyDescent="0.35"/>
    <row r="74" ht="21" customHeight="1" x14ac:dyDescent="0.35"/>
    <row r="75" ht="21" customHeight="1" x14ac:dyDescent="0.35"/>
    <row r="76" ht="21" customHeight="1" x14ac:dyDescent="0.35"/>
    <row r="77" ht="21" customHeight="1" x14ac:dyDescent="0.35"/>
    <row r="78" ht="21" customHeight="1" x14ac:dyDescent="0.35"/>
    <row r="79" ht="21" customHeight="1" x14ac:dyDescent="0.35"/>
    <row r="80" ht="21" customHeight="1" x14ac:dyDescent="0.35"/>
    <row r="81" ht="21" customHeight="1" x14ac:dyDescent="0.35"/>
    <row r="82" ht="21" customHeight="1" x14ac:dyDescent="0.35"/>
    <row r="83" ht="21" customHeight="1" x14ac:dyDescent="0.35"/>
    <row r="84" ht="21" customHeight="1" x14ac:dyDescent="0.35"/>
    <row r="85" ht="21" customHeight="1" x14ac:dyDescent="0.35"/>
    <row r="86" ht="21" customHeight="1" x14ac:dyDescent="0.35"/>
    <row r="87" ht="21" customHeight="1" x14ac:dyDescent="0.35"/>
    <row r="88" ht="21" customHeight="1" x14ac:dyDescent="0.35"/>
    <row r="89" ht="21" customHeight="1" x14ac:dyDescent="0.35"/>
    <row r="90" ht="21" customHeight="1" x14ac:dyDescent="0.35"/>
    <row r="91" ht="21" customHeight="1" x14ac:dyDescent="0.35"/>
  </sheetData>
  <mergeCells count="2">
    <mergeCell ref="E2:G2"/>
    <mergeCell ref="E1:G1"/>
  </mergeCells>
  <dataValidations count="1">
    <dataValidation type="list" allowBlank="1" showInputMessage="1" showErrorMessage="1" sqref="B7:B60" xr:uid="{00000000-0002-0000-1000-000000000000}">
      <formula1>Engine_Type</formula1>
    </dataValidation>
  </dataValidations>
  <pageMargins left="0.32" right="0.32" top="0.98419999999999996" bottom="0.78739999999999999" header="0.5" footer="0.5"/>
  <pageSetup paperSize="9" orientation="landscape" r:id="rId1"/>
  <headerFooter alignWithMargins="0">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tabColor rgb="FFFF0000"/>
    <pageSetUpPr autoPageBreaks="0" fitToPage="1"/>
  </sheetPr>
  <dimension ref="A1:Y79"/>
  <sheetViews>
    <sheetView showGridLines="0" zoomScale="69" zoomScaleNormal="100" workbookViewId="0">
      <pane xSplit="4" ySplit="5" topLeftCell="AQ6" activePane="bottomRight" state="frozen"/>
      <selection activeCell="E334" sqref="E334"/>
      <selection pane="topRight" activeCell="E334" sqref="E334"/>
      <selection pane="bottomLeft" activeCell="E334" sqref="E334"/>
      <selection pane="bottomRight" activeCell="M34" sqref="M34"/>
    </sheetView>
  </sheetViews>
  <sheetFormatPr defaultColWidth="9.15234375" defaultRowHeight="14.5" x14ac:dyDescent="0.35"/>
  <cols>
    <col min="1" max="1" width="8.07421875" style="280" customWidth="1"/>
    <col min="2" max="2" width="40.07421875" style="280" customWidth="1"/>
    <col min="3" max="3" width="4.15234375" style="304" bestFit="1" customWidth="1"/>
    <col min="4" max="4" width="42.3828125" style="280" bestFit="1" customWidth="1"/>
    <col min="5" max="19" width="12.4609375" style="280" customWidth="1"/>
    <col min="20" max="16384" width="9.15234375" style="280"/>
  </cols>
  <sheetData>
    <row r="1" spans="1:20" ht="31" x14ac:dyDescent="0.7">
      <c r="B1" s="473" t="s">
        <v>540</v>
      </c>
    </row>
    <row r="2" spans="1:20" ht="26" x14ac:dyDescent="0.6">
      <c r="B2" s="281" t="s">
        <v>354</v>
      </c>
    </row>
    <row r="3" spans="1:20" ht="31" x14ac:dyDescent="0.7">
      <c r="B3" s="605">
        <f>SUM(E44:S44)</f>
        <v>0.76466866249999987</v>
      </c>
      <c r="C3" s="606" t="s">
        <v>576</v>
      </c>
      <c r="E3" s="304"/>
    </row>
    <row r="4" spans="1:20" s="505" customFormat="1" ht="17.25" customHeight="1" x14ac:dyDescent="0.35">
      <c r="B4" s="506"/>
      <c r="C4" s="506"/>
      <c r="D4" s="506"/>
      <c r="E4" s="507" t="s">
        <v>41</v>
      </c>
      <c r="F4" s="507" t="s">
        <v>55</v>
      </c>
      <c r="G4" s="507" t="s">
        <v>56</v>
      </c>
      <c r="H4" s="507" t="s">
        <v>57</v>
      </c>
      <c r="I4" s="507" t="s">
        <v>58</v>
      </c>
      <c r="J4" s="507" t="s">
        <v>59</v>
      </c>
      <c r="K4" s="507" t="s">
        <v>60</v>
      </c>
      <c r="L4" s="507" t="s">
        <v>61</v>
      </c>
      <c r="M4" s="507" t="s">
        <v>62</v>
      </c>
      <c r="N4" s="507" t="s">
        <v>63</v>
      </c>
      <c r="O4" s="507" t="s">
        <v>64</v>
      </c>
      <c r="P4" s="507" t="s">
        <v>65</v>
      </c>
      <c r="Q4" s="507" t="s">
        <v>68</v>
      </c>
      <c r="R4" s="507" t="s">
        <v>69</v>
      </c>
      <c r="S4" s="507" t="s">
        <v>70</v>
      </c>
    </row>
    <row r="5" spans="1:20" s="505" customFormat="1" ht="17.25" customHeight="1" x14ac:dyDescent="0.35">
      <c r="B5" s="506" t="s">
        <v>178</v>
      </c>
      <c r="C5" s="506"/>
      <c r="D5" s="506" t="s">
        <v>355</v>
      </c>
      <c r="E5" s="507">
        <v>2017</v>
      </c>
      <c r="F5" s="507">
        <v>2018</v>
      </c>
      <c r="G5" s="507">
        <v>2019</v>
      </c>
      <c r="H5" s="507">
        <v>2020</v>
      </c>
      <c r="I5" s="507">
        <v>2021</v>
      </c>
      <c r="J5" s="507">
        <v>2022</v>
      </c>
      <c r="K5" s="507">
        <v>2023</v>
      </c>
      <c r="L5" s="507">
        <v>2024</v>
      </c>
      <c r="M5" s="507">
        <v>2025</v>
      </c>
      <c r="N5" s="507">
        <v>2026</v>
      </c>
      <c r="O5" s="507">
        <v>2027</v>
      </c>
      <c r="P5" s="507">
        <v>2028</v>
      </c>
      <c r="Q5" s="507">
        <v>2029</v>
      </c>
      <c r="R5" s="507">
        <v>2030</v>
      </c>
      <c r="S5" s="507">
        <v>2031</v>
      </c>
    </row>
    <row r="6" spans="1:20" x14ac:dyDescent="0.35">
      <c r="A6" s="293"/>
      <c r="B6" s="292" t="s">
        <v>357</v>
      </c>
      <c r="C6" s="305" t="s">
        <v>358</v>
      </c>
      <c r="D6" s="292" t="s">
        <v>359</v>
      </c>
      <c r="E6" s="482">
        <f>SUMPRODUCT(('QUALIFIED EFH'!$D$4:$GB$4=E$5)*('QUALIFIED EFH'!$D$6:$GB$134))+(SUMPRODUCT(('QUALIFIED EFH'!$D$4:$GB$4=2016)*('QUALIFIED EFH'!$D$6:$GB$134)))</f>
        <v>89357.499999999927</v>
      </c>
      <c r="F6" s="482">
        <f>SUMPRODUCT(('QUALIFIED EFH'!$D$4:$GB$4=F$5)*('QUALIFIED EFH'!$D$6:$GB$134))</f>
        <v>222951.83999999994</v>
      </c>
      <c r="G6" s="482">
        <f>SUMPRODUCT(('QUALIFIED EFH'!$D$4:$GB$4=G$5)*('QUALIFIED EFH'!$D$6:$GB$134))</f>
        <v>364374.5499999997</v>
      </c>
      <c r="H6" s="482">
        <f>SUMPRODUCT(('QUALIFIED EFH'!$D$4:$GB$4=H$5)*('QUALIFIED EFH'!$D$6:$GB$134))</f>
        <v>122256.12999999996</v>
      </c>
      <c r="I6" s="482">
        <f>SUMPRODUCT(('QUALIFIED EFH'!$D$4:$GB$4=I$5)*('QUALIFIED EFH'!$D$6:$GB$134))</f>
        <v>120308.77000000016</v>
      </c>
      <c r="J6" s="482">
        <f>SUMPRODUCT(('QUALIFIED EFH'!$D$4:$GB$4=J$5)*('QUALIFIED EFH'!$D$6:$GB$134))</f>
        <v>269167.74999999977</v>
      </c>
      <c r="K6" s="552">
        <f>SUMPRODUCT(('QUALIFIED EFH'!$D$4:$GB$4=K$5)*('QUALIFIED EFH'!$D$6:$GB$134))</f>
        <v>326073.80000000063</v>
      </c>
      <c r="L6" s="552">
        <f>SUMPRODUCT(('QUALIFIED EFH'!$D$4:$GB$4=L$5)*('QUALIFIED EFH'!$D$6:$GB$134))</f>
        <v>322665.17999999988</v>
      </c>
      <c r="M6" s="552">
        <f>SUMPRODUCT(('QUALIFIED EFH'!$D$4:$GB$4=M$5)*('QUALIFIED EFH'!$D$6:$GB$134))</f>
        <v>342437.97</v>
      </c>
      <c r="N6" s="552">
        <f>SUMPRODUCT(('QUALIFIED EFH'!$D$4:$GB$4=N$5)*('QUALIFIED EFH'!$D$6:$GB$134))</f>
        <v>0</v>
      </c>
      <c r="O6" s="552">
        <f>SUMPRODUCT(('QUALIFIED EFH'!$D$4:$GB$4=O$5)*('QUALIFIED EFH'!$D$6:$GB$134))</f>
        <v>0</v>
      </c>
      <c r="P6" s="552">
        <f>SUMPRODUCT(('QUALIFIED EFH'!$D$4:$GB$4=P$5)*('QUALIFIED EFH'!$D$6:$GB$134))</f>
        <v>0</v>
      </c>
      <c r="Q6" s="552">
        <f>SUMPRODUCT(('QUALIFIED EFH'!$D$4:$GB$4=Q$5)*('QUALIFIED EFH'!$D$6:$GB$134))</f>
        <v>0</v>
      </c>
      <c r="R6" s="552">
        <f>SUMPRODUCT(('QUALIFIED EFH'!$D$4:$GB$4=R$5)*('QUALIFIED EFH'!$D$6:$GB$134))</f>
        <v>0</v>
      </c>
      <c r="S6" s="552">
        <f>SUMPRODUCT(('QUALIFIED EFH'!$D$4:$GB$4=S$5)*('QUALIFIED EFH'!$D$6:$GB$134))</f>
        <v>0</v>
      </c>
      <c r="T6" s="280" t="s">
        <v>360</v>
      </c>
    </row>
    <row r="7" spans="1:20" s="304" customFormat="1" x14ac:dyDescent="0.35">
      <c r="A7" s="293"/>
      <c r="B7" s="307"/>
      <c r="C7" s="307"/>
      <c r="D7" s="307"/>
      <c r="J7" s="852" t="s">
        <v>750</v>
      </c>
      <c r="K7" s="852"/>
    </row>
    <row r="8" spans="1:20" s="304" customFormat="1" ht="21" hidden="1" x14ac:dyDescent="0.5">
      <c r="A8" s="284"/>
      <c r="B8" s="308" t="s">
        <v>361</v>
      </c>
      <c r="C8" s="309"/>
      <c r="D8" s="307"/>
    </row>
    <row r="9" spans="1:20" s="304" customFormat="1" hidden="1" x14ac:dyDescent="0.35">
      <c r="A9" s="284"/>
      <c r="B9" s="305" t="s">
        <v>362</v>
      </c>
      <c r="C9" s="305" t="s">
        <v>363</v>
      </c>
      <c r="D9" s="305" t="s">
        <v>364</v>
      </c>
      <c r="E9" s="482">
        <f t="shared" ref="E9:J9" si="0">E6-E25</f>
        <v>89357.499999999927</v>
      </c>
      <c r="F9" s="482">
        <f t="shared" si="0"/>
        <v>222951.83999999994</v>
      </c>
      <c r="G9" s="482">
        <f t="shared" si="0"/>
        <v>358747.51999999967</v>
      </c>
      <c r="H9" s="482">
        <f>H6-H25</f>
        <v>119112.60999999996</v>
      </c>
      <c r="I9" s="482">
        <f t="shared" si="0"/>
        <v>117071.30000000016</v>
      </c>
      <c r="J9" s="482">
        <f t="shared" si="0"/>
        <v>252790.94999999978</v>
      </c>
      <c r="K9" s="552"/>
      <c r="L9" s="552"/>
      <c r="M9" s="552"/>
      <c r="N9" s="552"/>
      <c r="O9" s="552"/>
      <c r="P9" s="552"/>
      <c r="Q9" s="552"/>
      <c r="R9" s="552"/>
      <c r="S9" s="552"/>
      <c r="T9" s="280"/>
    </row>
    <row r="10" spans="1:20" s="304" customFormat="1" hidden="1" x14ac:dyDescent="0.35">
      <c r="A10" s="284"/>
      <c r="B10" s="305" t="s">
        <v>365</v>
      </c>
      <c r="C10" s="305" t="s">
        <v>366</v>
      </c>
      <c r="D10" s="305" t="s">
        <v>367</v>
      </c>
      <c r="E10" s="482">
        <f>E9</f>
        <v>89357.499999999927</v>
      </c>
      <c r="F10" s="482">
        <f t="shared" ref="F10:S10" si="1">E10+F9</f>
        <v>312309.33999999985</v>
      </c>
      <c r="G10" s="482">
        <f t="shared" si="1"/>
        <v>671056.85999999952</v>
      </c>
      <c r="H10" s="482">
        <f t="shared" si="1"/>
        <v>790169.46999999951</v>
      </c>
      <c r="I10" s="482">
        <f t="shared" si="1"/>
        <v>907240.76999999967</v>
      </c>
      <c r="J10" s="482">
        <f t="shared" si="1"/>
        <v>1160031.7199999995</v>
      </c>
      <c r="K10" s="552">
        <f t="shared" si="1"/>
        <v>1160031.7199999995</v>
      </c>
      <c r="L10" s="552">
        <f t="shared" si="1"/>
        <v>1160031.7199999995</v>
      </c>
      <c r="M10" s="552">
        <f t="shared" si="1"/>
        <v>1160031.7199999995</v>
      </c>
      <c r="N10" s="552">
        <f t="shared" si="1"/>
        <v>1160031.7199999995</v>
      </c>
      <c r="O10" s="552">
        <f t="shared" si="1"/>
        <v>1160031.7199999995</v>
      </c>
      <c r="P10" s="552">
        <f t="shared" si="1"/>
        <v>1160031.7199999995</v>
      </c>
      <c r="Q10" s="552">
        <f t="shared" si="1"/>
        <v>1160031.7199999995</v>
      </c>
      <c r="R10" s="552">
        <f t="shared" si="1"/>
        <v>1160031.7199999995</v>
      </c>
      <c r="S10" s="552">
        <f t="shared" si="1"/>
        <v>1160031.7199999995</v>
      </c>
    </row>
    <row r="11" spans="1:20" s="304" customFormat="1" hidden="1" x14ac:dyDescent="0.35">
      <c r="A11" s="284"/>
      <c r="B11" s="305" t="s">
        <v>162</v>
      </c>
      <c r="C11" s="305" t="s">
        <v>368</v>
      </c>
      <c r="D11" s="305" t="s">
        <v>162</v>
      </c>
      <c r="E11" s="483">
        <v>6.9000000000000006E-2</v>
      </c>
      <c r="F11" s="483">
        <v>6.9000000000000006E-2</v>
      </c>
      <c r="G11" s="483">
        <v>6.9000000000000006E-2</v>
      </c>
      <c r="H11" s="483">
        <v>6.9000000000000006E-2</v>
      </c>
      <c r="I11" s="483">
        <v>6.9000000000000006E-2</v>
      </c>
      <c r="J11" s="483">
        <v>6.9000000000000006E-2</v>
      </c>
      <c r="K11" s="553">
        <v>6.9000000000000006E-2</v>
      </c>
      <c r="L11" s="553">
        <v>6.9000000000000006E-2</v>
      </c>
      <c r="M11" s="553">
        <v>6.9000000000000006E-2</v>
      </c>
      <c r="N11" s="553">
        <v>6.9000000000000006E-2</v>
      </c>
      <c r="O11" s="553">
        <v>6.9000000000000006E-2</v>
      </c>
      <c r="P11" s="553">
        <v>6.9000000000000006E-2</v>
      </c>
      <c r="Q11" s="553">
        <v>6.9000000000000006E-2</v>
      </c>
      <c r="R11" s="553">
        <v>6.9000000000000006E-2</v>
      </c>
      <c r="S11" s="553">
        <v>6.9000000000000006E-2</v>
      </c>
    </row>
    <row r="12" spans="1:20" s="285" customFormat="1" hidden="1" x14ac:dyDescent="0.35">
      <c r="A12" s="284"/>
      <c r="B12" s="299" t="s">
        <v>369</v>
      </c>
      <c r="C12" s="299" t="s">
        <v>370</v>
      </c>
      <c r="D12" s="299" t="s">
        <v>371</v>
      </c>
      <c r="E12" s="484">
        <f>E11*(E10/1000)</f>
        <v>6.1656674999999961</v>
      </c>
      <c r="F12" s="484">
        <f t="shared" ref="F12:S12" si="2">F11*(F10/1000)</f>
        <v>21.54934445999999</v>
      </c>
      <c r="G12" s="484">
        <f t="shared" si="2"/>
        <v>46.302923339999971</v>
      </c>
      <c r="H12" s="484">
        <f t="shared" si="2"/>
        <v>54.521693429999971</v>
      </c>
      <c r="I12" s="484">
        <f t="shared" si="2"/>
        <v>62.59961312999998</v>
      </c>
      <c r="J12" s="484">
        <f t="shared" si="2"/>
        <v>80.042188679999967</v>
      </c>
      <c r="K12" s="554">
        <f t="shared" si="2"/>
        <v>80.042188679999967</v>
      </c>
      <c r="L12" s="554">
        <f t="shared" si="2"/>
        <v>80.042188679999967</v>
      </c>
      <c r="M12" s="554">
        <f t="shared" si="2"/>
        <v>80.042188679999967</v>
      </c>
      <c r="N12" s="554">
        <f t="shared" si="2"/>
        <v>80.042188679999967</v>
      </c>
      <c r="O12" s="554">
        <f t="shared" si="2"/>
        <v>80.042188679999967</v>
      </c>
      <c r="P12" s="554">
        <f t="shared" si="2"/>
        <v>80.042188679999967</v>
      </c>
      <c r="Q12" s="554">
        <f t="shared" si="2"/>
        <v>80.042188679999967</v>
      </c>
      <c r="R12" s="554">
        <f t="shared" si="2"/>
        <v>80.042188679999967</v>
      </c>
      <c r="S12" s="554">
        <f t="shared" si="2"/>
        <v>80.042188679999967</v>
      </c>
    </row>
    <row r="13" spans="1:20" s="304" customFormat="1" hidden="1" x14ac:dyDescent="0.35">
      <c r="A13" s="298"/>
      <c r="B13" s="307"/>
      <c r="C13" s="307"/>
      <c r="D13" s="307"/>
      <c r="E13" s="310"/>
      <c r="F13" s="310"/>
      <c r="G13" s="310"/>
      <c r="H13" s="310"/>
      <c r="I13" s="310"/>
      <c r="J13" s="310"/>
      <c r="K13" s="310"/>
      <c r="L13" s="310"/>
      <c r="M13" s="310"/>
      <c r="N13" s="310"/>
      <c r="O13" s="310"/>
      <c r="P13" s="310"/>
      <c r="Q13" s="310"/>
      <c r="R13" s="310"/>
      <c r="S13" s="310"/>
    </row>
    <row r="14" spans="1:20" s="304" customFormat="1" hidden="1" x14ac:dyDescent="0.35">
      <c r="A14" s="284"/>
      <c r="B14" s="515" t="s">
        <v>555</v>
      </c>
      <c r="C14" s="305" t="s">
        <v>372</v>
      </c>
      <c r="D14" s="305" t="s">
        <v>359</v>
      </c>
      <c r="E14" s="537">
        <f>COUNTIFS('QUALIFIED SVs'!$E$8:$E$10234,E$5,'QUALIFIED SVs'!$K$8:$K$10234,"SVRG Qualified Shop Visit")</f>
        <v>1</v>
      </c>
      <c r="F14" s="537">
        <f>COUNTIFS('QUALIFIED SVs'!$E$8:$E$10234,F$5,'QUALIFIED SVs'!$K$8:$K$10234,"SVRG Qualified Shop Visit")</f>
        <v>9</v>
      </c>
      <c r="G14" s="537">
        <f>COUNTIFS('QUALIFIED SVs'!$E$8:$E$10234,G$5,'QUALIFIED SVs'!$K$8:$K$10234,"SVRG Qualified Shop Visit")</f>
        <v>33</v>
      </c>
      <c r="H14" s="537">
        <f>COUNTIFS('QUALIFIED SVs'!$E$8:$E$10234,H$5,'QUALIFIED SVs'!$K$8:$K$10234,"SVRG Qualified Shop Visit")</f>
        <v>7</v>
      </c>
      <c r="I14" s="537">
        <f>COUNTIFS('QUALIFIED SVs'!$E$8:$E$10234,I$5,'QUALIFIED SVs'!$K$8:$K$10234,"SVRG Qualified Shop Visit")</f>
        <v>6</v>
      </c>
      <c r="J14" s="537">
        <f>COUNTIFS('QUALIFIED SVs'!$E$8:$E$10234,J$5,'QUALIFIED SVs'!$K$8:$K$10234,"SVRG Qualified Shop Visit")</f>
        <v>22</v>
      </c>
      <c r="K14" s="555">
        <f>COUNTIFS('QUALIFIED SVs'!$E$8:$E$10234,K$5,'QUALIFIED SVs'!$K$8:$K$10234,"SVRG Qualified Shop Visit")</f>
        <v>33</v>
      </c>
      <c r="L14" s="555">
        <f>COUNTIFS('QUALIFIED SVs'!$E$8:$E$10234,L$5,'QUALIFIED SVs'!$K$8:$K$10234,"SVRG Qualified Shop Visit")</f>
        <v>8</v>
      </c>
      <c r="M14" s="555">
        <f>COUNTIFS('QUALIFIED SVs'!$E$8:$E$10234,M$5,'QUALIFIED SVs'!$K$8:$K$10234,"SVRG Qualified Shop Visit")</f>
        <v>15</v>
      </c>
      <c r="N14" s="555">
        <f>COUNTIFS('QUALIFIED SVs'!$E$8:$E$10234,N$5,'QUALIFIED SVs'!$K$8:$K$10234,"SVRG Qualified Shop Visit")</f>
        <v>0</v>
      </c>
      <c r="O14" s="555">
        <f>COUNTIFS('QUALIFIED SVs'!$E$8:$E$10234,O$5,'QUALIFIED SVs'!$K$8:$K$10234,"SVRG Qualified Shop Visit")</f>
        <v>0</v>
      </c>
      <c r="P14" s="555">
        <f>COUNTIFS('QUALIFIED SVs'!$E$8:$E$10234,P$5,'QUALIFIED SVs'!$K$8:$K$10234,"SVRG Qualified Shop Visit")</f>
        <v>0</v>
      </c>
      <c r="Q14" s="555">
        <f>COUNTIFS('QUALIFIED SVs'!$E$8:$E$10234,Q$5,'QUALIFIED SVs'!$K$8:$K$10234,"SVRG Qualified Shop Visit")</f>
        <v>0</v>
      </c>
      <c r="R14" s="555">
        <f>COUNTIFS('QUALIFIED SVs'!$E$8:$E$10234,R$5,'QUALIFIED SVs'!$K$8:$K$10234,"SVRG Qualified Shop Visit")</f>
        <v>0</v>
      </c>
      <c r="S14" s="555">
        <f>COUNTIFS('QUALIFIED SVs'!$E$8:$E$10234,S$5,'QUALIFIED SVs'!$K$8:$K$10234,"SVRG Qualified Shop Visit")</f>
        <v>0</v>
      </c>
      <c r="T14" s="304" t="s">
        <v>373</v>
      </c>
    </row>
    <row r="15" spans="1:20" s="285" customFormat="1" hidden="1" x14ac:dyDescent="0.35">
      <c r="A15" s="284"/>
      <c r="B15" s="299" t="s">
        <v>374</v>
      </c>
      <c r="C15" s="299" t="s">
        <v>375</v>
      </c>
      <c r="D15" s="299" t="s">
        <v>376</v>
      </c>
      <c r="E15" s="485">
        <f>E14</f>
        <v>1</v>
      </c>
      <c r="F15" s="485">
        <f t="shared" ref="F15:S15" si="3">E15+F14</f>
        <v>10</v>
      </c>
      <c r="G15" s="485">
        <f t="shared" si="3"/>
        <v>43</v>
      </c>
      <c r="H15" s="485">
        <f t="shared" si="3"/>
        <v>50</v>
      </c>
      <c r="I15" s="485">
        <f t="shared" si="3"/>
        <v>56</v>
      </c>
      <c r="J15" s="485">
        <f t="shared" si="3"/>
        <v>78</v>
      </c>
      <c r="K15" s="556">
        <f t="shared" si="3"/>
        <v>111</v>
      </c>
      <c r="L15" s="556">
        <f t="shared" si="3"/>
        <v>119</v>
      </c>
      <c r="M15" s="556">
        <f t="shared" si="3"/>
        <v>134</v>
      </c>
      <c r="N15" s="556">
        <f t="shared" si="3"/>
        <v>134</v>
      </c>
      <c r="O15" s="556">
        <f t="shared" si="3"/>
        <v>134</v>
      </c>
      <c r="P15" s="556">
        <f t="shared" si="3"/>
        <v>134</v>
      </c>
      <c r="Q15" s="556">
        <f t="shared" si="3"/>
        <v>134</v>
      </c>
      <c r="R15" s="556">
        <f t="shared" si="3"/>
        <v>134</v>
      </c>
      <c r="S15" s="556">
        <f t="shared" si="3"/>
        <v>134</v>
      </c>
    </row>
    <row r="16" spans="1:20" hidden="1" x14ac:dyDescent="0.35">
      <c r="A16" s="298"/>
      <c r="N16" s="280">
        <v>24</v>
      </c>
      <c r="O16" s="280">
        <v>29</v>
      </c>
    </row>
    <row r="17" spans="1:20" hidden="1" x14ac:dyDescent="0.35">
      <c r="B17" s="305" t="s">
        <v>377</v>
      </c>
      <c r="C17" s="305" t="s">
        <v>378</v>
      </c>
      <c r="D17" s="306" t="s">
        <v>379</v>
      </c>
      <c r="E17" s="486">
        <f>IF(E15&gt;E12,E15-E12,0)</f>
        <v>0</v>
      </c>
      <c r="F17" s="486">
        <f t="shared" ref="F17:S17" si="4">IF(F15&gt;F12,F15-F12,0)</f>
        <v>0</v>
      </c>
      <c r="G17" s="486">
        <f t="shared" si="4"/>
        <v>0</v>
      </c>
      <c r="H17" s="486">
        <f t="shared" si="4"/>
        <v>0</v>
      </c>
      <c r="I17" s="486">
        <f t="shared" si="4"/>
        <v>0</v>
      </c>
      <c r="J17" s="486">
        <f t="shared" si="4"/>
        <v>0</v>
      </c>
      <c r="K17" s="557">
        <f t="shared" si="4"/>
        <v>30.957811320000033</v>
      </c>
      <c r="L17" s="557">
        <f t="shared" si="4"/>
        <v>38.957811320000033</v>
      </c>
      <c r="M17" s="557">
        <f t="shared" si="4"/>
        <v>53.957811320000033</v>
      </c>
      <c r="N17" s="557">
        <f t="shared" si="4"/>
        <v>53.957811320000033</v>
      </c>
      <c r="O17" s="557">
        <f t="shared" si="4"/>
        <v>53.957811320000033</v>
      </c>
      <c r="P17" s="557">
        <f t="shared" si="4"/>
        <v>53.957811320000033</v>
      </c>
      <c r="Q17" s="557">
        <f t="shared" si="4"/>
        <v>53.957811320000033</v>
      </c>
      <c r="R17" s="557">
        <f t="shared" si="4"/>
        <v>53.957811320000033</v>
      </c>
      <c r="S17" s="557">
        <f t="shared" si="4"/>
        <v>53.957811320000033</v>
      </c>
    </row>
    <row r="18" spans="1:20" hidden="1" x14ac:dyDescent="0.35"/>
    <row r="19" spans="1:20" s="304" customFormat="1" hidden="1" x14ac:dyDescent="0.35">
      <c r="A19" s="280"/>
      <c r="B19" s="305" t="s">
        <v>380</v>
      </c>
      <c r="C19" s="305" t="s">
        <v>381</v>
      </c>
      <c r="D19" s="435" t="s">
        <v>382</v>
      </c>
      <c r="E19" s="487">
        <f>E17*0.25</f>
        <v>0</v>
      </c>
      <c r="F19" s="487">
        <f t="shared" ref="F19:S19" si="5">F17*0.25</f>
        <v>0</v>
      </c>
      <c r="G19" s="487">
        <f t="shared" si="5"/>
        <v>0</v>
      </c>
      <c r="H19" s="487">
        <f t="shared" si="5"/>
        <v>0</v>
      </c>
      <c r="I19" s="487">
        <f t="shared" si="5"/>
        <v>0</v>
      </c>
      <c r="J19" s="487">
        <f t="shared" si="5"/>
        <v>0</v>
      </c>
      <c r="K19" s="558">
        <f t="shared" si="5"/>
        <v>7.7394528300000083</v>
      </c>
      <c r="L19" s="558">
        <f t="shared" si="5"/>
        <v>9.7394528300000083</v>
      </c>
      <c r="M19" s="558">
        <f t="shared" si="5"/>
        <v>13.489452830000008</v>
      </c>
      <c r="N19" s="558">
        <f t="shared" si="5"/>
        <v>13.489452830000008</v>
      </c>
      <c r="O19" s="558">
        <f t="shared" si="5"/>
        <v>13.489452830000008</v>
      </c>
      <c r="P19" s="558">
        <f t="shared" si="5"/>
        <v>13.489452830000008</v>
      </c>
      <c r="Q19" s="558">
        <f t="shared" si="5"/>
        <v>13.489452830000008</v>
      </c>
      <c r="R19" s="558">
        <f t="shared" si="5"/>
        <v>13.489452830000008</v>
      </c>
      <c r="S19" s="558">
        <f t="shared" si="5"/>
        <v>13.489452830000008</v>
      </c>
    </row>
    <row r="20" spans="1:20" ht="15" hidden="1" thickBot="1" x14ac:dyDescent="0.4">
      <c r="A20" s="284"/>
      <c r="B20" s="311" t="s">
        <v>383</v>
      </c>
      <c r="C20" s="311" t="s">
        <v>384</v>
      </c>
      <c r="D20" s="312" t="s">
        <v>385</v>
      </c>
      <c r="E20" s="560">
        <v>0</v>
      </c>
      <c r="F20" s="560">
        <f>MAX(0,F19-SUM($E$20:E20))</f>
        <v>0</v>
      </c>
      <c r="G20" s="560">
        <f>MAX(0,G19-SUM($E$20:F20))</f>
        <v>0</v>
      </c>
      <c r="H20" s="560">
        <f>MAX(0,H19-SUM($E$20:G20))</f>
        <v>0</v>
      </c>
      <c r="I20" s="560">
        <f>MAX(0,I19-SUM($E$20:H20))</f>
        <v>0</v>
      </c>
      <c r="J20" s="560">
        <f>MAX(0,J19-SUM($E$20:I20))</f>
        <v>0</v>
      </c>
      <c r="K20" s="559">
        <f>MAX(0,K19-SUM($E$20:J20))</f>
        <v>7.7394528300000083</v>
      </c>
      <c r="L20" s="559">
        <f>MAX(0,L19-SUM($E$20:K20))</f>
        <v>2</v>
      </c>
      <c r="M20" s="559">
        <f>MAX(0,M19-SUM($E$20:L20))</f>
        <v>3.75</v>
      </c>
      <c r="N20" s="559">
        <f>MAX(0,N19-SUM($E$20:M20))</f>
        <v>0</v>
      </c>
      <c r="O20" s="559">
        <f>MAX(0,O19-SUM($E$20:N20))</f>
        <v>0</v>
      </c>
      <c r="P20" s="559">
        <f>MAX(0,P19-SUM($E$20:O20))</f>
        <v>0</v>
      </c>
      <c r="Q20" s="559">
        <f>MAX(0,Q19-SUM($E$20:P20))</f>
        <v>0</v>
      </c>
      <c r="R20" s="559">
        <f>MAX(0,R19-SUM($E$20:Q20))</f>
        <v>0</v>
      </c>
      <c r="S20" s="559">
        <f>MAX(0,S19-SUM($E$20:R20))</f>
        <v>0</v>
      </c>
    </row>
    <row r="21" spans="1:20" s="304" customFormat="1" hidden="1" x14ac:dyDescent="0.35">
      <c r="A21" s="280"/>
      <c r="B21" s="307"/>
      <c r="C21" s="307"/>
      <c r="D21" s="307"/>
    </row>
    <row r="22" spans="1:20" s="304" customFormat="1" x14ac:dyDescent="0.35">
      <c r="A22" s="280"/>
      <c r="B22" s="307"/>
      <c r="C22" s="307"/>
      <c r="D22" s="307"/>
    </row>
    <row r="23" spans="1:20" s="304" customFormat="1" ht="24" customHeight="1" x14ac:dyDescent="0.35">
      <c r="A23" s="280"/>
      <c r="B23" s="307"/>
      <c r="C23" s="307"/>
      <c r="D23" s="307"/>
      <c r="J23" s="567"/>
      <c r="K23" s="567" t="s">
        <v>567</v>
      </c>
      <c r="L23" s="294">
        <v>33</v>
      </c>
      <c r="M23" s="294">
        <v>33</v>
      </c>
      <c r="N23" s="294">
        <v>33</v>
      </c>
      <c r="O23" s="294">
        <v>33</v>
      </c>
      <c r="P23" s="294">
        <v>33</v>
      </c>
      <c r="Q23" s="294">
        <v>33</v>
      </c>
      <c r="R23" s="294">
        <v>33</v>
      </c>
      <c r="S23" s="294">
        <v>33</v>
      </c>
    </row>
    <row r="24" spans="1:20" s="304" customFormat="1" ht="21" x14ac:dyDescent="0.5">
      <c r="A24" s="284"/>
      <c r="B24" s="308" t="s">
        <v>386</v>
      </c>
      <c r="C24" s="309"/>
      <c r="D24" s="307"/>
      <c r="J24" s="567"/>
      <c r="K24" s="567" t="s">
        <v>569</v>
      </c>
      <c r="L24" s="664">
        <v>4400</v>
      </c>
      <c r="M24" s="664">
        <v>4400</v>
      </c>
      <c r="N24" s="664">
        <v>4400</v>
      </c>
      <c r="O24" s="664">
        <v>4400</v>
      </c>
      <c r="P24" s="664">
        <v>4400</v>
      </c>
      <c r="Q24" s="664">
        <v>4400</v>
      </c>
      <c r="R24" s="664">
        <v>4400</v>
      </c>
      <c r="S24" s="664">
        <v>4400</v>
      </c>
    </row>
    <row r="25" spans="1:20" s="304" customFormat="1" x14ac:dyDescent="0.35">
      <c r="A25" s="284"/>
      <c r="B25" s="305" t="s">
        <v>387</v>
      </c>
      <c r="C25" s="305" t="s">
        <v>388</v>
      </c>
      <c r="D25" s="305" t="s">
        <v>359</v>
      </c>
      <c r="E25" s="482">
        <f>SUMPRODUCT(('QUALIFIED EFH'!$D$4:$GB$4=E$5)*('QUALIFIED EFH'!$D$137:$GB$265))</f>
        <v>0</v>
      </c>
      <c r="F25" s="482">
        <f>SUMPRODUCT(('QUALIFIED EFH'!$D$4:$GB$4=F$5)*('QUALIFIED EFH'!$D$137:$GB$265))</f>
        <v>0</v>
      </c>
      <c r="G25" s="482">
        <f>SUMPRODUCT(('QUALIFIED EFH'!$D$4:$GB$4=G$5)*('QUALIFIED EFH'!$D$137:$GB$265))</f>
        <v>5627.0300000000007</v>
      </c>
      <c r="H25" s="482">
        <f>SUMPRODUCT(('QUALIFIED EFH'!$D$4:$GB$4=H$5)*('QUALIFIED EFH'!$D$137:$GB$265))</f>
        <v>3143.5200000000004</v>
      </c>
      <c r="I25" s="482">
        <f>SUMPRODUCT(('QUALIFIED EFH'!$D$4:$GB$4=I$5)*('QUALIFIED EFH'!$D$137:$GB$265))</f>
        <v>3237.4700000000007</v>
      </c>
      <c r="J25" s="482" cm="1">
        <f t="array" ref="J25">SUMPRODUCT(('QUALIFIED EFH'!$D$4:$GB$4=J$5)*('QUALIFIED EFH'!$D$137:$GB$265))</f>
        <v>16376.800000000003</v>
      </c>
      <c r="K25" s="482" cm="1">
        <f t="array" ref="K25">SUMPRODUCT(('QUALIFIED EFH'!$D$4:$GB$4=K$5)*('QUALIFIED EFH'!$D$137:$GB$265))</f>
        <v>106204.07999999991</v>
      </c>
      <c r="L25" s="482">
        <v>579715</v>
      </c>
      <c r="M25" s="482">
        <v>542452</v>
      </c>
      <c r="N25" s="563">
        <f t="shared" ref="N25:S25" si="6">N23*N24*4</f>
        <v>580800</v>
      </c>
      <c r="O25" s="563">
        <f t="shared" si="6"/>
        <v>580800</v>
      </c>
      <c r="P25" s="563">
        <f t="shared" si="6"/>
        <v>580800</v>
      </c>
      <c r="Q25" s="563">
        <f t="shared" si="6"/>
        <v>580800</v>
      </c>
      <c r="R25" s="563">
        <f>R23*R24*4</f>
        <v>580800</v>
      </c>
      <c r="S25" s="563">
        <f t="shared" si="6"/>
        <v>580800</v>
      </c>
      <c r="T25" s="460"/>
    </row>
    <row r="26" spans="1:20" s="304" customFormat="1" x14ac:dyDescent="0.35">
      <c r="A26" s="284"/>
      <c r="B26" s="305" t="s">
        <v>389</v>
      </c>
      <c r="C26" s="305" t="s">
        <v>390</v>
      </c>
      <c r="D26" s="305" t="s">
        <v>391</v>
      </c>
      <c r="E26" s="482">
        <f>E25</f>
        <v>0</v>
      </c>
      <c r="F26" s="482">
        <f>E26+F25</f>
        <v>0</v>
      </c>
      <c r="G26" s="482">
        <f t="shared" ref="G26:S26" si="7">F26+G25</f>
        <v>5627.0300000000007</v>
      </c>
      <c r="H26" s="482">
        <f t="shared" si="7"/>
        <v>8770.5500000000011</v>
      </c>
      <c r="I26" s="482">
        <f t="shared" si="7"/>
        <v>12008.020000000002</v>
      </c>
      <c r="J26" s="482">
        <f t="shared" si="7"/>
        <v>28384.820000000007</v>
      </c>
      <c r="K26" s="482">
        <f t="shared" si="7"/>
        <v>134588.89999999991</v>
      </c>
      <c r="L26" s="482">
        <f t="shared" si="7"/>
        <v>714303.89999999991</v>
      </c>
      <c r="M26" s="482">
        <f>L26+M25</f>
        <v>1256755.8999999999</v>
      </c>
      <c r="N26" s="482">
        <f t="shared" si="7"/>
        <v>1837555.9</v>
      </c>
      <c r="O26" s="482">
        <f t="shared" si="7"/>
        <v>2418355.9</v>
      </c>
      <c r="P26" s="482">
        <f t="shared" si="7"/>
        <v>2999155.9</v>
      </c>
      <c r="Q26" s="482">
        <f t="shared" si="7"/>
        <v>3579955.9</v>
      </c>
      <c r="R26" s="482">
        <f>Q26+R25</f>
        <v>4160755.9</v>
      </c>
      <c r="S26" s="482">
        <f t="shared" si="7"/>
        <v>4741555.9000000004</v>
      </c>
    </row>
    <row r="27" spans="1:20" s="304" customFormat="1" x14ac:dyDescent="0.35">
      <c r="A27" s="284"/>
      <c r="B27" s="305" t="s">
        <v>392</v>
      </c>
      <c r="C27" s="305" t="s">
        <v>393</v>
      </c>
      <c r="D27" s="305" t="s">
        <v>162</v>
      </c>
      <c r="E27" s="483">
        <v>6.9000000000000006E-2</v>
      </c>
      <c r="F27" s="483">
        <v>6.9000000000000006E-2</v>
      </c>
      <c r="G27" s="483">
        <v>6.9000000000000006E-2</v>
      </c>
      <c r="H27" s="483">
        <v>6.9000000000000006E-2</v>
      </c>
      <c r="I27" s="483">
        <v>6.9000000000000006E-2</v>
      </c>
      <c r="J27" s="483">
        <v>6.9000000000000006E-2</v>
      </c>
      <c r="K27" s="483">
        <v>6.9000000000000006E-2</v>
      </c>
      <c r="L27" s="483">
        <v>6.9000000000000006E-2</v>
      </c>
      <c r="M27" s="483">
        <v>6.9000000000000006E-2</v>
      </c>
      <c r="N27" s="483">
        <v>6.9000000000000006E-2</v>
      </c>
      <c r="O27" s="483">
        <v>6.9000000000000006E-2</v>
      </c>
      <c r="P27" s="483">
        <v>6.9000000000000006E-2</v>
      </c>
      <c r="Q27" s="483">
        <v>6.9000000000000006E-2</v>
      </c>
      <c r="R27" s="483">
        <v>6.9000000000000006E-2</v>
      </c>
      <c r="S27" s="483">
        <v>6.9000000000000006E-2</v>
      </c>
    </row>
    <row r="28" spans="1:20" s="285" customFormat="1" x14ac:dyDescent="0.35">
      <c r="A28" s="284"/>
      <c r="B28" s="299" t="s">
        <v>369</v>
      </c>
      <c r="C28" s="299" t="s">
        <v>394</v>
      </c>
      <c r="D28" s="299" t="s">
        <v>395</v>
      </c>
      <c r="E28" s="484">
        <f t="shared" ref="E28:S28" si="8">E27*(E26/1000)</f>
        <v>0</v>
      </c>
      <c r="F28" s="484">
        <f t="shared" si="8"/>
        <v>0</v>
      </c>
      <c r="G28" s="484">
        <f t="shared" si="8"/>
        <v>0.38826507000000005</v>
      </c>
      <c r="H28" s="484">
        <f t="shared" si="8"/>
        <v>0.60516795000000023</v>
      </c>
      <c r="I28" s="484">
        <f t="shared" si="8"/>
        <v>0.82855338000000023</v>
      </c>
      <c r="J28" s="484">
        <f t="shared" si="8"/>
        <v>1.9585525800000008</v>
      </c>
      <c r="K28" s="484">
        <f t="shared" si="8"/>
        <v>9.2866340999999952</v>
      </c>
      <c r="L28" s="484">
        <f>L27*(L26/1000)</f>
        <v>49.286969099999993</v>
      </c>
      <c r="M28" s="484">
        <f t="shared" si="8"/>
        <v>86.716157100000004</v>
      </c>
      <c r="N28" s="484">
        <f t="shared" si="8"/>
        <v>126.7913571</v>
      </c>
      <c r="O28" s="484">
        <f t="shared" si="8"/>
        <v>166.86655710000002</v>
      </c>
      <c r="P28" s="484">
        <f t="shared" si="8"/>
        <v>206.94175709999999</v>
      </c>
      <c r="Q28" s="484">
        <f t="shared" si="8"/>
        <v>247.01695710000001</v>
      </c>
      <c r="R28" s="484">
        <f t="shared" si="8"/>
        <v>287.09215710000001</v>
      </c>
      <c r="S28" s="484">
        <f t="shared" si="8"/>
        <v>327.16735710000006</v>
      </c>
      <c r="T28" s="285" t="s">
        <v>577</v>
      </c>
    </row>
    <row r="29" spans="1:20" s="285" customFormat="1" x14ac:dyDescent="0.35">
      <c r="A29" s="284"/>
      <c r="B29" s="309"/>
      <c r="C29" s="309"/>
      <c r="D29" s="309"/>
      <c r="E29" s="309"/>
      <c r="F29" s="309"/>
      <c r="G29" s="309"/>
      <c r="H29" s="309"/>
      <c r="I29" s="309"/>
      <c r="J29" s="309"/>
      <c r="K29" s="309"/>
      <c r="L29" s="309"/>
      <c r="M29" s="309"/>
      <c r="N29" s="309"/>
      <c r="O29" s="309"/>
      <c r="P29" s="309"/>
      <c r="Q29" s="309"/>
      <c r="R29" s="309"/>
      <c r="S29" s="309"/>
      <c r="T29" s="309"/>
    </row>
    <row r="30" spans="1:20" s="304" customFormat="1" x14ac:dyDescent="0.35">
      <c r="A30" s="298"/>
      <c r="B30" s="307"/>
      <c r="C30" s="307"/>
      <c r="D30" s="307"/>
      <c r="E30" s="310"/>
      <c r="F30" s="310"/>
      <c r="G30" s="575"/>
      <c r="H30" s="567" t="s">
        <v>568</v>
      </c>
      <c r="I30" s="564">
        <v>0</v>
      </c>
      <c r="J30" s="564">
        <v>0</v>
      </c>
      <c r="K30" s="665">
        <v>0</v>
      </c>
      <c r="L30" s="665">
        <v>0.01</v>
      </c>
      <c r="M30" s="665">
        <v>0.01</v>
      </c>
      <c r="N30" s="665">
        <v>0.01</v>
      </c>
      <c r="O30" s="665">
        <v>0.01</v>
      </c>
      <c r="P30" s="665">
        <v>0.01</v>
      </c>
      <c r="Q30" s="665">
        <v>0.01</v>
      </c>
      <c r="R30" s="665">
        <v>0.01</v>
      </c>
      <c r="S30" s="665">
        <v>0.01</v>
      </c>
    </row>
    <row r="31" spans="1:20" s="304" customFormat="1" ht="18.5" x14ac:dyDescent="0.45">
      <c r="A31" s="284"/>
      <c r="B31" s="515" t="s">
        <v>556</v>
      </c>
      <c r="C31" s="305" t="s">
        <v>396</v>
      </c>
      <c r="D31" s="305" t="s">
        <v>359</v>
      </c>
      <c r="E31" s="538">
        <f>COUNTIFS('QUALIFIED SVs'!$E$8:$E$10234,E$5,'QUALIFIED SVs'!$K$8:$K$10234,"ESVRG Qualified Shop Visit")</f>
        <v>0</v>
      </c>
      <c r="F31" s="538">
        <f>COUNTIFS('QUALIFIED SVs'!$E$8:$E$10234,F$5,'QUALIFIED SVs'!$K$8:$K$10234,"ESVRG Qualified Shop Visit")</f>
        <v>0</v>
      </c>
      <c r="G31" s="653">
        <f>COUNTIFS('QUALIFIED SVs'!$E$8:$E$10234,G$5,'QUALIFIED SVs'!$K$8:$K$10234,"ESVRG Qualified Shop Visit")</f>
        <v>0</v>
      </c>
      <c r="H31" s="653">
        <f>COUNTIFS('QUALIFIED SVs'!$E$8:$E$10234,H$5,'QUALIFIED SVs'!$K$8:$K$10234,"ESVRG Qualified Shop Visit")</f>
        <v>0</v>
      </c>
      <c r="I31" s="653">
        <f>COUNTIFS('QUALIFIED SVs'!$E$8:$E$10234,I$5,'QUALIFIED SVs'!$K$8:$K$10234,"ESVRG Qualified Shop Visit")</f>
        <v>0</v>
      </c>
      <c r="J31" s="653">
        <f>COUNTIFS('QUALIFIED SVs'!$E$8:$E$10234,J$5,'QUALIFIED SVs'!$K$8:$K$10234,"ESVRG Qualified Shop Visit")</f>
        <v>0</v>
      </c>
      <c r="K31" s="653">
        <f>COUNTIFS('QUALIFIED SVs'!$E$8:$E$10234,K$5,'QUALIFIED SVs'!$K$8:$K$10234,"ESVRG Qualified Shop Visit")</f>
        <v>0</v>
      </c>
      <c r="L31" s="666">
        <f t="shared" ref="L31:S31" si="9">L25/1000*L30</f>
        <v>5.7971500000000002</v>
      </c>
      <c r="M31" s="666">
        <f t="shared" si="9"/>
        <v>5.4245200000000002</v>
      </c>
      <c r="N31" s="666">
        <f t="shared" si="9"/>
        <v>5.8079999999999998</v>
      </c>
      <c r="O31" s="666">
        <f t="shared" si="9"/>
        <v>5.8079999999999998</v>
      </c>
      <c r="P31" s="666">
        <f t="shared" si="9"/>
        <v>5.8079999999999998</v>
      </c>
      <c r="Q31" s="666">
        <f t="shared" si="9"/>
        <v>5.8079999999999998</v>
      </c>
      <c r="R31" s="666">
        <f t="shared" si="9"/>
        <v>5.8079999999999998</v>
      </c>
      <c r="S31" s="666">
        <f t="shared" si="9"/>
        <v>5.8079999999999998</v>
      </c>
    </row>
    <row r="32" spans="1:20" s="304" customFormat="1" x14ac:dyDescent="0.35">
      <c r="A32" s="284"/>
      <c r="B32" s="313" t="s">
        <v>374</v>
      </c>
      <c r="C32" s="313" t="s">
        <v>397</v>
      </c>
      <c r="D32" s="313" t="s">
        <v>398</v>
      </c>
      <c r="E32" s="565">
        <f>E31</f>
        <v>0</v>
      </c>
      <c r="F32" s="565">
        <f t="shared" ref="F32:S32" si="10">E32+F31</f>
        <v>0</v>
      </c>
      <c r="G32" s="654">
        <f t="shared" si="10"/>
        <v>0</v>
      </c>
      <c r="H32" s="654">
        <f t="shared" si="10"/>
        <v>0</v>
      </c>
      <c r="I32" s="654">
        <f t="shared" si="10"/>
        <v>0</v>
      </c>
      <c r="J32" s="654">
        <f t="shared" si="10"/>
        <v>0</v>
      </c>
      <c r="K32" s="654">
        <f t="shared" si="10"/>
        <v>0</v>
      </c>
      <c r="L32" s="667">
        <f t="shared" si="10"/>
        <v>5.7971500000000002</v>
      </c>
      <c r="M32" s="667">
        <f t="shared" si="10"/>
        <v>11.22167</v>
      </c>
      <c r="N32" s="667">
        <f t="shared" si="10"/>
        <v>17.029669999999999</v>
      </c>
      <c r="O32" s="667">
        <f t="shared" si="10"/>
        <v>22.837669999999999</v>
      </c>
      <c r="P32" s="667">
        <f t="shared" si="10"/>
        <v>28.645669999999999</v>
      </c>
      <c r="Q32" s="667">
        <f t="shared" si="10"/>
        <v>34.453670000000002</v>
      </c>
      <c r="R32" s="667">
        <f t="shared" si="10"/>
        <v>40.261670000000002</v>
      </c>
      <c r="S32" s="667">
        <f t="shared" si="10"/>
        <v>46.069670000000002</v>
      </c>
    </row>
    <row r="33" spans="1:20" s="304" customFormat="1" x14ac:dyDescent="0.35">
      <c r="A33" s="284"/>
      <c r="E33" s="284"/>
      <c r="F33" s="284"/>
      <c r="G33" s="284"/>
      <c r="H33" s="284"/>
      <c r="I33" s="284"/>
      <c r="J33" s="284"/>
      <c r="K33" s="659"/>
      <c r="L33" s="659"/>
      <c r="M33" s="659"/>
      <c r="N33" s="659"/>
      <c r="O33" s="659"/>
      <c r="P33" s="659"/>
      <c r="Q33" s="659"/>
      <c r="R33" s="659"/>
      <c r="S33" s="659"/>
    </row>
    <row r="34" spans="1:20" s="304" customFormat="1" x14ac:dyDescent="0.35">
      <c r="A34" s="284"/>
      <c r="B34" s="515" t="s">
        <v>557</v>
      </c>
      <c r="C34" s="305" t="s">
        <v>399</v>
      </c>
      <c r="D34" s="305" t="s">
        <v>359</v>
      </c>
      <c r="E34" s="538">
        <f>COUNTIFS('QUALIFIED SVs'!$E$8:$E$10234,E$5,'QUALIFIED SVs'!$K$8:$K$10234,"ESVRG Qualified HPTB Shop Visit")</f>
        <v>0</v>
      </c>
      <c r="F34" s="538">
        <f>COUNTIFS('QUALIFIED SVs'!$E$8:$E$10234,F$5,'QUALIFIED SVs'!$K$8:$K$10234,"ESVRG Qualified HPTB Shop Visit")</f>
        <v>0</v>
      </c>
      <c r="G34" s="538">
        <f>COUNTIFS('QUALIFIED SVs'!$E$8:$E$10234,G$5,'QUALIFIED SVs'!$K$8:$K$10234,"ESVRG Qualified HPTB Shop Visit")</f>
        <v>1</v>
      </c>
      <c r="H34" s="538">
        <f>COUNTIFS('QUALIFIED SVs'!$E$8:$E$10234,H$5,'QUALIFIED SVs'!$K$8:$K$10234,"ESVRG Qualified HPTB Shop Visit")</f>
        <v>0</v>
      </c>
      <c r="I34" s="538">
        <f>COUNTIFS('QUALIFIED SVs'!$E$8:$E$10234,I$5,'QUALIFIED SVs'!$K$8:$K$10234,"ESVRG Qualified HPTB Shop Visit")</f>
        <v>0</v>
      </c>
      <c r="J34" s="538">
        <f>COUNTIFS('QUALIFIED SVs'!$E$8:$E$10234,J$5,'QUALIFIED SVs'!$K$8:$K$10234,"ESVRG Qualified HPTB Shop Visit")</f>
        <v>0</v>
      </c>
      <c r="K34" s="538">
        <f>COUNTIFS('QUALIFIED SVs'!$E$8:$E$10234,K$5,'QUALIFIED SVs'!$K$8:$K$10234,"ESVRG Qualified HPTB Shop Visit")</f>
        <v>5</v>
      </c>
      <c r="L34" s="538">
        <f>COUNTIFS('QUALIFIED SVs'!$E$8:$E$10234,L$5,'QUALIFIED SVs'!$K$8:$K$10234,"ESVRG Qualified HPTB Shop Visit")</f>
        <v>36</v>
      </c>
      <c r="M34" s="538">
        <f>COUNTIFS('QUALIFIED SVs'!$E$8:$E$10234,M$5,'QUALIFIED SVs'!$K$8:$K$10234,"ESVRG Qualified HPTB Shop Visit")</f>
        <v>32</v>
      </c>
      <c r="N34" s="538">
        <f>COUNTIFS('QUALIFIED SVs'!$E$8:$E$10234,N$5,'QUALIFIED SVs'!$K$8:$K$10234,"ESVRG Qualified HPTB Shop Visit")</f>
        <v>2</v>
      </c>
      <c r="O34" s="538">
        <f>COUNTIFS('QUALIFIED SVs'!$E$8:$E$10234,O$5,'QUALIFIED SVs'!$K$8:$K$10234,"ESVRG Qualified HPTB Shop Visit")</f>
        <v>0</v>
      </c>
      <c r="P34" s="538">
        <f>COUNTIFS('QUALIFIED SVs'!$E$8:$E$10234,P$5,'QUALIFIED SVs'!$K$8:$K$10234,"ESVRG Qualified HPTB Shop Visit")</f>
        <v>0</v>
      </c>
      <c r="Q34" s="538">
        <f>COUNTIFS('QUALIFIED SVs'!$E$8:$E$10234,Q$5,'QUALIFIED SVs'!$K$8:$K$10234,"ESVRG Qualified HPTB Shop Visit")</f>
        <v>0</v>
      </c>
      <c r="R34" s="538">
        <f>COUNTIFS('QUALIFIED SVs'!$E$8:$E$10234,R$5,'QUALIFIED SVs'!$K$8:$K$10234,"ESVRG Qualified HPTB Shop Visit")</f>
        <v>0</v>
      </c>
      <c r="S34" s="538">
        <f>COUNTIFS('QUALIFIED SVs'!$E$8:$E$10234,S$5,'QUALIFIED SVs'!$K$8:$K$10234,"ESVRG Qualified HPTB Shop Visit")</f>
        <v>0</v>
      </c>
    </row>
    <row r="35" spans="1:20" s="285" customFormat="1" x14ac:dyDescent="0.35">
      <c r="A35" s="284"/>
      <c r="B35" s="299" t="s">
        <v>400</v>
      </c>
      <c r="C35" s="299" t="s">
        <v>401</v>
      </c>
      <c r="D35" s="299" t="s">
        <v>402</v>
      </c>
      <c r="E35" s="485">
        <f>E34</f>
        <v>0</v>
      </c>
      <c r="F35" s="485">
        <f t="shared" ref="F35:S35" si="11">E35+F34</f>
        <v>0</v>
      </c>
      <c r="G35" s="485">
        <f t="shared" si="11"/>
        <v>1</v>
      </c>
      <c r="H35" s="485">
        <f t="shared" si="11"/>
        <v>1</v>
      </c>
      <c r="I35" s="485">
        <f t="shared" si="11"/>
        <v>1</v>
      </c>
      <c r="J35" s="485">
        <f t="shared" si="11"/>
        <v>1</v>
      </c>
      <c r="K35" s="485">
        <f t="shared" si="11"/>
        <v>6</v>
      </c>
      <c r="L35" s="485">
        <f t="shared" si="11"/>
        <v>42</v>
      </c>
      <c r="M35" s="485">
        <f t="shared" si="11"/>
        <v>74</v>
      </c>
      <c r="N35" s="485">
        <f t="shared" si="11"/>
        <v>76</v>
      </c>
      <c r="O35" s="485">
        <f t="shared" si="11"/>
        <v>76</v>
      </c>
      <c r="P35" s="485">
        <f t="shared" si="11"/>
        <v>76</v>
      </c>
      <c r="Q35" s="485">
        <f t="shared" si="11"/>
        <v>76</v>
      </c>
      <c r="R35" s="485">
        <f t="shared" si="11"/>
        <v>76</v>
      </c>
      <c r="S35" s="485">
        <f t="shared" si="11"/>
        <v>76</v>
      </c>
    </row>
    <row r="36" spans="1:20" s="285" customFormat="1" x14ac:dyDescent="0.35">
      <c r="A36" s="298"/>
    </row>
    <row r="37" spans="1:20" s="285" customFormat="1" x14ac:dyDescent="0.35">
      <c r="B37" s="305" t="s">
        <v>403</v>
      </c>
      <c r="C37" s="305" t="s">
        <v>404</v>
      </c>
      <c r="D37" s="305" t="s">
        <v>405</v>
      </c>
      <c r="E37" s="482">
        <f t="shared" ref="E37:S37" si="12">E31+E34</f>
        <v>0</v>
      </c>
      <c r="F37" s="482">
        <f t="shared" si="12"/>
        <v>0</v>
      </c>
      <c r="G37" s="482">
        <f t="shared" si="12"/>
        <v>1</v>
      </c>
      <c r="H37" s="482">
        <f t="shared" si="12"/>
        <v>0</v>
      </c>
      <c r="I37" s="482">
        <f t="shared" si="12"/>
        <v>0</v>
      </c>
      <c r="J37" s="482">
        <f t="shared" si="12"/>
        <v>0</v>
      </c>
      <c r="K37" s="482">
        <f>K31+K34</f>
        <v>5</v>
      </c>
      <c r="L37" s="482">
        <f t="shared" si="12"/>
        <v>41.797150000000002</v>
      </c>
      <c r="M37" s="482">
        <f t="shared" si="12"/>
        <v>37.424520000000001</v>
      </c>
      <c r="N37" s="482">
        <f t="shared" si="12"/>
        <v>7.8079999999999998</v>
      </c>
      <c r="O37" s="482">
        <f t="shared" si="12"/>
        <v>5.8079999999999998</v>
      </c>
      <c r="P37" s="482">
        <f t="shared" si="12"/>
        <v>5.8079999999999998</v>
      </c>
      <c r="Q37" s="482">
        <f t="shared" si="12"/>
        <v>5.8079999999999998</v>
      </c>
      <c r="R37" s="482">
        <f t="shared" si="12"/>
        <v>5.8079999999999998</v>
      </c>
      <c r="S37" s="482">
        <f t="shared" si="12"/>
        <v>5.8079999999999998</v>
      </c>
    </row>
    <row r="38" spans="1:20" s="285" customFormat="1" x14ac:dyDescent="0.35">
      <c r="A38" s="298"/>
      <c r="B38" s="299" t="s">
        <v>406</v>
      </c>
      <c r="C38" s="299" t="s">
        <v>407</v>
      </c>
      <c r="D38" s="299" t="s">
        <v>408</v>
      </c>
      <c r="E38" s="566">
        <f>E37</f>
        <v>0</v>
      </c>
      <c r="F38" s="566">
        <f t="shared" ref="F38:S38" si="13">E38+F37</f>
        <v>0</v>
      </c>
      <c r="G38" s="566">
        <f t="shared" si="13"/>
        <v>1</v>
      </c>
      <c r="H38" s="566">
        <f t="shared" si="13"/>
        <v>1</v>
      </c>
      <c r="I38" s="566">
        <f t="shared" si="13"/>
        <v>1</v>
      </c>
      <c r="J38" s="566">
        <f t="shared" si="13"/>
        <v>1</v>
      </c>
      <c r="K38" s="566">
        <f t="shared" si="13"/>
        <v>6</v>
      </c>
      <c r="L38" s="566">
        <f t="shared" si="13"/>
        <v>47.797150000000002</v>
      </c>
      <c r="M38" s="566">
        <f t="shared" si="13"/>
        <v>85.221670000000003</v>
      </c>
      <c r="N38" s="566">
        <f t="shared" si="13"/>
        <v>93.02967000000001</v>
      </c>
      <c r="O38" s="566">
        <f t="shared" si="13"/>
        <v>98.837670000000003</v>
      </c>
      <c r="P38" s="566">
        <f t="shared" si="13"/>
        <v>104.64567</v>
      </c>
      <c r="Q38" s="566">
        <f t="shared" si="13"/>
        <v>110.45366999999999</v>
      </c>
      <c r="R38" s="566">
        <f t="shared" si="13"/>
        <v>116.26166999999998</v>
      </c>
      <c r="S38" s="566">
        <f t="shared" si="13"/>
        <v>122.06966999999997</v>
      </c>
      <c r="T38" s="285" t="s">
        <v>578</v>
      </c>
    </row>
    <row r="39" spans="1:20" x14ac:dyDescent="0.35">
      <c r="A39" s="298"/>
    </row>
    <row r="40" spans="1:20" x14ac:dyDescent="0.35">
      <c r="B40" s="305" t="s">
        <v>377</v>
      </c>
      <c r="C40" s="305" t="s">
        <v>409</v>
      </c>
      <c r="D40" s="306" t="s">
        <v>410</v>
      </c>
      <c r="E40" s="486">
        <f>IF(E38&gt;E28,E38-E28,0)</f>
        <v>0</v>
      </c>
      <c r="F40" s="486">
        <f t="shared" ref="F40:S40" si="14">IF(F38&gt;F28,F38-F28,0)</f>
        <v>0</v>
      </c>
      <c r="G40" s="486">
        <f t="shared" si="14"/>
        <v>0.6117349299999999</v>
      </c>
      <c r="H40" s="486">
        <f t="shared" si="14"/>
        <v>0.39483204999999977</v>
      </c>
      <c r="I40" s="486">
        <f t="shared" si="14"/>
        <v>0.17144661999999977</v>
      </c>
      <c r="J40" s="486">
        <f t="shared" si="14"/>
        <v>0</v>
      </c>
      <c r="K40" s="486">
        <f t="shared" si="14"/>
        <v>0</v>
      </c>
      <c r="L40" s="486">
        <f t="shared" si="14"/>
        <v>0</v>
      </c>
      <c r="M40" s="486">
        <f t="shared" si="14"/>
        <v>0</v>
      </c>
      <c r="N40" s="486">
        <f t="shared" si="14"/>
        <v>0</v>
      </c>
      <c r="O40" s="486">
        <f t="shared" si="14"/>
        <v>0</v>
      </c>
      <c r="P40" s="486">
        <f t="shared" si="14"/>
        <v>0</v>
      </c>
      <c r="Q40" s="486">
        <f t="shared" si="14"/>
        <v>0</v>
      </c>
      <c r="R40" s="486">
        <f t="shared" si="14"/>
        <v>0</v>
      </c>
      <c r="S40" s="486">
        <f t="shared" si="14"/>
        <v>0</v>
      </c>
    </row>
    <row r="42" spans="1:20" x14ac:dyDescent="0.35">
      <c r="B42" s="305" t="s">
        <v>411</v>
      </c>
      <c r="C42" s="305" t="s">
        <v>412</v>
      </c>
      <c r="D42" s="306" t="s">
        <v>413</v>
      </c>
      <c r="E42" s="487">
        <f>IF(E38=0,0,(E35*1.25+E32*0.25)/(E35+E32))</f>
        <v>0</v>
      </c>
      <c r="F42" s="487">
        <f t="shared" ref="F42:S42" si="15">IF(F38=0,0,(F35*1.25+F32*0.25)/(F35+F32))</f>
        <v>0</v>
      </c>
      <c r="G42" s="487">
        <f t="shared" si="15"/>
        <v>1.25</v>
      </c>
      <c r="H42" s="487">
        <f t="shared" si="15"/>
        <v>1.25</v>
      </c>
      <c r="I42" s="487">
        <f t="shared" si="15"/>
        <v>1.25</v>
      </c>
      <c r="J42" s="487">
        <f>IF(J38=0,0,(J35*1.25+J32*0.25)/(J35+J32))</f>
        <v>1.25</v>
      </c>
      <c r="K42" s="487">
        <f t="shared" si="15"/>
        <v>1.25</v>
      </c>
      <c r="L42" s="487">
        <f t="shared" si="15"/>
        <v>1.128713479778606</v>
      </c>
      <c r="M42" s="487">
        <f t="shared" si="15"/>
        <v>1.1183237491121683</v>
      </c>
      <c r="N42" s="487">
        <f t="shared" si="15"/>
        <v>1.0669436696916157</v>
      </c>
      <c r="O42" s="487">
        <f t="shared" si="15"/>
        <v>1.0189375923167756</v>
      </c>
      <c r="P42" s="487">
        <f t="shared" si="15"/>
        <v>0.97626034120666438</v>
      </c>
      <c r="Q42" s="487">
        <f t="shared" si="15"/>
        <v>0.93807129722353266</v>
      </c>
      <c r="R42" s="487">
        <f t="shared" si="15"/>
        <v>0.90369781803409488</v>
      </c>
      <c r="S42" s="487">
        <f t="shared" si="15"/>
        <v>0.87259527694307681</v>
      </c>
    </row>
    <row r="43" spans="1:20" s="304" customFormat="1" x14ac:dyDescent="0.35">
      <c r="A43" s="280"/>
      <c r="B43" s="305" t="s">
        <v>380</v>
      </c>
      <c r="C43" s="305" t="s">
        <v>414</v>
      </c>
      <c r="D43" s="305" t="s">
        <v>415</v>
      </c>
      <c r="E43" s="546">
        <f t="shared" ref="E43:S43" si="16">E40*E42</f>
        <v>0</v>
      </c>
      <c r="F43" s="546">
        <f t="shared" si="16"/>
        <v>0</v>
      </c>
      <c r="G43" s="546">
        <f t="shared" si="16"/>
        <v>0.76466866249999987</v>
      </c>
      <c r="H43" s="546">
        <f t="shared" si="16"/>
        <v>0.49354006249999971</v>
      </c>
      <c r="I43" s="546">
        <f t="shared" si="16"/>
        <v>0.21430827499999971</v>
      </c>
      <c r="J43" s="546">
        <f t="shared" si="16"/>
        <v>0</v>
      </c>
      <c r="K43" s="546">
        <f t="shared" si="16"/>
        <v>0</v>
      </c>
      <c r="L43" s="546">
        <f t="shared" si="16"/>
        <v>0</v>
      </c>
      <c r="M43" s="546">
        <f t="shared" si="16"/>
        <v>0</v>
      </c>
      <c r="N43" s="546">
        <f t="shared" si="16"/>
        <v>0</v>
      </c>
      <c r="O43" s="546">
        <f t="shared" si="16"/>
        <v>0</v>
      </c>
      <c r="P43" s="546">
        <f t="shared" si="16"/>
        <v>0</v>
      </c>
      <c r="Q43" s="546">
        <f t="shared" si="16"/>
        <v>0</v>
      </c>
      <c r="R43" s="546">
        <f t="shared" si="16"/>
        <v>0</v>
      </c>
      <c r="S43" s="546">
        <f t="shared" si="16"/>
        <v>0</v>
      </c>
    </row>
    <row r="44" spans="1:20" s="285" customFormat="1" ht="15" thickBot="1" x14ac:dyDescent="0.4">
      <c r="A44" s="284"/>
      <c r="B44" s="311" t="s">
        <v>383</v>
      </c>
      <c r="C44" s="311" t="s">
        <v>416</v>
      </c>
      <c r="D44" s="312" t="s">
        <v>417</v>
      </c>
      <c r="E44" s="542">
        <v>0</v>
      </c>
      <c r="F44" s="542">
        <f>MAX(0,F43-SUM($E$44:E44))</f>
        <v>0</v>
      </c>
      <c r="G44" s="542">
        <f>MAX(0,G43-SUM($E$44:F44))</f>
        <v>0.76466866249999987</v>
      </c>
      <c r="H44" s="542">
        <f>MAX(0,H43-SUM($E$44:G44))</f>
        <v>0</v>
      </c>
      <c r="I44" s="542">
        <f>MAX(0,I43-SUM($E$44:H44))</f>
        <v>0</v>
      </c>
      <c r="J44" s="542">
        <f>MAX(0,J43-SUM($E$44:I44))</f>
        <v>0</v>
      </c>
      <c r="K44" s="542">
        <f>MAX(0,K43-SUM($E$44:J44))</f>
        <v>0</v>
      </c>
      <c r="L44" s="542">
        <f>MAX(0,L43-SUM($E$44:K44))</f>
        <v>0</v>
      </c>
      <c r="M44" s="542">
        <f>MAX(0,M43-SUM($E$44:L44))</f>
        <v>0</v>
      </c>
      <c r="N44" s="542">
        <f>MAX(0,N43-SUM($E$44:M44))</f>
        <v>0</v>
      </c>
      <c r="O44" s="542">
        <f>MAX(0,O43-SUM($E$44:N44))</f>
        <v>0</v>
      </c>
      <c r="P44" s="542">
        <f>MAX(0,P43-SUM($E$44:O44))</f>
        <v>0</v>
      </c>
      <c r="Q44" s="542">
        <f>MAX(0,Q43-SUM($E$44:P44))</f>
        <v>0</v>
      </c>
      <c r="R44" s="542">
        <f>MAX(0,R43-SUM($E$44:Q44))</f>
        <v>0</v>
      </c>
      <c r="S44" s="542">
        <f>MAX(0,S43-SUM($E$44:R44))</f>
        <v>0</v>
      </c>
    </row>
    <row r="45" spans="1:20" ht="15" thickTop="1" x14ac:dyDescent="0.35">
      <c r="A45" s="285"/>
    </row>
    <row r="46" spans="1:20" s="304" customFormat="1" x14ac:dyDescent="0.35">
      <c r="A46" s="280"/>
      <c r="B46" s="307" t="s">
        <v>418</v>
      </c>
      <c r="C46" s="307"/>
      <c r="D46" s="307"/>
    </row>
    <row r="47" spans="1:20" s="304" customFormat="1" x14ac:dyDescent="0.35">
      <c r="A47" s="284"/>
      <c r="B47" s="307" t="s">
        <v>419</v>
      </c>
      <c r="C47" s="307"/>
      <c r="D47" s="307"/>
    </row>
    <row r="48" spans="1:20" s="304" customFormat="1" x14ac:dyDescent="0.35">
      <c r="A48" s="284"/>
      <c r="B48" s="307" t="s">
        <v>420</v>
      </c>
      <c r="C48" s="307"/>
      <c r="D48" s="307"/>
      <c r="E48" s="285" t="s">
        <v>574</v>
      </c>
      <c r="K48" s="661"/>
      <c r="L48" s="661">
        <f t="shared" ref="L48:S48" si="17">L50/L28</f>
        <v>1.4202536954133786</v>
      </c>
      <c r="M48" s="661">
        <f t="shared" si="17"/>
        <v>1.2454426442751116</v>
      </c>
      <c r="N48" s="661">
        <f t="shared" si="17"/>
        <v>1.0884022630277534</v>
      </c>
      <c r="O48" s="661">
        <f t="shared" si="17"/>
        <v>1.1086703244505305</v>
      </c>
      <c r="P48" s="661">
        <f t="shared" si="17"/>
        <v>1.0679333310831349</v>
      </c>
      <c r="Q48" s="661">
        <f t="shared" si="17"/>
        <v>1.0404144031940226</v>
      </c>
      <c r="R48" s="661">
        <f t="shared" si="17"/>
        <v>1.0136118065344391</v>
      </c>
      <c r="S48" s="661">
        <f t="shared" si="17"/>
        <v>0.99337538708258843</v>
      </c>
    </row>
    <row r="49" spans="1:25" s="304" customFormat="1" x14ac:dyDescent="0.35">
      <c r="A49" s="284"/>
      <c r="B49" s="307" t="s">
        <v>421</v>
      </c>
      <c r="C49" s="307"/>
      <c r="D49" s="307"/>
      <c r="E49" s="564"/>
      <c r="F49" s="564"/>
      <c r="G49" s="564"/>
      <c r="H49" s="564"/>
      <c r="I49" s="564"/>
      <c r="J49" s="564"/>
      <c r="K49" s="665"/>
      <c r="L49" s="665">
        <v>70</v>
      </c>
      <c r="M49" s="665">
        <v>38</v>
      </c>
      <c r="N49" s="665">
        <v>30</v>
      </c>
      <c r="O49" s="665">
        <v>47</v>
      </c>
      <c r="P49" s="665">
        <v>36</v>
      </c>
      <c r="Q49" s="665">
        <v>36</v>
      </c>
      <c r="R49" s="665">
        <v>34</v>
      </c>
      <c r="S49" s="665">
        <v>34</v>
      </c>
      <c r="T49" s="660"/>
      <c r="U49" s="660"/>
      <c r="V49" s="660"/>
      <c r="W49" s="660"/>
      <c r="X49" s="660"/>
    </row>
    <row r="50" spans="1:25" s="304" customFormat="1" x14ac:dyDescent="0.35">
      <c r="A50" s="284"/>
      <c r="B50" s="307" t="s">
        <v>422</v>
      </c>
      <c r="C50" s="307"/>
      <c r="D50" s="307"/>
      <c r="E50" s="604"/>
      <c r="F50" s="604"/>
      <c r="G50" s="604"/>
      <c r="H50" s="604"/>
      <c r="I50" s="604"/>
      <c r="J50" s="604"/>
      <c r="K50" s="582"/>
      <c r="L50" s="582">
        <f t="shared" ref="L50:S50" si="18">L49+K50</f>
        <v>70</v>
      </c>
      <c r="M50" s="582">
        <f t="shared" si="18"/>
        <v>108</v>
      </c>
      <c r="N50" s="582">
        <f t="shared" si="18"/>
        <v>138</v>
      </c>
      <c r="O50" s="582">
        <f t="shared" si="18"/>
        <v>185</v>
      </c>
      <c r="P50" s="582">
        <f t="shared" si="18"/>
        <v>221</v>
      </c>
      <c r="Q50" s="582">
        <f t="shared" si="18"/>
        <v>257</v>
      </c>
      <c r="R50" s="582">
        <f t="shared" si="18"/>
        <v>291</v>
      </c>
      <c r="S50" s="582">
        <f t="shared" si="18"/>
        <v>325</v>
      </c>
    </row>
    <row r="51" spans="1:25" s="304" customFormat="1" x14ac:dyDescent="0.35">
      <c r="A51" s="284"/>
      <c r="B51" s="307"/>
      <c r="C51" s="307"/>
      <c r="D51" s="307"/>
    </row>
    <row r="52" spans="1:25" s="304" customFormat="1" x14ac:dyDescent="0.35">
      <c r="A52" s="284"/>
      <c r="B52" s="307"/>
      <c r="C52" s="307"/>
      <c r="D52" s="307"/>
    </row>
    <row r="53" spans="1:25" s="304" customFormat="1" x14ac:dyDescent="0.35">
      <c r="A53" s="284"/>
      <c r="B53" s="307"/>
      <c r="C53" s="307"/>
      <c r="D53" s="307"/>
    </row>
    <row r="54" spans="1:25" s="304" customFormat="1" x14ac:dyDescent="0.35">
      <c r="A54" s="284"/>
      <c r="B54" s="307"/>
      <c r="C54" s="307"/>
      <c r="D54" s="307"/>
    </row>
    <row r="55" spans="1:25" s="304" customFormat="1" x14ac:dyDescent="0.35">
      <c r="A55" s="284"/>
      <c r="B55" s="307"/>
      <c r="C55" s="307"/>
      <c r="D55" s="307"/>
    </row>
    <row r="56" spans="1:25" x14ac:dyDescent="0.35">
      <c r="A56" s="284"/>
      <c r="B56" s="282"/>
      <c r="C56" s="307"/>
      <c r="D56" s="282"/>
      <c r="E56" s="310"/>
      <c r="F56" s="310"/>
      <c r="G56" s="310"/>
      <c r="H56" s="310"/>
      <c r="I56" s="310"/>
      <c r="J56" s="310"/>
      <c r="K56" s="310"/>
      <c r="L56" s="310"/>
      <c r="M56" s="310"/>
      <c r="N56" s="310"/>
      <c r="O56" s="310"/>
      <c r="P56" s="310"/>
      <c r="Q56" s="310"/>
      <c r="R56" s="310"/>
      <c r="S56" s="310"/>
    </row>
    <row r="57" spans="1:25" x14ac:dyDescent="0.35">
      <c r="A57" s="293"/>
      <c r="T57" s="295"/>
      <c r="U57" s="295"/>
      <c r="V57" s="295"/>
      <c r="W57" s="295"/>
      <c r="X57" s="295"/>
      <c r="Y57" s="295"/>
    </row>
    <row r="58" spans="1:25" x14ac:dyDescent="0.35">
      <c r="T58" s="295"/>
      <c r="U58" s="295"/>
      <c r="V58" s="295"/>
      <c r="W58" s="295"/>
      <c r="X58" s="295"/>
      <c r="Y58" s="295"/>
    </row>
    <row r="59" spans="1:25" x14ac:dyDescent="0.35">
      <c r="A59" s="293"/>
      <c r="T59" s="295"/>
      <c r="U59" s="295"/>
      <c r="V59" s="295"/>
      <c r="W59" s="295"/>
      <c r="X59" s="295"/>
      <c r="Y59" s="295"/>
    </row>
    <row r="60" spans="1:25" x14ac:dyDescent="0.35">
      <c r="A60" s="293"/>
      <c r="B60" s="314"/>
      <c r="C60" s="314"/>
      <c r="D60" s="314"/>
      <c r="T60" s="295"/>
      <c r="U60" s="295"/>
      <c r="V60" s="295"/>
      <c r="W60" s="295"/>
      <c r="X60" s="295"/>
      <c r="Y60" s="295"/>
    </row>
    <row r="61" spans="1:25" x14ac:dyDescent="0.35">
      <c r="A61" s="293"/>
      <c r="B61" s="282"/>
      <c r="C61" s="307"/>
      <c r="D61" s="282"/>
      <c r="T61" s="295"/>
      <c r="U61" s="295"/>
      <c r="V61" s="295"/>
      <c r="W61" s="295"/>
      <c r="X61" s="295"/>
      <c r="Y61" s="295"/>
    </row>
    <row r="62" spans="1:25" x14ac:dyDescent="0.35">
      <c r="A62" s="293"/>
      <c r="B62" s="282"/>
      <c r="C62" s="307"/>
      <c r="D62" s="282"/>
      <c r="T62" s="295"/>
      <c r="U62" s="295"/>
      <c r="V62" s="295"/>
      <c r="W62" s="295"/>
      <c r="X62" s="295"/>
      <c r="Y62" s="295"/>
    </row>
    <row r="63" spans="1:25" x14ac:dyDescent="0.35">
      <c r="A63" s="293"/>
      <c r="B63" s="282"/>
      <c r="C63" s="307"/>
      <c r="D63" s="282"/>
      <c r="T63" s="295"/>
      <c r="U63" s="295"/>
      <c r="V63" s="295"/>
      <c r="W63" s="295"/>
      <c r="X63" s="295"/>
      <c r="Y63" s="295"/>
    </row>
    <row r="64" spans="1:25" x14ac:dyDescent="0.35">
      <c r="A64" s="293"/>
      <c r="B64" s="315"/>
      <c r="C64" s="315"/>
      <c r="D64" s="315"/>
      <c r="T64" s="295"/>
      <c r="U64" s="295"/>
      <c r="V64" s="295"/>
      <c r="W64" s="295"/>
      <c r="X64" s="295"/>
      <c r="Y64" s="295"/>
    </row>
    <row r="65" spans="1:25" x14ac:dyDescent="0.35">
      <c r="A65" s="293"/>
      <c r="T65" s="295"/>
      <c r="U65" s="295"/>
      <c r="V65" s="295"/>
      <c r="W65" s="295"/>
      <c r="X65" s="295"/>
      <c r="Y65" s="295"/>
    </row>
    <row r="66" spans="1:25" x14ac:dyDescent="0.35">
      <c r="A66" s="293"/>
      <c r="T66" s="295"/>
      <c r="U66" s="295"/>
      <c r="V66" s="295"/>
      <c r="W66" s="295"/>
      <c r="X66" s="295"/>
      <c r="Y66" s="295"/>
    </row>
    <row r="67" spans="1:25" x14ac:dyDescent="0.35">
      <c r="A67" s="293"/>
      <c r="B67" s="314"/>
      <c r="C67" s="314"/>
      <c r="D67" s="314"/>
      <c r="T67" s="295"/>
      <c r="U67" s="295"/>
      <c r="V67" s="295"/>
      <c r="W67" s="295"/>
      <c r="X67" s="295"/>
      <c r="Y67" s="295"/>
    </row>
    <row r="68" spans="1:25" x14ac:dyDescent="0.35">
      <c r="A68" s="293"/>
      <c r="B68" s="282"/>
      <c r="C68" s="307"/>
      <c r="D68" s="282"/>
      <c r="T68" s="295"/>
      <c r="U68" s="295"/>
      <c r="V68" s="295"/>
      <c r="W68" s="295"/>
      <c r="X68" s="295"/>
      <c r="Y68" s="295"/>
    </row>
    <row r="69" spans="1:25" x14ac:dyDescent="0.35">
      <c r="A69" s="293"/>
      <c r="B69" s="282"/>
      <c r="C69" s="307"/>
      <c r="D69" s="282"/>
      <c r="T69" s="295"/>
      <c r="U69" s="295"/>
      <c r="V69" s="295"/>
      <c r="W69" s="295"/>
      <c r="X69" s="295"/>
      <c r="Y69" s="295"/>
    </row>
    <row r="70" spans="1:25" x14ac:dyDescent="0.35">
      <c r="A70" s="293"/>
      <c r="B70" s="282"/>
      <c r="C70" s="307"/>
      <c r="D70" s="282"/>
      <c r="T70" s="295"/>
      <c r="U70" s="295"/>
      <c r="V70" s="295"/>
      <c r="W70" s="295"/>
      <c r="X70" s="295"/>
      <c r="Y70" s="295"/>
    </row>
    <row r="71" spans="1:25" x14ac:dyDescent="0.35">
      <c r="A71" s="293"/>
      <c r="B71" s="282"/>
      <c r="C71" s="307"/>
      <c r="D71" s="282"/>
      <c r="E71" s="316"/>
      <c r="T71" s="295"/>
      <c r="U71" s="295"/>
      <c r="V71" s="295"/>
      <c r="W71" s="295"/>
      <c r="X71" s="295"/>
      <c r="Y71" s="295"/>
    </row>
    <row r="72" spans="1:25" x14ac:dyDescent="0.35">
      <c r="A72" s="293"/>
      <c r="B72" s="282"/>
      <c r="C72" s="307"/>
      <c r="D72" s="282"/>
      <c r="T72" s="295"/>
      <c r="U72" s="295"/>
      <c r="V72" s="295"/>
      <c r="W72" s="295"/>
      <c r="X72" s="295"/>
      <c r="Y72" s="295"/>
    </row>
    <row r="73" spans="1:25" x14ac:dyDescent="0.35">
      <c r="A73" s="293"/>
      <c r="B73" s="282"/>
      <c r="C73" s="307"/>
      <c r="D73" s="282"/>
      <c r="T73" s="295"/>
      <c r="U73" s="295"/>
      <c r="V73" s="295"/>
      <c r="W73" s="295"/>
      <c r="X73" s="295"/>
      <c r="Y73" s="295"/>
    </row>
    <row r="74" spans="1:25" x14ac:dyDescent="0.35">
      <c r="A74" s="293"/>
      <c r="B74" s="282"/>
      <c r="C74" s="307"/>
      <c r="D74" s="282"/>
      <c r="E74" s="316"/>
      <c r="T74" s="295"/>
      <c r="U74" s="295"/>
      <c r="V74" s="295"/>
      <c r="W74" s="295"/>
      <c r="X74" s="295"/>
      <c r="Y74" s="295"/>
    </row>
    <row r="75" spans="1:25" x14ac:dyDescent="0.35">
      <c r="A75" s="293"/>
      <c r="B75" s="282"/>
      <c r="C75" s="307"/>
      <c r="D75" s="282"/>
      <c r="E75" s="316"/>
      <c r="T75" s="295"/>
      <c r="U75" s="295"/>
      <c r="V75" s="295"/>
      <c r="W75" s="295"/>
      <c r="X75" s="295"/>
      <c r="Y75" s="295"/>
    </row>
    <row r="76" spans="1:25" x14ac:dyDescent="0.35">
      <c r="A76" s="293"/>
      <c r="B76" s="282"/>
      <c r="C76" s="307"/>
      <c r="D76" s="282"/>
      <c r="E76" s="317"/>
      <c r="T76" s="295"/>
      <c r="U76" s="295"/>
      <c r="V76" s="295"/>
      <c r="W76" s="295"/>
      <c r="X76" s="295"/>
      <c r="Y76" s="295"/>
    </row>
    <row r="77" spans="1:25" x14ac:dyDescent="0.35">
      <c r="A77" s="293"/>
      <c r="B77" s="282"/>
      <c r="C77" s="307"/>
      <c r="D77" s="282"/>
      <c r="E77" s="317"/>
      <c r="T77" s="295"/>
      <c r="U77" s="295"/>
      <c r="V77" s="295"/>
      <c r="W77" s="295"/>
      <c r="X77" s="295"/>
      <c r="Y77" s="295"/>
    </row>
    <row r="78" spans="1:25" x14ac:dyDescent="0.35">
      <c r="A78" s="293"/>
      <c r="B78" s="315"/>
      <c r="C78" s="315"/>
      <c r="D78" s="315"/>
      <c r="E78" s="318"/>
    </row>
    <row r="79" spans="1:25" x14ac:dyDescent="0.35">
      <c r="A79" s="293"/>
    </row>
  </sheetData>
  <mergeCells count="1">
    <mergeCell ref="J7:K7"/>
  </mergeCells>
  <pageMargins left="0.25" right="0.25" top="0.75" bottom="0.75" header="0.3" footer="0.3"/>
  <pageSetup paperSize="9" orientation="landscape"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tabColor rgb="FF00B0F0"/>
    <pageSetUpPr autoPageBreaks="0"/>
  </sheetPr>
  <dimension ref="A1:AG29"/>
  <sheetViews>
    <sheetView showGridLines="0" zoomScale="60" zoomScaleNormal="60" workbookViewId="0">
      <selection activeCell="D12" sqref="D12"/>
    </sheetView>
  </sheetViews>
  <sheetFormatPr defaultRowHeight="15.5" x14ac:dyDescent="0.35"/>
  <cols>
    <col min="3" max="3" width="10.84375" customWidth="1"/>
    <col min="4" max="4" width="9.84375" customWidth="1"/>
    <col min="5" max="5" width="13.61328125" customWidth="1"/>
    <col min="6" max="33" width="9.84375" customWidth="1"/>
  </cols>
  <sheetData>
    <row r="1" spans="1:33" ht="31" x14ac:dyDescent="0.7">
      <c r="B1" s="473" t="s">
        <v>540</v>
      </c>
    </row>
    <row r="2" spans="1:33" ht="26" x14ac:dyDescent="0.6">
      <c r="B2" s="461" t="s">
        <v>602</v>
      </c>
    </row>
    <row r="4" spans="1:33" s="651" customFormat="1" ht="20" x14ac:dyDescent="0.4">
      <c r="D4" s="652" t="s">
        <v>604</v>
      </c>
    </row>
    <row r="5" spans="1:33" x14ac:dyDescent="0.35">
      <c r="A5" s="636"/>
      <c r="B5" s="637"/>
      <c r="C5" s="636"/>
      <c r="D5" s="646" t="s">
        <v>603</v>
      </c>
      <c r="E5" s="646" t="s">
        <v>585</v>
      </c>
      <c r="F5" s="646" t="s">
        <v>586</v>
      </c>
      <c r="G5" s="646" t="s">
        <v>587</v>
      </c>
      <c r="H5" s="646" t="s">
        <v>588</v>
      </c>
      <c r="I5" s="646" t="s">
        <v>589</v>
      </c>
      <c r="J5" s="646" t="s">
        <v>590</v>
      </c>
      <c r="K5" s="646" t="s">
        <v>591</v>
      </c>
      <c r="L5" s="635"/>
      <c r="M5" s="636"/>
      <c r="N5" s="636"/>
      <c r="O5" s="636"/>
      <c r="P5" s="636"/>
      <c r="Q5" s="636"/>
      <c r="R5" s="636"/>
      <c r="S5" s="636"/>
      <c r="T5" s="636"/>
      <c r="U5" s="636"/>
    </row>
    <row r="6" spans="1:33" x14ac:dyDescent="0.35">
      <c r="A6" s="636"/>
      <c r="B6" s="638"/>
      <c r="C6" s="648" t="s">
        <v>592</v>
      </c>
      <c r="D6" s="639">
        <f>'QUALIFIED ENGINES'!AF2</f>
        <v>1000</v>
      </c>
      <c r="E6" s="639">
        <f>'QUALIFIED ENGINES'!AG2</f>
        <v>1300</v>
      </c>
      <c r="F6" s="639">
        <f>'QUALIFIED ENGINES'!AH2</f>
        <v>1480</v>
      </c>
      <c r="G6" s="639">
        <f>'QUALIFIED ENGINES'!AI2</f>
        <v>1480</v>
      </c>
      <c r="H6" s="639">
        <f>'QUALIFIED ENGINES'!AJ2</f>
        <v>1480</v>
      </c>
      <c r="I6" s="639">
        <f>'QUALIFIED ENGINES'!AK2</f>
        <v>1480</v>
      </c>
      <c r="J6" s="639">
        <f>'QUALIFIED ENGINES'!AL2</f>
        <v>1480</v>
      </c>
      <c r="K6" s="639">
        <f>'QUALIFIED ENGINES'!AM2</f>
        <v>1480</v>
      </c>
      <c r="L6" s="640" t="s">
        <v>532</v>
      </c>
      <c r="M6" s="636"/>
      <c r="N6" s="636"/>
      <c r="O6" s="636"/>
      <c r="P6" s="636"/>
      <c r="Q6" s="636"/>
      <c r="R6" s="636"/>
      <c r="S6" s="636"/>
      <c r="T6" s="636"/>
      <c r="U6" s="636"/>
    </row>
    <row r="7" spans="1:33" x14ac:dyDescent="0.35">
      <c r="A7" s="636"/>
      <c r="B7" s="638"/>
      <c r="C7" s="648" t="s">
        <v>593</v>
      </c>
      <c r="D7" s="639">
        <f>'QUALIFIED ENGINES'!AF3</f>
        <v>1000</v>
      </c>
      <c r="E7" s="639">
        <f>'QUALIFIED ENGINES'!AG3</f>
        <v>1800</v>
      </c>
      <c r="F7" s="639">
        <f>'QUALIFIED ENGINES'!AH3</f>
        <v>1800</v>
      </c>
      <c r="G7" s="639">
        <f>'QUALIFIED ENGINES'!AI3</f>
        <v>1800</v>
      </c>
      <c r="H7" s="639">
        <f>'QUALIFIED ENGINES'!AJ3</f>
        <v>1800</v>
      </c>
      <c r="I7" s="639">
        <f>'QUALIFIED ENGINES'!AK3</f>
        <v>1800</v>
      </c>
      <c r="J7" s="639">
        <f>'QUALIFIED ENGINES'!AL3</f>
        <v>1800</v>
      </c>
      <c r="K7" s="639">
        <f>'QUALIFIED ENGINES'!AM3</f>
        <v>1800</v>
      </c>
      <c r="L7" s="640" t="s">
        <v>532</v>
      </c>
      <c r="M7" s="636"/>
      <c r="N7" s="636"/>
      <c r="O7" s="636"/>
      <c r="P7" s="636"/>
      <c r="Q7" s="636"/>
      <c r="R7" s="636"/>
      <c r="S7" s="636"/>
      <c r="T7" s="636"/>
      <c r="U7" s="636"/>
    </row>
    <row r="8" spans="1:33" x14ac:dyDescent="0.35">
      <c r="A8" s="636"/>
      <c r="B8" s="636"/>
      <c r="C8" s="643"/>
      <c r="D8" s="636"/>
      <c r="E8" s="636"/>
      <c r="F8" s="636"/>
      <c r="G8" s="636"/>
      <c r="H8" s="636"/>
      <c r="I8" s="636"/>
      <c r="J8" s="636"/>
      <c r="K8" s="636"/>
      <c r="L8" s="636"/>
      <c r="M8" s="636"/>
      <c r="N8" s="636"/>
      <c r="O8" s="636"/>
      <c r="P8" s="636"/>
      <c r="Q8" s="636"/>
      <c r="R8" s="636"/>
      <c r="S8" s="636"/>
      <c r="T8" s="636"/>
      <c r="U8" s="636"/>
    </row>
    <row r="9" spans="1:33" s="651" customFormat="1" ht="20" x14ac:dyDescent="0.4">
      <c r="D9" s="652" t="s">
        <v>598</v>
      </c>
    </row>
    <row r="10" spans="1:33" x14ac:dyDescent="0.35">
      <c r="A10" s="636"/>
      <c r="B10" s="636"/>
      <c r="C10" s="643"/>
      <c r="D10" s="645">
        <v>2023</v>
      </c>
      <c r="E10" s="645">
        <v>2024</v>
      </c>
      <c r="F10" s="645">
        <v>2025</v>
      </c>
      <c r="G10" s="645">
        <v>2026</v>
      </c>
      <c r="H10" s="645">
        <v>2027</v>
      </c>
      <c r="I10" s="645">
        <v>2028</v>
      </c>
      <c r="J10" s="645">
        <v>2029</v>
      </c>
      <c r="K10" s="645">
        <v>2030</v>
      </c>
      <c r="L10" s="645">
        <v>2031</v>
      </c>
      <c r="M10" s="636"/>
      <c r="N10" s="636"/>
      <c r="O10" s="636"/>
      <c r="P10" s="636"/>
      <c r="Q10" s="636"/>
      <c r="R10" s="636"/>
      <c r="S10" s="636"/>
      <c r="T10" s="636"/>
      <c r="U10" s="636"/>
    </row>
    <row r="11" spans="1:33" x14ac:dyDescent="0.35">
      <c r="A11" s="636"/>
      <c r="B11" s="636"/>
      <c r="C11" s="648" t="s">
        <v>595</v>
      </c>
      <c r="D11" s="642" t="str">
        <f>'SVRG+ESVRG'!K23</f>
        <v>Aircraft &gt;</v>
      </c>
      <c r="E11" s="642">
        <f>'SVRG+ESVRG'!L23</f>
        <v>33</v>
      </c>
      <c r="F11" s="642">
        <f>'SVRG+ESVRG'!M23</f>
        <v>33</v>
      </c>
      <c r="G11" s="642">
        <f>'SVRG+ESVRG'!N23</f>
        <v>33</v>
      </c>
      <c r="H11" s="642">
        <f>'SVRG+ESVRG'!O23</f>
        <v>33</v>
      </c>
      <c r="I11" s="642">
        <f>'SVRG+ESVRG'!P23</f>
        <v>33</v>
      </c>
      <c r="J11" s="642">
        <f>'SVRG+ESVRG'!Q23</f>
        <v>33</v>
      </c>
      <c r="K11" s="642">
        <f>'SVRG+ESVRG'!R23</f>
        <v>33</v>
      </c>
      <c r="L11" s="642">
        <f>'SVRG+ESVRG'!S23</f>
        <v>33</v>
      </c>
      <c r="M11" s="636"/>
      <c r="N11" s="636"/>
      <c r="O11" s="636"/>
      <c r="P11" s="636"/>
      <c r="Q11" s="636"/>
      <c r="R11" s="636"/>
      <c r="S11" s="636"/>
      <c r="T11" s="636"/>
      <c r="U11" s="636"/>
    </row>
    <row r="12" spans="1:33" x14ac:dyDescent="0.35">
      <c r="A12" s="636"/>
      <c r="B12" s="636"/>
      <c r="C12" s="648" t="s">
        <v>596</v>
      </c>
      <c r="D12" s="642" t="str">
        <f>'SVRG+ESVRG'!K24</f>
        <v>Annual Utilisation &gt;</v>
      </c>
      <c r="E12" s="642">
        <f>'SVRG+ESVRG'!L24</f>
        <v>4400</v>
      </c>
      <c r="F12" s="642">
        <f>'SVRG+ESVRG'!M24</f>
        <v>4400</v>
      </c>
      <c r="G12" s="642">
        <f>'SVRG+ESVRG'!N24</f>
        <v>4400</v>
      </c>
      <c r="H12" s="642">
        <f>'SVRG+ESVRG'!O24</f>
        <v>4400</v>
      </c>
      <c r="I12" s="642">
        <f>'SVRG+ESVRG'!P24</f>
        <v>4400</v>
      </c>
      <c r="J12" s="642">
        <f>'SVRG+ESVRG'!Q24</f>
        <v>4400</v>
      </c>
      <c r="K12" s="642">
        <f>'SVRG+ESVRG'!R24</f>
        <v>4400</v>
      </c>
      <c r="L12" s="642">
        <f>'SVRG+ESVRG'!S24</f>
        <v>4400</v>
      </c>
      <c r="M12" s="636" t="s">
        <v>597</v>
      </c>
      <c r="N12" s="636"/>
      <c r="O12" s="636"/>
      <c r="P12" s="636"/>
      <c r="Q12" s="636"/>
      <c r="R12" s="636"/>
      <c r="S12" s="636"/>
      <c r="T12" s="636"/>
      <c r="U12" s="636"/>
    </row>
    <row r="13" spans="1:33" x14ac:dyDescent="0.35">
      <c r="A13" s="636"/>
      <c r="B13" s="636"/>
      <c r="C13" s="648" t="s">
        <v>594</v>
      </c>
      <c r="D13" s="641" t="e">
        <f>D11*D12*4</f>
        <v>#VALUE!</v>
      </c>
      <c r="E13" s="641">
        <f t="shared" ref="E13:L13" si="0">E11*E12*4</f>
        <v>580800</v>
      </c>
      <c r="F13" s="641">
        <f t="shared" si="0"/>
        <v>580800</v>
      </c>
      <c r="G13" s="641">
        <f t="shared" si="0"/>
        <v>580800</v>
      </c>
      <c r="H13" s="641">
        <f t="shared" si="0"/>
        <v>580800</v>
      </c>
      <c r="I13" s="641">
        <f t="shared" si="0"/>
        <v>580800</v>
      </c>
      <c r="J13" s="641">
        <f t="shared" si="0"/>
        <v>580800</v>
      </c>
      <c r="K13" s="641">
        <f t="shared" si="0"/>
        <v>580800</v>
      </c>
      <c r="L13" s="641">
        <f t="shared" si="0"/>
        <v>580800</v>
      </c>
      <c r="M13" s="636" t="s">
        <v>597</v>
      </c>
      <c r="N13" s="636"/>
      <c r="O13" s="636"/>
      <c r="P13" s="636"/>
      <c r="Q13" s="636"/>
      <c r="R13" s="636"/>
      <c r="S13" s="636"/>
      <c r="T13" s="636"/>
      <c r="U13" s="636"/>
    </row>
    <row r="14" spans="1:33" x14ac:dyDescent="0.35">
      <c r="A14" s="636"/>
      <c r="B14" s="636"/>
      <c r="C14" s="643"/>
      <c r="D14" s="636"/>
      <c r="E14" s="636"/>
      <c r="F14" s="636"/>
      <c r="G14" s="636"/>
      <c r="H14" s="636"/>
      <c r="I14" s="636"/>
      <c r="J14" s="636"/>
      <c r="K14" s="636"/>
      <c r="L14" s="636"/>
      <c r="M14" s="636"/>
      <c r="N14" s="636"/>
      <c r="O14" s="636"/>
      <c r="P14" s="636"/>
      <c r="Q14" s="636"/>
      <c r="R14" s="636"/>
      <c r="S14" s="636"/>
      <c r="T14" s="636"/>
      <c r="U14" s="636"/>
    </row>
    <row r="15" spans="1:33" s="651" customFormat="1" ht="20" x14ac:dyDescent="0.4">
      <c r="D15" s="652" t="s">
        <v>605</v>
      </c>
    </row>
    <row r="16" spans="1:33" x14ac:dyDescent="0.35">
      <c r="A16" s="636"/>
      <c r="B16" s="636"/>
      <c r="C16" s="643"/>
      <c r="D16" s="647">
        <v>44013</v>
      </c>
      <c r="E16" s="647">
        <v>44044</v>
      </c>
      <c r="F16" s="647">
        <v>44075</v>
      </c>
      <c r="G16" s="647">
        <v>44105</v>
      </c>
      <c r="H16" s="647">
        <v>44136</v>
      </c>
      <c r="I16" s="647">
        <v>44166</v>
      </c>
      <c r="J16" s="647">
        <v>44197</v>
      </c>
      <c r="K16" s="647">
        <v>44228</v>
      </c>
      <c r="L16" s="647">
        <v>44256</v>
      </c>
      <c r="M16" s="647">
        <v>44287</v>
      </c>
      <c r="N16" s="647">
        <v>44317</v>
      </c>
      <c r="O16" s="647">
        <v>44348</v>
      </c>
      <c r="P16" s="647">
        <v>44378</v>
      </c>
      <c r="Q16" s="647">
        <v>44409</v>
      </c>
      <c r="R16" s="647">
        <v>44440</v>
      </c>
      <c r="S16" s="647">
        <v>44470</v>
      </c>
      <c r="T16" s="647">
        <v>44501</v>
      </c>
      <c r="U16" s="647">
        <v>44531</v>
      </c>
      <c r="V16" s="647">
        <v>44562</v>
      </c>
      <c r="W16" s="647">
        <v>44593</v>
      </c>
      <c r="X16" s="647">
        <v>44621</v>
      </c>
      <c r="Y16" s="647">
        <v>44652</v>
      </c>
      <c r="Z16" s="647">
        <v>44682</v>
      </c>
      <c r="AA16" s="647">
        <v>44713</v>
      </c>
      <c r="AB16" s="647">
        <v>44743</v>
      </c>
      <c r="AC16" s="647">
        <v>44774</v>
      </c>
      <c r="AD16" s="647">
        <v>44805</v>
      </c>
      <c r="AE16" s="647">
        <v>44835</v>
      </c>
      <c r="AF16" s="647">
        <v>44866</v>
      </c>
      <c r="AG16" s="647">
        <v>44896</v>
      </c>
    </row>
    <row r="17" spans="1:33" x14ac:dyDescent="0.35">
      <c r="A17" s="636"/>
      <c r="B17" s="636"/>
      <c r="C17" s="648" t="s">
        <v>601</v>
      </c>
      <c r="D17" s="644">
        <f>'QUALIFIED EFH'!AU2</f>
        <v>0</v>
      </c>
      <c r="E17" s="644">
        <f>'QUALIFIED EFH'!AV2</f>
        <v>0</v>
      </c>
      <c r="F17" s="644">
        <f>'QUALIFIED EFH'!AW2</f>
        <v>0</v>
      </c>
      <c r="G17" s="644">
        <f>'QUALIFIED EFH'!AX2</f>
        <v>0</v>
      </c>
      <c r="H17" s="644">
        <f>'QUALIFIED EFH'!AY2</f>
        <v>0</v>
      </c>
      <c r="I17" s="644">
        <f>'QUALIFIED EFH'!AZ2</f>
        <v>0</v>
      </c>
      <c r="J17" s="644">
        <f>'QUALIFIED EFH'!BA2</f>
        <v>0</v>
      </c>
      <c r="K17" s="644">
        <f>'QUALIFIED EFH'!BB2</f>
        <v>0</v>
      </c>
      <c r="L17" s="644">
        <f>'QUALIFIED EFH'!BC2</f>
        <v>0</v>
      </c>
      <c r="M17" s="644">
        <f>'QUALIFIED EFH'!BD2</f>
        <v>0</v>
      </c>
      <c r="N17" s="644">
        <f>'QUALIFIED EFH'!BE2</f>
        <v>0</v>
      </c>
      <c r="O17" s="644">
        <f>'QUALIFIED EFH'!BF2</f>
        <v>0</v>
      </c>
      <c r="P17" s="644">
        <f>'QUALIFIED EFH'!BG2</f>
        <v>0</v>
      </c>
      <c r="Q17" s="644">
        <f>'QUALIFIED EFH'!BH2</f>
        <v>0</v>
      </c>
      <c r="R17" s="644">
        <f>'QUALIFIED EFH'!BI2</f>
        <v>0</v>
      </c>
      <c r="S17" s="644">
        <f>'QUALIFIED EFH'!BJ2</f>
        <v>0</v>
      </c>
      <c r="T17" s="644">
        <f>'QUALIFIED EFH'!BK2</f>
        <v>0</v>
      </c>
      <c r="U17" s="644">
        <f>'QUALIFIED EFH'!BL2</f>
        <v>0</v>
      </c>
      <c r="V17" s="644">
        <f>'QUALIFIED EFH'!BM2</f>
        <v>0</v>
      </c>
      <c r="W17" s="644">
        <f>'QUALIFIED EFH'!BN2</f>
        <v>0</v>
      </c>
      <c r="X17" s="644">
        <f>'QUALIFIED EFH'!BO2</f>
        <v>0</v>
      </c>
      <c r="Y17" s="644">
        <f>'QUALIFIED EFH'!BP2</f>
        <v>0</v>
      </c>
      <c r="Z17" s="644">
        <f>'QUALIFIED EFH'!BQ2</f>
        <v>0</v>
      </c>
      <c r="AA17" s="644">
        <f>'QUALIFIED EFH'!BR2</f>
        <v>0</v>
      </c>
      <c r="AB17" s="644">
        <f>'QUALIFIED EFH'!BS2</f>
        <v>0</v>
      </c>
      <c r="AC17" s="644">
        <f>'QUALIFIED EFH'!BT2</f>
        <v>0</v>
      </c>
      <c r="AD17" s="644">
        <f>'QUALIFIED EFH'!BU2</f>
        <v>0</v>
      </c>
      <c r="AE17" s="644">
        <f>'QUALIFIED EFH'!BV2</f>
        <v>0</v>
      </c>
      <c r="AF17" s="644">
        <f>'QUALIFIED EFH'!BW2</f>
        <v>0</v>
      </c>
      <c r="AG17" s="644">
        <f>'QUALIFIED EFH'!BX2</f>
        <v>0</v>
      </c>
    </row>
    <row r="18" spans="1:33" x14ac:dyDescent="0.35">
      <c r="A18" s="636"/>
      <c r="B18" s="636"/>
      <c r="C18" s="643"/>
      <c r="D18" s="636"/>
      <c r="E18" s="636"/>
      <c r="F18" s="636"/>
      <c r="G18" s="636"/>
      <c r="H18" s="636"/>
      <c r="I18" s="636"/>
      <c r="J18" s="636"/>
      <c r="K18" s="636"/>
      <c r="L18" s="636"/>
      <c r="M18" s="636"/>
      <c r="N18" s="636"/>
      <c r="O18" s="636"/>
      <c r="P18" s="636"/>
      <c r="Q18" s="636"/>
      <c r="R18" s="636"/>
      <c r="S18" s="636"/>
      <c r="T18" s="636"/>
      <c r="U18" s="636"/>
    </row>
    <row r="19" spans="1:33" s="651" customFormat="1" ht="20" x14ac:dyDescent="0.4">
      <c r="D19" s="652" t="s">
        <v>600</v>
      </c>
    </row>
    <row r="20" spans="1:33" x14ac:dyDescent="0.35">
      <c r="A20" s="636"/>
      <c r="B20" s="636"/>
      <c r="C20" s="643"/>
      <c r="D20" s="645">
        <v>2021</v>
      </c>
      <c r="E20" s="645">
        <v>2022</v>
      </c>
      <c r="F20" s="645">
        <v>2023</v>
      </c>
      <c r="G20" s="645">
        <v>2024</v>
      </c>
      <c r="H20" s="645">
        <v>2025</v>
      </c>
      <c r="I20" s="645">
        <v>2026</v>
      </c>
      <c r="J20" s="645">
        <v>2027</v>
      </c>
      <c r="K20" s="645">
        <v>2028</v>
      </c>
      <c r="L20" s="645">
        <v>2029</v>
      </c>
      <c r="M20" s="645">
        <v>2030</v>
      </c>
      <c r="N20" s="645">
        <v>2031</v>
      </c>
      <c r="O20" s="636"/>
      <c r="P20" s="636"/>
      <c r="Q20" s="636"/>
      <c r="R20" s="636"/>
      <c r="S20" s="636"/>
      <c r="T20" s="636"/>
      <c r="U20" s="636"/>
      <c r="V20" s="636"/>
    </row>
    <row r="21" spans="1:33" x14ac:dyDescent="0.35">
      <c r="A21" s="636"/>
      <c r="B21" s="636"/>
      <c r="C21" s="648" t="s">
        <v>599</v>
      </c>
      <c r="D21" s="650">
        <f>'SVRG+ESVRG'!I30</f>
        <v>0</v>
      </c>
      <c r="E21" s="650">
        <f>'SVRG+ESVRG'!J30</f>
        <v>0</v>
      </c>
      <c r="F21" s="650">
        <f>'SVRG+ESVRG'!K30</f>
        <v>0</v>
      </c>
      <c r="G21" s="650">
        <f>'SVRG+ESVRG'!L30</f>
        <v>0.01</v>
      </c>
      <c r="H21" s="650">
        <f>'SVRG+ESVRG'!M30</f>
        <v>0.01</v>
      </c>
      <c r="I21" s="650">
        <f>'SVRG+ESVRG'!N30</f>
        <v>0.01</v>
      </c>
      <c r="J21" s="650">
        <f>'SVRG+ESVRG'!O30</f>
        <v>0.01</v>
      </c>
      <c r="K21" s="650">
        <f>'SVRG+ESVRG'!P30</f>
        <v>0.01</v>
      </c>
      <c r="L21" s="650">
        <f>'SVRG+ESVRG'!Q30</f>
        <v>0.01</v>
      </c>
      <c r="M21" s="650">
        <f>'SVRG+ESVRG'!R30</f>
        <v>0.01</v>
      </c>
      <c r="N21" s="650">
        <f>'SVRG+ESVRG'!S30</f>
        <v>0.01</v>
      </c>
      <c r="O21" s="636"/>
      <c r="P21" s="636"/>
      <c r="Q21" s="636"/>
      <c r="R21" s="636"/>
      <c r="S21" s="636"/>
      <c r="T21" s="636"/>
      <c r="U21" s="636"/>
      <c r="V21" s="636"/>
    </row>
    <row r="22" spans="1:33" ht="20" x14ac:dyDescent="0.4">
      <c r="A22" s="636"/>
      <c r="B22" s="636"/>
      <c r="C22" s="636"/>
      <c r="D22" s="652"/>
      <c r="E22" s="636"/>
      <c r="F22" s="636"/>
      <c r="G22" s="636"/>
      <c r="H22" s="636"/>
      <c r="I22" s="636"/>
      <c r="J22" s="636"/>
      <c r="K22" s="636"/>
      <c r="L22" s="636"/>
      <c r="M22" s="636"/>
      <c r="N22" s="636"/>
      <c r="O22" s="636"/>
      <c r="P22" s="636"/>
      <c r="Q22" s="636"/>
      <c r="R22" s="636"/>
      <c r="S22" s="636"/>
      <c r="T22" s="636"/>
      <c r="U22" s="636"/>
    </row>
    <row r="23" spans="1:33" ht="20" x14ac:dyDescent="0.4">
      <c r="A23" s="636"/>
      <c r="B23" s="636"/>
      <c r="C23" s="636"/>
      <c r="D23" s="652" t="s">
        <v>608</v>
      </c>
      <c r="E23" s="636"/>
      <c r="F23" s="636"/>
      <c r="G23" s="636"/>
      <c r="H23" s="636"/>
      <c r="I23" s="636"/>
      <c r="J23" s="636"/>
      <c r="K23" s="636"/>
      <c r="L23" s="636"/>
      <c r="M23" s="636"/>
      <c r="N23" s="636"/>
      <c r="O23" s="636"/>
      <c r="P23" s="636"/>
      <c r="Q23" s="636"/>
      <c r="R23" s="636"/>
      <c r="S23" s="636"/>
      <c r="T23" s="636"/>
      <c r="U23" s="636"/>
    </row>
    <row r="24" spans="1:33" ht="20" x14ac:dyDescent="0.4">
      <c r="A24" s="636"/>
      <c r="B24" s="636"/>
      <c r="C24" s="636"/>
      <c r="D24" s="652" t="s">
        <v>606</v>
      </c>
      <c r="E24" s="636"/>
      <c r="F24" s="636"/>
      <c r="G24" s="636"/>
      <c r="H24" s="636"/>
      <c r="I24" s="636"/>
      <c r="J24" s="636"/>
      <c r="K24" s="636"/>
      <c r="L24" s="636"/>
      <c r="M24" s="636"/>
      <c r="N24" s="636"/>
      <c r="O24" s="636"/>
      <c r="P24" s="636"/>
      <c r="Q24" s="636"/>
      <c r="R24" s="636"/>
      <c r="S24" s="636"/>
      <c r="T24" s="636"/>
      <c r="U24" s="636"/>
    </row>
    <row r="25" spans="1:33" ht="20" x14ac:dyDescent="0.4">
      <c r="D25" s="652" t="s">
        <v>607</v>
      </c>
    </row>
    <row r="28" spans="1:33" ht="26" x14ac:dyDescent="0.6">
      <c r="C28" s="630"/>
      <c r="D28" s="631" t="s">
        <v>582</v>
      </c>
      <c r="E28" s="649">
        <f>'SVRG+ESVRG'!B3</f>
        <v>0.76466866249999987</v>
      </c>
      <c r="F28" s="629" t="s">
        <v>576</v>
      </c>
    </row>
    <row r="29" spans="1:33" ht="26" x14ac:dyDescent="0.6">
      <c r="C29" s="632"/>
      <c r="D29" s="633" t="s">
        <v>583</v>
      </c>
      <c r="E29" s="649">
        <f>'EHPTB MEASURE'!B3</f>
        <v>250.5</v>
      </c>
      <c r="F29" s="629" t="s">
        <v>576</v>
      </c>
    </row>
  </sheetData>
  <hyperlinks>
    <hyperlink ref="D4" location="'QUALIFIED ENGINES'!AE1" display="Forecast days between refurbishment shop visit inductions (includes SV TRT, storage, time on wing, etc.) (see 'QUALIFIED ENGINES')" xr:uid="{00000000-0004-0000-1200-000000000000}"/>
    <hyperlink ref="D9" location="'SVRG+ESVRG'!K23" display="Long term EFH forecast (see 'SVRG+ESVRG')" xr:uid="{00000000-0004-0000-1200-000001000000}"/>
    <hyperlink ref="D15" location="'QUALIFIED EFH'!AR2" display="Short term EFH forecast (see 'QUALIFIED EFH')" xr:uid="{00000000-0004-0000-1200-000002000000}"/>
    <hyperlink ref="D19" location="'SVRG+ESVRG'!I30" display="C&amp;R rate per 1000 hours (see 'SVRG+ESVRG')" xr:uid="{00000000-0004-0000-1200-000003000000}"/>
    <hyperlink ref="D24" location="'QUALIFIED SVs'!B65" display="Short term SV forecast" xr:uid="{00000000-0004-0000-1200-000004000000}"/>
    <hyperlink ref="D25" location="'QUALIFIED SVs'!B132" display="Longterm SV forecast" xr:uid="{00000000-0004-0000-1200-000005000000}"/>
    <hyperlink ref="D23" location="'QUALIFIED SVs'!B8" display="Actual SVs" xr:uid="{00000000-0004-0000-1200-000006000000}"/>
  </hyperlink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tabColor rgb="FFFF0000"/>
    <pageSetUpPr autoPageBreaks="0"/>
  </sheetPr>
  <dimension ref="B1:DS25"/>
  <sheetViews>
    <sheetView showGridLines="0" zoomScale="69" zoomScaleNormal="60" workbookViewId="0">
      <pane xSplit="3" ySplit="4" topLeftCell="CB5" activePane="bottomRight" state="frozen"/>
      <selection activeCell="E334" sqref="E334"/>
      <selection pane="topRight" activeCell="E334" sqref="E334"/>
      <selection pane="bottomLeft" activeCell="E334" sqref="E334"/>
      <selection pane="bottomRight" activeCell="BH5" sqref="BH5"/>
    </sheetView>
  </sheetViews>
  <sheetFormatPr defaultColWidth="9.15234375" defaultRowHeight="14.5" x14ac:dyDescent="0.35"/>
  <cols>
    <col min="1" max="1" width="8.07421875" style="280" customWidth="1"/>
    <col min="2" max="2" width="35.84375" style="280" customWidth="1"/>
    <col min="3" max="3" width="8.921875" style="280" customWidth="1"/>
    <col min="4" max="18" width="9" style="280" hidden="1" customWidth="1"/>
    <col min="19" max="19" width="8.53515625" style="280" hidden="1" customWidth="1"/>
    <col min="20" max="59" width="9" style="280" hidden="1" customWidth="1"/>
    <col min="60" max="123" width="9" style="280" customWidth="1"/>
    <col min="124" max="16384" width="9.15234375" style="280"/>
  </cols>
  <sheetData>
    <row r="1" spans="2:123" ht="31" x14ac:dyDescent="0.7">
      <c r="B1" s="473" t="s">
        <v>540</v>
      </c>
    </row>
    <row r="2" spans="2:123" ht="26" x14ac:dyDescent="0.6">
      <c r="B2" s="281" t="s">
        <v>423</v>
      </c>
      <c r="E2" s="281"/>
      <c r="AV2" s="602"/>
    </row>
    <row r="3" spans="2:123" ht="31" x14ac:dyDescent="0.7">
      <c r="B3" s="605">
        <f>SUM(D21:DS21)</f>
        <v>250.5</v>
      </c>
      <c r="C3" s="606" t="s">
        <v>576</v>
      </c>
      <c r="D3" s="297"/>
    </row>
    <row r="4" spans="2:123" s="502" customFormat="1" ht="17.25" customHeight="1" x14ac:dyDescent="0.35">
      <c r="C4" s="503"/>
      <c r="D4" s="504">
        <v>43586</v>
      </c>
      <c r="E4" s="504">
        <v>43617</v>
      </c>
      <c r="F4" s="504">
        <v>43647</v>
      </c>
      <c r="G4" s="504">
        <v>43678</v>
      </c>
      <c r="H4" s="504">
        <v>43709</v>
      </c>
      <c r="I4" s="504">
        <v>43739</v>
      </c>
      <c r="J4" s="504">
        <v>43770</v>
      </c>
      <c r="K4" s="504">
        <v>43800</v>
      </c>
      <c r="L4" s="504">
        <v>43831</v>
      </c>
      <c r="M4" s="504">
        <v>43862</v>
      </c>
      <c r="N4" s="504">
        <v>43891</v>
      </c>
      <c r="O4" s="504">
        <v>43922</v>
      </c>
      <c r="P4" s="504">
        <v>43952</v>
      </c>
      <c r="Q4" s="504">
        <v>43983</v>
      </c>
      <c r="R4" s="504">
        <v>44013</v>
      </c>
      <c r="S4" s="504">
        <v>44044</v>
      </c>
      <c r="T4" s="504">
        <v>44075</v>
      </c>
      <c r="U4" s="504">
        <v>44105</v>
      </c>
      <c r="V4" s="504">
        <v>44136</v>
      </c>
      <c r="W4" s="504">
        <v>44166</v>
      </c>
      <c r="X4" s="504">
        <v>44197</v>
      </c>
      <c r="Y4" s="504">
        <v>44228</v>
      </c>
      <c r="Z4" s="504">
        <v>44256</v>
      </c>
      <c r="AA4" s="504">
        <v>44287</v>
      </c>
      <c r="AB4" s="504">
        <v>44317</v>
      </c>
      <c r="AC4" s="504">
        <v>44348</v>
      </c>
      <c r="AD4" s="504">
        <v>44378</v>
      </c>
      <c r="AE4" s="504">
        <v>44409</v>
      </c>
      <c r="AF4" s="504">
        <v>44440</v>
      </c>
      <c r="AG4" s="504">
        <v>44470</v>
      </c>
      <c r="AH4" s="504">
        <v>44501</v>
      </c>
      <c r="AI4" s="504">
        <v>44531</v>
      </c>
      <c r="AJ4" s="504">
        <v>44562</v>
      </c>
      <c r="AK4" s="504">
        <v>44593</v>
      </c>
      <c r="AL4" s="504">
        <v>44621</v>
      </c>
      <c r="AM4" s="504">
        <v>44652</v>
      </c>
      <c r="AN4" s="504">
        <v>44682</v>
      </c>
      <c r="AO4" s="504">
        <v>44713</v>
      </c>
      <c r="AP4" s="504">
        <v>44743</v>
      </c>
      <c r="AQ4" s="504">
        <v>44774</v>
      </c>
      <c r="AR4" s="504">
        <v>44805</v>
      </c>
      <c r="AS4" s="504">
        <v>44835</v>
      </c>
      <c r="AT4" s="504">
        <v>44866</v>
      </c>
      <c r="AU4" s="504">
        <v>44896</v>
      </c>
      <c r="AV4" s="504">
        <v>44927</v>
      </c>
      <c r="AW4" s="504">
        <v>44958</v>
      </c>
      <c r="AX4" s="504">
        <v>44986</v>
      </c>
      <c r="AY4" s="504">
        <v>45017</v>
      </c>
      <c r="AZ4" s="504">
        <v>45047</v>
      </c>
      <c r="BA4" s="504">
        <v>45078</v>
      </c>
      <c r="BB4" s="504">
        <v>45108</v>
      </c>
      <c r="BC4" s="504">
        <v>45139</v>
      </c>
      <c r="BD4" s="504">
        <v>45170</v>
      </c>
      <c r="BE4" s="504">
        <v>45200</v>
      </c>
      <c r="BF4" s="504">
        <v>45231</v>
      </c>
      <c r="BG4" s="504">
        <v>45261</v>
      </c>
      <c r="BH4" s="504">
        <v>45292</v>
      </c>
      <c r="BI4" s="504">
        <v>45323</v>
      </c>
      <c r="BJ4" s="504">
        <v>45352</v>
      </c>
      <c r="BK4" s="504">
        <v>45383</v>
      </c>
      <c r="BL4" s="504">
        <v>45413</v>
      </c>
      <c r="BM4" s="504">
        <v>45444</v>
      </c>
      <c r="BN4" s="504">
        <v>45474</v>
      </c>
      <c r="BO4" s="504">
        <v>45505</v>
      </c>
      <c r="BP4" s="504">
        <v>45536</v>
      </c>
      <c r="BQ4" s="504">
        <v>45566</v>
      </c>
      <c r="BR4" s="504">
        <v>45597</v>
      </c>
      <c r="BS4" s="504">
        <v>45627</v>
      </c>
      <c r="BT4" s="504">
        <v>45658</v>
      </c>
      <c r="BU4" s="504">
        <v>45689</v>
      </c>
      <c r="BV4" s="504">
        <v>45717</v>
      </c>
      <c r="BW4" s="504">
        <v>45748</v>
      </c>
      <c r="BX4" s="504">
        <v>45778</v>
      </c>
      <c r="BY4" s="504">
        <v>45809</v>
      </c>
      <c r="BZ4" s="504">
        <v>45839</v>
      </c>
      <c r="CA4" s="504">
        <v>45870</v>
      </c>
      <c r="CB4" s="504">
        <v>45901</v>
      </c>
      <c r="CC4" s="504">
        <v>45931</v>
      </c>
      <c r="CD4" s="504">
        <v>45962</v>
      </c>
      <c r="CE4" s="504">
        <v>45992</v>
      </c>
      <c r="CF4" s="504">
        <v>46023</v>
      </c>
      <c r="CG4" s="504">
        <v>46054</v>
      </c>
      <c r="CH4" s="504">
        <v>46082</v>
      </c>
      <c r="CI4" s="504">
        <v>46113</v>
      </c>
      <c r="CJ4" s="504">
        <v>46143</v>
      </c>
      <c r="CK4" s="504">
        <v>46174</v>
      </c>
      <c r="CL4" s="504">
        <v>46204</v>
      </c>
      <c r="CM4" s="504">
        <v>46235</v>
      </c>
      <c r="CN4" s="504">
        <v>46266</v>
      </c>
      <c r="CO4" s="504">
        <v>46296</v>
      </c>
      <c r="CP4" s="504">
        <v>46327</v>
      </c>
      <c r="CQ4" s="504">
        <v>46357</v>
      </c>
      <c r="CR4" s="504">
        <v>46388</v>
      </c>
      <c r="CS4" s="504">
        <v>46419</v>
      </c>
      <c r="CT4" s="504">
        <v>46447</v>
      </c>
      <c r="CU4" s="504">
        <v>46478</v>
      </c>
      <c r="CV4" s="504">
        <v>46508</v>
      </c>
      <c r="CW4" s="504">
        <v>46539</v>
      </c>
      <c r="CX4" s="504">
        <v>46569</v>
      </c>
      <c r="CY4" s="504">
        <v>46600</v>
      </c>
      <c r="CZ4" s="504">
        <v>46631</v>
      </c>
      <c r="DA4" s="504">
        <v>46661</v>
      </c>
      <c r="DB4" s="504">
        <v>46692</v>
      </c>
      <c r="DC4" s="504">
        <v>46722</v>
      </c>
      <c r="DD4" s="504">
        <v>46753</v>
      </c>
      <c r="DE4" s="504">
        <v>46784</v>
      </c>
      <c r="DF4" s="504">
        <v>46813</v>
      </c>
      <c r="DG4" s="504">
        <v>46844</v>
      </c>
      <c r="DH4" s="504">
        <v>46874</v>
      </c>
      <c r="DI4" s="504">
        <v>46905</v>
      </c>
      <c r="DJ4" s="504">
        <v>46935</v>
      </c>
      <c r="DK4" s="504">
        <v>46966</v>
      </c>
      <c r="DL4" s="504">
        <v>46997</v>
      </c>
      <c r="DM4" s="504">
        <v>47027</v>
      </c>
      <c r="DN4" s="504">
        <v>47058</v>
      </c>
      <c r="DO4" s="504">
        <v>47088</v>
      </c>
    </row>
    <row r="5" spans="2:123" s="285" customFormat="1" x14ac:dyDescent="0.35">
      <c r="C5" s="283" t="s">
        <v>424</v>
      </c>
      <c r="D5" s="540">
        <f>SUM('QUALIFIED EFH'!AG137:AG254)</f>
        <v>441.76</v>
      </c>
      <c r="E5" s="540">
        <f>SUM('QUALIFIED EFH'!AH137:AH254)</f>
        <v>794.67000000000007</v>
      </c>
      <c r="F5" s="540">
        <f>SUM('QUALIFIED EFH'!AI137:AI254)</f>
        <v>883.54</v>
      </c>
      <c r="G5" s="540">
        <f>SUM('QUALIFIED EFH'!AJ137:AJ254)</f>
        <v>759.78</v>
      </c>
      <c r="H5" s="540">
        <f>SUM('QUALIFIED EFH'!AK137:AK254)</f>
        <v>567.1</v>
      </c>
      <c r="I5" s="540">
        <f>SUM('QUALIFIED EFH'!AL137:AL254)</f>
        <v>414.73</v>
      </c>
      <c r="J5" s="540">
        <f>SUM('QUALIFIED EFH'!AM137:AM254)</f>
        <v>490.51</v>
      </c>
      <c r="K5" s="540">
        <f>SUM('QUALIFIED EFH'!AN137:AN254)</f>
        <v>767.08999999999992</v>
      </c>
      <c r="L5" s="540">
        <f>SUM('QUALIFIED EFH'!AO137:AO254)</f>
        <v>776.22</v>
      </c>
      <c r="M5" s="540">
        <f>SUM('QUALIFIED EFH'!AP137:AP254)</f>
        <v>849.99</v>
      </c>
      <c r="N5" s="540">
        <f>SUM('QUALIFIED EFH'!AQ137:AQ254)</f>
        <v>633.05999999999995</v>
      </c>
      <c r="O5" s="540">
        <f>SUM('QUALIFIED EFH'!AR137:AR254)</f>
        <v>0</v>
      </c>
      <c r="P5" s="540">
        <f>SUM('QUALIFIED EFH'!AS137:AS254)</f>
        <v>0</v>
      </c>
      <c r="Q5" s="540">
        <f>SUM('QUALIFIED EFH'!AT137:AT254)</f>
        <v>0</v>
      </c>
      <c r="R5" s="540">
        <f>SUM('QUALIFIED EFH'!AU137:AU254)</f>
        <v>26.42</v>
      </c>
      <c r="S5" s="540">
        <f>SUM('QUALIFIED EFH'!AV137:AV254)</f>
        <v>152.35</v>
      </c>
      <c r="T5" s="540">
        <f>SUM('QUALIFIED EFH'!AW137:AW254)</f>
        <v>74.52</v>
      </c>
      <c r="U5" s="540">
        <f>SUM('QUALIFIED EFH'!AX137:AX254)</f>
        <v>151.75</v>
      </c>
      <c r="V5" s="540">
        <f>SUM('QUALIFIED EFH'!AY137:AY254)</f>
        <v>172.13</v>
      </c>
      <c r="W5" s="540">
        <f>SUM('QUALIFIED EFH'!AZ137:AZ254)</f>
        <v>307.08000000000004</v>
      </c>
      <c r="X5" s="540">
        <f>SUM('QUALIFIED EFH'!BA137:BA254)</f>
        <v>192.56</v>
      </c>
      <c r="Y5" s="540">
        <f>SUM('QUALIFIED EFH'!BB137:BB254)</f>
        <v>38.19</v>
      </c>
      <c r="Z5" s="540">
        <f>SUM('QUALIFIED EFH'!BC137:BC254)</f>
        <v>190.13</v>
      </c>
      <c r="AA5" s="540">
        <f>SUM('QUALIFIED EFH'!BD137:BD254)</f>
        <v>122.13</v>
      </c>
      <c r="AB5" s="540">
        <f>SUM('QUALIFIED EFH'!BE137:BE254)</f>
        <v>88.93</v>
      </c>
      <c r="AC5" s="540">
        <f>SUM('QUALIFIED EFH'!BF137:BF254)</f>
        <v>86.07</v>
      </c>
      <c r="AD5" s="540">
        <f>SUM('QUALIFIED EFH'!BG137:BG254)</f>
        <v>193.04</v>
      </c>
      <c r="AE5" s="540">
        <f>SUM('QUALIFIED EFH'!BH137:BH254)</f>
        <v>261.3</v>
      </c>
      <c r="AF5" s="540">
        <f>SUM('QUALIFIED EFH'!BI137:BI254)</f>
        <v>195.73</v>
      </c>
      <c r="AG5" s="540">
        <f>SUM('QUALIFIED EFH'!BJ137:BJ254)</f>
        <v>425.92</v>
      </c>
      <c r="AH5" s="540">
        <f>SUM('QUALIFIED EFH'!BK137:BK254)</f>
        <v>582.07999999999993</v>
      </c>
      <c r="AI5" s="540">
        <f>SUM('QUALIFIED EFH'!BL137:BL254)</f>
        <v>861.39</v>
      </c>
      <c r="AJ5" s="540">
        <f>SUM('QUALIFIED EFH'!BM137:BM254)</f>
        <v>577.89</v>
      </c>
      <c r="AK5" s="540">
        <f>SUM('QUALIFIED EFH'!BN137:BN254)</f>
        <v>665.96</v>
      </c>
      <c r="AL5" s="540">
        <f>SUM('QUALIFIED EFH'!BO137:BO254)</f>
        <v>1151.8399999999999</v>
      </c>
      <c r="AM5" s="540">
        <f>SUM('QUALIFIED EFH'!BP137:BP254)</f>
        <v>1230.3999999999999</v>
      </c>
      <c r="AN5" s="540">
        <f>SUM('QUALIFIED EFH'!BQ137:BQ254)</f>
        <v>1060.0999999999999</v>
      </c>
      <c r="AO5" s="540">
        <f>SUM('QUALIFIED EFH'!BR137:BR254)</f>
        <v>910.33</v>
      </c>
      <c r="AP5" s="540">
        <f>SUM('QUALIFIED EFH'!BS137:BS254)</f>
        <v>1382.7399999999998</v>
      </c>
      <c r="AQ5" s="540">
        <f>SUM('QUALIFIED EFH'!BT137:BT254)</f>
        <v>1400.69</v>
      </c>
      <c r="AR5" s="540">
        <f>SUM('QUALIFIED EFH'!BU137:BU254)</f>
        <v>1358</v>
      </c>
      <c r="AS5" s="540">
        <f>SUM('QUALIFIED EFH'!BV137:BV254)</f>
        <v>1646.6799999999998</v>
      </c>
      <c r="AT5" s="540">
        <f>SUM('QUALIFIED EFH'!BW137:BW254)</f>
        <v>1736.49</v>
      </c>
      <c r="AU5" s="540">
        <f>SUM('QUALIFIED EFH'!BX137:BX254)</f>
        <v>3255.68</v>
      </c>
      <c r="AV5" s="603">
        <f>LOOKUP(YEAR(AV4),'SVRG+ESVRG'!$H$5:$S$5,'SVRG+ESVRG'!$H$25:$S$25)/12</f>
        <v>8850.3399999999929</v>
      </c>
      <c r="AW5" s="603">
        <f>LOOKUP(YEAR(AW4),'SVRG+ESVRG'!$H$5:$S$5,'SVRG+ESVRG'!$H$25:$S$25)/12</f>
        <v>8850.3399999999929</v>
      </c>
      <c r="AX5" s="603">
        <f>LOOKUP(YEAR(AX4),'SVRG+ESVRG'!$H$5:$S$5,'SVRG+ESVRG'!$H$25:$S$25)/12</f>
        <v>8850.3399999999929</v>
      </c>
      <c r="AY5" s="603">
        <f>LOOKUP(YEAR(AY4),'SVRG+ESVRG'!$H$5:$S$5,'SVRG+ESVRG'!$H$25:$S$25)/12</f>
        <v>8850.3399999999929</v>
      </c>
      <c r="AZ5" s="603">
        <f>LOOKUP(YEAR(AZ4),'SVRG+ESVRG'!$H$5:$S$5,'SVRG+ESVRG'!$H$25:$S$25)/12</f>
        <v>8850.3399999999929</v>
      </c>
      <c r="BA5" s="603">
        <f>LOOKUP(YEAR(BA4),'SVRG+ESVRG'!$H$5:$S$5,'SVRG+ESVRG'!$H$25:$S$25)/12</f>
        <v>8850.3399999999929</v>
      </c>
      <c r="BB5" s="603">
        <f>LOOKUP(YEAR(BB4),'SVRG+ESVRG'!$H$5:$S$5,'SVRG+ESVRG'!$H$25:$S$25)/12</f>
        <v>8850.3399999999929</v>
      </c>
      <c r="BC5" s="603">
        <f>LOOKUP(YEAR(BC4),'SVRG+ESVRG'!$H$5:$S$5,'SVRG+ESVRG'!$H$25:$S$25)/12</f>
        <v>8850.3399999999929</v>
      </c>
      <c r="BD5" s="603">
        <f>LOOKUP(YEAR(BD4),'SVRG+ESVRG'!$H$5:$S$5,'SVRG+ESVRG'!$H$25:$S$25)/12</f>
        <v>8850.3399999999929</v>
      </c>
      <c r="BE5" s="603">
        <f>LOOKUP(YEAR(BE4),'SVRG+ESVRG'!$H$5:$S$5,'SVRG+ESVRG'!$H$25:$S$25)/12</f>
        <v>8850.3399999999929</v>
      </c>
      <c r="BF5" s="603">
        <f>LOOKUP(YEAR(BF4),'SVRG+ESVRG'!$H$5:$S$5,'SVRG+ESVRG'!$H$25:$S$25)/12</f>
        <v>8850.3399999999929</v>
      </c>
      <c r="BG5" s="603">
        <f>LOOKUP(YEAR(BG4),'SVRG+ESVRG'!$H$5:$S$5,'SVRG+ESVRG'!$H$25:$S$25)/12</f>
        <v>8850.3399999999929</v>
      </c>
      <c r="BH5" s="603">
        <f>LOOKUP(YEAR(BH4),'SVRG+ESVRG'!$H$5:$S$5,'SVRG+ESVRG'!$H$25:$S$25)/12</f>
        <v>48309.583333333336</v>
      </c>
      <c r="BI5" s="603">
        <f>LOOKUP(YEAR(BI4),'SVRG+ESVRG'!$H$5:$S$5,'SVRG+ESVRG'!$H$25:$S$25)/12</f>
        <v>48309.583333333336</v>
      </c>
      <c r="BJ5" s="603">
        <f>LOOKUP(YEAR(BJ4),'SVRG+ESVRG'!$H$5:$S$5,'SVRG+ESVRG'!$H$25:$S$25)/12</f>
        <v>48309.583333333336</v>
      </c>
      <c r="BK5" s="603">
        <f>LOOKUP(YEAR(BK4),'SVRG+ESVRG'!$H$5:$S$5,'SVRG+ESVRG'!$H$25:$S$25)/12</f>
        <v>48309.583333333336</v>
      </c>
      <c r="BL5" s="603">
        <f>LOOKUP(YEAR(BL4),'SVRG+ESVRG'!$H$5:$S$5,'SVRG+ESVRG'!$H$25:$S$25)/12</f>
        <v>48309.583333333336</v>
      </c>
      <c r="BM5" s="603">
        <f>LOOKUP(YEAR(BM4),'SVRG+ESVRG'!$H$5:$S$5,'SVRG+ESVRG'!$H$25:$S$25)/12</f>
        <v>48309.583333333336</v>
      </c>
      <c r="BN5" s="603">
        <f>LOOKUP(YEAR(BN4),'SVRG+ESVRG'!$H$5:$S$5,'SVRG+ESVRG'!$H$25:$S$25)/12</f>
        <v>48309.583333333336</v>
      </c>
      <c r="BO5" s="603">
        <f>LOOKUP(YEAR(BO4),'SVRG+ESVRG'!$H$5:$S$5,'SVRG+ESVRG'!$H$25:$S$25)/12</f>
        <v>48309.583333333336</v>
      </c>
      <c r="BP5" s="603">
        <f>LOOKUP(YEAR(BP4),'SVRG+ESVRG'!$H$5:$S$5,'SVRG+ESVRG'!$H$25:$S$25)/12</f>
        <v>48309.583333333336</v>
      </c>
      <c r="BQ5" s="603">
        <f>LOOKUP(YEAR(BQ4),'SVRG+ESVRG'!$H$5:$S$5,'SVRG+ESVRG'!$H$25:$S$25)/12</f>
        <v>48309.583333333336</v>
      </c>
      <c r="BR5" s="603">
        <f>LOOKUP(YEAR(BR4),'SVRG+ESVRG'!$H$5:$S$5,'SVRG+ESVRG'!$H$25:$S$25)/12</f>
        <v>48309.583333333336</v>
      </c>
      <c r="BS5" s="603">
        <f>LOOKUP(YEAR(BS4),'SVRG+ESVRG'!$H$5:$S$5,'SVRG+ESVRG'!$H$25:$S$25)/12</f>
        <v>48309.583333333336</v>
      </c>
      <c r="BT5" s="603">
        <f>LOOKUP(YEAR(BT4),'SVRG+ESVRG'!$H$5:$S$5,'SVRG+ESVRG'!$H$25:$S$25)/12</f>
        <v>45204.333333333336</v>
      </c>
      <c r="BU5" s="603">
        <f>LOOKUP(YEAR(BU4),'SVRG+ESVRG'!$H$5:$S$5,'SVRG+ESVRG'!$H$25:$S$25)/12</f>
        <v>45204.333333333336</v>
      </c>
      <c r="BV5" s="603">
        <f>LOOKUP(YEAR(BV4),'SVRG+ESVRG'!$H$5:$S$5,'SVRG+ESVRG'!$H$25:$S$25)/12</f>
        <v>45204.333333333336</v>
      </c>
      <c r="BW5" s="603">
        <f>LOOKUP(YEAR(BW4),'SVRG+ESVRG'!$H$5:$S$5,'SVRG+ESVRG'!$H$25:$S$25)/12</f>
        <v>45204.333333333336</v>
      </c>
      <c r="BX5" s="603">
        <f>LOOKUP(YEAR(BX4),'SVRG+ESVRG'!$H$5:$S$5,'SVRG+ESVRG'!$H$25:$S$25)/12</f>
        <v>45204.333333333336</v>
      </c>
      <c r="BY5" s="603">
        <f>LOOKUP(YEAR(BY4),'SVRG+ESVRG'!$H$5:$S$5,'SVRG+ESVRG'!$H$25:$S$25)/12</f>
        <v>45204.333333333336</v>
      </c>
      <c r="BZ5" s="603">
        <f>LOOKUP(YEAR(BZ4),'SVRG+ESVRG'!$H$5:$S$5,'SVRG+ESVRG'!$H$25:$S$25)/12</f>
        <v>45204.333333333336</v>
      </c>
      <c r="CA5" s="603">
        <f>LOOKUP(YEAR(CA4),'SVRG+ESVRG'!$H$5:$S$5,'SVRG+ESVRG'!$H$25:$S$25)/12</f>
        <v>45204.333333333336</v>
      </c>
      <c r="CB5" s="603">
        <f>LOOKUP(YEAR(CB4),'SVRG+ESVRG'!$H$5:$S$5,'SVRG+ESVRG'!$H$25:$S$25)/12</f>
        <v>45204.333333333336</v>
      </c>
      <c r="CC5" s="603">
        <f>LOOKUP(YEAR(CC4),'SVRG+ESVRG'!$H$5:$S$5,'SVRG+ESVRG'!$H$25:$S$25)/12</f>
        <v>45204.333333333336</v>
      </c>
      <c r="CD5" s="603">
        <f>LOOKUP(YEAR(CD4),'SVRG+ESVRG'!$H$5:$S$5,'SVRG+ESVRG'!$H$25:$S$25)/12</f>
        <v>45204.333333333336</v>
      </c>
      <c r="CE5" s="603">
        <f>LOOKUP(YEAR(CE4),'SVRG+ESVRG'!$H$5:$S$5,'SVRG+ESVRG'!$H$25:$S$25)/12</f>
        <v>45204.333333333336</v>
      </c>
      <c r="CF5" s="603">
        <f>LOOKUP(YEAR(CF4),'SVRG+ESVRG'!$H$5:$S$5,'SVRG+ESVRG'!$H$25:$S$25)/12</f>
        <v>48400</v>
      </c>
      <c r="CG5" s="603">
        <f>LOOKUP(YEAR(CG4),'SVRG+ESVRG'!$H$5:$S$5,'SVRG+ESVRG'!$H$25:$S$25)/12</f>
        <v>48400</v>
      </c>
      <c r="CH5" s="603">
        <f>LOOKUP(YEAR(CH4),'SVRG+ESVRG'!$H$5:$S$5,'SVRG+ESVRG'!$H$25:$S$25)/12</f>
        <v>48400</v>
      </c>
      <c r="CI5" s="603">
        <f>LOOKUP(YEAR(CI4),'SVRG+ESVRG'!$H$5:$S$5,'SVRG+ESVRG'!$H$25:$S$25)/12</f>
        <v>48400</v>
      </c>
      <c r="CJ5" s="603">
        <f>LOOKUP(YEAR(CJ4),'SVRG+ESVRG'!$H$5:$S$5,'SVRG+ESVRG'!$H$25:$S$25)/12</f>
        <v>48400</v>
      </c>
      <c r="CK5" s="603">
        <f>LOOKUP(YEAR(CK4),'SVRG+ESVRG'!$H$5:$S$5,'SVRG+ESVRG'!$H$25:$S$25)/12</f>
        <v>48400</v>
      </c>
      <c r="CL5" s="603">
        <f>LOOKUP(YEAR(CL4),'SVRG+ESVRG'!$H$5:$S$5,'SVRG+ESVRG'!$H$25:$S$25)/12</f>
        <v>48400</v>
      </c>
      <c r="CM5" s="603">
        <f>LOOKUP(YEAR(CM4),'SVRG+ESVRG'!$H$5:$S$5,'SVRG+ESVRG'!$H$25:$S$25)/12</f>
        <v>48400</v>
      </c>
      <c r="CN5" s="603">
        <f>LOOKUP(YEAR(CN4),'SVRG+ESVRG'!$H$5:$S$5,'SVRG+ESVRG'!$H$25:$S$25)/12</f>
        <v>48400</v>
      </c>
      <c r="CO5" s="603">
        <f>LOOKUP(YEAR(CO4),'SVRG+ESVRG'!$H$5:$S$5,'SVRG+ESVRG'!$H$25:$S$25)/12</f>
        <v>48400</v>
      </c>
      <c r="CP5" s="603">
        <f>LOOKUP(YEAR(CP4),'SVRG+ESVRG'!$H$5:$S$5,'SVRG+ESVRG'!$H$25:$S$25)/12</f>
        <v>48400</v>
      </c>
      <c r="CQ5" s="603">
        <f>LOOKUP(YEAR(CQ4),'SVRG+ESVRG'!$H$5:$S$5,'SVRG+ESVRG'!$H$25:$S$25)/12</f>
        <v>48400</v>
      </c>
      <c r="CR5" s="603">
        <f>LOOKUP(YEAR(CR4),'SVRG+ESVRG'!$H$5:$S$5,'SVRG+ESVRG'!$H$25:$S$25)/12</f>
        <v>48400</v>
      </c>
      <c r="CS5" s="603">
        <f>LOOKUP(YEAR(CS4),'SVRG+ESVRG'!$H$5:$S$5,'SVRG+ESVRG'!$H$25:$S$25)/12</f>
        <v>48400</v>
      </c>
      <c r="CT5" s="603">
        <f>LOOKUP(YEAR(CT4),'SVRG+ESVRG'!$H$5:$S$5,'SVRG+ESVRG'!$H$25:$S$25)/12</f>
        <v>48400</v>
      </c>
      <c r="CU5" s="603">
        <f>LOOKUP(YEAR(CU4),'SVRG+ESVRG'!$H$5:$S$5,'SVRG+ESVRG'!$H$25:$S$25)/12</f>
        <v>48400</v>
      </c>
      <c r="CV5" s="603">
        <f>LOOKUP(YEAR(CV4),'SVRG+ESVRG'!$H$5:$S$5,'SVRG+ESVRG'!$H$25:$S$25)/12</f>
        <v>48400</v>
      </c>
      <c r="CW5" s="603">
        <f>LOOKUP(YEAR(CW4),'SVRG+ESVRG'!$H$5:$S$5,'SVRG+ESVRG'!$H$25:$S$25)/12</f>
        <v>48400</v>
      </c>
      <c r="CX5" s="603">
        <f>LOOKUP(YEAR(CX4),'SVRG+ESVRG'!$H$5:$S$5,'SVRG+ESVRG'!$H$25:$S$25)/12</f>
        <v>48400</v>
      </c>
      <c r="CY5" s="603">
        <f>LOOKUP(YEAR(CY4),'SVRG+ESVRG'!$H$5:$S$5,'SVRG+ESVRG'!$H$25:$S$25)/12</f>
        <v>48400</v>
      </c>
      <c r="CZ5" s="603">
        <f>LOOKUP(YEAR(CZ4),'SVRG+ESVRG'!$H$5:$S$5,'SVRG+ESVRG'!$H$25:$S$25)/12</f>
        <v>48400</v>
      </c>
      <c r="DA5" s="603">
        <f>LOOKUP(YEAR(DA4),'SVRG+ESVRG'!$H$5:$S$5,'SVRG+ESVRG'!$H$25:$S$25)/12</f>
        <v>48400</v>
      </c>
      <c r="DB5" s="603">
        <f>LOOKUP(YEAR(DB4),'SVRG+ESVRG'!$H$5:$S$5,'SVRG+ESVRG'!$H$25:$S$25)/12</f>
        <v>48400</v>
      </c>
      <c r="DC5" s="603">
        <f>LOOKUP(YEAR(DC4),'SVRG+ESVRG'!$H$5:$S$5,'SVRG+ESVRG'!$H$25:$S$25)/12</f>
        <v>48400</v>
      </c>
      <c r="DD5" s="603">
        <f>LOOKUP(YEAR(DD4),'SVRG+ESVRG'!$H$5:$S$5,'SVRG+ESVRG'!$H$25:$S$25)/12</f>
        <v>48400</v>
      </c>
      <c r="DE5" s="603">
        <f>LOOKUP(YEAR(DE4),'SVRG+ESVRG'!$H$5:$S$5,'SVRG+ESVRG'!$H$25:$S$25)/12</f>
        <v>48400</v>
      </c>
      <c r="DF5" s="603">
        <f>LOOKUP(YEAR(DF4),'SVRG+ESVRG'!$H$5:$S$5,'SVRG+ESVRG'!$H$25:$S$25)/12</f>
        <v>48400</v>
      </c>
      <c r="DG5" s="603">
        <f>LOOKUP(YEAR(DG4),'SVRG+ESVRG'!$H$5:$S$5,'SVRG+ESVRG'!$H$25:$S$25)/12</f>
        <v>48400</v>
      </c>
      <c r="DH5" s="603">
        <f>LOOKUP(YEAR(DH4),'SVRG+ESVRG'!$H$5:$S$5,'SVRG+ESVRG'!$H$25:$S$25)/12</f>
        <v>48400</v>
      </c>
      <c r="DI5" s="603">
        <f>LOOKUP(YEAR(DI4),'SVRG+ESVRG'!$H$5:$S$5,'SVRG+ESVRG'!$H$25:$S$25)/12</f>
        <v>48400</v>
      </c>
      <c r="DJ5" s="603">
        <f>LOOKUP(YEAR(DJ4),'SVRG+ESVRG'!$H$5:$S$5,'SVRG+ESVRG'!$H$25:$S$25)/12</f>
        <v>48400</v>
      </c>
      <c r="DK5" s="603">
        <f>LOOKUP(YEAR(DK4),'SVRG+ESVRG'!$H$5:$S$5,'SVRG+ESVRG'!$H$25:$S$25)/12</f>
        <v>48400</v>
      </c>
      <c r="DL5" s="603">
        <f>LOOKUP(YEAR(DL4),'SVRG+ESVRG'!$H$5:$S$5,'SVRG+ESVRG'!$H$25:$S$25)/12</f>
        <v>48400</v>
      </c>
      <c r="DM5" s="603">
        <f>LOOKUP(YEAR(DM4),'SVRG+ESVRG'!$H$5:$S$5,'SVRG+ESVRG'!$H$25:$S$25)/12</f>
        <v>48400</v>
      </c>
      <c r="DN5" s="603">
        <f>LOOKUP(YEAR(DN4),'SVRG+ESVRG'!$H$5:$S$5,'SVRG+ESVRG'!$H$25:$S$25)/12</f>
        <v>48400</v>
      </c>
      <c r="DO5" s="603">
        <f>LOOKUP(YEAR(DO4),'SVRG+ESVRG'!$H$5:$S$5,'SVRG+ESVRG'!$H$25:$S$25)/12</f>
        <v>48400</v>
      </c>
    </row>
    <row r="6" spans="2:123" s="285" customFormat="1" x14ac:dyDescent="0.35">
      <c r="C6" s="283" t="s">
        <v>389</v>
      </c>
      <c r="D6" s="540">
        <f>D5</f>
        <v>441.76</v>
      </c>
      <c r="E6" s="540">
        <f>D6+E5</f>
        <v>1236.43</v>
      </c>
      <c r="F6" s="540">
        <f t="shared" ref="F6:BQ6" si="0">E6+F5</f>
        <v>2119.9700000000003</v>
      </c>
      <c r="G6" s="540">
        <f t="shared" si="0"/>
        <v>2879.75</v>
      </c>
      <c r="H6" s="540">
        <f t="shared" si="0"/>
        <v>3446.85</v>
      </c>
      <c r="I6" s="540">
        <f t="shared" si="0"/>
        <v>3861.58</v>
      </c>
      <c r="J6" s="540">
        <f t="shared" si="0"/>
        <v>4352.09</v>
      </c>
      <c r="K6" s="540">
        <f t="shared" si="0"/>
        <v>5119.18</v>
      </c>
      <c r="L6" s="540">
        <f t="shared" si="0"/>
        <v>5895.4000000000005</v>
      </c>
      <c r="M6" s="540">
        <f t="shared" si="0"/>
        <v>6745.39</v>
      </c>
      <c r="N6" s="540">
        <f t="shared" si="0"/>
        <v>7378.4500000000007</v>
      </c>
      <c r="O6" s="540">
        <f t="shared" si="0"/>
        <v>7378.4500000000007</v>
      </c>
      <c r="P6" s="540">
        <f t="shared" si="0"/>
        <v>7378.4500000000007</v>
      </c>
      <c r="Q6" s="540">
        <f t="shared" si="0"/>
        <v>7378.4500000000007</v>
      </c>
      <c r="R6" s="540">
        <f t="shared" si="0"/>
        <v>7404.8700000000008</v>
      </c>
      <c r="S6" s="540">
        <f t="shared" si="0"/>
        <v>7557.2200000000012</v>
      </c>
      <c r="T6" s="540">
        <f t="shared" si="0"/>
        <v>7631.7400000000016</v>
      </c>
      <c r="U6" s="540">
        <f t="shared" si="0"/>
        <v>7783.4900000000016</v>
      </c>
      <c r="V6" s="540">
        <f t="shared" si="0"/>
        <v>7955.6200000000017</v>
      </c>
      <c r="W6" s="540">
        <f t="shared" si="0"/>
        <v>8262.7000000000025</v>
      </c>
      <c r="X6" s="540">
        <f t="shared" si="0"/>
        <v>8455.260000000002</v>
      </c>
      <c r="Y6" s="540">
        <f t="shared" si="0"/>
        <v>8493.4500000000025</v>
      </c>
      <c r="Z6" s="540">
        <f t="shared" si="0"/>
        <v>8683.5800000000017</v>
      </c>
      <c r="AA6" s="540">
        <f t="shared" si="0"/>
        <v>8805.7100000000009</v>
      </c>
      <c r="AB6" s="540">
        <f t="shared" si="0"/>
        <v>8894.6400000000012</v>
      </c>
      <c r="AC6" s="540">
        <f t="shared" si="0"/>
        <v>8980.7100000000009</v>
      </c>
      <c r="AD6" s="540">
        <f t="shared" si="0"/>
        <v>9173.7500000000018</v>
      </c>
      <c r="AE6" s="540">
        <f t="shared" si="0"/>
        <v>9435.0500000000011</v>
      </c>
      <c r="AF6" s="540">
        <f t="shared" si="0"/>
        <v>9630.7800000000007</v>
      </c>
      <c r="AG6" s="540">
        <f t="shared" si="0"/>
        <v>10056.700000000001</v>
      </c>
      <c r="AH6" s="540">
        <f t="shared" si="0"/>
        <v>10638.78</v>
      </c>
      <c r="AI6" s="540">
        <f t="shared" si="0"/>
        <v>11500.17</v>
      </c>
      <c r="AJ6" s="540">
        <f t="shared" si="0"/>
        <v>12078.06</v>
      </c>
      <c r="AK6" s="540">
        <f t="shared" si="0"/>
        <v>12744.02</v>
      </c>
      <c r="AL6" s="540">
        <f t="shared" si="0"/>
        <v>13895.86</v>
      </c>
      <c r="AM6" s="540">
        <f t="shared" si="0"/>
        <v>15126.26</v>
      </c>
      <c r="AN6" s="540">
        <f t="shared" si="0"/>
        <v>16186.36</v>
      </c>
      <c r="AO6" s="540">
        <f t="shared" si="0"/>
        <v>17096.690000000002</v>
      </c>
      <c r="AP6" s="540">
        <f t="shared" si="0"/>
        <v>18479.43</v>
      </c>
      <c r="AQ6" s="540">
        <f t="shared" si="0"/>
        <v>19880.12</v>
      </c>
      <c r="AR6" s="540">
        <f t="shared" si="0"/>
        <v>21238.12</v>
      </c>
      <c r="AS6" s="540">
        <f t="shared" si="0"/>
        <v>22884.799999999999</v>
      </c>
      <c r="AT6" s="540">
        <f t="shared" si="0"/>
        <v>24621.29</v>
      </c>
      <c r="AU6" s="540">
        <f t="shared" si="0"/>
        <v>27876.97</v>
      </c>
      <c r="AV6" s="540">
        <f t="shared" si="0"/>
        <v>36727.31</v>
      </c>
      <c r="AW6" s="540">
        <f t="shared" si="0"/>
        <v>45577.649999999994</v>
      </c>
      <c r="AX6" s="540">
        <f t="shared" si="0"/>
        <v>54427.989999999991</v>
      </c>
      <c r="AY6" s="540">
        <f t="shared" si="0"/>
        <v>63278.329999999987</v>
      </c>
      <c r="AZ6" s="540">
        <f t="shared" si="0"/>
        <v>72128.669999999984</v>
      </c>
      <c r="BA6" s="540">
        <f t="shared" si="0"/>
        <v>80979.00999999998</v>
      </c>
      <c r="BB6" s="540">
        <f t="shared" si="0"/>
        <v>89829.349999999977</v>
      </c>
      <c r="BC6" s="540">
        <f t="shared" si="0"/>
        <v>98679.689999999973</v>
      </c>
      <c r="BD6" s="540">
        <f t="shared" si="0"/>
        <v>107530.02999999997</v>
      </c>
      <c r="BE6" s="540">
        <f t="shared" si="0"/>
        <v>116380.36999999997</v>
      </c>
      <c r="BF6" s="540">
        <f t="shared" si="0"/>
        <v>125230.70999999996</v>
      </c>
      <c r="BG6" s="540">
        <f t="shared" si="0"/>
        <v>134081.04999999996</v>
      </c>
      <c r="BH6" s="540">
        <f t="shared" si="0"/>
        <v>182390.6333333333</v>
      </c>
      <c r="BI6" s="540">
        <f t="shared" si="0"/>
        <v>230700.21666666665</v>
      </c>
      <c r="BJ6" s="540">
        <f t="shared" si="0"/>
        <v>279009.8</v>
      </c>
      <c r="BK6" s="540">
        <f t="shared" si="0"/>
        <v>327319.3833333333</v>
      </c>
      <c r="BL6" s="540">
        <f t="shared" si="0"/>
        <v>375628.96666666662</v>
      </c>
      <c r="BM6" s="540">
        <f t="shared" si="0"/>
        <v>423938.54999999993</v>
      </c>
      <c r="BN6" s="540">
        <f t="shared" si="0"/>
        <v>472248.13333333324</v>
      </c>
      <c r="BO6" s="540">
        <f t="shared" si="0"/>
        <v>520557.71666666656</v>
      </c>
      <c r="BP6" s="540">
        <f t="shared" si="0"/>
        <v>568867.29999999993</v>
      </c>
      <c r="BQ6" s="540">
        <f t="shared" si="0"/>
        <v>617176.8833333333</v>
      </c>
      <c r="BR6" s="540">
        <f t="shared" ref="BR6:DO6" si="1">BQ6+BR5</f>
        <v>665486.46666666667</v>
      </c>
      <c r="BS6" s="540">
        <f t="shared" si="1"/>
        <v>713796.05</v>
      </c>
      <c r="BT6" s="540">
        <f t="shared" si="1"/>
        <v>759000.38333333342</v>
      </c>
      <c r="BU6" s="540">
        <f t="shared" si="1"/>
        <v>804204.71666666679</v>
      </c>
      <c r="BV6" s="540">
        <f t="shared" si="1"/>
        <v>849409.05000000016</v>
      </c>
      <c r="BW6" s="540">
        <f t="shared" si="1"/>
        <v>894613.38333333354</v>
      </c>
      <c r="BX6" s="540">
        <f t="shared" si="1"/>
        <v>939817.71666666691</v>
      </c>
      <c r="BY6" s="540">
        <f t="shared" si="1"/>
        <v>985022.05000000028</v>
      </c>
      <c r="BZ6" s="540">
        <f t="shared" si="1"/>
        <v>1030226.3833333337</v>
      </c>
      <c r="CA6" s="540">
        <f t="shared" si="1"/>
        <v>1075430.716666667</v>
      </c>
      <c r="CB6" s="540">
        <f t="shared" si="1"/>
        <v>1120635.0500000003</v>
      </c>
      <c r="CC6" s="540">
        <f t="shared" si="1"/>
        <v>1165839.3833333335</v>
      </c>
      <c r="CD6" s="540">
        <f t="shared" si="1"/>
        <v>1211043.7166666668</v>
      </c>
      <c r="CE6" s="540">
        <f t="shared" si="1"/>
        <v>1256248.05</v>
      </c>
      <c r="CF6" s="540">
        <f t="shared" si="1"/>
        <v>1304648.05</v>
      </c>
      <c r="CG6" s="540">
        <f t="shared" si="1"/>
        <v>1353048.05</v>
      </c>
      <c r="CH6" s="540">
        <f t="shared" si="1"/>
        <v>1401448.05</v>
      </c>
      <c r="CI6" s="540">
        <f t="shared" si="1"/>
        <v>1449848.05</v>
      </c>
      <c r="CJ6" s="540">
        <f t="shared" si="1"/>
        <v>1498248.05</v>
      </c>
      <c r="CK6" s="540">
        <f t="shared" si="1"/>
        <v>1546648.05</v>
      </c>
      <c r="CL6" s="540">
        <f t="shared" si="1"/>
        <v>1595048.05</v>
      </c>
      <c r="CM6" s="540">
        <f t="shared" si="1"/>
        <v>1643448.05</v>
      </c>
      <c r="CN6" s="540">
        <f t="shared" si="1"/>
        <v>1691848.05</v>
      </c>
      <c r="CO6" s="540">
        <f t="shared" si="1"/>
        <v>1740248.05</v>
      </c>
      <c r="CP6" s="540">
        <f t="shared" si="1"/>
        <v>1788648.05</v>
      </c>
      <c r="CQ6" s="540">
        <f t="shared" si="1"/>
        <v>1837048.05</v>
      </c>
      <c r="CR6" s="540">
        <f t="shared" si="1"/>
        <v>1885448.05</v>
      </c>
      <c r="CS6" s="540">
        <f t="shared" si="1"/>
        <v>1933848.05</v>
      </c>
      <c r="CT6" s="540">
        <f t="shared" si="1"/>
        <v>1982248.05</v>
      </c>
      <c r="CU6" s="540">
        <f t="shared" si="1"/>
        <v>2030648.05</v>
      </c>
      <c r="CV6" s="540">
        <f t="shared" si="1"/>
        <v>2079048.05</v>
      </c>
      <c r="CW6" s="540">
        <f t="shared" si="1"/>
        <v>2127448.0499999998</v>
      </c>
      <c r="CX6" s="540">
        <f t="shared" si="1"/>
        <v>2175848.0499999998</v>
      </c>
      <c r="CY6" s="540">
        <f t="shared" si="1"/>
        <v>2224248.0499999998</v>
      </c>
      <c r="CZ6" s="540">
        <f t="shared" si="1"/>
        <v>2272648.0499999998</v>
      </c>
      <c r="DA6" s="540">
        <f t="shared" si="1"/>
        <v>2321048.0499999998</v>
      </c>
      <c r="DB6" s="540">
        <f t="shared" si="1"/>
        <v>2369448.0499999998</v>
      </c>
      <c r="DC6" s="540">
        <f t="shared" si="1"/>
        <v>2417848.0499999998</v>
      </c>
      <c r="DD6" s="540">
        <f t="shared" si="1"/>
        <v>2466248.0499999998</v>
      </c>
      <c r="DE6" s="540">
        <f t="shared" si="1"/>
        <v>2514648.0499999998</v>
      </c>
      <c r="DF6" s="540">
        <f t="shared" si="1"/>
        <v>2563048.0499999998</v>
      </c>
      <c r="DG6" s="540">
        <f t="shared" si="1"/>
        <v>2611448.0499999998</v>
      </c>
      <c r="DH6" s="540">
        <f t="shared" si="1"/>
        <v>2659848.0499999998</v>
      </c>
      <c r="DI6" s="540">
        <f t="shared" si="1"/>
        <v>2708248.05</v>
      </c>
      <c r="DJ6" s="540">
        <f t="shared" si="1"/>
        <v>2756648.05</v>
      </c>
      <c r="DK6" s="540">
        <f t="shared" si="1"/>
        <v>2805048.05</v>
      </c>
      <c r="DL6" s="540">
        <f t="shared" si="1"/>
        <v>2853448.05</v>
      </c>
      <c r="DM6" s="540">
        <f t="shared" si="1"/>
        <v>2901848.05</v>
      </c>
      <c r="DN6" s="540">
        <f t="shared" si="1"/>
        <v>2950248.05</v>
      </c>
      <c r="DO6" s="540">
        <f t="shared" si="1"/>
        <v>2998648.05</v>
      </c>
    </row>
    <row r="7" spans="2:123" s="466" customFormat="1" x14ac:dyDescent="0.35">
      <c r="C7" s="283" t="s">
        <v>400</v>
      </c>
      <c r="D7" s="541">
        <f>COUNTIFS('QUALIFIED SVs'!$K:$K,"="&amp;"ESVRG Qualified HPTB Shop Visit",'QUALIFIED SVs'!$C:$C,"&lt;="&amp;D4)</f>
        <v>0</v>
      </c>
      <c r="E7" s="541">
        <f>COUNTIFS('QUALIFIED SVs'!$K:$K,"="&amp;"ESVRG Qualified HPTB Shop Visit",'QUALIFIED SVs'!$C:$C,"&lt;="&amp;E4)</f>
        <v>0</v>
      </c>
      <c r="F7" s="541">
        <f>COUNTIFS('QUALIFIED SVs'!$K:$K,"="&amp;"ESVRG Qualified HPTB Shop Visit",'QUALIFIED SVs'!$C:$C,"&lt;="&amp;F4)</f>
        <v>0</v>
      </c>
      <c r="G7" s="541">
        <f>COUNTIFS('QUALIFIED SVs'!$K:$K,"="&amp;"ESVRG Qualified HPTB Shop Visit",'QUALIFIED SVs'!$C:$C,"&lt;="&amp;G4)</f>
        <v>0</v>
      </c>
      <c r="H7" s="541">
        <f>COUNTIFS('QUALIFIED SVs'!$K:$K,"="&amp;"ESVRG Qualified HPTB Shop Visit",'QUALIFIED SVs'!$C:$C,"&lt;="&amp;H4)</f>
        <v>0</v>
      </c>
      <c r="I7" s="541">
        <f>COUNTIFS('QUALIFIED SVs'!$K:$K,"="&amp;"ESVRG Qualified HPTB Shop Visit",'QUALIFIED SVs'!$C:$C,"&lt;="&amp;I4)</f>
        <v>1</v>
      </c>
      <c r="J7" s="541">
        <f>COUNTIFS('QUALIFIED SVs'!$K:$K,"="&amp;"ESVRG Qualified HPTB Shop Visit",'QUALIFIED SVs'!$C:$C,"&lt;="&amp;J4)</f>
        <v>1</v>
      </c>
      <c r="K7" s="541">
        <f>COUNTIFS('QUALIFIED SVs'!$K:$K,"="&amp;"ESVRG Qualified HPTB Shop Visit",'QUALIFIED SVs'!$C:$C,"&lt;="&amp;K4)</f>
        <v>1</v>
      </c>
      <c r="L7" s="541">
        <f>COUNTIFS('QUALIFIED SVs'!$K:$K,"="&amp;"ESVRG Qualified HPTB Shop Visit",'QUALIFIED SVs'!$C:$C,"&lt;="&amp;L4)</f>
        <v>1</v>
      </c>
      <c r="M7" s="541">
        <f>COUNTIFS('QUALIFIED SVs'!$K:$K,"="&amp;"ESVRG Qualified HPTB Shop Visit",'QUALIFIED SVs'!$C:$C,"&lt;="&amp;M4)</f>
        <v>1</v>
      </c>
      <c r="N7" s="541">
        <f>COUNTIFS('QUALIFIED SVs'!$K:$K,"="&amp;"ESVRG Qualified HPTB Shop Visit",'QUALIFIED SVs'!$C:$C,"&lt;="&amp;N4)</f>
        <v>1</v>
      </c>
      <c r="O7" s="541">
        <f>COUNTIFS('QUALIFIED SVs'!$K:$K,"="&amp;"ESVRG Qualified HPTB Shop Visit",'QUALIFIED SVs'!$C:$C,"&lt;="&amp;O4)</f>
        <v>1</v>
      </c>
      <c r="P7" s="541">
        <f>COUNTIFS('QUALIFIED SVs'!$K:$K,"="&amp;"ESVRG Qualified HPTB Shop Visit",'QUALIFIED SVs'!$C:$C,"&lt;="&amp;P4)</f>
        <v>1</v>
      </c>
      <c r="Q7" s="541">
        <f>COUNTIFS('QUALIFIED SVs'!$K:$K,"="&amp;"ESVRG Qualified HPTB Shop Visit",'QUALIFIED SVs'!$C:$C,"&lt;="&amp;Q4)</f>
        <v>1</v>
      </c>
      <c r="R7" s="541">
        <f>COUNTIFS('QUALIFIED SVs'!$K:$K,"="&amp;"ESVRG Qualified HPTB Shop Visit",'QUALIFIED SVs'!$C:$C,"&lt;="&amp;R4)</f>
        <v>1</v>
      </c>
      <c r="S7" s="541">
        <f>COUNTIFS('QUALIFIED SVs'!$K:$K,"="&amp;"ESVRG Qualified HPTB Shop Visit",'QUALIFIED SVs'!$C:$C,"&lt;="&amp;S4)</f>
        <v>1</v>
      </c>
      <c r="T7" s="541">
        <f>COUNTIFS('QUALIFIED SVs'!$K:$K,"="&amp;"ESVRG Qualified HPTB Shop Visit",'QUALIFIED SVs'!$C:$C,"&lt;="&amp;T4)</f>
        <v>1</v>
      </c>
      <c r="U7" s="541">
        <f>COUNTIFS('QUALIFIED SVs'!$K:$K,"="&amp;"ESVRG Qualified HPTB Shop Visit",'QUALIFIED SVs'!$C:$C,"&lt;="&amp;U4)</f>
        <v>1</v>
      </c>
      <c r="V7" s="541">
        <f>COUNTIFS('QUALIFIED SVs'!$K:$K,"="&amp;"ESVRG Qualified HPTB Shop Visit",'QUALIFIED SVs'!$C:$C,"&lt;="&amp;V4)</f>
        <v>1</v>
      </c>
      <c r="W7" s="541">
        <f>COUNTIFS('QUALIFIED SVs'!$K:$K,"="&amp;"ESVRG Qualified HPTB Shop Visit",'QUALIFIED SVs'!$C:$C,"&lt;="&amp;W4)</f>
        <v>1</v>
      </c>
      <c r="X7" s="541">
        <f>COUNTIFS('QUALIFIED SVs'!$K:$K,"="&amp;"ESVRG Qualified HPTB Shop Visit",'QUALIFIED SVs'!$C:$C,"&lt;="&amp;X4)</f>
        <v>1</v>
      </c>
      <c r="Y7" s="541">
        <f>COUNTIFS('QUALIFIED SVs'!$K:$K,"="&amp;"ESVRG Qualified HPTB Shop Visit",'QUALIFIED SVs'!$C:$C,"&lt;="&amp;Y4)</f>
        <v>1</v>
      </c>
      <c r="Z7" s="541">
        <f>COUNTIFS('QUALIFIED SVs'!$K:$K,"="&amp;"ESVRG Qualified HPTB Shop Visit",'QUALIFIED SVs'!$C:$C,"&lt;="&amp;Z4)</f>
        <v>1</v>
      </c>
      <c r="AA7" s="541">
        <f>COUNTIFS('QUALIFIED SVs'!$K:$K,"="&amp;"ESVRG Qualified HPTB Shop Visit",'QUALIFIED SVs'!$C:$C,"&lt;="&amp;AA4)</f>
        <v>1</v>
      </c>
      <c r="AB7" s="541">
        <f>COUNTIFS('QUALIFIED SVs'!$K:$K,"="&amp;"ESVRG Qualified HPTB Shop Visit",'QUALIFIED SVs'!$C:$C,"&lt;="&amp;AB4)</f>
        <v>1</v>
      </c>
      <c r="AC7" s="541">
        <f>COUNTIFS('QUALIFIED SVs'!$K:$K,"="&amp;"ESVRG Qualified HPTB Shop Visit",'QUALIFIED SVs'!$C:$C,"&lt;="&amp;AC4)</f>
        <v>1</v>
      </c>
      <c r="AD7" s="541">
        <f>COUNTIFS('QUALIFIED SVs'!$K:$K,"="&amp;"ESVRG Qualified HPTB Shop Visit",'QUALIFIED SVs'!$C:$C,"&lt;="&amp;AD4)</f>
        <v>1</v>
      </c>
      <c r="AE7" s="541">
        <f>COUNTIFS('QUALIFIED SVs'!$K:$K,"="&amp;"ESVRG Qualified HPTB Shop Visit",'QUALIFIED SVs'!$C:$C,"&lt;="&amp;AE4)</f>
        <v>1</v>
      </c>
      <c r="AF7" s="541">
        <f>COUNTIFS('QUALIFIED SVs'!$K:$K,"="&amp;"ESVRG Qualified HPTB Shop Visit",'QUALIFIED SVs'!$C:$C,"&lt;="&amp;AF4)</f>
        <v>1</v>
      </c>
      <c r="AG7" s="541">
        <f>COUNTIFS('QUALIFIED SVs'!$K:$K,"="&amp;"ESVRG Qualified HPTB Shop Visit",'QUALIFIED SVs'!$C:$C,"&lt;="&amp;AG4)</f>
        <v>1</v>
      </c>
      <c r="AH7" s="541">
        <f>COUNTIFS('QUALIFIED SVs'!$K:$K,"="&amp;"ESVRG Qualified HPTB Shop Visit",'QUALIFIED SVs'!$C:$C,"&lt;="&amp;AH4)</f>
        <v>1</v>
      </c>
      <c r="AI7" s="541">
        <f>COUNTIFS('QUALIFIED SVs'!$K:$K,"="&amp;"ESVRG Qualified HPTB Shop Visit",'QUALIFIED SVs'!$C:$C,"&lt;="&amp;AI4)</f>
        <v>1</v>
      </c>
      <c r="AJ7" s="541">
        <f>COUNTIFS('QUALIFIED SVs'!$K:$K,"="&amp;"ESVRG Qualified HPTB Shop Visit",'QUALIFIED SVs'!$C:$C,"&lt;="&amp;AJ4)</f>
        <v>1</v>
      </c>
      <c r="AK7" s="541">
        <f>COUNTIFS('QUALIFIED SVs'!$K:$K,"="&amp;"ESVRG Qualified HPTB Shop Visit",'QUALIFIED SVs'!$C:$C,"&lt;="&amp;AK4)</f>
        <v>1</v>
      </c>
      <c r="AL7" s="541">
        <f>COUNTIFS('QUALIFIED SVs'!$K:$K,"="&amp;"ESVRG Qualified HPTB Shop Visit",'QUALIFIED SVs'!$C:$C,"&lt;="&amp;AL4)</f>
        <v>1</v>
      </c>
      <c r="AM7" s="541">
        <f>COUNTIFS('QUALIFIED SVs'!$K:$K,"="&amp;"ESVRG Qualified HPTB Shop Visit",'QUALIFIED SVs'!$C:$C,"&lt;="&amp;AM4)</f>
        <v>1</v>
      </c>
      <c r="AN7" s="541">
        <f>COUNTIFS('QUALIFIED SVs'!$K:$K,"="&amp;"ESVRG Qualified HPTB Shop Visit",'QUALIFIED SVs'!$C:$C,"&lt;="&amp;AN4)</f>
        <v>1</v>
      </c>
      <c r="AO7" s="541">
        <f>COUNTIFS('QUALIFIED SVs'!$K:$K,"="&amp;"ESVRG Qualified HPTB Shop Visit",'QUALIFIED SVs'!$C:$C,"&lt;="&amp;AO4)</f>
        <v>1</v>
      </c>
      <c r="AP7" s="541">
        <f>COUNTIFS('QUALIFIED SVs'!$K:$K,"="&amp;"ESVRG Qualified HPTB Shop Visit",'QUALIFIED SVs'!$C:$C,"&lt;="&amp;AP4)</f>
        <v>1</v>
      </c>
      <c r="AQ7" s="541">
        <f>COUNTIFS('QUALIFIED SVs'!$K:$K,"="&amp;"ESVRG Qualified HPTB Shop Visit",'QUALIFIED SVs'!$C:$C,"&lt;="&amp;AQ4)</f>
        <v>1</v>
      </c>
      <c r="AR7" s="541">
        <f>COUNTIFS('QUALIFIED SVs'!$K:$K,"="&amp;"ESVRG Qualified HPTB Shop Visit",'QUALIFIED SVs'!$C:$C,"&lt;="&amp;AR4)</f>
        <v>1</v>
      </c>
      <c r="AS7" s="541">
        <f>COUNTIFS('QUALIFIED SVs'!$K:$K,"="&amp;"ESVRG Qualified HPTB Shop Visit",'QUALIFIED SVs'!$C:$C,"&lt;="&amp;AS4)</f>
        <v>1</v>
      </c>
      <c r="AT7" s="541">
        <f>COUNTIFS('QUALIFIED SVs'!$K:$K,"="&amp;"ESVRG Qualified HPTB Shop Visit",'QUALIFIED SVs'!$C:$C,"&lt;="&amp;AT4)</f>
        <v>1</v>
      </c>
      <c r="AU7" s="541">
        <f>COUNTIFS('QUALIFIED SVs'!$K:$K,"="&amp;"ESVRG Qualified HPTB Shop Visit",'QUALIFIED SVs'!$C:$C,"&lt;="&amp;AU4)</f>
        <v>1</v>
      </c>
      <c r="AV7" s="541">
        <f>COUNTIFS('QUALIFIED SVs'!$K:$K,"="&amp;"ESVRG Qualified HPTB Shop Visit",'QUALIFIED SVs'!$C:$C,"&lt;="&amp;AV4)</f>
        <v>1</v>
      </c>
      <c r="AW7" s="541">
        <f>COUNTIFS('QUALIFIED SVs'!$K:$K,"="&amp;"ESVRG Qualified HPTB Shop Visit",'QUALIFIED SVs'!$C:$C,"&lt;="&amp;AW4)</f>
        <v>2</v>
      </c>
      <c r="AX7" s="541">
        <f>COUNTIFS('QUALIFIED SVs'!$K:$K,"="&amp;"ESVRG Qualified HPTB Shop Visit",'QUALIFIED SVs'!$C:$C,"&lt;="&amp;AX4)</f>
        <v>3</v>
      </c>
      <c r="AY7" s="541">
        <f>COUNTIFS('QUALIFIED SVs'!$K:$K,"="&amp;"ESVRG Qualified HPTB Shop Visit",'QUALIFIED SVs'!$C:$C,"&lt;="&amp;AY4)</f>
        <v>3</v>
      </c>
      <c r="AZ7" s="541">
        <f>COUNTIFS('QUALIFIED SVs'!$K:$K,"="&amp;"ESVRG Qualified HPTB Shop Visit",'QUALIFIED SVs'!$C:$C,"&lt;="&amp;AZ4)</f>
        <v>4</v>
      </c>
      <c r="BA7" s="541">
        <f>COUNTIFS('QUALIFIED SVs'!$K:$K,"="&amp;"ESVRG Qualified HPTB Shop Visit",'QUALIFIED SVs'!$C:$C,"&lt;="&amp;BA4)</f>
        <v>4</v>
      </c>
      <c r="BB7" s="541">
        <f>COUNTIFS('QUALIFIED SVs'!$K:$K,"="&amp;"ESVRG Qualified HPTB Shop Visit",'QUALIFIED SVs'!$C:$C,"&lt;="&amp;BB4)</f>
        <v>4</v>
      </c>
      <c r="BC7" s="541">
        <f>COUNTIFS('QUALIFIED SVs'!$K:$K,"="&amp;"ESVRG Qualified HPTB Shop Visit",'QUALIFIED SVs'!$C:$C,"&lt;="&amp;BC4)</f>
        <v>5</v>
      </c>
      <c r="BD7" s="541">
        <f>COUNTIFS('QUALIFIED SVs'!$K:$K,"="&amp;"ESVRG Qualified HPTB Shop Visit",'QUALIFIED SVs'!$C:$C,"&lt;="&amp;BD4)</f>
        <v>5</v>
      </c>
      <c r="BE7" s="541">
        <f>COUNTIFS('QUALIFIED SVs'!$K:$K,"="&amp;"ESVRG Qualified HPTB Shop Visit",'QUALIFIED SVs'!$C:$C,"&lt;="&amp;BE4)</f>
        <v>5</v>
      </c>
      <c r="BF7" s="541">
        <f>COUNTIFS('QUALIFIED SVs'!$K:$K,"="&amp;"ESVRG Qualified HPTB Shop Visit",'QUALIFIED SVs'!$C:$C,"&lt;="&amp;BF4)</f>
        <v>5</v>
      </c>
      <c r="BG7" s="541">
        <f>COUNTIFS('QUALIFIED SVs'!$K:$K,"="&amp;"ESVRG Qualified HPTB Shop Visit",'QUALIFIED SVs'!$C:$C,"&lt;="&amp;BG4)</f>
        <v>5</v>
      </c>
      <c r="BH7" s="541">
        <f>COUNTIFS('QUALIFIED SVs'!$K:$K,"="&amp;"ESVRG Qualified HPTB Shop Visit",'QUALIFIED SVs'!$C:$C,"&lt;="&amp;BH4)</f>
        <v>6</v>
      </c>
      <c r="BI7" s="541">
        <f>COUNTIFS('QUALIFIED SVs'!$K:$K,"="&amp;"ESVRG Qualified HPTB Shop Visit",'QUALIFIED SVs'!$C:$C,"&lt;="&amp;BI4)</f>
        <v>11</v>
      </c>
      <c r="BJ7" s="541">
        <f>COUNTIFS('QUALIFIED SVs'!$K:$K,"="&amp;"ESVRG Qualified HPTB Shop Visit",'QUALIFIED SVs'!$C:$C,"&lt;="&amp;BJ4)</f>
        <v>13</v>
      </c>
      <c r="BK7" s="541">
        <f>COUNTIFS('QUALIFIED SVs'!$K:$K,"="&amp;"ESVRG Qualified HPTB Shop Visit",'QUALIFIED SVs'!$C:$C,"&lt;="&amp;BK4)</f>
        <v>16</v>
      </c>
      <c r="BL7" s="541">
        <f>COUNTIFS('QUALIFIED SVs'!$K:$K,"="&amp;"ESVRG Qualified HPTB Shop Visit",'QUALIFIED SVs'!$C:$C,"&lt;="&amp;BL4)</f>
        <v>18</v>
      </c>
      <c r="BM7" s="541">
        <f>COUNTIFS('QUALIFIED SVs'!$K:$K,"="&amp;"ESVRG Qualified HPTB Shop Visit",'QUALIFIED SVs'!$C:$C,"&lt;="&amp;BM4)</f>
        <v>19</v>
      </c>
      <c r="BN7" s="541">
        <f>COUNTIFS('QUALIFIED SVs'!$K:$K,"="&amp;"ESVRG Qualified HPTB Shop Visit",'QUALIFIED SVs'!$C:$C,"&lt;="&amp;BN4)</f>
        <v>23</v>
      </c>
      <c r="BO7" s="541">
        <f>COUNTIFS('QUALIFIED SVs'!$K:$K,"="&amp;"ESVRG Qualified HPTB Shop Visit",'QUALIFIED SVs'!$C:$C,"&lt;="&amp;BO4)</f>
        <v>31</v>
      </c>
      <c r="BP7" s="541">
        <f>COUNTIFS('QUALIFIED SVs'!$K:$K,"="&amp;"ESVRG Qualified HPTB Shop Visit",'QUALIFIED SVs'!$C:$C,"&lt;="&amp;BP4)</f>
        <v>33</v>
      </c>
      <c r="BQ7" s="541">
        <f>COUNTIFS('QUALIFIED SVs'!$K:$K,"="&amp;"ESVRG Qualified HPTB Shop Visit",'QUALIFIED SVs'!$C:$C,"&lt;="&amp;BQ4)</f>
        <v>36</v>
      </c>
      <c r="BR7" s="541">
        <f>COUNTIFS('QUALIFIED SVs'!$K:$K,"="&amp;"ESVRG Qualified HPTB Shop Visit",'QUALIFIED SVs'!$C:$C,"&lt;="&amp;BR4)</f>
        <v>37</v>
      </c>
      <c r="BS7" s="541">
        <f>COUNTIFS('QUALIFIED SVs'!$K:$K,"="&amp;"ESVRG Qualified HPTB Shop Visit",'QUALIFIED SVs'!$C:$C,"&lt;="&amp;BS4)</f>
        <v>37</v>
      </c>
      <c r="BT7" s="541">
        <f>COUNTIFS('QUALIFIED SVs'!$K:$K,"="&amp;"ESVRG Qualified HPTB Shop Visit",'QUALIFIED SVs'!$C:$C,"&lt;="&amp;BT4)</f>
        <v>42</v>
      </c>
      <c r="BU7" s="541">
        <f>COUNTIFS('QUALIFIED SVs'!$K:$K,"="&amp;"ESVRG Qualified HPTB Shop Visit",'QUALIFIED SVs'!$C:$C,"&lt;="&amp;BU4)</f>
        <v>45</v>
      </c>
      <c r="BV7" s="541">
        <f>COUNTIFS('QUALIFIED SVs'!$K:$K,"="&amp;"ESVRG Qualified HPTB Shop Visit",'QUALIFIED SVs'!$C:$C,"&lt;="&amp;BV4)</f>
        <v>49</v>
      </c>
      <c r="BW7" s="541">
        <f>COUNTIFS('QUALIFIED SVs'!$K:$K,"="&amp;"ESVRG Qualified HPTB Shop Visit",'QUALIFIED SVs'!$C:$C,"&lt;="&amp;BW4)</f>
        <v>50</v>
      </c>
      <c r="BX7" s="541">
        <f>COUNTIFS('QUALIFIED SVs'!$K:$K,"="&amp;"ESVRG Qualified HPTB Shop Visit",'QUALIFIED SVs'!$C:$C,"&lt;="&amp;BX4)</f>
        <v>52</v>
      </c>
      <c r="BY7" s="541">
        <f>COUNTIFS('QUALIFIED SVs'!$K:$K,"="&amp;"ESVRG Qualified HPTB Shop Visit",'QUALIFIED SVs'!$C:$C,"&lt;="&amp;BY4)</f>
        <v>55</v>
      </c>
      <c r="BZ7" s="541">
        <f>COUNTIFS('QUALIFIED SVs'!$K:$K,"="&amp;"ESVRG Qualified HPTB Shop Visit",'QUALIFIED SVs'!$C:$C,"&lt;="&amp;BZ4)</f>
        <v>58</v>
      </c>
      <c r="CA7" s="541">
        <f>COUNTIFS('QUALIFIED SVs'!$K:$K,"="&amp;"ESVRG Qualified HPTB Shop Visit",'QUALIFIED SVs'!$C:$C,"&lt;="&amp;CA4)</f>
        <v>60</v>
      </c>
      <c r="CB7" s="541">
        <f>COUNTIFS('QUALIFIED SVs'!$K:$K,"="&amp;"ESVRG Qualified HPTB Shop Visit",'QUALIFIED SVs'!$C:$C,"&lt;="&amp;CB4)</f>
        <v>63</v>
      </c>
      <c r="CC7" s="541">
        <f>COUNTIFS('QUALIFIED SVs'!$K:$K,"="&amp;"ESVRG Qualified HPTB Shop Visit",'QUALIFIED SVs'!$C:$C,"&lt;="&amp;CC4)</f>
        <v>66</v>
      </c>
      <c r="CD7" s="541">
        <f>COUNTIFS('QUALIFIED SVs'!$K:$K,"="&amp;"ESVRG Qualified HPTB Shop Visit",'QUALIFIED SVs'!$C:$C,"&lt;="&amp;CD4)</f>
        <v>69</v>
      </c>
      <c r="CE7" s="541">
        <f>COUNTIFS('QUALIFIED SVs'!$K:$K,"="&amp;"ESVRG Qualified HPTB Shop Visit",'QUALIFIED SVs'!$C:$C,"&lt;="&amp;CE4)</f>
        <v>73</v>
      </c>
      <c r="CF7" s="541">
        <f>COUNTIFS('QUALIFIED SVs'!$K:$K,"="&amp;"ESVRG Qualified HPTB Shop Visit",'QUALIFIED SVs'!$C:$C,"&lt;="&amp;CF4)</f>
        <v>74</v>
      </c>
      <c r="CG7" s="541">
        <f>COUNTIFS('QUALIFIED SVs'!$K:$K,"="&amp;"ESVRG Qualified HPTB Shop Visit",'QUALIFIED SVs'!$C:$C,"&lt;="&amp;CG4)</f>
        <v>76</v>
      </c>
      <c r="CH7" s="541">
        <f>COUNTIFS('QUALIFIED SVs'!$K:$K,"="&amp;"ESVRG Qualified HPTB Shop Visit",'QUALIFIED SVs'!$C:$C,"&lt;="&amp;CH4)</f>
        <v>76</v>
      </c>
      <c r="CI7" s="541">
        <f>COUNTIFS('QUALIFIED SVs'!$K:$K,"="&amp;"ESVRG Qualified HPTB Shop Visit",'QUALIFIED SVs'!$C:$C,"&lt;="&amp;CI4)</f>
        <v>76</v>
      </c>
      <c r="CJ7" s="541">
        <f>COUNTIFS('QUALIFIED SVs'!$K:$K,"="&amp;"ESVRG Qualified HPTB Shop Visit",'QUALIFIED SVs'!$C:$C,"&lt;="&amp;CJ4)</f>
        <v>76</v>
      </c>
      <c r="CK7" s="541">
        <f>COUNTIFS('QUALIFIED SVs'!$K:$K,"="&amp;"ESVRG Qualified HPTB Shop Visit",'QUALIFIED SVs'!$C:$C,"&lt;="&amp;CK4)</f>
        <v>76</v>
      </c>
      <c r="CL7" s="541">
        <f>COUNTIFS('QUALIFIED SVs'!$K:$K,"="&amp;"ESVRG Qualified HPTB Shop Visit",'QUALIFIED SVs'!$C:$C,"&lt;="&amp;CL4)</f>
        <v>76</v>
      </c>
      <c r="CM7" s="541">
        <f>COUNTIFS('QUALIFIED SVs'!$K:$K,"="&amp;"ESVRG Qualified HPTB Shop Visit",'QUALIFIED SVs'!$C:$C,"&lt;="&amp;CM4)</f>
        <v>76</v>
      </c>
      <c r="CN7" s="541">
        <f>COUNTIFS('QUALIFIED SVs'!$K:$K,"="&amp;"ESVRG Qualified HPTB Shop Visit",'QUALIFIED SVs'!$C:$C,"&lt;="&amp;CN4)</f>
        <v>76</v>
      </c>
      <c r="CO7" s="541">
        <f>COUNTIFS('QUALIFIED SVs'!$K:$K,"="&amp;"ESVRG Qualified HPTB Shop Visit",'QUALIFIED SVs'!$C:$C,"&lt;="&amp;CO4)</f>
        <v>76</v>
      </c>
      <c r="CP7" s="541">
        <f>COUNTIFS('QUALIFIED SVs'!$K:$K,"="&amp;"ESVRG Qualified HPTB Shop Visit",'QUALIFIED SVs'!$C:$C,"&lt;="&amp;CP4)</f>
        <v>76</v>
      </c>
      <c r="CQ7" s="541">
        <f>COUNTIFS('QUALIFIED SVs'!$K:$K,"="&amp;"ESVRG Qualified HPTB Shop Visit",'QUALIFIED SVs'!$C:$C,"&lt;="&amp;CQ4)</f>
        <v>76</v>
      </c>
      <c r="CR7" s="541">
        <f>COUNTIFS('QUALIFIED SVs'!$K:$K,"="&amp;"ESVRG Qualified HPTB Shop Visit",'QUALIFIED SVs'!$C:$C,"&lt;="&amp;CR4)</f>
        <v>76</v>
      </c>
      <c r="CS7" s="541">
        <f>COUNTIFS('QUALIFIED SVs'!$K:$K,"="&amp;"ESVRG Qualified HPTB Shop Visit",'QUALIFIED SVs'!$C:$C,"&lt;="&amp;CS4)</f>
        <v>76</v>
      </c>
      <c r="CT7" s="541">
        <f>COUNTIFS('QUALIFIED SVs'!$K:$K,"="&amp;"ESVRG Qualified HPTB Shop Visit",'QUALIFIED SVs'!$C:$C,"&lt;="&amp;CT4)</f>
        <v>76</v>
      </c>
      <c r="CU7" s="541">
        <f>COUNTIFS('QUALIFIED SVs'!$K:$K,"="&amp;"ESVRG Qualified HPTB Shop Visit",'QUALIFIED SVs'!$C:$C,"&lt;="&amp;CU4)</f>
        <v>76</v>
      </c>
      <c r="CV7" s="541">
        <f>COUNTIFS('QUALIFIED SVs'!$K:$K,"="&amp;"ESVRG Qualified HPTB Shop Visit",'QUALIFIED SVs'!$C:$C,"&lt;="&amp;CV4)</f>
        <v>76</v>
      </c>
      <c r="CW7" s="541">
        <f>COUNTIFS('QUALIFIED SVs'!$K:$K,"="&amp;"ESVRG Qualified HPTB Shop Visit",'QUALIFIED SVs'!$C:$C,"&lt;="&amp;CW4)</f>
        <v>76</v>
      </c>
      <c r="CX7" s="541">
        <f>COUNTIFS('QUALIFIED SVs'!$K:$K,"="&amp;"ESVRG Qualified HPTB Shop Visit",'QUALIFIED SVs'!$C:$C,"&lt;="&amp;CX4)</f>
        <v>76</v>
      </c>
      <c r="CY7" s="541">
        <f>COUNTIFS('QUALIFIED SVs'!$K:$K,"="&amp;"ESVRG Qualified HPTB Shop Visit",'QUALIFIED SVs'!$C:$C,"&lt;="&amp;CY4)</f>
        <v>76</v>
      </c>
      <c r="CZ7" s="541">
        <f>COUNTIFS('QUALIFIED SVs'!$K:$K,"="&amp;"ESVRG Qualified HPTB Shop Visit",'QUALIFIED SVs'!$C:$C,"&lt;="&amp;CZ4)</f>
        <v>76</v>
      </c>
      <c r="DA7" s="541">
        <f>COUNTIFS('QUALIFIED SVs'!$K:$K,"="&amp;"ESVRG Qualified HPTB Shop Visit",'QUALIFIED SVs'!$C:$C,"&lt;="&amp;DA4)</f>
        <v>76</v>
      </c>
      <c r="DB7" s="541">
        <f>COUNTIFS('QUALIFIED SVs'!$K:$K,"="&amp;"ESVRG Qualified HPTB Shop Visit",'QUALIFIED SVs'!$C:$C,"&lt;="&amp;DB4)</f>
        <v>76</v>
      </c>
      <c r="DC7" s="541">
        <f>COUNTIFS('QUALIFIED SVs'!$K:$K,"="&amp;"ESVRG Qualified HPTB Shop Visit",'QUALIFIED SVs'!$C:$C,"&lt;="&amp;DC4)</f>
        <v>76</v>
      </c>
      <c r="DD7" s="541">
        <f>COUNTIFS('QUALIFIED SVs'!$K:$K,"="&amp;"ESVRG Qualified HPTB Shop Visit",'QUALIFIED SVs'!$C:$C,"&lt;="&amp;DD4)</f>
        <v>76</v>
      </c>
      <c r="DE7" s="541">
        <f>COUNTIFS('QUALIFIED SVs'!$K:$K,"="&amp;"ESVRG Qualified HPTB Shop Visit",'QUALIFIED SVs'!$C:$C,"&lt;="&amp;DE4)</f>
        <v>76</v>
      </c>
      <c r="DF7" s="541">
        <f>COUNTIFS('QUALIFIED SVs'!$K:$K,"="&amp;"ESVRG Qualified HPTB Shop Visit",'QUALIFIED SVs'!$C:$C,"&lt;="&amp;DF4)</f>
        <v>76</v>
      </c>
      <c r="DG7" s="541">
        <f>COUNTIFS('QUALIFIED SVs'!$K:$K,"="&amp;"ESVRG Qualified HPTB Shop Visit",'QUALIFIED SVs'!$C:$C,"&lt;="&amp;DG4)</f>
        <v>76</v>
      </c>
      <c r="DH7" s="541">
        <f>COUNTIFS('QUALIFIED SVs'!$K:$K,"="&amp;"ESVRG Qualified HPTB Shop Visit",'QUALIFIED SVs'!$C:$C,"&lt;="&amp;DH4)</f>
        <v>76</v>
      </c>
      <c r="DI7" s="541">
        <f>COUNTIFS('QUALIFIED SVs'!$K:$K,"="&amp;"ESVRG Qualified HPTB Shop Visit",'QUALIFIED SVs'!$C:$C,"&lt;="&amp;DI4)</f>
        <v>76</v>
      </c>
      <c r="DJ7" s="541">
        <f>COUNTIFS('QUALIFIED SVs'!$K:$K,"="&amp;"ESVRG Qualified HPTB Shop Visit",'QUALIFIED SVs'!$C:$C,"&lt;="&amp;DJ4)</f>
        <v>76</v>
      </c>
      <c r="DK7" s="541">
        <f>COUNTIFS('QUALIFIED SVs'!$K:$K,"="&amp;"ESVRG Qualified HPTB Shop Visit",'QUALIFIED SVs'!$C:$C,"&lt;="&amp;DK4)</f>
        <v>76</v>
      </c>
      <c r="DL7" s="541">
        <f>COUNTIFS('QUALIFIED SVs'!$K:$K,"="&amp;"ESVRG Qualified HPTB Shop Visit",'QUALIFIED SVs'!$C:$C,"&lt;="&amp;DL4)</f>
        <v>76</v>
      </c>
      <c r="DM7" s="541">
        <f>COUNTIFS('QUALIFIED SVs'!$K:$K,"="&amp;"ESVRG Qualified HPTB Shop Visit",'QUALIFIED SVs'!$C:$C,"&lt;="&amp;DM4)</f>
        <v>76</v>
      </c>
      <c r="DN7" s="541">
        <f>COUNTIFS('QUALIFIED SVs'!$K:$K,"="&amp;"ESVRG Qualified HPTB Shop Visit",'QUALIFIED SVs'!$C:$C,"&lt;="&amp;DN4)</f>
        <v>76</v>
      </c>
      <c r="DO7" s="541">
        <f>COUNTIFS('QUALIFIED SVs'!$K:$K,"="&amp;"ESVRG Qualified HPTB Shop Visit",'QUALIFIED SVs'!$C:$C,"&lt;="&amp;DO4)</f>
        <v>76</v>
      </c>
    </row>
    <row r="8" spans="2:123" s="466" customFormat="1" x14ac:dyDescent="0.35">
      <c r="C8" s="283" t="s">
        <v>425</v>
      </c>
      <c r="D8" s="488">
        <f t="shared" ref="D8:BO8" si="2">IF(D6=0,"",D7/(D6/1000))</f>
        <v>0</v>
      </c>
      <c r="E8" s="488">
        <f t="shared" si="2"/>
        <v>0</v>
      </c>
      <c r="F8" s="488">
        <f t="shared" si="2"/>
        <v>0</v>
      </c>
      <c r="G8" s="488">
        <f t="shared" si="2"/>
        <v>0</v>
      </c>
      <c r="H8" s="488">
        <f t="shared" si="2"/>
        <v>0</v>
      </c>
      <c r="I8" s="488">
        <f t="shared" si="2"/>
        <v>0.25896135778619117</v>
      </c>
      <c r="J8" s="488">
        <f t="shared" si="2"/>
        <v>0.22977465999094684</v>
      </c>
      <c r="K8" s="488">
        <f t="shared" si="2"/>
        <v>0.19534378552815099</v>
      </c>
      <c r="L8" s="488">
        <f t="shared" si="2"/>
        <v>0.16962377446822946</v>
      </c>
      <c r="M8" s="488">
        <f t="shared" si="2"/>
        <v>0.14824939699557771</v>
      </c>
      <c r="N8" s="488">
        <f t="shared" si="2"/>
        <v>0.13552981994863419</v>
      </c>
      <c r="O8" s="488">
        <f t="shared" si="2"/>
        <v>0.13552981994863419</v>
      </c>
      <c r="P8" s="488">
        <f t="shared" si="2"/>
        <v>0.13552981994863419</v>
      </c>
      <c r="Q8" s="488">
        <f t="shared" si="2"/>
        <v>0.13552981994863419</v>
      </c>
      <c r="R8" s="488">
        <f t="shared" si="2"/>
        <v>0.135046260096396</v>
      </c>
      <c r="S8" s="488">
        <f t="shared" si="2"/>
        <v>0.1323237910236833</v>
      </c>
      <c r="T8" s="488">
        <f t="shared" si="2"/>
        <v>0.13103171753754711</v>
      </c>
      <c r="U8" s="488">
        <f t="shared" si="2"/>
        <v>0.12847707133946337</v>
      </c>
      <c r="V8" s="488">
        <f t="shared" si="2"/>
        <v>0.12569730580394736</v>
      </c>
      <c r="W8" s="488">
        <f t="shared" si="2"/>
        <v>0.12102581480629815</v>
      </c>
      <c r="X8" s="488">
        <f t="shared" si="2"/>
        <v>0.11826957420587891</v>
      </c>
      <c r="Y8" s="488">
        <f t="shared" si="2"/>
        <v>0.11773778617640648</v>
      </c>
      <c r="Z8" s="488">
        <f t="shared" si="2"/>
        <v>0.11515987645648453</v>
      </c>
      <c r="AA8" s="488">
        <f t="shared" si="2"/>
        <v>0.11356267694484599</v>
      </c>
      <c r="AB8" s="488">
        <f t="shared" si="2"/>
        <v>0.1124272595630627</v>
      </c>
      <c r="AC8" s="488">
        <f t="shared" si="2"/>
        <v>0.11134977078649683</v>
      </c>
      <c r="AD8" s="488">
        <f t="shared" si="2"/>
        <v>0.10900667665894534</v>
      </c>
      <c r="AE8" s="488">
        <f t="shared" si="2"/>
        <v>0.10598777960901108</v>
      </c>
      <c r="AF8" s="488">
        <f t="shared" si="2"/>
        <v>0.10383374970666964</v>
      </c>
      <c r="AG8" s="488">
        <f t="shared" si="2"/>
        <v>9.9436196764346146E-2</v>
      </c>
      <c r="AH8" s="488">
        <f t="shared" si="2"/>
        <v>9.3995740113058071E-2</v>
      </c>
      <c r="AI8" s="488">
        <f t="shared" si="2"/>
        <v>8.6955236313897968E-2</v>
      </c>
      <c r="AJ8" s="488">
        <f t="shared" si="2"/>
        <v>8.2794753462062623E-2</v>
      </c>
      <c r="AK8" s="488">
        <f t="shared" si="2"/>
        <v>7.8468175661996764E-2</v>
      </c>
      <c r="AL8" s="488">
        <f t="shared" si="2"/>
        <v>7.1963879889405905E-2</v>
      </c>
      <c r="AM8" s="488">
        <f>IF(AM6=0,"",AM7/(AM6/1000))</f>
        <v>6.6110195117629875E-2</v>
      </c>
      <c r="AN8" s="488">
        <f t="shared" si="2"/>
        <v>6.178041264373213E-2</v>
      </c>
      <c r="AO8" s="488">
        <f t="shared" si="2"/>
        <v>5.8490854077602149E-2</v>
      </c>
      <c r="AP8" s="488">
        <f t="shared" si="2"/>
        <v>5.4114223220088499E-2</v>
      </c>
      <c r="AQ8" s="488">
        <f t="shared" si="2"/>
        <v>5.0301507234362774E-2</v>
      </c>
      <c r="AR8" s="488">
        <f t="shared" si="2"/>
        <v>4.7085146896241291E-2</v>
      </c>
      <c r="AS8" s="488">
        <f t="shared" si="2"/>
        <v>4.3697126476962875E-2</v>
      </c>
      <c r="AT8" s="488">
        <f t="shared" si="2"/>
        <v>4.0615256146205168E-2</v>
      </c>
      <c r="AU8" s="488">
        <f t="shared" si="2"/>
        <v>3.5871904299498832E-2</v>
      </c>
      <c r="AV8" s="488">
        <f t="shared" si="2"/>
        <v>2.7227695140210381E-2</v>
      </c>
      <c r="AW8" s="488">
        <f t="shared" si="2"/>
        <v>4.3881156663408499E-2</v>
      </c>
      <c r="AX8" s="488">
        <f t="shared" si="2"/>
        <v>5.5118699037021213E-2</v>
      </c>
      <c r="AY8" s="488">
        <f t="shared" si="2"/>
        <v>4.740959503830143E-2</v>
      </c>
      <c r="AZ8" s="488">
        <f t="shared" si="2"/>
        <v>5.5456450257574424E-2</v>
      </c>
      <c r="BA8" s="488">
        <f t="shared" si="2"/>
        <v>4.9395516196110587E-2</v>
      </c>
      <c r="BB8" s="488">
        <f t="shared" si="2"/>
        <v>4.4528876141261192E-2</v>
      </c>
      <c r="BC8" s="488">
        <f t="shared" si="2"/>
        <v>5.0668987711655775E-2</v>
      </c>
      <c r="BD8" s="488">
        <f t="shared" si="2"/>
        <v>4.6498638566361432E-2</v>
      </c>
      <c r="BE8" s="488">
        <f t="shared" si="2"/>
        <v>4.2962571780790874E-2</v>
      </c>
      <c r="BF8" s="488">
        <f t="shared" si="2"/>
        <v>3.9926308810354916E-2</v>
      </c>
      <c r="BG8" s="488">
        <f t="shared" si="2"/>
        <v>3.7290877420783936E-2</v>
      </c>
      <c r="BH8" s="488">
        <f t="shared" si="2"/>
        <v>3.2896426150538803E-2</v>
      </c>
      <c r="BI8" s="488">
        <f t="shared" si="2"/>
        <v>4.7680926177428098E-2</v>
      </c>
      <c r="BJ8" s="488">
        <f t="shared" si="2"/>
        <v>4.6593345466718374E-2</v>
      </c>
      <c r="BK8" s="488">
        <f t="shared" si="2"/>
        <v>4.8881920273282531E-2</v>
      </c>
      <c r="BL8" s="488">
        <f t="shared" si="2"/>
        <v>4.7919627071714127E-2</v>
      </c>
      <c r="BM8" s="488">
        <f t="shared" si="2"/>
        <v>4.4817816166989308E-2</v>
      </c>
      <c r="BN8" s="488">
        <f t="shared" si="2"/>
        <v>4.870320997916068E-2</v>
      </c>
      <c r="BO8" s="488">
        <f t="shared" si="2"/>
        <v>5.9551513708230183E-2</v>
      </c>
      <c r="BP8" s="488">
        <f t="shared" ref="BP8:DO8" si="3">IF(BP6=0,"",BP7/(BP6/1000))</f>
        <v>5.8010013934708511E-2</v>
      </c>
      <c r="BQ8" s="488">
        <f t="shared" si="3"/>
        <v>5.8330117300515662E-2</v>
      </c>
      <c r="BR8" s="488">
        <f t="shared" si="3"/>
        <v>5.5598425893359012E-2</v>
      </c>
      <c r="BS8" s="488">
        <f t="shared" si="3"/>
        <v>5.1835534814181163E-2</v>
      </c>
      <c r="BT8" s="488">
        <f t="shared" si="3"/>
        <v>5.5335940432001976E-2</v>
      </c>
      <c r="BU8" s="488">
        <f t="shared" si="3"/>
        <v>5.5955901609878227E-2</v>
      </c>
      <c r="BV8" s="488">
        <f t="shared" si="3"/>
        <v>5.7687164976638741E-2</v>
      </c>
      <c r="BW8" s="488">
        <f t="shared" si="3"/>
        <v>5.5890064838623105E-2</v>
      </c>
      <c r="BX8" s="488">
        <f t="shared" si="3"/>
        <v>5.5329878419863074E-2</v>
      </c>
      <c r="BY8" s="488">
        <f t="shared" si="3"/>
        <v>5.5836313511966544E-2</v>
      </c>
      <c r="BZ8" s="488">
        <f t="shared" si="3"/>
        <v>5.629830582705421E-2</v>
      </c>
      <c r="CA8" s="488">
        <f t="shared" si="3"/>
        <v>5.5791599654110666E-2</v>
      </c>
      <c r="CB8" s="488">
        <f t="shared" si="3"/>
        <v>5.6218123821845462E-2</v>
      </c>
      <c r="CC8" s="488">
        <f t="shared" si="3"/>
        <v>5.6611571837018197E-2</v>
      </c>
      <c r="CD8" s="488">
        <f t="shared" si="3"/>
        <v>5.6975647576058455E-2</v>
      </c>
      <c r="CE8" s="488">
        <f t="shared" si="3"/>
        <v>5.8109542936205946E-2</v>
      </c>
      <c r="CF8" s="488">
        <f t="shared" si="3"/>
        <v>5.6720277932427829E-2</v>
      </c>
      <c r="CG8" s="488">
        <f t="shared" si="3"/>
        <v>5.616947602119525E-2</v>
      </c>
      <c r="CH8" s="488">
        <f t="shared" si="3"/>
        <v>5.4229623424143336E-2</v>
      </c>
      <c r="CI8" s="488">
        <f t="shared" si="3"/>
        <v>5.2419286283138425E-2</v>
      </c>
      <c r="CJ8" s="488">
        <f t="shared" si="3"/>
        <v>5.0725912842002362E-2</v>
      </c>
      <c r="CK8" s="488">
        <f t="shared" si="3"/>
        <v>4.9138522497086522E-2</v>
      </c>
      <c r="CL8" s="488">
        <f t="shared" si="3"/>
        <v>4.7647467422689868E-2</v>
      </c>
      <c r="CM8" s="488">
        <f t="shared" si="3"/>
        <v>4.6244236317661516E-2</v>
      </c>
      <c r="CN8" s="488">
        <f t="shared" si="3"/>
        <v>4.4921291838235705E-2</v>
      </c>
      <c r="CO8" s="488">
        <f t="shared" si="3"/>
        <v>4.367193515889875E-2</v>
      </c>
      <c r="CP8" s="488">
        <f t="shared" si="3"/>
        <v>4.2490192522782778E-2</v>
      </c>
      <c r="CQ8" s="488">
        <f t="shared" si="3"/>
        <v>4.1370719726138899E-2</v>
      </c>
      <c r="CR8" s="488">
        <f t="shared" si="3"/>
        <v>4.0308721314278588E-2</v>
      </c>
      <c r="CS8" s="488">
        <f t="shared" si="3"/>
        <v>3.9299881911611413E-2</v>
      </c>
      <c r="CT8" s="488">
        <f t="shared" si="3"/>
        <v>3.8340307611855133E-2</v>
      </c>
      <c r="CU8" s="488">
        <f t="shared" si="3"/>
        <v>3.7426475749945932E-2</v>
      </c>
      <c r="CV8" s="488">
        <f t="shared" si="3"/>
        <v>3.65551916897736E-2</v>
      </c>
      <c r="CW8" s="488">
        <f t="shared" si="3"/>
        <v>3.5723551510458737E-2</v>
      </c>
      <c r="CX8" s="488">
        <f t="shared" si="3"/>
        <v>3.4928909672713594E-2</v>
      </c>
      <c r="CY8" s="488">
        <f t="shared" si="3"/>
        <v>3.4168850906714301E-2</v>
      </c>
      <c r="CZ8" s="488">
        <f t="shared" si="3"/>
        <v>3.3441165692153697E-2</v>
      </c>
      <c r="DA8" s="488">
        <f t="shared" si="3"/>
        <v>3.2743828806129201E-2</v>
      </c>
      <c r="DB8" s="488">
        <f t="shared" si="3"/>
        <v>3.2074980500205526E-2</v>
      </c>
      <c r="DC8" s="488">
        <f t="shared" si="3"/>
        <v>3.1432909938240335E-2</v>
      </c>
      <c r="DD8" s="488">
        <f t="shared" si="3"/>
        <v>3.0816040584401076E-2</v>
      </c>
      <c r="DE8" s="488">
        <f t="shared" si="3"/>
        <v>3.0222917278622752E-2</v>
      </c>
      <c r="DF8" s="488">
        <f t="shared" si="3"/>
        <v>2.9652194776449863E-2</v>
      </c>
      <c r="DG8" s="488">
        <f t="shared" si="3"/>
        <v>2.9102627563278541E-2</v>
      </c>
      <c r="DH8" s="488">
        <f t="shared" si="3"/>
        <v>2.8573060780671292E-2</v>
      </c>
      <c r="DI8" s="488">
        <f t="shared" si="3"/>
        <v>2.8062422125624722E-2</v>
      </c>
      <c r="DJ8" s="488">
        <f t="shared" si="3"/>
        <v>2.7569714603211681E-2</v>
      </c>
      <c r="DK8" s="488">
        <f t="shared" si="3"/>
        <v>2.7094010029525165E-2</v>
      </c>
      <c r="DL8" s="488">
        <f t="shared" si="3"/>
        <v>2.6634443195838103E-2</v>
      </c>
      <c r="DM8" s="488">
        <f t="shared" si="3"/>
        <v>2.6190206616779954E-2</v>
      </c>
      <c r="DN8" s="488">
        <f t="shared" si="3"/>
        <v>2.5760545795462862E-2</v>
      </c>
      <c r="DO8" s="488">
        <f t="shared" si="3"/>
        <v>2.5344754947150269E-2</v>
      </c>
    </row>
    <row r="9" spans="2:123" s="466" customFormat="1" x14ac:dyDescent="0.35">
      <c r="C9" s="283" t="s">
        <v>426</v>
      </c>
      <c r="D9" s="481"/>
      <c r="J9" s="488">
        <f>AVERAGE(D8:I8)</f>
        <v>4.3160226297698528E-2</v>
      </c>
      <c r="K9" s="488">
        <f t="shared" ref="K9:AI9" si="4">AVERAGE(E8:J8)</f>
        <v>8.1456002962856336E-2</v>
      </c>
      <c r="L9" s="488">
        <f>AVERAGE(F8:K8)</f>
        <v>0.11401330055088151</v>
      </c>
      <c r="M9" s="488">
        <f t="shared" si="4"/>
        <v>0.14228392962891975</v>
      </c>
      <c r="N9" s="488">
        <f t="shared" si="4"/>
        <v>0.16699216246151605</v>
      </c>
      <c r="O9" s="488">
        <f t="shared" si="4"/>
        <v>0.1895804657862884</v>
      </c>
      <c r="P9" s="488">
        <f t="shared" si="4"/>
        <v>0.16900854281336222</v>
      </c>
      <c r="Q9" s="488">
        <f t="shared" si="4"/>
        <v>0.15330106947297681</v>
      </c>
      <c r="R9" s="488">
        <f t="shared" si="4"/>
        <v>0.14333207520972399</v>
      </c>
      <c r="S9" s="488">
        <f t="shared" si="4"/>
        <v>0.13756915614775175</v>
      </c>
      <c r="T9" s="488">
        <f t="shared" si="4"/>
        <v>0.13491488848576935</v>
      </c>
      <c r="U9" s="488">
        <f t="shared" si="4"/>
        <v>0.13416520475058816</v>
      </c>
      <c r="V9" s="488">
        <f t="shared" si="4"/>
        <v>0.13298974664905971</v>
      </c>
      <c r="W9" s="488">
        <f t="shared" si="4"/>
        <v>0.13135099429161187</v>
      </c>
      <c r="X9" s="488">
        <f t="shared" si="4"/>
        <v>0.12893366010122254</v>
      </c>
      <c r="Y9" s="488">
        <f t="shared" si="4"/>
        <v>0.12613754578613637</v>
      </c>
      <c r="Z9" s="488">
        <f t="shared" si="4"/>
        <v>0.12370654497825689</v>
      </c>
      <c r="AA9" s="488">
        <f t="shared" si="4"/>
        <v>0.12106123813141313</v>
      </c>
      <c r="AB9" s="488">
        <f t="shared" si="4"/>
        <v>0.11857550573231024</v>
      </c>
      <c r="AC9" s="488">
        <f t="shared" si="4"/>
        <v>0.11636383135882945</v>
      </c>
      <c r="AD9" s="488">
        <f t="shared" si="4"/>
        <v>0.11475115735552925</v>
      </c>
      <c r="AE9" s="488">
        <f t="shared" si="4"/>
        <v>0.11320734109770698</v>
      </c>
      <c r="AF9" s="488">
        <f>AVERAGE(Z8:AE8)</f>
        <v>0.11124900666980775</v>
      </c>
      <c r="AG9" s="488">
        <f t="shared" si="4"/>
        <v>0.10936131887817195</v>
      </c>
      <c r="AH9" s="488">
        <f t="shared" si="4"/>
        <v>0.10700690551475528</v>
      </c>
      <c r="AI9" s="488">
        <f t="shared" si="4"/>
        <v>0.10393498560642118</v>
      </c>
      <c r="AJ9" s="488">
        <f>AVERAGE(AD8:AI8)</f>
        <v>9.9869229860988062E-2</v>
      </c>
      <c r="AK9" s="488">
        <f t="shared" ref="AK9:BG9" si="5">AVERAGE(AE8:AJ8)</f>
        <v>9.5500575994840922E-2</v>
      </c>
      <c r="AL9" s="488">
        <f t="shared" si="5"/>
        <v>9.0913975337005196E-2</v>
      </c>
      <c r="AM9" s="488">
        <f t="shared" si="5"/>
        <v>8.5602330367461246E-2</v>
      </c>
      <c r="AN9" s="488">
        <f t="shared" si="5"/>
        <v>8.0047996759675208E-2</v>
      </c>
      <c r="AO9" s="488">
        <f>AVERAGE(AI8:AN8)</f>
        <v>7.4678775514787549E-2</v>
      </c>
      <c r="AP9" s="488">
        <f t="shared" si="5"/>
        <v>6.993471180873824E-2</v>
      </c>
      <c r="AQ9" s="488">
        <f t="shared" si="5"/>
        <v>6.5154623435075887E-2</v>
      </c>
      <c r="AR9" s="488">
        <f t="shared" si="5"/>
        <v>6.0460178697136886E-2</v>
      </c>
      <c r="AS9" s="488">
        <f t="shared" si="5"/>
        <v>5.6313723198276121E-2</v>
      </c>
      <c r="AT9" s="488">
        <f t="shared" si="5"/>
        <v>5.2578211758164954E-2</v>
      </c>
      <c r="AU9" s="488">
        <f t="shared" si="5"/>
        <v>4.9050685675243788E-2</v>
      </c>
      <c r="AV9" s="488">
        <f>AVERAGE(AP8:AU8)</f>
        <v>4.5280860712226582E-2</v>
      </c>
      <c r="AW9" s="488">
        <f t="shared" si="5"/>
        <v>4.079977269891355E-2</v>
      </c>
      <c r="AX9" s="488">
        <f t="shared" si="5"/>
        <v>3.9729714270421171E-2</v>
      </c>
      <c r="AY9" s="488">
        <f t="shared" si="5"/>
        <v>4.106863962721783E-2</v>
      </c>
      <c r="AZ9" s="488">
        <f t="shared" si="5"/>
        <v>4.1687384387440928E-2</v>
      </c>
      <c r="BA9" s="488">
        <f t="shared" si="5"/>
        <v>4.4160916739335788E-2</v>
      </c>
      <c r="BB9" s="488">
        <f t="shared" si="5"/>
        <v>4.6414852055437751E-2</v>
      </c>
      <c r="BC9" s="488">
        <f t="shared" si="5"/>
        <v>4.9298382222279558E-2</v>
      </c>
      <c r="BD9" s="488">
        <f t="shared" si="5"/>
        <v>5.0429687396987437E-2</v>
      </c>
      <c r="BE9" s="488">
        <f t="shared" si="5"/>
        <v>4.8993010651877472E-2</v>
      </c>
      <c r="BF9" s="488">
        <f t="shared" si="5"/>
        <v>4.8251840108959054E-2</v>
      </c>
      <c r="BG9" s="488">
        <f t="shared" si="5"/>
        <v>4.5663483201089129E-2</v>
      </c>
      <c r="BH9" s="488">
        <f>AVERAGE(BB8:BG8)</f>
        <v>4.3646043405201361E-2</v>
      </c>
      <c r="BI9" s="488">
        <f>AVERAGE(BC8:BH8)</f>
        <v>4.170730174008095E-2</v>
      </c>
      <c r="BJ9" s="488">
        <f t="shared" ref="BJ9:BS9" si="6">AVERAGE(BD8:BI8)</f>
        <v>4.1209291484376347E-2</v>
      </c>
      <c r="BK9" s="488">
        <f t="shared" si="6"/>
        <v>4.1225075967769163E-2</v>
      </c>
      <c r="BL9" s="488">
        <f t="shared" si="6"/>
        <v>4.22116340498511E-2</v>
      </c>
      <c r="BM9" s="488">
        <f t="shared" si="6"/>
        <v>4.3543853760077654E-2</v>
      </c>
      <c r="BN9" s="488">
        <f t="shared" si="6"/>
        <v>4.4798343551111869E-2</v>
      </c>
      <c r="BO9" s="488">
        <f t="shared" si="6"/>
        <v>4.7432807522548852E-2</v>
      </c>
      <c r="BP9" s="488">
        <f t="shared" si="6"/>
        <v>4.9411238777682533E-2</v>
      </c>
      <c r="BQ9" s="488">
        <f t="shared" si="6"/>
        <v>5.1314016855680884E-2</v>
      </c>
      <c r="BR9" s="488">
        <f t="shared" si="6"/>
        <v>5.2888716360219745E-2</v>
      </c>
      <c r="BS9" s="488">
        <f t="shared" si="6"/>
        <v>5.4168516163827229E-2</v>
      </c>
      <c r="BT9" s="488">
        <f>AVERAGE(BN8:BS8)</f>
        <v>5.5338135938359206E-2</v>
      </c>
      <c r="BU9" s="488">
        <f t="shared" ref="BU9:CE9" si="7">AVERAGE(BO8:BT8)</f>
        <v>5.6443591013832749E-2</v>
      </c>
      <c r="BV9" s="488">
        <f t="shared" si="7"/>
        <v>5.5844322330774097E-2</v>
      </c>
      <c r="BW9" s="488">
        <f t="shared" si="7"/>
        <v>5.5790514171095797E-2</v>
      </c>
      <c r="BX9" s="488">
        <f t="shared" si="7"/>
        <v>5.5383838760780367E-2</v>
      </c>
      <c r="BY9" s="488">
        <f t="shared" si="7"/>
        <v>5.5339080848531057E-2</v>
      </c>
      <c r="BZ9" s="488">
        <f t="shared" si="7"/>
        <v>5.6005877298161942E-2</v>
      </c>
      <c r="CA9" s="488">
        <f t="shared" si="7"/>
        <v>5.6166271530670643E-2</v>
      </c>
      <c r="CB9" s="488">
        <f t="shared" si="7"/>
        <v>5.613888787137606E-2</v>
      </c>
      <c r="CC9" s="488">
        <f t="shared" si="7"/>
        <v>5.5894047678910506E-2</v>
      </c>
      <c r="CD9" s="488">
        <f t="shared" si="7"/>
        <v>5.6014298845309701E-2</v>
      </c>
      <c r="CE9" s="488">
        <f t="shared" si="7"/>
        <v>5.6288593704675587E-2</v>
      </c>
      <c r="CF9" s="488">
        <f>AVERAGE(BZ8:CE8)</f>
        <v>5.6667465275382162E-2</v>
      </c>
      <c r="CG9" s="488">
        <f t="shared" ref="CG9:CQ9" si="8">AVERAGE(CA8:CF8)</f>
        <v>5.6737793959611094E-2</v>
      </c>
      <c r="CH9" s="488">
        <f t="shared" si="8"/>
        <v>5.68007733541252E-2</v>
      </c>
      <c r="CI9" s="488">
        <f t="shared" si="8"/>
        <v>5.6469356621174839E-2</v>
      </c>
      <c r="CJ9" s="488">
        <f t="shared" si="8"/>
        <v>5.5770642362194874E-2</v>
      </c>
      <c r="CK9" s="488">
        <f t="shared" si="8"/>
        <v>5.472901990651885E-2</v>
      </c>
      <c r="CL9" s="488">
        <f t="shared" si="8"/>
        <v>5.3233849833332285E-2</v>
      </c>
      <c r="CM9" s="488">
        <f t="shared" si="8"/>
        <v>5.1721714748375967E-2</v>
      </c>
      <c r="CN9" s="488">
        <f t="shared" si="8"/>
        <v>5.006750813112034E-2</v>
      </c>
      <c r="CO9" s="488">
        <f t="shared" si="8"/>
        <v>4.8516119533469071E-2</v>
      </c>
      <c r="CP9" s="488">
        <f t="shared" si="8"/>
        <v>4.7058227679429125E-2</v>
      </c>
      <c r="CQ9" s="488">
        <f t="shared" si="8"/>
        <v>4.5685607626225859E-2</v>
      </c>
      <c r="CR9" s="488">
        <f>AVERAGE(CL8:CQ8)</f>
        <v>4.4390973831067916E-2</v>
      </c>
      <c r="CS9" s="488">
        <f t="shared" ref="CS9:DC9" si="9">AVERAGE(CM8:CR8)</f>
        <v>4.3167849479666037E-2</v>
      </c>
      <c r="CT9" s="488">
        <f t="shared" si="9"/>
        <v>4.2010457078657693E-2</v>
      </c>
      <c r="CU9" s="488">
        <f t="shared" si="9"/>
        <v>4.0913626374260929E-2</v>
      </c>
      <c r="CV9" s="488">
        <f t="shared" si="9"/>
        <v>3.9872716472768792E-2</v>
      </c>
      <c r="CW9" s="488">
        <f t="shared" si="9"/>
        <v>3.8883549667267259E-2</v>
      </c>
      <c r="CX9" s="488">
        <f t="shared" si="9"/>
        <v>3.7942354964653903E-2</v>
      </c>
      <c r="CY9" s="488">
        <f t="shared" si="9"/>
        <v>3.7045719691059735E-2</v>
      </c>
      <c r="CZ9" s="488">
        <f t="shared" si="9"/>
        <v>3.619054785691022E-2</v>
      </c>
      <c r="DA9" s="488">
        <f t="shared" si="9"/>
        <v>3.537402420362664E-2</v>
      </c>
      <c r="DB9" s="488">
        <f t="shared" si="9"/>
        <v>3.4593583046323852E-2</v>
      </c>
      <c r="DC9" s="488">
        <f t="shared" si="9"/>
        <v>3.3846881181395845E-2</v>
      </c>
      <c r="DD9" s="488">
        <f>AVERAGE(CX8:DC8)</f>
        <v>3.3131774252692772E-2</v>
      </c>
      <c r="DE9" s="488">
        <f t="shared" ref="DE9:DO9" si="10">AVERAGE(CY8:DD8)</f>
        <v>3.2446296071307355E-2</v>
      </c>
      <c r="DF9" s="488">
        <f t="shared" si="10"/>
        <v>3.1788640466625433E-2</v>
      </c>
      <c r="DG9" s="488">
        <f t="shared" si="10"/>
        <v>3.1157145314008126E-2</v>
      </c>
      <c r="DH9" s="488">
        <f t="shared" si="10"/>
        <v>3.0550278440199679E-2</v>
      </c>
      <c r="DI9" s="488">
        <f t="shared" si="10"/>
        <v>2.9966625153610638E-2</v>
      </c>
      <c r="DJ9" s="488">
        <f t="shared" si="10"/>
        <v>2.9404877184841378E-2</v>
      </c>
      <c r="DK9" s="488">
        <f t="shared" si="10"/>
        <v>2.8863822854643135E-2</v>
      </c>
      <c r="DL9" s="488">
        <f t="shared" si="10"/>
        <v>2.8342338313126877E-2</v>
      </c>
      <c r="DM9" s="488">
        <f t="shared" si="10"/>
        <v>2.7839379716358251E-2</v>
      </c>
      <c r="DN9" s="488">
        <f t="shared" si="10"/>
        <v>2.7353976225275151E-2</v>
      </c>
      <c r="DO9" s="488">
        <f t="shared" si="10"/>
        <v>2.6885223727740413E-2</v>
      </c>
    </row>
    <row r="10" spans="2:123" s="466" customFormat="1" x14ac:dyDescent="0.35">
      <c r="C10" s="283" t="s">
        <v>427</v>
      </c>
      <c r="D10" s="481"/>
      <c r="J10" s="488" t="str">
        <f>IF(J9&gt;0.0952,"YES","NO")</f>
        <v>NO</v>
      </c>
      <c r="K10" s="488" t="str">
        <f t="shared" ref="K10:BU10" si="11">IF(K9&gt;0.0952,"YES","NO")</f>
        <v>NO</v>
      </c>
      <c r="L10" s="488" t="str">
        <f t="shared" si="11"/>
        <v>YES</v>
      </c>
      <c r="M10" s="488" t="str">
        <f t="shared" si="11"/>
        <v>YES</v>
      </c>
      <c r="N10" s="488" t="str">
        <f t="shared" si="11"/>
        <v>YES</v>
      </c>
      <c r="O10" s="488" t="str">
        <f t="shared" si="11"/>
        <v>YES</v>
      </c>
      <c r="P10" s="488" t="str">
        <f t="shared" si="11"/>
        <v>YES</v>
      </c>
      <c r="Q10" s="488" t="str">
        <f t="shared" si="11"/>
        <v>YES</v>
      </c>
      <c r="R10" s="488" t="str">
        <f t="shared" si="11"/>
        <v>YES</v>
      </c>
      <c r="S10" s="488" t="str">
        <f t="shared" si="11"/>
        <v>YES</v>
      </c>
      <c r="T10" s="488" t="str">
        <f t="shared" si="11"/>
        <v>YES</v>
      </c>
      <c r="U10" s="488" t="str">
        <f t="shared" si="11"/>
        <v>YES</v>
      </c>
      <c r="V10" s="488" t="str">
        <f t="shared" si="11"/>
        <v>YES</v>
      </c>
      <c r="W10" s="488" t="str">
        <f t="shared" si="11"/>
        <v>YES</v>
      </c>
      <c r="X10" s="488" t="str">
        <f t="shared" si="11"/>
        <v>YES</v>
      </c>
      <c r="Y10" s="488" t="str">
        <f t="shared" si="11"/>
        <v>YES</v>
      </c>
      <c r="Z10" s="488" t="str">
        <f t="shared" si="11"/>
        <v>YES</v>
      </c>
      <c r="AA10" s="488" t="str">
        <f t="shared" si="11"/>
        <v>YES</v>
      </c>
      <c r="AB10" s="488" t="str">
        <f t="shared" si="11"/>
        <v>YES</v>
      </c>
      <c r="AC10" s="488" t="str">
        <f t="shared" si="11"/>
        <v>YES</v>
      </c>
      <c r="AD10" s="488" t="str">
        <f t="shared" si="11"/>
        <v>YES</v>
      </c>
      <c r="AE10" s="488" t="str">
        <f t="shared" si="11"/>
        <v>YES</v>
      </c>
      <c r="AF10" s="488" t="str">
        <f t="shared" si="11"/>
        <v>YES</v>
      </c>
      <c r="AG10" s="488" t="str">
        <f t="shared" si="11"/>
        <v>YES</v>
      </c>
      <c r="AH10" s="488" t="str">
        <f t="shared" si="11"/>
        <v>YES</v>
      </c>
      <c r="AI10" s="488" t="str">
        <f t="shared" si="11"/>
        <v>YES</v>
      </c>
      <c r="AJ10" s="488" t="str">
        <f t="shared" si="11"/>
        <v>YES</v>
      </c>
      <c r="AK10" s="488" t="str">
        <f t="shared" si="11"/>
        <v>YES</v>
      </c>
      <c r="AL10" s="488" t="str">
        <f t="shared" si="11"/>
        <v>NO</v>
      </c>
      <c r="AM10" s="488" t="str">
        <f t="shared" si="11"/>
        <v>NO</v>
      </c>
      <c r="AN10" s="488" t="str">
        <f t="shared" si="11"/>
        <v>NO</v>
      </c>
      <c r="AO10" s="488" t="str">
        <f t="shared" si="11"/>
        <v>NO</v>
      </c>
      <c r="AP10" s="488" t="str">
        <f t="shared" si="11"/>
        <v>NO</v>
      </c>
      <c r="AQ10" s="488" t="str">
        <f t="shared" si="11"/>
        <v>NO</v>
      </c>
      <c r="AR10" s="488" t="str">
        <f t="shared" si="11"/>
        <v>NO</v>
      </c>
      <c r="AS10" s="488" t="str">
        <f t="shared" si="11"/>
        <v>NO</v>
      </c>
      <c r="AT10" s="488" t="str">
        <f t="shared" si="11"/>
        <v>NO</v>
      </c>
      <c r="AU10" s="488" t="str">
        <f t="shared" si="11"/>
        <v>NO</v>
      </c>
      <c r="AV10" s="488" t="str">
        <f t="shared" si="11"/>
        <v>NO</v>
      </c>
      <c r="AW10" s="488" t="str">
        <f t="shared" si="11"/>
        <v>NO</v>
      </c>
      <c r="AX10" s="488" t="str">
        <f t="shared" si="11"/>
        <v>NO</v>
      </c>
      <c r="AY10" s="488" t="str">
        <f t="shared" si="11"/>
        <v>NO</v>
      </c>
      <c r="AZ10" s="488" t="str">
        <f t="shared" si="11"/>
        <v>NO</v>
      </c>
      <c r="BA10" s="488" t="str">
        <f t="shared" si="11"/>
        <v>NO</v>
      </c>
      <c r="BB10" s="488" t="str">
        <f t="shared" si="11"/>
        <v>NO</v>
      </c>
      <c r="BC10" s="488" t="str">
        <f t="shared" si="11"/>
        <v>NO</v>
      </c>
      <c r="BD10" s="488" t="str">
        <f t="shared" si="11"/>
        <v>NO</v>
      </c>
      <c r="BE10" s="488" t="str">
        <f t="shared" si="11"/>
        <v>NO</v>
      </c>
      <c r="BF10" s="488" t="str">
        <f t="shared" si="11"/>
        <v>NO</v>
      </c>
      <c r="BG10" s="488" t="str">
        <f t="shared" si="11"/>
        <v>NO</v>
      </c>
      <c r="BH10" s="488" t="str">
        <f t="shared" si="11"/>
        <v>NO</v>
      </c>
      <c r="BI10" s="488" t="str">
        <f t="shared" si="11"/>
        <v>NO</v>
      </c>
      <c r="BJ10" s="488" t="str">
        <f t="shared" si="11"/>
        <v>NO</v>
      </c>
      <c r="BK10" s="488" t="str">
        <f t="shared" si="11"/>
        <v>NO</v>
      </c>
      <c r="BL10" s="488" t="str">
        <f t="shared" si="11"/>
        <v>NO</v>
      </c>
      <c r="BM10" s="488" t="str">
        <f t="shared" si="11"/>
        <v>NO</v>
      </c>
      <c r="BN10" s="488" t="str">
        <f t="shared" si="11"/>
        <v>NO</v>
      </c>
      <c r="BO10" s="488" t="str">
        <f t="shared" si="11"/>
        <v>NO</v>
      </c>
      <c r="BP10" s="488" t="str">
        <f t="shared" si="11"/>
        <v>NO</v>
      </c>
      <c r="BQ10" s="488" t="str">
        <f t="shared" si="11"/>
        <v>NO</v>
      </c>
      <c r="BR10" s="488" t="str">
        <f t="shared" si="11"/>
        <v>NO</v>
      </c>
      <c r="BS10" s="488" t="str">
        <f t="shared" si="11"/>
        <v>NO</v>
      </c>
      <c r="BT10" s="488" t="str">
        <f t="shared" si="11"/>
        <v>NO</v>
      </c>
      <c r="BU10" s="488" t="str">
        <f t="shared" si="11"/>
        <v>NO</v>
      </c>
      <c r="BV10" s="488" t="str">
        <f t="shared" ref="BV10:DO10" si="12">IF(BV9&gt;0.0952,"YES","NO")</f>
        <v>NO</v>
      </c>
      <c r="BW10" s="488" t="str">
        <f t="shared" si="12"/>
        <v>NO</v>
      </c>
      <c r="BX10" s="488" t="str">
        <f t="shared" si="12"/>
        <v>NO</v>
      </c>
      <c r="BY10" s="488" t="str">
        <f t="shared" si="12"/>
        <v>NO</v>
      </c>
      <c r="BZ10" s="488" t="str">
        <f t="shared" si="12"/>
        <v>NO</v>
      </c>
      <c r="CA10" s="488" t="str">
        <f t="shared" si="12"/>
        <v>NO</v>
      </c>
      <c r="CB10" s="488" t="str">
        <f t="shared" si="12"/>
        <v>NO</v>
      </c>
      <c r="CC10" s="488" t="str">
        <f t="shared" si="12"/>
        <v>NO</v>
      </c>
      <c r="CD10" s="488" t="str">
        <f t="shared" si="12"/>
        <v>NO</v>
      </c>
      <c r="CE10" s="488" t="str">
        <f t="shared" si="12"/>
        <v>NO</v>
      </c>
      <c r="CF10" s="488" t="str">
        <f t="shared" si="12"/>
        <v>NO</v>
      </c>
      <c r="CG10" s="488" t="str">
        <f t="shared" si="12"/>
        <v>NO</v>
      </c>
      <c r="CH10" s="488" t="str">
        <f t="shared" si="12"/>
        <v>NO</v>
      </c>
      <c r="CI10" s="488" t="str">
        <f t="shared" si="12"/>
        <v>NO</v>
      </c>
      <c r="CJ10" s="488" t="str">
        <f t="shared" si="12"/>
        <v>NO</v>
      </c>
      <c r="CK10" s="488" t="str">
        <f t="shared" si="12"/>
        <v>NO</v>
      </c>
      <c r="CL10" s="488" t="str">
        <f t="shared" si="12"/>
        <v>NO</v>
      </c>
      <c r="CM10" s="488" t="str">
        <f t="shared" si="12"/>
        <v>NO</v>
      </c>
      <c r="CN10" s="488" t="str">
        <f t="shared" si="12"/>
        <v>NO</v>
      </c>
      <c r="CO10" s="488" t="str">
        <f t="shared" si="12"/>
        <v>NO</v>
      </c>
      <c r="CP10" s="488" t="str">
        <f t="shared" si="12"/>
        <v>NO</v>
      </c>
      <c r="CQ10" s="488" t="str">
        <f t="shared" si="12"/>
        <v>NO</v>
      </c>
      <c r="CR10" s="488" t="str">
        <f t="shared" si="12"/>
        <v>NO</v>
      </c>
      <c r="CS10" s="488" t="str">
        <f t="shared" si="12"/>
        <v>NO</v>
      </c>
      <c r="CT10" s="488" t="str">
        <f t="shared" si="12"/>
        <v>NO</v>
      </c>
      <c r="CU10" s="488" t="str">
        <f t="shared" si="12"/>
        <v>NO</v>
      </c>
      <c r="CV10" s="488" t="str">
        <f t="shared" si="12"/>
        <v>NO</v>
      </c>
      <c r="CW10" s="488" t="str">
        <f t="shared" si="12"/>
        <v>NO</v>
      </c>
      <c r="CX10" s="488" t="str">
        <f t="shared" si="12"/>
        <v>NO</v>
      </c>
      <c r="CY10" s="488" t="str">
        <f t="shared" si="12"/>
        <v>NO</v>
      </c>
      <c r="CZ10" s="488" t="str">
        <f t="shared" si="12"/>
        <v>NO</v>
      </c>
      <c r="DA10" s="488" t="str">
        <f t="shared" si="12"/>
        <v>NO</v>
      </c>
      <c r="DB10" s="488" t="str">
        <f t="shared" si="12"/>
        <v>NO</v>
      </c>
      <c r="DC10" s="488" t="str">
        <f t="shared" si="12"/>
        <v>NO</v>
      </c>
      <c r="DD10" s="488" t="str">
        <f t="shared" si="12"/>
        <v>NO</v>
      </c>
      <c r="DE10" s="488" t="str">
        <f t="shared" si="12"/>
        <v>NO</v>
      </c>
      <c r="DF10" s="488" t="str">
        <f t="shared" si="12"/>
        <v>NO</v>
      </c>
      <c r="DG10" s="488" t="str">
        <f t="shared" si="12"/>
        <v>NO</v>
      </c>
      <c r="DH10" s="488" t="str">
        <f t="shared" si="12"/>
        <v>NO</v>
      </c>
      <c r="DI10" s="488" t="str">
        <f t="shared" si="12"/>
        <v>NO</v>
      </c>
      <c r="DJ10" s="488" t="str">
        <f t="shared" si="12"/>
        <v>NO</v>
      </c>
      <c r="DK10" s="488" t="str">
        <f t="shared" si="12"/>
        <v>NO</v>
      </c>
      <c r="DL10" s="488" t="str">
        <f t="shared" si="12"/>
        <v>NO</v>
      </c>
      <c r="DM10" s="488" t="str">
        <f t="shared" si="12"/>
        <v>NO</v>
      </c>
      <c r="DN10" s="488" t="str">
        <f t="shared" si="12"/>
        <v>NO</v>
      </c>
      <c r="DO10" s="488" t="str">
        <f t="shared" si="12"/>
        <v>NO</v>
      </c>
    </row>
    <row r="11" spans="2:123" s="466" customFormat="1" x14ac:dyDescent="0.35">
      <c r="D11" s="481"/>
    </row>
    <row r="12" spans="2:123" s="466" customFormat="1" x14ac:dyDescent="0.35">
      <c r="C12" s="283" t="s">
        <v>428</v>
      </c>
      <c r="D12" s="470">
        <v>20</v>
      </c>
      <c r="E12" s="470">
        <v>20</v>
      </c>
      <c r="F12" s="470">
        <v>21</v>
      </c>
      <c r="G12" s="470">
        <v>21</v>
      </c>
      <c r="H12" s="470">
        <v>22</v>
      </c>
      <c r="I12" s="470">
        <v>22</v>
      </c>
      <c r="J12" s="470">
        <v>23</v>
      </c>
      <c r="K12" s="470">
        <v>23</v>
      </c>
      <c r="L12" s="470">
        <v>24</v>
      </c>
      <c r="M12" s="470">
        <v>25</v>
      </c>
      <c r="N12" s="470">
        <v>26</v>
      </c>
      <c r="O12" s="470">
        <v>26</v>
      </c>
      <c r="P12" s="470">
        <v>26</v>
      </c>
      <c r="Q12" s="470">
        <v>26</v>
      </c>
      <c r="R12" s="470">
        <v>27</v>
      </c>
      <c r="S12" s="470">
        <v>27</v>
      </c>
      <c r="T12" s="470">
        <v>28</v>
      </c>
      <c r="U12" s="470">
        <v>28</v>
      </c>
      <c r="V12" s="470">
        <v>29</v>
      </c>
      <c r="W12" s="470">
        <v>29</v>
      </c>
      <c r="X12" s="470">
        <v>30</v>
      </c>
      <c r="Y12" s="470">
        <v>31</v>
      </c>
      <c r="Z12" s="470">
        <v>32</v>
      </c>
      <c r="AA12" s="470">
        <v>32</v>
      </c>
      <c r="AB12" s="470">
        <v>33</v>
      </c>
      <c r="AC12" s="470">
        <v>33</v>
      </c>
      <c r="AD12" s="470">
        <v>33</v>
      </c>
      <c r="AE12" s="470">
        <v>33</v>
      </c>
      <c r="AF12" s="470">
        <v>33</v>
      </c>
      <c r="AG12" s="470">
        <v>33</v>
      </c>
      <c r="AH12" s="470">
        <v>33</v>
      </c>
      <c r="AI12" s="470">
        <v>33</v>
      </c>
      <c r="AJ12" s="470">
        <v>33</v>
      </c>
      <c r="AK12" s="470">
        <v>33</v>
      </c>
      <c r="AL12" s="470">
        <v>33</v>
      </c>
      <c r="AM12" s="470">
        <v>33</v>
      </c>
      <c r="AN12" s="470">
        <v>33</v>
      </c>
      <c r="AO12" s="470">
        <v>33</v>
      </c>
      <c r="AP12" s="470">
        <v>33</v>
      </c>
      <c r="AQ12" s="470">
        <v>33</v>
      </c>
      <c r="AR12" s="470">
        <v>33</v>
      </c>
      <c r="AS12" s="470">
        <v>33</v>
      </c>
      <c r="AT12" s="470">
        <v>33</v>
      </c>
      <c r="AU12" s="470">
        <v>33</v>
      </c>
      <c r="AV12" s="470">
        <v>33</v>
      </c>
      <c r="AW12" s="470">
        <v>33</v>
      </c>
      <c r="AX12" s="470">
        <v>33</v>
      </c>
      <c r="AY12" s="470">
        <v>33</v>
      </c>
      <c r="AZ12" s="470">
        <v>33</v>
      </c>
      <c r="BA12" s="470">
        <v>33</v>
      </c>
      <c r="BB12" s="470">
        <v>33</v>
      </c>
      <c r="BC12" s="470">
        <v>33</v>
      </c>
      <c r="BD12" s="470">
        <v>33</v>
      </c>
      <c r="BE12" s="470">
        <v>33</v>
      </c>
      <c r="BF12" s="470">
        <v>33</v>
      </c>
      <c r="BG12" s="470">
        <v>33</v>
      </c>
      <c r="BH12" s="470">
        <v>33</v>
      </c>
      <c r="BI12" s="470">
        <v>33</v>
      </c>
      <c r="BJ12" s="470">
        <v>33</v>
      </c>
      <c r="BK12" s="470">
        <v>33</v>
      </c>
      <c r="BL12" s="470">
        <v>33</v>
      </c>
      <c r="BM12" s="470">
        <v>33</v>
      </c>
      <c r="BN12" s="470">
        <v>33</v>
      </c>
      <c r="BO12" s="470">
        <v>33</v>
      </c>
      <c r="BP12" s="470">
        <v>33</v>
      </c>
      <c r="BQ12" s="470">
        <v>33</v>
      </c>
      <c r="BR12" s="470">
        <v>33</v>
      </c>
      <c r="BS12" s="470">
        <v>33</v>
      </c>
      <c r="BT12" s="470">
        <v>33</v>
      </c>
      <c r="BU12" s="470">
        <v>33</v>
      </c>
      <c r="BV12" s="470">
        <v>33</v>
      </c>
      <c r="BW12" s="470">
        <v>33</v>
      </c>
      <c r="BX12" s="470">
        <v>33</v>
      </c>
      <c r="BY12" s="470">
        <v>33</v>
      </c>
      <c r="BZ12" s="470">
        <v>33</v>
      </c>
      <c r="CA12" s="470">
        <v>33</v>
      </c>
      <c r="CB12" s="470">
        <v>33</v>
      </c>
      <c r="CC12" s="470">
        <v>33</v>
      </c>
      <c r="CD12" s="470">
        <v>33</v>
      </c>
      <c r="CE12" s="470">
        <v>33</v>
      </c>
      <c r="CF12" s="470">
        <v>33</v>
      </c>
      <c r="CG12" s="470">
        <v>33</v>
      </c>
      <c r="CH12" s="470">
        <v>33</v>
      </c>
      <c r="CI12" s="470">
        <v>33</v>
      </c>
      <c r="CJ12" s="470">
        <v>33</v>
      </c>
      <c r="CK12" s="470">
        <v>33</v>
      </c>
      <c r="CL12" s="470">
        <v>33</v>
      </c>
      <c r="CM12" s="470">
        <v>33</v>
      </c>
      <c r="CN12" s="470">
        <v>33</v>
      </c>
      <c r="CO12" s="470">
        <v>33</v>
      </c>
      <c r="CP12" s="470">
        <v>33</v>
      </c>
      <c r="CQ12" s="470">
        <v>33</v>
      </c>
      <c r="CR12" s="470">
        <v>33</v>
      </c>
      <c r="CS12" s="470">
        <v>33</v>
      </c>
      <c r="CT12" s="470">
        <v>33</v>
      </c>
      <c r="CU12" s="470">
        <v>33</v>
      </c>
      <c r="CV12" s="470">
        <v>33</v>
      </c>
      <c r="CW12" s="470">
        <v>33</v>
      </c>
      <c r="CX12" s="470">
        <v>33</v>
      </c>
      <c r="CY12" s="470">
        <v>33</v>
      </c>
      <c r="CZ12" s="470">
        <v>33</v>
      </c>
      <c r="DA12" s="470">
        <v>33</v>
      </c>
      <c r="DB12" s="470">
        <v>33</v>
      </c>
      <c r="DC12" s="470">
        <v>33</v>
      </c>
      <c r="DD12" s="470">
        <v>33</v>
      </c>
      <c r="DE12" s="470">
        <v>33</v>
      </c>
      <c r="DF12" s="470">
        <v>33</v>
      </c>
      <c r="DG12" s="470">
        <v>33</v>
      </c>
      <c r="DH12" s="470">
        <v>33</v>
      </c>
      <c r="DI12" s="470">
        <v>33</v>
      </c>
      <c r="DJ12" s="470">
        <v>33</v>
      </c>
      <c r="DK12" s="470">
        <v>33</v>
      </c>
      <c r="DL12" s="470">
        <v>33</v>
      </c>
      <c r="DM12" s="470">
        <v>33</v>
      </c>
      <c r="DN12" s="470">
        <v>33</v>
      </c>
      <c r="DO12" s="470">
        <v>33</v>
      </c>
    </row>
    <row r="13" spans="2:123" s="466" customFormat="1" x14ac:dyDescent="0.35">
      <c r="C13" s="319" t="s">
        <v>429</v>
      </c>
      <c r="D13" s="489">
        <f t="shared" ref="D13:BO13" si="13">IF(D10="YES",0.5*D12,0)</f>
        <v>0</v>
      </c>
      <c r="E13" s="489">
        <f t="shared" si="13"/>
        <v>0</v>
      </c>
      <c r="F13" s="489">
        <f t="shared" si="13"/>
        <v>0</v>
      </c>
      <c r="G13" s="489">
        <f t="shared" si="13"/>
        <v>0</v>
      </c>
      <c r="H13" s="489">
        <f t="shared" si="13"/>
        <v>0</v>
      </c>
      <c r="I13" s="489">
        <f t="shared" si="13"/>
        <v>0</v>
      </c>
      <c r="J13" s="489">
        <f t="shared" si="13"/>
        <v>0</v>
      </c>
      <c r="K13" s="489">
        <f t="shared" si="13"/>
        <v>0</v>
      </c>
      <c r="L13" s="489">
        <f t="shared" si="13"/>
        <v>12</v>
      </c>
      <c r="M13" s="489">
        <f t="shared" si="13"/>
        <v>12.5</v>
      </c>
      <c r="N13" s="489">
        <f t="shared" si="13"/>
        <v>13</v>
      </c>
      <c r="O13" s="489">
        <f t="shared" si="13"/>
        <v>13</v>
      </c>
      <c r="P13" s="489">
        <f t="shared" si="13"/>
        <v>13</v>
      </c>
      <c r="Q13" s="489">
        <f t="shared" si="13"/>
        <v>13</v>
      </c>
      <c r="R13" s="489">
        <f t="shared" si="13"/>
        <v>13.5</v>
      </c>
      <c r="S13" s="489">
        <f t="shared" si="13"/>
        <v>13.5</v>
      </c>
      <c r="T13" s="489">
        <f t="shared" si="13"/>
        <v>14</v>
      </c>
      <c r="U13" s="489">
        <f t="shared" si="13"/>
        <v>14</v>
      </c>
      <c r="V13" s="489">
        <f t="shared" si="13"/>
        <v>14.5</v>
      </c>
      <c r="W13" s="489">
        <f t="shared" si="13"/>
        <v>14.5</v>
      </c>
      <c r="X13" s="489">
        <f t="shared" si="13"/>
        <v>15</v>
      </c>
      <c r="Y13" s="489">
        <f t="shared" si="13"/>
        <v>15.5</v>
      </c>
      <c r="Z13" s="489">
        <f t="shared" si="13"/>
        <v>16</v>
      </c>
      <c r="AA13" s="489">
        <f t="shared" si="13"/>
        <v>16</v>
      </c>
      <c r="AB13" s="489">
        <f t="shared" si="13"/>
        <v>16.5</v>
      </c>
      <c r="AC13" s="489">
        <f t="shared" si="13"/>
        <v>16.5</v>
      </c>
      <c r="AD13" s="489">
        <f t="shared" si="13"/>
        <v>16.5</v>
      </c>
      <c r="AE13" s="489">
        <f t="shared" si="13"/>
        <v>16.5</v>
      </c>
      <c r="AF13" s="489">
        <f t="shared" si="13"/>
        <v>16.5</v>
      </c>
      <c r="AG13" s="489">
        <f t="shared" si="13"/>
        <v>16.5</v>
      </c>
      <c r="AH13" s="489">
        <f t="shared" si="13"/>
        <v>16.5</v>
      </c>
      <c r="AI13" s="489">
        <f t="shared" si="13"/>
        <v>16.5</v>
      </c>
      <c r="AJ13" s="489">
        <f t="shared" si="13"/>
        <v>16.5</v>
      </c>
      <c r="AK13" s="489">
        <f t="shared" si="13"/>
        <v>16.5</v>
      </c>
      <c r="AL13" s="489">
        <f t="shared" si="13"/>
        <v>0</v>
      </c>
      <c r="AM13" s="489">
        <f t="shared" si="13"/>
        <v>0</v>
      </c>
      <c r="AN13" s="489">
        <f t="shared" si="13"/>
        <v>0</v>
      </c>
      <c r="AO13" s="489">
        <f t="shared" si="13"/>
        <v>0</v>
      </c>
      <c r="AP13" s="489">
        <f t="shared" si="13"/>
        <v>0</v>
      </c>
      <c r="AQ13" s="489">
        <f t="shared" si="13"/>
        <v>0</v>
      </c>
      <c r="AR13" s="489">
        <f t="shared" si="13"/>
        <v>0</v>
      </c>
      <c r="AS13" s="489">
        <f t="shared" si="13"/>
        <v>0</v>
      </c>
      <c r="AT13" s="489">
        <f t="shared" si="13"/>
        <v>0</v>
      </c>
      <c r="AU13" s="489">
        <f t="shared" si="13"/>
        <v>0</v>
      </c>
      <c r="AV13" s="489">
        <f t="shared" si="13"/>
        <v>0</v>
      </c>
      <c r="AW13" s="489">
        <f t="shared" si="13"/>
        <v>0</v>
      </c>
      <c r="AX13" s="489">
        <f t="shared" si="13"/>
        <v>0</v>
      </c>
      <c r="AY13" s="489">
        <f t="shared" si="13"/>
        <v>0</v>
      </c>
      <c r="AZ13" s="489">
        <f t="shared" si="13"/>
        <v>0</v>
      </c>
      <c r="BA13" s="489">
        <f t="shared" si="13"/>
        <v>0</v>
      </c>
      <c r="BB13" s="489">
        <f t="shared" si="13"/>
        <v>0</v>
      </c>
      <c r="BC13" s="489">
        <f t="shared" si="13"/>
        <v>0</v>
      </c>
      <c r="BD13" s="489">
        <f t="shared" si="13"/>
        <v>0</v>
      </c>
      <c r="BE13" s="489">
        <f t="shared" si="13"/>
        <v>0</v>
      </c>
      <c r="BF13" s="489">
        <f t="shared" si="13"/>
        <v>0</v>
      </c>
      <c r="BG13" s="489">
        <f t="shared" si="13"/>
        <v>0</v>
      </c>
      <c r="BH13" s="489">
        <f t="shared" si="13"/>
        <v>0</v>
      </c>
      <c r="BI13" s="489">
        <f t="shared" si="13"/>
        <v>0</v>
      </c>
      <c r="BJ13" s="489">
        <f t="shared" si="13"/>
        <v>0</v>
      </c>
      <c r="BK13" s="489">
        <f t="shared" si="13"/>
        <v>0</v>
      </c>
      <c r="BL13" s="489">
        <f t="shared" si="13"/>
        <v>0</v>
      </c>
      <c r="BM13" s="489">
        <f t="shared" si="13"/>
        <v>0</v>
      </c>
      <c r="BN13" s="489">
        <f t="shared" si="13"/>
        <v>0</v>
      </c>
      <c r="BO13" s="489">
        <f t="shared" si="13"/>
        <v>0</v>
      </c>
      <c r="BP13" s="489">
        <f t="shared" ref="BP13:DO13" si="14">IF(BP10="YES",0.5*BP12,0)</f>
        <v>0</v>
      </c>
      <c r="BQ13" s="489">
        <f t="shared" si="14"/>
        <v>0</v>
      </c>
      <c r="BR13" s="489">
        <f t="shared" si="14"/>
        <v>0</v>
      </c>
      <c r="BS13" s="489">
        <f t="shared" si="14"/>
        <v>0</v>
      </c>
      <c r="BT13" s="489">
        <f t="shared" si="14"/>
        <v>0</v>
      </c>
      <c r="BU13" s="489">
        <f t="shared" si="14"/>
        <v>0</v>
      </c>
      <c r="BV13" s="489">
        <f t="shared" si="14"/>
        <v>0</v>
      </c>
      <c r="BW13" s="489">
        <f t="shared" si="14"/>
        <v>0</v>
      </c>
      <c r="BX13" s="489">
        <f t="shared" si="14"/>
        <v>0</v>
      </c>
      <c r="BY13" s="489">
        <f t="shared" si="14"/>
        <v>0</v>
      </c>
      <c r="BZ13" s="489">
        <f t="shared" si="14"/>
        <v>0</v>
      </c>
      <c r="CA13" s="489">
        <f t="shared" si="14"/>
        <v>0</v>
      </c>
      <c r="CB13" s="489">
        <f t="shared" si="14"/>
        <v>0</v>
      </c>
      <c r="CC13" s="489">
        <f t="shared" si="14"/>
        <v>0</v>
      </c>
      <c r="CD13" s="489">
        <f t="shared" si="14"/>
        <v>0</v>
      </c>
      <c r="CE13" s="489">
        <f t="shared" si="14"/>
        <v>0</v>
      </c>
      <c r="CF13" s="489">
        <f t="shared" si="14"/>
        <v>0</v>
      </c>
      <c r="CG13" s="489">
        <f t="shared" si="14"/>
        <v>0</v>
      </c>
      <c r="CH13" s="489">
        <f t="shared" si="14"/>
        <v>0</v>
      </c>
      <c r="CI13" s="489">
        <f t="shared" si="14"/>
        <v>0</v>
      </c>
      <c r="CJ13" s="489">
        <f t="shared" si="14"/>
        <v>0</v>
      </c>
      <c r="CK13" s="489">
        <f t="shared" si="14"/>
        <v>0</v>
      </c>
      <c r="CL13" s="489">
        <f t="shared" si="14"/>
        <v>0</v>
      </c>
      <c r="CM13" s="489">
        <f t="shared" si="14"/>
        <v>0</v>
      </c>
      <c r="CN13" s="489">
        <f t="shared" si="14"/>
        <v>0</v>
      </c>
      <c r="CO13" s="489">
        <f t="shared" si="14"/>
        <v>0</v>
      </c>
      <c r="CP13" s="489">
        <f t="shared" si="14"/>
        <v>0</v>
      </c>
      <c r="CQ13" s="489">
        <f t="shared" si="14"/>
        <v>0</v>
      </c>
      <c r="CR13" s="489">
        <f t="shared" si="14"/>
        <v>0</v>
      </c>
      <c r="CS13" s="489">
        <f t="shared" si="14"/>
        <v>0</v>
      </c>
      <c r="CT13" s="489">
        <f t="shared" si="14"/>
        <v>0</v>
      </c>
      <c r="CU13" s="489">
        <f t="shared" si="14"/>
        <v>0</v>
      </c>
      <c r="CV13" s="489">
        <f t="shared" si="14"/>
        <v>0</v>
      </c>
      <c r="CW13" s="489">
        <f t="shared" si="14"/>
        <v>0</v>
      </c>
      <c r="CX13" s="489">
        <f t="shared" si="14"/>
        <v>0</v>
      </c>
      <c r="CY13" s="489">
        <f t="shared" si="14"/>
        <v>0</v>
      </c>
      <c r="CZ13" s="489">
        <f t="shared" si="14"/>
        <v>0</v>
      </c>
      <c r="DA13" s="489">
        <f t="shared" si="14"/>
        <v>0</v>
      </c>
      <c r="DB13" s="489">
        <f t="shared" si="14"/>
        <v>0</v>
      </c>
      <c r="DC13" s="489">
        <f t="shared" si="14"/>
        <v>0</v>
      </c>
      <c r="DD13" s="489">
        <f t="shared" si="14"/>
        <v>0</v>
      </c>
      <c r="DE13" s="489">
        <f t="shared" si="14"/>
        <v>0</v>
      </c>
      <c r="DF13" s="489">
        <f t="shared" si="14"/>
        <v>0</v>
      </c>
      <c r="DG13" s="489">
        <f t="shared" si="14"/>
        <v>0</v>
      </c>
      <c r="DH13" s="489">
        <f t="shared" si="14"/>
        <v>0</v>
      </c>
      <c r="DI13" s="489">
        <f t="shared" si="14"/>
        <v>0</v>
      </c>
      <c r="DJ13" s="489">
        <f t="shared" si="14"/>
        <v>0</v>
      </c>
      <c r="DK13" s="489">
        <f t="shared" si="14"/>
        <v>0</v>
      </c>
      <c r="DL13" s="489">
        <f t="shared" si="14"/>
        <v>0</v>
      </c>
      <c r="DM13" s="489">
        <f t="shared" si="14"/>
        <v>0</v>
      </c>
      <c r="DN13" s="489">
        <f t="shared" si="14"/>
        <v>0</v>
      </c>
      <c r="DO13" s="489">
        <f t="shared" si="14"/>
        <v>0</v>
      </c>
    </row>
    <row r="14" spans="2:123" s="466" customFormat="1" ht="15" thickBot="1" x14ac:dyDescent="0.4"/>
    <row r="15" spans="2:123" s="466" customFormat="1" x14ac:dyDescent="0.35">
      <c r="D15" s="853" t="s">
        <v>41</v>
      </c>
      <c r="E15" s="854"/>
      <c r="F15" s="854"/>
      <c r="G15" s="854"/>
      <c r="H15" s="854"/>
      <c r="I15" s="854"/>
      <c r="J15" s="854"/>
      <c r="K15" s="854"/>
      <c r="L15" s="854"/>
      <c r="M15" s="854"/>
      <c r="N15" s="854"/>
      <c r="O15" s="855"/>
      <c r="P15" s="853" t="s">
        <v>55</v>
      </c>
      <c r="Q15" s="854"/>
      <c r="R15" s="854"/>
      <c r="S15" s="854"/>
      <c r="T15" s="854"/>
      <c r="U15" s="854"/>
      <c r="V15" s="854"/>
      <c r="W15" s="854"/>
      <c r="X15" s="854"/>
      <c r="Y15" s="854"/>
      <c r="Z15" s="854"/>
      <c r="AA15" s="855"/>
      <c r="AB15" s="853" t="s">
        <v>56</v>
      </c>
      <c r="AC15" s="854"/>
      <c r="AD15" s="854"/>
      <c r="AE15" s="854"/>
      <c r="AF15" s="854"/>
      <c r="AG15" s="854"/>
      <c r="AH15" s="854"/>
      <c r="AI15" s="854"/>
      <c r="AJ15" s="854"/>
      <c r="AK15" s="854"/>
      <c r="AL15" s="854"/>
      <c r="AM15" s="855"/>
      <c r="AN15" s="853" t="s">
        <v>57</v>
      </c>
      <c r="AO15" s="854"/>
      <c r="AP15" s="854"/>
      <c r="AQ15" s="854"/>
      <c r="AR15" s="854"/>
      <c r="AS15" s="854"/>
      <c r="AT15" s="854"/>
      <c r="AU15" s="854"/>
      <c r="AV15" s="854"/>
      <c r="AW15" s="854"/>
      <c r="AX15" s="854"/>
      <c r="AY15" s="855"/>
      <c r="AZ15" s="853" t="s">
        <v>58</v>
      </c>
      <c r="BA15" s="854"/>
      <c r="BB15" s="854"/>
      <c r="BC15" s="854"/>
      <c r="BD15" s="854"/>
      <c r="BE15" s="854"/>
      <c r="BF15" s="854"/>
      <c r="BG15" s="854"/>
      <c r="BH15" s="854"/>
      <c r="BI15" s="854"/>
      <c r="BJ15" s="854"/>
      <c r="BK15" s="855"/>
      <c r="BL15" s="853" t="s">
        <v>59</v>
      </c>
      <c r="BM15" s="854"/>
      <c r="BN15" s="854"/>
      <c r="BO15" s="854"/>
      <c r="BP15" s="854"/>
      <c r="BQ15" s="854"/>
      <c r="BR15" s="854"/>
      <c r="BS15" s="854"/>
      <c r="BT15" s="854"/>
      <c r="BU15" s="854"/>
      <c r="BV15" s="854"/>
      <c r="BW15" s="855"/>
      <c r="BX15" s="853" t="s">
        <v>60</v>
      </c>
      <c r="BY15" s="854"/>
      <c r="BZ15" s="854"/>
      <c r="CA15" s="854"/>
      <c r="CB15" s="854"/>
      <c r="CC15" s="854"/>
      <c r="CD15" s="854"/>
      <c r="CE15" s="854"/>
      <c r="CF15" s="854"/>
      <c r="CG15" s="854"/>
      <c r="CH15" s="854"/>
      <c r="CI15" s="855"/>
      <c r="CJ15" s="853" t="s">
        <v>61</v>
      </c>
      <c r="CK15" s="854"/>
      <c r="CL15" s="854"/>
      <c r="CM15" s="854"/>
      <c r="CN15" s="854"/>
      <c r="CO15" s="854"/>
      <c r="CP15" s="854"/>
      <c r="CQ15" s="854"/>
      <c r="CR15" s="854"/>
      <c r="CS15" s="854"/>
      <c r="CT15" s="854"/>
      <c r="CU15" s="855"/>
      <c r="CV15" s="853" t="s">
        <v>62</v>
      </c>
      <c r="CW15" s="854"/>
      <c r="CX15" s="854"/>
      <c r="CY15" s="854"/>
      <c r="CZ15" s="854"/>
      <c r="DA15" s="854"/>
      <c r="DB15" s="854"/>
      <c r="DC15" s="854"/>
      <c r="DD15" s="854"/>
      <c r="DE15" s="854"/>
      <c r="DF15" s="854"/>
      <c r="DG15" s="855"/>
      <c r="DH15" s="853" t="s">
        <v>63</v>
      </c>
      <c r="DI15" s="854"/>
      <c r="DJ15" s="854"/>
      <c r="DK15" s="854"/>
      <c r="DL15" s="854"/>
      <c r="DM15" s="854"/>
      <c r="DN15" s="854"/>
      <c r="DO15" s="854"/>
      <c r="DP15" s="854"/>
      <c r="DQ15" s="854"/>
      <c r="DR15" s="854"/>
      <c r="DS15" s="855"/>
    </row>
    <row r="16" spans="2:123" s="466" customFormat="1" x14ac:dyDescent="0.35">
      <c r="C16" s="319" t="s">
        <v>430</v>
      </c>
      <c r="D16" s="490">
        <f>SUM($D13:D13)</f>
        <v>0</v>
      </c>
      <c r="E16" s="491">
        <f>SUM($D13:E13)</f>
        <v>0</v>
      </c>
      <c r="F16" s="491">
        <f>SUM($D13:F13)</f>
        <v>0</v>
      </c>
      <c r="G16" s="491">
        <f>SUM($D13:G13)</f>
        <v>0</v>
      </c>
      <c r="H16" s="491">
        <f>SUM($D13:H13)</f>
        <v>0</v>
      </c>
      <c r="I16" s="491">
        <f>SUM($D13:I13)</f>
        <v>0</v>
      </c>
      <c r="J16" s="491">
        <f>SUM($D13:J13)</f>
        <v>0</v>
      </c>
      <c r="K16" s="491">
        <f>SUM($D13:K13)</f>
        <v>0</v>
      </c>
      <c r="L16" s="491">
        <f>SUM($D13:L13)</f>
        <v>12</v>
      </c>
      <c r="M16" s="491">
        <f>SUM($D13:M13)</f>
        <v>24.5</v>
      </c>
      <c r="N16" s="491">
        <f>SUM($D13:N13)</f>
        <v>37.5</v>
      </c>
      <c r="O16" s="492">
        <f>SUM($D13:O13)</f>
        <v>50.5</v>
      </c>
      <c r="P16" s="490">
        <f>SUM($P13:P13)</f>
        <v>13</v>
      </c>
      <c r="Q16" s="491">
        <f>SUM($P13:Q13)</f>
        <v>26</v>
      </c>
      <c r="R16" s="491">
        <f>SUM($P13:R13)</f>
        <v>39.5</v>
      </c>
      <c r="S16" s="491">
        <f>SUM($P13:S13)</f>
        <v>53</v>
      </c>
      <c r="T16" s="491">
        <f>SUM($P13:T13)</f>
        <v>67</v>
      </c>
      <c r="U16" s="491">
        <f>SUM($P13:U13)</f>
        <v>81</v>
      </c>
      <c r="V16" s="491">
        <f>SUM($P13:V13)</f>
        <v>95.5</v>
      </c>
      <c r="W16" s="491">
        <f>SUM($P13:W13)</f>
        <v>110</v>
      </c>
      <c r="X16" s="491">
        <f>SUM($P13:X13)</f>
        <v>125</v>
      </c>
      <c r="Y16" s="491">
        <f>SUM($P13:Y13)</f>
        <v>140.5</v>
      </c>
      <c r="Z16" s="491">
        <f>SUM($P13:Z13)</f>
        <v>156.5</v>
      </c>
      <c r="AA16" s="492">
        <f>SUM($P13:AA13)</f>
        <v>172.5</v>
      </c>
      <c r="AB16" s="490">
        <f>SUM($AB13:AB13)</f>
        <v>16.5</v>
      </c>
      <c r="AC16" s="491">
        <f>SUM($AB13:AC13)</f>
        <v>33</v>
      </c>
      <c r="AD16" s="491">
        <f>SUM($AB13:AD13)</f>
        <v>49.5</v>
      </c>
      <c r="AE16" s="491">
        <f>SUM($AB13:AE13)</f>
        <v>66</v>
      </c>
      <c r="AF16" s="491">
        <f>SUM($AB13:AF13)</f>
        <v>82.5</v>
      </c>
      <c r="AG16" s="491">
        <f>SUM($AB13:AG13)</f>
        <v>99</v>
      </c>
      <c r="AH16" s="491">
        <f>SUM($AB13:AH13)</f>
        <v>115.5</v>
      </c>
      <c r="AI16" s="491">
        <f>SUM($AB13:AI13)</f>
        <v>132</v>
      </c>
      <c r="AJ16" s="491">
        <f>SUM($AB13:AJ13)</f>
        <v>148.5</v>
      </c>
      <c r="AK16" s="491">
        <f>SUM($AB13:AK13)</f>
        <v>165</v>
      </c>
      <c r="AL16" s="491">
        <f>SUM($AB13:AL13)</f>
        <v>165</v>
      </c>
      <c r="AM16" s="492">
        <f>SUM($AB13:AM13)</f>
        <v>165</v>
      </c>
      <c r="AN16" s="490">
        <f>SUM($AN13:AN13)</f>
        <v>0</v>
      </c>
      <c r="AO16" s="491">
        <f>SUM($AN13:AO13)</f>
        <v>0</v>
      </c>
      <c r="AP16" s="491">
        <f>SUM($AN13:AP13)</f>
        <v>0</v>
      </c>
      <c r="AQ16" s="491">
        <f>SUM($AN13:AQ13)</f>
        <v>0</v>
      </c>
      <c r="AR16" s="491">
        <f>SUM($AN13:AR13)</f>
        <v>0</v>
      </c>
      <c r="AS16" s="491">
        <f>SUM($AN13:AS13)</f>
        <v>0</v>
      </c>
      <c r="AT16" s="491">
        <f>SUM($AN13:AT13)</f>
        <v>0</v>
      </c>
      <c r="AU16" s="491">
        <f>SUM($AN13:AU13)</f>
        <v>0</v>
      </c>
      <c r="AV16" s="491">
        <f>SUM($AN13:AV13)</f>
        <v>0</v>
      </c>
      <c r="AW16" s="491">
        <f>SUM($AN13:AW13)</f>
        <v>0</v>
      </c>
      <c r="AX16" s="491">
        <f>SUM($AN13:AX13)</f>
        <v>0</v>
      </c>
      <c r="AY16" s="492">
        <f>SUM($AN13:AY13)</f>
        <v>0</v>
      </c>
      <c r="AZ16" s="490">
        <f>SUM($AZ13:AZ13)</f>
        <v>0</v>
      </c>
      <c r="BA16" s="491">
        <f>SUM($AZ13:BA13)</f>
        <v>0</v>
      </c>
      <c r="BB16" s="491">
        <f>SUM($AZ13:BB13)</f>
        <v>0</v>
      </c>
      <c r="BC16" s="491">
        <f>SUM($AZ13:BC13)</f>
        <v>0</v>
      </c>
      <c r="BD16" s="491">
        <f>SUM($AZ13:BD13)</f>
        <v>0</v>
      </c>
      <c r="BE16" s="491">
        <f>SUM($AZ13:BE13)</f>
        <v>0</v>
      </c>
      <c r="BF16" s="491">
        <f>SUM($AZ13:BF13)</f>
        <v>0</v>
      </c>
      <c r="BG16" s="491">
        <f>SUM($AZ13:BG13)</f>
        <v>0</v>
      </c>
      <c r="BH16" s="491">
        <f>SUM($AZ13:BH13)</f>
        <v>0</v>
      </c>
      <c r="BI16" s="491">
        <f>SUM($AZ13:BI13)</f>
        <v>0</v>
      </c>
      <c r="BJ16" s="491">
        <f>SUM($AZ13:BJ13)</f>
        <v>0</v>
      </c>
      <c r="BK16" s="492">
        <f>SUM($AZ13:BK13)</f>
        <v>0</v>
      </c>
      <c r="BL16" s="490">
        <f>SUM($BL13:BL13)</f>
        <v>0</v>
      </c>
      <c r="BM16" s="491">
        <f>SUM($BL13:BM13)</f>
        <v>0</v>
      </c>
      <c r="BN16" s="491">
        <f>SUM($BL13:BN13)</f>
        <v>0</v>
      </c>
      <c r="BO16" s="491">
        <f>SUM($BL13:BO13)</f>
        <v>0</v>
      </c>
      <c r="BP16" s="491">
        <f>SUM($BL13:BP13)</f>
        <v>0</v>
      </c>
      <c r="BQ16" s="491">
        <f>SUM($BL13:BQ13)</f>
        <v>0</v>
      </c>
      <c r="BR16" s="491">
        <f>SUM($BL13:BR13)</f>
        <v>0</v>
      </c>
      <c r="BS16" s="491">
        <f>SUM($BL13:BS13)</f>
        <v>0</v>
      </c>
      <c r="BT16" s="491">
        <f>SUM($BL13:BT13)</f>
        <v>0</v>
      </c>
      <c r="BU16" s="491">
        <f>SUM($BL13:BU13)</f>
        <v>0</v>
      </c>
      <c r="BV16" s="491">
        <f>SUM($BL13:BV13)</f>
        <v>0</v>
      </c>
      <c r="BW16" s="492">
        <f>SUM($BL13:BW13)</f>
        <v>0</v>
      </c>
      <c r="BX16" s="490">
        <f>SUM($BX13:BX13)</f>
        <v>0</v>
      </c>
      <c r="BY16" s="491">
        <f>SUM($BX13:BY13)</f>
        <v>0</v>
      </c>
      <c r="BZ16" s="491">
        <f>SUM($BX13:BZ13)</f>
        <v>0</v>
      </c>
      <c r="CA16" s="491">
        <f>SUM($BX13:CA13)</f>
        <v>0</v>
      </c>
      <c r="CB16" s="491">
        <f>SUM($BX13:CB13)</f>
        <v>0</v>
      </c>
      <c r="CC16" s="491">
        <f>SUM($BX13:CC13)</f>
        <v>0</v>
      </c>
      <c r="CD16" s="491">
        <f>SUM($BX13:CD13)</f>
        <v>0</v>
      </c>
      <c r="CE16" s="491">
        <f>SUM($BX13:CE13)</f>
        <v>0</v>
      </c>
      <c r="CF16" s="491">
        <f>SUM($BX13:CF13)</f>
        <v>0</v>
      </c>
      <c r="CG16" s="491">
        <f>SUM($BX13:CG13)</f>
        <v>0</v>
      </c>
      <c r="CH16" s="491">
        <f>SUM($BX13:CH13)</f>
        <v>0</v>
      </c>
      <c r="CI16" s="492">
        <f>SUM($BX13:CI13)</f>
        <v>0</v>
      </c>
      <c r="CJ16" s="490">
        <f>SUM($CJ13:CJ13)</f>
        <v>0</v>
      </c>
      <c r="CK16" s="491">
        <f>SUM($CJ13:CK13)</f>
        <v>0</v>
      </c>
      <c r="CL16" s="491">
        <f>SUM($CJ13:CL13)</f>
        <v>0</v>
      </c>
      <c r="CM16" s="491">
        <f>SUM($CJ13:CM13)</f>
        <v>0</v>
      </c>
      <c r="CN16" s="491">
        <f>SUM($CJ13:CN13)</f>
        <v>0</v>
      </c>
      <c r="CO16" s="491">
        <f>SUM($CJ13:CO13)</f>
        <v>0</v>
      </c>
      <c r="CP16" s="491">
        <f>SUM($CJ13:CP13)</f>
        <v>0</v>
      </c>
      <c r="CQ16" s="491">
        <f>SUM($CJ13:CQ13)</f>
        <v>0</v>
      </c>
      <c r="CR16" s="491">
        <f>SUM($CJ13:CR13)</f>
        <v>0</v>
      </c>
      <c r="CS16" s="491">
        <f>SUM($CJ13:CS13)</f>
        <v>0</v>
      </c>
      <c r="CT16" s="491">
        <f>SUM($CJ13:CT13)</f>
        <v>0</v>
      </c>
      <c r="CU16" s="492">
        <f>SUM($CJ13:CU13)</f>
        <v>0</v>
      </c>
      <c r="CV16" s="490">
        <f>SUM($CV13:CV13)</f>
        <v>0</v>
      </c>
      <c r="CW16" s="491">
        <f>SUM($CV13:CW13)</f>
        <v>0</v>
      </c>
      <c r="CX16" s="491">
        <f>SUM($CV13:CX13)</f>
        <v>0</v>
      </c>
      <c r="CY16" s="491">
        <f>SUM($CV13:CY13)</f>
        <v>0</v>
      </c>
      <c r="CZ16" s="491">
        <f>SUM($CV13:CZ13)</f>
        <v>0</v>
      </c>
      <c r="DA16" s="491">
        <f>SUM($CV13:DA13)</f>
        <v>0</v>
      </c>
      <c r="DB16" s="491">
        <f>SUM($CV13:DB13)</f>
        <v>0</v>
      </c>
      <c r="DC16" s="491">
        <f>SUM($CV13:DC13)</f>
        <v>0</v>
      </c>
      <c r="DD16" s="491">
        <f>SUM($CV13:DD13)</f>
        <v>0</v>
      </c>
      <c r="DE16" s="491">
        <f>SUM($CV13:DE13)</f>
        <v>0</v>
      </c>
      <c r="DF16" s="491">
        <f>SUM($CV13:DF13)</f>
        <v>0</v>
      </c>
      <c r="DG16" s="492">
        <f>SUM($CV13:DG13)</f>
        <v>0</v>
      </c>
      <c r="DH16" s="490">
        <f>SUM($DH13:DH13)</f>
        <v>0</v>
      </c>
      <c r="DI16" s="491">
        <f>SUM($DH13:DI13)</f>
        <v>0</v>
      </c>
      <c r="DJ16" s="491">
        <f>SUM($DH13:DJ13)</f>
        <v>0</v>
      </c>
      <c r="DK16" s="491">
        <f>SUM($DH13:DK13)</f>
        <v>0</v>
      </c>
      <c r="DL16" s="491">
        <f>SUM($DH13:DL13)</f>
        <v>0</v>
      </c>
      <c r="DM16" s="491">
        <f>SUM($DH13:DM13)</f>
        <v>0</v>
      </c>
      <c r="DN16" s="491">
        <f>SUM($DH13:DN13)</f>
        <v>0</v>
      </c>
      <c r="DO16" s="491">
        <f>SUM($DH13:DO13)</f>
        <v>0</v>
      </c>
      <c r="DP16" s="491">
        <f>SUM($DH13:DP13)</f>
        <v>0</v>
      </c>
      <c r="DQ16" s="491">
        <f>SUM($DH13:DQ13)</f>
        <v>0</v>
      </c>
      <c r="DR16" s="491">
        <f>SUM($DH13:DR13)</f>
        <v>0</v>
      </c>
      <c r="DS16" s="492">
        <f>SUM($DH13:DS13)</f>
        <v>0</v>
      </c>
    </row>
    <row r="17" spans="3:123" s="466" customFormat="1" x14ac:dyDescent="0.35">
      <c r="C17" s="319" t="s">
        <v>431</v>
      </c>
      <c r="D17" s="493">
        <f>IF(D16&gt;100,100,D16)</f>
        <v>0</v>
      </c>
      <c r="E17" s="489">
        <f t="shared" ref="E17:BP17" si="15">IF(E16&gt;100,100,E16)</f>
        <v>0</v>
      </c>
      <c r="F17" s="489">
        <f t="shared" si="15"/>
        <v>0</v>
      </c>
      <c r="G17" s="489">
        <f t="shared" si="15"/>
        <v>0</v>
      </c>
      <c r="H17" s="489">
        <f t="shared" si="15"/>
        <v>0</v>
      </c>
      <c r="I17" s="489">
        <f t="shared" si="15"/>
        <v>0</v>
      </c>
      <c r="J17" s="489">
        <f t="shared" si="15"/>
        <v>0</v>
      </c>
      <c r="K17" s="489">
        <f t="shared" si="15"/>
        <v>0</v>
      </c>
      <c r="L17" s="489">
        <f t="shared" si="15"/>
        <v>12</v>
      </c>
      <c r="M17" s="489">
        <f t="shared" si="15"/>
        <v>24.5</v>
      </c>
      <c r="N17" s="489">
        <f t="shared" si="15"/>
        <v>37.5</v>
      </c>
      <c r="O17" s="494">
        <f t="shared" si="15"/>
        <v>50.5</v>
      </c>
      <c r="P17" s="493">
        <f t="shared" si="15"/>
        <v>13</v>
      </c>
      <c r="Q17" s="489">
        <f t="shared" si="15"/>
        <v>26</v>
      </c>
      <c r="R17" s="489">
        <f t="shared" si="15"/>
        <v>39.5</v>
      </c>
      <c r="S17" s="489">
        <f t="shared" si="15"/>
        <v>53</v>
      </c>
      <c r="T17" s="489">
        <f t="shared" si="15"/>
        <v>67</v>
      </c>
      <c r="U17" s="489">
        <f t="shared" si="15"/>
        <v>81</v>
      </c>
      <c r="V17" s="489">
        <f t="shared" si="15"/>
        <v>95.5</v>
      </c>
      <c r="W17" s="489">
        <f t="shared" si="15"/>
        <v>100</v>
      </c>
      <c r="X17" s="489">
        <f t="shared" si="15"/>
        <v>100</v>
      </c>
      <c r="Y17" s="489">
        <f t="shared" si="15"/>
        <v>100</v>
      </c>
      <c r="Z17" s="489">
        <f t="shared" si="15"/>
        <v>100</v>
      </c>
      <c r="AA17" s="494">
        <f t="shared" si="15"/>
        <v>100</v>
      </c>
      <c r="AB17" s="493">
        <f t="shared" si="15"/>
        <v>16.5</v>
      </c>
      <c r="AC17" s="489">
        <f t="shared" si="15"/>
        <v>33</v>
      </c>
      <c r="AD17" s="489">
        <f t="shared" si="15"/>
        <v>49.5</v>
      </c>
      <c r="AE17" s="489">
        <f t="shared" si="15"/>
        <v>66</v>
      </c>
      <c r="AF17" s="489">
        <f t="shared" si="15"/>
        <v>82.5</v>
      </c>
      <c r="AG17" s="489">
        <f t="shared" si="15"/>
        <v>99</v>
      </c>
      <c r="AH17" s="489">
        <f t="shared" si="15"/>
        <v>100</v>
      </c>
      <c r="AI17" s="489">
        <f t="shared" si="15"/>
        <v>100</v>
      </c>
      <c r="AJ17" s="489">
        <f t="shared" si="15"/>
        <v>100</v>
      </c>
      <c r="AK17" s="489">
        <f t="shared" si="15"/>
        <v>100</v>
      </c>
      <c r="AL17" s="489">
        <f t="shared" si="15"/>
        <v>100</v>
      </c>
      <c r="AM17" s="494">
        <f t="shared" si="15"/>
        <v>100</v>
      </c>
      <c r="AN17" s="493">
        <f t="shared" si="15"/>
        <v>0</v>
      </c>
      <c r="AO17" s="489">
        <f t="shared" si="15"/>
        <v>0</v>
      </c>
      <c r="AP17" s="489">
        <f t="shared" si="15"/>
        <v>0</v>
      </c>
      <c r="AQ17" s="489">
        <f t="shared" si="15"/>
        <v>0</v>
      </c>
      <c r="AR17" s="489">
        <f t="shared" si="15"/>
        <v>0</v>
      </c>
      <c r="AS17" s="489">
        <f t="shared" si="15"/>
        <v>0</v>
      </c>
      <c r="AT17" s="489">
        <f t="shared" si="15"/>
        <v>0</v>
      </c>
      <c r="AU17" s="489">
        <f t="shared" si="15"/>
        <v>0</v>
      </c>
      <c r="AV17" s="489">
        <f t="shared" si="15"/>
        <v>0</v>
      </c>
      <c r="AW17" s="489">
        <f t="shared" si="15"/>
        <v>0</v>
      </c>
      <c r="AX17" s="489">
        <f t="shared" si="15"/>
        <v>0</v>
      </c>
      <c r="AY17" s="494">
        <f t="shared" si="15"/>
        <v>0</v>
      </c>
      <c r="AZ17" s="493">
        <f t="shared" si="15"/>
        <v>0</v>
      </c>
      <c r="BA17" s="489">
        <f t="shared" si="15"/>
        <v>0</v>
      </c>
      <c r="BB17" s="489">
        <f t="shared" si="15"/>
        <v>0</v>
      </c>
      <c r="BC17" s="489">
        <f t="shared" si="15"/>
        <v>0</v>
      </c>
      <c r="BD17" s="489">
        <f t="shared" si="15"/>
        <v>0</v>
      </c>
      <c r="BE17" s="489">
        <f t="shared" si="15"/>
        <v>0</v>
      </c>
      <c r="BF17" s="489">
        <f t="shared" si="15"/>
        <v>0</v>
      </c>
      <c r="BG17" s="489">
        <f t="shared" si="15"/>
        <v>0</v>
      </c>
      <c r="BH17" s="489">
        <f t="shared" si="15"/>
        <v>0</v>
      </c>
      <c r="BI17" s="489">
        <f t="shared" si="15"/>
        <v>0</v>
      </c>
      <c r="BJ17" s="489">
        <f t="shared" si="15"/>
        <v>0</v>
      </c>
      <c r="BK17" s="494">
        <f t="shared" si="15"/>
        <v>0</v>
      </c>
      <c r="BL17" s="493">
        <f t="shared" si="15"/>
        <v>0</v>
      </c>
      <c r="BM17" s="489">
        <f t="shared" si="15"/>
        <v>0</v>
      </c>
      <c r="BN17" s="489">
        <f t="shared" si="15"/>
        <v>0</v>
      </c>
      <c r="BO17" s="489">
        <f t="shared" si="15"/>
        <v>0</v>
      </c>
      <c r="BP17" s="489">
        <f t="shared" si="15"/>
        <v>0</v>
      </c>
      <c r="BQ17" s="489">
        <f t="shared" ref="BQ17:DS17" si="16">IF(BQ16&gt;100,100,BQ16)</f>
        <v>0</v>
      </c>
      <c r="BR17" s="489">
        <f t="shared" si="16"/>
        <v>0</v>
      </c>
      <c r="BS17" s="489">
        <f t="shared" si="16"/>
        <v>0</v>
      </c>
      <c r="BT17" s="489">
        <f t="shared" si="16"/>
        <v>0</v>
      </c>
      <c r="BU17" s="489">
        <f t="shared" si="16"/>
        <v>0</v>
      </c>
      <c r="BV17" s="489">
        <f t="shared" si="16"/>
        <v>0</v>
      </c>
      <c r="BW17" s="494">
        <f t="shared" si="16"/>
        <v>0</v>
      </c>
      <c r="BX17" s="493">
        <f t="shared" si="16"/>
        <v>0</v>
      </c>
      <c r="BY17" s="489">
        <f t="shared" si="16"/>
        <v>0</v>
      </c>
      <c r="BZ17" s="489">
        <f t="shared" si="16"/>
        <v>0</v>
      </c>
      <c r="CA17" s="489">
        <f t="shared" si="16"/>
        <v>0</v>
      </c>
      <c r="CB17" s="489">
        <f t="shared" si="16"/>
        <v>0</v>
      </c>
      <c r="CC17" s="489">
        <f t="shared" si="16"/>
        <v>0</v>
      </c>
      <c r="CD17" s="489">
        <f t="shared" si="16"/>
        <v>0</v>
      </c>
      <c r="CE17" s="489">
        <f t="shared" si="16"/>
        <v>0</v>
      </c>
      <c r="CF17" s="489">
        <f t="shared" si="16"/>
        <v>0</v>
      </c>
      <c r="CG17" s="489">
        <f t="shared" si="16"/>
        <v>0</v>
      </c>
      <c r="CH17" s="489">
        <f t="shared" si="16"/>
        <v>0</v>
      </c>
      <c r="CI17" s="494">
        <f t="shared" si="16"/>
        <v>0</v>
      </c>
      <c r="CJ17" s="493">
        <f t="shared" si="16"/>
        <v>0</v>
      </c>
      <c r="CK17" s="489">
        <f t="shared" si="16"/>
        <v>0</v>
      </c>
      <c r="CL17" s="489">
        <f t="shared" si="16"/>
        <v>0</v>
      </c>
      <c r="CM17" s="489">
        <f t="shared" si="16"/>
        <v>0</v>
      </c>
      <c r="CN17" s="489">
        <f t="shared" si="16"/>
        <v>0</v>
      </c>
      <c r="CO17" s="489">
        <f t="shared" si="16"/>
        <v>0</v>
      </c>
      <c r="CP17" s="489">
        <f t="shared" si="16"/>
        <v>0</v>
      </c>
      <c r="CQ17" s="489">
        <f t="shared" si="16"/>
        <v>0</v>
      </c>
      <c r="CR17" s="489">
        <f t="shared" si="16"/>
        <v>0</v>
      </c>
      <c r="CS17" s="489">
        <f t="shared" si="16"/>
        <v>0</v>
      </c>
      <c r="CT17" s="489">
        <f t="shared" si="16"/>
        <v>0</v>
      </c>
      <c r="CU17" s="494">
        <f t="shared" si="16"/>
        <v>0</v>
      </c>
      <c r="CV17" s="493">
        <f t="shared" si="16"/>
        <v>0</v>
      </c>
      <c r="CW17" s="489">
        <f t="shared" si="16"/>
        <v>0</v>
      </c>
      <c r="CX17" s="489">
        <f t="shared" si="16"/>
        <v>0</v>
      </c>
      <c r="CY17" s="489">
        <f t="shared" si="16"/>
        <v>0</v>
      </c>
      <c r="CZ17" s="489">
        <f t="shared" si="16"/>
        <v>0</v>
      </c>
      <c r="DA17" s="489">
        <f t="shared" si="16"/>
        <v>0</v>
      </c>
      <c r="DB17" s="489">
        <f t="shared" si="16"/>
        <v>0</v>
      </c>
      <c r="DC17" s="489">
        <f t="shared" si="16"/>
        <v>0</v>
      </c>
      <c r="DD17" s="489">
        <f t="shared" si="16"/>
        <v>0</v>
      </c>
      <c r="DE17" s="489">
        <f t="shared" si="16"/>
        <v>0</v>
      </c>
      <c r="DF17" s="489">
        <f t="shared" si="16"/>
        <v>0</v>
      </c>
      <c r="DG17" s="494">
        <f t="shared" si="16"/>
        <v>0</v>
      </c>
      <c r="DH17" s="493">
        <f t="shared" si="16"/>
        <v>0</v>
      </c>
      <c r="DI17" s="489">
        <f t="shared" si="16"/>
        <v>0</v>
      </c>
      <c r="DJ17" s="489">
        <f t="shared" si="16"/>
        <v>0</v>
      </c>
      <c r="DK17" s="489">
        <f t="shared" si="16"/>
        <v>0</v>
      </c>
      <c r="DL17" s="489">
        <f t="shared" si="16"/>
        <v>0</v>
      </c>
      <c r="DM17" s="489">
        <f t="shared" si="16"/>
        <v>0</v>
      </c>
      <c r="DN17" s="489">
        <f t="shared" si="16"/>
        <v>0</v>
      </c>
      <c r="DO17" s="489">
        <f t="shared" si="16"/>
        <v>0</v>
      </c>
      <c r="DP17" s="489">
        <f t="shared" si="16"/>
        <v>0</v>
      </c>
      <c r="DQ17" s="489">
        <f t="shared" si="16"/>
        <v>0</v>
      </c>
      <c r="DR17" s="489">
        <f t="shared" si="16"/>
        <v>0</v>
      </c>
      <c r="DS17" s="494">
        <f t="shared" si="16"/>
        <v>0</v>
      </c>
    </row>
    <row r="18" spans="3:123" s="466" customFormat="1" ht="15" thickBot="1" x14ac:dyDescent="0.4">
      <c r="C18" s="319" t="s">
        <v>432</v>
      </c>
      <c r="D18" s="495">
        <f>D17</f>
        <v>0</v>
      </c>
      <c r="E18" s="496">
        <f>E17-D17</f>
        <v>0</v>
      </c>
      <c r="F18" s="496">
        <f t="shared" ref="F18:O18" si="17">F17-E17</f>
        <v>0</v>
      </c>
      <c r="G18" s="496">
        <f t="shared" si="17"/>
        <v>0</v>
      </c>
      <c r="H18" s="496">
        <f t="shared" si="17"/>
        <v>0</v>
      </c>
      <c r="I18" s="496">
        <f t="shared" si="17"/>
        <v>0</v>
      </c>
      <c r="J18" s="496">
        <f t="shared" si="17"/>
        <v>0</v>
      </c>
      <c r="K18" s="496">
        <f t="shared" si="17"/>
        <v>0</v>
      </c>
      <c r="L18" s="496">
        <f t="shared" si="17"/>
        <v>12</v>
      </c>
      <c r="M18" s="496">
        <f t="shared" si="17"/>
        <v>12.5</v>
      </c>
      <c r="N18" s="496">
        <f t="shared" si="17"/>
        <v>13</v>
      </c>
      <c r="O18" s="497">
        <f t="shared" si="17"/>
        <v>13</v>
      </c>
      <c r="P18" s="495">
        <f>P17</f>
        <v>13</v>
      </c>
      <c r="Q18" s="496">
        <f t="shared" ref="Q18:AA18" si="18">Q17-P17</f>
        <v>13</v>
      </c>
      <c r="R18" s="496">
        <f t="shared" si="18"/>
        <v>13.5</v>
      </c>
      <c r="S18" s="496">
        <f t="shared" si="18"/>
        <v>13.5</v>
      </c>
      <c r="T18" s="496">
        <f t="shared" si="18"/>
        <v>14</v>
      </c>
      <c r="U18" s="496">
        <f t="shared" si="18"/>
        <v>14</v>
      </c>
      <c r="V18" s="496">
        <f t="shared" si="18"/>
        <v>14.5</v>
      </c>
      <c r="W18" s="496">
        <f t="shared" si="18"/>
        <v>4.5</v>
      </c>
      <c r="X18" s="496">
        <f t="shared" si="18"/>
        <v>0</v>
      </c>
      <c r="Y18" s="496">
        <f t="shared" si="18"/>
        <v>0</v>
      </c>
      <c r="Z18" s="496">
        <f t="shared" si="18"/>
        <v>0</v>
      </c>
      <c r="AA18" s="497">
        <f t="shared" si="18"/>
        <v>0</v>
      </c>
      <c r="AB18" s="495">
        <f>AB17</f>
        <v>16.5</v>
      </c>
      <c r="AC18" s="496">
        <f t="shared" ref="AC18:AM18" si="19">AC17-AB17</f>
        <v>16.5</v>
      </c>
      <c r="AD18" s="496">
        <f t="shared" si="19"/>
        <v>16.5</v>
      </c>
      <c r="AE18" s="496">
        <f t="shared" si="19"/>
        <v>16.5</v>
      </c>
      <c r="AF18" s="496">
        <f t="shared" si="19"/>
        <v>16.5</v>
      </c>
      <c r="AG18" s="496">
        <f t="shared" si="19"/>
        <v>16.5</v>
      </c>
      <c r="AH18" s="496">
        <f t="shared" si="19"/>
        <v>1</v>
      </c>
      <c r="AI18" s="496">
        <f t="shared" si="19"/>
        <v>0</v>
      </c>
      <c r="AJ18" s="496">
        <f t="shared" si="19"/>
        <v>0</v>
      </c>
      <c r="AK18" s="496">
        <f t="shared" si="19"/>
        <v>0</v>
      </c>
      <c r="AL18" s="496">
        <f t="shared" si="19"/>
        <v>0</v>
      </c>
      <c r="AM18" s="497">
        <f t="shared" si="19"/>
        <v>0</v>
      </c>
      <c r="AN18" s="495">
        <f>AN17</f>
        <v>0</v>
      </c>
      <c r="AO18" s="496">
        <f t="shared" ref="AO18:AY18" si="20">AO17-AN17</f>
        <v>0</v>
      </c>
      <c r="AP18" s="496">
        <f t="shared" si="20"/>
        <v>0</v>
      </c>
      <c r="AQ18" s="496">
        <f t="shared" si="20"/>
        <v>0</v>
      </c>
      <c r="AR18" s="496">
        <f t="shared" si="20"/>
        <v>0</v>
      </c>
      <c r="AS18" s="496">
        <f t="shared" si="20"/>
        <v>0</v>
      </c>
      <c r="AT18" s="496">
        <f t="shared" si="20"/>
        <v>0</v>
      </c>
      <c r="AU18" s="496">
        <f t="shared" si="20"/>
        <v>0</v>
      </c>
      <c r="AV18" s="496">
        <f t="shared" si="20"/>
        <v>0</v>
      </c>
      <c r="AW18" s="496">
        <f t="shared" si="20"/>
        <v>0</v>
      </c>
      <c r="AX18" s="496">
        <f t="shared" si="20"/>
        <v>0</v>
      </c>
      <c r="AY18" s="497">
        <f t="shared" si="20"/>
        <v>0</v>
      </c>
      <c r="AZ18" s="495">
        <f>AZ17</f>
        <v>0</v>
      </c>
      <c r="BA18" s="496">
        <f t="shared" ref="BA18:BK18" si="21">BA17-AZ17</f>
        <v>0</v>
      </c>
      <c r="BB18" s="496">
        <f t="shared" si="21"/>
        <v>0</v>
      </c>
      <c r="BC18" s="496">
        <f t="shared" si="21"/>
        <v>0</v>
      </c>
      <c r="BD18" s="496">
        <f t="shared" si="21"/>
        <v>0</v>
      </c>
      <c r="BE18" s="496">
        <f t="shared" si="21"/>
        <v>0</v>
      </c>
      <c r="BF18" s="496">
        <f t="shared" si="21"/>
        <v>0</v>
      </c>
      <c r="BG18" s="496">
        <f t="shared" si="21"/>
        <v>0</v>
      </c>
      <c r="BH18" s="496">
        <f t="shared" si="21"/>
        <v>0</v>
      </c>
      <c r="BI18" s="496">
        <f t="shared" si="21"/>
        <v>0</v>
      </c>
      <c r="BJ18" s="496">
        <f t="shared" si="21"/>
        <v>0</v>
      </c>
      <c r="BK18" s="497">
        <f t="shared" si="21"/>
        <v>0</v>
      </c>
      <c r="BL18" s="495">
        <f>BL17</f>
        <v>0</v>
      </c>
      <c r="BM18" s="496">
        <f t="shared" ref="BM18:BW18" si="22">BM17-BL17</f>
        <v>0</v>
      </c>
      <c r="BN18" s="496">
        <f t="shared" si="22"/>
        <v>0</v>
      </c>
      <c r="BO18" s="496">
        <f t="shared" si="22"/>
        <v>0</v>
      </c>
      <c r="BP18" s="496">
        <f t="shared" si="22"/>
        <v>0</v>
      </c>
      <c r="BQ18" s="496">
        <f t="shared" si="22"/>
        <v>0</v>
      </c>
      <c r="BR18" s="496">
        <f t="shared" si="22"/>
        <v>0</v>
      </c>
      <c r="BS18" s="496">
        <f t="shared" si="22"/>
        <v>0</v>
      </c>
      <c r="BT18" s="496">
        <f t="shared" si="22"/>
        <v>0</v>
      </c>
      <c r="BU18" s="496">
        <f t="shared" si="22"/>
        <v>0</v>
      </c>
      <c r="BV18" s="496">
        <f t="shared" si="22"/>
        <v>0</v>
      </c>
      <c r="BW18" s="497">
        <f t="shared" si="22"/>
        <v>0</v>
      </c>
      <c r="BX18" s="495">
        <f>BX17</f>
        <v>0</v>
      </c>
      <c r="BY18" s="496">
        <f t="shared" ref="BY18:CI18" si="23">BY17-BX17</f>
        <v>0</v>
      </c>
      <c r="BZ18" s="496">
        <f t="shared" si="23"/>
        <v>0</v>
      </c>
      <c r="CA18" s="496">
        <f t="shared" si="23"/>
        <v>0</v>
      </c>
      <c r="CB18" s="496">
        <f t="shared" si="23"/>
        <v>0</v>
      </c>
      <c r="CC18" s="496">
        <f t="shared" si="23"/>
        <v>0</v>
      </c>
      <c r="CD18" s="496">
        <f t="shared" si="23"/>
        <v>0</v>
      </c>
      <c r="CE18" s="496">
        <f t="shared" si="23"/>
        <v>0</v>
      </c>
      <c r="CF18" s="496">
        <f t="shared" si="23"/>
        <v>0</v>
      </c>
      <c r="CG18" s="496">
        <f t="shared" si="23"/>
        <v>0</v>
      </c>
      <c r="CH18" s="496">
        <f t="shared" si="23"/>
        <v>0</v>
      </c>
      <c r="CI18" s="497">
        <f t="shared" si="23"/>
        <v>0</v>
      </c>
      <c r="CJ18" s="495">
        <f>CJ17</f>
        <v>0</v>
      </c>
      <c r="CK18" s="496">
        <f t="shared" ref="CK18:CU18" si="24">CK17-CJ17</f>
        <v>0</v>
      </c>
      <c r="CL18" s="496">
        <f t="shared" si="24"/>
        <v>0</v>
      </c>
      <c r="CM18" s="496">
        <f t="shared" si="24"/>
        <v>0</v>
      </c>
      <c r="CN18" s="496">
        <f t="shared" si="24"/>
        <v>0</v>
      </c>
      <c r="CO18" s="496">
        <f t="shared" si="24"/>
        <v>0</v>
      </c>
      <c r="CP18" s="496">
        <f t="shared" si="24"/>
        <v>0</v>
      </c>
      <c r="CQ18" s="496">
        <f t="shared" si="24"/>
        <v>0</v>
      </c>
      <c r="CR18" s="496">
        <f t="shared" si="24"/>
        <v>0</v>
      </c>
      <c r="CS18" s="496">
        <f t="shared" si="24"/>
        <v>0</v>
      </c>
      <c r="CT18" s="496">
        <f t="shared" si="24"/>
        <v>0</v>
      </c>
      <c r="CU18" s="497">
        <f t="shared" si="24"/>
        <v>0</v>
      </c>
      <c r="CV18" s="495">
        <f>CV17</f>
        <v>0</v>
      </c>
      <c r="CW18" s="496">
        <f t="shared" ref="CW18:DG18" si="25">CW17-CV17</f>
        <v>0</v>
      </c>
      <c r="CX18" s="496">
        <f t="shared" si="25"/>
        <v>0</v>
      </c>
      <c r="CY18" s="496">
        <f t="shared" si="25"/>
        <v>0</v>
      </c>
      <c r="CZ18" s="496">
        <f t="shared" si="25"/>
        <v>0</v>
      </c>
      <c r="DA18" s="496">
        <f t="shared" si="25"/>
        <v>0</v>
      </c>
      <c r="DB18" s="496">
        <f t="shared" si="25"/>
        <v>0</v>
      </c>
      <c r="DC18" s="496">
        <f t="shared" si="25"/>
        <v>0</v>
      </c>
      <c r="DD18" s="496">
        <f t="shared" si="25"/>
        <v>0</v>
      </c>
      <c r="DE18" s="496">
        <f t="shared" si="25"/>
        <v>0</v>
      </c>
      <c r="DF18" s="496">
        <f t="shared" si="25"/>
        <v>0</v>
      </c>
      <c r="DG18" s="497">
        <f t="shared" si="25"/>
        <v>0</v>
      </c>
      <c r="DH18" s="495">
        <f>DH17</f>
        <v>0</v>
      </c>
      <c r="DI18" s="496">
        <f t="shared" ref="DI18:DS18" si="26">DI17-DH17</f>
        <v>0</v>
      </c>
      <c r="DJ18" s="496">
        <f t="shared" si="26"/>
        <v>0</v>
      </c>
      <c r="DK18" s="496">
        <f t="shared" si="26"/>
        <v>0</v>
      </c>
      <c r="DL18" s="496">
        <f t="shared" si="26"/>
        <v>0</v>
      </c>
      <c r="DM18" s="496">
        <f t="shared" si="26"/>
        <v>0</v>
      </c>
      <c r="DN18" s="496">
        <f t="shared" si="26"/>
        <v>0</v>
      </c>
      <c r="DO18" s="496">
        <f t="shared" si="26"/>
        <v>0</v>
      </c>
      <c r="DP18" s="496">
        <f t="shared" si="26"/>
        <v>0</v>
      </c>
      <c r="DQ18" s="496">
        <f t="shared" si="26"/>
        <v>0</v>
      </c>
      <c r="DR18" s="496">
        <f t="shared" si="26"/>
        <v>0</v>
      </c>
      <c r="DS18" s="497">
        <f t="shared" si="26"/>
        <v>0</v>
      </c>
    </row>
    <row r="19" spans="3:123" s="466" customFormat="1" ht="15" thickTop="1" x14ac:dyDescent="0.35">
      <c r="C19" s="319" t="s">
        <v>433</v>
      </c>
      <c r="D19" s="498">
        <f>SUM($D18:D18)</f>
        <v>0</v>
      </c>
      <c r="E19" s="491">
        <f>SUM($D18:E18)</f>
        <v>0</v>
      </c>
      <c r="F19" s="491">
        <f>SUM($D18:F18)</f>
        <v>0</v>
      </c>
      <c r="G19" s="491">
        <f>SUM($D18:G18)</f>
        <v>0</v>
      </c>
      <c r="H19" s="491">
        <f>SUM($D18:H18)</f>
        <v>0</v>
      </c>
      <c r="I19" s="491">
        <f>SUM($D18:I18)</f>
        <v>0</v>
      </c>
      <c r="J19" s="491">
        <f>SUM($D18:J18)</f>
        <v>0</v>
      </c>
      <c r="K19" s="491">
        <f>SUM($D18:K18)</f>
        <v>0</v>
      </c>
      <c r="L19" s="491">
        <f>SUM($D18:L18)</f>
        <v>12</v>
      </c>
      <c r="M19" s="491">
        <f>SUM($D18:M18)</f>
        <v>24.5</v>
      </c>
      <c r="N19" s="491">
        <f>SUM($D18:N18)</f>
        <v>37.5</v>
      </c>
      <c r="O19" s="491">
        <f>SUM($D18:O18)</f>
        <v>50.5</v>
      </c>
      <c r="P19" s="491">
        <f>SUM($D18:P18)</f>
        <v>63.5</v>
      </c>
      <c r="Q19" s="491">
        <f>SUM($D18:Q18)</f>
        <v>76.5</v>
      </c>
      <c r="R19" s="491">
        <f>SUM($D18:R18)</f>
        <v>90</v>
      </c>
      <c r="S19" s="491">
        <f>SUM($D18:S18)</f>
        <v>103.5</v>
      </c>
      <c r="T19" s="491">
        <f>SUM($D18:T18)</f>
        <v>117.5</v>
      </c>
      <c r="U19" s="491">
        <f>SUM($D18:U18)</f>
        <v>131.5</v>
      </c>
      <c r="V19" s="491">
        <f>SUM($D18:V18)</f>
        <v>146</v>
      </c>
      <c r="W19" s="491">
        <f>SUM($D18:W18)</f>
        <v>150.5</v>
      </c>
      <c r="X19" s="491">
        <f>SUM($D18:X18)</f>
        <v>150.5</v>
      </c>
      <c r="Y19" s="491">
        <f>SUM($D18:Y18)</f>
        <v>150.5</v>
      </c>
      <c r="Z19" s="491">
        <f>SUM($D18:Z18)</f>
        <v>150.5</v>
      </c>
      <c r="AA19" s="491">
        <f>SUM($D18:AA18)</f>
        <v>150.5</v>
      </c>
      <c r="AB19" s="491">
        <f>SUM($D18:AB18)</f>
        <v>167</v>
      </c>
      <c r="AC19" s="491">
        <f>SUM($D18:AC18)</f>
        <v>183.5</v>
      </c>
      <c r="AD19" s="491">
        <f>SUM($D18:AD18)</f>
        <v>200</v>
      </c>
      <c r="AE19" s="491">
        <f>SUM($D18:AE18)</f>
        <v>216.5</v>
      </c>
      <c r="AF19" s="491">
        <f>SUM($D18:AF18)</f>
        <v>233</v>
      </c>
      <c r="AG19" s="491">
        <f>SUM($D18:AG18)</f>
        <v>249.5</v>
      </c>
      <c r="AH19" s="491">
        <f>SUM($D18:AH18)</f>
        <v>250.5</v>
      </c>
      <c r="AI19" s="491">
        <f>SUM($D18:AI18)</f>
        <v>250.5</v>
      </c>
      <c r="AJ19" s="491">
        <f>SUM($D18:AJ18)</f>
        <v>250.5</v>
      </c>
      <c r="AK19" s="491">
        <f>SUM($D18:AK18)</f>
        <v>250.5</v>
      </c>
      <c r="AL19" s="491">
        <f>SUM($D18:AL18)</f>
        <v>250.5</v>
      </c>
      <c r="AM19" s="491">
        <f>SUM($D18:AM18)</f>
        <v>250.5</v>
      </c>
      <c r="AN19" s="491">
        <f>SUM($D18:AN18)</f>
        <v>250.5</v>
      </c>
      <c r="AO19" s="491">
        <f>SUM($D18:AO18)</f>
        <v>250.5</v>
      </c>
      <c r="AP19" s="491">
        <f>SUM($D18:AP18)</f>
        <v>250.5</v>
      </c>
      <c r="AQ19" s="491">
        <f>SUM($D18:AQ18)</f>
        <v>250.5</v>
      </c>
      <c r="AR19" s="491">
        <f>SUM($D18:AR18)</f>
        <v>250.5</v>
      </c>
      <c r="AS19" s="491">
        <f>SUM($D18:AS18)</f>
        <v>250.5</v>
      </c>
      <c r="AT19" s="491">
        <f>SUM($D18:AT18)</f>
        <v>250.5</v>
      </c>
      <c r="AU19" s="491">
        <f>SUM($D18:AU18)</f>
        <v>250.5</v>
      </c>
      <c r="AV19" s="491">
        <f>SUM($D18:AV18)</f>
        <v>250.5</v>
      </c>
      <c r="AW19" s="491">
        <f>SUM($D18:AW18)</f>
        <v>250.5</v>
      </c>
      <c r="AX19" s="491">
        <f>SUM($D18:AX18)</f>
        <v>250.5</v>
      </c>
      <c r="AY19" s="491">
        <f>SUM($D18:AY18)</f>
        <v>250.5</v>
      </c>
      <c r="AZ19" s="491">
        <f>SUM($D18:AZ18)</f>
        <v>250.5</v>
      </c>
      <c r="BA19" s="491">
        <f>SUM($D18:BA18)</f>
        <v>250.5</v>
      </c>
      <c r="BB19" s="491">
        <f>SUM($D18:BB18)</f>
        <v>250.5</v>
      </c>
      <c r="BC19" s="491">
        <f>SUM($D18:BC18)</f>
        <v>250.5</v>
      </c>
      <c r="BD19" s="491">
        <f>SUM($D18:BD18)</f>
        <v>250.5</v>
      </c>
      <c r="BE19" s="491">
        <f>SUM($D18:BE18)</f>
        <v>250.5</v>
      </c>
      <c r="BF19" s="491">
        <f>SUM($D18:BF18)</f>
        <v>250.5</v>
      </c>
      <c r="BG19" s="491">
        <f>SUM($D18:BG18)</f>
        <v>250.5</v>
      </c>
      <c r="BH19" s="491">
        <f>SUM($D18:BH18)</f>
        <v>250.5</v>
      </c>
      <c r="BI19" s="491">
        <f>SUM($D18:BI18)</f>
        <v>250.5</v>
      </c>
      <c r="BJ19" s="491">
        <f>SUM($D18:BJ18)</f>
        <v>250.5</v>
      </c>
      <c r="BK19" s="491">
        <f>SUM($D18:BK18)</f>
        <v>250.5</v>
      </c>
      <c r="BL19" s="491">
        <f>SUM($D18:BL18)</f>
        <v>250.5</v>
      </c>
      <c r="BM19" s="491">
        <f>SUM($D18:BM18)</f>
        <v>250.5</v>
      </c>
      <c r="BN19" s="491">
        <f>SUM($D18:BN18)</f>
        <v>250.5</v>
      </c>
      <c r="BO19" s="491">
        <f>SUM($D18:BO18)</f>
        <v>250.5</v>
      </c>
      <c r="BP19" s="491">
        <f>SUM($D18:BP18)</f>
        <v>250.5</v>
      </c>
      <c r="BQ19" s="491">
        <f>SUM($D18:BQ18)</f>
        <v>250.5</v>
      </c>
      <c r="BR19" s="491">
        <f>SUM($D18:BR18)</f>
        <v>250.5</v>
      </c>
      <c r="BS19" s="491">
        <f>SUM($D18:BS18)</f>
        <v>250.5</v>
      </c>
      <c r="BT19" s="491">
        <f>SUM($D18:BT18)</f>
        <v>250.5</v>
      </c>
      <c r="BU19" s="491">
        <f>SUM($D18:BU18)</f>
        <v>250.5</v>
      </c>
      <c r="BV19" s="491">
        <f>SUM($D18:BV18)</f>
        <v>250.5</v>
      </c>
      <c r="BW19" s="491">
        <f>SUM($D18:BW18)</f>
        <v>250.5</v>
      </c>
      <c r="BX19" s="491">
        <f>SUM($D18:BX18)</f>
        <v>250.5</v>
      </c>
      <c r="BY19" s="491">
        <f>SUM($D18:BY18)</f>
        <v>250.5</v>
      </c>
      <c r="BZ19" s="491">
        <f>SUM($D18:BZ18)</f>
        <v>250.5</v>
      </c>
      <c r="CA19" s="491">
        <f>SUM($D18:CA18)</f>
        <v>250.5</v>
      </c>
      <c r="CB19" s="491">
        <f>SUM($D18:CB18)</f>
        <v>250.5</v>
      </c>
      <c r="CC19" s="491">
        <f>SUM($D18:CC18)</f>
        <v>250.5</v>
      </c>
      <c r="CD19" s="491">
        <f>SUM($D18:CD18)</f>
        <v>250.5</v>
      </c>
      <c r="CE19" s="491">
        <f>SUM($D18:CE18)</f>
        <v>250.5</v>
      </c>
      <c r="CF19" s="491">
        <f>SUM($D18:CF18)</f>
        <v>250.5</v>
      </c>
      <c r="CG19" s="491">
        <f>SUM($D18:CG18)</f>
        <v>250.5</v>
      </c>
      <c r="CH19" s="491">
        <f>SUM($D18:CH18)</f>
        <v>250.5</v>
      </c>
      <c r="CI19" s="491">
        <f>SUM($D18:CI18)</f>
        <v>250.5</v>
      </c>
      <c r="CJ19" s="491">
        <f>SUM($D18:CJ18)</f>
        <v>250.5</v>
      </c>
      <c r="CK19" s="491">
        <f>SUM($D18:CK18)</f>
        <v>250.5</v>
      </c>
      <c r="CL19" s="491">
        <f>SUM($D18:CL18)</f>
        <v>250.5</v>
      </c>
      <c r="CM19" s="491">
        <f>SUM($D18:CM18)</f>
        <v>250.5</v>
      </c>
      <c r="CN19" s="491">
        <f>SUM($D18:CN18)</f>
        <v>250.5</v>
      </c>
      <c r="CO19" s="491">
        <f>SUM($D18:CO18)</f>
        <v>250.5</v>
      </c>
      <c r="CP19" s="491">
        <f>SUM($D18:CP18)</f>
        <v>250.5</v>
      </c>
      <c r="CQ19" s="491">
        <f>SUM($D18:CQ18)</f>
        <v>250.5</v>
      </c>
      <c r="CR19" s="491">
        <f>SUM($D18:CR18)</f>
        <v>250.5</v>
      </c>
      <c r="CS19" s="491">
        <f>SUM($D18:CS18)</f>
        <v>250.5</v>
      </c>
      <c r="CT19" s="491">
        <f>SUM($D18:CT18)</f>
        <v>250.5</v>
      </c>
      <c r="CU19" s="491">
        <f>SUM($D18:CU18)</f>
        <v>250.5</v>
      </c>
      <c r="CV19" s="491">
        <f>SUM($D18:CV18)</f>
        <v>250.5</v>
      </c>
      <c r="CW19" s="491">
        <f>SUM($D18:CW18)</f>
        <v>250.5</v>
      </c>
      <c r="CX19" s="491">
        <f>SUM($D18:CX18)</f>
        <v>250.5</v>
      </c>
      <c r="CY19" s="491">
        <f>SUM($D18:CY18)</f>
        <v>250.5</v>
      </c>
      <c r="CZ19" s="491">
        <f>SUM($D18:CZ18)</f>
        <v>250.5</v>
      </c>
      <c r="DA19" s="491">
        <f>SUM($D18:DA18)</f>
        <v>250.5</v>
      </c>
      <c r="DB19" s="491">
        <f>SUM($D18:DB18)</f>
        <v>250.5</v>
      </c>
      <c r="DC19" s="491">
        <f>SUM($D18:DC18)</f>
        <v>250.5</v>
      </c>
      <c r="DD19" s="491">
        <f>SUM($D18:DD18)</f>
        <v>250.5</v>
      </c>
      <c r="DE19" s="491">
        <f>SUM($D18:DE18)</f>
        <v>250.5</v>
      </c>
      <c r="DF19" s="491">
        <f>SUM($D18:DF18)</f>
        <v>250.5</v>
      </c>
      <c r="DG19" s="491">
        <f>SUM($D18:DG18)</f>
        <v>250.5</v>
      </c>
      <c r="DH19" s="491">
        <f>SUM($D18:DH18)</f>
        <v>250.5</v>
      </c>
      <c r="DI19" s="491">
        <f>SUM($D18:DI18)</f>
        <v>250.5</v>
      </c>
      <c r="DJ19" s="491">
        <f>SUM($D18:DJ18)</f>
        <v>250.5</v>
      </c>
      <c r="DK19" s="491">
        <f>SUM($D18:DK18)</f>
        <v>250.5</v>
      </c>
      <c r="DL19" s="491">
        <f>SUM($D18:DL18)</f>
        <v>250.5</v>
      </c>
      <c r="DM19" s="491">
        <f>SUM($D18:DM18)</f>
        <v>250.5</v>
      </c>
      <c r="DN19" s="491">
        <f>SUM($D18:DN18)</f>
        <v>250.5</v>
      </c>
      <c r="DO19" s="491">
        <f>SUM($D18:DO18)</f>
        <v>250.5</v>
      </c>
      <c r="DP19" s="491">
        <f>SUM($D18:DP18)</f>
        <v>250.5</v>
      </c>
      <c r="DQ19" s="491">
        <f>SUM($D18:DQ18)</f>
        <v>250.5</v>
      </c>
      <c r="DR19" s="491">
        <f>SUM($D18:DR18)</f>
        <v>250.5</v>
      </c>
      <c r="DS19" s="499">
        <f>SUM($D18:DS18)</f>
        <v>250.5</v>
      </c>
    </row>
    <row r="20" spans="3:123" s="466" customFormat="1" x14ac:dyDescent="0.35">
      <c r="C20" s="319" t="s">
        <v>434</v>
      </c>
      <c r="D20" s="500">
        <f>IF(D19&gt;600,600,D19)</f>
        <v>0</v>
      </c>
      <c r="E20" s="489">
        <f t="shared" ref="E20:BP20" si="27">IF(E19&gt;600,600,E19)</f>
        <v>0</v>
      </c>
      <c r="F20" s="489">
        <f t="shared" si="27"/>
        <v>0</v>
      </c>
      <c r="G20" s="489">
        <f t="shared" si="27"/>
        <v>0</v>
      </c>
      <c r="H20" s="489">
        <f t="shared" si="27"/>
        <v>0</v>
      </c>
      <c r="I20" s="489">
        <f t="shared" si="27"/>
        <v>0</v>
      </c>
      <c r="J20" s="489">
        <f t="shared" si="27"/>
        <v>0</v>
      </c>
      <c r="K20" s="489">
        <f t="shared" si="27"/>
        <v>0</v>
      </c>
      <c r="L20" s="489">
        <f t="shared" si="27"/>
        <v>12</v>
      </c>
      <c r="M20" s="489">
        <f t="shared" si="27"/>
        <v>24.5</v>
      </c>
      <c r="N20" s="489">
        <f t="shared" si="27"/>
        <v>37.5</v>
      </c>
      <c r="O20" s="489">
        <f t="shared" si="27"/>
        <v>50.5</v>
      </c>
      <c r="P20" s="489">
        <f t="shared" si="27"/>
        <v>63.5</v>
      </c>
      <c r="Q20" s="489">
        <f t="shared" si="27"/>
        <v>76.5</v>
      </c>
      <c r="R20" s="489">
        <f t="shared" si="27"/>
        <v>90</v>
      </c>
      <c r="S20" s="489">
        <f t="shared" si="27"/>
        <v>103.5</v>
      </c>
      <c r="T20" s="489">
        <f t="shared" si="27"/>
        <v>117.5</v>
      </c>
      <c r="U20" s="489">
        <f t="shared" si="27"/>
        <v>131.5</v>
      </c>
      <c r="V20" s="489">
        <f t="shared" si="27"/>
        <v>146</v>
      </c>
      <c r="W20" s="489">
        <f t="shared" si="27"/>
        <v>150.5</v>
      </c>
      <c r="X20" s="489">
        <f t="shared" si="27"/>
        <v>150.5</v>
      </c>
      <c r="Y20" s="489">
        <f t="shared" si="27"/>
        <v>150.5</v>
      </c>
      <c r="Z20" s="489">
        <f t="shared" si="27"/>
        <v>150.5</v>
      </c>
      <c r="AA20" s="489">
        <f t="shared" si="27"/>
        <v>150.5</v>
      </c>
      <c r="AB20" s="489">
        <f t="shared" si="27"/>
        <v>167</v>
      </c>
      <c r="AC20" s="489">
        <f t="shared" si="27"/>
        <v>183.5</v>
      </c>
      <c r="AD20" s="489">
        <f t="shared" si="27"/>
        <v>200</v>
      </c>
      <c r="AE20" s="489">
        <f t="shared" si="27"/>
        <v>216.5</v>
      </c>
      <c r="AF20" s="489">
        <f t="shared" si="27"/>
        <v>233</v>
      </c>
      <c r="AG20" s="489">
        <f t="shared" si="27"/>
        <v>249.5</v>
      </c>
      <c r="AH20" s="489">
        <f t="shared" si="27"/>
        <v>250.5</v>
      </c>
      <c r="AI20" s="489">
        <f t="shared" si="27"/>
        <v>250.5</v>
      </c>
      <c r="AJ20" s="489">
        <f t="shared" si="27"/>
        <v>250.5</v>
      </c>
      <c r="AK20" s="489">
        <f t="shared" si="27"/>
        <v>250.5</v>
      </c>
      <c r="AL20" s="489">
        <f t="shared" si="27"/>
        <v>250.5</v>
      </c>
      <c r="AM20" s="489">
        <f t="shared" si="27"/>
        <v>250.5</v>
      </c>
      <c r="AN20" s="489">
        <f t="shared" si="27"/>
        <v>250.5</v>
      </c>
      <c r="AO20" s="489">
        <f t="shared" si="27"/>
        <v>250.5</v>
      </c>
      <c r="AP20" s="489">
        <f t="shared" si="27"/>
        <v>250.5</v>
      </c>
      <c r="AQ20" s="489">
        <f t="shared" si="27"/>
        <v>250.5</v>
      </c>
      <c r="AR20" s="489">
        <f t="shared" si="27"/>
        <v>250.5</v>
      </c>
      <c r="AS20" s="489">
        <f t="shared" si="27"/>
        <v>250.5</v>
      </c>
      <c r="AT20" s="489">
        <f t="shared" si="27"/>
        <v>250.5</v>
      </c>
      <c r="AU20" s="489">
        <f t="shared" si="27"/>
        <v>250.5</v>
      </c>
      <c r="AV20" s="489">
        <f t="shared" si="27"/>
        <v>250.5</v>
      </c>
      <c r="AW20" s="489">
        <f t="shared" si="27"/>
        <v>250.5</v>
      </c>
      <c r="AX20" s="489">
        <f t="shared" si="27"/>
        <v>250.5</v>
      </c>
      <c r="AY20" s="489">
        <f t="shared" si="27"/>
        <v>250.5</v>
      </c>
      <c r="AZ20" s="489">
        <f t="shared" si="27"/>
        <v>250.5</v>
      </c>
      <c r="BA20" s="489">
        <f t="shared" si="27"/>
        <v>250.5</v>
      </c>
      <c r="BB20" s="489">
        <f t="shared" si="27"/>
        <v>250.5</v>
      </c>
      <c r="BC20" s="489">
        <f t="shared" si="27"/>
        <v>250.5</v>
      </c>
      <c r="BD20" s="489">
        <f t="shared" si="27"/>
        <v>250.5</v>
      </c>
      <c r="BE20" s="489">
        <f t="shared" si="27"/>
        <v>250.5</v>
      </c>
      <c r="BF20" s="489">
        <f t="shared" si="27"/>
        <v>250.5</v>
      </c>
      <c r="BG20" s="489">
        <f t="shared" si="27"/>
        <v>250.5</v>
      </c>
      <c r="BH20" s="489">
        <f t="shared" si="27"/>
        <v>250.5</v>
      </c>
      <c r="BI20" s="489">
        <f t="shared" si="27"/>
        <v>250.5</v>
      </c>
      <c r="BJ20" s="489">
        <f t="shared" si="27"/>
        <v>250.5</v>
      </c>
      <c r="BK20" s="489">
        <f t="shared" si="27"/>
        <v>250.5</v>
      </c>
      <c r="BL20" s="489">
        <f t="shared" si="27"/>
        <v>250.5</v>
      </c>
      <c r="BM20" s="489">
        <f t="shared" si="27"/>
        <v>250.5</v>
      </c>
      <c r="BN20" s="489">
        <f t="shared" si="27"/>
        <v>250.5</v>
      </c>
      <c r="BO20" s="489">
        <f t="shared" si="27"/>
        <v>250.5</v>
      </c>
      <c r="BP20" s="489">
        <f t="shared" si="27"/>
        <v>250.5</v>
      </c>
      <c r="BQ20" s="489">
        <f t="shared" ref="BQ20:DS20" si="28">IF(BQ19&gt;600,600,BQ19)</f>
        <v>250.5</v>
      </c>
      <c r="BR20" s="489">
        <f t="shared" si="28"/>
        <v>250.5</v>
      </c>
      <c r="BS20" s="489">
        <f t="shared" si="28"/>
        <v>250.5</v>
      </c>
      <c r="BT20" s="489">
        <f t="shared" si="28"/>
        <v>250.5</v>
      </c>
      <c r="BU20" s="489">
        <f t="shared" si="28"/>
        <v>250.5</v>
      </c>
      <c r="BV20" s="489">
        <f t="shared" si="28"/>
        <v>250.5</v>
      </c>
      <c r="BW20" s="489">
        <f t="shared" si="28"/>
        <v>250.5</v>
      </c>
      <c r="BX20" s="489">
        <f t="shared" si="28"/>
        <v>250.5</v>
      </c>
      <c r="BY20" s="489">
        <f t="shared" si="28"/>
        <v>250.5</v>
      </c>
      <c r="BZ20" s="489">
        <f t="shared" si="28"/>
        <v>250.5</v>
      </c>
      <c r="CA20" s="489">
        <f t="shared" si="28"/>
        <v>250.5</v>
      </c>
      <c r="CB20" s="489">
        <f t="shared" si="28"/>
        <v>250.5</v>
      </c>
      <c r="CC20" s="489">
        <f t="shared" si="28"/>
        <v>250.5</v>
      </c>
      <c r="CD20" s="489">
        <f t="shared" si="28"/>
        <v>250.5</v>
      </c>
      <c r="CE20" s="489">
        <f t="shared" si="28"/>
        <v>250.5</v>
      </c>
      <c r="CF20" s="489">
        <f t="shared" si="28"/>
        <v>250.5</v>
      </c>
      <c r="CG20" s="489">
        <f t="shared" si="28"/>
        <v>250.5</v>
      </c>
      <c r="CH20" s="489">
        <f t="shared" si="28"/>
        <v>250.5</v>
      </c>
      <c r="CI20" s="489">
        <f t="shared" si="28"/>
        <v>250.5</v>
      </c>
      <c r="CJ20" s="489">
        <f t="shared" si="28"/>
        <v>250.5</v>
      </c>
      <c r="CK20" s="489">
        <f t="shared" si="28"/>
        <v>250.5</v>
      </c>
      <c r="CL20" s="489">
        <f t="shared" si="28"/>
        <v>250.5</v>
      </c>
      <c r="CM20" s="489">
        <f t="shared" si="28"/>
        <v>250.5</v>
      </c>
      <c r="CN20" s="489">
        <f t="shared" si="28"/>
        <v>250.5</v>
      </c>
      <c r="CO20" s="489">
        <f t="shared" si="28"/>
        <v>250.5</v>
      </c>
      <c r="CP20" s="489">
        <f t="shared" si="28"/>
        <v>250.5</v>
      </c>
      <c r="CQ20" s="489">
        <f t="shared" si="28"/>
        <v>250.5</v>
      </c>
      <c r="CR20" s="489">
        <f t="shared" si="28"/>
        <v>250.5</v>
      </c>
      <c r="CS20" s="489">
        <f t="shared" si="28"/>
        <v>250.5</v>
      </c>
      <c r="CT20" s="489">
        <f t="shared" si="28"/>
        <v>250.5</v>
      </c>
      <c r="CU20" s="489">
        <f t="shared" si="28"/>
        <v>250.5</v>
      </c>
      <c r="CV20" s="489">
        <f t="shared" si="28"/>
        <v>250.5</v>
      </c>
      <c r="CW20" s="489">
        <f t="shared" si="28"/>
        <v>250.5</v>
      </c>
      <c r="CX20" s="489">
        <f t="shared" si="28"/>
        <v>250.5</v>
      </c>
      <c r="CY20" s="489">
        <f t="shared" si="28"/>
        <v>250.5</v>
      </c>
      <c r="CZ20" s="489">
        <f t="shared" si="28"/>
        <v>250.5</v>
      </c>
      <c r="DA20" s="489">
        <f t="shared" si="28"/>
        <v>250.5</v>
      </c>
      <c r="DB20" s="489">
        <f t="shared" si="28"/>
        <v>250.5</v>
      </c>
      <c r="DC20" s="489">
        <f t="shared" si="28"/>
        <v>250.5</v>
      </c>
      <c r="DD20" s="489">
        <f t="shared" si="28"/>
        <v>250.5</v>
      </c>
      <c r="DE20" s="489">
        <f t="shared" si="28"/>
        <v>250.5</v>
      </c>
      <c r="DF20" s="489">
        <f t="shared" si="28"/>
        <v>250.5</v>
      </c>
      <c r="DG20" s="489">
        <f t="shared" si="28"/>
        <v>250.5</v>
      </c>
      <c r="DH20" s="489">
        <f t="shared" si="28"/>
        <v>250.5</v>
      </c>
      <c r="DI20" s="489">
        <f t="shared" si="28"/>
        <v>250.5</v>
      </c>
      <c r="DJ20" s="489">
        <f t="shared" si="28"/>
        <v>250.5</v>
      </c>
      <c r="DK20" s="489">
        <f t="shared" si="28"/>
        <v>250.5</v>
      </c>
      <c r="DL20" s="489">
        <f t="shared" si="28"/>
        <v>250.5</v>
      </c>
      <c r="DM20" s="489">
        <f t="shared" si="28"/>
        <v>250.5</v>
      </c>
      <c r="DN20" s="489">
        <f t="shared" si="28"/>
        <v>250.5</v>
      </c>
      <c r="DO20" s="489">
        <f t="shared" si="28"/>
        <v>250.5</v>
      </c>
      <c r="DP20" s="489">
        <f t="shared" si="28"/>
        <v>250.5</v>
      </c>
      <c r="DQ20" s="489">
        <f t="shared" si="28"/>
        <v>250.5</v>
      </c>
      <c r="DR20" s="489">
        <f t="shared" si="28"/>
        <v>250.5</v>
      </c>
      <c r="DS20" s="501">
        <f t="shared" si="28"/>
        <v>250.5</v>
      </c>
    </row>
    <row r="21" spans="3:123" s="466" customFormat="1" ht="15" thickBot="1" x14ac:dyDescent="0.4">
      <c r="C21" s="319" t="s">
        <v>435</v>
      </c>
      <c r="D21" s="543">
        <v>0</v>
      </c>
      <c r="E21" s="544">
        <f t="shared" ref="E21:BP21" si="29">E20-D20</f>
        <v>0</v>
      </c>
      <c r="F21" s="544">
        <f t="shared" si="29"/>
        <v>0</v>
      </c>
      <c r="G21" s="544">
        <f t="shared" si="29"/>
        <v>0</v>
      </c>
      <c r="H21" s="544">
        <f t="shared" si="29"/>
        <v>0</v>
      </c>
      <c r="I21" s="544">
        <f t="shared" si="29"/>
        <v>0</v>
      </c>
      <c r="J21" s="544">
        <f t="shared" si="29"/>
        <v>0</v>
      </c>
      <c r="K21" s="544">
        <f t="shared" si="29"/>
        <v>0</v>
      </c>
      <c r="L21" s="544">
        <f t="shared" si="29"/>
        <v>12</v>
      </c>
      <c r="M21" s="544">
        <f t="shared" si="29"/>
        <v>12.5</v>
      </c>
      <c r="N21" s="544">
        <f t="shared" si="29"/>
        <v>13</v>
      </c>
      <c r="O21" s="544">
        <f t="shared" si="29"/>
        <v>13</v>
      </c>
      <c r="P21" s="544">
        <f t="shared" si="29"/>
        <v>13</v>
      </c>
      <c r="Q21" s="544">
        <f t="shared" si="29"/>
        <v>13</v>
      </c>
      <c r="R21" s="544">
        <f t="shared" si="29"/>
        <v>13.5</v>
      </c>
      <c r="S21" s="544">
        <f t="shared" si="29"/>
        <v>13.5</v>
      </c>
      <c r="T21" s="544">
        <f t="shared" si="29"/>
        <v>14</v>
      </c>
      <c r="U21" s="544">
        <f t="shared" si="29"/>
        <v>14</v>
      </c>
      <c r="V21" s="544">
        <f t="shared" si="29"/>
        <v>14.5</v>
      </c>
      <c r="W21" s="544">
        <f t="shared" si="29"/>
        <v>4.5</v>
      </c>
      <c r="X21" s="544">
        <f t="shared" si="29"/>
        <v>0</v>
      </c>
      <c r="Y21" s="544">
        <f t="shared" si="29"/>
        <v>0</v>
      </c>
      <c r="Z21" s="544">
        <f t="shared" si="29"/>
        <v>0</v>
      </c>
      <c r="AA21" s="544">
        <f t="shared" si="29"/>
        <v>0</v>
      </c>
      <c r="AB21" s="544">
        <f t="shared" si="29"/>
        <v>16.5</v>
      </c>
      <c r="AC21" s="544">
        <f t="shared" si="29"/>
        <v>16.5</v>
      </c>
      <c r="AD21" s="544">
        <f t="shared" si="29"/>
        <v>16.5</v>
      </c>
      <c r="AE21" s="544">
        <f t="shared" si="29"/>
        <v>16.5</v>
      </c>
      <c r="AF21" s="544">
        <f t="shared" si="29"/>
        <v>16.5</v>
      </c>
      <c r="AG21" s="544">
        <f t="shared" si="29"/>
        <v>16.5</v>
      </c>
      <c r="AH21" s="544">
        <f t="shared" si="29"/>
        <v>1</v>
      </c>
      <c r="AI21" s="544">
        <f t="shared" si="29"/>
        <v>0</v>
      </c>
      <c r="AJ21" s="544">
        <f t="shared" si="29"/>
        <v>0</v>
      </c>
      <c r="AK21" s="544">
        <f t="shared" si="29"/>
        <v>0</v>
      </c>
      <c r="AL21" s="544">
        <f t="shared" si="29"/>
        <v>0</v>
      </c>
      <c r="AM21" s="544">
        <f t="shared" si="29"/>
        <v>0</v>
      </c>
      <c r="AN21" s="544">
        <f t="shared" si="29"/>
        <v>0</v>
      </c>
      <c r="AO21" s="544">
        <f t="shared" si="29"/>
        <v>0</v>
      </c>
      <c r="AP21" s="544">
        <f t="shared" si="29"/>
        <v>0</v>
      </c>
      <c r="AQ21" s="544">
        <f t="shared" si="29"/>
        <v>0</v>
      </c>
      <c r="AR21" s="544">
        <f t="shared" si="29"/>
        <v>0</v>
      </c>
      <c r="AS21" s="544">
        <f t="shared" si="29"/>
        <v>0</v>
      </c>
      <c r="AT21" s="544">
        <f t="shared" si="29"/>
        <v>0</v>
      </c>
      <c r="AU21" s="544">
        <f t="shared" si="29"/>
        <v>0</v>
      </c>
      <c r="AV21" s="544">
        <f t="shared" si="29"/>
        <v>0</v>
      </c>
      <c r="AW21" s="544">
        <f t="shared" si="29"/>
        <v>0</v>
      </c>
      <c r="AX21" s="544">
        <f t="shared" si="29"/>
        <v>0</v>
      </c>
      <c r="AY21" s="544">
        <f t="shared" si="29"/>
        <v>0</v>
      </c>
      <c r="AZ21" s="544">
        <f t="shared" si="29"/>
        <v>0</v>
      </c>
      <c r="BA21" s="544">
        <f t="shared" si="29"/>
        <v>0</v>
      </c>
      <c r="BB21" s="544">
        <f t="shared" si="29"/>
        <v>0</v>
      </c>
      <c r="BC21" s="544">
        <f t="shared" si="29"/>
        <v>0</v>
      </c>
      <c r="BD21" s="544">
        <f t="shared" si="29"/>
        <v>0</v>
      </c>
      <c r="BE21" s="544">
        <f t="shared" si="29"/>
        <v>0</v>
      </c>
      <c r="BF21" s="544">
        <f t="shared" si="29"/>
        <v>0</v>
      </c>
      <c r="BG21" s="544">
        <f t="shared" si="29"/>
        <v>0</v>
      </c>
      <c r="BH21" s="544">
        <f t="shared" si="29"/>
        <v>0</v>
      </c>
      <c r="BI21" s="544">
        <f t="shared" si="29"/>
        <v>0</v>
      </c>
      <c r="BJ21" s="544">
        <f t="shared" si="29"/>
        <v>0</v>
      </c>
      <c r="BK21" s="544">
        <f t="shared" si="29"/>
        <v>0</v>
      </c>
      <c r="BL21" s="544">
        <f t="shared" si="29"/>
        <v>0</v>
      </c>
      <c r="BM21" s="544">
        <f t="shared" si="29"/>
        <v>0</v>
      </c>
      <c r="BN21" s="544">
        <f t="shared" si="29"/>
        <v>0</v>
      </c>
      <c r="BO21" s="544">
        <f t="shared" si="29"/>
        <v>0</v>
      </c>
      <c r="BP21" s="544">
        <f t="shared" si="29"/>
        <v>0</v>
      </c>
      <c r="BQ21" s="544">
        <f t="shared" ref="BQ21:DS21" si="30">BQ20-BP20</f>
        <v>0</v>
      </c>
      <c r="BR21" s="544">
        <f t="shared" si="30"/>
        <v>0</v>
      </c>
      <c r="BS21" s="544">
        <f t="shared" si="30"/>
        <v>0</v>
      </c>
      <c r="BT21" s="544">
        <f t="shared" si="30"/>
        <v>0</v>
      </c>
      <c r="BU21" s="544">
        <f t="shared" si="30"/>
        <v>0</v>
      </c>
      <c r="BV21" s="544">
        <f t="shared" si="30"/>
        <v>0</v>
      </c>
      <c r="BW21" s="544">
        <f t="shared" si="30"/>
        <v>0</v>
      </c>
      <c r="BX21" s="544">
        <f t="shared" si="30"/>
        <v>0</v>
      </c>
      <c r="BY21" s="544">
        <f t="shared" si="30"/>
        <v>0</v>
      </c>
      <c r="BZ21" s="544">
        <f t="shared" si="30"/>
        <v>0</v>
      </c>
      <c r="CA21" s="544">
        <f t="shared" si="30"/>
        <v>0</v>
      </c>
      <c r="CB21" s="544">
        <f t="shared" si="30"/>
        <v>0</v>
      </c>
      <c r="CC21" s="544">
        <f t="shared" si="30"/>
        <v>0</v>
      </c>
      <c r="CD21" s="544">
        <f t="shared" si="30"/>
        <v>0</v>
      </c>
      <c r="CE21" s="544">
        <f t="shared" si="30"/>
        <v>0</v>
      </c>
      <c r="CF21" s="544">
        <f t="shared" si="30"/>
        <v>0</v>
      </c>
      <c r="CG21" s="544">
        <f t="shared" si="30"/>
        <v>0</v>
      </c>
      <c r="CH21" s="544">
        <f t="shared" si="30"/>
        <v>0</v>
      </c>
      <c r="CI21" s="544">
        <f t="shared" si="30"/>
        <v>0</v>
      </c>
      <c r="CJ21" s="544">
        <f t="shared" si="30"/>
        <v>0</v>
      </c>
      <c r="CK21" s="544">
        <f t="shared" si="30"/>
        <v>0</v>
      </c>
      <c r="CL21" s="544">
        <f t="shared" si="30"/>
        <v>0</v>
      </c>
      <c r="CM21" s="544">
        <f t="shared" si="30"/>
        <v>0</v>
      </c>
      <c r="CN21" s="544">
        <f t="shared" si="30"/>
        <v>0</v>
      </c>
      <c r="CO21" s="544">
        <f t="shared" si="30"/>
        <v>0</v>
      </c>
      <c r="CP21" s="544">
        <f t="shared" si="30"/>
        <v>0</v>
      </c>
      <c r="CQ21" s="544">
        <f t="shared" si="30"/>
        <v>0</v>
      </c>
      <c r="CR21" s="544">
        <f t="shared" si="30"/>
        <v>0</v>
      </c>
      <c r="CS21" s="544">
        <f t="shared" si="30"/>
        <v>0</v>
      </c>
      <c r="CT21" s="544">
        <f t="shared" si="30"/>
        <v>0</v>
      </c>
      <c r="CU21" s="544">
        <f t="shared" si="30"/>
        <v>0</v>
      </c>
      <c r="CV21" s="544">
        <f t="shared" si="30"/>
        <v>0</v>
      </c>
      <c r="CW21" s="544">
        <f t="shared" si="30"/>
        <v>0</v>
      </c>
      <c r="CX21" s="544">
        <f t="shared" si="30"/>
        <v>0</v>
      </c>
      <c r="CY21" s="544">
        <f t="shared" si="30"/>
        <v>0</v>
      </c>
      <c r="CZ21" s="544">
        <f t="shared" si="30"/>
        <v>0</v>
      </c>
      <c r="DA21" s="544">
        <f t="shared" si="30"/>
        <v>0</v>
      </c>
      <c r="DB21" s="544">
        <f t="shared" si="30"/>
        <v>0</v>
      </c>
      <c r="DC21" s="544">
        <f t="shared" si="30"/>
        <v>0</v>
      </c>
      <c r="DD21" s="544">
        <f t="shared" si="30"/>
        <v>0</v>
      </c>
      <c r="DE21" s="544">
        <f t="shared" si="30"/>
        <v>0</v>
      </c>
      <c r="DF21" s="544">
        <f t="shared" si="30"/>
        <v>0</v>
      </c>
      <c r="DG21" s="544">
        <f t="shared" si="30"/>
        <v>0</v>
      </c>
      <c r="DH21" s="544">
        <f t="shared" si="30"/>
        <v>0</v>
      </c>
      <c r="DI21" s="544">
        <f t="shared" si="30"/>
        <v>0</v>
      </c>
      <c r="DJ21" s="544">
        <f t="shared" si="30"/>
        <v>0</v>
      </c>
      <c r="DK21" s="544">
        <f t="shared" si="30"/>
        <v>0</v>
      </c>
      <c r="DL21" s="544">
        <f t="shared" si="30"/>
        <v>0</v>
      </c>
      <c r="DM21" s="544">
        <f t="shared" si="30"/>
        <v>0</v>
      </c>
      <c r="DN21" s="544">
        <f t="shared" si="30"/>
        <v>0</v>
      </c>
      <c r="DO21" s="544">
        <f t="shared" si="30"/>
        <v>0</v>
      </c>
      <c r="DP21" s="544">
        <f t="shared" si="30"/>
        <v>0</v>
      </c>
      <c r="DQ21" s="544">
        <f t="shared" si="30"/>
        <v>0</v>
      </c>
      <c r="DR21" s="544">
        <f t="shared" si="30"/>
        <v>0</v>
      </c>
      <c r="DS21" s="545">
        <f t="shared" si="30"/>
        <v>0</v>
      </c>
    </row>
    <row r="22" spans="3:123" s="466" customFormat="1" x14ac:dyDescent="0.35"/>
    <row r="23" spans="3:123" s="466" customFormat="1" x14ac:dyDescent="0.35"/>
    <row r="24" spans="3:123" s="466" customFormat="1" x14ac:dyDescent="0.35"/>
    <row r="25" spans="3:123" s="466" customFormat="1" x14ac:dyDescent="0.35">
      <c r="M25" s="466" t="s">
        <v>515</v>
      </c>
    </row>
  </sheetData>
  <mergeCells count="10">
    <mergeCell ref="BX15:CI15"/>
    <mergeCell ref="CJ15:CU15"/>
    <mergeCell ref="CV15:DG15"/>
    <mergeCell ref="DH15:DS15"/>
    <mergeCell ref="D15:O15"/>
    <mergeCell ref="P15:AA15"/>
    <mergeCell ref="AB15:AM15"/>
    <mergeCell ref="AN15:AY15"/>
    <mergeCell ref="AZ15:BK15"/>
    <mergeCell ref="BL15:BW15"/>
  </mergeCell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90BD-8821-473B-A85C-CE19A20752E6}">
  <sheetPr codeName="Sheet25">
    <tabColor rgb="FFFF0000"/>
    <pageSetUpPr autoPageBreaks="0"/>
  </sheetPr>
  <dimension ref="B1:Q15"/>
  <sheetViews>
    <sheetView topLeftCell="G1" workbookViewId="0">
      <selection activeCell="O7" sqref="O7"/>
    </sheetView>
  </sheetViews>
  <sheetFormatPr defaultRowHeight="15.5" x14ac:dyDescent="0.35"/>
  <cols>
    <col min="2" max="2" width="17.15234375" bestFit="1" customWidth="1"/>
    <col min="3" max="3" width="12.921875" bestFit="1" customWidth="1"/>
    <col min="4" max="21" width="11.3828125" bestFit="1" customWidth="1"/>
    <col min="22" max="22" width="10.3828125" bestFit="1" customWidth="1"/>
  </cols>
  <sheetData>
    <row r="1" spans="2:17" ht="16" thickBot="1" x14ac:dyDescent="0.4"/>
    <row r="2" spans="2:17" ht="16" thickBot="1" x14ac:dyDescent="0.4">
      <c r="B2" s="680" t="s">
        <v>760</v>
      </c>
      <c r="C2" s="675">
        <v>2024</v>
      </c>
      <c r="D2" s="675">
        <v>2025</v>
      </c>
      <c r="E2" s="675">
        <v>2026</v>
      </c>
      <c r="F2" s="675">
        <v>2027</v>
      </c>
      <c r="G2" s="675">
        <v>2028</v>
      </c>
      <c r="H2" s="675">
        <v>2029</v>
      </c>
      <c r="I2" s="675">
        <v>2030</v>
      </c>
      <c r="J2" s="675">
        <v>2031</v>
      </c>
      <c r="K2" s="675">
        <v>2032</v>
      </c>
      <c r="L2" s="675">
        <v>2033</v>
      </c>
      <c r="M2" s="675">
        <v>2034</v>
      </c>
      <c r="N2" s="675">
        <v>2035</v>
      </c>
      <c r="O2" s="675">
        <v>2036</v>
      </c>
      <c r="P2" s="675">
        <v>2037</v>
      </c>
      <c r="Q2" s="675" t="s">
        <v>754</v>
      </c>
    </row>
    <row r="3" spans="2:17" ht="16" thickBot="1" x14ac:dyDescent="0.4">
      <c r="B3" s="679" t="s">
        <v>761</v>
      </c>
      <c r="C3" s="675">
        <v>622899</v>
      </c>
      <c r="D3" s="675">
        <v>640204</v>
      </c>
      <c r="E3" s="675">
        <v>640204</v>
      </c>
      <c r="F3" s="675">
        <v>640204</v>
      </c>
      <c r="G3" s="675">
        <v>640204</v>
      </c>
      <c r="H3" s="675">
        <v>640204</v>
      </c>
      <c r="I3" s="675">
        <v>640204</v>
      </c>
      <c r="J3" s="675">
        <v>640204</v>
      </c>
      <c r="K3" s="675">
        <v>538890</v>
      </c>
      <c r="L3" s="675">
        <v>390649</v>
      </c>
      <c r="M3" s="675">
        <v>244788</v>
      </c>
      <c r="N3" s="675">
        <v>154980</v>
      </c>
      <c r="O3" s="675">
        <v>73151</v>
      </c>
      <c r="P3" s="675"/>
      <c r="Q3" s="675">
        <f>SUM(C3:P3)</f>
        <v>6506785</v>
      </c>
    </row>
    <row r="4" spans="2:17" ht="16" thickBot="1" x14ac:dyDescent="0.4"/>
    <row r="5" spans="2:17" ht="16" thickBot="1" x14ac:dyDescent="0.4">
      <c r="B5" s="680" t="s">
        <v>162</v>
      </c>
      <c r="C5" s="675">
        <v>6.9000000000000006E-2</v>
      </c>
      <c r="D5" s="675">
        <v>6.9000000000000006E-2</v>
      </c>
      <c r="E5" s="675">
        <v>6.9000000000000006E-2</v>
      </c>
      <c r="F5" s="675">
        <v>6.9000000000000006E-2</v>
      </c>
      <c r="G5" s="675">
        <v>6.9000000000000006E-2</v>
      </c>
      <c r="H5" s="675">
        <v>6.9000000000000006E-2</v>
      </c>
      <c r="I5" s="675">
        <v>6.9000000000000006E-2</v>
      </c>
      <c r="J5" s="675">
        <v>6.9000000000000006E-2</v>
      </c>
      <c r="K5" s="675">
        <v>6.9000000000000006E-2</v>
      </c>
      <c r="L5" s="675">
        <v>6.9000000000000006E-2</v>
      </c>
      <c r="M5" s="675">
        <v>6.9000000000000006E-2</v>
      </c>
      <c r="N5" s="675">
        <v>6.9000000000000006E-2</v>
      </c>
      <c r="O5" s="675">
        <v>6.9000000000000006E-2</v>
      </c>
      <c r="P5" s="675">
        <v>6.9000000000000006E-2</v>
      </c>
    </row>
    <row r="6" spans="2:17" ht="16" thickBot="1" x14ac:dyDescent="0.4"/>
    <row r="7" spans="2:17" ht="16" thickBot="1" x14ac:dyDescent="0.4">
      <c r="B7" s="680" t="s">
        <v>762</v>
      </c>
      <c r="C7" s="681">
        <f>C5*(C3/1000)</f>
        <v>42.980031000000004</v>
      </c>
      <c r="D7" s="681">
        <f t="shared" ref="D7:P7" si="0">D5*(D3/1000)</f>
        <v>44.174075999999999</v>
      </c>
      <c r="E7" s="681">
        <f t="shared" si="0"/>
        <v>44.174075999999999</v>
      </c>
      <c r="F7" s="681">
        <f t="shared" si="0"/>
        <v>44.174075999999999</v>
      </c>
      <c r="G7" s="681">
        <f t="shared" si="0"/>
        <v>44.174075999999999</v>
      </c>
      <c r="H7" s="681">
        <f t="shared" si="0"/>
        <v>44.174075999999999</v>
      </c>
      <c r="I7" s="681">
        <f t="shared" si="0"/>
        <v>44.174075999999999</v>
      </c>
      <c r="J7" s="681">
        <f t="shared" si="0"/>
        <v>44.174075999999999</v>
      </c>
      <c r="K7" s="681">
        <f t="shared" si="0"/>
        <v>37.183410000000002</v>
      </c>
      <c r="L7" s="681">
        <f t="shared" si="0"/>
        <v>26.954781000000001</v>
      </c>
      <c r="M7" s="681">
        <f t="shared" si="0"/>
        <v>16.890372000000003</v>
      </c>
      <c r="N7" s="681">
        <f t="shared" si="0"/>
        <v>10.693620000000001</v>
      </c>
      <c r="O7" s="681" t="s">
        <v>515</v>
      </c>
      <c r="P7" s="681">
        <f t="shared" si="0"/>
        <v>0</v>
      </c>
    </row>
    <row r="8" spans="2:17" ht="16" thickBot="1" x14ac:dyDescent="0.4"/>
    <row r="9" spans="2:17" ht="16" thickBot="1" x14ac:dyDescent="0.4">
      <c r="B9" s="673"/>
      <c r="C9" s="674">
        <v>2024</v>
      </c>
      <c r="D9" s="675">
        <v>2025</v>
      </c>
      <c r="E9" s="675">
        <v>2026</v>
      </c>
      <c r="F9" s="675">
        <v>2027</v>
      </c>
      <c r="G9" s="675">
        <v>2028</v>
      </c>
      <c r="H9" s="675">
        <v>2029</v>
      </c>
      <c r="I9" s="675">
        <v>2030</v>
      </c>
      <c r="J9" s="675">
        <v>2031</v>
      </c>
      <c r="K9" s="675">
        <v>2032</v>
      </c>
      <c r="L9" s="675">
        <v>2033</v>
      </c>
      <c r="M9" s="675">
        <v>2034</v>
      </c>
      <c r="N9" s="675">
        <v>2035</v>
      </c>
      <c r="O9" s="675">
        <v>2036</v>
      </c>
      <c r="P9" s="675">
        <v>2037</v>
      </c>
      <c r="Q9" s="675" t="s">
        <v>754</v>
      </c>
    </row>
    <row r="10" spans="2:17" ht="16" thickBot="1" x14ac:dyDescent="0.4">
      <c r="B10" s="676" t="s">
        <v>755</v>
      </c>
      <c r="C10" s="677">
        <v>4</v>
      </c>
      <c r="D10" s="677">
        <v>4</v>
      </c>
      <c r="E10" s="677">
        <v>6</v>
      </c>
      <c r="F10" s="677">
        <v>4</v>
      </c>
      <c r="G10" s="677">
        <v>4</v>
      </c>
      <c r="H10" s="677">
        <v>3</v>
      </c>
      <c r="I10" s="677">
        <v>3</v>
      </c>
      <c r="J10" s="677">
        <v>4</v>
      </c>
      <c r="K10" s="677">
        <v>2</v>
      </c>
      <c r="L10" s="677">
        <v>2</v>
      </c>
      <c r="M10" s="677">
        <v>1</v>
      </c>
      <c r="N10" s="677">
        <v>1</v>
      </c>
      <c r="O10" s="677"/>
      <c r="P10" s="677"/>
      <c r="Q10" s="677">
        <f>SUM(C10:P10)</f>
        <v>38</v>
      </c>
    </row>
    <row r="11" spans="2:17" ht="16" thickBot="1" x14ac:dyDescent="0.4">
      <c r="B11" s="678" t="s">
        <v>756</v>
      </c>
      <c r="C11" s="677"/>
      <c r="D11" s="677">
        <v>22</v>
      </c>
      <c r="E11" s="677">
        <v>24</v>
      </c>
      <c r="F11" s="677">
        <v>29</v>
      </c>
      <c r="G11" s="677">
        <v>43</v>
      </c>
      <c r="H11" s="677">
        <v>27</v>
      </c>
      <c r="I11" s="677"/>
      <c r="J11" s="677"/>
      <c r="K11" s="677"/>
      <c r="L11" s="677"/>
      <c r="M11" s="677"/>
      <c r="N11" s="677"/>
      <c r="O11" s="677"/>
      <c r="P11" s="677"/>
      <c r="Q11" s="677">
        <f>SUM(C11:P11)</f>
        <v>145</v>
      </c>
    </row>
    <row r="12" spans="2:17" ht="16" thickBot="1" x14ac:dyDescent="0.4">
      <c r="B12" s="678" t="s">
        <v>757</v>
      </c>
      <c r="C12" s="677"/>
      <c r="D12" s="677"/>
      <c r="E12" s="677"/>
      <c r="F12" s="677"/>
      <c r="G12" s="677"/>
      <c r="H12" s="677">
        <v>7</v>
      </c>
      <c r="I12" s="677">
        <v>26</v>
      </c>
      <c r="J12" s="677">
        <v>26</v>
      </c>
      <c r="K12" s="677">
        <v>26</v>
      </c>
      <c r="L12" s="677">
        <v>16</v>
      </c>
      <c r="M12" s="677">
        <v>12</v>
      </c>
      <c r="N12" s="677">
        <v>5</v>
      </c>
      <c r="O12" s="677">
        <v>1</v>
      </c>
      <c r="P12" s="677"/>
      <c r="Q12" s="677">
        <f>SUM(C12:P12)</f>
        <v>119</v>
      </c>
    </row>
    <row r="13" spans="2:17" ht="16" thickBot="1" x14ac:dyDescent="0.4">
      <c r="B13" s="678" t="s">
        <v>758</v>
      </c>
      <c r="C13" s="677"/>
      <c r="D13" s="677"/>
      <c r="E13" s="677"/>
      <c r="F13" s="677"/>
      <c r="G13" s="677"/>
      <c r="H13" s="677"/>
      <c r="I13" s="677"/>
      <c r="J13" s="677"/>
      <c r="K13" s="677"/>
      <c r="L13" s="677"/>
      <c r="M13" s="677"/>
      <c r="N13" s="677"/>
      <c r="O13" s="677"/>
      <c r="P13" s="677"/>
      <c r="Q13" s="677"/>
    </row>
    <row r="14" spans="2:17" ht="16" thickBot="1" x14ac:dyDescent="0.4">
      <c r="B14" s="678" t="s">
        <v>759</v>
      </c>
      <c r="C14" s="677">
        <v>43</v>
      </c>
      <c r="D14" s="677">
        <v>23</v>
      </c>
      <c r="E14" s="677"/>
      <c r="F14" s="677"/>
      <c r="G14" s="677"/>
      <c r="H14" s="677"/>
      <c r="I14" s="677"/>
      <c r="J14" s="677"/>
      <c r="K14" s="677"/>
      <c r="L14" s="677"/>
      <c r="M14" s="677"/>
      <c r="N14" s="677"/>
      <c r="O14" s="677"/>
      <c r="P14" s="677"/>
      <c r="Q14" s="677">
        <f>SUM(C14:P14)</f>
        <v>66</v>
      </c>
    </row>
    <row r="15" spans="2:17" ht="16" thickBot="1" x14ac:dyDescent="0.4">
      <c r="B15" s="682" t="s">
        <v>754</v>
      </c>
      <c r="C15" s="683">
        <v>47</v>
      </c>
      <c r="D15" s="683">
        <v>49</v>
      </c>
      <c r="E15" s="683">
        <v>30</v>
      </c>
      <c r="F15" s="683">
        <v>33</v>
      </c>
      <c r="G15" s="683">
        <v>47</v>
      </c>
      <c r="H15" s="683">
        <v>37</v>
      </c>
      <c r="I15" s="683">
        <v>29</v>
      </c>
      <c r="J15" s="683">
        <v>30</v>
      </c>
      <c r="K15" s="683">
        <v>28</v>
      </c>
      <c r="L15" s="683">
        <v>18</v>
      </c>
      <c r="M15" s="683">
        <v>13</v>
      </c>
      <c r="N15" s="683">
        <v>6</v>
      </c>
      <c r="O15" s="683">
        <v>1</v>
      </c>
      <c r="P15" s="677"/>
      <c r="Q15" s="677">
        <f>SUM(C15:P15)</f>
        <v>368</v>
      </c>
    </row>
  </sheetData>
  <scenarios current="0">
    <scenario name="x" locked="1" count="1" user="O'Neill, Darren" comment="Created by O'Neill, Darren on 21/11/2023">
      <inputCells r="C17" val=""/>
    </scenario>
  </scenarios>
  <pageMargins left="0.7" right="0.7" top="0.75" bottom="0.75" header="0.3" footer="0.3"/>
  <pageSetup paperSize="9" orientation="portrait" r:id="rId1"/>
  <headerFooter>
    <oddHeader xml:space="preserve">&amp;C&amp;"Arial,Regular"&amp;10&amp;K000000 </oddHeader>
    <oddFooter xml:space="preserve">&amp;C&amp;"Calibri,Regular"&amp;10©2026 Rolls-Royce
Not Subject to Export Control
Strictly Private
 </oddFooter>
    <evenHeader xml:space="preserve">&amp;C&amp;"Arial,Regular"&amp;10&amp;K000000 </evenHeader>
    <evenFooter xml:space="preserve">&amp;C&amp;"Calibri,Regular"&amp;10©2026 Rolls-Royce
Not Subject to Export Control
Strictly Private
 </evenFooter>
    <firstHeader xml:space="preserve">&amp;C&amp;"Arial,Regular"&amp;10&amp;K000000 </firstHeader>
    <firstFooter xml:space="preserve">&amp;C‌‌
©2026 Rolls-Royce 
The information in this document is proprietary and confidential to Rolls-Royce and is available to authorised recipients only – copying and onward distribution is prohibited.
Not Subject to Export Control
Strictly Private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2A3262D595F743BB660488F2D7C45B" ma:contentTypeVersion="3" ma:contentTypeDescription="Create a new document." ma:contentTypeScope="" ma:versionID="6d7b5540111426007ea4b47fd7b661c6">
  <xsd:schema xmlns:xsd="http://www.w3.org/2001/XMLSchema" xmlns:xs="http://www.w3.org/2001/XMLSchema" xmlns:p="http://schemas.microsoft.com/office/2006/metadata/properties" xmlns:ns2="16e7765a-23d6-4e82-8cc1-cd0124722493" targetNamespace="http://schemas.microsoft.com/office/2006/metadata/properties" ma:root="true" ma:fieldsID="d15ead64c4f22cd322d70c0a02ed65ba" ns2:_="">
    <xsd:import namespace="16e7765a-23d6-4e82-8cc1-cd01247224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e7765a-23d6-4e82-8cc1-cd01247224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PGVsZW1lbnQgdWlkPSI0NmZlMjMyOS1jMDJiLTQ0OTUtYjYyNC0xMmE0OTlkMDY5ZTIiIHZhbHVlPSIiIHhtbG5zPSJodHRwOi8vd3d3LmJvbGRvbmphbWVzLmNvbS8yMDA4LzAxL3NpZS9pbnRlcm5hbC9sYWJlbCIgLz48ZWxlbWVudCB1aWQ9IjVhNzU5ZWRhLWE5ZjctNDc5NC1hNDJmLWZiNThlZmMzZThiNSIgdmFsdWU9IiIgeG1sbnM9Imh0dHA6Ly93d3cuYm9sZG9uamFtZXMuY29tLzIwMDgvMDEvc2llL2ludGVybmFsL2xhYmVsIiAvPjxlbGVtZW50IHVpZD0iOWUxNGE2MTMtMjE3ZS00OGYyLTk4MTItY2RhNTlhZjgyNzFlIiB2YWx1ZT0iIiB4bWxucz0iaHR0cDovL3d3dy5ib2xkb25qYW1lcy5jb20vMjAwOC8wMS9zaWUvaW50ZXJuYWwvbGFiZWwiIC8+PC9zaXNsPjxVc2VyTmFtZT5SUkxPQ0FMXFU1NjUxMzQ8L1VzZXJOYW1lPjxEYXRlVGltZT4xMy8wNy8yMDIwIDA0OjM4OjQ5PC9EYXRlVGltZT48TGFiZWxTdHJpbmc+U3RyaWN0bHkgUHJpdmF0ZSAtIFJvbGxzLVJveWNlIENvbnRlbnQgT25seSAtIE5vdCBTdWJqZWN0IHRvIEV4cG9ydCBDb250cm9sICAgICA8L0xhYmVsU3RyaW5nPjwvaXRlbT48L2xhYmVsSGlzdG9yeT4=</Value>
</WrappedLabelHistory>
</file>

<file path=customXml/item5.xml><?xml version="1.0" encoding="utf-8"?>
<sisl xmlns:xsi="http://www.w3.org/2001/XMLSchema-instance" xmlns:xsd="http://www.w3.org/2001/XMLSchema" xmlns="http://www.boldonjames.com/2008/01/sie/internal/label" sislVersion="0" policy="e56daa8a-7b27-48ac-85d4-db65acb580b6" origin="userSelected">
  <element uid="49330798-7003-4e86-8332-af49f20564a6" value=""/>
  <element uid="ec6abd3b-c0d6-4fa7-a60a-349d0f822e3b" value=""/>
  <element uid="46fe2329-c02b-4495-b624-12a499d069e2" value=""/>
  <element uid="5a759eda-a9f7-4794-a42f-fb58efc3e8b5" value=""/>
  <element uid="9e14a613-217e-48f2-9812-cda59af8271e" value=""/>
</sisl>
</file>

<file path=customXml/itemProps1.xml><?xml version="1.0" encoding="utf-8"?>
<ds:datastoreItem xmlns:ds="http://schemas.openxmlformats.org/officeDocument/2006/customXml" ds:itemID="{84BDA375-6229-4200-B381-982249EFC847}">
  <ds:schemaRefs>
    <ds:schemaRef ds:uri="http://schemas.microsoft.com/sharepoint/v3/contenttype/forms"/>
  </ds:schemaRefs>
</ds:datastoreItem>
</file>

<file path=customXml/itemProps2.xml><?xml version="1.0" encoding="utf-8"?>
<ds:datastoreItem xmlns:ds="http://schemas.openxmlformats.org/officeDocument/2006/customXml" ds:itemID="{4AAC6011-A8C9-432E-9339-EE00395294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e7765a-23d6-4e82-8cc1-cd01247224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544FD7-6010-45C6-B48E-4136DEC45ED4}">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16e7765a-23d6-4e82-8cc1-cd0124722493"/>
    <ds:schemaRef ds:uri="http://purl.org/dc/elements/1.1/"/>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9AEFDA6E-1B0D-464E-8DB7-B2F0B8A19A0F}">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85FF0178-4CFB-43B7-82BE-DBDA71A3280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25</vt:i4>
      </vt:variant>
      <vt:variant>
        <vt:lpstr>Charts</vt:lpstr>
      </vt:variant>
      <vt:variant>
        <vt:i4>2</vt:i4>
      </vt:variant>
      <vt:variant>
        <vt:lpstr>Named Ranges</vt:lpstr>
      </vt:variant>
      <vt:variant>
        <vt:i4>6</vt:i4>
      </vt:variant>
    </vt:vector>
  </HeadingPairs>
  <TitlesOfParts>
    <vt:vector size="33" baseType="lpstr">
      <vt:lpstr>MENU</vt:lpstr>
      <vt:lpstr>Sheet3</vt:lpstr>
      <vt:lpstr>DESCRIPTIONS</vt:lpstr>
      <vt:lpstr>CHARTS</vt:lpstr>
      <vt:lpstr>EFH AND REV DEPS</vt:lpstr>
      <vt:lpstr>CLAIMS SUMMARY</vt:lpstr>
      <vt:lpstr>EVENT ENTRY</vt:lpstr>
      <vt:lpstr>RATE BASED SUMMARY</vt:lpstr>
      <vt:lpstr>DI SUMMARY</vt:lpstr>
      <vt:lpstr>HPTB&amp;VANE SUMMARY</vt:lpstr>
      <vt:lpstr>ELMB SUMMARY</vt:lpstr>
      <vt:lpstr>EMISSIONS SUMMARY</vt:lpstr>
      <vt:lpstr>WEIGHT SUMMARY</vt:lpstr>
      <vt:lpstr>OIL  </vt:lpstr>
      <vt:lpstr>OIL SUMMARY</vt:lpstr>
      <vt:lpstr>FBR&amp;UNCONT FAIL</vt:lpstr>
      <vt:lpstr>QUALIFIED ENGINES</vt:lpstr>
      <vt:lpstr>QUALIFIED SVs</vt:lpstr>
      <vt:lpstr>QUALIFIED EFH</vt:lpstr>
      <vt:lpstr>HOURS&amp;CYCLES INPUT</vt:lpstr>
      <vt:lpstr>TGT DETERIORATION</vt:lpstr>
      <vt:lpstr>SVRG+ESVRG</vt:lpstr>
      <vt:lpstr>ASSUMPTIONS</vt:lpstr>
      <vt:lpstr>EHPTB MEASURE</vt:lpstr>
      <vt:lpstr>2024 Expected SV's</vt:lpstr>
      <vt:lpstr>Chart1</vt:lpstr>
      <vt:lpstr>Chart2</vt:lpstr>
      <vt:lpstr>Engine_Type</vt:lpstr>
      <vt:lpstr>'EMISSIONS SUMMARY'!Print_Area</vt:lpstr>
      <vt:lpstr>'EVENT ENTRY'!Print_Area</vt:lpstr>
      <vt:lpstr>'OIL  '!Print_Area</vt:lpstr>
      <vt:lpstr>'TGT DETERIORATION'!Print_Area</vt:lpstr>
      <vt:lpstr>'WEIGHT 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Rolls-Royce plc</dc:creator>
  <cp:keywords>|1:S.Pvt|5:NonExpCont|6:NonGov|2:Rolls-Royce|22:Yes|</cp:keywords>
  <cp:lastModifiedBy>Yasin, Ahmad</cp:lastModifiedBy>
  <cp:lastPrinted>2020-08-06T10:43:15Z</cp:lastPrinted>
  <dcterms:created xsi:type="dcterms:W3CDTF">1999-06-12T06:37:50Z</dcterms:created>
  <dcterms:modified xsi:type="dcterms:W3CDTF">2026-02-18T07:53:51Z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31a2ec70-acb4-4cb5-bfff-7aaad32d0cd5</vt:lpwstr>
  </property>
  <property fmtid="{D5CDD505-2E9C-101B-9397-08002B2CF9AE}" pid="3" name="bjSaver">
    <vt:lpwstr>C2jFk5eFNdV2BVu+AySlHSO8y1OvOZpE</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uid="49330798-7003-4e86-8332-af49f20564a6" value="" /&gt;&lt;element uid="ec6abd3b-c0d6-4fa7-a60a-349d0f822e3b" value="" /&gt;&lt;element uid="46fe2329-c02b-4495-b624-12a499d069e2" value="" /&gt;&lt;element uid="5a759eda-a9f7-4</vt:lpwstr>
  </property>
  <property fmtid="{D5CDD505-2E9C-101B-9397-08002B2CF9AE}" pid="6" name="bjDocumentLabelXML-1">
    <vt:lpwstr>794-a42f-fb58efc3e8b5" value="" /&gt;&lt;element uid="9e14a613-217e-48f2-9812-cda59af8271e" value="" /&gt;&lt;/sisl&gt;</vt:lpwstr>
  </property>
  <property fmtid="{D5CDD505-2E9C-101B-9397-08002B2CF9AE}" pid="7" name="bjDocumentSecurityLabel">
    <vt:lpwstr>Strictly Private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Strictly_Private</vt:lpwstr>
  </property>
  <property fmtid="{D5CDD505-2E9C-101B-9397-08002B2CF9AE}" pid="12" name="ExportControlled">
    <vt:lpwstr>Not_Subject_to_Export_Control</vt:lpwstr>
  </property>
  <property fmtid="{D5CDD505-2E9C-101B-9397-08002B2CF9AE}" pid="13" name="bjLabelHistoryID">
    <vt:lpwstr>{9AEFDA6E-1B0D-464E-8DB7-B2F0B8A19A0F}</vt:lpwstr>
  </property>
  <property fmtid="{D5CDD505-2E9C-101B-9397-08002B2CF9AE}" pid="14" name="bjCentreHeaderLabel-first">
    <vt:lpwstr>&amp;"Arial,Regular"&amp;10&amp;K000000 </vt:lpwstr>
  </property>
  <property fmtid="{D5CDD505-2E9C-101B-9397-08002B2CF9AE}" pid="15" name="bjCentreHeaderLabel-even">
    <vt:lpwstr>&amp;"Arial,Regular"&amp;10&amp;K000000 </vt:lpwstr>
  </property>
  <property fmtid="{D5CDD505-2E9C-101B-9397-08002B2CF9AE}" pid="16" name="bjCentreHeaderLabel">
    <vt:lpwstr>&amp;"Arial,Regular"&amp;10&amp;K000000 </vt:lpwstr>
  </property>
  <property fmtid="{D5CDD505-2E9C-101B-9397-08002B2CF9AE}" pid="17" name="SV_QUERY_LIST_4F35BF76-6C0D-4D9B-82B2-816C12CF3733">
    <vt:lpwstr>empty_477D106A-C0D6-4607-AEBD-E2C9D60EA279</vt:lpwstr>
  </property>
  <property fmtid="{D5CDD505-2E9C-101B-9397-08002B2CF9AE}" pid="18" name="SV_HIDDEN_GRID_QUERY_LIST_4F35BF76-6C0D-4D9B-82B2-816C12CF3733">
    <vt:lpwstr>empty_477D106A-C0D6-4607-AEBD-E2C9D60EA279</vt:lpwstr>
  </property>
  <property fmtid="{D5CDD505-2E9C-101B-9397-08002B2CF9AE}" pid="19" name="bjClsUserRVM">
    <vt:lpwstr>[]</vt:lpwstr>
  </property>
  <property fmtid="{D5CDD505-2E9C-101B-9397-08002B2CF9AE}" pid="20" name="bjCentreFooterLabel-first">
    <vt:lpwstr>‌‌
©2026 Rolls-Royce 
The information in this document is proprietary and confidential to Rolls-Royce and is available to authorised recipients only – copying and onward distribution is prohibited.
Not Subject to Export Control
Strictly Private
 </vt:lpwstr>
  </property>
  <property fmtid="{D5CDD505-2E9C-101B-9397-08002B2CF9AE}" pid="21" name="bjCentreFooterLabel-even">
    <vt:lpwstr>&amp;"Calibri,Regular"&amp;10©2026 Rolls-Royce
Not Subject to Export Control
Strictly Private
 </vt:lpwstr>
  </property>
  <property fmtid="{D5CDD505-2E9C-101B-9397-08002B2CF9AE}" pid="22" name="bjCentreFooterLabel">
    <vt:lpwstr>&amp;"Calibri,Regular"&amp;10©2026 Rolls-Royce
Not Subject to Export Control
Strictly Private
 </vt:lpwstr>
  </property>
  <property fmtid="{D5CDD505-2E9C-101B-9397-08002B2CF9AE}" pid="23" name="ContentTypeId">
    <vt:lpwstr>0x010100802A3262D595F743BB660488F2D7C45B</vt:lpwstr>
  </property>
</Properties>
</file>